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m50057323\Downloads\WORK\Daily Break Down\mois de may\"/>
    </mc:Choice>
  </mc:AlternateContent>
  <xr:revisionPtr revIDLastSave="0" documentId="13_ncr:1_{70E7245F-5751-48B0-A96F-58A28E6DA951}" xr6:coauthVersionLast="47" xr6:coauthVersionMax="47" xr10:uidLastSave="{00000000-0000-0000-0000-000000000000}"/>
  <bookViews>
    <workbookView xWindow="-110" yWindow="-110" windowWidth="19420" windowHeight="11500" activeTab="2" xr2:uid="{95397E1F-072F-4659-9FA0-7BBFE3C6647A}"/>
  </bookViews>
  <sheets>
    <sheet name="daily break down" sheetId="1" r:id="rId1"/>
    <sheet name="RAPPORT" sheetId="28" r:id="rId2"/>
    <sheet name="INCIDENT-05-11-2026" sheetId="30" r:id="rId3"/>
    <sheet name="Correspondance" sheetId="2" r:id="rId4"/>
  </sheets>
  <externalReferences>
    <externalReference r:id="rId5"/>
    <externalReference r:id="rId6"/>
    <externalReference r:id="rId7"/>
    <externalReference r:id="rId8"/>
    <externalReference r:id="rId9"/>
    <externalReference r:id="rId10"/>
    <externalReference r:id="rId11"/>
  </externalReferences>
  <definedNames>
    <definedName name="_xlnm._FilterDatabase" localSheetId="0" hidden="1">'daily break down'!$A$2:$BS$2458</definedName>
    <definedName name="_xlnm._FilterDatabase" localSheetId="2" hidden="1">'INCIDENT-05-11-2026'!$A$1:$F$147</definedName>
  </definedNames>
  <calcPr calcId="191029"/>
  <pivotCaches>
    <pivotCache cacheId="0" r:id="rId12"/>
    <pivotCache cacheId="1"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6" i="30" l="1"/>
  <c r="E85" i="30"/>
  <c r="E84" i="30"/>
  <c r="E83" i="30"/>
  <c r="E82" i="30"/>
  <c r="E81" i="30"/>
  <c r="E80" i="30"/>
  <c r="E79" i="30"/>
  <c r="E78" i="30"/>
  <c r="E77" i="30"/>
  <c r="E76" i="30"/>
  <c r="E75" i="30"/>
  <c r="E74" i="30"/>
  <c r="E73" i="30"/>
  <c r="E47" i="30" l="1"/>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 i="30"/>
  <c r="E4" i="30"/>
  <c r="E5" i="30"/>
  <c r="E6" i="30"/>
  <c r="E7" i="30"/>
  <c r="E8" i="30"/>
  <c r="E9" i="30"/>
  <c r="E10" i="30"/>
  <c r="E36" i="30"/>
  <c r="E37" i="30"/>
  <c r="E38" i="30"/>
  <c r="E39" i="30"/>
  <c r="E40" i="30"/>
  <c r="E41" i="30"/>
  <c r="E42" i="30"/>
  <c r="E43" i="30"/>
  <c r="E44" i="30"/>
  <c r="E45" i="30"/>
  <c r="E4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146" i="30"/>
  <c r="E147" i="30"/>
  <c r="E2" i="30"/>
  <c r="AO4" i="1" a="1"/>
  <c r="AO4" i="1" s="1"/>
  <c r="AO5" i="1" a="1"/>
  <c r="AO5" i="1" s="1"/>
  <c r="AO6" i="1" a="1"/>
  <c r="AO6" i="1"/>
  <c r="AO7" i="1" a="1"/>
  <c r="AO7" i="1" s="1"/>
  <c r="AO8" i="1" a="1"/>
  <c r="AO8" i="1" s="1"/>
  <c r="AO9" i="1" a="1"/>
  <c r="AO9" i="1" s="1"/>
  <c r="AO10" i="1" a="1"/>
  <c r="AO10" i="1" s="1"/>
  <c r="AO11" i="1" a="1"/>
  <c r="AO11" i="1" s="1"/>
  <c r="AO12" i="1" a="1"/>
  <c r="AO12" i="1" s="1"/>
  <c r="AO13" i="1" a="1"/>
  <c r="AO13" i="1" s="1"/>
  <c r="AO14" i="1" a="1"/>
  <c r="AO14" i="1"/>
  <c r="AO15" i="1" a="1"/>
  <c r="AO15" i="1" s="1"/>
  <c r="AO16" i="1" a="1"/>
  <c r="AO16" i="1" s="1"/>
  <c r="AO17" i="1" a="1"/>
  <c r="AO17" i="1" s="1"/>
  <c r="AO18" i="1" a="1"/>
  <c r="AO18" i="1" s="1"/>
  <c r="AO19" i="1" a="1"/>
  <c r="AO19" i="1" s="1"/>
  <c r="AO20" i="1" a="1"/>
  <c r="AO20" i="1" s="1"/>
  <c r="AO21" i="1" a="1"/>
  <c r="AO21" i="1" s="1"/>
  <c r="AO22" i="1" a="1"/>
  <c r="AO22" i="1" s="1"/>
  <c r="AO23" i="1" a="1"/>
  <c r="AO23" i="1" s="1"/>
  <c r="AO24" i="1" a="1"/>
  <c r="AO24" i="1" s="1"/>
  <c r="AO25" i="1" a="1"/>
  <c r="AO25" i="1" s="1"/>
  <c r="AO26" i="1" a="1"/>
  <c r="AO26" i="1" s="1"/>
  <c r="AO27" i="1" a="1"/>
  <c r="AO27" i="1" s="1"/>
  <c r="AO28" i="1" a="1"/>
  <c r="AO28" i="1" s="1"/>
  <c r="AO29" i="1" a="1"/>
  <c r="AO29" i="1" s="1"/>
  <c r="AO30" i="1" a="1"/>
  <c r="AO30" i="1" s="1"/>
  <c r="AO31" i="1" a="1"/>
  <c r="AO31" i="1"/>
  <c r="AO32" i="1" a="1"/>
  <c r="AO32" i="1" s="1"/>
  <c r="AO33" i="1" a="1"/>
  <c r="AO33" i="1" s="1"/>
  <c r="AO34" i="1" a="1"/>
  <c r="AO34" i="1" s="1"/>
  <c r="AO35" i="1" a="1"/>
  <c r="AO35" i="1" s="1"/>
  <c r="AO36" i="1" a="1"/>
  <c r="AO36" i="1" s="1"/>
  <c r="AO37" i="1" a="1"/>
  <c r="AO37" i="1" s="1"/>
  <c r="AO38" i="1" a="1"/>
  <c r="AO38" i="1" s="1"/>
  <c r="AO39" i="1" a="1"/>
  <c r="AO39" i="1" s="1"/>
  <c r="AO40" i="1" a="1"/>
  <c r="AO40" i="1" s="1"/>
  <c r="AO41" i="1" a="1"/>
  <c r="AO41" i="1" s="1"/>
  <c r="AO42" i="1" a="1"/>
  <c r="AO42" i="1" s="1"/>
  <c r="AO43" i="1" a="1"/>
  <c r="AO43" i="1" s="1"/>
  <c r="AO44" i="1" a="1"/>
  <c r="AO44" i="1" s="1"/>
  <c r="AO45" i="1" a="1"/>
  <c r="AO45" i="1" s="1"/>
  <c r="AO46" i="1" a="1"/>
  <c r="AO46" i="1" s="1"/>
  <c r="AO47" i="1" a="1"/>
  <c r="AO47" i="1" s="1"/>
  <c r="AO48" i="1" a="1"/>
  <c r="AO48" i="1" s="1"/>
  <c r="AO49" i="1" a="1"/>
  <c r="AO49" i="1" s="1"/>
  <c r="AO50" i="1" a="1"/>
  <c r="AO50" i="1" s="1"/>
  <c r="AO51" i="1" a="1"/>
  <c r="AO51" i="1" s="1"/>
  <c r="AO52" i="1" a="1"/>
  <c r="AO52" i="1" s="1"/>
  <c r="AO53" i="1" a="1"/>
  <c r="AO53" i="1" s="1"/>
  <c r="AO54" i="1" a="1"/>
  <c r="AO54" i="1" s="1"/>
  <c r="AO55" i="1" a="1"/>
  <c r="AO55" i="1" s="1"/>
  <c r="AO56" i="1" a="1"/>
  <c r="AO56" i="1" s="1"/>
  <c r="AO57" i="1" a="1"/>
  <c r="AO57" i="1" s="1"/>
  <c r="AO58" i="1" a="1"/>
  <c r="AO58" i="1" s="1"/>
  <c r="AO59" i="1" a="1"/>
  <c r="AO59" i="1" s="1"/>
  <c r="AO60" i="1" a="1"/>
  <c r="AO60" i="1" s="1"/>
  <c r="AO61" i="1" a="1"/>
  <c r="AO61" i="1" s="1"/>
  <c r="AO62" i="1" a="1"/>
  <c r="AO62" i="1" s="1"/>
  <c r="AO63" i="1" a="1"/>
  <c r="AO63" i="1" s="1"/>
  <c r="AO64" i="1" a="1"/>
  <c r="AO64" i="1" s="1"/>
  <c r="AO65" i="1" a="1"/>
  <c r="AO65" i="1" s="1"/>
  <c r="AO66" i="1" a="1"/>
  <c r="AO66" i="1" s="1"/>
  <c r="AO67" i="1" a="1"/>
  <c r="AO67" i="1" s="1"/>
  <c r="AO68" i="1" a="1"/>
  <c r="AO68" i="1" s="1"/>
  <c r="AO69" i="1" a="1"/>
  <c r="AO69" i="1" s="1"/>
  <c r="AO70" i="1" a="1"/>
  <c r="AO70" i="1" s="1"/>
  <c r="AO71" i="1" a="1"/>
  <c r="AO71" i="1" s="1"/>
  <c r="AO72" i="1" a="1"/>
  <c r="AO72" i="1" s="1"/>
  <c r="AO73" i="1" a="1"/>
  <c r="AO73" i="1" s="1"/>
  <c r="AO74" i="1" a="1"/>
  <c r="AO74" i="1" s="1"/>
  <c r="AO75" i="1" a="1"/>
  <c r="AO75" i="1" s="1"/>
  <c r="AO76" i="1" a="1"/>
  <c r="AO76" i="1" s="1"/>
  <c r="AO77" i="1" a="1"/>
  <c r="AO77" i="1" s="1"/>
  <c r="AO78" i="1" a="1"/>
  <c r="AO78" i="1" s="1"/>
  <c r="AO79" i="1" a="1"/>
  <c r="AO79" i="1" s="1"/>
  <c r="AO80" i="1" a="1"/>
  <c r="AO80" i="1"/>
  <c r="AO81" i="1" a="1"/>
  <c r="AO81" i="1" s="1"/>
  <c r="AO82" i="1" a="1"/>
  <c r="AO82" i="1" s="1"/>
  <c r="AO83" i="1" a="1"/>
  <c r="AO83" i="1" s="1"/>
  <c r="AO84" i="1" a="1"/>
  <c r="AO84" i="1"/>
  <c r="AO85" i="1" a="1"/>
  <c r="AO85" i="1" s="1"/>
  <c r="AO86" i="1" a="1"/>
  <c r="AO86" i="1" s="1"/>
  <c r="AO87" i="1" a="1"/>
  <c r="AO87" i="1" s="1"/>
  <c r="AO88" i="1" a="1"/>
  <c r="AO88" i="1" s="1"/>
  <c r="AO89" i="1" a="1"/>
  <c r="AO89" i="1" s="1"/>
  <c r="AO90" i="1" a="1"/>
  <c r="AO90" i="1" s="1"/>
  <c r="AO91" i="1" a="1"/>
  <c r="AO91" i="1" s="1"/>
  <c r="AO92" i="1" a="1"/>
  <c r="AO92" i="1" s="1"/>
  <c r="AO93" i="1" a="1"/>
  <c r="AO93" i="1" s="1"/>
  <c r="AO94" i="1" a="1"/>
  <c r="AO94" i="1" s="1"/>
  <c r="AO95" i="1" a="1"/>
  <c r="AO95" i="1" s="1"/>
  <c r="AO96" i="1" a="1"/>
  <c r="AO96" i="1" s="1"/>
  <c r="AO97" i="1" a="1"/>
  <c r="AO97" i="1"/>
  <c r="AO98" i="1" a="1"/>
  <c r="AO98" i="1" s="1"/>
  <c r="AO99" i="1" a="1"/>
  <c r="AO99" i="1" s="1"/>
  <c r="AO100" i="1" a="1"/>
  <c r="AO100" i="1" s="1"/>
  <c r="AO101" i="1" a="1"/>
  <c r="AO101" i="1" s="1"/>
  <c r="AO102" i="1" a="1"/>
  <c r="AO102" i="1" s="1"/>
  <c r="AO103" i="1" a="1"/>
  <c r="AO103" i="1" s="1"/>
  <c r="AO104" i="1" a="1"/>
  <c r="AO104" i="1" s="1"/>
  <c r="AO105" i="1" a="1"/>
  <c r="AO105" i="1" s="1"/>
  <c r="AO106" i="1" a="1"/>
  <c r="AO106" i="1" s="1"/>
  <c r="AO107" i="1" a="1"/>
  <c r="AO107" i="1" s="1"/>
  <c r="AO108" i="1" a="1"/>
  <c r="AO108" i="1" s="1"/>
  <c r="AO109" i="1" a="1"/>
  <c r="AO109" i="1" s="1"/>
  <c r="AO110" i="1" a="1"/>
  <c r="AO110" i="1" s="1"/>
  <c r="AO111" i="1" a="1"/>
  <c r="AO111" i="1" s="1"/>
  <c r="AO112" i="1" a="1"/>
  <c r="AO112" i="1" s="1"/>
  <c r="AO113" i="1" a="1"/>
  <c r="AO113" i="1" s="1"/>
  <c r="AO114" i="1" a="1"/>
  <c r="AO114" i="1" s="1"/>
  <c r="AO115" i="1" a="1"/>
  <c r="AO115" i="1" s="1"/>
  <c r="AO116" i="1" a="1"/>
  <c r="AO116" i="1" s="1"/>
  <c r="AO117" i="1" a="1"/>
  <c r="AO117" i="1" s="1"/>
  <c r="AO118" i="1" a="1"/>
  <c r="AO118" i="1" s="1"/>
  <c r="AO119" i="1" a="1"/>
  <c r="AO119" i="1" s="1"/>
  <c r="AO120" i="1" a="1"/>
  <c r="AO120" i="1" s="1"/>
  <c r="AO121" i="1" a="1"/>
  <c r="AO121" i="1" s="1"/>
  <c r="AO122" i="1" a="1"/>
  <c r="AO122" i="1" s="1"/>
  <c r="AO123" i="1" a="1"/>
  <c r="AO123" i="1" s="1"/>
  <c r="AO124" i="1" a="1"/>
  <c r="AO124" i="1" s="1"/>
  <c r="AO125" i="1" a="1"/>
  <c r="AO125" i="1" s="1"/>
  <c r="AO126" i="1" a="1"/>
  <c r="AO126" i="1" s="1"/>
  <c r="AO127" i="1" a="1"/>
  <c r="AO127" i="1" s="1"/>
  <c r="AO128" i="1" a="1"/>
  <c r="AO128" i="1" s="1"/>
  <c r="AO129" i="1" a="1"/>
  <c r="AO129" i="1" s="1"/>
  <c r="AO130" i="1" a="1"/>
  <c r="AO130" i="1" s="1"/>
  <c r="AO131" i="1" a="1"/>
  <c r="AO131" i="1" s="1"/>
  <c r="AO132" i="1" a="1"/>
  <c r="AO132" i="1" s="1"/>
  <c r="AO133" i="1" a="1"/>
  <c r="AO133" i="1" s="1"/>
  <c r="AO134" i="1" a="1"/>
  <c r="AO134" i="1" s="1"/>
  <c r="AO135" i="1" a="1"/>
  <c r="AO135" i="1" s="1"/>
  <c r="AO136" i="1" a="1"/>
  <c r="AO136" i="1" s="1"/>
  <c r="AO137" i="1" a="1"/>
  <c r="AO137" i="1" s="1"/>
  <c r="AO138" i="1" a="1"/>
  <c r="AO138" i="1" s="1"/>
  <c r="AO139" i="1" a="1"/>
  <c r="AO139" i="1" s="1"/>
  <c r="AO140" i="1" a="1"/>
  <c r="AO140" i="1" s="1"/>
  <c r="AO141" i="1" a="1"/>
  <c r="AO141" i="1" s="1"/>
  <c r="AO142" i="1" a="1"/>
  <c r="AO142" i="1" s="1"/>
  <c r="AO143" i="1" a="1"/>
  <c r="AO143" i="1" s="1"/>
  <c r="AO144" i="1" a="1"/>
  <c r="AO144" i="1" s="1"/>
  <c r="AO145" i="1" a="1"/>
  <c r="AO145" i="1" s="1"/>
  <c r="AO146" i="1" a="1"/>
  <c r="AO146" i="1" s="1"/>
  <c r="AO147" i="1" a="1"/>
  <c r="AO147" i="1" s="1"/>
  <c r="AO148" i="1" a="1"/>
  <c r="AO148" i="1" s="1"/>
  <c r="AO149" i="1" a="1"/>
  <c r="AO149" i="1" s="1"/>
  <c r="AO150" i="1" a="1"/>
  <c r="AO150" i="1" s="1"/>
  <c r="AO151" i="1" a="1"/>
  <c r="AO151" i="1" s="1"/>
  <c r="AO152" i="1" a="1"/>
  <c r="AO152" i="1" s="1"/>
  <c r="AO153" i="1" a="1"/>
  <c r="AO153" i="1" s="1"/>
  <c r="AO154" i="1" a="1"/>
  <c r="AO154" i="1" s="1"/>
  <c r="AO155" i="1" a="1"/>
  <c r="AO155" i="1" s="1"/>
  <c r="AO156" i="1" a="1"/>
  <c r="AO156" i="1" s="1"/>
  <c r="AO157" i="1" a="1"/>
  <c r="AO157" i="1" s="1"/>
  <c r="AO158" i="1" a="1"/>
  <c r="AO158" i="1" s="1"/>
  <c r="AO159" i="1" a="1"/>
  <c r="AO159" i="1" s="1"/>
  <c r="AO160" i="1" a="1"/>
  <c r="AO160" i="1" s="1"/>
  <c r="AO161" i="1" a="1"/>
  <c r="AO161" i="1" s="1"/>
  <c r="AO162" i="1" a="1"/>
  <c r="AO162" i="1" s="1"/>
  <c r="AO163" i="1" a="1"/>
  <c r="AO163" i="1" s="1"/>
  <c r="AO164" i="1" a="1"/>
  <c r="AO164" i="1" s="1"/>
  <c r="AO165" i="1" a="1"/>
  <c r="AO165" i="1" s="1"/>
  <c r="AO166" i="1" a="1"/>
  <c r="AO166" i="1" s="1"/>
  <c r="AO167" i="1" a="1"/>
  <c r="AO167" i="1" s="1"/>
  <c r="AO168" i="1" a="1"/>
  <c r="AO168" i="1" s="1"/>
  <c r="AO169" i="1" a="1"/>
  <c r="AO169" i="1" s="1"/>
  <c r="AO170" i="1" a="1"/>
  <c r="AO170" i="1" s="1"/>
  <c r="AO171" i="1" a="1"/>
  <c r="AO171" i="1" s="1"/>
  <c r="AO172" i="1" a="1"/>
  <c r="AO172" i="1" s="1"/>
  <c r="AO173" i="1" a="1"/>
  <c r="AO173" i="1" s="1"/>
  <c r="AO174" i="1" a="1"/>
  <c r="AO174" i="1" s="1"/>
  <c r="AO175" i="1" a="1"/>
  <c r="AO175" i="1" s="1"/>
  <c r="AO176" i="1" a="1"/>
  <c r="AO176" i="1" s="1"/>
  <c r="AO177" i="1" a="1"/>
  <c r="AO177" i="1" s="1"/>
  <c r="AO178" i="1" a="1"/>
  <c r="AO178" i="1" s="1"/>
  <c r="AO179" i="1" a="1"/>
  <c r="AO179" i="1" s="1"/>
  <c r="AO180" i="1" a="1"/>
  <c r="AO180" i="1" s="1"/>
  <c r="AO181" i="1" a="1"/>
  <c r="AO181" i="1" s="1"/>
  <c r="AO182" i="1" a="1"/>
  <c r="AO182" i="1" s="1"/>
  <c r="AO183" i="1" a="1"/>
  <c r="AO183" i="1" s="1"/>
  <c r="AO184" i="1" a="1"/>
  <c r="AO184" i="1" s="1"/>
  <c r="AO185" i="1" a="1"/>
  <c r="AO185" i="1" s="1"/>
  <c r="AO186" i="1" a="1"/>
  <c r="AO186" i="1" s="1"/>
  <c r="AO187" i="1" a="1"/>
  <c r="AO187" i="1" s="1"/>
  <c r="AO188" i="1" a="1"/>
  <c r="AO188" i="1" s="1"/>
  <c r="AO189" i="1" a="1"/>
  <c r="AO189" i="1" s="1"/>
  <c r="AO190" i="1" a="1"/>
  <c r="AO190" i="1" s="1"/>
  <c r="AO191" i="1" a="1"/>
  <c r="AO191" i="1" s="1"/>
  <c r="AO192" i="1" a="1"/>
  <c r="AO192" i="1" s="1"/>
  <c r="AO193" i="1" a="1"/>
  <c r="AO193" i="1" s="1"/>
  <c r="AO194" i="1" a="1"/>
  <c r="AO194" i="1" s="1"/>
  <c r="AO195" i="1" a="1"/>
  <c r="AO195" i="1" s="1"/>
  <c r="AO196" i="1" a="1"/>
  <c r="AO196" i="1" s="1"/>
  <c r="AO197" i="1" a="1"/>
  <c r="AO197" i="1" s="1"/>
  <c r="AO198" i="1" a="1"/>
  <c r="AO198" i="1" s="1"/>
  <c r="AO199" i="1" a="1"/>
  <c r="AO199" i="1" s="1"/>
  <c r="AO200" i="1" a="1"/>
  <c r="AO200" i="1" s="1"/>
  <c r="AO201" i="1" a="1"/>
  <c r="AO201" i="1" s="1"/>
  <c r="AO202" i="1" a="1"/>
  <c r="AO202" i="1" s="1"/>
  <c r="AO203" i="1" a="1"/>
  <c r="AO203" i="1" s="1"/>
  <c r="AO204" i="1" a="1"/>
  <c r="AO204" i="1" s="1"/>
  <c r="AO205" i="1" a="1"/>
  <c r="AO205" i="1" s="1"/>
  <c r="AO206" i="1" a="1"/>
  <c r="AO206" i="1" s="1"/>
  <c r="AO207" i="1" a="1"/>
  <c r="AO207" i="1" s="1"/>
  <c r="AO208" i="1" a="1"/>
  <c r="AO208" i="1" s="1"/>
  <c r="AO209" i="1" a="1"/>
  <c r="AO209" i="1" s="1"/>
  <c r="AO210" i="1" a="1"/>
  <c r="AO210" i="1" s="1"/>
  <c r="AO211" i="1" a="1"/>
  <c r="AO211" i="1" s="1"/>
  <c r="AO212" i="1" a="1"/>
  <c r="AO212" i="1" s="1"/>
  <c r="AO213" i="1" a="1"/>
  <c r="AO213" i="1" s="1"/>
  <c r="AO214" i="1" a="1"/>
  <c r="AO214" i="1" s="1"/>
  <c r="AO215" i="1" a="1"/>
  <c r="AO215" i="1" s="1"/>
  <c r="AO216" i="1" a="1"/>
  <c r="AO216" i="1" s="1"/>
  <c r="AO217" i="1" a="1"/>
  <c r="AO217" i="1" s="1"/>
  <c r="AO218" i="1" a="1"/>
  <c r="AO218" i="1" s="1"/>
  <c r="AO219" i="1" a="1"/>
  <c r="AO219" i="1" s="1"/>
  <c r="AO220" i="1" a="1"/>
  <c r="AO220" i="1" s="1"/>
  <c r="AO221" i="1" a="1"/>
  <c r="AO221" i="1" s="1"/>
  <c r="AO222" i="1" a="1"/>
  <c r="AO222" i="1" s="1"/>
  <c r="AO223" i="1" a="1"/>
  <c r="AO223" i="1" s="1"/>
  <c r="AO224" i="1" a="1"/>
  <c r="AO224" i="1" s="1"/>
  <c r="AO225" i="1" a="1"/>
  <c r="AO225" i="1" s="1"/>
  <c r="AO226" i="1" a="1"/>
  <c r="AO226" i="1" s="1"/>
  <c r="AO227" i="1" a="1"/>
  <c r="AO227" i="1" s="1"/>
  <c r="AO228" i="1" a="1"/>
  <c r="AO228" i="1" s="1"/>
  <c r="AO229" i="1" a="1"/>
  <c r="AO229" i="1" s="1"/>
  <c r="AO230" i="1" a="1"/>
  <c r="AO230" i="1" s="1"/>
  <c r="AO231" i="1" a="1"/>
  <c r="AO231" i="1" s="1"/>
  <c r="AO232" i="1" a="1"/>
  <c r="AO232" i="1" s="1"/>
  <c r="AO233" i="1" a="1"/>
  <c r="AO233" i="1" s="1"/>
  <c r="AO234" i="1" a="1"/>
  <c r="AO234" i="1" s="1"/>
  <c r="AO235" i="1" a="1"/>
  <c r="AO235" i="1" s="1"/>
  <c r="AO236" i="1" a="1"/>
  <c r="AO236" i="1" s="1"/>
  <c r="AO237" i="1" a="1"/>
  <c r="AO237" i="1" s="1"/>
  <c r="AO238" i="1" a="1"/>
  <c r="AO238" i="1" s="1"/>
  <c r="AO239" i="1" a="1"/>
  <c r="AO239" i="1" s="1"/>
  <c r="AO240" i="1" a="1"/>
  <c r="AO240" i="1" s="1"/>
  <c r="AO241" i="1" a="1"/>
  <c r="AO241" i="1" s="1"/>
  <c r="AO242" i="1" a="1"/>
  <c r="AO242" i="1" s="1"/>
  <c r="AO243" i="1" a="1"/>
  <c r="AO243" i="1"/>
  <c r="AO244" i="1" a="1"/>
  <c r="AO244" i="1" s="1"/>
  <c r="AO245" i="1" a="1"/>
  <c r="AO245" i="1" s="1"/>
  <c r="AO246" i="1" a="1"/>
  <c r="AO246" i="1" s="1"/>
  <c r="AO247" i="1" a="1"/>
  <c r="AO247" i="1" s="1"/>
  <c r="AO248" i="1" a="1"/>
  <c r="AO248" i="1" s="1"/>
  <c r="AO249" i="1" a="1"/>
  <c r="AO249" i="1" s="1"/>
  <c r="AO250" i="1" a="1"/>
  <c r="AO250" i="1" s="1"/>
  <c r="AO251" i="1" a="1"/>
  <c r="AO251" i="1" s="1"/>
  <c r="AO252" i="1" a="1"/>
  <c r="AO252" i="1" s="1"/>
  <c r="AO253" i="1" a="1"/>
  <c r="AO253" i="1" s="1"/>
  <c r="AO254" i="1" a="1"/>
  <c r="AO254" i="1" s="1"/>
  <c r="AO255" i="1" a="1"/>
  <c r="AO255" i="1" s="1"/>
  <c r="AO256" i="1" a="1"/>
  <c r="AO256" i="1" s="1"/>
  <c r="AO257" i="1" a="1"/>
  <c r="AO257" i="1" s="1"/>
  <c r="AO258" i="1" a="1"/>
  <c r="AO258" i="1" s="1"/>
  <c r="AO259" i="1" a="1"/>
  <c r="AO259" i="1" s="1"/>
  <c r="AO260" i="1" a="1"/>
  <c r="AO260" i="1" s="1"/>
  <c r="AO261" i="1" a="1"/>
  <c r="AO261" i="1" s="1"/>
  <c r="AO262" i="1" a="1"/>
  <c r="AO262" i="1" s="1"/>
  <c r="AO263" i="1" a="1"/>
  <c r="AO263" i="1" s="1"/>
  <c r="AO264" i="1" a="1"/>
  <c r="AO264" i="1" s="1"/>
  <c r="AO265" i="1" a="1"/>
  <c r="AO265" i="1" s="1"/>
  <c r="AO266" i="1" a="1"/>
  <c r="AO266" i="1" s="1"/>
  <c r="AO267" i="1" a="1"/>
  <c r="AO267" i="1" s="1"/>
  <c r="AO268" i="1" a="1"/>
  <c r="AO268" i="1" s="1"/>
  <c r="AO269" i="1" a="1"/>
  <c r="AO269" i="1" s="1"/>
  <c r="AO270" i="1" a="1"/>
  <c r="AO270" i="1" s="1"/>
  <c r="AO271" i="1" a="1"/>
  <c r="AO271" i="1" s="1"/>
  <c r="AO272" i="1" a="1"/>
  <c r="AO272" i="1" s="1"/>
  <c r="AO273" i="1" a="1"/>
  <c r="AO273" i="1" s="1"/>
  <c r="AO274" i="1" a="1"/>
  <c r="AO274" i="1" s="1"/>
  <c r="AO275" i="1" a="1"/>
  <c r="AO275" i="1" s="1"/>
  <c r="AO276" i="1" a="1"/>
  <c r="AO276" i="1" s="1"/>
  <c r="AO277" i="1" a="1"/>
  <c r="AO277" i="1" s="1"/>
  <c r="AO278" i="1" a="1"/>
  <c r="AO278" i="1" s="1"/>
  <c r="AO279" i="1" a="1"/>
  <c r="AO279" i="1" s="1"/>
  <c r="AO280" i="1" a="1"/>
  <c r="AO280" i="1" s="1"/>
  <c r="AO281" i="1" a="1"/>
  <c r="AO281" i="1" s="1"/>
  <c r="AO282" i="1" a="1"/>
  <c r="AO282" i="1" s="1"/>
  <c r="AO283" i="1" a="1"/>
  <c r="AO283" i="1" s="1"/>
  <c r="AO284" i="1" a="1"/>
  <c r="AO284" i="1" s="1"/>
  <c r="AO285" i="1" a="1"/>
  <c r="AO285" i="1" s="1"/>
  <c r="AO286" i="1" a="1"/>
  <c r="AO286" i="1" s="1"/>
  <c r="AO287" i="1" a="1"/>
  <c r="AO287" i="1" s="1"/>
  <c r="AO288" i="1" a="1"/>
  <c r="AO288" i="1" s="1"/>
  <c r="AO289" i="1" a="1"/>
  <c r="AO289" i="1" s="1"/>
  <c r="AO290" i="1" a="1"/>
  <c r="AO290" i="1" s="1"/>
  <c r="AO291" i="1" a="1"/>
  <c r="AO291" i="1" s="1"/>
  <c r="AO292" i="1" a="1"/>
  <c r="AO292" i="1" s="1"/>
  <c r="AO293" i="1" a="1"/>
  <c r="AO293" i="1" s="1"/>
  <c r="AO294" i="1" a="1"/>
  <c r="AO294" i="1" s="1"/>
  <c r="AO295" i="1" a="1"/>
  <c r="AO295" i="1" s="1"/>
  <c r="AO296" i="1" a="1"/>
  <c r="AO296" i="1" s="1"/>
  <c r="AO297" i="1" a="1"/>
  <c r="AO297" i="1" s="1"/>
  <c r="AO298" i="1" a="1"/>
  <c r="AO298" i="1" s="1"/>
  <c r="AO299" i="1" a="1"/>
  <c r="AO299" i="1" s="1"/>
  <c r="AO300" i="1" a="1"/>
  <c r="AO300" i="1" s="1"/>
  <c r="AO301" i="1" a="1"/>
  <c r="AO301" i="1" s="1"/>
  <c r="AO302" i="1" a="1"/>
  <c r="AO302" i="1" s="1"/>
  <c r="AO303" i="1" a="1"/>
  <c r="AO303" i="1" s="1"/>
  <c r="AO304" i="1" a="1"/>
  <c r="AO304" i="1" s="1"/>
  <c r="AO305" i="1" a="1"/>
  <c r="AO305" i="1" s="1"/>
  <c r="AO306" i="1" a="1"/>
  <c r="AO306" i="1" s="1"/>
  <c r="AO307" i="1" a="1"/>
  <c r="AO307" i="1" s="1"/>
  <c r="AO308" i="1" a="1"/>
  <c r="AO308" i="1" s="1"/>
  <c r="AO309" i="1" a="1"/>
  <c r="AO309" i="1" s="1"/>
  <c r="AO310" i="1" a="1"/>
  <c r="AO310" i="1" s="1"/>
  <c r="AO311" i="1" a="1"/>
  <c r="AO311" i="1" s="1"/>
  <c r="AO312" i="1" a="1"/>
  <c r="AO312" i="1" s="1"/>
  <c r="AO313" i="1" a="1"/>
  <c r="AO313" i="1" s="1"/>
  <c r="AO314" i="1" a="1"/>
  <c r="AO314" i="1" s="1"/>
  <c r="AO315" i="1" a="1"/>
  <c r="AO315" i="1" s="1"/>
  <c r="AO316" i="1" a="1"/>
  <c r="AO316" i="1" s="1"/>
  <c r="AO317" i="1" a="1"/>
  <c r="AO317" i="1" s="1"/>
  <c r="AO318" i="1" a="1"/>
  <c r="AO318" i="1" s="1"/>
  <c r="AO319" i="1" a="1"/>
  <c r="AO319" i="1" s="1"/>
  <c r="AO320" i="1" a="1"/>
  <c r="AO320" i="1" s="1"/>
  <c r="AO321" i="1" a="1"/>
  <c r="AO321" i="1" s="1"/>
  <c r="AO322" i="1" a="1"/>
  <c r="AO322" i="1" s="1"/>
  <c r="AO323" i="1" a="1"/>
  <c r="AO323" i="1" s="1"/>
  <c r="AO324" i="1" a="1"/>
  <c r="AO324" i="1" s="1"/>
  <c r="AO325" i="1" a="1"/>
  <c r="AO325" i="1" s="1"/>
  <c r="AO326" i="1" a="1"/>
  <c r="AO326" i="1" s="1"/>
  <c r="AO327" i="1" a="1"/>
  <c r="AO327" i="1" s="1"/>
  <c r="AO328" i="1" a="1"/>
  <c r="AO328" i="1" s="1"/>
  <c r="AO329" i="1" a="1"/>
  <c r="AO329" i="1"/>
  <c r="AO330" i="1" a="1"/>
  <c r="AO330" i="1" s="1"/>
  <c r="AO331" i="1" a="1"/>
  <c r="AO331" i="1" s="1"/>
  <c r="AO332" i="1" a="1"/>
  <c r="AO332" i="1" s="1"/>
  <c r="AO333" i="1" a="1"/>
  <c r="AO333" i="1" s="1"/>
  <c r="AO334" i="1" a="1"/>
  <c r="AO334" i="1" s="1"/>
  <c r="AO335" i="1" a="1"/>
  <c r="AO335" i="1" s="1"/>
  <c r="AO336" i="1" a="1"/>
  <c r="AO336" i="1" s="1"/>
  <c r="AO337" i="1" a="1"/>
  <c r="AO337" i="1" s="1"/>
  <c r="AO338" i="1" a="1"/>
  <c r="AO338" i="1" s="1"/>
  <c r="AO339" i="1" a="1"/>
  <c r="AO339" i="1" s="1"/>
  <c r="AO340" i="1" a="1"/>
  <c r="AO340" i="1" s="1"/>
  <c r="AO341" i="1" a="1"/>
  <c r="AO341" i="1" s="1"/>
  <c r="AO342" i="1" a="1"/>
  <c r="AO342" i="1" s="1"/>
  <c r="AO343" i="1" a="1"/>
  <c r="AO343" i="1" s="1"/>
  <c r="AO344" i="1" a="1"/>
  <c r="AO344" i="1" s="1"/>
  <c r="AO345" i="1" a="1"/>
  <c r="AO345" i="1" s="1"/>
  <c r="AO346" i="1" a="1"/>
  <c r="AO346" i="1" s="1"/>
  <c r="AO347" i="1" a="1"/>
  <c r="AO347" i="1" s="1"/>
  <c r="AO348" i="1" a="1"/>
  <c r="AO348" i="1" s="1"/>
  <c r="AO349" i="1" a="1"/>
  <c r="AO349" i="1" s="1"/>
  <c r="AO350" i="1" a="1"/>
  <c r="AO350" i="1" s="1"/>
  <c r="AO351" i="1" a="1"/>
  <c r="AO351" i="1" s="1"/>
  <c r="AO352" i="1" a="1"/>
  <c r="AO352" i="1" s="1"/>
  <c r="AO353" i="1" a="1"/>
  <c r="AO353" i="1" s="1"/>
  <c r="AO354" i="1" a="1"/>
  <c r="AO354" i="1" s="1"/>
  <c r="AO355" i="1" a="1"/>
  <c r="AO355" i="1" s="1"/>
  <c r="AO356" i="1" a="1"/>
  <c r="AO356" i="1" s="1"/>
  <c r="AO357" i="1" a="1"/>
  <c r="AO357" i="1" s="1"/>
  <c r="AO358" i="1" a="1"/>
  <c r="AO358" i="1" s="1"/>
  <c r="AO359" i="1" a="1"/>
  <c r="AO359" i="1" s="1"/>
  <c r="AO360" i="1" a="1"/>
  <c r="AO360" i="1" s="1"/>
  <c r="AO361" i="1" a="1"/>
  <c r="AO361" i="1" s="1"/>
  <c r="AO362" i="1" a="1"/>
  <c r="AO362" i="1" s="1"/>
  <c r="AO363" i="1" a="1"/>
  <c r="AO363" i="1" s="1"/>
  <c r="AO364" i="1" a="1"/>
  <c r="AO364" i="1" s="1"/>
  <c r="AO365" i="1" a="1"/>
  <c r="AO365" i="1" s="1"/>
  <c r="AO366" i="1" a="1"/>
  <c r="AO366" i="1" s="1"/>
  <c r="AO367" i="1" a="1"/>
  <c r="AO367" i="1" s="1"/>
  <c r="AO368" i="1" a="1"/>
  <c r="AO368" i="1" s="1"/>
  <c r="AO369" i="1" a="1"/>
  <c r="AO369" i="1" s="1"/>
  <c r="AO370" i="1" a="1"/>
  <c r="AO370" i="1" s="1"/>
  <c r="AO371" i="1" a="1"/>
  <c r="AO371" i="1" s="1"/>
  <c r="AO372" i="1" a="1"/>
  <c r="AO372" i="1" s="1"/>
  <c r="AO373" i="1" a="1"/>
  <c r="AO373" i="1" s="1"/>
  <c r="AO374" i="1" a="1"/>
  <c r="AO374" i="1" s="1"/>
  <c r="AO375" i="1" a="1"/>
  <c r="AO375" i="1" s="1"/>
  <c r="AO376" i="1" a="1"/>
  <c r="AO376" i="1" s="1"/>
  <c r="AO377" i="1" a="1"/>
  <c r="AO377" i="1" s="1"/>
  <c r="AO378" i="1" a="1"/>
  <c r="AO378" i="1" s="1"/>
  <c r="AO379" i="1" a="1"/>
  <c r="AO379" i="1" s="1"/>
  <c r="AO380" i="1" a="1"/>
  <c r="AO380" i="1" s="1"/>
  <c r="AO381" i="1" a="1"/>
  <c r="AO381" i="1" s="1"/>
  <c r="AO382" i="1" a="1"/>
  <c r="AO382" i="1" s="1"/>
  <c r="AO383" i="1" a="1"/>
  <c r="AO383" i="1" s="1"/>
  <c r="AO384" i="1" a="1"/>
  <c r="AO384" i="1" s="1"/>
  <c r="AO385" i="1" a="1"/>
  <c r="AO385" i="1" s="1"/>
  <c r="AO386" i="1" a="1"/>
  <c r="AO386" i="1" s="1"/>
  <c r="AO387" i="1" a="1"/>
  <c r="AO387" i="1" s="1"/>
  <c r="AO388" i="1" a="1"/>
  <c r="AO388" i="1" s="1"/>
  <c r="AO389" i="1" a="1"/>
  <c r="AO389" i="1" s="1"/>
  <c r="AO390" i="1" a="1"/>
  <c r="AO390" i="1" s="1"/>
  <c r="AO391" i="1" a="1"/>
  <c r="AO391" i="1" s="1"/>
  <c r="AO392" i="1" a="1"/>
  <c r="AO392" i="1" s="1"/>
  <c r="AO393" i="1" a="1"/>
  <c r="AO393" i="1"/>
  <c r="AO394" i="1" a="1"/>
  <c r="AO394" i="1" s="1"/>
  <c r="AO395" i="1" a="1"/>
  <c r="AO395" i="1" s="1"/>
  <c r="AO396" i="1" a="1"/>
  <c r="AO396" i="1" s="1"/>
  <c r="AO397" i="1" a="1"/>
  <c r="AO397" i="1" s="1"/>
  <c r="AO398" i="1" a="1"/>
  <c r="AO398" i="1" s="1"/>
  <c r="AO399" i="1" a="1"/>
  <c r="AO399" i="1" s="1"/>
  <c r="AO400" i="1" a="1"/>
  <c r="AO400" i="1" s="1"/>
  <c r="AO401" i="1" a="1"/>
  <c r="AO401" i="1" s="1"/>
  <c r="AO402" i="1" a="1"/>
  <c r="AO402" i="1" s="1"/>
  <c r="AO403" i="1" a="1"/>
  <c r="AO403" i="1" s="1"/>
  <c r="AO404" i="1" a="1"/>
  <c r="AO404" i="1" s="1"/>
  <c r="AO405" i="1" a="1"/>
  <c r="AO405" i="1" s="1"/>
  <c r="AO406" i="1" a="1"/>
  <c r="AO406" i="1" s="1"/>
  <c r="AO407" i="1" a="1"/>
  <c r="AO407" i="1" s="1"/>
  <c r="AO408" i="1" a="1"/>
  <c r="AO408" i="1" s="1"/>
  <c r="AO409" i="1" a="1"/>
  <c r="AO409" i="1"/>
  <c r="AO410" i="1" a="1"/>
  <c r="AO410" i="1" s="1"/>
  <c r="AO411" i="1" a="1"/>
  <c r="AO411" i="1" s="1"/>
  <c r="AO412" i="1" a="1"/>
  <c r="AO412" i="1" s="1"/>
  <c r="AO413" i="1" a="1"/>
  <c r="AO413" i="1" s="1"/>
  <c r="AO414" i="1" a="1"/>
  <c r="AO414" i="1" s="1"/>
  <c r="AO415" i="1" a="1"/>
  <c r="AO415" i="1" s="1"/>
  <c r="AO416" i="1" a="1"/>
  <c r="AO416" i="1" s="1"/>
  <c r="AO417" i="1" a="1"/>
  <c r="AO417" i="1" s="1"/>
  <c r="AO418" i="1" a="1"/>
  <c r="AO418" i="1" s="1"/>
  <c r="AO419" i="1" a="1"/>
  <c r="AO419" i="1"/>
  <c r="AO420" i="1" a="1"/>
  <c r="AO420" i="1" s="1"/>
  <c r="AO421" i="1" a="1"/>
  <c r="AO421" i="1" s="1"/>
  <c r="AO422" i="1" a="1"/>
  <c r="AO422" i="1" s="1"/>
  <c r="AO423" i="1" a="1"/>
  <c r="AO423" i="1" s="1"/>
  <c r="AO424" i="1" a="1"/>
  <c r="AO424" i="1" s="1"/>
  <c r="AO425" i="1" a="1"/>
  <c r="AO425" i="1" s="1"/>
  <c r="AO426" i="1" a="1"/>
  <c r="AO426" i="1" s="1"/>
  <c r="AO427" i="1" a="1"/>
  <c r="AO427" i="1" s="1"/>
  <c r="AO428" i="1" a="1"/>
  <c r="AO428" i="1" s="1"/>
  <c r="AO429" i="1" a="1"/>
  <c r="AO429" i="1" s="1"/>
  <c r="AO430" i="1" a="1"/>
  <c r="AO430" i="1" s="1"/>
  <c r="AO431" i="1" a="1"/>
  <c r="AO431" i="1" s="1"/>
  <c r="AO432" i="1" a="1"/>
  <c r="AO432" i="1" s="1"/>
  <c r="AO433" i="1" a="1"/>
  <c r="AO433" i="1" s="1"/>
  <c r="AO434" i="1" a="1"/>
  <c r="AO434" i="1" s="1"/>
  <c r="AO435" i="1" a="1"/>
  <c r="AO435" i="1" s="1"/>
  <c r="AO436" i="1" a="1"/>
  <c r="AO436" i="1" s="1"/>
  <c r="AO437" i="1" a="1"/>
  <c r="AO437" i="1" s="1"/>
  <c r="AO438" i="1" a="1"/>
  <c r="AO438" i="1" s="1"/>
  <c r="AO439" i="1" a="1"/>
  <c r="AO439" i="1" s="1"/>
  <c r="AO440" i="1" a="1"/>
  <c r="AO440" i="1" s="1"/>
  <c r="AO441" i="1" a="1"/>
  <c r="AO441" i="1" s="1"/>
  <c r="AO442" i="1" a="1"/>
  <c r="AO442" i="1" s="1"/>
  <c r="AO443" i="1" a="1"/>
  <c r="AO443" i="1" s="1"/>
  <c r="AO444" i="1" a="1"/>
  <c r="AO444" i="1" s="1"/>
  <c r="AO445" i="1" a="1"/>
  <c r="AO445" i="1" s="1"/>
  <c r="AO446" i="1" a="1"/>
  <c r="AO446" i="1" s="1"/>
  <c r="AO447" i="1" a="1"/>
  <c r="AO447" i="1" s="1"/>
  <c r="AO448" i="1" a="1"/>
  <c r="AO448" i="1" s="1"/>
  <c r="AO449" i="1" a="1"/>
  <c r="AO449" i="1" s="1"/>
  <c r="AO450" i="1" a="1"/>
  <c r="AO450" i="1" s="1"/>
  <c r="AO451" i="1" a="1"/>
  <c r="AO451" i="1" s="1"/>
  <c r="AO452" i="1" a="1"/>
  <c r="AO452" i="1" s="1"/>
  <c r="AO453" i="1" a="1"/>
  <c r="AO453" i="1" s="1"/>
  <c r="AO454" i="1" a="1"/>
  <c r="AO454" i="1" s="1"/>
  <c r="AO455" i="1" a="1"/>
  <c r="AO455" i="1" s="1"/>
  <c r="AO456" i="1" a="1"/>
  <c r="AO456" i="1" s="1"/>
  <c r="AO457" i="1" a="1"/>
  <c r="AO457" i="1" s="1"/>
  <c r="AO458" i="1" a="1"/>
  <c r="AO458" i="1"/>
  <c r="AO459" i="1" a="1"/>
  <c r="AO459" i="1" s="1"/>
  <c r="AO460" i="1" a="1"/>
  <c r="AO460" i="1" s="1"/>
  <c r="AO461" i="1" a="1"/>
  <c r="AO461" i="1" s="1"/>
  <c r="AO462" i="1" a="1"/>
  <c r="AO462" i="1" s="1"/>
  <c r="AO463" i="1" a="1"/>
  <c r="AO463" i="1" s="1"/>
  <c r="AO464" i="1" a="1"/>
  <c r="AO464" i="1" s="1"/>
  <c r="AO465" i="1" a="1"/>
  <c r="AO465" i="1" s="1"/>
  <c r="AO466" i="1" a="1"/>
  <c r="AO466" i="1" s="1"/>
  <c r="AO467" i="1" a="1"/>
  <c r="AO467" i="1" s="1"/>
  <c r="AO468" i="1" a="1"/>
  <c r="AO468" i="1" s="1"/>
  <c r="AO469" i="1" a="1"/>
  <c r="AO469" i="1" s="1"/>
  <c r="AO470" i="1" a="1"/>
  <c r="AO470" i="1" s="1"/>
  <c r="AO471" i="1" a="1"/>
  <c r="AO471" i="1" s="1"/>
  <c r="AO472" i="1" a="1"/>
  <c r="AO472" i="1" s="1"/>
  <c r="AO473" i="1" a="1"/>
  <c r="AO473" i="1" s="1"/>
  <c r="AO474" i="1" a="1"/>
  <c r="AO474" i="1" s="1"/>
  <c r="AO475" i="1" a="1"/>
  <c r="AO475" i="1" s="1"/>
  <c r="AO476" i="1" a="1"/>
  <c r="AO476" i="1" s="1"/>
  <c r="AO477" i="1" a="1"/>
  <c r="AO477" i="1" s="1"/>
  <c r="AO478" i="1" a="1"/>
  <c r="AO478" i="1" s="1"/>
  <c r="AO479" i="1" a="1"/>
  <c r="AO479" i="1" s="1"/>
  <c r="AO480" i="1" a="1"/>
  <c r="AO480" i="1" s="1"/>
  <c r="AO481" i="1" a="1"/>
  <c r="AO481" i="1"/>
  <c r="AO482" i="1" a="1"/>
  <c r="AO482" i="1" s="1"/>
  <c r="AO483" i="1" a="1"/>
  <c r="AO483" i="1" s="1"/>
  <c r="AO484" i="1" a="1"/>
  <c r="AO484" i="1" s="1"/>
  <c r="AO485" i="1" a="1"/>
  <c r="AO485" i="1" s="1"/>
  <c r="AO486" i="1" a="1"/>
  <c r="AO486" i="1" s="1"/>
  <c r="AO487" i="1" a="1"/>
  <c r="AO487" i="1" s="1"/>
  <c r="AO488" i="1" a="1"/>
  <c r="AO488" i="1" s="1"/>
  <c r="AO489" i="1" a="1"/>
  <c r="AO489" i="1" s="1"/>
  <c r="AO490" i="1" a="1"/>
  <c r="AO490" i="1" s="1"/>
  <c r="AO491" i="1" a="1"/>
  <c r="AO491" i="1" s="1"/>
  <c r="AO492" i="1" a="1"/>
  <c r="AO492" i="1" s="1"/>
  <c r="AO493" i="1" a="1"/>
  <c r="AO493" i="1" s="1"/>
  <c r="AO494" i="1" a="1"/>
  <c r="AO494" i="1" s="1"/>
  <c r="AO495" i="1" a="1"/>
  <c r="AO495" i="1" s="1"/>
  <c r="AO496" i="1" a="1"/>
  <c r="AO496" i="1" s="1"/>
  <c r="AO497" i="1" a="1"/>
  <c r="AO497" i="1" s="1"/>
  <c r="AO498" i="1" a="1"/>
  <c r="AO498" i="1" s="1"/>
  <c r="AO499" i="1" a="1"/>
  <c r="AO499" i="1" s="1"/>
  <c r="AO500" i="1" a="1"/>
  <c r="AO500" i="1" s="1"/>
  <c r="AO501" i="1" a="1"/>
  <c r="AO501" i="1" s="1"/>
  <c r="AO502" i="1" a="1"/>
  <c r="AO502" i="1" s="1"/>
  <c r="AO503" i="1" a="1"/>
  <c r="AO503" i="1" s="1"/>
  <c r="AO504" i="1" a="1"/>
  <c r="AO504" i="1" s="1"/>
  <c r="AO505" i="1" a="1"/>
  <c r="AO505" i="1" s="1"/>
  <c r="AO506" i="1" a="1"/>
  <c r="AO506" i="1" s="1"/>
  <c r="AO507" i="1" a="1"/>
  <c r="AO507" i="1" s="1"/>
  <c r="AO508" i="1" a="1"/>
  <c r="AO508" i="1" s="1"/>
  <c r="AO509" i="1" a="1"/>
  <c r="AO509" i="1" s="1"/>
  <c r="AO510" i="1" a="1"/>
  <c r="AO510" i="1" s="1"/>
  <c r="AO511" i="1" a="1"/>
  <c r="AO511" i="1" s="1"/>
  <c r="AO512" i="1" a="1"/>
  <c r="AO512" i="1" s="1"/>
  <c r="AO513" i="1" a="1"/>
  <c r="AO513" i="1" s="1"/>
  <c r="AO514" i="1" a="1"/>
  <c r="AO514" i="1" s="1"/>
  <c r="AO515" i="1" a="1"/>
  <c r="AO515" i="1" s="1"/>
  <c r="AO516" i="1" a="1"/>
  <c r="AO516" i="1" s="1"/>
  <c r="AO517" i="1" a="1"/>
  <c r="AO517" i="1" s="1"/>
  <c r="AO518" i="1" a="1"/>
  <c r="AO518" i="1" s="1"/>
  <c r="AO519" i="1" a="1"/>
  <c r="AO519" i="1" s="1"/>
  <c r="AO520" i="1" a="1"/>
  <c r="AO520" i="1" s="1"/>
  <c r="AO521" i="1" a="1"/>
  <c r="AO521" i="1" s="1"/>
  <c r="AO522" i="1" a="1"/>
  <c r="AO522" i="1" s="1"/>
  <c r="AO523" i="1" a="1"/>
  <c r="AO523" i="1" s="1"/>
  <c r="AO524" i="1" a="1"/>
  <c r="AO524" i="1" s="1"/>
  <c r="AO525" i="1" a="1"/>
  <c r="AO525" i="1" s="1"/>
  <c r="AO526" i="1" a="1"/>
  <c r="AO526" i="1" s="1"/>
  <c r="AO527" i="1" a="1"/>
  <c r="AO527" i="1" s="1"/>
  <c r="AO528" i="1" a="1"/>
  <c r="AO528" i="1" s="1"/>
  <c r="AO529" i="1" a="1"/>
  <c r="AO529" i="1" s="1"/>
  <c r="AO530" i="1" a="1"/>
  <c r="AO530" i="1" s="1"/>
  <c r="AO531" i="1" a="1"/>
  <c r="AO531" i="1" s="1"/>
  <c r="AO532" i="1" a="1"/>
  <c r="AO532" i="1" s="1"/>
  <c r="AO533" i="1" a="1"/>
  <c r="AO533" i="1" s="1"/>
  <c r="AO534" i="1" a="1"/>
  <c r="AO534" i="1" s="1"/>
  <c r="AO535" i="1" a="1"/>
  <c r="AO535" i="1" s="1"/>
  <c r="AO536" i="1" a="1"/>
  <c r="AO536" i="1" s="1"/>
  <c r="AO537" i="1" a="1"/>
  <c r="AO537" i="1" s="1"/>
  <c r="AO538" i="1" a="1"/>
  <c r="AO538" i="1" s="1"/>
  <c r="AO539" i="1" a="1"/>
  <c r="AO539" i="1" s="1"/>
  <c r="AO540" i="1" a="1"/>
  <c r="AO540" i="1" s="1"/>
  <c r="AO541" i="1" a="1"/>
  <c r="AO541" i="1" s="1"/>
  <c r="AO542" i="1" a="1"/>
  <c r="AO542" i="1" s="1"/>
  <c r="AO543" i="1" a="1"/>
  <c r="AO543" i="1" s="1"/>
  <c r="AO544" i="1" a="1"/>
  <c r="AO544" i="1" s="1"/>
  <c r="AO545" i="1" a="1"/>
  <c r="AO545" i="1" s="1"/>
  <c r="AO546" i="1" a="1"/>
  <c r="AO546" i="1" s="1"/>
  <c r="AO547" i="1" a="1"/>
  <c r="AO547" i="1" s="1"/>
  <c r="AO548" i="1" a="1"/>
  <c r="AO548" i="1" s="1"/>
  <c r="AO549" i="1" a="1"/>
  <c r="AO549" i="1" s="1"/>
  <c r="AO550" i="1" a="1"/>
  <c r="AO550" i="1" s="1"/>
  <c r="AO551" i="1" a="1"/>
  <c r="AO551" i="1" s="1"/>
  <c r="AO552" i="1" a="1"/>
  <c r="AO552" i="1" s="1"/>
  <c r="AO553" i="1" a="1"/>
  <c r="AO553" i="1" s="1"/>
  <c r="AO554" i="1" a="1"/>
  <c r="AO554" i="1" s="1"/>
  <c r="AO555" i="1" a="1"/>
  <c r="AO555" i="1" s="1"/>
  <c r="AO556" i="1" a="1"/>
  <c r="AO556" i="1" s="1"/>
  <c r="AO557" i="1" a="1"/>
  <c r="AO557" i="1" s="1"/>
  <c r="AO558" i="1" a="1"/>
  <c r="AO558" i="1" s="1"/>
  <c r="AO559" i="1" a="1"/>
  <c r="AO559" i="1" s="1"/>
  <c r="AO560" i="1" a="1"/>
  <c r="AO560" i="1" s="1"/>
  <c r="AO561" i="1" a="1"/>
  <c r="AO561" i="1" s="1"/>
  <c r="AO562" i="1" a="1"/>
  <c r="AO562" i="1" s="1"/>
  <c r="AO563" i="1" a="1"/>
  <c r="AO563" i="1" s="1"/>
  <c r="AO564" i="1" a="1"/>
  <c r="AO564" i="1" s="1"/>
  <c r="AO565" i="1" a="1"/>
  <c r="AO565" i="1" s="1"/>
  <c r="AO566" i="1" a="1"/>
  <c r="AO566" i="1" s="1"/>
  <c r="AO567" i="1" a="1"/>
  <c r="AO567" i="1" s="1"/>
  <c r="AO568" i="1" a="1"/>
  <c r="AO568" i="1" s="1"/>
  <c r="AO569" i="1" a="1"/>
  <c r="AO569" i="1" s="1"/>
  <c r="AO570" i="1" a="1"/>
  <c r="AO570" i="1" s="1"/>
  <c r="AO571" i="1" a="1"/>
  <c r="AO571" i="1" s="1"/>
  <c r="AO572" i="1" a="1"/>
  <c r="AO572" i="1" s="1"/>
  <c r="AO573" i="1" a="1"/>
  <c r="AO573" i="1" s="1"/>
  <c r="AO574" i="1" a="1"/>
  <c r="AO574" i="1" s="1"/>
  <c r="AO575" i="1" a="1"/>
  <c r="AO575" i="1" s="1"/>
  <c r="AO576" i="1" a="1"/>
  <c r="AO576" i="1" s="1"/>
  <c r="AO577" i="1" a="1"/>
  <c r="AO577" i="1" s="1"/>
  <c r="AO578" i="1" a="1"/>
  <c r="AO578" i="1" s="1"/>
  <c r="AO579" i="1" a="1"/>
  <c r="AO579" i="1" s="1"/>
  <c r="AO580" i="1" a="1"/>
  <c r="AO580" i="1" s="1"/>
  <c r="AO581" i="1" a="1"/>
  <c r="AO581" i="1" s="1"/>
  <c r="AO582" i="1" a="1"/>
  <c r="AO582" i="1" s="1"/>
  <c r="AO583" i="1" a="1"/>
  <c r="AO583" i="1" s="1"/>
  <c r="AO584" i="1" a="1"/>
  <c r="AO584" i="1" s="1"/>
  <c r="AO585" i="1" a="1"/>
  <c r="AO585" i="1" s="1"/>
  <c r="AO586" i="1" a="1"/>
  <c r="AO586" i="1" s="1"/>
  <c r="AO587" i="1" a="1"/>
  <c r="AO587" i="1"/>
  <c r="AO588" i="1" a="1"/>
  <c r="AO588" i="1" s="1"/>
  <c r="AO589" i="1" a="1"/>
  <c r="AO589" i="1" s="1"/>
  <c r="AO590" i="1" a="1"/>
  <c r="AO590" i="1" s="1"/>
  <c r="AO591" i="1" a="1"/>
  <c r="AO591" i="1" s="1"/>
  <c r="AO592" i="1" a="1"/>
  <c r="AO592" i="1" s="1"/>
  <c r="AO593" i="1" a="1"/>
  <c r="AO593" i="1" s="1"/>
  <c r="AO594" i="1" a="1"/>
  <c r="AO594" i="1" s="1"/>
  <c r="AO595" i="1" a="1"/>
  <c r="AO595" i="1" s="1"/>
  <c r="AO596" i="1" a="1"/>
  <c r="AO596" i="1" s="1"/>
  <c r="AO597" i="1" a="1"/>
  <c r="AO597" i="1" s="1"/>
  <c r="AO598" i="1" a="1"/>
  <c r="AO598" i="1" s="1"/>
  <c r="AO599" i="1" a="1"/>
  <c r="AO599" i="1" s="1"/>
  <c r="AO600" i="1" a="1"/>
  <c r="AO600" i="1" s="1"/>
  <c r="AO601" i="1" a="1"/>
  <c r="AO601" i="1" s="1"/>
  <c r="AO602" i="1" a="1"/>
  <c r="AO602" i="1" s="1"/>
  <c r="AO603" i="1" a="1"/>
  <c r="AO603" i="1" s="1"/>
  <c r="AO604" i="1" a="1"/>
  <c r="AO604" i="1" s="1"/>
  <c r="AO605" i="1" a="1"/>
  <c r="AO605" i="1" s="1"/>
  <c r="AO606" i="1" a="1"/>
  <c r="AO606" i="1" s="1"/>
  <c r="AO607" i="1" a="1"/>
  <c r="AO607" i="1" s="1"/>
  <c r="AO608" i="1" a="1"/>
  <c r="AO608" i="1" s="1"/>
  <c r="AO609" i="1" a="1"/>
  <c r="AO609" i="1" s="1"/>
  <c r="AO610" i="1" a="1"/>
  <c r="AO610" i="1" s="1"/>
  <c r="AO611" i="1" a="1"/>
  <c r="AO611" i="1" s="1"/>
  <c r="AO612" i="1" a="1"/>
  <c r="AO612" i="1" s="1"/>
  <c r="AO613" i="1" a="1"/>
  <c r="AO613" i="1" s="1"/>
  <c r="AO614" i="1" a="1"/>
  <c r="AO614" i="1" s="1"/>
  <c r="AO615" i="1" a="1"/>
  <c r="AO615" i="1" s="1"/>
  <c r="AO616" i="1" a="1"/>
  <c r="AO616" i="1" s="1"/>
  <c r="AO617" i="1" a="1"/>
  <c r="AO617" i="1" s="1"/>
  <c r="AO618" i="1" a="1"/>
  <c r="AO618" i="1" s="1"/>
  <c r="AO619" i="1" a="1"/>
  <c r="AO619" i="1" s="1"/>
  <c r="AO620" i="1" a="1"/>
  <c r="AO620" i="1" s="1"/>
  <c r="AO621" i="1" a="1"/>
  <c r="AO621" i="1" s="1"/>
  <c r="AO622" i="1" a="1"/>
  <c r="AO622" i="1" s="1"/>
  <c r="AO623" i="1" a="1"/>
  <c r="AO623" i="1" s="1"/>
  <c r="AO624" i="1" a="1"/>
  <c r="AO624" i="1" s="1"/>
  <c r="AO625" i="1" a="1"/>
  <c r="AO625" i="1" s="1"/>
  <c r="AO626" i="1" a="1"/>
  <c r="AO626" i="1" s="1"/>
  <c r="AO627" i="1" a="1"/>
  <c r="AO627" i="1" s="1"/>
  <c r="AO628" i="1" a="1"/>
  <c r="AO628" i="1" s="1"/>
  <c r="AO629" i="1" a="1"/>
  <c r="AO629" i="1" s="1"/>
  <c r="AO630" i="1" a="1"/>
  <c r="AO630" i="1" s="1"/>
  <c r="AO631" i="1" a="1"/>
  <c r="AO631" i="1" s="1"/>
  <c r="AO632" i="1" a="1"/>
  <c r="AO632" i="1" s="1"/>
  <c r="AO633" i="1" a="1"/>
  <c r="AO633" i="1" s="1"/>
  <c r="AO634" i="1" a="1"/>
  <c r="AO634" i="1" s="1"/>
  <c r="AO635" i="1" a="1"/>
  <c r="AO635" i="1" s="1"/>
  <c r="AO636" i="1" a="1"/>
  <c r="AO636" i="1" s="1"/>
  <c r="AO637" i="1" a="1"/>
  <c r="AO637" i="1" s="1"/>
  <c r="AO638" i="1" a="1"/>
  <c r="AO638" i="1" s="1"/>
  <c r="AO639" i="1" a="1"/>
  <c r="AO639" i="1" s="1"/>
  <c r="AO640" i="1" a="1"/>
  <c r="AO640" i="1" s="1"/>
  <c r="AO641" i="1" a="1"/>
  <c r="AO641" i="1" s="1"/>
  <c r="AO642" i="1" a="1"/>
  <c r="AO642" i="1" s="1"/>
  <c r="AO643" i="1" a="1"/>
  <c r="AO643" i="1" s="1"/>
  <c r="AO644" i="1" a="1"/>
  <c r="AO644" i="1" s="1"/>
  <c r="AO645" i="1" a="1"/>
  <c r="AO645" i="1" s="1"/>
  <c r="AO646" i="1" a="1"/>
  <c r="AO646" i="1" s="1"/>
  <c r="AO647" i="1" a="1"/>
  <c r="AO647" i="1" s="1"/>
  <c r="AO648" i="1" a="1"/>
  <c r="AO648" i="1" s="1"/>
  <c r="AO649" i="1" a="1"/>
  <c r="AO649" i="1" s="1"/>
  <c r="AO650" i="1" a="1"/>
  <c r="AO650" i="1" s="1"/>
  <c r="AO651" i="1" a="1"/>
  <c r="AO651" i="1" s="1"/>
  <c r="AO652" i="1" a="1"/>
  <c r="AO652" i="1" s="1"/>
  <c r="AO653" i="1" a="1"/>
  <c r="AO653" i="1" s="1"/>
  <c r="AO654" i="1" a="1"/>
  <c r="AO654" i="1" s="1"/>
  <c r="AO655" i="1" a="1"/>
  <c r="AO655" i="1" s="1"/>
  <c r="AO656" i="1" a="1"/>
  <c r="AO656" i="1" s="1"/>
  <c r="AO657" i="1" a="1"/>
  <c r="AO657" i="1" s="1"/>
  <c r="AO658" i="1" a="1"/>
  <c r="AO658" i="1" s="1"/>
  <c r="AO659" i="1" a="1"/>
  <c r="AO659" i="1" s="1"/>
  <c r="AO660" i="1" a="1"/>
  <c r="AO660" i="1" s="1"/>
  <c r="AO661" i="1" a="1"/>
  <c r="AO661" i="1" s="1"/>
  <c r="AO662" i="1" a="1"/>
  <c r="AO662" i="1" s="1"/>
  <c r="AO663" i="1" a="1"/>
  <c r="AO663" i="1" s="1"/>
  <c r="AO664" i="1" a="1"/>
  <c r="AO664" i="1" s="1"/>
  <c r="AO665" i="1" a="1"/>
  <c r="AO665" i="1" s="1"/>
  <c r="AO666" i="1" a="1"/>
  <c r="AO666" i="1" s="1"/>
  <c r="AO667" i="1" a="1"/>
  <c r="AO667" i="1" s="1"/>
  <c r="AO668" i="1" a="1"/>
  <c r="AO668" i="1" s="1"/>
  <c r="AO669" i="1" a="1"/>
  <c r="AO669" i="1" s="1"/>
  <c r="AO670" i="1" a="1"/>
  <c r="AO670" i="1" s="1"/>
  <c r="AO671" i="1" a="1"/>
  <c r="AO671" i="1" s="1"/>
  <c r="AO672" i="1" a="1"/>
  <c r="AO672" i="1" s="1"/>
  <c r="AO673" i="1" a="1"/>
  <c r="AO673" i="1" s="1"/>
  <c r="AO674" i="1" a="1"/>
  <c r="AO674" i="1" s="1"/>
  <c r="AO675" i="1" a="1"/>
  <c r="AO675" i="1" s="1"/>
  <c r="AO676" i="1" a="1"/>
  <c r="AO676" i="1" s="1"/>
  <c r="AO677" i="1" a="1"/>
  <c r="AO677" i="1" s="1"/>
  <c r="AO678" i="1" a="1"/>
  <c r="AO678" i="1" s="1"/>
  <c r="AO679" i="1" a="1"/>
  <c r="AO679" i="1" s="1"/>
  <c r="AO680" i="1" a="1"/>
  <c r="AO680" i="1" s="1"/>
  <c r="AO681" i="1" a="1"/>
  <c r="AO681" i="1" s="1"/>
  <c r="AO682" i="1" a="1"/>
  <c r="AO682" i="1" s="1"/>
  <c r="AO683" i="1" a="1"/>
  <c r="AO683" i="1" s="1"/>
  <c r="AO684" i="1" a="1"/>
  <c r="AO684" i="1" s="1"/>
  <c r="AO685" i="1" a="1"/>
  <c r="AO685" i="1"/>
  <c r="AO686" i="1" a="1"/>
  <c r="AO686" i="1" s="1"/>
  <c r="AO687" i="1" a="1"/>
  <c r="AO687" i="1" s="1"/>
  <c r="AO688" i="1" a="1"/>
  <c r="AO688" i="1" s="1"/>
  <c r="AO689" i="1" a="1"/>
  <c r="AO689" i="1" s="1"/>
  <c r="AO690" i="1" a="1"/>
  <c r="AO690" i="1" s="1"/>
  <c r="AO691" i="1" a="1"/>
  <c r="AO691" i="1" s="1"/>
  <c r="AO692" i="1" a="1"/>
  <c r="AO692" i="1" s="1"/>
  <c r="AO693" i="1" a="1"/>
  <c r="AO693" i="1" s="1"/>
  <c r="AO694" i="1" a="1"/>
  <c r="AO694" i="1" s="1"/>
  <c r="AO695" i="1" a="1"/>
  <c r="AO695" i="1" s="1"/>
  <c r="AO696" i="1" a="1"/>
  <c r="AO696" i="1" s="1"/>
  <c r="AO697" i="1" a="1"/>
  <c r="AO697" i="1" s="1"/>
  <c r="AO698" i="1" a="1"/>
  <c r="AO698" i="1" s="1"/>
  <c r="AO699" i="1" a="1"/>
  <c r="AO699" i="1"/>
  <c r="AO700" i="1" a="1"/>
  <c r="AO700" i="1" s="1"/>
  <c r="AO701" i="1" a="1"/>
  <c r="AO701" i="1" s="1"/>
  <c r="AO702" i="1" a="1"/>
  <c r="AO702" i="1" s="1"/>
  <c r="AO703" i="1" a="1"/>
  <c r="AO703" i="1" s="1"/>
  <c r="AO704" i="1" a="1"/>
  <c r="AO704" i="1" s="1"/>
  <c r="AO705" i="1" a="1"/>
  <c r="AO705" i="1" s="1"/>
  <c r="AO706" i="1" a="1"/>
  <c r="AO706" i="1" s="1"/>
  <c r="AO707" i="1" a="1"/>
  <c r="AO707" i="1" s="1"/>
  <c r="AO708" i="1" a="1"/>
  <c r="AO708" i="1" s="1"/>
  <c r="AO709" i="1" a="1"/>
  <c r="AO709" i="1" s="1"/>
  <c r="AO710" i="1" a="1"/>
  <c r="AO710" i="1" s="1"/>
  <c r="AO711" i="1" a="1"/>
  <c r="AO711" i="1" s="1"/>
  <c r="AO712" i="1" a="1"/>
  <c r="AO712" i="1"/>
  <c r="AO713" i="1" a="1"/>
  <c r="AO713" i="1" s="1"/>
  <c r="AO714" i="1" a="1"/>
  <c r="AO714" i="1" s="1"/>
  <c r="AO715" i="1" a="1"/>
  <c r="AO715" i="1" s="1"/>
  <c r="AO716" i="1" a="1"/>
  <c r="AO716" i="1" s="1"/>
  <c r="AO717" i="1" a="1"/>
  <c r="AO717" i="1" s="1"/>
  <c r="AO718" i="1" a="1"/>
  <c r="AO718" i="1" s="1"/>
  <c r="AO719" i="1" a="1"/>
  <c r="AO719" i="1" s="1"/>
  <c r="AO720" i="1" a="1"/>
  <c r="AO720" i="1" s="1"/>
  <c r="AO721" i="1" a="1"/>
  <c r="AO721" i="1" s="1"/>
  <c r="AO722" i="1" a="1"/>
  <c r="AO722" i="1" s="1"/>
  <c r="AO723" i="1" a="1"/>
  <c r="AO723" i="1" s="1"/>
  <c r="AO724" i="1" a="1"/>
  <c r="AO724" i="1" s="1"/>
  <c r="AO725" i="1" a="1"/>
  <c r="AO725" i="1" s="1"/>
  <c r="AO726" i="1" a="1"/>
  <c r="AO726" i="1" s="1"/>
  <c r="AO727" i="1" a="1"/>
  <c r="AO727" i="1" s="1"/>
  <c r="AO728" i="1" a="1"/>
  <c r="AO728" i="1" s="1"/>
  <c r="AO729" i="1" a="1"/>
  <c r="AO729" i="1" s="1"/>
  <c r="AO730" i="1" a="1"/>
  <c r="AO730" i="1" s="1"/>
  <c r="AO731" i="1" a="1"/>
  <c r="AO731" i="1" s="1"/>
  <c r="AO732" i="1" a="1"/>
  <c r="AO732" i="1" s="1"/>
  <c r="AO733" i="1" a="1"/>
  <c r="AO733" i="1" s="1"/>
  <c r="AO734" i="1" a="1"/>
  <c r="AO734" i="1"/>
  <c r="AO735" i="1" a="1"/>
  <c r="AO735" i="1" s="1"/>
  <c r="AO736" i="1" a="1"/>
  <c r="AO736" i="1" s="1"/>
  <c r="AO737" i="1" a="1"/>
  <c r="AO737" i="1" s="1"/>
  <c r="AO738" i="1" a="1"/>
  <c r="AO738" i="1" s="1"/>
  <c r="AO739" i="1" a="1"/>
  <c r="AO739" i="1" s="1"/>
  <c r="AO740" i="1" a="1"/>
  <c r="AO740" i="1" s="1"/>
  <c r="AO741" i="1" a="1"/>
  <c r="AO741" i="1" s="1"/>
  <c r="AO742" i="1" a="1"/>
  <c r="AO742" i="1" s="1"/>
  <c r="AO743" i="1" a="1"/>
  <c r="AO743" i="1" s="1"/>
  <c r="AO744" i="1" a="1"/>
  <c r="AO744" i="1" s="1"/>
  <c r="AO745" i="1" a="1"/>
  <c r="AO745" i="1" s="1"/>
  <c r="AO746" i="1" a="1"/>
  <c r="AO746" i="1" s="1"/>
  <c r="AO747" i="1" a="1"/>
  <c r="AO747" i="1" s="1"/>
  <c r="AO748" i="1" a="1"/>
  <c r="AO748" i="1" s="1"/>
  <c r="AO749" i="1" a="1"/>
  <c r="AO749" i="1" s="1"/>
  <c r="AO750" i="1" a="1"/>
  <c r="AO750" i="1" s="1"/>
  <c r="AO751" i="1" a="1"/>
  <c r="AO751" i="1" s="1"/>
  <c r="AO752" i="1" a="1"/>
  <c r="AO752" i="1" s="1"/>
  <c r="AO753" i="1" a="1"/>
  <c r="AO753" i="1" s="1"/>
  <c r="AO754" i="1" a="1"/>
  <c r="AO754" i="1" s="1"/>
  <c r="AO755" i="1" a="1"/>
  <c r="AO755" i="1" s="1"/>
  <c r="AO756" i="1" a="1"/>
  <c r="AO756" i="1" s="1"/>
  <c r="AO757" i="1" a="1"/>
  <c r="AO757" i="1" s="1"/>
  <c r="AO758" i="1" a="1"/>
  <c r="AO758" i="1" s="1"/>
  <c r="AO759" i="1" a="1"/>
  <c r="AO759" i="1" s="1"/>
  <c r="AO760" i="1" a="1"/>
  <c r="AO760" i="1" s="1"/>
  <c r="AO761" i="1" a="1"/>
  <c r="AO761" i="1" s="1"/>
  <c r="AO762" i="1" a="1"/>
  <c r="AO762" i="1" s="1"/>
  <c r="AO763" i="1" a="1"/>
  <c r="AO763" i="1" s="1"/>
  <c r="AO764" i="1" a="1"/>
  <c r="AO764" i="1" s="1"/>
  <c r="AO765" i="1" a="1"/>
  <c r="AO765" i="1" s="1"/>
  <c r="AO766" i="1" a="1"/>
  <c r="AO766" i="1" s="1"/>
  <c r="AO767" i="1" a="1"/>
  <c r="AO767" i="1" s="1"/>
  <c r="AO768" i="1" a="1"/>
  <c r="AO768" i="1" s="1"/>
  <c r="AO769" i="1" a="1"/>
  <c r="AO769" i="1" s="1"/>
  <c r="AO770" i="1" a="1"/>
  <c r="AO770" i="1" s="1"/>
  <c r="AO771" i="1" a="1"/>
  <c r="AO771" i="1" s="1"/>
  <c r="AO772" i="1" a="1"/>
  <c r="AO772" i="1" s="1"/>
  <c r="AO773" i="1" a="1"/>
  <c r="AO773" i="1" s="1"/>
  <c r="AO774" i="1" a="1"/>
  <c r="AO774" i="1" s="1"/>
  <c r="AO775" i="1" a="1"/>
  <c r="AO775" i="1" s="1"/>
  <c r="AO776" i="1" a="1"/>
  <c r="AO776" i="1" s="1"/>
  <c r="AO777" i="1" a="1"/>
  <c r="AO777" i="1" s="1"/>
  <c r="AO778" i="1" a="1"/>
  <c r="AO778" i="1" s="1"/>
  <c r="AO779" i="1" a="1"/>
  <c r="AO779" i="1" s="1"/>
  <c r="AO780" i="1" a="1"/>
  <c r="AO780" i="1" s="1"/>
  <c r="AO781" i="1" a="1"/>
  <c r="AO781" i="1" s="1"/>
  <c r="AO782" i="1" a="1"/>
  <c r="AO782" i="1" s="1"/>
  <c r="AO783" i="1" a="1"/>
  <c r="AO783" i="1" s="1"/>
  <c r="AO784" i="1" a="1"/>
  <c r="AO784" i="1" s="1"/>
  <c r="AO785" i="1" a="1"/>
  <c r="AO785" i="1" s="1"/>
  <c r="AO786" i="1" a="1"/>
  <c r="AO786" i="1" s="1"/>
  <c r="AO787" i="1" a="1"/>
  <c r="AO787" i="1" s="1"/>
  <c r="AO788" i="1" a="1"/>
  <c r="AO788" i="1" s="1"/>
  <c r="AO789" i="1" a="1"/>
  <c r="AO789" i="1" s="1"/>
  <c r="AO790" i="1" a="1"/>
  <c r="AO790" i="1" s="1"/>
  <c r="AO791" i="1" a="1"/>
  <c r="AO791" i="1" s="1"/>
  <c r="AO792" i="1" a="1"/>
  <c r="AO792" i="1" s="1"/>
  <c r="AO793" i="1" a="1"/>
  <c r="AO793" i="1" s="1"/>
  <c r="AO794" i="1" a="1"/>
  <c r="AO794" i="1" s="1"/>
  <c r="AO795" i="1" a="1"/>
  <c r="AO795" i="1" s="1"/>
  <c r="AO796" i="1" a="1"/>
  <c r="AO796" i="1" s="1"/>
  <c r="AO797" i="1" a="1"/>
  <c r="AO797" i="1" s="1"/>
  <c r="AO798" i="1" a="1"/>
  <c r="AO798" i="1" s="1"/>
  <c r="AO799" i="1" a="1"/>
  <c r="AO799" i="1" s="1"/>
  <c r="AO800" i="1" a="1"/>
  <c r="AO800" i="1" s="1"/>
  <c r="AO801" i="1" a="1"/>
  <c r="AO801" i="1" s="1"/>
  <c r="AO802" i="1" a="1"/>
  <c r="AO802" i="1" s="1"/>
  <c r="AO803" i="1" a="1"/>
  <c r="AO803" i="1" s="1"/>
  <c r="AO804" i="1" a="1"/>
  <c r="AO804" i="1" s="1"/>
  <c r="AO805" i="1" a="1"/>
  <c r="AO805" i="1" s="1"/>
  <c r="AO806" i="1" a="1"/>
  <c r="AO806" i="1" s="1"/>
  <c r="AO807" i="1" a="1"/>
  <c r="AO807" i="1" s="1"/>
  <c r="AO808" i="1" a="1"/>
  <c r="AO808" i="1" s="1"/>
  <c r="AO809" i="1" a="1"/>
  <c r="AO809" i="1" s="1"/>
  <c r="AO810" i="1" a="1"/>
  <c r="AO810" i="1" s="1"/>
  <c r="AO811" i="1" a="1"/>
  <c r="AO811" i="1" s="1"/>
  <c r="AO812" i="1" a="1"/>
  <c r="AO812" i="1" s="1"/>
  <c r="AO813" i="1" a="1"/>
  <c r="AO813" i="1" s="1"/>
  <c r="AO814" i="1" a="1"/>
  <c r="AO814" i="1" s="1"/>
  <c r="AO815" i="1" a="1"/>
  <c r="AO815" i="1" s="1"/>
  <c r="AO816" i="1" a="1"/>
  <c r="AO816" i="1"/>
  <c r="AO817" i="1" a="1"/>
  <c r="AO817" i="1" s="1"/>
  <c r="AO818" i="1" a="1"/>
  <c r="AO818" i="1" s="1"/>
  <c r="AO819" i="1" a="1"/>
  <c r="AO819" i="1" s="1"/>
  <c r="AO820" i="1" a="1"/>
  <c r="AO820" i="1" s="1"/>
  <c r="AO821" i="1" a="1"/>
  <c r="AO821" i="1" s="1"/>
  <c r="AO822" i="1" a="1"/>
  <c r="AO822" i="1" s="1"/>
  <c r="AO823" i="1" a="1"/>
  <c r="AO823" i="1" s="1"/>
  <c r="AO824" i="1" a="1"/>
  <c r="AO824" i="1" s="1"/>
  <c r="AO825" i="1" a="1"/>
  <c r="AO825" i="1" s="1"/>
  <c r="AO826" i="1" a="1"/>
  <c r="AO826" i="1" s="1"/>
  <c r="AO827" i="1" a="1"/>
  <c r="AO827" i="1" s="1"/>
  <c r="AO828" i="1" a="1"/>
  <c r="AO828" i="1" s="1"/>
  <c r="AO829" i="1" a="1"/>
  <c r="AO829" i="1" s="1"/>
  <c r="AO830" i="1" a="1"/>
  <c r="AO830" i="1" s="1"/>
  <c r="AO831" i="1" a="1"/>
  <c r="AO831" i="1" s="1"/>
  <c r="AO832" i="1" a="1"/>
  <c r="AO832" i="1" s="1"/>
  <c r="AO833" i="1" a="1"/>
  <c r="AO833" i="1" s="1"/>
  <c r="AO834" i="1" a="1"/>
  <c r="AO834" i="1" s="1"/>
  <c r="AO835" i="1" a="1"/>
  <c r="AO835" i="1" s="1"/>
  <c r="AO836" i="1" a="1"/>
  <c r="AO836" i="1" s="1"/>
  <c r="AO837" i="1" a="1"/>
  <c r="AO837" i="1" s="1"/>
  <c r="AO838" i="1" a="1"/>
  <c r="AO838" i="1" s="1"/>
  <c r="AO839" i="1" a="1"/>
  <c r="AO839" i="1" s="1"/>
  <c r="AO840" i="1" a="1"/>
  <c r="AO840" i="1" s="1"/>
  <c r="AO841" i="1" a="1"/>
  <c r="AO841" i="1" s="1"/>
  <c r="AO842" i="1" a="1"/>
  <c r="AO842" i="1" s="1"/>
  <c r="AO843" i="1" a="1"/>
  <c r="AO843" i="1" s="1"/>
  <c r="AO844" i="1" a="1"/>
  <c r="AO844" i="1" s="1"/>
  <c r="AO845" i="1" a="1"/>
  <c r="AO845" i="1" s="1"/>
  <c r="AO846" i="1" a="1"/>
  <c r="AO846" i="1" s="1"/>
  <c r="AO847" i="1" a="1"/>
  <c r="AO847" i="1" s="1"/>
  <c r="AO848" i="1" a="1"/>
  <c r="AO848" i="1" s="1"/>
  <c r="AO849" i="1" a="1"/>
  <c r="AO849" i="1" s="1"/>
  <c r="AO850" i="1" a="1"/>
  <c r="AO850" i="1" s="1"/>
  <c r="AO851" i="1" a="1"/>
  <c r="AO851" i="1" s="1"/>
  <c r="AO852" i="1" a="1"/>
  <c r="AO852" i="1" s="1"/>
  <c r="AO853" i="1" a="1"/>
  <c r="AO853" i="1" s="1"/>
  <c r="AO854" i="1" a="1"/>
  <c r="AO854" i="1" s="1"/>
  <c r="AO855" i="1" a="1"/>
  <c r="AO855" i="1" s="1"/>
  <c r="AO856" i="1" a="1"/>
  <c r="AO856" i="1" s="1"/>
  <c r="AO857" i="1" a="1"/>
  <c r="AO857" i="1" s="1"/>
  <c r="AO858" i="1" a="1"/>
  <c r="AO858" i="1" s="1"/>
  <c r="AO859" i="1" a="1"/>
  <c r="AO859" i="1" s="1"/>
  <c r="AO860" i="1" a="1"/>
  <c r="AO860" i="1" s="1"/>
  <c r="AO861" i="1" a="1"/>
  <c r="AO861" i="1" s="1"/>
  <c r="AO862" i="1" a="1"/>
  <c r="AO862" i="1" s="1"/>
  <c r="AO863" i="1" a="1"/>
  <c r="AO863" i="1" s="1"/>
  <c r="AO864" i="1" a="1"/>
  <c r="AO864" i="1" s="1"/>
  <c r="AO865" i="1" a="1"/>
  <c r="AO865" i="1" s="1"/>
  <c r="AO866" i="1" a="1"/>
  <c r="AO866" i="1" s="1"/>
  <c r="AO867" i="1" a="1"/>
  <c r="AO867" i="1" s="1"/>
  <c r="AO868" i="1" a="1"/>
  <c r="AO868" i="1" s="1"/>
  <c r="AO869" i="1" a="1"/>
  <c r="AO869" i="1" s="1"/>
  <c r="AO870" i="1" a="1"/>
  <c r="AO870" i="1" s="1"/>
  <c r="AO871" i="1" a="1"/>
  <c r="AO871" i="1" s="1"/>
  <c r="AO872" i="1" a="1"/>
  <c r="AO872" i="1" s="1"/>
  <c r="AO873" i="1" a="1"/>
  <c r="AO873" i="1" s="1"/>
  <c r="AO874" i="1" a="1"/>
  <c r="AO874" i="1" s="1"/>
  <c r="AO875" i="1" a="1"/>
  <c r="AO875" i="1" s="1"/>
  <c r="AO876" i="1" a="1"/>
  <c r="AO876" i="1" s="1"/>
  <c r="AO877" i="1" a="1"/>
  <c r="AO877" i="1" s="1"/>
  <c r="AO878" i="1" a="1"/>
  <c r="AO878" i="1" s="1"/>
  <c r="AO879" i="1" a="1"/>
  <c r="AO879" i="1" s="1"/>
  <c r="AO880" i="1" a="1"/>
  <c r="AO880" i="1" s="1"/>
  <c r="AO881" i="1" a="1"/>
  <c r="AO881" i="1" s="1"/>
  <c r="AO882" i="1" a="1"/>
  <c r="AO882" i="1" s="1"/>
  <c r="AO883" i="1" a="1"/>
  <c r="AO883" i="1" s="1"/>
  <c r="AO884" i="1" a="1"/>
  <c r="AO884" i="1" s="1"/>
  <c r="AO885" i="1" a="1"/>
  <c r="AO885" i="1" s="1"/>
  <c r="AO886" i="1" a="1"/>
  <c r="AO886" i="1" s="1"/>
  <c r="AO887" i="1" a="1"/>
  <c r="AO887" i="1" s="1"/>
  <c r="AO888" i="1" a="1"/>
  <c r="AO888" i="1" s="1"/>
  <c r="AO889" i="1" a="1"/>
  <c r="AO889" i="1" s="1"/>
  <c r="AO890" i="1" a="1"/>
  <c r="AO890" i="1" s="1"/>
  <c r="AO891" i="1" a="1"/>
  <c r="AO891" i="1" s="1"/>
  <c r="AO892" i="1" a="1"/>
  <c r="AO892" i="1" s="1"/>
  <c r="AO893" i="1" a="1"/>
  <c r="AO893" i="1" s="1"/>
  <c r="AO894" i="1" a="1"/>
  <c r="AO894" i="1" s="1"/>
  <c r="AO895" i="1" a="1"/>
  <c r="AO895" i="1" s="1"/>
  <c r="AO896" i="1" a="1"/>
  <c r="AO896" i="1" s="1"/>
  <c r="AO897" i="1" a="1"/>
  <c r="AO897" i="1" s="1"/>
  <c r="AO898" i="1" a="1"/>
  <c r="AO898" i="1" s="1"/>
  <c r="AO899" i="1" a="1"/>
  <c r="AO899" i="1" s="1"/>
  <c r="AO900" i="1" a="1"/>
  <c r="AO900" i="1" s="1"/>
  <c r="AO901" i="1" a="1"/>
  <c r="AO901" i="1" s="1"/>
  <c r="AO902" i="1" a="1"/>
  <c r="AO902" i="1" s="1"/>
  <c r="AO903" i="1" a="1"/>
  <c r="AO903" i="1" s="1"/>
  <c r="AO904" i="1" a="1"/>
  <c r="AO904" i="1" s="1"/>
  <c r="AO905" i="1" a="1"/>
  <c r="AO905" i="1" s="1"/>
  <c r="AO906" i="1" a="1"/>
  <c r="AO906" i="1" s="1"/>
  <c r="AO907" i="1" a="1"/>
  <c r="AO907" i="1" s="1"/>
  <c r="AO908" i="1" a="1"/>
  <c r="AO908" i="1" s="1"/>
  <c r="AO909" i="1" a="1"/>
  <c r="AO909" i="1" s="1"/>
  <c r="AO910" i="1" a="1"/>
  <c r="AO910" i="1" s="1"/>
  <c r="AO911" i="1" a="1"/>
  <c r="AO911" i="1" s="1"/>
  <c r="AO912" i="1" a="1"/>
  <c r="AO912" i="1" s="1"/>
  <c r="AO913" i="1" a="1"/>
  <c r="AO913" i="1" s="1"/>
  <c r="AO914" i="1" a="1"/>
  <c r="AO914" i="1" s="1"/>
  <c r="AO915" i="1" a="1"/>
  <c r="AO915" i="1" s="1"/>
  <c r="AO916" i="1" a="1"/>
  <c r="AO916" i="1" s="1"/>
  <c r="AO917" i="1" a="1"/>
  <c r="AO917" i="1" s="1"/>
  <c r="AO918" i="1" a="1"/>
  <c r="AO918" i="1" s="1"/>
  <c r="AO919" i="1" a="1"/>
  <c r="AO919" i="1" s="1"/>
  <c r="AO920" i="1" a="1"/>
  <c r="AO920" i="1" s="1"/>
  <c r="AO921" i="1" a="1"/>
  <c r="AO921" i="1" s="1"/>
  <c r="AO922" i="1" a="1"/>
  <c r="AO922" i="1" s="1"/>
  <c r="AO923" i="1" a="1"/>
  <c r="AO923" i="1" s="1"/>
  <c r="AO924" i="1" a="1"/>
  <c r="AO924" i="1" s="1"/>
  <c r="AO925" i="1" a="1"/>
  <c r="AO925" i="1" s="1"/>
  <c r="AO926" i="1" a="1"/>
  <c r="AO926" i="1" s="1"/>
  <c r="AO927" i="1" a="1"/>
  <c r="AO927" i="1" s="1"/>
  <c r="AO928" i="1" a="1"/>
  <c r="AO928" i="1" s="1"/>
  <c r="AO929" i="1" a="1"/>
  <c r="AO929" i="1" s="1"/>
  <c r="AO930" i="1" a="1"/>
  <c r="AO930" i="1" s="1"/>
  <c r="AO931" i="1" a="1"/>
  <c r="AO931" i="1" s="1"/>
  <c r="AO932" i="1" a="1"/>
  <c r="AO932" i="1" s="1"/>
  <c r="AO933" i="1" a="1"/>
  <c r="AO933" i="1" s="1"/>
  <c r="AO934" i="1" a="1"/>
  <c r="AO934" i="1" s="1"/>
  <c r="AO935" i="1" a="1"/>
  <c r="AO935" i="1" s="1"/>
  <c r="AO936" i="1" a="1"/>
  <c r="AO936" i="1" s="1"/>
  <c r="AO937" i="1" a="1"/>
  <c r="AO937" i="1" s="1"/>
  <c r="AO938" i="1" a="1"/>
  <c r="AO938" i="1" s="1"/>
  <c r="AO939" i="1" a="1"/>
  <c r="AO939" i="1" s="1"/>
  <c r="AO940" i="1" a="1"/>
  <c r="AO940" i="1" s="1"/>
  <c r="AO941" i="1" a="1"/>
  <c r="AO941" i="1" s="1"/>
  <c r="AO942" i="1" a="1"/>
  <c r="AO942" i="1" s="1"/>
  <c r="AO943" i="1" a="1"/>
  <c r="AO943" i="1" s="1"/>
  <c r="AO944" i="1" a="1"/>
  <c r="AO944" i="1" s="1"/>
  <c r="AO945" i="1" a="1"/>
  <c r="AO945" i="1" s="1"/>
  <c r="AO946" i="1" a="1"/>
  <c r="AO946" i="1" s="1"/>
  <c r="AO947" i="1" a="1"/>
  <c r="AO947" i="1" s="1"/>
  <c r="AO948" i="1" a="1"/>
  <c r="AO948" i="1" s="1"/>
  <c r="AO949" i="1" a="1"/>
  <c r="AO949" i="1" s="1"/>
  <c r="AO950" i="1" a="1"/>
  <c r="AO950" i="1" s="1"/>
  <c r="AO951" i="1" a="1"/>
  <c r="AO951" i="1" s="1"/>
  <c r="AO952" i="1" a="1"/>
  <c r="AO952" i="1" s="1"/>
  <c r="AO953" i="1" a="1"/>
  <c r="AO953" i="1" s="1"/>
  <c r="AO954" i="1" a="1"/>
  <c r="AO954" i="1" s="1"/>
  <c r="AO955" i="1" a="1"/>
  <c r="AO955" i="1" s="1"/>
  <c r="AO956" i="1" a="1"/>
  <c r="AO956" i="1" s="1"/>
  <c r="AO957" i="1" a="1"/>
  <c r="AO957" i="1" s="1"/>
  <c r="AO958" i="1" a="1"/>
  <c r="AO958" i="1" s="1"/>
  <c r="AO959" i="1" a="1"/>
  <c r="AO959" i="1" s="1"/>
  <c r="AO960" i="1" a="1"/>
  <c r="AO960" i="1" s="1"/>
  <c r="AO961" i="1" a="1"/>
  <c r="AO961" i="1" s="1"/>
  <c r="AO962" i="1" a="1"/>
  <c r="AO962" i="1" s="1"/>
  <c r="AO963" i="1" a="1"/>
  <c r="AO963" i="1" s="1"/>
  <c r="AO964" i="1" a="1"/>
  <c r="AO964" i="1" s="1"/>
  <c r="AO965" i="1" a="1"/>
  <c r="AO965" i="1" s="1"/>
  <c r="AO966" i="1" a="1"/>
  <c r="AO966" i="1" s="1"/>
  <c r="AO967" i="1" a="1"/>
  <c r="AO967" i="1" s="1"/>
  <c r="AO968" i="1" a="1"/>
  <c r="AO968" i="1" s="1"/>
  <c r="AO969" i="1" a="1"/>
  <c r="AO969" i="1" s="1"/>
  <c r="AO970" i="1" a="1"/>
  <c r="AO970" i="1" s="1"/>
  <c r="AO971" i="1" a="1"/>
  <c r="AO971" i="1" s="1"/>
  <c r="AO972" i="1" a="1"/>
  <c r="AO972" i="1" s="1"/>
  <c r="AO973" i="1" a="1"/>
  <c r="AO973" i="1" s="1"/>
  <c r="AO974" i="1" a="1"/>
  <c r="AO974" i="1"/>
  <c r="AO975" i="1" a="1"/>
  <c r="AO975" i="1" s="1"/>
  <c r="AO976" i="1" a="1"/>
  <c r="AO976" i="1" s="1"/>
  <c r="AO977" i="1" a="1"/>
  <c r="AO977" i="1" s="1"/>
  <c r="AO978" i="1" a="1"/>
  <c r="AO978" i="1" s="1"/>
  <c r="AO979" i="1" a="1"/>
  <c r="AO979" i="1"/>
  <c r="AO980" i="1" a="1"/>
  <c r="AO980" i="1" s="1"/>
  <c r="AO981" i="1" a="1"/>
  <c r="AO981" i="1" s="1"/>
  <c r="AO982" i="1" a="1"/>
  <c r="AO982" i="1" s="1"/>
  <c r="AO983" i="1" a="1"/>
  <c r="AO983" i="1" s="1"/>
  <c r="AO984" i="1" a="1"/>
  <c r="AO984" i="1" s="1"/>
  <c r="AO985" i="1" a="1"/>
  <c r="AO985" i="1" s="1"/>
  <c r="AO986" i="1" a="1"/>
  <c r="AO986" i="1" s="1"/>
  <c r="AO987" i="1" a="1"/>
  <c r="AO987" i="1" s="1"/>
  <c r="AO988" i="1" a="1"/>
  <c r="AO988" i="1" s="1"/>
  <c r="AO989" i="1" a="1"/>
  <c r="AO989" i="1" s="1"/>
  <c r="AO990" i="1" a="1"/>
  <c r="AO990" i="1" s="1"/>
  <c r="AO991" i="1" a="1"/>
  <c r="AO991" i="1" s="1"/>
  <c r="AO992" i="1" a="1"/>
  <c r="AO992" i="1"/>
  <c r="AO993" i="1" a="1"/>
  <c r="AO993" i="1" s="1"/>
  <c r="AO994" i="1" a="1"/>
  <c r="AO994" i="1" s="1"/>
  <c r="AO995" i="1" a="1"/>
  <c r="AO995" i="1" s="1"/>
  <c r="AO996" i="1" a="1"/>
  <c r="AO996" i="1" s="1"/>
  <c r="AO997" i="1" a="1"/>
  <c r="AO997" i="1" s="1"/>
  <c r="AO998" i="1" a="1"/>
  <c r="AO998" i="1" s="1"/>
  <c r="AO999" i="1" a="1"/>
  <c r="AO999" i="1" s="1"/>
  <c r="AO1000" i="1" a="1"/>
  <c r="AO1000" i="1" s="1"/>
  <c r="AO1001" i="1" a="1"/>
  <c r="AO1001" i="1" s="1"/>
  <c r="AO1002" i="1" a="1"/>
  <c r="AO1002" i="1" s="1"/>
  <c r="AO1003" i="1" a="1"/>
  <c r="AO1003" i="1" s="1"/>
  <c r="AO1004" i="1" a="1"/>
  <c r="AO1004" i="1" s="1"/>
  <c r="AO1005" i="1" a="1"/>
  <c r="AO1005" i="1" s="1"/>
  <c r="AO1006" i="1" a="1"/>
  <c r="AO1006" i="1" s="1"/>
  <c r="AO1007" i="1" a="1"/>
  <c r="AO1007" i="1" s="1"/>
  <c r="AO1008" i="1" a="1"/>
  <c r="AO1008" i="1" s="1"/>
  <c r="AO1009" i="1" a="1"/>
  <c r="AO1009" i="1" s="1"/>
  <c r="AO1010" i="1" a="1"/>
  <c r="AO1010" i="1" s="1"/>
  <c r="AO1011" i="1" a="1"/>
  <c r="AO1011" i="1" s="1"/>
  <c r="AO1012" i="1" a="1"/>
  <c r="AO1012" i="1" s="1"/>
  <c r="AO1013" i="1" a="1"/>
  <c r="AO1013" i="1" s="1"/>
  <c r="AO1014" i="1" a="1"/>
  <c r="AO1014" i="1" s="1"/>
  <c r="AO1015" i="1" a="1"/>
  <c r="AO1015" i="1" s="1"/>
  <c r="AO1016" i="1" a="1"/>
  <c r="AO1016" i="1" s="1"/>
  <c r="AO1017" i="1" a="1"/>
  <c r="AO1017" i="1" s="1"/>
  <c r="AO1018" i="1" a="1"/>
  <c r="AO1018" i="1" s="1"/>
  <c r="AO1019" i="1" a="1"/>
  <c r="AO1019" i="1" s="1"/>
  <c r="AO1020" i="1" a="1"/>
  <c r="AO1020" i="1" s="1"/>
  <c r="AO1021" i="1" a="1"/>
  <c r="AO1021" i="1" s="1"/>
  <c r="AO1022" i="1" a="1"/>
  <c r="AO1022" i="1" s="1"/>
  <c r="AO1023" i="1" a="1"/>
  <c r="AO1023" i="1" s="1"/>
  <c r="AO1024" i="1" a="1"/>
  <c r="AO1024" i="1" s="1"/>
  <c r="AO1025" i="1" a="1"/>
  <c r="AO1025" i="1" s="1"/>
  <c r="AO1026" i="1" a="1"/>
  <c r="AO1026" i="1" s="1"/>
  <c r="AO1027" i="1" a="1"/>
  <c r="AO1027" i="1" s="1"/>
  <c r="AO1028" i="1" a="1"/>
  <c r="AO1028" i="1" s="1"/>
  <c r="AO1029" i="1" a="1"/>
  <c r="AO1029" i="1" s="1"/>
  <c r="AO1030" i="1" a="1"/>
  <c r="AO1030" i="1" s="1"/>
  <c r="AO1031" i="1" a="1"/>
  <c r="AO1031" i="1" s="1"/>
  <c r="AO1032" i="1" a="1"/>
  <c r="AO1032" i="1" s="1"/>
  <c r="AO1033" i="1" a="1"/>
  <c r="AO1033" i="1" s="1"/>
  <c r="AO1034" i="1" a="1"/>
  <c r="AO1034" i="1" s="1"/>
  <c r="AO1035" i="1" a="1"/>
  <c r="AO1035" i="1" s="1"/>
  <c r="AO1036" i="1" a="1"/>
  <c r="AO1036" i="1" s="1"/>
  <c r="AO1037" i="1" a="1"/>
  <c r="AO1037" i="1" s="1"/>
  <c r="AO1038" i="1" a="1"/>
  <c r="AO1038" i="1" s="1"/>
  <c r="AO1039" i="1" a="1"/>
  <c r="AO1039" i="1" s="1"/>
  <c r="AO1040" i="1" a="1"/>
  <c r="AO1040" i="1" s="1"/>
  <c r="AO1041" i="1" a="1"/>
  <c r="AO1041" i="1" s="1"/>
  <c r="AO1042" i="1" a="1"/>
  <c r="AO1042" i="1" s="1"/>
  <c r="AO1043" i="1" a="1"/>
  <c r="AO1043" i="1" s="1"/>
  <c r="AO1044" i="1" a="1"/>
  <c r="AO1044" i="1" s="1"/>
  <c r="AO1045" i="1" a="1"/>
  <c r="AO1045" i="1" s="1"/>
  <c r="AO1046" i="1" a="1"/>
  <c r="AO1046" i="1" s="1"/>
  <c r="AO1047" i="1" a="1"/>
  <c r="AO1047" i="1" s="1"/>
  <c r="AO1048" i="1" a="1"/>
  <c r="AO1048" i="1" s="1"/>
  <c r="AO1049" i="1" a="1"/>
  <c r="AO1049" i="1" s="1"/>
  <c r="AO1050" i="1" a="1"/>
  <c r="AO1050" i="1" s="1"/>
  <c r="AO1051" i="1" a="1"/>
  <c r="AO1051" i="1" s="1"/>
  <c r="AO1052" i="1" a="1"/>
  <c r="AO1052" i="1" s="1"/>
  <c r="AO1053" i="1" a="1"/>
  <c r="AO1053" i="1" s="1"/>
  <c r="AO1054" i="1" a="1"/>
  <c r="AO1054" i="1" s="1"/>
  <c r="AO1055" i="1" a="1"/>
  <c r="AO1055" i="1" s="1"/>
  <c r="AO1056" i="1" a="1"/>
  <c r="AO1056" i="1" s="1"/>
  <c r="AO1057" i="1" a="1"/>
  <c r="AO1057" i="1" s="1"/>
  <c r="AO1058" i="1" a="1"/>
  <c r="AO1058" i="1" s="1"/>
  <c r="AO1059" i="1" a="1"/>
  <c r="AO1059" i="1" s="1"/>
  <c r="AO1060" i="1" a="1"/>
  <c r="AO1060" i="1" s="1"/>
  <c r="AO1061" i="1" a="1"/>
  <c r="AO1061" i="1" s="1"/>
  <c r="AO1062" i="1" a="1"/>
  <c r="AO1062" i="1" s="1"/>
  <c r="AO1063" i="1" a="1"/>
  <c r="AO1063" i="1" s="1"/>
  <c r="AO1064" i="1" a="1"/>
  <c r="AO1064" i="1" s="1"/>
  <c r="AO1065" i="1" a="1"/>
  <c r="AO1065" i="1" s="1"/>
  <c r="AO1066" i="1" a="1"/>
  <c r="AO1066" i="1" s="1"/>
  <c r="AO1067" i="1" a="1"/>
  <c r="AO1067" i="1" s="1"/>
  <c r="AO1068" i="1" a="1"/>
  <c r="AO1068" i="1" s="1"/>
  <c r="AO1069" i="1" a="1"/>
  <c r="AO1069" i="1" s="1"/>
  <c r="AO1070" i="1" a="1"/>
  <c r="AO1070" i="1" s="1"/>
  <c r="AO1071" i="1" a="1"/>
  <c r="AO1071" i="1" s="1"/>
  <c r="AO1072" i="1" a="1"/>
  <c r="AO1072" i="1" s="1"/>
  <c r="AO1073" i="1" a="1"/>
  <c r="AO1073" i="1" s="1"/>
  <c r="AO1074" i="1" a="1"/>
  <c r="AO1074" i="1" s="1"/>
  <c r="AO1075" i="1" a="1"/>
  <c r="AO1075" i="1" s="1"/>
  <c r="AO1076" i="1" a="1"/>
  <c r="AO1076" i="1" s="1"/>
  <c r="AO1077" i="1" a="1"/>
  <c r="AO1077" i="1" s="1"/>
  <c r="AO1078" i="1" a="1"/>
  <c r="AO1078" i="1" s="1"/>
  <c r="AO1079" i="1" a="1"/>
  <c r="AO1079" i="1" s="1"/>
  <c r="AO1080" i="1" a="1"/>
  <c r="AO1080" i="1" s="1"/>
  <c r="AO1081" i="1" a="1"/>
  <c r="AO1081" i="1" s="1"/>
  <c r="AO1082" i="1" a="1"/>
  <c r="AO1082" i="1" s="1"/>
  <c r="AO1083" i="1" a="1"/>
  <c r="AO1083" i="1" s="1"/>
  <c r="AO1084" i="1" a="1"/>
  <c r="AO1084" i="1" s="1"/>
  <c r="AO1085" i="1" a="1"/>
  <c r="AO1085" i="1" s="1"/>
  <c r="AO1086" i="1" a="1"/>
  <c r="AO1086" i="1" s="1"/>
  <c r="AO1087" i="1" a="1"/>
  <c r="AO1087" i="1" s="1"/>
  <c r="AO1088" i="1" a="1"/>
  <c r="AO1088" i="1" s="1"/>
  <c r="AO1089" i="1" a="1"/>
  <c r="AO1089" i="1" s="1"/>
  <c r="AO1090" i="1" a="1"/>
  <c r="AO1090" i="1" s="1"/>
  <c r="AO1091" i="1" a="1"/>
  <c r="AO1091" i="1" s="1"/>
  <c r="AO1092" i="1" a="1"/>
  <c r="AO1092" i="1" s="1"/>
  <c r="AO1093" i="1" a="1"/>
  <c r="AO1093" i="1" s="1"/>
  <c r="AO1094" i="1" a="1"/>
  <c r="AO1094" i="1" s="1"/>
  <c r="AO1095" i="1" a="1"/>
  <c r="AO1095" i="1" s="1"/>
  <c r="AO1096" i="1" a="1"/>
  <c r="AO1096" i="1" s="1"/>
  <c r="AO1097" i="1" a="1"/>
  <c r="AO1097" i="1" s="1"/>
  <c r="AO1098" i="1" a="1"/>
  <c r="AO1098" i="1" s="1"/>
  <c r="AO1099" i="1" a="1"/>
  <c r="AO1099" i="1" s="1"/>
  <c r="AO1100" i="1" a="1"/>
  <c r="AO1100" i="1" s="1"/>
  <c r="AO1101" i="1" a="1"/>
  <c r="AO1101" i="1" s="1"/>
  <c r="AO1102" i="1" a="1"/>
  <c r="AO1102" i="1" s="1"/>
  <c r="AO1103" i="1" a="1"/>
  <c r="AO1103" i="1" s="1"/>
  <c r="AO1104" i="1" a="1"/>
  <c r="AO1104" i="1" s="1"/>
  <c r="AO1105" i="1" a="1"/>
  <c r="AO1105" i="1" s="1"/>
  <c r="AO1106" i="1" a="1"/>
  <c r="AO1106" i="1" s="1"/>
  <c r="AO1107" i="1" a="1"/>
  <c r="AO1107" i="1" s="1"/>
  <c r="AO1108" i="1" a="1"/>
  <c r="AO1108" i="1" s="1"/>
  <c r="AO1109" i="1" a="1"/>
  <c r="AO1109" i="1"/>
  <c r="AO1110" i="1" a="1"/>
  <c r="AO1110" i="1" s="1"/>
  <c r="AO1111" i="1" a="1"/>
  <c r="AO1111" i="1" s="1"/>
  <c r="AO1112" i="1" a="1"/>
  <c r="AO1112" i="1" s="1"/>
  <c r="AO1113" i="1" a="1"/>
  <c r="AO1113" i="1" s="1"/>
  <c r="AO1114" i="1" a="1"/>
  <c r="AO1114" i="1"/>
  <c r="AO1115" i="1" a="1"/>
  <c r="AO1115" i="1" s="1"/>
  <c r="AO1116" i="1" a="1"/>
  <c r="AO1116" i="1" s="1"/>
  <c r="AO1117" i="1" a="1"/>
  <c r="AO1117" i="1" s="1"/>
  <c r="AO1118" i="1" a="1"/>
  <c r="AO1118" i="1" s="1"/>
  <c r="AO1119" i="1" a="1"/>
  <c r="AO1119" i="1" s="1"/>
  <c r="AO1120" i="1" a="1"/>
  <c r="AO1120" i="1" s="1"/>
  <c r="AO1121" i="1" a="1"/>
  <c r="AO1121" i="1" s="1"/>
  <c r="AO1122" i="1" a="1"/>
  <c r="AO1122" i="1" s="1"/>
  <c r="AO1123" i="1" a="1"/>
  <c r="AO1123" i="1" s="1"/>
  <c r="AO1124" i="1" a="1"/>
  <c r="AO1124" i="1" s="1"/>
  <c r="AO1125" i="1" a="1"/>
  <c r="AO1125" i="1" s="1"/>
  <c r="AO1126" i="1" a="1"/>
  <c r="AO1126" i="1" s="1"/>
  <c r="AO1127" i="1" a="1"/>
  <c r="AO1127" i="1" s="1"/>
  <c r="AO1128" i="1" a="1"/>
  <c r="AO1128" i="1" s="1"/>
  <c r="AO1129" i="1" a="1"/>
  <c r="AO1129" i="1" s="1"/>
  <c r="AO1130" i="1" a="1"/>
  <c r="AO1130" i="1" s="1"/>
  <c r="AO1131" i="1" a="1"/>
  <c r="AO1131" i="1" s="1"/>
  <c r="AO1132" i="1" a="1"/>
  <c r="AO1132" i="1" s="1"/>
  <c r="AO1133" i="1" a="1"/>
  <c r="AO1133" i="1" s="1"/>
  <c r="AO1134" i="1" a="1"/>
  <c r="AO1134" i="1" s="1"/>
  <c r="AO1135" i="1" a="1"/>
  <c r="AO1135" i="1" s="1"/>
  <c r="AO1136" i="1" a="1"/>
  <c r="AO1136" i="1" s="1"/>
  <c r="AO1137" i="1" a="1"/>
  <c r="AO1137" i="1" s="1"/>
  <c r="AO1138" i="1" a="1"/>
  <c r="AO1138" i="1" s="1"/>
  <c r="AO1139" i="1" a="1"/>
  <c r="AO1139" i="1" s="1"/>
  <c r="AO1140" i="1" a="1"/>
  <c r="AO1140" i="1" s="1"/>
  <c r="AO1141" i="1" a="1"/>
  <c r="AO1141" i="1" s="1"/>
  <c r="AO1142" i="1" a="1"/>
  <c r="AO1142" i="1" s="1"/>
  <c r="AO1143" i="1" a="1"/>
  <c r="AO1143" i="1" s="1"/>
  <c r="AO1144" i="1" a="1"/>
  <c r="AO1144" i="1"/>
  <c r="AO1145" i="1" a="1"/>
  <c r="AO1145" i="1" s="1"/>
  <c r="AO1146" i="1" a="1"/>
  <c r="AO1146" i="1" s="1"/>
  <c r="AO1147" i="1" a="1"/>
  <c r="AO1147" i="1" s="1"/>
  <c r="AO1148" i="1" a="1"/>
  <c r="AO1148" i="1"/>
  <c r="AO1149" i="1" a="1"/>
  <c r="AO1149" i="1" s="1"/>
  <c r="AO1150" i="1" a="1"/>
  <c r="AO1150" i="1" s="1"/>
  <c r="AO1151" i="1" a="1"/>
  <c r="AO1151" i="1" s="1"/>
  <c r="AO1152" i="1" a="1"/>
  <c r="AO1152" i="1" s="1"/>
  <c r="AO1153" i="1" a="1"/>
  <c r="AO1153" i="1" s="1"/>
  <c r="AO1154" i="1" a="1"/>
  <c r="AO1154" i="1" s="1"/>
  <c r="AO1155" i="1" a="1"/>
  <c r="AO1155" i="1" s="1"/>
  <c r="AO1156" i="1" a="1"/>
  <c r="AO1156" i="1" s="1"/>
  <c r="AO1157" i="1" a="1"/>
  <c r="AO1157" i="1" s="1"/>
  <c r="AO1158" i="1" a="1"/>
  <c r="AO1158" i="1" s="1"/>
  <c r="AO1159" i="1" a="1"/>
  <c r="AO1159" i="1" s="1"/>
  <c r="AO1160" i="1" a="1"/>
  <c r="AO1160" i="1" s="1"/>
  <c r="AO1161" i="1" a="1"/>
  <c r="AO1161" i="1" s="1"/>
  <c r="AO1162" i="1" a="1"/>
  <c r="AO1162" i="1" s="1"/>
  <c r="AO1163" i="1" a="1"/>
  <c r="AO1163" i="1" s="1"/>
  <c r="AO1164" i="1" a="1"/>
  <c r="AO1164" i="1" s="1"/>
  <c r="AO1165" i="1" a="1"/>
  <c r="AO1165" i="1" s="1"/>
  <c r="AO1166" i="1" a="1"/>
  <c r="AO1166" i="1" s="1"/>
  <c r="AO1167" i="1" a="1"/>
  <c r="AO1167" i="1" s="1"/>
  <c r="AO1168" i="1" a="1"/>
  <c r="AO1168" i="1" s="1"/>
  <c r="AO1169" i="1" a="1"/>
  <c r="AO1169" i="1" s="1"/>
  <c r="AO1170" i="1" a="1"/>
  <c r="AO1170" i="1" s="1"/>
  <c r="AO1171" i="1" a="1"/>
  <c r="AO1171" i="1" s="1"/>
  <c r="AO1172" i="1" a="1"/>
  <c r="AO1172" i="1" s="1"/>
  <c r="AO1173" i="1" a="1"/>
  <c r="AO1173" i="1" s="1"/>
  <c r="AO1174" i="1" a="1"/>
  <c r="AO1174" i="1" s="1"/>
  <c r="AO1175" i="1" a="1"/>
  <c r="AO1175" i="1" s="1"/>
  <c r="AO1176" i="1" a="1"/>
  <c r="AO1176" i="1" s="1"/>
  <c r="AO1177" i="1" a="1"/>
  <c r="AO1177" i="1" s="1"/>
  <c r="AO1178" i="1" a="1"/>
  <c r="AO1178" i="1" s="1"/>
  <c r="AO1179" i="1" a="1"/>
  <c r="AO1179" i="1" s="1"/>
  <c r="AO1180" i="1" a="1"/>
  <c r="AO1180" i="1" s="1"/>
  <c r="AO1181" i="1" a="1"/>
  <c r="AO1181" i="1" s="1"/>
  <c r="AO1182" i="1" a="1"/>
  <c r="AO1182" i="1" s="1"/>
  <c r="AO1183" i="1" a="1"/>
  <c r="AO1183" i="1" s="1"/>
  <c r="AO1184" i="1" a="1"/>
  <c r="AO1184" i="1"/>
  <c r="AO1185" i="1" a="1"/>
  <c r="AO1185" i="1" s="1"/>
  <c r="AO1186" i="1" a="1"/>
  <c r="AO1186" i="1" s="1"/>
  <c r="AO1187" i="1" a="1"/>
  <c r="AO1187" i="1" s="1"/>
  <c r="AO1188" i="1" a="1"/>
  <c r="AO1188" i="1" s="1"/>
  <c r="AO1189" i="1" a="1"/>
  <c r="AO1189" i="1" s="1"/>
  <c r="AO1190" i="1" a="1"/>
  <c r="AO1190" i="1" s="1"/>
  <c r="AO1191" i="1" a="1"/>
  <c r="AO1191" i="1" s="1"/>
  <c r="AO1192" i="1" a="1"/>
  <c r="AO1192" i="1" s="1"/>
  <c r="AO1193" i="1" a="1"/>
  <c r="AO1193" i="1" s="1"/>
  <c r="AO1194" i="1" a="1"/>
  <c r="AO1194" i="1" s="1"/>
  <c r="AO1195" i="1" a="1"/>
  <c r="AO1195" i="1" s="1"/>
  <c r="AO1196" i="1" a="1"/>
  <c r="AO1196" i="1" s="1"/>
  <c r="AO1197" i="1" a="1"/>
  <c r="AO1197" i="1" s="1"/>
  <c r="AO1198" i="1" a="1"/>
  <c r="AO1198" i="1" s="1"/>
  <c r="AO1199" i="1" a="1"/>
  <c r="AO1199" i="1" s="1"/>
  <c r="AO1200" i="1" a="1"/>
  <c r="AO1200" i="1" s="1"/>
  <c r="AO1201" i="1" a="1"/>
  <c r="AO1201" i="1" s="1"/>
  <c r="AO1202" i="1" a="1"/>
  <c r="AO1202" i="1" s="1"/>
  <c r="AO1203" i="1" a="1"/>
  <c r="AO1203" i="1" s="1"/>
  <c r="AO1204" i="1" a="1"/>
  <c r="AO1204" i="1" s="1"/>
  <c r="AO1205" i="1" a="1"/>
  <c r="AO1205" i="1" s="1"/>
  <c r="AO1206" i="1" a="1"/>
  <c r="AO1206" i="1" s="1"/>
  <c r="AO1207" i="1" a="1"/>
  <c r="AO1207" i="1" s="1"/>
  <c r="AO1208" i="1" a="1"/>
  <c r="AO1208" i="1" s="1"/>
  <c r="AO1209" i="1" a="1"/>
  <c r="AO1209" i="1" s="1"/>
  <c r="AO1210" i="1" a="1"/>
  <c r="AO1210" i="1" s="1"/>
  <c r="AO1211" i="1" a="1"/>
  <c r="AO1211" i="1"/>
  <c r="AO1212" i="1" a="1"/>
  <c r="AO1212" i="1" s="1"/>
  <c r="AO1213" i="1" a="1"/>
  <c r="AO1213" i="1" s="1"/>
  <c r="AO1214" i="1" a="1"/>
  <c r="AO1214" i="1"/>
  <c r="AO1215" i="1" a="1"/>
  <c r="AO1215" i="1" s="1"/>
  <c r="AO1216" i="1" a="1"/>
  <c r="AO1216" i="1" s="1"/>
  <c r="AO1217" i="1" a="1"/>
  <c r="AO1217" i="1" s="1"/>
  <c r="AO1218" i="1" a="1"/>
  <c r="AO1218" i="1" s="1"/>
  <c r="AO1219" i="1" a="1"/>
  <c r="AO1219" i="1" s="1"/>
  <c r="AO1220" i="1" a="1"/>
  <c r="AO1220" i="1" s="1"/>
  <c r="AO1221" i="1" a="1"/>
  <c r="AO1221" i="1" s="1"/>
  <c r="AO1222" i="1" a="1"/>
  <c r="AO1222" i="1" s="1"/>
  <c r="AO1223" i="1" a="1"/>
  <c r="AO1223" i="1" s="1"/>
  <c r="AO1224" i="1" a="1"/>
  <c r="AO1224" i="1" s="1"/>
  <c r="AO1225" i="1" a="1"/>
  <c r="AO1225" i="1" s="1"/>
  <c r="AO1226" i="1" a="1"/>
  <c r="AO1226" i="1" s="1"/>
  <c r="AO1227" i="1" a="1"/>
  <c r="AO1227" i="1" s="1"/>
  <c r="AO1228" i="1" a="1"/>
  <c r="AO1228" i="1" s="1"/>
  <c r="AO1229" i="1" a="1"/>
  <c r="AO1229" i="1" s="1"/>
  <c r="AO1230" i="1" a="1"/>
  <c r="AO1230" i="1" s="1"/>
  <c r="AO1231" i="1" a="1"/>
  <c r="AO1231" i="1" s="1"/>
  <c r="AO1232" i="1" a="1"/>
  <c r="AO1232" i="1" s="1"/>
  <c r="AO1233" i="1" a="1"/>
  <c r="AO1233" i="1" s="1"/>
  <c r="AO1234" i="1" a="1"/>
  <c r="AO1234" i="1" s="1"/>
  <c r="AO1235" i="1" a="1"/>
  <c r="AO1235" i="1" s="1"/>
  <c r="AO1236" i="1" a="1"/>
  <c r="AO1236" i="1" s="1"/>
  <c r="AO1237" i="1" a="1"/>
  <c r="AO1237" i="1" s="1"/>
  <c r="AO1238" i="1" a="1"/>
  <c r="AO1238" i="1" s="1"/>
  <c r="AO1239" i="1" a="1"/>
  <c r="AO1239" i="1" s="1"/>
  <c r="AO1240" i="1" a="1"/>
  <c r="AO1240" i="1" s="1"/>
  <c r="AO1241" i="1" a="1"/>
  <c r="AO1241" i="1" s="1"/>
  <c r="AO1242" i="1" a="1"/>
  <c r="AO1242" i="1" s="1"/>
  <c r="AO1243" i="1" a="1"/>
  <c r="AO1243" i="1" s="1"/>
  <c r="AO1244" i="1" a="1"/>
  <c r="AO1244" i="1" s="1"/>
  <c r="AO1245" i="1" a="1"/>
  <c r="AO1245" i="1" s="1"/>
  <c r="AO1246" i="1" a="1"/>
  <c r="AO1246" i="1" s="1"/>
  <c r="AO1247" i="1" a="1"/>
  <c r="AO1247" i="1" s="1"/>
  <c r="AO1248" i="1" a="1"/>
  <c r="AO1248" i="1" s="1"/>
  <c r="AO1249" i="1" a="1"/>
  <c r="AO1249" i="1" s="1"/>
  <c r="AO1250" i="1" a="1"/>
  <c r="AO1250" i="1" s="1"/>
  <c r="AO1251" i="1" a="1"/>
  <c r="AO1251" i="1" s="1"/>
  <c r="AO1252" i="1" a="1"/>
  <c r="AO1252" i="1" s="1"/>
  <c r="AO1253" i="1" a="1"/>
  <c r="AO1253" i="1" s="1"/>
  <c r="AO1254" i="1" a="1"/>
  <c r="AO1254" i="1" s="1"/>
  <c r="AO1255" i="1" a="1"/>
  <c r="AO1255" i="1" s="1"/>
  <c r="AO1256" i="1" a="1"/>
  <c r="AO1256" i="1" s="1"/>
  <c r="AO1257" i="1" a="1"/>
  <c r="AO1257" i="1" s="1"/>
  <c r="AO1258" i="1" a="1"/>
  <c r="AO1258" i="1" s="1"/>
  <c r="AO1259" i="1" a="1"/>
  <c r="AO1259" i="1" s="1"/>
  <c r="AO1260" i="1" a="1"/>
  <c r="AO1260" i="1" s="1"/>
  <c r="AO1261" i="1" a="1"/>
  <c r="AO1261" i="1" s="1"/>
  <c r="AO1262" i="1" a="1"/>
  <c r="AO1262" i="1" s="1"/>
  <c r="AO1263" i="1" a="1"/>
  <c r="AO1263" i="1" s="1"/>
  <c r="AO1264" i="1" a="1"/>
  <c r="AO1264" i="1" s="1"/>
  <c r="AO1265" i="1" a="1"/>
  <c r="AO1265" i="1" s="1"/>
  <c r="AO1266" i="1" a="1"/>
  <c r="AO1266" i="1" s="1"/>
  <c r="AO1267" i="1" a="1"/>
  <c r="AO1267" i="1" s="1"/>
  <c r="AO1268" i="1" a="1"/>
  <c r="AO1268" i="1" s="1"/>
  <c r="AO1269" i="1" a="1"/>
  <c r="AO1269" i="1" s="1"/>
  <c r="AO1270" i="1" a="1"/>
  <c r="AO1270" i="1" s="1"/>
  <c r="AO1271" i="1" a="1"/>
  <c r="AO1271" i="1" s="1"/>
  <c r="AO1272" i="1" a="1"/>
  <c r="AO1272" i="1" s="1"/>
  <c r="AO1273" i="1" a="1"/>
  <c r="AO1273" i="1" s="1"/>
  <c r="AO1274" i="1" a="1"/>
  <c r="AO1274" i="1" s="1"/>
  <c r="AO1275" i="1" a="1"/>
  <c r="AO1275" i="1" s="1"/>
  <c r="AO1276" i="1" a="1"/>
  <c r="AO1276" i="1" s="1"/>
  <c r="AO1277" i="1" a="1"/>
  <c r="AO1277" i="1" s="1"/>
  <c r="AO1278" i="1" a="1"/>
  <c r="AO1278" i="1" s="1"/>
  <c r="AO1279" i="1" a="1"/>
  <c r="AO1279" i="1" s="1"/>
  <c r="AO1280" i="1" a="1"/>
  <c r="AO1280" i="1" s="1"/>
  <c r="AO1281" i="1" a="1"/>
  <c r="AO1281" i="1" s="1"/>
  <c r="AO1282" i="1" a="1"/>
  <c r="AO1282" i="1" s="1"/>
  <c r="AO1283" i="1" a="1"/>
  <c r="AO1283" i="1" s="1"/>
  <c r="AO1284" i="1" a="1"/>
  <c r="AO1284" i="1" s="1"/>
  <c r="AO1285" i="1" a="1"/>
  <c r="AO1285" i="1" s="1"/>
  <c r="AO1286" i="1" a="1"/>
  <c r="AO1286" i="1" s="1"/>
  <c r="AO1287" i="1" a="1"/>
  <c r="AO1287" i="1" s="1"/>
  <c r="AO1288" i="1" a="1"/>
  <c r="AO1288" i="1" s="1"/>
  <c r="AO1289" i="1" a="1"/>
  <c r="AO1289" i="1" s="1"/>
  <c r="AO1290" i="1" a="1"/>
  <c r="AO1290" i="1" s="1"/>
  <c r="AO1291" i="1" a="1"/>
  <c r="AO1291" i="1" s="1"/>
  <c r="AO1292" i="1" a="1"/>
  <c r="AO1292" i="1" s="1"/>
  <c r="AO1293" i="1" a="1"/>
  <c r="AO1293" i="1" s="1"/>
  <c r="AO1294" i="1" a="1"/>
  <c r="AO1294" i="1" s="1"/>
  <c r="AO1295" i="1" a="1"/>
  <c r="AO1295" i="1" s="1"/>
  <c r="AO1296" i="1" a="1"/>
  <c r="AO1296" i="1" s="1"/>
  <c r="AO1297" i="1" a="1"/>
  <c r="AO1297" i="1" s="1"/>
  <c r="AO1298" i="1" a="1"/>
  <c r="AO1298" i="1" s="1"/>
  <c r="AO1299" i="1" a="1"/>
  <c r="AO1299" i="1" s="1"/>
  <c r="AO1300" i="1" a="1"/>
  <c r="AO1300" i="1" s="1"/>
  <c r="AO1301" i="1" a="1"/>
  <c r="AO1301" i="1" s="1"/>
  <c r="AO1302" i="1" a="1"/>
  <c r="AO1302" i="1" s="1"/>
  <c r="AO1303" i="1" a="1"/>
  <c r="AO1303" i="1" s="1"/>
  <c r="AO1304" i="1" a="1"/>
  <c r="AO1304" i="1" s="1"/>
  <c r="AO1305" i="1" a="1"/>
  <c r="AO1305" i="1" s="1"/>
  <c r="AO1306" i="1" a="1"/>
  <c r="AO1306" i="1" s="1"/>
  <c r="AO1307" i="1" a="1"/>
  <c r="AO1307" i="1" s="1"/>
  <c r="AO1308" i="1" a="1"/>
  <c r="AO1308" i="1" s="1"/>
  <c r="AO1309" i="1" a="1"/>
  <c r="AO1309" i="1" s="1"/>
  <c r="AO1310" i="1" a="1"/>
  <c r="AO1310" i="1" s="1"/>
  <c r="AO1311" i="1" a="1"/>
  <c r="AO1311" i="1" s="1"/>
  <c r="AO1312" i="1" a="1"/>
  <c r="AO1312" i="1" s="1"/>
  <c r="AO1313" i="1" a="1"/>
  <c r="AO1313" i="1" s="1"/>
  <c r="AO1314" i="1" a="1"/>
  <c r="AO1314" i="1" s="1"/>
  <c r="AO1315" i="1" a="1"/>
  <c r="AO1315" i="1" s="1"/>
  <c r="AO1316" i="1" a="1"/>
  <c r="AO1316" i="1" s="1"/>
  <c r="AO1317" i="1" a="1"/>
  <c r="AO1317" i="1" s="1"/>
  <c r="AO1318" i="1" a="1"/>
  <c r="AO1318" i="1" s="1"/>
  <c r="AO1319" i="1" a="1"/>
  <c r="AO1319" i="1" s="1"/>
  <c r="AO1320" i="1" a="1"/>
  <c r="AO1320" i="1" s="1"/>
  <c r="AO1321" i="1" a="1"/>
  <c r="AO1321" i="1" s="1"/>
  <c r="AO1322" i="1" a="1"/>
  <c r="AO1322" i="1" s="1"/>
  <c r="AO1323" i="1" a="1"/>
  <c r="AO1323" i="1" s="1"/>
  <c r="AO1324" i="1" a="1"/>
  <c r="AO1324" i="1" s="1"/>
  <c r="AO1325" i="1" a="1"/>
  <c r="AO1325" i="1" s="1"/>
  <c r="AO1326" i="1" a="1"/>
  <c r="AO1326" i="1" s="1"/>
  <c r="AO1327" i="1" a="1"/>
  <c r="AO1327" i="1" s="1"/>
  <c r="AO1328" i="1" a="1"/>
  <c r="AO1328" i="1" s="1"/>
  <c r="AO1329" i="1" a="1"/>
  <c r="AO1329" i="1" s="1"/>
  <c r="AO1330" i="1" a="1"/>
  <c r="AO1330" i="1" s="1"/>
  <c r="AO1331" i="1" a="1"/>
  <c r="AO1331" i="1"/>
  <c r="AO1332" i="1" a="1"/>
  <c r="AO1332" i="1" s="1"/>
  <c r="AO1333" i="1" a="1"/>
  <c r="AO1333" i="1" s="1"/>
  <c r="AO1334" i="1" a="1"/>
  <c r="AO1334" i="1" s="1"/>
  <c r="AO1335" i="1" a="1"/>
  <c r="AO1335" i="1" s="1"/>
  <c r="AO1336" i="1" a="1"/>
  <c r="AO1336" i="1" s="1"/>
  <c r="AO1337" i="1" a="1"/>
  <c r="AO1337" i="1" s="1"/>
  <c r="AO1338" i="1" a="1"/>
  <c r="AO1338" i="1" s="1"/>
  <c r="AO1339" i="1" a="1"/>
  <c r="AO1339" i="1" s="1"/>
  <c r="AO1340" i="1" a="1"/>
  <c r="AO1340" i="1" s="1"/>
  <c r="AO1341" i="1" a="1"/>
  <c r="AO1341" i="1" s="1"/>
  <c r="AO1342" i="1" a="1"/>
  <c r="AO1342" i="1" s="1"/>
  <c r="AO1343" i="1" a="1"/>
  <c r="AO1343" i="1" s="1"/>
  <c r="AO1344" i="1" a="1"/>
  <c r="AO1344" i="1"/>
  <c r="AO1345" i="1" a="1"/>
  <c r="AO1345" i="1" s="1"/>
  <c r="AO1346" i="1" a="1"/>
  <c r="AO1346" i="1" s="1"/>
  <c r="AO1347" i="1" a="1"/>
  <c r="AO1347" i="1" s="1"/>
  <c r="AO1348" i="1" a="1"/>
  <c r="AO1348" i="1" s="1"/>
  <c r="AO1349" i="1" a="1"/>
  <c r="AO1349" i="1" s="1"/>
  <c r="AO1350" i="1" a="1"/>
  <c r="AO1350" i="1" s="1"/>
  <c r="AO1351" i="1" a="1"/>
  <c r="AO1351" i="1" s="1"/>
  <c r="AO1352" i="1" a="1"/>
  <c r="AO1352" i="1" s="1"/>
  <c r="AO1353" i="1" a="1"/>
  <c r="AO1353" i="1" s="1"/>
  <c r="AO1354" i="1" a="1"/>
  <c r="AO1354" i="1" s="1"/>
  <c r="AO1355" i="1" a="1"/>
  <c r="AO1355" i="1" s="1"/>
  <c r="AO1356" i="1" a="1"/>
  <c r="AO1356" i="1" s="1"/>
  <c r="AO1357" i="1" a="1"/>
  <c r="AO1357" i="1" s="1"/>
  <c r="AO1358" i="1" a="1"/>
  <c r="AO1358" i="1" s="1"/>
  <c r="AO1359" i="1" a="1"/>
  <c r="AO1359" i="1" s="1"/>
  <c r="AO1360" i="1" a="1"/>
  <c r="AO1360" i="1" s="1"/>
  <c r="AO1361" i="1" a="1"/>
  <c r="AO1361" i="1" s="1"/>
  <c r="AO1362" i="1" a="1"/>
  <c r="AO1362" i="1" s="1"/>
  <c r="AO1363" i="1" a="1"/>
  <c r="AO1363" i="1" s="1"/>
  <c r="AO1364" i="1" a="1"/>
  <c r="AO1364" i="1" s="1"/>
  <c r="AO1365" i="1" a="1"/>
  <c r="AO1365" i="1" s="1"/>
  <c r="AO1366" i="1" a="1"/>
  <c r="AO1366" i="1" s="1"/>
  <c r="AO1367" i="1" a="1"/>
  <c r="AO1367" i="1" s="1"/>
  <c r="AO1368" i="1" a="1"/>
  <c r="AO1368" i="1" s="1"/>
  <c r="AO1369" i="1" a="1"/>
  <c r="AO1369" i="1" s="1"/>
  <c r="AO1370" i="1" a="1"/>
  <c r="AO1370" i="1" s="1"/>
  <c r="AO1371" i="1" a="1"/>
  <c r="AO1371" i="1" s="1"/>
  <c r="AO1372" i="1" a="1"/>
  <c r="AO1372" i="1" s="1"/>
  <c r="AO1373" i="1" a="1"/>
  <c r="AO1373" i="1" s="1"/>
  <c r="AO1374" i="1" a="1"/>
  <c r="AO1374" i="1" s="1"/>
  <c r="AO1375" i="1" a="1"/>
  <c r="AO1375" i="1" s="1"/>
  <c r="AO1376" i="1" a="1"/>
  <c r="AO1376" i="1" s="1"/>
  <c r="AO1377" i="1" a="1"/>
  <c r="AO1377" i="1" s="1"/>
  <c r="AO1378" i="1" a="1"/>
  <c r="AO1378" i="1" s="1"/>
  <c r="AO1379" i="1" a="1"/>
  <c r="AO1379" i="1" s="1"/>
  <c r="AO1380" i="1" a="1"/>
  <c r="AO1380" i="1" s="1"/>
  <c r="AO1381" i="1" a="1"/>
  <c r="AO1381" i="1" s="1"/>
  <c r="AO1382" i="1" a="1"/>
  <c r="AO1382" i="1" s="1"/>
  <c r="AO1383" i="1" a="1"/>
  <c r="AO1383" i="1" s="1"/>
  <c r="AO1384" i="1" a="1"/>
  <c r="AO1384" i="1" s="1"/>
  <c r="AO1385" i="1" a="1"/>
  <c r="AO1385" i="1" s="1"/>
  <c r="AO1386" i="1" a="1"/>
  <c r="AO1386" i="1" s="1"/>
  <c r="AO1387" i="1" a="1"/>
  <c r="AO1387" i="1" s="1"/>
  <c r="AO1388" i="1" a="1"/>
  <c r="AO1388" i="1" s="1"/>
  <c r="AO1389" i="1" a="1"/>
  <c r="AO1389" i="1" s="1"/>
  <c r="AO1390" i="1" a="1"/>
  <c r="AO1390" i="1" s="1"/>
  <c r="AO1391" i="1" a="1"/>
  <c r="AO1391" i="1" s="1"/>
  <c r="AO1392" i="1" a="1"/>
  <c r="AO1392" i="1" s="1"/>
  <c r="AO1393" i="1" a="1"/>
  <c r="AO1393" i="1" s="1"/>
  <c r="AO1394" i="1" a="1"/>
  <c r="AO1394" i="1" s="1"/>
  <c r="AO1395" i="1" a="1"/>
  <c r="AO1395" i="1" s="1"/>
  <c r="AO1396" i="1" a="1"/>
  <c r="AO1396" i="1" s="1"/>
  <c r="AO1397" i="1" a="1"/>
  <c r="AO1397" i="1" s="1"/>
  <c r="AO1398" i="1" a="1"/>
  <c r="AO1398" i="1" s="1"/>
  <c r="AO1399" i="1" a="1"/>
  <c r="AO1399" i="1" s="1"/>
  <c r="AO1400" i="1" a="1"/>
  <c r="AO1400" i="1" s="1"/>
  <c r="AO1401" i="1" a="1"/>
  <c r="AO1401" i="1" s="1"/>
  <c r="AO1402" i="1" a="1"/>
  <c r="AO1402" i="1" s="1"/>
  <c r="AO1403" i="1" a="1"/>
  <c r="AO1403" i="1" s="1"/>
  <c r="AO1404" i="1" a="1"/>
  <c r="AO1404" i="1" s="1"/>
  <c r="AO1405" i="1" a="1"/>
  <c r="AO1405" i="1" s="1"/>
  <c r="AO1406" i="1" a="1"/>
  <c r="AO1406" i="1" s="1"/>
  <c r="AO1407" i="1" a="1"/>
  <c r="AO1407" i="1" s="1"/>
  <c r="AO1408" i="1" a="1"/>
  <c r="AO1408" i="1" s="1"/>
  <c r="AO1409" i="1" a="1"/>
  <c r="AO1409" i="1" s="1"/>
  <c r="AO1410" i="1" a="1"/>
  <c r="AO1410" i="1" s="1"/>
  <c r="AO1411" i="1" a="1"/>
  <c r="AO1411" i="1" s="1"/>
  <c r="AO1412" i="1" a="1"/>
  <c r="AO1412" i="1" s="1"/>
  <c r="AO1413" i="1" a="1"/>
  <c r="AO1413" i="1" s="1"/>
  <c r="AO1414" i="1" a="1"/>
  <c r="AO1414" i="1" s="1"/>
  <c r="AO1415" i="1" a="1"/>
  <c r="AO1415" i="1" s="1"/>
  <c r="AO1416" i="1" a="1"/>
  <c r="AO1416" i="1" s="1"/>
  <c r="AO1417" i="1" a="1"/>
  <c r="AO1417" i="1" s="1"/>
  <c r="AO1418" i="1" a="1"/>
  <c r="AO1418" i="1" s="1"/>
  <c r="AO1419" i="1" a="1"/>
  <c r="AO1419" i="1" s="1"/>
  <c r="AO1420" i="1" a="1"/>
  <c r="AO1420" i="1" s="1"/>
  <c r="AO1421" i="1" a="1"/>
  <c r="AO1421" i="1" s="1"/>
  <c r="AO1422" i="1" a="1"/>
  <c r="AO1422" i="1" s="1"/>
  <c r="AO1423" i="1" a="1"/>
  <c r="AO1423" i="1" s="1"/>
  <c r="AO1424" i="1" a="1"/>
  <c r="AO1424" i="1" s="1"/>
  <c r="AO1425" i="1" a="1"/>
  <c r="AO1425" i="1" s="1"/>
  <c r="AO1426" i="1" a="1"/>
  <c r="AO1426" i="1" s="1"/>
  <c r="AO1427" i="1" a="1"/>
  <c r="AO1427" i="1" s="1"/>
  <c r="AO1428" i="1" a="1"/>
  <c r="AO1428" i="1" s="1"/>
  <c r="AO1429" i="1" a="1"/>
  <c r="AO1429" i="1" s="1"/>
  <c r="AO1430" i="1" a="1"/>
  <c r="AO1430" i="1" s="1"/>
  <c r="AO1431" i="1" a="1"/>
  <c r="AO1431" i="1" s="1"/>
  <c r="AO1432" i="1" a="1"/>
  <c r="AO1432" i="1" s="1"/>
  <c r="AO1433" i="1" a="1"/>
  <c r="AO1433" i="1" s="1"/>
  <c r="AO1434" i="1" a="1"/>
  <c r="AO1434" i="1" s="1"/>
  <c r="AO1435" i="1" a="1"/>
  <c r="AO1435" i="1" s="1"/>
  <c r="AO1436" i="1" a="1"/>
  <c r="AO1436" i="1"/>
  <c r="AO1437" i="1" a="1"/>
  <c r="AO1437" i="1" s="1"/>
  <c r="AO1438" i="1" a="1"/>
  <c r="AO1438" i="1" s="1"/>
  <c r="AO1439" i="1" a="1"/>
  <c r="AO1439" i="1" s="1"/>
  <c r="AO1440" i="1" a="1"/>
  <c r="AO1440" i="1" s="1"/>
  <c r="AO1441" i="1" a="1"/>
  <c r="AO1441" i="1" s="1"/>
  <c r="AO1442" i="1" a="1"/>
  <c r="AO1442" i="1" s="1"/>
  <c r="AO1443" i="1" a="1"/>
  <c r="AO1443" i="1" s="1"/>
  <c r="AO1444" i="1" a="1"/>
  <c r="AO1444" i="1" s="1"/>
  <c r="AO1445" i="1" a="1"/>
  <c r="AO1445" i="1" s="1"/>
  <c r="AO1446" i="1" a="1"/>
  <c r="AO1446" i="1" s="1"/>
  <c r="AO1447" i="1" a="1"/>
  <c r="AO1447" i="1" s="1"/>
  <c r="AO1448" i="1" a="1"/>
  <c r="AO1448" i="1" s="1"/>
  <c r="AO1449" i="1" a="1"/>
  <c r="AO1449" i="1" s="1"/>
  <c r="AO1450" i="1" a="1"/>
  <c r="AO1450" i="1" s="1"/>
  <c r="AO1451" i="1" a="1"/>
  <c r="AO1451" i="1" s="1"/>
  <c r="AO1452" i="1" a="1"/>
  <c r="AO1452" i="1" s="1"/>
  <c r="AO1453" i="1" a="1"/>
  <c r="AO1453" i="1" s="1"/>
  <c r="AO1454" i="1" a="1"/>
  <c r="AO1454" i="1" s="1"/>
  <c r="AO1455" i="1" a="1"/>
  <c r="AO1455" i="1" s="1"/>
  <c r="AO1456" i="1" a="1"/>
  <c r="AO1456" i="1" s="1"/>
  <c r="AO1457" i="1" a="1"/>
  <c r="AO1457" i="1" s="1"/>
  <c r="AO1458" i="1" a="1"/>
  <c r="AO1458" i="1" s="1"/>
  <c r="AO1459" i="1" a="1"/>
  <c r="AO1459" i="1" s="1"/>
  <c r="AO1460" i="1" a="1"/>
  <c r="AO1460" i="1" s="1"/>
  <c r="AO1461" i="1" a="1"/>
  <c r="AO1461" i="1" s="1"/>
  <c r="AO1462" i="1" a="1"/>
  <c r="AO1462" i="1" s="1"/>
  <c r="AO1463" i="1" a="1"/>
  <c r="AO1463" i="1" s="1"/>
  <c r="AO1464" i="1" a="1"/>
  <c r="AO1464" i="1" s="1"/>
  <c r="AO1465" i="1" a="1"/>
  <c r="AO1465" i="1"/>
  <c r="AO1466" i="1" a="1"/>
  <c r="AO1466" i="1" s="1"/>
  <c r="AO1467" i="1" a="1"/>
  <c r="AO1467" i="1"/>
  <c r="AO1468" i="1" a="1"/>
  <c r="AO1468" i="1" s="1"/>
  <c r="AO1469" i="1" a="1"/>
  <c r="AO1469" i="1" s="1"/>
  <c r="AO1470" i="1" a="1"/>
  <c r="AO1470" i="1" s="1"/>
  <c r="AO1471" i="1" a="1"/>
  <c r="AO1471" i="1"/>
  <c r="AO1472" i="1" a="1"/>
  <c r="AO1472" i="1" s="1"/>
  <c r="AO1473" i="1" a="1"/>
  <c r="AO1473" i="1" s="1"/>
  <c r="AO1474" i="1" a="1"/>
  <c r="AO1474" i="1" s="1"/>
  <c r="AO1475" i="1" a="1"/>
  <c r="AO1475" i="1" s="1"/>
  <c r="AO1476" i="1" a="1"/>
  <c r="AO1476" i="1"/>
  <c r="AO1477" i="1" a="1"/>
  <c r="AO1477" i="1" s="1"/>
  <c r="AO1478" i="1" a="1"/>
  <c r="AO1478" i="1" s="1"/>
  <c r="AO1479" i="1" a="1"/>
  <c r="AO1479" i="1" s="1"/>
  <c r="AO1480" i="1" a="1"/>
  <c r="AO1480" i="1" s="1"/>
  <c r="AO1481" i="1" a="1"/>
  <c r="AO1481" i="1" s="1"/>
  <c r="AO1482" i="1" a="1"/>
  <c r="AO1482" i="1" s="1"/>
  <c r="AO1483" i="1" a="1"/>
  <c r="AO1483" i="1"/>
  <c r="AO1484" i="1" a="1"/>
  <c r="AO1484" i="1" s="1"/>
  <c r="AO1485" i="1" a="1"/>
  <c r="AO1485" i="1" s="1"/>
  <c r="AO1486" i="1" a="1"/>
  <c r="AO1486" i="1"/>
  <c r="AO1487" i="1" a="1"/>
  <c r="AO1487" i="1" s="1"/>
  <c r="AO1488" i="1" a="1"/>
  <c r="AO1488" i="1" s="1"/>
  <c r="AO1489" i="1" a="1"/>
  <c r="AO1489" i="1" s="1"/>
  <c r="AO1490" i="1" a="1"/>
  <c r="AO1490" i="1" s="1"/>
  <c r="AO1491" i="1" a="1"/>
  <c r="AO1491" i="1" s="1"/>
  <c r="AO1492" i="1" a="1"/>
  <c r="AO1492" i="1" s="1"/>
  <c r="AO1493" i="1" a="1"/>
  <c r="AO1493" i="1" s="1"/>
  <c r="AO1494" i="1" a="1"/>
  <c r="AO1494" i="1" s="1"/>
  <c r="AO1495" i="1" a="1"/>
  <c r="AO1495" i="1"/>
  <c r="AO1496" i="1" a="1"/>
  <c r="AO1496" i="1" s="1"/>
  <c r="AO1497" i="1" a="1"/>
  <c r="AO1497" i="1" s="1"/>
  <c r="AO1498" i="1" a="1"/>
  <c r="AO1498" i="1" s="1"/>
  <c r="AO1499" i="1" a="1"/>
  <c r="AO1499" i="1" s="1"/>
  <c r="AO1500" i="1" a="1"/>
  <c r="AO1500" i="1" s="1"/>
  <c r="AO1501" i="1" a="1"/>
  <c r="AO1501" i="1" s="1"/>
  <c r="AO1502" i="1" a="1"/>
  <c r="AO1502" i="1" s="1"/>
  <c r="AO1503" i="1" a="1"/>
  <c r="AO1503" i="1" s="1"/>
  <c r="AO1504" i="1" a="1"/>
  <c r="AO1504" i="1" s="1"/>
  <c r="AO1505" i="1" a="1"/>
  <c r="AO1505" i="1" s="1"/>
  <c r="AO1506" i="1" a="1"/>
  <c r="AO1506" i="1" s="1"/>
  <c r="AO1507" i="1" a="1"/>
  <c r="AO1507" i="1" s="1"/>
  <c r="AO1508" i="1" a="1"/>
  <c r="AO1508" i="1" s="1"/>
  <c r="AO1509" i="1" a="1"/>
  <c r="AO1509" i="1" s="1"/>
  <c r="AO1510" i="1" a="1"/>
  <c r="AO1510" i="1" s="1"/>
  <c r="AO1511" i="1" a="1"/>
  <c r="AO1511" i="1" s="1"/>
  <c r="AO1512" i="1" a="1"/>
  <c r="AO1512" i="1" s="1"/>
  <c r="AO1513" i="1" a="1"/>
  <c r="AO1513" i="1" s="1"/>
  <c r="AO1514" i="1" a="1"/>
  <c r="AO1514" i="1" s="1"/>
  <c r="AO1515" i="1" a="1"/>
  <c r="AO1515" i="1" s="1"/>
  <c r="AO1516" i="1" a="1"/>
  <c r="AO1516" i="1" s="1"/>
  <c r="AO1517" i="1" a="1"/>
  <c r="AO1517" i="1" s="1"/>
  <c r="AO1518" i="1" a="1"/>
  <c r="AO1518" i="1" s="1"/>
  <c r="AO1519" i="1" a="1"/>
  <c r="AO1519" i="1" s="1"/>
  <c r="AO1520" i="1" a="1"/>
  <c r="AO1520" i="1" s="1"/>
  <c r="AO1521" i="1" a="1"/>
  <c r="AO1521" i="1" s="1"/>
  <c r="AO1522" i="1" a="1"/>
  <c r="AO1522" i="1" s="1"/>
  <c r="AO1523" i="1" a="1"/>
  <c r="AO1523" i="1" s="1"/>
  <c r="AO1524" i="1" a="1"/>
  <c r="AO1524" i="1" s="1"/>
  <c r="AO1525" i="1" a="1"/>
  <c r="AO1525" i="1"/>
  <c r="AO1526" i="1" a="1"/>
  <c r="AO1526" i="1" s="1"/>
  <c r="AO1527" i="1" a="1"/>
  <c r="AO1527" i="1" s="1"/>
  <c r="AO1528" i="1" a="1"/>
  <c r="AO1528" i="1" s="1"/>
  <c r="AO1529" i="1" a="1"/>
  <c r="AO1529" i="1" s="1"/>
  <c r="AO1530" i="1" a="1"/>
  <c r="AO1530" i="1" s="1"/>
  <c r="AO1531" i="1" a="1"/>
  <c r="AO1531" i="1" s="1"/>
  <c r="AO1532" i="1" a="1"/>
  <c r="AO1532" i="1" s="1"/>
  <c r="AO1533" i="1" a="1"/>
  <c r="AO1533" i="1"/>
  <c r="AO1534" i="1" a="1"/>
  <c r="AO1534" i="1" s="1"/>
  <c r="AO1535" i="1" a="1"/>
  <c r="AO1535" i="1" s="1"/>
  <c r="AO1536" i="1" a="1"/>
  <c r="AO1536" i="1" s="1"/>
  <c r="AO1537" i="1" a="1"/>
  <c r="AO1537" i="1" s="1"/>
  <c r="AO1538" i="1" a="1"/>
  <c r="AO1538" i="1" s="1"/>
  <c r="AO1539" i="1" a="1"/>
  <c r="AO1539" i="1" s="1"/>
  <c r="AO1540" i="1" a="1"/>
  <c r="AO1540" i="1" s="1"/>
  <c r="AO1541" i="1" a="1"/>
  <c r="AO1541" i="1" s="1"/>
  <c r="AO1542" i="1" a="1"/>
  <c r="AO1542" i="1" s="1"/>
  <c r="AO1543" i="1" a="1"/>
  <c r="AO1543" i="1" s="1"/>
  <c r="AO1544" i="1" a="1"/>
  <c r="AO1544" i="1" s="1"/>
  <c r="AO1545" i="1" a="1"/>
  <c r="AO1545" i="1" s="1"/>
  <c r="AO1546" i="1" a="1"/>
  <c r="AO1546" i="1"/>
  <c r="AO1547" i="1" a="1"/>
  <c r="AO1547" i="1" s="1"/>
  <c r="AO1548" i="1" a="1"/>
  <c r="AO1548" i="1" s="1"/>
  <c r="AO1549" i="1" a="1"/>
  <c r="AO1549" i="1" s="1"/>
  <c r="AO1550" i="1" a="1"/>
  <c r="AO1550" i="1" s="1"/>
  <c r="AO1551" i="1" a="1"/>
  <c r="AO1551" i="1" s="1"/>
  <c r="AO1552" i="1" a="1"/>
  <c r="AO1552" i="1" s="1"/>
  <c r="AO1553" i="1" a="1"/>
  <c r="AO1553" i="1"/>
  <c r="AO1554" i="1" a="1"/>
  <c r="AO1554" i="1" s="1"/>
  <c r="AO1555" i="1" a="1"/>
  <c r="AO1555" i="1" s="1"/>
  <c r="AO1556" i="1" a="1"/>
  <c r="AO1556" i="1" s="1"/>
  <c r="AO1557" i="1" a="1"/>
  <c r="AO1557" i="1" s="1"/>
  <c r="AO1558" i="1" a="1"/>
  <c r="AO1558" i="1" s="1"/>
  <c r="AO1559" i="1" a="1"/>
  <c r="AO1559" i="1" s="1"/>
  <c r="AO1560" i="1" a="1"/>
  <c r="AO1560" i="1" s="1"/>
  <c r="AO1561" i="1" a="1"/>
  <c r="AO1561" i="1" s="1"/>
  <c r="AO1562" i="1" a="1"/>
  <c r="AO1562" i="1" s="1"/>
  <c r="AO1563" i="1" a="1"/>
  <c r="AO1563" i="1" s="1"/>
  <c r="AO1564" i="1" a="1"/>
  <c r="AO1564" i="1" s="1"/>
  <c r="AO1565" i="1" a="1"/>
  <c r="AO1565" i="1" s="1"/>
  <c r="AO1566" i="1" a="1"/>
  <c r="AO1566" i="1" s="1"/>
  <c r="AO1567" i="1" a="1"/>
  <c r="AO1567" i="1" s="1"/>
  <c r="AO1568" i="1" a="1"/>
  <c r="AO1568" i="1" s="1"/>
  <c r="AO1569" i="1" a="1"/>
  <c r="AO1569" i="1" s="1"/>
  <c r="AO1570" i="1" a="1"/>
  <c r="AO1570" i="1" s="1"/>
  <c r="AO1571" i="1" a="1"/>
  <c r="AO1571" i="1" s="1"/>
  <c r="AO1572" i="1" a="1"/>
  <c r="AO1572" i="1" s="1"/>
  <c r="AO1573" i="1" a="1"/>
  <c r="AO1573" i="1" s="1"/>
  <c r="AO1574" i="1" a="1"/>
  <c r="AO1574" i="1" s="1"/>
  <c r="AO1575" i="1" a="1"/>
  <c r="AO1575" i="1" s="1"/>
  <c r="AO1576" i="1" a="1"/>
  <c r="AO1576" i="1" s="1"/>
  <c r="AO1577" i="1" a="1"/>
  <c r="AO1577" i="1" s="1"/>
  <c r="AO1578" i="1" a="1"/>
  <c r="AO1578" i="1" s="1"/>
  <c r="AO1579" i="1" a="1"/>
  <c r="AO1579" i="1" s="1"/>
  <c r="AO1580" i="1" a="1"/>
  <c r="AO1580" i="1" s="1"/>
  <c r="AO1581" i="1" a="1"/>
  <c r="AO1581" i="1" s="1"/>
  <c r="AO1582" i="1" a="1"/>
  <c r="AO1582" i="1" s="1"/>
  <c r="AO1583" i="1" a="1"/>
  <c r="AO1583" i="1" s="1"/>
  <c r="AO1584" i="1" a="1"/>
  <c r="AO1584" i="1" s="1"/>
  <c r="AO1585" i="1" a="1"/>
  <c r="AO1585" i="1" s="1"/>
  <c r="AO1586" i="1" a="1"/>
  <c r="AO1586" i="1" s="1"/>
  <c r="AO1587" i="1" a="1"/>
  <c r="AO1587" i="1" s="1"/>
  <c r="AO1588" i="1" a="1"/>
  <c r="AO1588" i="1" s="1"/>
  <c r="AO1589" i="1" a="1"/>
  <c r="AO1589" i="1"/>
  <c r="AO1590" i="1" a="1"/>
  <c r="AO1590" i="1" s="1"/>
  <c r="AO1591" i="1" a="1"/>
  <c r="AO1591" i="1" s="1"/>
  <c r="AO1592" i="1" a="1"/>
  <c r="AO1592" i="1" s="1"/>
  <c r="AO1593" i="1" a="1"/>
  <c r="AO1593" i="1" s="1"/>
  <c r="AO1594" i="1" a="1"/>
  <c r="AO1594" i="1" s="1"/>
  <c r="AO1595" i="1" a="1"/>
  <c r="AO1595" i="1" s="1"/>
  <c r="AO1596" i="1" a="1"/>
  <c r="AO1596" i="1" s="1"/>
  <c r="AO1597" i="1" a="1"/>
  <c r="AO1597" i="1" s="1"/>
  <c r="AO1598" i="1" a="1"/>
  <c r="AO1598" i="1" s="1"/>
  <c r="AO1599" i="1" a="1"/>
  <c r="AO1599" i="1"/>
  <c r="AO1600" i="1" a="1"/>
  <c r="AO1600" i="1" s="1"/>
  <c r="AO1601" i="1" a="1"/>
  <c r="AO1601" i="1" s="1"/>
  <c r="AO1602" i="1" a="1"/>
  <c r="AO1602" i="1" s="1"/>
  <c r="AO1603" i="1" a="1"/>
  <c r="AO1603" i="1" s="1"/>
  <c r="AO1604" i="1" a="1"/>
  <c r="AO1604" i="1" s="1"/>
  <c r="AO1605" i="1" a="1"/>
  <c r="AO1605" i="1" s="1"/>
  <c r="AO1606" i="1" a="1"/>
  <c r="AO1606" i="1" s="1"/>
  <c r="AO1607" i="1" a="1"/>
  <c r="AO1607" i="1" s="1"/>
  <c r="AO1608" i="1" a="1"/>
  <c r="AO1608" i="1" s="1"/>
  <c r="AO1609" i="1" a="1"/>
  <c r="AO1609" i="1" s="1"/>
  <c r="AO1610" i="1" a="1"/>
  <c r="AO1610" i="1" s="1"/>
  <c r="AO1611" i="1" a="1"/>
  <c r="AO1611" i="1" s="1"/>
  <c r="AO1612" i="1" a="1"/>
  <c r="AO1612" i="1"/>
  <c r="AO1613" i="1" a="1"/>
  <c r="AO1613" i="1" s="1"/>
  <c r="AO1614" i="1" a="1"/>
  <c r="AO1614" i="1" s="1"/>
  <c r="AO1615" i="1" a="1"/>
  <c r="AO1615" i="1" s="1"/>
  <c r="AO1616" i="1" a="1"/>
  <c r="AO1616" i="1" s="1"/>
  <c r="AO1617" i="1" a="1"/>
  <c r="AO1617" i="1" s="1"/>
  <c r="AO1618" i="1" a="1"/>
  <c r="AO1618" i="1" s="1"/>
  <c r="AO1619" i="1" a="1"/>
  <c r="AO1619" i="1" s="1"/>
  <c r="AO1620" i="1" a="1"/>
  <c r="AO1620" i="1" s="1"/>
  <c r="AO1621" i="1" a="1"/>
  <c r="AO1621" i="1" s="1"/>
  <c r="AO1622" i="1" a="1"/>
  <c r="AO1622" i="1" s="1"/>
  <c r="AO1623" i="1" a="1"/>
  <c r="AO1623" i="1" s="1"/>
  <c r="AO1624" i="1" a="1"/>
  <c r="AO1624" i="1" s="1"/>
  <c r="AO1625" i="1" a="1"/>
  <c r="AO1625" i="1" s="1"/>
  <c r="AO1626" i="1" a="1"/>
  <c r="AO1626" i="1" s="1"/>
  <c r="AO1627" i="1" a="1"/>
  <c r="AO1627" i="1" s="1"/>
  <c r="AO1628" i="1" a="1"/>
  <c r="AO1628" i="1" s="1"/>
  <c r="AO1629" i="1" a="1"/>
  <c r="AO1629" i="1" s="1"/>
  <c r="AO1630" i="1" a="1"/>
  <c r="AO1630" i="1" s="1"/>
  <c r="AO1631" i="1" a="1"/>
  <c r="AO1631" i="1"/>
  <c r="AO1632" i="1" a="1"/>
  <c r="AO1632" i="1" s="1"/>
  <c r="AO1633" i="1" a="1"/>
  <c r="AO1633" i="1" s="1"/>
  <c r="AO1634" i="1" a="1"/>
  <c r="AO1634" i="1" s="1"/>
  <c r="AO1635" i="1" a="1"/>
  <c r="AO1635" i="1" s="1"/>
  <c r="AO1636" i="1" a="1"/>
  <c r="AO1636" i="1" s="1"/>
  <c r="AO1637" i="1" a="1"/>
  <c r="AO1637" i="1" s="1"/>
  <c r="AO1638" i="1" a="1"/>
  <c r="AO1638" i="1" s="1"/>
  <c r="AO1639" i="1" a="1"/>
  <c r="AO1639" i="1" s="1"/>
  <c r="AO1640" i="1" a="1"/>
  <c r="AO1640" i="1" s="1"/>
  <c r="AO1641" i="1" a="1"/>
  <c r="AO1641" i="1" s="1"/>
  <c r="AO1642" i="1" a="1"/>
  <c r="AO1642" i="1" s="1"/>
  <c r="AO1643" i="1" a="1"/>
  <c r="AO1643" i="1" s="1"/>
  <c r="AO1644" i="1" a="1"/>
  <c r="AO1644" i="1" s="1"/>
  <c r="AO1645" i="1" a="1"/>
  <c r="AO1645" i="1" s="1"/>
  <c r="AO1646" i="1" a="1"/>
  <c r="AO1646" i="1" s="1"/>
  <c r="AO1647" i="1" a="1"/>
  <c r="AO1647" i="1" s="1"/>
  <c r="AO1648" i="1" a="1"/>
  <c r="AO1648" i="1" s="1"/>
  <c r="AO1649" i="1" a="1"/>
  <c r="AO1649" i="1" s="1"/>
  <c r="AO1650" i="1" a="1"/>
  <c r="AO1650" i="1" s="1"/>
  <c r="AO1651" i="1" a="1"/>
  <c r="AO1651" i="1" s="1"/>
  <c r="AO1652" i="1" a="1"/>
  <c r="AO1652" i="1" s="1"/>
  <c r="AO1653" i="1" a="1"/>
  <c r="AO1653" i="1" s="1"/>
  <c r="AO1654" i="1" a="1"/>
  <c r="AO1654" i="1" s="1"/>
  <c r="AO1655" i="1" a="1"/>
  <c r="AO1655" i="1"/>
  <c r="AO1656" i="1" a="1"/>
  <c r="AO1656" i="1" s="1"/>
  <c r="AO1657" i="1" a="1"/>
  <c r="AO1657" i="1" s="1"/>
  <c r="AO1658" i="1" a="1"/>
  <c r="AO1658" i="1" s="1"/>
  <c r="AO1659" i="1" a="1"/>
  <c r="AO1659" i="1" s="1"/>
  <c r="AO1660" i="1" a="1"/>
  <c r="AO1660" i="1" s="1"/>
  <c r="AO1661" i="1" a="1"/>
  <c r="AO1661" i="1" s="1"/>
  <c r="AO1662" i="1" a="1"/>
  <c r="AO1662" i="1" s="1"/>
  <c r="AO1663" i="1" a="1"/>
  <c r="AO1663" i="1" s="1"/>
  <c r="AO1664" i="1" a="1"/>
  <c r="AO1664" i="1" s="1"/>
  <c r="AO1665" i="1" a="1"/>
  <c r="AO1665" i="1" s="1"/>
  <c r="AO1666" i="1" a="1"/>
  <c r="AO1666" i="1" s="1"/>
  <c r="AO1667" i="1" a="1"/>
  <c r="AO1667" i="1" s="1"/>
  <c r="AO1668" i="1" a="1"/>
  <c r="AO1668" i="1" s="1"/>
  <c r="AO1669" i="1" a="1"/>
  <c r="AO1669" i="1" s="1"/>
  <c r="AO1670" i="1" a="1"/>
  <c r="AO1670" i="1" s="1"/>
  <c r="AO1671" i="1" a="1"/>
  <c r="AO1671" i="1" s="1"/>
  <c r="AO1672" i="1" a="1"/>
  <c r="AO1672" i="1" s="1"/>
  <c r="AO1673" i="1" a="1"/>
  <c r="AO1673" i="1" s="1"/>
  <c r="AO1674" i="1" a="1"/>
  <c r="AO1674" i="1" s="1"/>
  <c r="AO1675" i="1" a="1"/>
  <c r="AO1675" i="1" s="1"/>
  <c r="AO1676" i="1" a="1"/>
  <c r="AO1676" i="1" s="1"/>
  <c r="AO1677" i="1" a="1"/>
  <c r="AO1677" i="1" s="1"/>
  <c r="AO1678" i="1" a="1"/>
  <c r="AO1678" i="1" s="1"/>
  <c r="AO1679" i="1" a="1"/>
  <c r="AO1679" i="1" s="1"/>
  <c r="AO1680" i="1" a="1"/>
  <c r="AO1680" i="1" s="1"/>
  <c r="AO1681" i="1" a="1"/>
  <c r="AO1681" i="1" s="1"/>
  <c r="AO1682" i="1" a="1"/>
  <c r="AO1682" i="1" s="1"/>
  <c r="AO1683" i="1" a="1"/>
  <c r="AO1683" i="1" s="1"/>
  <c r="AO1684" i="1" a="1"/>
  <c r="AO1684" i="1"/>
  <c r="AO1685" i="1" a="1"/>
  <c r="AO1685" i="1" s="1"/>
  <c r="AO1686" i="1" a="1"/>
  <c r="AO1686" i="1"/>
  <c r="AO1687" i="1" a="1"/>
  <c r="AO1687" i="1" s="1"/>
  <c r="AO1688" i="1" a="1"/>
  <c r="AO1688" i="1" s="1"/>
  <c r="AO1689" i="1" a="1"/>
  <c r="AO1689" i="1" s="1"/>
  <c r="AO1690" i="1" a="1"/>
  <c r="AO1690" i="1" s="1"/>
  <c r="AO1691" i="1" a="1"/>
  <c r="AO1691" i="1" s="1"/>
  <c r="AO1692" i="1" a="1"/>
  <c r="AO1692" i="1" s="1"/>
  <c r="AO1693" i="1" a="1"/>
  <c r="AO1693" i="1" s="1"/>
  <c r="AO1694" i="1" a="1"/>
  <c r="AO1694" i="1" s="1"/>
  <c r="AO1695" i="1" a="1"/>
  <c r="AO1695" i="1" s="1"/>
  <c r="AO1696" i="1" a="1"/>
  <c r="AO1696" i="1" s="1"/>
  <c r="AO1697" i="1" a="1"/>
  <c r="AO1697" i="1" s="1"/>
  <c r="AO1698" i="1" a="1"/>
  <c r="AO1698" i="1" s="1"/>
  <c r="AO1699" i="1" a="1"/>
  <c r="AO1699" i="1" s="1"/>
  <c r="AO1700" i="1" a="1"/>
  <c r="AO1700" i="1" s="1"/>
  <c r="AO1701" i="1" a="1"/>
  <c r="AO1701" i="1" s="1"/>
  <c r="AO1702" i="1" a="1"/>
  <c r="AO1702" i="1" s="1"/>
  <c r="AO1703" i="1" a="1"/>
  <c r="AO1703" i="1" s="1"/>
  <c r="AO1704" i="1" a="1"/>
  <c r="AO1704" i="1" s="1"/>
  <c r="AO1705" i="1" a="1"/>
  <c r="AO1705" i="1" s="1"/>
  <c r="AO1706" i="1" a="1"/>
  <c r="AO1706" i="1" s="1"/>
  <c r="AO1707" i="1" a="1"/>
  <c r="AO1707" i="1" s="1"/>
  <c r="AO1708" i="1" a="1"/>
  <c r="AO1708" i="1" s="1"/>
  <c r="AO1709" i="1" a="1"/>
  <c r="AO1709" i="1" s="1"/>
  <c r="AO1710" i="1" a="1"/>
  <c r="AO1710" i="1" s="1"/>
  <c r="AO1711" i="1" a="1"/>
  <c r="AO1711" i="1" s="1"/>
  <c r="AO1712" i="1" a="1"/>
  <c r="AO1712" i="1" s="1"/>
  <c r="AO1713" i="1" a="1"/>
  <c r="AO1713" i="1" s="1"/>
  <c r="AO1714" i="1" a="1"/>
  <c r="AO1714" i="1" s="1"/>
  <c r="AO1715" i="1" a="1"/>
  <c r="AO1715" i="1" s="1"/>
  <c r="AO1716" i="1" a="1"/>
  <c r="AO1716" i="1" s="1"/>
  <c r="AO1717" i="1" a="1"/>
  <c r="AO1717" i="1" s="1"/>
  <c r="AO1718" i="1" a="1"/>
  <c r="AO1718" i="1" s="1"/>
  <c r="AO1719" i="1" a="1"/>
  <c r="AO1719" i="1" s="1"/>
  <c r="AO1720" i="1" a="1"/>
  <c r="AO1720" i="1" s="1"/>
  <c r="AO1721" i="1" a="1"/>
  <c r="AO1721" i="1" s="1"/>
  <c r="AO1722" i="1" a="1"/>
  <c r="AO1722" i="1" s="1"/>
  <c r="AO1723" i="1" a="1"/>
  <c r="AO1723" i="1" s="1"/>
  <c r="AO1724" i="1" a="1"/>
  <c r="AO1724" i="1" s="1"/>
  <c r="AO1725" i="1" a="1"/>
  <c r="AO1725" i="1" s="1"/>
  <c r="AO1726" i="1" a="1"/>
  <c r="AO1726" i="1" s="1"/>
  <c r="AO1727" i="1" a="1"/>
  <c r="AO1727" i="1" s="1"/>
  <c r="AO1728" i="1" a="1"/>
  <c r="AO1728" i="1" s="1"/>
  <c r="AO1729" i="1" a="1"/>
  <c r="AO1729" i="1" s="1"/>
  <c r="AO1730" i="1" a="1"/>
  <c r="AO1730" i="1" s="1"/>
  <c r="AO1731" i="1" a="1"/>
  <c r="AO1731" i="1" s="1"/>
  <c r="AO1732" i="1" a="1"/>
  <c r="AO1732" i="1" s="1"/>
  <c r="AO1733" i="1" a="1"/>
  <c r="AO1733" i="1" s="1"/>
  <c r="AO1734" i="1" a="1"/>
  <c r="AO1734" i="1" s="1"/>
  <c r="AO1735" i="1" a="1"/>
  <c r="AO1735" i="1" s="1"/>
  <c r="AO1736" i="1" a="1"/>
  <c r="AO1736" i="1" s="1"/>
  <c r="AO1737" i="1" a="1"/>
  <c r="AO1737" i="1" s="1"/>
  <c r="AO1738" i="1" a="1"/>
  <c r="AO1738" i="1" s="1"/>
  <c r="AO1739" i="1" a="1"/>
  <c r="AO1739" i="1" s="1"/>
  <c r="AO1740" i="1" a="1"/>
  <c r="AO1740" i="1" s="1"/>
  <c r="AO1741" i="1" a="1"/>
  <c r="AO1741" i="1" s="1"/>
  <c r="AO1742" i="1" a="1"/>
  <c r="AO1742" i="1" s="1"/>
  <c r="AO1743" i="1" a="1"/>
  <c r="AO1743" i="1" s="1"/>
  <c r="AO1744" i="1" a="1"/>
  <c r="AO1744" i="1" s="1"/>
  <c r="AO1745" i="1" a="1"/>
  <c r="AO1745" i="1" s="1"/>
  <c r="AO1746" i="1" a="1"/>
  <c r="AO1746" i="1" s="1"/>
  <c r="AO1747" i="1" a="1"/>
  <c r="AO1747" i="1" s="1"/>
  <c r="AO1748" i="1" a="1"/>
  <c r="AO1748" i="1" s="1"/>
  <c r="AO1749" i="1" a="1"/>
  <c r="AO1749" i="1" s="1"/>
  <c r="AO1750" i="1" a="1"/>
  <c r="AO1750" i="1" s="1"/>
  <c r="AO1751" i="1" a="1"/>
  <c r="AO1751" i="1" s="1"/>
  <c r="AO1752" i="1" a="1"/>
  <c r="AO1752" i="1" s="1"/>
  <c r="AO1753" i="1" a="1"/>
  <c r="AO1753" i="1" s="1"/>
  <c r="AO1754" i="1" a="1"/>
  <c r="AO1754" i="1" s="1"/>
  <c r="AO1755" i="1" a="1"/>
  <c r="AO1755" i="1" s="1"/>
  <c r="AO1756" i="1" a="1"/>
  <c r="AO1756" i="1" s="1"/>
  <c r="AO1757" i="1" a="1"/>
  <c r="AO1757" i="1" s="1"/>
  <c r="AO1758" i="1" a="1"/>
  <c r="AO1758" i="1" s="1"/>
  <c r="AO1759" i="1" a="1"/>
  <c r="AO1759" i="1" s="1"/>
  <c r="AO1760" i="1" a="1"/>
  <c r="AO1760" i="1" s="1"/>
  <c r="AO1761" i="1" a="1"/>
  <c r="AO1761" i="1" s="1"/>
  <c r="AO1762" i="1" a="1"/>
  <c r="AO1762" i="1" s="1"/>
  <c r="AO1763" i="1" a="1"/>
  <c r="AO1763" i="1" s="1"/>
  <c r="AO1764" i="1" a="1"/>
  <c r="AO1764" i="1" s="1"/>
  <c r="AO1765" i="1" a="1"/>
  <c r="AO1765" i="1" s="1"/>
  <c r="AO1766" i="1" a="1"/>
  <c r="AO1766" i="1" s="1"/>
  <c r="AO1767" i="1" a="1"/>
  <c r="AO1767" i="1" s="1"/>
  <c r="AO1768" i="1" a="1"/>
  <c r="AO1768" i="1" s="1"/>
  <c r="AO1769" i="1" a="1"/>
  <c r="AO1769" i="1" s="1"/>
  <c r="AO1770" i="1" a="1"/>
  <c r="AO1770" i="1" s="1"/>
  <c r="AO1771" i="1" a="1"/>
  <c r="AO1771" i="1" s="1"/>
  <c r="AO1772" i="1" a="1"/>
  <c r="AO1772" i="1" s="1"/>
  <c r="AO1773" i="1" a="1"/>
  <c r="AO1773" i="1" s="1"/>
  <c r="AO1774" i="1" a="1"/>
  <c r="AO1774" i="1" s="1"/>
  <c r="AO1775" i="1" a="1"/>
  <c r="AO1775" i="1" s="1"/>
  <c r="AO1776" i="1" a="1"/>
  <c r="AO1776" i="1" s="1"/>
  <c r="AO1777" i="1" a="1"/>
  <c r="AO1777" i="1" s="1"/>
  <c r="AO1778" i="1" a="1"/>
  <c r="AO1778" i="1" s="1"/>
  <c r="AO1779" i="1" a="1"/>
  <c r="AO1779" i="1" s="1"/>
  <c r="AO1780" i="1" a="1"/>
  <c r="AO1780" i="1" s="1"/>
  <c r="AO1781" i="1" a="1"/>
  <c r="AO1781" i="1" s="1"/>
  <c r="AO1782" i="1" a="1"/>
  <c r="AO1782" i="1" s="1"/>
  <c r="AO1783" i="1" a="1"/>
  <c r="AO1783" i="1" s="1"/>
  <c r="AO1784" i="1" a="1"/>
  <c r="AO1784" i="1" s="1"/>
  <c r="AO1785" i="1" a="1"/>
  <c r="AO1785" i="1" s="1"/>
  <c r="AO1786" i="1" a="1"/>
  <c r="AO1786" i="1" s="1"/>
  <c r="AO1787" i="1" a="1"/>
  <c r="AO1787" i="1" s="1"/>
  <c r="AO1788" i="1" a="1"/>
  <c r="AO1788" i="1" s="1"/>
  <c r="AO1789" i="1" a="1"/>
  <c r="AO1789" i="1" s="1"/>
  <c r="AO1790" i="1" a="1"/>
  <c r="AO1790" i="1"/>
  <c r="AO1791" i="1" a="1"/>
  <c r="AO1791" i="1" s="1"/>
  <c r="AO1792" i="1" a="1"/>
  <c r="AO1792" i="1" s="1"/>
  <c r="AO1793" i="1" a="1"/>
  <c r="AO1793" i="1" s="1"/>
  <c r="AO1794" i="1" a="1"/>
  <c r="AO1794" i="1" s="1"/>
  <c r="AO1795" i="1" a="1"/>
  <c r="AO1795" i="1" s="1"/>
  <c r="AO1796" i="1" a="1"/>
  <c r="AO1796" i="1" s="1"/>
  <c r="AO1797" i="1" a="1"/>
  <c r="AO1797" i="1" s="1"/>
  <c r="AO1798" i="1" a="1"/>
  <c r="AO1798" i="1" s="1"/>
  <c r="AO1799" i="1" a="1"/>
  <c r="AO1799" i="1" s="1"/>
  <c r="AO1800" i="1" a="1"/>
  <c r="AO1800" i="1" s="1"/>
  <c r="AO1801" i="1" a="1"/>
  <c r="AO1801" i="1" s="1"/>
  <c r="AO1802" i="1" a="1"/>
  <c r="AO1802" i="1" s="1"/>
  <c r="AO1803" i="1" a="1"/>
  <c r="AO1803" i="1" s="1"/>
  <c r="AO1804" i="1" a="1"/>
  <c r="AO1804" i="1" s="1"/>
  <c r="AO1805" i="1" a="1"/>
  <c r="AO1805" i="1" s="1"/>
  <c r="AO1806" i="1" a="1"/>
  <c r="AO1806" i="1" s="1"/>
  <c r="AO1807" i="1" a="1"/>
  <c r="AO1807" i="1" s="1"/>
  <c r="AO1808" i="1" a="1"/>
  <c r="AO1808" i="1" s="1"/>
  <c r="AO1809" i="1" a="1"/>
  <c r="AO1809" i="1" s="1"/>
  <c r="AO1810" i="1" a="1"/>
  <c r="AO1810" i="1" s="1"/>
  <c r="AO1811" i="1" a="1"/>
  <c r="AO1811" i="1" s="1"/>
  <c r="AO1812" i="1" a="1"/>
  <c r="AO1812" i="1" s="1"/>
  <c r="AO1813" i="1" a="1"/>
  <c r="AO1813" i="1" s="1"/>
  <c r="AO1814" i="1" a="1"/>
  <c r="AO1814" i="1" s="1"/>
  <c r="AO1815" i="1" a="1"/>
  <c r="AO1815" i="1" s="1"/>
  <c r="AO1816" i="1" a="1"/>
  <c r="AO1816" i="1" s="1"/>
  <c r="AO1817" i="1" a="1"/>
  <c r="AO1817" i="1" s="1"/>
  <c r="AO1818" i="1" a="1"/>
  <c r="AO1818" i="1" s="1"/>
  <c r="AO1819" i="1" a="1"/>
  <c r="AO1819" i="1" s="1"/>
  <c r="AO1820" i="1" a="1"/>
  <c r="AO1820" i="1" s="1"/>
  <c r="AO1821" i="1" a="1"/>
  <c r="AO1821" i="1" s="1"/>
  <c r="AO1822" i="1" a="1"/>
  <c r="AO1822" i="1" s="1"/>
  <c r="AO1823" i="1" a="1"/>
  <c r="AO1823" i="1" s="1"/>
  <c r="AO1824" i="1" a="1"/>
  <c r="AO1824" i="1" s="1"/>
  <c r="AO1825" i="1" a="1"/>
  <c r="AO1825" i="1" s="1"/>
  <c r="AO1826" i="1" a="1"/>
  <c r="AO1826" i="1" s="1"/>
  <c r="AO1827" i="1" a="1"/>
  <c r="AO1827" i="1" s="1"/>
  <c r="AO1828" i="1" a="1"/>
  <c r="AO1828" i="1" s="1"/>
  <c r="AO1829" i="1" a="1"/>
  <c r="AO1829" i="1" s="1"/>
  <c r="AO1830" i="1" a="1"/>
  <c r="AO1830" i="1" s="1"/>
  <c r="AO1831" i="1" a="1"/>
  <c r="AO1831" i="1" s="1"/>
  <c r="AO1832" i="1" a="1"/>
  <c r="AO1832" i="1" s="1"/>
  <c r="AO1833" i="1" a="1"/>
  <c r="AO1833" i="1" s="1"/>
  <c r="AO1834" i="1" a="1"/>
  <c r="AO1834" i="1" s="1"/>
  <c r="AO1835" i="1" a="1"/>
  <c r="AO1835" i="1" s="1"/>
  <c r="AO1836" i="1" a="1"/>
  <c r="AO1836" i="1" s="1"/>
  <c r="AO1837" i="1" a="1"/>
  <c r="AO1837" i="1" s="1"/>
  <c r="AO1838" i="1" a="1"/>
  <c r="AO1838" i="1" s="1"/>
  <c r="AO1839" i="1" a="1"/>
  <c r="AO1839" i="1" s="1"/>
  <c r="AO1840" i="1" a="1"/>
  <c r="AO1840" i="1" s="1"/>
  <c r="AO1841" i="1" a="1"/>
  <c r="AO1841" i="1" s="1"/>
  <c r="AO1842" i="1" a="1"/>
  <c r="AO1842" i="1" s="1"/>
  <c r="AO1843" i="1" a="1"/>
  <c r="AO1843" i="1" s="1"/>
  <c r="AO1844" i="1" a="1"/>
  <c r="AO1844" i="1" s="1"/>
  <c r="AO1845" i="1" a="1"/>
  <c r="AO1845" i="1" s="1"/>
  <c r="AO1846" i="1" a="1"/>
  <c r="AO1846" i="1" s="1"/>
  <c r="AO1847" i="1" a="1"/>
  <c r="AO1847" i="1" s="1"/>
  <c r="AO1848" i="1" a="1"/>
  <c r="AO1848" i="1" s="1"/>
  <c r="AO1849" i="1" a="1"/>
  <c r="AO1849" i="1" s="1"/>
  <c r="AO1850" i="1" a="1"/>
  <c r="AO1850" i="1" s="1"/>
  <c r="AO1851" i="1" a="1"/>
  <c r="AO1851" i="1" s="1"/>
  <c r="AO1852" i="1" a="1"/>
  <c r="AO1852" i="1" s="1"/>
  <c r="AO1853" i="1" a="1"/>
  <c r="AO1853" i="1" s="1"/>
  <c r="AO1854" i="1" a="1"/>
  <c r="AO1854" i="1" s="1"/>
  <c r="AO1855" i="1" a="1"/>
  <c r="AO1855" i="1" s="1"/>
  <c r="AO1856" i="1" a="1"/>
  <c r="AO1856" i="1" s="1"/>
  <c r="AO1857" i="1" a="1"/>
  <c r="AO1857" i="1" s="1"/>
  <c r="AO1858" i="1" a="1"/>
  <c r="AO1858" i="1"/>
  <c r="AO1859" i="1" a="1"/>
  <c r="AO1859" i="1" s="1"/>
  <c r="AO1860" i="1" a="1"/>
  <c r="AO1860" i="1" s="1"/>
  <c r="AO1861" i="1" a="1"/>
  <c r="AO1861" i="1" s="1"/>
  <c r="AO1862" i="1" a="1"/>
  <c r="AO1862" i="1" s="1"/>
  <c r="AO1863" i="1" a="1"/>
  <c r="AO1863" i="1" s="1"/>
  <c r="AO1864" i="1" a="1"/>
  <c r="AO1864" i="1"/>
  <c r="AO1865" i="1" a="1"/>
  <c r="AO1865" i="1" s="1"/>
  <c r="AO1866" i="1" a="1"/>
  <c r="AO1866" i="1" s="1"/>
  <c r="AO1867" i="1" a="1"/>
  <c r="AO1867" i="1" s="1"/>
  <c r="AO1868" i="1" a="1"/>
  <c r="AO1868" i="1" s="1"/>
  <c r="AO1869" i="1" a="1"/>
  <c r="AO1869" i="1" s="1"/>
  <c r="AO1870" i="1" a="1"/>
  <c r="AO1870" i="1" s="1"/>
  <c r="AO1871" i="1" a="1"/>
  <c r="AO1871" i="1" s="1"/>
  <c r="AO1872" i="1" a="1"/>
  <c r="AO1872" i="1" s="1"/>
  <c r="AO1873" i="1" a="1"/>
  <c r="AO1873" i="1" s="1"/>
  <c r="AO1874" i="1" a="1"/>
  <c r="AO1874" i="1" s="1"/>
  <c r="AO1875" i="1" a="1"/>
  <c r="AO1875" i="1" s="1"/>
  <c r="AO1876" i="1" a="1"/>
  <c r="AO1876" i="1" s="1"/>
  <c r="AO1877" i="1" a="1"/>
  <c r="AO1877" i="1" s="1"/>
  <c r="AO1878" i="1" a="1"/>
  <c r="AO1878" i="1" s="1"/>
  <c r="AO1879" i="1" a="1"/>
  <c r="AO1879" i="1" s="1"/>
  <c r="AO1880" i="1" a="1"/>
  <c r="AO1880" i="1" s="1"/>
  <c r="AO1881" i="1" a="1"/>
  <c r="AO1881" i="1" s="1"/>
  <c r="AO1882" i="1" a="1"/>
  <c r="AO1882" i="1" s="1"/>
  <c r="AO1883" i="1" a="1"/>
  <c r="AO1883" i="1" s="1"/>
  <c r="AO1884" i="1" a="1"/>
  <c r="AO1884" i="1" s="1"/>
  <c r="AO1885" i="1" a="1"/>
  <c r="AO1885" i="1" s="1"/>
  <c r="AO1886" i="1" a="1"/>
  <c r="AO1886" i="1" s="1"/>
  <c r="AO1887" i="1" a="1"/>
  <c r="AO1887" i="1" s="1"/>
  <c r="AO1888" i="1" a="1"/>
  <c r="AO1888" i="1" s="1"/>
  <c r="AO1889" i="1" a="1"/>
  <c r="AO1889" i="1" s="1"/>
  <c r="AO1890" i="1" a="1"/>
  <c r="AO1890" i="1" s="1"/>
  <c r="AO1891" i="1" a="1"/>
  <c r="AO1891" i="1" s="1"/>
  <c r="AO1892" i="1" a="1"/>
  <c r="AO1892" i="1" s="1"/>
  <c r="AO1893" i="1" a="1"/>
  <c r="AO1893" i="1" s="1"/>
  <c r="AO1894" i="1" a="1"/>
  <c r="AO1894" i="1" s="1"/>
  <c r="AO1895" i="1" a="1"/>
  <c r="AO1895" i="1" s="1"/>
  <c r="AO1896" i="1" a="1"/>
  <c r="AO1896" i="1" s="1"/>
  <c r="AO1897" i="1" a="1"/>
  <c r="AO1897" i="1" s="1"/>
  <c r="AO1898" i="1" a="1"/>
  <c r="AO1898" i="1" s="1"/>
  <c r="AO1899" i="1" a="1"/>
  <c r="AO1899" i="1" s="1"/>
  <c r="AO1900" i="1" a="1"/>
  <c r="AO1900" i="1" s="1"/>
  <c r="AO1901" i="1" a="1"/>
  <c r="AO1901" i="1" s="1"/>
  <c r="AO1902" i="1" a="1"/>
  <c r="AO1902" i="1" s="1"/>
  <c r="AO1903" i="1" a="1"/>
  <c r="AO1903" i="1" s="1"/>
  <c r="AO1904" i="1" a="1"/>
  <c r="AO1904" i="1" s="1"/>
  <c r="AO1905" i="1" a="1"/>
  <c r="AO1905" i="1" s="1"/>
  <c r="AO1906" i="1" a="1"/>
  <c r="AO1906" i="1" s="1"/>
  <c r="AO1907" i="1" a="1"/>
  <c r="AO1907" i="1" s="1"/>
  <c r="AO1908" i="1" a="1"/>
  <c r="AO1908" i="1" s="1"/>
  <c r="AO1909" i="1" a="1"/>
  <c r="AO1909" i="1"/>
  <c r="AO1910" i="1" a="1"/>
  <c r="AO1910" i="1" s="1"/>
  <c r="AO1911" i="1" a="1"/>
  <c r="AO1911" i="1" s="1"/>
  <c r="AO1912" i="1" a="1"/>
  <c r="AO1912" i="1" s="1"/>
  <c r="AO1913" i="1" a="1"/>
  <c r="AO1913" i="1" s="1"/>
  <c r="AO1914" i="1" a="1"/>
  <c r="AO1914" i="1" s="1"/>
  <c r="AO1915" i="1" a="1"/>
  <c r="AO1915" i="1" s="1"/>
  <c r="AO1916" i="1" a="1"/>
  <c r="AO1916" i="1" s="1"/>
  <c r="AO1917" i="1" a="1"/>
  <c r="AO1917" i="1" s="1"/>
  <c r="AO1918" i="1" a="1"/>
  <c r="AO1918" i="1" s="1"/>
  <c r="AO1919" i="1" a="1"/>
  <c r="AO1919" i="1" s="1"/>
  <c r="AO1920" i="1" a="1"/>
  <c r="AO1920" i="1" s="1"/>
  <c r="AO1921" i="1" a="1"/>
  <c r="AO1921" i="1" s="1"/>
  <c r="AO1922" i="1" a="1"/>
  <c r="AO1922" i="1" s="1"/>
  <c r="AO1923" i="1" a="1"/>
  <c r="AO1923" i="1" s="1"/>
  <c r="AO1924" i="1" a="1"/>
  <c r="AO1924" i="1" s="1"/>
  <c r="AO1925" i="1" a="1"/>
  <c r="AO1925" i="1" s="1"/>
  <c r="AO1926" i="1" a="1"/>
  <c r="AO1926" i="1" s="1"/>
  <c r="AO1927" i="1" a="1"/>
  <c r="AO1927" i="1" s="1"/>
  <c r="AO1928" i="1" a="1"/>
  <c r="AO1928" i="1" s="1"/>
  <c r="AO1929" i="1" a="1"/>
  <c r="AO1929" i="1" s="1"/>
  <c r="AO1930" i="1" a="1"/>
  <c r="AO1930" i="1" s="1"/>
  <c r="AO1931" i="1" a="1"/>
  <c r="AO1931" i="1" s="1"/>
  <c r="AO1932" i="1" a="1"/>
  <c r="AO1932" i="1" s="1"/>
  <c r="AO1933" i="1" a="1"/>
  <c r="AO1933" i="1" s="1"/>
  <c r="AO1934" i="1" a="1"/>
  <c r="AO1934" i="1"/>
  <c r="AO1935" i="1" a="1"/>
  <c r="AO1935" i="1" s="1"/>
  <c r="AO1936" i="1" a="1"/>
  <c r="AO1936" i="1" s="1"/>
  <c r="AO1937" i="1" a="1"/>
  <c r="AO1937" i="1" s="1"/>
  <c r="AO1938" i="1" a="1"/>
  <c r="AO1938" i="1" s="1"/>
  <c r="AO1939" i="1" a="1"/>
  <c r="AO1939" i="1" s="1"/>
  <c r="AO1940" i="1" a="1"/>
  <c r="AO1940" i="1" s="1"/>
  <c r="AO1941" i="1" a="1"/>
  <c r="AO1941" i="1" s="1"/>
  <c r="AO1942" i="1" a="1"/>
  <c r="AO1942" i="1" s="1"/>
  <c r="AO1943" i="1" a="1"/>
  <c r="AO1943" i="1" s="1"/>
  <c r="AO1944" i="1" a="1"/>
  <c r="AO1944" i="1" s="1"/>
  <c r="AO1945" i="1" a="1"/>
  <c r="AO1945" i="1" s="1"/>
  <c r="AO1946" i="1" a="1"/>
  <c r="AO1946" i="1" s="1"/>
  <c r="AO1947" i="1" a="1"/>
  <c r="AO1947" i="1" s="1"/>
  <c r="AO1948" i="1" a="1"/>
  <c r="AO1948" i="1" s="1"/>
  <c r="AO1949" i="1" a="1"/>
  <c r="AO1949" i="1" s="1"/>
  <c r="AO1950" i="1" a="1"/>
  <c r="AO1950" i="1" s="1"/>
  <c r="AO1951" i="1" a="1"/>
  <c r="AO1951" i="1" s="1"/>
  <c r="AO1952" i="1" a="1"/>
  <c r="AO1952" i="1" s="1"/>
  <c r="AO1953" i="1" a="1"/>
  <c r="AO1953" i="1" s="1"/>
  <c r="AO1954" i="1" a="1"/>
  <c r="AO1954" i="1" s="1"/>
  <c r="AO1955" i="1" a="1"/>
  <c r="AO1955" i="1" s="1"/>
  <c r="AO1956" i="1" a="1"/>
  <c r="AO1956" i="1" s="1"/>
  <c r="AO1957" i="1" a="1"/>
  <c r="AO1957" i="1" s="1"/>
  <c r="AO1958" i="1" a="1"/>
  <c r="AO1958" i="1" s="1"/>
  <c r="AO1959" i="1" a="1"/>
  <c r="AO1959" i="1" s="1"/>
  <c r="AO1960" i="1" a="1"/>
  <c r="AO1960" i="1" s="1"/>
  <c r="AO1961" i="1" a="1"/>
  <c r="AO1961" i="1" s="1"/>
  <c r="AO1962" i="1" a="1"/>
  <c r="AO1962" i="1" s="1"/>
  <c r="AO1963" i="1" a="1"/>
  <c r="AO1963" i="1" s="1"/>
  <c r="AO1964" i="1" a="1"/>
  <c r="AO1964" i="1" s="1"/>
  <c r="AO1965" i="1" a="1"/>
  <c r="AO1965" i="1" s="1"/>
  <c r="AO1966" i="1" a="1"/>
  <c r="AO1966" i="1" s="1"/>
  <c r="AO1967" i="1" a="1"/>
  <c r="AO1967" i="1" s="1"/>
  <c r="AO1968" i="1" a="1"/>
  <c r="AO1968" i="1" s="1"/>
  <c r="AO1969" i="1" a="1"/>
  <c r="AO1969" i="1" s="1"/>
  <c r="AO1970" i="1" a="1"/>
  <c r="AO1970" i="1" s="1"/>
  <c r="AO1971" i="1" a="1"/>
  <c r="AO1971" i="1" s="1"/>
  <c r="AO1972" i="1" a="1"/>
  <c r="AO1972" i="1" s="1"/>
  <c r="AO1973" i="1" a="1"/>
  <c r="AO1973" i="1" s="1"/>
  <c r="AO1974" i="1" a="1"/>
  <c r="AO1974" i="1" s="1"/>
  <c r="AO1975" i="1" a="1"/>
  <c r="AO1975" i="1" s="1"/>
  <c r="AO1976" i="1" a="1"/>
  <c r="AO1976" i="1" s="1"/>
  <c r="AO1977" i="1" a="1"/>
  <c r="AO1977" i="1" s="1"/>
  <c r="AO1978" i="1" a="1"/>
  <c r="AO1978" i="1" s="1"/>
  <c r="AO1979" i="1" a="1"/>
  <c r="AO1979" i="1" s="1"/>
  <c r="AO1980" i="1" a="1"/>
  <c r="AO1980" i="1"/>
  <c r="AO1981" i="1" a="1"/>
  <c r="AO1981" i="1" s="1"/>
  <c r="AO1982" i="1" a="1"/>
  <c r="AO1982" i="1" s="1"/>
  <c r="AO1983" i="1" a="1"/>
  <c r="AO1983" i="1" s="1"/>
  <c r="AO1984" i="1" a="1"/>
  <c r="AO1984" i="1" s="1"/>
  <c r="AO1985" i="1" a="1"/>
  <c r="AO1985" i="1" s="1"/>
  <c r="AO1986" i="1" a="1"/>
  <c r="AO1986" i="1" s="1"/>
  <c r="AO1987" i="1" a="1"/>
  <c r="AO1987" i="1" s="1"/>
  <c r="AO1988" i="1" a="1"/>
  <c r="AO1988" i="1" s="1"/>
  <c r="AO1989" i="1" a="1"/>
  <c r="AO1989" i="1" s="1"/>
  <c r="AO1990" i="1" a="1"/>
  <c r="AO1990" i="1" s="1"/>
  <c r="AO1991" i="1" a="1"/>
  <c r="AO1991" i="1" s="1"/>
  <c r="AO1992" i="1" a="1"/>
  <c r="AO1992" i="1" s="1"/>
  <c r="AO1993" i="1" a="1"/>
  <c r="AO1993" i="1" s="1"/>
  <c r="AO1994" i="1" a="1"/>
  <c r="AO1994" i="1" s="1"/>
  <c r="AO1995" i="1" a="1"/>
  <c r="AO1995" i="1" s="1"/>
  <c r="AO1996" i="1" a="1"/>
  <c r="AO1996" i="1" s="1"/>
  <c r="AO1997" i="1" a="1"/>
  <c r="AO1997" i="1"/>
  <c r="AO1998" i="1" a="1"/>
  <c r="AO1998" i="1" s="1"/>
  <c r="AO1999" i="1" a="1"/>
  <c r="AO1999" i="1" s="1"/>
  <c r="AO2000" i="1" a="1"/>
  <c r="AO2000" i="1" s="1"/>
  <c r="AO2001" i="1" a="1"/>
  <c r="AO2001" i="1" s="1"/>
  <c r="AO2002" i="1" a="1"/>
  <c r="AO2002" i="1" s="1"/>
  <c r="AO2003" i="1" a="1"/>
  <c r="AO2003" i="1" s="1"/>
  <c r="AO2004" i="1" a="1"/>
  <c r="AO2004" i="1" s="1"/>
  <c r="AO2005" i="1" a="1"/>
  <c r="AO2005" i="1" s="1"/>
  <c r="AO2006" i="1" a="1"/>
  <c r="AO2006" i="1" s="1"/>
  <c r="AO2007" i="1" a="1"/>
  <c r="AO2007" i="1" s="1"/>
  <c r="AO2008" i="1" a="1"/>
  <c r="AO2008" i="1" s="1"/>
  <c r="AO2009" i="1" a="1"/>
  <c r="AO2009" i="1" s="1"/>
  <c r="AO2010" i="1" a="1"/>
  <c r="AO2010" i="1" s="1"/>
  <c r="AO2011" i="1" a="1"/>
  <c r="AO2011" i="1" s="1"/>
  <c r="AO2012" i="1" a="1"/>
  <c r="AO2012" i="1" s="1"/>
  <c r="AO2013" i="1" a="1"/>
  <c r="AO2013" i="1" s="1"/>
  <c r="AO2014" i="1" a="1"/>
  <c r="AO2014" i="1" s="1"/>
  <c r="AO2015" i="1" a="1"/>
  <c r="AO2015" i="1" s="1"/>
  <c r="AO2016" i="1" a="1"/>
  <c r="AO2016" i="1" s="1"/>
  <c r="AO2017" i="1" a="1"/>
  <c r="AO2017" i="1" s="1"/>
  <c r="AO2018" i="1" a="1"/>
  <c r="AO2018" i="1" s="1"/>
  <c r="AO2019" i="1" a="1"/>
  <c r="AO2019" i="1" s="1"/>
  <c r="AO2020" i="1" a="1"/>
  <c r="AO2020" i="1" s="1"/>
  <c r="AO2021" i="1" a="1"/>
  <c r="AO2021" i="1" s="1"/>
  <c r="AO2022" i="1" a="1"/>
  <c r="AO2022" i="1" s="1"/>
  <c r="AO2023" i="1" a="1"/>
  <c r="AO2023" i="1" s="1"/>
  <c r="AO2024" i="1" a="1"/>
  <c r="AO2024" i="1" s="1"/>
  <c r="AO2025" i="1" a="1"/>
  <c r="AO2025" i="1" s="1"/>
  <c r="AO2026" i="1" a="1"/>
  <c r="AO2026" i="1" s="1"/>
  <c r="AO2027" i="1" a="1"/>
  <c r="AO2027" i="1" s="1"/>
  <c r="AO2028" i="1" a="1"/>
  <c r="AO2028" i="1" s="1"/>
  <c r="AO2029" i="1" a="1"/>
  <c r="AO2029" i="1" s="1"/>
  <c r="AO2030" i="1" a="1"/>
  <c r="AO2030" i="1" s="1"/>
  <c r="AO2031" i="1" a="1"/>
  <c r="AO2031" i="1" s="1"/>
  <c r="AO2032" i="1" a="1"/>
  <c r="AO2032" i="1" s="1"/>
  <c r="AO2033" i="1" a="1"/>
  <c r="AO2033" i="1" s="1"/>
  <c r="AO2034" i="1" a="1"/>
  <c r="AO2034" i="1" s="1"/>
  <c r="AO2035" i="1" a="1"/>
  <c r="AO2035" i="1" s="1"/>
  <c r="AO2036" i="1" a="1"/>
  <c r="AO2036" i="1" s="1"/>
  <c r="AO2037" i="1" a="1"/>
  <c r="AO2037" i="1" s="1"/>
  <c r="AO2038" i="1" a="1"/>
  <c r="AO2038" i="1" s="1"/>
  <c r="AO2039" i="1" a="1"/>
  <c r="AO2039" i="1" s="1"/>
  <c r="AO2040" i="1" a="1"/>
  <c r="AO2040" i="1"/>
  <c r="AO2041" i="1" a="1"/>
  <c r="AO2041" i="1" s="1"/>
  <c r="AO2042" i="1" a="1"/>
  <c r="AO2042" i="1" s="1"/>
  <c r="AO2043" i="1" a="1"/>
  <c r="AO2043" i="1" s="1"/>
  <c r="AO2044" i="1" a="1"/>
  <c r="AO2044" i="1" s="1"/>
  <c r="AO2045" i="1" a="1"/>
  <c r="AO2045" i="1" s="1"/>
  <c r="AO2046" i="1" a="1"/>
  <c r="AO2046" i="1" s="1"/>
  <c r="AO2047" i="1" a="1"/>
  <c r="AO2047" i="1" s="1"/>
  <c r="AO2048" i="1" a="1"/>
  <c r="AO2048" i="1" s="1"/>
  <c r="AO2049" i="1" a="1"/>
  <c r="AO2049" i="1" s="1"/>
  <c r="AO2050" i="1" a="1"/>
  <c r="AO2050" i="1"/>
  <c r="AO2051" i="1" a="1"/>
  <c r="AO2051" i="1" s="1"/>
  <c r="AO2052" i="1" a="1"/>
  <c r="AO2052" i="1" s="1"/>
  <c r="AO2053" i="1" a="1"/>
  <c r="AO2053" i="1" s="1"/>
  <c r="AO2054" i="1" a="1"/>
  <c r="AO2054" i="1" s="1"/>
  <c r="AO2055" i="1" a="1"/>
  <c r="AO2055" i="1" s="1"/>
  <c r="AO2056" i="1" a="1"/>
  <c r="AO2056" i="1" s="1"/>
  <c r="AO2057" i="1" a="1"/>
  <c r="AO2057" i="1" s="1"/>
  <c r="AO2058" i="1" a="1"/>
  <c r="AO2058" i="1" s="1"/>
  <c r="AO2059" i="1" a="1"/>
  <c r="AO2059" i="1" s="1"/>
  <c r="AO2060" i="1" a="1"/>
  <c r="AO2060" i="1" s="1"/>
  <c r="AO2061" i="1" a="1"/>
  <c r="AO2061" i="1" s="1"/>
  <c r="AO2062" i="1" a="1"/>
  <c r="AO2062" i="1" s="1"/>
  <c r="AO2063" i="1" a="1"/>
  <c r="AO2063" i="1"/>
  <c r="AO2064" i="1" a="1"/>
  <c r="AO2064" i="1" s="1"/>
  <c r="AO2065" i="1" a="1"/>
  <c r="AO2065" i="1" s="1"/>
  <c r="AO2066" i="1" a="1"/>
  <c r="AO2066" i="1" s="1"/>
  <c r="AO2067" i="1" a="1"/>
  <c r="AO2067" i="1" s="1"/>
  <c r="AO2068" i="1" a="1"/>
  <c r="AO2068" i="1" s="1"/>
  <c r="AO2069" i="1" a="1"/>
  <c r="AO2069" i="1" s="1"/>
  <c r="AO2070" i="1" a="1"/>
  <c r="AO2070" i="1" s="1"/>
  <c r="AO2071" i="1" a="1"/>
  <c r="AO2071" i="1" s="1"/>
  <c r="AO2072" i="1" a="1"/>
  <c r="AO2072" i="1" s="1"/>
  <c r="AO2073" i="1" a="1"/>
  <c r="AO2073" i="1" s="1"/>
  <c r="AO2074" i="1" a="1"/>
  <c r="AO2074" i="1" s="1"/>
  <c r="AO2075" i="1" a="1"/>
  <c r="AO2075" i="1" s="1"/>
  <c r="AO2076" i="1" a="1"/>
  <c r="AO2076" i="1" s="1"/>
  <c r="AO2077" i="1" a="1"/>
  <c r="AO2077" i="1" s="1"/>
  <c r="AO2078" i="1" a="1"/>
  <c r="AO2078" i="1" s="1"/>
  <c r="AO2079" i="1" a="1"/>
  <c r="AO2079" i="1" s="1"/>
  <c r="AO2080" i="1" a="1"/>
  <c r="AO2080" i="1" s="1"/>
  <c r="AO2081" i="1" a="1"/>
  <c r="AO2081" i="1" s="1"/>
  <c r="AO2082" i="1" a="1"/>
  <c r="AO2082" i="1" s="1"/>
  <c r="AO2083" i="1" a="1"/>
  <c r="AO2083" i="1" s="1"/>
  <c r="AO2084" i="1" a="1"/>
  <c r="AO2084" i="1" s="1"/>
  <c r="AO2085" i="1" a="1"/>
  <c r="AO2085" i="1" s="1"/>
  <c r="AO2086" i="1" a="1"/>
  <c r="AO2086" i="1" s="1"/>
  <c r="AO2087" i="1" a="1"/>
  <c r="AO2087" i="1" s="1"/>
  <c r="AO2088" i="1" a="1"/>
  <c r="AO2088" i="1" s="1"/>
  <c r="AO2089" i="1" a="1"/>
  <c r="AO2089" i="1"/>
  <c r="AO2090" i="1" a="1"/>
  <c r="AO2090" i="1" s="1"/>
  <c r="AO2091" i="1" a="1"/>
  <c r="AO2091" i="1" s="1"/>
  <c r="AO2092" i="1" a="1"/>
  <c r="AO2092" i="1" s="1"/>
  <c r="AO2093" i="1" a="1"/>
  <c r="AO2093" i="1" s="1"/>
  <c r="AO2094" i="1" a="1"/>
  <c r="AO2094" i="1" s="1"/>
  <c r="AO2095" i="1" a="1"/>
  <c r="AO2095" i="1" s="1"/>
  <c r="AO2096" i="1" a="1"/>
  <c r="AO2096" i="1" s="1"/>
  <c r="AO2097" i="1" a="1"/>
  <c r="AO2097" i="1" s="1"/>
  <c r="AO2098" i="1" a="1"/>
  <c r="AO2098" i="1" s="1"/>
  <c r="AO2099" i="1" a="1"/>
  <c r="AO2099" i="1" s="1"/>
  <c r="AO2100" i="1" a="1"/>
  <c r="AO2100" i="1" s="1"/>
  <c r="AO2101" i="1" a="1"/>
  <c r="AO2101" i="1" s="1"/>
  <c r="AO2102" i="1" a="1"/>
  <c r="AO2102" i="1" s="1"/>
  <c r="AO2103" i="1" a="1"/>
  <c r="AO2103" i="1"/>
  <c r="AO2104" i="1" a="1"/>
  <c r="AO2104" i="1" s="1"/>
  <c r="AO2105" i="1" a="1"/>
  <c r="AO2105" i="1" s="1"/>
  <c r="AO2106" i="1" a="1"/>
  <c r="AO2106" i="1" s="1"/>
  <c r="AO2107" i="1" a="1"/>
  <c r="AO2107" i="1" s="1"/>
  <c r="AO2108" i="1" a="1"/>
  <c r="AO2108" i="1" s="1"/>
  <c r="AO2109" i="1" a="1"/>
  <c r="AO2109" i="1" s="1"/>
  <c r="AO2110" i="1" a="1"/>
  <c r="AO2110" i="1" s="1"/>
  <c r="AO2111" i="1" a="1"/>
  <c r="AO2111" i="1" s="1"/>
  <c r="AO2112" i="1" a="1"/>
  <c r="AO2112" i="1" s="1"/>
  <c r="AO2113" i="1" a="1"/>
  <c r="AO2113" i="1" s="1"/>
  <c r="AO2114" i="1" a="1"/>
  <c r="AO2114" i="1" s="1"/>
  <c r="AO2115" i="1" a="1"/>
  <c r="AO2115" i="1" s="1"/>
  <c r="AO2116" i="1" a="1"/>
  <c r="AO2116" i="1" s="1"/>
  <c r="AO2117" i="1" a="1"/>
  <c r="AO2117" i="1" s="1"/>
  <c r="AO2118" i="1" a="1"/>
  <c r="AO2118" i="1" s="1"/>
  <c r="AO2119" i="1" a="1"/>
  <c r="AO2119" i="1" s="1"/>
  <c r="AO2120" i="1" a="1"/>
  <c r="AO2120" i="1" s="1"/>
  <c r="AO2121" i="1" a="1"/>
  <c r="AO2121" i="1" s="1"/>
  <c r="AO2122" i="1" a="1"/>
  <c r="AO2122" i="1" s="1"/>
  <c r="AO2123" i="1" a="1"/>
  <c r="AO2123" i="1" s="1"/>
  <c r="AO2124" i="1" a="1"/>
  <c r="AO2124" i="1" s="1"/>
  <c r="AO2125" i="1" a="1"/>
  <c r="AO2125" i="1" s="1"/>
  <c r="AO2126" i="1" a="1"/>
  <c r="AO2126" i="1" s="1"/>
  <c r="AO2127" i="1" a="1"/>
  <c r="AO2127" i="1" s="1"/>
  <c r="AO2128" i="1" a="1"/>
  <c r="AO2128" i="1" s="1"/>
  <c r="AO2129" i="1" a="1"/>
  <c r="AO2129" i="1" s="1"/>
  <c r="AO2130" i="1" a="1"/>
  <c r="AO2130" i="1" s="1"/>
  <c r="AO2131" i="1" a="1"/>
  <c r="AO2131" i="1" s="1"/>
  <c r="AO2132" i="1" a="1"/>
  <c r="AO2132" i="1" s="1"/>
  <c r="AO2133" i="1" a="1"/>
  <c r="AO2133" i="1" s="1"/>
  <c r="AO2134" i="1" a="1"/>
  <c r="AO2134" i="1" s="1"/>
  <c r="AO2135" i="1" a="1"/>
  <c r="AO2135" i="1" s="1"/>
  <c r="AO2136" i="1" a="1"/>
  <c r="AO2136" i="1" s="1"/>
  <c r="AO2137" i="1" a="1"/>
  <c r="AO2137" i="1" s="1"/>
  <c r="AO2138" i="1" a="1"/>
  <c r="AO2138" i="1" s="1"/>
  <c r="AO2139" i="1" a="1"/>
  <c r="AO2139" i="1" s="1"/>
  <c r="AO2140" i="1" a="1"/>
  <c r="AO2140" i="1" s="1"/>
  <c r="AO2141" i="1" a="1"/>
  <c r="AO2141" i="1" s="1"/>
  <c r="AO2142" i="1" a="1"/>
  <c r="AO2142" i="1" s="1"/>
  <c r="AO2143" i="1" a="1"/>
  <c r="AO2143" i="1" s="1"/>
  <c r="AO2144" i="1" a="1"/>
  <c r="AO2144" i="1" s="1"/>
  <c r="AO2145" i="1" a="1"/>
  <c r="AO2145" i="1" s="1"/>
  <c r="AO2146" i="1" a="1"/>
  <c r="AO2146" i="1" s="1"/>
  <c r="AO2147" i="1" a="1"/>
  <c r="AO2147" i="1" s="1"/>
  <c r="AO2148" i="1" a="1"/>
  <c r="AO2148" i="1" s="1"/>
  <c r="AO2149" i="1" a="1"/>
  <c r="AO2149" i="1" s="1"/>
  <c r="AO2150" i="1" a="1"/>
  <c r="AO2150" i="1" s="1"/>
  <c r="AO2151" i="1" a="1"/>
  <c r="AO2151" i="1" s="1"/>
  <c r="AO2152" i="1" a="1"/>
  <c r="AO2152" i="1" s="1"/>
  <c r="AO2153" i="1" a="1"/>
  <c r="AO2153" i="1" s="1"/>
  <c r="AO2154" i="1" a="1"/>
  <c r="AO2154" i="1" s="1"/>
  <c r="AO2155" i="1" a="1"/>
  <c r="AO2155" i="1"/>
  <c r="AO2156" i="1" a="1"/>
  <c r="AO2156" i="1" s="1"/>
  <c r="AO2157" i="1" a="1"/>
  <c r="AO2157" i="1" s="1"/>
  <c r="AO2158" i="1" a="1"/>
  <c r="AO2158" i="1" s="1"/>
  <c r="AO2159" i="1" a="1"/>
  <c r="AO2159" i="1" s="1"/>
  <c r="AO2160" i="1" a="1"/>
  <c r="AO2160" i="1" s="1"/>
  <c r="AO2161" i="1" a="1"/>
  <c r="AO2161" i="1" s="1"/>
  <c r="AO2162" i="1" a="1"/>
  <c r="AO2162" i="1" s="1"/>
  <c r="AO2163" i="1" a="1"/>
  <c r="AO2163" i="1" s="1"/>
  <c r="AO2164" i="1" a="1"/>
  <c r="AO2164" i="1" s="1"/>
  <c r="AO2165" i="1" a="1"/>
  <c r="AO2165" i="1" s="1"/>
  <c r="AO2166" i="1" a="1"/>
  <c r="AO2166" i="1" s="1"/>
  <c r="AO2167" i="1" a="1"/>
  <c r="AO2167" i="1" s="1"/>
  <c r="AO2168" i="1" a="1"/>
  <c r="AO2168" i="1" s="1"/>
  <c r="AO2169" i="1" a="1"/>
  <c r="AO2169" i="1" s="1"/>
  <c r="AO2170" i="1" a="1"/>
  <c r="AO2170" i="1"/>
  <c r="AO2171" i="1" a="1"/>
  <c r="AO2171" i="1" s="1"/>
  <c r="AO2172" i="1" a="1"/>
  <c r="AO2172" i="1" s="1"/>
  <c r="AO2173" i="1" a="1"/>
  <c r="AO2173" i="1" s="1"/>
  <c r="AO2174" i="1" a="1"/>
  <c r="AO2174" i="1" s="1"/>
  <c r="AO2175" i="1" a="1"/>
  <c r="AO2175" i="1" s="1"/>
  <c r="AO2176" i="1" a="1"/>
  <c r="AO2176" i="1" s="1"/>
  <c r="AO2177" i="1" a="1"/>
  <c r="AO2177" i="1" s="1"/>
  <c r="AO2178" i="1" a="1"/>
  <c r="AO2178" i="1" s="1"/>
  <c r="AO2179" i="1" a="1"/>
  <c r="AO2179" i="1" s="1"/>
  <c r="AO2180" i="1" a="1"/>
  <c r="AO2180" i="1" s="1"/>
  <c r="AO2181" i="1" a="1"/>
  <c r="AO2181" i="1" s="1"/>
  <c r="AO2182" i="1" a="1"/>
  <c r="AO2182" i="1" s="1"/>
  <c r="AO2183" i="1" a="1"/>
  <c r="AO2183" i="1" s="1"/>
  <c r="AO2184" i="1" a="1"/>
  <c r="AO2184" i="1" s="1"/>
  <c r="AO2185" i="1" a="1"/>
  <c r="AO2185" i="1" s="1"/>
  <c r="AO2186" i="1" a="1"/>
  <c r="AO2186" i="1" s="1"/>
  <c r="AO2187" i="1" a="1"/>
  <c r="AO2187" i="1" s="1"/>
  <c r="AO2188" i="1" a="1"/>
  <c r="AO2188" i="1" s="1"/>
  <c r="AO2189" i="1" a="1"/>
  <c r="AO2189" i="1" s="1"/>
  <c r="AO2190" i="1" a="1"/>
  <c r="AO2190" i="1" s="1"/>
  <c r="AO2191" i="1" a="1"/>
  <c r="AO2191" i="1" s="1"/>
  <c r="AO2192" i="1" a="1"/>
  <c r="AO2192" i="1" s="1"/>
  <c r="AO2193" i="1" a="1"/>
  <c r="AO2193" i="1"/>
  <c r="AO2194" i="1" a="1"/>
  <c r="AO2194" i="1" s="1"/>
  <c r="AO2195" i="1" a="1"/>
  <c r="AO2195" i="1" s="1"/>
  <c r="AO2196" i="1" a="1"/>
  <c r="AO2196" i="1" s="1"/>
  <c r="AO2197" i="1" a="1"/>
  <c r="AO2197" i="1" s="1"/>
  <c r="AO2198" i="1" a="1"/>
  <c r="AO2198" i="1" s="1"/>
  <c r="AO2199" i="1" a="1"/>
  <c r="AO2199" i="1" s="1"/>
  <c r="AO2200" i="1" a="1"/>
  <c r="AO2200" i="1" s="1"/>
  <c r="AO2201" i="1" a="1"/>
  <c r="AO2201" i="1" s="1"/>
  <c r="AO2202" i="1" a="1"/>
  <c r="AO2202" i="1" s="1"/>
  <c r="AO2203" i="1" a="1"/>
  <c r="AO2203" i="1" s="1"/>
  <c r="AO2204" i="1" a="1"/>
  <c r="AO2204" i="1" s="1"/>
  <c r="AO2205" i="1" a="1"/>
  <c r="AO2205" i="1" s="1"/>
  <c r="AO2206" i="1" a="1"/>
  <c r="AO2206" i="1" s="1"/>
  <c r="AO2207" i="1" a="1"/>
  <c r="AO2207" i="1" s="1"/>
  <c r="AO2208" i="1" a="1"/>
  <c r="AO2208" i="1" s="1"/>
  <c r="AO2209" i="1" a="1"/>
  <c r="AO2209" i="1" s="1"/>
  <c r="AO2210" i="1" a="1"/>
  <c r="AO2210" i="1" s="1"/>
  <c r="AO2211" i="1" a="1"/>
  <c r="AO2211" i="1" s="1"/>
  <c r="AO2212" i="1" a="1"/>
  <c r="AO2212" i="1" s="1"/>
  <c r="AO2213" i="1" a="1"/>
  <c r="AO2213" i="1" s="1"/>
  <c r="AO2214" i="1" a="1"/>
  <c r="AO2214" i="1" s="1"/>
  <c r="AO2215" i="1" a="1"/>
  <c r="AO2215" i="1" s="1"/>
  <c r="AO2216" i="1" a="1"/>
  <c r="AO2216" i="1" s="1"/>
  <c r="AO2217" i="1" a="1"/>
  <c r="AO2217" i="1" s="1"/>
  <c r="AO2218" i="1" a="1"/>
  <c r="AO2218" i="1" s="1"/>
  <c r="AO2219" i="1" a="1"/>
  <c r="AO2219" i="1" s="1"/>
  <c r="AO2220" i="1" a="1"/>
  <c r="AO2220" i="1" s="1"/>
  <c r="AO2221" i="1" a="1"/>
  <c r="AO2221" i="1" s="1"/>
  <c r="AO2222" i="1" a="1"/>
  <c r="AO2222" i="1" s="1"/>
  <c r="AO2223" i="1" a="1"/>
  <c r="AO2223" i="1" s="1"/>
  <c r="AO2224" i="1" a="1"/>
  <c r="AO2224" i="1" s="1"/>
  <c r="AO2225" i="1" a="1"/>
  <c r="AO2225" i="1" s="1"/>
  <c r="AO2226" i="1" a="1"/>
  <c r="AO2226" i="1" s="1"/>
  <c r="AO2227" i="1" a="1"/>
  <c r="AO2227" i="1" s="1"/>
  <c r="AO2228" i="1" a="1"/>
  <c r="AO2228" i="1" s="1"/>
  <c r="AO2229" i="1" a="1"/>
  <c r="AO2229" i="1" s="1"/>
  <c r="AO2230" i="1" a="1"/>
  <c r="AO2230" i="1" s="1"/>
  <c r="AO2231" i="1" a="1"/>
  <c r="AO2231" i="1" s="1"/>
  <c r="AO2232" i="1" a="1"/>
  <c r="AO2232" i="1" s="1"/>
  <c r="AO2233" i="1" a="1"/>
  <c r="AO2233" i="1" s="1"/>
  <c r="AO2234" i="1" a="1"/>
  <c r="AO2234" i="1" s="1"/>
  <c r="AO2235" i="1" a="1"/>
  <c r="AO2235" i="1" s="1"/>
  <c r="AO2236" i="1" a="1"/>
  <c r="AO2236" i="1" s="1"/>
  <c r="AO2237" i="1" a="1"/>
  <c r="AO2237" i="1" s="1"/>
  <c r="AO2238" i="1" a="1"/>
  <c r="AO2238" i="1" s="1"/>
  <c r="AO2239" i="1" a="1"/>
  <c r="AO2239" i="1" s="1"/>
  <c r="AO2240" i="1" a="1"/>
  <c r="AO2240" i="1" s="1"/>
  <c r="AO2241" i="1" a="1"/>
  <c r="AO2241" i="1" s="1"/>
  <c r="AO2242" i="1" a="1"/>
  <c r="AO2242" i="1" s="1"/>
  <c r="AO2243" i="1" a="1"/>
  <c r="AO2243" i="1" s="1"/>
  <c r="AO2244" i="1" a="1"/>
  <c r="AO2244" i="1" s="1"/>
  <c r="AO2245" i="1" a="1"/>
  <c r="AO2245" i="1" s="1"/>
  <c r="AO2246" i="1" a="1"/>
  <c r="AO2246" i="1" s="1"/>
  <c r="AO2247" i="1" a="1"/>
  <c r="AO2247" i="1" s="1"/>
  <c r="AO2248" i="1" a="1"/>
  <c r="AO2248" i="1" s="1"/>
  <c r="AO2249" i="1" a="1"/>
  <c r="AO2249" i="1" s="1"/>
  <c r="AO2250" i="1" a="1"/>
  <c r="AO2250" i="1" s="1"/>
  <c r="AO2251" i="1" a="1"/>
  <c r="AO2251" i="1" s="1"/>
  <c r="AO2252" i="1" a="1"/>
  <c r="AO2252" i="1" s="1"/>
  <c r="AO2253" i="1" a="1"/>
  <c r="AO2253" i="1" s="1"/>
  <c r="AO2254" i="1" a="1"/>
  <c r="AO2254" i="1" s="1"/>
  <c r="AO2255" i="1" a="1"/>
  <c r="AO2255" i="1" s="1"/>
  <c r="AO2256" i="1" a="1"/>
  <c r="AO2256" i="1" s="1"/>
  <c r="AO2257" i="1" a="1"/>
  <c r="AO2257" i="1" s="1"/>
  <c r="AO2258" i="1" a="1"/>
  <c r="AO2258" i="1" s="1"/>
  <c r="AO2259" i="1" a="1"/>
  <c r="AO2259" i="1" s="1"/>
  <c r="AO2260" i="1" a="1"/>
  <c r="AO2260" i="1" s="1"/>
  <c r="AO2261" i="1" a="1"/>
  <c r="AO2261" i="1" s="1"/>
  <c r="AO2262" i="1" a="1"/>
  <c r="AO2262" i="1" s="1"/>
  <c r="AO2263" i="1" a="1"/>
  <c r="AO2263" i="1" s="1"/>
  <c r="AO2264" i="1" a="1"/>
  <c r="AO2264" i="1" s="1"/>
  <c r="AO2265" i="1" a="1"/>
  <c r="AO2265" i="1" s="1"/>
  <c r="AO2266" i="1" a="1"/>
  <c r="AO2266" i="1" s="1"/>
  <c r="AO2267" i="1" a="1"/>
  <c r="AO2267" i="1" s="1"/>
  <c r="AO2268" i="1" a="1"/>
  <c r="AO2268" i="1" s="1"/>
  <c r="AO2269" i="1" a="1"/>
  <c r="AO2269" i="1" s="1"/>
  <c r="AO2270" i="1" a="1"/>
  <c r="AO2270" i="1" s="1"/>
  <c r="AO2271" i="1" a="1"/>
  <c r="AO2271" i="1"/>
  <c r="AO2272" i="1" a="1"/>
  <c r="AO2272" i="1" s="1"/>
  <c r="AO2273" i="1" a="1"/>
  <c r="AO2273" i="1" s="1"/>
  <c r="AO2274" i="1" a="1"/>
  <c r="AO2274" i="1" s="1"/>
  <c r="AO2275" i="1" a="1"/>
  <c r="AO2275" i="1"/>
  <c r="AO2276" i="1" a="1"/>
  <c r="AO2276" i="1" s="1"/>
  <c r="AO2277" i="1" a="1"/>
  <c r="AO2277" i="1" s="1"/>
  <c r="AO2278" i="1" a="1"/>
  <c r="AO2278" i="1" s="1"/>
  <c r="AO2279" i="1" a="1"/>
  <c r="AO2279" i="1" s="1"/>
  <c r="AO2280" i="1" a="1"/>
  <c r="AO2280" i="1" s="1"/>
  <c r="AO2281" i="1" a="1"/>
  <c r="AO2281" i="1" s="1"/>
  <c r="AO2282" i="1" a="1"/>
  <c r="AO2282" i="1" s="1"/>
  <c r="AO2283" i="1" a="1"/>
  <c r="AO2283" i="1" s="1"/>
  <c r="AO2284" i="1" a="1"/>
  <c r="AO2284" i="1" s="1"/>
  <c r="AO2285" i="1" a="1"/>
  <c r="AO2285" i="1" s="1"/>
  <c r="AO2286" i="1" a="1"/>
  <c r="AO2286" i="1" s="1"/>
  <c r="AO2287" i="1" a="1"/>
  <c r="AO2287" i="1" s="1"/>
  <c r="AO2288" i="1" a="1"/>
  <c r="AO2288" i="1" s="1"/>
  <c r="AO2289" i="1" a="1"/>
  <c r="AO2289" i="1" s="1"/>
  <c r="AO2290" i="1" a="1"/>
  <c r="AO2290" i="1" s="1"/>
  <c r="AO2291" i="1" a="1"/>
  <c r="AO2291" i="1" s="1"/>
  <c r="AO2292" i="1" a="1"/>
  <c r="AO2292" i="1" s="1"/>
  <c r="AO2293" i="1" a="1"/>
  <c r="AO2293" i="1" s="1"/>
  <c r="AO2294" i="1" a="1"/>
  <c r="AO2294" i="1" s="1"/>
  <c r="AO2295" i="1" a="1"/>
  <c r="AO2295" i="1" s="1"/>
  <c r="AO2296" i="1" a="1"/>
  <c r="AO2296" i="1" s="1"/>
  <c r="AO2297" i="1" a="1"/>
  <c r="AO2297" i="1" s="1"/>
  <c r="AO2298" i="1" a="1"/>
  <c r="AO2298" i="1" s="1"/>
  <c r="AO2299" i="1" a="1"/>
  <c r="AO2299" i="1" s="1"/>
  <c r="AO2300" i="1" a="1"/>
  <c r="AO2300" i="1" s="1"/>
  <c r="AO2301" i="1" a="1"/>
  <c r="AO2301" i="1"/>
  <c r="AO2302" i="1" a="1"/>
  <c r="AO2302" i="1" s="1"/>
  <c r="AO2303" i="1" a="1"/>
  <c r="AO2303" i="1" s="1"/>
  <c r="AO2304" i="1" a="1"/>
  <c r="AO2304" i="1" s="1"/>
  <c r="AO2305" i="1" a="1"/>
  <c r="AO2305" i="1" s="1"/>
  <c r="AO2306" i="1" a="1"/>
  <c r="AO2306" i="1" s="1"/>
  <c r="AO2307" i="1" a="1"/>
  <c r="AO2307" i="1" s="1"/>
  <c r="AO2308" i="1" a="1"/>
  <c r="AO2308" i="1" s="1"/>
  <c r="AO2309" i="1" a="1"/>
  <c r="AO2309" i="1" s="1"/>
  <c r="AO2310" i="1" a="1"/>
  <c r="AO2310" i="1" s="1"/>
  <c r="AO2311" i="1" a="1"/>
  <c r="AO2311" i="1" s="1"/>
  <c r="AO2312" i="1" a="1"/>
  <c r="AO2312" i="1" s="1"/>
  <c r="AO2313" i="1" a="1"/>
  <c r="AO2313" i="1" s="1"/>
  <c r="AO2314" i="1" a="1"/>
  <c r="AO2314" i="1" s="1"/>
  <c r="AO2315" i="1" a="1"/>
  <c r="AO2315" i="1" s="1"/>
  <c r="AO2316" i="1" a="1"/>
  <c r="AO2316" i="1" s="1"/>
  <c r="AO2317" i="1" a="1"/>
  <c r="AO2317" i="1" s="1"/>
  <c r="AO2318" i="1" a="1"/>
  <c r="AO2318" i="1" s="1"/>
  <c r="AO2319" i="1" a="1"/>
  <c r="AO2319" i="1" s="1"/>
  <c r="AO2320" i="1" a="1"/>
  <c r="AO2320" i="1" s="1"/>
  <c r="AO2321" i="1" a="1"/>
  <c r="AO2321" i="1" s="1"/>
  <c r="AO2322" i="1" a="1"/>
  <c r="AO2322" i="1" s="1"/>
  <c r="AO2323" i="1" a="1"/>
  <c r="AO2323" i="1" s="1"/>
  <c r="AO2324" i="1" a="1"/>
  <c r="AO2324" i="1" s="1"/>
  <c r="AO2325" i="1" a="1"/>
  <c r="AO2325" i="1" s="1"/>
  <c r="AO2326" i="1" a="1"/>
  <c r="AO2326" i="1" s="1"/>
  <c r="AO2327" i="1" a="1"/>
  <c r="AO2327" i="1" s="1"/>
  <c r="AO2328" i="1" a="1"/>
  <c r="AO2328" i="1" s="1"/>
  <c r="AO2329" i="1" a="1"/>
  <c r="AO2329" i="1" s="1"/>
  <c r="AO2330" i="1" a="1"/>
  <c r="AO2330" i="1" s="1"/>
  <c r="AO2331" i="1" a="1"/>
  <c r="AO2331" i="1" s="1"/>
  <c r="AO2332" i="1" a="1"/>
  <c r="AO2332" i="1" s="1"/>
  <c r="AO2333" i="1" a="1"/>
  <c r="AO2333" i="1" s="1"/>
  <c r="AO2334" i="1" a="1"/>
  <c r="AO2334" i="1" s="1"/>
  <c r="AO2335" i="1" a="1"/>
  <c r="AO2335" i="1" s="1"/>
  <c r="AO2336" i="1" a="1"/>
  <c r="AO2336" i="1" s="1"/>
  <c r="AO2337" i="1" a="1"/>
  <c r="AO2337" i="1" s="1"/>
  <c r="AO2338" i="1" a="1"/>
  <c r="AO2338" i="1" s="1"/>
  <c r="AO2339" i="1" a="1"/>
  <c r="AO2339" i="1" s="1"/>
  <c r="AO2340" i="1" a="1"/>
  <c r="AO2340" i="1" s="1"/>
  <c r="AO2341" i="1" a="1"/>
  <c r="AO2341" i="1" s="1"/>
  <c r="AO2342" i="1" a="1"/>
  <c r="AO2342" i="1" s="1"/>
  <c r="AO2343" i="1" a="1"/>
  <c r="AO2343" i="1" s="1"/>
  <c r="AO2344" i="1" a="1"/>
  <c r="AO2344" i="1" s="1"/>
  <c r="AO2345" i="1" a="1"/>
  <c r="AO2345" i="1" s="1"/>
  <c r="AO2346" i="1" a="1"/>
  <c r="AO2346" i="1" s="1"/>
  <c r="AO2347" i="1" a="1"/>
  <c r="AO2347" i="1" s="1"/>
  <c r="AO2348" i="1" a="1"/>
  <c r="AO2348" i="1" s="1"/>
  <c r="AO2349" i="1" a="1"/>
  <c r="AO2349" i="1" s="1"/>
  <c r="AO2350" i="1" a="1"/>
  <c r="AO2350" i="1" s="1"/>
  <c r="AO2351" i="1" a="1"/>
  <c r="AO2351" i="1" s="1"/>
  <c r="AO2352" i="1" a="1"/>
  <c r="AO2352" i="1" s="1"/>
  <c r="AO2353" i="1" a="1"/>
  <c r="AO2353" i="1" s="1"/>
  <c r="AO2354" i="1" a="1"/>
  <c r="AO2354" i="1" s="1"/>
  <c r="AO2355" i="1" a="1"/>
  <c r="AO2355" i="1" s="1"/>
  <c r="AO2356" i="1" a="1"/>
  <c r="AO2356" i="1" s="1"/>
  <c r="AO2357" i="1" a="1"/>
  <c r="AO2357" i="1" s="1"/>
  <c r="AO2358" i="1" a="1"/>
  <c r="AO2358" i="1" s="1"/>
  <c r="AO2359" i="1" a="1"/>
  <c r="AO2359" i="1" s="1"/>
  <c r="AO2360" i="1" a="1"/>
  <c r="AO2360" i="1" s="1"/>
  <c r="AO2361" i="1" a="1"/>
  <c r="AO2361" i="1" s="1"/>
  <c r="AO2362" i="1" a="1"/>
  <c r="AO2362" i="1" s="1"/>
  <c r="AO2363" i="1" a="1"/>
  <c r="AO2363" i="1" s="1"/>
  <c r="AO2364" i="1" a="1"/>
  <c r="AO2364" i="1" s="1"/>
  <c r="AO2365" i="1" a="1"/>
  <c r="AO2365" i="1" s="1"/>
  <c r="AO2366" i="1" a="1"/>
  <c r="AO2366" i="1" s="1"/>
  <c r="AO2367" i="1" a="1"/>
  <c r="AO2367" i="1" s="1"/>
  <c r="AO2368" i="1" a="1"/>
  <c r="AO2368" i="1" s="1"/>
  <c r="AO2369" i="1" a="1"/>
  <c r="AO2369" i="1" s="1"/>
  <c r="AO2370" i="1" a="1"/>
  <c r="AO2370" i="1"/>
  <c r="AO2371" i="1" a="1"/>
  <c r="AO2371" i="1" s="1"/>
  <c r="AO2372" i="1" a="1"/>
  <c r="AO2372" i="1" s="1"/>
  <c r="AO2373" i="1" a="1"/>
  <c r="AO2373" i="1" s="1"/>
  <c r="AO2374" i="1" a="1"/>
  <c r="AO2374" i="1" s="1"/>
  <c r="AO2375" i="1" a="1"/>
  <c r="AO2375" i="1" s="1"/>
  <c r="AO2376" i="1" a="1"/>
  <c r="AO2376" i="1" s="1"/>
  <c r="AO2377" i="1" a="1"/>
  <c r="AO2377" i="1" s="1"/>
  <c r="AO2378" i="1" a="1"/>
  <c r="AO2378" i="1" s="1"/>
  <c r="AO2379" i="1" a="1"/>
  <c r="AO2379" i="1" s="1"/>
  <c r="AO2380" i="1" a="1"/>
  <c r="AO2380" i="1" s="1"/>
  <c r="AO2381" i="1" a="1"/>
  <c r="AO2381" i="1" s="1"/>
  <c r="AO2382" i="1" a="1"/>
  <c r="AO2382" i="1" s="1"/>
  <c r="AO2383" i="1" a="1"/>
  <c r="AO2383" i="1" s="1"/>
  <c r="AO2384" i="1" a="1"/>
  <c r="AO2384" i="1" s="1"/>
  <c r="AO2385" i="1" a="1"/>
  <c r="AO2385" i="1" s="1"/>
  <c r="AO2386" i="1" a="1"/>
  <c r="AO2386" i="1" s="1"/>
  <c r="AO2387" i="1" a="1"/>
  <c r="AO2387" i="1" s="1"/>
  <c r="AO2388" i="1" a="1"/>
  <c r="AO2388" i="1" s="1"/>
  <c r="AO2389" i="1" a="1"/>
  <c r="AO2389" i="1" s="1"/>
  <c r="AO2390" i="1" a="1"/>
  <c r="AO2390" i="1" s="1"/>
  <c r="AO2391" i="1" a="1"/>
  <c r="AO2391" i="1" s="1"/>
  <c r="AO2392" i="1" a="1"/>
  <c r="AO2392" i="1" s="1"/>
  <c r="AO2393" i="1" a="1"/>
  <c r="AO2393" i="1" s="1"/>
  <c r="AO2394" i="1" a="1"/>
  <c r="AO2394" i="1" s="1"/>
  <c r="AO2395" i="1" a="1"/>
  <c r="AO2395" i="1" s="1"/>
  <c r="AO2396" i="1" a="1"/>
  <c r="AO2396" i="1" s="1"/>
  <c r="AO2397" i="1" a="1"/>
  <c r="AO2397" i="1" s="1"/>
  <c r="AO2398" i="1" a="1"/>
  <c r="AO2398" i="1" s="1"/>
  <c r="AO2399" i="1" a="1"/>
  <c r="AO2399" i="1" s="1"/>
  <c r="AO2400" i="1" a="1"/>
  <c r="AO2400" i="1" s="1"/>
  <c r="AO2401" i="1" a="1"/>
  <c r="AO2401" i="1" s="1"/>
  <c r="AO2402" i="1" a="1"/>
  <c r="AO2402" i="1" s="1"/>
  <c r="AO2403" i="1" a="1"/>
  <c r="AO2403" i="1" s="1"/>
  <c r="AO2404" i="1" a="1"/>
  <c r="AO2404" i="1" s="1"/>
  <c r="AO2405" i="1" a="1"/>
  <c r="AO2405" i="1" s="1"/>
  <c r="AO2406" i="1" a="1"/>
  <c r="AO2406" i="1" s="1"/>
  <c r="AO2407" i="1" a="1"/>
  <c r="AO2407" i="1" s="1"/>
  <c r="AO2408" i="1" a="1"/>
  <c r="AO2408" i="1" s="1"/>
  <c r="AO2409" i="1" a="1"/>
  <c r="AO2409" i="1"/>
  <c r="AO2410" i="1" a="1"/>
  <c r="AO2410" i="1" s="1"/>
  <c r="AO2411" i="1" a="1"/>
  <c r="AO2411" i="1" s="1"/>
  <c r="AO2412" i="1" a="1"/>
  <c r="AO2412" i="1" s="1"/>
  <c r="AO2413" i="1" a="1"/>
  <c r="AO2413" i="1" s="1"/>
  <c r="AO2414" i="1" a="1"/>
  <c r="AO2414" i="1" s="1"/>
  <c r="AO2415" i="1" a="1"/>
  <c r="AO2415" i="1" s="1"/>
  <c r="AO2416" i="1" a="1"/>
  <c r="AO2416" i="1" s="1"/>
  <c r="AO2417" i="1" a="1"/>
  <c r="AO2417" i="1" s="1"/>
  <c r="AO2418" i="1" a="1"/>
  <c r="AO2418" i="1" s="1"/>
  <c r="AO2419" i="1" a="1"/>
  <c r="AO2419" i="1" s="1"/>
  <c r="AO2420" i="1" a="1"/>
  <c r="AO2420" i="1" s="1"/>
  <c r="AO2421" i="1" a="1"/>
  <c r="AO2421" i="1" s="1"/>
  <c r="AO2422" i="1" a="1"/>
  <c r="AO2422" i="1" s="1"/>
  <c r="AO2423" i="1" a="1"/>
  <c r="AO2423" i="1" s="1"/>
  <c r="AO2424" i="1" a="1"/>
  <c r="AO2424" i="1" s="1"/>
  <c r="AO2425" i="1" a="1"/>
  <c r="AO2425" i="1" s="1"/>
  <c r="AO2426" i="1" a="1"/>
  <c r="AO2426" i="1" s="1"/>
  <c r="AO2427" i="1" a="1"/>
  <c r="AO2427" i="1" s="1"/>
  <c r="AO2428" i="1" a="1"/>
  <c r="AO2428" i="1" s="1"/>
  <c r="AO2429" i="1" a="1"/>
  <c r="AO2429" i="1" s="1"/>
  <c r="AO2430" i="1" a="1"/>
  <c r="AO2430" i="1" s="1"/>
  <c r="AO2431" i="1" a="1"/>
  <c r="AO2431" i="1" s="1"/>
  <c r="AO2432" i="1" a="1"/>
  <c r="AO2432" i="1" s="1"/>
  <c r="AO2433" i="1" a="1"/>
  <c r="AO2433" i="1" s="1"/>
  <c r="AO2434" i="1" a="1"/>
  <c r="AO2434" i="1" s="1"/>
  <c r="AO2435" i="1" a="1"/>
  <c r="AO2435" i="1" s="1"/>
  <c r="AO2436" i="1" a="1"/>
  <c r="AO2436" i="1" s="1"/>
  <c r="AO2437" i="1" a="1"/>
  <c r="AO2437" i="1" s="1"/>
  <c r="AO2438" i="1" a="1"/>
  <c r="AO2438" i="1" s="1"/>
  <c r="AO2439" i="1" a="1"/>
  <c r="AO2439" i="1" s="1"/>
  <c r="AO2440" i="1" a="1"/>
  <c r="AO2440" i="1" s="1"/>
  <c r="AO2441" i="1" a="1"/>
  <c r="AO2441" i="1" s="1"/>
  <c r="AO2442" i="1" a="1"/>
  <c r="AO2442" i="1" s="1"/>
  <c r="AO2443" i="1" a="1"/>
  <c r="AO2443" i="1" s="1"/>
  <c r="AO2444" i="1" a="1"/>
  <c r="AO2444" i="1" s="1"/>
  <c r="AO2445" i="1" a="1"/>
  <c r="AO2445" i="1" s="1"/>
  <c r="AO2446" i="1" a="1"/>
  <c r="AO2446" i="1" s="1"/>
  <c r="AO2447" i="1" a="1"/>
  <c r="AO2447" i="1" s="1"/>
  <c r="AO2448" i="1" a="1"/>
  <c r="AO2448" i="1" s="1"/>
  <c r="AO2449" i="1" a="1"/>
  <c r="AO2449" i="1" s="1"/>
  <c r="AO2450" i="1" a="1"/>
  <c r="AO2450" i="1" s="1"/>
  <c r="AO2451" i="1" a="1"/>
  <c r="AO2451" i="1" s="1"/>
  <c r="AO2452" i="1" a="1"/>
  <c r="AO2452" i="1" s="1"/>
  <c r="AO2453" i="1" a="1"/>
  <c r="AO2453" i="1" s="1"/>
  <c r="AO2454" i="1" a="1"/>
  <c r="AO2454" i="1" s="1"/>
  <c r="AO2455" i="1" a="1"/>
  <c r="AO2455" i="1" s="1"/>
  <c r="AO2456" i="1" a="1"/>
  <c r="AO2456" i="1" s="1"/>
  <c r="AO2457" i="1" a="1"/>
  <c r="AO2457" i="1"/>
  <c r="AO2458" i="1" a="1"/>
  <c r="AO2458" i="1" s="1"/>
  <c r="AO3" i="1" a="1"/>
  <c r="AO3" i="1" s="1"/>
  <c r="AP4" i="1" a="1"/>
  <c r="AP4" i="1" s="1"/>
  <c r="AP5" i="1" a="1"/>
  <c r="AP5" i="1" s="1"/>
  <c r="AP6" i="1" a="1"/>
  <c r="AP6" i="1" s="1"/>
  <c r="AP7" i="1" a="1"/>
  <c r="AP7" i="1" s="1"/>
  <c r="AP8" i="1" a="1"/>
  <c r="AP8" i="1" s="1"/>
  <c r="AP9" i="1" a="1"/>
  <c r="AP9" i="1" s="1"/>
  <c r="AP10" i="1" a="1"/>
  <c r="AP10" i="1" s="1"/>
  <c r="AP11" i="1" a="1"/>
  <c r="AP11" i="1" s="1"/>
  <c r="AP12" i="1" a="1"/>
  <c r="AP12" i="1" s="1"/>
  <c r="AP13" i="1" a="1"/>
  <c r="AP13" i="1" s="1"/>
  <c r="AP14" i="1" a="1"/>
  <c r="AP14" i="1" s="1"/>
  <c r="AP15" i="1" a="1"/>
  <c r="AP15" i="1"/>
  <c r="AP16" i="1" a="1"/>
  <c r="AP16" i="1" s="1"/>
  <c r="AP17" i="1" a="1"/>
  <c r="AP17" i="1" s="1"/>
  <c r="AP18" i="1" a="1"/>
  <c r="AP18" i="1" s="1"/>
  <c r="AP19" i="1" a="1"/>
  <c r="AP19" i="1" s="1"/>
  <c r="AP20" i="1" a="1"/>
  <c r="AP20" i="1" s="1"/>
  <c r="AP21" i="1" a="1"/>
  <c r="AP21" i="1" s="1"/>
  <c r="AP22" i="1" a="1"/>
  <c r="AP22" i="1" s="1"/>
  <c r="AP23" i="1" a="1"/>
  <c r="AP23" i="1" s="1"/>
  <c r="AP24" i="1" a="1"/>
  <c r="AP24" i="1" s="1"/>
  <c r="AP25" i="1" a="1"/>
  <c r="AP25" i="1" s="1"/>
  <c r="AP26" i="1" a="1"/>
  <c r="AP26" i="1" s="1"/>
  <c r="AP27" i="1" a="1"/>
  <c r="AP27" i="1"/>
  <c r="AP28" i="1" a="1"/>
  <c r="AP28" i="1" s="1"/>
  <c r="AP29" i="1" a="1"/>
  <c r="AP29" i="1" s="1"/>
  <c r="AP30" i="1" a="1"/>
  <c r="AP30" i="1" s="1"/>
  <c r="AP31" i="1" a="1"/>
  <c r="AP31" i="1" s="1"/>
  <c r="AP32" i="1" a="1"/>
  <c r="AP32" i="1" s="1"/>
  <c r="AP33" i="1" a="1"/>
  <c r="AP33" i="1" s="1"/>
  <c r="AP34" i="1" a="1"/>
  <c r="AP34" i="1" s="1"/>
  <c r="AP35" i="1" a="1"/>
  <c r="AP35" i="1" s="1"/>
  <c r="AP36" i="1" a="1"/>
  <c r="AP36" i="1" s="1"/>
  <c r="AP37" i="1" a="1"/>
  <c r="AP37" i="1" s="1"/>
  <c r="AP38" i="1" a="1"/>
  <c r="AP38" i="1" s="1"/>
  <c r="AP39" i="1" a="1"/>
  <c r="AP39" i="1" s="1"/>
  <c r="AP40" i="1" a="1"/>
  <c r="AP40" i="1" s="1"/>
  <c r="AP41" i="1" a="1"/>
  <c r="AP41" i="1" s="1"/>
  <c r="AP42" i="1" a="1"/>
  <c r="AP42" i="1" s="1"/>
  <c r="AP43" i="1" a="1"/>
  <c r="AP43" i="1" s="1"/>
  <c r="AP44" i="1" a="1"/>
  <c r="AP44" i="1" s="1"/>
  <c r="AP45" i="1" a="1"/>
  <c r="AP45" i="1" s="1"/>
  <c r="AP46" i="1" a="1"/>
  <c r="AP46" i="1" s="1"/>
  <c r="AP47" i="1" a="1"/>
  <c r="AP47" i="1" s="1"/>
  <c r="AP48" i="1" a="1"/>
  <c r="AP48" i="1" s="1"/>
  <c r="AP49" i="1" a="1"/>
  <c r="AP49" i="1" s="1"/>
  <c r="AP50" i="1" a="1"/>
  <c r="AP50" i="1" s="1"/>
  <c r="AP51" i="1" a="1"/>
  <c r="AP51" i="1" s="1"/>
  <c r="AP52" i="1" a="1"/>
  <c r="AP52" i="1" s="1"/>
  <c r="AP53" i="1" a="1"/>
  <c r="AP53" i="1" s="1"/>
  <c r="AP54" i="1" a="1"/>
  <c r="AP54" i="1" s="1"/>
  <c r="AP55" i="1" a="1"/>
  <c r="AP55" i="1" s="1"/>
  <c r="AP56" i="1" a="1"/>
  <c r="AP56" i="1" s="1"/>
  <c r="AP57" i="1" a="1"/>
  <c r="AP57" i="1" s="1"/>
  <c r="AP58" i="1" a="1"/>
  <c r="AP58" i="1" s="1"/>
  <c r="AP59" i="1" a="1"/>
  <c r="AP59" i="1" s="1"/>
  <c r="AP60" i="1" a="1"/>
  <c r="AP60" i="1" s="1"/>
  <c r="AP61" i="1" a="1"/>
  <c r="AP61" i="1" s="1"/>
  <c r="AP62" i="1" a="1"/>
  <c r="AP62" i="1" s="1"/>
  <c r="AP63" i="1" a="1"/>
  <c r="AP63" i="1" s="1"/>
  <c r="AP64" i="1" a="1"/>
  <c r="AP64" i="1" s="1"/>
  <c r="AP65" i="1" a="1"/>
  <c r="AP65" i="1" s="1"/>
  <c r="AP66" i="1" a="1"/>
  <c r="AP66" i="1" s="1"/>
  <c r="AP67" i="1" a="1"/>
  <c r="AP67" i="1" s="1"/>
  <c r="AP68" i="1" a="1"/>
  <c r="AP68" i="1" s="1"/>
  <c r="AP69" i="1" a="1"/>
  <c r="AP69" i="1" s="1"/>
  <c r="AP70" i="1" a="1"/>
  <c r="AP70" i="1" s="1"/>
  <c r="AP71" i="1" a="1"/>
  <c r="AP71" i="1" s="1"/>
  <c r="AP72" i="1" a="1"/>
  <c r="AP72" i="1" s="1"/>
  <c r="AP73" i="1" a="1"/>
  <c r="AP73" i="1" s="1"/>
  <c r="AP74" i="1" a="1"/>
  <c r="AP74" i="1" s="1"/>
  <c r="AP75" i="1" a="1"/>
  <c r="AP75" i="1" s="1"/>
  <c r="AP76" i="1" a="1"/>
  <c r="AP76" i="1" s="1"/>
  <c r="AP77" i="1" a="1"/>
  <c r="AP77" i="1" s="1"/>
  <c r="AP78" i="1" a="1"/>
  <c r="AP78" i="1" s="1"/>
  <c r="AP79" i="1" a="1"/>
  <c r="AP79" i="1" s="1"/>
  <c r="AP80" i="1" a="1"/>
  <c r="AP80" i="1" s="1"/>
  <c r="AP81" i="1" a="1"/>
  <c r="AP81" i="1" s="1"/>
  <c r="AP82" i="1" a="1"/>
  <c r="AP82" i="1" s="1"/>
  <c r="AP83" i="1" a="1"/>
  <c r="AP83" i="1" s="1"/>
  <c r="AP84" i="1" a="1"/>
  <c r="AP84" i="1" s="1"/>
  <c r="AP85" i="1" a="1"/>
  <c r="AP85" i="1" s="1"/>
  <c r="AP86" i="1" a="1"/>
  <c r="AP86" i="1" s="1"/>
  <c r="AP87" i="1" a="1"/>
  <c r="AP87" i="1" s="1"/>
  <c r="AP88" i="1" a="1"/>
  <c r="AP88" i="1" s="1"/>
  <c r="AP89" i="1" a="1"/>
  <c r="AP89" i="1" s="1"/>
  <c r="AP90" i="1" a="1"/>
  <c r="AP90" i="1" s="1"/>
  <c r="AP91" i="1" a="1"/>
  <c r="AP91" i="1" s="1"/>
  <c r="AP92" i="1" a="1"/>
  <c r="AP92" i="1" s="1"/>
  <c r="AP93" i="1" a="1"/>
  <c r="AP93" i="1" s="1"/>
  <c r="AP94" i="1" a="1"/>
  <c r="AP94" i="1" s="1"/>
  <c r="AP95" i="1" a="1"/>
  <c r="AP95" i="1" s="1"/>
  <c r="AP96" i="1" a="1"/>
  <c r="AP96" i="1" s="1"/>
  <c r="AP97" i="1" a="1"/>
  <c r="AP97" i="1" s="1"/>
  <c r="AP98" i="1" a="1"/>
  <c r="AP98" i="1" s="1"/>
  <c r="AP99" i="1" a="1"/>
  <c r="AP99" i="1" s="1"/>
  <c r="AP100" i="1" a="1"/>
  <c r="AP100" i="1" s="1"/>
  <c r="AP101" i="1" a="1"/>
  <c r="AP101" i="1" s="1"/>
  <c r="AP102" i="1" a="1"/>
  <c r="AP102" i="1"/>
  <c r="AP103" i="1" a="1"/>
  <c r="AP103" i="1" s="1"/>
  <c r="AP104" i="1" a="1"/>
  <c r="AP104" i="1" s="1"/>
  <c r="AP105" i="1" a="1"/>
  <c r="AP105" i="1" s="1"/>
  <c r="AP106" i="1" a="1"/>
  <c r="AP106" i="1" s="1"/>
  <c r="AP107" i="1" a="1"/>
  <c r="AP107" i="1" s="1"/>
  <c r="AP108" i="1" a="1"/>
  <c r="AP108" i="1" s="1"/>
  <c r="AP109" i="1" a="1"/>
  <c r="AP109" i="1" s="1"/>
  <c r="AP110" i="1" a="1"/>
  <c r="AP110" i="1" s="1"/>
  <c r="AP111" i="1" a="1"/>
  <c r="AP111" i="1" s="1"/>
  <c r="AP112" i="1" a="1"/>
  <c r="AP112" i="1" s="1"/>
  <c r="AP113" i="1" a="1"/>
  <c r="AP113" i="1" s="1"/>
  <c r="AP114" i="1" a="1"/>
  <c r="AP114" i="1" s="1"/>
  <c r="AP115" i="1" a="1"/>
  <c r="AP115" i="1" s="1"/>
  <c r="AP116" i="1" a="1"/>
  <c r="AP116" i="1" s="1"/>
  <c r="AP117" i="1" a="1"/>
  <c r="AP117" i="1" s="1"/>
  <c r="AP118" i="1" a="1"/>
  <c r="AP118" i="1" s="1"/>
  <c r="AP119" i="1" a="1"/>
  <c r="AP119" i="1" s="1"/>
  <c r="AP120" i="1" a="1"/>
  <c r="AP120" i="1" s="1"/>
  <c r="AP121" i="1" a="1"/>
  <c r="AP121" i="1" s="1"/>
  <c r="AP122" i="1" a="1"/>
  <c r="AP122" i="1" s="1"/>
  <c r="AP123" i="1" a="1"/>
  <c r="AP123" i="1"/>
  <c r="AP124" i="1" a="1"/>
  <c r="AP124" i="1" s="1"/>
  <c r="AP125" i="1" a="1"/>
  <c r="AP125" i="1" s="1"/>
  <c r="AP126" i="1" a="1"/>
  <c r="AP126" i="1" s="1"/>
  <c r="AP127" i="1" a="1"/>
  <c r="AP127" i="1" s="1"/>
  <c r="AP128" i="1" a="1"/>
  <c r="AP128" i="1" s="1"/>
  <c r="AP129" i="1" a="1"/>
  <c r="AP129" i="1" s="1"/>
  <c r="AP130" i="1" a="1"/>
  <c r="AP130" i="1" s="1"/>
  <c r="AP131" i="1" a="1"/>
  <c r="AP131" i="1" s="1"/>
  <c r="AP132" i="1" a="1"/>
  <c r="AP132" i="1" s="1"/>
  <c r="AP133" i="1" a="1"/>
  <c r="AP133" i="1" s="1"/>
  <c r="AP134" i="1" a="1"/>
  <c r="AP134" i="1" s="1"/>
  <c r="AP135" i="1" a="1"/>
  <c r="AP135" i="1" s="1"/>
  <c r="AP136" i="1" a="1"/>
  <c r="AP136" i="1" s="1"/>
  <c r="AP137" i="1" a="1"/>
  <c r="AP137" i="1" s="1"/>
  <c r="AP138" i="1" a="1"/>
  <c r="AP138" i="1" s="1"/>
  <c r="AP139" i="1" a="1"/>
  <c r="AP139" i="1" s="1"/>
  <c r="AP140" i="1" a="1"/>
  <c r="AP140" i="1" s="1"/>
  <c r="AP141" i="1" a="1"/>
  <c r="AP141" i="1" s="1"/>
  <c r="AP142" i="1" a="1"/>
  <c r="AP142" i="1" s="1"/>
  <c r="AP143" i="1" a="1"/>
  <c r="AP143" i="1" s="1"/>
  <c r="AP144" i="1" a="1"/>
  <c r="AP144" i="1" s="1"/>
  <c r="AP145" i="1" a="1"/>
  <c r="AP145" i="1" s="1"/>
  <c r="AP146" i="1" a="1"/>
  <c r="AP146" i="1" s="1"/>
  <c r="AP147" i="1" a="1"/>
  <c r="AP147" i="1" s="1"/>
  <c r="AP148" i="1" a="1"/>
  <c r="AP148" i="1"/>
  <c r="AP149" i="1" a="1"/>
  <c r="AP149" i="1" s="1"/>
  <c r="AP150" i="1" a="1"/>
  <c r="AP150" i="1" s="1"/>
  <c r="AP151" i="1" a="1"/>
  <c r="AP151" i="1" s="1"/>
  <c r="AP152" i="1" a="1"/>
  <c r="AP152" i="1" s="1"/>
  <c r="AP153" i="1" a="1"/>
  <c r="AP153" i="1" s="1"/>
  <c r="AP154" i="1" a="1"/>
  <c r="AP154" i="1" s="1"/>
  <c r="AP155" i="1" a="1"/>
  <c r="AP155" i="1" s="1"/>
  <c r="AP156" i="1" a="1"/>
  <c r="AP156" i="1" s="1"/>
  <c r="AP157" i="1" a="1"/>
  <c r="AP157" i="1" s="1"/>
  <c r="AP158" i="1" a="1"/>
  <c r="AP158" i="1" s="1"/>
  <c r="AP159" i="1" a="1"/>
  <c r="AP159" i="1" s="1"/>
  <c r="AP160" i="1" a="1"/>
  <c r="AP160" i="1" s="1"/>
  <c r="AP161" i="1" a="1"/>
  <c r="AP161" i="1" s="1"/>
  <c r="AP162" i="1" a="1"/>
  <c r="AP162" i="1" s="1"/>
  <c r="AP163" i="1" a="1"/>
  <c r="AP163" i="1" s="1"/>
  <c r="AP164" i="1" a="1"/>
  <c r="AP164" i="1" s="1"/>
  <c r="AP165" i="1" a="1"/>
  <c r="AP165" i="1" s="1"/>
  <c r="AP166" i="1" a="1"/>
  <c r="AP166" i="1" s="1"/>
  <c r="AP167" i="1" a="1"/>
  <c r="AP167" i="1" s="1"/>
  <c r="AP168" i="1" a="1"/>
  <c r="AP168" i="1" s="1"/>
  <c r="AP169" i="1" a="1"/>
  <c r="AP169" i="1"/>
  <c r="AP170" i="1" a="1"/>
  <c r="AP170" i="1" s="1"/>
  <c r="AP171" i="1" a="1"/>
  <c r="AP171" i="1" s="1"/>
  <c r="AP172" i="1" a="1"/>
  <c r="AP172" i="1" s="1"/>
  <c r="AP173" i="1" a="1"/>
  <c r="AP173" i="1" s="1"/>
  <c r="AP174" i="1" a="1"/>
  <c r="AP174" i="1" s="1"/>
  <c r="AP175" i="1" a="1"/>
  <c r="AP175" i="1" s="1"/>
  <c r="AP176" i="1" a="1"/>
  <c r="AP176" i="1" s="1"/>
  <c r="AP177" i="1" a="1"/>
  <c r="AP177" i="1" s="1"/>
  <c r="AP178" i="1" a="1"/>
  <c r="AP178" i="1" s="1"/>
  <c r="AP179" i="1" a="1"/>
  <c r="AP179" i="1" s="1"/>
  <c r="AP180" i="1" a="1"/>
  <c r="AP180" i="1" s="1"/>
  <c r="AP181" i="1" a="1"/>
  <c r="AP181" i="1" s="1"/>
  <c r="AP182" i="1" a="1"/>
  <c r="AP182" i="1" s="1"/>
  <c r="AP183" i="1" a="1"/>
  <c r="AP183" i="1" s="1"/>
  <c r="AP184" i="1" a="1"/>
  <c r="AP184" i="1" s="1"/>
  <c r="AP185" i="1" a="1"/>
  <c r="AP185" i="1" s="1"/>
  <c r="AP186" i="1" a="1"/>
  <c r="AP186" i="1" s="1"/>
  <c r="AP187" i="1" a="1"/>
  <c r="AP187" i="1" s="1"/>
  <c r="AP188" i="1" a="1"/>
  <c r="AP188" i="1" s="1"/>
  <c r="AP189" i="1" a="1"/>
  <c r="AP189" i="1" s="1"/>
  <c r="AP190" i="1" a="1"/>
  <c r="AP190" i="1" s="1"/>
  <c r="AP191" i="1" a="1"/>
  <c r="AP191" i="1" s="1"/>
  <c r="AP192" i="1" a="1"/>
  <c r="AP192" i="1" s="1"/>
  <c r="AP193" i="1" a="1"/>
  <c r="AP193" i="1" s="1"/>
  <c r="AP194" i="1" a="1"/>
  <c r="AP194" i="1" s="1"/>
  <c r="AP195" i="1" a="1"/>
  <c r="AP195" i="1" s="1"/>
  <c r="AP196" i="1" a="1"/>
  <c r="AP196" i="1"/>
  <c r="AP197" i="1" a="1"/>
  <c r="AP197" i="1" s="1"/>
  <c r="AP198" i="1" a="1"/>
  <c r="AP198" i="1" s="1"/>
  <c r="AP199" i="1" a="1"/>
  <c r="AP199" i="1" s="1"/>
  <c r="AP200" i="1" a="1"/>
  <c r="AP200" i="1" s="1"/>
  <c r="AP201" i="1" a="1"/>
  <c r="AP201" i="1" s="1"/>
  <c r="AP202" i="1" a="1"/>
  <c r="AP202" i="1" s="1"/>
  <c r="AP203" i="1" a="1"/>
  <c r="AP203" i="1" s="1"/>
  <c r="AP204" i="1" a="1"/>
  <c r="AP204" i="1" s="1"/>
  <c r="AP205" i="1" a="1"/>
  <c r="AP205" i="1" s="1"/>
  <c r="AP206" i="1" a="1"/>
  <c r="AP206" i="1" s="1"/>
  <c r="AP207" i="1" a="1"/>
  <c r="AP207" i="1" s="1"/>
  <c r="AP208" i="1" a="1"/>
  <c r="AP208" i="1" s="1"/>
  <c r="AP209" i="1" a="1"/>
  <c r="AP209" i="1" s="1"/>
  <c r="AP210" i="1" a="1"/>
  <c r="AP210" i="1" s="1"/>
  <c r="AP211" i="1" a="1"/>
  <c r="AP211" i="1" s="1"/>
  <c r="AP212" i="1" a="1"/>
  <c r="AP212" i="1" s="1"/>
  <c r="AP213" i="1" a="1"/>
  <c r="AP213" i="1" s="1"/>
  <c r="AP214" i="1" a="1"/>
  <c r="AP214" i="1" s="1"/>
  <c r="AP215" i="1" a="1"/>
  <c r="AP215" i="1" s="1"/>
  <c r="AP216" i="1" a="1"/>
  <c r="AP216" i="1" s="1"/>
  <c r="AP217" i="1" a="1"/>
  <c r="AP217" i="1" s="1"/>
  <c r="AP218" i="1" a="1"/>
  <c r="AP218" i="1" s="1"/>
  <c r="AP219" i="1" a="1"/>
  <c r="AP219" i="1" s="1"/>
  <c r="AP220" i="1" a="1"/>
  <c r="AP220" i="1" s="1"/>
  <c r="AP221" i="1" a="1"/>
  <c r="AP221" i="1" s="1"/>
  <c r="AP222" i="1" a="1"/>
  <c r="AP222" i="1" s="1"/>
  <c r="AP223" i="1" a="1"/>
  <c r="AP223" i="1" s="1"/>
  <c r="AP224" i="1" a="1"/>
  <c r="AP224" i="1" s="1"/>
  <c r="AP225" i="1" a="1"/>
  <c r="AP225" i="1" s="1"/>
  <c r="AP226" i="1" a="1"/>
  <c r="AP226" i="1" s="1"/>
  <c r="AP227" i="1" a="1"/>
  <c r="AP227" i="1" s="1"/>
  <c r="AP228" i="1" a="1"/>
  <c r="AP228" i="1" s="1"/>
  <c r="AP229" i="1" a="1"/>
  <c r="AP229" i="1" s="1"/>
  <c r="AP230" i="1" a="1"/>
  <c r="AP230" i="1" s="1"/>
  <c r="AP231" i="1" a="1"/>
  <c r="AP231" i="1" s="1"/>
  <c r="AP232" i="1" a="1"/>
  <c r="AP232" i="1" s="1"/>
  <c r="AP233" i="1" a="1"/>
  <c r="AP233" i="1" s="1"/>
  <c r="AP234" i="1" a="1"/>
  <c r="AP234" i="1" s="1"/>
  <c r="AP235" i="1" a="1"/>
  <c r="AP235" i="1" s="1"/>
  <c r="AP236" i="1" a="1"/>
  <c r="AP236" i="1" s="1"/>
  <c r="AP237" i="1" a="1"/>
  <c r="AP237" i="1" s="1"/>
  <c r="AP238" i="1" a="1"/>
  <c r="AP238" i="1" s="1"/>
  <c r="AP239" i="1" a="1"/>
  <c r="AP239" i="1" s="1"/>
  <c r="AP240" i="1" a="1"/>
  <c r="AP240" i="1" s="1"/>
  <c r="AP241" i="1" a="1"/>
  <c r="AP241" i="1" s="1"/>
  <c r="AP242" i="1" a="1"/>
  <c r="AP242" i="1" s="1"/>
  <c r="AP243" i="1" a="1"/>
  <c r="AP243" i="1" s="1"/>
  <c r="AP244" i="1" a="1"/>
  <c r="AP244" i="1" s="1"/>
  <c r="AP245" i="1" a="1"/>
  <c r="AP245" i="1" s="1"/>
  <c r="AP246" i="1" a="1"/>
  <c r="AP246" i="1" s="1"/>
  <c r="AP247" i="1" a="1"/>
  <c r="AP247" i="1" s="1"/>
  <c r="AP248" i="1" a="1"/>
  <c r="AP248" i="1" s="1"/>
  <c r="AP249" i="1" a="1"/>
  <c r="AP249" i="1" s="1"/>
  <c r="AP250" i="1" a="1"/>
  <c r="AP250" i="1" s="1"/>
  <c r="AP251" i="1" a="1"/>
  <c r="AP251" i="1" s="1"/>
  <c r="AP252" i="1" a="1"/>
  <c r="AP252" i="1" s="1"/>
  <c r="AP253" i="1" a="1"/>
  <c r="AP253" i="1" s="1"/>
  <c r="AP254" i="1" a="1"/>
  <c r="AP254" i="1" s="1"/>
  <c r="AP255" i="1" a="1"/>
  <c r="AP255" i="1" s="1"/>
  <c r="AP256" i="1" a="1"/>
  <c r="AP256" i="1" s="1"/>
  <c r="AP257" i="1" a="1"/>
  <c r="AP257" i="1" s="1"/>
  <c r="AP258" i="1" a="1"/>
  <c r="AP258" i="1" s="1"/>
  <c r="AP259" i="1" a="1"/>
  <c r="AP259" i="1" s="1"/>
  <c r="AP260" i="1" a="1"/>
  <c r="AP260" i="1" s="1"/>
  <c r="AP261" i="1" a="1"/>
  <c r="AP261" i="1" s="1"/>
  <c r="AP262" i="1" a="1"/>
  <c r="AP262" i="1" s="1"/>
  <c r="AP263" i="1" a="1"/>
  <c r="AP263" i="1" s="1"/>
  <c r="AP264" i="1" a="1"/>
  <c r="AP264" i="1" s="1"/>
  <c r="AP265" i="1" a="1"/>
  <c r="AP265" i="1" s="1"/>
  <c r="AP266" i="1" a="1"/>
  <c r="AP266" i="1" s="1"/>
  <c r="AP267" i="1" a="1"/>
  <c r="AP267" i="1" s="1"/>
  <c r="AP268" i="1" a="1"/>
  <c r="AP268" i="1" s="1"/>
  <c r="AP269" i="1" a="1"/>
  <c r="AP269" i="1" s="1"/>
  <c r="AP270" i="1" a="1"/>
  <c r="AP270" i="1" s="1"/>
  <c r="AP271" i="1" a="1"/>
  <c r="AP271" i="1" s="1"/>
  <c r="AP272" i="1" a="1"/>
  <c r="AP272" i="1" s="1"/>
  <c r="AP273" i="1" a="1"/>
  <c r="AP273" i="1" s="1"/>
  <c r="AP274" i="1" a="1"/>
  <c r="AP274" i="1" s="1"/>
  <c r="AP275" i="1" a="1"/>
  <c r="AP275" i="1" s="1"/>
  <c r="AP276" i="1" a="1"/>
  <c r="AP276" i="1" s="1"/>
  <c r="AP277" i="1" a="1"/>
  <c r="AP277" i="1" s="1"/>
  <c r="AP278" i="1" a="1"/>
  <c r="AP278" i="1" s="1"/>
  <c r="AP279" i="1" a="1"/>
  <c r="AP279" i="1" s="1"/>
  <c r="AP280" i="1" a="1"/>
  <c r="AP280" i="1" s="1"/>
  <c r="AP281" i="1" a="1"/>
  <c r="AP281" i="1" s="1"/>
  <c r="AP282" i="1" a="1"/>
  <c r="AP282" i="1" s="1"/>
  <c r="AP283" i="1" a="1"/>
  <c r="AP283" i="1" s="1"/>
  <c r="AP284" i="1" a="1"/>
  <c r="AP284" i="1" s="1"/>
  <c r="AP285" i="1" a="1"/>
  <c r="AP285" i="1" s="1"/>
  <c r="AP286" i="1" a="1"/>
  <c r="AP286" i="1" s="1"/>
  <c r="AP287" i="1" a="1"/>
  <c r="AP287" i="1" s="1"/>
  <c r="AP288" i="1" a="1"/>
  <c r="AP288" i="1" s="1"/>
  <c r="AP289" i="1" a="1"/>
  <c r="AP289" i="1" s="1"/>
  <c r="AP290" i="1" a="1"/>
  <c r="AP290" i="1" s="1"/>
  <c r="AP291" i="1" a="1"/>
  <c r="AP291" i="1" s="1"/>
  <c r="AP292" i="1" a="1"/>
  <c r="AP292" i="1" s="1"/>
  <c r="AP293" i="1" a="1"/>
  <c r="AP293" i="1" s="1"/>
  <c r="AP294" i="1" a="1"/>
  <c r="AP294" i="1" s="1"/>
  <c r="AP295" i="1" a="1"/>
  <c r="AP295" i="1" s="1"/>
  <c r="AP296" i="1" a="1"/>
  <c r="AP296" i="1" s="1"/>
  <c r="AP297" i="1" a="1"/>
  <c r="AP297" i="1" s="1"/>
  <c r="AP298" i="1" a="1"/>
  <c r="AP298" i="1" s="1"/>
  <c r="AP299" i="1" a="1"/>
  <c r="AP299" i="1" s="1"/>
  <c r="AP300" i="1" a="1"/>
  <c r="AP300" i="1" s="1"/>
  <c r="AP301" i="1" a="1"/>
  <c r="AP301" i="1" s="1"/>
  <c r="AP302" i="1" a="1"/>
  <c r="AP302" i="1" s="1"/>
  <c r="AP303" i="1" a="1"/>
  <c r="AP303" i="1" s="1"/>
  <c r="AP304" i="1" a="1"/>
  <c r="AP304" i="1" s="1"/>
  <c r="AP305" i="1" a="1"/>
  <c r="AP305" i="1" s="1"/>
  <c r="AP306" i="1" a="1"/>
  <c r="AP306" i="1" s="1"/>
  <c r="AP307" i="1" a="1"/>
  <c r="AP307" i="1" s="1"/>
  <c r="AP308" i="1" a="1"/>
  <c r="AP308" i="1" s="1"/>
  <c r="AP309" i="1" a="1"/>
  <c r="AP309" i="1" s="1"/>
  <c r="AP310" i="1" a="1"/>
  <c r="AP310" i="1" s="1"/>
  <c r="AP311" i="1" a="1"/>
  <c r="AP311" i="1" s="1"/>
  <c r="AP312" i="1" a="1"/>
  <c r="AP312" i="1" s="1"/>
  <c r="AP313" i="1" a="1"/>
  <c r="AP313" i="1" s="1"/>
  <c r="AP314" i="1" a="1"/>
  <c r="AP314" i="1" s="1"/>
  <c r="AP315" i="1" a="1"/>
  <c r="AP315" i="1" s="1"/>
  <c r="AP316" i="1" a="1"/>
  <c r="AP316" i="1" s="1"/>
  <c r="AP317" i="1" a="1"/>
  <c r="AP317" i="1" s="1"/>
  <c r="AP318" i="1" a="1"/>
  <c r="AP318" i="1" s="1"/>
  <c r="AP319" i="1" a="1"/>
  <c r="AP319" i="1" s="1"/>
  <c r="AP320" i="1" a="1"/>
  <c r="AP320" i="1" s="1"/>
  <c r="AP321" i="1" a="1"/>
  <c r="AP321" i="1" s="1"/>
  <c r="AP322" i="1" a="1"/>
  <c r="AP322" i="1" s="1"/>
  <c r="AP323" i="1" a="1"/>
  <c r="AP323" i="1" s="1"/>
  <c r="AP324" i="1" a="1"/>
  <c r="AP324" i="1" s="1"/>
  <c r="AP325" i="1" a="1"/>
  <c r="AP325" i="1" s="1"/>
  <c r="AP326" i="1" a="1"/>
  <c r="AP326" i="1" s="1"/>
  <c r="AP327" i="1" a="1"/>
  <c r="AP327" i="1" s="1"/>
  <c r="AP328" i="1" a="1"/>
  <c r="AP328" i="1" s="1"/>
  <c r="AP329" i="1" a="1"/>
  <c r="AP329" i="1" s="1"/>
  <c r="AP330" i="1" a="1"/>
  <c r="AP330" i="1" s="1"/>
  <c r="AP331" i="1" a="1"/>
  <c r="AP331" i="1" s="1"/>
  <c r="AP332" i="1" a="1"/>
  <c r="AP332" i="1" s="1"/>
  <c r="AP333" i="1" a="1"/>
  <c r="AP333" i="1" s="1"/>
  <c r="AP334" i="1" a="1"/>
  <c r="AP334" i="1" s="1"/>
  <c r="AP335" i="1" a="1"/>
  <c r="AP335" i="1" s="1"/>
  <c r="AP336" i="1" a="1"/>
  <c r="AP336" i="1" s="1"/>
  <c r="AP337" i="1" a="1"/>
  <c r="AP337" i="1" s="1"/>
  <c r="AP338" i="1" a="1"/>
  <c r="AP338" i="1" s="1"/>
  <c r="AP339" i="1" a="1"/>
  <c r="AP339" i="1" s="1"/>
  <c r="AP340" i="1" a="1"/>
  <c r="AP340" i="1" s="1"/>
  <c r="AP341" i="1" a="1"/>
  <c r="AP341" i="1" s="1"/>
  <c r="AP342" i="1" a="1"/>
  <c r="AP342" i="1" s="1"/>
  <c r="AP343" i="1" a="1"/>
  <c r="AP343" i="1" s="1"/>
  <c r="AP344" i="1" a="1"/>
  <c r="AP344" i="1" s="1"/>
  <c r="AP345" i="1" a="1"/>
  <c r="AP345" i="1" s="1"/>
  <c r="AP346" i="1" a="1"/>
  <c r="AP346" i="1" s="1"/>
  <c r="AP347" i="1" a="1"/>
  <c r="AP347" i="1" s="1"/>
  <c r="AP348" i="1" a="1"/>
  <c r="AP348" i="1" s="1"/>
  <c r="AP349" i="1" a="1"/>
  <c r="AP349" i="1" s="1"/>
  <c r="AP350" i="1" a="1"/>
  <c r="AP350" i="1" s="1"/>
  <c r="AP351" i="1" a="1"/>
  <c r="AP351" i="1" s="1"/>
  <c r="AP352" i="1" a="1"/>
  <c r="AP352" i="1" s="1"/>
  <c r="AP353" i="1" a="1"/>
  <c r="AP353" i="1" s="1"/>
  <c r="AP354" i="1" a="1"/>
  <c r="AP354" i="1" s="1"/>
  <c r="AP355" i="1" a="1"/>
  <c r="AP355" i="1" s="1"/>
  <c r="AP356" i="1" a="1"/>
  <c r="AP356" i="1" s="1"/>
  <c r="AP357" i="1" a="1"/>
  <c r="AP357" i="1" s="1"/>
  <c r="AP358" i="1" a="1"/>
  <c r="AP358" i="1" s="1"/>
  <c r="AP359" i="1" a="1"/>
  <c r="AP359" i="1" s="1"/>
  <c r="AP360" i="1" a="1"/>
  <c r="AP360" i="1" s="1"/>
  <c r="AP361" i="1" a="1"/>
  <c r="AP361" i="1" s="1"/>
  <c r="AP362" i="1" a="1"/>
  <c r="AP362" i="1" s="1"/>
  <c r="AP363" i="1" a="1"/>
  <c r="AP363" i="1" s="1"/>
  <c r="AP364" i="1" a="1"/>
  <c r="AP364" i="1" s="1"/>
  <c r="AP365" i="1" a="1"/>
  <c r="AP365" i="1"/>
  <c r="AP366" i="1" a="1"/>
  <c r="AP366" i="1" s="1"/>
  <c r="AP367" i="1" a="1"/>
  <c r="AP367" i="1" s="1"/>
  <c r="AP368" i="1" a="1"/>
  <c r="AP368" i="1" s="1"/>
  <c r="AP369" i="1" a="1"/>
  <c r="AP369" i="1" s="1"/>
  <c r="AP370" i="1" a="1"/>
  <c r="AP370" i="1" s="1"/>
  <c r="AP371" i="1" a="1"/>
  <c r="AP371" i="1" s="1"/>
  <c r="AP372" i="1" a="1"/>
  <c r="AP372" i="1" s="1"/>
  <c r="AP373" i="1" a="1"/>
  <c r="AP373" i="1" s="1"/>
  <c r="AP374" i="1" a="1"/>
  <c r="AP374" i="1" s="1"/>
  <c r="AP375" i="1" a="1"/>
  <c r="AP375" i="1" s="1"/>
  <c r="AP376" i="1" a="1"/>
  <c r="AP376" i="1" s="1"/>
  <c r="AP377" i="1" a="1"/>
  <c r="AP377" i="1" s="1"/>
  <c r="AP378" i="1" a="1"/>
  <c r="AP378" i="1" s="1"/>
  <c r="AP379" i="1" a="1"/>
  <c r="AP379" i="1" s="1"/>
  <c r="AP380" i="1" a="1"/>
  <c r="AP380" i="1" s="1"/>
  <c r="AP381" i="1" a="1"/>
  <c r="AP381" i="1" s="1"/>
  <c r="AP382" i="1" a="1"/>
  <c r="AP382" i="1" s="1"/>
  <c r="AP383" i="1" a="1"/>
  <c r="AP383" i="1" s="1"/>
  <c r="AP384" i="1" a="1"/>
  <c r="AP384" i="1" s="1"/>
  <c r="AP385" i="1" a="1"/>
  <c r="AP385" i="1" s="1"/>
  <c r="AP386" i="1" a="1"/>
  <c r="AP386" i="1" s="1"/>
  <c r="AP387" i="1" a="1"/>
  <c r="AP387" i="1" s="1"/>
  <c r="AP388" i="1" a="1"/>
  <c r="AP388" i="1" s="1"/>
  <c r="AP389" i="1" a="1"/>
  <c r="AP389" i="1" s="1"/>
  <c r="AP390" i="1" a="1"/>
  <c r="AP390" i="1" s="1"/>
  <c r="AP391" i="1" a="1"/>
  <c r="AP391" i="1" s="1"/>
  <c r="AP392" i="1" a="1"/>
  <c r="AP392" i="1" s="1"/>
  <c r="AP393" i="1" a="1"/>
  <c r="AP393" i="1" s="1"/>
  <c r="AP394" i="1" a="1"/>
  <c r="AP394" i="1" s="1"/>
  <c r="AP395" i="1" a="1"/>
  <c r="AP395" i="1" s="1"/>
  <c r="AP396" i="1" a="1"/>
  <c r="AP396" i="1" s="1"/>
  <c r="AP397" i="1" a="1"/>
  <c r="AP397" i="1" s="1"/>
  <c r="AP398" i="1" a="1"/>
  <c r="AP398" i="1"/>
  <c r="AP399" i="1" a="1"/>
  <c r="AP399" i="1" s="1"/>
  <c r="AP400" i="1" a="1"/>
  <c r="AP400" i="1" s="1"/>
  <c r="AP401" i="1" a="1"/>
  <c r="AP401" i="1" s="1"/>
  <c r="AP402" i="1" a="1"/>
  <c r="AP402" i="1" s="1"/>
  <c r="AP403" i="1" a="1"/>
  <c r="AP403" i="1" s="1"/>
  <c r="AP404" i="1" a="1"/>
  <c r="AP404" i="1" s="1"/>
  <c r="AP405" i="1" a="1"/>
  <c r="AP405" i="1" s="1"/>
  <c r="AP406" i="1" a="1"/>
  <c r="AP406" i="1" s="1"/>
  <c r="AP407" i="1" a="1"/>
  <c r="AP407" i="1" s="1"/>
  <c r="AP408" i="1" a="1"/>
  <c r="AP408" i="1" s="1"/>
  <c r="AP409" i="1" a="1"/>
  <c r="AP409" i="1" s="1"/>
  <c r="AP410" i="1" a="1"/>
  <c r="AP410" i="1" s="1"/>
  <c r="AP411" i="1" a="1"/>
  <c r="AP411" i="1" s="1"/>
  <c r="AP412" i="1" a="1"/>
  <c r="AP412" i="1" s="1"/>
  <c r="AP413" i="1" a="1"/>
  <c r="AP413" i="1" s="1"/>
  <c r="AP414" i="1" a="1"/>
  <c r="AP414" i="1" s="1"/>
  <c r="AP415" i="1" a="1"/>
  <c r="AP415" i="1" s="1"/>
  <c r="AP416" i="1" a="1"/>
  <c r="AP416" i="1" s="1"/>
  <c r="AP417" i="1" a="1"/>
  <c r="AP417" i="1" s="1"/>
  <c r="AP418" i="1" a="1"/>
  <c r="AP418" i="1" s="1"/>
  <c r="AP419" i="1" a="1"/>
  <c r="AP419" i="1" s="1"/>
  <c r="AP420" i="1" a="1"/>
  <c r="AP420" i="1" s="1"/>
  <c r="AP421" i="1" a="1"/>
  <c r="AP421" i="1" s="1"/>
  <c r="AP422" i="1" a="1"/>
  <c r="AP422" i="1" s="1"/>
  <c r="AP423" i="1" a="1"/>
  <c r="AP423" i="1" s="1"/>
  <c r="AP424" i="1" a="1"/>
  <c r="AP424" i="1" s="1"/>
  <c r="AP425" i="1" a="1"/>
  <c r="AP425" i="1" s="1"/>
  <c r="AP426" i="1" a="1"/>
  <c r="AP426" i="1" s="1"/>
  <c r="AP427" i="1" a="1"/>
  <c r="AP427" i="1" s="1"/>
  <c r="AP428" i="1" a="1"/>
  <c r="AP428" i="1" s="1"/>
  <c r="AP429" i="1" a="1"/>
  <c r="AP429" i="1" s="1"/>
  <c r="AP430" i="1" a="1"/>
  <c r="AP430" i="1" s="1"/>
  <c r="AP431" i="1" a="1"/>
  <c r="AP431" i="1" s="1"/>
  <c r="AP432" i="1" a="1"/>
  <c r="AP432" i="1" s="1"/>
  <c r="AP433" i="1" a="1"/>
  <c r="AP433" i="1" s="1"/>
  <c r="AP434" i="1" a="1"/>
  <c r="AP434" i="1" s="1"/>
  <c r="AP435" i="1" a="1"/>
  <c r="AP435" i="1" s="1"/>
  <c r="AP436" i="1" a="1"/>
  <c r="AP436" i="1" s="1"/>
  <c r="AP437" i="1" a="1"/>
  <c r="AP437" i="1" s="1"/>
  <c r="AP438" i="1" a="1"/>
  <c r="AP438" i="1" s="1"/>
  <c r="AP439" i="1" a="1"/>
  <c r="AP439" i="1" s="1"/>
  <c r="AP440" i="1" a="1"/>
  <c r="AP440" i="1" s="1"/>
  <c r="AP441" i="1" a="1"/>
  <c r="AP441" i="1" s="1"/>
  <c r="AP442" i="1" a="1"/>
  <c r="AP442" i="1" s="1"/>
  <c r="AP443" i="1" a="1"/>
  <c r="AP443" i="1" s="1"/>
  <c r="AP444" i="1" a="1"/>
  <c r="AP444" i="1" s="1"/>
  <c r="AP445" i="1" a="1"/>
  <c r="AP445" i="1" s="1"/>
  <c r="AP446" i="1" a="1"/>
  <c r="AP446" i="1" s="1"/>
  <c r="AP447" i="1" a="1"/>
  <c r="AP447" i="1" s="1"/>
  <c r="AP448" i="1" a="1"/>
  <c r="AP448" i="1" s="1"/>
  <c r="AP449" i="1" a="1"/>
  <c r="AP449" i="1" s="1"/>
  <c r="AP450" i="1" a="1"/>
  <c r="AP450" i="1" s="1"/>
  <c r="AP451" i="1" a="1"/>
  <c r="AP451" i="1" s="1"/>
  <c r="AP452" i="1" a="1"/>
  <c r="AP452" i="1" s="1"/>
  <c r="AP453" i="1" a="1"/>
  <c r="AP453" i="1" s="1"/>
  <c r="AP454" i="1" a="1"/>
  <c r="AP454" i="1" s="1"/>
  <c r="AP455" i="1" a="1"/>
  <c r="AP455" i="1" s="1"/>
  <c r="AP456" i="1" a="1"/>
  <c r="AP456" i="1" s="1"/>
  <c r="AP457" i="1" a="1"/>
  <c r="AP457" i="1" s="1"/>
  <c r="AP458" i="1" a="1"/>
  <c r="AP458" i="1" s="1"/>
  <c r="AP459" i="1" a="1"/>
  <c r="AP459" i="1" s="1"/>
  <c r="AP460" i="1" a="1"/>
  <c r="AP460" i="1" s="1"/>
  <c r="AP461" i="1" a="1"/>
  <c r="AP461" i="1" s="1"/>
  <c r="AP462" i="1" a="1"/>
  <c r="AP462" i="1" s="1"/>
  <c r="AP463" i="1" a="1"/>
  <c r="AP463" i="1" s="1"/>
  <c r="AP464" i="1" a="1"/>
  <c r="AP464" i="1" s="1"/>
  <c r="AP465" i="1" a="1"/>
  <c r="AP465" i="1" s="1"/>
  <c r="AP466" i="1" a="1"/>
  <c r="AP466" i="1" s="1"/>
  <c r="AP467" i="1" a="1"/>
  <c r="AP467" i="1" s="1"/>
  <c r="AP468" i="1" a="1"/>
  <c r="AP468" i="1" s="1"/>
  <c r="AP469" i="1" a="1"/>
  <c r="AP469" i="1" s="1"/>
  <c r="AP470" i="1" a="1"/>
  <c r="AP470" i="1" s="1"/>
  <c r="AP471" i="1" a="1"/>
  <c r="AP471" i="1" s="1"/>
  <c r="AP472" i="1" a="1"/>
  <c r="AP472" i="1" s="1"/>
  <c r="AP473" i="1" a="1"/>
  <c r="AP473" i="1" s="1"/>
  <c r="AP474" i="1" a="1"/>
  <c r="AP474" i="1" s="1"/>
  <c r="AP475" i="1" a="1"/>
  <c r="AP475" i="1" s="1"/>
  <c r="AP476" i="1" a="1"/>
  <c r="AP476" i="1" s="1"/>
  <c r="AP477" i="1" a="1"/>
  <c r="AP477" i="1" s="1"/>
  <c r="AP478" i="1" a="1"/>
  <c r="AP478" i="1" s="1"/>
  <c r="AP479" i="1" a="1"/>
  <c r="AP479" i="1" s="1"/>
  <c r="AP480" i="1" a="1"/>
  <c r="AP480" i="1" s="1"/>
  <c r="AP481" i="1" a="1"/>
  <c r="AP481" i="1" s="1"/>
  <c r="AP482" i="1" a="1"/>
  <c r="AP482" i="1" s="1"/>
  <c r="AP483" i="1" a="1"/>
  <c r="AP483" i="1" s="1"/>
  <c r="AP484" i="1" a="1"/>
  <c r="AP484" i="1" s="1"/>
  <c r="AP485" i="1" a="1"/>
  <c r="AP485" i="1" s="1"/>
  <c r="AP486" i="1" a="1"/>
  <c r="AP486" i="1"/>
  <c r="AP487" i="1" a="1"/>
  <c r="AP487" i="1" s="1"/>
  <c r="AP488" i="1" a="1"/>
  <c r="AP488" i="1" s="1"/>
  <c r="AP489" i="1" a="1"/>
  <c r="AP489" i="1" s="1"/>
  <c r="AP490" i="1" a="1"/>
  <c r="AP490" i="1" s="1"/>
  <c r="AP491" i="1" a="1"/>
  <c r="AP491" i="1" s="1"/>
  <c r="AP492" i="1" a="1"/>
  <c r="AP492" i="1" s="1"/>
  <c r="AP493" i="1" a="1"/>
  <c r="AP493" i="1" s="1"/>
  <c r="AP494" i="1" a="1"/>
  <c r="AP494" i="1" s="1"/>
  <c r="AP495" i="1" a="1"/>
  <c r="AP495" i="1" s="1"/>
  <c r="AP496" i="1" a="1"/>
  <c r="AP496" i="1"/>
  <c r="AP497" i="1" a="1"/>
  <c r="AP497" i="1" s="1"/>
  <c r="AP498" i="1" a="1"/>
  <c r="AP498" i="1"/>
  <c r="AP499" i="1" a="1"/>
  <c r="AP499" i="1" s="1"/>
  <c r="AP500" i="1" a="1"/>
  <c r="AP500" i="1" s="1"/>
  <c r="AP501" i="1" a="1"/>
  <c r="AP501" i="1" s="1"/>
  <c r="AP502" i="1" a="1"/>
  <c r="AP502" i="1" s="1"/>
  <c r="AP503" i="1" a="1"/>
  <c r="AP503" i="1" s="1"/>
  <c r="AP504" i="1" a="1"/>
  <c r="AP504" i="1" s="1"/>
  <c r="AP505" i="1" a="1"/>
  <c r="AP505" i="1" s="1"/>
  <c r="AP506" i="1" a="1"/>
  <c r="AP506" i="1" s="1"/>
  <c r="AP507" i="1" a="1"/>
  <c r="AP507" i="1" s="1"/>
  <c r="AP508" i="1" a="1"/>
  <c r="AP508" i="1" s="1"/>
  <c r="AP509" i="1" a="1"/>
  <c r="AP509" i="1" s="1"/>
  <c r="AP510" i="1" a="1"/>
  <c r="AP510" i="1" s="1"/>
  <c r="AP511" i="1" a="1"/>
  <c r="AP511" i="1" s="1"/>
  <c r="AP512" i="1" a="1"/>
  <c r="AP512" i="1" s="1"/>
  <c r="AP513" i="1" a="1"/>
  <c r="AP513" i="1" s="1"/>
  <c r="AP514" i="1" a="1"/>
  <c r="AP514" i="1" s="1"/>
  <c r="AP515" i="1" a="1"/>
  <c r="AP515" i="1" s="1"/>
  <c r="AP516" i="1" a="1"/>
  <c r="AP516" i="1" s="1"/>
  <c r="AP517" i="1" a="1"/>
  <c r="AP517" i="1" s="1"/>
  <c r="AP518" i="1" a="1"/>
  <c r="AP518" i="1" s="1"/>
  <c r="AP519" i="1" a="1"/>
  <c r="AP519" i="1" s="1"/>
  <c r="AP520" i="1" a="1"/>
  <c r="AP520" i="1" s="1"/>
  <c r="AP521" i="1" a="1"/>
  <c r="AP521" i="1" s="1"/>
  <c r="AP522" i="1" a="1"/>
  <c r="AP522" i="1" s="1"/>
  <c r="AP523" i="1" a="1"/>
  <c r="AP523" i="1" s="1"/>
  <c r="AP524" i="1" a="1"/>
  <c r="AP524" i="1" s="1"/>
  <c r="AP525" i="1" a="1"/>
  <c r="AP525" i="1" s="1"/>
  <c r="AP526" i="1" a="1"/>
  <c r="AP526" i="1" s="1"/>
  <c r="AP527" i="1" a="1"/>
  <c r="AP527" i="1" s="1"/>
  <c r="AP528" i="1" a="1"/>
  <c r="AP528" i="1" s="1"/>
  <c r="AP529" i="1" a="1"/>
  <c r="AP529" i="1" s="1"/>
  <c r="AP530" i="1" a="1"/>
  <c r="AP530" i="1" s="1"/>
  <c r="AP531" i="1" a="1"/>
  <c r="AP531" i="1" s="1"/>
  <c r="AP532" i="1" a="1"/>
  <c r="AP532" i="1" s="1"/>
  <c r="AP533" i="1" a="1"/>
  <c r="AP533" i="1"/>
  <c r="AP534" i="1" a="1"/>
  <c r="AP534" i="1" s="1"/>
  <c r="AP535" i="1" a="1"/>
  <c r="AP535" i="1"/>
  <c r="AP536" i="1" a="1"/>
  <c r="AP536" i="1" s="1"/>
  <c r="AP537" i="1" a="1"/>
  <c r="AP537" i="1" s="1"/>
  <c r="AP538" i="1" a="1"/>
  <c r="AP538" i="1" s="1"/>
  <c r="AP539" i="1" a="1"/>
  <c r="AP539" i="1" s="1"/>
  <c r="AP540" i="1" a="1"/>
  <c r="AP540" i="1" s="1"/>
  <c r="AP541" i="1" a="1"/>
  <c r="AP541" i="1" s="1"/>
  <c r="AP542" i="1" a="1"/>
  <c r="AP542" i="1" s="1"/>
  <c r="AP543" i="1" a="1"/>
  <c r="AP543" i="1" s="1"/>
  <c r="AP544" i="1" a="1"/>
  <c r="AP544" i="1" s="1"/>
  <c r="AP545" i="1" a="1"/>
  <c r="AP545" i="1" s="1"/>
  <c r="AP546" i="1" a="1"/>
  <c r="AP546" i="1" s="1"/>
  <c r="AP547" i="1" a="1"/>
  <c r="AP547" i="1" s="1"/>
  <c r="AP548" i="1" a="1"/>
  <c r="AP548" i="1" s="1"/>
  <c r="AP549" i="1" a="1"/>
  <c r="AP549" i="1" s="1"/>
  <c r="AP550" i="1" a="1"/>
  <c r="AP550" i="1" s="1"/>
  <c r="AP551" i="1" a="1"/>
  <c r="AP551" i="1" s="1"/>
  <c r="AP552" i="1" a="1"/>
  <c r="AP552" i="1" s="1"/>
  <c r="AP553" i="1" a="1"/>
  <c r="AP553" i="1" s="1"/>
  <c r="AP554" i="1" a="1"/>
  <c r="AP554" i="1" s="1"/>
  <c r="AP555" i="1" a="1"/>
  <c r="AP555" i="1" s="1"/>
  <c r="AP556" i="1" a="1"/>
  <c r="AP556" i="1" s="1"/>
  <c r="AP557" i="1" a="1"/>
  <c r="AP557" i="1" s="1"/>
  <c r="AP558" i="1" a="1"/>
  <c r="AP558" i="1" s="1"/>
  <c r="AP559" i="1" a="1"/>
  <c r="AP559" i="1" s="1"/>
  <c r="AP560" i="1" a="1"/>
  <c r="AP560" i="1" s="1"/>
  <c r="AP561" i="1" a="1"/>
  <c r="AP561" i="1" s="1"/>
  <c r="AP562" i="1" a="1"/>
  <c r="AP562" i="1" s="1"/>
  <c r="AP563" i="1" a="1"/>
  <c r="AP563" i="1" s="1"/>
  <c r="AP564" i="1" a="1"/>
  <c r="AP564" i="1" s="1"/>
  <c r="AP565" i="1" a="1"/>
  <c r="AP565" i="1" s="1"/>
  <c r="AP566" i="1" a="1"/>
  <c r="AP566" i="1" s="1"/>
  <c r="AP567" i="1" a="1"/>
  <c r="AP567" i="1" s="1"/>
  <c r="AP568" i="1" a="1"/>
  <c r="AP568" i="1" s="1"/>
  <c r="AP569" i="1" a="1"/>
  <c r="AP569" i="1" s="1"/>
  <c r="AP570" i="1" a="1"/>
  <c r="AP570" i="1" s="1"/>
  <c r="AP571" i="1" a="1"/>
  <c r="AP571" i="1" s="1"/>
  <c r="AP572" i="1" a="1"/>
  <c r="AP572" i="1" s="1"/>
  <c r="AP573" i="1" a="1"/>
  <c r="AP573" i="1" s="1"/>
  <c r="AP574" i="1" a="1"/>
  <c r="AP574" i="1" s="1"/>
  <c r="AP575" i="1" a="1"/>
  <c r="AP575" i="1" s="1"/>
  <c r="AP576" i="1" a="1"/>
  <c r="AP576" i="1" s="1"/>
  <c r="AP577" i="1" a="1"/>
  <c r="AP577" i="1" s="1"/>
  <c r="AP578" i="1" a="1"/>
  <c r="AP578" i="1" s="1"/>
  <c r="AP579" i="1" a="1"/>
  <c r="AP579" i="1" s="1"/>
  <c r="AP580" i="1" a="1"/>
  <c r="AP580" i="1" s="1"/>
  <c r="AP581" i="1" a="1"/>
  <c r="AP581" i="1" s="1"/>
  <c r="AP582" i="1" a="1"/>
  <c r="AP582" i="1" s="1"/>
  <c r="AP583" i="1" a="1"/>
  <c r="AP583" i="1" s="1"/>
  <c r="AP584" i="1" a="1"/>
  <c r="AP584" i="1" s="1"/>
  <c r="AP585" i="1" a="1"/>
  <c r="AP585" i="1" s="1"/>
  <c r="AP586" i="1" a="1"/>
  <c r="AP586" i="1" s="1"/>
  <c r="AP587" i="1" a="1"/>
  <c r="AP587" i="1" s="1"/>
  <c r="AP588" i="1" a="1"/>
  <c r="AP588" i="1" s="1"/>
  <c r="AP589" i="1" a="1"/>
  <c r="AP589" i="1" s="1"/>
  <c r="AP590" i="1" a="1"/>
  <c r="AP590" i="1" s="1"/>
  <c r="AP591" i="1" a="1"/>
  <c r="AP591" i="1" s="1"/>
  <c r="AP592" i="1" a="1"/>
  <c r="AP592" i="1" s="1"/>
  <c r="AP593" i="1" a="1"/>
  <c r="AP593" i="1" s="1"/>
  <c r="AP594" i="1" a="1"/>
  <c r="AP594" i="1" s="1"/>
  <c r="AP595" i="1" a="1"/>
  <c r="AP595" i="1" s="1"/>
  <c r="AP596" i="1" a="1"/>
  <c r="AP596" i="1" s="1"/>
  <c r="AP597" i="1" a="1"/>
  <c r="AP597" i="1"/>
  <c r="AP598" i="1" a="1"/>
  <c r="AP598" i="1" s="1"/>
  <c r="AP599" i="1" a="1"/>
  <c r="AP599" i="1" s="1"/>
  <c r="AP600" i="1" a="1"/>
  <c r="AP600" i="1" s="1"/>
  <c r="AP601" i="1" a="1"/>
  <c r="AP601" i="1"/>
  <c r="AP602" i="1" a="1"/>
  <c r="AP602" i="1" s="1"/>
  <c r="AP603" i="1" a="1"/>
  <c r="AP603" i="1" s="1"/>
  <c r="AP604" i="1" a="1"/>
  <c r="AP604" i="1" s="1"/>
  <c r="AP605" i="1" a="1"/>
  <c r="AP605" i="1" s="1"/>
  <c r="AP606" i="1" a="1"/>
  <c r="AP606" i="1" s="1"/>
  <c r="AP607" i="1" a="1"/>
  <c r="AP607" i="1" s="1"/>
  <c r="AP608" i="1" a="1"/>
  <c r="AP608" i="1" s="1"/>
  <c r="AP609" i="1" a="1"/>
  <c r="AP609" i="1" s="1"/>
  <c r="AP610" i="1" a="1"/>
  <c r="AP610" i="1" s="1"/>
  <c r="AP611" i="1" a="1"/>
  <c r="AP611" i="1" s="1"/>
  <c r="AP612" i="1" a="1"/>
  <c r="AP612" i="1" s="1"/>
  <c r="AP613" i="1" a="1"/>
  <c r="AP613" i="1" s="1"/>
  <c r="AP614" i="1" a="1"/>
  <c r="AP614" i="1" s="1"/>
  <c r="AP615" i="1" a="1"/>
  <c r="AP615" i="1" s="1"/>
  <c r="AP616" i="1" a="1"/>
  <c r="AP616" i="1" s="1"/>
  <c r="AP617" i="1" a="1"/>
  <c r="AP617" i="1" s="1"/>
  <c r="AP618" i="1" a="1"/>
  <c r="AP618" i="1" s="1"/>
  <c r="AP619" i="1" a="1"/>
  <c r="AP619" i="1" s="1"/>
  <c r="AP620" i="1" a="1"/>
  <c r="AP620" i="1" s="1"/>
  <c r="AP621" i="1" a="1"/>
  <c r="AP621" i="1" s="1"/>
  <c r="AP622" i="1" a="1"/>
  <c r="AP622" i="1" s="1"/>
  <c r="AP623" i="1" a="1"/>
  <c r="AP623" i="1" s="1"/>
  <c r="AP624" i="1" a="1"/>
  <c r="AP624" i="1" s="1"/>
  <c r="AP625" i="1" a="1"/>
  <c r="AP625" i="1" s="1"/>
  <c r="AP626" i="1" a="1"/>
  <c r="AP626" i="1" s="1"/>
  <c r="AP627" i="1" a="1"/>
  <c r="AP627" i="1" s="1"/>
  <c r="AP628" i="1" a="1"/>
  <c r="AP628" i="1" s="1"/>
  <c r="AP629" i="1" a="1"/>
  <c r="AP629" i="1" s="1"/>
  <c r="AP630" i="1" a="1"/>
  <c r="AP630" i="1" s="1"/>
  <c r="AP631" i="1" a="1"/>
  <c r="AP631" i="1" s="1"/>
  <c r="AP632" i="1" a="1"/>
  <c r="AP632" i="1" s="1"/>
  <c r="AP633" i="1" a="1"/>
  <c r="AP633" i="1" s="1"/>
  <c r="AP634" i="1" a="1"/>
  <c r="AP634" i="1" s="1"/>
  <c r="AP635" i="1" a="1"/>
  <c r="AP635" i="1" s="1"/>
  <c r="AP636" i="1" a="1"/>
  <c r="AP636" i="1" s="1"/>
  <c r="AP637" i="1" a="1"/>
  <c r="AP637" i="1" s="1"/>
  <c r="AP638" i="1" a="1"/>
  <c r="AP638" i="1" s="1"/>
  <c r="AP639" i="1" a="1"/>
  <c r="AP639" i="1" s="1"/>
  <c r="AP640" i="1" a="1"/>
  <c r="AP640" i="1" s="1"/>
  <c r="AP641" i="1" a="1"/>
  <c r="AP641" i="1" s="1"/>
  <c r="AP642" i="1" a="1"/>
  <c r="AP642" i="1" s="1"/>
  <c r="AP643" i="1" a="1"/>
  <c r="AP643" i="1" s="1"/>
  <c r="AP644" i="1" a="1"/>
  <c r="AP644" i="1" s="1"/>
  <c r="AP645" i="1" a="1"/>
  <c r="AP645" i="1" s="1"/>
  <c r="AP646" i="1" a="1"/>
  <c r="AP646" i="1" s="1"/>
  <c r="AP647" i="1" a="1"/>
  <c r="AP647" i="1" s="1"/>
  <c r="AP648" i="1" a="1"/>
  <c r="AP648" i="1" s="1"/>
  <c r="AP649" i="1" a="1"/>
  <c r="AP649" i="1" s="1"/>
  <c r="AP650" i="1" a="1"/>
  <c r="AP650" i="1" s="1"/>
  <c r="AP651" i="1" a="1"/>
  <c r="AP651" i="1" s="1"/>
  <c r="AP652" i="1" a="1"/>
  <c r="AP652" i="1" s="1"/>
  <c r="AP653" i="1" a="1"/>
  <c r="AP653" i="1" s="1"/>
  <c r="AP654" i="1" a="1"/>
  <c r="AP654" i="1" s="1"/>
  <c r="AP655" i="1" a="1"/>
  <c r="AP655" i="1" s="1"/>
  <c r="AP656" i="1" a="1"/>
  <c r="AP656" i="1" s="1"/>
  <c r="AP657" i="1" a="1"/>
  <c r="AP657" i="1" s="1"/>
  <c r="AP658" i="1" a="1"/>
  <c r="AP658" i="1" s="1"/>
  <c r="AP659" i="1" a="1"/>
  <c r="AP659" i="1" s="1"/>
  <c r="AP660" i="1" a="1"/>
  <c r="AP660" i="1" s="1"/>
  <c r="AP661" i="1" a="1"/>
  <c r="AP661" i="1" s="1"/>
  <c r="AP662" i="1" a="1"/>
  <c r="AP662" i="1" s="1"/>
  <c r="AP663" i="1" a="1"/>
  <c r="AP663" i="1" s="1"/>
  <c r="AP664" i="1" a="1"/>
  <c r="AP664" i="1" s="1"/>
  <c r="AP665" i="1" a="1"/>
  <c r="AP665" i="1" s="1"/>
  <c r="AP666" i="1" a="1"/>
  <c r="AP666" i="1" s="1"/>
  <c r="AP667" i="1" a="1"/>
  <c r="AP667" i="1" s="1"/>
  <c r="AP668" i="1" a="1"/>
  <c r="AP668" i="1" s="1"/>
  <c r="AP669" i="1" a="1"/>
  <c r="AP669" i="1" s="1"/>
  <c r="AP670" i="1" a="1"/>
  <c r="AP670" i="1" s="1"/>
  <c r="AP671" i="1" a="1"/>
  <c r="AP671" i="1" s="1"/>
  <c r="AP672" i="1" a="1"/>
  <c r="AP672" i="1" s="1"/>
  <c r="AP673" i="1" a="1"/>
  <c r="AP673" i="1" s="1"/>
  <c r="AP674" i="1" a="1"/>
  <c r="AP674" i="1" s="1"/>
  <c r="AP675" i="1" a="1"/>
  <c r="AP675" i="1" s="1"/>
  <c r="AP676" i="1" a="1"/>
  <c r="AP676" i="1" s="1"/>
  <c r="AP677" i="1" a="1"/>
  <c r="AP677" i="1" s="1"/>
  <c r="AP678" i="1" a="1"/>
  <c r="AP678" i="1" s="1"/>
  <c r="AP679" i="1" a="1"/>
  <c r="AP679" i="1" s="1"/>
  <c r="AP680" i="1" a="1"/>
  <c r="AP680" i="1" s="1"/>
  <c r="AP681" i="1" a="1"/>
  <c r="AP681" i="1" s="1"/>
  <c r="AP682" i="1" a="1"/>
  <c r="AP682" i="1" s="1"/>
  <c r="AP683" i="1" a="1"/>
  <c r="AP683" i="1" s="1"/>
  <c r="AP684" i="1" a="1"/>
  <c r="AP684" i="1" s="1"/>
  <c r="AP685" i="1" a="1"/>
  <c r="AP685" i="1" s="1"/>
  <c r="AP686" i="1" a="1"/>
  <c r="AP686" i="1" s="1"/>
  <c r="AP687" i="1" a="1"/>
  <c r="AP687" i="1" s="1"/>
  <c r="AP688" i="1" a="1"/>
  <c r="AP688" i="1" s="1"/>
  <c r="AP689" i="1" a="1"/>
  <c r="AP689" i="1" s="1"/>
  <c r="AP690" i="1" a="1"/>
  <c r="AP690" i="1" s="1"/>
  <c r="AP691" i="1" a="1"/>
  <c r="AP691" i="1" s="1"/>
  <c r="AP692" i="1" a="1"/>
  <c r="AP692" i="1" s="1"/>
  <c r="AP693" i="1" a="1"/>
  <c r="AP693" i="1" s="1"/>
  <c r="AP694" i="1" a="1"/>
  <c r="AP694" i="1" s="1"/>
  <c r="AP695" i="1" a="1"/>
  <c r="AP695" i="1" s="1"/>
  <c r="AP696" i="1" a="1"/>
  <c r="AP696" i="1" s="1"/>
  <c r="AP697" i="1" a="1"/>
  <c r="AP697" i="1" s="1"/>
  <c r="AP698" i="1" a="1"/>
  <c r="AP698" i="1" s="1"/>
  <c r="AP699" i="1" a="1"/>
  <c r="AP699" i="1" s="1"/>
  <c r="AP700" i="1" a="1"/>
  <c r="AP700" i="1" s="1"/>
  <c r="AP701" i="1" a="1"/>
  <c r="AP701" i="1" s="1"/>
  <c r="AP702" i="1" a="1"/>
  <c r="AP702" i="1" s="1"/>
  <c r="AP703" i="1" a="1"/>
  <c r="AP703" i="1" s="1"/>
  <c r="AP704" i="1" a="1"/>
  <c r="AP704" i="1" s="1"/>
  <c r="AP705" i="1" a="1"/>
  <c r="AP705" i="1" s="1"/>
  <c r="AP706" i="1" a="1"/>
  <c r="AP706" i="1" s="1"/>
  <c r="AP707" i="1" a="1"/>
  <c r="AP707" i="1" s="1"/>
  <c r="AP708" i="1" a="1"/>
  <c r="AP708" i="1" s="1"/>
  <c r="AP709" i="1" a="1"/>
  <c r="AP709" i="1" s="1"/>
  <c r="AP710" i="1" a="1"/>
  <c r="AP710" i="1" s="1"/>
  <c r="AP711" i="1" a="1"/>
  <c r="AP711" i="1" s="1"/>
  <c r="AP712" i="1" a="1"/>
  <c r="AP712" i="1" s="1"/>
  <c r="AP713" i="1" a="1"/>
  <c r="AP713" i="1" s="1"/>
  <c r="AP714" i="1" a="1"/>
  <c r="AP714" i="1" s="1"/>
  <c r="AP715" i="1" a="1"/>
  <c r="AP715" i="1" s="1"/>
  <c r="AP716" i="1" a="1"/>
  <c r="AP716" i="1" s="1"/>
  <c r="AP717" i="1" a="1"/>
  <c r="AP717" i="1" s="1"/>
  <c r="AP718" i="1" a="1"/>
  <c r="AP718" i="1" s="1"/>
  <c r="AP719" i="1" a="1"/>
  <c r="AP719" i="1" s="1"/>
  <c r="AP720" i="1" a="1"/>
  <c r="AP720" i="1" s="1"/>
  <c r="AP721" i="1" a="1"/>
  <c r="AP721" i="1" s="1"/>
  <c r="AP722" i="1" a="1"/>
  <c r="AP722" i="1" s="1"/>
  <c r="AP723" i="1" a="1"/>
  <c r="AP723" i="1" s="1"/>
  <c r="AP724" i="1" a="1"/>
  <c r="AP724" i="1" s="1"/>
  <c r="AP725" i="1" a="1"/>
  <c r="AP725" i="1" s="1"/>
  <c r="AP726" i="1" a="1"/>
  <c r="AP726" i="1" s="1"/>
  <c r="AP727" i="1" a="1"/>
  <c r="AP727" i="1" s="1"/>
  <c r="AP728" i="1" a="1"/>
  <c r="AP728" i="1" s="1"/>
  <c r="AP729" i="1" a="1"/>
  <c r="AP729" i="1" s="1"/>
  <c r="AP730" i="1" a="1"/>
  <c r="AP730" i="1" s="1"/>
  <c r="AP731" i="1" a="1"/>
  <c r="AP731" i="1" s="1"/>
  <c r="AP732" i="1" a="1"/>
  <c r="AP732" i="1" s="1"/>
  <c r="AP733" i="1" a="1"/>
  <c r="AP733" i="1" s="1"/>
  <c r="AP734" i="1" a="1"/>
  <c r="AP734" i="1" s="1"/>
  <c r="AP735" i="1" a="1"/>
  <c r="AP735" i="1" s="1"/>
  <c r="AP736" i="1" a="1"/>
  <c r="AP736" i="1" s="1"/>
  <c r="AP737" i="1" a="1"/>
  <c r="AP737" i="1" s="1"/>
  <c r="AP738" i="1" a="1"/>
  <c r="AP738" i="1" s="1"/>
  <c r="AP739" i="1" a="1"/>
  <c r="AP739" i="1" s="1"/>
  <c r="AP740" i="1" a="1"/>
  <c r="AP740" i="1" s="1"/>
  <c r="AP741" i="1" a="1"/>
  <c r="AP741" i="1" s="1"/>
  <c r="AP742" i="1" a="1"/>
  <c r="AP742" i="1" s="1"/>
  <c r="AP743" i="1" a="1"/>
  <c r="AP743" i="1" s="1"/>
  <c r="AP744" i="1" a="1"/>
  <c r="AP744" i="1" s="1"/>
  <c r="AP745" i="1" a="1"/>
  <c r="AP745" i="1" s="1"/>
  <c r="AP746" i="1" a="1"/>
  <c r="AP746" i="1" s="1"/>
  <c r="AP747" i="1" a="1"/>
  <c r="AP747" i="1" s="1"/>
  <c r="AP748" i="1" a="1"/>
  <c r="AP748" i="1" s="1"/>
  <c r="AP749" i="1" a="1"/>
  <c r="AP749" i="1" s="1"/>
  <c r="AP750" i="1" a="1"/>
  <c r="AP750" i="1" s="1"/>
  <c r="AP751" i="1" a="1"/>
  <c r="AP751" i="1" s="1"/>
  <c r="AP752" i="1" a="1"/>
  <c r="AP752" i="1" s="1"/>
  <c r="AP753" i="1" a="1"/>
  <c r="AP753" i="1" s="1"/>
  <c r="AP754" i="1" a="1"/>
  <c r="AP754" i="1"/>
  <c r="AP755" i="1" a="1"/>
  <c r="AP755" i="1" s="1"/>
  <c r="AP756" i="1" a="1"/>
  <c r="AP756" i="1" s="1"/>
  <c r="AP757" i="1" a="1"/>
  <c r="AP757" i="1" s="1"/>
  <c r="AP758" i="1" a="1"/>
  <c r="AP758" i="1"/>
  <c r="AP759" i="1" a="1"/>
  <c r="AP759" i="1" s="1"/>
  <c r="AP760" i="1" a="1"/>
  <c r="AP760" i="1" s="1"/>
  <c r="AP761" i="1" a="1"/>
  <c r="AP761" i="1" s="1"/>
  <c r="AP762" i="1" a="1"/>
  <c r="AP762" i="1" s="1"/>
  <c r="AP763" i="1" a="1"/>
  <c r="AP763" i="1" s="1"/>
  <c r="AP764" i="1" a="1"/>
  <c r="AP764" i="1" s="1"/>
  <c r="AP765" i="1" a="1"/>
  <c r="AP765" i="1" s="1"/>
  <c r="AP766" i="1" a="1"/>
  <c r="AP766" i="1" s="1"/>
  <c r="AP767" i="1" a="1"/>
  <c r="AP767" i="1" s="1"/>
  <c r="AP768" i="1" a="1"/>
  <c r="AP768" i="1" s="1"/>
  <c r="AP769" i="1" a="1"/>
  <c r="AP769" i="1" s="1"/>
  <c r="AP770" i="1" a="1"/>
  <c r="AP770" i="1" s="1"/>
  <c r="AP771" i="1" a="1"/>
  <c r="AP771" i="1" s="1"/>
  <c r="AP772" i="1" a="1"/>
  <c r="AP772" i="1" s="1"/>
  <c r="AP773" i="1" a="1"/>
  <c r="AP773" i="1" s="1"/>
  <c r="AP774" i="1" a="1"/>
  <c r="AP774" i="1" s="1"/>
  <c r="AP775" i="1" a="1"/>
  <c r="AP775" i="1"/>
  <c r="AP776" i="1" a="1"/>
  <c r="AP776" i="1" s="1"/>
  <c r="AP777" i="1" a="1"/>
  <c r="AP777" i="1" s="1"/>
  <c r="AP778" i="1" a="1"/>
  <c r="AP778" i="1" s="1"/>
  <c r="AP779" i="1" a="1"/>
  <c r="AP779" i="1" s="1"/>
  <c r="AP780" i="1" a="1"/>
  <c r="AP780" i="1" s="1"/>
  <c r="AP781" i="1" a="1"/>
  <c r="AP781" i="1" s="1"/>
  <c r="AP782" i="1" a="1"/>
  <c r="AP782" i="1" s="1"/>
  <c r="AP783" i="1" a="1"/>
  <c r="AP783" i="1" s="1"/>
  <c r="AP784" i="1" a="1"/>
  <c r="AP784" i="1" s="1"/>
  <c r="AP785" i="1" a="1"/>
  <c r="AP785" i="1" s="1"/>
  <c r="AP786" i="1" a="1"/>
  <c r="AP786" i="1" s="1"/>
  <c r="AP787" i="1" a="1"/>
  <c r="AP787" i="1" s="1"/>
  <c r="AP788" i="1" a="1"/>
  <c r="AP788" i="1"/>
  <c r="AP789" i="1" a="1"/>
  <c r="AP789" i="1" s="1"/>
  <c r="AP790" i="1" a="1"/>
  <c r="AP790" i="1" s="1"/>
  <c r="AP791" i="1" a="1"/>
  <c r="AP791" i="1" s="1"/>
  <c r="AP792" i="1" a="1"/>
  <c r="AP792" i="1" s="1"/>
  <c r="AP793" i="1" a="1"/>
  <c r="AP793" i="1" s="1"/>
  <c r="AP794" i="1" a="1"/>
  <c r="AP794" i="1" s="1"/>
  <c r="AP795" i="1" a="1"/>
  <c r="AP795" i="1" s="1"/>
  <c r="AP796" i="1" a="1"/>
  <c r="AP796" i="1" s="1"/>
  <c r="AP797" i="1" a="1"/>
  <c r="AP797" i="1" s="1"/>
  <c r="AP798" i="1" a="1"/>
  <c r="AP798" i="1" s="1"/>
  <c r="AP799" i="1" a="1"/>
  <c r="AP799" i="1" s="1"/>
  <c r="AP800" i="1" a="1"/>
  <c r="AP800" i="1" s="1"/>
  <c r="AP801" i="1" a="1"/>
  <c r="AP801" i="1" s="1"/>
  <c r="AP802" i="1" a="1"/>
  <c r="AP802" i="1" s="1"/>
  <c r="AP803" i="1" a="1"/>
  <c r="AP803" i="1" s="1"/>
  <c r="AP804" i="1" a="1"/>
  <c r="AP804" i="1" s="1"/>
  <c r="AP805" i="1" a="1"/>
  <c r="AP805" i="1" s="1"/>
  <c r="AP806" i="1" a="1"/>
  <c r="AP806" i="1" s="1"/>
  <c r="AP807" i="1" a="1"/>
  <c r="AP807" i="1" s="1"/>
  <c r="AP808" i="1" a="1"/>
  <c r="AP808" i="1" s="1"/>
  <c r="AP809" i="1" a="1"/>
  <c r="AP809" i="1" s="1"/>
  <c r="AP810" i="1" a="1"/>
  <c r="AP810" i="1" s="1"/>
  <c r="AP811" i="1" a="1"/>
  <c r="AP811" i="1" s="1"/>
  <c r="AP812" i="1" a="1"/>
  <c r="AP812" i="1" s="1"/>
  <c r="AP813" i="1" a="1"/>
  <c r="AP813" i="1"/>
  <c r="AP814" i="1" a="1"/>
  <c r="AP814" i="1" s="1"/>
  <c r="AP815" i="1" a="1"/>
  <c r="AP815" i="1" s="1"/>
  <c r="AP816" i="1" a="1"/>
  <c r="AP816" i="1" s="1"/>
  <c r="AP817" i="1" a="1"/>
  <c r="AP817" i="1" s="1"/>
  <c r="AP818" i="1" a="1"/>
  <c r="AP818" i="1" s="1"/>
  <c r="AP819" i="1" a="1"/>
  <c r="AP819" i="1" s="1"/>
  <c r="AP820" i="1" a="1"/>
  <c r="AP820" i="1" s="1"/>
  <c r="AP821" i="1" a="1"/>
  <c r="AP821" i="1" s="1"/>
  <c r="AP822" i="1" a="1"/>
  <c r="AP822" i="1" s="1"/>
  <c r="AP823" i="1" a="1"/>
  <c r="AP823" i="1" s="1"/>
  <c r="AP824" i="1" a="1"/>
  <c r="AP824" i="1" s="1"/>
  <c r="AP825" i="1" a="1"/>
  <c r="AP825" i="1" s="1"/>
  <c r="AP826" i="1" a="1"/>
  <c r="AP826" i="1" s="1"/>
  <c r="AP827" i="1" a="1"/>
  <c r="AP827" i="1" s="1"/>
  <c r="AP828" i="1" a="1"/>
  <c r="AP828" i="1" s="1"/>
  <c r="AP829" i="1" a="1"/>
  <c r="AP829" i="1" s="1"/>
  <c r="AP830" i="1" a="1"/>
  <c r="AP830" i="1" s="1"/>
  <c r="AP831" i="1" a="1"/>
  <c r="AP831" i="1" s="1"/>
  <c r="AP832" i="1" a="1"/>
  <c r="AP832" i="1" s="1"/>
  <c r="AP833" i="1" a="1"/>
  <c r="AP833" i="1" s="1"/>
  <c r="AP834" i="1" a="1"/>
  <c r="AP834" i="1" s="1"/>
  <c r="AP835" i="1" a="1"/>
  <c r="AP835" i="1" s="1"/>
  <c r="AP836" i="1" a="1"/>
  <c r="AP836" i="1" s="1"/>
  <c r="AP837" i="1" a="1"/>
  <c r="AP837" i="1" s="1"/>
  <c r="AP838" i="1" a="1"/>
  <c r="AP838" i="1" s="1"/>
  <c r="AP839" i="1" a="1"/>
  <c r="AP839" i="1" s="1"/>
  <c r="AP840" i="1" a="1"/>
  <c r="AP840" i="1" s="1"/>
  <c r="AP841" i="1" a="1"/>
  <c r="AP841" i="1" s="1"/>
  <c r="AP842" i="1" a="1"/>
  <c r="AP842" i="1"/>
  <c r="AP843" i="1" a="1"/>
  <c r="AP843" i="1" s="1"/>
  <c r="AP844" i="1" a="1"/>
  <c r="AP844" i="1" s="1"/>
  <c r="AP845" i="1" a="1"/>
  <c r="AP845" i="1"/>
  <c r="AP846" i="1" a="1"/>
  <c r="AP846" i="1" s="1"/>
  <c r="AP847" i="1" a="1"/>
  <c r="AP847" i="1" s="1"/>
  <c r="AP848" i="1" a="1"/>
  <c r="AP848" i="1" s="1"/>
  <c r="AP849" i="1" a="1"/>
  <c r="AP849" i="1" s="1"/>
  <c r="AP850" i="1" a="1"/>
  <c r="AP850" i="1" s="1"/>
  <c r="AP851" i="1" a="1"/>
  <c r="AP851" i="1" s="1"/>
  <c r="AP852" i="1" a="1"/>
  <c r="AP852" i="1" s="1"/>
  <c r="AP853" i="1" a="1"/>
  <c r="AP853" i="1" s="1"/>
  <c r="AP854" i="1" a="1"/>
  <c r="AP854" i="1" s="1"/>
  <c r="AP855" i="1" a="1"/>
  <c r="AP855" i="1" s="1"/>
  <c r="AP856" i="1" a="1"/>
  <c r="AP856" i="1" s="1"/>
  <c r="AP857" i="1" a="1"/>
  <c r="AP857" i="1" s="1"/>
  <c r="AP858" i="1" a="1"/>
  <c r="AP858" i="1" s="1"/>
  <c r="AP859" i="1" a="1"/>
  <c r="AP859" i="1" s="1"/>
  <c r="AP860" i="1" a="1"/>
  <c r="AP860" i="1" s="1"/>
  <c r="AP861" i="1" a="1"/>
  <c r="AP861" i="1" s="1"/>
  <c r="AP862" i="1" a="1"/>
  <c r="AP862" i="1" s="1"/>
  <c r="AP863" i="1" a="1"/>
  <c r="AP863" i="1" s="1"/>
  <c r="AP864" i="1" a="1"/>
  <c r="AP864" i="1" s="1"/>
  <c r="AP865" i="1" a="1"/>
  <c r="AP865" i="1" s="1"/>
  <c r="AP866" i="1" a="1"/>
  <c r="AP866" i="1" s="1"/>
  <c r="AP867" i="1" a="1"/>
  <c r="AP867" i="1" s="1"/>
  <c r="AP868" i="1" a="1"/>
  <c r="AP868" i="1" s="1"/>
  <c r="AP869" i="1" a="1"/>
  <c r="AP869" i="1" s="1"/>
  <c r="AP870" i="1" a="1"/>
  <c r="AP870" i="1" s="1"/>
  <c r="AP871" i="1" a="1"/>
  <c r="AP871" i="1" s="1"/>
  <c r="AP872" i="1" a="1"/>
  <c r="AP872" i="1" s="1"/>
  <c r="AP873" i="1" a="1"/>
  <c r="AP873" i="1" s="1"/>
  <c r="AP874" i="1" a="1"/>
  <c r="AP874" i="1" s="1"/>
  <c r="AP875" i="1" a="1"/>
  <c r="AP875" i="1" s="1"/>
  <c r="AP876" i="1" a="1"/>
  <c r="AP876" i="1" s="1"/>
  <c r="AP877" i="1" a="1"/>
  <c r="AP877" i="1"/>
  <c r="AP878" i="1" a="1"/>
  <c r="AP878" i="1" s="1"/>
  <c r="AP879" i="1" a="1"/>
  <c r="AP879" i="1" s="1"/>
  <c r="AP880" i="1" a="1"/>
  <c r="AP880" i="1" s="1"/>
  <c r="AP881" i="1" a="1"/>
  <c r="AP881" i="1" s="1"/>
  <c r="AP882" i="1" a="1"/>
  <c r="AP882" i="1" s="1"/>
  <c r="AP883" i="1" a="1"/>
  <c r="AP883" i="1" s="1"/>
  <c r="AP884" i="1" a="1"/>
  <c r="AP884" i="1"/>
  <c r="AP885" i="1" a="1"/>
  <c r="AP885" i="1" s="1"/>
  <c r="AP886" i="1" a="1"/>
  <c r="AP886" i="1" s="1"/>
  <c r="AP887" i="1" a="1"/>
  <c r="AP887" i="1" s="1"/>
  <c r="AP888" i="1" a="1"/>
  <c r="AP888" i="1" s="1"/>
  <c r="AP889" i="1" a="1"/>
  <c r="AP889" i="1" s="1"/>
  <c r="AP890" i="1" a="1"/>
  <c r="AP890" i="1" s="1"/>
  <c r="AP891" i="1" a="1"/>
  <c r="AP891" i="1" s="1"/>
  <c r="AP892" i="1" a="1"/>
  <c r="AP892" i="1" s="1"/>
  <c r="AP893" i="1" a="1"/>
  <c r="AP893" i="1" s="1"/>
  <c r="AP894" i="1" a="1"/>
  <c r="AP894" i="1" s="1"/>
  <c r="AP895" i="1" a="1"/>
  <c r="AP895" i="1" s="1"/>
  <c r="AP896" i="1" a="1"/>
  <c r="AP896" i="1" s="1"/>
  <c r="AP897" i="1" a="1"/>
  <c r="AP897" i="1" s="1"/>
  <c r="AP898" i="1" a="1"/>
  <c r="AP898" i="1" s="1"/>
  <c r="AP899" i="1" a="1"/>
  <c r="AP899" i="1" s="1"/>
  <c r="AP900" i="1" a="1"/>
  <c r="AP900" i="1" s="1"/>
  <c r="AP901" i="1" a="1"/>
  <c r="AP901" i="1" s="1"/>
  <c r="AP902" i="1" a="1"/>
  <c r="AP902" i="1" s="1"/>
  <c r="AP903" i="1" a="1"/>
  <c r="AP903" i="1" s="1"/>
  <c r="AP904" i="1" a="1"/>
  <c r="AP904" i="1" s="1"/>
  <c r="AP905" i="1" a="1"/>
  <c r="AP905" i="1" s="1"/>
  <c r="AP906" i="1" a="1"/>
  <c r="AP906" i="1" s="1"/>
  <c r="AP907" i="1" a="1"/>
  <c r="AP907" i="1" s="1"/>
  <c r="AP908" i="1" a="1"/>
  <c r="AP908" i="1" s="1"/>
  <c r="AP909" i="1" a="1"/>
  <c r="AP909" i="1" s="1"/>
  <c r="AP910" i="1" a="1"/>
  <c r="AP910" i="1" s="1"/>
  <c r="AP911" i="1" a="1"/>
  <c r="AP911" i="1" s="1"/>
  <c r="AP912" i="1" a="1"/>
  <c r="AP912" i="1" s="1"/>
  <c r="AP913" i="1" a="1"/>
  <c r="AP913" i="1" s="1"/>
  <c r="AP914" i="1" a="1"/>
  <c r="AP914" i="1" s="1"/>
  <c r="AP915" i="1" a="1"/>
  <c r="AP915" i="1" s="1"/>
  <c r="AP916" i="1" a="1"/>
  <c r="AP916" i="1" s="1"/>
  <c r="AP917" i="1" a="1"/>
  <c r="AP917" i="1" s="1"/>
  <c r="AP918" i="1" a="1"/>
  <c r="AP918" i="1" s="1"/>
  <c r="AP919" i="1" a="1"/>
  <c r="AP919" i="1" s="1"/>
  <c r="AP920" i="1" a="1"/>
  <c r="AP920" i="1" s="1"/>
  <c r="AP921" i="1" a="1"/>
  <c r="AP921" i="1" s="1"/>
  <c r="AP922" i="1" a="1"/>
  <c r="AP922" i="1" s="1"/>
  <c r="AP923" i="1" a="1"/>
  <c r="AP923" i="1" s="1"/>
  <c r="AP924" i="1" a="1"/>
  <c r="AP924" i="1" s="1"/>
  <c r="AP925" i="1" a="1"/>
  <c r="AP925" i="1" s="1"/>
  <c r="AP926" i="1" a="1"/>
  <c r="AP926" i="1" s="1"/>
  <c r="AP927" i="1" a="1"/>
  <c r="AP927" i="1" s="1"/>
  <c r="AP928" i="1" a="1"/>
  <c r="AP928" i="1" s="1"/>
  <c r="AP929" i="1" a="1"/>
  <c r="AP929" i="1" s="1"/>
  <c r="AP930" i="1" a="1"/>
  <c r="AP930" i="1" s="1"/>
  <c r="AP931" i="1" a="1"/>
  <c r="AP931" i="1" s="1"/>
  <c r="AP932" i="1" a="1"/>
  <c r="AP932" i="1" s="1"/>
  <c r="AP933" i="1" a="1"/>
  <c r="AP933" i="1" s="1"/>
  <c r="AP934" i="1" a="1"/>
  <c r="AP934" i="1" s="1"/>
  <c r="AP935" i="1" a="1"/>
  <c r="AP935" i="1" s="1"/>
  <c r="AP936" i="1" a="1"/>
  <c r="AP936" i="1" s="1"/>
  <c r="AP937" i="1" a="1"/>
  <c r="AP937" i="1" s="1"/>
  <c r="AP938" i="1" a="1"/>
  <c r="AP938" i="1" s="1"/>
  <c r="AP939" i="1" a="1"/>
  <c r="AP939" i="1" s="1"/>
  <c r="AP940" i="1" a="1"/>
  <c r="AP940" i="1" s="1"/>
  <c r="AP941" i="1" a="1"/>
  <c r="AP941" i="1" s="1"/>
  <c r="AP942" i="1" a="1"/>
  <c r="AP942" i="1" s="1"/>
  <c r="AP943" i="1" a="1"/>
  <c r="AP943" i="1" s="1"/>
  <c r="AP944" i="1" a="1"/>
  <c r="AP944" i="1" s="1"/>
  <c r="AP945" i="1" a="1"/>
  <c r="AP945" i="1" s="1"/>
  <c r="AP946" i="1" a="1"/>
  <c r="AP946" i="1" s="1"/>
  <c r="AP947" i="1" a="1"/>
  <c r="AP947" i="1" s="1"/>
  <c r="AP948" i="1" a="1"/>
  <c r="AP948" i="1" s="1"/>
  <c r="AP949" i="1" a="1"/>
  <c r="AP949" i="1" s="1"/>
  <c r="AP950" i="1" a="1"/>
  <c r="AP950" i="1" s="1"/>
  <c r="AP951" i="1" a="1"/>
  <c r="AP951" i="1" s="1"/>
  <c r="AP952" i="1" a="1"/>
  <c r="AP952" i="1" s="1"/>
  <c r="AP953" i="1" a="1"/>
  <c r="AP953" i="1" s="1"/>
  <c r="AP954" i="1" a="1"/>
  <c r="AP954" i="1" s="1"/>
  <c r="AP955" i="1" a="1"/>
  <c r="AP955" i="1" s="1"/>
  <c r="AP956" i="1" a="1"/>
  <c r="AP956" i="1" s="1"/>
  <c r="AP957" i="1" a="1"/>
  <c r="AP957" i="1" s="1"/>
  <c r="AP958" i="1" a="1"/>
  <c r="AP958" i="1" s="1"/>
  <c r="AP959" i="1" a="1"/>
  <c r="AP959" i="1" s="1"/>
  <c r="AP960" i="1" a="1"/>
  <c r="AP960" i="1" s="1"/>
  <c r="AP961" i="1" a="1"/>
  <c r="AP961" i="1" s="1"/>
  <c r="AP962" i="1" a="1"/>
  <c r="AP962" i="1" s="1"/>
  <c r="AP963" i="1" a="1"/>
  <c r="AP963" i="1" s="1"/>
  <c r="AP964" i="1" a="1"/>
  <c r="AP964" i="1" s="1"/>
  <c r="AP965" i="1" a="1"/>
  <c r="AP965" i="1" s="1"/>
  <c r="AP966" i="1" a="1"/>
  <c r="AP966" i="1" s="1"/>
  <c r="AP967" i="1" a="1"/>
  <c r="AP967" i="1" s="1"/>
  <c r="AP968" i="1" a="1"/>
  <c r="AP968" i="1" s="1"/>
  <c r="AP969" i="1" a="1"/>
  <c r="AP969" i="1" s="1"/>
  <c r="AP970" i="1" a="1"/>
  <c r="AP970" i="1" s="1"/>
  <c r="AP971" i="1" a="1"/>
  <c r="AP971" i="1" s="1"/>
  <c r="AP972" i="1" a="1"/>
  <c r="AP972" i="1" s="1"/>
  <c r="AP973" i="1" a="1"/>
  <c r="AP973" i="1" s="1"/>
  <c r="AP974" i="1" a="1"/>
  <c r="AP974" i="1" s="1"/>
  <c r="AP975" i="1" a="1"/>
  <c r="AP975" i="1" s="1"/>
  <c r="AP976" i="1" a="1"/>
  <c r="AP976" i="1" s="1"/>
  <c r="AP977" i="1" a="1"/>
  <c r="AP977" i="1" s="1"/>
  <c r="AP978" i="1" a="1"/>
  <c r="AP978" i="1" s="1"/>
  <c r="AP979" i="1" a="1"/>
  <c r="AP979" i="1" s="1"/>
  <c r="AP980" i="1" a="1"/>
  <c r="AP980" i="1" s="1"/>
  <c r="AP981" i="1" a="1"/>
  <c r="AP981" i="1" s="1"/>
  <c r="AP982" i="1" a="1"/>
  <c r="AP982" i="1" s="1"/>
  <c r="AP983" i="1" a="1"/>
  <c r="AP983" i="1" s="1"/>
  <c r="AP984" i="1" a="1"/>
  <c r="AP984" i="1" s="1"/>
  <c r="AP985" i="1" a="1"/>
  <c r="AP985" i="1" s="1"/>
  <c r="AP986" i="1" a="1"/>
  <c r="AP986" i="1"/>
  <c r="AP987" i="1" a="1"/>
  <c r="AP987" i="1" s="1"/>
  <c r="AP988" i="1" a="1"/>
  <c r="AP988" i="1" s="1"/>
  <c r="AP989" i="1" a="1"/>
  <c r="AP989" i="1" s="1"/>
  <c r="AP990" i="1" a="1"/>
  <c r="AP990" i="1" s="1"/>
  <c r="AP991" i="1" a="1"/>
  <c r="AP991" i="1" s="1"/>
  <c r="AP992" i="1" a="1"/>
  <c r="AP992" i="1" s="1"/>
  <c r="AP993" i="1" a="1"/>
  <c r="AP993" i="1" s="1"/>
  <c r="AP994" i="1" a="1"/>
  <c r="AP994" i="1" s="1"/>
  <c r="AP995" i="1" a="1"/>
  <c r="AP995" i="1" s="1"/>
  <c r="AP996" i="1" a="1"/>
  <c r="AP996" i="1" s="1"/>
  <c r="AP997" i="1" a="1"/>
  <c r="AP997" i="1" s="1"/>
  <c r="AP998" i="1" a="1"/>
  <c r="AP998" i="1" s="1"/>
  <c r="AP999" i="1" a="1"/>
  <c r="AP999" i="1" s="1"/>
  <c r="AP1000" i="1" a="1"/>
  <c r="AP1000" i="1" s="1"/>
  <c r="AP1001" i="1" a="1"/>
  <c r="AP1001" i="1" s="1"/>
  <c r="AP1002" i="1" a="1"/>
  <c r="AP1002" i="1" s="1"/>
  <c r="AP1003" i="1" a="1"/>
  <c r="AP1003" i="1" s="1"/>
  <c r="AP1004" i="1" a="1"/>
  <c r="AP1004" i="1" s="1"/>
  <c r="AP1005" i="1" a="1"/>
  <c r="AP1005" i="1" s="1"/>
  <c r="AP1006" i="1" a="1"/>
  <c r="AP1006" i="1" s="1"/>
  <c r="AP1007" i="1" a="1"/>
  <c r="AP1007" i="1" s="1"/>
  <c r="AP1008" i="1" a="1"/>
  <c r="AP1008" i="1" s="1"/>
  <c r="AP1009" i="1" a="1"/>
  <c r="AP1009" i="1" s="1"/>
  <c r="AP1010" i="1" a="1"/>
  <c r="AP1010" i="1" s="1"/>
  <c r="AP1011" i="1" a="1"/>
  <c r="AP1011" i="1" s="1"/>
  <c r="AP1012" i="1" a="1"/>
  <c r="AP1012" i="1" s="1"/>
  <c r="AP1013" i="1" a="1"/>
  <c r="AP1013" i="1" s="1"/>
  <c r="AP1014" i="1" a="1"/>
  <c r="AP1014" i="1" s="1"/>
  <c r="AP1015" i="1" a="1"/>
  <c r="AP1015" i="1" s="1"/>
  <c r="AP1016" i="1" a="1"/>
  <c r="AP1016" i="1" s="1"/>
  <c r="AP1017" i="1" a="1"/>
  <c r="AP1017" i="1" s="1"/>
  <c r="AP1018" i="1" a="1"/>
  <c r="AP1018" i="1" s="1"/>
  <c r="AP1019" i="1" a="1"/>
  <c r="AP1019" i="1" s="1"/>
  <c r="AP1020" i="1" a="1"/>
  <c r="AP1020" i="1" s="1"/>
  <c r="AP1021" i="1" a="1"/>
  <c r="AP1021" i="1" s="1"/>
  <c r="AP1022" i="1" a="1"/>
  <c r="AP1022" i="1" s="1"/>
  <c r="AP1023" i="1" a="1"/>
  <c r="AP1023" i="1" s="1"/>
  <c r="AP1024" i="1" a="1"/>
  <c r="AP1024" i="1" s="1"/>
  <c r="AP1025" i="1" a="1"/>
  <c r="AP1025" i="1" s="1"/>
  <c r="AP1026" i="1" a="1"/>
  <c r="AP1026" i="1" s="1"/>
  <c r="AP1027" i="1" a="1"/>
  <c r="AP1027" i="1" s="1"/>
  <c r="AP1028" i="1" a="1"/>
  <c r="AP1028" i="1" s="1"/>
  <c r="AP1029" i="1" a="1"/>
  <c r="AP1029" i="1" s="1"/>
  <c r="AP1030" i="1" a="1"/>
  <c r="AP1030" i="1"/>
  <c r="AP1031" i="1" a="1"/>
  <c r="AP1031" i="1" s="1"/>
  <c r="AP1032" i="1" a="1"/>
  <c r="AP1032" i="1" s="1"/>
  <c r="AP1033" i="1" a="1"/>
  <c r="AP1033" i="1" s="1"/>
  <c r="AP1034" i="1" a="1"/>
  <c r="AP1034" i="1" s="1"/>
  <c r="AP1035" i="1" a="1"/>
  <c r="AP1035" i="1" s="1"/>
  <c r="AP1036" i="1" a="1"/>
  <c r="AP1036" i="1" s="1"/>
  <c r="AP1037" i="1" a="1"/>
  <c r="AP1037" i="1" s="1"/>
  <c r="AP1038" i="1" a="1"/>
  <c r="AP1038" i="1" s="1"/>
  <c r="AP1039" i="1" a="1"/>
  <c r="AP1039" i="1" s="1"/>
  <c r="AP1040" i="1" a="1"/>
  <c r="AP1040" i="1" s="1"/>
  <c r="AP1041" i="1" a="1"/>
  <c r="AP1041" i="1" s="1"/>
  <c r="AP1042" i="1" a="1"/>
  <c r="AP1042" i="1" s="1"/>
  <c r="AP1043" i="1" a="1"/>
  <c r="AP1043" i="1" s="1"/>
  <c r="AP1044" i="1" a="1"/>
  <c r="AP1044" i="1" s="1"/>
  <c r="AP1045" i="1" a="1"/>
  <c r="AP1045" i="1" s="1"/>
  <c r="AP1046" i="1" a="1"/>
  <c r="AP1046" i="1" s="1"/>
  <c r="AP1047" i="1" a="1"/>
  <c r="AP1047" i="1" s="1"/>
  <c r="AP1048" i="1" a="1"/>
  <c r="AP1048" i="1" s="1"/>
  <c r="AP1049" i="1" a="1"/>
  <c r="AP1049" i="1" s="1"/>
  <c r="AP1050" i="1" a="1"/>
  <c r="AP1050" i="1"/>
  <c r="AP1051" i="1" a="1"/>
  <c r="AP1051" i="1" s="1"/>
  <c r="AP1052" i="1" a="1"/>
  <c r="AP1052" i="1" s="1"/>
  <c r="AP1053" i="1" a="1"/>
  <c r="AP1053" i="1" s="1"/>
  <c r="AP1054" i="1" a="1"/>
  <c r="AP1054" i="1" s="1"/>
  <c r="AP1055" i="1" a="1"/>
  <c r="AP1055" i="1" s="1"/>
  <c r="AP1056" i="1" a="1"/>
  <c r="AP1056" i="1" s="1"/>
  <c r="AP1057" i="1" a="1"/>
  <c r="AP1057" i="1" s="1"/>
  <c r="AP1058" i="1" a="1"/>
  <c r="AP1058" i="1" s="1"/>
  <c r="AP1059" i="1" a="1"/>
  <c r="AP1059" i="1" s="1"/>
  <c r="AP1060" i="1" a="1"/>
  <c r="AP1060" i="1" s="1"/>
  <c r="AP1061" i="1" a="1"/>
  <c r="AP1061" i="1" s="1"/>
  <c r="AP1062" i="1" a="1"/>
  <c r="AP1062" i="1" s="1"/>
  <c r="AP1063" i="1" a="1"/>
  <c r="AP1063" i="1" s="1"/>
  <c r="AP1064" i="1" a="1"/>
  <c r="AP1064" i="1" s="1"/>
  <c r="AP1065" i="1" a="1"/>
  <c r="AP1065" i="1" s="1"/>
  <c r="AP1066" i="1" a="1"/>
  <c r="AP1066" i="1" s="1"/>
  <c r="AP1067" i="1" a="1"/>
  <c r="AP1067" i="1" s="1"/>
  <c r="AP1068" i="1" a="1"/>
  <c r="AP1068" i="1" s="1"/>
  <c r="AP1069" i="1" a="1"/>
  <c r="AP1069" i="1" s="1"/>
  <c r="AP1070" i="1" a="1"/>
  <c r="AP1070" i="1" s="1"/>
  <c r="AP1071" i="1" a="1"/>
  <c r="AP1071" i="1" s="1"/>
  <c r="AP1072" i="1" a="1"/>
  <c r="AP1072" i="1" s="1"/>
  <c r="AP1073" i="1" a="1"/>
  <c r="AP1073" i="1" s="1"/>
  <c r="AP1074" i="1" a="1"/>
  <c r="AP1074" i="1" s="1"/>
  <c r="AP1075" i="1" a="1"/>
  <c r="AP1075" i="1" s="1"/>
  <c r="AP1076" i="1" a="1"/>
  <c r="AP1076" i="1" s="1"/>
  <c r="AP1077" i="1" a="1"/>
  <c r="AP1077" i="1" s="1"/>
  <c r="AP1078" i="1" a="1"/>
  <c r="AP1078" i="1" s="1"/>
  <c r="AP1079" i="1" a="1"/>
  <c r="AP1079" i="1" s="1"/>
  <c r="AP1080" i="1" a="1"/>
  <c r="AP1080" i="1" s="1"/>
  <c r="AP1081" i="1" a="1"/>
  <c r="AP1081" i="1" s="1"/>
  <c r="AP1082" i="1" a="1"/>
  <c r="AP1082" i="1" s="1"/>
  <c r="AP1083" i="1" a="1"/>
  <c r="AP1083" i="1" s="1"/>
  <c r="AP1084" i="1" a="1"/>
  <c r="AP1084" i="1" s="1"/>
  <c r="AP1085" i="1" a="1"/>
  <c r="AP1085" i="1" s="1"/>
  <c r="AP1086" i="1" a="1"/>
  <c r="AP1086" i="1" s="1"/>
  <c r="AP1087" i="1" a="1"/>
  <c r="AP1087" i="1" s="1"/>
  <c r="AP1088" i="1" a="1"/>
  <c r="AP1088" i="1" s="1"/>
  <c r="AP1089" i="1" a="1"/>
  <c r="AP1089" i="1" s="1"/>
  <c r="AP1090" i="1" a="1"/>
  <c r="AP1090" i="1" s="1"/>
  <c r="AP1091" i="1" a="1"/>
  <c r="AP1091" i="1" s="1"/>
  <c r="AP1092" i="1" a="1"/>
  <c r="AP1092" i="1" s="1"/>
  <c r="AP1093" i="1" a="1"/>
  <c r="AP1093" i="1" s="1"/>
  <c r="AP1094" i="1" a="1"/>
  <c r="AP1094" i="1" s="1"/>
  <c r="AP1095" i="1" a="1"/>
  <c r="AP1095" i="1" s="1"/>
  <c r="AP1096" i="1" a="1"/>
  <c r="AP1096" i="1" s="1"/>
  <c r="AP1097" i="1" a="1"/>
  <c r="AP1097" i="1" s="1"/>
  <c r="AP1098" i="1" a="1"/>
  <c r="AP1098" i="1" s="1"/>
  <c r="AP1099" i="1" a="1"/>
  <c r="AP1099" i="1" s="1"/>
  <c r="AP1100" i="1" a="1"/>
  <c r="AP1100" i="1" s="1"/>
  <c r="AP1101" i="1" a="1"/>
  <c r="AP1101" i="1" s="1"/>
  <c r="AP1102" i="1" a="1"/>
  <c r="AP1102" i="1" s="1"/>
  <c r="AP1103" i="1" a="1"/>
  <c r="AP1103" i="1" s="1"/>
  <c r="AP1104" i="1" a="1"/>
  <c r="AP1104" i="1" s="1"/>
  <c r="AP1105" i="1" a="1"/>
  <c r="AP1105" i="1" s="1"/>
  <c r="AP1106" i="1" a="1"/>
  <c r="AP1106" i="1" s="1"/>
  <c r="AP1107" i="1" a="1"/>
  <c r="AP1107" i="1" s="1"/>
  <c r="AP1108" i="1" a="1"/>
  <c r="AP1108" i="1" s="1"/>
  <c r="AP1109" i="1" a="1"/>
  <c r="AP1109" i="1" s="1"/>
  <c r="AP1110" i="1" a="1"/>
  <c r="AP1110" i="1" s="1"/>
  <c r="AP1111" i="1" a="1"/>
  <c r="AP1111" i="1" s="1"/>
  <c r="AP1112" i="1" a="1"/>
  <c r="AP1112" i="1" s="1"/>
  <c r="AP1113" i="1" a="1"/>
  <c r="AP1113" i="1" s="1"/>
  <c r="AP1114" i="1" a="1"/>
  <c r="AP1114" i="1" s="1"/>
  <c r="AP1115" i="1" a="1"/>
  <c r="AP1115" i="1" s="1"/>
  <c r="AP1116" i="1" a="1"/>
  <c r="AP1116" i="1" s="1"/>
  <c r="AP1117" i="1" a="1"/>
  <c r="AP1117" i="1" s="1"/>
  <c r="AP1118" i="1" a="1"/>
  <c r="AP1118" i="1" s="1"/>
  <c r="AP1119" i="1" a="1"/>
  <c r="AP1119" i="1" s="1"/>
  <c r="AP1120" i="1" a="1"/>
  <c r="AP1120" i="1" s="1"/>
  <c r="AP1121" i="1" a="1"/>
  <c r="AP1121" i="1" s="1"/>
  <c r="AP1122" i="1" a="1"/>
  <c r="AP1122" i="1" s="1"/>
  <c r="AP1123" i="1" a="1"/>
  <c r="AP1123" i="1" s="1"/>
  <c r="AP1124" i="1" a="1"/>
  <c r="AP1124" i="1" s="1"/>
  <c r="AP1125" i="1" a="1"/>
  <c r="AP1125" i="1" s="1"/>
  <c r="AP1126" i="1" a="1"/>
  <c r="AP1126" i="1" s="1"/>
  <c r="AP1127" i="1" a="1"/>
  <c r="AP1127" i="1" s="1"/>
  <c r="AP1128" i="1" a="1"/>
  <c r="AP1128" i="1" s="1"/>
  <c r="AP1129" i="1" a="1"/>
  <c r="AP1129" i="1" s="1"/>
  <c r="AP1130" i="1" a="1"/>
  <c r="AP1130" i="1" s="1"/>
  <c r="AP1131" i="1" a="1"/>
  <c r="AP1131" i="1" s="1"/>
  <c r="AP1132" i="1" a="1"/>
  <c r="AP1132" i="1" s="1"/>
  <c r="AP1133" i="1" a="1"/>
  <c r="AP1133" i="1" s="1"/>
  <c r="AP1134" i="1" a="1"/>
  <c r="AP1134" i="1" s="1"/>
  <c r="AP1135" i="1" a="1"/>
  <c r="AP1135" i="1" s="1"/>
  <c r="AP1136" i="1" a="1"/>
  <c r="AP1136" i="1" s="1"/>
  <c r="AP1137" i="1" a="1"/>
  <c r="AP1137" i="1" s="1"/>
  <c r="AP1138" i="1" a="1"/>
  <c r="AP1138" i="1" s="1"/>
  <c r="AP1139" i="1" a="1"/>
  <c r="AP1139" i="1" s="1"/>
  <c r="AP1140" i="1" a="1"/>
  <c r="AP1140" i="1" s="1"/>
  <c r="AP1141" i="1" a="1"/>
  <c r="AP1141" i="1" s="1"/>
  <c r="AP1142" i="1" a="1"/>
  <c r="AP1142" i="1" s="1"/>
  <c r="AP1143" i="1" a="1"/>
  <c r="AP1143" i="1" s="1"/>
  <c r="AP1144" i="1" a="1"/>
  <c r="AP1144" i="1" s="1"/>
  <c r="AP1145" i="1" a="1"/>
  <c r="AP1145" i="1" s="1"/>
  <c r="AP1146" i="1" a="1"/>
  <c r="AP1146" i="1" s="1"/>
  <c r="AP1147" i="1" a="1"/>
  <c r="AP1147" i="1" s="1"/>
  <c r="AP1148" i="1" a="1"/>
  <c r="AP1148" i="1" s="1"/>
  <c r="AP1149" i="1" a="1"/>
  <c r="AP1149" i="1" s="1"/>
  <c r="AP1150" i="1" a="1"/>
  <c r="AP1150" i="1" s="1"/>
  <c r="AP1151" i="1" a="1"/>
  <c r="AP1151" i="1" s="1"/>
  <c r="AP1152" i="1" a="1"/>
  <c r="AP1152" i="1" s="1"/>
  <c r="AP1153" i="1" a="1"/>
  <c r="AP1153" i="1" s="1"/>
  <c r="AP1154" i="1" a="1"/>
  <c r="AP1154" i="1" s="1"/>
  <c r="AP1155" i="1" a="1"/>
  <c r="AP1155" i="1" s="1"/>
  <c r="AP1156" i="1" a="1"/>
  <c r="AP1156" i="1" s="1"/>
  <c r="AP1157" i="1" a="1"/>
  <c r="AP1157" i="1" s="1"/>
  <c r="AP1158" i="1" a="1"/>
  <c r="AP1158" i="1" s="1"/>
  <c r="AP1159" i="1" a="1"/>
  <c r="AP1159" i="1" s="1"/>
  <c r="AP1160" i="1" a="1"/>
  <c r="AP1160" i="1" s="1"/>
  <c r="AP1161" i="1" a="1"/>
  <c r="AP1161" i="1" s="1"/>
  <c r="AP1162" i="1" a="1"/>
  <c r="AP1162" i="1" s="1"/>
  <c r="AP1163" i="1" a="1"/>
  <c r="AP1163" i="1" s="1"/>
  <c r="AP1164" i="1" a="1"/>
  <c r="AP1164" i="1" s="1"/>
  <c r="AP1165" i="1" a="1"/>
  <c r="AP1165" i="1" s="1"/>
  <c r="AP1166" i="1" a="1"/>
  <c r="AP1166" i="1" s="1"/>
  <c r="AP1167" i="1" a="1"/>
  <c r="AP1167" i="1" s="1"/>
  <c r="AP1168" i="1" a="1"/>
  <c r="AP1168" i="1" s="1"/>
  <c r="AP1169" i="1" a="1"/>
  <c r="AP1169" i="1" s="1"/>
  <c r="AP1170" i="1" a="1"/>
  <c r="AP1170" i="1" s="1"/>
  <c r="AP1171" i="1" a="1"/>
  <c r="AP1171" i="1" s="1"/>
  <c r="AP1172" i="1" a="1"/>
  <c r="AP1172" i="1" s="1"/>
  <c r="AP1173" i="1" a="1"/>
  <c r="AP1173" i="1" s="1"/>
  <c r="AP1174" i="1" a="1"/>
  <c r="AP1174" i="1" s="1"/>
  <c r="AP1175" i="1" a="1"/>
  <c r="AP1175" i="1" s="1"/>
  <c r="AP1176" i="1" a="1"/>
  <c r="AP1176" i="1" s="1"/>
  <c r="AP1177" i="1" a="1"/>
  <c r="AP1177" i="1" s="1"/>
  <c r="AP1178" i="1" a="1"/>
  <c r="AP1178" i="1" s="1"/>
  <c r="AP1179" i="1" a="1"/>
  <c r="AP1179" i="1" s="1"/>
  <c r="AP1180" i="1" a="1"/>
  <c r="AP1180" i="1" s="1"/>
  <c r="AP1181" i="1" a="1"/>
  <c r="AP1181" i="1" s="1"/>
  <c r="AP1182" i="1" a="1"/>
  <c r="AP1182" i="1" s="1"/>
  <c r="AP1183" i="1" a="1"/>
  <c r="AP1183" i="1" s="1"/>
  <c r="AP1184" i="1" a="1"/>
  <c r="AP1184" i="1" s="1"/>
  <c r="AP1185" i="1" a="1"/>
  <c r="AP1185" i="1" s="1"/>
  <c r="AP1186" i="1" a="1"/>
  <c r="AP1186" i="1" s="1"/>
  <c r="AP1187" i="1" a="1"/>
  <c r="AP1187" i="1" s="1"/>
  <c r="AP1188" i="1" a="1"/>
  <c r="AP1188" i="1" s="1"/>
  <c r="AP1189" i="1" a="1"/>
  <c r="AP1189" i="1" s="1"/>
  <c r="AP1190" i="1" a="1"/>
  <c r="AP1190" i="1" s="1"/>
  <c r="AP1191" i="1" a="1"/>
  <c r="AP1191" i="1" s="1"/>
  <c r="AP1192" i="1" a="1"/>
  <c r="AP1192" i="1" s="1"/>
  <c r="AP1193" i="1" a="1"/>
  <c r="AP1193" i="1" s="1"/>
  <c r="AP1194" i="1" a="1"/>
  <c r="AP1194" i="1" s="1"/>
  <c r="AP1195" i="1" a="1"/>
  <c r="AP1195" i="1" s="1"/>
  <c r="AP1196" i="1" a="1"/>
  <c r="AP1196" i="1" s="1"/>
  <c r="AP1197" i="1" a="1"/>
  <c r="AP1197" i="1" s="1"/>
  <c r="AP1198" i="1" a="1"/>
  <c r="AP1198" i="1" s="1"/>
  <c r="AP1199" i="1" a="1"/>
  <c r="AP1199" i="1" s="1"/>
  <c r="AP1200" i="1" a="1"/>
  <c r="AP1200" i="1" s="1"/>
  <c r="AP1201" i="1" a="1"/>
  <c r="AP1201" i="1" s="1"/>
  <c r="AP1202" i="1" a="1"/>
  <c r="AP1202" i="1" s="1"/>
  <c r="AP1203" i="1" a="1"/>
  <c r="AP1203" i="1" s="1"/>
  <c r="AP1204" i="1" a="1"/>
  <c r="AP1204" i="1" s="1"/>
  <c r="AP1205" i="1" a="1"/>
  <c r="AP1205" i="1" s="1"/>
  <c r="AP1206" i="1" a="1"/>
  <c r="AP1206" i="1" s="1"/>
  <c r="AP1207" i="1" a="1"/>
  <c r="AP1207" i="1" s="1"/>
  <c r="AP1208" i="1" a="1"/>
  <c r="AP1208" i="1" s="1"/>
  <c r="AP1209" i="1" a="1"/>
  <c r="AP1209" i="1" s="1"/>
  <c r="AP1210" i="1" a="1"/>
  <c r="AP1210" i="1" s="1"/>
  <c r="AP1211" i="1" a="1"/>
  <c r="AP1211" i="1" s="1"/>
  <c r="AP1212" i="1" a="1"/>
  <c r="AP1212" i="1" s="1"/>
  <c r="AP1213" i="1" a="1"/>
  <c r="AP1213" i="1" s="1"/>
  <c r="AP1214" i="1" a="1"/>
  <c r="AP1214" i="1" s="1"/>
  <c r="AP1215" i="1" a="1"/>
  <c r="AP1215" i="1" s="1"/>
  <c r="AP1216" i="1" a="1"/>
  <c r="AP1216" i="1" s="1"/>
  <c r="AP1217" i="1" a="1"/>
  <c r="AP1217" i="1" s="1"/>
  <c r="AP1218" i="1" a="1"/>
  <c r="AP1218" i="1" s="1"/>
  <c r="AP1219" i="1" a="1"/>
  <c r="AP1219" i="1" s="1"/>
  <c r="AP1220" i="1" a="1"/>
  <c r="AP1220" i="1" s="1"/>
  <c r="AP1221" i="1" a="1"/>
  <c r="AP1221" i="1" s="1"/>
  <c r="AP1222" i="1" a="1"/>
  <c r="AP1222" i="1" s="1"/>
  <c r="AP1223" i="1" a="1"/>
  <c r="AP1223" i="1" s="1"/>
  <c r="AP1224" i="1" a="1"/>
  <c r="AP1224" i="1" s="1"/>
  <c r="AP1225" i="1" a="1"/>
  <c r="AP1225" i="1" s="1"/>
  <c r="AP1226" i="1" a="1"/>
  <c r="AP1226" i="1" s="1"/>
  <c r="AP1227" i="1" a="1"/>
  <c r="AP1227" i="1" s="1"/>
  <c r="AP1228" i="1" a="1"/>
  <c r="AP1228" i="1" s="1"/>
  <c r="AP1229" i="1" a="1"/>
  <c r="AP1229" i="1" s="1"/>
  <c r="AP1230" i="1" a="1"/>
  <c r="AP1230" i="1" s="1"/>
  <c r="AP1231" i="1" a="1"/>
  <c r="AP1231" i="1" s="1"/>
  <c r="AP1232" i="1" a="1"/>
  <c r="AP1232" i="1" s="1"/>
  <c r="AP1233" i="1" a="1"/>
  <c r="AP1233" i="1" s="1"/>
  <c r="AP1234" i="1" a="1"/>
  <c r="AP1234" i="1"/>
  <c r="AP1235" i="1" a="1"/>
  <c r="AP1235" i="1" s="1"/>
  <c r="AP1236" i="1" a="1"/>
  <c r="AP1236" i="1" s="1"/>
  <c r="AP1237" i="1" a="1"/>
  <c r="AP1237" i="1" s="1"/>
  <c r="AP1238" i="1" a="1"/>
  <c r="AP1238" i="1" s="1"/>
  <c r="AP1239" i="1" a="1"/>
  <c r="AP1239" i="1" s="1"/>
  <c r="AP1240" i="1" a="1"/>
  <c r="AP1240" i="1" s="1"/>
  <c r="AP1241" i="1" a="1"/>
  <c r="AP1241" i="1" s="1"/>
  <c r="AP1242" i="1" a="1"/>
  <c r="AP1242" i="1" s="1"/>
  <c r="AP1243" i="1" a="1"/>
  <c r="AP1243" i="1" s="1"/>
  <c r="AP1244" i="1" a="1"/>
  <c r="AP1244" i="1" s="1"/>
  <c r="AP1245" i="1" a="1"/>
  <c r="AP1245" i="1" s="1"/>
  <c r="AP1246" i="1" a="1"/>
  <c r="AP1246" i="1" s="1"/>
  <c r="AP1247" i="1" a="1"/>
  <c r="AP1247" i="1"/>
  <c r="AP1248" i="1" a="1"/>
  <c r="AP1248" i="1" s="1"/>
  <c r="AP1249" i="1" a="1"/>
  <c r="AP1249" i="1" s="1"/>
  <c r="AP1250" i="1" a="1"/>
  <c r="AP1250" i="1" s="1"/>
  <c r="AP1251" i="1" a="1"/>
  <c r="AP1251" i="1" s="1"/>
  <c r="AP1252" i="1" a="1"/>
  <c r="AP1252" i="1" s="1"/>
  <c r="AP1253" i="1" a="1"/>
  <c r="AP1253" i="1" s="1"/>
  <c r="AP1254" i="1" a="1"/>
  <c r="AP1254" i="1" s="1"/>
  <c r="AP1255" i="1" a="1"/>
  <c r="AP1255" i="1" s="1"/>
  <c r="AP1256" i="1" a="1"/>
  <c r="AP1256" i="1" s="1"/>
  <c r="AP1257" i="1" a="1"/>
  <c r="AP1257" i="1" s="1"/>
  <c r="AP1258" i="1" a="1"/>
  <c r="AP1258" i="1" s="1"/>
  <c r="AP1259" i="1" a="1"/>
  <c r="AP1259" i="1" s="1"/>
  <c r="AP1260" i="1" a="1"/>
  <c r="AP1260" i="1" s="1"/>
  <c r="AP1261" i="1" a="1"/>
  <c r="AP1261" i="1" s="1"/>
  <c r="AP1262" i="1" a="1"/>
  <c r="AP1262" i="1" s="1"/>
  <c r="AP1263" i="1" a="1"/>
  <c r="AP1263" i="1" s="1"/>
  <c r="AP1264" i="1" a="1"/>
  <c r="AP1264" i="1" s="1"/>
  <c r="AP1265" i="1" a="1"/>
  <c r="AP1265" i="1" s="1"/>
  <c r="AP1266" i="1" a="1"/>
  <c r="AP1266" i="1" s="1"/>
  <c r="AP1267" i="1" a="1"/>
  <c r="AP1267" i="1" s="1"/>
  <c r="AP1268" i="1" a="1"/>
  <c r="AP1268" i="1" s="1"/>
  <c r="AP1269" i="1" a="1"/>
  <c r="AP1269" i="1" s="1"/>
  <c r="AP1270" i="1" a="1"/>
  <c r="AP1270" i="1" s="1"/>
  <c r="AP1271" i="1" a="1"/>
  <c r="AP1271" i="1" s="1"/>
  <c r="AP1272" i="1" a="1"/>
  <c r="AP1272" i="1" s="1"/>
  <c r="AP1273" i="1" a="1"/>
  <c r="AP1273" i="1" s="1"/>
  <c r="AP1274" i="1" a="1"/>
  <c r="AP1274" i="1" s="1"/>
  <c r="AP1275" i="1" a="1"/>
  <c r="AP1275" i="1" s="1"/>
  <c r="AP1276" i="1" a="1"/>
  <c r="AP1276" i="1" s="1"/>
  <c r="AP1277" i="1" a="1"/>
  <c r="AP1277" i="1" s="1"/>
  <c r="AP1278" i="1" a="1"/>
  <c r="AP1278" i="1" s="1"/>
  <c r="AP1279" i="1" a="1"/>
  <c r="AP1279" i="1" s="1"/>
  <c r="AP1280" i="1" a="1"/>
  <c r="AP1280" i="1" s="1"/>
  <c r="AP1281" i="1" a="1"/>
  <c r="AP1281" i="1" s="1"/>
  <c r="AP1282" i="1" a="1"/>
  <c r="AP1282" i="1" s="1"/>
  <c r="AP1283" i="1" a="1"/>
  <c r="AP1283" i="1" s="1"/>
  <c r="AP1284" i="1" a="1"/>
  <c r="AP1284" i="1" s="1"/>
  <c r="AP1285" i="1" a="1"/>
  <c r="AP1285" i="1" s="1"/>
  <c r="AP1286" i="1" a="1"/>
  <c r="AP1286" i="1" s="1"/>
  <c r="AP1287" i="1" a="1"/>
  <c r="AP1287" i="1" s="1"/>
  <c r="AP1288" i="1" a="1"/>
  <c r="AP1288" i="1" s="1"/>
  <c r="AP1289" i="1" a="1"/>
  <c r="AP1289" i="1" s="1"/>
  <c r="AP1290" i="1" a="1"/>
  <c r="AP1290" i="1"/>
  <c r="AP1291" i="1" a="1"/>
  <c r="AP1291" i="1" s="1"/>
  <c r="AP1292" i="1" a="1"/>
  <c r="AP1292" i="1" s="1"/>
  <c r="AP1293" i="1" a="1"/>
  <c r="AP1293" i="1" s="1"/>
  <c r="AP1294" i="1" a="1"/>
  <c r="AP1294" i="1" s="1"/>
  <c r="AP1295" i="1" a="1"/>
  <c r="AP1295" i="1" s="1"/>
  <c r="AP1296" i="1" a="1"/>
  <c r="AP1296" i="1" s="1"/>
  <c r="AP1297" i="1" a="1"/>
  <c r="AP1297" i="1" s="1"/>
  <c r="AP1298" i="1" a="1"/>
  <c r="AP1298" i="1" s="1"/>
  <c r="AP1299" i="1" a="1"/>
  <c r="AP1299" i="1" s="1"/>
  <c r="AP1300" i="1" a="1"/>
  <c r="AP1300" i="1" s="1"/>
  <c r="AP1301" i="1" a="1"/>
  <c r="AP1301" i="1" s="1"/>
  <c r="AP1302" i="1" a="1"/>
  <c r="AP1302" i="1" s="1"/>
  <c r="AP1303" i="1" a="1"/>
  <c r="AP1303" i="1" s="1"/>
  <c r="AP1304" i="1" a="1"/>
  <c r="AP1304" i="1" s="1"/>
  <c r="AP1305" i="1" a="1"/>
  <c r="AP1305" i="1" s="1"/>
  <c r="AP1306" i="1" a="1"/>
  <c r="AP1306" i="1" s="1"/>
  <c r="AP1307" i="1" a="1"/>
  <c r="AP1307" i="1" s="1"/>
  <c r="AP1308" i="1" a="1"/>
  <c r="AP1308" i="1" s="1"/>
  <c r="AP1309" i="1" a="1"/>
  <c r="AP1309" i="1" s="1"/>
  <c r="AP1310" i="1" a="1"/>
  <c r="AP1310" i="1" s="1"/>
  <c r="AP1311" i="1" a="1"/>
  <c r="AP1311" i="1" s="1"/>
  <c r="AP1312" i="1" a="1"/>
  <c r="AP1312" i="1" s="1"/>
  <c r="AP1313" i="1" a="1"/>
  <c r="AP1313" i="1" s="1"/>
  <c r="AP1314" i="1" a="1"/>
  <c r="AP1314" i="1" s="1"/>
  <c r="AP1315" i="1" a="1"/>
  <c r="AP1315" i="1" s="1"/>
  <c r="AP1316" i="1" a="1"/>
  <c r="AP1316" i="1" s="1"/>
  <c r="AP1317" i="1" a="1"/>
  <c r="AP1317" i="1" s="1"/>
  <c r="AP1318" i="1" a="1"/>
  <c r="AP1318" i="1" s="1"/>
  <c r="AP1319" i="1" a="1"/>
  <c r="AP1319" i="1" s="1"/>
  <c r="AP1320" i="1" a="1"/>
  <c r="AP1320" i="1"/>
  <c r="AP1321" i="1" a="1"/>
  <c r="AP1321" i="1" s="1"/>
  <c r="AP1322" i="1" a="1"/>
  <c r="AP1322" i="1" s="1"/>
  <c r="AP1323" i="1" a="1"/>
  <c r="AP1323" i="1" s="1"/>
  <c r="AP1324" i="1" a="1"/>
  <c r="AP1324" i="1" s="1"/>
  <c r="AP1325" i="1" a="1"/>
  <c r="AP1325" i="1" s="1"/>
  <c r="AP1326" i="1" a="1"/>
  <c r="AP1326" i="1" s="1"/>
  <c r="AP1327" i="1" a="1"/>
  <c r="AP1327" i="1" s="1"/>
  <c r="AP1328" i="1" a="1"/>
  <c r="AP1328" i="1" s="1"/>
  <c r="AP1329" i="1" a="1"/>
  <c r="AP1329" i="1" s="1"/>
  <c r="AP1330" i="1" a="1"/>
  <c r="AP1330" i="1" s="1"/>
  <c r="AP1331" i="1" a="1"/>
  <c r="AP1331" i="1" s="1"/>
  <c r="AP1332" i="1" a="1"/>
  <c r="AP1332" i="1"/>
  <c r="AP1333" i="1" a="1"/>
  <c r="AP1333" i="1" s="1"/>
  <c r="AP1334" i="1" a="1"/>
  <c r="AP1334" i="1" s="1"/>
  <c r="AP1335" i="1" a="1"/>
  <c r="AP1335" i="1" s="1"/>
  <c r="AP1336" i="1" a="1"/>
  <c r="AP1336" i="1" s="1"/>
  <c r="AP1337" i="1" a="1"/>
  <c r="AP1337" i="1" s="1"/>
  <c r="AP1338" i="1" a="1"/>
  <c r="AP1338" i="1" s="1"/>
  <c r="AP1339" i="1" a="1"/>
  <c r="AP1339" i="1" s="1"/>
  <c r="AP1340" i="1" a="1"/>
  <c r="AP1340" i="1" s="1"/>
  <c r="AP1341" i="1" a="1"/>
  <c r="AP1341" i="1" s="1"/>
  <c r="AP1342" i="1" a="1"/>
  <c r="AP1342" i="1" s="1"/>
  <c r="AP1343" i="1" a="1"/>
  <c r="AP1343" i="1" s="1"/>
  <c r="AP1344" i="1" a="1"/>
  <c r="AP1344" i="1" s="1"/>
  <c r="AP1345" i="1" a="1"/>
  <c r="AP1345" i="1" s="1"/>
  <c r="AP1346" i="1" a="1"/>
  <c r="AP1346" i="1" s="1"/>
  <c r="AP1347" i="1" a="1"/>
  <c r="AP1347" i="1" s="1"/>
  <c r="AP1348" i="1" a="1"/>
  <c r="AP1348" i="1" s="1"/>
  <c r="AP1349" i="1" a="1"/>
  <c r="AP1349" i="1" s="1"/>
  <c r="AP1350" i="1" a="1"/>
  <c r="AP1350" i="1" s="1"/>
  <c r="AP1351" i="1" a="1"/>
  <c r="AP1351" i="1" s="1"/>
  <c r="AP1352" i="1" a="1"/>
  <c r="AP1352" i="1" s="1"/>
  <c r="AP1353" i="1" a="1"/>
  <c r="AP1353" i="1" s="1"/>
  <c r="AP1354" i="1" a="1"/>
  <c r="AP1354" i="1" s="1"/>
  <c r="AP1355" i="1" a="1"/>
  <c r="AP1355" i="1" s="1"/>
  <c r="AP1356" i="1" a="1"/>
  <c r="AP1356" i="1"/>
  <c r="AP1357" i="1" a="1"/>
  <c r="AP1357" i="1" s="1"/>
  <c r="AP1358" i="1" a="1"/>
  <c r="AP1358" i="1" s="1"/>
  <c r="AP1359" i="1" a="1"/>
  <c r="AP1359" i="1" s="1"/>
  <c r="AP1360" i="1" a="1"/>
  <c r="AP1360" i="1" s="1"/>
  <c r="AP1361" i="1" a="1"/>
  <c r="AP1361" i="1" s="1"/>
  <c r="AP1362" i="1" a="1"/>
  <c r="AP1362" i="1" s="1"/>
  <c r="AP1363" i="1" a="1"/>
  <c r="AP1363" i="1" s="1"/>
  <c r="AP1364" i="1" a="1"/>
  <c r="AP1364" i="1" s="1"/>
  <c r="AP1365" i="1" a="1"/>
  <c r="AP1365" i="1" s="1"/>
  <c r="AP1366" i="1" a="1"/>
  <c r="AP1366" i="1" s="1"/>
  <c r="AP1367" i="1" a="1"/>
  <c r="AP1367" i="1" s="1"/>
  <c r="AP1368" i="1" a="1"/>
  <c r="AP1368" i="1" s="1"/>
  <c r="AP1369" i="1" a="1"/>
  <c r="AP1369" i="1" s="1"/>
  <c r="AP1370" i="1" a="1"/>
  <c r="AP1370" i="1" s="1"/>
  <c r="AP1371" i="1" a="1"/>
  <c r="AP1371" i="1" s="1"/>
  <c r="AP1372" i="1" a="1"/>
  <c r="AP1372" i="1" s="1"/>
  <c r="AP1373" i="1" a="1"/>
  <c r="AP1373" i="1" s="1"/>
  <c r="AP1374" i="1" a="1"/>
  <c r="AP1374" i="1" s="1"/>
  <c r="AP1375" i="1" a="1"/>
  <c r="AP1375" i="1" s="1"/>
  <c r="AP1376" i="1" a="1"/>
  <c r="AP1376" i="1" s="1"/>
  <c r="AP1377" i="1" a="1"/>
  <c r="AP1377" i="1" s="1"/>
  <c r="AP1378" i="1" a="1"/>
  <c r="AP1378" i="1" s="1"/>
  <c r="AP1379" i="1" a="1"/>
  <c r="AP1379" i="1" s="1"/>
  <c r="AP1380" i="1" a="1"/>
  <c r="AP1380" i="1" s="1"/>
  <c r="AP1381" i="1" a="1"/>
  <c r="AP1381" i="1" s="1"/>
  <c r="AP1382" i="1" a="1"/>
  <c r="AP1382" i="1" s="1"/>
  <c r="AP1383" i="1" a="1"/>
  <c r="AP1383" i="1" s="1"/>
  <c r="AP1384" i="1" a="1"/>
  <c r="AP1384" i="1"/>
  <c r="AP1385" i="1" a="1"/>
  <c r="AP1385" i="1" s="1"/>
  <c r="AP1386" i="1" a="1"/>
  <c r="AP1386" i="1" s="1"/>
  <c r="AP1387" i="1" a="1"/>
  <c r="AP1387" i="1" s="1"/>
  <c r="AP1388" i="1" a="1"/>
  <c r="AP1388" i="1" s="1"/>
  <c r="AP1389" i="1" a="1"/>
  <c r="AP1389" i="1" s="1"/>
  <c r="AP1390" i="1" a="1"/>
  <c r="AP1390" i="1" s="1"/>
  <c r="AP1391" i="1" a="1"/>
  <c r="AP1391" i="1" s="1"/>
  <c r="AP1392" i="1" a="1"/>
  <c r="AP1392" i="1" s="1"/>
  <c r="AP1393" i="1" a="1"/>
  <c r="AP1393" i="1" s="1"/>
  <c r="AP1394" i="1" a="1"/>
  <c r="AP1394" i="1" s="1"/>
  <c r="AP1395" i="1" a="1"/>
  <c r="AP1395" i="1" s="1"/>
  <c r="AP1396" i="1" a="1"/>
  <c r="AP1396" i="1" s="1"/>
  <c r="AP1397" i="1" a="1"/>
  <c r="AP1397" i="1" s="1"/>
  <c r="AP1398" i="1" a="1"/>
  <c r="AP1398" i="1" s="1"/>
  <c r="AP1399" i="1" a="1"/>
  <c r="AP1399" i="1" s="1"/>
  <c r="AP1400" i="1" a="1"/>
  <c r="AP1400" i="1" s="1"/>
  <c r="AP1401" i="1" a="1"/>
  <c r="AP1401" i="1" s="1"/>
  <c r="AP1402" i="1" a="1"/>
  <c r="AP1402" i="1" s="1"/>
  <c r="AP1403" i="1" a="1"/>
  <c r="AP1403" i="1" s="1"/>
  <c r="AP1404" i="1" a="1"/>
  <c r="AP1404" i="1" s="1"/>
  <c r="AP1405" i="1" a="1"/>
  <c r="AP1405" i="1" s="1"/>
  <c r="AP1406" i="1" a="1"/>
  <c r="AP1406" i="1" s="1"/>
  <c r="AP1407" i="1" a="1"/>
  <c r="AP1407" i="1" s="1"/>
  <c r="AP1408" i="1" a="1"/>
  <c r="AP1408" i="1" s="1"/>
  <c r="AP1409" i="1" a="1"/>
  <c r="AP1409" i="1" s="1"/>
  <c r="AP1410" i="1" a="1"/>
  <c r="AP1410" i="1" s="1"/>
  <c r="AP1411" i="1" a="1"/>
  <c r="AP1411" i="1" s="1"/>
  <c r="AP1412" i="1" a="1"/>
  <c r="AP1412" i="1" s="1"/>
  <c r="AP1413" i="1" a="1"/>
  <c r="AP1413" i="1" s="1"/>
  <c r="AP1414" i="1" a="1"/>
  <c r="AP1414" i="1" s="1"/>
  <c r="AP1415" i="1" a="1"/>
  <c r="AP1415" i="1" s="1"/>
  <c r="AP1416" i="1" a="1"/>
  <c r="AP1416" i="1" s="1"/>
  <c r="AP1417" i="1" a="1"/>
  <c r="AP1417" i="1" s="1"/>
  <c r="AP1418" i="1" a="1"/>
  <c r="AP1418" i="1" s="1"/>
  <c r="AP1419" i="1" a="1"/>
  <c r="AP1419" i="1" s="1"/>
  <c r="AP1420" i="1" a="1"/>
  <c r="AP1420" i="1" s="1"/>
  <c r="AP1421" i="1" a="1"/>
  <c r="AP1421" i="1" s="1"/>
  <c r="AP1422" i="1" a="1"/>
  <c r="AP1422" i="1" s="1"/>
  <c r="AP1423" i="1" a="1"/>
  <c r="AP1423" i="1" s="1"/>
  <c r="AP1424" i="1" a="1"/>
  <c r="AP1424" i="1" s="1"/>
  <c r="AP1425" i="1" a="1"/>
  <c r="AP1425" i="1" s="1"/>
  <c r="AP1426" i="1" a="1"/>
  <c r="AP1426" i="1" s="1"/>
  <c r="AP1427" i="1" a="1"/>
  <c r="AP1427" i="1" s="1"/>
  <c r="AP1428" i="1" a="1"/>
  <c r="AP1428" i="1" s="1"/>
  <c r="AP1429" i="1" a="1"/>
  <c r="AP1429" i="1" s="1"/>
  <c r="AP1430" i="1" a="1"/>
  <c r="AP1430" i="1" s="1"/>
  <c r="AP1431" i="1" a="1"/>
  <c r="AP1431" i="1" s="1"/>
  <c r="AP1432" i="1" a="1"/>
  <c r="AP1432" i="1" s="1"/>
  <c r="AP1433" i="1" a="1"/>
  <c r="AP1433" i="1" s="1"/>
  <c r="AP1434" i="1" a="1"/>
  <c r="AP1434" i="1" s="1"/>
  <c r="AP1435" i="1" a="1"/>
  <c r="AP1435" i="1" s="1"/>
  <c r="AP1436" i="1" a="1"/>
  <c r="AP1436" i="1" s="1"/>
  <c r="AP1437" i="1" a="1"/>
  <c r="AP1437" i="1" s="1"/>
  <c r="AP1438" i="1" a="1"/>
  <c r="AP1438" i="1" s="1"/>
  <c r="AP1439" i="1" a="1"/>
  <c r="AP1439" i="1" s="1"/>
  <c r="AP1440" i="1" a="1"/>
  <c r="AP1440" i="1" s="1"/>
  <c r="AP1441" i="1" a="1"/>
  <c r="AP1441" i="1" s="1"/>
  <c r="AP1442" i="1" a="1"/>
  <c r="AP1442" i="1" s="1"/>
  <c r="AP1443" i="1" a="1"/>
  <c r="AP1443" i="1" s="1"/>
  <c r="AP1444" i="1" a="1"/>
  <c r="AP1444" i="1" s="1"/>
  <c r="AP1445" i="1" a="1"/>
  <c r="AP1445" i="1" s="1"/>
  <c r="AP1446" i="1" a="1"/>
  <c r="AP1446" i="1" s="1"/>
  <c r="AP1447" i="1" a="1"/>
  <c r="AP1447" i="1" s="1"/>
  <c r="AP1448" i="1" a="1"/>
  <c r="AP1448" i="1" s="1"/>
  <c r="AP1449" i="1" a="1"/>
  <c r="AP1449" i="1" s="1"/>
  <c r="AP1450" i="1" a="1"/>
  <c r="AP1450" i="1" s="1"/>
  <c r="AP1451" i="1" a="1"/>
  <c r="AP1451" i="1" s="1"/>
  <c r="AP1452" i="1" a="1"/>
  <c r="AP1452" i="1"/>
  <c r="AP1453" i="1" a="1"/>
  <c r="AP1453" i="1" s="1"/>
  <c r="AP1454" i="1" a="1"/>
  <c r="AP1454" i="1" s="1"/>
  <c r="AP1455" i="1" a="1"/>
  <c r="AP1455" i="1" s="1"/>
  <c r="AP1456" i="1" a="1"/>
  <c r="AP1456" i="1" s="1"/>
  <c r="AP1457" i="1" a="1"/>
  <c r="AP1457" i="1" s="1"/>
  <c r="AP1458" i="1" a="1"/>
  <c r="AP1458" i="1" s="1"/>
  <c r="AP1459" i="1" a="1"/>
  <c r="AP1459" i="1" s="1"/>
  <c r="AP1460" i="1" a="1"/>
  <c r="AP1460" i="1" s="1"/>
  <c r="AP1461" i="1" a="1"/>
  <c r="AP1461" i="1" s="1"/>
  <c r="AP1462" i="1" a="1"/>
  <c r="AP1462" i="1" s="1"/>
  <c r="AP1463" i="1" a="1"/>
  <c r="AP1463" i="1" s="1"/>
  <c r="AP1464" i="1" a="1"/>
  <c r="AP1464" i="1" s="1"/>
  <c r="AP1465" i="1" a="1"/>
  <c r="AP1465" i="1" s="1"/>
  <c r="AP1466" i="1" a="1"/>
  <c r="AP1466" i="1" s="1"/>
  <c r="AP1467" i="1" a="1"/>
  <c r="AP1467" i="1" s="1"/>
  <c r="AP1468" i="1" a="1"/>
  <c r="AP1468" i="1" s="1"/>
  <c r="AP1469" i="1" a="1"/>
  <c r="AP1469" i="1" s="1"/>
  <c r="AP1470" i="1" a="1"/>
  <c r="AP1470" i="1" s="1"/>
  <c r="AP1471" i="1" a="1"/>
  <c r="AP1471" i="1" s="1"/>
  <c r="AP1472" i="1" a="1"/>
  <c r="AP1472" i="1"/>
  <c r="AP1473" i="1" a="1"/>
  <c r="AP1473" i="1" s="1"/>
  <c r="AP1474" i="1" a="1"/>
  <c r="AP1474" i="1" s="1"/>
  <c r="AP1475" i="1" a="1"/>
  <c r="AP1475" i="1" s="1"/>
  <c r="AP1476" i="1" a="1"/>
  <c r="AP1476" i="1" s="1"/>
  <c r="AP1477" i="1" a="1"/>
  <c r="AP1477" i="1" s="1"/>
  <c r="AP1478" i="1" a="1"/>
  <c r="AP1478" i="1" s="1"/>
  <c r="AP1479" i="1" a="1"/>
  <c r="AP1479" i="1" s="1"/>
  <c r="AP1480" i="1" a="1"/>
  <c r="AP1480" i="1" s="1"/>
  <c r="AP1481" i="1" a="1"/>
  <c r="AP1481" i="1" s="1"/>
  <c r="AP1482" i="1" a="1"/>
  <c r="AP1482" i="1" s="1"/>
  <c r="AP1483" i="1" a="1"/>
  <c r="AP1483" i="1" s="1"/>
  <c r="AP1484" i="1" a="1"/>
  <c r="AP1484" i="1" s="1"/>
  <c r="AP1485" i="1" a="1"/>
  <c r="AP1485" i="1" s="1"/>
  <c r="AP1486" i="1" a="1"/>
  <c r="AP1486" i="1" s="1"/>
  <c r="AP1487" i="1" a="1"/>
  <c r="AP1487" i="1" s="1"/>
  <c r="AP1488" i="1" a="1"/>
  <c r="AP1488" i="1" s="1"/>
  <c r="AP1489" i="1" a="1"/>
  <c r="AP1489" i="1" s="1"/>
  <c r="AP1490" i="1" a="1"/>
  <c r="AP1490" i="1" s="1"/>
  <c r="AP1491" i="1" a="1"/>
  <c r="AP1491" i="1" s="1"/>
  <c r="AP1492" i="1" a="1"/>
  <c r="AP1492" i="1" s="1"/>
  <c r="AP1493" i="1" a="1"/>
  <c r="AP1493" i="1" s="1"/>
  <c r="AP1494" i="1" a="1"/>
  <c r="AP1494" i="1" s="1"/>
  <c r="AP1495" i="1" a="1"/>
  <c r="AP1495" i="1" s="1"/>
  <c r="AP1496" i="1" a="1"/>
  <c r="AP1496" i="1" s="1"/>
  <c r="AP1497" i="1" a="1"/>
  <c r="AP1497" i="1" s="1"/>
  <c r="AP1498" i="1" a="1"/>
  <c r="AP1498" i="1" s="1"/>
  <c r="AP1499" i="1" a="1"/>
  <c r="AP1499" i="1" s="1"/>
  <c r="AP1500" i="1" a="1"/>
  <c r="AP1500" i="1" s="1"/>
  <c r="AP1501" i="1" a="1"/>
  <c r="AP1501" i="1" s="1"/>
  <c r="AP1502" i="1" a="1"/>
  <c r="AP1502" i="1" s="1"/>
  <c r="AP1503" i="1" a="1"/>
  <c r="AP1503" i="1" s="1"/>
  <c r="AP1504" i="1" a="1"/>
  <c r="AP1504" i="1" s="1"/>
  <c r="AP1505" i="1" a="1"/>
  <c r="AP1505" i="1" s="1"/>
  <c r="AP1506" i="1" a="1"/>
  <c r="AP1506" i="1" s="1"/>
  <c r="AP1507" i="1" a="1"/>
  <c r="AP1507" i="1" s="1"/>
  <c r="AP1508" i="1" a="1"/>
  <c r="AP1508" i="1" s="1"/>
  <c r="AP1509" i="1" a="1"/>
  <c r="AP1509" i="1" s="1"/>
  <c r="AP1510" i="1" a="1"/>
  <c r="AP1510" i="1" s="1"/>
  <c r="AP1511" i="1" a="1"/>
  <c r="AP1511" i="1" s="1"/>
  <c r="AP1512" i="1" a="1"/>
  <c r="AP1512" i="1" s="1"/>
  <c r="AP1513" i="1" a="1"/>
  <c r="AP1513" i="1" s="1"/>
  <c r="AP1514" i="1" a="1"/>
  <c r="AP1514" i="1" s="1"/>
  <c r="AP1515" i="1" a="1"/>
  <c r="AP1515" i="1" s="1"/>
  <c r="AP1516" i="1" a="1"/>
  <c r="AP1516" i="1" s="1"/>
  <c r="AP1517" i="1" a="1"/>
  <c r="AP1517" i="1" s="1"/>
  <c r="AP1518" i="1" a="1"/>
  <c r="AP1518" i="1" s="1"/>
  <c r="AP1519" i="1" a="1"/>
  <c r="AP1519" i="1" s="1"/>
  <c r="AP1520" i="1" a="1"/>
  <c r="AP1520" i="1" s="1"/>
  <c r="AP1521" i="1" a="1"/>
  <c r="AP1521" i="1" s="1"/>
  <c r="AP1522" i="1" a="1"/>
  <c r="AP1522" i="1" s="1"/>
  <c r="AP1523" i="1" a="1"/>
  <c r="AP1523" i="1" s="1"/>
  <c r="AP1524" i="1" a="1"/>
  <c r="AP1524" i="1" s="1"/>
  <c r="AP1525" i="1" a="1"/>
  <c r="AP1525" i="1" s="1"/>
  <c r="AP1526" i="1" a="1"/>
  <c r="AP1526" i="1" s="1"/>
  <c r="AP1527" i="1" a="1"/>
  <c r="AP1527" i="1"/>
  <c r="AP1528" i="1" a="1"/>
  <c r="AP1528" i="1" s="1"/>
  <c r="AP1529" i="1" a="1"/>
  <c r="AP1529" i="1" s="1"/>
  <c r="AP1530" i="1" a="1"/>
  <c r="AP1530" i="1" s="1"/>
  <c r="AP1531" i="1" a="1"/>
  <c r="AP1531" i="1" s="1"/>
  <c r="AP1532" i="1" a="1"/>
  <c r="AP1532" i="1" s="1"/>
  <c r="AP1533" i="1" a="1"/>
  <c r="AP1533" i="1" s="1"/>
  <c r="AP1534" i="1" a="1"/>
  <c r="AP1534" i="1" s="1"/>
  <c r="AP1535" i="1" a="1"/>
  <c r="AP1535" i="1" s="1"/>
  <c r="AP1536" i="1" a="1"/>
  <c r="AP1536" i="1" s="1"/>
  <c r="AP1537" i="1" a="1"/>
  <c r="AP1537" i="1" s="1"/>
  <c r="AP1538" i="1" a="1"/>
  <c r="AP1538" i="1"/>
  <c r="AP1539" i="1" a="1"/>
  <c r="AP1539" i="1" s="1"/>
  <c r="AP1540" i="1" a="1"/>
  <c r="AP1540" i="1" s="1"/>
  <c r="AP1541" i="1" a="1"/>
  <c r="AP1541" i="1" s="1"/>
  <c r="AP1542" i="1" a="1"/>
  <c r="AP1542" i="1" s="1"/>
  <c r="AP1543" i="1" a="1"/>
  <c r="AP1543" i="1" s="1"/>
  <c r="AP1544" i="1" a="1"/>
  <c r="AP1544" i="1" s="1"/>
  <c r="AP1545" i="1" a="1"/>
  <c r="AP1545" i="1" s="1"/>
  <c r="AP1546" i="1" a="1"/>
  <c r="AP1546" i="1" s="1"/>
  <c r="AP1547" i="1" a="1"/>
  <c r="AP1547" i="1" s="1"/>
  <c r="AP1548" i="1" a="1"/>
  <c r="AP1548" i="1" s="1"/>
  <c r="AP1549" i="1" a="1"/>
  <c r="AP1549" i="1" s="1"/>
  <c r="AP1550" i="1" a="1"/>
  <c r="AP1550" i="1" s="1"/>
  <c r="AP1551" i="1" a="1"/>
  <c r="AP1551" i="1" s="1"/>
  <c r="AP1552" i="1" a="1"/>
  <c r="AP1552" i="1" s="1"/>
  <c r="AP1553" i="1" a="1"/>
  <c r="AP1553" i="1" s="1"/>
  <c r="AP1554" i="1" a="1"/>
  <c r="AP1554" i="1" s="1"/>
  <c r="AP1555" i="1" a="1"/>
  <c r="AP1555" i="1" s="1"/>
  <c r="AP1556" i="1" a="1"/>
  <c r="AP1556" i="1" s="1"/>
  <c r="AP1557" i="1" a="1"/>
  <c r="AP1557" i="1" s="1"/>
  <c r="AP1558" i="1" a="1"/>
  <c r="AP1558" i="1" s="1"/>
  <c r="AP1559" i="1" a="1"/>
  <c r="AP1559" i="1" s="1"/>
  <c r="AP1560" i="1" a="1"/>
  <c r="AP1560" i="1" s="1"/>
  <c r="AP1561" i="1" a="1"/>
  <c r="AP1561" i="1" s="1"/>
  <c r="AP1562" i="1" a="1"/>
  <c r="AP1562" i="1" s="1"/>
  <c r="AP1563" i="1" a="1"/>
  <c r="AP1563" i="1" s="1"/>
  <c r="AP1564" i="1" a="1"/>
  <c r="AP1564" i="1" s="1"/>
  <c r="AP1565" i="1" a="1"/>
  <c r="AP1565" i="1" s="1"/>
  <c r="AP1566" i="1" a="1"/>
  <c r="AP1566" i="1" s="1"/>
  <c r="AP1567" i="1" a="1"/>
  <c r="AP1567" i="1" s="1"/>
  <c r="AP1568" i="1" a="1"/>
  <c r="AP1568" i="1" s="1"/>
  <c r="AP1569" i="1" a="1"/>
  <c r="AP1569" i="1" s="1"/>
  <c r="AP1570" i="1" a="1"/>
  <c r="AP1570" i="1" s="1"/>
  <c r="AP1571" i="1" a="1"/>
  <c r="AP1571" i="1" s="1"/>
  <c r="AP1572" i="1" a="1"/>
  <c r="AP1572" i="1" s="1"/>
  <c r="AP1573" i="1" a="1"/>
  <c r="AP1573" i="1" s="1"/>
  <c r="AP1574" i="1" a="1"/>
  <c r="AP1574" i="1" s="1"/>
  <c r="AP1575" i="1" a="1"/>
  <c r="AP1575" i="1" s="1"/>
  <c r="AP1576" i="1" a="1"/>
  <c r="AP1576" i="1" s="1"/>
  <c r="AP1577" i="1" a="1"/>
  <c r="AP1577" i="1" s="1"/>
  <c r="AP1578" i="1" a="1"/>
  <c r="AP1578" i="1" s="1"/>
  <c r="AP1579" i="1" a="1"/>
  <c r="AP1579" i="1" s="1"/>
  <c r="AP1580" i="1" a="1"/>
  <c r="AP1580" i="1" s="1"/>
  <c r="AP1581" i="1" a="1"/>
  <c r="AP1581" i="1" s="1"/>
  <c r="AP1582" i="1" a="1"/>
  <c r="AP1582" i="1" s="1"/>
  <c r="AP1583" i="1" a="1"/>
  <c r="AP1583" i="1"/>
  <c r="AP1584" i="1" a="1"/>
  <c r="AP1584" i="1" s="1"/>
  <c r="AP1585" i="1" a="1"/>
  <c r="AP1585" i="1" s="1"/>
  <c r="AP1586" i="1" a="1"/>
  <c r="AP1586" i="1" s="1"/>
  <c r="AP1587" i="1" a="1"/>
  <c r="AP1587" i="1" s="1"/>
  <c r="AP1588" i="1" a="1"/>
  <c r="AP1588" i="1" s="1"/>
  <c r="AP1589" i="1" a="1"/>
  <c r="AP1589" i="1" s="1"/>
  <c r="AP1590" i="1" a="1"/>
  <c r="AP1590" i="1" s="1"/>
  <c r="AP1591" i="1" a="1"/>
  <c r="AP1591" i="1" s="1"/>
  <c r="AP1592" i="1" a="1"/>
  <c r="AP1592" i="1" s="1"/>
  <c r="AP1593" i="1" a="1"/>
  <c r="AP1593" i="1" s="1"/>
  <c r="AP1594" i="1" a="1"/>
  <c r="AP1594" i="1" s="1"/>
  <c r="AP1595" i="1" a="1"/>
  <c r="AP1595" i="1" s="1"/>
  <c r="AP1596" i="1" a="1"/>
  <c r="AP1596" i="1" s="1"/>
  <c r="AP1597" i="1" a="1"/>
  <c r="AP1597" i="1" s="1"/>
  <c r="AP1598" i="1" a="1"/>
  <c r="AP1598" i="1" s="1"/>
  <c r="AP1599" i="1" a="1"/>
  <c r="AP1599" i="1" s="1"/>
  <c r="AP1600" i="1" a="1"/>
  <c r="AP1600" i="1" s="1"/>
  <c r="AP1601" i="1" a="1"/>
  <c r="AP1601" i="1" s="1"/>
  <c r="AP1602" i="1" a="1"/>
  <c r="AP1602" i="1" s="1"/>
  <c r="AP1603" i="1" a="1"/>
  <c r="AP1603" i="1" s="1"/>
  <c r="AP1604" i="1" a="1"/>
  <c r="AP1604" i="1" s="1"/>
  <c r="AP1605" i="1" a="1"/>
  <c r="AP1605" i="1" s="1"/>
  <c r="AP1606" i="1" a="1"/>
  <c r="AP1606" i="1" s="1"/>
  <c r="AP1607" i="1" a="1"/>
  <c r="AP1607" i="1" s="1"/>
  <c r="AP1608" i="1" a="1"/>
  <c r="AP1608" i="1" s="1"/>
  <c r="AP1609" i="1" a="1"/>
  <c r="AP1609" i="1" s="1"/>
  <c r="AP1610" i="1" a="1"/>
  <c r="AP1610" i="1" s="1"/>
  <c r="AP1611" i="1" a="1"/>
  <c r="AP1611" i="1" s="1"/>
  <c r="AP1612" i="1" a="1"/>
  <c r="AP1612" i="1" s="1"/>
  <c r="AP1613" i="1" a="1"/>
  <c r="AP1613" i="1" s="1"/>
  <c r="AP1614" i="1" a="1"/>
  <c r="AP1614" i="1" s="1"/>
  <c r="AP1615" i="1" a="1"/>
  <c r="AP1615" i="1" s="1"/>
  <c r="AP1616" i="1" a="1"/>
  <c r="AP1616" i="1" s="1"/>
  <c r="AP1617" i="1" a="1"/>
  <c r="AP1617" i="1" s="1"/>
  <c r="AP1618" i="1" a="1"/>
  <c r="AP1618" i="1" s="1"/>
  <c r="AP1619" i="1" a="1"/>
  <c r="AP1619" i="1" s="1"/>
  <c r="AP1620" i="1" a="1"/>
  <c r="AP1620" i="1" s="1"/>
  <c r="AP1621" i="1" a="1"/>
  <c r="AP1621" i="1"/>
  <c r="AP1622" i="1" a="1"/>
  <c r="AP1622" i="1" s="1"/>
  <c r="AP1623" i="1" a="1"/>
  <c r="AP1623" i="1" s="1"/>
  <c r="AP1624" i="1" a="1"/>
  <c r="AP1624" i="1" s="1"/>
  <c r="AP1625" i="1" a="1"/>
  <c r="AP1625" i="1" s="1"/>
  <c r="AP1626" i="1" a="1"/>
  <c r="AP1626" i="1" s="1"/>
  <c r="AP1627" i="1" a="1"/>
  <c r="AP1627" i="1" s="1"/>
  <c r="AP1628" i="1" a="1"/>
  <c r="AP1628" i="1" s="1"/>
  <c r="AP1629" i="1" a="1"/>
  <c r="AP1629" i="1" s="1"/>
  <c r="AP1630" i="1" a="1"/>
  <c r="AP1630" i="1" s="1"/>
  <c r="AP1631" i="1" a="1"/>
  <c r="AP1631" i="1" s="1"/>
  <c r="AP1632" i="1" a="1"/>
  <c r="AP1632" i="1" s="1"/>
  <c r="AP1633" i="1" a="1"/>
  <c r="AP1633" i="1" s="1"/>
  <c r="AP1634" i="1" a="1"/>
  <c r="AP1634" i="1" s="1"/>
  <c r="AP1635" i="1" a="1"/>
  <c r="AP1635" i="1" s="1"/>
  <c r="AP1636" i="1" a="1"/>
  <c r="AP1636" i="1" s="1"/>
  <c r="AP1637" i="1" a="1"/>
  <c r="AP1637" i="1" s="1"/>
  <c r="AP1638" i="1" a="1"/>
  <c r="AP1638" i="1" s="1"/>
  <c r="AP1639" i="1" a="1"/>
  <c r="AP1639" i="1" s="1"/>
  <c r="AP1640" i="1" a="1"/>
  <c r="AP1640" i="1" s="1"/>
  <c r="AP1641" i="1" a="1"/>
  <c r="AP1641" i="1" s="1"/>
  <c r="AP1642" i="1" a="1"/>
  <c r="AP1642" i="1" s="1"/>
  <c r="AP1643" i="1" a="1"/>
  <c r="AP1643" i="1" s="1"/>
  <c r="AP1644" i="1" a="1"/>
  <c r="AP1644" i="1" s="1"/>
  <c r="AP1645" i="1" a="1"/>
  <c r="AP1645" i="1" s="1"/>
  <c r="AP1646" i="1" a="1"/>
  <c r="AP1646" i="1" s="1"/>
  <c r="AP1647" i="1" a="1"/>
  <c r="AP1647" i="1" s="1"/>
  <c r="AP1648" i="1" a="1"/>
  <c r="AP1648" i="1" s="1"/>
  <c r="AP1649" i="1" a="1"/>
  <c r="AP1649" i="1" s="1"/>
  <c r="AP1650" i="1" a="1"/>
  <c r="AP1650" i="1" s="1"/>
  <c r="AP1651" i="1" a="1"/>
  <c r="AP1651" i="1" s="1"/>
  <c r="AP1652" i="1" a="1"/>
  <c r="AP1652" i="1" s="1"/>
  <c r="AP1653" i="1" a="1"/>
  <c r="AP1653" i="1" s="1"/>
  <c r="AP1654" i="1" a="1"/>
  <c r="AP1654" i="1" s="1"/>
  <c r="AP1655" i="1" a="1"/>
  <c r="AP1655" i="1" s="1"/>
  <c r="AP1656" i="1" a="1"/>
  <c r="AP1656" i="1" s="1"/>
  <c r="AP1657" i="1" a="1"/>
  <c r="AP1657" i="1" s="1"/>
  <c r="AP1658" i="1" a="1"/>
  <c r="AP1658" i="1" s="1"/>
  <c r="AP1659" i="1" a="1"/>
  <c r="AP1659" i="1" s="1"/>
  <c r="AP1660" i="1" a="1"/>
  <c r="AP1660" i="1" s="1"/>
  <c r="AP1661" i="1" a="1"/>
  <c r="AP1661" i="1" s="1"/>
  <c r="AP1662" i="1" a="1"/>
  <c r="AP1662" i="1" s="1"/>
  <c r="AP1663" i="1" a="1"/>
  <c r="AP1663" i="1" s="1"/>
  <c r="AP1664" i="1" a="1"/>
  <c r="AP1664" i="1" s="1"/>
  <c r="AP1665" i="1" a="1"/>
  <c r="AP1665" i="1" s="1"/>
  <c r="AP1666" i="1" a="1"/>
  <c r="AP1666" i="1" s="1"/>
  <c r="AP1667" i="1" a="1"/>
  <c r="AP1667" i="1" s="1"/>
  <c r="AP1668" i="1" a="1"/>
  <c r="AP1668" i="1" s="1"/>
  <c r="AP1669" i="1" a="1"/>
  <c r="AP1669" i="1" s="1"/>
  <c r="AP1670" i="1" a="1"/>
  <c r="AP1670" i="1" s="1"/>
  <c r="AP1671" i="1" a="1"/>
  <c r="AP1671" i="1" s="1"/>
  <c r="AP1672" i="1" a="1"/>
  <c r="AP1672" i="1" s="1"/>
  <c r="AP1673" i="1" a="1"/>
  <c r="AP1673" i="1" s="1"/>
  <c r="AP1674" i="1" a="1"/>
  <c r="AP1674" i="1" s="1"/>
  <c r="AP1675" i="1" a="1"/>
  <c r="AP1675" i="1" s="1"/>
  <c r="AP1676" i="1" a="1"/>
  <c r="AP1676" i="1" s="1"/>
  <c r="AP1677" i="1" a="1"/>
  <c r="AP1677" i="1" s="1"/>
  <c r="AP1678" i="1" a="1"/>
  <c r="AP1678" i="1" s="1"/>
  <c r="AP1679" i="1" a="1"/>
  <c r="AP1679" i="1" s="1"/>
  <c r="AP1680" i="1" a="1"/>
  <c r="AP1680" i="1" s="1"/>
  <c r="AP1681" i="1" a="1"/>
  <c r="AP1681" i="1" s="1"/>
  <c r="AP1682" i="1" a="1"/>
  <c r="AP1682" i="1" s="1"/>
  <c r="AP1683" i="1" a="1"/>
  <c r="AP1683" i="1" s="1"/>
  <c r="AP1684" i="1" a="1"/>
  <c r="AP1684" i="1" s="1"/>
  <c r="AP1685" i="1" a="1"/>
  <c r="AP1685" i="1" s="1"/>
  <c r="AP1686" i="1" a="1"/>
  <c r="AP1686" i="1" s="1"/>
  <c r="AP1687" i="1" a="1"/>
  <c r="AP1687" i="1" s="1"/>
  <c r="AP1688" i="1" a="1"/>
  <c r="AP1688" i="1" s="1"/>
  <c r="AP1689" i="1" a="1"/>
  <c r="AP1689" i="1" s="1"/>
  <c r="AP1690" i="1" a="1"/>
  <c r="AP1690" i="1" s="1"/>
  <c r="AP1691" i="1" a="1"/>
  <c r="AP1691" i="1" s="1"/>
  <c r="AP1692" i="1" a="1"/>
  <c r="AP1692" i="1" s="1"/>
  <c r="AP1693" i="1" a="1"/>
  <c r="AP1693" i="1"/>
  <c r="AP1694" i="1" a="1"/>
  <c r="AP1694" i="1" s="1"/>
  <c r="AP1695" i="1" a="1"/>
  <c r="AP1695" i="1" s="1"/>
  <c r="AP1696" i="1" a="1"/>
  <c r="AP1696" i="1" s="1"/>
  <c r="AP1697" i="1" a="1"/>
  <c r="AP1697" i="1" s="1"/>
  <c r="AP1698" i="1" a="1"/>
  <c r="AP1698" i="1" s="1"/>
  <c r="AP1699" i="1" a="1"/>
  <c r="AP1699" i="1" s="1"/>
  <c r="AP1700" i="1" a="1"/>
  <c r="AP1700" i="1" s="1"/>
  <c r="AP1701" i="1" a="1"/>
  <c r="AP1701" i="1" s="1"/>
  <c r="AP1702" i="1" a="1"/>
  <c r="AP1702" i="1" s="1"/>
  <c r="AP1703" i="1" a="1"/>
  <c r="AP1703" i="1" s="1"/>
  <c r="AP1704" i="1" a="1"/>
  <c r="AP1704" i="1" s="1"/>
  <c r="AP1705" i="1" a="1"/>
  <c r="AP1705" i="1" s="1"/>
  <c r="AP1706" i="1" a="1"/>
  <c r="AP1706" i="1" s="1"/>
  <c r="AP1707" i="1" a="1"/>
  <c r="AP1707" i="1" s="1"/>
  <c r="AP1708" i="1" a="1"/>
  <c r="AP1708" i="1" s="1"/>
  <c r="AP1709" i="1" a="1"/>
  <c r="AP1709" i="1" s="1"/>
  <c r="AP1710" i="1" a="1"/>
  <c r="AP1710" i="1"/>
  <c r="AP1711" i="1" a="1"/>
  <c r="AP1711" i="1" s="1"/>
  <c r="AP1712" i="1" a="1"/>
  <c r="AP1712" i="1" s="1"/>
  <c r="AP1713" i="1" a="1"/>
  <c r="AP1713" i="1" s="1"/>
  <c r="AP1714" i="1" a="1"/>
  <c r="AP1714" i="1" s="1"/>
  <c r="AP1715" i="1" a="1"/>
  <c r="AP1715" i="1" s="1"/>
  <c r="AP1716" i="1" a="1"/>
  <c r="AP1716" i="1" s="1"/>
  <c r="AP1717" i="1" a="1"/>
  <c r="AP1717" i="1" s="1"/>
  <c r="AP1718" i="1" a="1"/>
  <c r="AP1718" i="1" s="1"/>
  <c r="AP1719" i="1" a="1"/>
  <c r="AP1719" i="1" s="1"/>
  <c r="AP1720" i="1" a="1"/>
  <c r="AP1720" i="1" s="1"/>
  <c r="AP1721" i="1" a="1"/>
  <c r="AP1721" i="1" s="1"/>
  <c r="AP1722" i="1" a="1"/>
  <c r="AP1722" i="1" s="1"/>
  <c r="AP1723" i="1" a="1"/>
  <c r="AP1723" i="1" s="1"/>
  <c r="AP1724" i="1" a="1"/>
  <c r="AP1724" i="1" s="1"/>
  <c r="AP1725" i="1" a="1"/>
  <c r="AP1725" i="1" s="1"/>
  <c r="AP1726" i="1" a="1"/>
  <c r="AP1726" i="1" s="1"/>
  <c r="AP1727" i="1" a="1"/>
  <c r="AP1727" i="1" s="1"/>
  <c r="AP1728" i="1" a="1"/>
  <c r="AP1728" i="1" s="1"/>
  <c r="AP1729" i="1" a="1"/>
  <c r="AP1729" i="1" s="1"/>
  <c r="AP1730" i="1" a="1"/>
  <c r="AP1730" i="1" s="1"/>
  <c r="AP1731" i="1" a="1"/>
  <c r="AP1731" i="1" s="1"/>
  <c r="AP1732" i="1" a="1"/>
  <c r="AP1732" i="1" s="1"/>
  <c r="AP1733" i="1" a="1"/>
  <c r="AP1733" i="1" s="1"/>
  <c r="AP1734" i="1" a="1"/>
  <c r="AP1734" i="1" s="1"/>
  <c r="AP1735" i="1" a="1"/>
  <c r="AP1735" i="1" s="1"/>
  <c r="AP1736" i="1" a="1"/>
  <c r="AP1736" i="1" s="1"/>
  <c r="AP1737" i="1" a="1"/>
  <c r="AP1737" i="1" s="1"/>
  <c r="AP1738" i="1" a="1"/>
  <c r="AP1738" i="1" s="1"/>
  <c r="AP1739" i="1" a="1"/>
  <c r="AP1739" i="1" s="1"/>
  <c r="AP1740" i="1" a="1"/>
  <c r="AP1740" i="1"/>
  <c r="AP1741" i="1" a="1"/>
  <c r="AP1741" i="1" s="1"/>
  <c r="AP1742" i="1" a="1"/>
  <c r="AP1742" i="1" s="1"/>
  <c r="AP1743" i="1" a="1"/>
  <c r="AP1743" i="1" s="1"/>
  <c r="AP1744" i="1" a="1"/>
  <c r="AP1744" i="1" s="1"/>
  <c r="AP1745" i="1" a="1"/>
  <c r="AP1745" i="1" s="1"/>
  <c r="AP1746" i="1" a="1"/>
  <c r="AP1746" i="1" s="1"/>
  <c r="AP1747" i="1" a="1"/>
  <c r="AP1747" i="1" s="1"/>
  <c r="AP1748" i="1" a="1"/>
  <c r="AP1748" i="1" s="1"/>
  <c r="AP1749" i="1" a="1"/>
  <c r="AP1749" i="1" s="1"/>
  <c r="AP1750" i="1" a="1"/>
  <c r="AP1750" i="1" s="1"/>
  <c r="AP1751" i="1" a="1"/>
  <c r="AP1751" i="1" s="1"/>
  <c r="AP1752" i="1" a="1"/>
  <c r="AP1752" i="1" s="1"/>
  <c r="AP1753" i="1" a="1"/>
  <c r="AP1753" i="1" s="1"/>
  <c r="AP1754" i="1" a="1"/>
  <c r="AP1754" i="1" s="1"/>
  <c r="AP1755" i="1" a="1"/>
  <c r="AP1755" i="1" s="1"/>
  <c r="AP1756" i="1" a="1"/>
  <c r="AP1756" i="1" s="1"/>
  <c r="AP1757" i="1" a="1"/>
  <c r="AP1757" i="1" s="1"/>
  <c r="AP1758" i="1" a="1"/>
  <c r="AP1758" i="1" s="1"/>
  <c r="AP1759" i="1" a="1"/>
  <c r="AP1759" i="1" s="1"/>
  <c r="AP1760" i="1" a="1"/>
  <c r="AP1760" i="1" s="1"/>
  <c r="AP1761" i="1" a="1"/>
  <c r="AP1761" i="1" s="1"/>
  <c r="AP1762" i="1" a="1"/>
  <c r="AP1762" i="1" s="1"/>
  <c r="AP1763" i="1" a="1"/>
  <c r="AP1763" i="1" s="1"/>
  <c r="AP1764" i="1" a="1"/>
  <c r="AP1764" i="1" s="1"/>
  <c r="AP1765" i="1" a="1"/>
  <c r="AP1765" i="1" s="1"/>
  <c r="AP1766" i="1" a="1"/>
  <c r="AP1766" i="1" s="1"/>
  <c r="AP1767" i="1" a="1"/>
  <c r="AP1767" i="1" s="1"/>
  <c r="AP1768" i="1" a="1"/>
  <c r="AP1768" i="1" s="1"/>
  <c r="AP1769" i="1" a="1"/>
  <c r="AP1769" i="1" s="1"/>
  <c r="AP1770" i="1" a="1"/>
  <c r="AP1770" i="1" s="1"/>
  <c r="AP1771" i="1" a="1"/>
  <c r="AP1771" i="1" s="1"/>
  <c r="AP1772" i="1" a="1"/>
  <c r="AP1772" i="1" s="1"/>
  <c r="AP1773" i="1" a="1"/>
  <c r="AP1773" i="1" s="1"/>
  <c r="AP1774" i="1" a="1"/>
  <c r="AP1774" i="1" s="1"/>
  <c r="AP1775" i="1" a="1"/>
  <c r="AP1775" i="1" s="1"/>
  <c r="AP1776" i="1" a="1"/>
  <c r="AP1776" i="1"/>
  <c r="AP1777" i="1" a="1"/>
  <c r="AP1777" i="1" s="1"/>
  <c r="AP1778" i="1" a="1"/>
  <c r="AP1778" i="1" s="1"/>
  <c r="AP1779" i="1" a="1"/>
  <c r="AP1779" i="1" s="1"/>
  <c r="AP1780" i="1" a="1"/>
  <c r="AP1780" i="1" s="1"/>
  <c r="AP1781" i="1" a="1"/>
  <c r="AP1781" i="1" s="1"/>
  <c r="AP1782" i="1" a="1"/>
  <c r="AP1782" i="1" s="1"/>
  <c r="AP1783" i="1" a="1"/>
  <c r="AP1783" i="1" s="1"/>
  <c r="AP1784" i="1" a="1"/>
  <c r="AP1784" i="1" s="1"/>
  <c r="AP1785" i="1" a="1"/>
  <c r="AP1785" i="1" s="1"/>
  <c r="AP1786" i="1" a="1"/>
  <c r="AP1786" i="1" s="1"/>
  <c r="AP1787" i="1" a="1"/>
  <c r="AP1787" i="1" s="1"/>
  <c r="AP1788" i="1" a="1"/>
  <c r="AP1788" i="1" s="1"/>
  <c r="AP1789" i="1" a="1"/>
  <c r="AP1789" i="1" s="1"/>
  <c r="AP1790" i="1" a="1"/>
  <c r="AP1790" i="1" s="1"/>
  <c r="AP1791" i="1" a="1"/>
  <c r="AP1791" i="1" s="1"/>
  <c r="AP1792" i="1" a="1"/>
  <c r="AP1792" i="1" s="1"/>
  <c r="AP1793" i="1" a="1"/>
  <c r="AP1793" i="1" s="1"/>
  <c r="AP1794" i="1" a="1"/>
  <c r="AP1794" i="1" s="1"/>
  <c r="AP1795" i="1" a="1"/>
  <c r="AP1795" i="1" s="1"/>
  <c r="AP1796" i="1" a="1"/>
  <c r="AP1796" i="1" s="1"/>
  <c r="AP1797" i="1" a="1"/>
  <c r="AP1797" i="1" s="1"/>
  <c r="AP1798" i="1" a="1"/>
  <c r="AP1798" i="1" s="1"/>
  <c r="AP1799" i="1" a="1"/>
  <c r="AP1799" i="1" s="1"/>
  <c r="AP1800" i="1" a="1"/>
  <c r="AP1800" i="1" s="1"/>
  <c r="AP1801" i="1" a="1"/>
  <c r="AP1801" i="1" s="1"/>
  <c r="AP1802" i="1" a="1"/>
  <c r="AP1802" i="1" s="1"/>
  <c r="AP1803" i="1" a="1"/>
  <c r="AP1803" i="1" s="1"/>
  <c r="AP1804" i="1" a="1"/>
  <c r="AP1804" i="1" s="1"/>
  <c r="AP1805" i="1" a="1"/>
  <c r="AP1805" i="1" s="1"/>
  <c r="AP1806" i="1" a="1"/>
  <c r="AP1806" i="1"/>
  <c r="AP1807" i="1" a="1"/>
  <c r="AP1807" i="1" s="1"/>
  <c r="AP1808" i="1" a="1"/>
  <c r="AP1808" i="1" s="1"/>
  <c r="AP1809" i="1" a="1"/>
  <c r="AP1809" i="1" s="1"/>
  <c r="AP1810" i="1" a="1"/>
  <c r="AP1810" i="1" s="1"/>
  <c r="AP1811" i="1" a="1"/>
  <c r="AP1811" i="1" s="1"/>
  <c r="AP1812" i="1" a="1"/>
  <c r="AP1812" i="1" s="1"/>
  <c r="AP1813" i="1" a="1"/>
  <c r="AP1813" i="1" s="1"/>
  <c r="AP1814" i="1" a="1"/>
  <c r="AP1814" i="1" s="1"/>
  <c r="AP1815" i="1" a="1"/>
  <c r="AP1815" i="1" s="1"/>
  <c r="AP1816" i="1" a="1"/>
  <c r="AP1816" i="1" s="1"/>
  <c r="AP1817" i="1" a="1"/>
  <c r="AP1817" i="1" s="1"/>
  <c r="AP1818" i="1" a="1"/>
  <c r="AP1818" i="1" s="1"/>
  <c r="AP1819" i="1" a="1"/>
  <c r="AP1819" i="1" s="1"/>
  <c r="AP1820" i="1" a="1"/>
  <c r="AP1820" i="1" s="1"/>
  <c r="AP1821" i="1" a="1"/>
  <c r="AP1821" i="1" s="1"/>
  <c r="AP1822" i="1" a="1"/>
  <c r="AP1822" i="1" s="1"/>
  <c r="AP1823" i="1" a="1"/>
  <c r="AP1823" i="1" s="1"/>
  <c r="AP1824" i="1" a="1"/>
  <c r="AP1824" i="1" s="1"/>
  <c r="AP1825" i="1" a="1"/>
  <c r="AP1825" i="1" s="1"/>
  <c r="AP1826" i="1" a="1"/>
  <c r="AP1826" i="1" s="1"/>
  <c r="AP1827" i="1" a="1"/>
  <c r="AP1827" i="1" s="1"/>
  <c r="AP1828" i="1" a="1"/>
  <c r="AP1828" i="1" s="1"/>
  <c r="AP1829" i="1" a="1"/>
  <c r="AP1829" i="1" s="1"/>
  <c r="AP1830" i="1" a="1"/>
  <c r="AP1830" i="1" s="1"/>
  <c r="AP1831" i="1" a="1"/>
  <c r="AP1831" i="1"/>
  <c r="AP1832" i="1" a="1"/>
  <c r="AP1832" i="1" s="1"/>
  <c r="AP1833" i="1" a="1"/>
  <c r="AP1833" i="1" s="1"/>
  <c r="AP1834" i="1" a="1"/>
  <c r="AP1834" i="1" s="1"/>
  <c r="AP1835" i="1" a="1"/>
  <c r="AP1835" i="1" s="1"/>
  <c r="AP1836" i="1" a="1"/>
  <c r="AP1836" i="1" s="1"/>
  <c r="AP1837" i="1" a="1"/>
  <c r="AP1837" i="1" s="1"/>
  <c r="AP1838" i="1" a="1"/>
  <c r="AP1838" i="1" s="1"/>
  <c r="AP1839" i="1" a="1"/>
  <c r="AP1839" i="1" s="1"/>
  <c r="AP1840" i="1" a="1"/>
  <c r="AP1840" i="1" s="1"/>
  <c r="AP1841" i="1" a="1"/>
  <c r="AP1841" i="1" s="1"/>
  <c r="AP1842" i="1" a="1"/>
  <c r="AP1842" i="1" s="1"/>
  <c r="AP1843" i="1" a="1"/>
  <c r="AP1843" i="1" s="1"/>
  <c r="AP1844" i="1" a="1"/>
  <c r="AP1844" i="1" s="1"/>
  <c r="AP1845" i="1" a="1"/>
  <c r="AP1845" i="1" s="1"/>
  <c r="AP1846" i="1" a="1"/>
  <c r="AP1846" i="1" s="1"/>
  <c r="AP1847" i="1" a="1"/>
  <c r="AP1847" i="1" s="1"/>
  <c r="AP1848" i="1" a="1"/>
  <c r="AP1848" i="1" s="1"/>
  <c r="AP1849" i="1" a="1"/>
  <c r="AP1849" i="1" s="1"/>
  <c r="AP1850" i="1" a="1"/>
  <c r="AP1850" i="1" s="1"/>
  <c r="AP1851" i="1" a="1"/>
  <c r="AP1851" i="1" s="1"/>
  <c r="AP1852" i="1" a="1"/>
  <c r="AP1852" i="1" s="1"/>
  <c r="AP1853" i="1" a="1"/>
  <c r="AP1853" i="1" s="1"/>
  <c r="AP1854" i="1" a="1"/>
  <c r="AP1854" i="1" s="1"/>
  <c r="AP1855" i="1" a="1"/>
  <c r="AP1855" i="1" s="1"/>
  <c r="AP1856" i="1" a="1"/>
  <c r="AP1856" i="1" s="1"/>
  <c r="AP1857" i="1" a="1"/>
  <c r="AP1857" i="1" s="1"/>
  <c r="AP1858" i="1" a="1"/>
  <c r="AP1858" i="1" s="1"/>
  <c r="AP1859" i="1" a="1"/>
  <c r="AP1859" i="1" s="1"/>
  <c r="AP1860" i="1" a="1"/>
  <c r="AP1860" i="1" s="1"/>
  <c r="AP1861" i="1" a="1"/>
  <c r="AP1861" i="1" s="1"/>
  <c r="AP1862" i="1" a="1"/>
  <c r="AP1862" i="1" s="1"/>
  <c r="AP1863" i="1" a="1"/>
  <c r="AP1863" i="1" s="1"/>
  <c r="AP1864" i="1" a="1"/>
  <c r="AP1864" i="1" s="1"/>
  <c r="AP1865" i="1" a="1"/>
  <c r="AP1865" i="1" s="1"/>
  <c r="AP1866" i="1" a="1"/>
  <c r="AP1866" i="1" s="1"/>
  <c r="AP1867" i="1" a="1"/>
  <c r="AP1867" i="1" s="1"/>
  <c r="AP1868" i="1" a="1"/>
  <c r="AP1868" i="1" s="1"/>
  <c r="AP1869" i="1" a="1"/>
  <c r="AP1869" i="1" s="1"/>
  <c r="AP1870" i="1" a="1"/>
  <c r="AP1870" i="1" s="1"/>
  <c r="AP1871" i="1" a="1"/>
  <c r="AP1871" i="1" s="1"/>
  <c r="AP1872" i="1" a="1"/>
  <c r="AP1872" i="1" s="1"/>
  <c r="AP1873" i="1" a="1"/>
  <c r="AP1873" i="1" s="1"/>
  <c r="AP1874" i="1" a="1"/>
  <c r="AP1874" i="1" s="1"/>
  <c r="AP1875" i="1" a="1"/>
  <c r="AP1875" i="1" s="1"/>
  <c r="AP1876" i="1" a="1"/>
  <c r="AP1876" i="1" s="1"/>
  <c r="AP1877" i="1" a="1"/>
  <c r="AP1877" i="1" s="1"/>
  <c r="AP1878" i="1" a="1"/>
  <c r="AP1878" i="1" s="1"/>
  <c r="AP1879" i="1" a="1"/>
  <c r="AP1879" i="1" s="1"/>
  <c r="AP1880" i="1" a="1"/>
  <c r="AP1880" i="1" s="1"/>
  <c r="AP1881" i="1" a="1"/>
  <c r="AP1881" i="1" s="1"/>
  <c r="AP1882" i="1" a="1"/>
  <c r="AP1882" i="1" s="1"/>
  <c r="AP1883" i="1" a="1"/>
  <c r="AP1883" i="1" s="1"/>
  <c r="AP1884" i="1" a="1"/>
  <c r="AP1884" i="1"/>
  <c r="AP1885" i="1" a="1"/>
  <c r="AP1885" i="1" s="1"/>
  <c r="AP1886" i="1" a="1"/>
  <c r="AP1886" i="1" s="1"/>
  <c r="AP1887" i="1" a="1"/>
  <c r="AP1887" i="1" s="1"/>
  <c r="AP1888" i="1" a="1"/>
  <c r="AP1888" i="1" s="1"/>
  <c r="AP1889" i="1" a="1"/>
  <c r="AP1889" i="1" s="1"/>
  <c r="AP1890" i="1" a="1"/>
  <c r="AP1890" i="1" s="1"/>
  <c r="AP1891" i="1" a="1"/>
  <c r="AP1891" i="1" s="1"/>
  <c r="AP1892" i="1" a="1"/>
  <c r="AP1892" i="1" s="1"/>
  <c r="AP1893" i="1" a="1"/>
  <c r="AP1893" i="1" s="1"/>
  <c r="AP1894" i="1" a="1"/>
  <c r="AP1894" i="1" s="1"/>
  <c r="AP1895" i="1" a="1"/>
  <c r="AP1895" i="1" s="1"/>
  <c r="AP1896" i="1" a="1"/>
  <c r="AP1896" i="1" s="1"/>
  <c r="AP1897" i="1" a="1"/>
  <c r="AP1897" i="1" s="1"/>
  <c r="AP1898" i="1" a="1"/>
  <c r="AP1898" i="1" s="1"/>
  <c r="AP1899" i="1" a="1"/>
  <c r="AP1899" i="1" s="1"/>
  <c r="AP1900" i="1" a="1"/>
  <c r="AP1900" i="1" s="1"/>
  <c r="AP1901" i="1" a="1"/>
  <c r="AP1901" i="1" s="1"/>
  <c r="AP1902" i="1" a="1"/>
  <c r="AP1902" i="1" s="1"/>
  <c r="AP1903" i="1" a="1"/>
  <c r="AP1903" i="1" s="1"/>
  <c r="AP1904" i="1" a="1"/>
  <c r="AP1904" i="1" s="1"/>
  <c r="AP1905" i="1" a="1"/>
  <c r="AP1905" i="1" s="1"/>
  <c r="AP1906" i="1" a="1"/>
  <c r="AP1906" i="1" s="1"/>
  <c r="AP1907" i="1" a="1"/>
  <c r="AP1907" i="1" s="1"/>
  <c r="AP1908" i="1" a="1"/>
  <c r="AP1908" i="1" s="1"/>
  <c r="AP1909" i="1" a="1"/>
  <c r="AP1909" i="1" s="1"/>
  <c r="AP1910" i="1" a="1"/>
  <c r="AP1910" i="1" s="1"/>
  <c r="AP1911" i="1" a="1"/>
  <c r="AP1911" i="1" s="1"/>
  <c r="AP1912" i="1" a="1"/>
  <c r="AP1912" i="1" s="1"/>
  <c r="AP1913" i="1" a="1"/>
  <c r="AP1913" i="1" s="1"/>
  <c r="AP1914" i="1" a="1"/>
  <c r="AP1914" i="1" s="1"/>
  <c r="AP1915" i="1" a="1"/>
  <c r="AP1915" i="1" s="1"/>
  <c r="AP1916" i="1" a="1"/>
  <c r="AP1916" i="1" s="1"/>
  <c r="AP1917" i="1" a="1"/>
  <c r="AP1917" i="1" s="1"/>
  <c r="AP1918" i="1" a="1"/>
  <c r="AP1918" i="1" s="1"/>
  <c r="AP1919" i="1" a="1"/>
  <c r="AP1919" i="1" s="1"/>
  <c r="AP1920" i="1" a="1"/>
  <c r="AP1920" i="1" s="1"/>
  <c r="AP1921" i="1" a="1"/>
  <c r="AP1921" i="1" s="1"/>
  <c r="AP1922" i="1" a="1"/>
  <c r="AP1922" i="1"/>
  <c r="AP1923" i="1" a="1"/>
  <c r="AP1923" i="1" s="1"/>
  <c r="AP1924" i="1" a="1"/>
  <c r="AP1924" i="1" s="1"/>
  <c r="AP1925" i="1" a="1"/>
  <c r="AP1925" i="1" s="1"/>
  <c r="AP1926" i="1" a="1"/>
  <c r="AP1926" i="1" s="1"/>
  <c r="AP1927" i="1" a="1"/>
  <c r="AP1927" i="1" s="1"/>
  <c r="AP1928" i="1" a="1"/>
  <c r="AP1928" i="1" s="1"/>
  <c r="AP1929" i="1" a="1"/>
  <c r="AP1929" i="1" s="1"/>
  <c r="AP1930" i="1" a="1"/>
  <c r="AP1930" i="1" s="1"/>
  <c r="AP1931" i="1" a="1"/>
  <c r="AP1931" i="1" s="1"/>
  <c r="AP1932" i="1" a="1"/>
  <c r="AP1932" i="1"/>
  <c r="AP1933" i="1" a="1"/>
  <c r="AP1933" i="1" s="1"/>
  <c r="AP1934" i="1" a="1"/>
  <c r="AP1934" i="1" s="1"/>
  <c r="AP1935" i="1" a="1"/>
  <c r="AP1935" i="1" s="1"/>
  <c r="AP1936" i="1" a="1"/>
  <c r="AP1936" i="1" s="1"/>
  <c r="AP1937" i="1" a="1"/>
  <c r="AP1937" i="1" s="1"/>
  <c r="AP1938" i="1" a="1"/>
  <c r="AP1938" i="1" s="1"/>
  <c r="AP1939" i="1" a="1"/>
  <c r="AP1939" i="1" s="1"/>
  <c r="AP1940" i="1" a="1"/>
  <c r="AP1940" i="1" s="1"/>
  <c r="AP1941" i="1" a="1"/>
  <c r="AP1941" i="1" s="1"/>
  <c r="AP1942" i="1" a="1"/>
  <c r="AP1942" i="1" s="1"/>
  <c r="AP1943" i="1" a="1"/>
  <c r="AP1943" i="1" s="1"/>
  <c r="AP1944" i="1" a="1"/>
  <c r="AP1944" i="1" s="1"/>
  <c r="AP1945" i="1" a="1"/>
  <c r="AP1945" i="1" s="1"/>
  <c r="AP1946" i="1" a="1"/>
  <c r="AP1946" i="1" s="1"/>
  <c r="AP1947" i="1" a="1"/>
  <c r="AP1947" i="1" s="1"/>
  <c r="AP1948" i="1" a="1"/>
  <c r="AP1948" i="1" s="1"/>
  <c r="AP1949" i="1" a="1"/>
  <c r="AP1949" i="1" s="1"/>
  <c r="AP1950" i="1" a="1"/>
  <c r="AP1950" i="1" s="1"/>
  <c r="AP1951" i="1" a="1"/>
  <c r="AP1951" i="1" s="1"/>
  <c r="AP1952" i="1" a="1"/>
  <c r="AP1952" i="1" s="1"/>
  <c r="AP1953" i="1" a="1"/>
  <c r="AP1953" i="1" s="1"/>
  <c r="AP1954" i="1" a="1"/>
  <c r="AP1954" i="1" s="1"/>
  <c r="AP1955" i="1" a="1"/>
  <c r="AP1955" i="1" s="1"/>
  <c r="AP1956" i="1" a="1"/>
  <c r="AP1956" i="1" s="1"/>
  <c r="AP1957" i="1" a="1"/>
  <c r="AP1957" i="1" s="1"/>
  <c r="AP1958" i="1" a="1"/>
  <c r="AP1958" i="1" s="1"/>
  <c r="AP1959" i="1" a="1"/>
  <c r="AP1959" i="1" s="1"/>
  <c r="AP1960" i="1" a="1"/>
  <c r="AP1960" i="1" s="1"/>
  <c r="AP1961" i="1" a="1"/>
  <c r="AP1961" i="1" s="1"/>
  <c r="AP1962" i="1" a="1"/>
  <c r="AP1962" i="1" s="1"/>
  <c r="AP1963" i="1" a="1"/>
  <c r="AP1963" i="1" s="1"/>
  <c r="AP1964" i="1" a="1"/>
  <c r="AP1964" i="1" s="1"/>
  <c r="AP1965" i="1" a="1"/>
  <c r="AP1965" i="1"/>
  <c r="AP1966" i="1" a="1"/>
  <c r="AP1966" i="1" s="1"/>
  <c r="AP1967" i="1" a="1"/>
  <c r="AP1967" i="1" s="1"/>
  <c r="AP1968" i="1" a="1"/>
  <c r="AP1968" i="1" s="1"/>
  <c r="AP1969" i="1" a="1"/>
  <c r="AP1969" i="1" s="1"/>
  <c r="AP1970" i="1" a="1"/>
  <c r="AP1970" i="1" s="1"/>
  <c r="AP1971" i="1" a="1"/>
  <c r="AP1971" i="1" s="1"/>
  <c r="AP1972" i="1" a="1"/>
  <c r="AP1972" i="1" s="1"/>
  <c r="AP1973" i="1" a="1"/>
  <c r="AP1973" i="1" s="1"/>
  <c r="AP1974" i="1" a="1"/>
  <c r="AP1974" i="1" s="1"/>
  <c r="AP1975" i="1" a="1"/>
  <c r="AP1975" i="1" s="1"/>
  <c r="AP1976" i="1" a="1"/>
  <c r="AP1976" i="1" s="1"/>
  <c r="AP1977" i="1" a="1"/>
  <c r="AP1977" i="1" s="1"/>
  <c r="AP1978" i="1" a="1"/>
  <c r="AP1978" i="1" s="1"/>
  <c r="AP1979" i="1" a="1"/>
  <c r="AP1979" i="1" s="1"/>
  <c r="AP1980" i="1" a="1"/>
  <c r="AP1980" i="1" s="1"/>
  <c r="AP1981" i="1" a="1"/>
  <c r="AP1981" i="1" s="1"/>
  <c r="AP1982" i="1" a="1"/>
  <c r="AP1982" i="1" s="1"/>
  <c r="AP1983" i="1" a="1"/>
  <c r="AP1983" i="1" s="1"/>
  <c r="AP1984" i="1" a="1"/>
  <c r="AP1984" i="1" s="1"/>
  <c r="AP1985" i="1" a="1"/>
  <c r="AP1985" i="1" s="1"/>
  <c r="AP1986" i="1" a="1"/>
  <c r="AP1986" i="1" s="1"/>
  <c r="AP1987" i="1" a="1"/>
  <c r="AP1987" i="1" s="1"/>
  <c r="AP1988" i="1" a="1"/>
  <c r="AP1988" i="1" s="1"/>
  <c r="AP1989" i="1" a="1"/>
  <c r="AP1989" i="1" s="1"/>
  <c r="AP1990" i="1" a="1"/>
  <c r="AP1990" i="1" s="1"/>
  <c r="AP1991" i="1" a="1"/>
  <c r="AP1991" i="1" s="1"/>
  <c r="AP1992" i="1" a="1"/>
  <c r="AP1992" i="1" s="1"/>
  <c r="AP1993" i="1" a="1"/>
  <c r="AP1993" i="1" s="1"/>
  <c r="AP1994" i="1" a="1"/>
  <c r="AP1994" i="1" s="1"/>
  <c r="AP1995" i="1" a="1"/>
  <c r="AP1995" i="1" s="1"/>
  <c r="AP1996" i="1" a="1"/>
  <c r="AP1996" i="1" s="1"/>
  <c r="AP1997" i="1" a="1"/>
  <c r="AP1997" i="1" s="1"/>
  <c r="AP1998" i="1" a="1"/>
  <c r="AP1998" i="1" s="1"/>
  <c r="AP1999" i="1" a="1"/>
  <c r="AP1999" i="1" s="1"/>
  <c r="AP2000" i="1" a="1"/>
  <c r="AP2000" i="1" s="1"/>
  <c r="AP2001" i="1" a="1"/>
  <c r="AP2001" i="1" s="1"/>
  <c r="AP2002" i="1" a="1"/>
  <c r="AP2002" i="1" s="1"/>
  <c r="AP2003" i="1" a="1"/>
  <c r="AP2003" i="1" s="1"/>
  <c r="AP2004" i="1" a="1"/>
  <c r="AP2004" i="1" s="1"/>
  <c r="AP2005" i="1" a="1"/>
  <c r="AP2005" i="1" s="1"/>
  <c r="AP2006" i="1" a="1"/>
  <c r="AP2006" i="1" s="1"/>
  <c r="AP2007" i="1" a="1"/>
  <c r="AP2007" i="1" s="1"/>
  <c r="AP2008" i="1" a="1"/>
  <c r="AP2008" i="1" s="1"/>
  <c r="AP2009" i="1" a="1"/>
  <c r="AP2009" i="1" s="1"/>
  <c r="AP2010" i="1" a="1"/>
  <c r="AP2010" i="1" s="1"/>
  <c r="AP2011" i="1" a="1"/>
  <c r="AP2011" i="1" s="1"/>
  <c r="AP2012" i="1" a="1"/>
  <c r="AP2012" i="1" s="1"/>
  <c r="AP2013" i="1" a="1"/>
  <c r="AP2013" i="1" s="1"/>
  <c r="AP2014" i="1" a="1"/>
  <c r="AP2014" i="1" s="1"/>
  <c r="AP2015" i="1" a="1"/>
  <c r="AP2015" i="1" s="1"/>
  <c r="AP2016" i="1" a="1"/>
  <c r="AP2016" i="1" s="1"/>
  <c r="AP2017" i="1" a="1"/>
  <c r="AP2017" i="1" s="1"/>
  <c r="AP2018" i="1" a="1"/>
  <c r="AP2018" i="1" s="1"/>
  <c r="AP2019" i="1" a="1"/>
  <c r="AP2019" i="1" s="1"/>
  <c r="AP2020" i="1" a="1"/>
  <c r="AP2020" i="1" s="1"/>
  <c r="AP2021" i="1" a="1"/>
  <c r="AP2021" i="1" s="1"/>
  <c r="AP2022" i="1" a="1"/>
  <c r="AP2022" i="1" s="1"/>
  <c r="AP2023" i="1" a="1"/>
  <c r="AP2023" i="1" s="1"/>
  <c r="AP2024" i="1" a="1"/>
  <c r="AP2024" i="1" s="1"/>
  <c r="AP2025" i="1" a="1"/>
  <c r="AP2025" i="1" s="1"/>
  <c r="AP2026" i="1" a="1"/>
  <c r="AP2026" i="1" s="1"/>
  <c r="AP2027" i="1" a="1"/>
  <c r="AP2027" i="1" s="1"/>
  <c r="AP2028" i="1" a="1"/>
  <c r="AP2028" i="1" s="1"/>
  <c r="AP2029" i="1" a="1"/>
  <c r="AP2029" i="1" s="1"/>
  <c r="AP2030" i="1" a="1"/>
  <c r="AP2030" i="1" s="1"/>
  <c r="AP2031" i="1" a="1"/>
  <c r="AP2031" i="1" s="1"/>
  <c r="AP2032" i="1" a="1"/>
  <c r="AP2032" i="1" s="1"/>
  <c r="AP2033" i="1" a="1"/>
  <c r="AP2033" i="1" s="1"/>
  <c r="AP2034" i="1" a="1"/>
  <c r="AP2034" i="1" s="1"/>
  <c r="AP2035" i="1" a="1"/>
  <c r="AP2035" i="1" s="1"/>
  <c r="AP2036" i="1" a="1"/>
  <c r="AP2036" i="1" s="1"/>
  <c r="AP2037" i="1" a="1"/>
  <c r="AP2037" i="1" s="1"/>
  <c r="AP2038" i="1" a="1"/>
  <c r="AP2038" i="1"/>
  <c r="AP2039" i="1" a="1"/>
  <c r="AP2039" i="1" s="1"/>
  <c r="AP2040" i="1" a="1"/>
  <c r="AP2040" i="1" s="1"/>
  <c r="AP2041" i="1" a="1"/>
  <c r="AP2041" i="1" s="1"/>
  <c r="AP2042" i="1" a="1"/>
  <c r="AP2042" i="1" s="1"/>
  <c r="AP2043" i="1" a="1"/>
  <c r="AP2043" i="1" s="1"/>
  <c r="AP2044" i="1" a="1"/>
  <c r="AP2044" i="1" s="1"/>
  <c r="AP2045" i="1" a="1"/>
  <c r="AP2045" i="1" s="1"/>
  <c r="AP2046" i="1" a="1"/>
  <c r="AP2046" i="1" s="1"/>
  <c r="AP2047" i="1" a="1"/>
  <c r="AP2047" i="1" s="1"/>
  <c r="AP2048" i="1" a="1"/>
  <c r="AP2048" i="1" s="1"/>
  <c r="AP2049" i="1" a="1"/>
  <c r="AP2049" i="1" s="1"/>
  <c r="AP2050" i="1" a="1"/>
  <c r="AP2050" i="1" s="1"/>
  <c r="AP2051" i="1" a="1"/>
  <c r="AP2051" i="1" s="1"/>
  <c r="AP2052" i="1" a="1"/>
  <c r="AP2052" i="1" s="1"/>
  <c r="AP2053" i="1" a="1"/>
  <c r="AP2053" i="1" s="1"/>
  <c r="AP2054" i="1" a="1"/>
  <c r="AP2054" i="1" s="1"/>
  <c r="AP2055" i="1" a="1"/>
  <c r="AP2055" i="1" s="1"/>
  <c r="AP2056" i="1" a="1"/>
  <c r="AP2056" i="1" s="1"/>
  <c r="AP2057" i="1" a="1"/>
  <c r="AP2057" i="1" s="1"/>
  <c r="AP2058" i="1" a="1"/>
  <c r="AP2058" i="1" s="1"/>
  <c r="AP2059" i="1" a="1"/>
  <c r="AP2059" i="1" s="1"/>
  <c r="AP2060" i="1" a="1"/>
  <c r="AP2060" i="1" s="1"/>
  <c r="AP2061" i="1" a="1"/>
  <c r="AP2061" i="1" s="1"/>
  <c r="AP2062" i="1" a="1"/>
  <c r="AP2062" i="1" s="1"/>
  <c r="AP2063" i="1" a="1"/>
  <c r="AP2063" i="1" s="1"/>
  <c r="AP2064" i="1" a="1"/>
  <c r="AP2064" i="1" s="1"/>
  <c r="AP2065" i="1" a="1"/>
  <c r="AP2065" i="1" s="1"/>
  <c r="AP2066" i="1" a="1"/>
  <c r="AP2066" i="1" s="1"/>
  <c r="AP2067" i="1" a="1"/>
  <c r="AP2067" i="1" s="1"/>
  <c r="AP2068" i="1" a="1"/>
  <c r="AP2068" i="1" s="1"/>
  <c r="AP2069" i="1" a="1"/>
  <c r="AP2069" i="1" s="1"/>
  <c r="AP2070" i="1" a="1"/>
  <c r="AP2070" i="1" s="1"/>
  <c r="AP2071" i="1" a="1"/>
  <c r="AP2071" i="1" s="1"/>
  <c r="AP2072" i="1" a="1"/>
  <c r="AP2072" i="1" s="1"/>
  <c r="AP2073" i="1" a="1"/>
  <c r="AP2073" i="1" s="1"/>
  <c r="AP2074" i="1" a="1"/>
  <c r="AP2074" i="1" s="1"/>
  <c r="AP2075" i="1" a="1"/>
  <c r="AP2075" i="1" s="1"/>
  <c r="AP2076" i="1" a="1"/>
  <c r="AP2076" i="1" s="1"/>
  <c r="AP2077" i="1" a="1"/>
  <c r="AP2077" i="1" s="1"/>
  <c r="AP2078" i="1" a="1"/>
  <c r="AP2078" i="1" s="1"/>
  <c r="AP2079" i="1" a="1"/>
  <c r="AP2079" i="1" s="1"/>
  <c r="AP2080" i="1" a="1"/>
  <c r="AP2080" i="1" s="1"/>
  <c r="AP2081" i="1" a="1"/>
  <c r="AP2081" i="1" s="1"/>
  <c r="AP2082" i="1" a="1"/>
  <c r="AP2082" i="1" s="1"/>
  <c r="AP2083" i="1" a="1"/>
  <c r="AP2083" i="1" s="1"/>
  <c r="AP2084" i="1" a="1"/>
  <c r="AP2084" i="1" s="1"/>
  <c r="AP2085" i="1" a="1"/>
  <c r="AP2085" i="1" s="1"/>
  <c r="AP2086" i="1" a="1"/>
  <c r="AP2086" i="1" s="1"/>
  <c r="AP2087" i="1" a="1"/>
  <c r="AP2087" i="1" s="1"/>
  <c r="AP2088" i="1" a="1"/>
  <c r="AP2088" i="1" s="1"/>
  <c r="AP2089" i="1" a="1"/>
  <c r="AP2089" i="1" s="1"/>
  <c r="AP2090" i="1" a="1"/>
  <c r="AP2090" i="1" s="1"/>
  <c r="AP2091" i="1" a="1"/>
  <c r="AP2091" i="1" s="1"/>
  <c r="AP2092" i="1" a="1"/>
  <c r="AP2092" i="1" s="1"/>
  <c r="AP2093" i="1" a="1"/>
  <c r="AP2093" i="1"/>
  <c r="AP2094" i="1" a="1"/>
  <c r="AP2094" i="1" s="1"/>
  <c r="AP2095" i="1" a="1"/>
  <c r="AP2095" i="1" s="1"/>
  <c r="AP2096" i="1" a="1"/>
  <c r="AP2096" i="1" s="1"/>
  <c r="AP2097" i="1" a="1"/>
  <c r="AP2097" i="1" s="1"/>
  <c r="AP2098" i="1" a="1"/>
  <c r="AP2098" i="1" s="1"/>
  <c r="AP2099" i="1" a="1"/>
  <c r="AP2099" i="1" s="1"/>
  <c r="AP2100" i="1" a="1"/>
  <c r="AP2100" i="1" s="1"/>
  <c r="AP2101" i="1" a="1"/>
  <c r="AP2101" i="1" s="1"/>
  <c r="AP2102" i="1" a="1"/>
  <c r="AP2102" i="1" s="1"/>
  <c r="AP2103" i="1" a="1"/>
  <c r="AP2103" i="1" s="1"/>
  <c r="AP2104" i="1" a="1"/>
  <c r="AP2104" i="1" s="1"/>
  <c r="AP2105" i="1" a="1"/>
  <c r="AP2105" i="1"/>
  <c r="AP2106" i="1" a="1"/>
  <c r="AP2106" i="1" s="1"/>
  <c r="AP2107" i="1" a="1"/>
  <c r="AP2107" i="1" s="1"/>
  <c r="AP2108" i="1" a="1"/>
  <c r="AP2108" i="1" s="1"/>
  <c r="AP2109" i="1" a="1"/>
  <c r="AP2109" i="1" s="1"/>
  <c r="AP2110" i="1" a="1"/>
  <c r="AP2110" i="1" s="1"/>
  <c r="AP2111" i="1" a="1"/>
  <c r="AP2111" i="1" s="1"/>
  <c r="AP2112" i="1" a="1"/>
  <c r="AP2112" i="1" s="1"/>
  <c r="AP2113" i="1" a="1"/>
  <c r="AP2113" i="1" s="1"/>
  <c r="AP2114" i="1" a="1"/>
  <c r="AP2114" i="1" s="1"/>
  <c r="AP2115" i="1" a="1"/>
  <c r="AP2115" i="1" s="1"/>
  <c r="AP2116" i="1" a="1"/>
  <c r="AP2116" i="1" s="1"/>
  <c r="AP2117" i="1" a="1"/>
  <c r="AP2117" i="1" s="1"/>
  <c r="AP2118" i="1" a="1"/>
  <c r="AP2118" i="1" s="1"/>
  <c r="AP2119" i="1" a="1"/>
  <c r="AP2119" i="1" s="1"/>
  <c r="AP2120" i="1" a="1"/>
  <c r="AP2120" i="1" s="1"/>
  <c r="AP2121" i="1" a="1"/>
  <c r="AP2121" i="1" s="1"/>
  <c r="AP2122" i="1" a="1"/>
  <c r="AP2122" i="1" s="1"/>
  <c r="AP2123" i="1" a="1"/>
  <c r="AP2123" i="1" s="1"/>
  <c r="AP2124" i="1" a="1"/>
  <c r="AP2124" i="1" s="1"/>
  <c r="AP2125" i="1" a="1"/>
  <c r="AP2125" i="1" s="1"/>
  <c r="AP2126" i="1" a="1"/>
  <c r="AP2126" i="1" s="1"/>
  <c r="AP2127" i="1" a="1"/>
  <c r="AP2127" i="1" s="1"/>
  <c r="AP2128" i="1" a="1"/>
  <c r="AP2128" i="1" s="1"/>
  <c r="AP2129" i="1" a="1"/>
  <c r="AP2129" i="1" s="1"/>
  <c r="AP2130" i="1" a="1"/>
  <c r="AP2130" i="1" s="1"/>
  <c r="AP2131" i="1" a="1"/>
  <c r="AP2131" i="1" s="1"/>
  <c r="AP2132" i="1" a="1"/>
  <c r="AP2132" i="1" s="1"/>
  <c r="AP2133" i="1" a="1"/>
  <c r="AP2133" i="1"/>
  <c r="AP2134" i="1" a="1"/>
  <c r="AP2134" i="1" s="1"/>
  <c r="AP2135" i="1" a="1"/>
  <c r="AP2135" i="1" s="1"/>
  <c r="AP2136" i="1" a="1"/>
  <c r="AP2136" i="1" s="1"/>
  <c r="AP2137" i="1" a="1"/>
  <c r="AP2137" i="1" s="1"/>
  <c r="AP2138" i="1" a="1"/>
  <c r="AP2138" i="1" s="1"/>
  <c r="AP2139" i="1" a="1"/>
  <c r="AP2139" i="1" s="1"/>
  <c r="AP2140" i="1" a="1"/>
  <c r="AP2140" i="1" s="1"/>
  <c r="AP2141" i="1" a="1"/>
  <c r="AP2141" i="1" s="1"/>
  <c r="AP2142" i="1" a="1"/>
  <c r="AP2142" i="1" s="1"/>
  <c r="AP2143" i="1" a="1"/>
  <c r="AP2143" i="1" s="1"/>
  <c r="AP2144" i="1" a="1"/>
  <c r="AP2144" i="1" s="1"/>
  <c r="AP2145" i="1" a="1"/>
  <c r="AP2145" i="1" s="1"/>
  <c r="AP2146" i="1" a="1"/>
  <c r="AP2146" i="1"/>
  <c r="AP2147" i="1" a="1"/>
  <c r="AP2147" i="1" s="1"/>
  <c r="AP2148" i="1" a="1"/>
  <c r="AP2148" i="1" s="1"/>
  <c r="AP2149" i="1" a="1"/>
  <c r="AP2149" i="1" s="1"/>
  <c r="AP2150" i="1" a="1"/>
  <c r="AP2150" i="1" s="1"/>
  <c r="AP2151" i="1" a="1"/>
  <c r="AP2151" i="1" s="1"/>
  <c r="AP2152" i="1" a="1"/>
  <c r="AP2152" i="1" s="1"/>
  <c r="AP2153" i="1" a="1"/>
  <c r="AP2153" i="1" s="1"/>
  <c r="AP2154" i="1" a="1"/>
  <c r="AP2154" i="1" s="1"/>
  <c r="AP2155" i="1" a="1"/>
  <c r="AP2155" i="1" s="1"/>
  <c r="AP2156" i="1" a="1"/>
  <c r="AP2156" i="1" s="1"/>
  <c r="AP2157" i="1" a="1"/>
  <c r="AP2157" i="1" s="1"/>
  <c r="AP2158" i="1" a="1"/>
  <c r="AP2158" i="1" s="1"/>
  <c r="AP2159" i="1" a="1"/>
  <c r="AP2159" i="1" s="1"/>
  <c r="AP2160" i="1" a="1"/>
  <c r="AP2160" i="1" s="1"/>
  <c r="AP2161" i="1" a="1"/>
  <c r="AP2161" i="1" s="1"/>
  <c r="AP2162" i="1" a="1"/>
  <c r="AP2162" i="1" s="1"/>
  <c r="AP2163" i="1" a="1"/>
  <c r="AP2163" i="1" s="1"/>
  <c r="AP2164" i="1" a="1"/>
  <c r="AP2164" i="1" s="1"/>
  <c r="AP2165" i="1" a="1"/>
  <c r="AP2165" i="1" s="1"/>
  <c r="AP2166" i="1" a="1"/>
  <c r="AP2166" i="1" s="1"/>
  <c r="AP2167" i="1" a="1"/>
  <c r="AP2167" i="1" s="1"/>
  <c r="AP2168" i="1" a="1"/>
  <c r="AP2168" i="1" s="1"/>
  <c r="AP2169" i="1" a="1"/>
  <c r="AP2169" i="1" s="1"/>
  <c r="AP2170" i="1" a="1"/>
  <c r="AP2170" i="1" s="1"/>
  <c r="AP2171" i="1" a="1"/>
  <c r="AP2171" i="1" s="1"/>
  <c r="AP2172" i="1" a="1"/>
  <c r="AP2172" i="1" s="1"/>
  <c r="AP2173" i="1" a="1"/>
  <c r="AP2173" i="1" s="1"/>
  <c r="AP2174" i="1" a="1"/>
  <c r="AP2174" i="1" s="1"/>
  <c r="AP2175" i="1" a="1"/>
  <c r="AP2175" i="1" s="1"/>
  <c r="AP2176" i="1" a="1"/>
  <c r="AP2176" i="1" s="1"/>
  <c r="AP2177" i="1" a="1"/>
  <c r="AP2177" i="1" s="1"/>
  <c r="AP2178" i="1" a="1"/>
  <c r="AP2178" i="1" s="1"/>
  <c r="AP2179" i="1" a="1"/>
  <c r="AP2179" i="1" s="1"/>
  <c r="AP2180" i="1" a="1"/>
  <c r="AP2180" i="1" s="1"/>
  <c r="AP2181" i="1" a="1"/>
  <c r="AP2181" i="1" s="1"/>
  <c r="AP2182" i="1" a="1"/>
  <c r="AP2182" i="1" s="1"/>
  <c r="AP2183" i="1" a="1"/>
  <c r="AP2183" i="1" s="1"/>
  <c r="AP2184" i="1" a="1"/>
  <c r="AP2184" i="1" s="1"/>
  <c r="AP2185" i="1" a="1"/>
  <c r="AP2185" i="1" s="1"/>
  <c r="AP2186" i="1" a="1"/>
  <c r="AP2186" i="1" s="1"/>
  <c r="AP2187" i="1" a="1"/>
  <c r="AP2187" i="1" s="1"/>
  <c r="AP2188" i="1" a="1"/>
  <c r="AP2188" i="1" s="1"/>
  <c r="AP2189" i="1" a="1"/>
  <c r="AP2189" i="1" s="1"/>
  <c r="AP2190" i="1" a="1"/>
  <c r="AP2190" i="1" s="1"/>
  <c r="AP2191" i="1" a="1"/>
  <c r="AP2191" i="1" s="1"/>
  <c r="AP2192" i="1" a="1"/>
  <c r="AP2192" i="1" s="1"/>
  <c r="AP2193" i="1" a="1"/>
  <c r="AP2193" i="1" s="1"/>
  <c r="AP2194" i="1" a="1"/>
  <c r="AP2194" i="1" s="1"/>
  <c r="AP2195" i="1" a="1"/>
  <c r="AP2195" i="1" s="1"/>
  <c r="AP2196" i="1" a="1"/>
  <c r="AP2196" i="1" s="1"/>
  <c r="AP2197" i="1" a="1"/>
  <c r="AP2197" i="1" s="1"/>
  <c r="AP2198" i="1" a="1"/>
  <c r="AP2198" i="1" s="1"/>
  <c r="AP2199" i="1" a="1"/>
  <c r="AP2199" i="1" s="1"/>
  <c r="AP2200" i="1" a="1"/>
  <c r="AP2200" i="1" s="1"/>
  <c r="AP2201" i="1" a="1"/>
  <c r="AP2201" i="1" s="1"/>
  <c r="AP2202" i="1" a="1"/>
  <c r="AP2202" i="1" s="1"/>
  <c r="AP2203" i="1" a="1"/>
  <c r="AP2203" i="1" s="1"/>
  <c r="AP2204" i="1" a="1"/>
  <c r="AP2204" i="1" s="1"/>
  <c r="AP2205" i="1" a="1"/>
  <c r="AP2205" i="1" s="1"/>
  <c r="AP2206" i="1" a="1"/>
  <c r="AP2206" i="1" s="1"/>
  <c r="AP2207" i="1" a="1"/>
  <c r="AP2207" i="1" s="1"/>
  <c r="AP2208" i="1" a="1"/>
  <c r="AP2208" i="1" s="1"/>
  <c r="AP2209" i="1" a="1"/>
  <c r="AP2209" i="1" s="1"/>
  <c r="AP2210" i="1" a="1"/>
  <c r="AP2210" i="1" s="1"/>
  <c r="AP2211" i="1" a="1"/>
  <c r="AP2211" i="1" s="1"/>
  <c r="AP2212" i="1" a="1"/>
  <c r="AP2212" i="1" s="1"/>
  <c r="AP2213" i="1" a="1"/>
  <c r="AP2213" i="1" s="1"/>
  <c r="AP2214" i="1" a="1"/>
  <c r="AP2214" i="1" s="1"/>
  <c r="AP2215" i="1" a="1"/>
  <c r="AP2215" i="1" s="1"/>
  <c r="AP2216" i="1" a="1"/>
  <c r="AP2216" i="1" s="1"/>
  <c r="AP2217" i="1" a="1"/>
  <c r="AP2217" i="1" s="1"/>
  <c r="AP2218" i="1" a="1"/>
  <c r="AP2218" i="1" s="1"/>
  <c r="AP2219" i="1" a="1"/>
  <c r="AP2219" i="1" s="1"/>
  <c r="AP2220" i="1" a="1"/>
  <c r="AP2220" i="1" s="1"/>
  <c r="AP2221" i="1" a="1"/>
  <c r="AP2221" i="1" s="1"/>
  <c r="AP2222" i="1" a="1"/>
  <c r="AP2222" i="1" s="1"/>
  <c r="AP2223" i="1" a="1"/>
  <c r="AP2223" i="1"/>
  <c r="AP2224" i="1" a="1"/>
  <c r="AP2224" i="1" s="1"/>
  <c r="AP2225" i="1" a="1"/>
  <c r="AP2225" i="1" s="1"/>
  <c r="AP2226" i="1" a="1"/>
  <c r="AP2226" i="1" s="1"/>
  <c r="AP2227" i="1" a="1"/>
  <c r="AP2227" i="1" s="1"/>
  <c r="AP2228" i="1" a="1"/>
  <c r="AP2228" i="1" s="1"/>
  <c r="AP2229" i="1" a="1"/>
  <c r="AP2229" i="1" s="1"/>
  <c r="AP2230" i="1" a="1"/>
  <c r="AP2230" i="1" s="1"/>
  <c r="AP2231" i="1" a="1"/>
  <c r="AP2231" i="1" s="1"/>
  <c r="AP2232" i="1" a="1"/>
  <c r="AP2232" i="1" s="1"/>
  <c r="AP2233" i="1" a="1"/>
  <c r="AP2233" i="1" s="1"/>
  <c r="AP2234" i="1" a="1"/>
  <c r="AP2234" i="1" s="1"/>
  <c r="AP2235" i="1" a="1"/>
  <c r="AP2235" i="1" s="1"/>
  <c r="AP2236" i="1" a="1"/>
  <c r="AP2236" i="1" s="1"/>
  <c r="AP2237" i="1" a="1"/>
  <c r="AP2237" i="1" s="1"/>
  <c r="AP2238" i="1" a="1"/>
  <c r="AP2238" i="1" s="1"/>
  <c r="AP2239" i="1" a="1"/>
  <c r="AP2239" i="1" s="1"/>
  <c r="AP2240" i="1" a="1"/>
  <c r="AP2240" i="1" s="1"/>
  <c r="AP2241" i="1" a="1"/>
  <c r="AP2241" i="1" s="1"/>
  <c r="AP2242" i="1" a="1"/>
  <c r="AP2242" i="1" s="1"/>
  <c r="AP2243" i="1" a="1"/>
  <c r="AP2243" i="1" s="1"/>
  <c r="AP2244" i="1" a="1"/>
  <c r="AP2244" i="1" s="1"/>
  <c r="AP2245" i="1" a="1"/>
  <c r="AP2245" i="1" s="1"/>
  <c r="AP2246" i="1" a="1"/>
  <c r="AP2246" i="1" s="1"/>
  <c r="AP2247" i="1" a="1"/>
  <c r="AP2247" i="1" s="1"/>
  <c r="AP2248" i="1" a="1"/>
  <c r="AP2248" i="1" s="1"/>
  <c r="AP2249" i="1" a="1"/>
  <c r="AP2249" i="1" s="1"/>
  <c r="AP2250" i="1" a="1"/>
  <c r="AP2250" i="1" s="1"/>
  <c r="AP2251" i="1" a="1"/>
  <c r="AP2251" i="1" s="1"/>
  <c r="AP2252" i="1" a="1"/>
  <c r="AP2252" i="1" s="1"/>
  <c r="AP2253" i="1" a="1"/>
  <c r="AP2253" i="1" s="1"/>
  <c r="AP2254" i="1" a="1"/>
  <c r="AP2254" i="1" s="1"/>
  <c r="AP2255" i="1" a="1"/>
  <c r="AP2255" i="1" s="1"/>
  <c r="AP2256" i="1" a="1"/>
  <c r="AP2256" i="1" s="1"/>
  <c r="AP2257" i="1" a="1"/>
  <c r="AP2257" i="1" s="1"/>
  <c r="AP2258" i="1" a="1"/>
  <c r="AP2258" i="1" s="1"/>
  <c r="AP2259" i="1" a="1"/>
  <c r="AP2259" i="1" s="1"/>
  <c r="AP2260" i="1" a="1"/>
  <c r="AP2260" i="1" s="1"/>
  <c r="AP2261" i="1" a="1"/>
  <c r="AP2261" i="1" s="1"/>
  <c r="AP2262" i="1" a="1"/>
  <c r="AP2262" i="1" s="1"/>
  <c r="AP2263" i="1" a="1"/>
  <c r="AP2263" i="1" s="1"/>
  <c r="AP2264" i="1" a="1"/>
  <c r="AP2264" i="1" s="1"/>
  <c r="AP2265" i="1" a="1"/>
  <c r="AP2265" i="1" s="1"/>
  <c r="AP2266" i="1" a="1"/>
  <c r="AP2266" i="1" s="1"/>
  <c r="AP2267" i="1" a="1"/>
  <c r="AP2267" i="1" s="1"/>
  <c r="AP2268" i="1" a="1"/>
  <c r="AP2268" i="1" s="1"/>
  <c r="AP2269" i="1" a="1"/>
  <c r="AP2269" i="1" s="1"/>
  <c r="AP2270" i="1" a="1"/>
  <c r="AP2270" i="1" s="1"/>
  <c r="AP2271" i="1" a="1"/>
  <c r="AP2271" i="1" s="1"/>
  <c r="AP2272" i="1" a="1"/>
  <c r="AP2272" i="1" s="1"/>
  <c r="AP2273" i="1" a="1"/>
  <c r="AP2273" i="1" s="1"/>
  <c r="AP2274" i="1" a="1"/>
  <c r="AP2274" i="1" s="1"/>
  <c r="AP2275" i="1" a="1"/>
  <c r="AP2275" i="1" s="1"/>
  <c r="AP2276" i="1" a="1"/>
  <c r="AP2276" i="1" s="1"/>
  <c r="AP2277" i="1" a="1"/>
  <c r="AP2277" i="1" s="1"/>
  <c r="AP2278" i="1" a="1"/>
  <c r="AP2278" i="1" s="1"/>
  <c r="AP2279" i="1" a="1"/>
  <c r="AP2279" i="1" s="1"/>
  <c r="AP2280" i="1" a="1"/>
  <c r="AP2280" i="1" s="1"/>
  <c r="AP2281" i="1" a="1"/>
  <c r="AP2281" i="1" s="1"/>
  <c r="AP2282" i="1" a="1"/>
  <c r="AP2282" i="1" s="1"/>
  <c r="AP2283" i="1" a="1"/>
  <c r="AP2283" i="1" s="1"/>
  <c r="AP2284" i="1" a="1"/>
  <c r="AP2284" i="1" s="1"/>
  <c r="AP2285" i="1" a="1"/>
  <c r="AP2285" i="1" s="1"/>
  <c r="AP2286" i="1" a="1"/>
  <c r="AP2286" i="1" s="1"/>
  <c r="AP2287" i="1" a="1"/>
  <c r="AP2287" i="1" s="1"/>
  <c r="AP2288" i="1" a="1"/>
  <c r="AP2288" i="1" s="1"/>
  <c r="AP2289" i="1" a="1"/>
  <c r="AP2289" i="1" s="1"/>
  <c r="AP2290" i="1" a="1"/>
  <c r="AP2290" i="1" s="1"/>
  <c r="AP2291" i="1" a="1"/>
  <c r="AP2291" i="1" s="1"/>
  <c r="AP2292" i="1" a="1"/>
  <c r="AP2292" i="1" s="1"/>
  <c r="AP2293" i="1" a="1"/>
  <c r="AP2293" i="1" s="1"/>
  <c r="AP2294" i="1" a="1"/>
  <c r="AP2294" i="1" s="1"/>
  <c r="AP2295" i="1" a="1"/>
  <c r="AP2295" i="1" s="1"/>
  <c r="AP2296" i="1" a="1"/>
  <c r="AP2296" i="1" s="1"/>
  <c r="AP2297" i="1" a="1"/>
  <c r="AP2297" i="1" s="1"/>
  <c r="AP2298" i="1" a="1"/>
  <c r="AP2298" i="1" s="1"/>
  <c r="AP2299" i="1" a="1"/>
  <c r="AP2299" i="1" s="1"/>
  <c r="AP2300" i="1" a="1"/>
  <c r="AP2300" i="1" s="1"/>
  <c r="AP2301" i="1" a="1"/>
  <c r="AP2301" i="1" s="1"/>
  <c r="AP2302" i="1" a="1"/>
  <c r="AP2302" i="1" s="1"/>
  <c r="AP2303" i="1" a="1"/>
  <c r="AP2303" i="1" s="1"/>
  <c r="AP2304" i="1" a="1"/>
  <c r="AP2304" i="1" s="1"/>
  <c r="AP2305" i="1" a="1"/>
  <c r="AP2305" i="1" s="1"/>
  <c r="AP2306" i="1" a="1"/>
  <c r="AP2306" i="1" s="1"/>
  <c r="AP2307" i="1" a="1"/>
  <c r="AP2307" i="1" s="1"/>
  <c r="AP2308" i="1" a="1"/>
  <c r="AP2308" i="1" s="1"/>
  <c r="AP2309" i="1" a="1"/>
  <c r="AP2309" i="1" s="1"/>
  <c r="AP2310" i="1" a="1"/>
  <c r="AP2310" i="1" s="1"/>
  <c r="AP2311" i="1" a="1"/>
  <c r="AP2311" i="1" s="1"/>
  <c r="AP2312" i="1" a="1"/>
  <c r="AP2312" i="1" s="1"/>
  <c r="AP2313" i="1" a="1"/>
  <c r="AP2313" i="1" s="1"/>
  <c r="AP2314" i="1" a="1"/>
  <c r="AP2314" i="1" s="1"/>
  <c r="AP2315" i="1" a="1"/>
  <c r="AP2315" i="1" s="1"/>
  <c r="AP2316" i="1" a="1"/>
  <c r="AP2316" i="1" s="1"/>
  <c r="AP2317" i="1" a="1"/>
  <c r="AP2317" i="1" s="1"/>
  <c r="AP2318" i="1" a="1"/>
  <c r="AP2318" i="1" s="1"/>
  <c r="AP2319" i="1" a="1"/>
  <c r="AP2319" i="1" s="1"/>
  <c r="AP2320" i="1" a="1"/>
  <c r="AP2320" i="1" s="1"/>
  <c r="AP2321" i="1" a="1"/>
  <c r="AP2321" i="1" s="1"/>
  <c r="AP2322" i="1" a="1"/>
  <c r="AP2322" i="1" s="1"/>
  <c r="AP2323" i="1" a="1"/>
  <c r="AP2323" i="1" s="1"/>
  <c r="AP2324" i="1" a="1"/>
  <c r="AP2324" i="1" s="1"/>
  <c r="AP2325" i="1" a="1"/>
  <c r="AP2325" i="1" s="1"/>
  <c r="AP2326" i="1" a="1"/>
  <c r="AP2326" i="1" s="1"/>
  <c r="AP2327" i="1" a="1"/>
  <c r="AP2327" i="1" s="1"/>
  <c r="AP2328" i="1" a="1"/>
  <c r="AP2328" i="1" s="1"/>
  <c r="AP2329" i="1" a="1"/>
  <c r="AP2329" i="1" s="1"/>
  <c r="AP2330" i="1" a="1"/>
  <c r="AP2330" i="1"/>
  <c r="AP2331" i="1" a="1"/>
  <c r="AP2331" i="1" s="1"/>
  <c r="AP2332" i="1" a="1"/>
  <c r="AP2332" i="1" s="1"/>
  <c r="AP2333" i="1" a="1"/>
  <c r="AP2333" i="1" s="1"/>
  <c r="AP2334" i="1" a="1"/>
  <c r="AP2334" i="1" s="1"/>
  <c r="AP2335" i="1" a="1"/>
  <c r="AP2335" i="1" s="1"/>
  <c r="AP2336" i="1" a="1"/>
  <c r="AP2336" i="1" s="1"/>
  <c r="AP2337" i="1" a="1"/>
  <c r="AP2337" i="1" s="1"/>
  <c r="AP2338" i="1" a="1"/>
  <c r="AP2338" i="1" s="1"/>
  <c r="AP2339" i="1" a="1"/>
  <c r="AP2339" i="1" s="1"/>
  <c r="AP2340" i="1" a="1"/>
  <c r="AP2340" i="1" s="1"/>
  <c r="AP2341" i="1" a="1"/>
  <c r="AP2341" i="1" s="1"/>
  <c r="AP2342" i="1" a="1"/>
  <c r="AP2342" i="1"/>
  <c r="AP2343" i="1" a="1"/>
  <c r="AP2343" i="1" s="1"/>
  <c r="AP2344" i="1" a="1"/>
  <c r="AP2344" i="1" s="1"/>
  <c r="AP2345" i="1" a="1"/>
  <c r="AP2345" i="1" s="1"/>
  <c r="AP2346" i="1" a="1"/>
  <c r="AP2346" i="1" s="1"/>
  <c r="AP2347" i="1" a="1"/>
  <c r="AP2347" i="1" s="1"/>
  <c r="AP2348" i="1" a="1"/>
  <c r="AP2348" i="1" s="1"/>
  <c r="AP2349" i="1" a="1"/>
  <c r="AP2349" i="1" s="1"/>
  <c r="AP2350" i="1" a="1"/>
  <c r="AP2350" i="1" s="1"/>
  <c r="AP2351" i="1" a="1"/>
  <c r="AP2351" i="1" s="1"/>
  <c r="AP2352" i="1" a="1"/>
  <c r="AP2352" i="1" s="1"/>
  <c r="AP2353" i="1" a="1"/>
  <c r="AP2353" i="1"/>
  <c r="AP2354" i="1" a="1"/>
  <c r="AP2354" i="1" s="1"/>
  <c r="AP2355" i="1" a="1"/>
  <c r="AP2355" i="1" s="1"/>
  <c r="AP2356" i="1" a="1"/>
  <c r="AP2356" i="1" s="1"/>
  <c r="AP2357" i="1" a="1"/>
  <c r="AP2357" i="1"/>
  <c r="AP2358" i="1" a="1"/>
  <c r="AP2358" i="1" s="1"/>
  <c r="AP2359" i="1" a="1"/>
  <c r="AP2359" i="1" s="1"/>
  <c r="AP2360" i="1" a="1"/>
  <c r="AP2360" i="1" s="1"/>
  <c r="AP2361" i="1" a="1"/>
  <c r="AP2361" i="1" s="1"/>
  <c r="AP2362" i="1" a="1"/>
  <c r="AP2362" i="1" s="1"/>
  <c r="AP2363" i="1" a="1"/>
  <c r="AP2363" i="1" s="1"/>
  <c r="AP2364" i="1" a="1"/>
  <c r="AP2364" i="1" s="1"/>
  <c r="AP2365" i="1" a="1"/>
  <c r="AP2365" i="1" s="1"/>
  <c r="AP2366" i="1" a="1"/>
  <c r="AP2366" i="1" s="1"/>
  <c r="AP2367" i="1" a="1"/>
  <c r="AP2367" i="1" s="1"/>
  <c r="AP2368" i="1" a="1"/>
  <c r="AP2368" i="1" s="1"/>
  <c r="AP2369" i="1" a="1"/>
  <c r="AP2369" i="1" s="1"/>
  <c r="AP2370" i="1" a="1"/>
  <c r="AP2370" i="1" s="1"/>
  <c r="AP2371" i="1" a="1"/>
  <c r="AP2371" i="1" s="1"/>
  <c r="AP2372" i="1" a="1"/>
  <c r="AP2372" i="1" s="1"/>
  <c r="AP2373" i="1" a="1"/>
  <c r="AP2373" i="1" s="1"/>
  <c r="AP2374" i="1" a="1"/>
  <c r="AP2374" i="1" s="1"/>
  <c r="AP2375" i="1" a="1"/>
  <c r="AP2375" i="1" s="1"/>
  <c r="AP2376" i="1" a="1"/>
  <c r="AP2376" i="1" s="1"/>
  <c r="AP2377" i="1" a="1"/>
  <c r="AP2377" i="1" s="1"/>
  <c r="AP2378" i="1" a="1"/>
  <c r="AP2378" i="1" s="1"/>
  <c r="AP2379" i="1" a="1"/>
  <c r="AP2379" i="1" s="1"/>
  <c r="AP2380" i="1" a="1"/>
  <c r="AP2380" i="1" s="1"/>
  <c r="AP2381" i="1" a="1"/>
  <c r="AP2381" i="1"/>
  <c r="AP2382" i="1" a="1"/>
  <c r="AP2382" i="1" s="1"/>
  <c r="AP2383" i="1" a="1"/>
  <c r="AP2383" i="1" s="1"/>
  <c r="AP2384" i="1" a="1"/>
  <c r="AP2384" i="1" s="1"/>
  <c r="AP2385" i="1" a="1"/>
  <c r="AP2385" i="1" s="1"/>
  <c r="AP2386" i="1" a="1"/>
  <c r="AP2386" i="1" s="1"/>
  <c r="AP2387" i="1" a="1"/>
  <c r="AP2387" i="1" s="1"/>
  <c r="AP2388" i="1" a="1"/>
  <c r="AP2388" i="1" s="1"/>
  <c r="AP2389" i="1" a="1"/>
  <c r="AP2389" i="1" s="1"/>
  <c r="AP2390" i="1" a="1"/>
  <c r="AP2390" i="1" s="1"/>
  <c r="AP2391" i="1" a="1"/>
  <c r="AP2391" i="1" s="1"/>
  <c r="AP2392" i="1" a="1"/>
  <c r="AP2392" i="1" s="1"/>
  <c r="AP2393" i="1" a="1"/>
  <c r="AP2393" i="1" s="1"/>
  <c r="AP2394" i="1" a="1"/>
  <c r="AP2394" i="1"/>
  <c r="AP2395" i="1" a="1"/>
  <c r="AP2395" i="1" s="1"/>
  <c r="AP2396" i="1" a="1"/>
  <c r="AP2396" i="1" s="1"/>
  <c r="AP2397" i="1" a="1"/>
  <c r="AP2397" i="1" s="1"/>
  <c r="AP2398" i="1" a="1"/>
  <c r="AP2398" i="1" s="1"/>
  <c r="AP2399" i="1" a="1"/>
  <c r="AP2399" i="1" s="1"/>
  <c r="AP2400" i="1" a="1"/>
  <c r="AP2400" i="1" s="1"/>
  <c r="AP2401" i="1" a="1"/>
  <c r="AP2401" i="1" s="1"/>
  <c r="AP2402" i="1" a="1"/>
  <c r="AP2402" i="1" s="1"/>
  <c r="AP2403" i="1" a="1"/>
  <c r="AP2403" i="1" s="1"/>
  <c r="AP2404" i="1" a="1"/>
  <c r="AP2404" i="1" s="1"/>
  <c r="AP2405" i="1" a="1"/>
  <c r="AP2405" i="1" s="1"/>
  <c r="AP2406" i="1" a="1"/>
  <c r="AP2406" i="1" s="1"/>
  <c r="AP2407" i="1" a="1"/>
  <c r="AP2407" i="1"/>
  <c r="AP2408" i="1" a="1"/>
  <c r="AP2408" i="1" s="1"/>
  <c r="AP2409" i="1" a="1"/>
  <c r="AP2409" i="1" s="1"/>
  <c r="AP2410" i="1" a="1"/>
  <c r="AP2410" i="1" s="1"/>
  <c r="AP2411" i="1" a="1"/>
  <c r="AP2411" i="1" s="1"/>
  <c r="AP2412" i="1" a="1"/>
  <c r="AP2412" i="1" s="1"/>
  <c r="AP2413" i="1" a="1"/>
  <c r="AP2413" i="1" s="1"/>
  <c r="AP2414" i="1" a="1"/>
  <c r="AP2414" i="1" s="1"/>
  <c r="AP2415" i="1" a="1"/>
  <c r="AP2415" i="1" s="1"/>
  <c r="AP2416" i="1" a="1"/>
  <c r="AP2416" i="1" s="1"/>
  <c r="AP2417" i="1" a="1"/>
  <c r="AP2417" i="1" s="1"/>
  <c r="AP2418" i="1" a="1"/>
  <c r="AP2418" i="1" s="1"/>
  <c r="AP2419" i="1" a="1"/>
  <c r="AP2419" i="1" s="1"/>
  <c r="AP2420" i="1" a="1"/>
  <c r="AP2420" i="1" s="1"/>
  <c r="AP2421" i="1" a="1"/>
  <c r="AP2421" i="1" s="1"/>
  <c r="AP2422" i="1" a="1"/>
  <c r="AP2422" i="1" s="1"/>
  <c r="AP2423" i="1" a="1"/>
  <c r="AP2423" i="1" s="1"/>
  <c r="AP2424" i="1" a="1"/>
  <c r="AP2424" i="1" s="1"/>
  <c r="AP2425" i="1" a="1"/>
  <c r="AP2425" i="1" s="1"/>
  <c r="AP2426" i="1" a="1"/>
  <c r="AP2426" i="1" s="1"/>
  <c r="AP2427" i="1" a="1"/>
  <c r="AP2427" i="1" s="1"/>
  <c r="AP2428" i="1" a="1"/>
  <c r="AP2428" i="1" s="1"/>
  <c r="AP2429" i="1" a="1"/>
  <c r="AP2429" i="1" s="1"/>
  <c r="AP2430" i="1" a="1"/>
  <c r="AP2430" i="1"/>
  <c r="AP2431" i="1" a="1"/>
  <c r="AP2431" i="1" s="1"/>
  <c r="AP2432" i="1" a="1"/>
  <c r="AP2432" i="1" s="1"/>
  <c r="AP2433" i="1" a="1"/>
  <c r="AP2433" i="1" s="1"/>
  <c r="AP2434" i="1" a="1"/>
  <c r="AP2434" i="1" s="1"/>
  <c r="AP2435" i="1" a="1"/>
  <c r="AP2435" i="1" s="1"/>
  <c r="AP2436" i="1" a="1"/>
  <c r="AP2436" i="1" s="1"/>
  <c r="AP2437" i="1" a="1"/>
  <c r="AP2437" i="1" s="1"/>
  <c r="AP2438" i="1" a="1"/>
  <c r="AP2438" i="1" s="1"/>
  <c r="AP2439" i="1" a="1"/>
  <c r="AP2439" i="1" s="1"/>
  <c r="AP2440" i="1" a="1"/>
  <c r="AP2440" i="1" s="1"/>
  <c r="AP2441" i="1" a="1"/>
  <c r="AP2441" i="1" s="1"/>
  <c r="AP2442" i="1" a="1"/>
  <c r="AP2442" i="1" s="1"/>
  <c r="AP2443" i="1" a="1"/>
  <c r="AP2443" i="1" s="1"/>
  <c r="AP2444" i="1" a="1"/>
  <c r="AP2444" i="1" s="1"/>
  <c r="AP2445" i="1" a="1"/>
  <c r="AP2445" i="1" s="1"/>
  <c r="AP2446" i="1" a="1"/>
  <c r="AP2446" i="1" s="1"/>
  <c r="AP2447" i="1" a="1"/>
  <c r="AP2447" i="1" s="1"/>
  <c r="AP2448" i="1" a="1"/>
  <c r="AP2448" i="1" s="1"/>
  <c r="AP2449" i="1" a="1"/>
  <c r="AP2449" i="1" s="1"/>
  <c r="AP2450" i="1" a="1"/>
  <c r="AP2450" i="1" s="1"/>
  <c r="AP2451" i="1" a="1"/>
  <c r="AP2451" i="1" s="1"/>
  <c r="AP2452" i="1" a="1"/>
  <c r="AP2452" i="1" s="1"/>
  <c r="AP2453" i="1" a="1"/>
  <c r="AP2453" i="1" s="1"/>
  <c r="AP2454" i="1" a="1"/>
  <c r="AP2454" i="1" s="1"/>
  <c r="AP2455" i="1" a="1"/>
  <c r="AP2455" i="1" s="1"/>
  <c r="AP2456" i="1" a="1"/>
  <c r="AP2456" i="1" s="1"/>
  <c r="AP2457" i="1" a="1"/>
  <c r="AP2457" i="1" s="1"/>
  <c r="AP2458" i="1" a="1"/>
  <c r="AP2458" i="1" s="1"/>
  <c r="AP3" i="1" a="1"/>
  <c r="AP3" i="1" s="1"/>
  <c r="AR4" i="1" a="1"/>
  <c r="AR4" i="1" s="1"/>
  <c r="AR5" i="1" a="1"/>
  <c r="AR5" i="1" s="1"/>
  <c r="AR6" i="1" a="1"/>
  <c r="AR6" i="1" s="1"/>
  <c r="AR7" i="1" a="1"/>
  <c r="AR7" i="1" s="1"/>
  <c r="AR8" i="1" a="1"/>
  <c r="AR8" i="1" s="1"/>
  <c r="AR9" i="1" a="1"/>
  <c r="AR9" i="1" s="1"/>
  <c r="AR10" i="1" a="1"/>
  <c r="AR10" i="1" s="1"/>
  <c r="AR11" i="1" a="1"/>
  <c r="AR11" i="1" s="1"/>
  <c r="AR12" i="1" a="1"/>
  <c r="AR12" i="1" s="1"/>
  <c r="AR13" i="1" a="1"/>
  <c r="AR13" i="1" s="1"/>
  <c r="AR14" i="1" a="1"/>
  <c r="AR14" i="1" s="1"/>
  <c r="AR15" i="1" a="1"/>
  <c r="AR15" i="1" s="1"/>
  <c r="AR16" i="1" a="1"/>
  <c r="AR16" i="1" s="1"/>
  <c r="AR17" i="1" a="1"/>
  <c r="AR17" i="1" s="1"/>
  <c r="AR18" i="1" a="1"/>
  <c r="AR18" i="1" s="1"/>
  <c r="AR19" i="1" a="1"/>
  <c r="AR19" i="1" s="1"/>
  <c r="AR20" i="1" a="1"/>
  <c r="AR20" i="1" s="1"/>
  <c r="AR21" i="1" a="1"/>
  <c r="AR21" i="1" s="1"/>
  <c r="AR22" i="1" a="1"/>
  <c r="AR22" i="1"/>
  <c r="AR23" i="1" a="1"/>
  <c r="AR23" i="1" s="1"/>
  <c r="AR24" i="1" a="1"/>
  <c r="AR24" i="1" s="1"/>
  <c r="AR25" i="1" a="1"/>
  <c r="AR25" i="1" s="1"/>
  <c r="AR26" i="1" a="1"/>
  <c r="AR26" i="1"/>
  <c r="AR27" i="1" a="1"/>
  <c r="AR27" i="1" s="1"/>
  <c r="AR28" i="1" a="1"/>
  <c r="AR28" i="1" s="1"/>
  <c r="AR29" i="1" a="1"/>
  <c r="AR29" i="1" s="1"/>
  <c r="AR30" i="1" a="1"/>
  <c r="AR30" i="1"/>
  <c r="AR31" i="1" a="1"/>
  <c r="AR31" i="1" s="1"/>
  <c r="AR32" i="1" a="1"/>
  <c r="AR32" i="1" s="1"/>
  <c r="AR33" i="1" a="1"/>
  <c r="AR33" i="1" s="1"/>
  <c r="AR34" i="1" a="1"/>
  <c r="AR34" i="1" s="1"/>
  <c r="AR35" i="1" a="1"/>
  <c r="AR35" i="1" s="1"/>
  <c r="AR36" i="1" a="1"/>
  <c r="AR36" i="1" s="1"/>
  <c r="AR37" i="1" a="1"/>
  <c r="AR37" i="1" s="1"/>
  <c r="AR38" i="1" a="1"/>
  <c r="AR38" i="1" s="1"/>
  <c r="AR39" i="1" a="1"/>
  <c r="AR39" i="1" s="1"/>
  <c r="AR40" i="1" a="1"/>
  <c r="AR40" i="1" s="1"/>
  <c r="AR41" i="1" a="1"/>
  <c r="AR41" i="1" s="1"/>
  <c r="AR42" i="1" a="1"/>
  <c r="AR42" i="1" s="1"/>
  <c r="AR43" i="1" a="1"/>
  <c r="AR43" i="1" s="1"/>
  <c r="AR44" i="1" a="1"/>
  <c r="AR44" i="1" s="1"/>
  <c r="AR45" i="1" a="1"/>
  <c r="AR45" i="1" s="1"/>
  <c r="AR46" i="1" a="1"/>
  <c r="AR46" i="1" s="1"/>
  <c r="AR47" i="1" a="1"/>
  <c r="AR47" i="1" s="1"/>
  <c r="AR48" i="1" a="1"/>
  <c r="AR48" i="1" s="1"/>
  <c r="AR49" i="1" a="1"/>
  <c r="AR49" i="1" s="1"/>
  <c r="AR50" i="1" a="1"/>
  <c r="AR50" i="1" s="1"/>
  <c r="AR51" i="1" a="1"/>
  <c r="AR51" i="1"/>
  <c r="AR52" i="1" a="1"/>
  <c r="AR52" i="1" s="1"/>
  <c r="AR53" i="1" a="1"/>
  <c r="AR53" i="1" s="1"/>
  <c r="AR54" i="1" a="1"/>
  <c r="AR54" i="1" s="1"/>
  <c r="AR55" i="1" a="1"/>
  <c r="AR55" i="1" s="1"/>
  <c r="AR56" i="1" a="1"/>
  <c r="AR56" i="1" s="1"/>
  <c r="AR57" i="1" a="1"/>
  <c r="AR57" i="1" s="1"/>
  <c r="AR58" i="1" a="1"/>
  <c r="AR58" i="1" s="1"/>
  <c r="AR59" i="1" a="1"/>
  <c r="AR59" i="1" s="1"/>
  <c r="AR60" i="1" a="1"/>
  <c r="AR60" i="1" s="1"/>
  <c r="AR61" i="1" a="1"/>
  <c r="AR61" i="1" s="1"/>
  <c r="AR62" i="1" a="1"/>
  <c r="AR62" i="1" s="1"/>
  <c r="AR63" i="1" a="1"/>
  <c r="AR63" i="1" s="1"/>
  <c r="AR64" i="1" a="1"/>
  <c r="AR64" i="1" s="1"/>
  <c r="AR65" i="1" a="1"/>
  <c r="AR65" i="1" s="1"/>
  <c r="AR66" i="1" a="1"/>
  <c r="AR66" i="1" s="1"/>
  <c r="AR67" i="1" a="1"/>
  <c r="AR67" i="1" s="1"/>
  <c r="AR68" i="1" a="1"/>
  <c r="AR68" i="1" s="1"/>
  <c r="AR69" i="1" a="1"/>
  <c r="AR69" i="1" s="1"/>
  <c r="AR70" i="1" a="1"/>
  <c r="AR70" i="1" s="1"/>
  <c r="AR71" i="1" a="1"/>
  <c r="AR71" i="1" s="1"/>
  <c r="AR72" i="1" a="1"/>
  <c r="AR72" i="1" s="1"/>
  <c r="AR73" i="1" a="1"/>
  <c r="AR73" i="1" s="1"/>
  <c r="AR74" i="1" a="1"/>
  <c r="AR74" i="1" s="1"/>
  <c r="AR75" i="1" a="1"/>
  <c r="AR75" i="1" s="1"/>
  <c r="AR76" i="1" a="1"/>
  <c r="AR76" i="1" s="1"/>
  <c r="AR77" i="1" a="1"/>
  <c r="AR77" i="1" s="1"/>
  <c r="AR78" i="1" a="1"/>
  <c r="AR78" i="1" s="1"/>
  <c r="AR79" i="1" a="1"/>
  <c r="AR79" i="1" s="1"/>
  <c r="AR80" i="1" a="1"/>
  <c r="AR80" i="1" s="1"/>
  <c r="AR81" i="1" a="1"/>
  <c r="AR81" i="1" s="1"/>
  <c r="AR82" i="1" a="1"/>
  <c r="AR82" i="1" s="1"/>
  <c r="AR83" i="1" a="1"/>
  <c r="AR83" i="1" s="1"/>
  <c r="AR84" i="1" a="1"/>
  <c r="AR84" i="1" s="1"/>
  <c r="AR85" i="1" a="1"/>
  <c r="AR85" i="1" s="1"/>
  <c r="AR86" i="1" a="1"/>
  <c r="AR86" i="1" s="1"/>
  <c r="AR87" i="1" a="1"/>
  <c r="AR87" i="1" s="1"/>
  <c r="AR88" i="1" a="1"/>
  <c r="AR88" i="1" s="1"/>
  <c r="AR89" i="1" a="1"/>
  <c r="AR89" i="1" s="1"/>
  <c r="AR90" i="1" a="1"/>
  <c r="AR90" i="1" s="1"/>
  <c r="AR91" i="1" a="1"/>
  <c r="AR91" i="1"/>
  <c r="AR92" i="1" a="1"/>
  <c r="AR92" i="1" s="1"/>
  <c r="AR93" i="1" a="1"/>
  <c r="AR93" i="1" s="1"/>
  <c r="AR94" i="1" a="1"/>
  <c r="AR94" i="1" s="1"/>
  <c r="AR95" i="1" a="1"/>
  <c r="AR95" i="1" s="1"/>
  <c r="AR96" i="1" a="1"/>
  <c r="AR96" i="1" s="1"/>
  <c r="AR97" i="1" a="1"/>
  <c r="AR97" i="1" s="1"/>
  <c r="AR98" i="1" a="1"/>
  <c r="AR98" i="1" s="1"/>
  <c r="AR99" i="1" a="1"/>
  <c r="AR99" i="1" s="1"/>
  <c r="AR100" i="1" a="1"/>
  <c r="AR100" i="1" s="1"/>
  <c r="AR101" i="1" a="1"/>
  <c r="AR101" i="1" s="1"/>
  <c r="AR102" i="1" a="1"/>
  <c r="AR102" i="1" s="1"/>
  <c r="AR103" i="1" a="1"/>
  <c r="AR103" i="1" s="1"/>
  <c r="AR104" i="1" a="1"/>
  <c r="AR104" i="1" s="1"/>
  <c r="AR105" i="1" a="1"/>
  <c r="AR105" i="1" s="1"/>
  <c r="AR106" i="1" a="1"/>
  <c r="AR106" i="1" s="1"/>
  <c r="AR107" i="1" a="1"/>
  <c r="AR107" i="1" s="1"/>
  <c r="AR108" i="1" a="1"/>
  <c r="AR108" i="1" s="1"/>
  <c r="AR109" i="1" a="1"/>
  <c r="AR109" i="1" s="1"/>
  <c r="AR110" i="1" a="1"/>
  <c r="AR110" i="1" s="1"/>
  <c r="AR111" i="1" a="1"/>
  <c r="AR111" i="1" s="1"/>
  <c r="AR112" i="1" a="1"/>
  <c r="AR112" i="1" s="1"/>
  <c r="AR113" i="1" a="1"/>
  <c r="AR113" i="1" s="1"/>
  <c r="AR114" i="1" a="1"/>
  <c r="AR114" i="1" s="1"/>
  <c r="AR115" i="1" a="1"/>
  <c r="AR115" i="1" s="1"/>
  <c r="AR116" i="1" a="1"/>
  <c r="AR116" i="1" s="1"/>
  <c r="AR117" i="1" a="1"/>
  <c r="AR117" i="1"/>
  <c r="AR118" i="1" a="1"/>
  <c r="AR118" i="1" s="1"/>
  <c r="AR119" i="1" a="1"/>
  <c r="AR119" i="1" s="1"/>
  <c r="AR120" i="1" a="1"/>
  <c r="AR120" i="1" s="1"/>
  <c r="AR121" i="1" a="1"/>
  <c r="AR121" i="1" s="1"/>
  <c r="AR122" i="1" a="1"/>
  <c r="AR122" i="1" s="1"/>
  <c r="AR123" i="1" a="1"/>
  <c r="AR123" i="1" s="1"/>
  <c r="AR124" i="1" a="1"/>
  <c r="AR124" i="1" s="1"/>
  <c r="AR125" i="1" a="1"/>
  <c r="AR125" i="1" s="1"/>
  <c r="AR126" i="1" a="1"/>
  <c r="AR126" i="1" s="1"/>
  <c r="AR127" i="1" a="1"/>
  <c r="AR127" i="1" s="1"/>
  <c r="AR128" i="1" a="1"/>
  <c r="AR128" i="1" s="1"/>
  <c r="AR129" i="1" a="1"/>
  <c r="AR129" i="1" s="1"/>
  <c r="AR130" i="1" a="1"/>
  <c r="AR130" i="1" s="1"/>
  <c r="AR131" i="1" a="1"/>
  <c r="AR131" i="1" s="1"/>
  <c r="AR132" i="1" a="1"/>
  <c r="AR132" i="1" s="1"/>
  <c r="AR133" i="1" a="1"/>
  <c r="AR133" i="1" s="1"/>
  <c r="AR134" i="1" a="1"/>
  <c r="AR134" i="1" s="1"/>
  <c r="AR135" i="1" a="1"/>
  <c r="AR135" i="1" s="1"/>
  <c r="AR136" i="1" a="1"/>
  <c r="AR136" i="1" s="1"/>
  <c r="AR137" i="1" a="1"/>
  <c r="AR137" i="1" s="1"/>
  <c r="AR138" i="1" a="1"/>
  <c r="AR138" i="1" s="1"/>
  <c r="AR139" i="1" a="1"/>
  <c r="AR139" i="1" s="1"/>
  <c r="AR140" i="1" a="1"/>
  <c r="AR140" i="1" s="1"/>
  <c r="AR141" i="1" a="1"/>
  <c r="AR141" i="1" s="1"/>
  <c r="AR142" i="1" a="1"/>
  <c r="AR142" i="1" s="1"/>
  <c r="AR143" i="1" a="1"/>
  <c r="AR143" i="1" s="1"/>
  <c r="AR144" i="1" a="1"/>
  <c r="AR144" i="1" s="1"/>
  <c r="AR145" i="1" a="1"/>
  <c r="AR145" i="1" s="1"/>
  <c r="AR146" i="1" a="1"/>
  <c r="AR146" i="1" s="1"/>
  <c r="AR147" i="1" a="1"/>
  <c r="AR147" i="1" s="1"/>
  <c r="AR148" i="1" a="1"/>
  <c r="AR148" i="1" s="1"/>
  <c r="AR149" i="1" a="1"/>
  <c r="AR149" i="1" s="1"/>
  <c r="AR150" i="1" a="1"/>
  <c r="AR150" i="1" s="1"/>
  <c r="AR151" i="1" a="1"/>
  <c r="AR151" i="1" s="1"/>
  <c r="AR152" i="1" a="1"/>
  <c r="AR152" i="1" s="1"/>
  <c r="AR153" i="1" a="1"/>
  <c r="AR153" i="1" s="1"/>
  <c r="AR154" i="1" a="1"/>
  <c r="AR154" i="1"/>
  <c r="AR155" i="1" a="1"/>
  <c r="AR155" i="1" s="1"/>
  <c r="AR156" i="1" a="1"/>
  <c r="AR156" i="1" s="1"/>
  <c r="AR157" i="1" a="1"/>
  <c r="AR157" i="1" s="1"/>
  <c r="AR158" i="1" a="1"/>
  <c r="AR158" i="1" s="1"/>
  <c r="AR159" i="1" a="1"/>
  <c r="AR159" i="1" s="1"/>
  <c r="AR160" i="1" a="1"/>
  <c r="AR160" i="1" s="1"/>
  <c r="AR161" i="1" a="1"/>
  <c r="AR161" i="1" s="1"/>
  <c r="AR162" i="1" a="1"/>
  <c r="AR162" i="1" s="1"/>
  <c r="AR163" i="1" a="1"/>
  <c r="AR163" i="1" s="1"/>
  <c r="AR164" i="1" a="1"/>
  <c r="AR164" i="1" s="1"/>
  <c r="AR165" i="1" a="1"/>
  <c r="AR165" i="1" s="1"/>
  <c r="AR166" i="1" a="1"/>
  <c r="AR166" i="1" s="1"/>
  <c r="AR167" i="1" a="1"/>
  <c r="AR167" i="1" s="1"/>
  <c r="AR168" i="1" a="1"/>
  <c r="AR168" i="1" s="1"/>
  <c r="AR169" i="1" a="1"/>
  <c r="AR169" i="1" s="1"/>
  <c r="AR170" i="1" a="1"/>
  <c r="AR170" i="1" s="1"/>
  <c r="AR171" i="1" a="1"/>
  <c r="AR171" i="1" s="1"/>
  <c r="AR172" i="1" a="1"/>
  <c r="AR172" i="1" s="1"/>
  <c r="AR173" i="1" a="1"/>
  <c r="AR173" i="1" s="1"/>
  <c r="AR174" i="1" a="1"/>
  <c r="AR174" i="1" s="1"/>
  <c r="AR175" i="1" a="1"/>
  <c r="AR175" i="1" s="1"/>
  <c r="AR176" i="1" a="1"/>
  <c r="AR176" i="1" s="1"/>
  <c r="AR177" i="1" a="1"/>
  <c r="AR177" i="1" s="1"/>
  <c r="AR178" i="1" a="1"/>
  <c r="AR178" i="1" s="1"/>
  <c r="AR179" i="1" a="1"/>
  <c r="AR179" i="1" s="1"/>
  <c r="AR180" i="1" a="1"/>
  <c r="AR180" i="1" s="1"/>
  <c r="AR181" i="1" a="1"/>
  <c r="AR181" i="1" s="1"/>
  <c r="AR182" i="1" a="1"/>
  <c r="AR182" i="1" s="1"/>
  <c r="AR183" i="1" a="1"/>
  <c r="AR183" i="1" s="1"/>
  <c r="AR184" i="1" a="1"/>
  <c r="AR184" i="1" s="1"/>
  <c r="AR185" i="1" a="1"/>
  <c r="AR185" i="1" s="1"/>
  <c r="AR186" i="1" a="1"/>
  <c r="AR186" i="1" s="1"/>
  <c r="AR187" i="1" a="1"/>
  <c r="AR187" i="1" s="1"/>
  <c r="AR188" i="1" a="1"/>
  <c r="AR188" i="1" s="1"/>
  <c r="AR189" i="1" a="1"/>
  <c r="AR189" i="1" s="1"/>
  <c r="AR190" i="1" a="1"/>
  <c r="AR190" i="1" s="1"/>
  <c r="AR191" i="1" a="1"/>
  <c r="AR191" i="1" s="1"/>
  <c r="AR192" i="1" a="1"/>
  <c r="AR192" i="1" s="1"/>
  <c r="AR193" i="1" a="1"/>
  <c r="AR193" i="1" s="1"/>
  <c r="AR194" i="1" a="1"/>
  <c r="AR194" i="1" s="1"/>
  <c r="AR195" i="1" a="1"/>
  <c r="AR195" i="1" s="1"/>
  <c r="AR196" i="1" a="1"/>
  <c r="AR196" i="1" s="1"/>
  <c r="AR197" i="1" a="1"/>
  <c r="AR197" i="1" s="1"/>
  <c r="AR198" i="1" a="1"/>
  <c r="AR198" i="1" s="1"/>
  <c r="AR199" i="1" a="1"/>
  <c r="AR199" i="1" s="1"/>
  <c r="AR200" i="1" a="1"/>
  <c r="AR200" i="1" s="1"/>
  <c r="AR201" i="1" a="1"/>
  <c r="AR201" i="1" s="1"/>
  <c r="AR202" i="1" a="1"/>
  <c r="AR202" i="1"/>
  <c r="AR203" i="1" a="1"/>
  <c r="AR203" i="1" s="1"/>
  <c r="AR204" i="1" a="1"/>
  <c r="AR204" i="1" s="1"/>
  <c r="AR205" i="1" a="1"/>
  <c r="AR205" i="1" s="1"/>
  <c r="AR206" i="1" a="1"/>
  <c r="AR206" i="1"/>
  <c r="AR207" i="1" a="1"/>
  <c r="AR207" i="1" s="1"/>
  <c r="AR208" i="1" a="1"/>
  <c r="AR208" i="1" s="1"/>
  <c r="AR209" i="1" a="1"/>
  <c r="AR209" i="1" s="1"/>
  <c r="AR210" i="1" a="1"/>
  <c r="AR210" i="1" s="1"/>
  <c r="AR211" i="1" a="1"/>
  <c r="AR211" i="1" s="1"/>
  <c r="AR212" i="1" a="1"/>
  <c r="AR212" i="1" s="1"/>
  <c r="AR213" i="1" a="1"/>
  <c r="AR213" i="1" s="1"/>
  <c r="AR214" i="1" a="1"/>
  <c r="AR214" i="1" s="1"/>
  <c r="AR215" i="1" a="1"/>
  <c r="AR215" i="1" s="1"/>
  <c r="AR216" i="1" a="1"/>
  <c r="AR216" i="1" s="1"/>
  <c r="AR217" i="1" a="1"/>
  <c r="AR217" i="1" s="1"/>
  <c r="AR218" i="1" a="1"/>
  <c r="AR218" i="1" s="1"/>
  <c r="AR219" i="1" a="1"/>
  <c r="AR219" i="1" s="1"/>
  <c r="AR220" i="1" a="1"/>
  <c r="AR220" i="1" s="1"/>
  <c r="AR221" i="1" a="1"/>
  <c r="AR221" i="1" s="1"/>
  <c r="AR222" i="1" a="1"/>
  <c r="AR222" i="1" s="1"/>
  <c r="AR223" i="1" a="1"/>
  <c r="AR223" i="1" s="1"/>
  <c r="AR224" i="1" a="1"/>
  <c r="AR224" i="1" s="1"/>
  <c r="AR225" i="1" a="1"/>
  <c r="AR225" i="1" s="1"/>
  <c r="AR226" i="1" a="1"/>
  <c r="AR226" i="1" s="1"/>
  <c r="AR227" i="1" a="1"/>
  <c r="AR227" i="1" s="1"/>
  <c r="AR228" i="1" a="1"/>
  <c r="AR228" i="1" s="1"/>
  <c r="AR229" i="1" a="1"/>
  <c r="AR229" i="1" s="1"/>
  <c r="AR230" i="1" a="1"/>
  <c r="AR230" i="1" s="1"/>
  <c r="AR231" i="1" a="1"/>
  <c r="AR231" i="1" s="1"/>
  <c r="AR232" i="1" a="1"/>
  <c r="AR232" i="1" s="1"/>
  <c r="AR233" i="1" a="1"/>
  <c r="AR233" i="1" s="1"/>
  <c r="AR234" i="1" a="1"/>
  <c r="AR234" i="1" s="1"/>
  <c r="AR235" i="1" a="1"/>
  <c r="AR235" i="1" s="1"/>
  <c r="AR236" i="1" a="1"/>
  <c r="AR236" i="1" s="1"/>
  <c r="AR237" i="1" a="1"/>
  <c r="AR237" i="1" s="1"/>
  <c r="AR238" i="1" a="1"/>
  <c r="AR238" i="1" s="1"/>
  <c r="AR239" i="1" a="1"/>
  <c r="AR239" i="1" s="1"/>
  <c r="AR240" i="1" a="1"/>
  <c r="AR240" i="1" s="1"/>
  <c r="AR241" i="1" a="1"/>
  <c r="AR241" i="1" s="1"/>
  <c r="AR242" i="1" a="1"/>
  <c r="AR242" i="1" s="1"/>
  <c r="AR243" i="1" a="1"/>
  <c r="AR243" i="1" s="1"/>
  <c r="AR244" i="1" a="1"/>
  <c r="AR244" i="1" s="1"/>
  <c r="AR245" i="1" a="1"/>
  <c r="AR245" i="1" s="1"/>
  <c r="AR246" i="1" a="1"/>
  <c r="AR246" i="1" s="1"/>
  <c r="AR247" i="1" a="1"/>
  <c r="AR247" i="1" s="1"/>
  <c r="AR248" i="1" a="1"/>
  <c r="AR248" i="1" s="1"/>
  <c r="AR249" i="1" a="1"/>
  <c r="AR249" i="1" s="1"/>
  <c r="AR250" i="1" a="1"/>
  <c r="AR250" i="1" s="1"/>
  <c r="AR251" i="1" a="1"/>
  <c r="AR251" i="1" s="1"/>
  <c r="AR252" i="1" a="1"/>
  <c r="AR252" i="1" s="1"/>
  <c r="AR253" i="1" a="1"/>
  <c r="AR253" i="1" s="1"/>
  <c r="AR254" i="1" a="1"/>
  <c r="AR254" i="1" s="1"/>
  <c r="AR255" i="1" a="1"/>
  <c r="AR255" i="1" s="1"/>
  <c r="AR256" i="1" a="1"/>
  <c r="AR256" i="1" s="1"/>
  <c r="AR257" i="1" a="1"/>
  <c r="AR257" i="1" s="1"/>
  <c r="AR258" i="1" a="1"/>
  <c r="AR258" i="1" s="1"/>
  <c r="AR259" i="1" a="1"/>
  <c r="AR259" i="1" s="1"/>
  <c r="AR260" i="1" a="1"/>
  <c r="AR260" i="1" s="1"/>
  <c r="AR261" i="1" a="1"/>
  <c r="AR261" i="1" s="1"/>
  <c r="AR262" i="1" a="1"/>
  <c r="AR262" i="1" s="1"/>
  <c r="AR263" i="1" a="1"/>
  <c r="AR263" i="1" s="1"/>
  <c r="AR264" i="1" a="1"/>
  <c r="AR264" i="1" s="1"/>
  <c r="AR265" i="1" a="1"/>
  <c r="AR265" i="1" s="1"/>
  <c r="AR266" i="1" a="1"/>
  <c r="AR266" i="1" s="1"/>
  <c r="AR267" i="1" a="1"/>
  <c r="AR267" i="1" s="1"/>
  <c r="AR268" i="1" a="1"/>
  <c r="AR268" i="1" s="1"/>
  <c r="AR269" i="1" a="1"/>
  <c r="AR269" i="1" s="1"/>
  <c r="AR270" i="1" a="1"/>
  <c r="AR270" i="1" s="1"/>
  <c r="AR271" i="1" a="1"/>
  <c r="AR271" i="1" s="1"/>
  <c r="AR272" i="1" a="1"/>
  <c r="AR272" i="1" s="1"/>
  <c r="AR273" i="1" a="1"/>
  <c r="AR273" i="1" s="1"/>
  <c r="AR274" i="1" a="1"/>
  <c r="AR274" i="1" s="1"/>
  <c r="AR275" i="1" a="1"/>
  <c r="AR275" i="1" s="1"/>
  <c r="AR276" i="1" a="1"/>
  <c r="AR276" i="1" s="1"/>
  <c r="AR277" i="1" a="1"/>
  <c r="AR277" i="1" s="1"/>
  <c r="AR278" i="1" a="1"/>
  <c r="AR278" i="1" s="1"/>
  <c r="AR279" i="1" a="1"/>
  <c r="AR279" i="1" s="1"/>
  <c r="AR280" i="1" a="1"/>
  <c r="AR280" i="1" s="1"/>
  <c r="AR281" i="1" a="1"/>
  <c r="AR281" i="1" s="1"/>
  <c r="AR282" i="1" a="1"/>
  <c r="AR282" i="1" s="1"/>
  <c r="AR283" i="1" a="1"/>
  <c r="AR283" i="1" s="1"/>
  <c r="AR284" i="1" a="1"/>
  <c r="AR284" i="1" s="1"/>
  <c r="AR285" i="1" a="1"/>
  <c r="AR285" i="1" s="1"/>
  <c r="AR286" i="1" a="1"/>
  <c r="AR286" i="1"/>
  <c r="AR287" i="1" a="1"/>
  <c r="AR287" i="1" s="1"/>
  <c r="AR288" i="1" a="1"/>
  <c r="AR288" i="1" s="1"/>
  <c r="AR289" i="1" a="1"/>
  <c r="AR289" i="1" s="1"/>
  <c r="AR290" i="1" a="1"/>
  <c r="AR290" i="1" s="1"/>
  <c r="AR291" i="1" a="1"/>
  <c r="AR291" i="1" s="1"/>
  <c r="AR292" i="1" a="1"/>
  <c r="AR292" i="1" s="1"/>
  <c r="AR293" i="1" a="1"/>
  <c r="AR293" i="1"/>
  <c r="AR294" i="1" a="1"/>
  <c r="AR294" i="1" s="1"/>
  <c r="AR295" i="1" a="1"/>
  <c r="AR295" i="1" s="1"/>
  <c r="AR296" i="1" a="1"/>
  <c r="AR296" i="1" s="1"/>
  <c r="AR297" i="1" a="1"/>
  <c r="AR297" i="1"/>
  <c r="AR298" i="1" a="1"/>
  <c r="AR298" i="1" s="1"/>
  <c r="AR299" i="1" a="1"/>
  <c r="AR299" i="1" s="1"/>
  <c r="AR300" i="1" a="1"/>
  <c r="AR300" i="1" s="1"/>
  <c r="AR301" i="1" a="1"/>
  <c r="AR301" i="1" s="1"/>
  <c r="AR302" i="1" a="1"/>
  <c r="AR302" i="1" s="1"/>
  <c r="AR303" i="1" a="1"/>
  <c r="AR303" i="1" s="1"/>
  <c r="AR304" i="1" a="1"/>
  <c r="AR304" i="1" s="1"/>
  <c r="AR305" i="1" a="1"/>
  <c r="AR305" i="1" s="1"/>
  <c r="AR306" i="1" a="1"/>
  <c r="AR306" i="1" s="1"/>
  <c r="AR307" i="1" a="1"/>
  <c r="AR307" i="1" s="1"/>
  <c r="AR308" i="1" a="1"/>
  <c r="AR308" i="1" s="1"/>
  <c r="AR309" i="1" a="1"/>
  <c r="AR309" i="1" s="1"/>
  <c r="AR310" i="1" a="1"/>
  <c r="AR310" i="1" s="1"/>
  <c r="AR311" i="1" a="1"/>
  <c r="AR311" i="1" s="1"/>
  <c r="AR312" i="1" a="1"/>
  <c r="AR312" i="1" s="1"/>
  <c r="AR313" i="1" a="1"/>
  <c r="AR313" i="1" s="1"/>
  <c r="AR314" i="1" a="1"/>
  <c r="AR314" i="1" s="1"/>
  <c r="AR315" i="1" a="1"/>
  <c r="AR315" i="1" s="1"/>
  <c r="AR316" i="1" a="1"/>
  <c r="AR316" i="1" s="1"/>
  <c r="AR317" i="1" a="1"/>
  <c r="AR317" i="1" s="1"/>
  <c r="AR318" i="1" a="1"/>
  <c r="AR318" i="1" s="1"/>
  <c r="AR319" i="1" a="1"/>
  <c r="AR319" i="1" s="1"/>
  <c r="AR320" i="1" a="1"/>
  <c r="AR320" i="1" s="1"/>
  <c r="AR321" i="1" a="1"/>
  <c r="AR321" i="1" s="1"/>
  <c r="AR322" i="1" a="1"/>
  <c r="AR322" i="1" s="1"/>
  <c r="AR323" i="1" a="1"/>
  <c r="AR323" i="1" s="1"/>
  <c r="AR324" i="1" a="1"/>
  <c r="AR324" i="1" s="1"/>
  <c r="AR325" i="1" a="1"/>
  <c r="AR325" i="1" s="1"/>
  <c r="AR326" i="1" a="1"/>
  <c r="AR326" i="1" s="1"/>
  <c r="AR327" i="1" a="1"/>
  <c r="AR327" i="1" s="1"/>
  <c r="AR328" i="1" a="1"/>
  <c r="AR328" i="1" s="1"/>
  <c r="AR329" i="1" a="1"/>
  <c r="AR329" i="1" s="1"/>
  <c r="AR330" i="1" a="1"/>
  <c r="AR330" i="1" s="1"/>
  <c r="AR331" i="1" a="1"/>
  <c r="AR331" i="1" s="1"/>
  <c r="AR332" i="1" a="1"/>
  <c r="AR332" i="1" s="1"/>
  <c r="AR333" i="1" a="1"/>
  <c r="AR333" i="1" s="1"/>
  <c r="AR334" i="1" a="1"/>
  <c r="AR334" i="1" s="1"/>
  <c r="AR335" i="1" a="1"/>
  <c r="AR335" i="1" s="1"/>
  <c r="AR336" i="1" a="1"/>
  <c r="AR336" i="1" s="1"/>
  <c r="AR337" i="1" a="1"/>
  <c r="AR337" i="1" s="1"/>
  <c r="AR338" i="1" a="1"/>
  <c r="AR338" i="1" s="1"/>
  <c r="AR339" i="1" a="1"/>
  <c r="AR339" i="1" s="1"/>
  <c r="AR340" i="1" a="1"/>
  <c r="AR340" i="1" s="1"/>
  <c r="AR341" i="1" a="1"/>
  <c r="AR341" i="1" s="1"/>
  <c r="AR342" i="1" a="1"/>
  <c r="AR342" i="1" s="1"/>
  <c r="AR343" i="1" a="1"/>
  <c r="AR343" i="1" s="1"/>
  <c r="AR344" i="1" a="1"/>
  <c r="AR344" i="1" s="1"/>
  <c r="AR345" i="1" a="1"/>
  <c r="AR345" i="1" s="1"/>
  <c r="AR346" i="1" a="1"/>
  <c r="AR346" i="1" s="1"/>
  <c r="AR347" i="1" a="1"/>
  <c r="AR347" i="1" s="1"/>
  <c r="AR348" i="1" a="1"/>
  <c r="AR348" i="1" s="1"/>
  <c r="AR349" i="1" a="1"/>
  <c r="AR349" i="1" s="1"/>
  <c r="AR350" i="1" a="1"/>
  <c r="AR350" i="1" s="1"/>
  <c r="AR351" i="1" a="1"/>
  <c r="AR351" i="1" s="1"/>
  <c r="AR352" i="1" a="1"/>
  <c r="AR352" i="1" s="1"/>
  <c r="AR353" i="1" a="1"/>
  <c r="AR353" i="1" s="1"/>
  <c r="AR354" i="1" a="1"/>
  <c r="AR354" i="1" s="1"/>
  <c r="AR355" i="1" a="1"/>
  <c r="AR355" i="1" s="1"/>
  <c r="AR356" i="1" a="1"/>
  <c r="AR356" i="1" s="1"/>
  <c r="AR357" i="1" a="1"/>
  <c r="AR357" i="1" s="1"/>
  <c r="AR358" i="1" a="1"/>
  <c r="AR358" i="1" s="1"/>
  <c r="AR359" i="1" a="1"/>
  <c r="AR359" i="1" s="1"/>
  <c r="AR360" i="1" a="1"/>
  <c r="AR360" i="1" s="1"/>
  <c r="AR361" i="1" a="1"/>
  <c r="AR361" i="1" s="1"/>
  <c r="AR362" i="1" a="1"/>
  <c r="AR362" i="1" s="1"/>
  <c r="AR363" i="1" a="1"/>
  <c r="AR363" i="1" s="1"/>
  <c r="AR364" i="1" a="1"/>
  <c r="AR364" i="1" s="1"/>
  <c r="AR365" i="1" a="1"/>
  <c r="AR365" i="1" s="1"/>
  <c r="AR366" i="1" a="1"/>
  <c r="AR366" i="1" s="1"/>
  <c r="AR367" i="1" a="1"/>
  <c r="AR367" i="1" s="1"/>
  <c r="AR368" i="1" a="1"/>
  <c r="AR368" i="1" s="1"/>
  <c r="AR369" i="1" a="1"/>
  <c r="AR369" i="1" s="1"/>
  <c r="AR370" i="1" a="1"/>
  <c r="AR370" i="1" s="1"/>
  <c r="AR371" i="1" a="1"/>
  <c r="AR371" i="1"/>
  <c r="AR372" i="1" a="1"/>
  <c r="AR372" i="1" s="1"/>
  <c r="AR373" i="1" a="1"/>
  <c r="AR373" i="1" s="1"/>
  <c r="AR374" i="1" a="1"/>
  <c r="AR374" i="1" s="1"/>
  <c r="AR375" i="1" a="1"/>
  <c r="AR375" i="1" s="1"/>
  <c r="AR376" i="1" a="1"/>
  <c r="AR376" i="1"/>
  <c r="AR377" i="1" a="1"/>
  <c r="AR377" i="1" s="1"/>
  <c r="AR378" i="1" a="1"/>
  <c r="AR378" i="1" s="1"/>
  <c r="AR379" i="1" a="1"/>
  <c r="AR379" i="1" s="1"/>
  <c r="AR380" i="1" a="1"/>
  <c r="AR380" i="1" s="1"/>
  <c r="AR381" i="1" a="1"/>
  <c r="AR381" i="1" s="1"/>
  <c r="AR382" i="1" a="1"/>
  <c r="AR382" i="1" s="1"/>
  <c r="AR383" i="1" a="1"/>
  <c r="AR383" i="1"/>
  <c r="AR384" i="1" a="1"/>
  <c r="AR384" i="1" s="1"/>
  <c r="AR385" i="1" a="1"/>
  <c r="AR385" i="1" s="1"/>
  <c r="AR386" i="1" a="1"/>
  <c r="AR386" i="1" s="1"/>
  <c r="AR387" i="1" a="1"/>
  <c r="AR387" i="1"/>
  <c r="AR388" i="1" a="1"/>
  <c r="AR388" i="1" s="1"/>
  <c r="AR389" i="1" a="1"/>
  <c r="AR389" i="1" s="1"/>
  <c r="AR390" i="1" a="1"/>
  <c r="AR390" i="1" s="1"/>
  <c r="AR391" i="1" a="1"/>
  <c r="AR391" i="1" s="1"/>
  <c r="AR392" i="1" a="1"/>
  <c r="AR392" i="1" s="1"/>
  <c r="AR393" i="1" a="1"/>
  <c r="AR393" i="1" s="1"/>
  <c r="AR394" i="1" a="1"/>
  <c r="AR394" i="1" s="1"/>
  <c r="AR395" i="1" a="1"/>
  <c r="AR395" i="1" s="1"/>
  <c r="AR396" i="1" a="1"/>
  <c r="AR396" i="1" s="1"/>
  <c r="AR397" i="1" a="1"/>
  <c r="AR397" i="1" s="1"/>
  <c r="AR398" i="1" a="1"/>
  <c r="AR398" i="1" s="1"/>
  <c r="AR399" i="1" a="1"/>
  <c r="AR399" i="1" s="1"/>
  <c r="AR400" i="1" a="1"/>
  <c r="AR400" i="1" s="1"/>
  <c r="AR401" i="1" a="1"/>
  <c r="AR401" i="1" s="1"/>
  <c r="AR402" i="1" a="1"/>
  <c r="AR402" i="1" s="1"/>
  <c r="AR403" i="1" a="1"/>
  <c r="AR403" i="1" s="1"/>
  <c r="AR404" i="1" a="1"/>
  <c r="AR404" i="1" s="1"/>
  <c r="AR405" i="1" a="1"/>
  <c r="AR405" i="1" s="1"/>
  <c r="AR406" i="1" a="1"/>
  <c r="AR406" i="1" s="1"/>
  <c r="AR407" i="1" a="1"/>
  <c r="AR407" i="1" s="1"/>
  <c r="AR408" i="1" a="1"/>
  <c r="AR408" i="1" s="1"/>
  <c r="AR409" i="1" a="1"/>
  <c r="AR409" i="1" s="1"/>
  <c r="AR410" i="1" a="1"/>
  <c r="AR410" i="1" s="1"/>
  <c r="AR411" i="1" a="1"/>
  <c r="AR411" i="1" s="1"/>
  <c r="AR412" i="1" a="1"/>
  <c r="AR412" i="1" s="1"/>
  <c r="AR413" i="1" a="1"/>
  <c r="AR413" i="1"/>
  <c r="AR414" i="1" a="1"/>
  <c r="AR414" i="1" s="1"/>
  <c r="AR415" i="1" a="1"/>
  <c r="AR415" i="1" s="1"/>
  <c r="AR416" i="1" a="1"/>
  <c r="AR416" i="1" s="1"/>
  <c r="AR417" i="1" a="1"/>
  <c r="AR417" i="1" s="1"/>
  <c r="AR418" i="1" a="1"/>
  <c r="AR418" i="1" s="1"/>
  <c r="AR419" i="1" a="1"/>
  <c r="AR419" i="1" s="1"/>
  <c r="AR420" i="1" a="1"/>
  <c r="AR420" i="1" s="1"/>
  <c r="AR421" i="1" a="1"/>
  <c r="AR421" i="1" s="1"/>
  <c r="AR422" i="1" a="1"/>
  <c r="AR422" i="1" s="1"/>
  <c r="AR423" i="1" a="1"/>
  <c r="AR423" i="1" s="1"/>
  <c r="AR424" i="1" a="1"/>
  <c r="AR424" i="1" s="1"/>
  <c r="AR425" i="1" a="1"/>
  <c r="AR425" i="1" s="1"/>
  <c r="AR426" i="1" a="1"/>
  <c r="AR426" i="1" s="1"/>
  <c r="AR427" i="1" a="1"/>
  <c r="AR427" i="1" s="1"/>
  <c r="AR428" i="1" a="1"/>
  <c r="AR428" i="1" s="1"/>
  <c r="AR429" i="1" a="1"/>
  <c r="AR429" i="1" s="1"/>
  <c r="AR430" i="1" a="1"/>
  <c r="AR430" i="1" s="1"/>
  <c r="AR431" i="1" a="1"/>
  <c r="AR431" i="1" s="1"/>
  <c r="AR432" i="1" a="1"/>
  <c r="AR432" i="1" s="1"/>
  <c r="AR433" i="1" a="1"/>
  <c r="AR433" i="1" s="1"/>
  <c r="AR434" i="1" a="1"/>
  <c r="AR434" i="1" s="1"/>
  <c r="AR435" i="1" a="1"/>
  <c r="AR435" i="1" s="1"/>
  <c r="AR436" i="1" a="1"/>
  <c r="AR436" i="1" s="1"/>
  <c r="AR437" i="1" a="1"/>
  <c r="AR437" i="1" s="1"/>
  <c r="AR438" i="1" a="1"/>
  <c r="AR438" i="1" s="1"/>
  <c r="AR439" i="1" a="1"/>
  <c r="AR439" i="1" s="1"/>
  <c r="AR440" i="1" a="1"/>
  <c r="AR440" i="1" s="1"/>
  <c r="AR441" i="1" a="1"/>
  <c r="AR441" i="1" s="1"/>
  <c r="AR442" i="1" a="1"/>
  <c r="AR442" i="1" s="1"/>
  <c r="AR443" i="1" a="1"/>
  <c r="AR443" i="1" s="1"/>
  <c r="AR444" i="1" a="1"/>
  <c r="AR444" i="1" s="1"/>
  <c r="AR445" i="1" a="1"/>
  <c r="AR445" i="1" s="1"/>
  <c r="AR446" i="1" a="1"/>
  <c r="AR446" i="1" s="1"/>
  <c r="AR447" i="1" a="1"/>
  <c r="AR447" i="1" s="1"/>
  <c r="AR448" i="1" a="1"/>
  <c r="AR448" i="1" s="1"/>
  <c r="AR449" i="1" a="1"/>
  <c r="AR449" i="1" s="1"/>
  <c r="AR450" i="1" a="1"/>
  <c r="AR450" i="1" s="1"/>
  <c r="AR451" i="1" a="1"/>
  <c r="AR451" i="1" s="1"/>
  <c r="AR452" i="1" a="1"/>
  <c r="AR452" i="1" s="1"/>
  <c r="AR453" i="1" a="1"/>
  <c r="AR453" i="1" s="1"/>
  <c r="AR454" i="1" a="1"/>
  <c r="AR454" i="1" s="1"/>
  <c r="AR455" i="1" a="1"/>
  <c r="AR455" i="1" s="1"/>
  <c r="AR456" i="1" a="1"/>
  <c r="AR456" i="1" s="1"/>
  <c r="AR457" i="1" a="1"/>
  <c r="AR457" i="1" s="1"/>
  <c r="AR458" i="1" a="1"/>
  <c r="AR458" i="1" s="1"/>
  <c r="AR459" i="1" a="1"/>
  <c r="AR459" i="1" s="1"/>
  <c r="AR460" i="1" a="1"/>
  <c r="AR460" i="1" s="1"/>
  <c r="AR461" i="1" a="1"/>
  <c r="AR461" i="1" s="1"/>
  <c r="AR462" i="1" a="1"/>
  <c r="AR462" i="1" s="1"/>
  <c r="AR463" i="1" a="1"/>
  <c r="AR463" i="1" s="1"/>
  <c r="AR464" i="1" a="1"/>
  <c r="AR464" i="1" s="1"/>
  <c r="AR465" i="1" a="1"/>
  <c r="AR465" i="1" s="1"/>
  <c r="AR466" i="1" a="1"/>
  <c r="AR466" i="1" s="1"/>
  <c r="AR467" i="1" a="1"/>
  <c r="AR467" i="1" s="1"/>
  <c r="AR468" i="1" a="1"/>
  <c r="AR468" i="1" s="1"/>
  <c r="AR469" i="1" a="1"/>
  <c r="AR469" i="1" s="1"/>
  <c r="AR470" i="1" a="1"/>
  <c r="AR470" i="1" s="1"/>
  <c r="AR471" i="1" a="1"/>
  <c r="AR471" i="1" s="1"/>
  <c r="AR472" i="1" a="1"/>
  <c r="AR472" i="1" s="1"/>
  <c r="AR473" i="1" a="1"/>
  <c r="AR473" i="1" s="1"/>
  <c r="AR474" i="1" a="1"/>
  <c r="AR474" i="1" s="1"/>
  <c r="AR475" i="1" a="1"/>
  <c r="AR475" i="1"/>
  <c r="AR476" i="1" a="1"/>
  <c r="AR476" i="1" s="1"/>
  <c r="AR477" i="1" a="1"/>
  <c r="AR477" i="1" s="1"/>
  <c r="AR478" i="1" a="1"/>
  <c r="AR478" i="1" s="1"/>
  <c r="AR479" i="1" a="1"/>
  <c r="AR479" i="1" s="1"/>
  <c r="AR480" i="1" a="1"/>
  <c r="AR480" i="1" s="1"/>
  <c r="AR481" i="1" a="1"/>
  <c r="AR481" i="1" s="1"/>
  <c r="AR482" i="1" a="1"/>
  <c r="AR482" i="1" s="1"/>
  <c r="AR483" i="1" a="1"/>
  <c r="AR483" i="1" s="1"/>
  <c r="AR484" i="1" a="1"/>
  <c r="AR484" i="1" s="1"/>
  <c r="AR485" i="1" a="1"/>
  <c r="AR485" i="1"/>
  <c r="AR486" i="1" a="1"/>
  <c r="AR486" i="1" s="1"/>
  <c r="AR487" i="1" a="1"/>
  <c r="AR487" i="1" s="1"/>
  <c r="AR488" i="1" a="1"/>
  <c r="AR488" i="1" s="1"/>
  <c r="AR489" i="1" a="1"/>
  <c r="AR489" i="1" s="1"/>
  <c r="AR490" i="1" a="1"/>
  <c r="AR490" i="1" s="1"/>
  <c r="AR491" i="1" a="1"/>
  <c r="AR491" i="1" s="1"/>
  <c r="AR492" i="1" a="1"/>
  <c r="AR492" i="1" s="1"/>
  <c r="AR493" i="1" a="1"/>
  <c r="AR493" i="1" s="1"/>
  <c r="AR494" i="1" a="1"/>
  <c r="AR494" i="1" s="1"/>
  <c r="AR495" i="1" a="1"/>
  <c r="AR495" i="1" s="1"/>
  <c r="AR496" i="1" a="1"/>
  <c r="AR496" i="1" s="1"/>
  <c r="AR497" i="1" a="1"/>
  <c r="AR497" i="1" s="1"/>
  <c r="AR498" i="1" a="1"/>
  <c r="AR498" i="1" s="1"/>
  <c r="AR499" i="1" a="1"/>
  <c r="AR499" i="1" s="1"/>
  <c r="AR500" i="1" a="1"/>
  <c r="AR500" i="1" s="1"/>
  <c r="AR501" i="1" a="1"/>
  <c r="AR501" i="1" s="1"/>
  <c r="AR502" i="1" a="1"/>
  <c r="AR502" i="1" s="1"/>
  <c r="AR503" i="1" a="1"/>
  <c r="AR503" i="1" s="1"/>
  <c r="AR504" i="1" a="1"/>
  <c r="AR504" i="1" s="1"/>
  <c r="AR505" i="1" a="1"/>
  <c r="AR505" i="1" s="1"/>
  <c r="AR506" i="1" a="1"/>
  <c r="AR506" i="1" s="1"/>
  <c r="AR507" i="1" a="1"/>
  <c r="AR507" i="1" s="1"/>
  <c r="AR508" i="1" a="1"/>
  <c r="AR508" i="1" s="1"/>
  <c r="AR509" i="1" a="1"/>
  <c r="AR509" i="1" s="1"/>
  <c r="AR510" i="1" a="1"/>
  <c r="AR510" i="1" s="1"/>
  <c r="AR511" i="1" a="1"/>
  <c r="AR511" i="1" s="1"/>
  <c r="AR512" i="1" a="1"/>
  <c r="AR512" i="1" s="1"/>
  <c r="AR513" i="1" a="1"/>
  <c r="AR513" i="1" s="1"/>
  <c r="AR514" i="1" a="1"/>
  <c r="AR514" i="1" s="1"/>
  <c r="AR515" i="1" a="1"/>
  <c r="AR515" i="1" s="1"/>
  <c r="AR516" i="1" a="1"/>
  <c r="AR516" i="1" s="1"/>
  <c r="AR517" i="1" a="1"/>
  <c r="AR517" i="1" s="1"/>
  <c r="AR518" i="1" a="1"/>
  <c r="AR518" i="1" s="1"/>
  <c r="AR519" i="1" a="1"/>
  <c r="AR519" i="1" s="1"/>
  <c r="AR520" i="1" a="1"/>
  <c r="AR520" i="1" s="1"/>
  <c r="AR521" i="1" a="1"/>
  <c r="AR521" i="1" s="1"/>
  <c r="AR522" i="1" a="1"/>
  <c r="AR522" i="1" s="1"/>
  <c r="AR523" i="1" a="1"/>
  <c r="AR523" i="1" s="1"/>
  <c r="AR524" i="1" a="1"/>
  <c r="AR524" i="1" s="1"/>
  <c r="AR525" i="1" a="1"/>
  <c r="AR525" i="1" s="1"/>
  <c r="AR526" i="1" a="1"/>
  <c r="AR526" i="1" s="1"/>
  <c r="AR527" i="1" a="1"/>
  <c r="AR527" i="1" s="1"/>
  <c r="AR528" i="1" a="1"/>
  <c r="AR528" i="1" s="1"/>
  <c r="AR529" i="1" a="1"/>
  <c r="AR529" i="1" s="1"/>
  <c r="AR530" i="1" a="1"/>
  <c r="AR530" i="1" s="1"/>
  <c r="AR531" i="1" a="1"/>
  <c r="AR531" i="1" s="1"/>
  <c r="AR532" i="1" a="1"/>
  <c r="AR532" i="1" s="1"/>
  <c r="AR533" i="1" a="1"/>
  <c r="AR533" i="1" s="1"/>
  <c r="AR534" i="1" a="1"/>
  <c r="AR534" i="1" s="1"/>
  <c r="AR535" i="1" a="1"/>
  <c r="AR535" i="1" s="1"/>
  <c r="AR536" i="1" a="1"/>
  <c r="AR536" i="1" s="1"/>
  <c r="AR537" i="1" a="1"/>
  <c r="AR537" i="1" s="1"/>
  <c r="AR538" i="1" a="1"/>
  <c r="AR538" i="1" s="1"/>
  <c r="AR539" i="1" a="1"/>
  <c r="AR539" i="1" s="1"/>
  <c r="AR540" i="1" a="1"/>
  <c r="AR540" i="1" s="1"/>
  <c r="AR541" i="1" a="1"/>
  <c r="AR541" i="1" s="1"/>
  <c r="AR542" i="1" a="1"/>
  <c r="AR542" i="1" s="1"/>
  <c r="AR543" i="1" a="1"/>
  <c r="AR543" i="1" s="1"/>
  <c r="AR544" i="1" a="1"/>
  <c r="AR544" i="1" s="1"/>
  <c r="AR545" i="1" a="1"/>
  <c r="AR545" i="1" s="1"/>
  <c r="AR546" i="1" a="1"/>
  <c r="AR546" i="1" s="1"/>
  <c r="AR547" i="1" a="1"/>
  <c r="AR547" i="1" s="1"/>
  <c r="AR548" i="1" a="1"/>
  <c r="AR548" i="1" s="1"/>
  <c r="AR549" i="1" a="1"/>
  <c r="AR549" i="1"/>
  <c r="AR550" i="1" a="1"/>
  <c r="AR550" i="1" s="1"/>
  <c r="AR551" i="1" a="1"/>
  <c r="AR551" i="1" s="1"/>
  <c r="AR552" i="1" a="1"/>
  <c r="AR552" i="1" s="1"/>
  <c r="AR553" i="1" a="1"/>
  <c r="AR553" i="1" s="1"/>
  <c r="AR554" i="1" a="1"/>
  <c r="AR554" i="1" s="1"/>
  <c r="AR555" i="1" a="1"/>
  <c r="AR555" i="1" s="1"/>
  <c r="AR556" i="1" a="1"/>
  <c r="AR556" i="1" s="1"/>
  <c r="AR557" i="1" a="1"/>
  <c r="AR557" i="1" s="1"/>
  <c r="AR558" i="1" a="1"/>
  <c r="AR558" i="1" s="1"/>
  <c r="AR559" i="1" a="1"/>
  <c r="AR559" i="1" s="1"/>
  <c r="AR560" i="1" a="1"/>
  <c r="AR560" i="1" s="1"/>
  <c r="AR561" i="1" a="1"/>
  <c r="AR561" i="1"/>
  <c r="AR562" i="1" a="1"/>
  <c r="AR562" i="1" s="1"/>
  <c r="AR563" i="1" a="1"/>
  <c r="AR563" i="1" s="1"/>
  <c r="AR564" i="1" a="1"/>
  <c r="AR564" i="1" s="1"/>
  <c r="AR565" i="1" a="1"/>
  <c r="AR565" i="1" s="1"/>
  <c r="AR566" i="1" a="1"/>
  <c r="AR566" i="1" s="1"/>
  <c r="AR567" i="1" a="1"/>
  <c r="AR567" i="1" s="1"/>
  <c r="AR568" i="1" a="1"/>
  <c r="AR568" i="1" s="1"/>
  <c r="AR569" i="1" a="1"/>
  <c r="AR569" i="1" s="1"/>
  <c r="AR570" i="1" a="1"/>
  <c r="AR570" i="1" s="1"/>
  <c r="AR571" i="1" a="1"/>
  <c r="AR571" i="1" s="1"/>
  <c r="AR572" i="1" a="1"/>
  <c r="AR572" i="1" s="1"/>
  <c r="AR573" i="1" a="1"/>
  <c r="AR573" i="1" s="1"/>
  <c r="AR574" i="1" a="1"/>
  <c r="AR574" i="1" s="1"/>
  <c r="AR575" i="1" a="1"/>
  <c r="AR575" i="1" s="1"/>
  <c r="AR576" i="1" a="1"/>
  <c r="AR576" i="1" s="1"/>
  <c r="AR577" i="1" a="1"/>
  <c r="AR577" i="1" s="1"/>
  <c r="AR578" i="1" a="1"/>
  <c r="AR578" i="1" s="1"/>
  <c r="AR579" i="1" a="1"/>
  <c r="AR579" i="1"/>
  <c r="AR580" i="1" a="1"/>
  <c r="AR580" i="1" s="1"/>
  <c r="AR581" i="1" a="1"/>
  <c r="AR581" i="1" s="1"/>
  <c r="AR582" i="1" a="1"/>
  <c r="AR582" i="1" s="1"/>
  <c r="AR583" i="1" a="1"/>
  <c r="AR583" i="1" s="1"/>
  <c r="AR584" i="1" a="1"/>
  <c r="AR584" i="1"/>
  <c r="AR585" i="1" a="1"/>
  <c r="AR585" i="1" s="1"/>
  <c r="AR586" i="1" a="1"/>
  <c r="AR586" i="1" s="1"/>
  <c r="AR587" i="1" a="1"/>
  <c r="AR587" i="1" s="1"/>
  <c r="AR588" i="1" a="1"/>
  <c r="AR588" i="1" s="1"/>
  <c r="AR589" i="1" a="1"/>
  <c r="AR589" i="1" s="1"/>
  <c r="AR590" i="1" a="1"/>
  <c r="AR590" i="1" s="1"/>
  <c r="AR591" i="1" a="1"/>
  <c r="AR591" i="1" s="1"/>
  <c r="AR592" i="1" a="1"/>
  <c r="AR592" i="1" s="1"/>
  <c r="AR593" i="1" a="1"/>
  <c r="AR593" i="1" s="1"/>
  <c r="AR594" i="1" a="1"/>
  <c r="AR594" i="1"/>
  <c r="AR595" i="1" a="1"/>
  <c r="AR595" i="1" s="1"/>
  <c r="AR596" i="1" a="1"/>
  <c r="AR596" i="1" s="1"/>
  <c r="AR597" i="1" a="1"/>
  <c r="AR597" i="1" s="1"/>
  <c r="AR598" i="1" a="1"/>
  <c r="AR598" i="1" s="1"/>
  <c r="AR599" i="1" a="1"/>
  <c r="AR599" i="1" s="1"/>
  <c r="AR600" i="1" a="1"/>
  <c r="AR600" i="1" s="1"/>
  <c r="AR601" i="1" a="1"/>
  <c r="AR601" i="1" s="1"/>
  <c r="AR602" i="1" a="1"/>
  <c r="AR602" i="1" s="1"/>
  <c r="AR603" i="1" a="1"/>
  <c r="AR603" i="1" s="1"/>
  <c r="AR604" i="1" a="1"/>
  <c r="AR604" i="1" s="1"/>
  <c r="AR605" i="1" a="1"/>
  <c r="AR605" i="1" s="1"/>
  <c r="AR606" i="1" a="1"/>
  <c r="AR606" i="1" s="1"/>
  <c r="AR607" i="1" a="1"/>
  <c r="AR607" i="1" s="1"/>
  <c r="AR608" i="1" a="1"/>
  <c r="AR608" i="1" s="1"/>
  <c r="AR609" i="1" a="1"/>
  <c r="AR609" i="1" s="1"/>
  <c r="AR610" i="1" a="1"/>
  <c r="AR610" i="1" s="1"/>
  <c r="AR611" i="1" a="1"/>
  <c r="AR611" i="1" s="1"/>
  <c r="AR612" i="1" a="1"/>
  <c r="AR612" i="1" s="1"/>
  <c r="AR613" i="1" a="1"/>
  <c r="AR613" i="1" s="1"/>
  <c r="AR614" i="1" a="1"/>
  <c r="AR614" i="1" s="1"/>
  <c r="AR615" i="1" a="1"/>
  <c r="AR615" i="1" s="1"/>
  <c r="AR616" i="1" a="1"/>
  <c r="AR616" i="1" s="1"/>
  <c r="AR617" i="1" a="1"/>
  <c r="AR617" i="1" s="1"/>
  <c r="AR618" i="1" a="1"/>
  <c r="AR618" i="1"/>
  <c r="AR619" i="1" a="1"/>
  <c r="AR619" i="1" s="1"/>
  <c r="AR620" i="1" a="1"/>
  <c r="AR620" i="1" s="1"/>
  <c r="AR621" i="1" a="1"/>
  <c r="AR621" i="1" s="1"/>
  <c r="AR622" i="1" a="1"/>
  <c r="AR622" i="1" s="1"/>
  <c r="AR623" i="1" a="1"/>
  <c r="AR623" i="1"/>
  <c r="AR624" i="1" a="1"/>
  <c r="AR624" i="1" s="1"/>
  <c r="AR625" i="1" a="1"/>
  <c r="AR625" i="1" s="1"/>
  <c r="AR626" i="1" a="1"/>
  <c r="AR626" i="1" s="1"/>
  <c r="AR627" i="1" a="1"/>
  <c r="AR627" i="1"/>
  <c r="AR628" i="1" a="1"/>
  <c r="AR628" i="1" s="1"/>
  <c r="AR629" i="1" a="1"/>
  <c r="AR629" i="1" s="1"/>
  <c r="AR630" i="1" a="1"/>
  <c r="AR630" i="1" s="1"/>
  <c r="AR631" i="1" a="1"/>
  <c r="AR631" i="1" s="1"/>
  <c r="AR632" i="1" a="1"/>
  <c r="AR632" i="1" s="1"/>
  <c r="AR633" i="1" a="1"/>
  <c r="AR633" i="1" s="1"/>
  <c r="AR634" i="1" a="1"/>
  <c r="AR634" i="1" s="1"/>
  <c r="AR635" i="1" a="1"/>
  <c r="AR635" i="1" s="1"/>
  <c r="AR636" i="1" a="1"/>
  <c r="AR636" i="1" s="1"/>
  <c r="AR637" i="1" a="1"/>
  <c r="AR637" i="1" s="1"/>
  <c r="AR638" i="1" a="1"/>
  <c r="AR638" i="1"/>
  <c r="AR639" i="1" a="1"/>
  <c r="AR639" i="1" s="1"/>
  <c r="AR640" i="1" a="1"/>
  <c r="AR640" i="1" s="1"/>
  <c r="AR641" i="1" a="1"/>
  <c r="AR641" i="1" s="1"/>
  <c r="AR642" i="1" a="1"/>
  <c r="AR642" i="1" s="1"/>
  <c r="AR643" i="1" a="1"/>
  <c r="AR643" i="1" s="1"/>
  <c r="AR644" i="1" a="1"/>
  <c r="AR644" i="1" s="1"/>
  <c r="AR645" i="1" a="1"/>
  <c r="AR645" i="1" s="1"/>
  <c r="AR646" i="1" a="1"/>
  <c r="AR646" i="1" s="1"/>
  <c r="AR647" i="1" a="1"/>
  <c r="AR647" i="1" s="1"/>
  <c r="AR648" i="1" a="1"/>
  <c r="AR648" i="1" s="1"/>
  <c r="AR649" i="1" a="1"/>
  <c r="AR649" i="1" s="1"/>
  <c r="AR650" i="1" a="1"/>
  <c r="AR650" i="1" s="1"/>
  <c r="AR651" i="1" a="1"/>
  <c r="AR651" i="1" s="1"/>
  <c r="AR652" i="1" a="1"/>
  <c r="AR652" i="1" s="1"/>
  <c r="AR653" i="1" a="1"/>
  <c r="AR653" i="1"/>
  <c r="AR654" i="1" a="1"/>
  <c r="AR654" i="1" s="1"/>
  <c r="AR655" i="1" a="1"/>
  <c r="AR655" i="1" s="1"/>
  <c r="AR656" i="1" a="1"/>
  <c r="AR656" i="1" s="1"/>
  <c r="AR657" i="1" a="1"/>
  <c r="AR657" i="1" s="1"/>
  <c r="AR658" i="1" a="1"/>
  <c r="AR658" i="1" s="1"/>
  <c r="AR659" i="1" a="1"/>
  <c r="AR659" i="1" s="1"/>
  <c r="AR660" i="1" a="1"/>
  <c r="AR660" i="1" s="1"/>
  <c r="AR661" i="1" a="1"/>
  <c r="AR661" i="1" s="1"/>
  <c r="AR662" i="1" a="1"/>
  <c r="AR662" i="1" s="1"/>
  <c r="AR663" i="1" a="1"/>
  <c r="AR663" i="1" s="1"/>
  <c r="AR664" i="1" a="1"/>
  <c r="AR664" i="1" s="1"/>
  <c r="AR665" i="1" a="1"/>
  <c r="AR665" i="1" s="1"/>
  <c r="AR666" i="1" a="1"/>
  <c r="AR666" i="1" s="1"/>
  <c r="AR667" i="1" a="1"/>
  <c r="AR667" i="1" s="1"/>
  <c r="AR668" i="1" a="1"/>
  <c r="AR668" i="1" s="1"/>
  <c r="AR669" i="1" a="1"/>
  <c r="AR669" i="1" s="1"/>
  <c r="AR670" i="1" a="1"/>
  <c r="AR670" i="1" s="1"/>
  <c r="AR671" i="1" a="1"/>
  <c r="AR671" i="1" s="1"/>
  <c r="AR672" i="1" a="1"/>
  <c r="AR672" i="1" s="1"/>
  <c r="AR673" i="1" a="1"/>
  <c r="AR673" i="1" s="1"/>
  <c r="AR674" i="1" a="1"/>
  <c r="AR674" i="1"/>
  <c r="AR675" i="1" a="1"/>
  <c r="AR675" i="1" s="1"/>
  <c r="AR676" i="1" a="1"/>
  <c r="AR676" i="1" s="1"/>
  <c r="AR677" i="1" a="1"/>
  <c r="AR677" i="1" s="1"/>
  <c r="AR678" i="1" a="1"/>
  <c r="AR678" i="1" s="1"/>
  <c r="AR679" i="1" a="1"/>
  <c r="AR679" i="1" s="1"/>
  <c r="AR680" i="1" a="1"/>
  <c r="AR680" i="1" s="1"/>
  <c r="AR681" i="1" a="1"/>
  <c r="AR681" i="1"/>
  <c r="AR682" i="1" a="1"/>
  <c r="AR682" i="1" s="1"/>
  <c r="AR683" i="1" a="1"/>
  <c r="AR683" i="1"/>
  <c r="AR684" i="1" a="1"/>
  <c r="AR684" i="1" s="1"/>
  <c r="AR685" i="1" a="1"/>
  <c r="AR685" i="1" s="1"/>
  <c r="AR686" i="1" a="1"/>
  <c r="AR686" i="1" s="1"/>
  <c r="AR687" i="1" a="1"/>
  <c r="AR687" i="1" s="1"/>
  <c r="AR688" i="1" a="1"/>
  <c r="AR688" i="1" s="1"/>
  <c r="AR689" i="1" a="1"/>
  <c r="AR689" i="1" s="1"/>
  <c r="AR690" i="1" a="1"/>
  <c r="AR690" i="1" s="1"/>
  <c r="AR691" i="1" a="1"/>
  <c r="AR691" i="1" s="1"/>
  <c r="AR692" i="1" a="1"/>
  <c r="AR692" i="1" s="1"/>
  <c r="AR693" i="1" a="1"/>
  <c r="AR693" i="1" s="1"/>
  <c r="AR694" i="1" a="1"/>
  <c r="AR694" i="1" s="1"/>
  <c r="AR695" i="1" a="1"/>
  <c r="AR695" i="1" s="1"/>
  <c r="AR696" i="1" a="1"/>
  <c r="AR696" i="1" s="1"/>
  <c r="AR697" i="1" a="1"/>
  <c r="AR697" i="1" s="1"/>
  <c r="AR698" i="1" a="1"/>
  <c r="AR698" i="1" s="1"/>
  <c r="AR699" i="1" a="1"/>
  <c r="AR699" i="1" s="1"/>
  <c r="AR700" i="1" a="1"/>
  <c r="AR700" i="1" s="1"/>
  <c r="AR701" i="1" a="1"/>
  <c r="AR701" i="1" s="1"/>
  <c r="AR702" i="1" a="1"/>
  <c r="AR702" i="1" s="1"/>
  <c r="AR703" i="1" a="1"/>
  <c r="AR703" i="1" s="1"/>
  <c r="AR704" i="1" a="1"/>
  <c r="AR704" i="1" s="1"/>
  <c r="AR705" i="1" a="1"/>
  <c r="AR705" i="1" s="1"/>
  <c r="AR706" i="1" a="1"/>
  <c r="AR706" i="1" s="1"/>
  <c r="AR707" i="1" a="1"/>
  <c r="AR707" i="1" s="1"/>
  <c r="AR708" i="1" a="1"/>
  <c r="AR708" i="1" s="1"/>
  <c r="AR709" i="1" a="1"/>
  <c r="AR709" i="1" s="1"/>
  <c r="AR710" i="1" a="1"/>
  <c r="AR710" i="1" s="1"/>
  <c r="AR711" i="1" a="1"/>
  <c r="AR711" i="1" s="1"/>
  <c r="AR712" i="1" a="1"/>
  <c r="AR712" i="1" s="1"/>
  <c r="AR713" i="1" a="1"/>
  <c r="AR713" i="1" s="1"/>
  <c r="AR714" i="1" a="1"/>
  <c r="AR714" i="1" s="1"/>
  <c r="AR715" i="1" a="1"/>
  <c r="AR715" i="1" s="1"/>
  <c r="AR716" i="1" a="1"/>
  <c r="AR716" i="1" s="1"/>
  <c r="AR717" i="1" a="1"/>
  <c r="AR717" i="1" s="1"/>
  <c r="AR718" i="1" a="1"/>
  <c r="AR718" i="1" s="1"/>
  <c r="AR719" i="1" a="1"/>
  <c r="AR719" i="1" s="1"/>
  <c r="AR720" i="1" a="1"/>
  <c r="AR720" i="1" s="1"/>
  <c r="AR721" i="1" a="1"/>
  <c r="AR721" i="1" s="1"/>
  <c r="AR722" i="1" a="1"/>
  <c r="AR722" i="1" s="1"/>
  <c r="AR723" i="1" a="1"/>
  <c r="AR723" i="1" s="1"/>
  <c r="AR724" i="1" a="1"/>
  <c r="AR724" i="1" s="1"/>
  <c r="AR725" i="1" a="1"/>
  <c r="AR725" i="1" s="1"/>
  <c r="AR726" i="1" a="1"/>
  <c r="AR726" i="1" s="1"/>
  <c r="AR727" i="1" a="1"/>
  <c r="AR727" i="1" s="1"/>
  <c r="AR728" i="1" a="1"/>
  <c r="AR728" i="1" s="1"/>
  <c r="AR729" i="1" a="1"/>
  <c r="AR729" i="1" s="1"/>
  <c r="AR730" i="1" a="1"/>
  <c r="AR730" i="1" s="1"/>
  <c r="AR731" i="1" a="1"/>
  <c r="AR731" i="1" s="1"/>
  <c r="AR732" i="1" a="1"/>
  <c r="AR732" i="1" s="1"/>
  <c r="AR733" i="1" a="1"/>
  <c r="AR733" i="1" s="1"/>
  <c r="AR734" i="1" a="1"/>
  <c r="AR734" i="1" s="1"/>
  <c r="AR735" i="1" a="1"/>
  <c r="AR735" i="1" s="1"/>
  <c r="AR736" i="1" a="1"/>
  <c r="AR736" i="1"/>
  <c r="AR737" i="1" a="1"/>
  <c r="AR737" i="1" s="1"/>
  <c r="AR738" i="1" a="1"/>
  <c r="AR738" i="1" s="1"/>
  <c r="AR739" i="1" a="1"/>
  <c r="AR739" i="1" s="1"/>
  <c r="AR740" i="1" a="1"/>
  <c r="AR740" i="1" s="1"/>
  <c r="AR741" i="1" a="1"/>
  <c r="AR741" i="1" s="1"/>
  <c r="AR742" i="1" a="1"/>
  <c r="AR742" i="1" s="1"/>
  <c r="AR743" i="1" a="1"/>
  <c r="AR743" i="1" s="1"/>
  <c r="AR744" i="1" a="1"/>
  <c r="AR744" i="1" s="1"/>
  <c r="AR745" i="1" a="1"/>
  <c r="AR745" i="1" s="1"/>
  <c r="AR746" i="1" a="1"/>
  <c r="AR746" i="1" s="1"/>
  <c r="AR747" i="1" a="1"/>
  <c r="AR747" i="1" s="1"/>
  <c r="AR748" i="1" a="1"/>
  <c r="AR748" i="1"/>
  <c r="AR749" i="1" a="1"/>
  <c r="AR749" i="1" s="1"/>
  <c r="AR750" i="1" a="1"/>
  <c r="AR750" i="1" s="1"/>
  <c r="AR751" i="1" a="1"/>
  <c r="AR751" i="1"/>
  <c r="AR752" i="1" a="1"/>
  <c r="AR752" i="1" s="1"/>
  <c r="AR753" i="1" a="1"/>
  <c r="AR753" i="1" s="1"/>
  <c r="AR754" i="1" a="1"/>
  <c r="AR754" i="1" s="1"/>
  <c r="AR755" i="1" a="1"/>
  <c r="AR755" i="1" s="1"/>
  <c r="AR756" i="1" a="1"/>
  <c r="AR756" i="1" s="1"/>
  <c r="AR757" i="1" a="1"/>
  <c r="AR757" i="1" s="1"/>
  <c r="AR758" i="1" a="1"/>
  <c r="AR758" i="1" s="1"/>
  <c r="AR759" i="1" a="1"/>
  <c r="AR759" i="1" s="1"/>
  <c r="AR760" i="1" a="1"/>
  <c r="AR760" i="1" s="1"/>
  <c r="AR761" i="1" a="1"/>
  <c r="AR761" i="1" s="1"/>
  <c r="AR762" i="1" a="1"/>
  <c r="AR762" i="1" s="1"/>
  <c r="AR763" i="1" a="1"/>
  <c r="AR763" i="1" s="1"/>
  <c r="AR764" i="1" a="1"/>
  <c r="AR764" i="1"/>
  <c r="AR765" i="1" a="1"/>
  <c r="AR765" i="1" s="1"/>
  <c r="AR766" i="1" a="1"/>
  <c r="AR766" i="1" s="1"/>
  <c r="AR767" i="1" a="1"/>
  <c r="AR767" i="1" s="1"/>
  <c r="AR768" i="1" a="1"/>
  <c r="AR768" i="1" s="1"/>
  <c r="AR769" i="1" a="1"/>
  <c r="AR769" i="1" s="1"/>
  <c r="AR770" i="1" a="1"/>
  <c r="AR770" i="1" s="1"/>
  <c r="AR771" i="1" a="1"/>
  <c r="AR771" i="1" s="1"/>
  <c r="AR772" i="1" a="1"/>
  <c r="AR772" i="1" s="1"/>
  <c r="AR773" i="1" a="1"/>
  <c r="AR773" i="1" s="1"/>
  <c r="AR774" i="1" a="1"/>
  <c r="AR774" i="1" s="1"/>
  <c r="AR775" i="1" a="1"/>
  <c r="AR775" i="1" s="1"/>
  <c r="AR776" i="1" a="1"/>
  <c r="AR776" i="1" s="1"/>
  <c r="AR777" i="1" a="1"/>
  <c r="AR777" i="1" s="1"/>
  <c r="AR778" i="1" a="1"/>
  <c r="AR778" i="1" s="1"/>
  <c r="AR779" i="1" a="1"/>
  <c r="AR779" i="1" s="1"/>
  <c r="AR780" i="1" a="1"/>
  <c r="AR780" i="1" s="1"/>
  <c r="AR781" i="1" a="1"/>
  <c r="AR781" i="1" s="1"/>
  <c r="AR782" i="1" a="1"/>
  <c r="AR782" i="1" s="1"/>
  <c r="AR783" i="1" a="1"/>
  <c r="AR783" i="1" s="1"/>
  <c r="AR784" i="1" a="1"/>
  <c r="AR784" i="1"/>
  <c r="AR785" i="1" a="1"/>
  <c r="AR785" i="1" s="1"/>
  <c r="AR786" i="1" a="1"/>
  <c r="AR786" i="1" s="1"/>
  <c r="AR787" i="1" a="1"/>
  <c r="AR787" i="1" s="1"/>
  <c r="AR788" i="1" a="1"/>
  <c r="AR788" i="1" s="1"/>
  <c r="AR789" i="1" a="1"/>
  <c r="AR789" i="1" s="1"/>
  <c r="AR790" i="1" a="1"/>
  <c r="AR790" i="1" s="1"/>
  <c r="AR791" i="1" a="1"/>
  <c r="AR791" i="1" s="1"/>
  <c r="AR792" i="1" a="1"/>
  <c r="AR792" i="1" s="1"/>
  <c r="AR793" i="1" a="1"/>
  <c r="AR793" i="1" s="1"/>
  <c r="AR794" i="1" a="1"/>
  <c r="AR794" i="1" s="1"/>
  <c r="AR795" i="1" a="1"/>
  <c r="AR795" i="1" s="1"/>
  <c r="AR796" i="1" a="1"/>
  <c r="AR796" i="1" s="1"/>
  <c r="AR797" i="1" a="1"/>
  <c r="AR797" i="1"/>
  <c r="AR798" i="1" a="1"/>
  <c r="AR798" i="1" s="1"/>
  <c r="AR799" i="1" a="1"/>
  <c r="AR799" i="1" s="1"/>
  <c r="AR800" i="1" a="1"/>
  <c r="AR800" i="1" s="1"/>
  <c r="AR801" i="1" a="1"/>
  <c r="AR801" i="1" s="1"/>
  <c r="AR802" i="1" a="1"/>
  <c r="AR802" i="1" s="1"/>
  <c r="AR803" i="1" a="1"/>
  <c r="AR803" i="1" s="1"/>
  <c r="AR804" i="1" a="1"/>
  <c r="AR804" i="1" s="1"/>
  <c r="AR805" i="1" a="1"/>
  <c r="AR805" i="1" s="1"/>
  <c r="AR806" i="1" a="1"/>
  <c r="AR806" i="1" s="1"/>
  <c r="AR807" i="1" a="1"/>
  <c r="AR807" i="1" s="1"/>
  <c r="AR808" i="1" a="1"/>
  <c r="AR808" i="1"/>
  <c r="AR809" i="1" a="1"/>
  <c r="AR809" i="1" s="1"/>
  <c r="AR810" i="1" a="1"/>
  <c r="AR810" i="1" s="1"/>
  <c r="AR811" i="1" a="1"/>
  <c r="AR811" i="1" s="1"/>
  <c r="AR812" i="1" a="1"/>
  <c r="AR812" i="1" s="1"/>
  <c r="AR813" i="1" a="1"/>
  <c r="AR813" i="1" s="1"/>
  <c r="AR814" i="1" a="1"/>
  <c r="AR814" i="1" s="1"/>
  <c r="AR815" i="1" a="1"/>
  <c r="AR815" i="1" s="1"/>
  <c r="AR816" i="1" a="1"/>
  <c r="AR816" i="1" s="1"/>
  <c r="AR817" i="1" a="1"/>
  <c r="AR817" i="1" s="1"/>
  <c r="AR818" i="1" a="1"/>
  <c r="AR818" i="1" s="1"/>
  <c r="AR819" i="1" a="1"/>
  <c r="AR819" i="1" s="1"/>
  <c r="AR820" i="1" a="1"/>
  <c r="AR820" i="1" s="1"/>
  <c r="AR821" i="1" a="1"/>
  <c r="AR821" i="1" s="1"/>
  <c r="AR822" i="1" a="1"/>
  <c r="AR822" i="1" s="1"/>
  <c r="AR823" i="1" a="1"/>
  <c r="AR823" i="1" s="1"/>
  <c r="AR824" i="1" a="1"/>
  <c r="AR824" i="1" s="1"/>
  <c r="AR825" i="1" a="1"/>
  <c r="AR825" i="1" s="1"/>
  <c r="AR826" i="1" a="1"/>
  <c r="AR826" i="1" s="1"/>
  <c r="AR827" i="1" a="1"/>
  <c r="AR827" i="1" s="1"/>
  <c r="AR828" i="1" a="1"/>
  <c r="AR828" i="1" s="1"/>
  <c r="AR829" i="1" a="1"/>
  <c r="AR829" i="1" s="1"/>
  <c r="AR830" i="1" a="1"/>
  <c r="AR830" i="1" s="1"/>
  <c r="AR831" i="1" a="1"/>
  <c r="AR831" i="1" s="1"/>
  <c r="AR832" i="1" a="1"/>
  <c r="AR832" i="1"/>
  <c r="AR833" i="1" a="1"/>
  <c r="AR833" i="1" s="1"/>
  <c r="AR834" i="1" a="1"/>
  <c r="AR834" i="1" s="1"/>
  <c r="AR835" i="1" a="1"/>
  <c r="AR835" i="1" s="1"/>
  <c r="AR836" i="1" a="1"/>
  <c r="AR836" i="1" s="1"/>
  <c r="AR837" i="1" a="1"/>
  <c r="AR837" i="1" s="1"/>
  <c r="AR838" i="1" a="1"/>
  <c r="AR838" i="1" s="1"/>
  <c r="AR839" i="1" a="1"/>
  <c r="AR839" i="1" s="1"/>
  <c r="AR840" i="1" a="1"/>
  <c r="AR840" i="1"/>
  <c r="AR841" i="1" a="1"/>
  <c r="AR841" i="1" s="1"/>
  <c r="AR842" i="1" a="1"/>
  <c r="AR842" i="1" s="1"/>
  <c r="AR843" i="1" a="1"/>
  <c r="AR843" i="1" s="1"/>
  <c r="AR844" i="1" a="1"/>
  <c r="AR844" i="1" s="1"/>
  <c r="AR845" i="1" a="1"/>
  <c r="AR845" i="1" s="1"/>
  <c r="AR846" i="1" a="1"/>
  <c r="AR846" i="1"/>
  <c r="AR847" i="1" a="1"/>
  <c r="AR847" i="1" s="1"/>
  <c r="AR848" i="1" a="1"/>
  <c r="AR848" i="1" s="1"/>
  <c r="AR849" i="1" a="1"/>
  <c r="AR849" i="1" s="1"/>
  <c r="AR850" i="1" a="1"/>
  <c r="AR850" i="1" s="1"/>
  <c r="AR851" i="1" a="1"/>
  <c r="AR851" i="1" s="1"/>
  <c r="AR852" i="1" a="1"/>
  <c r="AR852" i="1" s="1"/>
  <c r="AR853" i="1" a="1"/>
  <c r="AR853" i="1" s="1"/>
  <c r="AR854" i="1" a="1"/>
  <c r="AR854" i="1" s="1"/>
  <c r="AR855" i="1" a="1"/>
  <c r="AR855" i="1" s="1"/>
  <c r="AR856" i="1" a="1"/>
  <c r="AR856" i="1" s="1"/>
  <c r="AR857" i="1" a="1"/>
  <c r="AR857" i="1" s="1"/>
  <c r="AR858" i="1" a="1"/>
  <c r="AR858" i="1" s="1"/>
  <c r="AR859" i="1" a="1"/>
  <c r="AR859" i="1" s="1"/>
  <c r="AR860" i="1" a="1"/>
  <c r="AR860" i="1" s="1"/>
  <c r="AR861" i="1" a="1"/>
  <c r="AR861" i="1" s="1"/>
  <c r="AR862" i="1" a="1"/>
  <c r="AR862" i="1" s="1"/>
  <c r="AR863" i="1" a="1"/>
  <c r="AR863" i="1" s="1"/>
  <c r="AR864" i="1" a="1"/>
  <c r="AR864" i="1" s="1"/>
  <c r="AR865" i="1" a="1"/>
  <c r="AR865" i="1" s="1"/>
  <c r="AR866" i="1" a="1"/>
  <c r="AR866" i="1" s="1"/>
  <c r="AR867" i="1" a="1"/>
  <c r="AR867" i="1" s="1"/>
  <c r="AR868" i="1" a="1"/>
  <c r="AR868" i="1" s="1"/>
  <c r="AR869" i="1" a="1"/>
  <c r="AR869" i="1" s="1"/>
  <c r="AR870" i="1" a="1"/>
  <c r="AR870" i="1"/>
  <c r="AR871" i="1" a="1"/>
  <c r="AR871" i="1" s="1"/>
  <c r="AR872" i="1" a="1"/>
  <c r="AR872" i="1" s="1"/>
  <c r="AR873" i="1" a="1"/>
  <c r="AR873" i="1" s="1"/>
  <c r="AR874" i="1" a="1"/>
  <c r="AR874" i="1" s="1"/>
  <c r="AR875" i="1" a="1"/>
  <c r="AR875" i="1" s="1"/>
  <c r="AR876" i="1" a="1"/>
  <c r="AR876" i="1" s="1"/>
  <c r="AR877" i="1" a="1"/>
  <c r="AR877" i="1" s="1"/>
  <c r="AR878" i="1" a="1"/>
  <c r="AR878" i="1" s="1"/>
  <c r="AR879" i="1" a="1"/>
  <c r="AR879" i="1" s="1"/>
  <c r="AR880" i="1" a="1"/>
  <c r="AR880" i="1" s="1"/>
  <c r="AR881" i="1" a="1"/>
  <c r="AR881" i="1" s="1"/>
  <c r="AR882" i="1" a="1"/>
  <c r="AR882" i="1" s="1"/>
  <c r="AR883" i="1" a="1"/>
  <c r="AR883" i="1" s="1"/>
  <c r="AR884" i="1" a="1"/>
  <c r="AR884" i="1"/>
  <c r="AR885" i="1" a="1"/>
  <c r="AR885" i="1"/>
  <c r="AR886" i="1" a="1"/>
  <c r="AR886" i="1" s="1"/>
  <c r="AR887" i="1" a="1"/>
  <c r="AR887" i="1" s="1"/>
  <c r="AR888" i="1" a="1"/>
  <c r="AR888" i="1" s="1"/>
  <c r="AR889" i="1" a="1"/>
  <c r="AR889" i="1" s="1"/>
  <c r="AR890" i="1" a="1"/>
  <c r="AR890" i="1" s="1"/>
  <c r="AR891" i="1" a="1"/>
  <c r="AR891" i="1" s="1"/>
  <c r="AR892" i="1" a="1"/>
  <c r="AR892" i="1" s="1"/>
  <c r="AR893" i="1" a="1"/>
  <c r="AR893" i="1"/>
  <c r="AR894" i="1" a="1"/>
  <c r="AR894" i="1" s="1"/>
  <c r="AR895" i="1" a="1"/>
  <c r="AR895" i="1"/>
  <c r="AR896" i="1" a="1"/>
  <c r="AR896" i="1"/>
  <c r="AR897" i="1" a="1"/>
  <c r="AR897" i="1" s="1"/>
  <c r="AR898" i="1" a="1"/>
  <c r="AR898" i="1" s="1"/>
  <c r="AR899" i="1" a="1"/>
  <c r="AR899" i="1" s="1"/>
  <c r="AR900" i="1" a="1"/>
  <c r="AR900" i="1" s="1"/>
  <c r="AR901" i="1" a="1"/>
  <c r="AR901" i="1" s="1"/>
  <c r="AR902" i="1" a="1"/>
  <c r="AR902" i="1" s="1"/>
  <c r="AR903" i="1" a="1"/>
  <c r="AR903" i="1" s="1"/>
  <c r="AR904" i="1" a="1"/>
  <c r="AR904" i="1" s="1"/>
  <c r="AR905" i="1" a="1"/>
  <c r="AR905" i="1" s="1"/>
  <c r="AR906" i="1" a="1"/>
  <c r="AR906" i="1" s="1"/>
  <c r="AR907" i="1" a="1"/>
  <c r="AR907" i="1" s="1"/>
  <c r="AR908" i="1" a="1"/>
  <c r="AR908" i="1" s="1"/>
  <c r="AR909" i="1" a="1"/>
  <c r="AR909" i="1" s="1"/>
  <c r="AR910" i="1" a="1"/>
  <c r="AR910" i="1" s="1"/>
  <c r="AR911" i="1" a="1"/>
  <c r="AR911" i="1" s="1"/>
  <c r="AR912" i="1" a="1"/>
  <c r="AR912" i="1" s="1"/>
  <c r="AR913" i="1" a="1"/>
  <c r="AR913" i="1" s="1"/>
  <c r="AR914" i="1" a="1"/>
  <c r="AR914" i="1" s="1"/>
  <c r="AR915" i="1" a="1"/>
  <c r="AR915" i="1" s="1"/>
  <c r="AR916" i="1" a="1"/>
  <c r="AR916" i="1" s="1"/>
  <c r="AR917" i="1" a="1"/>
  <c r="AR917" i="1"/>
  <c r="AR918" i="1" a="1"/>
  <c r="AR918" i="1" s="1"/>
  <c r="AR919" i="1" a="1"/>
  <c r="AR919" i="1" s="1"/>
  <c r="AR920" i="1" a="1"/>
  <c r="AR920" i="1" s="1"/>
  <c r="AR921" i="1" a="1"/>
  <c r="AR921" i="1" s="1"/>
  <c r="AR922" i="1" a="1"/>
  <c r="AR922" i="1" s="1"/>
  <c r="AR923" i="1" a="1"/>
  <c r="AR923" i="1" s="1"/>
  <c r="AR924" i="1" a="1"/>
  <c r="AR924" i="1" s="1"/>
  <c r="AR925" i="1" a="1"/>
  <c r="AR925" i="1" s="1"/>
  <c r="AR926" i="1" a="1"/>
  <c r="AR926" i="1" s="1"/>
  <c r="AR927" i="1" a="1"/>
  <c r="AR927" i="1" s="1"/>
  <c r="AR928" i="1" a="1"/>
  <c r="AR928" i="1" s="1"/>
  <c r="AR929" i="1" a="1"/>
  <c r="AR929" i="1" s="1"/>
  <c r="AR930" i="1" a="1"/>
  <c r="AR930" i="1" s="1"/>
  <c r="AR931" i="1" a="1"/>
  <c r="AR931" i="1" s="1"/>
  <c r="AR932" i="1" a="1"/>
  <c r="AR932" i="1" s="1"/>
  <c r="AR933" i="1" a="1"/>
  <c r="AR933" i="1" s="1"/>
  <c r="AR934" i="1" a="1"/>
  <c r="AR934" i="1" s="1"/>
  <c r="AR935" i="1" a="1"/>
  <c r="AR935" i="1" s="1"/>
  <c r="AR936" i="1" a="1"/>
  <c r="AR936" i="1" s="1"/>
  <c r="AR937" i="1" a="1"/>
  <c r="AR937" i="1" s="1"/>
  <c r="AR938" i="1" a="1"/>
  <c r="AR938" i="1" s="1"/>
  <c r="AR939" i="1" a="1"/>
  <c r="AR939" i="1" s="1"/>
  <c r="AR940" i="1" a="1"/>
  <c r="AR940" i="1" s="1"/>
  <c r="AR941" i="1" a="1"/>
  <c r="AR941" i="1"/>
  <c r="AR942" i="1" a="1"/>
  <c r="AR942" i="1" s="1"/>
  <c r="AR943" i="1" a="1"/>
  <c r="AR943" i="1" s="1"/>
  <c r="AR944" i="1" a="1"/>
  <c r="AR944" i="1" s="1"/>
  <c r="AR945" i="1" a="1"/>
  <c r="AR945" i="1" s="1"/>
  <c r="AR946" i="1" a="1"/>
  <c r="AR946" i="1" s="1"/>
  <c r="AR947" i="1" a="1"/>
  <c r="AR947" i="1" s="1"/>
  <c r="AR948" i="1" a="1"/>
  <c r="AR948" i="1" s="1"/>
  <c r="AR949" i="1" a="1"/>
  <c r="AR949" i="1" s="1"/>
  <c r="AR950" i="1" a="1"/>
  <c r="AR950" i="1" s="1"/>
  <c r="AR951" i="1" a="1"/>
  <c r="AR951" i="1" s="1"/>
  <c r="AR952" i="1" a="1"/>
  <c r="AR952" i="1" s="1"/>
  <c r="AR953" i="1" a="1"/>
  <c r="AR953" i="1" s="1"/>
  <c r="AR954" i="1" a="1"/>
  <c r="AR954" i="1" s="1"/>
  <c r="AR955" i="1" a="1"/>
  <c r="AR955" i="1" s="1"/>
  <c r="AR956" i="1" a="1"/>
  <c r="AR956" i="1" s="1"/>
  <c r="AR957" i="1" a="1"/>
  <c r="AR957" i="1" s="1"/>
  <c r="AR958" i="1" a="1"/>
  <c r="AR958" i="1"/>
  <c r="AR959" i="1" a="1"/>
  <c r="AR959" i="1" s="1"/>
  <c r="AR960" i="1" a="1"/>
  <c r="AR960" i="1" s="1"/>
  <c r="AR961" i="1" a="1"/>
  <c r="AR961" i="1" s="1"/>
  <c r="AR962" i="1" a="1"/>
  <c r="AR962" i="1" s="1"/>
  <c r="AR963" i="1" a="1"/>
  <c r="AR963" i="1" s="1"/>
  <c r="AR964" i="1" a="1"/>
  <c r="AR964" i="1" s="1"/>
  <c r="AR965" i="1" a="1"/>
  <c r="AR965" i="1" s="1"/>
  <c r="AR966" i="1" a="1"/>
  <c r="AR966" i="1" s="1"/>
  <c r="AR967" i="1" a="1"/>
  <c r="AR967" i="1" s="1"/>
  <c r="AR968" i="1" a="1"/>
  <c r="AR968" i="1" s="1"/>
  <c r="AR969" i="1" a="1"/>
  <c r="AR969" i="1" s="1"/>
  <c r="AR970" i="1" a="1"/>
  <c r="AR970" i="1" s="1"/>
  <c r="AR971" i="1" a="1"/>
  <c r="AR971" i="1" s="1"/>
  <c r="AR972" i="1" a="1"/>
  <c r="AR972" i="1" s="1"/>
  <c r="AR973" i="1" a="1"/>
  <c r="AR973" i="1" s="1"/>
  <c r="AR974" i="1" a="1"/>
  <c r="AR974" i="1" s="1"/>
  <c r="AR975" i="1" a="1"/>
  <c r="AR975" i="1" s="1"/>
  <c r="AR976" i="1" a="1"/>
  <c r="AR976" i="1" s="1"/>
  <c r="AR977" i="1" a="1"/>
  <c r="AR977" i="1" s="1"/>
  <c r="AR978" i="1" a="1"/>
  <c r="AR978" i="1"/>
  <c r="AR979" i="1" a="1"/>
  <c r="AR979" i="1" s="1"/>
  <c r="AR980" i="1" a="1"/>
  <c r="AR980" i="1" s="1"/>
  <c r="AR981" i="1" a="1"/>
  <c r="AR981" i="1" s="1"/>
  <c r="AR982" i="1" a="1"/>
  <c r="AR982" i="1" s="1"/>
  <c r="AR983" i="1" a="1"/>
  <c r="AR983" i="1" s="1"/>
  <c r="AR984" i="1" a="1"/>
  <c r="AR984" i="1" s="1"/>
  <c r="AR985" i="1" a="1"/>
  <c r="AR985" i="1" s="1"/>
  <c r="AR986" i="1" a="1"/>
  <c r="AR986" i="1" s="1"/>
  <c r="AR987" i="1" a="1"/>
  <c r="AR987" i="1" s="1"/>
  <c r="AR988" i="1" a="1"/>
  <c r="AR988" i="1" s="1"/>
  <c r="AR989" i="1" a="1"/>
  <c r="AR989" i="1" s="1"/>
  <c r="AR990" i="1" a="1"/>
  <c r="AR990" i="1" s="1"/>
  <c r="AR991" i="1" a="1"/>
  <c r="AR991" i="1" s="1"/>
  <c r="AR992" i="1" a="1"/>
  <c r="AR992" i="1" s="1"/>
  <c r="AR993" i="1" a="1"/>
  <c r="AR993" i="1" s="1"/>
  <c r="AR994" i="1" a="1"/>
  <c r="AR994" i="1" s="1"/>
  <c r="AR995" i="1" a="1"/>
  <c r="AR995" i="1" s="1"/>
  <c r="AR996" i="1" a="1"/>
  <c r="AR996" i="1" s="1"/>
  <c r="AR997" i="1" a="1"/>
  <c r="AR997" i="1" s="1"/>
  <c r="AR998" i="1" a="1"/>
  <c r="AR998" i="1" s="1"/>
  <c r="AR999" i="1" a="1"/>
  <c r="AR999" i="1" s="1"/>
  <c r="AR1000" i="1" a="1"/>
  <c r="AR1000" i="1" s="1"/>
  <c r="AR1001" i="1" a="1"/>
  <c r="AR1001" i="1" s="1"/>
  <c r="AR1002" i="1" a="1"/>
  <c r="AR1002" i="1" s="1"/>
  <c r="AR1003" i="1" a="1"/>
  <c r="AR1003" i="1" s="1"/>
  <c r="AR1004" i="1" a="1"/>
  <c r="AR1004" i="1" s="1"/>
  <c r="AR1005" i="1" a="1"/>
  <c r="AR1005" i="1" s="1"/>
  <c r="AR1006" i="1" a="1"/>
  <c r="AR1006" i="1"/>
  <c r="AR1007" i="1" a="1"/>
  <c r="AR1007" i="1" s="1"/>
  <c r="AR1008" i="1" a="1"/>
  <c r="AR1008" i="1" s="1"/>
  <c r="AR1009" i="1" a="1"/>
  <c r="AR1009" i="1" s="1"/>
  <c r="AR1010" i="1" a="1"/>
  <c r="AR1010" i="1" s="1"/>
  <c r="AR1011" i="1" a="1"/>
  <c r="AR1011" i="1" s="1"/>
  <c r="AR1012" i="1" a="1"/>
  <c r="AR1012" i="1" s="1"/>
  <c r="AR1013" i="1" a="1"/>
  <c r="AR1013" i="1" s="1"/>
  <c r="AR1014" i="1" a="1"/>
  <c r="AR1014" i="1" s="1"/>
  <c r="AR1015" i="1" a="1"/>
  <c r="AR1015" i="1" s="1"/>
  <c r="AR1016" i="1" a="1"/>
  <c r="AR1016" i="1" s="1"/>
  <c r="AR1017" i="1" a="1"/>
  <c r="AR1017" i="1" s="1"/>
  <c r="AR1018" i="1" a="1"/>
  <c r="AR1018" i="1" s="1"/>
  <c r="AR1019" i="1" a="1"/>
  <c r="AR1019" i="1" s="1"/>
  <c r="AR1020" i="1" a="1"/>
  <c r="AR1020" i="1" s="1"/>
  <c r="AR1021" i="1" a="1"/>
  <c r="AR1021" i="1" s="1"/>
  <c r="AR1022" i="1" a="1"/>
  <c r="AR1022" i="1" s="1"/>
  <c r="AR1023" i="1" a="1"/>
  <c r="AR1023" i="1" s="1"/>
  <c r="AR1024" i="1" a="1"/>
  <c r="AR1024" i="1" s="1"/>
  <c r="AR1025" i="1" a="1"/>
  <c r="AR1025" i="1" s="1"/>
  <c r="AR1026" i="1" a="1"/>
  <c r="AR1026" i="1" s="1"/>
  <c r="AR1027" i="1" a="1"/>
  <c r="AR1027" i="1" s="1"/>
  <c r="AR1028" i="1" a="1"/>
  <c r="AR1028" i="1" s="1"/>
  <c r="AR1029" i="1" a="1"/>
  <c r="AR1029" i="1" s="1"/>
  <c r="AR1030" i="1" a="1"/>
  <c r="AR1030" i="1" s="1"/>
  <c r="AR1031" i="1" a="1"/>
  <c r="AR1031" i="1" s="1"/>
  <c r="AR1032" i="1" a="1"/>
  <c r="AR1032" i="1" s="1"/>
  <c r="AR1033" i="1" a="1"/>
  <c r="AR1033" i="1" s="1"/>
  <c r="AR1034" i="1" a="1"/>
  <c r="AR1034" i="1" s="1"/>
  <c r="AR1035" i="1" a="1"/>
  <c r="AR1035" i="1" s="1"/>
  <c r="AR1036" i="1" a="1"/>
  <c r="AR1036" i="1" s="1"/>
  <c r="AR1037" i="1" a="1"/>
  <c r="AR1037" i="1" s="1"/>
  <c r="AR1038" i="1" a="1"/>
  <c r="AR1038" i="1" s="1"/>
  <c r="AR1039" i="1" a="1"/>
  <c r="AR1039" i="1" s="1"/>
  <c r="AR1040" i="1" a="1"/>
  <c r="AR1040" i="1" s="1"/>
  <c r="AR1041" i="1" a="1"/>
  <c r="AR1041" i="1" s="1"/>
  <c r="AR1042" i="1" a="1"/>
  <c r="AR1042" i="1" s="1"/>
  <c r="AR1043" i="1" a="1"/>
  <c r="AR1043" i="1" s="1"/>
  <c r="AR1044" i="1" a="1"/>
  <c r="AR1044" i="1" s="1"/>
  <c r="AR1045" i="1" a="1"/>
  <c r="AR1045" i="1" s="1"/>
  <c r="AR1046" i="1" a="1"/>
  <c r="AR1046" i="1" s="1"/>
  <c r="AR1047" i="1" a="1"/>
  <c r="AR1047" i="1" s="1"/>
  <c r="AR1048" i="1" a="1"/>
  <c r="AR1048" i="1" s="1"/>
  <c r="AR1049" i="1" a="1"/>
  <c r="AR1049" i="1" s="1"/>
  <c r="AR1050" i="1" a="1"/>
  <c r="AR1050" i="1"/>
  <c r="AR1051" i="1" a="1"/>
  <c r="AR1051" i="1" s="1"/>
  <c r="AR1052" i="1" a="1"/>
  <c r="AR1052" i="1" s="1"/>
  <c r="AR1053" i="1" a="1"/>
  <c r="AR1053" i="1" s="1"/>
  <c r="AR1054" i="1" a="1"/>
  <c r="AR1054" i="1" s="1"/>
  <c r="AR1055" i="1" a="1"/>
  <c r="AR1055" i="1" s="1"/>
  <c r="AR1056" i="1" a="1"/>
  <c r="AR1056" i="1" s="1"/>
  <c r="AR1057" i="1" a="1"/>
  <c r="AR1057" i="1" s="1"/>
  <c r="AR1058" i="1" a="1"/>
  <c r="AR1058" i="1" s="1"/>
  <c r="AR1059" i="1" a="1"/>
  <c r="AR1059" i="1" s="1"/>
  <c r="AR1060" i="1" a="1"/>
  <c r="AR1060" i="1" s="1"/>
  <c r="AR1061" i="1" a="1"/>
  <c r="AR1061" i="1" s="1"/>
  <c r="AR1062" i="1" a="1"/>
  <c r="AR1062" i="1" s="1"/>
  <c r="AR1063" i="1" a="1"/>
  <c r="AR1063" i="1" s="1"/>
  <c r="AR1064" i="1" a="1"/>
  <c r="AR1064" i="1" s="1"/>
  <c r="AR1065" i="1" a="1"/>
  <c r="AR1065" i="1" s="1"/>
  <c r="AR1066" i="1" a="1"/>
  <c r="AR1066" i="1" s="1"/>
  <c r="AR1067" i="1" a="1"/>
  <c r="AR1067" i="1" s="1"/>
  <c r="AR1068" i="1" a="1"/>
  <c r="AR1068" i="1" s="1"/>
  <c r="AR1069" i="1" a="1"/>
  <c r="AR1069" i="1" s="1"/>
  <c r="AR1070" i="1" a="1"/>
  <c r="AR1070" i="1" s="1"/>
  <c r="AR1071" i="1" a="1"/>
  <c r="AR1071" i="1" s="1"/>
  <c r="AR1072" i="1" a="1"/>
  <c r="AR1072" i="1" s="1"/>
  <c r="AR1073" i="1" a="1"/>
  <c r="AR1073" i="1" s="1"/>
  <c r="AR1074" i="1" a="1"/>
  <c r="AR1074" i="1" s="1"/>
  <c r="AR1075" i="1" a="1"/>
  <c r="AR1075" i="1" s="1"/>
  <c r="AR1076" i="1" a="1"/>
  <c r="AR1076" i="1" s="1"/>
  <c r="AR1077" i="1" a="1"/>
  <c r="AR1077" i="1"/>
  <c r="AR1078" i="1" a="1"/>
  <c r="AR1078" i="1" s="1"/>
  <c r="AR1079" i="1" a="1"/>
  <c r="AR1079" i="1" s="1"/>
  <c r="AR1080" i="1" a="1"/>
  <c r="AR1080" i="1" s="1"/>
  <c r="AR1081" i="1" a="1"/>
  <c r="AR1081" i="1" s="1"/>
  <c r="AR1082" i="1" a="1"/>
  <c r="AR1082" i="1" s="1"/>
  <c r="AR1083" i="1" a="1"/>
  <c r="AR1083" i="1" s="1"/>
  <c r="AR1084" i="1" a="1"/>
  <c r="AR1084" i="1" s="1"/>
  <c r="AR1085" i="1" a="1"/>
  <c r="AR1085" i="1" s="1"/>
  <c r="AR1086" i="1" a="1"/>
  <c r="AR1086" i="1" s="1"/>
  <c r="AR1087" i="1" a="1"/>
  <c r="AR1087" i="1" s="1"/>
  <c r="AR1088" i="1" a="1"/>
  <c r="AR1088" i="1" s="1"/>
  <c r="AR1089" i="1" a="1"/>
  <c r="AR1089" i="1" s="1"/>
  <c r="AR1090" i="1" a="1"/>
  <c r="AR1090" i="1" s="1"/>
  <c r="AR1091" i="1" a="1"/>
  <c r="AR1091" i="1"/>
  <c r="AR1092" i="1" a="1"/>
  <c r="AR1092" i="1" s="1"/>
  <c r="AR1093" i="1" a="1"/>
  <c r="AR1093" i="1" s="1"/>
  <c r="AR1094" i="1" a="1"/>
  <c r="AR1094" i="1" s="1"/>
  <c r="AR1095" i="1" a="1"/>
  <c r="AR1095" i="1" s="1"/>
  <c r="AR1096" i="1" a="1"/>
  <c r="AR1096" i="1" s="1"/>
  <c r="AR1097" i="1" a="1"/>
  <c r="AR1097" i="1" s="1"/>
  <c r="AR1098" i="1" a="1"/>
  <c r="AR1098" i="1" s="1"/>
  <c r="AR1099" i="1" a="1"/>
  <c r="AR1099" i="1" s="1"/>
  <c r="AR1100" i="1" a="1"/>
  <c r="AR1100" i="1" s="1"/>
  <c r="AR1101" i="1" a="1"/>
  <c r="AR1101" i="1" s="1"/>
  <c r="AR1102" i="1" a="1"/>
  <c r="AR1102" i="1" s="1"/>
  <c r="AR1103" i="1" a="1"/>
  <c r="AR1103" i="1" s="1"/>
  <c r="AR1104" i="1" a="1"/>
  <c r="AR1104" i="1" s="1"/>
  <c r="AR1105" i="1" a="1"/>
  <c r="AR1105" i="1" s="1"/>
  <c r="AR1106" i="1" a="1"/>
  <c r="AR1106" i="1" s="1"/>
  <c r="AR1107" i="1" a="1"/>
  <c r="AR1107" i="1" s="1"/>
  <c r="AR1108" i="1" a="1"/>
  <c r="AR1108" i="1" s="1"/>
  <c r="AR1109" i="1" a="1"/>
  <c r="AR1109" i="1" s="1"/>
  <c r="AR1110" i="1" a="1"/>
  <c r="AR1110" i="1" s="1"/>
  <c r="AR1111" i="1" a="1"/>
  <c r="AR1111" i="1" s="1"/>
  <c r="AR1112" i="1" a="1"/>
  <c r="AR1112" i="1" s="1"/>
  <c r="AR1113" i="1" a="1"/>
  <c r="AR1113" i="1" s="1"/>
  <c r="AR1114" i="1" a="1"/>
  <c r="AR1114" i="1" s="1"/>
  <c r="AR1115" i="1" a="1"/>
  <c r="AR1115" i="1" s="1"/>
  <c r="AR1116" i="1" a="1"/>
  <c r="AR1116" i="1" s="1"/>
  <c r="AR1117" i="1" a="1"/>
  <c r="AR1117" i="1" s="1"/>
  <c r="AR1118" i="1" a="1"/>
  <c r="AR1118" i="1" s="1"/>
  <c r="AR1119" i="1" a="1"/>
  <c r="AR1119" i="1" s="1"/>
  <c r="AR1120" i="1" a="1"/>
  <c r="AR1120" i="1" s="1"/>
  <c r="AR1121" i="1" a="1"/>
  <c r="AR1121" i="1" s="1"/>
  <c r="AR1122" i="1" a="1"/>
  <c r="AR1122" i="1" s="1"/>
  <c r="AR1123" i="1" a="1"/>
  <c r="AR1123" i="1" s="1"/>
  <c r="AR1124" i="1" a="1"/>
  <c r="AR1124" i="1" s="1"/>
  <c r="AR1125" i="1" a="1"/>
  <c r="AR1125" i="1" s="1"/>
  <c r="AR1126" i="1" a="1"/>
  <c r="AR1126" i="1" s="1"/>
  <c r="AR1127" i="1" a="1"/>
  <c r="AR1127" i="1" s="1"/>
  <c r="AR1128" i="1" a="1"/>
  <c r="AR1128" i="1"/>
  <c r="AR1129" i="1" a="1"/>
  <c r="AR1129" i="1" s="1"/>
  <c r="AR1130" i="1" a="1"/>
  <c r="AR1130" i="1" s="1"/>
  <c r="AR1131" i="1" a="1"/>
  <c r="AR1131" i="1" s="1"/>
  <c r="AR1132" i="1" a="1"/>
  <c r="AR1132" i="1" s="1"/>
  <c r="AR1133" i="1" a="1"/>
  <c r="AR1133" i="1" s="1"/>
  <c r="AR1134" i="1" a="1"/>
  <c r="AR1134" i="1" s="1"/>
  <c r="AR1135" i="1" a="1"/>
  <c r="AR1135" i="1" s="1"/>
  <c r="AR1136" i="1" a="1"/>
  <c r="AR1136" i="1" s="1"/>
  <c r="AR1137" i="1" a="1"/>
  <c r="AR1137" i="1" s="1"/>
  <c r="AR1138" i="1" a="1"/>
  <c r="AR1138" i="1" s="1"/>
  <c r="AR1139" i="1" a="1"/>
  <c r="AR1139" i="1" s="1"/>
  <c r="AR1140" i="1" a="1"/>
  <c r="AR1140" i="1" s="1"/>
  <c r="AR1141" i="1" a="1"/>
  <c r="AR1141" i="1" s="1"/>
  <c r="AR1142" i="1" a="1"/>
  <c r="AR1142" i="1" s="1"/>
  <c r="AR1143" i="1" a="1"/>
  <c r="AR1143" i="1" s="1"/>
  <c r="AR1144" i="1" a="1"/>
  <c r="AR1144" i="1" s="1"/>
  <c r="AR1145" i="1" a="1"/>
  <c r="AR1145" i="1" s="1"/>
  <c r="AR1146" i="1" a="1"/>
  <c r="AR1146" i="1" s="1"/>
  <c r="AR1147" i="1" a="1"/>
  <c r="AR1147" i="1" s="1"/>
  <c r="AR1148" i="1" a="1"/>
  <c r="AR1148" i="1" s="1"/>
  <c r="AR1149" i="1" a="1"/>
  <c r="AR1149" i="1" s="1"/>
  <c r="AR1150" i="1" a="1"/>
  <c r="AR1150" i="1" s="1"/>
  <c r="AR1151" i="1" a="1"/>
  <c r="AR1151" i="1" s="1"/>
  <c r="AR1152" i="1" a="1"/>
  <c r="AR1152" i="1" s="1"/>
  <c r="AR1153" i="1" a="1"/>
  <c r="AR1153" i="1" s="1"/>
  <c r="AR1154" i="1" a="1"/>
  <c r="AR1154" i="1" s="1"/>
  <c r="AR1155" i="1" a="1"/>
  <c r="AR1155" i="1" s="1"/>
  <c r="AR1156" i="1" a="1"/>
  <c r="AR1156" i="1" s="1"/>
  <c r="AR1157" i="1" a="1"/>
  <c r="AR1157" i="1" s="1"/>
  <c r="AR1158" i="1" a="1"/>
  <c r="AR1158" i="1" s="1"/>
  <c r="AR1159" i="1" a="1"/>
  <c r="AR1159" i="1" s="1"/>
  <c r="AR1160" i="1" a="1"/>
  <c r="AR1160" i="1" s="1"/>
  <c r="AR1161" i="1" a="1"/>
  <c r="AR1161" i="1" s="1"/>
  <c r="AR1162" i="1" a="1"/>
  <c r="AR1162" i="1" s="1"/>
  <c r="AR1163" i="1" a="1"/>
  <c r="AR1163" i="1"/>
  <c r="AR1164" i="1" a="1"/>
  <c r="AR1164" i="1" s="1"/>
  <c r="AR1165" i="1" a="1"/>
  <c r="AR1165" i="1" s="1"/>
  <c r="AR1166" i="1" a="1"/>
  <c r="AR1166" i="1" s="1"/>
  <c r="AR1167" i="1" a="1"/>
  <c r="AR1167" i="1" s="1"/>
  <c r="AR1168" i="1" a="1"/>
  <c r="AR1168" i="1" s="1"/>
  <c r="AR1169" i="1" a="1"/>
  <c r="AR1169" i="1" s="1"/>
  <c r="AR1170" i="1" a="1"/>
  <c r="AR1170" i="1" s="1"/>
  <c r="AR1171" i="1" a="1"/>
  <c r="AR1171" i="1" s="1"/>
  <c r="AR1172" i="1" a="1"/>
  <c r="AR1172" i="1" s="1"/>
  <c r="AR1173" i="1" a="1"/>
  <c r="AR1173" i="1" s="1"/>
  <c r="AR1174" i="1" a="1"/>
  <c r="AR1174" i="1" s="1"/>
  <c r="AR1175" i="1" a="1"/>
  <c r="AR1175" i="1" s="1"/>
  <c r="AR1176" i="1" a="1"/>
  <c r="AR1176" i="1" s="1"/>
  <c r="AR1177" i="1" a="1"/>
  <c r="AR1177" i="1" s="1"/>
  <c r="AR1178" i="1" a="1"/>
  <c r="AR1178" i="1" s="1"/>
  <c r="AR1179" i="1" a="1"/>
  <c r="AR1179" i="1" s="1"/>
  <c r="AR1180" i="1" a="1"/>
  <c r="AR1180" i="1" s="1"/>
  <c r="AR1181" i="1" a="1"/>
  <c r="AR1181" i="1" s="1"/>
  <c r="AR1182" i="1" a="1"/>
  <c r="AR1182" i="1" s="1"/>
  <c r="AR1183" i="1" a="1"/>
  <c r="AR1183" i="1" s="1"/>
  <c r="AR1184" i="1" a="1"/>
  <c r="AR1184" i="1" s="1"/>
  <c r="AR1185" i="1" a="1"/>
  <c r="AR1185" i="1" s="1"/>
  <c r="AR1186" i="1" a="1"/>
  <c r="AR1186" i="1" s="1"/>
  <c r="AR1187" i="1" a="1"/>
  <c r="AR1187" i="1" s="1"/>
  <c r="AR1188" i="1" a="1"/>
  <c r="AR1188" i="1" s="1"/>
  <c r="AR1189" i="1" a="1"/>
  <c r="AR1189" i="1" s="1"/>
  <c r="AR1190" i="1" a="1"/>
  <c r="AR1190" i="1" s="1"/>
  <c r="AR1191" i="1" a="1"/>
  <c r="AR1191" i="1" s="1"/>
  <c r="AR1192" i="1" a="1"/>
  <c r="AR1192" i="1" s="1"/>
  <c r="AR1193" i="1" a="1"/>
  <c r="AR1193" i="1" s="1"/>
  <c r="AR1194" i="1" a="1"/>
  <c r="AR1194" i="1" s="1"/>
  <c r="AR1195" i="1" a="1"/>
  <c r="AR1195" i="1" s="1"/>
  <c r="AR1196" i="1" a="1"/>
  <c r="AR1196" i="1" s="1"/>
  <c r="AR1197" i="1" a="1"/>
  <c r="AR1197" i="1" s="1"/>
  <c r="AR1198" i="1" a="1"/>
  <c r="AR1198" i="1" s="1"/>
  <c r="AR1199" i="1" a="1"/>
  <c r="AR1199" i="1" s="1"/>
  <c r="AR1200" i="1" a="1"/>
  <c r="AR1200" i="1" s="1"/>
  <c r="AR1201" i="1" a="1"/>
  <c r="AR1201" i="1" s="1"/>
  <c r="AR1202" i="1" a="1"/>
  <c r="AR1202" i="1" s="1"/>
  <c r="AR1203" i="1" a="1"/>
  <c r="AR1203" i="1" s="1"/>
  <c r="AR1204" i="1" a="1"/>
  <c r="AR1204" i="1"/>
  <c r="AR1205" i="1" a="1"/>
  <c r="AR1205" i="1" s="1"/>
  <c r="AR1206" i="1" a="1"/>
  <c r="AR1206" i="1" s="1"/>
  <c r="AR1207" i="1" a="1"/>
  <c r="AR1207" i="1" s="1"/>
  <c r="AR1208" i="1" a="1"/>
  <c r="AR1208" i="1" s="1"/>
  <c r="AR1209" i="1" a="1"/>
  <c r="AR1209" i="1" s="1"/>
  <c r="AR1210" i="1" a="1"/>
  <c r="AR1210" i="1" s="1"/>
  <c r="AR1211" i="1" a="1"/>
  <c r="AR1211" i="1" s="1"/>
  <c r="AR1212" i="1" a="1"/>
  <c r="AR1212" i="1"/>
  <c r="AR1213" i="1" a="1"/>
  <c r="AR1213" i="1" s="1"/>
  <c r="AR1214" i="1" a="1"/>
  <c r="AR1214" i="1" s="1"/>
  <c r="AR1215" i="1" a="1"/>
  <c r="AR1215" i="1" s="1"/>
  <c r="AR1216" i="1" a="1"/>
  <c r="AR1216" i="1" s="1"/>
  <c r="AR1217" i="1" a="1"/>
  <c r="AR1217" i="1" s="1"/>
  <c r="AR1218" i="1" a="1"/>
  <c r="AR1218" i="1" s="1"/>
  <c r="AR1219" i="1" a="1"/>
  <c r="AR1219" i="1" s="1"/>
  <c r="AR1220" i="1" a="1"/>
  <c r="AR1220" i="1" s="1"/>
  <c r="AR1221" i="1" a="1"/>
  <c r="AR1221" i="1" s="1"/>
  <c r="AR1222" i="1" a="1"/>
  <c r="AR1222" i="1" s="1"/>
  <c r="AR1223" i="1" a="1"/>
  <c r="AR1223" i="1" s="1"/>
  <c r="AR1224" i="1" a="1"/>
  <c r="AR1224" i="1" s="1"/>
  <c r="AR1225" i="1" a="1"/>
  <c r="AR1225" i="1" s="1"/>
  <c r="AR1226" i="1" a="1"/>
  <c r="AR1226" i="1"/>
  <c r="AR1227" i="1" a="1"/>
  <c r="AR1227" i="1" s="1"/>
  <c r="AR1228" i="1" a="1"/>
  <c r="AR1228" i="1"/>
  <c r="AR1229" i="1" a="1"/>
  <c r="AR1229" i="1" s="1"/>
  <c r="AR1230" i="1" a="1"/>
  <c r="AR1230" i="1" s="1"/>
  <c r="AR1231" i="1" a="1"/>
  <c r="AR1231" i="1" s="1"/>
  <c r="AR1232" i="1" a="1"/>
  <c r="AR1232" i="1" s="1"/>
  <c r="AR1233" i="1" a="1"/>
  <c r="AR1233" i="1" s="1"/>
  <c r="AR1234" i="1" a="1"/>
  <c r="AR1234" i="1" s="1"/>
  <c r="AR1235" i="1" a="1"/>
  <c r="AR1235" i="1" s="1"/>
  <c r="AR1236" i="1" a="1"/>
  <c r="AR1236" i="1" s="1"/>
  <c r="AR1237" i="1" a="1"/>
  <c r="AR1237" i="1"/>
  <c r="AR1238" i="1" a="1"/>
  <c r="AR1238" i="1" s="1"/>
  <c r="AR1239" i="1" a="1"/>
  <c r="AR1239" i="1" s="1"/>
  <c r="AR1240" i="1" a="1"/>
  <c r="AR1240" i="1" s="1"/>
  <c r="AR1241" i="1" a="1"/>
  <c r="AR1241" i="1" s="1"/>
  <c r="AR1242" i="1" a="1"/>
  <c r="AR1242" i="1" s="1"/>
  <c r="AR1243" i="1" a="1"/>
  <c r="AR1243" i="1" s="1"/>
  <c r="AR1244" i="1" a="1"/>
  <c r="AR1244" i="1" s="1"/>
  <c r="AR1245" i="1" a="1"/>
  <c r="AR1245" i="1" s="1"/>
  <c r="AR1246" i="1" a="1"/>
  <c r="AR1246" i="1" s="1"/>
  <c r="AR1247" i="1" a="1"/>
  <c r="AR1247" i="1" s="1"/>
  <c r="AR1248" i="1" a="1"/>
  <c r="AR1248" i="1" s="1"/>
  <c r="AR1249" i="1" a="1"/>
  <c r="AR1249" i="1"/>
  <c r="AR1250" i="1" a="1"/>
  <c r="AR1250" i="1" s="1"/>
  <c r="AR1251" i="1" a="1"/>
  <c r="AR1251" i="1" s="1"/>
  <c r="AR1252" i="1" a="1"/>
  <c r="AR1252" i="1" s="1"/>
  <c r="AR1253" i="1" a="1"/>
  <c r="AR1253" i="1" s="1"/>
  <c r="AR1254" i="1" a="1"/>
  <c r="AR1254" i="1" s="1"/>
  <c r="AR1255" i="1" a="1"/>
  <c r="AR1255" i="1" s="1"/>
  <c r="AR1256" i="1" a="1"/>
  <c r="AR1256" i="1" s="1"/>
  <c r="AR1257" i="1" a="1"/>
  <c r="AR1257" i="1" s="1"/>
  <c r="AR1258" i="1" a="1"/>
  <c r="AR1258" i="1"/>
  <c r="AR1259" i="1" a="1"/>
  <c r="AR1259" i="1" s="1"/>
  <c r="AR1260" i="1" a="1"/>
  <c r="AR1260" i="1" s="1"/>
  <c r="AR1261" i="1" a="1"/>
  <c r="AR1261" i="1" s="1"/>
  <c r="AR1262" i="1" a="1"/>
  <c r="AR1262" i="1" s="1"/>
  <c r="AR1263" i="1" a="1"/>
  <c r="AR1263" i="1" s="1"/>
  <c r="AR1264" i="1" a="1"/>
  <c r="AR1264" i="1" s="1"/>
  <c r="AR1265" i="1" a="1"/>
  <c r="AR1265" i="1" s="1"/>
  <c r="AR1266" i="1" a="1"/>
  <c r="AR1266" i="1" s="1"/>
  <c r="AR1267" i="1" a="1"/>
  <c r="AR1267" i="1" s="1"/>
  <c r="AR1268" i="1" a="1"/>
  <c r="AR1268" i="1" s="1"/>
  <c r="AR1269" i="1" a="1"/>
  <c r="AR1269" i="1" s="1"/>
  <c r="AR1270" i="1" a="1"/>
  <c r="AR1270" i="1"/>
  <c r="AR1271" i="1" a="1"/>
  <c r="AR1271" i="1" s="1"/>
  <c r="AR1272" i="1" a="1"/>
  <c r="AR1272" i="1"/>
  <c r="AR1273" i="1" a="1"/>
  <c r="AR1273" i="1" s="1"/>
  <c r="AR1274" i="1" a="1"/>
  <c r="AR1274" i="1" s="1"/>
  <c r="AR1275" i="1" a="1"/>
  <c r="AR1275" i="1" s="1"/>
  <c r="AR1276" i="1" a="1"/>
  <c r="AR1276" i="1" s="1"/>
  <c r="AR1277" i="1" a="1"/>
  <c r="AR1277" i="1" s="1"/>
  <c r="AR1278" i="1" a="1"/>
  <c r="AR1278" i="1" s="1"/>
  <c r="AR1279" i="1" a="1"/>
  <c r="AR1279" i="1"/>
  <c r="AR1280" i="1" a="1"/>
  <c r="AR1280" i="1" s="1"/>
  <c r="AR1281" i="1" a="1"/>
  <c r="AR1281" i="1" s="1"/>
  <c r="AR1282" i="1" a="1"/>
  <c r="AR1282" i="1" s="1"/>
  <c r="AR1283" i="1" a="1"/>
  <c r="AR1283" i="1" s="1"/>
  <c r="AR1284" i="1" a="1"/>
  <c r="AR1284" i="1" s="1"/>
  <c r="AR1285" i="1" a="1"/>
  <c r="AR1285" i="1" s="1"/>
  <c r="AR1286" i="1" a="1"/>
  <c r="AR1286" i="1" s="1"/>
  <c r="AR1287" i="1" a="1"/>
  <c r="AR1287" i="1" s="1"/>
  <c r="AR1288" i="1" a="1"/>
  <c r="AR1288" i="1" s="1"/>
  <c r="AR1289" i="1" a="1"/>
  <c r="AR1289" i="1" s="1"/>
  <c r="AR1290" i="1" a="1"/>
  <c r="AR1290" i="1" s="1"/>
  <c r="AR1291" i="1" a="1"/>
  <c r="AR1291" i="1" s="1"/>
  <c r="AR1292" i="1" a="1"/>
  <c r="AR1292" i="1" s="1"/>
  <c r="AR1293" i="1" a="1"/>
  <c r="AR1293" i="1" s="1"/>
  <c r="AR1294" i="1" a="1"/>
  <c r="AR1294" i="1" s="1"/>
  <c r="AR1295" i="1" a="1"/>
  <c r="AR1295" i="1" s="1"/>
  <c r="AR1296" i="1" a="1"/>
  <c r="AR1296" i="1" s="1"/>
  <c r="AR1297" i="1" a="1"/>
  <c r="AR1297" i="1" s="1"/>
  <c r="AR1298" i="1" a="1"/>
  <c r="AR1298" i="1" s="1"/>
  <c r="AR1299" i="1" a="1"/>
  <c r="AR1299" i="1" s="1"/>
  <c r="AR1300" i="1" a="1"/>
  <c r="AR1300" i="1" s="1"/>
  <c r="AR1301" i="1" a="1"/>
  <c r="AR1301" i="1" s="1"/>
  <c r="AR1302" i="1" a="1"/>
  <c r="AR1302" i="1" s="1"/>
  <c r="AR1303" i="1" a="1"/>
  <c r="AR1303" i="1" s="1"/>
  <c r="AR1304" i="1" a="1"/>
  <c r="AR1304" i="1" s="1"/>
  <c r="AR1305" i="1" a="1"/>
  <c r="AR1305" i="1" s="1"/>
  <c r="AR1306" i="1" a="1"/>
  <c r="AR1306" i="1" s="1"/>
  <c r="AR1307" i="1" a="1"/>
  <c r="AR1307" i="1"/>
  <c r="AR1308" i="1" a="1"/>
  <c r="AR1308" i="1" s="1"/>
  <c r="AR1309" i="1" a="1"/>
  <c r="AR1309" i="1" s="1"/>
  <c r="AR1310" i="1" a="1"/>
  <c r="AR1310" i="1" s="1"/>
  <c r="AR1311" i="1" a="1"/>
  <c r="AR1311" i="1" s="1"/>
  <c r="AR1312" i="1" a="1"/>
  <c r="AR1312" i="1" s="1"/>
  <c r="AR1313" i="1" a="1"/>
  <c r="AR1313" i="1" s="1"/>
  <c r="AR1314" i="1" a="1"/>
  <c r="AR1314" i="1" s="1"/>
  <c r="AR1315" i="1" a="1"/>
  <c r="AR1315" i="1" s="1"/>
  <c r="AR1316" i="1" a="1"/>
  <c r="AR1316" i="1" s="1"/>
  <c r="AR1317" i="1" a="1"/>
  <c r="AR1317" i="1" s="1"/>
  <c r="AR1318" i="1" a="1"/>
  <c r="AR1318" i="1" s="1"/>
  <c r="AR1319" i="1" a="1"/>
  <c r="AR1319" i="1" s="1"/>
  <c r="AR1320" i="1" a="1"/>
  <c r="AR1320" i="1" s="1"/>
  <c r="AR1321" i="1" a="1"/>
  <c r="AR1321" i="1" s="1"/>
  <c r="AR1322" i="1" a="1"/>
  <c r="AR1322" i="1" s="1"/>
  <c r="AR1323" i="1" a="1"/>
  <c r="AR1323" i="1" s="1"/>
  <c r="AR1324" i="1" a="1"/>
  <c r="AR1324" i="1" s="1"/>
  <c r="AR1325" i="1" a="1"/>
  <c r="AR1325" i="1" s="1"/>
  <c r="AR1326" i="1" a="1"/>
  <c r="AR1326" i="1" s="1"/>
  <c r="AR1327" i="1" a="1"/>
  <c r="AR1327" i="1" s="1"/>
  <c r="AR1328" i="1" a="1"/>
  <c r="AR1328" i="1" s="1"/>
  <c r="AR1329" i="1" a="1"/>
  <c r="AR1329" i="1" s="1"/>
  <c r="AR1330" i="1" a="1"/>
  <c r="AR1330" i="1" s="1"/>
  <c r="AR1331" i="1" a="1"/>
  <c r="AR1331" i="1"/>
  <c r="AR1332" i="1" a="1"/>
  <c r="AR1332" i="1" s="1"/>
  <c r="AR1333" i="1" a="1"/>
  <c r="AR1333" i="1" s="1"/>
  <c r="AR1334" i="1" a="1"/>
  <c r="AR1334" i="1" s="1"/>
  <c r="AR1335" i="1" a="1"/>
  <c r="AR1335" i="1" s="1"/>
  <c r="AR1336" i="1" a="1"/>
  <c r="AR1336" i="1" s="1"/>
  <c r="AR1337" i="1" a="1"/>
  <c r="AR1337" i="1" s="1"/>
  <c r="AR1338" i="1" a="1"/>
  <c r="AR1338" i="1" s="1"/>
  <c r="AR1339" i="1" a="1"/>
  <c r="AR1339" i="1" s="1"/>
  <c r="AR1340" i="1" a="1"/>
  <c r="AR1340" i="1" s="1"/>
  <c r="AR1341" i="1" a="1"/>
  <c r="AR1341" i="1" s="1"/>
  <c r="AR1342" i="1" a="1"/>
  <c r="AR1342" i="1"/>
  <c r="AR1343" i="1" a="1"/>
  <c r="AR1343" i="1" s="1"/>
  <c r="AR1344" i="1" a="1"/>
  <c r="AR1344" i="1" s="1"/>
  <c r="AR1345" i="1" a="1"/>
  <c r="AR1345" i="1" s="1"/>
  <c r="AR1346" i="1" a="1"/>
  <c r="AR1346" i="1" s="1"/>
  <c r="AR1347" i="1" a="1"/>
  <c r="AR1347" i="1" s="1"/>
  <c r="AR1348" i="1" a="1"/>
  <c r="AR1348" i="1" s="1"/>
  <c r="AR1349" i="1" a="1"/>
  <c r="AR1349" i="1" s="1"/>
  <c r="AR1350" i="1" a="1"/>
  <c r="AR1350" i="1" s="1"/>
  <c r="AR1351" i="1" a="1"/>
  <c r="AR1351" i="1" s="1"/>
  <c r="AR1352" i="1" a="1"/>
  <c r="AR1352" i="1" s="1"/>
  <c r="AR1353" i="1" a="1"/>
  <c r="AR1353" i="1" s="1"/>
  <c r="AR1354" i="1" a="1"/>
  <c r="AR1354" i="1" s="1"/>
  <c r="AR1355" i="1" a="1"/>
  <c r="AR1355" i="1" s="1"/>
  <c r="AR1356" i="1" a="1"/>
  <c r="AR1356" i="1"/>
  <c r="AR1357" i="1" a="1"/>
  <c r="AR1357" i="1" s="1"/>
  <c r="AR1358" i="1" a="1"/>
  <c r="AR1358" i="1" s="1"/>
  <c r="AR1359" i="1" a="1"/>
  <c r="AR1359" i="1" s="1"/>
  <c r="AR1360" i="1" a="1"/>
  <c r="AR1360" i="1" s="1"/>
  <c r="AR1361" i="1" a="1"/>
  <c r="AR1361" i="1"/>
  <c r="AR1362" i="1" a="1"/>
  <c r="AR1362" i="1" s="1"/>
  <c r="AR1363" i="1" a="1"/>
  <c r="AR1363" i="1" s="1"/>
  <c r="AR1364" i="1" a="1"/>
  <c r="AR1364" i="1" s="1"/>
  <c r="AR1365" i="1" a="1"/>
  <c r="AR1365" i="1" s="1"/>
  <c r="AR1366" i="1" a="1"/>
  <c r="AR1366" i="1" s="1"/>
  <c r="AR1367" i="1" a="1"/>
  <c r="AR1367" i="1" s="1"/>
  <c r="AR1368" i="1" a="1"/>
  <c r="AR1368" i="1"/>
  <c r="AR1369" i="1" a="1"/>
  <c r="AR1369" i="1" s="1"/>
  <c r="AR1370" i="1" a="1"/>
  <c r="AR1370" i="1" s="1"/>
  <c r="AR1371" i="1" a="1"/>
  <c r="AR1371" i="1" s="1"/>
  <c r="AR1372" i="1" a="1"/>
  <c r="AR1372" i="1" s="1"/>
  <c r="AR1373" i="1" a="1"/>
  <c r="AR1373" i="1" s="1"/>
  <c r="AR1374" i="1" a="1"/>
  <c r="AR1374" i="1" s="1"/>
  <c r="AR1375" i="1" a="1"/>
  <c r="AR1375" i="1" s="1"/>
  <c r="AR1376" i="1" a="1"/>
  <c r="AR1376" i="1" s="1"/>
  <c r="AR1377" i="1" a="1"/>
  <c r="AR1377" i="1"/>
  <c r="AR1378" i="1" a="1"/>
  <c r="AR1378" i="1" s="1"/>
  <c r="AR1379" i="1" a="1"/>
  <c r="AR1379" i="1" s="1"/>
  <c r="AR1380" i="1" a="1"/>
  <c r="AR1380" i="1" s="1"/>
  <c r="AR1381" i="1" a="1"/>
  <c r="AR1381" i="1" s="1"/>
  <c r="AR1382" i="1" a="1"/>
  <c r="AR1382" i="1" s="1"/>
  <c r="AR1383" i="1" a="1"/>
  <c r="AR1383" i="1" s="1"/>
  <c r="AR1384" i="1" a="1"/>
  <c r="AR1384" i="1" s="1"/>
  <c r="AR1385" i="1" a="1"/>
  <c r="AR1385" i="1"/>
  <c r="AR1386" i="1" a="1"/>
  <c r="AR1386" i="1"/>
  <c r="AR1387" i="1" a="1"/>
  <c r="AR1387" i="1" s="1"/>
  <c r="AR1388" i="1" a="1"/>
  <c r="AR1388" i="1" s="1"/>
  <c r="AR1389" i="1" a="1"/>
  <c r="AR1389" i="1" s="1"/>
  <c r="AR1390" i="1" a="1"/>
  <c r="AR1390" i="1" s="1"/>
  <c r="AR1391" i="1" a="1"/>
  <c r="AR1391" i="1" s="1"/>
  <c r="AR1392" i="1" a="1"/>
  <c r="AR1392" i="1" s="1"/>
  <c r="AR1393" i="1" a="1"/>
  <c r="AR1393" i="1" s="1"/>
  <c r="AR1394" i="1" a="1"/>
  <c r="AR1394" i="1" s="1"/>
  <c r="AR1395" i="1" a="1"/>
  <c r="AR1395" i="1" s="1"/>
  <c r="AR1396" i="1" a="1"/>
  <c r="AR1396" i="1" s="1"/>
  <c r="AR1397" i="1" a="1"/>
  <c r="AR1397" i="1" s="1"/>
  <c r="AR1398" i="1" a="1"/>
  <c r="AR1398" i="1" s="1"/>
  <c r="AR1399" i="1" a="1"/>
  <c r="AR1399" i="1" s="1"/>
  <c r="AR1400" i="1" a="1"/>
  <c r="AR1400" i="1" s="1"/>
  <c r="AR1401" i="1" a="1"/>
  <c r="AR1401" i="1"/>
  <c r="AR1402" i="1" a="1"/>
  <c r="AR1402" i="1" s="1"/>
  <c r="AR1403" i="1" a="1"/>
  <c r="AR1403" i="1" s="1"/>
  <c r="AR1404" i="1" a="1"/>
  <c r="AR1404" i="1" s="1"/>
  <c r="AR1405" i="1" a="1"/>
  <c r="AR1405" i="1" s="1"/>
  <c r="AR1406" i="1" a="1"/>
  <c r="AR1406" i="1" s="1"/>
  <c r="AR1407" i="1" a="1"/>
  <c r="AR1407" i="1" s="1"/>
  <c r="AR1408" i="1" a="1"/>
  <c r="AR1408" i="1" s="1"/>
  <c r="AR1409" i="1" a="1"/>
  <c r="AR1409" i="1" s="1"/>
  <c r="AR1410" i="1" a="1"/>
  <c r="AR1410" i="1" s="1"/>
  <c r="AR1411" i="1" a="1"/>
  <c r="AR1411" i="1" s="1"/>
  <c r="AR1412" i="1" a="1"/>
  <c r="AR1412" i="1" s="1"/>
  <c r="AR1413" i="1" a="1"/>
  <c r="AR1413" i="1" s="1"/>
  <c r="AR1414" i="1" a="1"/>
  <c r="AR1414" i="1" s="1"/>
  <c r="AR1415" i="1" a="1"/>
  <c r="AR1415" i="1" s="1"/>
  <c r="AR1416" i="1" a="1"/>
  <c r="AR1416" i="1" s="1"/>
  <c r="AR1417" i="1" a="1"/>
  <c r="AR1417" i="1"/>
  <c r="AR1418" i="1" a="1"/>
  <c r="AR1418" i="1" s="1"/>
  <c r="AR1419" i="1" a="1"/>
  <c r="AR1419" i="1" s="1"/>
  <c r="AR1420" i="1" a="1"/>
  <c r="AR1420" i="1"/>
  <c r="AR1421" i="1" a="1"/>
  <c r="AR1421" i="1" s="1"/>
  <c r="AR1422" i="1" a="1"/>
  <c r="AR1422" i="1" s="1"/>
  <c r="AR1423" i="1" a="1"/>
  <c r="AR1423" i="1" s="1"/>
  <c r="AR1424" i="1" a="1"/>
  <c r="AR1424" i="1" s="1"/>
  <c r="AR1425" i="1" a="1"/>
  <c r="AR1425" i="1" s="1"/>
  <c r="AR1426" i="1" a="1"/>
  <c r="AR1426" i="1" s="1"/>
  <c r="AR1427" i="1" a="1"/>
  <c r="AR1427" i="1" s="1"/>
  <c r="AR1428" i="1" a="1"/>
  <c r="AR1428" i="1" s="1"/>
  <c r="AR1429" i="1" a="1"/>
  <c r="AR1429" i="1" s="1"/>
  <c r="AR1430" i="1" a="1"/>
  <c r="AR1430" i="1" s="1"/>
  <c r="AR1431" i="1" a="1"/>
  <c r="AR1431" i="1" s="1"/>
  <c r="AR1432" i="1" a="1"/>
  <c r="AR1432" i="1" s="1"/>
  <c r="AR1433" i="1" a="1"/>
  <c r="AR1433" i="1" s="1"/>
  <c r="AR1434" i="1" a="1"/>
  <c r="AR1434" i="1" s="1"/>
  <c r="AR1435" i="1" a="1"/>
  <c r="AR1435" i="1" s="1"/>
  <c r="AR1436" i="1" a="1"/>
  <c r="AR1436" i="1" s="1"/>
  <c r="AR1437" i="1" a="1"/>
  <c r="AR1437" i="1" s="1"/>
  <c r="AR1438" i="1" a="1"/>
  <c r="AR1438" i="1" s="1"/>
  <c r="AR1439" i="1" a="1"/>
  <c r="AR1439" i="1" s="1"/>
  <c r="AR1440" i="1" a="1"/>
  <c r="AR1440" i="1" s="1"/>
  <c r="AR1441" i="1" a="1"/>
  <c r="AR1441" i="1" s="1"/>
  <c r="AR1442" i="1" a="1"/>
  <c r="AR1442" i="1" s="1"/>
  <c r="AR1443" i="1" a="1"/>
  <c r="AR1443" i="1" s="1"/>
  <c r="AR1444" i="1" a="1"/>
  <c r="AR1444" i="1" s="1"/>
  <c r="AR1445" i="1" a="1"/>
  <c r="AR1445" i="1" s="1"/>
  <c r="AR1446" i="1" a="1"/>
  <c r="AR1446" i="1" s="1"/>
  <c r="AR1447" i="1" a="1"/>
  <c r="AR1447" i="1" s="1"/>
  <c r="AR1448" i="1" a="1"/>
  <c r="AR1448" i="1" s="1"/>
  <c r="AR1449" i="1" a="1"/>
  <c r="AR1449" i="1" s="1"/>
  <c r="AR1450" i="1" a="1"/>
  <c r="AR1450" i="1" s="1"/>
  <c r="AR1451" i="1" a="1"/>
  <c r="AR1451" i="1" s="1"/>
  <c r="AR1452" i="1" a="1"/>
  <c r="AR1452" i="1" s="1"/>
  <c r="AR1453" i="1" a="1"/>
  <c r="AR1453" i="1" s="1"/>
  <c r="AR1454" i="1" a="1"/>
  <c r="AR1454" i="1" s="1"/>
  <c r="AR1455" i="1" a="1"/>
  <c r="AR1455" i="1" s="1"/>
  <c r="AR1456" i="1" a="1"/>
  <c r="AR1456" i="1" s="1"/>
  <c r="AR1457" i="1" a="1"/>
  <c r="AR1457" i="1" s="1"/>
  <c r="AR1458" i="1" a="1"/>
  <c r="AR1458" i="1" s="1"/>
  <c r="AR1459" i="1" a="1"/>
  <c r="AR1459" i="1" s="1"/>
  <c r="AR1460" i="1" a="1"/>
  <c r="AR1460" i="1" s="1"/>
  <c r="AR1461" i="1" a="1"/>
  <c r="AR1461" i="1" s="1"/>
  <c r="AR1462" i="1" a="1"/>
  <c r="AR1462" i="1" s="1"/>
  <c r="AR1463" i="1" a="1"/>
  <c r="AR1463" i="1" s="1"/>
  <c r="AR1464" i="1" a="1"/>
  <c r="AR1464" i="1" s="1"/>
  <c r="AR1465" i="1" a="1"/>
  <c r="AR1465" i="1" s="1"/>
  <c r="AR1466" i="1" a="1"/>
  <c r="AR1466" i="1" s="1"/>
  <c r="AR1467" i="1" a="1"/>
  <c r="AR1467" i="1" s="1"/>
  <c r="AR1468" i="1" a="1"/>
  <c r="AR1468" i="1" s="1"/>
  <c r="AR1469" i="1" a="1"/>
  <c r="AR1469" i="1" s="1"/>
  <c r="AR1470" i="1" a="1"/>
  <c r="AR1470" i="1"/>
  <c r="AR1471" i="1" a="1"/>
  <c r="AR1471" i="1" s="1"/>
  <c r="AR1472" i="1" a="1"/>
  <c r="AR1472" i="1" s="1"/>
  <c r="AR1473" i="1" a="1"/>
  <c r="AR1473" i="1" s="1"/>
  <c r="AR1474" i="1" a="1"/>
  <c r="AR1474" i="1" s="1"/>
  <c r="AR1475" i="1" a="1"/>
  <c r="AR1475" i="1" s="1"/>
  <c r="AR1476" i="1" a="1"/>
  <c r="AR1476" i="1" s="1"/>
  <c r="AR1477" i="1" a="1"/>
  <c r="AR1477" i="1" s="1"/>
  <c r="AR1478" i="1" a="1"/>
  <c r="AR1478" i="1" s="1"/>
  <c r="AR1479" i="1" a="1"/>
  <c r="AR1479" i="1" s="1"/>
  <c r="AR1480" i="1" a="1"/>
  <c r="AR1480" i="1" s="1"/>
  <c r="AR1481" i="1" a="1"/>
  <c r="AR1481" i="1" s="1"/>
  <c r="AR1482" i="1" a="1"/>
  <c r="AR1482" i="1" s="1"/>
  <c r="AR1483" i="1" a="1"/>
  <c r="AR1483" i="1"/>
  <c r="AR1484" i="1" a="1"/>
  <c r="AR1484" i="1" s="1"/>
  <c r="AR1485" i="1" a="1"/>
  <c r="AR1485" i="1" s="1"/>
  <c r="AR1486" i="1" a="1"/>
  <c r="AR1486" i="1" s="1"/>
  <c r="AR1487" i="1" a="1"/>
  <c r="AR1487" i="1" s="1"/>
  <c r="AR1488" i="1" a="1"/>
  <c r="AR1488" i="1" s="1"/>
  <c r="AR1489" i="1" a="1"/>
  <c r="AR1489" i="1" s="1"/>
  <c r="AR1490" i="1" a="1"/>
  <c r="AR1490" i="1" s="1"/>
  <c r="AR1491" i="1" a="1"/>
  <c r="AR1491" i="1" s="1"/>
  <c r="AR1492" i="1" a="1"/>
  <c r="AR1492" i="1" s="1"/>
  <c r="AR1493" i="1" a="1"/>
  <c r="AR1493" i="1" s="1"/>
  <c r="AR1494" i="1" a="1"/>
  <c r="AR1494" i="1" s="1"/>
  <c r="AR1495" i="1" a="1"/>
  <c r="AR1495" i="1" s="1"/>
  <c r="AR1496" i="1" a="1"/>
  <c r="AR1496" i="1" s="1"/>
  <c r="AR1497" i="1" a="1"/>
  <c r="AR1497" i="1" s="1"/>
  <c r="AR1498" i="1" a="1"/>
  <c r="AR1498" i="1" s="1"/>
  <c r="AR1499" i="1" a="1"/>
  <c r="AR1499" i="1" s="1"/>
  <c r="AR1500" i="1" a="1"/>
  <c r="AR1500" i="1" s="1"/>
  <c r="AR1501" i="1" a="1"/>
  <c r="AR1501" i="1"/>
  <c r="AR1502" i="1" a="1"/>
  <c r="AR1502" i="1" s="1"/>
  <c r="AR1503" i="1" a="1"/>
  <c r="AR1503" i="1" s="1"/>
  <c r="AR1504" i="1" a="1"/>
  <c r="AR1504" i="1" s="1"/>
  <c r="AR1505" i="1" a="1"/>
  <c r="AR1505" i="1" s="1"/>
  <c r="AR1506" i="1" a="1"/>
  <c r="AR1506" i="1" s="1"/>
  <c r="AR1507" i="1" a="1"/>
  <c r="AR1507" i="1" s="1"/>
  <c r="AR1508" i="1" a="1"/>
  <c r="AR1508" i="1" s="1"/>
  <c r="AR1509" i="1" a="1"/>
  <c r="AR1509" i="1" s="1"/>
  <c r="AR1510" i="1" a="1"/>
  <c r="AR1510" i="1" s="1"/>
  <c r="AR1511" i="1" a="1"/>
  <c r="AR1511" i="1" s="1"/>
  <c r="AR1512" i="1" a="1"/>
  <c r="AR1512" i="1" s="1"/>
  <c r="AR1513" i="1" a="1"/>
  <c r="AR1513" i="1" s="1"/>
  <c r="AR1514" i="1" a="1"/>
  <c r="AR1514" i="1" s="1"/>
  <c r="AR1515" i="1" a="1"/>
  <c r="AR1515" i="1" s="1"/>
  <c r="AR1516" i="1" a="1"/>
  <c r="AR1516" i="1" s="1"/>
  <c r="AR1517" i="1" a="1"/>
  <c r="AR1517" i="1" s="1"/>
  <c r="AR1518" i="1" a="1"/>
  <c r="AR1518" i="1" s="1"/>
  <c r="AR1519" i="1" a="1"/>
  <c r="AR1519" i="1" s="1"/>
  <c r="AR1520" i="1" a="1"/>
  <c r="AR1520" i="1" s="1"/>
  <c r="AR1521" i="1" a="1"/>
  <c r="AR1521" i="1" s="1"/>
  <c r="AR1522" i="1" a="1"/>
  <c r="AR1522" i="1" s="1"/>
  <c r="AR1523" i="1" a="1"/>
  <c r="AR1523" i="1" s="1"/>
  <c r="AR1524" i="1" a="1"/>
  <c r="AR1524" i="1" s="1"/>
  <c r="AR1525" i="1" a="1"/>
  <c r="AR1525" i="1" s="1"/>
  <c r="AR1526" i="1" a="1"/>
  <c r="AR1526" i="1" s="1"/>
  <c r="AR1527" i="1" a="1"/>
  <c r="AR1527" i="1"/>
  <c r="AR1528" i="1" a="1"/>
  <c r="AR1528" i="1" s="1"/>
  <c r="AR1529" i="1" a="1"/>
  <c r="AR1529" i="1"/>
  <c r="AR1530" i="1" a="1"/>
  <c r="AR1530" i="1" s="1"/>
  <c r="AR1531" i="1" a="1"/>
  <c r="AR1531" i="1"/>
  <c r="AR1532" i="1" a="1"/>
  <c r="AR1532" i="1" s="1"/>
  <c r="AR1533" i="1" a="1"/>
  <c r="AR1533" i="1" s="1"/>
  <c r="AR1534" i="1" a="1"/>
  <c r="AR1534" i="1" s="1"/>
  <c r="AR1535" i="1" a="1"/>
  <c r="AR1535" i="1" s="1"/>
  <c r="AR1536" i="1" a="1"/>
  <c r="AR1536" i="1" s="1"/>
  <c r="AR1537" i="1" a="1"/>
  <c r="AR1537" i="1" s="1"/>
  <c r="AR1538" i="1" a="1"/>
  <c r="AR1538" i="1" s="1"/>
  <c r="AR1539" i="1" a="1"/>
  <c r="AR1539" i="1" s="1"/>
  <c r="AR1540" i="1" a="1"/>
  <c r="AR1540" i="1" s="1"/>
  <c r="AR1541" i="1" a="1"/>
  <c r="AR1541" i="1" s="1"/>
  <c r="AR1542" i="1" a="1"/>
  <c r="AR1542" i="1" s="1"/>
  <c r="AR1543" i="1" a="1"/>
  <c r="AR1543" i="1" s="1"/>
  <c r="AR1544" i="1" a="1"/>
  <c r="AR1544" i="1" s="1"/>
  <c r="AR1545" i="1" a="1"/>
  <c r="AR1545" i="1" s="1"/>
  <c r="AR1546" i="1" a="1"/>
  <c r="AR1546" i="1"/>
  <c r="AR1547" i="1" a="1"/>
  <c r="AR1547" i="1" s="1"/>
  <c r="AR1548" i="1" a="1"/>
  <c r="AR1548" i="1" s="1"/>
  <c r="AR1549" i="1" a="1"/>
  <c r="AR1549" i="1" s="1"/>
  <c r="AR1550" i="1" a="1"/>
  <c r="AR1550" i="1" s="1"/>
  <c r="AR1551" i="1" a="1"/>
  <c r="AR1551" i="1" s="1"/>
  <c r="AR1552" i="1" a="1"/>
  <c r="AR1552" i="1" s="1"/>
  <c r="AR1553" i="1" a="1"/>
  <c r="AR1553" i="1" s="1"/>
  <c r="AR1554" i="1" a="1"/>
  <c r="AR1554" i="1"/>
  <c r="AR1555" i="1" a="1"/>
  <c r="AR1555" i="1" s="1"/>
  <c r="AR1556" i="1" a="1"/>
  <c r="AR1556" i="1" s="1"/>
  <c r="AR1557" i="1" a="1"/>
  <c r="AR1557" i="1" s="1"/>
  <c r="AR1558" i="1" a="1"/>
  <c r="AR1558" i="1" s="1"/>
  <c r="AR1559" i="1" a="1"/>
  <c r="AR1559" i="1" s="1"/>
  <c r="AR1560" i="1" a="1"/>
  <c r="AR1560" i="1"/>
  <c r="AR1561" i="1" a="1"/>
  <c r="AR1561" i="1" s="1"/>
  <c r="AR1562" i="1" a="1"/>
  <c r="AR1562" i="1" s="1"/>
  <c r="AR1563" i="1" a="1"/>
  <c r="AR1563" i="1" s="1"/>
  <c r="AR1564" i="1" a="1"/>
  <c r="AR1564" i="1" s="1"/>
  <c r="AR1565" i="1" a="1"/>
  <c r="AR1565" i="1" s="1"/>
  <c r="AR1566" i="1" a="1"/>
  <c r="AR1566" i="1"/>
  <c r="AR1567" i="1" a="1"/>
  <c r="AR1567" i="1" s="1"/>
  <c r="AR1568" i="1" a="1"/>
  <c r="AR1568" i="1" s="1"/>
  <c r="AR1569" i="1" a="1"/>
  <c r="AR1569" i="1" s="1"/>
  <c r="AR1570" i="1" a="1"/>
  <c r="AR1570" i="1" s="1"/>
  <c r="AR1571" i="1" a="1"/>
  <c r="AR1571" i="1" s="1"/>
  <c r="AR1572" i="1" a="1"/>
  <c r="AR1572" i="1" s="1"/>
  <c r="AR1573" i="1" a="1"/>
  <c r="AR1573" i="1" s="1"/>
  <c r="AR1574" i="1" a="1"/>
  <c r="AR1574" i="1" s="1"/>
  <c r="AR1575" i="1" a="1"/>
  <c r="AR1575" i="1" s="1"/>
  <c r="AR1576" i="1" a="1"/>
  <c r="AR1576" i="1" s="1"/>
  <c r="AR1577" i="1" a="1"/>
  <c r="AR1577" i="1" s="1"/>
  <c r="AR1578" i="1" a="1"/>
  <c r="AR1578" i="1"/>
  <c r="AR1579" i="1" a="1"/>
  <c r="AR1579" i="1" s="1"/>
  <c r="AR1580" i="1" a="1"/>
  <c r="AR1580" i="1" s="1"/>
  <c r="AR1581" i="1" a="1"/>
  <c r="AR1581" i="1" s="1"/>
  <c r="AR1582" i="1" a="1"/>
  <c r="AR1582" i="1" s="1"/>
  <c r="AR1583" i="1" a="1"/>
  <c r="AR1583" i="1" s="1"/>
  <c r="AR1584" i="1" a="1"/>
  <c r="AR1584" i="1" s="1"/>
  <c r="AR1585" i="1" a="1"/>
  <c r="AR1585" i="1" s="1"/>
  <c r="AR1586" i="1" a="1"/>
  <c r="AR1586" i="1" s="1"/>
  <c r="AR1587" i="1" a="1"/>
  <c r="AR1587" i="1" s="1"/>
  <c r="AR1588" i="1" a="1"/>
  <c r="AR1588" i="1" s="1"/>
  <c r="AR1589" i="1" a="1"/>
  <c r="AR1589" i="1" s="1"/>
  <c r="AR1590" i="1" a="1"/>
  <c r="AR1590" i="1" s="1"/>
  <c r="AR1591" i="1" a="1"/>
  <c r="AR1591" i="1" s="1"/>
  <c r="AR1592" i="1" a="1"/>
  <c r="AR1592" i="1" s="1"/>
  <c r="AR1593" i="1" a="1"/>
  <c r="AR1593" i="1" s="1"/>
  <c r="AR1594" i="1" a="1"/>
  <c r="AR1594" i="1" s="1"/>
  <c r="AR1595" i="1" a="1"/>
  <c r="AR1595" i="1" s="1"/>
  <c r="AR1596" i="1" a="1"/>
  <c r="AR1596" i="1" s="1"/>
  <c r="AR1597" i="1" a="1"/>
  <c r="AR1597" i="1"/>
  <c r="AR1598" i="1" a="1"/>
  <c r="AR1598" i="1" s="1"/>
  <c r="AR1599" i="1" a="1"/>
  <c r="AR1599" i="1" s="1"/>
  <c r="AR1600" i="1" a="1"/>
  <c r="AR1600" i="1" s="1"/>
  <c r="AR1601" i="1" a="1"/>
  <c r="AR1601" i="1"/>
  <c r="AR1602" i="1" a="1"/>
  <c r="AR1602" i="1" s="1"/>
  <c r="AR1603" i="1" a="1"/>
  <c r="AR1603" i="1" s="1"/>
  <c r="AR1604" i="1" a="1"/>
  <c r="AR1604" i="1" s="1"/>
  <c r="AR1605" i="1" a="1"/>
  <c r="AR1605" i="1" s="1"/>
  <c r="AR1606" i="1" a="1"/>
  <c r="AR1606" i="1" s="1"/>
  <c r="AR1607" i="1" a="1"/>
  <c r="AR1607" i="1" s="1"/>
  <c r="AR1608" i="1" a="1"/>
  <c r="AR1608" i="1"/>
  <c r="AR1609" i="1" a="1"/>
  <c r="AR1609" i="1" s="1"/>
  <c r="AR1610" i="1" a="1"/>
  <c r="AR1610" i="1" s="1"/>
  <c r="AR1611" i="1" a="1"/>
  <c r="AR1611" i="1" s="1"/>
  <c r="AR1612" i="1" a="1"/>
  <c r="AR1612" i="1" s="1"/>
  <c r="AR1613" i="1" a="1"/>
  <c r="AR1613" i="1" s="1"/>
  <c r="AR1614" i="1" a="1"/>
  <c r="AR1614" i="1" s="1"/>
  <c r="AR1615" i="1" a="1"/>
  <c r="AR1615" i="1" s="1"/>
  <c r="AR1616" i="1" a="1"/>
  <c r="AR1616" i="1"/>
  <c r="AR1617" i="1" a="1"/>
  <c r="AR1617" i="1" s="1"/>
  <c r="AR1618" i="1" a="1"/>
  <c r="AR1618" i="1" s="1"/>
  <c r="AR1619" i="1" a="1"/>
  <c r="AR1619" i="1" s="1"/>
  <c r="AR1620" i="1" a="1"/>
  <c r="AR1620" i="1" s="1"/>
  <c r="AR1621" i="1" a="1"/>
  <c r="AR1621" i="1" s="1"/>
  <c r="AR1622" i="1" a="1"/>
  <c r="AR1622" i="1" s="1"/>
  <c r="AR1623" i="1" a="1"/>
  <c r="AR1623" i="1" s="1"/>
  <c r="AR1624" i="1" a="1"/>
  <c r="AR1624" i="1" s="1"/>
  <c r="AR1625" i="1" a="1"/>
  <c r="AR1625" i="1" s="1"/>
  <c r="AR1626" i="1" a="1"/>
  <c r="AR1626" i="1" s="1"/>
  <c r="AR1627" i="1" a="1"/>
  <c r="AR1627" i="1" s="1"/>
  <c r="AR1628" i="1" a="1"/>
  <c r="AR1628" i="1" s="1"/>
  <c r="AR1629" i="1" a="1"/>
  <c r="AR1629" i="1" s="1"/>
  <c r="AR1630" i="1" a="1"/>
  <c r="AR1630" i="1" s="1"/>
  <c r="AR1631" i="1" a="1"/>
  <c r="AR1631" i="1" s="1"/>
  <c r="AR1632" i="1" a="1"/>
  <c r="AR1632" i="1"/>
  <c r="AR1633" i="1" a="1"/>
  <c r="AR1633" i="1"/>
  <c r="AR1634" i="1" a="1"/>
  <c r="AR1634" i="1" s="1"/>
  <c r="AR1635" i="1" a="1"/>
  <c r="AR1635" i="1" s="1"/>
  <c r="AR1636" i="1" a="1"/>
  <c r="AR1636" i="1" s="1"/>
  <c r="AR1637" i="1" a="1"/>
  <c r="AR1637" i="1" s="1"/>
  <c r="AR1638" i="1" a="1"/>
  <c r="AR1638" i="1" s="1"/>
  <c r="AR1639" i="1" a="1"/>
  <c r="AR1639" i="1" s="1"/>
  <c r="AR1640" i="1" a="1"/>
  <c r="AR1640" i="1" s="1"/>
  <c r="AR1641" i="1" a="1"/>
  <c r="AR1641" i="1" s="1"/>
  <c r="AR1642" i="1" a="1"/>
  <c r="AR1642" i="1" s="1"/>
  <c r="AR1643" i="1" a="1"/>
  <c r="AR1643" i="1" s="1"/>
  <c r="AR1644" i="1" a="1"/>
  <c r="AR1644" i="1" s="1"/>
  <c r="AR1645" i="1" a="1"/>
  <c r="AR1645" i="1" s="1"/>
  <c r="AR1646" i="1" a="1"/>
  <c r="AR1646" i="1" s="1"/>
  <c r="AR1647" i="1" a="1"/>
  <c r="AR1647" i="1" s="1"/>
  <c r="AR1648" i="1" a="1"/>
  <c r="AR1648" i="1" s="1"/>
  <c r="AR1649" i="1" a="1"/>
  <c r="AR1649" i="1" s="1"/>
  <c r="AR1650" i="1" a="1"/>
  <c r="AR1650" i="1" s="1"/>
  <c r="AR1651" i="1" a="1"/>
  <c r="AR1651" i="1" s="1"/>
  <c r="AR1652" i="1" a="1"/>
  <c r="AR1652" i="1" s="1"/>
  <c r="AR1653" i="1" a="1"/>
  <c r="AR1653" i="1" s="1"/>
  <c r="AR1654" i="1" a="1"/>
  <c r="AR1654" i="1" s="1"/>
  <c r="AR1655" i="1" a="1"/>
  <c r="AR1655" i="1" s="1"/>
  <c r="AR1656" i="1" a="1"/>
  <c r="AR1656" i="1" s="1"/>
  <c r="AR1657" i="1" a="1"/>
  <c r="AR1657" i="1" s="1"/>
  <c r="AR1658" i="1" a="1"/>
  <c r="AR1658" i="1"/>
  <c r="AR1659" i="1" a="1"/>
  <c r="AR1659" i="1" s="1"/>
  <c r="AR1660" i="1" a="1"/>
  <c r="AR1660" i="1" s="1"/>
  <c r="AR1661" i="1" a="1"/>
  <c r="AR1661" i="1" s="1"/>
  <c r="AR1662" i="1" a="1"/>
  <c r="AR1662" i="1" s="1"/>
  <c r="AR1663" i="1" a="1"/>
  <c r="AR1663" i="1" s="1"/>
  <c r="AR1664" i="1" a="1"/>
  <c r="AR1664" i="1" s="1"/>
  <c r="AR1665" i="1" a="1"/>
  <c r="AR1665" i="1" s="1"/>
  <c r="AR1666" i="1" a="1"/>
  <c r="AR1666" i="1"/>
  <c r="AR1667" i="1" a="1"/>
  <c r="AR1667" i="1" s="1"/>
  <c r="AR1668" i="1" a="1"/>
  <c r="AR1668" i="1" s="1"/>
  <c r="AR1669" i="1" a="1"/>
  <c r="AR1669" i="1" s="1"/>
  <c r="AR1670" i="1" a="1"/>
  <c r="AR1670" i="1" s="1"/>
  <c r="AR1671" i="1" a="1"/>
  <c r="AR1671" i="1" s="1"/>
  <c r="AR1672" i="1" a="1"/>
  <c r="AR1672" i="1" s="1"/>
  <c r="AR1673" i="1" a="1"/>
  <c r="AR1673" i="1" s="1"/>
  <c r="AR1674" i="1" a="1"/>
  <c r="AR1674" i="1" s="1"/>
  <c r="AR1675" i="1" a="1"/>
  <c r="AR1675" i="1" s="1"/>
  <c r="AR1676" i="1" a="1"/>
  <c r="AR1676" i="1"/>
  <c r="AR1677" i="1" a="1"/>
  <c r="AR1677" i="1" s="1"/>
  <c r="AR1678" i="1" a="1"/>
  <c r="AR1678" i="1" s="1"/>
  <c r="AR1679" i="1" a="1"/>
  <c r="AR1679" i="1" s="1"/>
  <c r="AR1680" i="1" a="1"/>
  <c r="AR1680" i="1" s="1"/>
  <c r="AR1681" i="1" a="1"/>
  <c r="AR1681" i="1" s="1"/>
  <c r="AR1682" i="1" a="1"/>
  <c r="AR1682" i="1" s="1"/>
  <c r="AR1683" i="1" a="1"/>
  <c r="AR1683" i="1" s="1"/>
  <c r="AR1684" i="1" a="1"/>
  <c r="AR1684" i="1" s="1"/>
  <c r="AR1685" i="1" a="1"/>
  <c r="AR1685" i="1"/>
  <c r="AR1686" i="1" a="1"/>
  <c r="AR1686" i="1" s="1"/>
  <c r="AR1687" i="1" a="1"/>
  <c r="AR1687" i="1" s="1"/>
  <c r="AR1688" i="1" a="1"/>
  <c r="AR1688" i="1" s="1"/>
  <c r="AR1689" i="1" a="1"/>
  <c r="AR1689" i="1" s="1"/>
  <c r="AR1690" i="1" a="1"/>
  <c r="AR1690" i="1" s="1"/>
  <c r="AR1691" i="1" a="1"/>
  <c r="AR1691" i="1" s="1"/>
  <c r="AR1692" i="1" a="1"/>
  <c r="AR1692" i="1"/>
  <c r="AR1693" i="1" a="1"/>
  <c r="AR1693" i="1" s="1"/>
  <c r="AR1694" i="1" a="1"/>
  <c r="AR1694" i="1" s="1"/>
  <c r="AR1695" i="1" a="1"/>
  <c r="AR1695" i="1" s="1"/>
  <c r="AR1696" i="1" a="1"/>
  <c r="AR1696" i="1" s="1"/>
  <c r="AR1697" i="1" a="1"/>
  <c r="AR1697" i="1" s="1"/>
  <c r="AR1698" i="1" a="1"/>
  <c r="AR1698" i="1" s="1"/>
  <c r="AR1699" i="1" a="1"/>
  <c r="AR1699" i="1" s="1"/>
  <c r="AR1700" i="1" a="1"/>
  <c r="AR1700" i="1" s="1"/>
  <c r="AR1701" i="1" a="1"/>
  <c r="AR1701" i="1"/>
  <c r="AR1702" i="1" a="1"/>
  <c r="AR1702" i="1" s="1"/>
  <c r="AR1703" i="1" a="1"/>
  <c r="AR1703" i="1"/>
  <c r="AR1704" i="1" a="1"/>
  <c r="AR1704" i="1" s="1"/>
  <c r="AR1705" i="1" a="1"/>
  <c r="AR1705" i="1" s="1"/>
  <c r="AR1706" i="1" a="1"/>
  <c r="AR1706" i="1" s="1"/>
  <c r="AR1707" i="1" a="1"/>
  <c r="AR1707" i="1" s="1"/>
  <c r="AR1708" i="1" a="1"/>
  <c r="AR1708" i="1" s="1"/>
  <c r="AR1709" i="1" a="1"/>
  <c r="AR1709" i="1" s="1"/>
  <c r="AR1710" i="1" a="1"/>
  <c r="AR1710" i="1" s="1"/>
  <c r="AR1711" i="1" a="1"/>
  <c r="AR1711" i="1" s="1"/>
  <c r="AR1712" i="1" a="1"/>
  <c r="AR1712" i="1" s="1"/>
  <c r="AR1713" i="1" a="1"/>
  <c r="AR1713" i="1" s="1"/>
  <c r="AR1714" i="1" a="1"/>
  <c r="AR1714" i="1" s="1"/>
  <c r="AR1715" i="1" a="1"/>
  <c r="AR1715" i="1" s="1"/>
  <c r="AR1716" i="1" a="1"/>
  <c r="AR1716" i="1" s="1"/>
  <c r="AR1717" i="1" a="1"/>
  <c r="AR1717" i="1" s="1"/>
  <c r="AR1718" i="1" a="1"/>
  <c r="AR1718" i="1"/>
  <c r="AR1719" i="1" a="1"/>
  <c r="AR1719" i="1" s="1"/>
  <c r="AR1720" i="1" a="1"/>
  <c r="AR1720" i="1" s="1"/>
  <c r="AR1721" i="1" a="1"/>
  <c r="AR1721" i="1" s="1"/>
  <c r="AR1722" i="1" a="1"/>
  <c r="AR1722" i="1" s="1"/>
  <c r="AR1723" i="1" a="1"/>
  <c r="AR1723" i="1" s="1"/>
  <c r="AR1724" i="1" a="1"/>
  <c r="AR1724" i="1" s="1"/>
  <c r="AR1725" i="1" a="1"/>
  <c r="AR1725" i="1" s="1"/>
  <c r="AR1726" i="1" a="1"/>
  <c r="AR1726" i="1" s="1"/>
  <c r="AR1727" i="1" a="1"/>
  <c r="AR1727" i="1" s="1"/>
  <c r="AR1728" i="1" a="1"/>
  <c r="AR1728" i="1" s="1"/>
  <c r="AR1729" i="1" a="1"/>
  <c r="AR1729" i="1" s="1"/>
  <c r="AR1730" i="1" a="1"/>
  <c r="AR1730" i="1" s="1"/>
  <c r="AR1731" i="1" a="1"/>
  <c r="AR1731" i="1" s="1"/>
  <c r="AR1732" i="1" a="1"/>
  <c r="AR1732" i="1" s="1"/>
  <c r="AR1733" i="1" a="1"/>
  <c r="AR1733" i="1" s="1"/>
  <c r="AR1734" i="1" a="1"/>
  <c r="AR1734" i="1"/>
  <c r="AR1735" i="1" a="1"/>
  <c r="AR1735" i="1"/>
  <c r="AR1736" i="1" a="1"/>
  <c r="AR1736" i="1" s="1"/>
  <c r="AR1737" i="1" a="1"/>
  <c r="AR1737" i="1" s="1"/>
  <c r="AR1738" i="1" a="1"/>
  <c r="AR1738" i="1" s="1"/>
  <c r="AR1739" i="1" a="1"/>
  <c r="AR1739" i="1" s="1"/>
  <c r="AR1740" i="1" a="1"/>
  <c r="AR1740" i="1" s="1"/>
  <c r="AR1741" i="1" a="1"/>
  <c r="AR1741" i="1" s="1"/>
  <c r="AR1742" i="1" a="1"/>
  <c r="AR1742" i="1"/>
  <c r="AR1743" i="1" a="1"/>
  <c r="AR1743" i="1" s="1"/>
  <c r="AR1744" i="1" a="1"/>
  <c r="AR1744" i="1"/>
  <c r="AR1745" i="1" a="1"/>
  <c r="AR1745" i="1" s="1"/>
  <c r="AR1746" i="1" a="1"/>
  <c r="AR1746" i="1" s="1"/>
  <c r="AR1747" i="1" a="1"/>
  <c r="AR1747" i="1" s="1"/>
  <c r="AR1748" i="1" a="1"/>
  <c r="AR1748" i="1" s="1"/>
  <c r="AR1749" i="1" a="1"/>
  <c r="AR1749" i="1" s="1"/>
  <c r="AR1750" i="1" a="1"/>
  <c r="AR1750" i="1" s="1"/>
  <c r="AR1751" i="1" a="1"/>
  <c r="AR1751" i="1"/>
  <c r="AR1752" i="1" a="1"/>
  <c r="AR1752" i="1" s="1"/>
  <c r="AR1753" i="1" a="1"/>
  <c r="AR1753" i="1" s="1"/>
  <c r="AR1754" i="1" a="1"/>
  <c r="AR1754" i="1" s="1"/>
  <c r="AR1755" i="1" a="1"/>
  <c r="AR1755" i="1" s="1"/>
  <c r="AR1756" i="1" a="1"/>
  <c r="AR1756" i="1" s="1"/>
  <c r="AR1757" i="1" a="1"/>
  <c r="AR1757" i="1" s="1"/>
  <c r="AR1758" i="1" a="1"/>
  <c r="AR1758" i="1" s="1"/>
  <c r="AR1759" i="1" a="1"/>
  <c r="AR1759" i="1" s="1"/>
  <c r="AR1760" i="1" a="1"/>
  <c r="AR1760" i="1" s="1"/>
  <c r="AR1761" i="1" a="1"/>
  <c r="AR1761" i="1" s="1"/>
  <c r="AR1762" i="1" a="1"/>
  <c r="AR1762" i="1" s="1"/>
  <c r="AR1763" i="1" a="1"/>
  <c r="AR1763" i="1" s="1"/>
  <c r="AR1764" i="1" a="1"/>
  <c r="AR1764" i="1" s="1"/>
  <c r="AR1765" i="1" a="1"/>
  <c r="AR1765" i="1" s="1"/>
  <c r="AR1766" i="1" a="1"/>
  <c r="AR1766" i="1" s="1"/>
  <c r="AR1767" i="1" a="1"/>
  <c r="AR1767" i="1" s="1"/>
  <c r="AR1768" i="1" a="1"/>
  <c r="AR1768" i="1" s="1"/>
  <c r="AR1769" i="1" a="1"/>
  <c r="AR1769" i="1" s="1"/>
  <c r="AR1770" i="1" a="1"/>
  <c r="AR1770" i="1" s="1"/>
  <c r="AR1771" i="1" a="1"/>
  <c r="AR1771" i="1" s="1"/>
  <c r="AR1772" i="1" a="1"/>
  <c r="AR1772" i="1" s="1"/>
  <c r="AR1773" i="1" a="1"/>
  <c r="AR1773" i="1" s="1"/>
  <c r="AR1774" i="1" a="1"/>
  <c r="AR1774" i="1" s="1"/>
  <c r="AR1775" i="1" a="1"/>
  <c r="AR1775" i="1" s="1"/>
  <c r="AR1776" i="1" a="1"/>
  <c r="AR1776" i="1" s="1"/>
  <c r="AR1777" i="1" a="1"/>
  <c r="AR1777" i="1" s="1"/>
  <c r="AR1778" i="1" a="1"/>
  <c r="AR1778" i="1" s="1"/>
  <c r="AR1779" i="1" a="1"/>
  <c r="AR1779" i="1" s="1"/>
  <c r="AR1780" i="1" a="1"/>
  <c r="AR1780" i="1"/>
  <c r="AR1781" i="1" a="1"/>
  <c r="AR1781" i="1" s="1"/>
  <c r="AR1782" i="1" a="1"/>
  <c r="AR1782" i="1" s="1"/>
  <c r="AR1783" i="1" a="1"/>
  <c r="AR1783" i="1" s="1"/>
  <c r="AR1784" i="1" a="1"/>
  <c r="AR1784" i="1" s="1"/>
  <c r="AR1785" i="1" a="1"/>
  <c r="AR1785" i="1" s="1"/>
  <c r="AR1786" i="1" a="1"/>
  <c r="AR1786" i="1" s="1"/>
  <c r="AR1787" i="1" a="1"/>
  <c r="AR1787" i="1" s="1"/>
  <c r="AR1788" i="1" a="1"/>
  <c r="AR1788" i="1" s="1"/>
  <c r="AR1789" i="1" a="1"/>
  <c r="AR1789" i="1" s="1"/>
  <c r="AR1790" i="1" a="1"/>
  <c r="AR1790" i="1" s="1"/>
  <c r="AR1791" i="1" a="1"/>
  <c r="AR1791" i="1" s="1"/>
  <c r="AR1792" i="1" a="1"/>
  <c r="AR1792" i="1" s="1"/>
  <c r="AR1793" i="1" a="1"/>
  <c r="AR1793" i="1" s="1"/>
  <c r="AR1794" i="1" a="1"/>
  <c r="AR1794" i="1" s="1"/>
  <c r="AR1795" i="1" a="1"/>
  <c r="AR1795" i="1"/>
  <c r="AR1796" i="1" a="1"/>
  <c r="AR1796" i="1" s="1"/>
  <c r="AR1797" i="1" a="1"/>
  <c r="AR1797" i="1" s="1"/>
  <c r="AR1798" i="1" a="1"/>
  <c r="AR1798" i="1"/>
  <c r="AR1799" i="1" a="1"/>
  <c r="AR1799" i="1" s="1"/>
  <c r="AR1800" i="1" a="1"/>
  <c r="AR1800" i="1" s="1"/>
  <c r="AR1801" i="1" a="1"/>
  <c r="AR1801" i="1" s="1"/>
  <c r="AR1802" i="1" a="1"/>
  <c r="AR1802" i="1" s="1"/>
  <c r="AR1803" i="1" a="1"/>
  <c r="AR1803" i="1" s="1"/>
  <c r="AR1804" i="1" a="1"/>
  <c r="AR1804" i="1" s="1"/>
  <c r="AR1805" i="1" a="1"/>
  <c r="AR1805" i="1"/>
  <c r="AR1806" i="1" a="1"/>
  <c r="AR1806" i="1" s="1"/>
  <c r="AR1807" i="1" a="1"/>
  <c r="AR1807" i="1" s="1"/>
  <c r="AR1808" i="1" a="1"/>
  <c r="AR1808" i="1" s="1"/>
  <c r="AR1809" i="1" a="1"/>
  <c r="AR1809" i="1" s="1"/>
  <c r="AR1810" i="1" a="1"/>
  <c r="AR1810" i="1" s="1"/>
  <c r="AR1811" i="1" a="1"/>
  <c r="AR1811" i="1" s="1"/>
  <c r="AR1812" i="1" a="1"/>
  <c r="AR1812" i="1" s="1"/>
  <c r="AR1813" i="1" a="1"/>
  <c r="AR1813" i="1" s="1"/>
  <c r="AR1814" i="1" a="1"/>
  <c r="AR1814" i="1" s="1"/>
  <c r="AR1815" i="1" a="1"/>
  <c r="AR1815" i="1" s="1"/>
  <c r="AR1816" i="1" a="1"/>
  <c r="AR1816" i="1" s="1"/>
  <c r="AR1817" i="1" a="1"/>
  <c r="AR1817" i="1" s="1"/>
  <c r="AR1818" i="1" a="1"/>
  <c r="AR1818" i="1" s="1"/>
  <c r="AR1819" i="1" a="1"/>
  <c r="AR1819" i="1" s="1"/>
  <c r="AR1820" i="1" a="1"/>
  <c r="AR1820" i="1" s="1"/>
  <c r="AR1821" i="1" a="1"/>
  <c r="AR1821" i="1" s="1"/>
  <c r="AR1822" i="1" a="1"/>
  <c r="AR1822" i="1" s="1"/>
  <c r="AR1823" i="1" a="1"/>
  <c r="AR1823" i="1" s="1"/>
  <c r="AR1824" i="1" a="1"/>
  <c r="AR1824" i="1" s="1"/>
  <c r="AR1825" i="1" a="1"/>
  <c r="AR1825" i="1" s="1"/>
  <c r="AR1826" i="1" a="1"/>
  <c r="AR1826" i="1" s="1"/>
  <c r="AR1827" i="1" a="1"/>
  <c r="AR1827" i="1" s="1"/>
  <c r="AR1828" i="1" a="1"/>
  <c r="AR1828" i="1" s="1"/>
  <c r="AR1829" i="1" a="1"/>
  <c r="AR1829" i="1" s="1"/>
  <c r="AR1830" i="1" a="1"/>
  <c r="AR1830" i="1" s="1"/>
  <c r="AR1831" i="1" a="1"/>
  <c r="AR1831" i="1" s="1"/>
  <c r="AR1832" i="1" a="1"/>
  <c r="AR1832" i="1"/>
  <c r="AR1833" i="1" a="1"/>
  <c r="AR1833" i="1" s="1"/>
  <c r="AR1834" i="1" a="1"/>
  <c r="AR1834" i="1" s="1"/>
  <c r="AR1835" i="1" a="1"/>
  <c r="AR1835" i="1" s="1"/>
  <c r="AR1836" i="1" a="1"/>
  <c r="AR1836" i="1" s="1"/>
  <c r="AR1837" i="1" a="1"/>
  <c r="AR1837" i="1" s="1"/>
  <c r="AR1838" i="1" a="1"/>
  <c r="AR1838" i="1" s="1"/>
  <c r="AR1839" i="1" a="1"/>
  <c r="AR1839" i="1"/>
  <c r="AR1840" i="1" a="1"/>
  <c r="AR1840" i="1" s="1"/>
  <c r="AR1841" i="1" a="1"/>
  <c r="AR1841" i="1" s="1"/>
  <c r="AR1842" i="1" a="1"/>
  <c r="AR1842" i="1" s="1"/>
  <c r="AR1843" i="1" a="1"/>
  <c r="AR1843" i="1"/>
  <c r="AR1844" i="1" a="1"/>
  <c r="AR1844" i="1" s="1"/>
  <c r="AR1845" i="1" a="1"/>
  <c r="AR1845" i="1" s="1"/>
  <c r="AR1846" i="1" a="1"/>
  <c r="AR1846" i="1" s="1"/>
  <c r="AR1847" i="1" a="1"/>
  <c r="AR1847" i="1" s="1"/>
  <c r="AR1848" i="1" a="1"/>
  <c r="AR1848" i="1" s="1"/>
  <c r="AR1849" i="1" a="1"/>
  <c r="AR1849" i="1" s="1"/>
  <c r="AR1850" i="1" a="1"/>
  <c r="AR1850" i="1"/>
  <c r="AR1851" i="1" a="1"/>
  <c r="AR1851" i="1" s="1"/>
  <c r="AR1852" i="1" a="1"/>
  <c r="AR1852" i="1" s="1"/>
  <c r="AR1853" i="1" a="1"/>
  <c r="AR1853" i="1" s="1"/>
  <c r="AR1854" i="1" a="1"/>
  <c r="AR1854" i="1"/>
  <c r="AR1855" i="1" a="1"/>
  <c r="AR1855" i="1" s="1"/>
  <c r="AR1856" i="1" a="1"/>
  <c r="AR1856" i="1" s="1"/>
  <c r="AR1857" i="1" a="1"/>
  <c r="AR1857" i="1" s="1"/>
  <c r="AR1858" i="1" a="1"/>
  <c r="AR1858" i="1" s="1"/>
  <c r="AR1859" i="1" a="1"/>
  <c r="AR1859" i="1" s="1"/>
  <c r="AR1860" i="1" a="1"/>
  <c r="AR1860" i="1" s="1"/>
  <c r="AR1861" i="1" a="1"/>
  <c r="AR1861" i="1" s="1"/>
  <c r="AR1862" i="1" a="1"/>
  <c r="AR1862" i="1" s="1"/>
  <c r="AR1863" i="1" a="1"/>
  <c r="AR1863" i="1" s="1"/>
  <c r="AR1864" i="1" a="1"/>
  <c r="AR1864" i="1" s="1"/>
  <c r="AR1865" i="1" a="1"/>
  <c r="AR1865" i="1" s="1"/>
  <c r="AR1866" i="1" a="1"/>
  <c r="AR1866" i="1" s="1"/>
  <c r="AR1867" i="1" a="1"/>
  <c r="AR1867" i="1" s="1"/>
  <c r="AR1868" i="1" a="1"/>
  <c r="AR1868" i="1" s="1"/>
  <c r="AR1869" i="1" a="1"/>
  <c r="AR1869" i="1" s="1"/>
  <c r="AR1870" i="1" a="1"/>
  <c r="AR1870" i="1" s="1"/>
  <c r="AR1871" i="1" a="1"/>
  <c r="AR1871" i="1" s="1"/>
  <c r="AR1872" i="1" a="1"/>
  <c r="AR1872" i="1" s="1"/>
  <c r="AR1873" i="1" a="1"/>
  <c r="AR1873" i="1" s="1"/>
  <c r="AR1874" i="1" a="1"/>
  <c r="AR1874" i="1" s="1"/>
  <c r="AR1875" i="1" a="1"/>
  <c r="AR1875" i="1"/>
  <c r="AR1876" i="1" a="1"/>
  <c r="AR1876" i="1" s="1"/>
  <c r="AR1877" i="1" a="1"/>
  <c r="AR1877" i="1" s="1"/>
  <c r="AR1878" i="1" a="1"/>
  <c r="AR1878" i="1" s="1"/>
  <c r="AR1879" i="1" a="1"/>
  <c r="AR1879" i="1"/>
  <c r="AR1880" i="1" a="1"/>
  <c r="AR1880" i="1" s="1"/>
  <c r="AR1881" i="1" a="1"/>
  <c r="AR1881" i="1" s="1"/>
  <c r="AR1882" i="1" a="1"/>
  <c r="AR1882" i="1" s="1"/>
  <c r="AR1883" i="1" a="1"/>
  <c r="AR1883" i="1" s="1"/>
  <c r="AR1884" i="1" a="1"/>
  <c r="AR1884" i="1" s="1"/>
  <c r="AR1885" i="1" a="1"/>
  <c r="AR1885" i="1"/>
  <c r="AR1886" i="1" a="1"/>
  <c r="AR1886" i="1"/>
  <c r="AR1887" i="1" a="1"/>
  <c r="AR1887" i="1" s="1"/>
  <c r="AR1888" i="1" a="1"/>
  <c r="AR1888" i="1" s="1"/>
  <c r="AR1889" i="1" a="1"/>
  <c r="AR1889" i="1" s="1"/>
  <c r="AR1890" i="1" a="1"/>
  <c r="AR1890" i="1" s="1"/>
  <c r="AR1891" i="1" a="1"/>
  <c r="AR1891" i="1" s="1"/>
  <c r="AR1892" i="1" a="1"/>
  <c r="AR1892" i="1" s="1"/>
  <c r="AR1893" i="1" a="1"/>
  <c r="AR1893" i="1" s="1"/>
  <c r="AR1894" i="1" a="1"/>
  <c r="AR1894" i="1" s="1"/>
  <c r="AR1895" i="1" a="1"/>
  <c r="AR1895" i="1" s="1"/>
  <c r="AR1896" i="1" a="1"/>
  <c r="AR1896" i="1" s="1"/>
  <c r="AR1897" i="1" a="1"/>
  <c r="AR1897" i="1"/>
  <c r="AR1898" i="1" a="1"/>
  <c r="AR1898" i="1" s="1"/>
  <c r="AR1899" i="1" a="1"/>
  <c r="AR1899" i="1" s="1"/>
  <c r="AR1900" i="1" a="1"/>
  <c r="AR1900" i="1" s="1"/>
  <c r="AR1901" i="1" a="1"/>
  <c r="AR1901" i="1" s="1"/>
  <c r="AR1902" i="1" a="1"/>
  <c r="AR1902" i="1" s="1"/>
  <c r="AR1903" i="1" a="1"/>
  <c r="AR1903" i="1" s="1"/>
  <c r="AR1904" i="1" a="1"/>
  <c r="AR1904" i="1" s="1"/>
  <c r="AR1905" i="1" a="1"/>
  <c r="AR1905" i="1" s="1"/>
  <c r="AR1906" i="1" a="1"/>
  <c r="AR1906" i="1" s="1"/>
  <c r="AR1907" i="1" a="1"/>
  <c r="AR1907" i="1" s="1"/>
  <c r="AR1908" i="1" a="1"/>
  <c r="AR1908" i="1" s="1"/>
  <c r="AR1909" i="1" a="1"/>
  <c r="AR1909" i="1"/>
  <c r="AR1910" i="1" a="1"/>
  <c r="AR1910" i="1" s="1"/>
  <c r="AR1911" i="1" a="1"/>
  <c r="AR1911" i="1" s="1"/>
  <c r="AR1912" i="1" a="1"/>
  <c r="AR1912" i="1" s="1"/>
  <c r="AR1913" i="1" a="1"/>
  <c r="AR1913" i="1" s="1"/>
  <c r="AR1914" i="1" a="1"/>
  <c r="AR1914" i="1" s="1"/>
  <c r="AR1915" i="1" a="1"/>
  <c r="AR1915" i="1" s="1"/>
  <c r="AR1916" i="1" a="1"/>
  <c r="AR1916" i="1" s="1"/>
  <c r="AR1917" i="1" a="1"/>
  <c r="AR1917" i="1" s="1"/>
  <c r="AR1918" i="1" a="1"/>
  <c r="AR1918" i="1" s="1"/>
  <c r="AR1919" i="1" a="1"/>
  <c r="AR1919" i="1" s="1"/>
  <c r="AR1920" i="1" a="1"/>
  <c r="AR1920" i="1" s="1"/>
  <c r="AR1921" i="1" a="1"/>
  <c r="AR1921" i="1" s="1"/>
  <c r="AR1922" i="1" a="1"/>
  <c r="AR1922" i="1" s="1"/>
  <c r="AR1923" i="1" a="1"/>
  <c r="AR1923" i="1" s="1"/>
  <c r="AR1924" i="1" a="1"/>
  <c r="AR1924" i="1" s="1"/>
  <c r="AR1925" i="1" a="1"/>
  <c r="AR1925" i="1" s="1"/>
  <c r="AR1926" i="1" a="1"/>
  <c r="AR1926" i="1" s="1"/>
  <c r="AR1927" i="1" a="1"/>
  <c r="AR1927" i="1"/>
  <c r="AR1928" i="1" a="1"/>
  <c r="AR1928" i="1" s="1"/>
  <c r="AR1929" i="1" a="1"/>
  <c r="AR1929" i="1" s="1"/>
  <c r="AR1930" i="1" a="1"/>
  <c r="AR1930" i="1" s="1"/>
  <c r="AR1931" i="1" a="1"/>
  <c r="AR1931" i="1" s="1"/>
  <c r="AR1932" i="1" a="1"/>
  <c r="AR1932" i="1" s="1"/>
  <c r="AR1933" i="1" a="1"/>
  <c r="AR1933" i="1" s="1"/>
  <c r="AR1934" i="1" a="1"/>
  <c r="AR1934" i="1" s="1"/>
  <c r="AR1935" i="1" a="1"/>
  <c r="AR1935" i="1" s="1"/>
  <c r="AR1936" i="1" a="1"/>
  <c r="AR1936" i="1" s="1"/>
  <c r="AR1937" i="1" a="1"/>
  <c r="AR1937" i="1" s="1"/>
  <c r="AR1938" i="1" a="1"/>
  <c r="AR1938" i="1" s="1"/>
  <c r="AR1939" i="1" a="1"/>
  <c r="AR1939" i="1" s="1"/>
  <c r="AR1940" i="1" a="1"/>
  <c r="AR1940" i="1" s="1"/>
  <c r="AR1941" i="1" a="1"/>
  <c r="AR1941" i="1" s="1"/>
  <c r="AR1942" i="1" a="1"/>
  <c r="AR1942" i="1"/>
  <c r="AR1943" i="1" a="1"/>
  <c r="AR1943" i="1" s="1"/>
  <c r="AR1944" i="1" a="1"/>
  <c r="AR1944" i="1" s="1"/>
  <c r="AR1945" i="1" a="1"/>
  <c r="AR1945" i="1" s="1"/>
  <c r="AR1946" i="1" a="1"/>
  <c r="AR1946" i="1" s="1"/>
  <c r="AR1947" i="1" a="1"/>
  <c r="AR1947" i="1" s="1"/>
  <c r="AR1948" i="1" a="1"/>
  <c r="AR1948" i="1"/>
  <c r="AR1949" i="1" a="1"/>
  <c r="AR1949" i="1" s="1"/>
  <c r="AR1950" i="1" a="1"/>
  <c r="AR1950" i="1" s="1"/>
  <c r="AR1951" i="1" a="1"/>
  <c r="AR1951" i="1" s="1"/>
  <c r="AR1952" i="1" a="1"/>
  <c r="AR1952" i="1"/>
  <c r="AR1953" i="1" a="1"/>
  <c r="AR1953" i="1" s="1"/>
  <c r="AR1954" i="1" a="1"/>
  <c r="AR1954" i="1" s="1"/>
  <c r="AR1955" i="1" a="1"/>
  <c r="AR1955" i="1" s="1"/>
  <c r="AR1956" i="1" a="1"/>
  <c r="AR1956" i="1" s="1"/>
  <c r="AR1957" i="1" a="1"/>
  <c r="AR1957" i="1" s="1"/>
  <c r="AR1958" i="1" a="1"/>
  <c r="AR1958" i="1" s="1"/>
  <c r="AR1959" i="1" a="1"/>
  <c r="AR1959" i="1" s="1"/>
  <c r="AR1960" i="1" a="1"/>
  <c r="AR1960" i="1" s="1"/>
  <c r="AR1961" i="1" a="1"/>
  <c r="AR1961" i="1" s="1"/>
  <c r="AR1962" i="1" a="1"/>
  <c r="AR1962" i="1"/>
  <c r="AR1963" i="1" a="1"/>
  <c r="AR1963" i="1" s="1"/>
  <c r="AR1964" i="1" a="1"/>
  <c r="AR1964" i="1" s="1"/>
  <c r="AR1965" i="1" a="1"/>
  <c r="AR1965" i="1" s="1"/>
  <c r="AR1966" i="1" a="1"/>
  <c r="AR1966" i="1" s="1"/>
  <c r="AR1967" i="1" a="1"/>
  <c r="AR1967" i="1" s="1"/>
  <c r="AR1968" i="1" a="1"/>
  <c r="AR1968" i="1" s="1"/>
  <c r="AR1969" i="1" a="1"/>
  <c r="AR1969" i="1"/>
  <c r="AR1970" i="1" a="1"/>
  <c r="AR1970" i="1" s="1"/>
  <c r="AR1971" i="1" a="1"/>
  <c r="AR1971" i="1" s="1"/>
  <c r="AR1972" i="1" a="1"/>
  <c r="AR1972" i="1" s="1"/>
  <c r="AR1973" i="1" a="1"/>
  <c r="AR1973" i="1"/>
  <c r="AR1974" i="1" a="1"/>
  <c r="AR1974" i="1" s="1"/>
  <c r="AR1975" i="1" a="1"/>
  <c r="AR1975" i="1" s="1"/>
  <c r="AR1976" i="1" a="1"/>
  <c r="AR1976" i="1" s="1"/>
  <c r="AR1977" i="1" a="1"/>
  <c r="AR1977" i="1" s="1"/>
  <c r="AR1978" i="1" a="1"/>
  <c r="AR1978" i="1" s="1"/>
  <c r="AR1979" i="1" a="1"/>
  <c r="AR1979" i="1" s="1"/>
  <c r="AR1980" i="1" a="1"/>
  <c r="AR1980" i="1" s="1"/>
  <c r="AR1981" i="1" a="1"/>
  <c r="AR1981" i="1" s="1"/>
  <c r="AR1982" i="1" a="1"/>
  <c r="AR1982" i="1" s="1"/>
  <c r="AR1983" i="1" a="1"/>
  <c r="AR1983" i="1" s="1"/>
  <c r="AR1984" i="1" a="1"/>
  <c r="AR1984" i="1" s="1"/>
  <c r="AR1985" i="1" a="1"/>
  <c r="AR1985" i="1" s="1"/>
  <c r="AR1986" i="1" a="1"/>
  <c r="AR1986" i="1"/>
  <c r="AR1987" i="1" a="1"/>
  <c r="AR1987" i="1" s="1"/>
  <c r="AR1988" i="1" a="1"/>
  <c r="AR1988" i="1"/>
  <c r="AR1989" i="1" a="1"/>
  <c r="AR1989" i="1" s="1"/>
  <c r="AR1990" i="1" a="1"/>
  <c r="AR1990" i="1" s="1"/>
  <c r="AR1991" i="1" a="1"/>
  <c r="AR1991" i="1" s="1"/>
  <c r="AR1992" i="1" a="1"/>
  <c r="AR1992" i="1" s="1"/>
  <c r="AR1993" i="1" a="1"/>
  <c r="AR1993" i="1"/>
  <c r="AR1994" i="1" a="1"/>
  <c r="AR1994" i="1"/>
  <c r="AR1995" i="1" a="1"/>
  <c r="AR1995" i="1"/>
  <c r="AR1996" i="1" a="1"/>
  <c r="AR1996" i="1" s="1"/>
  <c r="AR1997" i="1" a="1"/>
  <c r="AR1997" i="1" s="1"/>
  <c r="AR1998" i="1" a="1"/>
  <c r="AR1998" i="1" s="1"/>
  <c r="AR1999" i="1" a="1"/>
  <c r="AR1999" i="1" s="1"/>
  <c r="AR2000" i="1" a="1"/>
  <c r="AR2000" i="1" s="1"/>
  <c r="AR2001" i="1" a="1"/>
  <c r="AR2001" i="1" s="1"/>
  <c r="AR2002" i="1" a="1"/>
  <c r="AR2002" i="1" s="1"/>
  <c r="AR2003" i="1" a="1"/>
  <c r="AR2003" i="1" s="1"/>
  <c r="AR2004" i="1" a="1"/>
  <c r="AR2004" i="1" s="1"/>
  <c r="AR2005" i="1" a="1"/>
  <c r="AR2005" i="1" s="1"/>
  <c r="AR2006" i="1" a="1"/>
  <c r="AR2006" i="1" s="1"/>
  <c r="AR2007" i="1" a="1"/>
  <c r="AR2007" i="1" s="1"/>
  <c r="AR2008" i="1" a="1"/>
  <c r="AR2008" i="1" s="1"/>
  <c r="AR2009" i="1" a="1"/>
  <c r="AR2009" i="1" s="1"/>
  <c r="AR2010" i="1" a="1"/>
  <c r="AR2010" i="1"/>
  <c r="AR2011" i="1" a="1"/>
  <c r="AR2011" i="1" s="1"/>
  <c r="AR2012" i="1" a="1"/>
  <c r="AR2012" i="1" s="1"/>
  <c r="AR2013" i="1" a="1"/>
  <c r="AR2013" i="1" s="1"/>
  <c r="AR2014" i="1" a="1"/>
  <c r="AR2014" i="1" s="1"/>
  <c r="AR2015" i="1" a="1"/>
  <c r="AR2015" i="1" s="1"/>
  <c r="AR2016" i="1" a="1"/>
  <c r="AR2016" i="1" s="1"/>
  <c r="AR2017" i="1" a="1"/>
  <c r="AR2017" i="1" s="1"/>
  <c r="AR2018" i="1" a="1"/>
  <c r="AR2018" i="1"/>
  <c r="AR2019" i="1" a="1"/>
  <c r="AR2019" i="1" s="1"/>
  <c r="AR2020" i="1" a="1"/>
  <c r="AR2020" i="1" s="1"/>
  <c r="AR2021" i="1" a="1"/>
  <c r="AR2021" i="1"/>
  <c r="AR2022" i="1" a="1"/>
  <c r="AR2022" i="1" s="1"/>
  <c r="AR2023" i="1" a="1"/>
  <c r="AR2023" i="1" s="1"/>
  <c r="AR2024" i="1" a="1"/>
  <c r="AR2024" i="1" s="1"/>
  <c r="AR2025" i="1" a="1"/>
  <c r="AR2025" i="1" s="1"/>
  <c r="AR2026" i="1" a="1"/>
  <c r="AR2026" i="1" s="1"/>
  <c r="AR2027" i="1" a="1"/>
  <c r="AR2027" i="1" s="1"/>
  <c r="AR2028" i="1" a="1"/>
  <c r="AR2028" i="1"/>
  <c r="AR2029" i="1" a="1"/>
  <c r="AR2029" i="1" s="1"/>
  <c r="AR2030" i="1" a="1"/>
  <c r="AR2030" i="1" s="1"/>
  <c r="AR2031" i="1" a="1"/>
  <c r="AR2031" i="1" s="1"/>
  <c r="AR2032" i="1" a="1"/>
  <c r="AR2032" i="1" s="1"/>
  <c r="AR2033" i="1" a="1"/>
  <c r="AR2033" i="1" s="1"/>
  <c r="AR2034" i="1" a="1"/>
  <c r="AR2034" i="1" s="1"/>
  <c r="AR2035" i="1" a="1"/>
  <c r="AR2035" i="1" s="1"/>
  <c r="AR2036" i="1" a="1"/>
  <c r="AR2036" i="1" s="1"/>
  <c r="AR2037" i="1" a="1"/>
  <c r="AR2037" i="1" s="1"/>
  <c r="AR2038" i="1" a="1"/>
  <c r="AR2038" i="1"/>
  <c r="AR2039" i="1" a="1"/>
  <c r="AR2039" i="1" s="1"/>
  <c r="AR2040" i="1" a="1"/>
  <c r="AR2040" i="1" s="1"/>
  <c r="AR2041" i="1" a="1"/>
  <c r="AR2041" i="1" s="1"/>
  <c r="AR2042" i="1" a="1"/>
  <c r="AR2042" i="1" s="1"/>
  <c r="AR2043" i="1" a="1"/>
  <c r="AR2043" i="1" s="1"/>
  <c r="AR2044" i="1" a="1"/>
  <c r="AR2044" i="1" s="1"/>
  <c r="AR2045" i="1" a="1"/>
  <c r="AR2045" i="1"/>
  <c r="AR2046" i="1" a="1"/>
  <c r="AR2046" i="1" s="1"/>
  <c r="AR2047" i="1" a="1"/>
  <c r="AR2047" i="1" s="1"/>
  <c r="AR2048" i="1" a="1"/>
  <c r="AR2048" i="1" s="1"/>
  <c r="AR2049" i="1" a="1"/>
  <c r="AR2049" i="1" s="1"/>
  <c r="AR2050" i="1" a="1"/>
  <c r="AR2050" i="1" s="1"/>
  <c r="AR2051" i="1" a="1"/>
  <c r="AR2051" i="1" s="1"/>
  <c r="AR2052" i="1" a="1"/>
  <c r="AR2052" i="1" s="1"/>
  <c r="AR2053" i="1" a="1"/>
  <c r="AR2053" i="1" s="1"/>
  <c r="AR2054" i="1" a="1"/>
  <c r="AR2054" i="1" s="1"/>
  <c r="AR2055" i="1" a="1"/>
  <c r="AR2055" i="1" s="1"/>
  <c r="AR2056" i="1" a="1"/>
  <c r="AR2056" i="1" s="1"/>
  <c r="AR2057" i="1" a="1"/>
  <c r="AR2057" i="1" s="1"/>
  <c r="AR2058" i="1" a="1"/>
  <c r="AR2058" i="1" s="1"/>
  <c r="AR2059" i="1" a="1"/>
  <c r="AR2059" i="1"/>
  <c r="AR2060" i="1" a="1"/>
  <c r="AR2060" i="1" s="1"/>
  <c r="AR2061" i="1" a="1"/>
  <c r="AR2061" i="1" s="1"/>
  <c r="AR2062" i="1" a="1"/>
  <c r="AR2062" i="1" s="1"/>
  <c r="AR2063" i="1" a="1"/>
  <c r="AR2063" i="1" s="1"/>
  <c r="AR2064" i="1" a="1"/>
  <c r="AR2064" i="1" s="1"/>
  <c r="AR2065" i="1" a="1"/>
  <c r="AR2065" i="1" s="1"/>
  <c r="AR2066" i="1" a="1"/>
  <c r="AR2066" i="1" s="1"/>
  <c r="AR2067" i="1" a="1"/>
  <c r="AR2067" i="1" s="1"/>
  <c r="AR2068" i="1" a="1"/>
  <c r="AR2068" i="1" s="1"/>
  <c r="AR2069" i="1" a="1"/>
  <c r="AR2069" i="1" s="1"/>
  <c r="AR2070" i="1" a="1"/>
  <c r="AR2070" i="1" s="1"/>
  <c r="AR2071" i="1" a="1"/>
  <c r="AR2071" i="1" s="1"/>
  <c r="AR2072" i="1" a="1"/>
  <c r="AR2072" i="1" s="1"/>
  <c r="AR2073" i="1" a="1"/>
  <c r="AR2073" i="1" s="1"/>
  <c r="AR2074" i="1" a="1"/>
  <c r="AR2074" i="1" s="1"/>
  <c r="AR2075" i="1" a="1"/>
  <c r="AR2075" i="1" s="1"/>
  <c r="AR2076" i="1" a="1"/>
  <c r="AR2076" i="1" s="1"/>
  <c r="AR2077" i="1" a="1"/>
  <c r="AR2077" i="1" s="1"/>
  <c r="AR2078" i="1" a="1"/>
  <c r="AR2078" i="1" s="1"/>
  <c r="AR2079" i="1" a="1"/>
  <c r="AR2079" i="1" s="1"/>
  <c r="AR2080" i="1" a="1"/>
  <c r="AR2080" i="1" s="1"/>
  <c r="AR2081" i="1" a="1"/>
  <c r="AR2081" i="1"/>
  <c r="AR2082" i="1" a="1"/>
  <c r="AR2082" i="1" s="1"/>
  <c r="AR2083" i="1" a="1"/>
  <c r="AR2083" i="1" s="1"/>
  <c r="AR2084" i="1" a="1"/>
  <c r="AR2084" i="1" s="1"/>
  <c r="AR2085" i="1" a="1"/>
  <c r="AR2085" i="1" s="1"/>
  <c r="AR2086" i="1" a="1"/>
  <c r="AR2086" i="1" s="1"/>
  <c r="AR2087" i="1" a="1"/>
  <c r="AR2087" i="1" s="1"/>
  <c r="AR2088" i="1" a="1"/>
  <c r="AR2088" i="1"/>
  <c r="AR2089" i="1" a="1"/>
  <c r="AR2089" i="1" s="1"/>
  <c r="AR2090" i="1" a="1"/>
  <c r="AR2090" i="1" s="1"/>
  <c r="AR2091" i="1" a="1"/>
  <c r="AR2091" i="1" s="1"/>
  <c r="AR2092" i="1" a="1"/>
  <c r="AR2092" i="1" s="1"/>
  <c r="AR2093" i="1" a="1"/>
  <c r="AR2093" i="1" s="1"/>
  <c r="AR2094" i="1" a="1"/>
  <c r="AR2094" i="1" s="1"/>
  <c r="AR2095" i="1" a="1"/>
  <c r="AR2095" i="1" s="1"/>
  <c r="AR2096" i="1" a="1"/>
  <c r="AR2096" i="1"/>
  <c r="AR2097" i="1" a="1"/>
  <c r="AR2097" i="1" s="1"/>
  <c r="AR2098" i="1" a="1"/>
  <c r="AR2098" i="1" s="1"/>
  <c r="AR2099" i="1" a="1"/>
  <c r="AR2099" i="1" s="1"/>
  <c r="AR2100" i="1" a="1"/>
  <c r="AR2100" i="1" s="1"/>
  <c r="AR2101" i="1" a="1"/>
  <c r="AR2101" i="1" s="1"/>
  <c r="AR2102" i="1" a="1"/>
  <c r="AR2102" i="1" s="1"/>
  <c r="AR2103" i="1" a="1"/>
  <c r="AR2103" i="1" s="1"/>
  <c r="AR2104" i="1" a="1"/>
  <c r="AR2104" i="1" s="1"/>
  <c r="AR2105" i="1" a="1"/>
  <c r="AR2105" i="1"/>
  <c r="AR2106" i="1" a="1"/>
  <c r="AR2106" i="1" s="1"/>
  <c r="AR2107" i="1" a="1"/>
  <c r="AR2107" i="1"/>
  <c r="AR2108" i="1" a="1"/>
  <c r="AR2108" i="1" s="1"/>
  <c r="AR2109" i="1" a="1"/>
  <c r="AR2109" i="1" s="1"/>
  <c r="AR2110" i="1" a="1"/>
  <c r="AR2110" i="1" s="1"/>
  <c r="AR2111" i="1" a="1"/>
  <c r="AR2111" i="1" s="1"/>
  <c r="AR2112" i="1" a="1"/>
  <c r="AR2112" i="1" s="1"/>
  <c r="AR2113" i="1" a="1"/>
  <c r="AR2113" i="1" s="1"/>
  <c r="AR2114" i="1" a="1"/>
  <c r="AR2114" i="1" s="1"/>
  <c r="AR2115" i="1" a="1"/>
  <c r="AR2115" i="1" s="1"/>
  <c r="AR2116" i="1" a="1"/>
  <c r="AR2116" i="1" s="1"/>
  <c r="AR2117" i="1" a="1"/>
  <c r="AR2117" i="1" s="1"/>
  <c r="AR2118" i="1" a="1"/>
  <c r="AR2118" i="1" s="1"/>
  <c r="AR2119" i="1" a="1"/>
  <c r="AR2119" i="1"/>
  <c r="AR2120" i="1" a="1"/>
  <c r="AR2120" i="1" s="1"/>
  <c r="AR2121" i="1" a="1"/>
  <c r="AR2121" i="1" s="1"/>
  <c r="AR2122" i="1" a="1"/>
  <c r="AR2122" i="1" s="1"/>
  <c r="AR2123" i="1" a="1"/>
  <c r="AR2123" i="1" s="1"/>
  <c r="AR2124" i="1" a="1"/>
  <c r="AR2124" i="1" s="1"/>
  <c r="AR2125" i="1" a="1"/>
  <c r="AR2125" i="1" s="1"/>
  <c r="AR2126" i="1" a="1"/>
  <c r="AR2126" i="1" s="1"/>
  <c r="AR2127" i="1" a="1"/>
  <c r="AR2127" i="1" s="1"/>
  <c r="AR2128" i="1" a="1"/>
  <c r="AR2128" i="1" s="1"/>
  <c r="AR2129" i="1" a="1"/>
  <c r="AR2129" i="1" s="1"/>
  <c r="AR2130" i="1" a="1"/>
  <c r="AR2130" i="1" s="1"/>
  <c r="AR2131" i="1" a="1"/>
  <c r="AR2131" i="1" s="1"/>
  <c r="AR2132" i="1" a="1"/>
  <c r="AR2132" i="1" s="1"/>
  <c r="AR2133" i="1" a="1"/>
  <c r="AR2133" i="1" s="1"/>
  <c r="AR2134" i="1" a="1"/>
  <c r="AR2134" i="1" s="1"/>
  <c r="AR2135" i="1" a="1"/>
  <c r="AR2135" i="1" s="1"/>
  <c r="AR2136" i="1" a="1"/>
  <c r="AR2136" i="1" s="1"/>
  <c r="AR2137" i="1" a="1"/>
  <c r="AR2137" i="1" s="1"/>
  <c r="AR2138" i="1" a="1"/>
  <c r="AR2138" i="1" s="1"/>
  <c r="AR2139" i="1" a="1"/>
  <c r="AR2139" i="1" s="1"/>
  <c r="AR2140" i="1" a="1"/>
  <c r="AR2140" i="1" s="1"/>
  <c r="AR2141" i="1" a="1"/>
  <c r="AR2141" i="1" s="1"/>
  <c r="AR2142" i="1" a="1"/>
  <c r="AR2142" i="1" s="1"/>
  <c r="AR2143" i="1" a="1"/>
  <c r="AR2143" i="1" s="1"/>
  <c r="AR2144" i="1" a="1"/>
  <c r="AR2144" i="1" s="1"/>
  <c r="AR2145" i="1" a="1"/>
  <c r="AR2145" i="1" s="1"/>
  <c r="AR2146" i="1" a="1"/>
  <c r="AR2146" i="1" s="1"/>
  <c r="AR2147" i="1" a="1"/>
  <c r="AR2147" i="1" s="1"/>
  <c r="AR2148" i="1" a="1"/>
  <c r="AR2148" i="1" s="1"/>
  <c r="AR2149" i="1" a="1"/>
  <c r="AR2149" i="1" s="1"/>
  <c r="AR2150" i="1" a="1"/>
  <c r="AR2150" i="1" s="1"/>
  <c r="AR2151" i="1" a="1"/>
  <c r="AR2151" i="1" s="1"/>
  <c r="AR2152" i="1" a="1"/>
  <c r="AR2152" i="1"/>
  <c r="AR2153" i="1" a="1"/>
  <c r="AR2153" i="1" s="1"/>
  <c r="AR2154" i="1" a="1"/>
  <c r="AR2154" i="1" s="1"/>
  <c r="AR2155" i="1" a="1"/>
  <c r="AR2155" i="1" s="1"/>
  <c r="AR2156" i="1" a="1"/>
  <c r="AR2156" i="1" s="1"/>
  <c r="AR2157" i="1" a="1"/>
  <c r="AR2157" i="1" s="1"/>
  <c r="AR2158" i="1" a="1"/>
  <c r="AR2158" i="1" s="1"/>
  <c r="AR2159" i="1" a="1"/>
  <c r="AR2159" i="1" s="1"/>
  <c r="AR2160" i="1" a="1"/>
  <c r="AR2160" i="1" s="1"/>
  <c r="AR2161" i="1" a="1"/>
  <c r="AR2161" i="1" s="1"/>
  <c r="AR2162" i="1" a="1"/>
  <c r="AR2162" i="1" s="1"/>
  <c r="AR2163" i="1" a="1"/>
  <c r="AR2163" i="1"/>
  <c r="AR2164" i="1" a="1"/>
  <c r="AR2164" i="1" s="1"/>
  <c r="AR2165" i="1" a="1"/>
  <c r="AR2165" i="1" s="1"/>
  <c r="AR2166" i="1" a="1"/>
  <c r="AR2166" i="1" s="1"/>
  <c r="AR2167" i="1" a="1"/>
  <c r="AR2167" i="1" s="1"/>
  <c r="AR2168" i="1" a="1"/>
  <c r="AR2168" i="1" s="1"/>
  <c r="AR2169" i="1" a="1"/>
  <c r="AR2169" i="1" s="1"/>
  <c r="AR2170" i="1" a="1"/>
  <c r="AR2170" i="1" s="1"/>
  <c r="AR2171" i="1" a="1"/>
  <c r="AR2171" i="1" s="1"/>
  <c r="AR2172" i="1" a="1"/>
  <c r="AR2172" i="1" s="1"/>
  <c r="AR2173" i="1" a="1"/>
  <c r="AR2173" i="1" s="1"/>
  <c r="AR2174" i="1" a="1"/>
  <c r="AR2174" i="1" s="1"/>
  <c r="AR2175" i="1" a="1"/>
  <c r="AR2175" i="1" s="1"/>
  <c r="AR2176" i="1" a="1"/>
  <c r="AR2176" i="1"/>
  <c r="AR2177" i="1" a="1"/>
  <c r="AR2177" i="1" s="1"/>
  <c r="AR2178" i="1" a="1"/>
  <c r="AR2178" i="1" s="1"/>
  <c r="AR2179" i="1" a="1"/>
  <c r="AR2179" i="1" s="1"/>
  <c r="AR2180" i="1" a="1"/>
  <c r="AR2180" i="1"/>
  <c r="AR2181" i="1" a="1"/>
  <c r="AR2181" i="1" s="1"/>
  <c r="AR2182" i="1" a="1"/>
  <c r="AR2182" i="1" s="1"/>
  <c r="AR2183" i="1" a="1"/>
  <c r="AR2183" i="1" s="1"/>
  <c r="AR2184" i="1" a="1"/>
  <c r="AR2184" i="1" s="1"/>
  <c r="AR2185" i="1" a="1"/>
  <c r="AR2185" i="1" s="1"/>
  <c r="AR2186" i="1" a="1"/>
  <c r="AR2186" i="1" s="1"/>
  <c r="AR2187" i="1" a="1"/>
  <c r="AR2187" i="1" s="1"/>
  <c r="AR2188" i="1" a="1"/>
  <c r="AR2188" i="1" s="1"/>
  <c r="AR2189" i="1" a="1"/>
  <c r="AR2189" i="1" s="1"/>
  <c r="AR2190" i="1" a="1"/>
  <c r="AR2190" i="1" s="1"/>
  <c r="AR2191" i="1" a="1"/>
  <c r="AR2191" i="1" s="1"/>
  <c r="AR2192" i="1" a="1"/>
  <c r="AR2192" i="1" s="1"/>
  <c r="AR2193" i="1" a="1"/>
  <c r="AR2193" i="1"/>
  <c r="AR2194" i="1" a="1"/>
  <c r="AR2194" i="1" s="1"/>
  <c r="AR2195" i="1" a="1"/>
  <c r="AR2195" i="1" s="1"/>
  <c r="AR2196" i="1" a="1"/>
  <c r="AR2196" i="1"/>
  <c r="AR2197" i="1" a="1"/>
  <c r="AR2197" i="1"/>
  <c r="AR2198" i="1" a="1"/>
  <c r="AR2198" i="1" s="1"/>
  <c r="AR2199" i="1" a="1"/>
  <c r="AR2199" i="1" s="1"/>
  <c r="AR2200" i="1" a="1"/>
  <c r="AR2200" i="1" s="1"/>
  <c r="AR2201" i="1" a="1"/>
  <c r="AR2201" i="1" s="1"/>
  <c r="AR2202" i="1" a="1"/>
  <c r="AR2202" i="1" s="1"/>
  <c r="AR2203" i="1" a="1"/>
  <c r="AR2203" i="1" s="1"/>
  <c r="AR2204" i="1" a="1"/>
  <c r="AR2204" i="1" s="1"/>
  <c r="AR2205" i="1" a="1"/>
  <c r="AR2205" i="1" s="1"/>
  <c r="AR2206" i="1" a="1"/>
  <c r="AR2206" i="1" s="1"/>
  <c r="AR2207" i="1" a="1"/>
  <c r="AR2207" i="1" s="1"/>
  <c r="AR2208" i="1" a="1"/>
  <c r="AR2208" i="1" s="1"/>
  <c r="AR2209" i="1" a="1"/>
  <c r="AR2209" i="1" s="1"/>
  <c r="AR2210" i="1" a="1"/>
  <c r="AR2210" i="1" s="1"/>
  <c r="AR2211" i="1" a="1"/>
  <c r="AR2211" i="1" s="1"/>
  <c r="AR2212" i="1" a="1"/>
  <c r="AR2212" i="1" s="1"/>
  <c r="AR2213" i="1" a="1"/>
  <c r="AR2213" i="1" s="1"/>
  <c r="AR2214" i="1" a="1"/>
  <c r="AR2214" i="1" s="1"/>
  <c r="AR2215" i="1" a="1"/>
  <c r="AR2215" i="1" s="1"/>
  <c r="AR2216" i="1" a="1"/>
  <c r="AR2216" i="1" s="1"/>
  <c r="AR2217" i="1" a="1"/>
  <c r="AR2217" i="1" s="1"/>
  <c r="AR2218" i="1" a="1"/>
  <c r="AR2218" i="1"/>
  <c r="AR2219" i="1" a="1"/>
  <c r="AR2219" i="1" s="1"/>
  <c r="AR2220" i="1" a="1"/>
  <c r="AR2220" i="1" s="1"/>
  <c r="AR2221" i="1" a="1"/>
  <c r="AR2221" i="1" s="1"/>
  <c r="AR2222" i="1" a="1"/>
  <c r="AR2222" i="1" s="1"/>
  <c r="AR2223" i="1" a="1"/>
  <c r="AR2223" i="1" s="1"/>
  <c r="AR2224" i="1" a="1"/>
  <c r="AR2224" i="1" s="1"/>
  <c r="AR2225" i="1" a="1"/>
  <c r="AR2225" i="1" s="1"/>
  <c r="AR2226" i="1" a="1"/>
  <c r="AR2226" i="1" s="1"/>
  <c r="AR2227" i="1" a="1"/>
  <c r="AR2227" i="1" s="1"/>
  <c r="AR2228" i="1" a="1"/>
  <c r="AR2228" i="1" s="1"/>
  <c r="AR2229" i="1" a="1"/>
  <c r="AR2229" i="1" s="1"/>
  <c r="AR2230" i="1" a="1"/>
  <c r="AR2230" i="1"/>
  <c r="AR2231" i="1" a="1"/>
  <c r="AR2231" i="1" s="1"/>
  <c r="AR2232" i="1" a="1"/>
  <c r="AR2232" i="1" s="1"/>
  <c r="AR2233" i="1" a="1"/>
  <c r="AR2233" i="1" s="1"/>
  <c r="AR2234" i="1" a="1"/>
  <c r="AR2234" i="1" s="1"/>
  <c r="AR2235" i="1" a="1"/>
  <c r="AR2235" i="1" s="1"/>
  <c r="AR2236" i="1" a="1"/>
  <c r="AR2236" i="1" s="1"/>
  <c r="AR2237" i="1" a="1"/>
  <c r="AR2237" i="1" s="1"/>
  <c r="AR2238" i="1" a="1"/>
  <c r="AR2238" i="1" s="1"/>
  <c r="AR2239" i="1" a="1"/>
  <c r="AR2239" i="1"/>
  <c r="AR2240" i="1" a="1"/>
  <c r="AR2240" i="1" s="1"/>
  <c r="AR2241" i="1" a="1"/>
  <c r="AR2241" i="1" s="1"/>
  <c r="AR2242" i="1" a="1"/>
  <c r="AR2242" i="1" s="1"/>
  <c r="AR2243" i="1" a="1"/>
  <c r="AR2243" i="1" s="1"/>
  <c r="AR2244" i="1" a="1"/>
  <c r="AR2244" i="1" s="1"/>
  <c r="AR2245" i="1" a="1"/>
  <c r="AR2245" i="1" s="1"/>
  <c r="AR2246" i="1" a="1"/>
  <c r="AR2246" i="1" s="1"/>
  <c r="AR2247" i="1" a="1"/>
  <c r="AR2247" i="1" s="1"/>
  <c r="AR2248" i="1" a="1"/>
  <c r="AR2248" i="1" s="1"/>
  <c r="AR2249" i="1" a="1"/>
  <c r="AR2249" i="1" s="1"/>
  <c r="AR2250" i="1" a="1"/>
  <c r="AR2250" i="1" s="1"/>
  <c r="AR2251" i="1" a="1"/>
  <c r="AR2251" i="1"/>
  <c r="AR2252" i="1" a="1"/>
  <c r="AR2252" i="1" s="1"/>
  <c r="AR2253" i="1" a="1"/>
  <c r="AR2253" i="1" s="1"/>
  <c r="AR2254" i="1" a="1"/>
  <c r="AR2254" i="1" s="1"/>
  <c r="AR2255" i="1" a="1"/>
  <c r="AR2255" i="1" s="1"/>
  <c r="AR2256" i="1" a="1"/>
  <c r="AR2256" i="1" s="1"/>
  <c r="AR2257" i="1" a="1"/>
  <c r="AR2257" i="1" s="1"/>
  <c r="AR2258" i="1" a="1"/>
  <c r="AR2258" i="1" s="1"/>
  <c r="AR2259" i="1" a="1"/>
  <c r="AR2259" i="1" s="1"/>
  <c r="AR2260" i="1" a="1"/>
  <c r="AR2260" i="1" s="1"/>
  <c r="AR2261" i="1" a="1"/>
  <c r="AR2261" i="1" s="1"/>
  <c r="AR2262" i="1" a="1"/>
  <c r="AR2262" i="1" s="1"/>
  <c r="AR2263" i="1" a="1"/>
  <c r="AR2263" i="1" s="1"/>
  <c r="AR2264" i="1" a="1"/>
  <c r="AR2264" i="1"/>
  <c r="AR2265" i="1" a="1"/>
  <c r="AR2265" i="1" s="1"/>
  <c r="AR2266" i="1" a="1"/>
  <c r="AR2266" i="1" s="1"/>
  <c r="AR2267" i="1" a="1"/>
  <c r="AR2267" i="1"/>
  <c r="AR2268" i="1" a="1"/>
  <c r="AR2268" i="1" s="1"/>
  <c r="AR2269" i="1" a="1"/>
  <c r="AR2269" i="1" s="1"/>
  <c r="AR2270" i="1" a="1"/>
  <c r="AR2270" i="1" s="1"/>
  <c r="AR2271" i="1" a="1"/>
  <c r="AR2271" i="1"/>
  <c r="AR2272" i="1" a="1"/>
  <c r="AR2272" i="1" s="1"/>
  <c r="AR2273" i="1" a="1"/>
  <c r="AR2273" i="1" s="1"/>
  <c r="AR2274" i="1" a="1"/>
  <c r="AR2274" i="1" s="1"/>
  <c r="AR2275" i="1" a="1"/>
  <c r="AR2275" i="1" s="1"/>
  <c r="AR2276" i="1" a="1"/>
  <c r="AR2276" i="1" s="1"/>
  <c r="AR2277" i="1" a="1"/>
  <c r="AR2277" i="1" s="1"/>
  <c r="AR2278" i="1" a="1"/>
  <c r="AR2278" i="1" s="1"/>
  <c r="AR2279" i="1" a="1"/>
  <c r="AR2279" i="1"/>
  <c r="AR2280" i="1" a="1"/>
  <c r="AR2280" i="1" s="1"/>
  <c r="AR2281" i="1" a="1"/>
  <c r="AR2281" i="1" s="1"/>
  <c r="AR2282" i="1" a="1"/>
  <c r="AR2282" i="1" s="1"/>
  <c r="AR2283" i="1" a="1"/>
  <c r="AR2283" i="1"/>
  <c r="AR2284" i="1" a="1"/>
  <c r="AR2284" i="1" s="1"/>
  <c r="AR2285" i="1" a="1"/>
  <c r="AR2285" i="1"/>
  <c r="AR2286" i="1" a="1"/>
  <c r="AR2286" i="1" s="1"/>
  <c r="AR2287" i="1" a="1"/>
  <c r="AR2287" i="1" s="1"/>
  <c r="AR2288" i="1" a="1"/>
  <c r="AR2288" i="1"/>
  <c r="AR2289" i="1" a="1"/>
  <c r="AR2289" i="1" s="1"/>
  <c r="AR2290" i="1" a="1"/>
  <c r="AR2290" i="1" s="1"/>
  <c r="AR2291" i="1" a="1"/>
  <c r="AR2291" i="1" s="1"/>
  <c r="AR2292" i="1" a="1"/>
  <c r="AR2292" i="1" s="1"/>
  <c r="AR2293" i="1" a="1"/>
  <c r="AR2293" i="1" s="1"/>
  <c r="AR2294" i="1" a="1"/>
  <c r="AR2294" i="1"/>
  <c r="AR2295" i="1" a="1"/>
  <c r="AR2295" i="1" s="1"/>
  <c r="AR2296" i="1" a="1"/>
  <c r="AR2296" i="1" s="1"/>
  <c r="AR2297" i="1" a="1"/>
  <c r="AR2297" i="1" s="1"/>
  <c r="AR2298" i="1" a="1"/>
  <c r="AR2298" i="1" s="1"/>
  <c r="AR2299" i="1" a="1"/>
  <c r="AR2299" i="1" s="1"/>
  <c r="AR2300" i="1" a="1"/>
  <c r="AR2300" i="1"/>
  <c r="AR2301" i="1" a="1"/>
  <c r="AR2301" i="1" s="1"/>
  <c r="AR2302" i="1" a="1"/>
  <c r="AR2302" i="1" s="1"/>
  <c r="AR2303" i="1" a="1"/>
  <c r="AR2303" i="1" s="1"/>
  <c r="AR2304" i="1" a="1"/>
  <c r="AR2304" i="1" s="1"/>
  <c r="AR2305" i="1" a="1"/>
  <c r="AR2305" i="1" s="1"/>
  <c r="AR2306" i="1" a="1"/>
  <c r="AR2306" i="1"/>
  <c r="AR2307" i="1" a="1"/>
  <c r="AR2307" i="1" s="1"/>
  <c r="AR2308" i="1" a="1"/>
  <c r="AR2308" i="1" s="1"/>
  <c r="AR2309" i="1" a="1"/>
  <c r="AR2309" i="1" s="1"/>
  <c r="AR2310" i="1" a="1"/>
  <c r="AR2310" i="1" s="1"/>
  <c r="AR2311" i="1" a="1"/>
  <c r="AR2311" i="1"/>
  <c r="AR2312" i="1" a="1"/>
  <c r="AR2312" i="1" s="1"/>
  <c r="AR2313" i="1" a="1"/>
  <c r="AR2313" i="1" s="1"/>
  <c r="AR2314" i="1" a="1"/>
  <c r="AR2314" i="1" s="1"/>
  <c r="AR2315" i="1" a="1"/>
  <c r="AR2315" i="1" s="1"/>
  <c r="AR2316" i="1" a="1"/>
  <c r="AR2316" i="1" s="1"/>
  <c r="AR2317" i="1" a="1"/>
  <c r="AR2317" i="1" s="1"/>
  <c r="AR2318" i="1" a="1"/>
  <c r="AR2318" i="1"/>
  <c r="AR2319" i="1" a="1"/>
  <c r="AR2319" i="1" s="1"/>
  <c r="AR2320" i="1" a="1"/>
  <c r="AR2320" i="1"/>
  <c r="AR2321" i="1" a="1"/>
  <c r="AR2321" i="1"/>
  <c r="AR2322" i="1" a="1"/>
  <c r="AR2322" i="1" s="1"/>
  <c r="AR2323" i="1" a="1"/>
  <c r="AR2323" i="1" s="1"/>
  <c r="AR2324" i="1" a="1"/>
  <c r="AR2324" i="1" s="1"/>
  <c r="AR2325" i="1" a="1"/>
  <c r="AR2325" i="1" s="1"/>
  <c r="AR2326" i="1" a="1"/>
  <c r="AR2326" i="1" s="1"/>
  <c r="AR2327" i="1" a="1"/>
  <c r="AR2327" i="1" s="1"/>
  <c r="AR2328" i="1" a="1"/>
  <c r="AR2328" i="1" s="1"/>
  <c r="AR2329" i="1" a="1"/>
  <c r="AR2329" i="1"/>
  <c r="AR2330" i="1" a="1"/>
  <c r="AR2330" i="1" s="1"/>
  <c r="AR2331" i="1" a="1"/>
  <c r="AR2331" i="1" s="1"/>
  <c r="AR2332" i="1" a="1"/>
  <c r="AR2332" i="1" s="1"/>
  <c r="AR2333" i="1" a="1"/>
  <c r="AR2333" i="1" s="1"/>
  <c r="AR2334" i="1" a="1"/>
  <c r="AR2334" i="1" s="1"/>
  <c r="AR2335" i="1" a="1"/>
  <c r="AR2335" i="1" s="1"/>
  <c r="AR2336" i="1" a="1"/>
  <c r="AR2336" i="1" s="1"/>
  <c r="AR2337" i="1" a="1"/>
  <c r="AR2337" i="1" s="1"/>
  <c r="AR2338" i="1" a="1"/>
  <c r="AR2338" i="1" s="1"/>
  <c r="AR2339" i="1" a="1"/>
  <c r="AR2339" i="1" s="1"/>
  <c r="AR2340" i="1" a="1"/>
  <c r="AR2340" i="1" s="1"/>
  <c r="AR2341" i="1" a="1"/>
  <c r="AR2341" i="1"/>
  <c r="AR2342" i="1" a="1"/>
  <c r="AR2342" i="1" s="1"/>
  <c r="AR2343" i="1" a="1"/>
  <c r="AR2343" i="1" s="1"/>
  <c r="AR2344" i="1" a="1"/>
  <c r="AR2344" i="1" s="1"/>
  <c r="AR2345" i="1" a="1"/>
  <c r="AR2345" i="1" s="1"/>
  <c r="AR2346" i="1" a="1"/>
  <c r="AR2346" i="1"/>
  <c r="AR2347" i="1" a="1"/>
  <c r="AR2347" i="1" s="1"/>
  <c r="AR2348" i="1" a="1"/>
  <c r="AR2348" i="1" s="1"/>
  <c r="AR2349" i="1" a="1"/>
  <c r="AR2349" i="1" s="1"/>
  <c r="AR2350" i="1" a="1"/>
  <c r="AR2350" i="1" s="1"/>
  <c r="AR2351" i="1" a="1"/>
  <c r="AR2351" i="1"/>
  <c r="AR2352" i="1" a="1"/>
  <c r="AR2352" i="1" s="1"/>
  <c r="AR2353" i="1" a="1"/>
  <c r="AR2353" i="1" s="1"/>
  <c r="AR2354" i="1" a="1"/>
  <c r="AR2354" i="1" s="1"/>
  <c r="AR2355" i="1" a="1"/>
  <c r="AR2355" i="1" s="1"/>
  <c r="AR2356" i="1" a="1"/>
  <c r="AR2356" i="1" s="1"/>
  <c r="AR2357" i="1" a="1"/>
  <c r="AR2357" i="1" s="1"/>
  <c r="AR2358" i="1" a="1"/>
  <c r="AR2358" i="1" s="1"/>
  <c r="AR2359" i="1" a="1"/>
  <c r="AR2359" i="1" s="1"/>
  <c r="AR2360" i="1" a="1"/>
  <c r="AR2360" i="1" s="1"/>
  <c r="AR2361" i="1" a="1"/>
  <c r="AR2361" i="1" s="1"/>
  <c r="AR2362" i="1" a="1"/>
  <c r="AR2362" i="1" s="1"/>
  <c r="AR2363" i="1" a="1"/>
  <c r="AR2363" i="1" s="1"/>
  <c r="AR2364" i="1" a="1"/>
  <c r="AR2364" i="1" s="1"/>
  <c r="AR2365" i="1" a="1"/>
  <c r="AR2365" i="1" s="1"/>
  <c r="AR2366" i="1" a="1"/>
  <c r="AR2366" i="1" s="1"/>
  <c r="AR2367" i="1" a="1"/>
  <c r="AR2367" i="1" s="1"/>
  <c r="AR2368" i="1" a="1"/>
  <c r="AR2368" i="1" s="1"/>
  <c r="AR2369" i="1" a="1"/>
  <c r="AR2369" i="1" s="1"/>
  <c r="AR2370" i="1" a="1"/>
  <c r="AR2370" i="1" s="1"/>
  <c r="AR2371" i="1" a="1"/>
  <c r="AR2371" i="1" s="1"/>
  <c r="AR2372" i="1" a="1"/>
  <c r="AR2372" i="1" s="1"/>
  <c r="AR2373" i="1" a="1"/>
  <c r="AR2373" i="1" s="1"/>
  <c r="AR2374" i="1" a="1"/>
  <c r="AR2374" i="1" s="1"/>
  <c r="AR2375" i="1" a="1"/>
  <c r="AR2375" i="1" s="1"/>
  <c r="AR2376" i="1" a="1"/>
  <c r="AR2376" i="1" s="1"/>
  <c r="AR2377" i="1" a="1"/>
  <c r="AR2377" i="1" s="1"/>
  <c r="AR2378" i="1" a="1"/>
  <c r="AR2378" i="1"/>
  <c r="AR2379" i="1" a="1"/>
  <c r="AR2379" i="1" s="1"/>
  <c r="AR2380" i="1" a="1"/>
  <c r="AR2380" i="1" s="1"/>
  <c r="AR2381" i="1" a="1"/>
  <c r="AR2381" i="1" s="1"/>
  <c r="AR2382" i="1" a="1"/>
  <c r="AR2382" i="1" s="1"/>
  <c r="AR2383" i="1" a="1"/>
  <c r="AR2383" i="1" s="1"/>
  <c r="AR2384" i="1" a="1"/>
  <c r="AR2384" i="1"/>
  <c r="AR2385" i="1" a="1"/>
  <c r="AR2385" i="1" s="1"/>
  <c r="AR2386" i="1" a="1"/>
  <c r="AR2386" i="1" s="1"/>
  <c r="AR2387" i="1" a="1"/>
  <c r="AR2387" i="1" s="1"/>
  <c r="AR2388" i="1" a="1"/>
  <c r="AR2388" i="1" s="1"/>
  <c r="AR2389" i="1" a="1"/>
  <c r="AR2389" i="1" s="1"/>
  <c r="AR2390" i="1" a="1"/>
  <c r="AR2390" i="1" s="1"/>
  <c r="AR2391" i="1" a="1"/>
  <c r="AR2391" i="1" s="1"/>
  <c r="AR2392" i="1" a="1"/>
  <c r="AR2392" i="1" s="1"/>
  <c r="AR2393" i="1" a="1"/>
  <c r="AR2393" i="1" s="1"/>
  <c r="AR2394" i="1" a="1"/>
  <c r="AR2394" i="1" s="1"/>
  <c r="AR2395" i="1" a="1"/>
  <c r="AR2395" i="1" s="1"/>
  <c r="AR2396" i="1" a="1"/>
  <c r="AR2396" i="1" s="1"/>
  <c r="AR2397" i="1" a="1"/>
  <c r="AR2397" i="1" s="1"/>
  <c r="AR2398" i="1" a="1"/>
  <c r="AR2398" i="1"/>
  <c r="AR2399" i="1" a="1"/>
  <c r="AR2399" i="1" s="1"/>
  <c r="AR2400" i="1" a="1"/>
  <c r="AR2400" i="1" s="1"/>
  <c r="AR2401" i="1" a="1"/>
  <c r="AR2401" i="1" s="1"/>
  <c r="AR2402" i="1" a="1"/>
  <c r="AR2402" i="1" s="1"/>
  <c r="AR2403" i="1" a="1"/>
  <c r="AR2403" i="1" s="1"/>
  <c r="AR2404" i="1" a="1"/>
  <c r="AR2404" i="1" s="1"/>
  <c r="AR2405" i="1" a="1"/>
  <c r="AR2405" i="1" s="1"/>
  <c r="AR2406" i="1" a="1"/>
  <c r="AR2406" i="1" s="1"/>
  <c r="AR2407" i="1" a="1"/>
  <c r="AR2407" i="1" s="1"/>
  <c r="AR2408" i="1" a="1"/>
  <c r="AR2408" i="1" s="1"/>
  <c r="AR2409" i="1" a="1"/>
  <c r="AR2409" i="1" s="1"/>
  <c r="AR2410" i="1" a="1"/>
  <c r="AR2410" i="1" s="1"/>
  <c r="AR2411" i="1" a="1"/>
  <c r="AR2411" i="1"/>
  <c r="AR2412" i="1" a="1"/>
  <c r="AR2412" i="1" s="1"/>
  <c r="AR2413" i="1" a="1"/>
  <c r="AR2413" i="1" s="1"/>
  <c r="AR2414" i="1" a="1"/>
  <c r="AR2414" i="1" s="1"/>
  <c r="AR2415" i="1" a="1"/>
  <c r="AR2415" i="1" s="1"/>
  <c r="AR2416" i="1" a="1"/>
  <c r="AR2416" i="1" s="1"/>
  <c r="AR2417" i="1" a="1"/>
  <c r="AR2417" i="1" s="1"/>
  <c r="AR2418" i="1" a="1"/>
  <c r="AR2418" i="1" s="1"/>
  <c r="AR2419" i="1" a="1"/>
  <c r="AR2419" i="1"/>
  <c r="AR2420" i="1" a="1"/>
  <c r="AR2420" i="1" s="1"/>
  <c r="AR2421" i="1" a="1"/>
  <c r="AR2421" i="1" s="1"/>
  <c r="AR2422" i="1" a="1"/>
  <c r="AR2422" i="1" s="1"/>
  <c r="AR2423" i="1" a="1"/>
  <c r="AR2423" i="1" s="1"/>
  <c r="AR2424" i="1" a="1"/>
  <c r="AR2424" i="1" s="1"/>
  <c r="AR2425" i="1" a="1"/>
  <c r="AR2425" i="1" s="1"/>
  <c r="AR2426" i="1" a="1"/>
  <c r="AR2426" i="1" s="1"/>
  <c r="AR2427" i="1" a="1"/>
  <c r="AR2427" i="1" s="1"/>
  <c r="AR2428" i="1" a="1"/>
  <c r="AR2428" i="1" s="1"/>
  <c r="AR2429" i="1" a="1"/>
  <c r="AR2429" i="1" s="1"/>
  <c r="AR2430" i="1" a="1"/>
  <c r="AR2430" i="1" s="1"/>
  <c r="AR2431" i="1" a="1"/>
  <c r="AR2431" i="1" s="1"/>
  <c r="AR2432" i="1" a="1"/>
  <c r="AR2432" i="1" s="1"/>
  <c r="AR2433" i="1" a="1"/>
  <c r="AR2433" i="1"/>
  <c r="AR2434" i="1" a="1"/>
  <c r="AR2434" i="1" s="1"/>
  <c r="AR2435" i="1" a="1"/>
  <c r="AR2435" i="1" s="1"/>
  <c r="AR2436" i="1" a="1"/>
  <c r="AR2436" i="1" s="1"/>
  <c r="AR2437" i="1" a="1"/>
  <c r="AR2437" i="1" s="1"/>
  <c r="AR2438" i="1" a="1"/>
  <c r="AR2438" i="1" s="1"/>
  <c r="AR2439" i="1" a="1"/>
  <c r="AR2439" i="1" s="1"/>
  <c r="AR2440" i="1" a="1"/>
  <c r="AR2440" i="1" s="1"/>
  <c r="AR2441" i="1" a="1"/>
  <c r="AR2441" i="1" s="1"/>
  <c r="AR2442" i="1" a="1"/>
  <c r="AR2442" i="1"/>
  <c r="AR2443" i="1" a="1"/>
  <c r="AR2443" i="1" s="1"/>
  <c r="AR2444" i="1" a="1"/>
  <c r="AR2444" i="1"/>
  <c r="AR2445" i="1" a="1"/>
  <c r="AR2445" i="1" s="1"/>
  <c r="AR2446" i="1" a="1"/>
  <c r="AR2446" i="1" s="1"/>
  <c r="AR2447" i="1" a="1"/>
  <c r="AR2447" i="1" s="1"/>
  <c r="AR2448" i="1" a="1"/>
  <c r="AR2448" i="1" s="1"/>
  <c r="AR2449" i="1" a="1"/>
  <c r="AR2449" i="1"/>
  <c r="AR2450" i="1" a="1"/>
  <c r="AR2450" i="1" s="1"/>
  <c r="AR2451" i="1" a="1"/>
  <c r="AR2451" i="1" s="1"/>
  <c r="AR2452" i="1" a="1"/>
  <c r="AR2452" i="1" s="1"/>
  <c r="AR2453" i="1" a="1"/>
  <c r="AR2453" i="1" s="1"/>
  <c r="AR2454" i="1" a="1"/>
  <c r="AR2454" i="1" s="1"/>
  <c r="AR2455" i="1" a="1"/>
  <c r="AR2455" i="1"/>
  <c r="AR2456" i="1" a="1"/>
  <c r="AR2456" i="1" s="1"/>
  <c r="AR2457" i="1" a="1"/>
  <c r="AR2457" i="1" s="1"/>
  <c r="AR2458" i="1" a="1"/>
  <c r="AR2458" i="1" s="1"/>
  <c r="AR3" i="1" a="1"/>
  <c r="AR3" i="1" s="1"/>
  <c r="AL1" i="1" l="1"/>
  <c r="I54" i="28"/>
  <c r="I53" i="28"/>
  <c r="I52" i="28"/>
  <c r="I51" i="28"/>
  <c r="I50" i="28"/>
  <c r="I49" i="28"/>
  <c r="I48" i="28"/>
  <c r="I47" i="28"/>
  <c r="I46" i="28"/>
  <c r="I45" i="28"/>
  <c r="I44" i="28"/>
  <c r="I43" i="28"/>
  <c r="I42" i="28"/>
  <c r="I41" i="28"/>
  <c r="F49" i="28"/>
  <c r="F48" i="28"/>
  <c r="F47" i="28"/>
  <c r="F46" i="28"/>
  <c r="F45" i="28"/>
  <c r="F44" i="28"/>
  <c r="F43" i="28"/>
  <c r="F42" i="28"/>
  <c r="F41" i="28"/>
  <c r="C47" i="28"/>
  <c r="C46" i="28"/>
  <c r="C45" i="28"/>
  <c r="C44" i="28"/>
  <c r="C43" i="28"/>
  <c r="C42" i="28"/>
  <c r="C41" i="28"/>
  <c r="AH1" i="1" l="1"/>
  <c r="A2" i="30" l="1"/>
  <c r="H138" i="1" l="1"/>
  <c r="AF1" i="1" l="1"/>
  <c r="AE1" i="1" l="1"/>
  <c r="A82" i="30"/>
  <c r="AD1" i="1" l="1"/>
  <c r="AC614" i="1"/>
  <c r="AC5" i="1"/>
  <c r="AC13" i="1"/>
  <c r="AC20" i="1"/>
  <c r="AC21" i="1"/>
  <c r="AC59" i="1"/>
  <c r="AC52" i="1"/>
  <c r="AC8" i="1"/>
  <c r="AC211" i="1"/>
  <c r="AC555" i="1"/>
  <c r="AC15" i="1"/>
  <c r="AC53" i="1"/>
  <c r="AC1080" i="1"/>
  <c r="AC18" i="1"/>
  <c r="AC613" i="1"/>
  <c r="AC592" i="1"/>
  <c r="AC22" i="1"/>
  <c r="AC367" i="1"/>
  <c r="AC16" i="1"/>
  <c r="AC11" i="1"/>
  <c r="AC30" i="1"/>
  <c r="AC981" i="1"/>
  <c r="AC28" i="1"/>
  <c r="AC999" i="1"/>
  <c r="AC849" i="1"/>
  <c r="AC629" i="1"/>
  <c r="AC580" i="1"/>
  <c r="AC1023" i="1"/>
  <c r="AC83" i="1"/>
  <c r="AC977" i="1"/>
  <c r="AC976" i="1"/>
  <c r="AC800" i="1"/>
  <c r="AC36" i="1"/>
  <c r="AC214" i="1"/>
  <c r="AC115" i="1"/>
  <c r="AC271" i="1"/>
  <c r="AC43" i="1"/>
  <c r="AC595" i="1"/>
  <c r="AC1085" i="1"/>
  <c r="AC31" i="1"/>
  <c r="AC24" i="1"/>
  <c r="AC26" i="1"/>
  <c r="AC325" i="1"/>
  <c r="AC9" i="1"/>
  <c r="AC978" i="1"/>
  <c r="AC57" i="1"/>
  <c r="AC60" i="1"/>
  <c r="AC1081" i="1"/>
  <c r="AC69" i="1"/>
  <c r="AC313" i="1"/>
  <c r="AC10" i="1"/>
  <c r="AC66" i="1"/>
  <c r="AC318" i="1"/>
  <c r="AC27" i="1"/>
  <c r="AC107" i="1"/>
  <c r="AC42" i="1"/>
  <c r="AC826" i="1"/>
  <c r="AC374" i="1"/>
  <c r="AC217" i="1"/>
  <c r="AC609" i="1"/>
  <c r="AC1086" i="1"/>
  <c r="AC891" i="1"/>
  <c r="AC88" i="1"/>
  <c r="AC86" i="1"/>
  <c r="AC80" i="1"/>
  <c r="AC84" i="1"/>
  <c r="AC93" i="1"/>
  <c r="AC82" i="1"/>
  <c r="AC85" i="1"/>
  <c r="AC89" i="1"/>
  <c r="AC90" i="1"/>
  <c r="AC197" i="1"/>
  <c r="AC95" i="1"/>
  <c r="AC97" i="1"/>
  <c r="AC402" i="1"/>
  <c r="AC99" i="1"/>
  <c r="AC100" i="1"/>
  <c r="AC102" i="1"/>
  <c r="AC101" i="1"/>
  <c r="AC2205" i="1"/>
  <c r="AC96" i="1"/>
  <c r="AC825" i="1"/>
  <c r="AC112" i="1"/>
  <c r="AC1087" i="1"/>
  <c r="AC2219" i="1"/>
  <c r="AC308" i="1"/>
  <c r="AC842" i="1"/>
  <c r="AC2218" i="1"/>
  <c r="AC111" i="1"/>
  <c r="AC87" i="1"/>
  <c r="AC250" i="1"/>
  <c r="AC120" i="1"/>
  <c r="AC293" i="1"/>
  <c r="AC37" i="1"/>
  <c r="AC446" i="1"/>
  <c r="AC491" i="1"/>
  <c r="AC611" i="1"/>
  <c r="AC1088" i="1"/>
  <c r="AC119" i="1"/>
  <c r="AC567" i="1"/>
  <c r="AC498" i="1"/>
  <c r="AC121" i="1"/>
  <c r="AC517" i="1"/>
  <c r="AC1089" i="1"/>
  <c r="AC54" i="1"/>
  <c r="AC103" i="1"/>
  <c r="AC261" i="1"/>
  <c r="AC122" i="1"/>
  <c r="AC970" i="1"/>
  <c r="AC1090" i="1"/>
  <c r="AC734" i="1"/>
  <c r="AC735" i="1"/>
  <c r="AC678" i="1"/>
  <c r="AC342" i="1"/>
  <c r="AC116" i="1"/>
  <c r="AC135" i="1"/>
  <c r="AC168" i="1"/>
  <c r="AC238" i="1"/>
  <c r="AC2232" i="1"/>
  <c r="AC2222" i="1"/>
  <c r="AC70" i="1"/>
  <c r="AC314" i="1"/>
  <c r="AC306" i="1"/>
  <c r="AC145" i="1"/>
  <c r="AC943" i="1"/>
  <c r="AC728" i="1"/>
  <c r="AC50" i="1"/>
  <c r="AC1091" i="1"/>
  <c r="AC146" i="1"/>
  <c r="AC139" i="1"/>
  <c r="AC140" i="1"/>
  <c r="AC137" i="1"/>
  <c r="AC142" i="1"/>
  <c r="AC220" i="1"/>
  <c r="AC470" i="1"/>
  <c r="AC351" i="1"/>
  <c r="AC385" i="1"/>
  <c r="AC242" i="1"/>
  <c r="AC1092" i="1"/>
  <c r="AC2212" i="1"/>
  <c r="AC676" i="1"/>
  <c r="AC620" i="1"/>
  <c r="AC152" i="1"/>
  <c r="AC207" i="1"/>
  <c r="AC1093" i="1"/>
  <c r="AC1094" i="1"/>
  <c r="AC860" i="1"/>
  <c r="AC156" i="1"/>
  <c r="AC39" i="1"/>
  <c r="AC67" i="1"/>
  <c r="AC405" i="1"/>
  <c r="AC1095" i="1"/>
  <c r="AC661" i="1"/>
  <c r="AC623" i="1"/>
  <c r="AC164" i="1"/>
  <c r="AC161" i="1"/>
  <c r="AC133" i="1"/>
  <c r="AC573" i="1"/>
  <c r="AC249" i="1"/>
  <c r="AC1096" i="1"/>
  <c r="AC1097" i="1"/>
  <c r="AC690" i="1"/>
  <c r="AC288" i="1"/>
  <c r="AC840" i="1"/>
  <c r="AC132" i="1"/>
  <c r="AC1098" i="1"/>
  <c r="AC98" i="1"/>
  <c r="AC421" i="1"/>
  <c r="AC248" i="1"/>
  <c r="AC179" i="1"/>
  <c r="AC136" i="1"/>
  <c r="AC169" i="1"/>
  <c r="AC180" i="1"/>
  <c r="AC182" i="1"/>
  <c r="AC186" i="1"/>
  <c r="AC221" i="1"/>
  <c r="AC34" i="1"/>
  <c r="AC275" i="1"/>
  <c r="AC785" i="1"/>
  <c r="AC265" i="1"/>
  <c r="AC172" i="1"/>
  <c r="AC496" i="1"/>
  <c r="AC267" i="1"/>
  <c r="AC1004" i="1"/>
  <c r="AC47" i="1"/>
  <c r="AC1099" i="1"/>
  <c r="AC607" i="1"/>
  <c r="AC836" i="1"/>
  <c r="AC279" i="1"/>
  <c r="AC599" i="1"/>
  <c r="AC670" i="1"/>
  <c r="AC17" i="1"/>
  <c r="AC500" i="1"/>
  <c r="AC844" i="1"/>
  <c r="AC360" i="1"/>
  <c r="AC114" i="1"/>
  <c r="AC110" i="1"/>
  <c r="AC672" i="1"/>
  <c r="AC458" i="1"/>
  <c r="AC655" i="1"/>
  <c r="AC756" i="1"/>
  <c r="AC237" i="1"/>
  <c r="AC4" i="1"/>
  <c r="AC2215" i="1"/>
  <c r="AC2213" i="1"/>
  <c r="AC129" i="1"/>
  <c r="AC662" i="1"/>
  <c r="AC878" i="1"/>
  <c r="AC344" i="1"/>
  <c r="AC608" i="1"/>
  <c r="AC1008" i="1"/>
  <c r="AC605" i="1"/>
  <c r="AC198" i="1"/>
  <c r="AC205" i="1"/>
  <c r="AC983" i="1"/>
  <c r="AC984" i="1"/>
  <c r="AC126" i="1"/>
  <c r="AC270" i="1"/>
  <c r="AC706" i="1"/>
  <c r="AC1100" i="1"/>
  <c r="AC1101" i="1"/>
  <c r="AC192" i="1"/>
  <c r="AC46" i="1"/>
  <c r="AC148" i="1"/>
  <c r="AC1009" i="1"/>
  <c r="AC296" i="1"/>
  <c r="AC290" i="1"/>
  <c r="AC414" i="1"/>
  <c r="AC258" i="1"/>
  <c r="AC79" i="1"/>
  <c r="AC742" i="1"/>
  <c r="AC637" i="1"/>
  <c r="AC200" i="1"/>
  <c r="AC303" i="1"/>
  <c r="AC1016" i="1"/>
  <c r="AC281" i="1"/>
  <c r="AC123" i="1"/>
  <c r="AC635" i="1"/>
  <c r="AC178" i="1"/>
  <c r="AC277" i="1"/>
  <c r="AC830" i="1"/>
  <c r="AC223" i="1"/>
  <c r="AC668" i="1"/>
  <c r="AC222" i="1"/>
  <c r="AC979" i="1"/>
  <c r="AC1006" i="1"/>
  <c r="AC274" i="1"/>
  <c r="AC663" i="1"/>
  <c r="AC75" i="1"/>
  <c r="AC1102" i="1"/>
  <c r="AC262" i="1"/>
  <c r="AC658" i="1"/>
  <c r="AC1103" i="1"/>
  <c r="AC467" i="1"/>
  <c r="AC216" i="1"/>
  <c r="AC645" i="1"/>
  <c r="AC1104" i="1"/>
  <c r="AC224" i="1"/>
  <c r="AC74" i="1"/>
  <c r="AC246" i="1"/>
  <c r="AC626" i="1"/>
  <c r="AC702" i="1"/>
  <c r="AC190" i="1"/>
  <c r="AC283" i="1"/>
  <c r="AC191" i="1"/>
  <c r="AC1105" i="1"/>
  <c r="AC92" i="1"/>
  <c r="AC427" i="1"/>
  <c r="AC714" i="1"/>
  <c r="AC519" i="1"/>
  <c r="AC466" i="1"/>
  <c r="AC808" i="1"/>
  <c r="AC68" i="1"/>
  <c r="AC63" i="1"/>
  <c r="AC163" i="1"/>
  <c r="AC269" i="1"/>
  <c r="AC19" i="1"/>
  <c r="AC1106" i="1"/>
  <c r="AC332" i="1"/>
  <c r="AC588" i="1"/>
  <c r="AC701" i="1"/>
  <c r="AC1032" i="1"/>
  <c r="AC236" i="1"/>
  <c r="AC286" i="1"/>
  <c r="AC488" i="1"/>
  <c r="AC218" i="1"/>
  <c r="AC1107" i="1"/>
  <c r="AC1019" i="1"/>
  <c r="AC691" i="1"/>
  <c r="AC763" i="1"/>
  <c r="AC150" i="1"/>
  <c r="AC838" i="1"/>
  <c r="AC233" i="1"/>
  <c r="AC345" i="1"/>
  <c r="AC1108" i="1"/>
  <c r="AC253" i="1"/>
  <c r="AC679" i="1"/>
  <c r="AC859" i="1"/>
  <c r="AC171" i="1"/>
  <c r="AC1109" i="1"/>
  <c r="AC904" i="1"/>
  <c r="AC1110" i="1"/>
  <c r="AC241" i="1"/>
  <c r="AC1111" i="1"/>
  <c r="AC185" i="1"/>
  <c r="AC400" i="1"/>
  <c r="AC113" i="1"/>
  <c r="AC1112" i="1"/>
  <c r="AC424" i="1"/>
  <c r="AC988" i="1"/>
  <c r="AC509" i="1"/>
  <c r="AC776" i="1"/>
  <c r="AC291" i="1"/>
  <c r="AC1113" i="1"/>
  <c r="AC167" i="1"/>
  <c r="AC674" i="1"/>
  <c r="AC1114" i="1"/>
  <c r="AC48" i="1"/>
  <c r="AC108" i="1"/>
  <c r="AC1115" i="1"/>
  <c r="AC263" i="1"/>
  <c r="AC647" i="1"/>
  <c r="AC170" i="1"/>
  <c r="AC1116" i="1"/>
  <c r="AC448" i="1"/>
  <c r="AC239" i="1"/>
  <c r="AC157" i="1"/>
  <c r="AC187" i="1"/>
  <c r="AC725" i="1"/>
  <c r="AC300" i="1"/>
  <c r="AC392" i="1"/>
  <c r="AC1055" i="1"/>
  <c r="AC317" i="1"/>
  <c r="AC560" i="1"/>
  <c r="AC694" i="1"/>
  <c r="AC23" i="1"/>
  <c r="AC347" i="1"/>
  <c r="AC386" i="1"/>
  <c r="AC194" i="1"/>
  <c r="AC278" i="1"/>
  <c r="AC703" i="1"/>
  <c r="AC863" i="1"/>
  <c r="AC184" i="1"/>
  <c r="AC252" i="1"/>
  <c r="AC528" i="1"/>
  <c r="AC353" i="1"/>
  <c r="AC2233" i="1"/>
  <c r="AC454" i="1"/>
  <c r="AC485" i="1"/>
  <c r="AC1063" i="1"/>
  <c r="AC254" i="1"/>
  <c r="AC337" i="1"/>
  <c r="AC310" i="1"/>
  <c r="AC539" i="1"/>
  <c r="AC441" i="1"/>
  <c r="AC1117" i="1"/>
  <c r="AC336" i="1"/>
  <c r="AC244" i="1"/>
  <c r="AC1040" i="1"/>
  <c r="AC1118" i="1"/>
  <c r="AC298" i="1"/>
  <c r="AC538" i="1"/>
  <c r="AC2220" i="1"/>
  <c r="AC401" i="1"/>
  <c r="AC407" i="1"/>
  <c r="AC552" i="1"/>
  <c r="AC724" i="1"/>
  <c r="AC153" i="1"/>
  <c r="AC251" i="1"/>
  <c r="AC162" i="1"/>
  <c r="AC1119" i="1"/>
  <c r="AC544" i="1"/>
  <c r="AC358" i="1"/>
  <c r="AC1027" i="1"/>
  <c r="AC232" i="1"/>
  <c r="AC1036" i="1"/>
  <c r="AC412" i="1"/>
  <c r="AC687" i="1"/>
  <c r="AC898" i="1"/>
  <c r="AC127" i="1"/>
  <c r="AC707" i="1"/>
  <c r="AC1077" i="1"/>
  <c r="AC1120" i="1"/>
  <c r="AC128" i="1"/>
  <c r="AC1010" i="1"/>
  <c r="AC189" i="1"/>
  <c r="AC861" i="1"/>
  <c r="AC1024" i="1"/>
  <c r="AC389" i="1"/>
  <c r="AC866" i="1"/>
  <c r="AC302" i="1"/>
  <c r="AC340" i="1"/>
  <c r="AC352" i="1"/>
  <c r="AC1121" i="1"/>
  <c r="AC426" i="1"/>
  <c r="AC700" i="1"/>
  <c r="AC377" i="1"/>
  <c r="AC403" i="1"/>
  <c r="AC38" i="1"/>
  <c r="AC1122" i="1"/>
  <c r="AC627" i="1"/>
  <c r="AC289" i="1"/>
  <c r="AC315" i="1"/>
  <c r="AC324" i="1"/>
  <c r="AC766" i="1"/>
  <c r="AC1123" i="1"/>
  <c r="AC339" i="1"/>
  <c r="AC245" i="1"/>
  <c r="AC472" i="1"/>
  <c r="AC387" i="1"/>
  <c r="AC1033" i="1"/>
  <c r="AC329" i="1"/>
  <c r="AC991" i="1"/>
  <c r="AC1124" i="1"/>
  <c r="AC474" i="1"/>
  <c r="AC260" i="1"/>
  <c r="AC159" i="1"/>
  <c r="AC526" i="1"/>
  <c r="AC1018" i="1"/>
  <c r="AC1035" i="1"/>
  <c r="AC546" i="1"/>
  <c r="AC106" i="1"/>
  <c r="AC151" i="1"/>
  <c r="AC174" i="1"/>
  <c r="AC948" i="1"/>
  <c r="AC1056" i="1"/>
  <c r="AC1125" i="1"/>
  <c r="AC1126" i="1"/>
  <c r="AC335" i="1"/>
  <c r="AC593" i="1"/>
  <c r="AC320" i="1"/>
  <c r="AC747" i="1"/>
  <c r="AC791" i="1"/>
  <c r="AC540" i="1"/>
  <c r="AC371" i="1"/>
  <c r="AC507" i="1"/>
  <c r="AC571" i="1"/>
  <c r="AC312" i="1"/>
  <c r="AC378" i="1"/>
  <c r="AC1127" i="1"/>
  <c r="AC357" i="1"/>
  <c r="AC365" i="1"/>
  <c r="AC481" i="1"/>
  <c r="AC411" i="1"/>
  <c r="AC160" i="1"/>
  <c r="AC376" i="1"/>
  <c r="AC165" i="1"/>
  <c r="AC489" i="1"/>
  <c r="AC497" i="1"/>
  <c r="AC522" i="1"/>
  <c r="AC641" i="1"/>
  <c r="AC920" i="1"/>
  <c r="AC2214" i="1"/>
  <c r="AC464" i="1"/>
  <c r="AC738" i="1"/>
  <c r="AC333" i="1"/>
  <c r="AC147" i="1"/>
  <c r="AC2207" i="1"/>
  <c r="AC969" i="1"/>
  <c r="AC486" i="1"/>
  <c r="AC2228" i="1"/>
  <c r="AC2225" i="1"/>
  <c r="AC739" i="1"/>
  <c r="AC957" i="1"/>
  <c r="AC492" i="1"/>
  <c r="AC2234" i="1"/>
  <c r="AC508" i="1"/>
  <c r="AC2235" i="1"/>
  <c r="AC2226" i="1"/>
  <c r="AC2231" i="1"/>
  <c r="AC229" i="1"/>
  <c r="AC543" i="1"/>
  <c r="AC504" i="1"/>
  <c r="AC2236" i="1"/>
  <c r="AC704" i="1"/>
  <c r="AC399" i="1"/>
  <c r="AC2227" i="1"/>
  <c r="AC761" i="1"/>
  <c r="AC966" i="1"/>
  <c r="AC713" i="1"/>
  <c r="AC228" i="1"/>
  <c r="AC2237" i="1"/>
  <c r="AC630" i="1"/>
  <c r="AC2238" i="1"/>
  <c r="AC964" i="1"/>
  <c r="AC965" i="1"/>
  <c r="AC390" i="1"/>
  <c r="AC743" i="1"/>
  <c r="AC1128" i="1"/>
  <c r="AC2230" i="1"/>
  <c r="AC646" i="1"/>
  <c r="AC2229" i="1"/>
  <c r="AC1044" i="1"/>
  <c r="AC391" i="1"/>
  <c r="AC1074" i="1"/>
  <c r="AC1129" i="1"/>
  <c r="AC71" i="1"/>
  <c r="AC138" i="1"/>
  <c r="AC1130" i="1"/>
  <c r="AC789" i="1"/>
  <c r="AC40" i="1"/>
  <c r="AC483" i="1"/>
  <c r="AC499" i="1"/>
  <c r="AC503" i="1"/>
  <c r="AC967" i="1"/>
  <c r="AC413" i="1"/>
  <c r="AC429" i="1"/>
  <c r="AC355" i="1"/>
  <c r="AC459" i="1"/>
  <c r="AC612" i="1"/>
  <c r="AC1131" i="1"/>
  <c r="AC767" i="1"/>
  <c r="AC717" i="1"/>
  <c r="AC432" i="1"/>
  <c r="AC515" i="1"/>
  <c r="AC2239" i="1"/>
  <c r="AC434" i="1"/>
  <c r="AC953" i="1"/>
  <c r="AC2211" i="1"/>
  <c r="AC753" i="1"/>
  <c r="AC473" i="1"/>
  <c r="AC423" i="1"/>
  <c r="AC511" i="1"/>
  <c r="AC709" i="1"/>
  <c r="AC490" i="1"/>
  <c r="AC784" i="1"/>
  <c r="AC430" i="1"/>
  <c r="AC436" i="1"/>
  <c r="AC1132" i="1"/>
  <c r="AC225" i="1"/>
  <c r="AC175" i="1"/>
  <c r="AC465" i="1"/>
  <c r="AC582" i="1"/>
  <c r="AC487" i="1"/>
  <c r="AC478" i="1"/>
  <c r="AC1078" i="1"/>
  <c r="AC996" i="1"/>
  <c r="AC664" i="1"/>
  <c r="AC482" i="1"/>
  <c r="AC468" i="1"/>
  <c r="AC512" i="1"/>
  <c r="AC230" i="1"/>
  <c r="AC2221" i="1"/>
  <c r="AC640" i="1"/>
  <c r="AC1133" i="1"/>
  <c r="AC210" i="1"/>
  <c r="AC993" i="1"/>
  <c r="AC479" i="1"/>
  <c r="AC723" i="1"/>
  <c r="AC994" i="1"/>
  <c r="AC475" i="1"/>
  <c r="AC741" i="1"/>
  <c r="AC995" i="1"/>
  <c r="AC2206" i="1"/>
  <c r="AC532" i="1"/>
  <c r="AC476" i="1"/>
  <c r="AC295" i="1"/>
  <c r="AC998" i="1"/>
  <c r="AC997" i="1"/>
  <c r="AC1041" i="1"/>
  <c r="AC397" i="1"/>
  <c r="AC771" i="1"/>
  <c r="AC792" i="1"/>
  <c r="AC451" i="1"/>
  <c r="AC1005" i="1"/>
  <c r="AC431" i="1"/>
  <c r="AC428" i="1"/>
  <c r="AC579" i="1"/>
  <c r="AC520" i="1"/>
  <c r="AC1134" i="1"/>
  <c r="AC6" i="1"/>
  <c r="AC417" i="1"/>
  <c r="AC1135" i="1"/>
  <c r="AC545" i="1"/>
  <c r="AC447" i="1"/>
  <c r="AC805" i="1"/>
  <c r="AC1136" i="1"/>
  <c r="AC273" i="1"/>
  <c r="AC686" i="1"/>
  <c r="AC398" i="1"/>
  <c r="AC779" i="1"/>
  <c r="AC494" i="1"/>
  <c r="AC381" i="1"/>
  <c r="AC536" i="1"/>
  <c r="AC558" i="1"/>
  <c r="AC1137" i="1"/>
  <c r="AC1138" i="1"/>
  <c r="AC1139" i="1"/>
  <c r="AC782" i="1"/>
  <c r="AC81" i="1"/>
  <c r="AC616" i="1"/>
  <c r="AC408" i="1"/>
  <c r="AC280" i="1"/>
  <c r="AC548" i="1"/>
  <c r="AC444" i="1"/>
  <c r="AC563" i="1"/>
  <c r="AC292" i="1"/>
  <c r="AC416" i="1"/>
  <c r="AC438" i="1"/>
  <c r="AC1057" i="1"/>
  <c r="AC309" i="1"/>
  <c r="AC562" i="1"/>
  <c r="AC420" i="1"/>
  <c r="AC820" i="1"/>
  <c r="AC177" i="1"/>
  <c r="AC835" i="1"/>
  <c r="AC1140" i="1"/>
  <c r="AC1141" i="1"/>
  <c r="AC450" i="1"/>
  <c r="AC553" i="1"/>
  <c r="AC462" i="1"/>
  <c r="AC795" i="1"/>
  <c r="AC1142" i="1"/>
  <c r="AC469" i="1"/>
  <c r="AC1143" i="1"/>
  <c r="AC384" i="1"/>
  <c r="AC1144" i="1"/>
  <c r="AC25" i="1"/>
  <c r="AC3" i="1"/>
  <c r="AC453" i="1"/>
  <c r="AC435" i="1"/>
  <c r="AC2217" i="1"/>
  <c r="AC673" i="1"/>
  <c r="AC1145" i="1"/>
  <c r="AC433" i="1"/>
  <c r="AC452" i="1"/>
  <c r="AC754" i="1"/>
  <c r="AC443" i="1"/>
  <c r="AC677" i="1"/>
  <c r="AC527" i="1"/>
  <c r="AC1146" i="1"/>
  <c r="AC1147" i="1"/>
  <c r="AC442" i="1"/>
  <c r="AC1148" i="1"/>
  <c r="AC1149" i="1"/>
  <c r="AC33" i="1"/>
  <c r="AC247" i="1"/>
  <c r="AC1150" i="1"/>
  <c r="AC846" i="1"/>
  <c r="AC437" i="1"/>
  <c r="AC1151" i="1"/>
  <c r="AC2403" i="1"/>
  <c r="AC1152" i="1"/>
  <c r="AC1153" i="1"/>
  <c r="AC1154" i="1"/>
  <c r="AC425" i="1"/>
  <c r="AC2404" i="1"/>
  <c r="AC471" i="1"/>
  <c r="AC1155" i="1"/>
  <c r="AC193" i="1"/>
  <c r="AC557" i="1"/>
  <c r="AC798" i="1"/>
  <c r="AC348" i="1"/>
  <c r="AC529" i="1"/>
  <c r="AC570" i="1"/>
  <c r="AC568" i="1"/>
  <c r="AC388" i="1"/>
  <c r="AC173" i="1"/>
  <c r="AC158" i="1"/>
  <c r="AC564" i="1"/>
  <c r="AC1156" i="1"/>
  <c r="AC565" i="1"/>
  <c r="AC264" i="1"/>
  <c r="AC561" i="1"/>
  <c r="AC510" i="1"/>
  <c r="AC572" i="1"/>
  <c r="AC208" i="1"/>
  <c r="AC569" i="1"/>
  <c r="AC574" i="1"/>
  <c r="AC578" i="1"/>
  <c r="AC1157" i="1"/>
  <c r="AC746" i="1"/>
  <c r="AC566" i="1"/>
  <c r="AC577" i="1"/>
  <c r="AC575" i="1"/>
  <c r="AC1158" i="1"/>
  <c r="AC1159" i="1"/>
  <c r="AC1160" i="1"/>
  <c r="AC1161" i="1"/>
  <c r="AC1042" i="1"/>
  <c r="AC1162" i="1"/>
  <c r="AC1163" i="1"/>
  <c r="AC1021" i="1"/>
  <c r="AC823" i="1"/>
  <c r="AC35" i="1"/>
  <c r="AC77" i="1"/>
  <c r="AC188" i="1"/>
  <c r="AC1164" i="1"/>
  <c r="AC708" i="1"/>
  <c r="AC61" i="1"/>
  <c r="AC73" i="1"/>
  <c r="AC1165" i="1"/>
  <c r="AC1166" i="1"/>
  <c r="AC62" i="1"/>
  <c r="AC954" i="1"/>
  <c r="AC737" i="1"/>
  <c r="AC72" i="1"/>
  <c r="AC2204" i="1"/>
  <c r="AC1167" i="1"/>
  <c r="AC134" i="1"/>
  <c r="AC986" i="1"/>
  <c r="AC638" i="1"/>
  <c r="AC124" i="1"/>
  <c r="AC1168" i="1"/>
  <c r="AC633" i="1"/>
  <c r="AC109" i="1"/>
  <c r="AC1169" i="1"/>
  <c r="AC166" i="1"/>
  <c r="AC624" i="1"/>
  <c r="AC1170" i="1"/>
  <c r="AC973" i="1"/>
  <c r="AC853" i="1"/>
  <c r="AC864" i="1"/>
  <c r="AC666" i="1"/>
  <c r="AC684" i="1"/>
  <c r="AC807" i="1"/>
  <c r="AC1171" i="1"/>
  <c r="AC858" i="1"/>
  <c r="AC1172" i="1"/>
  <c r="AC931" i="1"/>
  <c r="AC1173" i="1"/>
  <c r="AC1174" i="1"/>
  <c r="AC2209" i="1"/>
  <c r="AC231" i="1"/>
  <c r="AC2210" i="1"/>
  <c r="AC665" i="1"/>
  <c r="AC682" i="1"/>
  <c r="AC867" i="1"/>
  <c r="AC675" i="1"/>
  <c r="AC1175" i="1"/>
  <c r="AC634" i="1"/>
  <c r="AC1176" i="1"/>
  <c r="AC680" i="1"/>
  <c r="AC14" i="1"/>
  <c r="AC1177" i="1"/>
  <c r="AC404" i="1"/>
  <c r="AC618" i="1"/>
  <c r="AC2405" i="1"/>
  <c r="AC276" i="1"/>
  <c r="AC987" i="1"/>
  <c r="AC692" i="1"/>
  <c r="AC1017" i="1"/>
  <c r="AC1178" i="1"/>
  <c r="AC685" i="1"/>
  <c r="AC1179" i="1"/>
  <c r="AC105" i="1"/>
  <c r="AC234" i="1"/>
  <c r="AC328" i="1"/>
  <c r="AC880" i="1"/>
  <c r="AC203" i="1"/>
  <c r="AC1047" i="1"/>
  <c r="AC1180" i="1"/>
  <c r="AC971" i="1"/>
  <c r="AC1181" i="1"/>
  <c r="AC889" i="1"/>
  <c r="AC206" i="1"/>
  <c r="AC1182" i="1"/>
  <c r="AC961" i="1"/>
  <c r="AC1183" i="1"/>
  <c r="AC962" i="1"/>
  <c r="AC213" i="1"/>
  <c r="AC350" i="1"/>
  <c r="AC1184" i="1"/>
  <c r="AC1185" i="1"/>
  <c r="AC1186" i="1"/>
  <c r="AC935" i="1"/>
  <c r="AC338" i="1"/>
  <c r="AC1187" i="1"/>
  <c r="AC1188" i="1"/>
  <c r="AC711" i="1"/>
  <c r="AC865" i="1"/>
  <c r="AC64" i="1"/>
  <c r="AC1189" i="1"/>
  <c r="AC41" i="1"/>
  <c r="AC240" i="1"/>
  <c r="AC1190" i="1"/>
  <c r="AC947" i="1"/>
  <c r="AC195" i="1"/>
  <c r="AC1028" i="1"/>
  <c r="AC1191" i="1"/>
  <c r="AC1192" i="1"/>
  <c r="AC1193" i="1"/>
  <c r="AC1194" i="1"/>
  <c r="AC29" i="1"/>
  <c r="AC1195" i="1"/>
  <c r="AC764" i="1"/>
  <c r="AC1065" i="1"/>
  <c r="AC1196" i="1"/>
  <c r="AC1197" i="1"/>
  <c r="AC1198" i="1"/>
  <c r="AC1199" i="1"/>
  <c r="AC1200" i="1"/>
  <c r="AC1201" i="1"/>
  <c r="AC1039" i="1"/>
  <c r="AC1202" i="1"/>
  <c r="AC1203" i="1"/>
  <c r="AC1204" i="1"/>
  <c r="AC1084" i="1"/>
  <c r="AC1205" i="1"/>
  <c r="AC1206" i="1"/>
  <c r="AC600" i="1"/>
  <c r="AC744" i="1"/>
  <c r="AC1207" i="1"/>
  <c r="AC589" i="1"/>
  <c r="AC937" i="1"/>
  <c r="AC790" i="1"/>
  <c r="AC49" i="1"/>
  <c r="AC393" i="1"/>
  <c r="AC419" i="1"/>
  <c r="AC1066" i="1"/>
  <c r="AC1025" i="1"/>
  <c r="AC1208" i="1"/>
  <c r="AC992" i="1"/>
  <c r="AC1002" i="1"/>
  <c r="AC1058" i="1"/>
  <c r="AC1209" i="1"/>
  <c r="AC346" i="1"/>
  <c r="AC1210" i="1"/>
  <c r="AC513" i="1"/>
  <c r="AC1211" i="1"/>
  <c r="AC1212" i="1"/>
  <c r="AC1213" i="1"/>
  <c r="AC1214" i="1"/>
  <c r="AC1003" i="1"/>
  <c r="AC1026" i="1"/>
  <c r="AC1215" i="1"/>
  <c r="AC1216" i="1"/>
  <c r="AC65" i="1"/>
  <c r="AC631" i="1"/>
  <c r="AC209" i="1"/>
  <c r="AC1217" i="1"/>
  <c r="AC1060" i="1"/>
  <c r="AC621" i="1"/>
  <c r="AC1068" i="1"/>
  <c r="AC480" i="1"/>
  <c r="AC1076" i="1"/>
  <c r="AC1072" i="1"/>
  <c r="AC781" i="1"/>
  <c r="AC882" i="1"/>
  <c r="AC1218" i="1"/>
  <c r="AC963" i="1"/>
  <c r="AC1219" i="1"/>
  <c r="AC930" i="1"/>
  <c r="AC757" i="1"/>
  <c r="AC1220" i="1"/>
  <c r="AC1221" i="1"/>
  <c r="AC902" i="1"/>
  <c r="AC610" i="1"/>
  <c r="AC890" i="1"/>
  <c r="AC913" i="1"/>
  <c r="AC874" i="1"/>
  <c r="AC918" i="1"/>
  <c r="AC154" i="1"/>
  <c r="AC1222" i="1"/>
  <c r="AC1223" i="1"/>
  <c r="AC1070" i="1"/>
  <c r="AC1014" i="1"/>
  <c r="AC901" i="1"/>
  <c r="AC1224" i="1"/>
  <c r="AC1225" i="1"/>
  <c r="AC1050" i="1"/>
  <c r="AC942" i="1"/>
  <c r="AC1226" i="1"/>
  <c r="AC1227" i="1"/>
  <c r="AC1228" i="1"/>
  <c r="AC1229" i="1"/>
  <c r="AC1230" i="1"/>
  <c r="AC1231" i="1"/>
  <c r="AC793" i="1"/>
  <c r="AC1232" i="1"/>
  <c r="AC1233" i="1"/>
  <c r="AC1043" i="1"/>
  <c r="AC719" i="1"/>
  <c r="AC1234" i="1"/>
  <c r="AC594" i="1"/>
  <c r="AC418" i="1"/>
  <c r="AC1235" i="1"/>
  <c r="AC1236" i="1"/>
  <c r="AC606" i="1"/>
  <c r="AC939" i="1"/>
  <c r="AC1237" i="1"/>
  <c r="AC980" i="1"/>
  <c r="AC827" i="1"/>
  <c r="AC227" i="1"/>
  <c r="AC1238" i="1"/>
  <c r="AC1239" i="1"/>
  <c r="AC1240" i="1"/>
  <c r="AC656" i="1"/>
  <c r="AC1241" i="1"/>
  <c r="AC1242" i="1"/>
  <c r="AC1011" i="1"/>
  <c r="AC1243" i="1"/>
  <c r="AC1244" i="1"/>
  <c r="AC617" i="1"/>
  <c r="AC1245" i="1"/>
  <c r="AC343" i="1"/>
  <c r="AC1246" i="1"/>
  <c r="AC1247" i="1"/>
  <c r="AC1248" i="1"/>
  <c r="AC307" i="1"/>
  <c r="AC855" i="1"/>
  <c r="AC316" i="1"/>
  <c r="AC615" i="1"/>
  <c r="AC523" i="1"/>
  <c r="AC1249" i="1"/>
  <c r="AC380" i="1"/>
  <c r="AC1082" i="1"/>
  <c r="AC1250" i="1"/>
  <c r="AC852" i="1"/>
  <c r="AC1251" i="1"/>
  <c r="AC294" i="1"/>
  <c r="AC748" i="1"/>
  <c r="AC749" i="1"/>
  <c r="AC1252" i="1"/>
  <c r="AC899" i="1"/>
  <c r="AC1253" i="1"/>
  <c r="AC1254" i="1"/>
  <c r="AC1255" i="1"/>
  <c r="AC235" i="1"/>
  <c r="AC1053" i="1"/>
  <c r="AC1256" i="1"/>
  <c r="AC1257" i="1"/>
  <c r="AC1258" i="1"/>
  <c r="AC1049" i="1"/>
  <c r="AC1259" i="1"/>
  <c r="AC778" i="1"/>
  <c r="AC305" i="1"/>
  <c r="AC460" i="1"/>
  <c r="AC319" i="1"/>
  <c r="AC535" i="1"/>
  <c r="AC2240" i="1"/>
  <c r="AC1260" i="1"/>
  <c r="AC1054" i="1"/>
  <c r="AC1261" i="1"/>
  <c r="AC530" i="1"/>
  <c r="AC1262" i="1"/>
  <c r="AC1079" i="1"/>
  <c r="AC1263" i="1"/>
  <c r="AC1264" i="1"/>
  <c r="AC1265" i="1"/>
  <c r="AC255" i="1"/>
  <c r="AC1266" i="1"/>
  <c r="AC1267" i="1"/>
  <c r="AC1268" i="1"/>
  <c r="AC1269" i="1"/>
  <c r="AC1270" i="1"/>
  <c r="AC104" i="1"/>
  <c r="AC837" i="1"/>
  <c r="AC815" i="1"/>
  <c r="AC1030" i="1"/>
  <c r="AC117" i="1"/>
  <c r="AC736" i="1"/>
  <c r="AC1271" i="1"/>
  <c r="AC1272" i="1"/>
  <c r="AC822" i="1"/>
  <c r="AC201" i="1"/>
  <c r="AC2241" i="1"/>
  <c r="AC525" i="1"/>
  <c r="AC542" i="1"/>
  <c r="AC1273" i="1"/>
  <c r="AC797" i="1"/>
  <c r="AC1274" i="1"/>
  <c r="AC301" i="1"/>
  <c r="AC1275" i="1"/>
  <c r="AC1276" i="1"/>
  <c r="AC1277" i="1"/>
  <c r="AC598" i="1"/>
  <c r="AC349" i="1"/>
  <c r="AC974" i="1"/>
  <c r="AC1278" i="1"/>
  <c r="AC1279" i="1"/>
  <c r="AC1280" i="1"/>
  <c r="AC1281" i="1"/>
  <c r="AC1282" i="1"/>
  <c r="AC131" i="1"/>
  <c r="AC1283" i="1"/>
  <c r="AC243" i="1"/>
  <c r="AC183" i="1"/>
  <c r="AC12" i="1"/>
  <c r="AC1284" i="1"/>
  <c r="AC2406" i="1"/>
  <c r="AC125" i="1"/>
  <c r="AC1285" i="1"/>
  <c r="AC1286" i="1"/>
  <c r="AC257" i="1"/>
  <c r="AC1287" i="1"/>
  <c r="AC2208" i="1"/>
  <c r="AC330" i="1"/>
  <c r="AC2407" i="1"/>
  <c r="AC2242" i="1"/>
  <c r="AC144" i="1"/>
  <c r="AC601" i="1"/>
  <c r="AC1288" i="1"/>
  <c r="AC921" i="1"/>
  <c r="AC1289" i="1"/>
  <c r="AC949" i="1"/>
  <c r="AC720" i="1"/>
  <c r="AC1290" i="1"/>
  <c r="AC91" i="1"/>
  <c r="AC2408" i="1"/>
  <c r="AC2243" i="1"/>
  <c r="AC94" i="1"/>
  <c r="AC1291" i="1"/>
  <c r="AC196" i="1"/>
  <c r="AC1292" i="1"/>
  <c r="AC2244" i="1"/>
  <c r="AC2245" i="1"/>
  <c r="AC2246" i="1"/>
  <c r="AC1293" i="1"/>
  <c r="AC1048" i="1"/>
  <c r="AC1294" i="1"/>
  <c r="AC1295" i="1"/>
  <c r="AC379" i="1"/>
  <c r="AC1296" i="1"/>
  <c r="AC1297" i="1"/>
  <c r="AC2247" i="1"/>
  <c r="AC2248" i="1"/>
  <c r="AC2249" i="1"/>
  <c r="AC1298" i="1"/>
  <c r="AC1299" i="1"/>
  <c r="AC1300" i="1"/>
  <c r="AC199" i="1"/>
  <c r="AC1301" i="1"/>
  <c r="AC1302" i="1"/>
  <c r="AC1303" i="1"/>
  <c r="AC1304" i="1"/>
  <c r="AC1305" i="1"/>
  <c r="AC334" i="1"/>
  <c r="AC1306" i="1"/>
  <c r="AC1307" i="1"/>
  <c r="AC1308" i="1"/>
  <c r="AC285" i="1"/>
  <c r="AC2250" i="1"/>
  <c r="AC284" i="1"/>
  <c r="AC1309" i="1"/>
  <c r="AC1310" i="1"/>
  <c r="AC911" i="1"/>
  <c r="AC1311" i="1"/>
  <c r="AC1312" i="1"/>
  <c r="AC1313" i="1"/>
  <c r="AC982" i="1"/>
  <c r="AC1314" i="1"/>
  <c r="AC1315" i="1"/>
  <c r="AC975" i="1"/>
  <c r="AC1316" i="1"/>
  <c r="AC1317" i="1"/>
  <c r="AC1318" i="1"/>
  <c r="AC1319" i="1"/>
  <c r="AC1320" i="1"/>
  <c r="AC331" i="1"/>
  <c r="AC1321" i="1"/>
  <c r="AC1322" i="1"/>
  <c r="AC2251" i="1"/>
  <c r="AC1323" i="1"/>
  <c r="AC1324" i="1"/>
  <c r="AC1325" i="1"/>
  <c r="AC1326" i="1"/>
  <c r="AC1327" i="1"/>
  <c r="AC1328" i="1"/>
  <c r="AC1329" i="1"/>
  <c r="AC985" i="1"/>
  <c r="AC1330" i="1"/>
  <c r="AC1331" i="1"/>
  <c r="AC2252" i="1"/>
  <c r="AC2253" i="1"/>
  <c r="AC909" i="1"/>
  <c r="AC1332" i="1"/>
  <c r="AC1333" i="1"/>
  <c r="AC1334" i="1"/>
  <c r="AC1335" i="1"/>
  <c r="AC493" i="1"/>
  <c r="AC636" i="1"/>
  <c r="AC1336" i="1"/>
  <c r="AC1337" i="1"/>
  <c r="AC2254" i="1"/>
  <c r="AC501" i="1"/>
  <c r="AC2255" i="1"/>
  <c r="AC2256" i="1"/>
  <c r="AC1338" i="1"/>
  <c r="AC2257" i="1"/>
  <c r="AC796" i="1"/>
  <c r="AC1339" i="1"/>
  <c r="AC1340" i="1"/>
  <c r="AC2258" i="1"/>
  <c r="AC727" i="1"/>
  <c r="AC856" i="1"/>
  <c r="AC1341" i="1"/>
  <c r="AC2259" i="1"/>
  <c r="AC2260" i="1"/>
  <c r="AC2261" i="1"/>
  <c r="AC463" i="1"/>
  <c r="AC1342" i="1"/>
  <c r="AC282" i="1"/>
  <c r="AC1343" i="1"/>
  <c r="AC215" i="1"/>
  <c r="AC1344" i="1"/>
  <c r="AC888" i="1"/>
  <c r="AC1345" i="1"/>
  <c r="AC1346" i="1"/>
  <c r="AC2262" i="1"/>
  <c r="AC2263" i="1"/>
  <c r="AC681" i="1"/>
  <c r="AC130" i="1"/>
  <c r="AC1347" i="1"/>
  <c r="AC2264" i="1"/>
  <c r="AC2265" i="1"/>
  <c r="AC1046" i="1"/>
  <c r="AC1348" i="1"/>
  <c r="AC710" i="1"/>
  <c r="AC2266" i="1"/>
  <c r="AC1349" i="1"/>
  <c r="AC1051" i="1"/>
  <c r="AC1350" i="1"/>
  <c r="AC1351" i="1"/>
  <c r="AC1352" i="1"/>
  <c r="AC1353" i="1"/>
  <c r="AC176" i="1"/>
  <c r="AC721" i="1"/>
  <c r="AC2267" i="1"/>
  <c r="AC780" i="1"/>
  <c r="AC1354" i="1"/>
  <c r="AC354" i="1"/>
  <c r="AC1355" i="1"/>
  <c r="AC1356" i="1"/>
  <c r="AC1357" i="1"/>
  <c r="AC268" i="1"/>
  <c r="AC181" i="1"/>
  <c r="AC2409" i="1"/>
  <c r="AC1059" i="1"/>
  <c r="AC900" i="1"/>
  <c r="AC910" i="1"/>
  <c r="AC449" i="1"/>
  <c r="AC933" i="1"/>
  <c r="AC204" i="1"/>
  <c r="AC2268" i="1"/>
  <c r="AC651" i="1"/>
  <c r="AC1358" i="1"/>
  <c r="AC1359" i="1"/>
  <c r="AC1360" i="1"/>
  <c r="AC2269" i="1"/>
  <c r="AC1361" i="1"/>
  <c r="AC1362" i="1"/>
  <c r="AC1363" i="1"/>
  <c r="AC1364" i="1"/>
  <c r="AC2270" i="1"/>
  <c r="AC2271" i="1"/>
  <c r="AC1365" i="1"/>
  <c r="AC1366" i="1"/>
  <c r="AC1367" i="1"/>
  <c r="AC2272" i="1"/>
  <c r="AC1368" i="1"/>
  <c r="AC1369" i="1"/>
  <c r="AC2273" i="1"/>
  <c r="AC1370" i="1"/>
  <c r="AC2274" i="1"/>
  <c r="AC2275" i="1"/>
  <c r="AC960" i="1"/>
  <c r="AC2276" i="1"/>
  <c r="AC2277" i="1"/>
  <c r="AC1371" i="1"/>
  <c r="AC1372" i="1"/>
  <c r="AC2278" i="1"/>
  <c r="AC729" i="1"/>
  <c r="AC745" i="1"/>
  <c r="AC1373" i="1"/>
  <c r="AC1374" i="1"/>
  <c r="AC1375" i="1"/>
  <c r="AC1376" i="1"/>
  <c r="AC1377" i="1"/>
  <c r="AC1378" i="1"/>
  <c r="AC1379" i="1"/>
  <c r="AC1380" i="1"/>
  <c r="AC1381" i="1"/>
  <c r="AC2279" i="1"/>
  <c r="AC1382" i="1"/>
  <c r="AC2280" i="1"/>
  <c r="AC2281" i="1"/>
  <c r="AC1383" i="1"/>
  <c r="AC934" i="1"/>
  <c r="AC1384" i="1"/>
  <c r="AC2282" i="1"/>
  <c r="AC2283" i="1"/>
  <c r="AC2284" i="1"/>
  <c r="AC359" i="1"/>
  <c r="AC1385" i="1"/>
  <c r="AC2285" i="1"/>
  <c r="AC1386" i="1"/>
  <c r="AC410" i="1"/>
  <c r="AC1387" i="1"/>
  <c r="AC1388" i="1"/>
  <c r="AC58" i="1"/>
  <c r="AC1389" i="1"/>
  <c r="AC1390" i="1"/>
  <c r="AC871" i="1"/>
  <c r="AC1391" i="1"/>
  <c r="AC118" i="1"/>
  <c r="AC2286" i="1"/>
  <c r="AC845" i="1"/>
  <c r="AC990" i="1"/>
  <c r="AC806" i="1"/>
  <c r="AC502" i="1"/>
  <c r="AC2287" i="1"/>
  <c r="AC1392" i="1"/>
  <c r="AC2288" i="1"/>
  <c r="AC603" i="1"/>
  <c r="AC1393" i="1"/>
  <c r="AC824" i="1"/>
  <c r="AC1394" i="1"/>
  <c r="AC850" i="1"/>
  <c r="AC1395" i="1"/>
  <c r="AC938" i="1"/>
  <c r="AC1396" i="1"/>
  <c r="AC1397" i="1"/>
  <c r="AC1398" i="1"/>
  <c r="AC1399" i="1"/>
  <c r="AC828" i="1"/>
  <c r="AC648" i="1"/>
  <c r="AC1400" i="1"/>
  <c r="AC1401" i="1"/>
  <c r="AC287" i="1"/>
  <c r="AC1402" i="1"/>
  <c r="AC2289" i="1"/>
  <c r="AC2290" i="1"/>
  <c r="AC2291" i="1"/>
  <c r="AC1403" i="1"/>
  <c r="AC2292" i="1"/>
  <c r="AC1404" i="1"/>
  <c r="AC1405" i="1"/>
  <c r="AC1406" i="1"/>
  <c r="AC1407" i="1"/>
  <c r="AC1408" i="1"/>
  <c r="AC1409" i="1"/>
  <c r="AC1410" i="1"/>
  <c r="AC1411" i="1"/>
  <c r="AC851" i="1"/>
  <c r="AC1412" i="1"/>
  <c r="AC932" i="1"/>
  <c r="AC857" i="1"/>
  <c r="AC1413" i="1"/>
  <c r="AC892" i="1"/>
  <c r="AC1414" i="1"/>
  <c r="AC1415" i="1"/>
  <c r="AC908" i="1"/>
  <c r="AC1416" i="1"/>
  <c r="AC1417" i="1"/>
  <c r="AC1418" i="1"/>
  <c r="AC323" i="1"/>
  <c r="AC732" i="1"/>
  <c r="AC669" i="1"/>
  <c r="AC1419" i="1"/>
  <c r="AC1420" i="1"/>
  <c r="AC693" i="1"/>
  <c r="AC1421" i="1"/>
  <c r="AC1422" i="1"/>
  <c r="AC752" i="1"/>
  <c r="AC628" i="1"/>
  <c r="AC1423" i="1"/>
  <c r="AC1424" i="1"/>
  <c r="AC537" i="1"/>
  <c r="AC1425" i="1"/>
  <c r="AC667" i="1"/>
  <c r="AC550" i="1"/>
  <c r="AC716" i="1"/>
  <c r="AC1426" i="1"/>
  <c r="AC649" i="1"/>
  <c r="AC843" i="1"/>
  <c r="AC2293" i="1"/>
  <c r="AC1427" i="1"/>
  <c r="AC774" i="1"/>
  <c r="AC1428" i="1"/>
  <c r="AC869" i="1"/>
  <c r="AC2294" i="1"/>
  <c r="AC1429" i="1"/>
  <c r="AC1064" i="1"/>
  <c r="AC870" i="1"/>
  <c r="AC372" i="1"/>
  <c r="AC1062" i="1"/>
  <c r="AC872" i="1"/>
  <c r="AC1430" i="1"/>
  <c r="AC1015" i="1"/>
  <c r="AC1431" i="1"/>
  <c r="AC1432" i="1"/>
  <c r="AC1433" i="1"/>
  <c r="AC2295" i="1"/>
  <c r="AC2296" i="1"/>
  <c r="AC1045" i="1"/>
  <c r="AC2297" i="1"/>
  <c r="AC1434" i="1"/>
  <c r="AC1435" i="1"/>
  <c r="AC1436" i="1"/>
  <c r="AC1437" i="1"/>
  <c r="AC2298" i="1"/>
  <c r="AC917" i="1"/>
  <c r="AC1438" i="1"/>
  <c r="AC2299" i="1"/>
  <c r="AC506" i="1"/>
  <c r="AC596" i="1"/>
  <c r="AC950" i="1"/>
  <c r="AC906" i="1"/>
  <c r="AC927" i="1"/>
  <c r="AC602" i="1"/>
  <c r="AC1439" i="1"/>
  <c r="AC1440" i="1"/>
  <c r="AC581" i="1"/>
  <c r="AC456" i="1"/>
  <c r="AC733" i="1"/>
  <c r="AC644" i="1"/>
  <c r="AC751" i="1"/>
  <c r="AC1441" i="1"/>
  <c r="AC1442" i="1"/>
  <c r="AC1443" i="1"/>
  <c r="AC1012" i="1"/>
  <c r="AC1444" i="1"/>
  <c r="AC1445" i="1"/>
  <c r="AC1446" i="1"/>
  <c r="AC2300" i="1"/>
  <c r="AC1007" i="1"/>
  <c r="AC619" i="1"/>
  <c r="AC149" i="1"/>
  <c r="AC1447" i="1"/>
  <c r="AC1448" i="1"/>
  <c r="AC1449" i="1"/>
  <c r="AC226" i="1"/>
  <c r="AC1450" i="1"/>
  <c r="AC1451" i="1"/>
  <c r="AC2301" i="1"/>
  <c r="AC2302" i="1"/>
  <c r="AC877" i="1"/>
  <c r="AC1452" i="1"/>
  <c r="AC1453" i="1"/>
  <c r="AC2303" i="1"/>
  <c r="AC1454" i="1"/>
  <c r="AC2304" i="1"/>
  <c r="AC1455" i="1"/>
  <c r="AC1456" i="1"/>
  <c r="AC905" i="1"/>
  <c r="AC1457" i="1"/>
  <c r="AC1458" i="1"/>
  <c r="AC396" i="1"/>
  <c r="AC1459" i="1"/>
  <c r="AC2305" i="1"/>
  <c r="AC1460" i="1"/>
  <c r="AC1461" i="1"/>
  <c r="AC587" i="1"/>
  <c r="AC2306" i="1"/>
  <c r="AC533" i="1"/>
  <c r="AC516" i="1"/>
  <c r="AC1462" i="1"/>
  <c r="AC758" i="1"/>
  <c r="AC1463" i="1"/>
  <c r="AC1464" i="1"/>
  <c r="AC1465" i="1"/>
  <c r="AC1466" i="1"/>
  <c r="AC1467" i="1"/>
  <c r="AC1468" i="1"/>
  <c r="AC1469" i="1"/>
  <c r="AC1470" i="1"/>
  <c r="AC155" i="1"/>
  <c r="AC1471" i="1"/>
  <c r="AC1472" i="1"/>
  <c r="AC1473" i="1"/>
  <c r="AC1474" i="1"/>
  <c r="AC584" i="1"/>
  <c r="AC642" i="1"/>
  <c r="AC1475" i="1"/>
  <c r="AC1476" i="1"/>
  <c r="AC1477" i="1"/>
  <c r="AC2307" i="1"/>
  <c r="AC1478" i="1"/>
  <c r="AC1479" i="1"/>
  <c r="AC1480" i="1"/>
  <c r="AC1481" i="1"/>
  <c r="AC1482" i="1"/>
  <c r="AC304" i="1"/>
  <c r="AC2308" i="1"/>
  <c r="AC2309" i="1"/>
  <c r="AC1483" i="1"/>
  <c r="AC1484" i="1"/>
  <c r="AC1485" i="1"/>
  <c r="AC1486" i="1"/>
  <c r="AC2310" i="1"/>
  <c r="AC2311" i="1"/>
  <c r="AC1487" i="1"/>
  <c r="AC895" i="1"/>
  <c r="AC1488" i="1"/>
  <c r="AC787" i="1"/>
  <c r="AC45" i="1"/>
  <c r="AC1489" i="1"/>
  <c r="AC1490" i="1"/>
  <c r="AC1491" i="1"/>
  <c r="AC604" i="1"/>
  <c r="AC521" i="1"/>
  <c r="AC1492" i="1"/>
  <c r="AC1493" i="1"/>
  <c r="AC1494" i="1"/>
  <c r="AC1495" i="1"/>
  <c r="AC2402" i="1"/>
  <c r="AC2401" i="1"/>
  <c r="AC2410" i="1"/>
  <c r="AC2411" i="1"/>
  <c r="AC1496" i="1"/>
  <c r="AC1497" i="1"/>
  <c r="AC327" i="1"/>
  <c r="AC1498" i="1"/>
  <c r="AC1499" i="1"/>
  <c r="AC2312" i="1"/>
  <c r="AC1500" i="1"/>
  <c r="AC1501" i="1"/>
  <c r="AC1502" i="1"/>
  <c r="AC143" i="1"/>
  <c r="AC1503" i="1"/>
  <c r="AC1504" i="1"/>
  <c r="AC1505" i="1"/>
  <c r="AC1506" i="1"/>
  <c r="AC803" i="1"/>
  <c r="AC1022" i="1"/>
  <c r="AC783" i="1"/>
  <c r="AC799" i="1"/>
  <c r="AC879" i="1"/>
  <c r="AC1507" i="1"/>
  <c r="AC1508" i="1"/>
  <c r="AC1509" i="1"/>
  <c r="AC1510" i="1"/>
  <c r="AC1511" i="1"/>
  <c r="AC1512" i="1"/>
  <c r="AC1513" i="1"/>
  <c r="AC1514" i="1"/>
  <c r="AC1515" i="1"/>
  <c r="AC1516" i="1"/>
  <c r="AC597" i="1"/>
  <c r="AC1517" i="1"/>
  <c r="AC1518" i="1"/>
  <c r="AC1519" i="1"/>
  <c r="AC272" i="1"/>
  <c r="AC1520" i="1"/>
  <c r="AC1521" i="1"/>
  <c r="AC1522" i="1"/>
  <c r="AC1523" i="1"/>
  <c r="AC1073" i="1"/>
  <c r="AC1524" i="1"/>
  <c r="AC1525" i="1"/>
  <c r="AC1526" i="1"/>
  <c r="AC1527" i="1"/>
  <c r="AC1528" i="1"/>
  <c r="AC854" i="1"/>
  <c r="AC884" i="1"/>
  <c r="AC55" i="1"/>
  <c r="AC1529" i="1"/>
  <c r="AC1530" i="1"/>
  <c r="AC1531" i="1"/>
  <c r="AC897" i="1"/>
  <c r="AC1071" i="1"/>
  <c r="AC941" i="1"/>
  <c r="AC923" i="1"/>
  <c r="AC1532" i="1"/>
  <c r="AC321" i="1"/>
  <c r="AC925" i="1"/>
  <c r="AC924" i="1"/>
  <c r="AC928" i="1"/>
  <c r="AC768" i="1"/>
  <c r="AC770" i="1"/>
  <c r="AC773" i="1"/>
  <c r="AC775" i="1"/>
  <c r="AC772" i="1"/>
  <c r="AC777" i="1"/>
  <c r="AC2313" i="1"/>
  <c r="AC1533" i="1"/>
  <c r="AC1001" i="1"/>
  <c r="AC1534" i="1"/>
  <c r="AC1535" i="1"/>
  <c r="AC1061" i="1"/>
  <c r="AC547" i="1"/>
  <c r="AC1536" i="1"/>
  <c r="AC929" i="1"/>
  <c r="AC833" i="1"/>
  <c r="AC1537" i="1"/>
  <c r="AC2223" i="1"/>
  <c r="AC1538" i="1"/>
  <c r="AC1539" i="1"/>
  <c r="AC1540" i="1"/>
  <c r="AC2314" i="1"/>
  <c r="AC440" i="1"/>
  <c r="AC944" i="1"/>
  <c r="AC1541" i="1"/>
  <c r="AC912" i="1"/>
  <c r="AC907" i="1"/>
  <c r="AC832" i="1"/>
  <c r="AC1542" i="1"/>
  <c r="AC2315" i="1"/>
  <c r="AC1543" i="1"/>
  <c r="AC256" i="1"/>
  <c r="AC2316" i="1"/>
  <c r="AC2317" i="1"/>
  <c r="AC881" i="1"/>
  <c r="AC919" i="1"/>
  <c r="AC1544" i="1"/>
  <c r="AC202" i="1"/>
  <c r="AC1545" i="1"/>
  <c r="AC1546" i="1"/>
  <c r="AC1547" i="1"/>
  <c r="AC862" i="1"/>
  <c r="AC518" i="1"/>
  <c r="AC896" i="1"/>
  <c r="AC1067" i="1"/>
  <c r="AC1548" i="1"/>
  <c r="AC514" i="1"/>
  <c r="AC1549" i="1"/>
  <c r="AC1550" i="1"/>
  <c r="AC1551" i="1"/>
  <c r="AC650" i="1"/>
  <c r="AC1552" i="1"/>
  <c r="AC1553" i="1"/>
  <c r="AC1554" i="1"/>
  <c r="AC794" i="1"/>
  <c r="AC455" i="1"/>
  <c r="AC1034" i="1"/>
  <c r="AC968" i="1"/>
  <c r="AC1555" i="1"/>
  <c r="AC812" i="1"/>
  <c r="AC1556" i="1"/>
  <c r="AC1557" i="1"/>
  <c r="AC1558" i="1"/>
  <c r="AC959" i="1"/>
  <c r="AC1559" i="1"/>
  <c r="AC1560" i="1"/>
  <c r="AC484" i="1"/>
  <c r="AC696" i="1"/>
  <c r="AC1561" i="1"/>
  <c r="AC1562" i="1"/>
  <c r="AC1563" i="1"/>
  <c r="AC1564" i="1"/>
  <c r="AC1565" i="1"/>
  <c r="AC875" i="1"/>
  <c r="AC1566" i="1"/>
  <c r="AC477" i="1"/>
  <c r="AC802" i="1"/>
  <c r="AC885" i="1"/>
  <c r="AC839" i="1"/>
  <c r="AC755" i="1"/>
  <c r="AC915" i="1"/>
  <c r="AC868" i="1"/>
  <c r="AC886" i="1"/>
  <c r="AC7" i="1"/>
  <c r="AC1567" i="1"/>
  <c r="AC1568" i="1"/>
  <c r="AC786" i="1"/>
  <c r="AC883" i="1"/>
  <c r="AC1569" i="1"/>
  <c r="AC801" i="1"/>
  <c r="AC1031" i="1"/>
  <c r="AC1570" i="1"/>
  <c r="AC887" i="1"/>
  <c r="AC1571" i="1"/>
  <c r="AC1572" i="1"/>
  <c r="AC1573" i="1"/>
  <c r="AC2412" i="1"/>
  <c r="AC769" i="1"/>
  <c r="AC810" i="1"/>
  <c r="AC1574" i="1"/>
  <c r="AC1575" i="1"/>
  <c r="AC1576" i="1"/>
  <c r="AC894" i="1"/>
  <c r="AC1577" i="1"/>
  <c r="AC1578" i="1"/>
  <c r="AC922" i="1"/>
  <c r="AC1579" i="1"/>
  <c r="AC632" i="1"/>
  <c r="AC1580" i="1"/>
  <c r="AC1581" i="1"/>
  <c r="AC1582" i="1"/>
  <c r="AC951" i="1"/>
  <c r="AC1583" i="1"/>
  <c r="AC639" i="1"/>
  <c r="AC750" i="1"/>
  <c r="AC1584" i="1"/>
  <c r="AC1585" i="1"/>
  <c r="AC698" i="1"/>
  <c r="AC683" i="1"/>
  <c r="AC940" i="1"/>
  <c r="AC759" i="1"/>
  <c r="AC876" i="1"/>
  <c r="AC809" i="1"/>
  <c r="AC1586" i="1"/>
  <c r="AC989" i="1"/>
  <c r="AC541" i="1"/>
  <c r="AC1587" i="1"/>
  <c r="AC1588" i="1"/>
  <c r="AC804" i="1"/>
  <c r="AC936" i="1"/>
  <c r="AC1589" i="1"/>
  <c r="AC78" i="1"/>
  <c r="AC916" i="1"/>
  <c r="AC1013" i="1"/>
  <c r="AC1069" i="1"/>
  <c r="AC956" i="1"/>
  <c r="AC1590" i="1"/>
  <c r="AC1591" i="1"/>
  <c r="AC1592" i="1"/>
  <c r="AC1593" i="1"/>
  <c r="AC814" i="1"/>
  <c r="AC1594" i="1"/>
  <c r="AC1595" i="1"/>
  <c r="AC1596" i="1"/>
  <c r="AC1020" i="1"/>
  <c r="AC654" i="1"/>
  <c r="AC914" i="1"/>
  <c r="AC893" i="1"/>
  <c r="AC1597" i="1"/>
  <c r="AC1598" i="1"/>
  <c r="AC1599" i="1"/>
  <c r="AC1600" i="1"/>
  <c r="AC1601" i="1"/>
  <c r="AC1602" i="1"/>
  <c r="AC1603" i="1"/>
  <c r="AC1604" i="1"/>
  <c r="AC903" i="1"/>
  <c r="AC1605" i="1"/>
  <c r="AC363" i="1"/>
  <c r="AC1606" i="1"/>
  <c r="AC1083" i="1"/>
  <c r="AC439" i="1"/>
  <c r="AC422" i="1"/>
  <c r="AC1607" i="1"/>
  <c r="AC445" i="1"/>
  <c r="AC2318" i="1"/>
  <c r="AC1608" i="1"/>
  <c r="AC1609" i="1"/>
  <c r="AC1610" i="1"/>
  <c r="AC2413" i="1"/>
  <c r="AC1611" i="1"/>
  <c r="AC1612" i="1"/>
  <c r="AC1613" i="1"/>
  <c r="AC212" i="1"/>
  <c r="AC1614" i="1"/>
  <c r="AC406" i="1"/>
  <c r="AC1615" i="1"/>
  <c r="AC1052" i="1"/>
  <c r="AC1616" i="1"/>
  <c r="AC1038" i="1"/>
  <c r="AC2414" i="1"/>
  <c r="AC1029" i="1"/>
  <c r="AC2319" i="1"/>
  <c r="AC1617" i="1"/>
  <c r="AC2320" i="1"/>
  <c r="AC1618" i="1"/>
  <c r="AC1619" i="1"/>
  <c r="AC1620" i="1"/>
  <c r="AC2321" i="1"/>
  <c r="AC2322" i="1"/>
  <c r="AC2323" i="1"/>
  <c r="AC952" i="1"/>
  <c r="AC958" i="1"/>
  <c r="AC1621" i="1"/>
  <c r="AC1622" i="1"/>
  <c r="AC1623" i="1"/>
  <c r="AC1624" i="1"/>
  <c r="AC1625" i="1"/>
  <c r="AC847" i="1"/>
  <c r="AC583" i="1"/>
  <c r="AC409" i="1"/>
  <c r="AC1626" i="1"/>
  <c r="AC2415" i="1"/>
  <c r="AC1627" i="1"/>
  <c r="AC2324" i="1"/>
  <c r="AC2325" i="1"/>
  <c r="AC1628" i="1"/>
  <c r="AC1629" i="1"/>
  <c r="AC2326" i="1"/>
  <c r="AC1630" i="1"/>
  <c r="AC1631" i="1"/>
  <c r="AC524" i="1"/>
  <c r="AC1632" i="1"/>
  <c r="AC1633" i="1"/>
  <c r="AC2416" i="1"/>
  <c r="AC1634" i="1"/>
  <c r="AC1635" i="1"/>
  <c r="AC643" i="1"/>
  <c r="AC2417" i="1"/>
  <c r="AC2327" i="1"/>
  <c r="AC2328" i="1"/>
  <c r="AC2329" i="1"/>
  <c r="AC2418" i="1"/>
  <c r="AC652" i="1"/>
  <c r="AC1636" i="1"/>
  <c r="AC1637" i="1"/>
  <c r="AC873" i="1"/>
  <c r="AC1638" i="1"/>
  <c r="AC1639" i="1"/>
  <c r="AC788" i="1"/>
  <c r="AC394" i="1"/>
  <c r="AC1640" i="1"/>
  <c r="AC659" i="1"/>
  <c r="AC657" i="1"/>
  <c r="AC926" i="1"/>
  <c r="AC2419" i="1"/>
  <c r="AC1641" i="1"/>
  <c r="AC1642" i="1"/>
  <c r="AC1643" i="1"/>
  <c r="AC364" i="1"/>
  <c r="AC590" i="1"/>
  <c r="AC712" i="1"/>
  <c r="AC622" i="1"/>
  <c r="AC2330" i="1"/>
  <c r="AC1644" i="1"/>
  <c r="AC2331" i="1"/>
  <c r="AC1645" i="1"/>
  <c r="AC2332" i="1"/>
  <c r="AC1646" i="1"/>
  <c r="AC2333" i="1"/>
  <c r="AC2420" i="1"/>
  <c r="AC2334" i="1"/>
  <c r="AC1647" i="1"/>
  <c r="AC505" i="1"/>
  <c r="AC2421" i="1"/>
  <c r="AC556" i="1"/>
  <c r="AC1648" i="1"/>
  <c r="AC1649" i="1"/>
  <c r="AC299" i="1"/>
  <c r="AC689" i="1"/>
  <c r="AC1650" i="1"/>
  <c r="AC1651" i="1"/>
  <c r="AC2335" i="1"/>
  <c r="AC2336" i="1"/>
  <c r="AC1652" i="1"/>
  <c r="AC945" i="1"/>
  <c r="AC2337" i="1"/>
  <c r="AC585" i="1"/>
  <c r="AC695" i="1"/>
  <c r="AC495" i="1"/>
  <c r="AC2338" i="1"/>
  <c r="AC1653" i="1"/>
  <c r="AC531" i="1"/>
  <c r="AC1654" i="1"/>
  <c r="AC1655" i="1"/>
  <c r="AC1075" i="1"/>
  <c r="AC2339" i="1"/>
  <c r="AC1656" i="1"/>
  <c r="AC1657" i="1"/>
  <c r="AC2340" i="1"/>
  <c r="AC1658" i="1"/>
  <c r="AC1659" i="1"/>
  <c r="AC1660" i="1"/>
  <c r="AC1661" i="1"/>
  <c r="AC2341" i="1"/>
  <c r="AC2342" i="1"/>
  <c r="AC688" i="1"/>
  <c r="AC2343" i="1"/>
  <c r="AC2344" i="1"/>
  <c r="AC2345" i="1"/>
  <c r="AC1662" i="1"/>
  <c r="AC2346" i="1"/>
  <c r="AC1663" i="1"/>
  <c r="AC730" i="1"/>
  <c r="AC1664" i="1"/>
  <c r="AC382" i="1"/>
  <c r="AC2422" i="1"/>
  <c r="AC461" i="1"/>
  <c r="AC1665" i="1"/>
  <c r="AC266" i="1"/>
  <c r="AC76" i="1"/>
  <c r="AC362" i="1"/>
  <c r="AC370" i="1"/>
  <c r="AC534" i="1"/>
  <c r="AC1666" i="1"/>
  <c r="AC1667" i="1"/>
  <c r="AC1668" i="1"/>
  <c r="AC1669" i="1"/>
  <c r="AC715" i="1"/>
  <c r="AC1670" i="1"/>
  <c r="AC1671" i="1"/>
  <c r="AC1672" i="1"/>
  <c r="AC1673" i="1"/>
  <c r="AC1674" i="1"/>
  <c r="AC1675" i="1"/>
  <c r="AC1676" i="1"/>
  <c r="AC1677" i="1"/>
  <c r="AC1678" i="1"/>
  <c r="AC1679" i="1"/>
  <c r="AC1680" i="1"/>
  <c r="AC1681" i="1"/>
  <c r="AC1682" i="1"/>
  <c r="AC1683" i="1"/>
  <c r="AC1684" i="1"/>
  <c r="AC1685" i="1"/>
  <c r="AC1686" i="1"/>
  <c r="AC2423" i="1"/>
  <c r="AC1687" i="1"/>
  <c r="AC1688" i="1"/>
  <c r="AC1689" i="1"/>
  <c r="AC841" i="1"/>
  <c r="AC1690" i="1"/>
  <c r="AC326" i="1"/>
  <c r="AC2347" i="1"/>
  <c r="AC1691" i="1"/>
  <c r="AC1692" i="1"/>
  <c r="AC2348" i="1"/>
  <c r="AC2349" i="1"/>
  <c r="AC1693" i="1"/>
  <c r="AC356" i="1"/>
  <c r="AC2350" i="1"/>
  <c r="AC718" i="1"/>
  <c r="AC2351" i="1"/>
  <c r="AC2352" i="1"/>
  <c r="AC219" i="1"/>
  <c r="AC2353" i="1"/>
  <c r="AC549" i="1"/>
  <c r="AC1694" i="1"/>
  <c r="AC2354" i="1"/>
  <c r="AC2424" i="1"/>
  <c r="AC2425" i="1"/>
  <c r="AC2426" i="1"/>
  <c r="AC2427" i="1"/>
  <c r="AC1695" i="1"/>
  <c r="AC559" i="1"/>
  <c r="AC1696" i="1"/>
  <c r="AC1697" i="1"/>
  <c r="AC2428" i="1"/>
  <c r="AC2429" i="1"/>
  <c r="AC699" i="1"/>
  <c r="AC2430" i="1"/>
  <c r="AC1698" i="1"/>
  <c r="AC1699" i="1"/>
  <c r="AC1700" i="1"/>
  <c r="AC2431" i="1"/>
  <c r="AC762" i="1"/>
  <c r="AC1701" i="1"/>
  <c r="AC1702" i="1"/>
  <c r="AC457" i="1"/>
  <c r="AC591" i="1"/>
  <c r="AC2432" i="1"/>
  <c r="AC946" i="1"/>
  <c r="AC1703" i="1"/>
  <c r="AC1704" i="1"/>
  <c r="AC2355" i="1"/>
  <c r="AC2433" i="1"/>
  <c r="AC2434" i="1"/>
  <c r="AC1000" i="1"/>
  <c r="AC816" i="1"/>
  <c r="AC1705" i="1"/>
  <c r="AC2356" i="1"/>
  <c r="AC1706" i="1"/>
  <c r="AC955" i="1"/>
  <c r="AC834" i="1"/>
  <c r="AC1707" i="1"/>
  <c r="AC1708" i="1"/>
  <c r="AC1709" i="1"/>
  <c r="AC1710" i="1"/>
  <c r="AC1711" i="1"/>
  <c r="AC2435" i="1"/>
  <c r="AC1712" i="1"/>
  <c r="AC2436" i="1"/>
  <c r="AC1713" i="1"/>
  <c r="AC1714" i="1"/>
  <c r="AC1715" i="1"/>
  <c r="AC1716" i="1"/>
  <c r="AC1717" i="1"/>
  <c r="AC1718" i="1"/>
  <c r="AC1719" i="1"/>
  <c r="AC1720" i="1"/>
  <c r="AC1721" i="1"/>
  <c r="AC1722" i="1"/>
  <c r="AC1723" i="1"/>
  <c r="AC1724" i="1"/>
  <c r="AC586" i="1"/>
  <c r="AC1725" i="1"/>
  <c r="AC1726" i="1"/>
  <c r="AC821" i="1"/>
  <c r="AC1727" i="1"/>
  <c r="AC1728" i="1"/>
  <c r="AC726" i="1"/>
  <c r="AC1729" i="1"/>
  <c r="AC705" i="1"/>
  <c r="AC1730" i="1"/>
  <c r="AC1731" i="1"/>
  <c r="AC2437" i="1"/>
  <c r="AC1732" i="1"/>
  <c r="AC1733" i="1"/>
  <c r="AC2438" i="1"/>
  <c r="AC2439" i="1"/>
  <c r="AC1734" i="1"/>
  <c r="AC1735" i="1"/>
  <c r="AC32" i="1"/>
  <c r="AC671" i="1"/>
  <c r="AC1736" i="1"/>
  <c r="AC1737" i="1"/>
  <c r="AC1738" i="1"/>
  <c r="AC369" i="1"/>
  <c r="AC2440" i="1"/>
  <c r="AC1739" i="1"/>
  <c r="AC2441" i="1"/>
  <c r="AC811" i="1"/>
  <c r="AC1740" i="1"/>
  <c r="AC1741" i="1"/>
  <c r="AC2442" i="1"/>
  <c r="AC2443" i="1"/>
  <c r="AC829" i="1"/>
  <c r="AC1742" i="1"/>
  <c r="AC322" i="1"/>
  <c r="AC1743" i="1"/>
  <c r="AC2444" i="1"/>
  <c r="AC2445" i="1"/>
  <c r="AC1744" i="1"/>
  <c r="AC1745" i="1"/>
  <c r="AC44" i="1"/>
  <c r="AC1746" i="1"/>
  <c r="AC373" i="1"/>
  <c r="AC1747" i="1"/>
  <c r="AC341" i="1"/>
  <c r="AC2446" i="1"/>
  <c r="AC2447" i="1"/>
  <c r="AC2448" i="1"/>
  <c r="AC2449" i="1"/>
  <c r="AC1748" i="1"/>
  <c r="AC1749" i="1"/>
  <c r="AC1750" i="1"/>
  <c r="AC2450" i="1"/>
  <c r="AC1751" i="1"/>
  <c r="AC2357" i="1"/>
  <c r="AC1752" i="1"/>
  <c r="AC1753" i="1"/>
  <c r="AC1754" i="1"/>
  <c r="AC972" i="1"/>
  <c r="AC1755" i="1"/>
  <c r="AC368" i="1"/>
  <c r="AC366" i="1"/>
  <c r="AC1756" i="1"/>
  <c r="AC1757" i="1"/>
  <c r="AC2358" i="1"/>
  <c r="AC1758" i="1"/>
  <c r="AC1759" i="1"/>
  <c r="AC1760" i="1"/>
  <c r="AC817" i="1"/>
  <c r="AC1761" i="1"/>
  <c r="AC1762" i="1"/>
  <c r="AC625" i="1"/>
  <c r="AC848" i="1"/>
  <c r="AC1763" i="1"/>
  <c r="AC1764" i="1"/>
  <c r="AC2451" i="1"/>
  <c r="AC1765" i="1"/>
  <c r="AC554" i="1"/>
  <c r="AC2452" i="1"/>
  <c r="AC1766" i="1"/>
  <c r="AC1767" i="1"/>
  <c r="AC1768" i="1"/>
  <c r="AC1769" i="1"/>
  <c r="AC1770" i="1"/>
  <c r="AC1771" i="1"/>
  <c r="AC1772" i="1"/>
  <c r="AC722" i="1"/>
  <c r="AC1773" i="1"/>
  <c r="AC1774" i="1"/>
  <c r="AC1775" i="1"/>
  <c r="AC1776" i="1"/>
  <c r="AC1777" i="1"/>
  <c r="AC1778" i="1"/>
  <c r="AC551" i="1"/>
  <c r="AC1779" i="1"/>
  <c r="AC1780" i="1"/>
  <c r="AC2359" i="1"/>
  <c r="AC2360" i="1"/>
  <c r="AC2361" i="1"/>
  <c r="AC2362" i="1"/>
  <c r="AC2453" i="1"/>
  <c r="AC2363" i="1"/>
  <c r="AC1781" i="1"/>
  <c r="AC2364" i="1"/>
  <c r="AC2365" i="1"/>
  <c r="AC2366" i="1"/>
  <c r="AC2367" i="1"/>
  <c r="AC2368" i="1"/>
  <c r="AC2369" i="1"/>
  <c r="AC2370" i="1"/>
  <c r="AC2371" i="1"/>
  <c r="AC2372" i="1"/>
  <c r="AC2373" i="1"/>
  <c r="AC2374" i="1"/>
  <c r="AC2375" i="1"/>
  <c r="AC2376" i="1"/>
  <c r="AC2377" i="1"/>
  <c r="AC2454" i="1"/>
  <c r="AC2378" i="1"/>
  <c r="AC2379" i="1"/>
  <c r="AC1037" i="1"/>
  <c r="AC1782" i="1"/>
  <c r="AC1783" i="1"/>
  <c r="AC2455" i="1"/>
  <c r="AC2380" i="1"/>
  <c r="AC1784" i="1"/>
  <c r="AC1785" i="1"/>
  <c r="AC2381" i="1"/>
  <c r="AC2382" i="1"/>
  <c r="AC1786" i="1"/>
  <c r="AC2383" i="1"/>
  <c r="AC1787" i="1"/>
  <c r="AC2456" i="1"/>
  <c r="AC2457" i="1"/>
  <c r="AC1788" i="1"/>
  <c r="AC1789" i="1"/>
  <c r="AC1790" i="1"/>
  <c r="AC1791" i="1"/>
  <c r="AC1792" i="1"/>
  <c r="AC1793" i="1"/>
  <c r="AC1794" i="1"/>
  <c r="AC1795" i="1"/>
  <c r="AC1796" i="1"/>
  <c r="AC1797" i="1"/>
  <c r="AC1798" i="1"/>
  <c r="AC1799" i="1"/>
  <c r="AC1800" i="1"/>
  <c r="AC1801" i="1"/>
  <c r="AC1802" i="1"/>
  <c r="AC1803" i="1"/>
  <c r="AC1804" i="1"/>
  <c r="AC1805" i="1"/>
  <c r="AC1806" i="1"/>
  <c r="AC311" i="1"/>
  <c r="AC1807" i="1"/>
  <c r="AC1808" i="1"/>
  <c r="AC760" i="1"/>
  <c r="AC1809" i="1"/>
  <c r="AC1810" i="1"/>
  <c r="AC1811" i="1"/>
  <c r="AC1812" i="1"/>
  <c r="AC1813" i="1"/>
  <c r="AC1814" i="1"/>
  <c r="AC1815" i="1"/>
  <c r="AC1816" i="1"/>
  <c r="AC1817" i="1"/>
  <c r="AC1818" i="1"/>
  <c r="AC1819" i="1"/>
  <c r="AC1820" i="1"/>
  <c r="AC1821" i="1"/>
  <c r="AC1822" i="1"/>
  <c r="AC731" i="1"/>
  <c r="AC653" i="1"/>
  <c r="AC1823" i="1"/>
  <c r="AC141" i="1"/>
  <c r="AC1824" i="1"/>
  <c r="AC1825" i="1"/>
  <c r="AC660" i="1"/>
  <c r="AC1826" i="1"/>
  <c r="AC1827" i="1"/>
  <c r="AC56" i="1"/>
  <c r="AC1828" i="1"/>
  <c r="AC1829" i="1"/>
  <c r="AC1830" i="1"/>
  <c r="AC1831" i="1"/>
  <c r="AC1832" i="1"/>
  <c r="AC1833" i="1"/>
  <c r="AC1834" i="1"/>
  <c r="AC1835" i="1"/>
  <c r="AC1836" i="1"/>
  <c r="AC1837" i="1"/>
  <c r="AC1838" i="1"/>
  <c r="AC2384" i="1"/>
  <c r="AC831" i="1"/>
  <c r="AC2385" i="1"/>
  <c r="AC1839" i="1"/>
  <c r="AC51" i="1"/>
  <c r="AC1" i="1" l="1"/>
  <c r="AB1" i="1" l="1"/>
  <c r="T978" i="1" l="1"/>
  <c r="T1021" i="1"/>
  <c r="T858" i="1"/>
  <c r="T8" i="1"/>
  <c r="T50" i="1"/>
  <c r="T83" i="1"/>
  <c r="T214" i="1"/>
  <c r="T1042" i="1"/>
  <c r="T728" i="1"/>
  <c r="T1023" i="1"/>
  <c r="T271" i="1"/>
  <c r="T1160" i="1"/>
  <c r="T15" i="1"/>
  <c r="T1161" i="1"/>
  <c r="T18" i="1"/>
  <c r="T1162" i="1"/>
  <c r="T593" i="1"/>
  <c r="T59" i="1"/>
  <c r="T1236" i="1"/>
  <c r="T555" i="1"/>
  <c r="T11" i="1"/>
  <c r="T28" i="1"/>
  <c r="T981" i="1"/>
  <c r="T30" i="1"/>
  <c r="T34" i="1"/>
  <c r="T110" i="1"/>
  <c r="T40" i="1"/>
  <c r="T823" i="1"/>
  <c r="T562" i="1"/>
  <c r="T825" i="1"/>
  <c r="T31" i="1"/>
  <c r="T606" i="1"/>
  <c r="T976" i="1"/>
  <c r="T977" i="1"/>
  <c r="T488" i="1"/>
  <c r="T36" i="1"/>
  <c r="T687" i="1"/>
  <c r="T939" i="1"/>
  <c r="T1237" i="1"/>
  <c r="T27" i="1"/>
  <c r="T800" i="1"/>
  <c r="T190" i="1"/>
  <c r="T500" i="1"/>
  <c r="T43" i="1"/>
  <c r="T980" i="1"/>
  <c r="T700" i="1"/>
  <c r="T703" i="1"/>
  <c r="T9" i="1"/>
  <c r="T1163" i="1"/>
  <c r="T106" i="1"/>
  <c r="T22" i="1"/>
  <c r="T274" i="1"/>
  <c r="T24" i="1"/>
  <c r="T26" i="1"/>
  <c r="T325" i="1"/>
  <c r="T57" i="1"/>
  <c r="T61" i="1"/>
  <c r="T132" i="1"/>
  <c r="T60" i="1"/>
  <c r="T826" i="1"/>
  <c r="T10" i="1"/>
  <c r="T66" i="1"/>
  <c r="T270" i="1"/>
  <c r="T119" i="1"/>
  <c r="T115" i="1"/>
  <c r="T69" i="1"/>
  <c r="T250" i="1"/>
  <c r="T124" i="1"/>
  <c r="T611" i="1"/>
  <c r="T552" i="1"/>
  <c r="T808" i="1"/>
  <c r="T86" i="1"/>
  <c r="T80" i="1"/>
  <c r="T84" i="1"/>
  <c r="T93" i="1"/>
  <c r="T121" i="1"/>
  <c r="T82" i="1"/>
  <c r="T88" i="1"/>
  <c r="T85" i="1"/>
  <c r="T89" i="1"/>
  <c r="T90" i="1"/>
  <c r="T197" i="1"/>
  <c r="T96" i="1"/>
  <c r="T97" i="1"/>
  <c r="T402" i="1"/>
  <c r="T99" i="1"/>
  <c r="T100" i="1"/>
  <c r="T102" i="1"/>
  <c r="T101" i="1"/>
  <c r="T2205" i="1"/>
  <c r="T1087" i="1"/>
  <c r="T224" i="1"/>
  <c r="T827" i="1"/>
  <c r="T92" i="1"/>
  <c r="T706" i="1"/>
  <c r="T217" i="1"/>
  <c r="T120" i="1"/>
  <c r="T103" i="1"/>
  <c r="T48" i="1"/>
  <c r="T116" i="1"/>
  <c r="T189" i="1"/>
  <c r="T310" i="1"/>
  <c r="T133" i="1"/>
  <c r="T126" i="1"/>
  <c r="T186" i="1"/>
  <c r="T261" i="1"/>
  <c r="T962" i="1"/>
  <c r="T184" i="1"/>
  <c r="T122" i="1"/>
  <c r="T95" i="1"/>
  <c r="T87" i="1"/>
  <c r="T227" i="1"/>
  <c r="T164" i="1"/>
  <c r="T1164" i="1"/>
  <c r="T114" i="1"/>
  <c r="T620" i="1"/>
  <c r="T156" i="1"/>
  <c r="T42" i="1"/>
  <c r="T662" i="1"/>
  <c r="T248" i="1"/>
  <c r="T135" i="1"/>
  <c r="T624" i="1"/>
  <c r="T405" i="1"/>
  <c r="T973" i="1"/>
  <c r="T68" i="1"/>
  <c r="T497" i="1"/>
  <c r="T146" i="1"/>
  <c r="T188" i="1"/>
  <c r="T166" i="1"/>
  <c r="T965" i="1"/>
  <c r="T139" i="1"/>
  <c r="T140" i="1"/>
  <c r="T2222" i="1"/>
  <c r="T137" i="1"/>
  <c r="T142" i="1"/>
  <c r="T145" i="1"/>
  <c r="T1238" i="1"/>
  <c r="T987" i="1"/>
  <c r="T1085" i="1"/>
  <c r="T470" i="1"/>
  <c r="T205" i="1"/>
  <c r="T1239" i="1"/>
  <c r="T289" i="1"/>
  <c r="T1166" i="1"/>
  <c r="T842" i="1"/>
  <c r="T335" i="1"/>
  <c r="T308" i="1"/>
  <c r="T1240" i="1"/>
  <c r="T178" i="1"/>
  <c r="T458" i="1"/>
  <c r="T228" i="1"/>
  <c r="T185" i="1"/>
  <c r="T112" i="1"/>
  <c r="T656" i="1"/>
  <c r="T1241" i="1"/>
  <c r="T245" i="1"/>
  <c r="T1242" i="1"/>
  <c r="T805" i="1"/>
  <c r="T807" i="1"/>
  <c r="T1137" i="1"/>
  <c r="T169" i="1"/>
  <c r="T136" i="1"/>
  <c r="T180" i="1"/>
  <c r="T510" i="1"/>
  <c r="T179" i="1"/>
  <c r="T182" i="1"/>
  <c r="T221" i="1"/>
  <c r="T984" i="1"/>
  <c r="T1011" i="1"/>
  <c r="T1243" i="1"/>
  <c r="T1244" i="1"/>
  <c r="T684" i="1"/>
  <c r="T609" i="1"/>
  <c r="T1167" i="1"/>
  <c r="T165" i="1"/>
  <c r="T617" i="1"/>
  <c r="T1176" i="1"/>
  <c r="T613" i="1"/>
  <c r="T1245" i="1"/>
  <c r="T107" i="1"/>
  <c r="T401" i="1"/>
  <c r="T1171" i="1"/>
  <c r="T2228" i="1"/>
  <c r="T128" i="1"/>
  <c r="T127" i="1"/>
  <c r="T647" i="1"/>
  <c r="T153" i="1"/>
  <c r="T374" i="1"/>
  <c r="T216" i="1"/>
  <c r="T242" i="1"/>
  <c r="T343" i="1"/>
  <c r="T258" i="1"/>
  <c r="T276" i="1"/>
  <c r="T935" i="1"/>
  <c r="T378" i="1"/>
  <c r="T159" i="1"/>
  <c r="T1246" i="1"/>
  <c r="T67" i="1"/>
  <c r="T79" i="1"/>
  <c r="T291" i="1"/>
  <c r="T1247" i="1"/>
  <c r="T1248" i="1"/>
  <c r="T134" i="1"/>
  <c r="T668" i="1"/>
  <c r="T218" i="1"/>
  <c r="T404" i="1"/>
  <c r="T483" i="1"/>
  <c r="T123" i="1"/>
  <c r="T307" i="1"/>
  <c r="T194" i="1"/>
  <c r="T223" i="1"/>
  <c r="T2404" i="1"/>
  <c r="T2405" i="1"/>
  <c r="T222" i="1"/>
  <c r="T943" i="1"/>
  <c r="T150" i="1"/>
  <c r="T855" i="1"/>
  <c r="T265" i="1"/>
  <c r="T702" i="1"/>
  <c r="T988" i="1"/>
  <c r="T1094" i="1"/>
  <c r="T275" i="1"/>
  <c r="T316" i="1"/>
  <c r="T2219" i="1"/>
  <c r="T111" i="1"/>
  <c r="T148" i="1"/>
  <c r="T207" i="1"/>
  <c r="T1096" i="1"/>
  <c r="T791" i="1"/>
  <c r="T792" i="1"/>
  <c r="T776" i="1"/>
  <c r="T312" i="1"/>
  <c r="T320" i="1"/>
  <c r="T1131" i="1"/>
  <c r="T240" i="1"/>
  <c r="T251" i="1"/>
  <c r="T351" i="1"/>
  <c r="T174" i="1"/>
  <c r="T303" i="1"/>
  <c r="T1018" i="1"/>
  <c r="T332" i="1"/>
  <c r="T191" i="1"/>
  <c r="T317" i="1"/>
  <c r="T615" i="1"/>
  <c r="T1019" i="1"/>
  <c r="T70" i="1"/>
  <c r="T267" i="1"/>
  <c r="T208" i="1"/>
  <c r="T286" i="1"/>
  <c r="T158" i="1"/>
  <c r="T195" i="1"/>
  <c r="T655" i="1"/>
  <c r="T523" i="1"/>
  <c r="T161" i="1"/>
  <c r="T545" i="1"/>
  <c r="T558" i="1"/>
  <c r="T1178" i="1"/>
  <c r="T1249" i="1"/>
  <c r="T793" i="1"/>
  <c r="T236" i="1"/>
  <c r="T281" i="1"/>
  <c r="T337" i="1"/>
  <c r="T213" i="1"/>
  <c r="T567" i="1"/>
  <c r="T333" i="1"/>
  <c r="T563" i="1"/>
  <c r="T838" i="1"/>
  <c r="T397" i="1"/>
  <c r="T737" i="1"/>
  <c r="T878" i="1"/>
  <c r="T677" i="1"/>
  <c r="T344" i="1"/>
  <c r="T237" i="1"/>
  <c r="T380" i="1"/>
  <c r="T342" i="1"/>
  <c r="T211" i="1"/>
  <c r="T678" i="1"/>
  <c r="T385" i="1"/>
  <c r="T599" i="1"/>
  <c r="T33" i="1"/>
  <c r="T1082" i="1"/>
  <c r="T1108" i="1"/>
  <c r="T1250" i="1"/>
  <c r="T300" i="1"/>
  <c r="T714" i="1"/>
  <c r="T298" i="1"/>
  <c r="T336" i="1"/>
  <c r="T233" i="1"/>
  <c r="T252" i="1"/>
  <c r="T173" i="1"/>
  <c r="T254" i="1"/>
  <c r="T852" i="1"/>
  <c r="T1251" i="1"/>
  <c r="T631" i="1"/>
  <c r="T633" i="1"/>
  <c r="T23" i="1"/>
  <c r="T640" i="1"/>
  <c r="T645" i="1"/>
  <c r="T532" i="1"/>
  <c r="T167" i="1"/>
  <c r="T294" i="1"/>
  <c r="T340" i="1"/>
  <c r="T353" i="1"/>
  <c r="T1115" i="1"/>
  <c r="T187" i="1"/>
  <c r="T244" i="1"/>
  <c r="T748" i="1"/>
  <c r="T749" i="1"/>
  <c r="T1174" i="1"/>
  <c r="T277" i="1"/>
  <c r="T172" i="1"/>
  <c r="T568" i="1"/>
  <c r="T46" i="1"/>
  <c r="T315" i="1"/>
  <c r="T339" i="1"/>
  <c r="T41" i="1"/>
  <c r="T1101" i="1"/>
  <c r="T138" i="1"/>
  <c r="T475" i="1"/>
  <c r="T1252" i="1"/>
  <c r="T403" i="1"/>
  <c r="T1024" i="1"/>
  <c r="T670" i="1"/>
  <c r="T329" i="1"/>
  <c r="T232" i="1"/>
  <c r="T249" i="1"/>
  <c r="T899" i="1"/>
  <c r="T1253" i="1"/>
  <c r="T672" i="1"/>
  <c r="T157" i="1"/>
  <c r="T1156" i="1"/>
  <c r="T357" i="1"/>
  <c r="T392" i="1"/>
  <c r="T998" i="1"/>
  <c r="T1254" i="1"/>
  <c r="T527" i="1"/>
  <c r="T1255" i="1"/>
  <c r="T413" i="1"/>
  <c r="T528" i="1"/>
  <c r="T235" i="1"/>
  <c r="T627" i="1"/>
  <c r="T163" i="1"/>
  <c r="T347" i="1"/>
  <c r="T19" i="1"/>
  <c r="T387" i="1"/>
  <c r="T948" i="1"/>
  <c r="T482" i="1"/>
  <c r="T1053" i="1"/>
  <c r="T1256" i="1"/>
  <c r="T324" i="1"/>
  <c r="T200" i="1"/>
  <c r="T472" i="1"/>
  <c r="T170" i="1"/>
  <c r="T492" i="1"/>
  <c r="T1056" i="1"/>
  <c r="T1257" i="1"/>
  <c r="T263" i="1"/>
  <c r="T279" i="1"/>
  <c r="T1258" i="1"/>
  <c r="T1110" i="1"/>
  <c r="T1150" i="1"/>
  <c r="T423" i="1"/>
  <c r="T691" i="1"/>
  <c r="T479" i="1"/>
  <c r="T709" i="1"/>
  <c r="T417" i="1"/>
  <c r="T538" i="1"/>
  <c r="T846" i="1"/>
  <c r="T694" i="1"/>
  <c r="T171" i="1"/>
  <c r="T779" i="1"/>
  <c r="T2237" i="1"/>
  <c r="T536" i="1"/>
  <c r="T741" i="1"/>
  <c r="T711" i="1"/>
  <c r="T526" i="1"/>
  <c r="T430" i="1"/>
  <c r="T701" i="1"/>
  <c r="T424" i="1"/>
  <c r="T459" i="1"/>
  <c r="T113" i="1"/>
  <c r="T98" i="1"/>
  <c r="T432" i="1"/>
  <c r="T411" i="1"/>
  <c r="T147" i="1"/>
  <c r="T789" i="1"/>
  <c r="T717" i="1"/>
  <c r="T529" i="1"/>
  <c r="T229" i="1"/>
  <c r="T377" i="1"/>
  <c r="T464" i="1"/>
  <c r="T288" i="1"/>
  <c r="T465" i="1"/>
  <c r="T476" i="1"/>
  <c r="T1049" i="1"/>
  <c r="T1132" i="1"/>
  <c r="T2230" i="1"/>
  <c r="T473" i="1"/>
  <c r="T478" i="1"/>
  <c r="T1259" i="1"/>
  <c r="T508" i="1"/>
  <c r="T466" i="1"/>
  <c r="T782" i="1"/>
  <c r="T784" i="1"/>
  <c r="T778" i="1"/>
  <c r="T192" i="1"/>
  <c r="T754" i="1"/>
  <c r="T795" i="1"/>
  <c r="T399" i="1"/>
  <c r="T152" i="1"/>
  <c r="T305" i="1"/>
  <c r="T2232" i="1"/>
  <c r="T460" i="1"/>
  <c r="T853" i="1"/>
  <c r="T355" i="1"/>
  <c r="T753" i="1"/>
  <c r="T471" i="1"/>
  <c r="T319" i="1"/>
  <c r="T771" i="1"/>
  <c r="T447" i="1"/>
  <c r="T309" i="1"/>
  <c r="T2221" i="1"/>
  <c r="T225" i="1"/>
  <c r="T280" i="1"/>
  <c r="T162" i="1"/>
  <c r="T1043" i="1"/>
  <c r="T175" i="1"/>
  <c r="T480" i="1"/>
  <c r="T451" i="1"/>
  <c r="T398" i="1"/>
  <c r="T1151" i="1"/>
  <c r="T381" i="1"/>
  <c r="T296" i="1"/>
  <c r="T489" i="1"/>
  <c r="T1036" i="1"/>
  <c r="T571" i="1"/>
  <c r="T535" i="1"/>
  <c r="T238" i="1"/>
  <c r="T2240" i="1"/>
  <c r="T160" i="1"/>
  <c r="T490" i="1"/>
  <c r="T607" i="1"/>
  <c r="T421" i="1"/>
  <c r="T408" i="1"/>
  <c r="T546" i="1"/>
  <c r="T177" i="1"/>
  <c r="T790" i="1"/>
  <c r="T2217" i="1"/>
  <c r="T494" i="1"/>
  <c r="T1260" i="1"/>
  <c r="T2236" i="1"/>
  <c r="T539" i="1"/>
  <c r="T543" i="1"/>
  <c r="T1054" i="1"/>
  <c r="T1006" i="1"/>
  <c r="T2235" i="1"/>
  <c r="T1261" i="1"/>
  <c r="T530" i="1"/>
  <c r="T260" i="1"/>
  <c r="T2234" i="1"/>
  <c r="T2231" i="1"/>
  <c r="T2239" i="1"/>
  <c r="T338" i="1"/>
  <c r="T348" i="1"/>
  <c r="T574" i="1"/>
  <c r="T292" i="1"/>
  <c r="T861" i="1"/>
  <c r="T437" i="1"/>
  <c r="T1262" i="1"/>
  <c r="T1079" i="1"/>
  <c r="T425" i="1"/>
  <c r="T1263" i="1"/>
  <c r="T444" i="1"/>
  <c r="T436" i="1"/>
  <c r="T1264" i="1"/>
  <c r="T448" i="1"/>
  <c r="T761" i="1"/>
  <c r="T419" i="1"/>
  <c r="T2215" i="1"/>
  <c r="T487" i="1"/>
  <c r="T25" i="1"/>
  <c r="T438" i="1"/>
  <c r="T435" i="1"/>
  <c r="T507" i="1"/>
  <c r="T427" i="1"/>
  <c r="T798" i="1"/>
  <c r="T540" i="1"/>
  <c r="T388" i="1"/>
  <c r="T376" i="1"/>
  <c r="T565" i="1"/>
  <c r="T564" i="1"/>
  <c r="T1265" i="1"/>
  <c r="T522" i="1"/>
  <c r="T561" i="1"/>
  <c r="T264" i="1"/>
  <c r="T428" i="1"/>
  <c r="T570" i="1"/>
  <c r="T641" i="1"/>
  <c r="T573" i="1"/>
  <c r="T498" i="1"/>
  <c r="T569" i="1"/>
  <c r="T572" i="1"/>
  <c r="T566" i="1"/>
  <c r="T517" i="1"/>
  <c r="T578" i="1"/>
  <c r="T579" i="1"/>
  <c r="T255" i="1"/>
  <c r="T1266" i="1"/>
  <c r="T47" i="1"/>
  <c r="T575" i="1"/>
  <c r="T295" i="1"/>
  <c r="T577" i="1"/>
  <c r="T913" i="1"/>
  <c r="T220" i="1"/>
  <c r="T1267" i="1"/>
  <c r="T580" i="1"/>
  <c r="T1268" i="1"/>
  <c r="T1269" i="1"/>
  <c r="T1270" i="1"/>
  <c r="T859" i="1"/>
  <c r="T104" i="1"/>
  <c r="T658" i="1"/>
  <c r="T837" i="1"/>
  <c r="T37" i="1"/>
  <c r="T815" i="1"/>
  <c r="T1030" i="1"/>
  <c r="T117" i="1"/>
  <c r="T105" i="1"/>
  <c r="T736" i="1"/>
  <c r="T1271" i="1"/>
  <c r="T1272" i="1"/>
  <c r="T822" i="1"/>
  <c r="T201" i="1"/>
  <c r="T2241" i="1"/>
  <c r="T525" i="1"/>
  <c r="T542" i="1"/>
  <c r="T1273" i="1"/>
  <c r="T293" i="1"/>
  <c r="T797" i="1"/>
  <c r="T1274" i="1"/>
  <c r="T301" i="1"/>
  <c r="T1275" i="1"/>
  <c r="T1097" i="1"/>
  <c r="T1276" i="1"/>
  <c r="T1277" i="1"/>
  <c r="T747" i="1"/>
  <c r="T598" i="1"/>
  <c r="T349" i="1"/>
  <c r="T974" i="1"/>
  <c r="T1278" i="1"/>
  <c r="T1279" i="1"/>
  <c r="T1104" i="1"/>
  <c r="T1280" i="1"/>
  <c r="T1035" i="1"/>
  <c r="T1281" i="1"/>
  <c r="T129" i="1"/>
  <c r="T1282" i="1"/>
  <c r="T131" i="1"/>
  <c r="T496" i="1"/>
  <c r="T1283" i="1"/>
  <c r="T1129" i="1"/>
  <c r="T661" i="1"/>
  <c r="T1139" i="1"/>
  <c r="T243" i="1"/>
  <c r="T183" i="1"/>
  <c r="T1092" i="1"/>
  <c r="T612" i="1"/>
  <c r="T12" i="1"/>
  <c r="T1284" i="1"/>
  <c r="T2406" i="1"/>
  <c r="T64" i="1"/>
  <c r="T125" i="1"/>
  <c r="T1285" i="1"/>
  <c r="T1286" i="1"/>
  <c r="T257" i="1"/>
  <c r="T1287" i="1"/>
  <c r="T2208" i="1"/>
  <c r="T600" i="1"/>
  <c r="T330" i="1"/>
  <c r="T2407" i="1"/>
  <c r="T2242" i="1"/>
  <c r="T144" i="1"/>
  <c r="T601" i="1"/>
  <c r="T360" i="1"/>
  <c r="T1288" i="1"/>
  <c r="T921" i="1"/>
  <c r="T1289" i="1"/>
  <c r="T949" i="1"/>
  <c r="T720" i="1"/>
  <c r="T1290" i="1"/>
  <c r="T91" i="1"/>
  <c r="T2408" i="1"/>
  <c r="T2243" i="1"/>
  <c r="T94" i="1"/>
  <c r="T1291" i="1"/>
  <c r="T426" i="1"/>
  <c r="T196" i="1"/>
  <c r="T1292" i="1"/>
  <c r="T2244" i="1"/>
  <c r="T2245" i="1"/>
  <c r="T2246" i="1"/>
  <c r="T1293" i="1"/>
  <c r="T725" i="1"/>
  <c r="T1048" i="1"/>
  <c r="T1211" i="1"/>
  <c r="T400" i="1"/>
  <c r="T1294" i="1"/>
  <c r="T1295" i="1"/>
  <c r="T485" i="1"/>
  <c r="T966" i="1"/>
  <c r="T379" i="1"/>
  <c r="T1296" i="1"/>
  <c r="T1111" i="1"/>
  <c r="T1297" i="1"/>
  <c r="T2247" i="1"/>
  <c r="T1105" i="1"/>
  <c r="T634" i="1"/>
  <c r="T231" i="1"/>
  <c r="T1179" i="1"/>
  <c r="T2248" i="1"/>
  <c r="T1027" i="1"/>
  <c r="T2249" i="1"/>
  <c r="T1298" i="1"/>
  <c r="T4" i="1"/>
  <c r="T35" i="1"/>
  <c r="T1184" i="1"/>
  <c r="T2213" i="1"/>
  <c r="T1299" i="1"/>
  <c r="T1300" i="1"/>
  <c r="T2206" i="1"/>
  <c r="T199" i="1"/>
  <c r="T1301" i="1"/>
  <c r="T1302" i="1"/>
  <c r="T605" i="1"/>
  <c r="T638" i="1"/>
  <c r="T1303" i="1"/>
  <c r="T1304" i="1"/>
  <c r="T967" i="1"/>
  <c r="T1305" i="1"/>
  <c r="T724" i="1"/>
  <c r="T334" i="1"/>
  <c r="T108" i="1"/>
  <c r="T1306" i="1"/>
  <c r="T1173" i="1"/>
  <c r="T1307" i="1"/>
  <c r="T1308" i="1"/>
  <c r="T285" i="1"/>
  <c r="T407" i="1"/>
  <c r="T2250" i="1"/>
  <c r="T284" i="1"/>
  <c r="T1309" i="1"/>
  <c r="T1310" i="1"/>
  <c r="T911" i="1"/>
  <c r="T635" i="1"/>
  <c r="T1311" i="1"/>
  <c r="T766" i="1"/>
  <c r="T1312" i="1"/>
  <c r="T991" i="1"/>
  <c r="T1313" i="1"/>
  <c r="T1033" i="1"/>
  <c r="T982" i="1"/>
  <c r="T1314" i="1"/>
  <c r="T1315" i="1"/>
  <c r="T975" i="1"/>
  <c r="T1113" i="1"/>
  <c r="T1316" i="1"/>
  <c r="T1317" i="1"/>
  <c r="T262" i="1"/>
  <c r="T1318" i="1"/>
  <c r="T1319" i="1"/>
  <c r="T1320" i="1"/>
  <c r="T331" i="1"/>
  <c r="T1321" i="1"/>
  <c r="T1322" i="1"/>
  <c r="T2251" i="1"/>
  <c r="T1323" i="1"/>
  <c r="T1324" i="1"/>
  <c r="T1325" i="1"/>
  <c r="T1326" i="1"/>
  <c r="T1327" i="1"/>
  <c r="T1328" i="1"/>
  <c r="T1329" i="1"/>
  <c r="T412" i="1"/>
  <c r="T985" i="1"/>
  <c r="T616" i="1"/>
  <c r="T491" i="1"/>
  <c r="T1330" i="1"/>
  <c r="T1122" i="1"/>
  <c r="T1331" i="1"/>
  <c r="T2403" i="1"/>
  <c r="T1124" i="1"/>
  <c r="T2252" i="1"/>
  <c r="T198" i="1"/>
  <c r="T1093" i="1"/>
  <c r="T666" i="1"/>
  <c r="T283" i="1"/>
  <c r="T230" i="1"/>
  <c r="T937" i="1"/>
  <c r="T14" i="1"/>
  <c r="T2253" i="1"/>
  <c r="T909" i="1"/>
  <c r="T2233" i="1"/>
  <c r="T1098" i="1"/>
  <c r="T1332" i="1"/>
  <c r="T1333" i="1"/>
  <c r="T735" i="1"/>
  <c r="T734" i="1"/>
  <c r="T1334" i="1"/>
  <c r="T1335" i="1"/>
  <c r="T519" i="1"/>
  <c r="T493" i="1"/>
  <c r="T474" i="1"/>
  <c r="T629" i="1"/>
  <c r="T636" i="1"/>
  <c r="T318" i="1"/>
  <c r="T314" i="1"/>
  <c r="T313" i="1"/>
  <c r="T1336" i="1"/>
  <c r="T1337" i="1"/>
  <c r="T682" i="1"/>
  <c r="T560" i="1"/>
  <c r="T2254" i="1"/>
  <c r="T501" i="1"/>
  <c r="T420" i="1"/>
  <c r="T1005" i="1"/>
  <c r="T442" i="1"/>
  <c r="T2255" i="1"/>
  <c r="T2256" i="1"/>
  <c r="T446" i="1"/>
  <c r="T515" i="1"/>
  <c r="T969" i="1"/>
  <c r="T1338" i="1"/>
  <c r="T2257" i="1"/>
  <c r="T796" i="1"/>
  <c r="T503" i="1"/>
  <c r="T1339" i="1"/>
  <c r="T1340" i="1"/>
  <c r="T2258" i="1"/>
  <c r="T727" i="1"/>
  <c r="T234" i="1"/>
  <c r="T856" i="1"/>
  <c r="T1341" i="1"/>
  <c r="T2259" i="1"/>
  <c r="T2260" i="1"/>
  <c r="T2261" i="1"/>
  <c r="T253" i="1"/>
  <c r="T269" i="1"/>
  <c r="T463" i="1"/>
  <c r="T964" i="1"/>
  <c r="T1032" i="1"/>
  <c r="T1342" i="1"/>
  <c r="T282" i="1"/>
  <c r="T499" i="1"/>
  <c r="T429" i="1"/>
  <c r="T416" i="1"/>
  <c r="T306" i="1"/>
  <c r="T1009" i="1"/>
  <c r="T346" i="1"/>
  <c r="T1343" i="1"/>
  <c r="T215" i="1"/>
  <c r="T1344" i="1"/>
  <c r="T888" i="1"/>
  <c r="T744" i="1"/>
  <c r="T1345" i="1"/>
  <c r="T511" i="1"/>
  <c r="T979" i="1"/>
  <c r="T1346" i="1"/>
  <c r="T2262" i="1"/>
  <c r="T239" i="1"/>
  <c r="T2263" i="1"/>
  <c r="T681" i="1"/>
  <c r="T130" i="1"/>
  <c r="T1347" i="1"/>
  <c r="T151" i="1"/>
  <c r="T2264" i="1"/>
  <c r="T665" i="1"/>
  <c r="T2265" i="1"/>
  <c r="T512" i="1"/>
  <c r="T1046" i="1"/>
  <c r="T1348" i="1"/>
  <c r="T247" i="1"/>
  <c r="T710" i="1"/>
  <c r="T2266" i="1"/>
  <c r="T1349" i="1"/>
  <c r="T2226" i="1"/>
  <c r="T994" i="1"/>
  <c r="T1051" i="1"/>
  <c r="T1350" i="1"/>
  <c r="T993" i="1"/>
  <c r="T664" i="1"/>
  <c r="T995" i="1"/>
  <c r="T1078" i="1"/>
  <c r="T210" i="1"/>
  <c r="T1351" i="1"/>
  <c r="T996" i="1"/>
  <c r="T1352" i="1"/>
  <c r="T1353" i="1"/>
  <c r="T997" i="1"/>
  <c r="T176" i="1"/>
  <c r="T721" i="1"/>
  <c r="T1057" i="1"/>
  <c r="T2267" i="1"/>
  <c r="T1153" i="1"/>
  <c r="T780" i="1"/>
  <c r="T1354" i="1"/>
  <c r="T1063" i="1"/>
  <c r="T354" i="1"/>
  <c r="T504" i="1"/>
  <c r="T763" i="1"/>
  <c r="T1116" i="1"/>
  <c r="T1355" i="1"/>
  <c r="T1356" i="1"/>
  <c r="T1357" i="1"/>
  <c r="T268" i="1"/>
  <c r="T181" i="1"/>
  <c r="T2409" i="1"/>
  <c r="T1059" i="1"/>
  <c r="T900" i="1"/>
  <c r="T910" i="1"/>
  <c r="T449" i="1"/>
  <c r="T933" i="1"/>
  <c r="T204" i="1"/>
  <c r="T1148" i="1"/>
  <c r="T2268" i="1"/>
  <c r="T651" i="1"/>
  <c r="T391" i="1"/>
  <c r="T785" i="1"/>
  <c r="T1358" i="1"/>
  <c r="T1359" i="1"/>
  <c r="T1360" i="1"/>
  <c r="T2225" i="1"/>
  <c r="T713" i="1"/>
  <c r="T2227" i="1"/>
  <c r="T2269" i="1"/>
  <c r="T1361" i="1"/>
  <c r="T1362" i="1"/>
  <c r="T1363" i="1"/>
  <c r="T836" i="1"/>
  <c r="T2209" i="1"/>
  <c r="T2211" i="1"/>
  <c r="T1364" i="1"/>
  <c r="T2270" i="1"/>
  <c r="T2271" i="1"/>
  <c r="T1365" i="1"/>
  <c r="T1217" i="1"/>
  <c r="T1366" i="1"/>
  <c r="T1367" i="1"/>
  <c r="T2272" i="1"/>
  <c r="T1368" i="1"/>
  <c r="T1369" i="1"/>
  <c r="T434" i="1"/>
  <c r="T2273" i="1"/>
  <c r="T1370" i="1"/>
  <c r="T704" i="1"/>
  <c r="T2274" i="1"/>
  <c r="T2275" i="1"/>
  <c r="T960" i="1"/>
  <c r="T2276" i="1"/>
  <c r="T742" i="1"/>
  <c r="T468" i="1"/>
  <c r="T2277" i="1"/>
  <c r="T1371" i="1"/>
  <c r="T1372" i="1"/>
  <c r="T513" i="1"/>
  <c r="T904" i="1"/>
  <c r="T2278" i="1"/>
  <c r="T729" i="1"/>
  <c r="T203" i="1"/>
  <c r="T431" i="1"/>
  <c r="T745" i="1"/>
  <c r="T2218" i="1"/>
  <c r="T71" i="1"/>
  <c r="T1373" i="1"/>
  <c r="T1374" i="1"/>
  <c r="T1375" i="1"/>
  <c r="T1376" i="1"/>
  <c r="T1377" i="1"/>
  <c r="T1378" i="1"/>
  <c r="T443" i="1"/>
  <c r="T1379" i="1"/>
  <c r="T1380" i="1"/>
  <c r="T1135" i="1"/>
  <c r="T723" i="1"/>
  <c r="T1041" i="1"/>
  <c r="T1381" i="1"/>
  <c r="T509" i="1"/>
  <c r="T2279" i="1"/>
  <c r="T1382" i="1"/>
  <c r="T2280" i="1"/>
  <c r="T2281" i="1"/>
  <c r="T1383" i="1"/>
  <c r="T934" i="1"/>
  <c r="T1384" i="1"/>
  <c r="T2282" i="1"/>
  <c r="T2283" i="1"/>
  <c r="T2284" i="1"/>
  <c r="T359" i="1"/>
  <c r="T1385" i="1"/>
  <c r="T2285" i="1"/>
  <c r="T1386" i="1"/>
  <c r="T410" i="1"/>
  <c r="T746" i="1"/>
  <c r="T1387" i="1"/>
  <c r="T1084" i="1"/>
  <c r="T1388" i="1"/>
  <c r="T54" i="1"/>
  <c r="T13" i="1"/>
  <c r="T58" i="1"/>
  <c r="T74" i="1"/>
  <c r="T75" i="1"/>
  <c r="T1389" i="1"/>
  <c r="T1390" i="1"/>
  <c r="T840" i="1"/>
  <c r="T871" i="1"/>
  <c r="T588" i="1"/>
  <c r="T1391" i="1"/>
  <c r="T986" i="1"/>
  <c r="T1010" i="1"/>
  <c r="T866" i="1"/>
  <c r="T118" i="1"/>
  <c r="T302" i="1"/>
  <c r="T2286" i="1"/>
  <c r="T845" i="1"/>
  <c r="T1081" i="1"/>
  <c r="T990" i="1"/>
  <c r="T806" i="1"/>
  <c r="T618" i="1"/>
  <c r="T502" i="1"/>
  <c r="T708" i="1"/>
  <c r="T2287" i="1"/>
  <c r="T1118" i="1"/>
  <c r="T999" i="1"/>
  <c r="T1088" i="1"/>
  <c r="T1392" i="1"/>
  <c r="T2288" i="1"/>
  <c r="T290" i="1"/>
  <c r="T345" i="1"/>
  <c r="T603" i="1"/>
  <c r="T1393" i="1"/>
  <c r="T63" i="1"/>
  <c r="T1147" i="1"/>
  <c r="T824" i="1"/>
  <c r="T1394" i="1"/>
  <c r="T850" i="1"/>
  <c r="T1395" i="1"/>
  <c r="T938" i="1"/>
  <c r="T1396" i="1"/>
  <c r="T902" i="1"/>
  <c r="T1397" i="1"/>
  <c r="T77" i="1"/>
  <c r="T51" i="1"/>
  <c r="T623" i="1"/>
  <c r="T1127" i="1"/>
  <c r="T1398" i="1"/>
  <c r="T1399" i="1"/>
  <c r="T828" i="1"/>
  <c r="T648" i="1"/>
  <c r="T1400" i="1"/>
  <c r="T1401" i="1"/>
  <c r="T1222" i="1"/>
  <c r="T983" i="1"/>
  <c r="T52" i="1"/>
  <c r="T676" i="1"/>
  <c r="T287" i="1"/>
  <c r="T206" i="1"/>
  <c r="T1402" i="1"/>
  <c r="T2289" i="1"/>
  <c r="T2290" i="1"/>
  <c r="T2291" i="1"/>
  <c r="T1403" i="1"/>
  <c r="T53" i="1"/>
  <c r="T2292" i="1"/>
  <c r="T719" i="1"/>
  <c r="T1404" i="1"/>
  <c r="T1405" i="1"/>
  <c r="T1406" i="1"/>
  <c r="T1025" i="1"/>
  <c r="T1407" i="1"/>
  <c r="T1408" i="1"/>
  <c r="T626" i="1"/>
  <c r="T467" i="1"/>
  <c r="T246" i="1"/>
  <c r="T1409" i="1"/>
  <c r="T1410" i="1"/>
  <c r="T863" i="1"/>
  <c r="T844" i="1"/>
  <c r="T1411" i="1"/>
  <c r="T851" i="1"/>
  <c r="T1412" i="1"/>
  <c r="T679" i="1"/>
  <c r="T849" i="1"/>
  <c r="T273" i="1"/>
  <c r="T932" i="1"/>
  <c r="T857" i="1"/>
  <c r="T17" i="1"/>
  <c r="T901" i="1"/>
  <c r="T38" i="1"/>
  <c r="T1413" i="1"/>
  <c r="T892" i="1"/>
  <c r="T1040" i="1"/>
  <c r="T1414" i="1"/>
  <c r="T1188" i="1"/>
  <c r="T1181" i="1"/>
  <c r="T1415" i="1"/>
  <c r="T1047" i="1"/>
  <c r="T908" i="1"/>
  <c r="T1416" i="1"/>
  <c r="T1417" i="1"/>
  <c r="T1418" i="1"/>
  <c r="T323" i="1"/>
  <c r="T621" i="1"/>
  <c r="T732" i="1"/>
  <c r="T669" i="1"/>
  <c r="T1419" i="1"/>
  <c r="T1103" i="1"/>
  <c r="T1420" i="1"/>
  <c r="T693" i="1"/>
  <c r="T1421" i="1"/>
  <c r="T1422" i="1"/>
  <c r="T752" i="1"/>
  <c r="T781" i="1"/>
  <c r="T628" i="1"/>
  <c r="T931" i="1"/>
  <c r="T1423" i="1"/>
  <c r="T1424" i="1"/>
  <c r="T537" i="1"/>
  <c r="T738" i="1"/>
  <c r="T1425" i="1"/>
  <c r="T667" i="1"/>
  <c r="T358" i="1"/>
  <c r="T550" i="1"/>
  <c r="T386" i="1"/>
  <c r="T716" i="1"/>
  <c r="T743" i="1"/>
  <c r="T1426" i="1"/>
  <c r="T649" i="1"/>
  <c r="T843" i="1"/>
  <c r="T2293" i="1"/>
  <c r="T1427" i="1"/>
  <c r="T739" i="1"/>
  <c r="T774" i="1"/>
  <c r="T1428" i="1"/>
  <c r="T869" i="1"/>
  <c r="T589" i="1"/>
  <c r="T389" i="1"/>
  <c r="T2294" i="1"/>
  <c r="T1429" i="1"/>
  <c r="T1064" i="1"/>
  <c r="T870" i="1"/>
  <c r="T372" i="1"/>
  <c r="T1062" i="1"/>
  <c r="T872" i="1"/>
  <c r="T481" i="1"/>
  <c r="T890" i="1"/>
  <c r="T1430" i="1"/>
  <c r="T1015" i="1"/>
  <c r="T1068" i="1"/>
  <c r="T1431" i="1"/>
  <c r="T1432" i="1"/>
  <c r="T39" i="1"/>
  <c r="T1433" i="1"/>
  <c r="T2295" i="1"/>
  <c r="T2296" i="1"/>
  <c r="T1045" i="1"/>
  <c r="T2297" i="1"/>
  <c r="T520" i="1"/>
  <c r="T1434" i="1"/>
  <c r="T1435" i="1"/>
  <c r="T1436" i="1"/>
  <c r="T1437" i="1"/>
  <c r="T2298" i="1"/>
  <c r="T390" i="1"/>
  <c r="T469" i="1"/>
  <c r="T917" i="1"/>
  <c r="T553" i="1"/>
  <c r="T548" i="1"/>
  <c r="T1141" i="1"/>
  <c r="T1438" i="1"/>
  <c r="T820" i="1"/>
  <c r="T2299" i="1"/>
  <c r="T462" i="1"/>
  <c r="T350" i="1"/>
  <c r="T506" i="1"/>
  <c r="T557" i="1"/>
  <c r="T596" i="1"/>
  <c r="T950" i="1"/>
  <c r="T1028" i="1"/>
  <c r="T5" i="1"/>
  <c r="T3" i="1"/>
  <c r="T906" i="1"/>
  <c r="T927" i="1"/>
  <c r="T1145" i="1"/>
  <c r="T1159" i="1"/>
  <c r="T602" i="1"/>
  <c r="T1439" i="1"/>
  <c r="T1152" i="1"/>
  <c r="T1440" i="1"/>
  <c r="T581" i="1"/>
  <c r="T456" i="1"/>
  <c r="T733" i="1"/>
  <c r="T644" i="1"/>
  <c r="T1168" i="1"/>
  <c r="T751" i="1"/>
  <c r="T1441" i="1"/>
  <c r="T1442" i="1"/>
  <c r="T961" i="1"/>
  <c r="T1443" i="1"/>
  <c r="T1012" i="1"/>
  <c r="T1444" i="1"/>
  <c r="T1445" i="1"/>
  <c r="T1446" i="1"/>
  <c r="T2300" i="1"/>
  <c r="T209" i="1"/>
  <c r="T154" i="1"/>
  <c r="T1007" i="1"/>
  <c r="T619" i="1"/>
  <c r="T452" i="1"/>
  <c r="T433" i="1"/>
  <c r="T544" i="1"/>
  <c r="T1220" i="1"/>
  <c r="T149" i="1"/>
  <c r="T1447" i="1"/>
  <c r="T1448" i="1"/>
  <c r="T1449" i="1"/>
  <c r="T1086" i="1"/>
  <c r="T226" i="1"/>
  <c r="T1183" i="1"/>
  <c r="T1450" i="1"/>
  <c r="T1226" i="1"/>
  <c r="T1451" i="1"/>
  <c r="T2301" i="1"/>
  <c r="T2302" i="1"/>
  <c r="T764" i="1"/>
  <c r="T20" i="1"/>
  <c r="T21" i="1"/>
  <c r="T1099" i="1"/>
  <c r="T877" i="1"/>
  <c r="T1218" i="1"/>
  <c r="T1452" i="1"/>
  <c r="T1453" i="1"/>
  <c r="T2303" i="1"/>
  <c r="T1454" i="1"/>
  <c r="T2304" i="1"/>
  <c r="T1455" i="1"/>
  <c r="T1456" i="1"/>
  <c r="T905" i="1"/>
  <c r="T592" i="1"/>
  <c r="T1457" i="1"/>
  <c r="T1458" i="1"/>
  <c r="T1119" i="1"/>
  <c r="T637" i="1"/>
  <c r="T396" i="1"/>
  <c r="T1459" i="1"/>
  <c r="T2305" i="1"/>
  <c r="T1460" i="1"/>
  <c r="T1461" i="1"/>
  <c r="T587" i="1"/>
  <c r="T2306" i="1"/>
  <c r="T533" i="1"/>
  <c r="T898" i="1"/>
  <c r="T516" i="1"/>
  <c r="T81" i="1"/>
  <c r="T1212" i="1"/>
  <c r="T1462" i="1"/>
  <c r="T758" i="1"/>
  <c r="T1463" i="1"/>
  <c r="T595" i="1"/>
  <c r="T835" i="1"/>
  <c r="T29" i="1"/>
  <c r="T1193" i="1"/>
  <c r="T1192" i="1"/>
  <c r="T1195" i="1"/>
  <c r="T1194" i="1"/>
  <c r="T1065" i="1"/>
  <c r="T1198" i="1"/>
  <c r="T1199" i="1"/>
  <c r="T1205" i="1"/>
  <c r="T1202" i="1"/>
  <c r="T1203" i="1"/>
  <c r="T1206" i="1"/>
  <c r="T1200" i="1"/>
  <c r="T1464" i="1"/>
  <c r="T1197" i="1"/>
  <c r="T1201" i="1"/>
  <c r="T1196" i="1"/>
  <c r="T1149" i="1"/>
  <c r="T1465" i="1"/>
  <c r="T1466" i="1"/>
  <c r="T1467" i="1"/>
  <c r="T1468" i="1"/>
  <c r="T1469" i="1"/>
  <c r="T1470" i="1"/>
  <c r="T155" i="1"/>
  <c r="T1471" i="1"/>
  <c r="T1472" i="1"/>
  <c r="T1473" i="1"/>
  <c r="T1474" i="1"/>
  <c r="T889" i="1"/>
  <c r="T584" i="1"/>
  <c r="T642" i="1"/>
  <c r="T1475" i="1"/>
  <c r="T1476" i="1"/>
  <c r="T1477" i="1"/>
  <c r="T1140" i="1"/>
  <c r="T2307" i="1"/>
  <c r="T1478" i="1"/>
  <c r="T1479" i="1"/>
  <c r="T1480" i="1"/>
  <c r="T1481" i="1"/>
  <c r="T1482" i="1"/>
  <c r="T304" i="1"/>
  <c r="T2308" i="1"/>
  <c r="T2309" i="1"/>
  <c r="T1483" i="1"/>
  <c r="T767" i="1"/>
  <c r="T486" i="1"/>
  <c r="T1484" i="1"/>
  <c r="T193" i="1"/>
  <c r="T1485" i="1"/>
  <c r="T1204" i="1"/>
  <c r="T352" i="1"/>
  <c r="T1486" i="1"/>
  <c r="T2310" i="1"/>
  <c r="T2311" i="1"/>
  <c r="T1487" i="1"/>
  <c r="T1158" i="1"/>
  <c r="T895" i="1"/>
  <c r="T1488" i="1"/>
  <c r="T787" i="1"/>
  <c r="T45" i="1"/>
  <c r="T1489" i="1"/>
  <c r="T1490" i="1"/>
  <c r="T1491" i="1"/>
  <c r="T604" i="1"/>
  <c r="T521" i="1"/>
  <c r="T1492" i="1"/>
  <c r="T1493" i="1"/>
  <c r="T1494" i="1"/>
  <c r="T1495" i="1"/>
  <c r="T2210" i="1"/>
  <c r="T2402" i="1"/>
  <c r="T2401" i="1"/>
  <c r="T2410" i="1"/>
  <c r="T2411" i="1"/>
  <c r="T1496" i="1"/>
  <c r="T367" i="1"/>
  <c r="T1497" i="1"/>
  <c r="T327" i="1"/>
  <c r="T942" i="1"/>
  <c r="T1498" i="1"/>
  <c r="T1499" i="1"/>
  <c r="T1189" i="1"/>
  <c r="T441" i="1"/>
  <c r="T454" i="1"/>
  <c r="T2312" i="1"/>
  <c r="T1500" i="1"/>
  <c r="T830" i="1"/>
  <c r="T1501" i="1"/>
  <c r="T1109" i="1"/>
  <c r="T168" i="1"/>
  <c r="T1502" i="1"/>
  <c r="T143" i="1"/>
  <c r="T1503" i="1"/>
  <c r="T1504" i="1"/>
  <c r="T630" i="1"/>
  <c r="T1505" i="1"/>
  <c r="T1506" i="1"/>
  <c r="T803" i="1"/>
  <c r="T1022" i="1"/>
  <c r="T783" i="1"/>
  <c r="T799" i="1"/>
  <c r="T1114" i="1"/>
  <c r="T860" i="1"/>
  <c r="T879" i="1"/>
  <c r="T1507" i="1"/>
  <c r="T1508" i="1"/>
  <c r="T1509" i="1"/>
  <c r="T1510" i="1"/>
  <c r="T1511" i="1"/>
  <c r="T1512" i="1"/>
  <c r="T1513" i="1"/>
  <c r="T1514" i="1"/>
  <c r="T685" i="1"/>
  <c r="T1515" i="1"/>
  <c r="T1516" i="1"/>
  <c r="T597" i="1"/>
  <c r="T1233" i="1"/>
  <c r="T1517" i="1"/>
  <c r="T1518" i="1"/>
  <c r="T1519" i="1"/>
  <c r="T1106" i="1"/>
  <c r="T1089" i="1"/>
  <c r="T272" i="1"/>
  <c r="T1520" i="1"/>
  <c r="T1521" i="1"/>
  <c r="T1522" i="1"/>
  <c r="T1523" i="1"/>
  <c r="T1073" i="1"/>
  <c r="T1524" i="1"/>
  <c r="T1525" i="1"/>
  <c r="T1526" i="1"/>
  <c r="T1527" i="1"/>
  <c r="T1080" i="1"/>
  <c r="T65" i="1"/>
  <c r="T453" i="1"/>
  <c r="T1528" i="1"/>
  <c r="T854" i="1"/>
  <c r="T1228" i="1"/>
  <c r="T884" i="1"/>
  <c r="T55" i="1"/>
  <c r="T1529" i="1"/>
  <c r="T1530" i="1"/>
  <c r="T1531" i="1"/>
  <c r="T897" i="1"/>
  <c r="T1071" i="1"/>
  <c r="T941" i="1"/>
  <c r="T2238" i="1"/>
  <c r="T2207" i="1"/>
  <c r="T970" i="1"/>
  <c r="T1232" i="1"/>
  <c r="T757" i="1"/>
  <c r="T923" i="1"/>
  <c r="T920" i="1"/>
  <c r="T1532" i="1"/>
  <c r="T321" i="1"/>
  <c r="T675" i="1"/>
  <c r="T925" i="1"/>
  <c r="T924" i="1"/>
  <c r="T928" i="1"/>
  <c r="T768" i="1"/>
  <c r="T770" i="1"/>
  <c r="T1126" i="1"/>
  <c r="T773" i="1"/>
  <c r="T775" i="1"/>
  <c r="T772" i="1"/>
  <c r="T2212" i="1"/>
  <c r="T918" i="1"/>
  <c r="T777" i="1"/>
  <c r="T2313" i="1"/>
  <c r="T1533" i="1"/>
  <c r="T1001" i="1"/>
  <c r="T1534" i="1"/>
  <c r="T1076" i="1"/>
  <c r="T674" i="1"/>
  <c r="T1535" i="1"/>
  <c r="T1061" i="1"/>
  <c r="T547" i="1"/>
  <c r="T1536" i="1"/>
  <c r="T929" i="1"/>
  <c r="T680" i="1"/>
  <c r="T692" i="1"/>
  <c r="T1186" i="1"/>
  <c r="T1185" i="1"/>
  <c r="T1026" i="1"/>
  <c r="T833" i="1"/>
  <c r="T1177" i="1"/>
  <c r="T971" i="1"/>
  <c r="T62" i="1"/>
  <c r="T1050" i="1"/>
  <c r="T73" i="1"/>
  <c r="T72" i="1"/>
  <c r="T1537" i="1"/>
  <c r="T2223" i="1"/>
  <c r="T2220" i="1"/>
  <c r="T1066" i="1"/>
  <c r="T1538" i="1"/>
  <c r="T109" i="1"/>
  <c r="T1077" i="1"/>
  <c r="T1539" i="1"/>
  <c r="T1540" i="1"/>
  <c r="T2314" i="1"/>
  <c r="T450" i="1"/>
  <c r="T384" i="1"/>
  <c r="T947" i="1"/>
  <c r="T440" i="1"/>
  <c r="T1133" i="1"/>
  <c r="T944" i="1"/>
  <c r="T1541" i="1"/>
  <c r="T912" i="1"/>
  <c r="T1008" i="1"/>
  <c r="T907" i="1"/>
  <c r="T832" i="1"/>
  <c r="T1542" i="1"/>
  <c r="T2315" i="1"/>
  <c r="T1543" i="1"/>
  <c r="T256" i="1"/>
  <c r="T2316" i="1"/>
  <c r="T2317" i="1"/>
  <c r="T881" i="1"/>
  <c r="T919" i="1"/>
  <c r="T1544" i="1"/>
  <c r="T1231" i="1"/>
  <c r="T202" i="1"/>
  <c r="T1545" i="1"/>
  <c r="T1210" i="1"/>
  <c r="T1546" i="1"/>
  <c r="T1547" i="1"/>
  <c r="T1190" i="1"/>
  <c r="T862" i="1"/>
  <c r="T518" i="1"/>
  <c r="T896" i="1"/>
  <c r="T1187" i="1"/>
  <c r="T1067" i="1"/>
  <c r="T1548" i="1"/>
  <c r="T514" i="1"/>
  <c r="T1549" i="1"/>
  <c r="T1550" i="1"/>
  <c r="T1551" i="1"/>
  <c r="T650" i="1"/>
  <c r="T1134" i="1"/>
  <c r="T1552" i="1"/>
  <c r="T1553" i="1"/>
  <c r="T1136" i="1"/>
  <c r="T1554" i="1"/>
  <c r="T794" i="1"/>
  <c r="T455" i="1"/>
  <c r="T1034" i="1"/>
  <c r="T968" i="1"/>
  <c r="T1555" i="1"/>
  <c r="T1182" i="1"/>
  <c r="T812" i="1"/>
  <c r="T1556" i="1"/>
  <c r="T1557" i="1"/>
  <c r="T1558" i="1"/>
  <c r="T959" i="1"/>
  <c r="T1138" i="1"/>
  <c r="T1559" i="1"/>
  <c r="T1560" i="1"/>
  <c r="T880" i="1"/>
  <c r="T484" i="1"/>
  <c r="T696" i="1"/>
  <c r="T1561" i="1"/>
  <c r="T1562" i="1"/>
  <c r="T1563" i="1"/>
  <c r="T1564" i="1"/>
  <c r="T1209" i="1"/>
  <c r="T882" i="1"/>
  <c r="T1565" i="1"/>
  <c r="T875" i="1"/>
  <c r="T1014" i="1"/>
  <c r="T1566" i="1"/>
  <c r="T1169" i="1"/>
  <c r="T1229" i="1"/>
  <c r="T963" i="1"/>
  <c r="T477" i="1"/>
  <c r="T1058" i="1"/>
  <c r="T1219" i="1"/>
  <c r="T802" i="1"/>
  <c r="T1230" i="1"/>
  <c r="T885" i="1"/>
  <c r="T839" i="1"/>
  <c r="T755" i="1"/>
  <c r="T756" i="1"/>
  <c r="T915" i="1"/>
  <c r="T868" i="1"/>
  <c r="T886" i="1"/>
  <c r="T1227" i="1"/>
  <c r="T1213" i="1"/>
  <c r="T1214" i="1"/>
  <c r="T7" i="1"/>
  <c r="T1567" i="1"/>
  <c r="T930" i="1"/>
  <c r="T49" i="1"/>
  <c r="T1568" i="1"/>
  <c r="T786" i="1"/>
  <c r="T883" i="1"/>
  <c r="T1569" i="1"/>
  <c r="T801" i="1"/>
  <c r="T1031" i="1"/>
  <c r="T1570" i="1"/>
  <c r="T887" i="1"/>
  <c r="T1571" i="1"/>
  <c r="T1572" i="1"/>
  <c r="T1573" i="1"/>
  <c r="T2412" i="1"/>
  <c r="T769" i="1"/>
  <c r="T810" i="1"/>
  <c r="T1574" i="1"/>
  <c r="T1575" i="1"/>
  <c r="T1576" i="1"/>
  <c r="T894" i="1"/>
  <c r="T1577" i="1"/>
  <c r="T1578" i="1"/>
  <c r="T922" i="1"/>
  <c r="T1579" i="1"/>
  <c r="T632" i="1"/>
  <c r="T1580" i="1"/>
  <c r="T1221" i="1"/>
  <c r="T1581" i="1"/>
  <c r="T874" i="1"/>
  <c r="T1039" i="1"/>
  <c r="T1582" i="1"/>
  <c r="T951" i="1"/>
  <c r="T992" i="1"/>
  <c r="T864" i="1"/>
  <c r="T1583" i="1"/>
  <c r="T1016" i="1"/>
  <c r="T639" i="1"/>
  <c r="T750" i="1"/>
  <c r="T1584" i="1"/>
  <c r="T1130" i="1"/>
  <c r="T1585" i="1"/>
  <c r="T698" i="1"/>
  <c r="T1225" i="1"/>
  <c r="T683" i="1"/>
  <c r="T940" i="1"/>
  <c r="T759" i="1"/>
  <c r="T876" i="1"/>
  <c r="T809" i="1"/>
  <c r="T1586" i="1"/>
  <c r="T989" i="1"/>
  <c r="T1208" i="1"/>
  <c r="T610" i="1"/>
  <c r="T541" i="1"/>
  <c r="T1587" i="1"/>
  <c r="T1588" i="1"/>
  <c r="T804" i="1"/>
  <c r="T936" i="1"/>
  <c r="T1589" i="1"/>
  <c r="T78" i="1"/>
  <c r="T1172" i="1"/>
  <c r="T1003" i="1"/>
  <c r="T916" i="1"/>
  <c r="T1013" i="1"/>
  <c r="T1069" i="1"/>
  <c r="T956" i="1"/>
  <c r="T1060" i="1"/>
  <c r="T1590" i="1"/>
  <c r="T1591" i="1"/>
  <c r="T1592" i="1"/>
  <c r="T1593" i="1"/>
  <c r="T1002" i="1"/>
  <c r="T814" i="1"/>
  <c r="T6" i="1"/>
  <c r="T1594" i="1"/>
  <c r="T1128" i="1"/>
  <c r="T1091" i="1"/>
  <c r="T865" i="1"/>
  <c r="T957" i="1"/>
  <c r="T1595" i="1"/>
  <c r="T1596" i="1"/>
  <c r="T1020" i="1"/>
  <c r="T654" i="1"/>
  <c r="T914" i="1"/>
  <c r="T893" i="1"/>
  <c r="T1597" i="1"/>
  <c r="T1223" i="1"/>
  <c r="T1598" i="1"/>
  <c r="T1599" i="1"/>
  <c r="T1600" i="1"/>
  <c r="T1601" i="1"/>
  <c r="T1602" i="1"/>
  <c r="T1603" i="1"/>
  <c r="T1070" i="1"/>
  <c r="T1170" i="1"/>
  <c r="T1216" i="1"/>
  <c r="T1215" i="1"/>
  <c r="T867" i="1"/>
  <c r="T1604" i="1"/>
  <c r="T1074" i="1"/>
  <c r="T903" i="1"/>
  <c r="T1605" i="1"/>
  <c r="T363" i="1"/>
  <c r="T1180" i="1"/>
  <c r="T1606" i="1"/>
  <c r="T1083" i="1"/>
  <c r="T1072" i="1"/>
  <c r="T439" i="1"/>
  <c r="T422" i="1"/>
  <c r="T1120" i="1"/>
  <c r="T1607" i="1"/>
  <c r="T445" i="1"/>
  <c r="T2318" i="1"/>
  <c r="T1608" i="1"/>
  <c r="T1609" i="1"/>
  <c r="T1610" i="1"/>
  <c r="T2413" i="1"/>
  <c r="T1611" i="1"/>
  <c r="T1612" i="1"/>
  <c r="T1613" i="1"/>
  <c r="T212" i="1"/>
  <c r="T1191" i="1"/>
  <c r="T1614" i="1"/>
  <c r="T406" i="1"/>
  <c r="T1615" i="1"/>
  <c r="T1052" i="1"/>
  <c r="T1616" i="1"/>
  <c r="T1038" i="1"/>
  <c r="T2414" i="1"/>
  <c r="T1029" i="1"/>
  <c r="T2319" i="1"/>
  <c r="T1617" i="1"/>
  <c r="T2320" i="1"/>
  <c r="T1618" i="1"/>
  <c r="T1619" i="1"/>
  <c r="T1620" i="1"/>
  <c r="T2321" i="1"/>
  <c r="T2322" i="1"/>
  <c r="T2323" i="1"/>
  <c r="T952" i="1"/>
  <c r="T958" i="1"/>
  <c r="T1621" i="1"/>
  <c r="T1622" i="1"/>
  <c r="T1623" i="1"/>
  <c r="T1624" i="1"/>
  <c r="T1625" i="1"/>
  <c r="T847" i="1"/>
  <c r="T583" i="1"/>
  <c r="T409" i="1"/>
  <c r="T1626" i="1"/>
  <c r="T2415" i="1"/>
  <c r="T1627" i="1"/>
  <c r="T2324" i="1"/>
  <c r="T2325" i="1"/>
  <c r="T1628" i="1"/>
  <c r="T1629" i="1"/>
  <c r="T2326" i="1"/>
  <c r="T1055" i="1"/>
  <c r="T1630" i="1"/>
  <c r="T1631" i="1"/>
  <c r="T524" i="1"/>
  <c r="T1632" i="1"/>
  <c r="T1633" i="1"/>
  <c r="T2416" i="1"/>
  <c r="T1634" i="1"/>
  <c r="T1635" i="1"/>
  <c r="T643" i="1"/>
  <c r="T2417" i="1"/>
  <c r="T2327" i="1"/>
  <c r="T2328" i="1"/>
  <c r="T2329" i="1"/>
  <c r="T2418" i="1"/>
  <c r="T278" i="1"/>
  <c r="T652" i="1"/>
  <c r="T1636" i="1"/>
  <c r="T1637" i="1"/>
  <c r="T873" i="1"/>
  <c r="T1638" i="1"/>
  <c r="T1639" i="1"/>
  <c r="T241" i="1"/>
  <c r="T788" i="1"/>
  <c r="T394" i="1"/>
  <c r="T1640" i="1"/>
  <c r="T659" i="1"/>
  <c r="T657" i="1"/>
  <c r="T673" i="1"/>
  <c r="T891" i="1"/>
  <c r="T926" i="1"/>
  <c r="T393" i="1"/>
  <c r="T2419" i="1"/>
  <c r="T1641" i="1"/>
  <c r="T1642" i="1"/>
  <c r="T1643" i="1"/>
  <c r="T364" i="1"/>
  <c r="T590" i="1"/>
  <c r="T712" i="1"/>
  <c r="T622" i="1"/>
  <c r="T2330" i="1"/>
  <c r="T1644" i="1"/>
  <c r="T2331" i="1"/>
  <c r="T1645" i="1"/>
  <c r="T2332" i="1"/>
  <c r="T1646" i="1"/>
  <c r="T2333" i="1"/>
  <c r="T2420" i="1"/>
  <c r="T2334" i="1"/>
  <c r="T1647" i="1"/>
  <c r="T505" i="1"/>
  <c r="T954" i="1"/>
  <c r="T1165" i="1"/>
  <c r="T2421" i="1"/>
  <c r="T556" i="1"/>
  <c r="T1648" i="1"/>
  <c r="T1649" i="1"/>
  <c r="T299" i="1"/>
  <c r="T689" i="1"/>
  <c r="T1650" i="1"/>
  <c r="T1651" i="1"/>
  <c r="T2335" i="1"/>
  <c r="T2336" i="1"/>
  <c r="T1652" i="1"/>
  <c r="T945" i="1"/>
  <c r="T2337" i="1"/>
  <c r="T1017" i="1"/>
  <c r="T585" i="1"/>
  <c r="T695" i="1"/>
  <c r="T495" i="1"/>
  <c r="T2338" i="1"/>
  <c r="T1653" i="1"/>
  <c r="T531" i="1"/>
  <c r="T1112" i="1"/>
  <c r="T1654" i="1"/>
  <c r="T1655" i="1"/>
  <c r="T1044" i="1"/>
  <c r="T707" i="1"/>
  <c r="T1075" i="1"/>
  <c r="T2339" i="1"/>
  <c r="T1656" i="1"/>
  <c r="T1657" i="1"/>
  <c r="T2340" i="1"/>
  <c r="T1658" i="1"/>
  <c r="T1107" i="1"/>
  <c r="T1659" i="1"/>
  <c r="T1123" i="1"/>
  <c r="T1660" i="1"/>
  <c r="T1661" i="1"/>
  <c r="T686" i="1"/>
  <c r="T2341" i="1"/>
  <c r="T2342" i="1"/>
  <c r="T688" i="1"/>
  <c r="T1117" i="1"/>
  <c r="T2343" i="1"/>
  <c r="T2344" i="1"/>
  <c r="T2345" i="1"/>
  <c r="T1662" i="1"/>
  <c r="T2346" i="1"/>
  <c r="T1663" i="1"/>
  <c r="T730" i="1"/>
  <c r="T1664" i="1"/>
  <c r="T382" i="1"/>
  <c r="T1125" i="1"/>
  <c r="T2422" i="1"/>
  <c r="T461" i="1"/>
  <c r="T1175" i="1"/>
  <c r="T1665" i="1"/>
  <c r="T266" i="1"/>
  <c r="T76" i="1"/>
  <c r="T362" i="1"/>
  <c r="T370" i="1"/>
  <c r="T371" i="1"/>
  <c r="T365" i="1"/>
  <c r="T534" i="1"/>
  <c r="T1666" i="1"/>
  <c r="T1667" i="1"/>
  <c r="T953" i="1"/>
  <c r="T582" i="1"/>
  <c r="T1668" i="1"/>
  <c r="T1095" i="1"/>
  <c r="T1669" i="1"/>
  <c r="T16" i="1"/>
  <c r="T715" i="1"/>
  <c r="T1670" i="1"/>
  <c r="T1671" i="1"/>
  <c r="T1102" i="1"/>
  <c r="T1672" i="1"/>
  <c r="T1235" i="1"/>
  <c r="T1673" i="1"/>
  <c r="T1674" i="1"/>
  <c r="T1675" i="1"/>
  <c r="T1676" i="1"/>
  <c r="T1677" i="1"/>
  <c r="T1678" i="1"/>
  <c r="T1679" i="1"/>
  <c r="T1680" i="1"/>
  <c r="T614" i="1"/>
  <c r="T1681" i="1"/>
  <c r="T1682" i="1"/>
  <c r="T1683" i="1"/>
  <c r="T1684" i="1"/>
  <c r="T1685" i="1"/>
  <c r="T1686" i="1"/>
  <c r="T2423" i="1"/>
  <c r="T1687" i="1"/>
  <c r="T1688" i="1"/>
  <c r="T1689" i="1"/>
  <c r="T841" i="1"/>
  <c r="T1690" i="1"/>
  <c r="T326" i="1"/>
  <c r="T2347" i="1"/>
  <c r="T1691" i="1"/>
  <c r="T1692" i="1"/>
  <c r="T2348" i="1"/>
  <c r="T2349" i="1"/>
  <c r="T1693" i="1"/>
  <c r="T356" i="1"/>
  <c r="T2350" i="1"/>
  <c r="T718" i="1"/>
  <c r="T2351" i="1"/>
  <c r="T2352" i="1"/>
  <c r="T219" i="1"/>
  <c r="T2353" i="1"/>
  <c r="T549" i="1"/>
  <c r="T1694" i="1"/>
  <c r="T2354" i="1"/>
  <c r="T2424" i="1"/>
  <c r="T2425" i="1"/>
  <c r="T2426" i="1"/>
  <c r="T2427" i="1"/>
  <c r="T1695" i="1"/>
  <c r="T559" i="1"/>
  <c r="T1696" i="1"/>
  <c r="T1697" i="1"/>
  <c r="T2428" i="1"/>
  <c r="T2429" i="1"/>
  <c r="T699" i="1"/>
  <c r="T2430" i="1"/>
  <c r="T1698" i="1"/>
  <c r="T1699" i="1"/>
  <c r="T1700" i="1"/>
  <c r="T1144" i="1"/>
  <c r="T2431" i="1"/>
  <c r="T762" i="1"/>
  <c r="T1701" i="1"/>
  <c r="T1702" i="1"/>
  <c r="T457" i="1"/>
  <c r="T591" i="1"/>
  <c r="T2432" i="1"/>
  <c r="T946" i="1"/>
  <c r="T1703" i="1"/>
  <c r="T1704" i="1"/>
  <c r="T1155" i="1"/>
  <c r="T2355" i="1"/>
  <c r="T2433" i="1"/>
  <c r="T2434" i="1"/>
  <c r="T1000" i="1"/>
  <c r="T816" i="1"/>
  <c r="T1705" i="1"/>
  <c r="T2356" i="1"/>
  <c r="T1706" i="1"/>
  <c r="T955" i="1"/>
  <c r="T834" i="1"/>
  <c r="T1707" i="1"/>
  <c r="T1708" i="1"/>
  <c r="T1709" i="1"/>
  <c r="T1710" i="1"/>
  <c r="T1711" i="1"/>
  <c r="T2435" i="1"/>
  <c r="T1712" i="1"/>
  <c r="T2436" i="1"/>
  <c r="T1713" i="1"/>
  <c r="T1714" i="1"/>
  <c r="T1715" i="1"/>
  <c r="T1716" i="1"/>
  <c r="T1717" i="1"/>
  <c r="T1718" i="1"/>
  <c r="T1090" i="1"/>
  <c r="T1234" i="1"/>
  <c r="T1719" i="1"/>
  <c r="T1720" i="1"/>
  <c r="T1721" i="1"/>
  <c r="T1722" i="1"/>
  <c r="T1723" i="1"/>
  <c r="T1724" i="1"/>
  <c r="T586" i="1"/>
  <c r="T1725" i="1"/>
  <c r="T1726" i="1"/>
  <c r="T821" i="1"/>
  <c r="T1727" i="1"/>
  <c r="T1728" i="1"/>
  <c r="T726" i="1"/>
  <c r="T1729" i="1"/>
  <c r="T705" i="1"/>
  <c r="T1730" i="1"/>
  <c r="T1731" i="1"/>
  <c r="T2437" i="1"/>
  <c r="T1732" i="1"/>
  <c r="T1733" i="1"/>
  <c r="T2438" i="1"/>
  <c r="T2439" i="1"/>
  <c r="T1734" i="1"/>
  <c r="T1735" i="1"/>
  <c r="T1142" i="1"/>
  <c r="T32" i="1"/>
  <c r="T671" i="1"/>
  <c r="T1736" i="1"/>
  <c r="T1737" i="1"/>
  <c r="T1738" i="1"/>
  <c r="T369" i="1"/>
  <c r="T2440" i="1"/>
  <c r="T1739" i="1"/>
  <c r="T2441" i="1"/>
  <c r="T811" i="1"/>
  <c r="T1740" i="1"/>
  <c r="T1741" i="1"/>
  <c r="T2442" i="1"/>
  <c r="T2443" i="1"/>
  <c r="T829" i="1"/>
  <c r="T1742" i="1"/>
  <c r="T322" i="1"/>
  <c r="T1743" i="1"/>
  <c r="T2444" i="1"/>
  <c r="T2445" i="1"/>
  <c r="T1744" i="1"/>
  <c r="T1745" i="1"/>
  <c r="T44" i="1"/>
  <c r="T663" i="1"/>
  <c r="T1100" i="1"/>
  <c r="T1746" i="1"/>
  <c r="T373" i="1"/>
  <c r="T1747" i="1"/>
  <c r="T341" i="1"/>
  <c r="T594" i="1"/>
  <c r="T2446" i="1"/>
  <c r="T2447" i="1"/>
  <c r="T2448" i="1"/>
  <c r="T2449" i="1"/>
  <c r="T1748" i="1"/>
  <c r="T1749" i="1"/>
  <c r="T690" i="1"/>
  <c r="T1750" i="1"/>
  <c r="T2450" i="1"/>
  <c r="T1751" i="1"/>
  <c r="T418" i="1"/>
  <c r="T2357" i="1"/>
  <c r="T328" i="1"/>
  <c r="T1752" i="1"/>
  <c r="T1753" i="1"/>
  <c r="T1754" i="1"/>
  <c r="T972" i="1"/>
  <c r="T1755" i="1"/>
  <c r="T368" i="1"/>
  <c r="T366" i="1"/>
  <c r="T1756" i="1"/>
  <c r="T1757" i="1"/>
  <c r="T2358" i="1"/>
  <c r="T1758" i="1"/>
  <c r="T1759" i="1"/>
  <c r="T1760" i="1"/>
  <c r="T817" i="1"/>
  <c r="T1761" i="1"/>
  <c r="T1762" i="1"/>
  <c r="T625" i="1"/>
  <c r="T848" i="1"/>
  <c r="T1763" i="1"/>
  <c r="T1764" i="1"/>
  <c r="T2451" i="1"/>
  <c r="T1765" i="1"/>
  <c r="T554" i="1"/>
  <c r="T2452" i="1"/>
  <c r="T1766" i="1"/>
  <c r="T1767" i="1"/>
  <c r="T1768" i="1"/>
  <c r="T1769" i="1"/>
  <c r="T1770" i="1"/>
  <c r="T1771" i="1"/>
  <c r="T1772" i="1"/>
  <c r="T722" i="1"/>
  <c r="T1773" i="1"/>
  <c r="T1774" i="1"/>
  <c r="T1775" i="1"/>
  <c r="T1776" i="1"/>
  <c r="T1777" i="1"/>
  <c r="T1778" i="1"/>
  <c r="T551" i="1"/>
  <c r="T1779" i="1"/>
  <c r="T1780" i="1"/>
  <c r="T2359" i="1"/>
  <c r="T2360" i="1"/>
  <c r="T2361" i="1"/>
  <c r="T2362" i="1"/>
  <c r="T2453" i="1"/>
  <c r="T2363" i="1"/>
  <c r="T1781" i="1"/>
  <c r="T2364" i="1"/>
  <c r="T2365" i="1"/>
  <c r="T2366" i="1"/>
  <c r="T2367" i="1"/>
  <c r="T2368" i="1"/>
  <c r="T2369" i="1"/>
  <c r="T2370" i="1"/>
  <c r="T2371" i="1"/>
  <c r="T2372" i="1"/>
  <c r="T2373" i="1"/>
  <c r="T2374" i="1"/>
  <c r="T2375" i="1"/>
  <c r="T2376" i="1"/>
  <c r="T2377" i="1"/>
  <c r="T2454" i="1"/>
  <c r="T2378" i="1"/>
  <c r="T2379" i="1"/>
  <c r="T1037" i="1"/>
  <c r="T1782" i="1"/>
  <c r="T1783" i="1"/>
  <c r="T2455" i="1"/>
  <c r="T2380" i="1"/>
  <c r="T1784" i="1"/>
  <c r="T1785" i="1"/>
  <c r="T2381" i="1"/>
  <c r="T2382" i="1"/>
  <c r="T1786" i="1"/>
  <c r="T2383" i="1"/>
  <c r="T1787" i="1"/>
  <c r="T2456" i="1"/>
  <c r="T2457" i="1"/>
  <c r="T1788" i="1"/>
  <c r="T1789" i="1"/>
  <c r="T1790" i="1"/>
  <c r="T1791" i="1"/>
  <c r="T1792" i="1"/>
  <c r="T1793" i="1"/>
  <c r="T1794" i="1"/>
  <c r="T1795" i="1"/>
  <c r="T1796" i="1"/>
  <c r="T1797" i="1"/>
  <c r="T1798" i="1"/>
  <c r="T1799" i="1"/>
  <c r="T1800" i="1"/>
  <c r="T1801" i="1"/>
  <c r="T1802" i="1"/>
  <c r="T1803" i="1"/>
  <c r="T1804" i="1"/>
  <c r="T1805" i="1"/>
  <c r="T1806" i="1"/>
  <c r="T311" i="1"/>
  <c r="T1807" i="1"/>
  <c r="T1808" i="1"/>
  <c r="T760" i="1"/>
  <c r="T1809" i="1"/>
  <c r="T1810" i="1"/>
  <c r="T1004" i="1"/>
  <c r="T1811" i="1"/>
  <c r="T1812" i="1"/>
  <c r="T1224" i="1"/>
  <c r="T1813" i="1"/>
  <c r="T1814" i="1"/>
  <c r="T1815" i="1"/>
  <c r="T1816" i="1"/>
  <c r="T1817" i="1"/>
  <c r="T1818" i="1"/>
  <c r="T1819" i="1"/>
  <c r="T1820" i="1"/>
  <c r="T1821" i="1"/>
  <c r="T1822" i="1"/>
  <c r="T731" i="1"/>
  <c r="T653" i="1"/>
  <c r="T1121" i="1"/>
  <c r="T1823" i="1"/>
  <c r="T141" i="1"/>
  <c r="T1824" i="1"/>
  <c r="T1825" i="1"/>
  <c r="T660" i="1"/>
  <c r="T1826" i="1"/>
  <c r="T1827" i="1"/>
  <c r="T56" i="1"/>
  <c r="T1828" i="1"/>
  <c r="T1146" i="1"/>
  <c r="T1207" i="1"/>
  <c r="T1829" i="1"/>
  <c r="T1830" i="1"/>
  <c r="T1831" i="1"/>
  <c r="T1832" i="1"/>
  <c r="T1833" i="1"/>
  <c r="T1834" i="1"/>
  <c r="T1835" i="1"/>
  <c r="T1836" i="1"/>
  <c r="T1837" i="1"/>
  <c r="T1838" i="1"/>
  <c r="T2384" i="1"/>
  <c r="T831" i="1"/>
  <c r="T2385" i="1"/>
  <c r="T1839" i="1"/>
  <c r="T1840" i="1"/>
  <c r="T1841" i="1"/>
  <c r="T1842" i="1"/>
  <c r="T1843" i="1"/>
  <c r="T1844" i="1"/>
  <c r="T1845" i="1"/>
  <c r="T415" i="1"/>
  <c r="T1846" i="1"/>
  <c r="T1847" i="1"/>
  <c r="T1848" i="1"/>
  <c r="T375" i="1"/>
  <c r="T361" i="1"/>
  <c r="T383" i="1"/>
  <c r="T2386" i="1"/>
  <c r="T2387" i="1"/>
  <c r="T2388" i="1"/>
  <c r="T1849" i="1"/>
  <c r="T1850" i="1"/>
  <c r="T1157" i="1"/>
  <c r="T1851" i="1"/>
  <c r="T576" i="1"/>
  <c r="T1852" i="1"/>
  <c r="T1853" i="1"/>
  <c r="T1854" i="1"/>
  <c r="T1855" i="1"/>
  <c r="T1856" i="1"/>
  <c r="T1857" i="1"/>
  <c r="T1858" i="1"/>
  <c r="T1859" i="1"/>
  <c r="T1860" i="1"/>
  <c r="T1861" i="1"/>
  <c r="T1862" i="1"/>
  <c r="T2224" i="1"/>
  <c r="T1863" i="1"/>
  <c r="T1864" i="1"/>
  <c r="T1865" i="1"/>
  <c r="T1866" i="1"/>
  <c r="T1867" i="1"/>
  <c r="T1868" i="1"/>
  <c r="T1869" i="1"/>
  <c r="T1870" i="1"/>
  <c r="T414" i="1"/>
  <c r="T1871" i="1"/>
  <c r="T1872" i="1"/>
  <c r="T1873" i="1"/>
  <c r="T813" i="1"/>
  <c r="T1874" i="1"/>
  <c r="T1875" i="1"/>
  <c r="T1876" i="1"/>
  <c r="T1877" i="1"/>
  <c r="T819" i="1"/>
  <c r="T1878" i="1"/>
  <c r="T395" i="1"/>
  <c r="T818" i="1"/>
  <c r="T259" i="1"/>
  <c r="T1879" i="1"/>
  <c r="T1880" i="1"/>
  <c r="T1881" i="1"/>
  <c r="T1154" i="1"/>
  <c r="T1882" i="1"/>
  <c r="T1883" i="1"/>
  <c r="T1884" i="1"/>
  <c r="T1885" i="1"/>
  <c r="T1886" i="1"/>
  <c r="T1887" i="1"/>
  <c r="T1888" i="1"/>
  <c r="T1889" i="1"/>
  <c r="T1890" i="1"/>
  <c r="T608" i="1"/>
  <c r="T1891" i="1"/>
  <c r="T740" i="1"/>
  <c r="T1892" i="1"/>
  <c r="T1893" i="1"/>
  <c r="T1894" i="1"/>
  <c r="T1895" i="1"/>
  <c r="T1896" i="1"/>
  <c r="T1897" i="1"/>
  <c r="T1898" i="1"/>
  <c r="T1899" i="1"/>
  <c r="T1900" i="1"/>
  <c r="T1901" i="1"/>
  <c r="T1902" i="1"/>
  <c r="T1903" i="1"/>
  <c r="T1904" i="1"/>
  <c r="T1905" i="1"/>
  <c r="T2216" i="1"/>
  <c r="T1906" i="1"/>
  <c r="T2214" i="1"/>
  <c r="T1907" i="1"/>
  <c r="T1908" i="1"/>
  <c r="T1909" i="1"/>
  <c r="T1910" i="1"/>
  <c r="T1911" i="1"/>
  <c r="T1912" i="1"/>
  <c r="T1913" i="1"/>
  <c r="T1914" i="1"/>
  <c r="T1915" i="1"/>
  <c r="T1916" i="1"/>
  <c r="T1917" i="1"/>
  <c r="T1918" i="1"/>
  <c r="T1919" i="1"/>
  <c r="T1920" i="1"/>
  <c r="T1921" i="1"/>
  <c r="T1922" i="1"/>
  <c r="T1923" i="1"/>
  <c r="T1924" i="1"/>
  <c r="T1925" i="1"/>
  <c r="T1926" i="1"/>
  <c r="T2389" i="1"/>
  <c r="T2390" i="1"/>
  <c r="T2391" i="1"/>
  <c r="T1927" i="1"/>
  <c r="T1928" i="1"/>
  <c r="T1929" i="1"/>
  <c r="T1930" i="1"/>
  <c r="T1931" i="1"/>
  <c r="T1932" i="1"/>
  <c r="T2392" i="1"/>
  <c r="T1933" i="1"/>
  <c r="T1934" i="1"/>
  <c r="T2229" i="1"/>
  <c r="T1935" i="1"/>
  <c r="T1936" i="1"/>
  <c r="T1937" i="1"/>
  <c r="T1938" i="1"/>
  <c r="T1939" i="1"/>
  <c r="T1940" i="1"/>
  <c r="T1941" i="1"/>
  <c r="T1942" i="1"/>
  <c r="T1943" i="1"/>
  <c r="T1944" i="1"/>
  <c r="T1945" i="1"/>
  <c r="T1946" i="1"/>
  <c r="T1947" i="1"/>
  <c r="T1948" i="1"/>
  <c r="T1949" i="1"/>
  <c r="T1950" i="1"/>
  <c r="T1951" i="1"/>
  <c r="T1952" i="1"/>
  <c r="T2458" i="1"/>
  <c r="T1953" i="1"/>
  <c r="T1954" i="1"/>
  <c r="T1955" i="1"/>
  <c r="T1956" i="1"/>
  <c r="T1957" i="1"/>
  <c r="T1958" i="1"/>
  <c r="T1959" i="1"/>
  <c r="T1960" i="1"/>
  <c r="T1961" i="1"/>
  <c r="T1962" i="1"/>
  <c r="T1963" i="1"/>
  <c r="T1964" i="1"/>
  <c r="T1965" i="1"/>
  <c r="T1966" i="1"/>
  <c r="T1967" i="1"/>
  <c r="T1968" i="1"/>
  <c r="T1969" i="1"/>
  <c r="T697" i="1"/>
  <c r="T1970" i="1"/>
  <c r="T1971" i="1"/>
  <c r="T1972" i="1"/>
  <c r="T1973" i="1"/>
  <c r="T1974" i="1"/>
  <c r="T1975" i="1"/>
  <c r="T646" i="1"/>
  <c r="T1976" i="1"/>
  <c r="T1977" i="1"/>
  <c r="T1978" i="1"/>
  <c r="T1979" i="1"/>
  <c r="T1980" i="1"/>
  <c r="T1981" i="1"/>
  <c r="T1982" i="1"/>
  <c r="T2204" i="1"/>
  <c r="T1983" i="1"/>
  <c r="T1984" i="1"/>
  <c r="T1985" i="1"/>
  <c r="T1986" i="1"/>
  <c r="T1987" i="1"/>
  <c r="T1988" i="1"/>
  <c r="T1989" i="1"/>
  <c r="T1990" i="1"/>
  <c r="T1991" i="1"/>
  <c r="T2393" i="1"/>
  <c r="T1992" i="1"/>
  <c r="T1993" i="1"/>
  <c r="T1994" i="1"/>
  <c r="T1995" i="1"/>
  <c r="T1996" i="1"/>
  <c r="T1997" i="1"/>
  <c r="T1998" i="1"/>
  <c r="T1999" i="1"/>
  <c r="T2000" i="1"/>
  <c r="T2394" i="1"/>
  <c r="T2395" i="1"/>
  <c r="T2396" i="1"/>
  <c r="T2001" i="1"/>
  <c r="T2002" i="1"/>
  <c r="T2003" i="1"/>
  <c r="T2004" i="1"/>
  <c r="T2005" i="1"/>
  <c r="T2006" i="1"/>
  <c r="T2007" i="1"/>
  <c r="T2008" i="1"/>
  <c r="T2009" i="1"/>
  <c r="T2010" i="1"/>
  <c r="T2011" i="1"/>
  <c r="T2012" i="1"/>
  <c r="T2013" i="1"/>
  <c r="T2014" i="1"/>
  <c r="T2015" i="1"/>
  <c r="T2397" i="1"/>
  <c r="T2016" i="1"/>
  <c r="T2017" i="1"/>
  <c r="T2018" i="1"/>
  <c r="T2019" i="1"/>
  <c r="T2020" i="1"/>
  <c r="T2021" i="1"/>
  <c r="T2022" i="1"/>
  <c r="T2023" i="1"/>
  <c r="T2024" i="1"/>
  <c r="T2025" i="1"/>
  <c r="T2026" i="1"/>
  <c r="T2027" i="1"/>
  <c r="T2028" i="1"/>
  <c r="T2029" i="1"/>
  <c r="T2030" i="1"/>
  <c r="T2031" i="1"/>
  <c r="T2032" i="1"/>
  <c r="T2033" i="1"/>
  <c r="T2034" i="1"/>
  <c r="T2035" i="1"/>
  <c r="T2036" i="1"/>
  <c r="T2037" i="1"/>
  <c r="T2398"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97" i="1"/>
  <c r="T2118" i="1"/>
  <c r="T2399" i="1"/>
  <c r="T2400" i="1"/>
  <c r="T2119" i="1"/>
  <c r="T2120" i="1"/>
  <c r="T2121" i="1"/>
  <c r="T2122" i="1"/>
  <c r="T2123" i="1"/>
  <c r="T2124" i="1"/>
  <c r="T2125" i="1"/>
  <c r="T2126" i="1"/>
  <c r="T765"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1143" i="1"/>
  <c r="L1" i="1" l="1"/>
  <c r="M1" i="1"/>
  <c r="N1" i="1"/>
  <c r="O1" i="1"/>
  <c r="P1" i="1"/>
  <c r="Q1" i="1"/>
  <c r="R1" i="1"/>
  <c r="S1" i="1"/>
  <c r="T1" i="1"/>
  <c r="U1" i="1"/>
  <c r="V1" i="1"/>
  <c r="W1" i="1"/>
  <c r="X1" i="1"/>
  <c r="Y1" i="1"/>
  <c r="Z1" i="1"/>
  <c r="AA1" i="1"/>
  <c r="J1" i="1"/>
  <c r="K1" i="1"/>
  <c r="C1270" i="1" l="1"/>
  <c r="H1270" i="1"/>
  <c r="C1161" i="1"/>
  <c r="H1161" i="1"/>
  <c r="C217" i="1"/>
  <c r="H217" i="1"/>
  <c r="C911" i="1"/>
  <c r="H911" i="1"/>
  <c r="C645" i="1"/>
  <c r="H645" i="1"/>
  <c r="C1388" i="1"/>
  <c r="H1388" i="1"/>
  <c r="C54" i="1"/>
  <c r="H54" i="1"/>
  <c r="C8" i="1"/>
  <c r="H8" i="1"/>
  <c r="C106" i="1"/>
  <c r="H106" i="1"/>
  <c r="C13" i="1"/>
  <c r="H13" i="1"/>
  <c r="C523" i="1"/>
  <c r="H523" i="1"/>
  <c r="C525" i="1"/>
  <c r="H525" i="1"/>
  <c r="C542" i="1"/>
  <c r="H542" i="1"/>
  <c r="C500" i="1"/>
  <c r="H500" i="1"/>
  <c r="C185" i="1"/>
  <c r="H185" i="1"/>
  <c r="C15" i="1"/>
  <c r="H15" i="1"/>
  <c r="C58" i="1"/>
  <c r="H58" i="1"/>
  <c r="C48" i="1"/>
  <c r="H48" i="1"/>
  <c r="C607" i="1"/>
  <c r="H607" i="1"/>
  <c r="C691" i="1"/>
  <c r="H691" i="1"/>
  <c r="C470" i="1"/>
  <c r="H470" i="1"/>
  <c r="C28" i="1"/>
  <c r="H28" i="1"/>
  <c r="C166" i="1"/>
  <c r="H166" i="1"/>
  <c r="C30" i="1"/>
  <c r="H30" i="1"/>
  <c r="C31" i="1"/>
  <c r="H31" i="1"/>
  <c r="C823" i="1"/>
  <c r="H823" i="1"/>
  <c r="C18" i="1"/>
  <c r="H18" i="1"/>
  <c r="C74" i="1"/>
  <c r="H74" i="1"/>
  <c r="C75" i="1"/>
  <c r="H75" i="1"/>
  <c r="C251" i="1"/>
  <c r="H251" i="1"/>
  <c r="C1389" i="1"/>
  <c r="H1389" i="1"/>
  <c r="C59" i="1"/>
  <c r="H59" i="1"/>
  <c r="C694" i="1"/>
  <c r="H694" i="1"/>
  <c r="C2233" i="1"/>
  <c r="H2233" i="1"/>
  <c r="C22" i="1"/>
  <c r="H22" i="1"/>
  <c r="C27" i="1"/>
  <c r="H27" i="1"/>
  <c r="C1271" i="1"/>
  <c r="H1271" i="1"/>
  <c r="C948" i="1"/>
  <c r="H948" i="1"/>
  <c r="C1272" i="1"/>
  <c r="H1272" i="1"/>
  <c r="C598" i="1"/>
  <c r="H598" i="1"/>
  <c r="C36" i="1"/>
  <c r="H36" i="1"/>
  <c r="C218" i="1"/>
  <c r="H218" i="1"/>
  <c r="C1283" i="1"/>
  <c r="H1283" i="1"/>
  <c r="C1274" i="1"/>
  <c r="H1274" i="1"/>
  <c r="C105" i="1"/>
  <c r="H105" i="1"/>
  <c r="C115" i="1"/>
  <c r="H115" i="1"/>
  <c r="C92" i="1"/>
  <c r="H92" i="1"/>
  <c r="C1094" i="1"/>
  <c r="H1094" i="1"/>
  <c r="C1390" i="1"/>
  <c r="H1390" i="1"/>
  <c r="C2241" i="1"/>
  <c r="H2241" i="1"/>
  <c r="C822" i="1"/>
  <c r="H822" i="1"/>
  <c r="C125" i="1"/>
  <c r="H125" i="1"/>
  <c r="C43" i="1"/>
  <c r="H43" i="1"/>
  <c r="C627" i="1"/>
  <c r="H627" i="1"/>
  <c r="C1269" i="1"/>
  <c r="H1269" i="1"/>
  <c r="C104" i="1"/>
  <c r="H104" i="1"/>
  <c r="C301" i="1"/>
  <c r="H301" i="1"/>
  <c r="C86" i="1"/>
  <c r="H86" i="1"/>
  <c r="C1275" i="1"/>
  <c r="H1275" i="1"/>
  <c r="C859" i="1"/>
  <c r="H859" i="1"/>
  <c r="C1097" i="1"/>
  <c r="H1097" i="1"/>
  <c r="C186" i="1"/>
  <c r="H186" i="1"/>
  <c r="C9" i="1"/>
  <c r="H9" i="1"/>
  <c r="C57" i="1"/>
  <c r="H57" i="1"/>
  <c r="C312" i="1"/>
  <c r="H312" i="1"/>
  <c r="C313" i="1"/>
  <c r="H313" i="1"/>
  <c r="C314" i="1"/>
  <c r="H314" i="1"/>
  <c r="C318" i="1"/>
  <c r="H318" i="1"/>
  <c r="C661" i="1"/>
  <c r="H661" i="1"/>
  <c r="C978" i="1"/>
  <c r="H978" i="1"/>
  <c r="C658" i="1"/>
  <c r="H658" i="1"/>
  <c r="C840" i="1"/>
  <c r="H840" i="1"/>
  <c r="C736" i="1"/>
  <c r="H736" i="1"/>
  <c r="C307" i="1"/>
  <c r="H307" i="1"/>
  <c r="C42" i="1"/>
  <c r="H42" i="1"/>
  <c r="C69" i="1"/>
  <c r="H69" i="1"/>
  <c r="C1284" i="1"/>
  <c r="H1284" i="1"/>
  <c r="C66" i="1"/>
  <c r="H66" i="1"/>
  <c r="C871" i="1"/>
  <c r="H871" i="1"/>
  <c r="C292" i="1"/>
  <c r="H292" i="1"/>
  <c r="C316" i="1"/>
  <c r="H316" i="1"/>
  <c r="C837" i="1"/>
  <c r="H837" i="1"/>
  <c r="C60" i="1"/>
  <c r="H60" i="1"/>
  <c r="C606" i="1"/>
  <c r="H606" i="1"/>
  <c r="C2242" i="1"/>
  <c r="H2242" i="1"/>
  <c r="C588" i="1"/>
  <c r="H588" i="1"/>
  <c r="C2260" i="1"/>
  <c r="H2260" i="1"/>
  <c r="C1391" i="1"/>
  <c r="H1391" i="1"/>
  <c r="C986" i="1"/>
  <c r="H986" i="1"/>
  <c r="C2261" i="1"/>
  <c r="H2261" i="1"/>
  <c r="C374" i="1"/>
  <c r="H374" i="1"/>
  <c r="C293" i="1"/>
  <c r="H293" i="1"/>
  <c r="C878" i="1"/>
  <c r="H878" i="1"/>
  <c r="C401" i="1"/>
  <c r="H401" i="1"/>
  <c r="C201" i="1"/>
  <c r="H201" i="1"/>
  <c r="C85" i="1"/>
  <c r="H85" i="1"/>
  <c r="C95" i="1"/>
  <c r="H95" i="1"/>
  <c r="C82" i="1"/>
  <c r="H82" i="1"/>
  <c r="C575" i="1"/>
  <c r="H575" i="1"/>
  <c r="C89" i="1"/>
  <c r="H89" i="1"/>
  <c r="C93" i="1"/>
  <c r="H93" i="1"/>
  <c r="C121" i="1"/>
  <c r="H121" i="1"/>
  <c r="C90" i="1"/>
  <c r="H90" i="1"/>
  <c r="C197" i="1"/>
  <c r="H197" i="1"/>
  <c r="C88" i="1"/>
  <c r="H88" i="1"/>
  <c r="C94" i="1"/>
  <c r="H94" i="1"/>
  <c r="C91" i="1"/>
  <c r="H91" i="1"/>
  <c r="C196" i="1"/>
  <c r="H196" i="1"/>
  <c r="C80" i="1"/>
  <c r="H80" i="1"/>
  <c r="C96" i="1"/>
  <c r="H96" i="1"/>
  <c r="C962" i="1"/>
  <c r="H962" i="1"/>
  <c r="C97" i="1"/>
  <c r="H97" i="1"/>
  <c r="C402" i="1"/>
  <c r="H402" i="1"/>
  <c r="C99" i="1"/>
  <c r="H99" i="1"/>
  <c r="C100" i="1"/>
  <c r="H100" i="1"/>
  <c r="C102" i="1"/>
  <c r="H102" i="1"/>
  <c r="C101" i="1"/>
  <c r="H101" i="1"/>
  <c r="C1085" i="1"/>
  <c r="H1085" i="1"/>
  <c r="C1010" i="1"/>
  <c r="H1010" i="1"/>
  <c r="C10" i="1"/>
  <c r="H10" i="1"/>
  <c r="C34" i="1"/>
  <c r="H34" i="1"/>
  <c r="C172" i="1"/>
  <c r="H172" i="1"/>
  <c r="C866" i="1"/>
  <c r="H866" i="1"/>
  <c r="C1239" i="1"/>
  <c r="H1239" i="1"/>
  <c r="C118" i="1"/>
  <c r="H118" i="1"/>
  <c r="C302" i="1"/>
  <c r="H302" i="1"/>
  <c r="C488" i="1"/>
  <c r="H488" i="1"/>
  <c r="C269" i="1"/>
  <c r="H269" i="1"/>
  <c r="C245" i="1"/>
  <c r="H245" i="1"/>
  <c r="C2286" i="1"/>
  <c r="H2286" i="1"/>
  <c r="C426" i="1"/>
  <c r="H426" i="1"/>
  <c r="C117" i="1"/>
  <c r="H117" i="1"/>
  <c r="C845" i="1"/>
  <c r="H845" i="1"/>
  <c r="C1081" i="1"/>
  <c r="H1081" i="1"/>
  <c r="C40" i="1"/>
  <c r="H40" i="1"/>
  <c r="C1273" i="1"/>
  <c r="H1273" i="1"/>
  <c r="C990" i="1"/>
  <c r="H990" i="1"/>
  <c r="C50" i="1"/>
  <c r="H50" i="1"/>
  <c r="C136" i="1"/>
  <c r="H136" i="1"/>
  <c r="C37" i="1"/>
  <c r="H37" i="1"/>
  <c r="C806" i="1"/>
  <c r="H806" i="1"/>
  <c r="C131" i="1"/>
  <c r="H131" i="1"/>
  <c r="C83" i="1"/>
  <c r="H83" i="1"/>
  <c r="C618" i="1"/>
  <c r="H618" i="1"/>
  <c r="C274" i="1"/>
  <c r="H274" i="1"/>
  <c r="C502" i="1"/>
  <c r="H502" i="1"/>
  <c r="C681" i="1"/>
  <c r="H681" i="1"/>
  <c r="C708" i="1"/>
  <c r="H708" i="1"/>
  <c r="C120" i="1"/>
  <c r="H120" i="1"/>
  <c r="C116" i="1"/>
  <c r="H116" i="1"/>
  <c r="C388" i="1"/>
  <c r="H388" i="1"/>
  <c r="C87" i="1"/>
  <c r="H87" i="1"/>
  <c r="C61" i="1"/>
  <c r="H61" i="1"/>
  <c r="C1139" i="1"/>
  <c r="H1139" i="1"/>
  <c r="C1294" i="1"/>
  <c r="H1294" i="1"/>
  <c r="C122" i="1"/>
  <c r="H122" i="1"/>
  <c r="C119" i="1"/>
  <c r="H119" i="1"/>
  <c r="C283" i="1"/>
  <c r="H283" i="1"/>
  <c r="C2287" i="1"/>
  <c r="H2287" i="1"/>
  <c r="C2406" i="1"/>
  <c r="H2406" i="1"/>
  <c r="C1118" i="1"/>
  <c r="H1118" i="1"/>
  <c r="E2128" i="1" l="1"/>
  <c r="E2118" i="1"/>
  <c r="E2117" i="1"/>
  <c r="E2034" i="1"/>
  <c r="E1808" i="1"/>
  <c r="E723" i="1"/>
  <c r="E1620" i="1"/>
  <c r="E1072" i="1"/>
  <c r="E683" i="1"/>
  <c r="E1016" i="1"/>
  <c r="E1031" i="1"/>
  <c r="E963" i="1"/>
  <c r="E896" i="1"/>
  <c r="E1133" i="1"/>
  <c r="E1526" i="1"/>
  <c r="E168" i="1"/>
  <c r="E1370" i="1"/>
  <c r="E570" i="1"/>
  <c r="E721" i="1"/>
  <c r="E298" i="1"/>
  <c r="E974" i="1" l="1"/>
  <c r="BQ286" i="1" l="1"/>
  <c r="BQ580" i="1"/>
  <c r="BQ980" i="1"/>
  <c r="BQ227" i="1"/>
  <c r="BQ1275" i="1"/>
  <c r="BQ2401" i="1"/>
  <c r="BQ43" i="1"/>
  <c r="BQ236" i="1"/>
  <c r="BQ11" i="1"/>
  <c r="BQ15" i="1"/>
  <c r="BQ1623" i="1"/>
  <c r="BQ906" i="1"/>
  <c r="BQ1001" i="1"/>
  <c r="BQ1112" i="1"/>
  <c r="BQ121" i="1"/>
  <c r="BQ30" i="1"/>
  <c r="BQ70" i="1"/>
  <c r="BQ106" i="1"/>
  <c r="BQ1440" i="1"/>
  <c r="BQ36" i="1"/>
  <c r="BQ488" i="1"/>
  <c r="BQ2300" i="1"/>
  <c r="BQ1659" i="1"/>
  <c r="BQ2410" i="1"/>
  <c r="BQ1622" i="1"/>
  <c r="BQ115" i="1"/>
  <c r="BQ48" i="1"/>
  <c r="BQ1271" i="1"/>
  <c r="BQ618" i="1"/>
  <c r="BQ426" i="1"/>
  <c r="BQ3" i="1"/>
  <c r="BQ983" i="1"/>
  <c r="BQ107" i="1"/>
  <c r="BQ233" i="1"/>
  <c r="BQ270" i="1"/>
  <c r="BQ935" i="1"/>
  <c r="BQ934" i="1"/>
  <c r="BQ13" i="1"/>
  <c r="BQ281" i="1"/>
  <c r="BQ57" i="1"/>
  <c r="BQ312" i="1"/>
  <c r="BQ1660" i="1"/>
  <c r="BQ470" i="1"/>
  <c r="BQ970" i="1"/>
  <c r="BQ9" i="1"/>
  <c r="BQ859" i="1"/>
  <c r="BQ372" i="1"/>
  <c r="BQ799" i="1"/>
  <c r="BQ627" i="1"/>
  <c r="BQ31" i="1"/>
  <c r="BQ20" i="1"/>
  <c r="BQ21" i="1"/>
  <c r="BQ940" i="1"/>
  <c r="BQ1564" i="1"/>
  <c r="BQ1496" i="1"/>
  <c r="BQ265" i="1"/>
  <c r="BQ119" i="1"/>
  <c r="BQ42" i="1"/>
  <c r="BQ1027" i="1"/>
  <c r="BQ66" i="1"/>
  <c r="BQ1574" i="1"/>
  <c r="BQ28" i="1"/>
  <c r="BQ2233" i="1"/>
  <c r="BQ1269" i="1"/>
  <c r="BQ943" i="1"/>
  <c r="BQ59" i="1"/>
  <c r="BQ1498" i="1"/>
  <c r="BQ185" i="1"/>
  <c r="BQ665" i="1"/>
  <c r="BQ400" i="1"/>
  <c r="BQ1661" i="1"/>
  <c r="BQ1021" i="1"/>
  <c r="BQ196" i="1"/>
  <c r="BQ592" i="1"/>
  <c r="BQ598" i="1"/>
  <c r="BQ1307" i="1"/>
  <c r="BQ1594" i="1"/>
  <c r="BQ675" i="1"/>
  <c r="BQ1292" i="1"/>
  <c r="BQ1023" i="1"/>
  <c r="BQ606" i="1"/>
  <c r="BQ64" i="1"/>
  <c r="BQ97" i="1"/>
  <c r="BQ402" i="1"/>
  <c r="BQ965" i="1"/>
  <c r="BQ242" i="1"/>
  <c r="BQ100" i="1"/>
  <c r="BQ102" i="1"/>
  <c r="BQ101" i="1"/>
  <c r="BQ2205" i="1"/>
  <c r="BQ160" i="1"/>
  <c r="BQ225" i="1"/>
  <c r="BQ99" i="1"/>
  <c r="BQ1646" i="1"/>
  <c r="BQ161" i="1"/>
  <c r="BQ60" i="1"/>
  <c r="BQ350" i="1"/>
  <c r="BQ806" i="1"/>
  <c r="BQ84" i="1"/>
  <c r="BQ80" i="1"/>
  <c r="BQ86" i="1"/>
  <c r="BQ93" i="1"/>
  <c r="BQ573" i="1"/>
  <c r="BQ979" i="1"/>
  <c r="BQ381" i="1"/>
  <c r="BQ398" i="1"/>
  <c r="BQ87" i="1"/>
  <c r="BQ408" i="1"/>
  <c r="BQ207" i="1"/>
  <c r="BQ116" i="1"/>
  <c r="BQ1417" i="1"/>
  <c r="BQ22" i="1"/>
  <c r="BQ498" i="1"/>
  <c r="BQ1113" i="1"/>
  <c r="BQ1061" i="1"/>
  <c r="BQ69" i="1"/>
  <c r="BQ1315" i="1"/>
  <c r="BQ63" i="1"/>
  <c r="BQ626" i="1"/>
  <c r="BQ112" i="1"/>
  <c r="BQ485" i="1"/>
  <c r="BQ766" i="1"/>
  <c r="BQ991" i="1"/>
  <c r="BQ1033" i="1"/>
  <c r="BQ289" i="1"/>
  <c r="BQ92" i="1"/>
  <c r="BQ85" i="1"/>
  <c r="BQ95" i="1"/>
  <c r="BQ88" i="1"/>
  <c r="BQ82" i="1"/>
  <c r="BQ201" i="1"/>
  <c r="BQ131" i="1"/>
  <c r="BQ197" i="1"/>
  <c r="BQ89" i="1"/>
  <c r="BQ91" i="1"/>
  <c r="BQ90" i="1"/>
  <c r="BQ884" i="1"/>
  <c r="BQ34" i="1"/>
  <c r="BQ858" i="1"/>
  <c r="BQ228" i="1"/>
  <c r="BQ153" i="1"/>
  <c r="BQ145" i="1"/>
  <c r="BQ1145" i="1"/>
  <c r="BQ566" i="1"/>
  <c r="BQ1007" i="1"/>
  <c r="BQ1081" i="1"/>
  <c r="BQ260" i="1"/>
  <c r="BQ122" i="1"/>
  <c r="BQ930" i="1"/>
  <c r="BQ163" i="1"/>
  <c r="BQ1568" i="1"/>
  <c r="BQ585" i="1"/>
  <c r="BQ150" i="1"/>
  <c r="BQ269" i="1"/>
  <c r="BQ1159" i="1"/>
  <c r="BQ238" i="1"/>
  <c r="BQ446" i="1"/>
  <c r="BQ491" i="1"/>
  <c r="BQ1214" i="1"/>
  <c r="BQ646" i="1"/>
  <c r="BQ1418" i="1"/>
  <c r="BQ154" i="1"/>
  <c r="BQ374" i="1"/>
  <c r="BQ937" i="1"/>
  <c r="BQ245" i="1"/>
  <c r="BQ67" i="1"/>
  <c r="BQ1633" i="1"/>
  <c r="BQ686" i="1"/>
  <c r="BQ405" i="1"/>
  <c r="BQ125" i="1"/>
  <c r="BQ8" i="1"/>
  <c r="BQ645" i="1"/>
  <c r="BQ303" i="1"/>
  <c r="BQ601" i="1"/>
  <c r="BQ688" i="1"/>
  <c r="BQ120" i="1"/>
  <c r="BQ2232" i="1"/>
  <c r="BQ1015" i="1"/>
  <c r="BQ1117" i="1"/>
  <c r="BQ179" i="1"/>
  <c r="BQ1527" i="1"/>
  <c r="BQ139" i="1"/>
  <c r="BQ140" i="1"/>
  <c r="BQ945" i="1"/>
  <c r="BQ833" i="1"/>
  <c r="BQ243" i="1"/>
  <c r="BQ1537" i="1"/>
  <c r="BQ345" i="1"/>
  <c r="BQ1579" i="1"/>
  <c r="BQ588" i="1"/>
  <c r="BQ674" i="1"/>
  <c r="BQ815" i="1"/>
  <c r="BQ988" i="1"/>
  <c r="BQ600" i="1"/>
  <c r="BQ954" i="1"/>
  <c r="BQ1165" i="1"/>
  <c r="BQ1160" i="1"/>
  <c r="BQ1544" i="1"/>
  <c r="BQ103" i="1"/>
  <c r="BQ397" i="1"/>
  <c r="BQ734" i="1"/>
  <c r="BQ2215" i="1"/>
  <c r="BQ735" i="1"/>
  <c r="BQ2213" i="1"/>
  <c r="BQ1053" i="1"/>
  <c r="BQ274" i="1"/>
  <c r="BQ676" i="1"/>
  <c r="BQ290" i="1"/>
  <c r="BQ310" i="1"/>
  <c r="BQ832" i="1"/>
  <c r="BQ655" i="1"/>
  <c r="BQ152" i="1"/>
  <c r="BQ1587" i="1"/>
  <c r="BQ672" i="1"/>
  <c r="BQ662" i="1"/>
  <c r="BQ1662" i="1"/>
  <c r="BQ724" i="1"/>
  <c r="BQ609" i="1"/>
  <c r="BQ246" i="1"/>
  <c r="BQ1651" i="1"/>
  <c r="BQ40" i="1"/>
  <c r="BQ747" i="1"/>
  <c r="BQ220" i="1"/>
  <c r="BQ50" i="1"/>
  <c r="BQ118" i="1"/>
  <c r="BQ941" i="1"/>
  <c r="BQ658" i="1"/>
  <c r="BQ1323" i="1"/>
  <c r="BQ1663" i="1"/>
  <c r="BQ939" i="1"/>
  <c r="BQ75" i="1"/>
  <c r="BQ687" i="1"/>
  <c r="BQ647" i="1"/>
  <c r="BQ209" i="1"/>
  <c r="BQ730" i="1"/>
  <c r="BQ386" i="1"/>
  <c r="BQ170" i="1"/>
  <c r="BQ14" i="1"/>
  <c r="BQ605" i="1"/>
  <c r="BQ670" i="1"/>
  <c r="BQ171" i="1"/>
  <c r="BQ1612" i="1"/>
  <c r="BQ127" i="1"/>
  <c r="BQ128" i="1"/>
  <c r="BQ182" i="1"/>
  <c r="BQ177" i="1"/>
  <c r="BQ136" i="1"/>
  <c r="BQ1627" i="1"/>
  <c r="BQ221" i="1"/>
  <c r="BQ180" i="1"/>
  <c r="BQ680" i="1"/>
  <c r="BQ691" i="1"/>
  <c r="BQ692" i="1"/>
  <c r="BQ1174" i="1"/>
  <c r="BQ1293" i="1"/>
  <c r="BQ288" i="1"/>
  <c r="BQ1124" i="1"/>
  <c r="BQ68" i="1"/>
  <c r="BQ1309" i="1"/>
  <c r="BQ607" i="1"/>
  <c r="BQ83" i="1"/>
  <c r="BQ305" i="1"/>
  <c r="BQ367" i="1"/>
  <c r="BQ2402" i="1"/>
  <c r="BQ1664" i="1"/>
  <c r="BQ77" i="1"/>
  <c r="BQ2229" i="1"/>
  <c r="BQ576" i="1"/>
  <c r="BQ788" i="1"/>
  <c r="BQ694" i="1"/>
  <c r="BQ700" i="1"/>
  <c r="BQ320" i="1"/>
  <c r="BQ533" i="1"/>
  <c r="BQ540" i="1"/>
  <c r="BQ847" i="1"/>
  <c r="BQ1191" i="1"/>
  <c r="BQ1011" i="1"/>
  <c r="BQ151" i="1"/>
  <c r="BQ137" i="1"/>
  <c r="BQ327" i="1"/>
  <c r="BQ329" i="1"/>
  <c r="BQ1398" i="1"/>
  <c r="BQ913" i="1"/>
  <c r="BQ344" i="1"/>
  <c r="BQ1018" i="1"/>
  <c r="BQ1390" i="1"/>
  <c r="BQ1632" i="1"/>
  <c r="BQ293" i="1"/>
  <c r="BQ277" i="1"/>
  <c r="BQ922" i="1"/>
  <c r="BQ757" i="1"/>
  <c r="BQ519" i="1"/>
  <c r="BQ684" i="1"/>
  <c r="BQ111" i="1"/>
  <c r="BQ852" i="1"/>
  <c r="BQ174" i="1"/>
  <c r="BQ912" i="1"/>
  <c r="BQ231" i="1"/>
  <c r="BQ2314" i="1"/>
  <c r="BQ159" i="1"/>
  <c r="BQ1184" i="1"/>
  <c r="BQ929" i="1"/>
  <c r="BQ978" i="1"/>
  <c r="BQ308" i="1"/>
  <c r="BQ1085" i="1"/>
  <c r="BQ108" i="1"/>
  <c r="BQ550" i="1"/>
  <c r="BQ319" i="1"/>
  <c r="BQ842" i="1"/>
  <c r="BQ1308" i="1"/>
  <c r="BQ301" i="1"/>
  <c r="BQ701" i="1"/>
  <c r="BQ458" i="1"/>
  <c r="BQ110" i="1"/>
  <c r="BQ1094" i="1"/>
  <c r="BQ2230" i="1"/>
  <c r="BQ235" i="1"/>
  <c r="BQ1445" i="1"/>
  <c r="BQ333" i="1"/>
  <c r="BQ593" i="1"/>
  <c r="BQ1070" i="1"/>
  <c r="BQ629" i="1"/>
  <c r="BQ132" i="1"/>
  <c r="BQ61" i="1"/>
  <c r="BQ855" i="1"/>
  <c r="BQ1462" i="1"/>
  <c r="BQ2224" i="1"/>
  <c r="BQ306" i="1"/>
  <c r="BQ1511" i="1"/>
  <c r="BQ1386" i="1"/>
  <c r="BQ1636" i="1"/>
  <c r="BQ1512" i="1"/>
  <c r="BQ324" i="1"/>
  <c r="BQ382" i="1"/>
  <c r="BQ1608" i="1"/>
  <c r="BQ189" i="1"/>
  <c r="BQ442" i="1"/>
  <c r="BQ190" i="1"/>
  <c r="BQ79" i="1"/>
  <c r="BQ178" i="1"/>
  <c r="BQ623" i="1"/>
  <c r="BQ2206" i="1"/>
  <c r="BQ836" i="1"/>
  <c r="BQ223" i="1"/>
  <c r="BQ258" i="1"/>
  <c r="BQ2405" i="1"/>
  <c r="BQ1538" i="1"/>
  <c r="BQ2404" i="1"/>
  <c r="BQ2403" i="1"/>
  <c r="BQ1060" i="1"/>
  <c r="BQ1123" i="1"/>
  <c r="BQ114" i="1"/>
  <c r="BQ214" i="1"/>
  <c r="BQ27" i="1"/>
  <c r="BQ878" i="1"/>
  <c r="BQ206" i="1"/>
  <c r="BQ1069" i="1"/>
  <c r="BQ1071" i="1"/>
  <c r="BQ385" i="1"/>
  <c r="BQ1610" i="1"/>
  <c r="BQ217" i="1"/>
  <c r="BQ942" i="1"/>
  <c r="BQ619" i="1"/>
  <c r="BQ1143" i="1"/>
  <c r="BQ167" i="1"/>
  <c r="BQ1637" i="1"/>
  <c r="BQ237" i="1"/>
  <c r="BQ1259" i="1"/>
  <c r="BQ1535" i="1"/>
  <c r="BQ342" i="1"/>
  <c r="BQ846" i="1"/>
  <c r="BQ1128" i="1"/>
  <c r="BQ283" i="1"/>
  <c r="BQ23" i="1"/>
  <c r="BQ1180" i="1"/>
  <c r="BQ302" i="1"/>
  <c r="BQ474" i="1"/>
  <c r="BQ203" i="1"/>
  <c r="BQ194" i="1"/>
  <c r="BQ1025" i="1"/>
  <c r="BQ2220" i="1"/>
  <c r="BQ420" i="1"/>
  <c r="BQ71" i="1"/>
  <c r="BQ226" i="1"/>
  <c r="BQ1273" i="1"/>
  <c r="BQ248" i="1"/>
  <c r="BQ416" i="1"/>
  <c r="BQ466" i="1"/>
  <c r="BQ215" i="1"/>
  <c r="BQ661" i="1"/>
  <c r="BQ1032" i="1"/>
  <c r="BQ1125" i="1"/>
  <c r="BQ156" i="1"/>
  <c r="BQ900" i="1"/>
  <c r="BQ532" i="1"/>
  <c r="BQ574" i="1"/>
  <c r="BQ938" i="1"/>
  <c r="BQ860" i="1"/>
  <c r="BQ685" i="1"/>
  <c r="BQ1380" i="1"/>
  <c r="BQ1499" i="1"/>
  <c r="BQ347" i="1"/>
  <c r="BQ359" i="1"/>
  <c r="BQ191" i="1"/>
  <c r="BQ332" i="1"/>
  <c r="BQ1216" i="1"/>
  <c r="BQ771" i="1"/>
  <c r="BQ464" i="1"/>
  <c r="BQ105" i="1"/>
  <c r="BQ1173" i="1"/>
  <c r="BQ251" i="1"/>
  <c r="BQ631" i="1"/>
  <c r="BQ2226" i="1"/>
  <c r="BQ1008" i="1"/>
  <c r="BQ37" i="1"/>
  <c r="BQ200" i="1"/>
  <c r="BQ218" i="1"/>
  <c r="BQ460" i="1"/>
  <c r="BQ1289" i="1"/>
  <c r="BQ992" i="1"/>
  <c r="BQ272" i="1"/>
  <c r="BQ822" i="1"/>
  <c r="BQ571" i="1"/>
  <c r="BQ927" i="1"/>
  <c r="BQ300" i="1"/>
  <c r="BQ725" i="1"/>
  <c r="BQ830" i="1"/>
  <c r="BQ1118" i="1"/>
  <c r="BQ298" i="1"/>
  <c r="BQ973" i="1"/>
  <c r="BQ727" i="1"/>
  <c r="BQ1274" i="1"/>
  <c r="BQ612" i="1"/>
  <c r="BQ738" i="1"/>
  <c r="BQ560" i="1"/>
  <c r="BQ844" i="1"/>
  <c r="BQ467" i="1"/>
  <c r="BQ743" i="1"/>
  <c r="BQ461" i="1"/>
  <c r="BQ263" i="1"/>
  <c r="BQ1645" i="1"/>
  <c r="BQ282" i="1"/>
  <c r="BQ1063" i="1"/>
  <c r="BQ1175" i="1"/>
  <c r="BQ657" i="1"/>
  <c r="BQ46" i="1"/>
  <c r="BQ336" i="1"/>
  <c r="BQ2209" i="1"/>
  <c r="BQ1665" i="1"/>
  <c r="BQ351" i="1"/>
  <c r="BQ216" i="1"/>
  <c r="BQ679" i="1"/>
  <c r="BQ173" i="1"/>
  <c r="BQ353" i="1"/>
  <c r="BQ254" i="1"/>
  <c r="BQ861" i="1"/>
  <c r="BQ1082" i="1"/>
  <c r="BQ313" i="1"/>
  <c r="BQ318" i="1"/>
  <c r="BQ314" i="1"/>
  <c r="BQ642" i="1"/>
  <c r="BQ172" i="1"/>
  <c r="BQ472" i="1"/>
  <c r="BQ357" i="1"/>
  <c r="BQ389" i="1"/>
  <c r="BQ538" i="1"/>
  <c r="BQ787" i="1"/>
  <c r="BQ621" i="1"/>
  <c r="BQ239" i="1"/>
  <c r="BQ401" i="1"/>
  <c r="BQ741" i="1"/>
  <c r="BQ677" i="1"/>
  <c r="BQ205" i="1"/>
  <c r="BQ1019" i="1"/>
  <c r="BQ1188" i="1"/>
  <c r="BQ649" i="1"/>
  <c r="BQ1041" i="1"/>
  <c r="BQ1096" i="1"/>
  <c r="BQ879" i="1"/>
  <c r="BQ823" i="1"/>
  <c r="BQ499" i="1"/>
  <c r="BQ478" i="1"/>
  <c r="BQ2398" i="1"/>
  <c r="BQ2315" i="1"/>
  <c r="BQ379" i="1"/>
  <c r="BQ966" i="1"/>
  <c r="BQ969" i="1"/>
  <c r="BQ1178" i="1"/>
  <c r="BQ517" i="1"/>
  <c r="BQ2217" i="1"/>
  <c r="BQ2204" i="1"/>
  <c r="BQ147" i="1"/>
  <c r="BQ739" i="1"/>
  <c r="BQ742" i="1"/>
  <c r="BQ396" i="1"/>
  <c r="BQ280" i="1"/>
  <c r="BQ256" i="1"/>
  <c r="BQ964" i="1"/>
  <c r="BQ2262" i="1"/>
  <c r="BQ501" i="1"/>
  <c r="BQ2316" i="1"/>
  <c r="BQ2317" i="1"/>
  <c r="BQ2301" i="1"/>
  <c r="BQ403" i="1"/>
  <c r="BQ138" i="1"/>
  <c r="BQ315" i="1"/>
  <c r="BQ515" i="1"/>
  <c r="BQ399" i="1"/>
  <c r="BQ164" i="1"/>
  <c r="BQ507" i="1"/>
  <c r="BQ1192" i="1"/>
  <c r="BQ354" i="1"/>
  <c r="BQ338" i="1"/>
  <c r="BQ2303" i="1"/>
  <c r="BQ948" i="1"/>
  <c r="BQ483" i="1"/>
  <c r="BQ229" i="1"/>
  <c r="BQ340" i="1"/>
  <c r="BQ967" i="1"/>
  <c r="BQ901" i="1"/>
  <c r="BQ503" i="1"/>
  <c r="BQ475" i="1"/>
  <c r="BQ41" i="1"/>
  <c r="BQ492" i="1"/>
  <c r="BQ857" i="1"/>
  <c r="BQ544" i="1"/>
  <c r="BQ413" i="1"/>
  <c r="BQ429" i="1"/>
  <c r="BQ1193" i="1"/>
  <c r="BQ378" i="1"/>
  <c r="BQ113" i="1"/>
  <c r="BQ535" i="1"/>
  <c r="BQ447" i="1"/>
  <c r="BQ908" i="1"/>
  <c r="BQ874" i="1"/>
  <c r="BQ266" i="1"/>
  <c r="BQ157" i="1"/>
  <c r="BQ1457" i="1"/>
  <c r="BQ292" i="1"/>
  <c r="BQ504" i="1"/>
  <c r="BQ1441" i="1"/>
  <c r="BQ473" i="1"/>
  <c r="BQ761" i="1"/>
  <c r="BQ794" i="1"/>
  <c r="BQ459" i="1"/>
  <c r="BQ348" i="1"/>
  <c r="BQ570" i="1"/>
  <c r="BQ2222" i="1"/>
  <c r="BQ184" i="1"/>
  <c r="BQ169" i="1"/>
  <c r="BQ695" i="1"/>
  <c r="BQ511" i="1"/>
  <c r="BQ529" i="1"/>
  <c r="BQ497" i="1"/>
  <c r="BQ392" i="1"/>
  <c r="BQ162" i="1"/>
  <c r="BQ630" i="1"/>
  <c r="BQ1170" i="1"/>
  <c r="BQ482" i="1"/>
  <c r="BQ1297" i="1"/>
  <c r="BQ358" i="1"/>
  <c r="BQ208" i="1"/>
  <c r="BQ512" i="1"/>
  <c r="BQ423" i="1"/>
  <c r="BQ509" i="1"/>
  <c r="BQ784" i="1"/>
  <c r="BQ487" i="1"/>
  <c r="BQ763" i="1"/>
  <c r="BQ476" i="1"/>
  <c r="BQ526" i="1"/>
  <c r="BQ490" i="1"/>
  <c r="BQ430" i="1"/>
  <c r="BQ1260" i="1"/>
  <c r="BQ1049" i="1"/>
  <c r="BQ76" i="1"/>
  <c r="BQ309" i="1"/>
  <c r="BQ479" i="1"/>
  <c r="BQ1202" i="1"/>
  <c r="BQ334" i="1"/>
  <c r="BQ192" i="1"/>
  <c r="BQ465" i="1"/>
  <c r="BQ628" i="1"/>
  <c r="BQ94" i="1"/>
  <c r="BQ432" i="1"/>
  <c r="BQ843" i="1"/>
  <c r="BQ362" i="1"/>
  <c r="BQ175" i="1"/>
  <c r="BQ427" i="1"/>
  <c r="BQ449" i="1"/>
  <c r="BQ530" i="1"/>
  <c r="BQ370" i="1"/>
  <c r="BQ522" i="1"/>
  <c r="BQ424" i="1"/>
  <c r="BQ279" i="1"/>
  <c r="BQ371" i="1"/>
  <c r="BQ489" i="1"/>
  <c r="BQ365" i="1"/>
  <c r="BQ1510" i="1"/>
  <c r="BQ135" i="1"/>
  <c r="BQ296" i="1"/>
  <c r="BQ1072" i="1"/>
  <c r="BQ1643" i="1"/>
  <c r="BQ377" i="1"/>
  <c r="BQ508" i="1"/>
  <c r="BQ1129" i="1"/>
  <c r="BQ1426" i="1"/>
  <c r="BQ54" i="1"/>
  <c r="BQ1276" i="1"/>
  <c r="BQ481" i="1"/>
  <c r="BQ419" i="1"/>
  <c r="BQ434" i="1"/>
  <c r="BQ2221" i="1"/>
  <c r="BQ443" i="1"/>
  <c r="BQ417" i="1"/>
  <c r="BQ428" i="1"/>
  <c r="BQ1122" i="1"/>
  <c r="BQ534" i="1"/>
  <c r="BQ468" i="1"/>
  <c r="BQ146" i="1"/>
  <c r="BQ1135" i="1"/>
  <c r="BQ1005" i="1"/>
  <c r="BQ1324" i="1"/>
  <c r="BQ536" i="1"/>
  <c r="BQ577" i="1"/>
  <c r="BQ779" i="1"/>
  <c r="BQ764" i="1"/>
  <c r="BQ564" i="1"/>
  <c r="BQ18" i="1"/>
  <c r="BQ737" i="1"/>
  <c r="BQ729" i="1"/>
  <c r="BQ795" i="1"/>
  <c r="BQ494" i="1"/>
  <c r="BQ744" i="1"/>
  <c r="BQ493" i="1"/>
  <c r="BQ1265" i="1"/>
  <c r="BQ782" i="1"/>
  <c r="BQ2234" i="1"/>
  <c r="BQ745" i="1"/>
  <c r="BQ346" i="1"/>
  <c r="BQ438" i="1"/>
  <c r="BQ500" i="1"/>
  <c r="BQ2239" i="1"/>
  <c r="BQ1313" i="1"/>
  <c r="BQ528" i="1"/>
  <c r="BQ789" i="1"/>
  <c r="BQ758" i="1"/>
  <c r="BQ273" i="1"/>
  <c r="BQ557" i="1"/>
  <c r="BQ543" i="1"/>
  <c r="BQ247" i="1"/>
  <c r="BQ2236" i="1"/>
  <c r="BQ2235" i="1"/>
  <c r="BQ754" i="1"/>
  <c r="BQ1264" i="1"/>
  <c r="BQ335" i="1"/>
  <c r="BQ510" i="1"/>
  <c r="BQ1326" i="1"/>
  <c r="BQ439" i="1"/>
  <c r="BQ376" i="1"/>
  <c r="BQ567" i="1"/>
  <c r="BQ568" i="1"/>
  <c r="BQ264" i="1"/>
  <c r="BQ565" i="1"/>
  <c r="BQ561" i="1"/>
  <c r="BQ388" i="1"/>
  <c r="BQ641" i="1"/>
  <c r="BQ569" i="1"/>
  <c r="BQ572" i="1"/>
  <c r="BQ579" i="1"/>
  <c r="BQ578" i="1"/>
  <c r="BQ640" i="1"/>
  <c r="BQ1666" i="1"/>
  <c r="BQ1407" i="1"/>
  <c r="BQ1667" i="1"/>
  <c r="BQ746" i="1"/>
  <c r="BQ575" i="1"/>
  <c r="BQ47" i="1"/>
  <c r="BQ477" i="1"/>
  <c r="BQ1268" i="1"/>
  <c r="BQ733" i="1"/>
  <c r="BQ581" i="1"/>
  <c r="BQ953" i="1"/>
  <c r="BQ582" i="1"/>
  <c r="BQ977" i="1"/>
  <c r="BQ1668" i="1"/>
  <c r="BQ1219" i="1"/>
  <c r="BQ1095" i="1"/>
  <c r="BQ1088" i="1"/>
  <c r="BQ2458" i="1"/>
  <c r="BQ1655" i="1"/>
  <c r="BQ904" i="1"/>
  <c r="BQ1249" i="1"/>
  <c r="BQ204" i="1"/>
  <c r="BQ1126" i="1"/>
  <c r="BQ838" i="1"/>
  <c r="BQ1669" i="1"/>
  <c r="BQ1059" i="1"/>
  <c r="BQ888" i="1"/>
  <c r="BQ1250" i="1"/>
  <c r="BQ1108" i="1"/>
  <c r="BQ387" i="1"/>
  <c r="BQ527" i="1"/>
  <c r="BQ1518" i="1"/>
  <c r="BQ148" i="1"/>
  <c r="BQ330" i="1"/>
  <c r="BQ783" i="1"/>
  <c r="BQ525" i="1"/>
  <c r="BQ16" i="1"/>
  <c r="BQ1210" i="1"/>
  <c r="BQ232" i="1"/>
  <c r="BQ807" i="1"/>
  <c r="BQ1086" i="1"/>
  <c r="BQ317" i="1"/>
  <c r="BQ291" i="1"/>
  <c r="BQ411" i="1"/>
  <c r="BQ828" i="1"/>
  <c r="BQ678" i="1"/>
  <c r="BQ637" i="1"/>
  <c r="BQ715" i="1"/>
  <c r="BQ1319" i="1"/>
  <c r="BQ1670" i="1"/>
  <c r="BQ1254" i="1"/>
  <c r="BQ1671" i="1"/>
  <c r="BQ252" i="1"/>
  <c r="BQ863" i="1"/>
  <c r="BQ202" i="1"/>
  <c r="BQ1318" i="1"/>
  <c r="BQ1014" i="1"/>
  <c r="BQ2240" i="1"/>
  <c r="BQ2212" i="1"/>
  <c r="BQ984" i="1"/>
  <c r="BQ244" i="1"/>
  <c r="BQ1634" i="1"/>
  <c r="BQ1034" i="1"/>
  <c r="BQ1635" i="1"/>
  <c r="BQ62" i="1"/>
  <c r="BQ58" i="1"/>
  <c r="BQ321" i="1"/>
  <c r="BQ183" i="1"/>
  <c r="BQ355" i="1"/>
  <c r="BQ845" i="1"/>
  <c r="BQ993" i="1"/>
  <c r="BQ187" i="1"/>
  <c r="BQ337" i="1"/>
  <c r="BQ1151" i="1"/>
  <c r="BQ74" i="1"/>
  <c r="BQ339" i="1"/>
  <c r="BQ1327" i="1"/>
  <c r="BQ840" i="1"/>
  <c r="BQ1624" i="1"/>
  <c r="BQ1238" i="1"/>
  <c r="BQ294" i="1"/>
  <c r="BQ25" i="1"/>
  <c r="BQ1102" i="1"/>
  <c r="BQ1672" i="1"/>
  <c r="BQ1596" i="1"/>
  <c r="BQ648" i="1"/>
  <c r="BQ931" i="1"/>
  <c r="BQ1235" i="1"/>
  <c r="BQ808" i="1"/>
  <c r="BQ1673" i="1"/>
  <c r="BQ480" i="1"/>
  <c r="BQ1228" i="1"/>
  <c r="BQ1218" i="1"/>
  <c r="BQ1674" i="1"/>
  <c r="BQ1399" i="1"/>
  <c r="BQ810" i="1"/>
  <c r="BQ971" i="1"/>
  <c r="BQ1393" i="1"/>
  <c r="BQ1400" i="1"/>
  <c r="BQ1675" i="1"/>
  <c r="BQ1676" i="1"/>
  <c r="BQ1548" i="1"/>
  <c r="BQ1077" i="1"/>
  <c r="BQ1677" i="1"/>
  <c r="BQ1642" i="1"/>
  <c r="BQ1185" i="1"/>
  <c r="BQ1183" i="1"/>
  <c r="BQ96" i="1"/>
  <c r="BQ962" i="1"/>
  <c r="BQ1186" i="1"/>
  <c r="BQ961" i="1"/>
  <c r="BQ262" i="1"/>
  <c r="BQ682" i="1"/>
  <c r="BQ407" i="1"/>
  <c r="BQ412" i="1"/>
  <c r="BQ1678" i="1"/>
  <c r="BQ635" i="1"/>
  <c r="BQ1540" i="1"/>
  <c r="BQ914" i="1"/>
  <c r="BQ613" i="1"/>
  <c r="BQ1163" i="1"/>
  <c r="BQ1130" i="1"/>
  <c r="BQ546" i="1"/>
  <c r="BQ599" i="1"/>
  <c r="BQ681" i="1"/>
  <c r="BQ1099" i="1"/>
  <c r="BQ812" i="1"/>
  <c r="BQ1679" i="1"/>
  <c r="BQ124" i="1"/>
  <c r="BQ921" i="1"/>
  <c r="BQ895" i="1"/>
  <c r="BQ1075" i="1"/>
  <c r="BQ1311" i="1"/>
  <c r="BQ130" i="1"/>
  <c r="BQ693" i="1"/>
  <c r="BQ615" i="1"/>
  <c r="BQ98" i="1"/>
  <c r="BQ1680" i="1"/>
  <c r="BQ614" i="1"/>
  <c r="BQ1681" i="1"/>
  <c r="BQ1050" i="1"/>
  <c r="BQ1682" i="1"/>
  <c r="BQ1231" i="1"/>
  <c r="BQ697" i="1"/>
  <c r="BQ716" i="1"/>
  <c r="BQ1003" i="1"/>
  <c r="BQ469" i="1"/>
  <c r="BQ994" i="1"/>
  <c r="BQ866" i="1"/>
  <c r="BQ1505" i="1"/>
  <c r="BQ1463" i="1"/>
  <c r="BQ287" i="1"/>
  <c r="BQ1212" i="1"/>
  <c r="BQ933" i="1"/>
  <c r="BQ704" i="1"/>
  <c r="BQ1447" i="1"/>
  <c r="BQ1683" i="1"/>
  <c r="BQ1226" i="1"/>
  <c r="BQ295" i="1"/>
  <c r="BQ421" i="1"/>
  <c r="BQ1684" i="1"/>
  <c r="BQ166" i="1"/>
  <c r="BQ1195" i="1"/>
  <c r="BQ1320" i="1"/>
  <c r="BQ981" i="1"/>
  <c r="BQ664" i="1"/>
  <c r="BQ1628" i="1"/>
  <c r="BQ436" i="1"/>
  <c r="BQ435" i="1"/>
  <c r="BQ792" i="1"/>
  <c r="BQ791" i="1"/>
  <c r="BQ81" i="1"/>
  <c r="BQ1685" i="1"/>
  <c r="BQ602" i="1"/>
  <c r="BQ437" i="1"/>
  <c r="BQ707" i="1"/>
  <c r="BQ455" i="1"/>
  <c r="BQ1686" i="1"/>
  <c r="BQ384" i="1"/>
  <c r="BQ448" i="1"/>
  <c r="BQ462" i="1"/>
  <c r="BQ450" i="1"/>
  <c r="BQ425" i="1"/>
  <c r="BQ433" i="1"/>
  <c r="BQ452" i="1"/>
  <c r="BQ2231" i="1"/>
  <c r="BQ451" i="1"/>
  <c r="BQ539" i="1"/>
  <c r="BQ471" i="1"/>
  <c r="BQ391" i="1"/>
  <c r="BQ1196" i="1"/>
  <c r="BQ2210" i="1"/>
  <c r="BQ1476" i="1"/>
  <c r="BQ804" i="1"/>
  <c r="BQ1687" i="1"/>
  <c r="BQ1519" i="1"/>
  <c r="BQ1391" i="1"/>
  <c r="BQ1080" i="1"/>
  <c r="BQ1688" i="1"/>
  <c r="BQ12" i="1"/>
  <c r="BQ38" i="1"/>
  <c r="BQ1536" i="1"/>
  <c r="BQ1604" i="1"/>
  <c r="BQ1524" i="1"/>
  <c r="BQ2238" i="1"/>
  <c r="BQ2207" i="1"/>
  <c r="BQ556" i="1"/>
  <c r="BQ877" i="1"/>
  <c r="BQ714" i="1"/>
  <c r="BQ1689" i="1"/>
  <c r="BQ45" i="1"/>
  <c r="BQ1089" i="1"/>
  <c r="BQ841" i="1"/>
  <c r="BQ1690" i="1"/>
  <c r="BQ905" i="1"/>
  <c r="BQ496" i="1"/>
  <c r="BQ1177" i="1"/>
  <c r="BQ849" i="1"/>
  <c r="BQ257" i="1"/>
  <c r="BQ133" i="1"/>
  <c r="BQ326" i="1"/>
  <c r="BQ1245" i="1"/>
  <c r="BQ622" i="1"/>
  <c r="BQ1502" i="1"/>
  <c r="BQ751" i="1"/>
  <c r="BQ1402" i="1"/>
  <c r="BQ1691" i="1"/>
  <c r="BQ1692" i="1"/>
  <c r="BQ261" i="1"/>
  <c r="BQ186" i="1"/>
  <c r="BQ126" i="1"/>
  <c r="BQ1525" i="1"/>
  <c r="BQ276" i="1"/>
  <c r="BQ1006" i="1"/>
  <c r="BQ616" i="1"/>
  <c r="BQ149" i="1"/>
  <c r="BQ1239" i="1"/>
  <c r="BQ19" i="1"/>
  <c r="BQ1451" i="1"/>
  <c r="BQ590" i="1"/>
  <c r="BQ1649" i="1"/>
  <c r="BQ1091" i="1"/>
  <c r="BQ1255" i="1"/>
  <c r="BQ896" i="1"/>
  <c r="BQ1693" i="1"/>
  <c r="BQ158" i="1"/>
  <c r="BQ356" i="1"/>
  <c r="BQ1222" i="1"/>
  <c r="BQ748" i="1"/>
  <c r="BQ749" i="1"/>
  <c r="BQ1190" i="1"/>
  <c r="BQ1583" i="1"/>
  <c r="BQ1076" i="1"/>
  <c r="BQ1552" i="1"/>
  <c r="BQ932" i="1"/>
  <c r="BQ343" i="1"/>
  <c r="BQ1257" i="1"/>
  <c r="BQ1442" i="1"/>
  <c r="BQ718" i="1"/>
  <c r="BQ1504" i="1"/>
  <c r="BQ2216" i="1"/>
  <c r="BQ1422" i="1"/>
  <c r="BQ1603" i="1"/>
  <c r="BQ1047" i="1"/>
  <c r="BQ213" i="1"/>
  <c r="BQ1425" i="1"/>
  <c r="BQ1141" i="1"/>
  <c r="BQ456" i="1"/>
  <c r="BQ1107" i="1"/>
  <c r="BQ781" i="1"/>
  <c r="BQ548" i="1"/>
  <c r="BQ134" i="1"/>
  <c r="BQ1064" i="1"/>
  <c r="BQ1115" i="1"/>
  <c r="BQ1079" i="1"/>
  <c r="BQ1241" i="1"/>
  <c r="BQ1392" i="1"/>
  <c r="BQ798" i="1"/>
  <c r="BQ633" i="1"/>
  <c r="BQ394" i="1"/>
  <c r="BQ752" i="1"/>
  <c r="BQ4" i="1"/>
  <c r="BQ555" i="1"/>
  <c r="BQ820" i="1"/>
  <c r="BQ1040" i="1"/>
  <c r="BQ444" i="1"/>
  <c r="BQ553" i="1"/>
  <c r="BQ774" i="1"/>
  <c r="BQ219" i="1"/>
  <c r="BQ549" i="1"/>
  <c r="BQ360" i="1"/>
  <c r="BQ1428" i="1"/>
  <c r="BQ723" i="1"/>
  <c r="BQ1097" i="1"/>
  <c r="BQ1403" i="1"/>
  <c r="BQ1639" i="1"/>
  <c r="BQ2225" i="1"/>
  <c r="BQ1285" i="1"/>
  <c r="BQ1217" i="1"/>
  <c r="BQ1573" i="1"/>
  <c r="BQ2228" i="1"/>
  <c r="BQ1606" i="1"/>
  <c r="BQ484" i="1"/>
  <c r="BQ1543" i="1"/>
  <c r="BQ431" i="1"/>
  <c r="BQ1558" i="1"/>
  <c r="BQ1057" i="1"/>
  <c r="BQ898" i="1"/>
  <c r="BQ2218" i="1"/>
  <c r="BQ1373" i="1"/>
  <c r="BQ1694" i="1"/>
  <c r="BQ2219" i="1"/>
  <c r="BQ1227" i="1"/>
  <c r="BQ753" i="1"/>
  <c r="BQ1316" i="1"/>
  <c r="BQ1230" i="1"/>
  <c r="BQ1576" i="1"/>
  <c r="BQ1282" i="1"/>
  <c r="BQ587" i="1"/>
  <c r="BQ595" i="1"/>
  <c r="BQ10" i="1"/>
  <c r="BQ728" i="1"/>
  <c r="BQ1695" i="1"/>
  <c r="BQ759" i="1"/>
  <c r="BQ188" i="1"/>
  <c r="BQ1167" i="1"/>
  <c r="BQ559" i="1"/>
  <c r="BQ1696" i="1"/>
  <c r="BQ1626" i="1"/>
  <c r="BQ1697" i="1"/>
  <c r="BQ699" i="1"/>
  <c r="BQ1056" i="1"/>
  <c r="BQ1253" i="1"/>
  <c r="BQ1698" i="1"/>
  <c r="BQ1408" i="1"/>
  <c r="BQ1699" i="1"/>
  <c r="BQ1010" i="1"/>
  <c r="BQ1397" i="1"/>
  <c r="BQ1700" i="1"/>
  <c r="BQ6" i="1"/>
  <c r="BQ267" i="1"/>
  <c r="BQ1631" i="1"/>
  <c r="BQ1171" i="1"/>
  <c r="BQ814" i="1"/>
  <c r="BQ284" i="1"/>
  <c r="BQ285" i="1"/>
  <c r="BQ24" i="1"/>
  <c r="BQ17" i="1"/>
  <c r="BQ796" i="1"/>
  <c r="BQ1144" i="1"/>
  <c r="BQ1083" i="1"/>
  <c r="BQ1388" i="1"/>
  <c r="BQ762" i="1"/>
  <c r="BQ1246" i="1"/>
  <c r="BQ998" i="1"/>
  <c r="BQ1341" i="1"/>
  <c r="BQ1575" i="1"/>
  <c r="BQ331" i="1"/>
  <c r="BQ780" i="1"/>
  <c r="BQ709" i="1"/>
  <c r="BQ1158" i="1"/>
  <c r="BQ1701" i="1"/>
  <c r="BQ717" i="1"/>
  <c r="BQ1189" i="1"/>
  <c r="BQ224" i="1"/>
  <c r="BQ1702" i="1"/>
  <c r="BQ1221" i="1"/>
  <c r="BQ1229" i="1"/>
  <c r="BQ1578" i="1"/>
  <c r="BQ230" i="1"/>
  <c r="BQ1582" i="1"/>
  <c r="BQ1363" i="1"/>
  <c r="BQ1592" i="1"/>
  <c r="BQ1621" i="1"/>
  <c r="BQ457" i="1"/>
  <c r="BQ1656" i="1"/>
  <c r="BQ919" i="1"/>
  <c r="BQ241" i="1"/>
  <c r="BQ589" i="1"/>
  <c r="BQ839" i="1"/>
  <c r="BQ897" i="1"/>
  <c r="BQ591" i="1"/>
  <c r="BQ1270" i="1"/>
  <c r="BQ915" i="1"/>
  <c r="BQ1581" i="1"/>
  <c r="BQ659" i="1"/>
  <c r="BQ2214" i="1"/>
  <c r="BQ1585" i="1"/>
  <c r="BQ129" i="1"/>
  <c r="BQ1287" i="1"/>
  <c r="BQ1569" i="1"/>
  <c r="BQ867" i="1"/>
  <c r="BQ1513" i="1"/>
  <c r="BQ923" i="1"/>
  <c r="BQ1045" i="1"/>
  <c r="BQ924" i="1"/>
  <c r="BQ1481" i="1"/>
  <c r="BQ946" i="1"/>
  <c r="BQ1062" i="1"/>
  <c r="BQ1658" i="1"/>
  <c r="BQ1703" i="1"/>
  <c r="BQ1704" i="1"/>
  <c r="BQ1155" i="1"/>
  <c r="BQ1263" i="1"/>
  <c r="BQ1629" i="1"/>
  <c r="BQ211" i="1"/>
  <c r="BQ1625" i="1"/>
  <c r="BQ1000" i="1"/>
  <c r="BQ816" i="1"/>
  <c r="BQ826" i="1"/>
  <c r="BQ1705" i="1"/>
  <c r="BQ1706" i="1"/>
  <c r="BQ955" i="1"/>
  <c r="BQ834" i="1"/>
  <c r="BQ1707" i="1"/>
  <c r="BQ1708" i="1"/>
  <c r="BQ1709" i="1"/>
  <c r="BQ117" i="1"/>
  <c r="BQ271" i="1"/>
  <c r="BQ1414" i="1"/>
  <c r="BQ1036" i="1"/>
  <c r="BQ1710" i="1"/>
  <c r="BQ1475" i="1"/>
  <c r="BQ1489" i="1"/>
  <c r="BQ1711" i="1"/>
  <c r="BQ1712" i="1"/>
  <c r="BQ144" i="1"/>
  <c r="BQ1713" i="1"/>
  <c r="BQ1714" i="1"/>
  <c r="BQ1715" i="1"/>
  <c r="BQ1161" i="1"/>
  <c r="BQ1551" i="1"/>
  <c r="BQ1490" i="1"/>
  <c r="BQ702" i="1"/>
  <c r="BQ1232" i="1"/>
  <c r="BQ1491" i="1"/>
  <c r="BQ249" i="1"/>
  <c r="BQ997" i="1"/>
  <c r="BQ1169" i="1"/>
  <c r="BQ2412" i="1"/>
  <c r="BQ1716" i="1"/>
  <c r="BQ1114" i="1"/>
  <c r="BQ611" i="1"/>
  <c r="BQ1508" i="1"/>
  <c r="BQ584" i="1"/>
  <c r="BQ299" i="1"/>
  <c r="BQ683" i="1"/>
  <c r="BQ624" i="1"/>
  <c r="BQ1717" i="1"/>
  <c r="BQ1595" i="1"/>
  <c r="BQ1718" i="1"/>
  <c r="BQ825" i="1"/>
  <c r="BQ1087" i="1"/>
  <c r="BQ1092" i="1"/>
  <c r="BQ72" i="1"/>
  <c r="BQ1591" i="1"/>
  <c r="BQ1533" i="1"/>
  <c r="BQ1648" i="1"/>
  <c r="BQ304" i="1"/>
  <c r="BQ1647" i="1"/>
  <c r="BQ1058" i="1"/>
  <c r="BQ1590" i="1"/>
  <c r="BQ1090" i="1"/>
  <c r="BQ1153" i="1"/>
  <c r="BQ1208" i="1"/>
  <c r="BQ887" i="1"/>
  <c r="BQ1529" i="1"/>
  <c r="BQ1024" i="1"/>
  <c r="BQ1450" i="1"/>
  <c r="BQ1234" i="1"/>
  <c r="BQ1176" i="1"/>
  <c r="BQ1427" i="1"/>
  <c r="BQ1719" i="1"/>
  <c r="BQ1720" i="1"/>
  <c r="BQ1654" i="1"/>
  <c r="BQ1149" i="1"/>
  <c r="BQ617" i="1"/>
  <c r="BQ732" i="1"/>
  <c r="BQ486" i="1"/>
  <c r="BQ1444" i="1"/>
  <c r="BQ1721" i="1"/>
  <c r="BQ1722" i="1"/>
  <c r="BQ1723" i="1"/>
  <c r="BQ803" i="1"/>
  <c r="BQ1312" i="1"/>
  <c r="BQ537" i="1"/>
  <c r="BQ1724" i="1"/>
  <c r="BQ986" i="1"/>
  <c r="BQ586" i="1"/>
  <c r="BQ1617" i="1"/>
  <c r="BQ956" i="1"/>
  <c r="BQ5" i="1"/>
  <c r="BQ1545" i="1"/>
  <c r="BQ1030" i="1"/>
  <c r="BQ1725" i="1"/>
  <c r="BQ1726" i="1"/>
  <c r="BQ1650" i="1"/>
  <c r="BQ821" i="1"/>
  <c r="BQ1727" i="1"/>
  <c r="BQ990" i="1"/>
  <c r="BQ989" i="1"/>
  <c r="BQ520" i="1"/>
  <c r="BQ1093" i="1"/>
  <c r="BQ1728" i="1"/>
  <c r="BQ495" i="1"/>
  <c r="BQ976" i="1"/>
  <c r="BQ1267" i="1"/>
  <c r="BQ1172" i="1"/>
  <c r="BQ769" i="1"/>
  <c r="BQ785" i="1"/>
  <c r="BQ1051" i="1"/>
  <c r="BQ889" i="1"/>
  <c r="BQ603" i="1"/>
  <c r="BQ1048" i="1"/>
  <c r="BQ1012" i="1"/>
  <c r="BQ1084" i="1"/>
  <c r="BQ1042" i="1"/>
  <c r="BQ726" i="1"/>
  <c r="BQ1266" i="1"/>
  <c r="BQ1729" i="1"/>
  <c r="BQ705" i="1"/>
  <c r="BQ1213" i="1"/>
  <c r="BQ441" i="1"/>
  <c r="BQ1730" i="1"/>
  <c r="BQ1607" i="1"/>
  <c r="BQ1731" i="1"/>
  <c r="BQ610" i="1"/>
  <c r="BQ454" i="1"/>
  <c r="BQ957" i="1"/>
  <c r="BQ2313" i="1"/>
  <c r="BQ651" i="1"/>
  <c r="BQ750" i="1"/>
  <c r="BQ1616" i="1"/>
  <c r="BQ1523" i="1"/>
  <c r="BQ1732" i="1"/>
  <c r="BQ1101" i="1"/>
  <c r="BQ982" i="1"/>
  <c r="BQ1110" i="1"/>
  <c r="BQ1733" i="1"/>
  <c r="BQ1179" i="1"/>
  <c r="BQ1105" i="1"/>
  <c r="BQ634" i="1"/>
  <c r="BQ1337" i="1"/>
  <c r="BQ1473" i="1"/>
  <c r="BQ1035" i="1"/>
  <c r="BQ1562" i="1"/>
  <c r="BQ1497" i="1"/>
  <c r="BQ985" i="1"/>
  <c r="BQ1567" i="1"/>
  <c r="BQ1310" i="1"/>
  <c r="BQ1734" i="1"/>
  <c r="BQ1243" i="1"/>
  <c r="BQ1735" i="1"/>
  <c r="BQ1467" i="1"/>
  <c r="BQ865" i="1"/>
  <c r="BQ853" i="1"/>
  <c r="BQ1466" i="1"/>
  <c r="BQ1142" i="1"/>
  <c r="BQ1043" i="1"/>
  <c r="BQ406" i="1"/>
  <c r="BQ32" i="1"/>
  <c r="BQ620" i="1"/>
  <c r="BQ671" i="1"/>
  <c r="BQ1598" i="1"/>
  <c r="BQ1736" i="1"/>
  <c r="BQ1737" i="1"/>
  <c r="BQ706" i="1"/>
  <c r="BQ666" i="1"/>
  <c r="BQ1738" i="1"/>
  <c r="BQ1570" i="1"/>
  <c r="BQ369" i="1"/>
  <c r="BQ1739" i="1"/>
  <c r="BQ1409" i="1"/>
  <c r="BQ811" i="1"/>
  <c r="BQ1740" i="1"/>
  <c r="BQ1741" i="1"/>
  <c r="BQ829" i="1"/>
  <c r="BQ667" i="1"/>
  <c r="BQ1742" i="1"/>
  <c r="BQ636" i="1"/>
  <c r="BQ873" i="1"/>
  <c r="BQ322" i="1"/>
  <c r="BQ1743" i="1"/>
  <c r="BQ891" i="1"/>
  <c r="BQ26" i="1"/>
  <c r="BQ1116" i="1"/>
  <c r="BQ708" i="1"/>
  <c r="BQ926" i="1"/>
  <c r="BQ1539" i="1"/>
  <c r="BQ404" i="1"/>
  <c r="BQ1744" i="1"/>
  <c r="BQ918" i="1"/>
  <c r="BQ253" i="1"/>
  <c r="BQ1745" i="1"/>
  <c r="BQ65" i="1"/>
  <c r="BQ1029" i="1"/>
  <c r="BQ198" i="1"/>
  <c r="BQ44" i="1"/>
  <c r="BQ1394" i="1"/>
  <c r="BQ1052" i="1"/>
  <c r="BQ835" i="1"/>
  <c r="BQ165" i="1"/>
  <c r="BQ882" i="1"/>
  <c r="BQ1017" i="1"/>
  <c r="BQ1140" i="1"/>
  <c r="BQ928" i="1"/>
  <c r="BQ663" i="1"/>
  <c r="BQ39" i="1"/>
  <c r="BQ363" i="1"/>
  <c r="BQ1100" i="1"/>
  <c r="BQ1168" i="1"/>
  <c r="BQ1396" i="1"/>
  <c r="BQ523" i="1"/>
  <c r="BQ1460" i="1"/>
  <c r="BQ639" i="1"/>
  <c r="BQ278" i="1"/>
  <c r="BQ1431" i="1"/>
  <c r="BQ453" i="1"/>
  <c r="BQ212" i="1"/>
  <c r="BQ240" i="1"/>
  <c r="BQ195" i="1"/>
  <c r="BQ1454" i="1"/>
  <c r="BQ1611" i="1"/>
  <c r="BQ1516" i="1"/>
  <c r="BQ768" i="1"/>
  <c r="BQ1565" i="1"/>
  <c r="BQ920" i="1"/>
  <c r="BQ1046" i="1"/>
  <c r="BQ1640" i="1"/>
  <c r="BQ502" i="1"/>
  <c r="BQ1746" i="1"/>
  <c r="BQ650" i="1"/>
  <c r="BQ506" i="1"/>
  <c r="BQ801" i="1"/>
  <c r="BQ373" i="1"/>
  <c r="BQ518" i="1"/>
  <c r="BQ1747" i="1"/>
  <c r="BQ790" i="1"/>
  <c r="BQ644" i="1"/>
  <c r="BQ104" i="1"/>
  <c r="BQ894" i="1"/>
  <c r="BQ1283" i="1"/>
  <c r="BQ643" i="1"/>
  <c r="BQ856" i="1"/>
  <c r="BQ1547" i="1"/>
  <c r="BQ168" i="1"/>
  <c r="BQ341" i="1"/>
  <c r="BQ850" i="1"/>
  <c r="BQ594" i="1"/>
  <c r="BQ1517" i="1"/>
  <c r="BQ352" i="1"/>
  <c r="BQ516" i="1"/>
  <c r="BQ1748" i="1"/>
  <c r="BQ1074" i="1"/>
  <c r="BQ1472" i="1"/>
  <c r="BQ1233" i="1"/>
  <c r="BQ1749" i="1"/>
  <c r="BQ1345" i="1"/>
  <c r="BQ690" i="1"/>
  <c r="BQ193" i="1"/>
  <c r="BQ917" i="1"/>
  <c r="BQ1750" i="1"/>
  <c r="BQ1248" i="1"/>
  <c r="BQ1382" i="1"/>
  <c r="BQ1459" i="1"/>
  <c r="BQ1751" i="1"/>
  <c r="BQ1280" i="1"/>
  <c r="BQ1305" i="1"/>
  <c r="BQ1261" i="1"/>
  <c r="BQ1321" i="1"/>
  <c r="BQ1104" i="1"/>
  <c r="BQ1317" i="1"/>
  <c r="BQ418" i="1"/>
  <c r="BQ52" i="1"/>
  <c r="BQ328" i="1"/>
  <c r="BQ1566" i="1"/>
  <c r="BQ1752" i="1"/>
  <c r="BQ1753" i="1"/>
  <c r="BQ1468" i="1"/>
  <c r="BQ1754" i="1"/>
  <c r="BQ972" i="1"/>
  <c r="BQ1103" i="1"/>
  <c r="BQ1755" i="1"/>
  <c r="BQ368" i="1"/>
  <c r="BQ366" i="1"/>
  <c r="BQ1237" i="1"/>
  <c r="BQ275" i="1"/>
  <c r="BQ1054" i="1"/>
  <c r="BQ669" i="1"/>
  <c r="BQ325" i="1"/>
  <c r="BQ1068" i="1"/>
  <c r="BQ410" i="1"/>
  <c r="BQ176" i="1"/>
  <c r="BQ513" i="1"/>
  <c r="BQ2211" i="1"/>
  <c r="BQ805" i="1"/>
  <c r="BQ552" i="1"/>
  <c r="BQ545" i="1"/>
  <c r="BQ562" i="1"/>
  <c r="BQ563" i="1"/>
  <c r="BQ558" i="1"/>
  <c r="BQ960" i="1"/>
  <c r="BQ1055" i="1"/>
  <c r="BQ668" i="1"/>
  <c r="BQ1329" i="1"/>
  <c r="BQ1281" i="1"/>
  <c r="BQ1435" i="1"/>
  <c r="BQ1546" i="1"/>
  <c r="BQ871" i="1"/>
  <c r="BQ632" i="1"/>
  <c r="BQ1478" i="1"/>
  <c r="BQ902" i="1"/>
  <c r="BQ1756" i="1"/>
  <c r="BQ869" i="1"/>
  <c r="BQ1206" i="1"/>
  <c r="BQ1298" i="1"/>
  <c r="BQ1314" i="1"/>
  <c r="BQ899" i="1"/>
  <c r="BQ1325" i="1"/>
  <c r="BQ1322" i="1"/>
  <c r="BQ1757" i="1"/>
  <c r="BQ1601" i="1"/>
  <c r="BQ1295" i="1"/>
  <c r="BQ1251" i="1"/>
  <c r="BQ1605" i="1"/>
  <c r="BQ1395" i="1"/>
  <c r="BQ1597" i="1"/>
  <c r="BQ53" i="1"/>
  <c r="BQ1449" i="1"/>
  <c r="BQ1256" i="1"/>
  <c r="BQ1563" i="1"/>
  <c r="BQ1758" i="1"/>
  <c r="BQ1111" i="1"/>
  <c r="BQ1577" i="1"/>
  <c r="BQ1759" i="1"/>
  <c r="BQ911" i="1"/>
  <c r="BQ1401" i="1"/>
  <c r="BQ7" i="1"/>
  <c r="BQ1532" i="1"/>
  <c r="BQ1506" i="1"/>
  <c r="BQ1439" i="1"/>
  <c r="BQ1358" i="1"/>
  <c r="BQ837" i="1"/>
  <c r="BQ1201" i="1"/>
  <c r="BQ1760" i="1"/>
  <c r="BQ1187" i="1"/>
  <c r="BQ1194" i="1"/>
  <c r="BQ29" i="1"/>
  <c r="BQ817" i="1"/>
  <c r="BQ778" i="1"/>
  <c r="BQ1328" i="1"/>
  <c r="BQ234" i="1"/>
  <c r="BQ767" i="1"/>
  <c r="BQ827" i="1"/>
  <c r="BQ143" i="1"/>
  <c r="BQ1137" i="1"/>
  <c r="BQ2312" i="1"/>
  <c r="BQ736" i="1"/>
  <c r="BQ713" i="1"/>
  <c r="BQ1761" i="1"/>
  <c r="BQ910" i="1"/>
  <c r="BQ995" i="1"/>
  <c r="BQ2227" i="1"/>
  <c r="BQ583" i="1"/>
  <c r="BQ1016" i="1"/>
  <c r="BQ604" i="1"/>
  <c r="BQ255" i="1"/>
  <c r="BQ349" i="1"/>
  <c r="BQ1561" i="1"/>
  <c r="BQ1458" i="1"/>
  <c r="BQ1138" i="1"/>
  <c r="BQ1644" i="1"/>
  <c r="BQ1762" i="1"/>
  <c r="BQ1244" i="1"/>
  <c r="BQ222" i="1"/>
  <c r="BQ712" i="1"/>
  <c r="BQ1220" i="1"/>
  <c r="BQ1131" i="1"/>
  <c r="BQ1109" i="1"/>
  <c r="BQ1389" i="1"/>
  <c r="BQ1528" i="1"/>
  <c r="BQ1127" i="1"/>
  <c r="BQ2223" i="1"/>
  <c r="BQ770" i="1"/>
  <c r="BQ1554" i="1"/>
  <c r="BQ2237" i="1"/>
  <c r="BQ907" i="1"/>
  <c r="BQ916" i="1"/>
  <c r="BQ625" i="1"/>
  <c r="BQ721" i="1"/>
  <c r="BQ1150" i="1"/>
  <c r="BQ936" i="1"/>
  <c r="BQ656" i="1"/>
  <c r="BQ848" i="1"/>
  <c r="BQ773" i="1"/>
  <c r="BQ199" i="1"/>
  <c r="BQ1013" i="1"/>
  <c r="BQ1247" i="1"/>
  <c r="BQ947" i="1"/>
  <c r="BQ1763" i="1"/>
  <c r="BQ1764" i="1"/>
  <c r="BQ1038" i="1"/>
  <c r="BQ1067" i="1"/>
  <c r="BQ950" i="1"/>
  <c r="BQ996" i="1"/>
  <c r="BQ1485" i="1"/>
  <c r="BQ73" i="1"/>
  <c r="BQ1765" i="1"/>
  <c r="BQ1560" i="1"/>
  <c r="BQ109" i="1"/>
  <c r="BQ554" i="1"/>
  <c r="BQ1387" i="1"/>
  <c r="BQ35" i="1"/>
  <c r="BQ1205" i="1"/>
  <c r="BQ673" i="1"/>
  <c r="BQ1028" i="1"/>
  <c r="BQ463" i="1"/>
  <c r="BQ1766" i="1"/>
  <c r="BQ1470" i="1"/>
  <c r="BQ1767" i="1"/>
  <c r="BQ1768" i="1"/>
  <c r="BQ393" i="1"/>
  <c r="BQ1769" i="1"/>
  <c r="BQ1371" i="1"/>
  <c r="BQ1770" i="1"/>
  <c r="BQ1477" i="1"/>
  <c r="BQ1465" i="1"/>
  <c r="BQ1020" i="1"/>
  <c r="BQ2318" i="1"/>
  <c r="BQ851" i="1"/>
  <c r="BQ1351" i="1"/>
  <c r="BQ1423" i="1"/>
  <c r="BQ800" i="1"/>
  <c r="BQ1615" i="1"/>
  <c r="BQ1771" i="1"/>
  <c r="BQ2413" i="1"/>
  <c r="BQ1772" i="1"/>
  <c r="BQ1290" i="1"/>
  <c r="BQ722" i="1"/>
  <c r="BQ1773" i="1"/>
  <c r="BQ1774" i="1"/>
  <c r="BQ1775" i="1"/>
  <c r="BQ1776" i="1"/>
  <c r="BQ638" i="1"/>
  <c r="BQ1777" i="1"/>
  <c r="BQ1778" i="1"/>
  <c r="BQ1236" i="1"/>
  <c r="BQ551" i="1"/>
  <c r="BQ33" i="1"/>
  <c r="BQ1779" i="1"/>
  <c r="BQ1139" i="1"/>
  <c r="BQ142" i="1"/>
  <c r="BQ2247" i="1"/>
  <c r="BQ1780" i="1"/>
  <c r="BQ1781" i="1"/>
  <c r="BQ2414" i="1"/>
  <c r="BQ422" i="1"/>
  <c r="BQ1037" i="1"/>
  <c r="BQ1164" i="1"/>
  <c r="BQ1166" i="1"/>
  <c r="BQ2269" i="1"/>
  <c r="BQ2319" i="1"/>
  <c r="BQ1385" i="1"/>
  <c r="BQ1503" i="1"/>
  <c r="BQ1782" i="1"/>
  <c r="BQ1783" i="1"/>
  <c r="BQ2320" i="1"/>
  <c r="BQ2253" i="1"/>
  <c r="BQ1364" i="1"/>
  <c r="BQ2276" i="1"/>
  <c r="BQ1412" i="1"/>
  <c r="BQ1784" i="1"/>
  <c r="BQ1785" i="1"/>
  <c r="BQ2321" i="1"/>
  <c r="BQ2288" i="1"/>
  <c r="BQ1429" i="1"/>
  <c r="BQ1786" i="1"/>
  <c r="BQ2246" i="1"/>
  <c r="BQ2322" i="1"/>
  <c r="BQ2250" i="1"/>
  <c r="BQ2299" i="1"/>
  <c r="BQ2323" i="1"/>
  <c r="BQ1787" i="1"/>
  <c r="BQ1788" i="1"/>
  <c r="BQ2293" i="1"/>
  <c r="BQ1789" i="1"/>
  <c r="BQ1790" i="1"/>
  <c r="BQ2408" i="1"/>
  <c r="BQ2285" i="1"/>
  <c r="BQ2252" i="1"/>
  <c r="BQ1376" i="1"/>
  <c r="BQ1340" i="1"/>
  <c r="BQ2274" i="1"/>
  <c r="BQ1791" i="1"/>
  <c r="BQ1792" i="1"/>
  <c r="BQ892" i="1"/>
  <c r="BQ1793" i="1"/>
  <c r="BQ1794" i="1"/>
  <c r="BQ2284" i="1"/>
  <c r="BQ1795" i="1"/>
  <c r="BQ1796" i="1"/>
  <c r="BQ1797" i="1"/>
  <c r="BQ2243" i="1"/>
  <c r="BQ1798" i="1"/>
  <c r="BQ1279" i="1"/>
  <c r="BQ1799" i="1"/>
  <c r="BQ1353" i="1"/>
  <c r="BQ1800" i="1"/>
  <c r="BQ1531" i="1"/>
  <c r="BQ1801" i="1"/>
  <c r="BQ1065" i="1"/>
  <c r="BQ1198" i="1"/>
  <c r="BQ1215" i="1"/>
  <c r="BQ1802" i="1"/>
  <c r="BQ2415" i="1"/>
  <c r="BQ1803" i="1"/>
  <c r="BQ596" i="1"/>
  <c r="BQ1209" i="1"/>
  <c r="BQ1804" i="1"/>
  <c r="BQ1805" i="1"/>
  <c r="BQ1348" i="1"/>
  <c r="BQ2324" i="1"/>
  <c r="BQ1133" i="1"/>
  <c r="BQ2325" i="1"/>
  <c r="BQ1806" i="1"/>
  <c r="BQ2310" i="1"/>
  <c r="BQ311" i="1"/>
  <c r="BQ1807" i="1"/>
  <c r="BQ1550" i="1"/>
  <c r="BQ1162" i="1"/>
  <c r="BQ1614" i="1"/>
  <c r="BQ710" i="1"/>
  <c r="BQ1808" i="1"/>
  <c r="BQ696" i="1"/>
  <c r="BQ760" i="1"/>
  <c r="BQ987" i="1"/>
  <c r="BQ2326" i="1"/>
  <c r="BQ1225" i="1"/>
  <c r="BQ1421" i="1"/>
  <c r="BQ1404" i="1"/>
  <c r="BQ1542" i="1"/>
  <c r="BQ1098" i="1"/>
  <c r="BQ505" i="1"/>
  <c r="BQ1809" i="1"/>
  <c r="BQ1335" i="1"/>
  <c r="BQ652" i="1"/>
  <c r="BQ181" i="1"/>
  <c r="BQ1810" i="1"/>
  <c r="BQ250" i="1"/>
  <c r="BQ1004" i="1"/>
  <c r="BQ597" i="1"/>
  <c r="BQ1811" i="1"/>
  <c r="BQ521" i="1"/>
  <c r="BQ1181" i="1"/>
  <c r="BQ268" i="1"/>
  <c r="BQ1618" i="1"/>
  <c r="BQ1509" i="1"/>
  <c r="BQ524" i="1"/>
  <c r="BQ883" i="1"/>
  <c r="BQ51" i="1"/>
  <c r="BQ1812" i="1"/>
  <c r="BQ210" i="1"/>
  <c r="BQ909" i="1"/>
  <c r="BQ1224" i="1"/>
  <c r="BQ1002" i="1"/>
  <c r="BQ711" i="1"/>
  <c r="BQ809" i="1"/>
  <c r="BQ1022" i="1"/>
  <c r="BQ1471" i="1"/>
  <c r="BQ1619" i="1"/>
  <c r="BQ1296" i="1"/>
  <c r="BQ2416" i="1"/>
  <c r="BQ1031" i="1"/>
  <c r="BQ1813" i="1"/>
  <c r="BQ1814" i="1"/>
  <c r="BQ1815" i="1"/>
  <c r="BQ1479" i="1"/>
  <c r="BQ2242" i="1"/>
  <c r="BQ1816" i="1"/>
  <c r="BQ719" i="1"/>
  <c r="BQ1817" i="1"/>
  <c r="BQ2417" i="1"/>
  <c r="BQ2327" i="1"/>
  <c r="BQ1818" i="1"/>
  <c r="BQ958" i="1"/>
  <c r="BQ797" i="1"/>
  <c r="BQ775" i="1"/>
  <c r="BQ720" i="1"/>
  <c r="BQ514" i="1"/>
  <c r="BQ1620" i="1"/>
  <c r="BQ974" i="1"/>
  <c r="BQ2295" i="1"/>
  <c r="BQ1416" i="1"/>
  <c r="BQ2254" i="1"/>
  <c r="BQ2296" i="1"/>
  <c r="BQ2241" i="1"/>
  <c r="BQ1819" i="1"/>
  <c r="BQ2328" i="1"/>
  <c r="BQ2329" i="1"/>
  <c r="BQ2418" i="1"/>
  <c r="BQ1820" i="1"/>
  <c r="BQ1821" i="1"/>
  <c r="BQ1354" i="1"/>
  <c r="BQ1822" i="1"/>
  <c r="BQ1039" i="1"/>
  <c r="BQ1066" i="1"/>
  <c r="BQ1026" i="1"/>
  <c r="BQ731" i="1"/>
  <c r="BQ1284" i="1"/>
  <c r="BQ2208" i="1"/>
  <c r="BQ1204" i="1"/>
  <c r="BQ1483" i="1"/>
  <c r="BQ653" i="1"/>
  <c r="BQ1120" i="1"/>
  <c r="BQ1121" i="1"/>
  <c r="BQ1556" i="1"/>
  <c r="BQ541" i="1"/>
  <c r="BQ1588" i="1"/>
  <c r="BQ862" i="1"/>
  <c r="BQ880" i="1"/>
  <c r="BQ881" i="1"/>
  <c r="BQ885" i="1"/>
  <c r="BQ886" i="1"/>
  <c r="BQ870" i="1"/>
  <c r="BQ872" i="1"/>
  <c r="BQ864" i="1"/>
  <c r="BQ1823" i="1"/>
  <c r="BQ890" i="1"/>
  <c r="BQ893" i="1"/>
  <c r="BQ903" i="1"/>
  <c r="BQ141" i="1"/>
  <c r="BQ1482" i="1"/>
  <c r="BQ1824" i="1"/>
  <c r="BQ1825" i="1"/>
  <c r="BQ1521" i="1"/>
  <c r="BQ1522" i="1"/>
  <c r="BQ660" i="1"/>
  <c r="BQ1826" i="1"/>
  <c r="BQ1827" i="1"/>
  <c r="BQ1652" i="1"/>
  <c r="BQ1343" i="1"/>
  <c r="BQ56" i="1"/>
  <c r="BQ1828" i="1"/>
  <c r="BQ1146" i="1"/>
  <c r="BQ1352" i="1"/>
  <c r="BQ1147" i="1"/>
  <c r="BQ2411" i="1"/>
  <c r="BQ1657" i="1"/>
  <c r="BQ316" i="1"/>
  <c r="BQ1207" i="1"/>
  <c r="BQ2251" i="1"/>
  <c r="BQ1829" i="1"/>
  <c r="BQ1830" i="1"/>
  <c r="BQ1831" i="1"/>
  <c r="BQ1832" i="1"/>
  <c r="BQ1833" i="1"/>
  <c r="BQ1834" i="1"/>
  <c r="BQ1835" i="1"/>
  <c r="BQ1836" i="1"/>
  <c r="BQ1837" i="1"/>
  <c r="BQ1492" i="1"/>
  <c r="BQ1838" i="1"/>
  <c r="BQ1360" i="1"/>
  <c r="BQ1347" i="1"/>
  <c r="BQ1424" i="1"/>
  <c r="BQ831" i="1"/>
  <c r="BQ1839" i="1"/>
  <c r="BQ1840" i="1"/>
  <c r="BQ1841" i="1"/>
  <c r="BQ2258" i="1"/>
  <c r="BQ1842" i="1"/>
  <c r="BQ2245" i="1"/>
  <c r="BQ2244" i="1"/>
  <c r="BQ2283" i="1"/>
  <c r="BQ1301" i="1"/>
  <c r="BQ1843" i="1"/>
  <c r="BQ1844" i="1"/>
  <c r="BQ2419" i="1"/>
  <c r="BQ1375" i="1"/>
  <c r="BQ1599" i="1"/>
  <c r="BQ1432" i="1"/>
  <c r="BQ1433" i="1"/>
  <c r="BQ1430" i="1"/>
  <c r="BQ2287" i="1"/>
  <c r="BQ1845" i="1"/>
  <c r="BQ2387" i="1"/>
  <c r="BQ415" i="1"/>
  <c r="BQ2386" i="1"/>
  <c r="BQ2392" i="1"/>
  <c r="BQ2304" i="1"/>
  <c r="BQ2388" i="1"/>
  <c r="BQ2385" i="1"/>
  <c r="BQ1593" i="1"/>
  <c r="BQ2268" i="1"/>
  <c r="BQ1446" i="1"/>
  <c r="BQ1443" i="1"/>
  <c r="BQ1846" i="1"/>
  <c r="BQ1346" i="1"/>
  <c r="BQ1847" i="1"/>
  <c r="BQ2297" i="1"/>
  <c r="BQ1848" i="1"/>
  <c r="BQ2409" i="1"/>
  <c r="BQ1303" i="1"/>
  <c r="BQ2330" i="1"/>
  <c r="BQ2267" i="1"/>
  <c r="BQ1203" i="1"/>
  <c r="BQ375" i="1"/>
  <c r="BQ361" i="1"/>
  <c r="BQ2331" i="1"/>
  <c r="BQ1199" i="1"/>
  <c r="BQ2407" i="1"/>
  <c r="BQ383" i="1"/>
  <c r="BQ2311" i="1"/>
  <c r="BQ2332" i="1"/>
  <c r="BQ1349" i="1"/>
  <c r="BQ1464" i="1"/>
  <c r="BQ2333" i="1"/>
  <c r="BQ2420" i="1"/>
  <c r="BQ1377" i="1"/>
  <c r="BQ2259" i="1"/>
  <c r="BQ1355" i="1"/>
  <c r="BQ1359" i="1"/>
  <c r="BQ1357" i="1"/>
  <c r="BQ1413" i="1"/>
  <c r="BQ2279" i="1"/>
  <c r="BQ2282" i="1"/>
  <c r="BQ2280" i="1"/>
  <c r="BQ2263" i="1"/>
  <c r="BQ2294" i="1"/>
  <c r="BQ2266" i="1"/>
  <c r="BQ1434" i="1"/>
  <c r="BQ975" i="1"/>
  <c r="BQ949" i="1"/>
  <c r="BQ1078" i="1"/>
  <c r="BQ1436" i="1"/>
  <c r="BQ2278" i="1"/>
  <c r="BQ1344" i="1"/>
  <c r="BQ2272" i="1"/>
  <c r="BQ2261" i="1"/>
  <c r="BQ2334" i="1"/>
  <c r="BQ1299" i="1"/>
  <c r="BQ2270" i="1"/>
  <c r="BQ2384" i="1"/>
  <c r="BQ2275" i="1"/>
  <c r="BQ1365" i="1"/>
  <c r="BQ2271" i="1"/>
  <c r="BQ1252" i="1"/>
  <c r="BQ1849" i="1"/>
  <c r="BQ1850" i="1"/>
  <c r="BQ1370" i="1"/>
  <c r="BQ2260" i="1"/>
  <c r="BQ2421" i="1"/>
  <c r="BQ2264" i="1"/>
  <c r="BQ1157" i="1"/>
  <c r="BQ1851" i="1"/>
  <c r="BQ1600" i="1"/>
  <c r="BQ1852" i="1"/>
  <c r="BQ1853" i="1"/>
  <c r="BQ1854" i="1"/>
  <c r="BQ1200" i="1"/>
  <c r="BQ1148" i="1"/>
  <c r="BQ1372" i="1"/>
  <c r="BQ1855" i="1"/>
  <c r="BQ1856" i="1"/>
  <c r="BQ1857" i="1"/>
  <c r="BQ1858" i="1"/>
  <c r="BQ1859" i="1"/>
  <c r="BQ1860" i="1"/>
  <c r="BQ2335" i="1"/>
  <c r="BQ2336" i="1"/>
  <c r="BQ1861" i="1"/>
  <c r="BQ1530" i="1"/>
  <c r="BQ390" i="1"/>
  <c r="BQ854" i="1"/>
  <c r="BQ1641" i="1"/>
  <c r="BQ55" i="1"/>
  <c r="BQ1862" i="1"/>
  <c r="BQ1584" i="1"/>
  <c r="BQ307" i="1"/>
  <c r="BQ380" i="1"/>
  <c r="BQ1411" i="1"/>
  <c r="BQ1863" i="1"/>
  <c r="BQ1009" i="1"/>
  <c r="BQ445" i="1"/>
  <c r="BQ1864" i="1"/>
  <c r="BQ1557" i="1"/>
  <c r="BQ1278" i="1"/>
  <c r="BQ123" i="1"/>
  <c r="BQ802" i="1"/>
  <c r="BQ786" i="1"/>
  <c r="BQ2406" i="1"/>
  <c r="BQ1211" i="1"/>
  <c r="BQ1182" i="1"/>
  <c r="BQ1223" i="1"/>
  <c r="BQ1073" i="1"/>
  <c r="BQ2337" i="1"/>
  <c r="BQ1553" i="1"/>
  <c r="BQ654" i="1"/>
  <c r="BQ703" i="1"/>
  <c r="BQ777" i="1"/>
  <c r="BQ1302" i="1"/>
  <c r="BQ1865" i="1"/>
  <c r="BQ1866" i="1"/>
  <c r="BQ1867" i="1"/>
  <c r="BQ1653" i="1"/>
  <c r="BQ1868" i="1"/>
  <c r="BQ1869" i="1"/>
  <c r="BQ1870" i="1"/>
  <c r="BQ414" i="1"/>
  <c r="BQ1871" i="1"/>
  <c r="BQ1152" i="1"/>
  <c r="BQ1534" i="1"/>
  <c r="BQ1580" i="1"/>
  <c r="BQ1872" i="1"/>
  <c r="BQ49" i="1"/>
  <c r="BQ2338" i="1"/>
  <c r="BQ1501" i="1"/>
  <c r="BQ323" i="1"/>
  <c r="BQ1873" i="1"/>
  <c r="BQ542" i="1"/>
  <c r="BQ813" i="1"/>
  <c r="BQ1874" i="1"/>
  <c r="BQ1875" i="1"/>
  <c r="BQ1484" i="1"/>
  <c r="BQ531" i="1"/>
  <c r="BQ1876" i="1"/>
  <c r="BQ1448" i="1"/>
  <c r="BQ1486" i="1"/>
  <c r="BQ1877" i="1"/>
  <c r="BQ776" i="1"/>
  <c r="BQ1549" i="1"/>
  <c r="BQ819" i="1"/>
  <c r="BQ1878" i="1"/>
  <c r="BQ1453" i="1"/>
  <c r="BQ395" i="1"/>
  <c r="BQ818" i="1"/>
  <c r="BQ259" i="1"/>
  <c r="BQ1879" i="1"/>
  <c r="BQ1880" i="1"/>
  <c r="BQ1119" i="1"/>
  <c r="BQ1132" i="1"/>
  <c r="BQ1515" i="1"/>
  <c r="BQ1242" i="1"/>
  <c r="BQ1638" i="1"/>
  <c r="BQ1106" i="1"/>
  <c r="BQ409" i="1"/>
  <c r="BQ968" i="1"/>
  <c r="BQ2339" i="1"/>
  <c r="BQ2286" i="1"/>
  <c r="BQ547" i="1"/>
  <c r="BQ1438" i="1"/>
  <c r="BQ824" i="1"/>
  <c r="BQ1541" i="1"/>
  <c r="BQ875" i="1"/>
  <c r="BQ756" i="1"/>
  <c r="BQ78" i="1"/>
  <c r="BQ772" i="1"/>
  <c r="BQ1602" i="1"/>
  <c r="BQ1452" i="1"/>
  <c r="BQ1474" i="1"/>
  <c r="BQ1420" i="1"/>
  <c r="BQ952" i="1"/>
  <c r="BQ1881" i="1"/>
  <c r="BQ1197" i="1"/>
  <c r="BQ2340" i="1"/>
  <c r="BQ1156" i="1"/>
  <c r="BQ1334" i="1"/>
  <c r="BQ925" i="1"/>
  <c r="BQ1154" i="1"/>
  <c r="BQ1555" i="1"/>
  <c r="BQ1277" i="1"/>
  <c r="BQ1882" i="1"/>
  <c r="BQ1883" i="1"/>
  <c r="BQ1884" i="1"/>
  <c r="BQ1294" i="1"/>
  <c r="BQ1272" i="1"/>
  <c r="BQ1406" i="1"/>
  <c r="BQ1437" i="1"/>
  <c r="BQ1885" i="1"/>
  <c r="BQ1304" i="1"/>
  <c r="BQ1507" i="1"/>
  <c r="BQ1291" i="1"/>
  <c r="BQ1886" i="1"/>
  <c r="BQ1461" i="1"/>
  <c r="BQ1887" i="1"/>
  <c r="BQ1888" i="1"/>
  <c r="BQ1889" i="1"/>
  <c r="BQ2341" i="1"/>
  <c r="BQ2273" i="1"/>
  <c r="BQ2394" i="1"/>
  <c r="BQ2290" i="1"/>
  <c r="BQ2308" i="1"/>
  <c r="BQ2342" i="1"/>
  <c r="BQ2391" i="1"/>
  <c r="BQ1890" i="1"/>
  <c r="BQ608" i="1"/>
  <c r="BQ1613" i="1"/>
  <c r="BQ1333" i="1"/>
  <c r="BQ1891" i="1"/>
  <c r="BQ2343" i="1"/>
  <c r="BQ2344" i="1"/>
  <c r="BQ2289" i="1"/>
  <c r="BQ1044" i="1"/>
  <c r="BQ2257" i="1"/>
  <c r="BQ2345" i="1"/>
  <c r="BQ2291" i="1"/>
  <c r="BQ2256" i="1"/>
  <c r="BQ740" i="1"/>
  <c r="BQ2346" i="1"/>
  <c r="BQ2249" i="1"/>
  <c r="BQ1892" i="1"/>
  <c r="BQ1559" i="1"/>
  <c r="BQ1893" i="1"/>
  <c r="BQ1456" i="1"/>
  <c r="BQ951" i="1"/>
  <c r="BQ1894" i="1"/>
  <c r="BQ1895" i="1"/>
  <c r="BQ1896" i="1"/>
  <c r="BQ1897" i="1"/>
  <c r="BQ1898" i="1"/>
  <c r="BQ1899" i="1"/>
  <c r="BQ1900" i="1"/>
  <c r="BQ2422" i="1"/>
  <c r="BQ1901" i="1"/>
  <c r="BQ1286" i="1"/>
  <c r="BQ1902" i="1"/>
  <c r="BQ1903" i="1"/>
  <c r="BQ1904" i="1"/>
  <c r="BQ1905" i="1"/>
  <c r="BQ1906" i="1"/>
  <c r="BQ1907" i="1"/>
  <c r="BQ1908" i="1"/>
  <c r="BQ1909" i="1"/>
  <c r="BQ1910" i="1"/>
  <c r="BQ1911" i="1"/>
  <c r="BQ1912" i="1"/>
  <c r="BQ1913" i="1"/>
  <c r="BQ1914" i="1"/>
  <c r="BQ1915" i="1"/>
  <c r="BQ1916" i="1"/>
  <c r="BQ1917" i="1"/>
  <c r="BQ1918" i="1"/>
  <c r="BQ1919" i="1"/>
  <c r="BQ1920" i="1"/>
  <c r="BQ1921" i="1"/>
  <c r="BQ1922" i="1"/>
  <c r="BQ1923" i="1"/>
  <c r="BQ1924" i="1"/>
  <c r="BQ1925" i="1"/>
  <c r="BQ1926" i="1"/>
  <c r="BQ1927" i="1"/>
  <c r="BQ1928" i="1"/>
  <c r="BQ1929" i="1"/>
  <c r="BQ1930" i="1"/>
  <c r="BQ1931" i="1"/>
  <c r="BQ1932" i="1"/>
  <c r="BQ1933" i="1"/>
  <c r="BQ1934" i="1"/>
  <c r="BQ1935" i="1"/>
  <c r="BQ1936" i="1"/>
  <c r="BQ1937" i="1"/>
  <c r="BQ1938" i="1"/>
  <c r="BQ1939" i="1"/>
  <c r="BQ1940" i="1"/>
  <c r="BQ1941" i="1"/>
  <c r="BQ1942" i="1"/>
  <c r="BQ1943" i="1"/>
  <c r="BQ1944" i="1"/>
  <c r="BQ1945" i="1"/>
  <c r="BQ1946" i="1"/>
  <c r="BQ1947" i="1"/>
  <c r="BQ1948" i="1"/>
  <c r="BQ1949" i="1"/>
  <c r="BQ1950" i="1"/>
  <c r="BQ1951" i="1"/>
  <c r="BQ1952" i="1"/>
  <c r="BQ1953" i="1"/>
  <c r="BQ1954" i="1"/>
  <c r="BQ1955" i="1"/>
  <c r="BQ1956" i="1"/>
  <c r="BQ1957" i="1"/>
  <c r="BQ1958" i="1"/>
  <c r="BQ2423" i="1"/>
  <c r="BQ1959" i="1"/>
  <c r="BQ1960" i="1"/>
  <c r="BQ1961" i="1"/>
  <c r="BQ1962" i="1"/>
  <c r="BQ1500" i="1"/>
  <c r="BQ1963" i="1"/>
  <c r="BQ1964" i="1"/>
  <c r="BQ1965" i="1"/>
  <c r="BQ1966" i="1"/>
  <c r="BQ1367" i="1"/>
  <c r="BQ1967" i="1"/>
  <c r="BQ1968" i="1"/>
  <c r="BQ2298" i="1"/>
  <c r="BQ1969" i="1"/>
  <c r="BQ1970" i="1"/>
  <c r="BQ2347" i="1"/>
  <c r="BQ1971" i="1"/>
  <c r="BQ1972" i="1"/>
  <c r="BQ2348" i="1"/>
  <c r="BQ2349" i="1"/>
  <c r="BQ1369" i="1"/>
  <c r="BQ1973" i="1"/>
  <c r="BQ1974" i="1"/>
  <c r="BQ2306" i="1"/>
  <c r="BQ2350" i="1"/>
  <c r="BQ1975" i="1"/>
  <c r="BQ2309" i="1"/>
  <c r="BQ1976" i="1"/>
  <c r="BQ1977" i="1"/>
  <c r="BQ1978" i="1"/>
  <c r="BQ1979" i="1"/>
  <c r="BQ2255" i="1"/>
  <c r="BQ1980" i="1"/>
  <c r="BQ2351" i="1"/>
  <c r="BQ2292" i="1"/>
  <c r="BQ2389" i="1"/>
  <c r="BQ2390" i="1"/>
  <c r="BQ1981" i="1"/>
  <c r="BQ1982" i="1"/>
  <c r="BQ1983" i="1"/>
  <c r="BQ2352" i="1"/>
  <c r="BQ1984" i="1"/>
  <c r="BQ1342" i="1"/>
  <c r="BQ1985" i="1"/>
  <c r="BQ1986" i="1"/>
  <c r="BQ1987" i="1"/>
  <c r="BQ1480" i="1"/>
  <c r="BQ2353" i="1"/>
  <c r="BQ1988" i="1"/>
  <c r="BQ1989" i="1"/>
  <c r="BQ1990" i="1"/>
  <c r="BQ2397" i="1"/>
  <c r="BQ1991" i="1"/>
  <c r="BQ1992" i="1"/>
  <c r="BQ1993" i="1"/>
  <c r="BQ1994" i="1"/>
  <c r="BQ2354" i="1"/>
  <c r="BQ1995" i="1"/>
  <c r="BQ2424" i="1"/>
  <c r="BQ2425" i="1"/>
  <c r="BQ2426" i="1"/>
  <c r="BQ2427" i="1"/>
  <c r="BQ1996" i="1"/>
  <c r="BQ1997" i="1"/>
  <c r="BQ1998" i="1"/>
  <c r="BQ1999" i="1"/>
  <c r="BQ2428" i="1"/>
  <c r="BQ2429" i="1"/>
  <c r="BQ2000" i="1"/>
  <c r="BQ2001" i="1"/>
  <c r="BQ2430" i="1"/>
  <c r="BQ2002" i="1"/>
  <c r="BQ2003" i="1"/>
  <c r="BQ2004" i="1"/>
  <c r="BQ2005" i="1"/>
  <c r="BQ2006" i="1"/>
  <c r="BQ2007" i="1"/>
  <c r="BQ2431" i="1"/>
  <c r="BQ2008" i="1"/>
  <c r="BQ2009" i="1"/>
  <c r="BQ2010" i="1"/>
  <c r="BQ2011" i="1"/>
  <c r="BQ2012" i="1"/>
  <c r="BQ2013" i="1"/>
  <c r="BQ2014" i="1"/>
  <c r="BQ2432" i="1"/>
  <c r="BQ2015" i="1"/>
  <c r="BQ2016" i="1"/>
  <c r="BQ2017" i="1"/>
  <c r="BQ2305" i="1"/>
  <c r="BQ1330" i="1"/>
  <c r="BQ2018" i="1"/>
  <c r="BQ2355" i="1"/>
  <c r="BQ2400" i="1"/>
  <c r="BQ2433" i="1"/>
  <c r="BQ2434" i="1"/>
  <c r="BQ2019" i="1"/>
  <c r="BQ2020" i="1"/>
  <c r="BQ2021" i="1"/>
  <c r="BQ2022" i="1"/>
  <c r="BQ2356" i="1"/>
  <c r="BQ2023" i="1"/>
  <c r="BQ2024" i="1"/>
  <c r="BQ2025" i="1"/>
  <c r="BQ2026" i="1"/>
  <c r="BQ2027" i="1"/>
  <c r="BQ2028" i="1"/>
  <c r="BQ2029" i="1"/>
  <c r="BQ2030" i="1"/>
  <c r="BQ2031" i="1"/>
  <c r="BQ1381" i="1"/>
  <c r="BQ2435" i="1"/>
  <c r="BQ2032" i="1"/>
  <c r="BQ2436" i="1"/>
  <c r="BQ2033" i="1"/>
  <c r="BQ2034" i="1"/>
  <c r="BQ2035" i="1"/>
  <c r="BQ1288" i="1"/>
  <c r="BQ2036" i="1"/>
  <c r="BQ2037" i="1"/>
  <c r="BQ1332" i="1"/>
  <c r="BQ1374" i="1"/>
  <c r="BQ2038" i="1"/>
  <c r="BQ2039" i="1"/>
  <c r="BQ1331" i="1"/>
  <c r="BQ2040" i="1"/>
  <c r="BQ1589" i="1"/>
  <c r="BQ2041" i="1"/>
  <c r="BQ1339" i="1"/>
  <c r="BQ1419" i="1"/>
  <c r="BQ1338" i="1"/>
  <c r="BQ2042" i="1"/>
  <c r="BQ2043" i="1"/>
  <c r="BQ2044" i="1"/>
  <c r="BQ1368" i="1"/>
  <c r="BQ1526" i="1"/>
  <c r="BQ2045" i="1"/>
  <c r="BQ2046" i="1"/>
  <c r="BQ2047" i="1"/>
  <c r="BQ2048" i="1"/>
  <c r="BQ2049" i="1"/>
  <c r="BQ2050" i="1"/>
  <c r="BQ2051" i="1"/>
  <c r="BQ2052" i="1"/>
  <c r="BQ2053" i="1"/>
  <c r="BQ1356" i="1"/>
  <c r="BQ2054" i="1"/>
  <c r="BQ2055" i="1"/>
  <c r="BQ2056" i="1"/>
  <c r="BQ2057" i="1"/>
  <c r="BQ2058" i="1"/>
  <c r="BQ2059" i="1"/>
  <c r="BQ2060" i="1"/>
  <c r="BQ2061" i="1"/>
  <c r="BQ2062" i="1"/>
  <c r="BQ2063" i="1"/>
  <c r="BQ2064" i="1"/>
  <c r="BQ2065" i="1"/>
  <c r="BQ1520" i="1"/>
  <c r="BQ2066" i="1"/>
  <c r="BQ2067" i="1"/>
  <c r="BQ2437" i="1"/>
  <c r="BQ2068" i="1"/>
  <c r="BQ2069" i="1"/>
  <c r="BQ2070" i="1"/>
  <c r="BQ2071" i="1"/>
  <c r="BQ2072" i="1"/>
  <c r="BQ2073" i="1"/>
  <c r="BQ2438" i="1"/>
  <c r="BQ2074" i="1"/>
  <c r="BQ2439" i="1"/>
  <c r="BQ2075" i="1"/>
  <c r="BQ2076" i="1"/>
  <c r="BQ2077" i="1"/>
  <c r="BQ2078" i="1"/>
  <c r="BQ2079" i="1"/>
  <c r="BQ1336" i="1"/>
  <c r="BQ2080" i="1"/>
  <c r="BQ2081" i="1"/>
  <c r="BQ2082" i="1"/>
  <c r="BQ2083" i="1"/>
  <c r="BQ2084" i="1"/>
  <c r="BQ1609" i="1"/>
  <c r="BQ2085" i="1"/>
  <c r="BQ1571" i="1"/>
  <c r="BQ1455" i="1"/>
  <c r="BQ2086" i="1"/>
  <c r="BQ2087" i="1"/>
  <c r="BQ2440" i="1"/>
  <c r="BQ2088" i="1"/>
  <c r="BQ2441" i="1"/>
  <c r="BQ2089" i="1"/>
  <c r="BQ1378" i="1"/>
  <c r="BQ2090" i="1"/>
  <c r="BQ2442" i="1"/>
  <c r="BQ2443" i="1"/>
  <c r="BQ2091" i="1"/>
  <c r="BQ2092" i="1"/>
  <c r="BQ1572" i="1"/>
  <c r="BQ2093" i="1"/>
  <c r="BQ2094" i="1"/>
  <c r="BQ2095" i="1"/>
  <c r="BQ2096" i="1"/>
  <c r="BQ1415" i="1"/>
  <c r="BQ1586" i="1"/>
  <c r="BQ1240" i="1"/>
  <c r="BQ2097" i="1"/>
  <c r="BQ2444" i="1"/>
  <c r="BQ2445" i="1"/>
  <c r="BQ2098" i="1"/>
  <c r="BQ2099" i="1"/>
  <c r="BQ1469" i="1"/>
  <c r="BQ2100" i="1"/>
  <c r="BQ2101" i="1"/>
  <c r="BQ2102" i="1"/>
  <c r="BQ2103" i="1"/>
  <c r="BQ2104" i="1"/>
  <c r="BQ440" i="1"/>
  <c r="BQ2105" i="1"/>
  <c r="BQ1410" i="1"/>
  <c r="BQ2106" i="1"/>
  <c r="BQ2107" i="1"/>
  <c r="BQ2108" i="1"/>
  <c r="BQ2446" i="1"/>
  <c r="BQ2447" i="1"/>
  <c r="BQ2448" i="1"/>
  <c r="BQ2449" i="1"/>
  <c r="BQ2109" i="1"/>
  <c r="BQ2110" i="1"/>
  <c r="BQ1134" i="1"/>
  <c r="BQ2111" i="1"/>
  <c r="BQ1136" i="1"/>
  <c r="BQ2112" i="1"/>
  <c r="BQ2113" i="1"/>
  <c r="BQ2114" i="1"/>
  <c r="BQ944" i="1"/>
  <c r="BQ2450" i="1"/>
  <c r="BQ2115" i="1"/>
  <c r="BQ2116" i="1"/>
  <c r="BQ2117" i="1"/>
  <c r="BQ1300" i="1"/>
  <c r="BQ297" i="1"/>
  <c r="BQ2118" i="1"/>
  <c r="BQ959" i="1"/>
  <c r="BQ155" i="1"/>
  <c r="BQ2119" i="1"/>
  <c r="BQ2357" i="1"/>
  <c r="BQ2120" i="1"/>
  <c r="BQ2393" i="1"/>
  <c r="BQ2399" i="1"/>
  <c r="BQ2121" i="1"/>
  <c r="BQ2122" i="1"/>
  <c r="BQ2123" i="1"/>
  <c r="BQ2124" i="1"/>
  <c r="BQ2125" i="1"/>
  <c r="BQ2126" i="1"/>
  <c r="BQ1487" i="1"/>
  <c r="BQ765" i="1"/>
  <c r="BQ2127" i="1"/>
  <c r="BQ2128" i="1"/>
  <c r="BQ2129" i="1"/>
  <c r="BQ2130" i="1"/>
  <c r="BQ2131" i="1"/>
  <c r="BQ2132" i="1"/>
  <c r="BQ2133" i="1"/>
  <c r="BQ2134" i="1"/>
  <c r="BQ2135" i="1"/>
  <c r="BQ2136" i="1"/>
  <c r="BQ2137" i="1"/>
  <c r="BQ1262" i="1"/>
  <c r="BQ2138" i="1"/>
  <c r="BQ689" i="1"/>
  <c r="BQ2139" i="1"/>
  <c r="BQ2140" i="1"/>
  <c r="BQ2141" i="1"/>
  <c r="BQ2142" i="1"/>
  <c r="BQ2143" i="1"/>
  <c r="BQ2144" i="1"/>
  <c r="BQ2358" i="1"/>
  <c r="BQ2145" i="1"/>
  <c r="BQ2146" i="1"/>
  <c r="BQ2147" i="1"/>
  <c r="BQ2148" i="1"/>
  <c r="BQ2149" i="1"/>
  <c r="BQ2150" i="1"/>
  <c r="BQ2151" i="1"/>
  <c r="BQ2152" i="1"/>
  <c r="BQ2153" i="1"/>
  <c r="BQ2154" i="1"/>
  <c r="BQ2155" i="1"/>
  <c r="BQ2156" i="1"/>
  <c r="BQ2157" i="1"/>
  <c r="BQ2158" i="1"/>
  <c r="BQ2159" i="1"/>
  <c r="BQ2160" i="1"/>
  <c r="BQ2161" i="1"/>
  <c r="BQ2162" i="1"/>
  <c r="BQ2163" i="1"/>
  <c r="BQ2164" i="1"/>
  <c r="BQ2165" i="1"/>
  <c r="BQ2451" i="1"/>
  <c r="BQ2166" i="1"/>
  <c r="BQ2167" i="1"/>
  <c r="BQ2168" i="1"/>
  <c r="BQ2169" i="1"/>
  <c r="BQ2452" i="1"/>
  <c r="BQ2170" i="1"/>
  <c r="BQ2171" i="1"/>
  <c r="BQ2172" i="1"/>
  <c r="BQ2173" i="1"/>
  <c r="BQ2174" i="1"/>
  <c r="BQ2175" i="1"/>
  <c r="BQ2176" i="1"/>
  <c r="BQ2177" i="1"/>
  <c r="BQ2178" i="1"/>
  <c r="BQ2179" i="1"/>
  <c r="BQ1384" i="1"/>
  <c r="BQ1379" i="1"/>
  <c r="BQ1405" i="1"/>
  <c r="BQ2180" i="1"/>
  <c r="BQ2181" i="1"/>
  <c r="BQ1366" i="1"/>
  <c r="BQ2182" i="1"/>
  <c r="BQ2183" i="1"/>
  <c r="BQ2184" i="1"/>
  <c r="BQ2185" i="1"/>
  <c r="BQ2186" i="1"/>
  <c r="BQ2187" i="1"/>
  <c r="BQ2188" i="1"/>
  <c r="BQ2189" i="1"/>
  <c r="BQ2190" i="1"/>
  <c r="BQ2191" i="1"/>
  <c r="BQ2192" i="1"/>
  <c r="BQ2193" i="1"/>
  <c r="BQ2359" i="1"/>
  <c r="BQ2265" i="1"/>
  <c r="BQ2360" i="1"/>
  <c r="BQ1350" i="1"/>
  <c r="BQ2361" i="1"/>
  <c r="BQ2362" i="1"/>
  <c r="BQ2453" i="1"/>
  <c r="BQ2363" i="1"/>
  <c r="BQ2194" i="1"/>
  <c r="BQ2364" i="1"/>
  <c r="BQ2365" i="1"/>
  <c r="BQ2366" i="1"/>
  <c r="BQ2367" i="1"/>
  <c r="BQ2368" i="1"/>
  <c r="BQ2369" i="1"/>
  <c r="BQ2370" i="1"/>
  <c r="BQ2371" i="1"/>
  <c r="BQ2372" i="1"/>
  <c r="BQ2373" i="1"/>
  <c r="BQ2374" i="1"/>
  <c r="BQ2375" i="1"/>
  <c r="BQ2376" i="1"/>
  <c r="BQ2377" i="1"/>
  <c r="BQ2454" i="1"/>
  <c r="BQ2378" i="1"/>
  <c r="BQ963" i="1"/>
  <c r="BQ755" i="1"/>
  <c r="BQ793" i="1"/>
  <c r="BQ1488" i="1"/>
  <c r="BQ698" i="1"/>
  <c r="BQ876" i="1"/>
  <c r="BQ1514" i="1"/>
  <c r="BQ1493" i="1"/>
  <c r="BQ1494" i="1"/>
  <c r="BQ2379" i="1"/>
  <c r="BQ2195" i="1"/>
  <c r="BQ1361" i="1"/>
  <c r="BQ2196" i="1"/>
  <c r="BQ2197" i="1"/>
  <c r="BQ2302" i="1"/>
  <c r="BQ2198" i="1"/>
  <c r="BQ2455" i="1"/>
  <c r="BQ2277" i="1"/>
  <c r="BQ2281" i="1"/>
  <c r="BQ1630" i="1"/>
  <c r="BQ2199" i="1"/>
  <c r="BQ364" i="1"/>
  <c r="BQ2380" i="1"/>
  <c r="BQ2200" i="1"/>
  <c r="BQ2201" i="1"/>
  <c r="BQ2381" i="1"/>
  <c r="BQ2382" i="1"/>
  <c r="BQ2396" i="1"/>
  <c r="BQ2395" i="1"/>
  <c r="BQ2202" i="1"/>
  <c r="BQ1362" i="1"/>
  <c r="BQ2248" i="1"/>
  <c r="BQ2383" i="1"/>
  <c r="BQ2307" i="1"/>
  <c r="BQ2203" i="1"/>
  <c r="BQ868" i="1"/>
  <c r="BQ2456" i="1"/>
  <c r="BQ2457" i="1"/>
  <c r="BQ1495" i="1"/>
  <c r="BQ1258" i="1"/>
  <c r="BQ1306" i="1"/>
  <c r="BQ1383" i="1"/>
  <c r="BQ999" i="1"/>
  <c r="BP286" i="1" l="1"/>
  <c r="BP580" i="1"/>
  <c r="BP980" i="1"/>
  <c r="BP227" i="1"/>
  <c r="BP1275" i="1"/>
  <c r="BP2401" i="1"/>
  <c r="BP43" i="1"/>
  <c r="BP236" i="1"/>
  <c r="BP11" i="1"/>
  <c r="BP15" i="1"/>
  <c r="BP1623" i="1"/>
  <c r="BP906" i="1"/>
  <c r="BP1001" i="1"/>
  <c r="BP1112" i="1"/>
  <c r="BP121" i="1"/>
  <c r="BP30" i="1"/>
  <c r="BP70" i="1"/>
  <c r="BP106" i="1"/>
  <c r="BP1440" i="1"/>
  <c r="BP36" i="1"/>
  <c r="BP488" i="1"/>
  <c r="BP2300" i="1"/>
  <c r="BP1659" i="1"/>
  <c r="BP2410" i="1"/>
  <c r="BP1622" i="1"/>
  <c r="BP115" i="1"/>
  <c r="BP48" i="1"/>
  <c r="BP1271" i="1"/>
  <c r="BP618" i="1"/>
  <c r="BP426" i="1"/>
  <c r="BP3" i="1"/>
  <c r="BP983" i="1"/>
  <c r="BP107" i="1"/>
  <c r="BP233" i="1"/>
  <c r="BP270" i="1"/>
  <c r="BP935" i="1"/>
  <c r="BP934" i="1"/>
  <c r="BP13" i="1"/>
  <c r="BP281" i="1"/>
  <c r="BP57" i="1"/>
  <c r="BP312" i="1"/>
  <c r="BP1660" i="1"/>
  <c r="BP470" i="1"/>
  <c r="BP970" i="1"/>
  <c r="BP9" i="1"/>
  <c r="BP859" i="1"/>
  <c r="BP372" i="1"/>
  <c r="BP799" i="1"/>
  <c r="BP627" i="1"/>
  <c r="BP31" i="1"/>
  <c r="BP20" i="1"/>
  <c r="BP21" i="1"/>
  <c r="BP940" i="1"/>
  <c r="BP1564" i="1"/>
  <c r="BP1496" i="1"/>
  <c r="BP265" i="1"/>
  <c r="BP119" i="1"/>
  <c r="BP42" i="1"/>
  <c r="BP1027" i="1"/>
  <c r="BP66" i="1"/>
  <c r="BP1574" i="1"/>
  <c r="BP28" i="1"/>
  <c r="BP2233" i="1"/>
  <c r="BP1269" i="1"/>
  <c r="BP943" i="1"/>
  <c r="BP59" i="1"/>
  <c r="BP1498" i="1"/>
  <c r="BP185" i="1"/>
  <c r="BP665" i="1"/>
  <c r="BP400" i="1"/>
  <c r="BP1661" i="1"/>
  <c r="BP1021" i="1"/>
  <c r="BP196" i="1"/>
  <c r="BP592" i="1"/>
  <c r="BP598" i="1"/>
  <c r="BP1307" i="1"/>
  <c r="BP1594" i="1"/>
  <c r="BP675" i="1"/>
  <c r="BP1292" i="1"/>
  <c r="BP1023" i="1"/>
  <c r="BP606" i="1"/>
  <c r="BP64" i="1"/>
  <c r="BP97" i="1"/>
  <c r="BP402" i="1"/>
  <c r="BP965" i="1"/>
  <c r="BP242" i="1"/>
  <c r="BP100" i="1"/>
  <c r="BP102" i="1"/>
  <c r="BP101" i="1"/>
  <c r="BP2205" i="1"/>
  <c r="BP160" i="1"/>
  <c r="BP225" i="1"/>
  <c r="BP99" i="1"/>
  <c r="BP1646" i="1"/>
  <c r="BP161" i="1"/>
  <c r="BP60" i="1"/>
  <c r="BP350" i="1"/>
  <c r="BP806" i="1"/>
  <c r="BP84" i="1"/>
  <c r="BP80" i="1"/>
  <c r="BP86" i="1"/>
  <c r="BP93" i="1"/>
  <c r="BP573" i="1"/>
  <c r="BP979" i="1"/>
  <c r="BP381" i="1"/>
  <c r="BP398" i="1"/>
  <c r="BP87" i="1"/>
  <c r="BP408" i="1"/>
  <c r="BP207" i="1"/>
  <c r="BP116" i="1"/>
  <c r="BP1417" i="1"/>
  <c r="BP22" i="1"/>
  <c r="BP498" i="1"/>
  <c r="BP1113" i="1"/>
  <c r="BP1061" i="1"/>
  <c r="BP69" i="1"/>
  <c r="BP1315" i="1"/>
  <c r="BP63" i="1"/>
  <c r="BP626" i="1"/>
  <c r="BP112" i="1"/>
  <c r="BP485" i="1"/>
  <c r="BP766" i="1"/>
  <c r="BP991" i="1"/>
  <c r="BP1033" i="1"/>
  <c r="BP289" i="1"/>
  <c r="BP92" i="1"/>
  <c r="BP85" i="1"/>
  <c r="BP95" i="1"/>
  <c r="BP88" i="1"/>
  <c r="BP82" i="1"/>
  <c r="BP201" i="1"/>
  <c r="BP131" i="1"/>
  <c r="BP197" i="1"/>
  <c r="BP89" i="1"/>
  <c r="BP91" i="1"/>
  <c r="BP90" i="1"/>
  <c r="BP884" i="1"/>
  <c r="BP34" i="1"/>
  <c r="BP858" i="1"/>
  <c r="BP228" i="1"/>
  <c r="BP153" i="1"/>
  <c r="BP145" i="1"/>
  <c r="BP1145" i="1"/>
  <c r="BP566" i="1"/>
  <c r="BP1007" i="1"/>
  <c r="BP1081" i="1"/>
  <c r="BP260" i="1"/>
  <c r="BP122" i="1"/>
  <c r="BP930" i="1"/>
  <c r="BP163" i="1"/>
  <c r="BP1568" i="1"/>
  <c r="BP585" i="1"/>
  <c r="BP150" i="1"/>
  <c r="BP269" i="1"/>
  <c r="BP1159" i="1"/>
  <c r="BP238" i="1"/>
  <c r="BP446" i="1"/>
  <c r="BP491" i="1"/>
  <c r="BP1214" i="1"/>
  <c r="BP646" i="1"/>
  <c r="BP1418" i="1"/>
  <c r="BP154" i="1"/>
  <c r="BP374" i="1"/>
  <c r="BP937" i="1"/>
  <c r="BP245" i="1"/>
  <c r="BP67" i="1"/>
  <c r="BP1633" i="1"/>
  <c r="BP686" i="1"/>
  <c r="BP405" i="1"/>
  <c r="BP125" i="1"/>
  <c r="BP8" i="1"/>
  <c r="BP645" i="1"/>
  <c r="BP303" i="1"/>
  <c r="BP601" i="1"/>
  <c r="BP688" i="1"/>
  <c r="BP120" i="1"/>
  <c r="BP2232" i="1"/>
  <c r="BP1015" i="1"/>
  <c r="BP1117" i="1"/>
  <c r="BP179" i="1"/>
  <c r="BP1527" i="1"/>
  <c r="BP139" i="1"/>
  <c r="BP140" i="1"/>
  <c r="BP945" i="1"/>
  <c r="BP833" i="1"/>
  <c r="BP243" i="1"/>
  <c r="BP1537" i="1"/>
  <c r="BP345" i="1"/>
  <c r="BP1579" i="1"/>
  <c r="BP588" i="1"/>
  <c r="BP674" i="1"/>
  <c r="BP815" i="1"/>
  <c r="BP988" i="1"/>
  <c r="BP600" i="1"/>
  <c r="BP954" i="1"/>
  <c r="BP1165" i="1"/>
  <c r="BP1160" i="1"/>
  <c r="BP1544" i="1"/>
  <c r="BP103" i="1"/>
  <c r="BP397" i="1"/>
  <c r="BP734" i="1"/>
  <c r="BP2215" i="1"/>
  <c r="BP735" i="1"/>
  <c r="BP2213" i="1"/>
  <c r="BP1053" i="1"/>
  <c r="BP274" i="1"/>
  <c r="BP676" i="1"/>
  <c r="BP290" i="1"/>
  <c r="BP310" i="1"/>
  <c r="BP832" i="1"/>
  <c r="BP655" i="1"/>
  <c r="BP152" i="1"/>
  <c r="BP1587" i="1"/>
  <c r="BP672" i="1"/>
  <c r="BP662" i="1"/>
  <c r="BP1662" i="1"/>
  <c r="BP724" i="1"/>
  <c r="BP609" i="1"/>
  <c r="BP246" i="1"/>
  <c r="BP1651" i="1"/>
  <c r="BP40" i="1"/>
  <c r="BP747" i="1"/>
  <c r="BP220" i="1"/>
  <c r="BP50" i="1"/>
  <c r="BP118" i="1"/>
  <c r="BP941" i="1"/>
  <c r="BP658" i="1"/>
  <c r="BP1323" i="1"/>
  <c r="BP1663" i="1"/>
  <c r="BP939" i="1"/>
  <c r="BP75" i="1"/>
  <c r="BP687" i="1"/>
  <c r="BP647" i="1"/>
  <c r="BP209" i="1"/>
  <c r="BP730" i="1"/>
  <c r="BP386" i="1"/>
  <c r="BP170" i="1"/>
  <c r="BP14" i="1"/>
  <c r="BP605" i="1"/>
  <c r="BP670" i="1"/>
  <c r="BP171" i="1"/>
  <c r="BP1612" i="1"/>
  <c r="BP127" i="1"/>
  <c r="BP128" i="1"/>
  <c r="BP182" i="1"/>
  <c r="BP177" i="1"/>
  <c r="BP136" i="1"/>
  <c r="BP1627" i="1"/>
  <c r="BP221" i="1"/>
  <c r="BP180" i="1"/>
  <c r="BP680" i="1"/>
  <c r="BP691" i="1"/>
  <c r="BP692" i="1"/>
  <c r="BP1174" i="1"/>
  <c r="BP1293" i="1"/>
  <c r="BP288" i="1"/>
  <c r="BP1124" i="1"/>
  <c r="BP68" i="1"/>
  <c r="BP1309" i="1"/>
  <c r="BP607" i="1"/>
  <c r="BP83" i="1"/>
  <c r="BP305" i="1"/>
  <c r="BP367" i="1"/>
  <c r="BP2402" i="1"/>
  <c r="BP1664" i="1"/>
  <c r="BP77" i="1"/>
  <c r="BP2229" i="1"/>
  <c r="BP576" i="1"/>
  <c r="BP788" i="1"/>
  <c r="BP694" i="1"/>
  <c r="BP700" i="1"/>
  <c r="BP320" i="1"/>
  <c r="BP533" i="1"/>
  <c r="BP540" i="1"/>
  <c r="BP847" i="1"/>
  <c r="BP1191" i="1"/>
  <c r="BP1011" i="1"/>
  <c r="BP151" i="1"/>
  <c r="BP137" i="1"/>
  <c r="BP327" i="1"/>
  <c r="BP329" i="1"/>
  <c r="BP1398" i="1"/>
  <c r="BP913" i="1"/>
  <c r="BP344" i="1"/>
  <c r="BP1018" i="1"/>
  <c r="BP1390" i="1"/>
  <c r="BP1632" i="1"/>
  <c r="BP293" i="1"/>
  <c r="BP277" i="1"/>
  <c r="BP922" i="1"/>
  <c r="BP757" i="1"/>
  <c r="BP519" i="1"/>
  <c r="BP684" i="1"/>
  <c r="BP111" i="1"/>
  <c r="BP852" i="1"/>
  <c r="BP174" i="1"/>
  <c r="BP912" i="1"/>
  <c r="BP231" i="1"/>
  <c r="BP2314" i="1"/>
  <c r="BP159" i="1"/>
  <c r="BP1184" i="1"/>
  <c r="BP929" i="1"/>
  <c r="BP978" i="1"/>
  <c r="BP308" i="1"/>
  <c r="BP1085" i="1"/>
  <c r="BP108" i="1"/>
  <c r="BP550" i="1"/>
  <c r="BP319" i="1"/>
  <c r="BP842" i="1"/>
  <c r="BP1308" i="1"/>
  <c r="BP301" i="1"/>
  <c r="BP701" i="1"/>
  <c r="BP458" i="1"/>
  <c r="BP110" i="1"/>
  <c r="BP1094" i="1"/>
  <c r="BP2230" i="1"/>
  <c r="BP235" i="1"/>
  <c r="BP1445" i="1"/>
  <c r="BP333" i="1"/>
  <c r="BP593" i="1"/>
  <c r="BP1070" i="1"/>
  <c r="BP629" i="1"/>
  <c r="BP132" i="1"/>
  <c r="BP61" i="1"/>
  <c r="BP855" i="1"/>
  <c r="BP1462" i="1"/>
  <c r="BP2224" i="1"/>
  <c r="BP306" i="1"/>
  <c r="BP1511" i="1"/>
  <c r="BP1386" i="1"/>
  <c r="BP1636" i="1"/>
  <c r="BP1512" i="1"/>
  <c r="BP324" i="1"/>
  <c r="BP382" i="1"/>
  <c r="BP1608" i="1"/>
  <c r="BP189" i="1"/>
  <c r="BP442" i="1"/>
  <c r="BP190" i="1"/>
  <c r="BP79" i="1"/>
  <c r="BP178" i="1"/>
  <c r="BP623" i="1"/>
  <c r="BP2206" i="1"/>
  <c r="BP836" i="1"/>
  <c r="BP223" i="1"/>
  <c r="BP258" i="1"/>
  <c r="BP2405" i="1"/>
  <c r="BP1538" i="1"/>
  <c r="BP2404" i="1"/>
  <c r="BP2403" i="1"/>
  <c r="BP1060" i="1"/>
  <c r="BP1123" i="1"/>
  <c r="BP114" i="1"/>
  <c r="BP214" i="1"/>
  <c r="BP27" i="1"/>
  <c r="BP878" i="1"/>
  <c r="BP206" i="1"/>
  <c r="BP1069" i="1"/>
  <c r="BP1071" i="1"/>
  <c r="BP385" i="1"/>
  <c r="BP1610" i="1"/>
  <c r="BP217" i="1"/>
  <c r="BP942" i="1"/>
  <c r="BP619" i="1"/>
  <c r="BP1143" i="1"/>
  <c r="BP167" i="1"/>
  <c r="BP1637" i="1"/>
  <c r="BP237" i="1"/>
  <c r="BP1259" i="1"/>
  <c r="BP1535" i="1"/>
  <c r="BP342" i="1"/>
  <c r="BP846" i="1"/>
  <c r="BP1128" i="1"/>
  <c r="BP283" i="1"/>
  <c r="BP23" i="1"/>
  <c r="BP1180" i="1"/>
  <c r="BP302" i="1"/>
  <c r="BP474" i="1"/>
  <c r="BP203" i="1"/>
  <c r="BP194" i="1"/>
  <c r="BP1025" i="1"/>
  <c r="BP2220" i="1"/>
  <c r="BP420" i="1"/>
  <c r="BP71" i="1"/>
  <c r="BP226" i="1"/>
  <c r="BP1273" i="1"/>
  <c r="BP248" i="1"/>
  <c r="BP416" i="1"/>
  <c r="BP466" i="1"/>
  <c r="BP215" i="1"/>
  <c r="BP661" i="1"/>
  <c r="BP1032" i="1"/>
  <c r="BP1125" i="1"/>
  <c r="BP156" i="1"/>
  <c r="BP900" i="1"/>
  <c r="BP532" i="1"/>
  <c r="BP574" i="1"/>
  <c r="BP938" i="1"/>
  <c r="BP860" i="1"/>
  <c r="BP685" i="1"/>
  <c r="BP1380" i="1"/>
  <c r="BP1499" i="1"/>
  <c r="BP347" i="1"/>
  <c r="BP359" i="1"/>
  <c r="BP191" i="1"/>
  <c r="BP332" i="1"/>
  <c r="BP1216" i="1"/>
  <c r="BP771" i="1"/>
  <c r="BP464" i="1"/>
  <c r="BP105" i="1"/>
  <c r="BP1173" i="1"/>
  <c r="BP251" i="1"/>
  <c r="BP631" i="1"/>
  <c r="BP2226" i="1"/>
  <c r="BP1008" i="1"/>
  <c r="BP37" i="1"/>
  <c r="BP200" i="1"/>
  <c r="BP218" i="1"/>
  <c r="BP460" i="1"/>
  <c r="BP1289" i="1"/>
  <c r="BP992" i="1"/>
  <c r="BP272" i="1"/>
  <c r="BP822" i="1"/>
  <c r="BP571" i="1"/>
  <c r="BP927" i="1"/>
  <c r="BP300" i="1"/>
  <c r="BP725" i="1"/>
  <c r="BP830" i="1"/>
  <c r="BP1118" i="1"/>
  <c r="BP298" i="1"/>
  <c r="BP973" i="1"/>
  <c r="BP727" i="1"/>
  <c r="BP1274" i="1"/>
  <c r="BP612" i="1"/>
  <c r="BP738" i="1"/>
  <c r="BP560" i="1"/>
  <c r="BP844" i="1"/>
  <c r="BP467" i="1"/>
  <c r="BP743" i="1"/>
  <c r="BP461" i="1"/>
  <c r="BP263" i="1"/>
  <c r="BP1645" i="1"/>
  <c r="BP282" i="1"/>
  <c r="BP1063" i="1"/>
  <c r="BP1175" i="1"/>
  <c r="BP657" i="1"/>
  <c r="BP46" i="1"/>
  <c r="BP336" i="1"/>
  <c r="BP2209" i="1"/>
  <c r="BP1665" i="1"/>
  <c r="BP351" i="1"/>
  <c r="BP216" i="1"/>
  <c r="BP679" i="1"/>
  <c r="BP173" i="1"/>
  <c r="BP353" i="1"/>
  <c r="BP254" i="1"/>
  <c r="BP861" i="1"/>
  <c r="BP1082" i="1"/>
  <c r="BP313" i="1"/>
  <c r="BP318" i="1"/>
  <c r="BP314" i="1"/>
  <c r="BP642" i="1"/>
  <c r="BP172" i="1"/>
  <c r="BP472" i="1"/>
  <c r="BP357" i="1"/>
  <c r="BP389" i="1"/>
  <c r="BP538" i="1"/>
  <c r="BP787" i="1"/>
  <c r="BP621" i="1"/>
  <c r="BP239" i="1"/>
  <c r="BP401" i="1"/>
  <c r="BP741" i="1"/>
  <c r="BP677" i="1"/>
  <c r="BP205" i="1"/>
  <c r="BP1019" i="1"/>
  <c r="BP1188" i="1"/>
  <c r="BP649" i="1"/>
  <c r="BP1041" i="1"/>
  <c r="BP1096" i="1"/>
  <c r="BP879" i="1"/>
  <c r="BP823" i="1"/>
  <c r="BP499" i="1"/>
  <c r="BP478" i="1"/>
  <c r="BP2398" i="1"/>
  <c r="BP2315" i="1"/>
  <c r="BP379" i="1"/>
  <c r="BP966" i="1"/>
  <c r="BP969" i="1"/>
  <c r="BP1178" i="1"/>
  <c r="BP517" i="1"/>
  <c r="BP2217" i="1"/>
  <c r="BP2204" i="1"/>
  <c r="BP147" i="1"/>
  <c r="BP739" i="1"/>
  <c r="BP742" i="1"/>
  <c r="BP396" i="1"/>
  <c r="BP280" i="1"/>
  <c r="BP256" i="1"/>
  <c r="BP964" i="1"/>
  <c r="BP2262" i="1"/>
  <c r="BP501" i="1"/>
  <c r="BP2316" i="1"/>
  <c r="BP2317" i="1"/>
  <c r="BP2301" i="1"/>
  <c r="BP403" i="1"/>
  <c r="BP138" i="1"/>
  <c r="BP315" i="1"/>
  <c r="BP515" i="1"/>
  <c r="BP399" i="1"/>
  <c r="BP164" i="1"/>
  <c r="BP507" i="1"/>
  <c r="BP1192" i="1"/>
  <c r="BP354" i="1"/>
  <c r="BP338" i="1"/>
  <c r="BP2303" i="1"/>
  <c r="BP948" i="1"/>
  <c r="BP483" i="1"/>
  <c r="BP229" i="1"/>
  <c r="BP340" i="1"/>
  <c r="BP967" i="1"/>
  <c r="BP901" i="1"/>
  <c r="BP503" i="1"/>
  <c r="BP475" i="1"/>
  <c r="BP41" i="1"/>
  <c r="BP492" i="1"/>
  <c r="BP857" i="1"/>
  <c r="BP544" i="1"/>
  <c r="BP413" i="1"/>
  <c r="BP429" i="1"/>
  <c r="BP1193" i="1"/>
  <c r="BP378" i="1"/>
  <c r="BP113" i="1"/>
  <c r="BP535" i="1"/>
  <c r="BP447" i="1"/>
  <c r="BP908" i="1"/>
  <c r="BP874" i="1"/>
  <c r="BP266" i="1"/>
  <c r="BP157" i="1"/>
  <c r="BP1457" i="1"/>
  <c r="BP292" i="1"/>
  <c r="BP504" i="1"/>
  <c r="BP1441" i="1"/>
  <c r="BP473" i="1"/>
  <c r="BP761" i="1"/>
  <c r="BP794" i="1"/>
  <c r="BP459" i="1"/>
  <c r="BP348" i="1"/>
  <c r="BP570" i="1"/>
  <c r="BP2222" i="1"/>
  <c r="BP184" i="1"/>
  <c r="BP169" i="1"/>
  <c r="BP695" i="1"/>
  <c r="BP511" i="1"/>
  <c r="BP529" i="1"/>
  <c r="BP497" i="1"/>
  <c r="BP392" i="1"/>
  <c r="BP162" i="1"/>
  <c r="BP630" i="1"/>
  <c r="BP1170" i="1"/>
  <c r="BP482" i="1"/>
  <c r="BP1297" i="1"/>
  <c r="BP358" i="1"/>
  <c r="BP208" i="1"/>
  <c r="BP512" i="1"/>
  <c r="BP423" i="1"/>
  <c r="BP509" i="1"/>
  <c r="BP784" i="1"/>
  <c r="BP487" i="1"/>
  <c r="BP763" i="1"/>
  <c r="BP476" i="1"/>
  <c r="BP526" i="1"/>
  <c r="BP490" i="1"/>
  <c r="BP430" i="1"/>
  <c r="BP1260" i="1"/>
  <c r="BP1049" i="1"/>
  <c r="BP76" i="1"/>
  <c r="BP309" i="1"/>
  <c r="BP479" i="1"/>
  <c r="BP1202" i="1"/>
  <c r="BP334" i="1"/>
  <c r="BP192" i="1"/>
  <c r="BP465" i="1"/>
  <c r="BP628" i="1"/>
  <c r="BP94" i="1"/>
  <c r="BP432" i="1"/>
  <c r="BP843" i="1"/>
  <c r="BP362" i="1"/>
  <c r="BP175" i="1"/>
  <c r="BP427" i="1"/>
  <c r="BP449" i="1"/>
  <c r="BP530" i="1"/>
  <c r="BP370" i="1"/>
  <c r="BP522" i="1"/>
  <c r="BP424" i="1"/>
  <c r="BP279" i="1"/>
  <c r="BP371" i="1"/>
  <c r="BP489" i="1"/>
  <c r="BP365" i="1"/>
  <c r="BP1510" i="1"/>
  <c r="BP135" i="1"/>
  <c r="BP296" i="1"/>
  <c r="BP1072" i="1"/>
  <c r="BP1643" i="1"/>
  <c r="BP377" i="1"/>
  <c r="BP508" i="1"/>
  <c r="BP1129" i="1"/>
  <c r="BP1426" i="1"/>
  <c r="BP54" i="1"/>
  <c r="BP1276" i="1"/>
  <c r="BP481" i="1"/>
  <c r="BP419" i="1"/>
  <c r="BP434" i="1"/>
  <c r="BP2221" i="1"/>
  <c r="BP443" i="1"/>
  <c r="BP417" i="1"/>
  <c r="BP428" i="1"/>
  <c r="BP1122" i="1"/>
  <c r="BP534" i="1"/>
  <c r="BP468" i="1"/>
  <c r="BP146" i="1"/>
  <c r="BP1135" i="1"/>
  <c r="BP1005" i="1"/>
  <c r="BP1324" i="1"/>
  <c r="BP536" i="1"/>
  <c r="BP577" i="1"/>
  <c r="BP779" i="1"/>
  <c r="BP764" i="1"/>
  <c r="BP564" i="1"/>
  <c r="BP18" i="1"/>
  <c r="BP737" i="1"/>
  <c r="BP729" i="1"/>
  <c r="BP795" i="1"/>
  <c r="BP494" i="1"/>
  <c r="BP744" i="1"/>
  <c r="BP493" i="1"/>
  <c r="BP1265" i="1"/>
  <c r="BP782" i="1"/>
  <c r="BP2234" i="1"/>
  <c r="BP745" i="1"/>
  <c r="BP346" i="1"/>
  <c r="BP438" i="1"/>
  <c r="BP500" i="1"/>
  <c r="BP2239" i="1"/>
  <c r="BP1313" i="1"/>
  <c r="BP528" i="1"/>
  <c r="BP789" i="1"/>
  <c r="BP758" i="1"/>
  <c r="BP273" i="1"/>
  <c r="BP557" i="1"/>
  <c r="BP543" i="1"/>
  <c r="BP247" i="1"/>
  <c r="BP2236" i="1"/>
  <c r="BP2235" i="1"/>
  <c r="BP754" i="1"/>
  <c r="BP1264" i="1"/>
  <c r="BP335" i="1"/>
  <c r="BP510" i="1"/>
  <c r="BP1326" i="1"/>
  <c r="BP439" i="1"/>
  <c r="BP376" i="1"/>
  <c r="BP567" i="1"/>
  <c r="BP568" i="1"/>
  <c r="BP264" i="1"/>
  <c r="BP565" i="1"/>
  <c r="BP561" i="1"/>
  <c r="BP388" i="1"/>
  <c r="BP641" i="1"/>
  <c r="BP569" i="1"/>
  <c r="BP572" i="1"/>
  <c r="BP579" i="1"/>
  <c r="BP578" i="1"/>
  <c r="BP640" i="1"/>
  <c r="BP1666" i="1"/>
  <c r="BP1407" i="1"/>
  <c r="BP1667" i="1"/>
  <c r="BP746" i="1"/>
  <c r="BP575" i="1"/>
  <c r="BP47" i="1"/>
  <c r="BP477" i="1"/>
  <c r="BP1268" i="1"/>
  <c r="BP733" i="1"/>
  <c r="BP581" i="1"/>
  <c r="BP953" i="1"/>
  <c r="BP582" i="1"/>
  <c r="BP977" i="1"/>
  <c r="BP1668" i="1"/>
  <c r="BP1219" i="1"/>
  <c r="BP1095" i="1"/>
  <c r="BP1088" i="1"/>
  <c r="BP2458" i="1"/>
  <c r="BP1655" i="1"/>
  <c r="BP904" i="1"/>
  <c r="BP1249" i="1"/>
  <c r="BP204" i="1"/>
  <c r="BP1126" i="1"/>
  <c r="BP838" i="1"/>
  <c r="BP1669" i="1"/>
  <c r="BP1059" i="1"/>
  <c r="BP888" i="1"/>
  <c r="BP1250" i="1"/>
  <c r="BP1108" i="1"/>
  <c r="BP387" i="1"/>
  <c r="BP527" i="1"/>
  <c r="BP1518" i="1"/>
  <c r="BP148" i="1"/>
  <c r="BP330" i="1"/>
  <c r="BP783" i="1"/>
  <c r="BP525" i="1"/>
  <c r="BP16" i="1"/>
  <c r="BP1210" i="1"/>
  <c r="BP232" i="1"/>
  <c r="BP807" i="1"/>
  <c r="BP1086" i="1"/>
  <c r="BP317" i="1"/>
  <c r="BP291" i="1"/>
  <c r="BP411" i="1"/>
  <c r="BP828" i="1"/>
  <c r="BP678" i="1"/>
  <c r="BP637" i="1"/>
  <c r="BP715" i="1"/>
  <c r="BP1319" i="1"/>
  <c r="BP1670" i="1"/>
  <c r="BP1254" i="1"/>
  <c r="BP1671" i="1"/>
  <c r="BP252" i="1"/>
  <c r="BP863" i="1"/>
  <c r="BP202" i="1"/>
  <c r="BP1318" i="1"/>
  <c r="BP1014" i="1"/>
  <c r="BP2240" i="1"/>
  <c r="BP2212" i="1"/>
  <c r="BP984" i="1"/>
  <c r="BP244" i="1"/>
  <c r="BP1634" i="1"/>
  <c r="BP1034" i="1"/>
  <c r="BP1635" i="1"/>
  <c r="BP62" i="1"/>
  <c r="BP58" i="1"/>
  <c r="BP321" i="1"/>
  <c r="BP183" i="1"/>
  <c r="BP355" i="1"/>
  <c r="BP845" i="1"/>
  <c r="BP993" i="1"/>
  <c r="BP187" i="1"/>
  <c r="BP337" i="1"/>
  <c r="BP1151" i="1"/>
  <c r="BP74" i="1"/>
  <c r="BP339" i="1"/>
  <c r="BP1327" i="1"/>
  <c r="BP840" i="1"/>
  <c r="BP1624" i="1"/>
  <c r="BP1238" i="1"/>
  <c r="BP294" i="1"/>
  <c r="BP25" i="1"/>
  <c r="BP1102" i="1"/>
  <c r="BP1672" i="1"/>
  <c r="BP1596" i="1"/>
  <c r="BP648" i="1"/>
  <c r="BP931" i="1"/>
  <c r="BP1235" i="1"/>
  <c r="BP808" i="1"/>
  <c r="BP1673" i="1"/>
  <c r="BP480" i="1"/>
  <c r="BP1228" i="1"/>
  <c r="BP1218" i="1"/>
  <c r="BP1674" i="1"/>
  <c r="BP1399" i="1"/>
  <c r="BP810" i="1"/>
  <c r="BP971" i="1"/>
  <c r="BP1393" i="1"/>
  <c r="BP1400" i="1"/>
  <c r="BP1675" i="1"/>
  <c r="BP1676" i="1"/>
  <c r="BP1548" i="1"/>
  <c r="BP1077" i="1"/>
  <c r="BP1677" i="1"/>
  <c r="BP1642" i="1"/>
  <c r="BP1185" i="1"/>
  <c r="BP1183" i="1"/>
  <c r="BP96" i="1"/>
  <c r="BP962" i="1"/>
  <c r="BP1186" i="1"/>
  <c r="BP961" i="1"/>
  <c r="BP262" i="1"/>
  <c r="BP682" i="1"/>
  <c r="BP407" i="1"/>
  <c r="BP412" i="1"/>
  <c r="BP1678" i="1"/>
  <c r="BP635" i="1"/>
  <c r="BP1540" i="1"/>
  <c r="BP914" i="1"/>
  <c r="BP613" i="1"/>
  <c r="BP1163" i="1"/>
  <c r="BP1130" i="1"/>
  <c r="BP546" i="1"/>
  <c r="BP599" i="1"/>
  <c r="BP681" i="1"/>
  <c r="BP1099" i="1"/>
  <c r="BP812" i="1"/>
  <c r="BP1679" i="1"/>
  <c r="BP124" i="1"/>
  <c r="BP921" i="1"/>
  <c r="BP895" i="1"/>
  <c r="BP1075" i="1"/>
  <c r="BP1311" i="1"/>
  <c r="BP130" i="1"/>
  <c r="BP693" i="1"/>
  <c r="BP615" i="1"/>
  <c r="BP98" i="1"/>
  <c r="BP1680" i="1"/>
  <c r="BP614" i="1"/>
  <c r="BP1681" i="1"/>
  <c r="BP1050" i="1"/>
  <c r="BP1682" i="1"/>
  <c r="BP1231" i="1"/>
  <c r="BP697" i="1"/>
  <c r="BP716" i="1"/>
  <c r="BP1003" i="1"/>
  <c r="BP469" i="1"/>
  <c r="BP994" i="1"/>
  <c r="BP866" i="1"/>
  <c r="BP1505" i="1"/>
  <c r="BP1463" i="1"/>
  <c r="BP287" i="1"/>
  <c r="BP1212" i="1"/>
  <c r="BP933" i="1"/>
  <c r="BP704" i="1"/>
  <c r="BP1447" i="1"/>
  <c r="BP1683" i="1"/>
  <c r="BP1226" i="1"/>
  <c r="BP295" i="1"/>
  <c r="BP421" i="1"/>
  <c r="BP1684" i="1"/>
  <c r="BP166" i="1"/>
  <c r="BP1195" i="1"/>
  <c r="BP1320" i="1"/>
  <c r="BP981" i="1"/>
  <c r="BP664" i="1"/>
  <c r="BP1628" i="1"/>
  <c r="BP436" i="1"/>
  <c r="BP435" i="1"/>
  <c r="BP792" i="1"/>
  <c r="BP791" i="1"/>
  <c r="BP81" i="1"/>
  <c r="BP1685" i="1"/>
  <c r="BP602" i="1"/>
  <c r="BP437" i="1"/>
  <c r="BP707" i="1"/>
  <c r="BP455" i="1"/>
  <c r="BP1686" i="1"/>
  <c r="BP384" i="1"/>
  <c r="BP448" i="1"/>
  <c r="BP462" i="1"/>
  <c r="BP450" i="1"/>
  <c r="BP425" i="1"/>
  <c r="BP433" i="1"/>
  <c r="BP452" i="1"/>
  <c r="BP2231" i="1"/>
  <c r="BP451" i="1"/>
  <c r="BP539" i="1"/>
  <c r="BP471" i="1"/>
  <c r="BP391" i="1"/>
  <c r="BP1196" i="1"/>
  <c r="BP2210" i="1"/>
  <c r="BP1476" i="1"/>
  <c r="BP804" i="1"/>
  <c r="BP1687" i="1"/>
  <c r="BP1519" i="1"/>
  <c r="BP1391" i="1"/>
  <c r="BP1080" i="1"/>
  <c r="BP1688" i="1"/>
  <c r="BP12" i="1"/>
  <c r="BP38" i="1"/>
  <c r="BP1536" i="1"/>
  <c r="BP1604" i="1"/>
  <c r="BP1524" i="1"/>
  <c r="BP2238" i="1"/>
  <c r="BP2207" i="1"/>
  <c r="BP556" i="1"/>
  <c r="BP877" i="1"/>
  <c r="BP714" i="1"/>
  <c r="BP1689" i="1"/>
  <c r="BP45" i="1"/>
  <c r="BP1089" i="1"/>
  <c r="BP841" i="1"/>
  <c r="BP1690" i="1"/>
  <c r="BP905" i="1"/>
  <c r="BP496" i="1"/>
  <c r="BP1177" i="1"/>
  <c r="BP849" i="1"/>
  <c r="BP257" i="1"/>
  <c r="BP133" i="1"/>
  <c r="BP326" i="1"/>
  <c r="BP1245" i="1"/>
  <c r="BP622" i="1"/>
  <c r="BP1502" i="1"/>
  <c r="BP751" i="1"/>
  <c r="BP1402" i="1"/>
  <c r="BP1691" i="1"/>
  <c r="BP1692" i="1"/>
  <c r="BP261" i="1"/>
  <c r="BP186" i="1"/>
  <c r="BP126" i="1"/>
  <c r="BP1525" i="1"/>
  <c r="BP276" i="1"/>
  <c r="BP1006" i="1"/>
  <c r="BP616" i="1"/>
  <c r="BP149" i="1"/>
  <c r="BP1239" i="1"/>
  <c r="BP19" i="1"/>
  <c r="BP1451" i="1"/>
  <c r="BP590" i="1"/>
  <c r="BP1649" i="1"/>
  <c r="BP1091" i="1"/>
  <c r="BP1255" i="1"/>
  <c r="BP896" i="1"/>
  <c r="BP1693" i="1"/>
  <c r="BP158" i="1"/>
  <c r="BP356" i="1"/>
  <c r="BP1222" i="1"/>
  <c r="BP748" i="1"/>
  <c r="BP749" i="1"/>
  <c r="BP1190" i="1"/>
  <c r="BP1583" i="1"/>
  <c r="BP1076" i="1"/>
  <c r="BP1552" i="1"/>
  <c r="BP932" i="1"/>
  <c r="BP343" i="1"/>
  <c r="BP1257" i="1"/>
  <c r="BP1442" i="1"/>
  <c r="BP718" i="1"/>
  <c r="BP1504" i="1"/>
  <c r="BP2216" i="1"/>
  <c r="BP1422" i="1"/>
  <c r="BP1603" i="1"/>
  <c r="BP1047" i="1"/>
  <c r="BP213" i="1"/>
  <c r="BP1425" i="1"/>
  <c r="BP1141" i="1"/>
  <c r="BP456" i="1"/>
  <c r="BP1107" i="1"/>
  <c r="BP781" i="1"/>
  <c r="BP548" i="1"/>
  <c r="BP134" i="1"/>
  <c r="BP1064" i="1"/>
  <c r="BP1115" i="1"/>
  <c r="BP1079" i="1"/>
  <c r="BP1241" i="1"/>
  <c r="BP1392" i="1"/>
  <c r="BP798" i="1"/>
  <c r="BP633" i="1"/>
  <c r="BP394" i="1"/>
  <c r="BP752" i="1"/>
  <c r="BP4" i="1"/>
  <c r="BP555" i="1"/>
  <c r="BP820" i="1"/>
  <c r="BP1040" i="1"/>
  <c r="BP444" i="1"/>
  <c r="BP553" i="1"/>
  <c r="BP774" i="1"/>
  <c r="BP219" i="1"/>
  <c r="BP549" i="1"/>
  <c r="BP360" i="1"/>
  <c r="BP1428" i="1"/>
  <c r="BP723" i="1"/>
  <c r="BP1097" i="1"/>
  <c r="BP1403" i="1"/>
  <c r="BP1639" i="1"/>
  <c r="BP2225" i="1"/>
  <c r="BP1285" i="1"/>
  <c r="BP1217" i="1"/>
  <c r="BP1573" i="1"/>
  <c r="BP2228" i="1"/>
  <c r="BP1606" i="1"/>
  <c r="BP484" i="1"/>
  <c r="BP1543" i="1"/>
  <c r="BP431" i="1"/>
  <c r="BP1558" i="1"/>
  <c r="BP1057" i="1"/>
  <c r="BP898" i="1"/>
  <c r="BP2218" i="1"/>
  <c r="BP1373" i="1"/>
  <c r="BP1694" i="1"/>
  <c r="BP2219" i="1"/>
  <c r="BP1227" i="1"/>
  <c r="BP753" i="1"/>
  <c r="BP1316" i="1"/>
  <c r="BP1230" i="1"/>
  <c r="BP1576" i="1"/>
  <c r="BP1282" i="1"/>
  <c r="BP587" i="1"/>
  <c r="BP595" i="1"/>
  <c r="BP10" i="1"/>
  <c r="BP728" i="1"/>
  <c r="BP1695" i="1"/>
  <c r="BP759" i="1"/>
  <c r="BP188" i="1"/>
  <c r="BP1167" i="1"/>
  <c r="BP559" i="1"/>
  <c r="BP1696" i="1"/>
  <c r="BP1626" i="1"/>
  <c r="BP1697" i="1"/>
  <c r="BP699" i="1"/>
  <c r="BP1056" i="1"/>
  <c r="BP1253" i="1"/>
  <c r="BP1698" i="1"/>
  <c r="BP1408" i="1"/>
  <c r="BP1699" i="1"/>
  <c r="BP1010" i="1"/>
  <c r="BP1397" i="1"/>
  <c r="BP1700" i="1"/>
  <c r="BP6" i="1"/>
  <c r="BP267" i="1"/>
  <c r="BP1631" i="1"/>
  <c r="BP1171" i="1"/>
  <c r="BP814" i="1"/>
  <c r="BP284" i="1"/>
  <c r="BP285" i="1"/>
  <c r="BP24" i="1"/>
  <c r="BP17" i="1"/>
  <c r="BP796" i="1"/>
  <c r="BP1144" i="1"/>
  <c r="BP1083" i="1"/>
  <c r="BP1388" i="1"/>
  <c r="BP762" i="1"/>
  <c r="BP1246" i="1"/>
  <c r="BP998" i="1"/>
  <c r="BP1341" i="1"/>
  <c r="BP1575" i="1"/>
  <c r="BP331" i="1"/>
  <c r="BP780" i="1"/>
  <c r="BP709" i="1"/>
  <c r="BP1158" i="1"/>
  <c r="BP1701" i="1"/>
  <c r="BP717" i="1"/>
  <c r="BP1189" i="1"/>
  <c r="BP224" i="1"/>
  <c r="BP1702" i="1"/>
  <c r="BP1221" i="1"/>
  <c r="BP1229" i="1"/>
  <c r="BP1578" i="1"/>
  <c r="BP230" i="1"/>
  <c r="BP1582" i="1"/>
  <c r="BP1363" i="1"/>
  <c r="BP1592" i="1"/>
  <c r="BP1621" i="1"/>
  <c r="BP457" i="1"/>
  <c r="BP1656" i="1"/>
  <c r="BP919" i="1"/>
  <c r="BP241" i="1"/>
  <c r="BP589" i="1"/>
  <c r="BP839" i="1"/>
  <c r="BP897" i="1"/>
  <c r="BP591" i="1"/>
  <c r="BP1270" i="1"/>
  <c r="BP915" i="1"/>
  <c r="BP1581" i="1"/>
  <c r="BP659" i="1"/>
  <c r="BP2214" i="1"/>
  <c r="BP1585" i="1"/>
  <c r="BP129" i="1"/>
  <c r="BP1287" i="1"/>
  <c r="BP1569" i="1"/>
  <c r="BP867" i="1"/>
  <c r="BP1513" i="1"/>
  <c r="BP923" i="1"/>
  <c r="BP1045" i="1"/>
  <c r="BP924" i="1"/>
  <c r="BP1481" i="1"/>
  <c r="BP946" i="1"/>
  <c r="BP1062" i="1"/>
  <c r="BP1658" i="1"/>
  <c r="BP1703" i="1"/>
  <c r="BP1704" i="1"/>
  <c r="BP1155" i="1"/>
  <c r="BP1263" i="1"/>
  <c r="BP1629" i="1"/>
  <c r="BP211" i="1"/>
  <c r="BP1625" i="1"/>
  <c r="BP1000" i="1"/>
  <c r="BP816" i="1"/>
  <c r="BP826" i="1"/>
  <c r="BP1705" i="1"/>
  <c r="BP1706" i="1"/>
  <c r="BP955" i="1"/>
  <c r="BP834" i="1"/>
  <c r="BP1707" i="1"/>
  <c r="BP1708" i="1"/>
  <c r="BP1709" i="1"/>
  <c r="BP117" i="1"/>
  <c r="BP271" i="1"/>
  <c r="BP1414" i="1"/>
  <c r="BP1036" i="1"/>
  <c r="BP1710" i="1"/>
  <c r="BP1475" i="1"/>
  <c r="BP1489" i="1"/>
  <c r="BP1711" i="1"/>
  <c r="BP1712" i="1"/>
  <c r="BP144" i="1"/>
  <c r="BP1713" i="1"/>
  <c r="BP1714" i="1"/>
  <c r="BP1715" i="1"/>
  <c r="BP1161" i="1"/>
  <c r="BP1551" i="1"/>
  <c r="BP1490" i="1"/>
  <c r="BP702" i="1"/>
  <c r="BP1232" i="1"/>
  <c r="BP1491" i="1"/>
  <c r="BP249" i="1"/>
  <c r="BP997" i="1"/>
  <c r="BP1169" i="1"/>
  <c r="BP2412" i="1"/>
  <c r="BP1716" i="1"/>
  <c r="BP1114" i="1"/>
  <c r="BP611" i="1"/>
  <c r="BP1508" i="1"/>
  <c r="BP584" i="1"/>
  <c r="BP299" i="1"/>
  <c r="BP683" i="1"/>
  <c r="BP624" i="1"/>
  <c r="BP1717" i="1"/>
  <c r="BP1595" i="1"/>
  <c r="BP1718" i="1"/>
  <c r="BP825" i="1"/>
  <c r="BP1087" i="1"/>
  <c r="BP1092" i="1"/>
  <c r="BP72" i="1"/>
  <c r="BP1591" i="1"/>
  <c r="BP1533" i="1"/>
  <c r="BP1648" i="1"/>
  <c r="BP304" i="1"/>
  <c r="BP1647" i="1"/>
  <c r="BP1058" i="1"/>
  <c r="BP1590" i="1"/>
  <c r="BP1090" i="1"/>
  <c r="BP1153" i="1"/>
  <c r="BP1208" i="1"/>
  <c r="BP887" i="1"/>
  <c r="BP1529" i="1"/>
  <c r="BP1024" i="1"/>
  <c r="BP1450" i="1"/>
  <c r="BP1234" i="1"/>
  <c r="BP1176" i="1"/>
  <c r="BP1427" i="1"/>
  <c r="BP1719" i="1"/>
  <c r="BP1720" i="1"/>
  <c r="BP1654" i="1"/>
  <c r="BP1149" i="1"/>
  <c r="BP617" i="1"/>
  <c r="BP732" i="1"/>
  <c r="BP486" i="1"/>
  <c r="BP1444" i="1"/>
  <c r="BP1721" i="1"/>
  <c r="BP1722" i="1"/>
  <c r="BP1723" i="1"/>
  <c r="BP803" i="1"/>
  <c r="BP1312" i="1"/>
  <c r="BP537" i="1"/>
  <c r="BP1724" i="1"/>
  <c r="BP986" i="1"/>
  <c r="BP586" i="1"/>
  <c r="BP1617" i="1"/>
  <c r="BP956" i="1"/>
  <c r="BP5" i="1"/>
  <c r="BP1545" i="1"/>
  <c r="BP1030" i="1"/>
  <c r="BP1725" i="1"/>
  <c r="BP1726" i="1"/>
  <c r="BP1650" i="1"/>
  <c r="BP821" i="1"/>
  <c r="BP1727" i="1"/>
  <c r="BP990" i="1"/>
  <c r="BP989" i="1"/>
  <c r="BP520" i="1"/>
  <c r="BP1093" i="1"/>
  <c r="BP1728" i="1"/>
  <c r="BP495" i="1"/>
  <c r="BP976" i="1"/>
  <c r="BP1267" i="1"/>
  <c r="BP1172" i="1"/>
  <c r="BP769" i="1"/>
  <c r="BP785" i="1"/>
  <c r="BP1051" i="1"/>
  <c r="BP889" i="1"/>
  <c r="BP603" i="1"/>
  <c r="BP1048" i="1"/>
  <c r="BP1012" i="1"/>
  <c r="BP1084" i="1"/>
  <c r="BP1042" i="1"/>
  <c r="BP726" i="1"/>
  <c r="BP1266" i="1"/>
  <c r="BP1729" i="1"/>
  <c r="BP705" i="1"/>
  <c r="BP1213" i="1"/>
  <c r="BP441" i="1"/>
  <c r="BP1730" i="1"/>
  <c r="BP1607" i="1"/>
  <c r="BP1731" i="1"/>
  <c r="BP610" i="1"/>
  <c r="BP454" i="1"/>
  <c r="BP957" i="1"/>
  <c r="BP2313" i="1"/>
  <c r="BP651" i="1"/>
  <c r="BP750" i="1"/>
  <c r="BP1616" i="1"/>
  <c r="BP1523" i="1"/>
  <c r="BP1732" i="1"/>
  <c r="BP1101" i="1"/>
  <c r="BP982" i="1"/>
  <c r="BP1110" i="1"/>
  <c r="BP1733" i="1"/>
  <c r="BP1179" i="1"/>
  <c r="BP1105" i="1"/>
  <c r="BP634" i="1"/>
  <c r="BP1337" i="1"/>
  <c r="BP1473" i="1"/>
  <c r="BP1035" i="1"/>
  <c r="BP1562" i="1"/>
  <c r="BP1497" i="1"/>
  <c r="BP985" i="1"/>
  <c r="BP1567" i="1"/>
  <c r="BP1310" i="1"/>
  <c r="BP1734" i="1"/>
  <c r="BP1243" i="1"/>
  <c r="BP1735" i="1"/>
  <c r="BP1467" i="1"/>
  <c r="BP865" i="1"/>
  <c r="BP853" i="1"/>
  <c r="BP1466" i="1"/>
  <c r="BP1142" i="1"/>
  <c r="BP1043" i="1"/>
  <c r="BP406" i="1"/>
  <c r="BP32" i="1"/>
  <c r="BP620" i="1"/>
  <c r="BP671" i="1"/>
  <c r="BP1598" i="1"/>
  <c r="BP1736" i="1"/>
  <c r="BP1737" i="1"/>
  <c r="BP706" i="1"/>
  <c r="BP666" i="1"/>
  <c r="BP1738" i="1"/>
  <c r="BP1570" i="1"/>
  <c r="BP369" i="1"/>
  <c r="BP1739" i="1"/>
  <c r="BP1409" i="1"/>
  <c r="BP811" i="1"/>
  <c r="BP1740" i="1"/>
  <c r="BP1741" i="1"/>
  <c r="BP829" i="1"/>
  <c r="BP667" i="1"/>
  <c r="BP1742" i="1"/>
  <c r="BP636" i="1"/>
  <c r="BP873" i="1"/>
  <c r="BP322" i="1"/>
  <c r="BP1743" i="1"/>
  <c r="BP891" i="1"/>
  <c r="BP26" i="1"/>
  <c r="BP1116" i="1"/>
  <c r="BP708" i="1"/>
  <c r="BP926" i="1"/>
  <c r="BP1539" i="1"/>
  <c r="BP404" i="1"/>
  <c r="BP1744" i="1"/>
  <c r="BP918" i="1"/>
  <c r="BP253" i="1"/>
  <c r="BP1745" i="1"/>
  <c r="BP65" i="1"/>
  <c r="BP1029" i="1"/>
  <c r="BP198" i="1"/>
  <c r="BP44" i="1"/>
  <c r="BP1394" i="1"/>
  <c r="BP1052" i="1"/>
  <c r="BP835" i="1"/>
  <c r="BP165" i="1"/>
  <c r="BP882" i="1"/>
  <c r="BP1017" i="1"/>
  <c r="BP1140" i="1"/>
  <c r="BP928" i="1"/>
  <c r="BP663" i="1"/>
  <c r="BP39" i="1"/>
  <c r="BP363" i="1"/>
  <c r="BP1100" i="1"/>
  <c r="BP1168" i="1"/>
  <c r="BP1396" i="1"/>
  <c r="BP523" i="1"/>
  <c r="BP1460" i="1"/>
  <c r="BP639" i="1"/>
  <c r="BP278" i="1"/>
  <c r="BP1431" i="1"/>
  <c r="BP453" i="1"/>
  <c r="BP212" i="1"/>
  <c r="BP240" i="1"/>
  <c r="BP195" i="1"/>
  <c r="BP1454" i="1"/>
  <c r="BP1611" i="1"/>
  <c r="BP1516" i="1"/>
  <c r="BP768" i="1"/>
  <c r="BP1565" i="1"/>
  <c r="BP920" i="1"/>
  <c r="BP1046" i="1"/>
  <c r="BP1640" i="1"/>
  <c r="BP502" i="1"/>
  <c r="BP1746" i="1"/>
  <c r="BP650" i="1"/>
  <c r="BP506" i="1"/>
  <c r="BP801" i="1"/>
  <c r="BP373" i="1"/>
  <c r="BP518" i="1"/>
  <c r="BP1747" i="1"/>
  <c r="BP790" i="1"/>
  <c r="BP644" i="1"/>
  <c r="BP104" i="1"/>
  <c r="BP894" i="1"/>
  <c r="BP1283" i="1"/>
  <c r="BP643" i="1"/>
  <c r="BP856" i="1"/>
  <c r="BP1547" i="1"/>
  <c r="BP168" i="1"/>
  <c r="BP341" i="1"/>
  <c r="BP850" i="1"/>
  <c r="BP594" i="1"/>
  <c r="BP1517" i="1"/>
  <c r="BP352" i="1"/>
  <c r="BP516" i="1"/>
  <c r="BP1748" i="1"/>
  <c r="BP1074" i="1"/>
  <c r="BP1472" i="1"/>
  <c r="BP1233" i="1"/>
  <c r="BP1749" i="1"/>
  <c r="BP1345" i="1"/>
  <c r="BP690" i="1"/>
  <c r="BP193" i="1"/>
  <c r="BP917" i="1"/>
  <c r="BP1750" i="1"/>
  <c r="BP1248" i="1"/>
  <c r="BP1382" i="1"/>
  <c r="BP1459" i="1"/>
  <c r="BP1751" i="1"/>
  <c r="BP1280" i="1"/>
  <c r="BP1305" i="1"/>
  <c r="BP1261" i="1"/>
  <c r="BP1321" i="1"/>
  <c r="BP1104" i="1"/>
  <c r="BP1317" i="1"/>
  <c r="BP418" i="1"/>
  <c r="BP52" i="1"/>
  <c r="BP328" i="1"/>
  <c r="BP1566" i="1"/>
  <c r="BP1752" i="1"/>
  <c r="BP1753" i="1"/>
  <c r="BP1468" i="1"/>
  <c r="BP1754" i="1"/>
  <c r="BP972" i="1"/>
  <c r="BP1103" i="1"/>
  <c r="BP1755" i="1"/>
  <c r="BP368" i="1"/>
  <c r="BP366" i="1"/>
  <c r="BP1237" i="1"/>
  <c r="BP275" i="1"/>
  <c r="BP1054" i="1"/>
  <c r="BP669" i="1"/>
  <c r="BP325" i="1"/>
  <c r="BP1068" i="1"/>
  <c r="BP410" i="1"/>
  <c r="BP176" i="1"/>
  <c r="BP513" i="1"/>
  <c r="BP2211" i="1"/>
  <c r="BP805" i="1"/>
  <c r="BP552" i="1"/>
  <c r="BP545" i="1"/>
  <c r="BP562" i="1"/>
  <c r="BP563" i="1"/>
  <c r="BP558" i="1"/>
  <c r="BP960" i="1"/>
  <c r="BP1055" i="1"/>
  <c r="BP668" i="1"/>
  <c r="BP1329" i="1"/>
  <c r="BP1281" i="1"/>
  <c r="BP1435" i="1"/>
  <c r="BP1546" i="1"/>
  <c r="BP871" i="1"/>
  <c r="BP632" i="1"/>
  <c r="BP1478" i="1"/>
  <c r="BP902" i="1"/>
  <c r="BP1756" i="1"/>
  <c r="BP869" i="1"/>
  <c r="BP1206" i="1"/>
  <c r="BP1298" i="1"/>
  <c r="BP1314" i="1"/>
  <c r="BP899" i="1"/>
  <c r="BP1325" i="1"/>
  <c r="BP1322" i="1"/>
  <c r="BP1757" i="1"/>
  <c r="BP1601" i="1"/>
  <c r="BP1295" i="1"/>
  <c r="BP1251" i="1"/>
  <c r="BP1605" i="1"/>
  <c r="BP1395" i="1"/>
  <c r="BP1597" i="1"/>
  <c r="BP53" i="1"/>
  <c r="BP1449" i="1"/>
  <c r="BP1256" i="1"/>
  <c r="BP1563" i="1"/>
  <c r="BP1758" i="1"/>
  <c r="BP1111" i="1"/>
  <c r="BP1577" i="1"/>
  <c r="BP1759" i="1"/>
  <c r="BP911" i="1"/>
  <c r="BP1401" i="1"/>
  <c r="BP7" i="1"/>
  <c r="BP1532" i="1"/>
  <c r="BP1506" i="1"/>
  <c r="BP1439" i="1"/>
  <c r="BP1358" i="1"/>
  <c r="BP837" i="1"/>
  <c r="BP1201" i="1"/>
  <c r="BP1760" i="1"/>
  <c r="BP1187" i="1"/>
  <c r="BP1194" i="1"/>
  <c r="BP29" i="1"/>
  <c r="BP817" i="1"/>
  <c r="BP778" i="1"/>
  <c r="BP1328" i="1"/>
  <c r="BP234" i="1"/>
  <c r="BP767" i="1"/>
  <c r="BP827" i="1"/>
  <c r="BP143" i="1"/>
  <c r="BP1137" i="1"/>
  <c r="BP2312" i="1"/>
  <c r="BP736" i="1"/>
  <c r="BP713" i="1"/>
  <c r="BP1761" i="1"/>
  <c r="BP910" i="1"/>
  <c r="BP995" i="1"/>
  <c r="BP2227" i="1"/>
  <c r="BP583" i="1"/>
  <c r="BP1016" i="1"/>
  <c r="BP604" i="1"/>
  <c r="BP255" i="1"/>
  <c r="BP349" i="1"/>
  <c r="BP1561" i="1"/>
  <c r="BP1458" i="1"/>
  <c r="BP1138" i="1"/>
  <c r="BP1644" i="1"/>
  <c r="BP1762" i="1"/>
  <c r="BP1244" i="1"/>
  <c r="BP222" i="1"/>
  <c r="BP712" i="1"/>
  <c r="BP1220" i="1"/>
  <c r="BP1131" i="1"/>
  <c r="BP1109" i="1"/>
  <c r="BP1389" i="1"/>
  <c r="BP1528" i="1"/>
  <c r="BP1127" i="1"/>
  <c r="BP2223" i="1"/>
  <c r="BP770" i="1"/>
  <c r="BP1554" i="1"/>
  <c r="BP2237" i="1"/>
  <c r="BP907" i="1"/>
  <c r="BP916" i="1"/>
  <c r="BP625" i="1"/>
  <c r="BP721" i="1"/>
  <c r="BP1150" i="1"/>
  <c r="BP936" i="1"/>
  <c r="BP656" i="1"/>
  <c r="BP848" i="1"/>
  <c r="BP773" i="1"/>
  <c r="BP199" i="1"/>
  <c r="BP1013" i="1"/>
  <c r="BP1247" i="1"/>
  <c r="BP947" i="1"/>
  <c r="BP1763" i="1"/>
  <c r="BP1764" i="1"/>
  <c r="BP1038" i="1"/>
  <c r="BP1067" i="1"/>
  <c r="BP950" i="1"/>
  <c r="BP996" i="1"/>
  <c r="BP1485" i="1"/>
  <c r="BP73" i="1"/>
  <c r="BP1765" i="1"/>
  <c r="BP1560" i="1"/>
  <c r="BP109" i="1"/>
  <c r="BP554" i="1"/>
  <c r="BP1387" i="1"/>
  <c r="BP35" i="1"/>
  <c r="BP1205" i="1"/>
  <c r="BP673" i="1"/>
  <c r="BP1028" i="1"/>
  <c r="BP463" i="1"/>
  <c r="BP1766" i="1"/>
  <c r="BP1470" i="1"/>
  <c r="BP1767" i="1"/>
  <c r="BP1768" i="1"/>
  <c r="BP393" i="1"/>
  <c r="BP1769" i="1"/>
  <c r="BP1371" i="1"/>
  <c r="BP1770" i="1"/>
  <c r="BP1477" i="1"/>
  <c r="BP1465" i="1"/>
  <c r="BP1020" i="1"/>
  <c r="BP2318" i="1"/>
  <c r="BP851" i="1"/>
  <c r="BP1351" i="1"/>
  <c r="BP1423" i="1"/>
  <c r="BP800" i="1"/>
  <c r="BP1615" i="1"/>
  <c r="BP1771" i="1"/>
  <c r="BP2413" i="1"/>
  <c r="BP1772" i="1"/>
  <c r="BP1290" i="1"/>
  <c r="BP722" i="1"/>
  <c r="BP1773" i="1"/>
  <c r="BP1774" i="1"/>
  <c r="BP1775" i="1"/>
  <c r="BP1776" i="1"/>
  <c r="BP638" i="1"/>
  <c r="BP1777" i="1"/>
  <c r="BP1778" i="1"/>
  <c r="BP1236" i="1"/>
  <c r="BP551" i="1"/>
  <c r="BP33" i="1"/>
  <c r="BP1779" i="1"/>
  <c r="BP1139" i="1"/>
  <c r="BP142" i="1"/>
  <c r="BP2247" i="1"/>
  <c r="BP1780" i="1"/>
  <c r="BP1781" i="1"/>
  <c r="BP2414" i="1"/>
  <c r="BP422" i="1"/>
  <c r="BP1037" i="1"/>
  <c r="BP1164" i="1"/>
  <c r="BP1166" i="1"/>
  <c r="BP2269" i="1"/>
  <c r="BP2319" i="1"/>
  <c r="BP1385" i="1"/>
  <c r="BP1503" i="1"/>
  <c r="BP1782" i="1"/>
  <c r="BP1783" i="1"/>
  <c r="BP2320" i="1"/>
  <c r="BP2253" i="1"/>
  <c r="BP1364" i="1"/>
  <c r="BP2276" i="1"/>
  <c r="BP1412" i="1"/>
  <c r="BP1784" i="1"/>
  <c r="BP1785" i="1"/>
  <c r="BP2321" i="1"/>
  <c r="BP2288" i="1"/>
  <c r="BP1429" i="1"/>
  <c r="BP1786" i="1"/>
  <c r="BP2246" i="1"/>
  <c r="BP2322" i="1"/>
  <c r="BP2250" i="1"/>
  <c r="BP2299" i="1"/>
  <c r="BP2323" i="1"/>
  <c r="BP1787" i="1"/>
  <c r="BP1788" i="1"/>
  <c r="BP2293" i="1"/>
  <c r="BP1789" i="1"/>
  <c r="BP1790" i="1"/>
  <c r="BP2408" i="1"/>
  <c r="BP2285" i="1"/>
  <c r="BP2252" i="1"/>
  <c r="BP1376" i="1"/>
  <c r="BP1340" i="1"/>
  <c r="BP2274" i="1"/>
  <c r="BP1791" i="1"/>
  <c r="BP1792" i="1"/>
  <c r="BP892" i="1"/>
  <c r="BP1793" i="1"/>
  <c r="BP1794" i="1"/>
  <c r="BP2284" i="1"/>
  <c r="BP1795" i="1"/>
  <c r="BP1796" i="1"/>
  <c r="BP1797" i="1"/>
  <c r="BP2243" i="1"/>
  <c r="BP1798" i="1"/>
  <c r="BP1279" i="1"/>
  <c r="BP1799" i="1"/>
  <c r="BP1353" i="1"/>
  <c r="BP1800" i="1"/>
  <c r="BP1531" i="1"/>
  <c r="BP1801" i="1"/>
  <c r="BP1065" i="1"/>
  <c r="BP1198" i="1"/>
  <c r="BP1215" i="1"/>
  <c r="BP1802" i="1"/>
  <c r="BP2415" i="1"/>
  <c r="BP1803" i="1"/>
  <c r="BP596" i="1"/>
  <c r="BP1209" i="1"/>
  <c r="BP1804" i="1"/>
  <c r="BP1805" i="1"/>
  <c r="BP1348" i="1"/>
  <c r="BP2324" i="1"/>
  <c r="BP1133" i="1"/>
  <c r="BP2325" i="1"/>
  <c r="BP1806" i="1"/>
  <c r="BP2310" i="1"/>
  <c r="BP311" i="1"/>
  <c r="BP1807" i="1"/>
  <c r="BP1550" i="1"/>
  <c r="BP1162" i="1"/>
  <c r="BP1614" i="1"/>
  <c r="BP710" i="1"/>
  <c r="BP1808" i="1"/>
  <c r="BP696" i="1"/>
  <c r="BP760" i="1"/>
  <c r="BP987" i="1"/>
  <c r="BP2326" i="1"/>
  <c r="BP1225" i="1"/>
  <c r="BP1421" i="1"/>
  <c r="BP1404" i="1"/>
  <c r="BP1542" i="1"/>
  <c r="BP1098" i="1"/>
  <c r="BP505" i="1"/>
  <c r="BP1809" i="1"/>
  <c r="BP1335" i="1"/>
  <c r="BP652" i="1"/>
  <c r="BP181" i="1"/>
  <c r="BP1810" i="1"/>
  <c r="BP250" i="1"/>
  <c r="BP1004" i="1"/>
  <c r="BP597" i="1"/>
  <c r="BP1811" i="1"/>
  <c r="BP521" i="1"/>
  <c r="BP1181" i="1"/>
  <c r="BP268" i="1"/>
  <c r="BP1618" i="1"/>
  <c r="BP1509" i="1"/>
  <c r="BP524" i="1"/>
  <c r="BP883" i="1"/>
  <c r="BP51" i="1"/>
  <c r="BP1812" i="1"/>
  <c r="BP210" i="1"/>
  <c r="BP909" i="1"/>
  <c r="BP1224" i="1"/>
  <c r="BP1002" i="1"/>
  <c r="BP711" i="1"/>
  <c r="BP809" i="1"/>
  <c r="BP1022" i="1"/>
  <c r="BP1471" i="1"/>
  <c r="BP1619" i="1"/>
  <c r="BP1296" i="1"/>
  <c r="BP2416" i="1"/>
  <c r="BP1031" i="1"/>
  <c r="BP1813" i="1"/>
  <c r="BP1814" i="1"/>
  <c r="BP1815" i="1"/>
  <c r="BP1479" i="1"/>
  <c r="BP2242" i="1"/>
  <c r="BP1816" i="1"/>
  <c r="BP719" i="1"/>
  <c r="BP1817" i="1"/>
  <c r="BP2417" i="1"/>
  <c r="BP2327" i="1"/>
  <c r="BP1818" i="1"/>
  <c r="BP958" i="1"/>
  <c r="BP797" i="1"/>
  <c r="BP775" i="1"/>
  <c r="BP720" i="1"/>
  <c r="BP514" i="1"/>
  <c r="BP1620" i="1"/>
  <c r="BP974" i="1"/>
  <c r="BP2295" i="1"/>
  <c r="BP1416" i="1"/>
  <c r="BP2254" i="1"/>
  <c r="BP2296" i="1"/>
  <c r="BP2241" i="1"/>
  <c r="BP1819" i="1"/>
  <c r="BP2328" i="1"/>
  <c r="BP2329" i="1"/>
  <c r="BP2418" i="1"/>
  <c r="BP1820" i="1"/>
  <c r="BP1821" i="1"/>
  <c r="BP1354" i="1"/>
  <c r="BP1822" i="1"/>
  <c r="BP1039" i="1"/>
  <c r="BP1066" i="1"/>
  <c r="BP1026" i="1"/>
  <c r="BP731" i="1"/>
  <c r="BP1284" i="1"/>
  <c r="BP2208" i="1"/>
  <c r="BP1204" i="1"/>
  <c r="BP1483" i="1"/>
  <c r="BP653" i="1"/>
  <c r="BP1120" i="1"/>
  <c r="BP1121" i="1"/>
  <c r="BP1556" i="1"/>
  <c r="BP541" i="1"/>
  <c r="BP1588" i="1"/>
  <c r="BP862" i="1"/>
  <c r="BP880" i="1"/>
  <c r="BP881" i="1"/>
  <c r="BP885" i="1"/>
  <c r="BP886" i="1"/>
  <c r="BP870" i="1"/>
  <c r="BP872" i="1"/>
  <c r="BP864" i="1"/>
  <c r="BP1823" i="1"/>
  <c r="BP890" i="1"/>
  <c r="BP893" i="1"/>
  <c r="BP903" i="1"/>
  <c r="BP141" i="1"/>
  <c r="BP1482" i="1"/>
  <c r="BP1824" i="1"/>
  <c r="BP1825" i="1"/>
  <c r="BP1521" i="1"/>
  <c r="BP1522" i="1"/>
  <c r="BP660" i="1"/>
  <c r="BP1826" i="1"/>
  <c r="BP1827" i="1"/>
  <c r="BP1652" i="1"/>
  <c r="BP1343" i="1"/>
  <c r="BP56" i="1"/>
  <c r="BP1828" i="1"/>
  <c r="BP1146" i="1"/>
  <c r="BP1352" i="1"/>
  <c r="BP1147" i="1"/>
  <c r="BP2411" i="1"/>
  <c r="BP1657" i="1"/>
  <c r="BP316" i="1"/>
  <c r="BP1207" i="1"/>
  <c r="BP2251" i="1"/>
  <c r="BP1829" i="1"/>
  <c r="BP1830" i="1"/>
  <c r="BP1831" i="1"/>
  <c r="BP1832" i="1"/>
  <c r="BP1833" i="1"/>
  <c r="BP1834" i="1"/>
  <c r="BP1835" i="1"/>
  <c r="BP1836" i="1"/>
  <c r="BP1837" i="1"/>
  <c r="BP1492" i="1"/>
  <c r="BP1838" i="1"/>
  <c r="BP1360" i="1"/>
  <c r="BP1347" i="1"/>
  <c r="BP1424" i="1"/>
  <c r="BP831" i="1"/>
  <c r="BP1839" i="1"/>
  <c r="BP1840" i="1"/>
  <c r="BP1841" i="1"/>
  <c r="BP2258" i="1"/>
  <c r="BP1842" i="1"/>
  <c r="BP2245" i="1"/>
  <c r="BP2244" i="1"/>
  <c r="BP2283" i="1"/>
  <c r="BP1301" i="1"/>
  <c r="BP1843" i="1"/>
  <c r="BP1844" i="1"/>
  <c r="BP2419" i="1"/>
  <c r="BP1375" i="1"/>
  <c r="BP1599" i="1"/>
  <c r="BP1432" i="1"/>
  <c r="BP1433" i="1"/>
  <c r="BP1430" i="1"/>
  <c r="BP2287" i="1"/>
  <c r="BP1845" i="1"/>
  <c r="BP2387" i="1"/>
  <c r="BP415" i="1"/>
  <c r="BP2386" i="1"/>
  <c r="BP2392" i="1"/>
  <c r="BP2304" i="1"/>
  <c r="BP2388" i="1"/>
  <c r="BP2385" i="1"/>
  <c r="BP1593" i="1"/>
  <c r="BP2268" i="1"/>
  <c r="BP1446" i="1"/>
  <c r="BP1443" i="1"/>
  <c r="BP1846" i="1"/>
  <c r="BP1346" i="1"/>
  <c r="BP1847" i="1"/>
  <c r="BP2297" i="1"/>
  <c r="BP1848" i="1"/>
  <c r="BP2409" i="1"/>
  <c r="BP1303" i="1"/>
  <c r="BP2330" i="1"/>
  <c r="BP2267" i="1"/>
  <c r="BP1203" i="1"/>
  <c r="BP375" i="1"/>
  <c r="BP361" i="1"/>
  <c r="BP2331" i="1"/>
  <c r="BP1199" i="1"/>
  <c r="BP2407" i="1"/>
  <c r="BP383" i="1"/>
  <c r="BP2311" i="1"/>
  <c r="BP2332" i="1"/>
  <c r="BP1349" i="1"/>
  <c r="BP1464" i="1"/>
  <c r="BP2333" i="1"/>
  <c r="BP2420" i="1"/>
  <c r="BP1377" i="1"/>
  <c r="BP2259" i="1"/>
  <c r="BP1355" i="1"/>
  <c r="BP1359" i="1"/>
  <c r="BP1357" i="1"/>
  <c r="BP1413" i="1"/>
  <c r="BP2279" i="1"/>
  <c r="BP2282" i="1"/>
  <c r="BP2280" i="1"/>
  <c r="BP2263" i="1"/>
  <c r="BP2294" i="1"/>
  <c r="BP2266" i="1"/>
  <c r="BP1434" i="1"/>
  <c r="BP975" i="1"/>
  <c r="BP949" i="1"/>
  <c r="BP1078" i="1"/>
  <c r="BP1436" i="1"/>
  <c r="BP2278" i="1"/>
  <c r="BP1344" i="1"/>
  <c r="BP2272" i="1"/>
  <c r="BP2261" i="1"/>
  <c r="BP2334" i="1"/>
  <c r="BP1299" i="1"/>
  <c r="BP2270" i="1"/>
  <c r="BP2384" i="1"/>
  <c r="BP2275" i="1"/>
  <c r="BP1365" i="1"/>
  <c r="BP2271" i="1"/>
  <c r="BP1252" i="1"/>
  <c r="BP1849" i="1"/>
  <c r="BP1850" i="1"/>
  <c r="BP1370" i="1"/>
  <c r="BP2260" i="1"/>
  <c r="BP2421" i="1"/>
  <c r="BP2264" i="1"/>
  <c r="BP1157" i="1"/>
  <c r="BP1851" i="1"/>
  <c r="BP1600" i="1"/>
  <c r="BP1852" i="1"/>
  <c r="BP1853" i="1"/>
  <c r="BP1854" i="1"/>
  <c r="BP1200" i="1"/>
  <c r="BP1148" i="1"/>
  <c r="BP1372" i="1"/>
  <c r="BP1855" i="1"/>
  <c r="BP1856" i="1"/>
  <c r="BP1857" i="1"/>
  <c r="BP1858" i="1"/>
  <c r="BP1859" i="1"/>
  <c r="BP1860" i="1"/>
  <c r="BP2335" i="1"/>
  <c r="BP2336" i="1"/>
  <c r="BP1861" i="1"/>
  <c r="BP1530" i="1"/>
  <c r="BP390" i="1"/>
  <c r="BP854" i="1"/>
  <c r="BP1641" i="1"/>
  <c r="BP55" i="1"/>
  <c r="BP1862" i="1"/>
  <c r="BP1584" i="1"/>
  <c r="BP307" i="1"/>
  <c r="BP380" i="1"/>
  <c r="BP1411" i="1"/>
  <c r="BP1863" i="1"/>
  <c r="BP1009" i="1"/>
  <c r="BP445" i="1"/>
  <c r="BP1864" i="1"/>
  <c r="BP1557" i="1"/>
  <c r="BP1278" i="1"/>
  <c r="BP123" i="1"/>
  <c r="BP802" i="1"/>
  <c r="BP786" i="1"/>
  <c r="BP2406" i="1"/>
  <c r="BP1211" i="1"/>
  <c r="BP1182" i="1"/>
  <c r="BP1223" i="1"/>
  <c r="BP1073" i="1"/>
  <c r="BP2337" i="1"/>
  <c r="BP1553" i="1"/>
  <c r="BP654" i="1"/>
  <c r="BP703" i="1"/>
  <c r="BP777" i="1"/>
  <c r="BP1302" i="1"/>
  <c r="BP1865" i="1"/>
  <c r="BP1866" i="1"/>
  <c r="BP1867" i="1"/>
  <c r="BP1653" i="1"/>
  <c r="BP1868" i="1"/>
  <c r="BP1869" i="1"/>
  <c r="BP1870" i="1"/>
  <c r="BP414" i="1"/>
  <c r="BP1871" i="1"/>
  <c r="BP1152" i="1"/>
  <c r="BP1534" i="1"/>
  <c r="BP1580" i="1"/>
  <c r="BP1872" i="1"/>
  <c r="BP49" i="1"/>
  <c r="BP2338" i="1"/>
  <c r="BP1501" i="1"/>
  <c r="BP323" i="1"/>
  <c r="BP1873" i="1"/>
  <c r="BP542" i="1"/>
  <c r="BP813" i="1"/>
  <c r="BP1874" i="1"/>
  <c r="BP1875" i="1"/>
  <c r="BP1484" i="1"/>
  <c r="BP531" i="1"/>
  <c r="BP1876" i="1"/>
  <c r="BP1448" i="1"/>
  <c r="BP1486" i="1"/>
  <c r="BP1877" i="1"/>
  <c r="BP776" i="1"/>
  <c r="BP1549" i="1"/>
  <c r="BP819" i="1"/>
  <c r="BP1878" i="1"/>
  <c r="BP1453" i="1"/>
  <c r="BP395" i="1"/>
  <c r="BP818" i="1"/>
  <c r="BP259" i="1"/>
  <c r="BP1879" i="1"/>
  <c r="BP1880" i="1"/>
  <c r="BP1119" i="1"/>
  <c r="BP1132" i="1"/>
  <c r="BP1515" i="1"/>
  <c r="BP1242" i="1"/>
  <c r="BP1638" i="1"/>
  <c r="BP1106" i="1"/>
  <c r="BP409" i="1"/>
  <c r="BP968" i="1"/>
  <c r="BP2339" i="1"/>
  <c r="BP2286" i="1"/>
  <c r="BP547" i="1"/>
  <c r="BP1438" i="1"/>
  <c r="BP824" i="1"/>
  <c r="BP1541" i="1"/>
  <c r="BP875" i="1"/>
  <c r="BP756" i="1"/>
  <c r="BP78" i="1"/>
  <c r="BP772" i="1"/>
  <c r="BP1602" i="1"/>
  <c r="BP1452" i="1"/>
  <c r="BP1474" i="1"/>
  <c r="BP1420" i="1"/>
  <c r="BP952" i="1"/>
  <c r="BP1881" i="1"/>
  <c r="BP1197" i="1"/>
  <c r="BP2340" i="1"/>
  <c r="BP1156" i="1"/>
  <c r="BP1334" i="1"/>
  <c r="BP925" i="1"/>
  <c r="BP1154" i="1"/>
  <c r="BP1555" i="1"/>
  <c r="BP1277" i="1"/>
  <c r="BP1882" i="1"/>
  <c r="BP1883" i="1"/>
  <c r="BP1884" i="1"/>
  <c r="BP1294" i="1"/>
  <c r="BP1272" i="1"/>
  <c r="BP1406" i="1"/>
  <c r="BP1437" i="1"/>
  <c r="BP1885" i="1"/>
  <c r="BP1304" i="1"/>
  <c r="BP1507" i="1"/>
  <c r="BP1291" i="1"/>
  <c r="BP1886" i="1"/>
  <c r="BP1461" i="1"/>
  <c r="BP1887" i="1"/>
  <c r="BP1888" i="1"/>
  <c r="BP1889" i="1"/>
  <c r="BP2341" i="1"/>
  <c r="BP2273" i="1"/>
  <c r="BP2394" i="1"/>
  <c r="BP2290" i="1"/>
  <c r="BP2308" i="1"/>
  <c r="BP2342" i="1"/>
  <c r="BP2391" i="1"/>
  <c r="BP1890" i="1"/>
  <c r="BP608" i="1"/>
  <c r="BP1613" i="1"/>
  <c r="BP1333" i="1"/>
  <c r="BP1891" i="1"/>
  <c r="BP2343" i="1"/>
  <c r="BP2344" i="1"/>
  <c r="BP2289" i="1"/>
  <c r="BP1044" i="1"/>
  <c r="BP2257" i="1"/>
  <c r="BP2345" i="1"/>
  <c r="BP2291" i="1"/>
  <c r="BP2256" i="1"/>
  <c r="BP740" i="1"/>
  <c r="BP2346" i="1"/>
  <c r="BP2249" i="1"/>
  <c r="BP1892" i="1"/>
  <c r="BP1559" i="1"/>
  <c r="BP1893" i="1"/>
  <c r="BP1456" i="1"/>
  <c r="BP951" i="1"/>
  <c r="BP1894" i="1"/>
  <c r="BP1895" i="1"/>
  <c r="BP1896" i="1"/>
  <c r="BP1897" i="1"/>
  <c r="BP1898" i="1"/>
  <c r="BP1899" i="1"/>
  <c r="BP1900" i="1"/>
  <c r="BP2422" i="1"/>
  <c r="BP1901" i="1"/>
  <c r="BP1286" i="1"/>
  <c r="BP1902" i="1"/>
  <c r="BP1903" i="1"/>
  <c r="BP1904" i="1"/>
  <c r="BP1905" i="1"/>
  <c r="BP1906" i="1"/>
  <c r="BP1907" i="1"/>
  <c r="BP1908" i="1"/>
  <c r="BP1909" i="1"/>
  <c r="BP1910" i="1"/>
  <c r="BP1911" i="1"/>
  <c r="BP1912" i="1"/>
  <c r="BP1913" i="1"/>
  <c r="BP1914" i="1"/>
  <c r="BP1915" i="1"/>
  <c r="BP1916" i="1"/>
  <c r="BP1917" i="1"/>
  <c r="BP1918" i="1"/>
  <c r="BP1919" i="1"/>
  <c r="BP1920" i="1"/>
  <c r="BP1921" i="1"/>
  <c r="BP1922" i="1"/>
  <c r="BP1923" i="1"/>
  <c r="BP1924" i="1"/>
  <c r="BP1925" i="1"/>
  <c r="BP1926" i="1"/>
  <c r="BP1927" i="1"/>
  <c r="BP1928" i="1"/>
  <c r="BP1929" i="1"/>
  <c r="BP1930" i="1"/>
  <c r="BP1931" i="1"/>
  <c r="BP1932" i="1"/>
  <c r="BP1933" i="1"/>
  <c r="BP1934" i="1"/>
  <c r="BP1935" i="1"/>
  <c r="BP1936" i="1"/>
  <c r="BP1937" i="1"/>
  <c r="BP1938" i="1"/>
  <c r="BP1939" i="1"/>
  <c r="BP1940" i="1"/>
  <c r="BP1941" i="1"/>
  <c r="BP1942" i="1"/>
  <c r="BP1943" i="1"/>
  <c r="BP1944" i="1"/>
  <c r="BP1945" i="1"/>
  <c r="BP1946" i="1"/>
  <c r="BP1947" i="1"/>
  <c r="BP1948" i="1"/>
  <c r="BP1949" i="1"/>
  <c r="BP1950" i="1"/>
  <c r="BP1951" i="1"/>
  <c r="BP1952" i="1"/>
  <c r="BP1953" i="1"/>
  <c r="BP1954" i="1"/>
  <c r="BP1955" i="1"/>
  <c r="BP1956" i="1"/>
  <c r="BP1957" i="1"/>
  <c r="BP1958" i="1"/>
  <c r="BP2423" i="1"/>
  <c r="BP1959" i="1"/>
  <c r="BP1960" i="1"/>
  <c r="BP1961" i="1"/>
  <c r="BP1962" i="1"/>
  <c r="BP1500" i="1"/>
  <c r="BP1963" i="1"/>
  <c r="BP1964" i="1"/>
  <c r="BP1965" i="1"/>
  <c r="BP1966" i="1"/>
  <c r="BP1367" i="1"/>
  <c r="BP1967" i="1"/>
  <c r="BP1968" i="1"/>
  <c r="BP2298" i="1"/>
  <c r="BP1969" i="1"/>
  <c r="BP1970" i="1"/>
  <c r="BP2347" i="1"/>
  <c r="BP1971" i="1"/>
  <c r="BP1972" i="1"/>
  <c r="BP2348" i="1"/>
  <c r="BP2349" i="1"/>
  <c r="BP1369" i="1"/>
  <c r="BP1973" i="1"/>
  <c r="BP1974" i="1"/>
  <c r="BP2306" i="1"/>
  <c r="BP2350" i="1"/>
  <c r="BP1975" i="1"/>
  <c r="BP2309" i="1"/>
  <c r="BP1976" i="1"/>
  <c r="BP1977" i="1"/>
  <c r="BP1978" i="1"/>
  <c r="BP1979" i="1"/>
  <c r="BP2255" i="1"/>
  <c r="BP1980" i="1"/>
  <c r="BP2351" i="1"/>
  <c r="BP2292" i="1"/>
  <c r="BP2389" i="1"/>
  <c r="BP2390" i="1"/>
  <c r="BP1981" i="1"/>
  <c r="BP1982" i="1"/>
  <c r="BP1983" i="1"/>
  <c r="BP2352" i="1"/>
  <c r="BP1984" i="1"/>
  <c r="BP1342" i="1"/>
  <c r="BP1985" i="1"/>
  <c r="BP1986" i="1"/>
  <c r="BP1987" i="1"/>
  <c r="BP1480" i="1"/>
  <c r="BP2353" i="1"/>
  <c r="BP1988" i="1"/>
  <c r="BP1989" i="1"/>
  <c r="BP1990" i="1"/>
  <c r="BP2397" i="1"/>
  <c r="BP1991" i="1"/>
  <c r="BP1992" i="1"/>
  <c r="BP1993" i="1"/>
  <c r="BP1994" i="1"/>
  <c r="BP2354" i="1"/>
  <c r="BP1995" i="1"/>
  <c r="BP2424" i="1"/>
  <c r="BP2425" i="1"/>
  <c r="BP2426" i="1"/>
  <c r="BP2427" i="1"/>
  <c r="BP1996" i="1"/>
  <c r="BP1997" i="1"/>
  <c r="BP1998" i="1"/>
  <c r="BP1999" i="1"/>
  <c r="BP2428" i="1"/>
  <c r="BP2429" i="1"/>
  <c r="BP2000" i="1"/>
  <c r="BP2001" i="1"/>
  <c r="BP2430" i="1"/>
  <c r="BP2002" i="1"/>
  <c r="BP2003" i="1"/>
  <c r="BP2004" i="1"/>
  <c r="BP2005" i="1"/>
  <c r="BP2006" i="1"/>
  <c r="BP2007" i="1"/>
  <c r="BP2431" i="1"/>
  <c r="BP2008" i="1"/>
  <c r="BP2009" i="1"/>
  <c r="BP2010" i="1"/>
  <c r="BP2011" i="1"/>
  <c r="BP2012" i="1"/>
  <c r="BP2013" i="1"/>
  <c r="BP2014" i="1"/>
  <c r="BP2432" i="1"/>
  <c r="BP2015" i="1"/>
  <c r="BP2016" i="1"/>
  <c r="BP2017" i="1"/>
  <c r="BP2305" i="1"/>
  <c r="BP1330" i="1"/>
  <c r="BP2018" i="1"/>
  <c r="BP2355" i="1"/>
  <c r="BP2400" i="1"/>
  <c r="BP2433" i="1"/>
  <c r="BP2434" i="1"/>
  <c r="BP2019" i="1"/>
  <c r="BP2020" i="1"/>
  <c r="BP2021" i="1"/>
  <c r="BP2022" i="1"/>
  <c r="BP2356" i="1"/>
  <c r="BP2023" i="1"/>
  <c r="BP2024" i="1"/>
  <c r="BP2025" i="1"/>
  <c r="BP2026" i="1"/>
  <c r="BP2027" i="1"/>
  <c r="BP2028" i="1"/>
  <c r="BP2029" i="1"/>
  <c r="BP2030" i="1"/>
  <c r="BP2031" i="1"/>
  <c r="BP1381" i="1"/>
  <c r="BP2435" i="1"/>
  <c r="BP2032" i="1"/>
  <c r="BP2436" i="1"/>
  <c r="BP2033" i="1"/>
  <c r="BP2034" i="1"/>
  <c r="BP2035" i="1"/>
  <c r="BP1288" i="1"/>
  <c r="BP2036" i="1"/>
  <c r="BP2037" i="1"/>
  <c r="BP1332" i="1"/>
  <c r="BP1374" i="1"/>
  <c r="BP2038" i="1"/>
  <c r="BP2039" i="1"/>
  <c r="BP1331" i="1"/>
  <c r="BP2040" i="1"/>
  <c r="BP1589" i="1"/>
  <c r="BP2041" i="1"/>
  <c r="BP1339" i="1"/>
  <c r="BP1419" i="1"/>
  <c r="BP1338" i="1"/>
  <c r="BP2042" i="1"/>
  <c r="BP2043" i="1"/>
  <c r="BP2044" i="1"/>
  <c r="BP1368" i="1"/>
  <c r="BP1526" i="1"/>
  <c r="BP2045" i="1"/>
  <c r="BP2046" i="1"/>
  <c r="BP2047" i="1"/>
  <c r="BP2048" i="1"/>
  <c r="BP2049" i="1"/>
  <c r="BP2050" i="1"/>
  <c r="BP2051" i="1"/>
  <c r="BP2052" i="1"/>
  <c r="BP2053" i="1"/>
  <c r="BP1356" i="1"/>
  <c r="BP2054" i="1"/>
  <c r="BP2055" i="1"/>
  <c r="BP2056" i="1"/>
  <c r="BP2057" i="1"/>
  <c r="BP2058" i="1"/>
  <c r="BP2059" i="1"/>
  <c r="BP2060" i="1"/>
  <c r="BP2061" i="1"/>
  <c r="BP2062" i="1"/>
  <c r="BP2063" i="1"/>
  <c r="BP2064" i="1"/>
  <c r="BP2065" i="1"/>
  <c r="BP1520" i="1"/>
  <c r="BP2066" i="1"/>
  <c r="BP2067" i="1"/>
  <c r="BP2437" i="1"/>
  <c r="BP2068" i="1"/>
  <c r="BP2069" i="1"/>
  <c r="BP2070" i="1"/>
  <c r="BP2071" i="1"/>
  <c r="BP2072" i="1"/>
  <c r="BP2073" i="1"/>
  <c r="BP2438" i="1"/>
  <c r="BP2074" i="1"/>
  <c r="BP2439" i="1"/>
  <c r="BP2075" i="1"/>
  <c r="BP2076" i="1"/>
  <c r="BP2077" i="1"/>
  <c r="BP2078" i="1"/>
  <c r="BP2079" i="1"/>
  <c r="BP1336" i="1"/>
  <c r="BP2080" i="1"/>
  <c r="BP2081" i="1"/>
  <c r="BP2082" i="1"/>
  <c r="BP2083" i="1"/>
  <c r="BP2084" i="1"/>
  <c r="BP1609" i="1"/>
  <c r="BP2085" i="1"/>
  <c r="BP1571" i="1"/>
  <c r="BP1455" i="1"/>
  <c r="BP2086" i="1"/>
  <c r="BP2087" i="1"/>
  <c r="BP2440" i="1"/>
  <c r="BP2088" i="1"/>
  <c r="BP2441" i="1"/>
  <c r="BP2089" i="1"/>
  <c r="BP1378" i="1"/>
  <c r="BP2090" i="1"/>
  <c r="BP2442" i="1"/>
  <c r="BP2443" i="1"/>
  <c r="BP2091" i="1"/>
  <c r="BP2092" i="1"/>
  <c r="BP1572" i="1"/>
  <c r="BP2093" i="1"/>
  <c r="BP2094" i="1"/>
  <c r="BP2095" i="1"/>
  <c r="BP2096" i="1"/>
  <c r="BP1415" i="1"/>
  <c r="BP1586" i="1"/>
  <c r="BP1240" i="1"/>
  <c r="BP2097" i="1"/>
  <c r="BP2444" i="1"/>
  <c r="BP2445" i="1"/>
  <c r="BP2098" i="1"/>
  <c r="BP2099" i="1"/>
  <c r="BP1469" i="1"/>
  <c r="BP2100" i="1"/>
  <c r="BP2101" i="1"/>
  <c r="BP2102" i="1"/>
  <c r="BP2103" i="1"/>
  <c r="BP2104" i="1"/>
  <c r="BP440" i="1"/>
  <c r="BP2105" i="1"/>
  <c r="BP1410" i="1"/>
  <c r="BP2106" i="1"/>
  <c r="BP2107" i="1"/>
  <c r="BP2108" i="1"/>
  <c r="BP2446" i="1"/>
  <c r="BP2447" i="1"/>
  <c r="BP2448" i="1"/>
  <c r="BP2449" i="1"/>
  <c r="BP2109" i="1"/>
  <c r="BP2110" i="1"/>
  <c r="BP1134" i="1"/>
  <c r="BP2111" i="1"/>
  <c r="BP1136" i="1"/>
  <c r="BP2112" i="1"/>
  <c r="BP2113" i="1"/>
  <c r="BP2114" i="1"/>
  <c r="BP944" i="1"/>
  <c r="BP2450" i="1"/>
  <c r="BP2115" i="1"/>
  <c r="BP2116" i="1"/>
  <c r="BP2117" i="1"/>
  <c r="BP1300" i="1"/>
  <c r="BP297" i="1"/>
  <c r="BP2118" i="1"/>
  <c r="BP959" i="1"/>
  <c r="BP155" i="1"/>
  <c r="BP2119" i="1"/>
  <c r="BP2357" i="1"/>
  <c r="BP2120" i="1"/>
  <c r="BP2393" i="1"/>
  <c r="BP2399" i="1"/>
  <c r="BP2121" i="1"/>
  <c r="BP2122" i="1"/>
  <c r="BP2123" i="1"/>
  <c r="BP2124" i="1"/>
  <c r="BP2125" i="1"/>
  <c r="BP2126" i="1"/>
  <c r="BP1487" i="1"/>
  <c r="BP765" i="1"/>
  <c r="BP2127" i="1"/>
  <c r="BP2128" i="1"/>
  <c r="BP2129" i="1"/>
  <c r="BP2130" i="1"/>
  <c r="BP2131" i="1"/>
  <c r="BP2132" i="1"/>
  <c r="BP2133" i="1"/>
  <c r="BP2134" i="1"/>
  <c r="BP2135" i="1"/>
  <c r="BP2136" i="1"/>
  <c r="BP2137" i="1"/>
  <c r="BP1262" i="1"/>
  <c r="BP2138" i="1"/>
  <c r="BP689" i="1"/>
  <c r="BP2139" i="1"/>
  <c r="BP2140" i="1"/>
  <c r="BP2141" i="1"/>
  <c r="BP2142" i="1"/>
  <c r="BP2143" i="1"/>
  <c r="BP2144" i="1"/>
  <c r="BP2358" i="1"/>
  <c r="BP2145" i="1"/>
  <c r="BP2146" i="1"/>
  <c r="BP2147" i="1"/>
  <c r="BP2148" i="1"/>
  <c r="BP2149" i="1"/>
  <c r="BP2150" i="1"/>
  <c r="BP2151" i="1"/>
  <c r="BP2152" i="1"/>
  <c r="BP2153" i="1"/>
  <c r="BP2154" i="1"/>
  <c r="BP2155" i="1"/>
  <c r="BP2156" i="1"/>
  <c r="BP2157" i="1"/>
  <c r="BP2158" i="1"/>
  <c r="BP2159" i="1"/>
  <c r="BP2160" i="1"/>
  <c r="BP2161" i="1"/>
  <c r="BP2162" i="1"/>
  <c r="BP2163" i="1"/>
  <c r="BP2164" i="1"/>
  <c r="BP2165" i="1"/>
  <c r="BP2451" i="1"/>
  <c r="BP2166" i="1"/>
  <c r="BP2167" i="1"/>
  <c r="BP2168" i="1"/>
  <c r="BP2169" i="1"/>
  <c r="BP2452" i="1"/>
  <c r="BP2170" i="1"/>
  <c r="BP2171" i="1"/>
  <c r="BP2172" i="1"/>
  <c r="BP2173" i="1"/>
  <c r="BP2174" i="1"/>
  <c r="BP2175" i="1"/>
  <c r="BP2176" i="1"/>
  <c r="BP2177" i="1"/>
  <c r="BP2178" i="1"/>
  <c r="BP2179" i="1"/>
  <c r="BP1384" i="1"/>
  <c r="BP1379" i="1"/>
  <c r="BP1405" i="1"/>
  <c r="BP2180" i="1"/>
  <c r="BP2181" i="1"/>
  <c r="BP1366" i="1"/>
  <c r="BP2182" i="1"/>
  <c r="BP2183" i="1"/>
  <c r="BP2184" i="1"/>
  <c r="BP2185" i="1"/>
  <c r="BP2186" i="1"/>
  <c r="BP2187" i="1"/>
  <c r="BP2188" i="1"/>
  <c r="BP2189" i="1"/>
  <c r="BP2190" i="1"/>
  <c r="BP2191" i="1"/>
  <c r="BP2192" i="1"/>
  <c r="BP2193" i="1"/>
  <c r="BP2359" i="1"/>
  <c r="BP2265" i="1"/>
  <c r="BP2360" i="1"/>
  <c r="BP1350" i="1"/>
  <c r="BP2361" i="1"/>
  <c r="BP2362" i="1"/>
  <c r="BP2453" i="1"/>
  <c r="BP2363" i="1"/>
  <c r="BP2194" i="1"/>
  <c r="BP2364" i="1"/>
  <c r="BP2365" i="1"/>
  <c r="BP2366" i="1"/>
  <c r="BP2367" i="1"/>
  <c r="BP2368" i="1"/>
  <c r="BP2369" i="1"/>
  <c r="BP2370" i="1"/>
  <c r="BP2371" i="1"/>
  <c r="BP2372" i="1"/>
  <c r="BP2373" i="1"/>
  <c r="BP2374" i="1"/>
  <c r="BP2375" i="1"/>
  <c r="BP2376" i="1"/>
  <c r="BP2377" i="1"/>
  <c r="BP2454" i="1"/>
  <c r="BP2378" i="1"/>
  <c r="BP963" i="1"/>
  <c r="BP755" i="1"/>
  <c r="BP793" i="1"/>
  <c r="BP1488" i="1"/>
  <c r="BP698" i="1"/>
  <c r="BP876" i="1"/>
  <c r="BP1514" i="1"/>
  <c r="BP1493" i="1"/>
  <c r="BP1494" i="1"/>
  <c r="BP2379" i="1"/>
  <c r="BP2195" i="1"/>
  <c r="BP1361" i="1"/>
  <c r="BP2196" i="1"/>
  <c r="BP2197" i="1"/>
  <c r="BP2302" i="1"/>
  <c r="BP2198" i="1"/>
  <c r="BP2455" i="1"/>
  <c r="BP2277" i="1"/>
  <c r="BP2281" i="1"/>
  <c r="BP1630" i="1"/>
  <c r="BP2199" i="1"/>
  <c r="BP364" i="1"/>
  <c r="BP2380" i="1"/>
  <c r="BP2200" i="1"/>
  <c r="BP2201" i="1"/>
  <c r="BP2381" i="1"/>
  <c r="BP2382" i="1"/>
  <c r="BP2396" i="1"/>
  <c r="BP2395" i="1"/>
  <c r="BP2202" i="1"/>
  <c r="BP1362" i="1"/>
  <c r="BP2248" i="1"/>
  <c r="BP2383" i="1"/>
  <c r="BP2307" i="1"/>
  <c r="BP2203" i="1"/>
  <c r="BP868" i="1"/>
  <c r="BP2456" i="1"/>
  <c r="BP2457" i="1"/>
  <c r="BP1495" i="1"/>
  <c r="BP1258" i="1"/>
  <c r="BP1306" i="1"/>
  <c r="BP1383" i="1"/>
  <c r="BP999" i="1"/>
  <c r="BO286" i="1" l="1"/>
  <c r="BO580" i="1"/>
  <c r="BO980" i="1"/>
  <c r="BO227" i="1"/>
  <c r="BO1275" i="1"/>
  <c r="BO2401" i="1"/>
  <c r="BO43" i="1"/>
  <c r="BO236" i="1"/>
  <c r="BO11" i="1"/>
  <c r="BO15" i="1"/>
  <c r="BO1623" i="1"/>
  <c r="BO906" i="1"/>
  <c r="BO1001" i="1"/>
  <c r="BO1112" i="1"/>
  <c r="BO121" i="1"/>
  <c r="BO30" i="1"/>
  <c r="BO70" i="1"/>
  <c r="BO106" i="1"/>
  <c r="BO1440" i="1"/>
  <c r="BO36" i="1"/>
  <c r="BO488" i="1"/>
  <c r="BO2300" i="1"/>
  <c r="BO1659" i="1"/>
  <c r="BO2410" i="1"/>
  <c r="BO1622" i="1"/>
  <c r="BO115" i="1"/>
  <c r="BO48" i="1"/>
  <c r="BO1271" i="1"/>
  <c r="BO618" i="1"/>
  <c r="BO426" i="1"/>
  <c r="BO3" i="1"/>
  <c r="BO983" i="1"/>
  <c r="BO107" i="1"/>
  <c r="BO233" i="1"/>
  <c r="BO270" i="1"/>
  <c r="BO935" i="1"/>
  <c r="BO934" i="1"/>
  <c r="BO13" i="1"/>
  <c r="BO281" i="1"/>
  <c r="BO57" i="1"/>
  <c r="BO312" i="1"/>
  <c r="BO1660" i="1"/>
  <c r="BO470" i="1"/>
  <c r="BO970" i="1"/>
  <c r="BO9" i="1"/>
  <c r="BO859" i="1"/>
  <c r="BO372" i="1"/>
  <c r="BO799" i="1"/>
  <c r="BO627" i="1"/>
  <c r="BO31" i="1"/>
  <c r="BO20" i="1"/>
  <c r="BO21" i="1"/>
  <c r="BO940" i="1"/>
  <c r="BO1564" i="1"/>
  <c r="BO1496" i="1"/>
  <c r="BO265" i="1"/>
  <c r="BO119" i="1"/>
  <c r="BO42" i="1"/>
  <c r="BO1027" i="1"/>
  <c r="BO66" i="1"/>
  <c r="BO1574" i="1"/>
  <c r="BO28" i="1"/>
  <c r="BO2233" i="1"/>
  <c r="BO1269" i="1"/>
  <c r="BO943" i="1"/>
  <c r="BO59" i="1"/>
  <c r="BO1498" i="1"/>
  <c r="BO185" i="1"/>
  <c r="BO665" i="1"/>
  <c r="BO400" i="1"/>
  <c r="BO1661" i="1"/>
  <c r="BO1021" i="1"/>
  <c r="BO196" i="1"/>
  <c r="BO592" i="1"/>
  <c r="BO598" i="1"/>
  <c r="BO1307" i="1"/>
  <c r="BO1594" i="1"/>
  <c r="BO675" i="1"/>
  <c r="BO1292" i="1"/>
  <c r="BO1023" i="1"/>
  <c r="BO606" i="1"/>
  <c r="BO64" i="1"/>
  <c r="BO97" i="1"/>
  <c r="BO402" i="1"/>
  <c r="BO965" i="1"/>
  <c r="BO242" i="1"/>
  <c r="BO100" i="1"/>
  <c r="BO102" i="1"/>
  <c r="BO101" i="1"/>
  <c r="BO2205" i="1"/>
  <c r="BO160" i="1"/>
  <c r="BO225" i="1"/>
  <c r="BO99" i="1"/>
  <c r="BO1646" i="1"/>
  <c r="BO161" i="1"/>
  <c r="BO60" i="1"/>
  <c r="BO350" i="1"/>
  <c r="BO806" i="1"/>
  <c r="BO84" i="1"/>
  <c r="BO80" i="1"/>
  <c r="BO86" i="1"/>
  <c r="BO93" i="1"/>
  <c r="BO573" i="1"/>
  <c r="BO979" i="1"/>
  <c r="BO381" i="1"/>
  <c r="BO398" i="1"/>
  <c r="BO87" i="1"/>
  <c r="BO408" i="1"/>
  <c r="BO207" i="1"/>
  <c r="BO116" i="1"/>
  <c r="BO1417" i="1"/>
  <c r="BO22" i="1"/>
  <c r="BO498" i="1"/>
  <c r="BO1113" i="1"/>
  <c r="BO1061" i="1"/>
  <c r="BO69" i="1"/>
  <c r="BO1315" i="1"/>
  <c r="BO63" i="1"/>
  <c r="BO626" i="1"/>
  <c r="BO112" i="1"/>
  <c r="BO485" i="1"/>
  <c r="BO766" i="1"/>
  <c r="BO991" i="1"/>
  <c r="BO1033" i="1"/>
  <c r="BO289" i="1"/>
  <c r="BO92" i="1"/>
  <c r="BO85" i="1"/>
  <c r="BO95" i="1"/>
  <c r="BO88" i="1"/>
  <c r="BO82" i="1"/>
  <c r="BO201" i="1"/>
  <c r="BO131" i="1"/>
  <c r="BO197" i="1"/>
  <c r="BO89" i="1"/>
  <c r="BO91" i="1"/>
  <c r="BO90" i="1"/>
  <c r="BO884" i="1"/>
  <c r="BO34" i="1"/>
  <c r="BO858" i="1"/>
  <c r="BO228" i="1"/>
  <c r="BO153" i="1"/>
  <c r="BO145" i="1"/>
  <c r="BO1145" i="1"/>
  <c r="BO566" i="1"/>
  <c r="BO1007" i="1"/>
  <c r="BO1081" i="1"/>
  <c r="BO260" i="1"/>
  <c r="BO122" i="1"/>
  <c r="BO930" i="1"/>
  <c r="BO163" i="1"/>
  <c r="BO1568" i="1"/>
  <c r="BO585" i="1"/>
  <c r="BO150" i="1"/>
  <c r="BO269" i="1"/>
  <c r="BO1159" i="1"/>
  <c r="BO238" i="1"/>
  <c r="BO446" i="1"/>
  <c r="BO491" i="1"/>
  <c r="BO1214" i="1"/>
  <c r="BO646" i="1"/>
  <c r="BO1418" i="1"/>
  <c r="BO154" i="1"/>
  <c r="BO374" i="1"/>
  <c r="BO937" i="1"/>
  <c r="BO245" i="1"/>
  <c r="BO67" i="1"/>
  <c r="BO1633" i="1"/>
  <c r="BO686" i="1"/>
  <c r="BO405" i="1"/>
  <c r="BO125" i="1"/>
  <c r="BO8" i="1"/>
  <c r="BO645" i="1"/>
  <c r="BO303" i="1"/>
  <c r="BO601" i="1"/>
  <c r="BO688" i="1"/>
  <c r="BO120" i="1"/>
  <c r="BO2232" i="1"/>
  <c r="BO1015" i="1"/>
  <c r="BO1117" i="1"/>
  <c r="BO179" i="1"/>
  <c r="BO1527" i="1"/>
  <c r="BO139" i="1"/>
  <c r="BO140" i="1"/>
  <c r="BO945" i="1"/>
  <c r="BO833" i="1"/>
  <c r="BO243" i="1"/>
  <c r="BO1537" i="1"/>
  <c r="BO345" i="1"/>
  <c r="BO1579" i="1"/>
  <c r="BO588" i="1"/>
  <c r="BO674" i="1"/>
  <c r="BO815" i="1"/>
  <c r="BO988" i="1"/>
  <c r="BO600" i="1"/>
  <c r="BO954" i="1"/>
  <c r="BO1165" i="1"/>
  <c r="BO1160" i="1"/>
  <c r="BO1544" i="1"/>
  <c r="BO103" i="1"/>
  <c r="BO397" i="1"/>
  <c r="BO734" i="1"/>
  <c r="BO2215" i="1"/>
  <c r="BO735" i="1"/>
  <c r="BO2213" i="1"/>
  <c r="BO1053" i="1"/>
  <c r="BO274" i="1"/>
  <c r="BO676" i="1"/>
  <c r="BO290" i="1"/>
  <c r="BO310" i="1"/>
  <c r="BO832" i="1"/>
  <c r="BO655" i="1"/>
  <c r="BO152" i="1"/>
  <c r="BO1587" i="1"/>
  <c r="BO672" i="1"/>
  <c r="BO662" i="1"/>
  <c r="BO1662" i="1"/>
  <c r="BO724" i="1"/>
  <c r="BO609" i="1"/>
  <c r="BO246" i="1"/>
  <c r="BO1651" i="1"/>
  <c r="BO40" i="1"/>
  <c r="BO747" i="1"/>
  <c r="BO220" i="1"/>
  <c r="BO50" i="1"/>
  <c r="BO118" i="1"/>
  <c r="BO941" i="1"/>
  <c r="BO658" i="1"/>
  <c r="BO1323" i="1"/>
  <c r="BO1663" i="1"/>
  <c r="BO939" i="1"/>
  <c r="BO75" i="1"/>
  <c r="BO687" i="1"/>
  <c r="BO647" i="1"/>
  <c r="BO209" i="1"/>
  <c r="BO730" i="1"/>
  <c r="BO386" i="1"/>
  <c r="BO170" i="1"/>
  <c r="BO14" i="1"/>
  <c r="BO605" i="1"/>
  <c r="BO670" i="1"/>
  <c r="BO171" i="1"/>
  <c r="BO1612" i="1"/>
  <c r="BO127" i="1"/>
  <c r="BO128" i="1"/>
  <c r="BO182" i="1"/>
  <c r="BO177" i="1"/>
  <c r="BO136" i="1"/>
  <c r="BO1627" i="1"/>
  <c r="BO221" i="1"/>
  <c r="BO180" i="1"/>
  <c r="BO680" i="1"/>
  <c r="BO691" i="1"/>
  <c r="BO692" i="1"/>
  <c r="BO1174" i="1"/>
  <c r="BO1293" i="1"/>
  <c r="BO288" i="1"/>
  <c r="BO1124" i="1"/>
  <c r="BO68" i="1"/>
  <c r="BO1309" i="1"/>
  <c r="BO607" i="1"/>
  <c r="BO83" i="1"/>
  <c r="BO305" i="1"/>
  <c r="BO367" i="1"/>
  <c r="BO2402" i="1"/>
  <c r="BO1664" i="1"/>
  <c r="BO77" i="1"/>
  <c r="BO2229" i="1"/>
  <c r="BO576" i="1"/>
  <c r="BO788" i="1"/>
  <c r="BO694" i="1"/>
  <c r="BO700" i="1"/>
  <c r="BO320" i="1"/>
  <c r="BO533" i="1"/>
  <c r="BO540" i="1"/>
  <c r="BO847" i="1"/>
  <c r="BO1191" i="1"/>
  <c r="BO1011" i="1"/>
  <c r="BO151" i="1"/>
  <c r="BO137" i="1"/>
  <c r="BO327" i="1"/>
  <c r="BO329" i="1"/>
  <c r="BO1398" i="1"/>
  <c r="BO913" i="1"/>
  <c r="BO344" i="1"/>
  <c r="BO1018" i="1"/>
  <c r="BO1390" i="1"/>
  <c r="BO1632" i="1"/>
  <c r="BO293" i="1"/>
  <c r="BO277" i="1"/>
  <c r="BO922" i="1"/>
  <c r="BO757" i="1"/>
  <c r="BO519" i="1"/>
  <c r="BO684" i="1"/>
  <c r="BO111" i="1"/>
  <c r="BO852" i="1"/>
  <c r="BO174" i="1"/>
  <c r="BO912" i="1"/>
  <c r="BO231" i="1"/>
  <c r="BO2314" i="1"/>
  <c r="BO159" i="1"/>
  <c r="BO1184" i="1"/>
  <c r="BO929" i="1"/>
  <c r="BO978" i="1"/>
  <c r="BO308" i="1"/>
  <c r="BO1085" i="1"/>
  <c r="BO108" i="1"/>
  <c r="BO550" i="1"/>
  <c r="BO319" i="1"/>
  <c r="BO842" i="1"/>
  <c r="BO1308" i="1"/>
  <c r="BO301" i="1"/>
  <c r="BO701" i="1"/>
  <c r="BO458" i="1"/>
  <c r="BO110" i="1"/>
  <c r="BO1094" i="1"/>
  <c r="BO2230" i="1"/>
  <c r="BO235" i="1"/>
  <c r="BO1445" i="1"/>
  <c r="BO333" i="1"/>
  <c r="BO593" i="1"/>
  <c r="BO1070" i="1"/>
  <c r="BO629" i="1"/>
  <c r="BO132" i="1"/>
  <c r="BO61" i="1"/>
  <c r="BO855" i="1"/>
  <c r="BO1462" i="1"/>
  <c r="BO2224" i="1"/>
  <c r="BO306" i="1"/>
  <c r="BO1511" i="1"/>
  <c r="BO1386" i="1"/>
  <c r="BO1636" i="1"/>
  <c r="BO1512" i="1"/>
  <c r="BO324" i="1"/>
  <c r="BO382" i="1"/>
  <c r="BO1608" i="1"/>
  <c r="BO189" i="1"/>
  <c r="BO442" i="1"/>
  <c r="BO190" i="1"/>
  <c r="BO79" i="1"/>
  <c r="BO178" i="1"/>
  <c r="BO623" i="1"/>
  <c r="BO2206" i="1"/>
  <c r="BO836" i="1"/>
  <c r="BO223" i="1"/>
  <c r="BO258" i="1"/>
  <c r="BO2405" i="1"/>
  <c r="BO1538" i="1"/>
  <c r="BO2404" i="1"/>
  <c r="BO2403" i="1"/>
  <c r="BO1060" i="1"/>
  <c r="BO1123" i="1"/>
  <c r="BO114" i="1"/>
  <c r="BO214" i="1"/>
  <c r="BO27" i="1"/>
  <c r="BO878" i="1"/>
  <c r="BO206" i="1"/>
  <c r="BO1069" i="1"/>
  <c r="BO1071" i="1"/>
  <c r="BO385" i="1"/>
  <c r="BO1610" i="1"/>
  <c r="BO217" i="1"/>
  <c r="BO942" i="1"/>
  <c r="BO619" i="1"/>
  <c r="BO1143" i="1"/>
  <c r="BO167" i="1"/>
  <c r="BO1637" i="1"/>
  <c r="BO237" i="1"/>
  <c r="BO1259" i="1"/>
  <c r="BO1535" i="1"/>
  <c r="BO342" i="1"/>
  <c r="BO846" i="1"/>
  <c r="BO1128" i="1"/>
  <c r="BO283" i="1"/>
  <c r="BO23" i="1"/>
  <c r="BO1180" i="1"/>
  <c r="BO302" i="1"/>
  <c r="BO474" i="1"/>
  <c r="BO203" i="1"/>
  <c r="BO194" i="1"/>
  <c r="BO1025" i="1"/>
  <c r="BO2220" i="1"/>
  <c r="BO420" i="1"/>
  <c r="BO71" i="1"/>
  <c r="BO226" i="1"/>
  <c r="BO1273" i="1"/>
  <c r="BO248" i="1"/>
  <c r="BO416" i="1"/>
  <c r="BO466" i="1"/>
  <c r="BO215" i="1"/>
  <c r="BO661" i="1"/>
  <c r="BO1032" i="1"/>
  <c r="BO1125" i="1"/>
  <c r="BO156" i="1"/>
  <c r="BO900" i="1"/>
  <c r="BO532" i="1"/>
  <c r="BO574" i="1"/>
  <c r="BO938" i="1"/>
  <c r="BO860" i="1"/>
  <c r="BO685" i="1"/>
  <c r="BO1380" i="1"/>
  <c r="BO1499" i="1"/>
  <c r="BO347" i="1"/>
  <c r="BO359" i="1"/>
  <c r="BO191" i="1"/>
  <c r="BO332" i="1"/>
  <c r="BO1216" i="1"/>
  <c r="BO771" i="1"/>
  <c r="BO464" i="1"/>
  <c r="BO105" i="1"/>
  <c r="BO1173" i="1"/>
  <c r="BO251" i="1"/>
  <c r="BO631" i="1"/>
  <c r="BO2226" i="1"/>
  <c r="BO1008" i="1"/>
  <c r="BO37" i="1"/>
  <c r="BO200" i="1"/>
  <c r="BO218" i="1"/>
  <c r="BO460" i="1"/>
  <c r="BO1289" i="1"/>
  <c r="BO992" i="1"/>
  <c r="BO272" i="1"/>
  <c r="BO822" i="1"/>
  <c r="BO571" i="1"/>
  <c r="BO927" i="1"/>
  <c r="BO300" i="1"/>
  <c r="BO725" i="1"/>
  <c r="BO830" i="1"/>
  <c r="BO1118" i="1"/>
  <c r="BO298" i="1"/>
  <c r="BO973" i="1"/>
  <c r="BO727" i="1"/>
  <c r="BO1274" i="1"/>
  <c r="BO612" i="1"/>
  <c r="BO738" i="1"/>
  <c r="BO560" i="1"/>
  <c r="BO844" i="1"/>
  <c r="BO467" i="1"/>
  <c r="BO743" i="1"/>
  <c r="BO461" i="1"/>
  <c r="BO263" i="1"/>
  <c r="BO1645" i="1"/>
  <c r="BO282" i="1"/>
  <c r="BO1063" i="1"/>
  <c r="BO1175" i="1"/>
  <c r="BO657" i="1"/>
  <c r="BO46" i="1"/>
  <c r="BO336" i="1"/>
  <c r="BO2209" i="1"/>
  <c r="BO1665" i="1"/>
  <c r="BO351" i="1"/>
  <c r="BO216" i="1"/>
  <c r="BO679" i="1"/>
  <c r="BO173" i="1"/>
  <c r="BO353" i="1"/>
  <c r="BO254" i="1"/>
  <c r="BO861" i="1"/>
  <c r="BO1082" i="1"/>
  <c r="BO313" i="1"/>
  <c r="BO318" i="1"/>
  <c r="BO314" i="1"/>
  <c r="BO642" i="1"/>
  <c r="BO172" i="1"/>
  <c r="BO472" i="1"/>
  <c r="BO357" i="1"/>
  <c r="BO389" i="1"/>
  <c r="BO538" i="1"/>
  <c r="BO787" i="1"/>
  <c r="BO621" i="1"/>
  <c r="BO239" i="1"/>
  <c r="BO401" i="1"/>
  <c r="BO741" i="1"/>
  <c r="BO677" i="1"/>
  <c r="BO205" i="1"/>
  <c r="BO1019" i="1"/>
  <c r="BO1188" i="1"/>
  <c r="BO649" i="1"/>
  <c r="BO1041" i="1"/>
  <c r="BO1096" i="1"/>
  <c r="BO879" i="1"/>
  <c r="BO823" i="1"/>
  <c r="BO499" i="1"/>
  <c r="BO478" i="1"/>
  <c r="BO2398" i="1"/>
  <c r="BO2315" i="1"/>
  <c r="BO379" i="1"/>
  <c r="BO966" i="1"/>
  <c r="BO969" i="1"/>
  <c r="BO1178" i="1"/>
  <c r="BO517" i="1"/>
  <c r="BO2217" i="1"/>
  <c r="BO2204" i="1"/>
  <c r="BO147" i="1"/>
  <c r="BO739" i="1"/>
  <c r="BO742" i="1"/>
  <c r="BO396" i="1"/>
  <c r="BO280" i="1"/>
  <c r="BO256" i="1"/>
  <c r="BO964" i="1"/>
  <c r="BO2262" i="1"/>
  <c r="BO501" i="1"/>
  <c r="BO2316" i="1"/>
  <c r="BO2317" i="1"/>
  <c r="BO2301" i="1"/>
  <c r="BO403" i="1"/>
  <c r="BO138" i="1"/>
  <c r="BO315" i="1"/>
  <c r="BO515" i="1"/>
  <c r="BO399" i="1"/>
  <c r="BO164" i="1"/>
  <c r="BO507" i="1"/>
  <c r="BO1192" i="1"/>
  <c r="BO354" i="1"/>
  <c r="BO338" i="1"/>
  <c r="BO2303" i="1"/>
  <c r="BO948" i="1"/>
  <c r="BO483" i="1"/>
  <c r="BO229" i="1"/>
  <c r="BO340" i="1"/>
  <c r="BO967" i="1"/>
  <c r="BO901" i="1"/>
  <c r="BO503" i="1"/>
  <c r="BO475" i="1"/>
  <c r="BO41" i="1"/>
  <c r="BO492" i="1"/>
  <c r="BO857" i="1"/>
  <c r="BO544" i="1"/>
  <c r="BO413" i="1"/>
  <c r="BO429" i="1"/>
  <c r="BO1193" i="1"/>
  <c r="BO378" i="1"/>
  <c r="BO113" i="1"/>
  <c r="BO535" i="1"/>
  <c r="BO447" i="1"/>
  <c r="BO908" i="1"/>
  <c r="BO874" i="1"/>
  <c r="BO266" i="1"/>
  <c r="BO157" i="1"/>
  <c r="BO1457" i="1"/>
  <c r="BO292" i="1"/>
  <c r="BO504" i="1"/>
  <c r="BO1441" i="1"/>
  <c r="BO473" i="1"/>
  <c r="BO761" i="1"/>
  <c r="BO794" i="1"/>
  <c r="BO459" i="1"/>
  <c r="BO348" i="1"/>
  <c r="BO570" i="1"/>
  <c r="BO2222" i="1"/>
  <c r="BO184" i="1"/>
  <c r="BO169" i="1"/>
  <c r="BO695" i="1"/>
  <c r="BO511" i="1"/>
  <c r="BO529" i="1"/>
  <c r="BO497" i="1"/>
  <c r="BO392" i="1"/>
  <c r="BO162" i="1"/>
  <c r="BO630" i="1"/>
  <c r="BO1170" i="1"/>
  <c r="BO482" i="1"/>
  <c r="BO1297" i="1"/>
  <c r="BO358" i="1"/>
  <c r="BO208" i="1"/>
  <c r="BO512" i="1"/>
  <c r="BO423" i="1"/>
  <c r="BO509" i="1"/>
  <c r="BO784" i="1"/>
  <c r="BO487" i="1"/>
  <c r="BO763" i="1"/>
  <c r="BO476" i="1"/>
  <c r="BO526" i="1"/>
  <c r="BO490" i="1"/>
  <c r="BO430" i="1"/>
  <c r="BO1260" i="1"/>
  <c r="BO1049" i="1"/>
  <c r="BO76" i="1"/>
  <c r="BO309" i="1"/>
  <c r="BO479" i="1"/>
  <c r="BO1202" i="1"/>
  <c r="BO334" i="1"/>
  <c r="BO192" i="1"/>
  <c r="BO465" i="1"/>
  <c r="BO628" i="1"/>
  <c r="BO94" i="1"/>
  <c r="BO432" i="1"/>
  <c r="BO843" i="1"/>
  <c r="BO362" i="1"/>
  <c r="BO175" i="1"/>
  <c r="BO427" i="1"/>
  <c r="BO449" i="1"/>
  <c r="BO530" i="1"/>
  <c r="BO370" i="1"/>
  <c r="BO522" i="1"/>
  <c r="BO424" i="1"/>
  <c r="BO279" i="1"/>
  <c r="BO371" i="1"/>
  <c r="BO489" i="1"/>
  <c r="BO365" i="1"/>
  <c r="BO1510" i="1"/>
  <c r="BO135" i="1"/>
  <c r="BO296" i="1"/>
  <c r="BO1072" i="1"/>
  <c r="BO1643" i="1"/>
  <c r="BO377" i="1"/>
  <c r="BO508" i="1"/>
  <c r="BO1129" i="1"/>
  <c r="BO1426" i="1"/>
  <c r="BO54" i="1"/>
  <c r="BO1276" i="1"/>
  <c r="BO481" i="1"/>
  <c r="BO419" i="1"/>
  <c r="BO434" i="1"/>
  <c r="BO2221" i="1"/>
  <c r="BO443" i="1"/>
  <c r="BO417" i="1"/>
  <c r="BO428" i="1"/>
  <c r="BO1122" i="1"/>
  <c r="BO534" i="1"/>
  <c r="BO468" i="1"/>
  <c r="BO146" i="1"/>
  <c r="BO1135" i="1"/>
  <c r="BO1005" i="1"/>
  <c r="BO1324" i="1"/>
  <c r="BO536" i="1"/>
  <c r="BO577" i="1"/>
  <c r="BO779" i="1"/>
  <c r="BO764" i="1"/>
  <c r="BO564" i="1"/>
  <c r="BO18" i="1"/>
  <c r="BO737" i="1"/>
  <c r="BO729" i="1"/>
  <c r="BO795" i="1"/>
  <c r="BO494" i="1"/>
  <c r="BO744" i="1"/>
  <c r="BO493" i="1"/>
  <c r="BO1265" i="1"/>
  <c r="BO782" i="1"/>
  <c r="BO2234" i="1"/>
  <c r="BO745" i="1"/>
  <c r="BO346" i="1"/>
  <c r="BO438" i="1"/>
  <c r="BO500" i="1"/>
  <c r="BO2239" i="1"/>
  <c r="BO1313" i="1"/>
  <c r="BO528" i="1"/>
  <c r="BO789" i="1"/>
  <c r="BO758" i="1"/>
  <c r="BO273" i="1"/>
  <c r="BO557" i="1"/>
  <c r="BO543" i="1"/>
  <c r="BO247" i="1"/>
  <c r="BO2236" i="1"/>
  <c r="BO2235" i="1"/>
  <c r="BO754" i="1"/>
  <c r="BO1264" i="1"/>
  <c r="BO335" i="1"/>
  <c r="BO510" i="1"/>
  <c r="BO1326" i="1"/>
  <c r="BO439" i="1"/>
  <c r="BO376" i="1"/>
  <c r="BO567" i="1"/>
  <c r="BO568" i="1"/>
  <c r="BO264" i="1"/>
  <c r="BO565" i="1"/>
  <c r="BO561" i="1"/>
  <c r="BO388" i="1"/>
  <c r="BO641" i="1"/>
  <c r="BO569" i="1"/>
  <c r="BO572" i="1"/>
  <c r="BO579" i="1"/>
  <c r="BO578" i="1"/>
  <c r="BO640" i="1"/>
  <c r="BO1666" i="1"/>
  <c r="BO1407" i="1"/>
  <c r="BO1667" i="1"/>
  <c r="BO746" i="1"/>
  <c r="BO575" i="1"/>
  <c r="BO47" i="1"/>
  <c r="BO477" i="1"/>
  <c r="BO1268" i="1"/>
  <c r="BO733" i="1"/>
  <c r="BO581" i="1"/>
  <c r="BO953" i="1"/>
  <c r="BO582" i="1"/>
  <c r="BO977" i="1"/>
  <c r="BO1668" i="1"/>
  <c r="BO1219" i="1"/>
  <c r="BO1095" i="1"/>
  <c r="BO1088" i="1"/>
  <c r="BO2458" i="1"/>
  <c r="BO1655" i="1"/>
  <c r="BO904" i="1"/>
  <c r="BO1249" i="1"/>
  <c r="BO204" i="1"/>
  <c r="BO1126" i="1"/>
  <c r="BO838" i="1"/>
  <c r="BO1669" i="1"/>
  <c r="BO1059" i="1"/>
  <c r="BO888" i="1"/>
  <c r="BO1250" i="1"/>
  <c r="BO1108" i="1"/>
  <c r="BO387" i="1"/>
  <c r="BO527" i="1"/>
  <c r="BO1518" i="1"/>
  <c r="BO148" i="1"/>
  <c r="BO330" i="1"/>
  <c r="BO783" i="1"/>
  <c r="BO525" i="1"/>
  <c r="BO16" i="1"/>
  <c r="BO1210" i="1"/>
  <c r="BO232" i="1"/>
  <c r="BO807" i="1"/>
  <c r="BO1086" i="1"/>
  <c r="BO317" i="1"/>
  <c r="BO291" i="1"/>
  <c r="BO411" i="1"/>
  <c r="BO828" i="1"/>
  <c r="BO678" i="1"/>
  <c r="BO637" i="1"/>
  <c r="BO715" i="1"/>
  <c r="BO1319" i="1"/>
  <c r="BO1670" i="1"/>
  <c r="BO1254" i="1"/>
  <c r="BO1671" i="1"/>
  <c r="BO252" i="1"/>
  <c r="BO863" i="1"/>
  <c r="BO202" i="1"/>
  <c r="BO1318" i="1"/>
  <c r="BO1014" i="1"/>
  <c r="BO2240" i="1"/>
  <c r="BO2212" i="1"/>
  <c r="BO984" i="1"/>
  <c r="BO244" i="1"/>
  <c r="BO1634" i="1"/>
  <c r="BO1034" i="1"/>
  <c r="BO1635" i="1"/>
  <c r="BO62" i="1"/>
  <c r="BO58" i="1"/>
  <c r="BO321" i="1"/>
  <c r="BO183" i="1"/>
  <c r="BO355" i="1"/>
  <c r="BO845" i="1"/>
  <c r="BO993" i="1"/>
  <c r="BO187" i="1"/>
  <c r="BO337" i="1"/>
  <c r="BO1151" i="1"/>
  <c r="BO74" i="1"/>
  <c r="BO339" i="1"/>
  <c r="BO1327" i="1"/>
  <c r="BO840" i="1"/>
  <c r="BO1624" i="1"/>
  <c r="BO1238" i="1"/>
  <c r="BO294" i="1"/>
  <c r="BO25" i="1"/>
  <c r="BO1102" i="1"/>
  <c r="BO1672" i="1"/>
  <c r="BO1596" i="1"/>
  <c r="BO648" i="1"/>
  <c r="BO931" i="1"/>
  <c r="BO1235" i="1"/>
  <c r="BO808" i="1"/>
  <c r="BO1673" i="1"/>
  <c r="BO480" i="1"/>
  <c r="BO1228" i="1"/>
  <c r="BO1218" i="1"/>
  <c r="BO1674" i="1"/>
  <c r="BO1399" i="1"/>
  <c r="BO810" i="1"/>
  <c r="BO971" i="1"/>
  <c r="BO1393" i="1"/>
  <c r="BO1400" i="1"/>
  <c r="BO1675" i="1"/>
  <c r="BO1676" i="1"/>
  <c r="BO1548" i="1"/>
  <c r="BO1077" i="1"/>
  <c r="BO1677" i="1"/>
  <c r="BO1642" i="1"/>
  <c r="BO1185" i="1"/>
  <c r="BO1183" i="1"/>
  <c r="BO96" i="1"/>
  <c r="BO962" i="1"/>
  <c r="BO1186" i="1"/>
  <c r="BO961" i="1"/>
  <c r="BO262" i="1"/>
  <c r="BO682" i="1"/>
  <c r="BO407" i="1"/>
  <c r="BO412" i="1"/>
  <c r="BO1678" i="1"/>
  <c r="BO635" i="1"/>
  <c r="BO1540" i="1"/>
  <c r="BO914" i="1"/>
  <c r="BO613" i="1"/>
  <c r="BO1163" i="1"/>
  <c r="BO1130" i="1"/>
  <c r="BO546" i="1"/>
  <c r="BO599" i="1"/>
  <c r="BO681" i="1"/>
  <c r="BO1099" i="1"/>
  <c r="BO812" i="1"/>
  <c r="BO1679" i="1"/>
  <c r="BO124" i="1"/>
  <c r="BO921" i="1"/>
  <c r="BO895" i="1"/>
  <c r="BO1075" i="1"/>
  <c r="BO1311" i="1"/>
  <c r="BO130" i="1"/>
  <c r="BO693" i="1"/>
  <c r="BO615" i="1"/>
  <c r="BO98" i="1"/>
  <c r="BO1680" i="1"/>
  <c r="BO614" i="1"/>
  <c r="BO1681" i="1"/>
  <c r="BO1050" i="1"/>
  <c r="BO1682" i="1"/>
  <c r="BO1231" i="1"/>
  <c r="BO697" i="1"/>
  <c r="BO716" i="1"/>
  <c r="BO1003" i="1"/>
  <c r="BO469" i="1"/>
  <c r="BO994" i="1"/>
  <c r="BO866" i="1"/>
  <c r="BO1505" i="1"/>
  <c r="BO1463" i="1"/>
  <c r="BO287" i="1"/>
  <c r="BO1212" i="1"/>
  <c r="BO933" i="1"/>
  <c r="BO704" i="1"/>
  <c r="BO1447" i="1"/>
  <c r="BO1683" i="1"/>
  <c r="BO1226" i="1"/>
  <c r="BO295" i="1"/>
  <c r="BO421" i="1"/>
  <c r="BO1684" i="1"/>
  <c r="BO166" i="1"/>
  <c r="BO1195" i="1"/>
  <c r="BO1320" i="1"/>
  <c r="BO981" i="1"/>
  <c r="BO664" i="1"/>
  <c r="BO1628" i="1"/>
  <c r="BO436" i="1"/>
  <c r="BO435" i="1"/>
  <c r="BO792" i="1"/>
  <c r="BO791" i="1"/>
  <c r="BO81" i="1"/>
  <c r="BO1685" i="1"/>
  <c r="BO602" i="1"/>
  <c r="BO437" i="1"/>
  <c r="BO707" i="1"/>
  <c r="BO455" i="1"/>
  <c r="BO1686" i="1"/>
  <c r="BO384" i="1"/>
  <c r="BO448" i="1"/>
  <c r="BO462" i="1"/>
  <c r="BO450" i="1"/>
  <c r="BO425" i="1"/>
  <c r="BO433" i="1"/>
  <c r="BO452" i="1"/>
  <c r="BO2231" i="1"/>
  <c r="BO451" i="1"/>
  <c r="BO539" i="1"/>
  <c r="BO471" i="1"/>
  <c r="BO391" i="1"/>
  <c r="BO1196" i="1"/>
  <c r="BO2210" i="1"/>
  <c r="BO1476" i="1"/>
  <c r="BO804" i="1"/>
  <c r="BO1687" i="1"/>
  <c r="BO1519" i="1"/>
  <c r="BO1391" i="1"/>
  <c r="BO1080" i="1"/>
  <c r="BO1688" i="1"/>
  <c r="BO12" i="1"/>
  <c r="BO38" i="1"/>
  <c r="BO1536" i="1"/>
  <c r="BO1604" i="1"/>
  <c r="BO1524" i="1"/>
  <c r="BO2238" i="1"/>
  <c r="BO2207" i="1"/>
  <c r="BO556" i="1"/>
  <c r="BO877" i="1"/>
  <c r="BO714" i="1"/>
  <c r="BO1689" i="1"/>
  <c r="BO45" i="1"/>
  <c r="BO1089" i="1"/>
  <c r="BO841" i="1"/>
  <c r="BO1690" i="1"/>
  <c r="BO905" i="1"/>
  <c r="BO496" i="1"/>
  <c r="BO1177" i="1"/>
  <c r="BO849" i="1"/>
  <c r="BO257" i="1"/>
  <c r="BO133" i="1"/>
  <c r="BO326" i="1"/>
  <c r="BO1245" i="1"/>
  <c r="BO622" i="1"/>
  <c r="BO1502" i="1"/>
  <c r="BO751" i="1"/>
  <c r="BO1402" i="1"/>
  <c r="BO1691" i="1"/>
  <c r="BO1692" i="1"/>
  <c r="BO261" i="1"/>
  <c r="BO186" i="1"/>
  <c r="BO126" i="1"/>
  <c r="BO1525" i="1"/>
  <c r="BO276" i="1"/>
  <c r="BO1006" i="1"/>
  <c r="BO616" i="1"/>
  <c r="BO149" i="1"/>
  <c r="BO1239" i="1"/>
  <c r="BO19" i="1"/>
  <c r="BO1451" i="1"/>
  <c r="BO590" i="1"/>
  <c r="BO1649" i="1"/>
  <c r="BO1091" i="1"/>
  <c r="BO1255" i="1"/>
  <c r="BO896" i="1"/>
  <c r="BO1693" i="1"/>
  <c r="BO158" i="1"/>
  <c r="BO356" i="1"/>
  <c r="BO1222" i="1"/>
  <c r="BO748" i="1"/>
  <c r="BO749" i="1"/>
  <c r="BO1190" i="1"/>
  <c r="BO1583" i="1"/>
  <c r="BO1076" i="1"/>
  <c r="BO1552" i="1"/>
  <c r="BO932" i="1"/>
  <c r="BO343" i="1"/>
  <c r="BO1257" i="1"/>
  <c r="BO1442" i="1"/>
  <c r="BO718" i="1"/>
  <c r="BO1504" i="1"/>
  <c r="BO2216" i="1"/>
  <c r="BO1422" i="1"/>
  <c r="BO1603" i="1"/>
  <c r="BO1047" i="1"/>
  <c r="BO213" i="1"/>
  <c r="BO1425" i="1"/>
  <c r="BO1141" i="1"/>
  <c r="BO456" i="1"/>
  <c r="BO1107" i="1"/>
  <c r="BO781" i="1"/>
  <c r="BO548" i="1"/>
  <c r="BO134" i="1"/>
  <c r="BO1064" i="1"/>
  <c r="BO1115" i="1"/>
  <c r="BO1079" i="1"/>
  <c r="BO1241" i="1"/>
  <c r="BO1392" i="1"/>
  <c r="BO798" i="1"/>
  <c r="BO633" i="1"/>
  <c r="BO394" i="1"/>
  <c r="BO752" i="1"/>
  <c r="BO4" i="1"/>
  <c r="BO555" i="1"/>
  <c r="BO820" i="1"/>
  <c r="BO1040" i="1"/>
  <c r="BO444" i="1"/>
  <c r="BO553" i="1"/>
  <c r="BO774" i="1"/>
  <c r="BO219" i="1"/>
  <c r="BO549" i="1"/>
  <c r="BO360" i="1"/>
  <c r="BO1428" i="1"/>
  <c r="BO723" i="1"/>
  <c r="BO1097" i="1"/>
  <c r="BO1403" i="1"/>
  <c r="BO1639" i="1"/>
  <c r="BO2225" i="1"/>
  <c r="BO1285" i="1"/>
  <c r="BO1217" i="1"/>
  <c r="BO1573" i="1"/>
  <c r="BO2228" i="1"/>
  <c r="BO1606" i="1"/>
  <c r="BO484" i="1"/>
  <c r="BO1543" i="1"/>
  <c r="BO431" i="1"/>
  <c r="BO1558" i="1"/>
  <c r="BO1057" i="1"/>
  <c r="BO898" i="1"/>
  <c r="BO2218" i="1"/>
  <c r="BO1373" i="1"/>
  <c r="BO1694" i="1"/>
  <c r="BO2219" i="1"/>
  <c r="BO1227" i="1"/>
  <c r="BO753" i="1"/>
  <c r="BO1316" i="1"/>
  <c r="BO1230" i="1"/>
  <c r="BO1576" i="1"/>
  <c r="BO1282" i="1"/>
  <c r="BO587" i="1"/>
  <c r="BO595" i="1"/>
  <c r="BO10" i="1"/>
  <c r="BO728" i="1"/>
  <c r="BO1695" i="1"/>
  <c r="BO759" i="1"/>
  <c r="BO188" i="1"/>
  <c r="BO1167" i="1"/>
  <c r="BO559" i="1"/>
  <c r="BO1696" i="1"/>
  <c r="BO1626" i="1"/>
  <c r="BO1697" i="1"/>
  <c r="BO699" i="1"/>
  <c r="BO1056" i="1"/>
  <c r="BO1253" i="1"/>
  <c r="BO1698" i="1"/>
  <c r="BO1408" i="1"/>
  <c r="BO1699" i="1"/>
  <c r="BO1010" i="1"/>
  <c r="BO1397" i="1"/>
  <c r="BO1700" i="1"/>
  <c r="BO6" i="1"/>
  <c r="BO267" i="1"/>
  <c r="BO1631" i="1"/>
  <c r="BO1171" i="1"/>
  <c r="BO814" i="1"/>
  <c r="BO284" i="1"/>
  <c r="BO285" i="1"/>
  <c r="BO24" i="1"/>
  <c r="BO17" i="1"/>
  <c r="BO796" i="1"/>
  <c r="BO1144" i="1"/>
  <c r="BO1083" i="1"/>
  <c r="BO1388" i="1"/>
  <c r="BO762" i="1"/>
  <c r="BO1246" i="1"/>
  <c r="BO998" i="1"/>
  <c r="BO1341" i="1"/>
  <c r="BO1575" i="1"/>
  <c r="BO331" i="1"/>
  <c r="BO780" i="1"/>
  <c r="BO709" i="1"/>
  <c r="BO1158" i="1"/>
  <c r="BO1701" i="1"/>
  <c r="BO717" i="1"/>
  <c r="BO1189" i="1"/>
  <c r="BO224" i="1"/>
  <c r="BO1702" i="1"/>
  <c r="BO1221" i="1"/>
  <c r="BO1229" i="1"/>
  <c r="BO1578" i="1"/>
  <c r="BO230" i="1"/>
  <c r="BO1582" i="1"/>
  <c r="BO1363" i="1"/>
  <c r="BO1592" i="1"/>
  <c r="BO1621" i="1"/>
  <c r="BO457" i="1"/>
  <c r="BO1656" i="1"/>
  <c r="BO919" i="1"/>
  <c r="BO241" i="1"/>
  <c r="BO589" i="1"/>
  <c r="BO839" i="1"/>
  <c r="BO897" i="1"/>
  <c r="BO591" i="1"/>
  <c r="BO1270" i="1"/>
  <c r="BO915" i="1"/>
  <c r="BO1581" i="1"/>
  <c r="BO659" i="1"/>
  <c r="BO2214" i="1"/>
  <c r="BO1585" i="1"/>
  <c r="BO129" i="1"/>
  <c r="BO1287" i="1"/>
  <c r="BO1569" i="1"/>
  <c r="BO867" i="1"/>
  <c r="BO1513" i="1"/>
  <c r="BO923" i="1"/>
  <c r="BO1045" i="1"/>
  <c r="BO924" i="1"/>
  <c r="BO1481" i="1"/>
  <c r="BO946" i="1"/>
  <c r="BO1062" i="1"/>
  <c r="BO1658" i="1"/>
  <c r="BO1703" i="1"/>
  <c r="BO1704" i="1"/>
  <c r="BO1155" i="1"/>
  <c r="BO1263" i="1"/>
  <c r="BO1629" i="1"/>
  <c r="BO211" i="1"/>
  <c r="BO1625" i="1"/>
  <c r="BO1000" i="1"/>
  <c r="BO816" i="1"/>
  <c r="BO826" i="1"/>
  <c r="BO1705" i="1"/>
  <c r="BO1706" i="1"/>
  <c r="BO955" i="1"/>
  <c r="BO834" i="1"/>
  <c r="BO1707" i="1"/>
  <c r="BO1708" i="1"/>
  <c r="BO1709" i="1"/>
  <c r="BO117" i="1"/>
  <c r="BO271" i="1"/>
  <c r="BO1414" i="1"/>
  <c r="BO1036" i="1"/>
  <c r="BO1710" i="1"/>
  <c r="BO1475" i="1"/>
  <c r="BO1489" i="1"/>
  <c r="BO1711" i="1"/>
  <c r="BO1712" i="1"/>
  <c r="BO144" i="1"/>
  <c r="BO1713" i="1"/>
  <c r="BO1714" i="1"/>
  <c r="BO1715" i="1"/>
  <c r="BO1161" i="1"/>
  <c r="BO1551" i="1"/>
  <c r="BO1490" i="1"/>
  <c r="BO702" i="1"/>
  <c r="BO1232" i="1"/>
  <c r="BO1491" i="1"/>
  <c r="BO249" i="1"/>
  <c r="BO997" i="1"/>
  <c r="BO1169" i="1"/>
  <c r="BO2412" i="1"/>
  <c r="BO1716" i="1"/>
  <c r="BO1114" i="1"/>
  <c r="BO611" i="1"/>
  <c r="BO1508" i="1"/>
  <c r="BO584" i="1"/>
  <c r="BO299" i="1"/>
  <c r="BO683" i="1"/>
  <c r="BO624" i="1"/>
  <c r="BO1717" i="1"/>
  <c r="BO1595" i="1"/>
  <c r="BO1718" i="1"/>
  <c r="BO825" i="1"/>
  <c r="BO1087" i="1"/>
  <c r="BO1092" i="1"/>
  <c r="BO72" i="1"/>
  <c r="BO1591" i="1"/>
  <c r="BO1533" i="1"/>
  <c r="BO1648" i="1"/>
  <c r="BO304" i="1"/>
  <c r="BO1647" i="1"/>
  <c r="BO1058" i="1"/>
  <c r="BO1590" i="1"/>
  <c r="BO1090" i="1"/>
  <c r="BO1153" i="1"/>
  <c r="BO1208" i="1"/>
  <c r="BO887" i="1"/>
  <c r="BO1529" i="1"/>
  <c r="BO1024" i="1"/>
  <c r="BO1450" i="1"/>
  <c r="BO1234" i="1"/>
  <c r="BO1176" i="1"/>
  <c r="BO1427" i="1"/>
  <c r="BO1719" i="1"/>
  <c r="BO1720" i="1"/>
  <c r="BO1654" i="1"/>
  <c r="BO1149" i="1"/>
  <c r="BO617" i="1"/>
  <c r="BO732" i="1"/>
  <c r="BO486" i="1"/>
  <c r="BO1444" i="1"/>
  <c r="BO1721" i="1"/>
  <c r="BO1722" i="1"/>
  <c r="BO1723" i="1"/>
  <c r="BO803" i="1"/>
  <c r="BO1312" i="1"/>
  <c r="BO537" i="1"/>
  <c r="BO1724" i="1"/>
  <c r="BO986" i="1"/>
  <c r="BO586" i="1"/>
  <c r="BO1617" i="1"/>
  <c r="BO956" i="1"/>
  <c r="BO5" i="1"/>
  <c r="BO1545" i="1"/>
  <c r="BO1030" i="1"/>
  <c r="BO1725" i="1"/>
  <c r="BO1726" i="1"/>
  <c r="BO1650" i="1"/>
  <c r="BO821" i="1"/>
  <c r="BO1727" i="1"/>
  <c r="BO990" i="1"/>
  <c r="BO989" i="1"/>
  <c r="BO520" i="1"/>
  <c r="BO1093" i="1"/>
  <c r="BO1728" i="1"/>
  <c r="BO495" i="1"/>
  <c r="BO976" i="1"/>
  <c r="BO1267" i="1"/>
  <c r="BO1172" i="1"/>
  <c r="BO769" i="1"/>
  <c r="BO785" i="1"/>
  <c r="BO1051" i="1"/>
  <c r="BO889" i="1"/>
  <c r="BO603" i="1"/>
  <c r="BO1048" i="1"/>
  <c r="BO1012" i="1"/>
  <c r="BO1084" i="1"/>
  <c r="BO1042" i="1"/>
  <c r="BO726" i="1"/>
  <c r="BO1266" i="1"/>
  <c r="BO1729" i="1"/>
  <c r="BO705" i="1"/>
  <c r="BO1213" i="1"/>
  <c r="BO441" i="1"/>
  <c r="BO1730" i="1"/>
  <c r="BO1607" i="1"/>
  <c r="BO1731" i="1"/>
  <c r="BO610" i="1"/>
  <c r="BO454" i="1"/>
  <c r="BO957" i="1"/>
  <c r="BO2313" i="1"/>
  <c r="BO651" i="1"/>
  <c r="BO750" i="1"/>
  <c r="BO1616" i="1"/>
  <c r="BO1523" i="1"/>
  <c r="BO1732" i="1"/>
  <c r="BO1101" i="1"/>
  <c r="BO982" i="1"/>
  <c r="BO1110" i="1"/>
  <c r="BO1733" i="1"/>
  <c r="BO1179" i="1"/>
  <c r="BO1105" i="1"/>
  <c r="BO634" i="1"/>
  <c r="BO1337" i="1"/>
  <c r="BO1473" i="1"/>
  <c r="BO1035" i="1"/>
  <c r="BO1562" i="1"/>
  <c r="BO1497" i="1"/>
  <c r="BO985" i="1"/>
  <c r="BO1567" i="1"/>
  <c r="BO1310" i="1"/>
  <c r="BO1734" i="1"/>
  <c r="BO1243" i="1"/>
  <c r="BO1735" i="1"/>
  <c r="BO1467" i="1"/>
  <c r="BO865" i="1"/>
  <c r="BO853" i="1"/>
  <c r="BO1466" i="1"/>
  <c r="BO1142" i="1"/>
  <c r="BO1043" i="1"/>
  <c r="BO406" i="1"/>
  <c r="BO32" i="1"/>
  <c r="BO620" i="1"/>
  <c r="BO671" i="1"/>
  <c r="BO1598" i="1"/>
  <c r="BO1736" i="1"/>
  <c r="BO1737" i="1"/>
  <c r="BO706" i="1"/>
  <c r="BO666" i="1"/>
  <c r="BO1738" i="1"/>
  <c r="BO1570" i="1"/>
  <c r="BO369" i="1"/>
  <c r="BO1739" i="1"/>
  <c r="BO1409" i="1"/>
  <c r="BO811" i="1"/>
  <c r="BO1740" i="1"/>
  <c r="BO1741" i="1"/>
  <c r="BO829" i="1"/>
  <c r="BO667" i="1"/>
  <c r="BO1742" i="1"/>
  <c r="BO636" i="1"/>
  <c r="BO873" i="1"/>
  <c r="BO322" i="1"/>
  <c r="BO1743" i="1"/>
  <c r="BO891" i="1"/>
  <c r="BO26" i="1"/>
  <c r="BO1116" i="1"/>
  <c r="BO708" i="1"/>
  <c r="BO926" i="1"/>
  <c r="BO1539" i="1"/>
  <c r="BO404" i="1"/>
  <c r="BO1744" i="1"/>
  <c r="BO918" i="1"/>
  <c r="BO253" i="1"/>
  <c r="BO1745" i="1"/>
  <c r="BO65" i="1"/>
  <c r="BO1029" i="1"/>
  <c r="BO198" i="1"/>
  <c r="BO44" i="1"/>
  <c r="BO1394" i="1"/>
  <c r="BO1052" i="1"/>
  <c r="BO835" i="1"/>
  <c r="BO165" i="1"/>
  <c r="BO882" i="1"/>
  <c r="BO1017" i="1"/>
  <c r="BO1140" i="1"/>
  <c r="BO928" i="1"/>
  <c r="BO663" i="1"/>
  <c r="BO39" i="1"/>
  <c r="BO363" i="1"/>
  <c r="BO1100" i="1"/>
  <c r="BO1168" i="1"/>
  <c r="BO1396" i="1"/>
  <c r="BO523" i="1"/>
  <c r="BO1460" i="1"/>
  <c r="BO639" i="1"/>
  <c r="BO278" i="1"/>
  <c r="BO1431" i="1"/>
  <c r="BO453" i="1"/>
  <c r="BO212" i="1"/>
  <c r="BO240" i="1"/>
  <c r="BO195" i="1"/>
  <c r="BO1454" i="1"/>
  <c r="BO1611" i="1"/>
  <c r="BO1516" i="1"/>
  <c r="BO768" i="1"/>
  <c r="BO1565" i="1"/>
  <c r="BO920" i="1"/>
  <c r="BO1046" i="1"/>
  <c r="BO1640" i="1"/>
  <c r="BO502" i="1"/>
  <c r="BO1746" i="1"/>
  <c r="BO650" i="1"/>
  <c r="BO506" i="1"/>
  <c r="BO801" i="1"/>
  <c r="BO373" i="1"/>
  <c r="BO518" i="1"/>
  <c r="BO1747" i="1"/>
  <c r="BO790" i="1"/>
  <c r="BO644" i="1"/>
  <c r="BO104" i="1"/>
  <c r="BO894" i="1"/>
  <c r="BO1283" i="1"/>
  <c r="BO643" i="1"/>
  <c r="BO856" i="1"/>
  <c r="BO1547" i="1"/>
  <c r="BO168" i="1"/>
  <c r="BO341" i="1"/>
  <c r="BO850" i="1"/>
  <c r="BO594" i="1"/>
  <c r="BO1517" i="1"/>
  <c r="BO352" i="1"/>
  <c r="BO516" i="1"/>
  <c r="BO1748" i="1"/>
  <c r="BO1074" i="1"/>
  <c r="BO1472" i="1"/>
  <c r="BO1233" i="1"/>
  <c r="BO1749" i="1"/>
  <c r="BO1345" i="1"/>
  <c r="BO690" i="1"/>
  <c r="BO193" i="1"/>
  <c r="BO917" i="1"/>
  <c r="BO1750" i="1"/>
  <c r="BO1248" i="1"/>
  <c r="BO1382" i="1"/>
  <c r="BO1459" i="1"/>
  <c r="BO1751" i="1"/>
  <c r="BO1280" i="1"/>
  <c r="BO1305" i="1"/>
  <c r="BO1261" i="1"/>
  <c r="BO1321" i="1"/>
  <c r="BO1104" i="1"/>
  <c r="BO1317" i="1"/>
  <c r="BO418" i="1"/>
  <c r="BO52" i="1"/>
  <c r="BO328" i="1"/>
  <c r="BO1566" i="1"/>
  <c r="BO1752" i="1"/>
  <c r="BO1753" i="1"/>
  <c r="BO1468" i="1"/>
  <c r="BO1754" i="1"/>
  <c r="BO972" i="1"/>
  <c r="BO1103" i="1"/>
  <c r="BO1755" i="1"/>
  <c r="BO368" i="1"/>
  <c r="BO366" i="1"/>
  <c r="BO1237" i="1"/>
  <c r="BO275" i="1"/>
  <c r="BO1054" i="1"/>
  <c r="BO669" i="1"/>
  <c r="BO325" i="1"/>
  <c r="BO1068" i="1"/>
  <c r="BO410" i="1"/>
  <c r="BO176" i="1"/>
  <c r="BO513" i="1"/>
  <c r="BO2211" i="1"/>
  <c r="BO805" i="1"/>
  <c r="BO552" i="1"/>
  <c r="BO545" i="1"/>
  <c r="BO562" i="1"/>
  <c r="BO563" i="1"/>
  <c r="BO558" i="1"/>
  <c r="BO960" i="1"/>
  <c r="BO1055" i="1"/>
  <c r="BO668" i="1"/>
  <c r="BO1329" i="1"/>
  <c r="BO1281" i="1"/>
  <c r="BO1435" i="1"/>
  <c r="BO1546" i="1"/>
  <c r="BO871" i="1"/>
  <c r="BO632" i="1"/>
  <c r="BO1478" i="1"/>
  <c r="BO902" i="1"/>
  <c r="BO1756" i="1"/>
  <c r="BO869" i="1"/>
  <c r="BO1206" i="1"/>
  <c r="BO1298" i="1"/>
  <c r="BO1314" i="1"/>
  <c r="BO899" i="1"/>
  <c r="BO1325" i="1"/>
  <c r="BO1322" i="1"/>
  <c r="BO1757" i="1"/>
  <c r="BO1601" i="1"/>
  <c r="BO1295" i="1"/>
  <c r="BO1251" i="1"/>
  <c r="BO1605" i="1"/>
  <c r="BO1395" i="1"/>
  <c r="BO1597" i="1"/>
  <c r="BO53" i="1"/>
  <c r="BO1449" i="1"/>
  <c r="BO1256" i="1"/>
  <c r="BO1563" i="1"/>
  <c r="BO1758" i="1"/>
  <c r="BO1111" i="1"/>
  <c r="BO1577" i="1"/>
  <c r="BO1759" i="1"/>
  <c r="BO911" i="1"/>
  <c r="BO1401" i="1"/>
  <c r="BO7" i="1"/>
  <c r="BO1532" i="1"/>
  <c r="BO1506" i="1"/>
  <c r="BO1439" i="1"/>
  <c r="BO1358" i="1"/>
  <c r="BO837" i="1"/>
  <c r="BO1201" i="1"/>
  <c r="BO1760" i="1"/>
  <c r="BO1187" i="1"/>
  <c r="BO1194" i="1"/>
  <c r="BO29" i="1"/>
  <c r="BO817" i="1"/>
  <c r="BO778" i="1"/>
  <c r="BO1328" i="1"/>
  <c r="BO234" i="1"/>
  <c r="BO767" i="1"/>
  <c r="BO827" i="1"/>
  <c r="BO143" i="1"/>
  <c r="BO1137" i="1"/>
  <c r="BO2312" i="1"/>
  <c r="BO736" i="1"/>
  <c r="BO713" i="1"/>
  <c r="BO1761" i="1"/>
  <c r="BO910" i="1"/>
  <c r="BO995" i="1"/>
  <c r="BO2227" i="1"/>
  <c r="BO583" i="1"/>
  <c r="BO1016" i="1"/>
  <c r="BO604" i="1"/>
  <c r="BO255" i="1"/>
  <c r="BO349" i="1"/>
  <c r="BO1561" i="1"/>
  <c r="BO1458" i="1"/>
  <c r="BO1138" i="1"/>
  <c r="BO1644" i="1"/>
  <c r="BO1762" i="1"/>
  <c r="BO1244" i="1"/>
  <c r="BO222" i="1"/>
  <c r="BO712" i="1"/>
  <c r="BO1220" i="1"/>
  <c r="BO1131" i="1"/>
  <c r="BO1109" i="1"/>
  <c r="BO1389" i="1"/>
  <c r="BO1528" i="1"/>
  <c r="BO1127" i="1"/>
  <c r="BO2223" i="1"/>
  <c r="BO770" i="1"/>
  <c r="BO1554" i="1"/>
  <c r="BO2237" i="1"/>
  <c r="BO907" i="1"/>
  <c r="BO916" i="1"/>
  <c r="BO625" i="1"/>
  <c r="BO721" i="1"/>
  <c r="BO1150" i="1"/>
  <c r="BO936" i="1"/>
  <c r="BO656" i="1"/>
  <c r="BO848" i="1"/>
  <c r="BO773" i="1"/>
  <c r="BO199" i="1"/>
  <c r="BO1013" i="1"/>
  <c r="BO1247" i="1"/>
  <c r="BO947" i="1"/>
  <c r="BO1763" i="1"/>
  <c r="BO1764" i="1"/>
  <c r="BO1038" i="1"/>
  <c r="BO1067" i="1"/>
  <c r="BO950" i="1"/>
  <c r="BO996" i="1"/>
  <c r="BO1485" i="1"/>
  <c r="BO73" i="1"/>
  <c r="BO1765" i="1"/>
  <c r="BO1560" i="1"/>
  <c r="BO109" i="1"/>
  <c r="BO554" i="1"/>
  <c r="BO1387" i="1"/>
  <c r="BO35" i="1"/>
  <c r="BO1205" i="1"/>
  <c r="BO673" i="1"/>
  <c r="BO1028" i="1"/>
  <c r="BO463" i="1"/>
  <c r="BO1766" i="1"/>
  <c r="BO1470" i="1"/>
  <c r="BO1767" i="1"/>
  <c r="BO1768" i="1"/>
  <c r="BO393" i="1"/>
  <c r="BO1769" i="1"/>
  <c r="BO1371" i="1"/>
  <c r="BO1770" i="1"/>
  <c r="BO1477" i="1"/>
  <c r="BO1465" i="1"/>
  <c r="BO1020" i="1"/>
  <c r="BO2318" i="1"/>
  <c r="BO851" i="1"/>
  <c r="BO1351" i="1"/>
  <c r="BO1423" i="1"/>
  <c r="BO800" i="1"/>
  <c r="BO1615" i="1"/>
  <c r="BO1771" i="1"/>
  <c r="BO2413" i="1"/>
  <c r="BO1772" i="1"/>
  <c r="BO1290" i="1"/>
  <c r="BO722" i="1"/>
  <c r="BO1773" i="1"/>
  <c r="BO1774" i="1"/>
  <c r="BO1775" i="1"/>
  <c r="BO1776" i="1"/>
  <c r="BO638" i="1"/>
  <c r="BO1777" i="1"/>
  <c r="BO1778" i="1"/>
  <c r="BO1236" i="1"/>
  <c r="BO551" i="1"/>
  <c r="BO33" i="1"/>
  <c r="BO1779" i="1"/>
  <c r="BO1139" i="1"/>
  <c r="BO142" i="1"/>
  <c r="BO2247" i="1"/>
  <c r="BO1780" i="1"/>
  <c r="BO1781" i="1"/>
  <c r="BO2414" i="1"/>
  <c r="BO422" i="1"/>
  <c r="BO1037" i="1"/>
  <c r="BO1164" i="1"/>
  <c r="BO1166" i="1"/>
  <c r="BO2269" i="1"/>
  <c r="BO2319" i="1"/>
  <c r="BO1385" i="1"/>
  <c r="BO1503" i="1"/>
  <c r="BO1782" i="1"/>
  <c r="BO1783" i="1"/>
  <c r="BO2320" i="1"/>
  <c r="BO2253" i="1"/>
  <c r="BO1364" i="1"/>
  <c r="BO2276" i="1"/>
  <c r="BO1412" i="1"/>
  <c r="BO1784" i="1"/>
  <c r="BO1785" i="1"/>
  <c r="BO2321" i="1"/>
  <c r="BO2288" i="1"/>
  <c r="BO1429" i="1"/>
  <c r="BO1786" i="1"/>
  <c r="BO2246" i="1"/>
  <c r="BO2322" i="1"/>
  <c r="BO2250" i="1"/>
  <c r="BO2299" i="1"/>
  <c r="BO2323" i="1"/>
  <c r="BO1787" i="1"/>
  <c r="BO1788" i="1"/>
  <c r="BO2293" i="1"/>
  <c r="BO1789" i="1"/>
  <c r="BO1790" i="1"/>
  <c r="BO2408" i="1"/>
  <c r="BO2285" i="1"/>
  <c r="BO2252" i="1"/>
  <c r="BO1376" i="1"/>
  <c r="BO1340" i="1"/>
  <c r="BO2274" i="1"/>
  <c r="BO1791" i="1"/>
  <c r="BO1792" i="1"/>
  <c r="BO892" i="1"/>
  <c r="BO1793" i="1"/>
  <c r="BO1794" i="1"/>
  <c r="BO2284" i="1"/>
  <c r="BO1795" i="1"/>
  <c r="BO1796" i="1"/>
  <c r="BO1797" i="1"/>
  <c r="BO2243" i="1"/>
  <c r="BO1798" i="1"/>
  <c r="BO1279" i="1"/>
  <c r="BO1799" i="1"/>
  <c r="BO1353" i="1"/>
  <c r="BO1800" i="1"/>
  <c r="BO1531" i="1"/>
  <c r="BO1801" i="1"/>
  <c r="BO1065" i="1"/>
  <c r="BO1198" i="1"/>
  <c r="BO1215" i="1"/>
  <c r="BO1802" i="1"/>
  <c r="BO2415" i="1"/>
  <c r="BO1803" i="1"/>
  <c r="BO596" i="1"/>
  <c r="BO1209" i="1"/>
  <c r="BO1804" i="1"/>
  <c r="BO1805" i="1"/>
  <c r="BO1348" i="1"/>
  <c r="BO2324" i="1"/>
  <c r="BO1133" i="1"/>
  <c r="BO2325" i="1"/>
  <c r="BO1806" i="1"/>
  <c r="BO2310" i="1"/>
  <c r="BO311" i="1"/>
  <c r="BO1807" i="1"/>
  <c r="BO1550" i="1"/>
  <c r="BO1162" i="1"/>
  <c r="BO1614" i="1"/>
  <c r="BO710" i="1"/>
  <c r="BO1808" i="1"/>
  <c r="BO696" i="1"/>
  <c r="BO760" i="1"/>
  <c r="BO987" i="1"/>
  <c r="BO2326" i="1"/>
  <c r="BO1225" i="1"/>
  <c r="BO1421" i="1"/>
  <c r="BO1404" i="1"/>
  <c r="BO1542" i="1"/>
  <c r="BO1098" i="1"/>
  <c r="BO505" i="1"/>
  <c r="BO1809" i="1"/>
  <c r="BO1335" i="1"/>
  <c r="BO652" i="1"/>
  <c r="BO181" i="1"/>
  <c r="BO1810" i="1"/>
  <c r="BO250" i="1"/>
  <c r="BO1004" i="1"/>
  <c r="BO597" i="1"/>
  <c r="BO1811" i="1"/>
  <c r="BO521" i="1"/>
  <c r="BO1181" i="1"/>
  <c r="BO268" i="1"/>
  <c r="BO1618" i="1"/>
  <c r="BO1509" i="1"/>
  <c r="BO524" i="1"/>
  <c r="BO883" i="1"/>
  <c r="BO51" i="1"/>
  <c r="BO1812" i="1"/>
  <c r="BO210" i="1"/>
  <c r="BO909" i="1"/>
  <c r="BO1224" i="1"/>
  <c r="BO1002" i="1"/>
  <c r="BO711" i="1"/>
  <c r="BO809" i="1"/>
  <c r="BO1022" i="1"/>
  <c r="BO1471" i="1"/>
  <c r="BO1619" i="1"/>
  <c r="BO1296" i="1"/>
  <c r="BO2416" i="1"/>
  <c r="BO1031" i="1"/>
  <c r="BO1813" i="1"/>
  <c r="BO1814" i="1"/>
  <c r="BO1815" i="1"/>
  <c r="BO1479" i="1"/>
  <c r="BO2242" i="1"/>
  <c r="BO1816" i="1"/>
  <c r="BO719" i="1"/>
  <c r="BO1817" i="1"/>
  <c r="BO2417" i="1"/>
  <c r="BO2327" i="1"/>
  <c r="BO1818" i="1"/>
  <c r="BO958" i="1"/>
  <c r="BO797" i="1"/>
  <c r="BO775" i="1"/>
  <c r="BO720" i="1"/>
  <c r="BO514" i="1"/>
  <c r="BO1620" i="1"/>
  <c r="BO974" i="1"/>
  <c r="BO2295" i="1"/>
  <c r="BO1416" i="1"/>
  <c r="BO2254" i="1"/>
  <c r="BO2296" i="1"/>
  <c r="BO2241" i="1"/>
  <c r="BO1819" i="1"/>
  <c r="BO2328" i="1"/>
  <c r="BO2329" i="1"/>
  <c r="BO2418" i="1"/>
  <c r="BO1820" i="1"/>
  <c r="BO1821" i="1"/>
  <c r="BO1354" i="1"/>
  <c r="BO1822" i="1"/>
  <c r="BO1039" i="1"/>
  <c r="BO1066" i="1"/>
  <c r="BO1026" i="1"/>
  <c r="BO731" i="1"/>
  <c r="BO1284" i="1"/>
  <c r="BO2208" i="1"/>
  <c r="BO1204" i="1"/>
  <c r="BO1483" i="1"/>
  <c r="BO653" i="1"/>
  <c r="BO1120" i="1"/>
  <c r="BO1121" i="1"/>
  <c r="BO1556" i="1"/>
  <c r="BO541" i="1"/>
  <c r="BO1588" i="1"/>
  <c r="BO862" i="1"/>
  <c r="BO880" i="1"/>
  <c r="BO881" i="1"/>
  <c r="BO885" i="1"/>
  <c r="BO886" i="1"/>
  <c r="BO870" i="1"/>
  <c r="BO872" i="1"/>
  <c r="BO864" i="1"/>
  <c r="BO1823" i="1"/>
  <c r="BO890" i="1"/>
  <c r="BO893" i="1"/>
  <c r="BO903" i="1"/>
  <c r="BO141" i="1"/>
  <c r="BO1482" i="1"/>
  <c r="BO1824" i="1"/>
  <c r="BO1825" i="1"/>
  <c r="BO1521" i="1"/>
  <c r="BO1522" i="1"/>
  <c r="BO660" i="1"/>
  <c r="BO1826" i="1"/>
  <c r="BO1827" i="1"/>
  <c r="BO1652" i="1"/>
  <c r="BO1343" i="1"/>
  <c r="BO56" i="1"/>
  <c r="BO1828" i="1"/>
  <c r="BO1146" i="1"/>
  <c r="BO1352" i="1"/>
  <c r="BO1147" i="1"/>
  <c r="BO2411" i="1"/>
  <c r="BO1657" i="1"/>
  <c r="BO316" i="1"/>
  <c r="BO1207" i="1"/>
  <c r="BO2251" i="1"/>
  <c r="BO1829" i="1"/>
  <c r="BO1830" i="1"/>
  <c r="BO1831" i="1"/>
  <c r="BO1832" i="1"/>
  <c r="BO1833" i="1"/>
  <c r="BO1834" i="1"/>
  <c r="BO1835" i="1"/>
  <c r="BO1836" i="1"/>
  <c r="BO1837" i="1"/>
  <c r="BO1492" i="1"/>
  <c r="BO1838" i="1"/>
  <c r="BO1360" i="1"/>
  <c r="BO1347" i="1"/>
  <c r="BO1424" i="1"/>
  <c r="BO831" i="1"/>
  <c r="BO1839" i="1"/>
  <c r="BO1840" i="1"/>
  <c r="BO1841" i="1"/>
  <c r="BO2258" i="1"/>
  <c r="BO1842" i="1"/>
  <c r="BO2245" i="1"/>
  <c r="BO2244" i="1"/>
  <c r="BO2283" i="1"/>
  <c r="BO1301" i="1"/>
  <c r="BO1843" i="1"/>
  <c r="BO1844" i="1"/>
  <c r="BO2419" i="1"/>
  <c r="BO1375" i="1"/>
  <c r="BO1599" i="1"/>
  <c r="BO1432" i="1"/>
  <c r="BO1433" i="1"/>
  <c r="BO1430" i="1"/>
  <c r="BO2287" i="1"/>
  <c r="BO1845" i="1"/>
  <c r="BO2387" i="1"/>
  <c r="BO415" i="1"/>
  <c r="BO2386" i="1"/>
  <c r="BO2392" i="1"/>
  <c r="BO2304" i="1"/>
  <c r="BO2388" i="1"/>
  <c r="BO2385" i="1"/>
  <c r="BO1593" i="1"/>
  <c r="BO2268" i="1"/>
  <c r="BO1446" i="1"/>
  <c r="BO1443" i="1"/>
  <c r="BO1846" i="1"/>
  <c r="BO1346" i="1"/>
  <c r="BO1847" i="1"/>
  <c r="BO2297" i="1"/>
  <c r="BO1848" i="1"/>
  <c r="BO2409" i="1"/>
  <c r="BO1303" i="1"/>
  <c r="BO2330" i="1"/>
  <c r="BO2267" i="1"/>
  <c r="BO1203" i="1"/>
  <c r="BO375" i="1"/>
  <c r="BO361" i="1"/>
  <c r="BO2331" i="1"/>
  <c r="BO1199" i="1"/>
  <c r="BO2407" i="1"/>
  <c r="BO383" i="1"/>
  <c r="BO2311" i="1"/>
  <c r="BO2332" i="1"/>
  <c r="BO1349" i="1"/>
  <c r="BO1464" i="1"/>
  <c r="BO2333" i="1"/>
  <c r="BO2420" i="1"/>
  <c r="BO1377" i="1"/>
  <c r="BO2259" i="1"/>
  <c r="BO1355" i="1"/>
  <c r="BO1359" i="1"/>
  <c r="BO1357" i="1"/>
  <c r="BO1413" i="1"/>
  <c r="BO2279" i="1"/>
  <c r="BO2282" i="1"/>
  <c r="BO2280" i="1"/>
  <c r="BO2263" i="1"/>
  <c r="BO2294" i="1"/>
  <c r="BO2266" i="1"/>
  <c r="BO1434" i="1"/>
  <c r="BO975" i="1"/>
  <c r="BO949" i="1"/>
  <c r="BO1078" i="1"/>
  <c r="BO1436" i="1"/>
  <c r="BO2278" i="1"/>
  <c r="BO1344" i="1"/>
  <c r="BO2272" i="1"/>
  <c r="BO2261" i="1"/>
  <c r="BO2334" i="1"/>
  <c r="BO1299" i="1"/>
  <c r="BO2270" i="1"/>
  <c r="BO2384" i="1"/>
  <c r="BO2275" i="1"/>
  <c r="BO1365" i="1"/>
  <c r="BO2271" i="1"/>
  <c r="BO1252" i="1"/>
  <c r="BO1849" i="1"/>
  <c r="BO1850" i="1"/>
  <c r="BO1370" i="1"/>
  <c r="BO2260" i="1"/>
  <c r="BO2421" i="1"/>
  <c r="BO2264" i="1"/>
  <c r="BO1157" i="1"/>
  <c r="BO1851" i="1"/>
  <c r="BO1600" i="1"/>
  <c r="BO1852" i="1"/>
  <c r="BO1853" i="1"/>
  <c r="BO1854" i="1"/>
  <c r="BO1200" i="1"/>
  <c r="BO1148" i="1"/>
  <c r="BO1372" i="1"/>
  <c r="BO1855" i="1"/>
  <c r="BO1856" i="1"/>
  <c r="BO1857" i="1"/>
  <c r="BO1858" i="1"/>
  <c r="BO1859" i="1"/>
  <c r="BO1860" i="1"/>
  <c r="BO2335" i="1"/>
  <c r="BO2336" i="1"/>
  <c r="BO1861" i="1"/>
  <c r="BO1530" i="1"/>
  <c r="BO390" i="1"/>
  <c r="BO854" i="1"/>
  <c r="BO1641" i="1"/>
  <c r="BO55" i="1"/>
  <c r="BO1862" i="1"/>
  <c r="BO1584" i="1"/>
  <c r="BO307" i="1"/>
  <c r="BO380" i="1"/>
  <c r="BO1411" i="1"/>
  <c r="BO1863" i="1"/>
  <c r="BO1009" i="1"/>
  <c r="BO445" i="1"/>
  <c r="BO1864" i="1"/>
  <c r="BO1557" i="1"/>
  <c r="BO1278" i="1"/>
  <c r="BO123" i="1"/>
  <c r="BO802" i="1"/>
  <c r="BO786" i="1"/>
  <c r="BO2406" i="1"/>
  <c r="BO1211" i="1"/>
  <c r="BO1182" i="1"/>
  <c r="BO1223" i="1"/>
  <c r="BO1073" i="1"/>
  <c r="BO2337" i="1"/>
  <c r="BO1553" i="1"/>
  <c r="BO654" i="1"/>
  <c r="BO703" i="1"/>
  <c r="BO777" i="1"/>
  <c r="BO1302" i="1"/>
  <c r="BO1865" i="1"/>
  <c r="BO1866" i="1"/>
  <c r="BO1867" i="1"/>
  <c r="BO1653" i="1"/>
  <c r="BO1868" i="1"/>
  <c r="BO1869" i="1"/>
  <c r="BO1870" i="1"/>
  <c r="BO414" i="1"/>
  <c r="BO1871" i="1"/>
  <c r="BO1152" i="1"/>
  <c r="BO1534" i="1"/>
  <c r="BO1580" i="1"/>
  <c r="BO1872" i="1"/>
  <c r="BO49" i="1"/>
  <c r="BO2338" i="1"/>
  <c r="BO1501" i="1"/>
  <c r="BO323" i="1"/>
  <c r="BO1873" i="1"/>
  <c r="BO542" i="1"/>
  <c r="BO813" i="1"/>
  <c r="BO1874" i="1"/>
  <c r="BO1875" i="1"/>
  <c r="BO1484" i="1"/>
  <c r="BO531" i="1"/>
  <c r="BO1876" i="1"/>
  <c r="BO1448" i="1"/>
  <c r="BO1486" i="1"/>
  <c r="BO1877" i="1"/>
  <c r="BO776" i="1"/>
  <c r="BO1549" i="1"/>
  <c r="BO819" i="1"/>
  <c r="BO1878" i="1"/>
  <c r="BO1453" i="1"/>
  <c r="BO395" i="1"/>
  <c r="BO818" i="1"/>
  <c r="BO259" i="1"/>
  <c r="BO1879" i="1"/>
  <c r="BO1880" i="1"/>
  <c r="BO1119" i="1"/>
  <c r="BO1132" i="1"/>
  <c r="BO1515" i="1"/>
  <c r="BO1242" i="1"/>
  <c r="BO1638" i="1"/>
  <c r="BO1106" i="1"/>
  <c r="BO409" i="1"/>
  <c r="BO968" i="1"/>
  <c r="BO2339" i="1"/>
  <c r="BO2286" i="1"/>
  <c r="BO547" i="1"/>
  <c r="BO1438" i="1"/>
  <c r="BO824" i="1"/>
  <c r="BO1541" i="1"/>
  <c r="BO875" i="1"/>
  <c r="BO756" i="1"/>
  <c r="BO78" i="1"/>
  <c r="BO772" i="1"/>
  <c r="BO1602" i="1"/>
  <c r="BO1452" i="1"/>
  <c r="BO1474" i="1"/>
  <c r="BO1420" i="1"/>
  <c r="BO952" i="1"/>
  <c r="BO1881" i="1"/>
  <c r="BO1197" i="1"/>
  <c r="BO2340" i="1"/>
  <c r="BO1156" i="1"/>
  <c r="BO1334" i="1"/>
  <c r="BO925" i="1"/>
  <c r="BO1154" i="1"/>
  <c r="BO1555" i="1"/>
  <c r="BO1277" i="1"/>
  <c r="BO1882" i="1"/>
  <c r="BO1883" i="1"/>
  <c r="BO1884" i="1"/>
  <c r="BO1294" i="1"/>
  <c r="BO1272" i="1"/>
  <c r="BO1406" i="1"/>
  <c r="BO1437" i="1"/>
  <c r="BO1885" i="1"/>
  <c r="BO1304" i="1"/>
  <c r="BO1507" i="1"/>
  <c r="BO1291" i="1"/>
  <c r="BO1886" i="1"/>
  <c r="BO1461" i="1"/>
  <c r="BO1887" i="1"/>
  <c r="BO1888" i="1"/>
  <c r="BO1889" i="1"/>
  <c r="BO2341" i="1"/>
  <c r="BO2273" i="1"/>
  <c r="BO2394" i="1"/>
  <c r="BO2290" i="1"/>
  <c r="BO2308" i="1"/>
  <c r="BO2342" i="1"/>
  <c r="BO2391" i="1"/>
  <c r="BO1890" i="1"/>
  <c r="BO608" i="1"/>
  <c r="BO1613" i="1"/>
  <c r="BO1333" i="1"/>
  <c r="BO1891" i="1"/>
  <c r="BO2343" i="1"/>
  <c r="BO2344" i="1"/>
  <c r="BO2289" i="1"/>
  <c r="BO1044" i="1"/>
  <c r="BO2257" i="1"/>
  <c r="BO2345" i="1"/>
  <c r="BO2291" i="1"/>
  <c r="BO2256" i="1"/>
  <c r="BO740" i="1"/>
  <c r="BO2346" i="1"/>
  <c r="BO2249" i="1"/>
  <c r="BO1892" i="1"/>
  <c r="BO1559" i="1"/>
  <c r="BO1893" i="1"/>
  <c r="BO1456" i="1"/>
  <c r="BO951" i="1"/>
  <c r="BO1894" i="1"/>
  <c r="BO1895" i="1"/>
  <c r="BO1896" i="1"/>
  <c r="BO1897" i="1"/>
  <c r="BO1898" i="1"/>
  <c r="BO1899" i="1"/>
  <c r="BO1900" i="1"/>
  <c r="BO2422" i="1"/>
  <c r="BO1901" i="1"/>
  <c r="BO1286" i="1"/>
  <c r="BO1902" i="1"/>
  <c r="BO1903" i="1"/>
  <c r="BO1904" i="1"/>
  <c r="BO1905" i="1"/>
  <c r="BO1906" i="1"/>
  <c r="BO1907" i="1"/>
  <c r="BO1908" i="1"/>
  <c r="BO1909" i="1"/>
  <c r="BO1910" i="1"/>
  <c r="BO1911" i="1"/>
  <c r="BO1912" i="1"/>
  <c r="BO1913" i="1"/>
  <c r="BO1914" i="1"/>
  <c r="BO1915" i="1"/>
  <c r="BO1916" i="1"/>
  <c r="BO1917" i="1"/>
  <c r="BO1918" i="1"/>
  <c r="BO1919" i="1"/>
  <c r="BO1920" i="1"/>
  <c r="BO1921" i="1"/>
  <c r="BO1922" i="1"/>
  <c r="BO1923" i="1"/>
  <c r="BO1924" i="1"/>
  <c r="BO1925" i="1"/>
  <c r="BO1926" i="1"/>
  <c r="BO1927" i="1"/>
  <c r="BO1928" i="1"/>
  <c r="BO1929" i="1"/>
  <c r="BO1930" i="1"/>
  <c r="BO1931" i="1"/>
  <c r="BO1932" i="1"/>
  <c r="BO1933" i="1"/>
  <c r="BO1934" i="1"/>
  <c r="BO1935" i="1"/>
  <c r="BO1936" i="1"/>
  <c r="BO1937" i="1"/>
  <c r="BO1938" i="1"/>
  <c r="BO1939" i="1"/>
  <c r="BO1940" i="1"/>
  <c r="BO1941" i="1"/>
  <c r="BO1942" i="1"/>
  <c r="BO1943" i="1"/>
  <c r="BO1944" i="1"/>
  <c r="BO1945" i="1"/>
  <c r="BO1946" i="1"/>
  <c r="BO1947" i="1"/>
  <c r="BO1948" i="1"/>
  <c r="BO1949" i="1"/>
  <c r="BO1950" i="1"/>
  <c r="BO1951" i="1"/>
  <c r="BO1952" i="1"/>
  <c r="BO1953" i="1"/>
  <c r="BO1954" i="1"/>
  <c r="BO1955" i="1"/>
  <c r="BO1956" i="1"/>
  <c r="BO1957" i="1"/>
  <c r="BO1958" i="1"/>
  <c r="BO2423" i="1"/>
  <c r="BO1959" i="1"/>
  <c r="BO1960" i="1"/>
  <c r="BO1961" i="1"/>
  <c r="BO1962" i="1"/>
  <c r="BO1500" i="1"/>
  <c r="BO1963" i="1"/>
  <c r="BO1964" i="1"/>
  <c r="BO1965" i="1"/>
  <c r="BO1966" i="1"/>
  <c r="BO1367" i="1"/>
  <c r="BO1967" i="1"/>
  <c r="BO1968" i="1"/>
  <c r="BO2298" i="1"/>
  <c r="BO1969" i="1"/>
  <c r="BO1970" i="1"/>
  <c r="BO2347" i="1"/>
  <c r="BO1971" i="1"/>
  <c r="BO1972" i="1"/>
  <c r="BO2348" i="1"/>
  <c r="BO2349" i="1"/>
  <c r="BO1369" i="1"/>
  <c r="BO1973" i="1"/>
  <c r="BO1974" i="1"/>
  <c r="BO2306" i="1"/>
  <c r="BO2350" i="1"/>
  <c r="BO1975" i="1"/>
  <c r="BO2309" i="1"/>
  <c r="BO1976" i="1"/>
  <c r="BO1977" i="1"/>
  <c r="BO1978" i="1"/>
  <c r="BO1979" i="1"/>
  <c r="BO2255" i="1"/>
  <c r="BO1980" i="1"/>
  <c r="BO2351" i="1"/>
  <c r="BO2292" i="1"/>
  <c r="BO2389" i="1"/>
  <c r="BO2390" i="1"/>
  <c r="BO1981" i="1"/>
  <c r="BO1982" i="1"/>
  <c r="BO1983" i="1"/>
  <c r="BO2352" i="1"/>
  <c r="BO1984" i="1"/>
  <c r="BO1342" i="1"/>
  <c r="BO1985" i="1"/>
  <c r="BO1986" i="1"/>
  <c r="BO1987" i="1"/>
  <c r="BO1480" i="1"/>
  <c r="BO2353" i="1"/>
  <c r="BO1988" i="1"/>
  <c r="BO1989" i="1"/>
  <c r="BO1990" i="1"/>
  <c r="BO2397" i="1"/>
  <c r="BO1991" i="1"/>
  <c r="BO1992" i="1"/>
  <c r="BO1993" i="1"/>
  <c r="BO1994" i="1"/>
  <c r="BO2354" i="1"/>
  <c r="BO1995" i="1"/>
  <c r="BO2424" i="1"/>
  <c r="BO2425" i="1"/>
  <c r="BO2426" i="1"/>
  <c r="BO2427" i="1"/>
  <c r="BO1996" i="1"/>
  <c r="BO1997" i="1"/>
  <c r="BO1998" i="1"/>
  <c r="BO1999" i="1"/>
  <c r="BO2428" i="1"/>
  <c r="BO2429" i="1"/>
  <c r="BO2000" i="1"/>
  <c r="BO2001" i="1"/>
  <c r="BO2430" i="1"/>
  <c r="BO2002" i="1"/>
  <c r="BO2003" i="1"/>
  <c r="BO2004" i="1"/>
  <c r="BO2005" i="1"/>
  <c r="BO2006" i="1"/>
  <c r="BO2007" i="1"/>
  <c r="BO2431" i="1"/>
  <c r="BO2008" i="1"/>
  <c r="BO2009" i="1"/>
  <c r="BO2010" i="1"/>
  <c r="BO2011" i="1"/>
  <c r="BO2012" i="1"/>
  <c r="BO2013" i="1"/>
  <c r="BO2014" i="1"/>
  <c r="BO2432" i="1"/>
  <c r="BO2015" i="1"/>
  <c r="BO2016" i="1"/>
  <c r="BO2017" i="1"/>
  <c r="BO2305" i="1"/>
  <c r="BO1330" i="1"/>
  <c r="BO2018" i="1"/>
  <c r="BO2355" i="1"/>
  <c r="BO2400" i="1"/>
  <c r="BO2433" i="1"/>
  <c r="BO2434" i="1"/>
  <c r="BO2019" i="1"/>
  <c r="BO2020" i="1"/>
  <c r="BO2021" i="1"/>
  <c r="BO2022" i="1"/>
  <c r="BO2356" i="1"/>
  <c r="BO2023" i="1"/>
  <c r="BO2024" i="1"/>
  <c r="BO2025" i="1"/>
  <c r="BO2026" i="1"/>
  <c r="BO2027" i="1"/>
  <c r="BO2028" i="1"/>
  <c r="BO2029" i="1"/>
  <c r="BO2030" i="1"/>
  <c r="BO2031" i="1"/>
  <c r="BO1381" i="1"/>
  <c r="BO2435" i="1"/>
  <c r="BO2032" i="1"/>
  <c r="BO2436" i="1"/>
  <c r="BO2033" i="1"/>
  <c r="BO2034" i="1"/>
  <c r="BO2035" i="1"/>
  <c r="BO1288" i="1"/>
  <c r="BO2036" i="1"/>
  <c r="BO2037" i="1"/>
  <c r="BO1332" i="1"/>
  <c r="BO1374" i="1"/>
  <c r="BO2038" i="1"/>
  <c r="BO2039" i="1"/>
  <c r="BO1331" i="1"/>
  <c r="BO2040" i="1"/>
  <c r="BO1589" i="1"/>
  <c r="BO2041" i="1"/>
  <c r="BO1339" i="1"/>
  <c r="BO1419" i="1"/>
  <c r="BO1338" i="1"/>
  <c r="BO2042" i="1"/>
  <c r="BO2043" i="1"/>
  <c r="BO2044" i="1"/>
  <c r="BO1368" i="1"/>
  <c r="BO1526" i="1"/>
  <c r="BO2045" i="1"/>
  <c r="BO2046" i="1"/>
  <c r="BO2047" i="1"/>
  <c r="BO2048" i="1"/>
  <c r="BO2049" i="1"/>
  <c r="BO2050" i="1"/>
  <c r="BO2051" i="1"/>
  <c r="BO2052" i="1"/>
  <c r="BO2053" i="1"/>
  <c r="BO1356" i="1"/>
  <c r="BO2054" i="1"/>
  <c r="BO2055" i="1"/>
  <c r="BO2056" i="1"/>
  <c r="BO2057" i="1"/>
  <c r="BO2058" i="1"/>
  <c r="BO2059" i="1"/>
  <c r="BO2060" i="1"/>
  <c r="BO2061" i="1"/>
  <c r="BO2062" i="1"/>
  <c r="BO2063" i="1"/>
  <c r="BO2064" i="1"/>
  <c r="BO2065" i="1"/>
  <c r="BO1520" i="1"/>
  <c r="BO2066" i="1"/>
  <c r="BO2067" i="1"/>
  <c r="BO2437" i="1"/>
  <c r="BO2068" i="1"/>
  <c r="BO2069" i="1"/>
  <c r="BO2070" i="1"/>
  <c r="BO2071" i="1"/>
  <c r="BO2072" i="1"/>
  <c r="BO2073" i="1"/>
  <c r="BO2438" i="1"/>
  <c r="BO2074" i="1"/>
  <c r="BO2439" i="1"/>
  <c r="BO2075" i="1"/>
  <c r="BO2076" i="1"/>
  <c r="BO2077" i="1"/>
  <c r="BO2078" i="1"/>
  <c r="BO2079" i="1"/>
  <c r="BO1336" i="1"/>
  <c r="BO2080" i="1"/>
  <c r="BO2081" i="1"/>
  <c r="BO2082" i="1"/>
  <c r="BO2083" i="1"/>
  <c r="BO2084" i="1"/>
  <c r="BO1609" i="1"/>
  <c r="BO2085" i="1"/>
  <c r="BO1571" i="1"/>
  <c r="BO1455" i="1"/>
  <c r="BO2086" i="1"/>
  <c r="BO2087" i="1"/>
  <c r="BO2440" i="1"/>
  <c r="BO2088" i="1"/>
  <c r="BO2441" i="1"/>
  <c r="BO2089" i="1"/>
  <c r="BO1378" i="1"/>
  <c r="BO2090" i="1"/>
  <c r="BO2442" i="1"/>
  <c r="BO2443" i="1"/>
  <c r="BO2091" i="1"/>
  <c r="BO2092" i="1"/>
  <c r="BO1572" i="1"/>
  <c r="BO2093" i="1"/>
  <c r="BO2094" i="1"/>
  <c r="BO2095" i="1"/>
  <c r="BO2096" i="1"/>
  <c r="BO1415" i="1"/>
  <c r="BO1586" i="1"/>
  <c r="BO1240" i="1"/>
  <c r="BO2097" i="1"/>
  <c r="BO2444" i="1"/>
  <c r="BO2445" i="1"/>
  <c r="BO2098" i="1"/>
  <c r="BO2099" i="1"/>
  <c r="BO1469" i="1"/>
  <c r="BO2100" i="1"/>
  <c r="BO2101" i="1"/>
  <c r="BO2102" i="1"/>
  <c r="BO2103" i="1"/>
  <c r="BO2104" i="1"/>
  <c r="BO440" i="1"/>
  <c r="BO2105" i="1"/>
  <c r="BO1410" i="1"/>
  <c r="BO2106" i="1"/>
  <c r="BO2107" i="1"/>
  <c r="BO2108" i="1"/>
  <c r="BO2446" i="1"/>
  <c r="BO2447" i="1"/>
  <c r="BO2448" i="1"/>
  <c r="BO2449" i="1"/>
  <c r="BO2109" i="1"/>
  <c r="BO2110" i="1"/>
  <c r="BO1134" i="1"/>
  <c r="BO2111" i="1"/>
  <c r="BO1136" i="1"/>
  <c r="BO2112" i="1"/>
  <c r="BO2113" i="1"/>
  <c r="BO2114" i="1"/>
  <c r="BO944" i="1"/>
  <c r="BO2450" i="1"/>
  <c r="BO2115" i="1"/>
  <c r="BO2116" i="1"/>
  <c r="BO2117" i="1"/>
  <c r="BO1300" i="1"/>
  <c r="BO297" i="1"/>
  <c r="BO2118" i="1"/>
  <c r="BO959" i="1"/>
  <c r="BO155" i="1"/>
  <c r="BO2119" i="1"/>
  <c r="BO2357" i="1"/>
  <c r="BO2120" i="1"/>
  <c r="BO2393" i="1"/>
  <c r="BO2399" i="1"/>
  <c r="BO2121" i="1"/>
  <c r="BO2122" i="1"/>
  <c r="BO2123" i="1"/>
  <c r="BO2124" i="1"/>
  <c r="BO2125" i="1"/>
  <c r="BO2126" i="1"/>
  <c r="BO1487" i="1"/>
  <c r="BO765" i="1"/>
  <c r="BO2127" i="1"/>
  <c r="BO2128" i="1"/>
  <c r="BO2129" i="1"/>
  <c r="BO2130" i="1"/>
  <c r="BO2131" i="1"/>
  <c r="BO2132" i="1"/>
  <c r="BO2133" i="1"/>
  <c r="BO2134" i="1"/>
  <c r="BO2135" i="1"/>
  <c r="BO2136" i="1"/>
  <c r="BO2137" i="1"/>
  <c r="BO1262" i="1"/>
  <c r="BO2138" i="1"/>
  <c r="BO689" i="1"/>
  <c r="BO2139" i="1"/>
  <c r="BO2140" i="1"/>
  <c r="BO2141" i="1"/>
  <c r="BO2142" i="1"/>
  <c r="BO2143" i="1"/>
  <c r="BO2144" i="1"/>
  <c r="BO2358" i="1"/>
  <c r="BO2145" i="1"/>
  <c r="BO2146" i="1"/>
  <c r="BO2147" i="1"/>
  <c r="BO2148" i="1"/>
  <c r="BO2149" i="1"/>
  <c r="BO2150" i="1"/>
  <c r="BO2151" i="1"/>
  <c r="BO2152" i="1"/>
  <c r="BO2153" i="1"/>
  <c r="BO2154" i="1"/>
  <c r="BO2155" i="1"/>
  <c r="BO2156" i="1"/>
  <c r="BO2157" i="1"/>
  <c r="BO2158" i="1"/>
  <c r="BO2159" i="1"/>
  <c r="BO2160" i="1"/>
  <c r="BO2161" i="1"/>
  <c r="BO2162" i="1"/>
  <c r="BO2163" i="1"/>
  <c r="BO2164" i="1"/>
  <c r="BO2165" i="1"/>
  <c r="BO2451" i="1"/>
  <c r="BO2166" i="1"/>
  <c r="BO2167" i="1"/>
  <c r="BO2168" i="1"/>
  <c r="BO2169" i="1"/>
  <c r="BO2452" i="1"/>
  <c r="BO2170" i="1"/>
  <c r="BO2171" i="1"/>
  <c r="BO2172" i="1"/>
  <c r="BO2173" i="1"/>
  <c r="BO2174" i="1"/>
  <c r="BO2175" i="1"/>
  <c r="BO2176" i="1"/>
  <c r="BO2177" i="1"/>
  <c r="BO2178" i="1"/>
  <c r="BO2179" i="1"/>
  <c r="BO1384" i="1"/>
  <c r="BO1379" i="1"/>
  <c r="BO1405" i="1"/>
  <c r="BO2180" i="1"/>
  <c r="BO2181" i="1"/>
  <c r="BO1366" i="1"/>
  <c r="BO2182" i="1"/>
  <c r="BO2183" i="1"/>
  <c r="BO2184" i="1"/>
  <c r="BO2185" i="1"/>
  <c r="BO2186" i="1"/>
  <c r="BO2187" i="1"/>
  <c r="BO2188" i="1"/>
  <c r="BO2189" i="1"/>
  <c r="BO2190" i="1"/>
  <c r="BO2191" i="1"/>
  <c r="BO2192" i="1"/>
  <c r="BO2193" i="1"/>
  <c r="BO2359" i="1"/>
  <c r="BO2265" i="1"/>
  <c r="BO2360" i="1"/>
  <c r="BO1350" i="1"/>
  <c r="BO2361" i="1"/>
  <c r="BO2362" i="1"/>
  <c r="BO2453" i="1"/>
  <c r="BO2363" i="1"/>
  <c r="BO2194" i="1"/>
  <c r="BO2364" i="1"/>
  <c r="BO2365" i="1"/>
  <c r="BO2366" i="1"/>
  <c r="BO2367" i="1"/>
  <c r="BO2368" i="1"/>
  <c r="BO2369" i="1"/>
  <c r="BO2370" i="1"/>
  <c r="BO2371" i="1"/>
  <c r="BO2372" i="1"/>
  <c r="BO2373" i="1"/>
  <c r="BO2374" i="1"/>
  <c r="BO2375" i="1"/>
  <c r="BO2376" i="1"/>
  <c r="BO2377" i="1"/>
  <c r="BO2454" i="1"/>
  <c r="BO2378" i="1"/>
  <c r="BO963" i="1"/>
  <c r="BO755" i="1"/>
  <c r="BO793" i="1"/>
  <c r="BO1488" i="1"/>
  <c r="BO698" i="1"/>
  <c r="BO876" i="1"/>
  <c r="BO1514" i="1"/>
  <c r="BO1493" i="1"/>
  <c r="BO1494" i="1"/>
  <c r="BO2379" i="1"/>
  <c r="BO2195" i="1"/>
  <c r="BO1361" i="1"/>
  <c r="BO2196" i="1"/>
  <c r="BO2197" i="1"/>
  <c r="BO2302" i="1"/>
  <c r="BO2198" i="1"/>
  <c r="BO2455" i="1"/>
  <c r="BO2277" i="1"/>
  <c r="BO2281" i="1"/>
  <c r="BO1630" i="1"/>
  <c r="BO2199" i="1"/>
  <c r="BO364" i="1"/>
  <c r="BO2380" i="1"/>
  <c r="BO2200" i="1"/>
  <c r="BO2201" i="1"/>
  <c r="BO2381" i="1"/>
  <c r="BO2382" i="1"/>
  <c r="BO2396" i="1"/>
  <c r="BO2395" i="1"/>
  <c r="BO2202" i="1"/>
  <c r="BO1362" i="1"/>
  <c r="BO2248" i="1"/>
  <c r="BO2383" i="1"/>
  <c r="BO2307" i="1"/>
  <c r="BO2203" i="1"/>
  <c r="BO868" i="1"/>
  <c r="BO2456" i="1"/>
  <c r="BO2457" i="1"/>
  <c r="BO1495" i="1"/>
  <c r="BO1258" i="1"/>
  <c r="BO1306" i="1"/>
  <c r="BO1383" i="1"/>
  <c r="BO999" i="1"/>
  <c r="I1" i="1" l="1"/>
  <c r="C953" i="1" l="1"/>
  <c r="C227" i="1"/>
  <c r="C2401" i="1"/>
  <c r="C582" i="1"/>
  <c r="C977" i="1"/>
  <c r="C236" i="1"/>
  <c r="C20" i="1"/>
  <c r="C21" i="1"/>
  <c r="C1143" i="1"/>
  <c r="C1668" i="1"/>
  <c r="C983" i="1"/>
  <c r="C63" i="1"/>
  <c r="C1512" i="1"/>
  <c r="C1219" i="1"/>
  <c r="C290" i="1"/>
  <c r="C1095" i="1"/>
  <c r="C592" i="1"/>
  <c r="C1289" i="1"/>
  <c r="C1088" i="1"/>
  <c r="C2300" i="1"/>
  <c r="C1659" i="1"/>
  <c r="C2458" i="1"/>
  <c r="C2410" i="1"/>
  <c r="C601" i="1"/>
  <c r="C1655" i="1"/>
  <c r="C904" i="1"/>
  <c r="C319" i="1"/>
  <c r="C1249" i="1"/>
  <c r="C204" i="1"/>
  <c r="C687" i="1"/>
  <c r="C1126" i="1"/>
  <c r="C838" i="1"/>
  <c r="C305" i="1"/>
  <c r="C1669" i="1"/>
  <c r="C1160" i="1"/>
  <c r="C609" i="1"/>
  <c r="C970" i="1"/>
  <c r="C940" i="1"/>
  <c r="C11" i="1"/>
  <c r="C934" i="1"/>
  <c r="C935" i="1"/>
  <c r="C1059" i="1"/>
  <c r="C913" i="1"/>
  <c r="C233" i="1"/>
  <c r="C888" i="1"/>
  <c r="C260" i="1"/>
  <c r="C799" i="1"/>
  <c r="C1250" i="1"/>
  <c r="C1108" i="1"/>
  <c r="C273" i="1"/>
  <c r="C879" i="1"/>
  <c r="C387" i="1"/>
  <c r="C238" i="1"/>
  <c r="C573" i="1"/>
  <c r="C277" i="1"/>
  <c r="C626" i="1"/>
  <c r="C303" i="1"/>
  <c r="C965" i="1"/>
  <c r="C308" i="1"/>
  <c r="C2205" i="1"/>
  <c r="C160" i="1"/>
  <c r="C225" i="1"/>
  <c r="C163" i="1"/>
  <c r="C350" i="1"/>
  <c r="C527" i="1"/>
  <c r="C84" i="1"/>
  <c r="C161" i="1"/>
  <c r="C1061" i="1"/>
  <c r="C281" i="1"/>
  <c r="C159" i="1"/>
  <c r="C2222" i="1"/>
  <c r="C1518" i="1"/>
  <c r="C148" i="1"/>
  <c r="C988" i="1"/>
  <c r="C70" i="1"/>
  <c r="C534" i="1"/>
  <c r="C286" i="1"/>
  <c r="C330" i="1"/>
  <c r="C324" i="1"/>
  <c r="C332" i="1"/>
  <c r="C783" i="1"/>
  <c r="C3" i="1"/>
  <c r="C943" i="1"/>
  <c r="C16" i="1"/>
  <c r="C1210" i="1"/>
  <c r="C342" i="1"/>
  <c r="C901" i="1"/>
  <c r="C232" i="1"/>
  <c r="C807" i="1"/>
  <c r="C1086" i="1"/>
  <c r="C235" i="1"/>
  <c r="C367" i="1"/>
  <c r="C317" i="1"/>
  <c r="C2230" i="1"/>
  <c r="C243" i="1"/>
  <c r="C291" i="1"/>
  <c r="C908" i="1"/>
  <c r="C200" i="1"/>
  <c r="C137" i="1"/>
  <c r="C310" i="1"/>
  <c r="C411" i="1"/>
  <c r="C828" i="1"/>
  <c r="C678" i="1"/>
  <c r="C637" i="1"/>
  <c r="C567" i="1"/>
  <c r="C715" i="1"/>
  <c r="C128" i="1"/>
  <c r="C179" i="1"/>
  <c r="C145" i="1"/>
  <c r="C1319" i="1"/>
  <c r="C64" i="1"/>
  <c r="C1292" i="1"/>
  <c r="C1527" i="1"/>
  <c r="C139" i="1"/>
  <c r="C140" i="1"/>
  <c r="C1537" i="1"/>
  <c r="C662" i="1"/>
  <c r="C189" i="1"/>
  <c r="C1670" i="1"/>
  <c r="C747" i="1"/>
  <c r="C229" i="1"/>
  <c r="C405" i="1"/>
  <c r="C1254" i="1"/>
  <c r="C1632" i="1"/>
  <c r="C1671" i="1"/>
  <c r="C2232" i="1"/>
  <c r="C252" i="1"/>
  <c r="C863" i="1"/>
  <c r="C202" i="1"/>
  <c r="C1318" i="1"/>
  <c r="C1014" i="1"/>
  <c r="C228" i="1"/>
  <c r="C2240" i="1"/>
  <c r="C2212" i="1"/>
  <c r="C984" i="1"/>
  <c r="C244" i="1"/>
  <c r="C475" i="1"/>
  <c r="C1634" i="1"/>
  <c r="C1034" i="1"/>
  <c r="C242" i="1"/>
  <c r="C327" i="1"/>
  <c r="C580" i="1"/>
  <c r="C214" i="1"/>
  <c r="C182" i="1"/>
  <c r="C209" i="1"/>
  <c r="C1627" i="1"/>
  <c r="C221" i="1"/>
  <c r="C1635" i="1"/>
  <c r="C62" i="1"/>
  <c r="C112" i="1"/>
  <c r="C321" i="1"/>
  <c r="C183" i="1"/>
  <c r="C174" i="1"/>
  <c r="C355" i="1"/>
  <c r="C993" i="1"/>
  <c r="C187" i="1"/>
  <c r="C381" i="1"/>
  <c r="C337" i="1"/>
  <c r="C398" i="1"/>
  <c r="C408" i="1"/>
  <c r="C1192" i="1"/>
  <c r="C190" i="1"/>
  <c r="C1151" i="1"/>
  <c r="C847" i="1"/>
  <c r="C79" i="1"/>
  <c r="C296" i="1"/>
  <c r="C339" i="1"/>
  <c r="C1327" i="1"/>
  <c r="C1633" i="1"/>
  <c r="C1624" i="1"/>
  <c r="C942" i="1"/>
  <c r="C2220" i="1"/>
  <c r="C68" i="1"/>
  <c r="C1019" i="1"/>
  <c r="C1238" i="1"/>
  <c r="C294" i="1"/>
  <c r="C2405" i="1"/>
  <c r="C1498" i="1"/>
  <c r="C289" i="1"/>
  <c r="C403" i="1"/>
  <c r="C400" i="1"/>
  <c r="C884" i="1"/>
  <c r="C25" i="1"/>
  <c r="C655" i="1"/>
  <c r="C1102" i="1"/>
  <c r="C1672" i="1"/>
  <c r="C76" i="1"/>
  <c r="C103" i="1"/>
  <c r="C1596" i="1"/>
  <c r="C648" i="1"/>
  <c r="C931" i="1"/>
  <c r="C1235" i="1"/>
  <c r="C808" i="1"/>
  <c r="C1673" i="1"/>
  <c r="C945" i="1"/>
  <c r="C2224" i="1"/>
  <c r="C320" i="1"/>
  <c r="C376" i="1"/>
  <c r="C178" i="1"/>
  <c r="C480" i="1"/>
  <c r="C208" i="1"/>
  <c r="C151" i="1"/>
  <c r="C1123" i="1"/>
  <c r="C1538" i="1"/>
  <c r="C2404" i="1"/>
  <c r="C2403" i="1"/>
  <c r="C1060" i="1"/>
  <c r="C246" i="1"/>
  <c r="C207" i="1"/>
  <c r="C560" i="1"/>
  <c r="C1228" i="1"/>
  <c r="C377" i="1"/>
  <c r="C171" i="1"/>
  <c r="C108" i="1"/>
  <c r="C844" i="1"/>
  <c r="C1218" i="1"/>
  <c r="C1674" i="1"/>
  <c r="C1399" i="1"/>
  <c r="C929" i="1"/>
  <c r="C810" i="1"/>
  <c r="C971" i="1"/>
  <c r="C1393" i="1"/>
  <c r="C1400" i="1"/>
  <c r="C1675" i="1"/>
  <c r="C1676" i="1"/>
  <c r="C1548" i="1"/>
  <c r="C1077" i="1"/>
  <c r="C279" i="1"/>
  <c r="C1510" i="1"/>
  <c r="C264" i="1"/>
  <c r="C135" i="1"/>
  <c r="C1677" i="1"/>
  <c r="C1642" i="1"/>
  <c r="C1185" i="1"/>
  <c r="C1183" i="1"/>
  <c r="C1129" i="1"/>
  <c r="C1186" i="1"/>
  <c r="C961" i="1"/>
  <c r="C344" i="1"/>
  <c r="C262" i="1"/>
  <c r="C682" i="1"/>
  <c r="C127" i="1"/>
  <c r="C407" i="1"/>
  <c r="C46" i="1"/>
  <c r="C113" i="1"/>
  <c r="C1445" i="1"/>
  <c r="C647" i="1"/>
  <c r="C412" i="1"/>
  <c r="C684" i="1"/>
  <c r="C1678" i="1"/>
  <c r="C635" i="1"/>
  <c r="C351" i="1"/>
  <c r="C657" i="1"/>
  <c r="C1184" i="1"/>
  <c r="C1663" i="1"/>
  <c r="C1015" i="1"/>
  <c r="C345" i="1"/>
  <c r="C676" i="1"/>
  <c r="C938" i="1"/>
  <c r="C191" i="1"/>
  <c r="C600" i="1"/>
  <c r="C1540" i="1"/>
  <c r="C306" i="1"/>
  <c r="C449" i="1"/>
  <c r="C914" i="1"/>
  <c r="C298" i="1"/>
  <c r="C334" i="1"/>
  <c r="C216" i="1"/>
  <c r="C150" i="1"/>
  <c r="C333" i="1"/>
  <c r="C357" i="1"/>
  <c r="C613" i="1"/>
  <c r="C77" i="1"/>
  <c r="C1163" i="1"/>
  <c r="C223" i="1"/>
  <c r="C1130" i="1"/>
  <c r="C107" i="1"/>
  <c r="C447" i="1"/>
  <c r="C546" i="1"/>
  <c r="C599" i="1"/>
  <c r="C843" i="1"/>
  <c r="C1099" i="1"/>
  <c r="C812" i="1"/>
  <c r="C1679" i="1"/>
  <c r="C124" i="1"/>
  <c r="C231" i="1"/>
  <c r="C300" i="1"/>
  <c r="C237" i="1"/>
  <c r="C921" i="1"/>
  <c r="C154" i="1"/>
  <c r="C153" i="1"/>
  <c r="C111" i="1"/>
  <c r="C895" i="1"/>
  <c r="C1075" i="1"/>
  <c r="C1311" i="1"/>
  <c r="C130" i="1"/>
  <c r="C693" i="1"/>
  <c r="C336" i="1"/>
  <c r="C254" i="1"/>
  <c r="C727" i="1"/>
  <c r="C258" i="1"/>
  <c r="C1426" i="1"/>
  <c r="C846" i="1"/>
  <c r="C615" i="1"/>
  <c r="C98" i="1"/>
  <c r="C1680" i="1"/>
  <c r="C969" i="1"/>
  <c r="C640" i="1"/>
  <c r="C614" i="1"/>
  <c r="C1681" i="1"/>
  <c r="C1050" i="1"/>
  <c r="C1682" i="1"/>
  <c r="C1178" i="1"/>
  <c r="C566" i="1"/>
  <c r="C473" i="1"/>
  <c r="C1231" i="1"/>
  <c r="C340" i="1"/>
  <c r="C192" i="1"/>
  <c r="C1053" i="1"/>
  <c r="C697" i="1"/>
  <c r="C2301" i="1"/>
  <c r="C2316" i="1"/>
  <c r="C649" i="1"/>
  <c r="C315" i="1"/>
  <c r="C716" i="1"/>
  <c r="C2204" i="1"/>
  <c r="C256" i="1"/>
  <c r="C1003" i="1"/>
  <c r="C389" i="1"/>
  <c r="C396" i="1"/>
  <c r="C1202" i="1"/>
  <c r="C469" i="1"/>
  <c r="C994" i="1"/>
  <c r="C509" i="1"/>
  <c r="C354" i="1"/>
  <c r="C23" i="1"/>
  <c r="C532" i="1"/>
  <c r="C503" i="1"/>
  <c r="C507" i="1"/>
  <c r="C738" i="1"/>
  <c r="C358" i="1"/>
  <c r="C152" i="1"/>
  <c r="C492" i="1"/>
  <c r="C288" i="1"/>
  <c r="C739" i="1"/>
  <c r="C1441" i="1"/>
  <c r="C2262" i="1"/>
  <c r="C430" i="1"/>
  <c r="C346" i="1"/>
  <c r="C743" i="1"/>
  <c r="C1505" i="1"/>
  <c r="C2315" i="1"/>
  <c r="C472" i="1"/>
  <c r="C1025" i="1"/>
  <c r="C2217" i="1"/>
  <c r="C194" i="1"/>
  <c r="C858" i="1"/>
  <c r="C2317" i="1"/>
  <c r="C424" i="1"/>
  <c r="C378" i="1"/>
  <c r="C1463" i="1"/>
  <c r="C162" i="1"/>
  <c r="C474" i="1"/>
  <c r="C287" i="1"/>
  <c r="C966" i="1"/>
  <c r="C1212" i="1"/>
  <c r="C933" i="1"/>
  <c r="C353" i="1"/>
  <c r="C385" i="1"/>
  <c r="C432" i="1"/>
  <c r="C2398" i="1"/>
  <c r="C763" i="1"/>
  <c r="C464" i="1"/>
  <c r="C508" i="1"/>
  <c r="C771" i="1"/>
  <c r="C704" i="1"/>
  <c r="C677" i="1"/>
  <c r="C1447" i="1"/>
  <c r="C621" i="1"/>
  <c r="C1683" i="1"/>
  <c r="C941" i="1"/>
  <c r="C177" i="1"/>
  <c r="C1226" i="1"/>
  <c r="C742" i="1"/>
  <c r="C295" i="1"/>
  <c r="C467" i="1"/>
  <c r="C1264" i="1"/>
  <c r="C536" i="1"/>
  <c r="C623" i="1"/>
  <c r="C490" i="1"/>
  <c r="C280" i="1"/>
  <c r="C169" i="1"/>
  <c r="C779" i="1"/>
  <c r="C348" i="1"/>
  <c r="C338" i="1"/>
  <c r="C146" i="1"/>
  <c r="C180" i="1"/>
  <c r="C641" i="1"/>
  <c r="C679" i="1"/>
  <c r="C795" i="1"/>
  <c r="C421" i="1"/>
  <c r="C434" i="1"/>
  <c r="C427" i="1"/>
  <c r="C784" i="1"/>
  <c r="C147" i="1"/>
  <c r="C782" i="1"/>
  <c r="C164" i="1"/>
  <c r="C413" i="1"/>
  <c r="C479" i="1"/>
  <c r="C1684" i="1"/>
  <c r="C138" i="1"/>
  <c r="C1195" i="1"/>
  <c r="C1320" i="1"/>
  <c r="C482" i="1"/>
  <c r="C981" i="1"/>
  <c r="C664" i="1"/>
  <c r="C443" i="1"/>
  <c r="C1628" i="1"/>
  <c r="C494" i="1"/>
  <c r="C571" i="1"/>
  <c r="C436" i="1"/>
  <c r="C544" i="1"/>
  <c r="C435" i="1"/>
  <c r="C417" i="1"/>
  <c r="C420" i="1"/>
  <c r="C792" i="1"/>
  <c r="C416" i="1"/>
  <c r="C791" i="1"/>
  <c r="C81" i="1"/>
  <c r="C1685" i="1"/>
  <c r="C1440" i="1"/>
  <c r="C309" i="1"/>
  <c r="C729" i="1"/>
  <c r="C528" i="1"/>
  <c r="C602" i="1"/>
  <c r="C2236" i="1"/>
  <c r="C392" i="1"/>
  <c r="C437" i="1"/>
  <c r="C428" i="1"/>
  <c r="C754" i="1"/>
  <c r="C419" i="1"/>
  <c r="C707" i="1"/>
  <c r="C455" i="1"/>
  <c r="C1686" i="1"/>
  <c r="C384" i="1"/>
  <c r="C448" i="1"/>
  <c r="C462" i="1"/>
  <c r="C733" i="1"/>
  <c r="C175" i="1"/>
  <c r="C442" i="1"/>
  <c r="C450" i="1"/>
  <c r="C438" i="1"/>
  <c r="C2239" i="1"/>
  <c r="C561" i="1"/>
  <c r="C2234" i="1"/>
  <c r="C386" i="1"/>
  <c r="C184" i="1"/>
  <c r="C425" i="1"/>
  <c r="C433" i="1"/>
  <c r="C758" i="1"/>
  <c r="C452" i="1"/>
  <c r="C2231" i="1"/>
  <c r="C574" i="1"/>
  <c r="C157" i="1"/>
  <c r="C335" i="1"/>
  <c r="C468" i="1"/>
  <c r="C451" i="1"/>
  <c r="C734" i="1"/>
  <c r="C539" i="1"/>
  <c r="C1623" i="1"/>
  <c r="C471" i="1"/>
  <c r="C529" i="1"/>
  <c r="C530" i="1"/>
  <c r="C628" i="1"/>
  <c r="C570" i="1"/>
  <c r="C522" i="1"/>
  <c r="C557" i="1"/>
  <c r="C391" i="1"/>
  <c r="C565" i="1"/>
  <c r="C568" i="1"/>
  <c r="C564" i="1"/>
  <c r="C510" i="1"/>
  <c r="C569" i="1"/>
  <c r="C498" i="1"/>
  <c r="C572" i="1"/>
  <c r="C578" i="1"/>
  <c r="C47" i="1"/>
  <c r="C1196" i="1"/>
  <c r="C2210" i="1"/>
  <c r="C577" i="1"/>
  <c r="C746" i="1"/>
  <c r="C517" i="1"/>
  <c r="C220" i="1"/>
  <c r="C399" i="1"/>
  <c r="C579" i="1"/>
  <c r="C1476" i="1"/>
  <c r="C804" i="1"/>
  <c r="C132" i="1"/>
  <c r="C1687" i="1"/>
  <c r="C1519" i="1"/>
  <c r="C1080" i="1"/>
  <c r="C1688" i="1"/>
  <c r="C12" i="1"/>
  <c r="C979" i="1"/>
  <c r="C38" i="1"/>
  <c r="C1536" i="1"/>
  <c r="C1604" i="1"/>
  <c r="C1524" i="1"/>
  <c r="C2238" i="1"/>
  <c r="C630" i="1"/>
  <c r="C2207" i="1"/>
  <c r="C556" i="1"/>
  <c r="C877" i="1"/>
  <c r="C714" i="1"/>
  <c r="C1689" i="1"/>
  <c r="C45" i="1"/>
  <c r="C1636" i="1"/>
  <c r="C1089" i="1"/>
  <c r="C841" i="1"/>
  <c r="C540" i="1"/>
  <c r="C1690" i="1"/>
  <c r="C1259" i="1"/>
  <c r="C905" i="1"/>
  <c r="C1511" i="1"/>
  <c r="C855" i="1"/>
  <c r="C1386" i="1"/>
  <c r="C270" i="1"/>
  <c r="C1462" i="1"/>
  <c r="C496" i="1"/>
  <c r="C1637" i="1"/>
  <c r="C1177" i="1"/>
  <c r="C849" i="1"/>
  <c r="C257" i="1"/>
  <c r="C458" i="1"/>
  <c r="C526" i="1"/>
  <c r="C1145" i="1"/>
  <c r="C133" i="1"/>
  <c r="C326" i="1"/>
  <c r="C1159" i="1"/>
  <c r="C265" i="1"/>
  <c r="C646" i="1"/>
  <c r="C1245" i="1"/>
  <c r="C622" i="1"/>
  <c r="C1502" i="1"/>
  <c r="C751" i="1"/>
  <c r="C1032" i="1"/>
  <c r="C1402" i="1"/>
  <c r="C1691" i="1"/>
  <c r="C1692" i="1"/>
  <c r="C261" i="1"/>
  <c r="C830" i="1"/>
  <c r="C126" i="1"/>
  <c r="C1096" i="1"/>
  <c r="C1525" i="1"/>
  <c r="C1499" i="1"/>
  <c r="C276" i="1"/>
  <c r="C543" i="1"/>
  <c r="C2235" i="1"/>
  <c r="C1006" i="1"/>
  <c r="C616" i="1"/>
  <c r="C149" i="1"/>
  <c r="C19" i="1"/>
  <c r="C1451" i="1"/>
  <c r="C590" i="1"/>
  <c r="C1649" i="1"/>
  <c r="C1091" i="1"/>
  <c r="C1255" i="1"/>
  <c r="C741" i="1"/>
  <c r="C896" i="1"/>
  <c r="C1113" i="1"/>
  <c r="C1307" i="1"/>
  <c r="C1693" i="1"/>
  <c r="C874" i="1"/>
  <c r="C1643" i="1"/>
  <c r="C158" i="1"/>
  <c r="C356" i="1"/>
  <c r="C900" i="1"/>
  <c r="C1222" i="1"/>
  <c r="C748" i="1"/>
  <c r="C749" i="1"/>
  <c r="C1190" i="1"/>
  <c r="C1315" i="1"/>
  <c r="C1583" i="1"/>
  <c r="C1076" i="1"/>
  <c r="C1552" i="1"/>
  <c r="C932" i="1"/>
  <c r="C343" i="1"/>
  <c r="C1257" i="1"/>
  <c r="C167" i="1"/>
  <c r="C1041" i="1"/>
  <c r="C761" i="1"/>
  <c r="C1442" i="1"/>
  <c r="C718" i="1"/>
  <c r="C362" i="1"/>
  <c r="C757" i="1"/>
  <c r="C1005" i="1"/>
  <c r="C1504" i="1"/>
  <c r="C2216" i="1"/>
  <c r="C1422" i="1"/>
  <c r="C605" i="1"/>
  <c r="C1603" i="1"/>
  <c r="C1047" i="1"/>
  <c r="C213" i="1"/>
  <c r="C1425" i="1"/>
  <c r="C205" i="1"/>
  <c r="C423" i="1"/>
  <c r="C1141" i="1"/>
  <c r="C226" i="1"/>
  <c r="C861" i="1"/>
  <c r="C263" i="1"/>
  <c r="C456" i="1"/>
  <c r="C1107" i="1"/>
  <c r="C781" i="1"/>
  <c r="C548" i="1"/>
  <c r="C459" i="1"/>
  <c r="C134" i="1"/>
  <c r="C794" i="1"/>
  <c r="C1064" i="1"/>
  <c r="C1115" i="1"/>
  <c r="C1079" i="1"/>
  <c r="C1241" i="1"/>
  <c r="C1308" i="1"/>
  <c r="C1392" i="1"/>
  <c r="C798" i="1"/>
  <c r="C478" i="1"/>
  <c r="C476" i="1"/>
  <c r="C397" i="1"/>
  <c r="C538" i="1"/>
  <c r="C633" i="1"/>
  <c r="C465" i="1"/>
  <c r="C394" i="1"/>
  <c r="C752" i="1"/>
  <c r="C857" i="1"/>
  <c r="C724" i="1"/>
  <c r="C967" i="1"/>
  <c r="C329" i="1"/>
  <c r="C4" i="1"/>
  <c r="C555" i="1"/>
  <c r="C820" i="1"/>
  <c r="C1040" i="1"/>
  <c r="C444" i="1"/>
  <c r="C553" i="1"/>
  <c r="C774" i="1"/>
  <c r="C219" i="1"/>
  <c r="C549" i="1"/>
  <c r="C787" i="1"/>
  <c r="C2226" i="1"/>
  <c r="C71" i="1"/>
  <c r="C360" i="1"/>
  <c r="C1610" i="1"/>
  <c r="C489" i="1"/>
  <c r="C1608" i="1"/>
  <c r="C1428" i="1"/>
  <c r="C1191" i="1"/>
  <c r="C460" i="1"/>
  <c r="C723" i="1"/>
  <c r="C1403" i="1"/>
  <c r="C1011" i="1"/>
  <c r="C1639" i="1"/>
  <c r="C937" i="1"/>
  <c r="C836" i="1"/>
  <c r="C1135" i="1"/>
  <c r="C2221" i="1"/>
  <c r="C764" i="1"/>
  <c r="C2225" i="1"/>
  <c r="C1285" i="1"/>
  <c r="C1217" i="1"/>
  <c r="C1612" i="1"/>
  <c r="C497" i="1"/>
  <c r="C1573" i="1"/>
  <c r="C2228" i="1"/>
  <c r="C789" i="1"/>
  <c r="C1122" i="1"/>
  <c r="C1324" i="1"/>
  <c r="C491" i="1"/>
  <c r="C745" i="1"/>
  <c r="C1606" i="1"/>
  <c r="C484" i="1"/>
  <c r="C1543" i="1"/>
  <c r="C431" i="1"/>
  <c r="C1558" i="1"/>
  <c r="C1057" i="1"/>
  <c r="C898" i="1"/>
  <c r="C2218" i="1"/>
  <c r="C1373" i="1"/>
  <c r="C737" i="1"/>
  <c r="C1694" i="1"/>
  <c r="C485" i="1"/>
  <c r="C2219" i="1"/>
  <c r="C1227" i="1"/>
  <c r="C512" i="1"/>
  <c r="C173" i="1"/>
  <c r="C753" i="1"/>
  <c r="C1265" i="1"/>
  <c r="C1316" i="1"/>
  <c r="C1230" i="1"/>
  <c r="C1576" i="1"/>
  <c r="C999" i="1"/>
  <c r="C1282" i="1"/>
  <c r="C587" i="1"/>
  <c r="C595" i="1"/>
  <c r="C728" i="1"/>
  <c r="C1276" i="1"/>
  <c r="C939" i="1"/>
  <c r="C1021" i="1"/>
  <c r="C1695" i="1"/>
  <c r="C665" i="1"/>
  <c r="C759" i="1"/>
  <c r="C188" i="1"/>
  <c r="C1167" i="1"/>
  <c r="C1660" i="1"/>
  <c r="C1535" i="1"/>
  <c r="C559" i="1"/>
  <c r="C1696" i="1"/>
  <c r="C1626" i="1"/>
  <c r="C1697" i="1"/>
  <c r="C980" i="1"/>
  <c r="C699" i="1"/>
  <c r="C1056" i="1"/>
  <c r="C1253" i="1"/>
  <c r="C1698" i="1"/>
  <c r="C1124" i="1"/>
  <c r="C1408" i="1"/>
  <c r="C1699" i="1"/>
  <c r="C215" i="1"/>
  <c r="C1646" i="1"/>
  <c r="C1397" i="1"/>
  <c r="C1700" i="1"/>
  <c r="C6" i="1"/>
  <c r="C267" i="1"/>
  <c r="C1631" i="1"/>
  <c r="C1171" i="1"/>
  <c r="C814" i="1"/>
  <c r="C284" i="1"/>
  <c r="C675" i="1"/>
  <c r="C285" i="1"/>
  <c r="C24" i="1"/>
  <c r="C674" i="1"/>
  <c r="C17" i="1"/>
  <c r="C796" i="1"/>
  <c r="C852" i="1"/>
  <c r="C156" i="1"/>
  <c r="C1144" i="1"/>
  <c r="C1083" i="1"/>
  <c r="C692" i="1"/>
  <c r="C680" i="1"/>
  <c r="C762" i="1"/>
  <c r="C1246" i="1"/>
  <c r="C998" i="1"/>
  <c r="C700" i="1"/>
  <c r="C860" i="1"/>
  <c r="C1341" i="1"/>
  <c r="C1575" i="1"/>
  <c r="C331" i="1"/>
  <c r="C780" i="1"/>
  <c r="C477" i="1"/>
  <c r="C709" i="1"/>
  <c r="C501" i="1"/>
  <c r="C1158" i="1"/>
  <c r="C631" i="1"/>
  <c r="C239" i="1"/>
  <c r="C1701" i="1"/>
  <c r="C717" i="1"/>
  <c r="C1189" i="1"/>
  <c r="C224" i="1"/>
  <c r="C1702" i="1"/>
  <c r="C1221" i="1"/>
  <c r="C1229" i="1"/>
  <c r="C247" i="1"/>
  <c r="C1578" i="1"/>
  <c r="C230" i="1"/>
  <c r="C1582" i="1"/>
  <c r="C1363" i="1"/>
  <c r="C483" i="1"/>
  <c r="C347" i="1"/>
  <c r="C466" i="1"/>
  <c r="C1592" i="1"/>
  <c r="C1621" i="1"/>
  <c r="C457" i="1"/>
  <c r="C1656" i="1"/>
  <c r="C1417" i="1"/>
  <c r="C1418" i="1"/>
  <c r="C919" i="1"/>
  <c r="C446" i="1"/>
  <c r="C241" i="1"/>
  <c r="C589" i="1"/>
  <c r="C14" i="1"/>
  <c r="C839" i="1"/>
  <c r="C897" i="1"/>
  <c r="C591" i="1"/>
  <c r="C915" i="1"/>
  <c r="C1581" i="1"/>
  <c r="C659" i="1"/>
  <c r="C2214" i="1"/>
  <c r="C1585" i="1"/>
  <c r="C129" i="1"/>
  <c r="C1287" i="1"/>
  <c r="C1569" i="1"/>
  <c r="C867" i="1"/>
  <c r="C1513" i="1"/>
  <c r="C923" i="1"/>
  <c r="C1045" i="1"/>
  <c r="C924" i="1"/>
  <c r="C1666" i="1"/>
  <c r="C1481" i="1"/>
  <c r="C2314" i="1"/>
  <c r="C946" i="1"/>
  <c r="C1062" i="1"/>
  <c r="C1658" i="1"/>
  <c r="C1703" i="1"/>
  <c r="C1704" i="1"/>
  <c r="C1155" i="1"/>
  <c r="C1263" i="1"/>
  <c r="C1629" i="1"/>
  <c r="C211" i="1"/>
  <c r="C1625" i="1"/>
  <c r="C1000" i="1"/>
  <c r="C816" i="1"/>
  <c r="C826" i="1"/>
  <c r="C1705" i="1"/>
  <c r="C1706" i="1"/>
  <c r="C955" i="1"/>
  <c r="C834" i="1"/>
  <c r="C1707" i="1"/>
  <c r="C1708" i="1"/>
  <c r="C1665" i="1"/>
  <c r="C1709" i="1"/>
  <c r="C271" i="1"/>
  <c r="C493" i="1"/>
  <c r="C1414" i="1"/>
  <c r="C1036" i="1"/>
  <c r="C1710" i="1"/>
  <c r="C1293" i="1"/>
  <c r="C1475" i="1"/>
  <c r="C1489" i="1"/>
  <c r="C1711" i="1"/>
  <c r="C1712" i="1"/>
  <c r="C144" i="1"/>
  <c r="C1713" i="1"/>
  <c r="C1714" i="1"/>
  <c r="C1715" i="1"/>
  <c r="C1551" i="1"/>
  <c r="C1490" i="1"/>
  <c r="C702" i="1"/>
  <c r="C927" i="1"/>
  <c r="C1232" i="1"/>
  <c r="C1491" i="1"/>
  <c r="C249" i="1"/>
  <c r="C997" i="1"/>
  <c r="C1169" i="1"/>
  <c r="C2412" i="1"/>
  <c r="C1716" i="1"/>
  <c r="C1114" i="1"/>
  <c r="C611" i="1"/>
  <c r="C1508" i="1"/>
  <c r="C973" i="1"/>
  <c r="C584" i="1"/>
  <c r="C299" i="1"/>
  <c r="C683" i="1"/>
  <c r="C624" i="1"/>
  <c r="C1717" i="1"/>
  <c r="C1595" i="1"/>
  <c r="C67" i="1"/>
  <c r="C1718" i="1"/>
  <c r="C825" i="1"/>
  <c r="C1023" i="1"/>
  <c r="C1087" i="1"/>
  <c r="C110" i="1"/>
  <c r="C1092" i="1"/>
  <c r="C1033" i="1"/>
  <c r="C1398" i="1"/>
  <c r="C72" i="1"/>
  <c r="C1591" i="1"/>
  <c r="C1533" i="1"/>
  <c r="C1648" i="1"/>
  <c r="C304" i="1"/>
  <c r="C1647" i="1"/>
  <c r="C1058" i="1"/>
  <c r="C1590" i="1"/>
  <c r="C1090" i="1"/>
  <c r="C1153" i="1"/>
  <c r="C1208" i="1"/>
  <c r="C887" i="1"/>
  <c r="C1529" i="1"/>
  <c r="C1024" i="1"/>
  <c r="C1450" i="1"/>
  <c r="C1234" i="1"/>
  <c r="C1176" i="1"/>
  <c r="C1427" i="1"/>
  <c r="C1719" i="1"/>
  <c r="C1720" i="1"/>
  <c r="C1654" i="1"/>
  <c r="C1149" i="1"/>
  <c r="C617" i="1"/>
  <c r="C1661" i="1"/>
  <c r="C732" i="1"/>
  <c r="C486" i="1"/>
  <c r="C1444" i="1"/>
  <c r="C1721" i="1"/>
  <c r="C930" i="1"/>
  <c r="C515" i="1"/>
  <c r="C1722" i="1"/>
  <c r="C1723" i="1"/>
  <c r="C803" i="1"/>
  <c r="C1312" i="1"/>
  <c r="C537" i="1"/>
  <c r="C1724" i="1"/>
  <c r="C586" i="1"/>
  <c r="C1617" i="1"/>
  <c r="C956" i="1"/>
  <c r="C535" i="1"/>
  <c r="C5" i="1"/>
  <c r="C725" i="1"/>
  <c r="C1545" i="1"/>
  <c r="C1030" i="1"/>
  <c r="C1725" i="1"/>
  <c r="C1007" i="1"/>
  <c r="C1128" i="1"/>
  <c r="C1726" i="1"/>
  <c r="C1650" i="1"/>
  <c r="C1063" i="1"/>
  <c r="C821" i="1"/>
  <c r="C1727" i="1"/>
  <c r="C954" i="1"/>
  <c r="C989" i="1"/>
  <c r="C520" i="1"/>
  <c r="C1093" i="1"/>
  <c r="C1728" i="1"/>
  <c r="C495" i="1"/>
  <c r="C976" i="1"/>
  <c r="C1267" i="1"/>
  <c r="C1172" i="1"/>
  <c r="C1170" i="1"/>
  <c r="C1001" i="1"/>
  <c r="C769" i="1"/>
  <c r="C1568" i="1"/>
  <c r="C785" i="1"/>
  <c r="C1051" i="1"/>
  <c r="C672" i="1"/>
  <c r="C1268" i="1"/>
  <c r="C481" i="1"/>
  <c r="C889" i="1"/>
  <c r="C603" i="1"/>
  <c r="C1048" i="1"/>
  <c r="C1012" i="1"/>
  <c r="C1084" i="1"/>
  <c r="C1042" i="1"/>
  <c r="C730" i="1"/>
  <c r="C726" i="1"/>
  <c r="C2229" i="1"/>
  <c r="C2213" i="1"/>
  <c r="C1266" i="1"/>
  <c r="C1729" i="1"/>
  <c r="C705" i="1"/>
  <c r="C1213" i="1"/>
  <c r="C581" i="1"/>
  <c r="C441" i="1"/>
  <c r="C1180" i="1"/>
  <c r="C1730" i="1"/>
  <c r="C1607" i="1"/>
  <c r="C642" i="1"/>
  <c r="C1731" i="1"/>
  <c r="C619" i="1"/>
  <c r="C2303" i="1"/>
  <c r="C610" i="1"/>
  <c r="C454" i="1"/>
  <c r="C957" i="1"/>
  <c r="C1071" i="1"/>
  <c r="C2313" i="1"/>
  <c r="C651" i="1"/>
  <c r="C750" i="1"/>
  <c r="C1616" i="1"/>
  <c r="C1523" i="1"/>
  <c r="C1732" i="1"/>
  <c r="C1101" i="1"/>
  <c r="C982" i="1"/>
  <c r="C1110" i="1"/>
  <c r="C1733" i="1"/>
  <c r="C382" i="1"/>
  <c r="C1179" i="1"/>
  <c r="C1105" i="1"/>
  <c r="C634" i="1"/>
  <c r="C1337" i="1"/>
  <c r="C1473" i="1"/>
  <c r="C1035" i="1"/>
  <c r="C1173" i="1"/>
  <c r="C1297" i="1"/>
  <c r="C1562" i="1"/>
  <c r="C1497" i="1"/>
  <c r="C985" i="1"/>
  <c r="C1567" i="1"/>
  <c r="C1310" i="1"/>
  <c r="C1734" i="1"/>
  <c r="C1243" i="1"/>
  <c r="C2206" i="1"/>
  <c r="C1735" i="1"/>
  <c r="C1467" i="1"/>
  <c r="C865" i="1"/>
  <c r="C853" i="1"/>
  <c r="C1125" i="1"/>
  <c r="C1174" i="1"/>
  <c r="C1466" i="1"/>
  <c r="C1142" i="1"/>
  <c r="C1043" i="1"/>
  <c r="C406" i="1"/>
  <c r="C32" i="1"/>
  <c r="C620" i="1"/>
  <c r="C671" i="1"/>
  <c r="C1598" i="1"/>
  <c r="C1736" i="1"/>
  <c r="C1737" i="1"/>
  <c r="C706" i="1"/>
  <c r="C41" i="1"/>
  <c r="C666" i="1"/>
  <c r="C688" i="1"/>
  <c r="C1738" i="1"/>
  <c r="C1570" i="1"/>
  <c r="C369" i="1"/>
  <c r="C1739" i="1"/>
  <c r="C272" i="1"/>
  <c r="C695" i="1"/>
  <c r="C1409" i="1"/>
  <c r="C811" i="1"/>
  <c r="C1740" i="1"/>
  <c r="C1741" i="1"/>
  <c r="C829" i="1"/>
  <c r="C667" i="1"/>
  <c r="C1309" i="1"/>
  <c r="C1742" i="1"/>
  <c r="C248" i="1"/>
  <c r="C359" i="1"/>
  <c r="C636" i="1"/>
  <c r="C266" i="1"/>
  <c r="C873" i="1"/>
  <c r="C322" i="1"/>
  <c r="C1743" i="1"/>
  <c r="C891" i="1"/>
  <c r="C26" i="1"/>
  <c r="C1116" i="1"/>
  <c r="C926" i="1"/>
  <c r="C1539" i="1"/>
  <c r="C404" i="1"/>
  <c r="C585" i="1"/>
  <c r="C1744" i="1"/>
  <c r="C918" i="1"/>
  <c r="C253" i="1"/>
  <c r="C1745" i="1"/>
  <c r="C65" i="1"/>
  <c r="C1029" i="1"/>
  <c r="C198" i="1"/>
  <c r="C44" i="1"/>
  <c r="C670" i="1"/>
  <c r="C1394" i="1"/>
  <c r="C1052" i="1"/>
  <c r="C835" i="1"/>
  <c r="C165" i="1"/>
  <c r="C1188" i="1"/>
  <c r="C882" i="1"/>
  <c r="C1017" i="1"/>
  <c r="C1140" i="1"/>
  <c r="C928" i="1"/>
  <c r="C663" i="1"/>
  <c r="C39" i="1"/>
  <c r="C363" i="1"/>
  <c r="C1082" i="1"/>
  <c r="C1100" i="1"/>
  <c r="C1168" i="1"/>
  <c r="C1396" i="1"/>
  <c r="C1460" i="1"/>
  <c r="C639" i="1"/>
  <c r="C278" i="1"/>
  <c r="C504" i="1"/>
  <c r="C379" i="1"/>
  <c r="C1431" i="1"/>
  <c r="C453" i="1"/>
  <c r="C212" i="1"/>
  <c r="C2402" i="1"/>
  <c r="C240" i="1"/>
  <c r="C195" i="1"/>
  <c r="C1454" i="1"/>
  <c r="C1611" i="1"/>
  <c r="C1516" i="1"/>
  <c r="C768" i="1"/>
  <c r="C1565" i="1"/>
  <c r="C701" i="1"/>
  <c r="C370" i="1"/>
  <c r="C629" i="1"/>
  <c r="C920" i="1"/>
  <c r="C1046" i="1"/>
  <c r="C1640" i="1"/>
  <c r="C788" i="1"/>
  <c r="C1027" i="1"/>
  <c r="C991" i="1"/>
  <c r="C766" i="1"/>
  <c r="C499" i="1"/>
  <c r="C1746" i="1"/>
  <c r="C1457" i="1"/>
  <c r="C1049" i="1"/>
  <c r="C429" i="1"/>
  <c r="C650" i="1"/>
  <c r="C506" i="1"/>
  <c r="C801" i="1"/>
  <c r="C373" i="1"/>
  <c r="C518" i="1"/>
  <c r="C1747" i="1"/>
  <c r="C790" i="1"/>
  <c r="C644" i="1"/>
  <c r="C894" i="1"/>
  <c r="C643" i="1"/>
  <c r="C856" i="1"/>
  <c r="C1496" i="1"/>
  <c r="C1547" i="1"/>
  <c r="C168" i="1"/>
  <c r="C341" i="1"/>
  <c r="C850" i="1"/>
  <c r="C594" i="1"/>
  <c r="C1517" i="1"/>
  <c r="C352" i="1"/>
  <c r="C114" i="1"/>
  <c r="C550" i="1"/>
  <c r="C516" i="1"/>
  <c r="C1748" i="1"/>
  <c r="C1074" i="1"/>
  <c r="C1472" i="1"/>
  <c r="C1233" i="1"/>
  <c r="C1749" i="1"/>
  <c r="C1345" i="1"/>
  <c r="C690" i="1"/>
  <c r="C193" i="1"/>
  <c r="C917" i="1"/>
  <c r="C833" i="1"/>
  <c r="C1750" i="1"/>
  <c r="C1248" i="1"/>
  <c r="C1382" i="1"/>
  <c r="C1459" i="1"/>
  <c r="C1751" i="1"/>
  <c r="C1280" i="1"/>
  <c r="C1305" i="1"/>
  <c r="C1261" i="1"/>
  <c r="C1321" i="1"/>
  <c r="C1104" i="1"/>
  <c r="C1317" i="1"/>
  <c r="C418" i="1"/>
  <c r="C52" i="1"/>
  <c r="C170" i="1"/>
  <c r="C1323" i="1"/>
  <c r="C328" i="1"/>
  <c r="C1566" i="1"/>
  <c r="C1752" i="1"/>
  <c r="C1753" i="1"/>
  <c r="C1468" i="1"/>
  <c r="C1754" i="1"/>
  <c r="C972" i="1"/>
  <c r="C1175" i="1"/>
  <c r="C1103" i="1"/>
  <c r="C1755" i="1"/>
  <c r="C1407" i="1"/>
  <c r="C368" i="1"/>
  <c r="C366" i="1"/>
  <c r="C461" i="1"/>
  <c r="C1237" i="1"/>
  <c r="C275" i="1"/>
  <c r="C1054" i="1"/>
  <c r="C669" i="1"/>
  <c r="C325" i="1"/>
  <c r="C1068" i="1"/>
  <c r="C410" i="1"/>
  <c r="C176" i="1"/>
  <c r="C513" i="1"/>
  <c r="C487" i="1"/>
  <c r="C2211" i="1"/>
  <c r="C805" i="1"/>
  <c r="C552" i="1"/>
  <c r="C545" i="1"/>
  <c r="C562" i="1"/>
  <c r="C563" i="1"/>
  <c r="C558" i="1"/>
  <c r="C960" i="1"/>
  <c r="C1055" i="1"/>
  <c r="C668" i="1"/>
  <c r="C1313" i="1"/>
  <c r="C1329" i="1"/>
  <c r="C1326" i="1"/>
  <c r="C1281" i="1"/>
  <c r="C1435" i="1"/>
  <c r="C1546" i="1"/>
  <c r="C632" i="1"/>
  <c r="C1478" i="1"/>
  <c r="C902" i="1"/>
  <c r="C1756" i="1"/>
  <c r="C869" i="1"/>
  <c r="C1206" i="1"/>
  <c r="C1298" i="1"/>
  <c r="C1314" i="1"/>
  <c r="C899" i="1"/>
  <c r="C922" i="1"/>
  <c r="C1325" i="1"/>
  <c r="C612" i="1"/>
  <c r="C1322" i="1"/>
  <c r="C1757" i="1"/>
  <c r="C1601" i="1"/>
  <c r="C1295" i="1"/>
  <c r="C1251" i="1"/>
  <c r="C1605" i="1"/>
  <c r="C1395" i="1"/>
  <c r="C1597" i="1"/>
  <c r="C53" i="1"/>
  <c r="C1449" i="1"/>
  <c r="C1256" i="1"/>
  <c r="C964" i="1"/>
  <c r="C1667" i="1"/>
  <c r="C1563" i="1"/>
  <c r="C1758" i="1"/>
  <c r="C1111" i="1"/>
  <c r="C1577" i="1"/>
  <c r="C1759" i="1"/>
  <c r="C1401" i="1"/>
  <c r="C7" i="1"/>
  <c r="C1532" i="1"/>
  <c r="C1506" i="1"/>
  <c r="C1439" i="1"/>
  <c r="C1358" i="1"/>
  <c r="C1201" i="1"/>
  <c r="C1760" i="1"/>
  <c r="C1187" i="1"/>
  <c r="C1194" i="1"/>
  <c r="C29" i="1"/>
  <c r="C817" i="1"/>
  <c r="C778" i="1"/>
  <c r="C1328" i="1"/>
  <c r="C234" i="1"/>
  <c r="C767" i="1"/>
  <c r="C827" i="1"/>
  <c r="C143" i="1"/>
  <c r="C1137" i="1"/>
  <c r="C2312" i="1"/>
  <c r="C203" i="1"/>
  <c r="C713" i="1"/>
  <c r="C1761" i="1"/>
  <c r="C910" i="1"/>
  <c r="C995" i="1"/>
  <c r="C2227" i="1"/>
  <c r="C583" i="1"/>
  <c r="C1016" i="1"/>
  <c r="C604" i="1"/>
  <c r="C255" i="1"/>
  <c r="C349" i="1"/>
  <c r="C1561" i="1"/>
  <c r="C1458" i="1"/>
  <c r="C1138" i="1"/>
  <c r="C1644" i="1"/>
  <c r="C1762" i="1"/>
  <c r="C1244" i="1"/>
  <c r="C222" i="1"/>
  <c r="C712" i="1"/>
  <c r="C1220" i="1"/>
  <c r="C1131" i="1"/>
  <c r="C2209" i="1"/>
  <c r="C1109" i="1"/>
  <c r="C1587" i="1"/>
  <c r="C1528" i="1"/>
  <c r="C1127" i="1"/>
  <c r="C2223" i="1"/>
  <c r="C770" i="1"/>
  <c r="C1554" i="1"/>
  <c r="C2237" i="1"/>
  <c r="C907" i="1"/>
  <c r="C916" i="1"/>
  <c r="C625" i="1"/>
  <c r="C721" i="1"/>
  <c r="C1150" i="1"/>
  <c r="C936" i="1"/>
  <c r="C656" i="1"/>
  <c r="C1070" i="1"/>
  <c r="C206" i="1"/>
  <c r="C848" i="1"/>
  <c r="C773" i="1"/>
  <c r="C199" i="1"/>
  <c r="C1193" i="1"/>
  <c r="C1013" i="1"/>
  <c r="C1247" i="1"/>
  <c r="C947" i="1"/>
  <c r="C744" i="1"/>
  <c r="C1763" i="1"/>
  <c r="C1764" i="1"/>
  <c r="C1038" i="1"/>
  <c r="C1067" i="1"/>
  <c r="C950" i="1"/>
  <c r="C996" i="1"/>
  <c r="C1485" i="1"/>
  <c r="C73" i="1"/>
  <c r="C1765" i="1"/>
  <c r="C1560" i="1"/>
  <c r="C109" i="1"/>
  <c r="C554" i="1"/>
  <c r="C1216" i="1"/>
  <c r="C1387" i="1"/>
  <c r="C35" i="1"/>
  <c r="C1579" i="1"/>
  <c r="C1205" i="1"/>
  <c r="C673" i="1"/>
  <c r="C1028" i="1"/>
  <c r="C463" i="1"/>
  <c r="C735" i="1"/>
  <c r="C1766" i="1"/>
  <c r="C1470" i="1"/>
  <c r="C1767" i="1"/>
  <c r="C1768" i="1"/>
  <c r="C393" i="1"/>
  <c r="C1769" i="1"/>
  <c r="C1371" i="1"/>
  <c r="C1770" i="1"/>
  <c r="C1018" i="1"/>
  <c r="C1477" i="1"/>
  <c r="C1465" i="1"/>
  <c r="C1020" i="1"/>
  <c r="C2318" i="1"/>
  <c r="C851" i="1"/>
  <c r="C1351" i="1"/>
  <c r="C1423" i="1"/>
  <c r="C800" i="1"/>
  <c r="C1615" i="1"/>
  <c r="C1771" i="1"/>
  <c r="C439" i="1"/>
  <c r="C2413" i="1"/>
  <c r="C1772" i="1"/>
  <c r="C1290" i="1"/>
  <c r="C722" i="1"/>
  <c r="C1773" i="1"/>
  <c r="C1774" i="1"/>
  <c r="C519" i="1"/>
  <c r="C1775" i="1"/>
  <c r="C1776" i="1"/>
  <c r="C638" i="1"/>
  <c r="C1777" i="1"/>
  <c r="C1778" i="1"/>
  <c r="C511" i="1"/>
  <c r="C1236" i="1"/>
  <c r="C551" i="1"/>
  <c r="C33" i="1"/>
  <c r="C1779" i="1"/>
  <c r="C142" i="1"/>
  <c r="C2247" i="1"/>
  <c r="C1780" i="1"/>
  <c r="C1781" i="1"/>
  <c r="C2414" i="1"/>
  <c r="C422" i="1"/>
  <c r="C1037" i="1"/>
  <c r="C1164" i="1"/>
  <c r="C1166" i="1"/>
  <c r="C2269" i="1"/>
  <c r="C2319" i="1"/>
  <c r="C1385" i="1"/>
  <c r="C1503" i="1"/>
  <c r="C1782" i="1"/>
  <c r="C1783" i="1"/>
  <c r="C2320" i="1"/>
  <c r="C2253" i="1"/>
  <c r="C1364" i="1"/>
  <c r="C2276" i="1"/>
  <c r="C1412" i="1"/>
  <c r="C1784" i="1"/>
  <c r="C1785" i="1"/>
  <c r="C2321" i="1"/>
  <c r="C2288" i="1"/>
  <c r="C1429" i="1"/>
  <c r="C1786" i="1"/>
  <c r="C2246" i="1"/>
  <c r="C2322" i="1"/>
  <c r="C2250" i="1"/>
  <c r="C2299" i="1"/>
  <c r="C2323" i="1"/>
  <c r="C1787" i="1"/>
  <c r="C1788" i="1"/>
  <c r="C2293" i="1"/>
  <c r="C1789" i="1"/>
  <c r="C1790" i="1"/>
  <c r="C2408" i="1"/>
  <c r="C2285" i="1"/>
  <c r="C2252" i="1"/>
  <c r="C1376" i="1"/>
  <c r="C1340" i="1"/>
  <c r="C2274" i="1"/>
  <c r="C1791" i="1"/>
  <c r="C1792" i="1"/>
  <c r="C892" i="1"/>
  <c r="C1793" i="1"/>
  <c r="C1794" i="1"/>
  <c r="C2284" i="1"/>
  <c r="C1795" i="1"/>
  <c r="C1796" i="1"/>
  <c r="C1797" i="1"/>
  <c r="C2243" i="1"/>
  <c r="C1798" i="1"/>
  <c r="C1279" i="1"/>
  <c r="C1799" i="1"/>
  <c r="C1353" i="1"/>
  <c r="C1800" i="1"/>
  <c r="C1531" i="1"/>
  <c r="C992" i="1"/>
  <c r="C1801" i="1"/>
  <c r="C1065" i="1"/>
  <c r="C1198" i="1"/>
  <c r="C1215" i="1"/>
  <c r="C1380" i="1"/>
  <c r="C1802" i="1"/>
  <c r="C2415" i="1"/>
  <c r="C1803" i="1"/>
  <c r="C596" i="1"/>
  <c r="C1209" i="1"/>
  <c r="C1804" i="1"/>
  <c r="C1805" i="1"/>
  <c r="C1348" i="1"/>
  <c r="C2324" i="1"/>
  <c r="C1133" i="1"/>
  <c r="C2325" i="1"/>
  <c r="C1806" i="1"/>
  <c r="C2310" i="1"/>
  <c r="C311" i="1"/>
  <c r="C1807" i="1"/>
  <c r="C1550" i="1"/>
  <c r="C1162" i="1"/>
  <c r="C1614" i="1"/>
  <c r="C710" i="1"/>
  <c r="C1808" i="1"/>
  <c r="C1651" i="1"/>
  <c r="C696" i="1"/>
  <c r="C760" i="1"/>
  <c r="C987" i="1"/>
  <c r="C2215" i="1"/>
  <c r="C2326" i="1"/>
  <c r="C1225" i="1"/>
  <c r="C1421" i="1"/>
  <c r="C1404" i="1"/>
  <c r="C1542" i="1"/>
  <c r="C1098" i="1"/>
  <c r="C505" i="1"/>
  <c r="C593" i="1"/>
  <c r="C1809" i="1"/>
  <c r="C1335" i="1"/>
  <c r="C652" i="1"/>
  <c r="C181" i="1"/>
  <c r="C815" i="1"/>
  <c r="C1574" i="1"/>
  <c r="C1810" i="1"/>
  <c r="C250" i="1"/>
  <c r="C1112" i="1"/>
  <c r="C576" i="1"/>
  <c r="C1004" i="1"/>
  <c r="C685" i="1"/>
  <c r="C597" i="1"/>
  <c r="C1811" i="1"/>
  <c r="C521" i="1"/>
  <c r="C1181" i="1"/>
  <c r="C268" i="1"/>
  <c r="C282" i="1"/>
  <c r="C1618" i="1"/>
  <c r="C1509" i="1"/>
  <c r="C524" i="1"/>
  <c r="C883" i="1"/>
  <c r="C51" i="1"/>
  <c r="C1812" i="1"/>
  <c r="C210" i="1"/>
  <c r="C832" i="1"/>
  <c r="C909" i="1"/>
  <c r="C1224" i="1"/>
  <c r="C1002" i="1"/>
  <c r="C711" i="1"/>
  <c r="C809" i="1"/>
  <c r="C1022" i="1"/>
  <c r="C533" i="1"/>
  <c r="C1471" i="1"/>
  <c r="C1619" i="1"/>
  <c r="C1296" i="1"/>
  <c r="C842" i="1"/>
  <c r="C2416" i="1"/>
  <c r="C1031" i="1"/>
  <c r="C1813" i="1"/>
  <c r="C1814" i="1"/>
  <c r="C1815" i="1"/>
  <c r="C1479" i="1"/>
  <c r="C1816" i="1"/>
  <c r="C719" i="1"/>
  <c r="C1817" i="1"/>
  <c r="C2417" i="1"/>
  <c r="C2327" i="1"/>
  <c r="C1818" i="1"/>
  <c r="C958" i="1"/>
  <c r="C797" i="1"/>
  <c r="C775" i="1"/>
  <c r="C720" i="1"/>
  <c r="C514" i="1"/>
  <c r="C1620" i="1"/>
  <c r="C974" i="1"/>
  <c r="C2295" i="1"/>
  <c r="C1416" i="1"/>
  <c r="C2254" i="1"/>
  <c r="C2296" i="1"/>
  <c r="C1819" i="1"/>
  <c r="C2328" i="1"/>
  <c r="C2329" i="1"/>
  <c r="C2418" i="1"/>
  <c r="C1820" i="1"/>
  <c r="C1821" i="1"/>
  <c r="C1354" i="1"/>
  <c r="C1822" i="1"/>
  <c r="C1039" i="1"/>
  <c r="C1066" i="1"/>
  <c r="C1026" i="1"/>
  <c r="C1072" i="1"/>
  <c r="C1564" i="1"/>
  <c r="C731" i="1"/>
  <c r="C2208" i="1"/>
  <c r="C372" i="1"/>
  <c r="C1204" i="1"/>
  <c r="C1483" i="1"/>
  <c r="C653" i="1"/>
  <c r="C1120" i="1"/>
  <c r="C1121" i="1"/>
  <c r="C1556" i="1"/>
  <c r="C541" i="1"/>
  <c r="C1588" i="1"/>
  <c r="C1664" i="1"/>
  <c r="C862" i="1"/>
  <c r="C880" i="1"/>
  <c r="C881" i="1"/>
  <c r="C885" i="1"/>
  <c r="C886" i="1"/>
  <c r="C870" i="1"/>
  <c r="C872" i="1"/>
  <c r="C864" i="1"/>
  <c r="C1823" i="1"/>
  <c r="C890" i="1"/>
  <c r="C893" i="1"/>
  <c r="C903" i="1"/>
  <c r="C141" i="1"/>
  <c r="C1482" i="1"/>
  <c r="C1824" i="1"/>
  <c r="C1825" i="1"/>
  <c r="C1521" i="1"/>
  <c r="C1522" i="1"/>
  <c r="C660" i="1"/>
  <c r="C1826" i="1"/>
  <c r="C1827" i="1"/>
  <c r="C1652" i="1"/>
  <c r="C1343" i="1"/>
  <c r="C56" i="1"/>
  <c r="C1828" i="1"/>
  <c r="C1146" i="1"/>
  <c r="C1352" i="1"/>
  <c r="C1147" i="1"/>
  <c r="C2411" i="1"/>
  <c r="C1657" i="1"/>
  <c r="C1207" i="1"/>
  <c r="C2251" i="1"/>
  <c r="C1829" i="1"/>
  <c r="C1830" i="1"/>
  <c r="C1831" i="1"/>
  <c r="C1832" i="1"/>
  <c r="C1833" i="1"/>
  <c r="C1834" i="1"/>
  <c r="C1835" i="1"/>
  <c r="C1836" i="1"/>
  <c r="C1837" i="1"/>
  <c r="C1492" i="1"/>
  <c r="C1838" i="1"/>
  <c r="C1360" i="1"/>
  <c r="C1347" i="1"/>
  <c r="C1424" i="1"/>
  <c r="C831" i="1"/>
  <c r="C1839" i="1"/>
  <c r="C686" i="1"/>
  <c r="C1840" i="1"/>
  <c r="C1841" i="1"/>
  <c r="C2258" i="1"/>
  <c r="C1842" i="1"/>
  <c r="C2245" i="1"/>
  <c r="C2244" i="1"/>
  <c r="C2283" i="1"/>
  <c r="C1301" i="1"/>
  <c r="C1843" i="1"/>
  <c r="C1844" i="1"/>
  <c r="C2419" i="1"/>
  <c r="C1375" i="1"/>
  <c r="C1599" i="1"/>
  <c r="C1432" i="1"/>
  <c r="C1433" i="1"/>
  <c r="C1430" i="1"/>
  <c r="C1845" i="1"/>
  <c r="C2387" i="1"/>
  <c r="C415" i="1"/>
  <c r="C2386" i="1"/>
  <c r="C2392" i="1"/>
  <c r="C2304" i="1"/>
  <c r="C2388" i="1"/>
  <c r="C2385" i="1"/>
  <c r="C1593" i="1"/>
  <c r="C2268" i="1"/>
  <c r="C1446" i="1"/>
  <c r="C1443" i="1"/>
  <c r="C1846" i="1"/>
  <c r="C1346" i="1"/>
  <c r="C1847" i="1"/>
  <c r="C2297" i="1"/>
  <c r="C1848" i="1"/>
  <c r="C2409" i="1"/>
  <c r="C1303" i="1"/>
  <c r="C2330" i="1"/>
  <c r="C2267" i="1"/>
  <c r="C1203" i="1"/>
  <c r="C365" i="1"/>
  <c r="C371" i="1"/>
  <c r="C375" i="1"/>
  <c r="C361" i="1"/>
  <c r="C2331" i="1"/>
  <c r="C1199" i="1"/>
  <c r="C2407" i="1"/>
  <c r="C383" i="1"/>
  <c r="C2311" i="1"/>
  <c r="C2332" i="1"/>
  <c r="C1349" i="1"/>
  <c r="C1464" i="1"/>
  <c r="C2333" i="1"/>
  <c r="C2420" i="1"/>
  <c r="C1377" i="1"/>
  <c r="C2259" i="1"/>
  <c r="C1355" i="1"/>
  <c r="C1359" i="1"/>
  <c r="C1357" i="1"/>
  <c r="C1413" i="1"/>
  <c r="C2279" i="1"/>
  <c r="C2282" i="1"/>
  <c r="C2280" i="1"/>
  <c r="C2263" i="1"/>
  <c r="C2294" i="1"/>
  <c r="C2266" i="1"/>
  <c r="C1434" i="1"/>
  <c r="C975" i="1"/>
  <c r="C949" i="1"/>
  <c r="C1078" i="1"/>
  <c r="C1436" i="1"/>
  <c r="C2278" i="1"/>
  <c r="C1344" i="1"/>
  <c r="C2272" i="1"/>
  <c r="C2334" i="1"/>
  <c r="C1299" i="1"/>
  <c r="C2270" i="1"/>
  <c r="C2384" i="1"/>
  <c r="C2275" i="1"/>
  <c r="C1365" i="1"/>
  <c r="C2271" i="1"/>
  <c r="C1252" i="1"/>
  <c r="C1849" i="1"/>
  <c r="C1850" i="1"/>
  <c r="C1370" i="1"/>
  <c r="C2421" i="1"/>
  <c r="C2264" i="1"/>
  <c r="C1157" i="1"/>
  <c r="C1851" i="1"/>
  <c r="C1600" i="1"/>
  <c r="C1852" i="1"/>
  <c r="C1069" i="1"/>
  <c r="C1853" i="1"/>
  <c r="C1854" i="1"/>
  <c r="C1200" i="1"/>
  <c r="C1148" i="1"/>
  <c r="C1372" i="1"/>
  <c r="C1855" i="1"/>
  <c r="C1856" i="1"/>
  <c r="C1857" i="1"/>
  <c r="C1858" i="1"/>
  <c r="C1859" i="1"/>
  <c r="C1860" i="1"/>
  <c r="C2335" i="1"/>
  <c r="C2336" i="1"/>
  <c r="C1861" i="1"/>
  <c r="C1530" i="1"/>
  <c r="C390" i="1"/>
  <c r="C854" i="1"/>
  <c r="C1641" i="1"/>
  <c r="C55" i="1"/>
  <c r="C1594" i="1"/>
  <c r="C1862" i="1"/>
  <c r="C1584" i="1"/>
  <c r="C380" i="1"/>
  <c r="C1411" i="1"/>
  <c r="C1863" i="1"/>
  <c r="C1009" i="1"/>
  <c r="C445" i="1"/>
  <c r="C1864" i="1"/>
  <c r="C1557" i="1"/>
  <c r="C1278" i="1"/>
  <c r="C123" i="1"/>
  <c r="C1622" i="1"/>
  <c r="C802" i="1"/>
  <c r="C786" i="1"/>
  <c r="C1211" i="1"/>
  <c r="C1182" i="1"/>
  <c r="C1223" i="1"/>
  <c r="C1073" i="1"/>
  <c r="C2337" i="1"/>
  <c r="C1214" i="1"/>
  <c r="C1553" i="1"/>
  <c r="C654" i="1"/>
  <c r="C703" i="1"/>
  <c r="C777" i="1"/>
  <c r="C1302" i="1"/>
  <c r="C1865" i="1"/>
  <c r="C1866" i="1"/>
  <c r="C1867" i="1"/>
  <c r="C1653" i="1"/>
  <c r="C1868" i="1"/>
  <c r="C1869" i="1"/>
  <c r="C1870" i="1"/>
  <c r="C414" i="1"/>
  <c r="C1871" i="1"/>
  <c r="C1152" i="1"/>
  <c r="C1534" i="1"/>
  <c r="C1580" i="1"/>
  <c r="C1872" i="1"/>
  <c r="C49" i="1"/>
  <c r="C2338" i="1"/>
  <c r="C1501" i="1"/>
  <c r="C323" i="1"/>
  <c r="C1544" i="1"/>
  <c r="C1873" i="1"/>
  <c r="C813" i="1"/>
  <c r="C1874" i="1"/>
  <c r="C1875" i="1"/>
  <c r="C1484" i="1"/>
  <c r="C531" i="1"/>
  <c r="C1876" i="1"/>
  <c r="C1448" i="1"/>
  <c r="C1486" i="1"/>
  <c r="C1877" i="1"/>
  <c r="C776" i="1"/>
  <c r="C1549" i="1"/>
  <c r="C819" i="1"/>
  <c r="C1878" i="1"/>
  <c r="C1453" i="1"/>
  <c r="C395" i="1"/>
  <c r="C818" i="1"/>
  <c r="C259" i="1"/>
  <c r="C1879" i="1"/>
  <c r="C1880" i="1"/>
  <c r="C1119" i="1"/>
  <c r="C1645" i="1"/>
  <c r="C1132" i="1"/>
  <c r="C1515" i="1"/>
  <c r="C1242" i="1"/>
  <c r="C1638" i="1"/>
  <c r="C1106" i="1"/>
  <c r="C1117" i="1"/>
  <c r="C409" i="1"/>
  <c r="C968" i="1"/>
  <c r="C2339" i="1"/>
  <c r="C1165" i="1"/>
  <c r="C547" i="1"/>
  <c r="C1438" i="1"/>
  <c r="C824" i="1"/>
  <c r="C1008" i="1"/>
  <c r="C1541" i="1"/>
  <c r="C875" i="1"/>
  <c r="C756" i="1"/>
  <c r="C78" i="1"/>
  <c r="C772" i="1"/>
  <c r="C912" i="1"/>
  <c r="C1602" i="1"/>
  <c r="C906" i="1"/>
  <c r="C1452" i="1"/>
  <c r="C1474" i="1"/>
  <c r="C1420" i="1"/>
  <c r="C952" i="1"/>
  <c r="C1881" i="1"/>
  <c r="C1197" i="1"/>
  <c r="C1260" i="1"/>
  <c r="C2340" i="1"/>
  <c r="C1156" i="1"/>
  <c r="C1334" i="1"/>
  <c r="C925" i="1"/>
  <c r="C1154" i="1"/>
  <c r="C1555" i="1"/>
  <c r="C1277" i="1"/>
  <c r="C1882" i="1"/>
  <c r="C1883" i="1"/>
  <c r="C1884" i="1"/>
  <c r="C1406" i="1"/>
  <c r="C1437" i="1"/>
  <c r="C1885" i="1"/>
  <c r="C1304" i="1"/>
  <c r="C1507" i="1"/>
  <c r="C1291" i="1"/>
  <c r="C1886" i="1"/>
  <c r="C1461" i="1"/>
  <c r="C1887" i="1"/>
  <c r="C1888" i="1"/>
  <c r="C1889" i="1"/>
  <c r="C2341" i="1"/>
  <c r="C2273" i="1"/>
  <c r="C2394" i="1"/>
  <c r="C2290" i="1"/>
  <c r="C2308" i="1"/>
  <c r="C2342" i="1"/>
  <c r="C2391" i="1"/>
  <c r="C1890" i="1"/>
  <c r="C608" i="1"/>
  <c r="C1613" i="1"/>
  <c r="C1333" i="1"/>
  <c r="C1891" i="1"/>
  <c r="C2343" i="1"/>
  <c r="C2344" i="1"/>
  <c r="C2289" i="1"/>
  <c r="C1044" i="1"/>
  <c r="C2257" i="1"/>
  <c r="C2345" i="1"/>
  <c r="C2291" i="1"/>
  <c r="C2256" i="1"/>
  <c r="C740" i="1"/>
  <c r="C2346" i="1"/>
  <c r="C2249" i="1"/>
  <c r="C1892" i="1"/>
  <c r="C1559" i="1"/>
  <c r="C1893" i="1"/>
  <c r="C1456" i="1"/>
  <c r="C951" i="1"/>
  <c r="C1894" i="1"/>
  <c r="C1895" i="1"/>
  <c r="C1896" i="1"/>
  <c r="C1897" i="1"/>
  <c r="C1898" i="1"/>
  <c r="C1899" i="1"/>
  <c r="C1900" i="1"/>
  <c r="C2422" i="1"/>
  <c r="C1901" i="1"/>
  <c r="C1286"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2423" i="1"/>
  <c r="C1959" i="1"/>
  <c r="C1960" i="1"/>
  <c r="C1961" i="1"/>
  <c r="C1962" i="1"/>
  <c r="C1500" i="1"/>
  <c r="C1963" i="1"/>
  <c r="C1964" i="1"/>
  <c r="C1965" i="1"/>
  <c r="C1966" i="1"/>
  <c r="C1367" i="1"/>
  <c r="C1967" i="1"/>
  <c r="C1968" i="1"/>
  <c r="C2298" i="1"/>
  <c r="C1969" i="1"/>
  <c r="C1970" i="1"/>
  <c r="C2347" i="1"/>
  <c r="C1971" i="1"/>
  <c r="C1972" i="1"/>
  <c r="C2348" i="1"/>
  <c r="C2349" i="1"/>
  <c r="C1369" i="1"/>
  <c r="C1973" i="1"/>
  <c r="C1974" i="1"/>
  <c r="C2306" i="1"/>
  <c r="C2350" i="1"/>
  <c r="C1975" i="1"/>
  <c r="C2309" i="1"/>
  <c r="C1976" i="1"/>
  <c r="C1977" i="1"/>
  <c r="C1978" i="1"/>
  <c r="C1979" i="1"/>
  <c r="C2255" i="1"/>
  <c r="C1980" i="1"/>
  <c r="C2351" i="1"/>
  <c r="C2292" i="1"/>
  <c r="C2389" i="1"/>
  <c r="C1662" i="1"/>
  <c r="C2390" i="1"/>
  <c r="C1981" i="1"/>
  <c r="C1982" i="1"/>
  <c r="C1983" i="1"/>
  <c r="C2352" i="1"/>
  <c r="C1984" i="1"/>
  <c r="C1342" i="1"/>
  <c r="C1985" i="1"/>
  <c r="C1986" i="1"/>
  <c r="C1987" i="1"/>
  <c r="C1480" i="1"/>
  <c r="C2353" i="1"/>
  <c r="C1988" i="1"/>
  <c r="C1989" i="1"/>
  <c r="C1990" i="1"/>
  <c r="C2397" i="1"/>
  <c r="C1991" i="1"/>
  <c r="C1992" i="1"/>
  <c r="C1993" i="1"/>
  <c r="C1994" i="1"/>
  <c r="C2354" i="1"/>
  <c r="C1995" i="1"/>
  <c r="C2424" i="1"/>
  <c r="C2425" i="1"/>
  <c r="C2426" i="1"/>
  <c r="C2427" i="1"/>
  <c r="C1996" i="1"/>
  <c r="C1997" i="1"/>
  <c r="C1998" i="1"/>
  <c r="C1999" i="1"/>
  <c r="C2428" i="1"/>
  <c r="C2429" i="1"/>
  <c r="C2000" i="1"/>
  <c r="C2001" i="1"/>
  <c r="C2430" i="1"/>
  <c r="C2002" i="1"/>
  <c r="C2003" i="1"/>
  <c r="C2004" i="1"/>
  <c r="C2005" i="1"/>
  <c r="C2006" i="1"/>
  <c r="C2007" i="1"/>
  <c r="C2431" i="1"/>
  <c r="C2008" i="1"/>
  <c r="C2009" i="1"/>
  <c r="C2010" i="1"/>
  <c r="C2011" i="1"/>
  <c r="C2012" i="1"/>
  <c r="C2013" i="1"/>
  <c r="C2014" i="1"/>
  <c r="C2432" i="1"/>
  <c r="C2015" i="1"/>
  <c r="C2016" i="1"/>
  <c r="C2017" i="1"/>
  <c r="C2305" i="1"/>
  <c r="C1330" i="1"/>
  <c r="C2018" i="1"/>
  <c r="C2355" i="1"/>
  <c r="C2400" i="1"/>
  <c r="C2433" i="1"/>
  <c r="C2434" i="1"/>
  <c r="C2019" i="1"/>
  <c r="C2020" i="1"/>
  <c r="C2021" i="1"/>
  <c r="C2022" i="1"/>
  <c r="C2356" i="1"/>
  <c r="C2023" i="1"/>
  <c r="C2024" i="1"/>
  <c r="C2025" i="1"/>
  <c r="C2026" i="1"/>
  <c r="C2027" i="1"/>
  <c r="C2028" i="1"/>
  <c r="C2029" i="1"/>
  <c r="C2030" i="1"/>
  <c r="C2031" i="1"/>
  <c r="C1381" i="1"/>
  <c r="C2435" i="1"/>
  <c r="C2032" i="1"/>
  <c r="C2436" i="1"/>
  <c r="C2033" i="1"/>
  <c r="C2034" i="1"/>
  <c r="C2035" i="1"/>
  <c r="C1288" i="1"/>
  <c r="C2036" i="1"/>
  <c r="C2037" i="1"/>
  <c r="C1332" i="1"/>
  <c r="C1374" i="1"/>
  <c r="C2038" i="1"/>
  <c r="C2039" i="1"/>
  <c r="C1331" i="1"/>
  <c r="C2040" i="1"/>
  <c r="C1589" i="1"/>
  <c r="C2041" i="1"/>
  <c r="C1339" i="1"/>
  <c r="C1419" i="1"/>
  <c r="C1338" i="1"/>
  <c r="C2042" i="1"/>
  <c r="C2043" i="1"/>
  <c r="C2044" i="1"/>
  <c r="C1368" i="1"/>
  <c r="C1526" i="1"/>
  <c r="C2045" i="1"/>
  <c r="C2046" i="1"/>
  <c r="C2047" i="1"/>
  <c r="C2048" i="1"/>
  <c r="C2049" i="1"/>
  <c r="C2050" i="1"/>
  <c r="C2051" i="1"/>
  <c r="C2052" i="1"/>
  <c r="C2053" i="1"/>
  <c r="C1356" i="1"/>
  <c r="C2054" i="1"/>
  <c r="C2055" i="1"/>
  <c r="C2056" i="1"/>
  <c r="C2057" i="1"/>
  <c r="C2058" i="1"/>
  <c r="C2059" i="1"/>
  <c r="C2060" i="1"/>
  <c r="C2061" i="1"/>
  <c r="C2062" i="1"/>
  <c r="C2063" i="1"/>
  <c r="C2064" i="1"/>
  <c r="C2065" i="1"/>
  <c r="C1520" i="1"/>
  <c r="C2066" i="1"/>
  <c r="C2067" i="1"/>
  <c r="C2437" i="1"/>
  <c r="C2068" i="1"/>
  <c r="C2069" i="1"/>
  <c r="C2070" i="1"/>
  <c r="C2071" i="1"/>
  <c r="C2072" i="1"/>
  <c r="C2073" i="1"/>
  <c r="C2438" i="1"/>
  <c r="C2074" i="1"/>
  <c r="C2439" i="1"/>
  <c r="C2075" i="1"/>
  <c r="C2076" i="1"/>
  <c r="C2077" i="1"/>
  <c r="C2078" i="1"/>
  <c r="C2079" i="1"/>
  <c r="C1336" i="1"/>
  <c r="C2080" i="1"/>
  <c r="C2081" i="1"/>
  <c r="C2082" i="1"/>
  <c r="C2083" i="1"/>
  <c r="C2084" i="1"/>
  <c r="C1609" i="1"/>
  <c r="C2085" i="1"/>
  <c r="C1571" i="1"/>
  <c r="C1455" i="1"/>
  <c r="C2086" i="1"/>
  <c r="C2087" i="1"/>
  <c r="C2440" i="1"/>
  <c r="C2088" i="1"/>
  <c r="C2441" i="1"/>
  <c r="C2089" i="1"/>
  <c r="C1378" i="1"/>
  <c r="C2090" i="1"/>
  <c r="C2442" i="1"/>
  <c r="C2443" i="1"/>
  <c r="C2091" i="1"/>
  <c r="C2092" i="1"/>
  <c r="C1572" i="1"/>
  <c r="C2093" i="1"/>
  <c r="C2094" i="1"/>
  <c r="C2095" i="1"/>
  <c r="C2096" i="1"/>
  <c r="C1415" i="1"/>
  <c r="C1586" i="1"/>
  <c r="C1240" i="1"/>
  <c r="C2097" i="1"/>
  <c r="C2444" i="1"/>
  <c r="C2445" i="1"/>
  <c r="C2098" i="1"/>
  <c r="C2099" i="1"/>
  <c r="C1469" i="1"/>
  <c r="C2100" i="1"/>
  <c r="C2101" i="1"/>
  <c r="C2102" i="1"/>
  <c r="C2103" i="1"/>
  <c r="C2104" i="1"/>
  <c r="C440" i="1"/>
  <c r="C2105" i="1"/>
  <c r="C1410" i="1"/>
  <c r="C2106" i="1"/>
  <c r="C2107" i="1"/>
  <c r="C2108" i="1"/>
  <c r="C2446" i="1"/>
  <c r="C2447" i="1"/>
  <c r="C2448" i="1"/>
  <c r="C2449" i="1"/>
  <c r="C2109" i="1"/>
  <c r="C2110" i="1"/>
  <c r="C1134" i="1"/>
  <c r="C2111" i="1"/>
  <c r="C1136" i="1"/>
  <c r="C2112" i="1"/>
  <c r="C2113" i="1"/>
  <c r="C2114" i="1"/>
  <c r="C944" i="1"/>
  <c r="C2450" i="1"/>
  <c r="C2115" i="1"/>
  <c r="C2116" i="1"/>
  <c r="C2117" i="1"/>
  <c r="C1300" i="1"/>
  <c r="C297" i="1"/>
  <c r="C2118" i="1"/>
  <c r="C959" i="1"/>
  <c r="C155" i="1"/>
  <c r="C2119" i="1"/>
  <c r="C2357" i="1"/>
  <c r="C2120" i="1"/>
  <c r="C2393" i="1"/>
  <c r="C2399" i="1"/>
  <c r="C2121" i="1"/>
  <c r="C2122" i="1"/>
  <c r="C2123" i="1"/>
  <c r="C2124" i="1"/>
  <c r="C2125" i="1"/>
  <c r="C2126" i="1"/>
  <c r="C1487" i="1"/>
  <c r="C765" i="1"/>
  <c r="C2127" i="1"/>
  <c r="C2128" i="1"/>
  <c r="C2129" i="1"/>
  <c r="C2130" i="1"/>
  <c r="C2131" i="1"/>
  <c r="C2132" i="1"/>
  <c r="C2133" i="1"/>
  <c r="C2134" i="1"/>
  <c r="C2135" i="1"/>
  <c r="C2136" i="1"/>
  <c r="C2137" i="1"/>
  <c r="C1262" i="1"/>
  <c r="C2138" i="1"/>
  <c r="C689" i="1"/>
  <c r="C2139" i="1"/>
  <c r="C2140" i="1"/>
  <c r="C2141" i="1"/>
  <c r="C2142" i="1"/>
  <c r="C2143" i="1"/>
  <c r="C2144" i="1"/>
  <c r="C2358" i="1"/>
  <c r="C2145" i="1"/>
  <c r="C2146" i="1"/>
  <c r="C2147" i="1"/>
  <c r="C2148" i="1"/>
  <c r="C2149" i="1"/>
  <c r="C2150" i="1"/>
  <c r="C2151" i="1"/>
  <c r="C2152" i="1"/>
  <c r="C2153" i="1"/>
  <c r="C2154" i="1"/>
  <c r="C2155" i="1"/>
  <c r="C2156" i="1"/>
  <c r="C2157" i="1"/>
  <c r="C2158" i="1"/>
  <c r="C2159" i="1"/>
  <c r="C2160" i="1"/>
  <c r="C2161" i="1"/>
  <c r="C2162" i="1"/>
  <c r="C2163" i="1"/>
  <c r="C2164" i="1"/>
  <c r="C2165" i="1"/>
  <c r="C2451" i="1"/>
  <c r="C2166" i="1"/>
  <c r="C2167" i="1"/>
  <c r="C2168" i="1"/>
  <c r="C2169" i="1"/>
  <c r="C2452" i="1"/>
  <c r="C2170" i="1"/>
  <c r="C2171" i="1"/>
  <c r="C2172" i="1"/>
  <c r="C2173" i="1"/>
  <c r="C2174" i="1"/>
  <c r="C2175" i="1"/>
  <c r="C2176" i="1"/>
  <c r="C2177" i="1"/>
  <c r="C2178" i="1"/>
  <c r="C2179" i="1"/>
  <c r="C1384" i="1"/>
  <c r="C1379" i="1"/>
  <c r="C1405" i="1"/>
  <c r="C2180" i="1"/>
  <c r="C2181" i="1"/>
  <c r="C1366" i="1"/>
  <c r="C2182" i="1"/>
  <c r="C2183" i="1"/>
  <c r="C2184" i="1"/>
  <c r="C2185" i="1"/>
  <c r="C2186" i="1"/>
  <c r="C2187" i="1"/>
  <c r="C2188" i="1"/>
  <c r="C2189" i="1"/>
  <c r="C2190" i="1"/>
  <c r="C2191" i="1"/>
  <c r="C2192" i="1"/>
  <c r="C2193" i="1"/>
  <c r="C2359" i="1"/>
  <c r="C2265" i="1"/>
  <c r="C2360" i="1"/>
  <c r="C1350" i="1"/>
  <c r="C2361" i="1"/>
  <c r="C2362" i="1"/>
  <c r="C2453" i="1"/>
  <c r="C2363" i="1"/>
  <c r="C2194" i="1"/>
  <c r="C2364" i="1"/>
  <c r="C2365" i="1"/>
  <c r="C2366" i="1"/>
  <c r="C2367" i="1"/>
  <c r="C2368" i="1"/>
  <c r="C2369" i="1"/>
  <c r="C2370" i="1"/>
  <c r="C2371" i="1"/>
  <c r="C2372" i="1"/>
  <c r="C2373" i="1"/>
  <c r="C2374" i="1"/>
  <c r="C2375" i="1"/>
  <c r="C2376" i="1"/>
  <c r="C2377" i="1"/>
  <c r="C2454" i="1"/>
  <c r="C2378" i="1"/>
  <c r="C963" i="1"/>
  <c r="C755" i="1"/>
  <c r="C793" i="1"/>
  <c r="C1488" i="1"/>
  <c r="C698" i="1"/>
  <c r="C876" i="1"/>
  <c r="C1514" i="1"/>
  <c r="C1493" i="1"/>
  <c r="C1494" i="1"/>
  <c r="C2379" i="1"/>
  <c r="C2195" i="1"/>
  <c r="C1361" i="1"/>
  <c r="C2196" i="1"/>
  <c r="C2197" i="1"/>
  <c r="C2302" i="1"/>
  <c r="C2198" i="1"/>
  <c r="C2455" i="1"/>
  <c r="C2277" i="1"/>
  <c r="C2281" i="1"/>
  <c r="C1630" i="1"/>
  <c r="C2199" i="1"/>
  <c r="C364" i="1"/>
  <c r="C2380" i="1"/>
  <c r="C2200" i="1"/>
  <c r="C2201" i="1"/>
  <c r="C2381" i="1"/>
  <c r="C2382" i="1"/>
  <c r="C2396" i="1"/>
  <c r="C2395" i="1"/>
  <c r="C2202" i="1"/>
  <c r="C1362" i="1"/>
  <c r="C2248" i="1"/>
  <c r="C2383" i="1"/>
  <c r="C2307" i="1"/>
  <c r="C2203" i="1"/>
  <c r="C868" i="1"/>
  <c r="C2456" i="1"/>
  <c r="C2457" i="1"/>
  <c r="C1495" i="1"/>
  <c r="C1258" i="1"/>
  <c r="C1306" i="1"/>
  <c r="C1383" i="1"/>
  <c r="H204" i="1" l="1"/>
  <c r="H1230" i="1"/>
  <c r="H3" i="1"/>
  <c r="H2401" i="1"/>
  <c r="H2458" i="1"/>
  <c r="H1576" i="1"/>
  <c r="H626" i="1"/>
  <c r="H940" i="1"/>
  <c r="H1688" i="1"/>
  <c r="H999" i="1"/>
  <c r="H1282" i="1"/>
  <c r="H112" i="1"/>
  <c r="H587" i="1"/>
  <c r="H580" i="1"/>
  <c r="H63" i="1"/>
  <c r="H200" i="1"/>
  <c r="H1636" i="1"/>
  <c r="H2224" i="1"/>
  <c r="H595" i="1"/>
  <c r="H277" i="1"/>
  <c r="H11" i="1"/>
  <c r="H1095" i="1"/>
  <c r="H1289" i="1"/>
  <c r="H678" i="1"/>
  <c r="H1659" i="1"/>
  <c r="H601" i="1"/>
  <c r="H1489" i="1"/>
  <c r="H1711" i="1"/>
  <c r="H2410" i="1"/>
  <c r="H728" i="1"/>
  <c r="H934" i="1"/>
  <c r="H935" i="1"/>
  <c r="H305" i="1"/>
  <c r="H715" i="1"/>
  <c r="H1669" i="1"/>
  <c r="H1276" i="1"/>
  <c r="H1126" i="1"/>
  <c r="H1712" i="1"/>
  <c r="H12" i="1"/>
  <c r="H1519" i="1"/>
  <c r="H1687" i="1"/>
  <c r="H132" i="1"/>
  <c r="H1059" i="1"/>
  <c r="H150" i="1"/>
  <c r="H913" i="1"/>
  <c r="H1655" i="1"/>
  <c r="H738" i="1"/>
  <c r="H743" i="1"/>
  <c r="H233" i="1"/>
  <c r="H828" i="1"/>
  <c r="H1690" i="1"/>
  <c r="H1145" i="1"/>
  <c r="H1238" i="1"/>
  <c r="H684" i="1"/>
  <c r="H939" i="1"/>
  <c r="H1061" i="1"/>
  <c r="H863" i="1"/>
  <c r="H938" i="1"/>
  <c r="H1159" i="1"/>
  <c r="H1400" i="1"/>
  <c r="H319" i="1"/>
  <c r="H1021" i="1"/>
  <c r="H236" i="1"/>
  <c r="H977" i="1"/>
  <c r="H376" i="1"/>
  <c r="H62" i="1"/>
  <c r="H1695" i="1"/>
  <c r="H1635" i="1"/>
  <c r="H77" i="1"/>
  <c r="H648" i="1"/>
  <c r="H1693" i="1"/>
  <c r="H1177" i="1"/>
  <c r="H308" i="1"/>
  <c r="H665" i="1"/>
  <c r="H161" i="1"/>
  <c r="H84" i="1"/>
  <c r="H350" i="1"/>
  <c r="H1292" i="1"/>
  <c r="H687" i="1"/>
  <c r="H427" i="1"/>
  <c r="H600" i="1"/>
  <c r="H759" i="1"/>
  <c r="H1689" i="1"/>
  <c r="H188" i="1"/>
  <c r="H1167" i="1"/>
  <c r="H1196" i="1"/>
  <c r="H615" i="1"/>
  <c r="H207" i="1"/>
  <c r="H1660" i="1"/>
  <c r="H2220" i="1"/>
  <c r="H342" i="1"/>
  <c r="H527" i="1"/>
  <c r="H1034" i="1"/>
  <c r="H260" i="1"/>
  <c r="H1535" i="1"/>
  <c r="H137" i="1"/>
  <c r="H265" i="1"/>
  <c r="H559" i="1"/>
  <c r="H609" i="1"/>
  <c r="H2207" i="1"/>
  <c r="H70" i="1"/>
  <c r="H358" i="1"/>
  <c r="H1692" i="1"/>
  <c r="H1696" i="1"/>
  <c r="H1626" i="1"/>
  <c r="H98" i="1"/>
  <c r="H2205" i="1"/>
  <c r="H2222" i="1"/>
  <c r="H321" i="1"/>
  <c r="H179" i="1"/>
  <c r="H145" i="1"/>
  <c r="H144" i="1"/>
  <c r="H1006" i="1"/>
  <c r="H1697" i="1"/>
  <c r="H243" i="1"/>
  <c r="H1192" i="1"/>
  <c r="H1527" i="1"/>
  <c r="H139" i="1"/>
  <c r="H1537" i="1"/>
  <c r="H1675" i="1"/>
  <c r="H229" i="1"/>
  <c r="H225" i="1"/>
  <c r="H847" i="1"/>
  <c r="H448" i="1"/>
  <c r="H220" i="1"/>
  <c r="H387" i="1"/>
  <c r="H160" i="1"/>
  <c r="H405" i="1"/>
  <c r="H2232" i="1"/>
  <c r="H496" i="1"/>
  <c r="H228" i="1"/>
  <c r="H980" i="1"/>
  <c r="H2230" i="1"/>
  <c r="H1086" i="1"/>
  <c r="H699" i="1"/>
  <c r="H567" i="1"/>
  <c r="H1056" i="1"/>
  <c r="H1253" i="1"/>
  <c r="H403" i="1"/>
  <c r="H182" i="1"/>
  <c r="H209" i="1"/>
  <c r="H1627" i="1"/>
  <c r="H221" i="1"/>
  <c r="H739" i="1"/>
  <c r="H113" i="1"/>
  <c r="H1698" i="1"/>
  <c r="H1124" i="1"/>
  <c r="H281" i="1"/>
  <c r="H238" i="1"/>
  <c r="H1408" i="1"/>
  <c r="H227" i="1"/>
  <c r="H1088" i="1"/>
  <c r="H1502" i="1"/>
  <c r="H1210" i="1"/>
  <c r="H781" i="1"/>
  <c r="H1691" i="1"/>
  <c r="H830" i="1"/>
  <c r="H1425" i="1"/>
  <c r="H1713" i="1"/>
  <c r="H1255" i="1"/>
  <c r="H127" i="1"/>
  <c r="H1699" i="1"/>
  <c r="H289" i="1"/>
  <c r="H1422" i="1"/>
  <c r="H232" i="1"/>
  <c r="H151" i="1"/>
  <c r="H411" i="1"/>
  <c r="H290" i="1"/>
  <c r="H637" i="1"/>
  <c r="H215" i="1"/>
  <c r="H1231" i="1"/>
  <c r="H474" i="1"/>
  <c r="H408" i="1"/>
  <c r="H1646" i="1"/>
  <c r="H178" i="1"/>
  <c r="H148" i="1"/>
  <c r="H2405" i="1"/>
  <c r="H1123" i="1"/>
  <c r="H1538" i="1"/>
  <c r="H2404" i="1"/>
  <c r="H2403" i="1"/>
  <c r="H1060" i="1"/>
  <c r="H560" i="1"/>
  <c r="H1397" i="1"/>
  <c r="H1700" i="1"/>
  <c r="H270" i="1"/>
  <c r="H133" i="1"/>
  <c r="H613" i="1"/>
  <c r="H287" i="1"/>
  <c r="H214" i="1"/>
  <c r="H6" i="1"/>
  <c r="H244" i="1"/>
  <c r="H267" i="1"/>
  <c r="H1099" i="1"/>
  <c r="H1631" i="1"/>
  <c r="H1171" i="1"/>
  <c r="H38" i="1"/>
  <c r="H814" i="1"/>
  <c r="H1185" i="1"/>
  <c r="H1536" i="1"/>
  <c r="H284" i="1"/>
  <c r="H1032" i="1"/>
  <c r="H675" i="1"/>
  <c r="H599" i="1"/>
  <c r="H285" i="1"/>
  <c r="H641" i="1"/>
  <c r="H324" i="1"/>
  <c r="H24" i="1"/>
  <c r="H674" i="1"/>
  <c r="H993" i="1"/>
  <c r="H111" i="1"/>
  <c r="H616" i="1"/>
  <c r="H280" i="1"/>
  <c r="H19" i="1"/>
  <c r="H306" i="1"/>
  <c r="H17" i="1"/>
  <c r="H979" i="1"/>
  <c r="H1510" i="1"/>
  <c r="H796" i="1"/>
  <c r="H852" i="1"/>
  <c r="H156" i="1"/>
  <c r="H1144" i="1"/>
  <c r="H877" i="1"/>
  <c r="H252" i="1"/>
  <c r="H1083" i="1"/>
  <c r="H25" i="1"/>
  <c r="H191" i="1"/>
  <c r="H943" i="1"/>
  <c r="H682" i="1"/>
  <c r="H1447" i="1"/>
  <c r="H1212" i="1"/>
  <c r="H692" i="1"/>
  <c r="H680" i="1"/>
  <c r="H762" i="1"/>
  <c r="H724" i="1"/>
  <c r="H345" i="1"/>
  <c r="H1246" i="1"/>
  <c r="H998" i="1"/>
  <c r="H700" i="1"/>
  <c r="H860" i="1"/>
  <c r="H647" i="1"/>
  <c r="H2301" i="1"/>
  <c r="H1643" i="1"/>
  <c r="H1341" i="1"/>
  <c r="H1575" i="1"/>
  <c r="H331" i="1"/>
  <c r="H841" i="1"/>
  <c r="H378" i="1"/>
  <c r="H216" i="1"/>
  <c r="H590" i="1"/>
  <c r="H477" i="1"/>
  <c r="H336" i="1"/>
  <c r="H482" i="1"/>
  <c r="H258" i="1"/>
  <c r="H709" i="1"/>
  <c r="H905" i="1"/>
  <c r="H657" i="1"/>
  <c r="H107" i="1"/>
  <c r="H298" i="1"/>
  <c r="H288" i="1"/>
  <c r="H754" i="1"/>
  <c r="H501" i="1"/>
  <c r="H237" i="1"/>
  <c r="H1158" i="1"/>
  <c r="H1079" i="1"/>
  <c r="H205" i="1"/>
  <c r="H23" i="1"/>
  <c r="H300" i="1"/>
  <c r="H167" i="1"/>
  <c r="H329" i="1"/>
  <c r="H1091" i="1"/>
  <c r="H631" i="1"/>
  <c r="H239" i="1"/>
  <c r="H231" i="1"/>
  <c r="H173" i="1"/>
  <c r="H1053" i="1"/>
  <c r="H1701" i="1"/>
  <c r="H1219" i="1"/>
  <c r="H254" i="1"/>
  <c r="H242" i="1"/>
  <c r="H677" i="1"/>
  <c r="H333" i="1"/>
  <c r="H717" i="1"/>
  <c r="H303" i="1"/>
  <c r="H423" i="1"/>
  <c r="H194" i="1"/>
  <c r="H1189" i="1"/>
  <c r="H751" i="1"/>
  <c r="H152" i="1"/>
  <c r="H707" i="1"/>
  <c r="H224" i="1"/>
  <c r="H1702" i="1"/>
  <c r="H747" i="1"/>
  <c r="H1221" i="1"/>
  <c r="H1229" i="1"/>
  <c r="H247" i="1"/>
  <c r="H1578" i="1"/>
  <c r="H431" i="1"/>
  <c r="H230" i="1"/>
  <c r="H1285" i="1"/>
  <c r="H79" i="1"/>
  <c r="H761" i="1"/>
  <c r="H1582" i="1"/>
  <c r="H357" i="1"/>
  <c r="H459" i="1"/>
  <c r="H1363" i="1"/>
  <c r="H483" i="1"/>
  <c r="H640" i="1"/>
  <c r="H360" i="1"/>
  <c r="H347" i="1"/>
  <c r="H466" i="1"/>
  <c r="H1592" i="1"/>
  <c r="H1442" i="1"/>
  <c r="H630" i="1"/>
  <c r="H46" i="1"/>
  <c r="H447" i="1"/>
  <c r="H571" i="1"/>
  <c r="H1621" i="1"/>
  <c r="H457" i="1"/>
  <c r="H476" i="1"/>
  <c r="H544" i="1"/>
  <c r="H465" i="1"/>
  <c r="H2238" i="1"/>
  <c r="H478" i="1"/>
  <c r="H354" i="1"/>
  <c r="H164" i="1"/>
  <c r="H340" i="1"/>
  <c r="H1656" i="1"/>
  <c r="H807" i="1"/>
  <c r="H353" i="1"/>
  <c r="H315" i="1"/>
  <c r="H464" i="1"/>
  <c r="H566" i="1"/>
  <c r="H741" i="1"/>
  <c r="H509" i="1"/>
  <c r="H399" i="1"/>
  <c r="H1015" i="1"/>
  <c r="H475" i="1"/>
  <c r="H538" i="1"/>
  <c r="H103" i="1"/>
  <c r="H763" i="1"/>
  <c r="H1441" i="1"/>
  <c r="H320" i="1"/>
  <c r="H697" i="1"/>
  <c r="H526" i="1"/>
  <c r="H279" i="1"/>
  <c r="H489" i="1"/>
  <c r="H858" i="1"/>
  <c r="H1202" i="1"/>
  <c r="H192" i="1"/>
  <c r="H2221" i="1"/>
  <c r="H497" i="1"/>
  <c r="H966" i="1"/>
  <c r="H1417" i="1"/>
  <c r="H177" i="1"/>
  <c r="H1418" i="1"/>
  <c r="H169" i="1"/>
  <c r="H338" i="1"/>
  <c r="H508" i="1"/>
  <c r="H348" i="1"/>
  <c r="H919" i="1"/>
  <c r="H446" i="1"/>
  <c r="H434" i="1"/>
  <c r="H162" i="1"/>
  <c r="H967" i="1"/>
  <c r="H424" i="1"/>
  <c r="H895" i="1"/>
  <c r="H241" i="1"/>
  <c r="H589" i="1"/>
  <c r="H14" i="1"/>
  <c r="H389" i="1"/>
  <c r="H126" i="1"/>
  <c r="H180" i="1"/>
  <c r="H432" i="1"/>
  <c r="H430" i="1"/>
  <c r="H839" i="1"/>
  <c r="H498" i="1"/>
  <c r="H764" i="1"/>
  <c r="H897" i="1"/>
  <c r="H591" i="1"/>
  <c r="H219" i="1"/>
  <c r="H565" i="1"/>
  <c r="H915" i="1"/>
  <c r="H147" i="1"/>
  <c r="H1581" i="1"/>
  <c r="H417" i="1"/>
  <c r="H659" i="1"/>
  <c r="H2214" i="1"/>
  <c r="H1585" i="1"/>
  <c r="H491" i="1"/>
  <c r="H573" i="1"/>
  <c r="H428" i="1"/>
  <c r="H184" i="1"/>
  <c r="H157" i="1"/>
  <c r="H129" i="1"/>
  <c r="H2217" i="1"/>
  <c r="H1287" i="1"/>
  <c r="H779" i="1"/>
  <c r="H419" i="1"/>
  <c r="H1569" i="1"/>
  <c r="H413" i="1"/>
  <c r="H867" i="1"/>
  <c r="H1513" i="1"/>
  <c r="H507" i="1"/>
  <c r="H923" i="1"/>
  <c r="H1045" i="1"/>
  <c r="H924" i="1"/>
  <c r="H1324" i="1"/>
  <c r="H1666" i="1"/>
  <c r="H981" i="1"/>
  <c r="H1041" i="1"/>
  <c r="H503" i="1"/>
  <c r="H536" i="1"/>
  <c r="H758" i="1"/>
  <c r="H494" i="1"/>
  <c r="H479" i="1"/>
  <c r="H175" i="1"/>
  <c r="H472" i="1"/>
  <c r="H296" i="1"/>
  <c r="H397" i="1"/>
  <c r="H564" i="1"/>
  <c r="H528" i="1"/>
  <c r="H1481" i="1"/>
  <c r="H539" i="1"/>
  <c r="H398" i="1"/>
  <c r="H339" i="1"/>
  <c r="H473" i="1"/>
  <c r="H2314" i="1"/>
  <c r="H1714" i="1"/>
  <c r="H2216" i="1"/>
  <c r="H2234" i="1"/>
  <c r="H2236" i="1"/>
  <c r="H2231" i="1"/>
  <c r="H163" i="1"/>
  <c r="H1676" i="1"/>
  <c r="H970" i="1"/>
  <c r="H1682" i="1"/>
  <c r="H946" i="1"/>
  <c r="H1062" i="1"/>
  <c r="H1658" i="1"/>
  <c r="H1703" i="1"/>
  <c r="H128" i="1"/>
  <c r="H261" i="1"/>
  <c r="H1704" i="1"/>
  <c r="H1155" i="1"/>
  <c r="H1263" i="1"/>
  <c r="H1629" i="1"/>
  <c r="H146" i="1"/>
  <c r="H16" i="1"/>
  <c r="H2239" i="1"/>
  <c r="H211" i="1"/>
  <c r="H1625" i="1"/>
  <c r="H1040" i="1"/>
  <c r="H614" i="1"/>
  <c r="H1000" i="1"/>
  <c r="H189" i="1"/>
  <c r="H1680" i="1"/>
  <c r="H816" i="1"/>
  <c r="H826" i="1"/>
  <c r="H1705" i="1"/>
  <c r="H159" i="1"/>
  <c r="H4" i="1"/>
  <c r="H1706" i="1"/>
  <c r="H2235" i="1"/>
  <c r="H955" i="1"/>
  <c r="H834" i="1"/>
  <c r="H1707" i="1"/>
  <c r="H543" i="1"/>
  <c r="H1708" i="1"/>
  <c r="H1665" i="1"/>
  <c r="H337" i="1"/>
  <c r="H1709" i="1"/>
  <c r="H271" i="1"/>
  <c r="H546" i="1"/>
  <c r="H937" i="1"/>
  <c r="H386" i="1"/>
  <c r="H335" i="1"/>
  <c r="H557" i="1"/>
  <c r="H512" i="1"/>
  <c r="H493" i="1"/>
  <c r="H782" i="1"/>
  <c r="H771" i="1"/>
  <c r="H223" i="1"/>
  <c r="H1414" i="1"/>
  <c r="H570" i="1"/>
  <c r="H568" i="1"/>
  <c r="H522" i="1"/>
  <c r="H425" i="1"/>
  <c r="H438" i="1"/>
  <c r="H436" i="1"/>
  <c r="H561" i="1"/>
  <c r="H569" i="1"/>
  <c r="H795" i="1"/>
  <c r="H510" i="1"/>
  <c r="H572" i="1"/>
  <c r="H208" i="1"/>
  <c r="H183" i="1"/>
  <c r="H1036" i="1"/>
  <c r="H1710" i="1"/>
  <c r="H517" i="1"/>
  <c r="H579" i="1"/>
  <c r="H1715" i="1"/>
  <c r="H47" i="1"/>
  <c r="H746" i="1"/>
  <c r="H578" i="1"/>
  <c r="H577" i="1"/>
  <c r="H574" i="1"/>
  <c r="H295" i="1"/>
  <c r="H1293" i="1"/>
  <c r="H1475" i="1"/>
  <c r="H1551" i="1"/>
  <c r="H1490" i="1"/>
  <c r="H1143" i="1"/>
  <c r="H702" i="1"/>
  <c r="H332" i="1"/>
  <c r="H927" i="1"/>
  <c r="H1232" i="1"/>
  <c r="H1491" i="1"/>
  <c r="H458" i="1"/>
  <c r="H249" i="1"/>
  <c r="H1160" i="1"/>
  <c r="H997" i="1"/>
  <c r="H1169" i="1"/>
  <c r="H2412" i="1"/>
  <c r="H1716" i="1"/>
  <c r="H1114" i="1"/>
  <c r="H611" i="1"/>
  <c r="H1508" i="1"/>
  <c r="H456" i="1"/>
  <c r="H973" i="1"/>
  <c r="H68" i="1"/>
  <c r="H462" i="1"/>
  <c r="H1512" i="1"/>
  <c r="H584" i="1"/>
  <c r="H299" i="1"/>
  <c r="H683" i="1"/>
  <c r="H624" i="1"/>
  <c r="H1717" i="1"/>
  <c r="H442" i="1"/>
  <c r="H1595" i="1"/>
  <c r="H67" i="1"/>
  <c r="H1718" i="1"/>
  <c r="H286" i="1"/>
  <c r="H825" i="1"/>
  <c r="H1023" i="1"/>
  <c r="H1603" i="1"/>
  <c r="H1087" i="1"/>
  <c r="H110" i="1"/>
  <c r="H467" i="1"/>
  <c r="H1092" i="1"/>
  <c r="H1033" i="1"/>
  <c r="H455" i="1"/>
  <c r="H1398" i="1"/>
  <c r="H72" i="1"/>
  <c r="H1591" i="1"/>
  <c r="H623" i="1"/>
  <c r="H460" i="1"/>
  <c r="H757" i="1"/>
  <c r="H1533" i="1"/>
  <c r="H1648" i="1"/>
  <c r="H908" i="1"/>
  <c r="H304" i="1"/>
  <c r="H1647" i="1"/>
  <c r="H1058" i="1"/>
  <c r="H1590" i="1"/>
  <c r="H1090" i="1"/>
  <c r="H1153" i="1"/>
  <c r="H1208" i="1"/>
  <c r="H887" i="1"/>
  <c r="H1529" i="1"/>
  <c r="H45" i="1"/>
  <c r="H1024" i="1"/>
  <c r="H1450" i="1"/>
  <c r="H1234" i="1"/>
  <c r="H346" i="1"/>
  <c r="H941" i="1"/>
  <c r="H344" i="1"/>
  <c r="H1176" i="1"/>
  <c r="H226" i="1"/>
  <c r="H844" i="1"/>
  <c r="H1427" i="1"/>
  <c r="H1719" i="1"/>
  <c r="H1720" i="1"/>
  <c r="H1654" i="1"/>
  <c r="H1149" i="1"/>
  <c r="H407" i="1"/>
  <c r="H904" i="1"/>
  <c r="H617" i="1"/>
  <c r="H1661" i="1"/>
  <c r="H732" i="1"/>
  <c r="H412" i="1"/>
  <c r="H486" i="1"/>
  <c r="H1444" i="1"/>
  <c r="H1440" i="1"/>
  <c r="H1721" i="1"/>
  <c r="H930" i="1"/>
  <c r="H515" i="1"/>
  <c r="H1722" i="1"/>
  <c r="H1723" i="1"/>
  <c r="H803" i="1"/>
  <c r="H1312" i="1"/>
  <c r="H537" i="1"/>
  <c r="H646" i="1"/>
  <c r="H1724" i="1"/>
  <c r="H213" i="1"/>
  <c r="H586" i="1"/>
  <c r="H679" i="1"/>
  <c r="H1617" i="1"/>
  <c r="H956" i="1"/>
  <c r="H2316" i="1"/>
  <c r="H535" i="1"/>
  <c r="H5" i="1"/>
  <c r="H725" i="1"/>
  <c r="H262" i="1"/>
  <c r="H1498" i="1"/>
  <c r="H1545" i="1"/>
  <c r="H1030" i="1"/>
  <c r="H1725" i="1"/>
  <c r="H1007" i="1"/>
  <c r="H838" i="1"/>
  <c r="H1128" i="1"/>
  <c r="H1726" i="1"/>
  <c r="H1650" i="1"/>
  <c r="H1063" i="1"/>
  <c r="H130" i="1"/>
  <c r="H821" i="1"/>
  <c r="H1727" i="1"/>
  <c r="H437" i="1"/>
  <c r="H294" i="1"/>
  <c r="H954" i="1"/>
  <c r="H989" i="1"/>
  <c r="H520" i="1"/>
  <c r="H1649" i="1"/>
  <c r="H1093" i="1"/>
  <c r="H1728" i="1"/>
  <c r="H495" i="1"/>
  <c r="H976" i="1"/>
  <c r="H1267" i="1"/>
  <c r="H655" i="1"/>
  <c r="H1172" i="1"/>
  <c r="H1170" i="1"/>
  <c r="H555" i="1"/>
  <c r="H124" i="1"/>
  <c r="H1001" i="1"/>
  <c r="H769" i="1"/>
  <c r="H1568" i="1"/>
  <c r="H785" i="1"/>
  <c r="H1151" i="1"/>
  <c r="H1051" i="1"/>
  <c r="H1096" i="1"/>
  <c r="H672" i="1"/>
  <c r="H1268" i="1"/>
  <c r="H481" i="1"/>
  <c r="H889" i="1"/>
  <c r="H391" i="1"/>
  <c r="H603" i="1"/>
  <c r="H1048" i="1"/>
  <c r="H1012" i="1"/>
  <c r="H2262" i="1"/>
  <c r="H1084" i="1"/>
  <c r="H1042" i="1"/>
  <c r="H730" i="1"/>
  <c r="H726" i="1"/>
  <c r="H2229" i="1"/>
  <c r="H2213" i="1"/>
  <c r="H855" i="1"/>
  <c r="H1266" i="1"/>
  <c r="H1729" i="1"/>
  <c r="H705" i="1"/>
  <c r="H256" i="1"/>
  <c r="H202" i="1"/>
  <c r="H1077" i="1"/>
  <c r="H1213" i="1"/>
  <c r="H400" i="1"/>
  <c r="H605" i="1"/>
  <c r="H581" i="1"/>
  <c r="H441" i="1"/>
  <c r="H1180" i="1"/>
  <c r="H1730" i="1"/>
  <c r="H235" i="1"/>
  <c r="H174" i="1"/>
  <c r="H1607" i="1"/>
  <c r="H642" i="1"/>
  <c r="H1731" i="1"/>
  <c r="H619" i="1"/>
  <c r="H2303" i="1"/>
  <c r="H334" i="1"/>
  <c r="H610" i="1"/>
  <c r="H454" i="1"/>
  <c r="H957" i="1"/>
  <c r="H1071" i="1"/>
  <c r="H2313" i="1"/>
  <c r="H651" i="1"/>
  <c r="H750" i="1"/>
  <c r="H676" i="1"/>
  <c r="H1624" i="1"/>
  <c r="H153" i="1"/>
  <c r="H1616" i="1"/>
  <c r="H1523" i="1"/>
  <c r="H1732" i="1"/>
  <c r="H1101" i="1"/>
  <c r="H394" i="1"/>
  <c r="H982" i="1"/>
  <c r="H1110" i="1"/>
  <c r="H1733" i="1"/>
  <c r="H382" i="1"/>
  <c r="H1179" i="1"/>
  <c r="H1105" i="1"/>
  <c r="H634" i="1"/>
  <c r="H984" i="1"/>
  <c r="H1337" i="1"/>
  <c r="H1632" i="1"/>
  <c r="H1473" i="1"/>
  <c r="H1035" i="1"/>
  <c r="H1628" i="1"/>
  <c r="H1173" i="1"/>
  <c r="H1297" i="1"/>
  <c r="H1311" i="1"/>
  <c r="H635" i="1"/>
  <c r="H1562" i="1"/>
  <c r="H1497" i="1"/>
  <c r="H468" i="1"/>
  <c r="H985" i="1"/>
  <c r="H1567" i="1"/>
  <c r="H1310" i="1"/>
  <c r="H1633" i="1"/>
  <c r="H1734" i="1"/>
  <c r="H1243" i="1"/>
  <c r="H718" i="1"/>
  <c r="H2206" i="1"/>
  <c r="H1735" i="1"/>
  <c r="H1467" i="1"/>
  <c r="H865" i="1"/>
  <c r="H1249" i="1"/>
  <c r="H309" i="1"/>
  <c r="H853" i="1"/>
  <c r="H723" i="1"/>
  <c r="H1125" i="1"/>
  <c r="H1174" i="1"/>
  <c r="H1466" i="1"/>
  <c r="H1142" i="1"/>
  <c r="H1043" i="1"/>
  <c r="H406" i="1"/>
  <c r="H32" i="1"/>
  <c r="H620" i="1"/>
  <c r="H671" i="1"/>
  <c r="H1598" i="1"/>
  <c r="H1736" i="1"/>
  <c r="H1184" i="1"/>
  <c r="H263" i="1"/>
  <c r="H1737" i="1"/>
  <c r="H706" i="1"/>
  <c r="H41" i="1"/>
  <c r="H666" i="1"/>
  <c r="H688" i="1"/>
  <c r="H1738" i="1"/>
  <c r="H1570" i="1"/>
  <c r="H369" i="1"/>
  <c r="H1739" i="1"/>
  <c r="H272" i="1"/>
  <c r="H695" i="1"/>
  <c r="H1409" i="1"/>
  <c r="H1064" i="1"/>
  <c r="H2315" i="1"/>
  <c r="H811" i="1"/>
  <c r="H888" i="1"/>
  <c r="H1740" i="1"/>
  <c r="H1741" i="1"/>
  <c r="H829" i="1"/>
  <c r="H667" i="1"/>
  <c r="H1309" i="1"/>
  <c r="H1019" i="1"/>
  <c r="H662" i="1"/>
  <c r="H1639" i="1"/>
  <c r="H1686" i="1"/>
  <c r="H633" i="1"/>
  <c r="H1742" i="1"/>
  <c r="H248" i="1"/>
  <c r="H359" i="1"/>
  <c r="H636" i="1"/>
  <c r="H266" i="1"/>
  <c r="H873" i="1"/>
  <c r="H322" i="1"/>
  <c r="H1743" i="1"/>
  <c r="H891" i="1"/>
  <c r="H26" i="1"/>
  <c r="H1135" i="1"/>
  <c r="H449" i="1"/>
  <c r="H774" i="1"/>
  <c r="H490" i="1"/>
  <c r="H1116" i="1"/>
  <c r="H926" i="1"/>
  <c r="H621" i="1"/>
  <c r="H443" i="1"/>
  <c r="H108" i="1"/>
  <c r="H1539" i="1"/>
  <c r="H404" i="1"/>
  <c r="H556" i="1"/>
  <c r="H585" i="1"/>
  <c r="H1744" i="1"/>
  <c r="H918" i="1"/>
  <c r="H900" i="1"/>
  <c r="H392" i="1"/>
  <c r="H253" i="1"/>
  <c r="H1745" i="1"/>
  <c r="H65" i="1"/>
  <c r="H1029" i="1"/>
  <c r="H198" i="1"/>
  <c r="H1540" i="1"/>
  <c r="H44" i="1"/>
  <c r="H670" i="1"/>
  <c r="H1108" i="1"/>
  <c r="H1250" i="1"/>
  <c r="H1394" i="1"/>
  <c r="H1052" i="1"/>
  <c r="H377" i="1"/>
  <c r="H835" i="1"/>
  <c r="H1254" i="1"/>
  <c r="H165" i="1"/>
  <c r="H1188" i="1"/>
  <c r="H882" i="1"/>
  <c r="H1017" i="1"/>
  <c r="H1140" i="1"/>
  <c r="H1307" i="1"/>
  <c r="H928" i="1"/>
  <c r="H663" i="1"/>
  <c r="H39" i="1"/>
  <c r="H363" i="1"/>
  <c r="H1683" i="1"/>
  <c r="H1113" i="1"/>
  <c r="H1082" i="1"/>
  <c r="H1100" i="1"/>
  <c r="H1505" i="1"/>
  <c r="H1168" i="1"/>
  <c r="H1315" i="1"/>
  <c r="H1396" i="1"/>
  <c r="H1392" i="1"/>
  <c r="H158" i="1"/>
  <c r="H187" i="1"/>
  <c r="H1178" i="1"/>
  <c r="H1460" i="1"/>
  <c r="H639" i="1"/>
  <c r="H71" i="1"/>
  <c r="H351" i="1"/>
  <c r="H278" i="1"/>
  <c r="H504" i="1"/>
  <c r="H379" i="1"/>
  <c r="H1431" i="1"/>
  <c r="H799" i="1"/>
  <c r="H453" i="1"/>
  <c r="H212" i="1"/>
  <c r="H2402" i="1"/>
  <c r="H450" i="1"/>
  <c r="H240" i="1"/>
  <c r="H932" i="1"/>
  <c r="H195" i="1"/>
  <c r="H444" i="1"/>
  <c r="H628" i="1"/>
  <c r="H451" i="1"/>
  <c r="H1454" i="1"/>
  <c r="H727" i="1"/>
  <c r="H384" i="1"/>
  <c r="H1611" i="1"/>
  <c r="H452" i="1"/>
  <c r="H1516" i="1"/>
  <c r="H768" i="1"/>
  <c r="H433" i="1"/>
  <c r="H362" i="1"/>
  <c r="H1565" i="1"/>
  <c r="H701" i="1"/>
  <c r="H420" i="1"/>
  <c r="H134" i="1"/>
  <c r="H370" i="1"/>
  <c r="H629" i="1"/>
  <c r="H920" i="1"/>
  <c r="H416" i="1"/>
  <c r="H385" i="1"/>
  <c r="H1046" i="1"/>
  <c r="H1640" i="1"/>
  <c r="H704" i="1"/>
  <c r="H788" i="1"/>
  <c r="H1027" i="1"/>
  <c r="H154" i="1"/>
  <c r="H276" i="1"/>
  <c r="H861" i="1"/>
  <c r="H789" i="1"/>
  <c r="H991" i="1"/>
  <c r="H914" i="1"/>
  <c r="H766" i="1"/>
  <c r="H529" i="1"/>
  <c r="H896" i="1"/>
  <c r="H530" i="1"/>
  <c r="H499" i="1"/>
  <c r="H1746" i="1"/>
  <c r="H804" i="1"/>
  <c r="H1457" i="1"/>
  <c r="H1049" i="1"/>
  <c r="H421" i="1"/>
  <c r="H532" i="1"/>
  <c r="H429" i="1"/>
  <c r="H650" i="1"/>
  <c r="H1259" i="1"/>
  <c r="H812" i="1"/>
  <c r="H794" i="1"/>
  <c r="H737" i="1"/>
  <c r="H506" i="1"/>
  <c r="H801" i="1"/>
  <c r="H1462" i="1"/>
  <c r="H373" i="1"/>
  <c r="H518" i="1"/>
  <c r="H784" i="1"/>
  <c r="H1747" i="1"/>
  <c r="H1057" i="1"/>
  <c r="H485" i="1"/>
  <c r="H790" i="1"/>
  <c r="H969" i="1"/>
  <c r="H190" i="1"/>
  <c r="H540" i="1"/>
  <c r="H1235" i="1"/>
  <c r="H76" i="1"/>
  <c r="H1011" i="1"/>
  <c r="H644" i="1"/>
  <c r="H894" i="1"/>
  <c r="H931" i="1"/>
  <c r="H643" i="1"/>
  <c r="H856" i="1"/>
  <c r="H1496" i="1"/>
  <c r="H1076" i="1"/>
  <c r="H884" i="1"/>
  <c r="H1511" i="1"/>
  <c r="H1547" i="1"/>
  <c r="H1386" i="1"/>
  <c r="H1089" i="1"/>
  <c r="H168" i="1"/>
  <c r="H1319" i="1"/>
  <c r="H330" i="1"/>
  <c r="H356" i="1"/>
  <c r="H341" i="1"/>
  <c r="H1637" i="1"/>
  <c r="H850" i="1"/>
  <c r="H714" i="1"/>
  <c r="H594" i="1"/>
  <c r="H1517" i="1"/>
  <c r="H352" i="1"/>
  <c r="H114" i="1"/>
  <c r="H550" i="1"/>
  <c r="H849" i="1"/>
  <c r="H1634" i="1"/>
  <c r="H516" i="1"/>
  <c r="H649" i="1"/>
  <c r="H1748" i="1"/>
  <c r="H1074" i="1"/>
  <c r="H1472" i="1"/>
  <c r="H1233" i="1"/>
  <c r="H1749" i="1"/>
  <c r="H1345" i="1"/>
  <c r="H690" i="1"/>
  <c r="H1257" i="1"/>
  <c r="H257" i="1"/>
  <c r="H193" i="1"/>
  <c r="H917" i="1"/>
  <c r="H833" i="1"/>
  <c r="H1750" i="1"/>
  <c r="H1248" i="1"/>
  <c r="H1382" i="1"/>
  <c r="H1459" i="1"/>
  <c r="H1751" i="1"/>
  <c r="H1280" i="1"/>
  <c r="H1305" i="1"/>
  <c r="H1261" i="1"/>
  <c r="H1321" i="1"/>
  <c r="H1320" i="1"/>
  <c r="H1104" i="1"/>
  <c r="H1317" i="1"/>
  <c r="H343" i="1"/>
  <c r="H418" i="1"/>
  <c r="H846" i="1"/>
  <c r="H1308" i="1"/>
  <c r="H52" i="1"/>
  <c r="H1025" i="1"/>
  <c r="H170" i="1"/>
  <c r="H1323" i="1"/>
  <c r="H1075" i="1"/>
  <c r="H171" i="1"/>
  <c r="H1005" i="1"/>
  <c r="H1681" i="1"/>
  <c r="H2240" i="1"/>
  <c r="H2212" i="1"/>
  <c r="H328" i="1"/>
  <c r="H1566" i="1"/>
  <c r="H1752" i="1"/>
  <c r="H1753" i="1"/>
  <c r="H1468" i="1"/>
  <c r="H836" i="1"/>
  <c r="H933" i="1"/>
  <c r="H1754" i="1"/>
  <c r="H843" i="1"/>
  <c r="H972" i="1"/>
  <c r="H1195" i="1"/>
  <c r="H1175" i="1"/>
  <c r="H1103" i="1"/>
  <c r="H1755" i="1"/>
  <c r="H1407" i="1"/>
  <c r="H368" i="1"/>
  <c r="H366" i="1"/>
  <c r="H898" i="1"/>
  <c r="H461" i="1"/>
  <c r="H1316" i="1"/>
  <c r="H1237" i="1"/>
  <c r="H275" i="1"/>
  <c r="H1054" i="1"/>
  <c r="H669" i="1"/>
  <c r="H326" i="1"/>
  <c r="H325" i="1"/>
  <c r="H381" i="1"/>
  <c r="H1068" i="1"/>
  <c r="H410" i="1"/>
  <c r="H176" i="1"/>
  <c r="H945" i="1"/>
  <c r="H513" i="1"/>
  <c r="H487" i="1"/>
  <c r="H2211" i="1"/>
  <c r="H805" i="1"/>
  <c r="H552" i="1"/>
  <c r="H545" i="1"/>
  <c r="H562" i="1"/>
  <c r="H563" i="1"/>
  <c r="H808" i="1"/>
  <c r="H664" i="1"/>
  <c r="H558" i="1"/>
  <c r="H602" i="1"/>
  <c r="H733" i="1"/>
  <c r="H1558" i="1"/>
  <c r="H960" i="1"/>
  <c r="H1606" i="1"/>
  <c r="H1055" i="1"/>
  <c r="H668" i="1"/>
  <c r="H291" i="1"/>
  <c r="H791" i="1"/>
  <c r="H1313" i="1"/>
  <c r="H1329" i="1"/>
  <c r="H1326" i="1"/>
  <c r="H1281" i="1"/>
  <c r="H1435" i="1"/>
  <c r="H1546" i="1"/>
  <c r="H632" i="1"/>
  <c r="H1478" i="1"/>
  <c r="H902" i="1"/>
  <c r="H1227" i="1"/>
  <c r="H1756" i="1"/>
  <c r="H869" i="1"/>
  <c r="H1206" i="1"/>
  <c r="H1014" i="1"/>
  <c r="H745" i="1"/>
  <c r="H1115" i="1"/>
  <c r="H1298" i="1"/>
  <c r="H942" i="1"/>
  <c r="H1314" i="1"/>
  <c r="H899" i="1"/>
  <c r="H2228" i="1"/>
  <c r="H1642" i="1"/>
  <c r="H1548" i="1"/>
  <c r="H1604" i="1"/>
  <c r="H1318" i="1"/>
  <c r="H922" i="1"/>
  <c r="H1325" i="1"/>
  <c r="H1327" i="1"/>
  <c r="H612" i="1"/>
  <c r="H1322" i="1"/>
  <c r="H1757" i="1"/>
  <c r="H1601" i="1"/>
  <c r="H1295" i="1"/>
  <c r="H1251" i="1"/>
  <c r="H1605" i="1"/>
  <c r="H1395" i="1"/>
  <c r="H317" i="1"/>
  <c r="H20" i="1"/>
  <c r="H592" i="1"/>
  <c r="H21" i="1"/>
  <c r="H1597" i="1"/>
  <c r="H693" i="1"/>
  <c r="H53" i="1"/>
  <c r="H1449" i="1"/>
  <c r="H1141" i="1"/>
  <c r="H1256" i="1"/>
  <c r="H964" i="1"/>
  <c r="H1667" i="1"/>
  <c r="H716" i="1"/>
  <c r="H1050" i="1"/>
  <c r="H1563" i="1"/>
  <c r="H1758" i="1"/>
  <c r="H1111" i="1"/>
  <c r="H1107" i="1"/>
  <c r="H1130" i="1"/>
  <c r="H965" i="1"/>
  <c r="H1218" i="1"/>
  <c r="H2204" i="1"/>
  <c r="H787" i="1"/>
  <c r="H1577" i="1"/>
  <c r="H1759" i="1"/>
  <c r="H1401" i="1"/>
  <c r="H7" i="1"/>
  <c r="H1245" i="1"/>
  <c r="H748" i="1"/>
  <c r="H1532" i="1"/>
  <c r="H749" i="1"/>
  <c r="H1506" i="1"/>
  <c r="H857" i="1"/>
  <c r="H1439" i="1"/>
  <c r="H1003" i="1"/>
  <c r="H246" i="1"/>
  <c r="H1358" i="1"/>
  <c r="H1047" i="1"/>
  <c r="H1201" i="1"/>
  <c r="H1678" i="1"/>
  <c r="H1760" i="1"/>
  <c r="H1187" i="1"/>
  <c r="H1194" i="1"/>
  <c r="H29" i="1"/>
  <c r="H1190" i="1"/>
  <c r="H2226" i="1"/>
  <c r="H1583" i="1"/>
  <c r="H1426" i="1"/>
  <c r="H961" i="1"/>
  <c r="H817" i="1"/>
  <c r="H1226" i="1"/>
  <c r="H778" i="1"/>
  <c r="H2225" i="1"/>
  <c r="H1328" i="1"/>
  <c r="H234" i="1"/>
  <c r="H767" i="1"/>
  <c r="H827" i="1"/>
  <c r="H143" i="1"/>
  <c r="H1685" i="1"/>
  <c r="H1137" i="1"/>
  <c r="H2312" i="1"/>
  <c r="H1596" i="1"/>
  <c r="H1163" i="1"/>
  <c r="H729" i="1"/>
  <c r="H203" i="1"/>
  <c r="H713" i="1"/>
  <c r="H1217" i="1"/>
  <c r="H1518" i="1"/>
  <c r="H1761" i="1"/>
  <c r="H910" i="1"/>
  <c r="H995" i="1"/>
  <c r="H953" i="1"/>
  <c r="H2227" i="1"/>
  <c r="H582" i="1"/>
  <c r="H583" i="1"/>
  <c r="H1016" i="1"/>
  <c r="H604" i="1"/>
  <c r="H255" i="1"/>
  <c r="H349" i="1"/>
  <c r="H1561" i="1"/>
  <c r="H1458" i="1"/>
  <c r="H1499" i="1"/>
  <c r="H1138" i="1"/>
  <c r="H1644" i="1"/>
  <c r="H1762" i="1"/>
  <c r="H1684" i="1"/>
  <c r="H1244" i="1"/>
  <c r="H1504" i="1"/>
  <c r="H222" i="1"/>
  <c r="H2210" i="1"/>
  <c r="H712" i="1"/>
  <c r="H1220" i="1"/>
  <c r="H622" i="1"/>
  <c r="H1131" i="1"/>
  <c r="H2209" i="1"/>
  <c r="H1109" i="1"/>
  <c r="H1587" i="1"/>
  <c r="H1528" i="1"/>
  <c r="H1127" i="1"/>
  <c r="H2223" i="1"/>
  <c r="H770" i="1"/>
  <c r="H792" i="1"/>
  <c r="H1554" i="1"/>
  <c r="H2237" i="1"/>
  <c r="H907" i="1"/>
  <c r="H916" i="1"/>
  <c r="H625" i="1"/>
  <c r="H721" i="1"/>
  <c r="H1150" i="1"/>
  <c r="H936" i="1"/>
  <c r="H656" i="1"/>
  <c r="H1070" i="1"/>
  <c r="H206" i="1"/>
  <c r="H848" i="1"/>
  <c r="H773" i="1"/>
  <c r="H199" i="1"/>
  <c r="H1193" i="1"/>
  <c r="H1013" i="1"/>
  <c r="H81" i="1"/>
  <c r="H1241" i="1"/>
  <c r="H1247" i="1"/>
  <c r="H947" i="1"/>
  <c r="H752" i="1"/>
  <c r="H744" i="1"/>
  <c r="H1763" i="1"/>
  <c r="H64" i="1"/>
  <c r="H1764" i="1"/>
  <c r="H1038" i="1"/>
  <c r="H1451" i="1"/>
  <c r="H480" i="1"/>
  <c r="H1067" i="1"/>
  <c r="H994" i="1"/>
  <c r="H950" i="1"/>
  <c r="H996" i="1"/>
  <c r="H1485" i="1"/>
  <c r="H73" i="1"/>
  <c r="H1765" i="1"/>
  <c r="H1560" i="1"/>
  <c r="H1222" i="1"/>
  <c r="H109" i="1"/>
  <c r="H554" i="1"/>
  <c r="H1216" i="1"/>
  <c r="H734" i="1"/>
  <c r="H1387" i="1"/>
  <c r="H874" i="1"/>
  <c r="H35" i="1"/>
  <c r="H1579" i="1"/>
  <c r="H798" i="1"/>
  <c r="H1205" i="1"/>
  <c r="H673" i="1"/>
  <c r="H1028" i="1"/>
  <c r="H463" i="1"/>
  <c r="H735" i="1"/>
  <c r="H1766" i="1"/>
  <c r="H1470" i="1"/>
  <c r="H1767" i="1"/>
  <c r="H1768" i="1"/>
  <c r="H393" i="1"/>
  <c r="H1769" i="1"/>
  <c r="H471" i="1"/>
  <c r="H1371" i="1"/>
  <c r="H1770" i="1"/>
  <c r="H1018" i="1"/>
  <c r="H1476" i="1"/>
  <c r="H1477" i="1"/>
  <c r="H1465" i="1"/>
  <c r="H1020" i="1"/>
  <c r="H2318" i="1"/>
  <c r="H851" i="1"/>
  <c r="H1351" i="1"/>
  <c r="H1423" i="1"/>
  <c r="H1674" i="1"/>
  <c r="H800" i="1"/>
  <c r="H1615" i="1"/>
  <c r="H1102" i="1"/>
  <c r="H1771" i="1"/>
  <c r="H439" i="1"/>
  <c r="H1672" i="1"/>
  <c r="H2413" i="1"/>
  <c r="H1772" i="1"/>
  <c r="H1290" i="1"/>
  <c r="H722" i="1"/>
  <c r="H1191" i="1"/>
  <c r="H1773" i="1"/>
  <c r="H1774" i="1"/>
  <c r="H519" i="1"/>
  <c r="H135" i="1"/>
  <c r="H1775" i="1"/>
  <c r="H1677" i="1"/>
  <c r="H1776" i="1"/>
  <c r="H638" i="1"/>
  <c r="H1777" i="1"/>
  <c r="H1778" i="1"/>
  <c r="H511" i="1"/>
  <c r="H2219" i="1"/>
  <c r="H1186" i="1"/>
  <c r="H971" i="1"/>
  <c r="H2218" i="1"/>
  <c r="H1236" i="1"/>
  <c r="H1373" i="1"/>
  <c r="H1183" i="1"/>
  <c r="H1129" i="1"/>
  <c r="H435" i="1"/>
  <c r="H551" i="1"/>
  <c r="H548" i="1"/>
  <c r="H33" i="1"/>
  <c r="H492" i="1"/>
  <c r="H1779" i="1"/>
  <c r="H142" i="1"/>
  <c r="H2247" i="1"/>
  <c r="H1780" i="1"/>
  <c r="H1781" i="1"/>
  <c r="H2414" i="1"/>
  <c r="H422" i="1"/>
  <c r="H1037" i="1"/>
  <c r="H879" i="1"/>
  <c r="H2300" i="1"/>
  <c r="H1164" i="1"/>
  <c r="H1166" i="1"/>
  <c r="H2269" i="1"/>
  <c r="H2319" i="1"/>
  <c r="H1385" i="1"/>
  <c r="H1503" i="1"/>
  <c r="H1782" i="1"/>
  <c r="H1783" i="1"/>
  <c r="H2320" i="1"/>
  <c r="H2253" i="1"/>
  <c r="H1364" i="1"/>
  <c r="H2276" i="1"/>
  <c r="H1412" i="1"/>
  <c r="H1784" i="1"/>
  <c r="H1785" i="1"/>
  <c r="H2321" i="1"/>
  <c r="H2288" i="1"/>
  <c r="H1429" i="1"/>
  <c r="H1786" i="1"/>
  <c r="H2246" i="1"/>
  <c r="H2322" i="1"/>
  <c r="H140" i="1"/>
  <c r="H2250" i="1"/>
  <c r="H2299" i="1"/>
  <c r="H2323" i="1"/>
  <c r="H1787" i="1"/>
  <c r="H1788" i="1"/>
  <c r="H2293" i="1"/>
  <c r="H1789" i="1"/>
  <c r="H1790" i="1"/>
  <c r="H2408" i="1"/>
  <c r="H2285" i="1"/>
  <c r="H2252" i="1"/>
  <c r="H1376" i="1"/>
  <c r="H1340" i="1"/>
  <c r="H2274" i="1"/>
  <c r="H1791" i="1"/>
  <c r="H1670" i="1"/>
  <c r="H1792" i="1"/>
  <c r="H892" i="1"/>
  <c r="H1793" i="1"/>
  <c r="H1794" i="1"/>
  <c r="H2284" i="1"/>
  <c r="H1795" i="1"/>
  <c r="H1796" i="1"/>
  <c r="H1797" i="1"/>
  <c r="H2243" i="1"/>
  <c r="H1798" i="1"/>
  <c r="H1279" i="1"/>
  <c r="H1799" i="1"/>
  <c r="H1353" i="1"/>
  <c r="H1671" i="1"/>
  <c r="H1800" i="1"/>
  <c r="H1531" i="1"/>
  <c r="H992" i="1"/>
  <c r="H1801" i="1"/>
  <c r="H1065" i="1"/>
  <c r="H1198" i="1"/>
  <c r="H1215" i="1"/>
  <c r="H1380" i="1"/>
  <c r="H1802" i="1"/>
  <c r="H2415" i="1"/>
  <c r="H1803" i="1"/>
  <c r="H596" i="1"/>
  <c r="H1209" i="1"/>
  <c r="H1804" i="1"/>
  <c r="H355" i="1"/>
  <c r="H1805" i="1"/>
  <c r="H1348" i="1"/>
  <c r="H2324" i="1"/>
  <c r="H1133" i="1"/>
  <c r="H2325" i="1"/>
  <c r="H1806" i="1"/>
  <c r="H2310" i="1"/>
  <c r="H311" i="1"/>
  <c r="H1807" i="1"/>
  <c r="H1550" i="1"/>
  <c r="H1162" i="1"/>
  <c r="H1614" i="1"/>
  <c r="H310" i="1"/>
  <c r="H710" i="1"/>
  <c r="H1808" i="1"/>
  <c r="H1525" i="1"/>
  <c r="H753" i="1"/>
  <c r="H1651" i="1"/>
  <c r="H696" i="1"/>
  <c r="H1402" i="1"/>
  <c r="H760" i="1"/>
  <c r="H987" i="1"/>
  <c r="H2215" i="1"/>
  <c r="H2326" i="1"/>
  <c r="H1225" i="1"/>
  <c r="H1421" i="1"/>
  <c r="H1404" i="1"/>
  <c r="H1542" i="1"/>
  <c r="H1098" i="1"/>
  <c r="H505" i="1"/>
  <c r="H1122" i="1"/>
  <c r="H783" i="1"/>
  <c r="H593" i="1"/>
  <c r="H149" i="1"/>
  <c r="H1809" i="1"/>
  <c r="H1335" i="1"/>
  <c r="H1428" i="1"/>
  <c r="H1524" i="1"/>
  <c r="H652" i="1"/>
  <c r="H181" i="1"/>
  <c r="H815" i="1"/>
  <c r="H1574" i="1"/>
  <c r="H1810" i="1"/>
  <c r="H250" i="1"/>
  <c r="H1112" i="1"/>
  <c r="H576" i="1"/>
  <c r="H1004" i="1"/>
  <c r="H367" i="1"/>
  <c r="H327" i="1"/>
  <c r="H685" i="1"/>
  <c r="H597" i="1"/>
  <c r="H742" i="1"/>
  <c r="H1811" i="1"/>
  <c r="H521" i="1"/>
  <c r="H1181" i="1"/>
  <c r="H268" i="1"/>
  <c r="H469" i="1"/>
  <c r="H282" i="1"/>
  <c r="H1618" i="1"/>
  <c r="H1509" i="1"/>
  <c r="H524" i="1"/>
  <c r="H883" i="1"/>
  <c r="H51" i="1"/>
  <c r="H1812" i="1"/>
  <c r="H549" i="1"/>
  <c r="H210" i="1"/>
  <c r="H832" i="1"/>
  <c r="H909" i="1"/>
  <c r="H1224" i="1"/>
  <c r="H820" i="1"/>
  <c r="H553" i="1"/>
  <c r="H1002" i="1"/>
  <c r="H711" i="1"/>
  <c r="H810" i="1"/>
  <c r="H809" i="1"/>
  <c r="H1022" i="1"/>
  <c r="H533" i="1"/>
  <c r="H1471" i="1"/>
  <c r="H1619" i="1"/>
  <c r="H1296" i="1"/>
  <c r="H842" i="1"/>
  <c r="H2416" i="1"/>
  <c r="H1031" i="1"/>
  <c r="H1813" i="1"/>
  <c r="H1814" i="1"/>
  <c r="H1815" i="1"/>
  <c r="H273" i="1"/>
  <c r="H1479" i="1"/>
  <c r="H2398" i="1"/>
  <c r="H1816" i="1"/>
  <c r="H719" i="1"/>
  <c r="H1817" i="1"/>
  <c r="H1608" i="1"/>
  <c r="H2417" i="1"/>
  <c r="H2327" i="1"/>
  <c r="H1818" i="1"/>
  <c r="H958" i="1"/>
  <c r="H797" i="1"/>
  <c r="H396" i="1"/>
  <c r="H2317" i="1"/>
  <c r="H775" i="1"/>
  <c r="H720" i="1"/>
  <c r="H514" i="1"/>
  <c r="H1620" i="1"/>
  <c r="H974" i="1"/>
  <c r="H264" i="1"/>
  <c r="H2295" i="1"/>
  <c r="H1416" i="1"/>
  <c r="H2254" i="1"/>
  <c r="H2296" i="1"/>
  <c r="H1819" i="1"/>
  <c r="H2328" i="1"/>
  <c r="H2329" i="1"/>
  <c r="H2418" i="1"/>
  <c r="H1820" i="1"/>
  <c r="H1821" i="1"/>
  <c r="H1354" i="1"/>
  <c r="H1822" i="1"/>
  <c r="H1039" i="1"/>
  <c r="H1066" i="1"/>
  <c r="H1026" i="1"/>
  <c r="H1072" i="1"/>
  <c r="H1564" i="1"/>
  <c r="H731" i="1"/>
  <c r="H2208" i="1"/>
  <c r="H372" i="1"/>
  <c r="H1204" i="1"/>
  <c r="H1228" i="1"/>
  <c r="H1483" i="1"/>
  <c r="H653" i="1"/>
  <c r="H1120" i="1"/>
  <c r="H1121" i="1"/>
  <c r="H929" i="1"/>
  <c r="H1556" i="1"/>
  <c r="H541" i="1"/>
  <c r="H901" i="1"/>
  <c r="H1610" i="1"/>
  <c r="H1588" i="1"/>
  <c r="H1664" i="1"/>
  <c r="H862" i="1"/>
  <c r="H880" i="1"/>
  <c r="H881" i="1"/>
  <c r="H885" i="1"/>
  <c r="H886" i="1"/>
  <c r="H870" i="1"/>
  <c r="H872" i="1"/>
  <c r="H864" i="1"/>
  <c r="H1823" i="1"/>
  <c r="H890" i="1"/>
  <c r="H893" i="1"/>
  <c r="H903" i="1"/>
  <c r="H141" i="1"/>
  <c r="H1679" i="1"/>
  <c r="H1482" i="1"/>
  <c r="H1824" i="1"/>
  <c r="H1825" i="1"/>
  <c r="H1521" i="1"/>
  <c r="H1522" i="1"/>
  <c r="H660" i="1"/>
  <c r="H1826" i="1"/>
  <c r="H1827" i="1"/>
  <c r="H1652" i="1"/>
  <c r="H1343" i="1"/>
  <c r="H56" i="1"/>
  <c r="H1828" i="1"/>
  <c r="H1146" i="1"/>
  <c r="H1352" i="1"/>
  <c r="H1147" i="1"/>
  <c r="H2411" i="1"/>
  <c r="H1657" i="1"/>
  <c r="H1207" i="1"/>
  <c r="H2251" i="1"/>
  <c r="H1829" i="1"/>
  <c r="H1830" i="1"/>
  <c r="H1831" i="1"/>
  <c r="H1832" i="1"/>
  <c r="H1833" i="1"/>
  <c r="H1834" i="1"/>
  <c r="H1835" i="1"/>
  <c r="H1836" i="1"/>
  <c r="H1837" i="1"/>
  <c r="H1492" i="1"/>
  <c r="H1838" i="1"/>
  <c r="H1360" i="1"/>
  <c r="H1347" i="1"/>
  <c r="H1424" i="1"/>
  <c r="H831" i="1"/>
  <c r="H1839" i="1"/>
  <c r="H686" i="1"/>
  <c r="H1840" i="1"/>
  <c r="H1841" i="1"/>
  <c r="H2258" i="1"/>
  <c r="H1842" i="1"/>
  <c r="H2245" i="1"/>
  <c r="H2244" i="1"/>
  <c r="H2283" i="1"/>
  <c r="H1301" i="1"/>
  <c r="H1843" i="1"/>
  <c r="H1844" i="1"/>
  <c r="H2419" i="1"/>
  <c r="H1375" i="1"/>
  <c r="H1599" i="1"/>
  <c r="H1432" i="1"/>
  <c r="H1433" i="1"/>
  <c r="H1430" i="1"/>
  <c r="H1845" i="1"/>
  <c r="H2387" i="1"/>
  <c r="H415" i="1"/>
  <c r="H2386" i="1"/>
  <c r="H2392" i="1"/>
  <c r="H2304" i="1"/>
  <c r="H2388" i="1"/>
  <c r="H2385" i="1"/>
  <c r="H1593" i="1"/>
  <c r="H2268" i="1"/>
  <c r="H1446" i="1"/>
  <c r="H1443" i="1"/>
  <c r="H1846" i="1"/>
  <c r="H1346" i="1"/>
  <c r="H1847" i="1"/>
  <c r="H2297" i="1"/>
  <c r="H1848" i="1"/>
  <c r="H2409" i="1"/>
  <c r="H1303" i="1"/>
  <c r="H2330" i="1"/>
  <c r="H2267" i="1"/>
  <c r="H1203" i="1"/>
  <c r="H365" i="1"/>
  <c r="H371" i="1"/>
  <c r="H375" i="1"/>
  <c r="H361" i="1"/>
  <c r="H2331" i="1"/>
  <c r="H1199" i="1"/>
  <c r="H2407" i="1"/>
  <c r="H383" i="1"/>
  <c r="H2311" i="1"/>
  <c r="H2332" i="1"/>
  <c r="H1349" i="1"/>
  <c r="H1464" i="1"/>
  <c r="H2333" i="1"/>
  <c r="H2420" i="1"/>
  <c r="H1377" i="1"/>
  <c r="H2259" i="1"/>
  <c r="H1355" i="1"/>
  <c r="H1359" i="1"/>
  <c r="H1357" i="1"/>
  <c r="H1413" i="1"/>
  <c r="H2279" i="1"/>
  <c r="H2282" i="1"/>
  <c r="H2280" i="1"/>
  <c r="H2263" i="1"/>
  <c r="H2294" i="1"/>
  <c r="H2266" i="1"/>
  <c r="H1434" i="1"/>
  <c r="H975" i="1"/>
  <c r="H949" i="1"/>
  <c r="H1543" i="1"/>
  <c r="H1078" i="1"/>
  <c r="H1436" i="1"/>
  <c r="H921" i="1"/>
  <c r="H2278" i="1"/>
  <c r="H1344" i="1"/>
  <c r="H2272" i="1"/>
  <c r="H2334" i="1"/>
  <c r="H1299" i="1"/>
  <c r="H2270" i="1"/>
  <c r="H2384" i="1"/>
  <c r="H2275" i="1"/>
  <c r="H1365" i="1"/>
  <c r="H2271" i="1"/>
  <c r="H1252" i="1"/>
  <c r="H1849" i="1"/>
  <c r="H1850" i="1"/>
  <c r="H1370" i="1"/>
  <c r="H2421" i="1"/>
  <c r="H2264" i="1"/>
  <c r="H1157" i="1"/>
  <c r="H1851" i="1"/>
  <c r="H1600" i="1"/>
  <c r="H1852" i="1"/>
  <c r="H1069" i="1"/>
  <c r="H983" i="1"/>
  <c r="H1853" i="1"/>
  <c r="H988" i="1"/>
  <c r="H1668" i="1"/>
  <c r="H1854" i="1"/>
  <c r="H1200" i="1"/>
  <c r="H1403" i="1"/>
  <c r="H534" i="1"/>
  <c r="H1148" i="1"/>
  <c r="H1372" i="1"/>
  <c r="H1393" i="1"/>
  <c r="H1855" i="1"/>
  <c r="H1856" i="1"/>
  <c r="H1857" i="1"/>
  <c r="H1858" i="1"/>
  <c r="H1859" i="1"/>
  <c r="H1860" i="1"/>
  <c r="H2335" i="1"/>
  <c r="H2336" i="1"/>
  <c r="H1861" i="1"/>
  <c r="H1530" i="1"/>
  <c r="H390" i="1"/>
  <c r="H854" i="1"/>
  <c r="H1612" i="1"/>
  <c r="H1663" i="1"/>
  <c r="H1641" i="1"/>
  <c r="H55" i="1"/>
  <c r="H1594" i="1"/>
  <c r="H1862" i="1"/>
  <c r="H1265" i="1"/>
  <c r="H1584" i="1"/>
  <c r="H380" i="1"/>
  <c r="H1411" i="1"/>
  <c r="H1863" i="1"/>
  <c r="H1009" i="1"/>
  <c r="H445" i="1"/>
  <c r="H1864" i="1"/>
  <c r="H1557" i="1"/>
  <c r="H1278" i="1"/>
  <c r="H123" i="1"/>
  <c r="H1622" i="1"/>
  <c r="H1623" i="1"/>
  <c r="H802" i="1"/>
  <c r="H786" i="1"/>
  <c r="H1211" i="1"/>
  <c r="H1182" i="1"/>
  <c r="H1223" i="1"/>
  <c r="H1073" i="1"/>
  <c r="H2337" i="1"/>
  <c r="H1214" i="1"/>
  <c r="H1553" i="1"/>
  <c r="H654" i="1"/>
  <c r="H703" i="1"/>
  <c r="H777" i="1"/>
  <c r="H1302" i="1"/>
  <c r="H1865" i="1"/>
  <c r="H1866" i="1"/>
  <c r="H1867" i="1"/>
  <c r="H1552" i="1"/>
  <c r="H1653" i="1"/>
  <c r="H1868" i="1"/>
  <c r="H1869" i="1"/>
  <c r="H1870" i="1"/>
  <c r="H414" i="1"/>
  <c r="H1871" i="1"/>
  <c r="H1152" i="1"/>
  <c r="H1534" i="1"/>
  <c r="H1580" i="1"/>
  <c r="H1872" i="1"/>
  <c r="H49" i="1"/>
  <c r="H2338" i="1"/>
  <c r="H1501" i="1"/>
  <c r="H323" i="1"/>
  <c r="H1544" i="1"/>
  <c r="H1873" i="1"/>
  <c r="H813" i="1"/>
  <c r="H1874" i="1"/>
  <c r="H1875" i="1"/>
  <c r="H1484" i="1"/>
  <c r="H531" i="1"/>
  <c r="H1876" i="1"/>
  <c r="H1448" i="1"/>
  <c r="H1486" i="1"/>
  <c r="H1877" i="1"/>
  <c r="H1264" i="1"/>
  <c r="H776" i="1"/>
  <c r="H1549" i="1"/>
  <c r="H484" i="1"/>
  <c r="H819" i="1"/>
  <c r="H1878" i="1"/>
  <c r="H1453" i="1"/>
  <c r="H395" i="1"/>
  <c r="H818" i="1"/>
  <c r="H259" i="1"/>
  <c r="H1879" i="1"/>
  <c r="H1880" i="1"/>
  <c r="H1119" i="1"/>
  <c r="H1645" i="1"/>
  <c r="H1132" i="1"/>
  <c r="H1515" i="1"/>
  <c r="H1242" i="1"/>
  <c r="H1638" i="1"/>
  <c r="H1106" i="1"/>
  <c r="H1117" i="1"/>
  <c r="H409" i="1"/>
  <c r="H968" i="1"/>
  <c r="H2339" i="1"/>
  <c r="H1165" i="1"/>
  <c r="H547" i="1"/>
  <c r="H1438" i="1"/>
  <c r="H824" i="1"/>
  <c r="H1008" i="1"/>
  <c r="H1541" i="1"/>
  <c r="H875" i="1"/>
  <c r="H756" i="1"/>
  <c r="H78" i="1"/>
  <c r="H772" i="1"/>
  <c r="H1673" i="1"/>
  <c r="H912" i="1"/>
  <c r="H1602" i="1"/>
  <c r="H906" i="1"/>
  <c r="H1452" i="1"/>
  <c r="H1474" i="1"/>
  <c r="H1420" i="1"/>
  <c r="H952" i="1"/>
  <c r="H1881" i="1"/>
  <c r="H1197" i="1"/>
  <c r="H1260" i="1"/>
  <c r="H2340" i="1"/>
  <c r="H1156" i="1"/>
  <c r="H1334" i="1"/>
  <c r="H925" i="1"/>
  <c r="H1154" i="1"/>
  <c r="H1555" i="1"/>
  <c r="H1277" i="1"/>
  <c r="H1882" i="1"/>
  <c r="H1883" i="1"/>
  <c r="H1884" i="1"/>
  <c r="H1406" i="1"/>
  <c r="H1437" i="1"/>
  <c r="H1885" i="1"/>
  <c r="H1304" i="1"/>
  <c r="H1507" i="1"/>
  <c r="H1291" i="1"/>
  <c r="H1886" i="1"/>
  <c r="H1461" i="1"/>
  <c r="H1887" i="1"/>
  <c r="H1888" i="1"/>
  <c r="H1889" i="1"/>
  <c r="H2341" i="1"/>
  <c r="H2273" i="1"/>
  <c r="H2394" i="1"/>
  <c r="H2290" i="1"/>
  <c r="H2308" i="1"/>
  <c r="H2342" i="1"/>
  <c r="H2391" i="1"/>
  <c r="H1890" i="1"/>
  <c r="H608" i="1"/>
  <c r="H1445" i="1"/>
  <c r="H1613" i="1"/>
  <c r="H1573" i="1"/>
  <c r="H1333" i="1"/>
  <c r="H1891" i="1"/>
  <c r="H2343" i="1"/>
  <c r="H2344" i="1"/>
  <c r="H2289" i="1"/>
  <c r="H1044" i="1"/>
  <c r="H2257" i="1"/>
  <c r="H2345" i="1"/>
  <c r="H2291" i="1"/>
  <c r="H2256" i="1"/>
  <c r="H740" i="1"/>
  <c r="H2346" i="1"/>
  <c r="H2249" i="1"/>
  <c r="H1892" i="1"/>
  <c r="H1559" i="1"/>
  <c r="H1893" i="1"/>
  <c r="H1456" i="1"/>
  <c r="H951" i="1"/>
  <c r="H1399" i="1"/>
  <c r="H1894" i="1"/>
  <c r="H1895" i="1"/>
  <c r="H1896" i="1"/>
  <c r="H1897" i="1"/>
  <c r="H1898" i="1"/>
  <c r="H1899" i="1"/>
  <c r="H1900" i="1"/>
  <c r="H2422" i="1"/>
  <c r="H1901" i="1"/>
  <c r="H1286"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2423" i="1"/>
  <c r="H1959" i="1"/>
  <c r="H1960" i="1"/>
  <c r="H1961" i="1"/>
  <c r="H1962" i="1"/>
  <c r="H1500" i="1"/>
  <c r="H1963" i="1"/>
  <c r="H1964" i="1"/>
  <c r="H1965" i="1"/>
  <c r="H1966" i="1"/>
  <c r="H1367" i="1"/>
  <c r="H1967" i="1"/>
  <c r="H1968" i="1"/>
  <c r="H2298" i="1"/>
  <c r="H1969" i="1"/>
  <c r="H1970" i="1"/>
  <c r="H2347" i="1"/>
  <c r="H1971" i="1"/>
  <c r="H1972" i="1"/>
  <c r="H2348" i="1"/>
  <c r="H2349" i="1"/>
  <c r="H1369" i="1"/>
  <c r="H1973" i="1"/>
  <c r="H1974" i="1"/>
  <c r="H2306" i="1"/>
  <c r="H2350" i="1"/>
  <c r="H1975" i="1"/>
  <c r="H2309" i="1"/>
  <c r="H1976" i="1"/>
  <c r="H1977" i="1"/>
  <c r="H1978" i="1"/>
  <c r="H1979" i="1"/>
  <c r="H2255" i="1"/>
  <c r="H1980" i="1"/>
  <c r="H2351" i="1"/>
  <c r="H2292" i="1"/>
  <c r="H2389" i="1"/>
  <c r="H1662" i="1"/>
  <c r="H2390" i="1"/>
  <c r="H1981" i="1"/>
  <c r="H1982" i="1"/>
  <c r="H1983" i="1"/>
  <c r="H2352" i="1"/>
  <c r="H1984" i="1"/>
  <c r="H1342" i="1"/>
  <c r="H1985" i="1"/>
  <c r="H1986" i="1"/>
  <c r="H1987" i="1"/>
  <c r="H1480" i="1"/>
  <c r="H2353" i="1"/>
  <c r="H1988" i="1"/>
  <c r="H1989" i="1"/>
  <c r="H1990" i="1"/>
  <c r="H2397" i="1"/>
  <c r="H1991" i="1"/>
  <c r="H1992" i="1"/>
  <c r="H1993" i="1"/>
  <c r="H1994" i="1"/>
  <c r="H2354" i="1"/>
  <c r="H1995" i="1"/>
  <c r="H2424" i="1"/>
  <c r="H2425" i="1"/>
  <c r="H2426" i="1"/>
  <c r="H2427" i="1"/>
  <c r="H1996" i="1"/>
  <c r="H1997" i="1"/>
  <c r="H1998" i="1"/>
  <c r="H1999" i="1"/>
  <c r="H2428" i="1"/>
  <c r="H2429" i="1"/>
  <c r="H2000" i="1"/>
  <c r="H2001" i="1"/>
  <c r="H2430" i="1"/>
  <c r="H2002" i="1"/>
  <c r="H2003" i="1"/>
  <c r="H2004" i="1"/>
  <c r="H2005" i="1"/>
  <c r="H2006" i="1"/>
  <c r="H2007" i="1"/>
  <c r="H2431" i="1"/>
  <c r="H2008" i="1"/>
  <c r="H2009" i="1"/>
  <c r="H2010" i="1"/>
  <c r="H2011" i="1"/>
  <c r="H2012" i="1"/>
  <c r="H2013" i="1"/>
  <c r="H2014" i="1"/>
  <c r="H2432" i="1"/>
  <c r="H2015" i="1"/>
  <c r="H2016" i="1"/>
  <c r="H2017" i="1"/>
  <c r="H2305" i="1"/>
  <c r="H1330" i="1"/>
  <c r="H2018" i="1"/>
  <c r="H2355" i="1"/>
  <c r="H2400" i="1"/>
  <c r="H2433" i="1"/>
  <c r="H2434" i="1"/>
  <c r="H2019" i="1"/>
  <c r="H2020" i="1"/>
  <c r="H2021" i="1"/>
  <c r="H2022" i="1"/>
  <c r="H2356" i="1"/>
  <c r="H2023" i="1"/>
  <c r="H2024" i="1"/>
  <c r="H2025" i="1"/>
  <c r="H2026" i="1"/>
  <c r="H2027" i="1"/>
  <c r="H2028" i="1"/>
  <c r="H2029" i="1"/>
  <c r="H2030" i="1"/>
  <c r="H2031" i="1"/>
  <c r="H1381" i="1"/>
  <c r="H2435" i="1"/>
  <c r="H2032" i="1"/>
  <c r="H2436" i="1"/>
  <c r="H2033" i="1"/>
  <c r="H2034" i="1"/>
  <c r="H2035" i="1"/>
  <c r="H1288" i="1"/>
  <c r="H2036" i="1"/>
  <c r="H2037" i="1"/>
  <c r="H1332" i="1"/>
  <c r="H1374" i="1"/>
  <c r="H2038" i="1"/>
  <c r="H2039" i="1"/>
  <c r="H1331" i="1"/>
  <c r="H2040" i="1"/>
  <c r="H1589" i="1"/>
  <c r="H2041" i="1"/>
  <c r="H1339" i="1"/>
  <c r="H1419" i="1"/>
  <c r="H1338" i="1"/>
  <c r="H2042" i="1"/>
  <c r="H2043" i="1"/>
  <c r="H2044" i="1"/>
  <c r="H1368" i="1"/>
  <c r="H1526" i="1"/>
  <c r="H2045" i="1"/>
  <c r="H2046" i="1"/>
  <c r="H2047" i="1"/>
  <c r="H2048" i="1"/>
  <c r="H2049" i="1"/>
  <c r="H2050" i="1"/>
  <c r="H2051" i="1"/>
  <c r="H2052" i="1"/>
  <c r="H2053" i="1"/>
  <c r="H1356" i="1"/>
  <c r="H2054" i="1"/>
  <c r="H2055" i="1"/>
  <c r="H2056" i="1"/>
  <c r="H2057" i="1"/>
  <c r="H2058" i="1"/>
  <c r="H2059" i="1"/>
  <c r="H2060" i="1"/>
  <c r="H2061" i="1"/>
  <c r="H2062" i="1"/>
  <c r="H2063" i="1"/>
  <c r="H2064" i="1"/>
  <c r="H2065" i="1"/>
  <c r="H1520" i="1"/>
  <c r="H2066" i="1"/>
  <c r="H2067" i="1"/>
  <c r="H2437" i="1"/>
  <c r="H2068" i="1"/>
  <c r="H2069" i="1"/>
  <c r="H2070" i="1"/>
  <c r="H2071" i="1"/>
  <c r="H2072" i="1"/>
  <c r="H2073" i="1"/>
  <c r="H2438" i="1"/>
  <c r="H2074" i="1"/>
  <c r="H2439" i="1"/>
  <c r="H2075" i="1"/>
  <c r="H2076" i="1"/>
  <c r="H2077" i="1"/>
  <c r="H2078" i="1"/>
  <c r="H2079" i="1"/>
  <c r="H1336" i="1"/>
  <c r="H2080" i="1"/>
  <c r="H2081" i="1"/>
  <c r="H2082" i="1"/>
  <c r="H2083" i="1"/>
  <c r="H2084" i="1"/>
  <c r="H1609" i="1"/>
  <c r="H2085" i="1"/>
  <c r="H1571" i="1"/>
  <c r="H1455" i="1"/>
  <c r="H2086" i="1"/>
  <c r="H2087" i="1"/>
  <c r="H2440" i="1"/>
  <c r="H2088" i="1"/>
  <c r="H2441" i="1"/>
  <c r="H2089" i="1"/>
  <c r="H1378" i="1"/>
  <c r="H2090" i="1"/>
  <c r="H2442" i="1"/>
  <c r="H2443" i="1"/>
  <c r="H2091" i="1"/>
  <c r="H2092" i="1"/>
  <c r="H1572" i="1"/>
  <c r="H2093" i="1"/>
  <c r="H2094" i="1"/>
  <c r="H2095" i="1"/>
  <c r="H2096" i="1"/>
  <c r="H1415" i="1"/>
  <c r="H1586" i="1"/>
  <c r="H1240" i="1"/>
  <c r="H2097" i="1"/>
  <c r="H2444" i="1"/>
  <c r="H2445" i="1"/>
  <c r="H2098" i="1"/>
  <c r="H2099" i="1"/>
  <c r="H1469" i="1"/>
  <c r="H2100" i="1"/>
  <c r="H2101" i="1"/>
  <c r="H2102" i="1"/>
  <c r="H1463" i="1"/>
  <c r="H2103" i="1"/>
  <c r="H2104" i="1"/>
  <c r="H440" i="1"/>
  <c r="H2105" i="1"/>
  <c r="H1410" i="1"/>
  <c r="H2106" i="1"/>
  <c r="H2107" i="1"/>
  <c r="H1694" i="1"/>
  <c r="H2108" i="1"/>
  <c r="H2446" i="1"/>
  <c r="H2447" i="1"/>
  <c r="H2448" i="1"/>
  <c r="H2449" i="1"/>
  <c r="H2109" i="1"/>
  <c r="H2110" i="1"/>
  <c r="H1134" i="1"/>
  <c r="H2111" i="1"/>
  <c r="H1136" i="1"/>
  <c r="H2112" i="1"/>
  <c r="H2113" i="1"/>
  <c r="H2114" i="1"/>
  <c r="H944" i="1"/>
  <c r="H2450" i="1"/>
  <c r="H2115" i="1"/>
  <c r="H2116" i="1"/>
  <c r="H2117" i="1"/>
  <c r="H1300" i="1"/>
  <c r="H297" i="1"/>
  <c r="H2118" i="1"/>
  <c r="H959" i="1"/>
  <c r="H155" i="1"/>
  <c r="H2119" i="1"/>
  <c r="H2357" i="1"/>
  <c r="H2120" i="1"/>
  <c r="H2393" i="1"/>
  <c r="H2399" i="1"/>
  <c r="H2121" i="1"/>
  <c r="H2122" i="1"/>
  <c r="H2123" i="1"/>
  <c r="H2124" i="1"/>
  <c r="H2125" i="1"/>
  <c r="H2126" i="1"/>
  <c r="H1487" i="1"/>
  <c r="H765" i="1"/>
  <c r="H2127" i="1"/>
  <c r="H2128" i="1"/>
  <c r="H2129" i="1"/>
  <c r="H2130" i="1"/>
  <c r="H2131" i="1"/>
  <c r="H2132" i="1"/>
  <c r="H2133" i="1"/>
  <c r="H2134" i="1"/>
  <c r="H2135" i="1"/>
  <c r="H2136" i="1"/>
  <c r="H2137" i="1"/>
  <c r="H1262" i="1"/>
  <c r="H2138" i="1"/>
  <c r="H689" i="1"/>
  <c r="H2139" i="1"/>
  <c r="H2140" i="1"/>
  <c r="H2141" i="1"/>
  <c r="H2142" i="1"/>
  <c r="H2143" i="1"/>
  <c r="H2144" i="1"/>
  <c r="H2358" i="1"/>
  <c r="H2145" i="1"/>
  <c r="H2146" i="1"/>
  <c r="H2147" i="1"/>
  <c r="H2148" i="1"/>
  <c r="H2149" i="1"/>
  <c r="H2150" i="1"/>
  <c r="H2151" i="1"/>
  <c r="H2152" i="1"/>
  <c r="H2153" i="1"/>
  <c r="H2154" i="1"/>
  <c r="H2155" i="1"/>
  <c r="H2156" i="1"/>
  <c r="H2157" i="1"/>
  <c r="H2158" i="1"/>
  <c r="H2159" i="1"/>
  <c r="H2160" i="1"/>
  <c r="H2161" i="1"/>
  <c r="H2162" i="1"/>
  <c r="H2163" i="1"/>
  <c r="H2164" i="1"/>
  <c r="H2165" i="1"/>
  <c r="H2451" i="1"/>
  <c r="H2166" i="1"/>
  <c r="H2167" i="1"/>
  <c r="H2168" i="1"/>
  <c r="H2169" i="1"/>
  <c r="H2452" i="1"/>
  <c r="H2170" i="1"/>
  <c r="H2171" i="1"/>
  <c r="H2172" i="1"/>
  <c r="H2173" i="1"/>
  <c r="H2174" i="1"/>
  <c r="H2175" i="1"/>
  <c r="H2176" i="1"/>
  <c r="H2177" i="1"/>
  <c r="H2178" i="1"/>
  <c r="H2179" i="1"/>
  <c r="H1384" i="1"/>
  <c r="H1379" i="1"/>
  <c r="H1405" i="1"/>
  <c r="H2180" i="1"/>
  <c r="H2181" i="1"/>
  <c r="H1366" i="1"/>
  <c r="H2182" i="1"/>
  <c r="H2183" i="1"/>
  <c r="H2184" i="1"/>
  <c r="H2185" i="1"/>
  <c r="H2186" i="1"/>
  <c r="H2187" i="1"/>
  <c r="H2188" i="1"/>
  <c r="H2189" i="1"/>
  <c r="H2190" i="1"/>
  <c r="H2191" i="1"/>
  <c r="H2192" i="1"/>
  <c r="H2193" i="1"/>
  <c r="H2359" i="1"/>
  <c r="H2265" i="1"/>
  <c r="H2360" i="1"/>
  <c r="H1350" i="1"/>
  <c r="H2361" i="1"/>
  <c r="H2362" i="1"/>
  <c r="H2453" i="1"/>
  <c r="H2363" i="1"/>
  <c r="H2194" i="1"/>
  <c r="H2364" i="1"/>
  <c r="H2365" i="1"/>
  <c r="H2366" i="1"/>
  <c r="H2367" i="1"/>
  <c r="H2368" i="1"/>
  <c r="H2369" i="1"/>
  <c r="H2370" i="1"/>
  <c r="H2371" i="1"/>
  <c r="H2372" i="1"/>
  <c r="H2373" i="1"/>
  <c r="H2374" i="1"/>
  <c r="H2375" i="1"/>
  <c r="H2376" i="1"/>
  <c r="H2377" i="1"/>
  <c r="H2454" i="1"/>
  <c r="H2378" i="1"/>
  <c r="H963" i="1"/>
  <c r="H755" i="1"/>
  <c r="H793" i="1"/>
  <c r="H1488" i="1"/>
  <c r="H698" i="1"/>
  <c r="H876" i="1"/>
  <c r="H1514" i="1"/>
  <c r="H1493" i="1"/>
  <c r="H1494" i="1"/>
  <c r="H2379" i="1"/>
  <c r="H2195" i="1"/>
  <c r="H1361" i="1"/>
  <c r="H2196" i="1"/>
  <c r="H2197" i="1"/>
  <c r="H2302" i="1"/>
  <c r="H2198" i="1"/>
  <c r="H2455" i="1"/>
  <c r="H2277" i="1"/>
  <c r="H2281" i="1"/>
  <c r="H1630" i="1"/>
  <c r="H2199" i="1"/>
  <c r="H780" i="1"/>
  <c r="H364" i="1"/>
  <c r="H2380" i="1"/>
  <c r="H2200" i="1"/>
  <c r="H2201" i="1"/>
  <c r="H2381" i="1"/>
  <c r="H2382" i="1"/>
  <c r="H2396" i="1"/>
  <c r="H2395" i="1"/>
  <c r="H2202" i="1"/>
  <c r="H1362" i="1"/>
  <c r="H2248" i="1"/>
  <c r="H2383" i="1"/>
  <c r="H2307" i="1"/>
  <c r="H2203" i="1"/>
  <c r="H868" i="1"/>
  <c r="H2456" i="1"/>
  <c r="H2457" i="1"/>
  <c r="H1495" i="1"/>
  <c r="H1258" i="1"/>
  <c r="H1306" i="1"/>
  <c r="H1383" i="1"/>
  <c r="H108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<sst xmlns="http://schemas.openxmlformats.org/spreadsheetml/2006/main" count="73975" uniqueCount="6508">
  <si>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</si>
  <si>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</si>
  <si>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</si>
  <si>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</si>
  <si>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</si>
  <si>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</si>
  <si>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</si>
  <si>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</si>
  <si>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</si>
  <si>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</si>
  <si>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</si>
  <si>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</si>
  <si>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</si>
  <si>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</si>
  <si>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</si>
  <si>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</si>
  <si>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</si>
  <si>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</si>
  <si>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</si>
  <si>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</si>
  <si>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</si>
  <si>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</si>
  <si>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</si>
  <si>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</si>
  <si>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</si>
  <si>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</si>
  <si>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</si>
  <si>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</si>
  <si>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</si>
  <si>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</si>
  <si>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</si>
  <si>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</si>
  <si>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</si>
  <si>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</si>
  <si>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</si>
  <si>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</si>
  <si>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</si>
  <si>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</si>
  <si>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</si>
  <si>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</si>
  <si>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</si>
  <si>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</si>
  <si>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</si>
  <si>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</si>
  <si>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</si>
  <si>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</si>
  <si>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</si>
  <si>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</si>
  <si>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</si>
  <si>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</si>
  <si>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</si>
  <si>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</si>
  <si>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</si>
  <si>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</si>
  <si>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</si>
  <si>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</si>
  <si>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</si>
  <si>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</si>
  <si>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</si>
  <si>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</si>
  <si>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</si>
  <si>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</si>
  <si>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</si>
  <si>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</si>
  <si>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</si>
  <si>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</si>
  <si>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</si>
  <si>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</si>
  <si>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</si>
  <si>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</si>
  <si>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</si>
  <si>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</si>
  <si>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</si>
  <si>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</si>
  <si>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</si>
  <si>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</si>
  <si>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</si>
  <si>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</si>
  <si>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</si>
  <si>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</si>
  <si>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</si>
  <si>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</si>
  <si>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</si>
  <si>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</si>
  <si>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</si>
  <si>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</si>
  <si>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</si>
  <si>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</si>
  <si>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</si>
  <si>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</si>
  <si>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</si>
  <si>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</si>
  <si>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</si>
  <si>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</si>
  <si>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</si>
  <si>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</si>
  <si>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</si>
  <si>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</si>
  <si>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</si>
  <si>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</si>
  <si>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</si>
  <si>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</si>
  <si>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</si>
  <si>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</si>
  <si>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</si>
  <si>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</si>
  <si>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</si>
  <si>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</si>
  <si>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</si>
  <si>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</si>
  <si>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</si>
  <si>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</si>
  <si>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</si>
  <si>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</si>
  <si>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</si>
  <si>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</si>
  <si>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</si>
  <si>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</si>
  <si>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</si>
  <si>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</si>
  <si>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</si>
  <si>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</si>
  <si>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</si>
  <si>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</si>
  <si>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</si>
  <si>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</si>
  <si>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</si>
  <si>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</si>
  <si>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</si>
  <si>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</si>
  <si>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</si>
  <si>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</si>
  <si>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</si>
  <si>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</si>
  <si>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</si>
  <si>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</si>
  <si>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</si>
  <si>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</si>
  <si>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</si>
  <si>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</si>
  <si>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</si>
  <si>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</si>
  <si>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</si>
  <si>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</si>
  <si>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</si>
  <si>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</si>
  <si>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</si>
  <si>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</si>
  <si>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</si>
  <si>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</si>
  <si>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</si>
  <si>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</si>
  <si>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</si>
  <si>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</si>
  <si>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</si>
  <si>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</si>
  <si>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</si>
  <si>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</si>
  <si>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</si>
  <si>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</si>
  <si>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</si>
  <si>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</si>
  <si>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</si>
  <si>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</si>
  <si>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</si>
  <si>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</si>
  <si>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</si>
  <si>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</si>
  <si>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</si>
  <si>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</si>
  <si>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</si>
  <si>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</si>
  <si>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</si>
  <si>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</si>
  <si>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</si>
  <si>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</si>
  <si>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</si>
  <si>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</si>
  <si>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</si>
  <si>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</si>
  <si>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</si>
  <si>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</si>
  <si>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</si>
  <si>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</si>
  <si>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</si>
  <si>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</si>
  <si>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</si>
  <si>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</si>
  <si>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</si>
  <si>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</si>
  <si>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</si>
  <si>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</si>
  <si>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</si>
  <si>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</si>
  <si>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</si>
  <si>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</si>
  <si>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</si>
  <si>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</si>
  <si>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</si>
  <si>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</si>
  <si>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</si>
  <si>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</si>
  <si>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</si>
  <si>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</si>
  <si>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</si>
  <si>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</si>
  <si>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</si>
  <si>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</si>
  <si>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</si>
  <si>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</si>
  <si>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</si>
  <si>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</si>
  <si>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</si>
  <si>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</si>
  <si>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</si>
  <si>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</si>
  <si>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</si>
  <si>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</si>
  <si>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</si>
  <si>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</si>
  <si>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</si>
  <si>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</si>
  <si>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</si>
  <si>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</si>
  <si>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</si>
  <si>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</si>
  <si>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</si>
  <si>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</si>
  <si>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</si>
  <si>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</si>
  <si>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</si>
  <si>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</si>
  <si>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</si>
  <si>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</si>
  <si>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</si>
  <si>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</si>
  <si>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</si>
  <si>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</si>
  <si>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</si>
  <si>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</si>
  <si>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</si>
  <si>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</si>
  <si>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</si>
  <si>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</si>
  <si>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</si>
  <si>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</si>
  <si>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</si>
  <si>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</si>
  <si>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</si>
  <si>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</si>
  <si>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</si>
  <si>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</si>
  <si>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</si>
  <si>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</si>
  <si>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</si>
  <si>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</si>
  <si>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</si>
  <si>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</si>
  <si>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</si>
  <si>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</si>
  <si>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</si>
  <si>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</si>
  <si>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</si>
  <si>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</si>
  <si>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</si>
  <si>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</si>
  <si>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</si>
  <si>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</si>
  <si>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</si>
  <si>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</si>
  <si>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</si>
  <si>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</si>
  <si>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</si>
  <si>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</si>
  <si>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</si>
  <si>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</si>
  <si>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</si>
  <si>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</si>
  <si>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</si>
  <si>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</si>
  <si>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</si>
  <si>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</si>
  <si>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</si>
  <si>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</si>
  <si>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</si>
  <si>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</si>
  <si>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</si>
  <si>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</si>
  <si>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</si>
  <si>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</si>
  <si>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</si>
  <si>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</si>
  <si>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</si>
  <si>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</si>
  <si>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</si>
  <si>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</si>
  <si>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</si>
  <si>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</si>
  <si>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</si>
  <si>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</si>
  <si>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</si>
  <si>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</si>
  <si>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</si>
  <si>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</si>
  <si>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</si>
  <si>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</si>
  <si>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</si>
  <si>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</si>
  <si>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</si>
  <si>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</si>
  <si>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</si>
  <si>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</si>
  <si>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</si>
  <si>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</si>
  <si>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</si>
  <si>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</si>
  <si>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</si>
  <si>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</si>
  <si>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</si>
  <si>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</si>
  <si>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</si>
  <si>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</si>
  <si>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</si>
  <si>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</si>
  <si>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</si>
  <si>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</si>
  <si>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</si>
  <si>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</si>
  <si>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</si>
  <si>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</si>
  <si>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</si>
  <si>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</si>
  <si>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</si>
  <si>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</si>
  <si>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</si>
  <si>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</si>
  <si>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</si>
  <si>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</si>
  <si>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</si>
  <si>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</si>
  <si>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</si>
  <si>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</si>
  <si>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</si>
  <si>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</si>
  <si>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</si>
  <si>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</si>
  <si>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</si>
  <si>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</si>
  <si>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</si>
  <si>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</si>
  <si>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</si>
  <si>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</si>
  <si>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</si>
  <si>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</si>
  <si>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</si>
  <si>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</si>
  <si>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</si>
  <si>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</si>
  <si>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</si>
  <si>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</si>
  <si>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</si>
  <si>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</si>
  <si>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</si>
  <si>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</si>
  <si>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</si>
  <si>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</si>
  <si>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</si>
  <si>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</si>
  <si>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</si>
  <si>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</si>
  <si>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</si>
  <si>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</si>
  <si>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</si>
  <si>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</si>
  <si>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</si>
  <si>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</si>
  <si>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</si>
  <si>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</si>
  <si>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</si>
  <si>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</si>
  <si>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</si>
  <si>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</si>
  <si>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</si>
  <si>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</si>
  <si>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</si>
  <si>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</si>
  <si>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</si>
  <si>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</si>
  <si>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</si>
  <si>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</si>
  <si>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</si>
  <si>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</si>
  <si>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</si>
  <si>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</si>
  <si>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</si>
  <si>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</si>
  <si>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</si>
  <si>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</si>
  <si>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</si>
  <si>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</si>
  <si>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</si>
  <si>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</si>
  <si>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</si>
  <si>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</si>
  <si>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</si>
  <si>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</si>
  <si>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</si>
  <si>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</si>
  <si>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</si>
  <si>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</si>
  <si>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</si>
  <si>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</si>
  <si>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</si>
  <si>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</si>
  <si>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</si>
  <si>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</si>
  <si>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</si>
  <si>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</si>
  <si>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</si>
  <si>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</si>
  <si>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</si>
  <si>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</si>
  <si>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</si>
  <si>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</si>
  <si>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</si>
  <si>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</si>
  <si>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</si>
  <si>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</si>
  <si>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</si>
  <si>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</si>
  <si>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</si>
  <si>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</si>
  <si>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</si>
  <si>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</si>
  <si>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</si>
  <si>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</si>
  <si>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</si>
  <si>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</si>
  <si>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</si>
  <si>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</si>
  <si>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</si>
  <si>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</si>
  <si>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</si>
  <si>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</si>
  <si>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</si>
  <si>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</si>
  <si>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</si>
  <si>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</si>
  <si>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</si>
  <si>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</si>
  <si>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</si>
  <si>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</si>
  <si>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</si>
  <si>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</si>
  <si>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</si>
  <si>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</si>
  <si>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</si>
  <si>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</si>
  <si>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</si>
  <si>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</si>
  <si>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</si>
  <si>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</si>
  <si>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</si>
  <si>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</si>
  <si>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</si>
  <si>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</si>
  <si>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</si>
  <si>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</si>
  <si>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</si>
  <si>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</si>
  <si>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</si>
  <si>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</si>
  <si>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</si>
  <si>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</si>
  <si>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</si>
  <si>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</si>
  <si>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</si>
  <si>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</si>
  <si>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</si>
  <si>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</si>
  <si>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</si>
  <si>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</si>
  <si>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</si>
  <si>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</si>
  <si>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</si>
  <si>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</si>
  <si>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</si>
  <si>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</si>
  <si>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</si>
  <si>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</si>
  <si>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</si>
  <si>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</si>
  <si>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</si>
  <si>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</si>
  <si>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</si>
  <si>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</si>
  <si>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</si>
  <si>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</si>
  <si>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</si>
  <si>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</si>
  <si>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</si>
  <si>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</si>
  <si>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</si>
  <si>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</si>
  <si>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</si>
  <si>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</si>
  <si>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</si>
  <si>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</si>
  <si>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</si>
  <si>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</si>
  <si>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</si>
  <si>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</si>
  <si>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</si>
  <si>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</si>
  <si>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</si>
  <si>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</si>
  <si>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</si>
  <si>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</si>
  <si>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</si>
  <si>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</si>
  <si>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</si>
  <si>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</si>
  <si>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</si>
  <si>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</si>
  <si>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</si>
  <si>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</si>
  <si>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</si>
  <si>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</si>
  <si>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</si>
  <si>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</si>
  <si>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</si>
  <si>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</si>
  <si>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</si>
  <si>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</si>
  <si>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</si>
  <si>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</si>
  <si>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</si>
  <si>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</si>
  <si>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</si>
  <si>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</si>
  <si>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</si>
  <si>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</si>
  <si>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</si>
  <si>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</si>
  <si>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</si>
  <si>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</si>
  <si>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</si>
  <si>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</si>
  <si>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</si>
  <si>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</si>
  <si>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</si>
  <si>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</si>
  <si>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</si>
  <si>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</si>
  <si>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</si>
  <si>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</si>
  <si>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</si>
  <si>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</si>
  <si>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</si>
  <si>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</si>
  <si>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</si>
  <si>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</si>
  <si>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</si>
  <si>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</si>
  <si>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</si>
  <si>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</si>
  <si>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</si>
  <si>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</si>
  <si>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</si>
  <si>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</si>
  <si>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</si>
  <si>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</si>
  <si>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</si>
  <si>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</si>
  <si>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</si>
  <si>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</si>
  <si>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</si>
  <si>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</si>
  <si>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</si>
  <si>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</si>
  <si>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</si>
  <si>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</si>
  <si>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</si>
  <si>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</si>
  <si>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</si>
  <si>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</si>
  <si>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</si>
  <si>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</si>
  <si>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</si>
  <si>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</si>
  <si>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</si>
  <si>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</si>
  <si>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</si>
  <si>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</si>
  <si>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</si>
  <si>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</si>
  <si>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</si>
  <si>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</si>
  <si>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</si>
  <si>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</si>
  <si>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</si>
  <si>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</si>
  <si>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</si>
  <si>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</si>
  <si>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</si>
  <si>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</si>
  <si>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</si>
  <si>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</si>
  <si>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</si>
  <si>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</si>
  <si>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</si>
  <si>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</si>
  <si>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</si>
  <si>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</si>
  <si>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</si>
  <si>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</si>
  <si>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</si>
  <si>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</si>
  <si>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</si>
  <si>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</si>
  <si>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</si>
  <si>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</si>
  <si>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</si>
  <si>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</si>
  <si>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</si>
  <si>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</si>
  <si>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</si>
  <si>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</si>
  <si>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</si>
  <si>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</si>
  <si>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</si>
  <si>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</si>
  <si>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</si>
  <si>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</si>
  <si>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</si>
  <si>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</si>
  <si>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</si>
  <si>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</si>
  <si>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</si>
  <si>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</si>
  <si>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</si>
  <si>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</si>
  <si>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</si>
  <si>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</si>
  <si>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</si>
  <si>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</si>
  <si>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</si>
  <si>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</si>
  <si>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</si>
  <si>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</si>
  <si>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</si>
  <si>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</si>
  <si>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</si>
  <si>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</si>
  <si>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</si>
  <si>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</si>
  <si>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</si>
  <si>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</si>
  <si>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</si>
  <si>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</si>
  <si>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</si>
  <si>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</si>
  <si>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</si>
  <si>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</si>
  <si>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</si>
  <si>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</si>
  <si>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</si>
  <si>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</si>
  <si>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</si>
  <si>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</si>
  <si>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</si>
  <si>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</si>
  <si>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</si>
  <si>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</si>
  <si>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</si>
  <si>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</si>
  <si>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</si>
  <si>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</si>
  <si>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</si>
  <si>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</si>
  <si>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</si>
  <si>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</si>
  <si>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</si>
  <si>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</si>
  <si>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</si>
  <si>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</si>
  <si>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</si>
  <si>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</si>
  <si>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</si>
  <si>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</si>
  <si>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</si>
  <si>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</si>
  <si>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</si>
  <si>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</si>
  <si>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</si>
  <si>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</si>
  <si>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</si>
  <si>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</si>
  <si>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</si>
  <si>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</si>
  <si>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</si>
  <si>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</si>
  <si>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</si>
  <si>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</si>
  <si>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</si>
  <si>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</si>
  <si>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</si>
  <si>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</si>
  <si>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</si>
  <si>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</si>
  <si>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</si>
  <si>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</si>
  <si>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</si>
  <si>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</si>
  <si>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</si>
  <si>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</si>
  <si>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</si>
  <si>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</si>
  <si>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</si>
  <si>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</si>
  <si>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</si>
  <si>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</si>
  <si>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</si>
  <si>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</si>
  <si>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</si>
  <si>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</si>
  <si>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</si>
  <si>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</si>
  <si>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</si>
  <si>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</si>
  <si>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</si>
  <si>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</si>
  <si>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</si>
  <si>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</si>
  <si>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</si>
  <si>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</si>
  <si>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</si>
  <si>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</si>
  <si>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</si>
  <si>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</si>
  <si>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</si>
  <si>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</si>
  <si>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</si>
  <si>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</si>
  <si>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</si>
  <si>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</si>
  <si>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</si>
  <si>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</si>
  <si>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</si>
  <si>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</si>
  <si>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</si>
  <si>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</si>
  <si>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</si>
  <si>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</si>
  <si>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</si>
  <si>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</si>
  <si>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</si>
  <si>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</si>
  <si>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</si>
  <si>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</si>
  <si>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</si>
  <si>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</si>
  <si>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</si>
  <si>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</si>
  <si>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</si>
  <si>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</si>
  <si>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</si>
  <si>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</si>
  <si>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</si>
  <si>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</si>
  <si>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</si>
  <si>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</si>
  <si>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</si>
  <si>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</si>
  <si>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</si>
  <si>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</si>
  <si>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</si>
  <si>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</si>
  <si>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</si>
  <si>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</si>
  <si>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</si>
  <si>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</si>
  <si>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</si>
  <si>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</si>
  <si>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</si>
  <si>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</si>
  <si>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</si>
  <si>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</si>
  <si>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</si>
  <si>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</si>
  <si>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</si>
  <si>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</si>
  <si>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</si>
  <si>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</si>
  <si>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</si>
  <si>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</si>
  <si>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</si>
  <si>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</si>
  <si>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</si>
  <si>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</si>
  <si>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</si>
  <si>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</si>
  <si>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</si>
  <si>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</si>
  <si>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</si>
  <si>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</si>
  <si>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</si>
  <si>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</si>
  <si>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</si>
  <si>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</si>
  <si>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</si>
  <si>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</si>
  <si>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</si>
  <si>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</si>
  <si>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</si>
  <si>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</si>
  <si>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</si>
  <si>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</si>
  <si>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</si>
  <si>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</si>
  <si>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</si>
  <si>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</si>
  <si>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</si>
  <si>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</si>
  <si>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</si>
  <si>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</si>
  <si>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</si>
  <si>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</si>
  <si>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</si>
  <si>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</si>
  <si>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</si>
  <si>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</si>
  <si>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</si>
  <si>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</si>
  <si>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</si>
  <si>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</si>
  <si>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</si>
  <si>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</si>
  <si>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</si>
  <si>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</si>
  <si>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</si>
  <si>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</si>
  <si>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</si>
  <si>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</si>
  <si>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</si>
  <si>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</si>
  <si>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</si>
  <si>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</si>
  <si>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</si>
  <si>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</si>
  <si>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</si>
  <si>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</si>
  <si>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</si>
  <si>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</si>
  <si>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</si>
  <si>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</si>
  <si>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</si>
  <si>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</si>
  <si>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</si>
  <si>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</si>
  <si>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</si>
  <si>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</si>
  <si>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</si>
  <si>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</si>
  <si>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</si>
  <si>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</si>
  <si>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</si>
  <si>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</si>
  <si>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</si>
  <si>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</si>
  <si>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</si>
  <si>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</si>
  <si>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</si>
  <si>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</si>
  <si>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</si>
  <si>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</si>
  <si>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</si>
  <si>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</si>
  <si>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</si>
  <si>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</si>
  <si>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</si>
  <si>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</si>
  <si>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</si>
  <si>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</si>
  <si>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</si>
  <si>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</si>
  <si>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</si>
  <si>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</si>
  <si>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</si>
  <si>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</si>
  <si>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</si>
  <si>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</si>
  <si>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</si>
  <si>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</si>
  <si>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</si>
  <si>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</si>
  <si>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</si>
  <si>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</si>
  <si>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</si>
  <si>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</si>
  <si>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</si>
  <si>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</si>
  <si>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</si>
  <si>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</si>
  <si>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</si>
  <si>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</si>
  <si>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</si>
  <si>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</si>
  <si>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</si>
  <si>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</si>
  <si>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</si>
  <si>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</si>
  <si>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</si>
  <si>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</si>
  <si>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</si>
  <si>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</si>
  <si>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</si>
  <si>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</si>
  <si>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</si>
  <si>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</si>
  <si>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</si>
  <si>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</si>
  <si>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</si>
  <si>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</si>
  <si>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</si>
  <si>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</si>
  <si>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</si>
  <si>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</si>
  <si>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</si>
  <si>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</si>
  <si>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</si>
  <si>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</si>
  <si>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</si>
  <si>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</si>
  <si>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</si>
  <si>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</si>
  <si>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</si>
  <si>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</si>
  <si>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</si>
  <si>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</si>
  <si>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</si>
  <si>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</si>
  <si>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</si>
  <si>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</si>
  <si>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</si>
  <si>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</si>
  <si>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</si>
  <si>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</si>
  <si>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</si>
  <si>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</si>
  <si>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</si>
  <si>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</si>
  <si>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</si>
  <si>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</si>
  <si>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</si>
  <si>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</si>
  <si>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</si>
  <si>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</si>
  <si>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</si>
  <si>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</si>
  <si>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</si>
  <si>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</si>
  <si>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</si>
  <si>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</si>
  <si>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</si>
  <si>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</si>
  <si>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</si>
  <si>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</si>
  <si>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</si>
  <si>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</si>
  <si>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</si>
  <si>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</si>
  <si>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</si>
  <si>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</si>
  <si>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</si>
  <si>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</si>
  <si>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</si>
  <si>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</si>
  <si>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</si>
  <si>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</si>
  <si>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</si>
  <si>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</si>
  <si>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</si>
  <si>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</si>
  <si>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</si>
  <si>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</si>
  <si>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</si>
  <si>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</si>
  <si>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</si>
  <si>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</si>
  <si>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</si>
  <si>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</si>
  <si>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</si>
  <si>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</si>
  <si>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</si>
  <si>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</si>
  <si>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</si>
  <si>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</si>
  <si>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</si>
  <si>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</si>
  <si>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</si>
  <si>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</si>
  <si>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</si>
  <si>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</si>
  <si>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</si>
  <si>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</si>
  <si>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</si>
  <si>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</si>
  <si>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</si>
  <si>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</si>
  <si>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</si>
  <si>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</si>
  <si>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</si>
  <si>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</si>
  <si>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</si>
  <si>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</si>
  <si>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</si>
  <si>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</si>
  <si>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</si>
  <si>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</si>
  <si>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</si>
  <si>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</si>
  <si>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</si>
  <si>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</si>
  <si>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</si>
  <si>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</si>
  <si>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</si>
  <si>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</si>
  <si>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</si>
  <si>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</si>
  <si>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</si>
  <si>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</si>
  <si>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</si>
  <si>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</si>
  <si>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</si>
  <si>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</si>
  <si>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</si>
  <si>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</si>
  <si>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</si>
  <si>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</si>
  <si>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</si>
  <si>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</si>
  <si>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</si>
  <si>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</si>
  <si>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</si>
  <si>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</si>
  <si>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</si>
  <si>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</si>
  <si>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</si>
  <si>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</si>
  <si>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</si>
  <si>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</si>
  <si>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</si>
  <si>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</si>
  <si>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</si>
  <si>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</si>
  <si>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</si>
  <si>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</si>
  <si>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</si>
  <si>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</si>
  <si>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</si>
  <si>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</si>
  <si>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</si>
  <si>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</si>
  <si>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</si>
  <si>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</si>
  <si>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</si>
  <si>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</si>
  <si>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</si>
  <si>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</si>
  <si>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</si>
  <si>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</si>
  <si>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</si>
  <si>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</si>
  <si>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</si>
  <si>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</si>
  <si>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</si>
  <si>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</si>
  <si>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</si>
  <si>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</si>
  <si>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</si>
  <si>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</si>
  <si>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</si>
  <si>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</si>
  <si>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</si>
  <si>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</si>
  <si>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</si>
  <si>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</si>
  <si>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</si>
  <si>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</si>
  <si>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</si>
  <si>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</si>
  <si>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</si>
  <si>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</si>
  <si>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</si>
  <si>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</si>
  <si>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</si>
  <si>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</si>
  <si>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</si>
  <si>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</si>
  <si>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</si>
  <si>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</si>
  <si>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</si>
  <si>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</si>
  <si>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</si>
  <si>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</si>
  <si>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</si>
  <si>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</si>
  <si>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</si>
  <si>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</si>
  <si>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</si>
  <si>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</si>
  <si>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</si>
  <si>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</si>
  <si>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</si>
  <si>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</si>
  <si>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</si>
  <si>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</si>
  <si>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</si>
  <si>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</si>
  <si>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</si>
  <si>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</si>
  <si>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</si>
  <si>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</si>
  <si>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</si>
  <si>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</si>
  <si>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</si>
  <si>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</si>
  <si>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</si>
  <si>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</si>
  <si>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</si>
  <si>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</si>
  <si>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</si>
  <si>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</si>
  <si>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</si>
  <si>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</si>
  <si>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</si>
  <si>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</si>
  <si>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</si>
  <si>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</si>
  <si>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</si>
  <si>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</si>
  <si>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</si>
  <si>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</si>
  <si>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</si>
  <si>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</si>
  <si>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</si>
  <si>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</si>
  <si>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</si>
  <si>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</si>
  <si>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</si>
  <si>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</si>
  <si>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</si>
  <si>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</si>
  <si>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</si>
  <si>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</si>
  <si>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</si>
  <si>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</si>
  <si>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</si>
  <si>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</si>
  <si>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</si>
  <si>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</si>
  <si>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</si>
  <si>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</si>
  <si>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</si>
  <si>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</si>
  <si>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</si>
  <si>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</si>
  <si>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</si>
  <si>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</si>
  <si>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</si>
  <si>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</si>
  <si>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</si>
  <si>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</si>
  <si>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</si>
  <si>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</si>
  <si>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</si>
  <si>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</si>
  <si>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</si>
  <si>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</si>
  <si>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</si>
  <si>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</si>
  <si>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</si>
  <si>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</si>
  <si>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</si>
  <si>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</si>
  <si>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</si>
  <si>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</si>
  <si>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</si>
  <si>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</si>
  <si>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</si>
  <si>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</si>
  <si>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</si>
  <si>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</si>
  <si>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</si>
  <si>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</si>
  <si>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</si>
  <si>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</si>
  <si>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</si>
  <si>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</si>
  <si>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</si>
  <si>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</si>
  <si>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</si>
  <si>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</si>
  <si>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</si>
  <si>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</si>
  <si>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</si>
  <si>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</si>
  <si>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</si>
  <si>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</si>
  <si>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</si>
  <si>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</si>
  <si>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</si>
  <si>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</si>
  <si>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</si>
  <si>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</si>
  <si>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</si>
  <si>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</si>
  <si>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</si>
  <si>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</si>
  <si>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</si>
  <si>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</si>
  <si>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</si>
  <si>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</si>
  <si>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</si>
  <si>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</si>
  <si>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</si>
  <si>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</si>
  <si>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</si>
  <si>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</si>
  <si>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</si>
  <si>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</si>
  <si>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</si>
  <si>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</si>
  <si>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</si>
  <si>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</si>
  <si>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</si>
  <si>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</si>
  <si>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</si>
  <si>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</si>
  <si>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</si>
  <si>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</si>
  <si>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</si>
  <si>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</si>
  <si>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</si>
  <si>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</si>
  <si>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</si>
  <si>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</si>
  <si>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</si>
  <si>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</si>
  <si>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</si>
  <si>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</si>
  <si>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</si>
  <si>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</si>
  <si>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</si>
  <si>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</si>
  <si>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</si>
  <si>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</si>
  <si>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</si>
  <si>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</si>
  <si>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</si>
  <si>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</si>
  <si>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</si>
  <si>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</si>
  <si>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</si>
  <si>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</si>
  <si>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</si>
  <si>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</si>
  <si>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</si>
  <si>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</si>
  <si>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</si>
  <si>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</si>
  <si>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</si>
  <si>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</si>
  <si>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</si>
  <si>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</si>
  <si>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</si>
  <si>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</si>
  <si>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</si>
  <si>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</si>
  <si>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</si>
  <si>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</si>
  <si>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</si>
  <si>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</si>
  <si>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</si>
  <si>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</si>
  <si>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</si>
  <si>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</si>
  <si>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</si>
  <si>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</si>
  <si>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</si>
  <si>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</si>
  <si>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</si>
  <si>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</si>
  <si>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</si>
  <si>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</si>
  <si>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</si>
  <si>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</si>
  <si>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</si>
  <si>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</si>
  <si>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</si>
  <si>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</si>
  <si>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</si>
  <si>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</si>
  <si>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</si>
  <si>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</si>
  <si>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</si>
  <si>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</si>
  <si>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</si>
  <si>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</si>
  <si>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</si>
  <si>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</si>
  <si>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</si>
  <si>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</si>
  <si>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</si>
  <si>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</si>
  <si>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</si>
  <si>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</si>
  <si>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</si>
  <si>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</si>
  <si>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</si>
  <si>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</si>
  <si>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</si>
  <si>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</si>
  <si>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</si>
  <si>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</si>
  <si>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</si>
  <si>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</si>
  <si>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</si>
  <si>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</si>
  <si>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</si>
  <si>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</si>
  <si>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</si>
  <si>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</si>
  <si>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</si>
  <si>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</si>
  <si>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</si>
  <si>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</si>
  <si>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</si>
  <si>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</si>
  <si>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</si>
  <si>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</si>
  <si>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</si>
  <si>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</si>
  <si>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</si>
  <si>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</si>
  <si>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</si>
  <si>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</si>
  <si>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</si>
  <si>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</si>
  <si>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</si>
  <si>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</si>
  <si>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</si>
  <si>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</si>
  <si>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</si>
  <si>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</si>
  <si>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</si>
  <si>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</si>
  <si>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</si>
  <si>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</si>
  <si>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</si>
  <si>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</si>
  <si>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</si>
  <si>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</si>
  <si>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</si>
  <si>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</si>
  <si>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</si>
  <si>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</si>
  <si>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</si>
  <si>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</si>
  <si>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</si>
  <si>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</si>
  <si>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</si>
  <si>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</si>
  <si>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</si>
  <si>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</si>
  <si>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</si>
  <si>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</si>
  <si>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</si>
  <si>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</si>
  <si>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</si>
  <si>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</si>
  <si>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</si>
  <si>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</si>
  <si>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</si>
  <si>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</si>
  <si>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</si>
  <si>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</si>
  <si>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</si>
  <si>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</si>
  <si>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</si>
  <si>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</si>
  <si>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</si>
  <si>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</si>
  <si>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</si>
  <si>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</si>
  <si>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</si>
  <si>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</si>
  <si>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</si>
  <si>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</si>
  <si>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</si>
  <si>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</si>
  <si>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</si>
  <si>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</si>
  <si>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</si>
  <si>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</si>
  <si>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</si>
  <si>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</si>
  <si>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</si>
  <si>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</si>
  <si>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</si>
  <si>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</si>
  <si>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</si>
  <si>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</si>
  <si>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</si>
  <si>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</si>
  <si>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</si>
  <si>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</si>
  <si>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</si>
  <si>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</si>
  <si>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</si>
  <si>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</si>
  <si>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</si>
  <si>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</si>
  <si>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</si>
  <si>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</si>
  <si>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</si>
  <si>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</si>
  <si>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</si>
  <si>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</si>
  <si>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</si>
  <si>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</si>
  <si>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</si>
  <si>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</si>
  <si>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</si>
  <si>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</si>
  <si>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</si>
  <si>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</si>
  <si>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</si>
  <si>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</si>
  <si>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</si>
  <si>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</si>
  <si>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</si>
  <si>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</si>
  <si>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</si>
  <si>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</si>
  <si>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</si>
  <si>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</si>
  <si>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</si>
  <si>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</si>
  <si>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</si>
  <si>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</si>
  <si>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</si>
  <si>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</si>
  <si>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</si>
  <si>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</si>
  <si>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</si>
  <si>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</si>
  <si>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</si>
  <si>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</si>
  <si>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</si>
  <si>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</si>
  <si>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</si>
  <si>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</si>
  <si>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</si>
  <si>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</si>
  <si>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</si>
  <si>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</si>
  <si>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</si>
  <si>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</si>
  <si>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</si>
  <si>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</si>
  <si>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</si>
  <si>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</si>
  <si>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</si>
  <si>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</si>
  <si>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</si>
  <si>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</si>
  <si>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</si>
  <si>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</si>
  <si>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</si>
  <si>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</si>
  <si>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</si>
  <si>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</si>
  <si>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</si>
  <si>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</si>
  <si>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</si>
  <si>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</si>
  <si>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</si>
  <si>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</si>
  <si>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</si>
  <si>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</si>
  <si>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</si>
  <si>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</si>
  <si>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</si>
  <si>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</si>
  <si>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</si>
  <si>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</si>
  <si>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</si>
  <si>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</si>
  <si>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</si>
  <si>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</si>
  <si>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</si>
  <si>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</si>
  <si>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</si>
  <si>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</si>
  <si>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</si>
  <si>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</si>
  <si>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</si>
  <si>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</si>
  <si>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</si>
  <si>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</si>
  <si>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</si>
  <si>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</si>
  <si>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</si>
  <si>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</si>
  <si>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</si>
  <si>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</si>
  <si>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</si>
  <si>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</si>
  <si>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</si>
  <si>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</si>
  <si>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</si>
  <si>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</si>
  <si>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</si>
  <si>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</si>
  <si>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</si>
  <si>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</si>
  <si>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</si>
  <si>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</si>
  <si>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</si>
  <si>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</si>
  <si>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</si>
  <si>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</si>
  <si>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</si>
  <si>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</si>
  <si>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</si>
  <si>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</si>
  <si>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</si>
  <si>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</si>
  <si>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</si>
  <si>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</si>
  <si>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</si>
  <si>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</si>
  <si>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</si>
  <si>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</si>
  <si>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</si>
  <si>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</si>
  <si>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</si>
  <si>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</si>
  <si>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</si>
  <si>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</si>
  <si>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</si>
  <si>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</si>
  <si>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</si>
  <si>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</si>
  <si>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</si>
  <si>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</si>
  <si>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</si>
  <si>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</si>
  <si>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</si>
  <si>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</si>
  <si>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</si>
  <si>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</si>
  <si>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</si>
  <si>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</si>
  <si>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</si>
  <si>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</si>
  <si>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</si>
  <si>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</si>
  <si>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</si>
  <si>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</si>
  <si>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</si>
  <si>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</si>
  <si>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</si>
  <si>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</si>
  <si>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</si>
  <si>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</si>
  <si>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</si>
  <si>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</si>
  <si>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</si>
  <si>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</si>
  <si>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</si>
  <si>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</si>
  <si>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</si>
  <si>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</si>
  <si>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</si>
  <si>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</si>
  <si>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</si>
  <si>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</si>
  <si>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</si>
  <si>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</si>
  <si>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</si>
  <si>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</si>
  <si>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</si>
  <si>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</si>
  <si>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</si>
  <si>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</si>
  <si>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</si>
  <si>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</si>
  <si>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</si>
  <si>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</si>
  <si>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</si>
  <si>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</si>
  <si>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</si>
  <si>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</si>
  <si>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</si>
  <si>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</si>
  <si>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</si>
  <si>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</si>
  <si>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</si>
  <si>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</si>
  <si>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</si>
  <si>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</si>
  <si>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</si>
  <si>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</si>
  <si>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</si>
  <si>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</si>
  <si>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</si>
  <si>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</si>
  <si>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</si>
  <si>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</si>
  <si>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</si>
  <si>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</si>
  <si>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</si>
  <si>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</si>
  <si>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</si>
  <si>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</si>
  <si>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</si>
  <si>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</si>
  <si>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</si>
  <si>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</si>
  <si>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</si>
  <si>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</si>
  <si>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</si>
  <si>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</si>
  <si>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</si>
  <si>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</si>
  <si>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</si>
  <si>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</si>
  <si>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</si>
  <si>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</si>
  <si>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</si>
  <si>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</si>
  <si>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</si>
  <si>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</si>
  <si>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</si>
  <si>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</si>
  <si>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</si>
  <si>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</si>
  <si>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</si>
  <si>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</si>
  <si>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</si>
  <si>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</si>
  <si>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</si>
  <si>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</si>
  <si>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</si>
  <si>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</si>
  <si>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</si>
  <si>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</si>
  <si>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</si>
  <si>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</si>
  <si>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</si>
  <si>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</si>
  <si>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</si>
  <si>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</si>
  <si>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</si>
  <si>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</si>
  <si>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</si>
  <si>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</si>
  <si>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</si>
  <si>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</si>
  <si>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</si>
  <si>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</si>
  <si>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</si>
  <si>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</si>
  <si>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</si>
  <si>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</si>
  <si>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</si>
  <si>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</si>
  <si>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</si>
  <si>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</si>
  <si>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</si>
  <si>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</si>
  <si>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</si>
  <si>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</si>
  <si>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</si>
  <si>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</si>
  <si>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</si>
  <si>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</si>
  <si>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</si>
  <si>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</si>
  <si>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</si>
  <si>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</si>
  <si>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</si>
  <si>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</si>
  <si>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</si>
  <si>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</si>
  <si>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</si>
  <si>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</si>
  <si>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</si>
  <si>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</si>
  <si>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</si>
  <si>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</si>
  <si>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</si>
  <si>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</si>
  <si>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</si>
  <si>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</si>
  <si>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</si>
  <si>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</si>
  <si>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</si>
  <si>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</si>
  <si>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</si>
  <si>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</si>
  <si>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</si>
  <si>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</si>
  <si>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</si>
  <si>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</si>
  <si>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</si>
  <si>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</si>
  <si>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</si>
  <si>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</si>
  <si>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</si>
  <si>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</si>
  <si>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</si>
  <si>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</si>
  <si>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</si>
  <si>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</si>
  <si>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</si>
  <si>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</si>
  <si>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</si>
  <si>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</si>
  <si>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</si>
  <si>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</si>
  <si>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</si>
  <si>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</si>
  <si>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</si>
  <si>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</si>
  <si>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</si>
  <si>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</si>
  <si>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</si>
  <si>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</si>
  <si>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</si>
  <si>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</si>
  <si>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</si>
  <si>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</si>
  <si>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</si>
  <si>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</si>
  <si>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</si>
  <si>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</si>
  <si>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</si>
  <si>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</si>
  <si>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</si>
  <si>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</si>
  <si>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</si>
  <si>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</si>
  <si>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</si>
  <si>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</si>
  <si>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</si>
  <si>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</si>
  <si>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</si>
  <si>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</si>
  <si>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</si>
  <si>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</si>
  <si>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</si>
  <si>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</si>
  <si>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</si>
  <si>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</si>
  <si>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</si>
  <si>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</si>
  <si>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</si>
  <si>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</si>
  <si>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</si>
  <si>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</si>
  <si>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</si>
  <si>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</si>
  <si>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</si>
  <si>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</si>
  <si>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</si>
  <si>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</si>
  <si>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</si>
  <si>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</si>
  <si>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</si>
  <si>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</si>
  <si>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</si>
  <si>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</si>
  <si>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</si>
  <si>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</si>
  <si>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</si>
  <si>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</si>
  <si>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</si>
  <si>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</si>
  <si>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</si>
  <si>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</si>
  <si>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</si>
  <si>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</si>
  <si>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</si>
  <si>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</si>
  <si>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</si>
  <si>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</si>
  <si>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</si>
  <si>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</si>
  <si>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</si>
  <si>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</si>
  <si>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</si>
  <si>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</si>
  <si>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</si>
  <si>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</si>
  <si>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</si>
  <si>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</si>
  <si>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</si>
  <si>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</si>
  <si>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</si>
  <si>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</si>
  <si>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</si>
  <si>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</si>
  <si>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</si>
  <si>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</si>
  <si>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</si>
  <si>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</si>
  <si>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</si>
  <si>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</si>
  <si>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</si>
  <si>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</si>
  <si>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</si>
  <si>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</si>
  <si>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</si>
  <si>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</si>
  <si>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</si>
  <si>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</si>
  <si>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</si>
  <si>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</si>
  <si>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</si>
  <si>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</si>
  <si>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</si>
  <si>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</si>
  <si>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</si>
  <si>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</si>
  <si>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</si>
  <si>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</si>
  <si>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</si>
  <si>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</si>
  <si>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</si>
  <si>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</si>
  <si>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</si>
  <si>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</si>
  <si>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</si>
  <si>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</si>
  <si>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</si>
  <si>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</si>
  <si>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</si>
  <si>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</si>
  <si>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</si>
  <si>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</si>
  <si>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</si>
  <si>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</si>
  <si>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</si>
  <si>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</si>
  <si>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</si>
  <si>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</si>
  <si>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</si>
  <si>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</si>
  <si>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</si>
  <si>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</si>
  <si>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</si>
  <si>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</si>
  <si>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</si>
  <si>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</si>
  <si>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</si>
  <si>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</si>
  <si>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</si>
  <si>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</si>
  <si>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</si>
  <si>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</si>
  <si>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</si>
  <si>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</si>
  <si>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</si>
  <si>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</si>
  <si>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</si>
  <si>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</si>
  <si>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</si>
  <si>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</si>
  <si>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</si>
  <si>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</si>
  <si>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</si>
  <si>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</si>
  <si>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</si>
  <si>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</si>
  <si>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</si>
  <si>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</si>
  <si>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</si>
  <si>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</si>
  <si>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</si>
  <si>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</si>
  <si>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</si>
  <si>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</si>
  <si>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</si>
  <si>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</si>
  <si>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</si>
  <si>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</si>
  <si>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</si>
  <si>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</si>
  <si>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</si>
  <si>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</si>
  <si>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</si>
  <si>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</si>
  <si>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</si>
  <si>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</si>
  <si>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</si>
  <si>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</si>
  <si>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</si>
  <si>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</si>
  <si>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</si>
  <si>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</si>
  <si>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</si>
  <si>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</si>
  <si>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</si>
  <si>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</si>
  <si>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</si>
  <si>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</si>
  <si>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</si>
  <si>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</si>
  <si>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</si>
  <si>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</si>
  <si>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</si>
  <si>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</si>
  <si>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</si>
  <si>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</si>
  <si>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</si>
  <si>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</si>
  <si>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</si>
  <si>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</si>
  <si>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</si>
  <si>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</si>
  <si>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</si>
  <si>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</si>
  <si>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</si>
  <si>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</si>
  <si>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</si>
  <si>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</si>
  <si>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</si>
  <si>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</si>
  <si>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</si>
  <si>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</si>
  <si>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</si>
  <si>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</si>
  <si>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</si>
  <si>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</si>
  <si>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</si>
  <si>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</si>
  <si>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</si>
  <si>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</si>
  <si>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</si>
  <si>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</si>
  <si>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</si>
  <si>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</si>
  <si>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</si>
  <si>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</si>
  <si>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</si>
  <si>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</si>
  <si>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</si>
  <si>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</si>
  <si>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</si>
  <si>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</si>
  <si>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</si>
  <si>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</si>
  <si>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</si>
  <si>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</si>
  <si>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</si>
  <si>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</si>
  <si>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</si>
  <si>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</si>
  <si>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</si>
  <si>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</si>
  <si>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</si>
  <si>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</si>
  <si>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</si>
  <si>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</si>
  <si>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</si>
  <si>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</si>
  <si>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</si>
  <si>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</si>
  <si>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</si>
  <si>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</si>
  <si>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</si>
  <si>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</si>
  <si>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</si>
  <si>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</si>
  <si>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</si>
  <si>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</si>
  <si>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</si>
  <si>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</si>
  <si>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</si>
  <si>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</si>
  <si>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</si>
  <si>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</si>
  <si>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</si>
  <si>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</si>
  <si>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</si>
  <si>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</si>
  <si>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</si>
  <si>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</si>
  <si>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</si>
  <si>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</si>
  <si>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</si>
  <si>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</si>
  <si>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</si>
  <si>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</si>
  <si>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</si>
  <si>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</si>
  <si>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</si>
  <si>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</si>
  <si>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</si>
  <si>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</si>
  <si>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</si>
  <si>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</si>
  <si>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</si>
  <si>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</si>
  <si>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</si>
  <si>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</si>
  <si>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</si>
  <si>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</si>
  <si>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</si>
  <si>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</si>
  <si>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</si>
  <si>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</si>
  <si>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</si>
  <si>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</si>
  <si>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</si>
  <si>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</si>
  <si>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</si>
  <si>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</si>
  <si>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</si>
  <si>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</si>
  <si>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</si>
  <si>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</si>
  <si>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</si>
  <si>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</si>
  <si>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</si>
  <si>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</si>
  <si>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</si>
  <si>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</si>
  <si>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</si>
  <si>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</si>
  <si>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</si>
  <si>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</si>
  <si>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</si>
  <si>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</si>
  <si>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</si>
  <si>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</si>
  <si>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</si>
  <si>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</si>
  <si>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</si>
  <si>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</si>
  <si>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</si>
  <si>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</si>
  <si>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</si>
  <si>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</si>
  <si>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</si>
  <si>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</si>
  <si>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</si>
  <si>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</si>
  <si>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</si>
  <si>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</si>
  <si>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</si>
  <si>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</si>
  <si>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</si>
  <si>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</si>
  <si>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</si>
  <si>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</si>
  <si>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</si>
  <si>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</si>
  <si>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</si>
  <si>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</si>
  <si>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</si>
  <si>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</si>
  <si>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</si>
  <si>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</si>
  <si>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</si>
  <si>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</si>
  <si>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</si>
  <si>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</si>
  <si>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</si>
  <si>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</si>
  <si>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</si>
  <si>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</si>
  <si>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</si>
  <si>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</si>
  <si>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</si>
  <si>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</si>
  <si>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</si>
  <si>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</si>
  <si>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</si>
  <si>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</si>
  <si>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</si>
  <si>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</si>
  <si>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</si>
  <si>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</si>
  <si>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</si>
  <si>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</si>
  <si>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</si>
  <si>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</si>
  <si>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</si>
  <si>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</si>
  <si>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</si>
  <si>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</si>
  <si>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</si>
  <si>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</si>
  <si>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</si>
  <si>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</si>
  <si>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</si>
  <si>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</si>
  <si>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</si>
  <si>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</si>
  <si>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</si>
  <si>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</si>
  <si>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</si>
  <si>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</si>
  <si>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</si>
  <si>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</si>
  <si>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</si>
  <si>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</si>
  <si>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</si>
  <si>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</si>
  <si>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</si>
  <si>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</si>
  <si>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</si>
  <si>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</si>
  <si>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</si>
  <si>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</si>
  <si>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</si>
  <si>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</si>
  <si>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</si>
  <si>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</si>
  <si>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</si>
  <si>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</si>
  <si>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</si>
  <si>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</si>
  <si>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</si>
  <si>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</si>
  <si>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</si>
  <si>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</si>
  <si>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</si>
  <si>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</si>
  <si>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</si>
  <si>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</si>
  <si>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</si>
  <si>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</si>
  <si>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</si>
  <si>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</si>
  <si>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</si>
  <si>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</si>
  <si>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</si>
  <si>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</si>
  <si>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</si>
  <si>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</si>
  <si>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</si>
  <si>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</si>
  <si>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</si>
  <si>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</si>
  <si>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</si>
  <si>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</si>
  <si>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</si>
  <si>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</si>
  <si>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</si>
  <si>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</si>
  <si>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</si>
  <si>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</si>
  <si>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</si>
  <si>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</si>
  <si>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</si>
  <si>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</si>
  <si>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</si>
  <si>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</si>
  <si>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</si>
  <si>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</si>
  <si>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</si>
  <si>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</si>
  <si>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</si>
  <si>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</si>
  <si>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</si>
  <si>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</si>
  <si>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</si>
  <si>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</si>
  <si>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</si>
  <si>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</si>
  <si>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</si>
  <si>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</si>
  <si>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</si>
  <si>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</si>
  <si>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</si>
  <si>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</si>
  <si>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</si>
  <si>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</si>
  <si>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</si>
  <si>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</si>
  <si>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</si>
  <si>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</si>
  <si>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</si>
  <si>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</si>
  <si>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</si>
  <si>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</si>
  <si>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</si>
  <si>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</si>
  <si>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</si>
  <si>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</si>
  <si>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</si>
  <si>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</si>
  <si>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</si>
  <si>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</si>
  <si>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</si>
  <si>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</si>
  <si>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</si>
  <si>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</si>
  <si>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</si>
  <si>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</si>
  <si>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</si>
  <si>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</si>
  <si>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</si>
  <si>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</si>
  <si>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</si>
  <si>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</si>
  <si>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</si>
  <si>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</si>
  <si>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</si>
  <si>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</si>
  <si>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</si>
  <si>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</si>
  <si>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</si>
  <si>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</si>
  <si>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</si>
  <si>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</si>
  <si>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</si>
  <si>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</si>
  <si>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</si>
  <si>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</si>
  <si>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</si>
  <si>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</si>
  <si>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</si>
  <si>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</si>
  <si>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</si>
  <si>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</si>
  <si>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</si>
  <si>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</si>
  <si>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</si>
  <si>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</si>
  <si>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</si>
  <si>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</si>
  <si>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</si>
  <si>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</si>
  <si>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</si>
  <si>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</si>
  <si>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</si>
  <si>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</si>
  <si>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</si>
  <si>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</si>
  <si>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</si>
  <si>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</si>
  <si>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</si>
  <si>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</si>
  <si>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</si>
  <si>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</si>
  <si>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</si>
  <si>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</si>
  <si>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</si>
  <si>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</si>
  <si>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</si>
  <si>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</si>
  <si>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</si>
  <si>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</si>
  <si>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</si>
  <si>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</si>
  <si>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</si>
  <si>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</si>
  <si>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</si>
  <si>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</si>
  <si>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</si>
  <si>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</si>
  <si>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</si>
  <si>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</si>
  <si>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</si>
  <si>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</si>
  <si>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</si>
  <si>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</si>
  <si>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</si>
  <si>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</si>
  <si>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</si>
  <si>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</si>
  <si>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</si>
  <si>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</si>
  <si>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</si>
  <si>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</si>
  <si>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</si>
  <si>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</si>
  <si>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</si>
  <si>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</si>
  <si>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</si>
  <si>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</si>
  <si>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</si>
  <si>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</si>
  <si>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</si>
  <si>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</si>
  <si>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</si>
  <si>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</si>
  <si>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</si>
  <si>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</si>
  <si>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</si>
  <si>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</si>
  <si>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</si>
  <si>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</si>
  <si>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</si>
  <si>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</si>
  <si>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</si>
  <si>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</si>
  <si>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</si>
  <si>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</si>
  <si>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</si>
  <si>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</si>
  <si>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</si>
  <si>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</si>
  <si>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</si>
  <si>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</si>
  <si>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</si>
  <si>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</si>
  <si>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</si>
  <si>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</si>
  <si>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</si>
  <si>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</si>
  <si>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</si>
  <si>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</si>
  <si>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</si>
  <si>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</si>
  <si>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</si>
  <si>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</si>
  <si>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</si>
  <si>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</si>
  <si>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</si>
  <si>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</si>
  <si>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</si>
  <si>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</si>
  <si>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</si>
  <si>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</si>
  <si>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</si>
  <si>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</si>
  <si>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</si>
  <si>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</si>
  <si>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</si>
  <si>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</si>
  <si>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</si>
  <si>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</si>
  <si>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</si>
  <si>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</si>
  <si>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</si>
  <si>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</si>
  <si>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</si>
  <si>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</si>
  <si>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</si>
  <si>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</si>
  <si>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</si>
  <si>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</si>
  <si>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</si>
  <si>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</si>
  <si>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</si>
  <si>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</si>
  <si>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</si>
  <si>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</si>
  <si>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</si>
  <si>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</si>
  <si>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</si>
  <si>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</si>
  <si>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</si>
  <si>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</si>
  <si>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</si>
  <si>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</si>
  <si>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</si>
  <si>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</si>
  <si>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</si>
  <si>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</si>
  <si>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</si>
  <si>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</si>
  <si>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</si>
  <si>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</si>
  <si>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</si>
  <si>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</si>
  <si>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</si>
  <si>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</si>
  <si>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</si>
  <si>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</si>
  <si>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</si>
  <si>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</si>
  <si>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</si>
  <si>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</si>
  <si>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</si>
  <si>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</si>
  <si>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</si>
  <si>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</si>
  <si>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</si>
  <si>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</si>
  <si>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</si>
  <si>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</si>
  <si>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</si>
  <si>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</si>
  <si>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</si>
  <si>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</si>
  <si>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</si>
  <si>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</si>
  <si>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</si>
  <si>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</si>
  <si>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</si>
  <si>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</si>
  <si>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</si>
  <si>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</si>
  <si>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</si>
  <si>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</si>
  <si>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</si>
  <si>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</si>
  <si>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</si>
  <si>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</si>
  <si>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</si>
  <si>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</si>
  <si>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</si>
  <si>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</si>
  <si>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</si>
  <si>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</si>
  <si>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</si>
  <si>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</si>
  <si>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</si>
  <si>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</si>
  <si>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</si>
  <si>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</si>
  <si>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</si>
  <si>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</si>
  <si>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</si>
  <si>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</si>
  <si>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</si>
  <si>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</si>
  <si>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</si>
  <si>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</si>
  <si>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</si>
  <si>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</si>
  <si>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</si>
  <si>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</si>
  <si>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</si>
  <si>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</si>
  <si>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</si>
  <si>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</si>
  <si>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</si>
  <si>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</si>
  <si>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</si>
  <si>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</si>
  <si>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</si>
  <si>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</si>
  <si>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</si>
  <si>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</si>
  <si>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</si>
  <si>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</si>
  <si>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</si>
  <si>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</si>
  <si>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</si>
  <si>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</si>
  <si>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</si>
  <si>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</si>
  <si>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</si>
  <si>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</si>
  <si>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</si>
  <si>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</si>
  <si>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</si>
  <si>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</si>
  <si>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</si>
  <si>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</si>
  <si>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</si>
  <si>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</si>
  <si>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</si>
  <si>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</si>
  <si>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</si>
  <si>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</si>
  <si>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</si>
  <si>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</si>
  <si>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</si>
  <si>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</si>
  <si>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</si>
  <si>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</si>
  <si>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</si>
  <si>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</si>
  <si>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</si>
  <si>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</si>
  <si>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</si>
  <si>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</si>
  <si>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</si>
  <si>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</si>
  <si>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</si>
  <si>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</si>
  <si>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</si>
  <si>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</si>
  <si>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</si>
  <si>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</si>
  <si>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</si>
  <si>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</si>
  <si>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</si>
  <si>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</si>
  <si>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</si>
  <si>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</si>
  <si>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</si>
  <si>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</si>
  <si>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</si>
  <si>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</si>
  <si>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</si>
  <si>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</si>
  <si>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</si>
  <si>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</si>
  <si>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</si>
  <si>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</si>
  <si>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</si>
  <si>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</si>
  <si>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</si>
  <si>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</si>
  <si>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</si>
  <si>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</si>
  <si>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</si>
  <si>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</si>
  <si>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</si>
  <si>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</si>
  <si>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</si>
  <si>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</si>
  <si>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</si>
  <si>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</si>
  <si>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</si>
  <si>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</si>
  <si>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</si>
  <si>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</si>
  <si>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</si>
  <si>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</si>
  <si>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</si>
  <si>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</si>
  <si>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</si>
  <si>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</si>
  <si>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</si>
  <si>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</si>
  <si>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</si>
  <si>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</si>
  <si>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</si>
  <si>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</si>
  <si>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</si>
  <si>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</si>
  <si>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</si>
  <si>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</si>
  <si>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</si>
  <si>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</si>
  <si>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</si>
  <si>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</si>
  <si>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</si>
  <si>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</si>
  <si>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</si>
  <si>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</si>
  <si>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</si>
  <si>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</si>
  <si>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</si>
  <si>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</si>
  <si>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</si>
  <si>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</si>
  <si>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</si>
  <si>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</si>
  <si>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</si>
  <si>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</si>
  <si>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</si>
  <si>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</si>
  <si>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</si>
  <si>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</si>
  <si>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</si>
  <si>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</si>
  <si>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</si>
  <si>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</si>
  <si>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</si>
  <si>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</si>
  <si>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</si>
  <si>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</si>
  <si>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</si>
  <si>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</si>
  <si>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</si>
  <si>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</si>
  <si>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</si>
  <si>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</si>
  <si>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</si>
  <si>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</si>
  <si>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</si>
  <si>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</si>
  <si>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</si>
  <si>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</si>
  <si>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</si>
  <si>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</si>
  <si>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</si>
  <si>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</si>
  <si>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</si>
  <si>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</si>
  <si>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</si>
  <si>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</si>
  <si>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</si>
  <si>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</si>
  <si>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</si>
  <si>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</si>
  <si>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</si>
  <si>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</si>
  <si>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</si>
  <si>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</si>
  <si>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</si>
  <si>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</si>
  <si>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</si>
  <si>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</si>
  <si>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</si>
  <si>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</si>
  <si>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</si>
  <si>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</si>
  <si>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</si>
  <si>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</si>
  <si>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</si>
  <si>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</si>
  <si>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</si>
  <si>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</si>
  <si>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</si>
  <si>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</si>
  <si>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</si>
  <si>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</si>
  <si>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</si>
  <si>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</si>
  <si>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</si>
  <si>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</si>
  <si>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</si>
  <si>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</si>
  <si>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</si>
  <si>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</si>
  <si>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</si>
  <si>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</si>
  <si>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</si>
  <si>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</si>
  <si>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</si>
  <si>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</si>
  <si>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</si>
  <si>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</si>
  <si>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</si>
  <si>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</si>
  <si>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</si>
  <si>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</si>
  <si>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</si>
  <si>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</si>
  <si>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</si>
  <si>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</si>
  <si>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</si>
  <si>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</si>
  <si>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</si>
  <si>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</si>
  <si>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</si>
  <si>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</si>
  <si>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</si>
  <si>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</si>
  <si>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</si>
  <si>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</si>
  <si>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</si>
  <si>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</si>
  <si>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</si>
  <si>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</si>
  <si>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</si>
  <si>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</si>
  <si>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</si>
  <si>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</si>
  <si>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</si>
  <si>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</si>
  <si>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</si>
  <si>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</si>
  <si>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</si>
  <si>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</si>
  <si>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</si>
  <si>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</si>
  <si>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</si>
  <si>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</si>
  <si>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</si>
  <si>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</si>
  <si>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</si>
  <si>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</si>
  <si>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</si>
  <si>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</si>
  <si>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</si>
  <si>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</si>
  <si>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</si>
  <si>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</si>
  <si>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</si>
  <si>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</si>
  <si>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</si>
  <si>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</si>
  <si>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</si>
  <si>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</si>
  <si>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</si>
  <si>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</si>
  <si>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</si>
  <si>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</si>
  <si>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</si>
  <si>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</si>
  <si>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</si>
  <si>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</si>
  <si>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</si>
  <si>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</si>
  <si>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</si>
  <si>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</si>
  <si>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</si>
  <si>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</si>
  <si>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</si>
  <si>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</si>
  <si>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</si>
  <si>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</si>
  <si>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</si>
  <si>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</si>
  <si>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</si>
  <si>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</si>
  <si>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</si>
  <si>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</si>
  <si>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</si>
  <si>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</si>
  <si>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</si>
  <si>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</si>
  <si>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</si>
  <si>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</si>
  <si>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</si>
  <si>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</si>
  <si>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</si>
  <si>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</si>
  <si>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</si>
  <si>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</si>
  <si>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</si>
  <si>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</si>
  <si>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</si>
  <si>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</si>
  <si>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</si>
  <si>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</si>
  <si>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</si>
  <si>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</si>
  <si>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</si>
  <si>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</si>
  <si>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</si>
  <si>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</si>
  <si>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</si>
  <si>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</si>
  <si>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</si>
  <si>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</si>
  <si>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</si>
  <si>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</si>
  <si>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</si>
  <si>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</si>
  <si>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</si>
  <si>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</si>
  <si>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</si>
  <si>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</si>
  <si>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</si>
  <si>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</si>
  <si>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</si>
  <si>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</si>
  <si>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</si>
  <si>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</si>
  <si>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</si>
  <si>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</si>
  <si>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</si>
  <si>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</si>
  <si>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</si>
  <si>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</si>
  <si>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</si>
  <si>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</si>
  <si>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</si>
  <si>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</si>
  <si>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</si>
  <si>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</si>
  <si>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</si>
  <si>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</si>
  <si>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</si>
  <si>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</si>
  <si>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</si>
  <si>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</si>
  <si>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</si>
  <si>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</si>
  <si>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</si>
  <si>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</si>
  <si>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</si>
  <si>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</si>
  <si>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</si>
  <si>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</si>
  <si>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</si>
  <si>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</si>
  <si>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</si>
  <si>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</si>
  <si>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</si>
  <si>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</si>
  <si>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</si>
  <si>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</si>
  <si>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</si>
  <si>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</si>
  <si>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</si>
  <si>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</si>
  <si>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</si>
  <si>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</si>
  <si>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</si>
  <si>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</si>
  <si>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</si>
  <si>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</si>
  <si>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</si>
  <si>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</si>
  <si>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</si>
  <si>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</si>
  <si>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</si>
  <si>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</si>
  <si>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</si>
  <si>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</si>
  <si>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</si>
  <si>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</si>
  <si>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</si>
  <si>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</si>
  <si>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</si>
  <si>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</si>
  <si>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</si>
  <si>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</si>
  <si>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</si>
  <si>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</si>
  <si>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</si>
  <si>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</si>
  <si>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</si>
  <si>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</si>
  <si>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</si>
  <si>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</si>
  <si>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</si>
  <si>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</si>
  <si>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</si>
  <si>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</si>
  <si>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</si>
  <si>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</si>
  <si>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</si>
  <si>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</si>
  <si>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</si>
  <si>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</si>
  <si>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</si>
  <si>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</si>
  <si>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</si>
  <si>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</si>
  <si>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</si>
  <si>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</si>
  <si>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</si>
  <si>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</si>
  <si>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</si>
  <si>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</si>
  <si>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</si>
  <si>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</si>
  <si>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</si>
  <si>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</si>
  <si>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</si>
  <si>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</si>
  <si>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</si>
  <si>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</si>
  <si>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</si>
  <si>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</si>
  <si>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</si>
  <si>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</si>
  <si>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</si>
  <si>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</si>
  <si>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</si>
  <si>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</si>
  <si>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</si>
  <si>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</si>
  <si>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</si>
  <si>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</si>
  <si>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</si>
  <si>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</si>
  <si>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</si>
  <si>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</si>
  <si>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</si>
  <si>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</si>
  <si>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</si>
  <si>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</si>
  <si>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</si>
  <si>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</si>
  <si>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</si>
  <si>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</si>
  <si>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</si>
  <si>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</si>
  <si>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</si>
  <si>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</si>
  <si>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</si>
  <si>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</si>
  <si>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</si>
  <si>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</si>
  <si>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</si>
  <si>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</si>
  <si>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</si>
  <si>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</si>
  <si>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</si>
  <si>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</si>
  <si>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</si>
  <si>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</si>
  <si>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</si>
  <si>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</si>
  <si>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</si>
  <si>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</si>
  <si>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</si>
  <si>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</si>
  <si>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</si>
  <si>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</si>
  <si>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</si>
  <si>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</si>
  <si>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</si>
  <si>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</si>
  <si>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</si>
  <si>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</si>
  <si>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</si>
  <si>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</si>
  <si>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</si>
  <si>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</si>
  <si>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</si>
  <si>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</si>
  <si>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</si>
  <si>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</si>
  <si>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</si>
  <si>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</si>
  <si>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</si>
  <si>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</si>
  <si>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</si>
  <si>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</si>
  <si>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</si>
  <si>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</si>
  <si>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</si>
  <si>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</si>
  <si>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</si>
  <si>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</si>
  <si>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</si>
  <si>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</si>
  <si>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</si>
  <si>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</si>
  <si>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</si>
  <si>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</si>
  <si>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</si>
  <si>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</si>
  <si>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</si>
  <si>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</si>
  <si>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</si>
  <si>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</si>
  <si>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</si>
  <si>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</si>
  <si>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</si>
  <si>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</si>
  <si>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</si>
  <si>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</si>
  <si>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</si>
  <si>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</si>
  <si>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</si>
  <si>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</si>
  <si>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</si>
  <si>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</si>
  <si>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</si>
  <si>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</si>
  <si>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</si>
  <si>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</si>
  <si>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</si>
  <si>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</si>
  <si>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</si>
  <si>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</si>
  <si>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</si>
  <si>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</si>
  <si>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</si>
  <si>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</si>
  <si>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</si>
  <si>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</si>
  <si>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</si>
  <si>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</si>
  <si>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</si>
  <si>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</si>
  <si>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</si>
  <si>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</si>
  <si>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</si>
  <si>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</si>
  <si>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</si>
  <si>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</si>
  <si>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</si>
  <si>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</si>
  <si>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</si>
  <si>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</si>
  <si>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</si>
  <si>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</si>
  <si>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</si>
  <si>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</si>
  <si>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</si>
  <si>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</si>
  <si>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</si>
  <si>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</si>
  <si>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</si>
  <si>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</si>
  <si>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</si>
  <si>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</si>
  <si>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</si>
  <si>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</si>
  <si>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</si>
  <si>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</si>
  <si>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</si>
  <si>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</si>
  <si>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</si>
  <si>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</si>
  <si>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</si>
  <si>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</si>
  <si>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</si>
  <si>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</si>
  <si>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</si>
  <si>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</si>
  <si>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</si>
  <si>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</si>
  <si>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</si>
  <si>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</si>
  <si>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</si>
  <si>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</si>
  <si>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</si>
  <si>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</si>
  <si>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</si>
  <si>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</si>
  <si>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</si>
  <si>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</si>
  <si>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</si>
  <si>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</si>
  <si>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</si>
  <si>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</si>
  <si>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</si>
  <si>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</si>
  <si>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</si>
  <si>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</si>
  <si>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</si>
  <si>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</si>
  <si>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</si>
  <si>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</si>
  <si>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</si>
  <si>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</si>
  <si>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</si>
  <si>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</si>
  <si>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</si>
  <si>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</si>
  <si>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</si>
  <si>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</si>
  <si>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</si>
  <si>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</si>
  <si>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</si>
  <si>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</si>
  <si>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</si>
  <si>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</si>
  <si>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</si>
  <si>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</si>
  <si>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</si>
  <si>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</si>
  <si>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</si>
  <si>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</si>
  <si>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</si>
  <si>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</si>
  <si>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</si>
  <si>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</si>
  <si>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</si>
  <si>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</si>
  <si>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</si>
  <si>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</si>
  <si>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</si>
  <si>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</si>
  <si>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</si>
  <si>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</si>
  <si>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</si>
  <si>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</si>
  <si>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</si>
  <si>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</si>
  <si>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</si>
  <si>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</si>
  <si>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</si>
  <si>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</si>
  <si>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</si>
  <si>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</si>
  <si>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</si>
  <si>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</si>
  <si>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</si>
  <si>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</si>
  <si>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</si>
  <si>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</si>
  <si>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</si>
  <si>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</si>
  <si>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</si>
  <si>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</si>
  <si>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</si>
  <si>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</si>
  <si>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</si>
  <si>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</si>
  <si>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</si>
  <si>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</si>
  <si>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</si>
  <si>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</si>
  <si>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</si>
  <si>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</si>
  <si>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</si>
  <si>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</si>
  <si>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</si>
  <si>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</si>
  <si>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</si>
  <si>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</si>
  <si>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</si>
  <si>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</si>
  <si>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</si>
  <si>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</si>
  <si>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</si>
  <si>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</si>
  <si>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</si>
  <si>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</si>
  <si>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</si>
  <si>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</si>
  <si>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</si>
  <si>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</si>
  <si>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</si>
  <si>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</si>
  <si>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</si>
  <si>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</si>
  <si>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</si>
  <si>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</si>
  <si>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</si>
  <si>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</si>
  <si>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</si>
  <si>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</si>
  <si>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</si>
  <si>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</si>
  <si>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</si>
  <si>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</si>
  <si>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</si>
  <si>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</si>
  <si>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</si>
  <si>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</si>
  <si>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</si>
  <si>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</si>
  <si>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</si>
  <si>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</si>
  <si>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</si>
  <si>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</si>
  <si>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</si>
  <si>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</si>
  <si>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</si>
  <si>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</si>
  <si>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</si>
  <si>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</si>
  <si>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</si>
  <si>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</si>
  <si>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</si>
  <si>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</si>
  <si>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</si>
  <si>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</si>
  <si>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</si>
  <si>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</si>
  <si>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</si>
  <si>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</si>
  <si>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</si>
  <si>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</si>
  <si>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</si>
  <si>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</si>
  <si>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</si>
  <si>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</si>
  <si>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</si>
  <si>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</si>
  <si>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</si>
  <si>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</si>
  <si>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</si>
  <si>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</si>
  <si>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</si>
  <si>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</si>
  <si>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</si>
  <si>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</si>
  <si>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</si>
  <si>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</si>
  <si>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</si>
  <si>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</si>
  <si>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</si>
  <si>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</si>
  <si>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</si>
  <si>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</si>
  <si>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</si>
  <si>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</si>
  <si>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</si>
  <si>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</si>
  <si>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</si>
  <si>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</si>
  <si>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</si>
  <si>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</si>
  <si>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</si>
  <si>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</si>
  <si>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</si>
  <si>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</si>
  <si>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</si>
  <si>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</si>
  <si>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</si>
  <si>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</si>
  <si>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</si>
  <si>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</si>
  <si>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</si>
  <si>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</si>
  <si>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</si>
  <si>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</si>
  <si>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</si>
  <si>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</si>
  <si>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</si>
  <si>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</si>
  <si>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</si>
  <si>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</si>
  <si>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</si>
  <si>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</si>
  <si>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</si>
  <si>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</si>
  <si>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</si>
  <si>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</si>
  <si>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</si>
  <si>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</si>
  <si>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</si>
  <si>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</si>
  <si>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</si>
  <si>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</si>
  <si>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</si>
  <si>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</si>
  <si>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</si>
  <si>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</si>
  <si>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</si>
  <si>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</si>
  <si>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</si>
  <si>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</si>
  <si>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</si>
  <si>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</si>
  <si>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</si>
  <si>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</si>
  <si>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</si>
  <si>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</si>
  <si>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</si>
  <si>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</si>
  <si>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</si>
  <si>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</si>
  <si>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</si>
  <si>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</si>
  <si>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</si>
  <si>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</si>
  <si>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</si>
  <si>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</si>
  <si>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</si>
  <si>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</si>
  <si>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</si>
  <si>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</si>
  <si>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</si>
  <si>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</si>
  <si>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</si>
  <si>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</si>
  <si>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</si>
  <si>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</si>
  <si>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</si>
  <si>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</si>
  <si>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</si>
  <si>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</si>
  <si>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</si>
  <si>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</si>
  <si>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</si>
  <si>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</si>
  <si>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</si>
  <si>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</si>
  <si>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</si>
  <si>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</si>
  <si>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</si>
  <si>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</si>
  <si>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</si>
  <si>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</si>
  <si>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</si>
  <si>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</si>
  <si>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</si>
  <si>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</si>
  <si>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</si>
  <si>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</si>
  <si>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</si>
  <si>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</si>
  <si>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</si>
  <si>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</si>
  <si>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</si>
  <si>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</si>
  <si>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</si>
  <si>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</si>
  <si>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</si>
  <si>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</si>
  <si>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</si>
  <si>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</si>
  <si>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</si>
  <si>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</si>
  <si>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</si>
  <si>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</si>
  <si>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</si>
  <si>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</si>
  <si>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</si>
  <si>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</si>
  <si>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</si>
  <si>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</si>
  <si>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</si>
  <si>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</si>
  <si>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</si>
  <si>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</si>
  <si>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</si>
  <si>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</si>
  <si>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</si>
  <si>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</si>
  <si>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</si>
  <si>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</si>
  <si>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</si>
  <si>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</si>
  <si>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</si>
  <si>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</si>
  <si>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</si>
  <si>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</si>
  <si>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</si>
  <si>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</si>
  <si>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</si>
  <si>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</si>
  <si>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</si>
  <si>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</si>
  <si>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</si>
  <si>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</si>
  <si>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</si>
  <si>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</si>
  <si>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</si>
  <si>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</si>
  <si>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</si>
  <si>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</si>
  <si>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</si>
  <si>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</si>
  <si>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</si>
  <si>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</si>
  <si>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</si>
  <si>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</si>
  <si>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</si>
  <si>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</si>
  <si>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</si>
  <si>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</si>
  <si>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</si>
  <si>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</si>
  <si>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</si>
  <si>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</si>
  <si>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</si>
  <si>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</si>
  <si>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</si>
  <si>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</si>
  <si>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</si>
  <si>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</si>
  <si>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</si>
  <si>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</si>
  <si>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</si>
  <si>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</si>
  <si>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</si>
  <si>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</si>
  <si>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</si>
  <si>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</si>
  <si>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</si>
  <si>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</si>
  <si>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</si>
  <si>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</si>
  <si>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</si>
  <si>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</si>
  <si>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</si>
  <si>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</si>
  <si>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</si>
  <si>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</si>
  <si>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</si>
  <si>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</si>
  <si>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</si>
  <si>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</si>
  <si>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</si>
  <si>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</si>
  <si>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</si>
  <si>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</si>
  <si>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</si>
  <si>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</si>
  <si>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</si>
  <si>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</si>
  <si>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</si>
  <si>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</si>
  <si>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</si>
  <si>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</si>
  <si>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</si>
  <si>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</si>
  <si>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</si>
  <si>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</si>
  <si>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</si>
  <si>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</si>
  <si>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</si>
  <si>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</si>
  <si>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</si>
  <si>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</si>
  <si>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</si>
  <si>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</si>
  <si>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</si>
  <si>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</si>
  <si>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</si>
  <si>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</si>
  <si>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</si>
  <si>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</si>
  <si>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</si>
  <si>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</si>
  <si>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</si>
  <si>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</si>
  <si>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</si>
  <si>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</si>
  <si>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</si>
  <si>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</si>
  <si>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</si>
  <si>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</si>
  <si>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</si>
  <si>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</si>
  <si>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</si>
  <si>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</si>
  <si>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</si>
  <si>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</si>
  <si>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</si>
  <si>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</si>
  <si>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</si>
  <si>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</si>
  <si>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</si>
  <si>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</si>
  <si>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</si>
  <si>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</si>
  <si>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</si>
  <si>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</si>
  <si>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</si>
  <si>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</si>
  <si>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</si>
  <si>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</si>
  <si>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</si>
  <si>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</si>
  <si>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</si>
  <si>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</si>
  <si>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</si>
  <si>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</si>
  <si>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</si>
  <si>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</si>
  <si>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</si>
  <si>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</si>
  <si>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</si>
  <si>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</si>
  <si>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</si>
  <si>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</si>
  <si>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</si>
  <si>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</si>
  <si>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</si>
  <si>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</si>
  <si>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</si>
  <si>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</si>
  <si>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</si>
  <si>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</si>
  <si>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</si>
  <si>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</si>
  <si>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</si>
  <si>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</si>
  <si>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</si>
  <si>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</si>
  <si>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</si>
  <si>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</si>
  <si>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</si>
  <si>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</si>
  <si>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</si>
  <si>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</si>
  <si>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</si>
  <si>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</si>
  <si>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</si>
  <si>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</si>
  <si>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</si>
  <si>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</si>
  <si>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</si>
  <si>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</si>
  <si>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</si>
  <si>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</si>
  <si>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</si>
  <si>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</si>
  <si>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</si>
  <si>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</si>
  <si>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</si>
  <si>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</si>
  <si>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</si>
  <si>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</si>
  <si>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</si>
  <si>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</si>
  <si>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</si>
  <si>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</si>
  <si>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</si>
  <si>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</si>
  <si>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</si>
  <si>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</si>
  <si>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</si>
  <si>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</si>
  <si>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</si>
  <si>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</si>
  <si>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</si>
  <si>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</si>
  <si>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</si>
  <si>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</si>
  <si>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</si>
  <si>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</si>
  <si>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</si>
  <si>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</si>
  <si>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</si>
  <si>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</si>
  <si>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</si>
  <si>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</si>
  <si>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</si>
  <si>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</si>
  <si>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</si>
  <si>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</si>
  <si>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</si>
  <si>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</si>
  <si>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</si>
  <si>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</si>
  <si>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</si>
  <si>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</si>
  <si>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</si>
  <si>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</si>
  <si>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</si>
  <si>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</si>
  <si>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</si>
  <si>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</si>
  <si>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</si>
  <si>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</si>
  <si>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</si>
  <si>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</si>
  <si>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</si>
  <si>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</si>
  <si>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</si>
  <si>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</si>
  <si>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</si>
  <si>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</si>
  <si>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</si>
  <si>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</si>
  <si>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</si>
  <si>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</si>
  <si>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</si>
  <si>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</si>
  <si>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</si>
  <si>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</si>
  <si>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</si>
  <si>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</si>
  <si>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</si>
  <si>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</si>
  <si>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</si>
  <si>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</si>
  <si>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</si>
  <si>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</si>
  <si>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</si>
  <si>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</si>
  <si>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</si>
  <si>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</si>
  <si>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</si>
  <si>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</si>
  <si>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</si>
  <si>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</si>
  <si>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</si>
  <si>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</si>
  <si>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</si>
  <si>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</si>
  <si>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</si>
  <si>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</si>
  <si>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</si>
  <si>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</si>
  <si>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</si>
  <si>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</si>
  <si>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</si>
  <si>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</si>
  <si>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</si>
  <si>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</si>
  <si>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</si>
  <si>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</si>
  <si>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</si>
  <si>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</si>
  <si>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</si>
  <si>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</si>
  <si>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</si>
  <si>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</si>
  <si>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</si>
  <si>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</si>
  <si>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</si>
  <si>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</si>
  <si>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</si>
  <si>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</si>
  <si>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</si>
  <si>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</si>
  <si>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</si>
  <si>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</si>
  <si>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</si>
  <si>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</si>
  <si>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</si>
  <si>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</si>
  <si>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</si>
  <si>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</si>
  <si>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</si>
  <si>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</si>
  <si>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</si>
  <si>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</si>
  <si>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</si>
  <si>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</si>
  <si>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</si>
  <si>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</si>
  <si>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</si>
  <si>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</si>
  <si>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</si>
  <si>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</si>
  <si>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</si>
  <si>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</si>
  <si>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</si>
  <si>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</si>
  <si>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</si>
  <si>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</si>
  <si>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</si>
  <si>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</si>
  <si>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</si>
  <si>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</si>
  <si>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</si>
  <si>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</si>
  <si>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</si>
  <si>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</si>
  <si>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</si>
  <si>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</si>
  <si>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</si>
  <si>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</si>
  <si>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</si>
  <si>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</si>
  <si>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</si>
  <si>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</si>
  <si>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</si>
  <si>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</si>
  <si>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</si>
  <si>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</si>
  <si>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</si>
  <si>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</si>
  <si>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</si>
  <si>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</si>
  <si>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</si>
  <si>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</si>
  <si>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</si>
  <si>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</si>
  <si>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</si>
  <si>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</si>
  <si>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</si>
  <si>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</si>
  <si>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</si>
  <si>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</si>
  <si>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</si>
  <si>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</si>
  <si>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</si>
  <si>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</si>
  <si>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</si>
  <si>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</si>
  <si>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</si>
  <si>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</si>
  <si>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</si>
  <si>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</si>
  <si>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</si>
  <si>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</si>
  <si>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</si>
  <si>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</si>
  <si>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</si>
  <si>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</si>
  <si>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</si>
  <si>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</si>
  <si>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</si>
  <si>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</si>
  <si>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</si>
  <si>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</si>
  <si>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</si>
  <si>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</si>
  <si>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</si>
  <si>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</si>
  <si>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</si>
  <si>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</si>
  <si>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</si>
  <si>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</si>
  <si>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</si>
  <si>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</si>
  <si>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</si>
  <si>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</si>
  <si>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</si>
  <si>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</si>
  <si>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</si>
  <si>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</si>
  <si>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</si>
  <si>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</si>
  <si>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</si>
  <si>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</si>
  <si>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</si>
  <si>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</si>
  <si>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</si>
  <si>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</si>
  <si>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</si>
  <si>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</si>
  <si>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</si>
  <si>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</si>
  <si>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</si>
  <si>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</si>
  <si>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</si>
  <si>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</si>
  <si>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</si>
  <si>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</si>
  <si>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</si>
  <si>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</si>
  <si>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</si>
  <si>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</si>
  <si>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</si>
  <si>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</si>
  <si>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</si>
  <si>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</si>
  <si>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</si>
  <si>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</si>
  <si>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</si>
  <si>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</si>
  <si>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</si>
  <si>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</si>
  <si>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</si>
  <si>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</si>
  <si>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</si>
  <si>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</si>
  <si>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</si>
  <si>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</si>
  <si>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</si>
  <si>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</si>
  <si>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</si>
  <si>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</si>
  <si>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</si>
  <si>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</si>
  <si>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</si>
  <si>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</si>
  <si>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</si>
  <si>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</si>
  <si>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</si>
  <si>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</si>
  <si>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</si>
  <si>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</si>
  <si>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</si>
  <si>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</si>
  <si>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</si>
  <si>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</si>
  <si>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</si>
  <si>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</si>
  <si>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</si>
  <si>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</si>
  <si>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</si>
  <si>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</si>
  <si>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</si>
  <si>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</si>
  <si>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</si>
  <si>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</si>
  <si>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</si>
  <si>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</si>
  <si>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</si>
  <si>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</si>
  <si>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</si>
  <si>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</si>
  <si>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</si>
  <si>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</si>
  <si>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</si>
  <si>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</si>
  <si>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</si>
  <si>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</si>
  <si>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</si>
  <si>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</si>
  <si>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</si>
  <si>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</si>
  <si>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</si>
  <si>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</si>
  <si>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</si>
  <si>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</si>
  <si>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</si>
  <si>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</si>
  <si>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</si>
  <si>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</si>
  <si>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</si>
  <si>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</si>
  <si>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</si>
  <si>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</si>
  <si>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</si>
  <si>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</si>
  <si>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</si>
  <si>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</si>
  <si>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</si>
  <si>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</si>
  <si>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</si>
  <si>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</si>
  <si>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</si>
  <si>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</si>
  <si>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</si>
  <si>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</si>
  <si>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</si>
  <si>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</si>
  <si>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</si>
  <si>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</si>
  <si>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</si>
  <si>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</si>
  <si>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</si>
  <si>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</si>
  <si>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</si>
  <si>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</si>
  <si>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</si>
  <si>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</si>
  <si>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</si>
  <si>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</si>
  <si>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</si>
  <si>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</si>
  <si>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</si>
  <si>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</si>
  <si>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</si>
  <si>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</si>
  <si>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</si>
  <si>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</si>
  <si>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</si>
  <si>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</si>
  <si>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</si>
  <si>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</si>
  <si>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</si>
  <si>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</si>
  <si>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</si>
  <si>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</si>
  <si>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</si>
  <si>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</si>
  <si>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</si>
  <si>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</si>
  <si>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</si>
  <si>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</si>
  <si>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</si>
  <si>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</si>
  <si>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</si>
  <si>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</si>
  <si>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</si>
  <si>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</si>
  <si>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</si>
  <si>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</si>
  <si>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</si>
  <si>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</si>
  <si>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</si>
  <si>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</si>
  <si>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</si>
  <si>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</si>
  <si>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</si>
  <si>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</si>
  <si>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</si>
  <si>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</si>
  <si>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</si>
  <si>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</si>
  <si>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</si>
  <si>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</si>
  <si>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</si>
  <si>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</si>
  <si>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</si>
  <si>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</si>
  <si>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</si>
  <si>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</si>
  <si>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</si>
  <si>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</si>
  <si>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</si>
  <si>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</si>
  <si>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</si>
  <si>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</si>
  <si>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</si>
  <si>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</si>
  <si>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</si>
  <si>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</si>
  <si>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</si>
  <si>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</si>
  <si>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</si>
  <si>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</si>
  <si>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</si>
  <si>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</si>
  <si>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</si>
  <si>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</si>
  <si>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</si>
  <si>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</si>
  <si>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</si>
  <si>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</si>
  <si>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</si>
  <si>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</si>
  <si>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</si>
  <si>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</si>
  <si>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</si>
  <si>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</si>
  <si>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</si>
  <si>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</si>
  <si>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</si>
  <si>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</si>
  <si>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</si>
  <si>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</si>
  <si>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</si>
  <si>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</si>
  <si>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</si>
  <si>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</si>
  <si>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</si>
  <si>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</si>
  <si>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</si>
  <si>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</si>
  <si>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</si>
  <si>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</si>
  <si>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</si>
  <si>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</si>
  <si>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</si>
  <si>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</si>
  <si>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</si>
  <si>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</si>
  <si>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</si>
  <si>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</si>
  <si>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</si>
  <si>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</si>
  <si>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</si>
  <si>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</si>
  <si>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</si>
  <si>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</si>
  <si>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</si>
  <si>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</si>
  <si>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</si>
  <si>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</si>
  <si>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</si>
  <si>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</si>
  <si>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</si>
  <si>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</si>
  <si>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</si>
  <si>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</si>
  <si>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</si>
  <si>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</si>
  <si>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</si>
  <si>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</si>
  <si>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</si>
  <si>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</si>
  <si>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</si>
  <si>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</si>
  <si>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</si>
  <si>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</si>
  <si>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</si>
  <si>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</si>
  <si>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</si>
  <si>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</si>
  <si>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</si>
  <si>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</si>
  <si>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</si>
  <si>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</si>
  <si>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</si>
  <si>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</si>
  <si>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</si>
  <si>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</si>
  <si>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</si>
  <si>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</si>
  <si>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</si>
  <si>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</si>
  <si>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</si>
  <si>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</si>
  <si>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</si>
  <si>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</si>
  <si>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</si>
  <si>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</si>
  <si>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</si>
  <si>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</si>
  <si>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</si>
  <si>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</si>
  <si>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</si>
  <si>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</si>
  <si>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</si>
  <si>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</si>
  <si>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</si>
  <si>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</si>
  <si>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</si>
  <si>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</si>
  <si>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</si>
  <si>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</si>
  <si>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</si>
  <si>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</si>
  <si>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</si>
  <si>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</si>
  <si>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</si>
  <si>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</si>
  <si>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</si>
  <si>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</si>
  <si>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</si>
  <si>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</si>
  <si>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</si>
  <si>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</si>
  <si>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</si>
  <si>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</si>
  <si>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</si>
  <si>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</si>
  <si>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</si>
  <si>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</si>
  <si>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</si>
  <si>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</si>
  <si>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</si>
  <si>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</si>
  <si>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</si>
  <si>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</si>
  <si>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</si>
  <si>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</si>
  <si>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</si>
  <si>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</si>
  <si>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</si>
  <si>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</si>
  <si>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</si>
  <si>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</si>
  <si>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</si>
  <si>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</si>
  <si>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</si>
  <si>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</si>
  <si>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</si>
  <si>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</si>
  <si>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</si>
  <si>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</si>
  <si>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</si>
  <si>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</si>
  <si>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</si>
  <si>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</si>
  <si>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</si>
  <si>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</si>
  <si>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</si>
  <si>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</si>
  <si>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</si>
  <si>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</si>
  <si>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</si>
  <si>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</si>
  <si>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</si>
  <si>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</si>
  <si>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</si>
  <si>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</si>
  <si>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</si>
  <si>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</si>
  <si>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</si>
  <si>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</si>
  <si>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</si>
  <si>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</si>
  <si>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</si>
  <si>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</si>
  <si>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</si>
  <si>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</si>
  <si>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</si>
  <si>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</si>
  <si>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</si>
  <si>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</si>
  <si>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</si>
  <si>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</si>
  <si>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</si>
  <si>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</si>
  <si>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</si>
  <si>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</si>
  <si>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</si>
  <si>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</si>
  <si>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</si>
  <si>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</si>
  <si>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</si>
  <si>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</si>
  <si>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</si>
  <si>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</si>
  <si>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</si>
  <si>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</si>
  <si>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</si>
  <si>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</si>
  <si>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</si>
  <si>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</si>
  <si>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</si>
  <si>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</si>
  <si>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</si>
  <si>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</si>
  <si>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</si>
  <si>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</si>
  <si>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</si>
  <si>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</si>
  <si>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</si>
  <si>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</si>
  <si>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</si>
  <si>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</si>
  <si>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</si>
  <si>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</si>
  <si>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</si>
  <si>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</si>
  <si>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</si>
  <si>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</si>
  <si>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</si>
  <si>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</si>
  <si>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</si>
  <si>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</si>
  <si>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</si>
  <si>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</si>
  <si>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</si>
  <si>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</si>
  <si>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</si>
  <si>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</si>
  <si>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</si>
  <si>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</si>
  <si>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</si>
  <si>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</si>
  <si>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</si>
  <si>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</si>
  <si>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</si>
  <si>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</si>
  <si>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</si>
  <si>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</si>
  <si>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</si>
  <si>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</si>
  <si>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</si>
  <si>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</si>
  <si>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</si>
  <si>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</si>
  <si>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</si>
  <si>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</si>
  <si>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</si>
  <si>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</si>
  <si>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</si>
  <si>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</si>
  <si>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</si>
  <si>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</si>
  <si>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</si>
  <si>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</si>
  <si>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</si>
  <si>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</si>
  <si>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</si>
  <si>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</si>
  <si>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</si>
  <si>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</si>
  <si>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</si>
  <si>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</si>
  <si>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</si>
  <si>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</si>
  <si>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</si>
  <si>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</si>
  <si>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</si>
  <si>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</si>
  <si>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</si>
  <si>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</si>
  <si>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</si>
  <si>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</si>
  <si>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</si>
  <si>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</si>
  <si>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</si>
  <si>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</si>
  <si>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</si>
  <si>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</si>
  <si>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</si>
  <si>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</si>
  <si>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</si>
  <si>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</si>
  <si>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</si>
  <si>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</si>
  <si>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</si>
  <si>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</si>
  <si>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</si>
  <si>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</si>
  <si>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</si>
  <si>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</si>
  <si>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</si>
  <si>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</si>
  <si>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</si>
  <si>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</si>
  <si>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</si>
  <si>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</si>
  <si>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</si>
  <si>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</si>
  <si>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</si>
  <si>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</si>
  <si>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</si>
  <si>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</si>
  <si>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</si>
  <si>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</si>
  <si>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</si>
  <si>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</si>
  <si>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</si>
  <si>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</si>
  <si>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</si>
  <si>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</si>
  <si>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</si>
  <si>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</si>
  <si>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</si>
  <si>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</si>
  <si>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</si>
  <si>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</si>
  <si>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</si>
  <si>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</si>
  <si>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</si>
  <si>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</si>
  <si>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</si>
  <si>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</si>
  <si>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</si>
  <si>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</si>
  <si>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</si>
  <si>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</si>
  <si>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</si>
  <si>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</si>
  <si>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</si>
  <si>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</si>
  <si>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</si>
  <si>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</si>
  <si>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</si>
  <si>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</si>
  <si>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</si>
  <si>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</si>
  <si>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</si>
  <si>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</si>
  <si>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</si>
  <si>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</si>
  <si>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</si>
  <si>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</si>
  <si>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</si>
  <si>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</si>
  <si>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</si>
  <si>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</si>
  <si>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</si>
  <si>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</si>
  <si>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</si>
  <si>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</si>
  <si>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</si>
  <si>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</si>
  <si>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</si>
  <si>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</si>
  <si>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</si>
  <si>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</si>
  <si>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</si>
  <si>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</si>
  <si>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</si>
  <si>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</si>
  <si>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</si>
  <si>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</si>
  <si>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</si>
  <si>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</si>
  <si>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</si>
  <si>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</si>
  <si>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</si>
  <si>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</si>
  <si>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</si>
  <si>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</si>
  <si>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</si>
  <si>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</si>
  <si>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</si>
  <si>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</si>
  <si>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</si>
  <si>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</si>
  <si>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</si>
  <si>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</si>
  <si>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</si>
  <si>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</si>
  <si>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</si>
  <si>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</si>
  <si>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</si>
  <si>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</si>
  <si>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</si>
  <si>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</si>
  <si>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</si>
  <si>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</si>
  <si>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</si>
  <si>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</si>
  <si>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</si>
  <si>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</si>
  <si>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</si>
  <si>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</si>
  <si>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</si>
  <si>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</si>
  <si>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</si>
  <si>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</si>
  <si>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</si>
  <si>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</si>
  <si>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</si>
  <si>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</si>
  <si>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</si>
  <si>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</si>
  <si>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</si>
  <si>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</si>
  <si>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</si>
  <si>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</si>
  <si>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</si>
  <si>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</si>
  <si>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</si>
  <si>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</si>
  <si>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</si>
  <si>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</si>
  <si>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</si>
  <si>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</si>
  <si>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</si>
  <si>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</si>
  <si>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</si>
  <si>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</si>
  <si>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</si>
  <si>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</si>
  <si>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</si>
  <si>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</si>
  <si>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</si>
  <si>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</si>
  <si>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</si>
  <si>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</si>
  <si>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</si>
  <si>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</si>
  <si>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</si>
  <si>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</si>
  <si>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</si>
  <si>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</si>
  <si>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</si>
  <si>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</si>
  <si>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</si>
  <si>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</si>
  <si>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</si>
  <si>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</si>
  <si>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</si>
  <si>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</si>
  <si>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</si>
  <si>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</si>
  <si>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</si>
  <si>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</si>
  <si>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</si>
  <si>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</si>
  <si>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</si>
  <si>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</si>
  <si>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</si>
  <si>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</si>
  <si>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</si>
  <si>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</si>
  <si>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</si>
  <si>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</si>
  <si>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</si>
  <si>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</si>
  <si>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</si>
  <si>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</si>
  <si>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</si>
  <si>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</si>
  <si>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</si>
  <si>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</si>
  <si>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</si>
  <si>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</si>
  <si>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</si>
  <si>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</si>
  <si>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</si>
  <si>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</si>
  <si>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</si>
  <si>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</si>
  <si>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</si>
  <si>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</si>
  <si>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</si>
  <si>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</si>
  <si>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</si>
  <si>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</si>
  <si>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</si>
  <si>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</si>
  <si>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</si>
  <si>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</si>
  <si>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</si>
  <si>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</si>
  <si>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</si>
  <si>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</si>
  <si>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</si>
  <si>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</si>
  <si>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</si>
  <si>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</si>
  <si>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</si>
  <si>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</si>
  <si>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</si>
  <si>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</si>
  <si>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</si>
  <si>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</si>
  <si>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</si>
  <si>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</si>
  <si>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</si>
  <si>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</si>
  <si>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</si>
  <si>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</si>
  <si>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</si>
  <si>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</si>
  <si>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</si>
  <si>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</si>
  <si>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</si>
  <si>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</si>
  <si>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</si>
  <si>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</si>
  <si>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</si>
  <si>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</si>
  <si>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</si>
  <si>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</si>
  <si>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</si>
  <si>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</si>
  <si>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</si>
  <si>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</si>
  <si>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</si>
  <si>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</si>
  <si>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</si>
  <si>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</si>
  <si>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</si>
  <si>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</si>
  <si>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</si>
  <si>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</si>
  <si>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</si>
  <si>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</si>
  <si>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</si>
  <si>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</si>
  <si>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</si>
  <si>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</si>
  <si>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</si>
  <si>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</si>
  <si>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</si>
  <si>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</si>
  <si>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</si>
  <si>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</si>
  <si>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</si>
  <si>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</si>
  <si>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</si>
  <si>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</si>
  <si>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</si>
  <si>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</si>
  <si>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</si>
  <si>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</si>
  <si>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</si>
  <si>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</si>
  <si>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</si>
  <si>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</si>
  <si>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</si>
  <si>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</si>
  <si>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</si>
  <si>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</si>
  <si>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</si>
  <si>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</si>
  <si>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</si>
  <si>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</si>
  <si>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</si>
  <si>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</si>
  <si>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</si>
  <si>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</si>
  <si>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</si>
  <si>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</si>
  <si>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</si>
  <si>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</si>
  <si>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</si>
  <si>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</si>
  <si>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</si>
  <si>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</si>
  <si>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</si>
  <si>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</si>
  <si>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</si>
  <si>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</si>
  <si>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</si>
  <si>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</si>
  <si>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</si>
  <si>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</si>
  <si>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</si>
  <si>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</si>
  <si>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</si>
  <si>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</si>
  <si>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</si>
  <si>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</si>
  <si>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</si>
  <si>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</si>
  <si>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</si>
  <si>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</si>
  <si>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</si>
  <si>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</si>
  <si>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</si>
  <si>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</si>
  <si>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</si>
  <si>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</si>
  <si>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</si>
  <si>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</si>
  <si>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</si>
  <si>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</si>
  <si>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</si>
  <si>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</si>
  <si>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</si>
  <si>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</si>
  <si>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</si>
  <si>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</si>
  <si>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</si>
  <si>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</si>
  <si>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</si>
  <si>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</si>
  <si>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</si>
  <si>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</si>
  <si>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</si>
  <si>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</si>
  <si>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</si>
  <si>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</si>
  <si>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</si>
  <si>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</si>
  <si>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</si>
  <si>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</si>
  <si>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</si>
  <si>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</si>
  <si>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</si>
  <si>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</si>
  <si>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</si>
  <si>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</si>
  <si>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</si>
  <si>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</si>
  <si>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</si>
  <si>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</si>
  <si>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</si>
  <si>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</si>
  <si>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</si>
  <si>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</si>
  <si>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</si>
  <si>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</si>
  <si>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</si>
  <si>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</si>
  <si>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</si>
  <si>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</si>
  <si>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</si>
  <si>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</si>
  <si>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</si>
  <si>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</si>
  <si>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</si>
  <si>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</si>
  <si>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</si>
  <si>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</si>
  <si>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</si>
  <si>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</si>
  <si>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</si>
  <si>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</si>
  <si>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</si>
  <si>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</si>
  <si>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</si>
  <si>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</si>
  <si>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</si>
  <si>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</si>
  <si>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</si>
  <si>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</si>
  <si>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</si>
  <si>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</si>
  <si>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</si>
  <si>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</si>
  <si>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</si>
  <si>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</si>
  <si>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</si>
  <si>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</si>
  <si>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</si>
  <si>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</si>
  <si>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</si>
  <si>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</si>
  <si>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</si>
  <si>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</si>
  <si>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</si>
  <si>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</si>
  <si>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</si>
  <si>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</si>
  <si>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</si>
  <si>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</si>
  <si>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</si>
  <si>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</si>
  <si>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</si>
  <si>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</si>
  <si>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</si>
  <si>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</si>
  <si>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</si>
  <si>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</si>
  <si>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</si>
  <si>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</si>
  <si>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</si>
  <si>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</si>
  <si>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</si>
  <si>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</si>
  <si>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</si>
  <si>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</si>
  <si>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</si>
  <si>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</si>
  <si>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</si>
  <si>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</si>
  <si>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</si>
  <si>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</si>
  <si>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</si>
  <si>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</si>
  <si>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</si>
  <si>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</si>
  <si>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</si>
  <si>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</si>
  <si>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</si>
  <si>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</si>
  <si>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</si>
  <si>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</si>
  <si>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</si>
  <si>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</si>
  <si>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</si>
  <si>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</si>
  <si>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</si>
  <si>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</si>
  <si>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</si>
  <si>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</si>
  <si>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</si>
  <si>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</si>
  <si>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</si>
  <si>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</si>
  <si>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</si>
  <si>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</si>
  <si>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</si>
  <si>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</si>
  <si>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</si>
  <si>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</si>
  <si>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</si>
  <si>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</si>
  <si>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</si>
  <si>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</si>
  <si>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</si>
  <si>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</si>
  <si>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</si>
  <si>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</si>
  <si>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</si>
  <si>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</si>
  <si>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</si>
  <si>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</si>
  <si>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</si>
  <si>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</si>
  <si>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</si>
  <si>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</si>
  <si>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</si>
  <si>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</si>
  <si>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</si>
  <si>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</si>
  <si>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</si>
  <si>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</si>
  <si>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</si>
  <si>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</si>
  <si>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</si>
  <si>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</si>
  <si>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</si>
  <si>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</si>
  <si>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</si>
  <si>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</si>
  <si>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</si>
  <si>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</si>
  <si>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</si>
  <si>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</si>
  <si>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</si>
  <si>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</si>
  <si>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</si>
  <si>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</si>
  <si>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</si>
  <si>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</si>
  <si>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</si>
  <si>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</si>
  <si>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</si>
  <si>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</si>
  <si>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</si>
  <si>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</si>
  <si>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</si>
  <si>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</si>
  <si>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</si>
  <si>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</si>
  <si>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</si>
  <si>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</si>
  <si>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</si>
  <si>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</si>
  <si>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</si>
  <si>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</si>
  <si>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</si>
  <si>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</si>
  <si>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</si>
  <si>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</si>
  <si>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</si>
  <si>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</si>
  <si>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</si>
  <si>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</si>
  <si>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</si>
  <si>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</si>
  <si>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</si>
  <si>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</si>
  <si>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</si>
  <si>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</si>
  <si>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</si>
  <si>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</si>
  <si>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</si>
  <si>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</si>
  <si>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</si>
  <si>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</si>
  <si>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</si>
  <si>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</si>
  <si>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</si>
  <si>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</si>
  <si>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</si>
  <si>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</si>
  <si>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</si>
  <si>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</si>
  <si>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</si>
  <si>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</si>
  <si>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</si>
  <si>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</si>
  <si>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</si>
  <si>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</si>
  <si>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</si>
  <si>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</si>
  <si>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</si>
  <si>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</si>
  <si>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</si>
  <si>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</si>
  <si>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</si>
  <si>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</si>
  <si>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</si>
  <si>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</si>
  <si>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</si>
  <si>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</si>
  <si>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</si>
  <si>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</si>
  <si>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</si>
  <si>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</si>
  <si>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</si>
  <si>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</si>
  <si>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</si>
  <si>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</si>
  <si>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</si>
  <si>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</si>
  <si>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</si>
  <si>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</si>
  <si>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</si>
  <si>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</si>
  <si>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</si>
  <si>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</si>
  <si>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</si>
  <si>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</si>
  <si>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</si>
  <si>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</si>
  <si>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</si>
  <si>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</si>
  <si>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</si>
  <si>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</si>
  <si>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</si>
  <si>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</si>
  <si>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</si>
  <si>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</si>
  <si>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</si>
  <si>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</si>
  <si>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</si>
  <si>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</si>
  <si>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</si>
  <si>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</si>
  <si>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</si>
  <si>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</si>
  <si>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</si>
  <si>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</si>
  <si>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</si>
  <si>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</si>
  <si>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</si>
  <si>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</si>
  <si>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</si>
  <si>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</si>
  <si>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</si>
  <si>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</si>
  <si>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</si>
  <si>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</si>
  <si>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</si>
  <si>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</si>
  <si>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</si>
  <si>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</si>
  <si>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</si>
  <si>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</si>
  <si>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</si>
  <si>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</si>
  <si>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</si>
  <si>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</si>
  <si>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</si>
  <si>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</si>
  <si>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</si>
  <si>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</si>
  <si>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</si>
  <si>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</si>
  <si>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</si>
  <si>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</si>
  <si>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</si>
  <si>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</si>
  <si>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</si>
  <si>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</si>
  <si>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</si>
  <si>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</si>
  <si>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</si>
  <si>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</si>
  <si>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</si>
  <si>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</si>
  <si>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</si>
  <si>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</si>
  <si>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</si>
  <si>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</si>
  <si>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</si>
  <si>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</si>
  <si>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</si>
  <si>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</si>
  <si>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</si>
  <si>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</si>
  <si>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</si>
  <si>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</si>
  <si>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</si>
  <si>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</si>
  <si>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</si>
  <si>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</si>
  <si>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</si>
  <si>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</si>
  <si>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</si>
  <si>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</si>
  <si>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</si>
  <si>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</si>
  <si>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</si>
  <si>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</si>
  <si>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</si>
  <si>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</si>
  <si>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</si>
  <si>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</si>
  <si>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</si>
  <si>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</si>
  <si>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</si>
  <si>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</si>
  <si>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</si>
  <si>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</si>
  <si>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</si>
  <si>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</si>
  <si>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</si>
  <si>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</si>
  <si>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</si>
  <si>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</si>
  <si>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</si>
  <si>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</si>
  <si>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</si>
  <si>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</si>
  <si>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</si>
  <si>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</si>
  <si>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</si>
  <si>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</si>
  <si>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</si>
  <si>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</si>
  <si>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</si>
  <si>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</si>
  <si>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</si>
  <si>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</si>
  <si>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</si>
  <si>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</si>
  <si>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</si>
  <si>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</si>
  <si>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</si>
  <si>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</si>
  <si>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</si>
  <si>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</si>
  <si>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</si>
  <si>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</si>
  <si>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</si>
  <si>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</si>
  <si>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</si>
  <si>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</si>
  <si>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</si>
  <si>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</si>
  <si>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</si>
  <si>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</si>
  <si>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</si>
  <si>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</si>
  <si>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</si>
  <si>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</si>
  <si>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</si>
  <si>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</si>
  <si>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</si>
  <si>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</si>
  <si>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</si>
  <si>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</si>
  <si>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</si>
  <si>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</si>
  <si>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</si>
  <si>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</si>
  <si>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</si>
  <si>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</si>
  <si>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</si>
  <si>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</si>
  <si>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</si>
  <si>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</si>
  <si>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</si>
  <si>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</si>
  <si>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</si>
  <si>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</si>
  <si>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</si>
  <si>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</si>
  <si>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</si>
  <si>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</si>
  <si>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</si>
  <si>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</si>
  <si>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</si>
  <si>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</si>
  <si>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</si>
  <si>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</si>
  <si>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</si>
  <si>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</si>
  <si>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</si>
  <si>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</si>
  <si>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</si>
  <si>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</si>
  <si>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</si>
  <si>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</si>
  <si>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</si>
  <si>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</si>
  <si>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</si>
  <si>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</si>
  <si>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</si>
  <si>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</si>
  <si>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</si>
  <si>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</si>
  <si>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</si>
  <si>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</si>
  <si>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</si>
  <si>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</si>
  <si>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</si>
  <si>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</si>
  <si>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</si>
  <si>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</si>
  <si>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</si>
  <si>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</si>
  <si>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</si>
  <si>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</si>
  <si>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</si>
  <si>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</si>
  <si>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</si>
  <si>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</si>
  <si>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</si>
  <si>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</si>
  <si>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</si>
  <si>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</si>
  <si>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</si>
  <si>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</si>
  <si>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</si>
  <si>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</si>
  <si>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</si>
  <si>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</si>
  <si>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</si>
  <si>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</si>
  <si>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</si>
  <si>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</si>
  <si>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</si>
  <si>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</si>
  <si>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</si>
  <si>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</si>
  <si>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</si>
  <si>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</si>
  <si>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</si>
  <si>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</si>
  <si>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</si>
  <si>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</si>
  <si>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</si>
  <si>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</si>
  <si>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</si>
  <si>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</si>
  <si>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</si>
  <si>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</si>
  <si>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</si>
  <si>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</si>
  <si>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</si>
  <si>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</si>
  <si>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</si>
  <si>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</si>
  <si>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</si>
  <si>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</si>
  <si>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</si>
  <si>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</si>
  <si>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</si>
  <si>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</si>
  <si>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</si>
  <si>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</si>
  <si>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</si>
  <si>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</si>
  <si>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</si>
  <si>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</si>
  <si>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</si>
  <si>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</si>
  <si>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</si>
  <si>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</si>
  <si>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</si>
  <si>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</si>
  <si>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</si>
  <si>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</si>
  <si>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</si>
  <si>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</si>
  <si>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</si>
  <si>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</si>
  <si>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</si>
  <si>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</si>
  <si>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</si>
  <si>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</si>
  <si>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</si>
  <si>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</si>
  <si>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</si>
  <si>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</si>
  <si>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</si>
  <si>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</si>
  <si>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</si>
  <si>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</si>
  <si>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</si>
  <si>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</si>
  <si>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</si>
  <si>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</si>
  <si>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</si>
  <si>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</si>
  <si>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</si>
  <si>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</si>
  <si>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</si>
  <si>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</si>
  <si>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</si>
  <si>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</si>
  <si>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</si>
  <si>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</si>
  <si>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</si>
  <si>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</si>
  <si>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</si>
  <si>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</si>
  <si>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</si>
  <si>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</si>
  <si>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</si>
  <si>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</si>
  <si>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</si>
  <si>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</si>
  <si>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</si>
  <si>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</si>
  <si>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</si>
  <si>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</si>
  <si>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</si>
  <si>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</si>
  <si>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</si>
  <si>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</si>
  <si>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</si>
  <si>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</si>
  <si>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</si>
  <si>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</si>
  <si>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</si>
  <si>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</si>
  <si>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</si>
  <si>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</si>
  <si>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</si>
  <si>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</si>
  <si>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</si>
  <si>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</si>
  <si>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</si>
  <si>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</si>
  <si>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</si>
  <si>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</si>
  <si>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</si>
  <si>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</si>
  <si>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</si>
  <si>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</si>
  <si>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</si>
  <si>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</si>
  <si>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</si>
  <si>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</si>
  <si>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</si>
  <si>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</si>
  <si>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</si>
  <si>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</si>
  <si>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</si>
  <si>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</si>
  <si>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</si>
  <si>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</si>
  <si>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</si>
  <si>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</si>
  <si>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</si>
  <si>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</si>
  <si>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</si>
  <si>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</si>
  <si>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</si>
  <si>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</si>
  <si>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</si>
  <si>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</si>
  <si>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</si>
  <si>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</si>
  <si>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</si>
  <si>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</si>
  <si>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</si>
  <si>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</si>
  <si>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</si>
  <si>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</si>
  <si>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</si>
  <si>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</si>
  <si>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</si>
  <si>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</si>
  <si>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</si>
  <si>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</si>
  <si>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</si>
  <si>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</si>
  <si>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</si>
  <si>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</si>
  <si>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</si>
  <si>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</si>
  <si>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</si>
  <si>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</si>
  <si>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</si>
  <si>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</si>
  <si>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</si>
  <si>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</si>
  <si>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</si>
  <si>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</si>
  <si>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</si>
  <si>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</si>
  <si>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</si>
  <si>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</si>
  <si>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</si>
  <si>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</si>
  <si>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</si>
  <si>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</si>
  <si>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</si>
  <si>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</si>
  <si>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</si>
  <si>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</si>
  <si>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</si>
  <si>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</si>
  <si>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</si>
  <si>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</si>
  <si>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</si>
  <si>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</si>
  <si>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</si>
  <si>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</si>
  <si>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</si>
  <si>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</si>
  <si>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</si>
  <si>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</si>
  <si>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</si>
  <si>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</si>
  <si>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</si>
  <si>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</si>
  <si>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</si>
  <si>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</si>
  <si>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</si>
  <si>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</si>
  <si>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</si>
  <si>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</si>
  <si>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</si>
  <si>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</si>
  <si>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</si>
  <si>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</si>
  <si>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</si>
  <si>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</si>
  <si>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</si>
  <si>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</si>
  <si>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</si>
  <si>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</si>
  <si>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</si>
  <si>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</si>
  <si>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</si>
  <si>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</si>
  <si>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</si>
  <si>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</si>
  <si>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</si>
  <si>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</si>
  <si>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</si>
  <si>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</si>
  <si>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</si>
  <si>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</si>
  <si>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</si>
  <si>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</si>
  <si>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</si>
  <si>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</si>
  <si>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</si>
  <si>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</si>
  <si>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</si>
  <si>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</si>
  <si>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</si>
  <si>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</si>
  <si>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</si>
  <si>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</si>
  <si>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</si>
  <si>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</si>
  <si>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</si>
  <si>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</si>
  <si>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</si>
  <si>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</si>
  <si>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</si>
  <si>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</si>
  <si>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</si>
  <si>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</si>
  <si>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</si>
  <si>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</si>
  <si>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</si>
  <si>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</si>
  <si>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</si>
  <si>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</si>
  <si>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</si>
  <si>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</si>
  <si>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</si>
  <si>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</si>
  <si>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</si>
  <si>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</si>
  <si>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</si>
  <si>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</si>
  <si>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</si>
  <si>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</si>
  <si>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</si>
  <si>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</si>
  <si>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</si>
  <si>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</si>
  <si>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</si>
  <si>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</si>
  <si>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</si>
  <si>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</si>
  <si>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</si>
  <si>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</si>
  <si>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</si>
  <si>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</si>
  <si>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</si>
  <si>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</si>
  <si>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</si>
  <si>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</si>
  <si>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</si>
  <si>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</si>
  <si>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</si>
  <si>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</si>
  <si>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</si>
  <si>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</si>
  <si>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</si>
  <si>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</si>
  <si>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</si>
  <si>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</si>
  <si>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</si>
  <si>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</si>
  <si>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</si>
  <si>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</si>
  <si>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</si>
  <si>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</si>
  <si>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</si>
  <si>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</si>
  <si>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</si>
  <si>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</si>
  <si>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</si>
  <si>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</si>
  <si>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</si>
  <si>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</si>
  <si>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</si>
  <si>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</si>
  <si>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</si>
  <si>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</si>
  <si>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</si>
  <si>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</si>
  <si>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</si>
  <si>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</si>
  <si>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</si>
  <si>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</si>
  <si>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</si>
  <si>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</si>
  <si>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</si>
  <si>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</si>
  <si>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</si>
  <si>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</si>
  <si>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</si>
  <si>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</si>
  <si>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</si>
  <si>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</si>
  <si>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</si>
  <si>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</si>
  <si>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</si>
  <si>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</si>
  <si>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</si>
  <si>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</si>
  <si>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</si>
  <si>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</si>
  <si>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</si>
  <si>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</si>
  <si>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</si>
  <si>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</si>
  <si>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</si>
  <si>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</si>
  <si>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</si>
  <si>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</si>
  <si>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</si>
  <si>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</si>
  <si>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</si>
  <si>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</si>
  <si>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</si>
  <si>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</si>
  <si>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</si>
  <si>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</si>
  <si>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</si>
  <si>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</si>
  <si>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</si>
  <si>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</si>
  <si>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</si>
  <si>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</si>
  <si>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</si>
  <si>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</si>
  <si>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</si>
  <si>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</si>
  <si>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</si>
  <si>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</si>
  <si>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</si>
  <si>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</si>
  <si>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</si>
  <si>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</si>
  <si>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</si>
  <si>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</si>
  <si>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</si>
  <si>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</si>
  <si>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</si>
  <si>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</si>
  <si>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</si>
  <si>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</si>
  <si>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</si>
  <si>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</si>
  <si>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</si>
  <si>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</si>
  <si>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</si>
  <si>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</si>
  <si>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</si>
  <si>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</si>
  <si>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</si>
  <si>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</si>
  <si>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</si>
  <si>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</si>
  <si>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</si>
  <si>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</si>
  <si>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</si>
  <si>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</si>
  <si>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</si>
  <si>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</si>
  <si>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</si>
  <si>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</si>
  <si>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</si>
  <si>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</si>
  <si>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</si>
  <si>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</si>
  <si>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</si>
  <si>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</si>
  <si>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</si>
  <si>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</si>
  <si>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</si>
  <si>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</si>
  <si>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</si>
  <si>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</si>
  <si>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</si>
  <si>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</si>
  <si>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</si>
  <si>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</si>
  <si>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</si>
  <si>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</si>
  <si>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</si>
  <si>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</si>
  <si>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</si>
  <si>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</si>
  <si>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</si>
  <si>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</si>
  <si>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</si>
  <si>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</si>
  <si>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</si>
  <si>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</si>
  <si>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</si>
  <si>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</si>
  <si>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</si>
  <si>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</si>
  <si>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</si>
  <si>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</si>
  <si>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</si>
  <si>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</si>
  <si>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</si>
  <si>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</si>
  <si>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</si>
  <si>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</si>
  <si>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</si>
  <si>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</si>
  <si>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</si>
  <si>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</si>
  <si>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</si>
  <si>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</si>
  <si>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</si>
  <si>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</si>
  <si>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</si>
  <si>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</si>
  <si>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</si>
  <si>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</si>
  <si>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</si>
  <si>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</si>
  <si>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</si>
  <si>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</si>
  <si>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</si>
  <si>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</si>
  <si>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</si>
  <si>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</si>
  <si>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</si>
  <si>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</si>
  <si>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</si>
  <si>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</si>
  <si>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</si>
  <si>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</si>
  <si>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</si>
  <si>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</si>
  <si>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</si>
  <si>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</si>
  <si>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</si>
  <si>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</si>
  <si>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</si>
  <si>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</si>
  <si>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</si>
  <si>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CLUSTER</t>
  </si>
  <si>
    <t>Bekoko-IHS</t>
  </si>
  <si>
    <t>oprationnel</t>
  </si>
  <si>
    <t>Equipementiers</t>
  </si>
  <si>
    <t>Manjo-New</t>
  </si>
  <si>
    <t>LIT_062</t>
  </si>
  <si>
    <t>LIT</t>
  </si>
  <si>
    <t>LIT_841_Z_PK12-BASSA-SODIKOMBO</t>
  </si>
  <si>
    <t>LIT_841</t>
  </si>
  <si>
    <t>OST_406_H_Chefferie-Bangangte</t>
  </si>
  <si>
    <t>OST_406</t>
  </si>
  <si>
    <t>OST</t>
  </si>
  <si>
    <t>Bangante</t>
  </si>
  <si>
    <t>LIT_067</t>
  </si>
  <si>
    <t>Ngoulmepa</t>
  </si>
  <si>
    <t>EXN_360_H_Maroua-Cge-Protestant</t>
  </si>
  <si>
    <t>EXN_360</t>
  </si>
  <si>
    <t>EXN</t>
  </si>
  <si>
    <t>SUD_028</t>
  </si>
  <si>
    <t>EXN_350_H_Maroua-Ziling</t>
  </si>
  <si>
    <t>EXN_350</t>
  </si>
  <si>
    <t>CTR_942_Z_Mbankolo-II</t>
  </si>
  <si>
    <t>CTR_942</t>
  </si>
  <si>
    <t>CTR</t>
  </si>
  <si>
    <t>LIT_838_Z_Logpom-Bagam</t>
  </si>
  <si>
    <t>LIT_838</t>
  </si>
  <si>
    <t>LIT_825_Z_Camp-Bertaud</t>
  </si>
  <si>
    <t>LIT_825</t>
  </si>
  <si>
    <t>OST_342_H_Foumban-New</t>
  </si>
  <si>
    <t>OST_342</t>
  </si>
  <si>
    <t>Mvam-Yetom</t>
  </si>
  <si>
    <t>CTR_860</t>
  </si>
  <si>
    <t>EXN_356_H_Maroua-Kongola-Djiddeo</t>
  </si>
  <si>
    <t>EXN_356</t>
  </si>
  <si>
    <t>EST_200_Z_Batouri-Qtier-Admin-MTN-IHS</t>
  </si>
  <si>
    <t>EST_200</t>
  </si>
  <si>
    <t>NRD_255_H_Garoua-Universite</t>
  </si>
  <si>
    <t>NRD_255</t>
  </si>
  <si>
    <t>NRD</t>
  </si>
  <si>
    <t>CTR_953_Z_Akak-II</t>
  </si>
  <si>
    <t>CTR_953</t>
  </si>
  <si>
    <t>NRD_262_H_Gra-Doualare-Ancien-LAWANAT</t>
  </si>
  <si>
    <t>NRD_262</t>
  </si>
  <si>
    <t>OST_360_H_Bandjoun-Yom-V</t>
  </si>
  <si>
    <t>OST_360</t>
  </si>
  <si>
    <t>SUD_172_Z_Ebolowa-EPC-ELAT</t>
  </si>
  <si>
    <t>SUD_172</t>
  </si>
  <si>
    <t>SUD_191_Z_Kribi-Terre-Promise</t>
  </si>
  <si>
    <t>SUD_191</t>
  </si>
  <si>
    <t>NRD_260_H_Garoua-Djagara</t>
  </si>
  <si>
    <t>NRD_260</t>
  </si>
  <si>
    <t>NRD_266_H_Garoua-Bockle-II</t>
  </si>
  <si>
    <t>NRD_266</t>
  </si>
  <si>
    <t>CTR_944_Z_Mimboman-Camtel</t>
  </si>
  <si>
    <t>CTR_944</t>
  </si>
  <si>
    <t>EST_203_Z_Bertoua-Koume-Bonis</t>
  </si>
  <si>
    <t>EST_203</t>
  </si>
  <si>
    <t>EST_211_Z_BATOURI-TRYPANO-MTN-IHS</t>
  </si>
  <si>
    <t>EST_211</t>
  </si>
  <si>
    <t>EXN_368_H_Maroua-Walya-Mosquee</t>
  </si>
  <si>
    <t>EXN_368</t>
  </si>
  <si>
    <t>CTR_1054_Z_AKOK-Ndoe-MTN-IHS</t>
  </si>
  <si>
    <t>CTR_1054</t>
  </si>
  <si>
    <t>CTR_702_Z_Hilton-Indoor-8F</t>
  </si>
  <si>
    <t>CTR_702_indoor_8F</t>
  </si>
  <si>
    <t>CTR_1050_Z_Nouvelle-Route-Nkomo</t>
  </si>
  <si>
    <t>CTR_1050</t>
  </si>
  <si>
    <t>EXN_153_H_Salak-MTN-HIS</t>
  </si>
  <si>
    <t>EXN_153</t>
  </si>
  <si>
    <t>EST_195_Z_Bertoua-Nyanganza</t>
  </si>
  <si>
    <t>EST_195</t>
  </si>
  <si>
    <t>CTR_1052_Z_Santa-Barbara-Gottam-IHS</t>
  </si>
  <si>
    <t>CTR_1052</t>
  </si>
  <si>
    <t>CTR_1057_Z_Labogenie</t>
  </si>
  <si>
    <t>CTR_1057</t>
  </si>
  <si>
    <t>EST_194_Z_Bertoua-Birpondo-II</t>
  </si>
  <si>
    <t>EST_194</t>
  </si>
  <si>
    <t>LIT_837_Z_Yassa-Hotel-Midi</t>
  </si>
  <si>
    <t>LIT_837</t>
  </si>
  <si>
    <t>NRD_259_H_GUIDER-KOLLAS</t>
  </si>
  <si>
    <t>NRD_259</t>
  </si>
  <si>
    <t>EST_201_Z_Bertoua-Qtier-Toungou</t>
  </si>
  <si>
    <t>EST_201</t>
  </si>
  <si>
    <t>NRD_256_H_GUIDER-OURO-ALHADJI</t>
  </si>
  <si>
    <t>NRD_256</t>
  </si>
  <si>
    <t>EXN_355_H_Maroua-Hedjere-Miskine</t>
  </si>
  <si>
    <t>EXN_355</t>
  </si>
  <si>
    <t>ADM_238_H_NGD-MARZA</t>
  </si>
  <si>
    <t>ADM_238</t>
  </si>
  <si>
    <t>ADM</t>
  </si>
  <si>
    <t>CTR_702_Z_Hilton-Indoor-0F</t>
  </si>
  <si>
    <t>CTR_702_indoor_0F</t>
  </si>
  <si>
    <t>NRO_147_H_Bambili-Campus-two-IHS</t>
  </si>
  <si>
    <t>NRO_147</t>
  </si>
  <si>
    <t>Hybrid Gen</t>
  </si>
  <si>
    <t>NRO</t>
  </si>
  <si>
    <t>Ndoumbi</t>
  </si>
  <si>
    <t>EST_185</t>
  </si>
  <si>
    <t>CTR_934_Z_Nkolbisson-II-MTN</t>
  </si>
  <si>
    <t>CTR_934</t>
  </si>
  <si>
    <t>CTR_984_Z_Mbalmayo-Ngalan-II</t>
  </si>
  <si>
    <t>CTR_984</t>
  </si>
  <si>
    <t>EST_193_Z_Bertoua-Npoklota-Crf-ENIET</t>
  </si>
  <si>
    <t>EST_193</t>
  </si>
  <si>
    <t>EST_205_Z_Mandjou-Sallekere</t>
  </si>
  <si>
    <t>EST_205</t>
  </si>
  <si>
    <t>Mandjou</t>
  </si>
  <si>
    <t>OST_362_H_Dschang-TSINBING</t>
  </si>
  <si>
    <t>OST_362</t>
  </si>
  <si>
    <t>LIT_878_Z_Souza-New-IHS</t>
  </si>
  <si>
    <t>LIT_878</t>
  </si>
  <si>
    <t>OST_347_H_Bfsam-Baleng-Lycee</t>
  </si>
  <si>
    <t>OST_347</t>
  </si>
  <si>
    <t>OST_364_H_Dschang-Tchouale</t>
  </si>
  <si>
    <t>OST_364</t>
  </si>
  <si>
    <t>CTR_1055_Z_Ndisamba</t>
  </si>
  <si>
    <t>CTR_1055</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</si>
  <si>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</si>
  <si>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</si>
  <si>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</si>
  <si>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</si>
  <si>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</si>
  <si>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</si>
  <si>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</si>
  <si>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</si>
  <si>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</si>
  <si>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</si>
  <si>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</si>
  <si>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</si>
  <si>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</si>
  <si>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NUR 2G</t>
  </si>
  <si>
    <t>NUR 3G</t>
  </si>
  <si>
    <t>NUR 4G</t>
  </si>
  <si>
    <t>medium Grid GE</t>
  </si>
  <si>
    <t xml:space="preserve">ESCO </t>
  </si>
  <si>
    <t>Hybrid solar - S3</t>
  </si>
  <si>
    <t>medium Grid + GE</t>
  </si>
  <si>
    <t>solar + Gen</t>
  </si>
  <si>
    <t>Grid + Solar</t>
  </si>
  <si>
    <t>Grid Gen</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</si>
  <si>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</si>
  <si>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</si>
  <si>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</si>
  <si>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</si>
  <si>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</si>
  <si>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</si>
  <si>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</si>
  <si>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</si>
  <si>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</si>
  <si>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</si>
  <si>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</si>
  <si>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</si>
  <si>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</si>
  <si>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</si>
  <si>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</si>
  <si>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</si>
  <si>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</si>
  <si>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</si>
  <si>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NUR 12/04/2026</t>
  </si>
  <si>
    <t>NUR 11/04/2026</t>
  </si>
  <si>
    <t>Grid - Gen</t>
  </si>
  <si>
    <t>Bad Grid solar + SE</t>
  </si>
  <si>
    <t>Hybrid solar - S1</t>
  </si>
  <si>
    <t>GE</t>
  </si>
  <si>
    <t>Hibrid solar - s3</t>
  </si>
  <si>
    <t xml:space="preserve">MTN </t>
  </si>
  <si>
    <t>Raison d'exclusion</t>
  </si>
  <si>
    <t>Good Grid no GE 8H</t>
  </si>
  <si>
    <t xml:space="preserve"> not accepted</t>
  </si>
  <si>
    <t>not accepted</t>
  </si>
  <si>
    <t>enquete suite a un deces</t>
  </si>
  <si>
    <t>site vandalise</t>
  </si>
  <si>
    <t/>
  </si>
  <si>
    <t>NUR 13/04/2026</t>
  </si>
  <si>
    <t>NUR 14/04/2026</t>
  </si>
  <si>
    <t>NUR 15/04/2026</t>
  </si>
  <si>
    <t>NUR  16/04/2026</t>
  </si>
  <si>
    <t>NUR 18/04/2026</t>
  </si>
  <si>
    <t>NUR 19/04/2026</t>
  </si>
  <si>
    <t xml:space="preserve">nokia number cell </t>
  </si>
  <si>
    <t xml:space="preserve">ZTE number cell </t>
  </si>
  <si>
    <t xml:space="preserve">HUAWEI number cell </t>
  </si>
  <si>
    <t>site en projet</t>
  </si>
  <si>
    <t>NUR 20/04/2026</t>
  </si>
  <si>
    <t>Code site</t>
  </si>
  <si>
    <t>prioriete</t>
  </si>
  <si>
    <t>Nom de site impacte</t>
  </si>
  <si>
    <t>site impactant</t>
  </si>
  <si>
    <t>Numero de ticket</t>
  </si>
  <si>
    <t xml:space="preserve">Grid Gen </t>
  </si>
  <si>
    <t>Nkolmekong-YDE-HIS</t>
  </si>
  <si>
    <t>root cause</t>
  </si>
  <si>
    <t>NUR 21/04/2026</t>
  </si>
  <si>
    <t>NUR 22/04/2026</t>
  </si>
  <si>
    <t>Operationnel</t>
  </si>
  <si>
    <t>PLANNED WORKS</t>
  </si>
  <si>
    <t>NUR 23/04/2026</t>
  </si>
  <si>
    <t>RCA</t>
  </si>
  <si>
    <t>NUR</t>
  </si>
  <si>
    <t>AKTIVCO With Backup</t>
  </si>
  <si>
    <t>ENV TCH OCM</t>
  </si>
  <si>
    <t>Hardware issue</t>
  </si>
  <si>
    <t>Power MTN</t>
  </si>
  <si>
    <t>TX issue MPR / ODU --</t>
  </si>
  <si>
    <t xml:space="preserve">                                       </t>
  </si>
  <si>
    <t>NUR  DU 25/04/2026</t>
  </si>
  <si>
    <t>NUR  DU 26/04/2026</t>
  </si>
  <si>
    <t>NUR  DU 27/04/2026</t>
  </si>
  <si>
    <t>SITE WITH  GPS ISSUE   || 14/04/2026: hardware issue,  site with GPS issue (alarm : TDD down 09Apr 02pm)</t>
  </si>
  <si>
    <t>Grid-Gen (Dismantle)</t>
  </si>
  <si>
    <t>HIS SITE</t>
  </si>
  <si>
    <t>TOPO HIS SITE</t>
  </si>
  <si>
    <t>Solar AER-Gen-Lithium</t>
  </si>
  <si>
    <t>Solar-AER-Gen</t>
  </si>
  <si>
    <t>Grid-Gen(LL Gen)</t>
  </si>
  <si>
    <t>Gen Only (vandalized)</t>
  </si>
  <si>
    <t>Grid-Gen(TGBT LL)</t>
  </si>
  <si>
    <t>Bobongo-Itba-HIS</t>
  </si>
  <si>
    <t>Koweit-City-II-HIS</t>
  </si>
  <si>
    <t>NUR  DU 29/04/2026</t>
  </si>
  <si>
    <t>Zileng-HIS</t>
  </si>
  <si>
    <t>NUR  DU 28/04/2026</t>
  </si>
  <si>
    <t>NUR  DU 05/03/2026</t>
  </si>
  <si>
    <t>NUR  DU 05/02/2026</t>
  </si>
  <si>
    <t xml:space="preserve"> CAUSE</t>
  </si>
  <si>
    <t>NUR  DU 05/04/2026</t>
  </si>
  <si>
    <t>SUO_097_N_Gamoko-Hill-IHS</t>
  </si>
  <si>
    <t>NUR  DU 05/05/2026</t>
  </si>
  <si>
    <t>NUR  DU 05/06/2026</t>
  </si>
  <si>
    <t>his grid only</t>
  </si>
  <si>
    <t>AKTIVCO COUPURE</t>
  </si>
  <si>
    <t>HIS GRID GE</t>
  </si>
  <si>
    <t>Djarengol Delegue-IHS</t>
  </si>
  <si>
    <t>EXCLU</t>
  </si>
  <si>
    <r>
      <t xml:space="preserve">  </t>
    </r>
    <r>
      <rPr>
        <b/>
        <sz val="12"/>
        <color theme="0"/>
        <rFont val="Aptos Narrow"/>
        <family val="2"/>
        <scheme val="minor"/>
      </rPr>
      <t>NUR DAILY RECAP - NUR 1962</t>
    </r>
  </si>
  <si>
    <t>exclu</t>
  </si>
  <si>
    <t>Insecurity</t>
  </si>
  <si>
    <t>operationnel</t>
  </si>
  <si>
    <t>NUR  DU 05/07/2026</t>
  </si>
  <si>
    <t>his ge</t>
  </si>
  <si>
    <t xml:space="preserve">  SUD_110_Z_MBPIKILIKI-IHS(SUD-110) -{ Impacted by SUD_024_Z_Lolodorf(SUD-024) } , SUD_024_Z_Lolodorf(SUD-024): 08.05.26: Carte MPT reçue ce jour à Yaoundé et transfert en cours vers Lolodorf, ETD=09.05.26</t>
  </si>
  <si>
    <t>NUR  DU 05/08/2026</t>
  </si>
  <si>
    <t>Hourly IHS  05/010/2026</t>
  </si>
  <si>
    <t>OCM Ran 05/010/2026 18H</t>
  </si>
  <si>
    <t>OCM Ran 05/10/2026 12H</t>
  </si>
  <si>
    <t>Ticket 05/10/2026</t>
  </si>
  <si>
    <t>Cells Huawei 09052026 9h</t>
  </si>
  <si>
    <t>Cells Huawei 09052026 12h</t>
  </si>
  <si>
    <t>Cells Huawei 09052026 15h</t>
  </si>
  <si>
    <t>ADM_010_H_Ngaoundal</t>
  </si>
  <si>
    <t>ADM_119_H_Ngaoundal3-IHS</t>
  </si>
  <si>
    <t>EXN_007_N_Amchide</t>
  </si>
  <si>
    <t>2605H42162 // INC-20260510-00012822</t>
  </si>
  <si>
    <t>EXN_251_N_SS_Vreket</t>
  </si>
  <si>
    <t>EXN_042_N_Mozogo</t>
  </si>
  <si>
    <t>EXN_104_N_Kolofata</t>
  </si>
  <si>
    <t>EXN_408_URH_GANCEY</t>
  </si>
  <si>
    <t>EXN_308_URH_YEGOUA</t>
  </si>
  <si>
    <t>EXN_314_URH_GOUZOUDOU</t>
  </si>
  <si>
    <t>EXN_262_URH_ASHIGASHIYA</t>
  </si>
  <si>
    <t>EXN_263_URH_KERAWA</t>
  </si>
  <si>
    <t>EXN_294_URH_NGUETCHEWE</t>
  </si>
  <si>
    <t>EXN_421_URH_ZILER</t>
  </si>
  <si>
    <t>EXN_435_URH_MEDMICHE</t>
  </si>
  <si>
    <t>EXN_428 _URH_HOUDA</t>
  </si>
  <si>
    <t>EXN_427_URH_MAZAYA</t>
  </si>
  <si>
    <t>(05-10-2026  groupe whatsapp incident ) impacted by OST_059_H_Fokoue  ,Defaut  de l'ODU sur le site de Bafou corruption de la MIB a Fokoue|| Action :remplacement de l'ODU a Bafou , configuration de la MIB sur le site de Fokoue</t>
  </si>
  <si>
    <t>(05-10-2026  groupe whatsapp incident ) impacted by ADM_008_N_Baiboum  ,Defaut de plantage de l'ODU || Action:Refection des connecteurs. Reset des MPR de part et d'autre des sites de Baiboum et Touboro</t>
  </si>
  <si>
    <t>(05-10-2026  groupe whatsapp incident ) impacted by  CTR_750_Z_Nkometou-II(CTR-750) ,Probleme d'energie || Action : RCA attendu de CAMUSAT</t>
  </si>
  <si>
    <t>(05-10-2026  groupe whatsapp incident ) impacted by   LIT_620_Z_Notre-Dame-de-Yassa(LIT-620) ,MPR plante , apres resolution du probleme d'energie || Action :Reset physique du MPR a Notre Dame de Yassa</t>
  </si>
  <si>
    <t xml:space="preserve">(05-10-2026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t>
  </si>
  <si>
    <t>(05-10-2026  groupe whatsapp incident ) impacted by   EXN_096_H_Yagoua-Ville  Grid fluctuation and unstable || Action: Manuel start of Gen</t>
  </si>
  <si>
    <t>(05-10-2026  groupe whatsapp incident ) impacted by   ADM_010_H_Ngaoundal  A determiner  || sans action</t>
  </si>
  <si>
    <t>Dashbord suivi TOP OFFENDERS 05/10/2026</t>
  </si>
  <si>
    <t xml:space="preserve">cells down 09052026 9h </t>
  </si>
  <si>
    <t>cells down 09052026 12h</t>
  </si>
  <si>
    <t>cells down 09052026 15h</t>
  </si>
  <si>
    <t>cell downs 09052026 9h12</t>
  </si>
  <si>
    <t>cell downs 09052026 12h30</t>
  </si>
  <si>
    <t>cell downs 09052026 15h25</t>
  </si>
  <si>
    <t>(05-10-2026 cells zte): 08/05/2026 : Need BO TX analysis..;..;(05-10-2026 cells zte): 08/05/2026 : Need BO TX analysis</t>
  </si>
  <si>
    <t xml:space="preserve">(05-10-2026 ticket): INC-20260510-00010418...2026-05-10 16:35:16...MTN activated for check power status...Grid Outage...user:NIONAN VENCESLA EBENEZER </t>
  </si>
  <si>
    <t>(05-10-2026 ocm ran 12h) 08.05.26: IHS: GRID BAD VOLTAGES and no space</t>
  </si>
  <si>
    <t xml:space="preserve">(05-10-2026 ocm ran 18h)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..;..;(05-10-2026 ocm ran 12h)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</si>
  <si>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(05-10-2026 ticket): INC-20260510-00018377...Grid Outage</t>
  </si>
  <si>
    <t>(05-10-2026 cells nokia): 
08/05/2026 : Organisation de la Join visite en cours par le 3PP
06/05/2026 : power issue 
30/04/2026 : Power issue || Point suivi par le 3 PP ..;..;(05-10-2026 cells nokia): 
08/05/2026 : Organisation de la Join visite en cours par le 3PP
06/05/2026 : power issue 
30/04/2026 : Power issue || Point suivi par le 3 PP ..;..;(05-10-2026 cells nokia): 
08/05/2026 : Organisation de la Join visite en cours par le 3PP
06/05/2026 : power issue 
30/04/2026 : Power issue || Point suivi par le 3 PP ..;..;(05-10-2026 ticket): INC-20260510-00015749...Others</t>
  </si>
  <si>
    <t>(05-10-2026 ticket): INC-20260510-00015762...2026-05-10 21:00:54...FME is on the way ETA 22H40...Grid Outage...user:OCM_NOC.CAMUSAT</t>
  </si>
  <si>
    <t>(05-10-2026 ocm ran 18h) 10.05.2026: MTN Power Issue hndled by MTN ESCALATE TO MTN..;..;(05-10-2026 ocm ran 12h) 09.05.2026: MTN Power Issue hndled by MTN ESCALATE TO MTN</t>
  </si>
  <si>
    <t>(05-10-2026 ocm ran 18h) Power status check Ongoing</t>
  </si>
  <si>
    <t xml:space="preserve">(05-10-2026 ocm ran 12h) 10/05/2026 Carte recu FME desmond sur site intervention en cours avec le bo tx abanda 
08.05.26: EASv2 remise par OCM et sera expédiée de Douala vers Limbe, ETD 09.05.26
06/05/2026 03.05.2026: Carte EAC Faulty Commande passee a OCM car Spare pas disponible chez Huawei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</si>
  <si>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(05-10-2026 ticket): INC-20260510-00006232...Grid Outage</t>
  </si>
  <si>
    <t>(hourly IHS): 10/05/2026 02:46 0:21:23 46V fme Merlin is heading to site ETA 03:30AM</t>
  </si>
  <si>
    <t xml:space="preserve">(05-10-2026 cells nokia): 08/05/2026 : Feedback RM : Je propose une joint visite dans ce site avec le powerco,
07/05/2026 : Relance faite ce jour 
06/05/2026 : FME activer || Il remplacer le FCOOP || Fkoop non dis[ponible au Ware house de HW la cde va etre transferer a OCM 
05/05/2026 : Check breaker and  interconnection (sfp, optical fiber) between system and radio module, swap its if needed ..;..;(05-10-2026 cells nokia): 08/05/2026 : Feedback RM : Je propose une joint visite dans ce site avec le powerco,
07/05/2026 : Relance faite ce jour 
06/05/2026 : FME activer || Il remplacer le FCOOP || Fkoop non dis[ponible au Ware house de HW la cde va etre transferer a OCM 
05/05/2026 : Check breaker and  interconnection (sfp, optical fiber) between system and radio module, swap its if needed ..;..;(05-10-2026 cells nokia): 08/05/2026 : Feedback RM : Je propose une joint visite dans ce site avec le powerco,
07/05/2026 : Relance faite ce jour 
06/05/2026 : FME activer || Il remplacer le FCOOP || Fkoop non dis[ponible au Ware house de HW la cde va etre transferer a OCM 
05/05/2026 : Check breaker and  interconnection (sfp, optical fiber) between system and radio module, swap its if needed </t>
  </si>
  <si>
    <t>(05-10-2026 ocm ran 18h)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ASAP..;..;(05-10-2026 ocm ran 12h)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</si>
  <si>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(05-10-2026 ocm ran 18h)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ASAP..;..;(05-10-2026 ocm ran 12h)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</si>
  <si>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(05-10-2026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arrivés..;..;(05-10-2026 ocm ran 12h)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</si>
  <si>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(05-10-2026 ocm ran 18h)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L5..;..;(05-10-2026 ocm ran 12h)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</si>
  <si>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(05-10-2026 ocm ran 18h) 09.05.26: Carte EAC faulty et commande passée au SPM, vérifications en cours..;..;(05-10-2026 ocm ran 12h) 09.05.26: Carte EAC faulty et commande passée au SPM, vérifications en cours..;..;(05-10-2026 ticket): INC-20260510-00017453...Transmission Board fault</t>
  </si>
  <si>
    <t>(05-10-2026 ticket): INC-20260510-00009940...Grid only site, No space to deploy MDG// Grid return...Grid only site, No space to deploy MDG// Grid return...Grid Outage...Grid only site, No space to deploy MDG// Grid return</t>
  </si>
  <si>
    <t>(05-10-2026 ticket): INC-20260510-00001839...2026-05-10 04:12:18...Grid outage, Grid only /Awaiting Grid return...Transmission Board fault...user:OCM_NOC.CAMUSAT</t>
  </si>
  <si>
    <t>(05-10-2026 ticket): INC-20260510-00016801...Others</t>
  </si>
  <si>
    <t>(05-10-2026 cells nokia): 09/05/2026 : Need BO RAN analysis ..;..;(05-10-2026 ticket): INC-20260510-00017001...Transmission Board fault</t>
  </si>
  <si>
    <t>(05-10-2026  groupe whatsapp incident ) impacted by OST_059_H_Fokoue  ,Defaut  de l'ODU sur le site de Bafou corruption de la MIB a Fokoue|| Action :remplacement de l'ODU a Bafou , configuration de la MIB sur le site de Fokoue..;..;(05-10-2026 ocm ran 12h) P2 Incident at OST_059_H_Fokoue</t>
  </si>
  <si>
    <t>(05-10-2026 cells nokia): 09/05/2026 : Need BO RAN analysis ..;..;(05-10-2026 ticket): INC-20260510-00014805...Grid Outage</t>
  </si>
  <si>
    <t>(05-10-2026 cells zte): 09/04/2026 : Need BO RAN || Cell was down due to power</t>
  </si>
  <si>
    <t>(05-10-2026 cells nokia): 08/05/2026 : Jumpeurs attendues || Cde en cours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..;..;(05-10-2026 cells nokia): 08/05/2026 : Jumpeurs attendues || Cde en cours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..;..;(05-10-2026 cells nokia): 08/05/2026 : Jumpeurs attendues || Cde en cours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..;..;(05-10-2026 ticket): INC-20260510-00000555...Grid Outage</t>
  </si>
  <si>
    <t>(05-10-2026 cells nokia):  
08/05/2026 : Point escalader et suivant par Mr Theophile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analysis..;..;(05-10-2026 cells nokia):  
08/05/2026 : Point escalader et suivant par Mr Theophile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analysis..;..;(05-10-2026 cells nokia):  
08/05/2026 : Point escalader et suivant par Mr Theophile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</si>
  <si>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(05-10-2026 ticket): INC-20260510-00012168...Transmission Board fault</t>
  </si>
  <si>
    <t>(05-10-2026 cells nokia): 09/05/2026 : Need BO RAN analysis ..;..;(05-10-2026 cells nokia):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</si>
  <si>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(05-10-2026 ocm ran 12h) Power status check Ongoing..;..;(05-10-2026 ticket): INC-20260510-00007683...Grid Outage</t>
  </si>
  <si>
    <t>(05-10-2026 cells nokia): 09/05/2026 : Need BO RAN analysis ..;..;(05-10-2026 ocm ran 18h) Power status check Ongoing..;..;(05-10-2026 ticket): INC-20260510-00012780...Grid Outage</t>
  </si>
  <si>
    <t>(05-10-2026 ticket): INC-20260510-00015753...Transmission Board fault</t>
  </si>
  <si>
    <t>(05-10-2026 ticket): INC-20260510-00017107...Grid Outage</t>
  </si>
  <si>
    <t>(05-10-2026 ocm ran 18h) Power status check Ongoing..;..;(05-10-2026 ticket): INC-20260510-00012791...2026-05-10 23:05:26...BO TX Analyse en cours
No Power Issue on Site, U1 = 51.3V / U2 = 53.6V and Site on GEN. TX FME Herman 656401745 / Huawei is informed....user:OCM_NOC.IHS</t>
  </si>
  <si>
    <t>(05-10-2026 ticket): INC-20260510-00018203...Others</t>
  </si>
  <si>
    <t>(05-10-2026 ticket): INC-20260510-00018389...Grid Outage</t>
  </si>
  <si>
    <t>(05-10-2026 ticket): INC-20260510-00017011...Grid Outage</t>
  </si>
  <si>
    <t xml:space="preserve">(05-10-2026 cells nokia): 09/05/2026: Feedback RM.||Access issue. ETD 15/05/2026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..;..;(05-10-2026 cells nokia): 09/05/2026: Feedback RM.||Access issue. ETD 15/05/2026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</si>
  <si>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(05-10-2026 ticket): INC-20260510-00014755...Grid Outage</t>
  </si>
  <si>
    <t>(05-10-2026 ticket): INC-20260510-00010404...Grid Outage</t>
  </si>
  <si>
    <t>(05-10-2026 cells zte): 09/05/2026 : Power isssue || Mail sent to HIS || Feedback IHS : RCA: Grid only, no space // Grid return</t>
  </si>
  <si>
    <t>(05-10-2026 ticket): INC-20260510-00017007...Grid Outage</t>
  </si>
  <si>
    <t>(05-10-2026  groupe whatsapp incident ) impacted by   LIT_620_Z_Notre-Dame-de-Yassa(LIT-620) ,MPR plante , apres resolution du probleme d'energie || Action :Reset physique du MPR a Notre Dame de Yassa..;..;(05-10-2026 ocm ran 18h) Power status check Ongoing..;..;(05-10-2026 ticket): INC-20260510-00011951...impacted by notre dame de yassa due to power issue ...Grid Outage</t>
  </si>
  <si>
    <t>(hourly IHS): 10/05/2026 02:15 0:52:04 50.2V FMES are unreable, cord Michel is informed</t>
  </si>
  <si>
    <t>(05-10-2026 ticket): INC-20260510-00007007...Grid Outage</t>
  </si>
  <si>
    <t>(hourly IHS): 10/05/2026 07:35 0:25:00 46 V FME is on site</t>
  </si>
  <si>
    <t>(05-10-2026 ticket): INC-20260510-00014819...Grid Outage</t>
  </si>
  <si>
    <t>(05-10-2026 cells nokia): 09/05/2026 : Need BO RAN analysis ..;..;(05-10-2026 ticket): INC-20260510-00013886...Others</t>
  </si>
  <si>
    <t xml:space="preserve">(hourly IHS): 10/05/2026 14:43 0:29:04 50.47 FME Gerald is managing with level 0...;..;(05-10-2026 cells nokia): 09/05/2026 : Feedback RM||Access issue
08052026 :Feedback RM : Plan for tommorrov If access possible 
07/05/2026 : Need BO RAN ongoing|| Activate FME to check port RF EXT1 to  FSMF radio || Access issue ..;..;(05-10-2026 cells nokia): 09/05/2026 : Feedback RM||Access issue
08052026 :Feedback RM : Plan for tommorrov If access possible 
07/05/2026 : Need BO RAN ongoing|| Activate FME to check port RF EXT1 to  FSMF radio || Access issue ..;..;(05-10-2026 cells nokia): 09/05/2026 : Feedback RM||Access issue
08052026 :Feedback RM : Plan for tommorrov If access possible 
07/05/2026 : Need BO RAN ongoing|| Activate FME to check port RF EXT1 to  FSMF radio || Access issue </t>
  </si>
  <si>
    <t>(05-10-2026 ticket): INC-20260510-00018691...Grid Outage</t>
  </si>
  <si>
    <t>(05-10-2026 ocm ran 12h) Power status check Ongoing</t>
  </si>
  <si>
    <t>(05-10-2026 ticket): INC-20260510-00018379...Grid Outage</t>
  </si>
  <si>
    <t>(05-10-2026 ticket): INC-20260510-00018366</t>
  </si>
  <si>
    <t>(05-10-2026 ticket): INC-20260510-00006908...Grid Outage</t>
  </si>
  <si>
    <t>(05-10-2026 ticket): INC-20260510-00008853...Grid Outage</t>
  </si>
  <si>
    <t>(05-10-2026 cells nokia): 09/05/2026 : Need BO RAN analysis ..;..;(05-10-2026 cells nokia): 09/05/2026: Feedback RM|| Intervention en cour
08/05/2026 :Check breaker and  interconnection (sfp, optical fiber) between system and radio module, swap its if needed || Power issue
05/05/2026: Intervention prevue pour ce jour  ||Intervention en cours || Cell up fter remplcemet de la Area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30.04.2026..;..;(05-10-2026 ticket): INC-20260510-00008721...Others</t>
  </si>
  <si>
    <t>(05-10-2026 ticket): INC-20260510-00018823...Auto TT closure RCA...Transmission Board fault</t>
  </si>
  <si>
    <t>(05-10-2026 ticket): INC-20260510-00015635...Auto TT closure RCA...Transmission Board fault</t>
  </si>
  <si>
    <t>(05-10-2026 ticket): INC-20260510-00010574...No Power issue on site the site is on GEN Ubaie = 53.6V . TX FME Eric 657760519 / Huawei is informed....No Power issue on site the site is on GEN Ubaie = 53.6V . TX FME Eric 657760519 / Huawei is informed....Grid Outage...No Power issue on site the site is on GEN Ubaie = 53.6V . TX FME Eric 657760519 / Huawei is informed.</t>
  </si>
  <si>
    <t>(05-10-2026 ticket): INC-20260510-00018647...Others</t>
  </si>
  <si>
    <t>(05-10-2026 ticket): INC-20260510-00001791...Grid Outage</t>
  </si>
  <si>
    <t>(05-10-2026 ticket): INC-20260510-00014667...Grid Outage</t>
  </si>
  <si>
    <t>(hourly IHS): 10/05/2026 05:01 1:14:41 46.3V Grid only site, No space to deployed MDG/Awaiting Grid return/Franklin</t>
  </si>
  <si>
    <t>(05-10-2026 ticket): INC-20260510-00005409...Grid Outage</t>
  </si>
  <si>
    <t>(05-10-2026 ticket): INC-20260510-00018800...Others</t>
  </si>
  <si>
    <t>(05-10-2026 ticket): INC-20260510-00016015...Grid Outage</t>
  </si>
  <si>
    <t>(05-10-2026 ocm ran 18h) 10/05/2026 site instable..;..;(05-10-2026 ocm ran 12h) Power status check Ongoing</t>
  </si>
  <si>
    <t>(05-10-2026 ticket): INC-20260510-00018638...Grid Outage</t>
  </si>
  <si>
    <t>(05-10-2026 ticket): INC-20260510-00016548...Grid Outage</t>
  </si>
  <si>
    <t>(05-10-2026 ticket): INC-20260510-00008923...Grid Outage</t>
  </si>
  <si>
    <t>(05-10-2026 ticket): INC-20260510-00015271...Others</t>
  </si>
  <si>
    <t>(05-10-2026 ocm ran 18h) Power status check Ongoing..;..;(05-10-2026 ocm ran 12h) Power status check Ongoing</t>
  </si>
  <si>
    <t>(05-10-2026 ticket): INC-20260510-00013615...Others</t>
  </si>
  <si>
    <t xml:space="preserve">(05-10-2026 cells nokia):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..;..;(05-10-2026 cells nokia): 09/05/2026: Escalade faite au PM || En attente de son Feedback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..;..;(05-10-2026 cells nokia): 09/05/2026: Escalade faite au PM || En attente de son Feedback||FME worked on site on 07/05/2025 and noticed that  
ARGA PN 474800A is faulty and need tobe replaced . SP  request ongoing /New Plan Date: 12/05/2026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</si>
  <si>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(05-10-2026 ticket): INC-20260510-00018659...Grid Outage</t>
  </si>
  <si>
    <t>(05-10-2026 ticket): INC-20260510-00014744...Grid Outage</t>
  </si>
  <si>
    <t>(05-10-2026 ticket): INC-20260510-00011069...Grid Outage</t>
  </si>
  <si>
    <t xml:space="preserve">(05-10-2026 cells zte): 09/05/2026 : Need BO RAN analysis || Cell was down due to power </t>
  </si>
  <si>
    <t>(05-10-2026 cells nokia): 09/05/2026 : Check breaker and  interconnection (sfp, optical fiber) between system and radio module, swap its if needed ||09/05/2026: Feedback RM|| Intervention en cour</t>
  </si>
  <si>
    <t>(05-10-2026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t>
  </si>
  <si>
    <t>(05-10-2026 ticket): INC-20260510-00006912...Grid Outage</t>
  </si>
  <si>
    <t>(05-10-2026 ticket): INC-20260510-00007009...Grid Outage</t>
  </si>
  <si>
    <t xml:space="preserve">(05-10-2026 cells nokia): 09/05/2026 : Need BO RAN analysis ..;..;(05-10-2026 cells nokia): 09/05/2026 : Need BO RAN analysis </t>
  </si>
  <si>
    <t>(05-10-2026 ticket): INC-20260510-00007264...Grid Outage</t>
  </si>
  <si>
    <t>(05-10-2026 ticket): INC-20260510-00014391...Others</t>
  </si>
  <si>
    <t>(05-10-2026 ticket): INC-20260510-00000976...plantage du mpr ...Grid Outage</t>
  </si>
  <si>
    <t>(05-10-2026 ticket): INC-20260510-00013433...Grid Outage</t>
  </si>
  <si>
    <t xml:space="preserve">(05-10-2026 cells nokia): 
09/05/2026 : Need BO RAN analysis
08/05/2026 : Need BO RAN analysis ..;..;(05-10-2026 cells nokia): 
09/05/2026 : Need BO RAN analysis
08/05/2026 : Need BO RAN analysis ..;..;(05-10-2026 cells nokia): 
09/05/2026 : Need BO RAN analysis||FME should check and replace FRGU
08/05/2026 : Need BO RAN analysis </t>
  </si>
  <si>
    <t>(05-10-2026 ticket): INC-20260510-00014683...Grid Outage</t>
  </si>
  <si>
    <t>(05-10-2026 ocm ran 18h) Power status check Ongoing..;..;(05-10-2026 ticket): INC-20260510-00012279...Grid outage, no backup ...Others</t>
  </si>
  <si>
    <t>(05-10-2026 ticket): INC-20260510-00009535...2026-05-10 15:35:09...The technician is on the way to the site ETA 17h35...Grid Outage...user:OCM_NOC.CAMUSAT</t>
  </si>
  <si>
    <t>(05-10-2026 ticket): INC-20260510-00017840...Transmission Board fault</t>
  </si>
  <si>
    <t>(05-10-2026 ticket): INC-20260510-00015470...Grid Outage</t>
  </si>
  <si>
    <t>(05-10-2026 ticket): INC-20260510-00014583...Grid Outage</t>
  </si>
  <si>
    <t>(05-10-2026 ticket): INC-20260510-00015294...Grid Outage</t>
  </si>
  <si>
    <t>(05-10-2026 ticket): INC-20260510-00015413...Grid Outage</t>
  </si>
  <si>
    <t>(05-10-2026 ticket): INC-20260510-00009207...	Rectifiers hanging when load increased (Lack of rectifiers). // Rectifiers reset....	Rectifiers hanging when load increased (Lack of rectifiers). // Rectifiers reset....Others...	Rectifiers hanging when load increased (Lack of rectifiers). // Rectifiers reset.</t>
  </si>
  <si>
    <t>(05-10-2026 ticket): INC-20260510-00012526...Transmission Board fault</t>
  </si>
  <si>
    <t>(05-10-2026 ticket): INC-20260510-00013961...Grid Outage</t>
  </si>
  <si>
    <t>(05-10-2026 ticket): INC-20260510-00013587...Others</t>
  </si>
  <si>
    <t>(hourly IHS): 10/05/2026 21:53 0:19:46 45.8 FME Herbert is managing with level 0...;..;(05-10-2026 ticket): INC-20260510-00016099...Others</t>
  </si>
  <si>
    <t>(05-10-2026 ticket): INC-20260510-00013202...Grid Outage</t>
  </si>
  <si>
    <t>(05-10-2026 ticket): INC-20260510-00013381...Grid Outage</t>
  </si>
  <si>
    <t>(05-10-2026 ticket): INC-20260510-00015390...Grid Outage</t>
  </si>
  <si>
    <t>(05-10-2026 ticket): INC-20260510-00015445...Grid Outage</t>
  </si>
  <si>
    <t xml:space="preserve">(05-10-2026 cells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..;..;(05-10-2026 cells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..;..;(05-10-2026 cells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</si>
  <si>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(05-10-2026 ticket): INC-20260510-00000532...Grid Outage</t>
  </si>
  <si>
    <t>(05-10-2026 ticket): INC-20260510-00014080...Grid Outage</t>
  </si>
  <si>
    <t>(05-10-2026 ticket): INC-20260510-00013382...Grid Outage</t>
  </si>
  <si>
    <t>(05-10-2026 ticket): INC-20260510-00014081...Grid Outage</t>
  </si>
  <si>
    <t>(05-10-2026 ticket): INC-20260510-00015773...Grid Outage</t>
  </si>
  <si>
    <t>(05-10-2026 ticket): INC-20260510-00013160...Auto TT closure RCA...Others</t>
  </si>
  <si>
    <t>(05-10-2026 ticket): INC-20260510-00009786...Transmission Board fault</t>
  </si>
  <si>
    <t>(05-10-2026 ticket): INC-20260510-00009449...Grid Outage</t>
  </si>
  <si>
    <t xml:space="preserve">(05-10-2026 cells nokia): 08/05/2026 : FME a recharger le software hier || Nouvelle alarme apparue || Feedback RM : Plan for next week 
07/05/2026 : Check breaker and  interconnection (sfp, optical fiber) between system and radio module, swap its if needed || Rajout d'un second depart || Access issue ..;..;(05-10-2026 cells nokia): 08/05/2026 : FME a recharger le software hier || Nouvelle alarme apparue || Feedback RM : Plan for next week 
07/05/2026 : Check breaker and  interconnection (sfp, optical fiber) between system and radio module, swap its if needed || Rajout d'un second depart || Access issue ..;..;(05-10-2026 cells nokia): 08/05/2026 : FME a recharger le software hier || Nouvelle alarme apparue || Feedback RM : Plan for next week 
07/05/2026 : Check breaker and  interconnection (sfp, optical fiber) between system and radio module, swap its if needed || Rajout d'un second depart || Access issue </t>
  </si>
  <si>
    <t>(05-10-2026 ticket): INC-20260510-00016152...Grid Outage</t>
  </si>
  <si>
    <t>(05-10-2026 ticket): INC-20260510-00000557...Grid Outage</t>
  </si>
  <si>
    <t>(05-10-2026 ticket): INC-20260510-00015149...Others</t>
  </si>
  <si>
    <t>(05-10-2026 ticket): INC-20260510-00014794...Others</t>
  </si>
  <si>
    <t>(hourly IHS): 10/05/2026 22:01 0:58:51 42.2V FME Alain is heading to site, ETA 23h45</t>
  </si>
  <si>
    <t>(05-10-2026 ticket): INC-20260510-00014698...Auto TT closure RCA...Others</t>
  </si>
  <si>
    <t>(05-10-2026 ticket): INC-20260510-00015112...Grid Outage</t>
  </si>
  <si>
    <t>(05-10-2026 ticket): INC-20260510-00013986...Others</t>
  </si>
  <si>
    <t>(05-10-2026 ticket): INC-20260510-00000594...Grid Outage</t>
  </si>
  <si>
    <t>(05-10-2026 ticket): INC-20260510-00000558...Grid Outage</t>
  </si>
  <si>
    <t>(05-10-2026 ticket): INC-20260510-00006591...Grid Outage</t>
  </si>
  <si>
    <t>(05-10-2026 ticket): INC-20260510-00013186...Grid Outage</t>
  </si>
  <si>
    <t>(05-10-2026 ticket): INC-20260510-00006407...Grid Outage</t>
  </si>
  <si>
    <t>(05-10-2026 ticket): INC-20260510-00014499...Others</t>
  </si>
  <si>
    <t>(05-10-2026 ticket): INC-20260510-00011579...Grid Outage</t>
  </si>
  <si>
    <t>(05-10-2026 ticket): INC-20260510-00013475...Grid Outage</t>
  </si>
  <si>
    <t>(05-10-2026 ticket): INC-20260510-00011223...2026-05-10 16:53:45...power issue here the power guy are taken point ...Grid Outage...user:OCM_NOC.CAMUSAT</t>
  </si>
  <si>
    <t>(05-10-2026 ticket): INC-20260510-00011226...2026-05-10 16:55:10...Impacted by LIT_791_Z_Mabanda-New /Main site up awaited...Grid Outage...user:OCM_NOC.CAMUSAT</t>
  </si>
  <si>
    <t>(hourly IHS): 10/05/2026 17:48 0:19:35 0 FME Alban is on the way; ETA ASAP.</t>
  </si>
  <si>
    <t>(hourly IHS): 10/05/2026 18:53 0:21:00 54.3 FME Gael is on the way to site, ETA 07:40 PM...;..;(05-10-2026 ocm ran 18h) Power status check Ongoing</t>
  </si>
  <si>
    <t>(05-10-2026 ticket): INC-20260510-00004530...2026-05-10 10:36:03...no power issue u=49v load=39A site on grid...power issue observed Camusat support informed and he is managing it we are following up ...Grid Outage...user:OCM_NOC.CAMUSAT</t>
  </si>
  <si>
    <t>(05-10-2026  groupe whatsapp incident ) impacted by   LIT_620_Z_Notre-Dame-de-Yassa(LIT-620) ,MPR plante , apres resolution du probleme d'energie || Action :Reset physique du MPR a Notre Dame de Yassa..;..;(05-10-2026 ocm ran 18h) Power status check Ongoing..;..;(05-10-2026 ticket): INC-20260510-00011954...impacted by notre dame de yassa due to power issue ...Grid Outage</t>
  </si>
  <si>
    <t>(hourly IHS): 10/05/2026 22:06 0:53:37 46.1V Grid outage, Gen overload. // Awaiting Grid return.</t>
  </si>
  <si>
    <t>(05-10-2026 ticket): INC-20260510-00015790...Grid Outage</t>
  </si>
  <si>
    <t>(05-10-2026 ticket): INC-20260510-00014623...Grid Outage</t>
  </si>
  <si>
    <t>(05-10-2026 cells nokia):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activer..;..;(05-10-2026 cells nokia): 
09/05/2026: Escalade faite au PM || En attente de son Feedback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activer..;..;(05-10-2026 cells nokia): 
09/05/2026: Escalade faite au PM || En attente de son Feedback||After on site troubeshooting ,FME reported  thatSpare : FBBC
PN: 472797A.101is faulty and need to be replaced /Spare pare request  ongoing:
New plan date:11/05/2026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</si>
  <si>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(05-10-2026 ticket): INC-20260510-00015036...Grid Outage</t>
  </si>
  <si>
    <t>(05-10-2026 ticket): INC-20260510-00018501...Others</t>
  </si>
  <si>
    <t>(05-10-2026 cells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,5,6..;..;(05-10-2026 cells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</si>
  <si>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 xml:space="preserve">(05-10-2026 cells nokia): 09/05/2026 : Check breaker and  interconnection (sfp, optical fiber) between system and radio module, swap its if needed </t>
  </si>
  <si>
    <t>(05-10-2026 cells huawei):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07/05/2026..;..;(05-10-2026 cells huawei):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07/05/2026..;..;(05-10-2026 cells huawei):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</si>
  <si>
    <t>(05-10-2026 ticket): INC-20260510-00013238...Grid Outage</t>
  </si>
  <si>
    <t>(05-10-2026 cells nokia):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..;..;(05-10-2026 cells nokia): 09/05/2026: Escalade faite au PM || En attente de son Feedback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..;..;(05-10-2026 cells nokia): 09/05/2026: Escalade faite au PM || En attente de son Feedback||After on sit e check FME noticed  FRMF/FRGU/Jumpers are faulty and need to be replaced
New plan date : 10/05/2026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..;..;(05-10-2026 ticket): INC-20260510-00010032...Grid Outage</t>
  </si>
  <si>
    <t>(05-10-2026 ticket): INC-20260510-00014411...Grid Outage</t>
  </si>
  <si>
    <t>(hourly IHS): 10/05/2026 11:36 0:24:00 51.9 V Fme is informd and managing ETA = ASAP</t>
  </si>
  <si>
    <t>(05-10-2026 ticket): INC-20260510-00012020...Grid Outage</t>
  </si>
  <si>
    <t>(05-10-2026 ticket): INC-20260510-00015419...Grid Outage</t>
  </si>
  <si>
    <t>(05-10-2026 ticket): INC-20260510-00014428...groupe en arrêt,
redémarrage manuel par le niveau zéro....Grid Outage</t>
  </si>
  <si>
    <t>(05-10-2026 ticket): INC-20260510-00013940...impacté après Mbamti ...Grid Outage</t>
  </si>
  <si>
    <t>(05-10-2026 ticket): INC-20260510-00013164...Transmission Board fault</t>
  </si>
  <si>
    <t>(05-10-2026 ticket): INC-20260510-00013969...Grid Outage</t>
  </si>
  <si>
    <t>(05-10-2026 ticket): INC-20260510-00014430...Grid Outage</t>
  </si>
  <si>
    <t>(05-10-2026 ticket): INC-20260510-00014418...Grid Outage</t>
  </si>
  <si>
    <t>(05-10-2026 ticket): INC-20260510-00014100...Grid Outage</t>
  </si>
  <si>
    <t>(05-10-2026 ticket): INC-20260510-00014670...Grid Outage</t>
  </si>
  <si>
    <t>(05-10-2026 ticket): INC-20260510-00008156...2026-05-10 14:34:12...investigations ongoing / FME is trying to get level0...Grid Outage...user:OCM_NOC.CAMUSAT</t>
  </si>
  <si>
    <t>(05-10-2026 ticket): INC-20260510-00014569...Others</t>
  </si>
  <si>
    <t>(hourly IHS): 10/05/2026 18:52 0:21:15 35 Fme Is managing with level 0..;..;(05-10-2026 ocm ran 18h) Power status check Ongoing</t>
  </si>
  <si>
    <t>(hourly IHS): 10/05/2026 09:47 0:13:00 0 v Fme is informed ETA Asap</t>
  </si>
  <si>
    <t>(hourly IHS): 10/05/2026 09:39 0:21:00 48 V Fme is on the way ETA = 10: 20 Am..;..;(05-10-2026 ticket): INC-20260510-00005277...low oil pressure. // Oil topped-up and Manual start of Gen....low oil pressure. // Oil topped-up and Manual start of Gen....Transmission Board fault</t>
  </si>
  <si>
    <t>(05-10-2026 ticket): INC-20260510-00013614...Auto TT closure RCA...Transmission Board fault</t>
  </si>
  <si>
    <t>(05-10-2026 ticket): INC-20260510-00018259...Others</t>
  </si>
  <si>
    <t>(05-10-2026 ticket): INC-20260510-00013403...Others</t>
  </si>
  <si>
    <t>(05-10-2026 ticket): INC-20260510-00006555...Access issue: the neighbours prevented the technician from carrying out the work because they say the generator is making noise IHS SS MAXIME is informed and confirmed// (Grid-Gen) : Gen started and...Access issue: the neighbours prevented the technician from carrying out the work because they say the generator is making noise IHS SS MAXIME is informed and confirmed// (Grid-Gen) : Gen started and...Grid Outage</t>
  </si>
  <si>
    <t xml:space="preserve">(05-10-2026 cells nokia): 09/05/2026 : Need BO RAN analysis </t>
  </si>
  <si>
    <t>(05-10-2026 ticket): INC-20260510-00015998...Grid Outage</t>
  </si>
  <si>
    <t>(05-10-2026 ticket): INC-20260510-00013385...Others</t>
  </si>
  <si>
    <t>(05-10-2026 ticket): INC-20260510-00015174...Grid Outage</t>
  </si>
  <si>
    <t>(05-10-2026 ticket): INC-20260510-00014993...Grid Outage</t>
  </si>
  <si>
    <t>(05-10-2026 ticket): INC-20260510-00015047...Grid Outage</t>
  </si>
  <si>
    <t>(05-10-2026 ticket): INC-20260510-00015637...Others</t>
  </si>
  <si>
    <t>(05-10-2026 ticket): INC-20260510-00004073...2026-05-10 08:34:05... grid only site probable grid outage / FME will check...Grid Outage...user:OCM_NOC.CAMUSAT</t>
  </si>
  <si>
    <t>(05-10-2026 ticket): INC-20260510-00015309...Others</t>
  </si>
  <si>
    <t>(05-10-2026 ticket): INC-20260510-00014226...Others</t>
  </si>
  <si>
    <t>(05-10-2026 ticket): INC-20260510-00004179...2026-05-10 07:26:51...Hybrid system malfunction // FME reset card and started GEN manually...Hybrid system malfunction // FME reset card and started GEN manually...Transmission Board fault...user:OCM_NOC.IHS</t>
  </si>
  <si>
    <t>(hourly IHS): 10/05/2026 15:55 0:11:09 44.8 FME Emmanuel is on site.</t>
  </si>
  <si>
    <t>(05-10-2026 ticket): INC-20260510-00018555...Others</t>
  </si>
  <si>
    <t>(05-10-2026 ticket): INC-20260510-00015206...Auto TT closure RCA...Others</t>
  </si>
  <si>
    <t>(05-10-2026 ticket): INC-20260510-00015056...Others</t>
  </si>
  <si>
    <t>(05-10-2026 ticket): INC-20260510-00002251...Power issue 
Technicien power suit le point ...Grid Outage</t>
  </si>
  <si>
    <t xml:space="preserve">(05-10-2026 cells nokia):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..;..;(05-10-2026 cells nokia): 09/05/2026: Escalade faite au PM || En attente de son Feedback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..;..;(05-10-2026 cells nokia): 09/05/2026: Escalade faite au PM || En attente de son Feedback ||After on site  check FME noticed faulty FRMF / SP request ongoing to 
be replaced   /new planned:11/05/2026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</si>
  <si>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(05-10-2026 ticket): INC-20260510-00014609...Others</t>
  </si>
  <si>
    <t>(05-10-2026 ticket): INC-20260510-00014833...Grid Outage</t>
  </si>
  <si>
    <t>(05-10-2026 ocm ran 18h) 10/05/2026 fme FABIEN activé ETA =12H26 UTC  // SITE UP mais probleme de probleme de supervision
Need FME on site to local Tshoot / fme activated ETA ASAP..;..;(05-10-2026 ocm ran 12h) 10/05/2026 fme FABIEN activé ETA =12H26 UTC 
Need FME on site to local Tshoot / fme activated ETA ASAP</t>
  </si>
  <si>
    <t>(hourly IHS): 10/05/2026 10:53 0:07:00 42.2 V Fme is on Site</t>
  </si>
  <si>
    <t>(05-10-2026 ocm ran 18h)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UTC..;..;(05-10-2026 ocm ran 12h)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</si>
  <si>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(05-10-2026 ticket): INC-20260510-00014380...Grid Outage</t>
  </si>
  <si>
    <t>(05-10-2026 ticket): INC-20260510-00013617...Others</t>
  </si>
  <si>
    <t>(05-10-2026  groupe whatsapp incident ) impacted by   ADM_010_H_Ngaoundal  A determiner  || sans action..;..;(05-10-2026 ocm ran 18h) Power status check Ongoing..;..;(05-10-2026 ocm ran 12h) Power status check Ongoing</t>
  </si>
  <si>
    <t>(05-10-2026  groupe whatsapp incident ) impacted by   ADM_010_H_Ngaoundal  A determiner  || sans action..;..;(05-10-2026 ocm ran 18h) Power status check Ongoing..;..;(05-10-2026 ocm ran 12h) Power status check Ongoing..;..;(05-10-2026 ticket): INC-20260510-00016303...2026-05-10 21:35:40...No power issue on site, U: 54.1V, site on grid...Sans action...Others...A determiner...user:ABANDA	Jean Roland</t>
  </si>
  <si>
    <t>(05-10-2026 cells nokia): 
09/05/2026 : Need BO RAN analysis
08/05/2026 : Need BO RAN analysis ..;..;(05-10-2026 cells nokia): 
09/05/2026 : Need BO RAN analysis
08/05/2026 : Need BO RAN analysis ..;..;(05-10-2026 ticket): INC-20260510-00016151...Others</t>
  </si>
  <si>
    <t xml:space="preserve">(05-10-2026  groupe whatsapp incident ) impacted by OST_059_H_Fokoue  ,Defaut  de l'ODU sur le site de Bafou corruption de la MIB a Fokoue|| Action :remplacement de l'ODU a Bafou , configuration de la MIB sur le site de Fokoue..;..;(05-10-2026 ocm ran 12h) P2 Incident at OST_059_H_Fokoue: FME sur site de Bafou travaux en cours </t>
  </si>
  <si>
    <t>(05-10-2026 ticket): INC-20260510-00013539...Grid Outage</t>
  </si>
  <si>
    <t>(hourly IHS): 10/05/2026 19:00 0:13:31 47.1 FME Moses is managing with level 0...;..;(05-10-2026 ocm ran 18h) Power status check Ongoing</t>
  </si>
  <si>
    <t>(hourly IHS): 10/05/2026 16:58 1:09:44 No com FME Brice is on the way; ETA 06:15 PM.</t>
  </si>
  <si>
    <t>(hourly IHS): 10/05/2026 16:00 3:14:04 0.9 Grid only site, No space to deploy MDG/Awaiting Grid return</t>
  </si>
  <si>
    <t>(05-10-2026 ticket): INC-20260510-00014861...Others</t>
  </si>
  <si>
    <t>(05-10-2026 cells nokia): 09/05/2026: Feedback RM|| ETD 10/05/2026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needed..;..;(05-10-2026 cells nokia): 09/05/2026: Feedback RM|| ETD 10/05/2026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needed..;..;(05-10-2026 ticket): INC-20260510-00015392...Grid Outage</t>
  </si>
  <si>
    <t>(05-10-2026 ticket): INC-20260510-00002242...Power issue 
Technicien power suit le point ...Grid Outage</t>
  </si>
  <si>
    <t>(05-10-2026 ticket): INC-20260510-00014434...Grid Outage</t>
  </si>
  <si>
    <t>(05-10-2026 ticket): INC-20260510-00014200...Others</t>
  </si>
  <si>
    <t>(05-10-2026 ticket): INC-20260510-00014416...Grid Outage</t>
  </si>
  <si>
    <t>(05-10-2026 ticket): INC-20260510-00015873...Grid Outage</t>
  </si>
  <si>
    <t>(05-10-2026 ocm ran 18h)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status..;..;(05-10-2026 ocm ran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</si>
  <si>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(05-10-2026 ticket): INC-20260510-00013377...Grid Outage</t>
  </si>
  <si>
    <t>(05-10-2026 ticket): INC-20260510-00015354...Grid Outage</t>
  </si>
  <si>
    <t>(05-10-2026 ticket): INC-20260510-00013167...Grid Outage</t>
  </si>
  <si>
    <t>(hourly IHS): 10/05/2026 05:59 0:17:10 7.7V FME is on the way ETA 06:45 AM/Maxime is informed..;..;(05-10-2026 ticket): INC-20260510-00002828...Grid outage ;site went down because Gen fails to start due to ATS alarming //he reset it and Gen started...Grid outage ;site went down because Gen fails to start due to ATS alarming //he reset it and Gen started...Grid Outage</t>
  </si>
  <si>
    <t>(05-10-2026 ticket): INC-20260510-00015798...Others</t>
  </si>
  <si>
    <t>(05-10-2026 ticket): INC-20260510-00014220...Others</t>
  </si>
  <si>
    <t>(05-10-2026 ticket): INC-20260510-00015023...Grid Outage</t>
  </si>
  <si>
    <t>(05-10-2026 ocm ran 18h) New BTS installed and not yet accepted..;..;(05-10-2026 ocm ran 12h) New BTS installed and not yet accepted</t>
  </si>
  <si>
    <t>(05-10-2026 ocm ran 18h) 10.05.26: Grid only site grid outage / grid return awaited - Escalated to L3
08.05.26: Grid only site grid outage / grid return awaited - Escalated to L3
07.05.26: Grid only site grid outage / grid return awaited - Escalated to L2
06.05.26: Grid only site grid outage / grid return awaited..;..;(05-10-2026 ocm ran 12h) 10.05.26: Grid only site grid outage / grid return awaited - Escalated to L3
08.05.26: Grid only site grid outage / grid return awaited - Escalated to L3
07.05.26: Grid only site grid outage / grid return awaited - Escalated to L2
06.05.26: Grid only site grid outage / grid return awaited</t>
  </si>
  <si>
    <t>(05-10-2026  groupe whatsapp incident ) impacted by  CTR_750_Z_Nkometou-II(CTR-750) ,Probleme d'energie || Action : RCA attendu de CAMUSAT..;..;(05-10-2026 cells zte): 08/05/2026 : Need BO RAN ongoing..;..;(05-10-2026 cells zte): 09/05/2026 : Need BO RAN analysis || Site unstable due to transmission
08/05/2026 : Need BO RAN ongoing || Check la connectivité de la RRU 61 || FME etienne activer pour investugation  || Demande du work permis en cours ..;..;(05-10-2026 ocm ran 12h) Power status check Ongoing</t>
  </si>
  <si>
    <t>(05-10-2026 ticket): INC-20260510-00014720...Grid Outage</t>
  </si>
  <si>
    <t>(05-10-2026 ticket): INC-20260510-00014387...Others</t>
  </si>
  <si>
    <t xml:space="preserve">(05-10-2026 cells nokia):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..;..;(05-10-2026 cells nokia): 
09/05/2026: Escalade faite au PM || En attente de son Feedback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..;..;(05-10-2026 cells nokia): 
09/05/2026: Escalade faite au PM || En attente de son Feedback||This is new occurence Faulty FXED to be be replaced/Spare part request ongoing New Plan Date: 12/05/2026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</si>
  <si>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(05-10-2026 cells zte): 09/04/2026 : Power issue || Mail sent to Camusat</t>
  </si>
  <si>
    <t>(05-10-2026 cells zte): 09/05/2026 : Intervention prevu pour ce jour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down..;..;(05-10-2026 cells zte):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down..;..;(05-10-2026 cells zte):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</si>
  <si>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(05-10-2026 cells zte): 09/05/2026 : Check and clean RRU 61 port 11||FME Fabrice activer  ||..;..;(05-10-2026 cells zte): 09/05/2026 : Check and clean RRU 61 port 11||FME Fabrice activer  ||</t>
  </si>
  <si>
    <t>(05-10-2026 cells zte): 09/05/2026 : Need BO RAN analysis || Cell was down due to power || Power issue || Mail sent to Camusat</t>
  </si>
  <si>
    <t>(05-10-2026 ticket): INC-20260510-00013857...Others</t>
  </si>
  <si>
    <t xml:space="preserve">(05-10-2026 cells zte): 08/05/2026 : Check and clean RRU 52 ant 5 || FME activer et Presentement sur Dizangue || Intervention apres Dizangue ..;..;(05-10-2026 cells zte): 09/05/2026 : Feedback FME : Commande Jumpeurs en cours 
08/05/2026 : Check and clean RRU 52 ant 5 || FME activer et Presentement sur Dizangue || Intervention apres Dizangue ..;..;(05-10-2026 cells zte): 09/05/2026 : Feedback FME : Commande Jumpeurs en cours 
08/05/2026 : Check and clean RRU 52 ant 5 || FME activer et Presentement sur Dizangue || Intervention apres Dizangue </t>
  </si>
  <si>
    <t>(05-10-2026 ticket): INC-20260510-00004051...Grid Outage</t>
  </si>
  <si>
    <t>(05-10-2026 cells zte): 
09/05/2026 : Intervention prevue pour ce jour 
08/05/2026 : FME presentement sur le site de Missole || Intervention reporter pour demain || ETA : 09/05/2026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61..;..;(05-10-2026 cells zte): 
09/05/2026 : Intervention prevue pour ce jour 
08/05/2026 : FME presentement sur le site de Missole || Intervention reporter pour demain || ETA : 09/05/2026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61..;..;(05-10-2026 cells zte): 
09/05/2026 : Feedback PM : VSWR correction Plan date  review  : 10/05/2026
08/05/2026 : FME presentement sur le site de Missole || Intervention reporter pour demain || ETA : 09/05/2026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</si>
  <si>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(05-10-2026 cells zte): 09/05/2026 : Commande de la fibre en cours 
08/05/2026 : FME sur site || Intervention en cours || Feedback  FME : F.O  faulty || Tickets creer au FME pour la commande de la F.O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..;..;(05-10-2026 cells zte): 09/05/2026 : Commande de la fibre en cours 
08/05/2026 : FME sur site || Intervention en cours || Feedback  FME : F.O  faulty || Tickets creer au FME pour la commande de la F.O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..;..;(05-10-2026 cells zte): 09/05/2026 : Commande de la fibre en cours 
08/05/2026 : FME sur site || Intervention en cours || Feedback  FME : F.O  faulty || Tickets creer au FME pour la commande de la F.O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t>
  </si>
  <si>
    <t>(05-10-2026 ocm ran 18h)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issue)..;..;(05-10-2026 ocm ran 12h)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</si>
  <si>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(05-10-2026 cells zte): 09/05/2026 : Need BO TX analysis..;..;(05-10-2026 ocm ran 12h) Power status check Ongoing</t>
  </si>
  <si>
    <t>(05-10-2026 ocm ran 18h)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16H..;..;(05-10-2026 ocm ran 12h)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</si>
  <si>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(05-10-2026 cells zte): 09/05/2026 : Power issue || Mail sent to IHS..;..;(05-10-2026 ocm ran 12h) Power status check Ongoing</t>
  </si>
  <si>
    <t>(05-10-2026 ocm ran 18h)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status..;..;(05-10-2026 ocm ran 12h)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t>
  </si>
  <si>
    <t>(05-10-2026 ocm ran 18h) 10/05/2026 ODU MPT-MC 3DB20859ABAA03  faulty and not available in our stock, request to OCM done..;..;(05-10-2026 ocm ran 12h) Power status check Ongoing</t>
  </si>
  <si>
    <t>(05-10-2026 ocm ran 18h)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ASAP..;..;(05-10-2026 ocm ran 12h)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</si>
  <si>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(05-10-2026 ocm ran 18h)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ASAP..;..;(05-10-2026 ocm ran 12h)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</si>
  <si>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(hourly IHS): 10/05/2026 14:47 0:25:03 53.5 FOUDA is managing</t>
  </si>
  <si>
    <t>(05-10-2026 ticket): INC-20260510-00014255...Others</t>
  </si>
  <si>
    <t>(hourly IHS): 10/05/2026 06:21 1:39:00 41v FME is informed and managing..;..;(05-10-2026 cells nokia): 
09/05/2026 : Need BO RAN analysis
08/05/2026 : Need BO RAN analysis ..;..;(05-10-2026 cells nokia): 
09/05/2026 : Need BO RAN analysis
08/05/2026 : Need BO RAN analysis ..;..;(05-10-2026 ticket): INC-20260510-00005064...Others</t>
  </si>
  <si>
    <t>(05-10-2026 ocm ran 18h) Power status check Ongoing..;..;(05-10-2026 ticket): INC-20260510-00017788...Others</t>
  </si>
  <si>
    <t>(05-10-2026 cells nokia): 09/05/2026: intervention sur un autre site
08/05/2026 : Access recue et valider par camtel || FME etait sur le site de Tchevi ce jour il interviendra demain sur Laf camtel || ETA: 09/04/2026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..;..;(05-10-2026 cells nokia): 09/05/2026: Escalade faite au RM||Feedback FME|| Intervention sur un autre site
08/05/2026 : Access recue et valider par camtel || FME etait sur le site de Tchevi ce jour il interviendra demain sur Laf camtel || ETA: 09/04/2026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..;..;(05-10-2026 ticket): INC-20260510-00013472...Grid Outage</t>
  </si>
  <si>
    <t xml:space="preserve">(05-10-2026 cells nokia): 08/05/2026 : Feedback PM. Intervention planned on 10.05.2026 after spare part collected
05/05/2026 : Intervention planned on 10.05.2026 after spare part collected
04/05/2026 : Ghost town                                  30/04/2026 : FRMF to be remplaced || plan for W19
29/04/2026: Need BO RAN analysis ..;..;(05-10-2026 cells nokia): 08/05/2026 : Feedback PM. Intervention planned on 10.05.2026 after spare part collected
05/05/2026 : Intervention planned on 10.05.2026 after spare part collected
04/05/2026 : Ghost town                                  30/04/2026 : FRMF to be remplaced || plan for W19
29/04/2026: Need BO RAN analysis ..;..;(05-10-2026 cells nokia): 08/05/2026 : Feedback PM. Intervention planned on 10.05.2026 after spare part collected
05/05/2026 : Intervention planned on 10.05.2026 after spare part collected
04/05/2026 : Ghost town                                  30/04/2026 : FRMF to be remplaced || plan for W19
29/04/2026: Need BO RAN analysis </t>
  </si>
  <si>
    <t>(hourly IHS): 10/05/2026 19:39 1:33:05 50.6 ETA ASAP</t>
  </si>
  <si>
    <t>(05-10-2026 ticket): INC-20260510-00014803...Others</t>
  </si>
  <si>
    <t>(hourly IHS): 10/05/2026 16:38 2:36:01 39 FME Joseph is managing with level 0...;..;(05-10-2026 cells nokia): 08/05/2026 : Cde de la ARMA en cours 
07/05/2026 : Cde en cours 
06/05/2026 : FME active || Aceess issue || ARMA faulty  ||Negociation en cours 
04/05/2026 : Ghost town   
04/05/2026 : Check breaker and  interconnection FR(sfp, optical fiber) between system and radio module, swap its if needed..;..;(05-10-2026 cells nokia): 08/05/2026 : Cde de la ARMA en cours 
07/05/2026 : Cde en cours 
06/05/2026 : FME active || Aceess issue || ARMA faulty  ||Negociation en cours 
04/05/2026 : Ghost town   
04/05/2026 : Check breaker and  interconnection FR(sfp, optical fiber) between system and radio module, swap its if needed..;..;(05-10-2026 cells nokia): 08/05/2026 : Cde de la ARMA en cours 
07/05/2026 : Cde en cours 
06/05/2026 : FME active || Aceess issue || ARMA faulty  ||Negociation en cours 
04/05/2026 : Ghost town   
04/05/2026 : Check breaker and  interconnection FR(sfp, optical fiber) between system and radio module, swap its if needed..;..;(05-10-2026 ocm ran 12h) Power status check Ongoing..;..;(05-10-2026 ticket): INC-20260510-00017225...Grid Outage</t>
  </si>
  <si>
    <t>(05-10-2026 ticket): INC-20260510-00017763...Transmission Board fault</t>
  </si>
  <si>
    <t>(05-10-2026 ticket): INC-20260510-00014590...Others</t>
  </si>
  <si>
    <t>(hourly IHS): 10/05/2026 00:38 7:22:00 41v FME is informed and managing</t>
  </si>
  <si>
    <t>(05-10-2026 ticket): INC-20260510-00014850...Others</t>
  </si>
  <si>
    <t>(hourly IHS): 10/05/2026 15:34 3:39:48 48.1 FME Roland is managing with level 0..;..;(05-10-2026 cells nokia): 09/05/2026 : Feedback RM||Access issue
08052026 :Feedback RM : Plan for tommorrov If access possible 
07/05/2026 : Need BO RAN ongoing|| Activate FME to check port RF EXT1 to  FSMF radio || Access issue ..;..;(05-10-2026 cells nokia): 09/05/2026 : Feedback RM||Access issue
08052026 :Feedback RM : Plan for tommorrov If access possible 
07/05/2026 : Need BO RAN ongoing|| Activate FME to check port RF EXT1 to  FSMF radio || Access issue ..;..;(05-10-2026 cells nokia): 09/05/2026 : Feedback RM||Access issue
08052026 :Feedback RM : Plan for tommorrov If access possible 
07/05/2026 : Need BO RAN ongoing|| Activate FME to check port RF EXT1 to  FSMF radio || Access issue ..;..;(05-10-2026 ocm ran 18h) 10/05/2026 FME Roland is managing with level 0..;..;(05-10-2026 ticket): INC-20260510-00011472...power issue on site ...Grid Outage</t>
  </si>
  <si>
    <t>(05-10-2026 ocm ran 18h) Impacted by Ntem_G9U9U21_NRO_056..;..;(05-10-2026 ticket): INC-20260510-00011289...generator issue on site ...Grid Outage</t>
  </si>
  <si>
    <t>(hourly IHS): 10/05/2026 14:57 1:09:43 45.8 FME Roland is managing with level 0..;..;(05-10-2026 ticket): INC-20260510-00008871...Auto TT closure RCA...Transmission Board fault</t>
  </si>
  <si>
    <t>(05-10-2026 ticket): INC-20260510-00013693...Grid Outage</t>
  </si>
  <si>
    <t>(05-10-2026 ticket): INC-20260510-00014601...Others</t>
  </si>
  <si>
    <t>(05-10-2026 cells nokia): 
09/05206: Feedback RM||Access issues
08/05/2026 : Action avec le Level 0 en cour || Access issue 
07/05/2026 : Access issue || Negociation en cours ||Access issue
05/05/2026 : Check breaker and  interconnection  (sfp, optical fiber) between system and radio module, swap its if needed..;..;(05-10-2026 cells nokia): 
09/05206: Feedback RM||Access issues
08/05/2026 : Action avec le Level 0 en cour || Access issue 
07/05/2026 : Access issue || Negociation en cours ||Access issue
05/05/2026 : Check breaker and  interconnection  (sfp, optical fiber) between system and radio module, swap its if needed..;..;(05-10-2026 cells nokia): 
09/05206: Feedback RM||Access issues
08/05/2026 : Action avec le Level 0 en cour || Access issue 
07/05/2026 : Access issue || Negociation en cours ||Access issue
05/05/2026 : Check breaker and  interconnection  (sfp, optical fiber) between system and radio module, swap its if needed</t>
  </si>
  <si>
    <t>(05-10-2026 ticket): INC-20260510-00014600...Grid Outage</t>
  </si>
  <si>
    <t>(05-10-2026 ticket): INC-20260510-00009915...Transmission Board fault</t>
  </si>
  <si>
    <t xml:space="preserve">(05-10-2026 cells nokia): 09/05/2026 : Need BO RAN analysis ..;..;(05-10-2026 cells nokia): 09/05/2026: Feedback RM|| Intervention en cour
05/04/2026 : Feddback PM : Intervention planned on 07.05.2026 after spare part collected
04/05/2026 : Ghost town                                         30/04/2026 :  Check breaker and  interconnection FXDB (sfp, optical fiber) between system and radio module, swap its if needed || Access issue ..;..;(05-10-2026 cells nokia): 09/05/2026: Feedback RM|| Intervention en cour
05/04/2026 : Feddback PM : Intervention planned on 07.05.2026 after spare part collected
04/05/2026 : Ghost town                                         30/04/2026 :  Check breaker and  interconnection FXDB (sfp, optical fiber) between system and radio module, swap its if needed || Access issue </t>
  </si>
  <si>
    <t>(05-10-2026 ticket): INC-20260510-00014042...Grid Outage</t>
  </si>
  <si>
    <t>(05-10-2026 ticket): INC-20260510-00013183...Others</t>
  </si>
  <si>
    <t>(05-10-2026 ticket): INC-20260510-00001110...Transmission Board fault</t>
  </si>
  <si>
    <t>(05-10-2026 cells huawei): 09/05/2026 : Power issue || Mail sent to camusat..;..;(05-10-2026 cells huawei): 09/05/2026 : Power issue || Mail sent to camusat..;..;(05-10-2026 ocm ran 18h) 10/05/2026 Besoin d'un fme sur site pour verifier le status du MPR et la chaine antennaire de L ODU 3/1  red zone escalade RM DENIS 
09.05.2026 CAMUSAT: investigations ongoing / FME is trying to get level0..;..;(05-10-2026 ocm ran 12h) 10/05/2026 Besoin d'un fme sur site pour verifier le status du MPR et la chaine antennaire de L ODU 3/1  red zone escalade RM DENIS 
09.05.2026 CAMUSAT: investigations ongoing / FME is trying to get level0</t>
  </si>
  <si>
    <t>(hourly IHS): 10/05/2026 14:09 1:03:03 46.3 Romaric is informed and managing with L0.</t>
  </si>
  <si>
    <t>(05-10-2026 ocm ran 18h) 10.05.2026: Acces Negociation Ongoing
09.05.2026: Acces Negociation Ongoing. Update ASAP
08.05.26: FME is managing with level 0, update ASAP
08.05.26: Need FME on site to check RTN status and its antenna chain of its ODU; CM-20260508-00002466; FME Stanley is activated to check, update ASAP..;..;(05-10-2026 ocm ran 12h) 10.05.2026: Acces Negociation Ongoing
09.05.2026: Acces Negociation Ongoing. Update ASAP
08.05.26: FME is managing with level 0, update ASAP
08.05.26: Need FME on site to check RTN status and its antenna chain of its ODU; CM-20260508-00002466; FME Stanley is activated to check, update ASAP</t>
  </si>
  <si>
    <t>(hourly IHS): 10/05/2026 05:57 1:03:00 49 V FME is informed and is managing with level 0</t>
  </si>
  <si>
    <t>(05-10-2026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..;..;(hourly IHS): 10/05/2026 12:07 1:53:00 42.2 V Fme is informed and managing with L0 (OCM Cable Vandalized)..;..;(05-10-2026 ocm ran 18h) 10/05/2026 FME yaouba :
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FME should check BBU status and interconnection with MPR on port 1/3..;..;(05-10-2026 ocm ran 12h) Power status check Ongoing</t>
  </si>
  <si>
    <t>(05-10-2026 ticket): INC-20260510-00015052...Auto TT closure RCA...Others</t>
  </si>
  <si>
    <t>(05-10-2026 ticket): INC-20260510-00014909...Grid Outage</t>
  </si>
  <si>
    <t>(05-10-2026 ticket): INC-20260510-00014809...Others</t>
  </si>
  <si>
    <t>(05-10-2026 ticket): INC-20260510-00013477...Grid Outage</t>
  </si>
  <si>
    <t>(05-10-2026 cells nokia): 09/05/2026 : Need BO RAN analysis ..;..;(05-10-2026 cells nokia): 09/05/2026 : Need BO RAN analysis||Fme should check and clean jumper, port 1..;..;(05-10-2026 ticket): INC-20260510-00017010...Grid Outage</t>
  </si>
  <si>
    <t>(05-10-2026 ocm ran 18h) 10.05.2026: Access not granted for this site for now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ASAP..;..;(05-10-2026 ocm ran 12h)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</si>
  <si>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(05-10-2026 ticket): INC-20260510-00005554...2026-05-10 09:44:18...Fme is informed and managing with L0...Grid Outage...user:OCM_NOC.IHS</t>
  </si>
  <si>
    <t>(05-10-2026 ticket): INC-20260510-00014739...power issue ...Grid Outage</t>
  </si>
  <si>
    <t>(05-10-2026 ocm ran 18h) New site not yet transferred to MSP..;..;(05-10-2026 ocm ran 12h) New site not yet transferred to MSP</t>
  </si>
  <si>
    <t>(hourly IHS): 10/05/2026 00:38 4:37:37 0.3V FME Hans is unreachable, Cord Jackson is informed</t>
  </si>
  <si>
    <t>(05-10-2026 ticket): INC-20260510-00014417...Auto TT closure RCA...Others</t>
  </si>
  <si>
    <t>(hourly IHS): 10/05/2026 16:36 0:36:09 No com fme is on the wa ETA 05:30 PM</t>
  </si>
  <si>
    <t xml:space="preserve"> impacted by   ADM_010_H_Ngaoundal  A determiner  || sans action</t>
  </si>
  <si>
    <t>(05-10-2026 groupe whatsapp front office ) impacted by EST_055_Z_Gado-Badzere(EST-055), RFO/RCA: Brins de fibre rongés dans une chambre optique à 84 mètres</t>
  </si>
  <si>
    <t>(05-10-2026 groupe whatsapp front office ) impacted by EST_055_Z_Gado-Badzere(EST-055), RFO/RCA: Brins de fibre rongés dans une chambre optique à 84 mètres..;..;(05-10-2026 ticket): INC-20260510-00014118...Grid Outage</t>
  </si>
  <si>
    <t>(05-10-2026 groupe whatsapp front office ) impacted by EST_055_Z_Gado-Badzere(EST-055), RFO/RCA: Brins de fibre rongés dans une chambre optique à 84 mètres..;..;(05-10-2026 ticket): INC-20260510-00014181...2026-05-10 19:59:11...No power issue on site U=52v ; Load =35 A // No action done...Auto TT closure RCA...Others...user:OCM_NOC.CAMUSAT</t>
  </si>
  <si>
    <t xml:space="preserve">EXN_007_H_Amchide -{ 10/05/2026 FME yaouba :de nouveau vandalisé et le comble c’est ces gars vise seulement les câbles qui alimentent directement les équipements de réseau   ETR=11/05/2026  } </t>
  </si>
  <si>
    <t xml:space="preserve"> impacted by   EXN_096_H_Yagoua-Ville  Grid fluctuation and unstable || Action: Manuel start of Gen</t>
  </si>
  <si>
    <t>mpacted by   LIT_620_Z_Notre-Dame-de-Yassa(LIT-620) ,MPR plante , apres resolution du probleme d'energie || Action :Reset physique du MPR a Notre Dame de Yassa</t>
  </si>
  <si>
    <t>MPR ISSUE</t>
  </si>
  <si>
    <t xml:space="preserve"> impacted by  CTR_750_Z_Nkometou-II(CTR-750) ,Probleme d'energie || Action : RCA attendu de CAMUSAT</t>
  </si>
  <si>
    <t xml:space="preserve"> impacted by ADM_008_N_Baiboum  ,Defaut de plantage de l'ODU || Action:Refection des connecteurs. Reset des MPR de part et d'autre des sites de Baiboum et Touboro</t>
  </si>
  <si>
    <t xml:space="preserve"> impacted by OST_059_H_Fokoue  ,Defaut  de l'ODU sur le site de Bafou corruption de la MIB a Fokoue|| Action :remplacement de l'ODU a Bafou , configuration de la MIB sur le site de Fokoue</t>
  </si>
  <si>
    <t>impacted by EST_055_Z_Gado-Badzere(EST-055), RFO/RCA: Brins de fibre rongés dans une chambre optique à 84 mètres</t>
  </si>
  <si>
    <t>fiber AOF</t>
  </si>
  <si>
    <t>Impacted by CTR_417_Z_Emombo-Tchad (Power issue)</t>
  </si>
  <si>
    <t xml:space="preserve"> Impacted by CTR_417_Z_Emombo-Tchad (TX issue)</t>
  </si>
  <si>
    <t>BRAZZAVILLE_LIT_081</t>
  </si>
  <si>
    <t>Impacted by LIT_791_Z_Mabanda-New /Main site up awaited</t>
  </si>
  <si>
    <t>SUD_024_Z_Lolodorf(SUD-024)</t>
  </si>
  <si>
    <t xml:space="preserve"> Impacted by Ntem_G9U9U21_NRO_056. </t>
  </si>
  <si>
    <t>NUR  DU 05/10/2026</t>
  </si>
  <si>
    <t>NUR  DU 05/9/2026</t>
  </si>
  <si>
    <t>top offenders 05/10/2026</t>
  </si>
  <si>
    <t>RETOUR CAMUSAT 05/10/2026</t>
  </si>
  <si>
    <t>RETOUR IHS 05/10/2026</t>
  </si>
  <si>
    <t>(05-10-2026 top offenders):</t>
  </si>
  <si>
    <t>(05-10-2026 top offenders):..;..;(05-10-2026 ocm ran 12h) 08.05.26: IHS: GRID BAD VOLTAGES and no space</t>
  </si>
  <si>
    <t>(05-10-2026 top offenders): 09/05/2026: FME activer. ETA 14h
08/05/2026 : Feedback BO : Closed after reset Activate FME to check and replaced FSP on ABIA|| FME activer.|| Intervention prevue pour demain
07/05/2026 : Need BO RAN analysis ..;..;(05-10-2026 cells nokia): 09/05/2026: FME activer. ETA 14h
08/05/2026 : Feedback BO : Closed after reset Activate FME to check and replaced FSP on ABIA|| FME activer.|| Intervention prevue pour demain
07/05/2026 : Need BO RAN analysis ..;..;(05-10-2026 cells nokia): 09/05/2026: FME activer. ETA 14h
08/05/2026 : Feedback BO : Closed after reset Activate FME to check and replaced FSP on ABIA|| FME activer.|| Intervention prevue pour demain
07/05/2026 : Need BO RAN analysis ..;..;(05-10-2026 ocm ran 18h) 10/05/2026 FME should check BBU status and interconnection with MPR on port 1/1  FME EN route ETA=15H23 UTC ..;..;(05-10-2026 ocm ran 12h) 09.05.2026: Possible Plantage de de la BTS. Reset en remote en cours Update ASAP..;..;(05-10-2026 ticket): INC-20260510-00014715...Grid Outage</t>
  </si>
  <si>
    <t>(05-10-2026 top offenders):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Buea-David..;..;(05-10-2026 ocm ran 18h)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Buea-David..;..;(05-10-2026 ocm ran 12h)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</si>
  <si>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(05-10-2026 top offenders): 10/05/2026 fme sur dschang-foto 2 ETD=13H UTC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ASAP..;..;(05-10-2026 ocm ran 18h) 10/05/2026 fme sur dschang-foto 2 ETD=13H UTC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ASAP..;..;(05-10-2026 ocm ran 12h) 10/05/2026 fme sur dschang-foto 2 ETD=13H UTC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t>
  </si>
  <si>
    <t>(05-10-2026 top offenders):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
07/05/2026 : power cabinet replaced yesterday. 
Power is stable || Site down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HIS..;..;(05-10-2026 ocm ran 18h) Power status check Ongoing..;..;(05-10-2026 ocm ran 12h) Power status check Ongoing</t>
  </si>
  <si>
    <t>(05-10-2026 top offenders): 08/05/2026 : Power issue || Mail sent to IHS || Feedack  IHS : Gen overload, process of replacement is ongoing, ETR: Week 20..;..;(05-10-2026 cells huawei): 08/05/2026 : Power issue || Mail sent to IHS || Feedack  IHS : Gen overload, process of replacement is ongoing, ETR: Week 20..;..;(05-10-2026 cells huawei): 08/05/2026 : Power issue || Mail sent to IHS || Feedack  IHS : Gen overload, process of replacement is ongoing, ETR: Week 20..;..;(05-10-2026 cells huawei): 08/05/2026 : Power issue || Mail sent to IHS || Feedack  IHS : Gen overload, process of replacement is ongoing, ETR: Week 20</t>
  </si>
  <si>
    <t>(05-10-2026 top offenders):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</si>
  <si>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(05-10-2026 top offenders): 11/05/2026 FME activé ETA=13H UTC
10/05/2026 FME wily activé ETA asap 
Site is not supervised Mobilize FME locally for tshoot..;..;(05-10-2026 ocm ran 18h) 10/05/2026 FME wily activé ETA asap 
Site is not supervised Mobilize FME locally for tshoot..;..;(05-10-2026 ticket): INC-20260510-00003893...2026-05-10 16:41:27...FME wily activé ETA asap...user:OCM_NOC.IHS</t>
  </si>
  <si>
    <t>(05-10-2026 top offenders): Grid outage ..;..;(05-10-2026 ocm ran 18h) Power status check Ongoing</t>
  </si>
  <si>
    <t>(05-10-2026 top offenders): Impacted by CTR_417_Z_Emombo-Tchad (Power issue)..;..;(05-10-2026 ocm ran 18h) Impacted by CTR_417_Z_Emombo-Tchad (Power issue)..;..;(05-10-2026 ocm ran 12h) Impacted by CTR_417_Z_Emombo-Tchad (Power issue)</t>
  </si>
  <si>
    <t>(05-10-2026 top offenders):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return..;..;(05-10-2026 ocm ran 18h)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return..;..;(05-10-2026 ocm ran 12h)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</si>
  <si>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(05-10-2026 top offenders): Power status check Ongoing</t>
  </si>
  <si>
    <t>(05-10-2026 top offenders): 09/05/2026 : Need BO RAN analysis || Site unstable due to transmission || Check antenna link port 8/1 || FME activer || ETA : 10/05/2026..;..;(05-10-2026 cells zte): 09/05/2026 : Need BO TX analysis..;..;(05-10-2026 cells zte): 09/05/2026 : Need BO TX analysis..;..;(05-10-2026 cells zte): 09/05/2026 : Need BO RAN analysis || Site unstable due to transmission || Check antenna link port 8/1 || FME activer || ETA : 10/05/2026</t>
  </si>
  <si>
    <t>(05-10-2026 top offenders):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0..;..;(05-10-2026 ocm ran 18h)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0..;..;(05-10-2026 ocm ran 12h)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</si>
  <si>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 xml:space="preserve">(05-10-2026 top offenders): 09/05/2026 : Need BO RAN analysis || Cell was down due to power ..;..;(05-10-2026 cells zte): 09/05/2026 : Need BO RAN analysis || Cell was down due to power ..;..;(05-10-2026 cells zte): 09/05/2026 : Need BO RAN analysis || Cell was down due to power </t>
  </si>
  <si>
    <t>(05-10-2026 top offenders): Power status check Ongoing..;..;(05-10-2026 ocm ran 18h) Power status check Ongoing</t>
  </si>
  <si>
    <t>(05-10-2026 top offenders): Power status check Ongoing..;..;(hourly IHS): 10/05/2026 18:46 1:25:50 54.6 Rectifiers hanging due to base connectors faulty...;..;(05-10-2026 ocm ran 18h) Power status check Ongoing</t>
  </si>
  <si>
    <t>(05-10-2026 top offenders): 11/05/2026 fme en route pour le site ETA=14H UTC 
10/05/2026  software SRAN24 toujours pas recu HOnnore en route pour la verification a l'agence ETD=10/05/2026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ETD=06.05.26..;..;(05-10-2026 ocm ran 18h) 10/05/2026  software SRAN24 toujours pas recu HOnnore en route pour la verification a l'agence ETD=10/05/2026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ETD=06.05.26..;..;(05-10-2026 ocm ran 12h) 10/05/2026  software SRAN24 toujours pas rcu HOnnore en route pour la verification a l'agence UPDATE dans 1H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ETD=06.05.26..;..;(05-10-2026 ticket): INC-20260510-00001282...Grid Outage</t>
  </si>
  <si>
    <t>(05-10-2026 top offenders):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OCM..;..;(05-10-2026 ocm ran 18h)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OCM..;..;(05-10-2026 ocm ran 12h)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</si>
  <si>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(05-10-2026 top offenders): 09/05/2026 : Power issue || Mail sent to camusat || En attente de leur Feedback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fabricated,..;..;(05-10-2026 cells zte): 09/05/2026 : Power issue || Mail sent to camusat || En attente de leur Feedback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fabricated,..;..;(05-10-2026 ticket): INC-20260510-00002502...Grid Outage</t>
  </si>
  <si>
    <t>(05-10-2026 top offenders): Power status check Ongoing..;..;(hourly IHS): 10/05/2026 19:08 3:02:51 56.5 FME Moses is managing with level 0..;..;(05-10-2026 ocm ran 18h) Power status check Ongoing</t>
  </si>
  <si>
    <t>(05-10-2026 top offenders): Power status check Ongoing..;..;(hourly IHS): 10/05/2026 19:02 1:10:34 54.5 Rectifiers hanging due to MPR faulty..;..;(05-10-2026 ocm ran 18h) Power status check Ongoing..;..;(05-10-2026 ocm ran 12h) Power status check Ongoing</t>
  </si>
  <si>
    <t>(05-10-2026 top offenders):..;..;(05-10-2026 ticket): INC-20260510-00009940...Grid only site, No space to deploy MDG// Grid return...Grid only site, No space to deploy MDG// Grid return...Grid Outage...Grid only site, No space to deploy MDG// Grid return</t>
  </si>
  <si>
    <t>(05-10-2026 top offenders):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activer..;..;(05-10-2026 cells nokia): 
09/05/2026 : Need BO RAN analysis
08/05/2026 : Need BO RAN analysis ..;..;(05-10-2026 cells nokia):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</si>
  <si>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(05-10-2026 top offenders):..;..;(05-10-2026 ticket): INC-20260510-00016801...Others</t>
  </si>
  <si>
    <t>(05-10-2026 top offenders):..;..;(05-10-2026  groupe whatsapp incident ) impacted by OST_059_H_Fokoue  ,Defaut  de l'ODU sur le site de Bafou corruption de la MIB a Fokoue|| Action :remplacement de l'ODU a Bafou , configuration de la MIB sur le site de Fokoue..;..;(05-10-2026 ocm ran 12h) P2 Incident at OST_059_H_Fokoue</t>
  </si>
  <si>
    <t>(05-10-2026 top offenders):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..;..;(05-10-2026 ocm ran 18h)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..;..;(05-10-2026 ocm ran 12h)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..;..;(05-10-2026 ticket): INC-20260510-00018464...Grid Outage</t>
  </si>
  <si>
    <t>(05-10-2026 top offenders):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reconnection)..;..;(05-10-2026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reconnection)..;..;(05-10-2026 ocm ran 12h)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</si>
  <si>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 xml:space="preserve">(05-10-2026 top offenders): 09/05/2026 : Mail initie ce jour du cote de OCM pour avoir l'access au site 
08/05/2026 : Need BO RAN analysis || Site unstable check the port 5 to Optical link of RRU 81 ||Acess issue || Demande d'access en cours pour le FME Etaba fidele  ..;..;(05-10-2026 cells zte): 08/05/2026 : Need BO RAN analysis || Site unstable check the port 5 to Optical link of RRU 81 ||Acess issue || Demande d'access en cours pour le FME Etaba fidele  ..;..;(05-10-2026 cells zte): 09/05/2026 : Mail initie ce jour du cote de OCM pour avoir l'access au site 
08/05/2026 : Need BO RAN analysis || Site unstable check the port 5 to Optical link of RRU 81 ||Acess issue || Demande d'access en cours pour le FME Etaba fidele  ..;..;(05-10-2026 cells zte): 09/05/2026 : Mail initie ce jour du cote de OCM pour avoir l'access au site 
08/05/2026 : Need BO RAN analysis || Site unstable check the port 5 to Optical link of RRU 81 ||Acess issue || Demande d'access en cours pour le FME Etaba fidele  </t>
  </si>
  <si>
    <t>(05-10-2026 top offenders):..;..;(hourly IHS): 10/05/2026 22:19 0:40:56 46.8V FME Nicolas is informed ETA=11:30 PM..;..;(05-10-2026 ticket): INC-20260510-00016537...	Grid outage, site went down due to insufficiency of rectifiers //Site stabilized...	Grid outage, site went down due to insufficiency of rectifiers //Site stabilized...Grid Outage...	Grid outage, site went down due to insufficiency of rectifiers //Site stabilized</t>
  </si>
  <si>
    <t>(05-10-2026 top offenders): 11/05/2026 SRAN24 remis à Douala ce jour et recherche d'une solution pour expédition sur Yaoundé en cours ETD=11.05.2026 ET ETD=12/05/2026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managing..;..;(05-10-2026 ocm ran 18h)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managing..;..;(05-10-2026 ocm ran 12h)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</si>
  <si>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(05-10-2026 top offenders):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needed..;..;(05-10-2026 cells nokia):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needed..;..;(05-10-2026 cells nokia):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needed..;..;(05-10-2026 ticket): INC-20260510-00015250...Grid Outage</t>
  </si>
  <si>
    <t>(05-10-2026 top offenders):..;..;(05-10-2026 ticket): INC-20260510-00015753...Transmission Board fault</t>
  </si>
  <si>
    <t>(05-10-2026 top offenders): Impacted by LIT_209_Z_Cellucam-New(LIT-209)..;..;(05-10-2026 ocm ran 18h) Impacted by LIT_209_Z_Cellucam-New(LIT-209)..;..;(05-10-2026 ticket): INC-20260510-00013227...Grid Outage</t>
  </si>
  <si>
    <t>(05-10-2026 top offenders): Le site est impacté par BRAZZAVILLE_LIT_081
BV vérifier le statut power de ce site, au besoin activer un FME vérifier la chaine antennaire de l'ODU 4/1..;..;(05-10-2026 ocm ran 12h) Power status check Ongoing..;..;(05-10-2026 ticket): INC-20260510-00007428...2026-05-10 13:35:46...Le site est impacté par BRAZZAVILLE_LIT_081
BV vérifier le statut power de ce site, au besoin activer un FME vérifier la chaine antennaire de l'ODU 4/1...Affected by the remote site down due to power issue....Grid Outage...user:OCM_NOC.IHS</t>
  </si>
  <si>
    <t>(05-10-2026 top offenders): Power status check Ongoing..;..;(05-10-2026 ticket): INC-20260510-00009535...2026-05-10 15:35:09...The technician is on the way to the site ETA 17h35...Grid Outage...user:OCM_NOC.CAMUSAT</t>
  </si>
  <si>
    <t>(05-10-2026 top offenders): Impacted by ADM_010_H_Ngaoundal..;..;(05-10-2026  groupe whatsapp incident ) impacted by   ADM_010_H_Ngaoundal  A determiner  || sans action..;..;(05-10-2026 ocm ran 18h) Power status check Ongoing..;..;(05-10-2026 ocm ran 12h) 10/05/2026 remplacement FSMF ce jour, ETA 14H
09.05.2026: FSMF reçu à la gare à Ngaoundal en ce moment,  ETA 10/05/2026 après travaux sur GORO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1/2..;..;(05-10-2026 ticket): INC-20260510-00017298...Grid Outage</t>
  </si>
  <si>
    <t>(05-10-2026 top offenders): 09/05/2026 : Need BO RAN analysis ..;..;(05-10-2026 cells nokia): 09/05/2026 : Need BO RAN analysis ..;..;(05-10-2026 cells nokia): 09/05/2026 : Need BO RAN analysis ..;..;(05-10-2026 ticket): INC-20260510-00012166...Grid Outage</t>
  </si>
  <si>
    <t>(05-10-2026 top offenders):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1/2..;..;(05-10-2026  groupe whatsapp incident ) impacted by   ADM_010_H_Ngaoundal  A determiner  || sans action..;..;(05-10-2026 ocm ran 18h)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1/2..;..;(05-10-2026 ocm ran 12h)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1/2..;..;(05-10-2026 ticket): INC-20260510-00017341...Grid Outage</t>
  </si>
  <si>
    <t>(05-10-2026 top offenders): 11/05/226 MSS0 faulty commande passé ETD
10/05/2026 Besoin d'un fme sur site pour verifier le status du MPR ETA=13H UTC  // chassis MSS 0 faulty commande en cours 
09.05.2026 CAMUSAT: investigations ongoing / FME is trying to get level0..;..;(05-10-2026 ocm ran 18h) 10/05/2026 Besoin d'un fme sur site pour verifier le status du MPR ETA=13H UTC  // chassis MSS 0 faulty commande en cours 
09.05.2026 CAMUSAT: investigations ongoing / FME is trying to get level0..;..;(05-10-2026 ocm ran 12h) 10/05/2026 Besoin d'un fme sur site pour verifier le status du MPR ETA=13H UTC 
09.05.2026 CAMUSAT: investigations ongoing / FME is trying to get level0</t>
  </si>
  <si>
    <t>(05-10-2026 top offenders): Impacted by ADM_010_H_Ngaoundal..;..;(05-10-2026  groupe whatsapp incident ) impacted by   ADM_010_H_Ngaoundal  A determiner  || sans action..;..;(05-10-2026 ocm ran 18h) Power status check Ongoing..;..;(05-10-2026 ocm ran 12h) Power status check Ongoing..;..;(05-10-2026 ticket): INC-20260510-00017314...Grid Outage</t>
  </si>
  <si>
    <t>(05-10-2026 top offenders): Power status check Ongoing..;..;(05-10-2026  groupe whatsapp incident ) impacted by   ADM_010_H_Ngaoundal  A determiner  || sans action..;..;(05-10-2026 ocm ran 18h) Power status check Ongoing..;..;(05-10-2026 ocm ran 12h) Power status check Ongoing..;..;(05-10-2026 ticket): INC-20260510-00017950...Grid Outage</t>
  </si>
  <si>
    <t>(05-10-2026 top offenders):..;..;(hourly IHS): 10/05/2026 22:01 0:58:51 42.2V FME Alain is heading to site, ETA 23h45</t>
  </si>
  <si>
    <t>(05-10-2026 top offenders):..;..;(05-10-2026  groupe whatsapp incident ) impacted by ADM_008_N_Baiboum  ,Defaut de plantage de l'ODU || Action:Refection des connecteurs. Reset des MPR de part et d'autre des sites de Baiboum et Touboro..;..;(05-10-2026 ticket): INC-20260510-00014592...Others</t>
  </si>
  <si>
    <t>(05-10-2026 top offenders): Power status check Ongoing..;..;(hourly IHS): 10/05/2026 03:05 3:10:37 46.5V Access Issue during the Night because the Landlord prohibits the access to the site after 6:30 PM, IHS SS BENOIT is informed and confirmed..;..;(05-10-2026 ticket): INC-20260510-00018420...Grid Outage</t>
  </si>
  <si>
    <t>(05-10-2026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INC-20260510-00011961...2026-05-10 18:20:23...Vu le retour de CAMUSAT, le FME a été alerté pour la prise en charge , ETA : 01H30...Reset physique du MPR à Notre Dame Yassa...Others...MPR planté après resolution du probleme d'energie...user:OCM_NOC.CAMUSAT</t>
  </si>
  <si>
    <t>(05-10-2026 top offenders):..;..;(05-10-2026 ticket): INC-20260510-00004530...2026-05-10 10:36:03...no power issue u=49v load=39A site on grid...power issue observed Camusat support informed and he is managing it we are following up ...Grid Outage...user:OCM_NOC.CAMUSAT</t>
  </si>
  <si>
    <t>(05-10-2026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INC-20260510-00011779...impacted by notre dame de yassa due to power issue ...Grid Outage</t>
  </si>
  <si>
    <t>(05-10-2026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INC-20260510-00011784...impacted by notre dame de yassa due to power issue ...Grid Outage</t>
  </si>
  <si>
    <t>(05-10-2026 top offenders): Power status check Ongoing..;..;(05-10-2026  groupe whatsapp incident ) impacted by   LIT_620_Z_Notre-Dame-de-Yassa(LIT-620) ,MPR plante , apres resolution du probleme d'energie || Action :Reset physique du MPR a Notre Dame de Yassa..;..;(05-10-2026 ocm ran 18h) Power status check Ongoing</t>
  </si>
  <si>
    <t>(05-10-2026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INC-20260510-00011959...Grid outage, generator failure ...Grid Outage</t>
  </si>
  <si>
    <t>(05-10-2026 top offenders): 11/05/2026 FME sera sur site l'inventaire apres ndjeleng-II
10/05/2026 Évidence bfssm ndiendam2 tous les câbles power  qui alimente les radios sur le pylône ont été découpé et emporter
10/05/2026 intervention in the morning ETA 08H..;..;(05-10-2026 ocm ran 18h) 10/05/2026 Évidence bfssm ndiendam2 tous les câbles power  qui alimente les radios sur le pylône ont été découpé et emporter
10/05/2026 intervention in the morning ETA 08H..;..;(05-10-2026 ocm ran 12h) 10/05/2026 intervention in the morning ETA 08H</t>
  </si>
  <si>
    <t>(05-10-2026 top offenders): 09/05/2026 : Power issue || Mail sent to IHS..;..;(hourly IHS): 10/05/2026 00:37 0:37:16 45.8V FME MERLIN IS ON SITE/Franklin informed..;..;(05-10-2026 cells huawei): 09/05/2026 : Power issue || Mail sent to IHS..;..;(05-10-2026 ocm ran 18h) Power status check Ongoing..;..;(05-10-2026 ocm ran 12h) Power status check Ongoing..;..;(05-10-2026 ticket): INC-20260510-00004839...2026-05-10 08:14:19...	PWC overload. // Load stabilized....FME Gael is on site and reports insufficient rectifiers and PWC overload // Load stabilized....Grid Outage...user:OCM_NOC.IHS</t>
  </si>
  <si>
    <t>(05-10-2026 top offenders):..;..;(05-10-2026 ticket): INC-20260510-00006555...Access issue: the neighbours prevented the technician from carrying out the work because they say the generator is making noise IHS SS MAXIME is informed and confirmed// (Grid-Gen) : Gen started and...Access issue: the neighbours prevented the technician from carrying out the work because they say the generator is making noise IHS SS MAXIME is informed and confirmed// (Grid-Gen) : Gen started and...Grid Outage</t>
  </si>
  <si>
    <t>(05-10-2026 top offenders): Indisponibilité des services mobiles Voix &amp; Data dans la localité de CTR_750_Z_Nkometou-II(CTR-750) et environs...;..;(05-10-2026  groupe whatsapp incident ) impacted by  CTR_750_Z_Nkometou-II(CTR-750) ,Probleme d'energie || Action : RCA attendu de CAMUSAT</t>
  </si>
  <si>
    <t>(05-10-2026 top offenders): Indisponibilité des services mobiles Voix &amp; Data dans la localité de CTR_750_Z_Nkometou-II(CTR-750) et environs.</t>
  </si>
  <si>
    <t>(05-10-2026 top offenders): Power status check Ongoing..;..;(hourly IHS): 10/05/2026 15:55 0:11:09 44.8 FME Emmanuel is on site.</t>
  </si>
  <si>
    <t>(05-10-2026 top offenders): 10/05/2026 Grid only site, No space to deploy MDG/Awaiting Grid return..;..;(hourly IHS): 10/05/2026 13:49 1:23:26 46.4 Grid outage without space for MDG. Awaiting grid return..;..;(05-10-2026 ocm ran 18h) 10/05/2026 Grid only site, No space to deploy MDG/Awaiting Grid return..;..;(05-10-2026 ticket): INC-20260510-00009780...2026-05-10 16:30:30...Grid only site, No space to deploy MDG//Grid return...Grid only site, No space to deploy MDG//Grid return...Grid Outage...Grid only site, No space to deploy MDG//Grid return...user:OCM_NOC.IHS</t>
  </si>
  <si>
    <t>(05-10-2026 top offenders): 11/05/2026 CDS: en attente des poteaux pour la finalisation de la coupure 
10/05/2026 equipe sur la coupure ETR=2H
10/05/2026 OCM_AOF_CTR_154_CTR_074_Montee-Jouvence-II-IHS_Damas is down CDS activated ..;..;(05-10-2026 ocm ran 18h) 10/05/2026 equipe sur la coupure ETR=2H
10/05/2026 OCM_AOF_CTR_154_CTR_074_Montee-Jouvence-II-IHS_Damas is down CDS activated ..;..;(05-10-2026 ocm ran 12h) 10/05/2026 OCM_AOF_CTR_154_CTR_074_Montee-Jouvence-II-IHS_Damas is down CDS activated ..;..;(05-10-2026 ticket): INC-20260510-00002118...2026-05-10 12:06:48...10/05/2026 OCM_AOF_CTR_154_CTR_074_Montee-Jouvence-II-IHS_Damas is down CDS activated...power failure. Escalate to IHS ...user:NGUESSAN KOFFI MARC PAETERNE</t>
  </si>
  <si>
    <t>(05-10-2026 top offenders): 10/05/2026 instabilit power ..;..;(05-10-2026 ocm ran 18h) 10/05/2026 instabilit power ..;..;(05-10-2026 ticket): INC-20260510-00012724...Grid Outage</t>
  </si>
  <si>
    <t>(05-10-2026 top offenders):..;..;(hourly IHS): 10/05/2026 04:40 0:36:08 FME is on the way ETA 04:50..;..;(05-10-2026 ticket): INC-20260510-00002241...2026-05-10 05:05:22...FME is on site...Grid Outage...user:OCM_NOC.IHS</t>
  </si>
  <si>
    <t>(05-10-2026 top offenders): 11/05/2026 Feedback IHS : Grid only site, No space to deploy MDG/Awaiting Grid return..;..;(hourly IHS): 10/05/2026 21:39 1:20:52 2V Grid only site, No space to deploy MDG/Awaiting Grid return..;..;(05-10-2026 ticket): INC-20260510-00015847...2026-05-11 03:41:54...user:OCM_NOC.IHS</t>
  </si>
  <si>
    <t>(05-10-2026 top offenders): 10/05/2026 FME activé ETA=17H35 UTC
besoin activer un FME vérifier la chaine antennaire de l'ODU 6/1..;..;(05-10-2026 ocm ran 12h) Power status check Ongoing..;..;(05-10-2026 ticket): INC-20260510-00007442...2026-05-10 16:42:44...10/05/2026 FME activé ETA=17H35 UTC...Ongoing work for link upgrade ...Grid Outage...user:NGUESSAN KOFFI MARC PAETERNE</t>
  </si>
  <si>
    <t>(05-10-2026 top offenders): 11/05/2026 IHS: Grid only site, No space to deployed MDG/Awaiting Grid return,Seraphin  informed ESCALADE L3 IHS 
08.05.2026 IHS: Grid only site, No space to deployed MDG/Awaiting Grid return,Seraphin  informed..;..;(05-10-2026 ocm ran 18h) 08.05.2026 IHS: Grid only site, No space to deployed MDG/Awaiting Grid return,Seraphin  informed..;..;(05-10-2026 ocm ran 12h) 08.05.2026 IHS: Grid only site, No space to deployed MDG/Awaiting Grid return,Seraphin  informed</t>
  </si>
  <si>
    <t>05-10-2026: hardware issue,  site with GPS issue (alarm : TDD down 09Apr 02pm)</t>
  </si>
  <si>
    <t>(05-10-2026 ticket): INC-20260510-00018379...Grid Outage || 05-10-2026: hardware issue,  site with GPS issue (alarm : TDD down 09Apr 02pm)</t>
  </si>
  <si>
    <t>05-10-2026: hardware issue,  site with GPS issue (alarm : TDD down 09Apr 02pm)   ||  (05-10-2026 top offenders):</t>
  </si>
  <si>
    <t>05-10-2026: hardware issue,  site with GPS issue (alarm : TDD down 09Apr 02pm)(05-10-2026 top offenders):</t>
  </si>
  <si>
    <t>(05-10-2026 groupw whatsapp incident):LIT_050_Z_Bepanda(LIT-050): FME CANETE activé to check MPR status ETA ASAP  || (05-10-2026 top offenders):</t>
  </si>
  <si>
    <t>(05-10-2026 groupw whatsapp incident):LIT_154_Z_Bonamoussongo-IHS(LIT-154): Impacted by LIT_050_Z_Bepanda(LIT-050)
LIT_050_Z_Bepanda(LIT-050): FME CANETE activé to check MPR status ETA ASAP   ||  (05-10-2026 top offenders):</t>
  </si>
  <si>
    <t>LIT_050_Z_Bepanda(LIT-050): FME CANETE activé to check MPR status ETA ASAP</t>
  </si>
  <si>
    <t>(05-10-2026 groupw whatsapp incident):LIT_154_Z_Bonamoussongo-IHS(LIT-154): Impacted by LIT_050_Z_Bepanda(LIT-050)
LIT_050_Z_Bepanda(LIT-050): FME CANETE activé to check MPR status ETA ASAP   ||   (05-10-2026 top offenders):</t>
  </si>
  <si>
    <t>(05-10-2026 groupw whatsapp incident): SUO_112_H_Kumba-Market: 09.05.2026: FME Collins activtaed is manging ETA=ASAP  ||(05-10-2026 top offenders):</t>
  </si>
  <si>
    <t>(05-10-2026 groupw whatsapp incident):LIT_558_Z_Nkong-CRTV-II(LIT-558): 09.05.2026: Nouvelle  Spare recu Faulty. Expedition d'une nouvelle Spare de Douala ce Jour ETD=09.05.2026 || (05-10-2026 top offenders):</t>
  </si>
  <si>
    <t xml:space="preserve">(05-10-2026 top offenders): 11/05/2026 grid outage grid only site /awaiting grid return escalade L4 camusat 
10/05/2026 grid outage grid only site /awaiting grid return escalade L4 camusat </t>
  </si>
  <si>
    <t>(05-10-2026 top offenders): 09/05/2026 : Need BO RAN analysis || Site unstable due to transmission || Check antenna link port 8/1 || FME activer || ETA : 10/05/2026</t>
  </si>
  <si>
    <t>(05-10-2026 top offenders): 09/05/2026 : Power issue || Mail sent to camusat || En attente de leur Feedback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t>
  </si>
  <si>
    <t xml:space="preserve">(05-10-2026 top offenders): 11/05/2026 CDS: en attente des poteaux pour la finalisation de la coupure 
10/05/2026 equipe sur la coupure ETR=2H
10/05/2026 OCM_AOF_CTR_154_CTR_074_Montee-Jouvence-II-IHS_Damas is down CDS activated </t>
  </si>
  <si>
    <t>(05-10-2026 top offenders): 
09/05/2026 : En attente du feedback de camusat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</si>
  <si>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(05-10-2026 top offenders): 09/05/2026 : Power issue || Mail sent to Camusat</t>
  </si>
  <si>
    <t>(05-10-2026 top offenders): 09/05/2026 : Need BO TX analysis</t>
  </si>
  <si>
    <t>(05-10-2026 top offenders): 08/05/2026 : Power issue || Mail sent to IHS || Feedack  IHS : Gen overload, process of replacement is ongoing, ETR: Week 20</t>
  </si>
  <si>
    <t xml:space="preserve">(05-10-2026 top offenders): 09/05/2026: FME activer. ETA 14h
08/05/2026 : Feedback BO : Closed after reset Activate FME to check and replaced FSP on ABIA|| FME activer.|| Intervention prevue pour demain
07/05/2026 : Need BO RAN analysis </t>
  </si>
  <si>
    <t>(05-10-2026 top offenders): 11/05/2026 grid only site grid outage / grid return awaited
10/05/2026  grid only site grid outage / grid return awaited</t>
  </si>
  <si>
    <t>(05-10-2026 top offenders): Impacted by LIT_554_Z_Ndpssi-Vallee-de-la-Paix(LIT-554)</t>
  </si>
  <si>
    <t>(05-10-2026 top offenders):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</si>
  <si>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(05-10-2026 top offenders):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</si>
  <si>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(05-10-2026 top offenders): 10/05/2026 fme sur dschang-foto 2 ETD=13H UTC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t>
  </si>
  <si>
    <t>(05-10-2026 top offenders): 11/05/2026 FME activé ETA=13H UTC
10/05/2026 FME wily activé ETA asap 
Site is not supervised Mobilize FME locally for tshoot</t>
  </si>
  <si>
    <t xml:space="preserve">(05-10-2026 top offenders):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</si>
  <si>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(05-10-2026 top offenders): 11/05/2026 FME sera sur site l'inventaire apres ndjeleng-II
10/05/2026 Évidence bfssm ndiendam2 tous les câbles power  qui alimente les radios sur le pylône ont été découpé et emporter
10/05/2026 intervention in the morning ETA 08H</t>
  </si>
  <si>
    <t>(05-10-2026 top offenders):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</si>
  <si>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 xml:space="preserve">(05-10-2026 top offenders): Grid outage </t>
  </si>
  <si>
    <t>(05-10-2026 top offenders): 10/05/2026 FME activé ETA=17H35 UTC
besoin activer un FME vérifier la chaine antennaire de l'ODU 6/1</t>
  </si>
  <si>
    <t>(05-10-2026 top offenders): Le site est impacté par BRAZZAVILLE_LIT_081
BV vérifier le statut power de ce site, au besoin activer un FME vérifier la chaine antennaire de l'ODU 4/1</t>
  </si>
  <si>
    <t>(05-10-2026 top offenders): 10/05/2026 Grid only site, No space to deploy MDG/Awaiting Grid return</t>
  </si>
  <si>
    <t>(05-10-2026 top offenders): Impacted by CTR_417_Z_Emombo-Tchad (Power issue)</t>
  </si>
  <si>
    <t>(05-10-2026 top offenders): Impacted by CTR_417_Z_Emombo-Tchad (TX issue)</t>
  </si>
  <si>
    <t>(05-10-2026 top offenders):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</si>
  <si>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 xml:space="preserve">(05-10-2026 top offenders): 11.05.26: Grid outage grid only site / awaiting grid return escalade L4
08.05.26: Grid outage grid only site / awaiting grid return escalade L2 </t>
  </si>
  <si>
    <t xml:space="preserve">(05-10-2026 top offenders): 11.05.25: Grid outage and grid only site / Grid return awaited escalade L4 
08.05.25: Grid outage and grid only site / Grid return awaited escalade L2 </t>
  </si>
  <si>
    <t>(05-10-2026 top offenders): 11/05/2026 IHS: Grid only site, No space to deployed MDG/Awaiting Grid return,Seraphin  informed ESCALADE L3 IHS 
08.05.2026 IHS: Grid only site, No space to deployed MDG/Awaiting Grid return,Seraphin  informed</t>
  </si>
  <si>
    <t xml:space="preserve">(05-10-2026 top offenders): 10/05/2026 instabilit power </t>
  </si>
  <si>
    <t xml:space="preserve">(05-10-2026 top offenders):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</si>
  <si>
    <t>(05-10-2026 top offenders): 09/05/2026 : Power issue || Mail sent to IHS</t>
  </si>
  <si>
    <t>(05-10-2026 top offenders): Power issue at Nkometou-II. NOC Camusat said that power team is on the way to the site for troublesshooting</t>
  </si>
  <si>
    <t>(05-10-2026 top offenders): Impacted by CTR_123_Z_Maison-Blanche-IHS(CTR-123)</t>
  </si>
  <si>
    <t>(05-10-2026 top offenders):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</si>
  <si>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 xml:space="preserve">(05-10-2026 top offenders): 09/05/2026 : Need BO RAN analysis || Cell was down due to power </t>
  </si>
  <si>
    <t>(05-10-2026 top offenders): Impacted by LIT_209_Z_Cellucam-New(LIT-209)</t>
  </si>
  <si>
    <t>(05-10-2026 top offenders): 11/05/2026 fme en route pour le site ETA=14H UTC 
10/05/2026  software SRAN24 toujours pas recu HOnnore en route pour la verification a l'agence ETD=10/05/2026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t>
  </si>
  <si>
    <t>(05-10-2026 top offenders):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</si>
  <si>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(05-10-2026 top offenders):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</si>
  <si>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 xml:space="preserve">(05-10-2026 top offenders):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</si>
  <si>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(05-10-2026 top offenders): 09/05/2026 : Need BO RAN analysis </t>
  </si>
  <si>
    <t xml:space="preserve">(05-10-2026 top offenders): 09/05/2026 : Mail initie ce jour du cote de OCM pour avoir l'access au site 
08/05/2026 : Need BO RAN analysis || Site unstable check the port 5 to Optical link of RRU 81 ||Acess issue || Demande d'access en cours pour le FME Etaba fidele  </t>
  </si>
  <si>
    <t>(05-10-2026 top offenders):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</si>
  <si>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(05-10-2026 top offenders): Impacted by ADM_010_H_Ngaoundal</t>
  </si>
  <si>
    <t>(05-10-2026 top offenders): 11/05/2026 Feedback IHS : Grid only site, No space to deploy MDG/Awaiting Grid return</t>
  </si>
  <si>
    <t>(05-10-2026 top offenders):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t>
  </si>
  <si>
    <t>(05-10-2026 top offenders):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</si>
  <si>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(05-10-2026 top offenders): 11/05/2026 SRAN24 remis à Douala ce jour et recherche d'une solution pour expédition sur Yaoundé en cours ETD=11.05.2026 ET ETD=12/05/2026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</si>
  <si>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(05-10-2026 top offenders): 11/05/226 MSS0 faulty commande passé ETD
10/05/2026 Besoin d'un fme sur site pour verifier le status du MPR ETA=13H UTC  // chassis MSS 0 faulty commande en cours 
09.05.2026 CAMUSAT: investigations ongoing / FME is trying to get level0</t>
  </si>
  <si>
    <t>(05-10-2026 ocm ran 18h) 10/05/2026 grid outage grid only site /awaiting grid return</t>
  </si>
  <si>
    <t>(05-10-2026 ocm ran 12h) 10/05/2026 grid outage grid only site /awaiting grid return</t>
  </si>
  <si>
    <t>(05-10-2026 cells zte): 09/05/2026 : Need BO TX analysis</t>
  </si>
  <si>
    <t>(05-10-2026 cells zte): 09/05/2026 : Need BO RAN analysis || Site unstable due to transmission || Check antenna link port 8/1 || FME activer || ETA : 10/05/2026</t>
  </si>
  <si>
    <t>(05-10-2026 cells zte): 09/05/2026 : Power issue || Mail sent to camusat || En attente de leur Feedback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</si>
  <si>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(05-10-2026 ticket): INC-20260510-00002502...Grid Outage</t>
  </si>
  <si>
    <t xml:space="preserve">(05-10-2026 ocm ran 18h) 10/05/2026 equipe sur la coupure ETR=2H
10/05/2026 OCM_AOF_CTR_154_CTR_074_Montee-Jouvence-II-IHS_Damas is down CDS activated </t>
  </si>
  <si>
    <t xml:space="preserve">(05-10-2026 ocm ran 12h) 10/05/2026 OCM_AOF_CTR_154_CTR_074_Montee-Jouvence-II-IHS_Damas is down CDS activated </t>
  </si>
  <si>
    <t>(05-10-2026 ticket): INC-20260510-00002118...2026-05-10 12:06:48...10/05/2026 OCM_AOF_CTR_154_CTR_074_Montee-Jouvence-II-IHS_Damas is down CDS activated...power failure. Escalate to IHS ...user:NGUESSAN KOFFI MARC PAETERNE</t>
  </si>
  <si>
    <t>(hourly IHS): 10/05/2026 22:19 0:40:56 46.8V FME Nicolas is informed ETA=11:30 PM</t>
  </si>
  <si>
    <t>(05-10-2026 ticket): INC-20260510-00016537...	Grid outage, site went down due to insufficiency of rectifiers //Site stabilized...	Grid outage, site went down due to insufficiency of rectifiers //Site stabilized...Grid Outage...	Grid outage, site went down due to insufficiency of rectifiers //Site stabilized</t>
  </si>
  <si>
    <t>(05-10-2026 cells zte):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</si>
  <si>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(05-10-2026 cells zte): 
09/05/2026 : En attente du feedback de camusat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</si>
  <si>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(05-10-2026 cells zte): 09/05/2026 : Power issue || Mail sent to Camusat</t>
  </si>
  <si>
    <t xml:space="preserve">(05-10-2026 ocm ran 18h)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</si>
  <si>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(05-10-2026 ocm ran 12h)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</si>
  <si>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(05-10-2026 cells huawei): 08/05/2026 : Power issue || Mail sent to IHS || Feedack  IHS : Gen overload, process of replacement is ongoing, ETR: Week 20</t>
  </si>
  <si>
    <t xml:space="preserve">(05-10-2026 cells nokia): 09/05/2026: FME activer. ETA 14h
08/05/2026 : Feedback BO : Closed after reset Activate FME to check and replaced FSP on ABIA|| FME activer.|| Intervention prevue pour demain
07/05/2026 : Need BO RAN analysis </t>
  </si>
  <si>
    <t xml:space="preserve">(05-10-2026 ocm ran 18h) 10/05/2026 FME should check BBU status and interconnection with MPR on port 1/1  FME EN route ETA=15H23 UTC </t>
  </si>
  <si>
    <t>(05-10-2026 ocm ran 12h) 09.05.2026: Possible Plantage de de la BTS. Reset en remote en cours Update ASAP</t>
  </si>
  <si>
    <t>(05-10-2026 ticket): INC-20260510-00014715...Grid Outage</t>
  </si>
  <si>
    <t>(05-10-2026 ocm ran 18h) 10/05/2026  grid only site grid outage / grid return awaited</t>
  </si>
  <si>
    <t>(05-10-2026 ticket): INC-20260510-00007908...2026-05-10 14:19:34... grid only site grid outage / grid return awaited...Grid Outage...user:OCM_NOC.CAMUSAT</t>
  </si>
  <si>
    <t>(05-10-2026 ocm ran 18h) Impacted by LIT_554_Z_Ndpssi-Vallee-de-la-Paix(LIT-554)</t>
  </si>
  <si>
    <t>(05-10-2026 ticket): INC-20260510-00007885...Power issue, generator failure ...Grid Outage</t>
  </si>
  <si>
    <t>(05-10-2026 cells huawei): 09/05/2026 : Relance faite a IHS ce jour
07/05/2026 : power cabinet replaced yesterday. 
Power is stable || Site down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</si>
  <si>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(05-10-2026 cells huawei):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</si>
  <si>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(05-10-2026 ocm ran 18h)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</si>
  <si>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(05-10-2026 ocm ran 12h)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</si>
  <si>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(05-10-2026 ocm ran 18h) 10/05/2026 fme sur dschang-foto 2 ETD=13H UTC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t>
  </si>
  <si>
    <t>(05-10-2026 ocm ran 12h) 10/05/2026 fme sur dschang-foto 2 ETD=13H UTC 
08.05.26: ODU reçu faulty et expédition d'une nouvelle pièce en cours de Bamenda, ETD=09.05.26
08.05.2026:FME Landry  Sur site remplacement de l'ODU en Cours. Update ASAP
07.05.26: ODU faulty et disponible à Bfsam, remplacement ce 08.05.26
07.05.26: Besoin d'un FME sur site pour vérifier la chaine antennaire de l'ODU 3.1; CM-20260507-00003164; RM Denis informé pour investigations, update ASAP</t>
  </si>
  <si>
    <t xml:space="preserve">(05-10-2026 cells nokia): 
08/05/2026 : Organisation de la Join visite en cours par le 3PP
06/05/2026 : power issue 
30/04/2026 : Power issue || Point suivi par le 3 PP </t>
  </si>
  <si>
    <t>(05-10-2026 ticket): INC-20260510-00015749...Others</t>
  </si>
  <si>
    <t>(05-10-2026 ocm ran 18h) 10/05/2026 FME wily activé ETA asap 
Site is not supervised Mobilize FME locally for tshoot</t>
  </si>
  <si>
    <t>(05-10-2026 ticket): INC-20260510-00003893...2026-05-10 16:41:27...FME wily activé ETA asap...user:OCM_NOC.IHS</t>
  </si>
  <si>
    <t xml:space="preserve">(05-10-2026 cells zte):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</si>
  <si>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(hourly IHS): 10/05/2026 03:05 3:10:37 46.5V Access Issue during the Night because the Landlord prohibits the access to the site after 6:30 PM, IHS SS BENOIT is informed and confirmed</t>
  </si>
  <si>
    <t>(05-10-2026 ticket): INC-20260510-00018420...Grid Outage</t>
  </si>
  <si>
    <t>(05-10-2026 ocm ran 18h) 10/05/2026 Évidence bfssm ndiendam2 tous les câbles power  qui alimente les radios sur le pylône ont été découpé et emporter
10/05/2026 intervention in the morning ETA 08H</t>
  </si>
  <si>
    <t>(05-10-2026 ocm ran 12h) 10/05/2026 intervention in the morning ETA 08H</t>
  </si>
  <si>
    <t>(05-10-2026 cells huawei):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</si>
  <si>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(05-10-2026 ocm ran 18h) 10.05.2026: MTN Power Issue hndled by MTN ESCALATE TO MTN</t>
  </si>
  <si>
    <t>(05-10-2026 ocm ran 12h) 09.05.2026: MTN Power Issue hndled by MTN ESCALATE TO MTN</t>
  </si>
  <si>
    <t>(05-10-2026 ticket): INC-20260510-00007442...2026-05-10 16:42:44...10/05/2026 FME activé ETA=17H35 UTC...Ongoing work for link upgrade ...Grid Outage...user:NGUESSAN KOFFI MARC PAETERNE</t>
  </si>
  <si>
    <t>(05-10-2026 ticket): INC-20260510-00007428...2026-05-10 13:35:46...Le site est impacté par BRAZZAVILLE_LIT_081
BV vérifier le statut power de ce site, au besoin activer un FME vérifier la chaine antennaire de l'ODU 4/1...Affected by the remote site down due to power issue....Grid Outage...user:OCM_NOC.IHS</t>
  </si>
  <si>
    <t>(05-10-2026 ticket): INC-20260510-00014592...Others</t>
  </si>
  <si>
    <t>(hourly IHS): 10/05/2026 13:49 1:23:26 46.4 Grid outage without space for MDG. Awaiting grid return</t>
  </si>
  <si>
    <t>(05-10-2026 ocm ran 18h) 10/05/2026 Grid only site, No space to deploy MDG/Awaiting Grid return</t>
  </si>
  <si>
    <t>(05-10-2026 ticket): INC-20260510-00009780...2026-05-10 16:30:30...Grid only site, No space to deploy MDG//Grid return...Grid only site, No space to deploy MDG//Grid return...Grid Outage...Grid only site, No space to deploy MDG//Grid return...user:OCM_NOC.IHS</t>
  </si>
  <si>
    <t>(05-10-2026 ocm ran 18h) Impacted by CTR_417_Z_Emombo-Tchad (Power issue)</t>
  </si>
  <si>
    <t>(05-10-2026 ocm ran 12h) Impacted by CTR_417_Z_Emombo-Tchad (Power issue)</t>
  </si>
  <si>
    <t>(05-10-2026 ocm ran 18h) Impacted by CTR_417_Z_Emombo-Tchad (TX issue)</t>
  </si>
  <si>
    <t>(05-10-2026 ocm ran 12h) Impacted by CTR_417_Z_Emombo-Tchad (TX issue)</t>
  </si>
  <si>
    <t>(05-10-2026 ocm ran 18h)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</si>
  <si>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(05-10-2026 ocm ran 12h)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</si>
  <si>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(05-10-2026 ocm ran 18h) 08.05.26: Grid outage grid only site / awaiting grid return</t>
  </si>
  <si>
    <t>(05-10-2026 ocm ran 12h) 08.05.26: Grid outage grid only site / awaiting grid return</t>
  </si>
  <si>
    <t>(05-10-2026 ocm ran 18h) 08.05.25: Grid outage and grid only site / Grid return awaited</t>
  </si>
  <si>
    <t>(05-10-2026 ocm ran 12h) 08.05.25: Grid outage and grid only site / Grid return awaited</t>
  </si>
  <si>
    <t>(05-10-2026 ocm ran 18h) 08.05.2026 IHS: Grid only site, No space to deployed MDG/Awaiting Grid return,Seraphin  informed</t>
  </si>
  <si>
    <t>(05-10-2026 ocm ran 12h) 08.05.2026 IHS: Grid only site, No space to deployed MDG/Awaiting Grid return,Seraphin  informed</t>
  </si>
  <si>
    <t xml:space="preserve">(05-10-2026 ocm ran 18h) 10/05/2026 instabilit power </t>
  </si>
  <si>
    <t>(05-10-2026 ticket): INC-20260510-00012724...Grid Outage</t>
  </si>
  <si>
    <t xml:space="preserve">(05-10-2026 cells zte): 08/05/2026 : Need BO RAN analysis : Cell was down due to power </t>
  </si>
  <si>
    <t xml:space="preserve">(05-10-2026 cells zte): 09/05/2026 : FME activer pour avoir les evidensces power pour pouvoir interpeller le powerco par rapport aux intabillites power du sitre 
08/05/2026 : Need BO RAN analysis : Cell was down due to power </t>
  </si>
  <si>
    <t xml:space="preserve">(05-10-2026 cells zte):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</si>
  <si>
    <t>(hourly IHS): 10/05/2026 00:37 0:37:16 45.8V FME MERLIN IS ON SITE/Franklin informed</t>
  </si>
  <si>
    <t>(05-10-2026 cells huawei): 09/05/2026 : Power issue || Mail sent to IHS</t>
  </si>
  <si>
    <t>(05-10-2026 ticket): INC-20260510-00004839...2026-05-10 08:14:19...	PWC overload. // Load stabilized....FME Gael is on site and reports insufficient rectifiers and PWC overload // Load stabilized....Grid Outage...user:OCM_NOC.IHS</t>
  </si>
  <si>
    <t>(05-10-2026 ticket): INC-20260510-00008848...2026-05-10 17:06:32...Probleme d'energie sur le site de NKOMETOU , Tension à 24.58V , CAMUSAT alerté pour prise en charge
Feedback Camusat : The technician is on the way ETA 18h30...RCA attendu de CAMUSAT...Others...Probleme d'energie...user:OCM_NOC.CAMUSAT</t>
  </si>
  <si>
    <t>(05-10-2026 ocm ran 18h) Impacted by CTR_123_Z_Maison-Blanche-IHS(CTR-123)</t>
  </si>
  <si>
    <t>(05-10-2026 ticket): INC-20260510-00009798...2026-05-10 15:38:13...Grid outage and grid only site / Grid return awaited...power failure. Group don't start ...Grid Outage...user:OCM_NOC.CAMUSAT</t>
  </si>
  <si>
    <t>(05-10-2026 ocm ran 18h)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</si>
  <si>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(05-10-2026 ocm ran 12h)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</si>
  <si>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(hourly IHS): 10/05/2026 19:02 1:10:34 54.5 Rectifiers hanging due to MPR faulty</t>
  </si>
  <si>
    <t xml:space="preserve">(05-10-2026 cells nokia): 08/05/2026 : Feedback RM : Je propose une joint visite dans ce site avec le powerco,
07/05/2026 : Relance faite ce jour 
06/05/2026 : FME activer || Il remplacer le FCOOP || Fkoop non dis[ponible au Ware house de HW la cde va etre transferer a OCM 
05/05/2026 : Check breaker and  interconnection (sfp, optical fiber) between system and radio module, swap its if needed </t>
  </si>
  <si>
    <t>(05-10-2026 ocm ran 12h) P2 Incident at OST_059_H_Fokoue</t>
  </si>
  <si>
    <t>(05-10-2026 ticket): INC-20260510-00008437...Grid Outage</t>
  </si>
  <si>
    <t>(05-10-2026 ocm ran 18h) Impacted by LIT_209_Z_Cellucam-New(LIT-209)</t>
  </si>
  <si>
    <t>(05-10-2026 ticket): INC-20260510-00013227...Grid Outage</t>
  </si>
  <si>
    <t>(05-10-2026 ticket): INC-20260510-00012711...Grid Outage</t>
  </si>
  <si>
    <t>(05-10-2026 ocm ran 18h) 10/05/2026  software SRAN24 toujours pas recu HOnnore en route pour la verification a l'agence ETD=10/05/2026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t>
  </si>
  <si>
    <t>(05-10-2026 ocm ran 12h) 10/05/2026  software SRAN24 toujours pas rcu HOnnore en route pour la verification a l'agence UPDATE dans 1H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t>
  </si>
  <si>
    <t>(05-10-2026 ticket): INC-20260510-00001282...Grid Outage</t>
  </si>
  <si>
    <t>(05-10-2026 ocm ran 18h)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</si>
  <si>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(05-10-2026 ocm ran 12h)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</si>
  <si>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(05-10-2026 ocm ran 18h)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</si>
  <si>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(05-10-2026 ocm ran 12h)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</si>
  <si>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(05-10-2026 ocm ran 18h)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</si>
  <si>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(05-10-2026 ocm ran 12h)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</si>
  <si>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(05-10-2026 ocm ran 18h)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</si>
  <si>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(05-10-2026 ocm ran 12h)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</si>
  <si>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(05-10-2026 ocm ran 18h)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</si>
  <si>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(05-10-2026 ocm ran 12h)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</si>
  <si>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(05-10-2026 ticket): INC-20260510-00011961...2026-05-10 18:20:23...Vu le retour de CAMUSAT, le FME a été alerté pour la prise en charge , ETA : 01H30...Reset physique du MPR à Notre Dame Yassa...Others...MPR planté après resolution du probleme d'energie...user:OCM_NOC.CAMUSAT</t>
  </si>
  <si>
    <t>(hourly IHS): 10/05/2026 18:46 1:25:50 54.6 Rectifiers hanging due to base connectors faulty.</t>
  </si>
  <si>
    <t>(05-10-2026 ticket): INC-20260510-00012476...2026-05-10 18:16:29...Grid outage grid only site /Grid return awaited...Grid Outage...user:OCM_NOC.CAMUSAT</t>
  </si>
  <si>
    <t>(05-10-2026 ocm ran 18h) 09.05.26: Carte EAC faulty et commande passée au SPM, vérifications en cours</t>
  </si>
  <si>
    <t>(05-10-2026 ocm ran 12h) 09.05.26: Carte EAC faulty et commande passée au SPM, vérifications en cours</t>
  </si>
  <si>
    <t>(05-10-2026 ticket): INC-20260510-00017453...Transmission Board fault</t>
  </si>
  <si>
    <t xml:space="preserve">(05-10-2026 cells nokia): 
09/05/2026 : Need BO RAN analysis
08/05/2026 : Need BO RAN analysis </t>
  </si>
  <si>
    <t>(05-10-2026 cells nokia):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</si>
  <si>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(05-10-2026 ticket): INC-20260510-00011779...impacted by notre dame de yassa due to power issue ...Grid Outage</t>
  </si>
  <si>
    <t>(05-10-2026 ticket): INC-20260510-00011784...impacted by notre dame de yassa due to power issue ...Grid Outage</t>
  </si>
  <si>
    <t>(05-10-2026 ticket): INC-20260510-00007369...2026-05-10 15:40:25...Travaux nokia Full swap Nkolda-New_Nsimalen,Ambam-Fh_Ambam-New,Nyom-II-IHS_Nkometou...transmission work ...user:OCM_NOC.IHS</t>
  </si>
  <si>
    <t xml:space="preserve">(05-10-2026 ocm ran 18h)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</si>
  <si>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(05-10-2026 ocm ran 12h)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</si>
  <si>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(05-10-2026 ticket): INC-20260510-00018464...Grid Outage</t>
  </si>
  <si>
    <t>(05-10-2026 ticket): INC-20260510-00012166...Grid Outage</t>
  </si>
  <si>
    <t xml:space="preserve">(05-10-2026 cells zte): 08/05/2026 : Need BO RAN analysis || Site unstable check the port 5 to Optical link of RRU 81 ||Acess issue || Demande d'access en cours pour le FME Etaba fidele  </t>
  </si>
  <si>
    <t xml:space="preserve">(05-10-2026 cells zte): 09/05/2026 : Mail initie ce jour du cote de OCM pour avoir l'access au site 
08/05/2026 : Need BO RAN analysis || Site unstable check the port 5 to Optical link of RRU 81 ||Acess issue || Demande d'access en cours pour le FME Etaba fidele  </t>
  </si>
  <si>
    <t>(05-10-2026 ocm ran 18h)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</si>
  <si>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(05-10-2026 ocm ran 12h)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</si>
  <si>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(05-10-2026 ocm ran 12h) 10/05/2026 remplacement FSMF ce jour, ETA 14H
09.05.2026: FSMF reçu à la gare à Ngaoundal en ce moment,  ETA 10/05/2026 après travaux sur GORO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t>
  </si>
  <si>
    <t>(05-10-2026 ticket): INC-20260510-00017298...Grid Outage</t>
  </si>
  <si>
    <t>(05-10-2026 ticket): INC-20260510-00012617...2026-05-10 19:25:40...Auto TT closure RCA...Others...user:OCM_NOC.CAMUSAT</t>
  </si>
  <si>
    <t>(hourly IHS): 10/05/2026 04:40 0:36:08 FME is on the way ETA 04:50</t>
  </si>
  <si>
    <t>(05-10-2026 ticket): INC-20260510-00002241...2026-05-10 05:05:22...FME is on site...Grid Outage...user:OCM_NOC.IHS</t>
  </si>
  <si>
    <t>(05-10-2026 ticket): INC-20260510-00012780...Grid Outage</t>
  </si>
  <si>
    <t>(hourly IHS): 10/05/2026 21:39 1:20:52 2V Grid only site, No space to deploy MDG/Awaiting Grid return</t>
  </si>
  <si>
    <t>(05-10-2026 ticket): INC-20260510-00015847...2026-05-11 03:41:54...user:OCM_NOC.IHS</t>
  </si>
  <si>
    <t>(05-10-2026 ticket): INC-20260510-00012791...2026-05-10 23:05:26...BO TX Analyse en cours
No Power Issue on Site, U1 = 51.3V / U2 = 53.6V and Site on GEN. TX FME Herman 656401745 / Huawei is informed....user:OCM_NOC.IHS</t>
  </si>
  <si>
    <t>(05-10-2026 ocm ran 18h)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t>
  </si>
  <si>
    <t>(05-10-2026 ocm ran 12h)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t>
  </si>
  <si>
    <t>(05-10-2026 ticket): INC-20260510-00017341...Grid Outage</t>
  </si>
  <si>
    <t>(hourly IHS): 10/05/2026 16:38 2:36:01 39 FME Joseph is managing with level 0.</t>
  </si>
  <si>
    <t>(05-10-2026 cells nokia): 08/05/2026 : Cde de la ARMA en cours 
07/05/2026 : Cde en cours 
06/05/2026 : FME active || Aceess issue || ARMA faulty  ||Negociation en cours 
04/05/2026 : Ghost town   
04/05/2026 : Check breaker and  interconnection FR(sfp, optical fiber) between system and radio module, swap its if needed</t>
  </si>
  <si>
    <t>(05-10-2026 ticket): INC-20260510-00017225...Grid Outage</t>
  </si>
  <si>
    <t>(05-10-2026 ticket): INC-20260510-00013886...Others</t>
  </si>
  <si>
    <t>(hourly IHS): 10/05/2026 19:08 3:02:51 56.5 FME Moses is managing with level 0</t>
  </si>
  <si>
    <t xml:space="preserve">(05-10-2026 cells nokia): 08/05/2026 : Jumpeurs attendues || Cde en cours 
06/05/2026 : Jumpeurs non disponible du cote du Ware House de HW commande transferer a OCM 
04/05/2026 : Commande du jumpeurs en cours || Relance faite au SPMS ce jour 
02/05/2026 : En attente du feedack de HW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</si>
  <si>
    <t>(05-10-2026 ticket): INC-20260510-00000555...Grid Outage</t>
  </si>
  <si>
    <t>(hourly IHS): 10/05/2026 06:21 1:39:00 41v FME is informed and managing</t>
  </si>
  <si>
    <t>(05-10-2026 ticket): INC-20260510-00005064...Others</t>
  </si>
  <si>
    <t>(05-10-2026 ticket): INC-20260510-00011959...Grid outage, generator failure ...Grid Outage</t>
  </si>
  <si>
    <t>(05-10-2026 ticket): INC-20260510-00017314...Grid Outage</t>
  </si>
  <si>
    <t>(05-10-2026 cells nokia):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</si>
  <si>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(05-10-2026 ticket): INC-20260510-00015250...Grid Outage</t>
  </si>
  <si>
    <t>(05-10-2026 cells nokia):  
08/05/2026 : Point escalader et suivant par Mr Theophile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</si>
  <si>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(05-10-2026 ocm ran 18h)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</si>
  <si>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(05-10-2026 ocm ran 12h)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</si>
  <si>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(05-10-2026 ocm ran 18h) 10/05/2026 Besoin d'un fme sur site pour verifier le status du MPR ETA=13H UTC  // chassis MSS 0 faulty commande en cours 
09.05.2026 CAMUSAT: investigations ongoing / FME is trying to get level0</t>
  </si>
  <si>
    <t>(05-10-2026 ocm ran 12h) 10/05/2026 Besoin d'un fme sur site pour verifier le status du MPR ETA=13H UTC 
09.05.2026 CAMUSAT: investigations ongoing / FME is trying to get level0</t>
  </si>
  <si>
    <t>(05-10-2026 ticket): INC-20260510-00017950...Grid Outage</t>
  </si>
  <si>
    <t>(hourly IHS): 10/05/2026 18:53 0:21:00 54.3 FME Gael is on the way to site, ETA 07:40 PM.</t>
  </si>
  <si>
    <t>(05-10-2026 ticket): INC-20260510-00011951...impacted by notre dame de yassa due to power issue ...Grid Outage</t>
  </si>
  <si>
    <t>(05-10-2026 ticket): INC-20260510-00011954...impacted by notre dame de yassa due to power issue ...Grid Outage</t>
  </si>
  <si>
    <t>(05-10-2026 cells zte): 08/05/2026 : Need BO TX analysis</t>
  </si>
  <si>
    <t>(hourly IHS): 10/05/2026 18:52 0:21:15 35 Fme Is managing with level 0</t>
  </si>
  <si>
    <t>(hourly IHS): 10/05/2026 05:59 0:17:10 7.7V FME is on the way ETA 06:45 AM/Maxime is informed</t>
  </si>
  <si>
    <t>(05-10-2026 ticket): INC-20260510-00002828...Grid outage ;site went down because Gen fails to start due to ATS alarming //he reset it and Gen started...Grid outage ;site went down because Gen fails to start due to ATS alarming //he reset it and Gen started...Grid Outage</t>
  </si>
  <si>
    <t>(05-10-2026 ticket): INC-20260510-00014805...Grid Outage</t>
  </si>
  <si>
    <t>(05-10-2026 cells nokia): 05/05/2026 : En attente du feedback du deploiement OCM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</si>
  <si>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 xml:space="preserve">(05-10-2026 cells nokia): 09/05/2026: Feedback RM.||Access issue. ETD 15/05/2026
07/05/2026 : Intervention prevue pour Samedi 09/05/2026
06/05/2026 : Intervention prevue pour Jeudi 07/05/2026  
04/05/2026 : ETA 05052026|| Feedback PM : La FXDB est disponible au WH et nous travaillons au déploiement du FME.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</si>
  <si>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(05-10-2026 ticket): INC-20260510-00017788...Others</t>
  </si>
  <si>
    <t>(05-10-2026 ocm ran 18h) Impacted by Ntem_G9U9U21_NRO_056</t>
  </si>
  <si>
    <t>(05-10-2026 ticket): INC-20260510-00011289...generator issue on site ...Grid Outage</t>
  </si>
  <si>
    <t>(hourly IHS): 10/05/2026 15:34 3:39:48 48.1 FME Roland is managing with level 0</t>
  </si>
  <si>
    <t xml:space="preserve">(05-10-2026 cells nokia): 09/05/2026 : Feedback RM||Access issue
08052026 :Feedback RM : Plan for tommorrov If access possible 
07/05/2026 : Need BO RAN ongoing|| Activate FME to check port RF EXT1 to  FSMF radio || Access issue </t>
  </si>
  <si>
    <t>(05-10-2026 ocm ran 18h) 10/05/2026 FME Roland is managing with level 0</t>
  </si>
  <si>
    <t>(05-10-2026 ticket): INC-20260510-00011472...power issue on site ...Grid Outage</t>
  </si>
  <si>
    <t>(05-10-2026 ticket): INC-20260510-00017001...Transmission Board fault</t>
  </si>
  <si>
    <t>(05-10-2026 ocm ran 18h) 10/05/2026 site instable</t>
  </si>
  <si>
    <t>(hourly IHS): 10/05/2026 14:57 1:09:43 45.8 FME Roland is managing with level 0</t>
  </si>
  <si>
    <t>(05-10-2026 ticket): INC-20260510-00008871...Auto TT closure RCA...Transmission Board fault</t>
  </si>
  <si>
    <t>(05-10-2026 ticket): INC-20260510-00012279...Grid outage, no backup ...Others</t>
  </si>
  <si>
    <t xml:space="preserve">(05-10-2026 cells nokia):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</si>
  <si>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 xml:space="preserve">(05-10-2026 cells nokia): 09/05/2026: Escalade faite au PM || En attente de son Feedback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</si>
  <si>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 xml:space="preserve">(05-10-2026 cells nokia): 09/05/2026: Escalade faite au PM || En attente de son Feedback||After on sit e check FME noticed  FRMF/FRGU/Jumpers are faulty and need to be replaced
New plan date : 10/05/2026 
08/05/2026 : feedback RM : 
L’équipe était mobilisée sur site pour résoudre un problème de VSWR alarm. Après investigations menées avec le support du BO RAN Ivan, il ressort que la FRMF, FRGU ainsi qu’un Jumper sont défectueux, d’où la demande des pièces de rechange.      || ETD 10/05/2026
07/05/2026 : Intervention ce jour || FME en route, mais mauvais etat de la route || ETA 16H || FME sur site || Intervention en cours 
05/04/2026 :En attente du  Feedbackdu  PM || 07/05/2026
04/05/2026 : Escalade faite au PM du SBC
02/05/2026 : Feedback  PM : Plan for 07/05/2026
30/04/2026 : Escalade faite au RM || En attente du feeback du RM  
2902026 : A cause du outage de Mbongo FME se rendra demain sur messondo ||ETA : 30/04/2026 
27/04/2026 : Intervention plan for 29/04/2026 
24/04/2026 : Check and clean FRGU ant 5  || FME charlie activer ||Attende du Work Permis </t>
  </si>
  <si>
    <t>(05-10-2026 ticket): INC-20260510-00010032...Grid Outage</t>
  </si>
  <si>
    <t>(hourly IHS): 10/05/2026 19:00 0:13:31 47.1 FME Moses is managing with level 0.</t>
  </si>
  <si>
    <t>(05-10-2026 ticket): INC-20260510-00007683...Grid Outage</t>
  </si>
  <si>
    <t>(hourly IHS): 10/05/2026 14:43 0:29:04 50.47 FME Gerald is managing with level 0.</t>
  </si>
  <si>
    <t>(hourly IHS): 10/05/2026 09:39 0:21:00 48 V Fme is on the way ETA = 10: 20 Am</t>
  </si>
  <si>
    <t>(05-10-2026 ticket): INC-20260510-00005277...low oil pressure. // Oil topped-up and Manual start of Gen....low oil pressure. // Oil topped-up and Manual start of Gen....Transmission Board fault</t>
  </si>
  <si>
    <t>(05-10-2026 cells nokia): 09/05/2026: Feedback RM|| Intervention en cour
08/05/2026 :Check breaker and  interconnection (sfp, optical fiber) between system and radio module, swap its if needed || Power issue
05/05/2026: Intervention prevue pour ce jour  ||Intervention en cours || Cell up fter remplcemet de la Area
05/04/2026 : || Intervention planned on 05.05.2026 after spare part collected  
04/05/2026 : Ghost town || Feedback PM : No access on site due to Insecurity: Looking access clearance on site                                
30/04/2026 :Feedback RM :  Plan on 03.05.2026
28/04/2026 : Check breaker and  interconnection AREA(sfp, optical fiber) between system and radio module, swap its if needed || Feedback RM : Plan on 30.04.2026</t>
  </si>
  <si>
    <t>(05-10-2026 ticket): INC-20260510-00008721...Others</t>
  </si>
  <si>
    <t>(05-10-2026 ocm ran 18h) 10/05/2026 fme FABIEN activé ETA =12H26 UTC  // SITE UP mais probleme de probleme de supervision
Need FME on site to local Tshoot / fme activated ETA ASAP</t>
  </si>
  <si>
    <t>(05-10-2026 ocm ran 12h) 10/05/2026 fme FABIEN activé ETA =12H26 UTC 
Need FME on site to local Tshoot / fme activated ETA ASAP</t>
  </si>
  <si>
    <t>(05-10-2026 cells nokia):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</si>
  <si>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(05-10-2026 cells nokia): 
09/05/2026: Escalade faite au PM || En attente de son Feedback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</si>
  <si>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(05-10-2026 cells nokia): 
09/05/2026: Escalade faite au PM || En attente de son Feedback||After on site troubeshooting ,FME reported  thatSpare : FBBC
PN: 472797A.101is faulty and need to be replaced /Spare pare request  ongoing:
New plan date:11/05/2026
08/05/2026 : ||Feedback RM :Transfert de La radio de Dla pour Loum Demain
07/05/2026 : Intervention ce jour || ETA 14H || FME sur site || Intervention en cours || Feedback FME : FBBC faulty || Cde en cours 
06/05/2026 : Intervention prevue pour ce jour  FME Ewane
04/05/2026 : Escalade faite au PM du SBC || Feedback PM : 06/05/2026
02/05/2026 : Check breaker and  interconnection FBBC  (sfp, optical fiber) between system and radio module, swap its if needed || FME eric activer</t>
  </si>
  <si>
    <t>(hourly IHS): 10/05/2026 21:53 0:19:46 45.8 FME Herbert is managing with level 0.</t>
  </si>
  <si>
    <t>(05-10-2026 ticket): INC-20260510-00016099...Others</t>
  </si>
  <si>
    <t>(05-10-2026 ticket): INC-20260510-00014118...Grid Outage</t>
  </si>
  <si>
    <t>(05-10-2026 ticket): INC-20260510-00014181...2026-05-10 19:59:11...No power issue on site U=52v ; Load =35 A // No action done...Auto TT closure RCA...Others...user:OCM_NOC.CAMUSAT</t>
  </si>
  <si>
    <t xml:space="preserve">(05-10-2026 cells nokia): 09/05/2026: intervention sur un autre site
08/05/2026 : Access recue et valider par camtel || FME etait sur le site de Tchevi ce jour il interviendra demain sur Laf camtel || ETA: 09/04/2026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</si>
  <si>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 xml:space="preserve">(05-10-2026 cells nokia): 09/05/2026: Escalade faite au RM||Feedback FME|| Intervention sur un autre site
08/05/2026 : Access recue et valider par camtel || FME etait sur le site de Tchevi ce jour il interviendra demain sur Laf camtel || ETA: 09/04/2026 
04/05/2026 : Feedback Camtel attendu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</si>
  <si>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(05-10-2026 ticket): INC-20260510-00013472...Grid Outage</t>
  </si>
  <si>
    <t xml:space="preserve">(05-10-2026 cells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</si>
  <si>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(05-10-2026 cells nokia):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</si>
  <si>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(05-10-2026 cells nokia): 09/05/2026: Escalade faite au PM || En attente de son Feedback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</si>
  <si>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(05-10-2026 cells nokia): 09/05/2026: Escalade faite au PM || En attente de son Feedback||FME worked on site on 07/05/2025 and noticed that  
ARGA PN 474800A is faulty and need tobe replaced . SP  request ongoing /New Plan Date: 12/05/2026
08/05/2026 :Feedback PM : Intervention Yesterday  without improvement. RRU suspected faulty an planned to be replaced
07/05/2026 : Intervention ce jour || ETA 13H30|| FME sur site.|| Travaux en cours avec le BO RAN.|| Jumpeur remplacer mais l'alarme persiste toujours 
06/05/2026 :Intervention prevue pour ce jour 
04/05/2026 : Escalade faite au PM du SBC || Feedback PM : Spare Jumper collected and  intervention planned on 06.05.2026 after Bekondo VSWR check tomorrow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</si>
  <si>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(05-10-2026 cells nokia): 
09/05/2026 : Need BO RAN analysis||FME should check and replace FRGU
08/05/2026 : Need BO RAN analysis </t>
  </si>
  <si>
    <t xml:space="preserve">(05-10-2026 cells nokia): 08/05/2026 : FME a recharger le software hier || Nouvelle alarme apparue || Feedback RM : Plan for next week 
07/05/2026 : Check breaker and  interconnection (sfp, optical fiber) between system and radio module, swap its if needed || Rajout d'un second depart || Access issue </t>
  </si>
  <si>
    <t>(05-10-2026 cells huawei):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</si>
  <si>
    <t>(05-10-2026 cells huawei):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</si>
  <si>
    <t xml:space="preserve">(05-10-2026 cells nokia): 
08/05/2026 : Cde de la fibre en cours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t>
  </si>
  <si>
    <t xml:space="preserve">(05-10-2026 cells nokia):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</si>
  <si>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 xml:space="preserve">(05-10-2026 cells nokia): 09/05/2026: Escalade faite au PM || En attente de son Feedback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</si>
  <si>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 xml:space="preserve">(05-10-2026 cells nokia): 09/05/2026: Escalade faite au PM || En attente de son Feedback ||After on site  check FME noticed faulty FRMF / SP request ongoing to 
be replaced   /new planned:11/05/2026
08/05/2026 : ||Feedback RM : Le Fme n'a pas encore recu la Spares. ||Point escalader au PM || En attente du feedback du PM  
07/05/2026 : SPARES recues et en cours d'acheminement vers le FME || Intervention le 08052026
06/04/2026 : Feedback RM : After on site  check FME noticed faulty FRMF /SP request ongoing to be replaced   new planned 
date  09/05/2026
05/04/2026 : Intervention prevue pour ce jour || FME en route pour le site || Intervention en cours 
04/05/2026 :Intervention prevue pour ce jour || FME charlie activer 04/05/2026 || Intervention en cours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</si>
  <si>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(05-10-2026 ocm ran 18h)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</si>
  <si>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(05-10-2026 ocm ran 12h)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</si>
  <si>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(05-10-2026 ocm ran 18h) Impacted by SUO_040_H_Tinto (TX issue)</t>
  </si>
  <si>
    <t>(05-10-2026 ocm ran 12h) Impacted by SUO_040_H_Tinto (TX issue)</t>
  </si>
  <si>
    <t>(05-10-2026 ticket): INC-20260510-00016303...2026-05-10 21:35:40...No power issue on site, U: 54.1V, site on grid...Sans action...Others...A determiner...user:ABANDA	Jean Roland</t>
  </si>
  <si>
    <t>(05-10-2026 ticket): INC-20260510-00016151...Others</t>
  </si>
  <si>
    <t xml:space="preserve">(05-10-2026 ocm ran 12h) P2 Incident at OST_059_H_Fokoue: FME sur site de Bafou travaux en cours </t>
  </si>
  <si>
    <t>(05-10-2026 cells nokia): 09/05/2026: Feedback RM|| ETD 10/05/2026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</si>
  <si>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(05-10-2026 ticket): INC-20260510-00015392...Grid Outage</t>
  </si>
  <si>
    <t>(05-10-2026 ocm ran 18h)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</si>
  <si>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(05-10-2026 ocm ran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</si>
  <si>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(05-10-2026 ocm ran 18h) New BTS installed and not yet accepted</t>
  </si>
  <si>
    <t>(05-10-2026 ocm ran 12h) New BTS installed and not yet accepted</t>
  </si>
  <si>
    <t>(05-10-2026 ocm ran 18h) 10.05.26: Grid only site grid outage / grid return awaited - Escalated to L3
08.05.26: Grid only site grid outage / grid return awaited - Escalated to L3
07.05.26: Grid only site grid outage / grid return awaited - Escalated to L2
06.05.26: Grid only site grid outage / grid return awaited</t>
  </si>
  <si>
    <t>(05-10-2026 ocm ran 12h) 10.05.26: Grid only site grid outage / grid return awaited - Escalated to L3
08.05.26: Grid only site grid outage / grid return awaited - Escalated to L3
07.05.26: Grid only site grid outage / grid return awaited - Escalated to L2
06.05.26: Grid only site grid outage / grid return awaited</t>
  </si>
  <si>
    <t>(05-10-2026 cells zte): 08/05/2026 : Need BO RAN ongoing</t>
  </si>
  <si>
    <t xml:space="preserve">(05-10-2026 cells zte): 09/05/2026 : Need BO RAN analysis || Site unstable due to transmission
08/05/2026 : Need BO RAN ongoing || Check la connectivité de la RRU 61 || FME etienne activer pour investugation  || Demande du work permis en cours </t>
  </si>
  <si>
    <t xml:space="preserve">(05-10-2026 cells nokia):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</si>
  <si>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 xml:space="preserve">(05-10-2026 cells nokia): 
09/05/2026: Escalade faite au PM || En attente de son Feedback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</si>
  <si>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 xml:space="preserve">(05-10-2026 cells nokia): 
09/05/2026: Escalade faite au PM || En attente de son Feedback||This is new occurence Faulty FXED to be be replaced/Spare part request ongoing New Plan Date: 12/05/2026 
08/05/2026 : Escalade faite au PM || En attente de son Feedback 
07/05/2026 : Intervention prevue pour ce jour || FME sur Messondo || Intervention renvoyer a demain  
05/05/2026 : Intervention prevue pour ce jour|| (02) O.F fibers replaced and cleared alls  the active alarms ETD: 10/05/2026 ||FME n'a pas pu intervenir sur le site hier intervention renvoyer pour demain   || ETA : 05/06/2026 Feedback RM : Damaged OF replaced                                                                                                 
04/05/2026 : Escalade faite au PM du SBC || Feedback RM : Plan for 06/05/2026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</si>
  <si>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(05-10-2026 cells huawei):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</si>
  <si>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(05-10-2026 cells zte): 09/05/2026 : Intervention prevu pour ce jour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</si>
  <si>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(05-10-2026 cells zte):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</si>
  <si>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(05-10-2026 cells zte): 09/05/2026 : Check and clean RRU 61 port 11||FME Fabrice activer  ||</t>
  </si>
  <si>
    <t xml:space="preserve">(05-10-2026 cells zte): 08/05/2026 : Check and clean RRU 52 ant 5 || FME activer et Presentement sur Dizangue || Intervention apres Dizangue </t>
  </si>
  <si>
    <t xml:space="preserve">(05-10-2026 cells zte): 09/05/2026 : Feedback FME : Commande Jumpeurs en cours 
08/05/2026 : Check and clean RRU 52 ant 5 || FME activer et Presentement sur Dizangue || Intervention apres Dizangue </t>
  </si>
  <si>
    <t>(05-10-2026 cells zte): 
09/05/2026 : Intervention prevue pour ce jour 
08/05/2026 : FME presentement sur le site de Missole || Intervention reporter pour demain || ETA : 09/05/2026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</si>
  <si>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(05-10-2026 cells zte): 
09/05/2026 : Feedback PM : VSWR correction Plan date  review  : 10/05/2026
08/05/2026 : FME presentement sur le site de Missole || Intervention reporter pour demain || ETA : 09/05/2026 
07/05/2026 : Jumpeur hier recu ETA attendu || FME presentement sur le site de Messondo || Intervention reporter a demain  
06/05/2026 : Cde en cours 
05/05/2026 : Commande en cours du jumpeurs
04/05/2026 : Commande en cours du jumpeurs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</si>
  <si>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(05-10-2026 cells zte): 09/05/2026 : Commande de la fibre en cours 
08/05/2026 : FME sur site || Intervention en cours || Feedback  FME : F.O  faulty || Tickets creer au FME pour la commande de la F.O 
07/05/2026 : FME activer || En attente d'un ETA ||FME presentement sur le site de ntening|| Intervention apres ntening ||  ETA : 16H || FME toujours ntening ||Interventionreporter a demain 
06/05/2026 : Need BO TX analysis || Feedback BO TX : FME should go on site check power and antenna line || FME activer || Site a tres eloigner a 300KM || ETA: 07/04/2026 </t>
  </si>
  <si>
    <t>(05-10-2026 ocm ran 18h)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</si>
  <si>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(05-10-2026 ocm ran 12h)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</si>
  <si>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(05-10-2026 ocm ran 18h)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</si>
  <si>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(05-10-2026 ocm ran 12h)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</si>
  <si>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(05-10-2026 cells zte): 09/05/2026 : Power issue || Mail sent to IHS</t>
  </si>
  <si>
    <t>(05-10-2026 ocm ran 18h)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t>
  </si>
  <si>
    <t>(05-10-2026 ocm ran 12h)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t>
  </si>
  <si>
    <t>(05-10-2026 ocm ran 18h) Impacted by SUD_110_Z_MBPIKILIKI-IHS (TX issue)</t>
  </si>
  <si>
    <t>(05-10-2026 ocm ran 12h) Impacted by SUD_110_Z_MBPIKILIKI-IHS (TX issue)</t>
  </si>
  <si>
    <t>(05-10-2026 ocm ran 18h) 10/05/2026 ODU MPT-MC 3DB20859ABAA03  faulty and not available in our stock, request to OCM done</t>
  </si>
  <si>
    <t>(05-10-2026 ocm ran 18h)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</si>
  <si>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(05-10-2026 ocm ran 12h)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</si>
  <si>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(05-10-2026 ocm ran 18h)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</si>
  <si>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(05-10-2026 ocm ran 12h)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</si>
  <si>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 xml:space="preserve">(05-10-2026 cells nokia): 08/05/2026 : Feedback PM. Intervention planned on 10.05.2026 after spare part collected
05/05/2026 : Intervention planned on 10.05.2026 after spare part collected
04/05/2026 : Ghost town                                  30/04/2026 : FRMF to be remplaced || plan for W19
29/04/2026: Need BO RAN analysis </t>
  </si>
  <si>
    <t>(05-10-2026 cells nokia): 
09/05206: Feedback RM||Access issues
08/05/2026 : Action avec le Level 0 en cour || Access issue 
07/05/2026 : Access issue || Negociation en cours ||Access issue
05/05/2026 : Check breaker and  interconnection  (sfp, optical fiber) between system and radio module, swap its if needed</t>
  </si>
  <si>
    <t xml:space="preserve">(05-10-2026 cells nokia): 09/05/2026: Feedback RM|| Intervention en cour
05/04/2026 : Feddback PM : Intervention planned on 07.05.2026 after spare part collected
04/05/2026 : Ghost town                                         30/04/2026 :  Check breaker and  interconnection FXDB (sfp, optical fiber) between system and radio module, swap its if needed || Access issue </t>
  </si>
  <si>
    <t>(05-10-2026 cells huawei): 09/05/2026 : Power issue || Mail sent to camusat</t>
  </si>
  <si>
    <t>(05-10-2026 ocm ran 18h) 10/05/2026 Besoin d'un fme sur site pour verifier le status du MPR et la chaine antennaire de L ODU 3/1  red zone escalade RM DENIS 
09.05.2026 CAMUSAT: investigations ongoing / FME is trying to get level0</t>
  </si>
  <si>
    <t>(05-10-2026 ocm ran 12h) 10/05/2026 Besoin d'un fme sur site pour verifier le status du MPR et la chaine antennaire de L ODU 3/1  red zone escalade RM DENIS 
09.05.2026 CAMUSAT: investigations ongoing / FME is trying to get level0</t>
  </si>
  <si>
    <t>(05-10-2026 ocm ran 18h) 10.05.2026: Acces Negociation Ongoing
09.05.2026: Acces Negociation Ongoing. Update ASAP
08.05.26: FME is managing with level 0, update ASAP
08.05.26: Need FME on site to check RTN status and its antenna chain of its ODU; CM-20260508-00002466; FME Stanley is activated to check, update ASAP</t>
  </si>
  <si>
    <t>(05-10-2026 ocm ran 12h) 10.05.2026: Acces Negociation Ongoing
09.05.2026: Acces Negociation Ongoing. Update ASAP
08.05.26: FME is managing with level 0, update ASAP
08.05.26: Need FME on site to check RTN status and its antenna chain of its ODU; CM-20260508-00002466; FME Stanley is activated to check, update ASAP</t>
  </si>
  <si>
    <t>(hourly IHS): 10/05/2026 12:07 1:53:00 42.2 V Fme is informed and managing with L0 (OCM Cable Vandalized)</t>
  </si>
  <si>
    <t>(05-10-2026 ocm ran 18h) 10/05/2026 FME yaouba :
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FME should check BBU status and interconnection with MPR on port 1/3</t>
  </si>
  <si>
    <t>(05-10-2026 cells nokia): 09/05/2026 : Need BO RAN analysis||Fme should check and clean jumper, port 1</t>
  </si>
  <si>
    <t>(05-10-2026 ticket): INC-20260510-00017010...Grid Outage</t>
  </si>
  <si>
    <t>(05-10-2026 ocm ran 18h) 10.05.2026: Access not granted for this site for now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</si>
  <si>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(05-10-2026 ocm ran 12h)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</si>
  <si>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(05-10-2026 ocm ran 18h) New site not yet transferred to MSP</t>
  </si>
  <si>
    <t>(05-10-2026 ocm ran 12h) New site not yet transferred to MSP</t>
  </si>
  <si>
    <t>impacted by  CTR_750_Z_Nkometou-II(CTR-750) ,Probleme d'energie || Action : RCA attendu de CAMUSAT</t>
  </si>
  <si>
    <t xml:space="preserve">(05-10-2026 cells nokia): 
08/05/2026 : Cde de la fibre en cours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..;..;(05-10-2026 cells nokia): 
08/05/2026 : Cde de la fibre en cours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..;..;(05-10-2026 cells nokia): 
08/05/2026 : Cde de la fibre en cours 
07/05/2026 : FME sur site || Intervention en cours || Feedback du FME : F.O faulty || Tickets creer au FME pour la commande de la F.O || Commande de la fibre de 150M || Cde en cours 
06/05/2026 : Feedback FME franck va se rendre sur le site aujourd'hui ETA : 12H |FME sur site || Itervetion en cours ||FME n'a pas pu terminer l'intervention sur ce site a cause de la pluie || Evidence partarger dans le groupe 
04/05/2026 : Besoin d'analyse BO RAN||Check and clean jumper, port 3 of ARMA </t>
  </si>
  <si>
    <t>(05-10-2026 groupw whatsapp incident):SUO_173_H_Jabane: Probable arrêt volontaire des equipements par le bir   || (05-10-2026 cells huawei):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needed..;..;(05-10-2026 cells huawei):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needed..;..;(05-10-2026 cells huawei):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</si>
  <si>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(05-10-2026  groupe whatsapp incident ):NRD_158_H_Garoua-Ngalbidje-II: Need FME on site to check MPR status  : fme activated ETA ASAP  || (05-10-2026 top offenders):</t>
  </si>
  <si>
    <t>(05-10-2026  retour CAMUSAT ):  Mauvaises phases AC</t>
  </si>
  <si>
    <t>(05-10-2026  retour CAMUSAT ):  GE faulty</t>
  </si>
  <si>
    <t>(05-10-2026  retour CAMUSAT ):  Grid outage Grid only site</t>
  </si>
  <si>
    <t>(05-10-2026  retour CAMUSAT ):  Grid outage Grid only site (Insuffisance de redresseurs)</t>
  </si>
  <si>
    <t>(05-10-2026  retour CAMUSAT ):  No power issue</t>
  </si>
  <si>
    <t>(05-10-2026  retour CAMUSAT ):  Site démantelé</t>
  </si>
  <si>
    <t>(05-10-2026  retour CAMUSAT ):  Relais de démarrage faulty</t>
  </si>
  <si>
    <t>(05-10-2026  retour CAMUSAT ):  Site vandalisé</t>
  </si>
  <si>
    <t>(05-10-2026  retour CAMUSAT ):  Nuisance sonore</t>
  </si>
  <si>
    <t>(05-10-2026  retour CAMUSAT ):  Baisse de tension</t>
  </si>
  <si>
    <t>(05-10-2026  retour CAMUSAT ):  Site impacté par Kotto Denver</t>
  </si>
  <si>
    <t>(05-10-2026  retour CAMUSAT ):  Access issue (dalle abritant les équipements fragilisée)</t>
  </si>
  <si>
    <t>(05-10-2026  retour CAMUSAT ):  Désequilibre des phases au niveau du GE</t>
  </si>
  <si>
    <t>(05-10-2026  retour CAMUSAT ):  Site impacté par Nkometou 2</t>
  </si>
  <si>
    <t xml:space="preserve">(05-10-2026  retour CAMUSAT ):  Souci avec le GE </t>
  </si>
  <si>
    <t>(05-10-2026  retour CAMUSAT ):  Automatisme</t>
  </si>
  <si>
    <t>(05-10-2026  retour CAMUSAT ):  Génératrice faulty</t>
  </si>
  <si>
    <t>(05-10-2026  retour CAMUSAT ):  Joint de culasse</t>
  </si>
  <si>
    <t>(05-10-2026  retour CAMUSAT ):  Batterie GE faulty</t>
  </si>
  <si>
    <t>(05-10-2026 top offenders): 11/05/2026 grid outage grid only site /awaiting grid return escalade L4 camusat 
10/05/2026 grid outage grid only site /awaiting grid return escalade L4 camusat ..;..;(05-10-2026 ocm ran 18h) 10/05/2026 grid outage grid only site /awaiting grid return..;..;(05-10-2026 ocm ran 12h) 10/05/2026 grid outage grid only site /awaiting grid return || (05-10-2026  retour CAMUSAT ):  Mauvaises phases AC</t>
  </si>
  <si>
    <t>(05-10-2026 top offenders):..;..;(05-10-2026 ticket): INC-20260510-00006232...Grid Outage || (05-10-2026  retour CAMUSAT ):  GE faulty</t>
  </si>
  <si>
    <t>(05-10-2026  groupe whatsapp incident ):LIT_618_Z_Logpom-Akanji-Immeuble(LIT-618): 09.05.2026 CAMUSAT: Grid outage and grid only site / Grid return awaited || (05-10-2026 top offenders): || (05-10-2026  retour CAMUSAT ):  Grid outage Grid only site</t>
  </si>
  <si>
    <t>(05-10-2026  retour CAMUSAT ):  Grid outage Grid only site (Insuffisance de redresseurs)  || (05-10-2026 top offenders): 
09/05/2026 : En attente du feedback de camusat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down..;..;(05-10-2026 cells zte):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down..;..;(05-10-2026 cells zte): 
09/05/2026 : En attente du feedback de camusat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</si>
  <si>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 xml:space="preserve">(05-10-2026 top offenders): 09/05/2026 : Power issue || Mail sent to Camusat..;..;(05-10-2026 cells zte): 09/05/2026 : Power issue || Mail sent to Camusat..;..;(05-10-2026 cells zte): 09/05/2026 : Power issue || Mail sent to Camusat..;..;(05-10-2026 cells zte): 09/05/2026 : Power issue || Mail sent to Camusat || (05-10-2026  retour CAMUSAT ):  Grid outage Grid only site || (05-10-2026  retour CAMUSAT ):  Grid outage Grid only site </t>
  </si>
  <si>
    <t>(05-10-2026 top offenders): 11/05/2026 grid only site grid outage / grid return awaited
10/05/2026  grid only site grid outage / grid return awaited..;..;(05-10-2026 ocm ran 18h) 10/05/2026  grid only site grid outage / grid return awaited..;..;(05-10-2026 ticket): INC-20260510-00007908...2026-05-10 14:19:34... grid only site grid outage / grid return awaited...Grid Outage...user:OCM_NOC.CAMUSAT || (05-10-2026  retour CAMUSAT ):  Grid outage Grid only site</t>
  </si>
  <si>
    <t>(05-10-2026 top offenders):..;..;(05-10-2026 ticket): INC-20260510-00015762...2026-05-10 21:00:54...FME is on the way ETA 22H40...Grid Outage...user:OCM_NOC.CAMUSAT || (05-10-2026  retour CAMUSAT ):  Relais de démarrage faulty</t>
  </si>
  <si>
    <t>(05-10-2026  retour CAMUSAT ):  Nuisance sonore || (05-10-2026 top offenders):</t>
  </si>
  <si>
    <t xml:space="preserve">(05-10-2026  retour CAMUSAT ):  Mauvaises phases AC || (05-10-2026 top offenders):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</si>
  <si>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(05-10-2026  retour CAMUSAT ):  Baisse de tension  || (05-10-2026 top offenders): Power status check Ongoing..;..;(05-10-2026 ticket): INC-20260510-00011579...Grid Outage</t>
  </si>
  <si>
    <t xml:space="preserve"> (05-10-2026  retour CAMUSAT ):  Site impacté par Kotto Denver || (05-10-2026 top offenders):</t>
  </si>
  <si>
    <t>(05-10-2026 top offenders): Impacted by CTR_417_Z_Emombo-Tchad (TX issue)..;..;(05-10-2026 ocm ran 18h) Impacted by CTR_417_Z_Emombo-Tchad (TX issue)..;..;(05-10-2026 ocm ran 12h) Impacted by CTR_417_Z_Emombo-Tchad (TX issue)  || (05-10-2026  retour CAMUSAT ):  Grid outage Grid only site</t>
  </si>
  <si>
    <t>(05-10-2026 top offenders): 11.05.26: Grid outage grid only site / awaiting grid return escalade L4
08.05.26: Grid outage grid only site / awaiting grid return escalade L2 ..;..;(05-10-2026 ocm ran 18h) 08.05.26: Grid outage grid only site / awaiting grid return..;..;(05-10-2026 ocm ran 12h) 08.05.26: Grid outage grid only site / awaiting grid return || (05-10-2026  retour CAMUSAT ):  Mauvaises phases AC</t>
  </si>
  <si>
    <t>(05-10-2026 top offenders): 11.05.25: Grid outage and grid only site / Grid return awaited escalade L4 
08.05.25: Grid outage and grid only site / Grid return awaited escalade L2 ..;..;(05-10-2026 ocm ran 18h) 08.05.25: Grid outage and grid only site / Grid return awaited..;..;(05-10-2026 ocm ran 12h) 08.05.25: Grid outage and grid only site / Grid return awaited  || (05-10-2026  retour CAMUSAT ):  Grid outage Grid only site</t>
  </si>
  <si>
    <t xml:space="preserve">(05-10-2026  retour CAMUSAT ):  Mauvaises phases AC  || (05-10-2026 top offenders):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..;..;(05-10-2026 cells zte): 08/05/2026 : Need BO RAN analysis : Cell was down due to power ..;..;(05-10-2026 cells zte): 09/05/2026 : FME activer pour avoir les evidensces power pour pouvoir interpeller le powerco par rapport aux intabillites power du sitre 
08/05/2026 : Need BO RAN analysis : Cell was down due to power ..;..;(05-10-2026 cells zte):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</si>
  <si>
    <t>(05-10-2026 top offenders): Power status check Ongoing  || (05-10-2026  retour CAMUSAT ):  Access issue (dalle abritant les équipements fragilisée)</t>
  </si>
  <si>
    <t>(05-10-2026  retour CAMUSAT ):  Désequilibre des phases au niveau du GE  || (05-10-2026 top offenders): Power issue at Nkometou-II. NOC Camusat said that power team is on the way to the site for troublesshooting..;..;(05-10-2026  groupe whatsapp incident ) impacted by  CTR_750_Z_Nkometou-II(CTR-750) ,Probleme d'energie || Action : RCA attendu de CAMUSAT..;..;(05-10-2026 ticket): INC-20260510-00008848...2026-05-10 17:06:32...Probleme d'energie sur le site de NKOMETOU , Tension à 24.58V , CAMUSAT alerté pour prise en charge
Feedback Camusat : The technician is on the way ETA 18h30...RCA attendu de CAMUSAT...Others...Probleme d'energie...user:OCM_NOC.CAMUSAT</t>
  </si>
  <si>
    <t>(05-10-2026 top offenders): Impacted by CTR_123_Z_Maison-Blanche-IHS(CTR-123)..;..;(05-10-2026 ocm ran 18h) Impacted by CTR_123_Z_Maison-Blanche-IHS(CTR-123)..;..;(05-10-2026 ticket): INC-20260510-00009798...2026-05-10 15:38:13...Grid outage and grid only site / Grid return awaited...power failure. Group don't start ...Grid Outage...user:OCM_NOC.CAMUSAT || (05-10-2026  retour CAMUSAT ):  Grid outage Grid only site</t>
  </si>
  <si>
    <t>(05-10-2026 top offenders): || (05-10-2026  retour CAMUSAT ):  Grid outage Grid only site</t>
  </si>
  <si>
    <t>(05-10-2026 top offenders): Indisponibilité des services mobiles Voix &amp; Data dans la localité de CTR_750_Z_Nkometou-II(CTR-750) et environs. || (05-10-2026  groupe whatsapp incident ) impacted by  CTR_750_Z_Nkometou-II(CTR-750) ,Probleme d'energie || Action : RCA attendu de CAMUSAT || (05-10-2026  retour CAMUSAT ):  Site impacté par Nkometou 2</t>
  </si>
  <si>
    <t>(05-10-2026 top offenders): Indisponibilité des services mobiles Voix &amp; Data dans la localité de CTR_750_Z_Nkometou-II(CTR-750) et environs...;..;(05-10-2026  groupe whatsapp incident ) impacted by  CTR_750_Z_Nkometou-II(CTR-750) ,Probleme d'energie || Action : RCA attendu de CAMUSAT..;..;(05-10-2026 ticket): INC-20260510-00008437...Grid Outage  || (05-10-2026  retour CAMUSAT ):  Site impacté par Nkometou 2</t>
  </si>
  <si>
    <t>(05-10-2026  retour CAMUSAT ):  Grid outage Grid only site  || 05-10-2026: hardware issue,  site with GPS issue (alarm : TDD down 09Apr 02pm)   ||  (05-10-2026 top offenders):</t>
  </si>
  <si>
    <t>(05-10-2026 top offenders):..;..;(05-10-2026 ticket): INC-20260510-00004073...2026-05-10 08:34:05... grid only site probable grid outage / FME will check...Grid Outage...user:OCM_NOC.CAMUSAT || (05-10-2026  retour CAMUSAT ):  Grid outage Grid only site</t>
  </si>
  <si>
    <t>(05-10-2026 top offenders): Power status check Ongoing..;..;(05-10-2026 ocm ran 18h) Power status check Ongoing..;..;(05-10-2026 ticket): INC-20260510-00012476...2026-05-10 18:16:29...Grid outage grid only site /Grid return awaited...Grid Outage...user:OCM_NOC.CAMUSAT || (05-10-2026  retour CAMUSAT ):  Grid outage Grid only site</t>
  </si>
  <si>
    <t>(05-10-2026 top offenders):..;..;(05-10-2026 ocm ran 12h) Power status check Ongoing || (05-10-2026  retour CAMUSAT ):  Automatisme</t>
  </si>
  <si>
    <t>(05-10-2026 top offenders): Power status check Ongoing..;..;(05-10-2026 ocm ran 18h) Power status check Ongoing..;..;(05-10-2026 ticket): INC-20260510-00012617...2026-05-10 19:25:40...Auto TT closure RCA...Others...user:OCM_NOC.CAMUSAT || (05-10-2026  retour CAMUSAT ):  Batterie GE faulty</t>
  </si>
  <si>
    <t>(05-10-2026 top offenders): Power status check Ongoing..;..;(05-10-2026 ticket): INC-20260510-00011226...2026-05-10 16:55:10...Impacted by LIT_791_Z_Mabanda-New /Main site up awaited...Grid Outage...user:OCM_NOC.CAMUSAT || (05-10-2026  retour CAMUSAT ):  Grid outage Grid only site</t>
  </si>
  <si>
    <t>(05-10-2026 top offenders): Power status check Ongoing..;..;(05-10-2026 ticket): INC-20260510-00011223...2026-05-10 16:53:45...power issue here the power guy are taken point ...Grid Outage...user:OCM_NOC.CAMUSAT || (05-10-2026  retour CAMUSAT ):  Grid outage Grid only site</t>
  </si>
  <si>
    <t>(05-10-2026 top offenders):..;..;(05-10-2026 ocm ran 12h) Power status check Ongoing || (05-10-2026  retour CAMUSAT ):  Batterie GE faulty</t>
  </si>
  <si>
    <t xml:space="preserve">  Site impacté par Kotto Denver_LIT_657</t>
  </si>
  <si>
    <t xml:space="preserve">(05-10-2026 top offenders): ||(05-10-2026 groupe whatsapp incident): EXN_237_H_Maroua-Boulore: Power status check Ongoing   || (05-10-2026 capture de la courbe): capture de la courbe power sur la platforme imaster  ,Maroua-Boulore EXN_237 </t>
  </si>
  <si>
    <t>(05-10-2026 top offenders):  ||(05-10-2026 capture de la courbe): capture de la courbe power sur la platforme Elastic , Moulanga LIT_670 ||(05-10-2026  groupe whatsapp incident ):LIT_670_Z_Moulanga(LIT-670) = INC-20260510-00000282 , Fme is was managing with level zero but he is unreachable now</t>
  </si>
  <si>
    <t>sharing</t>
  </si>
  <si>
    <t>(05-10-2026  groupe whatsapp incident ):"EST_001_Z_Bertoua(EST-001) -{ Feedback OCM : Nous avons délesté la BTS pour permettre de rétablir les 40 sites adosses à Bertoua HR.
NB : le fusible a été à nouveau remplacé.  } " || (05-10-2026 top offenders):</t>
  </si>
  <si>
    <t>(05-10-2026  cell dashboard ):</t>
  </si>
  <si>
    <t>(05-10-2026  cell dashboard ): 11/05/2026 : Fme activer 
09/05/2026 : Need BO RAN analysis || Site unstable due to transmission || Check antenna link port 8/1 || FME activer || ETA : 10/05/2026</t>
  </si>
  <si>
    <t>(05-10-2026  cell dashboard ): 09/05/2026 : Power issue || Mail sent to camusat || En attente de leur Feedback 
08/05/2026 : Power issue || Mail sent to Camusat || Feedback Camusat : FME en route pour le site ETA 13 :30. Feedback ASAP. 
07/05/2026 : FME activer pour une nouvelle investiguation ce jour || SFP faulty || FME sur site pour le remplacement de la SFP || Intervention en cours || Cell UP after 
06/05/2026 : Fme Henri activer pour investiguation|| FME sur site || Intervention en cours  || FME a remplacer la F.O mais l'alarme persiste toujours 
05/05/2026 : Need BO RAN analysis || The fiber or cable is damaged
The connectors of the antenna feeder cables are improperly fabricated,</t>
  </si>
  <si>
    <t>(05-10-2026  cell dashboard ): 
11/05/2026 : En attente du feedback de camusat 
09/05/2026 : En attente du feedback de camusat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</si>
  <si>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(05-10-2026  cell dashboard ): 11/05/2026 : Relance faite a Camusat 
09/05/2026 : Power issue || Mail sent to Camusat</t>
  </si>
  <si>
    <t>(05-10-2026  cell dashboard ): 11/04/2026 : Need BO TX analysis</t>
  </si>
  <si>
    <t>(05-10-2026  cell dashboard ): 11/05/2026 : Relance faite a HIS ce jour
08/05/2026 : Power issue || Mail sent to IHS || Feedack  IHS : Gen overload, process of replacement is ongoing, ETR: Week 20</t>
  </si>
  <si>
    <t>(05-10-2026  cell dashboard ): 10/05/2026 : Power issue || Mail sent to MTN</t>
  </si>
  <si>
    <t xml:space="preserve">(05-10-2026  cell dashboard ): 11/05/2026 : Check breaker and  interconnection (sfp, optical fiber) between system and radio module, swap its if needed </t>
  </si>
  <si>
    <t>(05-10-2026  cell dashboard ):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</si>
  <si>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 xml:space="preserve">(05-10-2026  cell dashboard ):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</si>
  <si>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(05-10-2026  cell dashboard ): 11/05/2026 : Spare pas disponible au HW SPMS || Commande passee a OCM SPMS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</si>
  <si>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 xml:space="preserve">(05-10-2026  cell dashboard ): 11/05/2026 : R.I transferer a Camusat || Feedback 3PP : Mauvaise tension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</si>
  <si>
    <t>(05-10-2026  cell dashboard ): 09/05/2026 : Power issue || Mail sent to HIS || Feedback : PWC cabinet overload, awaiting load reduced</t>
  </si>
  <si>
    <t xml:space="preserve">(05-10-2026  cell dashboard ): 10/04/2026 : Interferance GPS </t>
  </si>
  <si>
    <t>(05-10-2026  cell dashboard ): 08/05/2026 : Feedback FME. Presence des gueppes sur site.||Rapport d'intervention en cour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</si>
  <si>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 xml:space="preserve">(05-10-2026  cell dashboard ): 09/05/2026 : Mail initie ce jour du cote de OCM pour avoir l'access au site 
08/05/2026 : Need BO RAN analysis || Site unstable check the port 5 to Optical link of RRU 81 ||Acess issue || Demande d'access en cours pour le FME Etaba fidele  </t>
  </si>
  <si>
    <t>(05-10-2026  cell dashboard ): 11/05/2026 : Intervention demain apres BATA || ETA 12052026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</si>
  <si>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(05-10-2026  cell dashboard ): 10/04/2026 : Interferance GPS  || (05-10-2026 top offenders):</t>
  </si>
  <si>
    <t>(05-10-2026 top offenders): Power status check Ongoing..;..;(05-10-2026 ticket): INC-20260510-00010418...2026-05-10 16:35:16...MTN activated for check power status...Grid Outage...user:NIONAN VENCESLA EBENEZER    || (05-10-2026  cell dashboard ): 10/05/2026 : Power issue || Mail sent to MTN</t>
  </si>
  <si>
    <t>(05-10-2026 groupw whatsapp incident): SUO_186_H_Buea-Boduma-IHS -{ New case }  || (05-10-2026 top offenders):</t>
  </si>
  <si>
    <t>(05-10-2026 top offenders):..;..;(05-10-2026 ocm ran 12h) Power status check Ongoing..;..;(05-10-2026 ticket): INC-20260510-00007369...2026-05-10 15:40:25...Travaux nokia Full swap Nkolda-New_Nsimalen,Ambam-Fh_Ambam-New,Nyom-II-IHS_Nkometou...transmission work ...user:OCM_NOC.IHS  ||(05-10-2026 groupe whatsapp insicent): CTR_010_Z_Nsimalen(CTR-010)  INC-20260510-00007369, Site impacted by Essazok_ctr_749 not managed by IHS</t>
  </si>
  <si>
    <t>(05-10-2026 ocm ran 18h) Impacted by SUO_040_H_Tinto (TX issue)..;..;(05-10-2026 ocm ran 12h) Impacted by SUO_040_H_Tinto (TX issue) ||(05-10-2026 groupw whatsapp incident): SUO_040_H_Tinto: 10.05.2026: Acces Negociation Ongoing</t>
  </si>
  <si>
    <t xml:space="preserve"> Impacted by SUO_040_H_Tinto (TX issue)</t>
  </si>
  <si>
    <t xml:space="preserve">(05-10-2026 ocm ran 18h) Impacted by SUD_110_Z_MBPIKILIKI-IHS (TX issue)..;..;(05-10-2026 ocm ran 12h) Impacted by SUD_110_Z_MBPIKILIKI-IHS (TX issue) || impacted by SUD_024_Z_Lolodorf(SUD-024) , SUD_024_Z_Lolodorf(SUD-024): 10/05/2026 ODU recu MPT-MC(3DB20826AA) demande d'accès en cours </t>
  </si>
  <si>
    <t>(05-10-2026 top offenders): Impacted by LIT_554_Z_Ndpssi-Vallee-de-la-Paix(LIT-554)..;..;(05-10-2026 ocm ran 18h) Impacted by LIT_554_Z_Ndpssi-Vallee-de-la-Paix(LIT-554)..;..;(05-10-2026 ticket): INC-20260510-00007885...Power issue, generator failure ...Grid Outage ||(05-10-2026 groupw whatsapp incident): LIT_554_Z_Ndpssi-Vallee-de-la-Paix(LIT-554)  //  INC-20260511-00004096, Grid outage and Grid only site / Grid return awaited</t>
  </si>
  <si>
    <t xml:space="preserve"> Impacted by LIT_554_Z_Ndpssi-Vallee-de-la-Paix(LIT-554)</t>
  </si>
  <si>
    <t>(05-10-2026 top offenders): Impacted by LIT_209_Z_Cellucam-New(LIT-209)..;..;(05-10-2026 ocm ran 18h) Impacted by LIT_209_Z_Cellucam-New(LIT-209)..;..;(05-10-2026 ticket): INC-20260510-00012711...Grid Outage ||(05-10-2026 groupw whatsapp incident):INC-20260510-00009594 // LIT_209_Z_Cellucam-New(LIT-209), The technician is managing with the level 0 INC-20260510-00009594 // LIT_209_Z_Cellucam-New(LIT-209), The technician is managing with the level 0</t>
  </si>
  <si>
    <t xml:space="preserve"> Impacted by LIT_209_Z_Cellucam-New(LIT-209)</t>
  </si>
  <si>
    <t>Site impacted by Essazok_CTR_749 not managed by IHS</t>
  </si>
  <si>
    <t>SPOF 05-10-206</t>
  </si>
  <si>
    <t>Verifications 05-10-206</t>
  </si>
  <si>
    <t>impacts 05-10-206</t>
  </si>
  <si>
    <t>INCIDENT05-10-206</t>
  </si>
  <si>
    <t>Sum of NUR  DU 05/10/2026</t>
  </si>
  <si>
    <t>NUR  DU JOUR 05/10/2026</t>
  </si>
  <si>
    <t>SUO_030_N_Bachuo-Ntai</t>
  </si>
  <si>
    <t>2605H75911 // INC-20260511-00010561</t>
  </si>
  <si>
    <t>SUO_009_H_Mamfe</t>
  </si>
  <si>
    <t>SUO_073_H_Mamfe-Brasserie</t>
  </si>
  <si>
    <t>SUO_106_H_Mamfe-Centre-IHS</t>
  </si>
  <si>
    <t>SUO_107_H_Mamfe-Town-IHS</t>
  </si>
  <si>
    <t>SUO_102_H_Mile29-Mamfe-IHS</t>
  </si>
  <si>
    <t>SUO_245_H_Mamfe-Camtel</t>
  </si>
  <si>
    <t>NRO_086_H_Berore-IHS</t>
  </si>
  <si>
    <t>2605H55873 // INC-20260511-00004373</t>
  </si>
  <si>
    <t>ADM_021_N_Dir_G</t>
  </si>
  <si>
    <t>ADM_045_N_Dobiri-MTN_G</t>
  </si>
  <si>
    <t>ADM_052_N_Bagodo_G</t>
  </si>
  <si>
    <t>ADM_138_N_GORO-IHS_G</t>
  </si>
  <si>
    <t>Mamfe_H_SUO_009</t>
  </si>
  <si>
    <t>2605H51031 / INC-20260511-00002330</t>
  </si>
  <si>
    <t>OST_093_N_Mayo-Djinga-FH_G</t>
  </si>
  <si>
    <t>OST_200_N_Mantoum-Village_G</t>
  </si>
  <si>
    <t>OST_115_N_Pangari-MTN</t>
  </si>
  <si>
    <t>OST_405_URH_MACHOU</t>
  </si>
  <si>
    <t>OST_371_URH_MANDA_ROUND_ABOUT</t>
  </si>
  <si>
    <t>OST_383_URH_MATACHOUOM</t>
  </si>
  <si>
    <t>OST_376_URH_MAMBICHAM</t>
  </si>
  <si>
    <t>OST_337_URH_MAPOU</t>
  </si>
  <si>
    <t>ADM_191_URH_KOL</t>
  </si>
  <si>
    <t>OST_378_URH_MAWA</t>
  </si>
  <si>
    <t>OST_908_URH_MAJEKOUTOU_MALANTOUEN</t>
  </si>
  <si>
    <t>OST_905_URH_MARAPNDOUM</t>
  </si>
  <si>
    <t>ADM_248_URH_MAYO-DARLE</t>
  </si>
  <si>
    <t>OST_382_URH_MAGHAM</t>
  </si>
  <si>
    <t>ADM_193_URH_MBOR</t>
  </si>
  <si>
    <t>OST_389_URH_MATOUPOU</t>
  </si>
  <si>
    <t>OST_386_URH_MATYAPOU</t>
  </si>
  <si>
    <t>OST_390_URH_NJINGA_NDOUTAIN</t>
  </si>
  <si>
    <t>ADM_239_URH_BIR_SONGKOLONG</t>
  </si>
  <si>
    <t>OST_373_URH_MANOURE</t>
  </si>
  <si>
    <t>OST_372_URH_FORONGAIN</t>
  </si>
  <si>
    <t>ADM_259_URH_BANKIM</t>
  </si>
  <si>
    <t>ADM_012_H_Bankim</t>
  </si>
  <si>
    <t>OST_023_H_Magba</t>
  </si>
  <si>
    <t>OST_027_H_Lamape</t>
  </si>
  <si>
    <t>OST_039_Malentouen</t>
  </si>
  <si>
    <t xml:space="preserve"> EST_051_Z_Bertoua-Ngaikada(EST-051)</t>
  </si>
  <si>
    <t>EST_032_Z_Bertoua-Kano(EST-032)</t>
  </si>
  <si>
    <t>INC-20260511-00015915 || 2605H84887</t>
  </si>
  <si>
    <t>EST_127_Z_Bertoua-Bindia-IHS(EST-127)</t>
  </si>
  <si>
    <t>EST_205_Z_Mandjou-Sallekere(EST-205)</t>
  </si>
  <si>
    <t>EST_242_URZ_TOUNGOU(EST-242)</t>
  </si>
  <si>
    <t>EST_112_Z_Mandjou-MTN-IHS(EST-112)</t>
  </si>
  <si>
    <t>NRD_009_H_Garoua-Lainde</t>
  </si>
  <si>
    <t xml:space="preserve"> INC-20260511-00014082 | 2605H82466</t>
  </si>
  <si>
    <t>2605H84740 / INC-20260511-00015759</t>
  </si>
  <si>
    <t xml:space="preserve"> Magba_G_OST_023</t>
  </si>
  <si>
    <t>INC-20260511-00000337// 2605H48624</t>
  </si>
  <si>
    <t>NRD_013_H_Pitoa</t>
  </si>
  <si>
    <t>NRD_038_H_Poumpoumrey</t>
  </si>
  <si>
    <t>NRD_158_H_Garoua-Ngalbidje-II</t>
  </si>
  <si>
    <t>NRD_183_H_Pitoa-II</t>
  </si>
  <si>
    <t>NRD_116_H_Garoua-Katasko-MTN-IHS</t>
  </si>
  <si>
    <t>NRD_083_H_Garoua-Sabongari-Lainde-IHS</t>
  </si>
  <si>
    <t>NRD_096_H_Pitoa-Ville</t>
  </si>
  <si>
    <t>NRD_133_H_Pitoa-Entree</t>
  </si>
  <si>
    <t>NRD_145_H_Garoua-Lainde-II</t>
  </si>
  <si>
    <t>NRD_146_H_Garoua-Ouro-Lawan-II</t>
  </si>
  <si>
    <t>NRD_085_H_Garoua-Ngalbidje-IHS</t>
  </si>
  <si>
    <t>NRD_148_H_Poumpoumrey-II</t>
  </si>
  <si>
    <t>NRD_189_H_Hopital-General-Garoua</t>
  </si>
  <si>
    <t>(05-11-2026   incident ) impacted by  SUO_030_N_Bachuo-Ntai ,  Indeterminer || Action : sans action</t>
  </si>
  <si>
    <t>(05-11-2026 groupe whatsapp  incident ) impacted by   Magba_G_OST_023Soucis d'energie || Action : RCA en attende CAMUSAT</t>
  </si>
  <si>
    <t>(05-11-2026 groupe whatsapp  incident ) impacted by  ADM_010_H_Ngaoundal  MIB corrupted || Action :formatage de la carte flash et MIB Refresh</t>
  </si>
  <si>
    <t>(05-11-2026 groupe whatsapp  incident ) impacted by   Mamfe_H_SUO_009  RCA: Power issue / En attente RCA CAMUSAT</t>
  </si>
  <si>
    <t>EST_051_Z_Bertoua-Ngaikada(EST-051)</t>
  </si>
  <si>
    <t>EST_201_Z_Bertoua-Qtier-Toungou(EST-201)</t>
  </si>
  <si>
    <t>EST_143_Z_Bertoua-CAMTEL(EST-143)</t>
  </si>
  <si>
    <t>EST_152_Z_Bertoua-Hopital-IHS(EST-152)</t>
  </si>
  <si>
    <t>EST_069_Z_Bertoua-ENIA-MTN(EST-069)</t>
  </si>
  <si>
    <t>EST_202_Z_Bertoua-Tigaza-II(EST-202)</t>
  </si>
  <si>
    <t>(05-11-2026 groupe whatsapp  incident ) impacted by    EST_051_Z_Bertoua-Ngaikada(EST-051)  ,AOF Bertoua -Ngaikada=Bertoua Orange down || Action : Routage trafic sur le FH par le  BOTX</t>
  </si>
  <si>
    <t>(05-11-2026 groupe whatsapp  incident ) impacted by   EST_032_Z_Bertoua-Kano(EST-032)AOF Bertoua kano=Bertoua Orange down || Action : Routage trafic sur le FH par le  BOTX</t>
  </si>
  <si>
    <t>(05-11-2026 groupe whatsapp  incident ) impacted by   EST_032_Z_Bertoua-Kano(EST-032),AOF Bertoua kano=Bertoua Orange down || Action : Routage trafic sur le FH par le  BOTX</t>
  </si>
  <si>
    <t>(05-11-2026 groupe whatsapp  incident ) impacted by   NRD_009_H_Garoua-Lainde, Plantage du MPR1 sur le site de Garoua -Lainde  || Action reset MPR du MPR1 sur site de Garoua-Lainde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</si>
</sst>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8"/>
      <name val="Aptos Narrow"/>
      <family val="2"/>
      <scheme val="minor"/>
    </font>
    <font>
      <sz val="9"/>
      <color theme="1"/>
      <name val="Aptos Narrow"/>
      <family val="2"/>
      <scheme val="minor"/>
    </font>
    <font>
      <sz val="11"/>
      <name val="Aptos Narrow"/>
      <family val="2"/>
      <scheme val="minor"/>
    </font>
    <font>
      <b/>
      <sz val="11"/>
      <color theme="0"/>
      <name val="Aptos Narrow"/>
      <family val="2"/>
      <scheme val="minor"/>
    </font>
    <font>
      <b/>
      <sz val="9"/>
      <name val="Arial"/>
      <family val="2"/>
    </font>
    <font>
      <b/>
      <sz val="9"/>
      <color theme="0"/>
      <name val="Arial"/>
      <family val="2"/>
    </font>
    <font>
      <sz val="11"/>
      <color rgb="FFFF0000"/>
      <name val="Aptos Narrow"/>
      <family val="2"/>
      <scheme val="minor"/>
    </font>
    <font>
      <sz val="9"/>
      <color rgb="FFFF0000"/>
      <name val="Arial"/>
      <family val="2"/>
    </font>
    <font>
      <sz val="8"/>
      <color rgb="FFFF0000"/>
      <name val="Arial"/>
      <family val="2"/>
    </font>
    <font>
      <b/>
      <sz val="11"/>
      <name val="Arial"/>
      <family val="2"/>
    </font>
    <font>
      <b/>
      <sz val="11"/>
      <color theme="1"/>
      <name val="Arial"/>
      <family val="2"/>
    </font>
    <font>
      <sz val="12"/>
      <color theme="1"/>
      <name val="Aptos Narrow"/>
      <family val="2"/>
      <scheme val="minor"/>
    </font>
    <font>
      <sz val="11"/>
      <color rgb="FF000000"/>
      <name val="Aptos Narrow"/>
      <family val="2"/>
      <scheme val="minor"/>
    </font>
    <font>
      <sz val="12"/>
      <color theme="0"/>
      <name val="Aptos Narrow"/>
      <family val="2"/>
      <scheme val="minor"/>
    </font>
    <font>
      <b/>
      <sz val="12"/>
      <color theme="0"/>
      <name val="Aptos Narrow"/>
      <family val="2"/>
      <scheme val="minor"/>
    </font>
  </fonts>
  <fills count="22">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92D050"/>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6"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8" fillId="0" borderId="0"/>
  </cellStyleXfs>
  <cellXfs count="135">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4" borderId="1" xfId="1" applyFont="1" applyFill="1" applyBorder="1" applyAlignment="1">
      <alignment horizontal="center" vertical="center"/>
    </xf>
    <xf numFmtId="0" fontId="10" fillId="0" borderId="1"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2" fontId="6" fillId="0" borderId="1" xfId="0" applyNumberFormat="1" applyFont="1" applyFill="1" applyBorder="1" applyAlignment="1">
      <alignment horizontal="center"/>
    </xf>
    <xf numFmtId="2" fontId="3" fillId="3" borderId="1"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0" xfId="0" applyBorder="1" applyAlignment="1"/>
    <xf numFmtId="0" fontId="0" fillId="0" borderId="1" xfId="0" applyFill="1" applyBorder="1" applyAlignment="1"/>
    <xf numFmtId="0" fontId="0" fillId="0" borderId="0" xfId="0" applyFill="1" applyBorder="1" applyAlignment="1"/>
    <xf numFmtId="0" fontId="0" fillId="3" borderId="0" xfId="0" applyFill="1"/>
    <xf numFmtId="0" fontId="14" fillId="0" borderId="1" xfId="0" applyFont="1" applyBorder="1" applyAlignment="1">
      <alignment horizontal="center" vertical="center"/>
    </xf>
    <xf numFmtId="0" fontId="5"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0" fillId="5"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0" fontId="0" fillId="0" borderId="0" xfId="0" applyFill="1" applyBorder="1" applyAlignment="1">
      <alignment vertical="center"/>
    </xf>
    <xf numFmtId="0" fontId="15" fillId="0" borderId="0" xfId="0" applyFont="1" applyFill="1" applyBorder="1" applyAlignment="1"/>
    <xf numFmtId="0" fontId="11" fillId="0" borderId="0" xfId="0" applyFont="1" applyFill="1" applyBorder="1" applyAlignment="1"/>
    <xf numFmtId="0" fontId="4" fillId="13"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4" borderId="1" xfId="0" applyFont="1" applyFill="1" applyBorder="1" applyAlignment="1">
      <alignment horizontal="center" vertical="center"/>
    </xf>
    <xf numFmtId="0" fontId="12" fillId="3" borderId="1" xfId="0" applyFont="1" applyFill="1" applyBorder="1" applyAlignment="1">
      <alignment horizontal="center" vertical="center"/>
    </xf>
    <xf numFmtId="0" fontId="17" fillId="2" borderId="1" xfId="0" applyFont="1" applyFill="1" applyBorder="1" applyAlignment="1">
      <alignment horizontal="center" vertical="center"/>
    </xf>
    <xf numFmtId="14" fontId="17" fillId="2" borderId="1" xfId="0"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0" fontId="18" fillId="10" borderId="1" xfId="0" applyFont="1" applyFill="1" applyBorder="1" applyAlignment="1">
      <alignment horizontal="center" vertical="center"/>
    </xf>
    <xf numFmtId="0" fontId="17" fillId="7" borderId="1" xfId="0" applyFont="1" applyFill="1" applyBorder="1" applyAlignment="1">
      <alignment horizontal="center" vertical="center"/>
    </xf>
    <xf numFmtId="0" fontId="17" fillId="8" borderId="1" xfId="0" applyFont="1" applyFill="1" applyBorder="1" applyAlignment="1">
      <alignment horizontal="center" vertical="center"/>
    </xf>
    <xf numFmtId="0" fontId="17" fillId="9" borderId="1" xfId="0" applyFont="1" applyFill="1" applyBorder="1" applyAlignment="1">
      <alignment horizontal="center" vertical="center"/>
    </xf>
    <xf numFmtId="0" fontId="17" fillId="6" borderId="1" xfId="0" applyFont="1" applyFill="1" applyBorder="1" applyAlignment="1">
      <alignment horizontal="center" vertical="center"/>
    </xf>
    <xf numFmtId="0" fontId="1" fillId="8" borderId="1" xfId="0" applyFont="1" applyFill="1" applyBorder="1" applyAlignment="1"/>
    <xf numFmtId="0" fontId="1" fillId="0" borderId="1" xfId="0" applyFont="1" applyBorder="1" applyAlignment="1"/>
    <xf numFmtId="0" fontId="16" fillId="14" borderId="1" xfId="0" applyNumberFormat="1" applyFont="1" applyFill="1" applyBorder="1" applyAlignment="1">
      <alignment horizontal="center" vertical="center"/>
    </xf>
    <xf numFmtId="0" fontId="11" fillId="0" borderId="0" xfId="0" applyFont="1" applyFill="1" applyBorder="1" applyAlignment="1">
      <alignment vertical="center"/>
    </xf>
    <xf numFmtId="0" fontId="11" fillId="15"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16" fillId="15"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2" fontId="2"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5" fillId="0" borderId="1" xfId="0" applyFont="1" applyBorder="1" applyAlignment="1">
      <alignment horizontal="center"/>
    </xf>
    <xf numFmtId="0" fontId="12" fillId="0" borderId="1" xfId="0" applyFont="1" applyBorder="1" applyAlignment="1">
      <alignment horizontal="center"/>
    </xf>
    <xf numFmtId="0" fontId="0" fillId="16" borderId="0" xfId="0" applyFill="1"/>
    <xf numFmtId="0" fontId="20" fillId="0" borderId="1" xfId="0" applyFont="1" applyBorder="1" applyAlignment="1">
      <alignment horizontal="center" vertical="center"/>
    </xf>
    <xf numFmtId="0" fontId="20" fillId="5" borderId="1" xfId="0" applyFont="1" applyFill="1" applyBorder="1" applyAlignment="1">
      <alignment horizontal="center" vertical="center"/>
    </xf>
    <xf numFmtId="0" fontId="21" fillId="0" borderId="1" xfId="0" applyFont="1" applyBorder="1" applyAlignment="1">
      <alignment horizontal="center" vertical="center"/>
    </xf>
    <xf numFmtId="0" fontId="20" fillId="13" borderId="1" xfId="0" applyFont="1" applyFill="1" applyBorder="1" applyAlignment="1">
      <alignment horizontal="center" vertical="center"/>
    </xf>
    <xf numFmtId="2" fontId="20" fillId="5" borderId="1" xfId="0" applyNumberFormat="1" applyFont="1" applyFill="1" applyBorder="1" applyAlignment="1">
      <alignment horizontal="center" vertical="center"/>
    </xf>
    <xf numFmtId="0" fontId="19" fillId="0" borderId="1" xfId="0" applyFont="1" applyBorder="1" applyAlignment="1"/>
    <xf numFmtId="2" fontId="20" fillId="0" borderId="1" xfId="0" applyNumberFormat="1" applyFont="1" applyFill="1" applyBorder="1" applyAlignment="1">
      <alignment horizontal="center"/>
    </xf>
    <xf numFmtId="0" fontId="20" fillId="12" borderId="1" xfId="0" applyFont="1" applyFill="1" applyBorder="1" applyAlignment="1">
      <alignment horizontal="center" vertical="center"/>
    </xf>
    <xf numFmtId="0" fontId="0" fillId="5"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5" borderId="0" xfId="0" applyFont="1" applyFill="1" applyBorder="1" applyAlignment="1"/>
    <xf numFmtId="1" fontId="0" fillId="0" borderId="0" xfId="0" applyNumberFormat="1" applyBorder="1"/>
    <xf numFmtId="0" fontId="0" fillId="0" borderId="0" xfId="0" applyFill="1" applyBorder="1"/>
    <xf numFmtId="1" fontId="0" fillId="0" borderId="0" xfId="0" applyNumberFormat="1" applyFill="1" applyBorder="1"/>
    <xf numFmtId="0" fontId="22" fillId="0" borderId="0" xfId="0" applyFont="1" applyAlignment="1">
      <alignment horizontal="center"/>
    </xf>
    <xf numFmtId="1" fontId="22" fillId="9" borderId="1" xfId="0" applyNumberFormat="1" applyFont="1" applyFill="1" applyBorder="1" applyAlignment="1">
      <alignment horizontal="center"/>
    </xf>
    <xf numFmtId="0" fontId="23" fillId="0" borderId="0" xfId="0" applyFont="1" applyAlignment="1">
      <alignment horizontal="center"/>
    </xf>
    <xf numFmtId="1" fontId="23" fillId="0" borderId="1" xfId="0" applyNumberFormat="1" applyFont="1" applyBorder="1" applyAlignment="1">
      <alignment horizontal="center"/>
    </xf>
    <xf numFmtId="0" fontId="23" fillId="0" borderId="0" xfId="0" applyFont="1" applyFill="1" applyBorder="1" applyAlignment="1">
      <alignment horizontal="center"/>
    </xf>
    <xf numFmtId="1" fontId="23" fillId="0" borderId="2" xfId="0" applyNumberFormat="1" applyFont="1" applyBorder="1" applyAlignment="1">
      <alignment horizontal="center"/>
    </xf>
    <xf numFmtId="1" fontId="23" fillId="9" borderId="1" xfId="0" applyNumberFormat="1" applyFont="1" applyFill="1" applyBorder="1" applyAlignment="1">
      <alignment horizontal="center"/>
    </xf>
    <xf numFmtId="1" fontId="23" fillId="9" borderId="1" xfId="0" applyNumberFormat="1" applyFont="1" applyFill="1" applyBorder="1" applyAlignment="1">
      <alignment horizontal="center" vertical="center"/>
    </xf>
    <xf numFmtId="1" fontId="22" fillId="9" borderId="1" xfId="0" applyNumberFormat="1" applyFont="1" applyFill="1" applyBorder="1" applyAlignment="1">
      <alignment horizontal="center" vertical="center"/>
    </xf>
    <xf numFmtId="1" fontId="23" fillId="0" borderId="1" xfId="0" applyNumberFormat="1" applyFont="1" applyBorder="1" applyAlignment="1">
      <alignment horizontal="center" vertical="center"/>
    </xf>
    <xf numFmtId="0" fontId="0" fillId="17" borderId="0" xfId="0" applyFill="1"/>
    <xf numFmtId="0" fontId="0" fillId="17" borderId="0" xfId="0" applyFill="1" applyBorder="1"/>
    <xf numFmtId="1" fontId="0" fillId="17" borderId="0" xfId="0" applyNumberFormat="1" applyFill="1" applyBorder="1"/>
    <xf numFmtId="0" fontId="16" fillId="17" borderId="0" xfId="0" applyFont="1" applyFill="1" applyAlignment="1">
      <alignment horizontal="left" vertical="top"/>
    </xf>
    <xf numFmtId="0" fontId="2" fillId="6" borderId="1" xfId="0" applyFont="1" applyFill="1" applyBorder="1" applyAlignment="1">
      <alignment horizontal="center" vertical="center"/>
    </xf>
    <xf numFmtId="1" fontId="24" fillId="0" borderId="0" xfId="0" applyNumberFormat="1" applyFont="1" applyAlignment="1">
      <alignment horizontal="center" vertical="center"/>
    </xf>
    <xf numFmtId="0" fontId="16" fillId="17" borderId="0" xfId="0" applyFont="1" applyFill="1" applyAlignment="1">
      <alignment horizontal="right" vertical="center"/>
    </xf>
    <xf numFmtId="1" fontId="0" fillId="0" borderId="0" xfId="0" applyNumberFormat="1" applyAlignment="1">
      <alignment horizontal="center" vertical="center"/>
    </xf>
    <xf numFmtId="0" fontId="2" fillId="18" borderId="1" xfId="0" applyFont="1" applyFill="1" applyBorder="1" applyAlignment="1">
      <alignment horizontal="center" vertical="center"/>
    </xf>
    <xf numFmtId="0" fontId="0" fillId="0" borderId="1" xfId="0" applyNumberFormat="1" applyFill="1" applyBorder="1" applyAlignment="1">
      <alignment horizontal="center" vertical="center"/>
    </xf>
    <xf numFmtId="2" fontId="7" fillId="0" borderId="1" xfId="0" applyNumberFormat="1" applyFont="1" applyFill="1" applyBorder="1" applyAlignment="1">
      <alignment horizontal="center" vertical="center"/>
    </xf>
    <xf numFmtId="2" fontId="20" fillId="0" borderId="1" xfId="0" applyNumberFormat="1" applyFont="1" applyFill="1" applyBorder="1" applyAlignment="1">
      <alignment horizontal="center" vertical="center"/>
    </xf>
    <xf numFmtId="0" fontId="2" fillId="20" borderId="1" xfId="0" applyFont="1" applyFill="1" applyBorder="1" applyAlignment="1">
      <alignment horizontal="center" vertical="center"/>
    </xf>
    <xf numFmtId="0" fontId="25" fillId="0" borderId="1" xfId="0" applyFont="1" applyBorder="1" applyAlignment="1"/>
    <xf numFmtId="0" fontId="26" fillId="17" borderId="0" xfId="0" applyFont="1" applyFill="1"/>
    <xf numFmtId="0" fontId="0" fillId="0" borderId="1" xfId="0" applyNumberFormat="1" applyFill="1" applyBorder="1" applyAlignment="1">
      <alignment horizontal="center" vertical="center" wrapText="1"/>
    </xf>
    <xf numFmtId="0" fontId="0" fillId="0" borderId="0" xfId="0" applyFill="1"/>
    <xf numFmtId="0" fontId="2" fillId="0" borderId="0" xfId="0" applyFont="1" applyFill="1" applyBorder="1" applyAlignment="1">
      <alignment horizontal="center" vertical="center"/>
    </xf>
    <xf numFmtId="0" fontId="0" fillId="16" borderId="0" xfId="0" applyFill="1" applyAlignment="1"/>
    <xf numFmtId="0" fontId="0" fillId="16" borderId="2" xfId="0" applyFill="1" applyBorder="1" applyAlignment="1"/>
    <xf numFmtId="0" fontId="0" fillId="0" borderId="0" xfId="0" applyAlignment="1"/>
    <xf numFmtId="0" fontId="0" fillId="0" borderId="0" xfId="0" applyFill="1" applyAlignment="1"/>
    <xf numFmtId="11" fontId="0" fillId="0" borderId="0" xfId="0" applyNumberFormat="1" applyAlignment="1"/>
    <xf numFmtId="0" fontId="0" fillId="0" borderId="1" xfId="0" applyFont="1" applyBorder="1" applyAlignment="1"/>
    <xf numFmtId="0" fontId="1" fillId="0" borderId="3" xfId="0" applyFont="1" applyBorder="1" applyAlignment="1"/>
    <xf numFmtId="0" fontId="0" fillId="0" borderId="3" xfId="0" applyBorder="1" applyAlignment="1"/>
    <xf numFmtId="0" fontId="19" fillId="0" borderId="3" xfId="0" applyFont="1" applyBorder="1" applyAlignment="1"/>
    <xf numFmtId="0" fontId="0" fillId="0" borderId="3" xfId="0" applyFill="1" applyBorder="1" applyAlignment="1"/>
    <xf numFmtId="0" fontId="0" fillId="5" borderId="1" xfId="0" applyFill="1" applyBorder="1" applyAlignment="1">
      <alignment horizontal="center" vertical="center"/>
    </xf>
    <xf numFmtId="0" fontId="11" fillId="5" borderId="1" xfId="0" applyFont="1" applyFill="1" applyBorder="1" applyAlignment="1">
      <alignment horizontal="center" vertical="center"/>
    </xf>
    <xf numFmtId="0" fontId="0" fillId="11" borderId="1" xfId="0" applyFill="1" applyBorder="1" applyAlignment="1">
      <alignment horizontal="center" vertical="center"/>
    </xf>
    <xf numFmtId="0" fontId="0" fillId="0" borderId="1" xfId="0" applyFill="1" applyBorder="1" applyAlignment="1">
      <alignment horizontal="center" vertical="center"/>
    </xf>
    <xf numFmtId="0" fontId="2" fillId="21" borderId="1" xfId="0" applyFont="1" applyFill="1" applyBorder="1" applyAlignment="1">
      <alignment horizontal="center" vertical="center"/>
    </xf>
    <xf numFmtId="0" fontId="0" fillId="19" borderId="1" xfId="0" applyFont="1" applyFill="1" applyBorder="1" applyAlignment="1">
      <alignment horizontal="center" vertical="center"/>
    </xf>
    <xf numFmtId="0" fontId="25" fillId="0" borderId="0" xfId="0" applyFont="1" applyAlignment="1"/>
    <xf numFmtId="0" fontId="2" fillId="19" borderId="1" xfId="0" applyFont="1" applyFill="1" applyBorder="1" applyAlignment="1">
      <alignment horizontal="center" vertical="center"/>
    </xf>
    <xf numFmtId="0" fontId="5" fillId="19" borderId="1" xfId="0" applyFont="1" applyFill="1" applyBorder="1" applyAlignment="1">
      <alignment horizontal="center" vertical="center"/>
    </xf>
    <xf numFmtId="0" fontId="4" fillId="19" borderId="1" xfId="0" applyFont="1" applyFill="1" applyBorder="1" applyAlignment="1">
      <alignment horizontal="center" vertical="center"/>
    </xf>
    <xf numFmtId="0" fontId="0" fillId="8" borderId="1" xfId="0" applyFill="1" applyBorder="1" applyAlignment="1"/>
    <xf numFmtId="0" fontId="7" fillId="8" borderId="1" xfId="0" applyFont="1" applyFill="1" applyBorder="1" applyAlignment="1">
      <alignment horizontal="center" vertical="center"/>
    </xf>
    <xf numFmtId="2" fontId="6" fillId="8" borderId="1" xfId="0" applyNumberFormat="1" applyFont="1" applyFill="1" applyBorder="1" applyAlignment="1">
      <alignment horizontal="center"/>
    </xf>
    <xf numFmtId="0" fontId="0" fillId="8" borderId="3" xfId="0" applyFill="1" applyBorder="1" applyAlignment="1"/>
    <xf numFmtId="0" fontId="19" fillId="5" borderId="1" xfId="0" applyFont="1" applyFill="1" applyBorder="1" applyAlignment="1">
      <alignment horizontal="center" vertical="center"/>
    </xf>
    <xf numFmtId="0" fontId="15" fillId="5" borderId="1" xfId="0" applyFont="1" applyFill="1" applyBorder="1" applyAlignment="1">
      <alignment horizontal="center" vertical="center"/>
    </xf>
    <xf numFmtId="0" fontId="0" fillId="5" borderId="1" xfId="0" applyFill="1" applyBorder="1" applyAlignment="1"/>
    <xf numFmtId="0" fontId="0" fillId="20" borderId="1" xfId="0" applyNumberFormat="1" applyFill="1" applyBorder="1" applyAlignment="1">
      <alignment horizontal="center" vertical="center" wrapText="1"/>
    </xf>
    <xf numFmtId="0" fontId="0" fillId="0" borderId="0" xfId="0" pivotButton="1"/>
    <xf numFmtId="1" fontId="23" fillId="0" borderId="2" xfId="0" applyNumberFormat="1" applyFont="1" applyBorder="1" applyAlignment="1">
      <alignment horizontal="center" vertical="center"/>
    </xf>
    <xf numFmtId="1" fontId="23" fillId="9" borderId="4" xfId="0" applyNumberFormat="1" applyFont="1" applyFill="1" applyBorder="1" applyAlignment="1">
      <alignment horizontal="center" vertical="top"/>
    </xf>
    <xf numFmtId="1" fontId="24" fillId="0" borderId="0" xfId="0" pivotButton="1" applyNumberFormat="1" applyFont="1" applyAlignment="1">
      <alignment horizontal="center" vertical="center"/>
    </xf>
    <xf numFmtId="0" fontId="0" fillId="20" borderId="1" xfId="0" applyNumberFormat="1" applyFill="1" applyBorder="1" applyAlignment="1">
      <alignment horizontal="center" vertical="center"/>
    </xf>
    <xf numFmtId="0" fontId="25" fillId="0" borderId="0" xfId="0" applyFont="1"/>
  </cellXfs>
  <cellStyles count="2">
    <cellStyle name="%_CODIFICATION_OCA_actuelle100909_wk" xfId="1" xr:uid="{D4C5E61A-0981-4619-A86F-2279B8853200}"/>
    <cellStyle name="Normal" xfId="0" builtinId="0"/>
  </cellStyles>
  <dxfs count="90">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tyles" Target="style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00E2-471E-BBF9-B5D3ACFF782F}"/>
              </c:ext>
            </c:extLst>
          </c:dPt>
          <c:dLbls>
            <c:dLbl>
              <c:idx val="0"/>
              <c:layout>
                <c:manualLayout>
                  <c:x val="3.2819154542808947E-2"/>
                  <c:y val="-1.8665277726604343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9F0B9B6C-6987-43B9-A1B1-DF27B7DF995E}" type="CELLRANGE">
                      <a:rPr lang="en-US" baseline="0"/>
                      <a:pPr>
                        <a:defRPr/>
                      </a:pPr>
                      <a:t>[CELLRANGE]</a:t>
                    </a:fld>
                    <a:r>
                      <a:rPr lang="en-US" baseline="0"/>
                      <a:t>, </a:t>
                    </a:r>
                    <a:fld id="{DD3DBE6B-7D23-4C1F-934B-00E70A69D19C}"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0E2-471E-BBF9-B5D3ACFF782F}"/>
                </c:ext>
              </c:extLst>
            </c:dLbl>
            <c:dLbl>
              <c:idx val="1"/>
              <c:layout>
                <c:manualLayout>
                  <c:x val="8.5559971494606382E-2"/>
                  <c:y val="4.6212402877472927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8231F006-3BCD-4C4F-8729-3BB13D921C04}" type="CELLRANGE">
                      <a:rPr lang="en-US" baseline="0"/>
                      <a:pPr>
                        <a:defRPr/>
                      </a:pPr>
                      <a:t>[CELLRANGE]</a:t>
                    </a:fld>
                    <a:r>
                      <a:rPr lang="en-US" baseline="0"/>
                      <a:t>, </a:t>
                    </a:r>
                    <a:fld id="{B549918F-7D50-438B-AFC7-B7879AF40087}"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0E2-471E-BBF9-B5D3ACFF782F}"/>
                </c:ext>
              </c:extLst>
            </c:dLbl>
            <c:dLbl>
              <c:idx val="2"/>
              <c:layout>
                <c:manualLayout>
                  <c:x val="-5.0678500659665152E-6"/>
                  <c:y val="3.4980969832081474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4A29D9F2-434A-4F45-A778-A596CFB4DF52}" type="CELLRANGE">
                      <a:rPr lang="en-US" baseline="0"/>
                      <a:pPr>
                        <a:defRPr/>
                      </a:pPr>
                      <a:t>[CELLRANGE]</a:t>
                    </a:fld>
                    <a:r>
                      <a:rPr lang="en-US" baseline="0"/>
                      <a:t>, </a:t>
                    </a:r>
                    <a:fld id="{9B91D33F-C494-4113-BE27-4014D8FBE132}"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0E2-471E-BBF9-B5D3ACFF782F}"/>
                </c:ext>
              </c:extLst>
            </c:dLbl>
            <c:dLbl>
              <c:idx val="3"/>
              <c:layout>
                <c:manualLayout>
                  <c:x val="5.5871462677632454E-2"/>
                  <c:y val="-3.565132245181429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42FF3653-69C5-4E3C-8ED4-A8D5BCB43A75}" type="CELLRANGE">
                      <a:rPr lang="en-US" baseline="0"/>
                      <a:pPr>
                        <a:defRPr/>
                      </a:pPr>
                      <a:t>[CELLRANGE]</a:t>
                    </a:fld>
                    <a:r>
                      <a:rPr lang="en-US" baseline="0"/>
                      <a:t>, </a:t>
                    </a:r>
                    <a:fld id="{542B6C0B-61AF-4EA5-BC73-9D12F5923B2F}"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0E2-471E-BBF9-B5D3ACFF782F}"/>
                </c:ext>
              </c:extLst>
            </c:dLbl>
            <c:dLbl>
              <c:idx val="4"/>
              <c:layout>
                <c:manualLayout>
                  <c:x val="9.5875594803181367E-3"/>
                  <c:y val="-2.8946683880054652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4776867A-FBE3-433C-A3D3-3822CF912E77}" type="CELLRANGE">
                      <a:rPr lang="en-US" baseline="0"/>
                      <a:pPr>
                        <a:defRPr/>
                      </a:pPr>
                      <a:t>[CELLRANGE]</a:t>
                    </a:fld>
                    <a:r>
                      <a:rPr lang="en-US" baseline="0"/>
                      <a:t>, </a:t>
                    </a:r>
                    <a:fld id="{967880EB-D3F2-409C-B13C-7F61F74442D8}"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0E2-471E-BBF9-B5D3ACFF782F}"/>
                </c:ext>
              </c:extLst>
            </c:dLbl>
            <c:dLbl>
              <c:idx val="5"/>
              <c:layout>
                <c:manualLayout>
                  <c:x val="-1.5422865798661096E-2"/>
                  <c:y val="3.992602130425663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83FA3D88-648C-457D-9989-4AB513D0B6F1}" type="CELLRANGE">
                      <a:rPr lang="en-US" baseline="0"/>
                      <a:pPr>
                        <a:defRPr/>
                      </a:pPr>
                      <a:t>[CELLRANGE]</a:t>
                    </a:fld>
                    <a:r>
                      <a:rPr lang="en-US" baseline="0"/>
                      <a:t>, </a:t>
                    </a:r>
                    <a:fld id="{FDDDCBFE-658F-4A94-A9E0-C2EB445E740F}"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0E2-471E-BBF9-B5D3ACFF782F}"/>
                </c:ext>
              </c:extLst>
            </c:dLbl>
            <c:dLbl>
              <c:idx val="6"/>
              <c:layout>
                <c:manualLayout>
                  <c:x val="-0.13251137924303827"/>
                  <c:y val="3.7313222290372511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5C977E12-A017-450D-BDA6-BF4071B07866}" type="CELLRANGE">
                      <a:rPr lang="en-US" baseline="0"/>
                      <a:pPr>
                        <a:defRPr/>
                      </a:pPr>
                      <a:t>[CELLRANGE]</a:t>
                    </a:fld>
                    <a:r>
                      <a:rPr lang="en-US" baseline="0"/>
                      <a:t>, </a:t>
                    </a:r>
                    <a:fld id="{A6D18338-C4CE-4204-9E3A-192408A33090}"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0E2-471E-BBF9-B5D3ACFF782F}"/>
                </c:ext>
              </c:extLst>
            </c:dLbl>
            <c:dLbl>
              <c:idx val="7"/>
              <c:layout>
                <c:manualLayout>
                  <c:x val="7.8014176773060296E-3"/>
                  <c:y val="-2.3554738926730059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ECDDE449-54DE-4E59-8DE9-B217C19318F4}" type="CELLRANGE">
                      <a:rPr lang="en-US" baseline="0"/>
                      <a:pPr>
                        <a:defRPr/>
                      </a:pPr>
                      <a:t>[CELLRANGE]</a:t>
                    </a:fld>
                    <a:r>
                      <a:rPr lang="en-US" baseline="0"/>
                      <a:t>, </a:t>
                    </a:r>
                    <a:fld id="{30DB078C-A08F-4680-B9C8-53F7692F7498}"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0E2-471E-BBF9-B5D3ACFF782F}"/>
                </c:ext>
              </c:extLst>
            </c:dLbl>
            <c:dLbl>
              <c:idx val="8"/>
              <c:layout>
                <c:manualLayout>
                  <c:x val="1.8152117509007335E-3"/>
                  <c:y val="6.2548921100497347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06F7B2E1-50A2-4DBD-BADF-FCE90859AB2D}" type="CELLRANGE">
                      <a:rPr lang="en-US" baseline="0"/>
                      <a:pPr>
                        <a:defRPr/>
                      </a:pPr>
                      <a:t>[CELLRANGE]</a:t>
                    </a:fld>
                    <a:r>
                      <a:rPr lang="en-US" baseline="0"/>
                      <a:t>, </a:t>
                    </a:r>
                    <a:fld id="{72B80FA8-E913-4479-A729-7495F2D885DC}"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0E2-471E-BBF9-B5D3ACFF782F}"/>
                </c:ext>
              </c:extLst>
            </c:dLbl>
            <c:dLbl>
              <c:idx val="9"/>
              <c:layout>
                <c:manualLayout>
                  <c:x val="-4.7246951880149338E-2"/>
                  <c:y val="-8.9463708655832461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899A8CF5-3967-4E0C-98E8-13A4E9E7DC30}" type="CELLRANGE">
                      <a:rPr lang="en-US" baseline="0"/>
                      <a:pPr>
                        <a:defRPr/>
                      </a:pPr>
                      <a:t>[CELLRANGE]</a:t>
                    </a:fld>
                    <a:r>
                      <a:rPr lang="en-US" baseline="0"/>
                      <a:t>, </a:t>
                    </a:r>
                    <a:fld id="{8B664BC0-D9D2-4F63-BF54-D15DC4E98D47}"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0E2-471E-BBF9-B5D3ACFF782F}"/>
                </c:ext>
              </c:extLst>
            </c:dLbl>
            <c:dLbl>
              <c:idx val="10"/>
              <c:layout>
                <c:manualLayout>
                  <c:x val="-0.16136188181251504"/>
                  <c:y val="1.5782872176032969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180A2087-5B2B-46CF-A7AA-86C81A49B8CE}" type="CELLRANGE">
                      <a:rPr lang="en-US" baseline="0"/>
                      <a:pPr>
                        <a:defRPr/>
                      </a:pPr>
                      <a:t>[CELLRANGE]</a:t>
                    </a:fld>
                    <a:r>
                      <a:rPr lang="en-US" baseline="0"/>
                      <a:t>, </a:t>
                    </a:r>
                    <a:fld id="{C7A29938-AF69-4AA3-923F-27040B0E759F}"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0E2-471E-BBF9-B5D3ACFF782F}"/>
                </c:ext>
              </c:extLst>
            </c:dLbl>
            <c:dLbl>
              <c:idx val="11"/>
              <c:layout>
                <c:manualLayout>
                  <c:x val="-3.1256674229384836E-2"/>
                  <c:y val="-3.7716589236607728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923068A6-2680-4B92-80C7-58A3ABB9CE1E}" type="CELLRANGE">
                      <a:rPr lang="en-US" baseline="0"/>
                      <a:pPr>
                        <a:defRPr/>
                      </a:pPr>
                      <a:t>[CELLRANGE]</a:t>
                    </a:fld>
                    <a:r>
                      <a:rPr lang="en-US" baseline="0"/>
                      <a:t>, </a:t>
                    </a:r>
                    <a:fld id="{152C4B17-01AB-4EB3-A151-974FF62D8F79}"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0E2-471E-BBF9-B5D3ACFF782F}"/>
                </c:ext>
              </c:extLst>
            </c:dLbl>
            <c:dLbl>
              <c:idx val="12"/>
              <c:layout>
                <c:manualLayout>
                  <c:x val="0.12825714946948055"/>
                  <c:y val="-4.8902595435009175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9283FC2F-8A8B-46DA-AE8D-3CF6FD7BE740}" type="CELLRANGE">
                      <a:rPr lang="en-US" baseline="0"/>
                      <a:pPr>
                        <a:defRPr/>
                      </a:pPr>
                      <a:t>[CELLRANGE]</a:t>
                    </a:fld>
                    <a:r>
                      <a:rPr lang="en-US" baseline="0"/>
                      <a:t>, </a:t>
                    </a:r>
                    <a:fld id="{08FA40CD-D48E-4D4E-B6D4-0AB6E84564C7}"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0E2-471E-BBF9-B5D3ACFF782F}"/>
                </c:ext>
              </c:extLst>
            </c:dLbl>
            <c:spPr>
              <a:noFill/>
              <a:ln>
                <a:noFill/>
              </a:ln>
              <a:effectLst/>
            </c:sp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RAPPORT!$I$41:$I$53</c:f>
              <c:numCache>
                <c:formatCode>0</c:formatCode>
                <c:ptCount val="13"/>
                <c:pt idx="0">
                  <c:v>6.1633571895340911</c:v>
                </c:pt>
                <c:pt idx="1">
                  <c:v>217.33582239455109</c:v>
                </c:pt>
                <c:pt idx="2">
                  <c:v>446.83864319284982</c:v>
                </c:pt>
                <c:pt idx="3">
                  <c:v>156.05445620132812</c:v>
                </c:pt>
                <c:pt idx="4">
                  <c:v>10.785513921348731</c:v>
                </c:pt>
                <c:pt idx="5">
                  <c:v>30.543837909101015</c:v>
                </c:pt>
                <c:pt idx="6">
                  <c:v>289.30280938760615</c:v>
                </c:pt>
                <c:pt idx="7">
                  <c:v>103.61035490379045</c:v>
                </c:pt>
                <c:pt idx="8">
                  <c:v>302.85945483431078</c:v>
                </c:pt>
                <c:pt idx="9">
                  <c:v>26.998491865777478</c:v>
                </c:pt>
                <c:pt idx="10">
                  <c:v>264.32188695595312</c:v>
                </c:pt>
                <c:pt idx="11">
                  <c:v>107.04702805648122</c:v>
                </c:pt>
                <c:pt idx="12">
                  <c:v>21.253629825941257</c:v>
                </c:pt>
              </c:numCache>
            </c:numRef>
          </c:val>
          <c:extLst>
            <c:ext xmlns:c15="http://schemas.microsoft.com/office/drawing/2012/chart" uri="{02D57815-91ED-43cb-92C2-25804820EDAC}">
              <c15:datalabelsRange>
                <c15:f>RAPPORT!$H$41:$H$53</c15:f>
                <c15:dlblRangeCache>
                  <c:ptCount val="13"/>
                  <c:pt idx="0">
                    <c:v>ACCESS-ISSUE</c:v>
                  </c:pt>
                  <c:pt idx="1">
                    <c:v>AKTIVCO With Backup</c:v>
                  </c:pt>
                  <c:pt idx="2">
                    <c:v>AKTIVCO GRID ONLY</c:v>
                  </c:pt>
                  <c:pt idx="3">
                    <c:v>Hardware issue</c:v>
                  </c:pt>
                  <c:pt idx="4">
                    <c:v>ENVTECH</c:v>
                  </c:pt>
                  <c:pt idx="5">
                    <c:v>Fiber AOF</c:v>
                  </c:pt>
                  <c:pt idx="6">
                    <c:v>IHS</c:v>
                  </c:pt>
                  <c:pt idx="7">
                    <c:v>IHS GRID ONLY</c:v>
                  </c:pt>
                  <c:pt idx="8">
                    <c:v>No root cause</c:v>
                  </c:pt>
                  <c:pt idx="9">
                    <c:v>Power MTN</c:v>
                  </c:pt>
                  <c:pt idx="10">
                    <c:v>TX issue MPR / ODU --</c:v>
                  </c:pt>
                  <c:pt idx="11">
                    <c:v>SPARE-ISSUE</c:v>
                  </c:pt>
                  <c:pt idx="12">
                    <c:v>PLANNED WORKS</c:v>
                  </c:pt>
                </c15:dlblRangeCache>
              </c15:datalabelsRange>
            </c:ext>
            <c:ext xmlns:c16="http://schemas.microsoft.com/office/drawing/2014/chart" uri="{C3380CC4-5D6E-409C-BE32-E72D297353CC}">
              <c16:uniqueId val="{00000000-00E2-471E-BBF9-B5D3ACFF782F}"/>
            </c:ext>
          </c:extLst>
        </c:ser>
        <c:ser>
          <c:idx val="1"/>
          <c:order val="1"/>
          <c:tx>
            <c:strRef>
              <c:f>RAPPORT!$H$40</c:f>
              <c:strCache>
                <c:ptCount val="1"/>
                <c:pt idx="0">
                  <c:v>RCA</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00E2-471E-BBF9-B5D3ACFF782F}"/>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F-00E2-471E-BBF9-B5D3ACFF782F}"/>
                </c:ext>
              </c:extLst>
            </c:dLbl>
            <c:dLbl>
              <c:idx val="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0-00E2-471E-BBF9-B5D3ACFF782F}"/>
                </c:ext>
              </c:extLst>
            </c:dLbl>
            <c:dLbl>
              <c:idx val="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1-00E2-471E-BBF9-B5D3ACFF782F}"/>
                </c:ext>
              </c:extLst>
            </c:dLbl>
            <c:dLbl>
              <c:idx val="3"/>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2-00E2-471E-BBF9-B5D3ACFF782F}"/>
                </c:ext>
              </c:extLst>
            </c:dLbl>
            <c:dLbl>
              <c:idx val="4"/>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3-00E2-471E-BBF9-B5D3ACFF782F}"/>
                </c:ext>
              </c:extLst>
            </c:dLbl>
            <c:dLbl>
              <c:idx val="5"/>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4-00E2-471E-BBF9-B5D3ACFF782F}"/>
                </c:ext>
              </c:extLst>
            </c:dLbl>
            <c:dLbl>
              <c:idx val="6"/>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5-00E2-471E-BBF9-B5D3ACFF782F}"/>
                </c:ext>
              </c:extLst>
            </c:dLbl>
            <c:dLbl>
              <c:idx val="7"/>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6-00E2-471E-BBF9-B5D3ACFF782F}"/>
                </c:ext>
              </c:extLst>
            </c:dLbl>
            <c:dLbl>
              <c:idx val="8"/>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7-00E2-471E-BBF9-B5D3ACFF782F}"/>
                </c:ext>
              </c:extLst>
            </c:dLbl>
            <c:dLbl>
              <c:idx val="9"/>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8-00E2-471E-BBF9-B5D3ACFF782F}"/>
                </c:ext>
              </c:extLst>
            </c:dLbl>
            <c:dLbl>
              <c:idx val="1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9-00E2-471E-BBF9-B5D3ACFF782F}"/>
                </c:ext>
              </c:extLst>
            </c:dLbl>
            <c:dLbl>
              <c:idx val="1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A-00E2-471E-BBF9-B5D3ACFF782F}"/>
                </c:ext>
              </c:extLst>
            </c:dLbl>
            <c:dLbl>
              <c:idx val="1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B-00E2-471E-BBF9-B5D3ACFF782F}"/>
                </c:ext>
              </c:extLst>
            </c:dLbl>
            <c:spPr>
              <a:noFill/>
              <a:ln>
                <a:noFill/>
              </a:ln>
              <a:effectLst/>
            </c:sp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RAPPORT!$H$41:$H$53</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00E2-471E-BBF9-B5D3ACFF782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758435</xdr:colOff>
      <xdr:row>31</xdr:row>
      <xdr:rowOff>41021</xdr:rowOff>
    </xdr:from>
    <xdr:to>
      <xdr:col>14</xdr:col>
      <xdr:colOff>804618</xdr:colOff>
      <xdr:row>50</xdr:row>
      <xdr:rowOff>75080</xdr:rowOff>
    </xdr:to>
    <xdr:graphicFrame macro="">
      <xdr:nvGraphicFramePr>
        <xdr:cNvPr id="4" name="Chart 3">
          <a:extLst>
            <a:ext uri="{FF2B5EF4-FFF2-40B4-BE49-F238E27FC236}">
              <a16:creationId xmlns:a16="http://schemas.microsoft.com/office/drawing/2014/main" id="{02F75936-53DF-15B9-CE6B-84F21274C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0</xdr:colOff>
      <xdr:row>402</xdr:row>
      <xdr:rowOff>127000</xdr:rowOff>
    </xdr:from>
    <xdr:to>
      <xdr:col>38</xdr:col>
      <xdr:colOff>558800</xdr:colOff>
      <xdr:row>408</xdr:row>
      <xdr:rowOff>50800</xdr:rowOff>
    </xdr:to>
    <xdr:sp macro="" textlink="">
      <xdr:nvSpPr>
        <xdr:cNvPr id="5123" name="Text Box 3">
          <a:extLst>
            <a:ext uri="{FF2B5EF4-FFF2-40B4-BE49-F238E27FC236}">
              <a16:creationId xmlns:a16="http://schemas.microsoft.com/office/drawing/2014/main" id="{F413E82A-72A9-D9B9-683A-843C8C4C0AB3}"/>
            </a:ext>
          </a:extLst>
        </xdr:cNvPr>
        <xdr:cNvSpPr txBox="1">
          <a:spLocks noChangeArrowheads="1"/>
        </xdr:cNvSpPr>
      </xdr:nvSpPr>
      <xdr:spPr bwMode="auto">
        <a:xfrm>
          <a:off x="22352000" y="81737200"/>
          <a:ext cx="7264400" cy="9906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endParaRPr lang="en-US" sz="4800" b="0" i="0" u="none" strike="noStrike" baseline="0">
            <a:solidFill>
              <a:srgbClr val="000000"/>
            </a:solidFill>
            <a:latin typeface="Aptos Narrow"/>
          </a:endParaRPr>
        </a:p>
      </xdr:txBody>
    </xdr:sp>
    <xdr:clientData/>
  </xdr:twoCellAnchor>
  <xdr:twoCellAnchor editAs="oneCell">
    <xdr:from>
      <xdr:col>5</xdr:col>
      <xdr:colOff>1957295</xdr:colOff>
      <xdr:row>219</xdr:row>
      <xdr:rowOff>96287</xdr:rowOff>
    </xdr:from>
    <xdr:to>
      <xdr:col>14</xdr:col>
      <xdr:colOff>242570</xdr:colOff>
      <xdr:row>230</xdr:row>
      <xdr:rowOff>88961</xdr:rowOff>
    </xdr:to>
    <xdr:pic>
      <xdr:nvPicPr>
        <xdr:cNvPr id="2" name="Picture 1">
          <a:extLst>
            <a:ext uri="{FF2B5EF4-FFF2-40B4-BE49-F238E27FC236}">
              <a16:creationId xmlns:a16="http://schemas.microsoft.com/office/drawing/2014/main" id="{9807DF29-3AD0-D3DA-7344-00FCAB0B95C1}"/>
            </a:ext>
          </a:extLst>
        </xdr:cNvPr>
        <xdr:cNvPicPr>
          <a:picLocks noChangeAspect="1"/>
        </xdr:cNvPicPr>
      </xdr:nvPicPr>
      <xdr:blipFill>
        <a:blip xmlns:r="http://schemas.openxmlformats.org/officeDocument/2006/relationships" r:embed="rId1"/>
        <a:stretch>
          <a:fillRect/>
        </a:stretch>
      </xdr:blipFill>
      <xdr:spPr>
        <a:xfrm>
          <a:off x="9263530" y="15037463"/>
          <a:ext cx="5427158" cy="20470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Certification%20folder%20and%20books\KORETA\KORETA-BREAKDOWN%20NUR%2010-04-2026.xlsx" TargetMode="External"/><Relationship Id="rId1" Type="http://schemas.openxmlformats.org/officeDocument/2006/relationships/externalLinkPath" Target="/Users/m50057323/Downloads/Certification%20folder%20and%20books/KORETA/KORETA-BREAKDOWN%20NUR%2010-04-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20-%202.xlsx" TargetMode="External"/><Relationship Id="rId1" Type="http://schemas.openxmlformats.org/officeDocument/2006/relationships/externalLinkPath" Target="/Users/m50057323/Downloads/WORK/MACRO%20DE%20CALCUL%20NUR%20%20JOURNALIER%20-%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xlsx" TargetMode="External"/><Relationship Id="rId1" Type="http://schemas.openxmlformats.org/officeDocument/2006/relationships/externalLinkPath" Target="/Users/m50057323/Downloads/WORK/MACRO%20DE%20CALCUL%20NUR%20%20JOURNALIE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W16_CELLS_DOWN_NOKIA_1404%20AU%2018042026%2017H(1).xlsx" TargetMode="External"/><Relationship Id="rId1" Type="http://schemas.openxmlformats.org/officeDocument/2006/relationships/externalLinkPath" Target="/Users/m50057323/AppData/Roaming/WeLink_Desktop/appdata/IM/m50057323/DownloadFiles/W16_CELLS_DOWN_NOKIA_1404%20AU%2018042026%2017H(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DAILY_W16_CELLS_DOWN_HUAWEI_19042026%2015h'.xlsx" TargetMode="External"/><Relationship Id="rId1" Type="http://schemas.openxmlformats.org/officeDocument/2006/relationships/externalLinkPath" Target="/Users/m50057323/AppData/Roaming/WeLink_Desktop/appdata/IM/m50057323/DownloadFiles/DAILY_W16_CELLS_DOWN_HUAWEI_19042026%2015h'.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Copy%20of%20DAILY_W16_CELLS_DOWN_ZTE_AU%201304%20au%2019042026%209h41.xlsx" TargetMode="External"/><Relationship Id="rId1" Type="http://schemas.openxmlformats.org/officeDocument/2006/relationships/externalLinkPath" Target="/Users/m50057323/AppData/Roaming/WeLink_Desktop/appdata/IM/m50057323/DownloadFiles/Copy%20of%20DAILY_W16_CELLS_DOWN_ZTE_AU%201304%20au%2019042026%209h41.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m50057323\Downloads\frist-work\Referentiel%20sites%20OCM_decembre_2025_V1%20-%20IHS%20-%20CAMUSAT%20sites.xlsx" TargetMode="External"/><Relationship Id="rId1" Type="http://schemas.openxmlformats.org/officeDocument/2006/relationships/externalLinkPath" Target="/Users/m50057323/Downloads/frist-work/Referentiel%20sites%20OCM_decembre_2025_V1%20-%20IHS%20-%20CAMUSAT%20si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GPS ISSUE"/>
      <sheetName val="daily break down"/>
      <sheetName val="Sheet2"/>
    </sheetNames>
    <sheetDataSet>
      <sheetData sheetId="0"/>
      <sheetData sheetId="1" refreshError="1"/>
      <sheetData sheetId="2">
        <row r="2">
          <cell r="D2" t="str">
            <v>Code site</v>
          </cell>
          <cell r="E2" t="str">
            <v>Cluster</v>
          </cell>
        </row>
        <row r="3">
          <cell r="D3" t="str">
            <v>LIT_122</v>
          </cell>
          <cell r="E3" t="str">
            <v>Douala</v>
          </cell>
        </row>
        <row r="4">
          <cell r="D4" t="str">
            <v>LIT_647</v>
          </cell>
          <cell r="E4" t="str">
            <v>Douala</v>
          </cell>
        </row>
        <row r="5">
          <cell r="D5" t="str">
            <v>LIT_653</v>
          </cell>
          <cell r="E5" t="str">
            <v>Douala</v>
          </cell>
        </row>
        <row r="6">
          <cell r="D6" t="str">
            <v>LIT_341</v>
          </cell>
          <cell r="E6" t="str">
            <v>Douala</v>
          </cell>
        </row>
        <row r="7">
          <cell r="D7" t="str">
            <v>NRD_137</v>
          </cell>
          <cell r="E7" t="str">
            <v>NORD</v>
          </cell>
        </row>
        <row r="8">
          <cell r="D8" t="str">
            <v>ADM_005</v>
          </cell>
          <cell r="E8" t="str">
            <v>ADAMAOUA</v>
          </cell>
        </row>
        <row r="9">
          <cell r="D9" t="str">
            <v>LIT_229</v>
          </cell>
          <cell r="E9" t="str">
            <v>LITTORAL</v>
          </cell>
        </row>
        <row r="10">
          <cell r="D10" t="str">
            <v>CTR_197</v>
          </cell>
          <cell r="E10" t="str">
            <v>Yaounde</v>
          </cell>
        </row>
        <row r="11">
          <cell r="D11" t="str">
            <v>CTR_321</v>
          </cell>
          <cell r="E11" t="str">
            <v>Yaounde</v>
          </cell>
        </row>
        <row r="12">
          <cell r="D12" t="str">
            <v>LIT_280</v>
          </cell>
          <cell r="E12" t="str">
            <v>Douala</v>
          </cell>
        </row>
        <row r="13">
          <cell r="D13" t="str">
            <v>LIT_003</v>
          </cell>
          <cell r="E13" t="str">
            <v>Douala</v>
          </cell>
        </row>
        <row r="14">
          <cell r="D14" t="str">
            <v>CTR_071</v>
          </cell>
          <cell r="E14" t="str">
            <v>Yaounde</v>
          </cell>
        </row>
        <row r="15">
          <cell r="D15" t="str">
            <v>CTR_477</v>
          </cell>
          <cell r="E15" t="str">
            <v>Yaounde</v>
          </cell>
        </row>
        <row r="16">
          <cell r="D16" t="str">
            <v>LIT_687</v>
          </cell>
          <cell r="E16" t="str">
            <v>Douala</v>
          </cell>
        </row>
        <row r="17">
          <cell r="D17" t="str">
            <v>ADM_084</v>
          </cell>
          <cell r="E17" t="str">
            <v>Ngaoundere</v>
          </cell>
        </row>
        <row r="18">
          <cell r="D18" t="str">
            <v>CTR_561</v>
          </cell>
          <cell r="E18" t="str">
            <v>Yaounde</v>
          </cell>
        </row>
        <row r="19">
          <cell r="D19" t="str">
            <v>CTR_101</v>
          </cell>
          <cell r="E19" t="str">
            <v>CENTRE</v>
          </cell>
        </row>
        <row r="20">
          <cell r="D20" t="str">
            <v>CTR_590</v>
          </cell>
          <cell r="E20" t="str">
            <v>Yaounde</v>
          </cell>
        </row>
        <row r="21">
          <cell r="D21" t="str">
            <v>CTR_046</v>
          </cell>
          <cell r="E21" t="str">
            <v>Yaounde</v>
          </cell>
        </row>
        <row r="22">
          <cell r="D22" t="str">
            <v>LIT_651</v>
          </cell>
          <cell r="E22" t="str">
            <v>Douala</v>
          </cell>
        </row>
        <row r="23">
          <cell r="D23" t="str">
            <v>CTR_382</v>
          </cell>
          <cell r="E23" t="str">
            <v>Yaounde</v>
          </cell>
        </row>
        <row r="24">
          <cell r="D24" t="str">
            <v>LIT_632</v>
          </cell>
          <cell r="E24" t="str">
            <v>Douala</v>
          </cell>
        </row>
        <row r="25">
          <cell r="D25" t="str">
            <v>CTR_758</v>
          </cell>
          <cell r="E25" t="str">
            <v>Yaounde</v>
          </cell>
        </row>
        <row r="26">
          <cell r="D26" t="str">
            <v>ADM_008</v>
          </cell>
          <cell r="E26" t="str">
            <v>ADAMAOUA</v>
          </cell>
        </row>
        <row r="27">
          <cell r="D27" t="str">
            <v>CTR_315</v>
          </cell>
          <cell r="E27" t="str">
            <v>Yaounde</v>
          </cell>
        </row>
        <row r="28">
          <cell r="D28" t="str">
            <v>SUO_211</v>
          </cell>
          <cell r="E28" t="str">
            <v>SUD-OUEST</v>
          </cell>
        </row>
        <row r="29">
          <cell r="D29" t="str">
            <v>CTR_849</v>
          </cell>
          <cell r="E29" t="str">
            <v>Yaounde</v>
          </cell>
        </row>
        <row r="30">
          <cell r="D30" t="str">
            <v>SUD_042</v>
          </cell>
          <cell r="E30" t="str">
            <v>LITTORAL</v>
          </cell>
        </row>
        <row r="31">
          <cell r="D31" t="str">
            <v>CTR_947</v>
          </cell>
          <cell r="E31" t="str">
            <v>Yaounde</v>
          </cell>
        </row>
        <row r="32">
          <cell r="D32" t="str">
            <v>LIT_850</v>
          </cell>
          <cell r="E32" t="str">
            <v>Douala</v>
          </cell>
        </row>
        <row r="33">
          <cell r="D33" t="str">
            <v>CTR_682</v>
          </cell>
          <cell r="E33" t="str">
            <v>Yaounde</v>
          </cell>
        </row>
        <row r="34">
          <cell r="D34" t="str">
            <v>CTR_470</v>
          </cell>
          <cell r="E34" t="str">
            <v>Yaounde</v>
          </cell>
        </row>
        <row r="35">
          <cell r="D35" t="str">
            <v>SUO_186</v>
          </cell>
          <cell r="E35" t="str">
            <v>SUD-OUEST</v>
          </cell>
        </row>
        <row r="36">
          <cell r="D36" t="str">
            <v>CTR_542</v>
          </cell>
          <cell r="E36" t="str">
            <v>Yaounde</v>
          </cell>
        </row>
        <row r="37">
          <cell r="D37" t="str">
            <v>NRD_101</v>
          </cell>
          <cell r="E37" t="str">
            <v>Garoua</v>
          </cell>
        </row>
        <row r="38">
          <cell r="D38" t="str">
            <v>LIT_091</v>
          </cell>
          <cell r="E38" t="str">
            <v>Douala</v>
          </cell>
        </row>
        <row r="39">
          <cell r="D39" t="str">
            <v>OST_406</v>
          </cell>
          <cell r="E39" t="str">
            <v>OUEST</v>
          </cell>
        </row>
        <row r="40">
          <cell r="D40" t="str">
            <v>LIT_613</v>
          </cell>
          <cell r="E40" t="str">
            <v>Douala</v>
          </cell>
        </row>
        <row r="41">
          <cell r="D41" t="str">
            <v>CTR_133</v>
          </cell>
          <cell r="E41" t="str">
            <v>Yaounde</v>
          </cell>
        </row>
        <row r="42">
          <cell r="D42" t="str">
            <v>LIT_568</v>
          </cell>
          <cell r="E42" t="str">
            <v>Douala</v>
          </cell>
        </row>
        <row r="43">
          <cell r="D43" t="str">
            <v>CTR_199</v>
          </cell>
          <cell r="E43" t="str">
            <v>Yaounde</v>
          </cell>
        </row>
        <row r="44">
          <cell r="D44" t="str">
            <v>LIT_773</v>
          </cell>
          <cell r="E44" t="str">
            <v>douala</v>
          </cell>
        </row>
        <row r="45">
          <cell r="D45" t="str">
            <v>CTR_669</v>
          </cell>
          <cell r="E45" t="str">
            <v>Yaounde</v>
          </cell>
        </row>
        <row r="46">
          <cell r="D46" t="str">
            <v>LIT_698</v>
          </cell>
          <cell r="E46" t="str">
            <v>Douala</v>
          </cell>
        </row>
        <row r="47">
          <cell r="D47" t="str">
            <v>CTR_776</v>
          </cell>
          <cell r="E47" t="str">
            <v>Yaounde</v>
          </cell>
        </row>
        <row r="48">
          <cell r="D48" t="str">
            <v>LIT_740</v>
          </cell>
          <cell r="E48" t="str">
            <v>Douala</v>
          </cell>
        </row>
        <row r="49">
          <cell r="D49" t="str">
            <v>CTR_344</v>
          </cell>
          <cell r="E49" t="str">
            <v>Yaounde</v>
          </cell>
        </row>
        <row r="50">
          <cell r="D50" t="str">
            <v>LIT_564</v>
          </cell>
          <cell r="E50" t="str">
            <v>Douala</v>
          </cell>
        </row>
        <row r="51">
          <cell r="D51" t="str">
            <v>SUO_228</v>
          </cell>
          <cell r="E51" t="str">
            <v>SUD-OUEST</v>
          </cell>
        </row>
        <row r="52">
          <cell r="D52" t="str">
            <v>EXN_350</v>
          </cell>
          <cell r="E52" t="str">
            <v>Maroua</v>
          </cell>
        </row>
        <row r="53">
          <cell r="D53" t="str">
            <v>EXN_225</v>
          </cell>
          <cell r="E53" t="str">
            <v>EXTREME-NORD</v>
          </cell>
        </row>
        <row r="54">
          <cell r="D54" t="str">
            <v>CTR_188</v>
          </cell>
          <cell r="E54" t="str">
            <v>CENTRE</v>
          </cell>
        </row>
        <row r="55">
          <cell r="D55" t="str">
            <v>LIT_670</v>
          </cell>
          <cell r="E55" t="str">
            <v>LITTORAL</v>
          </cell>
        </row>
        <row r="56">
          <cell r="D56" t="str">
            <v>ADM_132</v>
          </cell>
          <cell r="E56" t="str">
            <v>Ngaoundere</v>
          </cell>
        </row>
        <row r="57">
          <cell r="D57" t="str">
            <v>LIT_363</v>
          </cell>
          <cell r="E57" t="str">
            <v>Douala</v>
          </cell>
        </row>
        <row r="58">
          <cell r="D58" t="str">
            <v>LIT_092</v>
          </cell>
          <cell r="E58" t="str">
            <v>Douala</v>
          </cell>
        </row>
        <row r="59">
          <cell r="D59" t="str">
            <v>CTR_160</v>
          </cell>
          <cell r="E59" t="str">
            <v>Yaounde</v>
          </cell>
        </row>
        <row r="60">
          <cell r="D60" t="str">
            <v>CTR_658</v>
          </cell>
          <cell r="E60" t="str">
            <v>Yaounde</v>
          </cell>
        </row>
        <row r="61">
          <cell r="D61" t="str">
            <v>LIT_129</v>
          </cell>
          <cell r="E61" t="str">
            <v>Douala</v>
          </cell>
        </row>
        <row r="62">
          <cell r="D62" t="str">
            <v>SUO_061</v>
          </cell>
          <cell r="E62" t="str">
            <v>LITTORAL</v>
          </cell>
        </row>
        <row r="63">
          <cell r="D63" t="str">
            <v>LIT_753</v>
          </cell>
          <cell r="E63" t="str">
            <v>Douala</v>
          </cell>
        </row>
        <row r="64">
          <cell r="D64" t="str">
            <v>LIT_598</v>
          </cell>
          <cell r="E64" t="str">
            <v>LITTORAL</v>
          </cell>
        </row>
        <row r="65">
          <cell r="D65" t="str">
            <v>EST_118</v>
          </cell>
          <cell r="E65" t="str">
            <v>CENTRE</v>
          </cell>
        </row>
        <row r="66">
          <cell r="D66" t="str">
            <v>CTR_458</v>
          </cell>
          <cell r="E66" t="str">
            <v>Yaounde</v>
          </cell>
        </row>
        <row r="67">
          <cell r="D67" t="str">
            <v>CTR_722</v>
          </cell>
          <cell r="E67" t="str">
            <v>Yaounde</v>
          </cell>
        </row>
        <row r="68">
          <cell r="D68" t="str">
            <v>SUO_170</v>
          </cell>
          <cell r="E68" t="str">
            <v>SUD-OUEST</v>
          </cell>
        </row>
        <row r="69">
          <cell r="D69" t="str">
            <v>SUO_054</v>
          </cell>
          <cell r="E69" t="str">
            <v>SUD-OUEST</v>
          </cell>
        </row>
        <row r="70">
          <cell r="D70" t="str">
            <v>EXN_246</v>
          </cell>
          <cell r="E70" t="str">
            <v>EXTREME-NORD</v>
          </cell>
        </row>
        <row r="71">
          <cell r="D71" t="str">
            <v>CTR_772</v>
          </cell>
          <cell r="E71" t="str">
            <v>Yaounde</v>
          </cell>
        </row>
        <row r="72">
          <cell r="D72" t="str">
            <v>CTR_017</v>
          </cell>
          <cell r="E72" t="str">
            <v>Yaounde</v>
          </cell>
        </row>
        <row r="73">
          <cell r="D73" t="str">
            <v>LIT_680</v>
          </cell>
          <cell r="E73" t="str">
            <v>Douala</v>
          </cell>
        </row>
        <row r="74">
          <cell r="D74" t="str">
            <v>CTR_662</v>
          </cell>
          <cell r="E74" t="str">
            <v>Yaounde</v>
          </cell>
        </row>
        <row r="75">
          <cell r="D75" t="str">
            <v>LIT_554</v>
          </cell>
          <cell r="E75" t="str">
            <v>Douala</v>
          </cell>
        </row>
        <row r="76">
          <cell r="D76" t="str">
            <v>NRD_086</v>
          </cell>
          <cell r="E76" t="str">
            <v>Garoua</v>
          </cell>
        </row>
        <row r="77">
          <cell r="D77" t="str">
            <v>CTR_124</v>
          </cell>
          <cell r="E77" t="str">
            <v>Yaounde</v>
          </cell>
        </row>
        <row r="78">
          <cell r="D78" t="str">
            <v>CTR_942</v>
          </cell>
          <cell r="E78" t="str">
            <v>Yaounde</v>
          </cell>
        </row>
        <row r="79">
          <cell r="D79" t="str">
            <v>CTR_868</v>
          </cell>
          <cell r="E79" t="str">
            <v>Yaounde</v>
          </cell>
        </row>
        <row r="80">
          <cell r="D80" t="str">
            <v>CTR_865</v>
          </cell>
          <cell r="E80" t="str">
            <v>Yaounde</v>
          </cell>
        </row>
        <row r="81">
          <cell r="D81" t="str">
            <v>CTR_558</v>
          </cell>
          <cell r="E81" t="str">
            <v>Yaounde</v>
          </cell>
        </row>
        <row r="82">
          <cell r="D82" t="str">
            <v>NRO_234</v>
          </cell>
          <cell r="E82" t="str">
            <v>NORD-OUEST</v>
          </cell>
        </row>
        <row r="83">
          <cell r="D83" t="str">
            <v>SUO_219</v>
          </cell>
          <cell r="E83" t="str">
            <v>SUD-OUEST</v>
          </cell>
        </row>
        <row r="84">
          <cell r="D84" t="str">
            <v>CTR_595</v>
          </cell>
          <cell r="E84" t="str">
            <v>Yaounde</v>
          </cell>
        </row>
        <row r="85">
          <cell r="D85" t="str">
            <v>LIT_205</v>
          </cell>
          <cell r="E85" t="str">
            <v>Douala</v>
          </cell>
        </row>
        <row r="86">
          <cell r="D86" t="str">
            <v>CTR_093</v>
          </cell>
          <cell r="E86" t="str">
            <v>Yaounde</v>
          </cell>
        </row>
        <row r="87">
          <cell r="D87" t="str">
            <v>NRO_013</v>
          </cell>
          <cell r="E87" t="str">
            <v>NORD-OUEST</v>
          </cell>
        </row>
        <row r="88">
          <cell r="D88" t="str">
            <v>CTR_170</v>
          </cell>
          <cell r="E88" t="str">
            <v>CENTRE</v>
          </cell>
        </row>
        <row r="89">
          <cell r="D89" t="str">
            <v>ADM_024</v>
          </cell>
          <cell r="E89" t="str">
            <v>ADAMAOUA</v>
          </cell>
        </row>
        <row r="90">
          <cell r="D90" t="str">
            <v>LIT_488</v>
          </cell>
          <cell r="E90" t="str">
            <v>Douala</v>
          </cell>
        </row>
        <row r="91">
          <cell r="D91" t="str">
            <v>CTR_709</v>
          </cell>
          <cell r="E91" t="str">
            <v>Yaounde</v>
          </cell>
        </row>
        <row r="92">
          <cell r="D92" t="str">
            <v>LIT_690</v>
          </cell>
          <cell r="E92" t="str">
            <v>Douala</v>
          </cell>
        </row>
        <row r="93">
          <cell r="D93" t="str">
            <v>CTR_943</v>
          </cell>
          <cell r="E93" t="str">
            <v>Yaounde</v>
          </cell>
        </row>
        <row r="94">
          <cell r="D94" t="str">
            <v>LIT_428</v>
          </cell>
          <cell r="E94" t="str">
            <v>Douala</v>
          </cell>
        </row>
        <row r="95">
          <cell r="D95" t="str">
            <v>CTR_735</v>
          </cell>
          <cell r="E95" t="str">
            <v>Yaounde</v>
          </cell>
        </row>
        <row r="96">
          <cell r="D96" t="str">
            <v>CTR_675</v>
          </cell>
          <cell r="E96" t="str">
            <v>Yaounde</v>
          </cell>
        </row>
        <row r="97">
          <cell r="D97" t="str">
            <v>CTR_567</v>
          </cell>
          <cell r="E97" t="str">
            <v>Yaounde</v>
          </cell>
        </row>
        <row r="98">
          <cell r="D98" t="str">
            <v>ADM_060</v>
          </cell>
          <cell r="E98" t="str">
            <v>NGAOUNDERE</v>
          </cell>
        </row>
        <row r="99">
          <cell r="D99" t="str">
            <v>EXN_143</v>
          </cell>
          <cell r="E99" t="str">
            <v>Maroua</v>
          </cell>
        </row>
        <row r="100">
          <cell r="D100" t="str">
            <v>CTR_917</v>
          </cell>
          <cell r="E100" t="str">
            <v>Yaounde</v>
          </cell>
        </row>
        <row r="101">
          <cell r="D101" t="str">
            <v>NRO_046</v>
          </cell>
          <cell r="E101" t="str">
            <v>NORD-OUEST</v>
          </cell>
        </row>
        <row r="102">
          <cell r="D102" t="str">
            <v>CTR_680</v>
          </cell>
          <cell r="E102" t="str">
            <v>Yaounde</v>
          </cell>
        </row>
        <row r="103">
          <cell r="D103" t="str">
            <v>LIT_050</v>
          </cell>
          <cell r="E103" t="str">
            <v>Douala</v>
          </cell>
        </row>
        <row r="104">
          <cell r="D104" t="str">
            <v>LIT_780</v>
          </cell>
          <cell r="E104" t="str">
            <v>Douala</v>
          </cell>
        </row>
        <row r="105">
          <cell r="D105" t="str">
            <v>EXN_142</v>
          </cell>
          <cell r="E105" t="str">
            <v>EXTREME-NORD</v>
          </cell>
        </row>
        <row r="106">
          <cell r="D106" t="str">
            <v>EXN_133</v>
          </cell>
          <cell r="E106" t="str">
            <v>EXTREME-NORD</v>
          </cell>
        </row>
        <row r="107">
          <cell r="D107" t="str">
            <v>EXN_227</v>
          </cell>
          <cell r="E107" t="str">
            <v>EXTREME-NORD</v>
          </cell>
        </row>
        <row r="108">
          <cell r="D108" t="str">
            <v>SUO_016</v>
          </cell>
          <cell r="E108" t="str">
            <v>SUD-OUEST</v>
          </cell>
        </row>
        <row r="109">
          <cell r="D109" t="str">
            <v>NRO_073</v>
          </cell>
          <cell r="E109" t="str">
            <v>NORD-OUEST</v>
          </cell>
        </row>
        <row r="110">
          <cell r="D110" t="str">
            <v>NRO_085</v>
          </cell>
          <cell r="E110" t="str">
            <v>NORD-OUEST</v>
          </cell>
        </row>
        <row r="111">
          <cell r="D111" t="str">
            <v>NRO_129</v>
          </cell>
          <cell r="E111" t="str">
            <v>NORD-OUEST</v>
          </cell>
        </row>
        <row r="112">
          <cell r="D112" t="str">
            <v>LIT_036</v>
          </cell>
          <cell r="E112" t="str">
            <v>Douala</v>
          </cell>
        </row>
        <row r="113">
          <cell r="D113" t="str">
            <v>LIT_154</v>
          </cell>
          <cell r="E113" t="str">
            <v>Douala</v>
          </cell>
        </row>
        <row r="114">
          <cell r="D114" t="str">
            <v>LIT_459</v>
          </cell>
          <cell r="E114" t="str">
            <v>Douala</v>
          </cell>
        </row>
        <row r="115">
          <cell r="D115" t="str">
            <v>CTR_860</v>
          </cell>
          <cell r="E115" t="str">
            <v>CENTRE</v>
          </cell>
        </row>
        <row r="116">
          <cell r="D116" t="str">
            <v>LIT_638</v>
          </cell>
          <cell r="E116" t="str">
            <v>Douala</v>
          </cell>
        </row>
        <row r="117">
          <cell r="D117" t="str">
            <v>LIT_081</v>
          </cell>
          <cell r="E117" t="str">
            <v>Douala</v>
          </cell>
        </row>
        <row r="118">
          <cell r="D118" t="str">
            <v>CTR_837</v>
          </cell>
          <cell r="E118" t="str">
            <v>Yaounde</v>
          </cell>
        </row>
        <row r="119">
          <cell r="D119" t="str">
            <v>SUO_225</v>
          </cell>
          <cell r="E119" t="str">
            <v>SUD-OUEST</v>
          </cell>
        </row>
        <row r="120">
          <cell r="D120" t="str">
            <v>LIT_718</v>
          </cell>
          <cell r="E120" t="str">
            <v>Douala</v>
          </cell>
        </row>
        <row r="121">
          <cell r="D121" t="str">
            <v>CTR_419</v>
          </cell>
          <cell r="E121" t="str">
            <v>Yaounde</v>
          </cell>
        </row>
        <row r="122">
          <cell r="D122" t="str">
            <v>SUO_218</v>
          </cell>
          <cell r="E122" t="str">
            <v>SUD-OUEST</v>
          </cell>
        </row>
        <row r="123">
          <cell r="D123" t="str">
            <v>CTR_212</v>
          </cell>
          <cell r="E123" t="str">
            <v>Yaounde</v>
          </cell>
        </row>
        <row r="124">
          <cell r="D124" t="str">
            <v>EXN_273</v>
          </cell>
          <cell r="E124" t="str">
            <v>EXTREME-NORD</v>
          </cell>
        </row>
        <row r="125">
          <cell r="D125" t="str">
            <v>CTR_069</v>
          </cell>
          <cell r="E125" t="str">
            <v>Yaounde</v>
          </cell>
        </row>
        <row r="126">
          <cell r="D126" t="str">
            <v>LIT_675</v>
          </cell>
          <cell r="E126" t="str">
            <v>Douala</v>
          </cell>
        </row>
        <row r="127">
          <cell r="D127" t="str">
            <v>CTR_778</v>
          </cell>
          <cell r="E127" t="str">
            <v>Yaounde</v>
          </cell>
        </row>
        <row r="128">
          <cell r="D128" t="str">
            <v>CTR_651</v>
          </cell>
          <cell r="E128" t="str">
            <v>Yaounde</v>
          </cell>
        </row>
        <row r="129">
          <cell r="D129" t="str">
            <v>CTR_532</v>
          </cell>
          <cell r="E129" t="str">
            <v>CENTRE</v>
          </cell>
        </row>
        <row r="130">
          <cell r="D130" t="str">
            <v>LIT_462</v>
          </cell>
          <cell r="E130" t="str">
            <v>LITTORAL</v>
          </cell>
        </row>
        <row r="131">
          <cell r="D131" t="str">
            <v>CTR_449</v>
          </cell>
          <cell r="E131" t="str">
            <v>Yaounde</v>
          </cell>
        </row>
        <row r="132">
          <cell r="D132" t="str">
            <v>OST_019</v>
          </cell>
          <cell r="E132" t="str">
            <v>Bafoussam</v>
          </cell>
        </row>
        <row r="133">
          <cell r="D133" t="str">
            <v>EST_152</v>
          </cell>
          <cell r="E133" t="str">
            <v>CENTRE</v>
          </cell>
        </row>
        <row r="134">
          <cell r="D134" t="str">
            <v>SUD_026</v>
          </cell>
          <cell r="E134" t="str">
            <v>CENTRE</v>
          </cell>
        </row>
        <row r="135">
          <cell r="D135" t="str">
            <v>CTR_131</v>
          </cell>
          <cell r="E135" t="str">
            <v>Yaounde</v>
          </cell>
        </row>
        <row r="136">
          <cell r="D136" t="str">
            <v>SUO_240</v>
          </cell>
          <cell r="E136" t="str">
            <v>SUD-OUEST</v>
          </cell>
        </row>
        <row r="137">
          <cell r="D137" t="str">
            <v>CTR_310</v>
          </cell>
          <cell r="E137" t="str">
            <v>Yaounde</v>
          </cell>
        </row>
        <row r="138">
          <cell r="D138" t="str">
            <v>CTR_594</v>
          </cell>
          <cell r="E138" t="str">
            <v>CENTRE</v>
          </cell>
        </row>
        <row r="139">
          <cell r="D139" t="str">
            <v>CTR_705</v>
          </cell>
          <cell r="E139" t="str">
            <v>Yaounde</v>
          </cell>
        </row>
        <row r="140">
          <cell r="D140" t="str">
            <v>CTR_258</v>
          </cell>
          <cell r="E140" t="str">
            <v>Yaounde</v>
          </cell>
        </row>
        <row r="141">
          <cell r="D141" t="str">
            <v>CTR_462</v>
          </cell>
          <cell r="E141" t="str">
            <v>Yaounde</v>
          </cell>
        </row>
        <row r="142">
          <cell r="D142" t="str">
            <v>EST_076</v>
          </cell>
          <cell r="E142" t="str">
            <v>CENTRE</v>
          </cell>
        </row>
        <row r="143">
          <cell r="D143" t="str">
            <v>LIT_649</v>
          </cell>
          <cell r="E143" t="str">
            <v>Douala</v>
          </cell>
        </row>
        <row r="144">
          <cell r="D144" t="str">
            <v>EXN_274</v>
          </cell>
          <cell r="E144" t="str">
            <v>EXTREME-NORD</v>
          </cell>
        </row>
        <row r="145">
          <cell r="D145" t="str">
            <v>CTR_075</v>
          </cell>
          <cell r="E145" t="str">
            <v>Yaounde</v>
          </cell>
        </row>
        <row r="146">
          <cell r="D146" t="str">
            <v>CTR_247</v>
          </cell>
          <cell r="E146" t="str">
            <v>Yaounde</v>
          </cell>
        </row>
        <row r="147">
          <cell r="D147" t="str">
            <v>CTR_841</v>
          </cell>
          <cell r="E147" t="str">
            <v>Yaounde</v>
          </cell>
        </row>
        <row r="148">
          <cell r="D148" t="str">
            <v>NRO_112</v>
          </cell>
          <cell r="E148" t="str">
            <v>NORD-OUEST</v>
          </cell>
        </row>
        <row r="149">
          <cell r="D149" t="str">
            <v>EXN_043</v>
          </cell>
          <cell r="E149" t="str">
            <v>EXTREME-NORD</v>
          </cell>
        </row>
        <row r="150">
          <cell r="D150" t="str">
            <v>EXN_202</v>
          </cell>
          <cell r="E150" t="str">
            <v>EXTREME-NORD</v>
          </cell>
        </row>
        <row r="151">
          <cell r="D151" t="str">
            <v>SUO_241</v>
          </cell>
          <cell r="E151" t="str">
            <v>SUD-OUEST</v>
          </cell>
        </row>
        <row r="152">
          <cell r="D152" t="str">
            <v>NRO_089</v>
          </cell>
          <cell r="E152" t="str">
            <v>NORD-OUEST</v>
          </cell>
        </row>
        <row r="153">
          <cell r="D153" t="str">
            <v>OST_231</v>
          </cell>
          <cell r="E153" t="str">
            <v>Bafoussam</v>
          </cell>
        </row>
        <row r="154">
          <cell r="D154" t="str">
            <v>CTR_714</v>
          </cell>
          <cell r="E154" t="str">
            <v>Yaounde</v>
          </cell>
        </row>
        <row r="155">
          <cell r="D155" t="str">
            <v>EXN_235</v>
          </cell>
          <cell r="E155" t="str">
            <v>Maroua</v>
          </cell>
        </row>
        <row r="156">
          <cell r="D156" t="str">
            <v>NRO_051</v>
          </cell>
          <cell r="E156" t="str">
            <v>NORD-OUEST</v>
          </cell>
        </row>
        <row r="157">
          <cell r="D157" t="str">
            <v>NRO_012</v>
          </cell>
          <cell r="E157" t="str">
            <v>NORD-OUEST</v>
          </cell>
        </row>
        <row r="158">
          <cell r="D158" t="str">
            <v>CTR_395</v>
          </cell>
          <cell r="E158" t="str">
            <v>Yaounde</v>
          </cell>
        </row>
        <row r="159">
          <cell r="D159" t="str">
            <v>EXN_208</v>
          </cell>
          <cell r="E159" t="str">
            <v>EXTREME-NORD</v>
          </cell>
        </row>
        <row r="160">
          <cell r="D160" t="str">
            <v>NRO_056</v>
          </cell>
          <cell r="E160" t="str">
            <v>NORD-OUEST</v>
          </cell>
        </row>
        <row r="161">
          <cell r="D161" t="str">
            <v>CTR_939</v>
          </cell>
          <cell r="E161" t="str">
            <v>CENTRE</v>
          </cell>
        </row>
        <row r="162">
          <cell r="D162" t="str">
            <v>NRO_061</v>
          </cell>
          <cell r="E162" t="str">
            <v>NORD-OUEST</v>
          </cell>
        </row>
        <row r="163">
          <cell r="D163" t="str">
            <v>CTR_271</v>
          </cell>
          <cell r="E163" t="str">
            <v>Yaounde</v>
          </cell>
        </row>
        <row r="164">
          <cell r="D164" t="str">
            <v>LIT_477</v>
          </cell>
          <cell r="E164" t="str">
            <v>LITTORAL</v>
          </cell>
        </row>
        <row r="165">
          <cell r="D165" t="str">
            <v>CTR_262</v>
          </cell>
          <cell r="E165" t="str">
            <v>Yaounde</v>
          </cell>
        </row>
        <row r="166">
          <cell r="D166" t="str">
            <v>CTR_652</v>
          </cell>
          <cell r="E166" t="str">
            <v>Yaounde</v>
          </cell>
        </row>
        <row r="167">
          <cell r="D167" t="str">
            <v>NRO_091</v>
          </cell>
          <cell r="E167" t="str">
            <v>NORD-OUEST</v>
          </cell>
        </row>
        <row r="168">
          <cell r="D168" t="str">
            <v>OST_186</v>
          </cell>
          <cell r="E168" t="str">
            <v>NORD-OUEST</v>
          </cell>
        </row>
        <row r="169">
          <cell r="D169" t="str">
            <v>NRO_090</v>
          </cell>
          <cell r="E169" t="str">
            <v>NORD-OUEST</v>
          </cell>
        </row>
        <row r="170">
          <cell r="D170" t="str">
            <v>CTR_414</v>
          </cell>
          <cell r="E170" t="str">
            <v>Yaounde</v>
          </cell>
        </row>
        <row r="171">
          <cell r="D171" t="str">
            <v>ADM_081</v>
          </cell>
          <cell r="E171" t="str">
            <v>ADAMAOUA</v>
          </cell>
        </row>
        <row r="172">
          <cell r="D172" t="str">
            <v>LIT_739</v>
          </cell>
          <cell r="E172" t="str">
            <v>Douala</v>
          </cell>
        </row>
        <row r="173">
          <cell r="D173" t="str">
            <v>SUD_226</v>
          </cell>
          <cell r="E173" t="str">
            <v>CENTRE</v>
          </cell>
        </row>
        <row r="174">
          <cell r="D174" t="str">
            <v>OST_261</v>
          </cell>
          <cell r="E174" t="str">
            <v>OUEST</v>
          </cell>
        </row>
        <row r="175">
          <cell r="D175" t="str">
            <v>NRO_033</v>
          </cell>
          <cell r="E175" t="str">
            <v>NORD-OUEST</v>
          </cell>
        </row>
        <row r="176">
          <cell r="D176" t="str">
            <v>EXN_243</v>
          </cell>
          <cell r="E176" t="str">
            <v>EXTREME-NORD</v>
          </cell>
        </row>
        <row r="177">
          <cell r="D177" t="str">
            <v>NRD_110</v>
          </cell>
          <cell r="E177" t="str">
            <v>NORD</v>
          </cell>
        </row>
        <row r="178">
          <cell r="D178" t="str">
            <v>LIT_756</v>
          </cell>
          <cell r="E178" t="str">
            <v>Douala</v>
          </cell>
        </row>
        <row r="179">
          <cell r="D179" t="str">
            <v>EXN_172</v>
          </cell>
          <cell r="E179" t="str">
            <v>EXTREME-NORD</v>
          </cell>
        </row>
        <row r="180">
          <cell r="D180" t="str">
            <v>ADM_148</v>
          </cell>
          <cell r="E180" t="str">
            <v>NGAOUNDERE</v>
          </cell>
        </row>
        <row r="181">
          <cell r="D181" t="str">
            <v>LIT_155</v>
          </cell>
          <cell r="E181" t="str">
            <v>Douala</v>
          </cell>
        </row>
        <row r="182">
          <cell r="D182" t="str">
            <v>EXN_174</v>
          </cell>
          <cell r="E182" t="str">
            <v>EXTREME-NORD</v>
          </cell>
        </row>
        <row r="183">
          <cell r="D183" t="str">
            <v>CTR_667</v>
          </cell>
          <cell r="E183" t="str">
            <v>Yaounde</v>
          </cell>
        </row>
        <row r="184">
          <cell r="D184" t="str">
            <v>CTR_245</v>
          </cell>
          <cell r="E184" t="str">
            <v>Yaounde</v>
          </cell>
        </row>
        <row r="185">
          <cell r="D185" t="str">
            <v>CTR_698</v>
          </cell>
          <cell r="E185" t="str">
            <v>Yaounde</v>
          </cell>
        </row>
        <row r="186">
          <cell r="D186" t="str">
            <v>CTR_755</v>
          </cell>
          <cell r="E186" t="str">
            <v>Yaounde</v>
          </cell>
        </row>
        <row r="187">
          <cell r="D187" t="str">
            <v>LIT_616</v>
          </cell>
          <cell r="E187" t="str">
            <v>Douala</v>
          </cell>
        </row>
        <row r="188">
          <cell r="D188" t="str">
            <v>CTR_711</v>
          </cell>
          <cell r="E188" t="str">
            <v>Yaounde</v>
          </cell>
        </row>
        <row r="189">
          <cell r="D189" t="str">
            <v>NRO_070</v>
          </cell>
          <cell r="E189" t="str">
            <v>NORD-OUEST</v>
          </cell>
        </row>
        <row r="190">
          <cell r="D190" t="str">
            <v>LIT_620</v>
          </cell>
          <cell r="E190" t="str">
            <v>Douala</v>
          </cell>
        </row>
        <row r="191">
          <cell r="D191" t="str">
            <v>OST_176</v>
          </cell>
          <cell r="E191" t="str">
            <v>OUEST</v>
          </cell>
        </row>
        <row r="192">
          <cell r="D192" t="str">
            <v>OST_342</v>
          </cell>
          <cell r="E192" t="str">
            <v>OUEST</v>
          </cell>
        </row>
        <row r="193">
          <cell r="D193" t="str">
            <v>CTR_833</v>
          </cell>
          <cell r="E193" t="str">
            <v>Yaounde</v>
          </cell>
        </row>
        <row r="194">
          <cell r="D194" t="str">
            <v>CTR_020</v>
          </cell>
          <cell r="E194" t="str">
            <v>Yaounde</v>
          </cell>
        </row>
        <row r="195">
          <cell r="D195" t="str">
            <v>CTR_102</v>
          </cell>
          <cell r="E195" t="str">
            <v>Yaounde</v>
          </cell>
        </row>
        <row r="196">
          <cell r="D196" t="str">
            <v>NRO_248</v>
          </cell>
          <cell r="E196" t="str">
            <v>NORD-OUEST</v>
          </cell>
        </row>
        <row r="197">
          <cell r="D197" t="str">
            <v>NRO_245</v>
          </cell>
          <cell r="E197" t="str">
            <v>NORD-OUEST</v>
          </cell>
        </row>
        <row r="198">
          <cell r="D198" t="str">
            <v>CTR_270</v>
          </cell>
          <cell r="E198" t="str">
            <v>Yaounde</v>
          </cell>
        </row>
        <row r="199">
          <cell r="D199" t="str">
            <v>CTR_777</v>
          </cell>
          <cell r="E199" t="str">
            <v>Yaounde</v>
          </cell>
        </row>
        <row r="200">
          <cell r="D200" t="str">
            <v>CTR_670</v>
          </cell>
          <cell r="E200" t="str">
            <v>Yaounde</v>
          </cell>
        </row>
        <row r="201">
          <cell r="D201" t="str">
            <v>CTR_791</v>
          </cell>
          <cell r="E201" t="str">
            <v>Yaounde</v>
          </cell>
        </row>
        <row r="202">
          <cell r="D202" t="str">
            <v>CTR_629</v>
          </cell>
          <cell r="E202" t="str">
            <v>Yaounde</v>
          </cell>
        </row>
        <row r="203">
          <cell r="D203" t="str">
            <v>CTR_002</v>
          </cell>
          <cell r="E203" t="str">
            <v>Yaounde</v>
          </cell>
        </row>
        <row r="204">
          <cell r="D204" t="str">
            <v>CTR_323</v>
          </cell>
          <cell r="E204" t="str">
            <v>Yaounde</v>
          </cell>
        </row>
        <row r="205">
          <cell r="D205" t="str">
            <v>CTR_565</v>
          </cell>
          <cell r="E205" t="str">
            <v>Yaounde</v>
          </cell>
        </row>
        <row r="206">
          <cell r="D206" t="str">
            <v>CTR_937</v>
          </cell>
          <cell r="E206" t="str">
            <v>Yaounde</v>
          </cell>
        </row>
        <row r="207">
          <cell r="D207" t="str">
            <v>CTR_728</v>
          </cell>
          <cell r="E207" t="str">
            <v>Yaounde</v>
          </cell>
        </row>
        <row r="208">
          <cell r="D208" t="str">
            <v>CTR_631</v>
          </cell>
          <cell r="E208" t="str">
            <v>Yaounde</v>
          </cell>
        </row>
        <row r="209">
          <cell r="D209" t="str">
            <v>ADM_007</v>
          </cell>
          <cell r="E209" t="str">
            <v>Ngaoundere</v>
          </cell>
        </row>
        <row r="210">
          <cell r="D210" t="str">
            <v>CTR_125</v>
          </cell>
          <cell r="E210" t="str">
            <v>Yaounde</v>
          </cell>
        </row>
        <row r="211">
          <cell r="D211" t="str">
            <v>OST_084</v>
          </cell>
          <cell r="E211" t="str">
            <v>OUEST</v>
          </cell>
        </row>
        <row r="212">
          <cell r="D212" t="str">
            <v>CTR_599</v>
          </cell>
          <cell r="E212" t="str">
            <v>Yaounde</v>
          </cell>
        </row>
        <row r="213">
          <cell r="D213" t="str">
            <v>CTR_469</v>
          </cell>
          <cell r="E213" t="str">
            <v>Yaounde</v>
          </cell>
        </row>
        <row r="214">
          <cell r="D214" t="str">
            <v>CTR_049</v>
          </cell>
          <cell r="E214" t="str">
            <v>Yaounde</v>
          </cell>
        </row>
        <row r="215">
          <cell r="D215" t="str">
            <v>LIT_585</v>
          </cell>
          <cell r="E215" t="str">
            <v>Douala</v>
          </cell>
        </row>
        <row r="216">
          <cell r="D216" t="str">
            <v>CTR_478</v>
          </cell>
          <cell r="E216" t="str">
            <v>Yaounde</v>
          </cell>
        </row>
        <row r="217">
          <cell r="D217" t="str">
            <v>CTR_665</v>
          </cell>
          <cell r="E217" t="str">
            <v>Yaounde</v>
          </cell>
        </row>
        <row r="218">
          <cell r="D218" t="str">
            <v>CTR_896</v>
          </cell>
          <cell r="E218" t="str">
            <v>CENTRE</v>
          </cell>
        </row>
        <row r="219">
          <cell r="D219" t="str">
            <v>EST_185</v>
          </cell>
          <cell r="E219" t="str">
            <v>CENTRE</v>
          </cell>
        </row>
        <row r="220">
          <cell r="D220" t="str">
            <v>LIT_432</v>
          </cell>
          <cell r="E220" t="str">
            <v>Douala</v>
          </cell>
        </row>
        <row r="221">
          <cell r="D221" t="str">
            <v>LIT_825</v>
          </cell>
          <cell r="E221" t="str">
            <v>Douala</v>
          </cell>
        </row>
        <row r="222">
          <cell r="D222" t="str">
            <v>CTR_832</v>
          </cell>
          <cell r="E222" t="str">
            <v>Yaounde</v>
          </cell>
        </row>
        <row r="223">
          <cell r="D223" t="str">
            <v>NRO_255</v>
          </cell>
          <cell r="E223" t="str">
            <v>NORD-OUEST</v>
          </cell>
        </row>
        <row r="224">
          <cell r="D224" t="str">
            <v>LIT_139</v>
          </cell>
          <cell r="E224" t="str">
            <v>Douala</v>
          </cell>
        </row>
        <row r="225">
          <cell r="D225" t="str">
            <v>CTR_881</v>
          </cell>
          <cell r="E225" t="str">
            <v>Yaounde</v>
          </cell>
        </row>
        <row r="226">
          <cell r="D226" t="str">
            <v>SUO_015</v>
          </cell>
          <cell r="E226" t="str">
            <v>SUD-OUEST</v>
          </cell>
        </row>
        <row r="227">
          <cell r="D227" t="str">
            <v>OST_160</v>
          </cell>
          <cell r="E227" t="str">
            <v>OUEST</v>
          </cell>
        </row>
        <row r="228">
          <cell r="D228" t="str">
            <v>SUD_052</v>
          </cell>
          <cell r="E228" t="str">
            <v>CENTRE</v>
          </cell>
        </row>
        <row r="229">
          <cell r="D229" t="str">
            <v>CTR_830</v>
          </cell>
          <cell r="E229" t="str">
            <v>CENTRE</v>
          </cell>
        </row>
        <row r="230">
          <cell r="D230" t="str">
            <v>CTR_738</v>
          </cell>
          <cell r="E230" t="str">
            <v>Yaounde</v>
          </cell>
        </row>
        <row r="231">
          <cell r="D231" t="str">
            <v>EST_052</v>
          </cell>
          <cell r="E231" t="str">
            <v>CENTRE</v>
          </cell>
        </row>
        <row r="232">
          <cell r="D232" t="str">
            <v>CTR_674</v>
          </cell>
          <cell r="E232" t="str">
            <v>Yaounde</v>
          </cell>
        </row>
        <row r="233">
          <cell r="D233" t="str">
            <v>CTR_409</v>
          </cell>
          <cell r="E233" t="str">
            <v>Yaounde</v>
          </cell>
        </row>
        <row r="234">
          <cell r="D234" t="str">
            <v>SUD_088</v>
          </cell>
          <cell r="E234" t="str">
            <v>CENTRE</v>
          </cell>
        </row>
        <row r="235">
          <cell r="D235" t="str">
            <v>CTR_520</v>
          </cell>
          <cell r="E235" t="str">
            <v>Yaounde</v>
          </cell>
        </row>
        <row r="236">
          <cell r="D236" t="str">
            <v>CTR_300</v>
          </cell>
          <cell r="E236" t="str">
            <v>CENTRE</v>
          </cell>
        </row>
        <row r="237">
          <cell r="D237" t="str">
            <v>NRD_057</v>
          </cell>
          <cell r="E237" t="str">
            <v>NORD</v>
          </cell>
        </row>
        <row r="238">
          <cell r="D238" t="str">
            <v>CTR_692</v>
          </cell>
          <cell r="E238" t="str">
            <v>Yaounde</v>
          </cell>
        </row>
        <row r="239">
          <cell r="D239" t="str">
            <v>CTR_086</v>
          </cell>
          <cell r="E239" t="str">
            <v>Yaounde</v>
          </cell>
        </row>
        <row r="240">
          <cell r="D240" t="str">
            <v>CTR_380</v>
          </cell>
          <cell r="E240" t="str">
            <v>Yaounde</v>
          </cell>
        </row>
        <row r="241">
          <cell r="D241" t="str">
            <v>NRO_068</v>
          </cell>
          <cell r="E241" t="str">
            <v>NORD-OUEST</v>
          </cell>
        </row>
        <row r="242">
          <cell r="D242" t="str">
            <v>EXN_250</v>
          </cell>
          <cell r="E242" t="str">
            <v>Maroua</v>
          </cell>
        </row>
        <row r="243">
          <cell r="D243" t="str">
            <v>NRD_060</v>
          </cell>
          <cell r="E243" t="str">
            <v>Garoua</v>
          </cell>
        </row>
        <row r="244">
          <cell r="D244" t="str">
            <v>LIT_580</v>
          </cell>
          <cell r="E244" t="str">
            <v>Douala</v>
          </cell>
        </row>
        <row r="245">
          <cell r="D245" t="str">
            <v>EXN_152</v>
          </cell>
          <cell r="E245" t="str">
            <v>EXTREME-NORD</v>
          </cell>
        </row>
        <row r="246">
          <cell r="D246" t="str">
            <v>CTR_842</v>
          </cell>
          <cell r="E246" t="str">
            <v>Yaounde</v>
          </cell>
        </row>
        <row r="247">
          <cell r="D247" t="str">
            <v>NRO_057</v>
          </cell>
          <cell r="E247" t="str">
            <v>NORD-OUEST</v>
          </cell>
        </row>
        <row r="248">
          <cell r="D248" t="str">
            <v>CTR_019</v>
          </cell>
          <cell r="E248" t="str">
            <v>Yaounde</v>
          </cell>
        </row>
        <row r="249">
          <cell r="D249" t="str">
            <v>NRO_050</v>
          </cell>
          <cell r="E249" t="str">
            <v>NORD-OUEST</v>
          </cell>
        </row>
        <row r="250">
          <cell r="D250" t="str">
            <v>ADM_151</v>
          </cell>
          <cell r="E250" t="str">
            <v>Ngaoundere</v>
          </cell>
        </row>
        <row r="251">
          <cell r="D251" t="str">
            <v>EXN_188</v>
          </cell>
          <cell r="E251" t="str">
            <v>EXTREME-NORD</v>
          </cell>
        </row>
        <row r="252">
          <cell r="D252" t="str">
            <v>SUD_097</v>
          </cell>
          <cell r="E252" t="str">
            <v>CENTRE</v>
          </cell>
        </row>
        <row r="253">
          <cell r="D253" t="str">
            <v>EST_013</v>
          </cell>
          <cell r="E253" t="str">
            <v>CENTRE</v>
          </cell>
        </row>
        <row r="254">
          <cell r="D254" t="str">
            <v>CTR_548</v>
          </cell>
          <cell r="E254" t="str">
            <v>Yaounde</v>
          </cell>
        </row>
        <row r="255">
          <cell r="D255" t="str">
            <v>SUO_242</v>
          </cell>
          <cell r="E255" t="str">
            <v>SUD-OUEST</v>
          </cell>
        </row>
        <row r="256">
          <cell r="D256" t="str">
            <v>CTR_838</v>
          </cell>
          <cell r="E256" t="str">
            <v>Yaounde</v>
          </cell>
        </row>
        <row r="257">
          <cell r="D257" t="str">
            <v>CTR_471</v>
          </cell>
          <cell r="E257" t="str">
            <v>Yaounde</v>
          </cell>
        </row>
        <row r="258">
          <cell r="D258" t="str">
            <v>EXN_180</v>
          </cell>
          <cell r="E258" t="str">
            <v>EXTREME-NORD</v>
          </cell>
        </row>
        <row r="259">
          <cell r="D259" t="str">
            <v>OST_046</v>
          </cell>
          <cell r="E259" t="str">
            <v>Bafoussam</v>
          </cell>
        </row>
        <row r="260">
          <cell r="D260" t="str">
            <v>CTR_566</v>
          </cell>
          <cell r="E260" t="str">
            <v>Yaounde</v>
          </cell>
        </row>
        <row r="261">
          <cell r="D261" t="str">
            <v>ADM_034</v>
          </cell>
          <cell r="E261" t="str">
            <v>Ngaoundere</v>
          </cell>
        </row>
        <row r="262">
          <cell r="D262" t="str">
            <v>EST_124</v>
          </cell>
          <cell r="E262" t="str">
            <v>CENTRE</v>
          </cell>
        </row>
        <row r="263">
          <cell r="D263" t="str">
            <v>ADM_153</v>
          </cell>
          <cell r="E263" t="str">
            <v>ADAMAOUA</v>
          </cell>
        </row>
        <row r="264">
          <cell r="D264" t="str">
            <v>NRD_133</v>
          </cell>
          <cell r="E264" t="str">
            <v>NORD</v>
          </cell>
        </row>
        <row r="265">
          <cell r="D265" t="str">
            <v>CTR_729</v>
          </cell>
          <cell r="E265" t="str">
            <v>Yaounde</v>
          </cell>
        </row>
        <row r="266">
          <cell r="D266" t="str">
            <v>CTR_739</v>
          </cell>
          <cell r="E266" t="str">
            <v>Yaounde</v>
          </cell>
        </row>
        <row r="267">
          <cell r="D267" t="str">
            <v>SUO_215</v>
          </cell>
          <cell r="E267" t="str">
            <v>SUD-OUEST</v>
          </cell>
        </row>
        <row r="268">
          <cell r="D268" t="str">
            <v>CTR_596</v>
          </cell>
          <cell r="E268" t="str">
            <v>Yaounde</v>
          </cell>
        </row>
        <row r="269">
          <cell r="D269" t="str">
            <v>CTR_875</v>
          </cell>
          <cell r="E269" t="str">
            <v>CENTRE</v>
          </cell>
        </row>
        <row r="270">
          <cell r="D270" t="str">
            <v>OST_245</v>
          </cell>
          <cell r="E270" t="str">
            <v>OUEST</v>
          </cell>
        </row>
        <row r="271">
          <cell r="D271" t="str">
            <v>LIT_656</v>
          </cell>
          <cell r="E271" t="str">
            <v>Douala</v>
          </cell>
        </row>
        <row r="272">
          <cell r="D272" t="str">
            <v>CTR_430</v>
          </cell>
          <cell r="E272" t="str">
            <v>Yaounde</v>
          </cell>
        </row>
        <row r="273">
          <cell r="D273" t="str">
            <v>EST_115</v>
          </cell>
          <cell r="E273" t="str">
            <v>CENTRE</v>
          </cell>
        </row>
        <row r="274">
          <cell r="D274" t="str">
            <v>LIT_450</v>
          </cell>
          <cell r="E274" t="str">
            <v>Douala</v>
          </cell>
        </row>
        <row r="275">
          <cell r="D275" t="str">
            <v>SUD_073</v>
          </cell>
          <cell r="E275" t="str">
            <v>CENTRE</v>
          </cell>
        </row>
        <row r="276">
          <cell r="D276" t="str">
            <v>SUD_015</v>
          </cell>
          <cell r="E276" t="str">
            <v>CENTRE</v>
          </cell>
        </row>
        <row r="277">
          <cell r="D277" t="str">
            <v>CTR_747</v>
          </cell>
          <cell r="E277" t="str">
            <v>Yaounde</v>
          </cell>
        </row>
        <row r="278">
          <cell r="D278" t="str">
            <v>CTR_301</v>
          </cell>
          <cell r="E278" t="str">
            <v>CENTRE</v>
          </cell>
        </row>
        <row r="279">
          <cell r="D279" t="str">
            <v>LIT_377</v>
          </cell>
          <cell r="E279" t="str">
            <v>Douala</v>
          </cell>
        </row>
        <row r="280">
          <cell r="D280" t="str">
            <v>EST_106</v>
          </cell>
          <cell r="E280" t="str">
            <v>CENTRE</v>
          </cell>
        </row>
        <row r="281">
          <cell r="D281" t="str">
            <v>LIT_025</v>
          </cell>
          <cell r="E281" t="str">
            <v>Douala</v>
          </cell>
        </row>
        <row r="282">
          <cell r="D282" t="str">
            <v>LIT_087</v>
          </cell>
          <cell r="E282" t="str">
            <v>Douala</v>
          </cell>
        </row>
        <row r="283">
          <cell r="D283" t="str">
            <v>LIT_041</v>
          </cell>
          <cell r="E283" t="str">
            <v>Douala</v>
          </cell>
        </row>
        <row r="284">
          <cell r="D284" t="str">
            <v>ADM_128</v>
          </cell>
          <cell r="E284" t="str">
            <v>NGAOUNDERE</v>
          </cell>
        </row>
        <row r="285">
          <cell r="D285" t="str">
            <v>CTR_715</v>
          </cell>
          <cell r="E285" t="str">
            <v>Yaounde</v>
          </cell>
        </row>
        <row r="286">
          <cell r="D286" t="str">
            <v>CTR_911</v>
          </cell>
          <cell r="E286" t="str">
            <v>CENTRE</v>
          </cell>
        </row>
        <row r="287">
          <cell r="D287" t="str">
            <v>SUO_222</v>
          </cell>
          <cell r="E287" t="str">
            <v>SUD-OUEST</v>
          </cell>
        </row>
        <row r="288">
          <cell r="D288" t="str">
            <v>NRO_140</v>
          </cell>
          <cell r="E288" t="str">
            <v>NORD-OUEST</v>
          </cell>
        </row>
        <row r="289">
          <cell r="D289" t="str">
            <v>LIT_153</v>
          </cell>
          <cell r="E289" t="str">
            <v>Douala</v>
          </cell>
        </row>
        <row r="290">
          <cell r="D290" t="str">
            <v>NRO_092</v>
          </cell>
          <cell r="E290" t="str">
            <v>NORD-OUEST</v>
          </cell>
        </row>
        <row r="291">
          <cell r="D291" t="str">
            <v>CTR_523</v>
          </cell>
          <cell r="E291" t="str">
            <v>Yaounde</v>
          </cell>
        </row>
        <row r="292">
          <cell r="D292" t="str">
            <v>LIT_185</v>
          </cell>
          <cell r="E292" t="str">
            <v>LITTORAL</v>
          </cell>
        </row>
        <row r="293">
          <cell r="D293" t="str">
            <v>CTR_163</v>
          </cell>
          <cell r="E293" t="str">
            <v>Yaounde</v>
          </cell>
        </row>
        <row r="294">
          <cell r="D294" t="str">
            <v>NRD_049</v>
          </cell>
          <cell r="E294" t="str">
            <v>Garoua</v>
          </cell>
        </row>
        <row r="295">
          <cell r="D295" t="str">
            <v>CTR_935</v>
          </cell>
          <cell r="E295" t="str">
            <v>Yaounde</v>
          </cell>
        </row>
        <row r="296">
          <cell r="D296" t="str">
            <v>NRD_053</v>
          </cell>
          <cell r="E296" t="str">
            <v>Garoua</v>
          </cell>
        </row>
        <row r="297">
          <cell r="D297" t="str">
            <v>CTR_228</v>
          </cell>
          <cell r="E297" t="str">
            <v>CENTRE</v>
          </cell>
        </row>
        <row r="298">
          <cell r="D298" t="str">
            <v>CTR_035</v>
          </cell>
          <cell r="E298" t="str">
            <v>Yaounde</v>
          </cell>
        </row>
        <row r="299">
          <cell r="D299" t="str">
            <v>CTR_702</v>
          </cell>
          <cell r="E299" t="str">
            <v>Yaounde</v>
          </cell>
        </row>
        <row r="300">
          <cell r="D300" t="str">
            <v>LIT_751</v>
          </cell>
          <cell r="E300" t="str">
            <v>Douala</v>
          </cell>
        </row>
        <row r="301">
          <cell r="D301" t="str">
            <v>NRD_139</v>
          </cell>
          <cell r="E301" t="str">
            <v>Garoua</v>
          </cell>
        </row>
        <row r="302">
          <cell r="D302" t="str">
            <v>NRO_015</v>
          </cell>
          <cell r="E302" t="str">
            <v>NORD-OUEST</v>
          </cell>
        </row>
        <row r="303">
          <cell r="D303" t="str">
            <v>CTR_973</v>
          </cell>
          <cell r="E303" t="str">
            <v>Yaounde</v>
          </cell>
        </row>
        <row r="304">
          <cell r="D304" t="str">
            <v>SUO_232</v>
          </cell>
          <cell r="E304" t="str">
            <v>SUD-OUEST</v>
          </cell>
        </row>
        <row r="305">
          <cell r="D305" t="str">
            <v>NRO_238</v>
          </cell>
          <cell r="E305" t="str">
            <v>NORD-OUEST</v>
          </cell>
        </row>
        <row r="306">
          <cell r="D306" t="str">
            <v>NRO_110</v>
          </cell>
          <cell r="E306" t="str">
            <v>NORD-OUEST</v>
          </cell>
        </row>
        <row r="307">
          <cell r="D307" t="str">
            <v>LIT_460</v>
          </cell>
          <cell r="E307" t="str">
            <v>Douala</v>
          </cell>
        </row>
        <row r="308">
          <cell r="D308" t="str">
            <v>NRD_014</v>
          </cell>
          <cell r="E308" t="str">
            <v>EXTREME-NORD</v>
          </cell>
        </row>
        <row r="309">
          <cell r="D309" t="str">
            <v>LIT_123</v>
          </cell>
          <cell r="E309" t="str">
            <v>Douala</v>
          </cell>
        </row>
        <row r="310">
          <cell r="D310" t="str">
            <v>CTR_489</v>
          </cell>
          <cell r="E310" t="str">
            <v>Yaounde</v>
          </cell>
        </row>
        <row r="311">
          <cell r="D311" t="str">
            <v>CTR_604</v>
          </cell>
          <cell r="E311" t="str">
            <v>Yaounde</v>
          </cell>
        </row>
        <row r="312">
          <cell r="D312" t="str">
            <v>CTR_843</v>
          </cell>
          <cell r="E312" t="str">
            <v>Yaounde</v>
          </cell>
        </row>
        <row r="313">
          <cell r="D313" t="str">
            <v>EXN_275</v>
          </cell>
          <cell r="E313" t="str">
            <v>EXTREME-NORD</v>
          </cell>
        </row>
        <row r="314">
          <cell r="D314" t="str">
            <v>CTR_897</v>
          </cell>
          <cell r="E314" t="str">
            <v>Yaounde</v>
          </cell>
        </row>
        <row r="315">
          <cell r="D315" t="str">
            <v>LIT_609</v>
          </cell>
          <cell r="E315" t="str">
            <v>Douala</v>
          </cell>
        </row>
        <row r="316">
          <cell r="D316" t="str">
            <v>EXN_147</v>
          </cell>
          <cell r="E316" t="str">
            <v>Maroua</v>
          </cell>
        </row>
        <row r="317">
          <cell r="D317" t="str">
            <v>OST_158</v>
          </cell>
          <cell r="E317" t="str">
            <v>OUEST</v>
          </cell>
        </row>
        <row r="318">
          <cell r="D318" t="str">
            <v>NRD_082</v>
          </cell>
          <cell r="E318" t="str">
            <v>Garoua</v>
          </cell>
        </row>
        <row r="319">
          <cell r="D319" t="str">
            <v>CTR_664</v>
          </cell>
          <cell r="E319" t="str">
            <v>Yaounde</v>
          </cell>
        </row>
        <row r="320">
          <cell r="D320" t="str">
            <v>CTR_746</v>
          </cell>
          <cell r="E320" t="str">
            <v>Yaounde</v>
          </cell>
        </row>
        <row r="321">
          <cell r="D321" t="str">
            <v>EST_108</v>
          </cell>
          <cell r="E321" t="str">
            <v>CENTRE</v>
          </cell>
        </row>
        <row r="322">
          <cell r="D322" t="str">
            <v>LIT_499</v>
          </cell>
          <cell r="E322" t="str">
            <v>LITTORAL</v>
          </cell>
        </row>
        <row r="323">
          <cell r="D323" t="str">
            <v>EXN_184</v>
          </cell>
          <cell r="E323" t="str">
            <v>Maroua</v>
          </cell>
        </row>
        <row r="324">
          <cell r="D324" t="str">
            <v>CTR_313</v>
          </cell>
          <cell r="E324" t="str">
            <v>Yaounde</v>
          </cell>
        </row>
        <row r="325">
          <cell r="D325" t="str">
            <v>EST_096</v>
          </cell>
          <cell r="E325" t="str">
            <v>CENTRE</v>
          </cell>
        </row>
        <row r="326">
          <cell r="D326" t="str">
            <v>SUO_238</v>
          </cell>
          <cell r="E326" t="str">
            <v>SUD-OUEST</v>
          </cell>
        </row>
        <row r="327">
          <cell r="D327" t="str">
            <v>EXN_108</v>
          </cell>
          <cell r="E327" t="str">
            <v>EXTREME-NORD</v>
          </cell>
        </row>
        <row r="328">
          <cell r="D328" t="str">
            <v>LIT_737</v>
          </cell>
          <cell r="E328" t="str">
            <v>Douala</v>
          </cell>
        </row>
        <row r="329">
          <cell r="D329" t="str">
            <v>EXN_247</v>
          </cell>
          <cell r="E329" t="str">
            <v>Maroua</v>
          </cell>
        </row>
        <row r="330">
          <cell r="D330" t="str">
            <v>NRO_237</v>
          </cell>
          <cell r="E330" t="str">
            <v>NORD-OUEST</v>
          </cell>
        </row>
        <row r="331">
          <cell r="D331" t="str">
            <v>LIT_176</v>
          </cell>
          <cell r="E331" t="str">
            <v>LITTORAL</v>
          </cell>
        </row>
        <row r="332">
          <cell r="D332" t="str">
            <v>CTR_737</v>
          </cell>
          <cell r="E332" t="str">
            <v>Yaounde</v>
          </cell>
        </row>
        <row r="333">
          <cell r="D333" t="str">
            <v>LIT_175</v>
          </cell>
          <cell r="E333" t="str">
            <v>LITTORAL</v>
          </cell>
        </row>
        <row r="334">
          <cell r="D334" t="str">
            <v>EST_103</v>
          </cell>
          <cell r="E334" t="str">
            <v>CENTRE</v>
          </cell>
        </row>
        <row r="335">
          <cell r="D335" t="str">
            <v>EST_015</v>
          </cell>
          <cell r="E335" t="str">
            <v>CENTRE</v>
          </cell>
        </row>
        <row r="336">
          <cell r="D336" t="str">
            <v>EXN_360</v>
          </cell>
          <cell r="E336" t="str">
            <v>Maroua</v>
          </cell>
        </row>
        <row r="337">
          <cell r="D337" t="str">
            <v>NRD_076</v>
          </cell>
          <cell r="E337" t="str">
            <v>NORD</v>
          </cell>
        </row>
        <row r="338">
          <cell r="D338" t="str">
            <v>CTR_628</v>
          </cell>
          <cell r="E338" t="str">
            <v>Yaounde</v>
          </cell>
        </row>
        <row r="339">
          <cell r="D339" t="str">
            <v>SUO_236</v>
          </cell>
          <cell r="E339" t="str">
            <v>SUD-OUEST</v>
          </cell>
        </row>
        <row r="340">
          <cell r="D340" t="str">
            <v>EST_014</v>
          </cell>
          <cell r="E340" t="str">
            <v>CENTRE</v>
          </cell>
        </row>
        <row r="341">
          <cell r="D341" t="str">
            <v>NRO_047</v>
          </cell>
          <cell r="E341" t="str">
            <v>NORD-OUEST</v>
          </cell>
        </row>
        <row r="342">
          <cell r="D342" t="str">
            <v>NRO_079</v>
          </cell>
          <cell r="E342" t="str">
            <v>NORD-OUEST</v>
          </cell>
        </row>
        <row r="343">
          <cell r="D343" t="str">
            <v>NRD_084</v>
          </cell>
          <cell r="E343" t="str">
            <v>Garoua</v>
          </cell>
        </row>
        <row r="344">
          <cell r="D344" t="str">
            <v>EXN_084</v>
          </cell>
          <cell r="E344" t="str">
            <v>Maroua</v>
          </cell>
        </row>
        <row r="345">
          <cell r="D345" t="str">
            <v>NRO_066</v>
          </cell>
          <cell r="E345" t="str">
            <v>NORD-OUEST</v>
          </cell>
        </row>
        <row r="346">
          <cell r="D346" t="str">
            <v>EST_010</v>
          </cell>
          <cell r="E346" t="str">
            <v>CENTRE</v>
          </cell>
        </row>
        <row r="347">
          <cell r="D347" t="str">
            <v>CTR_181</v>
          </cell>
          <cell r="E347" t="str">
            <v>CENTRE</v>
          </cell>
        </row>
        <row r="348">
          <cell r="D348" t="str">
            <v>EST_143</v>
          </cell>
          <cell r="E348" t="str">
            <v>CENTRE</v>
          </cell>
        </row>
        <row r="349">
          <cell r="D349" t="str">
            <v>ADM_135</v>
          </cell>
          <cell r="E349" t="str">
            <v>Ngaoundere</v>
          </cell>
        </row>
        <row r="350">
          <cell r="D350" t="str">
            <v>EXN_095</v>
          </cell>
          <cell r="E350" t="str">
            <v>EXTREME-NORD</v>
          </cell>
        </row>
        <row r="351">
          <cell r="D351" t="str">
            <v>LIT_225</v>
          </cell>
          <cell r="E351" t="str">
            <v>SUD-OUEST</v>
          </cell>
        </row>
        <row r="352">
          <cell r="D352" t="str">
            <v>LIT_696</v>
          </cell>
          <cell r="E352" t="str">
            <v>Douala</v>
          </cell>
        </row>
        <row r="353">
          <cell r="D353" t="str">
            <v>SUD_056</v>
          </cell>
          <cell r="E353" t="str">
            <v>CENTRE</v>
          </cell>
        </row>
        <row r="354">
          <cell r="D354" t="str">
            <v>NRO_230</v>
          </cell>
          <cell r="E354" t="str">
            <v>NORD-OUEST</v>
          </cell>
        </row>
        <row r="355">
          <cell r="D355" t="str">
            <v>NRD_138</v>
          </cell>
          <cell r="E355" t="str">
            <v>Garoua</v>
          </cell>
        </row>
        <row r="356">
          <cell r="D356" t="str">
            <v>CTR_406</v>
          </cell>
          <cell r="E356" t="str">
            <v>CENTRE</v>
          </cell>
        </row>
        <row r="357">
          <cell r="D357" t="str">
            <v>EXN_144</v>
          </cell>
          <cell r="E357" t="str">
            <v>EXTREME-NORD</v>
          </cell>
        </row>
        <row r="358">
          <cell r="D358" t="str">
            <v>SUD_037</v>
          </cell>
          <cell r="E358" t="str">
            <v>CENTRE</v>
          </cell>
        </row>
        <row r="359">
          <cell r="D359" t="str">
            <v>LIT_685</v>
          </cell>
          <cell r="E359" t="str">
            <v>Douala</v>
          </cell>
        </row>
        <row r="360">
          <cell r="D360" t="str">
            <v>SUD_164</v>
          </cell>
          <cell r="E360" t="str">
            <v>CENTRE</v>
          </cell>
        </row>
        <row r="361">
          <cell r="D361" t="str">
            <v>EXN_236</v>
          </cell>
          <cell r="E361" t="str">
            <v>EXTREME-NORD</v>
          </cell>
        </row>
        <row r="362">
          <cell r="D362" t="str">
            <v>ADM_066</v>
          </cell>
          <cell r="E362" t="str">
            <v>ADAMAOUA</v>
          </cell>
        </row>
        <row r="363">
          <cell r="D363" t="str">
            <v>LIT_746</v>
          </cell>
          <cell r="E363" t="str">
            <v>Douala</v>
          </cell>
        </row>
        <row r="364">
          <cell r="D364" t="str">
            <v>CTR_891</v>
          </cell>
          <cell r="E364" t="str">
            <v>CENTRE</v>
          </cell>
        </row>
        <row r="365">
          <cell r="D365" t="str">
            <v>NRO_081</v>
          </cell>
          <cell r="E365" t="str">
            <v>NORD-OUEST</v>
          </cell>
        </row>
        <row r="366">
          <cell r="D366" t="str">
            <v>SUD_007</v>
          </cell>
          <cell r="E366" t="str">
            <v>CENTRE</v>
          </cell>
        </row>
        <row r="367">
          <cell r="D367" t="str">
            <v>OST_071</v>
          </cell>
          <cell r="E367" t="str">
            <v>OUEST</v>
          </cell>
        </row>
        <row r="368">
          <cell r="D368" t="str">
            <v>NRD_134</v>
          </cell>
          <cell r="E368" t="str">
            <v>NORD</v>
          </cell>
        </row>
        <row r="369">
          <cell r="D369" t="str">
            <v>SUO_192</v>
          </cell>
          <cell r="E369" t="str">
            <v>SUD-OUEST</v>
          </cell>
        </row>
        <row r="370">
          <cell r="D370" t="str">
            <v>LIT_401</v>
          </cell>
          <cell r="E370" t="str">
            <v>Douala</v>
          </cell>
        </row>
        <row r="371">
          <cell r="D371" t="str">
            <v>NRD_152</v>
          </cell>
          <cell r="E371" t="str">
            <v>EXTREME-NORD</v>
          </cell>
        </row>
        <row r="372">
          <cell r="D372" t="str">
            <v>CTR_717</v>
          </cell>
          <cell r="E372" t="str">
            <v>CENTRE</v>
          </cell>
        </row>
        <row r="373">
          <cell r="D373" t="str">
            <v>EST_063</v>
          </cell>
          <cell r="E373" t="str">
            <v>CENTRE</v>
          </cell>
        </row>
        <row r="374">
          <cell r="D374" t="str">
            <v>CTR_010</v>
          </cell>
          <cell r="E374" t="str">
            <v>Yaounde</v>
          </cell>
        </row>
        <row r="375">
          <cell r="D375" t="str">
            <v>NRD_183</v>
          </cell>
          <cell r="E375" t="str">
            <v>NORD</v>
          </cell>
        </row>
        <row r="376">
          <cell r="D376" t="str">
            <v>SUO_195</v>
          </cell>
          <cell r="E376" t="str">
            <v>SUD-OUEST</v>
          </cell>
        </row>
        <row r="377">
          <cell r="D377" t="str">
            <v>CTR_464</v>
          </cell>
          <cell r="E377" t="str">
            <v>CENTRE</v>
          </cell>
        </row>
        <row r="378">
          <cell r="D378" t="str">
            <v>LIT_662</v>
          </cell>
          <cell r="E378" t="str">
            <v>Douala</v>
          </cell>
        </row>
        <row r="379">
          <cell r="D379" t="str">
            <v>EXN_024</v>
          </cell>
          <cell r="E379" t="str">
            <v>EXTREME-NORD</v>
          </cell>
        </row>
        <row r="380">
          <cell r="D380" t="str">
            <v>EST_120</v>
          </cell>
          <cell r="E380" t="str">
            <v>CENTRE</v>
          </cell>
        </row>
        <row r="381">
          <cell r="D381" t="str">
            <v>EXN_091</v>
          </cell>
          <cell r="E381" t="str">
            <v>Maroua</v>
          </cell>
        </row>
        <row r="382">
          <cell r="D382" t="str">
            <v>ADM_149</v>
          </cell>
          <cell r="E382" t="str">
            <v>ADAMAOUA</v>
          </cell>
        </row>
        <row r="383">
          <cell r="D383" t="str">
            <v>CTR_351</v>
          </cell>
          <cell r="E383" t="str">
            <v>Yaounde</v>
          </cell>
        </row>
        <row r="384">
          <cell r="D384" t="str">
            <v>SUO_224</v>
          </cell>
          <cell r="E384" t="str">
            <v>SUD-OUEST</v>
          </cell>
        </row>
        <row r="385">
          <cell r="D385" t="str">
            <v>CTR_699</v>
          </cell>
          <cell r="E385" t="str">
            <v>CENTRE</v>
          </cell>
        </row>
        <row r="386">
          <cell r="D386" t="str">
            <v>CTR_068</v>
          </cell>
          <cell r="E386" t="str">
            <v>Yaounde</v>
          </cell>
        </row>
        <row r="387">
          <cell r="D387" t="str">
            <v>CTR_236</v>
          </cell>
          <cell r="E387" t="str">
            <v>Yaounde</v>
          </cell>
        </row>
        <row r="388">
          <cell r="D388" t="str">
            <v>CTR_369</v>
          </cell>
          <cell r="E388" t="str">
            <v>Yaounde</v>
          </cell>
        </row>
        <row r="389">
          <cell r="D389" t="str">
            <v>SUO_013</v>
          </cell>
          <cell r="E389" t="str">
            <v>SUD-OUEST</v>
          </cell>
        </row>
        <row r="390">
          <cell r="D390" t="str">
            <v>EXN_169</v>
          </cell>
          <cell r="E390" t="str">
            <v>EXTREME-NORD</v>
          </cell>
        </row>
        <row r="391">
          <cell r="D391" t="str">
            <v>NRD_146</v>
          </cell>
          <cell r="E391" t="str">
            <v>Garoua</v>
          </cell>
        </row>
        <row r="392">
          <cell r="D392" t="str">
            <v>NRD_083</v>
          </cell>
          <cell r="E392" t="str">
            <v>Garoua</v>
          </cell>
        </row>
        <row r="393">
          <cell r="D393" t="str">
            <v>SUO_188</v>
          </cell>
          <cell r="E393" t="str">
            <v>SUD-OUEST</v>
          </cell>
        </row>
        <row r="394">
          <cell r="D394" t="str">
            <v>CTR_006</v>
          </cell>
          <cell r="E394" t="str">
            <v>Yaounde</v>
          </cell>
        </row>
        <row r="395">
          <cell r="D395" t="str">
            <v>SUO_014</v>
          </cell>
          <cell r="E395" t="str">
            <v>SUD-OUEST</v>
          </cell>
        </row>
        <row r="396">
          <cell r="D396" t="str">
            <v>SUO_167</v>
          </cell>
          <cell r="E396" t="str">
            <v>SUD-OUEST</v>
          </cell>
        </row>
        <row r="397">
          <cell r="D397" t="str">
            <v>OST_042</v>
          </cell>
          <cell r="E397" t="str">
            <v>OUEST</v>
          </cell>
        </row>
        <row r="398">
          <cell r="D398" t="str">
            <v>ADM_130</v>
          </cell>
          <cell r="E398" t="str">
            <v>NGAOUNDERE</v>
          </cell>
        </row>
        <row r="399">
          <cell r="D399" t="str">
            <v>LIT_563</v>
          </cell>
          <cell r="E399" t="str">
            <v>Douala</v>
          </cell>
        </row>
        <row r="400">
          <cell r="D400" t="str">
            <v>EST_073</v>
          </cell>
          <cell r="E400" t="str">
            <v>CENTRE</v>
          </cell>
        </row>
        <row r="401">
          <cell r="D401" t="str">
            <v>LIT_164</v>
          </cell>
          <cell r="E401" t="str">
            <v>Douala</v>
          </cell>
        </row>
        <row r="402">
          <cell r="D402" t="str">
            <v>ADM_078</v>
          </cell>
          <cell r="E402" t="str">
            <v>ADAMAOUA</v>
          </cell>
        </row>
        <row r="403">
          <cell r="D403" t="str">
            <v>EXN_355</v>
          </cell>
          <cell r="E403" t="str">
            <v>Maroua</v>
          </cell>
        </row>
        <row r="404">
          <cell r="D404" t="str">
            <v>OST_177</v>
          </cell>
          <cell r="E404" t="str">
            <v>OUEST</v>
          </cell>
        </row>
        <row r="405">
          <cell r="D405" t="str">
            <v>CTR_274</v>
          </cell>
          <cell r="E405" t="str">
            <v>Yaounde</v>
          </cell>
        </row>
        <row r="406">
          <cell r="D406" t="str">
            <v>LIT_775</v>
          </cell>
          <cell r="E406" t="str">
            <v>Douala</v>
          </cell>
        </row>
        <row r="407">
          <cell r="D407" t="str">
            <v>SUO_234</v>
          </cell>
          <cell r="E407" t="str">
            <v>SUD-OUEST</v>
          </cell>
        </row>
        <row r="408">
          <cell r="D408" t="str">
            <v>SUO_133</v>
          </cell>
          <cell r="E408" t="str">
            <v>SUD-OUEST</v>
          </cell>
        </row>
        <row r="409">
          <cell r="D409" t="str">
            <v>CTR_237</v>
          </cell>
          <cell r="E409" t="str">
            <v>Yaounde</v>
          </cell>
        </row>
        <row r="410">
          <cell r="D410" t="str">
            <v>NRO_247</v>
          </cell>
          <cell r="E410" t="str">
            <v>NORD-OUEST</v>
          </cell>
        </row>
        <row r="411">
          <cell r="D411" t="str">
            <v>OST_262</v>
          </cell>
          <cell r="E411" t="str">
            <v>NORD-OUEST</v>
          </cell>
        </row>
        <row r="412">
          <cell r="D412" t="str">
            <v>LIT_501</v>
          </cell>
          <cell r="E412" t="str">
            <v>LITTORAL</v>
          </cell>
        </row>
        <row r="413">
          <cell r="D413" t="str">
            <v>CTR_009</v>
          </cell>
          <cell r="E413" t="str">
            <v>Yaounde</v>
          </cell>
        </row>
        <row r="414">
          <cell r="D414" t="str">
            <v>ADM_065</v>
          </cell>
          <cell r="E414" t="str">
            <v>ADAMAOUA</v>
          </cell>
        </row>
        <row r="415">
          <cell r="D415" t="str">
            <v>OST_227</v>
          </cell>
          <cell r="E415" t="str">
            <v>OUEST</v>
          </cell>
        </row>
        <row r="416">
          <cell r="D416" t="str">
            <v>ADM_073</v>
          </cell>
          <cell r="E416" t="str">
            <v>Ngaoundere</v>
          </cell>
        </row>
        <row r="417">
          <cell r="D417" t="str">
            <v>ADM_112</v>
          </cell>
          <cell r="E417" t="str">
            <v>NGAOUNDERE</v>
          </cell>
        </row>
        <row r="418">
          <cell r="D418" t="str">
            <v>CTR_824</v>
          </cell>
          <cell r="E418" t="str">
            <v>Yaounde</v>
          </cell>
        </row>
        <row r="419">
          <cell r="D419" t="str">
            <v>EXN_194</v>
          </cell>
          <cell r="E419" t="str">
            <v>EXTREME-NORD</v>
          </cell>
        </row>
        <row r="420">
          <cell r="D420" t="str">
            <v>ADM_021</v>
          </cell>
          <cell r="E420" t="str">
            <v>ADAMAOUA</v>
          </cell>
        </row>
        <row r="421">
          <cell r="D421" t="str">
            <v>CTR_659</v>
          </cell>
          <cell r="E421" t="str">
            <v>CENTRE</v>
          </cell>
        </row>
        <row r="422">
          <cell r="D422" t="str">
            <v>CTR_640</v>
          </cell>
          <cell r="E422" t="str">
            <v>Yaounde</v>
          </cell>
        </row>
        <row r="423">
          <cell r="D423" t="str">
            <v>CTR_948</v>
          </cell>
          <cell r="E423" t="str">
            <v>Yaounde</v>
          </cell>
        </row>
        <row r="424">
          <cell r="D424" t="str">
            <v>CTR_168</v>
          </cell>
          <cell r="E424" t="str">
            <v>Yaounde</v>
          </cell>
        </row>
        <row r="425">
          <cell r="D425" t="str">
            <v>EXN_086</v>
          </cell>
          <cell r="E425" t="str">
            <v>Maroua</v>
          </cell>
        </row>
        <row r="426">
          <cell r="D426" t="str">
            <v>CTR_446</v>
          </cell>
          <cell r="E426" t="str">
            <v>Yaounde</v>
          </cell>
        </row>
        <row r="427">
          <cell r="D427" t="str">
            <v>CTR_622</v>
          </cell>
          <cell r="E427" t="str">
            <v>Yaounde</v>
          </cell>
        </row>
        <row r="428">
          <cell r="D428" t="str">
            <v>OST_170</v>
          </cell>
          <cell r="E428" t="str">
            <v>Bafoussam</v>
          </cell>
        </row>
        <row r="429">
          <cell r="D429" t="str">
            <v>OST_107</v>
          </cell>
          <cell r="E429" t="str">
            <v>Bafoussam</v>
          </cell>
        </row>
        <row r="430">
          <cell r="D430" t="str">
            <v>SUO_235</v>
          </cell>
          <cell r="E430" t="str">
            <v>SUD-OUEST</v>
          </cell>
        </row>
        <row r="431">
          <cell r="D431" t="str">
            <v>CTR_633</v>
          </cell>
          <cell r="E431" t="str">
            <v>Yaounde</v>
          </cell>
        </row>
        <row r="432">
          <cell r="D432" t="str">
            <v>SUO_245</v>
          </cell>
          <cell r="E432" t="str">
            <v>SUD-OUEST</v>
          </cell>
        </row>
        <row r="433">
          <cell r="D433" t="str">
            <v>CTR_479</v>
          </cell>
          <cell r="E433" t="str">
            <v>Yaounde</v>
          </cell>
        </row>
        <row r="434">
          <cell r="D434" t="str">
            <v>EXN_134</v>
          </cell>
          <cell r="E434" t="str">
            <v>EXTREME-NORD</v>
          </cell>
        </row>
        <row r="435">
          <cell r="D435" t="str">
            <v>LIT_851</v>
          </cell>
          <cell r="E435" t="str">
            <v>Douala</v>
          </cell>
        </row>
        <row r="436">
          <cell r="D436" t="str">
            <v>ADM_077</v>
          </cell>
          <cell r="E436" t="str">
            <v>Ngaoundere</v>
          </cell>
        </row>
        <row r="437">
          <cell r="D437" t="str">
            <v>SUD_204</v>
          </cell>
          <cell r="E437" t="str">
            <v>CENTRE</v>
          </cell>
        </row>
        <row r="438">
          <cell r="D438" t="str">
            <v>CTR_217</v>
          </cell>
          <cell r="E438" t="str">
            <v>Yaounde</v>
          </cell>
        </row>
        <row r="439">
          <cell r="D439" t="str">
            <v>CTR_099</v>
          </cell>
          <cell r="E439" t="str">
            <v>Yaounde</v>
          </cell>
        </row>
        <row r="440">
          <cell r="D440" t="str">
            <v>ADM_138</v>
          </cell>
          <cell r="E440" t="str">
            <v>ADAMAOUA</v>
          </cell>
        </row>
        <row r="441">
          <cell r="D441" t="str">
            <v>CTR_029</v>
          </cell>
          <cell r="E441" t="str">
            <v>Yaounde</v>
          </cell>
        </row>
        <row r="442">
          <cell r="D442" t="str">
            <v>CTR_266</v>
          </cell>
          <cell r="E442" t="str">
            <v>Yaounde</v>
          </cell>
        </row>
        <row r="443">
          <cell r="D443" t="str">
            <v>CTR_161</v>
          </cell>
          <cell r="E443" t="str">
            <v>Yaounde</v>
          </cell>
        </row>
        <row r="444">
          <cell r="D444" t="str">
            <v>SUO_003</v>
          </cell>
          <cell r="E444" t="str">
            <v>SUD-OUEST</v>
          </cell>
        </row>
        <row r="445">
          <cell r="D445" t="str">
            <v>LIT_766</v>
          </cell>
          <cell r="E445" t="str">
            <v>Douala</v>
          </cell>
        </row>
        <row r="446">
          <cell r="D446" t="str">
            <v>LIT_827</v>
          </cell>
          <cell r="E446" t="str">
            <v>Douala</v>
          </cell>
        </row>
        <row r="447">
          <cell r="D447" t="str">
            <v>SUO_181</v>
          </cell>
          <cell r="E447" t="str">
            <v>SUD-OUEST</v>
          </cell>
        </row>
        <row r="448">
          <cell r="D448" t="str">
            <v>NRD_054</v>
          </cell>
          <cell r="E448" t="str">
            <v>Garoua</v>
          </cell>
        </row>
        <row r="449">
          <cell r="D449" t="str">
            <v>SUO_259</v>
          </cell>
          <cell r="E449" t="str">
            <v>SUD-OUEST</v>
          </cell>
        </row>
        <row r="450">
          <cell r="D450" t="str">
            <v>CTR_374</v>
          </cell>
          <cell r="E450" t="str">
            <v>Yaounde</v>
          </cell>
        </row>
        <row r="451">
          <cell r="D451" t="str">
            <v>EST_043</v>
          </cell>
          <cell r="E451" t="str">
            <v>CENTRE</v>
          </cell>
        </row>
        <row r="452">
          <cell r="D452" t="str">
            <v>CTR_1054</v>
          </cell>
          <cell r="E452" t="str">
            <v>Yaounde</v>
          </cell>
        </row>
        <row r="453">
          <cell r="D453" t="str">
            <v>NRO_023</v>
          </cell>
          <cell r="E453" t="str">
            <v>NORD-OUEST</v>
          </cell>
        </row>
        <row r="454">
          <cell r="D454" t="str">
            <v>EXN_237</v>
          </cell>
          <cell r="E454" t="str">
            <v>Maroua</v>
          </cell>
        </row>
        <row r="455">
          <cell r="D455" t="str">
            <v>CTR_623</v>
          </cell>
          <cell r="E455" t="str">
            <v>Yaounde</v>
          </cell>
        </row>
        <row r="456">
          <cell r="D456" t="str">
            <v>SUO_063</v>
          </cell>
          <cell r="E456" t="str">
            <v>SUD-OUEST</v>
          </cell>
        </row>
        <row r="457">
          <cell r="D457" t="str">
            <v>CTR_276</v>
          </cell>
          <cell r="E457" t="str">
            <v>Yaounde</v>
          </cell>
        </row>
        <row r="458">
          <cell r="D458" t="str">
            <v>CTR_378</v>
          </cell>
          <cell r="E458" t="str">
            <v>Yaounde</v>
          </cell>
        </row>
        <row r="459">
          <cell r="D459" t="str">
            <v>CTR_724</v>
          </cell>
          <cell r="E459" t="str">
            <v>Yaounde</v>
          </cell>
        </row>
        <row r="460">
          <cell r="D460" t="str">
            <v>SUD_161</v>
          </cell>
          <cell r="E460" t="str">
            <v>CENTRE</v>
          </cell>
        </row>
        <row r="461">
          <cell r="D461" t="str">
            <v>OST_087</v>
          </cell>
          <cell r="E461" t="str">
            <v>OUEST</v>
          </cell>
        </row>
        <row r="462">
          <cell r="D462" t="str">
            <v>LIT_121</v>
          </cell>
          <cell r="E462" t="str">
            <v>LITTORAL</v>
          </cell>
        </row>
        <row r="463">
          <cell r="D463" t="str">
            <v>LIT_169</v>
          </cell>
          <cell r="E463" t="str">
            <v>LITTORAL</v>
          </cell>
        </row>
        <row r="464">
          <cell r="D464" t="str">
            <v>EXN_045</v>
          </cell>
          <cell r="E464" t="str">
            <v>Maroua</v>
          </cell>
        </row>
        <row r="465">
          <cell r="D465" t="str">
            <v>NRD_091</v>
          </cell>
          <cell r="E465" t="str">
            <v>NORD</v>
          </cell>
        </row>
        <row r="466">
          <cell r="D466" t="str">
            <v>CTR_436</v>
          </cell>
          <cell r="E466" t="str">
            <v>CENTRE</v>
          </cell>
        </row>
        <row r="467">
          <cell r="D467" t="str">
            <v>CTR_702_indoor_8F</v>
          </cell>
          <cell r="E467" t="str">
            <v>Yaounde</v>
          </cell>
        </row>
        <row r="468">
          <cell r="D468" t="str">
            <v>SUD_066</v>
          </cell>
          <cell r="E468" t="str">
            <v>CENTRE</v>
          </cell>
        </row>
        <row r="469">
          <cell r="D469" t="str">
            <v>CTR_022</v>
          </cell>
          <cell r="E469" t="str">
            <v>CENTRE</v>
          </cell>
        </row>
        <row r="470">
          <cell r="D470" t="str">
            <v>CTR_362</v>
          </cell>
          <cell r="E470" t="str">
            <v>CENTRE</v>
          </cell>
        </row>
        <row r="471">
          <cell r="D471" t="str">
            <v>ADM_045</v>
          </cell>
          <cell r="E471" t="str">
            <v>ADAMAOUA</v>
          </cell>
        </row>
        <row r="472">
          <cell r="D472" t="str">
            <v>CTR_828</v>
          </cell>
          <cell r="E472" t="str">
            <v>CENTRE</v>
          </cell>
        </row>
        <row r="473">
          <cell r="D473" t="str">
            <v>CTR_716</v>
          </cell>
          <cell r="E473" t="str">
            <v>Yaounde</v>
          </cell>
        </row>
        <row r="474">
          <cell r="D474" t="str">
            <v>LIT_156</v>
          </cell>
          <cell r="E474" t="str">
            <v>Douala</v>
          </cell>
        </row>
        <row r="475">
          <cell r="D475" t="str">
            <v>LIT_367</v>
          </cell>
          <cell r="E475" t="str">
            <v>Douala</v>
          </cell>
        </row>
        <row r="476">
          <cell r="D476" t="str">
            <v>NRD_123</v>
          </cell>
          <cell r="E476" t="str">
            <v>NORD</v>
          </cell>
        </row>
        <row r="477">
          <cell r="D477" t="str">
            <v>NRO_259</v>
          </cell>
          <cell r="E477" t="str">
            <v>NORD-OUEST</v>
          </cell>
        </row>
        <row r="478">
          <cell r="D478" t="str">
            <v>NRO_101</v>
          </cell>
          <cell r="E478" t="str">
            <v>NORD-OUEST</v>
          </cell>
        </row>
        <row r="479">
          <cell r="D479" t="str">
            <v>NRD_015</v>
          </cell>
          <cell r="E479" t="str">
            <v>NORD</v>
          </cell>
        </row>
        <row r="480">
          <cell r="D480" t="str">
            <v>LIT_180</v>
          </cell>
          <cell r="E480" t="str">
            <v>LITTORAL</v>
          </cell>
        </row>
        <row r="481">
          <cell r="D481" t="str">
            <v>EST_203</v>
          </cell>
          <cell r="E481" t="str">
            <v>CENTRE</v>
          </cell>
        </row>
        <row r="482">
          <cell r="D482" t="str">
            <v>OST_155</v>
          </cell>
          <cell r="E482" t="str">
            <v>OUEST</v>
          </cell>
        </row>
        <row r="483">
          <cell r="D483" t="str">
            <v>NRO_133</v>
          </cell>
          <cell r="E483" t="str">
            <v>NORD-OUEST</v>
          </cell>
        </row>
        <row r="484">
          <cell r="D484" t="str">
            <v>EXN_049</v>
          </cell>
          <cell r="E484" t="str">
            <v>EXTREME-NORD</v>
          </cell>
        </row>
        <row r="485">
          <cell r="D485" t="str">
            <v>SUD_262</v>
          </cell>
          <cell r="E485" t="str">
            <v>CENTRE</v>
          </cell>
        </row>
        <row r="486">
          <cell r="D486" t="str">
            <v>SUO_030</v>
          </cell>
          <cell r="E486" t="str">
            <v>SUD-OUEST</v>
          </cell>
        </row>
        <row r="487">
          <cell r="D487" t="str">
            <v>CTR_846</v>
          </cell>
          <cell r="E487" t="str">
            <v>Yaounde</v>
          </cell>
        </row>
        <row r="488">
          <cell r="D488" t="str">
            <v>CTR_397</v>
          </cell>
          <cell r="E488" t="str">
            <v>CENTRE</v>
          </cell>
        </row>
        <row r="489">
          <cell r="D489" t="str">
            <v>LIT_500</v>
          </cell>
          <cell r="E489" t="str">
            <v>LITTORAL</v>
          </cell>
        </row>
        <row r="490">
          <cell r="D490" t="str">
            <v>CTR_766</v>
          </cell>
          <cell r="E490" t="str">
            <v>Yaounde</v>
          </cell>
        </row>
        <row r="491">
          <cell r="D491" t="str">
            <v>CTR_549</v>
          </cell>
          <cell r="E491" t="str">
            <v>Yaounde</v>
          </cell>
        </row>
        <row r="492">
          <cell r="D492" t="str">
            <v>SUD_205</v>
          </cell>
          <cell r="E492" t="str">
            <v>CENTRE</v>
          </cell>
        </row>
        <row r="493">
          <cell r="D493" t="str">
            <v>OST_175</v>
          </cell>
          <cell r="E493" t="str">
            <v>OUEST</v>
          </cell>
        </row>
        <row r="494">
          <cell r="D494" t="str">
            <v>SUD_163</v>
          </cell>
          <cell r="E494" t="str">
            <v>CENTRE</v>
          </cell>
        </row>
        <row r="495">
          <cell r="D495" t="str">
            <v>SUD_159</v>
          </cell>
          <cell r="E495" t="str">
            <v>CENTRE</v>
          </cell>
        </row>
        <row r="496">
          <cell r="D496" t="str">
            <v>SUO_100</v>
          </cell>
          <cell r="E496" t="str">
            <v>SUD-OUEST</v>
          </cell>
        </row>
        <row r="497">
          <cell r="D497" t="str">
            <v>NRO_231</v>
          </cell>
          <cell r="E497" t="str">
            <v>NORD-OUEST</v>
          </cell>
        </row>
        <row r="498">
          <cell r="D498" t="str">
            <v>NRD_087</v>
          </cell>
          <cell r="E498" t="str">
            <v>NORD</v>
          </cell>
        </row>
        <row r="499">
          <cell r="D499" t="str">
            <v>SUO_097</v>
          </cell>
          <cell r="E499" t="str">
            <v>SUD-OUEST</v>
          </cell>
        </row>
        <row r="500">
          <cell r="D500" t="str">
            <v>ADM_052</v>
          </cell>
          <cell r="E500" t="str">
            <v>ADAMAOUA</v>
          </cell>
        </row>
        <row r="501">
          <cell r="D501" t="str">
            <v>ADM_098</v>
          </cell>
          <cell r="E501" t="str">
            <v>ADAMAOUA</v>
          </cell>
        </row>
        <row r="502">
          <cell r="D502" t="str">
            <v>CTR_254</v>
          </cell>
          <cell r="E502" t="str">
            <v>Yaounde</v>
          </cell>
        </row>
        <row r="503">
          <cell r="D503" t="str">
            <v>CTR_671</v>
          </cell>
          <cell r="E503" t="str">
            <v>Yaounde</v>
          </cell>
        </row>
        <row r="504">
          <cell r="D504" t="str">
            <v>EST_104</v>
          </cell>
          <cell r="E504" t="str">
            <v>CENTRE</v>
          </cell>
        </row>
        <row r="505">
          <cell r="D505" t="str">
            <v>CTR_564</v>
          </cell>
          <cell r="E505" t="str">
            <v>Yaounde</v>
          </cell>
        </row>
        <row r="506">
          <cell r="D506" t="str">
            <v>SUD_257</v>
          </cell>
          <cell r="E506" t="str">
            <v>CENTRE</v>
          </cell>
        </row>
        <row r="507">
          <cell r="D507" t="str">
            <v>CTR_032</v>
          </cell>
          <cell r="E507" t="str">
            <v>CENTRE</v>
          </cell>
        </row>
        <row r="508">
          <cell r="D508" t="str">
            <v>OST_121</v>
          </cell>
          <cell r="E508" t="str">
            <v>Bafoussam</v>
          </cell>
        </row>
        <row r="509">
          <cell r="D509" t="str">
            <v>ADM_033</v>
          </cell>
          <cell r="E509" t="str">
            <v>Ngaoundere</v>
          </cell>
        </row>
        <row r="510">
          <cell r="D510" t="str">
            <v>NRD_153</v>
          </cell>
          <cell r="E510" t="str">
            <v>NORD</v>
          </cell>
        </row>
        <row r="511">
          <cell r="D511" t="str">
            <v>CTR_390</v>
          </cell>
          <cell r="E511" t="str">
            <v>Yaounde</v>
          </cell>
        </row>
        <row r="512">
          <cell r="D512" t="str">
            <v>SUO_150</v>
          </cell>
          <cell r="E512" t="str">
            <v>SUD-OUEST</v>
          </cell>
        </row>
        <row r="513">
          <cell r="D513" t="str">
            <v>NRO_039</v>
          </cell>
          <cell r="E513" t="str">
            <v>NORD-OUEST</v>
          </cell>
        </row>
        <row r="514">
          <cell r="D514" t="str">
            <v>EST_053</v>
          </cell>
          <cell r="E514" t="str">
            <v>CENTRE</v>
          </cell>
        </row>
        <row r="515">
          <cell r="D515" t="str">
            <v>NRO_044</v>
          </cell>
          <cell r="E515" t="str">
            <v>NORD-OUEST</v>
          </cell>
        </row>
        <row r="516">
          <cell r="D516" t="str">
            <v>SUD_108</v>
          </cell>
          <cell r="E516" t="str">
            <v>CENTRE</v>
          </cell>
        </row>
        <row r="517">
          <cell r="D517" t="str">
            <v>NRO_236</v>
          </cell>
          <cell r="E517" t="str">
            <v>NORD-OUEST</v>
          </cell>
        </row>
        <row r="518">
          <cell r="D518" t="str">
            <v>LIT_265</v>
          </cell>
          <cell r="E518" t="str">
            <v>Douala</v>
          </cell>
        </row>
        <row r="519">
          <cell r="D519" t="str">
            <v>SUO_096</v>
          </cell>
          <cell r="E519" t="str">
            <v>SUD-OUEST</v>
          </cell>
        </row>
        <row r="520">
          <cell r="D520" t="str">
            <v>NRD_059</v>
          </cell>
          <cell r="E520" t="str">
            <v>NORD</v>
          </cell>
        </row>
        <row r="521">
          <cell r="D521" t="str">
            <v>ADM_141</v>
          </cell>
          <cell r="E521" t="str">
            <v>ADAMAOUA</v>
          </cell>
        </row>
        <row r="522">
          <cell r="D522" t="str">
            <v>CTR_487</v>
          </cell>
          <cell r="E522" t="str">
            <v>Yaounde</v>
          </cell>
        </row>
        <row r="523">
          <cell r="D523" t="str">
            <v>CTR_946</v>
          </cell>
          <cell r="E523" t="str">
            <v>Yaounde</v>
          </cell>
        </row>
        <row r="524">
          <cell r="D524" t="str">
            <v>OST_120</v>
          </cell>
          <cell r="E524" t="str">
            <v>Bafoussam</v>
          </cell>
        </row>
        <row r="525">
          <cell r="D525" t="str">
            <v>SUO_017</v>
          </cell>
          <cell r="E525" t="str">
            <v>SUD-OUEST</v>
          </cell>
        </row>
        <row r="526">
          <cell r="D526" t="str">
            <v>NRO_087</v>
          </cell>
          <cell r="E526" t="str">
            <v>NORD-OUEST</v>
          </cell>
        </row>
        <row r="527">
          <cell r="D527" t="str">
            <v>LIT_372</v>
          </cell>
          <cell r="E527" t="str">
            <v>Douala</v>
          </cell>
        </row>
        <row r="528">
          <cell r="D528" t="str">
            <v>EXN_224</v>
          </cell>
          <cell r="E528" t="str">
            <v>EXTREME-NORD</v>
          </cell>
        </row>
        <row r="529">
          <cell r="D529" t="str">
            <v>ADM_103</v>
          </cell>
          <cell r="E529" t="str">
            <v>ADAMAOUA</v>
          </cell>
        </row>
        <row r="530">
          <cell r="D530" t="str">
            <v>CTR_379</v>
          </cell>
          <cell r="E530" t="str">
            <v>Yaounde</v>
          </cell>
        </row>
        <row r="531">
          <cell r="D531" t="str">
            <v>ADM_133</v>
          </cell>
          <cell r="E531" t="str">
            <v>ADAMAOUA</v>
          </cell>
        </row>
        <row r="532">
          <cell r="D532" t="str">
            <v>CTR_097</v>
          </cell>
          <cell r="E532" t="str">
            <v>CENTRE</v>
          </cell>
        </row>
        <row r="533">
          <cell r="D533" t="str">
            <v>ADM_038</v>
          </cell>
          <cell r="E533" t="str">
            <v>ADAMAOUA</v>
          </cell>
        </row>
        <row r="534">
          <cell r="D534" t="str">
            <v>SUD_093</v>
          </cell>
          <cell r="E534" t="str">
            <v>CENTRE</v>
          </cell>
        </row>
        <row r="535">
          <cell r="D535" t="str">
            <v>EXN_160</v>
          </cell>
          <cell r="E535" t="str">
            <v>EXTREME-NORD</v>
          </cell>
        </row>
        <row r="536">
          <cell r="D536" t="str">
            <v>ADM_015</v>
          </cell>
          <cell r="E536" t="str">
            <v>ADAMAOUA</v>
          </cell>
        </row>
        <row r="537">
          <cell r="D537" t="str">
            <v>CTR_169</v>
          </cell>
          <cell r="E537" t="str">
            <v>CENTRE</v>
          </cell>
        </row>
        <row r="538">
          <cell r="D538" t="str">
            <v>ADM_100</v>
          </cell>
          <cell r="E538" t="str">
            <v>ADAMAOUA</v>
          </cell>
        </row>
        <row r="539">
          <cell r="D539" t="str">
            <v>ADM_067</v>
          </cell>
          <cell r="E539" t="str">
            <v>ADAMAOUA</v>
          </cell>
        </row>
        <row r="540">
          <cell r="D540" t="str">
            <v>EST_042</v>
          </cell>
          <cell r="E540" t="str">
            <v>CENTRE</v>
          </cell>
        </row>
        <row r="541">
          <cell r="D541" t="str">
            <v>SUD_003</v>
          </cell>
          <cell r="E541" t="str">
            <v>CENTRE</v>
          </cell>
        </row>
        <row r="542">
          <cell r="D542" t="str">
            <v>CTR_879</v>
          </cell>
          <cell r="E542" t="str">
            <v>CENTRE</v>
          </cell>
        </row>
        <row r="543">
          <cell r="D543" t="str">
            <v>ADM_064</v>
          </cell>
          <cell r="E543" t="str">
            <v>ADAMAOUA</v>
          </cell>
        </row>
        <row r="544">
          <cell r="D544" t="str">
            <v>NRD_188</v>
          </cell>
          <cell r="E544" t="str">
            <v>Garoua</v>
          </cell>
        </row>
        <row r="545">
          <cell r="D545" t="str">
            <v>NRD_111</v>
          </cell>
          <cell r="E545" t="str">
            <v>NORD</v>
          </cell>
        </row>
        <row r="546">
          <cell r="D546" t="str">
            <v>CTR_167</v>
          </cell>
          <cell r="E546" t="str">
            <v>CENTRE</v>
          </cell>
        </row>
        <row r="547">
          <cell r="D547" t="str">
            <v>NRO_128</v>
          </cell>
          <cell r="E547" t="str">
            <v>NORD-OUEST</v>
          </cell>
        </row>
        <row r="548">
          <cell r="D548" t="str">
            <v>SUD_222</v>
          </cell>
          <cell r="E548" t="str">
            <v>CENTRE</v>
          </cell>
        </row>
        <row r="549">
          <cell r="D549" t="str">
            <v>NRO_219</v>
          </cell>
          <cell r="E549" t="str">
            <v>NORD-OUEST</v>
          </cell>
        </row>
        <row r="550">
          <cell r="D550" t="str">
            <v>NRO_010</v>
          </cell>
          <cell r="E550" t="str">
            <v>NORD-OUEST</v>
          </cell>
        </row>
        <row r="551">
          <cell r="D551" t="str">
            <v>CTR_166</v>
          </cell>
          <cell r="E551" t="str">
            <v>CENTRE</v>
          </cell>
        </row>
        <row r="552">
          <cell r="D552" t="str">
            <v>EXN_090</v>
          </cell>
          <cell r="E552" t="str">
            <v>Maroua</v>
          </cell>
        </row>
        <row r="553">
          <cell r="D553" t="str">
            <v>EST_012</v>
          </cell>
          <cell r="E553" t="str">
            <v>CENTRE</v>
          </cell>
        </row>
        <row r="554">
          <cell r="D554" t="str">
            <v>OST_182</v>
          </cell>
          <cell r="E554" t="str">
            <v>OUEST</v>
          </cell>
        </row>
        <row r="555">
          <cell r="D555" t="str">
            <v>EST_021</v>
          </cell>
          <cell r="E555" t="str">
            <v>CENTRE</v>
          </cell>
        </row>
        <row r="556">
          <cell r="D556" t="str">
            <v>ADM_122</v>
          </cell>
          <cell r="E556" t="str">
            <v>ADAMAOUA</v>
          </cell>
        </row>
        <row r="557">
          <cell r="D557" t="str">
            <v>NRO_227</v>
          </cell>
          <cell r="E557" t="str">
            <v>NORD-OUEST</v>
          </cell>
        </row>
        <row r="558">
          <cell r="D558" t="str">
            <v>SUD_120</v>
          </cell>
          <cell r="E558" t="str">
            <v>CENTRE</v>
          </cell>
        </row>
        <row r="559">
          <cell r="D559" t="str">
            <v>EXN_139</v>
          </cell>
          <cell r="E559" t="str">
            <v>EXTREME-NORD</v>
          </cell>
        </row>
        <row r="560">
          <cell r="D560" t="str">
            <v>EST_011</v>
          </cell>
          <cell r="E560" t="str">
            <v>CENTRE</v>
          </cell>
        </row>
        <row r="561">
          <cell r="D561" t="str">
            <v>NRO_218</v>
          </cell>
          <cell r="E561" t="str">
            <v>NORD-OUEST</v>
          </cell>
        </row>
        <row r="562">
          <cell r="D562" t="str">
            <v>OST_208</v>
          </cell>
          <cell r="E562" t="str">
            <v>OUEST</v>
          </cell>
        </row>
        <row r="563">
          <cell r="D563" t="str">
            <v>EXN_010</v>
          </cell>
          <cell r="E563" t="str">
            <v>EXTREME-NORD</v>
          </cell>
        </row>
        <row r="564">
          <cell r="D564" t="str">
            <v>CTR_799</v>
          </cell>
          <cell r="E564" t="str">
            <v>Yaounde</v>
          </cell>
        </row>
        <row r="565">
          <cell r="D565" t="str">
            <v>NRO_261</v>
          </cell>
          <cell r="E565" t="str">
            <v>NORD-OUEST</v>
          </cell>
        </row>
        <row r="566">
          <cell r="D566" t="str">
            <v>NRD_109</v>
          </cell>
          <cell r="E566" t="str">
            <v>NORD</v>
          </cell>
        </row>
        <row r="567">
          <cell r="D567" t="str">
            <v>LIT_536</v>
          </cell>
          <cell r="E567" t="str">
            <v>LITTORAL</v>
          </cell>
        </row>
        <row r="568">
          <cell r="D568" t="str">
            <v>SUO_163</v>
          </cell>
          <cell r="E568" t="str">
            <v>SUD-OUEST</v>
          </cell>
        </row>
        <row r="569">
          <cell r="D569" t="str">
            <v>OST_161</v>
          </cell>
          <cell r="E569" t="str">
            <v>OUEST</v>
          </cell>
        </row>
        <row r="570">
          <cell r="D570" t="str">
            <v>EST_102</v>
          </cell>
          <cell r="E570" t="str">
            <v>CENTRE</v>
          </cell>
        </row>
        <row r="571">
          <cell r="D571" t="str">
            <v>EST_084</v>
          </cell>
          <cell r="E571" t="str">
            <v>CENTRE</v>
          </cell>
        </row>
        <row r="572">
          <cell r="D572" t="str">
            <v>SUO_226</v>
          </cell>
          <cell r="E572" t="str">
            <v>SUD-OUEST</v>
          </cell>
        </row>
        <row r="573">
          <cell r="D573" t="str">
            <v>SUO_184</v>
          </cell>
          <cell r="E573" t="str">
            <v>SUD-OUEST</v>
          </cell>
        </row>
        <row r="574">
          <cell r="D574" t="str">
            <v>EXN_034</v>
          </cell>
          <cell r="E574" t="str">
            <v>EXTREME-NORD</v>
          </cell>
        </row>
        <row r="575">
          <cell r="D575" t="str">
            <v>NRD_129</v>
          </cell>
          <cell r="E575" t="str">
            <v>NORD</v>
          </cell>
        </row>
        <row r="576">
          <cell r="D576" t="str">
            <v>NRD_106</v>
          </cell>
          <cell r="E576" t="str">
            <v>NORD</v>
          </cell>
        </row>
        <row r="577">
          <cell r="D577" t="str">
            <v>OST_140</v>
          </cell>
          <cell r="E577" t="str">
            <v>OUEST</v>
          </cell>
        </row>
        <row r="578">
          <cell r="D578" t="str">
            <v>OST_143</v>
          </cell>
          <cell r="E578" t="str">
            <v>OUEST</v>
          </cell>
        </row>
        <row r="579">
          <cell r="D579" t="str">
            <v>NRO_041</v>
          </cell>
          <cell r="E579" t="str">
            <v>NORD-OUEST</v>
          </cell>
        </row>
        <row r="580">
          <cell r="D580" t="str">
            <v>EST_093</v>
          </cell>
          <cell r="E580" t="str">
            <v>CENTRE</v>
          </cell>
        </row>
        <row r="581">
          <cell r="D581" t="str">
            <v>NRO_024</v>
          </cell>
          <cell r="E581" t="str">
            <v>NORD-OUEST</v>
          </cell>
        </row>
        <row r="582">
          <cell r="D582" t="str">
            <v>NRO_021</v>
          </cell>
          <cell r="E582" t="str">
            <v>NORD-OUEST</v>
          </cell>
        </row>
        <row r="583">
          <cell r="D583" t="str">
            <v>OST_293</v>
          </cell>
          <cell r="E583" t="str">
            <v>OUEST</v>
          </cell>
        </row>
        <row r="584">
          <cell r="D584" t="str">
            <v>ADM_063</v>
          </cell>
          <cell r="E584" t="str">
            <v>ADAMAOUA</v>
          </cell>
        </row>
        <row r="585">
          <cell r="D585" t="str">
            <v>EXN_226</v>
          </cell>
          <cell r="E585" t="str">
            <v>EXTREME-NORD</v>
          </cell>
        </row>
        <row r="586">
          <cell r="D586" t="str">
            <v>CTR_556</v>
          </cell>
          <cell r="E586" t="str">
            <v>Yaounde</v>
          </cell>
        </row>
        <row r="587">
          <cell r="D587" t="str">
            <v>OST_224</v>
          </cell>
          <cell r="E587" t="str">
            <v>OUEST</v>
          </cell>
        </row>
        <row r="588">
          <cell r="D588" t="str">
            <v>OST_038</v>
          </cell>
          <cell r="E588" t="str">
            <v>OUEST</v>
          </cell>
        </row>
        <row r="589">
          <cell r="D589" t="str">
            <v>EXN_173</v>
          </cell>
          <cell r="E589" t="str">
            <v>EXTREME-NORD</v>
          </cell>
        </row>
        <row r="590">
          <cell r="D590" t="str">
            <v>NRO_009</v>
          </cell>
          <cell r="E590" t="str">
            <v>NORD-OUEST</v>
          </cell>
        </row>
        <row r="591">
          <cell r="D591" t="str">
            <v>LIT_735</v>
          </cell>
          <cell r="E591" t="str">
            <v>LITTORAL</v>
          </cell>
        </row>
        <row r="592">
          <cell r="D592" t="str">
            <v>EXN_807</v>
          </cell>
          <cell r="E592" t="str">
            <v>EXTREME-NORD</v>
          </cell>
        </row>
        <row r="593">
          <cell r="D593" t="str">
            <v>EXN_021</v>
          </cell>
          <cell r="E593" t="str">
            <v>EXTREME-NORD</v>
          </cell>
        </row>
        <row r="594">
          <cell r="D594" t="str">
            <v>NRO_258</v>
          </cell>
          <cell r="E594" t="str">
            <v>NORD-OUEST</v>
          </cell>
        </row>
        <row r="595">
          <cell r="D595" t="str">
            <v>EXN_041</v>
          </cell>
          <cell r="E595" t="str">
            <v>EXTREME-NORD</v>
          </cell>
        </row>
        <row r="596">
          <cell r="D596" t="str">
            <v>NRO_098</v>
          </cell>
          <cell r="E596" t="str">
            <v>NORD-OUEST</v>
          </cell>
        </row>
        <row r="597">
          <cell r="D597" t="str">
            <v>NRO_043</v>
          </cell>
          <cell r="E597" t="str">
            <v>NORD-OUEST</v>
          </cell>
        </row>
        <row r="598">
          <cell r="D598" t="str">
            <v>NRO_018</v>
          </cell>
          <cell r="E598" t="str">
            <v>NORD-OUEST</v>
          </cell>
        </row>
        <row r="599">
          <cell r="D599" t="str">
            <v>OST_222</v>
          </cell>
          <cell r="E599" t="str">
            <v>OUEST</v>
          </cell>
        </row>
        <row r="600">
          <cell r="D600" t="str">
            <v>SUD_127</v>
          </cell>
          <cell r="E600" t="str">
            <v>CENTRE</v>
          </cell>
        </row>
        <row r="601">
          <cell r="D601" t="str">
            <v>ADM_144</v>
          </cell>
          <cell r="E601" t="str">
            <v>ADAMAOUA</v>
          </cell>
        </row>
        <row r="602">
          <cell r="D602" t="str">
            <v>OST_126</v>
          </cell>
          <cell r="E602" t="str">
            <v>OUEST</v>
          </cell>
        </row>
        <row r="603">
          <cell r="D603" t="str">
            <v>NRD_070</v>
          </cell>
          <cell r="E603" t="str">
            <v>NORD</v>
          </cell>
        </row>
        <row r="604">
          <cell r="D604" t="str">
            <v>SUO_237</v>
          </cell>
          <cell r="E604" t="str">
            <v>SUD-OUEST</v>
          </cell>
        </row>
        <row r="605">
          <cell r="D605" t="str">
            <v>LIT_120</v>
          </cell>
          <cell r="E605" t="str">
            <v>Douala</v>
          </cell>
        </row>
        <row r="606">
          <cell r="D606" t="str">
            <v>CTR_583</v>
          </cell>
          <cell r="E606" t="str">
            <v>Yaounde</v>
          </cell>
        </row>
        <row r="607">
          <cell r="D607" t="str">
            <v>CTR_546</v>
          </cell>
          <cell r="E607" t="str">
            <v>CENTRE</v>
          </cell>
        </row>
        <row r="608">
          <cell r="D608" t="str">
            <v>CTR_547</v>
          </cell>
          <cell r="E608" t="str">
            <v>CENTRE</v>
          </cell>
        </row>
        <row r="609">
          <cell r="D609" t="str">
            <v>OST_195</v>
          </cell>
          <cell r="E609" t="str">
            <v>OUEST</v>
          </cell>
        </row>
        <row r="610">
          <cell r="D610" t="str">
            <v>SUO_165</v>
          </cell>
          <cell r="E610" t="str">
            <v>SUD-OUEST</v>
          </cell>
        </row>
        <row r="611">
          <cell r="D611" t="str">
            <v>EST_048</v>
          </cell>
          <cell r="E611" t="str">
            <v>CENTRE</v>
          </cell>
        </row>
        <row r="612">
          <cell r="D612" t="str">
            <v>CTR_784</v>
          </cell>
          <cell r="E612" t="str">
            <v>CENTRE</v>
          </cell>
        </row>
        <row r="613">
          <cell r="D613" t="str">
            <v>SUO_112</v>
          </cell>
          <cell r="E613" t="str">
            <v>SUD-OUEST</v>
          </cell>
        </row>
        <row r="614">
          <cell r="D614" t="str">
            <v>SUO_231</v>
          </cell>
          <cell r="E614" t="str">
            <v>SUD-OUEST</v>
          </cell>
        </row>
        <row r="615">
          <cell r="D615" t="str">
            <v>SUO_006</v>
          </cell>
          <cell r="E615" t="str">
            <v>SUD-OUEST</v>
          </cell>
        </row>
        <row r="616">
          <cell r="D616" t="str">
            <v>SUO_217</v>
          </cell>
          <cell r="E616" t="str">
            <v>SUD-OUEST</v>
          </cell>
        </row>
        <row r="617">
          <cell r="D617" t="str">
            <v>OST_075</v>
          </cell>
          <cell r="E617" t="str">
            <v>Bafoussam</v>
          </cell>
        </row>
        <row r="618">
          <cell r="D618" t="str">
            <v>EXN_125</v>
          </cell>
          <cell r="E618" t="str">
            <v>EXTREME-NORD</v>
          </cell>
        </row>
        <row r="619">
          <cell r="D619" t="str">
            <v>ADM_068</v>
          </cell>
          <cell r="E619" t="str">
            <v>ADAMAOUA</v>
          </cell>
        </row>
        <row r="620">
          <cell r="D620" t="str">
            <v>SUD_069</v>
          </cell>
          <cell r="E620" t="str">
            <v>CENTRE</v>
          </cell>
        </row>
        <row r="621">
          <cell r="D621" t="str">
            <v>EST_041</v>
          </cell>
          <cell r="E621" t="str">
            <v>CENTRE</v>
          </cell>
        </row>
        <row r="622">
          <cell r="D622" t="str">
            <v>EXN_100</v>
          </cell>
          <cell r="E622" t="str">
            <v>EXTREME-NORD</v>
          </cell>
        </row>
        <row r="623">
          <cell r="D623" t="str">
            <v>OST_294</v>
          </cell>
          <cell r="E623" t="str">
            <v>OUEST</v>
          </cell>
        </row>
        <row r="624">
          <cell r="D624" t="str">
            <v>CTR_177</v>
          </cell>
          <cell r="E624" t="str">
            <v>CENTRE</v>
          </cell>
        </row>
        <row r="625">
          <cell r="D625" t="str">
            <v>EST_018</v>
          </cell>
          <cell r="E625" t="str">
            <v>CENTRE</v>
          </cell>
        </row>
        <row r="626">
          <cell r="D626" t="str">
            <v>CTR_427</v>
          </cell>
          <cell r="E626" t="str">
            <v>Yaounde</v>
          </cell>
        </row>
        <row r="627">
          <cell r="D627" t="str">
            <v>LIT_313</v>
          </cell>
          <cell r="E627" t="str">
            <v>LITTORAL</v>
          </cell>
        </row>
        <row r="628">
          <cell r="D628" t="str">
            <v>EST_001</v>
          </cell>
          <cell r="E628" t="str">
            <v>CENTRE</v>
          </cell>
        </row>
        <row r="629">
          <cell r="D629" t="str">
            <v>LIT_671</v>
          </cell>
          <cell r="E629" t="str">
            <v>Douala</v>
          </cell>
        </row>
        <row r="630">
          <cell r="D630" t="str">
            <v>LIT_736</v>
          </cell>
          <cell r="E630" t="str">
            <v>Douala</v>
          </cell>
        </row>
        <row r="631">
          <cell r="D631" t="str">
            <v>LIT_287</v>
          </cell>
          <cell r="E631" t="str">
            <v>Douala</v>
          </cell>
        </row>
        <row r="632">
          <cell r="D632" t="str">
            <v>CTR_598</v>
          </cell>
          <cell r="E632" t="str">
            <v>Yaounde</v>
          </cell>
        </row>
        <row r="633">
          <cell r="D633" t="str">
            <v>LIT_582</v>
          </cell>
          <cell r="E633" t="str">
            <v>Douala</v>
          </cell>
        </row>
        <row r="634">
          <cell r="D634" t="str">
            <v>CTR_050</v>
          </cell>
          <cell r="E634" t="str">
            <v>Yaounde</v>
          </cell>
        </row>
        <row r="635">
          <cell r="D635" t="str">
            <v>CTR_874</v>
          </cell>
          <cell r="E635" t="str">
            <v>Yaounde</v>
          </cell>
        </row>
        <row r="636">
          <cell r="D636" t="str">
            <v>CTR_519</v>
          </cell>
          <cell r="E636" t="str">
            <v>Yaounde</v>
          </cell>
        </row>
        <row r="637">
          <cell r="D637" t="str">
            <v>CTR_579</v>
          </cell>
          <cell r="E637" t="str">
            <v>Yaounde</v>
          </cell>
        </row>
        <row r="638">
          <cell r="D638" t="str">
            <v>CTR_488</v>
          </cell>
          <cell r="E638" t="str">
            <v>Yaounde</v>
          </cell>
        </row>
        <row r="639">
          <cell r="D639" t="str">
            <v>NRO_030</v>
          </cell>
          <cell r="E639" t="str">
            <v>NORD-OUEST</v>
          </cell>
        </row>
        <row r="640">
          <cell r="D640" t="str">
            <v>SUO_101</v>
          </cell>
          <cell r="E640" t="str">
            <v>SUD-OUEST</v>
          </cell>
        </row>
        <row r="641">
          <cell r="D641" t="str">
            <v>LIT_674</v>
          </cell>
          <cell r="E641" t="str">
            <v>Douala</v>
          </cell>
        </row>
        <row r="642">
          <cell r="D642" t="str">
            <v>LIT_615</v>
          </cell>
          <cell r="E642" t="str">
            <v>Douala</v>
          </cell>
        </row>
        <row r="643">
          <cell r="D643" t="str">
            <v>NRD_259</v>
          </cell>
          <cell r="E643" t="str">
            <v>NORD</v>
          </cell>
        </row>
        <row r="644">
          <cell r="D644" t="str">
            <v>OST_220</v>
          </cell>
          <cell r="E644" t="str">
            <v>OUEST</v>
          </cell>
        </row>
        <row r="645">
          <cell r="D645" t="str">
            <v>CTR_654</v>
          </cell>
          <cell r="E645" t="str">
            <v>Yaounde</v>
          </cell>
        </row>
        <row r="646">
          <cell r="D646" t="str">
            <v>NRD_067</v>
          </cell>
          <cell r="E646" t="str">
            <v>Garoua</v>
          </cell>
        </row>
        <row r="647">
          <cell r="D647" t="str">
            <v>SUO_180</v>
          </cell>
          <cell r="E647" t="str">
            <v>SUD-OUEST</v>
          </cell>
        </row>
        <row r="648">
          <cell r="D648" t="str">
            <v>LIT_217</v>
          </cell>
          <cell r="E648" t="str">
            <v>Douala</v>
          </cell>
        </row>
        <row r="649">
          <cell r="D649" t="str">
            <v>SUO_048</v>
          </cell>
          <cell r="E649" t="str">
            <v>SUD-OUEST</v>
          </cell>
        </row>
        <row r="650">
          <cell r="D650" t="str">
            <v>NRD_163</v>
          </cell>
          <cell r="E650" t="str">
            <v>Garoua</v>
          </cell>
        </row>
        <row r="651">
          <cell r="D651" t="str">
            <v>CTR_639</v>
          </cell>
          <cell r="E651" t="str">
            <v>Yaounde</v>
          </cell>
        </row>
        <row r="652">
          <cell r="D652" t="str">
            <v>CTR_707</v>
          </cell>
          <cell r="E652" t="str">
            <v>Yaounde</v>
          </cell>
        </row>
        <row r="653">
          <cell r="D653" t="str">
            <v>SUD_076</v>
          </cell>
          <cell r="E653" t="str">
            <v>LITTORAL</v>
          </cell>
        </row>
        <row r="654">
          <cell r="D654" t="str">
            <v>NRD_089</v>
          </cell>
          <cell r="E654" t="str">
            <v>NORD</v>
          </cell>
        </row>
        <row r="655">
          <cell r="D655" t="str">
            <v>SUO_190</v>
          </cell>
          <cell r="E655" t="str">
            <v>SUD-OUEST</v>
          </cell>
        </row>
        <row r="656">
          <cell r="D656" t="str">
            <v>NRO_121</v>
          </cell>
          <cell r="E656" t="str">
            <v>NORD-OUEST</v>
          </cell>
        </row>
        <row r="657">
          <cell r="D657" t="str">
            <v>NRD_062</v>
          </cell>
          <cell r="E657" t="str">
            <v>Garoua</v>
          </cell>
        </row>
        <row r="658">
          <cell r="D658" t="str">
            <v>SUD_245</v>
          </cell>
          <cell r="E658" t="str">
            <v>CENTRE</v>
          </cell>
        </row>
        <row r="659">
          <cell r="D659" t="str">
            <v>CTR_712</v>
          </cell>
          <cell r="E659" t="str">
            <v>Yaounde</v>
          </cell>
        </row>
        <row r="660">
          <cell r="D660" t="str">
            <v>EXN_082</v>
          </cell>
          <cell r="E660" t="str">
            <v>Maroua</v>
          </cell>
        </row>
        <row r="661">
          <cell r="D661" t="str">
            <v>ADM_156</v>
          </cell>
          <cell r="E661" t="str">
            <v>CENTRE</v>
          </cell>
        </row>
        <row r="662">
          <cell r="D662" t="str">
            <v>NRO_127</v>
          </cell>
          <cell r="E662" t="str">
            <v>NORD-OUEST</v>
          </cell>
        </row>
        <row r="663">
          <cell r="D663" t="str">
            <v>ADM_004</v>
          </cell>
          <cell r="E663" t="str">
            <v>ADAMAOUA</v>
          </cell>
        </row>
        <row r="664">
          <cell r="D664" t="str">
            <v>EXN_197</v>
          </cell>
          <cell r="E664" t="str">
            <v>Maroua</v>
          </cell>
        </row>
        <row r="665">
          <cell r="D665" t="str">
            <v>SUD_081</v>
          </cell>
          <cell r="E665" t="str">
            <v>LITTORAL</v>
          </cell>
        </row>
        <row r="666">
          <cell r="D666" t="str">
            <v>LIT_261</v>
          </cell>
          <cell r="E666" t="str">
            <v>Douala</v>
          </cell>
        </row>
        <row r="667">
          <cell r="D667" t="str">
            <v>OST_297</v>
          </cell>
          <cell r="E667" t="str">
            <v>OUEST</v>
          </cell>
        </row>
        <row r="668">
          <cell r="D668" t="str">
            <v>OST_229</v>
          </cell>
          <cell r="E668" t="str">
            <v>OUEST</v>
          </cell>
        </row>
        <row r="669">
          <cell r="D669" t="str">
            <v>LIT_095</v>
          </cell>
          <cell r="E669" t="str">
            <v>Douala</v>
          </cell>
        </row>
        <row r="670">
          <cell r="D670" t="str">
            <v>LIT_655</v>
          </cell>
          <cell r="E670" t="str">
            <v>Douala</v>
          </cell>
        </row>
        <row r="671">
          <cell r="D671" t="str">
            <v>OST_112</v>
          </cell>
          <cell r="E671" t="str">
            <v>OUEST</v>
          </cell>
        </row>
        <row r="672">
          <cell r="D672" t="str">
            <v>CTR_261</v>
          </cell>
          <cell r="E672" t="str">
            <v>Yaounde</v>
          </cell>
        </row>
        <row r="673">
          <cell r="D673" t="str">
            <v>NRD_097</v>
          </cell>
          <cell r="E673" t="str">
            <v>Garoua</v>
          </cell>
        </row>
        <row r="674">
          <cell r="D674" t="str">
            <v>CTR_468</v>
          </cell>
          <cell r="E674" t="str">
            <v>Yaounde</v>
          </cell>
        </row>
        <row r="675">
          <cell r="D675" t="str">
            <v>LIT_728</v>
          </cell>
          <cell r="E675" t="str">
            <v>Douala</v>
          </cell>
        </row>
        <row r="676">
          <cell r="D676" t="str">
            <v>CTR_954</v>
          </cell>
          <cell r="E676" t="str">
            <v>Yaounde</v>
          </cell>
        </row>
        <row r="677">
          <cell r="D677" t="str">
            <v>NRO_005</v>
          </cell>
          <cell r="E677" t="str">
            <v>NORD-OUEST</v>
          </cell>
        </row>
        <row r="678">
          <cell r="D678" t="str">
            <v>SUO_131</v>
          </cell>
          <cell r="E678" t="str">
            <v>SUD-OUEST</v>
          </cell>
        </row>
        <row r="679">
          <cell r="D679" t="str">
            <v>NRO_032</v>
          </cell>
          <cell r="E679" t="str">
            <v>NORD-OUEST</v>
          </cell>
        </row>
        <row r="680">
          <cell r="D680" t="str">
            <v>LIT_116</v>
          </cell>
          <cell r="E680" t="str">
            <v>LITTORAL</v>
          </cell>
        </row>
        <row r="681">
          <cell r="D681" t="str">
            <v>CTR_668</v>
          </cell>
          <cell r="E681" t="str">
            <v>Yaounde</v>
          </cell>
        </row>
        <row r="682">
          <cell r="D682" t="str">
            <v>NRO_031</v>
          </cell>
          <cell r="E682" t="str">
            <v>NORD-OUEST</v>
          </cell>
        </row>
        <row r="683">
          <cell r="D683" t="str">
            <v>NRD_154</v>
          </cell>
          <cell r="E683" t="str">
            <v>NORD</v>
          </cell>
        </row>
        <row r="684">
          <cell r="D684" t="str">
            <v>NRD_149</v>
          </cell>
          <cell r="E684" t="str">
            <v>Garoua</v>
          </cell>
        </row>
        <row r="685">
          <cell r="D685" t="str">
            <v>CTR_529</v>
          </cell>
          <cell r="E685" t="str">
            <v>Yaounde</v>
          </cell>
        </row>
        <row r="686">
          <cell r="D686" t="str">
            <v>ADM_036</v>
          </cell>
          <cell r="E686" t="str">
            <v>Ngaoundere</v>
          </cell>
        </row>
        <row r="687">
          <cell r="D687" t="str">
            <v>CTR_417</v>
          </cell>
          <cell r="E687" t="str">
            <v>Yaounde</v>
          </cell>
        </row>
        <row r="688">
          <cell r="D688" t="str">
            <v>ADM_037</v>
          </cell>
          <cell r="E688" t="str">
            <v>ADAMAOUA</v>
          </cell>
        </row>
        <row r="689">
          <cell r="D689" t="str">
            <v>LIT_610</v>
          </cell>
          <cell r="E689" t="str">
            <v>Douala</v>
          </cell>
        </row>
        <row r="690">
          <cell r="D690" t="str">
            <v>LIT_249</v>
          </cell>
          <cell r="E690" t="str">
            <v>Douala</v>
          </cell>
        </row>
        <row r="691">
          <cell r="D691" t="str">
            <v>LIT_763</v>
          </cell>
          <cell r="E691" t="str">
            <v>Douala</v>
          </cell>
        </row>
        <row r="692">
          <cell r="D692" t="str">
            <v>EXN_233</v>
          </cell>
          <cell r="E692" t="str">
            <v>Maroua</v>
          </cell>
        </row>
        <row r="693">
          <cell r="D693" t="str">
            <v>EXN_157</v>
          </cell>
          <cell r="E693" t="str">
            <v>EXTREME-NORD</v>
          </cell>
        </row>
        <row r="694">
          <cell r="D694" t="str">
            <v>ADM_172</v>
          </cell>
          <cell r="E694" t="str">
            <v>Ngaoundere</v>
          </cell>
        </row>
        <row r="695">
          <cell r="D695" t="str">
            <v>ADM_164</v>
          </cell>
          <cell r="E695" t="str">
            <v>Ngaoundere</v>
          </cell>
        </row>
        <row r="696">
          <cell r="D696" t="str">
            <v>CTR_475</v>
          </cell>
          <cell r="E696" t="str">
            <v>Yaounde</v>
          </cell>
        </row>
        <row r="697">
          <cell r="D697" t="str">
            <v>LIT_482</v>
          </cell>
          <cell r="E697" t="str">
            <v>Douala</v>
          </cell>
        </row>
        <row r="698">
          <cell r="D698" t="str">
            <v>CTR_726</v>
          </cell>
          <cell r="E698" t="str">
            <v>Yaounde</v>
          </cell>
        </row>
        <row r="699">
          <cell r="D699" t="str">
            <v>CTR_1057</v>
          </cell>
          <cell r="E699" t="str">
            <v>Yaounde</v>
          </cell>
        </row>
        <row r="700">
          <cell r="D700" t="str">
            <v>CTR_056</v>
          </cell>
          <cell r="E700" t="str">
            <v>Yaounde</v>
          </cell>
        </row>
        <row r="701">
          <cell r="D701" t="str">
            <v>LIT_374</v>
          </cell>
          <cell r="E701" t="str">
            <v>Douala</v>
          </cell>
        </row>
        <row r="702">
          <cell r="D702" t="str">
            <v>ADM_142</v>
          </cell>
          <cell r="E702" t="str">
            <v>ADAMAOUA</v>
          </cell>
        </row>
        <row r="703">
          <cell r="D703" t="str">
            <v>LIT_741</v>
          </cell>
          <cell r="E703" t="str">
            <v>Douala</v>
          </cell>
        </row>
        <row r="704">
          <cell r="D704" t="str">
            <v>EXN_085</v>
          </cell>
          <cell r="E704" t="str">
            <v>Maroua</v>
          </cell>
        </row>
        <row r="705">
          <cell r="D705" t="str">
            <v>NRO_063</v>
          </cell>
          <cell r="E705" t="str">
            <v>NORD-OUEST</v>
          </cell>
        </row>
        <row r="706">
          <cell r="D706" t="str">
            <v>CTR_322</v>
          </cell>
          <cell r="E706" t="str">
            <v>Yaounde</v>
          </cell>
        </row>
        <row r="707">
          <cell r="D707" t="str">
            <v>LIT_614</v>
          </cell>
          <cell r="E707" t="str">
            <v>Douala</v>
          </cell>
        </row>
        <row r="708">
          <cell r="D708" t="str">
            <v>LIT_678</v>
          </cell>
          <cell r="E708" t="str">
            <v>Douala</v>
          </cell>
        </row>
        <row r="709">
          <cell r="D709" t="str">
            <v>CTR_007</v>
          </cell>
          <cell r="E709" t="str">
            <v>Yaounde</v>
          </cell>
        </row>
        <row r="710">
          <cell r="D710" t="str">
            <v>CTR_011</v>
          </cell>
          <cell r="E710" t="str">
            <v>Yaounde</v>
          </cell>
        </row>
        <row r="711">
          <cell r="D711" t="str">
            <v>EXN_017</v>
          </cell>
          <cell r="E711" t="str">
            <v>EXTREME-NORD</v>
          </cell>
        </row>
        <row r="712">
          <cell r="D712" t="str">
            <v>CTR_367</v>
          </cell>
          <cell r="E712" t="str">
            <v>CENTRE</v>
          </cell>
        </row>
        <row r="713">
          <cell r="D713" t="str">
            <v>EXN_096</v>
          </cell>
          <cell r="E713" t="str">
            <v>EXTREME-NORD</v>
          </cell>
        </row>
        <row r="714">
          <cell r="D714" t="str">
            <v>NRO_034</v>
          </cell>
          <cell r="E714" t="str">
            <v>NORD-OUEST</v>
          </cell>
        </row>
        <row r="715">
          <cell r="D715" t="str">
            <v>NRO_246</v>
          </cell>
          <cell r="E715" t="str">
            <v>NORD-OUEST</v>
          </cell>
        </row>
        <row r="716">
          <cell r="D716" t="str">
            <v>NRO_058</v>
          </cell>
          <cell r="E716" t="str">
            <v>NORD-OUEST</v>
          </cell>
        </row>
        <row r="717">
          <cell r="D717" t="str">
            <v>NRO_239</v>
          </cell>
          <cell r="E717" t="str">
            <v>NORD-OUEST</v>
          </cell>
        </row>
        <row r="718">
          <cell r="D718" t="str">
            <v>NRO_233</v>
          </cell>
          <cell r="E718" t="str">
            <v>NORD-OUEST</v>
          </cell>
        </row>
        <row r="719">
          <cell r="D719" t="str">
            <v>OST_096</v>
          </cell>
          <cell r="E719" t="str">
            <v>OUEST</v>
          </cell>
        </row>
        <row r="720">
          <cell r="D720" t="str">
            <v>EXN_146</v>
          </cell>
          <cell r="E720" t="str">
            <v>Maroua</v>
          </cell>
        </row>
        <row r="721">
          <cell r="D721" t="str">
            <v>NRO_256</v>
          </cell>
          <cell r="E721" t="str">
            <v>NORD-OUEST</v>
          </cell>
        </row>
        <row r="722">
          <cell r="D722" t="str">
            <v>CTR_214</v>
          </cell>
          <cell r="E722" t="str">
            <v>Yaounde</v>
          </cell>
        </row>
        <row r="723">
          <cell r="D723" t="str">
            <v>ADM_180</v>
          </cell>
          <cell r="E723" t="str">
            <v>Ngaoundere</v>
          </cell>
        </row>
        <row r="724">
          <cell r="D724" t="str">
            <v>CTR_248</v>
          </cell>
          <cell r="E724" t="str">
            <v>Yaounde</v>
          </cell>
        </row>
        <row r="725">
          <cell r="D725" t="str">
            <v>EXN_046</v>
          </cell>
          <cell r="E725" t="str">
            <v>Maroua</v>
          </cell>
        </row>
        <row r="726">
          <cell r="D726" t="str">
            <v>NRO_088</v>
          </cell>
          <cell r="E726" t="str">
            <v>NORD-OUEST</v>
          </cell>
        </row>
        <row r="727">
          <cell r="D727" t="str">
            <v>EXN_141</v>
          </cell>
          <cell r="E727" t="str">
            <v>EXTREME-NORD</v>
          </cell>
        </row>
        <row r="728">
          <cell r="D728" t="str">
            <v>SUO_216</v>
          </cell>
          <cell r="E728" t="str">
            <v>SUD-OUEST</v>
          </cell>
        </row>
        <row r="729">
          <cell r="D729" t="str">
            <v>ADM_131</v>
          </cell>
          <cell r="E729" t="str">
            <v>Ngaoundere</v>
          </cell>
        </row>
        <row r="730">
          <cell r="D730" t="str">
            <v>CTR_302</v>
          </cell>
          <cell r="E730" t="str">
            <v>CENTRE</v>
          </cell>
        </row>
        <row r="731">
          <cell r="D731" t="str">
            <v>LIT_445</v>
          </cell>
          <cell r="E731" t="str">
            <v>Douala</v>
          </cell>
        </row>
        <row r="732">
          <cell r="D732" t="str">
            <v>SUO_233</v>
          </cell>
          <cell r="E732" t="str">
            <v>SUD-OUEST</v>
          </cell>
        </row>
        <row r="733">
          <cell r="D733" t="str">
            <v>ADM_057</v>
          </cell>
          <cell r="E733" t="str">
            <v>Ngaoundere</v>
          </cell>
        </row>
        <row r="734">
          <cell r="D734" t="str">
            <v>NRD_147</v>
          </cell>
          <cell r="E734" t="str">
            <v>NORD</v>
          </cell>
        </row>
        <row r="735">
          <cell r="D735" t="str">
            <v>SUD_094</v>
          </cell>
          <cell r="E735" t="str">
            <v>LITTORAL</v>
          </cell>
        </row>
        <row r="736">
          <cell r="D736" t="str">
            <v>CTR_643</v>
          </cell>
          <cell r="E736" t="str">
            <v>Yaounde</v>
          </cell>
        </row>
        <row r="737">
          <cell r="D737" t="str">
            <v>LIT_009</v>
          </cell>
          <cell r="E737" t="str">
            <v>Douala</v>
          </cell>
        </row>
        <row r="738">
          <cell r="D738" t="str">
            <v>CTR_725</v>
          </cell>
          <cell r="E738" t="str">
            <v>Yaounde</v>
          </cell>
        </row>
        <row r="739">
          <cell r="D739" t="str">
            <v>CTR_434</v>
          </cell>
          <cell r="E739" t="str">
            <v>CENTRE</v>
          </cell>
        </row>
        <row r="740">
          <cell r="D740" t="str">
            <v>CTR_096</v>
          </cell>
          <cell r="E740" t="str">
            <v>Yaounde</v>
          </cell>
        </row>
        <row r="741">
          <cell r="D741" t="str">
            <v>CTR_320</v>
          </cell>
          <cell r="E741" t="str">
            <v>Yaounde</v>
          </cell>
        </row>
        <row r="742">
          <cell r="D742" t="str">
            <v>CTR_128</v>
          </cell>
          <cell r="E742" t="str">
            <v>Yaounde</v>
          </cell>
        </row>
        <row r="743">
          <cell r="D743" t="str">
            <v>NRO_135</v>
          </cell>
          <cell r="E743" t="str">
            <v>NORD-OUEST</v>
          </cell>
        </row>
        <row r="744">
          <cell r="D744" t="str">
            <v>CTR_303</v>
          </cell>
          <cell r="E744" t="str">
            <v>CENTRE</v>
          </cell>
        </row>
        <row r="745">
          <cell r="D745" t="str">
            <v>CTR_1055</v>
          </cell>
          <cell r="E745" t="str">
            <v>Yaounde</v>
          </cell>
        </row>
        <row r="746">
          <cell r="D746" t="str">
            <v>NRD_024</v>
          </cell>
          <cell r="E746" t="str">
            <v>NORD</v>
          </cell>
        </row>
        <row r="747">
          <cell r="D747" t="str">
            <v>CTR_132</v>
          </cell>
          <cell r="E747" t="str">
            <v>Yaounde</v>
          </cell>
        </row>
        <row r="748">
          <cell r="D748" t="str">
            <v>EXN_156</v>
          </cell>
          <cell r="E748" t="str">
            <v>Maroua</v>
          </cell>
        </row>
        <row r="749">
          <cell r="D749" t="str">
            <v>LIT_366</v>
          </cell>
          <cell r="E749" t="str">
            <v>Douala</v>
          </cell>
        </row>
        <row r="750">
          <cell r="D750" t="str">
            <v>SUO_210</v>
          </cell>
          <cell r="E750" t="str">
            <v>SUD-OUEST</v>
          </cell>
        </row>
        <row r="751">
          <cell r="D751" t="str">
            <v>LIT_686</v>
          </cell>
          <cell r="E751" t="str">
            <v>Douala</v>
          </cell>
        </row>
        <row r="752">
          <cell r="D752" t="str">
            <v>OST_214</v>
          </cell>
          <cell r="E752" t="str">
            <v>Bafoussam</v>
          </cell>
        </row>
        <row r="753">
          <cell r="D753" t="str">
            <v>SUD_079</v>
          </cell>
          <cell r="E753" t="str">
            <v>CENTRE</v>
          </cell>
        </row>
        <row r="754">
          <cell r="D754" t="str">
            <v>NRO_119</v>
          </cell>
          <cell r="E754" t="str">
            <v>NORD-OUEST</v>
          </cell>
        </row>
        <row r="755">
          <cell r="D755" t="str">
            <v>LIT_417</v>
          </cell>
          <cell r="E755" t="str">
            <v>Douala</v>
          </cell>
        </row>
        <row r="756">
          <cell r="D756" t="str">
            <v>ADM_109</v>
          </cell>
          <cell r="E756" t="str">
            <v>ADAMAOUA</v>
          </cell>
        </row>
        <row r="757">
          <cell r="D757" t="str">
            <v>CTR_159</v>
          </cell>
          <cell r="E757" t="str">
            <v>Yaounde</v>
          </cell>
        </row>
        <row r="758">
          <cell r="D758" t="str">
            <v>CTR_867</v>
          </cell>
          <cell r="E758" t="str">
            <v>CENTRE</v>
          </cell>
        </row>
        <row r="759">
          <cell r="D759" t="str">
            <v>CTR_064</v>
          </cell>
          <cell r="E759" t="str">
            <v>Yaounde</v>
          </cell>
        </row>
        <row r="760">
          <cell r="D760" t="str">
            <v>CTR_200</v>
          </cell>
          <cell r="E760" t="str">
            <v>Yaounde</v>
          </cell>
        </row>
        <row r="761">
          <cell r="D761" t="str">
            <v>CTR_130</v>
          </cell>
          <cell r="E761" t="str">
            <v>Yaounde</v>
          </cell>
        </row>
        <row r="762">
          <cell r="D762" t="str">
            <v>CTR_521</v>
          </cell>
          <cell r="E762" t="str">
            <v>Yaounde</v>
          </cell>
        </row>
        <row r="763">
          <cell r="D763" t="str">
            <v>CTR_872</v>
          </cell>
          <cell r="E763" t="str">
            <v>CENTRE</v>
          </cell>
        </row>
        <row r="764">
          <cell r="D764" t="str">
            <v>LIT_212</v>
          </cell>
          <cell r="E764" t="str">
            <v>LITTORAL</v>
          </cell>
        </row>
        <row r="765">
          <cell r="D765" t="str">
            <v>EXN_145</v>
          </cell>
          <cell r="E765" t="str">
            <v>Maroua</v>
          </cell>
        </row>
        <row r="766">
          <cell r="D766" t="str">
            <v>LIT_771</v>
          </cell>
          <cell r="E766" t="str">
            <v>Douala</v>
          </cell>
        </row>
        <row r="767">
          <cell r="D767" t="str">
            <v>OST_002</v>
          </cell>
          <cell r="E767" t="str">
            <v>Bafoussam</v>
          </cell>
        </row>
        <row r="768">
          <cell r="D768" t="str">
            <v>OST_115</v>
          </cell>
          <cell r="E768" t="str">
            <v>OUEST</v>
          </cell>
        </row>
        <row r="769">
          <cell r="D769" t="str">
            <v>CTR_062</v>
          </cell>
          <cell r="E769" t="str">
            <v>CENTRE</v>
          </cell>
        </row>
        <row r="770">
          <cell r="D770" t="str">
            <v>ADM_026</v>
          </cell>
          <cell r="E770" t="str">
            <v>Ngaoundere</v>
          </cell>
        </row>
        <row r="771">
          <cell r="D771" t="str">
            <v>CTR_195</v>
          </cell>
          <cell r="E771" t="str">
            <v>Yaounde</v>
          </cell>
        </row>
        <row r="772">
          <cell r="D772" t="str">
            <v>OST_067</v>
          </cell>
          <cell r="E772" t="str">
            <v>OUEST</v>
          </cell>
        </row>
        <row r="773">
          <cell r="D773" t="str">
            <v>EXN_052</v>
          </cell>
          <cell r="E773" t="str">
            <v>EXTREME-NORD</v>
          </cell>
        </row>
        <row r="774">
          <cell r="D774" t="str">
            <v>LIT_446</v>
          </cell>
          <cell r="E774" t="str">
            <v>Douala</v>
          </cell>
        </row>
        <row r="775">
          <cell r="D775" t="str">
            <v>OST_009</v>
          </cell>
          <cell r="E775" t="str">
            <v>OUEST</v>
          </cell>
        </row>
        <row r="776">
          <cell r="D776" t="str">
            <v>ADM_076</v>
          </cell>
          <cell r="E776" t="str">
            <v>Ngaoundere</v>
          </cell>
        </row>
        <row r="777">
          <cell r="D777" t="str">
            <v>OST_165</v>
          </cell>
          <cell r="E777" t="str">
            <v>OUEST</v>
          </cell>
        </row>
        <row r="778">
          <cell r="D778" t="str">
            <v>OST_251</v>
          </cell>
          <cell r="E778" t="str">
            <v>OUEST</v>
          </cell>
        </row>
        <row r="779">
          <cell r="D779" t="str">
            <v>LIT_136</v>
          </cell>
          <cell r="E779" t="str">
            <v>LITTORAL</v>
          </cell>
        </row>
        <row r="780">
          <cell r="D780" t="str">
            <v>SUO_071</v>
          </cell>
          <cell r="E780" t="str">
            <v>SUD-OUEST</v>
          </cell>
        </row>
        <row r="781">
          <cell r="D781" t="str">
            <v>EXN_071</v>
          </cell>
          <cell r="E781" t="str">
            <v>Maroua</v>
          </cell>
        </row>
        <row r="782">
          <cell r="D782" t="str">
            <v>ADM_082</v>
          </cell>
          <cell r="E782" t="str">
            <v>ADAMAOUA</v>
          </cell>
        </row>
        <row r="783">
          <cell r="D783" t="str">
            <v>NRD_158</v>
          </cell>
          <cell r="E783" t="str">
            <v>Garoua</v>
          </cell>
        </row>
        <row r="784">
          <cell r="D784" t="str">
            <v>NRD_088</v>
          </cell>
          <cell r="E784" t="str">
            <v>NORD</v>
          </cell>
        </row>
        <row r="785">
          <cell r="D785" t="str">
            <v>CTR_164</v>
          </cell>
          <cell r="E785" t="str">
            <v>Yaounde</v>
          </cell>
        </row>
        <row r="786">
          <cell r="D786" t="str">
            <v>CTR_472</v>
          </cell>
          <cell r="E786" t="str">
            <v>Yaounde</v>
          </cell>
        </row>
        <row r="787">
          <cell r="D787" t="str">
            <v>EST_074</v>
          </cell>
          <cell r="E787" t="str">
            <v>CENTRE</v>
          </cell>
        </row>
        <row r="788">
          <cell r="D788" t="str">
            <v>EST_056</v>
          </cell>
          <cell r="E788" t="str">
            <v>CENTRE</v>
          </cell>
        </row>
        <row r="789">
          <cell r="D789" t="str">
            <v>ADM_099</v>
          </cell>
          <cell r="E789" t="str">
            <v>ADAMAOUA</v>
          </cell>
        </row>
        <row r="790">
          <cell r="D790" t="str">
            <v>EST_071</v>
          </cell>
          <cell r="E790" t="str">
            <v>CENTRE</v>
          </cell>
        </row>
        <row r="791">
          <cell r="D791" t="str">
            <v>ADM_018</v>
          </cell>
          <cell r="E791" t="str">
            <v>Ngaoundere</v>
          </cell>
        </row>
        <row r="792">
          <cell r="D792" t="str">
            <v>LIT_733</v>
          </cell>
          <cell r="E792" t="str">
            <v>Douala</v>
          </cell>
        </row>
        <row r="793">
          <cell r="D793" t="str">
            <v>CTR_079</v>
          </cell>
          <cell r="E793" t="str">
            <v>Yaounde</v>
          </cell>
        </row>
        <row r="794">
          <cell r="D794" t="str">
            <v>SUD_092</v>
          </cell>
          <cell r="E794" t="str">
            <v>CENTRE</v>
          </cell>
        </row>
        <row r="795">
          <cell r="D795" t="str">
            <v>SUD_121</v>
          </cell>
          <cell r="E795" t="str">
            <v>CENTRE</v>
          </cell>
        </row>
        <row r="796">
          <cell r="D796" t="str">
            <v>OST_172</v>
          </cell>
          <cell r="E796" t="str">
            <v>Bafoussam</v>
          </cell>
        </row>
        <row r="797">
          <cell r="D797" t="str">
            <v>LIT_336</v>
          </cell>
          <cell r="E797" t="str">
            <v>Douala</v>
          </cell>
        </row>
        <row r="798">
          <cell r="D798" t="str">
            <v>CTR_655</v>
          </cell>
          <cell r="E798" t="str">
            <v>Yaounde</v>
          </cell>
        </row>
        <row r="799">
          <cell r="D799" t="str">
            <v>EXN_251</v>
          </cell>
          <cell r="E799" t="str">
            <v>EXTREME-NORD</v>
          </cell>
        </row>
        <row r="800">
          <cell r="D800" t="str">
            <v>LIT_514</v>
          </cell>
          <cell r="E800" t="str">
            <v>LITTORAL</v>
          </cell>
        </row>
        <row r="801">
          <cell r="D801" t="str">
            <v>EST_028</v>
          </cell>
          <cell r="E801" t="str">
            <v>CENTRE</v>
          </cell>
        </row>
        <row r="802">
          <cell r="D802" t="str">
            <v>SUO_243</v>
          </cell>
          <cell r="E802" t="str">
            <v>SUD-OUEST</v>
          </cell>
        </row>
        <row r="803">
          <cell r="D803" t="str">
            <v>NRO_253</v>
          </cell>
          <cell r="E803" t="str">
            <v>NORD-OUEST</v>
          </cell>
        </row>
        <row r="804">
          <cell r="D804" t="str">
            <v>SUO_187</v>
          </cell>
          <cell r="E804" t="str">
            <v>SUD-OUEST</v>
          </cell>
        </row>
        <row r="805">
          <cell r="D805" t="str">
            <v>SUO_207</v>
          </cell>
          <cell r="E805" t="str">
            <v>SUD-OUEST</v>
          </cell>
        </row>
        <row r="806">
          <cell r="D806" t="str">
            <v>SUO_109</v>
          </cell>
          <cell r="E806" t="str">
            <v>SUD-OUEST</v>
          </cell>
        </row>
        <row r="807">
          <cell r="D807" t="str">
            <v>EXN_211</v>
          </cell>
          <cell r="E807" t="str">
            <v>EXTREME-NORD</v>
          </cell>
        </row>
        <row r="808">
          <cell r="D808" t="str">
            <v>CTR_748</v>
          </cell>
          <cell r="E808" t="str">
            <v>Yaounde</v>
          </cell>
        </row>
        <row r="809">
          <cell r="D809" t="str">
            <v>LIT_439</v>
          </cell>
          <cell r="E809" t="str">
            <v>Douala</v>
          </cell>
        </row>
        <row r="810">
          <cell r="D810" t="str">
            <v>EXN_207</v>
          </cell>
          <cell r="E810" t="str">
            <v>EXTREME-NORD</v>
          </cell>
        </row>
        <row r="811">
          <cell r="D811" t="str">
            <v>EXN_181</v>
          </cell>
          <cell r="E811" t="str">
            <v>EXTREME-NORD</v>
          </cell>
        </row>
        <row r="812">
          <cell r="D812" t="str">
            <v>EXN_229</v>
          </cell>
          <cell r="E812" t="str">
            <v>EXTREME-NORD</v>
          </cell>
        </row>
        <row r="813">
          <cell r="D813" t="str">
            <v>LIT_183</v>
          </cell>
          <cell r="E813" t="str">
            <v>Douala</v>
          </cell>
        </row>
        <row r="814">
          <cell r="D814" t="str">
            <v>LIT_162</v>
          </cell>
          <cell r="E814" t="str">
            <v>Douala</v>
          </cell>
        </row>
        <row r="815">
          <cell r="D815" t="str">
            <v>SUD_247</v>
          </cell>
          <cell r="E815" t="str">
            <v>CENTRE</v>
          </cell>
        </row>
        <row r="816">
          <cell r="D816" t="str">
            <v>CTR_774</v>
          </cell>
          <cell r="E816" t="str">
            <v>Yaounde</v>
          </cell>
        </row>
        <row r="817">
          <cell r="D817" t="str">
            <v>EXN_215</v>
          </cell>
          <cell r="E817" t="str">
            <v>EXTREME-NORD</v>
          </cell>
        </row>
        <row r="818">
          <cell r="D818" t="str">
            <v>EXN_029</v>
          </cell>
          <cell r="E818" t="str">
            <v>EXTREME-NORD</v>
          </cell>
        </row>
        <row r="819">
          <cell r="D819" t="str">
            <v>CTR_850</v>
          </cell>
          <cell r="E819" t="str">
            <v>Yaounde</v>
          </cell>
        </row>
        <row r="820">
          <cell r="D820" t="str">
            <v>LIT_587</v>
          </cell>
          <cell r="E820" t="str">
            <v>Douala</v>
          </cell>
        </row>
        <row r="821">
          <cell r="D821" t="str">
            <v>NRO_093</v>
          </cell>
          <cell r="E821" t="str">
            <v>NORD-OUEST</v>
          </cell>
        </row>
        <row r="822">
          <cell r="D822" t="str">
            <v>LIT_643</v>
          </cell>
          <cell r="E822" t="str">
            <v>Douala</v>
          </cell>
        </row>
        <row r="823">
          <cell r="D823" t="str">
            <v>EXN_171</v>
          </cell>
          <cell r="E823" t="str">
            <v>EXTREME-NORD</v>
          </cell>
        </row>
        <row r="824">
          <cell r="D824" t="str">
            <v>EST_094</v>
          </cell>
          <cell r="E824" t="str">
            <v>CENTRE</v>
          </cell>
        </row>
        <row r="825">
          <cell r="D825" t="str">
            <v>LIT_168</v>
          </cell>
          <cell r="E825" t="str">
            <v>Douala</v>
          </cell>
        </row>
        <row r="826">
          <cell r="D826" t="str">
            <v>NRD_006</v>
          </cell>
          <cell r="E826" t="str">
            <v>NORD</v>
          </cell>
        </row>
        <row r="827">
          <cell r="D827" t="str">
            <v>SUO_230</v>
          </cell>
          <cell r="E827" t="str">
            <v>SUD-OUEST</v>
          </cell>
        </row>
        <row r="828">
          <cell r="D828" t="str">
            <v>OST_205</v>
          </cell>
          <cell r="E828" t="str">
            <v>OUEST</v>
          </cell>
        </row>
        <row r="829">
          <cell r="D829" t="str">
            <v>NRD_100</v>
          </cell>
          <cell r="E829" t="str">
            <v>NORD</v>
          </cell>
        </row>
        <row r="830">
          <cell r="D830" t="str">
            <v>LIT_179</v>
          </cell>
          <cell r="E830" t="str">
            <v>Douala</v>
          </cell>
        </row>
        <row r="831">
          <cell r="D831" t="str">
            <v>CTR_311</v>
          </cell>
          <cell r="E831" t="str">
            <v>CENTRE</v>
          </cell>
        </row>
        <row r="832">
          <cell r="D832" t="str">
            <v>LIT_402</v>
          </cell>
          <cell r="E832" t="str">
            <v>CENTRE</v>
          </cell>
        </row>
        <row r="833">
          <cell r="D833" t="str">
            <v>SUO_114</v>
          </cell>
          <cell r="E833" t="str">
            <v>SUD-OUEST</v>
          </cell>
        </row>
        <row r="834">
          <cell r="D834" t="str">
            <v>SUO_126</v>
          </cell>
          <cell r="E834" t="str">
            <v>SUD-OUEST</v>
          </cell>
        </row>
        <row r="835">
          <cell r="D835" t="str">
            <v>SUO_115</v>
          </cell>
          <cell r="E835" t="str">
            <v>SUD-OUEST</v>
          </cell>
        </row>
        <row r="836">
          <cell r="D836" t="str">
            <v>SUO_111</v>
          </cell>
          <cell r="E836" t="str">
            <v>SUD-OUEST</v>
          </cell>
        </row>
        <row r="837">
          <cell r="D837" t="str">
            <v>SUO_125</v>
          </cell>
          <cell r="E837" t="str">
            <v>SUD-OUEST</v>
          </cell>
        </row>
        <row r="838">
          <cell r="D838" t="str">
            <v>ADM_075</v>
          </cell>
          <cell r="E838" t="str">
            <v>ADAMAOUA</v>
          </cell>
        </row>
        <row r="839">
          <cell r="D839" t="str">
            <v>NRD_055</v>
          </cell>
          <cell r="E839" t="str">
            <v>NORD</v>
          </cell>
        </row>
        <row r="840">
          <cell r="D840" t="str">
            <v>NRD_056</v>
          </cell>
          <cell r="E840" t="str">
            <v>NORD</v>
          </cell>
        </row>
        <row r="841">
          <cell r="D841" t="str">
            <v>OST_259</v>
          </cell>
          <cell r="E841" t="str">
            <v>OUEST</v>
          </cell>
        </row>
        <row r="842">
          <cell r="D842" t="str">
            <v>EST_072</v>
          </cell>
          <cell r="E842" t="str">
            <v>CENTRE</v>
          </cell>
        </row>
        <row r="843">
          <cell r="D843" t="str">
            <v>LIT_236</v>
          </cell>
          <cell r="E843" t="str">
            <v>Douala</v>
          </cell>
        </row>
        <row r="844">
          <cell r="D844" t="str">
            <v>LIT_074</v>
          </cell>
          <cell r="E844" t="str">
            <v>Douala</v>
          </cell>
        </row>
        <row r="845">
          <cell r="D845" t="str">
            <v>LIT_379</v>
          </cell>
          <cell r="E845" t="str">
            <v>Douala</v>
          </cell>
        </row>
        <row r="846">
          <cell r="D846" t="str">
            <v>LIT_528</v>
          </cell>
          <cell r="E846" t="str">
            <v>Douala</v>
          </cell>
        </row>
        <row r="847">
          <cell r="D847" t="str">
            <v>NRO_131</v>
          </cell>
          <cell r="E847" t="str">
            <v>NORD-OUEST</v>
          </cell>
        </row>
        <row r="848">
          <cell r="D848" t="str">
            <v>LIT_730</v>
          </cell>
          <cell r="E848" t="str">
            <v>Douala</v>
          </cell>
        </row>
        <row r="849">
          <cell r="D849" t="str">
            <v>SUO_220</v>
          </cell>
          <cell r="E849" t="str">
            <v>SUD-OUEST</v>
          </cell>
        </row>
        <row r="850">
          <cell r="D850" t="str">
            <v>LIT_694</v>
          </cell>
          <cell r="E850" t="str">
            <v>Douala</v>
          </cell>
        </row>
        <row r="851">
          <cell r="D851" t="str">
            <v>LIT_034</v>
          </cell>
          <cell r="E851" t="str">
            <v>Douala</v>
          </cell>
        </row>
        <row r="852">
          <cell r="D852" t="str">
            <v>SUO_183</v>
          </cell>
          <cell r="E852" t="str">
            <v>SUD-OUEST</v>
          </cell>
        </row>
        <row r="853">
          <cell r="D853" t="str">
            <v>NRO_064</v>
          </cell>
          <cell r="E853" t="str">
            <v>NORD-OUEST</v>
          </cell>
        </row>
        <row r="854">
          <cell r="D854" t="str">
            <v>NRO_065</v>
          </cell>
          <cell r="E854" t="str">
            <v>NORD-OUEST</v>
          </cell>
        </row>
        <row r="855">
          <cell r="D855" t="str">
            <v>NRO_226</v>
          </cell>
          <cell r="E855" t="str">
            <v>NORD-OUEST</v>
          </cell>
        </row>
        <row r="856">
          <cell r="D856" t="str">
            <v>LIT_641</v>
          </cell>
          <cell r="E856" t="str">
            <v>Douala</v>
          </cell>
        </row>
        <row r="857">
          <cell r="D857" t="str">
            <v>OST_123</v>
          </cell>
          <cell r="E857" t="str">
            <v>OUEST</v>
          </cell>
        </row>
        <row r="858">
          <cell r="D858" t="str">
            <v>CTR_762</v>
          </cell>
          <cell r="E858" t="str">
            <v>Yaounde</v>
          </cell>
        </row>
        <row r="859">
          <cell r="D859" t="str">
            <v>LIT_407</v>
          </cell>
          <cell r="E859" t="str">
            <v>Douala</v>
          </cell>
        </row>
        <row r="860">
          <cell r="D860" t="str">
            <v>SUO_169</v>
          </cell>
          <cell r="E860" t="str">
            <v>SUD-OUEST</v>
          </cell>
        </row>
        <row r="861">
          <cell r="D861" t="str">
            <v>NRO_016</v>
          </cell>
          <cell r="E861" t="str">
            <v>NORD-OUEST</v>
          </cell>
        </row>
        <row r="862">
          <cell r="D862" t="str">
            <v>NRO_126</v>
          </cell>
          <cell r="E862" t="str">
            <v>NORD-OUEST</v>
          </cell>
        </row>
        <row r="863">
          <cell r="D863" t="str">
            <v>NRO_124</v>
          </cell>
          <cell r="E863" t="str">
            <v>NORD-OUEST</v>
          </cell>
        </row>
        <row r="864">
          <cell r="D864" t="str">
            <v>EST_200</v>
          </cell>
          <cell r="E864" t="str">
            <v>CENTRE</v>
          </cell>
        </row>
        <row r="865">
          <cell r="D865" t="str">
            <v>OST_101</v>
          </cell>
          <cell r="E865" t="str">
            <v>OUEST</v>
          </cell>
        </row>
        <row r="866">
          <cell r="D866" t="str">
            <v>OST_362</v>
          </cell>
          <cell r="E866" t="str">
            <v>OUEST</v>
          </cell>
        </row>
        <row r="867">
          <cell r="D867" t="str">
            <v>LIT_314</v>
          </cell>
          <cell r="E867" t="str">
            <v>LITTORAL</v>
          </cell>
        </row>
        <row r="868">
          <cell r="D868" t="str">
            <v>OST_169</v>
          </cell>
          <cell r="E868" t="str">
            <v>Bafoussam</v>
          </cell>
        </row>
        <row r="869">
          <cell r="D869" t="str">
            <v>SUO_132</v>
          </cell>
          <cell r="E869" t="str">
            <v>SUD-OUEST</v>
          </cell>
        </row>
        <row r="870">
          <cell r="D870" t="str">
            <v>SUO_038</v>
          </cell>
          <cell r="E870" t="str">
            <v>SUD-OUEST</v>
          </cell>
        </row>
        <row r="871">
          <cell r="D871" t="str">
            <v>CTR_238</v>
          </cell>
          <cell r="E871" t="str">
            <v>Yaounde</v>
          </cell>
        </row>
        <row r="872">
          <cell r="D872" t="str">
            <v>LIT_343</v>
          </cell>
          <cell r="E872" t="str">
            <v>Douala</v>
          </cell>
        </row>
        <row r="873">
          <cell r="D873" t="str">
            <v>EXN_088</v>
          </cell>
          <cell r="E873" t="str">
            <v>Maroua</v>
          </cell>
        </row>
        <row r="874">
          <cell r="D874" t="str">
            <v>LIT_292</v>
          </cell>
          <cell r="E874" t="str">
            <v>Douala</v>
          </cell>
        </row>
        <row r="875">
          <cell r="D875" t="str">
            <v>NRO_148</v>
          </cell>
          <cell r="E875" t="str">
            <v>NORD-OUEST</v>
          </cell>
        </row>
        <row r="876">
          <cell r="D876" t="str">
            <v>LIT_283</v>
          </cell>
          <cell r="E876" t="str">
            <v>Douala</v>
          </cell>
        </row>
        <row r="877">
          <cell r="D877" t="str">
            <v>NRO_113</v>
          </cell>
          <cell r="E877" t="str">
            <v>NORD-OUEST</v>
          </cell>
        </row>
        <row r="878">
          <cell r="D878" t="str">
            <v>NRO_123</v>
          </cell>
          <cell r="E878" t="str">
            <v>NORD-OUEST</v>
          </cell>
        </row>
        <row r="879">
          <cell r="D879" t="str">
            <v>NRO_221</v>
          </cell>
          <cell r="E879" t="str">
            <v>NORD-OUEST</v>
          </cell>
        </row>
        <row r="880">
          <cell r="D880" t="str">
            <v>NRO_008</v>
          </cell>
          <cell r="E880" t="str">
            <v>NORD-OUEST</v>
          </cell>
        </row>
        <row r="881">
          <cell r="D881" t="str">
            <v>NRO_028</v>
          </cell>
          <cell r="E881" t="str">
            <v>NORD-OUEST</v>
          </cell>
        </row>
        <row r="882">
          <cell r="D882" t="str">
            <v>NRO_222</v>
          </cell>
          <cell r="E882" t="str">
            <v>NORD-OUEST</v>
          </cell>
        </row>
        <row r="883">
          <cell r="D883" t="str">
            <v>NRO_062</v>
          </cell>
          <cell r="E883" t="str">
            <v>NORD-OUEST</v>
          </cell>
        </row>
        <row r="884">
          <cell r="D884" t="str">
            <v>NRO_059</v>
          </cell>
          <cell r="E884" t="str">
            <v>NORD-OUEST</v>
          </cell>
        </row>
        <row r="885">
          <cell r="D885" t="str">
            <v>NRO_134</v>
          </cell>
          <cell r="E885" t="str">
            <v>SUD-OUEST</v>
          </cell>
        </row>
        <row r="886">
          <cell r="D886" t="str">
            <v>OST_113</v>
          </cell>
          <cell r="E886" t="str">
            <v>NORD-OUEST</v>
          </cell>
        </row>
        <row r="887">
          <cell r="D887" t="str">
            <v>NRO_002</v>
          </cell>
          <cell r="E887" t="str">
            <v>NORD-OUEST</v>
          </cell>
        </row>
        <row r="888">
          <cell r="D888" t="str">
            <v>NRO_147</v>
          </cell>
          <cell r="E888" t="str">
            <v>NORD-OUEST</v>
          </cell>
        </row>
        <row r="889">
          <cell r="D889" t="str">
            <v>NRO_243</v>
          </cell>
          <cell r="E889" t="str">
            <v>NORD-OUEST</v>
          </cell>
        </row>
        <row r="890">
          <cell r="D890" t="str">
            <v>NRO_229</v>
          </cell>
          <cell r="E890" t="str">
            <v>NORD-OUEST</v>
          </cell>
        </row>
        <row r="891">
          <cell r="D891" t="str">
            <v>CTR_337</v>
          </cell>
          <cell r="E891" t="str">
            <v>Yaounde</v>
          </cell>
        </row>
        <row r="892">
          <cell r="D892" t="str">
            <v>LIT_677</v>
          </cell>
          <cell r="E892" t="str">
            <v>Douala</v>
          </cell>
        </row>
        <row r="893">
          <cell r="D893" t="str">
            <v>CTR_484</v>
          </cell>
          <cell r="E893" t="str">
            <v>Yaounde</v>
          </cell>
        </row>
        <row r="894">
          <cell r="D894" t="str">
            <v>CTR_483</v>
          </cell>
          <cell r="E894" t="str">
            <v>Yaounde</v>
          </cell>
        </row>
        <row r="895">
          <cell r="D895" t="str">
            <v>NRO_117</v>
          </cell>
          <cell r="E895" t="str">
            <v>NORD-OUEST</v>
          </cell>
        </row>
        <row r="896">
          <cell r="D896" t="str">
            <v>NRO_125</v>
          </cell>
          <cell r="E896" t="str">
            <v>NORD-OUEST</v>
          </cell>
        </row>
        <row r="897">
          <cell r="D897" t="str">
            <v>NRO_130</v>
          </cell>
          <cell r="E897" t="str">
            <v>NORD-OUEST</v>
          </cell>
        </row>
        <row r="898">
          <cell r="D898" t="str">
            <v>NRO_120</v>
          </cell>
          <cell r="E898" t="str">
            <v>NORD-OUEST</v>
          </cell>
        </row>
        <row r="899">
          <cell r="D899" t="str">
            <v>NRO_122</v>
          </cell>
          <cell r="E899" t="str">
            <v>NORD-OUEST</v>
          </cell>
        </row>
        <row r="900">
          <cell r="D900" t="str">
            <v>NRO_067</v>
          </cell>
          <cell r="E900" t="str">
            <v>NORD-OUEST</v>
          </cell>
        </row>
        <row r="901">
          <cell r="D901" t="str">
            <v>NRO_029</v>
          </cell>
          <cell r="E901" t="str">
            <v>NORD-OUEST</v>
          </cell>
        </row>
        <row r="902">
          <cell r="D902" t="str">
            <v>NRO_118</v>
          </cell>
          <cell r="E902" t="str">
            <v>NORD-OUEST</v>
          </cell>
        </row>
        <row r="903">
          <cell r="D903" t="str">
            <v>NRO_244</v>
          </cell>
          <cell r="E903" t="str">
            <v>NORD-OUEST</v>
          </cell>
        </row>
        <row r="904">
          <cell r="D904" t="str">
            <v>CTR_771</v>
          </cell>
          <cell r="E904" t="str">
            <v>Yaounde</v>
          </cell>
        </row>
        <row r="905">
          <cell r="D905" t="str">
            <v>CTR_773</v>
          </cell>
          <cell r="E905" t="str">
            <v>Yaounde</v>
          </cell>
        </row>
        <row r="906">
          <cell r="D906" t="str">
            <v>CTR_342</v>
          </cell>
          <cell r="E906" t="str">
            <v>Yaounde</v>
          </cell>
        </row>
        <row r="907">
          <cell r="D907" t="str">
            <v>CTR_209</v>
          </cell>
          <cell r="E907" t="str">
            <v>Yaounde</v>
          </cell>
        </row>
        <row r="908">
          <cell r="D908" t="str">
            <v>CTR_621</v>
          </cell>
          <cell r="E908" t="str">
            <v>Yaounde</v>
          </cell>
        </row>
        <row r="909">
          <cell r="D909" t="str">
            <v>ADM_083</v>
          </cell>
          <cell r="E909" t="str">
            <v>Ngaoundere</v>
          </cell>
        </row>
        <row r="910">
          <cell r="D910" t="str">
            <v>CTR_377</v>
          </cell>
          <cell r="E910" t="str">
            <v>Yaounde</v>
          </cell>
        </row>
        <row r="911">
          <cell r="D911" t="str">
            <v>CTR_543</v>
          </cell>
          <cell r="E911" t="str">
            <v>Yaounde</v>
          </cell>
        </row>
        <row r="912">
          <cell r="D912" t="str">
            <v>CTR_570</v>
          </cell>
          <cell r="E912" t="str">
            <v>Yaounde</v>
          </cell>
        </row>
        <row r="913">
          <cell r="D913" t="str">
            <v>CTR_336</v>
          </cell>
          <cell r="E913" t="str">
            <v>Yaounde</v>
          </cell>
        </row>
        <row r="914">
          <cell r="D914" t="str">
            <v>CTR_578</v>
          </cell>
          <cell r="E914" t="str">
            <v>Yaounde</v>
          </cell>
        </row>
        <row r="915">
          <cell r="D915" t="str">
            <v>LIT_419</v>
          </cell>
          <cell r="E915" t="str">
            <v>Douala</v>
          </cell>
        </row>
        <row r="916">
          <cell r="D916" t="str">
            <v>LIT_339</v>
          </cell>
          <cell r="E916" t="str">
            <v>Douala</v>
          </cell>
        </row>
        <row r="917">
          <cell r="D917" t="str">
            <v>EXN_217</v>
          </cell>
          <cell r="E917" t="str">
            <v>Maroua</v>
          </cell>
        </row>
        <row r="918">
          <cell r="D918" t="str">
            <v>CTR_1052</v>
          </cell>
          <cell r="E918" t="str">
            <v>Yaounde</v>
          </cell>
        </row>
        <row r="919">
          <cell r="D919" t="str">
            <v>LIT_151</v>
          </cell>
          <cell r="E919" t="str">
            <v>Douala</v>
          </cell>
        </row>
        <row r="920">
          <cell r="D920" t="str">
            <v>CTR_347</v>
          </cell>
          <cell r="E920" t="str">
            <v>Yaounde</v>
          </cell>
        </row>
        <row r="921">
          <cell r="D921" t="str">
            <v>CTR_370</v>
          </cell>
          <cell r="E921" t="str">
            <v>Yaounde</v>
          </cell>
        </row>
        <row r="922">
          <cell r="D922" t="str">
            <v>NRD_141</v>
          </cell>
          <cell r="E922" t="str">
            <v>Garoua</v>
          </cell>
        </row>
        <row r="923">
          <cell r="D923" t="str">
            <v>CTR_042</v>
          </cell>
          <cell r="E923" t="str">
            <v>Yaounde</v>
          </cell>
        </row>
        <row r="924">
          <cell r="D924" t="str">
            <v>SUD_001</v>
          </cell>
          <cell r="E924" t="str">
            <v>LITTORAL</v>
          </cell>
        </row>
        <row r="925">
          <cell r="D925" t="str">
            <v>SUD_053</v>
          </cell>
          <cell r="E925" t="str">
            <v>LITTORAL</v>
          </cell>
        </row>
        <row r="926">
          <cell r="D926" t="str">
            <v>CTR_649</v>
          </cell>
          <cell r="E926" t="str">
            <v>Yaounde</v>
          </cell>
        </row>
        <row r="927">
          <cell r="D927" t="str">
            <v>SUD_021</v>
          </cell>
          <cell r="E927" t="str">
            <v>CENTRE</v>
          </cell>
        </row>
        <row r="928">
          <cell r="D928" t="str">
            <v>SUO_154</v>
          </cell>
          <cell r="E928" t="str">
            <v>SUD-OUEST</v>
          </cell>
        </row>
        <row r="929">
          <cell r="D929" t="str">
            <v>LIT_057</v>
          </cell>
          <cell r="E929" t="str">
            <v>Douala</v>
          </cell>
        </row>
        <row r="930">
          <cell r="D930" t="str">
            <v>CTR_389</v>
          </cell>
          <cell r="E930" t="str">
            <v>Yaounde</v>
          </cell>
        </row>
        <row r="931">
          <cell r="D931" t="str">
            <v>LIT_451</v>
          </cell>
          <cell r="E931" t="str">
            <v>Douala</v>
          </cell>
        </row>
        <row r="932">
          <cell r="D932" t="str">
            <v>CTR_375</v>
          </cell>
          <cell r="E932" t="str">
            <v>Yaounde</v>
          </cell>
        </row>
        <row r="933">
          <cell r="D933" t="str">
            <v>SUO_062</v>
          </cell>
          <cell r="E933" t="str">
            <v>SUD-OUEST</v>
          </cell>
        </row>
        <row r="934">
          <cell r="D934" t="str">
            <v>EST_195</v>
          </cell>
          <cell r="E934" t="str">
            <v>CENTRE</v>
          </cell>
        </row>
        <row r="935">
          <cell r="D935" t="str">
            <v>LIT_223</v>
          </cell>
          <cell r="E935" t="str">
            <v>Douala</v>
          </cell>
        </row>
        <row r="936">
          <cell r="D936" t="str">
            <v>CTR_759</v>
          </cell>
          <cell r="E936" t="str">
            <v>Yaounde</v>
          </cell>
        </row>
        <row r="937">
          <cell r="D937" t="str">
            <v>CTR_474</v>
          </cell>
          <cell r="E937" t="str">
            <v>Yaounde</v>
          </cell>
        </row>
        <row r="938">
          <cell r="D938" t="str">
            <v>CTR_014</v>
          </cell>
          <cell r="E938" t="str">
            <v>Yaounde</v>
          </cell>
        </row>
        <row r="939">
          <cell r="D939" t="str">
            <v>CTR_940</v>
          </cell>
          <cell r="E939" t="str">
            <v>Yaounde</v>
          </cell>
        </row>
        <row r="940">
          <cell r="D940" t="str">
            <v>SUO_212</v>
          </cell>
          <cell r="E940" t="str">
            <v>SUD-OUEST</v>
          </cell>
        </row>
        <row r="941">
          <cell r="D941" t="str">
            <v>CTR_526</v>
          </cell>
          <cell r="E941" t="str">
            <v>Yaounde</v>
          </cell>
        </row>
        <row r="942">
          <cell r="D942" t="str">
            <v>LIT_778</v>
          </cell>
          <cell r="E942" t="str">
            <v>Douala</v>
          </cell>
        </row>
        <row r="943">
          <cell r="D943" t="str">
            <v>CTR_836</v>
          </cell>
          <cell r="E943" t="str">
            <v>Yaounde</v>
          </cell>
        </row>
        <row r="944">
          <cell r="D944" t="str">
            <v>OST_102</v>
          </cell>
          <cell r="E944" t="str">
            <v>OUEST</v>
          </cell>
        </row>
        <row r="945">
          <cell r="D945" t="str">
            <v>OST_360</v>
          </cell>
          <cell r="E945" t="str">
            <v>OUEST</v>
          </cell>
        </row>
        <row r="946">
          <cell r="D946" t="str">
            <v>LIT_665</v>
          </cell>
          <cell r="E946" t="str">
            <v>Douala</v>
          </cell>
        </row>
        <row r="947">
          <cell r="D947" t="str">
            <v>EST_079</v>
          </cell>
          <cell r="E947" t="str">
            <v>CENTRE</v>
          </cell>
        </row>
        <row r="948">
          <cell r="D948" t="str">
            <v>OST_083</v>
          </cell>
          <cell r="E948" t="str">
            <v>OUEST</v>
          </cell>
        </row>
        <row r="949">
          <cell r="D949" t="str">
            <v>CTR_196</v>
          </cell>
          <cell r="E949" t="str">
            <v>Yaounde</v>
          </cell>
        </row>
        <row r="950">
          <cell r="D950" t="str">
            <v>NRO_254</v>
          </cell>
          <cell r="E950" t="str">
            <v>NORD-OUEST</v>
          </cell>
        </row>
        <row r="951">
          <cell r="D951" t="str">
            <v>LIT_447</v>
          </cell>
          <cell r="E951" t="str">
            <v>Douala</v>
          </cell>
        </row>
        <row r="952">
          <cell r="D952" t="str">
            <v>LIT_268</v>
          </cell>
          <cell r="E952" t="str">
            <v>Douala</v>
          </cell>
        </row>
        <row r="953">
          <cell r="D953" t="str">
            <v>CTR_559</v>
          </cell>
          <cell r="E953" t="str">
            <v>Yaounde</v>
          </cell>
        </row>
        <row r="954">
          <cell r="D954" t="str">
            <v>CTR_341</v>
          </cell>
          <cell r="E954" t="str">
            <v>Yaounde</v>
          </cell>
        </row>
        <row r="955">
          <cell r="D955" t="str">
            <v>SUO_185</v>
          </cell>
          <cell r="E955" t="str">
            <v>SUD-OUEST</v>
          </cell>
        </row>
        <row r="956">
          <cell r="D956" t="str">
            <v>CTR_750</v>
          </cell>
          <cell r="E956" t="str">
            <v>Yaounde</v>
          </cell>
        </row>
        <row r="957">
          <cell r="D957" t="str">
            <v>LIT_055</v>
          </cell>
          <cell r="E957" t="str">
            <v>Douala</v>
          </cell>
        </row>
        <row r="958">
          <cell r="D958" t="str">
            <v>CTR_539</v>
          </cell>
          <cell r="E958" t="str">
            <v>Yaounde</v>
          </cell>
        </row>
        <row r="959">
          <cell r="D959" t="str">
            <v>LIT_618</v>
          </cell>
          <cell r="E959" t="str">
            <v>Douala</v>
          </cell>
        </row>
        <row r="960">
          <cell r="D960" t="str">
            <v>SUO_116</v>
          </cell>
          <cell r="E960" t="str">
            <v>SUD-OUEST</v>
          </cell>
        </row>
        <row r="961">
          <cell r="D961" t="str">
            <v>SUO_113</v>
          </cell>
          <cell r="E961" t="str">
            <v>SUD-OUEST</v>
          </cell>
        </row>
        <row r="962">
          <cell r="D962" t="str">
            <v>EXN_067</v>
          </cell>
          <cell r="E962" t="str">
            <v>Maroua</v>
          </cell>
        </row>
        <row r="963">
          <cell r="D963" t="str">
            <v>EST_080</v>
          </cell>
          <cell r="E963" t="str">
            <v>CENTRE</v>
          </cell>
        </row>
        <row r="964">
          <cell r="D964" t="str">
            <v>CTR_920</v>
          </cell>
          <cell r="E964" t="str">
            <v>Yaounde</v>
          </cell>
        </row>
        <row r="965">
          <cell r="D965" t="str">
            <v>CTR_953</v>
          </cell>
          <cell r="E965" t="str">
            <v>Yaounde</v>
          </cell>
        </row>
        <row r="966">
          <cell r="D966" t="str">
            <v>NRD_039</v>
          </cell>
          <cell r="E966" t="str">
            <v>Garoua</v>
          </cell>
        </row>
        <row r="967">
          <cell r="D967" t="str">
            <v>LIT_765</v>
          </cell>
          <cell r="E967" t="str">
            <v>Douala</v>
          </cell>
        </row>
        <row r="968">
          <cell r="D968" t="str">
            <v>LIT_250</v>
          </cell>
          <cell r="E968" t="str">
            <v>Douala</v>
          </cell>
        </row>
        <row r="969">
          <cell r="D969" t="str">
            <v>LIT_248</v>
          </cell>
          <cell r="E969" t="str">
            <v>Douala</v>
          </cell>
        </row>
        <row r="970">
          <cell r="D970" t="str">
            <v>LIT_648</v>
          </cell>
          <cell r="E970" t="str">
            <v>Douala</v>
          </cell>
        </row>
        <row r="971">
          <cell r="D971" t="str">
            <v>SUD_016</v>
          </cell>
          <cell r="E971" t="str">
            <v>CENTRE</v>
          </cell>
        </row>
        <row r="972">
          <cell r="D972" t="str">
            <v>LIT_008</v>
          </cell>
          <cell r="E972" t="str">
            <v>Douala</v>
          </cell>
        </row>
        <row r="973">
          <cell r="D973" t="str">
            <v>LIT_411</v>
          </cell>
          <cell r="E973" t="str">
            <v>Douala</v>
          </cell>
        </row>
        <row r="974">
          <cell r="D974" t="str">
            <v>LIT_381</v>
          </cell>
          <cell r="E974" t="str">
            <v>Douala</v>
          </cell>
        </row>
        <row r="975">
          <cell r="D975" t="str">
            <v>CTR_551</v>
          </cell>
          <cell r="E975" t="str">
            <v>Yaounde</v>
          </cell>
        </row>
        <row r="976">
          <cell r="D976" t="str">
            <v>LIT_791</v>
          </cell>
          <cell r="E976" t="str">
            <v>Douala</v>
          </cell>
        </row>
        <row r="977">
          <cell r="D977" t="str">
            <v>CTR_078</v>
          </cell>
          <cell r="E977" t="str">
            <v>Yaounde</v>
          </cell>
        </row>
        <row r="978">
          <cell r="D978" t="str">
            <v>CTR_044</v>
          </cell>
          <cell r="E978" t="str">
            <v>Yaounde</v>
          </cell>
        </row>
        <row r="979">
          <cell r="D979" t="str">
            <v>CTR_513</v>
          </cell>
          <cell r="E979" t="str">
            <v>Yaounde</v>
          </cell>
        </row>
        <row r="980">
          <cell r="D980" t="str">
            <v>LIT_038</v>
          </cell>
          <cell r="E980" t="str">
            <v>Douala</v>
          </cell>
        </row>
        <row r="981">
          <cell r="D981" t="str">
            <v>LIT_596</v>
          </cell>
          <cell r="E981" t="str">
            <v>Douala</v>
          </cell>
        </row>
        <row r="982">
          <cell r="D982" t="str">
            <v>CTR_431</v>
          </cell>
          <cell r="E982" t="str">
            <v>Yaounde</v>
          </cell>
        </row>
        <row r="983">
          <cell r="D983" t="str">
            <v>LIT_275</v>
          </cell>
          <cell r="E983" t="str">
            <v>Douala</v>
          </cell>
        </row>
        <row r="984">
          <cell r="D984" t="str">
            <v>LIT_420</v>
          </cell>
          <cell r="E984" t="str">
            <v>Douala</v>
          </cell>
        </row>
        <row r="985">
          <cell r="D985" t="str">
            <v>LIT_247</v>
          </cell>
          <cell r="E985" t="str">
            <v>Douala</v>
          </cell>
        </row>
        <row r="986">
          <cell r="D986" t="str">
            <v>LIT_712</v>
          </cell>
          <cell r="E986" t="str">
            <v>Douala</v>
          </cell>
        </row>
        <row r="987">
          <cell r="D987" t="str">
            <v>SUD_224</v>
          </cell>
          <cell r="E987" t="str">
            <v>CENTRE</v>
          </cell>
        </row>
        <row r="988">
          <cell r="D988" t="str">
            <v>CTR_522</v>
          </cell>
          <cell r="E988" t="str">
            <v>Yaounde</v>
          </cell>
        </row>
        <row r="989">
          <cell r="D989" t="str">
            <v>LIT_667</v>
          </cell>
          <cell r="E989" t="str">
            <v>Douala</v>
          </cell>
        </row>
        <row r="990">
          <cell r="D990" t="str">
            <v>EXN_204</v>
          </cell>
          <cell r="E990" t="str">
            <v>Maroua</v>
          </cell>
        </row>
        <row r="991">
          <cell r="D991" t="str">
            <v>LIT_684</v>
          </cell>
          <cell r="E991" t="str">
            <v>Douala</v>
          </cell>
        </row>
        <row r="992">
          <cell r="D992" t="str">
            <v>LIT_258</v>
          </cell>
          <cell r="E992" t="str">
            <v>Douala</v>
          </cell>
        </row>
        <row r="993">
          <cell r="D993" t="str">
            <v>LIT_098</v>
          </cell>
          <cell r="E993" t="str">
            <v>Douala</v>
          </cell>
        </row>
        <row r="994">
          <cell r="D994" t="str">
            <v>OST_118</v>
          </cell>
          <cell r="E994" t="str">
            <v>Bafoussam</v>
          </cell>
        </row>
        <row r="995">
          <cell r="D995" t="str">
            <v>LIT_157</v>
          </cell>
          <cell r="E995" t="str">
            <v>Douala</v>
          </cell>
        </row>
        <row r="996">
          <cell r="D996" t="str">
            <v>OST_239</v>
          </cell>
          <cell r="E996" t="str">
            <v>OUEST</v>
          </cell>
        </row>
        <row r="997">
          <cell r="D997" t="str">
            <v>CTR_719</v>
          </cell>
          <cell r="E997" t="str">
            <v>Yaounde</v>
          </cell>
        </row>
        <row r="998">
          <cell r="D998" t="str">
            <v>EXN_185</v>
          </cell>
          <cell r="E998" t="str">
            <v>EXTREME-NORD</v>
          </cell>
        </row>
        <row r="999">
          <cell r="D999" t="str">
            <v>NRD_142</v>
          </cell>
          <cell r="E999" t="str">
            <v>Garoua</v>
          </cell>
        </row>
        <row r="1000">
          <cell r="D1000" t="str">
            <v>EXN_019</v>
          </cell>
          <cell r="E1000" t="str">
            <v>EXTREME-NORD</v>
          </cell>
        </row>
        <row r="1001">
          <cell r="D1001" t="str">
            <v>LIT_103</v>
          </cell>
          <cell r="E1001" t="str">
            <v>Douala</v>
          </cell>
        </row>
        <row r="1002">
          <cell r="D1002" t="str">
            <v>EXN_153</v>
          </cell>
          <cell r="E1002" t="str">
            <v>EXTREME-NORD</v>
          </cell>
        </row>
        <row r="1003">
          <cell r="D1003" t="str">
            <v>LIT_300</v>
          </cell>
          <cell r="E1003" t="str">
            <v>Douala</v>
          </cell>
        </row>
        <row r="1004">
          <cell r="D1004" t="str">
            <v>EXN_008</v>
          </cell>
          <cell r="E1004" t="str">
            <v>EXTREME-NORD</v>
          </cell>
        </row>
        <row r="1005">
          <cell r="D1005" t="str">
            <v>SUD_060</v>
          </cell>
          <cell r="E1005" t="str">
            <v>CENTRE</v>
          </cell>
        </row>
        <row r="1006">
          <cell r="D1006" t="str">
            <v>LIT_727</v>
          </cell>
          <cell r="E1006" t="str">
            <v>Douala</v>
          </cell>
        </row>
        <row r="1007">
          <cell r="D1007" t="str">
            <v>EXN_012</v>
          </cell>
          <cell r="E1007" t="str">
            <v>EXTREME-NORD</v>
          </cell>
        </row>
        <row r="1008">
          <cell r="D1008" t="str">
            <v>NRD_160</v>
          </cell>
          <cell r="E1008" t="str">
            <v>Garoua</v>
          </cell>
        </row>
        <row r="1009">
          <cell r="D1009" t="str">
            <v>OST_263</v>
          </cell>
          <cell r="E1009" t="str">
            <v>OUEST</v>
          </cell>
        </row>
        <row r="1010">
          <cell r="D1010" t="str">
            <v>SUO_045</v>
          </cell>
          <cell r="E1010" t="str">
            <v>SUD-OUEST</v>
          </cell>
        </row>
        <row r="1011">
          <cell r="D1011" t="str">
            <v>CTR_454</v>
          </cell>
          <cell r="E1011" t="str">
            <v>CENTRE</v>
          </cell>
        </row>
        <row r="1012">
          <cell r="D1012" t="str">
            <v>OST_020</v>
          </cell>
          <cell r="E1012" t="str">
            <v>OUEST</v>
          </cell>
        </row>
        <row r="1013">
          <cell r="D1013" t="str">
            <v>EXN_140</v>
          </cell>
          <cell r="E1013" t="str">
            <v>EXTREME-NORD</v>
          </cell>
        </row>
        <row r="1014">
          <cell r="D1014" t="str">
            <v>NRD_025</v>
          </cell>
          <cell r="E1014" t="str">
            <v>NORD</v>
          </cell>
        </row>
        <row r="1015">
          <cell r="D1015" t="str">
            <v>LIT_689</v>
          </cell>
          <cell r="E1015" t="str">
            <v>Douala</v>
          </cell>
        </row>
        <row r="1016">
          <cell r="D1016" t="str">
            <v>NRD_128</v>
          </cell>
          <cell r="E1016" t="str">
            <v>NORD</v>
          </cell>
        </row>
        <row r="1017">
          <cell r="D1017" t="str">
            <v>OST_276</v>
          </cell>
          <cell r="E1017" t="str">
            <v>OUEST</v>
          </cell>
        </row>
        <row r="1018">
          <cell r="D1018" t="str">
            <v>EXN_136</v>
          </cell>
          <cell r="E1018" t="str">
            <v>EXTREME-NORD</v>
          </cell>
        </row>
        <row r="1019">
          <cell r="D1019" t="str">
            <v>EXN_161</v>
          </cell>
          <cell r="E1019" t="str">
            <v>EXTREME-NORD</v>
          </cell>
        </row>
        <row r="1020">
          <cell r="D1020" t="str">
            <v>EST_005</v>
          </cell>
          <cell r="E1020" t="str">
            <v>CENTRE</v>
          </cell>
        </row>
        <row r="1021">
          <cell r="D1021" t="str">
            <v>SUD_096</v>
          </cell>
          <cell r="E1021" t="str">
            <v>LITTORAL</v>
          </cell>
        </row>
        <row r="1022">
          <cell r="D1022" t="str">
            <v>EST_211</v>
          </cell>
          <cell r="E1022" t="str">
            <v>CENTRE</v>
          </cell>
        </row>
        <row r="1023">
          <cell r="D1023" t="str">
            <v>SUD_077</v>
          </cell>
          <cell r="E1023" t="str">
            <v>LITTORAL</v>
          </cell>
        </row>
        <row r="1024">
          <cell r="D1024" t="str">
            <v>SUD_240</v>
          </cell>
          <cell r="E1024" t="str">
            <v>CENTRE</v>
          </cell>
        </row>
        <row r="1025">
          <cell r="D1025" t="str">
            <v>SUD_043</v>
          </cell>
          <cell r="E1025" t="str">
            <v>CENTRE</v>
          </cell>
        </row>
        <row r="1026">
          <cell r="D1026" t="str">
            <v>EST_139</v>
          </cell>
          <cell r="E1026" t="str">
            <v>CENTRE</v>
          </cell>
        </row>
        <row r="1027">
          <cell r="D1027" t="str">
            <v>LIT_504</v>
          </cell>
          <cell r="E1027" t="str">
            <v>LITTORAL</v>
          </cell>
        </row>
        <row r="1028">
          <cell r="D1028" t="str">
            <v>LIT_005</v>
          </cell>
          <cell r="E1028" t="str">
            <v>LITTORAL</v>
          </cell>
        </row>
        <row r="1029">
          <cell r="D1029" t="str">
            <v>LIT_646</v>
          </cell>
          <cell r="E1029" t="str">
            <v>Douala</v>
          </cell>
        </row>
        <row r="1030">
          <cell r="D1030" t="str">
            <v>EST_070</v>
          </cell>
          <cell r="E1030" t="str">
            <v>CENTRE</v>
          </cell>
        </row>
        <row r="1031">
          <cell r="D1031" t="str">
            <v>CTR_393</v>
          </cell>
          <cell r="E1031" t="str">
            <v>CENTRE</v>
          </cell>
        </row>
        <row r="1032">
          <cell r="D1032" t="str">
            <v>LIT_749</v>
          </cell>
          <cell r="E1032" t="str">
            <v>LITTORAL</v>
          </cell>
        </row>
        <row r="1033">
          <cell r="D1033" t="str">
            <v>SUD_191</v>
          </cell>
          <cell r="E1033" t="str">
            <v>CENTRE</v>
          </cell>
        </row>
        <row r="1034">
          <cell r="D1034" t="str">
            <v>LIT_321</v>
          </cell>
          <cell r="E1034" t="str">
            <v>LITTORAL</v>
          </cell>
        </row>
        <row r="1035">
          <cell r="D1035" t="str">
            <v>LIT_021</v>
          </cell>
          <cell r="E1035" t="str">
            <v>LITTORAL</v>
          </cell>
        </row>
        <row r="1036">
          <cell r="D1036" t="str">
            <v>LIT_456</v>
          </cell>
          <cell r="E1036" t="str">
            <v>LITTORAL</v>
          </cell>
        </row>
        <row r="1037">
          <cell r="D1037" t="str">
            <v>LIT_358</v>
          </cell>
          <cell r="E1037" t="str">
            <v>Douala</v>
          </cell>
        </row>
        <row r="1038">
          <cell r="D1038" t="str">
            <v>OST_156</v>
          </cell>
          <cell r="E1038" t="str">
            <v>OUEST</v>
          </cell>
        </row>
        <row r="1039">
          <cell r="D1039" t="str">
            <v>LIT_507</v>
          </cell>
          <cell r="E1039" t="str">
            <v>LITTORAL</v>
          </cell>
        </row>
        <row r="1040">
          <cell r="D1040" t="str">
            <v>LIT_270</v>
          </cell>
          <cell r="E1040" t="str">
            <v>Douala</v>
          </cell>
        </row>
        <row r="1041">
          <cell r="D1041" t="str">
            <v>LIT_392</v>
          </cell>
          <cell r="E1041" t="str">
            <v>Douala</v>
          </cell>
        </row>
        <row r="1042">
          <cell r="D1042" t="str">
            <v>LIT_254</v>
          </cell>
          <cell r="E1042" t="str">
            <v>Douala</v>
          </cell>
        </row>
        <row r="1043">
          <cell r="D1043" t="str">
            <v>EXN_001</v>
          </cell>
          <cell r="E1043" t="str">
            <v>Maroua</v>
          </cell>
        </row>
        <row r="1044">
          <cell r="D1044" t="str">
            <v>LIT_128</v>
          </cell>
          <cell r="E1044" t="str">
            <v>Douala</v>
          </cell>
        </row>
        <row r="1045">
          <cell r="D1045" t="str">
            <v>LIT_083</v>
          </cell>
          <cell r="E1045" t="str">
            <v>Douala</v>
          </cell>
        </row>
        <row r="1046">
          <cell r="D1046" t="str">
            <v>LIT_127</v>
          </cell>
          <cell r="E1046" t="str">
            <v>Douala</v>
          </cell>
        </row>
        <row r="1047">
          <cell r="D1047" t="str">
            <v>LIT_209</v>
          </cell>
          <cell r="E1047" t="str">
            <v>LITTORAL</v>
          </cell>
        </row>
        <row r="1048">
          <cell r="D1048" t="str">
            <v>LIT_322</v>
          </cell>
          <cell r="E1048" t="str">
            <v>LITTORAL</v>
          </cell>
        </row>
        <row r="1049">
          <cell r="D1049" t="str">
            <v>LIT_037</v>
          </cell>
          <cell r="E1049" t="str">
            <v>Douala</v>
          </cell>
        </row>
        <row r="1050">
          <cell r="D1050" t="str">
            <v>LIT_255</v>
          </cell>
          <cell r="E1050" t="str">
            <v>Douala</v>
          </cell>
        </row>
        <row r="1051">
          <cell r="D1051" t="str">
            <v>LIT_263</v>
          </cell>
          <cell r="E1051" t="str">
            <v>Douala</v>
          </cell>
        </row>
        <row r="1052">
          <cell r="D1052" t="str">
            <v>LIT_814</v>
          </cell>
          <cell r="E1052" t="str">
            <v>Douala</v>
          </cell>
        </row>
        <row r="1053">
          <cell r="D1053" t="str">
            <v>LIT_299</v>
          </cell>
          <cell r="E1053" t="str">
            <v>Douala</v>
          </cell>
        </row>
        <row r="1054">
          <cell r="D1054" t="str">
            <v>LIT_360</v>
          </cell>
          <cell r="E1054" t="str">
            <v>Douala</v>
          </cell>
        </row>
        <row r="1055">
          <cell r="D1055" t="str">
            <v>LIT_448</v>
          </cell>
          <cell r="E1055" t="str">
            <v>Douala</v>
          </cell>
        </row>
        <row r="1056">
          <cell r="D1056" t="str">
            <v>LIT_853</v>
          </cell>
          <cell r="E1056" t="str">
            <v>Douala</v>
          </cell>
        </row>
        <row r="1057">
          <cell r="D1057" t="str">
            <v>LIT_858</v>
          </cell>
          <cell r="E1057" t="str">
            <v>Douala</v>
          </cell>
        </row>
        <row r="1058">
          <cell r="D1058" t="str">
            <v>LIT_841</v>
          </cell>
          <cell r="E1058" t="str">
            <v>Douala</v>
          </cell>
        </row>
        <row r="1059">
          <cell r="D1059" t="str">
            <v>LIT_650</v>
          </cell>
          <cell r="E1059" t="str">
            <v>Douala</v>
          </cell>
        </row>
        <row r="1060">
          <cell r="D1060" t="str">
            <v>OST_193</v>
          </cell>
          <cell r="E1060" t="str">
            <v>OUEST</v>
          </cell>
        </row>
        <row r="1061">
          <cell r="D1061" t="str">
            <v>LIT_578</v>
          </cell>
          <cell r="E1061" t="str">
            <v>Douala</v>
          </cell>
        </row>
        <row r="1062">
          <cell r="D1062" t="str">
            <v>ADM_154</v>
          </cell>
          <cell r="E1062" t="str">
            <v>ADAMAOUA</v>
          </cell>
        </row>
        <row r="1063">
          <cell r="D1063" t="str">
            <v>LIT_159</v>
          </cell>
          <cell r="E1063" t="str">
            <v>Douala</v>
          </cell>
        </row>
        <row r="1064">
          <cell r="D1064" t="str">
            <v>LIT_731</v>
          </cell>
          <cell r="E1064" t="str">
            <v>Douala</v>
          </cell>
        </row>
        <row r="1065">
          <cell r="D1065" t="str">
            <v>LIT_838</v>
          </cell>
          <cell r="E1065" t="str">
            <v>Douala</v>
          </cell>
        </row>
        <row r="1066">
          <cell r="D1066" t="str">
            <v>LIT_134</v>
          </cell>
          <cell r="E1066" t="str">
            <v>LITTORAL</v>
          </cell>
        </row>
        <row r="1067">
          <cell r="D1067" t="str">
            <v>ADM_043</v>
          </cell>
          <cell r="E1067" t="str">
            <v>ADAMAOUA</v>
          </cell>
        </row>
        <row r="1068">
          <cell r="D1068" t="str">
            <v>LIT_234</v>
          </cell>
          <cell r="E1068" t="str">
            <v>Douala</v>
          </cell>
        </row>
        <row r="1069">
          <cell r="D1069" t="str">
            <v>LIT_235</v>
          </cell>
          <cell r="E1069" t="str">
            <v>Douala</v>
          </cell>
        </row>
        <row r="1070">
          <cell r="D1070" t="str">
            <v>LIT_384</v>
          </cell>
          <cell r="E1070" t="str">
            <v>Douala</v>
          </cell>
        </row>
        <row r="1071">
          <cell r="D1071" t="str">
            <v>EST_023</v>
          </cell>
          <cell r="E1071" t="str">
            <v>CENTRE</v>
          </cell>
        </row>
        <row r="1072">
          <cell r="D1072" t="str">
            <v>LIT_020</v>
          </cell>
          <cell r="E1072" t="str">
            <v>Douala</v>
          </cell>
        </row>
        <row r="1073">
          <cell r="D1073" t="str">
            <v>LIT_271</v>
          </cell>
          <cell r="E1073" t="str">
            <v>Douala</v>
          </cell>
        </row>
        <row r="1074">
          <cell r="D1074" t="str">
            <v>LIT_440</v>
          </cell>
          <cell r="E1074" t="str">
            <v>Douala</v>
          </cell>
        </row>
        <row r="1075">
          <cell r="D1075" t="str">
            <v>OST_093</v>
          </cell>
          <cell r="E1075" t="str">
            <v>OUEST</v>
          </cell>
        </row>
        <row r="1076">
          <cell r="D1076" t="str">
            <v>LIT_441</v>
          </cell>
          <cell r="E1076" t="str">
            <v>Douala</v>
          </cell>
        </row>
        <row r="1077">
          <cell r="D1077" t="str">
            <v>LIT_669</v>
          </cell>
          <cell r="E1077" t="str">
            <v>Douala</v>
          </cell>
        </row>
        <row r="1078">
          <cell r="D1078" t="str">
            <v>OST_089</v>
          </cell>
          <cell r="E1078" t="str">
            <v>OUEST</v>
          </cell>
        </row>
        <row r="1079">
          <cell r="D1079" t="str">
            <v>OST_200</v>
          </cell>
          <cell r="E1079" t="str">
            <v>OUEST</v>
          </cell>
        </row>
        <row r="1080">
          <cell r="D1080" t="str">
            <v>LIT_584</v>
          </cell>
          <cell r="E1080" t="str">
            <v>Douala</v>
          </cell>
        </row>
        <row r="1081">
          <cell r="D1081" t="str">
            <v>CTR_405</v>
          </cell>
          <cell r="E1081" t="str">
            <v>CENTRE</v>
          </cell>
        </row>
        <row r="1082">
          <cell r="D1082" t="str">
            <v>SUD_095</v>
          </cell>
          <cell r="E1082" t="str">
            <v>CENTRE</v>
          </cell>
        </row>
        <row r="1083">
          <cell r="D1083" t="str">
            <v>SUD_090</v>
          </cell>
          <cell r="E1083" t="str">
            <v>CENTRE</v>
          </cell>
        </row>
        <row r="1084">
          <cell r="D1084" t="str">
            <v>SUD_086</v>
          </cell>
          <cell r="E1084" t="str">
            <v>LITTORAL</v>
          </cell>
        </row>
        <row r="1085">
          <cell r="D1085" t="str">
            <v>EST_008</v>
          </cell>
          <cell r="E1085" t="str">
            <v>CENTRE</v>
          </cell>
        </row>
        <row r="1086">
          <cell r="D1086" t="str">
            <v>OST_015</v>
          </cell>
          <cell r="E1086" t="str">
            <v>OUEST</v>
          </cell>
        </row>
        <row r="1087">
          <cell r="D1087" t="str">
            <v>LIT_133</v>
          </cell>
          <cell r="E1087" t="str">
            <v>LITTORAL</v>
          </cell>
        </row>
        <row r="1088">
          <cell r="D1088" t="str">
            <v>SUO_052</v>
          </cell>
          <cell r="E1088" t="str">
            <v>SUD-OUEST</v>
          </cell>
        </row>
        <row r="1089">
          <cell r="D1089" t="str">
            <v>LIT_251</v>
          </cell>
          <cell r="E1089" t="str">
            <v>Douala</v>
          </cell>
        </row>
        <row r="1090">
          <cell r="D1090" t="str">
            <v>NRD_122</v>
          </cell>
          <cell r="E1090" t="str">
            <v>NORD</v>
          </cell>
        </row>
        <row r="1091">
          <cell r="D1091" t="str">
            <v>LIT_084</v>
          </cell>
          <cell r="E1091" t="str">
            <v>Douala</v>
          </cell>
        </row>
        <row r="1092">
          <cell r="D1092" t="str">
            <v>LIT_834</v>
          </cell>
          <cell r="E1092" t="str">
            <v>Douala</v>
          </cell>
        </row>
        <row r="1093">
          <cell r="D1093" t="str">
            <v>LIT_245</v>
          </cell>
          <cell r="E1093" t="str">
            <v>Douala</v>
          </cell>
        </row>
        <row r="1094">
          <cell r="D1094" t="str">
            <v>LIT_054</v>
          </cell>
          <cell r="E1094" t="str">
            <v>Douala</v>
          </cell>
        </row>
        <row r="1095">
          <cell r="D1095" t="str">
            <v>EST_025</v>
          </cell>
          <cell r="E1095" t="str">
            <v>CENTRE</v>
          </cell>
        </row>
        <row r="1096">
          <cell r="D1096" t="str">
            <v>LIT_017</v>
          </cell>
          <cell r="E1096" t="str">
            <v>Douala</v>
          </cell>
        </row>
        <row r="1097">
          <cell r="D1097" t="str">
            <v>LIT_260</v>
          </cell>
          <cell r="E1097" t="str">
            <v>Douala</v>
          </cell>
        </row>
        <row r="1098">
          <cell r="D1098" t="str">
            <v>CTR_246</v>
          </cell>
          <cell r="E1098" t="str">
            <v>Yaounde</v>
          </cell>
        </row>
        <row r="1099">
          <cell r="D1099" t="str">
            <v>OST_291</v>
          </cell>
          <cell r="E1099" t="str">
            <v>Bafoussam</v>
          </cell>
        </row>
        <row r="1100">
          <cell r="D1100" t="str">
            <v>CTR_263</v>
          </cell>
          <cell r="E1100" t="str">
            <v>Yaounde</v>
          </cell>
        </row>
        <row r="1101">
          <cell r="D1101" t="str">
            <v>OST_213</v>
          </cell>
          <cell r="E1101" t="str">
            <v>Bafoussam</v>
          </cell>
        </row>
        <row r="1102">
          <cell r="D1102" t="str">
            <v>LIT_344</v>
          </cell>
          <cell r="E1102" t="str">
            <v>Douala</v>
          </cell>
        </row>
        <row r="1103">
          <cell r="D1103" t="str">
            <v>OST_128</v>
          </cell>
          <cell r="E1103" t="str">
            <v>OUEST</v>
          </cell>
        </row>
        <row r="1104">
          <cell r="D1104" t="str">
            <v>ADM_028</v>
          </cell>
          <cell r="E1104" t="str">
            <v>ADAMAOUA</v>
          </cell>
        </row>
        <row r="1105">
          <cell r="D1105" t="str">
            <v>LIT_202</v>
          </cell>
          <cell r="E1105" t="str">
            <v>Douala</v>
          </cell>
        </row>
        <row r="1106">
          <cell r="D1106" t="str">
            <v>CTR_650</v>
          </cell>
          <cell r="E1106" t="str">
            <v>Yaounde</v>
          </cell>
        </row>
        <row r="1107">
          <cell r="D1107" t="str">
            <v>NRD_117</v>
          </cell>
          <cell r="E1107" t="str">
            <v>NORD</v>
          </cell>
        </row>
        <row r="1108">
          <cell r="D1108" t="str">
            <v>LIT_652</v>
          </cell>
          <cell r="E1108" t="str">
            <v>Douala</v>
          </cell>
        </row>
        <row r="1109">
          <cell r="D1109" t="str">
            <v>SUO_080</v>
          </cell>
          <cell r="E1109" t="str">
            <v>SUD-OUEST</v>
          </cell>
        </row>
        <row r="1110">
          <cell r="D1110" t="str">
            <v>OST_178</v>
          </cell>
          <cell r="E1110" t="str">
            <v>OUEST</v>
          </cell>
        </row>
        <row r="1111">
          <cell r="D1111" t="str">
            <v>EXN_167</v>
          </cell>
          <cell r="E1111" t="str">
            <v>EXTREME-NORD</v>
          </cell>
        </row>
        <row r="1112">
          <cell r="D1112" t="str">
            <v>NRD_143</v>
          </cell>
          <cell r="E1112" t="str">
            <v>Garoua</v>
          </cell>
        </row>
        <row r="1113">
          <cell r="D1113" t="str">
            <v>CTR_672</v>
          </cell>
          <cell r="E1113" t="str">
            <v>CENTRE</v>
          </cell>
        </row>
        <row r="1114">
          <cell r="D1114" t="str">
            <v>CTR_740</v>
          </cell>
          <cell r="E1114" t="str">
            <v>Yaounde</v>
          </cell>
        </row>
        <row r="1115">
          <cell r="D1115" t="str">
            <v>CTR_100</v>
          </cell>
          <cell r="E1115" t="str">
            <v>CENTRE</v>
          </cell>
        </row>
        <row r="1116">
          <cell r="D1116" t="str">
            <v>CTR_597</v>
          </cell>
          <cell r="E1116" t="str">
            <v>Yaounde</v>
          </cell>
        </row>
        <row r="1117">
          <cell r="D1117" t="str">
            <v>ADM_042</v>
          </cell>
          <cell r="E1117" t="str">
            <v>ADAMAOUA</v>
          </cell>
        </row>
        <row r="1118">
          <cell r="D1118" t="str">
            <v>SUO_214</v>
          </cell>
          <cell r="E1118" t="str">
            <v>SUD-OUEST</v>
          </cell>
        </row>
        <row r="1119">
          <cell r="D1119" t="str">
            <v>LIT_725</v>
          </cell>
          <cell r="E1119" t="str">
            <v>Douala</v>
          </cell>
        </row>
        <row r="1120">
          <cell r="D1120" t="str">
            <v>ADM_041</v>
          </cell>
          <cell r="E1120" t="str">
            <v>ADAMAOUA</v>
          </cell>
        </row>
        <row r="1121">
          <cell r="D1121" t="str">
            <v>ADM_055</v>
          </cell>
          <cell r="E1121" t="str">
            <v>ADAMAOUA</v>
          </cell>
        </row>
        <row r="1122">
          <cell r="D1122" t="str">
            <v>OST_116</v>
          </cell>
          <cell r="E1122" t="str">
            <v>OUEST</v>
          </cell>
        </row>
        <row r="1123">
          <cell r="D1123" t="str">
            <v>LIT_519</v>
          </cell>
          <cell r="E1123" t="str">
            <v>LITTORAL</v>
          </cell>
        </row>
        <row r="1124">
          <cell r="D1124" t="str">
            <v>LIT_200</v>
          </cell>
          <cell r="E1124" t="str">
            <v>LITTORAL</v>
          </cell>
        </row>
        <row r="1125">
          <cell r="D1125" t="str">
            <v>CTR_252</v>
          </cell>
          <cell r="E1125" t="str">
            <v>CENTRE</v>
          </cell>
        </row>
        <row r="1126">
          <cell r="D1126" t="str">
            <v>ADM_054</v>
          </cell>
          <cell r="E1126" t="str">
            <v>ADAMAOUA</v>
          </cell>
        </row>
        <row r="1127">
          <cell r="D1127" t="str">
            <v>CTR_076</v>
          </cell>
          <cell r="E1127" t="str">
            <v>Yaounde</v>
          </cell>
        </row>
        <row r="1128">
          <cell r="D1128" t="str">
            <v>OST_270</v>
          </cell>
          <cell r="E1128" t="str">
            <v>Bafoussam</v>
          </cell>
        </row>
        <row r="1129">
          <cell r="D1129" t="str">
            <v>NRD_148</v>
          </cell>
          <cell r="E1129" t="str">
            <v>Garoua</v>
          </cell>
        </row>
        <row r="1130">
          <cell r="D1130" t="str">
            <v>NRD_145</v>
          </cell>
          <cell r="E1130" t="str">
            <v>Garoua</v>
          </cell>
        </row>
        <row r="1131">
          <cell r="D1131" t="str">
            <v>SUO_102</v>
          </cell>
          <cell r="E1131" t="str">
            <v>SUD-OUEST</v>
          </cell>
        </row>
        <row r="1132">
          <cell r="D1132" t="str">
            <v>CTR_934</v>
          </cell>
          <cell r="E1132" t="str">
            <v>Yaounde</v>
          </cell>
        </row>
        <row r="1133">
          <cell r="D1133" t="str">
            <v>NRD_038</v>
          </cell>
          <cell r="E1133" t="str">
            <v>Garoua</v>
          </cell>
        </row>
        <row r="1134">
          <cell r="D1134" t="str">
            <v>NRD_002</v>
          </cell>
          <cell r="E1134" t="str">
            <v>Garoua</v>
          </cell>
        </row>
        <row r="1135">
          <cell r="D1135" t="str">
            <v>LIT_114</v>
          </cell>
          <cell r="E1135" t="str">
            <v>LITTORAL</v>
          </cell>
        </row>
        <row r="1136">
          <cell r="D1136" t="str">
            <v>EXN_066</v>
          </cell>
          <cell r="E1136" t="str">
            <v>Maroua</v>
          </cell>
        </row>
        <row r="1137">
          <cell r="D1137" t="str">
            <v>LIT_693</v>
          </cell>
          <cell r="E1137" t="str">
            <v>Douala</v>
          </cell>
        </row>
        <row r="1138">
          <cell r="D1138" t="str">
            <v>OST_122</v>
          </cell>
          <cell r="E1138" t="str">
            <v>OUEST</v>
          </cell>
        </row>
        <row r="1139">
          <cell r="D1139" t="str">
            <v>EXN_116</v>
          </cell>
          <cell r="E1139" t="str">
            <v>Maroua</v>
          </cell>
        </row>
        <row r="1140">
          <cell r="D1140" t="str">
            <v>EST_156</v>
          </cell>
          <cell r="E1140" t="str">
            <v>CENTRE</v>
          </cell>
        </row>
        <row r="1141">
          <cell r="D1141" t="str">
            <v>LIT_089</v>
          </cell>
          <cell r="E1141" t="str">
            <v>Douala</v>
          </cell>
        </row>
        <row r="1142">
          <cell r="D1142" t="str">
            <v>NRD_040</v>
          </cell>
          <cell r="E1142" t="str">
            <v>Garoua</v>
          </cell>
        </row>
        <row r="1143">
          <cell r="D1143" t="str">
            <v>EXN_101</v>
          </cell>
          <cell r="E1143" t="str">
            <v>Maroua</v>
          </cell>
        </row>
        <row r="1144">
          <cell r="D1144" t="str">
            <v>CTR_493</v>
          </cell>
          <cell r="E1144" t="str">
            <v>CENTRE</v>
          </cell>
        </row>
        <row r="1145">
          <cell r="D1145" t="str">
            <v>OST_228</v>
          </cell>
          <cell r="E1145" t="str">
            <v>OUEST</v>
          </cell>
        </row>
        <row r="1146">
          <cell r="D1146" t="str">
            <v>LIT_135</v>
          </cell>
          <cell r="E1146" t="str">
            <v>LITTORAL</v>
          </cell>
        </row>
        <row r="1147">
          <cell r="D1147" t="str">
            <v>LIT_368</v>
          </cell>
          <cell r="E1147" t="str">
            <v>Douala</v>
          </cell>
        </row>
        <row r="1148">
          <cell r="D1148" t="str">
            <v>LIT_510</v>
          </cell>
          <cell r="E1148" t="str">
            <v>LITTORAL</v>
          </cell>
        </row>
        <row r="1149">
          <cell r="D1149" t="str">
            <v>OST_029</v>
          </cell>
          <cell r="E1149" t="str">
            <v>NORD-OUEST</v>
          </cell>
        </row>
        <row r="1150">
          <cell r="D1150" t="str">
            <v>LIT_508</v>
          </cell>
          <cell r="E1150" t="str">
            <v>LITTORAL</v>
          </cell>
        </row>
        <row r="1151">
          <cell r="D1151" t="str">
            <v>LIT_515</v>
          </cell>
          <cell r="E1151" t="str">
            <v>LITTORAL</v>
          </cell>
        </row>
        <row r="1152">
          <cell r="D1152" t="str">
            <v>EXN_249</v>
          </cell>
          <cell r="E1152" t="str">
            <v>Maroua</v>
          </cell>
        </row>
        <row r="1153">
          <cell r="D1153" t="str">
            <v>EXN_111</v>
          </cell>
          <cell r="E1153" t="str">
            <v>Maroua</v>
          </cell>
        </row>
        <row r="1154">
          <cell r="D1154" t="str">
            <v>EXN_054</v>
          </cell>
          <cell r="E1154" t="str">
            <v>Maroua</v>
          </cell>
        </row>
        <row r="1155">
          <cell r="D1155" t="str">
            <v>LIT_547</v>
          </cell>
          <cell r="E1155" t="str">
            <v>Douala</v>
          </cell>
        </row>
        <row r="1156">
          <cell r="D1156" t="str">
            <v>LIT_382</v>
          </cell>
          <cell r="E1156" t="str">
            <v>Douala</v>
          </cell>
        </row>
        <row r="1157">
          <cell r="D1157" t="str">
            <v>CTR_657</v>
          </cell>
          <cell r="E1157" t="str">
            <v>Yaounde</v>
          </cell>
        </row>
        <row r="1158">
          <cell r="D1158" t="str">
            <v>CTR_851</v>
          </cell>
          <cell r="E1158" t="str">
            <v>Yaounde</v>
          </cell>
        </row>
        <row r="1159">
          <cell r="D1159" t="str">
            <v>SUD_241</v>
          </cell>
          <cell r="E1159" t="str">
            <v>LITTORAL</v>
          </cell>
        </row>
        <row r="1160">
          <cell r="D1160" t="str">
            <v>LIT_080</v>
          </cell>
          <cell r="E1160" t="str">
            <v>Douala</v>
          </cell>
        </row>
        <row r="1161">
          <cell r="D1161" t="str">
            <v>LIT_732</v>
          </cell>
          <cell r="E1161" t="str">
            <v>Douala</v>
          </cell>
        </row>
        <row r="1162">
          <cell r="D1162" t="str">
            <v>NRD_174</v>
          </cell>
          <cell r="E1162" t="str">
            <v>Garoua</v>
          </cell>
        </row>
        <row r="1163">
          <cell r="D1163" t="str">
            <v>EST_087</v>
          </cell>
          <cell r="E1163" t="str">
            <v>CENTRE</v>
          </cell>
        </row>
        <row r="1164">
          <cell r="D1164" t="str">
            <v>ADM_023</v>
          </cell>
          <cell r="E1164" t="str">
            <v>ADAMAOUA</v>
          </cell>
        </row>
        <row r="1165">
          <cell r="D1165" t="str">
            <v>LIT_681</v>
          </cell>
          <cell r="E1165" t="str">
            <v>Douala</v>
          </cell>
        </row>
        <row r="1166">
          <cell r="D1166" t="str">
            <v>OST_201</v>
          </cell>
          <cell r="E1166" t="str">
            <v>OUEST</v>
          </cell>
        </row>
        <row r="1167">
          <cell r="D1167" t="str">
            <v>EXN_234</v>
          </cell>
          <cell r="E1167" t="str">
            <v>Maroua</v>
          </cell>
        </row>
        <row r="1168">
          <cell r="D1168" t="str">
            <v>EST_069</v>
          </cell>
          <cell r="E1168" t="str">
            <v>CENTRE</v>
          </cell>
        </row>
        <row r="1169">
          <cell r="D1169" t="str">
            <v>OST_064</v>
          </cell>
          <cell r="E1169" t="str">
            <v>Bafoussam</v>
          </cell>
        </row>
        <row r="1170">
          <cell r="D1170" t="str">
            <v>OST_016</v>
          </cell>
          <cell r="E1170" t="str">
            <v>Bafoussam</v>
          </cell>
        </row>
        <row r="1171">
          <cell r="D1171" t="str">
            <v>NRD_036</v>
          </cell>
          <cell r="E1171" t="str">
            <v>NORD</v>
          </cell>
        </row>
        <row r="1172">
          <cell r="D1172" t="str">
            <v>ADM_058</v>
          </cell>
          <cell r="E1172" t="str">
            <v>Ngaoundere</v>
          </cell>
        </row>
        <row r="1173">
          <cell r="D1173" t="str">
            <v>CTR_635</v>
          </cell>
          <cell r="E1173" t="str">
            <v>Yaounde</v>
          </cell>
        </row>
        <row r="1174">
          <cell r="D1174" t="str">
            <v>NRD_155</v>
          </cell>
          <cell r="E1174" t="str">
            <v>NORD</v>
          </cell>
        </row>
        <row r="1175">
          <cell r="D1175" t="str">
            <v>NRO_094</v>
          </cell>
          <cell r="E1175" t="str">
            <v>NORD-OUEST</v>
          </cell>
        </row>
        <row r="1176">
          <cell r="D1176" t="str">
            <v>LIT_409</v>
          </cell>
          <cell r="E1176" t="str">
            <v>Douala</v>
          </cell>
        </row>
        <row r="1177">
          <cell r="D1177" t="str">
            <v>EXN_241</v>
          </cell>
          <cell r="E1177" t="str">
            <v>Maroua</v>
          </cell>
        </row>
        <row r="1178">
          <cell r="D1178" t="str">
            <v>OST_007</v>
          </cell>
          <cell r="E1178" t="str">
            <v>OUEST</v>
          </cell>
        </row>
        <row r="1179">
          <cell r="D1179" t="str">
            <v>NRD_256</v>
          </cell>
          <cell r="E1179" t="str">
            <v>NORD</v>
          </cell>
        </row>
        <row r="1180">
          <cell r="D1180" t="str">
            <v>EXN_107</v>
          </cell>
          <cell r="E1180" t="str">
            <v>EXTREME-NORD</v>
          </cell>
        </row>
        <row r="1181">
          <cell r="D1181" t="str">
            <v>CTR_363</v>
          </cell>
          <cell r="E1181" t="str">
            <v>CENTRE</v>
          </cell>
        </row>
        <row r="1182">
          <cell r="D1182" t="str">
            <v>EXN_128</v>
          </cell>
          <cell r="E1182" t="str">
            <v>EXTREME-NORD</v>
          </cell>
        </row>
        <row r="1183">
          <cell r="D1183" t="str">
            <v>OST_240</v>
          </cell>
          <cell r="E1183" t="str">
            <v>Bafoussam</v>
          </cell>
        </row>
        <row r="1184">
          <cell r="D1184" t="str">
            <v>LIT_644</v>
          </cell>
          <cell r="E1184" t="str">
            <v>Douala</v>
          </cell>
        </row>
        <row r="1185">
          <cell r="D1185" t="str">
            <v>LIT_761</v>
          </cell>
          <cell r="E1185" t="str">
            <v>Douala</v>
          </cell>
        </row>
        <row r="1186">
          <cell r="D1186" t="str">
            <v>LIT_082</v>
          </cell>
          <cell r="E1186" t="str">
            <v>Douala</v>
          </cell>
        </row>
        <row r="1187">
          <cell r="D1187" t="str">
            <v>SUD_091</v>
          </cell>
          <cell r="E1187" t="str">
            <v>CENTRE</v>
          </cell>
        </row>
        <row r="1188">
          <cell r="D1188" t="str">
            <v>OST_256</v>
          </cell>
          <cell r="E1188" t="str">
            <v>OUEST</v>
          </cell>
        </row>
        <row r="1189">
          <cell r="D1189" t="str">
            <v>LIT_294</v>
          </cell>
          <cell r="E1189" t="str">
            <v>Douala</v>
          </cell>
        </row>
        <row r="1190">
          <cell r="D1190" t="str">
            <v>LIT_090</v>
          </cell>
          <cell r="E1190" t="str">
            <v>Douala</v>
          </cell>
        </row>
        <row r="1191">
          <cell r="D1191" t="str">
            <v>ADM_108</v>
          </cell>
          <cell r="E1191" t="str">
            <v>ADAMAOUA</v>
          </cell>
        </row>
        <row r="1192">
          <cell r="D1192" t="str">
            <v>ADM_031</v>
          </cell>
          <cell r="E1192" t="str">
            <v>ADAMAOUA</v>
          </cell>
        </row>
        <row r="1193">
          <cell r="D1193" t="str">
            <v>ADM_032</v>
          </cell>
          <cell r="E1193" t="str">
            <v>ADAMAOUA</v>
          </cell>
        </row>
        <row r="1194">
          <cell r="D1194" t="str">
            <v>OST_307</v>
          </cell>
          <cell r="E1194" t="str">
            <v>Bafoussam</v>
          </cell>
        </row>
        <row r="1195">
          <cell r="D1195" t="str">
            <v>EST_007</v>
          </cell>
          <cell r="E1195" t="str">
            <v>CENTRE</v>
          </cell>
        </row>
        <row r="1196">
          <cell r="D1196" t="str">
            <v>EXN_131</v>
          </cell>
          <cell r="E1196" t="str">
            <v>EXTREME-NORD</v>
          </cell>
        </row>
        <row r="1197">
          <cell r="D1197" t="str">
            <v>EXN_168</v>
          </cell>
          <cell r="E1197" t="str">
            <v>EXTREME-NORD</v>
          </cell>
        </row>
        <row r="1198">
          <cell r="D1198" t="str">
            <v>EXN_238</v>
          </cell>
          <cell r="E1198" t="str">
            <v>EXTREME-NORD</v>
          </cell>
        </row>
        <row r="1199">
          <cell r="D1199" t="str">
            <v>CTR_376</v>
          </cell>
          <cell r="E1199" t="str">
            <v>Yaounde</v>
          </cell>
        </row>
        <row r="1200">
          <cell r="D1200" t="str">
            <v>CTR_660</v>
          </cell>
          <cell r="E1200" t="str">
            <v>Yaounde</v>
          </cell>
        </row>
        <row r="1201">
          <cell r="D1201" t="str">
            <v>ADM_101</v>
          </cell>
          <cell r="E1201" t="str">
            <v>Ngaoundere</v>
          </cell>
        </row>
        <row r="1202">
          <cell r="D1202" t="str">
            <v>LIT_246</v>
          </cell>
          <cell r="E1202" t="str">
            <v>Douala</v>
          </cell>
        </row>
        <row r="1203">
          <cell r="D1203" t="str">
            <v>CTR_951</v>
          </cell>
          <cell r="E1203" t="str">
            <v>Yaounde</v>
          </cell>
        </row>
        <row r="1204">
          <cell r="D1204" t="str">
            <v>LIT_435</v>
          </cell>
          <cell r="E1204" t="str">
            <v>Douala</v>
          </cell>
        </row>
        <row r="1205">
          <cell r="D1205" t="str">
            <v>NRD_159</v>
          </cell>
          <cell r="E1205" t="str">
            <v>Garoua</v>
          </cell>
        </row>
        <row r="1206">
          <cell r="D1206" t="str">
            <v>LIT_099</v>
          </cell>
          <cell r="E1206" t="str">
            <v>Douala</v>
          </cell>
        </row>
        <row r="1207">
          <cell r="D1207" t="str">
            <v>OST_219</v>
          </cell>
          <cell r="E1207" t="str">
            <v>OUEST</v>
          </cell>
        </row>
        <row r="1208">
          <cell r="D1208" t="str">
            <v>CTR_552</v>
          </cell>
          <cell r="E1208" t="str">
            <v>Yaounde</v>
          </cell>
        </row>
        <row r="1209">
          <cell r="D1209" t="str">
            <v>LIT_624</v>
          </cell>
          <cell r="E1209" t="str">
            <v>Douala</v>
          </cell>
        </row>
        <row r="1210">
          <cell r="D1210" t="str">
            <v>OST_047</v>
          </cell>
          <cell r="E1210" t="str">
            <v>OUEST</v>
          </cell>
        </row>
        <row r="1211">
          <cell r="D1211" t="str">
            <v>LIT_418</v>
          </cell>
          <cell r="E1211" t="str">
            <v>Douala</v>
          </cell>
        </row>
        <row r="1212">
          <cell r="D1212" t="str">
            <v>CTR_373</v>
          </cell>
          <cell r="E1212" t="str">
            <v>Yaounde</v>
          </cell>
        </row>
        <row r="1213">
          <cell r="D1213" t="str">
            <v>NRD_063</v>
          </cell>
          <cell r="E1213" t="str">
            <v>Garoua</v>
          </cell>
        </row>
        <row r="1214">
          <cell r="D1214" t="str">
            <v>NRD_140</v>
          </cell>
          <cell r="E1214" t="str">
            <v>Garoua</v>
          </cell>
        </row>
        <row r="1215">
          <cell r="D1215" t="str">
            <v>ADM_087</v>
          </cell>
          <cell r="E1215" t="str">
            <v>Ngaoundere</v>
          </cell>
        </row>
        <row r="1216">
          <cell r="D1216" t="str">
            <v>NRD_186</v>
          </cell>
          <cell r="E1216" t="str">
            <v>Garoua</v>
          </cell>
        </row>
        <row r="1217">
          <cell r="D1217" t="str">
            <v>LIT_406</v>
          </cell>
          <cell r="E1217" t="str">
            <v>Douala</v>
          </cell>
        </row>
        <row r="1218">
          <cell r="D1218" t="str">
            <v>EXN_170</v>
          </cell>
          <cell r="E1218" t="str">
            <v>Maroua</v>
          </cell>
        </row>
        <row r="1219">
          <cell r="D1219" t="str">
            <v>NRD_065</v>
          </cell>
          <cell r="E1219" t="str">
            <v>Garoua</v>
          </cell>
        </row>
        <row r="1220">
          <cell r="D1220" t="str">
            <v>EXN_092</v>
          </cell>
          <cell r="E1220" t="str">
            <v>Maroua</v>
          </cell>
        </row>
        <row r="1221">
          <cell r="D1221" t="str">
            <v>LIT_443</v>
          </cell>
          <cell r="E1221" t="str">
            <v>Douala</v>
          </cell>
        </row>
        <row r="1222">
          <cell r="D1222" t="str">
            <v>LIT_412</v>
          </cell>
          <cell r="E1222" t="str">
            <v>Douala</v>
          </cell>
        </row>
        <row r="1223">
          <cell r="D1223" t="str">
            <v>SUO_110</v>
          </cell>
          <cell r="E1223" t="str">
            <v>SUD-OUEST</v>
          </cell>
        </row>
        <row r="1224">
          <cell r="D1224" t="str">
            <v>LIT_626</v>
          </cell>
          <cell r="E1224" t="str">
            <v>Douala</v>
          </cell>
        </row>
        <row r="1225">
          <cell r="D1225" t="str">
            <v>NRD_178</v>
          </cell>
          <cell r="E1225" t="str">
            <v>NORD</v>
          </cell>
        </row>
        <row r="1226">
          <cell r="D1226" t="str">
            <v>OST_223</v>
          </cell>
          <cell r="E1226" t="str">
            <v>Bafoussam</v>
          </cell>
        </row>
        <row r="1227">
          <cell r="D1227" t="str">
            <v>EXN_094</v>
          </cell>
          <cell r="E1227" t="str">
            <v>EXTREME-NORD</v>
          </cell>
        </row>
        <row r="1228">
          <cell r="D1228" t="str">
            <v>CTR_033</v>
          </cell>
          <cell r="E1228" t="str">
            <v>CENTRE</v>
          </cell>
        </row>
        <row r="1229">
          <cell r="D1229" t="str">
            <v>SUD_080</v>
          </cell>
          <cell r="E1229" t="str">
            <v>LITTORAL</v>
          </cell>
        </row>
        <row r="1230">
          <cell r="D1230" t="str">
            <v>LIT_323</v>
          </cell>
          <cell r="E1230" t="str">
            <v>LITTORAL</v>
          </cell>
        </row>
        <row r="1231">
          <cell r="D1231" t="str">
            <v>CTR_180</v>
          </cell>
          <cell r="E1231" t="str">
            <v>CENTRE</v>
          </cell>
        </row>
        <row r="1232">
          <cell r="D1232" t="str">
            <v>ADM_051</v>
          </cell>
          <cell r="E1232" t="str">
            <v>ADAMAOUA</v>
          </cell>
        </row>
        <row r="1233">
          <cell r="D1233" t="str">
            <v>EXN_115</v>
          </cell>
          <cell r="E1233" t="str">
            <v>Maroua</v>
          </cell>
        </row>
        <row r="1234">
          <cell r="D1234" t="str">
            <v>ADM_171</v>
          </cell>
          <cell r="E1234" t="str">
            <v>ADAMAOUA</v>
          </cell>
        </row>
        <row r="1235">
          <cell r="D1235" t="str">
            <v>CTR_269</v>
          </cell>
          <cell r="E1235" t="str">
            <v>Yaounde</v>
          </cell>
        </row>
        <row r="1236">
          <cell r="D1236" t="str">
            <v>SUO_090</v>
          </cell>
          <cell r="E1236" t="str">
            <v>SUD-OUEST</v>
          </cell>
        </row>
        <row r="1237">
          <cell r="D1237" t="str">
            <v>SUO_039</v>
          </cell>
          <cell r="E1237" t="str">
            <v>SUD-OUEST</v>
          </cell>
        </row>
        <row r="1238">
          <cell r="D1238" t="str">
            <v>SUO_254</v>
          </cell>
          <cell r="E1238" t="str">
            <v>SUD-OUEST</v>
          </cell>
        </row>
        <row r="1239">
          <cell r="D1239" t="str">
            <v>OST_105</v>
          </cell>
          <cell r="E1239" t="str">
            <v>OUEST</v>
          </cell>
        </row>
        <row r="1240">
          <cell r="D1240" t="str">
            <v>LIT_548</v>
          </cell>
          <cell r="E1240" t="str">
            <v>Douala</v>
          </cell>
        </row>
        <row r="1241">
          <cell r="D1241" t="str">
            <v>LIT_288</v>
          </cell>
          <cell r="E1241" t="str">
            <v>LITTORAL</v>
          </cell>
        </row>
        <row r="1242">
          <cell r="D1242" t="str">
            <v>CTR_718</v>
          </cell>
          <cell r="E1242" t="str">
            <v>Yaounde</v>
          </cell>
        </row>
        <row r="1243">
          <cell r="D1243" t="str">
            <v>NRD_166</v>
          </cell>
          <cell r="E1243" t="str">
            <v>NORD</v>
          </cell>
        </row>
        <row r="1244">
          <cell r="D1244" t="str">
            <v>CTR_518</v>
          </cell>
          <cell r="E1244" t="str">
            <v>Yaounde</v>
          </cell>
        </row>
        <row r="1245">
          <cell r="D1245" t="str">
            <v>CTR_560</v>
          </cell>
          <cell r="E1245" t="str">
            <v>Yaounde</v>
          </cell>
        </row>
        <row r="1246">
          <cell r="D1246" t="str">
            <v>LIT_878</v>
          </cell>
          <cell r="E1246" t="str">
            <v>LITTORAL</v>
          </cell>
        </row>
        <row r="1247">
          <cell r="D1247" t="str">
            <v>NRD_094</v>
          </cell>
          <cell r="E1247" t="str">
            <v>Garoua</v>
          </cell>
        </row>
        <row r="1248">
          <cell r="D1248" t="str">
            <v>CTR_831</v>
          </cell>
          <cell r="E1248" t="str">
            <v>Yaounde</v>
          </cell>
        </row>
        <row r="1249">
          <cell r="D1249" t="str">
            <v>CTR_016</v>
          </cell>
          <cell r="E1249" t="str">
            <v>Yaounde</v>
          </cell>
        </row>
        <row r="1250">
          <cell r="D1250" t="str">
            <v>CTR_922</v>
          </cell>
          <cell r="E1250" t="str">
            <v>CENTRE</v>
          </cell>
        </row>
        <row r="1251">
          <cell r="D1251" t="str">
            <v>LIT_498</v>
          </cell>
          <cell r="E1251" t="str">
            <v>LITTORAL</v>
          </cell>
        </row>
        <row r="1252">
          <cell r="D1252" t="str">
            <v>LIT_051</v>
          </cell>
          <cell r="E1252" t="str">
            <v>LITTORAL</v>
          </cell>
        </row>
        <row r="1253">
          <cell r="D1253" t="str">
            <v>EXN_011</v>
          </cell>
          <cell r="E1253" t="str">
            <v>EXTREME-NORD</v>
          </cell>
        </row>
        <row r="1254">
          <cell r="D1254" t="str">
            <v>CTR_630</v>
          </cell>
          <cell r="E1254" t="str">
            <v>Yaounde</v>
          </cell>
        </row>
        <row r="1255">
          <cell r="D1255" t="str">
            <v>CTR_157</v>
          </cell>
          <cell r="E1255" t="str">
            <v>Yaounde</v>
          </cell>
        </row>
        <row r="1256">
          <cell r="D1256" t="str">
            <v>SUD_100</v>
          </cell>
          <cell r="E1256" t="str">
            <v>CENTRE</v>
          </cell>
        </row>
        <row r="1257">
          <cell r="D1257" t="str">
            <v>EST_060</v>
          </cell>
          <cell r="E1257" t="str">
            <v>CENTRE</v>
          </cell>
        </row>
        <row r="1258">
          <cell r="D1258" t="str">
            <v>CTR_080</v>
          </cell>
          <cell r="E1258" t="str">
            <v>Yaounde</v>
          </cell>
        </row>
        <row r="1259">
          <cell r="D1259" t="str">
            <v>NRD_175</v>
          </cell>
          <cell r="E1259" t="str">
            <v>Garoua</v>
          </cell>
        </row>
        <row r="1260">
          <cell r="D1260" t="str">
            <v>CTR_385</v>
          </cell>
          <cell r="E1260" t="str">
            <v>CENTRE</v>
          </cell>
        </row>
        <row r="1261">
          <cell r="D1261" t="str">
            <v>CTR_447</v>
          </cell>
          <cell r="E1261" t="str">
            <v>Yaounde</v>
          </cell>
        </row>
        <row r="1262">
          <cell r="D1262" t="str">
            <v>CTR_215</v>
          </cell>
          <cell r="E1262" t="str">
            <v>Yaounde</v>
          </cell>
        </row>
        <row r="1263">
          <cell r="D1263" t="str">
            <v>SUO_008</v>
          </cell>
          <cell r="E1263" t="str">
            <v>SUD-OUEST</v>
          </cell>
        </row>
        <row r="1264">
          <cell r="D1264" t="str">
            <v>LIT_016</v>
          </cell>
          <cell r="E1264" t="str">
            <v>LITTORAL</v>
          </cell>
        </row>
        <row r="1265">
          <cell r="D1265" t="str">
            <v>CTR_307</v>
          </cell>
          <cell r="E1265" t="str">
            <v>CENTRE</v>
          </cell>
        </row>
        <row r="1266">
          <cell r="D1266" t="str">
            <v>CTR_575</v>
          </cell>
          <cell r="E1266" t="str">
            <v>Yaounde</v>
          </cell>
        </row>
        <row r="1267">
          <cell r="D1267" t="str">
            <v>CTR_720</v>
          </cell>
          <cell r="E1267" t="str">
            <v>Yaounde</v>
          </cell>
        </row>
        <row r="1268">
          <cell r="D1268" t="str">
            <v>CTR_646</v>
          </cell>
          <cell r="E1268" t="str">
            <v>Yaounde</v>
          </cell>
        </row>
        <row r="1269">
          <cell r="D1269" t="str">
            <v>CTR_936</v>
          </cell>
          <cell r="E1269" t="str">
            <v>Yaounde</v>
          </cell>
        </row>
        <row r="1270">
          <cell r="D1270" t="str">
            <v>CTR_730</v>
          </cell>
          <cell r="E1270" t="str">
            <v>Yaounde</v>
          </cell>
        </row>
        <row r="1271">
          <cell r="D1271" t="str">
            <v>CTR_138</v>
          </cell>
          <cell r="E1271" t="str">
            <v>CENTRE</v>
          </cell>
        </row>
        <row r="1272">
          <cell r="D1272" t="str">
            <v>CTR_090</v>
          </cell>
          <cell r="E1272" t="str">
            <v>Yaounde</v>
          </cell>
        </row>
        <row r="1273">
          <cell r="D1273" t="str">
            <v>LIT_621</v>
          </cell>
          <cell r="E1273" t="str">
            <v>Douala</v>
          </cell>
        </row>
        <row r="1274">
          <cell r="D1274" t="str">
            <v>LIT_061</v>
          </cell>
          <cell r="E1274" t="str">
            <v>Douala</v>
          </cell>
        </row>
        <row r="1275">
          <cell r="D1275" t="str">
            <v>OST_119</v>
          </cell>
          <cell r="E1275" t="str">
            <v>Bafoussam</v>
          </cell>
        </row>
        <row r="1276">
          <cell r="D1276" t="str">
            <v>CTR_136</v>
          </cell>
          <cell r="E1276" t="str">
            <v>CENTRE</v>
          </cell>
        </row>
        <row r="1277">
          <cell r="D1277" t="str">
            <v>OST_215</v>
          </cell>
          <cell r="E1277" t="str">
            <v>OUEST</v>
          </cell>
        </row>
        <row r="1278">
          <cell r="D1278" t="str">
            <v>LIT_479</v>
          </cell>
          <cell r="E1278" t="str">
            <v>LITTORAL</v>
          </cell>
        </row>
        <row r="1279">
          <cell r="D1279" t="str">
            <v>OST_110</v>
          </cell>
          <cell r="E1279" t="str">
            <v>Bafoussam</v>
          </cell>
        </row>
        <row r="1280">
          <cell r="D1280" t="str">
            <v>SUO_196</v>
          </cell>
          <cell r="E1280" t="str">
            <v>SUD-OUEST</v>
          </cell>
        </row>
        <row r="1281">
          <cell r="D1281" t="str">
            <v>NRD_190</v>
          </cell>
          <cell r="E1281" t="str">
            <v>Garoua</v>
          </cell>
        </row>
        <row r="1282">
          <cell r="D1282" t="str">
            <v>CTR_207</v>
          </cell>
          <cell r="E1282" t="str">
            <v>Yaounde</v>
          </cell>
        </row>
        <row r="1283">
          <cell r="D1283" t="str">
            <v>CTR_273</v>
          </cell>
          <cell r="E1283" t="str">
            <v>Yaounde</v>
          </cell>
        </row>
        <row r="1284">
          <cell r="D1284" t="str">
            <v>LIT_073</v>
          </cell>
          <cell r="E1284" t="str">
            <v>Douala</v>
          </cell>
        </row>
        <row r="1285">
          <cell r="D1285" t="str">
            <v>LIT_442</v>
          </cell>
          <cell r="E1285" t="str">
            <v>Douala</v>
          </cell>
        </row>
        <row r="1286">
          <cell r="D1286" t="str">
            <v>LIT_748</v>
          </cell>
          <cell r="E1286" t="str">
            <v>Douala</v>
          </cell>
        </row>
        <row r="1287">
          <cell r="D1287" t="str">
            <v>LIT_682</v>
          </cell>
          <cell r="E1287" t="str">
            <v>Douala</v>
          </cell>
        </row>
        <row r="1288">
          <cell r="D1288" t="str">
            <v>LIT_790</v>
          </cell>
          <cell r="E1288" t="str">
            <v>douala</v>
          </cell>
        </row>
        <row r="1289">
          <cell r="D1289" t="str">
            <v>LIT_100</v>
          </cell>
          <cell r="E1289" t="str">
            <v>Douala</v>
          </cell>
        </row>
        <row r="1290">
          <cell r="D1290" t="str">
            <v>LIT_340</v>
          </cell>
          <cell r="E1290" t="str">
            <v>Douala</v>
          </cell>
        </row>
        <row r="1291">
          <cell r="D1291" t="str">
            <v>ADM_062</v>
          </cell>
          <cell r="E1291" t="str">
            <v>ADAMAOUA</v>
          </cell>
        </row>
        <row r="1292">
          <cell r="D1292" t="str">
            <v>CTR_642</v>
          </cell>
          <cell r="E1292" t="str">
            <v>Yaounde</v>
          </cell>
        </row>
        <row r="1293">
          <cell r="D1293" t="str">
            <v>CTR_721</v>
          </cell>
          <cell r="E1293" t="str">
            <v>Yaounde</v>
          </cell>
        </row>
        <row r="1294">
          <cell r="D1294" t="str">
            <v>CTR_040</v>
          </cell>
          <cell r="E1294" t="str">
            <v>Yaounde</v>
          </cell>
        </row>
        <row r="1295">
          <cell r="D1295" t="str">
            <v>CTR_251</v>
          </cell>
          <cell r="E1295" t="str">
            <v>Yaounde</v>
          </cell>
        </row>
        <row r="1296">
          <cell r="D1296" t="str">
            <v>LIT_639</v>
          </cell>
          <cell r="E1296" t="str">
            <v>Douala</v>
          </cell>
        </row>
        <row r="1297">
          <cell r="D1297" t="str">
            <v>CTR_070</v>
          </cell>
          <cell r="E1297" t="str">
            <v>Yaounde</v>
          </cell>
        </row>
        <row r="1298">
          <cell r="D1298" t="str">
            <v>LIT_871</v>
          </cell>
          <cell r="E1298" t="str">
            <v>Douala</v>
          </cell>
        </row>
        <row r="1299">
          <cell r="D1299" t="str">
            <v>CTR_038</v>
          </cell>
          <cell r="E1299" t="str">
            <v>Yaounde</v>
          </cell>
        </row>
        <row r="1300">
          <cell r="D1300" t="str">
            <v>LIT_757</v>
          </cell>
          <cell r="E1300" t="str">
            <v>Douala</v>
          </cell>
        </row>
        <row r="1301">
          <cell r="D1301" t="str">
            <v>LIT_410</v>
          </cell>
          <cell r="E1301" t="str">
            <v>Douala</v>
          </cell>
        </row>
        <row r="1302">
          <cell r="D1302" t="str">
            <v>CTR_104</v>
          </cell>
          <cell r="E1302" t="str">
            <v>Yaounde</v>
          </cell>
        </row>
        <row r="1303">
          <cell r="D1303" t="str">
            <v>NRD_096</v>
          </cell>
          <cell r="E1303" t="str">
            <v>NORD</v>
          </cell>
        </row>
        <row r="1304">
          <cell r="D1304" t="str">
            <v>LIT_758</v>
          </cell>
          <cell r="E1304" t="str">
            <v>Douala</v>
          </cell>
        </row>
        <row r="1305">
          <cell r="D1305" t="str">
            <v>LIT_617</v>
          </cell>
          <cell r="E1305" t="str">
            <v>LITTORAL</v>
          </cell>
        </row>
        <row r="1306">
          <cell r="D1306" t="str">
            <v>LIT_642</v>
          </cell>
          <cell r="E1306" t="str">
            <v>Douala</v>
          </cell>
        </row>
        <row r="1307">
          <cell r="D1307" t="str">
            <v>LIT_244</v>
          </cell>
          <cell r="E1307" t="str">
            <v>Douala</v>
          </cell>
        </row>
        <row r="1308">
          <cell r="D1308" t="str">
            <v>LIT_259</v>
          </cell>
          <cell r="E1308" t="str">
            <v>Douala</v>
          </cell>
        </row>
        <row r="1309">
          <cell r="D1309" t="str">
            <v>CTR_591</v>
          </cell>
          <cell r="E1309" t="str">
            <v>Yaounde</v>
          </cell>
        </row>
        <row r="1310">
          <cell r="D1310" t="str">
            <v>NRD_058</v>
          </cell>
          <cell r="E1310" t="str">
            <v>NORD</v>
          </cell>
        </row>
        <row r="1311">
          <cell r="D1311" t="str">
            <v>EXN_069</v>
          </cell>
          <cell r="E1311" t="str">
            <v>EXTREME-NORD</v>
          </cell>
        </row>
        <row r="1312">
          <cell r="D1312" t="str">
            <v>NRD_132</v>
          </cell>
          <cell r="E1312" t="str">
            <v>NORD</v>
          </cell>
        </row>
        <row r="1313">
          <cell r="D1313" t="str">
            <v>LIT_141</v>
          </cell>
          <cell r="E1313" t="str">
            <v>Douala</v>
          </cell>
        </row>
        <row r="1314">
          <cell r="D1314" t="str">
            <v>CTR_540</v>
          </cell>
          <cell r="E1314" t="str">
            <v>Yaounde</v>
          </cell>
        </row>
        <row r="1315">
          <cell r="D1315" t="str">
            <v>OST_109</v>
          </cell>
          <cell r="E1315" t="str">
            <v>Bafoussam</v>
          </cell>
        </row>
        <row r="1316">
          <cell r="D1316" t="str">
            <v>LIT_221</v>
          </cell>
          <cell r="E1316" t="str">
            <v>Douala</v>
          </cell>
        </row>
        <row r="1317">
          <cell r="D1317" t="str">
            <v>OST_001</v>
          </cell>
          <cell r="E1317" t="str">
            <v>Bafoussam</v>
          </cell>
        </row>
        <row r="1318">
          <cell r="D1318" t="str">
            <v>ADM_017</v>
          </cell>
          <cell r="E1318" t="str">
            <v>Ngaoundere</v>
          </cell>
        </row>
        <row r="1319">
          <cell r="D1319" t="str">
            <v>EXN_004</v>
          </cell>
          <cell r="E1319" t="str">
            <v>EXTREME-NORD</v>
          </cell>
        </row>
        <row r="1320">
          <cell r="D1320" t="str">
            <v>LIT_290</v>
          </cell>
          <cell r="E1320" t="str">
            <v>Douala</v>
          </cell>
        </row>
        <row r="1321">
          <cell r="D1321" t="str">
            <v>LIT_453</v>
          </cell>
          <cell r="E1321" t="str">
            <v>Douala</v>
          </cell>
        </row>
        <row r="1322">
          <cell r="D1322" t="str">
            <v>LIT_581</v>
          </cell>
          <cell r="E1322" t="str">
            <v>Douala</v>
          </cell>
        </row>
        <row r="1323">
          <cell r="D1323" t="str">
            <v>EXN_182</v>
          </cell>
          <cell r="E1323" t="str">
            <v>EXTREME-NORD</v>
          </cell>
        </row>
        <row r="1324">
          <cell r="D1324" t="str">
            <v>LIT_485</v>
          </cell>
          <cell r="E1324" t="str">
            <v>Douala</v>
          </cell>
        </row>
        <row r="1325">
          <cell r="D1325" t="str">
            <v>EXN_003</v>
          </cell>
          <cell r="E1325" t="str">
            <v>EXTREME-NORD</v>
          </cell>
        </row>
        <row r="1326">
          <cell r="D1326" t="str">
            <v>LIT_071</v>
          </cell>
          <cell r="E1326" t="str">
            <v>LITTORAL</v>
          </cell>
        </row>
        <row r="1327">
          <cell r="D1327" t="str">
            <v>LIT_705</v>
          </cell>
          <cell r="E1327" t="str">
            <v>Douala</v>
          </cell>
        </row>
        <row r="1328">
          <cell r="D1328" t="str">
            <v>LIT_708</v>
          </cell>
          <cell r="E1328" t="str">
            <v>Douala</v>
          </cell>
        </row>
        <row r="1329">
          <cell r="D1329" t="str">
            <v>LIT_502</v>
          </cell>
          <cell r="E1329" t="str">
            <v>LITTORAL</v>
          </cell>
        </row>
        <row r="1330">
          <cell r="D1330" t="str">
            <v>EST_112</v>
          </cell>
          <cell r="E1330" t="str">
            <v>CENTRE</v>
          </cell>
        </row>
        <row r="1331">
          <cell r="D1331" t="str">
            <v>EST_107</v>
          </cell>
          <cell r="E1331" t="str">
            <v>CENTRE</v>
          </cell>
        </row>
        <row r="1332">
          <cell r="D1332" t="str">
            <v>NRD_085</v>
          </cell>
          <cell r="E1332" t="str">
            <v>Garoua</v>
          </cell>
        </row>
        <row r="1333">
          <cell r="D1333" t="str">
            <v>NRD_189</v>
          </cell>
          <cell r="E1333" t="str">
            <v>Garoua</v>
          </cell>
        </row>
        <row r="1334">
          <cell r="D1334" t="str">
            <v>NRD_116</v>
          </cell>
          <cell r="E1334" t="str">
            <v>Garoua</v>
          </cell>
        </row>
        <row r="1335">
          <cell r="D1335" t="str">
            <v>CTR_708</v>
          </cell>
          <cell r="E1335" t="str">
            <v>Yaounde</v>
          </cell>
        </row>
        <row r="1336">
          <cell r="D1336" t="str">
            <v>SUD_258</v>
          </cell>
          <cell r="E1336" t="str">
            <v>CENTRE</v>
          </cell>
        </row>
        <row r="1337">
          <cell r="D1337" t="str">
            <v>SUD_018</v>
          </cell>
          <cell r="E1337" t="str">
            <v>CENTRE</v>
          </cell>
        </row>
        <row r="1338">
          <cell r="D1338" t="str">
            <v>SUD_228</v>
          </cell>
          <cell r="E1338" t="str">
            <v>CENTRE</v>
          </cell>
        </row>
        <row r="1339">
          <cell r="D1339" t="str">
            <v>SUD_260</v>
          </cell>
          <cell r="E1339" t="str">
            <v>CENTRE</v>
          </cell>
        </row>
        <row r="1340">
          <cell r="D1340" t="str">
            <v>SUD_103</v>
          </cell>
          <cell r="E1340" t="str">
            <v>CENTRE</v>
          </cell>
        </row>
        <row r="1341">
          <cell r="D1341" t="str">
            <v>SUO_136</v>
          </cell>
          <cell r="E1341" t="str">
            <v>SUD-OUEST</v>
          </cell>
        </row>
        <row r="1342">
          <cell r="D1342" t="str">
            <v>CTR_981</v>
          </cell>
          <cell r="E1342" t="str">
            <v>CENTRE</v>
          </cell>
        </row>
        <row r="1343">
          <cell r="D1343" t="str">
            <v>EXN_212</v>
          </cell>
          <cell r="E1343" t="str">
            <v>Maroua</v>
          </cell>
        </row>
        <row r="1344">
          <cell r="D1344" t="str">
            <v>SUO_108</v>
          </cell>
          <cell r="E1344" t="str">
            <v>SUD-OUEST</v>
          </cell>
        </row>
        <row r="1345">
          <cell r="D1345" t="str">
            <v>ADM_158</v>
          </cell>
          <cell r="E1345" t="str">
            <v>Ngaoundere</v>
          </cell>
        </row>
        <row r="1346">
          <cell r="D1346" t="str">
            <v>ADM_094</v>
          </cell>
          <cell r="E1346" t="str">
            <v>ADAMAOUA</v>
          </cell>
        </row>
        <row r="1347">
          <cell r="D1347" t="str">
            <v>ADM_111</v>
          </cell>
          <cell r="E1347" t="str">
            <v>ADAMAOUA</v>
          </cell>
        </row>
        <row r="1348">
          <cell r="D1348" t="str">
            <v>ADM_093</v>
          </cell>
          <cell r="E1348" t="str">
            <v>ADAMAOUA</v>
          </cell>
        </row>
        <row r="1349">
          <cell r="D1349" t="str">
            <v>ADM_157</v>
          </cell>
          <cell r="E1349" t="str">
            <v>Ngaoundere</v>
          </cell>
        </row>
        <row r="1350">
          <cell r="D1350" t="str">
            <v>OST_043</v>
          </cell>
          <cell r="E1350" t="str">
            <v>OUEST</v>
          </cell>
        </row>
        <row r="1351">
          <cell r="D1351" t="str">
            <v>ADM_072</v>
          </cell>
          <cell r="E1351" t="str">
            <v>Ngaoundere</v>
          </cell>
        </row>
        <row r="1352">
          <cell r="D1352" t="str">
            <v>CTR_098</v>
          </cell>
          <cell r="E1352" t="str">
            <v>CENTRE</v>
          </cell>
        </row>
        <row r="1353">
          <cell r="D1353" t="str">
            <v>SUO_260</v>
          </cell>
          <cell r="E1353" t="str">
            <v>SUD-OUEST</v>
          </cell>
        </row>
        <row r="1354">
          <cell r="D1354" t="str">
            <v>CTR_453</v>
          </cell>
          <cell r="E1354" t="str">
            <v>CENTRE</v>
          </cell>
        </row>
        <row r="1355">
          <cell r="D1355" t="str">
            <v>CTR_452</v>
          </cell>
          <cell r="E1355" t="str">
            <v>CENTRE</v>
          </cell>
        </row>
        <row r="1356">
          <cell r="D1356" t="str">
            <v>ADM_079</v>
          </cell>
          <cell r="E1356" t="str">
            <v>ADAMAOUA</v>
          </cell>
        </row>
        <row r="1357">
          <cell r="D1357" t="str">
            <v>NRD_125</v>
          </cell>
          <cell r="E1357" t="str">
            <v>NORD</v>
          </cell>
        </row>
        <row r="1358">
          <cell r="D1358" t="str">
            <v>LIT_404</v>
          </cell>
          <cell r="E1358" t="str">
            <v>Douala</v>
          </cell>
        </row>
        <row r="1359">
          <cell r="D1359" t="str">
            <v>LIT_577</v>
          </cell>
          <cell r="E1359" t="str">
            <v>Douala</v>
          </cell>
        </row>
        <row r="1360">
          <cell r="D1360" t="str">
            <v>LIT_291</v>
          </cell>
          <cell r="E1360" t="str">
            <v>Douala</v>
          </cell>
        </row>
        <row r="1361">
          <cell r="D1361" t="str">
            <v>NRD_027</v>
          </cell>
          <cell r="E1361" t="str">
            <v>NORD</v>
          </cell>
        </row>
        <row r="1362">
          <cell r="D1362" t="str">
            <v>OST_233</v>
          </cell>
          <cell r="E1362" t="str">
            <v>OUEST</v>
          </cell>
        </row>
        <row r="1363">
          <cell r="D1363" t="str">
            <v>SUD_083</v>
          </cell>
          <cell r="E1363" t="str">
            <v>CENTRE</v>
          </cell>
        </row>
        <row r="1364">
          <cell r="D1364" t="str">
            <v>SUD_172</v>
          </cell>
          <cell r="E1364" t="str">
            <v>CENTRE</v>
          </cell>
        </row>
        <row r="1365">
          <cell r="D1365" t="str">
            <v>SUD_233</v>
          </cell>
          <cell r="E1365" t="str">
            <v>CENTRE</v>
          </cell>
        </row>
        <row r="1366">
          <cell r="D1366" t="str">
            <v>SUD_006</v>
          </cell>
          <cell r="E1366" t="str">
            <v>LITTORAL</v>
          </cell>
        </row>
        <row r="1367">
          <cell r="D1367" t="str">
            <v>LIT_658</v>
          </cell>
          <cell r="E1367" t="str">
            <v>LITTORAL</v>
          </cell>
        </row>
        <row r="1368">
          <cell r="D1368" t="str">
            <v>LIT_489</v>
          </cell>
          <cell r="E1368" t="str">
            <v>Douala</v>
          </cell>
        </row>
        <row r="1369">
          <cell r="D1369" t="str">
            <v>SUD_227</v>
          </cell>
          <cell r="E1369" t="str">
            <v>CENTRE</v>
          </cell>
        </row>
        <row r="1370">
          <cell r="D1370" t="str">
            <v>OST_135</v>
          </cell>
          <cell r="E1370" t="str">
            <v>Bafoussam</v>
          </cell>
        </row>
        <row r="1371">
          <cell r="D1371" t="str">
            <v>CTR_074</v>
          </cell>
          <cell r="E1371" t="str">
            <v>Yaounde</v>
          </cell>
        </row>
        <row r="1372">
          <cell r="D1372" t="str">
            <v>LIT_024</v>
          </cell>
          <cell r="E1372" t="str">
            <v>Douala</v>
          </cell>
        </row>
        <row r="1373">
          <cell r="D1373" t="str">
            <v>LIT_599</v>
          </cell>
          <cell r="E1373" t="str">
            <v>Douala</v>
          </cell>
        </row>
        <row r="1374">
          <cell r="D1374" t="str">
            <v>EXN_064</v>
          </cell>
          <cell r="E1374" t="str">
            <v>EXTREME-NORD</v>
          </cell>
        </row>
        <row r="1375">
          <cell r="D1375" t="str">
            <v>OST_232</v>
          </cell>
          <cell r="E1375" t="str">
            <v>Bafoussam</v>
          </cell>
        </row>
        <row r="1376">
          <cell r="D1376" t="str">
            <v>EXN_031</v>
          </cell>
          <cell r="E1376" t="str">
            <v>EXTREME-NORD</v>
          </cell>
        </row>
        <row r="1377">
          <cell r="D1377" t="str">
            <v>EXN_138</v>
          </cell>
          <cell r="E1377" t="str">
            <v>EXTREME-NORD</v>
          </cell>
        </row>
        <row r="1378">
          <cell r="D1378" t="str">
            <v>LIT_059</v>
          </cell>
          <cell r="E1378" t="str">
            <v>Douala</v>
          </cell>
        </row>
        <row r="1379">
          <cell r="D1379" t="str">
            <v>SUD_160</v>
          </cell>
          <cell r="E1379" t="str">
            <v>CENTRE</v>
          </cell>
        </row>
        <row r="1380">
          <cell r="D1380" t="str">
            <v>SUD_206</v>
          </cell>
          <cell r="E1380" t="str">
            <v>CENTRE</v>
          </cell>
        </row>
        <row r="1381">
          <cell r="D1381" t="str">
            <v>SUD_162</v>
          </cell>
          <cell r="E1381" t="str">
            <v>CENTRE</v>
          </cell>
        </row>
        <row r="1382">
          <cell r="D1382" t="str">
            <v>EXN_002</v>
          </cell>
          <cell r="E1382" t="str">
            <v>Maroua</v>
          </cell>
        </row>
        <row r="1383">
          <cell r="D1383" t="str">
            <v>ADM_115</v>
          </cell>
          <cell r="E1383" t="str">
            <v>Ngaoundere</v>
          </cell>
        </row>
        <row r="1384">
          <cell r="D1384" t="str">
            <v>SUD_057</v>
          </cell>
          <cell r="E1384" t="str">
            <v>CENTRE</v>
          </cell>
        </row>
        <row r="1385">
          <cell r="D1385" t="str">
            <v>LIT_371</v>
          </cell>
          <cell r="E1385" t="str">
            <v>Douala</v>
          </cell>
        </row>
        <row r="1386">
          <cell r="D1386" t="str">
            <v>LIT_014</v>
          </cell>
          <cell r="E1386" t="str">
            <v>Douala</v>
          </cell>
        </row>
        <row r="1387">
          <cell r="D1387" t="str">
            <v>LIT_325</v>
          </cell>
          <cell r="E1387" t="str">
            <v>Douala</v>
          </cell>
        </row>
        <row r="1388">
          <cell r="D1388" t="str">
            <v>LIT_047</v>
          </cell>
          <cell r="E1388" t="str">
            <v>Douala</v>
          </cell>
        </row>
        <row r="1389">
          <cell r="D1389" t="str">
            <v>EST_040</v>
          </cell>
          <cell r="E1389" t="str">
            <v>CENTRE</v>
          </cell>
        </row>
        <row r="1390">
          <cell r="D1390" t="str">
            <v>LIT_433</v>
          </cell>
          <cell r="E1390" t="str">
            <v>Douala</v>
          </cell>
        </row>
        <row r="1391">
          <cell r="D1391" t="str">
            <v>LIT_579</v>
          </cell>
          <cell r="E1391" t="str">
            <v>Douala</v>
          </cell>
        </row>
        <row r="1392">
          <cell r="D1392" t="str">
            <v>CTR_339</v>
          </cell>
          <cell r="E1392" t="str">
            <v>Yaounde</v>
          </cell>
        </row>
        <row r="1393">
          <cell r="D1393" t="str">
            <v>CTR_387</v>
          </cell>
          <cell r="E1393" t="str">
            <v>Yaounde</v>
          </cell>
        </row>
        <row r="1394">
          <cell r="D1394" t="str">
            <v>OST_145</v>
          </cell>
          <cell r="E1394" t="str">
            <v>OUEST</v>
          </cell>
        </row>
        <row r="1395">
          <cell r="D1395" t="str">
            <v>SUD_223</v>
          </cell>
          <cell r="E1395" t="str">
            <v>CENTRE</v>
          </cell>
        </row>
        <row r="1396">
          <cell r="D1396" t="str">
            <v>LIT_583</v>
          </cell>
          <cell r="E1396" t="str">
            <v>LITTORAL</v>
          </cell>
        </row>
        <row r="1397">
          <cell r="D1397" t="str">
            <v>LIT_181</v>
          </cell>
          <cell r="E1397" t="str">
            <v>Douala</v>
          </cell>
        </row>
        <row r="1398">
          <cell r="D1398" t="str">
            <v>LIT_862</v>
          </cell>
          <cell r="E1398" t="str">
            <v>Douala</v>
          </cell>
        </row>
        <row r="1399">
          <cell r="D1399" t="str">
            <v>LIT_645</v>
          </cell>
          <cell r="E1399" t="str">
            <v>Douala</v>
          </cell>
        </row>
        <row r="1400">
          <cell r="D1400" t="str">
            <v>SUO_077</v>
          </cell>
          <cell r="E1400" t="str">
            <v>SUD-OUEST</v>
          </cell>
        </row>
        <row r="1401">
          <cell r="D1401" t="str">
            <v>LIT_683</v>
          </cell>
          <cell r="E1401" t="str">
            <v>Douala</v>
          </cell>
        </row>
        <row r="1402">
          <cell r="D1402" t="str">
            <v>EXN_117</v>
          </cell>
          <cell r="E1402" t="str">
            <v>Maroua</v>
          </cell>
        </row>
        <row r="1403">
          <cell r="D1403" t="str">
            <v>SUO_166</v>
          </cell>
          <cell r="E1403" t="str">
            <v>SUD-OUEST</v>
          </cell>
        </row>
        <row r="1404">
          <cell r="D1404" t="str">
            <v>SUO_011</v>
          </cell>
          <cell r="E1404" t="str">
            <v>SUD-OUEST</v>
          </cell>
        </row>
        <row r="1405">
          <cell r="D1405" t="str">
            <v>EST_064</v>
          </cell>
          <cell r="E1405" t="str">
            <v>CENTRE</v>
          </cell>
        </row>
        <row r="1406">
          <cell r="D1406" t="str">
            <v>SUO_193</v>
          </cell>
          <cell r="E1406" t="str">
            <v>SUD-OUEST</v>
          </cell>
        </row>
        <row r="1407">
          <cell r="D1407" t="str">
            <v>LIT_186</v>
          </cell>
          <cell r="E1407" t="str">
            <v>LITTORAL</v>
          </cell>
        </row>
        <row r="1408">
          <cell r="D1408" t="str">
            <v>EST_088</v>
          </cell>
          <cell r="E1408" t="str">
            <v>CENTRE</v>
          </cell>
        </row>
        <row r="1409">
          <cell r="D1409" t="str">
            <v>CTR_425</v>
          </cell>
          <cell r="E1409" t="str">
            <v>Yaounde</v>
          </cell>
        </row>
        <row r="1410">
          <cell r="D1410" t="str">
            <v>CTR_563</v>
          </cell>
          <cell r="E1410" t="str">
            <v>Yaounde</v>
          </cell>
        </row>
        <row r="1411">
          <cell r="D1411" t="str">
            <v>CTR_448</v>
          </cell>
          <cell r="E1411" t="str">
            <v>Yaounde</v>
          </cell>
        </row>
        <row r="1412">
          <cell r="D1412" t="str">
            <v>CTR_326</v>
          </cell>
          <cell r="E1412" t="str">
            <v>Yaounde</v>
          </cell>
        </row>
        <row r="1413">
          <cell r="D1413" t="str">
            <v>CTR_383</v>
          </cell>
          <cell r="E1413" t="str">
            <v>Yaounde</v>
          </cell>
        </row>
        <row r="1414">
          <cell r="D1414" t="str">
            <v>CTR_211</v>
          </cell>
          <cell r="E1414" t="str">
            <v>Yaounde</v>
          </cell>
        </row>
        <row r="1415">
          <cell r="D1415" t="str">
            <v>CTR_476</v>
          </cell>
          <cell r="E1415" t="str">
            <v>Yaounde</v>
          </cell>
        </row>
        <row r="1416">
          <cell r="D1416" t="str">
            <v>CTR_255</v>
          </cell>
          <cell r="E1416" t="str">
            <v>Yaounde</v>
          </cell>
        </row>
        <row r="1417">
          <cell r="D1417" t="str">
            <v>CTR_122</v>
          </cell>
          <cell r="E1417" t="str">
            <v>Yaounde</v>
          </cell>
        </row>
        <row r="1418">
          <cell r="D1418" t="str">
            <v>CTR_249</v>
          </cell>
          <cell r="E1418" t="str">
            <v>Yaounde</v>
          </cell>
        </row>
        <row r="1419">
          <cell r="D1419" t="str">
            <v>CTR_538</v>
          </cell>
          <cell r="E1419" t="str">
            <v>Yaounde</v>
          </cell>
        </row>
        <row r="1420">
          <cell r="D1420" t="str">
            <v>CTR_194</v>
          </cell>
          <cell r="E1420" t="str">
            <v>Yaounde</v>
          </cell>
        </row>
        <row r="1421">
          <cell r="D1421" t="str">
            <v>CTR_031</v>
          </cell>
          <cell r="E1421" t="str">
            <v>Yaounde</v>
          </cell>
        </row>
        <row r="1422">
          <cell r="D1422" t="str">
            <v>CTR_327</v>
          </cell>
          <cell r="E1422" t="str">
            <v>Yaounde</v>
          </cell>
        </row>
        <row r="1423">
          <cell r="D1423" t="str">
            <v>CTR_105</v>
          </cell>
          <cell r="E1423" t="str">
            <v>Yaounde</v>
          </cell>
        </row>
        <row r="1424">
          <cell r="D1424" t="str">
            <v>CTR_333</v>
          </cell>
          <cell r="E1424" t="str">
            <v>Yaounde</v>
          </cell>
        </row>
        <row r="1425">
          <cell r="D1425" t="str">
            <v>CTR_259</v>
          </cell>
          <cell r="E1425" t="str">
            <v>Yaounde</v>
          </cell>
        </row>
        <row r="1426">
          <cell r="D1426" t="str">
            <v>CTR_088</v>
          </cell>
          <cell r="E1426" t="str">
            <v>Yaounde</v>
          </cell>
        </row>
        <row r="1427">
          <cell r="D1427" t="str">
            <v>CTR_372</v>
          </cell>
          <cell r="E1427" t="str">
            <v>Yaounde</v>
          </cell>
        </row>
        <row r="1428">
          <cell r="D1428" t="str">
            <v>CTR_794</v>
          </cell>
          <cell r="E1428" t="str">
            <v>Yaounde</v>
          </cell>
        </row>
        <row r="1429">
          <cell r="D1429" t="str">
            <v>CTR_632</v>
          </cell>
          <cell r="E1429" t="str">
            <v>Yaounde</v>
          </cell>
        </row>
        <row r="1430">
          <cell r="D1430" t="str">
            <v>CTR_661</v>
          </cell>
          <cell r="E1430" t="str">
            <v>Yaounde</v>
          </cell>
        </row>
        <row r="1431">
          <cell r="D1431" t="str">
            <v>CTR_557</v>
          </cell>
          <cell r="E1431" t="str">
            <v>Yaounde</v>
          </cell>
        </row>
        <row r="1432">
          <cell r="D1432" t="str">
            <v>CTR_149</v>
          </cell>
          <cell r="E1432" t="str">
            <v>Yaounde</v>
          </cell>
        </row>
        <row r="1433">
          <cell r="D1433" t="str">
            <v>CTR_123</v>
          </cell>
          <cell r="E1433" t="str">
            <v>Yaounde</v>
          </cell>
        </row>
        <row r="1434">
          <cell r="D1434" t="str">
            <v>CTR_576</v>
          </cell>
          <cell r="E1434" t="str">
            <v>Yaounde</v>
          </cell>
        </row>
        <row r="1435">
          <cell r="D1435" t="str">
            <v>EST_061</v>
          </cell>
          <cell r="E1435" t="str">
            <v>CENTRE</v>
          </cell>
        </row>
        <row r="1436">
          <cell r="D1436" t="str">
            <v>CTR_950</v>
          </cell>
          <cell r="E1436" t="str">
            <v>Yaounde</v>
          </cell>
        </row>
        <row r="1437">
          <cell r="D1437" t="str">
            <v>CTR_331</v>
          </cell>
          <cell r="E1437" t="str">
            <v>Yaounde</v>
          </cell>
        </row>
        <row r="1438">
          <cell r="D1438" t="str">
            <v>CTR_422</v>
          </cell>
          <cell r="E1438" t="str">
            <v>Yaounde</v>
          </cell>
        </row>
        <row r="1439">
          <cell r="D1439" t="str">
            <v>CTR_465</v>
          </cell>
          <cell r="E1439" t="str">
            <v>Yaounde</v>
          </cell>
        </row>
        <row r="1440">
          <cell r="D1440" t="str">
            <v>CTR_648</v>
          </cell>
          <cell r="E1440" t="str">
            <v>Yaounde</v>
          </cell>
        </row>
        <row r="1441">
          <cell r="D1441" t="str">
            <v>SUD_050</v>
          </cell>
          <cell r="E1441" t="str">
            <v>CENTRE</v>
          </cell>
        </row>
        <row r="1442">
          <cell r="D1442" t="str">
            <v>CTR_244</v>
          </cell>
          <cell r="E1442" t="str">
            <v>Yaounde</v>
          </cell>
        </row>
        <row r="1443">
          <cell r="D1443" t="str">
            <v>CTR_637</v>
          </cell>
          <cell r="E1443" t="str">
            <v>Yaounde</v>
          </cell>
        </row>
        <row r="1444">
          <cell r="D1444" t="str">
            <v>SUD_217</v>
          </cell>
          <cell r="E1444" t="str">
            <v>CENTRE</v>
          </cell>
        </row>
        <row r="1445">
          <cell r="D1445" t="str">
            <v>CTR_317</v>
          </cell>
          <cell r="E1445" t="str">
            <v>Yaounde</v>
          </cell>
        </row>
        <row r="1446">
          <cell r="D1446" t="str">
            <v>CTR_467</v>
          </cell>
          <cell r="E1446" t="str">
            <v>Yaounde</v>
          </cell>
        </row>
        <row r="1447">
          <cell r="D1447" t="str">
            <v>CTR_852</v>
          </cell>
          <cell r="E1447" t="str">
            <v>Yaounde</v>
          </cell>
        </row>
        <row r="1448">
          <cell r="D1448" t="str">
            <v>EST_144</v>
          </cell>
          <cell r="E1448" t="str">
            <v>CENTRE</v>
          </cell>
        </row>
        <row r="1449">
          <cell r="D1449" t="str">
            <v>CTR_524</v>
          </cell>
          <cell r="E1449" t="str">
            <v>Yaounde</v>
          </cell>
        </row>
        <row r="1450">
          <cell r="D1450" t="str">
            <v>SUD_082</v>
          </cell>
          <cell r="E1450" t="str">
            <v>CENTRE</v>
          </cell>
        </row>
        <row r="1451">
          <cell r="D1451" t="str">
            <v>CTR_848</v>
          </cell>
          <cell r="E1451" t="str">
            <v>Yaounde</v>
          </cell>
        </row>
        <row r="1452">
          <cell r="D1452" t="str">
            <v>CTR_210</v>
          </cell>
          <cell r="E1452" t="str">
            <v>Yaounde</v>
          </cell>
        </row>
        <row r="1453">
          <cell r="D1453" t="str">
            <v>CTR_084</v>
          </cell>
          <cell r="E1453" t="str">
            <v>Yaounde</v>
          </cell>
        </row>
        <row r="1454">
          <cell r="D1454" t="str">
            <v>EST_197</v>
          </cell>
          <cell r="E1454" t="str">
            <v>CENTRE</v>
          </cell>
        </row>
        <row r="1455">
          <cell r="D1455" t="str">
            <v>CTR_021</v>
          </cell>
          <cell r="E1455" t="str">
            <v>CENTRE</v>
          </cell>
        </row>
        <row r="1456">
          <cell r="D1456" t="str">
            <v>SUD_264</v>
          </cell>
          <cell r="E1456" t="str">
            <v>CENTRE</v>
          </cell>
        </row>
        <row r="1457">
          <cell r="D1457" t="str">
            <v>CTR_392</v>
          </cell>
          <cell r="E1457" t="str">
            <v>CENTRE</v>
          </cell>
        </row>
        <row r="1458">
          <cell r="D1458" t="str">
            <v>CTR_769</v>
          </cell>
          <cell r="E1458" t="str">
            <v>Yaounde</v>
          </cell>
        </row>
        <row r="1459">
          <cell r="D1459" t="str">
            <v>EXN_089</v>
          </cell>
          <cell r="E1459" t="str">
            <v>Maroua</v>
          </cell>
        </row>
        <row r="1460">
          <cell r="D1460" t="str">
            <v>CTR_761</v>
          </cell>
          <cell r="E1460" t="str">
            <v>Yaounde</v>
          </cell>
        </row>
        <row r="1461">
          <cell r="D1461" t="str">
            <v>EST_127</v>
          </cell>
          <cell r="E1461" t="str">
            <v>CENTRE</v>
          </cell>
        </row>
        <row r="1462">
          <cell r="D1462" t="str">
            <v>CTR_061</v>
          </cell>
          <cell r="E1462" t="str">
            <v>CENTRE</v>
          </cell>
        </row>
        <row r="1463">
          <cell r="D1463" t="str">
            <v>CTR_763</v>
          </cell>
          <cell r="E1463" t="str">
            <v>Yaounde</v>
          </cell>
        </row>
        <row r="1464">
          <cell r="D1464" t="str">
            <v>EST_032</v>
          </cell>
          <cell r="E1464" t="str">
            <v>CENTRE</v>
          </cell>
        </row>
        <row r="1465">
          <cell r="D1465" t="str">
            <v>CTR_713</v>
          </cell>
          <cell r="E1465" t="str">
            <v>Yaounde</v>
          </cell>
        </row>
        <row r="1466">
          <cell r="D1466" t="str">
            <v>CTR_535</v>
          </cell>
          <cell r="E1466" t="str">
            <v>Yaounde</v>
          </cell>
        </row>
        <row r="1467">
          <cell r="D1467" t="str">
            <v>EST_004</v>
          </cell>
          <cell r="E1467" t="str">
            <v>CENTRE</v>
          </cell>
        </row>
        <row r="1468">
          <cell r="D1468" t="str">
            <v>EST_128</v>
          </cell>
          <cell r="E1468" t="str">
            <v>CENTRE</v>
          </cell>
        </row>
        <row r="1469">
          <cell r="D1469" t="str">
            <v>CTR_213</v>
          </cell>
          <cell r="E1469" t="str">
            <v>Yaounde</v>
          </cell>
        </row>
        <row r="1470">
          <cell r="D1470" t="str">
            <v>CTR_723</v>
          </cell>
          <cell r="E1470" t="str">
            <v>Yaounde</v>
          </cell>
        </row>
        <row r="1471">
          <cell r="D1471" t="str">
            <v>CTR_285</v>
          </cell>
          <cell r="E1471" t="str">
            <v>Yaounde</v>
          </cell>
        </row>
        <row r="1472">
          <cell r="D1472" t="str">
            <v>CTR_381</v>
          </cell>
          <cell r="E1472" t="str">
            <v>Yaounde</v>
          </cell>
        </row>
        <row r="1473">
          <cell r="D1473" t="str">
            <v>CTR_482</v>
          </cell>
          <cell r="E1473" t="str">
            <v>Yaounde</v>
          </cell>
        </row>
        <row r="1474">
          <cell r="D1474" t="str">
            <v>CTR_129</v>
          </cell>
          <cell r="E1474" t="str">
            <v>Yaounde</v>
          </cell>
        </row>
        <row r="1475">
          <cell r="D1475" t="str">
            <v>CTR_265</v>
          </cell>
          <cell r="E1475" t="str">
            <v>Yaounde</v>
          </cell>
        </row>
        <row r="1476">
          <cell r="D1476" t="str">
            <v>CTR_473</v>
          </cell>
          <cell r="E1476" t="str">
            <v>Yaounde</v>
          </cell>
        </row>
        <row r="1477">
          <cell r="D1477" t="str">
            <v>CTR_110</v>
          </cell>
          <cell r="E1477" t="str">
            <v>Yaounde</v>
          </cell>
        </row>
        <row r="1478">
          <cell r="D1478" t="str">
            <v>CTR_401</v>
          </cell>
          <cell r="E1478" t="str">
            <v>Yaounde</v>
          </cell>
        </row>
        <row r="1479">
          <cell r="D1479" t="str">
            <v>EST_131</v>
          </cell>
          <cell r="E1479" t="str">
            <v>CENTRE</v>
          </cell>
        </row>
        <row r="1480">
          <cell r="D1480" t="str">
            <v>CTR_866</v>
          </cell>
          <cell r="E1480" t="str">
            <v>Yaounde</v>
          </cell>
        </row>
        <row r="1481">
          <cell r="D1481" t="str">
            <v>SUD_263</v>
          </cell>
          <cell r="E1481" t="str">
            <v>CENTRE</v>
          </cell>
        </row>
        <row r="1482">
          <cell r="D1482" t="str">
            <v>CTR_154</v>
          </cell>
          <cell r="E1482" t="str">
            <v>Yaounde</v>
          </cell>
        </row>
        <row r="1483">
          <cell r="D1483" t="str">
            <v>CTR_861</v>
          </cell>
          <cell r="E1483" t="str">
            <v>Yaounde</v>
          </cell>
        </row>
        <row r="1484">
          <cell r="D1484" t="str">
            <v>CTR_155</v>
          </cell>
          <cell r="E1484" t="str">
            <v>Yaounde</v>
          </cell>
        </row>
        <row r="1485">
          <cell r="D1485" t="str">
            <v>CTR_466</v>
          </cell>
          <cell r="E1485" t="str">
            <v>Yaounde</v>
          </cell>
        </row>
        <row r="1486">
          <cell r="D1486" t="str">
            <v>CTR_625</v>
          </cell>
          <cell r="E1486" t="str">
            <v>Yaounde</v>
          </cell>
        </row>
        <row r="1487">
          <cell r="D1487" t="str">
            <v>CTR_198</v>
          </cell>
          <cell r="E1487" t="str">
            <v>Yaounde</v>
          </cell>
        </row>
        <row r="1488">
          <cell r="D1488" t="str">
            <v>CTR_821</v>
          </cell>
          <cell r="E1488" t="str">
            <v>Yaounde</v>
          </cell>
        </row>
        <row r="1489">
          <cell r="D1489" t="str">
            <v>CTR_553</v>
          </cell>
          <cell r="E1489" t="str">
            <v>Yaounde</v>
          </cell>
        </row>
        <row r="1490">
          <cell r="D1490" t="str">
            <v>CTR_240</v>
          </cell>
          <cell r="E1490" t="str">
            <v>Yaounde</v>
          </cell>
        </row>
        <row r="1491">
          <cell r="D1491" t="str">
            <v>CTR_647</v>
          </cell>
          <cell r="E1491" t="str">
            <v>Yaounde</v>
          </cell>
        </row>
        <row r="1492">
          <cell r="D1492" t="str">
            <v>EST_193</v>
          </cell>
          <cell r="E1492" t="str">
            <v>CENTRE</v>
          </cell>
        </row>
        <row r="1493">
          <cell r="D1493" t="str">
            <v>CTR_340</v>
          </cell>
          <cell r="E1493" t="str">
            <v>Yaounde</v>
          </cell>
        </row>
        <row r="1494">
          <cell r="D1494" t="str">
            <v>CTR_047</v>
          </cell>
          <cell r="E1494" t="str">
            <v>Yaounde</v>
          </cell>
        </row>
        <row r="1495">
          <cell r="D1495" t="str">
            <v>CTR_767</v>
          </cell>
          <cell r="E1495" t="str">
            <v>Yaounde</v>
          </cell>
        </row>
        <row r="1496">
          <cell r="D1496" t="str">
            <v>EST_205</v>
          </cell>
          <cell r="E1496" t="str">
            <v>CENTRE</v>
          </cell>
        </row>
        <row r="1497">
          <cell r="D1497" t="str">
            <v>CTR_012</v>
          </cell>
          <cell r="E1497" t="str">
            <v>Yaounde</v>
          </cell>
        </row>
        <row r="1498">
          <cell r="D1498" t="str">
            <v>SUO_079</v>
          </cell>
          <cell r="E1498" t="str">
            <v>SUD-OUEST</v>
          </cell>
        </row>
        <row r="1499">
          <cell r="D1499" t="str">
            <v>CTR_109</v>
          </cell>
          <cell r="E1499" t="str">
            <v>Yaounde</v>
          </cell>
        </row>
        <row r="1500">
          <cell r="D1500" t="str">
            <v>ADM_107</v>
          </cell>
          <cell r="E1500" t="str">
            <v>ADAMAOUA</v>
          </cell>
        </row>
        <row r="1501">
          <cell r="D1501" t="str">
            <v>CTR_127</v>
          </cell>
          <cell r="E1501" t="str">
            <v>Yaounde</v>
          </cell>
        </row>
        <row r="1502">
          <cell r="D1502" t="str">
            <v>LIT_160</v>
          </cell>
          <cell r="E1502" t="str">
            <v>Douala</v>
          </cell>
        </row>
        <row r="1503">
          <cell r="D1503" t="str">
            <v>LIT_203</v>
          </cell>
          <cell r="E1503" t="str">
            <v>Douala</v>
          </cell>
        </row>
        <row r="1504">
          <cell r="D1504" t="str">
            <v>LIT_449</v>
          </cell>
          <cell r="E1504" t="str">
            <v>Douala</v>
          </cell>
        </row>
        <row r="1505">
          <cell r="D1505" t="str">
            <v>LIT_486</v>
          </cell>
          <cell r="E1505" t="str">
            <v>Douala</v>
          </cell>
        </row>
        <row r="1506">
          <cell r="D1506" t="str">
            <v>NRD_003</v>
          </cell>
          <cell r="E1506" t="str">
            <v>Garoua</v>
          </cell>
        </row>
        <row r="1507">
          <cell r="D1507" t="str">
            <v>NRD_022</v>
          </cell>
          <cell r="E1507" t="str">
            <v>NORD</v>
          </cell>
        </row>
        <row r="1508">
          <cell r="D1508" t="str">
            <v>NRD_260</v>
          </cell>
          <cell r="E1508" t="str">
            <v>Garoua</v>
          </cell>
        </row>
        <row r="1509">
          <cell r="D1509" t="str">
            <v>EST_194</v>
          </cell>
          <cell r="E1509" t="str">
            <v>CENTRE</v>
          </cell>
        </row>
        <row r="1510">
          <cell r="D1510" t="str">
            <v>SUO_078</v>
          </cell>
          <cell r="E1510" t="str">
            <v>SUD-OUEST</v>
          </cell>
        </row>
        <row r="1511">
          <cell r="D1511" t="str">
            <v>NRD_118</v>
          </cell>
          <cell r="E1511" t="str">
            <v>Garoua</v>
          </cell>
        </row>
        <row r="1512">
          <cell r="D1512" t="str">
            <v>LIT_106</v>
          </cell>
          <cell r="E1512" t="str">
            <v>Douala</v>
          </cell>
        </row>
        <row r="1513">
          <cell r="D1513" t="str">
            <v>NRD_007</v>
          </cell>
          <cell r="E1513" t="str">
            <v>Garoua</v>
          </cell>
        </row>
        <row r="1514">
          <cell r="D1514" t="str">
            <v>OST_137</v>
          </cell>
          <cell r="E1514" t="str">
            <v>OUEST</v>
          </cell>
        </row>
        <row r="1515">
          <cell r="D1515" t="str">
            <v>LIT_076</v>
          </cell>
          <cell r="E1515" t="str">
            <v>Douala</v>
          </cell>
        </row>
        <row r="1516">
          <cell r="D1516" t="str">
            <v>EXN_114</v>
          </cell>
          <cell r="E1516" t="str">
            <v>Maroua</v>
          </cell>
        </row>
        <row r="1517">
          <cell r="D1517" t="str">
            <v>OST_077</v>
          </cell>
          <cell r="E1517" t="str">
            <v>Bafoussam</v>
          </cell>
        </row>
        <row r="1518">
          <cell r="D1518" t="str">
            <v>LIT_349</v>
          </cell>
          <cell r="E1518" t="str">
            <v>LITTORAL</v>
          </cell>
        </row>
        <row r="1519">
          <cell r="D1519" t="str">
            <v>OST_125</v>
          </cell>
          <cell r="E1519" t="str">
            <v>OUEST</v>
          </cell>
        </row>
        <row r="1520">
          <cell r="D1520" t="str">
            <v>LIT_405</v>
          </cell>
          <cell r="E1520" t="str">
            <v>Douala</v>
          </cell>
        </row>
        <row r="1521">
          <cell r="D1521" t="str">
            <v>OST_235</v>
          </cell>
          <cell r="E1521" t="str">
            <v>OUEST</v>
          </cell>
        </row>
        <row r="1522">
          <cell r="D1522" t="str">
            <v>NRD_029</v>
          </cell>
          <cell r="E1522" t="str">
            <v>NORD</v>
          </cell>
        </row>
        <row r="1523">
          <cell r="D1523" t="str">
            <v>LIT_167</v>
          </cell>
          <cell r="E1523" t="str">
            <v>Douala</v>
          </cell>
        </row>
        <row r="1524">
          <cell r="D1524" t="str">
            <v>LIT_285</v>
          </cell>
          <cell r="E1524" t="str">
            <v>Douala</v>
          </cell>
        </row>
        <row r="1525">
          <cell r="D1525" t="str">
            <v>LIT_342</v>
          </cell>
          <cell r="E1525" t="str">
            <v>Douala</v>
          </cell>
        </row>
        <row r="1526">
          <cell r="D1526" t="str">
            <v>LIT_303</v>
          </cell>
          <cell r="E1526" t="str">
            <v>Douala</v>
          </cell>
        </row>
        <row r="1527">
          <cell r="D1527" t="str">
            <v>LIT_274</v>
          </cell>
          <cell r="E1527" t="str">
            <v>Douala</v>
          </cell>
        </row>
        <row r="1528">
          <cell r="D1528" t="str">
            <v>LIT_726</v>
          </cell>
          <cell r="E1528" t="str">
            <v>Douala</v>
          </cell>
        </row>
        <row r="1529">
          <cell r="D1529" t="str">
            <v>LIT_856</v>
          </cell>
          <cell r="E1529" t="str">
            <v>Douala</v>
          </cell>
        </row>
        <row r="1530">
          <cell r="D1530" t="str">
            <v>LIT_398</v>
          </cell>
          <cell r="E1530" t="str">
            <v>Douala</v>
          </cell>
        </row>
        <row r="1531">
          <cell r="D1531" t="str">
            <v>LIT_713</v>
          </cell>
          <cell r="E1531" t="str">
            <v>Douala</v>
          </cell>
        </row>
        <row r="1532">
          <cell r="D1532" t="str">
            <v>LIT_844</v>
          </cell>
          <cell r="E1532" t="str">
            <v>Douala</v>
          </cell>
        </row>
        <row r="1533">
          <cell r="D1533" t="str">
            <v>NRD_018</v>
          </cell>
          <cell r="E1533" t="str">
            <v>Garoua</v>
          </cell>
        </row>
        <row r="1534">
          <cell r="D1534" t="str">
            <v>OST_238</v>
          </cell>
          <cell r="E1534" t="str">
            <v>Bafoussam</v>
          </cell>
        </row>
        <row r="1535">
          <cell r="D1535" t="str">
            <v>OST_078</v>
          </cell>
          <cell r="E1535" t="str">
            <v>Bafoussam</v>
          </cell>
        </row>
        <row r="1536">
          <cell r="D1536" t="str">
            <v>OST_003</v>
          </cell>
          <cell r="E1536" t="str">
            <v>Bafoussam</v>
          </cell>
        </row>
        <row r="1537">
          <cell r="D1537" t="str">
            <v>LIT_654</v>
          </cell>
          <cell r="E1537" t="str">
            <v>Douala</v>
          </cell>
        </row>
        <row r="1538">
          <cell r="D1538" t="str">
            <v>LIT_863</v>
          </cell>
          <cell r="E1538" t="str">
            <v>Douala</v>
          </cell>
        </row>
        <row r="1539">
          <cell r="D1539" t="str">
            <v>LIT_774</v>
          </cell>
          <cell r="E1539" t="str">
            <v>Douala</v>
          </cell>
        </row>
        <row r="1540">
          <cell r="D1540" t="str">
            <v>LIT_210</v>
          </cell>
          <cell r="E1540" t="str">
            <v>Douala</v>
          </cell>
        </row>
        <row r="1541">
          <cell r="D1541" t="str">
            <v>EXN_044</v>
          </cell>
          <cell r="E1541" t="str">
            <v>Maroua</v>
          </cell>
        </row>
        <row r="1542">
          <cell r="D1542" t="str">
            <v>SUO_007</v>
          </cell>
          <cell r="E1542" t="str">
            <v>SUD-OUEST</v>
          </cell>
        </row>
        <row r="1543">
          <cell r="D1543" t="str">
            <v>NRD_037</v>
          </cell>
          <cell r="E1543" t="str">
            <v>Garoua</v>
          </cell>
        </row>
        <row r="1544">
          <cell r="D1544" t="str">
            <v>CTR_1050</v>
          </cell>
          <cell r="E1544" t="str">
            <v>Yaounde</v>
          </cell>
        </row>
        <row r="1545">
          <cell r="D1545" t="str">
            <v>SUO_249</v>
          </cell>
          <cell r="E1545" t="str">
            <v>SUD-OUEST</v>
          </cell>
        </row>
        <row r="1546">
          <cell r="D1546" t="str">
            <v>SUO_171</v>
          </cell>
          <cell r="E1546" t="str">
            <v>SUD-OUEST</v>
          </cell>
        </row>
        <row r="1547">
          <cell r="D1547" t="str">
            <v>NRD_013</v>
          </cell>
          <cell r="E1547" t="str">
            <v>NORD</v>
          </cell>
        </row>
        <row r="1548">
          <cell r="D1548" t="str">
            <v>NRD_130</v>
          </cell>
          <cell r="E1548" t="str">
            <v>Garoua</v>
          </cell>
        </row>
        <row r="1549">
          <cell r="D1549" t="str">
            <v>NRD_162</v>
          </cell>
          <cell r="E1549" t="str">
            <v>Garoua</v>
          </cell>
        </row>
        <row r="1550">
          <cell r="D1550" t="str">
            <v>LIT_576</v>
          </cell>
          <cell r="E1550" t="str">
            <v>Douala</v>
          </cell>
        </row>
        <row r="1551">
          <cell r="D1551" t="str">
            <v>LIT_558</v>
          </cell>
          <cell r="E1551" t="str">
            <v>LITTORAL</v>
          </cell>
        </row>
        <row r="1552">
          <cell r="D1552" t="str">
            <v>NRD_009</v>
          </cell>
          <cell r="E1552" t="str">
            <v>Garoua</v>
          </cell>
        </row>
        <row r="1553">
          <cell r="D1553" t="str">
            <v>LIT_353</v>
          </cell>
          <cell r="E1553" t="str">
            <v>LITTORAL</v>
          </cell>
        </row>
        <row r="1554">
          <cell r="D1554" t="str">
            <v>SUO_191</v>
          </cell>
          <cell r="E1554" t="str">
            <v>SUD-OUEST</v>
          </cell>
        </row>
        <row r="1555">
          <cell r="D1555" t="str">
            <v>EXN_258</v>
          </cell>
          <cell r="E1555" t="str">
            <v>EXTREME-NORD</v>
          </cell>
        </row>
        <row r="1556">
          <cell r="D1556" t="str">
            <v>CTR_694</v>
          </cell>
          <cell r="E1556" t="str">
            <v>Yaounde</v>
          </cell>
        </row>
        <row r="1557">
          <cell r="D1557" t="str">
            <v>SUO_197</v>
          </cell>
          <cell r="E1557" t="str">
            <v>SUD-OUEST</v>
          </cell>
        </row>
        <row r="1558">
          <cell r="D1558" t="str">
            <v>SUO_208</v>
          </cell>
          <cell r="E1558" t="str">
            <v>SUD-OUEST</v>
          </cell>
        </row>
        <row r="1559">
          <cell r="D1559" t="str">
            <v>LIT_097</v>
          </cell>
          <cell r="E1559" t="str">
            <v>Douala</v>
          </cell>
        </row>
        <row r="1560">
          <cell r="D1560" t="str">
            <v>LIT_242</v>
          </cell>
          <cell r="E1560" t="str">
            <v>Douala</v>
          </cell>
        </row>
        <row r="1561">
          <cell r="D1561" t="str">
            <v>LIT_125</v>
          </cell>
          <cell r="E1561" t="str">
            <v>Douala</v>
          </cell>
        </row>
        <row r="1562">
          <cell r="D1562" t="str">
            <v>LIT_738</v>
          </cell>
          <cell r="E1562" t="str">
            <v>Douala</v>
          </cell>
        </row>
        <row r="1563">
          <cell r="D1563" t="str">
            <v>LIT_022</v>
          </cell>
          <cell r="E1563" t="str">
            <v>Douala</v>
          </cell>
        </row>
        <row r="1564">
          <cell r="D1564" t="str">
            <v>CTR_941</v>
          </cell>
          <cell r="E1564" t="str">
            <v>Yaounde</v>
          </cell>
        </row>
        <row r="1565">
          <cell r="D1565" t="str">
            <v>LIT_102</v>
          </cell>
          <cell r="E1565" t="str">
            <v>Douala</v>
          </cell>
        </row>
        <row r="1566">
          <cell r="D1566" t="str">
            <v>SUO_009</v>
          </cell>
          <cell r="E1566" t="str">
            <v>SUD-OUEST</v>
          </cell>
        </row>
        <row r="1567">
          <cell r="D1567" t="str">
            <v>CTR_593</v>
          </cell>
          <cell r="E1567" t="str">
            <v>CENTRE</v>
          </cell>
        </row>
        <row r="1568">
          <cell r="D1568" t="str">
            <v>LIT_676</v>
          </cell>
          <cell r="E1568" t="str">
            <v>Douala</v>
          </cell>
        </row>
        <row r="1569">
          <cell r="D1569" t="str">
            <v>LIT_361</v>
          </cell>
          <cell r="E1569" t="str">
            <v>Douala</v>
          </cell>
        </row>
        <row r="1570">
          <cell r="D1570" t="str">
            <v>LIT_695</v>
          </cell>
          <cell r="E1570" t="str">
            <v>Douala</v>
          </cell>
        </row>
        <row r="1571">
          <cell r="D1571" t="str">
            <v>LIT_376</v>
          </cell>
          <cell r="E1571" t="str">
            <v>Douala</v>
          </cell>
        </row>
        <row r="1572">
          <cell r="D1572" t="str">
            <v>ADM_001</v>
          </cell>
          <cell r="E1572" t="str">
            <v>Ngaoundere</v>
          </cell>
        </row>
        <row r="1573">
          <cell r="D1573" t="str">
            <v>LIT_198</v>
          </cell>
          <cell r="E1573" t="str">
            <v>Douala</v>
          </cell>
        </row>
        <row r="1574">
          <cell r="D1574" t="str">
            <v>EXN_158</v>
          </cell>
          <cell r="E1574" t="str">
            <v>Maroua</v>
          </cell>
        </row>
        <row r="1575">
          <cell r="D1575" t="str">
            <v>CTR_242</v>
          </cell>
          <cell r="E1575" t="str">
            <v>Yaounde</v>
          </cell>
        </row>
        <row r="1576">
          <cell r="D1576" t="str">
            <v>LIT_019</v>
          </cell>
          <cell r="E1576" t="str">
            <v>Douala</v>
          </cell>
        </row>
        <row r="1577">
          <cell r="D1577" t="str">
            <v>LIT_045</v>
          </cell>
          <cell r="E1577" t="str">
            <v>Douala</v>
          </cell>
        </row>
        <row r="1578">
          <cell r="D1578" t="str">
            <v>LIT_673</v>
          </cell>
          <cell r="E1578" t="str">
            <v>Douala</v>
          </cell>
        </row>
        <row r="1579">
          <cell r="D1579" t="str">
            <v>LIT_065</v>
          </cell>
          <cell r="E1579" t="str">
            <v>Douala</v>
          </cell>
        </row>
        <row r="1580">
          <cell r="D1580" t="str">
            <v>CTR_144</v>
          </cell>
          <cell r="E1580" t="str">
            <v>CENTRE</v>
          </cell>
        </row>
        <row r="1581">
          <cell r="D1581" t="str">
            <v>CTR_451</v>
          </cell>
          <cell r="E1581" t="str">
            <v>CENTRE</v>
          </cell>
        </row>
        <row r="1582">
          <cell r="D1582" t="str">
            <v>LIT_346</v>
          </cell>
          <cell r="E1582" t="str">
            <v>Douala</v>
          </cell>
        </row>
        <row r="1583">
          <cell r="D1583" t="str">
            <v>LIT_637</v>
          </cell>
          <cell r="E1583" t="str">
            <v>Douala</v>
          </cell>
        </row>
        <row r="1584">
          <cell r="D1584" t="str">
            <v>LIT_437</v>
          </cell>
          <cell r="E1584" t="str">
            <v>Douala</v>
          </cell>
        </row>
        <row r="1585">
          <cell r="D1585" t="str">
            <v>LIT_137</v>
          </cell>
          <cell r="E1585" t="str">
            <v>Douala</v>
          </cell>
        </row>
        <row r="1586">
          <cell r="D1586" t="str">
            <v>LIT_597</v>
          </cell>
          <cell r="E1586" t="str">
            <v>Douala</v>
          </cell>
        </row>
        <row r="1587">
          <cell r="D1587" t="str">
            <v>LIT_015</v>
          </cell>
          <cell r="E1587" t="str">
            <v>Douala</v>
          </cell>
        </row>
        <row r="1588">
          <cell r="D1588" t="str">
            <v>LIT_043</v>
          </cell>
          <cell r="E1588" t="str">
            <v>Douala</v>
          </cell>
        </row>
        <row r="1589">
          <cell r="D1589" t="str">
            <v>LIT_126</v>
          </cell>
          <cell r="E1589" t="str">
            <v>Douala</v>
          </cell>
        </row>
        <row r="1590">
          <cell r="D1590" t="str">
            <v>LIT_023</v>
          </cell>
          <cell r="E1590" t="str">
            <v>Douala</v>
          </cell>
        </row>
        <row r="1591">
          <cell r="D1591" t="str">
            <v>LIT_413</v>
          </cell>
          <cell r="E1591" t="str">
            <v>Douala</v>
          </cell>
        </row>
        <row r="1592">
          <cell r="D1592" t="str">
            <v>LIT_311</v>
          </cell>
          <cell r="E1592" t="str">
            <v>Douala</v>
          </cell>
        </row>
        <row r="1593">
          <cell r="D1593" t="str">
            <v>LIT_427</v>
          </cell>
          <cell r="E1593" t="str">
            <v>Douala</v>
          </cell>
        </row>
        <row r="1594">
          <cell r="D1594" t="str">
            <v>LIT_640</v>
          </cell>
          <cell r="E1594" t="str">
            <v>Douala</v>
          </cell>
        </row>
        <row r="1595">
          <cell r="D1595" t="str">
            <v>NRD_032</v>
          </cell>
          <cell r="E1595" t="str">
            <v>NORD</v>
          </cell>
        </row>
        <row r="1596">
          <cell r="D1596" t="str">
            <v>LIT_347</v>
          </cell>
          <cell r="E1596" t="str">
            <v>Douala</v>
          </cell>
        </row>
        <row r="1597">
          <cell r="D1597" t="str">
            <v>LIT_093</v>
          </cell>
          <cell r="E1597" t="str">
            <v>Douala</v>
          </cell>
        </row>
        <row r="1598">
          <cell r="D1598" t="str">
            <v>LIT_058</v>
          </cell>
          <cell r="E1598" t="str">
            <v>Douala</v>
          </cell>
        </row>
        <row r="1599">
          <cell r="D1599" t="str">
            <v>LIT_839</v>
          </cell>
          <cell r="E1599" t="str">
            <v>Douala</v>
          </cell>
        </row>
        <row r="1600">
          <cell r="D1600" t="str">
            <v>LIT_837</v>
          </cell>
          <cell r="E1600" t="str">
            <v>Douala</v>
          </cell>
        </row>
        <row r="1601">
          <cell r="D1601" t="str">
            <v>LIT_657</v>
          </cell>
          <cell r="E1601" t="str">
            <v>Douala</v>
          </cell>
        </row>
        <row r="1602">
          <cell r="D1602" t="str">
            <v>CTR_554</v>
          </cell>
          <cell r="E1602" t="str">
            <v>Yaounde</v>
          </cell>
        </row>
        <row r="1603">
          <cell r="D1603" t="str">
            <v>LIT_703</v>
          </cell>
          <cell r="E1603" t="str">
            <v>Douala</v>
          </cell>
        </row>
        <row r="1604">
          <cell r="D1604" t="str">
            <v>OST_100</v>
          </cell>
          <cell r="E1604" t="str">
            <v>Bafoussam</v>
          </cell>
        </row>
        <row r="1605">
          <cell r="D1605" t="str">
            <v>LIT_535</v>
          </cell>
          <cell r="E1605" t="str">
            <v>Douala</v>
          </cell>
        </row>
        <row r="1606">
          <cell r="D1606" t="str">
            <v>EXN_106</v>
          </cell>
          <cell r="E1606" t="str">
            <v>EXTREME-NORD</v>
          </cell>
        </row>
        <row r="1607">
          <cell r="D1607" t="str">
            <v>LIT_000</v>
          </cell>
          <cell r="E1607" t="str">
            <v>LITTORAL</v>
          </cell>
        </row>
        <row r="1608">
          <cell r="D1608" t="str">
            <v>LIT_426</v>
          </cell>
          <cell r="E1608" t="str">
            <v>Douala</v>
          </cell>
        </row>
        <row r="1609">
          <cell r="D1609" t="str">
            <v>SUO_050</v>
          </cell>
          <cell r="E1609" t="str">
            <v>SUD-OUEST</v>
          </cell>
        </row>
        <row r="1610">
          <cell r="D1610" t="str">
            <v>OST_134</v>
          </cell>
          <cell r="E1610" t="str">
            <v>Bafoussam</v>
          </cell>
        </row>
        <row r="1611">
          <cell r="D1611" t="str">
            <v>OST_045</v>
          </cell>
          <cell r="E1611" t="str">
            <v>Bafoussam</v>
          </cell>
        </row>
        <row r="1612">
          <cell r="D1612" t="str">
            <v>OST_111</v>
          </cell>
          <cell r="E1612" t="str">
            <v>Bafoussam</v>
          </cell>
        </row>
        <row r="1613">
          <cell r="D1613" t="str">
            <v>OST_065</v>
          </cell>
          <cell r="E1613" t="str">
            <v>Bafoussam</v>
          </cell>
        </row>
        <row r="1614">
          <cell r="D1614" t="str">
            <v>SUO_152</v>
          </cell>
          <cell r="E1614" t="str">
            <v>SUD-OUEST</v>
          </cell>
        </row>
        <row r="1615">
          <cell r="D1615" t="str">
            <v>EST_051</v>
          </cell>
          <cell r="E1615" t="str">
            <v>CENTRE</v>
          </cell>
        </row>
        <row r="1616">
          <cell r="D1616" t="str">
            <v>ADM_048</v>
          </cell>
          <cell r="E1616" t="str">
            <v>Ngaoundere</v>
          </cell>
        </row>
        <row r="1617">
          <cell r="D1617" t="str">
            <v>EXN_196</v>
          </cell>
          <cell r="E1617" t="str">
            <v>Maroua</v>
          </cell>
        </row>
        <row r="1618">
          <cell r="D1618" t="str">
            <v>LIT_611</v>
          </cell>
          <cell r="E1618" t="str">
            <v>Douala</v>
          </cell>
        </row>
        <row r="1619">
          <cell r="D1619" t="str">
            <v>SUO_065</v>
          </cell>
          <cell r="E1619" t="str">
            <v>SUD-OUEST</v>
          </cell>
        </row>
        <row r="1620">
          <cell r="D1620" t="str">
            <v>ADM_095</v>
          </cell>
          <cell r="E1620" t="str">
            <v>ADAMAOUA</v>
          </cell>
        </row>
        <row r="1621">
          <cell r="D1621" t="str">
            <v>ADM_074</v>
          </cell>
          <cell r="E1621" t="str">
            <v>Ngaoundere</v>
          </cell>
        </row>
        <row r="1622">
          <cell r="D1622" t="str">
            <v>SUO_151</v>
          </cell>
          <cell r="E1622" t="str">
            <v>SUD-OUEST</v>
          </cell>
        </row>
        <row r="1623">
          <cell r="D1623" t="str">
            <v>SUO_227</v>
          </cell>
          <cell r="E1623" t="str">
            <v>SUD-OUEST</v>
          </cell>
        </row>
        <row r="1624">
          <cell r="D1624" t="str">
            <v>LIT_264</v>
          </cell>
          <cell r="E1624" t="str">
            <v>Douala</v>
          </cell>
        </row>
        <row r="1625">
          <cell r="D1625" t="str">
            <v>SUO_002</v>
          </cell>
          <cell r="E1625" t="str">
            <v>SUD-OUEST</v>
          </cell>
        </row>
        <row r="1626">
          <cell r="D1626" t="str">
            <v>LIT_078</v>
          </cell>
          <cell r="E1626" t="str">
            <v>LITTORAL</v>
          </cell>
        </row>
        <row r="1627">
          <cell r="D1627" t="str">
            <v>LIT_539</v>
          </cell>
          <cell r="E1627" t="str">
            <v>Douala</v>
          </cell>
        </row>
        <row r="1628">
          <cell r="D1628" t="str">
            <v>LIT_345</v>
          </cell>
          <cell r="E1628" t="str">
            <v>Douala</v>
          </cell>
        </row>
        <row r="1629">
          <cell r="D1629" t="str">
            <v>LIT_085</v>
          </cell>
          <cell r="E1629" t="str">
            <v>Douala</v>
          </cell>
        </row>
        <row r="1630">
          <cell r="D1630" t="str">
            <v>LIT_048</v>
          </cell>
          <cell r="E1630" t="str">
            <v>Douala</v>
          </cell>
        </row>
        <row r="1631">
          <cell r="D1631" t="str">
            <v>LIT_373</v>
          </cell>
          <cell r="E1631" t="str">
            <v>Douala</v>
          </cell>
        </row>
        <row r="1632">
          <cell r="D1632" t="str">
            <v>LIT_395</v>
          </cell>
          <cell r="E1632" t="str">
            <v>Douala</v>
          </cell>
        </row>
        <row r="1633">
          <cell r="D1633" t="str">
            <v>CTR_486</v>
          </cell>
          <cell r="E1633" t="str">
            <v>Yaounde</v>
          </cell>
        </row>
        <row r="1634">
          <cell r="D1634" t="str">
            <v>ADM_106</v>
          </cell>
          <cell r="E1634" t="str">
            <v>NGAOUNDERE</v>
          </cell>
        </row>
        <row r="1635">
          <cell r="D1635" t="str">
            <v>LIT_079</v>
          </cell>
          <cell r="E1635" t="str">
            <v>Douala</v>
          </cell>
        </row>
        <row r="1636">
          <cell r="D1636" t="str">
            <v>OST_024</v>
          </cell>
          <cell r="E1636" t="str">
            <v>Bafoussam</v>
          </cell>
        </row>
        <row r="1637">
          <cell r="D1637" t="str">
            <v>SUO_066</v>
          </cell>
          <cell r="E1637" t="str">
            <v>SUD-OUEST</v>
          </cell>
        </row>
        <row r="1638">
          <cell r="D1638" t="str">
            <v>SUO_023</v>
          </cell>
          <cell r="E1638" t="str">
            <v>SUD-OUEST</v>
          </cell>
        </row>
        <row r="1639">
          <cell r="D1639" t="str">
            <v>SUO_107</v>
          </cell>
          <cell r="E1639" t="str">
            <v>SUD-OUEST</v>
          </cell>
        </row>
        <row r="1640">
          <cell r="D1640" t="str">
            <v>SUO_200</v>
          </cell>
          <cell r="E1640" t="str">
            <v>SUD-OUEST</v>
          </cell>
        </row>
        <row r="1641">
          <cell r="D1641" t="str">
            <v>SUO_213</v>
          </cell>
          <cell r="E1641" t="str">
            <v>SUD-OUEST</v>
          </cell>
        </row>
        <row r="1642">
          <cell r="D1642" t="str">
            <v>SUO_027</v>
          </cell>
          <cell r="E1642" t="str">
            <v>SUD-OUEST</v>
          </cell>
        </row>
        <row r="1643">
          <cell r="D1643" t="str">
            <v>SUO_033</v>
          </cell>
          <cell r="E1643" t="str">
            <v>SUD-OUEST</v>
          </cell>
        </row>
        <row r="1644">
          <cell r="D1644" t="str">
            <v>SUO_182</v>
          </cell>
          <cell r="E1644" t="str">
            <v>SUD-OUEST</v>
          </cell>
        </row>
        <row r="1645">
          <cell r="D1645" t="str">
            <v>SUO_221</v>
          </cell>
          <cell r="E1645" t="str">
            <v>SUD-OUEST</v>
          </cell>
        </row>
        <row r="1646">
          <cell r="D1646" t="str">
            <v>SUO_199</v>
          </cell>
          <cell r="E1646" t="str">
            <v>SUD-OUEST</v>
          </cell>
        </row>
        <row r="1647">
          <cell r="D1647" t="str">
            <v>SUO_202</v>
          </cell>
          <cell r="E1647" t="str">
            <v>SUD-OUEST</v>
          </cell>
        </row>
        <row r="1648">
          <cell r="D1648" t="str">
            <v>SUO_179</v>
          </cell>
          <cell r="E1648" t="str">
            <v>SUD-OUEST</v>
          </cell>
        </row>
        <row r="1649">
          <cell r="D1649" t="str">
            <v>LIT_589</v>
          </cell>
          <cell r="E1649" t="str">
            <v>Douala</v>
          </cell>
        </row>
        <row r="1650">
          <cell r="D1650" t="str">
            <v>LIT_666</v>
          </cell>
          <cell r="E1650" t="str">
            <v>Douala</v>
          </cell>
        </row>
        <row r="1651">
          <cell r="D1651" t="str">
            <v>OST_005</v>
          </cell>
          <cell r="E1651" t="str">
            <v>OUEST</v>
          </cell>
        </row>
        <row r="1652">
          <cell r="D1652" t="str">
            <v>LIT_161</v>
          </cell>
          <cell r="E1652" t="str">
            <v>Douala</v>
          </cell>
        </row>
        <row r="1653">
          <cell r="D1653" t="str">
            <v>SUD_010</v>
          </cell>
          <cell r="E1653" t="str">
            <v>CENTRE</v>
          </cell>
        </row>
        <row r="1654">
          <cell r="D1654" t="str">
            <v>LIT_697</v>
          </cell>
          <cell r="E1654" t="str">
            <v>Douala</v>
          </cell>
        </row>
        <row r="1655">
          <cell r="D1655" t="str">
            <v>LIT_277</v>
          </cell>
          <cell r="E1655" t="str">
            <v>Douala</v>
          </cell>
        </row>
        <row r="1656">
          <cell r="D1656" t="str">
            <v>SUO_201</v>
          </cell>
          <cell r="E1656" t="str">
            <v>SUD-OUEST</v>
          </cell>
        </row>
        <row r="1657">
          <cell r="D1657" t="str">
            <v>LIT_357</v>
          </cell>
          <cell r="E1657" t="str">
            <v>Douala</v>
          </cell>
        </row>
        <row r="1658">
          <cell r="D1658" t="str">
            <v>LIT_869</v>
          </cell>
          <cell r="E1658" t="str">
            <v>Douala</v>
          </cell>
        </row>
        <row r="1659">
          <cell r="D1659" t="str">
            <v>NRD_095</v>
          </cell>
          <cell r="E1659" t="str">
            <v>Garoua</v>
          </cell>
        </row>
        <row r="1660">
          <cell r="D1660" t="str">
            <v>EST_122</v>
          </cell>
          <cell r="E1660" t="str">
            <v>CENTRE</v>
          </cell>
        </row>
        <row r="1661">
          <cell r="D1661" t="str">
            <v>LIT_575</v>
          </cell>
          <cell r="E1661" t="str">
            <v>Douala</v>
          </cell>
        </row>
        <row r="1662">
          <cell r="D1662" t="str">
            <v>LIT_240</v>
          </cell>
          <cell r="E1662" t="str">
            <v>Douala</v>
          </cell>
        </row>
        <row r="1663">
          <cell r="D1663" t="str">
            <v>LIT_633</v>
          </cell>
          <cell r="E1663" t="str">
            <v>Douala</v>
          </cell>
        </row>
        <row r="1664">
          <cell r="D1664" t="str">
            <v>OST_106</v>
          </cell>
          <cell r="E1664" t="str">
            <v>OUEST</v>
          </cell>
        </row>
        <row r="1665">
          <cell r="D1665" t="str">
            <v>LIT_429</v>
          </cell>
          <cell r="E1665" t="str">
            <v>Douala</v>
          </cell>
        </row>
        <row r="1666">
          <cell r="D1666" t="str">
            <v>OST_097</v>
          </cell>
          <cell r="E1666" t="str">
            <v>OUEST</v>
          </cell>
        </row>
        <row r="1667">
          <cell r="D1667" t="str">
            <v>OST_011</v>
          </cell>
          <cell r="E1667" t="str">
            <v>OUEST</v>
          </cell>
        </row>
        <row r="1668">
          <cell r="D1668" t="str">
            <v>CTR_158</v>
          </cell>
          <cell r="E1668" t="str">
            <v>Yaounde</v>
          </cell>
        </row>
        <row r="1669">
          <cell r="D1669" t="str">
            <v>CTR_442</v>
          </cell>
          <cell r="E1669" t="str">
            <v>CENTRE</v>
          </cell>
        </row>
        <row r="1670">
          <cell r="D1670" t="str">
            <v>ADM_069</v>
          </cell>
          <cell r="E1670" t="str">
            <v>Ngaoundere</v>
          </cell>
        </row>
        <row r="1671">
          <cell r="D1671" t="str">
            <v>CTR_882</v>
          </cell>
          <cell r="E1671" t="str">
            <v>Yaounde</v>
          </cell>
        </row>
        <row r="1672">
          <cell r="D1672" t="str">
            <v>CTR_190</v>
          </cell>
          <cell r="E1672" t="str">
            <v>CENTRE</v>
          </cell>
        </row>
        <row r="1673">
          <cell r="D1673" t="str">
            <v>SUO_106</v>
          </cell>
          <cell r="E1673" t="str">
            <v>SUD-OUEST</v>
          </cell>
        </row>
        <row r="1674">
          <cell r="D1674" t="str">
            <v>CTR_702_indoor_0F</v>
          </cell>
          <cell r="E1674" t="str">
            <v>Yaounde</v>
          </cell>
        </row>
        <row r="1675">
          <cell r="D1675" t="str">
            <v>CTR_036</v>
          </cell>
          <cell r="E1675" t="str">
            <v>CENTRE</v>
          </cell>
        </row>
        <row r="1676">
          <cell r="D1676" t="str">
            <v>LIT_276</v>
          </cell>
          <cell r="E1676" t="str">
            <v>Douala</v>
          </cell>
        </row>
        <row r="1677">
          <cell r="D1677" t="str">
            <v>ADM_003</v>
          </cell>
          <cell r="E1677" t="str">
            <v>Ngaoundere</v>
          </cell>
        </row>
        <row r="1678">
          <cell r="D1678" t="str">
            <v>LIT_752</v>
          </cell>
          <cell r="E1678" t="str">
            <v>Douala</v>
          </cell>
        </row>
        <row r="1679">
          <cell r="D1679" t="str">
            <v>CTR_025</v>
          </cell>
          <cell r="E1679" t="str">
            <v>Yaounde</v>
          </cell>
        </row>
        <row r="1680">
          <cell r="D1680" t="str">
            <v>LIT_452</v>
          </cell>
          <cell r="E1680" t="str">
            <v>Douala</v>
          </cell>
        </row>
        <row r="1681">
          <cell r="D1681" t="str">
            <v>LIT_364</v>
          </cell>
          <cell r="E1681" t="str">
            <v>Douala</v>
          </cell>
        </row>
        <row r="1682">
          <cell r="D1682" t="str">
            <v>LIT_370</v>
          </cell>
          <cell r="E1682" t="str">
            <v>Douala</v>
          </cell>
        </row>
        <row r="1683">
          <cell r="D1683" t="str">
            <v>EST_201</v>
          </cell>
          <cell r="E1683" t="str">
            <v>CENTRE</v>
          </cell>
        </row>
        <row r="1684">
          <cell r="D1684" t="str">
            <v>ADM_165</v>
          </cell>
          <cell r="E1684" t="str">
            <v>Ngaoundere</v>
          </cell>
        </row>
        <row r="1685">
          <cell r="D1685" t="str">
            <v>LIT_527</v>
          </cell>
          <cell r="E1685" t="str">
            <v>Douala</v>
          </cell>
        </row>
        <row r="1686">
          <cell r="D1686" t="str">
            <v>LIT_396</v>
          </cell>
          <cell r="E1686" t="str">
            <v>Douala</v>
          </cell>
        </row>
        <row r="1687">
          <cell r="D1687" t="str">
            <v>CTR_525</v>
          </cell>
          <cell r="E1687" t="str">
            <v>Yaounde</v>
          </cell>
        </row>
        <row r="1688">
          <cell r="D1688" t="str">
            <v>ADM_027</v>
          </cell>
          <cell r="E1688" t="str">
            <v>ADAMAOUA</v>
          </cell>
        </row>
        <row r="1689">
          <cell r="D1689" t="str">
            <v>SUO_073</v>
          </cell>
          <cell r="E1689" t="str">
            <v>SUD-OUEST</v>
          </cell>
        </row>
        <row r="1690">
          <cell r="D1690" t="str">
            <v>LIT_056</v>
          </cell>
          <cell r="E1690" t="str">
            <v>Douala</v>
          </cell>
        </row>
        <row r="1691">
          <cell r="D1691" t="str">
            <v>LIT_033</v>
          </cell>
          <cell r="E1691" t="str">
            <v>Douala</v>
          </cell>
        </row>
        <row r="1692">
          <cell r="D1692" t="str">
            <v>CTR_330</v>
          </cell>
          <cell r="E1692" t="str">
            <v>Yaounde</v>
          </cell>
        </row>
        <row r="1693">
          <cell r="D1693" t="str">
            <v>CTR_272</v>
          </cell>
          <cell r="E1693" t="str">
            <v>Yaounde</v>
          </cell>
        </row>
        <row r="1694">
          <cell r="D1694" t="str">
            <v>CTR_944</v>
          </cell>
          <cell r="E1694" t="str">
            <v>Yaounde</v>
          </cell>
        </row>
        <row r="1695">
          <cell r="D1695" t="str">
            <v>CTR_253</v>
          </cell>
          <cell r="E1695" t="str">
            <v>Yaounde</v>
          </cell>
        </row>
        <row r="1696">
          <cell r="D1696" t="str">
            <v>CTR_984</v>
          </cell>
          <cell r="E1696" t="str">
            <v>CENTRE</v>
          </cell>
        </row>
        <row r="1697">
          <cell r="D1697" t="str">
            <v>CTR_256</v>
          </cell>
          <cell r="E1697" t="str">
            <v>Yaounde</v>
          </cell>
        </row>
        <row r="1698">
          <cell r="D1698" t="str">
            <v>CTR_121</v>
          </cell>
          <cell r="E1698" t="str">
            <v>Yaounde</v>
          </cell>
        </row>
        <row r="1699">
          <cell r="D1699" t="str">
            <v>OST_076</v>
          </cell>
          <cell r="E1699" t="str">
            <v>Bafoussam</v>
          </cell>
        </row>
        <row r="1700">
          <cell r="D1700" t="str">
            <v>OST_142</v>
          </cell>
          <cell r="E1700" t="str">
            <v>OUEST</v>
          </cell>
        </row>
        <row r="1701">
          <cell r="D1701" t="str">
            <v>NRD_073</v>
          </cell>
          <cell r="E1701" t="str">
            <v>Garoua</v>
          </cell>
        </row>
        <row r="1702">
          <cell r="D1702" t="str">
            <v>CTR_820</v>
          </cell>
          <cell r="E1702" t="str">
            <v>Yaounde</v>
          </cell>
        </row>
        <row r="1703">
          <cell r="D1703" t="str">
            <v>LIT_362</v>
          </cell>
          <cell r="E1703" t="str">
            <v>Douala</v>
          </cell>
        </row>
        <row r="1704">
          <cell r="D1704" t="str">
            <v>LIT_053</v>
          </cell>
          <cell r="E1704" t="str">
            <v>Douala</v>
          </cell>
        </row>
        <row r="1705">
          <cell r="D1705" t="str">
            <v>NRD_136</v>
          </cell>
          <cell r="E1705" t="str">
            <v>NORD</v>
          </cell>
        </row>
        <row r="1706">
          <cell r="D1706" t="str">
            <v>OST_166</v>
          </cell>
          <cell r="E1706" t="str">
            <v>Bafoussam</v>
          </cell>
        </row>
        <row r="1707">
          <cell r="D1707" t="str">
            <v>ADM_080</v>
          </cell>
          <cell r="E1707" t="str">
            <v>ADAMAOUA</v>
          </cell>
        </row>
        <row r="1708">
          <cell r="D1708" t="str">
            <v>LIT_524</v>
          </cell>
          <cell r="E1708" t="str">
            <v>Douala</v>
          </cell>
        </row>
        <row r="1709">
          <cell r="D1709" t="str">
            <v>LIT_365</v>
          </cell>
          <cell r="E1709" t="str">
            <v>Douala</v>
          </cell>
        </row>
        <row r="1710">
          <cell r="D1710" t="str">
            <v>OST_141</v>
          </cell>
          <cell r="E1710" t="str">
            <v>OUEST</v>
          </cell>
        </row>
        <row r="1711">
          <cell r="D1711" t="str">
            <v>OST_267</v>
          </cell>
          <cell r="E1711" t="str">
            <v>OUEST</v>
          </cell>
        </row>
        <row r="1712">
          <cell r="D1712" t="str">
            <v>OST_074</v>
          </cell>
          <cell r="E1712" t="str">
            <v>OUEST</v>
          </cell>
        </row>
        <row r="1713">
          <cell r="D1713" t="str">
            <v>ADM_166</v>
          </cell>
          <cell r="E1713" t="str">
            <v>Ngaoundere</v>
          </cell>
        </row>
        <row r="1714">
          <cell r="D1714" t="str">
            <v>LIT_267</v>
          </cell>
          <cell r="E1714" t="str">
            <v>Douala</v>
          </cell>
        </row>
        <row r="1715">
          <cell r="D1715" t="str">
            <v>LIT_378</v>
          </cell>
          <cell r="E1715" t="str">
            <v>Douala</v>
          </cell>
        </row>
        <row r="1716">
          <cell r="D1716" t="str">
            <v>LIT_044</v>
          </cell>
          <cell r="E1716" t="str">
            <v>Douala</v>
          </cell>
        </row>
        <row r="1717">
          <cell r="D1717" t="str">
            <v>LIT_436</v>
          </cell>
          <cell r="E1717" t="str">
            <v>Douala</v>
          </cell>
        </row>
        <row r="1718">
          <cell r="D1718" t="str">
            <v>LIT_004</v>
          </cell>
          <cell r="E1718" t="str">
            <v>Douala</v>
          </cell>
        </row>
        <row r="1719">
          <cell r="D1719" t="str">
            <v>LIT_414</v>
          </cell>
          <cell r="E1719" t="str">
            <v>Douala</v>
          </cell>
        </row>
        <row r="1720">
          <cell r="D1720" t="str">
            <v>LIT_562</v>
          </cell>
          <cell r="E1720" t="str">
            <v>Douala</v>
          </cell>
        </row>
        <row r="1721">
          <cell r="D1721" t="str">
            <v>LIT_171</v>
          </cell>
          <cell r="E1721" t="str">
            <v>Douala</v>
          </cell>
        </row>
        <row r="1722">
          <cell r="D1722" t="str">
            <v>NRD_072</v>
          </cell>
          <cell r="E1722" t="str">
            <v>Garoua</v>
          </cell>
        </row>
        <row r="1723">
          <cell r="D1723" t="str">
            <v>LIT_206</v>
          </cell>
          <cell r="E1723" t="str">
            <v>Douala</v>
          </cell>
        </row>
        <row r="1724">
          <cell r="D1724" t="str">
            <v>ADM_176</v>
          </cell>
          <cell r="E1724" t="str">
            <v>Ngaoundere</v>
          </cell>
        </row>
        <row r="1725">
          <cell r="D1725" t="str">
            <v>LIT_243</v>
          </cell>
          <cell r="E1725" t="str">
            <v>Douala</v>
          </cell>
        </row>
        <row r="1726">
          <cell r="D1726" t="str">
            <v>ADM_155</v>
          </cell>
          <cell r="E1726" t="str">
            <v>Ngaoundere</v>
          </cell>
        </row>
        <row r="1727">
          <cell r="D1727" t="str">
            <v>OST_063</v>
          </cell>
          <cell r="E1727" t="str">
            <v>Bafoussam</v>
          </cell>
        </row>
        <row r="1728">
          <cell r="D1728" t="str">
            <v>LIT_588</v>
          </cell>
          <cell r="E1728" t="str">
            <v>Douala</v>
          </cell>
        </row>
        <row r="1729">
          <cell r="D1729" t="str">
            <v>SUD_014</v>
          </cell>
          <cell r="E1729" t="str">
            <v>CENTRE</v>
          </cell>
        </row>
        <row r="1730">
          <cell r="D1730" t="str">
            <v>NRD_001</v>
          </cell>
          <cell r="E1730" t="str">
            <v>Garoua</v>
          </cell>
        </row>
        <row r="1731">
          <cell r="D1731" t="str">
            <v>EXN_030</v>
          </cell>
          <cell r="E1731" t="str">
            <v>Maroua</v>
          </cell>
        </row>
        <row r="1732">
          <cell r="D1732" t="str">
            <v>NRD_047</v>
          </cell>
          <cell r="E1732" t="str">
            <v>Garoua</v>
          </cell>
        </row>
        <row r="1733">
          <cell r="D1733" t="str">
            <v>NRD_075</v>
          </cell>
          <cell r="E1733" t="str">
            <v>Garoua</v>
          </cell>
        </row>
        <row r="1734">
          <cell r="D1734" t="str">
            <v>NRD_045</v>
          </cell>
          <cell r="E1734" t="str">
            <v>Garoua</v>
          </cell>
        </row>
        <row r="1735">
          <cell r="D1735" t="str">
            <v>EXN_053</v>
          </cell>
          <cell r="E1735" t="str">
            <v>Maroua</v>
          </cell>
        </row>
        <row r="1736">
          <cell r="D1736" t="str">
            <v>EXN_016</v>
          </cell>
          <cell r="E1736" t="str">
            <v>Maroua</v>
          </cell>
        </row>
        <row r="1737">
          <cell r="D1737" t="str">
            <v>EXN_087</v>
          </cell>
          <cell r="E1737" t="str">
            <v>Maroua</v>
          </cell>
        </row>
        <row r="1738">
          <cell r="D1738" t="str">
            <v>EXN_083</v>
          </cell>
          <cell r="E1738" t="str">
            <v>Maroua</v>
          </cell>
        </row>
        <row r="1739">
          <cell r="D1739" t="str">
            <v>EXN_113</v>
          </cell>
          <cell r="E1739" t="str">
            <v>Maroua</v>
          </cell>
        </row>
        <row r="1740">
          <cell r="D1740" t="str">
            <v>NRD_035</v>
          </cell>
          <cell r="E1740" t="str">
            <v>Garoua</v>
          </cell>
        </row>
        <row r="1741">
          <cell r="D1741" t="str">
            <v>EXN_009</v>
          </cell>
          <cell r="E1741" t="str">
            <v>Maroua</v>
          </cell>
        </row>
        <row r="1742">
          <cell r="D1742" t="str">
            <v>EXN_055</v>
          </cell>
          <cell r="E1742" t="str">
            <v>Maroua</v>
          </cell>
        </row>
        <row r="1743">
          <cell r="D1743" t="str">
            <v>ADM_136</v>
          </cell>
          <cell r="E1743" t="str">
            <v>Ngaoundere</v>
          </cell>
        </row>
        <row r="1744">
          <cell r="D1744" t="str">
            <v>ADM_120</v>
          </cell>
          <cell r="E1744" t="str">
            <v>Ngaoundere</v>
          </cell>
        </row>
        <row r="1745">
          <cell r="D1745" t="str">
            <v>ADM_071</v>
          </cell>
          <cell r="E1745" t="str">
            <v>Ngaoundere</v>
          </cell>
        </row>
        <row r="1746">
          <cell r="D1746" t="str">
            <v>ADM_147</v>
          </cell>
          <cell r="E1746" t="str">
            <v>Ngaoundere</v>
          </cell>
        </row>
        <row r="1747">
          <cell r="D1747" t="str">
            <v>ADM_035</v>
          </cell>
          <cell r="E1747" t="str">
            <v>Ngaoundere</v>
          </cell>
        </row>
        <row r="1748">
          <cell r="D1748" t="str">
            <v>ADM_167</v>
          </cell>
          <cell r="E1748" t="str">
            <v>Ngaoundere</v>
          </cell>
        </row>
        <row r="1749">
          <cell r="D1749" t="str">
            <v>ADM_002</v>
          </cell>
          <cell r="E1749" t="str">
            <v>Ngaoundere</v>
          </cell>
        </row>
        <row r="1750">
          <cell r="D1750" t="str">
            <v>ADM_085</v>
          </cell>
          <cell r="E1750" t="str">
            <v>Ngaoundere</v>
          </cell>
        </row>
        <row r="1751">
          <cell r="D1751" t="str">
            <v>ADM_127</v>
          </cell>
          <cell r="E1751" t="str">
            <v>Ngaoundere</v>
          </cell>
        </row>
        <row r="1752">
          <cell r="D1752" t="str">
            <v>OST_268</v>
          </cell>
          <cell r="E1752" t="str">
            <v>Bafoussam</v>
          </cell>
        </row>
        <row r="1753">
          <cell r="D1753" t="str">
            <v>EXN_020</v>
          </cell>
          <cell r="E1753" t="str">
            <v>EXTREME-NORD</v>
          </cell>
        </row>
        <row r="1754">
          <cell r="D1754" t="str">
            <v>EXN_039</v>
          </cell>
          <cell r="E1754" t="str">
            <v>EXTREME-NORD</v>
          </cell>
        </row>
        <row r="1755">
          <cell r="D1755" t="str">
            <v>EXN_051</v>
          </cell>
          <cell r="E1755" t="str">
            <v>EXTREME-NORD</v>
          </cell>
        </row>
        <row r="1756">
          <cell r="D1756" t="str">
            <v>ADM_160</v>
          </cell>
          <cell r="E1756" t="str">
            <v>ADAMAOUA</v>
          </cell>
        </row>
        <row r="1757">
          <cell r="D1757" t="str">
            <v>SUO_088</v>
          </cell>
          <cell r="E1757" t="str">
            <v>SUD-OUEST</v>
          </cell>
        </row>
        <row r="1758">
          <cell r="D1758" t="str">
            <v>OST_092</v>
          </cell>
          <cell r="E1758" t="str">
            <v>OUEST</v>
          </cell>
        </row>
        <row r="1759">
          <cell r="D1759" t="str">
            <v>LIT_403</v>
          </cell>
          <cell r="E1759" t="str">
            <v>Douala</v>
          </cell>
        </row>
        <row r="1760">
          <cell r="D1760" t="str">
            <v>LIT_369</v>
          </cell>
          <cell r="E1760" t="str">
            <v>Douala</v>
          </cell>
        </row>
        <row r="1761">
          <cell r="D1761" t="str">
            <v>LIT_256</v>
          </cell>
          <cell r="E1761" t="str">
            <v>Douala</v>
          </cell>
        </row>
        <row r="1762">
          <cell r="D1762" t="str">
            <v>LIT_253</v>
          </cell>
          <cell r="E1762" t="str">
            <v>Douala</v>
          </cell>
        </row>
        <row r="1763">
          <cell r="D1763" t="str">
            <v>LIT_634</v>
          </cell>
          <cell r="E1763" t="str">
            <v>Douala</v>
          </cell>
        </row>
        <row r="1764">
          <cell r="D1764" t="str">
            <v>SUO_149</v>
          </cell>
          <cell r="E1764" t="str">
            <v>SUD-OUEST</v>
          </cell>
        </row>
        <row r="1765">
          <cell r="D1765" t="str">
            <v>LIT_278</v>
          </cell>
          <cell r="E1765" t="str">
            <v>Douala</v>
          </cell>
        </row>
        <row r="1766">
          <cell r="D1766" t="str">
            <v>NRO_037</v>
          </cell>
          <cell r="E1766" t="str">
            <v>NORD-OUEST</v>
          </cell>
        </row>
        <row r="1767">
          <cell r="D1767" t="str">
            <v>SUO_010</v>
          </cell>
          <cell r="E1767" t="str">
            <v>NORD-OUEST</v>
          </cell>
        </row>
        <row r="1768">
          <cell r="D1768" t="str">
            <v>SUO_164</v>
          </cell>
          <cell r="E1768" t="str">
            <v>SUD-OUEST</v>
          </cell>
        </row>
        <row r="1769">
          <cell r="D1769" t="str">
            <v>SUO_005</v>
          </cell>
          <cell r="E1769" t="str">
            <v>SUD-OUEST</v>
          </cell>
        </row>
        <row r="1770">
          <cell r="D1770" t="str">
            <v>LIT_525</v>
          </cell>
          <cell r="E1770" t="str">
            <v>Douala</v>
          </cell>
        </row>
        <row r="1771">
          <cell r="D1771" t="str">
            <v>NRD_167</v>
          </cell>
          <cell r="E1771" t="str">
            <v>NORD</v>
          </cell>
        </row>
        <row r="1772">
          <cell r="D1772" t="str">
            <v>LIT_140</v>
          </cell>
          <cell r="E1772" t="str">
            <v>Douala</v>
          </cell>
        </row>
        <row r="1773">
          <cell r="D1773" t="str">
            <v>CTR_636</v>
          </cell>
          <cell r="E1773" t="str">
            <v>CENTRE</v>
          </cell>
        </row>
        <row r="1774">
          <cell r="D1774" t="str">
            <v>LIT_490</v>
          </cell>
          <cell r="E1774" t="str">
            <v>Douala</v>
          </cell>
        </row>
        <row r="1775">
          <cell r="D1775" t="str">
            <v>OST_082</v>
          </cell>
          <cell r="E1775" t="str">
            <v>OUEST</v>
          </cell>
        </row>
        <row r="1776">
          <cell r="D1776" t="str">
            <v>OST_026</v>
          </cell>
          <cell r="E1776" t="str">
            <v>OUEST</v>
          </cell>
        </row>
        <row r="1777">
          <cell r="D1777" t="str">
            <v>ADM_137</v>
          </cell>
          <cell r="E1777" t="str">
            <v>ADAMAOUA</v>
          </cell>
        </row>
        <row r="1778">
          <cell r="D1778" t="str">
            <v>OST_167</v>
          </cell>
          <cell r="E1778" t="str">
            <v>OUEST</v>
          </cell>
        </row>
        <row r="1779">
          <cell r="D1779" t="str">
            <v>LIT_104</v>
          </cell>
          <cell r="E1779" t="str">
            <v>Douala</v>
          </cell>
        </row>
        <row r="1780">
          <cell r="D1780" t="str">
            <v>CTR_898</v>
          </cell>
          <cell r="E1780" t="str">
            <v>CENTRE</v>
          </cell>
        </row>
        <row r="1781">
          <cell r="D1781" t="str">
            <v>EST_002</v>
          </cell>
          <cell r="E1781" t="str">
            <v>CENTRE</v>
          </cell>
        </row>
        <row r="1782">
          <cell r="D1782" t="str">
            <v>SUD_078</v>
          </cell>
          <cell r="E1782" t="str">
            <v>CENTRE</v>
          </cell>
        </row>
        <row r="1783">
          <cell r="D1783" t="str">
            <v>SUD_085</v>
          </cell>
          <cell r="E1783" t="str">
            <v>CENTRE</v>
          </cell>
        </row>
        <row r="1784">
          <cell r="D1784" t="str">
            <v>CTR_455</v>
          </cell>
          <cell r="E1784" t="str">
            <v>CENTRE</v>
          </cell>
        </row>
        <row r="1785">
          <cell r="D1785" t="str">
            <v>EST_009</v>
          </cell>
          <cell r="E1785" t="str">
            <v>CENTRE</v>
          </cell>
        </row>
        <row r="1786">
          <cell r="D1786" t="str">
            <v>SUD_098</v>
          </cell>
          <cell r="E1786" t="str">
            <v>CENTRE</v>
          </cell>
        </row>
        <row r="1787">
          <cell r="D1787" t="str">
            <v>EST_105</v>
          </cell>
          <cell r="E1787" t="str">
            <v>CENTRE</v>
          </cell>
        </row>
        <row r="1788">
          <cell r="D1788" t="str">
            <v>EST_083</v>
          </cell>
          <cell r="E1788" t="str">
            <v>CENTRE</v>
          </cell>
        </row>
        <row r="1789">
          <cell r="D1789" t="str">
            <v>SUO_173</v>
          </cell>
          <cell r="E1789" t="str">
            <v>SUD-OUEST</v>
          </cell>
        </row>
        <row r="1790">
          <cell r="D1790" t="str">
            <v>EST_130</v>
          </cell>
          <cell r="E1790" t="str">
            <v>CENTRE</v>
          </cell>
        </row>
        <row r="1791">
          <cell r="D1791" t="str">
            <v>CTR_457</v>
          </cell>
          <cell r="E1791" t="str">
            <v>CENTRE</v>
          </cell>
        </row>
        <row r="1792">
          <cell r="D1792" t="str">
            <v>EST_116</v>
          </cell>
          <cell r="E1792" t="str">
            <v>CENTRE</v>
          </cell>
        </row>
        <row r="1793">
          <cell r="D1793" t="str">
            <v>ADM_030</v>
          </cell>
          <cell r="E1793" t="str">
            <v>ADAMAOUA</v>
          </cell>
        </row>
        <row r="1794">
          <cell r="D1794" t="str">
            <v>SUD_071</v>
          </cell>
          <cell r="E1794" t="str">
            <v>CENTRE</v>
          </cell>
        </row>
        <row r="1795">
          <cell r="D1795" t="str">
            <v>EST_126</v>
          </cell>
          <cell r="E1795" t="str">
            <v>CENTRE</v>
          </cell>
        </row>
        <row r="1796">
          <cell r="D1796" t="str">
            <v>OST_031</v>
          </cell>
          <cell r="E1796" t="str">
            <v>OUEST</v>
          </cell>
        </row>
        <row r="1797">
          <cell r="D1797" t="str">
            <v>EST_016</v>
          </cell>
          <cell r="E1797" t="str">
            <v>CENTRE</v>
          </cell>
        </row>
        <row r="1798">
          <cell r="D1798" t="str">
            <v>EST_101</v>
          </cell>
          <cell r="E1798" t="str">
            <v>CENTRE</v>
          </cell>
        </row>
        <row r="1799">
          <cell r="D1799" t="str">
            <v>CTR_186</v>
          </cell>
          <cell r="E1799" t="str">
            <v>CENTRE</v>
          </cell>
        </row>
        <row r="1800">
          <cell r="D1800" t="str">
            <v>CTR_060</v>
          </cell>
          <cell r="E1800" t="str">
            <v>CENTRE</v>
          </cell>
        </row>
        <row r="1801">
          <cell r="D1801" t="str">
            <v>SUD_055</v>
          </cell>
          <cell r="E1801" t="str">
            <v>LITTORAL</v>
          </cell>
        </row>
        <row r="1802">
          <cell r="D1802" t="str">
            <v>EST_125</v>
          </cell>
          <cell r="E1802" t="str">
            <v>CENTRE</v>
          </cell>
        </row>
        <row r="1803">
          <cell r="D1803" t="str">
            <v>EST_054</v>
          </cell>
          <cell r="E1803" t="str">
            <v>CENTRE</v>
          </cell>
        </row>
        <row r="1804">
          <cell r="D1804" t="str">
            <v>LIT_742</v>
          </cell>
          <cell r="E1804" t="str">
            <v>Douala</v>
          </cell>
        </row>
        <row r="1805">
          <cell r="D1805" t="str">
            <v>EST_114</v>
          </cell>
          <cell r="E1805" t="str">
            <v>CENTRE</v>
          </cell>
        </row>
        <row r="1806">
          <cell r="D1806" t="str">
            <v>LIT_833</v>
          </cell>
          <cell r="E1806" t="str">
            <v>Yaounde</v>
          </cell>
        </row>
        <row r="1807">
          <cell r="D1807" t="str">
            <v>LIT_297</v>
          </cell>
          <cell r="E1807" t="str">
            <v>Douala</v>
          </cell>
        </row>
        <row r="1808">
          <cell r="D1808" t="str">
            <v>LIT_454</v>
          </cell>
          <cell r="E1808" t="str">
            <v>Douala</v>
          </cell>
        </row>
        <row r="1809">
          <cell r="D1809" t="str">
            <v>LIT_400</v>
          </cell>
          <cell r="E1809" t="str">
            <v>Douala</v>
          </cell>
        </row>
        <row r="1810">
          <cell r="D1810" t="str">
            <v>LIT_046</v>
          </cell>
          <cell r="E1810" t="str">
            <v>Douala</v>
          </cell>
        </row>
        <row r="1811">
          <cell r="D1811" t="str">
            <v>NRO_053</v>
          </cell>
          <cell r="E1811" t="str">
            <v>NORD-OUEST</v>
          </cell>
        </row>
        <row r="1812">
          <cell r="D1812" t="str">
            <v>EXN_200</v>
          </cell>
          <cell r="E1812" t="str">
            <v>EXTREME-NORD</v>
          </cell>
        </row>
        <row r="1813">
          <cell r="D1813" t="str">
            <v>CTR_139</v>
          </cell>
          <cell r="E1813" t="str">
            <v>CENTRE</v>
          </cell>
        </row>
        <row r="1814">
          <cell r="D1814" t="str">
            <v>CTR_910</v>
          </cell>
          <cell r="E1814" t="str">
            <v>CENTRE</v>
          </cell>
        </row>
        <row r="1815">
          <cell r="D1815" t="str">
            <v>EST_045</v>
          </cell>
          <cell r="E1815" t="str">
            <v>CENTRE</v>
          </cell>
        </row>
        <row r="1816">
          <cell r="D1816" t="str">
            <v>SUD_252</v>
          </cell>
          <cell r="E1816" t="str">
            <v>CENTRE</v>
          </cell>
        </row>
        <row r="1817">
          <cell r="D1817" t="str">
            <v>EXN_013</v>
          </cell>
          <cell r="E1817" t="str">
            <v>EXTREME-NORD</v>
          </cell>
        </row>
        <row r="1818">
          <cell r="D1818" t="str">
            <v>LIT_852</v>
          </cell>
          <cell r="E1818" t="str">
            <v>Douala</v>
          </cell>
        </row>
        <row r="1819">
          <cell r="D1819" t="str">
            <v>LIT_397</v>
          </cell>
          <cell r="E1819" t="str">
            <v>Douala</v>
          </cell>
        </row>
        <row r="1820">
          <cell r="D1820" t="str">
            <v>LIT_857</v>
          </cell>
          <cell r="E1820" t="str">
            <v>Yaounde</v>
          </cell>
        </row>
        <row r="1821">
          <cell r="D1821" t="str">
            <v>EXN_042</v>
          </cell>
          <cell r="E1821" t="str">
            <v>EXTREME-NORD</v>
          </cell>
        </row>
        <row r="1822">
          <cell r="D1822" t="str">
            <v>EST_024</v>
          </cell>
          <cell r="E1822" t="str">
            <v>CENTRE</v>
          </cell>
        </row>
        <row r="1823">
          <cell r="D1823" t="str">
            <v>CTR_142</v>
          </cell>
          <cell r="E1823" t="str">
            <v>CENTRE</v>
          </cell>
        </row>
        <row r="1824">
          <cell r="D1824" t="str">
            <v>EST_154</v>
          </cell>
          <cell r="E1824" t="str">
            <v>CENTRE</v>
          </cell>
        </row>
        <row r="1825">
          <cell r="D1825" t="str">
            <v>EST_123</v>
          </cell>
          <cell r="E1825" t="str">
            <v>CENTRE</v>
          </cell>
        </row>
        <row r="1826">
          <cell r="D1826" t="str">
            <v>CTR_407</v>
          </cell>
          <cell r="E1826" t="str">
            <v>CENTRE</v>
          </cell>
        </row>
        <row r="1827">
          <cell r="D1827" t="str">
            <v>NRO_052</v>
          </cell>
          <cell r="E1827" t="str">
            <v>NORD-OUEST</v>
          </cell>
        </row>
        <row r="1828">
          <cell r="D1828" t="str">
            <v>EST_055</v>
          </cell>
          <cell r="E1828" t="str">
            <v>CENTRE</v>
          </cell>
        </row>
        <row r="1829">
          <cell r="D1829" t="str">
            <v>EXN_231</v>
          </cell>
          <cell r="E1829" t="str">
            <v>EXTREME-NORD</v>
          </cell>
        </row>
        <row r="1830">
          <cell r="D1830" t="str">
            <v>OST_027</v>
          </cell>
          <cell r="E1830" t="str">
            <v>OUEST</v>
          </cell>
        </row>
        <row r="1831">
          <cell r="D1831" t="str">
            <v>NRO_020</v>
          </cell>
          <cell r="E1831" t="str">
            <v>NORD-OUEST</v>
          </cell>
        </row>
        <row r="1832">
          <cell r="D1832" t="str">
            <v>EXN_223</v>
          </cell>
          <cell r="E1832" t="str">
            <v>EXTREME-NORD</v>
          </cell>
        </row>
        <row r="1833">
          <cell r="D1833" t="str">
            <v>CTR_541</v>
          </cell>
          <cell r="E1833" t="str">
            <v>CENTRE</v>
          </cell>
        </row>
        <row r="1834">
          <cell r="D1834" t="str">
            <v>LIT_729</v>
          </cell>
          <cell r="E1834" t="str">
            <v>Douala</v>
          </cell>
        </row>
        <row r="1835">
          <cell r="D1835" t="str">
            <v>EST_092</v>
          </cell>
          <cell r="E1835" t="str">
            <v>CENTRE</v>
          </cell>
        </row>
        <row r="1836">
          <cell r="D1836" t="str">
            <v>LIT_086</v>
          </cell>
          <cell r="E1836" t="str">
            <v>LITTORAL</v>
          </cell>
        </row>
        <row r="1837">
          <cell r="D1837" t="str">
            <v>CTR_185</v>
          </cell>
          <cell r="E1837" t="str">
            <v>CENTRE</v>
          </cell>
        </row>
        <row r="1838">
          <cell r="D1838" t="str">
            <v>EST_046</v>
          </cell>
          <cell r="E1838" t="str">
            <v>CENTRE</v>
          </cell>
        </row>
        <row r="1839">
          <cell r="D1839" t="str">
            <v>CTR_067</v>
          </cell>
          <cell r="E1839" t="str">
            <v>CENTRE</v>
          </cell>
        </row>
        <row r="1840">
          <cell r="D1840" t="str">
            <v>CTR_335</v>
          </cell>
          <cell r="E1840" t="str">
            <v>CENTRE</v>
          </cell>
        </row>
        <row r="1841">
          <cell r="D1841" t="str">
            <v>CTR_202</v>
          </cell>
          <cell r="E1841" t="str">
            <v>CENTRE</v>
          </cell>
        </row>
        <row r="1842">
          <cell r="D1842" t="str">
            <v>CTR_111</v>
          </cell>
          <cell r="E1842" t="str">
            <v>CENTRE</v>
          </cell>
        </row>
        <row r="1843">
          <cell r="D1843" t="str">
            <v>CTR_222</v>
          </cell>
          <cell r="E1843" t="str">
            <v>CENTRE</v>
          </cell>
        </row>
        <row r="1844">
          <cell r="D1844" t="str">
            <v>EST_036</v>
          </cell>
          <cell r="E1844" t="str">
            <v>CENTRE</v>
          </cell>
        </row>
        <row r="1845">
          <cell r="D1845" t="str">
            <v>CTR_205</v>
          </cell>
          <cell r="E1845" t="str">
            <v>CENTRE</v>
          </cell>
        </row>
        <row r="1846">
          <cell r="D1846" t="str">
            <v>CTR_906</v>
          </cell>
          <cell r="E1846" t="str">
            <v>CENTRE</v>
          </cell>
        </row>
        <row r="1847">
          <cell r="D1847" t="str">
            <v>CTR_005</v>
          </cell>
          <cell r="E1847" t="str">
            <v>CENTRE</v>
          </cell>
        </row>
        <row r="1848">
          <cell r="D1848" t="str">
            <v>EST_075</v>
          </cell>
          <cell r="E1848" t="str">
            <v>CENTRE</v>
          </cell>
        </row>
        <row r="1849">
          <cell r="D1849" t="str">
            <v>CTR_855</v>
          </cell>
          <cell r="E1849" t="str">
            <v>CENTRE</v>
          </cell>
        </row>
        <row r="1850">
          <cell r="D1850" t="str">
            <v>EST_077</v>
          </cell>
          <cell r="E1850" t="str">
            <v>CENTRE</v>
          </cell>
        </row>
        <row r="1851">
          <cell r="D1851" t="str">
            <v>CTR_463</v>
          </cell>
          <cell r="E1851" t="str">
            <v>CENTRE</v>
          </cell>
        </row>
        <row r="1852">
          <cell r="D1852" t="str">
            <v>EST_020</v>
          </cell>
          <cell r="E1852" t="str">
            <v>CENTRE</v>
          </cell>
        </row>
        <row r="1853">
          <cell r="D1853" t="str">
            <v>CTR_225</v>
          </cell>
          <cell r="E1853" t="str">
            <v>CENTRE</v>
          </cell>
        </row>
        <row r="1854">
          <cell r="D1854" t="str">
            <v>CTR_201</v>
          </cell>
          <cell r="E1854" t="str">
            <v>CENTRE</v>
          </cell>
        </row>
        <row r="1855">
          <cell r="D1855" t="str">
            <v>EST_150</v>
          </cell>
          <cell r="E1855" t="str">
            <v>CENTRE</v>
          </cell>
        </row>
        <row r="1856">
          <cell r="D1856" t="str">
            <v>CTR_577</v>
          </cell>
          <cell r="E1856" t="str">
            <v>CENTRE</v>
          </cell>
        </row>
        <row r="1857">
          <cell r="D1857" t="str">
            <v>EST_003</v>
          </cell>
          <cell r="E1857" t="str">
            <v>CENTRE</v>
          </cell>
        </row>
        <row r="1858">
          <cell r="D1858" t="str">
            <v>NRD_144</v>
          </cell>
          <cell r="E1858" t="str">
            <v>NORD</v>
          </cell>
        </row>
        <row r="1859">
          <cell r="D1859" t="str">
            <v>CTR_952</v>
          </cell>
          <cell r="E1859" t="str">
            <v>Yaounde</v>
          </cell>
        </row>
        <row r="1860">
          <cell r="D1860" t="str">
            <v>OST_039</v>
          </cell>
          <cell r="E1860" t="str">
            <v>OUEST</v>
          </cell>
        </row>
        <row r="1861">
          <cell r="D1861" t="str">
            <v>OST_090</v>
          </cell>
          <cell r="E1861" t="str">
            <v>NORD-OUEST</v>
          </cell>
        </row>
        <row r="1862">
          <cell r="D1862" t="str">
            <v>NRO_038</v>
          </cell>
          <cell r="E1862" t="str">
            <v>NORD-OUEST</v>
          </cell>
        </row>
        <row r="1863">
          <cell r="D1863" t="str">
            <v>EXN_102</v>
          </cell>
          <cell r="E1863" t="str">
            <v>EXTREME-NORD</v>
          </cell>
        </row>
        <row r="1864">
          <cell r="D1864" t="str">
            <v>CTR_220</v>
          </cell>
          <cell r="E1864" t="str">
            <v>CENTRE</v>
          </cell>
        </row>
        <row r="1865">
          <cell r="D1865" t="str">
            <v>OST_066</v>
          </cell>
          <cell r="E1865" t="str">
            <v>Bafoussam</v>
          </cell>
        </row>
        <row r="1866">
          <cell r="D1866" t="str">
            <v>LIT_700</v>
          </cell>
          <cell r="E1866" t="str">
            <v>Douala</v>
          </cell>
        </row>
        <row r="1867">
          <cell r="D1867" t="str">
            <v>EXN_035</v>
          </cell>
          <cell r="E1867" t="str">
            <v>EXTREME-NORD</v>
          </cell>
        </row>
        <row r="1868">
          <cell r="D1868" t="str">
            <v>CTR_945</v>
          </cell>
          <cell r="E1868" t="str">
            <v>Yaounde</v>
          </cell>
        </row>
        <row r="1869">
          <cell r="D1869" t="str">
            <v>NRO_142</v>
          </cell>
          <cell r="E1869" t="str">
            <v>SUD-OUEST</v>
          </cell>
        </row>
        <row r="1870">
          <cell r="D1870" t="str">
            <v>ADM_114</v>
          </cell>
          <cell r="E1870" t="str">
            <v>ADAMAOUA</v>
          </cell>
        </row>
        <row r="1871">
          <cell r="D1871" t="str">
            <v>SUD_040</v>
          </cell>
          <cell r="E1871" t="str">
            <v>CENTRE</v>
          </cell>
        </row>
        <row r="1872">
          <cell r="D1872" t="str">
            <v>EXN_118</v>
          </cell>
          <cell r="E1872" t="str">
            <v>EXTREME-NORD</v>
          </cell>
        </row>
        <row r="1873">
          <cell r="D1873" t="str">
            <v>OST_057</v>
          </cell>
          <cell r="E1873" t="str">
            <v>OUEST</v>
          </cell>
        </row>
        <row r="1874">
          <cell r="D1874" t="str">
            <v>CTR_440</v>
          </cell>
          <cell r="E1874" t="str">
            <v>CENTRE</v>
          </cell>
        </row>
        <row r="1875">
          <cell r="D1875" t="str">
            <v>LIT_194</v>
          </cell>
          <cell r="E1875" t="str">
            <v>LITTORAL</v>
          </cell>
        </row>
        <row r="1876">
          <cell r="D1876" t="str">
            <v>CTR_870</v>
          </cell>
          <cell r="E1876" t="str">
            <v>CENTRE</v>
          </cell>
        </row>
        <row r="1877">
          <cell r="D1877" t="str">
            <v>CTR_749</v>
          </cell>
          <cell r="E1877" t="str">
            <v>CENTRE</v>
          </cell>
        </row>
        <row r="1878">
          <cell r="D1878" t="str">
            <v>CTR_894</v>
          </cell>
          <cell r="E1878" t="str">
            <v>CENTRE</v>
          </cell>
        </row>
        <row r="1879">
          <cell r="D1879" t="str">
            <v>SUD_004</v>
          </cell>
          <cell r="E1879" t="str">
            <v>LITTORAL</v>
          </cell>
        </row>
        <row r="1880">
          <cell r="D1880" t="str">
            <v>LIT_619</v>
          </cell>
          <cell r="E1880" t="str">
            <v>Douala</v>
          </cell>
        </row>
        <row r="1881">
          <cell r="D1881" t="str">
            <v>CTR_780</v>
          </cell>
          <cell r="E1881" t="str">
            <v>CENTRE</v>
          </cell>
        </row>
        <row r="1882">
          <cell r="D1882" t="str">
            <v>CTR_286</v>
          </cell>
          <cell r="E1882" t="str">
            <v>CENTRE</v>
          </cell>
        </row>
        <row r="1883">
          <cell r="D1883" t="str">
            <v>LIT_222</v>
          </cell>
          <cell r="E1883" t="str">
            <v>Douala</v>
          </cell>
        </row>
        <row r="1884">
          <cell r="D1884" t="str">
            <v>CTR_058</v>
          </cell>
          <cell r="E1884" t="str">
            <v>CENTRE</v>
          </cell>
        </row>
        <row r="1885">
          <cell r="D1885" t="str">
            <v>EXN_033</v>
          </cell>
          <cell r="E1885" t="str">
            <v>EXTREME-NORD</v>
          </cell>
        </row>
        <row r="1886">
          <cell r="D1886" t="str">
            <v>CTR_528</v>
          </cell>
          <cell r="E1886" t="str">
            <v>CENTRE</v>
          </cell>
        </row>
        <row r="1887">
          <cell r="D1887" t="str">
            <v>CTR_134</v>
          </cell>
          <cell r="E1887" t="str">
            <v>CENTRE</v>
          </cell>
        </row>
        <row r="1888">
          <cell r="D1888" t="str">
            <v>LIT_425</v>
          </cell>
          <cell r="E1888" t="str">
            <v>Douala</v>
          </cell>
        </row>
        <row r="1889">
          <cell r="D1889" t="str">
            <v>EXN_209</v>
          </cell>
          <cell r="E1889" t="str">
            <v>EXTREME-NORD</v>
          </cell>
        </row>
        <row r="1890">
          <cell r="D1890" t="str">
            <v>CTR_527</v>
          </cell>
          <cell r="E1890" t="str">
            <v>CENTRE</v>
          </cell>
        </row>
        <row r="1891">
          <cell r="D1891" t="str">
            <v>EST_199</v>
          </cell>
          <cell r="E1891" t="str">
            <v>CENTRE</v>
          </cell>
        </row>
        <row r="1892">
          <cell r="D1892" t="str">
            <v>NRD_023</v>
          </cell>
          <cell r="E1892" t="str">
            <v>NORD</v>
          </cell>
        </row>
        <row r="1893">
          <cell r="D1893" t="str">
            <v>NRO_007</v>
          </cell>
          <cell r="E1893" t="str">
            <v>NORD-OUEST</v>
          </cell>
        </row>
        <row r="1894">
          <cell r="D1894" t="str">
            <v>LIT_060</v>
          </cell>
          <cell r="E1894" t="str">
            <v>Douala</v>
          </cell>
        </row>
        <row r="1895">
          <cell r="D1895" t="str">
            <v>LIT_049</v>
          </cell>
          <cell r="E1895" t="str">
            <v>Douala</v>
          </cell>
        </row>
        <row r="1896">
          <cell r="D1896" t="str">
            <v>EXN_259</v>
          </cell>
          <cell r="E1896" t="str">
            <v>EXTREME-NORD</v>
          </cell>
        </row>
        <row r="1897">
          <cell r="D1897" t="str">
            <v>LIT_107</v>
          </cell>
          <cell r="E1897" t="str">
            <v>LITTORAL</v>
          </cell>
        </row>
        <row r="1898">
          <cell r="D1898" t="str">
            <v>CTR_710</v>
          </cell>
          <cell r="E1898" t="str">
            <v>CENTRE</v>
          </cell>
        </row>
        <row r="1899">
          <cell r="D1899" t="str">
            <v>LIT_531</v>
          </cell>
          <cell r="E1899" t="str">
            <v>Douala</v>
          </cell>
        </row>
        <row r="1900">
          <cell r="D1900" t="str">
            <v>LIT_444</v>
          </cell>
          <cell r="E1900" t="str">
            <v>Douala</v>
          </cell>
        </row>
        <row r="1901">
          <cell r="D1901" t="str">
            <v>NRO_019</v>
          </cell>
          <cell r="E1901" t="str">
            <v>NORD-OUEST</v>
          </cell>
        </row>
        <row r="1902">
          <cell r="D1902" t="str">
            <v>LIT_224</v>
          </cell>
          <cell r="E1902" t="str">
            <v>Douala</v>
          </cell>
        </row>
        <row r="1903">
          <cell r="D1903" t="str">
            <v>SUD_064</v>
          </cell>
          <cell r="E1903" t="str">
            <v>CENTRE</v>
          </cell>
        </row>
        <row r="1904">
          <cell r="D1904" t="str">
            <v>EST_057</v>
          </cell>
          <cell r="E1904" t="str">
            <v>CENTRE</v>
          </cell>
        </row>
        <row r="1905">
          <cell r="D1905" t="str">
            <v>CTR_143</v>
          </cell>
          <cell r="E1905" t="str">
            <v>CENTRE</v>
          </cell>
        </row>
        <row r="1906">
          <cell r="D1906" t="str">
            <v>CTR_141</v>
          </cell>
          <cell r="E1906" t="str">
            <v>CENTRE</v>
          </cell>
        </row>
        <row r="1907">
          <cell r="D1907" t="str">
            <v>CTR_233</v>
          </cell>
          <cell r="E1907" t="str">
            <v>CENTRE</v>
          </cell>
        </row>
        <row r="1908">
          <cell r="D1908" t="str">
            <v>CTR_348</v>
          </cell>
          <cell r="E1908" t="str">
            <v>CENTRE</v>
          </cell>
        </row>
        <row r="1909">
          <cell r="D1909" t="str">
            <v>CTR_117</v>
          </cell>
          <cell r="E1909" t="str">
            <v>CENTRE</v>
          </cell>
        </row>
        <row r="1910">
          <cell r="D1910" t="str">
            <v>CTR_673</v>
          </cell>
          <cell r="E1910" t="str">
            <v>CENTRE</v>
          </cell>
        </row>
        <row r="1911">
          <cell r="D1911" t="str">
            <v>CTR_112</v>
          </cell>
          <cell r="E1911" t="str">
            <v>CENTRE</v>
          </cell>
        </row>
        <row r="1912">
          <cell r="D1912" t="str">
            <v>NRO_150</v>
          </cell>
          <cell r="E1912" t="str">
            <v>NORD-OUEST</v>
          </cell>
        </row>
        <row r="1913">
          <cell r="D1913" t="str">
            <v>EXN_032</v>
          </cell>
          <cell r="E1913" t="str">
            <v>EXTREME-NORD</v>
          </cell>
        </row>
        <row r="1914">
          <cell r="D1914" t="str">
            <v>LIT_018</v>
          </cell>
          <cell r="E1914" t="str">
            <v>Douala</v>
          </cell>
        </row>
        <row r="1915">
          <cell r="D1915" t="str">
            <v>EXN_109</v>
          </cell>
          <cell r="E1915" t="str">
            <v>EXTREME-NORD</v>
          </cell>
        </row>
        <row r="1916">
          <cell r="D1916" t="str">
            <v>CTR_880</v>
          </cell>
          <cell r="E1916" t="str">
            <v>CENTRE</v>
          </cell>
        </row>
        <row r="1917">
          <cell r="D1917" t="str">
            <v>NRD_020</v>
          </cell>
          <cell r="E1917" t="str">
            <v>NORD</v>
          </cell>
        </row>
        <row r="1918">
          <cell r="D1918" t="str">
            <v>SUO_004</v>
          </cell>
          <cell r="E1918" t="str">
            <v>SUD-OUEST</v>
          </cell>
        </row>
        <row r="1919">
          <cell r="D1919" t="str">
            <v>NRD_135</v>
          </cell>
          <cell r="E1919" t="str">
            <v>EXTREME-NORD</v>
          </cell>
        </row>
        <row r="1920">
          <cell r="D1920" t="str">
            <v>CTR_309</v>
          </cell>
          <cell r="E1920" t="str">
            <v>CENTRE</v>
          </cell>
        </row>
        <row r="1921">
          <cell r="D1921" t="str">
            <v>CTR_441</v>
          </cell>
          <cell r="E1921" t="str">
            <v>CENTRE</v>
          </cell>
        </row>
        <row r="1922">
          <cell r="D1922" t="str">
            <v>CTR_187</v>
          </cell>
          <cell r="E1922" t="str">
            <v>CENTRE</v>
          </cell>
        </row>
        <row r="1923">
          <cell r="D1923" t="str">
            <v>CTR_663</v>
          </cell>
          <cell r="E1923" t="str">
            <v>CENTRE</v>
          </cell>
        </row>
        <row r="1924">
          <cell r="D1924" t="str">
            <v>CTR_260</v>
          </cell>
          <cell r="E1924" t="str">
            <v>CENTRE</v>
          </cell>
        </row>
        <row r="1925">
          <cell r="D1925" t="str">
            <v>CTR_063</v>
          </cell>
          <cell r="E1925" t="str">
            <v>CENTRE</v>
          </cell>
        </row>
        <row r="1926">
          <cell r="D1926" t="str">
            <v>CTR_856</v>
          </cell>
          <cell r="E1926" t="str">
            <v>CENTRE</v>
          </cell>
        </row>
        <row r="1927">
          <cell r="D1927" t="str">
            <v>CTR_892</v>
          </cell>
          <cell r="E1927" t="str">
            <v>CENTRE</v>
          </cell>
        </row>
        <row r="1928">
          <cell r="D1928" t="str">
            <v>EXN_199</v>
          </cell>
          <cell r="E1928" t="str">
            <v>EXTREME-NORD</v>
          </cell>
        </row>
        <row r="1929">
          <cell r="D1929" t="str">
            <v>NRO_100</v>
          </cell>
          <cell r="E1929" t="str">
            <v>NORD-OUEST</v>
          </cell>
        </row>
        <row r="1930">
          <cell r="D1930" t="str">
            <v>EXN_190</v>
          </cell>
          <cell r="E1930" t="str">
            <v>EXTREME-NORD</v>
          </cell>
        </row>
        <row r="1931">
          <cell r="D1931" t="str">
            <v>EXN_265</v>
          </cell>
          <cell r="E1931" t="str">
            <v>EXTREME-NORD</v>
          </cell>
        </row>
        <row r="1932">
          <cell r="D1932" t="str">
            <v>EXN_210</v>
          </cell>
          <cell r="E1932" t="str">
            <v>EXTREME-NORD</v>
          </cell>
        </row>
        <row r="1933">
          <cell r="D1933" t="str">
            <v>NRO_138</v>
          </cell>
          <cell r="E1933" t="str">
            <v>NORD-OUEST</v>
          </cell>
        </row>
        <row r="1934">
          <cell r="D1934" t="str">
            <v>EXN_007</v>
          </cell>
          <cell r="E1934" t="str">
            <v>EXTREME-NORD</v>
          </cell>
        </row>
        <row r="1935">
          <cell r="D1935" t="str">
            <v>CTR_510</v>
          </cell>
          <cell r="E1935" t="str">
            <v>CENTRE</v>
          </cell>
        </row>
        <row r="1936">
          <cell r="D1936" t="str">
            <v>EXN_110</v>
          </cell>
          <cell r="E1936" t="str">
            <v>EXTREME-NORD</v>
          </cell>
        </row>
        <row r="1937">
          <cell r="D1937" t="str">
            <v>NRD_012</v>
          </cell>
          <cell r="E1937" t="str">
            <v>NORD</v>
          </cell>
        </row>
        <row r="1938">
          <cell r="D1938" t="str">
            <v>EXN_230</v>
          </cell>
          <cell r="E1938" t="str">
            <v>EXTREME-NORD</v>
          </cell>
        </row>
        <row r="1939">
          <cell r="D1939" t="str">
            <v>NRD_107</v>
          </cell>
          <cell r="E1939" t="str">
            <v>NORD</v>
          </cell>
        </row>
        <row r="1940">
          <cell r="D1940" t="str">
            <v>EXN_104</v>
          </cell>
          <cell r="E1940" t="str">
            <v>EXTREME-NORD</v>
          </cell>
        </row>
        <row r="1941">
          <cell r="D1941" t="str">
            <v>NRD_180</v>
          </cell>
          <cell r="E1941" t="str">
            <v>NORD</v>
          </cell>
        </row>
        <row r="1942">
          <cell r="D1942" t="str">
            <v>OST_023</v>
          </cell>
          <cell r="E1942" t="str">
            <v>OUEST</v>
          </cell>
        </row>
        <row r="1943">
          <cell r="D1943" t="str">
            <v>LIT_195</v>
          </cell>
          <cell r="E1943" t="str">
            <v>LITTORAL</v>
          </cell>
        </row>
        <row r="1944">
          <cell r="D1944" t="str">
            <v>LIT_494</v>
          </cell>
          <cell r="E1944" t="str">
            <v>LITTORAL</v>
          </cell>
        </row>
        <row r="1945">
          <cell r="D1945" t="str">
            <v>NRD_031</v>
          </cell>
          <cell r="E1945" t="str">
            <v>NORD</v>
          </cell>
        </row>
        <row r="1946">
          <cell r="D1946" t="str">
            <v>SUD_017</v>
          </cell>
          <cell r="E1946" t="str">
            <v>CENTRE</v>
          </cell>
        </row>
        <row r="1947">
          <cell r="D1947" t="str">
            <v>LIT_495</v>
          </cell>
          <cell r="E1947" t="str">
            <v>LITTORAL</v>
          </cell>
        </row>
        <row r="1948">
          <cell r="D1948" t="str">
            <v>LIT_193</v>
          </cell>
          <cell r="E1948" t="str">
            <v>LITTORAL</v>
          </cell>
        </row>
        <row r="1949">
          <cell r="D1949" t="str">
            <v>LIT_591</v>
          </cell>
          <cell r="E1949" t="str">
            <v>LITTORAL</v>
          </cell>
        </row>
        <row r="1950">
          <cell r="D1950" t="str">
            <v>SUD_024</v>
          </cell>
          <cell r="E1950" t="str">
            <v>CENTRE</v>
          </cell>
        </row>
        <row r="1951">
          <cell r="D1951" t="str">
            <v>SUO_037</v>
          </cell>
          <cell r="E1951" t="str">
            <v>LITTORAL</v>
          </cell>
        </row>
        <row r="1952">
          <cell r="D1952" t="str">
            <v>SUD_038</v>
          </cell>
          <cell r="E1952" t="str">
            <v>CENTRE</v>
          </cell>
        </row>
        <row r="1953">
          <cell r="D1953" t="str">
            <v>LIT_505</v>
          </cell>
          <cell r="E1953" t="str">
            <v>LITTORAL</v>
          </cell>
        </row>
        <row r="1954">
          <cell r="D1954" t="str">
            <v>SUD_128</v>
          </cell>
          <cell r="E1954" t="str">
            <v>CENTRE</v>
          </cell>
        </row>
        <row r="1955">
          <cell r="D1955" t="str">
            <v>SUD_005</v>
          </cell>
          <cell r="E1955" t="str">
            <v>LITTORAL</v>
          </cell>
        </row>
        <row r="1956">
          <cell r="D1956" t="str">
            <v>SUD_054</v>
          </cell>
          <cell r="E1956" t="str">
            <v>CENTRE</v>
          </cell>
        </row>
        <row r="1957">
          <cell r="D1957" t="str">
            <v>SUD_125</v>
          </cell>
          <cell r="E1957" t="str">
            <v>NORD-OUEST</v>
          </cell>
        </row>
        <row r="1958">
          <cell r="D1958" t="str">
            <v>EXN_189</v>
          </cell>
          <cell r="E1958" t="str">
            <v>EXTREME-NORD</v>
          </cell>
        </row>
        <row r="1959">
          <cell r="D1959" t="str">
            <v>LIT_132</v>
          </cell>
          <cell r="E1959" t="str">
            <v>LITTORAL</v>
          </cell>
        </row>
        <row r="1960">
          <cell r="D1960" t="str">
            <v>EXN_135</v>
          </cell>
          <cell r="E1960" t="str">
            <v>EXTREME-NORD</v>
          </cell>
        </row>
        <row r="1961">
          <cell r="D1961" t="str">
            <v>NRO_149</v>
          </cell>
          <cell r="E1961" t="str">
            <v>NORD-OUEST</v>
          </cell>
        </row>
        <row r="1962">
          <cell r="D1962" t="str">
            <v>SUO_081</v>
          </cell>
          <cell r="E1962" t="str">
            <v>SUD-OUEST</v>
          </cell>
        </row>
        <row r="1963">
          <cell r="D1963" t="str">
            <v>CTR_825</v>
          </cell>
          <cell r="E1963" t="str">
            <v>CENTRE</v>
          </cell>
        </row>
        <row r="1964">
          <cell r="D1964" t="str">
            <v>CTR_191</v>
          </cell>
          <cell r="E1964" t="str">
            <v>CENTRE</v>
          </cell>
        </row>
        <row r="1965">
          <cell r="D1965" t="str">
            <v>CTR_533</v>
          </cell>
          <cell r="E1965" t="str">
            <v>Yaounde</v>
          </cell>
        </row>
        <row r="1966">
          <cell r="D1966" t="str">
            <v>NRO_102</v>
          </cell>
          <cell r="E1966" t="str">
            <v>NORD-OUEST</v>
          </cell>
        </row>
        <row r="1967">
          <cell r="D1967" t="str">
            <v>SUD_214</v>
          </cell>
          <cell r="E1967" t="str">
            <v>CENTRE</v>
          </cell>
        </row>
        <row r="1968">
          <cell r="D1968" t="str">
            <v>SUD_020</v>
          </cell>
          <cell r="E1968" t="str">
            <v>CENTRE</v>
          </cell>
        </row>
        <row r="1969">
          <cell r="D1969" t="str">
            <v>CTR_394</v>
          </cell>
          <cell r="E1969" t="str">
            <v>CENTRE</v>
          </cell>
        </row>
        <row r="1970">
          <cell r="D1970" t="str">
            <v>EXN_038</v>
          </cell>
          <cell r="E1970" t="str">
            <v>EXTREME-NORD</v>
          </cell>
        </row>
        <row r="1971">
          <cell r="D1971" t="str">
            <v>EXN_074</v>
          </cell>
          <cell r="E1971" t="str">
            <v>EXTREME-NORD</v>
          </cell>
        </row>
        <row r="1972">
          <cell r="D1972" t="str">
            <v>EXN_050</v>
          </cell>
          <cell r="E1972" t="str">
            <v>EXTREME-NORD</v>
          </cell>
        </row>
        <row r="1973">
          <cell r="D1973" t="str">
            <v>SUD_135</v>
          </cell>
          <cell r="E1973" t="str">
            <v>CENTRE</v>
          </cell>
        </row>
        <row r="1974">
          <cell r="D1974" t="str">
            <v>SUD_011</v>
          </cell>
          <cell r="E1974" t="str">
            <v>LITTORAL</v>
          </cell>
        </row>
        <row r="1975">
          <cell r="D1975" t="str">
            <v>SUD_215</v>
          </cell>
          <cell r="E1975" t="str">
            <v>LITTORAL</v>
          </cell>
        </row>
        <row r="1976">
          <cell r="D1976" t="str">
            <v>NRD_119</v>
          </cell>
          <cell r="E1976" t="str">
            <v>NORD</v>
          </cell>
        </row>
        <row r="1977">
          <cell r="D1977" t="str">
            <v>OST_149</v>
          </cell>
          <cell r="E1977" t="str">
            <v>OUEST</v>
          </cell>
        </row>
        <row r="1978">
          <cell r="D1978" t="str">
            <v>OST_114</v>
          </cell>
          <cell r="E1978" t="str">
            <v>OUEST</v>
          </cell>
        </row>
        <row r="1979">
          <cell r="D1979" t="str">
            <v>ADM_011</v>
          </cell>
          <cell r="E1979" t="str">
            <v>ADAMAOUA</v>
          </cell>
        </row>
        <row r="1980">
          <cell r="D1980" t="str">
            <v>NRD_008</v>
          </cell>
          <cell r="E1980" t="str">
            <v>NORD</v>
          </cell>
        </row>
        <row r="1981">
          <cell r="D1981" t="str">
            <v>EXN_154</v>
          </cell>
          <cell r="E1981" t="str">
            <v>EXTREME-NORD</v>
          </cell>
        </row>
        <row r="1982">
          <cell r="D1982" t="str">
            <v>NRD_168</v>
          </cell>
          <cell r="E1982" t="str">
            <v>NORD</v>
          </cell>
        </row>
        <row r="1983">
          <cell r="D1983" t="str">
            <v>SUD_002</v>
          </cell>
          <cell r="E1983" t="str">
            <v>LITTORAL</v>
          </cell>
        </row>
        <row r="1984">
          <cell r="D1984" t="str">
            <v>EXN_014</v>
          </cell>
          <cell r="E1984" t="str">
            <v>EXTREME-NORD</v>
          </cell>
        </row>
        <row r="1985">
          <cell r="D1985" t="str">
            <v>NRD_030</v>
          </cell>
          <cell r="E1985" t="str">
            <v>NORD</v>
          </cell>
        </row>
        <row r="1986">
          <cell r="D1986" t="str">
            <v>NRD_077</v>
          </cell>
          <cell r="E1986" t="str">
            <v>NORD</v>
          </cell>
        </row>
        <row r="1987">
          <cell r="D1987" t="str">
            <v>SUO_205</v>
          </cell>
          <cell r="E1987" t="str">
            <v>SUD-OUEST</v>
          </cell>
        </row>
        <row r="1988">
          <cell r="D1988" t="str">
            <v>CTR_869</v>
          </cell>
          <cell r="E1988" t="str">
            <v>CENTRE</v>
          </cell>
        </row>
        <row r="1989">
          <cell r="D1989" t="str">
            <v>LIT_586</v>
          </cell>
          <cell r="E1989" t="str">
            <v>LITTORAL</v>
          </cell>
        </row>
        <row r="1990">
          <cell r="D1990" t="str">
            <v>OST_103</v>
          </cell>
          <cell r="E1990" t="str">
            <v>OUEST</v>
          </cell>
        </row>
        <row r="1991">
          <cell r="D1991" t="str">
            <v>CTR_770</v>
          </cell>
          <cell r="E1991" t="str">
            <v>CENTRE</v>
          </cell>
        </row>
        <row r="1992">
          <cell r="D1992" t="str">
            <v>SUD_110</v>
          </cell>
          <cell r="E1992" t="str">
            <v>CENTRE</v>
          </cell>
        </row>
        <row r="1993">
          <cell r="D1993" t="str">
            <v>CTR_152</v>
          </cell>
          <cell r="E1993" t="str">
            <v>CENTRE</v>
          </cell>
        </row>
        <row r="1994">
          <cell r="D1994" t="str">
            <v>ADM_161</v>
          </cell>
          <cell r="E1994" t="str">
            <v>ADAMAOUA</v>
          </cell>
        </row>
        <row r="1995">
          <cell r="D1995" t="str">
            <v>NRO_011</v>
          </cell>
          <cell r="E1995" t="str">
            <v>NORD-OUEST</v>
          </cell>
        </row>
        <row r="1996">
          <cell r="D1996" t="str">
            <v>EXN_242</v>
          </cell>
          <cell r="E1996" t="str">
            <v>EXTREME-NORD</v>
          </cell>
        </row>
        <row r="1997">
          <cell r="D1997" t="str">
            <v>CTR_073</v>
          </cell>
          <cell r="E1997" t="str">
            <v>CENTRE</v>
          </cell>
        </row>
        <row r="1998">
          <cell r="D1998" t="str">
            <v>CTR_743</v>
          </cell>
          <cell r="E1998" t="str">
            <v>CENTRE</v>
          </cell>
        </row>
        <row r="1999">
          <cell r="D1999" t="str">
            <v>CTR_829</v>
          </cell>
          <cell r="E1999" t="str">
            <v>CENTRE</v>
          </cell>
        </row>
        <row r="2000">
          <cell r="D2000" t="str">
            <v>CTR_135</v>
          </cell>
          <cell r="E2000" t="str">
            <v>CENTRE</v>
          </cell>
        </row>
        <row r="2001">
          <cell r="D2001" t="str">
            <v>CTR_695</v>
          </cell>
          <cell r="E2001" t="str">
            <v>Yaounde</v>
          </cell>
        </row>
        <row r="2002">
          <cell r="D2002" t="str">
            <v>OST_211</v>
          </cell>
          <cell r="E2002" t="str">
            <v>OUEST</v>
          </cell>
        </row>
        <row r="2003">
          <cell r="D2003" t="str">
            <v>OST_030</v>
          </cell>
          <cell r="E2003" t="str">
            <v>OUEST</v>
          </cell>
        </row>
        <row r="2004">
          <cell r="D2004" t="str">
            <v>OST_073</v>
          </cell>
          <cell r="E2004" t="str">
            <v>OUEST</v>
          </cell>
        </row>
        <row r="2005">
          <cell r="D2005" t="str">
            <v>EXN_015</v>
          </cell>
          <cell r="E2005" t="str">
            <v>EXTREME-NORD</v>
          </cell>
        </row>
        <row r="2006">
          <cell r="D2006" t="str">
            <v>EXN_272</v>
          </cell>
          <cell r="E2006" t="str">
            <v>EXTREME-NORD</v>
          </cell>
        </row>
        <row r="2007">
          <cell r="D2007" t="str">
            <v>SUO_035</v>
          </cell>
          <cell r="E2007" t="str">
            <v>SUD-OUEST</v>
          </cell>
        </row>
        <row r="2008">
          <cell r="D2008" t="str">
            <v>CTR_174</v>
          </cell>
          <cell r="E2008" t="str">
            <v>CENTRE</v>
          </cell>
        </row>
        <row r="2009">
          <cell r="D2009" t="str">
            <v>NRD_172</v>
          </cell>
          <cell r="E2009" t="str">
            <v>NORD</v>
          </cell>
        </row>
        <row r="2010">
          <cell r="D2010" t="str">
            <v>NRD_171</v>
          </cell>
          <cell r="E2010" t="str">
            <v>NORD</v>
          </cell>
        </row>
        <row r="2011">
          <cell r="D2011" t="str">
            <v>EXN_037</v>
          </cell>
          <cell r="E2011" t="str">
            <v>EXTREME-NORD</v>
          </cell>
        </row>
        <row r="2012">
          <cell r="D2012" t="str">
            <v>OST_153</v>
          </cell>
          <cell r="E2012" t="str">
            <v>OUEST</v>
          </cell>
        </row>
        <row r="2013">
          <cell r="D2013" t="str">
            <v>CTR_113</v>
          </cell>
          <cell r="E2013" t="str">
            <v>CENTRE</v>
          </cell>
        </row>
        <row r="2014">
          <cell r="D2014" t="str">
            <v>CTR_627</v>
          </cell>
          <cell r="E2014" t="str">
            <v>CENTRE</v>
          </cell>
        </row>
        <row r="2015">
          <cell r="D2015" t="str">
            <v>OST_275</v>
          </cell>
          <cell r="E2015" t="str">
            <v>OUEST</v>
          </cell>
        </row>
        <row r="2016">
          <cell r="D2016" t="str">
            <v>CTR_676</v>
          </cell>
          <cell r="E2016" t="str">
            <v>Yaounde</v>
          </cell>
        </row>
        <row r="2017">
          <cell r="D2017" t="str">
            <v>CTR_909</v>
          </cell>
          <cell r="E2017" t="str">
            <v>CENTRE</v>
          </cell>
        </row>
        <row r="2018">
          <cell r="D2018" t="str">
            <v>SUO_021</v>
          </cell>
          <cell r="E2018" t="str">
            <v>SUD-OUEST</v>
          </cell>
        </row>
        <row r="2019">
          <cell r="D2019" t="str">
            <v>ADM_014</v>
          </cell>
          <cell r="E2019" t="str">
            <v>ADAMAOUA</v>
          </cell>
        </row>
        <row r="2020">
          <cell r="D2020" t="str">
            <v>CTR_921</v>
          </cell>
          <cell r="E2020" t="str">
            <v>Yaounde</v>
          </cell>
        </row>
        <row r="2021">
          <cell r="D2021" t="str">
            <v>NRO_144</v>
          </cell>
          <cell r="E2021" t="str">
            <v>NORD-OUEST</v>
          </cell>
        </row>
        <row r="2022">
          <cell r="D2022" t="str">
            <v>EXN_058</v>
          </cell>
          <cell r="E2022" t="str">
            <v>EXTREME-NORD</v>
          </cell>
        </row>
        <row r="2023">
          <cell r="D2023" t="str">
            <v>OST_008</v>
          </cell>
          <cell r="E2023" t="str">
            <v>OUEST</v>
          </cell>
        </row>
        <row r="2024">
          <cell r="D2024" t="str">
            <v>OST_058</v>
          </cell>
          <cell r="E2024" t="str">
            <v>OUEST</v>
          </cell>
        </row>
        <row r="2025">
          <cell r="D2025" t="str">
            <v>NRO_137</v>
          </cell>
          <cell r="E2025" t="str">
            <v>NORD-OUEST</v>
          </cell>
        </row>
        <row r="2026">
          <cell r="D2026" t="str">
            <v>EXN_048</v>
          </cell>
          <cell r="E2026" t="str">
            <v>EXTREME-NORD</v>
          </cell>
        </row>
        <row r="2027">
          <cell r="D2027" t="str">
            <v>NRO_006</v>
          </cell>
          <cell r="E2027" t="str">
            <v>NORD-OUEST</v>
          </cell>
        </row>
        <row r="2028">
          <cell r="D2028" t="str">
            <v>SUO_127</v>
          </cell>
          <cell r="E2028" t="str">
            <v>SUD-OUEST</v>
          </cell>
        </row>
        <row r="2029">
          <cell r="D2029" t="str">
            <v>OST_316</v>
          </cell>
          <cell r="E2029" t="str">
            <v>OUEST</v>
          </cell>
        </row>
        <row r="2030">
          <cell r="D2030" t="str">
            <v>OST_252</v>
          </cell>
          <cell r="E2030" t="str">
            <v>OUEST</v>
          </cell>
        </row>
        <row r="2031">
          <cell r="D2031" t="str">
            <v>EXN_127</v>
          </cell>
          <cell r="E2031" t="str">
            <v>EXTREME-NORD</v>
          </cell>
        </row>
        <row r="2032">
          <cell r="D2032" t="str">
            <v>EXN_126</v>
          </cell>
          <cell r="E2032" t="str">
            <v>EXTREME-NORD</v>
          </cell>
        </row>
        <row r="2033">
          <cell r="D2033" t="str">
            <v>EXN_022</v>
          </cell>
          <cell r="E2033" t="str">
            <v>EXTREME-NORD</v>
          </cell>
        </row>
        <row r="2034">
          <cell r="D2034" t="str">
            <v>CTR_030</v>
          </cell>
          <cell r="E2034" t="str">
            <v>CENTRE</v>
          </cell>
        </row>
        <row r="2035">
          <cell r="D2035" t="str">
            <v>ADM_029</v>
          </cell>
          <cell r="E2035" t="str">
            <v>ADAMAOUA</v>
          </cell>
        </row>
        <row r="2036">
          <cell r="D2036" t="str">
            <v>NRO_036</v>
          </cell>
          <cell r="E2036" t="str">
            <v>NORD-OUEST</v>
          </cell>
        </row>
        <row r="2037">
          <cell r="D2037" t="str">
            <v>EXN_178</v>
          </cell>
          <cell r="E2037" t="str">
            <v>EXTREME-NORD</v>
          </cell>
        </row>
        <row r="2038">
          <cell r="D2038" t="str">
            <v>NRD_112</v>
          </cell>
          <cell r="E2038" t="str">
            <v>NORD</v>
          </cell>
        </row>
        <row r="2039">
          <cell r="D2039" t="str">
            <v>NRO_136</v>
          </cell>
          <cell r="E2039" t="str">
            <v>NORD-OUEST</v>
          </cell>
        </row>
        <row r="2040">
          <cell r="D2040" t="str">
            <v>EXN_098</v>
          </cell>
          <cell r="E2040" t="str">
            <v>EXTREME-NORD</v>
          </cell>
        </row>
        <row r="2041">
          <cell r="D2041" t="str">
            <v>LIT_555</v>
          </cell>
          <cell r="E2041" t="str">
            <v>LITTORAL</v>
          </cell>
        </row>
        <row r="2042">
          <cell r="D2042" t="str">
            <v>LIT_492</v>
          </cell>
          <cell r="E2042" t="str">
            <v>LITTORAL</v>
          </cell>
        </row>
        <row r="2043">
          <cell r="D2043" t="str">
            <v>LIT_063</v>
          </cell>
          <cell r="E2043" t="str">
            <v>LITTORAL</v>
          </cell>
        </row>
        <row r="2044">
          <cell r="D2044" t="str">
            <v>LIT_521</v>
          </cell>
          <cell r="E2044" t="str">
            <v>LITTORAL</v>
          </cell>
        </row>
        <row r="2045">
          <cell r="D2045" t="str">
            <v>LIT_679</v>
          </cell>
          <cell r="E2045" t="str">
            <v>LITTORAL</v>
          </cell>
        </row>
        <row r="2046">
          <cell r="D2046" t="str">
            <v>LIT_031</v>
          </cell>
          <cell r="E2046" t="str">
            <v>LITTORAL</v>
          </cell>
        </row>
        <row r="2047">
          <cell r="D2047" t="str">
            <v>LIT_430</v>
          </cell>
          <cell r="E2047" t="str">
            <v>LITTORAL</v>
          </cell>
        </row>
        <row r="2048">
          <cell r="D2048" t="str">
            <v>LIT_593</v>
          </cell>
          <cell r="E2048" t="str">
            <v>LITTORAL</v>
          </cell>
        </row>
        <row r="2049">
          <cell r="D2049" t="str">
            <v>LIT_520</v>
          </cell>
          <cell r="E2049" t="str">
            <v>LITTORAL</v>
          </cell>
        </row>
        <row r="2050">
          <cell r="D2050" t="str">
            <v>LIT_772</v>
          </cell>
          <cell r="E2050" t="str">
            <v>LITTORAL</v>
          </cell>
        </row>
        <row r="2051">
          <cell r="D2051" t="str">
            <v>LIT_039</v>
          </cell>
          <cell r="E2051" t="str">
            <v>LITTORAL</v>
          </cell>
        </row>
        <row r="2052">
          <cell r="D2052" t="str">
            <v>LIT_493</v>
          </cell>
          <cell r="E2052" t="str">
            <v>LITTORAL</v>
          </cell>
        </row>
        <row r="2053">
          <cell r="D2053" t="str">
            <v>LIT_767</v>
          </cell>
          <cell r="E2053" t="str">
            <v>LITTORAL</v>
          </cell>
        </row>
        <row r="2054">
          <cell r="D2054" t="str">
            <v>LIT_117</v>
          </cell>
          <cell r="E2054" t="str">
            <v>LITTORAL</v>
          </cell>
        </row>
        <row r="2055">
          <cell r="D2055" t="str">
            <v>LIT_145</v>
          </cell>
          <cell r="E2055" t="str">
            <v>LITTORAL</v>
          </cell>
        </row>
        <row r="2056">
          <cell r="D2056" t="str">
            <v>LIT_233</v>
          </cell>
          <cell r="E2056" t="str">
            <v>LITTORAL</v>
          </cell>
        </row>
        <row r="2057">
          <cell r="D2057" t="str">
            <v>LIT_029</v>
          </cell>
          <cell r="E2057" t="str">
            <v>LITTORAL</v>
          </cell>
        </row>
        <row r="2058">
          <cell r="D2058" t="str">
            <v>LIT_208</v>
          </cell>
          <cell r="E2058" t="str">
            <v>LITTORAL</v>
          </cell>
        </row>
        <row r="2059">
          <cell r="D2059" t="str">
            <v>LIT_768</v>
          </cell>
          <cell r="E2059" t="str">
            <v>LITTORAL</v>
          </cell>
        </row>
        <row r="2060">
          <cell r="D2060" t="str">
            <v>LIT_789</v>
          </cell>
          <cell r="E2060" t="str">
            <v>LITTORAL</v>
          </cell>
        </row>
        <row r="2061">
          <cell r="D2061" t="str">
            <v>LIT_306</v>
          </cell>
          <cell r="E2061" t="str">
            <v>LITTORAL</v>
          </cell>
        </row>
        <row r="2062">
          <cell r="D2062" t="str">
            <v>EXN_023</v>
          </cell>
          <cell r="E2062" t="str">
            <v>EXTREME-NORD</v>
          </cell>
        </row>
        <row r="2063">
          <cell r="D2063" t="str">
            <v>LIT_110</v>
          </cell>
          <cell r="E2063" t="str">
            <v>LITTORAL</v>
          </cell>
        </row>
        <row r="2064">
          <cell r="D2064" t="str">
            <v>EXN_218</v>
          </cell>
          <cell r="E2064" t="str">
            <v>EXTREME-NORD</v>
          </cell>
        </row>
        <row r="2065">
          <cell r="D2065" t="str">
            <v>EXN_205</v>
          </cell>
          <cell r="E2065" t="str">
            <v>EXTREME-NORD</v>
          </cell>
        </row>
        <row r="2066">
          <cell r="D2066" t="str">
            <v>NRO_017</v>
          </cell>
          <cell r="E2066" t="str">
            <v>NORD-OUEST</v>
          </cell>
        </row>
        <row r="2067">
          <cell r="D2067" t="str">
            <v>NRO_141</v>
          </cell>
          <cell r="E2067" t="str">
            <v>NORD-OUEST</v>
          </cell>
        </row>
        <row r="2068">
          <cell r="D2068" t="str">
            <v>SUO_209</v>
          </cell>
          <cell r="E2068" t="str">
            <v>SUD-OUEST</v>
          </cell>
        </row>
        <row r="2069">
          <cell r="D2069" t="str">
            <v>LIT_130</v>
          </cell>
          <cell r="E2069" t="str">
            <v>Douala</v>
          </cell>
        </row>
        <row r="2070">
          <cell r="D2070" t="str">
            <v>NRO_027</v>
          </cell>
          <cell r="E2070" t="str">
            <v>NORD-OUEST</v>
          </cell>
        </row>
        <row r="2071">
          <cell r="D2071" t="str">
            <v>OST_006</v>
          </cell>
          <cell r="E2071" t="str">
            <v>OUEST</v>
          </cell>
        </row>
        <row r="2072">
          <cell r="D2072" t="str">
            <v>SUO_093</v>
          </cell>
          <cell r="E2072" t="str">
            <v>SUD-OUEST</v>
          </cell>
        </row>
        <row r="2073">
          <cell r="D2073" t="str">
            <v>SUO_266</v>
          </cell>
          <cell r="E2073" t="str">
            <v>SUD-OUEST</v>
          </cell>
        </row>
        <row r="2074">
          <cell r="D2074" t="str">
            <v>EXN_165</v>
          </cell>
          <cell r="E2074" t="str">
            <v>EXTREME-NORD</v>
          </cell>
        </row>
        <row r="2075">
          <cell r="D2075" t="str">
            <v>ADM_022</v>
          </cell>
          <cell r="E2075" t="str">
            <v>ADAMAOUA</v>
          </cell>
        </row>
        <row r="2076">
          <cell r="D2076" t="str">
            <v>CTR_221</v>
          </cell>
          <cell r="E2076" t="str">
            <v>CENTRE</v>
          </cell>
        </row>
        <row r="2077">
          <cell r="D2077" t="str">
            <v>CTR_095</v>
          </cell>
          <cell r="E2077" t="str">
            <v>CENTRE</v>
          </cell>
        </row>
        <row r="2078">
          <cell r="D2078" t="str">
            <v>OST_070</v>
          </cell>
          <cell r="E2078" t="str">
            <v>OUEST</v>
          </cell>
        </row>
        <row r="2079">
          <cell r="D2079" t="str">
            <v>CTR_352</v>
          </cell>
          <cell r="E2079" t="str">
            <v>CENTRE</v>
          </cell>
        </row>
        <row r="2080">
          <cell r="D2080" t="str">
            <v>CTR_277</v>
          </cell>
          <cell r="E2080" t="str">
            <v>CENTRE</v>
          </cell>
        </row>
        <row r="2081">
          <cell r="D2081" t="str">
            <v>OST_138</v>
          </cell>
          <cell r="E2081" t="str">
            <v>OUEST</v>
          </cell>
        </row>
        <row r="2082">
          <cell r="D2082" t="str">
            <v>LIT_590</v>
          </cell>
          <cell r="E2082" t="str">
            <v>LITTORAL</v>
          </cell>
        </row>
        <row r="2083">
          <cell r="D2083" t="str">
            <v>OST_210</v>
          </cell>
          <cell r="E2083" t="str">
            <v>OUEST</v>
          </cell>
        </row>
        <row r="2084">
          <cell r="D2084" t="str">
            <v>SUO_082</v>
          </cell>
          <cell r="E2084" t="str">
            <v>SUD-OUEST</v>
          </cell>
        </row>
        <row r="2085">
          <cell r="D2085" t="str">
            <v>OST_207</v>
          </cell>
          <cell r="E2085" t="str">
            <v>OUEST</v>
          </cell>
        </row>
        <row r="2086">
          <cell r="D2086" t="str">
            <v>CTR_183</v>
          </cell>
          <cell r="E2086" t="str">
            <v>CENTRE</v>
          </cell>
        </row>
        <row r="2087">
          <cell r="D2087" t="str">
            <v>ADM_012</v>
          </cell>
          <cell r="E2087" t="str">
            <v>ADAMAOUA</v>
          </cell>
        </row>
        <row r="2088">
          <cell r="D2088" t="str">
            <v>CTR_114</v>
          </cell>
          <cell r="E2088" t="str">
            <v>CENTRE</v>
          </cell>
        </row>
        <row r="2089">
          <cell r="D2089" t="str">
            <v>CTR_057</v>
          </cell>
          <cell r="E2089" t="str">
            <v>CENTRE</v>
          </cell>
        </row>
        <row r="2090">
          <cell r="D2090" t="str">
            <v>EXN_191</v>
          </cell>
          <cell r="E2090" t="str">
            <v>EXTREME-NORD</v>
          </cell>
        </row>
        <row r="2091">
          <cell r="D2091" t="str">
            <v>EXN_192</v>
          </cell>
          <cell r="E2091" t="str">
            <v>EXTREME-NORD</v>
          </cell>
        </row>
        <row r="2092">
          <cell r="D2092" t="str">
            <v>SUO_028</v>
          </cell>
          <cell r="E2092" t="str">
            <v>CENTRE</v>
          </cell>
        </row>
        <row r="2093">
          <cell r="D2093" t="str">
            <v>ADM_152</v>
          </cell>
          <cell r="E2093" t="str">
            <v>ADAMAOUA</v>
          </cell>
        </row>
        <row r="2094">
          <cell r="D2094" t="str">
            <v>OST_059</v>
          </cell>
          <cell r="E2094" t="str">
            <v>OUEST</v>
          </cell>
        </row>
        <row r="2095">
          <cell r="D2095" t="str">
            <v>OST_139</v>
          </cell>
          <cell r="E2095" t="str">
            <v>OUEST</v>
          </cell>
        </row>
        <row r="2096">
          <cell r="D2096" t="str">
            <v>NRO_151</v>
          </cell>
          <cell r="E2096" t="str">
            <v>NORD-OUEST</v>
          </cell>
        </row>
        <row r="2097">
          <cell r="D2097" t="str">
            <v>CTR_949</v>
          </cell>
          <cell r="E2097" t="str">
            <v>Yaounde</v>
          </cell>
        </row>
        <row r="2098">
          <cell r="D2098" t="str">
            <v>OST_189</v>
          </cell>
          <cell r="E2098" t="str">
            <v>OUEST</v>
          </cell>
        </row>
        <row r="2099">
          <cell r="D2099" t="str">
            <v>CTR_192</v>
          </cell>
          <cell r="E2099" t="str">
            <v>CENTRE</v>
          </cell>
        </row>
        <row r="2100">
          <cell r="D2100" t="str">
            <v>CTR_227</v>
          </cell>
          <cell r="E2100" t="str">
            <v>CENTRE</v>
          </cell>
        </row>
        <row r="2101">
          <cell r="D2101" t="str">
            <v>ADM_182</v>
          </cell>
          <cell r="E2101" t="str">
            <v>ADAMAOUA</v>
          </cell>
        </row>
        <row r="2102">
          <cell r="D2102" t="str">
            <v>ADM_016</v>
          </cell>
          <cell r="E2102" t="str">
            <v>ADAMAOUA</v>
          </cell>
        </row>
        <row r="2103">
          <cell r="D2103" t="str">
            <v>SUO_105</v>
          </cell>
          <cell r="E2103" t="str">
            <v>SUD-OUEST</v>
          </cell>
        </row>
        <row r="2104">
          <cell r="D2104" t="str">
            <v>LIT_173</v>
          </cell>
          <cell r="E2104" t="str">
            <v>SUD-OUEST</v>
          </cell>
        </row>
        <row r="2105">
          <cell r="D2105" t="str">
            <v>OST_209</v>
          </cell>
          <cell r="E2105" t="str">
            <v>OUEST</v>
          </cell>
        </row>
        <row r="2106">
          <cell r="D2106" t="str">
            <v>EXN_130</v>
          </cell>
          <cell r="E2106" t="str">
            <v>EXTREME-NORD</v>
          </cell>
        </row>
        <row r="2107">
          <cell r="D2107" t="str">
            <v>CTR_506</v>
          </cell>
          <cell r="E2107" t="str">
            <v>CENTRE</v>
          </cell>
        </row>
        <row r="2108">
          <cell r="D2108" t="str">
            <v>LIT_787</v>
          </cell>
          <cell r="E2108" t="str">
            <v>LITTORAL</v>
          </cell>
        </row>
        <row r="2109">
          <cell r="D2109" t="str">
            <v>NRO_104</v>
          </cell>
          <cell r="E2109" t="str">
            <v>NORD-OUEST</v>
          </cell>
        </row>
        <row r="2110">
          <cell r="D2110" t="str">
            <v>OST_258</v>
          </cell>
          <cell r="E2110" t="str">
            <v>OUEST</v>
          </cell>
        </row>
        <row r="2111">
          <cell r="D2111" t="str">
            <v>OST_025</v>
          </cell>
          <cell r="E2111" t="str">
            <v>CENTRE</v>
          </cell>
        </row>
        <row r="2112">
          <cell r="D2112" t="str">
            <v>CTR_189</v>
          </cell>
          <cell r="E2112" t="str">
            <v>CENTRE</v>
          </cell>
        </row>
        <row r="2113">
          <cell r="D2113" t="str">
            <v>LIT_069</v>
          </cell>
          <cell r="E2113" t="str">
            <v>LITTORAL</v>
          </cell>
        </row>
        <row r="2114">
          <cell r="D2114" t="str">
            <v>CTR_081</v>
          </cell>
          <cell r="E2114" t="str">
            <v>CENTRE</v>
          </cell>
        </row>
        <row r="2115">
          <cell r="D2115" t="str">
            <v>CTR_193</v>
          </cell>
          <cell r="E2115" t="str">
            <v>CENTRE</v>
          </cell>
        </row>
        <row r="2116">
          <cell r="D2116" t="str">
            <v>CTR_826</v>
          </cell>
          <cell r="E2116" t="str">
            <v>CENTRE</v>
          </cell>
        </row>
        <row r="2117">
          <cell r="D2117" t="str">
            <v>CTR_204</v>
          </cell>
          <cell r="E2117" t="str">
            <v>CENTRE</v>
          </cell>
        </row>
        <row r="2118">
          <cell r="D2118" t="str">
            <v>CTR_544</v>
          </cell>
          <cell r="E2118" t="str">
            <v>CENTRE</v>
          </cell>
        </row>
        <row r="2119">
          <cell r="D2119" t="str">
            <v>CTR_858</v>
          </cell>
          <cell r="E2119" t="str">
            <v>CENTRE</v>
          </cell>
        </row>
        <row r="2120">
          <cell r="D2120" t="str">
            <v>CTR_531</v>
          </cell>
          <cell r="E2120" t="str">
            <v>CENTRE</v>
          </cell>
        </row>
        <row r="2121">
          <cell r="D2121" t="str">
            <v>CTR_226</v>
          </cell>
          <cell r="E2121" t="str">
            <v>CENTRE</v>
          </cell>
        </row>
        <row r="2122">
          <cell r="D2122" t="str">
            <v>SUO_029</v>
          </cell>
          <cell r="E2122" t="str">
            <v>LITTORAL</v>
          </cell>
        </row>
        <row r="2123">
          <cell r="D2123" t="str">
            <v>CTR_184</v>
          </cell>
          <cell r="E2123" t="str">
            <v>CENTRE</v>
          </cell>
        </row>
        <row r="2124">
          <cell r="D2124" t="str">
            <v>CTR_299</v>
          </cell>
          <cell r="E2124" t="str">
            <v>CENTRE</v>
          </cell>
        </row>
        <row r="2125">
          <cell r="D2125" t="str">
            <v>LIT_319</v>
          </cell>
          <cell r="E2125" t="str">
            <v>LITTORAL</v>
          </cell>
        </row>
        <row r="2126">
          <cell r="D2126" t="str">
            <v>LIT_138</v>
          </cell>
          <cell r="E2126" t="str">
            <v>LITTORAL</v>
          </cell>
        </row>
        <row r="2127">
          <cell r="D2127" t="str">
            <v>CTR_757</v>
          </cell>
          <cell r="E2127" t="str">
            <v>CENTRE</v>
          </cell>
        </row>
        <row r="2128">
          <cell r="D2128" t="str">
            <v>CTR_443</v>
          </cell>
          <cell r="E2128" t="str">
            <v>CENTRE</v>
          </cell>
        </row>
        <row r="2129">
          <cell r="D2129" t="str">
            <v>CTR_893</v>
          </cell>
          <cell r="E2129" t="str">
            <v>CENTRE</v>
          </cell>
        </row>
        <row r="2130">
          <cell r="D2130" t="str">
            <v>CTR_822</v>
          </cell>
          <cell r="E2130" t="str">
            <v>CENTRE</v>
          </cell>
        </row>
        <row r="2131">
          <cell r="D2131" t="str">
            <v>CTR_206</v>
          </cell>
          <cell r="E2131" t="str">
            <v>CENTRE</v>
          </cell>
        </row>
        <row r="2132">
          <cell r="D2132" t="str">
            <v>CTR_278</v>
          </cell>
          <cell r="E2132" t="str">
            <v>CENTRE</v>
          </cell>
        </row>
        <row r="2133">
          <cell r="D2133" t="str">
            <v>OST_283</v>
          </cell>
          <cell r="E2133" t="str">
            <v>OUEST</v>
          </cell>
        </row>
        <row r="2134">
          <cell r="D2134" t="str">
            <v>SUD_111</v>
          </cell>
          <cell r="E2134" t="str">
            <v>CENTRE</v>
          </cell>
        </row>
        <row r="2135">
          <cell r="D2135" t="str">
            <v>SUD_124</v>
          </cell>
          <cell r="E2135" t="str">
            <v>CENTRE</v>
          </cell>
        </row>
        <row r="2136">
          <cell r="D2136" t="str">
            <v>EXN_097</v>
          </cell>
          <cell r="E2136" t="str">
            <v>EXTREME-NORD</v>
          </cell>
        </row>
        <row r="2137">
          <cell r="D2137" t="str">
            <v>NRD_028</v>
          </cell>
          <cell r="E2137" t="str">
            <v>NORD</v>
          </cell>
        </row>
        <row r="2138">
          <cell r="D2138" t="str">
            <v>OST_034</v>
          </cell>
          <cell r="E2138" t="str">
            <v>OUEST</v>
          </cell>
        </row>
        <row r="2139">
          <cell r="D2139" t="str">
            <v>SUD_231</v>
          </cell>
          <cell r="E2139" t="str">
            <v>CENTRE</v>
          </cell>
        </row>
        <row r="2140">
          <cell r="D2140" t="str">
            <v>EXN_239</v>
          </cell>
          <cell r="E2140" t="str">
            <v>EXTREME-NORD</v>
          </cell>
        </row>
        <row r="2141">
          <cell r="D2141" t="str">
            <v>SUO_157</v>
          </cell>
          <cell r="E2141" t="str">
            <v>SUD-OUEST</v>
          </cell>
        </row>
        <row r="2142">
          <cell r="D2142" t="str">
            <v>NRD_069</v>
          </cell>
          <cell r="E2142" t="str">
            <v>NORD</v>
          </cell>
        </row>
        <row r="2143">
          <cell r="D2143" t="str">
            <v>CTR_689</v>
          </cell>
          <cell r="E2143" t="str">
            <v>Yaounde</v>
          </cell>
        </row>
        <row r="2144">
          <cell r="D2144" t="str">
            <v>OST_221</v>
          </cell>
          <cell r="E2144" t="str">
            <v>OUEST</v>
          </cell>
        </row>
        <row r="2145">
          <cell r="D2145" t="str">
            <v>ADM_140</v>
          </cell>
          <cell r="E2145" t="str">
            <v>ADAMAOUA</v>
          </cell>
        </row>
        <row r="2146">
          <cell r="D2146" t="str">
            <v>OST_257</v>
          </cell>
          <cell r="E2146" t="str">
            <v>OUEST</v>
          </cell>
        </row>
        <row r="2147">
          <cell r="D2147" t="str">
            <v>OST_183</v>
          </cell>
          <cell r="E2147" t="str">
            <v>OUEST</v>
          </cell>
        </row>
        <row r="2148">
          <cell r="D2148" t="str">
            <v>NRD_090</v>
          </cell>
          <cell r="E2148" t="str">
            <v>NORD</v>
          </cell>
        </row>
        <row r="2149">
          <cell r="D2149" t="str">
            <v>OST_212</v>
          </cell>
          <cell r="E2149" t="str">
            <v>OUEST</v>
          </cell>
        </row>
        <row r="2150">
          <cell r="D2150" t="str">
            <v>OST_301</v>
          </cell>
          <cell r="E2150" t="str">
            <v>OUEST</v>
          </cell>
        </row>
        <row r="2151">
          <cell r="D2151" t="str">
            <v>EXN_026</v>
          </cell>
          <cell r="E2151" t="str">
            <v>EXTREME-NORD</v>
          </cell>
        </row>
        <row r="2152">
          <cell r="D2152" t="str">
            <v>EXN_155</v>
          </cell>
          <cell r="E2152" t="str">
            <v>EXTREME-NORD</v>
          </cell>
        </row>
        <row r="2153">
          <cell r="D2153" t="str">
            <v>EXN_047</v>
          </cell>
          <cell r="E2153" t="str">
            <v>EXTREME-NORD</v>
          </cell>
        </row>
        <row r="2154">
          <cell r="D2154" t="str">
            <v>EXN_073</v>
          </cell>
          <cell r="E2154" t="str">
            <v>EXTREME-NORD</v>
          </cell>
        </row>
        <row r="2155">
          <cell r="D2155" t="str">
            <v>EXN_186</v>
          </cell>
          <cell r="E2155" t="str">
            <v>EXTREME-NORD</v>
          </cell>
        </row>
        <row r="2156">
          <cell r="D2156" t="str">
            <v>EXN_162</v>
          </cell>
          <cell r="E2156" t="str">
            <v>EXTREME-NORD</v>
          </cell>
        </row>
        <row r="2157">
          <cell r="D2157" t="str">
            <v>EXN_163</v>
          </cell>
          <cell r="E2157" t="str">
            <v>EXTREME-NORD</v>
          </cell>
        </row>
        <row r="2158">
          <cell r="D2158" t="str">
            <v>OST_018</v>
          </cell>
          <cell r="E2158" t="str">
            <v>OUEST</v>
          </cell>
        </row>
        <row r="2159">
          <cell r="D2159" t="str">
            <v>NRD_010</v>
          </cell>
          <cell r="E2159" t="str">
            <v>NORD</v>
          </cell>
        </row>
        <row r="2160">
          <cell r="D2160" t="str">
            <v>LIT_506</v>
          </cell>
          <cell r="E2160" t="str">
            <v>LITTORAL</v>
          </cell>
        </row>
        <row r="2161">
          <cell r="D2161" t="str">
            <v>CTR_437</v>
          </cell>
          <cell r="E2161" t="str">
            <v>CENTRE</v>
          </cell>
        </row>
        <row r="2162">
          <cell r="D2162" t="str">
            <v>EXN_244</v>
          </cell>
          <cell r="E2162" t="str">
            <v>EXTREME-NORD</v>
          </cell>
        </row>
        <row r="2163">
          <cell r="D2163" t="str">
            <v>NRD_099</v>
          </cell>
          <cell r="E2163" t="str">
            <v>NORD</v>
          </cell>
        </row>
        <row r="2164">
          <cell r="D2164" t="str">
            <v>NRD_164</v>
          </cell>
          <cell r="E2164" t="str">
            <v>NORD</v>
          </cell>
        </row>
        <row r="2165">
          <cell r="D2165" t="str">
            <v>LIT_178</v>
          </cell>
          <cell r="E2165" t="str">
            <v>SUD-OUEST</v>
          </cell>
        </row>
        <row r="2166">
          <cell r="D2166" t="str">
            <v>OST_265</v>
          </cell>
          <cell r="E2166" t="str">
            <v>NORD-OUEST</v>
          </cell>
        </row>
        <row r="2167">
          <cell r="D2167" t="str">
            <v>SUO_036</v>
          </cell>
          <cell r="E2167" t="str">
            <v>SUD-OUEST</v>
          </cell>
        </row>
        <row r="2168">
          <cell r="D2168" t="str">
            <v>OST_282</v>
          </cell>
          <cell r="E2168" t="str">
            <v>OUEST</v>
          </cell>
        </row>
        <row r="2169">
          <cell r="D2169" t="str">
            <v>LIT_174</v>
          </cell>
          <cell r="E2169" t="str">
            <v>SUD-OUEST</v>
          </cell>
        </row>
        <row r="2170">
          <cell r="D2170" t="str">
            <v>ADM_183</v>
          </cell>
          <cell r="E2170" t="str">
            <v>ADAMAOUA</v>
          </cell>
        </row>
        <row r="2171">
          <cell r="D2171" t="str">
            <v>EXN_006</v>
          </cell>
          <cell r="E2171" t="str">
            <v>EXTREME-NORD</v>
          </cell>
        </row>
        <row r="2172">
          <cell r="D2172" t="str">
            <v>NRO_139</v>
          </cell>
          <cell r="E2172" t="str">
            <v>NORD-OUEST</v>
          </cell>
        </row>
        <row r="2173">
          <cell r="D2173" t="str">
            <v>EXN_036</v>
          </cell>
          <cell r="E2173" t="str">
            <v>EXTREME-NORD</v>
          </cell>
        </row>
        <row r="2174">
          <cell r="D2174" t="str">
            <v>EXN_027</v>
          </cell>
          <cell r="E2174" t="str">
            <v>EXTREME-NORD</v>
          </cell>
        </row>
        <row r="2175">
          <cell r="D2175" t="str">
            <v>OST_146</v>
          </cell>
          <cell r="E2175" t="str">
            <v>OUEST</v>
          </cell>
        </row>
        <row r="2176">
          <cell r="D2176" t="str">
            <v>OST_051</v>
          </cell>
          <cell r="E2176" t="str">
            <v>OUEST</v>
          </cell>
        </row>
        <row r="2177">
          <cell r="D2177" t="str">
            <v>SUO_104</v>
          </cell>
          <cell r="E2177" t="str">
            <v>SUD-OUEST</v>
          </cell>
        </row>
        <row r="2178">
          <cell r="D2178" t="str">
            <v>NRO_001</v>
          </cell>
          <cell r="E2178" t="str">
            <v>NORD-OUEST</v>
          </cell>
        </row>
        <row r="2179">
          <cell r="D2179" t="str">
            <v>NRO_240</v>
          </cell>
          <cell r="E2179" t="str">
            <v>NORD-OUEST</v>
          </cell>
        </row>
        <row r="2180">
          <cell r="D2180" t="str">
            <v>OST_260</v>
          </cell>
          <cell r="E2180" t="str">
            <v>OUEST</v>
          </cell>
        </row>
        <row r="2181">
          <cell r="D2181" t="str">
            <v>OST_033</v>
          </cell>
          <cell r="E2181" t="str">
            <v>OUEST</v>
          </cell>
        </row>
        <row r="2182">
          <cell r="D2182" t="str">
            <v>OST_243</v>
          </cell>
          <cell r="E2182" t="str">
            <v>OUEST</v>
          </cell>
        </row>
        <row r="2183">
          <cell r="D2183" t="str">
            <v>NRD_021</v>
          </cell>
          <cell r="E2183" t="str">
            <v>NORD</v>
          </cell>
        </row>
        <row r="2184">
          <cell r="D2184" t="str">
            <v>LIT_594</v>
          </cell>
          <cell r="E2184" t="str">
            <v>LITTORAL</v>
          </cell>
        </row>
        <row r="2185">
          <cell r="D2185" t="str">
            <v>LIT_497</v>
          </cell>
          <cell r="E2185" t="str">
            <v>LITTORAL</v>
          </cell>
        </row>
        <row r="2186">
          <cell r="D2186" t="str">
            <v>ADM_096</v>
          </cell>
          <cell r="E2186" t="str">
            <v>ADAMAOUA</v>
          </cell>
        </row>
        <row r="2187">
          <cell r="D2187" t="str">
            <v>NRD_126</v>
          </cell>
          <cell r="E2187" t="str">
            <v>NORD</v>
          </cell>
        </row>
        <row r="2188">
          <cell r="D2188" t="str">
            <v>NRD_026</v>
          </cell>
          <cell r="E2188" t="str">
            <v>NORD</v>
          </cell>
        </row>
        <row r="2189">
          <cell r="D2189" t="str">
            <v>LIT_855</v>
          </cell>
          <cell r="E2189" t="str">
            <v>Douala</v>
          </cell>
        </row>
        <row r="2190">
          <cell r="D2190" t="str">
            <v>NRD_005</v>
          </cell>
          <cell r="E2190" t="str">
            <v>NORD</v>
          </cell>
        </row>
        <row r="2191">
          <cell r="D2191" t="str">
            <v>NRD_078</v>
          </cell>
          <cell r="E2191" t="str">
            <v>NORD</v>
          </cell>
        </row>
        <row r="2192">
          <cell r="D2192" t="str">
            <v>ADM_162</v>
          </cell>
          <cell r="E2192" t="str">
            <v>ADAMAOUA</v>
          </cell>
        </row>
        <row r="2193">
          <cell r="D2193" t="str">
            <v>OST_164</v>
          </cell>
          <cell r="E2193" t="str">
            <v>OUEST</v>
          </cell>
        </row>
        <row r="2194">
          <cell r="D2194" t="str">
            <v>EXN_028</v>
          </cell>
          <cell r="E2194" t="str">
            <v>EXTREME-NORD</v>
          </cell>
        </row>
        <row r="2195">
          <cell r="D2195" t="str">
            <v>EXN_018</v>
          </cell>
          <cell r="E2195" t="str">
            <v>EXTREME-NORD</v>
          </cell>
        </row>
        <row r="2196">
          <cell r="D2196" t="str">
            <v>EXN_245</v>
          </cell>
          <cell r="E2196" t="str">
            <v>EXTREME-NORD</v>
          </cell>
        </row>
        <row r="2197">
          <cell r="D2197" t="str">
            <v>NRD_092</v>
          </cell>
          <cell r="E2197" t="str">
            <v>NORD</v>
          </cell>
        </row>
        <row r="2198">
          <cell r="D2198" t="str">
            <v>EXN_075</v>
          </cell>
          <cell r="E2198" t="str">
            <v>EXTREME-NORD</v>
          </cell>
        </row>
        <row r="2199">
          <cell r="D2199" t="str">
            <v>OST_314</v>
          </cell>
          <cell r="E2199" t="str">
            <v>OUEST</v>
          </cell>
        </row>
        <row r="2200">
          <cell r="D2200" t="str">
            <v>NRD_124</v>
          </cell>
          <cell r="E2200" t="str">
            <v>NORD</v>
          </cell>
        </row>
        <row r="2201">
          <cell r="D2201" t="str">
            <v>LIT_006</v>
          </cell>
          <cell r="E2201" t="str">
            <v>LITTORAL</v>
          </cell>
        </row>
        <row r="2202">
          <cell r="D2202" t="str">
            <v>LIT_111</v>
          </cell>
          <cell r="E2202" t="str">
            <v>LITTORAL</v>
          </cell>
        </row>
        <row r="2203">
          <cell r="D2203" t="str">
            <v>OST_274</v>
          </cell>
          <cell r="E2203" t="str">
            <v>OUEST</v>
          </cell>
        </row>
        <row r="2204">
          <cell r="D2204" t="str">
            <v>LIT_040</v>
          </cell>
          <cell r="E2204" t="str">
            <v>LITTORAL</v>
          </cell>
        </row>
        <row r="2205">
          <cell r="D2205" t="str">
            <v>LIT_512</v>
          </cell>
          <cell r="E2205" t="str">
            <v>LITTORAL</v>
          </cell>
        </row>
        <row r="2206">
          <cell r="D2206" t="str">
            <v>LIT_509</v>
          </cell>
          <cell r="E2206" t="str">
            <v>LITTORAL</v>
          </cell>
        </row>
        <row r="2207">
          <cell r="D2207" t="str">
            <v>LIT_187</v>
          </cell>
          <cell r="E2207" t="str">
            <v>LITTORAL</v>
          </cell>
        </row>
        <row r="2208">
          <cell r="D2208" t="str">
            <v>LIT_592</v>
          </cell>
          <cell r="E2208" t="str">
            <v>LITTORAL</v>
          </cell>
        </row>
        <row r="2209">
          <cell r="D2209" t="str">
            <v>LIT_191</v>
          </cell>
          <cell r="E2209" t="str">
            <v>LITTORAL</v>
          </cell>
        </row>
        <row r="2210">
          <cell r="D2210" t="str">
            <v>LIT_503</v>
          </cell>
          <cell r="E2210" t="str">
            <v>LITTORAL</v>
          </cell>
        </row>
        <row r="2211">
          <cell r="D2211" t="str">
            <v>CTR_059</v>
          </cell>
          <cell r="E2211" t="str">
            <v>LITTORAL</v>
          </cell>
        </row>
        <row r="2212">
          <cell r="D2212" t="str">
            <v>LIT_496</v>
          </cell>
          <cell r="E2212" t="str">
            <v>LITTORAL</v>
          </cell>
        </row>
        <row r="2213">
          <cell r="D2213" t="str">
            <v>LIT_227</v>
          </cell>
          <cell r="E2213" t="str">
            <v>LITTORAL</v>
          </cell>
        </row>
        <row r="2214">
          <cell r="D2214" t="str">
            <v>LIT_431</v>
          </cell>
          <cell r="E2214" t="str">
            <v>LITTORAL</v>
          </cell>
        </row>
        <row r="2215">
          <cell r="D2215" t="str">
            <v>LIT_764</v>
          </cell>
          <cell r="E2215" t="str">
            <v>LITTORAL</v>
          </cell>
        </row>
        <row r="2216">
          <cell r="D2216" t="str">
            <v>LIT_480</v>
          </cell>
          <cell r="E2216" t="str">
            <v>LITTORAL</v>
          </cell>
        </row>
        <row r="2217">
          <cell r="D2217" t="str">
            <v>LIT_112</v>
          </cell>
          <cell r="E2217" t="str">
            <v>LITTORAL</v>
          </cell>
        </row>
        <row r="2218">
          <cell r="D2218" t="str">
            <v>LIT_750</v>
          </cell>
          <cell r="E2218" t="str">
            <v>LITTORAL</v>
          </cell>
        </row>
        <row r="2219">
          <cell r="D2219" t="str">
            <v>LIT_296</v>
          </cell>
          <cell r="E2219" t="str">
            <v>LITTORAL</v>
          </cell>
        </row>
        <row r="2220">
          <cell r="D2220" t="str">
            <v>LIT_113</v>
          </cell>
          <cell r="E2220" t="str">
            <v>LITTORAL</v>
          </cell>
        </row>
        <row r="2221">
          <cell r="D2221" t="str">
            <v>OST_273</v>
          </cell>
          <cell r="E2221" t="str">
            <v>OUEST</v>
          </cell>
        </row>
        <row r="2222">
          <cell r="D2222" t="str">
            <v>LIT_356</v>
          </cell>
          <cell r="E2222" t="str">
            <v>LITTORAL</v>
          </cell>
        </row>
        <row r="2223">
          <cell r="D2223" t="str">
            <v>LIT_109</v>
          </cell>
          <cell r="E2223" t="str">
            <v>LITTORAL</v>
          </cell>
        </row>
        <row r="2224">
          <cell r="D2224" t="str">
            <v>LIT_769</v>
          </cell>
          <cell r="E2224" t="str">
            <v>LITTORAL</v>
          </cell>
        </row>
        <row r="2225">
          <cell r="D2225" t="str">
            <v>CTR_517</v>
          </cell>
          <cell r="E2225" t="str">
            <v>CENTRE</v>
          </cell>
        </row>
        <row r="2226">
          <cell r="D2226" t="str">
            <v>NRD_074</v>
          </cell>
          <cell r="E2226" t="str">
            <v>NORD</v>
          </cell>
        </row>
        <row r="2227">
          <cell r="D2227" t="str">
            <v>NRD_105</v>
          </cell>
          <cell r="E2227" t="str">
            <v>NORD</v>
          </cell>
        </row>
        <row r="2228">
          <cell r="D2228" t="str">
            <v>NRO_048</v>
          </cell>
          <cell r="E2228" t="str">
            <v>NORD-OUEST</v>
          </cell>
        </row>
        <row r="2229">
          <cell r="D2229" t="str">
            <v>ADM_185</v>
          </cell>
          <cell r="E2229" t="str">
            <v>ADAMAOUA</v>
          </cell>
        </row>
        <row r="2230">
          <cell r="D2230" t="str">
            <v>ADM_119</v>
          </cell>
          <cell r="E2230" t="str">
            <v>NGAOUNDERE</v>
          </cell>
        </row>
        <row r="2231">
          <cell r="D2231" t="str">
            <v>ADM_163</v>
          </cell>
          <cell r="E2231" t="str">
            <v>ADAMAOUA</v>
          </cell>
        </row>
        <row r="2232">
          <cell r="D2232" t="str">
            <v>OST_296</v>
          </cell>
          <cell r="E2232" t="str">
            <v>Bafoussam</v>
          </cell>
        </row>
        <row r="2233">
          <cell r="D2233" t="str">
            <v>ADM_179</v>
          </cell>
          <cell r="E2233" t="str">
            <v>ADAMAOUA</v>
          </cell>
        </row>
        <row r="2234">
          <cell r="D2234" t="str">
            <v>OST_088</v>
          </cell>
          <cell r="E2234" t="str">
            <v>OUEST</v>
          </cell>
        </row>
        <row r="2235">
          <cell r="D2235" t="str">
            <v>OST_022</v>
          </cell>
          <cell r="E2235" t="str">
            <v>OUEST</v>
          </cell>
        </row>
        <row r="2236">
          <cell r="D2236" t="str">
            <v>NRD_131</v>
          </cell>
          <cell r="E2236" t="str">
            <v>NORD</v>
          </cell>
        </row>
        <row r="2237">
          <cell r="D2237" t="str">
            <v>OST_151</v>
          </cell>
          <cell r="E2237" t="str">
            <v>OUEST</v>
          </cell>
        </row>
        <row r="2238">
          <cell r="D2238" t="str">
            <v>ADM_010</v>
          </cell>
          <cell r="E2238" t="str">
            <v>NGAOUNDERE</v>
          </cell>
        </row>
        <row r="2239">
          <cell r="D2239" t="str">
            <v>OST_290</v>
          </cell>
          <cell r="E2239" t="str">
            <v>OUEST</v>
          </cell>
        </row>
        <row r="2240">
          <cell r="D2240" t="str">
            <v>ADM_178</v>
          </cell>
          <cell r="E2240" t="str">
            <v>ADAMAOUA</v>
          </cell>
        </row>
        <row r="2241">
          <cell r="D2241" t="str">
            <v>OST_266</v>
          </cell>
          <cell r="E2241" t="str">
            <v>OUEST</v>
          </cell>
        </row>
        <row r="2242">
          <cell r="D2242" t="str">
            <v>OST_310</v>
          </cell>
          <cell r="E2242" t="str">
            <v>OUEST</v>
          </cell>
        </row>
        <row r="2243">
          <cell r="D2243" t="str">
            <v>OST_311</v>
          </cell>
          <cell r="E2243" t="str">
            <v>OUEST</v>
          </cell>
        </row>
        <row r="2244">
          <cell r="D2244" t="str">
            <v>EST_082</v>
          </cell>
          <cell r="E2244" t="str">
            <v>CENTRE</v>
          </cell>
        </row>
        <row r="2245">
          <cell r="D2245" t="str">
            <v>CTR_306</v>
          </cell>
          <cell r="E2245" t="str">
            <v>CENTRE</v>
          </cell>
        </row>
        <row r="2246">
          <cell r="D2246" t="str">
            <v>SUD_012</v>
          </cell>
          <cell r="E2246" t="str">
            <v>CENTRE</v>
          </cell>
        </row>
        <row r="2247">
          <cell r="D2247" t="str">
            <v>EST_133</v>
          </cell>
          <cell r="E2247" t="str">
            <v>CENTRE</v>
          </cell>
        </row>
        <row r="2248">
          <cell r="D2248" t="str">
            <v>SUD_062</v>
          </cell>
          <cell r="E2248" t="str">
            <v>LITTORAL</v>
          </cell>
        </row>
        <row r="2249">
          <cell r="D2249" t="str">
            <v>EST_062</v>
          </cell>
          <cell r="E2249" t="str">
            <v>CENTRE</v>
          </cell>
        </row>
        <row r="2250">
          <cell r="D2250" t="str">
            <v>CTR_835</v>
          </cell>
          <cell r="E2250" t="str">
            <v>CENTRE</v>
          </cell>
        </row>
        <row r="2251">
          <cell r="D2251" t="str">
            <v>EST_022</v>
          </cell>
          <cell r="E2251" t="str">
            <v>CENTRE</v>
          </cell>
        </row>
        <row r="2252">
          <cell r="D2252" t="str">
            <v>CTR_353</v>
          </cell>
          <cell r="E2252" t="str">
            <v>CENTRE</v>
          </cell>
        </row>
        <row r="2253">
          <cell r="D2253" t="str">
            <v>EST_134</v>
          </cell>
          <cell r="E2253" t="str">
            <v>CENTRE</v>
          </cell>
        </row>
        <row r="2254">
          <cell r="D2254" t="str">
            <v>EST_017</v>
          </cell>
          <cell r="E2254" t="str">
            <v>CENTRE</v>
          </cell>
        </row>
        <row r="2255">
          <cell r="D2255" t="str">
            <v>EST_029</v>
          </cell>
          <cell r="E2255" t="str">
            <v>CENTRE</v>
          </cell>
        </row>
        <row r="2256">
          <cell r="D2256" t="str">
            <v>EST_019</v>
          </cell>
          <cell r="E2256" t="str">
            <v>CENTRE</v>
          </cell>
        </row>
        <row r="2257">
          <cell r="D2257" t="str">
            <v>CTR_349</v>
          </cell>
          <cell r="E2257" t="str">
            <v>CENTRE</v>
          </cell>
        </row>
        <row r="2258">
          <cell r="D2258" t="str">
            <v>SUD_119</v>
          </cell>
          <cell r="E2258" t="str">
            <v>CENTRE</v>
          </cell>
        </row>
        <row r="2259">
          <cell r="D2259" t="str">
            <v>EST_067</v>
          </cell>
          <cell r="E2259" t="str">
            <v>CENTRE</v>
          </cell>
        </row>
        <row r="2260">
          <cell r="D2260" t="str">
            <v>CTR_146</v>
          </cell>
          <cell r="E2260" t="str">
            <v>CENTRE</v>
          </cell>
        </row>
        <row r="2261">
          <cell r="D2261" t="str">
            <v>CTR_147</v>
          </cell>
          <cell r="E2261" t="str">
            <v>CENTRE</v>
          </cell>
        </row>
        <row r="2262">
          <cell r="D2262" t="str">
            <v>EST_147</v>
          </cell>
          <cell r="E2262" t="str">
            <v>CENTRE</v>
          </cell>
        </row>
        <row r="2263">
          <cell r="D2263" t="str">
            <v>SUD_237</v>
          </cell>
          <cell r="E2263" t="str">
            <v>CENTRE</v>
          </cell>
        </row>
        <row r="2264">
          <cell r="D2264" t="str">
            <v>EST_089</v>
          </cell>
          <cell r="E2264" t="str">
            <v>CENTRE</v>
          </cell>
        </row>
        <row r="2265">
          <cell r="D2265" t="str">
            <v>SUD_122</v>
          </cell>
          <cell r="E2265" t="str">
            <v>CENTRE</v>
          </cell>
        </row>
        <row r="2266">
          <cell r="D2266" t="str">
            <v>CTR_823</v>
          </cell>
          <cell r="E2266" t="str">
            <v>CENTRE</v>
          </cell>
        </row>
        <row r="2267">
          <cell r="D2267" t="str">
            <v>EST_155</v>
          </cell>
          <cell r="E2267" t="str">
            <v>CENTRE</v>
          </cell>
        </row>
        <row r="2268">
          <cell r="D2268" t="str">
            <v>SUD_130</v>
          </cell>
          <cell r="E2268" t="str">
            <v>CENTRE</v>
          </cell>
        </row>
        <row r="2269">
          <cell r="D2269" t="str">
            <v>EST_153</v>
          </cell>
          <cell r="E2269" t="str">
            <v>CENTRE</v>
          </cell>
        </row>
        <row r="2270">
          <cell r="D2270" t="str">
            <v>SUD_106</v>
          </cell>
          <cell r="E2270" t="str">
            <v>CENTRE</v>
          </cell>
        </row>
        <row r="2271">
          <cell r="D2271" t="str">
            <v>OST_277</v>
          </cell>
          <cell r="E2271" t="str">
            <v>OUEST</v>
          </cell>
        </row>
        <row r="2272">
          <cell r="D2272" t="str">
            <v>OST_322</v>
          </cell>
          <cell r="E2272" t="str">
            <v>OUEST</v>
          </cell>
        </row>
        <row r="2273">
          <cell r="D2273" t="str">
            <v>OST_037</v>
          </cell>
          <cell r="E2273" t="str">
            <v>OUEST</v>
          </cell>
        </row>
        <row r="2274">
          <cell r="D2274" t="str">
            <v>OST_299</v>
          </cell>
          <cell r="E2274" t="str">
            <v>OUEST</v>
          </cell>
        </row>
        <row r="2275">
          <cell r="D2275" t="str">
            <v>OST_052</v>
          </cell>
          <cell r="E2275" t="str">
            <v>OUEST</v>
          </cell>
        </row>
        <row r="2276">
          <cell r="D2276" t="str">
            <v>OST_010</v>
          </cell>
          <cell r="E2276" t="str">
            <v>OUEST</v>
          </cell>
        </row>
        <row r="2277">
          <cell r="D2277" t="str">
            <v>ADM_143</v>
          </cell>
          <cell r="E2277" t="str">
            <v>ADAMAOUA</v>
          </cell>
        </row>
        <row r="2278">
          <cell r="D2278" t="str">
            <v>CTR_795</v>
          </cell>
          <cell r="E2278" t="str">
            <v>CENTRE</v>
          </cell>
        </row>
        <row r="2279">
          <cell r="D2279" t="str">
            <v>OST_298</v>
          </cell>
          <cell r="E2279" t="str">
            <v>OUEST</v>
          </cell>
        </row>
        <row r="2280">
          <cell r="D2280" t="str">
            <v>OST_163</v>
          </cell>
          <cell r="E2280" t="str">
            <v>OUEST</v>
          </cell>
        </row>
        <row r="2281">
          <cell r="D2281" t="str">
            <v>ADM_187</v>
          </cell>
          <cell r="E2281" t="str">
            <v>ADAMAOUA</v>
          </cell>
        </row>
        <row r="2282">
          <cell r="D2282" t="str">
            <v>OST_272</v>
          </cell>
          <cell r="E2282" t="str">
            <v>OUEST</v>
          </cell>
        </row>
        <row r="2283">
          <cell r="D2283" t="str">
            <v>ADM_006</v>
          </cell>
          <cell r="E2283" t="str">
            <v>ADAMAOUA</v>
          </cell>
        </row>
        <row r="2284">
          <cell r="D2284" t="str">
            <v>ADM_174</v>
          </cell>
          <cell r="E2284" t="str">
            <v>ADAMAOUA</v>
          </cell>
        </row>
        <row r="2285">
          <cell r="D2285" t="str">
            <v>OST_286</v>
          </cell>
          <cell r="E2285" t="str">
            <v>OUEST</v>
          </cell>
        </row>
        <row r="2286">
          <cell r="D2286" t="str">
            <v>OST_300</v>
          </cell>
          <cell r="E2286" t="str">
            <v>OUEST</v>
          </cell>
        </row>
        <row r="2287">
          <cell r="D2287" t="str">
            <v>ADM_092</v>
          </cell>
          <cell r="E2287" t="str">
            <v>ADAMAOUA</v>
          </cell>
        </row>
        <row r="2288">
          <cell r="D2288" t="str">
            <v>OST_180</v>
          </cell>
          <cell r="E2288" t="str">
            <v>OUEST</v>
          </cell>
        </row>
        <row r="2289">
          <cell r="D2289" t="str">
            <v>ADM_044</v>
          </cell>
          <cell r="E2289" t="str">
            <v>ADAMAOUA</v>
          </cell>
        </row>
        <row r="2290">
          <cell r="D2290" t="str">
            <v>OST_108</v>
          </cell>
          <cell r="E2290" t="str">
            <v>OUEST</v>
          </cell>
        </row>
        <row r="2291">
          <cell r="D2291" t="str">
            <v>OST_255</v>
          </cell>
          <cell r="E2291" t="str">
            <v>OUEST</v>
          </cell>
        </row>
        <row r="2292">
          <cell r="D2292" t="str">
            <v>OST_303</v>
          </cell>
          <cell r="E2292" t="str">
            <v>OUEST</v>
          </cell>
        </row>
        <row r="2293">
          <cell r="D2293" t="str">
            <v>ADM_105</v>
          </cell>
          <cell r="E2293" t="str">
            <v>ADAMAOUA</v>
          </cell>
        </row>
        <row r="2294">
          <cell r="D2294" t="str">
            <v>OST_012</v>
          </cell>
          <cell r="E2294" t="str">
            <v>OUEST</v>
          </cell>
        </row>
        <row r="2295">
          <cell r="D2295" t="str">
            <v>OST_048</v>
          </cell>
          <cell r="E2295" t="str">
            <v>OUEST</v>
          </cell>
        </row>
        <row r="2296">
          <cell r="D2296" t="str">
            <v>OST_308</v>
          </cell>
          <cell r="E2296" t="str">
            <v>OUEST</v>
          </cell>
        </row>
        <row r="2297">
          <cell r="D2297" t="str">
            <v>SUD_246</v>
          </cell>
          <cell r="E2297" t="str">
            <v>CENTRE</v>
          </cell>
        </row>
        <row r="2298">
          <cell r="D2298" t="str">
            <v>CTR_145</v>
          </cell>
          <cell r="E2298" t="str">
            <v>CENTRE</v>
          </cell>
        </row>
        <row r="2299">
          <cell r="D2299" t="str">
            <v>CTR_355</v>
          </cell>
          <cell r="E2299" t="str">
            <v>CENTRE</v>
          </cell>
        </row>
        <row r="2300">
          <cell r="D2300" t="str">
            <v>SUD_044</v>
          </cell>
          <cell r="E2300" t="str">
            <v>CENTRE</v>
          </cell>
        </row>
        <row r="2301">
          <cell r="D2301" t="str">
            <v>SUD_117</v>
          </cell>
          <cell r="E2301" t="str">
            <v>CENTRE</v>
          </cell>
        </row>
        <row r="2302">
          <cell r="D2302" t="str">
            <v>SUD_238</v>
          </cell>
          <cell r="E2302" t="str">
            <v>CENTRE</v>
          </cell>
        </row>
        <row r="2303">
          <cell r="D2303" t="str">
            <v>SUD_138</v>
          </cell>
          <cell r="E2303" t="str">
            <v>CENTRE</v>
          </cell>
        </row>
        <row r="2304">
          <cell r="D2304" t="str">
            <v>SUD_243</v>
          </cell>
          <cell r="E2304" t="str">
            <v>CENTRE</v>
          </cell>
        </row>
        <row r="2305">
          <cell r="D2305" t="str">
            <v>CTR_298</v>
          </cell>
          <cell r="E2305" t="str">
            <v>CENTRE</v>
          </cell>
        </row>
        <row r="2306">
          <cell r="D2306" t="str">
            <v>SUD_019</v>
          </cell>
          <cell r="E2306" t="str">
            <v>CENTRE</v>
          </cell>
        </row>
        <row r="2307">
          <cell r="D2307" t="str">
            <v>SUD_256</v>
          </cell>
          <cell r="E2307" t="str">
            <v>CENTRE</v>
          </cell>
        </row>
        <row r="2308">
          <cell r="D2308" t="str">
            <v>SUD_107</v>
          </cell>
          <cell r="E2308" t="str">
            <v>CENTRE</v>
          </cell>
        </row>
        <row r="2309">
          <cell r="D2309" t="str">
            <v>SUD_249</v>
          </cell>
          <cell r="E2309" t="str">
            <v>CENTRE</v>
          </cell>
        </row>
        <row r="2310">
          <cell r="D2310" t="str">
            <v>SUD_232</v>
          </cell>
          <cell r="E2310" t="str">
            <v>CENTRE</v>
          </cell>
        </row>
        <row r="2311">
          <cell r="D2311" t="str">
            <v>SUD_115</v>
          </cell>
          <cell r="E2311" t="str">
            <v>CENTRE</v>
          </cell>
        </row>
        <row r="2312">
          <cell r="D2312" t="str">
            <v>CTR_304</v>
          </cell>
          <cell r="E2312" t="str">
            <v>CENTRE</v>
          </cell>
        </row>
        <row r="2313">
          <cell r="D2313" t="str">
            <v>CTR_305</v>
          </cell>
          <cell r="E2313" t="str">
            <v>CENTRE</v>
          </cell>
        </row>
        <row r="2314">
          <cell r="D2314" t="str">
            <v>SUD_126</v>
          </cell>
          <cell r="E2314" t="str">
            <v>CENTRE</v>
          </cell>
        </row>
        <row r="2315">
          <cell r="D2315" t="str">
            <v>SUD_239</v>
          </cell>
          <cell r="E2315" t="str">
            <v>CENTRE</v>
          </cell>
        </row>
        <row r="2316">
          <cell r="D2316" t="str">
            <v>SUD_099</v>
          </cell>
          <cell r="E2316" t="str">
            <v>CENTRE</v>
          </cell>
        </row>
        <row r="2317">
          <cell r="D2317" t="str">
            <v>SUD_112</v>
          </cell>
          <cell r="E2317" t="str">
            <v>CENTRE</v>
          </cell>
        </row>
        <row r="2318">
          <cell r="D2318" t="str">
            <v>SUD_248</v>
          </cell>
          <cell r="E2318" t="str">
            <v>CENTRE</v>
          </cell>
        </row>
        <row r="2319">
          <cell r="D2319" t="str">
            <v>SUD_244</v>
          </cell>
          <cell r="E2319" t="str">
            <v>CENTRE</v>
          </cell>
        </row>
        <row r="2320">
          <cell r="D2320" t="str">
            <v>SUD_113</v>
          </cell>
          <cell r="E2320" t="str">
            <v>CENTRE</v>
          </cell>
        </row>
        <row r="2321">
          <cell r="D2321" t="str">
            <v>SUD_105</v>
          </cell>
          <cell r="E2321" t="str">
            <v>CENTRE</v>
          </cell>
        </row>
        <row r="2322">
          <cell r="D2322" t="str">
            <v>OST_035</v>
          </cell>
          <cell r="E2322" t="str">
            <v>OUEST</v>
          </cell>
        </row>
        <row r="2323">
          <cell r="D2323" t="str">
            <v>LIT_010</v>
          </cell>
          <cell r="E2323" t="str">
            <v>Douala</v>
          </cell>
        </row>
        <row r="2324">
          <cell r="D2324" t="str">
            <v>OST_049</v>
          </cell>
          <cell r="E2324" t="str">
            <v>OUEST</v>
          </cell>
        </row>
        <row r="2325">
          <cell r="D2325" t="str">
            <v>OST_150</v>
          </cell>
          <cell r="E2325" t="str">
            <v>NORD-OUEST</v>
          </cell>
        </row>
        <row r="2326">
          <cell r="D2326" t="str">
            <v>SUD_255</v>
          </cell>
          <cell r="E2326" t="str">
            <v>CENTRE</v>
          </cell>
        </row>
        <row r="2327">
          <cell r="D2327" t="str">
            <v>NRD_157</v>
          </cell>
          <cell r="E2327" t="str">
            <v>NORD</v>
          </cell>
        </row>
        <row r="2328">
          <cell r="D2328" t="str">
            <v>SUO_091</v>
          </cell>
          <cell r="E2328" t="str">
            <v>SUD-OUEST</v>
          </cell>
        </row>
        <row r="2329">
          <cell r="D2329" t="str">
            <v>OST_036</v>
          </cell>
          <cell r="E2329" t="str">
            <v>OUEST</v>
          </cell>
        </row>
        <row r="2330">
          <cell r="D2330" t="str">
            <v>OST_044</v>
          </cell>
          <cell r="E2330" t="str">
            <v>OUEST</v>
          </cell>
        </row>
        <row r="2331">
          <cell r="D2331" t="str">
            <v>SUO_255</v>
          </cell>
          <cell r="E2331" t="str">
            <v>SUD-OUEST</v>
          </cell>
        </row>
        <row r="2332">
          <cell r="D2332" t="str">
            <v>OST_152</v>
          </cell>
          <cell r="E2332" t="str">
            <v>OUEST</v>
          </cell>
        </row>
        <row r="2333">
          <cell r="D2333" t="str">
            <v>OST_069</v>
          </cell>
          <cell r="E2333" t="str">
            <v>OUEST</v>
          </cell>
        </row>
        <row r="2334">
          <cell r="D2334" t="str">
            <v>OST_056</v>
          </cell>
          <cell r="E2334" t="str">
            <v>OUEST</v>
          </cell>
        </row>
        <row r="2335">
          <cell r="D2335" t="str">
            <v>OST_040</v>
          </cell>
          <cell r="E2335" t="str">
            <v>OUEST</v>
          </cell>
        </row>
        <row r="2336">
          <cell r="D2336" t="str">
            <v>OST_254</v>
          </cell>
          <cell r="E2336" t="str">
            <v>OUEST</v>
          </cell>
        </row>
        <row r="2337">
          <cell r="D2337" t="str">
            <v>LIT_239</v>
          </cell>
          <cell r="E2337" t="str">
            <v>LITTORAL</v>
          </cell>
        </row>
        <row r="2338">
          <cell r="D2338" t="str">
            <v>LIT_734</v>
          </cell>
          <cell r="E2338" t="str">
            <v>Douala</v>
          </cell>
        </row>
        <row r="2339">
          <cell r="D2339" t="str">
            <v>SUO_246</v>
          </cell>
          <cell r="E2339" t="str">
            <v>NORD-OUEST</v>
          </cell>
        </row>
        <row r="2340">
          <cell r="D2340" t="str">
            <v>SUO_085</v>
          </cell>
          <cell r="E2340" t="str">
            <v>SUD-OUEST</v>
          </cell>
        </row>
        <row r="2341">
          <cell r="D2341" t="str">
            <v>LIT_067</v>
          </cell>
          <cell r="E2341" t="str">
            <v>LITTORAL</v>
          </cell>
        </row>
        <row r="2342">
          <cell r="D2342" t="str">
            <v>CTR_041</v>
          </cell>
          <cell r="E2342" t="str">
            <v>CENTRE</v>
          </cell>
        </row>
        <row r="2343">
          <cell r="D2343" t="str">
            <v>CTR_053</v>
          </cell>
          <cell r="E2343" t="str">
            <v>CENTRE</v>
          </cell>
        </row>
        <row r="2344">
          <cell r="D2344" t="str">
            <v>LIT_108</v>
          </cell>
          <cell r="E2344" t="str">
            <v>LITTORAL</v>
          </cell>
        </row>
        <row r="2345">
          <cell r="D2345" t="str">
            <v>CTR_696</v>
          </cell>
          <cell r="E2345" t="str">
            <v>CENTRE</v>
          </cell>
        </row>
        <row r="2346">
          <cell r="D2346" t="str">
            <v>CTR_013</v>
          </cell>
          <cell r="E2346" t="str">
            <v>CENTRE</v>
          </cell>
        </row>
        <row r="2347">
          <cell r="D2347" t="str">
            <v>CTR_366</v>
          </cell>
          <cell r="E2347" t="str">
            <v>CENTRE</v>
          </cell>
        </row>
        <row r="2348">
          <cell r="D2348" t="str">
            <v>CTR_066</v>
          </cell>
          <cell r="E2348" t="str">
            <v>CENTRE</v>
          </cell>
        </row>
        <row r="2349">
          <cell r="D2349" t="str">
            <v>CTR_360</v>
          </cell>
          <cell r="E2349" t="str">
            <v>CENTRE</v>
          </cell>
        </row>
        <row r="2350">
          <cell r="D2350" t="str">
            <v>SUD_236</v>
          </cell>
          <cell r="E2350" t="str">
            <v>CENTRE</v>
          </cell>
        </row>
        <row r="2351">
          <cell r="D2351" t="str">
            <v>SUD_235</v>
          </cell>
          <cell r="E2351" t="str">
            <v>CENTRE</v>
          </cell>
        </row>
        <row r="2352">
          <cell r="D2352" t="str">
            <v>CTR_234</v>
          </cell>
          <cell r="E2352" t="str">
            <v>CENTRE</v>
          </cell>
        </row>
        <row r="2353">
          <cell r="D2353" t="str">
            <v>CTR_354</v>
          </cell>
          <cell r="E2353" t="str">
            <v>CENTRE</v>
          </cell>
        </row>
        <row r="2354">
          <cell r="D2354" t="str">
            <v>LIT_201</v>
          </cell>
          <cell r="E2354" t="str">
            <v>LITTORAL</v>
          </cell>
        </row>
        <row r="2355">
          <cell r="D2355" t="str">
            <v>LIT_664</v>
          </cell>
          <cell r="E2355" t="str">
            <v>LITTORAL</v>
          </cell>
        </row>
        <row r="2356">
          <cell r="D2356" t="str">
            <v>LIT_308</v>
          </cell>
          <cell r="E2356" t="str">
            <v>LITTORAL</v>
          </cell>
        </row>
        <row r="2357">
          <cell r="D2357" t="str">
            <v>LIT_517</v>
          </cell>
          <cell r="E2357" t="str">
            <v>LITTORAL</v>
          </cell>
        </row>
        <row r="2358">
          <cell r="D2358" t="str">
            <v>CTR_297</v>
          </cell>
          <cell r="E2358" t="str">
            <v>CENTRE</v>
          </cell>
        </row>
        <row r="2359">
          <cell r="D2359" t="str">
            <v>CTR_054</v>
          </cell>
          <cell r="E2359" t="str">
            <v>CENTRE</v>
          </cell>
        </row>
        <row r="2360">
          <cell r="D2360" t="str">
            <v>CTR_364</v>
          </cell>
          <cell r="E2360" t="str">
            <v>CENTRE</v>
          </cell>
        </row>
        <row r="2361">
          <cell r="D2361" t="str">
            <v>CTR_115</v>
          </cell>
          <cell r="E2361" t="str">
            <v>CENTRE</v>
          </cell>
        </row>
        <row r="2362">
          <cell r="D2362" t="str">
            <v>CTR_358</v>
          </cell>
          <cell r="E2362" t="str">
            <v>CENTRE</v>
          </cell>
        </row>
        <row r="2363">
          <cell r="D2363" t="str">
            <v>CTR_116</v>
          </cell>
          <cell r="E2363" t="str">
            <v>CENTRE</v>
          </cell>
        </row>
        <row r="2364">
          <cell r="D2364" t="str">
            <v>CTR_733</v>
          </cell>
          <cell r="E2364" t="str">
            <v>CENTRE</v>
          </cell>
        </row>
        <row r="2365">
          <cell r="D2365" t="str">
            <v>CTR_092</v>
          </cell>
          <cell r="E2365" t="str">
            <v>CENTRE</v>
          </cell>
        </row>
        <row r="2366">
          <cell r="D2366" t="str">
            <v>CTR_091</v>
          </cell>
          <cell r="E2366" t="str">
            <v>CENTRE</v>
          </cell>
        </row>
        <row r="2367">
          <cell r="D2367" t="str">
            <v>LIT_513</v>
          </cell>
          <cell r="E2367" t="str">
            <v>LITTORAL</v>
          </cell>
        </row>
        <row r="2368">
          <cell r="D2368" t="str">
            <v>OST_017</v>
          </cell>
          <cell r="E2368" t="str">
            <v>OUEST</v>
          </cell>
        </row>
        <row r="2369">
          <cell r="D2369" t="str">
            <v>CTR_356</v>
          </cell>
          <cell r="E2369" t="str">
            <v>CENTRE</v>
          </cell>
        </row>
        <row r="2370">
          <cell r="D2370" t="str">
            <v>OST_060</v>
          </cell>
          <cell r="E2370" t="str">
            <v>OUEST</v>
          </cell>
        </row>
        <row r="2371">
          <cell r="D2371" t="str">
            <v>LIT_388</v>
          </cell>
          <cell r="E2371" t="str">
            <v>LITTORAL</v>
          </cell>
        </row>
        <row r="2372">
          <cell r="D2372" t="str">
            <v>LIT_012</v>
          </cell>
          <cell r="E2372" t="str">
            <v>LITTORAL</v>
          </cell>
        </row>
        <row r="2373">
          <cell r="D2373" t="str">
            <v>CTR_223</v>
          </cell>
          <cell r="E2373" t="str">
            <v>CENTRE</v>
          </cell>
        </row>
        <row r="2374">
          <cell r="D2374" t="str">
            <v>CTR_230</v>
          </cell>
          <cell r="E2374" t="str">
            <v>CENTRE</v>
          </cell>
        </row>
        <row r="2375">
          <cell r="D2375" t="str">
            <v>LIT_230</v>
          </cell>
          <cell r="E2375" t="str">
            <v>LITTORAL</v>
          </cell>
        </row>
        <row r="2376">
          <cell r="D2376" t="str">
            <v>LIT_143</v>
          </cell>
          <cell r="E2376" t="str">
            <v>LITTORAL</v>
          </cell>
        </row>
        <row r="2377">
          <cell r="D2377" t="str">
            <v>CTR_003</v>
          </cell>
          <cell r="E2377" t="str">
            <v>LITTORAL</v>
          </cell>
        </row>
        <row r="2378">
          <cell r="D2378" t="str">
            <v>LIT_231</v>
          </cell>
          <cell r="E2378" t="str">
            <v>LITTORAL</v>
          </cell>
        </row>
        <row r="2379">
          <cell r="D2379" t="str">
            <v>LIT_389</v>
          </cell>
          <cell r="E2379" t="str">
            <v>LITTORAL</v>
          </cell>
        </row>
        <row r="2380">
          <cell r="D2380" t="str">
            <v>CTR_231</v>
          </cell>
          <cell r="E2380" t="str">
            <v>CENTRE</v>
          </cell>
        </row>
        <row r="2381">
          <cell r="D2381" t="str">
            <v>CTR_365</v>
          </cell>
          <cell r="E2381" t="str">
            <v>CENTRE</v>
          </cell>
        </row>
        <row r="2382">
          <cell r="D2382" t="str">
            <v>CTR_083</v>
          </cell>
          <cell r="E2382" t="str">
            <v>CENTRE</v>
          </cell>
        </row>
        <row r="2383">
          <cell r="D2383" t="str">
            <v>CTR_232</v>
          </cell>
          <cell r="E2383" t="str">
            <v>CENTRE</v>
          </cell>
        </row>
        <row r="2384">
          <cell r="D2384" t="str">
            <v>OST_028</v>
          </cell>
          <cell r="E2384" t="str">
            <v>OUEST</v>
          </cell>
        </row>
        <row r="2385">
          <cell r="D2385" t="str">
            <v>OST_013</v>
          </cell>
          <cell r="E2385" t="str">
            <v>OUEST</v>
          </cell>
        </row>
        <row r="2386">
          <cell r="D2386" t="str">
            <v>NRD_115</v>
          </cell>
          <cell r="E2386" t="str">
            <v>NORD</v>
          </cell>
        </row>
        <row r="2387">
          <cell r="D2387" t="str">
            <v>CTR_077</v>
          </cell>
          <cell r="E2387" t="str">
            <v>Yaounde</v>
          </cell>
        </row>
        <row r="2388">
          <cell r="D2388" t="str">
            <v>OST_264</v>
          </cell>
          <cell r="E2388" t="str">
            <v>NORD-OUEST</v>
          </cell>
        </row>
        <row r="2389">
          <cell r="D2389" t="str">
            <v>OST_136</v>
          </cell>
          <cell r="E2389" t="str">
            <v>OUEST</v>
          </cell>
        </row>
        <row r="2390">
          <cell r="D2390" t="str">
            <v>SUO_064</v>
          </cell>
          <cell r="E2390" t="str">
            <v>SUD-OUEST</v>
          </cell>
        </row>
        <row r="2391">
          <cell r="D2391" t="str">
            <v>OST_053</v>
          </cell>
          <cell r="E2391" t="str">
            <v>OUEST</v>
          </cell>
        </row>
        <row r="2392">
          <cell r="D2392" t="str">
            <v>OST_099</v>
          </cell>
          <cell r="E2392" t="str">
            <v>OUEST</v>
          </cell>
        </row>
        <row r="2393">
          <cell r="D2393" t="str">
            <v>OST_162</v>
          </cell>
          <cell r="E2393" t="str">
            <v>OUEST</v>
          </cell>
        </row>
        <row r="2394">
          <cell r="D2394" t="str">
            <v>LIT_612</v>
          </cell>
          <cell r="E2394" t="str">
            <v>Douala</v>
          </cell>
        </row>
        <row r="2395">
          <cell r="D2395" t="str">
            <v>EXN_005</v>
          </cell>
          <cell r="E2395" t="str">
            <v>EXTREME-NORD</v>
          </cell>
        </row>
        <row r="2396">
          <cell r="D2396" t="str">
            <v>SUO_012</v>
          </cell>
          <cell r="E2396" t="str">
            <v>SUD-OUEST</v>
          </cell>
        </row>
        <row r="2397">
          <cell r="D2397" t="str">
            <v>SUO_018</v>
          </cell>
          <cell r="E2397" t="str">
            <v>SUD-OUEST</v>
          </cell>
        </row>
        <row r="2398">
          <cell r="D2398" t="str">
            <v>SUO_020</v>
          </cell>
          <cell r="E2398" t="str">
            <v>SUD-OUEST</v>
          </cell>
        </row>
        <row r="2399">
          <cell r="D2399" t="str">
            <v>SUO_022</v>
          </cell>
          <cell r="E2399" t="str">
            <v>SUD-OUEST</v>
          </cell>
        </row>
        <row r="2400">
          <cell r="D2400" t="str">
            <v>SUO_019</v>
          </cell>
          <cell r="E2400" t="str">
            <v>SUD-OUEST</v>
          </cell>
        </row>
        <row r="2401">
          <cell r="D2401" t="str">
            <v>OST_313</v>
          </cell>
          <cell r="E2401" t="str">
            <v>OUEST</v>
          </cell>
        </row>
        <row r="2402">
          <cell r="D2402" t="str">
            <v>SUO_032</v>
          </cell>
          <cell r="E2402" t="str">
            <v>SUD-OUEST</v>
          </cell>
        </row>
        <row r="2403">
          <cell r="D2403" t="str">
            <v>SUO_034</v>
          </cell>
          <cell r="E2403" t="str">
            <v>SUD-OUEST</v>
          </cell>
        </row>
        <row r="2404">
          <cell r="D2404" t="str">
            <v>SUO_040</v>
          </cell>
          <cell r="E2404" t="str">
            <v>SUD-OUEST</v>
          </cell>
        </row>
        <row r="2405">
          <cell r="D2405" t="str">
            <v>SUO_043</v>
          </cell>
          <cell r="E2405" t="str">
            <v>SUD-OUEST</v>
          </cell>
        </row>
        <row r="2406">
          <cell r="D2406" t="str">
            <v>SUO_047</v>
          </cell>
          <cell r="E2406" t="str">
            <v>SUD-OUEST</v>
          </cell>
        </row>
        <row r="2407">
          <cell r="D2407" t="str">
            <v>SUO_046</v>
          </cell>
          <cell r="E2407" t="str">
            <v>SUD-OUEST</v>
          </cell>
        </row>
        <row r="2408">
          <cell r="D2408" t="str">
            <v>SUO_049</v>
          </cell>
          <cell r="E2408" t="str">
            <v>SUD-OUEST</v>
          </cell>
        </row>
        <row r="2409">
          <cell r="D2409" t="str">
            <v>OST_144</v>
          </cell>
          <cell r="E2409" t="str">
            <v>OUEST</v>
          </cell>
        </row>
        <row r="2410">
          <cell r="D2410" t="str">
            <v>SUO_168</v>
          </cell>
          <cell r="E2410" t="str">
            <v>SUD-OUEST</v>
          </cell>
        </row>
        <row r="2411">
          <cell r="D2411" t="str">
            <v>SUD_070</v>
          </cell>
          <cell r="E2411" t="str">
            <v>CENTRE</v>
          </cell>
        </row>
        <row r="2412">
          <cell r="D2412" t="str">
            <v>SUO_070</v>
          </cell>
          <cell r="E2412" t="str">
            <v>SUD-OUEST</v>
          </cell>
        </row>
        <row r="2413">
          <cell r="D2413" t="str">
            <v>SUO_089</v>
          </cell>
          <cell r="E2413" t="str">
            <v>SUD-OUEST</v>
          </cell>
        </row>
        <row r="2414">
          <cell r="D2414" t="str">
            <v>SUO_087</v>
          </cell>
          <cell r="E2414" t="str">
            <v>SUD-OUEST</v>
          </cell>
        </row>
        <row r="2415">
          <cell r="D2415" t="str">
            <v>CTR_653</v>
          </cell>
          <cell r="E2415" t="str">
            <v>CENTRE</v>
          </cell>
        </row>
        <row r="2416">
          <cell r="D2416" t="str">
            <v>SUO_086</v>
          </cell>
          <cell r="E2416" t="str">
            <v>SUD-OUEST</v>
          </cell>
        </row>
        <row r="2417">
          <cell r="D2417" t="str">
            <v>OST_004</v>
          </cell>
          <cell r="E2417" t="str">
            <v>OUEST</v>
          </cell>
        </row>
        <row r="2418">
          <cell r="D2418" t="str">
            <v>SUO_098</v>
          </cell>
          <cell r="E2418" t="str">
            <v>SUD-OUEST</v>
          </cell>
        </row>
        <row r="2419">
          <cell r="D2419" t="str">
            <v>SUO_026</v>
          </cell>
          <cell r="E2419" t="str">
            <v>SUD-OUEST</v>
          </cell>
        </row>
        <row r="2420">
          <cell r="D2420" t="str">
            <v>SUO_095</v>
          </cell>
          <cell r="E2420" t="str">
            <v>SUD-OUEST</v>
          </cell>
        </row>
        <row r="2421">
          <cell r="D2421" t="str">
            <v>OST_306</v>
          </cell>
          <cell r="E2421" t="str">
            <v>Bafoussam</v>
          </cell>
        </row>
        <row r="2422">
          <cell r="D2422" t="str">
            <v>NRO_026</v>
          </cell>
          <cell r="E2422" t="str">
            <v>NORD-OUEST</v>
          </cell>
        </row>
        <row r="2423">
          <cell r="D2423" t="str">
            <v>SUO_099</v>
          </cell>
          <cell r="E2423" t="str">
            <v>SUD-OUEST</v>
          </cell>
        </row>
        <row r="2424">
          <cell r="D2424" t="str">
            <v>SUO_128</v>
          </cell>
          <cell r="E2424" t="str">
            <v>SUD-OUEST</v>
          </cell>
        </row>
        <row r="2425">
          <cell r="D2425" t="str">
            <v>SUO_092</v>
          </cell>
          <cell r="E2425" t="str">
            <v>SUD-OUEST</v>
          </cell>
        </row>
        <row r="2426">
          <cell r="D2426" t="str">
            <v>NRO_022</v>
          </cell>
          <cell r="E2426" t="str">
            <v>NORD-OUEST</v>
          </cell>
        </row>
        <row r="2427">
          <cell r="D2427" t="str">
            <v>SUO_025</v>
          </cell>
          <cell r="E2427" t="str">
            <v>SUD-OUEST</v>
          </cell>
        </row>
        <row r="2428">
          <cell r="D2428" t="str">
            <v>SUO_134</v>
          </cell>
          <cell r="E2428" t="str">
            <v>SUD-OUEST</v>
          </cell>
        </row>
        <row r="2429">
          <cell r="D2429" t="str">
            <v>NRO_045</v>
          </cell>
          <cell r="E2429" t="str">
            <v>NORD-OUEST</v>
          </cell>
        </row>
        <row r="2430">
          <cell r="D2430" t="str">
            <v>NRO_076</v>
          </cell>
          <cell r="E2430" t="str">
            <v>NORD-OUEST</v>
          </cell>
        </row>
        <row r="2431">
          <cell r="D2431" t="str">
            <v>NRO_071</v>
          </cell>
          <cell r="E2431" t="str">
            <v>NORD-OUEST</v>
          </cell>
        </row>
        <row r="2432">
          <cell r="D2432" t="str">
            <v>NRO_086</v>
          </cell>
          <cell r="E2432" t="str">
            <v>NORD-OUEST</v>
          </cell>
        </row>
        <row r="2433">
          <cell r="D2433" t="str">
            <v>SUO_153</v>
          </cell>
          <cell r="E2433" t="str">
            <v>SUD-OUEST</v>
          </cell>
        </row>
        <row r="2434">
          <cell r="D2434" t="str">
            <v>NRO_096</v>
          </cell>
          <cell r="E2434" t="str">
            <v>NORD-OUEST</v>
          </cell>
        </row>
        <row r="2435">
          <cell r="D2435" t="str">
            <v>LIT_385</v>
          </cell>
          <cell r="E2435" t="str">
            <v>Douala</v>
          </cell>
        </row>
        <row r="2436">
          <cell r="D2436" t="str">
            <v>CTR_015</v>
          </cell>
          <cell r="E2436" t="str">
            <v>Yaounde</v>
          </cell>
        </row>
        <row r="2437">
          <cell r="D2437" t="str">
            <v>NRO_111</v>
          </cell>
          <cell r="E2437" t="str">
            <v>NORD-OUEST</v>
          </cell>
        </row>
        <row r="2438">
          <cell r="D2438" t="str">
            <v>EXN_232</v>
          </cell>
          <cell r="E2438" t="str">
            <v>EXTREME-NORD</v>
          </cell>
        </row>
        <row r="2439">
          <cell r="D2439" t="str">
            <v>CTR_878</v>
          </cell>
          <cell r="E2439" t="str">
            <v>Yaounde</v>
          </cell>
        </row>
        <row r="2440">
          <cell r="D2440" t="str">
            <v>LIT_096</v>
          </cell>
          <cell r="E2440" t="str">
            <v>Douala</v>
          </cell>
        </row>
        <row r="2441">
          <cell r="D2441" t="str">
            <v>CTR_008</v>
          </cell>
          <cell r="E2441" t="str">
            <v>Yaounde</v>
          </cell>
        </row>
        <row r="2442">
          <cell r="D2442" t="str">
            <v>LIT_630</v>
          </cell>
          <cell r="E2442" t="str">
            <v>Douala</v>
          </cell>
        </row>
        <row r="2443">
          <cell r="D2443" t="str">
            <v>LIT_281</v>
          </cell>
          <cell r="E2443" t="str">
            <v>Douala</v>
          </cell>
        </row>
        <row r="2444">
          <cell r="D2444" t="str">
            <v>LIT_628</v>
          </cell>
          <cell r="E2444" t="str">
            <v>Douala</v>
          </cell>
        </row>
        <row r="2445">
          <cell r="D2445" t="str">
            <v>ADM_046</v>
          </cell>
          <cell r="E2445" t="str">
            <v>Ngaoundere</v>
          </cell>
        </row>
        <row r="2446">
          <cell r="D2446" t="str">
            <v>LIT_663</v>
          </cell>
          <cell r="E2446" t="str">
            <v>Douala</v>
          </cell>
        </row>
        <row r="2447">
          <cell r="D2447" t="str">
            <v>CTR_805</v>
          </cell>
          <cell r="E2447" t="str">
            <v>Yaounde</v>
          </cell>
        </row>
        <row r="2448">
          <cell r="D2448" t="str">
            <v>CTR_023</v>
          </cell>
          <cell r="E2448" t="str">
            <v>Yaounde</v>
          </cell>
        </row>
        <row r="2449">
          <cell r="D2449" t="str">
            <v>CTR_745</v>
          </cell>
          <cell r="E2449" t="str">
            <v>Yaounde</v>
          </cell>
        </row>
        <row r="2450">
          <cell r="D2450" t="str">
            <v>SUO_194</v>
          </cell>
          <cell r="E2450" t="str">
            <v>SUD-OUEST</v>
          </cell>
        </row>
        <row r="2451">
          <cell r="D2451" t="str">
            <v>SUD_041</v>
          </cell>
          <cell r="E2451" t="str">
            <v>CENTRE</v>
          </cell>
        </row>
        <row r="2452">
          <cell r="D2452" t="str">
            <v>CTR_684</v>
          </cell>
          <cell r="E2452" t="str">
            <v>Yaounde</v>
          </cell>
        </row>
        <row r="2453">
          <cell r="D2453" t="str">
            <v>CTR_690</v>
          </cell>
          <cell r="E2453" t="str">
            <v>Yaounde</v>
          </cell>
        </row>
        <row r="2454">
          <cell r="D2454" t="str">
            <v>SUO_223</v>
          </cell>
          <cell r="E2454" t="str">
            <v>SUD-OUEST</v>
          </cell>
        </row>
        <row r="2455">
          <cell r="D2455" t="str">
            <v>SUD_136</v>
          </cell>
          <cell r="E2455" t="str">
            <v>CENTRE</v>
          </cell>
        </row>
        <row r="2456">
          <cell r="D2456" t="str">
            <v>LIT_094</v>
          </cell>
          <cell r="E2456" t="str">
            <v>LITTORAL</v>
          </cell>
        </row>
        <row r="2457">
          <cell r="D2457" t="str">
            <v>CTR_853</v>
          </cell>
          <cell r="E2457" t="str">
            <v>CENTRE</v>
          </cell>
        </row>
        <row r="2458">
          <cell r="D2458" t="str">
            <v>CTR_900</v>
          </cell>
          <cell r="E2458" t="str">
            <v>Yaounde</v>
          </cell>
        </row>
        <row r="2459">
          <cell r="D2459" t="str">
            <v>EST_198</v>
          </cell>
          <cell r="E2459" t="str">
            <v>CENTRE</v>
          </cell>
        </row>
        <row r="2460">
          <cell r="D2460" t="str">
            <v>LIT_828</v>
          </cell>
          <cell r="E2460" t="str">
            <v>Douala</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efreshError="1">
        <row r="1">
          <cell r="L1">
            <v>3209.9119874058124</v>
          </cell>
        </row>
        <row r="2">
          <cell r="B2" t="str">
            <v>CodeSite</v>
          </cell>
          <cell r="H2" t="str">
            <v>Equipementiers</v>
          </cell>
        </row>
        <row r="3">
          <cell r="B3" t="str">
            <v>LIT_122</v>
          </cell>
          <cell r="H3" t="str">
            <v>ZTE</v>
          </cell>
        </row>
        <row r="4">
          <cell r="B4" t="str">
            <v>LIT_229</v>
          </cell>
          <cell r="H4" t="str">
            <v>ZTE</v>
          </cell>
        </row>
        <row r="5">
          <cell r="B5" t="str">
            <v>CTR_390</v>
          </cell>
          <cell r="H5" t="str">
            <v>ZTE</v>
          </cell>
        </row>
        <row r="6">
          <cell r="B6" t="str">
            <v>CTR_341</v>
          </cell>
          <cell r="H6" t="str">
            <v>ZTE</v>
          </cell>
        </row>
        <row r="7">
          <cell r="B7" t="str">
            <v>LIT_539</v>
          </cell>
          <cell r="H7" t="str">
            <v>ZTE</v>
          </cell>
        </row>
        <row r="8">
          <cell r="B8" t="str">
            <v>CTR_868</v>
          </cell>
          <cell r="H8" t="str">
            <v>ZTE</v>
          </cell>
        </row>
        <row r="9">
          <cell r="B9" t="str">
            <v>CTR_598</v>
          </cell>
          <cell r="H9" t="str">
            <v>ZTE</v>
          </cell>
        </row>
        <row r="10">
          <cell r="B10" t="str">
            <v>LIT_209</v>
          </cell>
          <cell r="H10" t="str">
            <v>ZTE</v>
          </cell>
        </row>
        <row r="11">
          <cell r="B11" t="str">
            <v>CTR_590</v>
          </cell>
          <cell r="H11" t="str">
            <v>ZTE</v>
          </cell>
        </row>
        <row r="12">
          <cell r="B12" t="str">
            <v>CTR_101</v>
          </cell>
          <cell r="H12" t="str">
            <v>ZTE</v>
          </cell>
        </row>
        <row r="13">
          <cell r="B13" t="str">
            <v>LIT_322</v>
          </cell>
          <cell r="H13" t="str">
            <v>ZTE</v>
          </cell>
        </row>
        <row r="14">
          <cell r="B14" t="str">
            <v>CTR_668</v>
          </cell>
          <cell r="H14" t="str">
            <v>ZTE</v>
          </cell>
        </row>
        <row r="15">
          <cell r="B15" t="str">
            <v>CTR_705</v>
          </cell>
          <cell r="H15" t="str">
            <v>ZTE</v>
          </cell>
        </row>
        <row r="16">
          <cell r="B16" t="str">
            <v>CTR_558</v>
          </cell>
          <cell r="H16" t="str">
            <v>ZTE</v>
          </cell>
        </row>
        <row r="17">
          <cell r="B17" t="str">
            <v>LIT_363</v>
          </cell>
          <cell r="H17" t="str">
            <v>ZTE</v>
          </cell>
        </row>
        <row r="18">
          <cell r="B18" t="str">
            <v>LIT_547</v>
          </cell>
          <cell r="H18" t="str">
            <v>ZTE</v>
          </cell>
        </row>
        <row r="19">
          <cell r="B19" t="str">
            <v>CTR_259</v>
          </cell>
          <cell r="H19" t="str">
            <v>ZTE</v>
          </cell>
        </row>
        <row r="20">
          <cell r="B20" t="str">
            <v>LIT_620</v>
          </cell>
          <cell r="H20" t="str">
            <v>ZTE</v>
          </cell>
        </row>
        <row r="21">
          <cell r="B21" t="str">
            <v>SUO_211</v>
          </cell>
          <cell r="H21" t="str">
            <v>Huawei</v>
          </cell>
        </row>
        <row r="22">
          <cell r="B22" t="str">
            <v>CTR_935</v>
          </cell>
          <cell r="H22" t="str">
            <v>ZTE</v>
          </cell>
        </row>
        <row r="23">
          <cell r="B23" t="str">
            <v>CTR_017</v>
          </cell>
          <cell r="H23" t="str">
            <v>ZTE</v>
          </cell>
        </row>
        <row r="24">
          <cell r="B24" t="str">
            <v>LIT_740</v>
          </cell>
          <cell r="H24" t="str">
            <v>ZTE</v>
          </cell>
        </row>
        <row r="25">
          <cell r="B25" t="str">
            <v>LIT_613</v>
          </cell>
          <cell r="H25" t="str">
            <v>ZTE</v>
          </cell>
        </row>
        <row r="26">
          <cell r="B26" t="str">
            <v>LIT_656</v>
          </cell>
          <cell r="H26" t="str">
            <v>ZTE</v>
          </cell>
        </row>
        <row r="27">
          <cell r="B27" t="str">
            <v>LIT_741</v>
          </cell>
          <cell r="H27" t="str">
            <v>ZTE</v>
          </cell>
        </row>
        <row r="28">
          <cell r="B28" t="str">
            <v>NRO_131</v>
          </cell>
          <cell r="H28" t="str">
            <v>Huawei</v>
          </cell>
        </row>
        <row r="29">
          <cell r="B29" t="str">
            <v>NRO_065</v>
          </cell>
          <cell r="H29" t="str">
            <v>Huawei</v>
          </cell>
        </row>
        <row r="30">
          <cell r="B30" t="str">
            <v>CTR_759</v>
          </cell>
          <cell r="H30" t="str">
            <v>ZTE</v>
          </cell>
        </row>
        <row r="31">
          <cell r="B31" t="str">
            <v>SUO_054</v>
          </cell>
          <cell r="H31" t="str">
            <v>Huawei</v>
          </cell>
        </row>
        <row r="32">
          <cell r="B32" t="str">
            <v>OST_406</v>
          </cell>
          <cell r="H32" t="str">
            <v>Huawei</v>
          </cell>
        </row>
        <row r="33">
          <cell r="B33" t="str">
            <v>CTR_842</v>
          </cell>
          <cell r="H33" t="str">
            <v>ZTE</v>
          </cell>
        </row>
        <row r="34">
          <cell r="B34" t="str">
            <v>SUO_218</v>
          </cell>
          <cell r="H34" t="str">
            <v>Huawei</v>
          </cell>
        </row>
        <row r="35">
          <cell r="B35" t="str">
            <v>LIT_618</v>
          </cell>
          <cell r="H35" t="str">
            <v>ZTE</v>
          </cell>
        </row>
        <row r="36">
          <cell r="B36" t="str">
            <v>LIT_371</v>
          </cell>
          <cell r="H36" t="str">
            <v>ZTE</v>
          </cell>
        </row>
        <row r="37">
          <cell r="B37" t="str">
            <v>LIT_684</v>
          </cell>
          <cell r="H37" t="str">
            <v>ZTE</v>
          </cell>
        </row>
        <row r="38">
          <cell r="B38" t="str">
            <v>LIT_447</v>
          </cell>
          <cell r="H38" t="str">
            <v>ZTE</v>
          </cell>
        </row>
        <row r="39">
          <cell r="B39" t="str">
            <v>LIT_654</v>
          </cell>
          <cell r="H39" t="str">
            <v>ZTE</v>
          </cell>
        </row>
        <row r="40">
          <cell r="B40" t="str">
            <v>NRD_060</v>
          </cell>
          <cell r="H40" t="str">
            <v>Huawei</v>
          </cell>
        </row>
        <row r="41">
          <cell r="B41" t="str">
            <v>LIT_677</v>
          </cell>
          <cell r="H41" t="str">
            <v>ZTE</v>
          </cell>
        </row>
        <row r="42">
          <cell r="B42" t="str">
            <v>OST_135</v>
          </cell>
          <cell r="H42" t="str">
            <v>Huawei</v>
          </cell>
        </row>
        <row r="43">
          <cell r="B43" t="str">
            <v>EXN_350</v>
          </cell>
          <cell r="H43" t="str">
            <v>Huawei</v>
          </cell>
        </row>
        <row r="44">
          <cell r="B44" t="str">
            <v>SUD_028</v>
          </cell>
          <cell r="H44" t="str">
            <v>ZTE</v>
          </cell>
        </row>
        <row r="45">
          <cell r="B45" t="str">
            <v>OST_306</v>
          </cell>
          <cell r="H45" t="str">
            <v>Huawei</v>
          </cell>
        </row>
        <row r="46">
          <cell r="B46" t="str">
            <v>ADM_132</v>
          </cell>
          <cell r="H46" t="str">
            <v>Huawei</v>
          </cell>
        </row>
        <row r="47">
          <cell r="B47" t="str">
            <v>CTR_794</v>
          </cell>
          <cell r="H47" t="str">
            <v>ZTE</v>
          </cell>
        </row>
        <row r="48">
          <cell r="B48" t="str">
            <v>LIT_168</v>
          </cell>
          <cell r="H48" t="str">
            <v>ZTE</v>
          </cell>
        </row>
        <row r="49">
          <cell r="B49" t="str">
            <v>SUO_225</v>
          </cell>
          <cell r="H49" t="str">
            <v>Huawei</v>
          </cell>
        </row>
        <row r="50">
          <cell r="B50" t="str">
            <v>LIT_568</v>
          </cell>
          <cell r="H50" t="str">
            <v>ZTE</v>
          </cell>
        </row>
        <row r="51">
          <cell r="B51" t="str">
            <v>CTR_376</v>
          </cell>
          <cell r="H51" t="str">
            <v>ZTE</v>
          </cell>
        </row>
        <row r="52">
          <cell r="B52" t="str">
            <v>CTR_583</v>
          </cell>
          <cell r="H52" t="str">
            <v>ZTE</v>
          </cell>
        </row>
        <row r="53">
          <cell r="B53" t="str">
            <v>ADM_037</v>
          </cell>
          <cell r="H53" t="str">
            <v>NOKIA</v>
          </cell>
        </row>
        <row r="54">
          <cell r="B54" t="str">
            <v>LIT_676</v>
          </cell>
          <cell r="H54" t="str">
            <v>ZTE</v>
          </cell>
        </row>
        <row r="55">
          <cell r="B55" t="str">
            <v>LIT_036</v>
          </cell>
          <cell r="H55" t="str">
            <v>ZTE</v>
          </cell>
        </row>
        <row r="56">
          <cell r="B56" t="str">
            <v>CTR_920</v>
          </cell>
          <cell r="H56" t="str">
            <v>ZTE</v>
          </cell>
        </row>
        <row r="57">
          <cell r="B57" t="str">
            <v>LIT_584</v>
          </cell>
          <cell r="H57" t="str">
            <v>ZTE</v>
          </cell>
        </row>
        <row r="58">
          <cell r="B58" t="str">
            <v>CTR_144</v>
          </cell>
          <cell r="H58" t="str">
            <v>NOKIA</v>
          </cell>
        </row>
        <row r="59">
          <cell r="B59" t="str">
            <v>LIT_670</v>
          </cell>
          <cell r="H59" t="str">
            <v>ZTE</v>
          </cell>
        </row>
        <row r="60">
          <cell r="B60" t="str">
            <v>NRO_234</v>
          </cell>
          <cell r="H60" t="str">
            <v>NOKIA</v>
          </cell>
        </row>
        <row r="61">
          <cell r="B61" t="str">
            <v>NRO_110</v>
          </cell>
          <cell r="H61" t="str">
            <v>NOKIA</v>
          </cell>
        </row>
        <row r="62">
          <cell r="B62" t="str">
            <v>CTR_878</v>
          </cell>
          <cell r="H62" t="str">
            <v>ZTE</v>
          </cell>
        </row>
        <row r="63">
          <cell r="B63" t="str">
            <v>LIT_161</v>
          </cell>
          <cell r="H63" t="str">
            <v>ZTE</v>
          </cell>
        </row>
        <row r="64">
          <cell r="B64" t="str">
            <v>CTR_154</v>
          </cell>
          <cell r="H64" t="str">
            <v>ZTE</v>
          </cell>
        </row>
        <row r="65">
          <cell r="B65" t="str">
            <v>LIT_453</v>
          </cell>
          <cell r="H65" t="str">
            <v>ZTE</v>
          </cell>
        </row>
        <row r="66">
          <cell r="B66" t="str">
            <v>LIT_341</v>
          </cell>
          <cell r="H66" t="str">
            <v>ZTE</v>
          </cell>
        </row>
        <row r="67">
          <cell r="B67" t="str">
            <v>LIT_581</v>
          </cell>
          <cell r="H67" t="str">
            <v>ZTE</v>
          </cell>
        </row>
        <row r="68">
          <cell r="B68" t="str">
            <v>LIT_695</v>
          </cell>
          <cell r="H68" t="str">
            <v>ZTE</v>
          </cell>
        </row>
        <row r="69">
          <cell r="B69" t="str">
            <v>CTR_124</v>
          </cell>
          <cell r="H69" t="str">
            <v>ZTE</v>
          </cell>
        </row>
        <row r="70">
          <cell r="B70" t="str">
            <v>CTR_630</v>
          </cell>
          <cell r="H70" t="str">
            <v>ZTE</v>
          </cell>
        </row>
        <row r="71">
          <cell r="B71" t="str">
            <v>OST_145</v>
          </cell>
          <cell r="H71" t="str">
            <v>NOKIA</v>
          </cell>
        </row>
        <row r="72">
          <cell r="B72" t="str">
            <v>LIT_128</v>
          </cell>
          <cell r="H72" t="str">
            <v>ZTE</v>
          </cell>
        </row>
        <row r="73">
          <cell r="B73" t="str">
            <v>LIT_441</v>
          </cell>
          <cell r="H73" t="str">
            <v>ZTE</v>
          </cell>
        </row>
        <row r="74">
          <cell r="B74" t="str">
            <v>CTR_542</v>
          </cell>
          <cell r="H74" t="str">
            <v>ZTE</v>
          </cell>
        </row>
        <row r="75">
          <cell r="B75" t="str">
            <v>CTR_595</v>
          </cell>
          <cell r="H75" t="str">
            <v>ZTE</v>
          </cell>
        </row>
        <row r="76">
          <cell r="B76" t="str">
            <v>SUO_219</v>
          </cell>
          <cell r="H76" t="str">
            <v>Huawei</v>
          </cell>
        </row>
        <row r="77">
          <cell r="B77" t="str">
            <v>LIT_681</v>
          </cell>
          <cell r="H77" t="str">
            <v>ZTE</v>
          </cell>
        </row>
        <row r="78">
          <cell r="B78" t="str">
            <v>CTR_070</v>
          </cell>
          <cell r="H78" t="str">
            <v>ZTE</v>
          </cell>
        </row>
        <row r="79">
          <cell r="B79" t="str">
            <v>LIT_092</v>
          </cell>
          <cell r="H79" t="str">
            <v>ZTE</v>
          </cell>
        </row>
        <row r="80">
          <cell r="B80" t="str">
            <v>NRD_138</v>
          </cell>
          <cell r="H80" t="str">
            <v>Huawei</v>
          </cell>
        </row>
        <row r="81">
          <cell r="B81" t="str">
            <v>EXN_258</v>
          </cell>
          <cell r="H81" t="str">
            <v>Huawei</v>
          </cell>
        </row>
        <row r="82">
          <cell r="B82" t="str">
            <v>LIT_641</v>
          </cell>
          <cell r="H82" t="str">
            <v>ZTE</v>
          </cell>
        </row>
        <row r="83">
          <cell r="B83" t="str">
            <v>CTR_747</v>
          </cell>
          <cell r="H83" t="str">
            <v>ZTE</v>
          </cell>
        </row>
        <row r="84">
          <cell r="B84" t="str">
            <v>CTR_096</v>
          </cell>
          <cell r="H84" t="str">
            <v>ZTE</v>
          </cell>
        </row>
        <row r="85">
          <cell r="B85" t="str">
            <v>OST_019</v>
          </cell>
          <cell r="H85" t="str">
            <v>Huawei</v>
          </cell>
        </row>
        <row r="86">
          <cell r="B86" t="str">
            <v>SUO_061</v>
          </cell>
          <cell r="H86" t="str">
            <v>ZTE</v>
          </cell>
        </row>
        <row r="87">
          <cell r="B87" t="str">
            <v>OST_125</v>
          </cell>
          <cell r="H87" t="str">
            <v>Huawei</v>
          </cell>
        </row>
        <row r="88">
          <cell r="B88" t="str">
            <v>CTR_270</v>
          </cell>
          <cell r="H88" t="str">
            <v>ZTE</v>
          </cell>
        </row>
        <row r="89">
          <cell r="B89" t="str">
            <v>LIT_687</v>
          </cell>
          <cell r="H89" t="str">
            <v>ZTE</v>
          </cell>
        </row>
        <row r="90">
          <cell r="B90" t="str">
            <v>CTR_093</v>
          </cell>
          <cell r="H90" t="str">
            <v>ZTE</v>
          </cell>
        </row>
        <row r="91">
          <cell r="B91" t="str">
            <v>OST_233</v>
          </cell>
          <cell r="H91" t="str">
            <v>Huawei</v>
          </cell>
        </row>
        <row r="92">
          <cell r="B92" t="str">
            <v>CTR_170</v>
          </cell>
          <cell r="H92" t="str">
            <v>NOKIA</v>
          </cell>
        </row>
        <row r="93">
          <cell r="B93" t="str">
            <v>ADM_142</v>
          </cell>
          <cell r="H93" t="str">
            <v>NOKIA</v>
          </cell>
        </row>
        <row r="94">
          <cell r="B94" t="str">
            <v>LIT_696</v>
          </cell>
          <cell r="H94" t="str">
            <v>ZTE</v>
          </cell>
        </row>
        <row r="95">
          <cell r="B95" t="str">
            <v>ADM_024</v>
          </cell>
          <cell r="H95" t="str">
            <v>NOKIA</v>
          </cell>
        </row>
        <row r="96">
          <cell r="B96" t="str">
            <v>EXN_246</v>
          </cell>
          <cell r="H96" t="str">
            <v>Huawei</v>
          </cell>
        </row>
        <row r="97">
          <cell r="B97" t="str">
            <v>CTR_832</v>
          </cell>
          <cell r="H97" t="str">
            <v>ZTE</v>
          </cell>
        </row>
        <row r="98">
          <cell r="B98" t="str">
            <v>NRO_125</v>
          </cell>
          <cell r="H98" t="str">
            <v>Huawei</v>
          </cell>
        </row>
        <row r="99">
          <cell r="B99" t="str">
            <v>OST_155</v>
          </cell>
          <cell r="H99" t="str">
            <v>NOKIA</v>
          </cell>
        </row>
        <row r="100">
          <cell r="B100" t="str">
            <v>CTR_529</v>
          </cell>
          <cell r="H100" t="str">
            <v>ZTE</v>
          </cell>
        </row>
        <row r="101">
          <cell r="B101" t="str">
            <v>LIT_693</v>
          </cell>
          <cell r="H101" t="str">
            <v>ZTE</v>
          </cell>
        </row>
        <row r="102">
          <cell r="B102" t="str">
            <v>CTR_011</v>
          </cell>
          <cell r="H102" t="str">
            <v>ZTE</v>
          </cell>
        </row>
        <row r="103">
          <cell r="B103" t="str">
            <v>OST_228</v>
          </cell>
          <cell r="H103" t="str">
            <v>Huawei</v>
          </cell>
        </row>
        <row r="104">
          <cell r="B104" t="str">
            <v>EXN_237</v>
          </cell>
          <cell r="H104" t="str">
            <v>Huawei</v>
          </cell>
        </row>
        <row r="105">
          <cell r="B105" t="str">
            <v>LIT_718</v>
          </cell>
          <cell r="H105" t="str">
            <v>ZTE</v>
          </cell>
        </row>
        <row r="106">
          <cell r="B106" t="str">
            <v>LIT_739</v>
          </cell>
          <cell r="H106" t="str">
            <v>ZTE</v>
          </cell>
        </row>
        <row r="107">
          <cell r="B107" t="str">
            <v>NRD_085</v>
          </cell>
          <cell r="H107" t="str">
            <v>Huawei</v>
          </cell>
        </row>
        <row r="108">
          <cell r="B108" t="str">
            <v>EST_087</v>
          </cell>
          <cell r="H108" t="str">
            <v>ZTE</v>
          </cell>
        </row>
        <row r="109">
          <cell r="B109" t="str">
            <v>NRD_118</v>
          </cell>
          <cell r="H109" t="str">
            <v>Huawei</v>
          </cell>
        </row>
        <row r="110">
          <cell r="B110" t="str">
            <v>LIT_858</v>
          </cell>
          <cell r="H110" t="str">
            <v>ZTE</v>
          </cell>
        </row>
        <row r="111">
          <cell r="B111" t="str">
            <v>EXN_133</v>
          </cell>
          <cell r="H111" t="str">
            <v>NOKIA</v>
          </cell>
        </row>
        <row r="112">
          <cell r="B112" t="str">
            <v>EXN_227</v>
          </cell>
          <cell r="H112" t="str">
            <v>NOKIA</v>
          </cell>
        </row>
        <row r="113">
          <cell r="B113" t="str">
            <v>NRO_073</v>
          </cell>
          <cell r="H113" t="str">
            <v>NOKIA</v>
          </cell>
        </row>
        <row r="114">
          <cell r="B114" t="str">
            <v>SUO_016</v>
          </cell>
          <cell r="H114" t="str">
            <v>NOKIA</v>
          </cell>
        </row>
        <row r="115">
          <cell r="B115" t="str">
            <v>NRO_085</v>
          </cell>
          <cell r="H115" t="str">
            <v>NOKIA</v>
          </cell>
        </row>
        <row r="116">
          <cell r="B116" t="str">
            <v>SUO_100</v>
          </cell>
          <cell r="H116" t="str">
            <v>NOKIA</v>
          </cell>
        </row>
        <row r="117">
          <cell r="B117" t="str">
            <v>CTR_651</v>
          </cell>
          <cell r="H117" t="str">
            <v>ZTE</v>
          </cell>
        </row>
        <row r="118">
          <cell r="B118" t="str">
            <v>OST_342</v>
          </cell>
          <cell r="H118" t="str">
            <v>Huawei</v>
          </cell>
        </row>
        <row r="119">
          <cell r="B119" t="str">
            <v>CTR_682</v>
          </cell>
          <cell r="H119" t="str">
            <v>ZTE</v>
          </cell>
        </row>
        <row r="120">
          <cell r="B120" t="str">
            <v>CTR_633</v>
          </cell>
          <cell r="H120" t="str">
            <v>ZTE</v>
          </cell>
        </row>
        <row r="121">
          <cell r="B121" t="str">
            <v>CTR_086</v>
          </cell>
          <cell r="H121" t="str">
            <v>ZTE</v>
          </cell>
        </row>
        <row r="122">
          <cell r="B122" t="str">
            <v>CTR_197</v>
          </cell>
          <cell r="H122" t="str">
            <v>ZTE</v>
          </cell>
        </row>
        <row r="123">
          <cell r="B123" t="str">
            <v>LIT_780</v>
          </cell>
          <cell r="H123" t="str">
            <v>ZTE</v>
          </cell>
        </row>
        <row r="124">
          <cell r="B124" t="str">
            <v>CTR_449</v>
          </cell>
          <cell r="H124" t="str">
            <v>ZTE</v>
          </cell>
        </row>
        <row r="125">
          <cell r="B125" t="str">
            <v>EXN_229</v>
          </cell>
          <cell r="H125" t="str">
            <v>NOKIA</v>
          </cell>
        </row>
        <row r="126">
          <cell r="B126" t="str">
            <v>CTR_075</v>
          </cell>
          <cell r="H126" t="str">
            <v>ZTE</v>
          </cell>
        </row>
        <row r="127">
          <cell r="B127" t="str">
            <v>CTR_917</v>
          </cell>
          <cell r="H127" t="str">
            <v>ZTE</v>
          </cell>
        </row>
        <row r="128">
          <cell r="B128" t="str">
            <v>CTR_049</v>
          </cell>
          <cell r="H128" t="str">
            <v>ZTE</v>
          </cell>
        </row>
        <row r="129">
          <cell r="B129" t="str">
            <v>CTR_200</v>
          </cell>
          <cell r="H129" t="str">
            <v>ZTE</v>
          </cell>
        </row>
        <row r="130">
          <cell r="B130" t="str">
            <v>CTR_002</v>
          </cell>
          <cell r="H130" t="str">
            <v>ZTE</v>
          </cell>
        </row>
        <row r="131">
          <cell r="B131" t="str">
            <v>CTR_323</v>
          </cell>
          <cell r="H131" t="str">
            <v>ZTE</v>
          </cell>
        </row>
        <row r="132">
          <cell r="B132" t="str">
            <v>CTR_824</v>
          </cell>
          <cell r="H132" t="str">
            <v>ZTE</v>
          </cell>
        </row>
        <row r="133">
          <cell r="B133" t="str">
            <v>CTR_566</v>
          </cell>
          <cell r="H133" t="str">
            <v>ZTE</v>
          </cell>
        </row>
        <row r="134">
          <cell r="B134" t="str">
            <v>NRO_112</v>
          </cell>
          <cell r="H134" t="str">
            <v>Huawei</v>
          </cell>
        </row>
        <row r="135">
          <cell r="B135" t="str">
            <v>NRO_050</v>
          </cell>
          <cell r="H135" t="str">
            <v>NOKIA</v>
          </cell>
        </row>
        <row r="136">
          <cell r="B136" t="str">
            <v>CTR_939</v>
          </cell>
          <cell r="H136" t="str">
            <v>ZTE</v>
          </cell>
        </row>
        <row r="137">
          <cell r="B137" t="str">
            <v>CTR_865</v>
          </cell>
          <cell r="H137" t="str">
            <v>ZTE</v>
          </cell>
        </row>
        <row r="138">
          <cell r="B138" t="str">
            <v>CTR_726</v>
          </cell>
          <cell r="H138" t="str">
            <v>ZTE</v>
          </cell>
        </row>
        <row r="139">
          <cell r="B139" t="str">
            <v>SUO_231</v>
          </cell>
          <cell r="H139" t="str">
            <v>Huawei</v>
          </cell>
        </row>
        <row r="140">
          <cell r="B140" t="str">
            <v>LIT_753</v>
          </cell>
          <cell r="H140" t="str">
            <v>ZTE</v>
          </cell>
        </row>
        <row r="141">
          <cell r="B141" t="str">
            <v>EXN_194</v>
          </cell>
          <cell r="H141" t="str">
            <v>Huawei</v>
          </cell>
        </row>
        <row r="142">
          <cell r="B142" t="str">
            <v>EST_195</v>
          </cell>
          <cell r="H142" t="str">
            <v>ZTE</v>
          </cell>
        </row>
        <row r="143">
          <cell r="B143" t="str">
            <v>LIT_621</v>
          </cell>
          <cell r="H143" t="str">
            <v>ZTE</v>
          </cell>
        </row>
        <row r="144">
          <cell r="B144" t="str">
            <v>NRD_166</v>
          </cell>
          <cell r="H144" t="str">
            <v>Huawei</v>
          </cell>
        </row>
        <row r="145">
          <cell r="B145" t="str">
            <v>NRD_094</v>
          </cell>
          <cell r="H145" t="str">
            <v>Huawei</v>
          </cell>
        </row>
        <row r="146">
          <cell r="B146" t="str">
            <v>OST_111</v>
          </cell>
          <cell r="H146" t="str">
            <v>Huawei</v>
          </cell>
        </row>
        <row r="147">
          <cell r="B147" t="str">
            <v>NRO_222</v>
          </cell>
          <cell r="H147" t="str">
            <v>Huawei</v>
          </cell>
        </row>
        <row r="148">
          <cell r="B148" t="str">
            <v>NRO_046</v>
          </cell>
          <cell r="H148" t="str">
            <v>NOKIA</v>
          </cell>
        </row>
        <row r="149">
          <cell r="B149" t="str">
            <v>LIT_610</v>
          </cell>
          <cell r="H149" t="str">
            <v>ZTE</v>
          </cell>
        </row>
        <row r="150">
          <cell r="B150" t="str">
            <v>CTR_532</v>
          </cell>
          <cell r="H150" t="str">
            <v>NOKIA</v>
          </cell>
        </row>
        <row r="151">
          <cell r="B151" t="str">
            <v>NRO_248</v>
          </cell>
          <cell r="H151" t="str">
            <v>NOKIA</v>
          </cell>
        </row>
        <row r="152">
          <cell r="B152" t="str">
            <v>SUO_030</v>
          </cell>
          <cell r="H152" t="str">
            <v>NOKIA</v>
          </cell>
        </row>
        <row r="153">
          <cell r="B153" t="str">
            <v>NRD_111</v>
          </cell>
          <cell r="H153" t="str">
            <v>NOKIA</v>
          </cell>
        </row>
        <row r="154">
          <cell r="B154" t="str">
            <v>EST_040</v>
          </cell>
          <cell r="H154" t="str">
            <v>NOKIA</v>
          </cell>
        </row>
        <row r="155">
          <cell r="B155" t="str">
            <v>EXN_274</v>
          </cell>
          <cell r="H155" t="str">
            <v>NOKIA</v>
          </cell>
        </row>
        <row r="156">
          <cell r="B156" t="str">
            <v>CTR_718</v>
          </cell>
          <cell r="H156" t="str">
            <v>ZTE</v>
          </cell>
        </row>
        <row r="157">
          <cell r="B157" t="str">
            <v>NRO_043</v>
          </cell>
          <cell r="H157" t="str">
            <v>NOKIA</v>
          </cell>
        </row>
        <row r="158">
          <cell r="B158" t="str">
            <v>LIT_624</v>
          </cell>
          <cell r="H158" t="str">
            <v>ZTE</v>
          </cell>
        </row>
        <row r="159">
          <cell r="B159" t="str">
            <v>CTR_258</v>
          </cell>
          <cell r="H159" t="str">
            <v>ZTE</v>
          </cell>
        </row>
        <row r="160">
          <cell r="B160" t="str">
            <v>CTR_860</v>
          </cell>
          <cell r="H160" t="str">
            <v>NOKIA</v>
          </cell>
        </row>
        <row r="161">
          <cell r="B161" t="str">
            <v>LIT_728</v>
          </cell>
          <cell r="H161" t="str">
            <v>ZTE</v>
          </cell>
        </row>
        <row r="162">
          <cell r="B162" t="str">
            <v>LIT_825</v>
          </cell>
          <cell r="H162" t="str">
            <v>ZTE</v>
          </cell>
        </row>
        <row r="163">
          <cell r="B163" t="str">
            <v>LIT_409</v>
          </cell>
          <cell r="H163" t="str">
            <v>ZTE</v>
          </cell>
        </row>
        <row r="164">
          <cell r="B164" t="str">
            <v>CTR_133</v>
          </cell>
          <cell r="H164" t="str">
            <v>ZTE</v>
          </cell>
        </row>
        <row r="165">
          <cell r="B165" t="str">
            <v>NRO_068</v>
          </cell>
          <cell r="H165" t="str">
            <v>Huawei</v>
          </cell>
        </row>
        <row r="166">
          <cell r="B166" t="str">
            <v>CTR_849</v>
          </cell>
          <cell r="H166" t="str">
            <v>ZTE</v>
          </cell>
        </row>
        <row r="167">
          <cell r="B167" t="str">
            <v>ADM_078</v>
          </cell>
          <cell r="H167" t="str">
            <v>NOKIA</v>
          </cell>
        </row>
        <row r="168">
          <cell r="B168" t="str">
            <v>LIT_247</v>
          </cell>
          <cell r="H168" t="str">
            <v>ZTE</v>
          </cell>
        </row>
        <row r="169">
          <cell r="B169" t="str">
            <v>OST_071</v>
          </cell>
          <cell r="H169" t="str">
            <v>Huawei</v>
          </cell>
        </row>
        <row r="170">
          <cell r="B170" t="str">
            <v>LIT_407</v>
          </cell>
          <cell r="H170" t="str">
            <v>ZTE</v>
          </cell>
        </row>
        <row r="171">
          <cell r="B171" t="str">
            <v>EXN_152</v>
          </cell>
          <cell r="H171" t="str">
            <v>NOKIA</v>
          </cell>
        </row>
        <row r="172">
          <cell r="B172" t="str">
            <v>NRO_089</v>
          </cell>
          <cell r="H172" t="str">
            <v>NOKIA</v>
          </cell>
        </row>
        <row r="173">
          <cell r="B173" t="str">
            <v>NRO_033</v>
          </cell>
          <cell r="H173" t="str">
            <v>NOKIA</v>
          </cell>
        </row>
        <row r="174">
          <cell r="B174" t="str">
            <v>NRD_089</v>
          </cell>
          <cell r="H174" t="str">
            <v>Huawei</v>
          </cell>
        </row>
        <row r="175">
          <cell r="B175" t="str">
            <v>EXN_172</v>
          </cell>
          <cell r="H175" t="str">
            <v>NOKIA</v>
          </cell>
        </row>
        <row r="176">
          <cell r="B176" t="str">
            <v>OST_186</v>
          </cell>
          <cell r="H176" t="str">
            <v>NOKIA</v>
          </cell>
        </row>
        <row r="177">
          <cell r="B177" t="str">
            <v>SUD_016</v>
          </cell>
          <cell r="H177" t="str">
            <v>ZTE</v>
          </cell>
        </row>
        <row r="178">
          <cell r="B178" t="str">
            <v>ADM_081</v>
          </cell>
          <cell r="H178" t="str">
            <v>NOKIA</v>
          </cell>
        </row>
        <row r="179">
          <cell r="B179" t="str">
            <v>OST_112</v>
          </cell>
          <cell r="H179" t="str">
            <v>Huawei</v>
          </cell>
        </row>
        <row r="180">
          <cell r="B180" t="str">
            <v>SUO_169</v>
          </cell>
          <cell r="H180" t="str">
            <v>Huawei</v>
          </cell>
        </row>
        <row r="181">
          <cell r="B181" t="str">
            <v>NRD_110</v>
          </cell>
          <cell r="H181" t="str">
            <v>NOKIA</v>
          </cell>
        </row>
        <row r="182">
          <cell r="B182" t="str">
            <v>LIT_756</v>
          </cell>
          <cell r="H182" t="str">
            <v>ZTE</v>
          </cell>
        </row>
        <row r="183">
          <cell r="B183" t="str">
            <v>OST_015</v>
          </cell>
          <cell r="H183" t="str">
            <v>Huawei</v>
          </cell>
        </row>
        <row r="184">
          <cell r="B184" t="str">
            <v>OST_261</v>
          </cell>
          <cell r="H184" t="str">
            <v>Huawei</v>
          </cell>
        </row>
        <row r="185">
          <cell r="B185" t="str">
            <v>ADM_148</v>
          </cell>
          <cell r="H185" t="str">
            <v>NOKIA</v>
          </cell>
        </row>
        <row r="186">
          <cell r="B186" t="str">
            <v>NRD_158</v>
          </cell>
          <cell r="H186" t="str">
            <v>Huawei</v>
          </cell>
        </row>
        <row r="187">
          <cell r="B187" t="str">
            <v>LIT_578</v>
          </cell>
          <cell r="H187" t="str">
            <v>ZTE</v>
          </cell>
        </row>
        <row r="188">
          <cell r="B188" t="str">
            <v>NRO_056</v>
          </cell>
          <cell r="H188" t="str">
            <v>NOKIA</v>
          </cell>
        </row>
        <row r="189">
          <cell r="B189" t="str">
            <v>ADM_060</v>
          </cell>
          <cell r="H189" t="str">
            <v>NOKIA</v>
          </cell>
        </row>
        <row r="190">
          <cell r="B190" t="str">
            <v>NRO_079</v>
          </cell>
          <cell r="H190" t="str">
            <v>NOKIA</v>
          </cell>
        </row>
        <row r="191">
          <cell r="B191" t="str">
            <v>LIT_091</v>
          </cell>
          <cell r="H191" t="str">
            <v>ZTE</v>
          </cell>
        </row>
        <row r="192">
          <cell r="B192" t="str">
            <v>SUO_217</v>
          </cell>
          <cell r="H192" t="str">
            <v>Huawei</v>
          </cell>
        </row>
        <row r="193">
          <cell r="B193" t="str">
            <v>EXN_095</v>
          </cell>
          <cell r="H193" t="str">
            <v>NOKIA</v>
          </cell>
        </row>
        <row r="194">
          <cell r="B194" t="str">
            <v>LIT_841</v>
          </cell>
          <cell r="H194" t="str">
            <v>ZTE</v>
          </cell>
        </row>
        <row r="195">
          <cell r="B195" t="str">
            <v>NRO_047</v>
          </cell>
          <cell r="H195" t="str">
            <v>NOKIA</v>
          </cell>
        </row>
        <row r="196">
          <cell r="B196" t="str">
            <v>EXN_235</v>
          </cell>
          <cell r="H196" t="str">
            <v>Huawei</v>
          </cell>
        </row>
        <row r="197">
          <cell r="B197" t="str">
            <v>NRO_030</v>
          </cell>
          <cell r="H197" t="str">
            <v>NOKIA</v>
          </cell>
        </row>
        <row r="198">
          <cell r="B198" t="str">
            <v>SUD_093</v>
          </cell>
          <cell r="H198" t="str">
            <v>ZTE</v>
          </cell>
        </row>
        <row r="199">
          <cell r="B199" t="str">
            <v>NRO_057</v>
          </cell>
          <cell r="H199" t="str">
            <v>NOKIA</v>
          </cell>
        </row>
        <row r="200">
          <cell r="B200" t="str">
            <v>LIT_650</v>
          </cell>
          <cell r="H200" t="str">
            <v>ZTE</v>
          </cell>
        </row>
        <row r="201">
          <cell r="B201" t="str">
            <v>NRO_245</v>
          </cell>
          <cell r="H201" t="str">
            <v>NOKIA</v>
          </cell>
        </row>
        <row r="202">
          <cell r="B202" t="str">
            <v>CTR_383</v>
          </cell>
          <cell r="H202" t="str">
            <v>ZTE</v>
          </cell>
        </row>
        <row r="203">
          <cell r="B203" t="str">
            <v>OST_142</v>
          </cell>
          <cell r="H203" t="str">
            <v>Huawei</v>
          </cell>
        </row>
        <row r="204">
          <cell r="B204" t="str">
            <v>NRO_015</v>
          </cell>
          <cell r="H204" t="str">
            <v>NOKIA</v>
          </cell>
        </row>
        <row r="205">
          <cell r="B205" t="str">
            <v>LIT_271</v>
          </cell>
          <cell r="H205" t="str">
            <v>ZTE</v>
          </cell>
        </row>
        <row r="206">
          <cell r="B206" t="str">
            <v>OST_084</v>
          </cell>
          <cell r="H206" t="str">
            <v>Huawei</v>
          </cell>
        </row>
        <row r="207">
          <cell r="B207" t="str">
            <v>SUD_094</v>
          </cell>
          <cell r="H207" t="str">
            <v>ZTE</v>
          </cell>
        </row>
        <row r="208">
          <cell r="B208" t="str">
            <v>NRD_067</v>
          </cell>
          <cell r="H208" t="str">
            <v>Huawei</v>
          </cell>
        </row>
        <row r="209">
          <cell r="B209" t="str">
            <v>EST_012</v>
          </cell>
          <cell r="H209" t="str">
            <v>NOKIA</v>
          </cell>
        </row>
        <row r="210">
          <cell r="B210" t="str">
            <v>SUO_015</v>
          </cell>
          <cell r="H210" t="str">
            <v>NOKIA</v>
          </cell>
        </row>
        <row r="211">
          <cell r="B211" t="str">
            <v>LIT_585</v>
          </cell>
          <cell r="H211" t="str">
            <v>ZTE</v>
          </cell>
        </row>
        <row r="212">
          <cell r="B212" t="str">
            <v>NRO_255</v>
          </cell>
          <cell r="H212" t="str">
            <v>NOKIA</v>
          </cell>
        </row>
        <row r="213">
          <cell r="B213" t="str">
            <v>LIT_708</v>
          </cell>
          <cell r="H213" t="str">
            <v>ZTE</v>
          </cell>
        </row>
        <row r="214">
          <cell r="B214" t="str">
            <v>LIT_139</v>
          </cell>
          <cell r="H214" t="str">
            <v>ZTE</v>
          </cell>
        </row>
        <row r="215">
          <cell r="B215" t="str">
            <v>EST_185</v>
          </cell>
          <cell r="H215" t="str">
            <v>NOKIA</v>
          </cell>
        </row>
        <row r="216">
          <cell r="B216" t="str">
            <v>NRD_101</v>
          </cell>
          <cell r="H216" t="str">
            <v>Huawei</v>
          </cell>
        </row>
        <row r="217">
          <cell r="B217" t="str">
            <v>LIT_531</v>
          </cell>
          <cell r="H217" t="str">
            <v>ZTE</v>
          </cell>
        </row>
        <row r="218">
          <cell r="B218" t="str">
            <v>CTR_725</v>
          </cell>
          <cell r="H218" t="str">
            <v>ZTE</v>
          </cell>
        </row>
        <row r="219">
          <cell r="B219" t="str">
            <v>SUO_241</v>
          </cell>
          <cell r="H219" t="str">
            <v>Huawei</v>
          </cell>
        </row>
        <row r="220">
          <cell r="B220" t="str">
            <v>CTR_652</v>
          </cell>
          <cell r="H220" t="str">
            <v>ZTE</v>
          </cell>
        </row>
        <row r="221">
          <cell r="B221" t="str">
            <v>CTR_778</v>
          </cell>
          <cell r="H221" t="str">
            <v>ZTE</v>
          </cell>
        </row>
        <row r="222">
          <cell r="B222" t="str">
            <v>NRD_039</v>
          </cell>
          <cell r="H222" t="str">
            <v>Huawei</v>
          </cell>
        </row>
        <row r="223">
          <cell r="B223" t="str">
            <v>LIT_261</v>
          </cell>
          <cell r="H223" t="str">
            <v>ZTE</v>
          </cell>
        </row>
        <row r="224">
          <cell r="B224" t="str">
            <v>OST_227</v>
          </cell>
          <cell r="H224" t="str">
            <v>Huawei</v>
          </cell>
        </row>
        <row r="225">
          <cell r="B225" t="str">
            <v>CTR_707</v>
          </cell>
          <cell r="H225" t="str">
            <v>ZTE</v>
          </cell>
        </row>
        <row r="226">
          <cell r="B226" t="str">
            <v>NRD_082</v>
          </cell>
          <cell r="H226" t="str">
            <v>Huawei</v>
          </cell>
        </row>
        <row r="227">
          <cell r="B227" t="str">
            <v>SUO_232</v>
          </cell>
          <cell r="H227" t="str">
            <v>Huawei</v>
          </cell>
        </row>
        <row r="228">
          <cell r="B228" t="str">
            <v>SUD_037</v>
          </cell>
          <cell r="H228" t="str">
            <v>NOKIA</v>
          </cell>
        </row>
        <row r="229">
          <cell r="B229" t="str">
            <v>EXN_360</v>
          </cell>
          <cell r="H229" t="str">
            <v>Huawei</v>
          </cell>
        </row>
        <row r="230">
          <cell r="B230" t="str">
            <v>OST_169</v>
          </cell>
          <cell r="H230" t="str">
            <v>Huawei</v>
          </cell>
        </row>
        <row r="231">
          <cell r="B231" t="str">
            <v>NRD_139</v>
          </cell>
          <cell r="H231" t="str">
            <v>Huawei</v>
          </cell>
        </row>
        <row r="232">
          <cell r="B232" t="str">
            <v>LIT_583</v>
          </cell>
          <cell r="H232" t="str">
            <v>ZTE</v>
          </cell>
        </row>
        <row r="233">
          <cell r="B233" t="str">
            <v>LIT_663</v>
          </cell>
          <cell r="H233" t="str">
            <v>ZTE</v>
          </cell>
        </row>
        <row r="234">
          <cell r="B234" t="str">
            <v>LIT_738</v>
          </cell>
          <cell r="H234" t="str">
            <v>ZTE</v>
          </cell>
        </row>
        <row r="235">
          <cell r="B235" t="str">
            <v>LIT_563</v>
          </cell>
          <cell r="H235" t="str">
            <v>ZTE</v>
          </cell>
        </row>
        <row r="236">
          <cell r="B236" t="str">
            <v>LIT_596</v>
          </cell>
          <cell r="H236" t="str">
            <v>ZTE</v>
          </cell>
        </row>
        <row r="237">
          <cell r="B237" t="str">
            <v>NRO_013</v>
          </cell>
          <cell r="H237" t="str">
            <v>NOKIA</v>
          </cell>
        </row>
        <row r="238">
          <cell r="B238" t="str">
            <v>EXN_082</v>
          </cell>
          <cell r="H238" t="str">
            <v>Huawei</v>
          </cell>
        </row>
        <row r="239">
          <cell r="B239" t="str">
            <v>CTR_833</v>
          </cell>
          <cell r="H239" t="str">
            <v>ZTE</v>
          </cell>
        </row>
        <row r="240">
          <cell r="B240" t="str">
            <v>LIT_773</v>
          </cell>
          <cell r="H240" t="str">
            <v>ZTE</v>
          </cell>
        </row>
        <row r="241">
          <cell r="B241" t="str">
            <v>SUO_210</v>
          </cell>
          <cell r="H241" t="str">
            <v>Huawei</v>
          </cell>
        </row>
        <row r="242">
          <cell r="B242" t="str">
            <v>LIT_680</v>
          </cell>
          <cell r="H242" t="str">
            <v>ZTE</v>
          </cell>
        </row>
        <row r="243">
          <cell r="B243" t="str">
            <v>EXN_145</v>
          </cell>
          <cell r="H243" t="str">
            <v>Huawei</v>
          </cell>
        </row>
        <row r="244">
          <cell r="B244" t="str">
            <v>LIT_838</v>
          </cell>
          <cell r="H244" t="str">
            <v>ZTE</v>
          </cell>
        </row>
        <row r="245">
          <cell r="B245" t="str">
            <v>CTR_046</v>
          </cell>
          <cell r="H245" t="str">
            <v>ZTE</v>
          </cell>
        </row>
        <row r="246">
          <cell r="B246" t="str">
            <v>NRD_141</v>
          </cell>
          <cell r="H246" t="str">
            <v>Huawei</v>
          </cell>
        </row>
        <row r="247">
          <cell r="B247" t="str">
            <v>EXN_153</v>
          </cell>
          <cell r="H247" t="str">
            <v>Huawei</v>
          </cell>
        </row>
        <row r="248">
          <cell r="B248" t="str">
            <v>SUD_056</v>
          </cell>
          <cell r="H248" t="str">
            <v>NOKIA</v>
          </cell>
        </row>
        <row r="249">
          <cell r="B249" t="str">
            <v>NRD_091</v>
          </cell>
          <cell r="H249" t="str">
            <v>NOKIA</v>
          </cell>
        </row>
        <row r="250">
          <cell r="B250" t="str">
            <v>EXN_275</v>
          </cell>
          <cell r="H250" t="str">
            <v>NOKIA</v>
          </cell>
        </row>
        <row r="251">
          <cell r="B251" t="str">
            <v>NRD_036</v>
          </cell>
          <cell r="H251" t="str">
            <v>NOKIA</v>
          </cell>
        </row>
        <row r="252">
          <cell r="B252" t="str">
            <v>EST_115</v>
          </cell>
          <cell r="H252" t="str">
            <v>NOKIA</v>
          </cell>
        </row>
        <row r="253">
          <cell r="B253" t="str">
            <v>NRD_062</v>
          </cell>
          <cell r="H253" t="str">
            <v>Huawei</v>
          </cell>
        </row>
        <row r="254">
          <cell r="B254" t="str">
            <v>NRD_174</v>
          </cell>
          <cell r="H254" t="str">
            <v>Huawei</v>
          </cell>
        </row>
        <row r="255">
          <cell r="B255" t="str">
            <v>LIT_025</v>
          </cell>
          <cell r="H255" t="str">
            <v>ZTE</v>
          </cell>
        </row>
        <row r="256">
          <cell r="B256" t="str">
            <v>ADM_071</v>
          </cell>
          <cell r="H256" t="str">
            <v>Huawei</v>
          </cell>
        </row>
        <row r="257">
          <cell r="B257" t="str">
            <v>CTR_061</v>
          </cell>
          <cell r="H257" t="str">
            <v>ZTE</v>
          </cell>
        </row>
        <row r="258">
          <cell r="B258" t="str">
            <v>LIT_087</v>
          </cell>
          <cell r="H258" t="str">
            <v>ZTE</v>
          </cell>
        </row>
        <row r="259">
          <cell r="B259" t="str">
            <v>LIT_041</v>
          </cell>
          <cell r="H259" t="str">
            <v>ZTE</v>
          </cell>
        </row>
        <row r="260">
          <cell r="B260" t="str">
            <v>LIT_377</v>
          </cell>
          <cell r="H260" t="str">
            <v>ZTE</v>
          </cell>
        </row>
        <row r="261">
          <cell r="B261" t="str">
            <v>LIT_249</v>
          </cell>
          <cell r="H261" t="str">
            <v>ZTE</v>
          </cell>
        </row>
        <row r="262">
          <cell r="B262" t="str">
            <v>CTR_521</v>
          </cell>
          <cell r="H262" t="str">
            <v>ZTE</v>
          </cell>
        </row>
        <row r="263">
          <cell r="B263" t="str">
            <v>NRD_072</v>
          </cell>
          <cell r="H263" t="str">
            <v>Huawei</v>
          </cell>
        </row>
        <row r="264">
          <cell r="B264" t="str">
            <v>LIT_737</v>
          </cell>
          <cell r="H264" t="str">
            <v>ZTE</v>
          </cell>
        </row>
        <row r="265">
          <cell r="B265" t="str">
            <v>EXN_197</v>
          </cell>
          <cell r="H265" t="str">
            <v>Huawei</v>
          </cell>
        </row>
        <row r="266">
          <cell r="B266" t="str">
            <v>EST_152</v>
          </cell>
          <cell r="H266" t="str">
            <v>ZTE</v>
          </cell>
        </row>
        <row r="267">
          <cell r="B267" t="str">
            <v>NRO_135</v>
          </cell>
          <cell r="H267" t="str">
            <v>Huawei</v>
          </cell>
        </row>
        <row r="268">
          <cell r="B268" t="str">
            <v>CTR_762</v>
          </cell>
          <cell r="H268" t="str">
            <v>ZTE</v>
          </cell>
        </row>
        <row r="269">
          <cell r="B269" t="str">
            <v>CTR_723</v>
          </cell>
          <cell r="H269" t="str">
            <v>ZTE</v>
          </cell>
        </row>
        <row r="270">
          <cell r="B270" t="str">
            <v>EST_025</v>
          </cell>
          <cell r="H270" t="str">
            <v>ZTE</v>
          </cell>
        </row>
        <row r="271">
          <cell r="B271" t="str">
            <v>LIT_638</v>
          </cell>
          <cell r="H271" t="str">
            <v>ZTE</v>
          </cell>
        </row>
        <row r="272">
          <cell r="B272" t="str">
            <v>NRO_059</v>
          </cell>
          <cell r="H272" t="str">
            <v>Huawei</v>
          </cell>
        </row>
        <row r="273">
          <cell r="B273" t="str">
            <v>EST_143</v>
          </cell>
          <cell r="H273" t="str">
            <v>ZTE</v>
          </cell>
        </row>
        <row r="274">
          <cell r="B274" t="str">
            <v>LIT_366</v>
          </cell>
          <cell r="H274" t="str">
            <v>ZTE</v>
          </cell>
        </row>
        <row r="275">
          <cell r="B275" t="str">
            <v>NRO_243</v>
          </cell>
          <cell r="H275" t="str">
            <v>Huawei</v>
          </cell>
        </row>
        <row r="276">
          <cell r="B276" t="str">
            <v>CTR_122</v>
          </cell>
          <cell r="H276" t="str">
            <v>ZTE</v>
          </cell>
        </row>
        <row r="277">
          <cell r="B277" t="str">
            <v>LIT_632</v>
          </cell>
          <cell r="H277" t="str">
            <v>ZTE</v>
          </cell>
        </row>
        <row r="278">
          <cell r="B278" t="str">
            <v>EST_051</v>
          </cell>
          <cell r="H278" t="str">
            <v>ZTE</v>
          </cell>
        </row>
        <row r="279">
          <cell r="B279" t="str">
            <v>LIT_519</v>
          </cell>
          <cell r="H279" t="str">
            <v>NOKIA</v>
          </cell>
        </row>
        <row r="280">
          <cell r="B280" t="str">
            <v>LIT_280</v>
          </cell>
          <cell r="H280" t="str">
            <v>ZTE</v>
          </cell>
        </row>
        <row r="281">
          <cell r="B281" t="str">
            <v>NRD_255</v>
          </cell>
          <cell r="H281" t="str">
            <v>Huawei</v>
          </cell>
        </row>
        <row r="282">
          <cell r="B282" t="str">
            <v>CTR_851</v>
          </cell>
          <cell r="H282" t="str">
            <v>ZTE</v>
          </cell>
        </row>
        <row r="283">
          <cell r="B283" t="str">
            <v>CTR_462</v>
          </cell>
          <cell r="H283" t="str">
            <v>ZTE</v>
          </cell>
        </row>
        <row r="284">
          <cell r="B284" t="str">
            <v>LIT_698</v>
          </cell>
          <cell r="H284" t="str">
            <v>ZTE</v>
          </cell>
        </row>
        <row r="285">
          <cell r="B285" t="str">
            <v>NRD_189</v>
          </cell>
          <cell r="H285" t="str">
            <v>Huawei</v>
          </cell>
        </row>
        <row r="286">
          <cell r="B286" t="str">
            <v>LIT_225</v>
          </cell>
          <cell r="H286" t="str">
            <v>NOKIA</v>
          </cell>
        </row>
        <row r="287">
          <cell r="B287" t="str">
            <v>CTR_717</v>
          </cell>
          <cell r="H287" t="str">
            <v>ZTE</v>
          </cell>
        </row>
        <row r="288">
          <cell r="B288" t="str">
            <v>LIT_554</v>
          </cell>
          <cell r="H288" t="str">
            <v>ZTE</v>
          </cell>
        </row>
        <row r="289">
          <cell r="B289" t="str">
            <v>CTR_247</v>
          </cell>
          <cell r="H289" t="str">
            <v>ZTE</v>
          </cell>
        </row>
        <row r="290">
          <cell r="B290" t="str">
            <v>SUO_114</v>
          </cell>
          <cell r="H290" t="str">
            <v>Huawei</v>
          </cell>
        </row>
        <row r="291">
          <cell r="B291" t="str">
            <v>NRD_134</v>
          </cell>
          <cell r="H291" t="str">
            <v>Huawei</v>
          </cell>
        </row>
        <row r="292">
          <cell r="B292" t="str">
            <v>LIT_746</v>
          </cell>
          <cell r="H292" t="str">
            <v>ZTE</v>
          </cell>
        </row>
        <row r="293">
          <cell r="B293" t="str">
            <v>EXN_251</v>
          </cell>
          <cell r="H293" t="str">
            <v>NOKIA</v>
          </cell>
        </row>
        <row r="294">
          <cell r="B294" t="str">
            <v>ADM_073</v>
          </cell>
          <cell r="H294" t="str">
            <v>Huawei</v>
          </cell>
        </row>
        <row r="295">
          <cell r="B295" t="str">
            <v>NRO_127</v>
          </cell>
          <cell r="H295" t="str">
            <v>Huawei</v>
          </cell>
        </row>
        <row r="296">
          <cell r="B296" t="str">
            <v>EST_120</v>
          </cell>
          <cell r="H296" t="str">
            <v>ZTE</v>
          </cell>
        </row>
        <row r="297">
          <cell r="B297" t="str">
            <v>CTR_669</v>
          </cell>
          <cell r="H297" t="str">
            <v>ZTE</v>
          </cell>
        </row>
        <row r="298">
          <cell r="B298" t="str">
            <v>LIT_098</v>
          </cell>
          <cell r="H298" t="str">
            <v>ZTE</v>
          </cell>
        </row>
        <row r="299">
          <cell r="B299" t="str">
            <v>EST_069</v>
          </cell>
          <cell r="H299" t="str">
            <v>ZTE</v>
          </cell>
        </row>
        <row r="300">
          <cell r="B300" t="str">
            <v>OST_102</v>
          </cell>
          <cell r="H300" t="str">
            <v>Huawei</v>
          </cell>
        </row>
        <row r="301">
          <cell r="B301" t="str">
            <v>EXN_160</v>
          </cell>
          <cell r="H301" t="str">
            <v>NOKIA</v>
          </cell>
        </row>
        <row r="302">
          <cell r="B302" t="str">
            <v>LIT_267</v>
          </cell>
          <cell r="H302" t="str">
            <v>ZTE</v>
          </cell>
        </row>
        <row r="303">
          <cell r="B303" t="str">
            <v>ADM_157</v>
          </cell>
          <cell r="H303" t="str">
            <v>Huawei</v>
          </cell>
        </row>
        <row r="304">
          <cell r="B304" t="str">
            <v>NRD_149</v>
          </cell>
          <cell r="H304" t="str">
            <v>Huawei</v>
          </cell>
        </row>
        <row r="305">
          <cell r="B305" t="str">
            <v>OST_064</v>
          </cell>
          <cell r="H305" t="str">
            <v>Huawei</v>
          </cell>
        </row>
        <row r="306">
          <cell r="B306" t="str">
            <v>SUO_112</v>
          </cell>
          <cell r="H306" t="str">
            <v>Huawei</v>
          </cell>
        </row>
        <row r="307">
          <cell r="B307" t="str">
            <v>EST_015</v>
          </cell>
          <cell r="H307" t="str">
            <v>NOKIA</v>
          </cell>
        </row>
        <row r="308">
          <cell r="B308" t="str">
            <v>SUO_133</v>
          </cell>
          <cell r="H308" t="str">
            <v>NOKIA</v>
          </cell>
        </row>
        <row r="309">
          <cell r="B309" t="str">
            <v>LIT_616</v>
          </cell>
          <cell r="H309" t="str">
            <v>ZTE</v>
          </cell>
        </row>
        <row r="310">
          <cell r="B310" t="str">
            <v>LIT_103</v>
          </cell>
          <cell r="H310" t="str">
            <v>ZTE</v>
          </cell>
        </row>
        <row r="311">
          <cell r="B311" t="str">
            <v>LIT_763</v>
          </cell>
          <cell r="H311" t="str">
            <v>ZTE</v>
          </cell>
        </row>
        <row r="312">
          <cell r="B312" t="str">
            <v>CTR_080</v>
          </cell>
          <cell r="H312" t="str">
            <v>ZTE</v>
          </cell>
        </row>
        <row r="313">
          <cell r="B313" t="str">
            <v>NRO_029</v>
          </cell>
          <cell r="H313" t="str">
            <v>Huawei</v>
          </cell>
        </row>
        <row r="314">
          <cell r="B314" t="str">
            <v>EST_010</v>
          </cell>
          <cell r="H314" t="str">
            <v>NOKIA</v>
          </cell>
        </row>
        <row r="315">
          <cell r="B315" t="str">
            <v>CTR_670</v>
          </cell>
          <cell r="H315" t="str">
            <v>ZTE</v>
          </cell>
        </row>
        <row r="316">
          <cell r="B316" t="str">
            <v>CTR_791</v>
          </cell>
          <cell r="H316" t="str">
            <v>ZTE</v>
          </cell>
        </row>
        <row r="317">
          <cell r="B317" t="str">
            <v>CTR_629</v>
          </cell>
          <cell r="H317" t="str">
            <v>ZTE</v>
          </cell>
        </row>
        <row r="318">
          <cell r="B318" t="str">
            <v>CTR_897</v>
          </cell>
          <cell r="H318" t="str">
            <v>ZTE</v>
          </cell>
        </row>
        <row r="319">
          <cell r="B319" t="str">
            <v>EST_201</v>
          </cell>
          <cell r="H319" t="str">
            <v>ZTE</v>
          </cell>
        </row>
        <row r="320">
          <cell r="B320" t="str">
            <v>EXN_208</v>
          </cell>
          <cell r="H320" t="str">
            <v>NOKIA</v>
          </cell>
        </row>
        <row r="321">
          <cell r="B321" t="str">
            <v>CTR_746</v>
          </cell>
          <cell r="H321" t="str">
            <v>ZTE</v>
          </cell>
        </row>
        <row r="322">
          <cell r="B322" t="str">
            <v>LIT_278</v>
          </cell>
          <cell r="H322" t="str">
            <v>ZTE</v>
          </cell>
        </row>
        <row r="323">
          <cell r="B323" t="str">
            <v>SUO_071</v>
          </cell>
          <cell r="H323" t="str">
            <v>Huawei</v>
          </cell>
        </row>
        <row r="324">
          <cell r="B324" t="str">
            <v>CTR_777</v>
          </cell>
          <cell r="H324" t="str">
            <v>ZTE</v>
          </cell>
        </row>
        <row r="325">
          <cell r="B325" t="str">
            <v>CTR_896</v>
          </cell>
          <cell r="H325" t="str">
            <v>ZTE</v>
          </cell>
        </row>
        <row r="326">
          <cell r="B326" t="str">
            <v>EXN_086</v>
          </cell>
          <cell r="H326" t="str">
            <v>Huawei</v>
          </cell>
        </row>
        <row r="327">
          <cell r="B327" t="str">
            <v>CTR_310</v>
          </cell>
          <cell r="H327" t="str">
            <v>ZTE</v>
          </cell>
        </row>
        <row r="328">
          <cell r="B328" t="str">
            <v>EXN_064</v>
          </cell>
          <cell r="H328" t="str">
            <v>Huawei</v>
          </cell>
        </row>
        <row r="329">
          <cell r="B329" t="str">
            <v>CTR_237</v>
          </cell>
          <cell r="H329" t="str">
            <v>ZTE</v>
          </cell>
        </row>
        <row r="330">
          <cell r="B330" t="str">
            <v>CTR_378</v>
          </cell>
          <cell r="H330" t="str">
            <v>ZTE</v>
          </cell>
        </row>
        <row r="331">
          <cell r="B331" t="str">
            <v>CTR_419</v>
          </cell>
          <cell r="H331" t="str">
            <v>ZTE</v>
          </cell>
        </row>
        <row r="332">
          <cell r="B332" t="str">
            <v>NRD_116</v>
          </cell>
          <cell r="H332" t="str">
            <v>Huawei</v>
          </cell>
        </row>
        <row r="333">
          <cell r="B333" t="str">
            <v>LIT_598</v>
          </cell>
          <cell r="H333" t="str">
            <v>ZTE</v>
          </cell>
        </row>
        <row r="334">
          <cell r="B334" t="str">
            <v>SUD_066</v>
          </cell>
          <cell r="H334" t="str">
            <v>NOKIA</v>
          </cell>
        </row>
        <row r="335">
          <cell r="B335" t="str">
            <v>EXN_143</v>
          </cell>
          <cell r="H335" t="str">
            <v>Huawei</v>
          </cell>
        </row>
        <row r="336">
          <cell r="B336" t="str">
            <v>NRO_113</v>
          </cell>
          <cell r="H336" t="str">
            <v>Huawei</v>
          </cell>
        </row>
        <row r="337">
          <cell r="B337" t="str">
            <v>EST_118</v>
          </cell>
          <cell r="H337" t="str">
            <v>ZTE</v>
          </cell>
        </row>
        <row r="338">
          <cell r="B338" t="str">
            <v>ADM_112</v>
          </cell>
          <cell r="H338" t="str">
            <v>NOKIA</v>
          </cell>
        </row>
        <row r="339">
          <cell r="B339" t="str">
            <v>ADM_066</v>
          </cell>
          <cell r="H339" t="str">
            <v>NOKIA</v>
          </cell>
        </row>
        <row r="340">
          <cell r="B340" t="str">
            <v>EST_103</v>
          </cell>
          <cell r="H340" t="str">
            <v>NOKIA</v>
          </cell>
        </row>
        <row r="341">
          <cell r="B341" t="str">
            <v>EST_084</v>
          </cell>
          <cell r="H341" t="str">
            <v>NOKIA</v>
          </cell>
        </row>
        <row r="342">
          <cell r="B342" t="str">
            <v>ADM_001</v>
          </cell>
          <cell r="H342" t="str">
            <v>Huawei</v>
          </cell>
        </row>
        <row r="343">
          <cell r="B343" t="str">
            <v>OST_176</v>
          </cell>
          <cell r="H343" t="str">
            <v>Huawei</v>
          </cell>
        </row>
        <row r="344">
          <cell r="B344" t="str">
            <v>CTR_675</v>
          </cell>
          <cell r="H344" t="str">
            <v>ZTE</v>
          </cell>
        </row>
        <row r="345">
          <cell r="B345" t="str">
            <v>SUD_204</v>
          </cell>
          <cell r="H345" t="str">
            <v>NOKIA</v>
          </cell>
        </row>
        <row r="346">
          <cell r="B346" t="str">
            <v>EXN_017</v>
          </cell>
          <cell r="H346" t="str">
            <v>NOKIA</v>
          </cell>
        </row>
        <row r="347">
          <cell r="B347" t="str">
            <v>NRD_055</v>
          </cell>
          <cell r="H347" t="str">
            <v>NOKIA</v>
          </cell>
        </row>
        <row r="348">
          <cell r="B348" t="str">
            <v>EXN_090</v>
          </cell>
          <cell r="H348" t="str">
            <v>Huawei</v>
          </cell>
        </row>
        <row r="349">
          <cell r="B349" t="str">
            <v>SUD_052</v>
          </cell>
          <cell r="H349" t="str">
            <v>NOKIA</v>
          </cell>
        </row>
        <row r="350">
          <cell r="B350" t="str">
            <v>CTR_427</v>
          </cell>
          <cell r="H350" t="str">
            <v>ZTE</v>
          </cell>
        </row>
        <row r="351">
          <cell r="B351" t="str">
            <v>LIT_217</v>
          </cell>
          <cell r="H351" t="str">
            <v>ZTE</v>
          </cell>
        </row>
        <row r="352">
          <cell r="B352" t="str">
            <v>EST_063</v>
          </cell>
          <cell r="H352" t="str">
            <v>NOKIA</v>
          </cell>
        </row>
        <row r="353">
          <cell r="B353" t="str">
            <v>ADM_153</v>
          </cell>
          <cell r="H353" t="str">
            <v>NOKIA</v>
          </cell>
        </row>
        <row r="354">
          <cell r="B354" t="str">
            <v>NRD_128</v>
          </cell>
          <cell r="H354" t="str">
            <v>NOKIA</v>
          </cell>
        </row>
        <row r="355">
          <cell r="B355" t="str">
            <v>SUD_007</v>
          </cell>
          <cell r="H355" t="str">
            <v>ZTE</v>
          </cell>
        </row>
        <row r="356">
          <cell r="B356" t="str">
            <v>SUO_224</v>
          </cell>
          <cell r="H356" t="str">
            <v>Huawei</v>
          </cell>
        </row>
        <row r="357">
          <cell r="B357" t="str">
            <v>EST_073</v>
          </cell>
          <cell r="H357" t="str">
            <v>NOKIA</v>
          </cell>
        </row>
        <row r="358">
          <cell r="B358" t="str">
            <v>CTR_088</v>
          </cell>
          <cell r="H358" t="str">
            <v>ZTE</v>
          </cell>
        </row>
        <row r="359">
          <cell r="B359" t="str">
            <v>CTR_846</v>
          </cell>
          <cell r="H359" t="str">
            <v>ZTE</v>
          </cell>
        </row>
        <row r="360">
          <cell r="B360" t="str">
            <v>EXN_071</v>
          </cell>
          <cell r="H360" t="str">
            <v>Huawei</v>
          </cell>
        </row>
        <row r="361">
          <cell r="B361" t="str">
            <v>NRD_183</v>
          </cell>
          <cell r="H361" t="str">
            <v>Huawei</v>
          </cell>
        </row>
        <row r="362">
          <cell r="B362" t="str">
            <v>NRD_076</v>
          </cell>
          <cell r="H362" t="str">
            <v>Huawei</v>
          </cell>
        </row>
        <row r="363">
          <cell r="B363" t="str">
            <v>EST_008</v>
          </cell>
          <cell r="H363" t="str">
            <v>NOKIA</v>
          </cell>
        </row>
        <row r="364">
          <cell r="B364" t="str">
            <v>LIT_733</v>
          </cell>
          <cell r="H364" t="str">
            <v>ZTE</v>
          </cell>
        </row>
        <row r="365">
          <cell r="B365" t="str">
            <v>CTR_557</v>
          </cell>
          <cell r="H365" t="str">
            <v>ZTE</v>
          </cell>
        </row>
        <row r="366">
          <cell r="B366" t="str">
            <v>SUO_013</v>
          </cell>
          <cell r="H366" t="str">
            <v>NOKIA</v>
          </cell>
        </row>
        <row r="367">
          <cell r="B367" t="str">
            <v>NRO_012</v>
          </cell>
          <cell r="H367" t="str">
            <v>NOKIA</v>
          </cell>
        </row>
        <row r="368">
          <cell r="B368" t="str">
            <v>EXN_043</v>
          </cell>
          <cell r="H368" t="str">
            <v>NOKIA</v>
          </cell>
        </row>
        <row r="369">
          <cell r="B369" t="str">
            <v>NRO_237</v>
          </cell>
          <cell r="H369" t="str">
            <v>NOKIA</v>
          </cell>
        </row>
        <row r="370">
          <cell r="B370" t="str">
            <v>EST_011</v>
          </cell>
          <cell r="H370" t="str">
            <v>NOKIA</v>
          </cell>
        </row>
        <row r="371">
          <cell r="B371" t="str">
            <v>SUO_186</v>
          </cell>
          <cell r="H371" t="str">
            <v>Huawei</v>
          </cell>
        </row>
        <row r="372">
          <cell r="B372" t="str">
            <v>EXN_108</v>
          </cell>
          <cell r="H372" t="str">
            <v>NOKIA</v>
          </cell>
        </row>
        <row r="373">
          <cell r="B373" t="str">
            <v>ADM_103</v>
          </cell>
          <cell r="H373" t="str">
            <v>NOKIA</v>
          </cell>
        </row>
        <row r="374">
          <cell r="B374" t="str">
            <v>EXN_169</v>
          </cell>
          <cell r="H374" t="str">
            <v>NOKIA</v>
          </cell>
        </row>
        <row r="375">
          <cell r="B375" t="str">
            <v>OST_263</v>
          </cell>
          <cell r="H375" t="str">
            <v>NOKIA</v>
          </cell>
        </row>
        <row r="376">
          <cell r="B376" t="str">
            <v>LIT_153</v>
          </cell>
          <cell r="H376" t="str">
            <v>ZTE</v>
          </cell>
        </row>
        <row r="377">
          <cell r="B377" t="str">
            <v>EXN_125</v>
          </cell>
          <cell r="H377" t="str">
            <v>NOKIA</v>
          </cell>
        </row>
        <row r="378">
          <cell r="B378" t="str">
            <v>LIT_778</v>
          </cell>
          <cell r="H378" t="str">
            <v>ZTE</v>
          </cell>
        </row>
        <row r="379">
          <cell r="B379" t="str">
            <v>SUD_050</v>
          </cell>
          <cell r="H379" t="str">
            <v>NOKIA</v>
          </cell>
        </row>
        <row r="380">
          <cell r="B380" t="str">
            <v>OST_167</v>
          </cell>
          <cell r="H380" t="str">
            <v>NOKIA</v>
          </cell>
        </row>
        <row r="381">
          <cell r="B381" t="str">
            <v>CTR_604</v>
          </cell>
          <cell r="H381" t="str">
            <v>ZTE</v>
          </cell>
        </row>
        <row r="382">
          <cell r="B382" t="str">
            <v>CTR_475</v>
          </cell>
          <cell r="H382" t="str">
            <v>ZTE</v>
          </cell>
        </row>
        <row r="383">
          <cell r="B383" t="str">
            <v>CTR_448</v>
          </cell>
          <cell r="H383" t="str">
            <v>ZTE</v>
          </cell>
        </row>
        <row r="384">
          <cell r="B384" t="str">
            <v>EXN_008</v>
          </cell>
          <cell r="H384" t="str">
            <v>NOKIA</v>
          </cell>
        </row>
        <row r="385">
          <cell r="B385" t="str">
            <v>SUO_170</v>
          </cell>
          <cell r="H385" t="str">
            <v>Huawei</v>
          </cell>
        </row>
        <row r="386">
          <cell r="B386" t="str">
            <v>CTR_720</v>
          </cell>
          <cell r="H386" t="str">
            <v>ZTE</v>
          </cell>
        </row>
        <row r="387">
          <cell r="B387" t="str">
            <v>EST_021</v>
          </cell>
          <cell r="H387" t="str">
            <v>NOKIA</v>
          </cell>
        </row>
        <row r="388">
          <cell r="B388" t="str">
            <v>SUO_110</v>
          </cell>
          <cell r="H388" t="str">
            <v>Huawei</v>
          </cell>
        </row>
        <row r="389">
          <cell r="B389" t="str">
            <v>CTR_709</v>
          </cell>
          <cell r="H389" t="str">
            <v>ZTE</v>
          </cell>
        </row>
        <row r="390">
          <cell r="B390" t="str">
            <v>NRD_117</v>
          </cell>
          <cell r="H390" t="str">
            <v>Huawei</v>
          </cell>
        </row>
        <row r="391">
          <cell r="B391" t="str">
            <v>NRO_258</v>
          </cell>
          <cell r="H391" t="str">
            <v>NOKIA</v>
          </cell>
        </row>
        <row r="392">
          <cell r="B392" t="str">
            <v>CTR_852</v>
          </cell>
          <cell r="H392" t="str">
            <v>ZTE</v>
          </cell>
        </row>
        <row r="393">
          <cell r="B393" t="str">
            <v>EXN_045</v>
          </cell>
          <cell r="H393" t="str">
            <v>Huawei</v>
          </cell>
        </row>
        <row r="394">
          <cell r="B394" t="str">
            <v>ADM_038</v>
          </cell>
          <cell r="H394" t="str">
            <v>NOKIA</v>
          </cell>
        </row>
        <row r="395">
          <cell r="B395" t="str">
            <v>CTR_414</v>
          </cell>
          <cell r="H395" t="str">
            <v>ZTE</v>
          </cell>
        </row>
        <row r="396">
          <cell r="B396" t="str">
            <v>ADM_109</v>
          </cell>
          <cell r="H396" t="str">
            <v>NOKIA</v>
          </cell>
        </row>
        <row r="397">
          <cell r="B397" t="str">
            <v>SUO_115</v>
          </cell>
          <cell r="H397" t="str">
            <v>Huawei</v>
          </cell>
        </row>
        <row r="398">
          <cell r="B398" t="str">
            <v>SUO_235</v>
          </cell>
          <cell r="H398" t="str">
            <v>Huawei</v>
          </cell>
        </row>
        <row r="399">
          <cell r="B399" t="str">
            <v>CTR_843</v>
          </cell>
          <cell r="H399" t="str">
            <v>ZTE</v>
          </cell>
        </row>
        <row r="400">
          <cell r="B400" t="str">
            <v>EXN_142</v>
          </cell>
          <cell r="H400" t="str">
            <v>NOKIA</v>
          </cell>
        </row>
        <row r="401">
          <cell r="B401" t="str">
            <v>CTR_198</v>
          </cell>
          <cell r="H401" t="str">
            <v>ZTE</v>
          </cell>
        </row>
        <row r="402">
          <cell r="B402" t="str">
            <v>CTR_474</v>
          </cell>
          <cell r="H402" t="str">
            <v>ZTE</v>
          </cell>
        </row>
        <row r="403">
          <cell r="B403" t="str">
            <v>NRO_129</v>
          </cell>
          <cell r="H403" t="str">
            <v>Huawei</v>
          </cell>
        </row>
        <row r="404">
          <cell r="B404" t="str">
            <v>LIT_428</v>
          </cell>
          <cell r="H404" t="str">
            <v>ZTE</v>
          </cell>
        </row>
        <row r="405">
          <cell r="B405" t="str">
            <v>EXN_021</v>
          </cell>
          <cell r="H405" t="str">
            <v>NOKIA</v>
          </cell>
        </row>
        <row r="406">
          <cell r="B406" t="str">
            <v>NRO_092</v>
          </cell>
          <cell r="H406" t="str">
            <v>NOKIA</v>
          </cell>
        </row>
        <row r="407">
          <cell r="B407" t="str">
            <v>NRD_025</v>
          </cell>
          <cell r="H407" t="str">
            <v>NOKIA</v>
          </cell>
        </row>
        <row r="408">
          <cell r="B408" t="str">
            <v>EST_144</v>
          </cell>
          <cell r="H408" t="str">
            <v>ZTE</v>
          </cell>
        </row>
        <row r="409">
          <cell r="B409" t="str">
            <v>CTR_169</v>
          </cell>
          <cell r="H409" t="str">
            <v>NOKIA</v>
          </cell>
        </row>
        <row r="410">
          <cell r="B410" t="str">
            <v>NRD_057</v>
          </cell>
          <cell r="H410" t="str">
            <v>NOKIA</v>
          </cell>
        </row>
        <row r="411">
          <cell r="B411" t="str">
            <v>ADM_064</v>
          </cell>
          <cell r="H411" t="str">
            <v>NOKIA</v>
          </cell>
        </row>
        <row r="412">
          <cell r="B412" t="str">
            <v>NRO_061</v>
          </cell>
          <cell r="H412" t="str">
            <v>Huawei</v>
          </cell>
        </row>
        <row r="413">
          <cell r="B413" t="str">
            <v>ADM_067</v>
          </cell>
          <cell r="H413" t="str">
            <v>NOKIA</v>
          </cell>
        </row>
        <row r="414">
          <cell r="B414" t="str">
            <v>OST_016</v>
          </cell>
          <cell r="H414" t="str">
            <v>Huawei</v>
          </cell>
        </row>
        <row r="415">
          <cell r="B415" t="str">
            <v>CTR_375</v>
          </cell>
          <cell r="H415" t="str">
            <v>ZTE</v>
          </cell>
        </row>
        <row r="416">
          <cell r="B416" t="str">
            <v>SUO_195</v>
          </cell>
          <cell r="H416" t="str">
            <v>Huawei</v>
          </cell>
        </row>
        <row r="417">
          <cell r="B417" t="str">
            <v>CTR_699</v>
          </cell>
          <cell r="H417" t="str">
            <v>NOKIA</v>
          </cell>
        </row>
        <row r="418">
          <cell r="B418" t="str">
            <v>NRO_090</v>
          </cell>
          <cell r="H418" t="str">
            <v>NOKIA</v>
          </cell>
        </row>
        <row r="419">
          <cell r="B419" t="str">
            <v>EST_043</v>
          </cell>
          <cell r="H419" t="str">
            <v>NOKIA</v>
          </cell>
        </row>
        <row r="420">
          <cell r="B420" t="str">
            <v>NRO_123</v>
          </cell>
          <cell r="H420" t="str">
            <v>Huawei</v>
          </cell>
        </row>
        <row r="421">
          <cell r="B421" t="str">
            <v>EST_124</v>
          </cell>
          <cell r="H421" t="str">
            <v>ZTE</v>
          </cell>
        </row>
        <row r="422">
          <cell r="B422" t="str">
            <v>ADM_130</v>
          </cell>
          <cell r="H422" t="str">
            <v>NOKIA</v>
          </cell>
        </row>
        <row r="423">
          <cell r="B423" t="str">
            <v>CTR_436</v>
          </cell>
          <cell r="H423" t="str">
            <v>NOKIA</v>
          </cell>
        </row>
        <row r="424">
          <cell r="B424" t="str">
            <v>NRO_023</v>
          </cell>
          <cell r="H424" t="str">
            <v>NOKIA</v>
          </cell>
        </row>
        <row r="425">
          <cell r="B425" t="str">
            <v>EST_018</v>
          </cell>
          <cell r="H425" t="str">
            <v>NOKIA</v>
          </cell>
        </row>
        <row r="426">
          <cell r="B426" t="str">
            <v>NRO_081</v>
          </cell>
          <cell r="H426" t="str">
            <v>NOKIA</v>
          </cell>
        </row>
        <row r="427">
          <cell r="B427" t="str">
            <v>EST_096</v>
          </cell>
          <cell r="H427" t="str">
            <v>NOKIA</v>
          </cell>
        </row>
        <row r="428">
          <cell r="B428" t="str">
            <v>CTR_177</v>
          </cell>
          <cell r="H428" t="str">
            <v>NOKIA</v>
          </cell>
        </row>
        <row r="429">
          <cell r="B429" t="str">
            <v>OST_046</v>
          </cell>
          <cell r="H429" t="str">
            <v>Huawei</v>
          </cell>
        </row>
        <row r="430">
          <cell r="B430" t="str">
            <v>NRO_259</v>
          </cell>
          <cell r="H430" t="str">
            <v>NOKIA</v>
          </cell>
        </row>
        <row r="431">
          <cell r="B431" t="str">
            <v>CTR_300</v>
          </cell>
          <cell r="H431" t="str">
            <v>NOKIA</v>
          </cell>
        </row>
        <row r="432">
          <cell r="B432" t="str">
            <v>ADM_100</v>
          </cell>
          <cell r="H432" t="str">
            <v>NOKIA</v>
          </cell>
        </row>
        <row r="433">
          <cell r="B433" t="str">
            <v>NRO_091</v>
          </cell>
          <cell r="H433" t="str">
            <v>NOKIA</v>
          </cell>
        </row>
        <row r="434">
          <cell r="B434" t="str">
            <v>NRD_015</v>
          </cell>
          <cell r="H434" t="str">
            <v>NOKIA</v>
          </cell>
        </row>
        <row r="435">
          <cell r="B435" t="str">
            <v>NRO_238</v>
          </cell>
          <cell r="H435" t="str">
            <v>NOKIA</v>
          </cell>
        </row>
        <row r="436">
          <cell r="B436" t="str">
            <v>EXN_024</v>
          </cell>
          <cell r="H436" t="str">
            <v>NOKIA</v>
          </cell>
        </row>
        <row r="437">
          <cell r="B437" t="str">
            <v>NRO_005</v>
          </cell>
          <cell r="H437" t="str">
            <v>NOKIA</v>
          </cell>
        </row>
        <row r="438">
          <cell r="B438" t="str">
            <v>LIT_134</v>
          </cell>
          <cell r="H438" t="str">
            <v>NOKIA</v>
          </cell>
        </row>
        <row r="439">
          <cell r="B439" t="str">
            <v>LIT_136</v>
          </cell>
          <cell r="H439" t="str">
            <v>NOKIA</v>
          </cell>
        </row>
        <row r="440">
          <cell r="B440" t="str">
            <v>CTR_560</v>
          </cell>
          <cell r="H440" t="str">
            <v>ZTE</v>
          </cell>
        </row>
        <row r="441">
          <cell r="B441" t="str">
            <v>OST_214</v>
          </cell>
          <cell r="H441" t="str">
            <v>Huawei</v>
          </cell>
        </row>
        <row r="442">
          <cell r="B442" t="str">
            <v>ADM_033</v>
          </cell>
          <cell r="H442" t="str">
            <v>Huawei</v>
          </cell>
        </row>
        <row r="443">
          <cell r="B443" t="str">
            <v>NRO_041</v>
          </cell>
          <cell r="H443" t="str">
            <v>NOKIA</v>
          </cell>
        </row>
        <row r="444">
          <cell r="B444" t="str">
            <v>ADM_015</v>
          </cell>
          <cell r="H444" t="str">
            <v>NOKIA</v>
          </cell>
        </row>
        <row r="445">
          <cell r="B445" t="str">
            <v>CTR_301</v>
          </cell>
          <cell r="H445" t="str">
            <v>NOKIA</v>
          </cell>
        </row>
        <row r="446">
          <cell r="B446" t="str">
            <v>EXN_356</v>
          </cell>
          <cell r="H446" t="str">
            <v>Huawei</v>
          </cell>
        </row>
        <row r="447">
          <cell r="B447" t="str">
            <v>ADM_141</v>
          </cell>
          <cell r="H447" t="str">
            <v>NOKIA</v>
          </cell>
        </row>
        <row r="448">
          <cell r="B448" t="str">
            <v>EXN_250</v>
          </cell>
          <cell r="H448" t="str">
            <v>Huawei</v>
          </cell>
        </row>
        <row r="449">
          <cell r="B449" t="str">
            <v>SUD_163</v>
          </cell>
          <cell r="H449" t="str">
            <v>NOKIA</v>
          </cell>
        </row>
        <row r="450">
          <cell r="B450" t="str">
            <v>SUD_205</v>
          </cell>
          <cell r="H450" t="str">
            <v>NOKIA</v>
          </cell>
        </row>
        <row r="451">
          <cell r="B451" t="str">
            <v>NRD_188</v>
          </cell>
          <cell r="H451" t="str">
            <v>Huawei</v>
          </cell>
        </row>
        <row r="452">
          <cell r="B452" t="str">
            <v>SUD_159</v>
          </cell>
          <cell r="H452" t="str">
            <v>NOKIA</v>
          </cell>
        </row>
        <row r="453">
          <cell r="B453" t="str">
            <v>CTR_269</v>
          </cell>
          <cell r="H453" t="str">
            <v>ZTE</v>
          </cell>
        </row>
        <row r="454">
          <cell r="B454" t="str">
            <v>OST_115</v>
          </cell>
          <cell r="H454" t="str">
            <v>NOKIA</v>
          </cell>
        </row>
        <row r="455">
          <cell r="B455" t="str">
            <v>LIT_462</v>
          </cell>
          <cell r="H455" t="str">
            <v>NOKIA</v>
          </cell>
        </row>
        <row r="456">
          <cell r="B456" t="str">
            <v>EXN_224</v>
          </cell>
          <cell r="H456" t="str">
            <v>NOKIA</v>
          </cell>
        </row>
        <row r="457">
          <cell r="B457" t="str">
            <v>CTR_406</v>
          </cell>
          <cell r="H457" t="str">
            <v>NOKIA</v>
          </cell>
        </row>
        <row r="458">
          <cell r="B458" t="str">
            <v>ADM_122</v>
          </cell>
          <cell r="H458" t="str">
            <v>NOKIA</v>
          </cell>
        </row>
        <row r="459">
          <cell r="B459" t="str">
            <v>NRD_153</v>
          </cell>
          <cell r="H459" t="str">
            <v>NOKIA</v>
          </cell>
        </row>
        <row r="460">
          <cell r="B460" t="str">
            <v>CTR_1055</v>
          </cell>
          <cell r="H460" t="str">
            <v>ZTE</v>
          </cell>
        </row>
        <row r="461">
          <cell r="B461" t="str">
            <v>LIT_073</v>
          </cell>
          <cell r="H461" t="str">
            <v>ZTE</v>
          </cell>
        </row>
        <row r="462">
          <cell r="B462" t="str">
            <v>LIT_125</v>
          </cell>
          <cell r="H462" t="str">
            <v>ZTE</v>
          </cell>
        </row>
        <row r="463">
          <cell r="B463" t="str">
            <v>CTR_487</v>
          </cell>
          <cell r="H463" t="str">
            <v>ZTE</v>
          </cell>
        </row>
        <row r="464">
          <cell r="B464" t="str">
            <v>LIT_212</v>
          </cell>
          <cell r="H464" t="str">
            <v>NOKIA</v>
          </cell>
        </row>
        <row r="465">
          <cell r="B465" t="str">
            <v>SUO_234</v>
          </cell>
          <cell r="H465" t="str">
            <v>Huawei</v>
          </cell>
        </row>
        <row r="466">
          <cell r="B466" t="str">
            <v>SUD_161</v>
          </cell>
          <cell r="H466" t="str">
            <v>NOKIA</v>
          </cell>
        </row>
        <row r="467">
          <cell r="B467" t="str">
            <v>SUO_150</v>
          </cell>
          <cell r="H467" t="str">
            <v>NOKIA</v>
          </cell>
        </row>
        <row r="468">
          <cell r="B468" t="str">
            <v>SUD_257</v>
          </cell>
          <cell r="H468" t="str">
            <v>NOKIA</v>
          </cell>
        </row>
        <row r="469">
          <cell r="B469" t="str">
            <v>CTR_076</v>
          </cell>
          <cell r="H469" t="str">
            <v>ZTE</v>
          </cell>
        </row>
        <row r="470">
          <cell r="B470" t="str">
            <v>ADM_068</v>
          </cell>
          <cell r="H470" t="str">
            <v>NOKIA</v>
          </cell>
        </row>
        <row r="471">
          <cell r="B471" t="str">
            <v>NRD_152</v>
          </cell>
          <cell r="H471" t="str">
            <v>NOKIA</v>
          </cell>
        </row>
        <row r="472">
          <cell r="B472" t="str">
            <v>CTR_661</v>
          </cell>
          <cell r="H472" t="str">
            <v>ZTE</v>
          </cell>
        </row>
        <row r="473">
          <cell r="B473" t="str">
            <v>LIT_033</v>
          </cell>
          <cell r="H473" t="str">
            <v>ZTE</v>
          </cell>
        </row>
        <row r="474">
          <cell r="B474" t="str">
            <v>LIT_642</v>
          </cell>
          <cell r="H474" t="str">
            <v>ZTE</v>
          </cell>
        </row>
        <row r="475">
          <cell r="B475" t="str">
            <v>CTR_784</v>
          </cell>
          <cell r="H475" t="str">
            <v>NOKIA</v>
          </cell>
        </row>
        <row r="476">
          <cell r="B476" t="str">
            <v>CTR_038</v>
          </cell>
          <cell r="H476" t="str">
            <v>ZTE</v>
          </cell>
        </row>
        <row r="477">
          <cell r="B477" t="str">
            <v>CTR_576</v>
          </cell>
          <cell r="H477" t="str">
            <v>ZTE</v>
          </cell>
        </row>
        <row r="478">
          <cell r="B478" t="str">
            <v>ADM_021</v>
          </cell>
          <cell r="H478" t="str">
            <v>NOKIA</v>
          </cell>
        </row>
        <row r="479">
          <cell r="B479" t="str">
            <v>CTR_196</v>
          </cell>
          <cell r="H479" t="str">
            <v>ZTE</v>
          </cell>
        </row>
        <row r="480">
          <cell r="B480" t="str">
            <v>OST_172</v>
          </cell>
          <cell r="H480" t="str">
            <v>Huawei</v>
          </cell>
        </row>
        <row r="481">
          <cell r="B481" t="str">
            <v>LIT_442</v>
          </cell>
          <cell r="H481" t="str">
            <v>ZTE</v>
          </cell>
        </row>
        <row r="482">
          <cell r="B482" t="str">
            <v>EXN_029</v>
          </cell>
          <cell r="H482" t="str">
            <v>NOKIA</v>
          </cell>
        </row>
        <row r="483">
          <cell r="B483" t="str">
            <v>LIT_420</v>
          </cell>
          <cell r="H483" t="str">
            <v>ZTE</v>
          </cell>
        </row>
        <row r="484">
          <cell r="B484" t="str">
            <v>CTR_210</v>
          </cell>
          <cell r="H484" t="str">
            <v>ZTE</v>
          </cell>
        </row>
        <row r="485">
          <cell r="B485" t="str">
            <v>OST_093</v>
          </cell>
          <cell r="H485" t="str">
            <v>NOKIA</v>
          </cell>
        </row>
        <row r="486">
          <cell r="B486" t="str">
            <v>EST_013</v>
          </cell>
          <cell r="H486" t="str">
            <v>NOKIA</v>
          </cell>
        </row>
        <row r="487">
          <cell r="B487" t="str">
            <v>SUD_120</v>
          </cell>
          <cell r="H487" t="str">
            <v>NOKIA</v>
          </cell>
        </row>
        <row r="488">
          <cell r="B488" t="str">
            <v>ADM_045</v>
          </cell>
          <cell r="H488" t="str">
            <v>NOKIA</v>
          </cell>
        </row>
        <row r="489">
          <cell r="B489" t="str">
            <v>ADM_138</v>
          </cell>
          <cell r="H489" t="str">
            <v>NOKIA</v>
          </cell>
        </row>
        <row r="490">
          <cell r="B490" t="str">
            <v>CTR_010</v>
          </cell>
          <cell r="H490" t="str">
            <v>ZTE</v>
          </cell>
        </row>
        <row r="491">
          <cell r="B491" t="str">
            <v>EXN_010</v>
          </cell>
          <cell r="H491" t="str">
            <v>Huawei</v>
          </cell>
        </row>
        <row r="492">
          <cell r="B492" t="str">
            <v>CTR_369</v>
          </cell>
          <cell r="H492" t="str">
            <v>ZTE</v>
          </cell>
        </row>
        <row r="493">
          <cell r="B493" t="str">
            <v>ADM_133</v>
          </cell>
          <cell r="H493" t="str">
            <v>NOKIA</v>
          </cell>
        </row>
        <row r="494">
          <cell r="B494" t="str">
            <v>SUD_222</v>
          </cell>
          <cell r="H494" t="str">
            <v>NOKIA</v>
          </cell>
        </row>
        <row r="495">
          <cell r="B495" t="str">
            <v>CTR_285</v>
          </cell>
          <cell r="H495" t="str">
            <v>ZTE</v>
          </cell>
        </row>
        <row r="496">
          <cell r="B496" t="str">
            <v>ADM_149</v>
          </cell>
          <cell r="H496" t="str">
            <v>NOKIA</v>
          </cell>
        </row>
        <row r="497">
          <cell r="B497" t="str">
            <v>CTR_466</v>
          </cell>
          <cell r="H497" t="str">
            <v>ZTE</v>
          </cell>
        </row>
        <row r="498">
          <cell r="B498" t="str">
            <v>SUD_092</v>
          </cell>
          <cell r="H498" t="str">
            <v>ZTE</v>
          </cell>
        </row>
        <row r="499">
          <cell r="B499" t="str">
            <v>ADM_042</v>
          </cell>
          <cell r="H499" t="str">
            <v>NOKIA</v>
          </cell>
        </row>
        <row r="500">
          <cell r="B500" t="str">
            <v>CTR_389</v>
          </cell>
          <cell r="H500" t="str">
            <v>ZTE</v>
          </cell>
        </row>
        <row r="501">
          <cell r="B501" t="str">
            <v>CTR_029</v>
          </cell>
          <cell r="H501" t="str">
            <v>ZTE</v>
          </cell>
        </row>
        <row r="502">
          <cell r="B502" t="str">
            <v>CTR_035</v>
          </cell>
          <cell r="H502" t="str">
            <v>ZTE</v>
          </cell>
        </row>
        <row r="503">
          <cell r="B503" t="str">
            <v>SUO_183</v>
          </cell>
          <cell r="H503" t="str">
            <v>Huawei</v>
          </cell>
        </row>
        <row r="504">
          <cell r="B504" t="str">
            <v>NRO_253</v>
          </cell>
          <cell r="H504" t="str">
            <v>Huawei</v>
          </cell>
        </row>
        <row r="505">
          <cell r="B505" t="str">
            <v>NRO_227</v>
          </cell>
          <cell r="H505" t="str">
            <v>Huawei</v>
          </cell>
        </row>
        <row r="506">
          <cell r="B506" t="str">
            <v>EST_122</v>
          </cell>
          <cell r="H506" t="str">
            <v>NOKIA</v>
          </cell>
        </row>
        <row r="507">
          <cell r="B507" t="str">
            <v>ADM_041</v>
          </cell>
          <cell r="H507" t="str">
            <v>NOKIA</v>
          </cell>
        </row>
        <row r="508">
          <cell r="B508" t="str">
            <v>SUD_226</v>
          </cell>
          <cell r="H508" t="str">
            <v>NOKIA</v>
          </cell>
        </row>
        <row r="509">
          <cell r="B509" t="str">
            <v>NRO_093</v>
          </cell>
          <cell r="H509" t="str">
            <v>NOKIA</v>
          </cell>
        </row>
        <row r="510">
          <cell r="B510" t="str">
            <v>EST_053</v>
          </cell>
          <cell r="H510" t="str">
            <v>NOKIA</v>
          </cell>
        </row>
        <row r="511">
          <cell r="B511" t="str">
            <v>ADM_065</v>
          </cell>
          <cell r="H511" t="str">
            <v>NOKIA</v>
          </cell>
        </row>
        <row r="512">
          <cell r="B512" t="str">
            <v>ADM_052</v>
          </cell>
          <cell r="H512" t="str">
            <v>NOKIA</v>
          </cell>
        </row>
        <row r="513">
          <cell r="B513" t="str">
            <v>ADM_063</v>
          </cell>
          <cell r="H513" t="str">
            <v>NOKIA</v>
          </cell>
        </row>
        <row r="514">
          <cell r="B514" t="str">
            <v>EXN_085</v>
          </cell>
          <cell r="H514" t="str">
            <v>Huawei</v>
          </cell>
        </row>
        <row r="515">
          <cell r="B515" t="str">
            <v>EXN_049</v>
          </cell>
          <cell r="H515" t="str">
            <v>NOKIA</v>
          </cell>
        </row>
        <row r="516">
          <cell r="B516" t="str">
            <v>OST_158</v>
          </cell>
          <cell r="H516" t="str">
            <v>NOKIA</v>
          </cell>
        </row>
        <row r="517">
          <cell r="B517" t="str">
            <v>NRO_098</v>
          </cell>
          <cell r="H517" t="str">
            <v>NOKIA</v>
          </cell>
        </row>
        <row r="518">
          <cell r="B518" t="str">
            <v>NRD_154</v>
          </cell>
          <cell r="H518" t="str">
            <v>NOKIA</v>
          </cell>
        </row>
        <row r="519">
          <cell r="B519" t="str">
            <v>NRO_039</v>
          </cell>
          <cell r="H519" t="str">
            <v>NOKIA</v>
          </cell>
        </row>
        <row r="520">
          <cell r="B520" t="str">
            <v>EXN_034</v>
          </cell>
          <cell r="H520" t="str">
            <v>NOKIA</v>
          </cell>
        </row>
        <row r="521">
          <cell r="B521" t="str">
            <v>SUO_238</v>
          </cell>
          <cell r="H521" t="str">
            <v>Huawei</v>
          </cell>
        </row>
        <row r="522">
          <cell r="B522" t="str">
            <v>EXN_041</v>
          </cell>
          <cell r="H522" t="str">
            <v>NOKIA</v>
          </cell>
        </row>
        <row r="523">
          <cell r="B523" t="str">
            <v>EXN_161</v>
          </cell>
          <cell r="H523" t="str">
            <v>NOKIA</v>
          </cell>
        </row>
        <row r="524">
          <cell r="B524" t="str">
            <v>LIT_630</v>
          </cell>
          <cell r="H524" t="str">
            <v>ZTE</v>
          </cell>
        </row>
        <row r="525">
          <cell r="B525" t="str">
            <v>EXN_171</v>
          </cell>
          <cell r="H525" t="str">
            <v>NOKIA</v>
          </cell>
        </row>
        <row r="526">
          <cell r="B526" t="str">
            <v>NRO_246</v>
          </cell>
          <cell r="H526" t="str">
            <v>NOKIA</v>
          </cell>
        </row>
        <row r="527">
          <cell r="B527" t="str">
            <v>NRO_018</v>
          </cell>
          <cell r="H527" t="str">
            <v>NOKIA</v>
          </cell>
        </row>
        <row r="528">
          <cell r="B528" t="str">
            <v>NRO_024</v>
          </cell>
          <cell r="H528" t="str">
            <v>NOKIA</v>
          </cell>
        </row>
        <row r="529">
          <cell r="B529" t="str">
            <v>NRO_101</v>
          </cell>
          <cell r="H529" t="str">
            <v>NOKIA</v>
          </cell>
        </row>
        <row r="530">
          <cell r="B530" t="str">
            <v>LIT_037</v>
          </cell>
          <cell r="H530" t="str">
            <v>ZTE</v>
          </cell>
        </row>
        <row r="531">
          <cell r="B531" t="str">
            <v>LIT_856</v>
          </cell>
          <cell r="H531" t="str">
            <v>ZTE</v>
          </cell>
        </row>
        <row r="532">
          <cell r="B532" t="str">
            <v>LIT_398</v>
          </cell>
          <cell r="H532" t="str">
            <v>ZTE</v>
          </cell>
        </row>
        <row r="533">
          <cell r="B533" t="str">
            <v>LIT_344</v>
          </cell>
          <cell r="H533" t="str">
            <v>ZTE</v>
          </cell>
        </row>
        <row r="534">
          <cell r="B534" t="str">
            <v>LIT_401</v>
          </cell>
          <cell r="H534" t="str">
            <v>ZTE</v>
          </cell>
        </row>
        <row r="535">
          <cell r="B535" t="str">
            <v>LIT_365</v>
          </cell>
          <cell r="H535" t="str">
            <v>ZTE</v>
          </cell>
        </row>
        <row r="536">
          <cell r="B536" t="str">
            <v>LIT_056</v>
          </cell>
          <cell r="H536" t="str">
            <v>ZTE</v>
          </cell>
        </row>
        <row r="537">
          <cell r="B537" t="str">
            <v>LIT_164</v>
          </cell>
          <cell r="H537" t="str">
            <v>ZTE</v>
          </cell>
        </row>
        <row r="538">
          <cell r="B538" t="str">
            <v>LIT_775</v>
          </cell>
          <cell r="H538" t="str">
            <v>ZTE</v>
          </cell>
        </row>
        <row r="539">
          <cell r="B539" t="str">
            <v>LIT_024</v>
          </cell>
          <cell r="H539" t="str">
            <v>ZTE</v>
          </cell>
        </row>
        <row r="540">
          <cell r="B540" t="str">
            <v>LIT_160</v>
          </cell>
          <cell r="H540" t="str">
            <v>ZTE</v>
          </cell>
        </row>
        <row r="541">
          <cell r="B541" t="str">
            <v>LIT_264</v>
          </cell>
          <cell r="H541" t="str">
            <v>ZTE</v>
          </cell>
        </row>
        <row r="542">
          <cell r="B542" t="str">
            <v>LIT_221</v>
          </cell>
          <cell r="H542" t="str">
            <v>ZTE</v>
          </cell>
        </row>
        <row r="543">
          <cell r="B543" t="str">
            <v>OST_293</v>
          </cell>
          <cell r="H543" t="str">
            <v>NOKIA</v>
          </cell>
        </row>
        <row r="544">
          <cell r="B544" t="str">
            <v>LIT_730</v>
          </cell>
          <cell r="H544" t="str">
            <v>ZTE</v>
          </cell>
        </row>
        <row r="545">
          <cell r="B545" t="str">
            <v>NRO_009</v>
          </cell>
          <cell r="H545" t="str">
            <v>NOKIA</v>
          </cell>
        </row>
        <row r="546">
          <cell r="B546" t="str">
            <v>LIT_490</v>
          </cell>
          <cell r="H546" t="str">
            <v>ZTE</v>
          </cell>
        </row>
        <row r="547">
          <cell r="B547" t="str">
            <v>LIT_265</v>
          </cell>
          <cell r="H547" t="str">
            <v>ZTE</v>
          </cell>
        </row>
        <row r="548">
          <cell r="B548" t="str">
            <v>LIT_373</v>
          </cell>
          <cell r="H548" t="str">
            <v>ZTE</v>
          </cell>
        </row>
        <row r="549">
          <cell r="B549" t="str">
            <v>LIT_732</v>
          </cell>
          <cell r="H549" t="str">
            <v>ZTE</v>
          </cell>
        </row>
        <row r="550">
          <cell r="B550" t="str">
            <v>LIT_397</v>
          </cell>
          <cell r="H550" t="str">
            <v>ZTE</v>
          </cell>
        </row>
        <row r="551">
          <cell r="B551" t="str">
            <v>LIT_827</v>
          </cell>
          <cell r="H551" t="str">
            <v>ZTE</v>
          </cell>
        </row>
        <row r="552">
          <cell r="B552" t="str">
            <v>LIT_080</v>
          </cell>
          <cell r="H552" t="str">
            <v>ZTE</v>
          </cell>
        </row>
        <row r="553">
          <cell r="B553" t="str">
            <v>LIT_285</v>
          </cell>
          <cell r="H553" t="str">
            <v>ZTE</v>
          </cell>
        </row>
        <row r="554">
          <cell r="B554" t="str">
            <v>LIT_248</v>
          </cell>
          <cell r="H554" t="str">
            <v>ZTE</v>
          </cell>
        </row>
        <row r="555">
          <cell r="B555" t="str">
            <v>LIT_276</v>
          </cell>
          <cell r="H555" t="str">
            <v>ZTE</v>
          </cell>
        </row>
        <row r="556">
          <cell r="B556" t="str">
            <v>LIT_851</v>
          </cell>
          <cell r="H556" t="str">
            <v>ZTE</v>
          </cell>
        </row>
        <row r="557">
          <cell r="B557" t="str">
            <v>CTR_599</v>
          </cell>
          <cell r="H557" t="str">
            <v>ZTE</v>
          </cell>
        </row>
        <row r="558">
          <cell r="B558" t="str">
            <v>LIT_576</v>
          </cell>
          <cell r="H558" t="str">
            <v>ZTE</v>
          </cell>
        </row>
        <row r="559">
          <cell r="B559" t="str">
            <v>LIT_432</v>
          </cell>
          <cell r="H559" t="str">
            <v>ZTE</v>
          </cell>
        </row>
        <row r="560">
          <cell r="B560" t="str">
            <v>NRO_021</v>
          </cell>
          <cell r="H560" t="str">
            <v>NOKIA</v>
          </cell>
        </row>
        <row r="561">
          <cell r="B561" t="str">
            <v>LIT_619</v>
          </cell>
          <cell r="H561" t="str">
            <v>ZTE</v>
          </cell>
        </row>
        <row r="562">
          <cell r="B562" t="str">
            <v>LIT_210</v>
          </cell>
          <cell r="H562" t="str">
            <v>ZTE</v>
          </cell>
        </row>
        <row r="563">
          <cell r="B563" t="str">
            <v>LIT_376</v>
          </cell>
          <cell r="H563" t="str">
            <v>ZTE</v>
          </cell>
        </row>
        <row r="564">
          <cell r="B564" t="str">
            <v>NRO_044</v>
          </cell>
          <cell r="H564" t="str">
            <v>NOKIA</v>
          </cell>
        </row>
        <row r="565">
          <cell r="B565" t="str">
            <v>LIT_652</v>
          </cell>
          <cell r="H565" t="str">
            <v>ZTE</v>
          </cell>
        </row>
        <row r="566">
          <cell r="B566" t="str">
            <v>LIT_010</v>
          </cell>
          <cell r="H566" t="str">
            <v>ZTE</v>
          </cell>
        </row>
        <row r="567">
          <cell r="B567" t="str">
            <v>NRO_218</v>
          </cell>
          <cell r="H567" t="str">
            <v>NOKIA</v>
          </cell>
        </row>
        <row r="568">
          <cell r="B568" t="str">
            <v>LIT_224</v>
          </cell>
          <cell r="H568" t="str">
            <v>ZTE</v>
          </cell>
        </row>
        <row r="569">
          <cell r="B569" t="str">
            <v>LIT_837</v>
          </cell>
          <cell r="H569" t="str">
            <v>ZTE</v>
          </cell>
        </row>
        <row r="570">
          <cell r="B570" t="str">
            <v>LIT_671</v>
          </cell>
          <cell r="H570" t="str">
            <v>ZTE</v>
          </cell>
        </row>
        <row r="571">
          <cell r="B571" t="str">
            <v>CTR_097</v>
          </cell>
          <cell r="H571" t="str">
            <v>NOKIA</v>
          </cell>
        </row>
        <row r="572">
          <cell r="B572" t="str">
            <v>NRD_059</v>
          </cell>
          <cell r="H572" t="str">
            <v>NOKIA</v>
          </cell>
        </row>
        <row r="573">
          <cell r="B573" t="str">
            <v>NRO_233</v>
          </cell>
          <cell r="H573" t="str">
            <v>NOKIA</v>
          </cell>
        </row>
        <row r="574">
          <cell r="B574" t="str">
            <v>NRO_236</v>
          </cell>
          <cell r="H574" t="str">
            <v>NOKIA</v>
          </cell>
        </row>
        <row r="575">
          <cell r="B575" t="str">
            <v>CTR_276</v>
          </cell>
          <cell r="H575" t="str">
            <v>ZTE</v>
          </cell>
        </row>
        <row r="576">
          <cell r="B576" t="str">
            <v>ADM_144</v>
          </cell>
          <cell r="H576" t="str">
            <v>NOKIA</v>
          </cell>
        </row>
        <row r="577">
          <cell r="B577" t="str">
            <v>LIT_751</v>
          </cell>
          <cell r="H577" t="str">
            <v>ZTE</v>
          </cell>
        </row>
        <row r="578">
          <cell r="B578" t="str">
            <v>EXN_002</v>
          </cell>
          <cell r="H578" t="str">
            <v>Huawei</v>
          </cell>
        </row>
        <row r="579">
          <cell r="B579" t="str">
            <v>EST_042</v>
          </cell>
          <cell r="H579" t="str">
            <v>NOKIA</v>
          </cell>
        </row>
        <row r="580">
          <cell r="B580" t="str">
            <v>NRO_231</v>
          </cell>
          <cell r="H580" t="str">
            <v>NOKIA</v>
          </cell>
        </row>
        <row r="581">
          <cell r="B581" t="str">
            <v>ADM_128</v>
          </cell>
          <cell r="H581" t="str">
            <v>NOKIA</v>
          </cell>
        </row>
        <row r="582">
          <cell r="B582" t="str">
            <v>LIT_444</v>
          </cell>
          <cell r="H582" t="str">
            <v>ZTE</v>
          </cell>
        </row>
        <row r="583">
          <cell r="B583" t="str">
            <v>CTR_546</v>
          </cell>
          <cell r="H583" t="str">
            <v>NOKIA</v>
          </cell>
        </row>
        <row r="584">
          <cell r="B584" t="str">
            <v>EST_048</v>
          </cell>
          <cell r="H584" t="str">
            <v>NOKIA</v>
          </cell>
        </row>
        <row r="585">
          <cell r="B585" t="str">
            <v>SUO_165</v>
          </cell>
          <cell r="H585" t="str">
            <v>NOKIA</v>
          </cell>
        </row>
        <row r="586">
          <cell r="B586" t="str">
            <v>CTR_547</v>
          </cell>
          <cell r="H586" t="str">
            <v>NOKIA</v>
          </cell>
        </row>
        <row r="587">
          <cell r="B587" t="str">
            <v>SUO_230</v>
          </cell>
          <cell r="H587" t="str">
            <v>Huawei</v>
          </cell>
        </row>
        <row r="588">
          <cell r="B588" t="str">
            <v>SUO_006</v>
          </cell>
          <cell r="H588" t="str">
            <v>Huawei</v>
          </cell>
        </row>
        <row r="589">
          <cell r="B589" t="str">
            <v>SUO_125</v>
          </cell>
          <cell r="H589" t="str">
            <v>Huawei</v>
          </cell>
        </row>
        <row r="590">
          <cell r="B590" t="str">
            <v>OST_224</v>
          </cell>
          <cell r="H590" t="str">
            <v>NOKIA</v>
          </cell>
        </row>
        <row r="591">
          <cell r="B591" t="str">
            <v>EST_041</v>
          </cell>
          <cell r="H591" t="str">
            <v>NOKIA</v>
          </cell>
        </row>
        <row r="592">
          <cell r="B592" t="str">
            <v>ADM_075</v>
          </cell>
          <cell r="H592" t="str">
            <v>NOKIA</v>
          </cell>
        </row>
        <row r="593">
          <cell r="B593" t="str">
            <v>SUD_003</v>
          </cell>
          <cell r="H593" t="str">
            <v>NOKIA</v>
          </cell>
        </row>
        <row r="594">
          <cell r="B594" t="str">
            <v>SUD_069</v>
          </cell>
          <cell r="H594" t="str">
            <v>NOKIA</v>
          </cell>
        </row>
        <row r="595">
          <cell r="B595" t="str">
            <v>OST_262</v>
          </cell>
          <cell r="H595" t="str">
            <v>NOKIA</v>
          </cell>
        </row>
        <row r="596">
          <cell r="B596" t="str">
            <v>SUO_220</v>
          </cell>
          <cell r="H596" t="str">
            <v>Huawei</v>
          </cell>
        </row>
        <row r="597">
          <cell r="B597" t="str">
            <v>NRD_088</v>
          </cell>
          <cell r="H597" t="str">
            <v>Huawei</v>
          </cell>
        </row>
        <row r="598">
          <cell r="B598" t="str">
            <v>OST_082</v>
          </cell>
          <cell r="H598" t="str">
            <v>Huawei</v>
          </cell>
        </row>
        <row r="599">
          <cell r="B599" t="str">
            <v>EST_014</v>
          </cell>
          <cell r="H599" t="str">
            <v>NOKIA</v>
          </cell>
        </row>
        <row r="600">
          <cell r="B600" t="str">
            <v>EXN_100</v>
          </cell>
          <cell r="H600" t="str">
            <v>NOKIA</v>
          </cell>
        </row>
        <row r="601">
          <cell r="B601" t="str">
            <v>CTR_181</v>
          </cell>
          <cell r="H601" t="str">
            <v>NOKIA</v>
          </cell>
        </row>
        <row r="602">
          <cell r="B602" t="str">
            <v>CTR_805</v>
          </cell>
          <cell r="H602" t="str">
            <v>ZTE</v>
          </cell>
        </row>
        <row r="603">
          <cell r="B603" t="str">
            <v>ADM_008</v>
          </cell>
          <cell r="H603" t="str">
            <v>NOKIA</v>
          </cell>
        </row>
        <row r="604">
          <cell r="B604" t="str">
            <v>OST_089</v>
          </cell>
          <cell r="H604" t="str">
            <v>NOKIA</v>
          </cell>
        </row>
        <row r="605">
          <cell r="B605" t="str">
            <v>OST_143</v>
          </cell>
          <cell r="H605" t="str">
            <v>NOKIA</v>
          </cell>
        </row>
        <row r="606">
          <cell r="B606" t="str">
            <v>OST_182</v>
          </cell>
          <cell r="H606" t="str">
            <v>NOKIA</v>
          </cell>
        </row>
        <row r="607">
          <cell r="B607" t="str">
            <v>OST_038</v>
          </cell>
          <cell r="H607" t="str">
            <v>NOKIA</v>
          </cell>
        </row>
        <row r="608">
          <cell r="B608" t="str">
            <v>OST_026</v>
          </cell>
          <cell r="H608" t="str">
            <v>NOKIA</v>
          </cell>
        </row>
        <row r="609">
          <cell r="B609" t="str">
            <v>CTR_838</v>
          </cell>
          <cell r="H609" t="str">
            <v>ZTE</v>
          </cell>
        </row>
        <row r="610">
          <cell r="B610" t="str">
            <v>SUD_015</v>
          </cell>
          <cell r="H610" t="str">
            <v>ZTE</v>
          </cell>
        </row>
        <row r="611">
          <cell r="B611" t="str">
            <v>CTR_409</v>
          </cell>
          <cell r="H611" t="str">
            <v>ZTE</v>
          </cell>
        </row>
        <row r="612">
          <cell r="B612" t="str">
            <v>CTR_563</v>
          </cell>
          <cell r="H612" t="str">
            <v>ZTE</v>
          </cell>
        </row>
        <row r="613">
          <cell r="B613" t="str">
            <v>LIT_062</v>
          </cell>
          <cell r="H613" t="str">
            <v>ZTE</v>
          </cell>
        </row>
        <row r="614">
          <cell r="B614" t="str">
            <v>LIT_648</v>
          </cell>
          <cell r="H614" t="str">
            <v>ZTE</v>
          </cell>
        </row>
        <row r="615">
          <cell r="B615" t="str">
            <v>SUO_216</v>
          </cell>
          <cell r="H615" t="str">
            <v>Huawei</v>
          </cell>
        </row>
        <row r="616">
          <cell r="B616" t="str">
            <v>SUO_222</v>
          </cell>
          <cell r="H616" t="str">
            <v>Huawei</v>
          </cell>
        </row>
        <row r="617">
          <cell r="B617" t="str">
            <v>CTR_947</v>
          </cell>
          <cell r="H617" t="str">
            <v>ZTE</v>
          </cell>
        </row>
        <row r="618">
          <cell r="B618" t="str">
            <v>CTR_941</v>
          </cell>
          <cell r="H618" t="str">
            <v>ZTE</v>
          </cell>
        </row>
        <row r="619">
          <cell r="B619" t="str">
            <v>EXN_174</v>
          </cell>
          <cell r="H619" t="str">
            <v>NOKIA</v>
          </cell>
        </row>
        <row r="620">
          <cell r="B620" t="str">
            <v>LIT_067</v>
          </cell>
          <cell r="H620" t="str">
            <v>ZTE</v>
          </cell>
        </row>
        <row r="621">
          <cell r="B621" t="str">
            <v>ADM_007</v>
          </cell>
          <cell r="H621" t="str">
            <v>Huawei</v>
          </cell>
        </row>
        <row r="622">
          <cell r="B622" t="str">
            <v>EXN_084</v>
          </cell>
          <cell r="H622" t="str">
            <v>Huawei</v>
          </cell>
        </row>
        <row r="623">
          <cell r="B623" t="str">
            <v>LIT_528</v>
          </cell>
          <cell r="H623" t="str">
            <v>ZTE</v>
          </cell>
        </row>
        <row r="624">
          <cell r="B624" t="str">
            <v>SUO_111</v>
          </cell>
          <cell r="H624" t="str">
            <v>Huawei</v>
          </cell>
        </row>
        <row r="625">
          <cell r="B625" t="str">
            <v>LIT_336</v>
          </cell>
          <cell r="H625" t="str">
            <v>ZTE</v>
          </cell>
        </row>
        <row r="626">
          <cell r="B626" t="str">
            <v>CTR_069</v>
          </cell>
          <cell r="H626" t="str">
            <v>ZTE</v>
          </cell>
        </row>
        <row r="627">
          <cell r="B627" t="str">
            <v>CTR_188</v>
          </cell>
          <cell r="H627" t="str">
            <v>NOKIA</v>
          </cell>
        </row>
        <row r="628">
          <cell r="B628" t="str">
            <v>SUD_014</v>
          </cell>
          <cell r="H628" t="str">
            <v>ZTE</v>
          </cell>
        </row>
        <row r="629">
          <cell r="B629" t="str">
            <v>OST_239</v>
          </cell>
          <cell r="H629" t="str">
            <v>Huawei</v>
          </cell>
        </row>
        <row r="630">
          <cell r="B630" t="str">
            <v>ADM_048</v>
          </cell>
          <cell r="H630" t="str">
            <v>Huawei</v>
          </cell>
        </row>
        <row r="631">
          <cell r="B631" t="str">
            <v>LIT_083</v>
          </cell>
          <cell r="H631" t="str">
            <v>ZTE</v>
          </cell>
        </row>
        <row r="632">
          <cell r="B632" t="str">
            <v>EXN_241</v>
          </cell>
          <cell r="H632" t="str">
            <v>Huawei</v>
          </cell>
        </row>
        <row r="633">
          <cell r="B633" t="str">
            <v>OST_215</v>
          </cell>
          <cell r="H633" t="str">
            <v>NOKIA</v>
          </cell>
        </row>
        <row r="634">
          <cell r="B634" t="str">
            <v>NRO_128</v>
          </cell>
          <cell r="H634" t="str">
            <v>Huawei</v>
          </cell>
        </row>
        <row r="635">
          <cell r="B635" t="str">
            <v>EST_197</v>
          </cell>
          <cell r="H635" t="str">
            <v>ZTE</v>
          </cell>
        </row>
        <row r="636">
          <cell r="B636" t="str">
            <v>SUD_172</v>
          </cell>
          <cell r="H636" t="str">
            <v>ZTE</v>
          </cell>
        </row>
        <row r="637">
          <cell r="B637" t="str">
            <v>SUD_191</v>
          </cell>
          <cell r="H637" t="str">
            <v>ZTE</v>
          </cell>
        </row>
        <row r="638">
          <cell r="B638" t="str">
            <v>NRD_040</v>
          </cell>
          <cell r="H638" t="str">
            <v>Huawei</v>
          </cell>
        </row>
        <row r="639">
          <cell r="B639" t="str">
            <v>NRD_083</v>
          </cell>
          <cell r="H639" t="str">
            <v>Huawei</v>
          </cell>
        </row>
        <row r="640">
          <cell r="B640" t="str">
            <v>EXN_167</v>
          </cell>
          <cell r="H640" t="str">
            <v>NOKIA</v>
          </cell>
        </row>
        <row r="641">
          <cell r="B641" t="str">
            <v>NRD_146</v>
          </cell>
          <cell r="H641" t="str">
            <v>Huawei</v>
          </cell>
        </row>
        <row r="642">
          <cell r="B642" t="str">
            <v>EXN_114</v>
          </cell>
          <cell r="H642" t="str">
            <v>Huawei</v>
          </cell>
        </row>
        <row r="643">
          <cell r="B643" t="str">
            <v>EXN_012</v>
          </cell>
          <cell r="H643" t="str">
            <v>NOKIA</v>
          </cell>
        </row>
        <row r="644">
          <cell r="B644" t="str">
            <v>LIT_844</v>
          </cell>
          <cell r="H644" t="str">
            <v>ZTE</v>
          </cell>
        </row>
        <row r="645">
          <cell r="B645" t="str">
            <v>CTR_735</v>
          </cell>
          <cell r="H645" t="str">
            <v>ZTE</v>
          </cell>
        </row>
        <row r="646">
          <cell r="B646" t="str">
            <v>LIT_287</v>
          </cell>
          <cell r="H646" t="str">
            <v>ZTE</v>
          </cell>
        </row>
        <row r="647">
          <cell r="B647" t="str">
            <v>EXN_196</v>
          </cell>
          <cell r="H647" t="str">
            <v>Huawei</v>
          </cell>
        </row>
        <row r="648">
          <cell r="B648" t="str">
            <v>LIT_647</v>
          </cell>
          <cell r="H648" t="str">
            <v>ZTE</v>
          </cell>
        </row>
        <row r="649">
          <cell r="B649" t="str">
            <v>LIT_712</v>
          </cell>
          <cell r="H649" t="str">
            <v>ZTE</v>
          </cell>
        </row>
        <row r="650">
          <cell r="B650" t="str">
            <v>LIT_713</v>
          </cell>
          <cell r="H650" t="str">
            <v>ZTE</v>
          </cell>
        </row>
        <row r="651">
          <cell r="B651" t="str">
            <v>CTR_660</v>
          </cell>
          <cell r="H651" t="str">
            <v>ZTE</v>
          </cell>
        </row>
        <row r="652">
          <cell r="B652" t="str">
            <v>CTR_680</v>
          </cell>
          <cell r="H652" t="str">
            <v>ZTE</v>
          </cell>
        </row>
        <row r="653">
          <cell r="B653" t="str">
            <v>LIT_611</v>
          </cell>
          <cell r="H653" t="str">
            <v>ZTE</v>
          </cell>
        </row>
        <row r="654">
          <cell r="B654" t="str">
            <v>LIT_657</v>
          </cell>
          <cell r="H654" t="str">
            <v>ZTE</v>
          </cell>
        </row>
        <row r="655">
          <cell r="B655" t="str">
            <v>CTR_875</v>
          </cell>
          <cell r="H655" t="str">
            <v>ZTE</v>
          </cell>
        </row>
        <row r="656">
          <cell r="B656" t="str">
            <v>CTR_951</v>
          </cell>
          <cell r="H656" t="str">
            <v>ZTE</v>
          </cell>
        </row>
        <row r="657">
          <cell r="B657" t="str">
            <v>EXN_136</v>
          </cell>
          <cell r="H657" t="str">
            <v>NOKIA</v>
          </cell>
        </row>
        <row r="658">
          <cell r="B658" t="str">
            <v>CTR_659</v>
          </cell>
          <cell r="H658" t="str">
            <v>ZTE</v>
          </cell>
        </row>
        <row r="659">
          <cell r="B659" t="str">
            <v>CTR_953</v>
          </cell>
          <cell r="H659" t="str">
            <v>ZTE</v>
          </cell>
        </row>
        <row r="660">
          <cell r="B660" t="str">
            <v>CTR_872</v>
          </cell>
          <cell r="H660" t="str">
            <v>ZTE</v>
          </cell>
        </row>
        <row r="661">
          <cell r="B661" t="str">
            <v>CTR_866</v>
          </cell>
          <cell r="H661" t="str">
            <v>ZTE</v>
          </cell>
        </row>
        <row r="662">
          <cell r="B662" t="str">
            <v>SUD_083</v>
          </cell>
          <cell r="H662" t="str">
            <v>ZTE</v>
          </cell>
        </row>
        <row r="663">
          <cell r="B663" t="str">
            <v>OST_232</v>
          </cell>
          <cell r="H663" t="str">
            <v>Huawei</v>
          </cell>
        </row>
        <row r="664">
          <cell r="B664" t="str">
            <v>CTR_711</v>
          </cell>
          <cell r="H664" t="str">
            <v>ZTE</v>
          </cell>
        </row>
        <row r="665">
          <cell r="B665" t="str">
            <v>CTR_031</v>
          </cell>
          <cell r="H665" t="str">
            <v>ZTE</v>
          </cell>
        </row>
        <row r="666">
          <cell r="B666" t="str">
            <v>SUD_097</v>
          </cell>
          <cell r="H666" t="str">
            <v>ZTE</v>
          </cell>
        </row>
        <row r="667">
          <cell r="B667" t="str">
            <v>CTR_702</v>
          </cell>
          <cell r="H667" t="str">
            <v>ZTE</v>
          </cell>
        </row>
        <row r="668">
          <cell r="B668" t="str">
            <v>LIT_358</v>
          </cell>
          <cell r="H668" t="str">
            <v>ZTE</v>
          </cell>
        </row>
        <row r="669">
          <cell r="B669" t="str">
            <v>LIT_014</v>
          </cell>
          <cell r="H669" t="str">
            <v>ZTE</v>
          </cell>
        </row>
        <row r="670">
          <cell r="B670" t="str">
            <v>CTR_395</v>
          </cell>
          <cell r="H670" t="str">
            <v>ZTE</v>
          </cell>
        </row>
        <row r="671">
          <cell r="B671" t="str">
            <v>CTR_922</v>
          </cell>
          <cell r="H671" t="str">
            <v>ZTE</v>
          </cell>
        </row>
        <row r="672">
          <cell r="B672" t="str">
            <v>LIT_023</v>
          </cell>
          <cell r="H672" t="str">
            <v>ZTE</v>
          </cell>
        </row>
        <row r="673">
          <cell r="B673" t="str">
            <v>CTR_692</v>
          </cell>
          <cell r="H673" t="str">
            <v>ZTE</v>
          </cell>
        </row>
        <row r="674">
          <cell r="B674" t="str">
            <v>CTR_940</v>
          </cell>
          <cell r="H674" t="str">
            <v>ZTE</v>
          </cell>
        </row>
        <row r="675">
          <cell r="B675" t="str">
            <v>CTR_950</v>
          </cell>
          <cell r="H675" t="str">
            <v>ZTE</v>
          </cell>
        </row>
        <row r="676">
          <cell r="B676" t="str">
            <v>CTR_559</v>
          </cell>
          <cell r="H676" t="str">
            <v>ZTE</v>
          </cell>
        </row>
        <row r="677">
          <cell r="B677" t="str">
            <v>CTR_942</v>
          </cell>
          <cell r="H677" t="str">
            <v>ZTE</v>
          </cell>
        </row>
        <row r="678">
          <cell r="B678" t="str">
            <v>CTR_434</v>
          </cell>
          <cell r="H678" t="str">
            <v>NOKIA</v>
          </cell>
        </row>
        <row r="679">
          <cell r="B679" t="str">
            <v>CTR_874</v>
          </cell>
          <cell r="H679" t="str">
            <v>ZTE</v>
          </cell>
        </row>
        <row r="680">
          <cell r="B680" t="str">
            <v>OST_101</v>
          </cell>
          <cell r="H680" t="str">
            <v>Huawei</v>
          </cell>
        </row>
        <row r="681">
          <cell r="B681" t="str">
            <v>OST_205</v>
          </cell>
          <cell r="H681" t="str">
            <v>NOKIA</v>
          </cell>
        </row>
        <row r="682">
          <cell r="B682" t="str">
            <v>CTR_937</v>
          </cell>
          <cell r="H682" t="str">
            <v>ZTE</v>
          </cell>
        </row>
        <row r="683">
          <cell r="B683" t="str">
            <v>CTR_655</v>
          </cell>
          <cell r="H683" t="str">
            <v>ZTE</v>
          </cell>
        </row>
        <row r="684">
          <cell r="B684" t="str">
            <v>LIT_678</v>
          </cell>
          <cell r="H684" t="str">
            <v>ZTE</v>
          </cell>
        </row>
        <row r="685">
          <cell r="B685" t="str">
            <v>NRD_054</v>
          </cell>
          <cell r="H685" t="str">
            <v>Huawei</v>
          </cell>
        </row>
        <row r="686">
          <cell r="B686" t="str">
            <v>LIT_790</v>
          </cell>
          <cell r="H686" t="str">
            <v>ZTE</v>
          </cell>
        </row>
        <row r="687">
          <cell r="B687" t="str">
            <v>CTR_729</v>
          </cell>
          <cell r="H687" t="str">
            <v>ZTE</v>
          </cell>
        </row>
        <row r="688">
          <cell r="B688" t="str">
            <v>LIT_748</v>
          </cell>
          <cell r="H688" t="str">
            <v>ZTE</v>
          </cell>
        </row>
        <row r="689">
          <cell r="B689" t="str">
            <v>ADM_151</v>
          </cell>
          <cell r="H689" t="str">
            <v>Huawei</v>
          </cell>
        </row>
        <row r="690">
          <cell r="B690" t="str">
            <v>CTR_098</v>
          </cell>
          <cell r="H690" t="str">
            <v>NOKIA</v>
          </cell>
        </row>
        <row r="691">
          <cell r="B691" t="str">
            <v>LIT_082</v>
          </cell>
          <cell r="H691" t="str">
            <v>ZTE</v>
          </cell>
        </row>
        <row r="692">
          <cell r="B692" t="str">
            <v>CTR_209</v>
          </cell>
          <cell r="H692" t="str">
            <v>ZTE</v>
          </cell>
        </row>
        <row r="693">
          <cell r="B693" t="str">
            <v>CTR_662</v>
          </cell>
          <cell r="H693" t="str">
            <v>ZTE</v>
          </cell>
        </row>
        <row r="694">
          <cell r="B694" t="str">
            <v>LIT_527</v>
          </cell>
          <cell r="H694" t="str">
            <v>ZTE</v>
          </cell>
        </row>
        <row r="695">
          <cell r="B695" t="str">
            <v>CTR_721</v>
          </cell>
          <cell r="H695" t="str">
            <v>ZTE</v>
          </cell>
        </row>
        <row r="696">
          <cell r="B696" t="str">
            <v>CTR_882</v>
          </cell>
          <cell r="H696" t="str">
            <v>ZTE</v>
          </cell>
        </row>
        <row r="697">
          <cell r="B697" t="str">
            <v>LIT_340</v>
          </cell>
          <cell r="H697" t="str">
            <v>ZTE</v>
          </cell>
        </row>
        <row r="698">
          <cell r="B698" t="str">
            <v>LIT_339</v>
          </cell>
          <cell r="H698" t="str">
            <v>ZTE</v>
          </cell>
        </row>
        <row r="699">
          <cell r="B699" t="str">
            <v>CTR_543</v>
          </cell>
          <cell r="H699" t="str">
            <v>ZTE</v>
          </cell>
        </row>
        <row r="700">
          <cell r="B700" t="str">
            <v>CTR_385</v>
          </cell>
          <cell r="H700" t="str">
            <v>NOKIA</v>
          </cell>
        </row>
        <row r="701">
          <cell r="B701" t="str">
            <v>LIT_548</v>
          </cell>
          <cell r="H701" t="str">
            <v>ZTE</v>
          </cell>
        </row>
        <row r="702">
          <cell r="B702" t="str">
            <v>LIT_183</v>
          </cell>
          <cell r="H702" t="str">
            <v>ZTE</v>
          </cell>
        </row>
        <row r="703">
          <cell r="B703" t="str">
            <v>LIT_198</v>
          </cell>
          <cell r="H703" t="str">
            <v>ZTE</v>
          </cell>
        </row>
        <row r="704">
          <cell r="B704" t="str">
            <v>CTR_552</v>
          </cell>
          <cell r="H704" t="str">
            <v>ZTE</v>
          </cell>
        </row>
        <row r="705">
          <cell r="B705" t="str">
            <v>ADM_055</v>
          </cell>
          <cell r="H705" t="str">
            <v>NOKIA</v>
          </cell>
        </row>
        <row r="706">
          <cell r="B706" t="str">
            <v>SUD_111</v>
          </cell>
          <cell r="H706" t="str">
            <v>ZTE</v>
          </cell>
        </row>
        <row r="707">
          <cell r="B707" t="str">
            <v>SUD_124</v>
          </cell>
          <cell r="H707" t="str">
            <v>ZTE</v>
          </cell>
        </row>
        <row r="708">
          <cell r="B708" t="str">
            <v>SUD_160</v>
          </cell>
          <cell r="H708" t="str">
            <v>NOKIA</v>
          </cell>
        </row>
        <row r="709">
          <cell r="B709" t="str">
            <v>LIT_250</v>
          </cell>
          <cell r="H709" t="str">
            <v>ZTE</v>
          </cell>
        </row>
        <row r="710">
          <cell r="B710" t="str">
            <v>SUO_228</v>
          </cell>
          <cell r="H710" t="str">
            <v>Huawei</v>
          </cell>
        </row>
        <row r="711">
          <cell r="B711" t="str">
            <v>EXN_236</v>
          </cell>
          <cell r="H711" t="str">
            <v>Huawei</v>
          </cell>
        </row>
        <row r="712">
          <cell r="B712" t="str">
            <v>LIT_008</v>
          </cell>
          <cell r="H712" t="str">
            <v>ZTE</v>
          </cell>
        </row>
        <row r="713">
          <cell r="B713" t="str">
            <v>LIT_381</v>
          </cell>
          <cell r="H713" t="str">
            <v>ZTE</v>
          </cell>
        </row>
        <row r="714">
          <cell r="B714" t="str">
            <v>LIT_477</v>
          </cell>
          <cell r="H714" t="str">
            <v>ZTE</v>
          </cell>
        </row>
        <row r="715">
          <cell r="B715" t="str">
            <v>LIT_382</v>
          </cell>
          <cell r="H715" t="str">
            <v>ZTE</v>
          </cell>
        </row>
        <row r="716">
          <cell r="B716" t="str">
            <v>CTR_973</v>
          </cell>
          <cell r="H716" t="str">
            <v>ZTE</v>
          </cell>
        </row>
        <row r="717">
          <cell r="B717" t="str">
            <v>CTR_136</v>
          </cell>
          <cell r="H717" t="str">
            <v>ZTE</v>
          </cell>
        </row>
        <row r="718">
          <cell r="B718" t="str">
            <v>CTR_708</v>
          </cell>
          <cell r="H718" t="str">
            <v>ZTE</v>
          </cell>
        </row>
        <row r="719">
          <cell r="B719" t="str">
            <v>EXN_188</v>
          </cell>
          <cell r="H719" t="str">
            <v>Huawei</v>
          </cell>
        </row>
        <row r="720">
          <cell r="B720" t="str">
            <v>EXN_207</v>
          </cell>
          <cell r="H720" t="str">
            <v>NOKIA</v>
          </cell>
        </row>
        <row r="721">
          <cell r="B721" t="str">
            <v>CTR_698</v>
          </cell>
          <cell r="H721" t="str">
            <v>ZTE</v>
          </cell>
        </row>
        <row r="722">
          <cell r="B722" t="str">
            <v>LIT_615</v>
          </cell>
          <cell r="H722" t="str">
            <v>ZTE</v>
          </cell>
        </row>
        <row r="723">
          <cell r="B723" t="str">
            <v>LIT_614</v>
          </cell>
          <cell r="H723" t="str">
            <v>ZTE</v>
          </cell>
        </row>
        <row r="724">
          <cell r="B724" t="str">
            <v>CTR_773</v>
          </cell>
          <cell r="H724" t="str">
            <v>ZTE</v>
          </cell>
        </row>
        <row r="725">
          <cell r="B725" t="str">
            <v>CTR_478</v>
          </cell>
          <cell r="H725" t="str">
            <v>ZTE</v>
          </cell>
        </row>
        <row r="726">
          <cell r="B726" t="str">
            <v>CTR_477</v>
          </cell>
          <cell r="H726" t="str">
            <v>ZTE</v>
          </cell>
        </row>
        <row r="727">
          <cell r="B727" t="str">
            <v>LIT_426</v>
          </cell>
          <cell r="H727" t="str">
            <v>ZTE</v>
          </cell>
        </row>
        <row r="728">
          <cell r="B728" t="str">
            <v>LIT_427</v>
          </cell>
          <cell r="H728" t="str">
            <v>ZTE</v>
          </cell>
        </row>
        <row r="729">
          <cell r="B729" t="str">
            <v>SUD_264</v>
          </cell>
          <cell r="H729" t="str">
            <v>ZTE</v>
          </cell>
        </row>
        <row r="730">
          <cell r="B730" t="str">
            <v>LIT_653</v>
          </cell>
          <cell r="H730" t="str">
            <v>ZTE</v>
          </cell>
        </row>
        <row r="731">
          <cell r="B731" t="str">
            <v>LIT_697</v>
          </cell>
          <cell r="H731" t="str">
            <v>ZTE</v>
          </cell>
        </row>
        <row r="732">
          <cell r="B732" t="str">
            <v>CTR_199</v>
          </cell>
          <cell r="H732" t="str">
            <v>ZTE</v>
          </cell>
        </row>
        <row r="733">
          <cell r="B733" t="str">
            <v>LIT_731</v>
          </cell>
          <cell r="H733" t="str">
            <v>ZTE</v>
          </cell>
        </row>
        <row r="734">
          <cell r="B734" t="str">
            <v>LIT_202</v>
          </cell>
          <cell r="H734" t="str">
            <v>ZTE</v>
          </cell>
        </row>
        <row r="735">
          <cell r="B735" t="str">
            <v>CTR_716</v>
          </cell>
          <cell r="H735" t="str">
            <v>ZTE</v>
          </cell>
        </row>
        <row r="736">
          <cell r="B736" t="str">
            <v>CTR_274</v>
          </cell>
          <cell r="H736" t="str">
            <v>ZTE</v>
          </cell>
        </row>
        <row r="737">
          <cell r="B737" t="str">
            <v>NRD_260</v>
          </cell>
          <cell r="H737" t="str">
            <v>Huawei</v>
          </cell>
        </row>
        <row r="738">
          <cell r="B738" t="str">
            <v>LIT_525</v>
          </cell>
          <cell r="H738" t="str">
            <v>ZTE</v>
          </cell>
        </row>
        <row r="739">
          <cell r="B739" t="str">
            <v>SUO_237</v>
          </cell>
          <cell r="H739" t="str">
            <v>Huawei</v>
          </cell>
        </row>
        <row r="740">
          <cell r="B740" t="str">
            <v>LIT_725</v>
          </cell>
          <cell r="H740" t="str">
            <v>ZTE</v>
          </cell>
        </row>
        <row r="741">
          <cell r="B741" t="str">
            <v>LIT_726</v>
          </cell>
          <cell r="H741" t="str">
            <v>ZTE</v>
          </cell>
        </row>
        <row r="742">
          <cell r="B742" t="str">
            <v>LIT_582</v>
          </cell>
          <cell r="H742" t="str">
            <v>ZTE</v>
          </cell>
        </row>
        <row r="743">
          <cell r="B743" t="str">
            <v>ADM_156</v>
          </cell>
          <cell r="H743" t="str">
            <v>ZTE</v>
          </cell>
        </row>
        <row r="744">
          <cell r="B744" t="str">
            <v>LIT_742</v>
          </cell>
          <cell r="H744" t="str">
            <v>ZTE</v>
          </cell>
        </row>
        <row r="745">
          <cell r="B745" t="str">
            <v>CTR_657</v>
          </cell>
          <cell r="H745" t="str">
            <v>ZTE</v>
          </cell>
        </row>
        <row r="746">
          <cell r="B746" t="str">
            <v>NRD_137</v>
          </cell>
          <cell r="H746" t="str">
            <v>Huawei</v>
          </cell>
        </row>
        <row r="747">
          <cell r="B747" t="str">
            <v>CTR_646</v>
          </cell>
          <cell r="H747" t="str">
            <v>ZTE</v>
          </cell>
        </row>
        <row r="748">
          <cell r="B748" t="str">
            <v>LIT_703</v>
          </cell>
          <cell r="H748" t="str">
            <v>ZTE</v>
          </cell>
        </row>
        <row r="749">
          <cell r="B749" t="str">
            <v>EXN_115</v>
          </cell>
          <cell r="H749" t="str">
            <v>Huawei</v>
          </cell>
        </row>
        <row r="750">
          <cell r="B750" t="str">
            <v>NRO_122</v>
          </cell>
          <cell r="H750" t="str">
            <v>Huawei</v>
          </cell>
        </row>
        <row r="751">
          <cell r="B751" t="str">
            <v>LIT_736</v>
          </cell>
          <cell r="H751" t="str">
            <v>ZTE</v>
          </cell>
        </row>
        <row r="752">
          <cell r="B752" t="str">
            <v>LIT_185</v>
          </cell>
          <cell r="H752" t="str">
            <v>ZTE</v>
          </cell>
        </row>
        <row r="753">
          <cell r="B753" t="str">
            <v>CTR_597</v>
          </cell>
          <cell r="H753" t="str">
            <v>ZTE</v>
          </cell>
        </row>
        <row r="754">
          <cell r="B754" t="str">
            <v>CTR_100</v>
          </cell>
          <cell r="H754" t="str">
            <v>ZTE</v>
          </cell>
        </row>
        <row r="755">
          <cell r="B755" t="str">
            <v>EXN_238</v>
          </cell>
          <cell r="H755" t="str">
            <v>Huawei</v>
          </cell>
        </row>
        <row r="756">
          <cell r="B756" t="str">
            <v>LIT_617</v>
          </cell>
          <cell r="H756" t="str">
            <v>ZTE</v>
          </cell>
        </row>
        <row r="757">
          <cell r="B757" t="str">
            <v>EST_076</v>
          </cell>
          <cell r="H757" t="str">
            <v>NOKIA</v>
          </cell>
        </row>
        <row r="758">
          <cell r="B758" t="str">
            <v>CTR_719</v>
          </cell>
          <cell r="H758" t="str">
            <v>ZTE</v>
          </cell>
        </row>
        <row r="759">
          <cell r="B759" t="str">
            <v>EST_131</v>
          </cell>
          <cell r="H759" t="str">
            <v>ZTE</v>
          </cell>
        </row>
        <row r="760">
          <cell r="B760" t="str">
            <v>CTR_380</v>
          </cell>
          <cell r="H760" t="str">
            <v>ZTE</v>
          </cell>
        </row>
        <row r="761">
          <cell r="B761" t="str">
            <v>EST_028</v>
          </cell>
          <cell r="H761" t="str">
            <v>NOKIA</v>
          </cell>
        </row>
        <row r="762">
          <cell r="B762" t="str">
            <v>LIT_626</v>
          </cell>
          <cell r="H762" t="str">
            <v>ZTE</v>
          </cell>
        </row>
        <row r="763">
          <cell r="B763" t="str">
            <v>CTR_379</v>
          </cell>
          <cell r="H763" t="str">
            <v>ZTE</v>
          </cell>
        </row>
        <row r="764">
          <cell r="B764" t="str">
            <v>CTR_724</v>
          </cell>
          <cell r="H764" t="str">
            <v>ZTE</v>
          </cell>
        </row>
        <row r="765">
          <cell r="B765" t="str">
            <v>ADM_164</v>
          </cell>
          <cell r="H765" t="str">
            <v>Huawei</v>
          </cell>
        </row>
        <row r="766">
          <cell r="B766" t="str">
            <v>SUD_103</v>
          </cell>
          <cell r="H766" t="str">
            <v>ZTE</v>
          </cell>
        </row>
        <row r="767">
          <cell r="B767" t="str">
            <v>LIT_705</v>
          </cell>
          <cell r="H767" t="str">
            <v>ZTE</v>
          </cell>
        </row>
        <row r="768">
          <cell r="B768" t="str">
            <v>SUD_090</v>
          </cell>
          <cell r="H768" t="str">
            <v>ZTE</v>
          </cell>
        </row>
        <row r="769">
          <cell r="B769" t="str">
            <v>OST_123</v>
          </cell>
          <cell r="H769" t="str">
            <v>Huawei</v>
          </cell>
        </row>
        <row r="770">
          <cell r="B770" t="str">
            <v>LIT_651</v>
          </cell>
          <cell r="H770" t="str">
            <v>ZTE</v>
          </cell>
        </row>
        <row r="771">
          <cell r="B771" t="str">
            <v>EXN_217</v>
          </cell>
          <cell r="H771" t="str">
            <v>Huawei</v>
          </cell>
        </row>
        <row r="772">
          <cell r="B772" t="str">
            <v>SUD_026</v>
          </cell>
          <cell r="H772" t="str">
            <v>ZTE</v>
          </cell>
        </row>
        <row r="773">
          <cell r="B773" t="str">
            <v>SUO_131</v>
          </cell>
          <cell r="H773" t="str">
            <v>NOKIA</v>
          </cell>
        </row>
        <row r="774">
          <cell r="B774" t="str">
            <v>SUD_073</v>
          </cell>
          <cell r="H774" t="str">
            <v>ZTE</v>
          </cell>
        </row>
        <row r="775">
          <cell r="B775" t="str">
            <v>CTR_671</v>
          </cell>
          <cell r="H775" t="str">
            <v>ZTE</v>
          </cell>
        </row>
        <row r="776">
          <cell r="B776" t="str">
            <v>LIT_735</v>
          </cell>
          <cell r="H776" t="str">
            <v>ZTE</v>
          </cell>
        </row>
        <row r="777">
          <cell r="B777" t="str">
            <v>LIT_071</v>
          </cell>
          <cell r="H777" t="str">
            <v>ZTE</v>
          </cell>
        </row>
        <row r="778">
          <cell r="B778" t="str">
            <v>EXN_069</v>
          </cell>
          <cell r="H778" t="str">
            <v>Huawei</v>
          </cell>
        </row>
        <row r="779">
          <cell r="B779" t="str">
            <v>NRO_230</v>
          </cell>
          <cell r="H779" t="str">
            <v>NOKIA</v>
          </cell>
        </row>
        <row r="780">
          <cell r="B780" t="str">
            <v>NRO_064</v>
          </cell>
          <cell r="H780" t="str">
            <v>Huawei</v>
          </cell>
        </row>
        <row r="781">
          <cell r="B781" t="str">
            <v>NRO_244</v>
          </cell>
          <cell r="H781" t="str">
            <v>Huawei</v>
          </cell>
        </row>
        <row r="782">
          <cell r="B782" t="str">
            <v>LIT_392</v>
          </cell>
          <cell r="H782" t="str">
            <v>ZTE</v>
          </cell>
        </row>
        <row r="783">
          <cell r="B783" t="str">
            <v>LIT_021</v>
          </cell>
          <cell r="H783" t="str">
            <v>ZTE</v>
          </cell>
        </row>
        <row r="784">
          <cell r="B784" t="str">
            <v>EXN_182</v>
          </cell>
          <cell r="H784" t="str">
            <v>Huawei</v>
          </cell>
        </row>
        <row r="785">
          <cell r="B785" t="str">
            <v>OST_043</v>
          </cell>
          <cell r="H785" t="str">
            <v>Huawei</v>
          </cell>
        </row>
        <row r="786">
          <cell r="B786" t="str">
            <v>NRD_129</v>
          </cell>
          <cell r="H786" t="str">
            <v>NOKIA</v>
          </cell>
        </row>
        <row r="787">
          <cell r="B787" t="str">
            <v>CTR_672</v>
          </cell>
          <cell r="H787" t="str">
            <v>ZTE</v>
          </cell>
        </row>
        <row r="788">
          <cell r="B788" t="str">
            <v>ADM_004</v>
          </cell>
          <cell r="H788" t="str">
            <v>HUAWEI</v>
          </cell>
        </row>
        <row r="789">
          <cell r="B789" t="str">
            <v>CTR_837</v>
          </cell>
          <cell r="H789" t="str">
            <v>ZTE</v>
          </cell>
        </row>
        <row r="790">
          <cell r="B790" t="str">
            <v>LIT_761</v>
          </cell>
          <cell r="H790" t="str">
            <v>ZTE</v>
          </cell>
        </row>
        <row r="791">
          <cell r="B791" t="str">
            <v>EST_156</v>
          </cell>
          <cell r="H791" t="str">
            <v>ZTE</v>
          </cell>
        </row>
        <row r="792">
          <cell r="B792" t="str">
            <v>CTR_767</v>
          </cell>
          <cell r="H792" t="str">
            <v>ZTE</v>
          </cell>
        </row>
        <row r="793">
          <cell r="B793" t="str">
            <v>LIT_137</v>
          </cell>
          <cell r="H793" t="str">
            <v>ZTE</v>
          </cell>
        </row>
        <row r="794">
          <cell r="B794" t="str">
            <v>NRD_266</v>
          </cell>
          <cell r="H794" t="str">
            <v>Huawei</v>
          </cell>
        </row>
        <row r="795">
          <cell r="B795" t="str">
            <v>LIT_685</v>
          </cell>
          <cell r="H795" t="str">
            <v>ZTE</v>
          </cell>
        </row>
        <row r="796">
          <cell r="B796" t="str">
            <v>SUD_021</v>
          </cell>
          <cell r="H796" t="str">
            <v>ZTE</v>
          </cell>
        </row>
        <row r="797">
          <cell r="B797" t="str">
            <v>LIT_290</v>
          </cell>
          <cell r="H797" t="str">
            <v>ZTE</v>
          </cell>
        </row>
        <row r="798">
          <cell r="B798" t="str">
            <v>SUD_053</v>
          </cell>
          <cell r="H798" t="str">
            <v>ZTE</v>
          </cell>
        </row>
        <row r="799">
          <cell r="B799" t="str">
            <v>SUD_001</v>
          </cell>
          <cell r="H799" t="str">
            <v>ZTE</v>
          </cell>
        </row>
        <row r="800">
          <cell r="B800" t="str">
            <v>SUD_079</v>
          </cell>
          <cell r="H800" t="str">
            <v>ZTE</v>
          </cell>
        </row>
        <row r="801">
          <cell r="B801" t="str">
            <v>LIT_686</v>
          </cell>
          <cell r="H801" t="str">
            <v>ZTE</v>
          </cell>
        </row>
        <row r="802">
          <cell r="B802" t="str">
            <v>SUD_227</v>
          </cell>
          <cell r="H802" t="str">
            <v>ZTE</v>
          </cell>
        </row>
        <row r="803">
          <cell r="B803" t="str">
            <v>EXN_128</v>
          </cell>
          <cell r="H803" t="str">
            <v>NOKIA</v>
          </cell>
        </row>
        <row r="804">
          <cell r="B804" t="str">
            <v>LIT_116</v>
          </cell>
          <cell r="H804" t="str">
            <v>ZTE</v>
          </cell>
        </row>
        <row r="805">
          <cell r="B805" t="str">
            <v>CTR_848</v>
          </cell>
          <cell r="H805" t="str">
            <v>ZTE</v>
          </cell>
        </row>
        <row r="806">
          <cell r="B806" t="str">
            <v>CTR_911</v>
          </cell>
          <cell r="H806" t="str">
            <v>ZTE</v>
          </cell>
        </row>
        <row r="807">
          <cell r="B807" t="str">
            <v>EST_080</v>
          </cell>
          <cell r="H807" t="str">
            <v>ZTE</v>
          </cell>
        </row>
        <row r="808">
          <cell r="B808" t="str">
            <v>CTR_553</v>
          </cell>
          <cell r="H808" t="str">
            <v>ZTE</v>
          </cell>
        </row>
        <row r="809">
          <cell r="B809" t="str">
            <v>CTR_554</v>
          </cell>
          <cell r="H809" t="str">
            <v>ZTE</v>
          </cell>
        </row>
        <row r="810">
          <cell r="B810" t="str">
            <v>NRO_256</v>
          </cell>
          <cell r="H810" t="str">
            <v>NOKIA</v>
          </cell>
        </row>
        <row r="811">
          <cell r="B811" t="str">
            <v>NRO_134</v>
          </cell>
          <cell r="H811" t="str">
            <v>Huawei</v>
          </cell>
        </row>
        <row r="812">
          <cell r="B812" t="str">
            <v>EST_052</v>
          </cell>
          <cell r="H812" t="str">
            <v>ZTE</v>
          </cell>
        </row>
        <row r="813">
          <cell r="B813" t="str">
            <v>EXN_158</v>
          </cell>
          <cell r="H813" t="str">
            <v>Huawei</v>
          </cell>
        </row>
        <row r="814">
          <cell r="B814" t="str">
            <v>LIT_689</v>
          </cell>
          <cell r="H814" t="str">
            <v>ZTE</v>
          </cell>
        </row>
        <row r="815">
          <cell r="B815" t="str">
            <v>LIT_791</v>
          </cell>
          <cell r="H815" t="str">
            <v>ZTE</v>
          </cell>
        </row>
        <row r="816">
          <cell r="B816" t="str">
            <v>LIT_155</v>
          </cell>
          <cell r="H816" t="str">
            <v>ZTE</v>
          </cell>
        </row>
        <row r="817">
          <cell r="B817" t="str">
            <v>LIT_637</v>
          </cell>
          <cell r="H817" t="str">
            <v>ZTE</v>
          </cell>
        </row>
        <row r="818">
          <cell r="B818" t="str">
            <v>LIT_869</v>
          </cell>
          <cell r="H818" t="str">
            <v>ZTE</v>
          </cell>
        </row>
        <row r="819">
          <cell r="B819" t="str">
            <v>EXN_247</v>
          </cell>
          <cell r="H819" t="str">
            <v>Huawei</v>
          </cell>
        </row>
        <row r="820">
          <cell r="B820" t="str">
            <v>LIT_501</v>
          </cell>
          <cell r="H820" t="str">
            <v>NOKIA</v>
          </cell>
        </row>
        <row r="821">
          <cell r="B821" t="str">
            <v>NRD_162</v>
          </cell>
          <cell r="H821" t="str">
            <v>Huawei</v>
          </cell>
        </row>
        <row r="822">
          <cell r="B822" t="str">
            <v>EXN_091</v>
          </cell>
          <cell r="H822" t="str">
            <v>Huawei</v>
          </cell>
        </row>
        <row r="823">
          <cell r="B823" t="str">
            <v>LIT_107</v>
          </cell>
          <cell r="H823" t="str">
            <v>ZTE</v>
          </cell>
        </row>
        <row r="824">
          <cell r="B824" t="str">
            <v>SUO_003</v>
          </cell>
          <cell r="H824" t="str">
            <v>Huawei</v>
          </cell>
        </row>
        <row r="825">
          <cell r="B825" t="str">
            <v>NRD_013</v>
          </cell>
          <cell r="H825" t="str">
            <v>Huawei</v>
          </cell>
        </row>
        <row r="826">
          <cell r="B826" t="str">
            <v>NRD_096</v>
          </cell>
          <cell r="H826" t="str">
            <v>Huawei</v>
          </cell>
        </row>
        <row r="827">
          <cell r="B827" t="str">
            <v>NRD_133</v>
          </cell>
          <cell r="H827" t="str">
            <v>Huawei</v>
          </cell>
        </row>
        <row r="828">
          <cell r="B828" t="str">
            <v>NRD_147</v>
          </cell>
          <cell r="H828" t="str">
            <v>Huawei</v>
          </cell>
        </row>
        <row r="829">
          <cell r="B829" t="str">
            <v>NRD_009</v>
          </cell>
          <cell r="H829" t="str">
            <v>Huawei</v>
          </cell>
        </row>
        <row r="830">
          <cell r="B830" t="str">
            <v>LIT_314</v>
          </cell>
          <cell r="H830" t="str">
            <v>ZTE</v>
          </cell>
        </row>
        <row r="831">
          <cell r="B831" t="str">
            <v>SUD_010</v>
          </cell>
          <cell r="H831" t="str">
            <v>ZTE</v>
          </cell>
        </row>
        <row r="832">
          <cell r="B832" t="str">
            <v>NRD_262</v>
          </cell>
          <cell r="H832" t="str">
            <v>Huawei</v>
          </cell>
        </row>
        <row r="833">
          <cell r="B833" t="str">
            <v>NRO_121</v>
          </cell>
          <cell r="H833" t="str">
            <v>Huawei</v>
          </cell>
        </row>
        <row r="834">
          <cell r="B834" t="str">
            <v>NRD_145</v>
          </cell>
          <cell r="H834" t="str">
            <v>Huawei</v>
          </cell>
        </row>
        <row r="835">
          <cell r="B835" t="str">
            <v>NRD_148</v>
          </cell>
          <cell r="H835" t="str">
            <v>Huawei</v>
          </cell>
        </row>
        <row r="836">
          <cell r="B836" t="str">
            <v>NRD_130</v>
          </cell>
          <cell r="H836" t="str">
            <v>Huawei</v>
          </cell>
        </row>
        <row r="837">
          <cell r="B837" t="str">
            <v>NRD_143</v>
          </cell>
          <cell r="H837" t="str">
            <v>Huawei</v>
          </cell>
        </row>
        <row r="838">
          <cell r="B838" t="str">
            <v>CTR_944</v>
          </cell>
          <cell r="H838" t="str">
            <v>ZTE</v>
          </cell>
        </row>
        <row r="839">
          <cell r="B839" t="str">
            <v>CTR_715</v>
          </cell>
          <cell r="H839" t="str">
            <v>ZTE</v>
          </cell>
        </row>
        <row r="840">
          <cell r="B840" t="str">
            <v>LIT_175</v>
          </cell>
          <cell r="H840" t="str">
            <v>NOKIA</v>
          </cell>
        </row>
        <row r="841">
          <cell r="B841" t="str">
            <v>NRD_037</v>
          </cell>
          <cell r="H841" t="str">
            <v>Huawei</v>
          </cell>
        </row>
        <row r="842">
          <cell r="B842" t="str">
            <v>CTR_158</v>
          </cell>
          <cell r="H842" t="str">
            <v>ZTE</v>
          </cell>
        </row>
        <row r="843">
          <cell r="B843" t="str">
            <v>NRD_038</v>
          </cell>
          <cell r="H843" t="str">
            <v>Huawei</v>
          </cell>
        </row>
        <row r="844">
          <cell r="B844" t="str">
            <v>LIT_765</v>
          </cell>
          <cell r="H844" t="str">
            <v>ZTE</v>
          </cell>
        </row>
        <row r="845">
          <cell r="B845" t="str">
            <v>LIT_683</v>
          </cell>
          <cell r="H845" t="str">
            <v>ZTE</v>
          </cell>
        </row>
        <row r="846">
          <cell r="B846" t="str">
            <v>LIT_562</v>
          </cell>
          <cell r="H846" t="str">
            <v>ZTE</v>
          </cell>
        </row>
        <row r="847">
          <cell r="B847" t="str">
            <v>LIT_814</v>
          </cell>
          <cell r="H847" t="str">
            <v>ZTE</v>
          </cell>
        </row>
        <row r="848">
          <cell r="B848" t="str">
            <v>EXN_202</v>
          </cell>
          <cell r="H848" t="str">
            <v>NOKIA</v>
          </cell>
        </row>
        <row r="849">
          <cell r="B849" t="str">
            <v>CTR_451</v>
          </cell>
          <cell r="H849" t="str">
            <v>NOKIA</v>
          </cell>
        </row>
        <row r="850">
          <cell r="B850" t="str">
            <v>SUD_076</v>
          </cell>
          <cell r="H850" t="str">
            <v>ZTE</v>
          </cell>
        </row>
        <row r="851">
          <cell r="B851" t="str">
            <v>CTR_157</v>
          </cell>
          <cell r="H851" t="str">
            <v>ZTE</v>
          </cell>
        </row>
        <row r="852">
          <cell r="B852" t="str">
            <v>LIT_666</v>
          </cell>
          <cell r="H852" t="str">
            <v>ZTE</v>
          </cell>
        </row>
        <row r="853">
          <cell r="B853" t="str">
            <v>NRD_123</v>
          </cell>
          <cell r="H853" t="str">
            <v>NOKIA</v>
          </cell>
        </row>
        <row r="854">
          <cell r="B854" t="str">
            <v>CTR_255</v>
          </cell>
          <cell r="H854" t="str">
            <v>ZTE</v>
          </cell>
        </row>
        <row r="855">
          <cell r="B855" t="str">
            <v>LIT_176</v>
          </cell>
          <cell r="H855" t="str">
            <v>NOKIA</v>
          </cell>
        </row>
        <row r="856">
          <cell r="B856" t="str">
            <v>EXN_116</v>
          </cell>
          <cell r="H856" t="str">
            <v>Huawei</v>
          </cell>
        </row>
        <row r="857">
          <cell r="B857" t="str">
            <v>LIT_411</v>
          </cell>
          <cell r="H857" t="str">
            <v>ZTE</v>
          </cell>
        </row>
        <row r="858">
          <cell r="B858" t="str">
            <v>SUD_043</v>
          </cell>
          <cell r="H858" t="str">
            <v>ZTE</v>
          </cell>
        </row>
        <row r="859">
          <cell r="B859" t="str">
            <v>LIT_345</v>
          </cell>
          <cell r="H859" t="str">
            <v>ZTE</v>
          </cell>
        </row>
        <row r="860">
          <cell r="B860" t="str">
            <v>CTR_254</v>
          </cell>
          <cell r="H860" t="str">
            <v>ZTE</v>
          </cell>
        </row>
        <row r="861">
          <cell r="B861" t="str">
            <v>NRD_178</v>
          </cell>
          <cell r="H861" t="str">
            <v>NOKIA</v>
          </cell>
        </row>
        <row r="862">
          <cell r="B862" t="str">
            <v>LIT_558</v>
          </cell>
          <cell r="H862" t="str">
            <v>ZTE</v>
          </cell>
        </row>
        <row r="863">
          <cell r="B863" t="str">
            <v>LIT_729</v>
          </cell>
          <cell r="H863" t="str">
            <v>ZTE</v>
          </cell>
        </row>
        <row r="864">
          <cell r="B864" t="str">
            <v>LIT_752</v>
          </cell>
          <cell r="H864" t="str">
            <v>ZTE</v>
          </cell>
        </row>
        <row r="865">
          <cell r="B865" t="str">
            <v>CTR_525</v>
          </cell>
          <cell r="H865" t="str">
            <v>ZTE</v>
          </cell>
        </row>
        <row r="866">
          <cell r="B866" t="str">
            <v>CTR_526</v>
          </cell>
          <cell r="H866" t="str">
            <v>ZTE</v>
          </cell>
        </row>
        <row r="867">
          <cell r="B867" t="str">
            <v>NRD_142</v>
          </cell>
          <cell r="H867" t="str">
            <v>Huawei</v>
          </cell>
        </row>
        <row r="868">
          <cell r="B868" t="str">
            <v>SUO_233</v>
          </cell>
          <cell r="H868" t="str">
            <v>Huawei</v>
          </cell>
        </row>
        <row r="869">
          <cell r="B869" t="str">
            <v>LIT_104</v>
          </cell>
          <cell r="H869" t="str">
            <v>ZTE</v>
          </cell>
        </row>
        <row r="870">
          <cell r="B870" t="str">
            <v>EXN_046</v>
          </cell>
          <cell r="H870" t="str">
            <v>Huawei</v>
          </cell>
        </row>
        <row r="871">
          <cell r="B871" t="str">
            <v>OST_231</v>
          </cell>
          <cell r="H871" t="str">
            <v>Huawei</v>
          </cell>
        </row>
        <row r="872">
          <cell r="B872" t="str">
            <v>LIT_159</v>
          </cell>
          <cell r="H872" t="str">
            <v>ZTE</v>
          </cell>
        </row>
        <row r="873">
          <cell r="B873" t="str">
            <v>LIT_694</v>
          </cell>
          <cell r="H873" t="str">
            <v>ZTE</v>
          </cell>
        </row>
        <row r="874">
          <cell r="B874" t="str">
            <v>CTR_452</v>
          </cell>
          <cell r="H874" t="str">
            <v>NOKIA</v>
          </cell>
        </row>
        <row r="875">
          <cell r="B875" t="str">
            <v>SUD_164</v>
          </cell>
          <cell r="H875" t="str">
            <v>NOKIA</v>
          </cell>
        </row>
        <row r="876">
          <cell r="B876" t="str">
            <v>SUO_014</v>
          </cell>
          <cell r="H876" t="str">
            <v>Huawei</v>
          </cell>
        </row>
        <row r="877">
          <cell r="B877" t="str">
            <v>LIT_575</v>
          </cell>
          <cell r="H877" t="str">
            <v>ZTE</v>
          </cell>
        </row>
        <row r="878">
          <cell r="B878" t="str">
            <v>LIT_655</v>
          </cell>
          <cell r="H878" t="str">
            <v>ZTE</v>
          </cell>
        </row>
        <row r="879">
          <cell r="B879" t="str">
            <v>SUD_088</v>
          </cell>
          <cell r="H879" t="str">
            <v>NOKIA</v>
          </cell>
        </row>
        <row r="880">
          <cell r="B880" t="str">
            <v>CTR_647</v>
          </cell>
          <cell r="H880" t="str">
            <v>ZTE</v>
          </cell>
        </row>
        <row r="881">
          <cell r="B881" t="str">
            <v>CTR_828</v>
          </cell>
          <cell r="H881" t="str">
            <v>ZTE</v>
          </cell>
        </row>
        <row r="882">
          <cell r="B882" t="str">
            <v>EXN_138</v>
          </cell>
          <cell r="H882" t="str">
            <v>Huawei</v>
          </cell>
        </row>
        <row r="883">
          <cell r="B883" t="str">
            <v>LIT_599</v>
          </cell>
          <cell r="H883" t="str">
            <v>ZTE</v>
          </cell>
        </row>
        <row r="884">
          <cell r="B884" t="str">
            <v>LIT_609</v>
          </cell>
          <cell r="H884" t="str">
            <v>ZTE</v>
          </cell>
        </row>
        <row r="885">
          <cell r="B885" t="str">
            <v>LIT_256</v>
          </cell>
          <cell r="H885" t="str">
            <v>ZTE</v>
          </cell>
        </row>
        <row r="886">
          <cell r="B886" t="str">
            <v>LIT_258</v>
          </cell>
          <cell r="H886" t="str">
            <v>ZTE</v>
          </cell>
        </row>
        <row r="887">
          <cell r="B887" t="str">
            <v>EXN_226</v>
          </cell>
          <cell r="H887" t="str">
            <v>NOKIA</v>
          </cell>
        </row>
        <row r="888">
          <cell r="B888" t="str">
            <v>LIT_140</v>
          </cell>
          <cell r="H888" t="str">
            <v>ZTE</v>
          </cell>
        </row>
        <row r="889">
          <cell r="B889" t="str">
            <v>LIT_343</v>
          </cell>
          <cell r="H889" t="str">
            <v>ZTE</v>
          </cell>
        </row>
        <row r="890">
          <cell r="B890" t="str">
            <v>CTR_739</v>
          </cell>
          <cell r="H890" t="str">
            <v>ZTE</v>
          </cell>
        </row>
        <row r="891">
          <cell r="B891" t="str">
            <v>CTR_738</v>
          </cell>
          <cell r="H891" t="str">
            <v>ZTE</v>
          </cell>
        </row>
        <row r="892">
          <cell r="B892" t="str">
            <v>EXN_233</v>
          </cell>
          <cell r="H892" t="str">
            <v>Huawei</v>
          </cell>
        </row>
        <row r="893">
          <cell r="B893" t="str">
            <v>CTR_397</v>
          </cell>
          <cell r="H893" t="str">
            <v>ZTE</v>
          </cell>
        </row>
        <row r="894">
          <cell r="B894" t="str">
            <v>LIT_275</v>
          </cell>
          <cell r="H894" t="str">
            <v>ZTE</v>
          </cell>
        </row>
        <row r="895">
          <cell r="B895" t="str">
            <v>NRD_160</v>
          </cell>
          <cell r="H895" t="str">
            <v>Huawei</v>
          </cell>
        </row>
        <row r="896">
          <cell r="B896" t="str">
            <v>ADM_095</v>
          </cell>
          <cell r="H896" t="str">
            <v>NOKIA</v>
          </cell>
        </row>
        <row r="897">
          <cell r="B897" t="str">
            <v>EXN_157</v>
          </cell>
          <cell r="H897" t="str">
            <v>Huawei</v>
          </cell>
        </row>
        <row r="898">
          <cell r="B898" t="str">
            <v>CTR_836</v>
          </cell>
          <cell r="H898" t="str">
            <v>ZTE</v>
          </cell>
        </row>
        <row r="899">
          <cell r="B899" t="str">
            <v>SUO_188</v>
          </cell>
          <cell r="H899" t="str">
            <v>Huawei</v>
          </cell>
        </row>
        <row r="900">
          <cell r="B900" t="str">
            <v>OST_042</v>
          </cell>
          <cell r="H900" t="str">
            <v>Huawei</v>
          </cell>
        </row>
        <row r="901">
          <cell r="B901" t="str">
            <v>SUO_167</v>
          </cell>
          <cell r="H901" t="str">
            <v>Huawei</v>
          </cell>
        </row>
        <row r="902">
          <cell r="B902" t="str">
            <v>OST_177</v>
          </cell>
          <cell r="H902" t="str">
            <v>Huawei</v>
          </cell>
        </row>
        <row r="903">
          <cell r="B903" t="str">
            <v>ADM_135</v>
          </cell>
          <cell r="H903" t="str">
            <v>Huawei</v>
          </cell>
        </row>
        <row r="904">
          <cell r="B904" t="str">
            <v>LIT_106</v>
          </cell>
          <cell r="H904" t="str">
            <v>ZTE</v>
          </cell>
        </row>
        <row r="905">
          <cell r="B905" t="str">
            <v>OST_175</v>
          </cell>
          <cell r="H905" t="str">
            <v>Huawei</v>
          </cell>
        </row>
        <row r="906">
          <cell r="B906" t="str">
            <v>CTR_831</v>
          </cell>
          <cell r="H906" t="str">
            <v>ZTE</v>
          </cell>
        </row>
        <row r="907">
          <cell r="B907" t="str">
            <v>LIT_205</v>
          </cell>
          <cell r="H907" t="str">
            <v>ZTE</v>
          </cell>
        </row>
        <row r="908">
          <cell r="B908" t="str">
            <v>CTR_167</v>
          </cell>
          <cell r="H908" t="str">
            <v>NOKIA</v>
          </cell>
        </row>
        <row r="909">
          <cell r="B909" t="str">
            <v>CTR_640</v>
          </cell>
          <cell r="H909" t="str">
            <v>ZTE</v>
          </cell>
        </row>
        <row r="910">
          <cell r="B910" t="str">
            <v>LIT_055</v>
          </cell>
          <cell r="H910" t="str">
            <v>ZTE</v>
          </cell>
        </row>
        <row r="911">
          <cell r="B911" t="str">
            <v>EXN_273</v>
          </cell>
          <cell r="H911" t="str">
            <v>NOKIA</v>
          </cell>
        </row>
        <row r="912">
          <cell r="B912" t="str">
            <v>LIT_097</v>
          </cell>
          <cell r="H912" t="str">
            <v>ZTE</v>
          </cell>
        </row>
        <row r="913">
          <cell r="B913" t="str">
            <v>LIT_095</v>
          </cell>
          <cell r="H913" t="str">
            <v>ZTE</v>
          </cell>
        </row>
        <row r="914">
          <cell r="B914" t="str">
            <v>OST_087</v>
          </cell>
          <cell r="H914" t="str">
            <v>Huawei</v>
          </cell>
        </row>
        <row r="915">
          <cell r="B915" t="str">
            <v>EST_203</v>
          </cell>
          <cell r="H915" t="str">
            <v>ZTE</v>
          </cell>
        </row>
        <row r="916">
          <cell r="B916" t="str">
            <v>EXN_173</v>
          </cell>
          <cell r="H916" t="str">
            <v>NOKIA</v>
          </cell>
        </row>
        <row r="917">
          <cell r="B917" t="str">
            <v>CTR_594</v>
          </cell>
          <cell r="H917" t="str">
            <v>ZTE</v>
          </cell>
        </row>
        <row r="918">
          <cell r="B918" t="str">
            <v>CTR_642</v>
          </cell>
          <cell r="H918" t="str">
            <v>ZTE</v>
          </cell>
        </row>
        <row r="919">
          <cell r="B919" t="str">
            <v>LIT_141</v>
          </cell>
          <cell r="H919" t="str">
            <v>ZTE</v>
          </cell>
        </row>
        <row r="920">
          <cell r="B920" t="str">
            <v>LIT_084</v>
          </cell>
          <cell r="H920" t="str">
            <v>ZTE</v>
          </cell>
        </row>
        <row r="921">
          <cell r="B921" t="str">
            <v>LIT_047</v>
          </cell>
          <cell r="H921" t="str">
            <v>ZTE</v>
          </cell>
        </row>
        <row r="922">
          <cell r="B922" t="str">
            <v>LIT_045</v>
          </cell>
          <cell r="H922" t="str">
            <v>ZTE</v>
          </cell>
        </row>
        <row r="923">
          <cell r="B923" t="str">
            <v>CTR_484</v>
          </cell>
          <cell r="H923" t="str">
            <v>ZTE</v>
          </cell>
        </row>
        <row r="924">
          <cell r="B924" t="str">
            <v>CTR_483</v>
          </cell>
          <cell r="H924" t="str">
            <v>ZTE</v>
          </cell>
        </row>
        <row r="925">
          <cell r="B925" t="str">
            <v>ADM_098</v>
          </cell>
          <cell r="H925" t="str">
            <v>NOKIA</v>
          </cell>
        </row>
        <row r="926">
          <cell r="B926" t="str">
            <v>ADM_057</v>
          </cell>
          <cell r="H926" t="str">
            <v>Huawei</v>
          </cell>
        </row>
        <row r="927">
          <cell r="B927" t="str">
            <v>LIT_634</v>
          </cell>
          <cell r="H927" t="str">
            <v>ZTE</v>
          </cell>
        </row>
        <row r="928">
          <cell r="B928" t="str">
            <v>LIT_633</v>
          </cell>
          <cell r="H928" t="str">
            <v>ZTE</v>
          </cell>
        </row>
        <row r="929">
          <cell r="B929" t="str">
            <v>LIT_675</v>
          </cell>
          <cell r="H929" t="str">
            <v>ZTE</v>
          </cell>
        </row>
        <row r="930">
          <cell r="B930" t="str">
            <v>CTR_649</v>
          </cell>
          <cell r="H930" t="str">
            <v>ZTE</v>
          </cell>
        </row>
        <row r="931">
          <cell r="B931" t="str">
            <v>EXN_807</v>
          </cell>
          <cell r="H931" t="str">
            <v>NOKIA</v>
          </cell>
        </row>
        <row r="932">
          <cell r="B932" t="str">
            <v>LIT_564</v>
          </cell>
          <cell r="H932" t="str">
            <v>ZTE</v>
          </cell>
        </row>
        <row r="933">
          <cell r="B933" t="str">
            <v>LIT_853</v>
          </cell>
          <cell r="H933" t="str">
            <v>ZTE</v>
          </cell>
        </row>
        <row r="934">
          <cell r="B934" t="str">
            <v>LIT_378</v>
          </cell>
          <cell r="H934" t="str">
            <v>ZTE</v>
          </cell>
        </row>
        <row r="935">
          <cell r="B935" t="str">
            <v>ADM_074</v>
          </cell>
          <cell r="H935" t="str">
            <v>Huawei</v>
          </cell>
        </row>
        <row r="936">
          <cell r="B936" t="str">
            <v>CTR_758</v>
          </cell>
          <cell r="H936" t="str">
            <v>ZTE</v>
          </cell>
        </row>
        <row r="937">
          <cell r="B937" t="str">
            <v>CTR_821</v>
          </cell>
          <cell r="H937" t="str">
            <v>ZTE</v>
          </cell>
        </row>
        <row r="938">
          <cell r="B938" t="str">
            <v>NRD_056</v>
          </cell>
          <cell r="H938" t="str">
            <v>NOKIA</v>
          </cell>
        </row>
        <row r="939">
          <cell r="B939" t="str">
            <v>OST_245</v>
          </cell>
          <cell r="H939" t="str">
            <v>NOKIA</v>
          </cell>
        </row>
        <row r="940">
          <cell r="B940" t="str">
            <v>SUO_090</v>
          </cell>
          <cell r="H940" t="str">
            <v>NOKIA</v>
          </cell>
        </row>
        <row r="941">
          <cell r="B941" t="str">
            <v>LIT_156</v>
          </cell>
          <cell r="H941" t="str">
            <v>ZTE</v>
          </cell>
        </row>
        <row r="942">
          <cell r="B942" t="str">
            <v>LIT_154</v>
          </cell>
          <cell r="H942" t="str">
            <v>ZTE</v>
          </cell>
        </row>
        <row r="943">
          <cell r="B943" t="str">
            <v>LIT_640</v>
          </cell>
          <cell r="H943" t="str">
            <v>ZTE</v>
          </cell>
        </row>
        <row r="944">
          <cell r="B944" t="str">
            <v>LIT_482</v>
          </cell>
          <cell r="H944" t="str">
            <v>ZTE</v>
          </cell>
        </row>
        <row r="945">
          <cell r="B945" t="str">
            <v>LIT_460</v>
          </cell>
          <cell r="H945" t="str">
            <v>ZTE</v>
          </cell>
        </row>
        <row r="946">
          <cell r="B946" t="str">
            <v>EST_061</v>
          </cell>
          <cell r="H946" t="str">
            <v>NOKIA</v>
          </cell>
        </row>
        <row r="947">
          <cell r="B947" t="str">
            <v>LIT_065</v>
          </cell>
          <cell r="H947" t="str">
            <v>ZTE</v>
          </cell>
        </row>
        <row r="948">
          <cell r="B948" t="str">
            <v>SUO_096</v>
          </cell>
          <cell r="H948" t="str">
            <v>NOKIA</v>
          </cell>
        </row>
        <row r="949">
          <cell r="B949" t="str">
            <v>LIT_506</v>
          </cell>
          <cell r="H949" t="str">
            <v>ZTE</v>
          </cell>
        </row>
        <row r="950">
          <cell r="B950" t="str">
            <v>LIT_727</v>
          </cell>
          <cell r="H950" t="str">
            <v>ZTE</v>
          </cell>
        </row>
        <row r="951">
          <cell r="B951" t="str">
            <v>CTR_042</v>
          </cell>
          <cell r="H951" t="str">
            <v>ZTE</v>
          </cell>
        </row>
        <row r="952">
          <cell r="B952" t="str">
            <v>CTR_040</v>
          </cell>
          <cell r="H952" t="str">
            <v>ZTE</v>
          </cell>
        </row>
        <row r="953">
          <cell r="B953" t="str">
            <v>CTR_266</v>
          </cell>
          <cell r="H953" t="str">
            <v>ZTE</v>
          </cell>
        </row>
        <row r="954">
          <cell r="B954" t="str">
            <v>CTR_265</v>
          </cell>
          <cell r="H954" t="str">
            <v>ZTE</v>
          </cell>
        </row>
        <row r="955">
          <cell r="B955" t="str">
            <v>EST_108</v>
          </cell>
          <cell r="H955" t="str">
            <v>ZTE</v>
          </cell>
        </row>
        <row r="956">
          <cell r="B956" t="str">
            <v>LIT_169</v>
          </cell>
          <cell r="H956" t="str">
            <v>ZTE</v>
          </cell>
        </row>
        <row r="957">
          <cell r="B957" t="str">
            <v>LIT_347</v>
          </cell>
          <cell r="H957" t="str">
            <v>ZTE</v>
          </cell>
        </row>
        <row r="958">
          <cell r="B958" t="str">
            <v>LIT_325</v>
          </cell>
          <cell r="H958" t="str">
            <v>ZTE</v>
          </cell>
        </row>
        <row r="959">
          <cell r="B959" t="str">
            <v>EST_088</v>
          </cell>
          <cell r="H959" t="str">
            <v>ZTE</v>
          </cell>
        </row>
        <row r="960">
          <cell r="B960" t="str">
            <v>OST_160</v>
          </cell>
          <cell r="H960" t="str">
            <v>NOKIA</v>
          </cell>
        </row>
        <row r="961">
          <cell r="B961" t="str">
            <v>CTR_159</v>
          </cell>
          <cell r="H961" t="str">
            <v>ZTE</v>
          </cell>
        </row>
        <row r="962">
          <cell r="B962" t="str">
            <v>CTR_830</v>
          </cell>
          <cell r="H962" t="str">
            <v>ZTE</v>
          </cell>
        </row>
        <row r="963">
          <cell r="B963" t="str">
            <v>SUO_101</v>
          </cell>
          <cell r="H963" t="str">
            <v>NOKIA</v>
          </cell>
        </row>
        <row r="964">
          <cell r="B964" t="str">
            <v>LIT_449</v>
          </cell>
          <cell r="H964" t="str">
            <v>ZTE</v>
          </cell>
        </row>
        <row r="965">
          <cell r="B965" t="str">
            <v>LIT_448</v>
          </cell>
          <cell r="H965" t="str">
            <v>ZTE</v>
          </cell>
        </row>
        <row r="966">
          <cell r="B966" t="str">
            <v>CTR_090</v>
          </cell>
          <cell r="H966" t="str">
            <v>ZTE</v>
          </cell>
        </row>
        <row r="967">
          <cell r="B967" t="str">
            <v>NRO_219</v>
          </cell>
          <cell r="H967" t="str">
            <v>NOKIA</v>
          </cell>
        </row>
        <row r="968">
          <cell r="B968" t="str">
            <v>LIT_157</v>
          </cell>
          <cell r="H968" t="str">
            <v>ZTE</v>
          </cell>
        </row>
        <row r="969">
          <cell r="B969" t="str">
            <v>OST_200</v>
          </cell>
          <cell r="H969" t="str">
            <v>NOKIA</v>
          </cell>
        </row>
        <row r="970">
          <cell r="B970" t="str">
            <v>SUD_228</v>
          </cell>
          <cell r="H970" t="str">
            <v>ZTE</v>
          </cell>
        </row>
        <row r="971">
          <cell r="B971" t="str">
            <v>LIT_508</v>
          </cell>
          <cell r="H971" t="str">
            <v>NOKIA</v>
          </cell>
        </row>
        <row r="972">
          <cell r="B972" t="str">
            <v>LIT_644</v>
          </cell>
          <cell r="H972" t="str">
            <v>ZTE</v>
          </cell>
        </row>
        <row r="973">
          <cell r="B973" t="str">
            <v>LIT_646</v>
          </cell>
          <cell r="H973" t="str">
            <v>ZTE</v>
          </cell>
        </row>
        <row r="974">
          <cell r="B974" t="str">
            <v>LIT_863</v>
          </cell>
          <cell r="H974" t="str">
            <v>ZTE</v>
          </cell>
        </row>
        <row r="975">
          <cell r="B975" t="str">
            <v>SUD_060</v>
          </cell>
          <cell r="H975" t="str">
            <v>ZTE</v>
          </cell>
        </row>
        <row r="976">
          <cell r="B976" t="str">
            <v>LIT_180</v>
          </cell>
          <cell r="H976" t="str">
            <v>NOKIA</v>
          </cell>
        </row>
        <row r="977">
          <cell r="B977" t="str">
            <v>SUD_077</v>
          </cell>
          <cell r="H977" t="str">
            <v>ZTE</v>
          </cell>
        </row>
        <row r="978">
          <cell r="B978" t="str">
            <v>NRD_106</v>
          </cell>
          <cell r="H978" t="str">
            <v>NOKIA</v>
          </cell>
        </row>
        <row r="979">
          <cell r="B979" t="str">
            <v>NRD_109</v>
          </cell>
          <cell r="H979" t="str">
            <v>NOKIA</v>
          </cell>
        </row>
        <row r="980">
          <cell r="B980" t="str">
            <v>LIT_043</v>
          </cell>
          <cell r="H980" t="str">
            <v>ZTE</v>
          </cell>
        </row>
        <row r="981">
          <cell r="B981" t="str">
            <v>NRO_010</v>
          </cell>
          <cell r="H981" t="str">
            <v>NOKIA</v>
          </cell>
        </row>
        <row r="982">
          <cell r="B982" t="str">
            <v>CTR_820</v>
          </cell>
          <cell r="H982" t="str">
            <v>ZTE</v>
          </cell>
        </row>
        <row r="983">
          <cell r="B983" t="str">
            <v>CTR_131</v>
          </cell>
          <cell r="H983" t="str">
            <v>ZTE</v>
          </cell>
        </row>
        <row r="984">
          <cell r="B984" t="str">
            <v>LIT_456</v>
          </cell>
          <cell r="H984" t="str">
            <v>ZTE</v>
          </cell>
        </row>
        <row r="985">
          <cell r="B985" t="str">
            <v>SUD_127</v>
          </cell>
          <cell r="H985" t="str">
            <v>NOKIA</v>
          </cell>
        </row>
        <row r="986">
          <cell r="B986" t="str">
            <v>CTR_579</v>
          </cell>
          <cell r="H986" t="str">
            <v>ZTE</v>
          </cell>
        </row>
        <row r="987">
          <cell r="B987" t="str">
            <v>CTR_578</v>
          </cell>
          <cell r="H987" t="str">
            <v>ZTE</v>
          </cell>
        </row>
        <row r="988">
          <cell r="B988" t="str">
            <v>CTR_447</v>
          </cell>
          <cell r="H988" t="str">
            <v>ZTE</v>
          </cell>
        </row>
        <row r="989">
          <cell r="B989" t="str">
            <v>NRO_261</v>
          </cell>
          <cell r="H989" t="str">
            <v>NOKIA</v>
          </cell>
        </row>
        <row r="990">
          <cell r="B990" t="str">
            <v>LIT_044</v>
          </cell>
          <cell r="H990" t="str">
            <v>ZTE</v>
          </cell>
        </row>
        <row r="991">
          <cell r="B991" t="str">
            <v>LIT_129</v>
          </cell>
          <cell r="H991" t="str">
            <v>ZTE</v>
          </cell>
        </row>
        <row r="992">
          <cell r="B992" t="str">
            <v>CTR_217</v>
          </cell>
          <cell r="H992" t="str">
            <v>ZTE</v>
          </cell>
        </row>
        <row r="993">
          <cell r="B993" t="str">
            <v>SUD_018</v>
          </cell>
          <cell r="H993" t="str">
            <v>ZTE</v>
          </cell>
        </row>
        <row r="994">
          <cell r="B994" t="str">
            <v>CTR_236</v>
          </cell>
          <cell r="H994" t="str">
            <v>ZTE</v>
          </cell>
        </row>
        <row r="995">
          <cell r="B995" t="str">
            <v>SUD_121</v>
          </cell>
          <cell r="H995" t="str">
            <v>NOKIA</v>
          </cell>
        </row>
        <row r="996">
          <cell r="B996" t="str">
            <v>LIT_452</v>
          </cell>
          <cell r="H996" t="str">
            <v>ZTE</v>
          </cell>
        </row>
        <row r="997">
          <cell r="B997" t="str">
            <v>LIT_451</v>
          </cell>
          <cell r="H997" t="str">
            <v>ZTE</v>
          </cell>
        </row>
        <row r="998">
          <cell r="B998" t="str">
            <v>OST_220</v>
          </cell>
          <cell r="H998" t="str">
            <v>NOKIA</v>
          </cell>
        </row>
        <row r="999">
          <cell r="B999" t="str">
            <v>ADM_154</v>
          </cell>
          <cell r="H999" t="str">
            <v>NOKIA</v>
          </cell>
        </row>
        <row r="1000">
          <cell r="B1000" t="str">
            <v>SUD_241</v>
          </cell>
          <cell r="H1000" t="str">
            <v>ZTE</v>
          </cell>
        </row>
        <row r="1001">
          <cell r="B1001" t="str">
            <v>LIT_580</v>
          </cell>
          <cell r="H1001" t="str">
            <v>ZTE</v>
          </cell>
        </row>
        <row r="1002">
          <cell r="B1002" t="str">
            <v>LIT_579</v>
          </cell>
          <cell r="H1002" t="str">
            <v>ZTE</v>
          </cell>
        </row>
        <row r="1003">
          <cell r="B1003" t="str">
            <v>SUO_109</v>
          </cell>
          <cell r="H1003" t="str">
            <v>Huawei</v>
          </cell>
        </row>
        <row r="1004">
          <cell r="B1004" t="str">
            <v>SUO_200</v>
          </cell>
          <cell r="H1004" t="str">
            <v>Huawei</v>
          </cell>
        </row>
        <row r="1005">
          <cell r="B1005" t="str">
            <v>SUO_236</v>
          </cell>
          <cell r="H1005" t="str">
            <v>Huawei</v>
          </cell>
        </row>
        <row r="1006">
          <cell r="B1006" t="str">
            <v>OST_077</v>
          </cell>
          <cell r="H1006" t="str">
            <v>Huawei</v>
          </cell>
        </row>
        <row r="1007">
          <cell r="B1007" t="str">
            <v>ADM_099</v>
          </cell>
          <cell r="H1007" t="str">
            <v>NOKIA</v>
          </cell>
        </row>
        <row r="1008">
          <cell r="B1008" t="str">
            <v>OST_161</v>
          </cell>
          <cell r="H1008" t="str">
            <v>NOKIA</v>
          </cell>
        </row>
        <row r="1009">
          <cell r="B1009" t="str">
            <v>OST_078</v>
          </cell>
          <cell r="H1009" t="str">
            <v>Huawei</v>
          </cell>
        </row>
        <row r="1010">
          <cell r="B1010" t="str">
            <v>OST_156</v>
          </cell>
          <cell r="H1010" t="str">
            <v>NOKIA</v>
          </cell>
        </row>
        <row r="1011">
          <cell r="B1011" t="str">
            <v>SUO_052</v>
          </cell>
          <cell r="H1011" t="str">
            <v>Huawei</v>
          </cell>
        </row>
        <row r="1012">
          <cell r="B1012" t="str">
            <v>EST_112</v>
          </cell>
          <cell r="H1012" t="str">
            <v>ZTE</v>
          </cell>
        </row>
        <row r="1013">
          <cell r="B1013" t="str">
            <v>OST_208</v>
          </cell>
          <cell r="H1013" t="str">
            <v>NOKIA</v>
          </cell>
        </row>
        <row r="1014">
          <cell r="B1014" t="str">
            <v>ADM_043</v>
          </cell>
          <cell r="H1014" t="str">
            <v>NOKIA</v>
          </cell>
        </row>
        <row r="1015">
          <cell r="B1015" t="str">
            <v>OST_140</v>
          </cell>
          <cell r="H1015" t="str">
            <v>NOKIA</v>
          </cell>
        </row>
        <row r="1016">
          <cell r="B1016" t="str">
            <v>SUO_039</v>
          </cell>
          <cell r="H1016" t="str">
            <v>NOKIA</v>
          </cell>
        </row>
        <row r="1017">
          <cell r="B1017" t="str">
            <v>OST_116</v>
          </cell>
          <cell r="H1017" t="str">
            <v>NOKIA</v>
          </cell>
        </row>
        <row r="1018">
          <cell r="B1018" t="str">
            <v>CTR_014</v>
          </cell>
          <cell r="H1018" t="str">
            <v>ZTE</v>
          </cell>
        </row>
        <row r="1019">
          <cell r="B1019" t="str">
            <v>ADM_031</v>
          </cell>
          <cell r="H1019" t="str">
            <v>NOKIA</v>
          </cell>
        </row>
        <row r="1020">
          <cell r="B1020" t="str">
            <v>ADM_032</v>
          </cell>
          <cell r="H1020" t="str">
            <v>NOKIA</v>
          </cell>
        </row>
        <row r="1021">
          <cell r="B1021" t="str">
            <v>EXN_134</v>
          </cell>
          <cell r="H1021" t="str">
            <v>Huawei</v>
          </cell>
        </row>
        <row r="1022">
          <cell r="B1022" t="str">
            <v>LIT_151</v>
          </cell>
          <cell r="H1022" t="str">
            <v>ZTE</v>
          </cell>
        </row>
        <row r="1023">
          <cell r="B1023" t="str">
            <v>LIT_120</v>
          </cell>
          <cell r="H1023" t="str">
            <v>ZTE</v>
          </cell>
        </row>
        <row r="1024">
          <cell r="B1024" t="str">
            <v>EXN_106</v>
          </cell>
          <cell r="H1024" t="str">
            <v>Huawei</v>
          </cell>
        </row>
        <row r="1025">
          <cell r="B1025" t="str">
            <v>EXN_140</v>
          </cell>
          <cell r="H1025" t="str">
            <v>NOKIA</v>
          </cell>
        </row>
        <row r="1026">
          <cell r="B1026" t="str">
            <v>EST_211</v>
          </cell>
          <cell r="H1026" t="str">
            <v>ZTE</v>
          </cell>
        </row>
        <row r="1027">
          <cell r="B1027" t="str">
            <v>EXN_089</v>
          </cell>
          <cell r="H1027" t="str">
            <v>Huawei</v>
          </cell>
        </row>
        <row r="1028">
          <cell r="B1028" t="str">
            <v>NRD_175</v>
          </cell>
          <cell r="H1028" t="str">
            <v>Huawei</v>
          </cell>
        </row>
        <row r="1029">
          <cell r="B1029" t="str">
            <v>SUO_191</v>
          </cell>
          <cell r="H1029" t="str">
            <v>Huawei</v>
          </cell>
        </row>
        <row r="1030">
          <cell r="B1030" t="str">
            <v>EXN_011</v>
          </cell>
          <cell r="H1030" t="str">
            <v>NOKIA</v>
          </cell>
        </row>
        <row r="1031">
          <cell r="B1031" t="str">
            <v>CTR_774</v>
          </cell>
          <cell r="H1031" t="str">
            <v>ZTE</v>
          </cell>
        </row>
        <row r="1032">
          <cell r="B1032" t="str">
            <v>CTR_654</v>
          </cell>
          <cell r="H1032" t="str">
            <v>ZTE</v>
          </cell>
        </row>
        <row r="1033">
          <cell r="B1033" t="str">
            <v>SUD_224</v>
          </cell>
          <cell r="H1033" t="str">
            <v>ZTE</v>
          </cell>
        </row>
        <row r="1034">
          <cell r="B1034" t="str">
            <v>LIT_313</v>
          </cell>
          <cell r="H1034" t="str">
            <v>ZTE</v>
          </cell>
        </row>
        <row r="1035">
          <cell r="B1035" t="str">
            <v>LIT_236</v>
          </cell>
          <cell r="H1035" t="str">
            <v>ZTE</v>
          </cell>
        </row>
        <row r="1036">
          <cell r="B1036" t="str">
            <v>LIT_433</v>
          </cell>
          <cell r="H1036" t="str">
            <v>ZTE</v>
          </cell>
        </row>
        <row r="1037">
          <cell r="B1037" t="str">
            <v>CTR_074</v>
          </cell>
          <cell r="H1037" t="str">
            <v>ZTE</v>
          </cell>
        </row>
        <row r="1038">
          <cell r="B1038" t="str">
            <v>CTR_658</v>
          </cell>
          <cell r="H1038" t="str">
            <v>ZTE</v>
          </cell>
        </row>
        <row r="1039">
          <cell r="B1039" t="str">
            <v>LIT_486</v>
          </cell>
          <cell r="H1039" t="str">
            <v>ZTE</v>
          </cell>
        </row>
        <row r="1040">
          <cell r="B1040" t="str">
            <v>EST_200</v>
          </cell>
          <cell r="H1040" t="str">
            <v>ZTE</v>
          </cell>
        </row>
        <row r="1041">
          <cell r="B1041" t="str">
            <v>CTR_567</v>
          </cell>
          <cell r="H1041" t="str">
            <v>ZTE</v>
          </cell>
        </row>
        <row r="1042">
          <cell r="B1042" t="str">
            <v>LIT_429</v>
          </cell>
          <cell r="H1042" t="str">
            <v>ZTE</v>
          </cell>
        </row>
        <row r="1043">
          <cell r="B1043" t="str">
            <v>LIT_498</v>
          </cell>
          <cell r="H1043" t="str">
            <v>ZTE</v>
          </cell>
        </row>
        <row r="1044">
          <cell r="B1044" t="str">
            <v>SUO_184</v>
          </cell>
          <cell r="H1044" t="str">
            <v>Huawei</v>
          </cell>
        </row>
        <row r="1045">
          <cell r="B1045" t="str">
            <v>SUO_226</v>
          </cell>
          <cell r="H1045" t="str">
            <v>Huawei</v>
          </cell>
        </row>
        <row r="1046">
          <cell r="B1046" t="str">
            <v>EST_139</v>
          </cell>
          <cell r="H1046" t="str">
            <v>ZTE</v>
          </cell>
        </row>
        <row r="1047">
          <cell r="B1047" t="str">
            <v>EST_005</v>
          </cell>
          <cell r="H1047" t="str">
            <v>ZTE</v>
          </cell>
        </row>
        <row r="1048">
          <cell r="B1048" t="str">
            <v>LIT_051</v>
          </cell>
          <cell r="H1048" t="str">
            <v>ZTE</v>
          </cell>
        </row>
        <row r="1049">
          <cell r="B1049" t="str">
            <v>OST_240</v>
          </cell>
          <cell r="H1049" t="str">
            <v>Huawei</v>
          </cell>
        </row>
        <row r="1050">
          <cell r="B1050" t="str">
            <v>CTR_628</v>
          </cell>
          <cell r="H1050" t="str">
            <v>ZTE</v>
          </cell>
        </row>
        <row r="1051">
          <cell r="B1051" t="str">
            <v>CTR_776</v>
          </cell>
          <cell r="H1051" t="str">
            <v>ZTE</v>
          </cell>
        </row>
        <row r="1052">
          <cell r="B1052" t="str">
            <v>LIT_850</v>
          </cell>
          <cell r="H1052" t="str">
            <v>ZTE</v>
          </cell>
        </row>
        <row r="1053">
          <cell r="B1053" t="str">
            <v>CTR_551</v>
          </cell>
          <cell r="H1053" t="str">
            <v>ZTE</v>
          </cell>
        </row>
        <row r="1054">
          <cell r="B1054" t="str">
            <v>EST_070</v>
          </cell>
          <cell r="H1054" t="str">
            <v>ZTE</v>
          </cell>
        </row>
        <row r="1055">
          <cell r="B1055" t="str">
            <v>CTR_750</v>
          </cell>
          <cell r="H1055" t="str">
            <v>ZTE</v>
          </cell>
        </row>
        <row r="1056">
          <cell r="B1056" t="str">
            <v>CTR_763</v>
          </cell>
          <cell r="H1056" t="str">
            <v>ZTE</v>
          </cell>
        </row>
        <row r="1057">
          <cell r="B1057" t="str">
            <v>CTR_370</v>
          </cell>
          <cell r="H1057" t="str">
            <v>ZTE</v>
          </cell>
        </row>
        <row r="1058">
          <cell r="B1058" t="str">
            <v>NRO_133</v>
          </cell>
          <cell r="H1058" t="str">
            <v>Huawei</v>
          </cell>
        </row>
        <row r="1059">
          <cell r="B1059" t="str">
            <v>CTR_946</v>
          </cell>
          <cell r="H1059" t="str">
            <v>ZTE</v>
          </cell>
        </row>
        <row r="1060">
          <cell r="B1060" t="str">
            <v>CTR_317</v>
          </cell>
          <cell r="H1060" t="str">
            <v>ZTE</v>
          </cell>
        </row>
        <row r="1061">
          <cell r="B1061" t="str">
            <v>EXN_368</v>
          </cell>
          <cell r="H1061" t="str">
            <v>Huawei</v>
          </cell>
        </row>
        <row r="1062">
          <cell r="B1062" t="str">
            <v>CTR_262</v>
          </cell>
          <cell r="H1062" t="str">
            <v>ZTE</v>
          </cell>
        </row>
        <row r="1063">
          <cell r="B1063" t="str">
            <v>LIT_102</v>
          </cell>
          <cell r="H1063" t="str">
            <v>ZTE</v>
          </cell>
        </row>
        <row r="1064">
          <cell r="B1064" t="str">
            <v>CTR_1054</v>
          </cell>
          <cell r="H1064" t="str">
            <v>ZTE</v>
          </cell>
        </row>
        <row r="1065">
          <cell r="B1065" t="str">
            <v>CTR_702_indoor_8F</v>
          </cell>
          <cell r="H1065" t="str">
            <v>ZTE</v>
          </cell>
        </row>
        <row r="1066">
          <cell r="B1066" t="str">
            <v>CTR_714</v>
          </cell>
          <cell r="H1066" t="str">
            <v>ZTE</v>
          </cell>
        </row>
        <row r="1067">
          <cell r="B1067" t="str">
            <v>CTR_513</v>
          </cell>
          <cell r="H1067" t="str">
            <v>ZTE</v>
          </cell>
        </row>
        <row r="1068">
          <cell r="B1068" t="str">
            <v>CTR_322</v>
          </cell>
          <cell r="H1068" t="str">
            <v>ZTE</v>
          </cell>
        </row>
        <row r="1069">
          <cell r="B1069" t="str">
            <v>LIT_270</v>
          </cell>
          <cell r="H1069" t="str">
            <v>ZTE</v>
          </cell>
        </row>
        <row r="1070">
          <cell r="B1070" t="str">
            <v>NRO_118</v>
          </cell>
          <cell r="H1070" t="str">
            <v>Huawei</v>
          </cell>
        </row>
        <row r="1071">
          <cell r="B1071" t="str">
            <v>CTR_1050</v>
          </cell>
          <cell r="H1071" t="str">
            <v>ZTE</v>
          </cell>
        </row>
        <row r="1072">
          <cell r="B1072" t="str">
            <v>OST_276</v>
          </cell>
          <cell r="H1072" t="str">
            <v>Huawei</v>
          </cell>
        </row>
        <row r="1073">
          <cell r="B1073" t="str">
            <v>LIT_667</v>
          </cell>
          <cell r="H1073" t="str">
            <v>ZTE</v>
          </cell>
        </row>
        <row r="1074">
          <cell r="B1074" t="str">
            <v>CTR_019</v>
          </cell>
          <cell r="H1074" t="str">
            <v>ZTE</v>
          </cell>
        </row>
        <row r="1075">
          <cell r="B1075" t="str">
            <v>LIT_020</v>
          </cell>
          <cell r="H1075" t="str">
            <v>ZTE</v>
          </cell>
        </row>
        <row r="1076">
          <cell r="B1076" t="str">
            <v>NRO_066</v>
          </cell>
          <cell r="H1076" t="str">
            <v>Huawei</v>
          </cell>
        </row>
        <row r="1077">
          <cell r="B1077" t="str">
            <v>CTR_637</v>
          </cell>
          <cell r="H1077" t="str">
            <v>ZTE</v>
          </cell>
        </row>
        <row r="1078">
          <cell r="B1078" t="str">
            <v>CTR_163</v>
          </cell>
          <cell r="H1078" t="str">
            <v>ZTE</v>
          </cell>
        </row>
        <row r="1079">
          <cell r="B1079" t="str">
            <v>SUO_163</v>
          </cell>
          <cell r="H1079" t="str">
            <v>Huawei</v>
          </cell>
        </row>
        <row r="1080">
          <cell r="B1080" t="str">
            <v>CTR_674</v>
          </cell>
          <cell r="H1080" t="str">
            <v>ZTE</v>
          </cell>
        </row>
        <row r="1081">
          <cell r="B1081" t="str">
            <v>CTR_425</v>
          </cell>
          <cell r="H1081" t="str">
            <v>ZTE</v>
          </cell>
        </row>
        <row r="1082">
          <cell r="B1082" t="str">
            <v>OST_047</v>
          </cell>
          <cell r="H1082" t="str">
            <v>Huawei</v>
          </cell>
        </row>
        <row r="1083">
          <cell r="B1083" t="str">
            <v>NRD_063</v>
          </cell>
          <cell r="H1083" t="str">
            <v>Huawei</v>
          </cell>
        </row>
        <row r="1084">
          <cell r="B1084" t="str">
            <v>NRO_119</v>
          </cell>
          <cell r="H1084" t="str">
            <v>Huawei</v>
          </cell>
        </row>
        <row r="1085">
          <cell r="B1085" t="str">
            <v>ADM_058</v>
          </cell>
          <cell r="H1085" t="str">
            <v>Huawei</v>
          </cell>
        </row>
        <row r="1086">
          <cell r="B1086" t="str">
            <v>NRD_140</v>
          </cell>
          <cell r="H1086" t="str">
            <v>Huawei</v>
          </cell>
        </row>
        <row r="1087">
          <cell r="B1087" t="str">
            <v>CTR_520</v>
          </cell>
          <cell r="H1087" t="str">
            <v>ZTE</v>
          </cell>
        </row>
        <row r="1088">
          <cell r="B1088" t="str">
            <v>NRO_124</v>
          </cell>
          <cell r="H1088" t="str">
            <v>Huawei</v>
          </cell>
        </row>
        <row r="1089">
          <cell r="B1089" t="str">
            <v>NRO_126</v>
          </cell>
          <cell r="H1089" t="str">
            <v>Huawei</v>
          </cell>
        </row>
        <row r="1090">
          <cell r="B1090" t="str">
            <v>NRO_226</v>
          </cell>
          <cell r="H1090" t="str">
            <v>Huawei</v>
          </cell>
        </row>
        <row r="1091">
          <cell r="B1091" t="str">
            <v>SUD_260</v>
          </cell>
          <cell r="H1091" t="str">
            <v>ZTE</v>
          </cell>
        </row>
        <row r="1092">
          <cell r="B1092" t="str">
            <v>EXN_144</v>
          </cell>
          <cell r="H1092" t="str">
            <v>Huawei</v>
          </cell>
        </row>
        <row r="1093">
          <cell r="B1093" t="str">
            <v>SUO_202</v>
          </cell>
          <cell r="H1093" t="str">
            <v>Huawei</v>
          </cell>
        </row>
        <row r="1094">
          <cell r="B1094" t="str">
            <v>NRO_016</v>
          </cell>
          <cell r="H1094" t="str">
            <v>Huawei</v>
          </cell>
        </row>
        <row r="1095">
          <cell r="B1095" t="str">
            <v>EST_079</v>
          </cell>
          <cell r="H1095" t="str">
            <v>ZTE</v>
          </cell>
        </row>
        <row r="1096">
          <cell r="B1096" t="str">
            <v>CTR_313</v>
          </cell>
          <cell r="H1096" t="str">
            <v>ZTE</v>
          </cell>
        </row>
        <row r="1097">
          <cell r="B1097" t="str">
            <v>LIT_435</v>
          </cell>
          <cell r="H1097" t="str">
            <v>ZTE</v>
          </cell>
        </row>
        <row r="1098">
          <cell r="B1098" t="str">
            <v>OST_170</v>
          </cell>
          <cell r="H1098" t="str">
            <v>Huawei</v>
          </cell>
        </row>
        <row r="1099">
          <cell r="B1099" t="str">
            <v>OST_107</v>
          </cell>
          <cell r="H1099" t="str">
            <v>Huawei</v>
          </cell>
        </row>
        <row r="1100">
          <cell r="B1100" t="str">
            <v>OST_096</v>
          </cell>
          <cell r="H1100" t="str">
            <v>Huawei</v>
          </cell>
        </row>
        <row r="1101">
          <cell r="B1101" t="str">
            <v>EXN_234</v>
          </cell>
          <cell r="H1101" t="str">
            <v>Huawei</v>
          </cell>
        </row>
        <row r="1102">
          <cell r="B1102" t="str">
            <v>EXN_101</v>
          </cell>
          <cell r="H1102" t="str">
            <v>Huawei</v>
          </cell>
        </row>
        <row r="1103">
          <cell r="B1103" t="str">
            <v>CTR_1052</v>
          </cell>
          <cell r="H1103" t="str">
            <v>ZTE</v>
          </cell>
        </row>
        <row r="1104">
          <cell r="B1104" t="str">
            <v>CTR_755</v>
          </cell>
          <cell r="H1104" t="str">
            <v>ZTE</v>
          </cell>
        </row>
        <row r="1105">
          <cell r="B1105" t="str">
            <v>NRD_086</v>
          </cell>
          <cell r="H1105" t="str">
            <v>Huawei</v>
          </cell>
        </row>
        <row r="1106">
          <cell r="B1106" t="str">
            <v>CTR_330</v>
          </cell>
          <cell r="H1106" t="str">
            <v>ZTE</v>
          </cell>
        </row>
        <row r="1107">
          <cell r="B1107" t="str">
            <v>CTR_772</v>
          </cell>
          <cell r="H1107" t="str">
            <v>ZTE</v>
          </cell>
        </row>
        <row r="1108">
          <cell r="B1108" t="str">
            <v>NRO_148</v>
          </cell>
          <cell r="H1108" t="str">
            <v>Huawei</v>
          </cell>
        </row>
        <row r="1109">
          <cell r="B1109" t="str">
            <v>OST_137</v>
          </cell>
          <cell r="H1109" t="str">
            <v>Huawei</v>
          </cell>
        </row>
        <row r="1110">
          <cell r="B1110" t="str">
            <v>SUO_116</v>
          </cell>
          <cell r="H1110" t="str">
            <v>Huawei</v>
          </cell>
        </row>
        <row r="1111">
          <cell r="B1111" t="str">
            <v>LIT_370</v>
          </cell>
          <cell r="H1111" t="str">
            <v>ZTE</v>
          </cell>
        </row>
        <row r="1112">
          <cell r="B1112" t="str">
            <v>SUO_154</v>
          </cell>
          <cell r="H1112" t="str">
            <v>Huawei</v>
          </cell>
        </row>
        <row r="1113">
          <cell r="B1113" t="str">
            <v>EXN_096</v>
          </cell>
          <cell r="H1113" t="str">
            <v>Huawei</v>
          </cell>
        </row>
        <row r="1114">
          <cell r="B1114" t="str">
            <v>NRD_065</v>
          </cell>
          <cell r="H1114" t="str">
            <v>Huawei</v>
          </cell>
        </row>
        <row r="1115">
          <cell r="B1115" t="str">
            <v>NRD_097</v>
          </cell>
          <cell r="H1115" t="str">
            <v>Huawei</v>
          </cell>
        </row>
        <row r="1116">
          <cell r="B1116" t="str">
            <v>EXN_184</v>
          </cell>
          <cell r="H1116" t="str">
            <v>Huawei</v>
          </cell>
        </row>
        <row r="1117">
          <cell r="B1117" t="str">
            <v>LIT_364</v>
          </cell>
          <cell r="H1117" t="str">
            <v>ZTE</v>
          </cell>
        </row>
        <row r="1118">
          <cell r="B1118" t="str">
            <v>OST_076</v>
          </cell>
          <cell r="H1118" t="str">
            <v>Huawei</v>
          </cell>
        </row>
        <row r="1119">
          <cell r="B1119" t="str">
            <v>NRD_053</v>
          </cell>
          <cell r="H1119" t="str">
            <v>Huawei</v>
          </cell>
        </row>
        <row r="1120">
          <cell r="B1120" t="str">
            <v>LIT_203</v>
          </cell>
          <cell r="H1120" t="str">
            <v>ZTE</v>
          </cell>
        </row>
        <row r="1121">
          <cell r="B1121" t="str">
            <v>LIT_123</v>
          </cell>
          <cell r="H1121" t="str">
            <v>ZTE</v>
          </cell>
        </row>
        <row r="1122">
          <cell r="B1122" t="str">
            <v>OST_119</v>
          </cell>
          <cell r="H1122" t="str">
            <v>Huawei</v>
          </cell>
        </row>
        <row r="1123">
          <cell r="B1123" t="str">
            <v>SUD_096</v>
          </cell>
          <cell r="H1123" t="str">
            <v>ZTE</v>
          </cell>
        </row>
        <row r="1124">
          <cell r="B1124" t="str">
            <v>LIT_690</v>
          </cell>
          <cell r="H1124" t="str">
            <v>ZTE</v>
          </cell>
        </row>
        <row r="1125">
          <cell r="B1125" t="str">
            <v>OST_297</v>
          </cell>
          <cell r="H1125" t="str">
            <v>Huawei</v>
          </cell>
        </row>
        <row r="1126">
          <cell r="B1126" t="str">
            <v>OST_075</v>
          </cell>
          <cell r="H1126" t="str">
            <v>Huawei</v>
          </cell>
        </row>
        <row r="1127">
          <cell r="B1127" t="str">
            <v>CTR_1057</v>
          </cell>
          <cell r="H1127" t="str">
            <v>ZTE</v>
          </cell>
        </row>
        <row r="1128">
          <cell r="B1128" t="str">
            <v>ADM_026</v>
          </cell>
          <cell r="H1128" t="str">
            <v>Huawei</v>
          </cell>
        </row>
        <row r="1129">
          <cell r="B1129" t="str">
            <v>EST_128</v>
          </cell>
          <cell r="H1129" t="str">
            <v>ZTE</v>
          </cell>
        </row>
        <row r="1130">
          <cell r="B1130" t="str">
            <v>EST_004</v>
          </cell>
          <cell r="H1130" t="str">
            <v>ZTE</v>
          </cell>
        </row>
        <row r="1131">
          <cell r="B1131" t="str">
            <v>OST_120</v>
          </cell>
          <cell r="H1131" t="str">
            <v>Huawei</v>
          </cell>
        </row>
        <row r="1132">
          <cell r="B1132" t="str">
            <v>EST_194</v>
          </cell>
          <cell r="H1132" t="str">
            <v>ZTE</v>
          </cell>
        </row>
        <row r="1133">
          <cell r="B1133" t="str">
            <v>LIT_372</v>
          </cell>
          <cell r="H1133" t="str">
            <v>ZTE</v>
          </cell>
        </row>
        <row r="1134">
          <cell r="B1134" t="str">
            <v>NRD_073</v>
          </cell>
          <cell r="H1134" t="str">
            <v>Huawei</v>
          </cell>
        </row>
        <row r="1135">
          <cell r="B1135" t="str">
            <v>NRD_163</v>
          </cell>
          <cell r="H1135" t="str">
            <v>Huawei</v>
          </cell>
        </row>
        <row r="1136">
          <cell r="B1136" t="str">
            <v>NRO_130</v>
          </cell>
          <cell r="H1136" t="str">
            <v>Huawei</v>
          </cell>
        </row>
        <row r="1137">
          <cell r="B1137" t="str">
            <v>OST_067</v>
          </cell>
          <cell r="H1137" t="str">
            <v>Huawei</v>
          </cell>
        </row>
        <row r="1138">
          <cell r="B1138" t="str">
            <v>EXN_001</v>
          </cell>
          <cell r="H1138" t="str">
            <v>Huawei</v>
          </cell>
        </row>
        <row r="1139">
          <cell r="B1139" t="str">
            <v>OST_113</v>
          </cell>
          <cell r="H1139" t="str">
            <v>Huawei</v>
          </cell>
        </row>
        <row r="1140">
          <cell r="B1140" t="str">
            <v>SUO_079</v>
          </cell>
          <cell r="H1140" t="str">
            <v>Huawei</v>
          </cell>
        </row>
        <row r="1141">
          <cell r="B1141" t="str">
            <v>OST_003</v>
          </cell>
          <cell r="H1141" t="str">
            <v>Huawei</v>
          </cell>
        </row>
        <row r="1142">
          <cell r="B1142" t="str">
            <v>LIT_374</v>
          </cell>
          <cell r="H1142" t="str">
            <v>ZTE</v>
          </cell>
        </row>
        <row r="1143">
          <cell r="B1143" t="str">
            <v>SUO_181</v>
          </cell>
          <cell r="H1143" t="str">
            <v>Huawei</v>
          </cell>
        </row>
        <row r="1144">
          <cell r="B1144" t="str">
            <v>NRO_117</v>
          </cell>
          <cell r="H1144" t="str">
            <v>Huawei</v>
          </cell>
        </row>
        <row r="1145">
          <cell r="B1145" t="str">
            <v>CTR_799</v>
          </cell>
          <cell r="H1145" t="str">
            <v>ZTE</v>
          </cell>
        </row>
        <row r="1146">
          <cell r="B1146" t="str">
            <v>NRO_221</v>
          </cell>
          <cell r="H1146" t="str">
            <v>Huawei</v>
          </cell>
        </row>
        <row r="1147">
          <cell r="B1147" t="str">
            <v>NRO_062</v>
          </cell>
          <cell r="H1147" t="str">
            <v>Huawei</v>
          </cell>
        </row>
        <row r="1148">
          <cell r="B1148" t="str">
            <v>NRO_070</v>
          </cell>
          <cell r="H1148" t="str">
            <v>Huawei</v>
          </cell>
        </row>
        <row r="1149">
          <cell r="B1149" t="str">
            <v>NRO_028</v>
          </cell>
          <cell r="H1149" t="str">
            <v>Huawei</v>
          </cell>
        </row>
        <row r="1150">
          <cell r="B1150" t="str">
            <v>EXN_189</v>
          </cell>
          <cell r="H1150" t="str">
            <v>HUAWEI</v>
          </cell>
        </row>
        <row r="1151">
          <cell r="B1151" t="str">
            <v>EXN_190</v>
          </cell>
          <cell r="H1151" t="str">
            <v>HUAWEI</v>
          </cell>
        </row>
        <row r="1152">
          <cell r="B1152" t="str">
            <v>NRD_135</v>
          </cell>
          <cell r="H1152" t="str">
            <v>Huawei</v>
          </cell>
        </row>
        <row r="1153">
          <cell r="B1153" t="str">
            <v>EXN_118</v>
          </cell>
          <cell r="H1153" t="str">
            <v>Huawei</v>
          </cell>
        </row>
        <row r="1154">
          <cell r="B1154" t="str">
            <v>NRD_031</v>
          </cell>
          <cell r="H1154" t="str">
            <v>HUAWEI</v>
          </cell>
        </row>
        <row r="1155">
          <cell r="B1155" t="str">
            <v>EXN_028</v>
          </cell>
          <cell r="H1155" t="str">
            <v>HUAWEI</v>
          </cell>
        </row>
        <row r="1156">
          <cell r="B1156" t="str">
            <v>CTR_422</v>
          </cell>
          <cell r="H1156" t="str">
            <v>ZTE</v>
          </cell>
        </row>
        <row r="1157">
          <cell r="B1157" t="str">
            <v>LIT_360</v>
          </cell>
          <cell r="H1157" t="str">
            <v>ZTE</v>
          </cell>
        </row>
        <row r="1158">
          <cell r="B1158" t="str">
            <v>OST_180</v>
          </cell>
          <cell r="H1158" t="str">
            <v>HUAWEI</v>
          </cell>
        </row>
        <row r="1159">
          <cell r="B1159" t="str">
            <v>SUO_081</v>
          </cell>
          <cell r="H1159" t="str">
            <v>HUAWEI</v>
          </cell>
        </row>
        <row r="1160">
          <cell r="B1160" t="str">
            <v>NRD_092</v>
          </cell>
          <cell r="H1160" t="str">
            <v>HUAWEI</v>
          </cell>
        </row>
        <row r="1161">
          <cell r="B1161" t="str">
            <v>SUD_055</v>
          </cell>
          <cell r="H1161" t="str">
            <v>ZTE</v>
          </cell>
        </row>
        <row r="1162">
          <cell r="B1162" t="str">
            <v>EXN_110</v>
          </cell>
          <cell r="H1162" t="str">
            <v>HUAWEI</v>
          </cell>
        </row>
        <row r="1163">
          <cell r="B1163" t="str">
            <v>NRO_051</v>
          </cell>
          <cell r="H1163" t="str">
            <v>NOKIA</v>
          </cell>
        </row>
        <row r="1164">
          <cell r="B1164" t="str">
            <v>LIT_173</v>
          </cell>
          <cell r="H1164" t="str">
            <v>HUAWEI</v>
          </cell>
        </row>
        <row r="1165">
          <cell r="B1165" t="str">
            <v>LIT_431</v>
          </cell>
          <cell r="H1165" t="str">
            <v>ZTE</v>
          </cell>
        </row>
        <row r="1166">
          <cell r="B1166" t="str">
            <v>SUD_054</v>
          </cell>
          <cell r="H1166" t="str">
            <v>ZTE</v>
          </cell>
        </row>
        <row r="1167">
          <cell r="B1167" t="str">
            <v>LIT_201</v>
          </cell>
          <cell r="H1167" t="str">
            <v>ZTE</v>
          </cell>
        </row>
        <row r="1168">
          <cell r="B1168" t="str">
            <v>CTR_442</v>
          </cell>
          <cell r="H1168" t="str">
            <v>NOKIA</v>
          </cell>
        </row>
        <row r="1169">
          <cell r="B1169" t="str">
            <v>NRO_076</v>
          </cell>
          <cell r="H1169" t="str">
            <v>NOKIA</v>
          </cell>
        </row>
        <row r="1170">
          <cell r="B1170" t="str">
            <v>OST_254</v>
          </cell>
          <cell r="H1170" t="str">
            <v>HUAWEI</v>
          </cell>
        </row>
        <row r="1171">
          <cell r="B1171" t="str">
            <v>CTR_453</v>
          </cell>
          <cell r="H1171" t="str">
            <v>NOKIA</v>
          </cell>
        </row>
        <row r="1172">
          <cell r="B1172" t="str">
            <v>CTR_441</v>
          </cell>
          <cell r="H1172" t="str">
            <v>ZTE</v>
          </cell>
        </row>
        <row r="1173">
          <cell r="B1173" t="str">
            <v>EXN_186</v>
          </cell>
          <cell r="H1173" t="str">
            <v>HUAWEI</v>
          </cell>
        </row>
        <row r="1174">
          <cell r="B1174" t="str">
            <v>NRO_247</v>
          </cell>
          <cell r="H1174" t="str">
            <v>NOKIA</v>
          </cell>
        </row>
        <row r="1175">
          <cell r="B1175" t="str">
            <v>CTR_676</v>
          </cell>
          <cell r="H1175" t="str">
            <v>ZTE</v>
          </cell>
        </row>
        <row r="1176">
          <cell r="B1176" t="str">
            <v>OST_303</v>
          </cell>
          <cell r="H1176" t="str">
            <v>HUAWEI</v>
          </cell>
        </row>
        <row r="1177">
          <cell r="B1177" t="str">
            <v>LIT_772</v>
          </cell>
          <cell r="H1177" t="str">
            <v>ZTE</v>
          </cell>
        </row>
        <row r="1178">
          <cell r="B1178" t="str">
            <v>LIT_069</v>
          </cell>
          <cell r="H1178" t="str">
            <v>ZTE</v>
          </cell>
        </row>
        <row r="1179">
          <cell r="B1179" t="str">
            <v>EXN_259</v>
          </cell>
          <cell r="H1179" t="str">
            <v>HUAWEI</v>
          </cell>
        </row>
        <row r="1180">
          <cell r="B1180" t="str">
            <v>OST_307</v>
          </cell>
          <cell r="H1180" t="str">
            <v>NOKIA</v>
          </cell>
        </row>
        <row r="1181">
          <cell r="B1181" t="str">
            <v>SUO_164</v>
          </cell>
          <cell r="H1181" t="str">
            <v>Huawei</v>
          </cell>
        </row>
        <row r="1182">
          <cell r="B1182" t="str">
            <v>NRD_107</v>
          </cell>
          <cell r="H1182" t="str">
            <v>HUAWEI</v>
          </cell>
        </row>
        <row r="1183">
          <cell r="B1183" t="str">
            <v>OST_283</v>
          </cell>
          <cell r="H1183" t="str">
            <v>HUAWEI</v>
          </cell>
        </row>
        <row r="1184">
          <cell r="B1184" t="str">
            <v>EXN_243</v>
          </cell>
          <cell r="H1184" t="str">
            <v>NOKIA</v>
          </cell>
        </row>
        <row r="1185">
          <cell r="B1185" t="str">
            <v>OST_282</v>
          </cell>
          <cell r="H1185" t="str">
            <v>HUAWEI</v>
          </cell>
        </row>
        <row r="1186">
          <cell r="B1186" t="str">
            <v>CTR_825</v>
          </cell>
          <cell r="H1186" t="str">
            <v>ZTE</v>
          </cell>
        </row>
        <row r="1187">
          <cell r="B1187" t="str">
            <v>CTR_822</v>
          </cell>
          <cell r="H1187" t="str">
            <v>ZTE</v>
          </cell>
        </row>
        <row r="1188">
          <cell r="B1188" t="str">
            <v>SUD_107</v>
          </cell>
          <cell r="H1188" t="str">
            <v>ZTE</v>
          </cell>
        </row>
        <row r="1189">
          <cell r="B1189" t="str">
            <v>CTR_795</v>
          </cell>
          <cell r="H1189" t="str">
            <v>ZTE</v>
          </cell>
        </row>
        <row r="1190">
          <cell r="B1190" t="str">
            <v>CTR_823</v>
          </cell>
          <cell r="H1190" t="str">
            <v>ZTE</v>
          </cell>
        </row>
        <row r="1191">
          <cell r="B1191" t="str">
            <v>CTR_835</v>
          </cell>
          <cell r="H1191" t="str">
            <v>ZTE</v>
          </cell>
        </row>
        <row r="1192">
          <cell r="B1192" t="str">
            <v>NRO_139</v>
          </cell>
          <cell r="H1192" t="str">
            <v>HUAWEI</v>
          </cell>
        </row>
        <row r="1193">
          <cell r="B1193" t="str">
            <v>NRO_138</v>
          </cell>
          <cell r="H1193" t="str">
            <v>HUAWEI</v>
          </cell>
        </row>
        <row r="1194">
          <cell r="B1194" t="str">
            <v>NRO_140</v>
          </cell>
          <cell r="H1194" t="str">
            <v>NOKIA</v>
          </cell>
        </row>
        <row r="1195">
          <cell r="B1195" t="str">
            <v>NRO_141</v>
          </cell>
          <cell r="H1195" t="str">
            <v>HUAWEI</v>
          </cell>
        </row>
        <row r="1196">
          <cell r="B1196" t="str">
            <v>CTR_894</v>
          </cell>
          <cell r="H1196" t="str">
            <v>ZTE</v>
          </cell>
        </row>
        <row r="1197">
          <cell r="B1197" t="str">
            <v>CTR_906</v>
          </cell>
          <cell r="H1197" t="str">
            <v>ZTE</v>
          </cell>
        </row>
        <row r="1198">
          <cell r="B1198" t="str">
            <v>SUD_119</v>
          </cell>
          <cell r="H1198" t="str">
            <v>ZTE</v>
          </cell>
        </row>
        <row r="1199">
          <cell r="B1199" t="str">
            <v>OST_322</v>
          </cell>
          <cell r="H1199" t="str">
            <v>HUAWEI</v>
          </cell>
        </row>
        <row r="1200">
          <cell r="B1200" t="str">
            <v>EXN_242</v>
          </cell>
          <cell r="H1200" t="str">
            <v>HUAWEI</v>
          </cell>
        </row>
        <row r="1201">
          <cell r="B1201" t="str">
            <v>NRO_149</v>
          </cell>
          <cell r="H1201" t="str">
            <v>Huawei</v>
          </cell>
        </row>
        <row r="1202">
          <cell r="B1202" t="str">
            <v>ADM_179</v>
          </cell>
          <cell r="H1202" t="str">
            <v>HUAWEI</v>
          </cell>
        </row>
        <row r="1203">
          <cell r="B1203" t="str">
            <v>OST_311</v>
          </cell>
          <cell r="H1203" t="str">
            <v>HUAWEI</v>
          </cell>
        </row>
        <row r="1204">
          <cell r="B1204" t="str">
            <v>EXN_265</v>
          </cell>
          <cell r="H1204" t="str">
            <v>HUAWEI</v>
          </cell>
        </row>
        <row r="1205">
          <cell r="B1205" t="str">
            <v>NRO_137</v>
          </cell>
          <cell r="H1205" t="str">
            <v>HUAWEI</v>
          </cell>
        </row>
        <row r="1206">
          <cell r="B1206" t="str">
            <v>NRO_151</v>
          </cell>
          <cell r="H1206" t="str">
            <v>HUAWEI</v>
          </cell>
        </row>
        <row r="1207">
          <cell r="B1207" t="str">
            <v>CTR_869</v>
          </cell>
          <cell r="H1207" t="str">
            <v>ZTE</v>
          </cell>
        </row>
        <row r="1208">
          <cell r="B1208" t="str">
            <v>NRO_144</v>
          </cell>
          <cell r="H1208" t="str">
            <v>HUAWEI</v>
          </cell>
        </row>
        <row r="1209">
          <cell r="B1209" t="str">
            <v>CTR_870</v>
          </cell>
          <cell r="H1209" t="str">
            <v>ZTE</v>
          </cell>
        </row>
        <row r="1210">
          <cell r="B1210" t="str">
            <v>OST_314</v>
          </cell>
          <cell r="H1210" t="str">
            <v>HUAWEI</v>
          </cell>
        </row>
        <row r="1211">
          <cell r="B1211" t="str">
            <v>EST_147</v>
          </cell>
          <cell r="H1211" t="str">
            <v>ZTE</v>
          </cell>
        </row>
        <row r="1212">
          <cell r="B1212" t="str">
            <v>SUD_108</v>
          </cell>
          <cell r="H1212" t="str">
            <v>NOKIA</v>
          </cell>
        </row>
        <row r="1213">
          <cell r="B1213" t="str">
            <v>CTR_892</v>
          </cell>
          <cell r="H1213" t="str">
            <v>ZTE</v>
          </cell>
        </row>
        <row r="1214">
          <cell r="B1214" t="str">
            <v>SUD_126</v>
          </cell>
          <cell r="H1214" t="str">
            <v>ZTE</v>
          </cell>
        </row>
        <row r="1215">
          <cell r="B1215" t="str">
            <v>NRO_088</v>
          </cell>
          <cell r="H1215" t="str">
            <v>NOKIA</v>
          </cell>
        </row>
        <row r="1216">
          <cell r="B1216" t="str">
            <v>NRO_036</v>
          </cell>
          <cell r="H1216" t="str">
            <v>HUAWEI</v>
          </cell>
        </row>
        <row r="1217">
          <cell r="B1217" t="str">
            <v>LIT_191</v>
          </cell>
          <cell r="H1217" t="str">
            <v>ZTE</v>
          </cell>
        </row>
        <row r="1218">
          <cell r="B1218" t="str">
            <v>CTR_204</v>
          </cell>
          <cell r="H1218" t="str">
            <v>ZTE</v>
          </cell>
        </row>
        <row r="1219">
          <cell r="B1219" t="str">
            <v>OST_044</v>
          </cell>
          <cell r="H1219" t="str">
            <v>HUAWEI</v>
          </cell>
        </row>
        <row r="1220">
          <cell r="B1220" t="str">
            <v>OST_037</v>
          </cell>
          <cell r="H1220" t="str">
            <v>HUAWEI</v>
          </cell>
        </row>
        <row r="1221">
          <cell r="B1221" t="str">
            <v>EST_023</v>
          </cell>
          <cell r="H1221" t="str">
            <v>NOKIA</v>
          </cell>
        </row>
        <row r="1222">
          <cell r="B1222" t="str">
            <v>EST_024</v>
          </cell>
          <cell r="H1222" t="str">
            <v>ZTE</v>
          </cell>
        </row>
        <row r="1223">
          <cell r="B1223" t="str">
            <v>EST_022</v>
          </cell>
          <cell r="H1223" t="str">
            <v>ZTE</v>
          </cell>
        </row>
        <row r="1224">
          <cell r="B1224" t="str">
            <v>LIT_178</v>
          </cell>
          <cell r="H1224" t="str">
            <v>HUAWEI</v>
          </cell>
        </row>
        <row r="1225">
          <cell r="B1225" t="str">
            <v>NRD_027</v>
          </cell>
          <cell r="H1225" t="str">
            <v>NOKIA</v>
          </cell>
        </row>
        <row r="1226">
          <cell r="B1226" t="str">
            <v>EXN_033</v>
          </cell>
          <cell r="H1226" t="str">
            <v>NOKIA</v>
          </cell>
        </row>
        <row r="1227">
          <cell r="B1227" t="str">
            <v>SUO_019</v>
          </cell>
          <cell r="H1227" t="str">
            <v>HUAWEI</v>
          </cell>
        </row>
        <row r="1228">
          <cell r="B1228" t="str">
            <v>SUO_020</v>
          </cell>
          <cell r="H1228" t="str">
            <v>NOKIA</v>
          </cell>
        </row>
        <row r="1229">
          <cell r="B1229" t="str">
            <v>EXN_230</v>
          </cell>
          <cell r="H1229" t="str">
            <v>HUAWEI</v>
          </cell>
        </row>
        <row r="1230">
          <cell r="B1230" t="str">
            <v>CTR_841</v>
          </cell>
          <cell r="H1230" t="str">
            <v>ZTE</v>
          </cell>
        </row>
        <row r="1231">
          <cell r="B1231" t="str">
            <v>OST_256</v>
          </cell>
          <cell r="H1231" t="str">
            <v>NOKIA</v>
          </cell>
        </row>
        <row r="1232">
          <cell r="B1232" t="str">
            <v>OST_040</v>
          </cell>
          <cell r="H1232" t="str">
            <v>HUAWEI</v>
          </cell>
        </row>
        <row r="1233">
          <cell r="B1233" t="str">
            <v>LIT_430</v>
          </cell>
          <cell r="H1233" t="str">
            <v>ZTE</v>
          </cell>
        </row>
        <row r="1234">
          <cell r="B1234" t="str">
            <v>OST_257</v>
          </cell>
          <cell r="H1234" t="str">
            <v>HUAWEI</v>
          </cell>
        </row>
        <row r="1235">
          <cell r="B1235" t="str">
            <v>CTR_627</v>
          </cell>
          <cell r="H1235" t="str">
            <v>ZTE</v>
          </cell>
        </row>
        <row r="1236">
          <cell r="B1236" t="str">
            <v>OST_260</v>
          </cell>
          <cell r="H1236" t="str">
            <v>HUAWEI</v>
          </cell>
        </row>
        <row r="1237">
          <cell r="B1237" t="str">
            <v>EXN_191</v>
          </cell>
          <cell r="H1237" t="str">
            <v>HUAWEI</v>
          </cell>
        </row>
        <row r="1238">
          <cell r="B1238" t="str">
            <v>EXN_231</v>
          </cell>
          <cell r="H1238" t="str">
            <v>Huawei</v>
          </cell>
        </row>
        <row r="1239">
          <cell r="B1239" t="str">
            <v>LIT_586</v>
          </cell>
          <cell r="H1239" t="str">
            <v>ZTE</v>
          </cell>
        </row>
        <row r="1240">
          <cell r="B1240" t="str">
            <v>SUO_157</v>
          </cell>
          <cell r="H1240" t="str">
            <v>HUAWEI</v>
          </cell>
        </row>
        <row r="1241">
          <cell r="B1241" t="str">
            <v>EXN_215</v>
          </cell>
          <cell r="H1241" t="str">
            <v>NOKIA</v>
          </cell>
        </row>
        <row r="1242">
          <cell r="B1242" t="str">
            <v>SUD_231</v>
          </cell>
          <cell r="H1242" t="str">
            <v>ZTE</v>
          </cell>
        </row>
        <row r="1243">
          <cell r="B1243" t="str">
            <v>SUD_247</v>
          </cell>
          <cell r="H1243" t="str">
            <v>NOKIA</v>
          </cell>
        </row>
        <row r="1244">
          <cell r="B1244" t="str">
            <v>EST_074</v>
          </cell>
          <cell r="H1244" t="str">
            <v>NOKIA</v>
          </cell>
        </row>
        <row r="1245">
          <cell r="B1245" t="str">
            <v>OST_070</v>
          </cell>
          <cell r="H1245" t="str">
            <v>HUAWEI</v>
          </cell>
        </row>
        <row r="1246">
          <cell r="B1246" t="str">
            <v>LIT_536</v>
          </cell>
          <cell r="H1246" t="str">
            <v>NOKIA</v>
          </cell>
        </row>
        <row r="1247">
          <cell r="B1247" t="str">
            <v>NRD_157</v>
          </cell>
          <cell r="H1247" t="str">
            <v>HUAWEI</v>
          </cell>
        </row>
        <row r="1248">
          <cell r="B1248" t="str">
            <v>SUO_245</v>
          </cell>
          <cell r="H1248" t="str">
            <v>NOKIA</v>
          </cell>
        </row>
        <row r="1249">
          <cell r="B1249" t="str">
            <v>CTR_829</v>
          </cell>
          <cell r="H1249" t="str">
            <v>ZTE</v>
          </cell>
        </row>
        <row r="1250">
          <cell r="B1250" t="str">
            <v>LIT_769</v>
          </cell>
          <cell r="H1250" t="str">
            <v>ZTE</v>
          </cell>
        </row>
        <row r="1251">
          <cell r="B1251" t="str">
            <v>SUD_130</v>
          </cell>
          <cell r="H1251" t="str">
            <v>ZTE</v>
          </cell>
        </row>
        <row r="1252">
          <cell r="B1252" t="str">
            <v>ADM_140</v>
          </cell>
          <cell r="H1252" t="str">
            <v>HUAWEI</v>
          </cell>
        </row>
        <row r="1253">
          <cell r="B1253" t="str">
            <v>CTR_909</v>
          </cell>
          <cell r="H1253" t="str">
            <v>ZTE</v>
          </cell>
        </row>
        <row r="1254">
          <cell r="B1254" t="str">
            <v>ADM_187</v>
          </cell>
          <cell r="H1254" t="str">
            <v>HUAWEI</v>
          </cell>
        </row>
        <row r="1255">
          <cell r="B1255" t="str">
            <v>EST_150</v>
          </cell>
          <cell r="H1255" t="str">
            <v>ZTE</v>
          </cell>
        </row>
        <row r="1256">
          <cell r="B1256" t="str">
            <v>SUD_112</v>
          </cell>
          <cell r="H1256" t="str">
            <v>ZTE</v>
          </cell>
        </row>
        <row r="1257">
          <cell r="B1257" t="str">
            <v>SUO_266</v>
          </cell>
          <cell r="H1257" t="str">
            <v>HUAWEI</v>
          </cell>
        </row>
        <row r="1258">
          <cell r="B1258" t="str">
            <v>EST_155</v>
          </cell>
          <cell r="H1258" t="str">
            <v>ZTE</v>
          </cell>
        </row>
        <row r="1259">
          <cell r="B1259" t="str">
            <v>ADM_185</v>
          </cell>
          <cell r="H1259" t="str">
            <v>HUAWEI</v>
          </cell>
        </row>
        <row r="1260">
          <cell r="B1260" t="str">
            <v>OST_023</v>
          </cell>
          <cell r="H1260" t="str">
            <v>HUAWEI</v>
          </cell>
        </row>
        <row r="1261">
          <cell r="B1261" t="str">
            <v>LIT_111</v>
          </cell>
          <cell r="H1261" t="str">
            <v>ZTE</v>
          </cell>
        </row>
        <row r="1262">
          <cell r="B1262" t="str">
            <v>CTR_145</v>
          </cell>
          <cell r="H1262" t="str">
            <v>ZTE</v>
          </cell>
        </row>
        <row r="1263">
          <cell r="B1263" t="str">
            <v>LIT_187</v>
          </cell>
          <cell r="H1263" t="str">
            <v>ZTE</v>
          </cell>
        </row>
        <row r="1264">
          <cell r="B1264" t="str">
            <v>SUD_020</v>
          </cell>
          <cell r="H1264" t="str">
            <v>ZTE</v>
          </cell>
        </row>
        <row r="1265">
          <cell r="B1265" t="str">
            <v>SUD_019</v>
          </cell>
          <cell r="H1265" t="str">
            <v>ZTE</v>
          </cell>
        </row>
        <row r="1266">
          <cell r="B1266" t="str">
            <v>EST_020</v>
          </cell>
          <cell r="H1266" t="str">
            <v>ZTE</v>
          </cell>
        </row>
        <row r="1267">
          <cell r="B1267" t="str">
            <v>NRD_024</v>
          </cell>
          <cell r="H1267" t="str">
            <v>NOKIA</v>
          </cell>
        </row>
        <row r="1268">
          <cell r="B1268" t="str">
            <v>ADM_002</v>
          </cell>
          <cell r="H1268" t="str">
            <v>Huawei</v>
          </cell>
        </row>
        <row r="1269">
          <cell r="B1269" t="str">
            <v>LIT_085</v>
          </cell>
          <cell r="H1269" t="str">
            <v>ZTE</v>
          </cell>
        </row>
        <row r="1270">
          <cell r="B1270" t="str">
            <v>CTR_160</v>
          </cell>
          <cell r="H1270" t="str">
            <v>ZTE</v>
          </cell>
        </row>
        <row r="1271">
          <cell r="B1271" t="str">
            <v>CTR_298</v>
          </cell>
          <cell r="H1271" t="str">
            <v>ZTE</v>
          </cell>
        </row>
        <row r="1272">
          <cell r="B1272" t="str">
            <v>SUD_113</v>
          </cell>
          <cell r="H1272" t="str">
            <v>ZTE</v>
          </cell>
        </row>
        <row r="1273">
          <cell r="B1273" t="str">
            <v>CTR_299</v>
          </cell>
          <cell r="H1273" t="str">
            <v>ZTE</v>
          </cell>
        </row>
        <row r="1274">
          <cell r="B1274" t="str">
            <v>SUD_122</v>
          </cell>
          <cell r="H1274" t="str">
            <v>ZTE</v>
          </cell>
        </row>
        <row r="1275">
          <cell r="B1275" t="str">
            <v>CTR_205</v>
          </cell>
          <cell r="H1275" t="str">
            <v>ZTE</v>
          </cell>
        </row>
        <row r="1276">
          <cell r="B1276" t="str">
            <v>OST_035</v>
          </cell>
          <cell r="H1276" t="str">
            <v>HUAWEI</v>
          </cell>
        </row>
        <row r="1277">
          <cell r="B1277" t="str">
            <v>CTR_192</v>
          </cell>
          <cell r="H1277" t="str">
            <v>ZTE</v>
          </cell>
        </row>
        <row r="1278">
          <cell r="B1278" t="str">
            <v>OST_097</v>
          </cell>
          <cell r="H1278" t="str">
            <v>Huawei</v>
          </cell>
        </row>
        <row r="1279">
          <cell r="B1279" t="str">
            <v>ADM_012</v>
          </cell>
          <cell r="H1279" t="str">
            <v>Huawei</v>
          </cell>
        </row>
        <row r="1280">
          <cell r="B1280" t="str">
            <v>OST_259</v>
          </cell>
          <cell r="H1280" t="str">
            <v>NOKIA</v>
          </cell>
        </row>
        <row r="1281">
          <cell r="B1281" t="str">
            <v>ADM_143</v>
          </cell>
          <cell r="H1281" t="str">
            <v>HUAWEI</v>
          </cell>
        </row>
        <row r="1282">
          <cell r="B1282" t="str">
            <v>LIT_591</v>
          </cell>
          <cell r="H1282" t="str">
            <v>ZTE</v>
          </cell>
        </row>
        <row r="1283">
          <cell r="B1283" t="str">
            <v>NRO_104</v>
          </cell>
          <cell r="H1283" t="str">
            <v>HUAWEI</v>
          </cell>
        </row>
        <row r="1284">
          <cell r="B1284" t="str">
            <v>LIT_402</v>
          </cell>
          <cell r="H1284" t="str">
            <v>NOKIA</v>
          </cell>
        </row>
        <row r="1285">
          <cell r="B1285" t="str">
            <v>SUD_246</v>
          </cell>
          <cell r="H1285" t="str">
            <v>ZTE</v>
          </cell>
        </row>
        <row r="1286">
          <cell r="B1286" t="str">
            <v>CTR_354</v>
          </cell>
          <cell r="H1286" t="str">
            <v>ZTE</v>
          </cell>
        </row>
        <row r="1287">
          <cell r="B1287" t="str">
            <v>EXN_168</v>
          </cell>
          <cell r="H1287" t="str">
            <v>NOKIA</v>
          </cell>
        </row>
        <row r="1288">
          <cell r="B1288" t="str">
            <v>OST_290</v>
          </cell>
          <cell r="H1288" t="str">
            <v>HUAWEI</v>
          </cell>
        </row>
        <row r="1289">
          <cell r="B1289" t="str">
            <v>SUD_105</v>
          </cell>
          <cell r="H1289" t="str">
            <v>ZTE</v>
          </cell>
        </row>
        <row r="1290">
          <cell r="B1290" t="str">
            <v>LIT_750</v>
          </cell>
          <cell r="H1290" t="str">
            <v>ZTE</v>
          </cell>
        </row>
        <row r="1291">
          <cell r="B1291" t="str">
            <v>ADM_178</v>
          </cell>
          <cell r="H1291" t="str">
            <v>HUAWEI</v>
          </cell>
        </row>
        <row r="1292">
          <cell r="B1292" t="str">
            <v>CTR_858</v>
          </cell>
          <cell r="H1292" t="str">
            <v>ZTE</v>
          </cell>
        </row>
        <row r="1293">
          <cell r="B1293" t="str">
            <v>EST_154</v>
          </cell>
          <cell r="H1293" t="str">
            <v>ZTE</v>
          </cell>
        </row>
        <row r="1294">
          <cell r="B1294" t="str">
            <v>CTR_880</v>
          </cell>
          <cell r="H1294" t="str">
            <v>ZTE</v>
          </cell>
        </row>
        <row r="1295">
          <cell r="B1295" t="str">
            <v>SUO_249</v>
          </cell>
          <cell r="H1295" t="str">
            <v>NOKIA</v>
          </cell>
        </row>
        <row r="1296">
          <cell r="B1296" t="str">
            <v>SUD_125</v>
          </cell>
          <cell r="H1296" t="str">
            <v>ZTE</v>
          </cell>
        </row>
        <row r="1297">
          <cell r="B1297" t="str">
            <v>CTR_189</v>
          </cell>
          <cell r="H1297" t="str">
            <v>ZTE</v>
          </cell>
        </row>
        <row r="1298">
          <cell r="B1298" t="str">
            <v>CTR_191</v>
          </cell>
          <cell r="H1298" t="str">
            <v>ZTE</v>
          </cell>
        </row>
        <row r="1299">
          <cell r="B1299" t="str">
            <v>CTR_116</v>
          </cell>
          <cell r="H1299" t="str">
            <v>ZTE</v>
          </cell>
        </row>
        <row r="1300">
          <cell r="B1300" t="str">
            <v>OST_029</v>
          </cell>
          <cell r="H1300" t="str">
            <v>NOKIA</v>
          </cell>
        </row>
        <row r="1301">
          <cell r="B1301" t="str">
            <v>EST_019</v>
          </cell>
          <cell r="H1301" t="str">
            <v>ZTE</v>
          </cell>
        </row>
        <row r="1302">
          <cell r="B1302" t="str">
            <v>SUO_022</v>
          </cell>
          <cell r="H1302" t="str">
            <v>NOKIA</v>
          </cell>
        </row>
        <row r="1303">
          <cell r="B1303" t="str">
            <v>EST_017</v>
          </cell>
          <cell r="H1303" t="str">
            <v>ZTE</v>
          </cell>
        </row>
        <row r="1304">
          <cell r="B1304" t="str">
            <v>LIT_109</v>
          </cell>
          <cell r="H1304" t="str">
            <v>ZTE</v>
          </cell>
        </row>
        <row r="1305">
          <cell r="B1305" t="str">
            <v>OST_146</v>
          </cell>
          <cell r="H1305" t="str">
            <v>HUAWEI</v>
          </cell>
        </row>
        <row r="1306">
          <cell r="B1306" t="str">
            <v>EST_092</v>
          </cell>
          <cell r="H1306" t="str">
            <v>ZTE</v>
          </cell>
        </row>
        <row r="1307">
          <cell r="B1307" t="str">
            <v>ADM_105</v>
          </cell>
          <cell r="H1307" t="str">
            <v>HUAWEI</v>
          </cell>
        </row>
        <row r="1308">
          <cell r="B1308" t="str">
            <v>CTR_134</v>
          </cell>
          <cell r="H1308" t="str">
            <v>ZTE</v>
          </cell>
        </row>
        <row r="1309">
          <cell r="B1309" t="str">
            <v>CTR_443</v>
          </cell>
          <cell r="H1309" t="str">
            <v>ZTE</v>
          </cell>
        </row>
        <row r="1310">
          <cell r="B1310" t="str">
            <v>SUO_136</v>
          </cell>
          <cell r="H1310" t="str">
            <v>NOKIA</v>
          </cell>
        </row>
        <row r="1311">
          <cell r="B1311" t="str">
            <v>NRD_259</v>
          </cell>
          <cell r="H1311" t="str">
            <v>Huawei</v>
          </cell>
        </row>
        <row r="1312">
          <cell r="B1312" t="str">
            <v>LIT_459</v>
          </cell>
          <cell r="H1312" t="str">
            <v>ZTE</v>
          </cell>
        </row>
        <row r="1313">
          <cell r="B1313" t="str">
            <v>LIT_050</v>
          </cell>
          <cell r="H1313" t="str">
            <v>ZTE</v>
          </cell>
        </row>
        <row r="1314">
          <cell r="B1314" t="str">
            <v>EST_002</v>
          </cell>
          <cell r="H1314" t="str">
            <v>NOKIA</v>
          </cell>
        </row>
        <row r="1315">
          <cell r="B1315" t="str">
            <v>LIT_054</v>
          </cell>
          <cell r="H1315" t="str">
            <v>ZTE</v>
          </cell>
        </row>
        <row r="1316">
          <cell r="B1316" t="str">
            <v>LIT_048</v>
          </cell>
          <cell r="H1316" t="str">
            <v>ZTE</v>
          </cell>
        </row>
        <row r="1317">
          <cell r="B1317" t="str">
            <v>NRD_078</v>
          </cell>
          <cell r="H1317" t="str">
            <v>HUAWEI</v>
          </cell>
        </row>
        <row r="1318">
          <cell r="B1318" t="str">
            <v>SUO_082</v>
          </cell>
          <cell r="H1318" t="str">
            <v>HUAWEI</v>
          </cell>
        </row>
        <row r="1319">
          <cell r="B1319" t="str">
            <v>NRD_007</v>
          </cell>
          <cell r="H1319" t="str">
            <v>Huawei</v>
          </cell>
        </row>
        <row r="1320">
          <cell r="B1320" t="str">
            <v>LIT_357</v>
          </cell>
          <cell r="H1320" t="str">
            <v>ZTE</v>
          </cell>
        </row>
        <row r="1321">
          <cell r="B1321" t="str">
            <v>LIT_277</v>
          </cell>
          <cell r="H1321" t="str">
            <v>ZTE</v>
          </cell>
        </row>
        <row r="1322">
          <cell r="B1322" t="str">
            <v>LIT_167</v>
          </cell>
          <cell r="H1322" t="str">
            <v>ZTE</v>
          </cell>
        </row>
        <row r="1323">
          <cell r="B1323" t="str">
            <v>LIT_291</v>
          </cell>
          <cell r="H1323" t="str">
            <v>ZTE</v>
          </cell>
        </row>
        <row r="1324">
          <cell r="B1324" t="str">
            <v>ADM_165</v>
          </cell>
          <cell r="H1324" t="str">
            <v>Huawei</v>
          </cell>
        </row>
        <row r="1325">
          <cell r="B1325" t="str">
            <v>SUO_207</v>
          </cell>
          <cell r="H1325" t="str">
            <v>Huawei</v>
          </cell>
        </row>
        <row r="1326">
          <cell r="B1326" t="str">
            <v>LIT_771</v>
          </cell>
          <cell r="H1326" t="str">
            <v>ZTE</v>
          </cell>
        </row>
        <row r="1327">
          <cell r="B1327" t="str">
            <v>LIT_245</v>
          </cell>
          <cell r="H1327" t="str">
            <v>ZTE</v>
          </cell>
        </row>
        <row r="1328">
          <cell r="B1328" t="str">
            <v>CTR_473</v>
          </cell>
          <cell r="H1328" t="str">
            <v>ZTE</v>
          </cell>
        </row>
        <row r="1329">
          <cell r="B1329" t="str">
            <v>OST_165</v>
          </cell>
          <cell r="H1329" t="str">
            <v>Huawei</v>
          </cell>
        </row>
        <row r="1330">
          <cell r="B1330" t="str">
            <v>CTR_713</v>
          </cell>
          <cell r="H1330" t="str">
            <v>ZTE</v>
          </cell>
        </row>
        <row r="1331">
          <cell r="B1331" t="str">
            <v>OST_052</v>
          </cell>
          <cell r="H1331" t="str">
            <v>HUAWEI</v>
          </cell>
        </row>
        <row r="1332">
          <cell r="B1332" t="str">
            <v>SUO_018</v>
          </cell>
          <cell r="H1332" t="str">
            <v>HUAWEI</v>
          </cell>
        </row>
        <row r="1333">
          <cell r="B1333" t="str">
            <v>LIT_440</v>
          </cell>
          <cell r="H1333" t="str">
            <v>ZTE</v>
          </cell>
        </row>
        <row r="1334">
          <cell r="B1334" t="str">
            <v>OST_099</v>
          </cell>
          <cell r="H1334" t="str">
            <v>Huawei</v>
          </cell>
        </row>
        <row r="1335">
          <cell r="B1335" t="str">
            <v>OST_122</v>
          </cell>
          <cell r="H1335" t="str">
            <v>Huawei</v>
          </cell>
        </row>
        <row r="1336">
          <cell r="B1336" t="str">
            <v>NRD_077</v>
          </cell>
          <cell r="H1336" t="str">
            <v>HUAWEI</v>
          </cell>
        </row>
        <row r="1337">
          <cell r="B1337" t="str">
            <v>LIT_479</v>
          </cell>
          <cell r="H1337" t="str">
            <v>ZTE</v>
          </cell>
        </row>
        <row r="1338">
          <cell r="B1338" t="str">
            <v>LIT_774</v>
          </cell>
          <cell r="H1338" t="str">
            <v>ZTE</v>
          </cell>
        </row>
        <row r="1339">
          <cell r="B1339" t="str">
            <v>CTR_109</v>
          </cell>
          <cell r="H1339" t="str">
            <v>ZTE</v>
          </cell>
        </row>
        <row r="1340">
          <cell r="B1340" t="str">
            <v>NRD_012</v>
          </cell>
          <cell r="H1340" t="str">
            <v>HUAWEI</v>
          </cell>
        </row>
        <row r="1341">
          <cell r="B1341" t="str">
            <v>EXN_022</v>
          </cell>
          <cell r="H1341" t="str">
            <v>HUAWEI</v>
          </cell>
        </row>
        <row r="1342">
          <cell r="B1342" t="str">
            <v>CTR_430</v>
          </cell>
          <cell r="H1342" t="str">
            <v>ZTE</v>
          </cell>
        </row>
        <row r="1343">
          <cell r="B1343" t="str">
            <v>EST_057</v>
          </cell>
          <cell r="H1343" t="str">
            <v>ZTE</v>
          </cell>
        </row>
        <row r="1344">
          <cell r="B1344" t="str">
            <v>CTR_128</v>
          </cell>
          <cell r="H1344" t="str">
            <v>ZTE</v>
          </cell>
        </row>
        <row r="1345">
          <cell r="B1345" t="str">
            <v>LIT_206</v>
          </cell>
          <cell r="H1345" t="str">
            <v>ZTE</v>
          </cell>
        </row>
        <row r="1346">
          <cell r="B1346" t="str">
            <v>LIT_361</v>
          </cell>
          <cell r="H1346" t="str">
            <v>ZTE</v>
          </cell>
        </row>
        <row r="1347">
          <cell r="B1347" t="str">
            <v>LIT_577</v>
          </cell>
          <cell r="H1347" t="str">
            <v>ZTE</v>
          </cell>
        </row>
        <row r="1348">
          <cell r="B1348" t="str">
            <v>NRD_164</v>
          </cell>
          <cell r="H1348" t="str">
            <v>HUAWEI</v>
          </cell>
        </row>
        <row r="1349">
          <cell r="B1349" t="str">
            <v>OST_235</v>
          </cell>
          <cell r="H1349" t="str">
            <v>Huawei</v>
          </cell>
        </row>
        <row r="1350">
          <cell r="B1350" t="str">
            <v>LIT_406</v>
          </cell>
          <cell r="H1350" t="str">
            <v>ZTE</v>
          </cell>
        </row>
        <row r="1351">
          <cell r="B1351" t="str">
            <v>EST_064</v>
          </cell>
          <cell r="H1351" t="str">
            <v>NOKIA</v>
          </cell>
        </row>
        <row r="1352">
          <cell r="B1352" t="str">
            <v>OST_308</v>
          </cell>
          <cell r="H1352" t="str">
            <v>HUAWEI</v>
          </cell>
        </row>
        <row r="1353">
          <cell r="B1353" t="str">
            <v>ADM_161</v>
          </cell>
          <cell r="H1353" t="str">
            <v>HUAWEI</v>
          </cell>
        </row>
        <row r="1354">
          <cell r="B1354" t="str">
            <v>EST_067</v>
          </cell>
          <cell r="H1354" t="str">
            <v>ZTE</v>
          </cell>
        </row>
        <row r="1355">
          <cell r="B1355" t="str">
            <v>OST_316</v>
          </cell>
          <cell r="H1355" t="str">
            <v>HUAWEI</v>
          </cell>
        </row>
        <row r="1356">
          <cell r="B1356" t="str">
            <v>LIT_292</v>
          </cell>
          <cell r="H1356" t="str">
            <v>ZTE</v>
          </cell>
        </row>
        <row r="1357">
          <cell r="B1357" t="str">
            <v>SUD_024</v>
          </cell>
          <cell r="H1357" t="str">
            <v>ZTE</v>
          </cell>
        </row>
        <row r="1358">
          <cell r="B1358" t="str">
            <v>ADM_155</v>
          </cell>
          <cell r="H1358" t="str">
            <v>Huawei</v>
          </cell>
        </row>
        <row r="1359">
          <cell r="B1359" t="str">
            <v>LIT_208</v>
          </cell>
          <cell r="H1359" t="str">
            <v>ZTE</v>
          </cell>
        </row>
        <row r="1360">
          <cell r="B1360" t="str">
            <v>LIT_787</v>
          </cell>
          <cell r="H1360" t="str">
            <v>ZTE</v>
          </cell>
        </row>
        <row r="1361">
          <cell r="B1361" t="str">
            <v>CTR_910</v>
          </cell>
          <cell r="H1361" t="str">
            <v>ZTE</v>
          </cell>
        </row>
        <row r="1362">
          <cell r="B1362" t="str">
            <v>CTR_352</v>
          </cell>
          <cell r="H1362" t="str">
            <v>ZTE</v>
          </cell>
        </row>
        <row r="1363">
          <cell r="B1363" t="str">
            <v>LIT_121</v>
          </cell>
          <cell r="H1363" t="str">
            <v>NOKIA</v>
          </cell>
        </row>
        <row r="1364">
          <cell r="B1364" t="str">
            <v>NRO_031</v>
          </cell>
          <cell r="H1364" t="str">
            <v>NOKIA</v>
          </cell>
        </row>
        <row r="1365">
          <cell r="B1365" t="str">
            <v>SUO_126</v>
          </cell>
          <cell r="H1365" t="str">
            <v>Huawei</v>
          </cell>
        </row>
        <row r="1366">
          <cell r="B1366" t="str">
            <v>SUO_113</v>
          </cell>
          <cell r="H1366" t="str">
            <v>Huawei</v>
          </cell>
        </row>
        <row r="1367">
          <cell r="B1367" t="str">
            <v>NRO_067</v>
          </cell>
          <cell r="H1367" t="str">
            <v>Huawei</v>
          </cell>
        </row>
        <row r="1368">
          <cell r="B1368" t="str">
            <v>OST_121</v>
          </cell>
          <cell r="H1368" t="str">
            <v>Huawei</v>
          </cell>
        </row>
        <row r="1369">
          <cell r="B1369" t="str">
            <v>EXN_083</v>
          </cell>
          <cell r="H1369" t="str">
            <v>Huawei</v>
          </cell>
        </row>
        <row r="1370">
          <cell r="B1370" t="str">
            <v>LIT_127</v>
          </cell>
          <cell r="H1370" t="str">
            <v>ZTE</v>
          </cell>
        </row>
        <row r="1371">
          <cell r="B1371" t="str">
            <v>SUD_006</v>
          </cell>
          <cell r="H1371" t="str">
            <v>ZTE</v>
          </cell>
        </row>
        <row r="1372">
          <cell r="B1372" t="str">
            <v>NRO_239</v>
          </cell>
          <cell r="H1372" t="str">
            <v>NOKIA</v>
          </cell>
        </row>
        <row r="1373">
          <cell r="B1373" t="str">
            <v>SUO_004</v>
          </cell>
          <cell r="H1373" t="str">
            <v>Huawei</v>
          </cell>
        </row>
        <row r="1374">
          <cell r="B1374" t="str">
            <v>OST_118</v>
          </cell>
          <cell r="H1374" t="str">
            <v>Huawei</v>
          </cell>
        </row>
        <row r="1375">
          <cell r="B1375" t="str">
            <v>LIT_138</v>
          </cell>
          <cell r="H1375" t="str">
            <v>ZTE</v>
          </cell>
        </row>
        <row r="1376">
          <cell r="B1376" t="str">
            <v>OST_126</v>
          </cell>
          <cell r="H1376" t="str">
            <v>Huawei</v>
          </cell>
        </row>
        <row r="1377">
          <cell r="B1377" t="str">
            <v>SUD_115</v>
          </cell>
          <cell r="H1377" t="str">
            <v>ZTE</v>
          </cell>
        </row>
        <row r="1378">
          <cell r="B1378" t="str">
            <v>NRO_019</v>
          </cell>
          <cell r="H1378" t="str">
            <v>HUAWEI</v>
          </cell>
        </row>
        <row r="1379">
          <cell r="B1379" t="str">
            <v>EST_153</v>
          </cell>
          <cell r="H1379" t="str">
            <v>ZTE</v>
          </cell>
        </row>
        <row r="1380">
          <cell r="B1380" t="str">
            <v>CTR_079</v>
          </cell>
          <cell r="H1380" t="str">
            <v>ZTE</v>
          </cell>
        </row>
        <row r="1381">
          <cell r="B1381" t="str">
            <v>LIT_022</v>
          </cell>
          <cell r="H1381" t="str">
            <v>ZTE</v>
          </cell>
        </row>
        <row r="1382">
          <cell r="B1382" t="str">
            <v>OST_027</v>
          </cell>
          <cell r="H1382" t="str">
            <v>Huawei</v>
          </cell>
        </row>
        <row r="1383">
          <cell r="B1383" t="str">
            <v>SUO_092</v>
          </cell>
          <cell r="H1383" t="str">
            <v>NOKIA</v>
          </cell>
        </row>
        <row r="1384">
          <cell r="B1384" t="str">
            <v>CTR_152</v>
          </cell>
          <cell r="H1384" t="str">
            <v>ZTE</v>
          </cell>
        </row>
        <row r="1385">
          <cell r="B1385" t="str">
            <v>LIT_405</v>
          </cell>
          <cell r="H1385" t="str">
            <v>ZTE</v>
          </cell>
        </row>
        <row r="1386">
          <cell r="B1386" t="str">
            <v>LIT_524</v>
          </cell>
          <cell r="H1386" t="str">
            <v>ZTE</v>
          </cell>
        </row>
        <row r="1387">
          <cell r="B1387" t="str">
            <v>ADM_152</v>
          </cell>
          <cell r="H1387" t="str">
            <v>HUAWEI</v>
          </cell>
        </row>
        <row r="1388">
          <cell r="B1388" t="str">
            <v>NRO_020</v>
          </cell>
          <cell r="H1388" t="str">
            <v>Huawei</v>
          </cell>
        </row>
        <row r="1389">
          <cell r="B1389" t="str">
            <v>EXN_027</v>
          </cell>
          <cell r="H1389" t="str">
            <v>HUAWEI</v>
          </cell>
        </row>
        <row r="1390">
          <cell r="B1390" t="str">
            <v>LIT_520</v>
          </cell>
          <cell r="H1390" t="str">
            <v>ZTE</v>
          </cell>
        </row>
        <row r="1391">
          <cell r="B1391" t="str">
            <v>LIT_589</v>
          </cell>
          <cell r="H1391" t="str">
            <v>ZTE</v>
          </cell>
        </row>
        <row r="1392">
          <cell r="B1392" t="str">
            <v>SUD_138</v>
          </cell>
          <cell r="H1392" t="str">
            <v>ZTE</v>
          </cell>
        </row>
        <row r="1393">
          <cell r="B1393" t="str">
            <v>SUO_254</v>
          </cell>
          <cell r="H1393" t="str">
            <v>Huawei</v>
          </cell>
        </row>
        <row r="1394">
          <cell r="B1394" t="str">
            <v>ADM_016</v>
          </cell>
          <cell r="H1394" t="str">
            <v>HUAWEI</v>
          </cell>
        </row>
        <row r="1395">
          <cell r="B1395" t="str">
            <v>ADM_093</v>
          </cell>
          <cell r="H1395" t="str">
            <v>NOKIA</v>
          </cell>
        </row>
        <row r="1396">
          <cell r="B1396" t="str">
            <v>SUO_107</v>
          </cell>
          <cell r="H1396" t="str">
            <v>NOKIA</v>
          </cell>
        </row>
        <row r="1397">
          <cell r="B1397" t="str">
            <v>OST_141</v>
          </cell>
          <cell r="H1397" t="str">
            <v>Huawei</v>
          </cell>
        </row>
        <row r="1398">
          <cell r="B1398" t="str">
            <v>CTR_110</v>
          </cell>
          <cell r="H1398" t="str">
            <v>ZTE</v>
          </cell>
        </row>
        <row r="1399">
          <cell r="B1399" t="str">
            <v>OST_006</v>
          </cell>
          <cell r="H1399" t="str">
            <v>HUAWEI</v>
          </cell>
        </row>
        <row r="1400">
          <cell r="B1400" t="str">
            <v>LIT_004</v>
          </cell>
          <cell r="H1400" t="str">
            <v>ZTE</v>
          </cell>
        </row>
        <row r="1401">
          <cell r="B1401" t="str">
            <v>ADM_051</v>
          </cell>
          <cell r="H1401" t="str">
            <v>NOKIA</v>
          </cell>
        </row>
        <row r="1402">
          <cell r="B1402" t="str">
            <v>CTR_245</v>
          </cell>
          <cell r="H1402" t="str">
            <v>ZTE</v>
          </cell>
        </row>
        <row r="1403">
          <cell r="B1403" t="str">
            <v>CTR_180</v>
          </cell>
          <cell r="H1403" t="str">
            <v>NOKIA</v>
          </cell>
        </row>
        <row r="1404">
          <cell r="B1404" t="str">
            <v>SUD_135</v>
          </cell>
          <cell r="H1404" t="str">
            <v>ZTE</v>
          </cell>
        </row>
        <row r="1405">
          <cell r="B1405" t="str">
            <v>LIT_193</v>
          </cell>
          <cell r="H1405" t="str">
            <v>ZTE</v>
          </cell>
        </row>
        <row r="1406">
          <cell r="B1406" t="str">
            <v>NRD_023</v>
          </cell>
          <cell r="H1406" t="str">
            <v>Huawei</v>
          </cell>
        </row>
        <row r="1407">
          <cell r="B1407" t="str">
            <v>EXN_073</v>
          </cell>
          <cell r="H1407" t="str">
            <v>HUAWEI</v>
          </cell>
        </row>
        <row r="1408">
          <cell r="B1408" t="str">
            <v>NRD_029</v>
          </cell>
          <cell r="H1408" t="str">
            <v>NOKIA</v>
          </cell>
        </row>
        <row r="1409">
          <cell r="B1409" t="str">
            <v>SUD_245</v>
          </cell>
          <cell r="H1409" t="str">
            <v>NOKIA</v>
          </cell>
        </row>
        <row r="1410">
          <cell r="B1410" t="str">
            <v>NRD_126</v>
          </cell>
          <cell r="H1410" t="str">
            <v>HUAWEI</v>
          </cell>
        </row>
        <row r="1411">
          <cell r="B1411" t="str">
            <v>NRD_030</v>
          </cell>
          <cell r="H1411" t="str">
            <v>HUAWEI</v>
          </cell>
        </row>
        <row r="1412">
          <cell r="B1412" t="str">
            <v>LIT_388</v>
          </cell>
          <cell r="H1412" t="str">
            <v>ZTE</v>
          </cell>
        </row>
        <row r="1413">
          <cell r="B1413" t="str">
            <v>OST_069</v>
          </cell>
          <cell r="H1413" t="str">
            <v>HUAWEI</v>
          </cell>
        </row>
        <row r="1414">
          <cell r="B1414" t="str">
            <v>EXN_006</v>
          </cell>
          <cell r="H1414" t="str">
            <v>HUAWEI</v>
          </cell>
        </row>
        <row r="1415">
          <cell r="B1415" t="str">
            <v>CTR_005</v>
          </cell>
          <cell r="H1415" t="str">
            <v>ZTE</v>
          </cell>
        </row>
        <row r="1416">
          <cell r="B1416" t="str">
            <v>LIT_194</v>
          </cell>
          <cell r="H1416" t="str">
            <v>NOKIA</v>
          </cell>
        </row>
        <row r="1417">
          <cell r="B1417" t="str">
            <v>CTR_344</v>
          </cell>
          <cell r="H1417" t="str">
            <v>ZTE</v>
          </cell>
        </row>
        <row r="1418">
          <cell r="B1418" t="str">
            <v>NRO_017</v>
          </cell>
          <cell r="H1418" t="str">
            <v>HUAWEI</v>
          </cell>
        </row>
        <row r="1419">
          <cell r="B1419" t="str">
            <v>CTR_013</v>
          </cell>
          <cell r="H1419" t="str">
            <v>ZTE</v>
          </cell>
        </row>
        <row r="1420">
          <cell r="B1420" t="str">
            <v>EXN_007</v>
          </cell>
          <cell r="H1420" t="str">
            <v>HUAWEI</v>
          </cell>
        </row>
        <row r="1421">
          <cell r="B1421" t="str">
            <v>NRD_018</v>
          </cell>
          <cell r="H1421" t="str">
            <v>Huawei</v>
          </cell>
        </row>
        <row r="1422">
          <cell r="B1422" t="str">
            <v>LIT_012</v>
          </cell>
          <cell r="H1422" t="str">
            <v>ZTE</v>
          </cell>
        </row>
        <row r="1423">
          <cell r="B1423" t="str">
            <v>LIT_649</v>
          </cell>
          <cell r="H1423" t="str">
            <v>ZTE</v>
          </cell>
        </row>
        <row r="1424">
          <cell r="B1424" t="str">
            <v>LIT_396</v>
          </cell>
          <cell r="H1424" t="str">
            <v>ZTE</v>
          </cell>
        </row>
        <row r="1425">
          <cell r="B1425" t="str">
            <v>LIT_436</v>
          </cell>
          <cell r="H1425" t="str">
            <v>ZTE</v>
          </cell>
        </row>
        <row r="1426">
          <cell r="B1426" t="str">
            <v>LIT_074</v>
          </cell>
          <cell r="H1426" t="str">
            <v>ZTE</v>
          </cell>
        </row>
        <row r="1427">
          <cell r="B1427" t="str">
            <v>LIT_588</v>
          </cell>
          <cell r="H1427" t="str">
            <v>ZTE</v>
          </cell>
        </row>
        <row r="1428">
          <cell r="B1428" t="str">
            <v>LIT_311</v>
          </cell>
          <cell r="H1428" t="str">
            <v>ZTE</v>
          </cell>
        </row>
        <row r="1429">
          <cell r="B1429" t="str">
            <v>LIT_379</v>
          </cell>
          <cell r="H1429" t="str">
            <v>ZTE</v>
          </cell>
        </row>
        <row r="1430">
          <cell r="B1430" t="str">
            <v>LIT_306</v>
          </cell>
          <cell r="H1430" t="str">
            <v>ZTE</v>
          </cell>
        </row>
        <row r="1431">
          <cell r="B1431" t="str">
            <v>LIT_521</v>
          </cell>
          <cell r="H1431" t="str">
            <v>ZTE</v>
          </cell>
        </row>
        <row r="1432">
          <cell r="B1432" t="str">
            <v>OST_012</v>
          </cell>
          <cell r="H1432" t="str">
            <v>HUAWEI</v>
          </cell>
        </row>
        <row r="1433">
          <cell r="B1433" t="str">
            <v>CTR_696</v>
          </cell>
          <cell r="H1433" t="str">
            <v>ZTE</v>
          </cell>
        </row>
        <row r="1434">
          <cell r="B1434" t="str">
            <v>EXN_037</v>
          </cell>
          <cell r="H1434" t="str">
            <v>HUAWEI</v>
          </cell>
        </row>
        <row r="1435">
          <cell r="B1435" t="str">
            <v>OST_031</v>
          </cell>
          <cell r="H1435" t="str">
            <v>ZTE</v>
          </cell>
        </row>
        <row r="1436">
          <cell r="B1436" t="str">
            <v>NRO_037</v>
          </cell>
          <cell r="H1436" t="str">
            <v>Huawei</v>
          </cell>
        </row>
        <row r="1437">
          <cell r="B1437" t="str">
            <v>CTR_673</v>
          </cell>
          <cell r="H1437" t="str">
            <v>ZTE</v>
          </cell>
        </row>
        <row r="1438">
          <cell r="B1438" t="str">
            <v>OST_209</v>
          </cell>
          <cell r="H1438" t="str">
            <v>HUAWEI</v>
          </cell>
        </row>
        <row r="1439">
          <cell r="B1439" t="str">
            <v>OST_030</v>
          </cell>
          <cell r="H1439" t="str">
            <v>HUAWEI</v>
          </cell>
        </row>
        <row r="1440">
          <cell r="B1440" t="str">
            <v>CTR_663</v>
          </cell>
          <cell r="H1440" t="str">
            <v>ZTE</v>
          </cell>
        </row>
        <row r="1441">
          <cell r="B1441" t="str">
            <v>LIT_195</v>
          </cell>
          <cell r="H1441" t="str">
            <v>ZTE</v>
          </cell>
        </row>
        <row r="1442">
          <cell r="B1442" t="str">
            <v>EXN_130</v>
          </cell>
          <cell r="H1442" t="str">
            <v>HUAWEI</v>
          </cell>
        </row>
        <row r="1443">
          <cell r="B1443" t="str">
            <v>CTR_335</v>
          </cell>
          <cell r="H1443" t="str">
            <v>ZTE</v>
          </cell>
        </row>
        <row r="1444">
          <cell r="B1444" t="str">
            <v>NRD_074</v>
          </cell>
          <cell r="H1444" t="str">
            <v>HUAWEI</v>
          </cell>
        </row>
        <row r="1445">
          <cell r="B1445" t="str">
            <v>CTR_138</v>
          </cell>
          <cell r="H1445" t="str">
            <v>NOKIA</v>
          </cell>
        </row>
        <row r="1446">
          <cell r="B1446" t="str">
            <v>OST_007</v>
          </cell>
          <cell r="H1446" t="str">
            <v>NOKIA</v>
          </cell>
        </row>
        <row r="1447">
          <cell r="B1447" t="str">
            <v>CTR_032</v>
          </cell>
          <cell r="H1447" t="str">
            <v>NOKIA</v>
          </cell>
        </row>
        <row r="1448">
          <cell r="B1448" t="str">
            <v>CTR_060</v>
          </cell>
          <cell r="H1448" t="str">
            <v>ZTE</v>
          </cell>
        </row>
        <row r="1449">
          <cell r="B1449" t="str">
            <v>ADM_006</v>
          </cell>
          <cell r="H1449" t="str">
            <v>HUAWEI</v>
          </cell>
        </row>
        <row r="1450">
          <cell r="B1450" t="str">
            <v>CTR_111</v>
          </cell>
          <cell r="H1450" t="str">
            <v>ZTE</v>
          </cell>
        </row>
        <row r="1451">
          <cell r="B1451" t="str">
            <v>SUD_017</v>
          </cell>
          <cell r="H1451" t="str">
            <v>ZTE</v>
          </cell>
        </row>
        <row r="1452">
          <cell r="B1452" t="str">
            <v>EST_016</v>
          </cell>
          <cell r="H1452" t="str">
            <v>ZTE</v>
          </cell>
        </row>
        <row r="1453">
          <cell r="B1453" t="str">
            <v>ADM_010</v>
          </cell>
          <cell r="H1453" t="str">
            <v>HUAWEI</v>
          </cell>
        </row>
        <row r="1454">
          <cell r="B1454" t="str">
            <v>CTR_114</v>
          </cell>
          <cell r="H1454" t="str">
            <v>ZTE</v>
          </cell>
        </row>
        <row r="1455">
          <cell r="B1455" t="str">
            <v>CTR_221</v>
          </cell>
          <cell r="H1455" t="str">
            <v>ZTE</v>
          </cell>
        </row>
        <row r="1456">
          <cell r="B1456" t="str">
            <v>OST_059</v>
          </cell>
          <cell r="H1456" t="str">
            <v>HUAWEI</v>
          </cell>
        </row>
        <row r="1457">
          <cell r="B1457" t="str">
            <v>EST_046</v>
          </cell>
          <cell r="H1457" t="str">
            <v>ZTE</v>
          </cell>
        </row>
        <row r="1458">
          <cell r="B1458" t="str">
            <v>OST_056</v>
          </cell>
          <cell r="H1458" t="str">
            <v>HUAWEI</v>
          </cell>
        </row>
        <row r="1459">
          <cell r="B1459" t="str">
            <v>CTR_193</v>
          </cell>
          <cell r="H1459" t="str">
            <v>ZTE</v>
          </cell>
        </row>
        <row r="1460">
          <cell r="B1460" t="str">
            <v>OST_057</v>
          </cell>
          <cell r="H1460" t="str">
            <v>Huawei</v>
          </cell>
        </row>
        <row r="1461">
          <cell r="B1461" t="str">
            <v>OST_060</v>
          </cell>
          <cell r="H1461" t="str">
            <v>HUAWEI</v>
          </cell>
        </row>
        <row r="1462">
          <cell r="B1462" t="str">
            <v>OST_033</v>
          </cell>
          <cell r="H1462" t="str">
            <v>HUAWEI</v>
          </cell>
        </row>
        <row r="1463">
          <cell r="B1463" t="str">
            <v>OST_049</v>
          </cell>
          <cell r="H1463" t="str">
            <v>HUAWEI</v>
          </cell>
        </row>
        <row r="1464">
          <cell r="B1464" t="str">
            <v>NRD_005</v>
          </cell>
          <cell r="H1464" t="str">
            <v>HUAWEI</v>
          </cell>
        </row>
        <row r="1465">
          <cell r="B1465" t="str">
            <v>ADM_022</v>
          </cell>
          <cell r="H1465" t="str">
            <v>HUAWEI</v>
          </cell>
        </row>
        <row r="1466">
          <cell r="B1466" t="str">
            <v>ADM_092</v>
          </cell>
          <cell r="H1466" t="str">
            <v>HUAWEI</v>
          </cell>
        </row>
        <row r="1467">
          <cell r="B1467" t="str">
            <v>OST_058</v>
          </cell>
          <cell r="H1467" t="str">
            <v>HUAWEI</v>
          </cell>
        </row>
        <row r="1468">
          <cell r="B1468" t="str">
            <v>EXN_162</v>
          </cell>
          <cell r="H1468" t="str">
            <v>HUAWEI</v>
          </cell>
        </row>
        <row r="1469">
          <cell r="B1469" t="str">
            <v>LIT_509</v>
          </cell>
          <cell r="H1469" t="str">
            <v>ZTE</v>
          </cell>
        </row>
        <row r="1470">
          <cell r="B1470" t="str">
            <v>NRD_119</v>
          </cell>
          <cell r="H1470" t="str">
            <v>HUAWEI</v>
          </cell>
        </row>
        <row r="1471">
          <cell r="B1471" t="str">
            <v>OST_252</v>
          </cell>
          <cell r="H1471" t="str">
            <v>HUAWEI</v>
          </cell>
        </row>
        <row r="1472">
          <cell r="B1472" t="str">
            <v>OST_255</v>
          </cell>
          <cell r="H1472" t="str">
            <v>HUAWEI</v>
          </cell>
        </row>
        <row r="1473">
          <cell r="B1473" t="str">
            <v>OST_258</v>
          </cell>
          <cell r="H1473" t="str">
            <v>HUAWEI</v>
          </cell>
        </row>
        <row r="1474">
          <cell r="B1474" t="str">
            <v>EXN_223</v>
          </cell>
          <cell r="H1474" t="str">
            <v>Huawei</v>
          </cell>
        </row>
        <row r="1475">
          <cell r="B1475" t="str">
            <v>EXN_139</v>
          </cell>
          <cell r="H1475" t="str">
            <v>NOKIA</v>
          </cell>
        </row>
        <row r="1476">
          <cell r="B1476" t="str">
            <v>EXN_185</v>
          </cell>
          <cell r="H1476" t="str">
            <v>NOKIA</v>
          </cell>
        </row>
        <row r="1477">
          <cell r="B1477" t="str">
            <v>LIT_679</v>
          </cell>
          <cell r="H1477" t="str">
            <v>ZTE</v>
          </cell>
        </row>
        <row r="1478">
          <cell r="B1478" t="str">
            <v>SUO_205</v>
          </cell>
          <cell r="H1478" t="str">
            <v>HUAWEI</v>
          </cell>
        </row>
        <row r="1479">
          <cell r="B1479" t="str">
            <v>SUO_209</v>
          </cell>
          <cell r="H1479" t="str">
            <v>HUAWEI</v>
          </cell>
        </row>
        <row r="1480">
          <cell r="B1480" t="str">
            <v>OST_300</v>
          </cell>
          <cell r="H1480" t="str">
            <v>HUAWEI</v>
          </cell>
        </row>
        <row r="1481">
          <cell r="B1481" t="str">
            <v>OST_299</v>
          </cell>
          <cell r="H1481" t="str">
            <v>HUAWEI</v>
          </cell>
        </row>
        <row r="1482">
          <cell r="B1482" t="str">
            <v>SUO_106</v>
          </cell>
          <cell r="H1482" t="str">
            <v>NOKIA</v>
          </cell>
        </row>
        <row r="1483">
          <cell r="B1483" t="str">
            <v>CTR_710</v>
          </cell>
          <cell r="H1483" t="str">
            <v>ZTE</v>
          </cell>
        </row>
        <row r="1484">
          <cell r="B1484" t="str">
            <v>CTR_749</v>
          </cell>
          <cell r="H1484" t="str">
            <v>ZTE</v>
          </cell>
        </row>
        <row r="1485">
          <cell r="B1485" t="str">
            <v>CTR_743</v>
          </cell>
          <cell r="H1485" t="str">
            <v>ZTE</v>
          </cell>
        </row>
        <row r="1486">
          <cell r="B1486" t="str">
            <v>LIT_767</v>
          </cell>
          <cell r="H1486" t="str">
            <v>ZTE</v>
          </cell>
        </row>
        <row r="1487">
          <cell r="B1487" t="str">
            <v>CTR_826</v>
          </cell>
          <cell r="H1487" t="str">
            <v>ZTE</v>
          </cell>
        </row>
        <row r="1488">
          <cell r="B1488" t="str">
            <v>ADM_174</v>
          </cell>
          <cell r="H1488" t="str">
            <v>HUAWEI</v>
          </cell>
        </row>
        <row r="1489">
          <cell r="B1489" t="str">
            <v>NRD_010</v>
          </cell>
          <cell r="H1489" t="str">
            <v>HUAWEI</v>
          </cell>
        </row>
        <row r="1490">
          <cell r="B1490" t="str">
            <v>CTR_041</v>
          </cell>
          <cell r="H1490" t="str">
            <v>ZTE</v>
          </cell>
        </row>
        <row r="1491">
          <cell r="B1491" t="str">
            <v>OST_088</v>
          </cell>
          <cell r="H1491" t="str">
            <v>HUAWEI</v>
          </cell>
        </row>
        <row r="1492">
          <cell r="B1492" t="str">
            <v>NRD_021</v>
          </cell>
          <cell r="H1492" t="str">
            <v>HUAWEI</v>
          </cell>
        </row>
        <row r="1493">
          <cell r="B1493" t="str">
            <v>LIT_593</v>
          </cell>
          <cell r="H1493" t="str">
            <v>ZTE</v>
          </cell>
        </row>
        <row r="1494">
          <cell r="B1494" t="str">
            <v>NRD_020</v>
          </cell>
          <cell r="H1494" t="str">
            <v>Huawei</v>
          </cell>
        </row>
        <row r="1495">
          <cell r="B1495" t="str">
            <v>CTR_220</v>
          </cell>
          <cell r="H1495" t="str">
            <v>ZTE</v>
          </cell>
        </row>
        <row r="1496">
          <cell r="B1496" t="str">
            <v>OST_149</v>
          </cell>
          <cell r="H1496" t="str">
            <v>HUAWEI</v>
          </cell>
        </row>
        <row r="1497">
          <cell r="B1497" t="str">
            <v>CTR_780</v>
          </cell>
          <cell r="H1497" t="str">
            <v>ZTE</v>
          </cell>
        </row>
        <row r="1498">
          <cell r="B1498" t="str">
            <v>OST_034</v>
          </cell>
          <cell r="H1498" t="str">
            <v>HUAWEI</v>
          </cell>
        </row>
        <row r="1499">
          <cell r="B1499" t="str">
            <v>OST_164</v>
          </cell>
          <cell r="H1499" t="str">
            <v>HUAWEI</v>
          </cell>
        </row>
        <row r="1500">
          <cell r="B1500" t="str">
            <v>EST_123</v>
          </cell>
          <cell r="H1500" t="str">
            <v>ZTE</v>
          </cell>
        </row>
        <row r="1501">
          <cell r="B1501" t="str">
            <v>LIT_063</v>
          </cell>
          <cell r="H1501" t="str">
            <v>ZTE</v>
          </cell>
        </row>
        <row r="1502">
          <cell r="B1502" t="str">
            <v>EXN_020</v>
          </cell>
          <cell r="H1502" t="str">
            <v>Huawei</v>
          </cell>
        </row>
        <row r="1503">
          <cell r="B1503" t="str">
            <v>ADM_044</v>
          </cell>
          <cell r="H1503" t="str">
            <v>HUAWEI</v>
          </cell>
        </row>
        <row r="1504">
          <cell r="B1504" t="str">
            <v>EXN_058</v>
          </cell>
          <cell r="H1504" t="str">
            <v>HUAWEI</v>
          </cell>
        </row>
        <row r="1505">
          <cell r="B1505" t="str">
            <v>EXN_048</v>
          </cell>
          <cell r="H1505" t="str">
            <v>HUAWEI</v>
          </cell>
        </row>
        <row r="1506">
          <cell r="B1506" t="str">
            <v>LIT_492</v>
          </cell>
          <cell r="H1506" t="str">
            <v>ZTE</v>
          </cell>
        </row>
        <row r="1507">
          <cell r="B1507" t="str">
            <v>CTR_174</v>
          </cell>
          <cell r="H1507" t="str">
            <v>ZTE</v>
          </cell>
        </row>
        <row r="1508">
          <cell r="B1508" t="str">
            <v>OST_210</v>
          </cell>
          <cell r="H1508" t="str">
            <v>HUAWEI</v>
          </cell>
        </row>
        <row r="1509">
          <cell r="B1509" t="str">
            <v>LIT_040</v>
          </cell>
          <cell r="H1509" t="str">
            <v>ZTE</v>
          </cell>
        </row>
        <row r="1510">
          <cell r="B1510" t="str">
            <v>NRO_011</v>
          </cell>
          <cell r="H1510" t="str">
            <v>HUAWEI</v>
          </cell>
        </row>
        <row r="1511">
          <cell r="B1511" t="str">
            <v>EXN_098</v>
          </cell>
          <cell r="H1511" t="str">
            <v>HUAWEI</v>
          </cell>
        </row>
        <row r="1512">
          <cell r="B1512" t="str">
            <v>OST_183</v>
          </cell>
          <cell r="H1512" t="str">
            <v>HUAWEI</v>
          </cell>
        </row>
        <row r="1513">
          <cell r="B1513" t="str">
            <v>OST_022</v>
          </cell>
          <cell r="H1513" t="str">
            <v>HUAWEI</v>
          </cell>
        </row>
        <row r="1514">
          <cell r="B1514" t="str">
            <v>OST_018</v>
          </cell>
          <cell r="H1514" t="str">
            <v>HUAWEI</v>
          </cell>
        </row>
        <row r="1515">
          <cell r="B1515" t="str">
            <v>CTR_531</v>
          </cell>
          <cell r="H1515" t="str">
            <v>ZTE</v>
          </cell>
        </row>
        <row r="1516">
          <cell r="B1516" t="str">
            <v>CTR_053</v>
          </cell>
          <cell r="H1516" t="str">
            <v>ZTE</v>
          </cell>
        </row>
        <row r="1517">
          <cell r="B1517" t="str">
            <v>EXN_199</v>
          </cell>
          <cell r="H1517" t="str">
            <v>HUAWEI</v>
          </cell>
        </row>
        <row r="1518">
          <cell r="B1518" t="str">
            <v>LIT_006</v>
          </cell>
          <cell r="H1518" t="str">
            <v>ZTE</v>
          </cell>
        </row>
        <row r="1519">
          <cell r="B1519" t="str">
            <v>LIT_039</v>
          </cell>
          <cell r="H1519" t="str">
            <v>ZTE</v>
          </cell>
        </row>
        <row r="1520">
          <cell r="B1520" t="str">
            <v>CTR_527</v>
          </cell>
          <cell r="H1520" t="str">
            <v>ZTE</v>
          </cell>
        </row>
        <row r="1521">
          <cell r="B1521" t="str">
            <v>LIT_086</v>
          </cell>
          <cell r="H1521" t="str">
            <v>ZTE</v>
          </cell>
        </row>
        <row r="1522">
          <cell r="B1522" t="str">
            <v>OST_266</v>
          </cell>
          <cell r="H1522" t="str">
            <v>HUAWEI</v>
          </cell>
        </row>
        <row r="1523">
          <cell r="B1523" t="str">
            <v>OST_144</v>
          </cell>
          <cell r="H1523" t="str">
            <v>Huawei</v>
          </cell>
        </row>
        <row r="1524">
          <cell r="B1524" t="str">
            <v>OST_243</v>
          </cell>
          <cell r="H1524" t="str">
            <v>HUAWEI</v>
          </cell>
        </row>
        <row r="1525">
          <cell r="B1525" t="str">
            <v>NRO_007</v>
          </cell>
          <cell r="H1525" t="str">
            <v>HUAWEI</v>
          </cell>
        </row>
        <row r="1526">
          <cell r="B1526" t="str">
            <v>CTR_230</v>
          </cell>
          <cell r="H1526" t="str">
            <v>ZTE</v>
          </cell>
        </row>
        <row r="1527">
          <cell r="B1527" t="str">
            <v>CTR_223</v>
          </cell>
          <cell r="H1527" t="str">
            <v>ZTE</v>
          </cell>
        </row>
        <row r="1528">
          <cell r="B1528" t="str">
            <v>CTR_113</v>
          </cell>
          <cell r="H1528" t="str">
            <v>ZTE</v>
          </cell>
        </row>
        <row r="1529">
          <cell r="B1529" t="str">
            <v>OST_264</v>
          </cell>
          <cell r="H1529" t="str">
            <v>Huawei</v>
          </cell>
        </row>
        <row r="1530">
          <cell r="B1530" t="str">
            <v>SUO_064</v>
          </cell>
          <cell r="H1530" t="str">
            <v>Huawei</v>
          </cell>
        </row>
        <row r="1531">
          <cell r="B1531" t="str">
            <v>CTR_306</v>
          </cell>
          <cell r="H1531" t="str">
            <v>ZTE</v>
          </cell>
        </row>
        <row r="1532">
          <cell r="B1532" t="str">
            <v>EXN_127</v>
          </cell>
          <cell r="H1532" t="str">
            <v>HUAWEI</v>
          </cell>
        </row>
        <row r="1533">
          <cell r="B1533" t="str">
            <v>EST_082</v>
          </cell>
          <cell r="H1533" t="str">
            <v>ZTE</v>
          </cell>
        </row>
        <row r="1534">
          <cell r="B1534" t="str">
            <v>CTR_510</v>
          </cell>
          <cell r="H1534" t="str">
            <v>ZTE</v>
          </cell>
        </row>
        <row r="1535">
          <cell r="B1535" t="str">
            <v>ADM_107</v>
          </cell>
          <cell r="H1535" t="str">
            <v>Huawei</v>
          </cell>
        </row>
        <row r="1536">
          <cell r="B1536" t="str">
            <v>SUO_073</v>
          </cell>
          <cell r="H1536" t="str">
            <v>Huawei</v>
          </cell>
        </row>
        <row r="1537">
          <cell r="B1537" t="str">
            <v>EXN_050</v>
          </cell>
          <cell r="H1537" t="str">
            <v>HUAWEI</v>
          </cell>
        </row>
        <row r="1538">
          <cell r="B1538" t="str">
            <v>SUO_149</v>
          </cell>
          <cell r="H1538" t="str">
            <v>Huawei</v>
          </cell>
        </row>
        <row r="1539">
          <cell r="B1539" t="str">
            <v>CTR_363</v>
          </cell>
          <cell r="H1539" t="str">
            <v>NOKIA</v>
          </cell>
        </row>
        <row r="1540">
          <cell r="B1540" t="str">
            <v>ADM_014</v>
          </cell>
          <cell r="H1540" t="str">
            <v>HUAWEI</v>
          </cell>
        </row>
        <row r="1541">
          <cell r="B1541" t="str">
            <v>CTR_030</v>
          </cell>
          <cell r="H1541" t="str">
            <v>ZTE</v>
          </cell>
        </row>
        <row r="1542">
          <cell r="B1542" t="str">
            <v>SUO_010</v>
          </cell>
          <cell r="H1542" t="str">
            <v>Huawei</v>
          </cell>
        </row>
        <row r="1543">
          <cell r="B1543" t="str">
            <v>CTR_067</v>
          </cell>
          <cell r="H1543" t="str">
            <v>ZTE</v>
          </cell>
        </row>
        <row r="1544">
          <cell r="B1544" t="str">
            <v>LIT_108</v>
          </cell>
          <cell r="H1544" t="str">
            <v>ZTE</v>
          </cell>
        </row>
        <row r="1545">
          <cell r="B1545" t="str">
            <v>EXN_035</v>
          </cell>
          <cell r="H1545" t="str">
            <v>NOKIA</v>
          </cell>
        </row>
        <row r="1546">
          <cell r="B1546" t="str">
            <v>CTR_202</v>
          </cell>
          <cell r="H1546" t="str">
            <v>ZTE</v>
          </cell>
        </row>
        <row r="1547">
          <cell r="B1547" t="str">
            <v>EXN_047</v>
          </cell>
          <cell r="H1547" t="str">
            <v>HUAWEI</v>
          </cell>
        </row>
        <row r="1548">
          <cell r="B1548" t="str">
            <v>CTR_286</v>
          </cell>
          <cell r="H1548" t="str">
            <v>ZTE</v>
          </cell>
        </row>
        <row r="1549">
          <cell r="B1549" t="str">
            <v>EST_075</v>
          </cell>
          <cell r="H1549" t="str">
            <v>ZTE</v>
          </cell>
        </row>
        <row r="1550">
          <cell r="B1550" t="str">
            <v>EXN_023</v>
          </cell>
          <cell r="H1550" t="str">
            <v>HUAWEI</v>
          </cell>
        </row>
        <row r="1551">
          <cell r="B1551" t="str">
            <v>LIT_145</v>
          </cell>
          <cell r="H1551" t="str">
            <v>ZTE</v>
          </cell>
        </row>
        <row r="1552">
          <cell r="B1552" t="str">
            <v>CTR_187</v>
          </cell>
          <cell r="H1552" t="str">
            <v>ZTE</v>
          </cell>
        </row>
        <row r="1553">
          <cell r="B1553" t="str">
            <v>CTR_185</v>
          </cell>
          <cell r="H1553" t="str">
            <v>ZTE</v>
          </cell>
        </row>
        <row r="1554">
          <cell r="B1554" t="str">
            <v>OST_139</v>
          </cell>
          <cell r="H1554" t="str">
            <v>HUAWEI</v>
          </cell>
        </row>
        <row r="1555">
          <cell r="B1555" t="str">
            <v>LIT_174</v>
          </cell>
          <cell r="H1555" t="str">
            <v>HUAWEI</v>
          </cell>
        </row>
        <row r="1556">
          <cell r="B1556" t="str">
            <v>SUO_104</v>
          </cell>
          <cell r="H1556" t="str">
            <v>HUAWEI</v>
          </cell>
        </row>
        <row r="1557">
          <cell r="B1557" t="str">
            <v>OST_136</v>
          </cell>
          <cell r="H1557" t="str">
            <v>Huawei</v>
          </cell>
        </row>
        <row r="1558">
          <cell r="B1558" t="str">
            <v>NRD_090</v>
          </cell>
          <cell r="H1558" t="str">
            <v>HUAWEI</v>
          </cell>
        </row>
        <row r="1559">
          <cell r="B1559" t="str">
            <v>ADM_111</v>
          </cell>
          <cell r="H1559" t="str">
            <v>NOKIA</v>
          </cell>
        </row>
        <row r="1560">
          <cell r="B1560" t="str">
            <v>OST_163</v>
          </cell>
          <cell r="H1560" t="str">
            <v>HUAWEI</v>
          </cell>
        </row>
        <row r="1561">
          <cell r="B1561" t="str">
            <v>OST_138</v>
          </cell>
          <cell r="H1561" t="str">
            <v>HUAWEI</v>
          </cell>
        </row>
        <row r="1562">
          <cell r="B1562" t="str">
            <v>EXN_156</v>
          </cell>
          <cell r="H1562" t="str">
            <v>NOKIA</v>
          </cell>
        </row>
        <row r="1563">
          <cell r="B1563" t="str">
            <v>EXN_178</v>
          </cell>
          <cell r="H1563" t="str">
            <v>HUAWEI</v>
          </cell>
        </row>
        <row r="1564">
          <cell r="B1564" t="str">
            <v>OST_193</v>
          </cell>
          <cell r="H1564" t="str">
            <v>NOKIA</v>
          </cell>
        </row>
        <row r="1565">
          <cell r="B1565" t="str">
            <v>NRD_125</v>
          </cell>
          <cell r="H1565" t="str">
            <v>NOKIA</v>
          </cell>
        </row>
        <row r="1566">
          <cell r="B1566" t="str">
            <v>CTR_533</v>
          </cell>
          <cell r="H1566" t="str">
            <v>ZTE</v>
          </cell>
        </row>
        <row r="1567">
          <cell r="B1567" t="str">
            <v>CTR_636</v>
          </cell>
          <cell r="H1567" t="str">
            <v>NOKIA</v>
          </cell>
        </row>
        <row r="1568">
          <cell r="B1568" t="str">
            <v>LIT_590</v>
          </cell>
          <cell r="H1568" t="str">
            <v>ZTE</v>
          </cell>
        </row>
        <row r="1569">
          <cell r="B1569" t="str">
            <v>EXN_225</v>
          </cell>
          <cell r="H1569" t="str">
            <v>NOKIA</v>
          </cell>
        </row>
        <row r="1570">
          <cell r="B1570" t="str">
            <v>SUO_168</v>
          </cell>
          <cell r="H1570" t="str">
            <v>NOKIA</v>
          </cell>
        </row>
        <row r="1571">
          <cell r="B1571" t="str">
            <v>OST_265</v>
          </cell>
          <cell r="H1571" t="str">
            <v>HUAWEI</v>
          </cell>
        </row>
        <row r="1572">
          <cell r="B1572" t="str">
            <v>OST_296</v>
          </cell>
          <cell r="H1572" t="str">
            <v>HUAWEI</v>
          </cell>
        </row>
        <row r="1573">
          <cell r="B1573" t="str">
            <v>ADM_028</v>
          </cell>
          <cell r="H1573" t="str">
            <v>NOKIA</v>
          </cell>
        </row>
        <row r="1574">
          <cell r="B1574" t="str">
            <v>OST_013</v>
          </cell>
          <cell r="H1574" t="str">
            <v>HUAWEI</v>
          </cell>
        </row>
        <row r="1575">
          <cell r="B1575" t="str">
            <v>CTR_112</v>
          </cell>
          <cell r="H1575" t="str">
            <v>ZTE</v>
          </cell>
        </row>
        <row r="1576">
          <cell r="B1576" t="str">
            <v>EXN_039</v>
          </cell>
          <cell r="H1576" t="str">
            <v>HUAWEI</v>
          </cell>
        </row>
        <row r="1577">
          <cell r="B1577" t="str">
            <v>LIT_495</v>
          </cell>
          <cell r="H1577" t="str">
            <v>ZTE</v>
          </cell>
        </row>
        <row r="1578">
          <cell r="B1578" t="str">
            <v>EXN_051</v>
          </cell>
          <cell r="H1578" t="str">
            <v>HUAWEI</v>
          </cell>
        </row>
        <row r="1579">
          <cell r="B1579" t="str">
            <v>NRD_069</v>
          </cell>
          <cell r="H1579" t="str">
            <v>HUAWEI</v>
          </cell>
        </row>
        <row r="1580">
          <cell r="B1580" t="str">
            <v>OST_150</v>
          </cell>
          <cell r="H1580" t="str">
            <v>HUAWEI</v>
          </cell>
        </row>
        <row r="1581">
          <cell r="B1581" t="str">
            <v>NRD_008</v>
          </cell>
          <cell r="H1581" t="str">
            <v>HUAWEI</v>
          </cell>
        </row>
        <row r="1582">
          <cell r="B1582" t="str">
            <v>ADM_023</v>
          </cell>
          <cell r="H1582" t="str">
            <v>NOKIA</v>
          </cell>
        </row>
        <row r="1583">
          <cell r="B1583" t="str">
            <v>NRD_155</v>
          </cell>
          <cell r="H1583" t="str">
            <v>NOKIA</v>
          </cell>
        </row>
        <row r="1584">
          <cell r="B1584" t="str">
            <v>CTR_186</v>
          </cell>
          <cell r="H1584" t="str">
            <v>ZTE</v>
          </cell>
        </row>
        <row r="1585">
          <cell r="B1585" t="str">
            <v>LIT_227</v>
          </cell>
          <cell r="H1585" t="str">
            <v>ZTE</v>
          </cell>
        </row>
        <row r="1586">
          <cell r="B1586" t="str">
            <v>OST_103</v>
          </cell>
          <cell r="H1586" t="str">
            <v>HUAWEI</v>
          </cell>
        </row>
        <row r="1587">
          <cell r="B1587" t="str">
            <v>EXN_018</v>
          </cell>
          <cell r="H1587" t="str">
            <v>HUAWEI</v>
          </cell>
        </row>
        <row r="1588">
          <cell r="B1588" t="str">
            <v>SUD_078</v>
          </cell>
          <cell r="H1588" t="str">
            <v>NOKIA</v>
          </cell>
        </row>
        <row r="1589">
          <cell r="B1589" t="str">
            <v>NRO_006</v>
          </cell>
          <cell r="H1589" t="str">
            <v>HUAWEI</v>
          </cell>
        </row>
        <row r="1590">
          <cell r="B1590" t="str">
            <v>EXN_074</v>
          </cell>
          <cell r="H1590" t="str">
            <v>HUAWEI</v>
          </cell>
        </row>
        <row r="1591">
          <cell r="B1591" t="str">
            <v>ADM_029</v>
          </cell>
          <cell r="H1591" t="str">
            <v>NOKIA</v>
          </cell>
        </row>
        <row r="1592">
          <cell r="B1592" t="str">
            <v>LIT_117</v>
          </cell>
          <cell r="H1592" t="str">
            <v>ZTE</v>
          </cell>
        </row>
        <row r="1593">
          <cell r="B1593" t="str">
            <v>CTR_694</v>
          </cell>
          <cell r="H1593" t="str">
            <v>NOKIA</v>
          </cell>
        </row>
        <row r="1594">
          <cell r="B1594" t="str">
            <v>CTR_695</v>
          </cell>
          <cell r="H1594" t="str">
            <v>ZTE</v>
          </cell>
        </row>
        <row r="1595">
          <cell r="B1595" t="str">
            <v>NRD_180</v>
          </cell>
          <cell r="H1595" t="str">
            <v>HUAWEI</v>
          </cell>
        </row>
        <row r="1596">
          <cell r="B1596" t="str">
            <v>CTR_222</v>
          </cell>
          <cell r="H1596" t="str">
            <v>ZTE</v>
          </cell>
        </row>
        <row r="1597">
          <cell r="B1597" t="str">
            <v>NRD_115</v>
          </cell>
          <cell r="H1597" t="str">
            <v>HUAWEI</v>
          </cell>
        </row>
        <row r="1598">
          <cell r="B1598" t="str">
            <v>CTR_355</v>
          </cell>
          <cell r="H1598" t="str">
            <v>ZTE</v>
          </cell>
        </row>
        <row r="1599">
          <cell r="B1599" t="str">
            <v>LIT_385</v>
          </cell>
          <cell r="H1599" t="str">
            <v>ZTE</v>
          </cell>
        </row>
        <row r="1600">
          <cell r="B1600" t="str">
            <v>EST_083</v>
          </cell>
          <cell r="H1600" t="str">
            <v>NOKIA</v>
          </cell>
        </row>
        <row r="1601">
          <cell r="B1601" t="str">
            <v>CTR_541</v>
          </cell>
          <cell r="H1601" t="str">
            <v>ZTE</v>
          </cell>
        </row>
        <row r="1602">
          <cell r="B1602" t="str">
            <v>CTR_506</v>
          </cell>
          <cell r="H1602" t="str">
            <v>ZTE</v>
          </cell>
        </row>
        <row r="1603">
          <cell r="B1603" t="str">
            <v>LIT_029</v>
          </cell>
          <cell r="H1603" t="str">
            <v>ZTE</v>
          </cell>
        </row>
        <row r="1604">
          <cell r="B1604" t="str">
            <v>EST_125</v>
          </cell>
          <cell r="H1604" t="str">
            <v>ZTE</v>
          </cell>
        </row>
        <row r="1605">
          <cell r="B1605" t="str">
            <v>EST_045</v>
          </cell>
          <cell r="H1605" t="str">
            <v>ZTE</v>
          </cell>
        </row>
        <row r="1606">
          <cell r="B1606" t="str">
            <v>OST_222</v>
          </cell>
          <cell r="H1606" t="str">
            <v>Huawei</v>
          </cell>
        </row>
        <row r="1607">
          <cell r="B1607" t="str">
            <v>LIT_110</v>
          </cell>
          <cell r="H1607" t="str">
            <v>ZTE</v>
          </cell>
        </row>
        <row r="1608">
          <cell r="B1608" t="str">
            <v>NRD_131</v>
          </cell>
          <cell r="H1608" t="str">
            <v>HUAWEI</v>
          </cell>
        </row>
        <row r="1609">
          <cell r="B1609" t="str">
            <v>EXN_036</v>
          </cell>
          <cell r="H1609" t="str">
            <v>HUAWEI</v>
          </cell>
        </row>
        <row r="1610">
          <cell r="B1610" t="str">
            <v>LIT_233</v>
          </cell>
          <cell r="H1610" t="str">
            <v>ZTE</v>
          </cell>
        </row>
        <row r="1611">
          <cell r="B1611" t="str">
            <v>NRD_099</v>
          </cell>
          <cell r="H1611" t="str">
            <v>HUAWEI</v>
          </cell>
        </row>
        <row r="1612">
          <cell r="B1612" t="str">
            <v>NRD_144</v>
          </cell>
          <cell r="H1612" t="str">
            <v>Huawei</v>
          </cell>
        </row>
        <row r="1613">
          <cell r="B1613" t="str">
            <v>SUO_005</v>
          </cell>
          <cell r="H1613" t="str">
            <v>Huawei</v>
          </cell>
        </row>
        <row r="1614">
          <cell r="B1614" t="str">
            <v>LIT_230</v>
          </cell>
          <cell r="H1614" t="str">
            <v>ZTE</v>
          </cell>
        </row>
        <row r="1615">
          <cell r="B1615" t="str">
            <v>OST_251</v>
          </cell>
          <cell r="H1615" t="str">
            <v>NOKIA</v>
          </cell>
        </row>
        <row r="1616">
          <cell r="B1616" t="str">
            <v>ADM_054</v>
          </cell>
          <cell r="H1616" t="str">
            <v>NOKIA</v>
          </cell>
        </row>
        <row r="1617">
          <cell r="B1617" t="str">
            <v>SUO_009</v>
          </cell>
          <cell r="H1617" t="str">
            <v>NOKIA</v>
          </cell>
        </row>
        <row r="1618">
          <cell r="B1618" t="str">
            <v>LIT_031</v>
          </cell>
          <cell r="H1618" t="str">
            <v>ZTE</v>
          </cell>
        </row>
        <row r="1619">
          <cell r="B1619" t="str">
            <v>SUD_011</v>
          </cell>
          <cell r="H1619" t="str">
            <v>ZTE</v>
          </cell>
        </row>
        <row r="1620">
          <cell r="B1620" t="str">
            <v>EXN_155</v>
          </cell>
          <cell r="H1620" t="str">
            <v>HUAWEI</v>
          </cell>
        </row>
        <row r="1621">
          <cell r="B1621" t="str">
            <v>LIT_594</v>
          </cell>
          <cell r="H1621" t="str">
            <v>ZTE</v>
          </cell>
        </row>
        <row r="1622">
          <cell r="B1622" t="str">
            <v>LIT_493</v>
          </cell>
          <cell r="H1622" t="str">
            <v>ZTE</v>
          </cell>
        </row>
        <row r="1623">
          <cell r="B1623" t="str">
            <v>EXN_038</v>
          </cell>
          <cell r="H1623" t="str">
            <v>HUAWEI</v>
          </cell>
        </row>
        <row r="1624">
          <cell r="B1624" t="str">
            <v>OST_053</v>
          </cell>
          <cell r="H1624" t="str">
            <v>HUAWEI</v>
          </cell>
        </row>
        <row r="1625">
          <cell r="B1625" t="str">
            <v>LIT_143</v>
          </cell>
          <cell r="H1625" t="str">
            <v>ZTE</v>
          </cell>
        </row>
        <row r="1626">
          <cell r="B1626" t="str">
            <v>CTR_063</v>
          </cell>
          <cell r="H1626" t="str">
            <v>ZTE</v>
          </cell>
        </row>
        <row r="1627">
          <cell r="B1627" t="str">
            <v>CTR_073</v>
          </cell>
          <cell r="H1627" t="str">
            <v>ZTE</v>
          </cell>
        </row>
        <row r="1628">
          <cell r="B1628" t="str">
            <v>CTR_095</v>
          </cell>
          <cell r="H1628" t="str">
            <v>ZTE</v>
          </cell>
        </row>
        <row r="1629">
          <cell r="B1629" t="str">
            <v>CTR_544</v>
          </cell>
          <cell r="H1629" t="str">
            <v>ZTE</v>
          </cell>
        </row>
        <row r="1630">
          <cell r="B1630" t="str">
            <v>EXN_014</v>
          </cell>
          <cell r="H1630" t="str">
            <v>HUAWEI</v>
          </cell>
        </row>
        <row r="1631">
          <cell r="B1631" t="str">
            <v>EST_036</v>
          </cell>
          <cell r="H1631" t="str">
            <v>ZTE</v>
          </cell>
        </row>
        <row r="1632">
          <cell r="B1632" t="str">
            <v>OST_036</v>
          </cell>
          <cell r="H1632" t="str">
            <v>HUAWEI</v>
          </cell>
        </row>
        <row r="1633">
          <cell r="B1633" t="str">
            <v>CTR_057</v>
          </cell>
          <cell r="H1633" t="str">
            <v>NOKIA</v>
          </cell>
        </row>
        <row r="1634">
          <cell r="B1634" t="str">
            <v>OST_108</v>
          </cell>
          <cell r="H1634" t="str">
            <v>HUAWEI</v>
          </cell>
        </row>
        <row r="1635">
          <cell r="B1635" t="str">
            <v>OST_051</v>
          </cell>
          <cell r="H1635" t="str">
            <v>HUAWEI</v>
          </cell>
        </row>
        <row r="1636">
          <cell r="B1636" t="str">
            <v>ADM_079</v>
          </cell>
          <cell r="H1636" t="str">
            <v>NOKIA</v>
          </cell>
        </row>
        <row r="1637">
          <cell r="B1637" t="str">
            <v>SUO_105</v>
          </cell>
          <cell r="H1637" t="str">
            <v>HUAWEI</v>
          </cell>
        </row>
        <row r="1638">
          <cell r="B1638" t="str">
            <v>OST_114</v>
          </cell>
          <cell r="H1638" t="str">
            <v>HUAWEI</v>
          </cell>
        </row>
        <row r="1639">
          <cell r="B1639" t="str">
            <v>OST_090</v>
          </cell>
          <cell r="H1639" t="str">
            <v>NOKIA</v>
          </cell>
        </row>
        <row r="1640">
          <cell r="B1640" t="str">
            <v>LIT_497</v>
          </cell>
          <cell r="H1640" t="str">
            <v>ZTE</v>
          </cell>
        </row>
        <row r="1641">
          <cell r="B1641" t="str">
            <v>OST_286</v>
          </cell>
          <cell r="H1641" t="str">
            <v>HUAWEI</v>
          </cell>
        </row>
        <row r="1642">
          <cell r="B1642" t="str">
            <v>ADM_080</v>
          </cell>
          <cell r="H1642" t="str">
            <v>NOKIA</v>
          </cell>
        </row>
        <row r="1643">
          <cell r="B1643" t="str">
            <v>NRD_087</v>
          </cell>
          <cell r="H1643" t="str">
            <v>NOKIA</v>
          </cell>
        </row>
        <row r="1644">
          <cell r="B1644" t="str">
            <v>NRD_028</v>
          </cell>
          <cell r="H1644" t="str">
            <v>HUAWEI</v>
          </cell>
        </row>
        <row r="1645">
          <cell r="B1645" t="str">
            <v>NRD_026</v>
          </cell>
          <cell r="H1645" t="str">
            <v>HUAWEI</v>
          </cell>
        </row>
        <row r="1646">
          <cell r="B1646" t="str">
            <v>CTR_309</v>
          </cell>
          <cell r="H1646" t="str">
            <v>ZTE</v>
          </cell>
        </row>
        <row r="1647">
          <cell r="B1647" t="str">
            <v>ADM_108</v>
          </cell>
          <cell r="H1647" t="str">
            <v>NOKIA</v>
          </cell>
        </row>
        <row r="1648">
          <cell r="B1648" t="str">
            <v>CTR_528</v>
          </cell>
          <cell r="H1648" t="str">
            <v>ZTE</v>
          </cell>
        </row>
        <row r="1649">
          <cell r="B1649" t="str">
            <v>OST_313</v>
          </cell>
          <cell r="H1649" t="str">
            <v>Huawei</v>
          </cell>
        </row>
        <row r="1650">
          <cell r="B1650" t="str">
            <v>OST_039</v>
          </cell>
          <cell r="H1650" t="str">
            <v>NOKIA</v>
          </cell>
        </row>
        <row r="1651">
          <cell r="B1651" t="str">
            <v>LIT_132</v>
          </cell>
          <cell r="H1651" t="str">
            <v>ZTE</v>
          </cell>
        </row>
        <row r="1652">
          <cell r="B1652" t="str">
            <v>CTR_653</v>
          </cell>
          <cell r="H1652" t="str">
            <v>ZTE</v>
          </cell>
        </row>
        <row r="1653">
          <cell r="B1653" t="str">
            <v>CTR_033</v>
          </cell>
          <cell r="H1653" t="str">
            <v>NOKIA</v>
          </cell>
        </row>
        <row r="1654">
          <cell r="B1654" t="str">
            <v>EXN_052</v>
          </cell>
          <cell r="H1654" t="str">
            <v>NOKIA</v>
          </cell>
        </row>
        <row r="1655">
          <cell r="B1655" t="str">
            <v>EXN_239</v>
          </cell>
          <cell r="H1655" t="str">
            <v>HUAWEI</v>
          </cell>
        </row>
        <row r="1656">
          <cell r="B1656" t="str">
            <v>ADM_094</v>
          </cell>
          <cell r="H1656" t="str">
            <v>NOKIA</v>
          </cell>
        </row>
        <row r="1657">
          <cell r="B1657" t="str">
            <v>OST_073</v>
          </cell>
          <cell r="H1657" t="str">
            <v>HUAWEI</v>
          </cell>
        </row>
        <row r="1658">
          <cell r="B1658" t="str">
            <v>CTR_147</v>
          </cell>
          <cell r="H1658" t="str">
            <v>ZTE</v>
          </cell>
        </row>
        <row r="1659">
          <cell r="B1659" t="str">
            <v>SUD_237</v>
          </cell>
          <cell r="H1659" t="str">
            <v>ZTE</v>
          </cell>
        </row>
        <row r="1660">
          <cell r="B1660" t="str">
            <v>EXN_126</v>
          </cell>
          <cell r="H1660" t="str">
            <v>HUAWEI</v>
          </cell>
        </row>
        <row r="1661">
          <cell r="B1661" t="str">
            <v>EST_055</v>
          </cell>
          <cell r="H1661" t="str">
            <v>ZTE</v>
          </cell>
        </row>
        <row r="1662">
          <cell r="B1662" t="str">
            <v>ADM_082</v>
          </cell>
          <cell r="H1662" t="str">
            <v>NOKIA</v>
          </cell>
        </row>
        <row r="1663">
          <cell r="B1663" t="str">
            <v>EXN_163</v>
          </cell>
          <cell r="H1663" t="str">
            <v>HUAWEI</v>
          </cell>
        </row>
        <row r="1664">
          <cell r="B1664" t="str">
            <v>SUD_239</v>
          </cell>
          <cell r="H1664" t="str">
            <v>ZTE</v>
          </cell>
        </row>
        <row r="1665">
          <cell r="B1665" t="str">
            <v>SUD_012</v>
          </cell>
          <cell r="H1665" t="str">
            <v>ZTE</v>
          </cell>
        </row>
        <row r="1666">
          <cell r="B1666" t="str">
            <v>NRD_105</v>
          </cell>
          <cell r="H1666" t="str">
            <v>HUAWEI</v>
          </cell>
        </row>
        <row r="1667">
          <cell r="B1667" t="str">
            <v>CTR_437</v>
          </cell>
          <cell r="H1667" t="str">
            <v>ZTE</v>
          </cell>
        </row>
        <row r="1668">
          <cell r="B1668" t="str">
            <v>LIT_505</v>
          </cell>
          <cell r="H1668" t="str">
            <v>ZTE</v>
          </cell>
        </row>
        <row r="1669">
          <cell r="B1669" t="str">
            <v>CTR_356</v>
          </cell>
          <cell r="H1669" t="str">
            <v>ZTE</v>
          </cell>
        </row>
        <row r="1670">
          <cell r="B1670" t="str">
            <v>ADM_162</v>
          </cell>
          <cell r="H1670" t="str">
            <v>HUAWEI</v>
          </cell>
        </row>
        <row r="1671">
          <cell r="B1671" t="str">
            <v>CTR_360</v>
          </cell>
          <cell r="H1671" t="str">
            <v>ZTE</v>
          </cell>
        </row>
        <row r="1672">
          <cell r="B1672" t="str">
            <v>ADM_163</v>
          </cell>
          <cell r="H1672" t="str">
            <v>HUAWEI</v>
          </cell>
        </row>
        <row r="1673">
          <cell r="B1673" t="str">
            <v>SUD_233</v>
          </cell>
          <cell r="H1673" t="str">
            <v>NOKIA</v>
          </cell>
        </row>
        <row r="1674">
          <cell r="B1674" t="str">
            <v>EST_126</v>
          </cell>
          <cell r="H1674" t="str">
            <v>ZTE</v>
          </cell>
        </row>
        <row r="1675">
          <cell r="B1675" t="str">
            <v>LIT_494</v>
          </cell>
          <cell r="H1675" t="str">
            <v>ZTE</v>
          </cell>
        </row>
        <row r="1676">
          <cell r="B1676" t="str">
            <v>ADM_137</v>
          </cell>
          <cell r="H1676" t="str">
            <v>NOKIA</v>
          </cell>
        </row>
        <row r="1677">
          <cell r="B1677" t="str">
            <v>LIT_592</v>
          </cell>
          <cell r="H1677" t="str">
            <v>ZTE</v>
          </cell>
        </row>
        <row r="1678">
          <cell r="B1678" t="str">
            <v>NRO_111</v>
          </cell>
          <cell r="H1678" t="str">
            <v>NOKIA</v>
          </cell>
        </row>
        <row r="1679">
          <cell r="B1679" t="str">
            <v>OST_025</v>
          </cell>
          <cell r="H1679" t="str">
            <v>ZTE</v>
          </cell>
        </row>
        <row r="1680">
          <cell r="B1680" t="str">
            <v>NRO_142</v>
          </cell>
          <cell r="H1680" t="str">
            <v>NOKIA</v>
          </cell>
        </row>
        <row r="1681">
          <cell r="B1681" t="str">
            <v>CTR_228</v>
          </cell>
          <cell r="H1681" t="str">
            <v>NOKIA</v>
          </cell>
        </row>
        <row r="1682">
          <cell r="B1682" t="str">
            <v>LIT_200</v>
          </cell>
          <cell r="H1682" t="str">
            <v>NOKIA</v>
          </cell>
        </row>
        <row r="1683">
          <cell r="B1683" t="str">
            <v>SUO_021</v>
          </cell>
          <cell r="H1683" t="str">
            <v>HUAWEI</v>
          </cell>
        </row>
        <row r="1684">
          <cell r="B1684" t="str">
            <v>NRO_048</v>
          </cell>
          <cell r="H1684" t="str">
            <v>HUAWEI</v>
          </cell>
        </row>
        <row r="1685">
          <cell r="B1685" t="str">
            <v>EXN_135</v>
          </cell>
          <cell r="H1685" t="str">
            <v>HUAWEI</v>
          </cell>
        </row>
        <row r="1686">
          <cell r="B1686" t="str">
            <v>NRO_136</v>
          </cell>
          <cell r="H1686" t="str">
            <v>HUAWEI</v>
          </cell>
        </row>
        <row r="1687">
          <cell r="B1687" t="str">
            <v>SUO_255</v>
          </cell>
          <cell r="H1687" t="str">
            <v>HUAWEI</v>
          </cell>
        </row>
        <row r="1688">
          <cell r="B1688" t="str">
            <v>OST_219</v>
          </cell>
          <cell r="H1688" t="str">
            <v>NOKIA</v>
          </cell>
        </row>
        <row r="1689">
          <cell r="B1689" t="str">
            <v>LIT_658</v>
          </cell>
          <cell r="H1689" t="str">
            <v>NOKIA</v>
          </cell>
        </row>
        <row r="1690">
          <cell r="B1690" t="str">
            <v>NRD_070</v>
          </cell>
          <cell r="H1690" t="str">
            <v>NOKIA</v>
          </cell>
        </row>
        <row r="1691">
          <cell r="B1691" t="str">
            <v>CTR_184</v>
          </cell>
          <cell r="H1691" t="str">
            <v>ZTE</v>
          </cell>
        </row>
        <row r="1692">
          <cell r="B1692" t="str">
            <v>SUD_248</v>
          </cell>
          <cell r="H1692" t="str">
            <v>ZTE</v>
          </cell>
        </row>
        <row r="1693">
          <cell r="B1693" t="str">
            <v>SUO_029</v>
          </cell>
          <cell r="H1693" t="str">
            <v>ZTE</v>
          </cell>
        </row>
        <row r="1694">
          <cell r="B1694" t="str">
            <v>EST_094</v>
          </cell>
          <cell r="H1694" t="str">
            <v>NOKIA</v>
          </cell>
        </row>
        <row r="1695">
          <cell r="B1695" t="str">
            <v>NRD_171</v>
          </cell>
          <cell r="H1695" t="str">
            <v>HUAWEI</v>
          </cell>
        </row>
        <row r="1696">
          <cell r="B1696" t="str">
            <v>CTR_139</v>
          </cell>
          <cell r="H1696" t="str">
            <v>ZTE</v>
          </cell>
        </row>
        <row r="1697">
          <cell r="B1697" t="str">
            <v>NRD_122</v>
          </cell>
          <cell r="H1697" t="str">
            <v>NOKIA</v>
          </cell>
        </row>
        <row r="1698">
          <cell r="B1698" t="str">
            <v>CTR_003</v>
          </cell>
          <cell r="H1698" t="str">
            <v>ZTE</v>
          </cell>
        </row>
        <row r="1699">
          <cell r="B1699" t="str">
            <v>OST_008</v>
          </cell>
          <cell r="H1699" t="str">
            <v>HUAWEI</v>
          </cell>
        </row>
        <row r="1700">
          <cell r="B1700" t="str">
            <v>NRO_001</v>
          </cell>
          <cell r="H1700" t="str">
            <v>HUAWEI</v>
          </cell>
        </row>
        <row r="1701">
          <cell r="B1701" t="str">
            <v>EST_007</v>
          </cell>
          <cell r="H1701" t="str">
            <v>NOKIA</v>
          </cell>
        </row>
        <row r="1702">
          <cell r="B1702" t="str">
            <v>CTR_059</v>
          </cell>
          <cell r="H1702" t="str">
            <v>ZTE</v>
          </cell>
        </row>
        <row r="1703">
          <cell r="B1703" t="str">
            <v>CTR_066</v>
          </cell>
          <cell r="H1703" t="str">
            <v>ZTE</v>
          </cell>
        </row>
        <row r="1704">
          <cell r="B1704" t="str">
            <v>EXN_013</v>
          </cell>
          <cell r="H1704" t="str">
            <v>NOKIA</v>
          </cell>
        </row>
        <row r="1705">
          <cell r="B1705" t="str">
            <v>SUO_017</v>
          </cell>
          <cell r="H1705" t="str">
            <v>NOKIA</v>
          </cell>
        </row>
        <row r="1706">
          <cell r="B1706" t="str">
            <v>CTR_115</v>
          </cell>
          <cell r="H1706" t="str">
            <v>ZTE</v>
          </cell>
        </row>
        <row r="1707">
          <cell r="B1707" t="str">
            <v>CTR_117</v>
          </cell>
          <cell r="H1707" t="str">
            <v>ZTE</v>
          </cell>
        </row>
        <row r="1708">
          <cell r="B1708" t="str">
            <v>CTR_146</v>
          </cell>
          <cell r="H1708" t="str">
            <v>ZTE</v>
          </cell>
        </row>
        <row r="1709">
          <cell r="B1709" t="str">
            <v>CTR_201</v>
          </cell>
          <cell r="H1709" t="str">
            <v>ZTE</v>
          </cell>
        </row>
        <row r="1710">
          <cell r="B1710" t="str">
            <v>LIT_231</v>
          </cell>
          <cell r="H1710" t="str">
            <v>ZTE</v>
          </cell>
        </row>
        <row r="1711">
          <cell r="B1711" t="str">
            <v>CTR_231</v>
          </cell>
          <cell r="H1711" t="str">
            <v>ZTE</v>
          </cell>
        </row>
        <row r="1712">
          <cell r="B1712" t="str">
            <v>EST_056</v>
          </cell>
          <cell r="H1712" t="str">
            <v>NOKIA</v>
          </cell>
        </row>
        <row r="1713">
          <cell r="B1713" t="str">
            <v>CTR_225</v>
          </cell>
          <cell r="H1713" t="str">
            <v>ZTE</v>
          </cell>
        </row>
        <row r="1714">
          <cell r="B1714" t="str">
            <v>LIT_239</v>
          </cell>
          <cell r="H1714" t="str">
            <v>ZTE</v>
          </cell>
        </row>
        <row r="1715">
          <cell r="B1715" t="str">
            <v>LIT_296</v>
          </cell>
          <cell r="H1715" t="str">
            <v>ZTE</v>
          </cell>
        </row>
        <row r="1716">
          <cell r="B1716" t="str">
            <v>CTR_227</v>
          </cell>
          <cell r="H1716" t="str">
            <v>ZTE</v>
          </cell>
        </row>
        <row r="1717">
          <cell r="B1717" t="str">
            <v>CTR_226</v>
          </cell>
          <cell r="H1717" t="str">
            <v>ZTE</v>
          </cell>
        </row>
        <row r="1718">
          <cell r="B1718" t="str">
            <v>LIT_308</v>
          </cell>
          <cell r="H1718" t="str">
            <v>ZTE</v>
          </cell>
        </row>
        <row r="1719">
          <cell r="B1719" t="str">
            <v>ADM_027</v>
          </cell>
          <cell r="H1719" t="str">
            <v>NOKIA</v>
          </cell>
        </row>
        <row r="1720">
          <cell r="B1720" t="str">
            <v>ADM_030</v>
          </cell>
          <cell r="H1720" t="str">
            <v>NOKIA</v>
          </cell>
        </row>
        <row r="1721">
          <cell r="B1721" t="str">
            <v>CTR_260</v>
          </cell>
          <cell r="H1721" t="str">
            <v>ZTE</v>
          </cell>
        </row>
        <row r="1722">
          <cell r="B1722" t="str">
            <v>SUO_037</v>
          </cell>
          <cell r="H1722" t="str">
            <v>ZTE</v>
          </cell>
        </row>
        <row r="1723">
          <cell r="B1723" t="str">
            <v>CTR_233</v>
          </cell>
          <cell r="H1723" t="str">
            <v>ZTE</v>
          </cell>
        </row>
        <row r="1724">
          <cell r="B1724" t="str">
            <v>EXN_042</v>
          </cell>
          <cell r="H1724" t="str">
            <v>NOKIA</v>
          </cell>
        </row>
        <row r="1725">
          <cell r="B1725" t="str">
            <v>CTR_305</v>
          </cell>
          <cell r="H1725" t="str">
            <v>ZTE</v>
          </cell>
        </row>
        <row r="1726">
          <cell r="B1726" t="str">
            <v>SUD_236</v>
          </cell>
          <cell r="H1726" t="str">
            <v>ZTE</v>
          </cell>
        </row>
        <row r="1727">
          <cell r="B1727" t="str">
            <v>CTR_304</v>
          </cell>
          <cell r="H1727" t="str">
            <v>ZTE</v>
          </cell>
        </row>
        <row r="1728">
          <cell r="B1728" t="str">
            <v>CTR_307</v>
          </cell>
          <cell r="H1728" t="str">
            <v>NOKIA</v>
          </cell>
        </row>
        <row r="1729">
          <cell r="B1729" t="str">
            <v>CTR_311</v>
          </cell>
          <cell r="H1729" t="str">
            <v>NOKIA</v>
          </cell>
        </row>
        <row r="1730">
          <cell r="B1730" t="str">
            <v>EST_062</v>
          </cell>
          <cell r="H1730" t="str">
            <v>ZTE</v>
          </cell>
        </row>
        <row r="1731">
          <cell r="B1731" t="str">
            <v>CTR_297</v>
          </cell>
          <cell r="H1731" t="str">
            <v>ZTE</v>
          </cell>
        </row>
        <row r="1732">
          <cell r="B1732" t="str">
            <v>SUD_238</v>
          </cell>
          <cell r="H1732" t="str">
            <v>ZTE</v>
          </cell>
        </row>
        <row r="1733">
          <cell r="B1733" t="str">
            <v>SUD_232</v>
          </cell>
          <cell r="H1733" t="str">
            <v>ZTE</v>
          </cell>
        </row>
        <row r="1734">
          <cell r="B1734" t="str">
            <v>LIT_319</v>
          </cell>
          <cell r="H1734" t="str">
            <v>ZTE</v>
          </cell>
        </row>
        <row r="1735">
          <cell r="B1735" t="str">
            <v>CTR_302</v>
          </cell>
          <cell r="H1735" t="str">
            <v>NOKIA</v>
          </cell>
        </row>
        <row r="1736">
          <cell r="B1736" t="str">
            <v>CTR_303</v>
          </cell>
          <cell r="H1736" t="str">
            <v>NOKIA</v>
          </cell>
        </row>
        <row r="1737">
          <cell r="B1737" t="str">
            <v>CTR_365</v>
          </cell>
          <cell r="H1737" t="str">
            <v>ZTE</v>
          </cell>
        </row>
        <row r="1738">
          <cell r="B1738" t="str">
            <v>CTR_358</v>
          </cell>
          <cell r="H1738" t="str">
            <v>ZTE</v>
          </cell>
        </row>
        <row r="1739">
          <cell r="B1739" t="str">
            <v>CTR_349</v>
          </cell>
          <cell r="H1739" t="str">
            <v>ZTE</v>
          </cell>
        </row>
        <row r="1740">
          <cell r="B1740" t="str">
            <v>CTR_364</v>
          </cell>
          <cell r="H1740" t="str">
            <v>ZTE</v>
          </cell>
        </row>
        <row r="1741">
          <cell r="B1741" t="str">
            <v>EST_071</v>
          </cell>
          <cell r="H1741" t="str">
            <v>NOKIA</v>
          </cell>
        </row>
        <row r="1742">
          <cell r="B1742" t="str">
            <v>SUD_243</v>
          </cell>
          <cell r="H1742" t="str">
            <v>ZTE</v>
          </cell>
        </row>
        <row r="1743">
          <cell r="B1743" t="str">
            <v>CTR_277</v>
          </cell>
          <cell r="H1743" t="str">
            <v>ZTE</v>
          </cell>
        </row>
        <row r="1744">
          <cell r="B1744" t="str">
            <v>CTR_367</v>
          </cell>
          <cell r="H1744" t="str">
            <v>NOKIA</v>
          </cell>
        </row>
        <row r="1745">
          <cell r="B1745" t="str">
            <v>EST_077</v>
          </cell>
          <cell r="H1745" t="str">
            <v>ZTE</v>
          </cell>
        </row>
        <row r="1746">
          <cell r="B1746" t="str">
            <v>SUD_249</v>
          </cell>
          <cell r="H1746" t="str">
            <v>ZTE</v>
          </cell>
        </row>
        <row r="1747">
          <cell r="B1747" t="str">
            <v>LIT_356</v>
          </cell>
          <cell r="H1747" t="str">
            <v>ZTE</v>
          </cell>
        </row>
        <row r="1748">
          <cell r="B1748" t="str">
            <v>CTR_278</v>
          </cell>
          <cell r="H1748" t="str">
            <v>ZTE</v>
          </cell>
        </row>
        <row r="1749">
          <cell r="B1749" t="str">
            <v>CTR_353</v>
          </cell>
          <cell r="H1749" t="str">
            <v>ZTE</v>
          </cell>
        </row>
        <row r="1750">
          <cell r="B1750" t="str">
            <v>NRO_034</v>
          </cell>
          <cell r="H1750" t="str">
            <v>NOKIA</v>
          </cell>
        </row>
        <row r="1751">
          <cell r="B1751" t="str">
            <v>EXN_075</v>
          </cell>
          <cell r="H1751" t="str">
            <v>HUAWEI</v>
          </cell>
        </row>
        <row r="1752">
          <cell r="B1752" t="str">
            <v>LIT_349</v>
          </cell>
          <cell r="H1752" t="str">
            <v>NOKIA</v>
          </cell>
        </row>
        <row r="1753">
          <cell r="B1753" t="str">
            <v>SUD_256</v>
          </cell>
          <cell r="H1753" t="str">
            <v>ZTE</v>
          </cell>
        </row>
        <row r="1754">
          <cell r="B1754" t="str">
            <v>SUD_252</v>
          </cell>
          <cell r="H1754" t="str">
            <v>ZTE</v>
          </cell>
        </row>
        <row r="1755">
          <cell r="B1755" t="str">
            <v>CTR_394</v>
          </cell>
          <cell r="H1755" t="str">
            <v>ZTE</v>
          </cell>
        </row>
        <row r="1756">
          <cell r="B1756" t="str">
            <v>EXN_097</v>
          </cell>
          <cell r="H1756" t="str">
            <v>HUAWEI</v>
          </cell>
        </row>
        <row r="1757">
          <cell r="B1757" t="str">
            <v>EXN_104</v>
          </cell>
          <cell r="H1757" t="str">
            <v>HUAWEI</v>
          </cell>
        </row>
        <row r="1758">
          <cell r="B1758" t="str">
            <v>EXN_109</v>
          </cell>
          <cell r="H1758" t="str">
            <v>Huawei</v>
          </cell>
        </row>
        <row r="1759">
          <cell r="B1759" t="str">
            <v>CTR_143</v>
          </cell>
          <cell r="H1759" t="str">
            <v>ZTE</v>
          </cell>
        </row>
        <row r="1760">
          <cell r="B1760" t="str">
            <v>EST_029</v>
          </cell>
          <cell r="H1760" t="str">
            <v>ZTE</v>
          </cell>
        </row>
        <row r="1761">
          <cell r="B1761" t="str">
            <v>SUO_091</v>
          </cell>
          <cell r="H1761" t="str">
            <v>HUAWEI</v>
          </cell>
        </row>
        <row r="1762">
          <cell r="B1762" t="str">
            <v>CTR_141</v>
          </cell>
          <cell r="H1762" t="str">
            <v>ZTE</v>
          </cell>
        </row>
        <row r="1763">
          <cell r="B1763" t="str">
            <v>CTR_142</v>
          </cell>
          <cell r="H1763" t="str">
            <v>ZTE</v>
          </cell>
        </row>
        <row r="1764">
          <cell r="B1764" t="str">
            <v>SUO_008</v>
          </cell>
          <cell r="H1764" t="str">
            <v>NOKIA</v>
          </cell>
        </row>
        <row r="1765">
          <cell r="B1765" t="str">
            <v>NRD_014</v>
          </cell>
          <cell r="H1765" t="str">
            <v>NOKIA</v>
          </cell>
        </row>
        <row r="1766">
          <cell r="B1766" t="str">
            <v>EXN_102</v>
          </cell>
          <cell r="H1766" t="str">
            <v>Huawei</v>
          </cell>
        </row>
        <row r="1767">
          <cell r="B1767" t="str">
            <v>OST_151</v>
          </cell>
          <cell r="H1767" t="str">
            <v>HUAWEI</v>
          </cell>
        </row>
        <row r="1768">
          <cell r="B1768" t="str">
            <v>CTR_183</v>
          </cell>
          <cell r="H1768" t="str">
            <v>ZTE</v>
          </cell>
        </row>
        <row r="1769">
          <cell r="B1769" t="str">
            <v>SUO_127</v>
          </cell>
          <cell r="H1769" t="str">
            <v>HUAWEI</v>
          </cell>
        </row>
        <row r="1770">
          <cell r="B1770" t="str">
            <v>SUD_044</v>
          </cell>
          <cell r="H1770" t="str">
            <v>ZTE</v>
          </cell>
        </row>
        <row r="1771">
          <cell r="B1771" t="str">
            <v>EST_089</v>
          </cell>
          <cell r="H1771" t="str">
            <v>ZTE</v>
          </cell>
        </row>
        <row r="1772">
          <cell r="B1772" t="str">
            <v>SUO_102</v>
          </cell>
          <cell r="H1772" t="str">
            <v>NOKIA</v>
          </cell>
        </row>
        <row r="1773">
          <cell r="B1773" t="str">
            <v>SUD_040</v>
          </cell>
          <cell r="H1773" t="str">
            <v>ZTE</v>
          </cell>
        </row>
        <row r="1774">
          <cell r="B1774" t="str">
            <v>EST_093</v>
          </cell>
          <cell r="H1774" t="str">
            <v>NOKIA</v>
          </cell>
        </row>
        <row r="1775">
          <cell r="B1775" t="str">
            <v>SUD_038</v>
          </cell>
          <cell r="H1775" t="str">
            <v>ZTE</v>
          </cell>
        </row>
        <row r="1776">
          <cell r="B1776" t="str">
            <v>SUO_097</v>
          </cell>
          <cell r="H1776" t="str">
            <v>NOKIA</v>
          </cell>
        </row>
        <row r="1777">
          <cell r="B1777" t="str">
            <v>OST_162</v>
          </cell>
          <cell r="H1777" t="str">
            <v>HUAWEI</v>
          </cell>
        </row>
        <row r="1778">
          <cell r="B1778" t="str">
            <v>CTR_206</v>
          </cell>
          <cell r="H1778" t="str">
            <v>ZTE</v>
          </cell>
        </row>
        <row r="1779">
          <cell r="B1779" t="str">
            <v>EXN_131</v>
          </cell>
          <cell r="H1779" t="str">
            <v>NOKIA</v>
          </cell>
        </row>
        <row r="1780">
          <cell r="B1780" t="str">
            <v>CTR_463</v>
          </cell>
          <cell r="H1780" t="str">
            <v>ZTE</v>
          </cell>
        </row>
        <row r="1781">
          <cell r="B1781" t="str">
            <v>EST_101</v>
          </cell>
          <cell r="H1781" t="str">
            <v>ZTE</v>
          </cell>
        </row>
        <row r="1782">
          <cell r="B1782" t="str">
            <v>CTR_440</v>
          </cell>
          <cell r="H1782" t="str">
            <v>ZTE</v>
          </cell>
        </row>
        <row r="1783">
          <cell r="B1783" t="str">
            <v>EST_106</v>
          </cell>
          <cell r="H1783" t="str">
            <v>NOKIA</v>
          </cell>
        </row>
        <row r="1784">
          <cell r="B1784" t="str">
            <v>OST_207</v>
          </cell>
          <cell r="H1784" t="str">
            <v>Huawei</v>
          </cell>
        </row>
        <row r="1785">
          <cell r="B1785" t="str">
            <v>NRO_087</v>
          </cell>
          <cell r="H1785" t="str">
            <v>NOKIA</v>
          </cell>
        </row>
        <row r="1786">
          <cell r="B1786" t="str">
            <v>ADM_119</v>
          </cell>
          <cell r="H1786" t="str">
            <v>HUAWEI</v>
          </cell>
        </row>
        <row r="1787">
          <cell r="B1787" t="str">
            <v>NRD_112</v>
          </cell>
          <cell r="H1787" t="str">
            <v>HUAWEI</v>
          </cell>
        </row>
        <row r="1788">
          <cell r="B1788" t="str">
            <v>LIT_496</v>
          </cell>
          <cell r="H1788" t="str">
            <v>ZTE</v>
          </cell>
        </row>
        <row r="1789">
          <cell r="B1789" t="str">
            <v>SUD_062</v>
          </cell>
          <cell r="H1789" t="str">
            <v>ZTE</v>
          </cell>
        </row>
        <row r="1790">
          <cell r="B1790" t="str">
            <v>OST_221</v>
          </cell>
          <cell r="H1790" t="str">
            <v>HUAWEI</v>
          </cell>
        </row>
        <row r="1791">
          <cell r="B1791" t="str">
            <v>LIT_502</v>
          </cell>
          <cell r="H1791" t="str">
            <v>NOKIA</v>
          </cell>
        </row>
        <row r="1792">
          <cell r="B1792" t="str">
            <v>OST_201</v>
          </cell>
          <cell r="H1792" t="str">
            <v>NOKIA</v>
          </cell>
        </row>
        <row r="1793">
          <cell r="B1793" t="str">
            <v>LIT_480</v>
          </cell>
          <cell r="H1793" t="str">
            <v>ZTE</v>
          </cell>
        </row>
        <row r="1794">
          <cell r="B1794" t="str">
            <v>EXN_154</v>
          </cell>
          <cell r="H1794" t="str">
            <v>HUAWEI</v>
          </cell>
        </row>
        <row r="1795">
          <cell r="B1795" t="str">
            <v>NRO_100</v>
          </cell>
          <cell r="H1795" t="str">
            <v>HUAWEI</v>
          </cell>
        </row>
        <row r="1796">
          <cell r="B1796" t="str">
            <v>SUD_064</v>
          </cell>
          <cell r="H1796" t="str">
            <v>ZTE</v>
          </cell>
        </row>
        <row r="1797">
          <cell r="B1797" t="str">
            <v>EXN_165</v>
          </cell>
          <cell r="H1797" t="str">
            <v>HUAWEI</v>
          </cell>
        </row>
        <row r="1798">
          <cell r="B1798" t="str">
            <v>OST_189</v>
          </cell>
          <cell r="H1798" t="str">
            <v>HUAWEI</v>
          </cell>
        </row>
        <row r="1799">
          <cell r="B1799" t="str">
            <v>LIT_500</v>
          </cell>
          <cell r="H1799" t="str">
            <v>NOKIA</v>
          </cell>
        </row>
        <row r="1800">
          <cell r="B1800" t="str">
            <v>LIT_515</v>
          </cell>
          <cell r="H1800" t="str">
            <v>NOKIA</v>
          </cell>
        </row>
        <row r="1801">
          <cell r="B1801" t="str">
            <v>EST_114</v>
          </cell>
          <cell r="H1801" t="str">
            <v>ZTE</v>
          </cell>
        </row>
        <row r="1802">
          <cell r="B1802" t="str">
            <v>NRD_124</v>
          </cell>
          <cell r="H1802" t="str">
            <v>HUAWEI</v>
          </cell>
        </row>
        <row r="1803">
          <cell r="B1803" t="str">
            <v>LIT_517</v>
          </cell>
          <cell r="H1803" t="str">
            <v>ZTE</v>
          </cell>
        </row>
        <row r="1804">
          <cell r="B1804" t="str">
            <v>CTR_454</v>
          </cell>
          <cell r="H1804" t="str">
            <v>NOKIA</v>
          </cell>
        </row>
        <row r="1805">
          <cell r="B1805" t="str">
            <v>EST_116</v>
          </cell>
          <cell r="H1805" t="str">
            <v>NOKIA</v>
          </cell>
        </row>
        <row r="1806">
          <cell r="B1806" t="str">
            <v>LIT_514</v>
          </cell>
          <cell r="H1806" t="str">
            <v>NOKIA</v>
          </cell>
        </row>
        <row r="1807">
          <cell r="B1807" t="str">
            <v>LIT_510</v>
          </cell>
          <cell r="H1807" t="str">
            <v>NOKIA</v>
          </cell>
        </row>
        <row r="1808">
          <cell r="B1808" t="str">
            <v>CTR_457</v>
          </cell>
          <cell r="H1808" t="str">
            <v>NOKIA</v>
          </cell>
        </row>
        <row r="1809">
          <cell r="B1809" t="str">
            <v>EST_105</v>
          </cell>
          <cell r="H1809" t="str">
            <v>NOKIA</v>
          </cell>
        </row>
        <row r="1810">
          <cell r="B1810" t="str">
            <v>ADM_114</v>
          </cell>
          <cell r="H1810" t="str">
            <v>Huawei</v>
          </cell>
        </row>
        <row r="1811">
          <cell r="B1811" t="str">
            <v>NRD_136</v>
          </cell>
          <cell r="H1811" t="str">
            <v>Huawei</v>
          </cell>
        </row>
        <row r="1812">
          <cell r="B1812" t="str">
            <v>EXN_192</v>
          </cell>
          <cell r="H1812" t="str">
            <v>HUAWEI</v>
          </cell>
        </row>
        <row r="1813">
          <cell r="B1813" t="str">
            <v>EXN_210</v>
          </cell>
          <cell r="H1813" t="str">
            <v>HUAWEI</v>
          </cell>
        </row>
        <row r="1814">
          <cell r="B1814" t="str">
            <v>EXN_209</v>
          </cell>
          <cell r="H1814" t="str">
            <v>Huawei</v>
          </cell>
        </row>
        <row r="1815">
          <cell r="B1815" t="str">
            <v>CTR_577</v>
          </cell>
          <cell r="H1815" t="str">
            <v>ZTE</v>
          </cell>
        </row>
        <row r="1816">
          <cell r="B1816" t="str">
            <v>EXN_211</v>
          </cell>
          <cell r="H1816" t="str">
            <v>NOKIA</v>
          </cell>
        </row>
        <row r="1817">
          <cell r="B1817" t="str">
            <v>EXN_200</v>
          </cell>
          <cell r="H1817" t="str">
            <v>NOKIA</v>
          </cell>
        </row>
        <row r="1818">
          <cell r="B1818" t="str">
            <v>EXN_205</v>
          </cell>
          <cell r="H1818" t="str">
            <v>HUAWEI</v>
          </cell>
        </row>
        <row r="1819">
          <cell r="B1819" t="str">
            <v>LIT_664</v>
          </cell>
          <cell r="H1819" t="str">
            <v>ZTE</v>
          </cell>
        </row>
        <row r="1820">
          <cell r="B1820" t="str">
            <v>SUD_070</v>
          </cell>
          <cell r="H1820" t="str">
            <v>NOKIA</v>
          </cell>
        </row>
        <row r="1821">
          <cell r="B1821" t="str">
            <v>EXN_015</v>
          </cell>
          <cell r="H1821" t="str">
            <v>HUAWEI</v>
          </cell>
        </row>
        <row r="1822">
          <cell r="B1822" t="str">
            <v>EXN_245</v>
          </cell>
          <cell r="H1822" t="str">
            <v>HUAWEI</v>
          </cell>
        </row>
        <row r="1823">
          <cell r="B1823" t="str">
            <v>CTR_757</v>
          </cell>
          <cell r="H1823" t="str">
            <v>ZTE</v>
          </cell>
        </row>
        <row r="1824">
          <cell r="B1824" t="str">
            <v>ADM_160</v>
          </cell>
          <cell r="H1824" t="str">
            <v>Huawei</v>
          </cell>
        </row>
        <row r="1825">
          <cell r="B1825" t="str">
            <v>EST_130</v>
          </cell>
          <cell r="H1825" t="str">
            <v>NOKIA</v>
          </cell>
        </row>
        <row r="1826">
          <cell r="B1826" t="str">
            <v>EXN_244</v>
          </cell>
          <cell r="H1826" t="str">
            <v>HUAWEI</v>
          </cell>
        </row>
        <row r="1827">
          <cell r="B1827" t="str">
            <v>SUD_098</v>
          </cell>
          <cell r="H1827" t="str">
            <v>NOKIA</v>
          </cell>
        </row>
        <row r="1828">
          <cell r="B1828" t="str">
            <v>NRD_168</v>
          </cell>
          <cell r="H1828" t="str">
            <v>HUAWEI</v>
          </cell>
        </row>
        <row r="1829">
          <cell r="B1829" t="str">
            <v>OST_273</v>
          </cell>
          <cell r="H1829" t="str">
            <v>HUAWEI</v>
          </cell>
        </row>
        <row r="1830">
          <cell r="B1830" t="str">
            <v>OST_277</v>
          </cell>
          <cell r="H1830" t="str">
            <v>HUAWEI</v>
          </cell>
        </row>
        <row r="1831">
          <cell r="B1831" t="str">
            <v>NRD_167</v>
          </cell>
          <cell r="H1831" t="str">
            <v>Huawei</v>
          </cell>
        </row>
        <row r="1832">
          <cell r="B1832" t="str">
            <v>OST_294</v>
          </cell>
          <cell r="H1832" t="str">
            <v>NOKIA</v>
          </cell>
        </row>
        <row r="1833">
          <cell r="B1833" t="str">
            <v>EST_133</v>
          </cell>
          <cell r="H1833" t="str">
            <v>ZTE</v>
          </cell>
        </row>
        <row r="1834">
          <cell r="B1834" t="str">
            <v>SUD_106</v>
          </cell>
          <cell r="H1834" t="str">
            <v>ZTE</v>
          </cell>
        </row>
        <row r="1835">
          <cell r="B1835" t="str">
            <v>OST_272</v>
          </cell>
          <cell r="H1835" t="str">
            <v>HUAWEI</v>
          </cell>
        </row>
        <row r="1836">
          <cell r="B1836" t="str">
            <v>OST_275</v>
          </cell>
          <cell r="H1836" t="str">
            <v>HUAWEI</v>
          </cell>
        </row>
        <row r="1837">
          <cell r="B1837" t="str">
            <v>CTR_770</v>
          </cell>
          <cell r="H1837" t="str">
            <v>ZTE</v>
          </cell>
        </row>
        <row r="1838">
          <cell r="B1838" t="str">
            <v>OST_301</v>
          </cell>
          <cell r="H1838" t="str">
            <v>HUAWEI</v>
          </cell>
        </row>
        <row r="1839">
          <cell r="B1839" t="str">
            <v>EST_134</v>
          </cell>
          <cell r="H1839" t="str">
            <v>ZTE</v>
          </cell>
        </row>
        <row r="1840">
          <cell r="B1840" t="str">
            <v>OST_298</v>
          </cell>
          <cell r="H1840" t="str">
            <v>HUAWEI</v>
          </cell>
        </row>
        <row r="1841">
          <cell r="B1841" t="str">
            <v>NRO_150</v>
          </cell>
          <cell r="H1841" t="str">
            <v>Huawei</v>
          </cell>
        </row>
        <row r="1842">
          <cell r="B1842" t="str">
            <v>CTR_891</v>
          </cell>
          <cell r="H1842" t="str">
            <v>NOKIA</v>
          </cell>
        </row>
        <row r="1843">
          <cell r="B1843" t="str">
            <v>CTR_981</v>
          </cell>
          <cell r="H1843" t="str">
            <v>NOKIA</v>
          </cell>
        </row>
        <row r="1844">
          <cell r="B1844" t="str">
            <v>LIT_768</v>
          </cell>
          <cell r="H1844" t="str">
            <v>ZTE</v>
          </cell>
        </row>
        <row r="1845">
          <cell r="B1845" t="str">
            <v>CTR_135</v>
          </cell>
          <cell r="H1845" t="str">
            <v>ZTE</v>
          </cell>
        </row>
        <row r="1846">
          <cell r="B1846" t="str">
            <v>CTR_054</v>
          </cell>
          <cell r="H1846" t="str">
            <v>ZTE</v>
          </cell>
        </row>
        <row r="1847">
          <cell r="B1847" t="str">
            <v>NRO_032</v>
          </cell>
          <cell r="H1847" t="str">
            <v>NOKIA</v>
          </cell>
        </row>
        <row r="1848">
          <cell r="B1848" t="str">
            <v>OST_010</v>
          </cell>
          <cell r="H1848" t="str">
            <v>HUAWEI</v>
          </cell>
        </row>
        <row r="1849">
          <cell r="B1849" t="str">
            <v>OST_153</v>
          </cell>
          <cell r="H1849" t="str">
            <v>HUAWEI</v>
          </cell>
        </row>
        <row r="1850">
          <cell r="B1850" t="str">
            <v>SUO_048</v>
          </cell>
          <cell r="H1850" t="str">
            <v>NOKIA</v>
          </cell>
        </row>
        <row r="1851">
          <cell r="B1851" t="str">
            <v>NRO_038</v>
          </cell>
          <cell r="H1851" t="str">
            <v>Huawei</v>
          </cell>
        </row>
        <row r="1852">
          <cell r="B1852" t="str">
            <v>NRO_053</v>
          </cell>
          <cell r="H1852" t="str">
            <v>NOKIA</v>
          </cell>
        </row>
        <row r="1853">
          <cell r="B1853" t="str">
            <v>LIT_507</v>
          </cell>
          <cell r="H1853" t="str">
            <v>NOKIA</v>
          </cell>
        </row>
        <row r="1854">
          <cell r="B1854" t="str">
            <v>EXN_218</v>
          </cell>
          <cell r="H1854" t="str">
            <v>HUAWEI</v>
          </cell>
        </row>
        <row r="1855">
          <cell r="B1855" t="str">
            <v>SUD_004</v>
          </cell>
          <cell r="H1855" t="str">
            <v>NOKIA</v>
          </cell>
        </row>
        <row r="1856">
          <cell r="B1856" t="str">
            <v>SUD_214</v>
          </cell>
          <cell r="H1856" t="str">
            <v>ZTE</v>
          </cell>
        </row>
        <row r="1857">
          <cell r="B1857" t="str">
            <v>NRO_058</v>
          </cell>
          <cell r="H1857" t="str">
            <v>NOKIA</v>
          </cell>
        </row>
        <row r="1858">
          <cell r="B1858" t="str">
            <v>NRO_102</v>
          </cell>
          <cell r="H1858" t="str">
            <v>HUAWEI</v>
          </cell>
        </row>
        <row r="1859">
          <cell r="B1859" t="str">
            <v>SUO_093</v>
          </cell>
          <cell r="H1859" t="str">
            <v>HUAWEI</v>
          </cell>
        </row>
        <row r="1860">
          <cell r="B1860" t="str">
            <v>LIT_114</v>
          </cell>
          <cell r="H1860" t="str">
            <v>NOKIA</v>
          </cell>
        </row>
        <row r="1861">
          <cell r="B1861" t="str">
            <v>SUO_246</v>
          </cell>
          <cell r="H1861" t="str">
            <v>HUAWEI</v>
          </cell>
        </row>
        <row r="1862">
          <cell r="B1862" t="str">
            <v>LIT_764</v>
          </cell>
          <cell r="H1862" t="str">
            <v>ZTE</v>
          </cell>
        </row>
        <row r="1863">
          <cell r="B1863" t="str">
            <v>CTR_856</v>
          </cell>
          <cell r="H1863" t="str">
            <v>ZTE</v>
          </cell>
        </row>
        <row r="1864">
          <cell r="B1864" t="str">
            <v>CTR_234</v>
          </cell>
          <cell r="H1864" t="str">
            <v>ZTE</v>
          </cell>
        </row>
        <row r="1865">
          <cell r="B1865" t="str">
            <v>CTR_190</v>
          </cell>
          <cell r="H1865" t="str">
            <v>NOKIA</v>
          </cell>
        </row>
        <row r="1866">
          <cell r="B1866" t="str">
            <v>CTR_232</v>
          </cell>
          <cell r="H1866" t="str">
            <v>ZTE</v>
          </cell>
        </row>
        <row r="1867">
          <cell r="B1867" t="str">
            <v>LIT_503</v>
          </cell>
          <cell r="H1867" t="str">
            <v>ZTE</v>
          </cell>
        </row>
        <row r="1868">
          <cell r="B1868" t="str">
            <v>EST_009</v>
          </cell>
          <cell r="H1868" t="str">
            <v>NOKIA</v>
          </cell>
        </row>
        <row r="1869">
          <cell r="B1869" t="str">
            <v>ADM_096</v>
          </cell>
          <cell r="H1869" t="str">
            <v>HUAWEI</v>
          </cell>
        </row>
        <row r="1870">
          <cell r="B1870" t="str">
            <v>EST_072</v>
          </cell>
          <cell r="H1870" t="str">
            <v>NOKIA</v>
          </cell>
        </row>
        <row r="1871">
          <cell r="B1871" t="str">
            <v>CTR_517</v>
          </cell>
          <cell r="H1871" t="str">
            <v>NOKIA</v>
          </cell>
        </row>
        <row r="1872">
          <cell r="B1872" t="str">
            <v>NRO_240</v>
          </cell>
          <cell r="H1872" t="str">
            <v>HUAWEI</v>
          </cell>
        </row>
        <row r="1873">
          <cell r="B1873" t="str">
            <v>CTR_091</v>
          </cell>
          <cell r="H1873" t="str">
            <v>ZTE</v>
          </cell>
        </row>
        <row r="1874">
          <cell r="B1874" t="str">
            <v>CTR_092</v>
          </cell>
          <cell r="H1874" t="str">
            <v>ZTE</v>
          </cell>
        </row>
        <row r="1875">
          <cell r="B1875" t="str">
            <v>LIT_133</v>
          </cell>
          <cell r="H1875" t="str">
            <v>NOKIA</v>
          </cell>
        </row>
        <row r="1876">
          <cell r="B1876" t="str">
            <v>LIT_135</v>
          </cell>
          <cell r="H1876" t="str">
            <v>NOKIA</v>
          </cell>
        </row>
        <row r="1877">
          <cell r="B1877" t="str">
            <v>SUD_215</v>
          </cell>
          <cell r="H1877" t="str">
            <v>ZTE</v>
          </cell>
        </row>
        <row r="1878">
          <cell r="B1878" t="str">
            <v>SUO_036</v>
          </cell>
          <cell r="H1878" t="str">
            <v>HUAWEI</v>
          </cell>
        </row>
        <row r="1879">
          <cell r="B1879" t="str">
            <v>SUO_045</v>
          </cell>
          <cell r="H1879" t="str">
            <v>NOKIA</v>
          </cell>
        </row>
        <row r="1880">
          <cell r="B1880" t="str">
            <v>OST_092</v>
          </cell>
          <cell r="H1880" t="str">
            <v>Huawei</v>
          </cell>
        </row>
        <row r="1881">
          <cell r="B1881" t="str">
            <v>NRD_058</v>
          </cell>
          <cell r="H1881" t="str">
            <v>NOKIA</v>
          </cell>
        </row>
        <row r="1882">
          <cell r="B1882" t="str">
            <v>SUO_085</v>
          </cell>
          <cell r="H1882" t="str">
            <v>HUAWEI</v>
          </cell>
        </row>
        <row r="1883">
          <cell r="B1883" t="str">
            <v>CTR_407</v>
          </cell>
          <cell r="H1883" t="str">
            <v>ZTE</v>
          </cell>
        </row>
        <row r="1884">
          <cell r="B1884" t="str">
            <v>CTR_405</v>
          </cell>
          <cell r="H1884" t="str">
            <v>NOKIA</v>
          </cell>
        </row>
        <row r="1885">
          <cell r="B1885" t="str">
            <v>SUO_088</v>
          </cell>
          <cell r="H1885" t="str">
            <v>Huawei</v>
          </cell>
        </row>
        <row r="1886">
          <cell r="B1886" t="str">
            <v>EXN_107</v>
          </cell>
          <cell r="H1886" t="str">
            <v>NOKIA</v>
          </cell>
        </row>
        <row r="1887">
          <cell r="B1887" t="str">
            <v>CTR_166</v>
          </cell>
          <cell r="H1887" t="str">
            <v>NOKIA</v>
          </cell>
        </row>
        <row r="1888">
          <cell r="B1888" t="str">
            <v>CTR_733</v>
          </cell>
          <cell r="H1888" t="str">
            <v>ZTE</v>
          </cell>
        </row>
        <row r="1889">
          <cell r="B1889" t="str">
            <v>SUO_173</v>
          </cell>
          <cell r="H1889" t="str">
            <v>NOKIA</v>
          </cell>
        </row>
        <row r="1890">
          <cell r="B1890" t="str">
            <v>LIT_789</v>
          </cell>
          <cell r="H1890" t="str">
            <v>ZTE</v>
          </cell>
        </row>
        <row r="1891">
          <cell r="B1891" t="str">
            <v>ADM_183</v>
          </cell>
          <cell r="H1891" t="str">
            <v>HUAWEI</v>
          </cell>
        </row>
        <row r="1892">
          <cell r="B1892" t="str">
            <v>SUD_110</v>
          </cell>
          <cell r="H1892" t="str">
            <v>ZTE</v>
          </cell>
        </row>
        <row r="1893">
          <cell r="B1893" t="str">
            <v>SUD_128</v>
          </cell>
          <cell r="H1893" t="str">
            <v>ZTE</v>
          </cell>
        </row>
        <row r="1894">
          <cell r="B1894" t="str">
            <v>SUD_162</v>
          </cell>
          <cell r="H1894" t="str">
            <v>NOKIA</v>
          </cell>
        </row>
        <row r="1895">
          <cell r="B1895" t="str">
            <v>SUD_091</v>
          </cell>
          <cell r="H1895" t="str">
            <v>NOKIA</v>
          </cell>
        </row>
        <row r="1896">
          <cell r="B1896" t="str">
            <v>LIT_628</v>
          </cell>
          <cell r="H1896" t="str">
            <v>NOKIA</v>
          </cell>
        </row>
        <row r="1897">
          <cell r="B1897" t="str">
            <v>CTR_684</v>
          </cell>
          <cell r="H1897" t="str">
            <v>ZTE</v>
          </cell>
        </row>
        <row r="1898">
          <cell r="B1898" t="str">
            <v>CTR_689</v>
          </cell>
          <cell r="H1898" t="str">
            <v>NOKIA</v>
          </cell>
        </row>
        <row r="1899">
          <cell r="B1899" t="str">
            <v>CTR_690</v>
          </cell>
          <cell r="H1899" t="str">
            <v>ZTE</v>
          </cell>
        </row>
        <row r="1900">
          <cell r="B1900" t="str">
            <v>SUD_085</v>
          </cell>
          <cell r="H1900" t="str">
            <v>NOKIA</v>
          </cell>
        </row>
        <row r="1901">
          <cell r="B1901" t="str">
            <v>SUD_005</v>
          </cell>
          <cell r="H1901" t="str">
            <v>ZTE</v>
          </cell>
        </row>
        <row r="1902">
          <cell r="B1902" t="str">
            <v>SUD_255</v>
          </cell>
          <cell r="H1902" t="str">
            <v>ZTE</v>
          </cell>
        </row>
        <row r="1903">
          <cell r="B1903" t="str">
            <v>NRD_172</v>
          </cell>
          <cell r="H1903" t="str">
            <v>HUAWEI</v>
          </cell>
        </row>
        <row r="1904">
          <cell r="B1904" t="str">
            <v>NRO_094</v>
          </cell>
          <cell r="H1904" t="str">
            <v>NOKIA</v>
          </cell>
        </row>
        <row r="1905">
          <cell r="B1905" t="str">
            <v>NRO_027</v>
          </cell>
          <cell r="H1905" t="str">
            <v>HUAWEI</v>
          </cell>
        </row>
        <row r="1906">
          <cell r="B1906" t="str">
            <v>SUO_035</v>
          </cell>
          <cell r="H1906" t="str">
            <v>HUAWEI</v>
          </cell>
        </row>
        <row r="1907">
          <cell r="B1907" t="str">
            <v>CTR_855</v>
          </cell>
          <cell r="H1907" t="str">
            <v>ZTE</v>
          </cell>
        </row>
        <row r="1908">
          <cell r="B1908" t="str">
            <v>EXN_019</v>
          </cell>
          <cell r="H1908" t="str">
            <v>NOKIA</v>
          </cell>
        </row>
        <row r="1909">
          <cell r="B1909" t="str">
            <v>CTR_058</v>
          </cell>
          <cell r="H1909" t="str">
            <v>ZTE</v>
          </cell>
        </row>
        <row r="1910">
          <cell r="B1910" t="str">
            <v>OST_017</v>
          </cell>
          <cell r="H1910" t="str">
            <v>HUAWEI</v>
          </cell>
        </row>
        <row r="1911">
          <cell r="B1911" t="str">
            <v>EST_054</v>
          </cell>
          <cell r="H1911" t="str">
            <v>ZTE</v>
          </cell>
        </row>
        <row r="1912">
          <cell r="B1912" t="str">
            <v>ADM_011</v>
          </cell>
          <cell r="H1912" t="str">
            <v>HUAWEI</v>
          </cell>
        </row>
        <row r="1913">
          <cell r="B1913" t="str">
            <v>LIT_414</v>
          </cell>
          <cell r="H1913" t="str">
            <v>ZTE</v>
          </cell>
        </row>
        <row r="1914">
          <cell r="B1914" t="str">
            <v>SUD_235</v>
          </cell>
          <cell r="H1914" t="str">
            <v>ZTE</v>
          </cell>
        </row>
        <row r="1915">
          <cell r="B1915" t="str">
            <v>CTR_083</v>
          </cell>
          <cell r="H1915" t="str">
            <v>ZTE</v>
          </cell>
        </row>
        <row r="1916">
          <cell r="B1916" t="str">
            <v>LIT_587</v>
          </cell>
          <cell r="H1916" t="str">
            <v>ZTE</v>
          </cell>
        </row>
        <row r="1917">
          <cell r="B1917" t="str">
            <v>LIT_162</v>
          </cell>
          <cell r="H1917" t="str">
            <v>ZTE</v>
          </cell>
        </row>
        <row r="1918">
          <cell r="B1918" t="str">
            <v>LIT_389</v>
          </cell>
          <cell r="H1918" t="str">
            <v>ZTE</v>
          </cell>
        </row>
        <row r="1919">
          <cell r="B1919" t="str">
            <v>CTR_252</v>
          </cell>
          <cell r="H1919" t="str">
            <v>ZTE</v>
          </cell>
        </row>
        <row r="1920">
          <cell r="B1920" t="str">
            <v>EST_001</v>
          </cell>
          <cell r="H1920" t="str">
            <v>ZTE</v>
          </cell>
        </row>
        <row r="1921">
          <cell r="B1921" t="str">
            <v>SUD_057</v>
          </cell>
          <cell r="H1921" t="str">
            <v>ZTE</v>
          </cell>
        </row>
        <row r="1922">
          <cell r="B1922" t="str">
            <v>SUD_223</v>
          </cell>
          <cell r="H1922" t="str">
            <v>ZTE</v>
          </cell>
        </row>
        <row r="1923">
          <cell r="B1923" t="str">
            <v>SUD_099</v>
          </cell>
          <cell r="H1923" t="str">
            <v>ZTE</v>
          </cell>
        </row>
        <row r="1924">
          <cell r="B1924" t="str">
            <v>CTR_898</v>
          </cell>
          <cell r="H1924" t="str">
            <v>NOKIA</v>
          </cell>
        </row>
        <row r="1925">
          <cell r="B1925" t="str">
            <v>CTR_893</v>
          </cell>
          <cell r="H1925" t="str">
            <v>ZTE</v>
          </cell>
        </row>
        <row r="1926">
          <cell r="B1926" t="str">
            <v>CTR_366</v>
          </cell>
          <cell r="H1926" t="str">
            <v>ZTE</v>
          </cell>
        </row>
        <row r="1927">
          <cell r="B1927" t="str">
            <v>CTR_455</v>
          </cell>
          <cell r="H1927" t="str">
            <v>NOKIA</v>
          </cell>
        </row>
        <row r="1928">
          <cell r="B1928" t="str">
            <v>EST_104</v>
          </cell>
          <cell r="H1928" t="str">
            <v>NOKIA</v>
          </cell>
        </row>
        <row r="1929">
          <cell r="B1929" t="str">
            <v>OST_001</v>
          </cell>
          <cell r="H1929" t="str">
            <v>Huawei</v>
          </cell>
        </row>
        <row r="1930">
          <cell r="B1930" t="str">
            <v>LIT_081</v>
          </cell>
          <cell r="H1930" t="str">
            <v>ZTE</v>
          </cell>
        </row>
        <row r="1931">
          <cell r="B1931" t="str">
            <v>CTR_044</v>
          </cell>
          <cell r="H1931" t="str">
            <v>ZTE</v>
          </cell>
        </row>
        <row r="1932">
          <cell r="B1932" t="str">
            <v>LIT_251</v>
          </cell>
          <cell r="H1932" t="str">
            <v>ZTE</v>
          </cell>
        </row>
        <row r="1933">
          <cell r="B1933" t="str">
            <v>LIT_450</v>
          </cell>
          <cell r="H1933" t="str">
            <v>ZTE</v>
          </cell>
        </row>
        <row r="1934">
          <cell r="B1934" t="str">
            <v>CTR_482</v>
          </cell>
          <cell r="H1934" t="str">
            <v>ZTE</v>
          </cell>
        </row>
        <row r="1935">
          <cell r="B1935" t="str">
            <v>OST_009</v>
          </cell>
          <cell r="H1935" t="str">
            <v>Huawei</v>
          </cell>
        </row>
        <row r="1936">
          <cell r="B1936" t="str">
            <v>SUD_262</v>
          </cell>
          <cell r="H1936" t="str">
            <v>ZTE</v>
          </cell>
        </row>
        <row r="1937">
          <cell r="B1937" t="str">
            <v>CTR_948</v>
          </cell>
          <cell r="H1937" t="str">
            <v>ZTE</v>
          </cell>
        </row>
        <row r="1938">
          <cell r="B1938" t="str">
            <v>LIT_274</v>
          </cell>
          <cell r="H1938" t="str">
            <v>ZTE</v>
          </cell>
        </row>
        <row r="1939">
          <cell r="B1939" t="str">
            <v>SUO_242</v>
          </cell>
          <cell r="H1939" t="str">
            <v>Huawei</v>
          </cell>
        </row>
        <row r="1940">
          <cell r="B1940" t="str">
            <v>CTR_211</v>
          </cell>
          <cell r="H1940" t="str">
            <v>ZTE</v>
          </cell>
        </row>
        <row r="1941">
          <cell r="B1941" t="str">
            <v>ADM_084</v>
          </cell>
          <cell r="H1941" t="str">
            <v>Huawei</v>
          </cell>
        </row>
        <row r="1942">
          <cell r="B1942" t="str">
            <v>CTR_489</v>
          </cell>
          <cell r="H1942" t="str">
            <v>ZTE</v>
          </cell>
        </row>
        <row r="1943">
          <cell r="B1943" t="str">
            <v>CTR_664</v>
          </cell>
          <cell r="H1943" t="str">
            <v>ZTE</v>
          </cell>
        </row>
        <row r="1944">
          <cell r="B1944" t="str">
            <v>CTR_253</v>
          </cell>
          <cell r="H1944" t="str">
            <v>ZTE</v>
          </cell>
        </row>
        <row r="1945">
          <cell r="B1945" t="str">
            <v>LIT_283</v>
          </cell>
          <cell r="H1945" t="str">
            <v>ZTE</v>
          </cell>
        </row>
        <row r="1946">
          <cell r="B1946" t="str">
            <v>ADM_182</v>
          </cell>
          <cell r="H1946" t="str">
            <v>HUAWEI</v>
          </cell>
        </row>
        <row r="1947">
          <cell r="B1947" t="str">
            <v>EXN_004</v>
          </cell>
          <cell r="H1947" t="str">
            <v>Huawei</v>
          </cell>
        </row>
        <row r="1948">
          <cell r="B1948" t="str">
            <v>SUO_063</v>
          </cell>
          <cell r="H1948" t="str">
            <v>Huawei</v>
          </cell>
        </row>
        <row r="1949">
          <cell r="B1949" t="str">
            <v>SUO_240</v>
          </cell>
          <cell r="H1949" t="str">
            <v>Huawei</v>
          </cell>
        </row>
        <row r="1950">
          <cell r="B1950" t="str">
            <v>SUO_259</v>
          </cell>
          <cell r="H1950" t="str">
            <v>Huawei</v>
          </cell>
        </row>
        <row r="1951">
          <cell r="B1951" t="str">
            <v>ADM_158</v>
          </cell>
          <cell r="H1951" t="str">
            <v>Huawei</v>
          </cell>
        </row>
        <row r="1952">
          <cell r="B1952" t="str">
            <v>LIT_367</v>
          </cell>
          <cell r="H1952" t="str">
            <v>ZTE</v>
          </cell>
        </row>
        <row r="1953">
          <cell r="B1953" t="str">
            <v>LIT_417</v>
          </cell>
          <cell r="H1953" t="str">
            <v>ZTE</v>
          </cell>
        </row>
        <row r="1954">
          <cell r="B1954" t="str">
            <v>CTR_469</v>
          </cell>
          <cell r="H1954" t="str">
            <v>ZTE</v>
          </cell>
        </row>
        <row r="1955">
          <cell r="B1955" t="str">
            <v>OST_011</v>
          </cell>
          <cell r="H1955" t="str">
            <v>Huawei</v>
          </cell>
        </row>
        <row r="1956">
          <cell r="B1956" t="str">
            <v>SUD_080</v>
          </cell>
          <cell r="H1956" t="str">
            <v>ZTE</v>
          </cell>
        </row>
        <row r="1957">
          <cell r="B1957" t="str">
            <v>OST_005</v>
          </cell>
          <cell r="H1957" t="str">
            <v>Huawei</v>
          </cell>
        </row>
        <row r="1958">
          <cell r="B1958" t="str">
            <v>CTR_099</v>
          </cell>
          <cell r="H1958" t="str">
            <v>ZTE</v>
          </cell>
        </row>
        <row r="1959">
          <cell r="B1959" t="str">
            <v>NRO_063</v>
          </cell>
          <cell r="H1959" t="str">
            <v>Huawei</v>
          </cell>
        </row>
        <row r="1960">
          <cell r="B1960" t="str">
            <v>LIT_038</v>
          </cell>
          <cell r="H1960" t="str">
            <v>ZTE</v>
          </cell>
        </row>
        <row r="1961">
          <cell r="B1961" t="str">
            <v>LIT_019</v>
          </cell>
          <cell r="H1961" t="str">
            <v>ZTE</v>
          </cell>
        </row>
        <row r="1962">
          <cell r="B1962" t="str">
            <v>SUO_179</v>
          </cell>
          <cell r="H1962" t="str">
            <v>Huawei</v>
          </cell>
        </row>
        <row r="1963">
          <cell r="B1963" t="str">
            <v>SUO_213</v>
          </cell>
          <cell r="H1963" t="str">
            <v>Huawei</v>
          </cell>
        </row>
        <row r="1964">
          <cell r="B1964" t="str">
            <v>SUO_077</v>
          </cell>
          <cell r="H1964" t="str">
            <v>Huawei</v>
          </cell>
        </row>
        <row r="1965">
          <cell r="B1965" t="str">
            <v>SUO_215</v>
          </cell>
          <cell r="H1965" t="str">
            <v>Huawei</v>
          </cell>
        </row>
        <row r="1966">
          <cell r="B1966" t="str">
            <v>SUO_243</v>
          </cell>
          <cell r="H1966" t="str">
            <v>Huawei</v>
          </cell>
        </row>
        <row r="1967">
          <cell r="B1967" t="str">
            <v>LIT_673</v>
          </cell>
          <cell r="H1967" t="str">
            <v>ZTE</v>
          </cell>
        </row>
        <row r="1968">
          <cell r="B1968" t="str">
            <v>CTR_565</v>
          </cell>
          <cell r="H1968" t="str">
            <v>ZTE</v>
          </cell>
        </row>
        <row r="1969">
          <cell r="B1969" t="str">
            <v>OST_291</v>
          </cell>
          <cell r="H1969" t="str">
            <v>Huawei</v>
          </cell>
        </row>
        <row r="1970">
          <cell r="B1970" t="str">
            <v>OST_213</v>
          </cell>
          <cell r="H1970" t="str">
            <v>Huawei</v>
          </cell>
        </row>
        <row r="1971">
          <cell r="B1971" t="str">
            <v>CTR_372</v>
          </cell>
          <cell r="H1971" t="str">
            <v>ZTE</v>
          </cell>
        </row>
        <row r="1972">
          <cell r="B1972" t="str">
            <v>CTR_748</v>
          </cell>
          <cell r="H1972" t="str">
            <v>ZTE</v>
          </cell>
        </row>
        <row r="1973">
          <cell r="B1973" t="str">
            <v>SUO_108</v>
          </cell>
          <cell r="H1973" t="str">
            <v>Huawei</v>
          </cell>
        </row>
        <row r="1974">
          <cell r="B1974" t="str">
            <v>SUO_027</v>
          </cell>
          <cell r="H1974" t="str">
            <v>Huawei</v>
          </cell>
        </row>
        <row r="1975">
          <cell r="B1975" t="str">
            <v>CTR_123</v>
          </cell>
          <cell r="H1975" t="str">
            <v>ZTE</v>
          </cell>
        </row>
        <row r="1976">
          <cell r="B1976" t="str">
            <v>OST_229</v>
          </cell>
          <cell r="H1976" t="str">
            <v>Huawei</v>
          </cell>
        </row>
        <row r="1977">
          <cell r="B1977" t="str">
            <v>SUO_171</v>
          </cell>
          <cell r="H1977" t="str">
            <v>Huawei</v>
          </cell>
        </row>
        <row r="1978">
          <cell r="B1978" t="str">
            <v>SUO_180</v>
          </cell>
          <cell r="H1978" t="str">
            <v>Huawei</v>
          </cell>
        </row>
        <row r="1979">
          <cell r="B1979" t="str">
            <v>CTR_561</v>
          </cell>
          <cell r="H1979" t="str">
            <v>ZTE</v>
          </cell>
        </row>
        <row r="1980">
          <cell r="B1980" t="str">
            <v>LIT_100</v>
          </cell>
          <cell r="H1980" t="str">
            <v>ZTE</v>
          </cell>
        </row>
        <row r="1981">
          <cell r="B1981" t="str">
            <v>ADM_106</v>
          </cell>
          <cell r="H1981" t="str">
            <v>Huawei</v>
          </cell>
        </row>
        <row r="1982">
          <cell r="B1982" t="str">
            <v>ADM_171</v>
          </cell>
          <cell r="H1982" t="str">
            <v>Huawei</v>
          </cell>
        </row>
        <row r="1983">
          <cell r="B1983" t="str">
            <v>LIT_871</v>
          </cell>
          <cell r="H1983" t="str">
            <v>ZTE</v>
          </cell>
        </row>
        <row r="1984">
          <cell r="B1984" t="str">
            <v>EXN_054</v>
          </cell>
          <cell r="H1984" t="str">
            <v>Huawei</v>
          </cell>
        </row>
        <row r="1985">
          <cell r="B1985" t="str">
            <v>EXN_204</v>
          </cell>
          <cell r="H1985" t="str">
            <v>Huawei</v>
          </cell>
        </row>
        <row r="1986">
          <cell r="B1986" t="str">
            <v>EXN_272</v>
          </cell>
          <cell r="H1986" t="str">
            <v>HUAWEI</v>
          </cell>
        </row>
        <row r="1987">
          <cell r="B1987" t="str">
            <v>EST_102</v>
          </cell>
          <cell r="H1987" t="str">
            <v>NOKIA</v>
          </cell>
        </row>
        <row r="1988">
          <cell r="B1988" t="str">
            <v>SUD_117</v>
          </cell>
          <cell r="H1988" t="str">
            <v>ZTE</v>
          </cell>
        </row>
        <row r="1989">
          <cell r="B1989" t="str">
            <v>LIT_512</v>
          </cell>
          <cell r="H1989" t="str">
            <v>ZTE</v>
          </cell>
        </row>
        <row r="1990">
          <cell r="B1990" t="str">
            <v>SUD_244</v>
          </cell>
          <cell r="H1990" t="str">
            <v>ZTE</v>
          </cell>
        </row>
        <row r="1991">
          <cell r="B1991" t="str">
            <v>LIT_113</v>
          </cell>
          <cell r="H1991" t="str">
            <v>ZTE</v>
          </cell>
        </row>
        <row r="1992">
          <cell r="B1992" t="str">
            <v>LIT_260</v>
          </cell>
          <cell r="H1992" t="str">
            <v>ZTE</v>
          </cell>
        </row>
        <row r="1993">
          <cell r="B1993" t="str">
            <v>OST_152</v>
          </cell>
          <cell r="H1993" t="str">
            <v>HUAWEI</v>
          </cell>
        </row>
        <row r="1994">
          <cell r="B1994" t="str">
            <v>NRO_052</v>
          </cell>
          <cell r="H1994" t="str">
            <v>Huawei</v>
          </cell>
        </row>
        <row r="1995">
          <cell r="B1995" t="str">
            <v>OST_211</v>
          </cell>
          <cell r="H1995" t="str">
            <v>HUAWEI</v>
          </cell>
        </row>
        <row r="1996">
          <cell r="B1996" t="str">
            <v>OST_212</v>
          </cell>
          <cell r="H1996" t="str">
            <v>HUAWEI</v>
          </cell>
        </row>
        <row r="1997">
          <cell r="B1997" t="str">
            <v>EXN_249</v>
          </cell>
          <cell r="H1997" t="str">
            <v>Huawei</v>
          </cell>
        </row>
        <row r="1998">
          <cell r="B1998" t="str">
            <v>EXN_067</v>
          </cell>
          <cell r="H1998" t="str">
            <v>Huawei</v>
          </cell>
        </row>
        <row r="1999">
          <cell r="B1999" t="str">
            <v>CTR_766</v>
          </cell>
          <cell r="H1999" t="str">
            <v>ZTE</v>
          </cell>
        </row>
        <row r="2000">
          <cell r="B2000" t="str">
            <v>OST_083</v>
          </cell>
          <cell r="H2000" t="str">
            <v>Huawei</v>
          </cell>
        </row>
        <row r="2001">
          <cell r="B2001" t="str">
            <v>SUO_070</v>
          </cell>
          <cell r="H2001" t="str">
            <v>HUAWEI</v>
          </cell>
        </row>
        <row r="2002">
          <cell r="B2002" t="str">
            <v>SUD_206</v>
          </cell>
          <cell r="H2002" t="str">
            <v>NOKIA</v>
          </cell>
        </row>
        <row r="2003">
          <cell r="B2003" t="str">
            <v>OST_310</v>
          </cell>
          <cell r="H2003" t="str">
            <v>HUAWEI</v>
          </cell>
        </row>
        <row r="2004">
          <cell r="B2004" t="str">
            <v>CTR_623</v>
          </cell>
          <cell r="H2004" t="str">
            <v>ZTE</v>
          </cell>
        </row>
        <row r="2005">
          <cell r="B2005" t="str">
            <v>CTR_104</v>
          </cell>
          <cell r="H2005" t="str">
            <v>ZTE</v>
          </cell>
        </row>
        <row r="2006">
          <cell r="B2006" t="str">
            <v>ADM_172</v>
          </cell>
          <cell r="H2006" t="str">
            <v>Huawei</v>
          </cell>
        </row>
        <row r="2007">
          <cell r="B2007" t="str">
            <v>OST_048</v>
          </cell>
          <cell r="H2007" t="str">
            <v>HUAWEI</v>
          </cell>
        </row>
        <row r="2008">
          <cell r="B2008" t="str">
            <v>EXN_180</v>
          </cell>
          <cell r="H2008" t="str">
            <v>Huawei</v>
          </cell>
        </row>
        <row r="2009">
          <cell r="B2009" t="str">
            <v>EXN_094</v>
          </cell>
          <cell r="H2009" t="str">
            <v>Huawei</v>
          </cell>
        </row>
        <row r="2010">
          <cell r="B2010" t="str">
            <v>NRD_001</v>
          </cell>
          <cell r="H2010" t="str">
            <v>Huawei</v>
          </cell>
        </row>
        <row r="2011">
          <cell r="B2011" t="str">
            <v>NRD_095</v>
          </cell>
          <cell r="H2011" t="str">
            <v>Huawei</v>
          </cell>
        </row>
        <row r="2012">
          <cell r="B2012" t="str">
            <v>NRD_186</v>
          </cell>
          <cell r="H2012" t="str">
            <v>Huawei</v>
          </cell>
        </row>
        <row r="2013">
          <cell r="B2013" t="str">
            <v>NRD_100</v>
          </cell>
          <cell r="H2013" t="str">
            <v>Huawei</v>
          </cell>
        </row>
        <row r="2014">
          <cell r="B2014" t="str">
            <v>CTR_740</v>
          </cell>
          <cell r="H2014" t="str">
            <v>ZTE</v>
          </cell>
        </row>
        <row r="2015">
          <cell r="B2015" t="str">
            <v>CTR_081</v>
          </cell>
          <cell r="H2015" t="str">
            <v>ZTE</v>
          </cell>
        </row>
        <row r="2016">
          <cell r="B2016" t="str">
            <v>NRD_256</v>
          </cell>
          <cell r="H2016" t="str">
            <v>Huawei</v>
          </cell>
        </row>
        <row r="2017">
          <cell r="B2017" t="str">
            <v>EXN_030</v>
          </cell>
          <cell r="H2017" t="str">
            <v>Huawei</v>
          </cell>
        </row>
        <row r="2018">
          <cell r="B2018" t="str">
            <v>NRD_006</v>
          </cell>
          <cell r="H2018" t="str">
            <v>Huawei</v>
          </cell>
        </row>
        <row r="2019">
          <cell r="B2019" t="str">
            <v>NRD_047</v>
          </cell>
          <cell r="H2019" t="str">
            <v>Huawei</v>
          </cell>
        </row>
        <row r="2020">
          <cell r="B2020" t="str">
            <v>EXN_141</v>
          </cell>
          <cell r="H2020" t="str">
            <v>Huawei</v>
          </cell>
        </row>
        <row r="2021">
          <cell r="B2021" t="str">
            <v>NRD_049</v>
          </cell>
          <cell r="H2021" t="str">
            <v>Huawei</v>
          </cell>
        </row>
        <row r="2022">
          <cell r="B2022" t="str">
            <v>EXN_032</v>
          </cell>
          <cell r="H2022" t="str">
            <v>Huawei</v>
          </cell>
        </row>
        <row r="2023">
          <cell r="B2023" t="str">
            <v>NRD_022</v>
          </cell>
          <cell r="H2023" t="str">
            <v>Huawei</v>
          </cell>
        </row>
        <row r="2024">
          <cell r="B2024" t="str">
            <v>NRD_075</v>
          </cell>
          <cell r="H2024" t="str">
            <v>Huawei</v>
          </cell>
        </row>
        <row r="2025">
          <cell r="B2025" t="str">
            <v>NRD_159</v>
          </cell>
          <cell r="H2025" t="str">
            <v>Huawei</v>
          </cell>
        </row>
        <row r="2026">
          <cell r="B2026" t="str">
            <v>NRD_002</v>
          </cell>
          <cell r="H2026" t="str">
            <v>Huawei</v>
          </cell>
        </row>
        <row r="2027">
          <cell r="B2027" t="str">
            <v>NRD_045</v>
          </cell>
          <cell r="H2027" t="str">
            <v>Huawei</v>
          </cell>
        </row>
        <row r="2028">
          <cell r="B2028" t="str">
            <v>ADM_166</v>
          </cell>
          <cell r="H2028" t="str">
            <v>Huawei</v>
          </cell>
        </row>
        <row r="2029">
          <cell r="B2029" t="str">
            <v>EXN_053</v>
          </cell>
          <cell r="H2029" t="str">
            <v>Huawei</v>
          </cell>
        </row>
        <row r="2030">
          <cell r="B2030" t="str">
            <v>EXN_016</v>
          </cell>
          <cell r="H2030" t="str">
            <v>Huawei</v>
          </cell>
        </row>
        <row r="2031">
          <cell r="B2031" t="str">
            <v>EXN_212</v>
          </cell>
          <cell r="H2031" t="str">
            <v>Huawei</v>
          </cell>
        </row>
        <row r="2032">
          <cell r="B2032" t="str">
            <v>EXN_087</v>
          </cell>
          <cell r="H2032" t="str">
            <v>Huawei</v>
          </cell>
        </row>
        <row r="2033">
          <cell r="B2033" t="str">
            <v>EXN_181</v>
          </cell>
          <cell r="H2033" t="str">
            <v>Huawei</v>
          </cell>
        </row>
        <row r="2034">
          <cell r="B2034" t="str">
            <v>EXN_355</v>
          </cell>
          <cell r="H2034" t="str">
            <v>Huawei</v>
          </cell>
        </row>
        <row r="2035">
          <cell r="B2035" t="str">
            <v>EXN_003</v>
          </cell>
          <cell r="H2035" t="str">
            <v>Huawei</v>
          </cell>
        </row>
        <row r="2036">
          <cell r="B2036" t="str">
            <v>NRD_084</v>
          </cell>
          <cell r="H2036" t="str">
            <v>Huawei</v>
          </cell>
        </row>
        <row r="2037">
          <cell r="B2037" t="str">
            <v>EXN_044</v>
          </cell>
          <cell r="H2037" t="str">
            <v>Huawei</v>
          </cell>
        </row>
        <row r="2038">
          <cell r="B2038" t="str">
            <v>NRD_190</v>
          </cell>
          <cell r="H2038" t="str">
            <v>Huawei</v>
          </cell>
        </row>
        <row r="2039">
          <cell r="B2039" t="str">
            <v>EXN_113</v>
          </cell>
          <cell r="H2039" t="str">
            <v>Huawei</v>
          </cell>
        </row>
        <row r="2040">
          <cell r="B2040" t="str">
            <v>EXN_026</v>
          </cell>
          <cell r="H2040" t="str">
            <v>Huawei</v>
          </cell>
        </row>
        <row r="2041">
          <cell r="B2041" t="str">
            <v>NRD_035</v>
          </cell>
          <cell r="H2041" t="str">
            <v>Huawei</v>
          </cell>
        </row>
        <row r="2042">
          <cell r="B2042" t="str">
            <v>EXN_117</v>
          </cell>
          <cell r="H2042" t="str">
            <v>Huawei</v>
          </cell>
        </row>
        <row r="2043">
          <cell r="B2043" t="str">
            <v>EXN_066</v>
          </cell>
          <cell r="H2043" t="str">
            <v>Huawei</v>
          </cell>
        </row>
        <row r="2044">
          <cell r="B2044" t="str">
            <v>NRD_003</v>
          </cell>
          <cell r="H2044" t="str">
            <v>Huawei</v>
          </cell>
        </row>
        <row r="2045">
          <cell r="B2045" t="str">
            <v>EXN_146</v>
          </cell>
          <cell r="H2045" t="str">
            <v>Huawei</v>
          </cell>
        </row>
        <row r="2046">
          <cell r="B2046" t="str">
            <v>EXN_009</v>
          </cell>
          <cell r="H2046" t="str">
            <v>Huawei</v>
          </cell>
        </row>
        <row r="2047">
          <cell r="B2047" t="str">
            <v>EXN_092</v>
          </cell>
          <cell r="H2047" t="str">
            <v>Huawei</v>
          </cell>
        </row>
        <row r="2048">
          <cell r="B2048" t="str">
            <v>EXN_031</v>
          </cell>
          <cell r="H2048" t="str">
            <v>Huawei</v>
          </cell>
        </row>
        <row r="2049">
          <cell r="B2049" t="str">
            <v>EXN_111</v>
          </cell>
          <cell r="H2049" t="str">
            <v>Huawei</v>
          </cell>
        </row>
        <row r="2050">
          <cell r="B2050" t="str">
            <v>OST_166</v>
          </cell>
          <cell r="H2050" t="str">
            <v>Huawei</v>
          </cell>
        </row>
        <row r="2051">
          <cell r="B2051" t="str">
            <v>EXN_055</v>
          </cell>
          <cell r="H2051" t="str">
            <v>Huawei</v>
          </cell>
        </row>
        <row r="2052">
          <cell r="B2052" t="str">
            <v>EXN_170</v>
          </cell>
          <cell r="H2052" t="str">
            <v>Huawei</v>
          </cell>
        </row>
        <row r="2053">
          <cell r="B2053" t="str">
            <v>EXN_088</v>
          </cell>
          <cell r="H2053" t="str">
            <v>Huawei</v>
          </cell>
        </row>
        <row r="2054">
          <cell r="B2054" t="str">
            <v>EXN_147</v>
          </cell>
          <cell r="H2054" t="str">
            <v>Huawei</v>
          </cell>
        </row>
        <row r="2055">
          <cell r="B2055" t="str">
            <v>CTR_540</v>
          </cell>
          <cell r="H2055" t="str">
            <v>ZTE</v>
          </cell>
        </row>
        <row r="2056">
          <cell r="B2056" t="str">
            <v>NRD_032</v>
          </cell>
          <cell r="H2056" t="str">
            <v>Huawei</v>
          </cell>
        </row>
        <row r="2057">
          <cell r="B2057" t="str">
            <v>NRD_132</v>
          </cell>
          <cell r="H2057" t="str">
            <v>Huawei</v>
          </cell>
        </row>
        <row r="2058">
          <cell r="B2058" t="str">
            <v>LIT_259</v>
          </cell>
          <cell r="H2058" t="str">
            <v>ZTE</v>
          </cell>
        </row>
        <row r="2059">
          <cell r="B2059" t="str">
            <v>CTR_417</v>
          </cell>
          <cell r="H2059" t="str">
            <v>ZTE</v>
          </cell>
        </row>
        <row r="2060">
          <cell r="B2060" t="str">
            <v>ADM_034</v>
          </cell>
          <cell r="H2060" t="str">
            <v>Huawei</v>
          </cell>
        </row>
        <row r="2061">
          <cell r="B2061" t="str">
            <v>CTR_850</v>
          </cell>
          <cell r="H2061" t="str">
            <v>ZTE</v>
          </cell>
        </row>
        <row r="2062">
          <cell r="B2062" t="str">
            <v>ADM_136</v>
          </cell>
          <cell r="H2062" t="str">
            <v>Huawei</v>
          </cell>
        </row>
        <row r="2063">
          <cell r="B2063" t="str">
            <v>ADM_115</v>
          </cell>
          <cell r="H2063" t="str">
            <v>Huawei</v>
          </cell>
        </row>
        <row r="2064">
          <cell r="B2064" t="str">
            <v>ADM_072</v>
          </cell>
          <cell r="H2064" t="str">
            <v>Huawei</v>
          </cell>
        </row>
        <row r="2065">
          <cell r="B2065" t="str">
            <v>ADM_147</v>
          </cell>
          <cell r="H2065" t="str">
            <v>Huawei</v>
          </cell>
        </row>
        <row r="2066">
          <cell r="B2066" t="str">
            <v>ADM_035</v>
          </cell>
          <cell r="H2066" t="str">
            <v>Huawei</v>
          </cell>
        </row>
        <row r="2067">
          <cell r="B2067" t="str">
            <v>ADM_131</v>
          </cell>
          <cell r="H2067" t="str">
            <v>Huawei</v>
          </cell>
        </row>
        <row r="2068">
          <cell r="B2068" t="str">
            <v>ADM_167</v>
          </cell>
          <cell r="H2068" t="str">
            <v>Huawei</v>
          </cell>
        </row>
        <row r="2069">
          <cell r="B2069" t="str">
            <v>ADM_036</v>
          </cell>
          <cell r="H2069" t="str">
            <v>Huawei</v>
          </cell>
        </row>
        <row r="2070">
          <cell r="B2070" t="str">
            <v>ADM_077</v>
          </cell>
          <cell r="H2070" t="str">
            <v>Huawei</v>
          </cell>
        </row>
        <row r="2071">
          <cell r="B2071" t="str">
            <v>ADM_101</v>
          </cell>
          <cell r="H2071" t="str">
            <v>Huawei</v>
          </cell>
        </row>
        <row r="2072">
          <cell r="B2072" t="str">
            <v>ADM_238</v>
          </cell>
          <cell r="H2072" t="str">
            <v>Huawei</v>
          </cell>
        </row>
        <row r="2073">
          <cell r="B2073" t="str">
            <v>ADM_017</v>
          </cell>
          <cell r="H2073" t="str">
            <v>Huawei</v>
          </cell>
        </row>
        <row r="2074">
          <cell r="B2074" t="str">
            <v>ADM_083</v>
          </cell>
          <cell r="H2074" t="str">
            <v>Huawei</v>
          </cell>
        </row>
        <row r="2075">
          <cell r="B2075" t="str">
            <v>ADM_087</v>
          </cell>
          <cell r="H2075" t="str">
            <v>Huawei</v>
          </cell>
        </row>
        <row r="2076">
          <cell r="B2076" t="str">
            <v>ADM_005</v>
          </cell>
          <cell r="H2076" t="str">
            <v>Huawei</v>
          </cell>
        </row>
        <row r="2077">
          <cell r="B2077" t="str">
            <v>ADM_003</v>
          </cell>
          <cell r="H2077" t="str">
            <v>Huawei</v>
          </cell>
        </row>
        <row r="2078">
          <cell r="B2078" t="str">
            <v>ADM_085</v>
          </cell>
          <cell r="H2078" t="str">
            <v>Huawei</v>
          </cell>
        </row>
        <row r="2079">
          <cell r="B2079" t="str">
            <v>ADM_120</v>
          </cell>
          <cell r="H2079" t="str">
            <v>Huawei</v>
          </cell>
        </row>
        <row r="2080">
          <cell r="B2080" t="str">
            <v>LIT_834</v>
          </cell>
          <cell r="H2080" t="str">
            <v>ZTE</v>
          </cell>
        </row>
        <row r="2081">
          <cell r="B2081" t="str">
            <v>CTR_393</v>
          </cell>
          <cell r="H2081" t="str">
            <v>ZTE</v>
          </cell>
        </row>
        <row r="2082">
          <cell r="B2082" t="str">
            <v>CTR_632</v>
          </cell>
          <cell r="H2082" t="str">
            <v>ZTE</v>
          </cell>
        </row>
        <row r="2083">
          <cell r="B2083" t="str">
            <v>ADM_180</v>
          </cell>
          <cell r="H2083" t="str">
            <v>Huawei</v>
          </cell>
        </row>
        <row r="2084">
          <cell r="B2084" t="str">
            <v>ADM_018</v>
          </cell>
          <cell r="H2084" t="str">
            <v>Huawei</v>
          </cell>
        </row>
        <row r="2085">
          <cell r="B2085" t="str">
            <v>ADM_127</v>
          </cell>
          <cell r="H2085" t="str">
            <v>Huawei</v>
          </cell>
        </row>
        <row r="2086">
          <cell r="B2086" t="str">
            <v>ADM_069</v>
          </cell>
          <cell r="H2086" t="str">
            <v>Huawei</v>
          </cell>
        </row>
        <row r="2087">
          <cell r="B2087" t="str">
            <v>ADM_076</v>
          </cell>
          <cell r="H2087" t="str">
            <v>Huawei</v>
          </cell>
        </row>
        <row r="2088">
          <cell r="B2088" t="str">
            <v>LIT_445</v>
          </cell>
          <cell r="H2088" t="str">
            <v>ZTE</v>
          </cell>
        </row>
        <row r="2089">
          <cell r="B2089" t="str">
            <v>CTR_348</v>
          </cell>
          <cell r="H2089" t="str">
            <v>ZTE</v>
          </cell>
        </row>
        <row r="2090">
          <cell r="B2090" t="str">
            <v>LIT_757</v>
          </cell>
          <cell r="H2090" t="str">
            <v>ZTE</v>
          </cell>
        </row>
        <row r="2091">
          <cell r="B2091" t="str">
            <v>LIT_513</v>
          </cell>
          <cell r="H2091" t="str">
            <v>ZTE</v>
          </cell>
        </row>
        <row r="2092">
          <cell r="B2092" t="str">
            <v>LIT_078</v>
          </cell>
          <cell r="H2092" t="str">
            <v>ZTE</v>
          </cell>
        </row>
        <row r="2093">
          <cell r="B2093" t="str">
            <v>LIT_758</v>
          </cell>
          <cell r="H2093" t="str">
            <v>ZTE</v>
          </cell>
        </row>
        <row r="2094">
          <cell r="B2094" t="str">
            <v>ADM_176</v>
          </cell>
          <cell r="H2094" t="str">
            <v>Huawei</v>
          </cell>
        </row>
        <row r="2095">
          <cell r="B2095" t="str">
            <v>EST_003</v>
          </cell>
          <cell r="H2095" t="str">
            <v>ZTE</v>
          </cell>
        </row>
        <row r="2096">
          <cell r="B2096" t="str">
            <v>LIT_639</v>
          </cell>
          <cell r="H2096" t="str">
            <v>ZTE</v>
          </cell>
        </row>
        <row r="2097">
          <cell r="B2097" t="str">
            <v>LIT_839</v>
          </cell>
          <cell r="H2097" t="str">
            <v>ZTE</v>
          </cell>
        </row>
        <row r="2098">
          <cell r="B2098" t="str">
            <v>SUO_190</v>
          </cell>
          <cell r="H2098" t="str">
            <v>Huawei</v>
          </cell>
        </row>
        <row r="2099">
          <cell r="B2099" t="str">
            <v>SUO_196</v>
          </cell>
          <cell r="H2099" t="str">
            <v>Huawei</v>
          </cell>
        </row>
        <row r="2100">
          <cell r="B2100" t="str">
            <v>CTR_127</v>
          </cell>
          <cell r="H2100" t="str">
            <v>ZTE</v>
          </cell>
        </row>
        <row r="2101">
          <cell r="B2101" t="str">
            <v>OST_100</v>
          </cell>
          <cell r="H2101" t="str">
            <v>Huawei</v>
          </cell>
        </row>
        <row r="2102">
          <cell r="B2102" t="str">
            <v>OST_223</v>
          </cell>
          <cell r="H2102" t="str">
            <v>Huawei</v>
          </cell>
        </row>
        <row r="2103">
          <cell r="B2103" t="str">
            <v>OST_110</v>
          </cell>
          <cell r="H2103" t="str">
            <v>Huawei</v>
          </cell>
        </row>
        <row r="2104">
          <cell r="B2104" t="str">
            <v>LIT_346</v>
          </cell>
          <cell r="H2104" t="str">
            <v>ZTE</v>
          </cell>
        </row>
        <row r="2105">
          <cell r="B2105" t="str">
            <v>OST_268</v>
          </cell>
          <cell r="H2105" t="str">
            <v>Huawei</v>
          </cell>
        </row>
        <row r="2106">
          <cell r="B2106" t="str">
            <v>SUO_066</v>
          </cell>
          <cell r="H2106" t="str">
            <v>Huawei</v>
          </cell>
        </row>
        <row r="2107">
          <cell r="B2107" t="str">
            <v>SUO_221</v>
          </cell>
          <cell r="H2107" t="str">
            <v>Huawei</v>
          </cell>
        </row>
        <row r="2108">
          <cell r="B2108" t="str">
            <v>CTR_315</v>
          </cell>
          <cell r="H2108" t="str">
            <v>ZTE</v>
          </cell>
        </row>
        <row r="2109">
          <cell r="B2109" t="str">
            <v>SUO_260</v>
          </cell>
          <cell r="H2109" t="str">
            <v>Huawei</v>
          </cell>
        </row>
        <row r="2110">
          <cell r="B2110" t="str">
            <v>SUO_197</v>
          </cell>
          <cell r="H2110" t="str">
            <v>Huawei</v>
          </cell>
        </row>
        <row r="2111">
          <cell r="B2111" t="str">
            <v>SUO_182</v>
          </cell>
          <cell r="H2111" t="str">
            <v>Huawei</v>
          </cell>
        </row>
        <row r="2112">
          <cell r="B2112" t="str">
            <v>SUO_199</v>
          </cell>
          <cell r="H2112" t="str">
            <v>Huawei</v>
          </cell>
        </row>
        <row r="2113">
          <cell r="B2113" t="str">
            <v>SUO_062</v>
          </cell>
          <cell r="H2113" t="str">
            <v>Huawei</v>
          </cell>
        </row>
        <row r="2114">
          <cell r="B2114" t="str">
            <v>SUO_033</v>
          </cell>
          <cell r="H2114" t="str">
            <v>Huawei</v>
          </cell>
        </row>
        <row r="2115">
          <cell r="B2115" t="str">
            <v>SUO_201</v>
          </cell>
          <cell r="H2115" t="str">
            <v>Huawei</v>
          </cell>
        </row>
        <row r="2116">
          <cell r="B2116" t="str">
            <v>SUO_185</v>
          </cell>
          <cell r="H2116" t="str">
            <v>Huawei</v>
          </cell>
        </row>
        <row r="2117">
          <cell r="B2117" t="str">
            <v>SUO_214</v>
          </cell>
          <cell r="H2117" t="str">
            <v>Huawei</v>
          </cell>
        </row>
        <row r="2118">
          <cell r="B2118" t="str">
            <v>OST_063</v>
          </cell>
          <cell r="H2118" t="str">
            <v>Huawei</v>
          </cell>
        </row>
        <row r="2119">
          <cell r="B2119" t="str">
            <v>SUO_212</v>
          </cell>
          <cell r="H2119" t="str">
            <v>Huawei</v>
          </cell>
        </row>
        <row r="2120">
          <cell r="B2120" t="str">
            <v>CTR_374</v>
          </cell>
          <cell r="H2120" t="str">
            <v>ZTE</v>
          </cell>
        </row>
        <row r="2121">
          <cell r="B2121" t="str">
            <v>CTR_667</v>
          </cell>
          <cell r="H2121" t="str">
            <v>ZTE</v>
          </cell>
        </row>
        <row r="2122">
          <cell r="B2122" t="str">
            <v>OST_024</v>
          </cell>
          <cell r="H2122" t="str">
            <v>Huawei</v>
          </cell>
        </row>
        <row r="2123">
          <cell r="B2123" t="str">
            <v>CTR_631</v>
          </cell>
          <cell r="H2123" t="str">
            <v>ZTE</v>
          </cell>
        </row>
        <row r="2124">
          <cell r="B2124" t="str">
            <v>NRO_026</v>
          </cell>
          <cell r="H2124" t="str">
            <v>NOKIA</v>
          </cell>
        </row>
        <row r="2125">
          <cell r="B2125" t="str">
            <v>CTR_471</v>
          </cell>
          <cell r="H2125" t="str">
            <v>ZTE</v>
          </cell>
        </row>
        <row r="2126">
          <cell r="B2126" t="str">
            <v>CTR_702_indoor_0F</v>
          </cell>
          <cell r="H2126" t="str">
            <v>ZTE</v>
          </cell>
        </row>
        <row r="2127">
          <cell r="B2127" t="str">
            <v>LIT_058</v>
          </cell>
          <cell r="H2127" t="str">
            <v>ZTE</v>
          </cell>
        </row>
        <row r="2128">
          <cell r="B2128" t="str">
            <v>LIT_235</v>
          </cell>
          <cell r="H2128" t="str">
            <v>ZTE</v>
          </cell>
        </row>
        <row r="2129">
          <cell r="B2129" t="str">
            <v>LIT_093</v>
          </cell>
          <cell r="H2129" t="str">
            <v>ZTE</v>
          </cell>
        </row>
        <row r="2130">
          <cell r="B2130" t="str">
            <v>LIT_255</v>
          </cell>
          <cell r="H2130" t="str">
            <v>ZTE</v>
          </cell>
        </row>
        <row r="2131">
          <cell r="B2131" t="str">
            <v>LIT_223</v>
          </cell>
          <cell r="H2131" t="str">
            <v>ZTE</v>
          </cell>
        </row>
        <row r="2132">
          <cell r="B2132" t="str">
            <v>LIT_403</v>
          </cell>
          <cell r="H2132" t="str">
            <v>ZTE</v>
          </cell>
        </row>
        <row r="2133">
          <cell r="B2133" t="str">
            <v>LIT_342</v>
          </cell>
          <cell r="H2133" t="str">
            <v>ZTE</v>
          </cell>
        </row>
        <row r="2134">
          <cell r="B2134" t="str">
            <v>LIT_179</v>
          </cell>
          <cell r="H2134" t="str">
            <v>ZTE</v>
          </cell>
        </row>
        <row r="2135">
          <cell r="B2135" t="str">
            <v>LIT_369</v>
          </cell>
          <cell r="H2135" t="str">
            <v>ZTE</v>
          </cell>
        </row>
        <row r="2136">
          <cell r="B2136" t="str">
            <v>LIT_059</v>
          </cell>
          <cell r="H2136" t="str">
            <v>ZTE</v>
          </cell>
        </row>
        <row r="2137">
          <cell r="B2137" t="str">
            <v>LIT_253</v>
          </cell>
          <cell r="H2137" t="str">
            <v>ZTE</v>
          </cell>
        </row>
        <row r="2138">
          <cell r="B2138" t="str">
            <v>LIT_443</v>
          </cell>
          <cell r="H2138" t="str">
            <v>ZTE</v>
          </cell>
        </row>
        <row r="2139">
          <cell r="B2139" t="str">
            <v>LIT_003</v>
          </cell>
          <cell r="H2139" t="str">
            <v>ZTE</v>
          </cell>
        </row>
        <row r="2140">
          <cell r="B2140" t="str">
            <v>LIT_034</v>
          </cell>
          <cell r="H2140" t="str">
            <v>ZTE</v>
          </cell>
        </row>
        <row r="2141">
          <cell r="B2141" t="str">
            <v>LIT_263</v>
          </cell>
          <cell r="H2141" t="str">
            <v>ZTE</v>
          </cell>
        </row>
        <row r="2142">
          <cell r="B2142" t="str">
            <v>OST_238</v>
          </cell>
          <cell r="H2142" t="str">
            <v>Huawei</v>
          </cell>
        </row>
        <row r="2143">
          <cell r="B2143" t="str">
            <v>LIT_016</v>
          </cell>
          <cell r="H2143" t="str">
            <v>ZTE</v>
          </cell>
        </row>
        <row r="2144">
          <cell r="B2144" t="str">
            <v>LIT_015</v>
          </cell>
          <cell r="H2144" t="str">
            <v>ZTE</v>
          </cell>
        </row>
        <row r="2145">
          <cell r="B2145" t="str">
            <v>CTR_021</v>
          </cell>
          <cell r="H2145" t="str">
            <v>ZTE</v>
          </cell>
        </row>
        <row r="2146">
          <cell r="B2146" t="str">
            <v>NRO_002</v>
          </cell>
          <cell r="H2146" t="str">
            <v>Huawei</v>
          </cell>
        </row>
        <row r="2147">
          <cell r="B2147" t="str">
            <v>CTR_022</v>
          </cell>
          <cell r="H2147" t="str">
            <v>ZTE</v>
          </cell>
        </row>
        <row r="2148">
          <cell r="B2148" t="str">
            <v>CTR_016</v>
          </cell>
          <cell r="H2148" t="str">
            <v>ZTE</v>
          </cell>
        </row>
        <row r="2149">
          <cell r="B2149" t="str">
            <v>CTR_025</v>
          </cell>
          <cell r="H2149" t="str">
            <v>ZTE</v>
          </cell>
        </row>
        <row r="2150">
          <cell r="B2150" t="str">
            <v>SUO_007</v>
          </cell>
          <cell r="H2150" t="str">
            <v>Huawei</v>
          </cell>
        </row>
        <row r="2151">
          <cell r="B2151" t="str">
            <v>CTR_036</v>
          </cell>
          <cell r="H2151" t="str">
            <v>ZTE</v>
          </cell>
        </row>
        <row r="2152">
          <cell r="B2152" t="str">
            <v>LIT_049</v>
          </cell>
          <cell r="H2152" t="str">
            <v>ZTE</v>
          </cell>
        </row>
        <row r="2153">
          <cell r="B2153" t="str">
            <v>LIT_057</v>
          </cell>
          <cell r="H2153" t="str">
            <v>ZTE</v>
          </cell>
        </row>
        <row r="2154">
          <cell r="B2154" t="str">
            <v>CTR_047</v>
          </cell>
          <cell r="H2154" t="str">
            <v>ZTE</v>
          </cell>
        </row>
        <row r="2155">
          <cell r="B2155" t="str">
            <v>CTR_050</v>
          </cell>
          <cell r="H2155" t="str">
            <v>ZTE</v>
          </cell>
        </row>
        <row r="2156">
          <cell r="B2156" t="str">
            <v>LIT_061</v>
          </cell>
          <cell r="H2156" t="str">
            <v>ZTE</v>
          </cell>
        </row>
        <row r="2157">
          <cell r="B2157" t="str">
            <v>CTR_539</v>
          </cell>
          <cell r="H2157" t="str">
            <v>ZTE</v>
          </cell>
        </row>
        <row r="2158">
          <cell r="B2158" t="str">
            <v>EXN_005</v>
          </cell>
          <cell r="H2158" t="str">
            <v>Huawei</v>
          </cell>
        </row>
        <row r="2159">
          <cell r="B2159" t="str">
            <v>CTR_062</v>
          </cell>
          <cell r="H2159" t="str">
            <v>ZTE</v>
          </cell>
        </row>
        <row r="2160">
          <cell r="B2160" t="str">
            <v>CTR_064</v>
          </cell>
          <cell r="H2160" t="str">
            <v>ZTE</v>
          </cell>
        </row>
        <row r="2161">
          <cell r="B2161" t="str">
            <v>NRO_008</v>
          </cell>
          <cell r="H2161" t="str">
            <v>Huawei</v>
          </cell>
        </row>
        <row r="2162">
          <cell r="B2162" t="str">
            <v>LIT_076</v>
          </cell>
          <cell r="H2162" t="str">
            <v>ZTE</v>
          </cell>
        </row>
        <row r="2163">
          <cell r="B2163" t="str">
            <v>SUO_011</v>
          </cell>
          <cell r="H2163" t="str">
            <v>Huawei</v>
          </cell>
        </row>
        <row r="2164">
          <cell r="B2164" t="str">
            <v>CTR_071</v>
          </cell>
          <cell r="H2164" t="str">
            <v>ZTE</v>
          </cell>
        </row>
        <row r="2165">
          <cell r="B2165" t="str">
            <v>CTR_570</v>
          </cell>
          <cell r="H2165" t="str">
            <v>ZTE</v>
          </cell>
        </row>
        <row r="2166">
          <cell r="B2166" t="str">
            <v>SUO_012</v>
          </cell>
          <cell r="H2166" t="str">
            <v>HUAWEI</v>
          </cell>
        </row>
        <row r="2167">
          <cell r="B2167" t="str">
            <v>LIT_089</v>
          </cell>
          <cell r="H2167" t="str">
            <v>ZTE</v>
          </cell>
        </row>
        <row r="2168">
          <cell r="B2168" t="str">
            <v>LIT_096</v>
          </cell>
          <cell r="H2168" t="str">
            <v>ZTE</v>
          </cell>
        </row>
        <row r="2169">
          <cell r="B2169" t="str">
            <v>CTR_006</v>
          </cell>
          <cell r="H2169" t="str">
            <v>ZTE</v>
          </cell>
        </row>
        <row r="2170">
          <cell r="B2170" t="str">
            <v>CTR_012</v>
          </cell>
          <cell r="H2170" t="str">
            <v>ZTE</v>
          </cell>
        </row>
        <row r="2171">
          <cell r="B2171" t="str">
            <v>LIT_018</v>
          </cell>
          <cell r="H2171" t="str">
            <v>ZTE</v>
          </cell>
        </row>
        <row r="2172">
          <cell r="B2172" t="str">
            <v>LIT_099</v>
          </cell>
          <cell r="H2172" t="str">
            <v>ZTE</v>
          </cell>
        </row>
        <row r="2173">
          <cell r="B2173" t="str">
            <v>CTR_102</v>
          </cell>
          <cell r="H2173" t="str">
            <v>ZTE</v>
          </cell>
        </row>
        <row r="2174">
          <cell r="B2174" t="str">
            <v>CTR_020</v>
          </cell>
          <cell r="H2174" t="str">
            <v>ZTE</v>
          </cell>
        </row>
        <row r="2175">
          <cell r="B2175" t="str">
            <v>LIT_112</v>
          </cell>
          <cell r="H2175" t="str">
            <v>ZTE</v>
          </cell>
        </row>
        <row r="2176">
          <cell r="B2176" t="str">
            <v>OST_020</v>
          </cell>
          <cell r="H2176" t="str">
            <v>Huawei</v>
          </cell>
        </row>
        <row r="2177">
          <cell r="B2177" t="str">
            <v>CTR_132</v>
          </cell>
          <cell r="H2177" t="str">
            <v>ZTE</v>
          </cell>
        </row>
        <row r="2178">
          <cell r="B2178" t="str">
            <v>LIT_005</v>
          </cell>
          <cell r="H2178" t="str">
            <v>ZTE</v>
          </cell>
        </row>
        <row r="2179">
          <cell r="B2179" t="str">
            <v>LIT_079</v>
          </cell>
          <cell r="H2179" t="str">
            <v>ZTE</v>
          </cell>
        </row>
        <row r="2180">
          <cell r="B2180" t="str">
            <v>LIT_126</v>
          </cell>
          <cell r="H2180" t="str">
            <v>ZTE</v>
          </cell>
        </row>
        <row r="2181">
          <cell r="B2181" t="str">
            <v>OST_002</v>
          </cell>
          <cell r="H2181" t="str">
            <v>Huawei</v>
          </cell>
        </row>
        <row r="2182">
          <cell r="B2182" t="str">
            <v>LIT_046</v>
          </cell>
          <cell r="H2182" t="str">
            <v>ZTE</v>
          </cell>
        </row>
        <row r="2183">
          <cell r="B2183" t="str">
            <v>EST_032</v>
          </cell>
          <cell r="H2183" t="str">
            <v>ZTE</v>
          </cell>
        </row>
        <row r="2184">
          <cell r="B2184" t="str">
            <v>CTR_105</v>
          </cell>
          <cell r="H2184" t="str">
            <v>ZTE</v>
          </cell>
        </row>
        <row r="2185">
          <cell r="B2185" t="str">
            <v>LIT_053</v>
          </cell>
          <cell r="H2185" t="str">
            <v>ZTE</v>
          </cell>
        </row>
        <row r="2186">
          <cell r="B2186" t="str">
            <v>LIT_090</v>
          </cell>
          <cell r="H2186" t="str">
            <v>ZTE</v>
          </cell>
        </row>
        <row r="2187">
          <cell r="B2187" t="str">
            <v>OST_028</v>
          </cell>
          <cell r="H2187" t="str">
            <v>Huawei</v>
          </cell>
        </row>
        <row r="2188">
          <cell r="B2188" t="str">
            <v>SUO_023</v>
          </cell>
          <cell r="H2188" t="str">
            <v>Huawei</v>
          </cell>
        </row>
        <row r="2189">
          <cell r="B2189" t="str">
            <v>LIT_700</v>
          </cell>
          <cell r="H2189" t="str">
            <v>ZTE</v>
          </cell>
        </row>
        <row r="2190">
          <cell r="B2190" t="str">
            <v>LIT_181</v>
          </cell>
          <cell r="H2190" t="str">
            <v>ZTE</v>
          </cell>
        </row>
        <row r="2191">
          <cell r="B2191" t="str">
            <v>LIT_222</v>
          </cell>
          <cell r="H2191" t="str">
            <v>ZTE</v>
          </cell>
        </row>
        <row r="2192">
          <cell r="B2192" t="str">
            <v>CTR_214</v>
          </cell>
          <cell r="H2192" t="str">
            <v>ZTE</v>
          </cell>
        </row>
        <row r="2193">
          <cell r="B2193" t="str">
            <v>CTR_215</v>
          </cell>
          <cell r="H2193" t="str">
            <v>ZTE</v>
          </cell>
        </row>
        <row r="2194">
          <cell r="B2194" t="str">
            <v>SUD_002</v>
          </cell>
          <cell r="H2194" t="str">
            <v>ZTE</v>
          </cell>
        </row>
        <row r="2195">
          <cell r="B2195" t="str">
            <v>SUO_002</v>
          </cell>
          <cell r="H2195" t="str">
            <v>Huawei</v>
          </cell>
        </row>
        <row r="2196">
          <cell r="B2196" t="str">
            <v>OST_074</v>
          </cell>
          <cell r="H2196" t="str">
            <v>Huawei</v>
          </cell>
        </row>
        <row r="2197">
          <cell r="B2197" t="str">
            <v>SUD_217</v>
          </cell>
          <cell r="H2197" t="str">
            <v>ZTE</v>
          </cell>
        </row>
        <row r="2198">
          <cell r="B2198" t="str">
            <v>SUO_038</v>
          </cell>
          <cell r="H2198" t="str">
            <v>Huawei</v>
          </cell>
        </row>
        <row r="2199">
          <cell r="B2199" t="str">
            <v>OST_045</v>
          </cell>
          <cell r="H2199" t="str">
            <v>Huawei</v>
          </cell>
        </row>
        <row r="2200">
          <cell r="B2200" t="str">
            <v>CTR_078</v>
          </cell>
          <cell r="H2200" t="str">
            <v>ZTE</v>
          </cell>
        </row>
        <row r="2201">
          <cell r="B2201" t="str">
            <v>CTR_207</v>
          </cell>
          <cell r="H2201" t="str">
            <v>ZTE</v>
          </cell>
        </row>
        <row r="2202">
          <cell r="B2202" t="str">
            <v>SUO_032</v>
          </cell>
          <cell r="H2202" t="str">
            <v>NOKIA</v>
          </cell>
        </row>
        <row r="2203">
          <cell r="B2203" t="str">
            <v>CTR_213</v>
          </cell>
          <cell r="H2203" t="str">
            <v>ZTE</v>
          </cell>
        </row>
        <row r="2204">
          <cell r="B2204" t="str">
            <v>SUO_034</v>
          </cell>
          <cell r="H2204" t="str">
            <v>NOKIA</v>
          </cell>
        </row>
        <row r="2205">
          <cell r="B2205" t="str">
            <v>CTR_240</v>
          </cell>
          <cell r="H2205" t="str">
            <v>ZTE</v>
          </cell>
        </row>
        <row r="2206">
          <cell r="B2206" t="str">
            <v>CTR_251</v>
          </cell>
          <cell r="H2206" t="str">
            <v>ZTE</v>
          </cell>
        </row>
        <row r="2207">
          <cell r="B2207" t="str">
            <v>LIT_244</v>
          </cell>
          <cell r="H2207" t="str">
            <v>ZTE</v>
          </cell>
        </row>
        <row r="2208">
          <cell r="B2208" t="str">
            <v>LIT_246</v>
          </cell>
          <cell r="H2208" t="str">
            <v>ZTE</v>
          </cell>
        </row>
        <row r="2209">
          <cell r="B2209" t="str">
            <v>OST_065</v>
          </cell>
          <cell r="H2209" t="str">
            <v>Huawei</v>
          </cell>
        </row>
        <row r="2210">
          <cell r="B2210" t="str">
            <v>CTR_249</v>
          </cell>
          <cell r="H2210" t="str">
            <v>ZTE</v>
          </cell>
        </row>
        <row r="2211">
          <cell r="B2211" t="str">
            <v>CTR_248</v>
          </cell>
          <cell r="H2211" t="str">
            <v>ZTE</v>
          </cell>
        </row>
        <row r="2212">
          <cell r="B2212" t="str">
            <v>LIT_242</v>
          </cell>
          <cell r="H2212" t="str">
            <v>ZTE</v>
          </cell>
        </row>
        <row r="2213">
          <cell r="B2213" t="str">
            <v>LIT_243</v>
          </cell>
          <cell r="H2213" t="str">
            <v>ZTE</v>
          </cell>
        </row>
        <row r="2214">
          <cell r="B2214" t="str">
            <v>OST_066</v>
          </cell>
          <cell r="H2214" t="str">
            <v>Huawei</v>
          </cell>
        </row>
        <row r="2215">
          <cell r="B2215" t="str">
            <v>CTR_246</v>
          </cell>
          <cell r="H2215" t="str">
            <v>ZTE</v>
          </cell>
        </row>
        <row r="2216">
          <cell r="B2216" t="str">
            <v>EST_060</v>
          </cell>
          <cell r="H2216" t="str">
            <v>ZTE</v>
          </cell>
        </row>
        <row r="2217">
          <cell r="B2217" t="str">
            <v>LIT_268</v>
          </cell>
          <cell r="H2217" t="str">
            <v>ZTE</v>
          </cell>
        </row>
        <row r="2218">
          <cell r="B2218" t="str">
            <v>LIT_297</v>
          </cell>
          <cell r="H2218" t="str">
            <v>ZTE</v>
          </cell>
        </row>
        <row r="2219">
          <cell r="B2219" t="str">
            <v>CTR_273</v>
          </cell>
          <cell r="H2219" t="str">
            <v>ZTE</v>
          </cell>
        </row>
        <row r="2220">
          <cell r="B2220" t="str">
            <v>LIT_294</v>
          </cell>
          <cell r="H2220" t="str">
            <v>ZTE</v>
          </cell>
        </row>
        <row r="2221">
          <cell r="B2221" t="str">
            <v>LIT_303</v>
          </cell>
          <cell r="H2221" t="str">
            <v>ZTE</v>
          </cell>
        </row>
        <row r="2222">
          <cell r="B2222" t="str">
            <v>NRO_229</v>
          </cell>
          <cell r="H2222" t="str">
            <v>Huawei</v>
          </cell>
        </row>
        <row r="2223">
          <cell r="B2223" t="str">
            <v>LIT_300</v>
          </cell>
          <cell r="H2223" t="str">
            <v>ZTE</v>
          </cell>
        </row>
        <row r="2224">
          <cell r="B2224" t="str">
            <v>LIT_000</v>
          </cell>
          <cell r="H2224" t="str">
            <v>ZTE</v>
          </cell>
        </row>
        <row r="2225">
          <cell r="B2225" t="str">
            <v>LIT_323</v>
          </cell>
          <cell r="H2225" t="str">
            <v>ZTE</v>
          </cell>
        </row>
        <row r="2226">
          <cell r="B2226" t="str">
            <v>CTR_256</v>
          </cell>
          <cell r="H2226" t="str">
            <v>ZTE</v>
          </cell>
        </row>
        <row r="2227">
          <cell r="B2227" t="str">
            <v>LIT_299</v>
          </cell>
          <cell r="H2227" t="str">
            <v>ZTE</v>
          </cell>
        </row>
        <row r="2228">
          <cell r="B2228" t="str">
            <v>LIT_186</v>
          </cell>
          <cell r="H2228" t="str">
            <v>ZTE</v>
          </cell>
        </row>
        <row r="2229">
          <cell r="B2229" t="str">
            <v>LIT_321</v>
          </cell>
          <cell r="H2229" t="str">
            <v>ZTE</v>
          </cell>
        </row>
        <row r="2230">
          <cell r="B2230" t="str">
            <v>CTR_263</v>
          </cell>
          <cell r="H2230" t="str">
            <v>ZTE</v>
          </cell>
        </row>
        <row r="2231">
          <cell r="B2231" t="str">
            <v>SUO_040</v>
          </cell>
          <cell r="H2231" t="str">
            <v>HUAWEI</v>
          </cell>
        </row>
        <row r="2232">
          <cell r="B2232" t="str">
            <v>SUO_043</v>
          </cell>
          <cell r="H2232" t="str">
            <v>HUAWEI</v>
          </cell>
        </row>
        <row r="2233">
          <cell r="B2233" t="str">
            <v>SUO_047</v>
          </cell>
          <cell r="H2233" t="str">
            <v>HUAWEI</v>
          </cell>
        </row>
        <row r="2234">
          <cell r="B2234" t="str">
            <v>SUO_046</v>
          </cell>
          <cell r="H2234" t="str">
            <v>HUAWEI</v>
          </cell>
        </row>
        <row r="2235">
          <cell r="B2235" t="str">
            <v>SUD_240</v>
          </cell>
          <cell r="H2235" t="str">
            <v>ZTE</v>
          </cell>
        </row>
        <row r="2236">
          <cell r="B2236" t="str">
            <v>SUO_049</v>
          </cell>
          <cell r="H2236" t="str">
            <v>Huawei</v>
          </cell>
        </row>
        <row r="2237">
          <cell r="B2237" t="str">
            <v>CTR_326</v>
          </cell>
          <cell r="H2237" t="str">
            <v>ZTE</v>
          </cell>
        </row>
        <row r="2238">
          <cell r="B2238" t="str">
            <v>LIT_288</v>
          </cell>
          <cell r="H2238" t="str">
            <v>ZTE</v>
          </cell>
        </row>
        <row r="2239">
          <cell r="B2239" t="str">
            <v>LIT_353</v>
          </cell>
          <cell r="H2239" t="str">
            <v>ZTE</v>
          </cell>
        </row>
        <row r="2240">
          <cell r="B2240" t="str">
            <v>CTR_327</v>
          </cell>
          <cell r="H2240" t="str">
            <v>ZTE</v>
          </cell>
        </row>
        <row r="2241">
          <cell r="B2241" t="str">
            <v>CTR_351</v>
          </cell>
          <cell r="H2241" t="str">
            <v>ZTE</v>
          </cell>
        </row>
        <row r="2242">
          <cell r="B2242" t="str">
            <v>CTR_333</v>
          </cell>
          <cell r="H2242" t="str">
            <v>ZTE</v>
          </cell>
        </row>
        <row r="2243">
          <cell r="B2243" t="str">
            <v>CTR_340</v>
          </cell>
          <cell r="H2243" t="str">
            <v>ZTE</v>
          </cell>
        </row>
        <row r="2244">
          <cell r="B2244" t="str">
            <v>CTR_342</v>
          </cell>
          <cell r="H2244" t="str">
            <v>ZTE</v>
          </cell>
        </row>
        <row r="2245">
          <cell r="B2245" t="str">
            <v>CTR_271</v>
          </cell>
          <cell r="H2245" t="str">
            <v>ZTE</v>
          </cell>
        </row>
        <row r="2246">
          <cell r="B2246" t="str">
            <v>CTR_321</v>
          </cell>
          <cell r="H2246" t="str">
            <v>ZTE</v>
          </cell>
        </row>
        <row r="2247">
          <cell r="B2247" t="str">
            <v>OST_105</v>
          </cell>
          <cell r="H2247" t="str">
            <v>Huawei</v>
          </cell>
        </row>
        <row r="2248">
          <cell r="B2248" t="str">
            <v>SUO_050</v>
          </cell>
          <cell r="H2248" t="str">
            <v>Huawei</v>
          </cell>
        </row>
        <row r="2249">
          <cell r="B2249" t="str">
            <v>CTR_362</v>
          </cell>
          <cell r="H2249" t="str">
            <v>ZTE</v>
          </cell>
        </row>
        <row r="2250">
          <cell r="B2250" t="str">
            <v>CTR_347</v>
          </cell>
          <cell r="H2250" t="str">
            <v>ZTE</v>
          </cell>
        </row>
        <row r="2251">
          <cell r="B2251" t="str">
            <v>NRO_254</v>
          </cell>
          <cell r="H2251" t="str">
            <v>Huawei</v>
          </cell>
        </row>
        <row r="2252">
          <cell r="B2252" t="str">
            <v>OST_109</v>
          </cell>
          <cell r="H2252" t="str">
            <v>Huawei</v>
          </cell>
        </row>
        <row r="2253">
          <cell r="B2253" t="str">
            <v>OST_106</v>
          </cell>
          <cell r="H2253" t="str">
            <v>Huawei</v>
          </cell>
        </row>
        <row r="2254">
          <cell r="B2254" t="str">
            <v>SUO_080</v>
          </cell>
          <cell r="H2254" t="str">
            <v>Huawei</v>
          </cell>
        </row>
        <row r="2255">
          <cell r="B2255" t="str">
            <v>CTR_392</v>
          </cell>
          <cell r="H2255" t="str">
            <v>ZTE</v>
          </cell>
        </row>
        <row r="2256">
          <cell r="B2256" t="str">
            <v>SUO_078</v>
          </cell>
          <cell r="H2256" t="str">
            <v>Huawei</v>
          </cell>
        </row>
        <row r="2257">
          <cell r="B2257" t="str">
            <v>CTR_401</v>
          </cell>
          <cell r="H2257" t="str">
            <v>ZTE</v>
          </cell>
        </row>
        <row r="2258">
          <cell r="B2258" t="str">
            <v>LIT_254</v>
          </cell>
          <cell r="H2258" t="str">
            <v>ZTE</v>
          </cell>
        </row>
        <row r="2259">
          <cell r="B2259" t="str">
            <v>LIT_362</v>
          </cell>
          <cell r="H2259" t="str">
            <v>ZTE</v>
          </cell>
        </row>
        <row r="2260">
          <cell r="B2260" t="str">
            <v>SUO_065</v>
          </cell>
          <cell r="H2260" t="str">
            <v>Huawei</v>
          </cell>
        </row>
        <row r="2261">
          <cell r="B2261" t="str">
            <v>CTR_382</v>
          </cell>
          <cell r="H2261" t="str">
            <v>ZTE</v>
          </cell>
        </row>
        <row r="2262">
          <cell r="B2262" t="str">
            <v>ADM_062</v>
          </cell>
          <cell r="H2262" t="str">
            <v>NOKIA</v>
          </cell>
        </row>
        <row r="2263">
          <cell r="B2263" t="str">
            <v>CTR_373</v>
          </cell>
          <cell r="H2263" t="str">
            <v>ZTE</v>
          </cell>
        </row>
        <row r="2264">
          <cell r="B2264" t="str">
            <v>SUO_089</v>
          </cell>
          <cell r="H2264" t="str">
            <v>HUAWEI</v>
          </cell>
        </row>
        <row r="2265">
          <cell r="B2265" t="str">
            <v>SUO_087</v>
          </cell>
          <cell r="H2265" t="str">
            <v>NOKIA</v>
          </cell>
        </row>
        <row r="2266">
          <cell r="B2266" t="str">
            <v>OST_128</v>
          </cell>
          <cell r="H2266" t="str">
            <v>Huawei</v>
          </cell>
        </row>
        <row r="2267">
          <cell r="B2267" t="str">
            <v>LIT_404</v>
          </cell>
          <cell r="H2267" t="str">
            <v>ZTE</v>
          </cell>
        </row>
        <row r="2268">
          <cell r="B2268" t="str">
            <v>LIT_400</v>
          </cell>
          <cell r="H2268" t="str">
            <v>ZTE</v>
          </cell>
        </row>
        <row r="2269">
          <cell r="B2269" t="str">
            <v>SUO_086</v>
          </cell>
          <cell r="H2269" t="str">
            <v>HUAWEI</v>
          </cell>
        </row>
        <row r="2270">
          <cell r="B2270" t="str">
            <v>SUD_263</v>
          </cell>
          <cell r="H2270" t="str">
            <v>ZTE</v>
          </cell>
        </row>
        <row r="2271">
          <cell r="B2271" t="str">
            <v>SUD_258</v>
          </cell>
          <cell r="H2271" t="str">
            <v>ZTE</v>
          </cell>
        </row>
        <row r="2272">
          <cell r="B2272" t="str">
            <v>CTR_431</v>
          </cell>
          <cell r="H2272" t="str">
            <v>ZTE</v>
          </cell>
        </row>
        <row r="2273">
          <cell r="B2273" t="str">
            <v>LIT_425</v>
          </cell>
          <cell r="H2273" t="str">
            <v>ZTE</v>
          </cell>
        </row>
        <row r="2274">
          <cell r="B2274" t="str">
            <v>LIT_419</v>
          </cell>
          <cell r="H2274" t="str">
            <v>ZTE</v>
          </cell>
        </row>
        <row r="2275">
          <cell r="B2275" t="str">
            <v>LIT_130</v>
          </cell>
          <cell r="H2275" t="str">
            <v>ZTE</v>
          </cell>
        </row>
        <row r="2276">
          <cell r="B2276" t="str">
            <v>LIT_413</v>
          </cell>
          <cell r="H2276" t="str">
            <v>ZTE</v>
          </cell>
        </row>
        <row r="2277">
          <cell r="B2277" t="str">
            <v>CTR_121</v>
          </cell>
          <cell r="H2277" t="str">
            <v>ZTE</v>
          </cell>
        </row>
        <row r="2278">
          <cell r="B2278" t="str">
            <v>CTR_129</v>
          </cell>
          <cell r="H2278" t="str">
            <v>ZTE</v>
          </cell>
        </row>
        <row r="2279">
          <cell r="B2279" t="str">
            <v>SUO_098</v>
          </cell>
          <cell r="H2279" t="str">
            <v>NOKIA</v>
          </cell>
        </row>
        <row r="2280">
          <cell r="B2280" t="str">
            <v>SUO_026</v>
          </cell>
          <cell r="H2280" t="str">
            <v>NOKIA</v>
          </cell>
        </row>
        <row r="2281">
          <cell r="B2281" t="str">
            <v>SUO_095</v>
          </cell>
          <cell r="H2281" t="str">
            <v>Huawei</v>
          </cell>
        </row>
        <row r="2282">
          <cell r="B2282" t="str">
            <v>SUO_099</v>
          </cell>
          <cell r="H2282" t="str">
            <v>NOKIA</v>
          </cell>
        </row>
        <row r="2283">
          <cell r="B2283" t="str">
            <v>CTR_130</v>
          </cell>
          <cell r="H2283" t="str">
            <v>ZTE</v>
          </cell>
        </row>
        <row r="2284">
          <cell r="B2284" t="str">
            <v>CTR_164</v>
          </cell>
          <cell r="H2284" t="str">
            <v>ZTE</v>
          </cell>
        </row>
        <row r="2285">
          <cell r="B2285" t="str">
            <v>SUO_128</v>
          </cell>
          <cell r="H2285" t="str">
            <v>NOKIA</v>
          </cell>
        </row>
        <row r="2286">
          <cell r="B2286" t="str">
            <v>SUD_042</v>
          </cell>
          <cell r="H2286" t="str">
            <v>ZTE</v>
          </cell>
        </row>
        <row r="2287">
          <cell r="B2287" t="str">
            <v>CTR_168</v>
          </cell>
          <cell r="H2287" t="str">
            <v>ZTE</v>
          </cell>
        </row>
        <row r="2288">
          <cell r="B2288" t="str">
            <v>CTR_149</v>
          </cell>
          <cell r="H2288" t="str">
            <v>ZTE</v>
          </cell>
        </row>
        <row r="2289">
          <cell r="B2289" t="str">
            <v>NRO_022</v>
          </cell>
          <cell r="H2289" t="str">
            <v>NOKIA</v>
          </cell>
        </row>
        <row r="2290">
          <cell r="B2290" t="str">
            <v>LIT_234</v>
          </cell>
          <cell r="H2290" t="str">
            <v>ZTE</v>
          </cell>
        </row>
        <row r="2291">
          <cell r="B2291" t="str">
            <v>CTR_161</v>
          </cell>
          <cell r="H2291" t="str">
            <v>ZTE</v>
          </cell>
        </row>
        <row r="2292">
          <cell r="B2292" t="str">
            <v>OST_134</v>
          </cell>
          <cell r="H2292" t="str">
            <v>Huawei</v>
          </cell>
        </row>
        <row r="2293">
          <cell r="B2293" t="str">
            <v>SUO_132</v>
          </cell>
          <cell r="H2293" t="str">
            <v>Huawei</v>
          </cell>
        </row>
        <row r="2294">
          <cell r="B2294" t="str">
            <v>LIT_368</v>
          </cell>
          <cell r="H2294" t="str">
            <v>ZTE</v>
          </cell>
        </row>
        <row r="2295">
          <cell r="B2295" t="str">
            <v>CTR_458</v>
          </cell>
          <cell r="H2295" t="str">
            <v>ZTE</v>
          </cell>
        </row>
        <row r="2296">
          <cell r="B2296" t="str">
            <v>LIT_171</v>
          </cell>
          <cell r="H2296" t="str">
            <v>ZTE</v>
          </cell>
        </row>
        <row r="2297">
          <cell r="B2297" t="str">
            <v>CTR_465</v>
          </cell>
          <cell r="H2297" t="str">
            <v>ZTE</v>
          </cell>
        </row>
        <row r="2298">
          <cell r="B2298" t="str">
            <v>CTR_468</v>
          </cell>
          <cell r="H2298" t="str">
            <v>ZTE</v>
          </cell>
        </row>
        <row r="2299">
          <cell r="B2299" t="str">
            <v>LIT_410</v>
          </cell>
          <cell r="H2299" t="str">
            <v>ZTE</v>
          </cell>
        </row>
        <row r="2300">
          <cell r="B2300" t="str">
            <v>SUO_025</v>
          </cell>
          <cell r="H2300" t="str">
            <v>NOKIA</v>
          </cell>
        </row>
        <row r="2301">
          <cell r="B2301" t="str">
            <v>SUO_134</v>
          </cell>
          <cell r="H2301" t="str">
            <v>HUAWEI</v>
          </cell>
        </row>
        <row r="2302">
          <cell r="B2302" t="str">
            <v>NRO_045</v>
          </cell>
          <cell r="H2302" t="str">
            <v>NOKIA</v>
          </cell>
        </row>
        <row r="2303">
          <cell r="B2303" t="str">
            <v>LIT_437</v>
          </cell>
          <cell r="H2303" t="str">
            <v>ZTE</v>
          </cell>
        </row>
        <row r="2304">
          <cell r="B2304" t="str">
            <v>CTR_464</v>
          </cell>
          <cell r="H2304" t="str">
            <v>ZTE</v>
          </cell>
        </row>
        <row r="2305">
          <cell r="B2305" t="str">
            <v>LIT_446</v>
          </cell>
          <cell r="H2305" t="str">
            <v>ZTE</v>
          </cell>
        </row>
        <row r="2306">
          <cell r="B2306" t="str">
            <v>NRO_071</v>
          </cell>
          <cell r="H2306" t="str">
            <v>NOKIA</v>
          </cell>
        </row>
        <row r="2307">
          <cell r="B2307" t="str">
            <v>CTR_519</v>
          </cell>
          <cell r="H2307" t="str">
            <v>ZTE</v>
          </cell>
        </row>
        <row r="2308">
          <cell r="B2308" t="str">
            <v>LIT_489</v>
          </cell>
          <cell r="H2308" t="str">
            <v>ZTE</v>
          </cell>
        </row>
        <row r="2309">
          <cell r="B2309" t="str">
            <v>NRO_086</v>
          </cell>
          <cell r="H2309" t="str">
            <v>HUAWEI</v>
          </cell>
        </row>
        <row r="2310">
          <cell r="B2310" t="str">
            <v>EST_107</v>
          </cell>
          <cell r="H2310" t="str">
            <v>ZTE</v>
          </cell>
        </row>
        <row r="2311">
          <cell r="B2311" t="str">
            <v>SUO_151</v>
          </cell>
          <cell r="H2311" t="str">
            <v>Huawei</v>
          </cell>
        </row>
        <row r="2312">
          <cell r="B2312" t="str">
            <v>LIT_485</v>
          </cell>
          <cell r="H2312" t="str">
            <v>ZTE</v>
          </cell>
        </row>
        <row r="2313">
          <cell r="B2313" t="str">
            <v>SUO_153</v>
          </cell>
          <cell r="H2313" t="str">
            <v>NOKIA</v>
          </cell>
        </row>
        <row r="2314">
          <cell r="B2314" t="str">
            <v>SUO_152</v>
          </cell>
          <cell r="H2314" t="str">
            <v>Huawei</v>
          </cell>
        </row>
        <row r="2315">
          <cell r="B2315" t="str">
            <v>LIT_488</v>
          </cell>
          <cell r="H2315" t="str">
            <v>ZTE</v>
          </cell>
        </row>
        <row r="2316">
          <cell r="B2316" t="str">
            <v>LIT_240</v>
          </cell>
          <cell r="H2316" t="str">
            <v>ZTE</v>
          </cell>
        </row>
        <row r="2317">
          <cell r="B2317" t="str">
            <v>LIT_439</v>
          </cell>
          <cell r="H2317" t="str">
            <v>ZTE</v>
          </cell>
        </row>
        <row r="2318">
          <cell r="B2318" t="str">
            <v>CTR_493</v>
          </cell>
          <cell r="H2318" t="str">
            <v>ZTE</v>
          </cell>
        </row>
        <row r="2319">
          <cell r="B2319" t="str">
            <v>LIT_504</v>
          </cell>
          <cell r="H2319" t="str">
            <v>ZTE</v>
          </cell>
        </row>
        <row r="2320">
          <cell r="B2320" t="str">
            <v>OST_178</v>
          </cell>
          <cell r="H2320" t="str">
            <v>Huawei</v>
          </cell>
        </row>
        <row r="2321">
          <cell r="B2321" t="str">
            <v>LIT_454</v>
          </cell>
          <cell r="H2321" t="str">
            <v>ZTE</v>
          </cell>
        </row>
        <row r="2322">
          <cell r="B2322" t="str">
            <v>LIT_499</v>
          </cell>
          <cell r="H2322" t="str">
            <v>NOKIA</v>
          </cell>
        </row>
        <row r="2323">
          <cell r="B2323" t="str">
            <v>NRO_096</v>
          </cell>
          <cell r="H2323" t="str">
            <v>NOKIA</v>
          </cell>
        </row>
        <row r="2324">
          <cell r="B2324" t="str">
            <v>LIT_535</v>
          </cell>
          <cell r="H2324" t="str">
            <v>ZTE</v>
          </cell>
        </row>
        <row r="2325">
          <cell r="B2325" t="str">
            <v>CTR_564</v>
          </cell>
          <cell r="H2325" t="str">
            <v>ZTE</v>
          </cell>
        </row>
        <row r="2326">
          <cell r="B2326" t="str">
            <v>CTR_575</v>
          </cell>
          <cell r="H2326" t="str">
            <v>ZTE</v>
          </cell>
        </row>
        <row r="2327">
          <cell r="B2327" t="str">
            <v>CTR_593</v>
          </cell>
          <cell r="H2327" t="str">
            <v>ZTE</v>
          </cell>
        </row>
        <row r="2328">
          <cell r="B2328" t="str">
            <v>CTR_591</v>
          </cell>
          <cell r="H2328" t="str">
            <v>ZTE</v>
          </cell>
        </row>
        <row r="2329">
          <cell r="B2329" t="str">
            <v>CTR_596</v>
          </cell>
          <cell r="H2329" t="str">
            <v>ZTE</v>
          </cell>
        </row>
        <row r="2330">
          <cell r="B2330" t="str">
            <v>EXN_232</v>
          </cell>
          <cell r="H2330" t="str">
            <v>NOKIA</v>
          </cell>
        </row>
        <row r="2331">
          <cell r="B2331" t="str">
            <v>LIT_597</v>
          </cell>
          <cell r="H2331" t="str">
            <v>ZTE</v>
          </cell>
        </row>
        <row r="2332">
          <cell r="B2332" t="str">
            <v>SUD_071</v>
          </cell>
          <cell r="H2332" t="str">
            <v>ZTE</v>
          </cell>
        </row>
        <row r="2333">
          <cell r="B2333" t="str">
            <v>SUO_166</v>
          </cell>
          <cell r="H2333" t="str">
            <v>Huawei</v>
          </cell>
        </row>
        <row r="2334">
          <cell r="B2334" t="str">
            <v>CTR_722</v>
          </cell>
          <cell r="H2334" t="str">
            <v>NOKIA</v>
          </cell>
        </row>
        <row r="2335">
          <cell r="B2335" t="str">
            <v>OST_195</v>
          </cell>
          <cell r="H2335" t="str">
            <v>NOKIA</v>
          </cell>
        </row>
        <row r="2336">
          <cell r="B2336" t="str">
            <v>SUD_086</v>
          </cell>
          <cell r="H2336" t="str">
            <v>ZTE</v>
          </cell>
        </row>
        <row r="2337">
          <cell r="B2337" t="str">
            <v>OST_274</v>
          </cell>
          <cell r="H2337" t="str">
            <v>HUAWEI</v>
          </cell>
        </row>
        <row r="2338">
          <cell r="B2338" t="str">
            <v>LIT_749</v>
          </cell>
          <cell r="H2338" t="str">
            <v>ZTE</v>
          </cell>
        </row>
        <row r="2339">
          <cell r="B2339" t="str">
            <v>CTR_861</v>
          </cell>
          <cell r="H2339" t="str">
            <v>ZTE</v>
          </cell>
        </row>
        <row r="2340">
          <cell r="B2340" t="str">
            <v>SUO_227</v>
          </cell>
          <cell r="H2340" t="str">
            <v>Huawei</v>
          </cell>
        </row>
        <row r="2341">
          <cell r="B2341" t="str">
            <v>SUO_208</v>
          </cell>
          <cell r="H2341" t="str">
            <v>Huawei</v>
          </cell>
        </row>
        <row r="2342">
          <cell r="B2342" t="str">
            <v>SUO_192</v>
          </cell>
          <cell r="H2342" t="str">
            <v>Huawei</v>
          </cell>
        </row>
        <row r="2343">
          <cell r="B2343" t="str">
            <v>SUO_193</v>
          </cell>
          <cell r="H2343" t="str">
            <v>Huawei</v>
          </cell>
        </row>
        <row r="2344">
          <cell r="B2344" t="str">
            <v>CTR_745</v>
          </cell>
          <cell r="H2344" t="str">
            <v>ZTE</v>
          </cell>
        </row>
        <row r="2345">
          <cell r="B2345" t="str">
            <v>EST_127</v>
          </cell>
          <cell r="H2345" t="str">
            <v>ZTE</v>
          </cell>
        </row>
        <row r="2346">
          <cell r="B2346" t="str">
            <v>NRO_120</v>
          </cell>
          <cell r="H2346" t="str">
            <v>Huawei</v>
          </cell>
        </row>
        <row r="2347">
          <cell r="B2347" t="str">
            <v>CTR_622</v>
          </cell>
          <cell r="H2347" t="str">
            <v>ZTE</v>
          </cell>
        </row>
        <row r="2348">
          <cell r="B2348" t="str">
            <v>CTR_635</v>
          </cell>
          <cell r="H2348" t="str">
            <v>ZTE</v>
          </cell>
        </row>
        <row r="2349">
          <cell r="B2349" t="str">
            <v>CTR_643</v>
          </cell>
          <cell r="H2349" t="str">
            <v>ZTE</v>
          </cell>
        </row>
        <row r="2350">
          <cell r="B2350" t="str">
            <v>CTR_648</v>
          </cell>
          <cell r="H2350" t="str">
            <v>ZTE</v>
          </cell>
        </row>
        <row r="2351">
          <cell r="B2351" t="str">
            <v>CTR_650</v>
          </cell>
          <cell r="H2351" t="str">
            <v>ZTE</v>
          </cell>
        </row>
        <row r="2352">
          <cell r="B2352" t="str">
            <v>CTR_665</v>
          </cell>
          <cell r="H2352" t="str">
            <v>ZTE</v>
          </cell>
        </row>
        <row r="2353">
          <cell r="B2353" t="str">
            <v>CTR_712</v>
          </cell>
          <cell r="H2353" t="str">
            <v>ZTE</v>
          </cell>
        </row>
        <row r="2354">
          <cell r="B2354" t="str">
            <v>CTR_730</v>
          </cell>
          <cell r="H2354" t="str">
            <v>ZTE</v>
          </cell>
        </row>
        <row r="2355">
          <cell r="B2355" t="str">
            <v>CTR_761</v>
          </cell>
          <cell r="H2355" t="str">
            <v>ZTE</v>
          </cell>
        </row>
        <row r="2356">
          <cell r="B2356" t="str">
            <v>LIT_645</v>
          </cell>
          <cell r="H2356" t="str">
            <v>ZTE</v>
          </cell>
        </row>
        <row r="2357">
          <cell r="B2357" t="str">
            <v>LIT_669</v>
          </cell>
          <cell r="H2357" t="str">
            <v>ZTE</v>
          </cell>
        </row>
        <row r="2358">
          <cell r="B2358" t="str">
            <v>LIT_682</v>
          </cell>
          <cell r="H2358" t="str">
            <v>ZTE</v>
          </cell>
        </row>
        <row r="2359">
          <cell r="B2359" t="str">
            <v>LIT_017</v>
          </cell>
          <cell r="H2359" t="str">
            <v>ZTE</v>
          </cell>
        </row>
        <row r="2360">
          <cell r="B2360" t="str">
            <v>LIT_418</v>
          </cell>
          <cell r="H2360" t="str">
            <v>ZTE</v>
          </cell>
        </row>
        <row r="2361">
          <cell r="B2361" t="str">
            <v>LIT_009</v>
          </cell>
          <cell r="H2361" t="str">
            <v>ZTE</v>
          </cell>
        </row>
        <row r="2362">
          <cell r="B2362" t="str">
            <v>LIT_060</v>
          </cell>
          <cell r="H2362" t="str">
            <v>ZTE</v>
          </cell>
        </row>
        <row r="2363">
          <cell r="B2363" t="str">
            <v>LIT_384</v>
          </cell>
          <cell r="H2363" t="str">
            <v>ZTE</v>
          </cell>
        </row>
        <row r="2364">
          <cell r="B2364" t="str">
            <v>LIT_395</v>
          </cell>
          <cell r="H2364" t="str">
            <v>ZTE</v>
          </cell>
        </row>
        <row r="2365">
          <cell r="B2365" t="str">
            <v>LIT_766</v>
          </cell>
          <cell r="H2365" t="str">
            <v>ZTE</v>
          </cell>
        </row>
        <row r="2366">
          <cell r="B2366" t="str">
            <v>LIT_412</v>
          </cell>
          <cell r="H2366" t="str">
            <v>ZTE</v>
          </cell>
        </row>
        <row r="2367">
          <cell r="B2367" t="str">
            <v>CTR_272</v>
          </cell>
          <cell r="H2367" t="str">
            <v>ZTE</v>
          </cell>
        </row>
        <row r="2368">
          <cell r="B2368" t="str">
            <v>CTR_336</v>
          </cell>
          <cell r="H2368" t="str">
            <v>ZTE</v>
          </cell>
        </row>
        <row r="2369">
          <cell r="B2369" t="str">
            <v>CTR_337</v>
          </cell>
          <cell r="H2369" t="str">
            <v>ZTE</v>
          </cell>
        </row>
        <row r="2370">
          <cell r="B2370" t="str">
            <v>CTR_381</v>
          </cell>
          <cell r="H2370" t="str">
            <v>ZTE</v>
          </cell>
        </row>
        <row r="2371">
          <cell r="B2371" t="str">
            <v>CTR_387</v>
          </cell>
          <cell r="H2371" t="str">
            <v>ZTE</v>
          </cell>
        </row>
        <row r="2372">
          <cell r="B2372" t="str">
            <v>CTR_446</v>
          </cell>
          <cell r="H2372" t="str">
            <v>ZTE</v>
          </cell>
        </row>
        <row r="2373">
          <cell r="B2373" t="str">
            <v>CTR_518</v>
          </cell>
          <cell r="H2373" t="str">
            <v>ZTE</v>
          </cell>
        </row>
        <row r="2374">
          <cell r="B2374" t="str">
            <v>CTR_523</v>
          </cell>
          <cell r="H2374" t="str">
            <v>ZTE</v>
          </cell>
        </row>
        <row r="2375">
          <cell r="B2375" t="str">
            <v>CTR_621</v>
          </cell>
          <cell r="H2375" t="str">
            <v>ZTE</v>
          </cell>
        </row>
        <row r="2376">
          <cell r="B2376" t="str">
            <v>CTR_867</v>
          </cell>
          <cell r="H2376" t="str">
            <v>ZTE</v>
          </cell>
        </row>
        <row r="2377">
          <cell r="B2377" t="str">
            <v>CTR_879</v>
          </cell>
          <cell r="H2377" t="str">
            <v>ZTE</v>
          </cell>
        </row>
        <row r="2378">
          <cell r="B2378" t="str">
            <v>CTR_007</v>
          </cell>
          <cell r="H2378" t="str">
            <v>ZTE</v>
          </cell>
        </row>
        <row r="2379">
          <cell r="B2379" t="str">
            <v>CTR_009</v>
          </cell>
          <cell r="H2379" t="str">
            <v>ZTE</v>
          </cell>
        </row>
        <row r="2380">
          <cell r="B2380" t="str">
            <v>CTR_056</v>
          </cell>
          <cell r="H2380" t="str">
            <v>ZTE</v>
          </cell>
        </row>
        <row r="2381">
          <cell r="B2381" t="str">
            <v>CTR_068</v>
          </cell>
          <cell r="H2381" t="str">
            <v>ZTE</v>
          </cell>
        </row>
        <row r="2382">
          <cell r="B2382" t="str">
            <v>CTR_084</v>
          </cell>
          <cell r="H2382" t="str">
            <v>ZTE</v>
          </cell>
        </row>
        <row r="2383">
          <cell r="B2383" t="str">
            <v>CTR_125</v>
          </cell>
          <cell r="H2383" t="str">
            <v>ZTE</v>
          </cell>
        </row>
        <row r="2384">
          <cell r="B2384" t="str">
            <v>CTR_155</v>
          </cell>
          <cell r="H2384" t="str">
            <v>ZTE</v>
          </cell>
        </row>
        <row r="2385">
          <cell r="B2385" t="str">
            <v>CTR_194</v>
          </cell>
          <cell r="H2385" t="str">
            <v>ZTE</v>
          </cell>
        </row>
        <row r="2386">
          <cell r="B2386" t="str">
            <v>CTR_195</v>
          </cell>
          <cell r="H2386" t="str">
            <v>ZTE</v>
          </cell>
        </row>
        <row r="2387">
          <cell r="B2387" t="str">
            <v>CTR_212</v>
          </cell>
          <cell r="H2387" t="str">
            <v>ZTE</v>
          </cell>
        </row>
        <row r="2388">
          <cell r="B2388" t="str">
            <v>CTR_238</v>
          </cell>
          <cell r="H2388" t="str">
            <v>ZTE</v>
          </cell>
        </row>
        <row r="2389">
          <cell r="B2389" t="str">
            <v>CTR_242</v>
          </cell>
          <cell r="H2389" t="str">
            <v>ZTE</v>
          </cell>
        </row>
        <row r="2390">
          <cell r="B2390" t="str">
            <v>CTR_244</v>
          </cell>
          <cell r="H2390" t="str">
            <v>ZTE</v>
          </cell>
        </row>
        <row r="2391">
          <cell r="B2391" t="str">
            <v>CTR_261</v>
          </cell>
          <cell r="H2391" t="str">
            <v>ZTE</v>
          </cell>
        </row>
        <row r="2392">
          <cell r="B2392" t="str">
            <v>CTR_320</v>
          </cell>
          <cell r="H2392" t="str">
            <v>ZTE</v>
          </cell>
        </row>
        <row r="2393">
          <cell r="B2393" t="str">
            <v>CTR_331</v>
          </cell>
          <cell r="H2393" t="str">
            <v>ZTE</v>
          </cell>
        </row>
        <row r="2394">
          <cell r="B2394" t="str">
            <v>CTR_339</v>
          </cell>
          <cell r="H2394" t="str">
            <v>ZTE</v>
          </cell>
        </row>
        <row r="2395">
          <cell r="B2395" t="str">
            <v>CTR_377</v>
          </cell>
          <cell r="H2395" t="str">
            <v>ZTE</v>
          </cell>
        </row>
        <row r="2396">
          <cell r="B2396" t="str">
            <v>CTR_467</v>
          </cell>
          <cell r="H2396" t="str">
            <v>ZTE</v>
          </cell>
        </row>
        <row r="2397">
          <cell r="B2397" t="str">
            <v>CTR_470</v>
          </cell>
          <cell r="H2397" t="str">
            <v>ZTE</v>
          </cell>
        </row>
        <row r="2398">
          <cell r="B2398" t="str">
            <v>CTR_472</v>
          </cell>
          <cell r="H2398" t="str">
            <v>ZTE</v>
          </cell>
        </row>
        <row r="2399">
          <cell r="B2399" t="str">
            <v>CTR_476</v>
          </cell>
          <cell r="H2399" t="str">
            <v>ZTE</v>
          </cell>
        </row>
        <row r="2400">
          <cell r="B2400" t="str">
            <v>CTR_479</v>
          </cell>
          <cell r="H2400" t="str">
            <v>ZTE</v>
          </cell>
        </row>
        <row r="2401">
          <cell r="B2401" t="str">
            <v>CTR_486</v>
          </cell>
          <cell r="H2401" t="str">
            <v>ZTE</v>
          </cell>
        </row>
        <row r="2402">
          <cell r="B2402" t="str">
            <v>CTR_488</v>
          </cell>
          <cell r="H2402" t="str">
            <v>ZTE</v>
          </cell>
        </row>
        <row r="2403">
          <cell r="B2403" t="str">
            <v>CTR_522</v>
          </cell>
          <cell r="H2403" t="str">
            <v>ZTE</v>
          </cell>
        </row>
        <row r="2404">
          <cell r="B2404" t="str">
            <v>CTR_524</v>
          </cell>
          <cell r="H2404" t="str">
            <v>ZTE</v>
          </cell>
        </row>
        <row r="2405">
          <cell r="B2405" t="str">
            <v>CTR_535</v>
          </cell>
          <cell r="H2405" t="str">
            <v>ZTE</v>
          </cell>
        </row>
        <row r="2406">
          <cell r="B2406" t="str">
            <v>CTR_538</v>
          </cell>
          <cell r="H2406" t="str">
            <v>ZTE</v>
          </cell>
        </row>
        <row r="2407">
          <cell r="B2407" t="str">
            <v>CTR_548</v>
          </cell>
          <cell r="H2407" t="str">
            <v>ZTE</v>
          </cell>
        </row>
        <row r="2408">
          <cell r="B2408" t="str">
            <v>CTR_549</v>
          </cell>
          <cell r="H2408" t="str">
            <v>ZTE</v>
          </cell>
        </row>
        <row r="2409">
          <cell r="B2409" t="str">
            <v>CTR_556</v>
          </cell>
          <cell r="H2409" t="str">
            <v>ZTE</v>
          </cell>
        </row>
        <row r="2410">
          <cell r="B2410" t="str">
            <v>CTR_639</v>
          </cell>
          <cell r="H2410" t="str">
            <v>ZTE</v>
          </cell>
        </row>
        <row r="2411">
          <cell r="B2411" t="str">
            <v>CTR_728</v>
          </cell>
          <cell r="H2411" t="str">
            <v>ZTE</v>
          </cell>
        </row>
        <row r="2412">
          <cell r="B2412" t="str">
            <v>CTR_769</v>
          </cell>
          <cell r="H2412" t="str">
            <v>ZTE</v>
          </cell>
        </row>
        <row r="2413">
          <cell r="B2413" t="str">
            <v>CTR_625</v>
          </cell>
          <cell r="H2413" t="str">
            <v>ZTE</v>
          </cell>
        </row>
        <row r="2414">
          <cell r="B2414" t="str">
            <v>CTR_771</v>
          </cell>
          <cell r="H2414" t="str">
            <v>ZTE</v>
          </cell>
        </row>
        <row r="2415">
          <cell r="B2415" t="str">
            <v>LIT_643</v>
          </cell>
          <cell r="H2415" t="str">
            <v>ZTE</v>
          </cell>
        </row>
        <row r="2416">
          <cell r="B2416" t="str">
            <v>SUD_081</v>
          </cell>
          <cell r="H2416" t="str">
            <v>ZTE</v>
          </cell>
        </row>
        <row r="2417">
          <cell r="B2417" t="str">
            <v>SUD_082</v>
          </cell>
          <cell r="H2417" t="str">
            <v>ZTE</v>
          </cell>
        </row>
        <row r="2418">
          <cell r="B2418" t="str">
            <v>SUD_095</v>
          </cell>
          <cell r="H2418" t="str">
            <v>ZTE</v>
          </cell>
        </row>
        <row r="2419">
          <cell r="B2419" t="str">
            <v>SUD_100</v>
          </cell>
          <cell r="H2419" t="str">
            <v>ZTE</v>
          </cell>
        </row>
        <row r="2420">
          <cell r="B2420" t="str">
            <v>OST_267</v>
          </cell>
          <cell r="H2420" t="str">
            <v>Huawei</v>
          </cell>
        </row>
        <row r="2421">
          <cell r="B2421" t="str">
            <v>OST_270</v>
          </cell>
          <cell r="H2421" t="str">
            <v>Huawei</v>
          </cell>
        </row>
        <row r="2422">
          <cell r="B2422" t="str">
            <v>SUO_187</v>
          </cell>
          <cell r="H2422" t="str">
            <v>Huawei</v>
          </cell>
        </row>
        <row r="2423">
          <cell r="B2423" t="str">
            <v>NRO_147</v>
          </cell>
          <cell r="H2423" t="str">
            <v>Huawei</v>
          </cell>
        </row>
        <row r="2424">
          <cell r="B2424" t="str">
            <v>CTR_954</v>
          </cell>
          <cell r="H2424" t="str">
            <v>ZTE</v>
          </cell>
        </row>
        <row r="2425">
          <cell r="B2425" t="str">
            <v>CTR_936</v>
          </cell>
          <cell r="H2425" t="str">
            <v>ZTE</v>
          </cell>
        </row>
        <row r="2426">
          <cell r="B2426" t="str">
            <v>CTR_943</v>
          </cell>
          <cell r="H2426" t="str">
            <v>ZTE</v>
          </cell>
        </row>
        <row r="2427">
          <cell r="B2427" t="str">
            <v>LIT_862</v>
          </cell>
          <cell r="H2427" t="str">
            <v>ZTE</v>
          </cell>
        </row>
        <row r="2428">
          <cell r="B2428" t="str">
            <v>CTR_934</v>
          </cell>
          <cell r="H2428" t="str">
            <v>ZTE</v>
          </cell>
        </row>
        <row r="2429">
          <cell r="B2429" t="str">
            <v>CTR_984</v>
          </cell>
          <cell r="H2429" t="str">
            <v>ZTE</v>
          </cell>
        </row>
        <row r="2430">
          <cell r="B2430" t="str">
            <v>EST_193</v>
          </cell>
          <cell r="H2430" t="str">
            <v>ZTE</v>
          </cell>
        </row>
        <row r="2431">
          <cell r="B2431" t="str">
            <v>EST_205</v>
          </cell>
          <cell r="H2431" t="str">
            <v>ZTE</v>
          </cell>
        </row>
        <row r="2432">
          <cell r="B2432" t="str">
            <v>OST_360</v>
          </cell>
          <cell r="H2432" t="str">
            <v>Huawei</v>
          </cell>
        </row>
        <row r="2433">
          <cell r="B2433" t="str">
            <v>OST_362</v>
          </cell>
          <cell r="H2433" t="str">
            <v>Huawei</v>
          </cell>
        </row>
        <row r="2434">
          <cell r="B2434" t="str">
            <v>LIT_878</v>
          </cell>
          <cell r="H2434" t="str">
            <v>ZTE</v>
          </cell>
        </row>
        <row r="2435">
          <cell r="B2435" t="str">
            <v>OST_347</v>
          </cell>
          <cell r="H2435" t="str">
            <v>Huawei</v>
          </cell>
        </row>
        <row r="2436">
          <cell r="B2436" t="str">
            <v>OST_364</v>
          </cell>
          <cell r="H2436" t="str">
            <v>Huawei</v>
          </cell>
        </row>
        <row r="2437">
          <cell r="B2437" t="str">
            <v>LIT_665</v>
          </cell>
          <cell r="H2437" t="str">
            <v>ZTE</v>
          </cell>
        </row>
        <row r="2438">
          <cell r="B2438" t="str">
            <v>LIT_674</v>
          </cell>
          <cell r="H2438" t="str">
            <v>ZTE</v>
          </cell>
        </row>
        <row r="2439">
          <cell r="B2439" t="str">
            <v>CTR_737</v>
          </cell>
          <cell r="H2439" t="str">
            <v>ZTE</v>
          </cell>
        </row>
        <row r="2440">
          <cell r="B2440" t="str">
            <v>LIT_662</v>
          </cell>
          <cell r="H2440" t="str">
            <v>ZTE</v>
          </cell>
        </row>
        <row r="2441">
          <cell r="B2441" t="str">
            <v>LIT_734</v>
          </cell>
          <cell r="H2441" t="str">
            <v>ZTE</v>
          </cell>
        </row>
        <row r="2442">
          <cell r="B2442" t="str">
            <v>SUO_028</v>
          </cell>
          <cell r="H2442" t="str">
            <v>ZTE</v>
          </cell>
        </row>
        <row r="2443">
          <cell r="B2443" t="str">
            <v>CTR_881</v>
          </cell>
          <cell r="H2443" t="str">
            <v>ZTE</v>
          </cell>
        </row>
        <row r="2444">
          <cell r="B2444" t="str">
            <v>LIT_833</v>
          </cell>
          <cell r="H2444" t="str">
            <v>ZTE</v>
          </cell>
        </row>
        <row r="2445">
          <cell r="B2445" t="str">
            <v>LIT_857</v>
          </cell>
          <cell r="H2445" t="str">
            <v>ZTE</v>
          </cell>
        </row>
        <row r="2446">
          <cell r="B2446" t="str">
            <v>CTR_077</v>
          </cell>
          <cell r="H2446" t="str">
            <v>NOKIA</v>
          </cell>
        </row>
        <row r="2447">
          <cell r="B2447" t="str">
            <v>LIT_612</v>
          </cell>
          <cell r="H2447" t="str">
            <v>ZTE</v>
          </cell>
        </row>
        <row r="2448">
          <cell r="B2448" t="str">
            <v>CTR_023</v>
          </cell>
          <cell r="H2448" t="str">
            <v>ZTE</v>
          </cell>
        </row>
        <row r="2449">
          <cell r="B2449" t="str">
            <v>LIT_094</v>
          </cell>
          <cell r="H2449" t="str">
            <v>ZTE</v>
          </cell>
        </row>
        <row r="2450">
          <cell r="B2450" t="str">
            <v>LIT_555</v>
          </cell>
          <cell r="H2450" t="str">
            <v>ZTE</v>
          </cell>
        </row>
        <row r="2451">
          <cell r="B2451" t="str">
            <v>LIT_523</v>
          </cell>
          <cell r="H2451" t="str">
            <v>ZTE</v>
          </cell>
        </row>
        <row r="2452">
          <cell r="B2452" t="str">
            <v>CTR_853</v>
          </cell>
          <cell r="H2452" t="str">
            <v>ZTE</v>
          </cell>
        </row>
        <row r="2453">
          <cell r="B2453" t="str">
            <v>LIT_281</v>
          </cell>
          <cell r="H2453" t="str">
            <v>ZTE</v>
          </cell>
        </row>
        <row r="2454">
          <cell r="B2454" t="str">
            <v>CTR_015</v>
          </cell>
          <cell r="H2454" t="str">
            <v>ZTE</v>
          </cell>
        </row>
        <row r="2455">
          <cell r="B2455" t="str">
            <v>CTR_008</v>
          </cell>
          <cell r="H2455" t="str">
            <v>ZTE</v>
          </cell>
        </row>
        <row r="2456">
          <cell r="B2456" t="str">
            <v>OST_004</v>
          </cell>
          <cell r="H2456" t="str">
            <v>Huawei</v>
          </cell>
        </row>
        <row r="2457">
          <cell r="B2457" t="str">
            <v>SUO_189</v>
          </cell>
          <cell r="H2457" t="str">
            <v>ZTE</v>
          </cell>
        </row>
        <row r="2458">
          <cell r="B2458" t="str">
            <v>SUD_136</v>
          </cell>
          <cell r="H2458" t="str">
            <v>ZTE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 val="Sheet2"/>
      <sheetName val="Sheet1"/>
    </sheetNames>
    <sheetDataSet>
      <sheetData sheetId="0">
        <row r="1">
          <cell r="L1"/>
        </row>
      </sheetData>
      <sheetData sheetId="1">
        <row r="1">
          <cell r="L1">
            <v>2428.5951216892199</v>
          </cell>
          <cell r="N1">
            <v>2428.5951216892199</v>
          </cell>
          <cell r="U1">
            <v>3039.2399747346085</v>
          </cell>
        </row>
        <row r="2">
          <cell r="B2" t="str">
            <v>CodeSite</v>
          </cell>
          <cell r="N2" t="str">
            <v>NUR RAN DU 05/06/2026</v>
          </cell>
          <cell r="U2" t="str">
            <v>NUR RAN 27/04/2026</v>
          </cell>
        </row>
        <row r="3">
          <cell r="B3" t="str">
            <v>LIT_650</v>
          </cell>
          <cell r="N3">
            <v>17.240242785354127</v>
          </cell>
          <cell r="U3">
            <v>0</v>
          </cell>
        </row>
        <row r="4">
          <cell r="B4" t="str">
            <v>LIT_547</v>
          </cell>
          <cell r="N4">
            <v>2.0478415274817161</v>
          </cell>
          <cell r="U4">
            <v>36.324418647787169</v>
          </cell>
        </row>
        <row r="5">
          <cell r="B5" t="str">
            <v>LIT_774</v>
          </cell>
          <cell r="N5">
            <v>0</v>
          </cell>
          <cell r="U5">
            <v>0</v>
          </cell>
        </row>
        <row r="6">
          <cell r="B6" t="str">
            <v>LIT_740</v>
          </cell>
          <cell r="N6">
            <v>3.1573260794502818</v>
          </cell>
          <cell r="U6">
            <v>45.748313514994315</v>
          </cell>
        </row>
        <row r="7">
          <cell r="B7" t="str">
            <v>CTR_561</v>
          </cell>
          <cell r="N7">
            <v>0</v>
          </cell>
          <cell r="U7">
            <v>0</v>
          </cell>
        </row>
        <row r="8">
          <cell r="B8" t="str">
            <v>LIT_340</v>
          </cell>
          <cell r="N8">
            <v>0</v>
          </cell>
          <cell r="U8">
            <v>0</v>
          </cell>
        </row>
        <row r="9">
          <cell r="B9" t="str">
            <v>CTR_841</v>
          </cell>
          <cell r="N9">
            <v>37.726362814004389</v>
          </cell>
          <cell r="U9">
            <v>13.868556899607057</v>
          </cell>
        </row>
        <row r="10">
          <cell r="B10" t="str">
            <v>CTR_236</v>
          </cell>
          <cell r="N10">
            <v>0.48869898097496539</v>
          </cell>
          <cell r="U10">
            <v>0</v>
          </cell>
        </row>
        <row r="11">
          <cell r="B11" t="str">
            <v>CTR_868</v>
          </cell>
          <cell r="N11">
            <v>0</v>
          </cell>
          <cell r="U11">
            <v>57.190300999049718</v>
          </cell>
        </row>
        <row r="12">
          <cell r="B12" t="str">
            <v>LIT_736</v>
          </cell>
          <cell r="N12">
            <v>0</v>
          </cell>
          <cell r="U12">
            <v>45.674422785525309</v>
          </cell>
        </row>
        <row r="13">
          <cell r="B13" t="str">
            <v>LIT_647</v>
          </cell>
          <cell r="N13">
            <v>4.7377815445463192</v>
          </cell>
          <cell r="U13">
            <v>44.204366455213986</v>
          </cell>
        </row>
        <row r="14">
          <cell r="B14" t="str">
            <v>OST_227</v>
          </cell>
          <cell r="N14">
            <v>0</v>
          </cell>
          <cell r="U14">
            <v>0</v>
          </cell>
        </row>
        <row r="15">
          <cell r="B15" t="str">
            <v>CTR_590</v>
          </cell>
          <cell r="N15">
            <v>1.8355327551914351</v>
          </cell>
          <cell r="U15">
            <v>0</v>
          </cell>
        </row>
        <row r="16">
          <cell r="B16" t="str">
            <v>CTR_090</v>
          </cell>
          <cell r="N16">
            <v>0</v>
          </cell>
          <cell r="U16">
            <v>0</v>
          </cell>
        </row>
        <row r="17">
          <cell r="B17" t="str">
            <v>SUO_054</v>
          </cell>
          <cell r="N17">
            <v>15.034739165546627</v>
          </cell>
          <cell r="U17">
            <v>14.887492758958203</v>
          </cell>
        </row>
        <row r="18">
          <cell r="B18" t="str">
            <v>CTR_667</v>
          </cell>
          <cell r="N18">
            <v>36.982586542934037</v>
          </cell>
          <cell r="U18">
            <v>36.982818398952162</v>
          </cell>
        </row>
        <row r="19">
          <cell r="B19" t="str">
            <v>CTR_258</v>
          </cell>
          <cell r="N19">
            <v>44.11613632277782</v>
          </cell>
          <cell r="U19">
            <v>0</v>
          </cell>
        </row>
        <row r="20">
          <cell r="B20" t="str">
            <v>CTR_669</v>
          </cell>
          <cell r="N20">
            <v>18.696708785987624</v>
          </cell>
          <cell r="U20">
            <v>0</v>
          </cell>
        </row>
        <row r="21">
          <cell r="B21" t="str">
            <v>LIT_162</v>
          </cell>
          <cell r="N21">
            <v>8.6845290698893322E-17</v>
          </cell>
          <cell r="U21">
            <v>21.480621830706585</v>
          </cell>
        </row>
        <row r="22">
          <cell r="B22" t="str">
            <v>CTR_832</v>
          </cell>
          <cell r="N22">
            <v>0.16593756866505202</v>
          </cell>
          <cell r="U22">
            <v>0.79301892230469162</v>
          </cell>
        </row>
        <row r="23">
          <cell r="B23" t="str">
            <v>LIT_236</v>
          </cell>
          <cell r="N23">
            <v>0</v>
          </cell>
          <cell r="U23">
            <v>19.523685697408634</v>
          </cell>
        </row>
        <row r="24">
          <cell r="B24" t="str">
            <v>CTR_940</v>
          </cell>
          <cell r="N24">
            <v>0</v>
          </cell>
          <cell r="U24">
            <v>0</v>
          </cell>
        </row>
        <row r="25">
          <cell r="B25" t="str">
            <v>EXN_356</v>
          </cell>
          <cell r="N25">
            <v>0</v>
          </cell>
          <cell r="U25">
            <v>5.3505234952187721E-4</v>
          </cell>
        </row>
        <row r="26">
          <cell r="B26" t="str">
            <v>EXN_250</v>
          </cell>
          <cell r="N26">
            <v>0</v>
          </cell>
          <cell r="U26">
            <v>8.0257852428281603E-4</v>
          </cell>
        </row>
        <row r="27">
          <cell r="B27" t="str">
            <v>LIT_728</v>
          </cell>
          <cell r="N27">
            <v>2.1584190130495671</v>
          </cell>
          <cell r="U27">
            <v>0</v>
          </cell>
        </row>
        <row r="28">
          <cell r="B28" t="str">
            <v>CTR_718</v>
          </cell>
          <cell r="N28">
            <v>0</v>
          </cell>
          <cell r="U28">
            <v>13.868556899607057</v>
          </cell>
        </row>
        <row r="29">
          <cell r="B29" t="str">
            <v>CTR_168</v>
          </cell>
          <cell r="N29">
            <v>3.9711050329164195</v>
          </cell>
          <cell r="U29">
            <v>0</v>
          </cell>
        </row>
        <row r="30">
          <cell r="B30" t="str">
            <v>CTR_622</v>
          </cell>
          <cell r="N30">
            <v>0.30510468477569153</v>
          </cell>
          <cell r="U30">
            <v>0</v>
          </cell>
        </row>
        <row r="31">
          <cell r="B31" t="str">
            <v>CTR_659</v>
          </cell>
          <cell r="N31">
            <v>0.29490301997814156</v>
          </cell>
          <cell r="U31">
            <v>0</v>
          </cell>
        </row>
        <row r="32">
          <cell r="B32" t="str">
            <v>LIT_613</v>
          </cell>
          <cell r="N32">
            <v>13.868556899607057</v>
          </cell>
          <cell r="U32">
            <v>22.973542731420842</v>
          </cell>
        </row>
        <row r="33">
          <cell r="B33" t="str">
            <v>CTR_327</v>
          </cell>
          <cell r="N33">
            <v>0</v>
          </cell>
          <cell r="U33">
            <v>0</v>
          </cell>
        </row>
        <row r="34">
          <cell r="B34" t="str">
            <v>LIT_761</v>
          </cell>
          <cell r="N34">
            <v>0</v>
          </cell>
          <cell r="U34">
            <v>15.617054472609599</v>
          </cell>
        </row>
        <row r="35">
          <cell r="B35" t="str">
            <v>CTR_651</v>
          </cell>
          <cell r="N35">
            <v>11.248994101582898</v>
          </cell>
          <cell r="U35">
            <v>0</v>
          </cell>
        </row>
        <row r="36">
          <cell r="B36" t="str">
            <v>CTR_739</v>
          </cell>
          <cell r="N36">
            <v>0</v>
          </cell>
          <cell r="U36">
            <v>0.15596775988562669</v>
          </cell>
        </row>
        <row r="37">
          <cell r="B37" t="str">
            <v>LIT_183</v>
          </cell>
          <cell r="N37">
            <v>0</v>
          </cell>
          <cell r="U37">
            <v>19.157995251588744</v>
          </cell>
        </row>
        <row r="38">
          <cell r="B38" t="str">
            <v>OST_307</v>
          </cell>
          <cell r="N38">
            <v>0</v>
          </cell>
          <cell r="U38">
            <v>0</v>
          </cell>
        </row>
        <row r="39">
          <cell r="B39" t="str">
            <v>SUO_195</v>
          </cell>
          <cell r="N39">
            <v>23.114261499345094</v>
          </cell>
          <cell r="U39">
            <v>23.114261499345094</v>
          </cell>
        </row>
        <row r="40">
          <cell r="B40" t="str">
            <v>OST_406</v>
          </cell>
          <cell r="N40">
            <v>23.113993973170334</v>
          </cell>
          <cell r="U40">
            <v>23.114261499345094</v>
          </cell>
        </row>
        <row r="41">
          <cell r="B41" t="str">
            <v>EST_005</v>
          </cell>
          <cell r="N41">
            <v>0.88581483479010259</v>
          </cell>
          <cell r="U41">
            <v>0</v>
          </cell>
        </row>
        <row r="42">
          <cell r="B42" t="str">
            <v>LIT_587</v>
          </cell>
          <cell r="N42">
            <v>0</v>
          </cell>
          <cell r="U42">
            <v>13.665183501553791</v>
          </cell>
        </row>
        <row r="43">
          <cell r="B43" t="str">
            <v>CTR_096</v>
          </cell>
          <cell r="N43">
            <v>0</v>
          </cell>
          <cell r="U43">
            <v>0</v>
          </cell>
        </row>
        <row r="44">
          <cell r="B44" t="str">
            <v>CTR_259</v>
          </cell>
          <cell r="N44">
            <v>0</v>
          </cell>
          <cell r="U44">
            <v>8.5501187102812803</v>
          </cell>
        </row>
        <row r="45">
          <cell r="B45" t="str">
            <v>CTR_130</v>
          </cell>
          <cell r="N45">
            <v>0</v>
          </cell>
          <cell r="U45">
            <v>0</v>
          </cell>
        </row>
        <row r="46">
          <cell r="B46" t="str">
            <v>LIT_585</v>
          </cell>
          <cell r="N46">
            <v>12.581791669163577</v>
          </cell>
          <cell r="U46">
            <v>0.54127679185464939</v>
          </cell>
        </row>
        <row r="47">
          <cell r="B47" t="str">
            <v>CTR_750</v>
          </cell>
          <cell r="N47">
            <v>1.9190544269517974E-2</v>
          </cell>
          <cell r="U47">
            <v>0</v>
          </cell>
        </row>
        <row r="48">
          <cell r="B48" t="str">
            <v>LIT_718</v>
          </cell>
          <cell r="N48">
            <v>13.739930314782001</v>
          </cell>
          <cell r="U48">
            <v>4.120723504921056</v>
          </cell>
        </row>
        <row r="49">
          <cell r="B49" t="str">
            <v>CTR_719</v>
          </cell>
          <cell r="N49">
            <v>1.9613592327206624</v>
          </cell>
          <cell r="U49">
            <v>0</v>
          </cell>
        </row>
        <row r="50">
          <cell r="B50" t="str">
            <v>CTR_462</v>
          </cell>
          <cell r="N50">
            <v>6.0559186777500971</v>
          </cell>
          <cell r="U50">
            <v>0</v>
          </cell>
        </row>
        <row r="51">
          <cell r="B51" t="str">
            <v>LIT_644</v>
          </cell>
          <cell r="N51">
            <v>0</v>
          </cell>
          <cell r="U51">
            <v>0</v>
          </cell>
        </row>
        <row r="52">
          <cell r="B52" t="str">
            <v>NRO_065</v>
          </cell>
          <cell r="N52">
            <v>0.82451567061321285</v>
          </cell>
          <cell r="U52">
            <v>0</v>
          </cell>
        </row>
        <row r="53">
          <cell r="B53" t="str">
            <v>CTR_149</v>
          </cell>
          <cell r="N53">
            <v>0</v>
          </cell>
          <cell r="U53">
            <v>0</v>
          </cell>
        </row>
        <row r="54">
          <cell r="B54" t="str">
            <v>EXN_225</v>
          </cell>
          <cell r="N54">
            <v>18.490713631421698</v>
          </cell>
          <cell r="U54">
            <v>18.490553115716843</v>
          </cell>
        </row>
        <row r="55">
          <cell r="B55" t="str">
            <v>CTR_188</v>
          </cell>
          <cell r="N55">
            <v>4.1798467895432223</v>
          </cell>
          <cell r="U55">
            <v>0</v>
          </cell>
        </row>
        <row r="56">
          <cell r="B56" t="str">
            <v>SUO_245</v>
          </cell>
          <cell r="N56">
            <v>0</v>
          </cell>
          <cell r="U56">
            <v>2.2600254542237748</v>
          </cell>
        </row>
        <row r="57">
          <cell r="B57" t="str">
            <v>OST_135</v>
          </cell>
          <cell r="N57">
            <v>0</v>
          </cell>
          <cell r="U57">
            <v>0</v>
          </cell>
        </row>
        <row r="58">
          <cell r="B58" t="str">
            <v>OST_084</v>
          </cell>
          <cell r="N58">
            <v>0</v>
          </cell>
          <cell r="U58">
            <v>18.491141673301318</v>
          </cell>
        </row>
        <row r="59">
          <cell r="B59" t="str">
            <v>ADM_132</v>
          </cell>
          <cell r="N59">
            <v>0</v>
          </cell>
          <cell r="U59">
            <v>0</v>
          </cell>
        </row>
        <row r="60">
          <cell r="B60" t="str">
            <v>OST_075</v>
          </cell>
          <cell r="N60">
            <v>0</v>
          </cell>
          <cell r="U60">
            <v>0</v>
          </cell>
        </row>
        <row r="61">
          <cell r="B61" t="str">
            <v>NRO_119</v>
          </cell>
          <cell r="N61">
            <v>0</v>
          </cell>
          <cell r="U61">
            <v>0</v>
          </cell>
        </row>
        <row r="62">
          <cell r="B62" t="str">
            <v>CTR_425</v>
          </cell>
          <cell r="N62">
            <v>0</v>
          </cell>
          <cell r="U62">
            <v>0</v>
          </cell>
        </row>
        <row r="63">
          <cell r="B63" t="str">
            <v>LIT_411</v>
          </cell>
          <cell r="N63">
            <v>0</v>
          </cell>
          <cell r="U63">
            <v>0.81458153199042371</v>
          </cell>
        </row>
        <row r="64">
          <cell r="B64" t="str">
            <v>CTR_725</v>
          </cell>
          <cell r="N64">
            <v>0</v>
          </cell>
          <cell r="U64">
            <v>0</v>
          </cell>
        </row>
        <row r="65">
          <cell r="B65" t="str">
            <v>CTR_726</v>
          </cell>
          <cell r="N65">
            <v>1.5611222401999816</v>
          </cell>
          <cell r="U65">
            <v>4.6657634983006719</v>
          </cell>
        </row>
        <row r="66">
          <cell r="B66" t="str">
            <v>NRO_131</v>
          </cell>
          <cell r="N66">
            <v>0</v>
          </cell>
          <cell r="U66">
            <v>0</v>
          </cell>
        </row>
        <row r="67">
          <cell r="B67" t="str">
            <v>NRO_124</v>
          </cell>
          <cell r="N67">
            <v>0</v>
          </cell>
          <cell r="U67">
            <v>4.0182431449092976E-2</v>
          </cell>
        </row>
        <row r="68">
          <cell r="B68" t="str">
            <v>NRO_126</v>
          </cell>
          <cell r="N68">
            <v>0</v>
          </cell>
          <cell r="U68">
            <v>0</v>
          </cell>
        </row>
        <row r="69">
          <cell r="B69" t="str">
            <v>NRO_128</v>
          </cell>
          <cell r="N69">
            <v>0</v>
          </cell>
          <cell r="U69">
            <v>0</v>
          </cell>
        </row>
        <row r="70">
          <cell r="B70" t="str">
            <v>NRO_226</v>
          </cell>
          <cell r="N70">
            <v>0</v>
          </cell>
          <cell r="U70">
            <v>0</v>
          </cell>
        </row>
        <row r="71">
          <cell r="B71" t="str">
            <v>NRO_127</v>
          </cell>
          <cell r="N71">
            <v>0</v>
          </cell>
          <cell r="U71">
            <v>0</v>
          </cell>
        </row>
        <row r="72">
          <cell r="B72" t="str">
            <v>NRO_064</v>
          </cell>
          <cell r="N72">
            <v>0</v>
          </cell>
          <cell r="U72">
            <v>0</v>
          </cell>
        </row>
        <row r="73">
          <cell r="B73" t="str">
            <v>LIT_670</v>
          </cell>
          <cell r="N73">
            <v>4.062527644371392</v>
          </cell>
          <cell r="U73">
            <v>0</v>
          </cell>
        </row>
        <row r="74">
          <cell r="B74" t="str">
            <v>CTR_746</v>
          </cell>
          <cell r="N74">
            <v>0</v>
          </cell>
          <cell r="U74">
            <v>0</v>
          </cell>
        </row>
        <row r="75">
          <cell r="B75" t="str">
            <v>SUD_090</v>
          </cell>
          <cell r="N75">
            <v>0</v>
          </cell>
          <cell r="U75">
            <v>9.2207354900940407E-3</v>
          </cell>
        </row>
        <row r="76">
          <cell r="B76" t="str">
            <v>CTR_598</v>
          </cell>
          <cell r="N76">
            <v>17.503042664360944</v>
          </cell>
          <cell r="U76">
            <v>0.23117828515008551</v>
          </cell>
        </row>
        <row r="77">
          <cell r="B77" t="str">
            <v>EST_018</v>
          </cell>
          <cell r="N77">
            <v>5.3505234952235873E-5</v>
          </cell>
          <cell r="U77">
            <v>1.6051570485673655E-4</v>
          </cell>
        </row>
        <row r="78">
          <cell r="B78" t="str">
            <v>NRO_234</v>
          </cell>
          <cell r="N78">
            <v>13.865881637859449</v>
          </cell>
          <cell r="U78">
            <v>13.865988648329351</v>
          </cell>
        </row>
        <row r="79">
          <cell r="B79" t="str">
            <v>NRO_110</v>
          </cell>
          <cell r="N79">
            <v>1.6372601895369456E-2</v>
          </cell>
          <cell r="U79">
            <v>13.865988648329351</v>
          </cell>
        </row>
        <row r="80">
          <cell r="B80" t="str">
            <v>LIT_582</v>
          </cell>
          <cell r="N80">
            <v>0</v>
          </cell>
          <cell r="U80">
            <v>0</v>
          </cell>
        </row>
        <row r="81">
          <cell r="B81" t="str">
            <v>LIT_856</v>
          </cell>
          <cell r="N81">
            <v>22.33279970779008</v>
          </cell>
          <cell r="U81">
            <v>0</v>
          </cell>
        </row>
        <row r="82">
          <cell r="B82" t="str">
            <v>SUO_191</v>
          </cell>
          <cell r="N82">
            <v>0</v>
          </cell>
          <cell r="U82">
            <v>0</v>
          </cell>
        </row>
        <row r="83">
          <cell r="B83" t="str">
            <v>CTR_321</v>
          </cell>
          <cell r="N83">
            <v>0</v>
          </cell>
          <cell r="U83">
            <v>13.868556899607057</v>
          </cell>
        </row>
        <row r="84">
          <cell r="B84" t="str">
            <v>SUO_214</v>
          </cell>
          <cell r="N84">
            <v>13.868289373432297</v>
          </cell>
          <cell r="U84">
            <v>13.868556899607057</v>
          </cell>
        </row>
        <row r="85">
          <cell r="B85" t="str">
            <v>EST_106</v>
          </cell>
          <cell r="N85">
            <v>0.17155561833503113</v>
          </cell>
          <cell r="U85">
            <v>0</v>
          </cell>
        </row>
        <row r="86">
          <cell r="B86" t="str">
            <v>EXN_021</v>
          </cell>
          <cell r="N86">
            <v>1.3733010304394829E-2</v>
          </cell>
          <cell r="U86">
            <v>1.6053428521365782E-3</v>
          </cell>
        </row>
        <row r="87">
          <cell r="B87" t="str">
            <v>CTR_647</v>
          </cell>
          <cell r="N87">
            <v>0</v>
          </cell>
          <cell r="U87">
            <v>0</v>
          </cell>
        </row>
        <row r="88">
          <cell r="B88" t="str">
            <v>SUO_061</v>
          </cell>
          <cell r="N88">
            <v>2.5551424951417232</v>
          </cell>
          <cell r="U88">
            <v>0</v>
          </cell>
        </row>
        <row r="89">
          <cell r="B89" t="str">
            <v>OST_233</v>
          </cell>
          <cell r="N89">
            <v>0</v>
          </cell>
          <cell r="U89">
            <v>0</v>
          </cell>
        </row>
        <row r="90">
          <cell r="B90" t="str">
            <v>LIT_217</v>
          </cell>
          <cell r="N90">
            <v>7.0801158852048749</v>
          </cell>
          <cell r="U90">
            <v>1.3232379656025544</v>
          </cell>
        </row>
        <row r="91">
          <cell r="B91" t="str">
            <v>CTR_831</v>
          </cell>
          <cell r="N91">
            <v>0</v>
          </cell>
          <cell r="U91">
            <v>0</v>
          </cell>
        </row>
        <row r="92">
          <cell r="B92" t="str">
            <v>LIT_371</v>
          </cell>
          <cell r="N92">
            <v>0</v>
          </cell>
          <cell r="U92">
            <v>0</v>
          </cell>
        </row>
        <row r="93">
          <cell r="B93" t="str">
            <v>CTR_748</v>
          </cell>
          <cell r="N93">
            <v>0</v>
          </cell>
          <cell r="U93">
            <v>0</v>
          </cell>
        </row>
        <row r="94">
          <cell r="B94" t="str">
            <v>LIT_539</v>
          </cell>
          <cell r="N94">
            <v>0</v>
          </cell>
          <cell r="U94">
            <v>49.477307359752089</v>
          </cell>
        </row>
        <row r="95">
          <cell r="B95" t="str">
            <v>CTR_170</v>
          </cell>
          <cell r="N95">
            <v>12.326714379068182</v>
          </cell>
          <cell r="U95">
            <v>12.326964070164625</v>
          </cell>
        </row>
        <row r="96">
          <cell r="B96" t="str">
            <v>CTR_763</v>
          </cell>
          <cell r="N96">
            <v>0</v>
          </cell>
          <cell r="U96">
            <v>0</v>
          </cell>
        </row>
        <row r="97">
          <cell r="B97" t="str">
            <v>LIT_654</v>
          </cell>
          <cell r="N97">
            <v>7.0809184637291578</v>
          </cell>
          <cell r="U97">
            <v>6.0577378557384733</v>
          </cell>
        </row>
        <row r="98">
          <cell r="B98" t="str">
            <v>CTR_342</v>
          </cell>
          <cell r="N98">
            <v>0</v>
          </cell>
          <cell r="U98">
            <v>0</v>
          </cell>
        </row>
        <row r="99">
          <cell r="B99" t="str">
            <v>LIT_123</v>
          </cell>
          <cell r="N99">
            <v>0.94071120585104717</v>
          </cell>
          <cell r="U99">
            <v>4.0646143485345843E-2</v>
          </cell>
        </row>
        <row r="100">
          <cell r="B100" t="str">
            <v>LIT_616</v>
          </cell>
          <cell r="N100">
            <v>4.9860458347244689</v>
          </cell>
          <cell r="U100">
            <v>37.36538082886031</v>
          </cell>
        </row>
        <row r="101">
          <cell r="B101" t="str">
            <v>CTR_621</v>
          </cell>
          <cell r="N101">
            <v>0</v>
          </cell>
          <cell r="U101">
            <v>0</v>
          </cell>
        </row>
        <row r="102">
          <cell r="B102" t="str">
            <v>CTR_712</v>
          </cell>
          <cell r="N102">
            <v>0</v>
          </cell>
          <cell r="U102">
            <v>0</v>
          </cell>
        </row>
        <row r="103">
          <cell r="B103" t="str">
            <v>SUO_225</v>
          </cell>
          <cell r="N103">
            <v>0</v>
          </cell>
          <cell r="U103">
            <v>17.373559995776656</v>
          </cell>
        </row>
        <row r="104">
          <cell r="B104" t="str">
            <v>EXN_194</v>
          </cell>
          <cell r="N104">
            <v>0</v>
          </cell>
          <cell r="U104">
            <v>2.676456697856652</v>
          </cell>
        </row>
        <row r="105">
          <cell r="B105" t="str">
            <v>CTR_449</v>
          </cell>
          <cell r="N105">
            <v>0</v>
          </cell>
          <cell r="U105">
            <v>56.225548107626857</v>
          </cell>
        </row>
        <row r="106">
          <cell r="B106" t="str">
            <v>EXN_236</v>
          </cell>
          <cell r="N106">
            <v>0.45327851543661701</v>
          </cell>
          <cell r="U106">
            <v>0</v>
          </cell>
        </row>
        <row r="107">
          <cell r="B107" t="str">
            <v>SUO_219</v>
          </cell>
          <cell r="N107">
            <v>0.88041080605993172</v>
          </cell>
          <cell r="U107">
            <v>0</v>
          </cell>
        </row>
        <row r="108">
          <cell r="B108" t="str">
            <v>SUO_171</v>
          </cell>
          <cell r="N108">
            <v>13.868556899607057</v>
          </cell>
          <cell r="U108">
            <v>0</v>
          </cell>
        </row>
        <row r="109">
          <cell r="B109" t="str">
            <v>LIT_618</v>
          </cell>
          <cell r="N109">
            <v>38.278697354415847</v>
          </cell>
          <cell r="U109">
            <v>0</v>
          </cell>
        </row>
        <row r="110">
          <cell r="B110" t="str">
            <v>OST_019</v>
          </cell>
          <cell r="N110">
            <v>2.8767981325959601E-2</v>
          </cell>
          <cell r="U110">
            <v>0</v>
          </cell>
        </row>
        <row r="111">
          <cell r="B111" t="str">
            <v>EST_152</v>
          </cell>
          <cell r="N111">
            <v>9.4103402076859215</v>
          </cell>
          <cell r="U111">
            <v>0</v>
          </cell>
        </row>
        <row r="112">
          <cell r="B112" t="str">
            <v>EXN_174</v>
          </cell>
          <cell r="N112">
            <v>13.994543892841142</v>
          </cell>
          <cell r="U112">
            <v>23.113405415585859</v>
          </cell>
        </row>
        <row r="113">
          <cell r="B113" t="str">
            <v>LIT_169</v>
          </cell>
          <cell r="N113">
            <v>0.12101100638353045</v>
          </cell>
          <cell r="U113">
            <v>0.86389552353802224</v>
          </cell>
        </row>
        <row r="114">
          <cell r="B114" t="str">
            <v>CTR_564</v>
          </cell>
          <cell r="N114">
            <v>9.7361692534663466E-2</v>
          </cell>
          <cell r="U114">
            <v>0</v>
          </cell>
        </row>
        <row r="115">
          <cell r="B115" t="str">
            <v>EXN_133</v>
          </cell>
          <cell r="N115">
            <v>9.2450090316836597</v>
          </cell>
          <cell r="U115">
            <v>9.2448485159788039</v>
          </cell>
        </row>
        <row r="116">
          <cell r="B116" t="str">
            <v>EXN_227</v>
          </cell>
          <cell r="N116">
            <v>9.2450090316836597</v>
          </cell>
          <cell r="U116">
            <v>9.2448485159788039</v>
          </cell>
        </row>
        <row r="117">
          <cell r="B117" t="str">
            <v>SUO_096</v>
          </cell>
          <cell r="N117">
            <v>0.52709790459231853</v>
          </cell>
          <cell r="U117">
            <v>0</v>
          </cell>
        </row>
        <row r="118">
          <cell r="B118" t="str">
            <v>CTR_303</v>
          </cell>
          <cell r="N118">
            <v>0</v>
          </cell>
          <cell r="U118">
            <v>4.6228522998690194</v>
          </cell>
        </row>
        <row r="119">
          <cell r="B119" t="str">
            <v>NRO_073</v>
          </cell>
          <cell r="N119">
            <v>9.2443669688642345</v>
          </cell>
          <cell r="U119">
            <v>9.2444204740991864</v>
          </cell>
        </row>
        <row r="120">
          <cell r="B120" t="str">
            <v>SUO_016</v>
          </cell>
          <cell r="N120">
            <v>9.2443669688642345</v>
          </cell>
          <cell r="U120">
            <v>9.2444204740991864</v>
          </cell>
        </row>
        <row r="121">
          <cell r="B121" t="str">
            <v>NRO_079</v>
          </cell>
          <cell r="N121">
            <v>2.2360372738868768</v>
          </cell>
          <cell r="U121">
            <v>0</v>
          </cell>
        </row>
        <row r="122">
          <cell r="B122" t="str">
            <v>NRO_047</v>
          </cell>
          <cell r="N122">
            <v>2.2278331378608747</v>
          </cell>
          <cell r="U122">
            <v>0</v>
          </cell>
        </row>
        <row r="123">
          <cell r="B123" t="str">
            <v>NRO_085</v>
          </cell>
          <cell r="N123">
            <v>9.2443669688642345</v>
          </cell>
          <cell r="U123">
            <v>9.2444204740991864</v>
          </cell>
        </row>
        <row r="124">
          <cell r="B124" t="str">
            <v>NRO_089</v>
          </cell>
          <cell r="N124">
            <v>9.2443669688642345</v>
          </cell>
          <cell r="U124">
            <v>9.2444204740991864</v>
          </cell>
        </row>
        <row r="125">
          <cell r="B125" t="str">
            <v>SUO_133</v>
          </cell>
          <cell r="N125">
            <v>9.2443669688642345</v>
          </cell>
          <cell r="U125">
            <v>9.2444204740991864</v>
          </cell>
        </row>
        <row r="126">
          <cell r="B126" t="str">
            <v>NRD_036</v>
          </cell>
          <cell r="N126">
            <v>0</v>
          </cell>
          <cell r="U126">
            <v>0</v>
          </cell>
        </row>
        <row r="127">
          <cell r="B127" t="str">
            <v>NRO_012</v>
          </cell>
          <cell r="N127">
            <v>0.49718847825404583</v>
          </cell>
          <cell r="U127">
            <v>4.6228522998690194</v>
          </cell>
        </row>
        <row r="128">
          <cell r="B128" t="str">
            <v>NRD_110</v>
          </cell>
          <cell r="N128">
            <v>13.868556899607057</v>
          </cell>
          <cell r="U128">
            <v>9.2457045997380387</v>
          </cell>
        </row>
        <row r="129">
          <cell r="B129" t="str">
            <v>LIT_780</v>
          </cell>
          <cell r="N129">
            <v>9.2457045997380387</v>
          </cell>
          <cell r="U129">
            <v>20.494698701320942</v>
          </cell>
        </row>
        <row r="130">
          <cell r="B130" t="str">
            <v>EST_087</v>
          </cell>
          <cell r="N130">
            <v>0</v>
          </cell>
          <cell r="U130">
            <v>9.2457045997380387</v>
          </cell>
        </row>
        <row r="131">
          <cell r="B131" t="str">
            <v>CTR_020</v>
          </cell>
          <cell r="N131">
            <v>0.21662486124309077</v>
          </cell>
          <cell r="U131">
            <v>1.8646396030054249</v>
          </cell>
        </row>
        <row r="132">
          <cell r="B132" t="str">
            <v>EST_013</v>
          </cell>
          <cell r="N132">
            <v>6.081369334509021</v>
          </cell>
          <cell r="U132">
            <v>4.6275072553098591</v>
          </cell>
        </row>
        <row r="133">
          <cell r="B133" t="str">
            <v>NRO_046</v>
          </cell>
          <cell r="N133">
            <v>11.769136325631434</v>
          </cell>
          <cell r="U133">
            <v>13.85325440241073</v>
          </cell>
        </row>
        <row r="134">
          <cell r="B134" t="str">
            <v>CTR_1050</v>
          </cell>
          <cell r="N134">
            <v>4.3927797895746482E-2</v>
          </cell>
          <cell r="U134">
            <v>0</v>
          </cell>
        </row>
        <row r="135">
          <cell r="B135" t="str">
            <v>CTR_604</v>
          </cell>
          <cell r="N135">
            <v>0</v>
          </cell>
          <cell r="U135">
            <v>0</v>
          </cell>
        </row>
        <row r="136">
          <cell r="B136" t="str">
            <v>OST_342</v>
          </cell>
          <cell r="N136">
            <v>5.7972565369129043</v>
          </cell>
          <cell r="U136">
            <v>1.6651007467903993</v>
          </cell>
        </row>
        <row r="137">
          <cell r="B137" t="str">
            <v>LIT_753</v>
          </cell>
          <cell r="N137">
            <v>28.081116789800049</v>
          </cell>
          <cell r="U137">
            <v>32.698582896017214</v>
          </cell>
        </row>
        <row r="138">
          <cell r="B138" t="str">
            <v>CTR_079</v>
          </cell>
          <cell r="N138">
            <v>0</v>
          </cell>
          <cell r="U138">
            <v>0.77648580470446582</v>
          </cell>
        </row>
        <row r="139">
          <cell r="B139" t="str">
            <v>LIT_325</v>
          </cell>
          <cell r="N139">
            <v>0</v>
          </cell>
          <cell r="U139">
            <v>0</v>
          </cell>
        </row>
        <row r="140">
          <cell r="B140" t="str">
            <v>NRD_149</v>
          </cell>
          <cell r="N140">
            <v>4.3884101953868502</v>
          </cell>
          <cell r="U140">
            <v>6.1638030664920258</v>
          </cell>
        </row>
        <row r="141">
          <cell r="B141" t="str">
            <v>NRO_013</v>
          </cell>
          <cell r="N141">
            <v>1.9939617558848578E-2</v>
          </cell>
          <cell r="U141">
            <v>2.6812912696673381</v>
          </cell>
        </row>
        <row r="142">
          <cell r="B142" t="str">
            <v>LIT_036</v>
          </cell>
          <cell r="N142">
            <v>0</v>
          </cell>
          <cell r="U142">
            <v>0</v>
          </cell>
        </row>
        <row r="143">
          <cell r="B143" t="str">
            <v>LIT_653</v>
          </cell>
          <cell r="N143">
            <v>0</v>
          </cell>
          <cell r="U143">
            <v>58.592120319718745</v>
          </cell>
        </row>
        <row r="144">
          <cell r="B144" t="str">
            <v>NRO_043</v>
          </cell>
          <cell r="N144">
            <v>3.8309748225766486E-2</v>
          </cell>
          <cell r="U144">
            <v>2.9555935086022149</v>
          </cell>
        </row>
        <row r="145">
          <cell r="B145" t="str">
            <v>CTR_837</v>
          </cell>
          <cell r="N145">
            <v>11.953515365276671</v>
          </cell>
          <cell r="U145">
            <v>0</v>
          </cell>
        </row>
        <row r="146">
          <cell r="B146" t="str">
            <v>CTR_747</v>
          </cell>
          <cell r="N146">
            <v>0</v>
          </cell>
          <cell r="U146">
            <v>0</v>
          </cell>
        </row>
        <row r="147">
          <cell r="B147" t="str">
            <v>SUO_170</v>
          </cell>
          <cell r="N147">
            <v>10.0192119463635</v>
          </cell>
          <cell r="U147">
            <v>6.4626298036999943</v>
          </cell>
        </row>
        <row r="148">
          <cell r="B148" t="str">
            <v>EXN_034</v>
          </cell>
          <cell r="N148">
            <v>6.8665051521974146E-3</v>
          </cell>
          <cell r="U148">
            <v>1.2485999961063415E-3</v>
          </cell>
        </row>
        <row r="149">
          <cell r="B149" t="str">
            <v>EXN_807</v>
          </cell>
          <cell r="N149">
            <v>7.9633624687172805E-2</v>
          </cell>
          <cell r="U149">
            <v>0</v>
          </cell>
        </row>
        <row r="150">
          <cell r="B150" t="str">
            <v>EXN_275</v>
          </cell>
          <cell r="N150">
            <v>3.567015663479283E-3</v>
          </cell>
          <cell r="U150">
            <v>0</v>
          </cell>
        </row>
        <row r="151">
          <cell r="B151" t="str">
            <v>CTR_075</v>
          </cell>
          <cell r="N151">
            <v>9.2457045997380387</v>
          </cell>
          <cell r="U151">
            <v>9.2457045997380387</v>
          </cell>
        </row>
        <row r="152">
          <cell r="B152" t="str">
            <v>CTR_758</v>
          </cell>
          <cell r="N152">
            <v>16.822081539124444</v>
          </cell>
          <cell r="U152">
            <v>9.2457045997380387</v>
          </cell>
        </row>
        <row r="153">
          <cell r="B153" t="str">
            <v>LIT_841</v>
          </cell>
          <cell r="N153">
            <v>0.49030413802353123</v>
          </cell>
          <cell r="U153">
            <v>0</v>
          </cell>
        </row>
        <row r="154">
          <cell r="B154" t="str">
            <v>ADM_068</v>
          </cell>
          <cell r="N154">
            <v>0.6900605611350713</v>
          </cell>
          <cell r="U154">
            <v>0.24710430399308453</v>
          </cell>
        </row>
        <row r="155">
          <cell r="B155" t="str">
            <v>LIT_682</v>
          </cell>
          <cell r="N155">
            <v>0</v>
          </cell>
          <cell r="U155">
            <v>0</v>
          </cell>
        </row>
        <row r="156">
          <cell r="B156" t="str">
            <v>LIT_248</v>
          </cell>
          <cell r="N156">
            <v>0</v>
          </cell>
          <cell r="U156">
            <v>0</v>
          </cell>
        </row>
        <row r="157">
          <cell r="B157" t="str">
            <v>CTR_776</v>
          </cell>
          <cell r="N157">
            <v>23.575244768614827</v>
          </cell>
          <cell r="U157">
            <v>1.5381149891705399</v>
          </cell>
        </row>
        <row r="158">
          <cell r="B158" t="str">
            <v>EXN_246</v>
          </cell>
          <cell r="N158">
            <v>7.6512307630845271</v>
          </cell>
          <cell r="U158">
            <v>11.59048234612608</v>
          </cell>
        </row>
        <row r="159">
          <cell r="B159" t="str">
            <v>LIT_116</v>
          </cell>
          <cell r="N159">
            <v>0</v>
          </cell>
          <cell r="U159">
            <v>0.40915453167937932</v>
          </cell>
        </row>
        <row r="160">
          <cell r="B160" t="str">
            <v>CTR_594</v>
          </cell>
          <cell r="N160">
            <v>10.690613469621868</v>
          </cell>
          <cell r="U160">
            <v>0</v>
          </cell>
        </row>
        <row r="161">
          <cell r="B161" t="str">
            <v>ADM_024</v>
          </cell>
          <cell r="N161">
            <v>9.7041969660398504</v>
          </cell>
          <cell r="U161">
            <v>13.362161504254907</v>
          </cell>
        </row>
        <row r="162">
          <cell r="B162" t="str">
            <v>CTR_068</v>
          </cell>
          <cell r="N162">
            <v>0</v>
          </cell>
          <cell r="U162">
            <v>0</v>
          </cell>
        </row>
        <row r="163">
          <cell r="B163" t="str">
            <v>CTR_197</v>
          </cell>
          <cell r="N163">
            <v>9.2457045997380387</v>
          </cell>
          <cell r="U163">
            <v>13.868556899607057</v>
          </cell>
        </row>
        <row r="164">
          <cell r="B164" t="str">
            <v>LIT_620</v>
          </cell>
          <cell r="N164">
            <v>2.040511310293267</v>
          </cell>
          <cell r="U164">
            <v>0</v>
          </cell>
        </row>
        <row r="165">
          <cell r="B165" t="str">
            <v>CTR_323</v>
          </cell>
          <cell r="N165">
            <v>9.2457045997380387</v>
          </cell>
          <cell r="U165">
            <v>9.2457045997380387</v>
          </cell>
        </row>
        <row r="166">
          <cell r="B166" t="str">
            <v>LIT_564</v>
          </cell>
          <cell r="N166">
            <v>0</v>
          </cell>
          <cell r="U166">
            <v>0</v>
          </cell>
        </row>
        <row r="167">
          <cell r="B167" t="str">
            <v>LIT_450</v>
          </cell>
          <cell r="N167">
            <v>0</v>
          </cell>
          <cell r="U167">
            <v>10.251567346682531</v>
          </cell>
        </row>
        <row r="168">
          <cell r="B168" t="str">
            <v>CTR_833</v>
          </cell>
          <cell r="N168">
            <v>32.976007539244321</v>
          </cell>
          <cell r="U168">
            <v>0</v>
          </cell>
        </row>
        <row r="169">
          <cell r="B169" t="str">
            <v>EXN_274</v>
          </cell>
          <cell r="N169">
            <v>7.4414806385682413</v>
          </cell>
          <cell r="U169">
            <v>8.4012610589574876</v>
          </cell>
        </row>
        <row r="170">
          <cell r="B170" t="str">
            <v>CTR_934</v>
          </cell>
          <cell r="N170">
            <v>0</v>
          </cell>
          <cell r="U170">
            <v>0</v>
          </cell>
        </row>
        <row r="171">
          <cell r="B171" t="str">
            <v>CTR_830</v>
          </cell>
          <cell r="N171">
            <v>0</v>
          </cell>
          <cell r="U171">
            <v>0</v>
          </cell>
        </row>
        <row r="172">
          <cell r="B172" t="str">
            <v>CTR_262</v>
          </cell>
          <cell r="N172">
            <v>6.1638030664920258</v>
          </cell>
          <cell r="U172">
            <v>6.1638030664920258</v>
          </cell>
        </row>
        <row r="173">
          <cell r="B173" t="str">
            <v>CTR_133</v>
          </cell>
          <cell r="N173">
            <v>11.310400276229693</v>
          </cell>
          <cell r="U173">
            <v>0</v>
          </cell>
        </row>
        <row r="174">
          <cell r="B174" t="str">
            <v>NRD_148</v>
          </cell>
          <cell r="N174">
            <v>0</v>
          </cell>
          <cell r="U174">
            <v>0</v>
          </cell>
        </row>
        <row r="175">
          <cell r="B175" t="str">
            <v>SUO_186</v>
          </cell>
          <cell r="N175">
            <v>15.416106645207499</v>
          </cell>
          <cell r="U175">
            <v>12.645516403991634</v>
          </cell>
        </row>
        <row r="176">
          <cell r="B176" t="str">
            <v>NRO_016</v>
          </cell>
          <cell r="N176">
            <v>0</v>
          </cell>
          <cell r="U176">
            <v>0</v>
          </cell>
        </row>
        <row r="177">
          <cell r="B177" t="str">
            <v>SUO_241</v>
          </cell>
          <cell r="N177">
            <v>0</v>
          </cell>
          <cell r="U177">
            <v>0.89086216195392554</v>
          </cell>
        </row>
        <row r="178">
          <cell r="B178" t="str">
            <v>ADM_109</v>
          </cell>
          <cell r="N178">
            <v>3.4549349400202038E-2</v>
          </cell>
          <cell r="U178">
            <v>1.7443960841108885E-2</v>
          </cell>
        </row>
        <row r="179">
          <cell r="B179" t="str">
            <v>CTR_379</v>
          </cell>
          <cell r="N179">
            <v>5.8302871019567055E-2</v>
          </cell>
          <cell r="U179">
            <v>0</v>
          </cell>
        </row>
        <row r="180">
          <cell r="B180" t="str">
            <v>LIT_091</v>
          </cell>
          <cell r="N180">
            <v>0</v>
          </cell>
          <cell r="U180">
            <v>0</v>
          </cell>
        </row>
        <row r="181">
          <cell r="B181" t="str">
            <v>NRD_140</v>
          </cell>
          <cell r="N181">
            <v>0</v>
          </cell>
          <cell r="U181">
            <v>0.47261174033267417</v>
          </cell>
        </row>
        <row r="182">
          <cell r="B182" t="str">
            <v>CTR_897</v>
          </cell>
          <cell r="N182">
            <v>7.1268437903964532</v>
          </cell>
          <cell r="U182">
            <v>0.71418787614180168</v>
          </cell>
        </row>
        <row r="183">
          <cell r="B183" t="str">
            <v>CTR_552</v>
          </cell>
          <cell r="N183">
            <v>0</v>
          </cell>
          <cell r="U183">
            <v>0</v>
          </cell>
        </row>
        <row r="184">
          <cell r="B184" t="str">
            <v>LIT_346</v>
          </cell>
          <cell r="N184">
            <v>0</v>
          </cell>
          <cell r="U184">
            <v>0</v>
          </cell>
        </row>
        <row r="185">
          <cell r="B185" t="str">
            <v>EXN_158</v>
          </cell>
          <cell r="N185">
            <v>0</v>
          </cell>
          <cell r="U185">
            <v>0</v>
          </cell>
        </row>
        <row r="186">
          <cell r="B186" t="str">
            <v>LIT_129</v>
          </cell>
          <cell r="N186">
            <v>0</v>
          </cell>
          <cell r="U186">
            <v>0</v>
          </cell>
        </row>
        <row r="187">
          <cell r="B187" t="str">
            <v>CTR_523</v>
          </cell>
          <cell r="N187">
            <v>0</v>
          </cell>
          <cell r="U187">
            <v>1.0123368803737094</v>
          </cell>
        </row>
        <row r="188">
          <cell r="B188" t="str">
            <v>EXN_229</v>
          </cell>
          <cell r="N188">
            <v>0</v>
          </cell>
          <cell r="U188">
            <v>4.9052142704169507E-3</v>
          </cell>
        </row>
        <row r="189">
          <cell r="B189" t="str">
            <v>CTR_652</v>
          </cell>
          <cell r="N189">
            <v>5.7840229088013979</v>
          </cell>
          <cell r="U189">
            <v>3.8120696395602018</v>
          </cell>
        </row>
        <row r="190">
          <cell r="B190" t="str">
            <v>NRO_129</v>
          </cell>
          <cell r="N190">
            <v>0.80418368133138152</v>
          </cell>
          <cell r="U190">
            <v>0</v>
          </cell>
        </row>
        <row r="191">
          <cell r="B191" t="str">
            <v>EXN_144</v>
          </cell>
          <cell r="N191">
            <v>1.5666332794000568</v>
          </cell>
          <cell r="U191">
            <v>0</v>
          </cell>
        </row>
        <row r="192">
          <cell r="B192" t="str">
            <v>NRO_061</v>
          </cell>
          <cell r="N192">
            <v>0</v>
          </cell>
          <cell r="U192">
            <v>0</v>
          </cell>
        </row>
        <row r="193">
          <cell r="B193" t="str">
            <v>LIT_641</v>
          </cell>
          <cell r="N193">
            <v>0</v>
          </cell>
          <cell r="U193">
            <v>0</v>
          </cell>
        </row>
        <row r="194">
          <cell r="B194" t="str">
            <v>EXN_049</v>
          </cell>
          <cell r="N194">
            <v>0.50385879754475182</v>
          </cell>
          <cell r="U194">
            <v>7.5283877541372632</v>
          </cell>
        </row>
        <row r="195">
          <cell r="B195" t="str">
            <v>CTR_947</v>
          </cell>
          <cell r="N195">
            <v>0</v>
          </cell>
          <cell r="U195">
            <v>27.675368758079284</v>
          </cell>
        </row>
        <row r="196">
          <cell r="B196" t="str">
            <v>OST_102</v>
          </cell>
          <cell r="N196">
            <v>0</v>
          </cell>
          <cell r="U196">
            <v>0</v>
          </cell>
        </row>
        <row r="197">
          <cell r="B197" t="str">
            <v>OST_186</v>
          </cell>
          <cell r="N197">
            <v>10.555708937229085</v>
          </cell>
          <cell r="U197">
            <v>4.6215681742301671</v>
          </cell>
        </row>
        <row r="198">
          <cell r="B198" t="str">
            <v>EXN_172</v>
          </cell>
          <cell r="N198">
            <v>3.0822403997340437</v>
          </cell>
          <cell r="U198">
            <v>3.0813308107398565</v>
          </cell>
        </row>
        <row r="199">
          <cell r="B199" t="str">
            <v>EXN_212</v>
          </cell>
          <cell r="N199">
            <v>2.8344398215921442</v>
          </cell>
          <cell r="U199">
            <v>0</v>
          </cell>
        </row>
        <row r="200">
          <cell r="B200" t="str">
            <v>CTR_200</v>
          </cell>
          <cell r="N200">
            <v>9.2457045997380387</v>
          </cell>
          <cell r="U200">
            <v>10.219464205711219</v>
          </cell>
        </row>
        <row r="201">
          <cell r="B201" t="str">
            <v>CTR_049</v>
          </cell>
          <cell r="N201">
            <v>9.2457045997380387</v>
          </cell>
          <cell r="U201">
            <v>9.2457045997380387</v>
          </cell>
        </row>
        <row r="202">
          <cell r="B202" t="str">
            <v>CTR_002</v>
          </cell>
          <cell r="N202">
            <v>9.2457045997380387</v>
          </cell>
          <cell r="U202">
            <v>9.2733846412866363</v>
          </cell>
        </row>
        <row r="203">
          <cell r="B203" t="str">
            <v>CTR_102</v>
          </cell>
          <cell r="N203">
            <v>0.13358473659729514</v>
          </cell>
          <cell r="U203">
            <v>9.2457045997380387</v>
          </cell>
        </row>
        <row r="204">
          <cell r="B204" t="str">
            <v>NRO_112</v>
          </cell>
          <cell r="N204">
            <v>0</v>
          </cell>
          <cell r="U204">
            <v>0</v>
          </cell>
        </row>
        <row r="205">
          <cell r="B205" t="str">
            <v>SUO_169</v>
          </cell>
          <cell r="N205">
            <v>0</v>
          </cell>
          <cell r="U205">
            <v>0</v>
          </cell>
        </row>
        <row r="206">
          <cell r="B206" t="str">
            <v>LIT_756</v>
          </cell>
          <cell r="N206">
            <v>4.6228522998690194</v>
          </cell>
          <cell r="U206">
            <v>4.6228522998690194</v>
          </cell>
        </row>
        <row r="207">
          <cell r="B207" t="str">
            <v>OST_015</v>
          </cell>
          <cell r="N207">
            <v>0</v>
          </cell>
          <cell r="U207">
            <v>0</v>
          </cell>
        </row>
        <row r="208">
          <cell r="B208" t="str">
            <v>EXN_243</v>
          </cell>
          <cell r="N208">
            <v>4.6228522998690194</v>
          </cell>
          <cell r="U208">
            <v>4.6228522998690194</v>
          </cell>
        </row>
        <row r="209">
          <cell r="B209" t="str">
            <v>ADM_026</v>
          </cell>
          <cell r="N209">
            <v>2.4344881903245415E-2</v>
          </cell>
          <cell r="U209">
            <v>0</v>
          </cell>
        </row>
        <row r="210">
          <cell r="B210" t="str">
            <v>ADM_148</v>
          </cell>
          <cell r="N210">
            <v>0</v>
          </cell>
          <cell r="U210">
            <v>0</v>
          </cell>
        </row>
        <row r="211">
          <cell r="B211" t="str">
            <v>EXN_197</v>
          </cell>
          <cell r="N211">
            <v>6.1180560906079045</v>
          </cell>
          <cell r="U211">
            <v>20.140832912425484</v>
          </cell>
        </row>
        <row r="212">
          <cell r="B212" t="str">
            <v>EXN_095</v>
          </cell>
          <cell r="N212">
            <v>10.946486994781221</v>
          </cell>
          <cell r="U212">
            <v>0.51409036433030431</v>
          </cell>
        </row>
        <row r="213">
          <cell r="B213" t="str">
            <v>LIT_610</v>
          </cell>
          <cell r="N213">
            <v>2.7158365507814581</v>
          </cell>
          <cell r="U213">
            <v>0</v>
          </cell>
        </row>
        <row r="214">
          <cell r="B214" t="str">
            <v>CTR_675</v>
          </cell>
          <cell r="N214">
            <v>4.7698490153609985</v>
          </cell>
          <cell r="U214">
            <v>9.2457045997380387</v>
          </cell>
        </row>
        <row r="215">
          <cell r="B215" t="str">
            <v>CTR_778</v>
          </cell>
          <cell r="N215">
            <v>2.6442108762587995</v>
          </cell>
          <cell r="U215">
            <v>2.0441496662700147</v>
          </cell>
        </row>
        <row r="216">
          <cell r="B216" t="str">
            <v>CTR_560</v>
          </cell>
          <cell r="N216">
            <v>1.5556468711565414</v>
          </cell>
          <cell r="U216">
            <v>0</v>
          </cell>
        </row>
        <row r="217">
          <cell r="B217" t="str">
            <v>SUO_231</v>
          </cell>
          <cell r="N217">
            <v>2.1402093980875093E-3</v>
          </cell>
          <cell r="U217">
            <v>8.0257852428281603E-4</v>
          </cell>
        </row>
        <row r="218">
          <cell r="B218" t="str">
            <v>CTR_011</v>
          </cell>
          <cell r="N218">
            <v>9.2457045997380387</v>
          </cell>
          <cell r="U218">
            <v>9.3755796400453164</v>
          </cell>
        </row>
        <row r="219">
          <cell r="B219" t="str">
            <v>LIT_825</v>
          </cell>
          <cell r="N219">
            <v>24.6521267974192</v>
          </cell>
          <cell r="U219">
            <v>20.872980712432899</v>
          </cell>
        </row>
        <row r="220">
          <cell r="B220" t="str">
            <v>CTR_473</v>
          </cell>
          <cell r="N220">
            <v>0</v>
          </cell>
          <cell r="U220">
            <v>0</v>
          </cell>
        </row>
        <row r="221">
          <cell r="B221" t="str">
            <v>CTR_771</v>
          </cell>
          <cell r="N221">
            <v>0</v>
          </cell>
          <cell r="U221">
            <v>13.868556899607057</v>
          </cell>
        </row>
        <row r="222">
          <cell r="B222" t="str">
            <v>CTR_630</v>
          </cell>
          <cell r="N222">
            <v>0</v>
          </cell>
          <cell r="U222">
            <v>0</v>
          </cell>
        </row>
        <row r="223">
          <cell r="B223" t="str">
            <v>NRD_186</v>
          </cell>
          <cell r="N223">
            <v>0.12618317909557605</v>
          </cell>
          <cell r="U223">
            <v>0.18371914174749526</v>
          </cell>
        </row>
        <row r="224">
          <cell r="B224" t="str">
            <v>CTR_711</v>
          </cell>
          <cell r="N224">
            <v>0</v>
          </cell>
          <cell r="U224">
            <v>0</v>
          </cell>
        </row>
        <row r="225">
          <cell r="B225" t="str">
            <v>NRO_255</v>
          </cell>
          <cell r="N225">
            <v>0</v>
          </cell>
          <cell r="U225">
            <v>2.0564380352307001</v>
          </cell>
        </row>
        <row r="226">
          <cell r="B226" t="str">
            <v>EXN_082</v>
          </cell>
          <cell r="N226">
            <v>2.2204672505157905</v>
          </cell>
          <cell r="U226">
            <v>6.891474261841779</v>
          </cell>
        </row>
        <row r="227">
          <cell r="B227" t="str">
            <v>CTR_177</v>
          </cell>
          <cell r="N227">
            <v>0.61004978336537108</v>
          </cell>
          <cell r="U227">
            <v>5.7859490972596754</v>
          </cell>
        </row>
        <row r="228">
          <cell r="B228" t="str">
            <v>CTR_699</v>
          </cell>
          <cell r="N228">
            <v>0.31698164493902359</v>
          </cell>
          <cell r="U228">
            <v>18.491409199476074</v>
          </cell>
        </row>
        <row r="229">
          <cell r="B229" t="str">
            <v>CTR_670</v>
          </cell>
          <cell r="N229">
            <v>0</v>
          </cell>
          <cell r="U229">
            <v>0</v>
          </cell>
        </row>
        <row r="230">
          <cell r="B230" t="str">
            <v>EXN_096</v>
          </cell>
          <cell r="N230">
            <v>1.2091469696061732</v>
          </cell>
          <cell r="U230">
            <v>0</v>
          </cell>
        </row>
        <row r="231">
          <cell r="B231" t="str">
            <v>LIT_791</v>
          </cell>
          <cell r="N231">
            <v>2.7663276574980102</v>
          </cell>
          <cell r="U231">
            <v>2.1525156021265119</v>
          </cell>
        </row>
        <row r="232">
          <cell r="B232" t="str">
            <v>CTR_872</v>
          </cell>
          <cell r="N232">
            <v>0</v>
          </cell>
          <cell r="U232">
            <v>0</v>
          </cell>
        </row>
        <row r="233">
          <cell r="B233" t="str">
            <v>LIT_695</v>
          </cell>
          <cell r="N233">
            <v>2.5835002696663842</v>
          </cell>
          <cell r="U233">
            <v>2.0240852031629442</v>
          </cell>
        </row>
        <row r="234">
          <cell r="B234" t="str">
            <v>LIT_775</v>
          </cell>
          <cell r="N234">
            <v>0</v>
          </cell>
          <cell r="U234">
            <v>0</v>
          </cell>
        </row>
        <row r="235">
          <cell r="B235" t="str">
            <v>NRD_063</v>
          </cell>
          <cell r="N235">
            <v>0</v>
          </cell>
          <cell r="U235">
            <v>0.31764274483282112</v>
          </cell>
        </row>
        <row r="236">
          <cell r="B236" t="str">
            <v>CTR_828</v>
          </cell>
          <cell r="N236">
            <v>2.0171473576975286E-2</v>
          </cell>
          <cell r="U236">
            <v>0</v>
          </cell>
        </row>
        <row r="237">
          <cell r="B237" t="str">
            <v>LIT_624</v>
          </cell>
          <cell r="N237">
            <v>0</v>
          </cell>
          <cell r="U237">
            <v>0</v>
          </cell>
        </row>
        <row r="238">
          <cell r="B238" t="str">
            <v>CTR_487</v>
          </cell>
          <cell r="N238">
            <v>0</v>
          </cell>
          <cell r="U238">
            <v>0</v>
          </cell>
        </row>
        <row r="239">
          <cell r="B239" t="str">
            <v>EXN_125</v>
          </cell>
          <cell r="N239">
            <v>4.3655634600622664</v>
          </cell>
          <cell r="U239">
            <v>4.9913417229006471</v>
          </cell>
        </row>
        <row r="240">
          <cell r="B240" t="str">
            <v>LIT_838</v>
          </cell>
          <cell r="N240">
            <v>0.26806122711046099</v>
          </cell>
          <cell r="U240">
            <v>0</v>
          </cell>
        </row>
        <row r="241">
          <cell r="B241" t="str">
            <v>CTR_124</v>
          </cell>
          <cell r="N241">
            <v>0.21798032719521343</v>
          </cell>
          <cell r="U241">
            <v>9.2457045997380387</v>
          </cell>
        </row>
        <row r="242">
          <cell r="B242" t="str">
            <v>OST_115</v>
          </cell>
          <cell r="N242">
            <v>4.5427771648605501E-2</v>
          </cell>
          <cell r="U242">
            <v>0</v>
          </cell>
        </row>
        <row r="243">
          <cell r="B243" t="str">
            <v>EXN_235</v>
          </cell>
          <cell r="N243">
            <v>4.4562548333062244</v>
          </cell>
          <cell r="U243">
            <v>4.6416326373372367</v>
          </cell>
        </row>
        <row r="244">
          <cell r="B244" t="str">
            <v>EXN_160</v>
          </cell>
          <cell r="N244">
            <v>11.988008406742514</v>
          </cell>
          <cell r="U244">
            <v>0.36884913542709874</v>
          </cell>
        </row>
        <row r="245">
          <cell r="B245" t="str">
            <v>ADM_021</v>
          </cell>
          <cell r="N245">
            <v>9.9447826867202271E-2</v>
          </cell>
          <cell r="U245">
            <v>3.6907172148385722E-2</v>
          </cell>
        </row>
        <row r="246">
          <cell r="B246" t="str">
            <v>CTR_362</v>
          </cell>
          <cell r="N246">
            <v>0</v>
          </cell>
          <cell r="U246">
            <v>0</v>
          </cell>
        </row>
        <row r="247">
          <cell r="B247" t="str">
            <v>ADM_138</v>
          </cell>
          <cell r="N247">
            <v>4.9893369904406945E-2</v>
          </cell>
          <cell r="U247">
            <v>2.0424611530298415E-2</v>
          </cell>
        </row>
        <row r="248">
          <cell r="B248" t="str">
            <v>EXN_208</v>
          </cell>
          <cell r="N248">
            <v>0.73801554077384302</v>
          </cell>
          <cell r="U248">
            <v>8.716756677893553</v>
          </cell>
        </row>
        <row r="249">
          <cell r="B249" t="str">
            <v>NRO_245</v>
          </cell>
          <cell r="N249">
            <v>3.2727368712421483E-2</v>
          </cell>
          <cell r="U249">
            <v>6.0639266279144729E-3</v>
          </cell>
        </row>
        <row r="250">
          <cell r="B250" t="str">
            <v>CTR_251</v>
          </cell>
          <cell r="N250">
            <v>0</v>
          </cell>
          <cell r="U250">
            <v>0</v>
          </cell>
        </row>
        <row r="251">
          <cell r="B251" t="str">
            <v>CTR_101</v>
          </cell>
          <cell r="N251">
            <v>0</v>
          </cell>
          <cell r="U251">
            <v>0</v>
          </cell>
        </row>
        <row r="252">
          <cell r="B252" t="str">
            <v>OST_093</v>
          </cell>
          <cell r="N252">
            <v>4.4946162595927076E-2</v>
          </cell>
          <cell r="U252">
            <v>0</v>
          </cell>
        </row>
        <row r="253">
          <cell r="B253" t="str">
            <v>NRO_068</v>
          </cell>
          <cell r="N253">
            <v>0</v>
          </cell>
          <cell r="U253">
            <v>0</v>
          </cell>
        </row>
        <row r="254">
          <cell r="B254" t="str">
            <v>CTR_682</v>
          </cell>
          <cell r="N254">
            <v>9.2457045997380387</v>
          </cell>
          <cell r="U254">
            <v>9.2457045997380387</v>
          </cell>
        </row>
        <row r="255">
          <cell r="B255" t="str">
            <v>CTR_247</v>
          </cell>
          <cell r="N255">
            <v>0</v>
          </cell>
          <cell r="U255">
            <v>0</v>
          </cell>
        </row>
        <row r="256">
          <cell r="B256" t="str">
            <v>CTR_025</v>
          </cell>
          <cell r="N256">
            <v>0</v>
          </cell>
          <cell r="U256">
            <v>0</v>
          </cell>
        </row>
        <row r="257">
          <cell r="B257" t="str">
            <v>CTR_939</v>
          </cell>
          <cell r="N257">
            <v>2.8467460256311474</v>
          </cell>
          <cell r="U257">
            <v>0</v>
          </cell>
        </row>
        <row r="258">
          <cell r="B258" t="str">
            <v>CTR_791</v>
          </cell>
          <cell r="N258">
            <v>2.4398387138197305E-2</v>
          </cell>
          <cell r="U258">
            <v>0</v>
          </cell>
        </row>
        <row r="259">
          <cell r="B259" t="str">
            <v>CTR_629</v>
          </cell>
          <cell r="N259">
            <v>0</v>
          </cell>
          <cell r="U259">
            <v>13.868556899607057</v>
          </cell>
        </row>
        <row r="260">
          <cell r="B260" t="str">
            <v>CTR_896</v>
          </cell>
          <cell r="N260">
            <v>0.9916660246038469</v>
          </cell>
          <cell r="U260">
            <v>13.868556899607057</v>
          </cell>
        </row>
        <row r="261">
          <cell r="B261" t="str">
            <v>CTR_777</v>
          </cell>
          <cell r="N261">
            <v>0</v>
          </cell>
          <cell r="U261">
            <v>0</v>
          </cell>
        </row>
        <row r="262">
          <cell r="B262" t="str">
            <v>EST_073</v>
          </cell>
          <cell r="N262">
            <v>0.30151983403389526</v>
          </cell>
          <cell r="U262">
            <v>4.426612933142712</v>
          </cell>
        </row>
        <row r="263">
          <cell r="B263" t="str">
            <v>EST_185</v>
          </cell>
          <cell r="N263">
            <v>1.7579323294324449</v>
          </cell>
          <cell r="U263">
            <v>3.0873112933061679</v>
          </cell>
        </row>
        <row r="264">
          <cell r="B264" t="str">
            <v>CTR_086</v>
          </cell>
          <cell r="N264">
            <v>9.2457045997380387</v>
          </cell>
          <cell r="U264">
            <v>9.2457045997380387</v>
          </cell>
        </row>
        <row r="265">
          <cell r="B265" t="str">
            <v>CTR_093</v>
          </cell>
          <cell r="N265">
            <v>5.2379484808793677</v>
          </cell>
          <cell r="U265">
            <v>9.2457045997380387</v>
          </cell>
        </row>
        <row r="266">
          <cell r="B266" t="str">
            <v>CTR_824</v>
          </cell>
          <cell r="N266">
            <v>9.3412114441276923</v>
          </cell>
          <cell r="U266">
            <v>9.2457045997380387</v>
          </cell>
        </row>
        <row r="267">
          <cell r="B267" t="str">
            <v>CTR_917</v>
          </cell>
          <cell r="N267">
            <v>7.13583266986842</v>
          </cell>
          <cell r="U267">
            <v>15.875823623916698</v>
          </cell>
        </row>
        <row r="268">
          <cell r="B268" t="str">
            <v>LIT_368</v>
          </cell>
          <cell r="N268">
            <v>0</v>
          </cell>
          <cell r="U268">
            <v>0</v>
          </cell>
        </row>
        <row r="269">
          <cell r="B269" t="str">
            <v>NRO_233</v>
          </cell>
          <cell r="N269">
            <v>1.6665453881341084</v>
          </cell>
          <cell r="U269">
            <v>0.65196128789240737</v>
          </cell>
        </row>
        <row r="270">
          <cell r="B270" t="str">
            <v>CTR_144</v>
          </cell>
          <cell r="N270">
            <v>0</v>
          </cell>
          <cell r="U270">
            <v>0</v>
          </cell>
        </row>
        <row r="271">
          <cell r="B271" t="str">
            <v>LIT_205</v>
          </cell>
          <cell r="N271">
            <v>13.868556899607057</v>
          </cell>
          <cell r="U271">
            <v>0</v>
          </cell>
        </row>
        <row r="272">
          <cell r="B272" t="str">
            <v>SUD_086</v>
          </cell>
          <cell r="N272">
            <v>0</v>
          </cell>
          <cell r="U272">
            <v>8.4181569658114408E-3</v>
          </cell>
        </row>
        <row r="273">
          <cell r="B273" t="str">
            <v>CTR_273</v>
          </cell>
          <cell r="N273">
            <v>0</v>
          </cell>
          <cell r="U273">
            <v>0</v>
          </cell>
        </row>
        <row r="274">
          <cell r="B274" t="str">
            <v>CTR_022</v>
          </cell>
          <cell r="N274">
            <v>0</v>
          </cell>
          <cell r="U274">
            <v>0</v>
          </cell>
        </row>
        <row r="275">
          <cell r="B275" t="str">
            <v>LIT_314</v>
          </cell>
          <cell r="N275">
            <v>0</v>
          </cell>
          <cell r="U275">
            <v>0</v>
          </cell>
        </row>
        <row r="276">
          <cell r="B276" t="str">
            <v>CTR_655</v>
          </cell>
          <cell r="N276">
            <v>0</v>
          </cell>
          <cell r="U276">
            <v>0</v>
          </cell>
        </row>
        <row r="277">
          <cell r="B277" t="str">
            <v>NRO_057</v>
          </cell>
          <cell r="N277">
            <v>4.0967174895058314E-2</v>
          </cell>
          <cell r="U277">
            <v>5.7964004531536632E-3</v>
          </cell>
        </row>
        <row r="278">
          <cell r="B278" t="str">
            <v>OST_270</v>
          </cell>
          <cell r="N278">
            <v>0</v>
          </cell>
          <cell r="U278">
            <v>0</v>
          </cell>
        </row>
        <row r="279">
          <cell r="B279" t="str">
            <v>SUD_245</v>
          </cell>
          <cell r="N279">
            <v>0</v>
          </cell>
          <cell r="U279">
            <v>0</v>
          </cell>
        </row>
        <row r="280">
          <cell r="B280" t="str">
            <v>ADM_141</v>
          </cell>
          <cell r="N280">
            <v>1.6220547369688791</v>
          </cell>
          <cell r="U280">
            <v>11.461092693096091</v>
          </cell>
        </row>
        <row r="281">
          <cell r="B281" t="str">
            <v>SUD_093</v>
          </cell>
          <cell r="N281">
            <v>0</v>
          </cell>
          <cell r="U281">
            <v>1.0005478936059124E-2</v>
          </cell>
        </row>
        <row r="282">
          <cell r="B282" t="str">
            <v>EXN_237</v>
          </cell>
          <cell r="N282">
            <v>0</v>
          </cell>
          <cell r="U282">
            <v>1.9664065598844858</v>
          </cell>
        </row>
        <row r="283">
          <cell r="B283" t="str">
            <v>SUO_015</v>
          </cell>
          <cell r="N283">
            <v>3.081009779330143</v>
          </cell>
          <cell r="U283">
            <v>3.0810454494867776</v>
          </cell>
        </row>
        <row r="284">
          <cell r="B284" t="str">
            <v>OST_038</v>
          </cell>
          <cell r="N284">
            <v>6.9735156221011584E-3</v>
          </cell>
          <cell r="U284">
            <v>2.2283325200537623</v>
          </cell>
        </row>
        <row r="285">
          <cell r="B285" t="str">
            <v>CTR_722</v>
          </cell>
          <cell r="N285">
            <v>8.0193197508349048</v>
          </cell>
          <cell r="U285">
            <v>11.21894966234774</v>
          </cell>
        </row>
        <row r="286">
          <cell r="B286" t="str">
            <v>SUD_161</v>
          </cell>
          <cell r="N286">
            <v>3.0819015332460129</v>
          </cell>
          <cell r="U286">
            <v>3.0819015332460129</v>
          </cell>
        </row>
        <row r="287">
          <cell r="B287" t="str">
            <v>NRO_094</v>
          </cell>
          <cell r="N287">
            <v>3.2959224730547541E-2</v>
          </cell>
          <cell r="U287">
            <v>0</v>
          </cell>
        </row>
        <row r="288">
          <cell r="B288" t="str">
            <v>EXN_234</v>
          </cell>
          <cell r="N288">
            <v>0</v>
          </cell>
          <cell r="U288">
            <v>0</v>
          </cell>
        </row>
        <row r="289">
          <cell r="B289" t="str">
            <v>OST_240</v>
          </cell>
          <cell r="N289">
            <v>6.8795960996823915</v>
          </cell>
          <cell r="U289">
            <v>0</v>
          </cell>
        </row>
        <row r="290">
          <cell r="B290" t="str">
            <v>SUO_100</v>
          </cell>
          <cell r="N290">
            <v>5.9034644282929971</v>
          </cell>
          <cell r="U290">
            <v>0.84827199493198413</v>
          </cell>
        </row>
        <row r="291">
          <cell r="B291" t="str">
            <v>NRO_238</v>
          </cell>
          <cell r="N291">
            <v>4.476604657666361E-3</v>
          </cell>
          <cell r="U291">
            <v>0.38864419161437419</v>
          </cell>
        </row>
        <row r="292">
          <cell r="B292" t="str">
            <v>EXN_017</v>
          </cell>
          <cell r="N292">
            <v>4.0298359458156057</v>
          </cell>
          <cell r="U292">
            <v>5.430561544826884</v>
          </cell>
        </row>
        <row r="293">
          <cell r="B293" t="str">
            <v>CTR_566</v>
          </cell>
          <cell r="N293">
            <v>8.430088633205207</v>
          </cell>
          <cell r="U293">
            <v>2.9626918697725384</v>
          </cell>
        </row>
        <row r="294">
          <cell r="B294" t="str">
            <v>NRO_230</v>
          </cell>
          <cell r="N294">
            <v>3.08368504107773E-2</v>
          </cell>
          <cell r="U294">
            <v>0</v>
          </cell>
        </row>
        <row r="295">
          <cell r="B295" t="str">
            <v>CTR_698</v>
          </cell>
          <cell r="N295">
            <v>0.94224502258634357</v>
          </cell>
          <cell r="U295">
            <v>0.34821206906883656</v>
          </cell>
        </row>
        <row r="296">
          <cell r="B296" t="str">
            <v>CTR_772</v>
          </cell>
          <cell r="N296">
            <v>2.9446962757502866</v>
          </cell>
          <cell r="U296">
            <v>0</v>
          </cell>
        </row>
        <row r="297">
          <cell r="B297" t="str">
            <v>EST_096</v>
          </cell>
          <cell r="N297">
            <v>1.2115547051790212</v>
          </cell>
          <cell r="U297">
            <v>0</v>
          </cell>
        </row>
        <row r="298">
          <cell r="B298" t="str">
            <v>OST_200</v>
          </cell>
          <cell r="N298">
            <v>2.9463549380338065E-2</v>
          </cell>
          <cell r="U298">
            <v>0</v>
          </cell>
        </row>
        <row r="299">
          <cell r="B299" t="str">
            <v>OST_201</v>
          </cell>
          <cell r="N299">
            <v>2.8857156717546718E-2</v>
          </cell>
          <cell r="U299">
            <v>0</v>
          </cell>
        </row>
        <row r="300">
          <cell r="B300" t="str">
            <v>CTR_313</v>
          </cell>
          <cell r="N300">
            <v>3.1988461417731782</v>
          </cell>
          <cell r="U300">
            <v>0</v>
          </cell>
        </row>
        <row r="301">
          <cell r="B301" t="str">
            <v>SUO_212</v>
          </cell>
          <cell r="N301">
            <v>0</v>
          </cell>
          <cell r="U301">
            <v>0</v>
          </cell>
        </row>
        <row r="302">
          <cell r="B302" t="str">
            <v>LIT_645</v>
          </cell>
          <cell r="N302">
            <v>10.766822759272097</v>
          </cell>
          <cell r="U302">
            <v>0</v>
          </cell>
        </row>
        <row r="303">
          <cell r="B303" t="str">
            <v>LIT_287</v>
          </cell>
          <cell r="N303">
            <v>6.3680147132262075</v>
          </cell>
          <cell r="U303">
            <v>0.76387640433406667</v>
          </cell>
        </row>
        <row r="304">
          <cell r="B304" t="str">
            <v>EXN_004</v>
          </cell>
          <cell r="N304">
            <v>0</v>
          </cell>
          <cell r="U304">
            <v>0</v>
          </cell>
        </row>
        <row r="305">
          <cell r="B305" t="str">
            <v>LIT_261</v>
          </cell>
          <cell r="N305">
            <v>2.0365519229068045</v>
          </cell>
          <cell r="U305">
            <v>0</v>
          </cell>
        </row>
        <row r="306">
          <cell r="B306" t="str">
            <v>NRD_158</v>
          </cell>
          <cell r="N306">
            <v>4.6352120091429754</v>
          </cell>
          <cell r="U306">
            <v>0.47798009890621029</v>
          </cell>
        </row>
        <row r="307">
          <cell r="B307" t="str">
            <v>EXN_069</v>
          </cell>
          <cell r="N307">
            <v>0.30908190724047108</v>
          </cell>
          <cell r="U307">
            <v>0</v>
          </cell>
        </row>
        <row r="308">
          <cell r="B308" t="str">
            <v>CTR_389</v>
          </cell>
          <cell r="N308">
            <v>0</v>
          </cell>
          <cell r="U308">
            <v>0</v>
          </cell>
        </row>
        <row r="309">
          <cell r="B309" t="str">
            <v>CTR_937</v>
          </cell>
          <cell r="N309">
            <v>0</v>
          </cell>
          <cell r="U309">
            <v>9.2457045997380387</v>
          </cell>
        </row>
        <row r="310">
          <cell r="B310" t="str">
            <v>SUO_030</v>
          </cell>
          <cell r="N310">
            <v>3.949899124797037</v>
          </cell>
          <cell r="U310">
            <v>0.59979368381402443</v>
          </cell>
        </row>
        <row r="311">
          <cell r="B311" t="str">
            <v>ADM_045</v>
          </cell>
          <cell r="N311">
            <v>3.3481969977928239E-2</v>
          </cell>
          <cell r="U311">
            <v>1.9835862764523694E-2</v>
          </cell>
        </row>
        <row r="312">
          <cell r="B312" t="str">
            <v>ADM_004</v>
          </cell>
          <cell r="N312">
            <v>2.7873373797559022</v>
          </cell>
          <cell r="U312">
            <v>5.63312031115791</v>
          </cell>
        </row>
        <row r="313">
          <cell r="B313" t="str">
            <v>LIT_139</v>
          </cell>
          <cell r="N313">
            <v>0</v>
          </cell>
          <cell r="U313">
            <v>0</v>
          </cell>
        </row>
        <row r="314">
          <cell r="B314" t="str">
            <v>CTR_375</v>
          </cell>
          <cell r="N314">
            <v>42.249053314042918</v>
          </cell>
          <cell r="U314">
            <v>23.185905008946072</v>
          </cell>
        </row>
        <row r="315">
          <cell r="B315" t="str">
            <v>NRO_039</v>
          </cell>
          <cell r="N315">
            <v>2.6752617476092913E-3</v>
          </cell>
          <cell r="U315">
            <v>5.7964004531536632E-3</v>
          </cell>
        </row>
        <row r="316">
          <cell r="B316" t="str">
            <v>LIT_656</v>
          </cell>
          <cell r="N316">
            <v>1.5977019858289594</v>
          </cell>
          <cell r="U316">
            <v>0</v>
          </cell>
        </row>
        <row r="317">
          <cell r="B317" t="str">
            <v>LIT_741</v>
          </cell>
          <cell r="N317">
            <v>9.7966123338840809</v>
          </cell>
          <cell r="U317">
            <v>1.1664497921143262</v>
          </cell>
        </row>
        <row r="318">
          <cell r="B318" t="str">
            <v>NRO_090</v>
          </cell>
          <cell r="N318">
            <v>4.1260918634945902</v>
          </cell>
          <cell r="U318">
            <v>2.0272992176152842</v>
          </cell>
        </row>
        <row r="319">
          <cell r="B319" t="str">
            <v>ADM_052</v>
          </cell>
          <cell r="N319">
            <v>0.19396960758066398</v>
          </cell>
          <cell r="U319">
            <v>1.5459454556853951</v>
          </cell>
        </row>
        <row r="320">
          <cell r="B320" t="str">
            <v>LIT_087</v>
          </cell>
          <cell r="N320">
            <v>0</v>
          </cell>
          <cell r="U320">
            <v>1.5409507666230065</v>
          </cell>
        </row>
        <row r="321">
          <cell r="B321" t="str">
            <v>CTR_762</v>
          </cell>
          <cell r="N321">
            <v>2.0137051875822198</v>
          </cell>
          <cell r="U321">
            <v>3.4888445152140353</v>
          </cell>
        </row>
        <row r="322">
          <cell r="B322" t="str">
            <v>SUO_218</v>
          </cell>
          <cell r="N322">
            <v>2.7179767601795493</v>
          </cell>
          <cell r="U322">
            <v>25.073212996492913</v>
          </cell>
        </row>
        <row r="323">
          <cell r="B323" t="str">
            <v>ADM_100</v>
          </cell>
          <cell r="N323">
            <v>6.1543681707013791</v>
          </cell>
          <cell r="U323">
            <v>5.1945182132270693</v>
          </cell>
        </row>
        <row r="324">
          <cell r="B324" t="str">
            <v>NRO_030</v>
          </cell>
          <cell r="N324">
            <v>0</v>
          </cell>
          <cell r="U324">
            <v>3.6000640636013164</v>
          </cell>
        </row>
        <row r="325">
          <cell r="B325" t="str">
            <v>CTR_310</v>
          </cell>
          <cell r="N325">
            <v>2.3442070238818835</v>
          </cell>
          <cell r="U325">
            <v>6.2725970442281551E-2</v>
          </cell>
        </row>
        <row r="326">
          <cell r="B326" t="str">
            <v>LIT_871</v>
          </cell>
          <cell r="N326">
            <v>0</v>
          </cell>
          <cell r="U326">
            <v>0</v>
          </cell>
        </row>
        <row r="327">
          <cell r="B327" t="str">
            <v>LIT_737</v>
          </cell>
          <cell r="N327">
            <v>0.66943966464345361</v>
          </cell>
          <cell r="U327">
            <v>13.868556899607057</v>
          </cell>
        </row>
        <row r="328">
          <cell r="B328" t="str">
            <v>CTR_214</v>
          </cell>
          <cell r="N328">
            <v>0</v>
          </cell>
          <cell r="U328">
            <v>0</v>
          </cell>
        </row>
        <row r="329">
          <cell r="B329" t="str">
            <v>EST_076</v>
          </cell>
          <cell r="N329">
            <v>0</v>
          </cell>
          <cell r="U329">
            <v>0</v>
          </cell>
        </row>
        <row r="330">
          <cell r="B330" t="str">
            <v>CTR_879</v>
          </cell>
          <cell r="N330">
            <v>1.9523168480137429</v>
          </cell>
          <cell r="U330">
            <v>0</v>
          </cell>
        </row>
        <row r="331">
          <cell r="B331" t="str">
            <v>CTR_867</v>
          </cell>
          <cell r="N331">
            <v>1.9521384972305693</v>
          </cell>
          <cell r="U331">
            <v>0</v>
          </cell>
        </row>
        <row r="332">
          <cell r="B332" t="str">
            <v>LIT_122</v>
          </cell>
          <cell r="N332">
            <v>1.8548481450091792E-3</v>
          </cell>
          <cell r="U332">
            <v>0</v>
          </cell>
        </row>
        <row r="333">
          <cell r="B333" t="str">
            <v>LIT_181</v>
          </cell>
          <cell r="N333">
            <v>0</v>
          </cell>
          <cell r="U333">
            <v>0</v>
          </cell>
        </row>
        <row r="334">
          <cell r="B334" t="str">
            <v>LIT_862</v>
          </cell>
          <cell r="N334">
            <v>0</v>
          </cell>
          <cell r="U334">
            <v>0</v>
          </cell>
        </row>
        <row r="335">
          <cell r="B335" t="str">
            <v>LIT_751</v>
          </cell>
          <cell r="N335">
            <v>10.070434291291059</v>
          </cell>
          <cell r="U335">
            <v>29.359392522964448</v>
          </cell>
        </row>
        <row r="336">
          <cell r="B336" t="str">
            <v>CTR_738</v>
          </cell>
          <cell r="N336">
            <v>0.7556009279947945</v>
          </cell>
          <cell r="U336">
            <v>0.32292192801476938</v>
          </cell>
        </row>
        <row r="337">
          <cell r="B337" t="str">
            <v>NRO_237</v>
          </cell>
          <cell r="N337">
            <v>3.9040986436779529E-2</v>
          </cell>
          <cell r="U337">
            <v>0.26665225592338632</v>
          </cell>
        </row>
        <row r="338">
          <cell r="B338" t="str">
            <v>NRD_163</v>
          </cell>
          <cell r="N338">
            <v>0</v>
          </cell>
          <cell r="U338">
            <v>0</v>
          </cell>
        </row>
        <row r="339">
          <cell r="B339" t="str">
            <v>SUO_185</v>
          </cell>
          <cell r="N339">
            <v>0</v>
          </cell>
          <cell r="U339">
            <v>0</v>
          </cell>
        </row>
        <row r="340">
          <cell r="B340" t="str">
            <v>EXN_145</v>
          </cell>
          <cell r="N340">
            <v>0</v>
          </cell>
          <cell r="U340">
            <v>1.2312803017980611</v>
          </cell>
        </row>
        <row r="341">
          <cell r="B341" t="str">
            <v>LIT_563</v>
          </cell>
          <cell r="N341">
            <v>0.19695276985900334</v>
          </cell>
          <cell r="U341">
            <v>0</v>
          </cell>
        </row>
        <row r="342">
          <cell r="B342" t="str">
            <v>LIT_164</v>
          </cell>
          <cell r="N342">
            <v>0.19345709450879331</v>
          </cell>
          <cell r="U342">
            <v>0</v>
          </cell>
        </row>
        <row r="343">
          <cell r="B343" t="str">
            <v>CTR_046</v>
          </cell>
          <cell r="N343">
            <v>1.1876200300770778</v>
          </cell>
          <cell r="U343">
            <v>1.3820937240499598</v>
          </cell>
        </row>
        <row r="344">
          <cell r="B344" t="str">
            <v>LIT_735</v>
          </cell>
          <cell r="N344">
            <v>0</v>
          </cell>
          <cell r="U344">
            <v>0</v>
          </cell>
        </row>
        <row r="345">
          <cell r="B345" t="str">
            <v>LIT_185</v>
          </cell>
          <cell r="N345">
            <v>0</v>
          </cell>
          <cell r="U345">
            <v>0</v>
          </cell>
        </row>
        <row r="346">
          <cell r="B346" t="str">
            <v>LIT_568</v>
          </cell>
          <cell r="N346">
            <v>0</v>
          </cell>
          <cell r="U346">
            <v>0</v>
          </cell>
        </row>
        <row r="347">
          <cell r="B347" t="str">
            <v>ADM_042</v>
          </cell>
          <cell r="N347">
            <v>0.14151006132518373</v>
          </cell>
          <cell r="U347">
            <v>2.593342715113487E-2</v>
          </cell>
        </row>
        <row r="348">
          <cell r="B348" t="str">
            <v>NRD_065</v>
          </cell>
          <cell r="N348">
            <v>0</v>
          </cell>
          <cell r="U348">
            <v>0</v>
          </cell>
        </row>
        <row r="349">
          <cell r="B349" t="str">
            <v>NRD_128</v>
          </cell>
          <cell r="N349">
            <v>9.6204057211514762</v>
          </cell>
          <cell r="U349">
            <v>0</v>
          </cell>
        </row>
        <row r="350">
          <cell r="B350" t="str">
            <v>CTR_019</v>
          </cell>
          <cell r="N350">
            <v>2.0474134856020973</v>
          </cell>
          <cell r="U350">
            <v>13.868556899607057</v>
          </cell>
        </row>
        <row r="351">
          <cell r="B351" t="str">
            <v>CTR_717</v>
          </cell>
          <cell r="N351">
            <v>0</v>
          </cell>
          <cell r="U351">
            <v>1.5483166539680908</v>
          </cell>
        </row>
        <row r="352">
          <cell r="B352" t="str">
            <v>OST_116</v>
          </cell>
          <cell r="N352">
            <v>8.9175391586982075E-4</v>
          </cell>
          <cell r="U352">
            <v>9.9698087794243204E-2</v>
          </cell>
        </row>
        <row r="353">
          <cell r="B353" t="str">
            <v>CTR_838</v>
          </cell>
          <cell r="N353">
            <v>0</v>
          </cell>
          <cell r="U353">
            <v>0</v>
          </cell>
        </row>
        <row r="354">
          <cell r="B354" t="str">
            <v>OST_122</v>
          </cell>
          <cell r="N354">
            <v>0</v>
          </cell>
          <cell r="U354">
            <v>0</v>
          </cell>
        </row>
        <row r="355">
          <cell r="B355" t="str">
            <v>CTR_483</v>
          </cell>
          <cell r="N355">
            <v>1.2771342881520862</v>
          </cell>
          <cell r="U355">
            <v>0</v>
          </cell>
        </row>
        <row r="356">
          <cell r="B356" t="str">
            <v>OST_193</v>
          </cell>
          <cell r="N356">
            <v>6.6881543690238262E-3</v>
          </cell>
          <cell r="U356">
            <v>5.1971418216891649E-2</v>
          </cell>
        </row>
        <row r="357">
          <cell r="B357" t="str">
            <v>ADM_062</v>
          </cell>
          <cell r="N357">
            <v>0.29224559330884936</v>
          </cell>
          <cell r="U357">
            <v>0.10440654847003564</v>
          </cell>
        </row>
        <row r="358">
          <cell r="B358" t="str">
            <v>EST_115</v>
          </cell>
          <cell r="N358">
            <v>2.6272318817006393</v>
          </cell>
          <cell r="U358">
            <v>3.6714935522624867</v>
          </cell>
        </row>
        <row r="359">
          <cell r="B359" t="str">
            <v>LIT_827</v>
          </cell>
          <cell r="N359">
            <v>9.5025297275084936E-2</v>
          </cell>
          <cell r="U359">
            <v>0</v>
          </cell>
        </row>
        <row r="360">
          <cell r="B360" t="str">
            <v>LIT_025</v>
          </cell>
          <cell r="N360">
            <v>0</v>
          </cell>
          <cell r="U360">
            <v>1.5409507666230065</v>
          </cell>
        </row>
        <row r="361">
          <cell r="B361" t="str">
            <v>ADM_071</v>
          </cell>
          <cell r="N361">
            <v>0</v>
          </cell>
          <cell r="U361">
            <v>0</v>
          </cell>
        </row>
        <row r="362">
          <cell r="B362" t="str">
            <v>CTR_061</v>
          </cell>
          <cell r="N362">
            <v>2.9213858283894445E-2</v>
          </cell>
          <cell r="U362">
            <v>0</v>
          </cell>
        </row>
        <row r="363">
          <cell r="B363" t="str">
            <v>LIT_041</v>
          </cell>
          <cell r="N363">
            <v>0</v>
          </cell>
          <cell r="U363">
            <v>1.5409507666230065</v>
          </cell>
        </row>
        <row r="364">
          <cell r="B364" t="str">
            <v>LIT_377</v>
          </cell>
          <cell r="N364">
            <v>0</v>
          </cell>
          <cell r="U364">
            <v>0</v>
          </cell>
        </row>
        <row r="365">
          <cell r="B365" t="str">
            <v>SUO_233</v>
          </cell>
          <cell r="N365">
            <v>0.21473434294144672</v>
          </cell>
          <cell r="U365">
            <v>0</v>
          </cell>
        </row>
        <row r="366">
          <cell r="B366" t="str">
            <v>CTR_383</v>
          </cell>
          <cell r="N366">
            <v>0</v>
          </cell>
          <cell r="U366">
            <v>0.97235063478610817</v>
          </cell>
        </row>
        <row r="367">
          <cell r="B367" t="str">
            <v>NRO_125</v>
          </cell>
          <cell r="N367">
            <v>37.881706346148903</v>
          </cell>
          <cell r="U367">
            <v>0</v>
          </cell>
        </row>
        <row r="368">
          <cell r="B368" t="str">
            <v>NRO_122</v>
          </cell>
          <cell r="N368">
            <v>37.964746470794701</v>
          </cell>
          <cell r="U368">
            <v>0</v>
          </cell>
        </row>
        <row r="369">
          <cell r="B369" t="str">
            <v>CTR_875</v>
          </cell>
          <cell r="N369">
            <v>0</v>
          </cell>
          <cell r="U369">
            <v>5.8795832584260053</v>
          </cell>
        </row>
        <row r="370">
          <cell r="B370" t="str">
            <v>CTR_442</v>
          </cell>
          <cell r="N370">
            <v>4.621675184700071</v>
          </cell>
          <cell r="U370">
            <v>0</v>
          </cell>
        </row>
        <row r="371">
          <cell r="B371" t="str">
            <v>CTR_911</v>
          </cell>
          <cell r="N371">
            <v>0</v>
          </cell>
          <cell r="U371">
            <v>13.868556899607057</v>
          </cell>
        </row>
        <row r="372">
          <cell r="B372" t="str">
            <v>CTR_385</v>
          </cell>
          <cell r="N372">
            <v>0</v>
          </cell>
          <cell r="U372">
            <v>1.6051570485658829E-3</v>
          </cell>
        </row>
        <row r="373">
          <cell r="B373" t="str">
            <v>SUD_052</v>
          </cell>
          <cell r="N373">
            <v>1.2494185764468528</v>
          </cell>
          <cell r="U373">
            <v>0.47159514086858256</v>
          </cell>
        </row>
        <row r="374">
          <cell r="B374" t="str">
            <v>EXN_202</v>
          </cell>
          <cell r="N374">
            <v>1.6714321995930748</v>
          </cell>
          <cell r="U374">
            <v>3.4875304917161487</v>
          </cell>
        </row>
        <row r="375">
          <cell r="B375" t="str">
            <v>SUO_215</v>
          </cell>
          <cell r="N375">
            <v>0</v>
          </cell>
          <cell r="U375">
            <v>0</v>
          </cell>
        </row>
        <row r="376">
          <cell r="B376" t="str">
            <v>LIT_095</v>
          </cell>
          <cell r="N376">
            <v>7.8362161953925602</v>
          </cell>
          <cell r="U376">
            <v>2.8254331070418557</v>
          </cell>
        </row>
        <row r="377">
          <cell r="B377" t="str">
            <v>LIT_689</v>
          </cell>
          <cell r="N377">
            <v>0</v>
          </cell>
          <cell r="U377">
            <v>0</v>
          </cell>
        </row>
        <row r="378">
          <cell r="B378" t="str">
            <v>CTR_707</v>
          </cell>
          <cell r="N378">
            <v>0</v>
          </cell>
          <cell r="U378">
            <v>0.9698893939783072</v>
          </cell>
        </row>
        <row r="379">
          <cell r="B379" t="str">
            <v>LIT_514</v>
          </cell>
          <cell r="N379">
            <v>0</v>
          </cell>
          <cell r="U379">
            <v>3.6992270990460372</v>
          </cell>
        </row>
        <row r="380">
          <cell r="B380" t="str">
            <v>CTR_245</v>
          </cell>
          <cell r="N380">
            <v>0</v>
          </cell>
          <cell r="U380">
            <v>0</v>
          </cell>
        </row>
        <row r="381">
          <cell r="B381" t="str">
            <v>CTR_596</v>
          </cell>
          <cell r="N381">
            <v>0.37146901119472187</v>
          </cell>
          <cell r="U381">
            <v>0</v>
          </cell>
        </row>
        <row r="382">
          <cell r="B382" t="str">
            <v>NRO_005</v>
          </cell>
          <cell r="N382">
            <v>0.36597580707296429</v>
          </cell>
          <cell r="U382">
            <v>4.114017515473714</v>
          </cell>
        </row>
        <row r="383">
          <cell r="B383" t="str">
            <v>LIT_851</v>
          </cell>
          <cell r="N383">
            <v>0.12011925246766152</v>
          </cell>
          <cell r="U383">
            <v>0</v>
          </cell>
        </row>
        <row r="384">
          <cell r="B384" t="str">
            <v>CTR_270</v>
          </cell>
          <cell r="N384">
            <v>0.62007216786090424</v>
          </cell>
          <cell r="U384">
            <v>0.71065653063495671</v>
          </cell>
        </row>
        <row r="385">
          <cell r="B385" t="str">
            <v>SUO_179</v>
          </cell>
          <cell r="N385">
            <v>0</v>
          </cell>
          <cell r="U385">
            <v>0</v>
          </cell>
        </row>
        <row r="386">
          <cell r="B386" t="str">
            <v>LIT_414</v>
          </cell>
          <cell r="N386">
            <v>0</v>
          </cell>
          <cell r="U386">
            <v>0</v>
          </cell>
        </row>
        <row r="387">
          <cell r="B387" t="str">
            <v>EST_103</v>
          </cell>
          <cell r="N387">
            <v>1.1401965568311205</v>
          </cell>
          <cell r="U387">
            <v>1.9719889393978307</v>
          </cell>
        </row>
        <row r="388">
          <cell r="B388" t="str">
            <v>NRD_139</v>
          </cell>
          <cell r="N388">
            <v>1.4532021813014184</v>
          </cell>
          <cell r="U388">
            <v>0</v>
          </cell>
        </row>
        <row r="389">
          <cell r="B389" t="str">
            <v>LIT_528</v>
          </cell>
          <cell r="N389">
            <v>0</v>
          </cell>
          <cell r="U389">
            <v>15.989789774364855</v>
          </cell>
        </row>
        <row r="390">
          <cell r="B390" t="str">
            <v>LIT_341</v>
          </cell>
          <cell r="N390">
            <v>2.2001887664689104</v>
          </cell>
          <cell r="U390">
            <v>0</v>
          </cell>
        </row>
        <row r="391">
          <cell r="B391" t="str">
            <v>LIT_746</v>
          </cell>
          <cell r="N391">
            <v>0.78431540408580314</v>
          </cell>
          <cell r="U391">
            <v>1.6854327360722312</v>
          </cell>
        </row>
        <row r="392">
          <cell r="B392" t="str">
            <v>LIT_685</v>
          </cell>
          <cell r="N392">
            <v>1.2103240847751211</v>
          </cell>
          <cell r="U392">
            <v>0</v>
          </cell>
        </row>
        <row r="393">
          <cell r="B393" t="str">
            <v>LIT_713</v>
          </cell>
          <cell r="N393">
            <v>0.59897327021142355</v>
          </cell>
          <cell r="U393">
            <v>0</v>
          </cell>
        </row>
        <row r="394">
          <cell r="B394" t="str">
            <v>NRD_091</v>
          </cell>
          <cell r="N394">
            <v>7.6690836764803927E-3</v>
          </cell>
          <cell r="U394">
            <v>0</v>
          </cell>
        </row>
        <row r="395">
          <cell r="B395" t="str">
            <v>LIT_381</v>
          </cell>
          <cell r="N395">
            <v>10.629349975601613</v>
          </cell>
          <cell r="U395">
            <v>1.7347645626981478</v>
          </cell>
        </row>
        <row r="396">
          <cell r="B396" t="str">
            <v>NRO_140</v>
          </cell>
          <cell r="N396">
            <v>1.9904660805346528</v>
          </cell>
          <cell r="U396">
            <v>4.6371203625230331E-3</v>
          </cell>
        </row>
        <row r="397">
          <cell r="B397" t="str">
            <v>CTR_522</v>
          </cell>
          <cell r="N397">
            <v>0</v>
          </cell>
          <cell r="U397">
            <v>0</v>
          </cell>
        </row>
        <row r="398">
          <cell r="B398" t="str">
            <v>NRD_137</v>
          </cell>
          <cell r="N398">
            <v>0</v>
          </cell>
          <cell r="U398">
            <v>0</v>
          </cell>
        </row>
        <row r="399">
          <cell r="B399" t="str">
            <v>SUD_163</v>
          </cell>
          <cell r="N399">
            <v>4.0100353884455853</v>
          </cell>
          <cell r="U399">
            <v>3.0815805018362994</v>
          </cell>
        </row>
        <row r="400">
          <cell r="B400" t="str">
            <v>NRD_076</v>
          </cell>
          <cell r="N400">
            <v>1.8985797570434289</v>
          </cell>
          <cell r="U400">
            <v>3.0926025802364508E-2</v>
          </cell>
        </row>
        <row r="401">
          <cell r="B401" t="str">
            <v>SUD_159</v>
          </cell>
          <cell r="N401">
            <v>1.215514092565483</v>
          </cell>
          <cell r="U401">
            <v>8.9175391586982075E-4</v>
          </cell>
        </row>
        <row r="402">
          <cell r="B402" t="str">
            <v>SUD_205</v>
          </cell>
          <cell r="N402">
            <v>1.2056691293342807</v>
          </cell>
          <cell r="U402">
            <v>3.5670156634785984E-4</v>
          </cell>
        </row>
        <row r="403">
          <cell r="B403" t="str">
            <v>LIT_696</v>
          </cell>
          <cell r="N403">
            <v>0.67534307556651318</v>
          </cell>
          <cell r="U403">
            <v>2.801462761783279</v>
          </cell>
        </row>
        <row r="404">
          <cell r="B404" t="str">
            <v>LIT_671</v>
          </cell>
          <cell r="N404">
            <v>10.010205231813217</v>
          </cell>
          <cell r="U404">
            <v>0</v>
          </cell>
        </row>
        <row r="405">
          <cell r="B405" t="str">
            <v>LIT_249</v>
          </cell>
          <cell r="N405">
            <v>1.0160644117420445</v>
          </cell>
          <cell r="U405">
            <v>0</v>
          </cell>
        </row>
        <row r="406">
          <cell r="B406" t="str">
            <v>NRO_101</v>
          </cell>
          <cell r="N406">
            <v>0.38170634614890725</v>
          </cell>
          <cell r="U406">
            <v>6.3314528026754543E-3</v>
          </cell>
        </row>
        <row r="407">
          <cell r="B407" t="str">
            <v>NRD_060</v>
          </cell>
          <cell r="N407">
            <v>5.6079015104171122</v>
          </cell>
          <cell r="U407">
            <v>21.898907922484469</v>
          </cell>
        </row>
        <row r="408">
          <cell r="B408" t="str">
            <v>CTR_973</v>
          </cell>
          <cell r="N408">
            <v>0</v>
          </cell>
          <cell r="U408">
            <v>0</v>
          </cell>
        </row>
        <row r="409">
          <cell r="B409" t="str">
            <v>NRO_236</v>
          </cell>
          <cell r="N409">
            <v>8.0257852428294147E-4</v>
          </cell>
          <cell r="U409">
            <v>4.0128926214141923E-3</v>
          </cell>
        </row>
        <row r="410">
          <cell r="B410" t="str">
            <v>SUD_003</v>
          </cell>
          <cell r="N410">
            <v>0.69608527164964473</v>
          </cell>
          <cell r="U410">
            <v>2.8536125307827289E-4</v>
          </cell>
        </row>
        <row r="411">
          <cell r="B411" t="str">
            <v>LIT_378</v>
          </cell>
          <cell r="N411">
            <v>4.9508572252042446</v>
          </cell>
          <cell r="U411">
            <v>3.7471499544849116E-2</v>
          </cell>
        </row>
        <row r="412">
          <cell r="B412" t="str">
            <v>SUD_204</v>
          </cell>
          <cell r="N412">
            <v>0.26476173762174221</v>
          </cell>
          <cell r="U412">
            <v>0.51504139164975904</v>
          </cell>
        </row>
        <row r="413">
          <cell r="B413" t="str">
            <v>EXN_153</v>
          </cell>
          <cell r="N413">
            <v>1.5499574811732917</v>
          </cell>
          <cell r="U413">
            <v>1.3734437110660238</v>
          </cell>
        </row>
        <row r="414">
          <cell r="B414" t="str">
            <v>CTR_367</v>
          </cell>
          <cell r="N414">
            <v>3.3173245670353024E-3</v>
          </cell>
          <cell r="U414">
            <v>0</v>
          </cell>
        </row>
        <row r="415">
          <cell r="B415" t="str">
            <v>EST_015</v>
          </cell>
          <cell r="N415">
            <v>0.95745834439108213</v>
          </cell>
          <cell r="U415">
            <v>1.2558748747977497</v>
          </cell>
        </row>
        <row r="416">
          <cell r="B416" t="str">
            <v>LIT_766</v>
          </cell>
          <cell r="N416">
            <v>0.69877836847557162</v>
          </cell>
          <cell r="U416">
            <v>0</v>
          </cell>
        </row>
        <row r="417">
          <cell r="B417" t="str">
            <v>LIT_008</v>
          </cell>
          <cell r="N417">
            <v>0</v>
          </cell>
          <cell r="U417">
            <v>0</v>
          </cell>
        </row>
        <row r="418">
          <cell r="B418" t="str">
            <v>CTR_397</v>
          </cell>
          <cell r="N418">
            <v>0</v>
          </cell>
          <cell r="U418">
            <v>0</v>
          </cell>
        </row>
        <row r="419">
          <cell r="B419" t="str">
            <v>OST_214</v>
          </cell>
          <cell r="N419">
            <v>0</v>
          </cell>
          <cell r="U419">
            <v>2.6485091301332923E-2</v>
          </cell>
        </row>
        <row r="420">
          <cell r="B420" t="str">
            <v>NRD_134</v>
          </cell>
          <cell r="N420">
            <v>5.6152138925272439</v>
          </cell>
          <cell r="U420">
            <v>0.7656599121658062</v>
          </cell>
        </row>
        <row r="421">
          <cell r="B421" t="str">
            <v>CTR_599</v>
          </cell>
          <cell r="N421">
            <v>0</v>
          </cell>
          <cell r="U421">
            <v>16.671749663987121</v>
          </cell>
        </row>
        <row r="422">
          <cell r="B422" t="str">
            <v>EST_122</v>
          </cell>
          <cell r="N422">
            <v>0.12609400370398904</v>
          </cell>
          <cell r="U422">
            <v>0</v>
          </cell>
        </row>
        <row r="423">
          <cell r="B423" t="str">
            <v>EST_124</v>
          </cell>
          <cell r="N423">
            <v>0</v>
          </cell>
          <cell r="U423">
            <v>1.88261736194936</v>
          </cell>
        </row>
        <row r="424">
          <cell r="B424" t="str">
            <v>EXN_055</v>
          </cell>
          <cell r="N424">
            <v>0</v>
          </cell>
          <cell r="U424">
            <v>0.25004779800989063</v>
          </cell>
        </row>
        <row r="425">
          <cell r="B425" t="str">
            <v>SUO_224</v>
          </cell>
          <cell r="N425">
            <v>0.62481629869333077</v>
          </cell>
          <cell r="U425">
            <v>5.3505234952187721E-4</v>
          </cell>
        </row>
        <row r="426">
          <cell r="B426" t="str">
            <v>OST_160</v>
          </cell>
          <cell r="N426">
            <v>8.0317243239078522</v>
          </cell>
          <cell r="U426">
            <v>0</v>
          </cell>
        </row>
        <row r="427">
          <cell r="B427" t="str">
            <v>NRD_083</v>
          </cell>
          <cell r="N427">
            <v>0</v>
          </cell>
          <cell r="U427">
            <v>0</v>
          </cell>
        </row>
        <row r="428">
          <cell r="B428" t="str">
            <v>NRD_146</v>
          </cell>
          <cell r="N428">
            <v>0</v>
          </cell>
          <cell r="U428">
            <v>0</v>
          </cell>
        </row>
        <row r="429">
          <cell r="B429" t="str">
            <v>EST_010</v>
          </cell>
          <cell r="N429">
            <v>1.048756110297832</v>
          </cell>
          <cell r="U429">
            <v>2.9975416128047305</v>
          </cell>
        </row>
        <row r="430">
          <cell r="B430" t="str">
            <v>NRD_174</v>
          </cell>
          <cell r="N430">
            <v>0</v>
          </cell>
          <cell r="U430">
            <v>0.3333376137521295</v>
          </cell>
        </row>
        <row r="431">
          <cell r="B431" t="str">
            <v>NRD_145</v>
          </cell>
          <cell r="N431">
            <v>0</v>
          </cell>
          <cell r="U431">
            <v>0</v>
          </cell>
        </row>
        <row r="432">
          <cell r="B432" t="str">
            <v>NRO_056</v>
          </cell>
          <cell r="N432">
            <v>4.1448722009628021E-2</v>
          </cell>
          <cell r="U432">
            <v>4.0128926214140223E-3</v>
          </cell>
        </row>
        <row r="433">
          <cell r="B433" t="str">
            <v>CTR_981</v>
          </cell>
          <cell r="N433">
            <v>5.7036580459032031E-2</v>
          </cell>
          <cell r="U433">
            <v>0</v>
          </cell>
        </row>
        <row r="434">
          <cell r="B434" t="str">
            <v>SUD_162</v>
          </cell>
          <cell r="N434">
            <v>0</v>
          </cell>
          <cell r="U434">
            <v>0</v>
          </cell>
        </row>
        <row r="435">
          <cell r="B435" t="str">
            <v>SUO_254</v>
          </cell>
          <cell r="N435">
            <v>0</v>
          </cell>
          <cell r="U435">
            <v>0</v>
          </cell>
        </row>
        <row r="436">
          <cell r="B436" t="str">
            <v>LIT_428</v>
          </cell>
          <cell r="N436">
            <v>1.2317618489126314</v>
          </cell>
          <cell r="U436">
            <v>1.3015505103686014</v>
          </cell>
        </row>
        <row r="437">
          <cell r="B437" t="str">
            <v>OST_046</v>
          </cell>
          <cell r="N437">
            <v>0.91536755956202764</v>
          </cell>
          <cell r="U437">
            <v>0</v>
          </cell>
        </row>
        <row r="438">
          <cell r="B438" t="str">
            <v>NRO_227</v>
          </cell>
          <cell r="N438">
            <v>15.227768218175799</v>
          </cell>
          <cell r="U438">
            <v>0</v>
          </cell>
        </row>
        <row r="439">
          <cell r="B439" t="str">
            <v>NRD_118</v>
          </cell>
          <cell r="N439">
            <v>0</v>
          </cell>
          <cell r="U439">
            <v>0</v>
          </cell>
        </row>
        <row r="440">
          <cell r="B440" t="str">
            <v>SUO_232</v>
          </cell>
          <cell r="N440">
            <v>0</v>
          </cell>
          <cell r="U440">
            <v>18.491409199476077</v>
          </cell>
        </row>
        <row r="441">
          <cell r="B441" t="str">
            <v>CTR_274</v>
          </cell>
          <cell r="N441">
            <v>4.6381904672219809</v>
          </cell>
          <cell r="U441">
            <v>0</v>
          </cell>
        </row>
        <row r="442">
          <cell r="B442" t="str">
            <v>NRO_256</v>
          </cell>
          <cell r="N442">
            <v>0</v>
          </cell>
          <cell r="U442">
            <v>0</v>
          </cell>
        </row>
        <row r="443">
          <cell r="B443" t="str">
            <v>NRO_023</v>
          </cell>
          <cell r="N443">
            <v>0.96635804847146278</v>
          </cell>
          <cell r="U443">
            <v>0.11594584414139084</v>
          </cell>
        </row>
        <row r="444">
          <cell r="B444" t="str">
            <v>OST_208</v>
          </cell>
          <cell r="N444">
            <v>0</v>
          </cell>
          <cell r="U444">
            <v>4.5479449709359835E-3</v>
          </cell>
        </row>
        <row r="445">
          <cell r="B445" t="str">
            <v>EXN_108</v>
          </cell>
          <cell r="N445">
            <v>0.48395485014253797</v>
          </cell>
          <cell r="U445">
            <v>0.55720351679208324</v>
          </cell>
        </row>
        <row r="446">
          <cell r="B446" t="str">
            <v>SUD_247</v>
          </cell>
          <cell r="N446">
            <v>5.4396988868054613E-3</v>
          </cell>
          <cell r="U446">
            <v>0</v>
          </cell>
        </row>
        <row r="447">
          <cell r="B447" t="str">
            <v>LIT_763</v>
          </cell>
          <cell r="N447">
            <v>0</v>
          </cell>
          <cell r="U447">
            <v>0.50389446770138668</v>
          </cell>
        </row>
        <row r="448">
          <cell r="B448" t="str">
            <v>NRO_050</v>
          </cell>
          <cell r="N448">
            <v>0.80537863157864686</v>
          </cell>
          <cell r="U448">
            <v>9.1392291821831861</v>
          </cell>
        </row>
        <row r="449">
          <cell r="B449" t="str">
            <v>CTR_639</v>
          </cell>
          <cell r="N449">
            <v>0</v>
          </cell>
          <cell r="U449">
            <v>0</v>
          </cell>
        </row>
        <row r="450">
          <cell r="B450" t="str">
            <v>NRD_155</v>
          </cell>
          <cell r="N450">
            <v>0</v>
          </cell>
          <cell r="U450">
            <v>0</v>
          </cell>
        </row>
        <row r="451">
          <cell r="B451" t="str">
            <v>SUD_233</v>
          </cell>
          <cell r="N451">
            <v>0</v>
          </cell>
          <cell r="U451">
            <v>0</v>
          </cell>
        </row>
        <row r="452">
          <cell r="B452" t="str">
            <v>CTR_851</v>
          </cell>
          <cell r="N452">
            <v>0.33735050637354347</v>
          </cell>
          <cell r="U452">
            <v>0</v>
          </cell>
        </row>
        <row r="453">
          <cell r="B453" t="str">
            <v>NRO_018</v>
          </cell>
          <cell r="N453">
            <v>0</v>
          </cell>
          <cell r="U453">
            <v>7.3123821101323244E-3</v>
          </cell>
        </row>
        <row r="454">
          <cell r="B454" t="str">
            <v>NRO_044</v>
          </cell>
          <cell r="N454">
            <v>1.3376308738047311E-3</v>
          </cell>
          <cell r="U454">
            <v>5.2613481036318738E-3</v>
          </cell>
        </row>
        <row r="455">
          <cell r="B455" t="str">
            <v>NRO_246</v>
          </cell>
          <cell r="N455">
            <v>0</v>
          </cell>
          <cell r="U455">
            <v>6.1531020195015234E-3</v>
          </cell>
        </row>
        <row r="456">
          <cell r="B456" t="str">
            <v>NRO_024</v>
          </cell>
          <cell r="N456">
            <v>1.5159816569788325E-3</v>
          </cell>
          <cell r="U456">
            <v>6.0639266279144729E-3</v>
          </cell>
        </row>
        <row r="457">
          <cell r="B457" t="str">
            <v>NRO_021</v>
          </cell>
          <cell r="N457">
            <v>0</v>
          </cell>
          <cell r="U457">
            <v>5.7072250615666127E-3</v>
          </cell>
        </row>
        <row r="458">
          <cell r="B458" t="str">
            <v>LIT_698</v>
          </cell>
          <cell r="N458">
            <v>0.47660679787577076</v>
          </cell>
          <cell r="U458">
            <v>0</v>
          </cell>
        </row>
        <row r="459">
          <cell r="B459" t="str">
            <v>NRO_098</v>
          </cell>
          <cell r="N459">
            <v>0</v>
          </cell>
          <cell r="U459">
            <v>2.6303886905628175</v>
          </cell>
        </row>
        <row r="460">
          <cell r="B460" t="str">
            <v>LIT_677</v>
          </cell>
          <cell r="N460">
            <v>15.688162929861056</v>
          </cell>
          <cell r="U460">
            <v>0</v>
          </cell>
        </row>
        <row r="461">
          <cell r="B461" t="str">
            <v>NRO_033</v>
          </cell>
          <cell r="N461">
            <v>2.2015085622643982</v>
          </cell>
          <cell r="U461">
            <v>3.6418338170206579</v>
          </cell>
        </row>
        <row r="462">
          <cell r="B462" t="str">
            <v>NRO_034</v>
          </cell>
          <cell r="N462">
            <v>0</v>
          </cell>
          <cell r="U462">
            <v>0</v>
          </cell>
        </row>
        <row r="463">
          <cell r="B463" t="str">
            <v>NRO_051</v>
          </cell>
          <cell r="N463">
            <v>0</v>
          </cell>
          <cell r="U463">
            <v>0</v>
          </cell>
        </row>
        <row r="464">
          <cell r="B464" t="str">
            <v>ADM_084</v>
          </cell>
          <cell r="N464">
            <v>0</v>
          </cell>
          <cell r="U464">
            <v>0</v>
          </cell>
        </row>
        <row r="465">
          <cell r="B465" t="str">
            <v>CTR_842</v>
          </cell>
          <cell r="N465">
            <v>1.1028499028344934</v>
          </cell>
          <cell r="U465">
            <v>0.68504535817117695</v>
          </cell>
        </row>
        <row r="466">
          <cell r="B466" t="str">
            <v>CTR_330</v>
          </cell>
          <cell r="N466">
            <v>0</v>
          </cell>
          <cell r="U466">
            <v>0</v>
          </cell>
        </row>
        <row r="467">
          <cell r="B467" t="str">
            <v>SUD_069</v>
          </cell>
          <cell r="N467">
            <v>1.7835078317388799E-4</v>
          </cell>
          <cell r="U467">
            <v>1.9618586149141573E-4</v>
          </cell>
        </row>
        <row r="468">
          <cell r="B468" t="str">
            <v>NRD_040</v>
          </cell>
          <cell r="N468">
            <v>0.95676277633670337</v>
          </cell>
          <cell r="U468">
            <v>3.1681698070672568</v>
          </cell>
        </row>
        <row r="469">
          <cell r="B469" t="str">
            <v>OST_166</v>
          </cell>
          <cell r="N469">
            <v>0</v>
          </cell>
          <cell r="U469">
            <v>0</v>
          </cell>
        </row>
        <row r="470">
          <cell r="B470" t="str">
            <v>CTR_954</v>
          </cell>
          <cell r="N470">
            <v>0</v>
          </cell>
          <cell r="U470">
            <v>0</v>
          </cell>
        </row>
        <row r="471">
          <cell r="B471" t="str">
            <v>ADM_112</v>
          </cell>
          <cell r="N471">
            <v>1.2066322235634201</v>
          </cell>
          <cell r="U471">
            <v>0.4120616494451152</v>
          </cell>
        </row>
        <row r="472">
          <cell r="B472" t="str">
            <v>LIT_527</v>
          </cell>
          <cell r="N472">
            <v>0</v>
          </cell>
          <cell r="U472">
            <v>1.4874455316708116E-2</v>
          </cell>
        </row>
        <row r="473">
          <cell r="B473" t="str">
            <v>EXN_071</v>
          </cell>
          <cell r="N473">
            <v>1.2090399591362686</v>
          </cell>
          <cell r="U473">
            <v>4.8957289981251768E-2</v>
          </cell>
        </row>
        <row r="474">
          <cell r="B474" t="str">
            <v>CTR_891</v>
          </cell>
          <cell r="N474">
            <v>0</v>
          </cell>
          <cell r="U474">
            <v>0</v>
          </cell>
        </row>
        <row r="475">
          <cell r="B475" t="str">
            <v>SUO_222</v>
          </cell>
          <cell r="N475">
            <v>1.5522582062762356</v>
          </cell>
          <cell r="U475">
            <v>0.15801879389212775</v>
          </cell>
        </row>
        <row r="476">
          <cell r="B476" t="str">
            <v>CTR_723</v>
          </cell>
          <cell r="N476">
            <v>0.78991561867746529</v>
          </cell>
          <cell r="U476">
            <v>0.36458467096420671</v>
          </cell>
        </row>
        <row r="477">
          <cell r="B477" t="str">
            <v>EXN_152</v>
          </cell>
          <cell r="N477">
            <v>3.7326322007345194</v>
          </cell>
          <cell r="U477">
            <v>2.8768179020958984</v>
          </cell>
        </row>
        <row r="478">
          <cell r="B478" t="str">
            <v>ADM_007</v>
          </cell>
          <cell r="N478">
            <v>0</v>
          </cell>
          <cell r="U478">
            <v>0.51445283406528486</v>
          </cell>
        </row>
        <row r="479">
          <cell r="B479" t="str">
            <v>SUO_188</v>
          </cell>
          <cell r="N479">
            <v>0</v>
          </cell>
          <cell r="U479">
            <v>0</v>
          </cell>
        </row>
        <row r="480">
          <cell r="B480" t="str">
            <v>ADM_122</v>
          </cell>
          <cell r="N480">
            <v>5.7132754856869652E-2</v>
          </cell>
          <cell r="U480">
            <v>0</v>
          </cell>
        </row>
        <row r="481">
          <cell r="B481" t="str">
            <v>OST_268</v>
          </cell>
          <cell r="N481">
            <v>0</v>
          </cell>
          <cell r="U481">
            <v>5.8053179923123671E-2</v>
          </cell>
        </row>
        <row r="482">
          <cell r="B482" t="str">
            <v>LIT_221</v>
          </cell>
          <cell r="N482">
            <v>0</v>
          </cell>
          <cell r="U482">
            <v>0</v>
          </cell>
        </row>
        <row r="483">
          <cell r="B483" t="str">
            <v>CTR_301</v>
          </cell>
          <cell r="N483">
            <v>1.0701046990435794E-3</v>
          </cell>
          <cell r="U483">
            <v>3.4906499774163611</v>
          </cell>
        </row>
        <row r="484">
          <cell r="B484" t="str">
            <v>CTR_300</v>
          </cell>
          <cell r="N484">
            <v>1.6700318302246639</v>
          </cell>
          <cell r="U484">
            <v>0.70292967002399942</v>
          </cell>
        </row>
        <row r="485">
          <cell r="B485" t="str">
            <v>SUD_007</v>
          </cell>
          <cell r="N485">
            <v>3.9201502141635758E-2</v>
          </cell>
          <cell r="U485">
            <v>0</v>
          </cell>
        </row>
        <row r="486">
          <cell r="B486" t="str">
            <v>EXN_180</v>
          </cell>
          <cell r="N486">
            <v>0</v>
          </cell>
          <cell r="U486">
            <v>0</v>
          </cell>
        </row>
        <row r="487">
          <cell r="B487" t="str">
            <v>SUD_053</v>
          </cell>
          <cell r="N487">
            <v>1.7698104915918302</v>
          </cell>
          <cell r="U487">
            <v>8.899704080380523E-3</v>
          </cell>
        </row>
        <row r="488">
          <cell r="B488" t="str">
            <v>ADM_055</v>
          </cell>
          <cell r="N488">
            <v>0</v>
          </cell>
          <cell r="U488">
            <v>0</v>
          </cell>
        </row>
        <row r="489">
          <cell r="B489" t="str">
            <v>EXN_156</v>
          </cell>
          <cell r="N489">
            <v>0</v>
          </cell>
          <cell r="U489">
            <v>2.6485091301332923E-2</v>
          </cell>
        </row>
        <row r="490">
          <cell r="B490" t="str">
            <v>EXN_012</v>
          </cell>
          <cell r="N490">
            <v>0</v>
          </cell>
          <cell r="U490">
            <v>0</v>
          </cell>
        </row>
        <row r="491">
          <cell r="B491" t="str">
            <v>EXN_207</v>
          </cell>
          <cell r="N491">
            <v>0.46249925092671063</v>
          </cell>
          <cell r="U491">
            <v>0.30939685048651261</v>
          </cell>
        </row>
        <row r="492">
          <cell r="B492" t="str">
            <v>ADM_077</v>
          </cell>
          <cell r="N492">
            <v>0</v>
          </cell>
          <cell r="U492">
            <v>0.43510457063119051</v>
          </cell>
        </row>
        <row r="493">
          <cell r="B493" t="str">
            <v>LIT_684</v>
          </cell>
          <cell r="N493">
            <v>1.0259807152865172</v>
          </cell>
          <cell r="U493">
            <v>0</v>
          </cell>
        </row>
        <row r="494">
          <cell r="B494" t="str">
            <v>ADM_128</v>
          </cell>
          <cell r="N494">
            <v>1.543679533605568</v>
          </cell>
          <cell r="U494">
            <v>1.5601769810491588</v>
          </cell>
        </row>
        <row r="495">
          <cell r="B495" t="str">
            <v>NRD_117</v>
          </cell>
          <cell r="N495">
            <v>0.48029865908747171</v>
          </cell>
          <cell r="U495">
            <v>5.7767105266912653</v>
          </cell>
        </row>
        <row r="496">
          <cell r="B496" t="str">
            <v>LIT_425</v>
          </cell>
          <cell r="N496">
            <v>0</v>
          </cell>
          <cell r="U496">
            <v>0</v>
          </cell>
        </row>
        <row r="497">
          <cell r="B497" t="str">
            <v>ADM_149</v>
          </cell>
          <cell r="N497">
            <v>2.8273089645932462E-2</v>
          </cell>
          <cell r="U497">
            <v>9.7906159476664742E-2</v>
          </cell>
        </row>
        <row r="498">
          <cell r="B498" t="str">
            <v>EXN_140</v>
          </cell>
          <cell r="N498">
            <v>0</v>
          </cell>
          <cell r="U498">
            <v>0</v>
          </cell>
        </row>
        <row r="499">
          <cell r="B499" t="str">
            <v>EXN_142</v>
          </cell>
          <cell r="N499">
            <v>0.14747826260654678</v>
          </cell>
          <cell r="U499">
            <v>0.61712550903080687</v>
          </cell>
        </row>
        <row r="500">
          <cell r="B500" t="str">
            <v>NRO_259</v>
          </cell>
          <cell r="N500">
            <v>6.6863708611917358E-2</v>
          </cell>
          <cell r="U500">
            <v>1.1931667394337845E-2</v>
          </cell>
        </row>
        <row r="501">
          <cell r="B501" t="str">
            <v>NRO_009</v>
          </cell>
          <cell r="N501">
            <v>0</v>
          </cell>
          <cell r="U501">
            <v>0.15448744838528342</v>
          </cell>
        </row>
        <row r="502">
          <cell r="B502" t="str">
            <v>EXN_008</v>
          </cell>
          <cell r="N502">
            <v>0.50942334197977923</v>
          </cell>
          <cell r="U502">
            <v>2.140457136181933E-3</v>
          </cell>
        </row>
        <row r="503">
          <cell r="B503" t="str">
            <v>CTR_311</v>
          </cell>
          <cell r="N503">
            <v>0</v>
          </cell>
          <cell r="U503">
            <v>2.051034006500451E-3</v>
          </cell>
        </row>
        <row r="504">
          <cell r="B504" t="str">
            <v>LIT_657</v>
          </cell>
          <cell r="N504">
            <v>0</v>
          </cell>
          <cell r="U504">
            <v>2.5879412041674152</v>
          </cell>
        </row>
        <row r="505">
          <cell r="B505" t="str">
            <v>SUO_115</v>
          </cell>
          <cell r="N505">
            <v>2.7037086975256321</v>
          </cell>
          <cell r="U505">
            <v>0.21425279582687706</v>
          </cell>
        </row>
        <row r="506">
          <cell r="B506" t="str">
            <v>LIT_678</v>
          </cell>
          <cell r="N506">
            <v>0.34081051156711767</v>
          </cell>
          <cell r="U506">
            <v>0.34089968695870454</v>
          </cell>
        </row>
        <row r="507">
          <cell r="B507" t="str">
            <v>LIT_436</v>
          </cell>
          <cell r="N507">
            <v>0</v>
          </cell>
          <cell r="U507">
            <v>7.776094146384748E-3</v>
          </cell>
        </row>
        <row r="508">
          <cell r="B508" t="str">
            <v>NRD_054</v>
          </cell>
          <cell r="N508">
            <v>0</v>
          </cell>
          <cell r="U508">
            <v>0</v>
          </cell>
        </row>
        <row r="509">
          <cell r="B509" t="str">
            <v>CTR_302</v>
          </cell>
          <cell r="N509">
            <v>1.2484554822176806E-3</v>
          </cell>
          <cell r="U509">
            <v>0</v>
          </cell>
        </row>
        <row r="510">
          <cell r="B510" t="str">
            <v>SUO_003</v>
          </cell>
          <cell r="N510">
            <v>0</v>
          </cell>
          <cell r="U510">
            <v>0</v>
          </cell>
        </row>
        <row r="511">
          <cell r="B511" t="str">
            <v>SUD_222</v>
          </cell>
          <cell r="N511">
            <v>0.42695393984014063</v>
          </cell>
          <cell r="U511">
            <v>0</v>
          </cell>
        </row>
        <row r="512">
          <cell r="B512" t="str">
            <v>NRD_129</v>
          </cell>
          <cell r="N512">
            <v>4.8511413023317575E-3</v>
          </cell>
          <cell r="U512">
            <v>0</v>
          </cell>
        </row>
        <row r="513">
          <cell r="B513" t="str">
            <v>LIT_643</v>
          </cell>
          <cell r="N513">
            <v>0.1024625249334396</v>
          </cell>
          <cell r="U513">
            <v>2.978458079005126E-3</v>
          </cell>
        </row>
        <row r="514">
          <cell r="B514" t="str">
            <v>NRD_058</v>
          </cell>
          <cell r="N514">
            <v>0.54989113468195061</v>
          </cell>
          <cell r="U514">
            <v>0.49134917575638293</v>
          </cell>
        </row>
        <row r="515">
          <cell r="B515" t="str">
            <v>OST_231</v>
          </cell>
          <cell r="N515">
            <v>0</v>
          </cell>
          <cell r="U515">
            <v>0.15079558717358238</v>
          </cell>
        </row>
        <row r="516">
          <cell r="B516" t="str">
            <v>LIT_418</v>
          </cell>
          <cell r="N516">
            <v>0</v>
          </cell>
          <cell r="U516">
            <v>0</v>
          </cell>
        </row>
        <row r="517">
          <cell r="B517" t="str">
            <v>CTR_658</v>
          </cell>
          <cell r="N517">
            <v>0</v>
          </cell>
          <cell r="U517">
            <v>8.3218475428969083E-2</v>
          </cell>
        </row>
        <row r="518">
          <cell r="B518" t="str">
            <v>CTR_406</v>
          </cell>
          <cell r="N518">
            <v>0</v>
          </cell>
          <cell r="U518">
            <v>1.2484554822176806E-3</v>
          </cell>
        </row>
        <row r="519">
          <cell r="B519" t="str">
            <v>NRD_183</v>
          </cell>
          <cell r="N519">
            <v>1.3141777458173172</v>
          </cell>
          <cell r="U519">
            <v>0</v>
          </cell>
        </row>
        <row r="520">
          <cell r="B520" t="str">
            <v>SUO_013</v>
          </cell>
          <cell r="N520">
            <v>0.45263645261719082</v>
          </cell>
          <cell r="U520">
            <v>0.50501807763538265</v>
          </cell>
        </row>
        <row r="521">
          <cell r="B521" t="str">
            <v>LIT_061</v>
          </cell>
          <cell r="N521">
            <v>0</v>
          </cell>
          <cell r="U521">
            <v>8.9864539013163718</v>
          </cell>
        </row>
        <row r="522">
          <cell r="B522" t="str">
            <v>NRD_085</v>
          </cell>
          <cell r="N522">
            <v>2.8697532766605889</v>
          </cell>
          <cell r="U522">
            <v>1.5462121147266381</v>
          </cell>
        </row>
        <row r="523">
          <cell r="B523" t="str">
            <v>NRD_086</v>
          </cell>
          <cell r="N523">
            <v>0</v>
          </cell>
          <cell r="U523">
            <v>2.2443484203827833</v>
          </cell>
        </row>
        <row r="524">
          <cell r="B524" t="str">
            <v>LIT_580</v>
          </cell>
          <cell r="N524">
            <v>0.14630114743759898</v>
          </cell>
          <cell r="U524">
            <v>0.59346223101134898</v>
          </cell>
        </row>
        <row r="525">
          <cell r="B525" t="str">
            <v>LIT_057</v>
          </cell>
          <cell r="N525">
            <v>4.8065536065382018E-2</v>
          </cell>
          <cell r="U525">
            <v>0</v>
          </cell>
        </row>
        <row r="526">
          <cell r="B526" t="str">
            <v>CTR_674</v>
          </cell>
          <cell r="N526">
            <v>5.9355140640294034E-2</v>
          </cell>
          <cell r="U526">
            <v>0</v>
          </cell>
        </row>
        <row r="527">
          <cell r="B527" t="str">
            <v>SUD_120</v>
          </cell>
          <cell r="N527">
            <v>0.27059455918219666</v>
          </cell>
          <cell r="U527">
            <v>0</v>
          </cell>
        </row>
        <row r="528">
          <cell r="B528" t="str">
            <v>LIT_453</v>
          </cell>
          <cell r="N528">
            <v>0.77418507960152227</v>
          </cell>
          <cell r="U528">
            <v>0.28172289710158632</v>
          </cell>
        </row>
        <row r="529">
          <cell r="B529" t="str">
            <v>EST_043</v>
          </cell>
          <cell r="N529">
            <v>0.34066783094057917</v>
          </cell>
          <cell r="U529">
            <v>0.19554379867192875</v>
          </cell>
        </row>
        <row r="530">
          <cell r="B530" t="str">
            <v>OST_219</v>
          </cell>
          <cell r="N530">
            <v>0</v>
          </cell>
          <cell r="U530">
            <v>0.83940796100823833</v>
          </cell>
        </row>
        <row r="531">
          <cell r="B531" t="str">
            <v>LIT_581</v>
          </cell>
          <cell r="N531">
            <v>0.64143859168514394</v>
          </cell>
          <cell r="U531">
            <v>0.25796657278281448</v>
          </cell>
        </row>
        <row r="532">
          <cell r="B532" t="str">
            <v>NRD_101</v>
          </cell>
          <cell r="N532">
            <v>4.4056388810414537</v>
          </cell>
          <cell r="U532">
            <v>5.0979787862444468</v>
          </cell>
        </row>
        <row r="533">
          <cell r="B533" t="str">
            <v>ADM_130</v>
          </cell>
          <cell r="N533">
            <v>2.6788287632728655E-2</v>
          </cell>
          <cell r="U533">
            <v>0.18097253968661628</v>
          </cell>
        </row>
        <row r="534">
          <cell r="B534" t="str">
            <v>OST_155</v>
          </cell>
          <cell r="N534">
            <v>0.15175868140272175</v>
          </cell>
          <cell r="U534">
            <v>0.19556163375024638</v>
          </cell>
        </row>
        <row r="535">
          <cell r="B535" t="str">
            <v>NRO_258</v>
          </cell>
          <cell r="N535">
            <v>0</v>
          </cell>
          <cell r="U535">
            <v>3.7453664466530413E-3</v>
          </cell>
        </row>
        <row r="536">
          <cell r="B536" t="str">
            <v>SUD_160</v>
          </cell>
          <cell r="N536">
            <v>0</v>
          </cell>
          <cell r="U536">
            <v>0</v>
          </cell>
        </row>
        <row r="537">
          <cell r="B537" t="str">
            <v>ADM_058</v>
          </cell>
          <cell r="N537">
            <v>0</v>
          </cell>
          <cell r="U537">
            <v>0</v>
          </cell>
        </row>
        <row r="538">
          <cell r="B538" t="str">
            <v>ADM_153</v>
          </cell>
          <cell r="N538">
            <v>0.24510575014584185</v>
          </cell>
          <cell r="U538">
            <v>0.10154132564083078</v>
          </cell>
        </row>
        <row r="539">
          <cell r="B539" t="str">
            <v>EST_012</v>
          </cell>
          <cell r="N539">
            <v>0.17635325440241068</v>
          </cell>
          <cell r="U539">
            <v>0.12133203779324438</v>
          </cell>
        </row>
        <row r="540">
          <cell r="B540" t="str">
            <v>LIT_500</v>
          </cell>
          <cell r="N540">
            <v>4.7671380834567527</v>
          </cell>
          <cell r="U540">
            <v>4.7076045920332845</v>
          </cell>
        </row>
        <row r="541">
          <cell r="B541" t="str">
            <v>OST_294</v>
          </cell>
          <cell r="N541">
            <v>1.8816007624852669E-2</v>
          </cell>
          <cell r="U541">
            <v>0</v>
          </cell>
        </row>
        <row r="542">
          <cell r="B542" t="str">
            <v>LIT_322</v>
          </cell>
          <cell r="N542">
            <v>0</v>
          </cell>
          <cell r="U542">
            <v>6.2567951648389286</v>
          </cell>
        </row>
        <row r="543">
          <cell r="B543" t="str">
            <v>OST_297</v>
          </cell>
          <cell r="N543">
            <v>8.9175391586979543E-5</v>
          </cell>
          <cell r="U543">
            <v>0</v>
          </cell>
        </row>
        <row r="544">
          <cell r="B544" t="str">
            <v>CTR_843</v>
          </cell>
          <cell r="N544">
            <v>0.51211643880570601</v>
          </cell>
          <cell r="U544">
            <v>0.3344255535294906</v>
          </cell>
        </row>
        <row r="545">
          <cell r="B545" t="str">
            <v>OST_172</v>
          </cell>
          <cell r="N545">
            <v>0.1380970114115965</v>
          </cell>
          <cell r="U545">
            <v>0.52820367944799718</v>
          </cell>
        </row>
        <row r="546">
          <cell r="B546" t="str">
            <v>EXN_131</v>
          </cell>
          <cell r="N546">
            <v>0</v>
          </cell>
          <cell r="U546">
            <v>0</v>
          </cell>
        </row>
        <row r="547">
          <cell r="B547" t="str">
            <v>CTR_546</v>
          </cell>
          <cell r="N547">
            <v>1.2293006081048303</v>
          </cell>
          <cell r="U547">
            <v>2.6752617476106361E-4</v>
          </cell>
        </row>
        <row r="548">
          <cell r="B548" t="str">
            <v>ADM_166</v>
          </cell>
          <cell r="N548">
            <v>5.7881963171276674</v>
          </cell>
          <cell r="U548">
            <v>0.78474344596541978</v>
          </cell>
        </row>
        <row r="549">
          <cell r="B549" t="str">
            <v>CTR_547</v>
          </cell>
          <cell r="N549">
            <v>0.15122362905319958</v>
          </cell>
          <cell r="U549">
            <v>2.6752617476088987E-4</v>
          </cell>
        </row>
        <row r="550">
          <cell r="B550" t="str">
            <v>EXN_169</v>
          </cell>
          <cell r="N550">
            <v>2.8530239731988711</v>
          </cell>
          <cell r="U550">
            <v>7.2775542630187262E-2</v>
          </cell>
        </row>
        <row r="551">
          <cell r="B551" t="str">
            <v>EXN_090</v>
          </cell>
          <cell r="N551">
            <v>0</v>
          </cell>
          <cell r="U551">
            <v>0.68067576398341478</v>
          </cell>
        </row>
        <row r="552">
          <cell r="B552" t="str">
            <v>CTR_716</v>
          </cell>
          <cell r="N552">
            <v>2.3899004945310384E-2</v>
          </cell>
          <cell r="U552">
            <v>0</v>
          </cell>
        </row>
        <row r="553">
          <cell r="B553" t="str">
            <v>CTR_935</v>
          </cell>
          <cell r="N553">
            <v>0.68632948381002878</v>
          </cell>
          <cell r="U553">
            <v>20.548364451977982</v>
          </cell>
        </row>
        <row r="554">
          <cell r="B554" t="str">
            <v>EXN_045</v>
          </cell>
          <cell r="N554">
            <v>0.3386524670907135</v>
          </cell>
          <cell r="U554">
            <v>9.0958899418719139E-2</v>
          </cell>
        </row>
        <row r="555">
          <cell r="B555" t="str">
            <v>CTR_050</v>
          </cell>
          <cell r="N555">
            <v>0</v>
          </cell>
          <cell r="U555">
            <v>2.682520624484567</v>
          </cell>
        </row>
        <row r="556">
          <cell r="B556" t="str">
            <v>OST_020</v>
          </cell>
          <cell r="N556">
            <v>0</v>
          </cell>
          <cell r="U556">
            <v>0</v>
          </cell>
        </row>
        <row r="557">
          <cell r="B557" t="str">
            <v>CTR_169</v>
          </cell>
          <cell r="N557">
            <v>7.3136518413547498E-3</v>
          </cell>
          <cell r="U557">
            <v>3.7637589679462282E-3</v>
          </cell>
        </row>
        <row r="558">
          <cell r="B558" t="str">
            <v>CTR_436</v>
          </cell>
          <cell r="N558">
            <v>0.2021427776493652</v>
          </cell>
          <cell r="U558">
            <v>4.5080835708965772</v>
          </cell>
        </row>
        <row r="559">
          <cell r="B559" t="str">
            <v>LIT_426</v>
          </cell>
          <cell r="N559">
            <v>0.38320449272756835</v>
          </cell>
          <cell r="U559">
            <v>0</v>
          </cell>
        </row>
        <row r="560">
          <cell r="B560" t="str">
            <v>ADM_008</v>
          </cell>
          <cell r="N560">
            <v>7.1340313269474141E-5</v>
          </cell>
          <cell r="U560">
            <v>0.18597905223815153</v>
          </cell>
        </row>
        <row r="561">
          <cell r="B561" t="str">
            <v>LIT_121</v>
          </cell>
          <cell r="N561">
            <v>0.83152485639194929</v>
          </cell>
          <cell r="U561">
            <v>0</v>
          </cell>
        </row>
        <row r="562">
          <cell r="B562" t="str">
            <v>LIT_621</v>
          </cell>
          <cell r="N562">
            <v>0</v>
          </cell>
          <cell r="U562">
            <v>0</v>
          </cell>
        </row>
        <row r="563">
          <cell r="B563" t="str">
            <v>LIT_690</v>
          </cell>
          <cell r="N563">
            <v>6.5383397111573441E-2</v>
          </cell>
          <cell r="U563">
            <v>0</v>
          </cell>
        </row>
        <row r="564">
          <cell r="B564" t="str">
            <v>LIT_136</v>
          </cell>
          <cell r="N564">
            <v>0.11937017917833091</v>
          </cell>
          <cell r="U564">
            <v>1.6965083197073338</v>
          </cell>
        </row>
        <row r="565">
          <cell r="B565" t="str">
            <v>LIT_367</v>
          </cell>
          <cell r="N565">
            <v>0.81055080429069182</v>
          </cell>
          <cell r="U565">
            <v>0.15766209232577977</v>
          </cell>
        </row>
        <row r="566">
          <cell r="B566" t="str">
            <v>LIT_460</v>
          </cell>
          <cell r="N566">
            <v>6.1120813393715862E-2</v>
          </cell>
          <cell r="U566">
            <v>0.24496480068943324</v>
          </cell>
        </row>
        <row r="567">
          <cell r="B567" t="str">
            <v>SUD_066</v>
          </cell>
          <cell r="N567">
            <v>0.3631221945421807</v>
          </cell>
          <cell r="U567">
            <v>0.2971145696894984</v>
          </cell>
        </row>
        <row r="568">
          <cell r="B568" t="str">
            <v>CTR_708</v>
          </cell>
          <cell r="N568">
            <v>0</v>
          </cell>
          <cell r="U568">
            <v>0</v>
          </cell>
        </row>
        <row r="569">
          <cell r="B569" t="str">
            <v>LIT_844</v>
          </cell>
          <cell r="N569">
            <v>0</v>
          </cell>
          <cell r="U569">
            <v>4.4848622989273261</v>
          </cell>
        </row>
        <row r="570">
          <cell r="B570" t="str">
            <v>LIT_433</v>
          </cell>
          <cell r="N570">
            <v>0</v>
          </cell>
          <cell r="U570">
            <v>0</v>
          </cell>
        </row>
        <row r="571">
          <cell r="B571" t="str">
            <v>CTR_784</v>
          </cell>
          <cell r="N571">
            <v>0.10233767938521773</v>
          </cell>
          <cell r="U571">
            <v>4.637120362523346E-4</v>
          </cell>
        </row>
        <row r="572">
          <cell r="B572" t="str">
            <v>CTR_464</v>
          </cell>
          <cell r="N572">
            <v>0</v>
          </cell>
          <cell r="U572">
            <v>0</v>
          </cell>
        </row>
        <row r="573">
          <cell r="B573" t="str">
            <v>LIT_034</v>
          </cell>
          <cell r="N573">
            <v>0</v>
          </cell>
          <cell r="U573">
            <v>0</v>
          </cell>
        </row>
        <row r="574">
          <cell r="B574" t="str">
            <v>CTR_633</v>
          </cell>
          <cell r="N574">
            <v>9.2457045997380387</v>
          </cell>
          <cell r="U574">
            <v>9.2457045997380387</v>
          </cell>
        </row>
        <row r="575">
          <cell r="B575" t="str">
            <v>NRD_015</v>
          </cell>
          <cell r="N575">
            <v>0</v>
          </cell>
          <cell r="U575">
            <v>4.6213541532903575</v>
          </cell>
        </row>
        <row r="576">
          <cell r="B576" t="str">
            <v>ADM_015</v>
          </cell>
          <cell r="N576">
            <v>0</v>
          </cell>
          <cell r="U576">
            <v>3.4965916285194933</v>
          </cell>
        </row>
        <row r="577">
          <cell r="B577" t="str">
            <v>LIT_739</v>
          </cell>
          <cell r="N577">
            <v>0</v>
          </cell>
          <cell r="U577">
            <v>42.753161802684104</v>
          </cell>
        </row>
        <row r="578">
          <cell r="B578" t="str">
            <v>LIT_708</v>
          </cell>
          <cell r="N578">
            <v>0.34871145126172487</v>
          </cell>
          <cell r="U578">
            <v>9.3598491009693849E-2</v>
          </cell>
        </row>
        <row r="579">
          <cell r="B579" t="str">
            <v>LIT_479</v>
          </cell>
          <cell r="N579">
            <v>0</v>
          </cell>
          <cell r="U579">
            <v>1.1533231744727253</v>
          </cell>
        </row>
        <row r="580">
          <cell r="B580" t="str">
            <v>NRD_166</v>
          </cell>
          <cell r="N580">
            <v>0</v>
          </cell>
          <cell r="U580">
            <v>3.0478008635031517</v>
          </cell>
        </row>
        <row r="581">
          <cell r="B581" t="str">
            <v>SUO_230</v>
          </cell>
          <cell r="N581">
            <v>7.060907505857042E-2</v>
          </cell>
          <cell r="U581">
            <v>8.9175391586979538E-4</v>
          </cell>
        </row>
        <row r="582">
          <cell r="B582" t="str">
            <v>EXN_143</v>
          </cell>
          <cell r="N582">
            <v>1.0775954319370609</v>
          </cell>
          <cell r="U582">
            <v>1.0402131077837991</v>
          </cell>
        </row>
        <row r="583">
          <cell r="B583" t="str">
            <v>LIT_674</v>
          </cell>
          <cell r="N583">
            <v>0.11787203259966932</v>
          </cell>
          <cell r="U583">
            <v>7.1126292329774826E-2</v>
          </cell>
        </row>
        <row r="584">
          <cell r="B584" t="str">
            <v>ADM_054</v>
          </cell>
          <cell r="N584">
            <v>0</v>
          </cell>
          <cell r="U584">
            <v>0</v>
          </cell>
        </row>
        <row r="585">
          <cell r="B585" t="str">
            <v>EST_014</v>
          </cell>
          <cell r="N585">
            <v>0.27968406073796026</v>
          </cell>
          <cell r="U585">
            <v>9.2458116102079444</v>
          </cell>
        </row>
        <row r="586">
          <cell r="B586" t="str">
            <v>OST_262</v>
          </cell>
          <cell r="N586">
            <v>1.7835078317388799E-4</v>
          </cell>
          <cell r="U586">
            <v>1.9618586149118417E-4</v>
          </cell>
        </row>
        <row r="587">
          <cell r="B587" t="str">
            <v>CTR_519</v>
          </cell>
          <cell r="N587">
            <v>0</v>
          </cell>
          <cell r="U587">
            <v>7.3368161674271537</v>
          </cell>
        </row>
        <row r="588">
          <cell r="B588" t="str">
            <v>NRD_094</v>
          </cell>
          <cell r="N588">
            <v>0</v>
          </cell>
          <cell r="U588">
            <v>1.5058691675726885</v>
          </cell>
        </row>
        <row r="589">
          <cell r="B589" t="str">
            <v>CTR_307</v>
          </cell>
          <cell r="N589">
            <v>0</v>
          </cell>
          <cell r="U589">
            <v>0</v>
          </cell>
        </row>
        <row r="590">
          <cell r="B590" t="str">
            <v>LIT_417</v>
          </cell>
          <cell r="N590">
            <v>0.54179400912585329</v>
          </cell>
          <cell r="U590">
            <v>0.13345989104907385</v>
          </cell>
        </row>
        <row r="591">
          <cell r="B591" t="str">
            <v>EXN_224</v>
          </cell>
          <cell r="N591">
            <v>4.2410389432502082</v>
          </cell>
          <cell r="U591">
            <v>0.43537808793886928</v>
          </cell>
        </row>
        <row r="592">
          <cell r="B592" t="str">
            <v>LIT_372</v>
          </cell>
          <cell r="N592">
            <v>0</v>
          </cell>
          <cell r="U592">
            <v>0</v>
          </cell>
        </row>
        <row r="593">
          <cell r="B593" t="str">
            <v>LIT_098</v>
          </cell>
          <cell r="N593">
            <v>0</v>
          </cell>
          <cell r="U593">
            <v>0</v>
          </cell>
        </row>
        <row r="594">
          <cell r="B594" t="str">
            <v>OST_016</v>
          </cell>
          <cell r="N594">
            <v>0.15855384624164959</v>
          </cell>
          <cell r="U594">
            <v>0.53731740446818643</v>
          </cell>
        </row>
        <row r="595">
          <cell r="B595" t="str">
            <v>CTR_131</v>
          </cell>
          <cell r="N595">
            <v>4.2715012570163371E-2</v>
          </cell>
          <cell r="U595">
            <v>0.35181475488895159</v>
          </cell>
        </row>
        <row r="596">
          <cell r="B596" t="str">
            <v>ADM_060</v>
          </cell>
          <cell r="N596">
            <v>1.9550064019798724E-2</v>
          </cell>
          <cell r="U596">
            <v>5.6368447889778052E-3</v>
          </cell>
        </row>
        <row r="597">
          <cell r="B597" t="str">
            <v>LIT_477</v>
          </cell>
          <cell r="N597">
            <v>0</v>
          </cell>
          <cell r="U597">
            <v>1.3237908530303939</v>
          </cell>
        </row>
        <row r="598">
          <cell r="B598" t="str">
            <v>SUO_210</v>
          </cell>
          <cell r="N598">
            <v>2.273169906943695</v>
          </cell>
          <cell r="U598">
            <v>21.161017227258849</v>
          </cell>
        </row>
        <row r="599">
          <cell r="B599" t="str">
            <v>CTR_860</v>
          </cell>
          <cell r="N599">
            <v>4.621675184700071</v>
          </cell>
          <cell r="U599">
            <v>5.8057734727740131</v>
          </cell>
        </row>
        <row r="600">
          <cell r="B600" t="str">
            <v>CTR_755</v>
          </cell>
          <cell r="N600">
            <v>0.54889237029617555</v>
          </cell>
          <cell r="U600">
            <v>0</v>
          </cell>
        </row>
        <row r="601">
          <cell r="B601" t="str">
            <v>ADM_034</v>
          </cell>
          <cell r="N601">
            <v>2.675261747609386E-4</v>
          </cell>
          <cell r="U601">
            <v>0</v>
          </cell>
        </row>
        <row r="602">
          <cell r="B602" t="str">
            <v>ADM_003</v>
          </cell>
          <cell r="N602">
            <v>5.3505234952187721E-4</v>
          </cell>
          <cell r="U602">
            <v>0</v>
          </cell>
        </row>
        <row r="603">
          <cell r="B603" t="str">
            <v>ADM_079</v>
          </cell>
          <cell r="N603">
            <v>6.2188312015156795E-2</v>
          </cell>
          <cell r="U603">
            <v>0</v>
          </cell>
        </row>
        <row r="604">
          <cell r="B604" t="str">
            <v>ADM_083</v>
          </cell>
          <cell r="N604">
            <v>1.4268062653916727E-3</v>
          </cell>
          <cell r="U604">
            <v>0</v>
          </cell>
        </row>
        <row r="605">
          <cell r="B605" t="str">
            <v>ADM_017</v>
          </cell>
          <cell r="N605">
            <v>8.0257852428281603E-4</v>
          </cell>
          <cell r="U605">
            <v>0</v>
          </cell>
        </row>
        <row r="606">
          <cell r="B606" t="str">
            <v>CTR_520</v>
          </cell>
          <cell r="N606">
            <v>0</v>
          </cell>
          <cell r="U606">
            <v>0</v>
          </cell>
        </row>
        <row r="607">
          <cell r="B607" t="str">
            <v>CTR_390</v>
          </cell>
          <cell r="N607">
            <v>0</v>
          </cell>
          <cell r="U607">
            <v>0.30599643869156151</v>
          </cell>
        </row>
        <row r="608">
          <cell r="B608" t="str">
            <v>EST_008</v>
          </cell>
          <cell r="N608">
            <v>4.9973889445343152E-2</v>
          </cell>
          <cell r="U608">
            <v>0</v>
          </cell>
        </row>
        <row r="609">
          <cell r="B609" t="str">
            <v>SUD_257</v>
          </cell>
          <cell r="N609">
            <v>4.2750682726797988E-2</v>
          </cell>
          <cell r="U609">
            <v>7.1821860384153308E-2</v>
          </cell>
        </row>
        <row r="610">
          <cell r="B610" t="str">
            <v>EXN_085</v>
          </cell>
          <cell r="N610">
            <v>0</v>
          </cell>
          <cell r="U610">
            <v>1.044582701971561</v>
          </cell>
        </row>
        <row r="611">
          <cell r="B611" t="str">
            <v>LIT_576</v>
          </cell>
          <cell r="N611">
            <v>0.15518301643966245</v>
          </cell>
          <cell r="U611">
            <v>0</v>
          </cell>
        </row>
        <row r="612">
          <cell r="B612" t="str">
            <v>CTR_414</v>
          </cell>
          <cell r="N612">
            <v>0</v>
          </cell>
          <cell r="U612">
            <v>4.0556968093758312E-2</v>
          </cell>
        </row>
        <row r="613">
          <cell r="B613" t="str">
            <v>ADM_066</v>
          </cell>
          <cell r="N613">
            <v>1.2218840337087422E-2</v>
          </cell>
          <cell r="U613">
            <v>2.6222055639430163E-3</v>
          </cell>
        </row>
        <row r="614">
          <cell r="B614" t="str">
            <v>LIT_373</v>
          </cell>
          <cell r="N614">
            <v>0.15471930440340992</v>
          </cell>
          <cell r="U614">
            <v>0</v>
          </cell>
        </row>
        <row r="615">
          <cell r="B615" t="str">
            <v>EXN_041</v>
          </cell>
          <cell r="N615">
            <v>8.2505072296273338E-2</v>
          </cell>
          <cell r="U615">
            <v>2.7647571342348473E-3</v>
          </cell>
        </row>
        <row r="616">
          <cell r="B616" t="str">
            <v>ADM_069</v>
          </cell>
          <cell r="N616">
            <v>8.0257852428281603E-4</v>
          </cell>
          <cell r="U616">
            <v>0</v>
          </cell>
        </row>
        <row r="617">
          <cell r="B617" t="str">
            <v>ADM_154</v>
          </cell>
          <cell r="N617">
            <v>1.4270540178254463E-3</v>
          </cell>
          <cell r="U617">
            <v>0</v>
          </cell>
        </row>
        <row r="618">
          <cell r="B618" t="str">
            <v>EXN_043</v>
          </cell>
          <cell r="N618">
            <v>1.2301031866291132</v>
          </cell>
          <cell r="U618">
            <v>0.26366635744361083</v>
          </cell>
        </row>
        <row r="619">
          <cell r="B619" t="str">
            <v>SUO_150</v>
          </cell>
          <cell r="N619">
            <v>4.0485627780488712E-2</v>
          </cell>
          <cell r="U619">
            <v>8.2683423079447441E-2</v>
          </cell>
        </row>
        <row r="620">
          <cell r="B620" t="str">
            <v>ADM_127</v>
          </cell>
          <cell r="N620">
            <v>3.5670156634791817E-4</v>
          </cell>
          <cell r="U620">
            <v>0</v>
          </cell>
        </row>
        <row r="621">
          <cell r="B621" t="str">
            <v>SUO_131</v>
          </cell>
          <cell r="N621">
            <v>0</v>
          </cell>
          <cell r="U621">
            <v>4.2981290289441922</v>
          </cell>
        </row>
        <row r="622">
          <cell r="B622" t="str">
            <v>LIT_790</v>
          </cell>
          <cell r="N622">
            <v>0</v>
          </cell>
          <cell r="U622">
            <v>0.90835837378329098</v>
          </cell>
        </row>
        <row r="623">
          <cell r="B623" t="str">
            <v>NRD_153</v>
          </cell>
          <cell r="N623">
            <v>1.1348817034925363</v>
          </cell>
          <cell r="U623">
            <v>6.5472572503160381E-2</v>
          </cell>
        </row>
        <row r="624">
          <cell r="B624" t="str">
            <v>CTR_728</v>
          </cell>
          <cell r="N624">
            <v>0</v>
          </cell>
          <cell r="U624">
            <v>0</v>
          </cell>
        </row>
        <row r="625">
          <cell r="B625" t="str">
            <v>CTR_470</v>
          </cell>
          <cell r="N625">
            <v>9.7165506673173488E-2</v>
          </cell>
          <cell r="U625">
            <v>3.9237172298271117E-2</v>
          </cell>
        </row>
        <row r="626">
          <cell r="B626" t="str">
            <v>LIT_515</v>
          </cell>
          <cell r="N626">
            <v>0</v>
          </cell>
          <cell r="U626">
            <v>0</v>
          </cell>
        </row>
        <row r="627">
          <cell r="B627" t="str">
            <v>ADM_076</v>
          </cell>
          <cell r="N627">
            <v>2.675261747609386E-4</v>
          </cell>
          <cell r="U627">
            <v>0</v>
          </cell>
        </row>
        <row r="628">
          <cell r="B628" t="str">
            <v>NRD_188</v>
          </cell>
          <cell r="N628">
            <v>5.3041522915935425E-2</v>
          </cell>
          <cell r="U628">
            <v>4.0182431449092976E-2</v>
          </cell>
        </row>
        <row r="629">
          <cell r="B629" t="str">
            <v>ADM_038</v>
          </cell>
          <cell r="N629">
            <v>1.3824585797682675E-2</v>
          </cell>
          <cell r="U629">
            <v>4.9232403574292856E-3</v>
          </cell>
        </row>
        <row r="630">
          <cell r="B630" t="str">
            <v>CTR_649</v>
          </cell>
          <cell r="N630">
            <v>9.8984684661545842E-3</v>
          </cell>
          <cell r="U630">
            <v>0</v>
          </cell>
        </row>
        <row r="631">
          <cell r="B631" t="str">
            <v>CTR_097</v>
          </cell>
          <cell r="N631">
            <v>2.4077355728483103E-3</v>
          </cell>
          <cell r="U631">
            <v>1.685414900993909E-2</v>
          </cell>
        </row>
        <row r="632">
          <cell r="B632" t="str">
            <v>ADM_041</v>
          </cell>
          <cell r="N632">
            <v>2.140581026737913E-3</v>
          </cell>
          <cell r="U632">
            <v>0</v>
          </cell>
        </row>
        <row r="633">
          <cell r="B633" t="str">
            <v>NRO_091</v>
          </cell>
          <cell r="N633">
            <v>0.64393550264957922</v>
          </cell>
          <cell r="U633">
            <v>7.0024619542109336</v>
          </cell>
        </row>
        <row r="634">
          <cell r="B634" t="str">
            <v>ADM_043</v>
          </cell>
          <cell r="N634">
            <v>1.0702905133692132E-3</v>
          </cell>
          <cell r="U634">
            <v>0</v>
          </cell>
        </row>
        <row r="635">
          <cell r="B635" t="str">
            <v>NRD_152</v>
          </cell>
          <cell r="N635">
            <v>0</v>
          </cell>
          <cell r="U635">
            <v>0.65570665433906061</v>
          </cell>
        </row>
        <row r="636">
          <cell r="B636" t="str">
            <v>ADM_065</v>
          </cell>
          <cell r="N636">
            <v>1.3467806808699235E-2</v>
          </cell>
          <cell r="U636">
            <v>5.6190251951872558E-3</v>
          </cell>
        </row>
        <row r="637">
          <cell r="B637" t="str">
            <v>EXN_273</v>
          </cell>
          <cell r="N637">
            <v>2.8536125307832214E-3</v>
          </cell>
          <cell r="U637">
            <v>0</v>
          </cell>
        </row>
        <row r="638">
          <cell r="B638" t="str">
            <v>EXN_251</v>
          </cell>
          <cell r="N638">
            <v>6.5098035858495544E-3</v>
          </cell>
          <cell r="U638">
            <v>0.36057784173265506</v>
          </cell>
        </row>
        <row r="639">
          <cell r="B639" t="str">
            <v>LIT_134</v>
          </cell>
          <cell r="N639">
            <v>0.10000128412563883</v>
          </cell>
          <cell r="U639">
            <v>0.8626649031341227</v>
          </cell>
        </row>
        <row r="640">
          <cell r="B640" t="str">
            <v>NRD_087</v>
          </cell>
          <cell r="N640">
            <v>1.0273181962978564</v>
          </cell>
          <cell r="U640">
            <v>6.3954036604493263</v>
          </cell>
        </row>
        <row r="641">
          <cell r="B641" t="str">
            <v>LIT_519</v>
          </cell>
          <cell r="N641">
            <v>0</v>
          </cell>
          <cell r="U641">
            <v>0</v>
          </cell>
        </row>
        <row r="642">
          <cell r="B642" t="str">
            <v>ADM_133</v>
          </cell>
          <cell r="N642">
            <v>1.8693577662858795E-2</v>
          </cell>
          <cell r="U642">
            <v>0</v>
          </cell>
        </row>
        <row r="643">
          <cell r="B643" t="str">
            <v>ADM_103</v>
          </cell>
          <cell r="N643">
            <v>8.2411997900763423E-3</v>
          </cell>
          <cell r="U643">
            <v>4.0133261881727484E-3</v>
          </cell>
        </row>
        <row r="644">
          <cell r="B644" t="str">
            <v>LIT_114</v>
          </cell>
          <cell r="N644">
            <v>0</v>
          </cell>
          <cell r="U644">
            <v>0</v>
          </cell>
        </row>
        <row r="645">
          <cell r="B645" t="str">
            <v>ADM_144</v>
          </cell>
          <cell r="N645">
            <v>1.8730083983956953E-3</v>
          </cell>
          <cell r="U645">
            <v>8.0271788502682428E-4</v>
          </cell>
        </row>
        <row r="646">
          <cell r="B646" t="str">
            <v>ADM_098</v>
          </cell>
          <cell r="N646">
            <v>1.7838175222803111E-4</v>
          </cell>
          <cell r="U646">
            <v>0</v>
          </cell>
        </row>
        <row r="647">
          <cell r="B647" t="str">
            <v>SUO_033</v>
          </cell>
          <cell r="N647">
            <v>0</v>
          </cell>
          <cell r="U647">
            <v>0</v>
          </cell>
        </row>
        <row r="648">
          <cell r="B648" t="str">
            <v>SUD_226</v>
          </cell>
          <cell r="N648">
            <v>1.3929196165886155E-2</v>
          </cell>
          <cell r="U648">
            <v>0</v>
          </cell>
        </row>
        <row r="649">
          <cell r="B649" t="str">
            <v>ADM_099</v>
          </cell>
          <cell r="N649">
            <v>0</v>
          </cell>
          <cell r="U649">
            <v>0</v>
          </cell>
        </row>
        <row r="650">
          <cell r="B650" t="str">
            <v>ADM_063</v>
          </cell>
          <cell r="N650">
            <v>1.7838175222816795E-3</v>
          </cell>
          <cell r="U650">
            <v>0</v>
          </cell>
        </row>
        <row r="651">
          <cell r="B651" t="str">
            <v>ADM_067</v>
          </cell>
          <cell r="N651">
            <v>8.2055606024955888E-3</v>
          </cell>
          <cell r="U651">
            <v>2.9432369736562512E-3</v>
          </cell>
        </row>
        <row r="652">
          <cell r="B652" t="str">
            <v>ADM_064</v>
          </cell>
          <cell r="N652">
            <v>8.4731332308378079E-3</v>
          </cell>
          <cell r="U652">
            <v>3.4783667458138214E-3</v>
          </cell>
        </row>
        <row r="653">
          <cell r="B653" t="str">
            <v>OST_293</v>
          </cell>
          <cell r="N653">
            <v>4.6303965379972771</v>
          </cell>
          <cell r="U653">
            <v>4.6213541532903575</v>
          </cell>
        </row>
        <row r="654">
          <cell r="B654" t="str">
            <v>NRD_049</v>
          </cell>
          <cell r="N654">
            <v>2.5349888566430674</v>
          </cell>
          <cell r="U654">
            <v>1.3658459677028134</v>
          </cell>
        </row>
        <row r="655">
          <cell r="B655" t="str">
            <v>NRD_018</v>
          </cell>
          <cell r="N655">
            <v>0</v>
          </cell>
          <cell r="U655">
            <v>0</v>
          </cell>
        </row>
        <row r="656">
          <cell r="B656" t="str">
            <v>LIT_499</v>
          </cell>
          <cell r="N656">
            <v>0.191816267303593</v>
          </cell>
          <cell r="U656">
            <v>0</v>
          </cell>
        </row>
        <row r="657">
          <cell r="B657" t="str">
            <v>CTR_228</v>
          </cell>
          <cell r="N657">
            <v>0.30012869792513758</v>
          </cell>
          <cell r="U657">
            <v>0</v>
          </cell>
        </row>
        <row r="658">
          <cell r="B658" t="str">
            <v>OST_067</v>
          </cell>
          <cell r="N658">
            <v>0</v>
          </cell>
          <cell r="U658">
            <v>3.287004933896065E-2</v>
          </cell>
        </row>
        <row r="659">
          <cell r="B659" t="str">
            <v>EXN_010</v>
          </cell>
          <cell r="N659">
            <v>0.14187804801488443</v>
          </cell>
          <cell r="U659">
            <v>0</v>
          </cell>
        </row>
        <row r="660">
          <cell r="B660" t="str">
            <v>SUO_109</v>
          </cell>
          <cell r="N660">
            <v>2.7812912882063041</v>
          </cell>
          <cell r="U660">
            <v>2.9886954139593018</v>
          </cell>
        </row>
        <row r="661">
          <cell r="B661" t="str">
            <v>EST_042</v>
          </cell>
          <cell r="N661">
            <v>9.7201176829807695E-3</v>
          </cell>
          <cell r="U661">
            <v>0</v>
          </cell>
        </row>
        <row r="662">
          <cell r="B662" t="str">
            <v>SUO_228</v>
          </cell>
          <cell r="N662">
            <v>0</v>
          </cell>
          <cell r="U662">
            <v>0</v>
          </cell>
        </row>
        <row r="663">
          <cell r="B663" t="str">
            <v>LIT_510</v>
          </cell>
          <cell r="N663">
            <v>9.2451695473885156</v>
          </cell>
          <cell r="U663">
            <v>9.2451160421535636</v>
          </cell>
        </row>
        <row r="664">
          <cell r="B664" t="str">
            <v>EST_053</v>
          </cell>
          <cell r="N664">
            <v>6.7059894473408214E-3</v>
          </cell>
          <cell r="U664">
            <v>6.7594509208018985E-3</v>
          </cell>
        </row>
        <row r="665">
          <cell r="B665" t="str">
            <v>LIT_225</v>
          </cell>
          <cell r="N665">
            <v>1.2030810605565316</v>
          </cell>
          <cell r="U665">
            <v>1.7835078317400378E-4</v>
          </cell>
        </row>
        <row r="666">
          <cell r="B666" t="str">
            <v>LIT_508</v>
          </cell>
          <cell r="N666">
            <v>0</v>
          </cell>
          <cell r="U666">
            <v>0.85693984299423831</v>
          </cell>
        </row>
        <row r="667">
          <cell r="B667" t="str">
            <v>LIT_180</v>
          </cell>
          <cell r="N667">
            <v>2.2757559932997176E-2</v>
          </cell>
          <cell r="U667">
            <v>5.9747512363276288E-3</v>
          </cell>
        </row>
        <row r="668">
          <cell r="B668" t="str">
            <v>OST_205</v>
          </cell>
          <cell r="N668">
            <v>0.14967197723958653</v>
          </cell>
          <cell r="U668">
            <v>1.8459306058504772E-2</v>
          </cell>
        </row>
        <row r="669">
          <cell r="B669" t="str">
            <v>LIT_200</v>
          </cell>
          <cell r="N669">
            <v>0</v>
          </cell>
          <cell r="U669">
            <v>9.2451160421535636</v>
          </cell>
        </row>
        <row r="670">
          <cell r="B670" t="str">
            <v>LIT_402</v>
          </cell>
          <cell r="N670">
            <v>3.3244585983625945E-2</v>
          </cell>
          <cell r="U670">
            <v>2.6752617476094621E-3</v>
          </cell>
        </row>
        <row r="671">
          <cell r="B671" t="str">
            <v>EXN_233</v>
          </cell>
          <cell r="N671">
            <v>4.0077561188586692</v>
          </cell>
          <cell r="U671">
            <v>10.238298048414391</v>
          </cell>
        </row>
        <row r="672">
          <cell r="B672" t="str">
            <v>OST_156</v>
          </cell>
          <cell r="N672">
            <v>0</v>
          </cell>
          <cell r="U672">
            <v>9.0138485816119149E-2</v>
          </cell>
        </row>
        <row r="673">
          <cell r="B673" t="str">
            <v>SUO_213</v>
          </cell>
          <cell r="N673">
            <v>0</v>
          </cell>
          <cell r="U673">
            <v>0</v>
          </cell>
        </row>
        <row r="674">
          <cell r="B674" t="str">
            <v>ADM_137</v>
          </cell>
          <cell r="N674">
            <v>1.0648966331978829E-2</v>
          </cell>
          <cell r="U674">
            <v>8.833075089327394E-2</v>
          </cell>
        </row>
        <row r="675">
          <cell r="B675" t="str">
            <v>OST_161</v>
          </cell>
          <cell r="N675">
            <v>0</v>
          </cell>
          <cell r="U675">
            <v>1.0344345424089817E-2</v>
          </cell>
        </row>
        <row r="676">
          <cell r="B676" t="str">
            <v>LIT_135</v>
          </cell>
          <cell r="N676">
            <v>0</v>
          </cell>
          <cell r="U676">
            <v>0</v>
          </cell>
        </row>
        <row r="677">
          <cell r="B677" t="str">
            <v>NRO_231</v>
          </cell>
          <cell r="N677">
            <v>2.3363952595788638E-3</v>
          </cell>
          <cell r="U677">
            <v>0</v>
          </cell>
        </row>
        <row r="678">
          <cell r="B678" t="str">
            <v>LIT_462</v>
          </cell>
          <cell r="N678">
            <v>0</v>
          </cell>
          <cell r="U678">
            <v>9.1850653334588448E-3</v>
          </cell>
        </row>
        <row r="679">
          <cell r="B679" t="str">
            <v>CTR_167</v>
          </cell>
          <cell r="N679">
            <v>0</v>
          </cell>
          <cell r="U679">
            <v>0</v>
          </cell>
        </row>
        <row r="680">
          <cell r="B680" t="str">
            <v>SUO_201</v>
          </cell>
          <cell r="N680">
            <v>0</v>
          </cell>
          <cell r="U680">
            <v>0</v>
          </cell>
        </row>
        <row r="681">
          <cell r="B681" t="str">
            <v>LIT_175</v>
          </cell>
          <cell r="N681">
            <v>0</v>
          </cell>
          <cell r="U681">
            <v>1.8726832233265207E-3</v>
          </cell>
        </row>
        <row r="682">
          <cell r="B682" t="str">
            <v>ADM_031</v>
          </cell>
          <cell r="N682">
            <v>0</v>
          </cell>
          <cell r="U682">
            <v>0</v>
          </cell>
        </row>
        <row r="683">
          <cell r="B683" t="str">
            <v>CTR_276</v>
          </cell>
          <cell r="N683">
            <v>8.0257852428281592E-4</v>
          </cell>
          <cell r="U683">
            <v>1.551651813613444E-3</v>
          </cell>
        </row>
        <row r="684">
          <cell r="B684" t="str">
            <v>NRD_125</v>
          </cell>
          <cell r="N684">
            <v>0</v>
          </cell>
          <cell r="U684">
            <v>0</v>
          </cell>
        </row>
        <row r="685">
          <cell r="B685" t="str">
            <v>ADM_075</v>
          </cell>
          <cell r="N685">
            <v>5.7072250615666916E-3</v>
          </cell>
          <cell r="U685">
            <v>1.9458070444278931E-2</v>
          </cell>
        </row>
        <row r="686">
          <cell r="B686" t="str">
            <v>ADM_093</v>
          </cell>
          <cell r="N686">
            <v>0</v>
          </cell>
          <cell r="U686">
            <v>0</v>
          </cell>
        </row>
        <row r="687">
          <cell r="B687" t="str">
            <v>SUO_237</v>
          </cell>
          <cell r="N687">
            <v>1.6051570485656321E-3</v>
          </cell>
          <cell r="U687">
            <v>2.675261747609386E-4</v>
          </cell>
        </row>
        <row r="688">
          <cell r="B688" t="str">
            <v>SUO_217</v>
          </cell>
          <cell r="N688">
            <v>1.0701046990437544E-3</v>
          </cell>
          <cell r="U688">
            <v>1.4268062653916727E-3</v>
          </cell>
        </row>
        <row r="689">
          <cell r="B689" t="str">
            <v>SUO_052</v>
          </cell>
          <cell r="N689">
            <v>2.318560181261468E-3</v>
          </cell>
          <cell r="U689">
            <v>1.6051570485656321E-3</v>
          </cell>
        </row>
        <row r="690">
          <cell r="B690" t="str">
            <v>ADM_032</v>
          </cell>
          <cell r="N690">
            <v>0</v>
          </cell>
          <cell r="U690">
            <v>0</v>
          </cell>
        </row>
        <row r="691">
          <cell r="B691" t="str">
            <v>SUO_006</v>
          </cell>
          <cell r="N691">
            <v>1.6943324401526112E-3</v>
          </cell>
          <cell r="U691">
            <v>5.3505234952187721E-4</v>
          </cell>
        </row>
        <row r="692">
          <cell r="B692" t="str">
            <v>SUO_071</v>
          </cell>
          <cell r="N692">
            <v>2.4533933733409814</v>
          </cell>
          <cell r="U692">
            <v>0</v>
          </cell>
        </row>
        <row r="693">
          <cell r="B693" t="str">
            <v>NRO_093</v>
          </cell>
          <cell r="N693">
            <v>0</v>
          </cell>
          <cell r="U693">
            <v>3.920150214163616E-2</v>
          </cell>
        </row>
        <row r="694">
          <cell r="B694" t="str">
            <v>SUO_112</v>
          </cell>
          <cell r="N694">
            <v>2.9161601504424528</v>
          </cell>
          <cell r="U694">
            <v>8.9175391586979538E-4</v>
          </cell>
        </row>
        <row r="695">
          <cell r="B695" t="str">
            <v>SUO_116</v>
          </cell>
          <cell r="N695">
            <v>2.7587299141347987</v>
          </cell>
          <cell r="U695">
            <v>0</v>
          </cell>
        </row>
        <row r="696">
          <cell r="B696" t="str">
            <v>SUO_111</v>
          </cell>
          <cell r="N696">
            <v>2.4663951454343627</v>
          </cell>
          <cell r="U696">
            <v>0</v>
          </cell>
        </row>
        <row r="697">
          <cell r="B697" t="str">
            <v>CTR_513</v>
          </cell>
          <cell r="N697">
            <v>0</v>
          </cell>
          <cell r="U697">
            <v>0</v>
          </cell>
        </row>
        <row r="698">
          <cell r="B698" t="str">
            <v>SUO_114</v>
          </cell>
          <cell r="N698">
            <v>2.7746923092288682</v>
          </cell>
          <cell r="U698">
            <v>0</v>
          </cell>
        </row>
        <row r="699">
          <cell r="B699" t="str">
            <v>EXN_226</v>
          </cell>
          <cell r="N699">
            <v>0</v>
          </cell>
          <cell r="U699">
            <v>10.023866841934298</v>
          </cell>
        </row>
        <row r="700">
          <cell r="B700" t="str">
            <v>NRD_055</v>
          </cell>
          <cell r="N700">
            <v>3.5491805851617861E-3</v>
          </cell>
          <cell r="U700">
            <v>0</v>
          </cell>
        </row>
        <row r="701">
          <cell r="B701" t="str">
            <v>OST_222</v>
          </cell>
          <cell r="N701">
            <v>0</v>
          </cell>
          <cell r="U701">
            <v>0</v>
          </cell>
        </row>
        <row r="702">
          <cell r="B702" t="str">
            <v>SUO_126</v>
          </cell>
          <cell r="N702">
            <v>2.7396463803351843</v>
          </cell>
          <cell r="U702">
            <v>8.9175391586979543E-5</v>
          </cell>
        </row>
        <row r="703">
          <cell r="B703" t="str">
            <v>SUO_113</v>
          </cell>
          <cell r="N703">
            <v>2.7279644040372908</v>
          </cell>
          <cell r="U703">
            <v>0</v>
          </cell>
        </row>
        <row r="704">
          <cell r="B704" t="str">
            <v>CTR_551</v>
          </cell>
          <cell r="N704">
            <v>2.3774159397088469E-2</v>
          </cell>
          <cell r="U704">
            <v>0</v>
          </cell>
        </row>
        <row r="705">
          <cell r="B705" t="str">
            <v>ADM_142</v>
          </cell>
          <cell r="N705">
            <v>4.3666899098584878E-2</v>
          </cell>
          <cell r="U705">
            <v>0</v>
          </cell>
        </row>
        <row r="706">
          <cell r="B706" t="str">
            <v>SUO_125</v>
          </cell>
          <cell r="N706">
            <v>1.6051570485656321E-3</v>
          </cell>
          <cell r="U706">
            <v>8.0257852428281603E-4</v>
          </cell>
        </row>
        <row r="707">
          <cell r="B707" t="str">
            <v>SUO_163</v>
          </cell>
          <cell r="N707">
            <v>0</v>
          </cell>
          <cell r="U707">
            <v>0</v>
          </cell>
        </row>
        <row r="708">
          <cell r="B708" t="str">
            <v>SUO_238</v>
          </cell>
          <cell r="N708">
            <v>3.0970613498157991</v>
          </cell>
          <cell r="U708">
            <v>0</v>
          </cell>
        </row>
        <row r="709">
          <cell r="B709" t="str">
            <v>LIT_558</v>
          </cell>
          <cell r="N709">
            <v>13.19749424283672</v>
          </cell>
          <cell r="U709">
            <v>0</v>
          </cell>
        </row>
        <row r="710">
          <cell r="B710" t="str">
            <v>LIT_120</v>
          </cell>
          <cell r="N710">
            <v>0</v>
          </cell>
          <cell r="U710">
            <v>0</v>
          </cell>
        </row>
        <row r="711">
          <cell r="B711" t="str">
            <v>CTR_474</v>
          </cell>
          <cell r="N711">
            <v>0</v>
          </cell>
          <cell r="U711">
            <v>3.8613301258728487</v>
          </cell>
        </row>
        <row r="712">
          <cell r="B712" t="str">
            <v>LIT_353</v>
          </cell>
          <cell r="N712">
            <v>0</v>
          </cell>
          <cell r="U712">
            <v>0</v>
          </cell>
        </row>
        <row r="713">
          <cell r="B713" t="str">
            <v>CTR_376</v>
          </cell>
          <cell r="N713">
            <v>0</v>
          </cell>
          <cell r="U713">
            <v>0</v>
          </cell>
        </row>
        <row r="714">
          <cell r="B714" t="str">
            <v>LIT_071</v>
          </cell>
          <cell r="N714">
            <v>0</v>
          </cell>
          <cell r="U714">
            <v>0</v>
          </cell>
        </row>
        <row r="715">
          <cell r="B715" t="str">
            <v>LIT_021</v>
          </cell>
          <cell r="N715">
            <v>0</v>
          </cell>
          <cell r="U715">
            <v>0</v>
          </cell>
        </row>
        <row r="716">
          <cell r="B716" t="str">
            <v>OST_224</v>
          </cell>
          <cell r="N716">
            <v>2.056831908674675E-2</v>
          </cell>
          <cell r="U716">
            <v>6.3492878809931208E-3</v>
          </cell>
        </row>
        <row r="717">
          <cell r="B717" t="str">
            <v>OST_195</v>
          </cell>
          <cell r="N717">
            <v>2.4969109644353585E-4</v>
          </cell>
          <cell r="U717">
            <v>2.3185601812612388E-4</v>
          </cell>
        </row>
        <row r="718">
          <cell r="B718" t="str">
            <v>NRO_015</v>
          </cell>
          <cell r="N718">
            <v>8.1647292120766934</v>
          </cell>
          <cell r="U718">
            <v>13.424213758407458</v>
          </cell>
        </row>
        <row r="719">
          <cell r="B719" t="str">
            <v>OST_158</v>
          </cell>
          <cell r="N719">
            <v>2.6752617476083203E-4</v>
          </cell>
          <cell r="U719">
            <v>2.4969109644359369E-4</v>
          </cell>
        </row>
        <row r="720">
          <cell r="B720" t="str">
            <v>SUO_165</v>
          </cell>
          <cell r="N720">
            <v>2.85361253078244E-4</v>
          </cell>
          <cell r="U720">
            <v>2.4969109644359369E-4</v>
          </cell>
        </row>
        <row r="721">
          <cell r="B721" t="str">
            <v>SUO_184</v>
          </cell>
          <cell r="N721">
            <v>0</v>
          </cell>
          <cell r="U721">
            <v>0</v>
          </cell>
        </row>
        <row r="722">
          <cell r="B722" t="str">
            <v>SUO_226</v>
          </cell>
          <cell r="N722">
            <v>0</v>
          </cell>
          <cell r="U722">
            <v>0</v>
          </cell>
        </row>
        <row r="723">
          <cell r="B723" t="str">
            <v>EST_048</v>
          </cell>
          <cell r="N723">
            <v>1.7344970365233865</v>
          </cell>
          <cell r="U723">
            <v>1.9618586149135206E-3</v>
          </cell>
        </row>
        <row r="724">
          <cell r="B724" t="str">
            <v>EST_041</v>
          </cell>
          <cell r="N724">
            <v>0.28013557513133713</v>
          </cell>
          <cell r="U724">
            <v>1.6051570485653394E-4</v>
          </cell>
        </row>
        <row r="725">
          <cell r="B725" t="str">
            <v>NRO_092</v>
          </cell>
          <cell r="N725">
            <v>8.5006620381071425</v>
          </cell>
          <cell r="U725">
            <v>1.9262198340791539E-3</v>
          </cell>
        </row>
        <row r="726">
          <cell r="B726" t="str">
            <v>CTR_181</v>
          </cell>
          <cell r="N726">
            <v>1.7835078317388799E-4</v>
          </cell>
          <cell r="U726">
            <v>5.3505234952004287E-5</v>
          </cell>
        </row>
        <row r="727">
          <cell r="B727" t="str">
            <v>NRD_260</v>
          </cell>
          <cell r="N727">
            <v>0</v>
          </cell>
          <cell r="U727">
            <v>0</v>
          </cell>
        </row>
        <row r="728">
          <cell r="B728" t="str">
            <v>OST_170</v>
          </cell>
          <cell r="N728">
            <v>1.9137039034565807E-2</v>
          </cell>
          <cell r="U728">
            <v>2.778705201850282E-2</v>
          </cell>
        </row>
        <row r="729">
          <cell r="B729" t="str">
            <v>EXN_181</v>
          </cell>
          <cell r="N729">
            <v>6.5098035858495058E-3</v>
          </cell>
          <cell r="U729">
            <v>0</v>
          </cell>
        </row>
        <row r="730">
          <cell r="B730" t="str">
            <v>OST_182</v>
          </cell>
          <cell r="N730">
            <v>7.1340313269474141E-5</v>
          </cell>
          <cell r="U730">
            <v>7.1340313269821533E-5</v>
          </cell>
        </row>
        <row r="731">
          <cell r="B731" t="str">
            <v>OST_143</v>
          </cell>
          <cell r="N731">
            <v>1.0701046990452966E-4</v>
          </cell>
          <cell r="U731">
            <v>1.0701046990435595E-4</v>
          </cell>
        </row>
        <row r="732">
          <cell r="B732" t="str">
            <v>OST_026</v>
          </cell>
          <cell r="N732">
            <v>7.9063987978937433E-2</v>
          </cell>
          <cell r="U732">
            <v>1.8548481450092805E-3</v>
          </cell>
        </row>
        <row r="733">
          <cell r="B733" t="str">
            <v>EXN_100</v>
          </cell>
          <cell r="N733">
            <v>13.86916329226985</v>
          </cell>
          <cell r="U733">
            <v>2.3339815906786532</v>
          </cell>
        </row>
        <row r="734">
          <cell r="B734" t="str">
            <v>CTR_427</v>
          </cell>
          <cell r="N734">
            <v>0</v>
          </cell>
          <cell r="U734">
            <v>7.2371075582411097E-17</v>
          </cell>
        </row>
        <row r="735">
          <cell r="B735" t="str">
            <v>CTR_654</v>
          </cell>
          <cell r="N735">
            <v>0</v>
          </cell>
          <cell r="U735">
            <v>0</v>
          </cell>
        </row>
        <row r="736">
          <cell r="B736" t="str">
            <v>CTR_409</v>
          </cell>
          <cell r="N736">
            <v>0</v>
          </cell>
          <cell r="U736">
            <v>12.750083468166519</v>
          </cell>
        </row>
        <row r="737">
          <cell r="B737" t="str">
            <v>CTR_563</v>
          </cell>
          <cell r="N737">
            <v>0</v>
          </cell>
          <cell r="U737">
            <v>0</v>
          </cell>
        </row>
        <row r="738">
          <cell r="B738" t="str">
            <v>LIT_062</v>
          </cell>
          <cell r="N738">
            <v>0</v>
          </cell>
          <cell r="U738">
            <v>0</v>
          </cell>
        </row>
        <row r="739">
          <cell r="B739" t="str">
            <v>LIT_648</v>
          </cell>
          <cell r="N739">
            <v>0</v>
          </cell>
          <cell r="U739">
            <v>22.302890281451802</v>
          </cell>
        </row>
        <row r="740">
          <cell r="B740" t="str">
            <v>SUO_216</v>
          </cell>
          <cell r="N740">
            <v>2.7457994823546872</v>
          </cell>
          <cell r="U740">
            <v>0</v>
          </cell>
        </row>
        <row r="741">
          <cell r="B741" t="str">
            <v>CTR_941</v>
          </cell>
          <cell r="N741">
            <v>0</v>
          </cell>
          <cell r="U741">
            <v>0</v>
          </cell>
        </row>
        <row r="742">
          <cell r="B742" t="str">
            <v>LIT_092</v>
          </cell>
          <cell r="N742">
            <v>0</v>
          </cell>
          <cell r="U742">
            <v>24.264392194799004</v>
          </cell>
        </row>
        <row r="743">
          <cell r="B743" t="str">
            <v>LIT_687</v>
          </cell>
          <cell r="N743">
            <v>0</v>
          </cell>
          <cell r="U743">
            <v>22.107185967075022</v>
          </cell>
        </row>
        <row r="744">
          <cell r="B744" t="str">
            <v>LIT_067</v>
          </cell>
          <cell r="N744">
            <v>0</v>
          </cell>
          <cell r="U744">
            <v>0</v>
          </cell>
        </row>
        <row r="745">
          <cell r="B745" t="str">
            <v>EXN_350</v>
          </cell>
          <cell r="N745">
            <v>0</v>
          </cell>
          <cell r="U745">
            <v>5.6563950883621112</v>
          </cell>
        </row>
        <row r="746">
          <cell r="B746" t="str">
            <v>SUD_028</v>
          </cell>
          <cell r="N746">
            <v>0</v>
          </cell>
          <cell r="U746">
            <v>0</v>
          </cell>
        </row>
        <row r="747">
          <cell r="B747" t="str">
            <v>NRD_039</v>
          </cell>
          <cell r="N747">
            <v>0</v>
          </cell>
          <cell r="U747">
            <v>0</v>
          </cell>
        </row>
        <row r="748">
          <cell r="B748" t="str">
            <v>EXN_360</v>
          </cell>
          <cell r="N748">
            <v>3.7810366032879322E-2</v>
          </cell>
          <cell r="U748">
            <v>0</v>
          </cell>
        </row>
        <row r="749">
          <cell r="B749" t="str">
            <v>EXN_084</v>
          </cell>
          <cell r="N749">
            <v>0</v>
          </cell>
          <cell r="U749">
            <v>1.0732971780625684</v>
          </cell>
        </row>
        <row r="750">
          <cell r="B750" t="str">
            <v>LIT_336</v>
          </cell>
          <cell r="N750">
            <v>0</v>
          </cell>
          <cell r="U750">
            <v>13.868556899607057</v>
          </cell>
        </row>
        <row r="751">
          <cell r="B751" t="str">
            <v>CTR_069</v>
          </cell>
          <cell r="N751">
            <v>0</v>
          </cell>
          <cell r="U751">
            <v>0</v>
          </cell>
        </row>
        <row r="752">
          <cell r="B752" t="str">
            <v>LIT_407</v>
          </cell>
          <cell r="N752">
            <v>0</v>
          </cell>
          <cell r="U752">
            <v>0</v>
          </cell>
        </row>
        <row r="753">
          <cell r="B753" t="str">
            <v>SUD_014</v>
          </cell>
          <cell r="N753">
            <v>0</v>
          </cell>
          <cell r="U753">
            <v>0</v>
          </cell>
        </row>
        <row r="754">
          <cell r="B754" t="str">
            <v>CTR_878</v>
          </cell>
          <cell r="N754">
            <v>0</v>
          </cell>
          <cell r="U754">
            <v>0</v>
          </cell>
        </row>
        <row r="755">
          <cell r="B755" t="str">
            <v>OST_064</v>
          </cell>
          <cell r="N755">
            <v>8.9175391586979543E-5</v>
          </cell>
          <cell r="U755">
            <v>0</v>
          </cell>
        </row>
        <row r="756">
          <cell r="B756" t="str">
            <v>OST_239</v>
          </cell>
          <cell r="N756">
            <v>0</v>
          </cell>
          <cell r="U756">
            <v>0</v>
          </cell>
        </row>
        <row r="757">
          <cell r="B757" t="str">
            <v>ADM_048</v>
          </cell>
          <cell r="N757">
            <v>0</v>
          </cell>
          <cell r="U757">
            <v>0</v>
          </cell>
        </row>
        <row r="758">
          <cell r="B758" t="str">
            <v>LIT_083</v>
          </cell>
          <cell r="N758">
            <v>0</v>
          </cell>
          <cell r="U758">
            <v>2.6039214343399242E-3</v>
          </cell>
        </row>
        <row r="759">
          <cell r="B759" t="str">
            <v>EXN_241</v>
          </cell>
          <cell r="N759">
            <v>0</v>
          </cell>
          <cell r="U759">
            <v>0</v>
          </cell>
        </row>
        <row r="760">
          <cell r="B760" t="str">
            <v>NRO_243</v>
          </cell>
          <cell r="N760">
            <v>0</v>
          </cell>
          <cell r="U760">
            <v>0</v>
          </cell>
        </row>
        <row r="761">
          <cell r="B761" t="str">
            <v>OST_215</v>
          </cell>
          <cell r="N761">
            <v>0</v>
          </cell>
          <cell r="U761">
            <v>13.668197629789431</v>
          </cell>
        </row>
        <row r="762">
          <cell r="B762" t="str">
            <v>OST_176</v>
          </cell>
          <cell r="N762">
            <v>0</v>
          </cell>
          <cell r="U762">
            <v>0</v>
          </cell>
        </row>
        <row r="763">
          <cell r="B763" t="str">
            <v>CTR_705</v>
          </cell>
          <cell r="N763">
            <v>9.7101657092796607</v>
          </cell>
          <cell r="U763">
            <v>0</v>
          </cell>
        </row>
        <row r="764">
          <cell r="B764" t="str">
            <v>EST_197</v>
          </cell>
          <cell r="N764">
            <v>0</v>
          </cell>
          <cell r="U764">
            <v>0</v>
          </cell>
        </row>
        <row r="765">
          <cell r="B765" t="str">
            <v>SUD_172</v>
          </cell>
          <cell r="N765">
            <v>0</v>
          </cell>
          <cell r="U765">
            <v>0</v>
          </cell>
        </row>
        <row r="766">
          <cell r="B766" t="str">
            <v>SUD_191</v>
          </cell>
          <cell r="N766">
            <v>0</v>
          </cell>
          <cell r="U766">
            <v>8.6500129839370537E-3</v>
          </cell>
        </row>
        <row r="767">
          <cell r="B767" t="str">
            <v>EXN_167</v>
          </cell>
          <cell r="N767">
            <v>0</v>
          </cell>
          <cell r="U767">
            <v>0.38209586062586709</v>
          </cell>
        </row>
        <row r="768">
          <cell r="B768" t="str">
            <v>EXN_114</v>
          </cell>
          <cell r="N768">
            <v>0</v>
          </cell>
          <cell r="U768">
            <v>0</v>
          </cell>
        </row>
        <row r="769">
          <cell r="B769" t="str">
            <v>LIT_733</v>
          </cell>
          <cell r="N769">
            <v>0</v>
          </cell>
          <cell r="U769">
            <v>0</v>
          </cell>
        </row>
        <row r="770">
          <cell r="B770" t="str">
            <v>CTR_735</v>
          </cell>
          <cell r="N770">
            <v>0</v>
          </cell>
          <cell r="U770">
            <v>0</v>
          </cell>
        </row>
        <row r="771">
          <cell r="B771" t="str">
            <v>EXN_196</v>
          </cell>
          <cell r="N771">
            <v>0</v>
          </cell>
          <cell r="U771">
            <v>0</v>
          </cell>
        </row>
        <row r="772">
          <cell r="B772" t="str">
            <v>SUD_094</v>
          </cell>
          <cell r="N772">
            <v>0</v>
          </cell>
          <cell r="U772">
            <v>1.0076819249328664E-2</v>
          </cell>
        </row>
        <row r="773">
          <cell r="B773" t="str">
            <v>LIT_712</v>
          </cell>
          <cell r="N773">
            <v>0</v>
          </cell>
          <cell r="U773">
            <v>0</v>
          </cell>
        </row>
        <row r="774">
          <cell r="B774" t="str">
            <v>CTR_660</v>
          </cell>
          <cell r="N774">
            <v>0</v>
          </cell>
          <cell r="U774">
            <v>0</v>
          </cell>
        </row>
        <row r="775">
          <cell r="B775" t="str">
            <v>CTR_680</v>
          </cell>
          <cell r="N775">
            <v>0</v>
          </cell>
          <cell r="U775">
            <v>0</v>
          </cell>
        </row>
        <row r="776">
          <cell r="B776" t="str">
            <v>LIT_611</v>
          </cell>
          <cell r="N776">
            <v>0</v>
          </cell>
          <cell r="U776">
            <v>0</v>
          </cell>
        </row>
        <row r="777">
          <cell r="B777" t="str">
            <v>CTR_951</v>
          </cell>
          <cell r="N777">
            <v>0</v>
          </cell>
          <cell r="U777">
            <v>0</v>
          </cell>
        </row>
        <row r="778">
          <cell r="B778" t="str">
            <v>EXN_136</v>
          </cell>
          <cell r="N778">
            <v>3.2994894887183024E-3</v>
          </cell>
          <cell r="U778">
            <v>0</v>
          </cell>
        </row>
        <row r="779">
          <cell r="B779" t="str">
            <v>CTR_953</v>
          </cell>
          <cell r="N779">
            <v>8.699951203225785E-2</v>
          </cell>
          <cell r="U779">
            <v>0</v>
          </cell>
        </row>
        <row r="780">
          <cell r="B780" t="str">
            <v>CTR_866</v>
          </cell>
          <cell r="N780">
            <v>0</v>
          </cell>
          <cell r="U780">
            <v>0</v>
          </cell>
        </row>
        <row r="781">
          <cell r="B781" t="str">
            <v>SUD_083</v>
          </cell>
          <cell r="N781">
            <v>0</v>
          </cell>
          <cell r="U781">
            <v>5.3683585735364381E-3</v>
          </cell>
        </row>
        <row r="782">
          <cell r="B782" t="str">
            <v>OST_232</v>
          </cell>
          <cell r="N782">
            <v>0</v>
          </cell>
          <cell r="U782">
            <v>0</v>
          </cell>
        </row>
        <row r="783">
          <cell r="B783" t="str">
            <v>CTR_031</v>
          </cell>
          <cell r="N783">
            <v>3.3191080748673767E-2</v>
          </cell>
          <cell r="U783">
            <v>0</v>
          </cell>
        </row>
        <row r="784">
          <cell r="B784" t="str">
            <v>SUD_097</v>
          </cell>
          <cell r="N784">
            <v>0</v>
          </cell>
          <cell r="U784">
            <v>0</v>
          </cell>
        </row>
        <row r="785">
          <cell r="B785" t="str">
            <v>CTR_702</v>
          </cell>
          <cell r="N785">
            <v>0</v>
          </cell>
          <cell r="U785">
            <v>0</v>
          </cell>
        </row>
        <row r="786">
          <cell r="B786" t="str">
            <v>LIT_358</v>
          </cell>
          <cell r="N786">
            <v>0</v>
          </cell>
          <cell r="U786">
            <v>0</v>
          </cell>
        </row>
        <row r="787">
          <cell r="B787" t="str">
            <v>LIT_014</v>
          </cell>
          <cell r="N787">
            <v>0</v>
          </cell>
          <cell r="U787">
            <v>0</v>
          </cell>
        </row>
        <row r="788">
          <cell r="B788" t="str">
            <v>CTR_852</v>
          </cell>
          <cell r="N788">
            <v>0</v>
          </cell>
          <cell r="U788">
            <v>0</v>
          </cell>
        </row>
        <row r="789">
          <cell r="B789" t="str">
            <v>CTR_395</v>
          </cell>
          <cell r="N789">
            <v>0</v>
          </cell>
          <cell r="U789">
            <v>0</v>
          </cell>
        </row>
        <row r="790">
          <cell r="B790" t="str">
            <v>CTR_922</v>
          </cell>
          <cell r="N790">
            <v>0</v>
          </cell>
          <cell r="U790">
            <v>0</v>
          </cell>
        </row>
        <row r="791">
          <cell r="B791" t="str">
            <v>LIT_023</v>
          </cell>
          <cell r="N791">
            <v>0</v>
          </cell>
          <cell r="U791">
            <v>11.299039331341511</v>
          </cell>
        </row>
        <row r="792">
          <cell r="B792" t="str">
            <v>CTR_692</v>
          </cell>
          <cell r="N792">
            <v>0</v>
          </cell>
          <cell r="U792">
            <v>0</v>
          </cell>
        </row>
        <row r="793">
          <cell r="B793" t="str">
            <v>LIT_024</v>
          </cell>
          <cell r="N793">
            <v>0</v>
          </cell>
          <cell r="U793">
            <v>0</v>
          </cell>
        </row>
        <row r="794">
          <cell r="B794" t="str">
            <v>LIT_531</v>
          </cell>
          <cell r="N794">
            <v>0</v>
          </cell>
          <cell r="U794">
            <v>0</v>
          </cell>
        </row>
        <row r="795">
          <cell r="B795" t="str">
            <v>CTR_950</v>
          </cell>
          <cell r="N795">
            <v>0</v>
          </cell>
          <cell r="U795">
            <v>0</v>
          </cell>
        </row>
        <row r="796">
          <cell r="B796" t="str">
            <v>CTR_865</v>
          </cell>
          <cell r="N796">
            <v>0</v>
          </cell>
          <cell r="U796">
            <v>1.066573353536912</v>
          </cell>
        </row>
        <row r="797">
          <cell r="B797" t="str">
            <v>CTR_559</v>
          </cell>
          <cell r="N797">
            <v>0</v>
          </cell>
          <cell r="U797">
            <v>0</v>
          </cell>
        </row>
        <row r="798">
          <cell r="B798" t="str">
            <v>SUD_016</v>
          </cell>
          <cell r="N798">
            <v>0</v>
          </cell>
          <cell r="U798">
            <v>0</v>
          </cell>
        </row>
        <row r="799">
          <cell r="B799" t="str">
            <v>CTR_942</v>
          </cell>
          <cell r="N799">
            <v>0</v>
          </cell>
          <cell r="U799">
            <v>0</v>
          </cell>
        </row>
        <row r="800">
          <cell r="B800" t="str">
            <v>SUD_050</v>
          </cell>
          <cell r="N800">
            <v>7.1113451073386358</v>
          </cell>
          <cell r="U800">
            <v>0</v>
          </cell>
        </row>
        <row r="801">
          <cell r="B801" t="str">
            <v>CTR_434</v>
          </cell>
          <cell r="N801">
            <v>0.59506738805991444</v>
          </cell>
          <cell r="U801">
            <v>0</v>
          </cell>
        </row>
        <row r="802">
          <cell r="B802" t="str">
            <v>CTR_874</v>
          </cell>
          <cell r="N802">
            <v>0</v>
          </cell>
          <cell r="U802">
            <v>0.31364768728972425</v>
          </cell>
        </row>
        <row r="803">
          <cell r="B803" t="str">
            <v>OST_101</v>
          </cell>
          <cell r="N803">
            <v>0</v>
          </cell>
          <cell r="U803">
            <v>0</v>
          </cell>
        </row>
        <row r="804">
          <cell r="B804" t="str">
            <v>LIT_229</v>
          </cell>
          <cell r="N804">
            <v>1.1224684889836283</v>
          </cell>
          <cell r="U804">
            <v>6.2559390810796947</v>
          </cell>
        </row>
        <row r="805">
          <cell r="B805" t="str">
            <v>NRD_255</v>
          </cell>
          <cell r="N805">
            <v>3.1662436186089784</v>
          </cell>
          <cell r="U805">
            <v>0</v>
          </cell>
        </row>
        <row r="806">
          <cell r="B806" t="str">
            <v>CTR_729</v>
          </cell>
          <cell r="N806">
            <v>0</v>
          </cell>
          <cell r="U806">
            <v>0</v>
          </cell>
        </row>
        <row r="807">
          <cell r="B807" t="str">
            <v>LIT_748</v>
          </cell>
          <cell r="N807">
            <v>0</v>
          </cell>
          <cell r="U807">
            <v>0</v>
          </cell>
        </row>
        <row r="808">
          <cell r="B808" t="str">
            <v>ADM_151</v>
          </cell>
          <cell r="N808">
            <v>0</v>
          </cell>
          <cell r="U808">
            <v>0</v>
          </cell>
        </row>
        <row r="809">
          <cell r="B809" t="str">
            <v>CTR_098</v>
          </cell>
          <cell r="N809">
            <v>0</v>
          </cell>
          <cell r="U809">
            <v>0</v>
          </cell>
        </row>
        <row r="810">
          <cell r="B810" t="str">
            <v>LIT_082</v>
          </cell>
          <cell r="N810">
            <v>0</v>
          </cell>
          <cell r="U810">
            <v>0</v>
          </cell>
        </row>
        <row r="811">
          <cell r="B811" t="str">
            <v>CTR_209</v>
          </cell>
          <cell r="N811">
            <v>0.10447788878330495</v>
          </cell>
          <cell r="U811">
            <v>0.2348344762051516</v>
          </cell>
        </row>
        <row r="812">
          <cell r="B812" t="str">
            <v>CTR_662</v>
          </cell>
          <cell r="N812">
            <v>1.2127853255829973E-3</v>
          </cell>
          <cell r="U812">
            <v>0</v>
          </cell>
        </row>
        <row r="813">
          <cell r="B813" t="str">
            <v>NRD_062</v>
          </cell>
          <cell r="N813">
            <v>1.1115534210533826</v>
          </cell>
          <cell r="U813">
            <v>0.2828643421138991</v>
          </cell>
        </row>
        <row r="814">
          <cell r="B814" t="str">
            <v>LIT_209</v>
          </cell>
          <cell r="N814">
            <v>0</v>
          </cell>
          <cell r="U814">
            <v>6.2561531020195025</v>
          </cell>
        </row>
        <row r="815">
          <cell r="B815" t="str">
            <v>CTR_532</v>
          </cell>
          <cell r="N815">
            <v>0</v>
          </cell>
          <cell r="U815">
            <v>0</v>
          </cell>
        </row>
        <row r="816">
          <cell r="B816" t="str">
            <v>CTR_720</v>
          </cell>
          <cell r="N816">
            <v>0</v>
          </cell>
          <cell r="U816">
            <v>0</v>
          </cell>
        </row>
        <row r="817">
          <cell r="B817" t="str">
            <v>CTR_721</v>
          </cell>
          <cell r="N817">
            <v>0</v>
          </cell>
          <cell r="U817">
            <v>0</v>
          </cell>
        </row>
        <row r="818">
          <cell r="B818" t="str">
            <v>LIT_778</v>
          </cell>
          <cell r="N818">
            <v>0</v>
          </cell>
          <cell r="U818">
            <v>0</v>
          </cell>
        </row>
        <row r="819">
          <cell r="B819" t="str">
            <v>CTR_882</v>
          </cell>
          <cell r="N819">
            <v>0</v>
          </cell>
          <cell r="U819">
            <v>8.5430025140326629E-3</v>
          </cell>
        </row>
        <row r="820">
          <cell r="B820" t="str">
            <v>LIT_339</v>
          </cell>
          <cell r="N820">
            <v>0.28561094417477767</v>
          </cell>
          <cell r="U820">
            <v>20.782021813014186</v>
          </cell>
        </row>
        <row r="821">
          <cell r="B821" t="str">
            <v>CTR_543</v>
          </cell>
          <cell r="N821">
            <v>8.8551163845871014E-2</v>
          </cell>
          <cell r="U821">
            <v>0.2012866938901296</v>
          </cell>
        </row>
        <row r="822">
          <cell r="B822" t="str">
            <v>NRD_067</v>
          </cell>
          <cell r="N822">
            <v>1.0902940076990466</v>
          </cell>
          <cell r="U822">
            <v>0.85599458384341665</v>
          </cell>
        </row>
        <row r="823">
          <cell r="B823" t="str">
            <v>NRD_138</v>
          </cell>
          <cell r="N823">
            <v>1.0936291673443996</v>
          </cell>
          <cell r="U823">
            <v>0.30390973452842623</v>
          </cell>
        </row>
        <row r="824">
          <cell r="B824" t="str">
            <v>LIT_548</v>
          </cell>
          <cell r="N824">
            <v>0</v>
          </cell>
          <cell r="U824">
            <v>2.875442666643838</v>
          </cell>
        </row>
        <row r="825">
          <cell r="B825" t="str">
            <v>LIT_198</v>
          </cell>
          <cell r="N825">
            <v>0</v>
          </cell>
          <cell r="U825">
            <v>0</v>
          </cell>
        </row>
        <row r="826">
          <cell r="B826" t="str">
            <v>NRO_248</v>
          </cell>
          <cell r="N826">
            <v>2.9646002231524995</v>
          </cell>
          <cell r="U826">
            <v>0</v>
          </cell>
        </row>
        <row r="827">
          <cell r="B827" t="str">
            <v>SUD_111</v>
          </cell>
          <cell r="N827">
            <v>0</v>
          </cell>
          <cell r="U827">
            <v>0</v>
          </cell>
        </row>
        <row r="828">
          <cell r="B828" t="str">
            <v>SUD_124</v>
          </cell>
          <cell r="N828">
            <v>0</v>
          </cell>
          <cell r="U828">
            <v>0</v>
          </cell>
        </row>
        <row r="829">
          <cell r="B829" t="str">
            <v>LIT_630</v>
          </cell>
          <cell r="N829">
            <v>0</v>
          </cell>
          <cell r="U829">
            <v>0</v>
          </cell>
        </row>
        <row r="830">
          <cell r="B830" t="str">
            <v>LIT_250</v>
          </cell>
          <cell r="N830">
            <v>0</v>
          </cell>
          <cell r="U830">
            <v>0</v>
          </cell>
        </row>
        <row r="831">
          <cell r="B831" t="str">
            <v>LIT_583</v>
          </cell>
          <cell r="N831">
            <v>0</v>
          </cell>
          <cell r="U831">
            <v>0</v>
          </cell>
        </row>
        <row r="832">
          <cell r="B832" t="str">
            <v>LIT_382</v>
          </cell>
          <cell r="N832">
            <v>0</v>
          </cell>
          <cell r="U832">
            <v>0</v>
          </cell>
        </row>
        <row r="833">
          <cell r="B833" t="str">
            <v>CTR_136</v>
          </cell>
          <cell r="N833">
            <v>0</v>
          </cell>
          <cell r="U833">
            <v>0</v>
          </cell>
        </row>
        <row r="834">
          <cell r="B834" t="str">
            <v>EXN_188</v>
          </cell>
          <cell r="N834">
            <v>0</v>
          </cell>
          <cell r="U834">
            <v>0</v>
          </cell>
        </row>
        <row r="835">
          <cell r="B835" t="str">
            <v>NRO_041</v>
          </cell>
          <cell r="N835">
            <v>2.2421368706714269</v>
          </cell>
          <cell r="U835">
            <v>2.7644371391963413E-3</v>
          </cell>
        </row>
        <row r="836">
          <cell r="B836" t="str">
            <v>NRO_081</v>
          </cell>
          <cell r="N836">
            <v>2.4178480622544112</v>
          </cell>
          <cell r="U836">
            <v>0</v>
          </cell>
        </row>
        <row r="837">
          <cell r="B837" t="str">
            <v>LIT_619</v>
          </cell>
          <cell r="N837">
            <v>0</v>
          </cell>
          <cell r="U837">
            <v>0</v>
          </cell>
        </row>
        <row r="838">
          <cell r="B838" t="str">
            <v>LIT_615</v>
          </cell>
          <cell r="N838">
            <v>13.866755556697001</v>
          </cell>
          <cell r="U838">
            <v>63.555051892943879</v>
          </cell>
        </row>
        <row r="839">
          <cell r="B839" t="str">
            <v>LIT_614</v>
          </cell>
          <cell r="N839">
            <v>2.282676003686865</v>
          </cell>
          <cell r="U839">
            <v>0</v>
          </cell>
        </row>
        <row r="840">
          <cell r="B840" t="str">
            <v>CTR_773</v>
          </cell>
          <cell r="N840">
            <v>0.56339228896821969</v>
          </cell>
          <cell r="U840">
            <v>0.37776479384076261</v>
          </cell>
        </row>
        <row r="841">
          <cell r="B841" t="str">
            <v>CTR_478</v>
          </cell>
          <cell r="N841">
            <v>0</v>
          </cell>
          <cell r="U841">
            <v>0</v>
          </cell>
        </row>
        <row r="842">
          <cell r="B842" t="str">
            <v>CTR_477</v>
          </cell>
          <cell r="N842">
            <v>0</v>
          </cell>
          <cell r="U842">
            <v>0</v>
          </cell>
        </row>
        <row r="843">
          <cell r="B843" t="str">
            <v>CTR_661</v>
          </cell>
          <cell r="N843">
            <v>0</v>
          </cell>
          <cell r="U843">
            <v>0</v>
          </cell>
        </row>
        <row r="844">
          <cell r="B844" t="str">
            <v>LIT_427</v>
          </cell>
          <cell r="N844">
            <v>0</v>
          </cell>
          <cell r="U844">
            <v>0</v>
          </cell>
        </row>
        <row r="845">
          <cell r="B845" t="str">
            <v>SUO_234</v>
          </cell>
          <cell r="N845">
            <v>1.3194390939209495</v>
          </cell>
          <cell r="U845">
            <v>0</v>
          </cell>
        </row>
        <row r="846">
          <cell r="B846" t="str">
            <v>SUD_264</v>
          </cell>
          <cell r="N846">
            <v>1.458980746676255</v>
          </cell>
          <cell r="U846">
            <v>1.5127356727248866</v>
          </cell>
        </row>
        <row r="847">
          <cell r="B847" t="str">
            <v>LIT_697</v>
          </cell>
          <cell r="N847">
            <v>13.841073043919948</v>
          </cell>
          <cell r="U847">
            <v>4.216604885955376</v>
          </cell>
        </row>
        <row r="848">
          <cell r="B848" t="str">
            <v>CTR_199</v>
          </cell>
          <cell r="N848">
            <v>0</v>
          </cell>
          <cell r="U848">
            <v>0</v>
          </cell>
        </row>
        <row r="849">
          <cell r="B849" t="str">
            <v>EXN_064</v>
          </cell>
          <cell r="N849">
            <v>0</v>
          </cell>
          <cell r="U849">
            <v>0.71563251748551071</v>
          </cell>
        </row>
        <row r="850">
          <cell r="B850" t="str">
            <v>LIT_731</v>
          </cell>
          <cell r="N850">
            <v>0</v>
          </cell>
          <cell r="U850">
            <v>0</v>
          </cell>
        </row>
        <row r="851">
          <cell r="B851" t="str">
            <v>LIT_202</v>
          </cell>
          <cell r="N851">
            <v>0</v>
          </cell>
          <cell r="U851">
            <v>0</v>
          </cell>
        </row>
        <row r="852">
          <cell r="B852" t="str">
            <v>LIT_738</v>
          </cell>
          <cell r="N852">
            <v>0</v>
          </cell>
          <cell r="U852">
            <v>0</v>
          </cell>
        </row>
        <row r="853">
          <cell r="B853" t="str">
            <v>LIT_525</v>
          </cell>
          <cell r="N853">
            <v>0</v>
          </cell>
          <cell r="U853">
            <v>0</v>
          </cell>
        </row>
        <row r="854">
          <cell r="B854" t="str">
            <v>LIT_725</v>
          </cell>
          <cell r="N854">
            <v>5.0987813647687314</v>
          </cell>
          <cell r="U854">
            <v>0</v>
          </cell>
        </row>
        <row r="855">
          <cell r="B855" t="str">
            <v>LIT_726</v>
          </cell>
          <cell r="N855">
            <v>0.66819120916123842</v>
          </cell>
          <cell r="U855">
            <v>0.67348822742150549</v>
          </cell>
        </row>
        <row r="856">
          <cell r="B856" t="str">
            <v>ADM_156</v>
          </cell>
          <cell r="N856">
            <v>5.2882077315777938</v>
          </cell>
          <cell r="U856">
            <v>0</v>
          </cell>
        </row>
        <row r="857">
          <cell r="B857" t="str">
            <v>LIT_742</v>
          </cell>
          <cell r="N857">
            <v>8.2041360260021456E-3</v>
          </cell>
          <cell r="U857">
            <v>0</v>
          </cell>
        </row>
        <row r="858">
          <cell r="B858" t="str">
            <v>CTR_657</v>
          </cell>
          <cell r="N858">
            <v>0</v>
          </cell>
          <cell r="U858">
            <v>0</v>
          </cell>
        </row>
        <row r="859">
          <cell r="B859" t="str">
            <v>CTR_646</v>
          </cell>
          <cell r="N859">
            <v>0</v>
          </cell>
          <cell r="U859">
            <v>0</v>
          </cell>
        </row>
        <row r="860">
          <cell r="B860" t="str">
            <v>LIT_703</v>
          </cell>
          <cell r="N860">
            <v>0</v>
          </cell>
          <cell r="U860">
            <v>0</v>
          </cell>
        </row>
        <row r="861">
          <cell r="B861" t="str">
            <v>CTR_557</v>
          </cell>
          <cell r="N861">
            <v>0</v>
          </cell>
          <cell r="U861">
            <v>0</v>
          </cell>
        </row>
        <row r="862">
          <cell r="B862" t="str">
            <v>EXN_115</v>
          </cell>
          <cell r="N862">
            <v>0</v>
          </cell>
          <cell r="U862">
            <v>0</v>
          </cell>
        </row>
        <row r="863">
          <cell r="B863" t="str">
            <v>LIT_730</v>
          </cell>
          <cell r="N863">
            <v>13.868556899607057</v>
          </cell>
          <cell r="U863">
            <v>0</v>
          </cell>
        </row>
        <row r="864">
          <cell r="B864" t="str">
            <v>CTR_597</v>
          </cell>
          <cell r="N864">
            <v>0</v>
          </cell>
          <cell r="U864">
            <v>0</v>
          </cell>
        </row>
        <row r="865">
          <cell r="B865" t="str">
            <v>CTR_100</v>
          </cell>
          <cell r="N865">
            <v>0</v>
          </cell>
          <cell r="U865">
            <v>0</v>
          </cell>
        </row>
        <row r="866">
          <cell r="B866" t="str">
            <v>EXN_238</v>
          </cell>
          <cell r="N866">
            <v>9.7914579962503547E-3</v>
          </cell>
          <cell r="U866">
            <v>26.849997003706843</v>
          </cell>
        </row>
        <row r="867">
          <cell r="B867" t="str">
            <v>LIT_617</v>
          </cell>
          <cell r="N867">
            <v>1.4323173045917481</v>
          </cell>
          <cell r="U867">
            <v>0</v>
          </cell>
        </row>
        <row r="868">
          <cell r="B868" t="str">
            <v>EST_144</v>
          </cell>
          <cell r="N868">
            <v>4.1413051852993044E-2</v>
          </cell>
          <cell r="U868">
            <v>0</v>
          </cell>
        </row>
        <row r="869">
          <cell r="B869" t="str">
            <v>EST_131</v>
          </cell>
          <cell r="N869">
            <v>0.34535845653805436</v>
          </cell>
          <cell r="U869">
            <v>0</v>
          </cell>
        </row>
        <row r="870">
          <cell r="B870" t="str">
            <v>CTR_380</v>
          </cell>
          <cell r="N870">
            <v>0</v>
          </cell>
          <cell r="U870">
            <v>0</v>
          </cell>
        </row>
        <row r="871">
          <cell r="B871" t="str">
            <v>EST_028</v>
          </cell>
          <cell r="N871">
            <v>0.39340823622239324</v>
          </cell>
          <cell r="U871">
            <v>0</v>
          </cell>
        </row>
        <row r="872">
          <cell r="B872" t="str">
            <v>LIT_626</v>
          </cell>
          <cell r="N872">
            <v>0</v>
          </cell>
          <cell r="U872">
            <v>0</v>
          </cell>
        </row>
        <row r="873">
          <cell r="B873" t="str">
            <v>CTR_724</v>
          </cell>
          <cell r="N873">
            <v>0</v>
          </cell>
          <cell r="U873">
            <v>0</v>
          </cell>
        </row>
        <row r="874">
          <cell r="B874" t="str">
            <v>ADM_164</v>
          </cell>
          <cell r="N874">
            <v>0</v>
          </cell>
          <cell r="U874">
            <v>0.18976523329709244</v>
          </cell>
        </row>
        <row r="875">
          <cell r="B875" t="str">
            <v>SUD_103</v>
          </cell>
          <cell r="N875">
            <v>0</v>
          </cell>
          <cell r="U875">
            <v>8.3824868091763767E-3</v>
          </cell>
        </row>
        <row r="876">
          <cell r="B876" t="str">
            <v>LIT_858</v>
          </cell>
          <cell r="N876">
            <v>0</v>
          </cell>
          <cell r="U876">
            <v>0</v>
          </cell>
        </row>
        <row r="877">
          <cell r="B877" t="str">
            <v>LIT_705</v>
          </cell>
          <cell r="N877">
            <v>0</v>
          </cell>
          <cell r="U877">
            <v>2.4023850493532388E-2</v>
          </cell>
        </row>
        <row r="878">
          <cell r="B878" t="str">
            <v>OST_123</v>
          </cell>
          <cell r="N878">
            <v>0</v>
          </cell>
          <cell r="U878">
            <v>0</v>
          </cell>
        </row>
        <row r="879">
          <cell r="B879" t="str">
            <v>LIT_651</v>
          </cell>
          <cell r="N879">
            <v>2.0511945222053867</v>
          </cell>
          <cell r="U879">
            <v>0.77454178116786843</v>
          </cell>
        </row>
        <row r="880">
          <cell r="B880" t="str">
            <v>EXN_217</v>
          </cell>
          <cell r="N880">
            <v>6.2280093484346516E-2</v>
          </cell>
          <cell r="U880">
            <v>0</v>
          </cell>
        </row>
        <row r="881">
          <cell r="B881" t="str">
            <v>SUD_026</v>
          </cell>
          <cell r="N881">
            <v>0.95244668738389482</v>
          </cell>
          <cell r="U881">
            <v>2.9746235371668766</v>
          </cell>
        </row>
        <row r="882">
          <cell r="B882" t="str">
            <v>SUD_073</v>
          </cell>
          <cell r="N882">
            <v>5.7896860465928885E-17</v>
          </cell>
          <cell r="U882">
            <v>7.8474344596541901E-3</v>
          </cell>
        </row>
        <row r="883">
          <cell r="B883" t="str">
            <v>CTR_671</v>
          </cell>
          <cell r="N883">
            <v>0.11908481792525215</v>
          </cell>
          <cell r="U883">
            <v>0</v>
          </cell>
        </row>
        <row r="884">
          <cell r="B884" t="str">
            <v>NRO_244</v>
          </cell>
          <cell r="N884">
            <v>0</v>
          </cell>
          <cell r="U884">
            <v>0</v>
          </cell>
        </row>
        <row r="885">
          <cell r="B885" t="str">
            <v>LIT_392</v>
          </cell>
          <cell r="N885">
            <v>0</v>
          </cell>
          <cell r="U885">
            <v>0</v>
          </cell>
        </row>
        <row r="886">
          <cell r="B886" t="str">
            <v>EXN_182</v>
          </cell>
          <cell r="N886">
            <v>0</v>
          </cell>
          <cell r="U886">
            <v>0</v>
          </cell>
        </row>
        <row r="887">
          <cell r="B887" t="str">
            <v>OST_043</v>
          </cell>
          <cell r="N887">
            <v>0.69583558055320138</v>
          </cell>
          <cell r="U887">
            <v>0</v>
          </cell>
        </row>
        <row r="888">
          <cell r="B888" t="str">
            <v>EXN_002</v>
          </cell>
          <cell r="N888">
            <v>0</v>
          </cell>
          <cell r="U888">
            <v>0</v>
          </cell>
        </row>
        <row r="889">
          <cell r="B889" t="str">
            <v>CTR_672</v>
          </cell>
          <cell r="N889">
            <v>0</v>
          </cell>
          <cell r="U889">
            <v>0</v>
          </cell>
        </row>
        <row r="890">
          <cell r="B890" t="str">
            <v>SUD_015</v>
          </cell>
          <cell r="N890">
            <v>0</v>
          </cell>
          <cell r="U890">
            <v>8.5608375923502886E-3</v>
          </cell>
        </row>
        <row r="891">
          <cell r="B891" t="str">
            <v>LIT_732</v>
          </cell>
          <cell r="N891">
            <v>38.226761606355566</v>
          </cell>
          <cell r="U891">
            <v>0</v>
          </cell>
        </row>
        <row r="892">
          <cell r="B892" t="str">
            <v>ADM_157</v>
          </cell>
          <cell r="N892">
            <v>0</v>
          </cell>
          <cell r="U892">
            <v>0.47664246803240562</v>
          </cell>
        </row>
        <row r="893">
          <cell r="B893" t="str">
            <v>EST_156</v>
          </cell>
          <cell r="N893">
            <v>0.37628448234041928</v>
          </cell>
          <cell r="U893">
            <v>0</v>
          </cell>
        </row>
        <row r="894">
          <cell r="B894" t="str">
            <v>CTR_196</v>
          </cell>
          <cell r="N894">
            <v>0</v>
          </cell>
          <cell r="U894">
            <v>0</v>
          </cell>
        </row>
        <row r="895">
          <cell r="B895" t="str">
            <v>ADM_037</v>
          </cell>
          <cell r="N895">
            <v>3.7619429426076052E-2</v>
          </cell>
          <cell r="U895">
            <v>0</v>
          </cell>
        </row>
        <row r="896">
          <cell r="B896" t="str">
            <v>CTR_767</v>
          </cell>
          <cell r="N896">
            <v>0</v>
          </cell>
          <cell r="U896">
            <v>0</v>
          </cell>
        </row>
        <row r="897">
          <cell r="B897" t="str">
            <v>LIT_137</v>
          </cell>
          <cell r="N897">
            <v>0</v>
          </cell>
          <cell r="U897">
            <v>0</v>
          </cell>
        </row>
        <row r="898">
          <cell r="B898" t="str">
            <v>NRD_266</v>
          </cell>
          <cell r="N898">
            <v>0</v>
          </cell>
          <cell r="U898">
            <v>0</v>
          </cell>
        </row>
        <row r="899">
          <cell r="B899" t="str">
            <v>SUD_021</v>
          </cell>
          <cell r="N899">
            <v>1.7846136065952694</v>
          </cell>
          <cell r="U899">
            <v>8.4716622007631262E-3</v>
          </cell>
        </row>
        <row r="900">
          <cell r="B900" t="str">
            <v>LIT_290</v>
          </cell>
          <cell r="N900">
            <v>0</v>
          </cell>
          <cell r="U900">
            <v>0</v>
          </cell>
        </row>
        <row r="901">
          <cell r="B901" t="str">
            <v>SUD_001</v>
          </cell>
          <cell r="N901">
            <v>0</v>
          </cell>
          <cell r="U901">
            <v>8.6143428273020278E-3</v>
          </cell>
        </row>
        <row r="902">
          <cell r="B902" t="str">
            <v>SUD_079</v>
          </cell>
          <cell r="N902">
            <v>1.7730921460022311</v>
          </cell>
          <cell r="U902">
            <v>9.666612448028607E-3</v>
          </cell>
        </row>
        <row r="903">
          <cell r="B903" t="str">
            <v>CTR_558</v>
          </cell>
          <cell r="N903">
            <v>0</v>
          </cell>
          <cell r="U903">
            <v>0</v>
          </cell>
        </row>
        <row r="904">
          <cell r="B904" t="str">
            <v>LIT_686</v>
          </cell>
          <cell r="N904">
            <v>0</v>
          </cell>
          <cell r="U904">
            <v>0</v>
          </cell>
        </row>
        <row r="905">
          <cell r="B905" t="str">
            <v>SUD_227</v>
          </cell>
          <cell r="N905">
            <v>0.58040695368301543</v>
          </cell>
          <cell r="U905">
            <v>1.3347950963522275</v>
          </cell>
        </row>
        <row r="906">
          <cell r="B906" t="str">
            <v>LIT_693</v>
          </cell>
          <cell r="N906">
            <v>0</v>
          </cell>
          <cell r="U906">
            <v>0</v>
          </cell>
        </row>
        <row r="907">
          <cell r="B907" t="str">
            <v>EXN_128</v>
          </cell>
          <cell r="N907">
            <v>0</v>
          </cell>
          <cell r="U907">
            <v>0.4019074223636861</v>
          </cell>
        </row>
        <row r="908">
          <cell r="B908" t="str">
            <v>LIT_444</v>
          </cell>
          <cell r="N908">
            <v>0</v>
          </cell>
          <cell r="U908">
            <v>0</v>
          </cell>
        </row>
        <row r="909">
          <cell r="B909" t="str">
            <v>CTR_848</v>
          </cell>
          <cell r="N909">
            <v>2.3984078268884499</v>
          </cell>
          <cell r="U909">
            <v>0</v>
          </cell>
        </row>
        <row r="910">
          <cell r="B910" t="str">
            <v>CTR_846</v>
          </cell>
          <cell r="N910">
            <v>0.1117010955018508</v>
          </cell>
          <cell r="U910">
            <v>0</v>
          </cell>
        </row>
        <row r="911">
          <cell r="B911" t="str">
            <v>EST_080</v>
          </cell>
          <cell r="N911">
            <v>0.58632819968439143</v>
          </cell>
          <cell r="U911">
            <v>0</v>
          </cell>
        </row>
        <row r="912">
          <cell r="B912" t="str">
            <v>CTR_553</v>
          </cell>
          <cell r="N912">
            <v>0</v>
          </cell>
          <cell r="U912">
            <v>0</v>
          </cell>
        </row>
        <row r="913">
          <cell r="B913" t="str">
            <v>CTR_554</v>
          </cell>
          <cell r="N913">
            <v>1.191383231602058E-2</v>
          </cell>
          <cell r="U913">
            <v>0</v>
          </cell>
        </row>
        <row r="914">
          <cell r="B914" t="str">
            <v>NRO_134</v>
          </cell>
          <cell r="N914">
            <v>0.68147834250769779</v>
          </cell>
          <cell r="U914">
            <v>0</v>
          </cell>
        </row>
        <row r="915">
          <cell r="B915" t="str">
            <v>EST_052</v>
          </cell>
          <cell r="N915">
            <v>1.3158364081008358</v>
          </cell>
          <cell r="U915">
            <v>0</v>
          </cell>
        </row>
        <row r="916">
          <cell r="B916" t="str">
            <v>CTR_269</v>
          </cell>
          <cell r="N916">
            <v>0</v>
          </cell>
          <cell r="U916">
            <v>0</v>
          </cell>
        </row>
        <row r="917">
          <cell r="B917" t="str">
            <v>LIT_155</v>
          </cell>
          <cell r="N917">
            <v>0</v>
          </cell>
          <cell r="U917">
            <v>0</v>
          </cell>
        </row>
        <row r="918">
          <cell r="B918" t="str">
            <v>LIT_637</v>
          </cell>
          <cell r="N918">
            <v>0</v>
          </cell>
          <cell r="U918">
            <v>0</v>
          </cell>
        </row>
        <row r="919">
          <cell r="B919" t="str">
            <v>LIT_869</v>
          </cell>
          <cell r="N919">
            <v>0</v>
          </cell>
          <cell r="U919">
            <v>0</v>
          </cell>
        </row>
        <row r="920">
          <cell r="B920" t="str">
            <v>LIT_160</v>
          </cell>
          <cell r="N920">
            <v>0</v>
          </cell>
          <cell r="U920">
            <v>0</v>
          </cell>
        </row>
        <row r="921">
          <cell r="B921" t="str">
            <v>EXN_247</v>
          </cell>
          <cell r="N921">
            <v>0</v>
          </cell>
          <cell r="U921">
            <v>0</v>
          </cell>
        </row>
        <row r="922">
          <cell r="B922" t="str">
            <v>LIT_501</v>
          </cell>
          <cell r="N922">
            <v>0</v>
          </cell>
          <cell r="U922">
            <v>0</v>
          </cell>
        </row>
        <row r="923">
          <cell r="B923" t="str">
            <v>NRD_162</v>
          </cell>
          <cell r="N923">
            <v>13.846958619764688</v>
          </cell>
          <cell r="U923">
            <v>0</v>
          </cell>
        </row>
        <row r="924">
          <cell r="B924" t="str">
            <v>EXN_091</v>
          </cell>
          <cell r="N924">
            <v>0</v>
          </cell>
          <cell r="U924">
            <v>2.675261747609386E-4</v>
          </cell>
        </row>
        <row r="925">
          <cell r="B925" t="str">
            <v>LIT_161</v>
          </cell>
          <cell r="N925">
            <v>0</v>
          </cell>
          <cell r="U925">
            <v>0</v>
          </cell>
        </row>
        <row r="926">
          <cell r="B926" t="str">
            <v>LIT_107</v>
          </cell>
          <cell r="N926">
            <v>0</v>
          </cell>
          <cell r="U926">
            <v>0</v>
          </cell>
        </row>
        <row r="927">
          <cell r="B927" t="str">
            <v>NRD_013</v>
          </cell>
          <cell r="N927">
            <v>0</v>
          </cell>
          <cell r="U927">
            <v>0</v>
          </cell>
        </row>
        <row r="928">
          <cell r="B928" t="str">
            <v>NRD_096</v>
          </cell>
          <cell r="N928">
            <v>0</v>
          </cell>
          <cell r="U928">
            <v>0</v>
          </cell>
        </row>
        <row r="929">
          <cell r="B929" t="str">
            <v>NRD_133</v>
          </cell>
          <cell r="N929">
            <v>0</v>
          </cell>
          <cell r="U929">
            <v>0</v>
          </cell>
        </row>
        <row r="930">
          <cell r="B930" t="str">
            <v>NRD_147</v>
          </cell>
          <cell r="N930">
            <v>12.490262047238698</v>
          </cell>
          <cell r="U930">
            <v>0</v>
          </cell>
        </row>
        <row r="931">
          <cell r="B931" t="str">
            <v>NRD_009</v>
          </cell>
          <cell r="N931">
            <v>0</v>
          </cell>
          <cell r="U931">
            <v>0</v>
          </cell>
        </row>
        <row r="932">
          <cell r="B932" t="str">
            <v>SUD_010</v>
          </cell>
          <cell r="N932">
            <v>0</v>
          </cell>
          <cell r="U932">
            <v>9.9519737011067588E-3</v>
          </cell>
        </row>
        <row r="933">
          <cell r="B933" t="str">
            <v>NRD_262</v>
          </cell>
          <cell r="N933">
            <v>0.26030296804239328</v>
          </cell>
          <cell r="U933">
            <v>0</v>
          </cell>
        </row>
        <row r="934">
          <cell r="B934" t="str">
            <v>NRO_121</v>
          </cell>
          <cell r="N934">
            <v>0</v>
          </cell>
          <cell r="U934">
            <v>0</v>
          </cell>
        </row>
        <row r="935">
          <cell r="B935" t="str">
            <v>NRD_189</v>
          </cell>
          <cell r="N935">
            <v>3.17753322318389</v>
          </cell>
          <cell r="U935">
            <v>0</v>
          </cell>
        </row>
        <row r="936">
          <cell r="B936" t="str">
            <v>NRD_130</v>
          </cell>
          <cell r="N936">
            <v>0</v>
          </cell>
          <cell r="U936">
            <v>0</v>
          </cell>
        </row>
        <row r="937">
          <cell r="B937" t="str">
            <v>NRD_143</v>
          </cell>
          <cell r="N937">
            <v>0</v>
          </cell>
          <cell r="U937">
            <v>8.9175391586979543E-5</v>
          </cell>
        </row>
        <row r="938">
          <cell r="B938" t="str">
            <v>CTR_944</v>
          </cell>
          <cell r="N938">
            <v>0</v>
          </cell>
          <cell r="U938">
            <v>0</v>
          </cell>
        </row>
        <row r="939">
          <cell r="B939" t="str">
            <v>CTR_715</v>
          </cell>
          <cell r="N939">
            <v>0</v>
          </cell>
          <cell r="U939">
            <v>0</v>
          </cell>
        </row>
        <row r="940">
          <cell r="B940" t="str">
            <v>NRD_037</v>
          </cell>
          <cell r="N940">
            <v>12.412946982732787</v>
          </cell>
          <cell r="U940">
            <v>0</v>
          </cell>
        </row>
        <row r="941">
          <cell r="B941" t="str">
            <v>NRD_116</v>
          </cell>
          <cell r="N941">
            <v>1.4365442181529708</v>
          </cell>
          <cell r="U941">
            <v>0</v>
          </cell>
        </row>
        <row r="942">
          <cell r="B942" t="str">
            <v>CTR_158</v>
          </cell>
          <cell r="N942">
            <v>0</v>
          </cell>
          <cell r="U942">
            <v>0</v>
          </cell>
        </row>
        <row r="943">
          <cell r="B943" t="str">
            <v>NRD_038</v>
          </cell>
          <cell r="N943">
            <v>0</v>
          </cell>
          <cell r="U943">
            <v>0</v>
          </cell>
        </row>
        <row r="944">
          <cell r="B944" t="str">
            <v>SUO_235</v>
          </cell>
          <cell r="N944">
            <v>4.9248893511741185</v>
          </cell>
          <cell r="U944">
            <v>0</v>
          </cell>
        </row>
        <row r="945">
          <cell r="B945" t="str">
            <v>ADM_001</v>
          </cell>
          <cell r="N945">
            <v>0</v>
          </cell>
          <cell r="U945">
            <v>0.31289861400039376</v>
          </cell>
        </row>
        <row r="946">
          <cell r="B946" t="str">
            <v>LIT_765</v>
          </cell>
          <cell r="N946">
            <v>0</v>
          </cell>
          <cell r="U946">
            <v>0</v>
          </cell>
        </row>
        <row r="947">
          <cell r="B947" t="str">
            <v>LIT_554</v>
          </cell>
          <cell r="N947">
            <v>13.868556899607057</v>
          </cell>
          <cell r="U947">
            <v>0</v>
          </cell>
        </row>
        <row r="948">
          <cell r="B948" t="str">
            <v>LIT_683</v>
          </cell>
          <cell r="N948">
            <v>0</v>
          </cell>
          <cell r="U948">
            <v>0</v>
          </cell>
        </row>
        <row r="949">
          <cell r="B949" t="str">
            <v>LIT_562</v>
          </cell>
          <cell r="N949">
            <v>0</v>
          </cell>
          <cell r="U949">
            <v>0</v>
          </cell>
        </row>
        <row r="950">
          <cell r="B950" t="str">
            <v>LIT_814</v>
          </cell>
          <cell r="N950">
            <v>0</v>
          </cell>
          <cell r="U950">
            <v>0</v>
          </cell>
        </row>
        <row r="951">
          <cell r="B951" t="str">
            <v>CTR_451</v>
          </cell>
          <cell r="N951">
            <v>0</v>
          </cell>
          <cell r="U951">
            <v>0</v>
          </cell>
        </row>
        <row r="952">
          <cell r="B952" t="str">
            <v>SUD_076</v>
          </cell>
          <cell r="N952">
            <v>0</v>
          </cell>
          <cell r="U952">
            <v>1.2038677864242234E-2</v>
          </cell>
        </row>
        <row r="953">
          <cell r="B953" t="str">
            <v>CTR_157</v>
          </cell>
          <cell r="N953">
            <v>0</v>
          </cell>
          <cell r="U953">
            <v>0</v>
          </cell>
        </row>
        <row r="954">
          <cell r="B954" t="str">
            <v>LIT_666</v>
          </cell>
          <cell r="N954">
            <v>0</v>
          </cell>
          <cell r="U954">
            <v>4.0830379844363982</v>
          </cell>
        </row>
        <row r="955">
          <cell r="B955" t="str">
            <v>NRD_123</v>
          </cell>
          <cell r="N955">
            <v>9.3473645461471952E-2</v>
          </cell>
          <cell r="U955">
            <v>2.8341776837209374E-2</v>
          </cell>
        </row>
        <row r="956">
          <cell r="B956" t="str">
            <v>CTR_255</v>
          </cell>
          <cell r="N956">
            <v>0</v>
          </cell>
          <cell r="U956">
            <v>0</v>
          </cell>
        </row>
        <row r="957">
          <cell r="B957" t="str">
            <v>LIT_176</v>
          </cell>
          <cell r="N957">
            <v>0</v>
          </cell>
          <cell r="U957">
            <v>0</v>
          </cell>
        </row>
        <row r="958">
          <cell r="B958" t="str">
            <v>EXN_116</v>
          </cell>
          <cell r="N958">
            <v>0</v>
          </cell>
          <cell r="U958">
            <v>0</v>
          </cell>
        </row>
        <row r="959">
          <cell r="B959" t="str">
            <v>SUD_043</v>
          </cell>
          <cell r="N959">
            <v>0</v>
          </cell>
          <cell r="U959">
            <v>1.2431049587225291E-2</v>
          </cell>
        </row>
        <row r="960">
          <cell r="B960" t="str">
            <v>LIT_345</v>
          </cell>
          <cell r="N960">
            <v>0</v>
          </cell>
          <cell r="U960">
            <v>0</v>
          </cell>
        </row>
        <row r="961">
          <cell r="B961" t="str">
            <v>CTR_254</v>
          </cell>
          <cell r="N961">
            <v>0.11539295671355128</v>
          </cell>
          <cell r="U961">
            <v>0</v>
          </cell>
        </row>
        <row r="962">
          <cell r="B962" t="str">
            <v>NRD_178</v>
          </cell>
          <cell r="N962">
            <v>0</v>
          </cell>
          <cell r="U962">
            <v>0</v>
          </cell>
        </row>
        <row r="963">
          <cell r="B963" t="str">
            <v>LIT_729</v>
          </cell>
          <cell r="N963">
            <v>0</v>
          </cell>
          <cell r="U963">
            <v>0</v>
          </cell>
        </row>
        <row r="964">
          <cell r="B964" t="str">
            <v>LIT_752</v>
          </cell>
          <cell r="N964">
            <v>9.8984684661549086E-3</v>
          </cell>
          <cell r="U964">
            <v>0</v>
          </cell>
        </row>
        <row r="965">
          <cell r="B965" t="str">
            <v>CTR_525</v>
          </cell>
          <cell r="N965">
            <v>0</v>
          </cell>
          <cell r="U965">
            <v>0</v>
          </cell>
        </row>
        <row r="966">
          <cell r="B966" t="str">
            <v>CTR_526</v>
          </cell>
          <cell r="N966">
            <v>0</v>
          </cell>
          <cell r="U966">
            <v>0</v>
          </cell>
        </row>
        <row r="967">
          <cell r="B967" t="str">
            <v>CTR_448</v>
          </cell>
          <cell r="N967">
            <v>0</v>
          </cell>
          <cell r="U967">
            <v>0</v>
          </cell>
        </row>
        <row r="968">
          <cell r="B968" t="str">
            <v>NRD_142</v>
          </cell>
          <cell r="N968">
            <v>0</v>
          </cell>
          <cell r="U968">
            <v>0.96202412444033514</v>
          </cell>
        </row>
        <row r="969">
          <cell r="B969" t="str">
            <v>LIT_104</v>
          </cell>
          <cell r="N969">
            <v>0</v>
          </cell>
          <cell r="U969">
            <v>0</v>
          </cell>
        </row>
        <row r="970">
          <cell r="B970" t="str">
            <v>EXN_046</v>
          </cell>
          <cell r="N970">
            <v>2.4625070983611703</v>
          </cell>
          <cell r="U970">
            <v>0</v>
          </cell>
        </row>
        <row r="971">
          <cell r="B971" t="str">
            <v>LIT_159</v>
          </cell>
          <cell r="N971">
            <v>1.5854849571815437</v>
          </cell>
          <cell r="U971">
            <v>0</v>
          </cell>
        </row>
        <row r="972">
          <cell r="B972" t="str">
            <v>LIT_694</v>
          </cell>
          <cell r="N972">
            <v>11.36542149283885</v>
          </cell>
          <cell r="U972">
            <v>0</v>
          </cell>
        </row>
        <row r="973">
          <cell r="B973" t="str">
            <v>CTR_452</v>
          </cell>
          <cell r="N973">
            <v>0</v>
          </cell>
          <cell r="U973">
            <v>0</v>
          </cell>
        </row>
        <row r="974">
          <cell r="B974" t="str">
            <v>SUD_164</v>
          </cell>
          <cell r="N974">
            <v>0</v>
          </cell>
          <cell r="U974">
            <v>0</v>
          </cell>
        </row>
        <row r="975">
          <cell r="B975" t="str">
            <v>SUO_014</v>
          </cell>
          <cell r="N975">
            <v>0</v>
          </cell>
          <cell r="U975">
            <v>0</v>
          </cell>
        </row>
        <row r="976">
          <cell r="B976" t="str">
            <v>LIT_575</v>
          </cell>
          <cell r="N976">
            <v>0</v>
          </cell>
          <cell r="U976">
            <v>0</v>
          </cell>
        </row>
        <row r="977">
          <cell r="B977" t="str">
            <v>EXN_258</v>
          </cell>
          <cell r="N977">
            <v>0</v>
          </cell>
          <cell r="U977">
            <v>27.737113799214125</v>
          </cell>
        </row>
        <row r="978">
          <cell r="B978" t="str">
            <v>LIT_655</v>
          </cell>
          <cell r="N978">
            <v>0</v>
          </cell>
          <cell r="U978">
            <v>0</v>
          </cell>
        </row>
        <row r="979">
          <cell r="B979" t="str">
            <v>SUD_088</v>
          </cell>
          <cell r="N979">
            <v>0</v>
          </cell>
          <cell r="U979">
            <v>0</v>
          </cell>
        </row>
        <row r="980">
          <cell r="B980" t="str">
            <v>EXN_138</v>
          </cell>
          <cell r="N980">
            <v>0</v>
          </cell>
          <cell r="U980">
            <v>0</v>
          </cell>
        </row>
        <row r="981">
          <cell r="B981" t="str">
            <v>LIT_599</v>
          </cell>
          <cell r="N981">
            <v>0</v>
          </cell>
          <cell r="U981">
            <v>0</v>
          </cell>
        </row>
        <row r="982">
          <cell r="B982" t="str">
            <v>LIT_609</v>
          </cell>
          <cell r="N982">
            <v>2.5625975578783966</v>
          </cell>
          <cell r="U982">
            <v>0.40478493749161687</v>
          </cell>
        </row>
        <row r="983">
          <cell r="B983" t="str">
            <v>LIT_256</v>
          </cell>
          <cell r="N983">
            <v>0</v>
          </cell>
          <cell r="U983">
            <v>0</v>
          </cell>
        </row>
        <row r="984">
          <cell r="B984" t="str">
            <v>LIT_258</v>
          </cell>
          <cell r="N984">
            <v>0</v>
          </cell>
          <cell r="U984">
            <v>0</v>
          </cell>
        </row>
        <row r="985">
          <cell r="B985" t="str">
            <v>LIT_140</v>
          </cell>
          <cell r="N985">
            <v>0</v>
          </cell>
          <cell r="U985">
            <v>0</v>
          </cell>
        </row>
        <row r="986">
          <cell r="B986" t="str">
            <v>LIT_343</v>
          </cell>
          <cell r="N986">
            <v>2.0013811484648998</v>
          </cell>
          <cell r="U986">
            <v>0</v>
          </cell>
        </row>
        <row r="987">
          <cell r="B987" t="str">
            <v>LIT_344</v>
          </cell>
          <cell r="N987">
            <v>1.9094413197387239</v>
          </cell>
          <cell r="U987">
            <v>0</v>
          </cell>
        </row>
        <row r="988">
          <cell r="B988" t="str">
            <v>LIT_275</v>
          </cell>
          <cell r="N988">
            <v>0</v>
          </cell>
          <cell r="U988">
            <v>0</v>
          </cell>
        </row>
        <row r="989">
          <cell r="B989" t="str">
            <v>LIT_276</v>
          </cell>
          <cell r="N989">
            <v>0</v>
          </cell>
          <cell r="U989">
            <v>0</v>
          </cell>
        </row>
        <row r="990">
          <cell r="B990" t="str">
            <v>NRD_160</v>
          </cell>
          <cell r="N990">
            <v>7.4818153541475849E-2</v>
          </cell>
          <cell r="U990">
            <v>0</v>
          </cell>
        </row>
        <row r="991">
          <cell r="B991" t="str">
            <v>ADM_095</v>
          </cell>
          <cell r="N991">
            <v>0</v>
          </cell>
          <cell r="U991">
            <v>0</v>
          </cell>
        </row>
        <row r="992">
          <cell r="B992" t="str">
            <v>EXN_157</v>
          </cell>
          <cell r="N992">
            <v>4.1776887450668179</v>
          </cell>
          <cell r="U992">
            <v>0</v>
          </cell>
        </row>
        <row r="993">
          <cell r="B993" t="str">
            <v>CTR_836</v>
          </cell>
          <cell r="N993">
            <v>0</v>
          </cell>
          <cell r="U993">
            <v>0</v>
          </cell>
        </row>
        <row r="994">
          <cell r="B994" t="str">
            <v>OST_042</v>
          </cell>
          <cell r="N994">
            <v>0.5833854117620203</v>
          </cell>
          <cell r="U994">
            <v>0</v>
          </cell>
        </row>
        <row r="995">
          <cell r="B995" t="str">
            <v>SUO_167</v>
          </cell>
          <cell r="N995">
            <v>0</v>
          </cell>
          <cell r="U995">
            <v>0</v>
          </cell>
        </row>
        <row r="996">
          <cell r="B996" t="str">
            <v>OST_177</v>
          </cell>
          <cell r="N996">
            <v>1.3703404074387975</v>
          </cell>
          <cell r="U996">
            <v>0</v>
          </cell>
        </row>
        <row r="997">
          <cell r="B997" t="str">
            <v>ADM_135</v>
          </cell>
          <cell r="N997">
            <v>0</v>
          </cell>
          <cell r="U997">
            <v>0</v>
          </cell>
        </row>
        <row r="998">
          <cell r="B998" t="str">
            <v>LIT_106</v>
          </cell>
          <cell r="N998">
            <v>0</v>
          </cell>
          <cell r="U998">
            <v>0</v>
          </cell>
        </row>
        <row r="999">
          <cell r="B999" t="str">
            <v>OST_175</v>
          </cell>
          <cell r="N999">
            <v>15.763141599107389</v>
          </cell>
          <cell r="U999">
            <v>0</v>
          </cell>
        </row>
        <row r="1000">
          <cell r="B1000" t="str">
            <v>CTR_640</v>
          </cell>
          <cell r="N1000">
            <v>0.13139102196425556</v>
          </cell>
          <cell r="U1000">
            <v>0</v>
          </cell>
        </row>
        <row r="1001">
          <cell r="B1001" t="str">
            <v>LIT_055</v>
          </cell>
          <cell r="N1001">
            <v>0</v>
          </cell>
          <cell r="U1001">
            <v>0</v>
          </cell>
        </row>
        <row r="1002">
          <cell r="B1002" t="str">
            <v>LIT_097</v>
          </cell>
          <cell r="N1002">
            <v>0</v>
          </cell>
          <cell r="U1002">
            <v>0</v>
          </cell>
        </row>
        <row r="1003">
          <cell r="B1003" t="str">
            <v>OST_087</v>
          </cell>
          <cell r="N1003">
            <v>0.22370538733509687</v>
          </cell>
          <cell r="U1003">
            <v>0</v>
          </cell>
        </row>
        <row r="1004">
          <cell r="B1004" t="str">
            <v>EST_203</v>
          </cell>
          <cell r="N1004">
            <v>1.1322242768232442</v>
          </cell>
          <cell r="U1004">
            <v>5.7646896839053401</v>
          </cell>
        </row>
        <row r="1005">
          <cell r="B1005" t="str">
            <v>EXN_173</v>
          </cell>
          <cell r="N1005">
            <v>5.8677407664232102E-3</v>
          </cell>
          <cell r="U1005">
            <v>1.314396647197587</v>
          </cell>
        </row>
        <row r="1006">
          <cell r="B1006" t="str">
            <v>CTR_642</v>
          </cell>
          <cell r="N1006">
            <v>0</v>
          </cell>
          <cell r="U1006">
            <v>0</v>
          </cell>
        </row>
        <row r="1007">
          <cell r="B1007" t="str">
            <v>LIT_056</v>
          </cell>
          <cell r="N1007">
            <v>0</v>
          </cell>
          <cell r="U1007">
            <v>0</v>
          </cell>
        </row>
        <row r="1008">
          <cell r="B1008" t="str">
            <v>LIT_141</v>
          </cell>
          <cell r="N1008">
            <v>3.2759828554959145</v>
          </cell>
          <cell r="U1008">
            <v>13.214294886611709</v>
          </cell>
        </row>
        <row r="1009">
          <cell r="B1009" t="str">
            <v>LIT_084</v>
          </cell>
          <cell r="N1009">
            <v>0</v>
          </cell>
          <cell r="U1009">
            <v>0</v>
          </cell>
        </row>
        <row r="1010">
          <cell r="B1010" t="str">
            <v>LIT_047</v>
          </cell>
          <cell r="N1010">
            <v>0</v>
          </cell>
          <cell r="U1010">
            <v>0</v>
          </cell>
        </row>
        <row r="1011">
          <cell r="B1011" t="str">
            <v>LIT_045</v>
          </cell>
          <cell r="N1011">
            <v>0</v>
          </cell>
          <cell r="U1011">
            <v>0</v>
          </cell>
        </row>
        <row r="1012">
          <cell r="B1012" t="str">
            <v>LIT_210</v>
          </cell>
          <cell r="N1012">
            <v>0</v>
          </cell>
          <cell r="U1012">
            <v>0</v>
          </cell>
        </row>
        <row r="1013">
          <cell r="B1013" t="str">
            <v>EST_063</v>
          </cell>
          <cell r="N1013">
            <v>2.7466020608791705E-3</v>
          </cell>
          <cell r="U1013">
            <v>9.9519737011070711E-3</v>
          </cell>
        </row>
        <row r="1014">
          <cell r="B1014" t="str">
            <v>LIT_247</v>
          </cell>
          <cell r="N1014">
            <v>0</v>
          </cell>
          <cell r="U1014">
            <v>0</v>
          </cell>
        </row>
        <row r="1015">
          <cell r="B1015" t="str">
            <v>CTR_484</v>
          </cell>
          <cell r="N1015">
            <v>0</v>
          </cell>
          <cell r="U1015">
            <v>0</v>
          </cell>
        </row>
        <row r="1016">
          <cell r="B1016" t="str">
            <v>ADM_057</v>
          </cell>
          <cell r="N1016">
            <v>0.75638567144076041</v>
          </cell>
          <cell r="U1016">
            <v>1.7907310384581363</v>
          </cell>
        </row>
        <row r="1017">
          <cell r="B1017" t="str">
            <v>LIT_634</v>
          </cell>
          <cell r="N1017">
            <v>0</v>
          </cell>
          <cell r="U1017">
            <v>0</v>
          </cell>
        </row>
        <row r="1018">
          <cell r="B1018" t="str">
            <v>LIT_633</v>
          </cell>
          <cell r="N1018">
            <v>0</v>
          </cell>
          <cell r="U1018">
            <v>0</v>
          </cell>
        </row>
        <row r="1019">
          <cell r="B1019" t="str">
            <v>LIT_675</v>
          </cell>
          <cell r="N1019">
            <v>0</v>
          </cell>
          <cell r="U1019">
            <v>0</v>
          </cell>
        </row>
        <row r="1020">
          <cell r="B1020" t="str">
            <v>LIT_676</v>
          </cell>
          <cell r="N1020">
            <v>0</v>
          </cell>
          <cell r="U1020">
            <v>0</v>
          </cell>
        </row>
        <row r="1021">
          <cell r="B1021" t="str">
            <v>SUO_211</v>
          </cell>
          <cell r="N1021">
            <v>27.736578746864588</v>
          </cell>
          <cell r="U1021">
            <v>20.969361475660108</v>
          </cell>
        </row>
        <row r="1022">
          <cell r="B1022" t="str">
            <v>ADM_078</v>
          </cell>
          <cell r="N1022">
            <v>4.1313028830681157E-2</v>
          </cell>
          <cell r="U1022">
            <v>0.15086325653897525</v>
          </cell>
        </row>
        <row r="1023">
          <cell r="B1023" t="str">
            <v>LIT_853</v>
          </cell>
          <cell r="N1023">
            <v>0</v>
          </cell>
          <cell r="U1023">
            <v>0</v>
          </cell>
        </row>
        <row r="1024">
          <cell r="B1024" t="str">
            <v>CTR_759</v>
          </cell>
          <cell r="N1024">
            <v>18.888275362194772</v>
          </cell>
          <cell r="U1024">
            <v>3.775686079792695E-2</v>
          </cell>
        </row>
        <row r="1025">
          <cell r="B1025" t="str">
            <v>LIT_376</v>
          </cell>
          <cell r="N1025">
            <v>0</v>
          </cell>
          <cell r="U1025">
            <v>0</v>
          </cell>
        </row>
        <row r="1026">
          <cell r="B1026" t="str">
            <v>ADM_074</v>
          </cell>
          <cell r="N1026">
            <v>0</v>
          </cell>
          <cell r="U1026">
            <v>0</v>
          </cell>
        </row>
        <row r="1027">
          <cell r="B1027" t="str">
            <v>CTR_821</v>
          </cell>
          <cell r="N1027">
            <v>0</v>
          </cell>
          <cell r="U1027">
            <v>0</v>
          </cell>
        </row>
        <row r="1028">
          <cell r="B1028" t="str">
            <v>NRD_111</v>
          </cell>
          <cell r="N1028">
            <v>0</v>
          </cell>
          <cell r="U1028">
            <v>0</v>
          </cell>
        </row>
        <row r="1029">
          <cell r="B1029" t="str">
            <v>LIT_584</v>
          </cell>
          <cell r="N1029">
            <v>0</v>
          </cell>
          <cell r="U1029">
            <v>0</v>
          </cell>
        </row>
        <row r="1030">
          <cell r="B1030" t="str">
            <v>NRD_056</v>
          </cell>
          <cell r="N1030">
            <v>0</v>
          </cell>
          <cell r="U1030">
            <v>0</v>
          </cell>
        </row>
        <row r="1031">
          <cell r="B1031" t="str">
            <v>OST_245</v>
          </cell>
          <cell r="N1031">
            <v>0</v>
          </cell>
          <cell r="U1031">
            <v>8.8247967514475043E-2</v>
          </cell>
        </row>
        <row r="1032">
          <cell r="B1032" t="str">
            <v>SUO_090</v>
          </cell>
          <cell r="N1032">
            <v>0.52736543076707942</v>
          </cell>
          <cell r="U1032">
            <v>0</v>
          </cell>
        </row>
        <row r="1033">
          <cell r="B1033" t="str">
            <v>LIT_156</v>
          </cell>
          <cell r="N1033">
            <v>0</v>
          </cell>
          <cell r="U1033">
            <v>0</v>
          </cell>
        </row>
        <row r="1034">
          <cell r="B1034" t="str">
            <v>LIT_154</v>
          </cell>
          <cell r="N1034">
            <v>13.868556899607057</v>
          </cell>
          <cell r="U1034">
            <v>0.48238536325060732</v>
          </cell>
        </row>
        <row r="1035">
          <cell r="B1035" t="str">
            <v>LIT_640</v>
          </cell>
          <cell r="N1035">
            <v>0</v>
          </cell>
          <cell r="U1035">
            <v>0</v>
          </cell>
        </row>
        <row r="1036">
          <cell r="B1036" t="str">
            <v>LIT_642</v>
          </cell>
          <cell r="N1036">
            <v>0</v>
          </cell>
          <cell r="U1036">
            <v>0</v>
          </cell>
        </row>
        <row r="1037">
          <cell r="B1037" t="str">
            <v>LIT_103</v>
          </cell>
          <cell r="N1037">
            <v>0</v>
          </cell>
          <cell r="U1037">
            <v>22.301409969951454</v>
          </cell>
        </row>
        <row r="1038">
          <cell r="B1038" t="str">
            <v>LIT_482</v>
          </cell>
          <cell r="N1038">
            <v>0</v>
          </cell>
          <cell r="U1038">
            <v>0</v>
          </cell>
        </row>
        <row r="1039">
          <cell r="B1039" t="str">
            <v>EST_061</v>
          </cell>
          <cell r="N1039">
            <v>0</v>
          </cell>
          <cell r="U1039">
            <v>0</v>
          </cell>
        </row>
        <row r="1040">
          <cell r="B1040" t="str">
            <v>CTR_419</v>
          </cell>
          <cell r="N1040">
            <v>0</v>
          </cell>
          <cell r="U1040">
            <v>0</v>
          </cell>
        </row>
        <row r="1041">
          <cell r="B1041" t="str">
            <v>LIT_065</v>
          </cell>
          <cell r="N1041">
            <v>0</v>
          </cell>
          <cell r="U1041">
            <v>0</v>
          </cell>
        </row>
        <row r="1042">
          <cell r="B1042" t="str">
            <v>LIT_073</v>
          </cell>
          <cell r="N1042">
            <v>0</v>
          </cell>
          <cell r="U1042">
            <v>0</v>
          </cell>
        </row>
        <row r="1043">
          <cell r="B1043" t="str">
            <v>LIT_506</v>
          </cell>
          <cell r="N1043">
            <v>0</v>
          </cell>
          <cell r="U1043">
            <v>0</v>
          </cell>
        </row>
        <row r="1044">
          <cell r="B1044" t="str">
            <v>LIT_727</v>
          </cell>
          <cell r="N1044">
            <v>0</v>
          </cell>
          <cell r="U1044">
            <v>0</v>
          </cell>
        </row>
        <row r="1045">
          <cell r="B1045" t="str">
            <v>CTR_042</v>
          </cell>
          <cell r="N1045">
            <v>1.2127853255829322E-2</v>
          </cell>
          <cell r="U1045">
            <v>0</v>
          </cell>
        </row>
        <row r="1046">
          <cell r="B1046" t="str">
            <v>CTR_040</v>
          </cell>
          <cell r="N1046">
            <v>13.868556899607057</v>
          </cell>
          <cell r="U1046">
            <v>0</v>
          </cell>
        </row>
        <row r="1047">
          <cell r="B1047" t="str">
            <v>CTR_266</v>
          </cell>
          <cell r="N1047">
            <v>0</v>
          </cell>
          <cell r="U1047">
            <v>0</v>
          </cell>
        </row>
        <row r="1048">
          <cell r="B1048" t="str">
            <v>CTR_265</v>
          </cell>
          <cell r="N1048">
            <v>0</v>
          </cell>
          <cell r="U1048">
            <v>0</v>
          </cell>
        </row>
        <row r="1049">
          <cell r="B1049" t="str">
            <v>EST_108</v>
          </cell>
          <cell r="N1049">
            <v>0.30763726589676177</v>
          </cell>
          <cell r="U1049">
            <v>1.5312484840183427</v>
          </cell>
        </row>
        <row r="1050">
          <cell r="B1050" t="str">
            <v>LIT_347</v>
          </cell>
          <cell r="N1050">
            <v>0</v>
          </cell>
          <cell r="U1050">
            <v>0</v>
          </cell>
        </row>
        <row r="1051">
          <cell r="B1051" t="str">
            <v>EST_120</v>
          </cell>
          <cell r="N1051">
            <v>0.9392843995856559</v>
          </cell>
          <cell r="U1051">
            <v>0</v>
          </cell>
        </row>
        <row r="1052">
          <cell r="B1052" t="str">
            <v>EST_118</v>
          </cell>
          <cell r="N1052">
            <v>7.8188983343463109E-2</v>
          </cell>
          <cell r="U1052">
            <v>0</v>
          </cell>
        </row>
        <row r="1053">
          <cell r="B1053" t="str">
            <v>EST_088</v>
          </cell>
          <cell r="N1053">
            <v>0</v>
          </cell>
          <cell r="U1053">
            <v>0</v>
          </cell>
        </row>
        <row r="1054">
          <cell r="B1054" t="str">
            <v>CTR_159</v>
          </cell>
          <cell r="N1054">
            <v>0</v>
          </cell>
          <cell r="U1054">
            <v>20.569909226585398</v>
          </cell>
        </row>
        <row r="1055">
          <cell r="B1055" t="str">
            <v>SUO_101</v>
          </cell>
          <cell r="N1055">
            <v>0.5255105826220704</v>
          </cell>
          <cell r="U1055">
            <v>0</v>
          </cell>
        </row>
        <row r="1056">
          <cell r="B1056" t="str">
            <v>LIT_449</v>
          </cell>
          <cell r="N1056">
            <v>0</v>
          </cell>
          <cell r="U1056">
            <v>0</v>
          </cell>
        </row>
        <row r="1057">
          <cell r="B1057" t="str">
            <v>LIT_448</v>
          </cell>
          <cell r="N1057">
            <v>0</v>
          </cell>
          <cell r="U1057">
            <v>0</v>
          </cell>
        </row>
        <row r="1058">
          <cell r="B1058" t="str">
            <v>CTR_088</v>
          </cell>
          <cell r="N1058">
            <v>0</v>
          </cell>
          <cell r="U1058">
            <v>0</v>
          </cell>
        </row>
        <row r="1059">
          <cell r="B1059" t="str">
            <v>NRO_219</v>
          </cell>
          <cell r="N1059">
            <v>2.1722411987455517</v>
          </cell>
          <cell r="U1059">
            <v>0.98387209537914533</v>
          </cell>
        </row>
        <row r="1060">
          <cell r="B1060" t="str">
            <v>LIT_157</v>
          </cell>
          <cell r="N1060">
            <v>0</v>
          </cell>
          <cell r="U1060">
            <v>0</v>
          </cell>
        </row>
        <row r="1061">
          <cell r="B1061" t="str">
            <v>SUD_228</v>
          </cell>
          <cell r="N1061">
            <v>0</v>
          </cell>
          <cell r="U1061">
            <v>9.9341386227895893E-3</v>
          </cell>
        </row>
        <row r="1062">
          <cell r="B1062" t="str">
            <v>LIT_646</v>
          </cell>
          <cell r="N1062">
            <v>0</v>
          </cell>
          <cell r="U1062">
            <v>0</v>
          </cell>
        </row>
        <row r="1063">
          <cell r="B1063" t="str">
            <v>LIT_863</v>
          </cell>
          <cell r="N1063">
            <v>0</v>
          </cell>
          <cell r="U1063">
            <v>0</v>
          </cell>
        </row>
        <row r="1064">
          <cell r="B1064" t="str">
            <v>SUD_060</v>
          </cell>
          <cell r="N1064">
            <v>0</v>
          </cell>
          <cell r="U1064">
            <v>1.166414121957669E-2</v>
          </cell>
        </row>
        <row r="1065">
          <cell r="B1065" t="str">
            <v>SUD_077</v>
          </cell>
          <cell r="N1065">
            <v>0</v>
          </cell>
          <cell r="U1065">
            <v>7.9009396946064809E-3</v>
          </cell>
        </row>
        <row r="1066">
          <cell r="B1066" t="str">
            <v>NRD_106</v>
          </cell>
          <cell r="N1066">
            <v>0</v>
          </cell>
          <cell r="U1066">
            <v>0</v>
          </cell>
        </row>
        <row r="1067">
          <cell r="B1067" t="str">
            <v>NRD_109</v>
          </cell>
          <cell r="N1067">
            <v>0</v>
          </cell>
          <cell r="U1067">
            <v>0</v>
          </cell>
        </row>
        <row r="1068">
          <cell r="B1068" t="str">
            <v>CTR_076</v>
          </cell>
          <cell r="N1068">
            <v>0</v>
          </cell>
          <cell r="U1068">
            <v>0</v>
          </cell>
        </row>
        <row r="1069">
          <cell r="B1069" t="str">
            <v>LIT_043</v>
          </cell>
          <cell r="N1069">
            <v>0</v>
          </cell>
          <cell r="U1069">
            <v>0</v>
          </cell>
        </row>
        <row r="1070">
          <cell r="B1070" t="str">
            <v>NRO_010</v>
          </cell>
          <cell r="N1070">
            <v>2.1730259421915177</v>
          </cell>
          <cell r="U1070">
            <v>0</v>
          </cell>
        </row>
        <row r="1071">
          <cell r="B1071" t="str">
            <v>CTR_820</v>
          </cell>
          <cell r="N1071">
            <v>0</v>
          </cell>
          <cell r="U1071">
            <v>0</v>
          </cell>
        </row>
        <row r="1072">
          <cell r="B1072" t="str">
            <v>LIT_456</v>
          </cell>
          <cell r="N1072">
            <v>0</v>
          </cell>
          <cell r="U1072">
            <v>0</v>
          </cell>
        </row>
        <row r="1073">
          <cell r="B1073" t="str">
            <v>SUD_127</v>
          </cell>
          <cell r="N1073">
            <v>0</v>
          </cell>
          <cell r="U1073">
            <v>0</v>
          </cell>
        </row>
        <row r="1074">
          <cell r="B1074" t="str">
            <v>CTR_579</v>
          </cell>
          <cell r="N1074">
            <v>0</v>
          </cell>
          <cell r="U1074">
            <v>0</v>
          </cell>
        </row>
        <row r="1075">
          <cell r="B1075" t="str">
            <v>CTR_578</v>
          </cell>
          <cell r="N1075">
            <v>0</v>
          </cell>
          <cell r="U1075">
            <v>0</v>
          </cell>
        </row>
        <row r="1076">
          <cell r="B1076" t="str">
            <v>CTR_447</v>
          </cell>
          <cell r="N1076">
            <v>0</v>
          </cell>
          <cell r="U1076">
            <v>0</v>
          </cell>
        </row>
        <row r="1077">
          <cell r="B1077" t="str">
            <v>NRO_261</v>
          </cell>
          <cell r="N1077">
            <v>1.4466745426372516</v>
          </cell>
          <cell r="U1077">
            <v>0.65274603133837261</v>
          </cell>
        </row>
        <row r="1078">
          <cell r="B1078" t="str">
            <v>LIT_044</v>
          </cell>
          <cell r="N1078">
            <v>0</v>
          </cell>
          <cell r="U1078">
            <v>0</v>
          </cell>
        </row>
        <row r="1079">
          <cell r="B1079" t="str">
            <v>CTR_217</v>
          </cell>
          <cell r="N1079">
            <v>0</v>
          </cell>
          <cell r="U1079">
            <v>0</v>
          </cell>
        </row>
        <row r="1080">
          <cell r="B1080" t="str">
            <v>SUD_018</v>
          </cell>
          <cell r="N1080">
            <v>0</v>
          </cell>
          <cell r="U1080">
            <v>1.1057748556785537E-2</v>
          </cell>
        </row>
        <row r="1081">
          <cell r="B1081" t="str">
            <v>SUD_121</v>
          </cell>
          <cell r="N1081">
            <v>5.3505234952196091E-4</v>
          </cell>
          <cell r="U1081">
            <v>0</v>
          </cell>
        </row>
        <row r="1082">
          <cell r="B1082" t="str">
            <v>LIT_452</v>
          </cell>
          <cell r="N1082">
            <v>0</v>
          </cell>
          <cell r="U1082">
            <v>0</v>
          </cell>
        </row>
        <row r="1083">
          <cell r="B1083" t="str">
            <v>LIT_451</v>
          </cell>
          <cell r="N1083">
            <v>15.859540197412903</v>
          </cell>
          <cell r="U1083">
            <v>0</v>
          </cell>
        </row>
        <row r="1084">
          <cell r="B1084" t="str">
            <v>OST_220</v>
          </cell>
          <cell r="N1084">
            <v>0</v>
          </cell>
          <cell r="U1084">
            <v>0</v>
          </cell>
        </row>
        <row r="1085">
          <cell r="B1085" t="str">
            <v>SUD_241</v>
          </cell>
          <cell r="N1085">
            <v>0</v>
          </cell>
          <cell r="U1085">
            <v>9.9341386227895911E-3</v>
          </cell>
        </row>
        <row r="1086">
          <cell r="B1086" t="str">
            <v>LIT_579</v>
          </cell>
          <cell r="N1086">
            <v>0</v>
          </cell>
          <cell r="U1086">
            <v>0</v>
          </cell>
        </row>
        <row r="1087">
          <cell r="B1087" t="str">
            <v>SUO_200</v>
          </cell>
          <cell r="N1087">
            <v>0</v>
          </cell>
          <cell r="U1087">
            <v>0</v>
          </cell>
        </row>
        <row r="1088">
          <cell r="B1088" t="str">
            <v>SUO_236</v>
          </cell>
          <cell r="N1088">
            <v>9.7891929413040426</v>
          </cell>
          <cell r="U1088">
            <v>11.876717518041966</v>
          </cell>
        </row>
        <row r="1089">
          <cell r="B1089" t="str">
            <v>OST_077</v>
          </cell>
          <cell r="N1089">
            <v>0</v>
          </cell>
          <cell r="U1089">
            <v>0</v>
          </cell>
        </row>
        <row r="1090">
          <cell r="B1090" t="str">
            <v>OST_078</v>
          </cell>
          <cell r="N1090">
            <v>0</v>
          </cell>
          <cell r="U1090">
            <v>0</v>
          </cell>
        </row>
        <row r="1091">
          <cell r="B1091" t="str">
            <v>EST_112</v>
          </cell>
          <cell r="N1091">
            <v>0</v>
          </cell>
          <cell r="U1091">
            <v>0</v>
          </cell>
        </row>
        <row r="1092">
          <cell r="B1092" t="str">
            <v>LIT_153</v>
          </cell>
          <cell r="N1092">
            <v>0</v>
          </cell>
          <cell r="U1092">
            <v>6.2475209241138812</v>
          </cell>
        </row>
        <row r="1093">
          <cell r="B1093" t="str">
            <v>NRD_154</v>
          </cell>
          <cell r="N1093">
            <v>0</v>
          </cell>
          <cell r="U1093">
            <v>5.6186999824777671E-3</v>
          </cell>
        </row>
        <row r="1094">
          <cell r="B1094" t="str">
            <v>LIT_264</v>
          </cell>
          <cell r="N1094">
            <v>0</v>
          </cell>
          <cell r="U1094">
            <v>0</v>
          </cell>
        </row>
        <row r="1095">
          <cell r="B1095" t="str">
            <v>OST_140</v>
          </cell>
          <cell r="N1095">
            <v>0</v>
          </cell>
          <cell r="U1095">
            <v>2.9427879223706136E-3</v>
          </cell>
        </row>
        <row r="1096">
          <cell r="B1096" t="str">
            <v>SUO_039</v>
          </cell>
          <cell r="N1096">
            <v>0.17790490621602409</v>
          </cell>
          <cell r="U1096">
            <v>0</v>
          </cell>
        </row>
        <row r="1097">
          <cell r="B1097" t="str">
            <v>CTR_014</v>
          </cell>
          <cell r="N1097">
            <v>0</v>
          </cell>
          <cell r="U1097">
            <v>0</v>
          </cell>
        </row>
        <row r="1098">
          <cell r="B1098" t="str">
            <v>NRO_218</v>
          </cell>
          <cell r="N1098">
            <v>1.451418673469679</v>
          </cell>
          <cell r="U1098">
            <v>0.49456672174138844</v>
          </cell>
        </row>
        <row r="1099">
          <cell r="B1099" t="str">
            <v>EXN_134</v>
          </cell>
          <cell r="N1099">
            <v>0</v>
          </cell>
          <cell r="U1099">
            <v>2.9687736314787707</v>
          </cell>
        </row>
        <row r="1100">
          <cell r="B1100" t="str">
            <v>LIT_151</v>
          </cell>
          <cell r="N1100">
            <v>0</v>
          </cell>
          <cell r="U1100">
            <v>0</v>
          </cell>
        </row>
        <row r="1101">
          <cell r="B1101" t="str">
            <v>EXN_106</v>
          </cell>
          <cell r="N1101">
            <v>0</v>
          </cell>
          <cell r="U1101">
            <v>27.737113799214125</v>
          </cell>
        </row>
        <row r="1102">
          <cell r="B1102" t="str">
            <v>EST_211</v>
          </cell>
          <cell r="N1102">
            <v>0.78201467898285804</v>
          </cell>
          <cell r="U1102">
            <v>0</v>
          </cell>
        </row>
        <row r="1103">
          <cell r="B1103" t="str">
            <v>EXN_089</v>
          </cell>
          <cell r="N1103">
            <v>0</v>
          </cell>
          <cell r="U1103">
            <v>6.2422774110885678E-4</v>
          </cell>
        </row>
        <row r="1104">
          <cell r="B1104" t="str">
            <v>NRD_175</v>
          </cell>
          <cell r="N1104">
            <v>0</v>
          </cell>
          <cell r="U1104">
            <v>1.4687186994375527</v>
          </cell>
        </row>
        <row r="1105">
          <cell r="B1105" t="str">
            <v>EXN_011</v>
          </cell>
          <cell r="N1105">
            <v>6.6881543690234654E-3</v>
          </cell>
          <cell r="U1105">
            <v>0.42694501507528732</v>
          </cell>
        </row>
        <row r="1106">
          <cell r="B1106" t="str">
            <v>CTR_774</v>
          </cell>
          <cell r="N1106">
            <v>0</v>
          </cell>
          <cell r="U1106">
            <v>0</v>
          </cell>
        </row>
        <row r="1107">
          <cell r="B1107" t="str">
            <v>SUD_224</v>
          </cell>
          <cell r="N1107">
            <v>0</v>
          </cell>
          <cell r="U1107">
            <v>9.5239318214897992E-3</v>
          </cell>
        </row>
        <row r="1108">
          <cell r="B1108" t="str">
            <v>LIT_313</v>
          </cell>
          <cell r="N1108">
            <v>0</v>
          </cell>
          <cell r="U1108">
            <v>0</v>
          </cell>
        </row>
        <row r="1109">
          <cell r="B1109" t="str">
            <v>LIT_265</v>
          </cell>
          <cell r="N1109">
            <v>0</v>
          </cell>
          <cell r="U1109">
            <v>0</v>
          </cell>
        </row>
        <row r="1110">
          <cell r="B1110" t="str">
            <v>NRO_113</v>
          </cell>
          <cell r="N1110">
            <v>9.9763185830101602</v>
          </cell>
          <cell r="U1110">
            <v>0</v>
          </cell>
        </row>
        <row r="1111">
          <cell r="B1111" t="str">
            <v>CTR_074</v>
          </cell>
          <cell r="N1111">
            <v>0</v>
          </cell>
          <cell r="U1111">
            <v>0</v>
          </cell>
        </row>
        <row r="1112">
          <cell r="B1112" t="str">
            <v>LIT_486</v>
          </cell>
          <cell r="N1112">
            <v>0</v>
          </cell>
          <cell r="U1112">
            <v>0</v>
          </cell>
        </row>
        <row r="1113">
          <cell r="B1113" t="str">
            <v>EST_200</v>
          </cell>
          <cell r="N1113">
            <v>0.9083048685483387</v>
          </cell>
          <cell r="U1113">
            <v>0</v>
          </cell>
        </row>
        <row r="1114">
          <cell r="B1114" t="str">
            <v>LIT_420</v>
          </cell>
          <cell r="N1114">
            <v>3.6356807150011545</v>
          </cell>
          <cell r="U1114">
            <v>0</v>
          </cell>
        </row>
        <row r="1115">
          <cell r="B1115" t="str">
            <v>CTR_567</v>
          </cell>
          <cell r="N1115">
            <v>0</v>
          </cell>
          <cell r="U1115">
            <v>13.868556899607057</v>
          </cell>
        </row>
        <row r="1116">
          <cell r="B1116" t="str">
            <v>CTR_154</v>
          </cell>
          <cell r="N1116">
            <v>0</v>
          </cell>
          <cell r="U1116">
            <v>0</v>
          </cell>
        </row>
        <row r="1117">
          <cell r="B1117" t="str">
            <v>LIT_429</v>
          </cell>
          <cell r="N1117">
            <v>0</v>
          </cell>
          <cell r="U1117">
            <v>15.525471345449771</v>
          </cell>
        </row>
        <row r="1118">
          <cell r="B1118" t="str">
            <v>LIT_498</v>
          </cell>
          <cell r="N1118">
            <v>0</v>
          </cell>
          <cell r="U1118">
            <v>0</v>
          </cell>
        </row>
        <row r="1119">
          <cell r="B1119" t="str">
            <v>LIT_681</v>
          </cell>
          <cell r="N1119">
            <v>0</v>
          </cell>
          <cell r="U1119">
            <v>0</v>
          </cell>
        </row>
        <row r="1120">
          <cell r="B1120" t="str">
            <v>EST_139</v>
          </cell>
          <cell r="N1120">
            <v>0.71720200437744075</v>
          </cell>
          <cell r="U1120">
            <v>0</v>
          </cell>
        </row>
        <row r="1121">
          <cell r="B1121" t="str">
            <v>LIT_051</v>
          </cell>
          <cell r="N1121">
            <v>3.6508405315709425E-2</v>
          </cell>
          <cell r="U1121">
            <v>0</v>
          </cell>
        </row>
        <row r="1122">
          <cell r="B1122" t="str">
            <v>CTR_628</v>
          </cell>
          <cell r="N1122">
            <v>0</v>
          </cell>
          <cell r="U1122">
            <v>0</v>
          </cell>
        </row>
        <row r="1123">
          <cell r="B1123" t="str">
            <v>LIT_850</v>
          </cell>
          <cell r="N1123">
            <v>0</v>
          </cell>
          <cell r="U1123">
            <v>0</v>
          </cell>
        </row>
        <row r="1124">
          <cell r="B1124" t="str">
            <v>LIT_168</v>
          </cell>
          <cell r="N1124">
            <v>13.351214782854356</v>
          </cell>
          <cell r="U1124">
            <v>0</v>
          </cell>
        </row>
        <row r="1125">
          <cell r="B1125" t="str">
            <v>CTR_529</v>
          </cell>
          <cell r="N1125">
            <v>0.12290152468517541</v>
          </cell>
          <cell r="U1125">
            <v>0</v>
          </cell>
        </row>
        <row r="1126">
          <cell r="B1126" t="str">
            <v>EST_070</v>
          </cell>
          <cell r="N1126">
            <v>16.54153575719182</v>
          </cell>
          <cell r="U1126">
            <v>1.1296560255455392</v>
          </cell>
        </row>
        <row r="1127">
          <cell r="B1127" t="str">
            <v>CTR_370</v>
          </cell>
          <cell r="N1127">
            <v>0</v>
          </cell>
          <cell r="U1127">
            <v>3.4689227327335093E-2</v>
          </cell>
        </row>
        <row r="1128">
          <cell r="B1128" t="str">
            <v>NRO_133</v>
          </cell>
          <cell r="N1128">
            <v>1.5335848792779216</v>
          </cell>
          <cell r="U1128">
            <v>0</v>
          </cell>
        </row>
        <row r="1129">
          <cell r="B1129" t="str">
            <v>CTR_946</v>
          </cell>
          <cell r="N1129">
            <v>7.4621967679984719E-2</v>
          </cell>
          <cell r="U1129">
            <v>0</v>
          </cell>
        </row>
        <row r="1130">
          <cell r="B1130" t="str">
            <v>CTR_317</v>
          </cell>
          <cell r="N1130">
            <v>1.7514046907682379E-2</v>
          </cell>
          <cell r="U1130">
            <v>0</v>
          </cell>
        </row>
        <row r="1131">
          <cell r="B1131" t="str">
            <v>EXN_368</v>
          </cell>
          <cell r="N1131">
            <v>3.6567439424940003</v>
          </cell>
          <cell r="U1131">
            <v>1.0701046990437546E-3</v>
          </cell>
        </row>
        <row r="1132">
          <cell r="B1132" t="str">
            <v>LIT_102</v>
          </cell>
          <cell r="N1132">
            <v>0</v>
          </cell>
          <cell r="U1132">
            <v>0</v>
          </cell>
        </row>
        <row r="1133">
          <cell r="B1133" t="str">
            <v>CTR_1054</v>
          </cell>
          <cell r="N1133">
            <v>0</v>
          </cell>
          <cell r="U1133">
            <v>0</v>
          </cell>
        </row>
        <row r="1134">
          <cell r="B1134" t="str">
            <v>CTR_702_indoor_8F</v>
          </cell>
          <cell r="N1134">
            <v>0</v>
          </cell>
          <cell r="U1134">
            <v>0</v>
          </cell>
        </row>
        <row r="1135">
          <cell r="B1135" t="str">
            <v>CTR_714</v>
          </cell>
          <cell r="N1135">
            <v>9.2742407250464096E-3</v>
          </cell>
          <cell r="U1135">
            <v>0</v>
          </cell>
        </row>
        <row r="1136">
          <cell r="B1136" t="str">
            <v>CTR_322</v>
          </cell>
          <cell r="N1136">
            <v>0</v>
          </cell>
          <cell r="U1136">
            <v>0</v>
          </cell>
        </row>
        <row r="1137">
          <cell r="B1137" t="str">
            <v>LIT_033</v>
          </cell>
          <cell r="N1137">
            <v>0</v>
          </cell>
          <cell r="U1137">
            <v>0</v>
          </cell>
        </row>
        <row r="1138">
          <cell r="B1138" t="str">
            <v>LIT_270</v>
          </cell>
          <cell r="N1138">
            <v>0</v>
          </cell>
          <cell r="U1138">
            <v>0</v>
          </cell>
        </row>
        <row r="1139">
          <cell r="B1139" t="str">
            <v>EST_025</v>
          </cell>
          <cell r="N1139">
            <v>0</v>
          </cell>
          <cell r="U1139">
            <v>0</v>
          </cell>
        </row>
        <row r="1140">
          <cell r="B1140" t="str">
            <v>NRO_118</v>
          </cell>
          <cell r="N1140">
            <v>0</v>
          </cell>
          <cell r="U1140">
            <v>0</v>
          </cell>
        </row>
        <row r="1141">
          <cell r="B1141" t="str">
            <v>OST_276</v>
          </cell>
          <cell r="N1141">
            <v>0</v>
          </cell>
          <cell r="U1141">
            <v>0</v>
          </cell>
        </row>
        <row r="1142">
          <cell r="B1142" t="str">
            <v>LIT_667</v>
          </cell>
          <cell r="N1142">
            <v>25.797959238998608</v>
          </cell>
          <cell r="U1142">
            <v>0</v>
          </cell>
        </row>
        <row r="1143">
          <cell r="B1143" t="str">
            <v>LIT_125</v>
          </cell>
          <cell r="N1143">
            <v>7.9473108982316201E-2</v>
          </cell>
          <cell r="U1143">
            <v>0</v>
          </cell>
        </row>
        <row r="1144">
          <cell r="B1144" t="str">
            <v>LIT_020</v>
          </cell>
          <cell r="N1144">
            <v>2.8191908296307715</v>
          </cell>
          <cell r="U1144">
            <v>0</v>
          </cell>
        </row>
        <row r="1145">
          <cell r="B1145" t="str">
            <v>NRO_066</v>
          </cell>
          <cell r="N1145">
            <v>0</v>
          </cell>
          <cell r="U1145">
            <v>1.9427750811139364</v>
          </cell>
        </row>
        <row r="1146">
          <cell r="B1146" t="str">
            <v>CTR_637</v>
          </cell>
          <cell r="N1146">
            <v>0</v>
          </cell>
          <cell r="U1146">
            <v>0</v>
          </cell>
        </row>
        <row r="1147">
          <cell r="B1147" t="str">
            <v>CTR_163</v>
          </cell>
          <cell r="N1147">
            <v>0</v>
          </cell>
          <cell r="U1147">
            <v>4.1991621793609619</v>
          </cell>
        </row>
        <row r="1148">
          <cell r="B1148" t="str">
            <v>OST_047</v>
          </cell>
          <cell r="N1148">
            <v>0</v>
          </cell>
          <cell r="U1148">
            <v>0</v>
          </cell>
        </row>
        <row r="1149">
          <cell r="B1149" t="str">
            <v>CTR_475</v>
          </cell>
          <cell r="N1149">
            <v>0</v>
          </cell>
          <cell r="U1149">
            <v>0</v>
          </cell>
        </row>
        <row r="1150">
          <cell r="B1150" t="str">
            <v>CTR_237</v>
          </cell>
          <cell r="N1150">
            <v>0</v>
          </cell>
          <cell r="U1150">
            <v>0</v>
          </cell>
        </row>
        <row r="1151">
          <cell r="B1151" t="str">
            <v>SUD_260</v>
          </cell>
          <cell r="N1151">
            <v>22.033277402527734</v>
          </cell>
          <cell r="U1151">
            <v>5.9176789857120611E-2</v>
          </cell>
        </row>
        <row r="1152">
          <cell r="B1152" t="str">
            <v>SUO_202</v>
          </cell>
          <cell r="N1152">
            <v>0</v>
          </cell>
          <cell r="U1152">
            <v>0</v>
          </cell>
        </row>
        <row r="1153">
          <cell r="B1153" t="str">
            <v>CTR_198</v>
          </cell>
          <cell r="N1153">
            <v>0</v>
          </cell>
          <cell r="U1153">
            <v>0</v>
          </cell>
        </row>
        <row r="1154">
          <cell r="B1154" t="str">
            <v>EST_079</v>
          </cell>
          <cell r="N1154">
            <v>0.93669831322963326</v>
          </cell>
          <cell r="U1154">
            <v>0</v>
          </cell>
        </row>
        <row r="1155">
          <cell r="B1155" t="str">
            <v>ADM_073</v>
          </cell>
          <cell r="N1155">
            <v>2.8846990722905663</v>
          </cell>
          <cell r="U1155">
            <v>2.8911375355631455</v>
          </cell>
        </row>
        <row r="1156">
          <cell r="B1156" t="str">
            <v>LIT_435</v>
          </cell>
          <cell r="N1156">
            <v>0</v>
          </cell>
          <cell r="U1156">
            <v>0</v>
          </cell>
        </row>
        <row r="1157">
          <cell r="B1157" t="str">
            <v>OST_107</v>
          </cell>
          <cell r="N1157">
            <v>0</v>
          </cell>
          <cell r="U1157">
            <v>2.7466020608789693E-2</v>
          </cell>
        </row>
        <row r="1158">
          <cell r="B1158" t="str">
            <v>EST_195</v>
          </cell>
          <cell r="N1158">
            <v>1.1867461112395234</v>
          </cell>
          <cell r="U1158">
            <v>0</v>
          </cell>
        </row>
        <row r="1159">
          <cell r="B1159" t="str">
            <v>OST_096</v>
          </cell>
          <cell r="N1159">
            <v>0</v>
          </cell>
          <cell r="U1159">
            <v>0</v>
          </cell>
        </row>
        <row r="1160">
          <cell r="B1160" t="str">
            <v>EXN_101</v>
          </cell>
          <cell r="N1160">
            <v>1.24779558431997</v>
          </cell>
          <cell r="U1160">
            <v>0</v>
          </cell>
        </row>
        <row r="1161">
          <cell r="B1161" t="str">
            <v>CTR_1052</v>
          </cell>
          <cell r="N1161">
            <v>0</v>
          </cell>
          <cell r="U1161">
            <v>3.887030473728216</v>
          </cell>
        </row>
        <row r="1162">
          <cell r="B1162" t="str">
            <v>NRO_148</v>
          </cell>
          <cell r="N1162">
            <v>8.9175391586979543E-5</v>
          </cell>
          <cell r="U1162">
            <v>0</v>
          </cell>
        </row>
        <row r="1163">
          <cell r="B1163" t="str">
            <v>OST_137</v>
          </cell>
          <cell r="N1163">
            <v>0</v>
          </cell>
          <cell r="U1163">
            <v>0</v>
          </cell>
        </row>
        <row r="1164">
          <cell r="B1164" t="str">
            <v>LIT_370</v>
          </cell>
          <cell r="N1164">
            <v>0</v>
          </cell>
          <cell r="U1164">
            <v>0</v>
          </cell>
        </row>
        <row r="1165">
          <cell r="B1165" t="str">
            <v>SUO_154</v>
          </cell>
          <cell r="N1165">
            <v>0</v>
          </cell>
          <cell r="U1165">
            <v>0</v>
          </cell>
        </row>
        <row r="1166">
          <cell r="B1166" t="str">
            <v>NRD_097</v>
          </cell>
          <cell r="N1166">
            <v>0</v>
          </cell>
          <cell r="U1166">
            <v>6.1638030664920258</v>
          </cell>
        </row>
        <row r="1167">
          <cell r="B1167" t="str">
            <v>EXN_184</v>
          </cell>
          <cell r="N1167">
            <v>0</v>
          </cell>
          <cell r="U1167">
            <v>0</v>
          </cell>
        </row>
        <row r="1168">
          <cell r="B1168" t="str">
            <v>LIT_364</v>
          </cell>
          <cell r="N1168">
            <v>0</v>
          </cell>
          <cell r="U1168">
            <v>0</v>
          </cell>
        </row>
        <row r="1169">
          <cell r="B1169" t="str">
            <v>OST_076</v>
          </cell>
          <cell r="N1169">
            <v>0</v>
          </cell>
          <cell r="U1169">
            <v>0</v>
          </cell>
        </row>
        <row r="1170">
          <cell r="B1170" t="str">
            <v>NRD_053</v>
          </cell>
          <cell r="N1170">
            <v>0</v>
          </cell>
          <cell r="U1170">
            <v>0</v>
          </cell>
        </row>
        <row r="1171">
          <cell r="B1171" t="str">
            <v>LIT_203</v>
          </cell>
          <cell r="N1171">
            <v>0</v>
          </cell>
          <cell r="U1171">
            <v>0</v>
          </cell>
        </row>
        <row r="1172">
          <cell r="B1172" t="str">
            <v>OST_119</v>
          </cell>
          <cell r="N1172">
            <v>1.5534353214451834E-2</v>
          </cell>
          <cell r="U1172">
            <v>0</v>
          </cell>
        </row>
        <row r="1173">
          <cell r="B1173" t="str">
            <v>SUD_096</v>
          </cell>
          <cell r="N1173">
            <v>0</v>
          </cell>
          <cell r="U1173">
            <v>7.9722800078760574E-3</v>
          </cell>
        </row>
        <row r="1174">
          <cell r="B1174" t="str">
            <v>LIT_773</v>
          </cell>
          <cell r="N1174">
            <v>0</v>
          </cell>
          <cell r="U1174">
            <v>0</v>
          </cell>
        </row>
        <row r="1175">
          <cell r="B1175" t="str">
            <v>CTR_1057</v>
          </cell>
          <cell r="N1175">
            <v>0</v>
          </cell>
          <cell r="U1175">
            <v>0</v>
          </cell>
        </row>
        <row r="1176">
          <cell r="B1176" t="str">
            <v>EST_128</v>
          </cell>
          <cell r="N1176">
            <v>0</v>
          </cell>
          <cell r="U1176">
            <v>0</v>
          </cell>
        </row>
        <row r="1177">
          <cell r="B1177" t="str">
            <v>EST_004</v>
          </cell>
          <cell r="N1177">
            <v>0</v>
          </cell>
          <cell r="U1177">
            <v>0</v>
          </cell>
        </row>
        <row r="1178">
          <cell r="B1178" t="str">
            <v>OST_120</v>
          </cell>
          <cell r="N1178">
            <v>0</v>
          </cell>
          <cell r="U1178">
            <v>0</v>
          </cell>
        </row>
        <row r="1179">
          <cell r="B1179" t="str">
            <v>OST_071</v>
          </cell>
          <cell r="N1179">
            <v>0</v>
          </cell>
          <cell r="U1179">
            <v>0</v>
          </cell>
        </row>
        <row r="1180">
          <cell r="B1180" t="str">
            <v>EST_194</v>
          </cell>
          <cell r="N1180">
            <v>0</v>
          </cell>
          <cell r="U1180">
            <v>0</v>
          </cell>
        </row>
        <row r="1181">
          <cell r="B1181" t="str">
            <v>ADM_033</v>
          </cell>
          <cell r="N1181">
            <v>1.5675250333159261</v>
          </cell>
          <cell r="U1181">
            <v>4.4608027782771602</v>
          </cell>
        </row>
        <row r="1182">
          <cell r="B1182" t="str">
            <v>OST_142</v>
          </cell>
          <cell r="N1182">
            <v>0</v>
          </cell>
          <cell r="U1182">
            <v>0</v>
          </cell>
        </row>
        <row r="1183">
          <cell r="B1183" t="str">
            <v>NRD_073</v>
          </cell>
          <cell r="N1183">
            <v>0</v>
          </cell>
          <cell r="U1183">
            <v>0</v>
          </cell>
        </row>
        <row r="1184">
          <cell r="B1184" t="str">
            <v>NRO_130</v>
          </cell>
          <cell r="N1184">
            <v>0.8899525729597384</v>
          </cell>
          <cell r="U1184">
            <v>0</v>
          </cell>
        </row>
        <row r="1185">
          <cell r="B1185" t="str">
            <v>EXN_001</v>
          </cell>
          <cell r="N1185">
            <v>0</v>
          </cell>
          <cell r="U1185">
            <v>0</v>
          </cell>
        </row>
        <row r="1186">
          <cell r="B1186" t="str">
            <v>OST_113</v>
          </cell>
          <cell r="N1186">
            <v>0</v>
          </cell>
          <cell r="U1186">
            <v>0</v>
          </cell>
        </row>
        <row r="1187">
          <cell r="B1187" t="str">
            <v>SUO_079</v>
          </cell>
          <cell r="N1187">
            <v>0</v>
          </cell>
          <cell r="U1187">
            <v>0</v>
          </cell>
        </row>
        <row r="1188">
          <cell r="B1188" t="str">
            <v>OST_003</v>
          </cell>
          <cell r="N1188">
            <v>0</v>
          </cell>
          <cell r="U1188">
            <v>0</v>
          </cell>
        </row>
        <row r="1189">
          <cell r="B1189" t="str">
            <v>NRO_253</v>
          </cell>
          <cell r="N1189">
            <v>0</v>
          </cell>
          <cell r="U1189">
            <v>0</v>
          </cell>
        </row>
        <row r="1190">
          <cell r="B1190" t="str">
            <v>LIT_374</v>
          </cell>
          <cell r="N1190">
            <v>0</v>
          </cell>
          <cell r="U1190">
            <v>0</v>
          </cell>
        </row>
        <row r="1191">
          <cell r="B1191" t="str">
            <v>SUO_181</v>
          </cell>
          <cell r="N1191">
            <v>0</v>
          </cell>
          <cell r="U1191">
            <v>0</v>
          </cell>
        </row>
        <row r="1192">
          <cell r="B1192" t="str">
            <v>NRO_117</v>
          </cell>
          <cell r="N1192">
            <v>0</v>
          </cell>
          <cell r="U1192">
            <v>0</v>
          </cell>
        </row>
        <row r="1193">
          <cell r="B1193" t="str">
            <v>CTR_583</v>
          </cell>
          <cell r="N1193">
            <v>0</v>
          </cell>
          <cell r="U1193">
            <v>0</v>
          </cell>
        </row>
        <row r="1194">
          <cell r="B1194" t="str">
            <v>CTR_799</v>
          </cell>
          <cell r="N1194">
            <v>0</v>
          </cell>
          <cell r="U1194">
            <v>13.928518432910142</v>
          </cell>
        </row>
        <row r="1195">
          <cell r="B1195" t="str">
            <v>NRO_221</v>
          </cell>
          <cell r="N1195">
            <v>0</v>
          </cell>
          <cell r="U1195">
            <v>0</v>
          </cell>
        </row>
        <row r="1196">
          <cell r="B1196" t="str">
            <v>NRO_062</v>
          </cell>
          <cell r="N1196">
            <v>0</v>
          </cell>
          <cell r="U1196">
            <v>0</v>
          </cell>
        </row>
        <row r="1197">
          <cell r="B1197" t="str">
            <v>NRO_070</v>
          </cell>
          <cell r="N1197">
            <v>0</v>
          </cell>
          <cell r="U1197">
            <v>0</v>
          </cell>
        </row>
        <row r="1198">
          <cell r="B1198" t="str">
            <v>NRO_123</v>
          </cell>
          <cell r="N1198">
            <v>0</v>
          </cell>
          <cell r="U1198">
            <v>0</v>
          </cell>
        </row>
        <row r="1199">
          <cell r="B1199" t="str">
            <v>NRO_135</v>
          </cell>
          <cell r="N1199">
            <v>0</v>
          </cell>
          <cell r="U1199">
            <v>0</v>
          </cell>
        </row>
        <row r="1200">
          <cell r="B1200" t="str">
            <v>NRO_028</v>
          </cell>
          <cell r="N1200">
            <v>0</v>
          </cell>
          <cell r="U1200">
            <v>0</v>
          </cell>
        </row>
        <row r="1201">
          <cell r="B1201" t="str">
            <v>EXN_189</v>
          </cell>
          <cell r="N1201">
            <v>0</v>
          </cell>
          <cell r="U1201">
            <v>0</v>
          </cell>
        </row>
        <row r="1202">
          <cell r="B1202" t="str">
            <v>EXN_190</v>
          </cell>
          <cell r="N1202">
            <v>0</v>
          </cell>
          <cell r="U1202">
            <v>0</v>
          </cell>
        </row>
        <row r="1203">
          <cell r="B1203" t="str">
            <v>NRD_135</v>
          </cell>
          <cell r="N1203">
            <v>0</v>
          </cell>
          <cell r="U1203">
            <v>0</v>
          </cell>
        </row>
        <row r="1204">
          <cell r="B1204" t="str">
            <v>EXN_118</v>
          </cell>
          <cell r="N1204">
            <v>0</v>
          </cell>
          <cell r="U1204">
            <v>0</v>
          </cell>
        </row>
        <row r="1205">
          <cell r="B1205" t="str">
            <v>NRD_031</v>
          </cell>
          <cell r="N1205">
            <v>0</v>
          </cell>
          <cell r="U1205">
            <v>0</v>
          </cell>
        </row>
        <row r="1206">
          <cell r="B1206" t="str">
            <v>EXN_028</v>
          </cell>
          <cell r="N1206">
            <v>0</v>
          </cell>
          <cell r="U1206">
            <v>0</v>
          </cell>
        </row>
        <row r="1207">
          <cell r="B1207" t="str">
            <v>NRO_029</v>
          </cell>
          <cell r="N1207">
            <v>0</v>
          </cell>
          <cell r="U1207">
            <v>4.6299863311959774E-2</v>
          </cell>
        </row>
        <row r="1208">
          <cell r="B1208" t="str">
            <v>CTR_422</v>
          </cell>
          <cell r="N1208">
            <v>0</v>
          </cell>
          <cell r="U1208">
            <v>0</v>
          </cell>
        </row>
        <row r="1209">
          <cell r="B1209" t="str">
            <v>LIT_837</v>
          </cell>
          <cell r="N1209">
            <v>0</v>
          </cell>
          <cell r="U1209">
            <v>0</v>
          </cell>
        </row>
        <row r="1210">
          <cell r="B1210" t="str">
            <v>LIT_360</v>
          </cell>
          <cell r="N1210">
            <v>0</v>
          </cell>
          <cell r="U1210">
            <v>0</v>
          </cell>
        </row>
        <row r="1211">
          <cell r="B1211" t="str">
            <v>OST_180</v>
          </cell>
          <cell r="N1211">
            <v>0</v>
          </cell>
          <cell r="U1211">
            <v>0</v>
          </cell>
        </row>
        <row r="1212">
          <cell r="B1212" t="str">
            <v>SUO_081</v>
          </cell>
          <cell r="N1212">
            <v>0</v>
          </cell>
          <cell r="U1212">
            <v>0</v>
          </cell>
        </row>
        <row r="1213">
          <cell r="B1213" t="str">
            <v>NRD_092</v>
          </cell>
          <cell r="N1213">
            <v>0</v>
          </cell>
          <cell r="U1213">
            <v>0</v>
          </cell>
        </row>
        <row r="1214">
          <cell r="B1214" t="str">
            <v>SUD_055</v>
          </cell>
          <cell r="N1214">
            <v>0</v>
          </cell>
          <cell r="U1214">
            <v>0</v>
          </cell>
        </row>
        <row r="1215">
          <cell r="B1215" t="str">
            <v>EXN_110</v>
          </cell>
          <cell r="N1215">
            <v>0</v>
          </cell>
          <cell r="U1215">
            <v>0</v>
          </cell>
        </row>
        <row r="1216">
          <cell r="B1216" t="str">
            <v>LIT_173</v>
          </cell>
          <cell r="N1216">
            <v>0</v>
          </cell>
          <cell r="U1216">
            <v>0</v>
          </cell>
        </row>
        <row r="1217">
          <cell r="B1217" t="str">
            <v>LIT_431</v>
          </cell>
          <cell r="N1217">
            <v>0</v>
          </cell>
          <cell r="U1217">
            <v>0</v>
          </cell>
        </row>
        <row r="1218">
          <cell r="B1218" t="str">
            <v>SUD_054</v>
          </cell>
          <cell r="N1218">
            <v>0</v>
          </cell>
          <cell r="U1218">
            <v>0</v>
          </cell>
        </row>
        <row r="1219">
          <cell r="B1219" t="str">
            <v>LIT_201</v>
          </cell>
          <cell r="N1219">
            <v>0</v>
          </cell>
          <cell r="U1219">
            <v>0</v>
          </cell>
        </row>
        <row r="1220">
          <cell r="B1220" t="str">
            <v>NRO_076</v>
          </cell>
          <cell r="N1220">
            <v>0</v>
          </cell>
          <cell r="U1220">
            <v>0</v>
          </cell>
        </row>
        <row r="1221">
          <cell r="B1221" t="str">
            <v>OST_254</v>
          </cell>
          <cell r="N1221">
            <v>0</v>
          </cell>
          <cell r="U1221">
            <v>0</v>
          </cell>
        </row>
        <row r="1222">
          <cell r="B1222" t="str">
            <v>CTR_453</v>
          </cell>
          <cell r="N1222">
            <v>0</v>
          </cell>
          <cell r="U1222">
            <v>0</v>
          </cell>
        </row>
        <row r="1223">
          <cell r="B1223" t="str">
            <v>CTR_441</v>
          </cell>
          <cell r="N1223">
            <v>0</v>
          </cell>
          <cell r="U1223">
            <v>0</v>
          </cell>
        </row>
        <row r="1224">
          <cell r="B1224" t="str">
            <v>EXN_186</v>
          </cell>
          <cell r="N1224">
            <v>0</v>
          </cell>
          <cell r="U1224">
            <v>0</v>
          </cell>
        </row>
        <row r="1225">
          <cell r="B1225" t="str">
            <v>NRO_247</v>
          </cell>
          <cell r="N1225">
            <v>2.1669085103286503</v>
          </cell>
          <cell r="U1225">
            <v>0</v>
          </cell>
        </row>
        <row r="1226">
          <cell r="B1226" t="str">
            <v>CTR_676</v>
          </cell>
          <cell r="N1226">
            <v>0</v>
          </cell>
          <cell r="U1226">
            <v>0</v>
          </cell>
        </row>
        <row r="1227">
          <cell r="B1227" t="str">
            <v>OST_303</v>
          </cell>
          <cell r="N1227">
            <v>0</v>
          </cell>
          <cell r="U1227">
            <v>0</v>
          </cell>
        </row>
        <row r="1228">
          <cell r="B1228" t="str">
            <v>LIT_772</v>
          </cell>
          <cell r="N1228">
            <v>0</v>
          </cell>
          <cell r="U1228">
            <v>0</v>
          </cell>
        </row>
        <row r="1229">
          <cell r="B1229" t="str">
            <v>LIT_069</v>
          </cell>
          <cell r="N1229">
            <v>0</v>
          </cell>
          <cell r="U1229">
            <v>0</v>
          </cell>
        </row>
        <row r="1230">
          <cell r="B1230" t="str">
            <v>EXN_259</v>
          </cell>
          <cell r="N1230">
            <v>0</v>
          </cell>
          <cell r="U1230">
            <v>0</v>
          </cell>
        </row>
        <row r="1231">
          <cell r="B1231" t="str">
            <v>SUO_164</v>
          </cell>
          <cell r="N1231">
            <v>0</v>
          </cell>
          <cell r="U1231">
            <v>0</v>
          </cell>
        </row>
        <row r="1232">
          <cell r="B1232" t="str">
            <v>NRD_107</v>
          </cell>
          <cell r="N1232">
            <v>0</v>
          </cell>
          <cell r="U1232">
            <v>0</v>
          </cell>
        </row>
        <row r="1233">
          <cell r="B1233" t="str">
            <v>OST_283</v>
          </cell>
          <cell r="N1233">
            <v>0</v>
          </cell>
          <cell r="U1233">
            <v>0</v>
          </cell>
        </row>
        <row r="1234">
          <cell r="B1234" t="str">
            <v>ADM_081</v>
          </cell>
          <cell r="N1234">
            <v>1.4836647273354373</v>
          </cell>
          <cell r="U1234">
            <v>0</v>
          </cell>
        </row>
        <row r="1235">
          <cell r="B1235" t="str">
            <v>EXN_161</v>
          </cell>
          <cell r="N1235">
            <v>0</v>
          </cell>
          <cell r="U1235">
            <v>0</v>
          </cell>
        </row>
        <row r="1236">
          <cell r="B1236" t="str">
            <v>OST_282</v>
          </cell>
          <cell r="N1236">
            <v>0</v>
          </cell>
          <cell r="U1236">
            <v>0</v>
          </cell>
        </row>
        <row r="1237">
          <cell r="B1237" t="str">
            <v>CTR_825</v>
          </cell>
          <cell r="N1237">
            <v>0</v>
          </cell>
          <cell r="U1237">
            <v>0</v>
          </cell>
        </row>
        <row r="1238">
          <cell r="B1238" t="str">
            <v>CTR_822</v>
          </cell>
          <cell r="N1238">
            <v>0</v>
          </cell>
          <cell r="U1238">
            <v>0</v>
          </cell>
        </row>
        <row r="1239">
          <cell r="B1239" t="str">
            <v>SUD_107</v>
          </cell>
          <cell r="N1239">
            <v>0</v>
          </cell>
          <cell r="U1239">
            <v>0</v>
          </cell>
        </row>
        <row r="1240">
          <cell r="B1240" t="str">
            <v>CTR_795</v>
          </cell>
          <cell r="N1240">
            <v>0</v>
          </cell>
          <cell r="U1240">
            <v>0</v>
          </cell>
        </row>
        <row r="1241">
          <cell r="B1241" t="str">
            <v>CTR_823</v>
          </cell>
          <cell r="N1241">
            <v>0</v>
          </cell>
          <cell r="U1241">
            <v>0</v>
          </cell>
        </row>
        <row r="1242">
          <cell r="B1242" t="str">
            <v>CTR_835</v>
          </cell>
          <cell r="N1242">
            <v>0</v>
          </cell>
          <cell r="U1242">
            <v>0</v>
          </cell>
        </row>
        <row r="1243">
          <cell r="B1243" t="str">
            <v>NRO_139</v>
          </cell>
          <cell r="N1243">
            <v>0</v>
          </cell>
          <cell r="U1243">
            <v>0</v>
          </cell>
        </row>
        <row r="1244">
          <cell r="B1244" t="str">
            <v>NRO_138</v>
          </cell>
          <cell r="N1244">
            <v>0</v>
          </cell>
          <cell r="U1244">
            <v>0</v>
          </cell>
        </row>
        <row r="1245">
          <cell r="B1245" t="str">
            <v>NRO_141</v>
          </cell>
          <cell r="N1245">
            <v>0</v>
          </cell>
          <cell r="U1245">
            <v>0</v>
          </cell>
        </row>
        <row r="1246">
          <cell r="B1246" t="str">
            <v>CTR_894</v>
          </cell>
          <cell r="N1246">
            <v>0</v>
          </cell>
          <cell r="U1246">
            <v>0</v>
          </cell>
        </row>
        <row r="1247">
          <cell r="B1247" t="str">
            <v>CTR_906</v>
          </cell>
          <cell r="N1247">
            <v>0</v>
          </cell>
          <cell r="U1247">
            <v>0</v>
          </cell>
        </row>
        <row r="1248">
          <cell r="B1248" t="str">
            <v>SUD_119</v>
          </cell>
          <cell r="N1248">
            <v>0</v>
          </cell>
          <cell r="U1248">
            <v>0</v>
          </cell>
        </row>
        <row r="1249">
          <cell r="B1249" t="str">
            <v>OST_322</v>
          </cell>
          <cell r="N1249">
            <v>0</v>
          </cell>
          <cell r="U1249">
            <v>0</v>
          </cell>
        </row>
        <row r="1250">
          <cell r="B1250" t="str">
            <v>EXN_242</v>
          </cell>
          <cell r="N1250">
            <v>0</v>
          </cell>
          <cell r="U1250">
            <v>0</v>
          </cell>
        </row>
        <row r="1251">
          <cell r="B1251" t="str">
            <v>NRO_149</v>
          </cell>
          <cell r="N1251">
            <v>0</v>
          </cell>
          <cell r="U1251">
            <v>0</v>
          </cell>
        </row>
        <row r="1252">
          <cell r="B1252" t="str">
            <v>ADM_179</v>
          </cell>
          <cell r="N1252">
            <v>0</v>
          </cell>
          <cell r="U1252">
            <v>0</v>
          </cell>
        </row>
        <row r="1253">
          <cell r="B1253" t="str">
            <v>OST_311</v>
          </cell>
          <cell r="N1253">
            <v>0</v>
          </cell>
          <cell r="U1253">
            <v>0</v>
          </cell>
        </row>
        <row r="1254">
          <cell r="B1254" t="str">
            <v>EXN_265</v>
          </cell>
          <cell r="N1254">
            <v>0</v>
          </cell>
          <cell r="U1254">
            <v>0</v>
          </cell>
        </row>
        <row r="1255">
          <cell r="B1255" t="str">
            <v>NRO_137</v>
          </cell>
          <cell r="N1255">
            <v>0</v>
          </cell>
          <cell r="U1255">
            <v>0</v>
          </cell>
        </row>
        <row r="1256">
          <cell r="B1256" t="str">
            <v>NRO_151</v>
          </cell>
          <cell r="N1256">
            <v>0</v>
          </cell>
          <cell r="U1256">
            <v>0</v>
          </cell>
        </row>
        <row r="1257">
          <cell r="B1257" t="str">
            <v>CTR_869</v>
          </cell>
          <cell r="N1257">
            <v>0</v>
          </cell>
          <cell r="U1257">
            <v>0</v>
          </cell>
        </row>
        <row r="1258">
          <cell r="B1258" t="str">
            <v>NRO_144</v>
          </cell>
          <cell r="N1258">
            <v>0</v>
          </cell>
          <cell r="U1258">
            <v>0</v>
          </cell>
        </row>
        <row r="1259">
          <cell r="B1259" t="str">
            <v>CTR_870</v>
          </cell>
          <cell r="N1259">
            <v>0</v>
          </cell>
          <cell r="U1259">
            <v>0</v>
          </cell>
        </row>
        <row r="1260">
          <cell r="B1260" t="str">
            <v>OST_314</v>
          </cell>
          <cell r="N1260">
            <v>0</v>
          </cell>
          <cell r="U1260">
            <v>0</v>
          </cell>
        </row>
        <row r="1261">
          <cell r="B1261" t="str">
            <v>EST_147</v>
          </cell>
          <cell r="N1261">
            <v>0</v>
          </cell>
          <cell r="U1261">
            <v>0</v>
          </cell>
        </row>
        <row r="1262">
          <cell r="B1262" t="str">
            <v>SUD_108</v>
          </cell>
          <cell r="N1262">
            <v>0</v>
          </cell>
          <cell r="U1262">
            <v>0</v>
          </cell>
        </row>
        <row r="1263">
          <cell r="B1263" t="str">
            <v>CTR_892</v>
          </cell>
          <cell r="N1263">
            <v>0</v>
          </cell>
          <cell r="U1263">
            <v>0</v>
          </cell>
        </row>
        <row r="1264">
          <cell r="B1264" t="str">
            <v>SUD_126</v>
          </cell>
          <cell r="N1264">
            <v>0</v>
          </cell>
          <cell r="U1264">
            <v>0</v>
          </cell>
        </row>
        <row r="1265">
          <cell r="B1265" t="str">
            <v>NRO_088</v>
          </cell>
          <cell r="N1265">
            <v>0</v>
          </cell>
          <cell r="U1265">
            <v>4.6215681742301671</v>
          </cell>
        </row>
        <row r="1266">
          <cell r="B1266" t="str">
            <v>NRO_036</v>
          </cell>
          <cell r="N1266">
            <v>0</v>
          </cell>
          <cell r="U1266">
            <v>0</v>
          </cell>
        </row>
        <row r="1267">
          <cell r="B1267" t="str">
            <v>LIT_191</v>
          </cell>
          <cell r="N1267">
            <v>0</v>
          </cell>
          <cell r="U1267">
            <v>0</v>
          </cell>
        </row>
        <row r="1268">
          <cell r="B1268" t="str">
            <v>CTR_204</v>
          </cell>
          <cell r="N1268">
            <v>0</v>
          </cell>
          <cell r="U1268">
            <v>0</v>
          </cell>
        </row>
        <row r="1269">
          <cell r="B1269" t="str">
            <v>OST_044</v>
          </cell>
          <cell r="N1269">
            <v>0</v>
          </cell>
          <cell r="U1269">
            <v>0</v>
          </cell>
        </row>
        <row r="1270">
          <cell r="B1270" t="str">
            <v>OST_037</v>
          </cell>
          <cell r="N1270">
            <v>0</v>
          </cell>
          <cell r="U1270">
            <v>0</v>
          </cell>
        </row>
        <row r="1271">
          <cell r="B1271" t="str">
            <v>EST_023</v>
          </cell>
          <cell r="N1271">
            <v>1.7103840106382658E-2</v>
          </cell>
          <cell r="U1271">
            <v>0</v>
          </cell>
        </row>
        <row r="1272">
          <cell r="B1272" t="str">
            <v>EST_024</v>
          </cell>
          <cell r="N1272">
            <v>0</v>
          </cell>
          <cell r="U1272">
            <v>0</v>
          </cell>
        </row>
        <row r="1273">
          <cell r="B1273" t="str">
            <v>EST_022</v>
          </cell>
          <cell r="N1273">
            <v>0</v>
          </cell>
          <cell r="U1273">
            <v>0</v>
          </cell>
        </row>
        <row r="1274">
          <cell r="B1274" t="str">
            <v>LIT_178</v>
          </cell>
          <cell r="N1274">
            <v>0</v>
          </cell>
          <cell r="U1274">
            <v>0</v>
          </cell>
        </row>
        <row r="1275">
          <cell r="B1275" t="str">
            <v>NRD_027</v>
          </cell>
          <cell r="N1275">
            <v>0</v>
          </cell>
          <cell r="U1275">
            <v>0</v>
          </cell>
        </row>
        <row r="1276">
          <cell r="B1276" t="str">
            <v>EXN_033</v>
          </cell>
          <cell r="N1276">
            <v>0</v>
          </cell>
          <cell r="U1276">
            <v>0</v>
          </cell>
        </row>
        <row r="1277">
          <cell r="B1277" t="str">
            <v>SUO_019</v>
          </cell>
          <cell r="N1277">
            <v>0</v>
          </cell>
          <cell r="U1277">
            <v>0</v>
          </cell>
        </row>
        <row r="1278">
          <cell r="B1278" t="str">
            <v>SUO_020</v>
          </cell>
          <cell r="N1278">
            <v>0</v>
          </cell>
          <cell r="U1278">
            <v>0</v>
          </cell>
        </row>
        <row r="1279">
          <cell r="B1279" t="str">
            <v>EXN_230</v>
          </cell>
          <cell r="N1279">
            <v>0</v>
          </cell>
          <cell r="U1279">
            <v>0</v>
          </cell>
        </row>
        <row r="1280">
          <cell r="B1280" t="str">
            <v>OST_256</v>
          </cell>
          <cell r="N1280">
            <v>0</v>
          </cell>
          <cell r="U1280">
            <v>0</v>
          </cell>
        </row>
        <row r="1281">
          <cell r="B1281" t="str">
            <v>OST_040</v>
          </cell>
          <cell r="N1281">
            <v>0</v>
          </cell>
          <cell r="U1281">
            <v>0</v>
          </cell>
        </row>
        <row r="1282">
          <cell r="B1282" t="str">
            <v>LIT_430</v>
          </cell>
          <cell r="N1282">
            <v>0</v>
          </cell>
          <cell r="U1282">
            <v>0</v>
          </cell>
        </row>
        <row r="1283">
          <cell r="B1283" t="str">
            <v>OST_257</v>
          </cell>
          <cell r="N1283">
            <v>0</v>
          </cell>
          <cell r="U1283">
            <v>0</v>
          </cell>
        </row>
        <row r="1284">
          <cell r="B1284" t="str">
            <v>CTR_627</v>
          </cell>
          <cell r="N1284">
            <v>0</v>
          </cell>
          <cell r="U1284">
            <v>0</v>
          </cell>
        </row>
        <row r="1285">
          <cell r="B1285" t="str">
            <v>OST_260</v>
          </cell>
          <cell r="N1285">
            <v>0</v>
          </cell>
          <cell r="U1285">
            <v>0</v>
          </cell>
        </row>
        <row r="1286">
          <cell r="B1286" t="str">
            <v>EXN_191</v>
          </cell>
          <cell r="N1286">
            <v>0</v>
          </cell>
          <cell r="U1286">
            <v>0</v>
          </cell>
        </row>
        <row r="1287">
          <cell r="B1287" t="str">
            <v>EXN_231</v>
          </cell>
          <cell r="N1287">
            <v>0</v>
          </cell>
          <cell r="U1287">
            <v>0</v>
          </cell>
        </row>
        <row r="1288">
          <cell r="B1288" t="str">
            <v>LIT_586</v>
          </cell>
          <cell r="N1288">
            <v>0</v>
          </cell>
          <cell r="U1288">
            <v>0</v>
          </cell>
        </row>
        <row r="1289">
          <cell r="B1289" t="str">
            <v>SUO_157</v>
          </cell>
          <cell r="N1289">
            <v>0</v>
          </cell>
          <cell r="U1289">
            <v>0</v>
          </cell>
        </row>
        <row r="1290">
          <cell r="B1290" t="str">
            <v>EXN_215</v>
          </cell>
          <cell r="N1290">
            <v>9.8627983095199746E-3</v>
          </cell>
          <cell r="U1290">
            <v>1.3145572454818086</v>
          </cell>
        </row>
        <row r="1291">
          <cell r="B1291" t="str">
            <v>SUD_231</v>
          </cell>
          <cell r="N1291">
            <v>0</v>
          </cell>
          <cell r="U1291">
            <v>0</v>
          </cell>
        </row>
        <row r="1292">
          <cell r="B1292" t="str">
            <v>EST_074</v>
          </cell>
          <cell r="N1292">
            <v>0</v>
          </cell>
          <cell r="U1292">
            <v>0</v>
          </cell>
        </row>
        <row r="1293">
          <cell r="B1293" t="str">
            <v>OST_070</v>
          </cell>
          <cell r="N1293">
            <v>0</v>
          </cell>
          <cell r="U1293">
            <v>0</v>
          </cell>
        </row>
        <row r="1294">
          <cell r="B1294" t="str">
            <v>LIT_536</v>
          </cell>
          <cell r="N1294">
            <v>0</v>
          </cell>
          <cell r="U1294">
            <v>2.4969109644353612E-3</v>
          </cell>
        </row>
        <row r="1295">
          <cell r="B1295" t="str">
            <v>NRD_157</v>
          </cell>
          <cell r="N1295">
            <v>0</v>
          </cell>
          <cell r="U1295">
            <v>0</v>
          </cell>
        </row>
        <row r="1296">
          <cell r="B1296" t="str">
            <v>CTR_829</v>
          </cell>
          <cell r="N1296">
            <v>0</v>
          </cell>
          <cell r="U1296">
            <v>0</v>
          </cell>
        </row>
        <row r="1297">
          <cell r="B1297" t="str">
            <v>LIT_769</v>
          </cell>
          <cell r="N1297">
            <v>0</v>
          </cell>
          <cell r="U1297">
            <v>0</v>
          </cell>
        </row>
        <row r="1298">
          <cell r="B1298" t="str">
            <v>SUD_130</v>
          </cell>
          <cell r="N1298">
            <v>0</v>
          </cell>
          <cell r="U1298">
            <v>0</v>
          </cell>
        </row>
        <row r="1299">
          <cell r="B1299" t="str">
            <v>ADM_140</v>
          </cell>
          <cell r="N1299">
            <v>0</v>
          </cell>
          <cell r="U1299">
            <v>0</v>
          </cell>
        </row>
        <row r="1300">
          <cell r="B1300" t="str">
            <v>CTR_909</v>
          </cell>
          <cell r="N1300">
            <v>0</v>
          </cell>
          <cell r="U1300">
            <v>0</v>
          </cell>
        </row>
        <row r="1301">
          <cell r="B1301" t="str">
            <v>ADM_187</v>
          </cell>
          <cell r="N1301">
            <v>0</v>
          </cell>
          <cell r="U1301">
            <v>0</v>
          </cell>
        </row>
        <row r="1302">
          <cell r="B1302" t="str">
            <v>EST_150</v>
          </cell>
          <cell r="N1302">
            <v>0</v>
          </cell>
          <cell r="U1302">
            <v>0</v>
          </cell>
        </row>
        <row r="1303">
          <cell r="B1303" t="str">
            <v>SUD_112</v>
          </cell>
          <cell r="N1303">
            <v>0</v>
          </cell>
          <cell r="U1303">
            <v>0</v>
          </cell>
        </row>
        <row r="1304">
          <cell r="B1304" t="str">
            <v>SUO_266</v>
          </cell>
          <cell r="N1304">
            <v>0</v>
          </cell>
          <cell r="U1304">
            <v>0</v>
          </cell>
        </row>
        <row r="1305">
          <cell r="B1305" t="str">
            <v>EST_155</v>
          </cell>
          <cell r="N1305">
            <v>0</v>
          </cell>
          <cell r="U1305">
            <v>0</v>
          </cell>
        </row>
        <row r="1306">
          <cell r="B1306" t="str">
            <v>ADM_185</v>
          </cell>
          <cell r="N1306">
            <v>0</v>
          </cell>
          <cell r="U1306">
            <v>0</v>
          </cell>
        </row>
        <row r="1307">
          <cell r="B1307" t="str">
            <v>OST_023</v>
          </cell>
          <cell r="N1307">
            <v>0</v>
          </cell>
          <cell r="U1307">
            <v>0</v>
          </cell>
        </row>
        <row r="1308">
          <cell r="B1308" t="str">
            <v>LIT_111</v>
          </cell>
          <cell r="N1308">
            <v>0</v>
          </cell>
          <cell r="U1308">
            <v>0</v>
          </cell>
        </row>
        <row r="1309">
          <cell r="B1309" t="str">
            <v>CTR_145</v>
          </cell>
          <cell r="N1309">
            <v>0</v>
          </cell>
          <cell r="U1309">
            <v>0</v>
          </cell>
        </row>
        <row r="1310">
          <cell r="B1310" t="str">
            <v>LIT_187</v>
          </cell>
          <cell r="N1310">
            <v>0</v>
          </cell>
          <cell r="U1310">
            <v>0</v>
          </cell>
        </row>
        <row r="1311">
          <cell r="B1311" t="str">
            <v>SUD_020</v>
          </cell>
          <cell r="N1311">
            <v>0</v>
          </cell>
          <cell r="U1311">
            <v>0</v>
          </cell>
        </row>
        <row r="1312">
          <cell r="B1312" t="str">
            <v>SUD_019</v>
          </cell>
          <cell r="N1312">
            <v>0</v>
          </cell>
          <cell r="U1312">
            <v>0</v>
          </cell>
        </row>
        <row r="1313">
          <cell r="B1313" t="str">
            <v>EST_020</v>
          </cell>
          <cell r="N1313">
            <v>0</v>
          </cell>
          <cell r="U1313">
            <v>0</v>
          </cell>
        </row>
        <row r="1314">
          <cell r="B1314" t="str">
            <v>NRD_024</v>
          </cell>
          <cell r="N1314">
            <v>0</v>
          </cell>
          <cell r="U1314">
            <v>0.39311835192284178</v>
          </cell>
        </row>
        <row r="1315">
          <cell r="B1315" t="str">
            <v>CTR_849</v>
          </cell>
          <cell r="N1315">
            <v>11.740297003992206</v>
          </cell>
          <cell r="U1315">
            <v>0.15908889859117217</v>
          </cell>
        </row>
        <row r="1316">
          <cell r="B1316" t="str">
            <v>ADM_002</v>
          </cell>
          <cell r="N1316">
            <v>0</v>
          </cell>
          <cell r="U1316">
            <v>0</v>
          </cell>
        </row>
        <row r="1317">
          <cell r="B1317" t="str">
            <v>LIT_085</v>
          </cell>
          <cell r="N1317">
            <v>0</v>
          </cell>
          <cell r="U1317">
            <v>0</v>
          </cell>
        </row>
        <row r="1318">
          <cell r="B1318" t="str">
            <v>CTR_160</v>
          </cell>
          <cell r="N1318">
            <v>0</v>
          </cell>
          <cell r="U1318">
            <v>35.558865746091257</v>
          </cell>
        </row>
        <row r="1319">
          <cell r="B1319" t="str">
            <v>LIT_632</v>
          </cell>
          <cell r="N1319">
            <v>0</v>
          </cell>
          <cell r="U1319">
            <v>0</v>
          </cell>
        </row>
        <row r="1320">
          <cell r="B1320" t="str">
            <v>CTR_298</v>
          </cell>
          <cell r="N1320">
            <v>0</v>
          </cell>
          <cell r="U1320">
            <v>0</v>
          </cell>
        </row>
        <row r="1321">
          <cell r="B1321" t="str">
            <v>SUD_113</v>
          </cell>
          <cell r="N1321">
            <v>0</v>
          </cell>
          <cell r="U1321">
            <v>0</v>
          </cell>
        </row>
        <row r="1322">
          <cell r="B1322" t="str">
            <v>CTR_299</v>
          </cell>
          <cell r="N1322">
            <v>0</v>
          </cell>
          <cell r="U1322">
            <v>0</v>
          </cell>
        </row>
        <row r="1323">
          <cell r="B1323" t="str">
            <v>SUD_122</v>
          </cell>
          <cell r="N1323">
            <v>0</v>
          </cell>
          <cell r="U1323">
            <v>0</v>
          </cell>
        </row>
        <row r="1324">
          <cell r="B1324" t="str">
            <v>CTR_205</v>
          </cell>
          <cell r="N1324">
            <v>0</v>
          </cell>
          <cell r="U1324">
            <v>0</v>
          </cell>
        </row>
        <row r="1325">
          <cell r="B1325" t="str">
            <v>OST_035</v>
          </cell>
          <cell r="N1325">
            <v>0</v>
          </cell>
          <cell r="U1325">
            <v>0</v>
          </cell>
        </row>
        <row r="1326">
          <cell r="B1326" t="str">
            <v>CTR_192</v>
          </cell>
          <cell r="N1326">
            <v>0</v>
          </cell>
          <cell r="U1326">
            <v>0</v>
          </cell>
        </row>
        <row r="1327">
          <cell r="B1327" t="str">
            <v>OST_097</v>
          </cell>
          <cell r="N1327">
            <v>0</v>
          </cell>
          <cell r="U1327">
            <v>0</v>
          </cell>
        </row>
        <row r="1328">
          <cell r="B1328" t="str">
            <v>ADM_012</v>
          </cell>
          <cell r="N1328">
            <v>0</v>
          </cell>
          <cell r="U1328">
            <v>0</v>
          </cell>
        </row>
        <row r="1329">
          <cell r="B1329" t="str">
            <v>OST_167</v>
          </cell>
          <cell r="N1329">
            <v>0</v>
          </cell>
          <cell r="U1329">
            <v>0</v>
          </cell>
        </row>
        <row r="1330">
          <cell r="B1330" t="str">
            <v>OST_259</v>
          </cell>
          <cell r="N1330">
            <v>0</v>
          </cell>
          <cell r="U1330">
            <v>0</v>
          </cell>
        </row>
        <row r="1331">
          <cell r="B1331" t="str">
            <v>ADM_143</v>
          </cell>
          <cell r="N1331">
            <v>0</v>
          </cell>
          <cell r="U1331">
            <v>0</v>
          </cell>
        </row>
        <row r="1332">
          <cell r="B1332" t="str">
            <v>LIT_591</v>
          </cell>
          <cell r="N1332">
            <v>0</v>
          </cell>
          <cell r="U1332">
            <v>0</v>
          </cell>
        </row>
        <row r="1333">
          <cell r="B1333" t="str">
            <v>NRO_104</v>
          </cell>
          <cell r="N1333">
            <v>0</v>
          </cell>
          <cell r="U1333">
            <v>0</v>
          </cell>
        </row>
        <row r="1334">
          <cell r="B1334" t="str">
            <v>OST_263</v>
          </cell>
          <cell r="N1334">
            <v>0</v>
          </cell>
          <cell r="U1334">
            <v>0</v>
          </cell>
        </row>
        <row r="1335">
          <cell r="B1335" t="str">
            <v>SUD_246</v>
          </cell>
          <cell r="N1335">
            <v>0</v>
          </cell>
          <cell r="U1335">
            <v>0</v>
          </cell>
        </row>
        <row r="1336">
          <cell r="B1336" t="str">
            <v>CTR_354</v>
          </cell>
          <cell r="N1336">
            <v>0</v>
          </cell>
          <cell r="U1336">
            <v>0</v>
          </cell>
        </row>
        <row r="1337">
          <cell r="B1337" t="str">
            <v>EXN_168</v>
          </cell>
          <cell r="N1337">
            <v>0</v>
          </cell>
          <cell r="U1337">
            <v>0</v>
          </cell>
        </row>
        <row r="1338">
          <cell r="B1338" t="str">
            <v>OST_290</v>
          </cell>
          <cell r="N1338">
            <v>0</v>
          </cell>
          <cell r="U1338">
            <v>0</v>
          </cell>
        </row>
        <row r="1339">
          <cell r="B1339" t="str">
            <v>SUD_105</v>
          </cell>
          <cell r="N1339">
            <v>0</v>
          </cell>
          <cell r="U1339">
            <v>0</v>
          </cell>
        </row>
        <row r="1340">
          <cell r="B1340" t="str">
            <v>LIT_750</v>
          </cell>
          <cell r="N1340">
            <v>0</v>
          </cell>
          <cell r="U1340">
            <v>0</v>
          </cell>
        </row>
        <row r="1341">
          <cell r="B1341" t="str">
            <v>ADM_178</v>
          </cell>
          <cell r="N1341">
            <v>0</v>
          </cell>
          <cell r="U1341">
            <v>0</v>
          </cell>
        </row>
        <row r="1342">
          <cell r="B1342" t="str">
            <v>CTR_858</v>
          </cell>
          <cell r="N1342">
            <v>0</v>
          </cell>
          <cell r="U1342">
            <v>0</v>
          </cell>
        </row>
        <row r="1343">
          <cell r="B1343" t="str">
            <v>EST_154</v>
          </cell>
          <cell r="N1343">
            <v>0</v>
          </cell>
          <cell r="U1343">
            <v>0</v>
          </cell>
        </row>
        <row r="1344">
          <cell r="B1344" t="str">
            <v>CTR_880</v>
          </cell>
          <cell r="N1344">
            <v>0</v>
          </cell>
          <cell r="U1344">
            <v>0</v>
          </cell>
        </row>
        <row r="1345">
          <cell r="B1345" t="str">
            <v>SUO_249</v>
          </cell>
          <cell r="N1345">
            <v>0</v>
          </cell>
          <cell r="U1345">
            <v>0</v>
          </cell>
        </row>
        <row r="1346">
          <cell r="B1346" t="str">
            <v>SUD_125</v>
          </cell>
          <cell r="N1346">
            <v>0</v>
          </cell>
          <cell r="U1346">
            <v>0</v>
          </cell>
        </row>
        <row r="1347">
          <cell r="B1347" t="str">
            <v>CTR_189</v>
          </cell>
          <cell r="N1347">
            <v>0</v>
          </cell>
          <cell r="U1347">
            <v>0</v>
          </cell>
        </row>
        <row r="1348">
          <cell r="B1348" t="str">
            <v>CTR_191</v>
          </cell>
          <cell r="N1348">
            <v>0</v>
          </cell>
          <cell r="U1348">
            <v>0</v>
          </cell>
        </row>
        <row r="1349">
          <cell r="B1349" t="str">
            <v>CTR_116</v>
          </cell>
          <cell r="N1349">
            <v>0</v>
          </cell>
          <cell r="U1349">
            <v>0</v>
          </cell>
        </row>
        <row r="1350">
          <cell r="B1350" t="str">
            <v>OST_029</v>
          </cell>
          <cell r="N1350">
            <v>0</v>
          </cell>
          <cell r="U1350">
            <v>0</v>
          </cell>
        </row>
        <row r="1351">
          <cell r="B1351" t="str">
            <v>EST_019</v>
          </cell>
          <cell r="N1351">
            <v>0</v>
          </cell>
          <cell r="U1351">
            <v>0</v>
          </cell>
        </row>
        <row r="1352">
          <cell r="B1352" t="str">
            <v>SUO_022</v>
          </cell>
          <cell r="N1352">
            <v>0</v>
          </cell>
          <cell r="U1352">
            <v>0</v>
          </cell>
        </row>
        <row r="1353">
          <cell r="B1353" t="str">
            <v>EST_017</v>
          </cell>
          <cell r="N1353">
            <v>0</v>
          </cell>
          <cell r="U1353">
            <v>0</v>
          </cell>
        </row>
        <row r="1354">
          <cell r="B1354" t="str">
            <v>LIT_109</v>
          </cell>
          <cell r="N1354">
            <v>0</v>
          </cell>
          <cell r="U1354">
            <v>0</v>
          </cell>
        </row>
        <row r="1355">
          <cell r="B1355" t="str">
            <v>OST_146</v>
          </cell>
          <cell r="N1355">
            <v>0</v>
          </cell>
          <cell r="U1355">
            <v>0</v>
          </cell>
        </row>
        <row r="1356">
          <cell r="B1356" t="str">
            <v>EST_092</v>
          </cell>
          <cell r="N1356">
            <v>0</v>
          </cell>
          <cell r="U1356">
            <v>0</v>
          </cell>
        </row>
        <row r="1357">
          <cell r="B1357" t="str">
            <v>ADM_105</v>
          </cell>
          <cell r="N1357">
            <v>0</v>
          </cell>
          <cell r="U1357">
            <v>0</v>
          </cell>
        </row>
        <row r="1358">
          <cell r="B1358" t="str">
            <v>CTR_134</v>
          </cell>
          <cell r="N1358">
            <v>0</v>
          </cell>
          <cell r="U1358">
            <v>0</v>
          </cell>
        </row>
        <row r="1359">
          <cell r="B1359" t="str">
            <v>CTR_443</v>
          </cell>
          <cell r="N1359">
            <v>0</v>
          </cell>
          <cell r="U1359">
            <v>0</v>
          </cell>
        </row>
        <row r="1360">
          <cell r="B1360" t="str">
            <v>SUO_136</v>
          </cell>
          <cell r="N1360">
            <v>0</v>
          </cell>
          <cell r="U1360">
            <v>0</v>
          </cell>
        </row>
        <row r="1361">
          <cell r="B1361" t="str">
            <v>NRD_259</v>
          </cell>
          <cell r="N1361">
            <v>0</v>
          </cell>
          <cell r="U1361">
            <v>0</v>
          </cell>
        </row>
        <row r="1362">
          <cell r="B1362" t="str">
            <v>LIT_459</v>
          </cell>
          <cell r="N1362">
            <v>13.868556899607057</v>
          </cell>
          <cell r="U1362">
            <v>0.48160061980464214</v>
          </cell>
        </row>
        <row r="1363">
          <cell r="B1363" t="str">
            <v>LIT_050</v>
          </cell>
          <cell r="N1363">
            <v>13.868556899607057</v>
          </cell>
          <cell r="U1363">
            <v>42.139010880824571</v>
          </cell>
        </row>
        <row r="1364">
          <cell r="B1364" t="str">
            <v>EST_002</v>
          </cell>
          <cell r="N1364">
            <v>0</v>
          </cell>
          <cell r="U1364">
            <v>0</v>
          </cell>
        </row>
        <row r="1365">
          <cell r="B1365" t="str">
            <v>LIT_054</v>
          </cell>
          <cell r="N1365">
            <v>0.2112029974346025</v>
          </cell>
          <cell r="U1365">
            <v>0</v>
          </cell>
        </row>
        <row r="1366">
          <cell r="B1366" t="str">
            <v>LIT_048</v>
          </cell>
          <cell r="N1366">
            <v>0</v>
          </cell>
          <cell r="U1366">
            <v>0</v>
          </cell>
        </row>
        <row r="1367">
          <cell r="B1367" t="str">
            <v>NRO_222</v>
          </cell>
          <cell r="N1367">
            <v>1.1643630879511919</v>
          </cell>
          <cell r="U1367">
            <v>3.0854685489094921E-3</v>
          </cell>
        </row>
        <row r="1368">
          <cell r="B1368" t="str">
            <v>NRD_078</v>
          </cell>
          <cell r="N1368">
            <v>0</v>
          </cell>
          <cell r="U1368">
            <v>0</v>
          </cell>
        </row>
        <row r="1369">
          <cell r="B1369" t="str">
            <v>SUO_082</v>
          </cell>
          <cell r="N1369">
            <v>0</v>
          </cell>
          <cell r="U1369">
            <v>0</v>
          </cell>
        </row>
        <row r="1370">
          <cell r="B1370" t="str">
            <v>NRD_007</v>
          </cell>
          <cell r="N1370">
            <v>0</v>
          </cell>
          <cell r="U1370">
            <v>0</v>
          </cell>
        </row>
        <row r="1371">
          <cell r="B1371" t="str">
            <v>LIT_357</v>
          </cell>
          <cell r="N1371">
            <v>0</v>
          </cell>
          <cell r="U1371">
            <v>3.0638345989104905</v>
          </cell>
        </row>
        <row r="1372">
          <cell r="B1372" t="str">
            <v>LIT_277</v>
          </cell>
          <cell r="N1372">
            <v>0</v>
          </cell>
          <cell r="U1372">
            <v>1.1472235776881743</v>
          </cell>
        </row>
        <row r="1373">
          <cell r="B1373" t="str">
            <v>LIT_167</v>
          </cell>
          <cell r="N1373">
            <v>0</v>
          </cell>
          <cell r="U1373">
            <v>3.0645836721998214</v>
          </cell>
        </row>
        <row r="1374">
          <cell r="B1374" t="str">
            <v>LIT_291</v>
          </cell>
          <cell r="N1374">
            <v>1.0536429217567997</v>
          </cell>
          <cell r="U1374">
            <v>0</v>
          </cell>
        </row>
        <row r="1375">
          <cell r="B1375" t="str">
            <v>ADM_165</v>
          </cell>
          <cell r="N1375">
            <v>2.9292332628491038</v>
          </cell>
          <cell r="U1375">
            <v>0</v>
          </cell>
        </row>
        <row r="1376">
          <cell r="B1376" t="str">
            <v>SUO_207</v>
          </cell>
          <cell r="N1376">
            <v>0</v>
          </cell>
          <cell r="U1376">
            <v>0</v>
          </cell>
        </row>
        <row r="1377">
          <cell r="B1377" t="str">
            <v>LIT_771</v>
          </cell>
          <cell r="N1377">
            <v>4.0021559042670072</v>
          </cell>
          <cell r="U1377">
            <v>4.2182457131605746</v>
          </cell>
        </row>
        <row r="1378">
          <cell r="B1378" t="str">
            <v>LIT_245</v>
          </cell>
          <cell r="N1378">
            <v>0</v>
          </cell>
          <cell r="U1378">
            <v>0</v>
          </cell>
        </row>
        <row r="1379">
          <cell r="B1379" t="str">
            <v>NRD_082</v>
          </cell>
          <cell r="N1379">
            <v>0</v>
          </cell>
          <cell r="U1379">
            <v>0</v>
          </cell>
        </row>
        <row r="1380">
          <cell r="B1380" t="str">
            <v>OST_165</v>
          </cell>
          <cell r="N1380">
            <v>0</v>
          </cell>
          <cell r="U1380">
            <v>3.3494277080069509E-2</v>
          </cell>
        </row>
        <row r="1381">
          <cell r="B1381" t="str">
            <v>CTR_713</v>
          </cell>
          <cell r="N1381">
            <v>0</v>
          </cell>
          <cell r="U1381">
            <v>0</v>
          </cell>
        </row>
        <row r="1382">
          <cell r="B1382" t="str">
            <v>OST_052</v>
          </cell>
          <cell r="N1382">
            <v>0</v>
          </cell>
          <cell r="U1382">
            <v>0</v>
          </cell>
        </row>
        <row r="1383">
          <cell r="B1383" t="str">
            <v>SUO_018</v>
          </cell>
          <cell r="N1383">
            <v>0</v>
          </cell>
          <cell r="U1383">
            <v>0</v>
          </cell>
        </row>
        <row r="1384">
          <cell r="B1384" t="str">
            <v>LIT_440</v>
          </cell>
          <cell r="N1384">
            <v>0</v>
          </cell>
          <cell r="U1384">
            <v>0</v>
          </cell>
        </row>
        <row r="1385">
          <cell r="B1385" t="str">
            <v>OST_099</v>
          </cell>
          <cell r="N1385">
            <v>1.1414450123133382E-2</v>
          </cell>
          <cell r="U1385">
            <v>0</v>
          </cell>
        </row>
        <row r="1386">
          <cell r="B1386" t="str">
            <v>NRD_077</v>
          </cell>
          <cell r="N1386">
            <v>0</v>
          </cell>
          <cell r="U1386">
            <v>0</v>
          </cell>
        </row>
        <row r="1387">
          <cell r="B1387" t="str">
            <v>CTR_109</v>
          </cell>
          <cell r="N1387">
            <v>0</v>
          </cell>
          <cell r="U1387">
            <v>0</v>
          </cell>
        </row>
        <row r="1388">
          <cell r="B1388" t="str">
            <v>NRD_012</v>
          </cell>
          <cell r="N1388">
            <v>0</v>
          </cell>
          <cell r="U1388">
            <v>0</v>
          </cell>
        </row>
        <row r="1389">
          <cell r="B1389" t="str">
            <v>EXN_022</v>
          </cell>
          <cell r="N1389">
            <v>0</v>
          </cell>
          <cell r="U1389">
            <v>0</v>
          </cell>
        </row>
        <row r="1390">
          <cell r="B1390" t="str">
            <v>CTR_430</v>
          </cell>
          <cell r="N1390">
            <v>0.54546803525923582</v>
          </cell>
          <cell r="U1390">
            <v>0</v>
          </cell>
        </row>
        <row r="1391">
          <cell r="B1391" t="str">
            <v>EST_057</v>
          </cell>
          <cell r="N1391">
            <v>0</v>
          </cell>
          <cell r="U1391">
            <v>0</v>
          </cell>
        </row>
        <row r="1392">
          <cell r="B1392" t="str">
            <v>CTR_128</v>
          </cell>
          <cell r="N1392">
            <v>0</v>
          </cell>
          <cell r="U1392">
            <v>0</v>
          </cell>
        </row>
        <row r="1393">
          <cell r="B1393" t="str">
            <v>LIT_206</v>
          </cell>
          <cell r="N1393">
            <v>0</v>
          </cell>
          <cell r="U1393">
            <v>0</v>
          </cell>
        </row>
        <row r="1394">
          <cell r="B1394" t="str">
            <v>LIT_361</v>
          </cell>
          <cell r="N1394">
            <v>0</v>
          </cell>
          <cell r="U1394">
            <v>0</v>
          </cell>
        </row>
        <row r="1395">
          <cell r="B1395" t="str">
            <v>LIT_577</v>
          </cell>
          <cell r="N1395">
            <v>0</v>
          </cell>
          <cell r="U1395">
            <v>0</v>
          </cell>
        </row>
        <row r="1396">
          <cell r="B1396" t="str">
            <v>NRD_164</v>
          </cell>
          <cell r="N1396">
            <v>0</v>
          </cell>
          <cell r="U1396">
            <v>0</v>
          </cell>
        </row>
        <row r="1397">
          <cell r="B1397" t="str">
            <v>OST_235</v>
          </cell>
          <cell r="N1397">
            <v>0</v>
          </cell>
          <cell r="U1397">
            <v>0</v>
          </cell>
        </row>
        <row r="1398">
          <cell r="B1398" t="str">
            <v>LIT_406</v>
          </cell>
          <cell r="N1398">
            <v>0</v>
          </cell>
          <cell r="U1398">
            <v>0</v>
          </cell>
        </row>
        <row r="1399">
          <cell r="B1399" t="str">
            <v>EST_064</v>
          </cell>
          <cell r="N1399">
            <v>0</v>
          </cell>
          <cell r="U1399">
            <v>0</v>
          </cell>
        </row>
        <row r="1400">
          <cell r="B1400" t="str">
            <v>OST_308</v>
          </cell>
          <cell r="N1400">
            <v>0</v>
          </cell>
          <cell r="U1400">
            <v>0</v>
          </cell>
        </row>
        <row r="1401">
          <cell r="B1401" t="str">
            <v>ADM_161</v>
          </cell>
          <cell r="N1401">
            <v>0</v>
          </cell>
          <cell r="U1401">
            <v>0</v>
          </cell>
        </row>
        <row r="1402">
          <cell r="B1402" t="str">
            <v>EST_067</v>
          </cell>
          <cell r="N1402">
            <v>0</v>
          </cell>
          <cell r="U1402">
            <v>0</v>
          </cell>
        </row>
        <row r="1403">
          <cell r="B1403" t="str">
            <v>OST_316</v>
          </cell>
          <cell r="N1403">
            <v>0</v>
          </cell>
          <cell r="U1403">
            <v>0</v>
          </cell>
        </row>
        <row r="1404">
          <cell r="B1404" t="str">
            <v>LIT_292</v>
          </cell>
          <cell r="N1404">
            <v>0.28555743893982627</v>
          </cell>
          <cell r="U1404">
            <v>0</v>
          </cell>
        </row>
        <row r="1405">
          <cell r="B1405" t="str">
            <v>NRO_059</v>
          </cell>
          <cell r="N1405">
            <v>0</v>
          </cell>
          <cell r="U1405">
            <v>23.114261499345094</v>
          </cell>
        </row>
        <row r="1406">
          <cell r="B1406" t="str">
            <v>SUD_024</v>
          </cell>
          <cell r="N1406">
            <v>0</v>
          </cell>
          <cell r="U1406">
            <v>0</v>
          </cell>
        </row>
        <row r="1407">
          <cell r="B1407" t="str">
            <v>ADM_155</v>
          </cell>
          <cell r="N1407">
            <v>0</v>
          </cell>
          <cell r="U1407">
            <v>0</v>
          </cell>
        </row>
        <row r="1408">
          <cell r="B1408" t="str">
            <v>LIT_208</v>
          </cell>
          <cell r="N1408">
            <v>0</v>
          </cell>
          <cell r="U1408">
            <v>0</v>
          </cell>
        </row>
        <row r="1409">
          <cell r="B1409" t="str">
            <v>EXN_029</v>
          </cell>
          <cell r="N1409">
            <v>0</v>
          </cell>
          <cell r="U1409">
            <v>0</v>
          </cell>
        </row>
        <row r="1410">
          <cell r="B1410" t="str">
            <v>LIT_490</v>
          </cell>
          <cell r="N1410">
            <v>2.6605299729192136</v>
          </cell>
          <cell r="U1410">
            <v>0</v>
          </cell>
        </row>
        <row r="1411">
          <cell r="B1411" t="str">
            <v>LIT_787</v>
          </cell>
          <cell r="N1411">
            <v>0</v>
          </cell>
          <cell r="U1411">
            <v>0</v>
          </cell>
        </row>
        <row r="1412">
          <cell r="B1412" t="str">
            <v>CTR_910</v>
          </cell>
          <cell r="N1412">
            <v>0</v>
          </cell>
          <cell r="U1412">
            <v>0</v>
          </cell>
        </row>
        <row r="1413">
          <cell r="B1413" t="str">
            <v>CTR_352</v>
          </cell>
          <cell r="N1413">
            <v>0</v>
          </cell>
          <cell r="U1413">
            <v>0</v>
          </cell>
        </row>
        <row r="1414">
          <cell r="B1414" t="str">
            <v>NRO_031</v>
          </cell>
          <cell r="N1414">
            <v>0</v>
          </cell>
          <cell r="U1414">
            <v>0</v>
          </cell>
        </row>
        <row r="1415">
          <cell r="B1415" t="str">
            <v>SUD_037</v>
          </cell>
          <cell r="N1415">
            <v>0</v>
          </cell>
          <cell r="U1415">
            <v>0</v>
          </cell>
        </row>
        <row r="1416">
          <cell r="B1416" t="str">
            <v>NRO_067</v>
          </cell>
          <cell r="N1416">
            <v>0</v>
          </cell>
          <cell r="U1416">
            <v>0</v>
          </cell>
        </row>
        <row r="1417">
          <cell r="B1417" t="str">
            <v>OST_121</v>
          </cell>
          <cell r="N1417">
            <v>0</v>
          </cell>
          <cell r="U1417">
            <v>2.6146224813302397E-2</v>
          </cell>
        </row>
        <row r="1418">
          <cell r="B1418" t="str">
            <v>EST_069</v>
          </cell>
          <cell r="N1418">
            <v>0</v>
          </cell>
          <cell r="U1418">
            <v>0</v>
          </cell>
        </row>
        <row r="1419">
          <cell r="B1419" t="str">
            <v>EXN_083</v>
          </cell>
          <cell r="N1419">
            <v>0</v>
          </cell>
          <cell r="U1419">
            <v>0.67696606769339651</v>
          </cell>
        </row>
        <row r="1420">
          <cell r="B1420" t="str">
            <v>LIT_127</v>
          </cell>
          <cell r="N1420">
            <v>0</v>
          </cell>
          <cell r="U1420">
            <v>5.6792596587650133</v>
          </cell>
        </row>
        <row r="1421">
          <cell r="B1421" t="str">
            <v>SUD_006</v>
          </cell>
          <cell r="N1421">
            <v>0</v>
          </cell>
          <cell r="U1421">
            <v>7.0091857787370022E-3</v>
          </cell>
        </row>
        <row r="1422">
          <cell r="B1422" t="str">
            <v>NRO_239</v>
          </cell>
          <cell r="N1422">
            <v>0.8898277274115165</v>
          </cell>
          <cell r="U1422">
            <v>0</v>
          </cell>
        </row>
        <row r="1423">
          <cell r="B1423" t="str">
            <v>SUO_004</v>
          </cell>
          <cell r="N1423">
            <v>0</v>
          </cell>
          <cell r="U1423">
            <v>0</v>
          </cell>
        </row>
        <row r="1424">
          <cell r="B1424" t="str">
            <v>EST_143</v>
          </cell>
          <cell r="N1424">
            <v>4.7226752332114854</v>
          </cell>
          <cell r="U1424">
            <v>3.3275975721464568</v>
          </cell>
        </row>
        <row r="1425">
          <cell r="B1425" t="str">
            <v>OST_118</v>
          </cell>
          <cell r="N1425">
            <v>0</v>
          </cell>
          <cell r="U1425">
            <v>2.6645607006189485E-2</v>
          </cell>
        </row>
        <row r="1426">
          <cell r="B1426" t="str">
            <v>LIT_138</v>
          </cell>
          <cell r="N1426">
            <v>0</v>
          </cell>
          <cell r="U1426">
            <v>0</v>
          </cell>
        </row>
        <row r="1427">
          <cell r="B1427" t="str">
            <v>OST_126</v>
          </cell>
          <cell r="N1427">
            <v>0</v>
          </cell>
          <cell r="U1427">
            <v>0</v>
          </cell>
        </row>
        <row r="1428">
          <cell r="B1428" t="str">
            <v>SUD_115</v>
          </cell>
          <cell r="N1428">
            <v>0</v>
          </cell>
          <cell r="U1428">
            <v>0</v>
          </cell>
        </row>
        <row r="1429">
          <cell r="B1429" t="str">
            <v>NRO_019</v>
          </cell>
          <cell r="N1429">
            <v>0</v>
          </cell>
          <cell r="U1429">
            <v>0</v>
          </cell>
        </row>
        <row r="1430">
          <cell r="B1430" t="str">
            <v>EST_153</v>
          </cell>
          <cell r="N1430">
            <v>0</v>
          </cell>
          <cell r="U1430">
            <v>0</v>
          </cell>
        </row>
        <row r="1431">
          <cell r="B1431" t="str">
            <v>LIT_022</v>
          </cell>
          <cell r="N1431">
            <v>0</v>
          </cell>
          <cell r="U1431">
            <v>0</v>
          </cell>
        </row>
        <row r="1432">
          <cell r="B1432" t="str">
            <v>OST_027</v>
          </cell>
          <cell r="N1432">
            <v>0</v>
          </cell>
          <cell r="U1432">
            <v>0</v>
          </cell>
        </row>
        <row r="1433">
          <cell r="B1433" t="str">
            <v>SUO_092</v>
          </cell>
          <cell r="N1433">
            <v>0</v>
          </cell>
          <cell r="U1433">
            <v>0</v>
          </cell>
        </row>
        <row r="1434">
          <cell r="B1434" t="str">
            <v>CTR_152</v>
          </cell>
          <cell r="N1434">
            <v>0</v>
          </cell>
          <cell r="U1434">
            <v>0</v>
          </cell>
        </row>
        <row r="1435">
          <cell r="B1435" t="str">
            <v>LIT_405</v>
          </cell>
          <cell r="N1435">
            <v>0</v>
          </cell>
          <cell r="U1435">
            <v>0</v>
          </cell>
        </row>
        <row r="1436">
          <cell r="B1436" t="str">
            <v>LIT_524</v>
          </cell>
          <cell r="N1436">
            <v>10.885158503908023</v>
          </cell>
          <cell r="U1436">
            <v>0</v>
          </cell>
        </row>
        <row r="1437">
          <cell r="B1437" t="str">
            <v>ADM_152</v>
          </cell>
          <cell r="N1437">
            <v>0</v>
          </cell>
          <cell r="U1437">
            <v>0</v>
          </cell>
        </row>
        <row r="1438">
          <cell r="B1438" t="str">
            <v>NRO_020</v>
          </cell>
          <cell r="N1438">
            <v>0</v>
          </cell>
          <cell r="U1438">
            <v>0</v>
          </cell>
        </row>
        <row r="1439">
          <cell r="B1439" t="str">
            <v>EXN_027</v>
          </cell>
          <cell r="N1439">
            <v>0</v>
          </cell>
          <cell r="U1439">
            <v>0</v>
          </cell>
        </row>
        <row r="1440">
          <cell r="B1440" t="str">
            <v>LIT_520</v>
          </cell>
          <cell r="N1440">
            <v>0</v>
          </cell>
          <cell r="U1440">
            <v>0</v>
          </cell>
        </row>
        <row r="1441">
          <cell r="B1441" t="str">
            <v>LIT_589</v>
          </cell>
          <cell r="N1441">
            <v>0</v>
          </cell>
          <cell r="U1441">
            <v>0</v>
          </cell>
        </row>
        <row r="1442">
          <cell r="B1442" t="str">
            <v>CTR_709</v>
          </cell>
          <cell r="N1442">
            <v>0</v>
          </cell>
          <cell r="U1442">
            <v>0</v>
          </cell>
        </row>
        <row r="1443">
          <cell r="B1443" t="str">
            <v>SUD_138</v>
          </cell>
          <cell r="N1443">
            <v>0</v>
          </cell>
          <cell r="U1443">
            <v>0</v>
          </cell>
        </row>
        <row r="1444">
          <cell r="B1444" t="str">
            <v>ADM_016</v>
          </cell>
          <cell r="N1444">
            <v>0</v>
          </cell>
          <cell r="U1444">
            <v>0</v>
          </cell>
        </row>
        <row r="1445">
          <cell r="B1445" t="str">
            <v>SUO_107</v>
          </cell>
          <cell r="N1445">
            <v>0</v>
          </cell>
          <cell r="U1445">
            <v>0</v>
          </cell>
        </row>
        <row r="1446">
          <cell r="B1446" t="str">
            <v>OST_141</v>
          </cell>
          <cell r="N1446">
            <v>0</v>
          </cell>
          <cell r="U1446">
            <v>0</v>
          </cell>
        </row>
        <row r="1447">
          <cell r="B1447" t="str">
            <v>CTR_110</v>
          </cell>
          <cell r="N1447">
            <v>0</v>
          </cell>
          <cell r="U1447">
            <v>3.9326347689857773E-2</v>
          </cell>
        </row>
        <row r="1448">
          <cell r="B1448" t="str">
            <v>OST_006</v>
          </cell>
          <cell r="N1448">
            <v>0</v>
          </cell>
          <cell r="U1448">
            <v>0</v>
          </cell>
        </row>
        <row r="1449">
          <cell r="B1449" t="str">
            <v>LIT_004</v>
          </cell>
          <cell r="N1449">
            <v>0</v>
          </cell>
          <cell r="U1449">
            <v>0</v>
          </cell>
        </row>
        <row r="1450">
          <cell r="B1450" t="str">
            <v>ADM_051</v>
          </cell>
          <cell r="N1450">
            <v>0</v>
          </cell>
          <cell r="U1450">
            <v>0</v>
          </cell>
        </row>
        <row r="1451">
          <cell r="B1451" t="str">
            <v>CTR_180</v>
          </cell>
          <cell r="N1451">
            <v>0</v>
          </cell>
          <cell r="U1451">
            <v>0</v>
          </cell>
        </row>
        <row r="1452">
          <cell r="B1452" t="str">
            <v>SUD_135</v>
          </cell>
          <cell r="N1452">
            <v>0</v>
          </cell>
          <cell r="U1452">
            <v>0</v>
          </cell>
        </row>
        <row r="1453">
          <cell r="B1453" t="str">
            <v>LIT_193</v>
          </cell>
          <cell r="N1453">
            <v>0</v>
          </cell>
          <cell r="U1453">
            <v>0</v>
          </cell>
        </row>
        <row r="1454">
          <cell r="B1454" t="str">
            <v>NRD_023</v>
          </cell>
          <cell r="N1454">
            <v>0</v>
          </cell>
          <cell r="U1454">
            <v>0</v>
          </cell>
        </row>
        <row r="1455">
          <cell r="B1455" t="str">
            <v>EXN_073</v>
          </cell>
          <cell r="N1455">
            <v>0</v>
          </cell>
          <cell r="U1455">
            <v>0</v>
          </cell>
        </row>
        <row r="1456">
          <cell r="B1456" t="str">
            <v>NRD_029</v>
          </cell>
          <cell r="N1456">
            <v>0</v>
          </cell>
          <cell r="U1456">
            <v>0</v>
          </cell>
        </row>
        <row r="1457">
          <cell r="B1457" t="str">
            <v>NRD_126</v>
          </cell>
          <cell r="N1457">
            <v>0</v>
          </cell>
          <cell r="U1457">
            <v>0</v>
          </cell>
        </row>
        <row r="1458">
          <cell r="B1458" t="str">
            <v>NRD_030</v>
          </cell>
          <cell r="N1458">
            <v>0</v>
          </cell>
          <cell r="U1458">
            <v>0</v>
          </cell>
        </row>
        <row r="1459">
          <cell r="B1459" t="str">
            <v>LIT_388</v>
          </cell>
          <cell r="N1459">
            <v>0</v>
          </cell>
          <cell r="U1459">
            <v>0</v>
          </cell>
        </row>
        <row r="1460">
          <cell r="B1460" t="str">
            <v>OST_069</v>
          </cell>
          <cell r="N1460">
            <v>0</v>
          </cell>
          <cell r="U1460">
            <v>0</v>
          </cell>
        </row>
        <row r="1461">
          <cell r="B1461" t="str">
            <v>EXN_006</v>
          </cell>
          <cell r="N1461">
            <v>0</v>
          </cell>
          <cell r="U1461">
            <v>0</v>
          </cell>
        </row>
        <row r="1462">
          <cell r="B1462" t="str">
            <v>CTR_005</v>
          </cell>
          <cell r="N1462">
            <v>0</v>
          </cell>
          <cell r="U1462">
            <v>0</v>
          </cell>
        </row>
        <row r="1463">
          <cell r="B1463" t="str">
            <v>LIT_194</v>
          </cell>
          <cell r="N1463">
            <v>0</v>
          </cell>
          <cell r="U1463">
            <v>0</v>
          </cell>
        </row>
        <row r="1464">
          <cell r="B1464" t="str">
            <v>CTR_344</v>
          </cell>
          <cell r="N1464">
            <v>0.1293578230360731</v>
          </cell>
          <cell r="U1464">
            <v>0</v>
          </cell>
        </row>
        <row r="1465">
          <cell r="B1465" t="str">
            <v>NRO_017</v>
          </cell>
          <cell r="N1465">
            <v>0</v>
          </cell>
          <cell r="U1465">
            <v>0</v>
          </cell>
        </row>
        <row r="1466">
          <cell r="B1466" t="str">
            <v>CTR_013</v>
          </cell>
          <cell r="N1466">
            <v>0</v>
          </cell>
          <cell r="U1466">
            <v>0</v>
          </cell>
        </row>
        <row r="1467">
          <cell r="B1467" t="str">
            <v>EXN_007</v>
          </cell>
          <cell r="N1467">
            <v>0</v>
          </cell>
          <cell r="U1467">
            <v>0</v>
          </cell>
        </row>
        <row r="1468">
          <cell r="B1468" t="str">
            <v>LIT_012</v>
          </cell>
          <cell r="N1468">
            <v>0</v>
          </cell>
          <cell r="U1468">
            <v>0</v>
          </cell>
        </row>
        <row r="1469">
          <cell r="B1469" t="str">
            <v>LIT_649</v>
          </cell>
          <cell r="N1469">
            <v>13.868556899607057</v>
          </cell>
          <cell r="U1469">
            <v>0.30465880781775673</v>
          </cell>
        </row>
        <row r="1470">
          <cell r="B1470" t="str">
            <v>LIT_366</v>
          </cell>
          <cell r="N1470">
            <v>0</v>
          </cell>
          <cell r="U1470">
            <v>0.48110123761175499</v>
          </cell>
        </row>
        <row r="1471">
          <cell r="B1471" t="str">
            <v>LIT_396</v>
          </cell>
          <cell r="N1471">
            <v>0</v>
          </cell>
          <cell r="U1471">
            <v>0</v>
          </cell>
        </row>
        <row r="1472">
          <cell r="B1472" t="str">
            <v>LIT_074</v>
          </cell>
          <cell r="N1472">
            <v>0</v>
          </cell>
          <cell r="U1472">
            <v>0</v>
          </cell>
        </row>
        <row r="1473">
          <cell r="B1473" t="str">
            <v>LIT_588</v>
          </cell>
          <cell r="N1473">
            <v>0</v>
          </cell>
          <cell r="U1473">
            <v>0</v>
          </cell>
        </row>
        <row r="1474">
          <cell r="B1474" t="str">
            <v>LIT_311</v>
          </cell>
          <cell r="N1474">
            <v>0</v>
          </cell>
          <cell r="U1474">
            <v>0</v>
          </cell>
        </row>
        <row r="1475">
          <cell r="B1475" t="str">
            <v>LIT_379</v>
          </cell>
          <cell r="N1475">
            <v>20.598980404242749</v>
          </cell>
          <cell r="U1475">
            <v>0</v>
          </cell>
        </row>
        <row r="1476">
          <cell r="B1476" t="str">
            <v>LIT_306</v>
          </cell>
          <cell r="N1476">
            <v>0</v>
          </cell>
          <cell r="U1476">
            <v>0</v>
          </cell>
        </row>
        <row r="1477">
          <cell r="B1477" t="str">
            <v>LIT_521</v>
          </cell>
          <cell r="N1477">
            <v>0</v>
          </cell>
          <cell r="U1477">
            <v>0</v>
          </cell>
        </row>
        <row r="1478">
          <cell r="B1478" t="str">
            <v>OST_012</v>
          </cell>
          <cell r="N1478">
            <v>0</v>
          </cell>
          <cell r="U1478">
            <v>0</v>
          </cell>
        </row>
        <row r="1479">
          <cell r="B1479" t="str">
            <v>CTR_696</v>
          </cell>
          <cell r="N1479">
            <v>0</v>
          </cell>
          <cell r="U1479">
            <v>0</v>
          </cell>
        </row>
        <row r="1480">
          <cell r="B1480" t="str">
            <v>EXN_037</v>
          </cell>
          <cell r="N1480">
            <v>0</v>
          </cell>
          <cell r="U1480">
            <v>0</v>
          </cell>
        </row>
        <row r="1481">
          <cell r="B1481" t="str">
            <v>OST_031</v>
          </cell>
          <cell r="N1481">
            <v>0</v>
          </cell>
          <cell r="U1481">
            <v>0</v>
          </cell>
        </row>
        <row r="1482">
          <cell r="B1482" t="str">
            <v>NRO_037</v>
          </cell>
          <cell r="N1482">
            <v>0</v>
          </cell>
          <cell r="U1482">
            <v>0</v>
          </cell>
        </row>
        <row r="1483">
          <cell r="B1483" t="str">
            <v>CTR_673</v>
          </cell>
          <cell r="N1483">
            <v>0</v>
          </cell>
          <cell r="U1483">
            <v>0</v>
          </cell>
        </row>
        <row r="1484">
          <cell r="B1484" t="str">
            <v>OST_209</v>
          </cell>
          <cell r="N1484">
            <v>0</v>
          </cell>
          <cell r="U1484">
            <v>0</v>
          </cell>
        </row>
        <row r="1485">
          <cell r="B1485" t="str">
            <v>OST_030</v>
          </cell>
          <cell r="N1485">
            <v>0</v>
          </cell>
          <cell r="U1485">
            <v>0</v>
          </cell>
        </row>
        <row r="1486">
          <cell r="B1486" t="str">
            <v>CTR_663</v>
          </cell>
          <cell r="N1486">
            <v>0</v>
          </cell>
          <cell r="U1486">
            <v>0</v>
          </cell>
        </row>
        <row r="1487">
          <cell r="B1487" t="str">
            <v>LIT_195</v>
          </cell>
          <cell r="N1487">
            <v>0</v>
          </cell>
          <cell r="U1487">
            <v>0</v>
          </cell>
        </row>
        <row r="1488">
          <cell r="B1488" t="str">
            <v>EXN_130</v>
          </cell>
          <cell r="N1488">
            <v>0</v>
          </cell>
          <cell r="U1488">
            <v>0</v>
          </cell>
        </row>
        <row r="1489">
          <cell r="B1489" t="str">
            <v>CTR_335</v>
          </cell>
          <cell r="N1489">
            <v>0</v>
          </cell>
          <cell r="U1489">
            <v>0</v>
          </cell>
        </row>
        <row r="1490">
          <cell r="B1490" t="str">
            <v>NRD_074</v>
          </cell>
          <cell r="N1490">
            <v>0</v>
          </cell>
          <cell r="U1490">
            <v>0</v>
          </cell>
        </row>
        <row r="1491">
          <cell r="B1491" t="str">
            <v>CTR_138</v>
          </cell>
          <cell r="N1491">
            <v>0</v>
          </cell>
          <cell r="U1491">
            <v>0</v>
          </cell>
        </row>
        <row r="1492">
          <cell r="B1492" t="str">
            <v>OST_007</v>
          </cell>
          <cell r="N1492">
            <v>0</v>
          </cell>
          <cell r="U1492">
            <v>0</v>
          </cell>
        </row>
        <row r="1493">
          <cell r="B1493" t="str">
            <v>CTR_032</v>
          </cell>
          <cell r="N1493">
            <v>0</v>
          </cell>
          <cell r="U1493">
            <v>0</v>
          </cell>
        </row>
        <row r="1494">
          <cell r="B1494" t="str">
            <v>CTR_060</v>
          </cell>
          <cell r="N1494">
            <v>0</v>
          </cell>
          <cell r="U1494">
            <v>0</v>
          </cell>
        </row>
        <row r="1495">
          <cell r="B1495" t="str">
            <v>ADM_006</v>
          </cell>
          <cell r="N1495">
            <v>0</v>
          </cell>
          <cell r="U1495">
            <v>0</v>
          </cell>
        </row>
        <row r="1496">
          <cell r="B1496" t="str">
            <v>CTR_111</v>
          </cell>
          <cell r="N1496">
            <v>0</v>
          </cell>
          <cell r="U1496">
            <v>0</v>
          </cell>
        </row>
        <row r="1497">
          <cell r="B1497" t="str">
            <v>SUD_017</v>
          </cell>
          <cell r="N1497">
            <v>0</v>
          </cell>
          <cell r="U1497">
            <v>0</v>
          </cell>
        </row>
        <row r="1498">
          <cell r="B1498" t="str">
            <v>EST_016</v>
          </cell>
          <cell r="N1498">
            <v>0</v>
          </cell>
          <cell r="U1498">
            <v>0</v>
          </cell>
        </row>
        <row r="1499">
          <cell r="B1499" t="str">
            <v>ADM_010</v>
          </cell>
          <cell r="N1499">
            <v>0</v>
          </cell>
          <cell r="U1499">
            <v>0</v>
          </cell>
        </row>
        <row r="1500">
          <cell r="B1500" t="str">
            <v>CTR_114</v>
          </cell>
          <cell r="N1500">
            <v>0</v>
          </cell>
          <cell r="U1500">
            <v>0</v>
          </cell>
        </row>
        <row r="1501">
          <cell r="B1501" t="str">
            <v>CTR_221</v>
          </cell>
          <cell r="N1501">
            <v>0</v>
          </cell>
          <cell r="U1501">
            <v>0</v>
          </cell>
        </row>
        <row r="1502">
          <cell r="B1502" t="str">
            <v>OST_059</v>
          </cell>
          <cell r="N1502">
            <v>0</v>
          </cell>
          <cell r="U1502">
            <v>0</v>
          </cell>
        </row>
        <row r="1503">
          <cell r="B1503" t="str">
            <v>EST_046</v>
          </cell>
          <cell r="N1503">
            <v>0</v>
          </cell>
          <cell r="U1503">
            <v>0</v>
          </cell>
        </row>
        <row r="1504">
          <cell r="B1504" t="str">
            <v>OST_056</v>
          </cell>
          <cell r="N1504">
            <v>0</v>
          </cell>
          <cell r="U1504">
            <v>0</v>
          </cell>
        </row>
        <row r="1505">
          <cell r="B1505" t="str">
            <v>CTR_193</v>
          </cell>
          <cell r="N1505">
            <v>0</v>
          </cell>
          <cell r="U1505">
            <v>0</v>
          </cell>
        </row>
        <row r="1506">
          <cell r="B1506" t="str">
            <v>OST_057</v>
          </cell>
          <cell r="N1506">
            <v>0</v>
          </cell>
          <cell r="U1506">
            <v>0</v>
          </cell>
        </row>
        <row r="1507">
          <cell r="B1507" t="str">
            <v>OST_060</v>
          </cell>
          <cell r="N1507">
            <v>0</v>
          </cell>
          <cell r="U1507">
            <v>0</v>
          </cell>
        </row>
        <row r="1508">
          <cell r="B1508" t="str">
            <v>OST_033</v>
          </cell>
          <cell r="N1508">
            <v>0</v>
          </cell>
          <cell r="U1508">
            <v>0</v>
          </cell>
        </row>
        <row r="1509">
          <cell r="B1509" t="str">
            <v>OST_049</v>
          </cell>
          <cell r="N1509">
            <v>0</v>
          </cell>
          <cell r="U1509">
            <v>0</v>
          </cell>
        </row>
        <row r="1510">
          <cell r="B1510" t="str">
            <v>NRD_005</v>
          </cell>
          <cell r="N1510">
            <v>0</v>
          </cell>
          <cell r="U1510">
            <v>0</v>
          </cell>
        </row>
        <row r="1511">
          <cell r="B1511" t="str">
            <v>ADM_022</v>
          </cell>
          <cell r="N1511">
            <v>0</v>
          </cell>
          <cell r="U1511">
            <v>0</v>
          </cell>
        </row>
        <row r="1512">
          <cell r="B1512" t="str">
            <v>ADM_092</v>
          </cell>
          <cell r="N1512">
            <v>0</v>
          </cell>
          <cell r="U1512">
            <v>0</v>
          </cell>
        </row>
        <row r="1513">
          <cell r="B1513" t="str">
            <v>OST_145</v>
          </cell>
          <cell r="N1513">
            <v>0</v>
          </cell>
          <cell r="U1513">
            <v>0</v>
          </cell>
        </row>
        <row r="1514">
          <cell r="B1514" t="str">
            <v>OST_058</v>
          </cell>
          <cell r="N1514">
            <v>0</v>
          </cell>
          <cell r="U1514">
            <v>0</v>
          </cell>
        </row>
        <row r="1515">
          <cell r="B1515" t="str">
            <v>EXN_162</v>
          </cell>
          <cell r="N1515">
            <v>0</v>
          </cell>
          <cell r="U1515">
            <v>0</v>
          </cell>
        </row>
        <row r="1516">
          <cell r="B1516" t="str">
            <v>LIT_509</v>
          </cell>
          <cell r="N1516">
            <v>0</v>
          </cell>
          <cell r="U1516">
            <v>0</v>
          </cell>
        </row>
        <row r="1517">
          <cell r="B1517" t="str">
            <v>NRD_119</v>
          </cell>
          <cell r="N1517">
            <v>0</v>
          </cell>
          <cell r="U1517">
            <v>0</v>
          </cell>
        </row>
        <row r="1518">
          <cell r="B1518" t="str">
            <v>OST_252</v>
          </cell>
          <cell r="N1518">
            <v>0</v>
          </cell>
          <cell r="U1518">
            <v>0</v>
          </cell>
        </row>
        <row r="1519">
          <cell r="B1519" t="str">
            <v>OST_255</v>
          </cell>
          <cell r="N1519">
            <v>0</v>
          </cell>
          <cell r="U1519">
            <v>0</v>
          </cell>
        </row>
        <row r="1520">
          <cell r="B1520" t="str">
            <v>OST_258</v>
          </cell>
          <cell r="N1520">
            <v>0</v>
          </cell>
          <cell r="U1520">
            <v>0</v>
          </cell>
        </row>
        <row r="1521">
          <cell r="B1521" t="str">
            <v>EXN_223</v>
          </cell>
          <cell r="N1521">
            <v>0</v>
          </cell>
          <cell r="U1521">
            <v>0</v>
          </cell>
        </row>
        <row r="1522">
          <cell r="B1522" t="str">
            <v>EXN_139</v>
          </cell>
          <cell r="N1522">
            <v>1.1592800906306299E-3</v>
          </cell>
          <cell r="U1522">
            <v>0</v>
          </cell>
        </row>
        <row r="1523">
          <cell r="B1523" t="str">
            <v>EXN_185</v>
          </cell>
          <cell r="N1523">
            <v>0</v>
          </cell>
          <cell r="U1523">
            <v>0</v>
          </cell>
        </row>
        <row r="1524">
          <cell r="B1524" t="str">
            <v>LIT_679</v>
          </cell>
          <cell r="N1524">
            <v>0</v>
          </cell>
          <cell r="U1524">
            <v>0</v>
          </cell>
        </row>
        <row r="1525">
          <cell r="B1525" t="str">
            <v>SUO_205</v>
          </cell>
          <cell r="N1525">
            <v>0</v>
          </cell>
          <cell r="U1525">
            <v>0</v>
          </cell>
        </row>
        <row r="1526">
          <cell r="B1526" t="str">
            <v>SUO_209</v>
          </cell>
          <cell r="N1526">
            <v>0</v>
          </cell>
          <cell r="U1526">
            <v>0</v>
          </cell>
        </row>
        <row r="1527">
          <cell r="B1527" t="str">
            <v>OST_300</v>
          </cell>
          <cell r="N1527">
            <v>0</v>
          </cell>
          <cell r="U1527">
            <v>0</v>
          </cell>
        </row>
        <row r="1528">
          <cell r="B1528" t="str">
            <v>OST_299</v>
          </cell>
          <cell r="N1528">
            <v>0</v>
          </cell>
          <cell r="U1528">
            <v>0</v>
          </cell>
        </row>
        <row r="1529">
          <cell r="B1529" t="str">
            <v>SUO_106</v>
          </cell>
          <cell r="N1529">
            <v>0</v>
          </cell>
          <cell r="U1529">
            <v>0</v>
          </cell>
        </row>
        <row r="1530">
          <cell r="B1530" t="str">
            <v>CTR_710</v>
          </cell>
          <cell r="N1530">
            <v>0</v>
          </cell>
          <cell r="U1530">
            <v>0</v>
          </cell>
        </row>
        <row r="1531">
          <cell r="B1531" t="str">
            <v>CTR_749</v>
          </cell>
          <cell r="N1531">
            <v>0</v>
          </cell>
          <cell r="U1531">
            <v>0</v>
          </cell>
        </row>
        <row r="1532">
          <cell r="B1532" t="str">
            <v>CTR_743</v>
          </cell>
          <cell r="N1532">
            <v>0</v>
          </cell>
          <cell r="U1532">
            <v>0</v>
          </cell>
        </row>
        <row r="1533">
          <cell r="B1533" t="str">
            <v>LIT_767</v>
          </cell>
          <cell r="N1533">
            <v>0</v>
          </cell>
          <cell r="U1533">
            <v>0</v>
          </cell>
        </row>
        <row r="1534">
          <cell r="B1534" t="str">
            <v>CTR_826</v>
          </cell>
          <cell r="N1534">
            <v>0</v>
          </cell>
          <cell r="U1534">
            <v>0</v>
          </cell>
        </row>
        <row r="1535">
          <cell r="B1535" t="str">
            <v>ADM_174</v>
          </cell>
          <cell r="N1535">
            <v>0</v>
          </cell>
          <cell r="U1535">
            <v>0</v>
          </cell>
        </row>
        <row r="1536">
          <cell r="B1536" t="str">
            <v>OST_306</v>
          </cell>
          <cell r="N1536">
            <v>0</v>
          </cell>
          <cell r="U1536">
            <v>0</v>
          </cell>
        </row>
        <row r="1537">
          <cell r="B1537" t="str">
            <v>NRD_010</v>
          </cell>
          <cell r="N1537">
            <v>0</v>
          </cell>
          <cell r="U1537">
            <v>0</v>
          </cell>
        </row>
        <row r="1538">
          <cell r="B1538" t="str">
            <v>CTR_041</v>
          </cell>
          <cell r="N1538">
            <v>0</v>
          </cell>
          <cell r="U1538">
            <v>0</v>
          </cell>
        </row>
        <row r="1539">
          <cell r="B1539" t="str">
            <v>OST_088</v>
          </cell>
          <cell r="N1539">
            <v>0</v>
          </cell>
          <cell r="U1539">
            <v>0</v>
          </cell>
        </row>
        <row r="1540">
          <cell r="B1540" t="str">
            <v>NRD_021</v>
          </cell>
          <cell r="N1540">
            <v>0</v>
          </cell>
          <cell r="U1540">
            <v>0</v>
          </cell>
        </row>
        <row r="1541">
          <cell r="B1541" t="str">
            <v>LIT_593</v>
          </cell>
          <cell r="N1541">
            <v>0</v>
          </cell>
          <cell r="U1541">
            <v>0</v>
          </cell>
        </row>
        <row r="1542">
          <cell r="B1542" t="str">
            <v>NRD_020</v>
          </cell>
          <cell r="N1542">
            <v>0</v>
          </cell>
          <cell r="U1542">
            <v>0</v>
          </cell>
        </row>
        <row r="1543">
          <cell r="B1543" t="str">
            <v>CTR_220</v>
          </cell>
          <cell r="N1543">
            <v>0</v>
          </cell>
          <cell r="U1543">
            <v>0</v>
          </cell>
        </row>
        <row r="1544">
          <cell r="B1544" t="str">
            <v>OST_149</v>
          </cell>
          <cell r="N1544">
            <v>0</v>
          </cell>
          <cell r="U1544">
            <v>0</v>
          </cell>
        </row>
        <row r="1545">
          <cell r="B1545" t="str">
            <v>CTR_780</v>
          </cell>
          <cell r="N1545">
            <v>0</v>
          </cell>
          <cell r="U1545">
            <v>0</v>
          </cell>
        </row>
        <row r="1546">
          <cell r="B1546" t="str">
            <v>OST_034</v>
          </cell>
          <cell r="N1546">
            <v>0</v>
          </cell>
          <cell r="U1546">
            <v>0</v>
          </cell>
        </row>
        <row r="1547">
          <cell r="B1547" t="str">
            <v>OST_164</v>
          </cell>
          <cell r="N1547">
            <v>0</v>
          </cell>
          <cell r="U1547">
            <v>0</v>
          </cell>
        </row>
        <row r="1548">
          <cell r="B1548" t="str">
            <v>EST_123</v>
          </cell>
          <cell r="N1548">
            <v>0</v>
          </cell>
          <cell r="U1548">
            <v>0</v>
          </cell>
        </row>
        <row r="1549">
          <cell r="B1549" t="str">
            <v>LIT_063</v>
          </cell>
          <cell r="N1549">
            <v>0</v>
          </cell>
          <cell r="U1549">
            <v>0</v>
          </cell>
        </row>
        <row r="1550">
          <cell r="B1550" t="str">
            <v>EXN_020</v>
          </cell>
          <cell r="N1550">
            <v>0</v>
          </cell>
          <cell r="U1550">
            <v>0</v>
          </cell>
        </row>
        <row r="1551">
          <cell r="B1551" t="str">
            <v>ADM_044</v>
          </cell>
          <cell r="N1551">
            <v>0</v>
          </cell>
          <cell r="U1551">
            <v>0</v>
          </cell>
        </row>
        <row r="1552">
          <cell r="B1552" t="str">
            <v>EXN_058</v>
          </cell>
          <cell r="N1552">
            <v>0</v>
          </cell>
          <cell r="U1552">
            <v>0</v>
          </cell>
        </row>
        <row r="1553">
          <cell r="B1553" t="str">
            <v>EXN_048</v>
          </cell>
          <cell r="N1553">
            <v>0</v>
          </cell>
          <cell r="U1553">
            <v>0</v>
          </cell>
        </row>
        <row r="1554">
          <cell r="B1554" t="str">
            <v>LIT_492</v>
          </cell>
          <cell r="N1554">
            <v>0</v>
          </cell>
          <cell r="U1554">
            <v>0</v>
          </cell>
        </row>
        <row r="1555">
          <cell r="B1555" t="str">
            <v>CTR_174</v>
          </cell>
          <cell r="N1555">
            <v>0</v>
          </cell>
          <cell r="U1555">
            <v>0</v>
          </cell>
        </row>
        <row r="1556">
          <cell r="B1556" t="str">
            <v>OST_210</v>
          </cell>
          <cell r="N1556">
            <v>0</v>
          </cell>
          <cell r="U1556">
            <v>0</v>
          </cell>
        </row>
        <row r="1557">
          <cell r="B1557" t="str">
            <v>LIT_040</v>
          </cell>
          <cell r="N1557">
            <v>0</v>
          </cell>
          <cell r="U1557">
            <v>0</v>
          </cell>
        </row>
        <row r="1558">
          <cell r="B1558" t="str">
            <v>NRO_011</v>
          </cell>
          <cell r="N1558">
            <v>0</v>
          </cell>
          <cell r="U1558">
            <v>0</v>
          </cell>
        </row>
        <row r="1559">
          <cell r="B1559" t="str">
            <v>EXN_098</v>
          </cell>
          <cell r="N1559">
            <v>0</v>
          </cell>
          <cell r="U1559">
            <v>0</v>
          </cell>
        </row>
        <row r="1560">
          <cell r="B1560" t="str">
            <v>OST_183</v>
          </cell>
          <cell r="N1560">
            <v>0</v>
          </cell>
          <cell r="U1560">
            <v>0</v>
          </cell>
        </row>
        <row r="1561">
          <cell r="B1561" t="str">
            <v>OST_022</v>
          </cell>
          <cell r="N1561">
            <v>0</v>
          </cell>
          <cell r="U1561">
            <v>0</v>
          </cell>
        </row>
        <row r="1562">
          <cell r="B1562" t="str">
            <v>OST_018</v>
          </cell>
          <cell r="N1562">
            <v>0</v>
          </cell>
          <cell r="U1562">
            <v>0</v>
          </cell>
        </row>
        <row r="1563">
          <cell r="B1563" t="str">
            <v>CTR_531</v>
          </cell>
          <cell r="N1563">
            <v>0</v>
          </cell>
          <cell r="U1563">
            <v>0</v>
          </cell>
        </row>
        <row r="1564">
          <cell r="B1564" t="str">
            <v>CTR_053</v>
          </cell>
          <cell r="N1564">
            <v>0</v>
          </cell>
          <cell r="U1564">
            <v>0</v>
          </cell>
        </row>
        <row r="1565">
          <cell r="B1565" t="str">
            <v>EXN_199</v>
          </cell>
          <cell r="N1565">
            <v>0</v>
          </cell>
          <cell r="U1565">
            <v>0</v>
          </cell>
        </row>
        <row r="1566">
          <cell r="B1566" t="str">
            <v>LIT_006</v>
          </cell>
          <cell r="N1566">
            <v>0</v>
          </cell>
          <cell r="U1566">
            <v>0</v>
          </cell>
        </row>
        <row r="1567">
          <cell r="B1567" t="str">
            <v>LIT_039</v>
          </cell>
          <cell r="N1567">
            <v>0</v>
          </cell>
          <cell r="U1567">
            <v>0</v>
          </cell>
        </row>
        <row r="1568">
          <cell r="B1568" t="str">
            <v>CTR_527</v>
          </cell>
          <cell r="N1568">
            <v>0</v>
          </cell>
          <cell r="U1568">
            <v>0</v>
          </cell>
        </row>
        <row r="1569">
          <cell r="B1569" t="str">
            <v>LIT_086</v>
          </cell>
          <cell r="N1569">
            <v>0</v>
          </cell>
          <cell r="U1569">
            <v>0</v>
          </cell>
        </row>
        <row r="1570">
          <cell r="B1570" t="str">
            <v>OST_266</v>
          </cell>
          <cell r="N1570">
            <v>0</v>
          </cell>
          <cell r="U1570">
            <v>0</v>
          </cell>
        </row>
        <row r="1571">
          <cell r="B1571" t="str">
            <v>OST_144</v>
          </cell>
          <cell r="N1571">
            <v>0</v>
          </cell>
          <cell r="U1571">
            <v>0</v>
          </cell>
        </row>
        <row r="1572">
          <cell r="B1572" t="str">
            <v>OST_243</v>
          </cell>
          <cell r="N1572">
            <v>0</v>
          </cell>
          <cell r="U1572">
            <v>0</v>
          </cell>
        </row>
        <row r="1573">
          <cell r="B1573" t="str">
            <v>NRO_007</v>
          </cell>
          <cell r="N1573">
            <v>0</v>
          </cell>
          <cell r="U1573">
            <v>0</v>
          </cell>
        </row>
        <row r="1574">
          <cell r="B1574" t="str">
            <v>CTR_230</v>
          </cell>
          <cell r="N1574">
            <v>0</v>
          </cell>
          <cell r="U1574">
            <v>0</v>
          </cell>
        </row>
        <row r="1575">
          <cell r="B1575" t="str">
            <v>CTR_223</v>
          </cell>
          <cell r="N1575">
            <v>0</v>
          </cell>
          <cell r="U1575">
            <v>0</v>
          </cell>
        </row>
        <row r="1576">
          <cell r="B1576" t="str">
            <v>CTR_113</v>
          </cell>
          <cell r="N1576">
            <v>0</v>
          </cell>
          <cell r="U1576">
            <v>0</v>
          </cell>
        </row>
        <row r="1577">
          <cell r="B1577" t="str">
            <v>OST_264</v>
          </cell>
          <cell r="N1577">
            <v>0</v>
          </cell>
          <cell r="U1577">
            <v>0</v>
          </cell>
        </row>
        <row r="1578">
          <cell r="B1578" t="str">
            <v>SUO_064</v>
          </cell>
          <cell r="N1578">
            <v>0</v>
          </cell>
          <cell r="U1578">
            <v>0</v>
          </cell>
        </row>
        <row r="1579">
          <cell r="B1579" t="str">
            <v>CTR_306</v>
          </cell>
          <cell r="N1579">
            <v>0</v>
          </cell>
          <cell r="U1579">
            <v>0</v>
          </cell>
        </row>
        <row r="1580">
          <cell r="B1580" t="str">
            <v>EXN_127</v>
          </cell>
          <cell r="N1580">
            <v>0</v>
          </cell>
          <cell r="U1580">
            <v>0</v>
          </cell>
        </row>
        <row r="1581">
          <cell r="B1581" t="str">
            <v>EST_082</v>
          </cell>
          <cell r="N1581">
            <v>0</v>
          </cell>
          <cell r="U1581">
            <v>0</v>
          </cell>
        </row>
        <row r="1582">
          <cell r="B1582" t="str">
            <v>CTR_510</v>
          </cell>
          <cell r="N1582">
            <v>0</v>
          </cell>
          <cell r="U1582">
            <v>0</v>
          </cell>
        </row>
        <row r="1583">
          <cell r="B1583" t="str">
            <v>ADM_107</v>
          </cell>
          <cell r="N1583">
            <v>0</v>
          </cell>
          <cell r="U1583">
            <v>0</v>
          </cell>
        </row>
        <row r="1584">
          <cell r="B1584" t="str">
            <v>SUO_073</v>
          </cell>
          <cell r="N1584">
            <v>0</v>
          </cell>
          <cell r="U1584">
            <v>0</v>
          </cell>
        </row>
        <row r="1585">
          <cell r="B1585" t="str">
            <v>EXN_050</v>
          </cell>
          <cell r="N1585">
            <v>0</v>
          </cell>
          <cell r="U1585">
            <v>0</v>
          </cell>
        </row>
        <row r="1586">
          <cell r="B1586" t="str">
            <v>SUO_149</v>
          </cell>
          <cell r="N1586">
            <v>0</v>
          </cell>
          <cell r="U1586">
            <v>0</v>
          </cell>
        </row>
        <row r="1587">
          <cell r="B1587" t="str">
            <v>CTR_363</v>
          </cell>
          <cell r="N1587">
            <v>0</v>
          </cell>
          <cell r="U1587">
            <v>0</v>
          </cell>
        </row>
        <row r="1588">
          <cell r="B1588" t="str">
            <v>ADM_014</v>
          </cell>
          <cell r="N1588">
            <v>0</v>
          </cell>
          <cell r="U1588">
            <v>0</v>
          </cell>
        </row>
        <row r="1589">
          <cell r="B1589" t="str">
            <v>CTR_030</v>
          </cell>
          <cell r="N1589">
            <v>0</v>
          </cell>
          <cell r="U1589">
            <v>0</v>
          </cell>
        </row>
        <row r="1590">
          <cell r="B1590" t="str">
            <v>SUO_010</v>
          </cell>
          <cell r="N1590">
            <v>0</v>
          </cell>
          <cell r="U1590">
            <v>0</v>
          </cell>
        </row>
        <row r="1591">
          <cell r="B1591" t="str">
            <v>CTR_067</v>
          </cell>
          <cell r="N1591">
            <v>0</v>
          </cell>
          <cell r="U1591">
            <v>0</v>
          </cell>
        </row>
        <row r="1592">
          <cell r="B1592" t="str">
            <v>LIT_108</v>
          </cell>
          <cell r="N1592">
            <v>0</v>
          </cell>
          <cell r="U1592">
            <v>0</v>
          </cell>
        </row>
        <row r="1593">
          <cell r="B1593" t="str">
            <v>EXN_035</v>
          </cell>
          <cell r="N1593">
            <v>0</v>
          </cell>
          <cell r="U1593">
            <v>0</v>
          </cell>
        </row>
        <row r="1594">
          <cell r="B1594" t="str">
            <v>CTR_202</v>
          </cell>
          <cell r="N1594">
            <v>0</v>
          </cell>
          <cell r="U1594">
            <v>0</v>
          </cell>
        </row>
        <row r="1595">
          <cell r="B1595" t="str">
            <v>EXN_047</v>
          </cell>
          <cell r="N1595">
            <v>0</v>
          </cell>
          <cell r="U1595">
            <v>0</v>
          </cell>
        </row>
        <row r="1596">
          <cell r="B1596" t="str">
            <v>CTR_286</v>
          </cell>
          <cell r="N1596">
            <v>0</v>
          </cell>
          <cell r="U1596">
            <v>0</v>
          </cell>
        </row>
        <row r="1597">
          <cell r="B1597" t="str">
            <v>EST_075</v>
          </cell>
          <cell r="N1597">
            <v>0</v>
          </cell>
          <cell r="U1597">
            <v>0</v>
          </cell>
        </row>
        <row r="1598">
          <cell r="B1598" t="str">
            <v>EXN_023</v>
          </cell>
          <cell r="N1598">
            <v>0</v>
          </cell>
          <cell r="U1598">
            <v>0</v>
          </cell>
        </row>
        <row r="1599">
          <cell r="B1599" t="str">
            <v>NRD_025</v>
          </cell>
          <cell r="N1599">
            <v>0</v>
          </cell>
          <cell r="U1599">
            <v>0</v>
          </cell>
        </row>
        <row r="1600">
          <cell r="B1600" t="str">
            <v>LIT_145</v>
          </cell>
          <cell r="N1600">
            <v>0</v>
          </cell>
          <cell r="U1600">
            <v>0</v>
          </cell>
        </row>
        <row r="1601">
          <cell r="B1601" t="str">
            <v>CTR_187</v>
          </cell>
          <cell r="N1601">
            <v>0</v>
          </cell>
          <cell r="U1601">
            <v>0</v>
          </cell>
        </row>
        <row r="1602">
          <cell r="B1602" t="str">
            <v>CTR_185</v>
          </cell>
          <cell r="N1602">
            <v>0</v>
          </cell>
          <cell r="U1602">
            <v>0</v>
          </cell>
        </row>
        <row r="1603">
          <cell r="B1603" t="str">
            <v>OST_139</v>
          </cell>
          <cell r="N1603">
            <v>0</v>
          </cell>
          <cell r="U1603">
            <v>0</v>
          </cell>
        </row>
        <row r="1604">
          <cell r="B1604" t="str">
            <v>LIT_174</v>
          </cell>
          <cell r="N1604">
            <v>0</v>
          </cell>
          <cell r="U1604">
            <v>0</v>
          </cell>
        </row>
        <row r="1605">
          <cell r="B1605" t="str">
            <v>SUO_104</v>
          </cell>
          <cell r="N1605">
            <v>0</v>
          </cell>
          <cell r="U1605">
            <v>0</v>
          </cell>
        </row>
        <row r="1606">
          <cell r="B1606" t="str">
            <v>OST_136</v>
          </cell>
          <cell r="N1606">
            <v>0</v>
          </cell>
          <cell r="U1606">
            <v>0</v>
          </cell>
        </row>
        <row r="1607">
          <cell r="B1607" t="str">
            <v>NRD_090</v>
          </cell>
          <cell r="N1607">
            <v>0</v>
          </cell>
          <cell r="U1607">
            <v>0</v>
          </cell>
        </row>
        <row r="1608">
          <cell r="B1608" t="str">
            <v>ADM_111</v>
          </cell>
          <cell r="N1608">
            <v>1.5531158230036537</v>
          </cell>
          <cell r="U1608">
            <v>0</v>
          </cell>
        </row>
        <row r="1609">
          <cell r="B1609" t="str">
            <v>OST_163</v>
          </cell>
          <cell r="N1609">
            <v>0</v>
          </cell>
          <cell r="U1609">
            <v>0</v>
          </cell>
        </row>
        <row r="1610">
          <cell r="B1610" t="str">
            <v>OST_138</v>
          </cell>
          <cell r="N1610">
            <v>0</v>
          </cell>
          <cell r="U1610">
            <v>0</v>
          </cell>
        </row>
        <row r="1611">
          <cell r="B1611" t="str">
            <v>EXN_178</v>
          </cell>
          <cell r="N1611">
            <v>0</v>
          </cell>
          <cell r="U1611">
            <v>0</v>
          </cell>
        </row>
        <row r="1612">
          <cell r="B1612" t="str">
            <v>CTR_533</v>
          </cell>
          <cell r="N1612">
            <v>0</v>
          </cell>
          <cell r="U1612">
            <v>0</v>
          </cell>
        </row>
        <row r="1613">
          <cell r="B1613" t="str">
            <v>CTR_636</v>
          </cell>
          <cell r="N1613">
            <v>0</v>
          </cell>
          <cell r="U1613">
            <v>0</v>
          </cell>
        </row>
        <row r="1614">
          <cell r="B1614" t="str">
            <v>LIT_590</v>
          </cell>
          <cell r="N1614">
            <v>0</v>
          </cell>
          <cell r="U1614">
            <v>0</v>
          </cell>
        </row>
        <row r="1615">
          <cell r="B1615" t="str">
            <v>SUO_168</v>
          </cell>
          <cell r="N1615">
            <v>0</v>
          </cell>
          <cell r="U1615">
            <v>0</v>
          </cell>
        </row>
        <row r="1616">
          <cell r="B1616" t="str">
            <v>OST_265</v>
          </cell>
          <cell r="N1616">
            <v>0</v>
          </cell>
          <cell r="U1616">
            <v>0</v>
          </cell>
        </row>
        <row r="1617">
          <cell r="B1617" t="str">
            <v>OST_296</v>
          </cell>
          <cell r="N1617">
            <v>0</v>
          </cell>
          <cell r="U1617">
            <v>0</v>
          </cell>
        </row>
        <row r="1618">
          <cell r="B1618" t="str">
            <v>ADM_028</v>
          </cell>
          <cell r="N1618">
            <v>0</v>
          </cell>
          <cell r="U1618">
            <v>0</v>
          </cell>
        </row>
        <row r="1619">
          <cell r="B1619" t="str">
            <v>OST_013</v>
          </cell>
          <cell r="N1619">
            <v>0</v>
          </cell>
          <cell r="U1619">
            <v>0</v>
          </cell>
        </row>
        <row r="1620">
          <cell r="B1620" t="str">
            <v>CTR_112</v>
          </cell>
          <cell r="N1620">
            <v>0</v>
          </cell>
          <cell r="U1620">
            <v>0</v>
          </cell>
        </row>
        <row r="1621">
          <cell r="B1621" t="str">
            <v>EXN_039</v>
          </cell>
          <cell r="N1621">
            <v>0</v>
          </cell>
          <cell r="U1621">
            <v>0</v>
          </cell>
        </row>
        <row r="1622">
          <cell r="B1622" t="str">
            <v>LIT_495</v>
          </cell>
          <cell r="N1622">
            <v>0</v>
          </cell>
          <cell r="U1622">
            <v>0</v>
          </cell>
        </row>
        <row r="1623">
          <cell r="B1623" t="str">
            <v>EXN_051</v>
          </cell>
          <cell r="N1623">
            <v>0</v>
          </cell>
          <cell r="U1623">
            <v>0</v>
          </cell>
        </row>
        <row r="1624">
          <cell r="B1624" t="str">
            <v>NRD_069</v>
          </cell>
          <cell r="N1624">
            <v>0</v>
          </cell>
          <cell r="U1624">
            <v>0</v>
          </cell>
        </row>
        <row r="1625">
          <cell r="B1625" t="str">
            <v>OST_150</v>
          </cell>
          <cell r="N1625">
            <v>0</v>
          </cell>
          <cell r="U1625">
            <v>0</v>
          </cell>
        </row>
        <row r="1626">
          <cell r="B1626" t="str">
            <v>NRD_008</v>
          </cell>
          <cell r="N1626">
            <v>0</v>
          </cell>
          <cell r="U1626">
            <v>0</v>
          </cell>
        </row>
        <row r="1627">
          <cell r="B1627" t="str">
            <v>ADM_023</v>
          </cell>
          <cell r="N1627">
            <v>0</v>
          </cell>
          <cell r="U1627">
            <v>0</v>
          </cell>
        </row>
        <row r="1628">
          <cell r="B1628" t="str">
            <v>CTR_186</v>
          </cell>
          <cell r="N1628">
            <v>0</v>
          </cell>
          <cell r="U1628">
            <v>0</v>
          </cell>
        </row>
        <row r="1629">
          <cell r="B1629" t="str">
            <v>LIT_227</v>
          </cell>
          <cell r="N1629">
            <v>0</v>
          </cell>
          <cell r="U1629">
            <v>0</v>
          </cell>
        </row>
        <row r="1630">
          <cell r="B1630" t="str">
            <v>OST_103</v>
          </cell>
          <cell r="N1630">
            <v>0</v>
          </cell>
          <cell r="U1630">
            <v>0</v>
          </cell>
        </row>
        <row r="1631">
          <cell r="B1631" t="str">
            <v>EXN_018</v>
          </cell>
          <cell r="N1631">
            <v>0</v>
          </cell>
          <cell r="U1631">
            <v>0</v>
          </cell>
        </row>
        <row r="1632">
          <cell r="B1632" t="str">
            <v>SUD_078</v>
          </cell>
          <cell r="N1632">
            <v>0</v>
          </cell>
          <cell r="U1632">
            <v>0</v>
          </cell>
        </row>
        <row r="1633">
          <cell r="B1633" t="str">
            <v>NRO_006</v>
          </cell>
          <cell r="N1633">
            <v>0</v>
          </cell>
          <cell r="U1633">
            <v>0</v>
          </cell>
        </row>
        <row r="1634">
          <cell r="B1634" t="str">
            <v>EXN_074</v>
          </cell>
          <cell r="N1634">
            <v>0</v>
          </cell>
          <cell r="U1634">
            <v>0</v>
          </cell>
        </row>
        <row r="1635">
          <cell r="B1635" t="str">
            <v>ADM_029</v>
          </cell>
          <cell r="N1635">
            <v>0</v>
          </cell>
          <cell r="U1635">
            <v>1.0767609026395535</v>
          </cell>
        </row>
        <row r="1636">
          <cell r="B1636" t="str">
            <v>LIT_117</v>
          </cell>
          <cell r="N1636">
            <v>0</v>
          </cell>
          <cell r="U1636">
            <v>0</v>
          </cell>
        </row>
        <row r="1637">
          <cell r="B1637" t="str">
            <v>CTR_694</v>
          </cell>
          <cell r="N1637">
            <v>0</v>
          </cell>
          <cell r="U1637">
            <v>12.327606132984052</v>
          </cell>
        </row>
        <row r="1638">
          <cell r="B1638" t="str">
            <v>CTR_695</v>
          </cell>
          <cell r="N1638">
            <v>0</v>
          </cell>
          <cell r="U1638">
            <v>0</v>
          </cell>
        </row>
        <row r="1639">
          <cell r="B1639" t="str">
            <v>NRD_180</v>
          </cell>
          <cell r="N1639">
            <v>0</v>
          </cell>
          <cell r="U1639">
            <v>0</v>
          </cell>
        </row>
        <row r="1640">
          <cell r="B1640" t="str">
            <v>CTR_222</v>
          </cell>
          <cell r="N1640">
            <v>0</v>
          </cell>
          <cell r="U1640">
            <v>0</v>
          </cell>
        </row>
        <row r="1641">
          <cell r="B1641" t="str">
            <v>NRD_115</v>
          </cell>
          <cell r="N1641">
            <v>0</v>
          </cell>
          <cell r="U1641">
            <v>0</v>
          </cell>
        </row>
        <row r="1642">
          <cell r="B1642" t="str">
            <v>CTR_355</v>
          </cell>
          <cell r="N1642">
            <v>0</v>
          </cell>
          <cell r="U1642">
            <v>0</v>
          </cell>
        </row>
        <row r="1643">
          <cell r="B1643" t="str">
            <v>LIT_385</v>
          </cell>
          <cell r="N1643">
            <v>0</v>
          </cell>
          <cell r="U1643">
            <v>0</v>
          </cell>
        </row>
        <row r="1644">
          <cell r="B1644" t="str">
            <v>EST_083</v>
          </cell>
          <cell r="N1644">
            <v>0</v>
          </cell>
          <cell r="U1644">
            <v>0</v>
          </cell>
        </row>
        <row r="1645">
          <cell r="B1645" t="str">
            <v>CTR_541</v>
          </cell>
          <cell r="N1645">
            <v>0</v>
          </cell>
          <cell r="U1645">
            <v>0</v>
          </cell>
        </row>
        <row r="1646">
          <cell r="B1646" t="str">
            <v>CTR_506</v>
          </cell>
          <cell r="N1646">
            <v>0</v>
          </cell>
          <cell r="U1646">
            <v>0</v>
          </cell>
        </row>
        <row r="1647">
          <cell r="B1647" t="str">
            <v>LIT_029</v>
          </cell>
          <cell r="N1647">
            <v>0</v>
          </cell>
          <cell r="U1647">
            <v>0</v>
          </cell>
        </row>
        <row r="1648">
          <cell r="B1648" t="str">
            <v>EST_125</v>
          </cell>
          <cell r="N1648">
            <v>0</v>
          </cell>
          <cell r="U1648">
            <v>0</v>
          </cell>
        </row>
        <row r="1649">
          <cell r="B1649" t="str">
            <v>EST_045</v>
          </cell>
          <cell r="N1649">
            <v>0</v>
          </cell>
          <cell r="U1649">
            <v>0</v>
          </cell>
        </row>
        <row r="1650">
          <cell r="B1650" t="str">
            <v>LIT_110</v>
          </cell>
          <cell r="N1650">
            <v>0</v>
          </cell>
          <cell r="U1650">
            <v>0</v>
          </cell>
        </row>
        <row r="1651">
          <cell r="B1651" t="str">
            <v>NRD_131</v>
          </cell>
          <cell r="N1651">
            <v>0</v>
          </cell>
          <cell r="U1651">
            <v>0</v>
          </cell>
        </row>
        <row r="1652">
          <cell r="B1652" t="str">
            <v>EXN_036</v>
          </cell>
          <cell r="N1652">
            <v>0</v>
          </cell>
          <cell r="U1652">
            <v>0</v>
          </cell>
        </row>
        <row r="1653">
          <cell r="B1653" t="str">
            <v>LIT_233</v>
          </cell>
          <cell r="N1653">
            <v>0</v>
          </cell>
          <cell r="U1653">
            <v>0</v>
          </cell>
        </row>
        <row r="1654">
          <cell r="B1654" t="str">
            <v>NRD_099</v>
          </cell>
          <cell r="N1654">
            <v>0</v>
          </cell>
          <cell r="U1654">
            <v>0</v>
          </cell>
        </row>
        <row r="1655">
          <cell r="B1655" t="str">
            <v>NRD_144</v>
          </cell>
          <cell r="N1655">
            <v>0</v>
          </cell>
          <cell r="U1655">
            <v>0</v>
          </cell>
        </row>
        <row r="1656">
          <cell r="B1656" t="str">
            <v>SUO_005</v>
          </cell>
          <cell r="N1656">
            <v>0</v>
          </cell>
          <cell r="U1656">
            <v>0</v>
          </cell>
        </row>
        <row r="1657">
          <cell r="B1657" t="str">
            <v>LIT_230</v>
          </cell>
          <cell r="N1657">
            <v>0</v>
          </cell>
          <cell r="U1657">
            <v>0</v>
          </cell>
        </row>
        <row r="1658">
          <cell r="B1658" t="str">
            <v>OST_251</v>
          </cell>
          <cell r="N1658">
            <v>5.5948640681670922E-2</v>
          </cell>
          <cell r="U1658">
            <v>5.9729677284958954E-2</v>
          </cell>
        </row>
        <row r="1659">
          <cell r="B1659" t="str">
            <v>SUO_009</v>
          </cell>
          <cell r="N1659">
            <v>0</v>
          </cell>
          <cell r="U1659">
            <v>0</v>
          </cell>
        </row>
        <row r="1660">
          <cell r="B1660" t="str">
            <v>LIT_031</v>
          </cell>
          <cell r="N1660">
            <v>0</v>
          </cell>
          <cell r="U1660">
            <v>0</v>
          </cell>
        </row>
        <row r="1661">
          <cell r="B1661" t="str">
            <v>SUD_011</v>
          </cell>
          <cell r="N1661">
            <v>0</v>
          </cell>
          <cell r="U1661">
            <v>0</v>
          </cell>
        </row>
        <row r="1662">
          <cell r="B1662" t="str">
            <v>EXN_155</v>
          </cell>
          <cell r="N1662">
            <v>0</v>
          </cell>
          <cell r="U1662">
            <v>0</v>
          </cell>
        </row>
        <row r="1663">
          <cell r="B1663" t="str">
            <v>LIT_594</v>
          </cell>
          <cell r="N1663">
            <v>0</v>
          </cell>
          <cell r="U1663">
            <v>0</v>
          </cell>
        </row>
        <row r="1664">
          <cell r="B1664" t="str">
            <v>LIT_493</v>
          </cell>
          <cell r="N1664">
            <v>0</v>
          </cell>
          <cell r="U1664">
            <v>0</v>
          </cell>
        </row>
        <row r="1665">
          <cell r="B1665" t="str">
            <v>EXN_038</v>
          </cell>
          <cell r="N1665">
            <v>0</v>
          </cell>
          <cell r="U1665">
            <v>0</v>
          </cell>
        </row>
        <row r="1666">
          <cell r="B1666" t="str">
            <v>OST_053</v>
          </cell>
          <cell r="N1666">
            <v>0</v>
          </cell>
          <cell r="U1666">
            <v>0</v>
          </cell>
        </row>
        <row r="1667">
          <cell r="B1667" t="str">
            <v>LIT_143</v>
          </cell>
          <cell r="N1667">
            <v>0</v>
          </cell>
          <cell r="U1667">
            <v>0</v>
          </cell>
        </row>
        <row r="1668">
          <cell r="B1668" t="str">
            <v>CTR_063</v>
          </cell>
          <cell r="N1668">
            <v>0</v>
          </cell>
          <cell r="U1668">
            <v>0</v>
          </cell>
        </row>
        <row r="1669">
          <cell r="B1669" t="str">
            <v>CTR_073</v>
          </cell>
          <cell r="N1669">
            <v>0</v>
          </cell>
          <cell r="U1669">
            <v>0</v>
          </cell>
        </row>
        <row r="1670">
          <cell r="B1670" t="str">
            <v>CTR_095</v>
          </cell>
          <cell r="N1670">
            <v>0</v>
          </cell>
          <cell r="U1670">
            <v>0</v>
          </cell>
        </row>
        <row r="1671">
          <cell r="B1671" t="str">
            <v>CTR_544</v>
          </cell>
          <cell r="N1671">
            <v>0</v>
          </cell>
          <cell r="U1671">
            <v>0</v>
          </cell>
        </row>
        <row r="1672">
          <cell r="B1672" t="str">
            <v>EXN_014</v>
          </cell>
          <cell r="N1672">
            <v>0</v>
          </cell>
          <cell r="U1672">
            <v>0</v>
          </cell>
        </row>
        <row r="1673">
          <cell r="B1673" t="str">
            <v>EST_036</v>
          </cell>
          <cell r="N1673">
            <v>0</v>
          </cell>
          <cell r="U1673">
            <v>0</v>
          </cell>
        </row>
        <row r="1674">
          <cell r="B1674" t="str">
            <v>OST_036</v>
          </cell>
          <cell r="N1674">
            <v>0</v>
          </cell>
          <cell r="U1674">
            <v>0</v>
          </cell>
        </row>
        <row r="1675">
          <cell r="B1675" t="str">
            <v>CTR_057</v>
          </cell>
          <cell r="N1675">
            <v>0</v>
          </cell>
          <cell r="U1675">
            <v>0</v>
          </cell>
        </row>
        <row r="1676">
          <cell r="B1676" t="str">
            <v>OST_108</v>
          </cell>
          <cell r="N1676">
            <v>0</v>
          </cell>
          <cell r="U1676">
            <v>0</v>
          </cell>
        </row>
        <row r="1677">
          <cell r="B1677" t="str">
            <v>OST_051</v>
          </cell>
          <cell r="N1677">
            <v>0</v>
          </cell>
          <cell r="U1677">
            <v>0</v>
          </cell>
        </row>
        <row r="1678">
          <cell r="B1678" t="str">
            <v>SUO_105</v>
          </cell>
          <cell r="N1678">
            <v>0</v>
          </cell>
          <cell r="U1678">
            <v>0</v>
          </cell>
        </row>
        <row r="1679">
          <cell r="B1679" t="str">
            <v>OST_114</v>
          </cell>
          <cell r="N1679">
            <v>0</v>
          </cell>
          <cell r="U1679">
            <v>0</v>
          </cell>
        </row>
        <row r="1680">
          <cell r="B1680" t="str">
            <v>OST_090</v>
          </cell>
          <cell r="N1680">
            <v>0</v>
          </cell>
          <cell r="U1680">
            <v>0</v>
          </cell>
        </row>
        <row r="1681">
          <cell r="B1681" t="str">
            <v>SUD_056</v>
          </cell>
          <cell r="N1681">
            <v>0</v>
          </cell>
          <cell r="U1681">
            <v>0</v>
          </cell>
        </row>
        <row r="1682">
          <cell r="B1682" t="str">
            <v>LIT_497</v>
          </cell>
          <cell r="N1682">
            <v>0</v>
          </cell>
          <cell r="U1682">
            <v>0</v>
          </cell>
        </row>
        <row r="1683">
          <cell r="B1683" t="str">
            <v>OST_286</v>
          </cell>
          <cell r="N1683">
            <v>0</v>
          </cell>
          <cell r="U1683">
            <v>0</v>
          </cell>
        </row>
        <row r="1684">
          <cell r="B1684" t="str">
            <v>ADM_080</v>
          </cell>
          <cell r="N1684">
            <v>0</v>
          </cell>
          <cell r="U1684">
            <v>5.319724840598405</v>
          </cell>
        </row>
        <row r="1685">
          <cell r="B1685" t="str">
            <v>NRD_028</v>
          </cell>
          <cell r="N1685">
            <v>0</v>
          </cell>
          <cell r="U1685">
            <v>0</v>
          </cell>
        </row>
        <row r="1686">
          <cell r="B1686" t="str">
            <v>NRD_026</v>
          </cell>
          <cell r="N1686">
            <v>0</v>
          </cell>
          <cell r="U1686">
            <v>0</v>
          </cell>
        </row>
        <row r="1687">
          <cell r="B1687" t="str">
            <v>CTR_309</v>
          </cell>
          <cell r="N1687">
            <v>0</v>
          </cell>
          <cell r="U1687">
            <v>0</v>
          </cell>
        </row>
        <row r="1688">
          <cell r="B1688" t="str">
            <v>ADM_108</v>
          </cell>
          <cell r="N1688">
            <v>9.4542328680928319E-3</v>
          </cell>
          <cell r="U1688">
            <v>0</v>
          </cell>
        </row>
        <row r="1689">
          <cell r="B1689" t="str">
            <v>CTR_528</v>
          </cell>
          <cell r="N1689">
            <v>0</v>
          </cell>
          <cell r="U1689">
            <v>0</v>
          </cell>
        </row>
        <row r="1690">
          <cell r="B1690" t="str">
            <v>OST_313</v>
          </cell>
          <cell r="N1690">
            <v>0</v>
          </cell>
          <cell r="U1690">
            <v>0</v>
          </cell>
        </row>
        <row r="1691">
          <cell r="B1691" t="str">
            <v>OST_039</v>
          </cell>
          <cell r="N1691">
            <v>0</v>
          </cell>
          <cell r="U1691">
            <v>0</v>
          </cell>
        </row>
        <row r="1692">
          <cell r="B1692" t="str">
            <v>LIT_132</v>
          </cell>
          <cell r="N1692">
            <v>0</v>
          </cell>
          <cell r="U1692">
            <v>0</v>
          </cell>
        </row>
        <row r="1693">
          <cell r="B1693" t="str">
            <v>CTR_653</v>
          </cell>
          <cell r="N1693">
            <v>0</v>
          </cell>
          <cell r="U1693">
            <v>0</v>
          </cell>
        </row>
        <row r="1694">
          <cell r="B1694" t="str">
            <v>CTR_033</v>
          </cell>
          <cell r="N1694">
            <v>0</v>
          </cell>
          <cell r="U1694">
            <v>0</v>
          </cell>
        </row>
        <row r="1695">
          <cell r="B1695" t="str">
            <v>EXN_052</v>
          </cell>
          <cell r="N1695">
            <v>0</v>
          </cell>
          <cell r="U1695">
            <v>5.4917540281116915E-2</v>
          </cell>
        </row>
        <row r="1696">
          <cell r="B1696" t="str">
            <v>EXN_239</v>
          </cell>
          <cell r="N1696">
            <v>0</v>
          </cell>
          <cell r="U1696">
            <v>0</v>
          </cell>
        </row>
        <row r="1697">
          <cell r="B1697" t="str">
            <v>NRD_059</v>
          </cell>
          <cell r="N1697">
            <v>0</v>
          </cell>
          <cell r="U1697">
            <v>0</v>
          </cell>
        </row>
        <row r="1698">
          <cell r="B1698" t="str">
            <v>ADM_094</v>
          </cell>
          <cell r="N1698">
            <v>0</v>
          </cell>
          <cell r="U1698">
            <v>0</v>
          </cell>
        </row>
        <row r="1699">
          <cell r="B1699" t="str">
            <v>OST_073</v>
          </cell>
          <cell r="N1699">
            <v>0</v>
          </cell>
          <cell r="U1699">
            <v>0</v>
          </cell>
        </row>
        <row r="1700">
          <cell r="B1700" t="str">
            <v>LIT_442</v>
          </cell>
          <cell r="N1700">
            <v>0</v>
          </cell>
          <cell r="U1700">
            <v>0</v>
          </cell>
        </row>
        <row r="1701">
          <cell r="B1701" t="str">
            <v>CTR_147</v>
          </cell>
          <cell r="N1701">
            <v>0</v>
          </cell>
          <cell r="U1701">
            <v>0</v>
          </cell>
        </row>
        <row r="1702">
          <cell r="B1702" t="str">
            <v>SUD_237</v>
          </cell>
          <cell r="N1702">
            <v>0</v>
          </cell>
          <cell r="U1702">
            <v>0</v>
          </cell>
        </row>
        <row r="1703">
          <cell r="B1703" t="str">
            <v>EXN_126</v>
          </cell>
          <cell r="N1703">
            <v>0</v>
          </cell>
          <cell r="U1703">
            <v>0</v>
          </cell>
        </row>
        <row r="1704">
          <cell r="B1704" t="str">
            <v>EST_055</v>
          </cell>
          <cell r="N1704">
            <v>0</v>
          </cell>
          <cell r="U1704">
            <v>0</v>
          </cell>
        </row>
        <row r="1705">
          <cell r="B1705" t="str">
            <v>ADM_082</v>
          </cell>
          <cell r="N1705">
            <v>4.4163215355106186E-2</v>
          </cell>
          <cell r="U1705">
            <v>0</v>
          </cell>
        </row>
        <row r="1706">
          <cell r="B1706" t="str">
            <v>EXN_163</v>
          </cell>
          <cell r="N1706">
            <v>0</v>
          </cell>
          <cell r="U1706">
            <v>0</v>
          </cell>
        </row>
        <row r="1707">
          <cell r="B1707" t="str">
            <v>SUD_239</v>
          </cell>
          <cell r="N1707">
            <v>0</v>
          </cell>
          <cell r="U1707">
            <v>0</v>
          </cell>
        </row>
        <row r="1708">
          <cell r="B1708" t="str">
            <v>SUD_012</v>
          </cell>
          <cell r="N1708">
            <v>0</v>
          </cell>
          <cell r="U1708">
            <v>0</v>
          </cell>
        </row>
        <row r="1709">
          <cell r="B1709" t="str">
            <v>NRD_105</v>
          </cell>
          <cell r="N1709">
            <v>0</v>
          </cell>
          <cell r="U1709">
            <v>0</v>
          </cell>
        </row>
        <row r="1710">
          <cell r="B1710" t="str">
            <v>CTR_437</v>
          </cell>
          <cell r="N1710">
            <v>0</v>
          </cell>
          <cell r="U1710">
            <v>0</v>
          </cell>
        </row>
        <row r="1711">
          <cell r="B1711" t="str">
            <v>LIT_505</v>
          </cell>
          <cell r="N1711">
            <v>0</v>
          </cell>
          <cell r="U1711">
            <v>0</v>
          </cell>
        </row>
        <row r="1712">
          <cell r="B1712" t="str">
            <v>CTR_356</v>
          </cell>
          <cell r="N1712">
            <v>0</v>
          </cell>
          <cell r="U1712">
            <v>0</v>
          </cell>
        </row>
        <row r="1713">
          <cell r="B1713" t="str">
            <v>ADM_162</v>
          </cell>
          <cell r="N1713">
            <v>0</v>
          </cell>
          <cell r="U1713">
            <v>0</v>
          </cell>
        </row>
        <row r="1714">
          <cell r="B1714" t="str">
            <v>CTR_360</v>
          </cell>
          <cell r="N1714">
            <v>0</v>
          </cell>
          <cell r="U1714">
            <v>0</v>
          </cell>
        </row>
        <row r="1715">
          <cell r="B1715" t="str">
            <v>ADM_163</v>
          </cell>
          <cell r="N1715">
            <v>0</v>
          </cell>
          <cell r="U1715">
            <v>0</v>
          </cell>
        </row>
        <row r="1716">
          <cell r="B1716" t="str">
            <v>EST_126</v>
          </cell>
          <cell r="N1716">
            <v>0</v>
          </cell>
          <cell r="U1716">
            <v>0</v>
          </cell>
        </row>
        <row r="1717">
          <cell r="B1717" t="str">
            <v>LIT_494</v>
          </cell>
          <cell r="N1717">
            <v>0</v>
          </cell>
          <cell r="U1717">
            <v>0</v>
          </cell>
        </row>
        <row r="1718">
          <cell r="B1718" t="str">
            <v>LIT_592</v>
          </cell>
          <cell r="N1718">
            <v>0</v>
          </cell>
          <cell r="U1718">
            <v>0</v>
          </cell>
        </row>
        <row r="1719">
          <cell r="B1719" t="str">
            <v>NRO_111</v>
          </cell>
          <cell r="N1719">
            <v>0</v>
          </cell>
          <cell r="U1719">
            <v>0</v>
          </cell>
        </row>
        <row r="1720">
          <cell r="B1720" t="str">
            <v>OST_025</v>
          </cell>
          <cell r="N1720">
            <v>0</v>
          </cell>
          <cell r="U1720">
            <v>0</v>
          </cell>
        </row>
        <row r="1721">
          <cell r="B1721" t="str">
            <v>NRO_142</v>
          </cell>
          <cell r="N1721">
            <v>0</v>
          </cell>
          <cell r="U1721">
            <v>0</v>
          </cell>
        </row>
        <row r="1722">
          <cell r="B1722" t="str">
            <v>SUO_021</v>
          </cell>
          <cell r="N1722">
            <v>0</v>
          </cell>
          <cell r="U1722">
            <v>0</v>
          </cell>
        </row>
        <row r="1723">
          <cell r="B1723" t="str">
            <v>NRO_048</v>
          </cell>
          <cell r="N1723">
            <v>0</v>
          </cell>
          <cell r="U1723">
            <v>0</v>
          </cell>
        </row>
        <row r="1724">
          <cell r="B1724" t="str">
            <v>EXN_135</v>
          </cell>
          <cell r="N1724">
            <v>0</v>
          </cell>
          <cell r="U1724">
            <v>0</v>
          </cell>
        </row>
        <row r="1725">
          <cell r="B1725" t="str">
            <v>NRO_136</v>
          </cell>
          <cell r="N1725">
            <v>0</v>
          </cell>
          <cell r="U1725">
            <v>0</v>
          </cell>
        </row>
        <row r="1726">
          <cell r="B1726" t="str">
            <v>SUO_255</v>
          </cell>
          <cell r="N1726">
            <v>0</v>
          </cell>
          <cell r="U1726">
            <v>0</v>
          </cell>
        </row>
        <row r="1727">
          <cell r="B1727" t="str">
            <v>CTR_805</v>
          </cell>
          <cell r="N1727">
            <v>0</v>
          </cell>
          <cell r="U1727">
            <v>0</v>
          </cell>
        </row>
        <row r="1728">
          <cell r="B1728" t="str">
            <v>LIT_658</v>
          </cell>
          <cell r="N1728">
            <v>3.2097433746251065</v>
          </cell>
          <cell r="U1728">
            <v>0</v>
          </cell>
        </row>
        <row r="1729">
          <cell r="B1729" t="str">
            <v>NRD_070</v>
          </cell>
          <cell r="N1729">
            <v>0</v>
          </cell>
          <cell r="U1729">
            <v>0.30135324048778761</v>
          </cell>
        </row>
        <row r="1730">
          <cell r="B1730" t="str">
            <v>CTR_184</v>
          </cell>
          <cell r="N1730">
            <v>0</v>
          </cell>
          <cell r="U1730">
            <v>0</v>
          </cell>
        </row>
        <row r="1731">
          <cell r="B1731" t="str">
            <v>SUD_248</v>
          </cell>
          <cell r="N1731">
            <v>0</v>
          </cell>
          <cell r="U1731">
            <v>0</v>
          </cell>
        </row>
        <row r="1732">
          <cell r="B1732" t="str">
            <v>SUO_029</v>
          </cell>
          <cell r="N1732">
            <v>0</v>
          </cell>
          <cell r="U1732">
            <v>0</v>
          </cell>
        </row>
        <row r="1733">
          <cell r="B1733" t="str">
            <v>EST_094</v>
          </cell>
          <cell r="N1733">
            <v>0</v>
          </cell>
          <cell r="U1733">
            <v>0.27308521885465337</v>
          </cell>
        </row>
        <row r="1734">
          <cell r="B1734" t="str">
            <v>NRD_171</v>
          </cell>
          <cell r="N1734">
            <v>0</v>
          </cell>
          <cell r="U1734">
            <v>0</v>
          </cell>
        </row>
        <row r="1735">
          <cell r="B1735" t="str">
            <v>CTR_139</v>
          </cell>
          <cell r="N1735">
            <v>0</v>
          </cell>
          <cell r="U1735">
            <v>0</v>
          </cell>
        </row>
        <row r="1736">
          <cell r="B1736" t="str">
            <v>NRD_122</v>
          </cell>
          <cell r="N1736">
            <v>2.5860863560224117E-3</v>
          </cell>
          <cell r="U1736">
            <v>0</v>
          </cell>
        </row>
        <row r="1737">
          <cell r="B1737" t="str">
            <v>CTR_003</v>
          </cell>
          <cell r="N1737">
            <v>0</v>
          </cell>
          <cell r="U1737">
            <v>0</v>
          </cell>
        </row>
        <row r="1738">
          <cell r="B1738" t="str">
            <v>OST_008</v>
          </cell>
          <cell r="N1738">
            <v>0</v>
          </cell>
          <cell r="U1738">
            <v>0</v>
          </cell>
        </row>
        <row r="1739">
          <cell r="B1739" t="str">
            <v>NRO_001</v>
          </cell>
          <cell r="N1739">
            <v>0</v>
          </cell>
          <cell r="U1739">
            <v>0</v>
          </cell>
        </row>
        <row r="1740">
          <cell r="B1740" t="str">
            <v>EST_007</v>
          </cell>
          <cell r="N1740">
            <v>6.163410694769043</v>
          </cell>
          <cell r="U1740">
            <v>0</v>
          </cell>
        </row>
        <row r="1741">
          <cell r="B1741" t="str">
            <v>CTR_059</v>
          </cell>
          <cell r="N1741">
            <v>0</v>
          </cell>
          <cell r="U1741">
            <v>0</v>
          </cell>
        </row>
        <row r="1742">
          <cell r="B1742" t="str">
            <v>CTR_066</v>
          </cell>
          <cell r="N1742">
            <v>0</v>
          </cell>
          <cell r="U1742">
            <v>0</v>
          </cell>
        </row>
        <row r="1743">
          <cell r="B1743" t="str">
            <v>EXN_013</v>
          </cell>
          <cell r="N1743">
            <v>0</v>
          </cell>
          <cell r="U1743">
            <v>0</v>
          </cell>
        </row>
        <row r="1744">
          <cell r="B1744" t="str">
            <v>SUO_017</v>
          </cell>
          <cell r="N1744">
            <v>5.3554994820693258</v>
          </cell>
          <cell r="U1744">
            <v>0</v>
          </cell>
        </row>
        <row r="1745">
          <cell r="B1745" t="str">
            <v>CTR_115</v>
          </cell>
          <cell r="N1745">
            <v>0</v>
          </cell>
          <cell r="U1745">
            <v>0</v>
          </cell>
        </row>
        <row r="1746">
          <cell r="B1746" t="str">
            <v>CTR_117</v>
          </cell>
          <cell r="N1746">
            <v>0</v>
          </cell>
          <cell r="U1746">
            <v>0</v>
          </cell>
        </row>
        <row r="1747">
          <cell r="B1747" t="str">
            <v>CTR_146</v>
          </cell>
          <cell r="N1747">
            <v>0</v>
          </cell>
          <cell r="U1747">
            <v>0</v>
          </cell>
        </row>
        <row r="1748">
          <cell r="B1748" t="str">
            <v>CTR_201</v>
          </cell>
          <cell r="N1748">
            <v>0</v>
          </cell>
          <cell r="U1748">
            <v>0</v>
          </cell>
        </row>
        <row r="1749">
          <cell r="B1749" t="str">
            <v>EST_040</v>
          </cell>
          <cell r="N1749">
            <v>0.27596216680506691</v>
          </cell>
          <cell r="U1749">
            <v>0</v>
          </cell>
        </row>
        <row r="1750">
          <cell r="B1750" t="str">
            <v>LIT_231</v>
          </cell>
          <cell r="N1750">
            <v>0</v>
          </cell>
          <cell r="U1750">
            <v>0</v>
          </cell>
        </row>
        <row r="1751">
          <cell r="B1751" t="str">
            <v>CTR_231</v>
          </cell>
          <cell r="N1751">
            <v>0</v>
          </cell>
          <cell r="U1751">
            <v>0</v>
          </cell>
        </row>
        <row r="1752">
          <cell r="B1752" t="str">
            <v>EST_056</v>
          </cell>
          <cell r="N1752">
            <v>0</v>
          </cell>
          <cell r="U1752">
            <v>0</v>
          </cell>
        </row>
        <row r="1753">
          <cell r="B1753" t="str">
            <v>CTR_225</v>
          </cell>
          <cell r="N1753">
            <v>0</v>
          </cell>
          <cell r="U1753">
            <v>0</v>
          </cell>
        </row>
        <row r="1754">
          <cell r="B1754" t="str">
            <v>LIT_239</v>
          </cell>
          <cell r="N1754">
            <v>0</v>
          </cell>
          <cell r="U1754">
            <v>0</v>
          </cell>
        </row>
        <row r="1755">
          <cell r="B1755" t="str">
            <v>LIT_296</v>
          </cell>
          <cell r="N1755">
            <v>0</v>
          </cell>
          <cell r="U1755">
            <v>0</v>
          </cell>
        </row>
        <row r="1756">
          <cell r="B1756" t="str">
            <v>CTR_227</v>
          </cell>
          <cell r="N1756">
            <v>0</v>
          </cell>
          <cell r="U1756">
            <v>0</v>
          </cell>
        </row>
        <row r="1757">
          <cell r="B1757" t="str">
            <v>CTR_226</v>
          </cell>
          <cell r="N1757">
            <v>0</v>
          </cell>
          <cell r="U1757">
            <v>0</v>
          </cell>
        </row>
        <row r="1758">
          <cell r="B1758" t="str">
            <v>LIT_308</v>
          </cell>
          <cell r="N1758">
            <v>0</v>
          </cell>
          <cell r="U1758">
            <v>0</v>
          </cell>
        </row>
        <row r="1759">
          <cell r="B1759" t="str">
            <v>ADM_027</v>
          </cell>
          <cell r="N1759">
            <v>0</v>
          </cell>
          <cell r="U1759">
            <v>0</v>
          </cell>
        </row>
        <row r="1760">
          <cell r="B1760" t="str">
            <v>ADM_030</v>
          </cell>
          <cell r="N1760">
            <v>0</v>
          </cell>
          <cell r="U1760">
            <v>0</v>
          </cell>
        </row>
        <row r="1761">
          <cell r="B1761" t="str">
            <v>CTR_260</v>
          </cell>
          <cell r="N1761">
            <v>0</v>
          </cell>
          <cell r="U1761">
            <v>0</v>
          </cell>
        </row>
        <row r="1762">
          <cell r="B1762" t="str">
            <v>SUO_037</v>
          </cell>
          <cell r="N1762">
            <v>0</v>
          </cell>
          <cell r="U1762">
            <v>0</v>
          </cell>
        </row>
        <row r="1763">
          <cell r="B1763" t="str">
            <v>CTR_233</v>
          </cell>
          <cell r="N1763">
            <v>0</v>
          </cell>
          <cell r="U1763">
            <v>0</v>
          </cell>
        </row>
        <row r="1764">
          <cell r="B1764" t="str">
            <v>EXN_042</v>
          </cell>
          <cell r="N1764">
            <v>0</v>
          </cell>
          <cell r="U1764">
            <v>0</v>
          </cell>
        </row>
        <row r="1765">
          <cell r="B1765" t="str">
            <v>CTR_305</v>
          </cell>
          <cell r="N1765">
            <v>0</v>
          </cell>
          <cell r="U1765">
            <v>0</v>
          </cell>
        </row>
        <row r="1766">
          <cell r="B1766" t="str">
            <v>SUD_236</v>
          </cell>
          <cell r="N1766">
            <v>0</v>
          </cell>
          <cell r="U1766">
            <v>0</v>
          </cell>
        </row>
        <row r="1767">
          <cell r="B1767" t="str">
            <v>CTR_304</v>
          </cell>
          <cell r="N1767">
            <v>0</v>
          </cell>
          <cell r="U1767">
            <v>0</v>
          </cell>
        </row>
        <row r="1768">
          <cell r="B1768" t="str">
            <v>EST_062</v>
          </cell>
          <cell r="N1768">
            <v>0</v>
          </cell>
          <cell r="U1768">
            <v>0</v>
          </cell>
        </row>
        <row r="1769">
          <cell r="B1769" t="str">
            <v>CTR_297</v>
          </cell>
          <cell r="N1769">
            <v>0</v>
          </cell>
          <cell r="U1769">
            <v>0</v>
          </cell>
        </row>
        <row r="1770">
          <cell r="B1770" t="str">
            <v>SUD_238</v>
          </cell>
          <cell r="N1770">
            <v>0</v>
          </cell>
          <cell r="U1770">
            <v>0</v>
          </cell>
        </row>
        <row r="1771">
          <cell r="B1771" t="str">
            <v>SUD_232</v>
          </cell>
          <cell r="N1771">
            <v>0</v>
          </cell>
          <cell r="U1771">
            <v>0</v>
          </cell>
        </row>
        <row r="1772">
          <cell r="B1772" t="str">
            <v>LIT_319</v>
          </cell>
          <cell r="N1772">
            <v>0</v>
          </cell>
          <cell r="U1772">
            <v>0</v>
          </cell>
        </row>
        <row r="1773">
          <cell r="B1773" t="str">
            <v>CTR_365</v>
          </cell>
          <cell r="N1773">
            <v>0</v>
          </cell>
          <cell r="U1773">
            <v>0</v>
          </cell>
        </row>
        <row r="1774">
          <cell r="B1774" t="str">
            <v>CTR_358</v>
          </cell>
          <cell r="N1774">
            <v>0</v>
          </cell>
          <cell r="U1774">
            <v>0</v>
          </cell>
        </row>
        <row r="1775">
          <cell r="B1775" t="str">
            <v>CTR_349</v>
          </cell>
          <cell r="N1775">
            <v>0</v>
          </cell>
          <cell r="U1775">
            <v>0</v>
          </cell>
        </row>
        <row r="1776">
          <cell r="B1776" t="str">
            <v>CTR_364</v>
          </cell>
          <cell r="N1776">
            <v>0</v>
          </cell>
          <cell r="U1776">
            <v>0</v>
          </cell>
        </row>
        <row r="1777">
          <cell r="B1777" t="str">
            <v>EST_071</v>
          </cell>
          <cell r="N1777">
            <v>0</v>
          </cell>
          <cell r="U1777">
            <v>0</v>
          </cell>
        </row>
        <row r="1778">
          <cell r="B1778" t="str">
            <v>SUD_243</v>
          </cell>
          <cell r="N1778">
            <v>0</v>
          </cell>
          <cell r="U1778">
            <v>0</v>
          </cell>
        </row>
        <row r="1779">
          <cell r="B1779" t="str">
            <v>CTR_277</v>
          </cell>
          <cell r="N1779">
            <v>0</v>
          </cell>
          <cell r="U1779">
            <v>0</v>
          </cell>
        </row>
        <row r="1780">
          <cell r="B1780" t="str">
            <v>EST_077</v>
          </cell>
          <cell r="N1780">
            <v>0</v>
          </cell>
          <cell r="U1780">
            <v>0</v>
          </cell>
        </row>
        <row r="1781">
          <cell r="B1781" t="str">
            <v>SUD_249</v>
          </cell>
          <cell r="N1781">
            <v>0</v>
          </cell>
          <cell r="U1781">
            <v>0</v>
          </cell>
        </row>
        <row r="1782">
          <cell r="B1782" t="str">
            <v>LIT_356</v>
          </cell>
          <cell r="N1782">
            <v>0</v>
          </cell>
          <cell r="U1782">
            <v>0</v>
          </cell>
        </row>
        <row r="1783">
          <cell r="B1783" t="str">
            <v>CTR_278</v>
          </cell>
          <cell r="N1783">
            <v>0</v>
          </cell>
          <cell r="U1783">
            <v>0</v>
          </cell>
        </row>
        <row r="1784">
          <cell r="B1784" t="str">
            <v>CTR_353</v>
          </cell>
          <cell r="N1784">
            <v>0</v>
          </cell>
          <cell r="U1784">
            <v>0</v>
          </cell>
        </row>
        <row r="1785">
          <cell r="B1785" t="str">
            <v>EXN_075</v>
          </cell>
          <cell r="N1785">
            <v>0</v>
          </cell>
          <cell r="U1785">
            <v>0</v>
          </cell>
        </row>
        <row r="1786">
          <cell r="B1786" t="str">
            <v>LIT_349</v>
          </cell>
          <cell r="N1786">
            <v>1.0736717147072338E-2</v>
          </cell>
          <cell r="U1786">
            <v>0</v>
          </cell>
        </row>
        <row r="1787">
          <cell r="B1787" t="str">
            <v>SUD_256</v>
          </cell>
          <cell r="N1787">
            <v>0</v>
          </cell>
          <cell r="U1787">
            <v>0</v>
          </cell>
        </row>
        <row r="1788">
          <cell r="B1788" t="str">
            <v>SUD_252</v>
          </cell>
          <cell r="N1788">
            <v>0</v>
          </cell>
          <cell r="U1788">
            <v>0</v>
          </cell>
        </row>
        <row r="1789">
          <cell r="B1789" t="str">
            <v>CTR_394</v>
          </cell>
          <cell r="N1789">
            <v>0</v>
          </cell>
          <cell r="U1789">
            <v>0</v>
          </cell>
        </row>
        <row r="1790">
          <cell r="B1790" t="str">
            <v>EXN_097</v>
          </cell>
          <cell r="N1790">
            <v>0</v>
          </cell>
          <cell r="U1790">
            <v>0</v>
          </cell>
        </row>
        <row r="1791">
          <cell r="B1791" t="str">
            <v>EXN_104</v>
          </cell>
          <cell r="N1791">
            <v>0</v>
          </cell>
          <cell r="U1791">
            <v>0</v>
          </cell>
        </row>
        <row r="1792">
          <cell r="B1792" t="str">
            <v>EXN_109</v>
          </cell>
          <cell r="N1792">
            <v>0</v>
          </cell>
          <cell r="U1792">
            <v>0</v>
          </cell>
        </row>
        <row r="1793">
          <cell r="B1793" t="str">
            <v>CTR_143</v>
          </cell>
          <cell r="N1793">
            <v>0</v>
          </cell>
          <cell r="U1793">
            <v>0</v>
          </cell>
        </row>
        <row r="1794">
          <cell r="B1794" t="str">
            <v>EST_029</v>
          </cell>
          <cell r="N1794">
            <v>0</v>
          </cell>
          <cell r="U1794">
            <v>0</v>
          </cell>
        </row>
        <row r="1795">
          <cell r="B1795" t="str">
            <v>SUO_091</v>
          </cell>
          <cell r="N1795">
            <v>0</v>
          </cell>
          <cell r="U1795">
            <v>0</v>
          </cell>
        </row>
        <row r="1796">
          <cell r="B1796" t="str">
            <v>CTR_141</v>
          </cell>
          <cell r="N1796">
            <v>0</v>
          </cell>
          <cell r="U1796">
            <v>0</v>
          </cell>
        </row>
        <row r="1797">
          <cell r="B1797" t="str">
            <v>CTR_142</v>
          </cell>
          <cell r="N1797">
            <v>0</v>
          </cell>
          <cell r="U1797">
            <v>0</v>
          </cell>
        </row>
        <row r="1798">
          <cell r="B1798" t="str">
            <v>SUO_008</v>
          </cell>
          <cell r="N1798">
            <v>0</v>
          </cell>
          <cell r="U1798">
            <v>0</v>
          </cell>
        </row>
        <row r="1799">
          <cell r="B1799" t="str">
            <v>NRD_014</v>
          </cell>
          <cell r="N1799">
            <v>9.8627983095201256E-3</v>
          </cell>
          <cell r="U1799">
            <v>1.313629842054145</v>
          </cell>
        </row>
        <row r="1800">
          <cell r="B1800" t="str">
            <v>EXN_102</v>
          </cell>
          <cell r="N1800">
            <v>0</v>
          </cell>
          <cell r="U1800">
            <v>0</v>
          </cell>
        </row>
        <row r="1801">
          <cell r="B1801" t="str">
            <v>OST_151</v>
          </cell>
          <cell r="N1801">
            <v>0</v>
          </cell>
          <cell r="U1801">
            <v>0</v>
          </cell>
        </row>
        <row r="1802">
          <cell r="B1802" t="str">
            <v>CTR_183</v>
          </cell>
          <cell r="N1802">
            <v>0</v>
          </cell>
          <cell r="U1802">
            <v>0</v>
          </cell>
        </row>
        <row r="1803">
          <cell r="B1803" t="str">
            <v>EST_021</v>
          </cell>
          <cell r="N1803">
            <v>7.1340313269583951E-3</v>
          </cell>
          <cell r="U1803">
            <v>1.1827153835397923</v>
          </cell>
        </row>
        <row r="1804">
          <cell r="B1804" t="str">
            <v>SUO_127</v>
          </cell>
          <cell r="N1804">
            <v>0</v>
          </cell>
          <cell r="U1804">
            <v>0</v>
          </cell>
        </row>
        <row r="1805">
          <cell r="B1805" t="str">
            <v>SUD_044</v>
          </cell>
          <cell r="N1805">
            <v>0</v>
          </cell>
          <cell r="U1805">
            <v>0</v>
          </cell>
        </row>
        <row r="1806">
          <cell r="B1806" t="str">
            <v>EST_089</v>
          </cell>
          <cell r="N1806">
            <v>0</v>
          </cell>
          <cell r="U1806">
            <v>0</v>
          </cell>
        </row>
        <row r="1807">
          <cell r="B1807" t="str">
            <v>SUO_102</v>
          </cell>
          <cell r="N1807">
            <v>0</v>
          </cell>
          <cell r="U1807">
            <v>0</v>
          </cell>
        </row>
        <row r="1808">
          <cell r="B1808" t="str">
            <v>SUD_040</v>
          </cell>
          <cell r="N1808">
            <v>0</v>
          </cell>
          <cell r="U1808">
            <v>0</v>
          </cell>
        </row>
        <row r="1809">
          <cell r="B1809" t="str">
            <v>EST_093</v>
          </cell>
          <cell r="N1809">
            <v>0</v>
          </cell>
          <cell r="U1809">
            <v>6.695288400350427E-2</v>
          </cell>
        </row>
        <row r="1810">
          <cell r="B1810" t="str">
            <v>SUD_038</v>
          </cell>
          <cell r="N1810">
            <v>0</v>
          </cell>
          <cell r="U1810">
            <v>0</v>
          </cell>
        </row>
        <row r="1811">
          <cell r="B1811" t="str">
            <v>SUO_097</v>
          </cell>
          <cell r="N1811">
            <v>1.0734398586891076</v>
          </cell>
          <cell r="U1811">
            <v>0</v>
          </cell>
        </row>
        <row r="1812">
          <cell r="B1812" t="str">
            <v>OST_162</v>
          </cell>
          <cell r="N1812">
            <v>0</v>
          </cell>
          <cell r="U1812">
            <v>0</v>
          </cell>
        </row>
        <row r="1813">
          <cell r="B1813" t="str">
            <v>CTR_206</v>
          </cell>
          <cell r="N1813">
            <v>0</v>
          </cell>
          <cell r="U1813">
            <v>0</v>
          </cell>
        </row>
        <row r="1814">
          <cell r="B1814" t="str">
            <v>CTR_463</v>
          </cell>
          <cell r="N1814">
            <v>0</v>
          </cell>
          <cell r="U1814">
            <v>0</v>
          </cell>
        </row>
        <row r="1815">
          <cell r="B1815" t="str">
            <v>LIT_212</v>
          </cell>
          <cell r="N1815">
            <v>5.4075957458344363E-2</v>
          </cell>
          <cell r="U1815">
            <v>0</v>
          </cell>
        </row>
        <row r="1816">
          <cell r="B1816" t="str">
            <v>EST_101</v>
          </cell>
          <cell r="N1816">
            <v>0</v>
          </cell>
          <cell r="U1816">
            <v>0</v>
          </cell>
        </row>
        <row r="1817">
          <cell r="B1817" t="str">
            <v>CTR_440</v>
          </cell>
          <cell r="N1817">
            <v>0</v>
          </cell>
          <cell r="U1817">
            <v>0</v>
          </cell>
        </row>
        <row r="1818">
          <cell r="B1818" t="str">
            <v>OST_207</v>
          </cell>
          <cell r="N1818">
            <v>0</v>
          </cell>
          <cell r="U1818">
            <v>0</v>
          </cell>
        </row>
        <row r="1819">
          <cell r="B1819" t="str">
            <v>NRO_087</v>
          </cell>
          <cell r="N1819">
            <v>5.3556956679308163</v>
          </cell>
          <cell r="U1819">
            <v>0</v>
          </cell>
        </row>
        <row r="1820">
          <cell r="B1820" t="str">
            <v>ADM_119</v>
          </cell>
          <cell r="N1820">
            <v>0</v>
          </cell>
          <cell r="U1820">
            <v>0</v>
          </cell>
        </row>
        <row r="1821">
          <cell r="B1821" t="str">
            <v>NRD_112</v>
          </cell>
          <cell r="N1821">
            <v>0</v>
          </cell>
          <cell r="U1821">
            <v>0</v>
          </cell>
        </row>
        <row r="1822">
          <cell r="B1822" t="str">
            <v>LIT_496</v>
          </cell>
          <cell r="N1822">
            <v>0</v>
          </cell>
          <cell r="U1822">
            <v>0</v>
          </cell>
        </row>
        <row r="1823">
          <cell r="B1823" t="str">
            <v>SUD_062</v>
          </cell>
          <cell r="N1823">
            <v>0</v>
          </cell>
          <cell r="U1823">
            <v>0</v>
          </cell>
        </row>
        <row r="1824">
          <cell r="B1824" t="str">
            <v>OST_221</v>
          </cell>
          <cell r="N1824">
            <v>0</v>
          </cell>
          <cell r="U1824">
            <v>0</v>
          </cell>
        </row>
        <row r="1825">
          <cell r="B1825" t="str">
            <v>LIT_502</v>
          </cell>
          <cell r="N1825">
            <v>0</v>
          </cell>
          <cell r="U1825">
            <v>0</v>
          </cell>
        </row>
        <row r="1826">
          <cell r="B1826" t="str">
            <v>LIT_480</v>
          </cell>
          <cell r="N1826">
            <v>0</v>
          </cell>
          <cell r="U1826">
            <v>0</v>
          </cell>
        </row>
        <row r="1827">
          <cell r="B1827" t="str">
            <v>EXN_154</v>
          </cell>
          <cell r="N1827">
            <v>0</v>
          </cell>
          <cell r="U1827">
            <v>0</v>
          </cell>
        </row>
        <row r="1828">
          <cell r="B1828" t="str">
            <v>NRO_100</v>
          </cell>
          <cell r="N1828">
            <v>0</v>
          </cell>
          <cell r="U1828">
            <v>0</v>
          </cell>
        </row>
        <row r="1829">
          <cell r="B1829" t="str">
            <v>SUD_064</v>
          </cell>
          <cell r="N1829">
            <v>0</v>
          </cell>
          <cell r="U1829">
            <v>0</v>
          </cell>
        </row>
        <row r="1830">
          <cell r="B1830" t="str">
            <v>EXN_165</v>
          </cell>
          <cell r="N1830">
            <v>0</v>
          </cell>
          <cell r="U1830">
            <v>0</v>
          </cell>
        </row>
        <row r="1831">
          <cell r="B1831" t="str">
            <v>OST_189</v>
          </cell>
          <cell r="N1831">
            <v>0</v>
          </cell>
          <cell r="U1831">
            <v>0</v>
          </cell>
        </row>
        <row r="1832">
          <cell r="B1832" t="str">
            <v>EXN_171</v>
          </cell>
          <cell r="N1832">
            <v>0</v>
          </cell>
          <cell r="U1832">
            <v>0</v>
          </cell>
        </row>
        <row r="1833">
          <cell r="B1833" t="str">
            <v>EST_114</v>
          </cell>
          <cell r="N1833">
            <v>0</v>
          </cell>
          <cell r="U1833">
            <v>0</v>
          </cell>
        </row>
        <row r="1834">
          <cell r="B1834" t="str">
            <v>NRD_124</v>
          </cell>
          <cell r="N1834">
            <v>0</v>
          </cell>
          <cell r="U1834">
            <v>0</v>
          </cell>
        </row>
        <row r="1835">
          <cell r="B1835" t="str">
            <v>LIT_517</v>
          </cell>
          <cell r="N1835">
            <v>0</v>
          </cell>
          <cell r="U1835">
            <v>0</v>
          </cell>
        </row>
        <row r="1836">
          <cell r="B1836" t="str">
            <v>CTR_454</v>
          </cell>
          <cell r="N1836">
            <v>0</v>
          </cell>
          <cell r="U1836">
            <v>0</v>
          </cell>
        </row>
        <row r="1837">
          <cell r="B1837" t="str">
            <v>EST_116</v>
          </cell>
          <cell r="N1837">
            <v>0</v>
          </cell>
          <cell r="U1837">
            <v>0</v>
          </cell>
        </row>
        <row r="1838">
          <cell r="B1838" t="str">
            <v>CTR_457</v>
          </cell>
          <cell r="N1838">
            <v>0</v>
          </cell>
          <cell r="U1838">
            <v>0</v>
          </cell>
        </row>
        <row r="1839">
          <cell r="B1839" t="str">
            <v>EST_105</v>
          </cell>
          <cell r="N1839">
            <v>0</v>
          </cell>
          <cell r="U1839">
            <v>0</v>
          </cell>
        </row>
        <row r="1840">
          <cell r="B1840" t="str">
            <v>ADM_114</v>
          </cell>
          <cell r="N1840">
            <v>0</v>
          </cell>
          <cell r="U1840">
            <v>0</v>
          </cell>
        </row>
        <row r="1841">
          <cell r="B1841" t="str">
            <v>NRD_136</v>
          </cell>
          <cell r="N1841">
            <v>0</v>
          </cell>
          <cell r="U1841">
            <v>0</v>
          </cell>
        </row>
        <row r="1842">
          <cell r="B1842" t="str">
            <v>EXN_192</v>
          </cell>
          <cell r="N1842">
            <v>0</v>
          </cell>
          <cell r="U1842">
            <v>0</v>
          </cell>
        </row>
        <row r="1843">
          <cell r="B1843" t="str">
            <v>EXN_210</v>
          </cell>
          <cell r="N1843">
            <v>0</v>
          </cell>
          <cell r="U1843">
            <v>0</v>
          </cell>
        </row>
        <row r="1844">
          <cell r="B1844" t="str">
            <v>EXN_209</v>
          </cell>
          <cell r="N1844">
            <v>0</v>
          </cell>
          <cell r="U1844">
            <v>0</v>
          </cell>
        </row>
        <row r="1845">
          <cell r="B1845" t="str">
            <v>CTR_577</v>
          </cell>
          <cell r="N1845">
            <v>0</v>
          </cell>
          <cell r="U1845">
            <v>0</v>
          </cell>
        </row>
        <row r="1846">
          <cell r="B1846" t="str">
            <v>EXN_211</v>
          </cell>
          <cell r="N1846">
            <v>3.3442555352949066</v>
          </cell>
          <cell r="U1846">
            <v>5.9982981228613515E-2</v>
          </cell>
        </row>
        <row r="1847">
          <cell r="B1847" t="str">
            <v>EXN_200</v>
          </cell>
          <cell r="N1847">
            <v>0</v>
          </cell>
          <cell r="U1847">
            <v>0</v>
          </cell>
        </row>
        <row r="1848">
          <cell r="B1848" t="str">
            <v>EXN_205</v>
          </cell>
          <cell r="N1848">
            <v>0</v>
          </cell>
          <cell r="U1848">
            <v>0</v>
          </cell>
        </row>
        <row r="1849">
          <cell r="B1849" t="str">
            <v>LIT_664</v>
          </cell>
          <cell r="N1849">
            <v>0</v>
          </cell>
          <cell r="U1849">
            <v>0</v>
          </cell>
        </row>
        <row r="1850">
          <cell r="B1850" t="str">
            <v>SUD_070</v>
          </cell>
          <cell r="N1850">
            <v>0</v>
          </cell>
          <cell r="U1850">
            <v>0</v>
          </cell>
        </row>
        <row r="1851">
          <cell r="B1851" t="str">
            <v>EXN_015</v>
          </cell>
          <cell r="N1851">
            <v>0</v>
          </cell>
          <cell r="U1851">
            <v>0</v>
          </cell>
        </row>
        <row r="1852">
          <cell r="B1852" t="str">
            <v>EXN_245</v>
          </cell>
          <cell r="N1852">
            <v>0</v>
          </cell>
          <cell r="U1852">
            <v>0</v>
          </cell>
        </row>
        <row r="1853">
          <cell r="B1853" t="str">
            <v>CTR_757</v>
          </cell>
          <cell r="N1853">
            <v>0</v>
          </cell>
          <cell r="U1853">
            <v>0</v>
          </cell>
        </row>
        <row r="1854">
          <cell r="B1854" t="str">
            <v>ADM_160</v>
          </cell>
          <cell r="N1854">
            <v>0</v>
          </cell>
          <cell r="U1854">
            <v>0</v>
          </cell>
        </row>
        <row r="1855">
          <cell r="B1855" t="str">
            <v>EST_130</v>
          </cell>
          <cell r="N1855">
            <v>0</v>
          </cell>
          <cell r="U1855">
            <v>0</v>
          </cell>
        </row>
        <row r="1856">
          <cell r="B1856" t="str">
            <v>EXN_244</v>
          </cell>
          <cell r="N1856">
            <v>0</v>
          </cell>
          <cell r="U1856">
            <v>0</v>
          </cell>
        </row>
        <row r="1857">
          <cell r="B1857" t="str">
            <v>SUD_098</v>
          </cell>
          <cell r="N1857">
            <v>0</v>
          </cell>
          <cell r="U1857">
            <v>0</v>
          </cell>
        </row>
        <row r="1858">
          <cell r="B1858" t="str">
            <v>NRD_168</v>
          </cell>
          <cell r="N1858">
            <v>0</v>
          </cell>
          <cell r="U1858">
            <v>0</v>
          </cell>
        </row>
        <row r="1859">
          <cell r="B1859" t="str">
            <v>OST_273</v>
          </cell>
          <cell r="N1859">
            <v>0</v>
          </cell>
          <cell r="U1859">
            <v>0</v>
          </cell>
        </row>
        <row r="1860">
          <cell r="B1860" t="str">
            <v>OST_277</v>
          </cell>
          <cell r="N1860">
            <v>0</v>
          </cell>
          <cell r="U1860">
            <v>0</v>
          </cell>
        </row>
        <row r="1861">
          <cell r="B1861" t="str">
            <v>NRD_167</v>
          </cell>
          <cell r="N1861">
            <v>0</v>
          </cell>
          <cell r="U1861">
            <v>0</v>
          </cell>
        </row>
        <row r="1862">
          <cell r="B1862" t="str">
            <v>EST_133</v>
          </cell>
          <cell r="N1862">
            <v>0</v>
          </cell>
          <cell r="U1862">
            <v>0</v>
          </cell>
        </row>
        <row r="1863">
          <cell r="B1863" t="str">
            <v>SUD_106</v>
          </cell>
          <cell r="N1863">
            <v>0</v>
          </cell>
          <cell r="U1863">
            <v>0</v>
          </cell>
        </row>
        <row r="1864">
          <cell r="B1864" t="str">
            <v>OST_272</v>
          </cell>
          <cell r="N1864">
            <v>0</v>
          </cell>
          <cell r="U1864">
            <v>0</v>
          </cell>
        </row>
        <row r="1865">
          <cell r="B1865" t="str">
            <v>OST_275</v>
          </cell>
          <cell r="N1865">
            <v>0</v>
          </cell>
          <cell r="U1865">
            <v>0</v>
          </cell>
        </row>
        <row r="1866">
          <cell r="B1866" t="str">
            <v>CTR_770</v>
          </cell>
          <cell r="N1866">
            <v>0</v>
          </cell>
          <cell r="U1866">
            <v>0</v>
          </cell>
        </row>
        <row r="1867">
          <cell r="B1867" t="str">
            <v>OST_301</v>
          </cell>
          <cell r="N1867">
            <v>0</v>
          </cell>
          <cell r="U1867">
            <v>0</v>
          </cell>
        </row>
        <row r="1868">
          <cell r="B1868" t="str">
            <v>EST_134</v>
          </cell>
          <cell r="N1868">
            <v>0</v>
          </cell>
          <cell r="U1868">
            <v>0</v>
          </cell>
        </row>
        <row r="1869">
          <cell r="B1869" t="str">
            <v>OST_298</v>
          </cell>
          <cell r="N1869">
            <v>0</v>
          </cell>
          <cell r="U1869">
            <v>0</v>
          </cell>
        </row>
        <row r="1870">
          <cell r="B1870" t="str">
            <v>NRO_150</v>
          </cell>
          <cell r="N1870">
            <v>0</v>
          </cell>
          <cell r="U1870">
            <v>0</v>
          </cell>
        </row>
        <row r="1871">
          <cell r="B1871" t="str">
            <v>LIT_768</v>
          </cell>
          <cell r="N1871">
            <v>0</v>
          </cell>
          <cell r="U1871">
            <v>0</v>
          </cell>
        </row>
        <row r="1872">
          <cell r="B1872" t="str">
            <v>CTR_135</v>
          </cell>
          <cell r="N1872">
            <v>0</v>
          </cell>
          <cell r="U1872">
            <v>0</v>
          </cell>
        </row>
        <row r="1873">
          <cell r="B1873" t="str">
            <v>CTR_054</v>
          </cell>
          <cell r="N1873">
            <v>0</v>
          </cell>
          <cell r="U1873">
            <v>0</v>
          </cell>
        </row>
        <row r="1874">
          <cell r="B1874" t="str">
            <v>NRO_032</v>
          </cell>
          <cell r="N1874">
            <v>0</v>
          </cell>
          <cell r="U1874">
            <v>0</v>
          </cell>
        </row>
        <row r="1875">
          <cell r="B1875" t="str">
            <v>OST_010</v>
          </cell>
          <cell r="N1875">
            <v>0</v>
          </cell>
          <cell r="U1875">
            <v>0</v>
          </cell>
        </row>
        <row r="1876">
          <cell r="B1876" t="str">
            <v>OST_153</v>
          </cell>
          <cell r="N1876">
            <v>0</v>
          </cell>
          <cell r="U1876">
            <v>0</v>
          </cell>
        </row>
        <row r="1877">
          <cell r="B1877" t="str">
            <v>SUO_048</v>
          </cell>
          <cell r="N1877">
            <v>0.52622398575476614</v>
          </cell>
          <cell r="U1877">
            <v>0</v>
          </cell>
        </row>
        <row r="1878">
          <cell r="B1878" t="str">
            <v>NRO_038</v>
          </cell>
          <cell r="N1878">
            <v>0</v>
          </cell>
          <cell r="U1878">
            <v>0</v>
          </cell>
        </row>
        <row r="1879">
          <cell r="B1879" t="str">
            <v>NRO_053</v>
          </cell>
          <cell r="N1879">
            <v>0</v>
          </cell>
          <cell r="U1879">
            <v>0</v>
          </cell>
        </row>
        <row r="1880">
          <cell r="B1880" t="str">
            <v>LIT_507</v>
          </cell>
          <cell r="N1880">
            <v>0</v>
          </cell>
          <cell r="U1880">
            <v>2.7697876626915651E-2</v>
          </cell>
        </row>
        <row r="1881">
          <cell r="B1881" t="str">
            <v>EXN_218</v>
          </cell>
          <cell r="N1881">
            <v>0</v>
          </cell>
          <cell r="U1881">
            <v>0</v>
          </cell>
        </row>
        <row r="1882">
          <cell r="B1882" t="str">
            <v>SUD_004</v>
          </cell>
          <cell r="N1882">
            <v>0</v>
          </cell>
          <cell r="U1882">
            <v>0</v>
          </cell>
        </row>
        <row r="1883">
          <cell r="B1883" t="str">
            <v>SUD_214</v>
          </cell>
          <cell r="N1883">
            <v>0</v>
          </cell>
          <cell r="U1883">
            <v>0</v>
          </cell>
        </row>
        <row r="1884">
          <cell r="B1884" t="str">
            <v>NRO_058</v>
          </cell>
          <cell r="N1884">
            <v>0</v>
          </cell>
          <cell r="U1884">
            <v>0</v>
          </cell>
        </row>
        <row r="1885">
          <cell r="B1885" t="str">
            <v>NRO_102</v>
          </cell>
          <cell r="N1885">
            <v>0</v>
          </cell>
          <cell r="U1885">
            <v>0</v>
          </cell>
        </row>
        <row r="1886">
          <cell r="B1886" t="str">
            <v>SUO_093</v>
          </cell>
          <cell r="N1886">
            <v>0</v>
          </cell>
          <cell r="U1886">
            <v>0</v>
          </cell>
        </row>
        <row r="1887">
          <cell r="B1887" t="str">
            <v>SUO_246</v>
          </cell>
          <cell r="N1887">
            <v>0</v>
          </cell>
          <cell r="U1887">
            <v>0</v>
          </cell>
        </row>
        <row r="1888">
          <cell r="B1888" t="str">
            <v>LIT_764</v>
          </cell>
          <cell r="N1888">
            <v>0</v>
          </cell>
          <cell r="U1888">
            <v>0</v>
          </cell>
        </row>
        <row r="1889">
          <cell r="B1889" t="str">
            <v>CTR_856</v>
          </cell>
          <cell r="N1889">
            <v>0</v>
          </cell>
          <cell r="U1889">
            <v>0</v>
          </cell>
        </row>
        <row r="1890">
          <cell r="B1890" t="str">
            <v>CTR_234</v>
          </cell>
          <cell r="N1890">
            <v>0</v>
          </cell>
          <cell r="U1890">
            <v>0</v>
          </cell>
        </row>
        <row r="1891">
          <cell r="B1891" t="str">
            <v>CTR_190</v>
          </cell>
          <cell r="N1891">
            <v>0</v>
          </cell>
          <cell r="U1891">
            <v>0</v>
          </cell>
        </row>
        <row r="1892">
          <cell r="B1892" t="str">
            <v>CTR_232</v>
          </cell>
          <cell r="N1892">
            <v>0</v>
          </cell>
          <cell r="U1892">
            <v>0</v>
          </cell>
        </row>
        <row r="1893">
          <cell r="B1893" t="str">
            <v>LIT_503</v>
          </cell>
          <cell r="N1893">
            <v>0</v>
          </cell>
          <cell r="U1893">
            <v>0</v>
          </cell>
        </row>
        <row r="1894">
          <cell r="B1894" t="str">
            <v>EST_009</v>
          </cell>
          <cell r="N1894">
            <v>0</v>
          </cell>
          <cell r="U1894">
            <v>0</v>
          </cell>
        </row>
        <row r="1895">
          <cell r="B1895" t="str">
            <v>ADM_096</v>
          </cell>
          <cell r="N1895">
            <v>0</v>
          </cell>
          <cell r="U1895">
            <v>0</v>
          </cell>
        </row>
        <row r="1896">
          <cell r="B1896" t="str">
            <v>EST_072</v>
          </cell>
          <cell r="N1896">
            <v>0</v>
          </cell>
          <cell r="U1896">
            <v>0.21739176961073878</v>
          </cell>
        </row>
        <row r="1897">
          <cell r="B1897" t="str">
            <v>CTR_517</v>
          </cell>
          <cell r="N1897">
            <v>0</v>
          </cell>
          <cell r="U1897">
            <v>0</v>
          </cell>
        </row>
        <row r="1898">
          <cell r="B1898" t="str">
            <v>NRO_240</v>
          </cell>
          <cell r="N1898">
            <v>0</v>
          </cell>
          <cell r="U1898">
            <v>0</v>
          </cell>
        </row>
        <row r="1899">
          <cell r="B1899" t="str">
            <v>CTR_091</v>
          </cell>
          <cell r="N1899">
            <v>0</v>
          </cell>
          <cell r="U1899">
            <v>0</v>
          </cell>
        </row>
        <row r="1900">
          <cell r="B1900" t="str">
            <v>CTR_092</v>
          </cell>
          <cell r="N1900">
            <v>0</v>
          </cell>
          <cell r="U1900">
            <v>0</v>
          </cell>
        </row>
        <row r="1901">
          <cell r="B1901" t="str">
            <v>LIT_133</v>
          </cell>
          <cell r="N1901">
            <v>4.2964703666606797E-2</v>
          </cell>
          <cell r="U1901">
            <v>0</v>
          </cell>
        </row>
        <row r="1902">
          <cell r="B1902" t="str">
            <v>SUD_215</v>
          </cell>
          <cell r="N1902">
            <v>0</v>
          </cell>
          <cell r="U1902">
            <v>0</v>
          </cell>
        </row>
        <row r="1903">
          <cell r="B1903" t="str">
            <v>SUO_036</v>
          </cell>
          <cell r="N1903">
            <v>0</v>
          </cell>
          <cell r="U1903">
            <v>0</v>
          </cell>
        </row>
        <row r="1904">
          <cell r="B1904" t="str">
            <v>SUO_045</v>
          </cell>
          <cell r="N1904">
            <v>0.35144021824428634</v>
          </cell>
          <cell r="U1904">
            <v>0.12118935716670509</v>
          </cell>
        </row>
        <row r="1905">
          <cell r="B1905" t="str">
            <v>OST_092</v>
          </cell>
          <cell r="N1905">
            <v>0</v>
          </cell>
          <cell r="U1905">
            <v>0</v>
          </cell>
        </row>
        <row r="1906">
          <cell r="B1906" t="str">
            <v>SUO_085</v>
          </cell>
          <cell r="N1906">
            <v>0</v>
          </cell>
          <cell r="U1906">
            <v>0</v>
          </cell>
        </row>
        <row r="1907">
          <cell r="B1907" t="str">
            <v>CTR_407</v>
          </cell>
          <cell r="N1907">
            <v>0</v>
          </cell>
          <cell r="U1907">
            <v>0</v>
          </cell>
        </row>
        <row r="1908">
          <cell r="B1908" t="str">
            <v>EST_084</v>
          </cell>
          <cell r="N1908">
            <v>0.17605005807101501</v>
          </cell>
          <cell r="U1908">
            <v>0</v>
          </cell>
        </row>
        <row r="1909">
          <cell r="B1909" t="str">
            <v>CTR_405</v>
          </cell>
          <cell r="N1909">
            <v>0.48431155170888573</v>
          </cell>
          <cell r="U1909">
            <v>0</v>
          </cell>
        </row>
        <row r="1910">
          <cell r="B1910" t="str">
            <v>SUO_088</v>
          </cell>
          <cell r="N1910">
            <v>0</v>
          </cell>
          <cell r="U1910">
            <v>0</v>
          </cell>
        </row>
        <row r="1911">
          <cell r="B1911" t="str">
            <v>EXN_107</v>
          </cell>
          <cell r="N1911">
            <v>2.7644371391963413E-3</v>
          </cell>
          <cell r="U1911">
            <v>0.95237708743073757</v>
          </cell>
        </row>
        <row r="1912">
          <cell r="B1912" t="str">
            <v>CTR_166</v>
          </cell>
          <cell r="N1912">
            <v>0</v>
          </cell>
          <cell r="U1912">
            <v>0</v>
          </cell>
        </row>
        <row r="1913">
          <cell r="B1913" t="str">
            <v>CTR_733</v>
          </cell>
          <cell r="N1913">
            <v>0</v>
          </cell>
          <cell r="U1913">
            <v>0</v>
          </cell>
        </row>
        <row r="1914">
          <cell r="B1914" t="str">
            <v>SUO_173</v>
          </cell>
          <cell r="N1914">
            <v>0</v>
          </cell>
          <cell r="U1914">
            <v>0</v>
          </cell>
        </row>
        <row r="1915">
          <cell r="B1915" t="str">
            <v>LIT_789</v>
          </cell>
          <cell r="N1915">
            <v>0</v>
          </cell>
          <cell r="U1915">
            <v>0</v>
          </cell>
        </row>
        <row r="1916">
          <cell r="B1916" t="str">
            <v>ADM_183</v>
          </cell>
          <cell r="N1916">
            <v>0</v>
          </cell>
          <cell r="U1916">
            <v>0</v>
          </cell>
        </row>
        <row r="1917">
          <cell r="B1917" t="str">
            <v>SUD_110</v>
          </cell>
          <cell r="N1917">
            <v>0</v>
          </cell>
          <cell r="U1917">
            <v>0</v>
          </cell>
        </row>
        <row r="1918">
          <cell r="B1918" t="str">
            <v>SUD_128</v>
          </cell>
          <cell r="N1918">
            <v>0</v>
          </cell>
          <cell r="U1918">
            <v>0</v>
          </cell>
        </row>
        <row r="1919">
          <cell r="B1919" t="str">
            <v>SUD_091</v>
          </cell>
          <cell r="N1919">
            <v>0</v>
          </cell>
          <cell r="U1919">
            <v>0</v>
          </cell>
        </row>
        <row r="1920">
          <cell r="B1920" t="str">
            <v>LIT_628</v>
          </cell>
          <cell r="N1920">
            <v>0</v>
          </cell>
          <cell r="U1920">
            <v>0</v>
          </cell>
        </row>
        <row r="1921">
          <cell r="B1921" t="str">
            <v>CTR_684</v>
          </cell>
          <cell r="N1921">
            <v>0</v>
          </cell>
          <cell r="U1921">
            <v>0</v>
          </cell>
        </row>
        <row r="1922">
          <cell r="B1922" t="str">
            <v>LIT_663</v>
          </cell>
          <cell r="N1922">
            <v>0</v>
          </cell>
          <cell r="U1922">
            <v>0</v>
          </cell>
        </row>
        <row r="1923">
          <cell r="B1923" t="str">
            <v>CTR_689</v>
          </cell>
          <cell r="N1923">
            <v>0</v>
          </cell>
          <cell r="U1923">
            <v>0</v>
          </cell>
        </row>
        <row r="1924">
          <cell r="B1924" t="str">
            <v>CTR_690</v>
          </cell>
          <cell r="N1924">
            <v>0</v>
          </cell>
          <cell r="U1924">
            <v>0</v>
          </cell>
        </row>
        <row r="1925">
          <cell r="B1925" t="str">
            <v>SUD_085</v>
          </cell>
          <cell r="N1925">
            <v>0</v>
          </cell>
          <cell r="U1925">
            <v>0</v>
          </cell>
        </row>
        <row r="1926">
          <cell r="B1926" t="str">
            <v>SUD_005</v>
          </cell>
          <cell r="N1926">
            <v>0</v>
          </cell>
          <cell r="U1926">
            <v>0</v>
          </cell>
        </row>
        <row r="1927">
          <cell r="B1927" t="str">
            <v>SUD_255</v>
          </cell>
          <cell r="N1927">
            <v>0</v>
          </cell>
          <cell r="U1927">
            <v>0</v>
          </cell>
        </row>
        <row r="1928">
          <cell r="B1928" t="str">
            <v>NRD_172</v>
          </cell>
          <cell r="N1928">
            <v>0</v>
          </cell>
          <cell r="U1928">
            <v>0</v>
          </cell>
        </row>
        <row r="1929">
          <cell r="B1929" t="str">
            <v>NRO_027</v>
          </cell>
          <cell r="N1929">
            <v>0</v>
          </cell>
          <cell r="U1929">
            <v>0</v>
          </cell>
        </row>
        <row r="1930">
          <cell r="B1930" t="str">
            <v>SUO_035</v>
          </cell>
          <cell r="N1930">
            <v>0</v>
          </cell>
          <cell r="U1930">
            <v>0</v>
          </cell>
        </row>
        <row r="1931">
          <cell r="B1931" t="str">
            <v>OST_089</v>
          </cell>
          <cell r="N1931">
            <v>1.7835078317411958E-5</v>
          </cell>
          <cell r="U1931">
            <v>0</v>
          </cell>
        </row>
        <row r="1932">
          <cell r="B1932" t="str">
            <v>CTR_855</v>
          </cell>
          <cell r="N1932">
            <v>0</v>
          </cell>
          <cell r="U1932">
            <v>0</v>
          </cell>
        </row>
        <row r="1933">
          <cell r="B1933" t="str">
            <v>EXN_019</v>
          </cell>
          <cell r="N1933">
            <v>5.8855758447407145E-3</v>
          </cell>
          <cell r="U1933">
            <v>1.3150744524305928</v>
          </cell>
        </row>
        <row r="1934">
          <cell r="B1934" t="str">
            <v>CTR_058</v>
          </cell>
          <cell r="N1934">
            <v>0</v>
          </cell>
          <cell r="U1934">
            <v>0</v>
          </cell>
        </row>
        <row r="1935">
          <cell r="B1935" t="str">
            <v>OST_017</v>
          </cell>
          <cell r="N1935">
            <v>0</v>
          </cell>
          <cell r="U1935">
            <v>0</v>
          </cell>
        </row>
        <row r="1936">
          <cell r="B1936" t="str">
            <v>EST_054</v>
          </cell>
          <cell r="N1936">
            <v>0</v>
          </cell>
          <cell r="U1936">
            <v>0</v>
          </cell>
        </row>
        <row r="1937">
          <cell r="B1937" t="str">
            <v>ADM_011</v>
          </cell>
          <cell r="N1937">
            <v>0</v>
          </cell>
          <cell r="U1937">
            <v>0</v>
          </cell>
        </row>
        <row r="1938">
          <cell r="B1938" t="str">
            <v>SUD_235</v>
          </cell>
          <cell r="N1938">
            <v>0</v>
          </cell>
          <cell r="U1938">
            <v>0</v>
          </cell>
        </row>
        <row r="1939">
          <cell r="B1939" t="str">
            <v>CTR_083</v>
          </cell>
          <cell r="N1939">
            <v>0</v>
          </cell>
          <cell r="U1939">
            <v>0</v>
          </cell>
        </row>
        <row r="1940">
          <cell r="B1940" t="str">
            <v>EST_011</v>
          </cell>
          <cell r="N1940">
            <v>0.10203448305382201</v>
          </cell>
          <cell r="U1940">
            <v>0</v>
          </cell>
        </row>
        <row r="1941">
          <cell r="B1941" t="str">
            <v>LIT_389</v>
          </cell>
          <cell r="N1941">
            <v>0</v>
          </cell>
          <cell r="U1941">
            <v>0</v>
          </cell>
        </row>
        <row r="1942">
          <cell r="B1942" t="str">
            <v>CTR_252</v>
          </cell>
          <cell r="N1942">
            <v>0.47350349424854477</v>
          </cell>
          <cell r="U1942">
            <v>0</v>
          </cell>
        </row>
        <row r="1943">
          <cell r="B1943" t="str">
            <v>EST_001</v>
          </cell>
          <cell r="N1943">
            <v>0</v>
          </cell>
          <cell r="U1943">
            <v>0</v>
          </cell>
        </row>
        <row r="1944">
          <cell r="B1944" t="str">
            <v>EST_051</v>
          </cell>
          <cell r="N1944">
            <v>0</v>
          </cell>
          <cell r="U1944">
            <v>0</v>
          </cell>
        </row>
        <row r="1945">
          <cell r="B1945" t="str">
            <v>SUD_057</v>
          </cell>
          <cell r="N1945">
            <v>0</v>
          </cell>
          <cell r="U1945">
            <v>1.036218050240687E-2</v>
          </cell>
        </row>
        <row r="1946">
          <cell r="B1946" t="str">
            <v>SUD_223</v>
          </cell>
          <cell r="N1946">
            <v>0</v>
          </cell>
          <cell r="U1946">
            <v>2.9606230006877844E-3</v>
          </cell>
        </row>
        <row r="1947">
          <cell r="B1947" t="str">
            <v>LIT_638</v>
          </cell>
          <cell r="N1947">
            <v>2.9285555298730426</v>
          </cell>
          <cell r="U1947">
            <v>0</v>
          </cell>
        </row>
        <row r="1948">
          <cell r="B1948" t="str">
            <v>SUD_099</v>
          </cell>
          <cell r="N1948">
            <v>0</v>
          </cell>
          <cell r="U1948">
            <v>0</v>
          </cell>
        </row>
        <row r="1949">
          <cell r="B1949" t="str">
            <v>CTR_898</v>
          </cell>
          <cell r="N1949">
            <v>0</v>
          </cell>
          <cell r="U1949">
            <v>0</v>
          </cell>
        </row>
        <row r="1950">
          <cell r="B1950" t="str">
            <v>CTR_893</v>
          </cell>
          <cell r="N1950">
            <v>0</v>
          </cell>
          <cell r="U1950">
            <v>0</v>
          </cell>
        </row>
        <row r="1951">
          <cell r="B1951" t="str">
            <v>CTR_366</v>
          </cell>
          <cell r="N1951">
            <v>0</v>
          </cell>
          <cell r="U1951">
            <v>0</v>
          </cell>
        </row>
        <row r="1952">
          <cell r="B1952" t="str">
            <v>CTR_455</v>
          </cell>
          <cell r="N1952">
            <v>0</v>
          </cell>
          <cell r="U1952">
            <v>0</v>
          </cell>
        </row>
        <row r="1953">
          <cell r="B1953" t="str">
            <v>EST_104</v>
          </cell>
          <cell r="N1953">
            <v>0</v>
          </cell>
          <cell r="U1953">
            <v>3.176427448328191E-2</v>
          </cell>
        </row>
        <row r="1954">
          <cell r="B1954" t="str">
            <v>OST_001</v>
          </cell>
          <cell r="N1954">
            <v>0</v>
          </cell>
          <cell r="U1954">
            <v>0</v>
          </cell>
        </row>
        <row r="1955">
          <cell r="B1955" t="str">
            <v>LIT_081</v>
          </cell>
          <cell r="N1955">
            <v>0</v>
          </cell>
          <cell r="U1955">
            <v>0</v>
          </cell>
        </row>
        <row r="1956">
          <cell r="B1956" t="str">
            <v>CTR_044</v>
          </cell>
          <cell r="N1956">
            <v>0</v>
          </cell>
          <cell r="U1956">
            <v>0</v>
          </cell>
        </row>
        <row r="1957">
          <cell r="B1957" t="str">
            <v>LIT_251</v>
          </cell>
          <cell r="N1957">
            <v>0</v>
          </cell>
          <cell r="U1957">
            <v>0</v>
          </cell>
        </row>
        <row r="1958">
          <cell r="B1958" t="str">
            <v>EST_201</v>
          </cell>
          <cell r="N1958">
            <v>0</v>
          </cell>
          <cell r="U1958">
            <v>0</v>
          </cell>
        </row>
        <row r="1959">
          <cell r="B1959" t="str">
            <v>SUO_220</v>
          </cell>
          <cell r="N1959">
            <v>0</v>
          </cell>
          <cell r="U1959">
            <v>0</v>
          </cell>
        </row>
        <row r="1960">
          <cell r="B1960" t="str">
            <v>CTR_482</v>
          </cell>
          <cell r="N1960">
            <v>1.3834135198454478</v>
          </cell>
          <cell r="U1960">
            <v>0</v>
          </cell>
        </row>
        <row r="1961">
          <cell r="B1961" t="str">
            <v>OST_009</v>
          </cell>
          <cell r="N1961">
            <v>0</v>
          </cell>
          <cell r="U1961">
            <v>3.2673863477469305E-2</v>
          </cell>
        </row>
        <row r="1962">
          <cell r="B1962" t="str">
            <v>SUD_262</v>
          </cell>
          <cell r="N1962">
            <v>0</v>
          </cell>
          <cell r="U1962">
            <v>0</v>
          </cell>
        </row>
        <row r="1963">
          <cell r="B1963" t="str">
            <v>CTR_668</v>
          </cell>
          <cell r="N1963">
            <v>0</v>
          </cell>
          <cell r="U1963">
            <v>0</v>
          </cell>
        </row>
        <row r="1964">
          <cell r="B1964" t="str">
            <v>CTR_948</v>
          </cell>
          <cell r="N1964">
            <v>12.470786141716109</v>
          </cell>
          <cell r="U1964">
            <v>0</v>
          </cell>
        </row>
        <row r="1965">
          <cell r="B1965" t="str">
            <v>LIT_274</v>
          </cell>
          <cell r="N1965">
            <v>0</v>
          </cell>
          <cell r="U1965">
            <v>0</v>
          </cell>
        </row>
        <row r="1966">
          <cell r="B1966" t="str">
            <v>LIT_271</v>
          </cell>
          <cell r="N1966">
            <v>3.9005316280144781E-2</v>
          </cell>
          <cell r="U1966">
            <v>0</v>
          </cell>
        </row>
        <row r="1967">
          <cell r="B1967" t="str">
            <v>SUO_242</v>
          </cell>
          <cell r="N1967">
            <v>0</v>
          </cell>
          <cell r="U1967">
            <v>0</v>
          </cell>
        </row>
        <row r="1968">
          <cell r="B1968" t="str">
            <v>LIT_680</v>
          </cell>
          <cell r="N1968">
            <v>4.8001508134222517</v>
          </cell>
          <cell r="U1968">
            <v>0</v>
          </cell>
        </row>
        <row r="1969">
          <cell r="B1969" t="str">
            <v>CTR_211</v>
          </cell>
          <cell r="N1969">
            <v>0</v>
          </cell>
          <cell r="U1969">
            <v>0</v>
          </cell>
        </row>
        <row r="1970">
          <cell r="B1970" t="str">
            <v>LIT_652</v>
          </cell>
          <cell r="N1970">
            <v>0</v>
          </cell>
          <cell r="U1970">
            <v>0</v>
          </cell>
        </row>
        <row r="1971">
          <cell r="B1971" t="str">
            <v>CTR_489</v>
          </cell>
          <cell r="N1971">
            <v>2.1318269112783321</v>
          </cell>
          <cell r="U1971">
            <v>0</v>
          </cell>
        </row>
        <row r="1972">
          <cell r="B1972" t="str">
            <v>CTR_664</v>
          </cell>
          <cell r="N1972">
            <v>1.9016830606706561</v>
          </cell>
          <cell r="U1972">
            <v>0</v>
          </cell>
        </row>
        <row r="1973">
          <cell r="B1973" t="str">
            <v>CTR_794</v>
          </cell>
          <cell r="N1973">
            <v>6.3447756061786418</v>
          </cell>
          <cell r="U1973">
            <v>11.798153998053836</v>
          </cell>
        </row>
        <row r="1974">
          <cell r="B1974" t="str">
            <v>CTR_253</v>
          </cell>
          <cell r="N1974">
            <v>1.2779190315980538</v>
          </cell>
          <cell r="U1974">
            <v>0</v>
          </cell>
        </row>
        <row r="1975">
          <cell r="B1975" t="str">
            <v>LIT_283</v>
          </cell>
          <cell r="N1975">
            <v>0</v>
          </cell>
          <cell r="U1975">
            <v>0</v>
          </cell>
        </row>
        <row r="1976">
          <cell r="B1976" t="str">
            <v>ADM_182</v>
          </cell>
          <cell r="N1976">
            <v>0</v>
          </cell>
          <cell r="U1976">
            <v>0</v>
          </cell>
        </row>
        <row r="1977">
          <cell r="B1977" t="str">
            <v>OST_228</v>
          </cell>
          <cell r="N1977">
            <v>0</v>
          </cell>
          <cell r="U1977">
            <v>0</v>
          </cell>
        </row>
        <row r="1978">
          <cell r="B1978" t="str">
            <v>SUO_063</v>
          </cell>
          <cell r="N1978">
            <v>0</v>
          </cell>
          <cell r="U1978">
            <v>0</v>
          </cell>
        </row>
        <row r="1979">
          <cell r="B1979" t="str">
            <v>SUO_240</v>
          </cell>
          <cell r="N1979">
            <v>0</v>
          </cell>
          <cell r="U1979">
            <v>0</v>
          </cell>
        </row>
        <row r="1980">
          <cell r="B1980" t="str">
            <v>SUO_259</v>
          </cell>
          <cell r="N1980">
            <v>0</v>
          </cell>
          <cell r="U1980">
            <v>0</v>
          </cell>
        </row>
        <row r="1981">
          <cell r="B1981" t="str">
            <v>ADM_158</v>
          </cell>
          <cell r="N1981">
            <v>1.6048003469992835</v>
          </cell>
          <cell r="U1981">
            <v>4.8743982444575709</v>
          </cell>
        </row>
        <row r="1982">
          <cell r="B1982" t="str">
            <v>CTR_469</v>
          </cell>
          <cell r="N1982">
            <v>0</v>
          </cell>
          <cell r="U1982">
            <v>0</v>
          </cell>
        </row>
        <row r="1983">
          <cell r="B1983" t="str">
            <v>OST_011</v>
          </cell>
          <cell r="N1983">
            <v>0</v>
          </cell>
          <cell r="U1983">
            <v>0</v>
          </cell>
        </row>
        <row r="1984">
          <cell r="B1984" t="str">
            <v>SUD_080</v>
          </cell>
          <cell r="N1984">
            <v>0</v>
          </cell>
          <cell r="U1984">
            <v>1.1093418713420391E-2</v>
          </cell>
        </row>
        <row r="1985">
          <cell r="B1985" t="str">
            <v>OST_125</v>
          </cell>
          <cell r="N1985">
            <v>0</v>
          </cell>
          <cell r="U1985">
            <v>0</v>
          </cell>
        </row>
        <row r="1986">
          <cell r="B1986" t="str">
            <v>OST_005</v>
          </cell>
          <cell r="N1986">
            <v>0</v>
          </cell>
          <cell r="U1986">
            <v>0</v>
          </cell>
        </row>
        <row r="1987">
          <cell r="B1987" t="str">
            <v>CTR_099</v>
          </cell>
          <cell r="N1987">
            <v>0</v>
          </cell>
          <cell r="U1987">
            <v>0</v>
          </cell>
        </row>
        <row r="1988">
          <cell r="B1988" t="str">
            <v>NRO_063</v>
          </cell>
          <cell r="N1988">
            <v>0</v>
          </cell>
          <cell r="U1988">
            <v>0</v>
          </cell>
        </row>
        <row r="1989">
          <cell r="B1989" t="str">
            <v>LIT_038</v>
          </cell>
          <cell r="N1989">
            <v>0.49959621382689334</v>
          </cell>
          <cell r="U1989">
            <v>0</v>
          </cell>
        </row>
        <row r="1990">
          <cell r="B1990" t="str">
            <v>LIT_019</v>
          </cell>
          <cell r="N1990">
            <v>0</v>
          </cell>
          <cell r="U1990">
            <v>0</v>
          </cell>
        </row>
        <row r="1991">
          <cell r="B1991" t="str">
            <v>SUO_077</v>
          </cell>
          <cell r="N1991">
            <v>0</v>
          </cell>
          <cell r="U1991">
            <v>0</v>
          </cell>
        </row>
        <row r="1992">
          <cell r="B1992" t="str">
            <v>SUO_243</v>
          </cell>
          <cell r="N1992">
            <v>0</v>
          </cell>
          <cell r="U1992">
            <v>0</v>
          </cell>
        </row>
        <row r="1993">
          <cell r="B1993" t="str">
            <v>LIT_673</v>
          </cell>
          <cell r="N1993">
            <v>0</v>
          </cell>
          <cell r="U1993">
            <v>0</v>
          </cell>
        </row>
        <row r="1994">
          <cell r="B1994" t="str">
            <v>CTR_565</v>
          </cell>
          <cell r="N1994">
            <v>13.868556899607057</v>
          </cell>
          <cell r="U1994">
            <v>0</v>
          </cell>
        </row>
        <row r="1995">
          <cell r="B1995" t="str">
            <v>OST_291</v>
          </cell>
          <cell r="N1995">
            <v>0</v>
          </cell>
          <cell r="U1995">
            <v>0</v>
          </cell>
        </row>
        <row r="1996">
          <cell r="B1996" t="str">
            <v>OST_213</v>
          </cell>
          <cell r="N1996">
            <v>0</v>
          </cell>
          <cell r="U1996">
            <v>0</v>
          </cell>
        </row>
        <row r="1997">
          <cell r="B1997" t="str">
            <v>CTR_372</v>
          </cell>
          <cell r="N1997">
            <v>0</v>
          </cell>
          <cell r="U1997">
            <v>0</v>
          </cell>
        </row>
        <row r="1998">
          <cell r="B1998" t="str">
            <v>SUO_110</v>
          </cell>
          <cell r="N1998">
            <v>2.7311747181344228</v>
          </cell>
          <cell r="U1998">
            <v>0</v>
          </cell>
        </row>
        <row r="1999">
          <cell r="B1999" t="str">
            <v>SUO_108</v>
          </cell>
          <cell r="N1999">
            <v>2.740359783467881</v>
          </cell>
          <cell r="U1999">
            <v>0</v>
          </cell>
        </row>
        <row r="2000">
          <cell r="B2000" t="str">
            <v>SUO_027</v>
          </cell>
          <cell r="N2000">
            <v>3.299489488718243E-3</v>
          </cell>
          <cell r="U2000">
            <v>0</v>
          </cell>
        </row>
        <row r="2001">
          <cell r="B2001" t="str">
            <v>CTR_123</v>
          </cell>
          <cell r="N2001">
            <v>0</v>
          </cell>
          <cell r="U2001">
            <v>0</v>
          </cell>
        </row>
        <row r="2002">
          <cell r="B2002" t="str">
            <v>OST_229</v>
          </cell>
          <cell r="N2002">
            <v>0</v>
          </cell>
          <cell r="U2002">
            <v>0</v>
          </cell>
        </row>
        <row r="2003">
          <cell r="B2003" t="str">
            <v>SUO_180</v>
          </cell>
          <cell r="N2003">
            <v>0</v>
          </cell>
          <cell r="U2003">
            <v>0</v>
          </cell>
        </row>
        <row r="2004">
          <cell r="B2004" t="str">
            <v>LIT_100</v>
          </cell>
          <cell r="N2004">
            <v>0</v>
          </cell>
          <cell r="U2004">
            <v>0</v>
          </cell>
        </row>
        <row r="2005">
          <cell r="B2005" t="str">
            <v>ADM_106</v>
          </cell>
          <cell r="N2005">
            <v>0</v>
          </cell>
          <cell r="U2005">
            <v>0</v>
          </cell>
        </row>
        <row r="2006">
          <cell r="B2006" t="str">
            <v>ADM_171</v>
          </cell>
          <cell r="N2006">
            <v>0</v>
          </cell>
          <cell r="U2006">
            <v>0</v>
          </cell>
        </row>
        <row r="2007">
          <cell r="B2007" t="str">
            <v>EXN_054</v>
          </cell>
          <cell r="N2007">
            <v>7.3181250053505229</v>
          </cell>
          <cell r="U2007">
            <v>0.59551326501784929</v>
          </cell>
        </row>
        <row r="2008">
          <cell r="B2008" t="str">
            <v>EXN_204</v>
          </cell>
          <cell r="N2008">
            <v>1.0701046990437544E-3</v>
          </cell>
          <cell r="U2008">
            <v>2.675261747609386E-4</v>
          </cell>
        </row>
        <row r="2009">
          <cell r="B2009" t="str">
            <v>EXN_272</v>
          </cell>
          <cell r="N2009">
            <v>0</v>
          </cell>
          <cell r="U2009">
            <v>0</v>
          </cell>
        </row>
        <row r="2010">
          <cell r="B2010" t="str">
            <v>EST_102</v>
          </cell>
          <cell r="N2010">
            <v>0.38563006337873418</v>
          </cell>
          <cell r="U2010">
            <v>0</v>
          </cell>
        </row>
        <row r="2011">
          <cell r="B2011" t="str">
            <v>SUD_117</v>
          </cell>
          <cell r="N2011">
            <v>0</v>
          </cell>
          <cell r="U2011">
            <v>0</v>
          </cell>
        </row>
        <row r="2012">
          <cell r="B2012" t="str">
            <v>LIT_512</v>
          </cell>
          <cell r="N2012">
            <v>0</v>
          </cell>
          <cell r="U2012">
            <v>0</v>
          </cell>
        </row>
        <row r="2013">
          <cell r="B2013" t="str">
            <v>SUD_244</v>
          </cell>
          <cell r="N2013">
            <v>0</v>
          </cell>
          <cell r="U2013">
            <v>0</v>
          </cell>
        </row>
        <row r="2014">
          <cell r="B2014" t="str">
            <v>LIT_113</v>
          </cell>
          <cell r="N2014">
            <v>0</v>
          </cell>
          <cell r="U2014">
            <v>0</v>
          </cell>
        </row>
        <row r="2015">
          <cell r="B2015" t="str">
            <v>LIT_260</v>
          </cell>
          <cell r="N2015">
            <v>0</v>
          </cell>
          <cell r="U2015">
            <v>0.7668548624130721</v>
          </cell>
        </row>
        <row r="2016">
          <cell r="B2016" t="str">
            <v>OST_152</v>
          </cell>
          <cell r="N2016">
            <v>0</v>
          </cell>
          <cell r="U2016">
            <v>0</v>
          </cell>
        </row>
        <row r="2017">
          <cell r="B2017" t="str">
            <v>NRO_052</v>
          </cell>
          <cell r="N2017">
            <v>0</v>
          </cell>
          <cell r="U2017">
            <v>0</v>
          </cell>
        </row>
        <row r="2018">
          <cell r="B2018" t="str">
            <v>OST_211</v>
          </cell>
          <cell r="N2018">
            <v>0</v>
          </cell>
          <cell r="U2018">
            <v>0</v>
          </cell>
        </row>
        <row r="2019">
          <cell r="B2019" t="str">
            <v>OST_212</v>
          </cell>
          <cell r="N2019">
            <v>0</v>
          </cell>
          <cell r="U2019">
            <v>0</v>
          </cell>
        </row>
        <row r="2020">
          <cell r="B2020" t="str">
            <v>EXN_249</v>
          </cell>
          <cell r="N2020">
            <v>0</v>
          </cell>
          <cell r="U2020">
            <v>8.9175391586979538E-4</v>
          </cell>
        </row>
        <row r="2021">
          <cell r="B2021" t="str">
            <v>NRD_072</v>
          </cell>
          <cell r="N2021">
            <v>0</v>
          </cell>
          <cell r="U2021">
            <v>0</v>
          </cell>
        </row>
        <row r="2022">
          <cell r="B2022" t="str">
            <v>EXN_067</v>
          </cell>
          <cell r="N2022">
            <v>0</v>
          </cell>
          <cell r="U2022">
            <v>8.0257852428281603E-4</v>
          </cell>
        </row>
        <row r="2023">
          <cell r="B2023" t="str">
            <v>CTR_766</v>
          </cell>
          <cell r="N2023">
            <v>0</v>
          </cell>
          <cell r="U2023">
            <v>0</v>
          </cell>
        </row>
        <row r="2024">
          <cell r="B2024" t="str">
            <v>OST_083</v>
          </cell>
          <cell r="N2024">
            <v>0</v>
          </cell>
          <cell r="U2024">
            <v>0</v>
          </cell>
        </row>
        <row r="2025">
          <cell r="B2025" t="str">
            <v>SUO_070</v>
          </cell>
          <cell r="N2025">
            <v>0</v>
          </cell>
          <cell r="U2025">
            <v>0</v>
          </cell>
        </row>
        <row r="2026">
          <cell r="B2026" t="str">
            <v>SUD_206</v>
          </cell>
          <cell r="N2026">
            <v>0.36057369216501534</v>
          </cell>
          <cell r="U2026">
            <v>0</v>
          </cell>
        </row>
        <row r="2027">
          <cell r="B2027" t="str">
            <v>OST_310</v>
          </cell>
          <cell r="N2027">
            <v>0</v>
          </cell>
          <cell r="U2027">
            <v>0</v>
          </cell>
        </row>
        <row r="2028">
          <cell r="B2028" t="str">
            <v>CTR_623</v>
          </cell>
          <cell r="N2028">
            <v>0</v>
          </cell>
          <cell r="U2028">
            <v>0</v>
          </cell>
        </row>
        <row r="2029">
          <cell r="B2029" t="str">
            <v>CTR_104</v>
          </cell>
          <cell r="N2029">
            <v>0</v>
          </cell>
          <cell r="U2029">
            <v>3.8596892986676479</v>
          </cell>
        </row>
        <row r="2030">
          <cell r="B2030" t="str">
            <v>ADM_172</v>
          </cell>
          <cell r="N2030">
            <v>0</v>
          </cell>
          <cell r="U2030">
            <v>0.24842480588300758</v>
          </cell>
        </row>
        <row r="2031">
          <cell r="B2031" t="str">
            <v>OST_048</v>
          </cell>
          <cell r="N2031">
            <v>0</v>
          </cell>
          <cell r="U2031">
            <v>0</v>
          </cell>
        </row>
        <row r="2032">
          <cell r="B2032" t="str">
            <v>EXN_094</v>
          </cell>
          <cell r="N2032">
            <v>0.23105343960186392</v>
          </cell>
          <cell r="U2032">
            <v>0.19049647150810567</v>
          </cell>
        </row>
        <row r="2033">
          <cell r="B2033" t="str">
            <v>NRD_001</v>
          </cell>
          <cell r="N2033">
            <v>0</v>
          </cell>
          <cell r="U2033">
            <v>0</v>
          </cell>
        </row>
        <row r="2034">
          <cell r="B2034" t="str">
            <v>NRD_095</v>
          </cell>
          <cell r="N2034">
            <v>0.15775126771736681</v>
          </cell>
          <cell r="U2034">
            <v>5.0810354618429203</v>
          </cell>
        </row>
        <row r="2035">
          <cell r="B2035" t="str">
            <v>NRD_100</v>
          </cell>
          <cell r="N2035">
            <v>0</v>
          </cell>
          <cell r="U2035">
            <v>0</v>
          </cell>
        </row>
        <row r="2036">
          <cell r="B2036" t="str">
            <v>CTR_740</v>
          </cell>
          <cell r="N2036">
            <v>0</v>
          </cell>
          <cell r="U2036">
            <v>0</v>
          </cell>
        </row>
        <row r="2037">
          <cell r="B2037" t="str">
            <v>CTR_081</v>
          </cell>
          <cell r="N2037">
            <v>0</v>
          </cell>
          <cell r="U2037">
            <v>0</v>
          </cell>
        </row>
        <row r="2038">
          <cell r="B2038" t="str">
            <v>NRD_089</v>
          </cell>
          <cell r="N2038">
            <v>0</v>
          </cell>
          <cell r="U2038">
            <v>0</v>
          </cell>
        </row>
        <row r="2039">
          <cell r="B2039" t="str">
            <v>NRD_256</v>
          </cell>
          <cell r="N2039">
            <v>0</v>
          </cell>
          <cell r="U2039">
            <v>0</v>
          </cell>
        </row>
        <row r="2040">
          <cell r="B2040" t="str">
            <v>EXN_030</v>
          </cell>
          <cell r="N2040">
            <v>0</v>
          </cell>
          <cell r="U2040">
            <v>1.159280090630734E-3</v>
          </cell>
        </row>
        <row r="2041">
          <cell r="B2041" t="str">
            <v>NRD_006</v>
          </cell>
          <cell r="N2041">
            <v>0</v>
          </cell>
          <cell r="U2041">
            <v>0</v>
          </cell>
        </row>
        <row r="2042">
          <cell r="B2042" t="str">
            <v>NRD_141</v>
          </cell>
          <cell r="N2042">
            <v>1.7342116752703083</v>
          </cell>
          <cell r="U2042">
            <v>0.21921094759911308</v>
          </cell>
        </row>
        <row r="2043">
          <cell r="B2043" t="str">
            <v>NRD_047</v>
          </cell>
          <cell r="N2043">
            <v>0</v>
          </cell>
          <cell r="U2043">
            <v>0</v>
          </cell>
        </row>
        <row r="2044">
          <cell r="B2044" t="str">
            <v>EXN_141</v>
          </cell>
          <cell r="N2044">
            <v>5.3195796343380906</v>
          </cell>
          <cell r="U2044">
            <v>0</v>
          </cell>
        </row>
        <row r="2045">
          <cell r="B2045" t="str">
            <v>EXN_032</v>
          </cell>
          <cell r="N2045">
            <v>8.6926388211155921</v>
          </cell>
          <cell r="U2045">
            <v>27.735508642165538</v>
          </cell>
        </row>
        <row r="2046">
          <cell r="B2046" t="str">
            <v>NRD_022</v>
          </cell>
          <cell r="N2046">
            <v>0</v>
          </cell>
          <cell r="U2046">
            <v>0.26324575596476357</v>
          </cell>
        </row>
        <row r="2047">
          <cell r="B2047" t="str">
            <v>NRD_075</v>
          </cell>
          <cell r="N2047">
            <v>0</v>
          </cell>
          <cell r="U2047">
            <v>0</v>
          </cell>
        </row>
        <row r="2048">
          <cell r="B2048" t="str">
            <v>NRD_159</v>
          </cell>
          <cell r="N2048">
            <v>6.2078200397793601</v>
          </cell>
          <cell r="U2048">
            <v>0.27822722175137615</v>
          </cell>
        </row>
        <row r="2049">
          <cell r="B2049" t="str">
            <v>NRD_002</v>
          </cell>
          <cell r="N2049">
            <v>0</v>
          </cell>
          <cell r="U2049">
            <v>0</v>
          </cell>
        </row>
        <row r="2050">
          <cell r="B2050" t="str">
            <v>NRD_045</v>
          </cell>
          <cell r="N2050">
            <v>0</v>
          </cell>
          <cell r="U2050">
            <v>1.0555691102150768</v>
          </cell>
        </row>
        <row r="2051">
          <cell r="B2051" t="str">
            <v>EXN_053</v>
          </cell>
          <cell r="N2051">
            <v>0</v>
          </cell>
          <cell r="U2051">
            <v>0.18646574380837422</v>
          </cell>
        </row>
        <row r="2052">
          <cell r="B2052" t="str">
            <v>EXN_016</v>
          </cell>
          <cell r="N2052">
            <v>0.66831605470945943</v>
          </cell>
          <cell r="U2052">
            <v>0</v>
          </cell>
        </row>
        <row r="2053">
          <cell r="B2053" t="str">
            <v>EXN_087</v>
          </cell>
          <cell r="N2053">
            <v>0</v>
          </cell>
          <cell r="U2053">
            <v>0</v>
          </cell>
        </row>
        <row r="2054">
          <cell r="B2054" t="str">
            <v>EXN_355</v>
          </cell>
          <cell r="N2054">
            <v>0</v>
          </cell>
          <cell r="U2054">
            <v>0</v>
          </cell>
        </row>
        <row r="2055">
          <cell r="B2055" t="str">
            <v>EXN_003</v>
          </cell>
          <cell r="N2055">
            <v>0.77300796443257325</v>
          </cell>
          <cell r="U2055">
            <v>0</v>
          </cell>
        </row>
        <row r="2056">
          <cell r="B2056" t="str">
            <v>NRD_084</v>
          </cell>
          <cell r="N2056">
            <v>0</v>
          </cell>
          <cell r="U2056">
            <v>0</v>
          </cell>
        </row>
        <row r="2057">
          <cell r="B2057" t="str">
            <v>EXN_044</v>
          </cell>
          <cell r="N2057">
            <v>0</v>
          </cell>
          <cell r="U2057">
            <v>5.3505234952187721E-4</v>
          </cell>
        </row>
        <row r="2058">
          <cell r="B2058" t="str">
            <v>NRD_190</v>
          </cell>
          <cell r="N2058">
            <v>0</v>
          </cell>
          <cell r="U2058">
            <v>4.9581517722360621E-2</v>
          </cell>
        </row>
        <row r="2059">
          <cell r="B2059" t="str">
            <v>EXN_113</v>
          </cell>
          <cell r="N2059">
            <v>0</v>
          </cell>
          <cell r="U2059">
            <v>7.2232067185453424E-3</v>
          </cell>
        </row>
        <row r="2060">
          <cell r="B2060" t="str">
            <v>EXN_026</v>
          </cell>
          <cell r="N2060">
            <v>0</v>
          </cell>
          <cell r="U2060">
            <v>0</v>
          </cell>
        </row>
        <row r="2061">
          <cell r="B2061" t="str">
            <v>NRD_035</v>
          </cell>
          <cell r="N2061">
            <v>0</v>
          </cell>
          <cell r="U2061">
            <v>0</v>
          </cell>
        </row>
        <row r="2062">
          <cell r="B2062" t="str">
            <v>EXN_117</v>
          </cell>
          <cell r="N2062">
            <v>0</v>
          </cell>
          <cell r="U2062">
            <v>0</v>
          </cell>
        </row>
        <row r="2063">
          <cell r="B2063" t="str">
            <v>EXN_066</v>
          </cell>
          <cell r="N2063">
            <v>0</v>
          </cell>
          <cell r="U2063">
            <v>5.3505234952187721E-4</v>
          </cell>
        </row>
        <row r="2064">
          <cell r="B2064" t="str">
            <v>NRD_003</v>
          </cell>
          <cell r="N2064">
            <v>0</v>
          </cell>
          <cell r="U2064">
            <v>0</v>
          </cell>
        </row>
        <row r="2065">
          <cell r="B2065" t="str">
            <v>EXN_146</v>
          </cell>
          <cell r="N2065">
            <v>0</v>
          </cell>
          <cell r="U2065">
            <v>0</v>
          </cell>
        </row>
        <row r="2066">
          <cell r="B2066" t="str">
            <v>EXN_009</v>
          </cell>
          <cell r="N2066">
            <v>0</v>
          </cell>
          <cell r="U2066">
            <v>0</v>
          </cell>
        </row>
        <row r="2067">
          <cell r="B2067" t="str">
            <v>EXN_092</v>
          </cell>
          <cell r="N2067">
            <v>0</v>
          </cell>
          <cell r="U2067">
            <v>0</v>
          </cell>
        </row>
        <row r="2068">
          <cell r="B2068" t="str">
            <v>EXN_031</v>
          </cell>
          <cell r="N2068">
            <v>0</v>
          </cell>
          <cell r="U2068">
            <v>0</v>
          </cell>
        </row>
        <row r="2069">
          <cell r="B2069" t="str">
            <v>EXN_111</v>
          </cell>
          <cell r="N2069">
            <v>0</v>
          </cell>
          <cell r="U2069">
            <v>0.14357238045503706</v>
          </cell>
        </row>
        <row r="2070">
          <cell r="B2070" t="str">
            <v>EXN_170</v>
          </cell>
          <cell r="N2070">
            <v>0</v>
          </cell>
          <cell r="U2070">
            <v>0</v>
          </cell>
        </row>
        <row r="2071">
          <cell r="B2071" t="str">
            <v>EXN_086</v>
          </cell>
          <cell r="N2071">
            <v>0.96480639665784895</v>
          </cell>
          <cell r="U2071">
            <v>0</v>
          </cell>
        </row>
        <row r="2072">
          <cell r="B2072" t="str">
            <v>EXN_088</v>
          </cell>
          <cell r="N2072">
            <v>0</v>
          </cell>
          <cell r="U2072">
            <v>0.26217565126571984</v>
          </cell>
        </row>
        <row r="2073">
          <cell r="B2073" t="str">
            <v>EXN_147</v>
          </cell>
          <cell r="N2073">
            <v>0</v>
          </cell>
          <cell r="U2073">
            <v>0</v>
          </cell>
        </row>
        <row r="2074">
          <cell r="B2074" t="str">
            <v>CTR_540</v>
          </cell>
          <cell r="N2074">
            <v>0</v>
          </cell>
          <cell r="U2074">
            <v>0</v>
          </cell>
        </row>
        <row r="2075">
          <cell r="B2075" t="str">
            <v>NRD_032</v>
          </cell>
          <cell r="N2075">
            <v>0</v>
          </cell>
          <cell r="U2075">
            <v>0</v>
          </cell>
        </row>
        <row r="2076">
          <cell r="B2076" t="str">
            <v>NRD_132</v>
          </cell>
          <cell r="N2076">
            <v>0</v>
          </cell>
          <cell r="U2076">
            <v>0</v>
          </cell>
        </row>
        <row r="2077">
          <cell r="B2077" t="str">
            <v>LIT_259</v>
          </cell>
          <cell r="N2077">
            <v>0</v>
          </cell>
          <cell r="U2077">
            <v>0</v>
          </cell>
        </row>
        <row r="2078">
          <cell r="B2078" t="str">
            <v>CTR_417</v>
          </cell>
          <cell r="N2078">
            <v>13.868556899607057</v>
          </cell>
          <cell r="U2078">
            <v>0</v>
          </cell>
        </row>
        <row r="2079">
          <cell r="B2079" t="str">
            <v>CTR_850</v>
          </cell>
          <cell r="N2079">
            <v>0</v>
          </cell>
          <cell r="U2079">
            <v>0</v>
          </cell>
        </row>
        <row r="2080">
          <cell r="B2080" t="str">
            <v>ADM_136</v>
          </cell>
          <cell r="N2080">
            <v>0</v>
          </cell>
          <cell r="U2080">
            <v>0</v>
          </cell>
        </row>
        <row r="2081">
          <cell r="B2081" t="str">
            <v>ADM_115</v>
          </cell>
          <cell r="N2081">
            <v>0</v>
          </cell>
          <cell r="U2081">
            <v>0</v>
          </cell>
        </row>
        <row r="2082">
          <cell r="B2082" t="str">
            <v>ADM_072</v>
          </cell>
          <cell r="N2082">
            <v>0.66462419349775836</v>
          </cell>
          <cell r="U2082">
            <v>0</v>
          </cell>
        </row>
        <row r="2083">
          <cell r="B2083" t="str">
            <v>ADM_147</v>
          </cell>
          <cell r="N2083">
            <v>2.9292510979274211</v>
          </cell>
          <cell r="U2083">
            <v>0</v>
          </cell>
        </row>
        <row r="2084">
          <cell r="B2084" t="str">
            <v>ADM_035</v>
          </cell>
          <cell r="N2084">
            <v>0</v>
          </cell>
          <cell r="U2084">
            <v>0</v>
          </cell>
        </row>
        <row r="2085">
          <cell r="B2085" t="str">
            <v>ADM_131</v>
          </cell>
          <cell r="N2085">
            <v>0</v>
          </cell>
          <cell r="U2085">
            <v>9.9680252715925732E-2</v>
          </cell>
        </row>
        <row r="2086">
          <cell r="B2086" t="str">
            <v>ADM_167</v>
          </cell>
          <cell r="N2086">
            <v>0</v>
          </cell>
          <cell r="U2086">
            <v>0.40803092174538352</v>
          </cell>
        </row>
        <row r="2087">
          <cell r="B2087" t="str">
            <v>ADM_036</v>
          </cell>
          <cell r="N2087">
            <v>1.1318140700219443</v>
          </cell>
          <cell r="U2087">
            <v>0</v>
          </cell>
        </row>
        <row r="2088">
          <cell r="B2088" t="str">
            <v>ADM_101</v>
          </cell>
          <cell r="N2088">
            <v>2.3034717050049509</v>
          </cell>
          <cell r="U2088">
            <v>0</v>
          </cell>
        </row>
        <row r="2089">
          <cell r="B2089" t="str">
            <v>ADM_238</v>
          </cell>
          <cell r="N2089">
            <v>0</v>
          </cell>
          <cell r="U2089">
            <v>0</v>
          </cell>
        </row>
        <row r="2090">
          <cell r="B2090" t="str">
            <v>NRD_088</v>
          </cell>
          <cell r="N2090">
            <v>0.25044016973287331</v>
          </cell>
          <cell r="U2090">
            <v>0</v>
          </cell>
        </row>
        <row r="2091">
          <cell r="B2091" t="str">
            <v>ADM_087</v>
          </cell>
          <cell r="N2091">
            <v>0</v>
          </cell>
          <cell r="U2091">
            <v>0</v>
          </cell>
        </row>
        <row r="2092">
          <cell r="B2092" t="str">
            <v>ADM_005</v>
          </cell>
          <cell r="N2092">
            <v>0</v>
          </cell>
          <cell r="U2092">
            <v>0</v>
          </cell>
        </row>
        <row r="2093">
          <cell r="B2093" t="str">
            <v>ADM_085</v>
          </cell>
          <cell r="N2093">
            <v>0</v>
          </cell>
          <cell r="U2093">
            <v>0</v>
          </cell>
        </row>
        <row r="2094">
          <cell r="B2094" t="str">
            <v>ADM_120</v>
          </cell>
          <cell r="N2094">
            <v>0</v>
          </cell>
          <cell r="U2094">
            <v>0</v>
          </cell>
        </row>
        <row r="2095">
          <cell r="B2095" t="str">
            <v>LIT_834</v>
          </cell>
          <cell r="N2095">
            <v>0</v>
          </cell>
          <cell r="U2095">
            <v>0</v>
          </cell>
        </row>
        <row r="2096">
          <cell r="B2096" t="str">
            <v>CTR_393</v>
          </cell>
          <cell r="N2096">
            <v>0</v>
          </cell>
          <cell r="U2096">
            <v>0</v>
          </cell>
        </row>
        <row r="2097">
          <cell r="B2097" t="str">
            <v>CTR_632</v>
          </cell>
          <cell r="N2097">
            <v>0</v>
          </cell>
          <cell r="U2097">
            <v>0</v>
          </cell>
        </row>
        <row r="2098">
          <cell r="B2098" t="str">
            <v>OST_169</v>
          </cell>
          <cell r="N2098">
            <v>0</v>
          </cell>
          <cell r="U2098">
            <v>0</v>
          </cell>
        </row>
        <row r="2099">
          <cell r="B2099" t="str">
            <v>ADM_180</v>
          </cell>
          <cell r="N2099">
            <v>0</v>
          </cell>
          <cell r="U2099">
            <v>0.30551489157699191</v>
          </cell>
        </row>
        <row r="2100">
          <cell r="B2100" t="str">
            <v>ADM_018</v>
          </cell>
          <cell r="N2100">
            <v>2.1966752560403839</v>
          </cell>
          <cell r="U2100">
            <v>0</v>
          </cell>
        </row>
        <row r="2101">
          <cell r="B2101" t="str">
            <v>LIT_445</v>
          </cell>
          <cell r="N2101">
            <v>0</v>
          </cell>
          <cell r="U2101">
            <v>0</v>
          </cell>
        </row>
        <row r="2102">
          <cell r="B2102" t="str">
            <v>CTR_348</v>
          </cell>
          <cell r="N2102">
            <v>0</v>
          </cell>
          <cell r="U2102">
            <v>0</v>
          </cell>
        </row>
        <row r="2103">
          <cell r="B2103" t="str">
            <v>LIT_757</v>
          </cell>
          <cell r="N2103">
            <v>0</v>
          </cell>
          <cell r="U2103">
            <v>0</v>
          </cell>
        </row>
        <row r="2104">
          <cell r="B2104" t="str">
            <v>LIT_513</v>
          </cell>
          <cell r="N2104">
            <v>0</v>
          </cell>
          <cell r="U2104">
            <v>0</v>
          </cell>
        </row>
        <row r="2105">
          <cell r="B2105" t="str">
            <v>LIT_078</v>
          </cell>
          <cell r="N2105">
            <v>0</v>
          </cell>
          <cell r="U2105">
            <v>0</v>
          </cell>
        </row>
        <row r="2106">
          <cell r="B2106" t="str">
            <v>LIT_758</v>
          </cell>
          <cell r="N2106">
            <v>0</v>
          </cell>
          <cell r="U2106">
            <v>0</v>
          </cell>
        </row>
        <row r="2107">
          <cell r="B2107" t="str">
            <v>ADM_176</v>
          </cell>
          <cell r="N2107">
            <v>0</v>
          </cell>
          <cell r="U2107">
            <v>0</v>
          </cell>
        </row>
        <row r="2108">
          <cell r="B2108" t="str">
            <v>EST_003</v>
          </cell>
          <cell r="N2108">
            <v>0</v>
          </cell>
          <cell r="U2108">
            <v>0</v>
          </cell>
        </row>
        <row r="2109">
          <cell r="B2109" t="str">
            <v>LIT_639</v>
          </cell>
          <cell r="N2109">
            <v>0</v>
          </cell>
          <cell r="U2109">
            <v>0</v>
          </cell>
        </row>
        <row r="2110">
          <cell r="B2110" t="str">
            <v>LIT_409</v>
          </cell>
          <cell r="N2110">
            <v>0</v>
          </cell>
          <cell r="U2110">
            <v>0</v>
          </cell>
        </row>
        <row r="2111">
          <cell r="B2111" t="str">
            <v>LIT_839</v>
          </cell>
          <cell r="N2111">
            <v>0</v>
          </cell>
          <cell r="U2111">
            <v>0</v>
          </cell>
        </row>
        <row r="2112">
          <cell r="B2112" t="str">
            <v>SUO_190</v>
          </cell>
          <cell r="N2112">
            <v>0</v>
          </cell>
          <cell r="U2112">
            <v>0</v>
          </cell>
        </row>
        <row r="2113">
          <cell r="B2113" t="str">
            <v>SUO_196</v>
          </cell>
          <cell r="N2113">
            <v>0</v>
          </cell>
          <cell r="U2113">
            <v>0</v>
          </cell>
        </row>
        <row r="2114">
          <cell r="B2114" t="str">
            <v>CTR_127</v>
          </cell>
          <cell r="N2114">
            <v>0</v>
          </cell>
          <cell r="U2114">
            <v>0</v>
          </cell>
        </row>
        <row r="2115">
          <cell r="B2115" t="str">
            <v>OST_100</v>
          </cell>
          <cell r="N2115">
            <v>0</v>
          </cell>
          <cell r="U2115">
            <v>0</v>
          </cell>
        </row>
        <row r="2116">
          <cell r="B2116" t="str">
            <v>OST_223</v>
          </cell>
          <cell r="N2116">
            <v>0</v>
          </cell>
          <cell r="U2116">
            <v>0</v>
          </cell>
        </row>
        <row r="2117">
          <cell r="B2117" t="str">
            <v>OST_110</v>
          </cell>
          <cell r="N2117">
            <v>0</v>
          </cell>
          <cell r="U2117">
            <v>0</v>
          </cell>
        </row>
        <row r="2118">
          <cell r="B2118" t="str">
            <v>SUO_066</v>
          </cell>
          <cell r="N2118">
            <v>0</v>
          </cell>
          <cell r="U2118">
            <v>0</v>
          </cell>
        </row>
        <row r="2119">
          <cell r="B2119" t="str">
            <v>SUO_221</v>
          </cell>
          <cell r="N2119">
            <v>0</v>
          </cell>
          <cell r="U2119">
            <v>0</v>
          </cell>
        </row>
        <row r="2120">
          <cell r="B2120" t="str">
            <v>CTR_315</v>
          </cell>
          <cell r="N2120">
            <v>12.966672659252982</v>
          </cell>
          <cell r="U2120">
            <v>0</v>
          </cell>
        </row>
        <row r="2121">
          <cell r="B2121" t="str">
            <v>SUO_260</v>
          </cell>
          <cell r="N2121">
            <v>0</v>
          </cell>
          <cell r="U2121">
            <v>0</v>
          </cell>
        </row>
        <row r="2122">
          <cell r="B2122" t="str">
            <v>SUO_197</v>
          </cell>
          <cell r="N2122">
            <v>0</v>
          </cell>
          <cell r="U2122">
            <v>0</v>
          </cell>
        </row>
        <row r="2123">
          <cell r="B2123" t="str">
            <v>SUO_182</v>
          </cell>
          <cell r="N2123">
            <v>0</v>
          </cell>
          <cell r="U2123">
            <v>0</v>
          </cell>
        </row>
        <row r="2124">
          <cell r="B2124" t="str">
            <v>SUO_199</v>
          </cell>
          <cell r="N2124">
            <v>0</v>
          </cell>
          <cell r="U2124">
            <v>0</v>
          </cell>
        </row>
        <row r="2125">
          <cell r="B2125" t="str">
            <v>SUO_062</v>
          </cell>
          <cell r="N2125">
            <v>0</v>
          </cell>
          <cell r="U2125">
            <v>0</v>
          </cell>
        </row>
        <row r="2126">
          <cell r="B2126" t="str">
            <v>SUO_183</v>
          </cell>
          <cell r="N2126">
            <v>0</v>
          </cell>
          <cell r="U2126">
            <v>0</v>
          </cell>
        </row>
        <row r="2127">
          <cell r="B2127" t="str">
            <v>OST_063</v>
          </cell>
          <cell r="N2127">
            <v>0</v>
          </cell>
          <cell r="U2127">
            <v>6.1638030664920258</v>
          </cell>
        </row>
        <row r="2128">
          <cell r="B2128" t="str">
            <v>CTR_374</v>
          </cell>
          <cell r="N2128">
            <v>0</v>
          </cell>
          <cell r="U2128">
            <v>0</v>
          </cell>
        </row>
        <row r="2129">
          <cell r="B2129" t="str">
            <v>OST_024</v>
          </cell>
          <cell r="N2129">
            <v>0</v>
          </cell>
          <cell r="U2129">
            <v>0</v>
          </cell>
        </row>
        <row r="2130">
          <cell r="B2130" t="str">
            <v>CTR_631</v>
          </cell>
          <cell r="N2130">
            <v>5.9308412735102012</v>
          </cell>
          <cell r="U2130">
            <v>0</v>
          </cell>
        </row>
        <row r="2131">
          <cell r="B2131" t="str">
            <v>NRO_026</v>
          </cell>
          <cell r="N2131">
            <v>0</v>
          </cell>
          <cell r="U2131">
            <v>0</v>
          </cell>
        </row>
        <row r="2132">
          <cell r="B2132" t="str">
            <v>CTR_471</v>
          </cell>
          <cell r="N2132">
            <v>0</v>
          </cell>
          <cell r="U2132">
            <v>0</v>
          </cell>
        </row>
        <row r="2133">
          <cell r="B2133" t="str">
            <v>CTR_702_indoor_0F</v>
          </cell>
          <cell r="N2133">
            <v>0</v>
          </cell>
          <cell r="U2133">
            <v>0</v>
          </cell>
        </row>
        <row r="2134">
          <cell r="B2134" t="str">
            <v>LIT_058</v>
          </cell>
          <cell r="N2134">
            <v>0</v>
          </cell>
          <cell r="U2134">
            <v>0</v>
          </cell>
        </row>
        <row r="2135">
          <cell r="B2135" t="str">
            <v>LIT_235</v>
          </cell>
          <cell r="N2135">
            <v>0</v>
          </cell>
          <cell r="U2135">
            <v>0</v>
          </cell>
        </row>
        <row r="2136">
          <cell r="B2136" t="str">
            <v>LIT_093</v>
          </cell>
          <cell r="N2136">
            <v>0</v>
          </cell>
          <cell r="U2136">
            <v>0</v>
          </cell>
        </row>
        <row r="2137">
          <cell r="B2137" t="str">
            <v>LIT_255</v>
          </cell>
          <cell r="N2137">
            <v>0</v>
          </cell>
          <cell r="U2137">
            <v>0</v>
          </cell>
        </row>
        <row r="2138">
          <cell r="B2138" t="str">
            <v>LIT_223</v>
          </cell>
          <cell r="N2138">
            <v>0</v>
          </cell>
          <cell r="U2138">
            <v>0</v>
          </cell>
        </row>
        <row r="2139">
          <cell r="B2139" t="str">
            <v>LIT_403</v>
          </cell>
          <cell r="N2139">
            <v>0</v>
          </cell>
          <cell r="U2139">
            <v>0</v>
          </cell>
        </row>
        <row r="2140">
          <cell r="B2140" t="str">
            <v>LIT_342</v>
          </cell>
          <cell r="N2140">
            <v>1.0112489405963503E-2</v>
          </cell>
          <cell r="U2140">
            <v>0</v>
          </cell>
        </row>
        <row r="2141">
          <cell r="B2141" t="str">
            <v>LIT_179</v>
          </cell>
          <cell r="N2141">
            <v>0</v>
          </cell>
          <cell r="U2141">
            <v>0</v>
          </cell>
        </row>
        <row r="2142">
          <cell r="B2142" t="str">
            <v>LIT_369</v>
          </cell>
          <cell r="N2142">
            <v>0</v>
          </cell>
          <cell r="U2142">
            <v>0</v>
          </cell>
        </row>
        <row r="2143">
          <cell r="B2143" t="str">
            <v>LIT_059</v>
          </cell>
          <cell r="N2143">
            <v>0</v>
          </cell>
          <cell r="U2143">
            <v>0</v>
          </cell>
        </row>
        <row r="2144">
          <cell r="B2144" t="str">
            <v>LIT_253</v>
          </cell>
          <cell r="N2144">
            <v>0</v>
          </cell>
          <cell r="U2144">
            <v>0</v>
          </cell>
        </row>
        <row r="2145">
          <cell r="B2145" t="str">
            <v>LIT_443</v>
          </cell>
          <cell r="N2145">
            <v>0</v>
          </cell>
          <cell r="U2145">
            <v>0</v>
          </cell>
        </row>
        <row r="2146">
          <cell r="B2146" t="str">
            <v>LIT_128</v>
          </cell>
          <cell r="N2146">
            <v>0</v>
          </cell>
          <cell r="U2146">
            <v>0</v>
          </cell>
        </row>
        <row r="2147">
          <cell r="B2147" t="str">
            <v>LIT_003</v>
          </cell>
          <cell r="N2147">
            <v>0</v>
          </cell>
          <cell r="U2147">
            <v>0</v>
          </cell>
        </row>
        <row r="2148">
          <cell r="B2148" t="str">
            <v>LIT_278</v>
          </cell>
          <cell r="N2148">
            <v>0</v>
          </cell>
          <cell r="U2148">
            <v>0</v>
          </cell>
        </row>
        <row r="2149">
          <cell r="B2149" t="str">
            <v>LIT_447</v>
          </cell>
          <cell r="N2149">
            <v>0</v>
          </cell>
          <cell r="U2149">
            <v>0</v>
          </cell>
        </row>
        <row r="2150">
          <cell r="B2150" t="str">
            <v>LIT_263</v>
          </cell>
          <cell r="N2150">
            <v>0</v>
          </cell>
          <cell r="U2150">
            <v>0</v>
          </cell>
        </row>
        <row r="2151">
          <cell r="B2151" t="str">
            <v>OST_238</v>
          </cell>
          <cell r="N2151">
            <v>0</v>
          </cell>
          <cell r="U2151">
            <v>2.6342410674793756E-2</v>
          </cell>
        </row>
        <row r="2152">
          <cell r="B2152" t="str">
            <v>LIT_016</v>
          </cell>
          <cell r="N2152">
            <v>0</v>
          </cell>
          <cell r="U2152">
            <v>0</v>
          </cell>
        </row>
        <row r="2153">
          <cell r="B2153" t="str">
            <v>LIT_015</v>
          </cell>
          <cell r="N2153">
            <v>0</v>
          </cell>
          <cell r="U2153">
            <v>0</v>
          </cell>
        </row>
        <row r="2154">
          <cell r="B2154" t="str">
            <v>CTR_021</v>
          </cell>
          <cell r="N2154">
            <v>0</v>
          </cell>
          <cell r="U2154">
            <v>0</v>
          </cell>
        </row>
        <row r="2155">
          <cell r="B2155" t="str">
            <v>NRO_002</v>
          </cell>
          <cell r="N2155">
            <v>1.5409507666230065</v>
          </cell>
          <cell r="U2155">
            <v>0</v>
          </cell>
        </row>
        <row r="2156">
          <cell r="B2156" t="str">
            <v>CTR_016</v>
          </cell>
          <cell r="N2156">
            <v>0</v>
          </cell>
          <cell r="U2156">
            <v>0</v>
          </cell>
        </row>
        <row r="2157">
          <cell r="B2157" t="str">
            <v>CTR_017</v>
          </cell>
          <cell r="N2157">
            <v>0</v>
          </cell>
          <cell r="U2157">
            <v>0.1225091529621925</v>
          </cell>
        </row>
        <row r="2158">
          <cell r="B2158" t="str">
            <v>LIT_037</v>
          </cell>
          <cell r="N2158">
            <v>0</v>
          </cell>
          <cell r="U2158">
            <v>0</v>
          </cell>
        </row>
        <row r="2159">
          <cell r="B2159" t="str">
            <v>SUO_007</v>
          </cell>
          <cell r="N2159">
            <v>0</v>
          </cell>
          <cell r="U2159">
            <v>0</v>
          </cell>
        </row>
        <row r="2160">
          <cell r="B2160" t="str">
            <v>CTR_035</v>
          </cell>
          <cell r="N2160">
            <v>0</v>
          </cell>
          <cell r="U2160">
            <v>0</v>
          </cell>
        </row>
        <row r="2161">
          <cell r="B2161" t="str">
            <v>CTR_036</v>
          </cell>
          <cell r="N2161">
            <v>0</v>
          </cell>
          <cell r="U2161">
            <v>3.8131397442592439E-2</v>
          </cell>
        </row>
        <row r="2162">
          <cell r="B2162" t="str">
            <v>CTR_038</v>
          </cell>
          <cell r="N2162">
            <v>0</v>
          </cell>
          <cell r="U2162">
            <v>27.834725182845226</v>
          </cell>
        </row>
        <row r="2163">
          <cell r="B2163" t="str">
            <v>LIT_049</v>
          </cell>
          <cell r="N2163">
            <v>0</v>
          </cell>
          <cell r="U2163">
            <v>0</v>
          </cell>
        </row>
        <row r="2164">
          <cell r="B2164" t="str">
            <v>CTR_047</v>
          </cell>
          <cell r="N2164">
            <v>0</v>
          </cell>
          <cell r="U2164">
            <v>0</v>
          </cell>
        </row>
        <row r="2165">
          <cell r="B2165" t="str">
            <v>CTR_539</v>
          </cell>
          <cell r="N2165">
            <v>0</v>
          </cell>
          <cell r="U2165">
            <v>0.73485873191166351</v>
          </cell>
        </row>
        <row r="2166">
          <cell r="B2166" t="str">
            <v>EXN_005</v>
          </cell>
          <cell r="N2166">
            <v>0</v>
          </cell>
          <cell r="U2166">
            <v>0</v>
          </cell>
        </row>
        <row r="2167">
          <cell r="B2167" t="str">
            <v>CTR_062</v>
          </cell>
          <cell r="N2167">
            <v>0</v>
          </cell>
          <cell r="U2167">
            <v>0</v>
          </cell>
        </row>
        <row r="2168">
          <cell r="B2168" t="str">
            <v>CTR_064</v>
          </cell>
          <cell r="N2168">
            <v>0</v>
          </cell>
          <cell r="U2168">
            <v>0</v>
          </cell>
        </row>
        <row r="2169">
          <cell r="B2169" t="str">
            <v>NRO_008</v>
          </cell>
          <cell r="N2169">
            <v>0</v>
          </cell>
          <cell r="U2169">
            <v>0</v>
          </cell>
        </row>
        <row r="2170">
          <cell r="B2170" t="str">
            <v>LIT_076</v>
          </cell>
          <cell r="N2170">
            <v>0</v>
          </cell>
          <cell r="U2170">
            <v>0</v>
          </cell>
        </row>
        <row r="2171">
          <cell r="B2171" t="str">
            <v>SUO_011</v>
          </cell>
          <cell r="N2171">
            <v>0</v>
          </cell>
          <cell r="U2171">
            <v>0</v>
          </cell>
        </row>
        <row r="2172">
          <cell r="B2172" t="str">
            <v>CTR_070</v>
          </cell>
          <cell r="N2172">
            <v>0</v>
          </cell>
          <cell r="U2172">
            <v>0</v>
          </cell>
        </row>
        <row r="2173">
          <cell r="B2173" t="str">
            <v>CTR_071</v>
          </cell>
          <cell r="N2173">
            <v>0</v>
          </cell>
          <cell r="U2173">
            <v>0</v>
          </cell>
        </row>
        <row r="2174">
          <cell r="B2174" t="str">
            <v>CTR_570</v>
          </cell>
          <cell r="N2174">
            <v>0</v>
          </cell>
          <cell r="U2174">
            <v>0</v>
          </cell>
        </row>
        <row r="2175">
          <cell r="B2175" t="str">
            <v>SUO_012</v>
          </cell>
          <cell r="N2175">
            <v>0</v>
          </cell>
          <cell r="U2175">
            <v>0</v>
          </cell>
        </row>
        <row r="2176">
          <cell r="B2176" t="str">
            <v>LIT_080</v>
          </cell>
          <cell r="N2176">
            <v>0</v>
          </cell>
          <cell r="U2176">
            <v>0</v>
          </cell>
        </row>
        <row r="2177">
          <cell r="B2177" t="str">
            <v>LIT_089</v>
          </cell>
          <cell r="N2177">
            <v>0</v>
          </cell>
          <cell r="U2177">
            <v>0</v>
          </cell>
        </row>
        <row r="2178">
          <cell r="B2178" t="str">
            <v>LIT_096</v>
          </cell>
          <cell r="N2178">
            <v>0</v>
          </cell>
          <cell r="U2178">
            <v>0</v>
          </cell>
        </row>
        <row r="2179">
          <cell r="B2179" t="str">
            <v>CTR_006</v>
          </cell>
          <cell r="N2179">
            <v>0</v>
          </cell>
          <cell r="U2179">
            <v>0</v>
          </cell>
        </row>
        <row r="2180">
          <cell r="B2180" t="str">
            <v>CTR_012</v>
          </cell>
          <cell r="N2180">
            <v>0</v>
          </cell>
          <cell r="U2180">
            <v>0</v>
          </cell>
        </row>
        <row r="2181">
          <cell r="B2181" t="str">
            <v>LIT_010</v>
          </cell>
          <cell r="N2181">
            <v>0</v>
          </cell>
          <cell r="U2181">
            <v>0</v>
          </cell>
        </row>
        <row r="2182">
          <cell r="B2182" t="str">
            <v>LIT_018</v>
          </cell>
          <cell r="N2182">
            <v>0</v>
          </cell>
          <cell r="U2182">
            <v>0</v>
          </cell>
        </row>
        <row r="2183">
          <cell r="B2183" t="str">
            <v>CTR_029</v>
          </cell>
          <cell r="N2183">
            <v>7.4907328933063067E-2</v>
          </cell>
          <cell r="U2183">
            <v>0</v>
          </cell>
        </row>
        <row r="2184">
          <cell r="B2184" t="str">
            <v>LIT_099</v>
          </cell>
          <cell r="N2184">
            <v>0</v>
          </cell>
          <cell r="U2184">
            <v>14.530844697845234</v>
          </cell>
        </row>
        <row r="2185">
          <cell r="B2185" t="str">
            <v>LIT_112</v>
          </cell>
          <cell r="N2185">
            <v>0</v>
          </cell>
          <cell r="U2185">
            <v>0</v>
          </cell>
        </row>
        <row r="2186">
          <cell r="B2186" t="str">
            <v>CTR_132</v>
          </cell>
          <cell r="N2186">
            <v>0</v>
          </cell>
          <cell r="U2186">
            <v>0</v>
          </cell>
        </row>
        <row r="2187">
          <cell r="B2187" t="str">
            <v>LIT_005</v>
          </cell>
          <cell r="N2187">
            <v>0</v>
          </cell>
          <cell r="U2187">
            <v>0</v>
          </cell>
        </row>
        <row r="2188">
          <cell r="B2188" t="str">
            <v>LIT_079</v>
          </cell>
          <cell r="N2188">
            <v>0</v>
          </cell>
          <cell r="U2188">
            <v>0</v>
          </cell>
        </row>
        <row r="2189">
          <cell r="B2189" t="str">
            <v>LIT_126</v>
          </cell>
          <cell r="N2189">
            <v>0</v>
          </cell>
          <cell r="U2189">
            <v>21.826586679907432</v>
          </cell>
        </row>
        <row r="2190">
          <cell r="B2190" t="str">
            <v>OST_002</v>
          </cell>
          <cell r="N2190">
            <v>0</v>
          </cell>
          <cell r="U2190">
            <v>2.0278484046879149E-2</v>
          </cell>
        </row>
        <row r="2191">
          <cell r="B2191" t="str">
            <v>LIT_046</v>
          </cell>
          <cell r="N2191">
            <v>0</v>
          </cell>
          <cell r="U2191">
            <v>0</v>
          </cell>
        </row>
        <row r="2192">
          <cell r="B2192" t="str">
            <v>EST_032</v>
          </cell>
          <cell r="N2192">
            <v>0</v>
          </cell>
          <cell r="U2192">
            <v>0</v>
          </cell>
        </row>
        <row r="2193">
          <cell r="B2193" t="str">
            <v>CTR_105</v>
          </cell>
          <cell r="N2193">
            <v>0</v>
          </cell>
          <cell r="U2193">
            <v>0</v>
          </cell>
        </row>
        <row r="2194">
          <cell r="B2194" t="str">
            <v>LIT_053</v>
          </cell>
          <cell r="N2194">
            <v>0</v>
          </cell>
          <cell r="U2194">
            <v>0</v>
          </cell>
        </row>
        <row r="2195">
          <cell r="B2195" t="str">
            <v>LIT_090</v>
          </cell>
          <cell r="N2195">
            <v>0</v>
          </cell>
          <cell r="U2195">
            <v>0</v>
          </cell>
        </row>
        <row r="2196">
          <cell r="B2196" t="str">
            <v>OST_028</v>
          </cell>
          <cell r="N2196">
            <v>0</v>
          </cell>
          <cell r="U2196">
            <v>0</v>
          </cell>
        </row>
        <row r="2197">
          <cell r="B2197" t="str">
            <v>SUO_023</v>
          </cell>
          <cell r="N2197">
            <v>0</v>
          </cell>
          <cell r="U2197">
            <v>0</v>
          </cell>
        </row>
        <row r="2198">
          <cell r="B2198" t="str">
            <v>LIT_700</v>
          </cell>
          <cell r="N2198">
            <v>0</v>
          </cell>
          <cell r="U2198">
            <v>0</v>
          </cell>
        </row>
        <row r="2199">
          <cell r="B2199" t="str">
            <v>LIT_222</v>
          </cell>
          <cell r="N2199">
            <v>0</v>
          </cell>
          <cell r="U2199">
            <v>0</v>
          </cell>
        </row>
        <row r="2200">
          <cell r="B2200" t="str">
            <v>CTR_215</v>
          </cell>
          <cell r="N2200">
            <v>0</v>
          </cell>
          <cell r="U2200">
            <v>0</v>
          </cell>
        </row>
        <row r="2201">
          <cell r="B2201" t="str">
            <v>SUD_002</v>
          </cell>
          <cell r="N2201">
            <v>0</v>
          </cell>
          <cell r="U2201">
            <v>1.1878162159385646E-2</v>
          </cell>
        </row>
        <row r="2202">
          <cell r="B2202" t="str">
            <v>SUO_002</v>
          </cell>
          <cell r="N2202">
            <v>0</v>
          </cell>
          <cell r="U2202">
            <v>0</v>
          </cell>
        </row>
        <row r="2203">
          <cell r="B2203" t="str">
            <v>OST_074</v>
          </cell>
          <cell r="N2203">
            <v>0</v>
          </cell>
          <cell r="U2203">
            <v>0</v>
          </cell>
        </row>
        <row r="2204">
          <cell r="B2204" t="str">
            <v>SUD_217</v>
          </cell>
          <cell r="N2204">
            <v>0</v>
          </cell>
          <cell r="U2204">
            <v>5.4218638084884618E-3</v>
          </cell>
        </row>
        <row r="2205">
          <cell r="B2205" t="str">
            <v>SUO_038</v>
          </cell>
          <cell r="N2205">
            <v>0</v>
          </cell>
          <cell r="U2205">
            <v>0</v>
          </cell>
        </row>
        <row r="2206">
          <cell r="B2206" t="str">
            <v>CTR_080</v>
          </cell>
          <cell r="N2206">
            <v>0</v>
          </cell>
          <cell r="U2206">
            <v>1.1410348055120376</v>
          </cell>
        </row>
        <row r="2207">
          <cell r="B2207" t="str">
            <v>OST_045</v>
          </cell>
          <cell r="N2207">
            <v>0</v>
          </cell>
          <cell r="U2207">
            <v>2.6895298102633029E-2</v>
          </cell>
        </row>
        <row r="2208">
          <cell r="B2208" t="str">
            <v>CTR_078</v>
          </cell>
          <cell r="N2208">
            <v>0</v>
          </cell>
          <cell r="U2208">
            <v>0</v>
          </cell>
        </row>
        <row r="2209">
          <cell r="B2209" t="str">
            <v>CTR_207</v>
          </cell>
          <cell r="N2209">
            <v>0</v>
          </cell>
          <cell r="U2209">
            <v>0</v>
          </cell>
        </row>
        <row r="2210">
          <cell r="B2210" t="str">
            <v>LIT_224</v>
          </cell>
          <cell r="N2210">
            <v>0</v>
          </cell>
          <cell r="U2210">
            <v>0</v>
          </cell>
        </row>
        <row r="2211">
          <cell r="B2211" t="str">
            <v>SUO_032</v>
          </cell>
          <cell r="N2211">
            <v>0</v>
          </cell>
          <cell r="U2211">
            <v>0</v>
          </cell>
        </row>
        <row r="2212">
          <cell r="B2212" t="str">
            <v>CTR_213</v>
          </cell>
          <cell r="N2212">
            <v>0</v>
          </cell>
          <cell r="U2212">
            <v>4.2875528275019559E-2</v>
          </cell>
        </row>
        <row r="2213">
          <cell r="B2213" t="str">
            <v>SUO_034</v>
          </cell>
          <cell r="N2213">
            <v>0</v>
          </cell>
          <cell r="U2213">
            <v>0</v>
          </cell>
        </row>
        <row r="2214">
          <cell r="B2214" t="str">
            <v>EXN_024</v>
          </cell>
          <cell r="N2214">
            <v>0</v>
          </cell>
          <cell r="U2214">
            <v>0</v>
          </cell>
        </row>
        <row r="2215">
          <cell r="B2215" t="str">
            <v>CTR_240</v>
          </cell>
          <cell r="N2215">
            <v>0</v>
          </cell>
          <cell r="U2215">
            <v>0</v>
          </cell>
        </row>
        <row r="2216">
          <cell r="B2216" t="str">
            <v>LIT_244</v>
          </cell>
          <cell r="N2216">
            <v>1.7594839812460599</v>
          </cell>
          <cell r="U2216">
            <v>0</v>
          </cell>
        </row>
        <row r="2217">
          <cell r="B2217" t="str">
            <v>LIT_246</v>
          </cell>
          <cell r="N2217">
            <v>0</v>
          </cell>
          <cell r="U2217">
            <v>0</v>
          </cell>
        </row>
        <row r="2218">
          <cell r="B2218" t="str">
            <v>OST_065</v>
          </cell>
          <cell r="N2218">
            <v>0</v>
          </cell>
          <cell r="U2218">
            <v>2.1134567806114151E-2</v>
          </cell>
        </row>
        <row r="2219">
          <cell r="B2219" t="str">
            <v>CTR_249</v>
          </cell>
          <cell r="N2219">
            <v>0</v>
          </cell>
          <cell r="U2219">
            <v>0</v>
          </cell>
        </row>
        <row r="2220">
          <cell r="B2220" t="str">
            <v>CTR_248</v>
          </cell>
          <cell r="N2220">
            <v>0</v>
          </cell>
          <cell r="U2220">
            <v>0.44277365430767152</v>
          </cell>
        </row>
        <row r="2221">
          <cell r="B2221" t="str">
            <v>LIT_242</v>
          </cell>
          <cell r="N2221">
            <v>0</v>
          </cell>
          <cell r="U2221">
            <v>0</v>
          </cell>
        </row>
        <row r="2222">
          <cell r="B2222" t="str">
            <v>LIT_243</v>
          </cell>
          <cell r="N2222">
            <v>0</v>
          </cell>
          <cell r="U2222">
            <v>0</v>
          </cell>
        </row>
        <row r="2223">
          <cell r="B2223" t="str">
            <v>OST_066</v>
          </cell>
          <cell r="N2223">
            <v>0</v>
          </cell>
          <cell r="U2223">
            <v>0</v>
          </cell>
        </row>
        <row r="2224">
          <cell r="B2224" t="str">
            <v>CTR_246</v>
          </cell>
          <cell r="N2224">
            <v>0</v>
          </cell>
          <cell r="U2224">
            <v>0</v>
          </cell>
        </row>
        <row r="2225">
          <cell r="B2225" t="str">
            <v>EST_060</v>
          </cell>
          <cell r="N2225">
            <v>0</v>
          </cell>
          <cell r="U2225">
            <v>0</v>
          </cell>
        </row>
        <row r="2226">
          <cell r="B2226" t="str">
            <v>LIT_267</v>
          </cell>
          <cell r="N2226">
            <v>0</v>
          </cell>
          <cell r="U2226">
            <v>0</v>
          </cell>
        </row>
        <row r="2227">
          <cell r="B2227" t="str">
            <v>LIT_268</v>
          </cell>
          <cell r="N2227">
            <v>0</v>
          </cell>
          <cell r="U2227">
            <v>0</v>
          </cell>
        </row>
        <row r="2228">
          <cell r="B2228" t="str">
            <v>LIT_297</v>
          </cell>
          <cell r="N2228">
            <v>0</v>
          </cell>
          <cell r="U2228">
            <v>0</v>
          </cell>
        </row>
        <row r="2229">
          <cell r="B2229" t="str">
            <v>LIT_294</v>
          </cell>
          <cell r="N2229">
            <v>0</v>
          </cell>
          <cell r="U2229">
            <v>0</v>
          </cell>
        </row>
        <row r="2230">
          <cell r="B2230" t="str">
            <v>LIT_303</v>
          </cell>
          <cell r="N2230">
            <v>7.731506450591169E-2</v>
          </cell>
          <cell r="U2230">
            <v>0</v>
          </cell>
        </row>
        <row r="2231">
          <cell r="B2231" t="str">
            <v>NRO_229</v>
          </cell>
          <cell r="N2231">
            <v>2.3027761369505724</v>
          </cell>
          <cell r="U2231">
            <v>0</v>
          </cell>
        </row>
        <row r="2232">
          <cell r="B2232" t="str">
            <v>LIT_300</v>
          </cell>
          <cell r="N2232">
            <v>0</v>
          </cell>
          <cell r="U2232">
            <v>0</v>
          </cell>
        </row>
        <row r="2233">
          <cell r="B2233" t="str">
            <v>LIT_000</v>
          </cell>
          <cell r="N2233">
            <v>0</v>
          </cell>
          <cell r="U2233">
            <v>0</v>
          </cell>
        </row>
        <row r="2234">
          <cell r="B2234" t="str">
            <v>LIT_323</v>
          </cell>
          <cell r="N2234">
            <v>0</v>
          </cell>
          <cell r="U2234">
            <v>0</v>
          </cell>
        </row>
        <row r="2235">
          <cell r="B2235" t="str">
            <v>CTR_256</v>
          </cell>
          <cell r="N2235">
            <v>0</v>
          </cell>
          <cell r="U2235">
            <v>0</v>
          </cell>
        </row>
        <row r="2236">
          <cell r="B2236" t="str">
            <v>LIT_280</v>
          </cell>
          <cell r="N2236">
            <v>0</v>
          </cell>
          <cell r="U2236">
            <v>0</v>
          </cell>
        </row>
        <row r="2237">
          <cell r="B2237" t="str">
            <v>LIT_299</v>
          </cell>
          <cell r="N2237">
            <v>0</v>
          </cell>
          <cell r="U2237">
            <v>0</v>
          </cell>
        </row>
        <row r="2238">
          <cell r="B2238" t="str">
            <v>LIT_186</v>
          </cell>
          <cell r="N2238">
            <v>0</v>
          </cell>
          <cell r="U2238">
            <v>0</v>
          </cell>
        </row>
        <row r="2239">
          <cell r="B2239" t="str">
            <v>LIT_321</v>
          </cell>
          <cell r="N2239">
            <v>0</v>
          </cell>
          <cell r="U2239">
            <v>1.1816274437624303</v>
          </cell>
        </row>
        <row r="2240">
          <cell r="B2240" t="str">
            <v>CTR_263</v>
          </cell>
          <cell r="N2240">
            <v>0</v>
          </cell>
          <cell r="U2240">
            <v>0</v>
          </cell>
        </row>
        <row r="2241">
          <cell r="B2241" t="str">
            <v>SUO_040</v>
          </cell>
          <cell r="N2241">
            <v>0</v>
          </cell>
          <cell r="U2241">
            <v>0</v>
          </cell>
        </row>
        <row r="2242">
          <cell r="B2242" t="str">
            <v>SUO_043</v>
          </cell>
          <cell r="N2242">
            <v>0</v>
          </cell>
          <cell r="U2242">
            <v>0</v>
          </cell>
        </row>
        <row r="2243">
          <cell r="B2243" t="str">
            <v>SUO_047</v>
          </cell>
          <cell r="N2243">
            <v>0</v>
          </cell>
          <cell r="U2243">
            <v>0</v>
          </cell>
        </row>
        <row r="2244">
          <cell r="B2244" t="str">
            <v>OST_082</v>
          </cell>
          <cell r="N2244">
            <v>0</v>
          </cell>
          <cell r="U2244">
            <v>0</v>
          </cell>
        </row>
        <row r="2245">
          <cell r="B2245" t="str">
            <v>SUO_046</v>
          </cell>
          <cell r="N2245">
            <v>0</v>
          </cell>
          <cell r="U2245">
            <v>0</v>
          </cell>
        </row>
        <row r="2246">
          <cell r="B2246" t="str">
            <v>SUD_240</v>
          </cell>
          <cell r="N2246">
            <v>0</v>
          </cell>
          <cell r="U2246">
            <v>1.4696104533534354E-2</v>
          </cell>
        </row>
        <row r="2247">
          <cell r="B2247" t="str">
            <v>SUO_049</v>
          </cell>
          <cell r="N2247">
            <v>0</v>
          </cell>
          <cell r="U2247">
            <v>0</v>
          </cell>
        </row>
        <row r="2248">
          <cell r="B2248" t="str">
            <v>CTR_326</v>
          </cell>
          <cell r="N2248">
            <v>0</v>
          </cell>
          <cell r="U2248">
            <v>0</v>
          </cell>
        </row>
        <row r="2249">
          <cell r="B2249" t="str">
            <v>LIT_288</v>
          </cell>
          <cell r="N2249">
            <v>8.5554870688548931E-2</v>
          </cell>
          <cell r="U2249">
            <v>0</v>
          </cell>
        </row>
        <row r="2250">
          <cell r="B2250" t="str">
            <v>CTR_351</v>
          </cell>
          <cell r="N2250">
            <v>0</v>
          </cell>
          <cell r="U2250">
            <v>0</v>
          </cell>
        </row>
        <row r="2251">
          <cell r="B2251" t="str">
            <v>LIT_285</v>
          </cell>
          <cell r="N2251">
            <v>4.7001673643749324</v>
          </cell>
          <cell r="U2251">
            <v>0</v>
          </cell>
        </row>
        <row r="2252">
          <cell r="B2252" t="str">
            <v>CTR_333</v>
          </cell>
          <cell r="N2252">
            <v>0</v>
          </cell>
          <cell r="U2252">
            <v>0</v>
          </cell>
        </row>
        <row r="2253">
          <cell r="B2253" t="str">
            <v>CTR_340</v>
          </cell>
          <cell r="N2253">
            <v>0</v>
          </cell>
          <cell r="U2253">
            <v>0</v>
          </cell>
        </row>
        <row r="2254">
          <cell r="B2254" t="str">
            <v>CTR_271</v>
          </cell>
          <cell r="N2254">
            <v>0</v>
          </cell>
          <cell r="U2254">
            <v>29.676856917014085</v>
          </cell>
        </row>
        <row r="2255">
          <cell r="B2255" t="str">
            <v>OST_105</v>
          </cell>
          <cell r="N2255">
            <v>0</v>
          </cell>
          <cell r="U2255">
            <v>0</v>
          </cell>
        </row>
        <row r="2256">
          <cell r="B2256" t="str">
            <v>SUO_050</v>
          </cell>
          <cell r="N2256">
            <v>0</v>
          </cell>
          <cell r="U2256">
            <v>0</v>
          </cell>
        </row>
        <row r="2257">
          <cell r="B2257" t="str">
            <v>CTR_347</v>
          </cell>
          <cell r="N2257">
            <v>0</v>
          </cell>
          <cell r="U2257">
            <v>0</v>
          </cell>
        </row>
        <row r="2258">
          <cell r="B2258" t="str">
            <v>OST_112</v>
          </cell>
          <cell r="N2258">
            <v>0</v>
          </cell>
          <cell r="U2258">
            <v>0</v>
          </cell>
        </row>
        <row r="2259">
          <cell r="B2259" t="str">
            <v>NRO_254</v>
          </cell>
          <cell r="N2259">
            <v>0</v>
          </cell>
          <cell r="U2259">
            <v>0</v>
          </cell>
        </row>
        <row r="2260">
          <cell r="B2260" t="str">
            <v>OST_109</v>
          </cell>
          <cell r="N2260">
            <v>0</v>
          </cell>
          <cell r="U2260">
            <v>0</v>
          </cell>
        </row>
        <row r="2261">
          <cell r="B2261" t="str">
            <v>OST_106</v>
          </cell>
          <cell r="N2261">
            <v>0</v>
          </cell>
          <cell r="U2261">
            <v>0</v>
          </cell>
        </row>
        <row r="2262">
          <cell r="B2262" t="str">
            <v>CTR_369</v>
          </cell>
          <cell r="N2262">
            <v>0</v>
          </cell>
          <cell r="U2262">
            <v>0</v>
          </cell>
        </row>
        <row r="2263">
          <cell r="B2263" t="str">
            <v>SUO_080</v>
          </cell>
          <cell r="N2263">
            <v>0</v>
          </cell>
          <cell r="U2263">
            <v>0</v>
          </cell>
        </row>
        <row r="2264">
          <cell r="B2264" t="str">
            <v>OST_111</v>
          </cell>
          <cell r="N2264">
            <v>0</v>
          </cell>
          <cell r="U2264">
            <v>1.9440235365961536E-2</v>
          </cell>
        </row>
        <row r="2265">
          <cell r="B2265" t="str">
            <v>CTR_392</v>
          </cell>
          <cell r="N2265">
            <v>0</v>
          </cell>
          <cell r="U2265">
            <v>0</v>
          </cell>
        </row>
        <row r="2266">
          <cell r="B2266" t="str">
            <v>SUO_078</v>
          </cell>
          <cell r="N2266">
            <v>0</v>
          </cell>
          <cell r="U2266">
            <v>0</v>
          </cell>
        </row>
        <row r="2267">
          <cell r="B2267" t="str">
            <v>CTR_285</v>
          </cell>
          <cell r="N2267">
            <v>0</v>
          </cell>
          <cell r="U2267">
            <v>0</v>
          </cell>
        </row>
        <row r="2268">
          <cell r="B2268" t="str">
            <v>CTR_401</v>
          </cell>
          <cell r="N2268">
            <v>0</v>
          </cell>
          <cell r="U2268">
            <v>0</v>
          </cell>
        </row>
        <row r="2269">
          <cell r="B2269" t="str">
            <v>LIT_254</v>
          </cell>
          <cell r="N2269">
            <v>0</v>
          </cell>
          <cell r="U2269">
            <v>0</v>
          </cell>
        </row>
        <row r="2270">
          <cell r="B2270" t="str">
            <v>LIT_362</v>
          </cell>
          <cell r="N2270">
            <v>3.0267911412452597</v>
          </cell>
          <cell r="U2270">
            <v>0</v>
          </cell>
        </row>
        <row r="2271">
          <cell r="B2271" t="str">
            <v>LIT_365</v>
          </cell>
          <cell r="N2271">
            <v>0</v>
          </cell>
          <cell r="U2271">
            <v>0</v>
          </cell>
        </row>
        <row r="2272">
          <cell r="B2272" t="str">
            <v>SUO_065</v>
          </cell>
          <cell r="N2272">
            <v>0</v>
          </cell>
          <cell r="U2272">
            <v>0</v>
          </cell>
        </row>
        <row r="2273">
          <cell r="B2273" t="str">
            <v>CTR_382</v>
          </cell>
          <cell r="N2273">
            <v>0</v>
          </cell>
          <cell r="U2273">
            <v>0</v>
          </cell>
        </row>
        <row r="2274">
          <cell r="B2274" t="str">
            <v>NRD_057</v>
          </cell>
          <cell r="N2274">
            <v>0.59078696926373953</v>
          </cell>
          <cell r="U2274">
            <v>3.2908676884766161</v>
          </cell>
        </row>
        <row r="2275">
          <cell r="B2275" t="str">
            <v>CTR_373</v>
          </cell>
          <cell r="N2275">
            <v>0</v>
          </cell>
          <cell r="U2275">
            <v>0</v>
          </cell>
        </row>
        <row r="2276">
          <cell r="B2276" t="str">
            <v>SUO_089</v>
          </cell>
          <cell r="N2276">
            <v>0</v>
          </cell>
          <cell r="U2276">
            <v>0</v>
          </cell>
        </row>
        <row r="2277">
          <cell r="B2277" t="str">
            <v>SUO_087</v>
          </cell>
          <cell r="N2277">
            <v>0</v>
          </cell>
          <cell r="U2277">
            <v>0</v>
          </cell>
        </row>
        <row r="2278">
          <cell r="B2278" t="str">
            <v>OST_128</v>
          </cell>
          <cell r="N2278">
            <v>0</v>
          </cell>
          <cell r="U2278">
            <v>0</v>
          </cell>
        </row>
        <row r="2279">
          <cell r="B2279" t="str">
            <v>LIT_404</v>
          </cell>
          <cell r="N2279">
            <v>0</v>
          </cell>
          <cell r="U2279">
            <v>0</v>
          </cell>
        </row>
        <row r="2280">
          <cell r="B2280" t="str">
            <v>LIT_398</v>
          </cell>
          <cell r="N2280">
            <v>0</v>
          </cell>
          <cell r="U2280">
            <v>0</v>
          </cell>
        </row>
        <row r="2281">
          <cell r="B2281" t="str">
            <v>LIT_400</v>
          </cell>
          <cell r="N2281">
            <v>0</v>
          </cell>
          <cell r="U2281">
            <v>0</v>
          </cell>
        </row>
        <row r="2282">
          <cell r="B2282" t="str">
            <v>SUO_086</v>
          </cell>
          <cell r="N2282">
            <v>0</v>
          </cell>
          <cell r="U2282">
            <v>0</v>
          </cell>
        </row>
        <row r="2283">
          <cell r="B2283" t="str">
            <v>SUD_263</v>
          </cell>
          <cell r="N2283">
            <v>0</v>
          </cell>
          <cell r="U2283">
            <v>0</v>
          </cell>
        </row>
        <row r="2284">
          <cell r="B2284" t="str">
            <v>SUD_258</v>
          </cell>
          <cell r="N2284">
            <v>0</v>
          </cell>
          <cell r="U2284">
            <v>0</v>
          </cell>
        </row>
        <row r="2285">
          <cell r="B2285" t="str">
            <v>CTR_431</v>
          </cell>
          <cell r="N2285">
            <v>0</v>
          </cell>
          <cell r="U2285">
            <v>0</v>
          </cell>
        </row>
        <row r="2286">
          <cell r="B2286" t="str">
            <v>LIT_419</v>
          </cell>
          <cell r="N2286">
            <v>6.1565798597734807</v>
          </cell>
          <cell r="U2286">
            <v>0</v>
          </cell>
        </row>
        <row r="2287">
          <cell r="B2287" t="str">
            <v>LIT_130</v>
          </cell>
          <cell r="N2287">
            <v>2.6459052086989536</v>
          </cell>
          <cell r="U2287">
            <v>0</v>
          </cell>
        </row>
        <row r="2288">
          <cell r="B2288" t="str">
            <v>LIT_413</v>
          </cell>
          <cell r="N2288">
            <v>0</v>
          </cell>
          <cell r="U2288">
            <v>0</v>
          </cell>
        </row>
        <row r="2289">
          <cell r="B2289" t="str">
            <v>CTR_121</v>
          </cell>
          <cell r="N2289">
            <v>0</v>
          </cell>
          <cell r="U2289">
            <v>0</v>
          </cell>
        </row>
        <row r="2290">
          <cell r="B2290" t="str">
            <v>CTR_129</v>
          </cell>
          <cell r="N2290">
            <v>0</v>
          </cell>
          <cell r="U2290">
            <v>0</v>
          </cell>
        </row>
        <row r="2291">
          <cell r="B2291" t="str">
            <v>SUO_098</v>
          </cell>
          <cell r="N2291">
            <v>0</v>
          </cell>
          <cell r="U2291">
            <v>0</v>
          </cell>
        </row>
        <row r="2292">
          <cell r="B2292" t="str">
            <v>SUO_026</v>
          </cell>
          <cell r="N2292">
            <v>0</v>
          </cell>
          <cell r="U2292">
            <v>0</v>
          </cell>
        </row>
        <row r="2293">
          <cell r="B2293" t="str">
            <v>SUO_095</v>
          </cell>
          <cell r="N2293">
            <v>0</v>
          </cell>
          <cell r="U2293">
            <v>0</v>
          </cell>
        </row>
        <row r="2294">
          <cell r="B2294" t="str">
            <v>SUO_099</v>
          </cell>
          <cell r="N2294">
            <v>0</v>
          </cell>
          <cell r="U2294">
            <v>0</v>
          </cell>
        </row>
        <row r="2295">
          <cell r="B2295" t="str">
            <v>CTR_164</v>
          </cell>
          <cell r="N2295">
            <v>0</v>
          </cell>
          <cell r="U2295">
            <v>0</v>
          </cell>
        </row>
        <row r="2296">
          <cell r="B2296" t="str">
            <v>SUO_128</v>
          </cell>
          <cell r="N2296">
            <v>0</v>
          </cell>
          <cell r="U2296">
            <v>0</v>
          </cell>
        </row>
        <row r="2297">
          <cell r="B2297" t="str">
            <v>SUD_042</v>
          </cell>
          <cell r="N2297">
            <v>0</v>
          </cell>
          <cell r="U2297">
            <v>7.2945470318146414E-3</v>
          </cell>
        </row>
        <row r="2298">
          <cell r="B2298" t="str">
            <v>NRO_022</v>
          </cell>
          <cell r="N2298">
            <v>0</v>
          </cell>
          <cell r="U2298">
            <v>0</v>
          </cell>
        </row>
        <row r="2299">
          <cell r="B2299" t="str">
            <v>LIT_234</v>
          </cell>
          <cell r="N2299">
            <v>0</v>
          </cell>
          <cell r="U2299">
            <v>0</v>
          </cell>
        </row>
        <row r="2300">
          <cell r="B2300" t="str">
            <v>CTR_161</v>
          </cell>
          <cell r="N2300">
            <v>0</v>
          </cell>
          <cell r="U2300">
            <v>0</v>
          </cell>
        </row>
        <row r="2301">
          <cell r="B2301" t="str">
            <v>OST_134</v>
          </cell>
          <cell r="N2301">
            <v>0</v>
          </cell>
          <cell r="U2301">
            <v>2.5914368795176255E-2</v>
          </cell>
        </row>
        <row r="2302">
          <cell r="B2302" t="str">
            <v>SUO_132</v>
          </cell>
          <cell r="N2302">
            <v>0</v>
          </cell>
          <cell r="U2302">
            <v>0</v>
          </cell>
        </row>
        <row r="2303">
          <cell r="B2303" t="str">
            <v>CTR_458</v>
          </cell>
          <cell r="N2303">
            <v>0</v>
          </cell>
          <cell r="U2303">
            <v>0</v>
          </cell>
        </row>
        <row r="2304">
          <cell r="B2304" t="str">
            <v>LIT_171</v>
          </cell>
          <cell r="N2304">
            <v>0</v>
          </cell>
          <cell r="U2304">
            <v>0</v>
          </cell>
        </row>
        <row r="2305">
          <cell r="B2305" t="str">
            <v>CTR_465</v>
          </cell>
          <cell r="N2305">
            <v>0</v>
          </cell>
          <cell r="U2305">
            <v>0</v>
          </cell>
        </row>
        <row r="2306">
          <cell r="B2306" t="str">
            <v>CTR_468</v>
          </cell>
          <cell r="N2306">
            <v>0</v>
          </cell>
          <cell r="U2306">
            <v>1.1622407136314217</v>
          </cell>
        </row>
        <row r="2307">
          <cell r="B2307" t="str">
            <v>LIT_410</v>
          </cell>
          <cell r="N2307">
            <v>0</v>
          </cell>
          <cell r="U2307">
            <v>0</v>
          </cell>
        </row>
        <row r="2308">
          <cell r="B2308" t="str">
            <v>SUO_025</v>
          </cell>
          <cell r="N2308">
            <v>0</v>
          </cell>
          <cell r="U2308">
            <v>0</v>
          </cell>
        </row>
        <row r="2309">
          <cell r="B2309" t="str">
            <v>SUO_134</v>
          </cell>
          <cell r="N2309">
            <v>0</v>
          </cell>
          <cell r="U2309">
            <v>0</v>
          </cell>
        </row>
        <row r="2310">
          <cell r="B2310" t="str">
            <v>NRO_045</v>
          </cell>
          <cell r="N2310">
            <v>0</v>
          </cell>
          <cell r="U2310">
            <v>0</v>
          </cell>
        </row>
        <row r="2311">
          <cell r="B2311" t="str">
            <v>CTR_466</v>
          </cell>
          <cell r="N2311">
            <v>0</v>
          </cell>
          <cell r="U2311">
            <v>0</v>
          </cell>
        </row>
        <row r="2312">
          <cell r="B2312" t="str">
            <v>LIT_437</v>
          </cell>
          <cell r="N2312">
            <v>0</v>
          </cell>
          <cell r="U2312">
            <v>0</v>
          </cell>
        </row>
        <row r="2313">
          <cell r="B2313" t="str">
            <v>LIT_432</v>
          </cell>
          <cell r="N2313">
            <v>0</v>
          </cell>
          <cell r="U2313">
            <v>0</v>
          </cell>
        </row>
        <row r="2314">
          <cell r="B2314" t="str">
            <v>LIT_441</v>
          </cell>
          <cell r="N2314">
            <v>0</v>
          </cell>
          <cell r="U2314">
            <v>0</v>
          </cell>
        </row>
        <row r="2315">
          <cell r="B2315" t="str">
            <v>LIT_446</v>
          </cell>
          <cell r="N2315">
            <v>0</v>
          </cell>
          <cell r="U2315">
            <v>0</v>
          </cell>
        </row>
        <row r="2316">
          <cell r="B2316" t="str">
            <v>NRO_071</v>
          </cell>
          <cell r="N2316">
            <v>0</v>
          </cell>
          <cell r="U2316">
            <v>0</v>
          </cell>
        </row>
        <row r="2317">
          <cell r="B2317" t="str">
            <v>LIT_489</v>
          </cell>
          <cell r="N2317">
            <v>0</v>
          </cell>
          <cell r="U2317">
            <v>5.6030682041930984</v>
          </cell>
        </row>
        <row r="2318">
          <cell r="B2318" t="str">
            <v>NRO_086</v>
          </cell>
          <cell r="N2318">
            <v>0</v>
          </cell>
          <cell r="U2318">
            <v>0</v>
          </cell>
        </row>
        <row r="2319">
          <cell r="B2319" t="str">
            <v>EST_107</v>
          </cell>
          <cell r="N2319">
            <v>0</v>
          </cell>
          <cell r="U2319">
            <v>0</v>
          </cell>
        </row>
        <row r="2320">
          <cell r="B2320" t="str">
            <v>SUO_151</v>
          </cell>
          <cell r="N2320">
            <v>0</v>
          </cell>
          <cell r="U2320">
            <v>0</v>
          </cell>
        </row>
        <row r="2321">
          <cell r="B2321" t="str">
            <v>LIT_485</v>
          </cell>
          <cell r="N2321">
            <v>0</v>
          </cell>
          <cell r="U2321">
            <v>0</v>
          </cell>
        </row>
        <row r="2322">
          <cell r="B2322" t="str">
            <v>SUO_153</v>
          </cell>
          <cell r="N2322">
            <v>0</v>
          </cell>
          <cell r="U2322">
            <v>0</v>
          </cell>
        </row>
        <row r="2323">
          <cell r="B2323" t="str">
            <v>SUO_152</v>
          </cell>
          <cell r="N2323">
            <v>0</v>
          </cell>
          <cell r="U2323">
            <v>0</v>
          </cell>
        </row>
        <row r="2324">
          <cell r="B2324" t="str">
            <v>LIT_488</v>
          </cell>
          <cell r="N2324">
            <v>0</v>
          </cell>
          <cell r="U2324">
            <v>0</v>
          </cell>
        </row>
        <row r="2325">
          <cell r="B2325" t="str">
            <v>LIT_240</v>
          </cell>
          <cell r="N2325">
            <v>0</v>
          </cell>
          <cell r="U2325">
            <v>0</v>
          </cell>
        </row>
        <row r="2326">
          <cell r="B2326" t="str">
            <v>LIT_439</v>
          </cell>
          <cell r="N2326">
            <v>0</v>
          </cell>
          <cell r="U2326">
            <v>0</v>
          </cell>
        </row>
        <row r="2327">
          <cell r="B2327" t="str">
            <v>CTR_493</v>
          </cell>
          <cell r="N2327">
            <v>0</v>
          </cell>
          <cell r="U2327">
            <v>0</v>
          </cell>
        </row>
        <row r="2328">
          <cell r="B2328" t="str">
            <v>LIT_504</v>
          </cell>
          <cell r="N2328">
            <v>0</v>
          </cell>
          <cell r="U2328">
            <v>0</v>
          </cell>
        </row>
        <row r="2329">
          <cell r="B2329" t="str">
            <v>OST_178</v>
          </cell>
          <cell r="N2329">
            <v>0</v>
          </cell>
          <cell r="U2329">
            <v>0</v>
          </cell>
        </row>
        <row r="2330">
          <cell r="B2330" t="str">
            <v>LIT_454</v>
          </cell>
          <cell r="N2330">
            <v>0</v>
          </cell>
          <cell r="U2330">
            <v>0</v>
          </cell>
        </row>
        <row r="2331">
          <cell r="B2331" t="str">
            <v>LIT_363</v>
          </cell>
          <cell r="N2331">
            <v>0</v>
          </cell>
          <cell r="U2331">
            <v>0</v>
          </cell>
        </row>
        <row r="2332">
          <cell r="B2332" t="str">
            <v>NRO_096</v>
          </cell>
          <cell r="N2332">
            <v>0</v>
          </cell>
          <cell r="U2332">
            <v>0</v>
          </cell>
        </row>
        <row r="2333">
          <cell r="B2333" t="str">
            <v>LIT_535</v>
          </cell>
          <cell r="N2333">
            <v>0</v>
          </cell>
          <cell r="U2333">
            <v>0</v>
          </cell>
        </row>
        <row r="2334">
          <cell r="B2334" t="str">
            <v>CTR_575</v>
          </cell>
          <cell r="N2334">
            <v>0</v>
          </cell>
          <cell r="U2334">
            <v>0</v>
          </cell>
        </row>
        <row r="2335">
          <cell r="B2335" t="str">
            <v>CTR_576</v>
          </cell>
          <cell r="N2335">
            <v>0</v>
          </cell>
          <cell r="U2335">
            <v>0</v>
          </cell>
        </row>
        <row r="2336">
          <cell r="B2336" t="str">
            <v>CTR_593</v>
          </cell>
          <cell r="N2336">
            <v>0</v>
          </cell>
          <cell r="U2336">
            <v>0</v>
          </cell>
        </row>
        <row r="2337">
          <cell r="B2337" t="str">
            <v>CTR_591</v>
          </cell>
          <cell r="N2337">
            <v>0</v>
          </cell>
          <cell r="U2337">
            <v>0</v>
          </cell>
        </row>
        <row r="2338">
          <cell r="B2338" t="str">
            <v>OST_261</v>
          </cell>
          <cell r="N2338">
            <v>0</v>
          </cell>
          <cell r="U2338">
            <v>3.3101905357086805E-2</v>
          </cell>
        </row>
        <row r="2339">
          <cell r="B2339" t="str">
            <v>EXN_232</v>
          </cell>
          <cell r="N2339">
            <v>0</v>
          </cell>
          <cell r="U2339">
            <v>0</v>
          </cell>
        </row>
        <row r="2340">
          <cell r="B2340" t="str">
            <v>LIT_597</v>
          </cell>
          <cell r="N2340">
            <v>0</v>
          </cell>
          <cell r="U2340">
            <v>0</v>
          </cell>
        </row>
        <row r="2341">
          <cell r="B2341" t="str">
            <v>SUD_071</v>
          </cell>
          <cell r="N2341">
            <v>0</v>
          </cell>
          <cell r="U2341">
            <v>9.8092930745678555E-3</v>
          </cell>
        </row>
        <row r="2342">
          <cell r="B2342" t="str">
            <v>SUO_166</v>
          </cell>
          <cell r="N2342">
            <v>0</v>
          </cell>
          <cell r="U2342">
            <v>0</v>
          </cell>
        </row>
        <row r="2343">
          <cell r="B2343" t="str">
            <v>LIT_596</v>
          </cell>
          <cell r="N2343">
            <v>0</v>
          </cell>
          <cell r="U2343">
            <v>0</v>
          </cell>
        </row>
        <row r="2344">
          <cell r="B2344" t="str">
            <v>OST_274</v>
          </cell>
          <cell r="N2344">
            <v>0</v>
          </cell>
          <cell r="U2344">
            <v>0</v>
          </cell>
        </row>
        <row r="2345">
          <cell r="B2345" t="str">
            <v>LIT_749</v>
          </cell>
          <cell r="N2345">
            <v>0</v>
          </cell>
          <cell r="U2345">
            <v>0</v>
          </cell>
        </row>
        <row r="2346">
          <cell r="B2346" t="str">
            <v>CTR_861</v>
          </cell>
          <cell r="N2346">
            <v>0</v>
          </cell>
          <cell r="U2346">
            <v>0.35117269206952567</v>
          </cell>
        </row>
        <row r="2347">
          <cell r="B2347" t="str">
            <v>SUO_227</v>
          </cell>
          <cell r="N2347">
            <v>0</v>
          </cell>
          <cell r="U2347">
            <v>0</v>
          </cell>
        </row>
        <row r="2348">
          <cell r="B2348" t="str">
            <v>SUO_208</v>
          </cell>
          <cell r="N2348">
            <v>0</v>
          </cell>
          <cell r="U2348">
            <v>0</v>
          </cell>
        </row>
        <row r="2349">
          <cell r="B2349" t="str">
            <v>SUO_192</v>
          </cell>
          <cell r="N2349">
            <v>0</v>
          </cell>
          <cell r="U2349">
            <v>0</v>
          </cell>
        </row>
        <row r="2350">
          <cell r="B2350" t="str">
            <v>SUO_193</v>
          </cell>
          <cell r="N2350">
            <v>0</v>
          </cell>
          <cell r="U2350">
            <v>0</v>
          </cell>
        </row>
        <row r="2351">
          <cell r="B2351" t="str">
            <v>CTR_745</v>
          </cell>
          <cell r="N2351">
            <v>0</v>
          </cell>
          <cell r="U2351">
            <v>0</v>
          </cell>
        </row>
        <row r="2352">
          <cell r="B2352" t="str">
            <v>EST_127</v>
          </cell>
          <cell r="N2352">
            <v>0</v>
          </cell>
          <cell r="U2352">
            <v>0</v>
          </cell>
        </row>
        <row r="2353">
          <cell r="B2353" t="str">
            <v>NRO_120</v>
          </cell>
          <cell r="N2353">
            <v>0</v>
          </cell>
          <cell r="U2353">
            <v>0</v>
          </cell>
        </row>
        <row r="2354">
          <cell r="B2354" t="str">
            <v>CTR_635</v>
          </cell>
          <cell r="N2354">
            <v>0</v>
          </cell>
          <cell r="U2354">
            <v>0</v>
          </cell>
        </row>
        <row r="2355">
          <cell r="B2355" t="str">
            <v>CTR_643</v>
          </cell>
          <cell r="N2355">
            <v>0</v>
          </cell>
          <cell r="U2355">
            <v>0</v>
          </cell>
        </row>
        <row r="2356">
          <cell r="B2356" t="str">
            <v>CTR_648</v>
          </cell>
          <cell r="N2356">
            <v>0.17753036957135884</v>
          </cell>
          <cell r="U2356">
            <v>0</v>
          </cell>
        </row>
        <row r="2357">
          <cell r="B2357" t="str">
            <v>CTR_650</v>
          </cell>
          <cell r="N2357">
            <v>0</v>
          </cell>
          <cell r="U2357">
            <v>0</v>
          </cell>
        </row>
        <row r="2358">
          <cell r="B2358" t="str">
            <v>CTR_665</v>
          </cell>
          <cell r="N2358">
            <v>0</v>
          </cell>
          <cell r="U2358">
            <v>0</v>
          </cell>
        </row>
        <row r="2359">
          <cell r="B2359" t="str">
            <v>CTR_730</v>
          </cell>
          <cell r="N2359">
            <v>0</v>
          </cell>
          <cell r="U2359">
            <v>0</v>
          </cell>
        </row>
        <row r="2360">
          <cell r="B2360" t="str">
            <v>CTR_761</v>
          </cell>
          <cell r="N2360">
            <v>0</v>
          </cell>
          <cell r="U2360">
            <v>0</v>
          </cell>
        </row>
        <row r="2361">
          <cell r="B2361" t="str">
            <v>LIT_578</v>
          </cell>
          <cell r="N2361">
            <v>0</v>
          </cell>
          <cell r="U2361">
            <v>0</v>
          </cell>
        </row>
        <row r="2362">
          <cell r="B2362" t="str">
            <v>LIT_598</v>
          </cell>
          <cell r="N2362">
            <v>0</v>
          </cell>
          <cell r="U2362">
            <v>0</v>
          </cell>
        </row>
        <row r="2363">
          <cell r="B2363" t="str">
            <v>LIT_669</v>
          </cell>
          <cell r="N2363">
            <v>0</v>
          </cell>
          <cell r="U2363">
            <v>0</v>
          </cell>
        </row>
        <row r="2364">
          <cell r="B2364" t="str">
            <v>LIT_017</v>
          </cell>
          <cell r="N2364">
            <v>0</v>
          </cell>
          <cell r="U2364">
            <v>0.52945213493021526</v>
          </cell>
        </row>
        <row r="2365">
          <cell r="B2365" t="str">
            <v>LIT_009</v>
          </cell>
          <cell r="N2365">
            <v>0</v>
          </cell>
          <cell r="U2365">
            <v>0</v>
          </cell>
        </row>
        <row r="2366">
          <cell r="B2366" t="str">
            <v>LIT_060</v>
          </cell>
          <cell r="N2366">
            <v>0</v>
          </cell>
          <cell r="U2366">
            <v>0</v>
          </cell>
        </row>
        <row r="2367">
          <cell r="B2367" t="str">
            <v>LIT_384</v>
          </cell>
          <cell r="N2367">
            <v>0</v>
          </cell>
          <cell r="U2367">
            <v>0</v>
          </cell>
        </row>
        <row r="2368">
          <cell r="B2368" t="str">
            <v>LIT_395</v>
          </cell>
          <cell r="N2368">
            <v>0</v>
          </cell>
          <cell r="U2368">
            <v>0</v>
          </cell>
        </row>
        <row r="2369">
          <cell r="B2369" t="str">
            <v>LIT_397</v>
          </cell>
          <cell r="N2369">
            <v>1.9978854731146896</v>
          </cell>
          <cell r="U2369">
            <v>0</v>
          </cell>
        </row>
        <row r="2370">
          <cell r="B2370" t="str">
            <v>LIT_401</v>
          </cell>
          <cell r="N2370">
            <v>2.7448185530472131E-2</v>
          </cell>
          <cell r="U2370">
            <v>0</v>
          </cell>
        </row>
        <row r="2371">
          <cell r="B2371" t="str">
            <v>LIT_412</v>
          </cell>
          <cell r="N2371">
            <v>0</v>
          </cell>
          <cell r="U2371">
            <v>0</v>
          </cell>
        </row>
        <row r="2372">
          <cell r="B2372" t="str">
            <v>CTR_272</v>
          </cell>
          <cell r="N2372">
            <v>0</v>
          </cell>
          <cell r="U2372">
            <v>0</v>
          </cell>
        </row>
        <row r="2373">
          <cell r="B2373" t="str">
            <v>CTR_336</v>
          </cell>
          <cell r="N2373">
            <v>0</v>
          </cell>
          <cell r="U2373">
            <v>0</v>
          </cell>
        </row>
        <row r="2374">
          <cell r="B2374" t="str">
            <v>CTR_337</v>
          </cell>
          <cell r="N2374">
            <v>0</v>
          </cell>
          <cell r="U2374">
            <v>1.1535728655691673</v>
          </cell>
        </row>
        <row r="2375">
          <cell r="B2375" t="str">
            <v>CTR_381</v>
          </cell>
          <cell r="N2375">
            <v>0</v>
          </cell>
          <cell r="U2375">
            <v>0.44107932186751786</v>
          </cell>
        </row>
        <row r="2376">
          <cell r="B2376" t="str">
            <v>CTR_387</v>
          </cell>
          <cell r="N2376">
            <v>0</v>
          </cell>
          <cell r="U2376">
            <v>0.36046476787288878</v>
          </cell>
        </row>
        <row r="2377">
          <cell r="B2377" t="str">
            <v>CTR_446</v>
          </cell>
          <cell r="N2377">
            <v>0</v>
          </cell>
          <cell r="U2377">
            <v>0</v>
          </cell>
        </row>
        <row r="2378">
          <cell r="B2378" t="str">
            <v>CTR_518</v>
          </cell>
          <cell r="N2378">
            <v>0</v>
          </cell>
          <cell r="U2378">
            <v>2.4255706511662188E-3</v>
          </cell>
        </row>
        <row r="2379">
          <cell r="B2379" t="str">
            <v>CTR_007</v>
          </cell>
          <cell r="N2379">
            <v>0</v>
          </cell>
          <cell r="U2379">
            <v>0</v>
          </cell>
        </row>
        <row r="2380">
          <cell r="B2380" t="str">
            <v>CTR_009</v>
          </cell>
          <cell r="N2380">
            <v>0</v>
          </cell>
          <cell r="U2380">
            <v>0</v>
          </cell>
        </row>
        <row r="2381">
          <cell r="B2381" t="str">
            <v>CTR_010</v>
          </cell>
          <cell r="N2381">
            <v>0</v>
          </cell>
          <cell r="U2381">
            <v>0</v>
          </cell>
        </row>
        <row r="2382">
          <cell r="B2382" t="str">
            <v>CTR_056</v>
          </cell>
          <cell r="N2382">
            <v>0</v>
          </cell>
          <cell r="U2382">
            <v>0</v>
          </cell>
        </row>
        <row r="2383">
          <cell r="B2383" t="str">
            <v>CTR_084</v>
          </cell>
          <cell r="N2383">
            <v>0</v>
          </cell>
          <cell r="U2383">
            <v>0</v>
          </cell>
        </row>
        <row r="2384">
          <cell r="B2384" t="str">
            <v>CTR_122</v>
          </cell>
          <cell r="N2384">
            <v>0</v>
          </cell>
          <cell r="U2384">
            <v>0</v>
          </cell>
        </row>
        <row r="2385">
          <cell r="B2385" t="str">
            <v>CTR_125</v>
          </cell>
          <cell r="N2385">
            <v>0</v>
          </cell>
          <cell r="U2385">
            <v>8.9102802818227733</v>
          </cell>
        </row>
        <row r="2386">
          <cell r="B2386" t="str">
            <v>CTR_155</v>
          </cell>
          <cell r="N2386">
            <v>0</v>
          </cell>
          <cell r="U2386">
            <v>1.1646306141259522E-2</v>
          </cell>
        </row>
        <row r="2387">
          <cell r="B2387" t="str">
            <v>CTR_194</v>
          </cell>
          <cell r="N2387">
            <v>0</v>
          </cell>
          <cell r="U2387">
            <v>0</v>
          </cell>
        </row>
        <row r="2388">
          <cell r="B2388" t="str">
            <v>CTR_195</v>
          </cell>
          <cell r="N2388">
            <v>0</v>
          </cell>
          <cell r="U2388">
            <v>0</v>
          </cell>
        </row>
        <row r="2389">
          <cell r="B2389" t="str">
            <v>CTR_210</v>
          </cell>
          <cell r="N2389">
            <v>0</v>
          </cell>
          <cell r="U2389">
            <v>0</v>
          </cell>
        </row>
        <row r="2390">
          <cell r="B2390" t="str">
            <v>CTR_212</v>
          </cell>
          <cell r="N2390">
            <v>0</v>
          </cell>
          <cell r="U2390">
            <v>0</v>
          </cell>
        </row>
        <row r="2391">
          <cell r="B2391" t="str">
            <v>CTR_238</v>
          </cell>
          <cell r="N2391">
            <v>0</v>
          </cell>
          <cell r="U2391">
            <v>0</v>
          </cell>
        </row>
        <row r="2392">
          <cell r="B2392" t="str">
            <v>CTR_242</v>
          </cell>
          <cell r="N2392">
            <v>0</v>
          </cell>
          <cell r="U2392">
            <v>0</v>
          </cell>
        </row>
        <row r="2393">
          <cell r="B2393" t="str">
            <v>CTR_244</v>
          </cell>
          <cell r="N2393">
            <v>0</v>
          </cell>
          <cell r="U2393">
            <v>0</v>
          </cell>
        </row>
        <row r="2394">
          <cell r="B2394" t="str">
            <v>CTR_261</v>
          </cell>
          <cell r="N2394">
            <v>0</v>
          </cell>
          <cell r="U2394">
            <v>0</v>
          </cell>
        </row>
        <row r="2395">
          <cell r="B2395" t="str">
            <v>CTR_320</v>
          </cell>
          <cell r="N2395">
            <v>0</v>
          </cell>
          <cell r="U2395">
            <v>0</v>
          </cell>
        </row>
        <row r="2396">
          <cell r="B2396" t="str">
            <v>CTR_331</v>
          </cell>
          <cell r="N2396">
            <v>0</v>
          </cell>
          <cell r="U2396">
            <v>0</v>
          </cell>
        </row>
        <row r="2397">
          <cell r="B2397" t="str">
            <v>CTR_339</v>
          </cell>
          <cell r="N2397">
            <v>0</v>
          </cell>
          <cell r="U2397">
            <v>0</v>
          </cell>
        </row>
        <row r="2398">
          <cell r="B2398" t="str">
            <v>CTR_341</v>
          </cell>
          <cell r="N2398">
            <v>0</v>
          </cell>
          <cell r="U2398">
            <v>0</v>
          </cell>
        </row>
        <row r="2399">
          <cell r="B2399" t="str">
            <v>CTR_377</v>
          </cell>
          <cell r="N2399">
            <v>0</v>
          </cell>
          <cell r="U2399">
            <v>0</v>
          </cell>
        </row>
        <row r="2400">
          <cell r="B2400" t="str">
            <v>CTR_378</v>
          </cell>
          <cell r="N2400">
            <v>0</v>
          </cell>
          <cell r="U2400">
            <v>0</v>
          </cell>
        </row>
        <row r="2401">
          <cell r="B2401" t="str">
            <v>CTR_467</v>
          </cell>
          <cell r="N2401">
            <v>0</v>
          </cell>
          <cell r="U2401">
            <v>0</v>
          </cell>
        </row>
        <row r="2402">
          <cell r="B2402" t="str">
            <v>CTR_472</v>
          </cell>
          <cell r="N2402">
            <v>0</v>
          </cell>
          <cell r="U2402">
            <v>0</v>
          </cell>
        </row>
        <row r="2403">
          <cell r="B2403" t="str">
            <v>CTR_476</v>
          </cell>
          <cell r="N2403">
            <v>0</v>
          </cell>
          <cell r="U2403">
            <v>0</v>
          </cell>
        </row>
        <row r="2404">
          <cell r="B2404" t="str">
            <v>CTR_479</v>
          </cell>
          <cell r="N2404">
            <v>0</v>
          </cell>
          <cell r="U2404">
            <v>0</v>
          </cell>
        </row>
        <row r="2405">
          <cell r="B2405" t="str">
            <v>CTR_486</v>
          </cell>
          <cell r="N2405">
            <v>0</v>
          </cell>
          <cell r="U2405">
            <v>0</v>
          </cell>
        </row>
        <row r="2406">
          <cell r="B2406" t="str">
            <v>CTR_488</v>
          </cell>
          <cell r="N2406">
            <v>0.93509315618106759</v>
          </cell>
          <cell r="U2406">
            <v>0</v>
          </cell>
        </row>
        <row r="2407">
          <cell r="B2407" t="str">
            <v>CTR_521</v>
          </cell>
          <cell r="N2407">
            <v>0</v>
          </cell>
          <cell r="U2407">
            <v>0</v>
          </cell>
        </row>
        <row r="2408">
          <cell r="B2408" t="str">
            <v>CTR_524</v>
          </cell>
          <cell r="N2408">
            <v>0</v>
          </cell>
          <cell r="U2408">
            <v>46.838268656205315</v>
          </cell>
        </row>
        <row r="2409">
          <cell r="B2409" t="str">
            <v>CTR_535</v>
          </cell>
          <cell r="N2409">
            <v>0</v>
          </cell>
          <cell r="U2409">
            <v>0</v>
          </cell>
        </row>
        <row r="2410">
          <cell r="B2410" t="str">
            <v>CTR_538</v>
          </cell>
          <cell r="N2410">
            <v>0</v>
          </cell>
          <cell r="U2410">
            <v>0</v>
          </cell>
        </row>
        <row r="2411">
          <cell r="B2411" t="str">
            <v>CTR_542</v>
          </cell>
          <cell r="N2411">
            <v>3.128272736871282E-2</v>
          </cell>
          <cell r="U2411">
            <v>0</v>
          </cell>
        </row>
        <row r="2412">
          <cell r="B2412" t="str">
            <v>CTR_548</v>
          </cell>
          <cell r="N2412">
            <v>0</v>
          </cell>
          <cell r="U2412">
            <v>0</v>
          </cell>
        </row>
        <row r="2413">
          <cell r="B2413" t="str">
            <v>CTR_549</v>
          </cell>
          <cell r="N2413">
            <v>0</v>
          </cell>
          <cell r="U2413">
            <v>0</v>
          </cell>
        </row>
        <row r="2414">
          <cell r="B2414" t="str">
            <v>CTR_556</v>
          </cell>
          <cell r="N2414">
            <v>1.5391672587912906E-2</v>
          </cell>
          <cell r="U2414">
            <v>0</v>
          </cell>
        </row>
        <row r="2415">
          <cell r="B2415" t="str">
            <v>CTR_595</v>
          </cell>
          <cell r="N2415">
            <v>5.3505234952196076E-5</v>
          </cell>
          <cell r="U2415">
            <v>0</v>
          </cell>
        </row>
        <row r="2416">
          <cell r="B2416" t="str">
            <v>CTR_769</v>
          </cell>
          <cell r="N2416">
            <v>0</v>
          </cell>
          <cell r="U2416">
            <v>0</v>
          </cell>
        </row>
        <row r="2417">
          <cell r="B2417" t="str">
            <v>CTR_625</v>
          </cell>
          <cell r="N2417">
            <v>0</v>
          </cell>
          <cell r="U2417">
            <v>0</v>
          </cell>
        </row>
        <row r="2418">
          <cell r="B2418" t="str">
            <v>SUD_081</v>
          </cell>
          <cell r="N2418">
            <v>0</v>
          </cell>
          <cell r="U2418">
            <v>8.0257852428280447E-3</v>
          </cell>
        </row>
        <row r="2419">
          <cell r="B2419" t="str">
            <v>SUD_082</v>
          </cell>
          <cell r="N2419">
            <v>0</v>
          </cell>
          <cell r="U2419">
            <v>0</v>
          </cell>
        </row>
        <row r="2420">
          <cell r="B2420" t="str">
            <v>SUD_095</v>
          </cell>
          <cell r="N2420">
            <v>0</v>
          </cell>
          <cell r="U2420">
            <v>6.557797781601618</v>
          </cell>
        </row>
        <row r="2421">
          <cell r="B2421" t="str">
            <v>SUD_100</v>
          </cell>
          <cell r="N2421">
            <v>0</v>
          </cell>
          <cell r="U2421">
            <v>0</v>
          </cell>
        </row>
        <row r="2422">
          <cell r="B2422" t="str">
            <v>OST_267</v>
          </cell>
          <cell r="N2422">
            <v>0</v>
          </cell>
          <cell r="U2422">
            <v>0</v>
          </cell>
        </row>
        <row r="2423">
          <cell r="B2423" t="str">
            <v>SUO_187</v>
          </cell>
          <cell r="N2423">
            <v>0</v>
          </cell>
          <cell r="U2423">
            <v>0</v>
          </cell>
        </row>
        <row r="2424">
          <cell r="B2424" t="str">
            <v>NRO_147</v>
          </cell>
          <cell r="N2424">
            <v>0</v>
          </cell>
          <cell r="U2424">
            <v>0</v>
          </cell>
        </row>
        <row r="2425">
          <cell r="B2425" t="str">
            <v>CTR_920</v>
          </cell>
          <cell r="N2425">
            <v>0</v>
          </cell>
          <cell r="U2425">
            <v>0</v>
          </cell>
        </row>
        <row r="2426">
          <cell r="B2426" t="str">
            <v>CTR_936</v>
          </cell>
          <cell r="N2426">
            <v>0</v>
          </cell>
          <cell r="U2426">
            <v>21.382832096292301</v>
          </cell>
        </row>
        <row r="2427">
          <cell r="B2427" t="str">
            <v>CTR_943</v>
          </cell>
          <cell r="N2427">
            <v>13.868556899607057</v>
          </cell>
          <cell r="U2427">
            <v>0</v>
          </cell>
        </row>
        <row r="2428">
          <cell r="B2428" t="str">
            <v>CTR_984</v>
          </cell>
          <cell r="N2428">
            <v>0</v>
          </cell>
          <cell r="U2428">
            <v>0</v>
          </cell>
        </row>
        <row r="2429">
          <cell r="B2429" t="str">
            <v>EST_193</v>
          </cell>
          <cell r="N2429">
            <v>0</v>
          </cell>
          <cell r="U2429">
            <v>0</v>
          </cell>
        </row>
        <row r="2430">
          <cell r="B2430" t="str">
            <v>EST_205</v>
          </cell>
          <cell r="N2430">
            <v>0</v>
          </cell>
          <cell r="U2430">
            <v>0</v>
          </cell>
        </row>
        <row r="2431">
          <cell r="B2431" t="str">
            <v>OST_360</v>
          </cell>
          <cell r="N2431">
            <v>0</v>
          </cell>
          <cell r="U2431">
            <v>3.3369431531847737E-2</v>
          </cell>
        </row>
        <row r="2432">
          <cell r="B2432" t="str">
            <v>OST_362</v>
          </cell>
          <cell r="N2432">
            <v>0</v>
          </cell>
          <cell r="U2432">
            <v>0</v>
          </cell>
        </row>
        <row r="2433">
          <cell r="B2433" t="str">
            <v>LIT_878</v>
          </cell>
          <cell r="N2433">
            <v>0</v>
          </cell>
          <cell r="U2433">
            <v>0</v>
          </cell>
        </row>
        <row r="2434">
          <cell r="B2434" t="str">
            <v>OST_347</v>
          </cell>
          <cell r="N2434">
            <v>0</v>
          </cell>
          <cell r="U2434">
            <v>0</v>
          </cell>
        </row>
        <row r="2435">
          <cell r="B2435" t="str">
            <v>OST_364</v>
          </cell>
          <cell r="N2435">
            <v>0</v>
          </cell>
          <cell r="U2435">
            <v>0</v>
          </cell>
        </row>
        <row r="2436">
          <cell r="B2436" t="str">
            <v>CTR_1055</v>
          </cell>
          <cell r="N2436">
            <v>0</v>
          </cell>
          <cell r="U2436">
            <v>0</v>
          </cell>
        </row>
        <row r="2437">
          <cell r="B2437" t="str">
            <v>LIT_665</v>
          </cell>
          <cell r="N2437">
            <v>0</v>
          </cell>
          <cell r="U2437">
            <v>0</v>
          </cell>
        </row>
        <row r="2438">
          <cell r="B2438" t="str">
            <v>CTR_737</v>
          </cell>
          <cell r="N2438">
            <v>0</v>
          </cell>
          <cell r="U2438">
            <v>0</v>
          </cell>
        </row>
        <row r="2439">
          <cell r="B2439" t="str">
            <v>SUD_092</v>
          </cell>
          <cell r="N2439">
            <v>0</v>
          </cell>
          <cell r="U2439">
            <v>0</v>
          </cell>
        </row>
        <row r="2440">
          <cell r="B2440" t="str">
            <v>LIT_662</v>
          </cell>
          <cell r="N2440">
            <v>0</v>
          </cell>
          <cell r="U2440">
            <v>0</v>
          </cell>
        </row>
        <row r="2441">
          <cell r="B2441" t="str">
            <v>LIT_734</v>
          </cell>
          <cell r="N2441">
            <v>0</v>
          </cell>
          <cell r="U2441">
            <v>0</v>
          </cell>
        </row>
        <row r="2442">
          <cell r="B2442" t="str">
            <v>SUO_028</v>
          </cell>
          <cell r="N2442">
            <v>0</v>
          </cell>
          <cell r="U2442">
            <v>0</v>
          </cell>
        </row>
        <row r="2443">
          <cell r="B2443" t="str">
            <v>CTR_881</v>
          </cell>
          <cell r="N2443">
            <v>0</v>
          </cell>
          <cell r="U2443">
            <v>0</v>
          </cell>
        </row>
        <row r="2444">
          <cell r="B2444" t="str">
            <v>LIT_833</v>
          </cell>
          <cell r="N2444">
            <v>0</v>
          </cell>
          <cell r="U2444">
            <v>0</v>
          </cell>
        </row>
        <row r="2445">
          <cell r="B2445" t="str">
            <v>LIT_857</v>
          </cell>
          <cell r="N2445">
            <v>0</v>
          </cell>
          <cell r="U2445">
            <v>0</v>
          </cell>
        </row>
        <row r="2446">
          <cell r="B2446" t="str">
            <v>CTR_077</v>
          </cell>
          <cell r="N2446">
            <v>0</v>
          </cell>
          <cell r="U2446">
            <v>0</v>
          </cell>
        </row>
        <row r="2447">
          <cell r="B2447" t="str">
            <v>LIT_612</v>
          </cell>
          <cell r="N2447">
            <v>0</v>
          </cell>
          <cell r="U2447">
            <v>0</v>
          </cell>
        </row>
        <row r="2448">
          <cell r="B2448" t="str">
            <v>CTR_023</v>
          </cell>
          <cell r="N2448">
            <v>0</v>
          </cell>
          <cell r="U2448">
            <v>0</v>
          </cell>
        </row>
        <row r="2449">
          <cell r="B2449" t="str">
            <v>LIT_094</v>
          </cell>
          <cell r="N2449">
            <v>0</v>
          </cell>
          <cell r="U2449">
            <v>0</v>
          </cell>
        </row>
        <row r="2450">
          <cell r="B2450" t="str">
            <v>LIT_555</v>
          </cell>
          <cell r="N2450">
            <v>0</v>
          </cell>
          <cell r="U2450">
            <v>0</v>
          </cell>
        </row>
        <row r="2451">
          <cell r="B2451" t="str">
            <v>LIT_523</v>
          </cell>
          <cell r="N2451">
            <v>0</v>
          </cell>
          <cell r="U2451">
            <v>0</v>
          </cell>
        </row>
        <row r="2452">
          <cell r="B2452" t="str">
            <v>CTR_853</v>
          </cell>
          <cell r="N2452">
            <v>0</v>
          </cell>
          <cell r="U2452">
            <v>0</v>
          </cell>
        </row>
        <row r="2453">
          <cell r="B2453" t="str">
            <v>LIT_281</v>
          </cell>
          <cell r="N2453">
            <v>0</v>
          </cell>
          <cell r="U2453">
            <v>0</v>
          </cell>
        </row>
        <row r="2454">
          <cell r="B2454" t="str">
            <v>CTR_015</v>
          </cell>
          <cell r="N2454">
            <v>0</v>
          </cell>
          <cell r="U2454">
            <v>0</v>
          </cell>
        </row>
        <row r="2455">
          <cell r="B2455" t="str">
            <v>CTR_008</v>
          </cell>
          <cell r="N2455">
            <v>0</v>
          </cell>
          <cell r="U2455">
            <v>0</v>
          </cell>
        </row>
        <row r="2456">
          <cell r="B2456" t="str">
            <v>OST_004</v>
          </cell>
          <cell r="N2456">
            <v>0</v>
          </cell>
          <cell r="U2456">
            <v>0</v>
          </cell>
        </row>
        <row r="2457">
          <cell r="B2457" t="str">
            <v>SUO_189</v>
          </cell>
          <cell r="N2457">
            <v>0</v>
          </cell>
          <cell r="U2457">
            <v>0</v>
          </cell>
        </row>
        <row r="2458">
          <cell r="B2458" t="str">
            <v>SUD_136</v>
          </cell>
          <cell r="N2458">
            <v>0</v>
          </cell>
          <cell r="U2458">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 downs 13042026 8h30"/>
      <sheetName val="cell downs 13042026 13h30"/>
      <sheetName val="cell downs 13042026 16h40"/>
      <sheetName val="cell downs 14042026 8h50"/>
      <sheetName val="cell downs 14042026 12h40"/>
      <sheetName val="cell downs 14042026 17h"/>
      <sheetName val="cell downs 15042026 8h40"/>
      <sheetName val="cell downs 15042026 14h50"/>
      <sheetName val="cell downs 15042026 18h11"/>
      <sheetName val="cell downs 16042026 8h"/>
      <sheetName val="cell downs 16042026 12h40"/>
      <sheetName val="cell downs 16042026 17h"/>
      <sheetName val="cell downs 17042026 8h30"/>
      <sheetName val="cell downs 17042026 13h"/>
      <sheetName val="cell downs 17042026 16h30"/>
      <sheetName val="cell downs 18042026 8h30"/>
      <sheetName val="cell downs 18042026 12h40"/>
      <sheetName val="cell downs 18042026 17h"/>
      <sheetName val="cell downs 20042026 8h30"/>
      <sheetName val="Sheet2"/>
      <sheetName val="cell downs 18042026 17h (2)"/>
      <sheetName val="Rapport"/>
      <sheetName val="Breackdown-Global"/>
      <sheetName val="TREND Cell Nokia"/>
      <sheetName val="New"/>
      <sheetName val="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EXN_172</v>
          </cell>
        </row>
        <row r="3">
          <cell r="B3" t="str">
            <v>EXN_172</v>
          </cell>
        </row>
        <row r="4">
          <cell r="B4" t="str">
            <v>EST_185</v>
          </cell>
        </row>
        <row r="5">
          <cell r="B5" t="str">
            <v>EST_185</v>
          </cell>
        </row>
        <row r="6">
          <cell r="B6" t="str">
            <v>EST_185</v>
          </cell>
        </row>
        <row r="7">
          <cell r="B7" t="str">
            <v>EST_185</v>
          </cell>
        </row>
        <row r="8">
          <cell r="B8" t="str">
            <v>ADM_128</v>
          </cell>
        </row>
        <row r="9">
          <cell r="B9" t="str">
            <v>NRO_044</v>
          </cell>
        </row>
        <row r="10">
          <cell r="B10" t="str">
            <v>NRO_046</v>
          </cell>
        </row>
        <row r="11">
          <cell r="B11" t="str">
            <v>EXN_229</v>
          </cell>
        </row>
        <row r="12">
          <cell r="B12" t="str">
            <v>EXN_229</v>
          </cell>
        </row>
        <row r="13">
          <cell r="B13" t="str">
            <v>EXN_229</v>
          </cell>
        </row>
        <row r="14">
          <cell r="B14" t="str">
            <v>EST_013</v>
          </cell>
        </row>
        <row r="15">
          <cell r="B15" t="str">
            <v>EST_013</v>
          </cell>
        </row>
        <row r="16">
          <cell r="B16" t="str">
            <v>EST_106</v>
          </cell>
        </row>
        <row r="17">
          <cell r="B17" t="str">
            <v>EST_106</v>
          </cell>
        </row>
        <row r="18">
          <cell r="B18" t="str">
            <v>EST_106</v>
          </cell>
        </row>
        <row r="19">
          <cell r="B19" t="str">
            <v>EXN_107</v>
          </cell>
        </row>
        <row r="20">
          <cell r="B20" t="str">
            <v>ADM_128</v>
          </cell>
        </row>
        <row r="21">
          <cell r="B21" t="str">
            <v>SUO_097</v>
          </cell>
        </row>
        <row r="22">
          <cell r="B22" t="str">
            <v>EXN_172</v>
          </cell>
        </row>
        <row r="23">
          <cell r="B23" t="str">
            <v>ADM_141</v>
          </cell>
        </row>
        <row r="24">
          <cell r="B24" t="str">
            <v>EST_018</v>
          </cell>
        </row>
        <row r="25">
          <cell r="B25" t="str">
            <v>EST_018</v>
          </cell>
        </row>
        <row r="26">
          <cell r="B26" t="str">
            <v>EST_018</v>
          </cell>
        </row>
        <row r="27">
          <cell r="B27" t="str">
            <v>EST_018</v>
          </cell>
        </row>
        <row r="28">
          <cell r="B28" t="str">
            <v>EXN_174</v>
          </cell>
        </row>
        <row r="29">
          <cell r="B29" t="str">
            <v>EXN_174</v>
          </cell>
        </row>
        <row r="30">
          <cell r="B30" t="str">
            <v>EXN_174</v>
          </cell>
        </row>
        <row r="31">
          <cell r="B31" t="str">
            <v>EXN_174</v>
          </cell>
        </row>
        <row r="32">
          <cell r="B32" t="str">
            <v>EXN_174</v>
          </cell>
        </row>
        <row r="33">
          <cell r="B33" t="str">
            <v>EXN_174</v>
          </cell>
        </row>
        <row r="34">
          <cell r="B34" t="str">
            <v>EXN_174</v>
          </cell>
        </row>
        <row r="35">
          <cell r="B35" t="str">
            <v>EXN_174</v>
          </cell>
        </row>
        <row r="36">
          <cell r="B36" t="str">
            <v>EXN_174</v>
          </cell>
        </row>
        <row r="37">
          <cell r="B37" t="str">
            <v>SUO_097</v>
          </cell>
        </row>
        <row r="38">
          <cell r="B38" t="str">
            <v>NRO_030</v>
          </cell>
        </row>
        <row r="39">
          <cell r="B39" t="str">
            <v>SUO_097</v>
          </cell>
        </row>
        <row r="40">
          <cell r="B40" t="str">
            <v>NRD_110</v>
          </cell>
        </row>
        <row r="41">
          <cell r="B41" t="str">
            <v>NRD_110</v>
          </cell>
        </row>
        <row r="42">
          <cell r="B42" t="str">
            <v>NRD_110</v>
          </cell>
        </row>
        <row r="43">
          <cell r="B43" t="str">
            <v>OST_160</v>
          </cell>
        </row>
        <row r="44">
          <cell r="B44" t="str">
            <v>NRO_044</v>
          </cell>
        </row>
        <row r="45">
          <cell r="B45" t="str">
            <v>NRO_046</v>
          </cell>
        </row>
        <row r="46">
          <cell r="B46" t="str">
            <v>NRO_046</v>
          </cell>
        </row>
        <row r="47">
          <cell r="B47" t="str">
            <v>NRO_089</v>
          </cell>
        </row>
        <row r="48">
          <cell r="B48" t="str">
            <v>NRO_050</v>
          </cell>
        </row>
        <row r="49">
          <cell r="B49" t="str">
            <v>NRO_050</v>
          </cell>
        </row>
        <row r="50">
          <cell r="B50" t="str">
            <v>NRO_050</v>
          </cell>
        </row>
        <row r="51">
          <cell r="B51" t="str">
            <v>NRO_245</v>
          </cell>
        </row>
        <row r="52">
          <cell r="B52" t="str">
            <v>NRO_245</v>
          </cell>
        </row>
        <row r="53">
          <cell r="B53" t="str">
            <v>NRO_010</v>
          </cell>
        </row>
        <row r="54">
          <cell r="B54" t="str">
            <v>NRO_245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Huawei 13042026 9h"/>
      <sheetName val="Cells Huawei 13042026 13h"/>
      <sheetName val="Cells Huawei 13042026 16h"/>
      <sheetName val="Cells Huawei 14042026 9h"/>
      <sheetName val="Cells Huawei 14042026 15h"/>
      <sheetName val="Cells Huawei 14042026 18h"/>
      <sheetName val="Cells Huawei 15042026 9h"/>
      <sheetName val="Cells Huawei 15042026 15h"/>
      <sheetName val="Cells Huawei 15042026 18h"/>
      <sheetName val="Cells Huawei 16042026 9h"/>
      <sheetName val="Cells Huawei 16042026 14h"/>
      <sheetName val="Cells Huawei 17042026 8h"/>
      <sheetName val="Cells Huawei 17042026 17h"/>
      <sheetName val="Cells Huawei 18042026 8h "/>
      <sheetName val="Cells Huawei 19042026 15h"/>
      <sheetName val="Sheet4"/>
      <sheetName val="Breackdown-Global Huawei "/>
      <sheetName val="New"/>
      <sheetName val="UP"/>
      <sheetName val="TREND HW Cells"/>
      <sheetName val="Rap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B1" t="str">
            <v>Site code</v>
          </cell>
        </row>
        <row r="2">
          <cell r="B2" t="str">
            <v>EXN_018</v>
          </cell>
        </row>
        <row r="3">
          <cell r="B3" t="str">
            <v>NRD_069</v>
          </cell>
        </row>
        <row r="4">
          <cell r="B4" t="str">
            <v>EXN_512</v>
          </cell>
        </row>
        <row r="5">
          <cell r="B5" t="str">
            <v>EXN_512</v>
          </cell>
        </row>
        <row r="6">
          <cell r="B6" t="str">
            <v>EXN_352</v>
          </cell>
        </row>
        <row r="7">
          <cell r="B7" t="str">
            <v>EXN_352</v>
          </cell>
        </row>
        <row r="8">
          <cell r="B8" t="str">
            <v>EXN_023</v>
          </cell>
        </row>
        <row r="9">
          <cell r="B9" t="str">
            <v>EXN_073</v>
          </cell>
        </row>
        <row r="10">
          <cell r="B10" t="str">
            <v>EXN_577</v>
          </cell>
        </row>
        <row r="11">
          <cell r="B11" t="str">
            <v>EXN_577</v>
          </cell>
        </row>
        <row r="12">
          <cell r="B12" t="str">
            <v>EXN_577</v>
          </cell>
        </row>
        <row r="13">
          <cell r="B13" t="str">
            <v>EXN_577</v>
          </cell>
        </row>
        <row r="14">
          <cell r="B14" t="str">
            <v>EXN_577</v>
          </cell>
        </row>
        <row r="15">
          <cell r="B15" t="str">
            <v>EXN_577</v>
          </cell>
        </row>
        <row r="16">
          <cell r="B16" t="str">
            <v>EXN_577</v>
          </cell>
        </row>
        <row r="17">
          <cell r="B17" t="str">
            <v>EXN_577</v>
          </cell>
        </row>
        <row r="18">
          <cell r="B18" t="str">
            <v>EXN_577</v>
          </cell>
        </row>
        <row r="19">
          <cell r="B19" t="str">
            <v>EXN_098</v>
          </cell>
        </row>
        <row r="20">
          <cell r="B20" t="str">
            <v>EXN_243</v>
          </cell>
        </row>
        <row r="21">
          <cell r="B21" t="str">
            <v>EXN_510</v>
          </cell>
        </row>
        <row r="22">
          <cell r="B22" t="str">
            <v>NRO_170</v>
          </cell>
        </row>
        <row r="23">
          <cell r="B23" t="str">
            <v>SUO_054</v>
          </cell>
        </row>
        <row r="24">
          <cell r="B24" t="str">
            <v>SUO_054</v>
          </cell>
        </row>
        <row r="25">
          <cell r="B25" t="str">
            <v>SUO_054</v>
          </cell>
        </row>
        <row r="26">
          <cell r="B26" t="str">
            <v>SUO_054</v>
          </cell>
        </row>
        <row r="27">
          <cell r="B27" t="str">
            <v>SUO_266</v>
          </cell>
        </row>
        <row r="28">
          <cell r="B28" t="str">
            <v>SUO_266</v>
          </cell>
        </row>
        <row r="29">
          <cell r="B29" t="str">
            <v>SUO_266</v>
          </cell>
        </row>
        <row r="30">
          <cell r="B30" t="str">
            <v>SUO_266</v>
          </cell>
        </row>
        <row r="31">
          <cell r="B31" t="str">
            <v>SUO_266</v>
          </cell>
        </row>
        <row r="32">
          <cell r="B32" t="str">
            <v>SUO_266</v>
          </cell>
        </row>
        <row r="33">
          <cell r="B33" t="str">
            <v>ADM_026</v>
          </cell>
        </row>
        <row r="34">
          <cell r="B34" t="str">
            <v>EXN_353</v>
          </cell>
        </row>
        <row r="35">
          <cell r="B35" t="str">
            <v>OST_361</v>
          </cell>
        </row>
        <row r="36">
          <cell r="B36" t="str">
            <v>OST_361</v>
          </cell>
        </row>
        <row r="37">
          <cell r="B37" t="str">
            <v>OST_361</v>
          </cell>
        </row>
        <row r="38">
          <cell r="B38" t="str">
            <v>EXN_212</v>
          </cell>
        </row>
        <row r="39">
          <cell r="B39" t="str">
            <v>OST_342</v>
          </cell>
        </row>
        <row r="40">
          <cell r="B40" t="str">
            <v>OST_039</v>
          </cell>
        </row>
        <row r="41">
          <cell r="B41" t="str">
            <v>EXN_154</v>
          </cell>
        </row>
        <row r="42">
          <cell r="B42" t="str">
            <v>SUO_046</v>
          </cell>
        </row>
        <row r="43">
          <cell r="B43" t="str">
            <v>OST_264</v>
          </cell>
        </row>
        <row r="44">
          <cell r="B44" t="str">
            <v>EXN_018</v>
          </cell>
        </row>
        <row r="45">
          <cell r="B45" t="str">
            <v>EXN_352</v>
          </cell>
        </row>
        <row r="46">
          <cell r="B46" t="str">
            <v>EXN_352</v>
          </cell>
        </row>
        <row r="47">
          <cell r="B47" t="str">
            <v>NRO_037</v>
          </cell>
        </row>
        <row r="48">
          <cell r="B48" t="str">
            <v>OST_368</v>
          </cell>
        </row>
        <row r="49">
          <cell r="B49" t="str">
            <v>EXN_073</v>
          </cell>
        </row>
        <row r="50">
          <cell r="B50" t="str">
            <v>ADM_232</v>
          </cell>
        </row>
        <row r="51">
          <cell r="B51" t="str">
            <v>ADM_232</v>
          </cell>
        </row>
        <row r="52">
          <cell r="B52" t="str">
            <v>ADM_232</v>
          </cell>
        </row>
        <row r="53">
          <cell r="B53" t="str">
            <v>OST_221</v>
          </cell>
        </row>
        <row r="54">
          <cell r="B54" t="str">
            <v>OST_221</v>
          </cell>
        </row>
        <row r="55">
          <cell r="B55" t="str">
            <v>OST_221</v>
          </cell>
        </row>
        <row r="56">
          <cell r="B56" t="str">
            <v>OST_221</v>
          </cell>
        </row>
        <row r="57">
          <cell r="B57" t="str">
            <v>OST_221</v>
          </cell>
        </row>
        <row r="58">
          <cell r="B58" t="str">
            <v>OST_221</v>
          </cell>
        </row>
        <row r="59">
          <cell r="B59" t="str">
            <v>OST_221</v>
          </cell>
        </row>
        <row r="60">
          <cell r="B60" t="str">
            <v>OST_221</v>
          </cell>
        </row>
        <row r="61">
          <cell r="B61" t="str">
            <v>OST_221</v>
          </cell>
        </row>
        <row r="62">
          <cell r="B62" t="str">
            <v>NRD_069</v>
          </cell>
        </row>
        <row r="63">
          <cell r="B63" t="str">
            <v>NRD_069</v>
          </cell>
        </row>
        <row r="64">
          <cell r="B64" t="str">
            <v>EXN_015</v>
          </cell>
        </row>
        <row r="65">
          <cell r="B65" t="str">
            <v>EXN_015</v>
          </cell>
        </row>
        <row r="66">
          <cell r="B66" t="str">
            <v>EXN_015</v>
          </cell>
        </row>
        <row r="67">
          <cell r="B67" t="str">
            <v>EXN_015</v>
          </cell>
        </row>
        <row r="68">
          <cell r="B68" t="str">
            <v>EXN_015</v>
          </cell>
        </row>
        <row r="69">
          <cell r="B69" t="str">
            <v>EXN_015</v>
          </cell>
        </row>
        <row r="70">
          <cell r="B70" t="str">
            <v>EXN_015</v>
          </cell>
        </row>
        <row r="71">
          <cell r="B71" t="str">
            <v>EXN_015</v>
          </cell>
        </row>
        <row r="72">
          <cell r="B72" t="str">
            <v>EXN_015</v>
          </cell>
        </row>
        <row r="73">
          <cell r="B73" t="str">
            <v>EXN_098</v>
          </cell>
        </row>
        <row r="74">
          <cell r="B74" t="str">
            <v>ADM_026</v>
          </cell>
        </row>
        <row r="75">
          <cell r="B75" t="str">
            <v>ADM_026</v>
          </cell>
        </row>
        <row r="76">
          <cell r="B76" t="str">
            <v>SUO_301</v>
          </cell>
        </row>
        <row r="77">
          <cell r="B77" t="str">
            <v>SUO_301</v>
          </cell>
        </row>
        <row r="78">
          <cell r="B78" t="str">
            <v>SUO_301</v>
          </cell>
        </row>
        <row r="79">
          <cell r="B79" t="str">
            <v>SUO_301</v>
          </cell>
        </row>
        <row r="80">
          <cell r="B80" t="str">
            <v>SUO_301</v>
          </cell>
        </row>
        <row r="81">
          <cell r="B81" t="str">
            <v>OST_227</v>
          </cell>
        </row>
        <row r="82">
          <cell r="B82" t="str">
            <v>OST_227</v>
          </cell>
        </row>
        <row r="83">
          <cell r="B83" t="str">
            <v>OST_227</v>
          </cell>
        </row>
        <row r="84">
          <cell r="B84" t="str">
            <v>OST_227</v>
          </cell>
        </row>
        <row r="85">
          <cell r="B85" t="str">
            <v>OST_227</v>
          </cell>
        </row>
        <row r="86">
          <cell r="B86" t="str">
            <v>OST_227</v>
          </cell>
        </row>
        <row r="87">
          <cell r="B87" t="str">
            <v>OST_227</v>
          </cell>
        </row>
        <row r="88">
          <cell r="B88" t="str">
            <v>OST_227</v>
          </cell>
        </row>
        <row r="89">
          <cell r="B89" t="str">
            <v>OST_227</v>
          </cell>
        </row>
        <row r="90">
          <cell r="B90" t="str">
            <v>OST_227</v>
          </cell>
        </row>
        <row r="91">
          <cell r="B91" t="str">
            <v>OST_227</v>
          </cell>
        </row>
        <row r="92">
          <cell r="B92" t="str">
            <v>OST_227</v>
          </cell>
        </row>
        <row r="93">
          <cell r="B93" t="str">
            <v>OST_227</v>
          </cell>
        </row>
        <row r="94">
          <cell r="B94" t="str">
            <v>OST_227</v>
          </cell>
        </row>
        <row r="95">
          <cell r="B95" t="str">
            <v>OST_227</v>
          </cell>
        </row>
        <row r="96">
          <cell r="B96" t="str">
            <v>OST_227</v>
          </cell>
        </row>
        <row r="97">
          <cell r="B97" t="str">
            <v>OST_227</v>
          </cell>
        </row>
        <row r="98">
          <cell r="B98" t="str">
            <v>OST_227</v>
          </cell>
        </row>
        <row r="99">
          <cell r="B99" t="str">
            <v>OST_227</v>
          </cell>
        </row>
        <row r="100">
          <cell r="B100" t="str">
            <v>OST_227</v>
          </cell>
        </row>
        <row r="101">
          <cell r="B101" t="str">
            <v>OST_227</v>
          </cell>
        </row>
        <row r="102">
          <cell r="B102" t="str">
            <v>OST_227</v>
          </cell>
        </row>
        <row r="103">
          <cell r="B103" t="str">
            <v>OST_227</v>
          </cell>
        </row>
        <row r="104">
          <cell r="B104" t="str">
            <v>OST_227</v>
          </cell>
        </row>
        <row r="105">
          <cell r="B105" t="str">
            <v>OST_227</v>
          </cell>
        </row>
        <row r="106">
          <cell r="B106" t="str">
            <v>OST_227</v>
          </cell>
        </row>
        <row r="107">
          <cell r="B107" t="str">
            <v>OST_227</v>
          </cell>
        </row>
        <row r="108">
          <cell r="B108" t="str">
            <v>NRO_170</v>
          </cell>
        </row>
        <row r="109">
          <cell r="B109" t="str">
            <v>NRO_170</v>
          </cell>
        </row>
        <row r="110">
          <cell r="B110" t="str">
            <v>NRO_170</v>
          </cell>
        </row>
        <row r="111">
          <cell r="B111" t="str">
            <v>EXN_353</v>
          </cell>
        </row>
        <row r="112">
          <cell r="B112" t="str">
            <v>SUO_266</v>
          </cell>
        </row>
        <row r="113">
          <cell r="B113" t="str">
            <v>SUO_266</v>
          </cell>
        </row>
        <row r="114">
          <cell r="B114" t="str">
            <v>SUO_266</v>
          </cell>
        </row>
        <row r="115">
          <cell r="B115" t="str">
            <v>SUO_266</v>
          </cell>
        </row>
        <row r="116">
          <cell r="B116" t="str">
            <v>SUO_266</v>
          </cell>
        </row>
        <row r="117">
          <cell r="B117" t="str">
            <v>SUO_266</v>
          </cell>
        </row>
        <row r="118">
          <cell r="B118" t="str">
            <v>SUO_266</v>
          </cell>
        </row>
        <row r="119">
          <cell r="B119" t="str">
            <v>SUO_266</v>
          </cell>
        </row>
        <row r="120">
          <cell r="B120" t="str">
            <v>SUO_266</v>
          </cell>
        </row>
        <row r="121">
          <cell r="B121" t="str">
            <v>OST_361</v>
          </cell>
        </row>
        <row r="122">
          <cell r="B122" t="str">
            <v>OST_361</v>
          </cell>
        </row>
        <row r="123">
          <cell r="B123" t="str">
            <v>OST_361</v>
          </cell>
        </row>
        <row r="124">
          <cell r="B124" t="str">
            <v>OST_361</v>
          </cell>
        </row>
        <row r="125">
          <cell r="B125" t="str">
            <v>OST_361</v>
          </cell>
        </row>
        <row r="126">
          <cell r="B126" t="str">
            <v>OST_361</v>
          </cell>
        </row>
        <row r="127">
          <cell r="B127" t="str">
            <v>OST_361</v>
          </cell>
        </row>
        <row r="128">
          <cell r="B128" t="str">
            <v>OST_361</v>
          </cell>
        </row>
        <row r="129">
          <cell r="B129" t="str">
            <v>OST_361</v>
          </cell>
        </row>
        <row r="130">
          <cell r="B130" t="str">
            <v>OST_361</v>
          </cell>
        </row>
        <row r="131">
          <cell r="B131" t="str">
            <v>EXN_212</v>
          </cell>
        </row>
        <row r="132">
          <cell r="B132" t="str">
            <v>EXN_212</v>
          </cell>
        </row>
        <row r="133">
          <cell r="B133" t="str">
            <v>EXN_212</v>
          </cell>
        </row>
        <row r="134">
          <cell r="B134" t="str">
            <v>SUO_173</v>
          </cell>
        </row>
        <row r="135">
          <cell r="B135" t="str">
            <v>SUO_173</v>
          </cell>
        </row>
        <row r="136">
          <cell r="B136" t="str">
            <v>SUO_173</v>
          </cell>
        </row>
        <row r="137">
          <cell r="B137" t="str">
            <v>SUO_173</v>
          </cell>
        </row>
        <row r="138">
          <cell r="B138" t="str">
            <v>SUO_173</v>
          </cell>
        </row>
        <row r="139">
          <cell r="B139" t="str">
            <v>SUO_173</v>
          </cell>
        </row>
        <row r="140">
          <cell r="B140" t="str">
            <v>SUO_173</v>
          </cell>
        </row>
        <row r="141">
          <cell r="B141" t="str">
            <v>SUO_173</v>
          </cell>
        </row>
        <row r="142">
          <cell r="B142" t="str">
            <v>SUO_173</v>
          </cell>
        </row>
        <row r="143">
          <cell r="B143" t="str">
            <v>OST_359</v>
          </cell>
        </row>
        <row r="144">
          <cell r="B144" t="str">
            <v>OST_359</v>
          </cell>
        </row>
        <row r="145">
          <cell r="B145" t="str">
            <v>OST_359</v>
          </cell>
        </row>
        <row r="146">
          <cell r="B146" t="str">
            <v>OST_039</v>
          </cell>
        </row>
        <row r="147">
          <cell r="B147" t="str">
            <v>SUO_106</v>
          </cell>
        </row>
        <row r="148">
          <cell r="B148" t="str">
            <v>SUO_106</v>
          </cell>
        </row>
        <row r="149">
          <cell r="B149" t="str">
            <v>SUO_054</v>
          </cell>
        </row>
        <row r="150">
          <cell r="B150" t="str">
            <v>SUO_054</v>
          </cell>
        </row>
        <row r="151">
          <cell r="B151" t="str">
            <v>SUO_054</v>
          </cell>
        </row>
        <row r="152">
          <cell r="B152" t="str">
            <v>SUO_054</v>
          </cell>
        </row>
        <row r="153">
          <cell r="B153" t="str">
            <v>SUO_054</v>
          </cell>
        </row>
        <row r="154">
          <cell r="B154" t="str">
            <v>SUO_054</v>
          </cell>
        </row>
        <row r="155">
          <cell r="B155" t="str">
            <v>SUO_054</v>
          </cell>
        </row>
        <row r="156">
          <cell r="B156" t="str">
            <v>SUO_054</v>
          </cell>
        </row>
        <row r="157">
          <cell r="B157" t="str">
            <v>SUO_054</v>
          </cell>
        </row>
        <row r="158">
          <cell r="B158" t="str">
            <v>SUO_054</v>
          </cell>
        </row>
        <row r="159">
          <cell r="B159" t="str">
            <v>SUO_054</v>
          </cell>
        </row>
        <row r="160">
          <cell r="B160" t="str">
            <v>SUO_054</v>
          </cell>
        </row>
        <row r="161">
          <cell r="B161" t="str">
            <v>SUO_054</v>
          </cell>
        </row>
        <row r="162">
          <cell r="B162" t="str">
            <v>SUO_054</v>
          </cell>
        </row>
        <row r="163">
          <cell r="B163" t="str">
            <v>SUO_046</v>
          </cell>
        </row>
        <row r="164">
          <cell r="B164" t="str">
            <v>SUO_046</v>
          </cell>
        </row>
        <row r="165">
          <cell r="B165" t="str">
            <v>EXN_367</v>
          </cell>
        </row>
        <row r="166">
          <cell r="B166" t="str">
            <v>EXN_367</v>
          </cell>
        </row>
        <row r="167">
          <cell r="B167" t="str">
            <v>EXN_367</v>
          </cell>
        </row>
        <row r="168">
          <cell r="B168" t="str">
            <v>NRD_060</v>
          </cell>
        </row>
        <row r="169">
          <cell r="B169" t="str">
            <v>OST_022</v>
          </cell>
        </row>
        <row r="170">
          <cell r="B170" t="str">
            <v>NRD_112</v>
          </cell>
        </row>
        <row r="171">
          <cell r="B171" t="str">
            <v>DLA_RNC</v>
          </cell>
        </row>
        <row r="172">
          <cell r="B172" t="str">
            <v>DLA_RNC</v>
          </cell>
        </row>
        <row r="173">
          <cell r="B173" t="str">
            <v>EXN_047</v>
          </cell>
        </row>
        <row r="174">
          <cell r="B174" t="str">
            <v>EXN_023</v>
          </cell>
        </row>
        <row r="175">
          <cell r="B175" t="str">
            <v>EXN_037</v>
          </cell>
        </row>
        <row r="176">
          <cell r="B176" t="str">
            <v>EXN_243</v>
          </cell>
        </row>
        <row r="177">
          <cell r="B177" t="str">
            <v>EXN_577</v>
          </cell>
        </row>
        <row r="178">
          <cell r="B178" t="str">
            <v>EXN_015</v>
          </cell>
        </row>
        <row r="179">
          <cell r="B179" t="str">
            <v>OST_361</v>
          </cell>
        </row>
        <row r="180">
          <cell r="B180" t="str">
            <v>OST_092</v>
          </cell>
        </row>
        <row r="181">
          <cell r="B181" t="str">
            <v>EXN_350</v>
          </cell>
        </row>
        <row r="182">
          <cell r="B182" t="str">
            <v>EXN_018</v>
          </cell>
        </row>
        <row r="183">
          <cell r="B183" t="str">
            <v>NRD_069</v>
          </cell>
        </row>
        <row r="184">
          <cell r="B184" t="str">
            <v>EXN_512</v>
          </cell>
        </row>
        <row r="185">
          <cell r="B185" t="str">
            <v>EXN_352</v>
          </cell>
        </row>
        <row r="186">
          <cell r="B186" t="str">
            <v>EXN_352</v>
          </cell>
        </row>
        <row r="187">
          <cell r="B187" t="str">
            <v>EXN_352</v>
          </cell>
        </row>
        <row r="188">
          <cell r="B188" t="str">
            <v>EXN_023</v>
          </cell>
        </row>
        <row r="189">
          <cell r="B189" t="str">
            <v>EXN_073</v>
          </cell>
        </row>
        <row r="190">
          <cell r="B190" t="str">
            <v>EXN_577</v>
          </cell>
        </row>
        <row r="191">
          <cell r="B191" t="str">
            <v>EXN_577</v>
          </cell>
        </row>
        <row r="192">
          <cell r="B192" t="str">
            <v>EXN_577</v>
          </cell>
        </row>
        <row r="193">
          <cell r="B193" t="str">
            <v>OST_221</v>
          </cell>
        </row>
        <row r="194">
          <cell r="B194" t="str">
            <v>OST_221</v>
          </cell>
        </row>
        <row r="195">
          <cell r="B195" t="str">
            <v>OST_221</v>
          </cell>
        </row>
        <row r="196">
          <cell r="B196" t="str">
            <v>OST_221</v>
          </cell>
        </row>
        <row r="197">
          <cell r="B197" t="str">
            <v>OST_221</v>
          </cell>
        </row>
        <row r="198">
          <cell r="B198" t="str">
            <v>OST_221</v>
          </cell>
        </row>
        <row r="199">
          <cell r="B199" t="str">
            <v>EXN_098</v>
          </cell>
        </row>
        <row r="200">
          <cell r="B200" t="str">
            <v>EXN_510</v>
          </cell>
        </row>
        <row r="201">
          <cell r="B201" t="str">
            <v>SUO_054</v>
          </cell>
        </row>
        <row r="202">
          <cell r="B202" t="str">
            <v>SUO_054</v>
          </cell>
        </row>
        <row r="203">
          <cell r="B203" t="str">
            <v>SUO_054</v>
          </cell>
        </row>
        <row r="204">
          <cell r="B204" t="str">
            <v>SUO_266</v>
          </cell>
        </row>
        <row r="205">
          <cell r="B205" t="str">
            <v>SUO_266</v>
          </cell>
        </row>
        <row r="206">
          <cell r="B206" t="str">
            <v>SUO_266</v>
          </cell>
        </row>
        <row r="207">
          <cell r="B207" t="str">
            <v>SUO_266</v>
          </cell>
        </row>
        <row r="208">
          <cell r="B208" t="str">
            <v>SUO_266</v>
          </cell>
        </row>
        <row r="209">
          <cell r="B209" t="str">
            <v>SUO_266</v>
          </cell>
        </row>
        <row r="210">
          <cell r="B210" t="str">
            <v>ADM_026</v>
          </cell>
        </row>
        <row r="211">
          <cell r="B211" t="str">
            <v>SUO_301</v>
          </cell>
        </row>
        <row r="212">
          <cell r="B212" t="str">
            <v>OST_361</v>
          </cell>
        </row>
        <row r="213">
          <cell r="B213" t="str">
            <v>OST_361</v>
          </cell>
        </row>
        <row r="214">
          <cell r="B214" t="str">
            <v>SUO_106</v>
          </cell>
        </row>
        <row r="215">
          <cell r="B215" t="str">
            <v>OST_342</v>
          </cell>
        </row>
        <row r="216">
          <cell r="B216" t="str">
            <v>OST_039</v>
          </cell>
        </row>
        <row r="217">
          <cell r="B217" t="str">
            <v>EXN_154</v>
          </cell>
        </row>
        <row r="218">
          <cell r="B218" t="str">
            <v>SUO_046</v>
          </cell>
        </row>
        <row r="219">
          <cell r="B219" t="str">
            <v>NRD_060</v>
          </cell>
        </row>
        <row r="220">
          <cell r="B220" t="str">
            <v>EXN_367</v>
          </cell>
        </row>
        <row r="221">
          <cell r="B221" t="str">
            <v>EXN_367</v>
          </cell>
        </row>
        <row r="222">
          <cell r="B222" t="str">
            <v>EXN_367</v>
          </cell>
        </row>
        <row r="223">
          <cell r="B223" t="str">
            <v>OST_264</v>
          </cell>
        </row>
        <row r="224">
          <cell r="B224" t="str">
            <v>OST_264</v>
          </cell>
        </row>
        <row r="225">
          <cell r="B225" t="str">
            <v>OST_264</v>
          </cell>
        </row>
        <row r="226">
          <cell r="B226" t="str">
            <v>OST_264</v>
          </cell>
        </row>
        <row r="227">
          <cell r="B227" t="str">
            <v>OST_264</v>
          </cell>
        </row>
        <row r="228">
          <cell r="B228" t="str">
            <v>OST_264</v>
          </cell>
        </row>
        <row r="229">
          <cell r="B229" t="str">
            <v>EXN_383</v>
          </cell>
        </row>
        <row r="230">
          <cell r="B230" t="str">
            <v>EXN_383</v>
          </cell>
        </row>
        <row r="231">
          <cell r="B231" t="str">
            <v>EXN_383</v>
          </cell>
        </row>
        <row r="232">
          <cell r="B232" t="str">
            <v>EXN_383</v>
          </cell>
        </row>
        <row r="233">
          <cell r="B233" t="str">
            <v>EXN_018</v>
          </cell>
        </row>
        <row r="234">
          <cell r="B234" t="str">
            <v>EXN_018</v>
          </cell>
        </row>
        <row r="235">
          <cell r="B235" t="str">
            <v>EXN_018</v>
          </cell>
        </row>
        <row r="236">
          <cell r="B236" t="str">
            <v>NRD_069</v>
          </cell>
        </row>
        <row r="237">
          <cell r="B237" t="str">
            <v>EXN_512</v>
          </cell>
        </row>
        <row r="238">
          <cell r="B238" t="str">
            <v>EXN_512</v>
          </cell>
        </row>
        <row r="239">
          <cell r="B239" t="str">
            <v>EXN_512</v>
          </cell>
        </row>
        <row r="240">
          <cell r="B240" t="str">
            <v>EXN_512</v>
          </cell>
        </row>
        <row r="241">
          <cell r="B241" t="str">
            <v>EXN_512</v>
          </cell>
        </row>
        <row r="242">
          <cell r="B242" t="str">
            <v>EXN_512</v>
          </cell>
        </row>
        <row r="243">
          <cell r="B243" t="str">
            <v>EXN_512</v>
          </cell>
        </row>
        <row r="244">
          <cell r="B244" t="str">
            <v>EXN_352</v>
          </cell>
        </row>
        <row r="245">
          <cell r="B245" t="str">
            <v>EXN_352</v>
          </cell>
        </row>
        <row r="246">
          <cell r="B246" t="str">
            <v>EXN_352</v>
          </cell>
        </row>
        <row r="247">
          <cell r="B247" t="str">
            <v>EXN_352</v>
          </cell>
        </row>
        <row r="248">
          <cell r="B248" t="str">
            <v>EXN_352</v>
          </cell>
        </row>
        <row r="249">
          <cell r="B249" t="str">
            <v>EXN_352</v>
          </cell>
        </row>
        <row r="250">
          <cell r="B250" t="str">
            <v>EXN_352</v>
          </cell>
        </row>
        <row r="251">
          <cell r="B251" t="str">
            <v>EXN_352</v>
          </cell>
        </row>
        <row r="252">
          <cell r="B252" t="str">
            <v>EXN_352</v>
          </cell>
        </row>
        <row r="253">
          <cell r="B253" t="str">
            <v>EXN_023</v>
          </cell>
        </row>
        <row r="254">
          <cell r="B254" t="str">
            <v>EXN_023</v>
          </cell>
        </row>
        <row r="255">
          <cell r="B255" t="str">
            <v>EXN_023</v>
          </cell>
        </row>
        <row r="256">
          <cell r="B256" t="str">
            <v>EXN_073</v>
          </cell>
        </row>
        <row r="257">
          <cell r="B257" t="str">
            <v>EXN_073</v>
          </cell>
        </row>
        <row r="258">
          <cell r="B258" t="str">
            <v>EXN_073</v>
          </cell>
        </row>
        <row r="259">
          <cell r="B259" t="str">
            <v>EXN_577</v>
          </cell>
        </row>
        <row r="260">
          <cell r="B260" t="str">
            <v>EXN_577</v>
          </cell>
        </row>
        <row r="261">
          <cell r="B261" t="str">
            <v>EXN_577</v>
          </cell>
        </row>
        <row r="262">
          <cell r="B262" t="str">
            <v>EXN_577</v>
          </cell>
        </row>
        <row r="263">
          <cell r="B263" t="str">
            <v>EXN_577</v>
          </cell>
        </row>
        <row r="264">
          <cell r="B264" t="str">
            <v>EXN_577</v>
          </cell>
        </row>
        <row r="265">
          <cell r="B265" t="str">
            <v>EXN_577</v>
          </cell>
        </row>
        <row r="266">
          <cell r="B266" t="str">
            <v>EXN_577</v>
          </cell>
        </row>
        <row r="267">
          <cell r="B267" t="str">
            <v>EXN_577</v>
          </cell>
        </row>
        <row r="268">
          <cell r="B268" t="str">
            <v>EXN_577</v>
          </cell>
        </row>
        <row r="269">
          <cell r="B269" t="str">
            <v>EXN_577</v>
          </cell>
        </row>
        <row r="270">
          <cell r="B270" t="str">
            <v>EXN_577</v>
          </cell>
        </row>
        <row r="271">
          <cell r="B271" t="str">
            <v>EXN_577</v>
          </cell>
        </row>
        <row r="272">
          <cell r="B272" t="str">
            <v>EXN_577</v>
          </cell>
        </row>
        <row r="273">
          <cell r="B273" t="str">
            <v>EXN_577</v>
          </cell>
        </row>
        <row r="274">
          <cell r="B274" t="str">
            <v>EXN_577</v>
          </cell>
        </row>
        <row r="275">
          <cell r="B275" t="str">
            <v>EXN_577</v>
          </cell>
        </row>
        <row r="276">
          <cell r="B276" t="str">
            <v>EXN_577</v>
          </cell>
        </row>
        <row r="277">
          <cell r="B277" t="str">
            <v>OST_221</v>
          </cell>
        </row>
        <row r="278">
          <cell r="B278" t="str">
            <v>OST_221</v>
          </cell>
        </row>
        <row r="279">
          <cell r="B279" t="str">
            <v>OST_221</v>
          </cell>
        </row>
        <row r="280">
          <cell r="B280" t="str">
            <v>OST_221</v>
          </cell>
        </row>
        <row r="281">
          <cell r="B281" t="str">
            <v>OST_221</v>
          </cell>
        </row>
        <row r="282">
          <cell r="B282" t="str">
            <v>OST_221</v>
          </cell>
        </row>
        <row r="283">
          <cell r="B283" t="str">
            <v>OST_221</v>
          </cell>
        </row>
        <row r="284">
          <cell r="B284" t="str">
            <v>OST_221</v>
          </cell>
        </row>
        <row r="285">
          <cell r="B285" t="str">
            <v>OST_221</v>
          </cell>
        </row>
        <row r="286">
          <cell r="B286" t="str">
            <v>OST_221</v>
          </cell>
        </row>
        <row r="287">
          <cell r="B287" t="str">
            <v>OST_221</v>
          </cell>
        </row>
        <row r="288">
          <cell r="B288" t="str">
            <v>OST_221</v>
          </cell>
        </row>
        <row r="289">
          <cell r="B289" t="str">
            <v>EXN_098</v>
          </cell>
        </row>
        <row r="290">
          <cell r="B290" t="str">
            <v>EXN_098</v>
          </cell>
        </row>
        <row r="291">
          <cell r="B291" t="str">
            <v>EXN_098</v>
          </cell>
        </row>
        <row r="292">
          <cell r="B292" t="str">
            <v>EXN_510</v>
          </cell>
        </row>
        <row r="293">
          <cell r="B293" t="str">
            <v>NRO_170</v>
          </cell>
        </row>
        <row r="294">
          <cell r="B294" t="str">
            <v>NRO_170</v>
          </cell>
        </row>
        <row r="295">
          <cell r="B295" t="str">
            <v>NRO_170</v>
          </cell>
        </row>
        <row r="296">
          <cell r="B296" t="str">
            <v>NRO_170</v>
          </cell>
        </row>
        <row r="297">
          <cell r="B297" t="str">
            <v>NRO_170</v>
          </cell>
        </row>
        <row r="298">
          <cell r="B298" t="str">
            <v>SUO_054</v>
          </cell>
        </row>
        <row r="299">
          <cell r="B299" t="str">
            <v>SUO_054</v>
          </cell>
        </row>
        <row r="300">
          <cell r="B300" t="str">
            <v>SUO_054</v>
          </cell>
        </row>
        <row r="301">
          <cell r="B301" t="str">
            <v>SUO_054</v>
          </cell>
        </row>
        <row r="302">
          <cell r="B302" t="str">
            <v>OST_092</v>
          </cell>
        </row>
        <row r="303">
          <cell r="B303" t="str">
            <v>OST_092</v>
          </cell>
        </row>
        <row r="304">
          <cell r="B304" t="str">
            <v>OST_092</v>
          </cell>
        </row>
        <row r="305">
          <cell r="B305" t="str">
            <v>OST_092</v>
          </cell>
        </row>
        <row r="306">
          <cell r="B306" t="str">
            <v>OST_092</v>
          </cell>
        </row>
        <row r="307">
          <cell r="B307" t="str">
            <v>OST_092</v>
          </cell>
        </row>
        <row r="308">
          <cell r="B308" t="str">
            <v>SUO_266</v>
          </cell>
        </row>
        <row r="309">
          <cell r="B309" t="str">
            <v>SUO_266</v>
          </cell>
        </row>
        <row r="310">
          <cell r="B310" t="str">
            <v>SUO_266</v>
          </cell>
        </row>
        <row r="311">
          <cell r="B311" t="str">
            <v>SUO_266</v>
          </cell>
        </row>
        <row r="312">
          <cell r="B312" t="str">
            <v>SUO_266</v>
          </cell>
        </row>
        <row r="313">
          <cell r="B313" t="str">
            <v>SUO_266</v>
          </cell>
        </row>
        <row r="314">
          <cell r="B314" t="str">
            <v>SUO_266</v>
          </cell>
        </row>
        <row r="315">
          <cell r="B315" t="str">
            <v>SUO_266</v>
          </cell>
        </row>
        <row r="316">
          <cell r="B316" t="str">
            <v>SUO_266</v>
          </cell>
        </row>
        <row r="317">
          <cell r="B317" t="str">
            <v>SUO_266</v>
          </cell>
        </row>
        <row r="318">
          <cell r="B318" t="str">
            <v>SUO_266</v>
          </cell>
        </row>
        <row r="319">
          <cell r="B319" t="str">
            <v>SUO_266</v>
          </cell>
        </row>
        <row r="320">
          <cell r="B320" t="str">
            <v>SUO_301</v>
          </cell>
        </row>
        <row r="321">
          <cell r="B321" t="str">
            <v>EXN_353</v>
          </cell>
        </row>
        <row r="322">
          <cell r="B322" t="str">
            <v>EXN_353</v>
          </cell>
        </row>
        <row r="323">
          <cell r="B323" t="str">
            <v>EXN_353</v>
          </cell>
        </row>
        <row r="324">
          <cell r="B324" t="str">
            <v>OST_359</v>
          </cell>
        </row>
        <row r="325">
          <cell r="B325" t="str">
            <v>OST_359</v>
          </cell>
        </row>
        <row r="326">
          <cell r="B326" t="str">
            <v>OST_359</v>
          </cell>
        </row>
        <row r="327">
          <cell r="B327" t="str">
            <v>OST_359</v>
          </cell>
        </row>
        <row r="328">
          <cell r="B328" t="str">
            <v>OST_359</v>
          </cell>
        </row>
        <row r="329">
          <cell r="B329" t="str">
            <v>OST_359</v>
          </cell>
        </row>
        <row r="330">
          <cell r="B330" t="str">
            <v>OST_359</v>
          </cell>
        </row>
        <row r="331">
          <cell r="B331" t="str">
            <v>OST_359</v>
          </cell>
        </row>
        <row r="332">
          <cell r="B332" t="str">
            <v>SUO_106</v>
          </cell>
        </row>
        <row r="333">
          <cell r="B333" t="str">
            <v>OST_342</v>
          </cell>
        </row>
        <row r="334">
          <cell r="B334" t="str">
            <v>OST_342</v>
          </cell>
        </row>
        <row r="335">
          <cell r="B335" t="str">
            <v>OST_342</v>
          </cell>
        </row>
        <row r="336">
          <cell r="B336" t="str">
            <v>OST_039</v>
          </cell>
        </row>
        <row r="337">
          <cell r="B337" t="str">
            <v>OST_039</v>
          </cell>
        </row>
        <row r="338">
          <cell r="B338" t="str">
            <v>OST_039</v>
          </cell>
        </row>
        <row r="339">
          <cell r="B339" t="str">
            <v>EXN_154</v>
          </cell>
        </row>
        <row r="340">
          <cell r="B340" t="str">
            <v>SUO_046</v>
          </cell>
        </row>
        <row r="341">
          <cell r="B341" t="str">
            <v>NRD_060</v>
          </cell>
        </row>
        <row r="342">
          <cell r="B342" t="str">
            <v>NRD_060</v>
          </cell>
        </row>
        <row r="343">
          <cell r="B343" t="str">
            <v>NRD_060</v>
          </cell>
        </row>
        <row r="344">
          <cell r="B344" t="str">
            <v>NRD_060</v>
          </cell>
        </row>
        <row r="345">
          <cell r="B345" t="str">
            <v>NRD_060</v>
          </cell>
        </row>
        <row r="346">
          <cell r="B346" t="str">
            <v>NRD_060</v>
          </cell>
        </row>
        <row r="347">
          <cell r="B347" t="str">
            <v>EXN_367</v>
          </cell>
        </row>
        <row r="348">
          <cell r="B348" t="str">
            <v>EXN_367</v>
          </cell>
        </row>
        <row r="349">
          <cell r="B349" t="str">
            <v>EXN_367</v>
          </cell>
        </row>
        <row r="350">
          <cell r="B350" t="str">
            <v>EXN_367</v>
          </cell>
        </row>
        <row r="351">
          <cell r="B351" t="str">
            <v>EXN_367</v>
          </cell>
        </row>
        <row r="352">
          <cell r="B352" t="str">
            <v>EXN_367</v>
          </cell>
        </row>
        <row r="353">
          <cell r="B353" t="str">
            <v>EXN_367</v>
          </cell>
        </row>
        <row r="354">
          <cell r="B354" t="str">
            <v>EXN_367</v>
          </cell>
        </row>
        <row r="355">
          <cell r="B355" t="str">
            <v>EXN_367</v>
          </cell>
        </row>
        <row r="356">
          <cell r="B356" t="str">
            <v>OST_264</v>
          </cell>
        </row>
        <row r="357">
          <cell r="B357" t="str">
            <v>OST_264</v>
          </cell>
        </row>
        <row r="358">
          <cell r="B358" t="str">
            <v>OST_264</v>
          </cell>
        </row>
        <row r="359">
          <cell r="B359" t="str">
            <v>OST_264</v>
          </cell>
        </row>
        <row r="360">
          <cell r="B360" t="str">
            <v>OST_264</v>
          </cell>
        </row>
        <row r="361">
          <cell r="B361" t="str">
            <v>OST_264</v>
          </cell>
        </row>
        <row r="362">
          <cell r="B362" t="str">
            <v>OST_264</v>
          </cell>
        </row>
        <row r="363">
          <cell r="B363" t="str">
            <v>OST_264</v>
          </cell>
        </row>
        <row r="364">
          <cell r="B364" t="str">
            <v>OST_264</v>
          </cell>
        </row>
        <row r="365">
          <cell r="B365" t="str">
            <v>OST_264</v>
          </cell>
        </row>
        <row r="366">
          <cell r="B366" t="str">
            <v>OST_264</v>
          </cell>
        </row>
        <row r="367">
          <cell r="B367" t="str">
            <v>OST_264</v>
          </cell>
        </row>
        <row r="368">
          <cell r="B368" t="str">
            <v>EXN_320</v>
          </cell>
        </row>
        <row r="369">
          <cell r="B369" t="str">
            <v>EXN_018</v>
          </cell>
        </row>
        <row r="370">
          <cell r="B370" t="str">
            <v>ADM_012</v>
          </cell>
        </row>
        <row r="371">
          <cell r="B371" t="str">
            <v>EXN_352</v>
          </cell>
        </row>
        <row r="372">
          <cell r="B372" t="str">
            <v>EXN_352</v>
          </cell>
        </row>
        <row r="373">
          <cell r="B373" t="str">
            <v>EXN_352</v>
          </cell>
        </row>
        <row r="374">
          <cell r="B374" t="str">
            <v>EXN_352</v>
          </cell>
        </row>
        <row r="375">
          <cell r="B375" t="str">
            <v>EXN_352</v>
          </cell>
        </row>
        <row r="376">
          <cell r="B376" t="str">
            <v>ADM_232</v>
          </cell>
        </row>
        <row r="377">
          <cell r="B377" t="str">
            <v>OST_221</v>
          </cell>
        </row>
        <row r="378">
          <cell r="B378" t="str">
            <v>OST_221</v>
          </cell>
        </row>
        <row r="379">
          <cell r="B379" t="str">
            <v>OST_221</v>
          </cell>
        </row>
        <row r="380">
          <cell r="B380" t="str">
            <v>OST_221</v>
          </cell>
        </row>
        <row r="381">
          <cell r="B381" t="str">
            <v>OST_221</v>
          </cell>
        </row>
        <row r="382">
          <cell r="B382" t="str">
            <v>OST_221</v>
          </cell>
        </row>
        <row r="383">
          <cell r="B383" t="str">
            <v>SUO_054</v>
          </cell>
        </row>
        <row r="384">
          <cell r="B384" t="str">
            <v>SUO_054</v>
          </cell>
        </row>
        <row r="385">
          <cell r="B385" t="str">
            <v>SUO_106</v>
          </cell>
        </row>
        <row r="386">
          <cell r="B386" t="str">
            <v>EXN_367</v>
          </cell>
        </row>
        <row r="387">
          <cell r="B387" t="str">
            <v>EXN_367</v>
          </cell>
        </row>
        <row r="388">
          <cell r="B388" t="str">
            <v>EXN_367</v>
          </cell>
        </row>
        <row r="389">
          <cell r="B389" t="str">
            <v>OST_264</v>
          </cell>
        </row>
        <row r="390">
          <cell r="B390" t="str">
            <v>OST_264</v>
          </cell>
        </row>
        <row r="391">
          <cell r="B391" t="str">
            <v>OST_264</v>
          </cell>
        </row>
        <row r="392">
          <cell r="B392" t="str">
            <v>OST_264</v>
          </cell>
        </row>
        <row r="393">
          <cell r="B393" t="str">
            <v>OST_264</v>
          </cell>
        </row>
        <row r="394">
          <cell r="B394" t="str">
            <v>OST_264</v>
          </cell>
        </row>
        <row r="395">
          <cell r="B395" t="str">
            <v>OST_264</v>
          </cell>
        </row>
        <row r="396">
          <cell r="B396" t="str">
            <v>OST_264</v>
          </cell>
        </row>
        <row r="397">
          <cell r="B397" t="str">
            <v>OST_264</v>
          </cell>
        </row>
        <row r="398">
          <cell r="B398" t="str">
            <v>NRD_060</v>
          </cell>
        </row>
        <row r="399">
          <cell r="B399" t="str">
            <v>NRD_060</v>
          </cell>
        </row>
        <row r="400">
          <cell r="B400" t="str">
            <v>NRD_060</v>
          </cell>
        </row>
        <row r="401">
          <cell r="B401" t="str">
            <v>ADM_235</v>
          </cell>
        </row>
        <row r="402">
          <cell r="B402" t="str">
            <v>ADM_235</v>
          </cell>
        </row>
        <row r="403">
          <cell r="B403" t="str">
            <v>ADM_235</v>
          </cell>
        </row>
        <row r="404">
          <cell r="B404" t="str">
            <v>EXN_018</v>
          </cell>
        </row>
        <row r="405">
          <cell r="B405" t="str">
            <v>NRD_069</v>
          </cell>
        </row>
        <row r="406">
          <cell r="B406" t="str">
            <v>EXN_512</v>
          </cell>
        </row>
        <row r="407">
          <cell r="B407" t="str">
            <v>EXN_512</v>
          </cell>
        </row>
        <row r="408">
          <cell r="B408" t="str">
            <v>EXN_352</v>
          </cell>
        </row>
        <row r="409">
          <cell r="B409" t="str">
            <v>EXN_352</v>
          </cell>
        </row>
        <row r="410">
          <cell r="B410" t="str">
            <v>EXN_352</v>
          </cell>
        </row>
        <row r="411">
          <cell r="B411" t="str">
            <v>EXN_352</v>
          </cell>
        </row>
        <row r="412">
          <cell r="B412" t="str">
            <v>EXN_352</v>
          </cell>
        </row>
        <row r="413">
          <cell r="B413" t="str">
            <v>EXN_352</v>
          </cell>
        </row>
        <row r="414">
          <cell r="B414" t="str">
            <v>EXN_352</v>
          </cell>
        </row>
        <row r="415">
          <cell r="B415" t="str">
            <v>EXN_352</v>
          </cell>
        </row>
        <row r="416">
          <cell r="B416" t="str">
            <v>EXN_352</v>
          </cell>
        </row>
        <row r="417">
          <cell r="B417" t="str">
            <v>EXN_023</v>
          </cell>
        </row>
        <row r="418">
          <cell r="B418" t="str">
            <v>EXN_073</v>
          </cell>
        </row>
        <row r="419">
          <cell r="B419" t="str">
            <v>EXN_577</v>
          </cell>
        </row>
        <row r="420">
          <cell r="B420" t="str">
            <v>EXN_577</v>
          </cell>
        </row>
        <row r="421">
          <cell r="B421" t="str">
            <v>EXN_577</v>
          </cell>
        </row>
        <row r="422">
          <cell r="B422" t="str">
            <v>EXN_577</v>
          </cell>
        </row>
        <row r="423">
          <cell r="B423" t="str">
            <v>EXN_577</v>
          </cell>
        </row>
        <row r="424">
          <cell r="B424" t="str">
            <v>EXN_577</v>
          </cell>
        </row>
        <row r="425">
          <cell r="B425" t="str">
            <v>EXN_577</v>
          </cell>
        </row>
        <row r="426">
          <cell r="B426" t="str">
            <v>EXN_577</v>
          </cell>
        </row>
        <row r="427">
          <cell r="B427" t="str">
            <v>EXN_577</v>
          </cell>
        </row>
        <row r="428">
          <cell r="B428" t="str">
            <v>ADM_232</v>
          </cell>
        </row>
        <row r="429">
          <cell r="B429" t="str">
            <v>OST_221</v>
          </cell>
        </row>
        <row r="430">
          <cell r="B430" t="str">
            <v>OST_221</v>
          </cell>
        </row>
        <row r="431">
          <cell r="B431" t="str">
            <v>OST_221</v>
          </cell>
        </row>
        <row r="432">
          <cell r="B432" t="str">
            <v>OST_221</v>
          </cell>
        </row>
        <row r="433">
          <cell r="B433" t="str">
            <v>OST_221</v>
          </cell>
        </row>
        <row r="434">
          <cell r="B434" t="str">
            <v>OST_221</v>
          </cell>
        </row>
        <row r="435">
          <cell r="B435" t="str">
            <v>EXN_098</v>
          </cell>
        </row>
        <row r="436">
          <cell r="B436" t="str">
            <v>EXN_510</v>
          </cell>
        </row>
        <row r="437">
          <cell r="B437" t="str">
            <v>NRO_170</v>
          </cell>
        </row>
        <row r="438">
          <cell r="B438" t="str">
            <v>SUO_054</v>
          </cell>
        </row>
        <row r="439">
          <cell r="B439" t="str">
            <v>SUO_054</v>
          </cell>
        </row>
        <row r="440">
          <cell r="B440" t="str">
            <v>SUO_054</v>
          </cell>
        </row>
        <row r="441">
          <cell r="B441" t="str">
            <v>SUO_054</v>
          </cell>
        </row>
        <row r="442">
          <cell r="B442" t="str">
            <v>SUO_054</v>
          </cell>
        </row>
        <row r="443">
          <cell r="B443" t="str">
            <v>SUO_054</v>
          </cell>
        </row>
        <row r="444">
          <cell r="B444" t="str">
            <v>SUO_266</v>
          </cell>
        </row>
        <row r="445">
          <cell r="B445" t="str">
            <v>SUO_266</v>
          </cell>
        </row>
        <row r="446">
          <cell r="B446" t="str">
            <v>SUO_266</v>
          </cell>
        </row>
        <row r="447">
          <cell r="B447" t="str">
            <v>SUO_266</v>
          </cell>
        </row>
        <row r="448">
          <cell r="B448" t="str">
            <v>SUO_266</v>
          </cell>
        </row>
        <row r="449">
          <cell r="B449" t="str">
            <v>SUO_266</v>
          </cell>
        </row>
        <row r="450">
          <cell r="B450" t="str">
            <v>ADM_026</v>
          </cell>
        </row>
        <row r="451">
          <cell r="B451" t="str">
            <v>EXN_353</v>
          </cell>
        </row>
        <row r="452">
          <cell r="B452" t="str">
            <v>OST_361</v>
          </cell>
        </row>
        <row r="453">
          <cell r="B453" t="str">
            <v>OST_361</v>
          </cell>
        </row>
        <row r="454">
          <cell r="B454" t="str">
            <v>OST_361</v>
          </cell>
        </row>
        <row r="455">
          <cell r="B455" t="str">
            <v>EXN_212</v>
          </cell>
        </row>
        <row r="456">
          <cell r="B456" t="str">
            <v>NRO_037</v>
          </cell>
        </row>
        <row r="457">
          <cell r="B457" t="str">
            <v>SUO_106</v>
          </cell>
        </row>
        <row r="458">
          <cell r="B458" t="str">
            <v>OST_342</v>
          </cell>
        </row>
        <row r="459">
          <cell r="B459" t="str">
            <v>OST_039</v>
          </cell>
        </row>
        <row r="460">
          <cell r="B460" t="str">
            <v>EXN_154</v>
          </cell>
        </row>
        <row r="461">
          <cell r="B461" t="str">
            <v>SUO_046</v>
          </cell>
        </row>
        <row r="462">
          <cell r="B462" t="str">
            <v>EXN_367</v>
          </cell>
        </row>
        <row r="463">
          <cell r="B463" t="str">
            <v>EXN_367</v>
          </cell>
        </row>
        <row r="464">
          <cell r="B464" t="str">
            <v>EXN_367</v>
          </cell>
        </row>
        <row r="465">
          <cell r="B465" t="str">
            <v>OST_264</v>
          </cell>
        </row>
        <row r="466">
          <cell r="B466" t="str">
            <v>OST_264</v>
          </cell>
        </row>
        <row r="467">
          <cell r="B467" t="str">
            <v>OST_264</v>
          </cell>
        </row>
        <row r="468">
          <cell r="B468" t="str">
            <v>OST_264</v>
          </cell>
        </row>
        <row r="469">
          <cell r="B469" t="str">
            <v>OST_264</v>
          </cell>
        </row>
        <row r="470">
          <cell r="B470" t="str">
            <v>OST_264</v>
          </cell>
        </row>
        <row r="471">
          <cell r="B471" t="str">
            <v>OST_264</v>
          </cell>
        </row>
        <row r="472">
          <cell r="B472" t="str">
            <v>OST_264</v>
          </cell>
        </row>
        <row r="473">
          <cell r="B473" t="str">
            <v>OST_264</v>
          </cell>
        </row>
        <row r="474">
          <cell r="B474" t="str">
            <v>OST_264</v>
          </cell>
        </row>
        <row r="475">
          <cell r="B475" t="str">
            <v>EXN_212</v>
          </cell>
        </row>
        <row r="476">
          <cell r="B476" t="str">
            <v>NRO_169</v>
          </cell>
        </row>
        <row r="477">
          <cell r="B477" t="str">
            <v>NRO_169</v>
          </cell>
        </row>
        <row r="478">
          <cell r="B478" t="str">
            <v>NRO_169</v>
          </cell>
        </row>
        <row r="479">
          <cell r="B479" t="str">
            <v>NRO_169</v>
          </cell>
        </row>
        <row r="480">
          <cell r="B480" t="str">
            <v>NRO_169</v>
          </cell>
        </row>
        <row r="481">
          <cell r="B481" t="str">
            <v>NRO_169</v>
          </cell>
        </row>
        <row r="482">
          <cell r="B482" t="str">
            <v>NRO_169</v>
          </cell>
        </row>
        <row r="483">
          <cell r="B483" t="str">
            <v>NRO_169</v>
          </cell>
        </row>
        <row r="484">
          <cell r="B484" t="str">
            <v>NRO_169</v>
          </cell>
        </row>
        <row r="485">
          <cell r="B485" t="str">
            <v>NRO_169</v>
          </cell>
        </row>
        <row r="486">
          <cell r="B486" t="str">
            <v>NRO_169</v>
          </cell>
        </row>
        <row r="487">
          <cell r="B487" t="str">
            <v>NRO_169</v>
          </cell>
        </row>
        <row r="488">
          <cell r="B488" t="str">
            <v>OST_275</v>
          </cell>
        </row>
        <row r="489">
          <cell r="B489" t="str">
            <v>SUO_073</v>
          </cell>
        </row>
        <row r="490">
          <cell r="B490" t="str">
            <v>SUO_298</v>
          </cell>
        </row>
        <row r="491">
          <cell r="B491" t="str">
            <v>SUO_298</v>
          </cell>
        </row>
        <row r="492">
          <cell r="B492" t="str">
            <v>SUO_298</v>
          </cell>
        </row>
        <row r="493">
          <cell r="B493" t="str">
            <v>SUO_298</v>
          </cell>
        </row>
        <row r="494">
          <cell r="B494" t="str">
            <v>SUO_298</v>
          </cell>
        </row>
        <row r="495">
          <cell r="B495" t="str">
            <v>SUO_298</v>
          </cell>
        </row>
        <row r="496">
          <cell r="B496" t="str">
            <v>SUO_298</v>
          </cell>
        </row>
        <row r="497">
          <cell r="B497" t="str">
            <v>SUO_298</v>
          </cell>
        </row>
        <row r="498">
          <cell r="B498" t="str">
            <v>SUO_298</v>
          </cell>
        </row>
        <row r="499">
          <cell r="B499" t="str">
            <v>SUO_298</v>
          </cell>
        </row>
        <row r="500">
          <cell r="B500" t="str">
            <v>SUO_298</v>
          </cell>
        </row>
        <row r="501">
          <cell r="B501" t="str">
            <v>SUO_298</v>
          </cell>
        </row>
        <row r="502">
          <cell r="B502" t="str">
            <v>OST_139</v>
          </cell>
        </row>
        <row r="503">
          <cell r="B503" t="str">
            <v>OST_411</v>
          </cell>
        </row>
        <row r="504">
          <cell r="B504" t="str">
            <v>OST_138</v>
          </cell>
        </row>
        <row r="505">
          <cell r="B505" t="str">
            <v>NRO_170</v>
          </cell>
        </row>
        <row r="506">
          <cell r="B506" t="str">
            <v>NRO_170</v>
          </cell>
        </row>
        <row r="507">
          <cell r="B507" t="str">
            <v>NRO_170</v>
          </cell>
        </row>
        <row r="508">
          <cell r="B508" t="str">
            <v>NRO_170</v>
          </cell>
        </row>
        <row r="509">
          <cell r="B509" t="str">
            <v>NRO_170</v>
          </cell>
        </row>
        <row r="510">
          <cell r="B510" t="str">
            <v>NRO_170</v>
          </cell>
        </row>
        <row r="511">
          <cell r="B511" t="str">
            <v>NRO_170</v>
          </cell>
        </row>
        <row r="512">
          <cell r="B512" t="str">
            <v>OST_368</v>
          </cell>
        </row>
        <row r="513">
          <cell r="B513" t="str">
            <v>OST_368</v>
          </cell>
        </row>
        <row r="514">
          <cell r="B514" t="str">
            <v>OST_368</v>
          </cell>
        </row>
        <row r="515">
          <cell r="B515" t="str">
            <v>OST_368</v>
          </cell>
        </row>
        <row r="516">
          <cell r="B516" t="str">
            <v>SUO_211</v>
          </cell>
        </row>
        <row r="517">
          <cell r="B517" t="str">
            <v>SUO_301</v>
          </cell>
        </row>
        <row r="518">
          <cell r="B518" t="str">
            <v>SUO_301</v>
          </cell>
        </row>
        <row r="519">
          <cell r="B519" t="str">
            <v>SUO_301</v>
          </cell>
        </row>
        <row r="520">
          <cell r="B520" t="str">
            <v>SUO_301</v>
          </cell>
        </row>
        <row r="521">
          <cell r="B521" t="str">
            <v>SUO_301</v>
          </cell>
        </row>
        <row r="522">
          <cell r="B522" t="str">
            <v>SUO_301</v>
          </cell>
        </row>
        <row r="523">
          <cell r="B523" t="str">
            <v>SUO_301</v>
          </cell>
        </row>
        <row r="524">
          <cell r="B524" t="str">
            <v>SUO_301</v>
          </cell>
        </row>
        <row r="525">
          <cell r="B525" t="str">
            <v>SUO_301</v>
          </cell>
        </row>
        <row r="526">
          <cell r="B526" t="str">
            <v>SUO_301</v>
          </cell>
        </row>
        <row r="527">
          <cell r="B527" t="str">
            <v>EXN_353</v>
          </cell>
        </row>
        <row r="528">
          <cell r="B528" t="str">
            <v>OST_361</v>
          </cell>
        </row>
        <row r="529">
          <cell r="B529" t="str">
            <v>OST_361</v>
          </cell>
        </row>
        <row r="530">
          <cell r="B530" t="str">
            <v>OST_361</v>
          </cell>
        </row>
        <row r="531">
          <cell r="B531" t="str">
            <v>OST_361</v>
          </cell>
        </row>
        <row r="532">
          <cell r="B532" t="str">
            <v>OST_359</v>
          </cell>
        </row>
        <row r="533">
          <cell r="B533" t="str">
            <v>OST_359</v>
          </cell>
        </row>
        <row r="534">
          <cell r="B534" t="str">
            <v>OST_359</v>
          </cell>
        </row>
        <row r="535">
          <cell r="B535" t="str">
            <v>OST_359</v>
          </cell>
        </row>
        <row r="536">
          <cell r="B536" t="str">
            <v>OST_359</v>
          </cell>
        </row>
        <row r="537">
          <cell r="B537" t="str">
            <v>OST_359</v>
          </cell>
        </row>
        <row r="538">
          <cell r="B538" t="str">
            <v>OST_359</v>
          </cell>
        </row>
        <row r="539">
          <cell r="B539" t="str">
            <v>OST_411</v>
          </cell>
        </row>
        <row r="540">
          <cell r="B540" t="str">
            <v>OST_411</v>
          </cell>
        </row>
        <row r="541">
          <cell r="B541" t="str">
            <v>NRD_188</v>
          </cell>
        </row>
        <row r="542">
          <cell r="B542" t="str">
            <v>EXN_074</v>
          </cell>
        </row>
        <row r="543">
          <cell r="B543" t="str">
            <v>ADM_232</v>
          </cell>
        </row>
        <row r="544">
          <cell r="B544" t="str">
            <v>ADM_232</v>
          </cell>
        </row>
        <row r="545">
          <cell r="B545" t="str">
            <v>NRD_264</v>
          </cell>
        </row>
        <row r="546">
          <cell r="B546" t="str">
            <v>NRD_264</v>
          </cell>
        </row>
        <row r="547">
          <cell r="B547" t="str">
            <v>OST_409</v>
          </cell>
        </row>
        <row r="548">
          <cell r="B548" t="str">
            <v>OST_420</v>
          </cell>
        </row>
        <row r="549">
          <cell r="B549" t="str">
            <v>OST_375</v>
          </cell>
        </row>
        <row r="550">
          <cell r="B550" t="str">
            <v>OST_374</v>
          </cell>
        </row>
        <row r="551">
          <cell r="B551" t="str">
            <v>OST_328</v>
          </cell>
        </row>
        <row r="552">
          <cell r="B552" t="str">
            <v>OST_388</v>
          </cell>
        </row>
        <row r="553">
          <cell r="B553" t="str">
            <v>OST_419</v>
          </cell>
        </row>
        <row r="554">
          <cell r="B554" t="str">
            <v>SUO_266</v>
          </cell>
        </row>
        <row r="555">
          <cell r="B555" t="str">
            <v>OST_906</v>
          </cell>
        </row>
        <row r="556">
          <cell r="B556" t="str">
            <v>OST_343</v>
          </cell>
        </row>
        <row r="557">
          <cell r="B557" t="str">
            <v>SUD_144</v>
          </cell>
        </row>
        <row r="558">
          <cell r="B558" t="str">
            <v>SUO_186</v>
          </cell>
        </row>
        <row r="559">
          <cell r="B559" t="str">
            <v>SUO_170</v>
          </cell>
        </row>
        <row r="560">
          <cell r="B560" t="str">
            <v>OST_283</v>
          </cell>
        </row>
        <row r="561">
          <cell r="B561" t="str">
            <v>OST_342</v>
          </cell>
        </row>
        <row r="562">
          <cell r="B562" t="str">
            <v>OST_039</v>
          </cell>
        </row>
        <row r="563">
          <cell r="B563" t="str">
            <v>EXN_246</v>
          </cell>
        </row>
        <row r="564">
          <cell r="B564" t="str">
            <v>EXN_246</v>
          </cell>
        </row>
      </sheetData>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down 13042026 8h14"/>
      <sheetName val="cells down 13042026 12h31"/>
      <sheetName val="cells down 13042026 16h33 "/>
      <sheetName val="cells down 14042026 8h29"/>
      <sheetName val="cells down 14042026 12h07"/>
      <sheetName val="cells down 14042026 16h32"/>
      <sheetName val="cells down 15042026 8h31"/>
      <sheetName val="cells down 15042026 14h41"/>
      <sheetName val="cells down 15042026 17h25"/>
      <sheetName val="cells down 16042026 8h23"/>
      <sheetName val="cells down 16042026 12h03"/>
      <sheetName val="cells down 16042026 16h58"/>
      <sheetName val="cells down 17042026 9H"/>
      <sheetName val="cells down 17042026 12h51"/>
      <sheetName val="cells down 17042026 17h"/>
      <sheetName val="cells down 18042026 8h"/>
      <sheetName val="cells down 18042026 16h38"/>
      <sheetName val="cells down 19042026 9H40"/>
      <sheetName val="Sheet4"/>
      <sheetName val="Active Alarms Data"/>
      <sheetName val="Sheet2"/>
      <sheetName val="Rapport  "/>
      <sheetName val="Breackdown-Global "/>
      <sheetName val="New"/>
      <sheetName val="UP"/>
      <sheetName val="TREND ZTE Cells"/>
      <sheetName val="cells down 18042026 16h3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CTR_457</v>
          </cell>
        </row>
        <row r="3">
          <cell r="B3" t="str">
            <v>CTR_778</v>
          </cell>
        </row>
        <row r="4">
          <cell r="B4" t="str">
            <v>CTR_778</v>
          </cell>
        </row>
        <row r="5">
          <cell r="B5" t="str">
            <v>CTR_778</v>
          </cell>
        </row>
        <row r="6">
          <cell r="B6" t="str">
            <v>CTR_778</v>
          </cell>
        </row>
        <row r="7">
          <cell r="B7" t="str">
            <v>CTR_778</v>
          </cell>
        </row>
        <row r="8">
          <cell r="B8" t="str">
            <v>CTR_778</v>
          </cell>
        </row>
        <row r="9">
          <cell r="B9" t="str">
            <v>CTR_778</v>
          </cell>
        </row>
        <row r="10">
          <cell r="B10" t="str">
            <v>CTR_778</v>
          </cell>
        </row>
        <row r="11">
          <cell r="B11" t="str">
            <v>CTR_778</v>
          </cell>
        </row>
        <row r="12">
          <cell r="B12" t="str">
            <v>CTR_115</v>
          </cell>
        </row>
        <row r="13">
          <cell r="B13" t="str">
            <v>CTR_115</v>
          </cell>
        </row>
        <row r="14">
          <cell r="B14" t="str">
            <v>CTR_112</v>
          </cell>
        </row>
        <row r="15">
          <cell r="B15" t="str">
            <v>CTR_112</v>
          </cell>
        </row>
        <row r="16">
          <cell r="B16" t="str">
            <v>CTR_112</v>
          </cell>
        </row>
        <row r="17">
          <cell r="B17" t="str">
            <v>CTR_112</v>
          </cell>
        </row>
        <row r="18">
          <cell r="B18" t="str">
            <v>CTR_112</v>
          </cell>
        </row>
        <row r="19">
          <cell r="B19" t="str">
            <v>CTR_112</v>
          </cell>
        </row>
        <row r="20">
          <cell r="B20" t="str">
            <v>CTR_112</v>
          </cell>
        </row>
        <row r="21">
          <cell r="B21" t="str">
            <v>CTR_112</v>
          </cell>
        </row>
        <row r="22">
          <cell r="B22" t="str">
            <v>CTR_112</v>
          </cell>
        </row>
        <row r="23">
          <cell r="B23" t="str">
            <v>SUD_099</v>
          </cell>
        </row>
        <row r="24">
          <cell r="B24" t="str">
            <v>SUD_099</v>
          </cell>
        </row>
        <row r="25">
          <cell r="B25" t="str">
            <v>SUD_099</v>
          </cell>
        </row>
        <row r="26">
          <cell r="B26" t="str">
            <v>CTR_851</v>
          </cell>
        </row>
        <row r="27">
          <cell r="B27" t="str">
            <v>CTR_851</v>
          </cell>
        </row>
        <row r="28">
          <cell r="B28" t="str">
            <v>CTR_851</v>
          </cell>
        </row>
        <row r="29">
          <cell r="B29" t="str">
            <v>CTR_851</v>
          </cell>
        </row>
        <row r="30">
          <cell r="B30" t="str">
            <v>CTR_851</v>
          </cell>
        </row>
        <row r="31">
          <cell r="B31" t="str">
            <v>CTR_851</v>
          </cell>
        </row>
        <row r="32">
          <cell r="B32" t="str">
            <v>LIT_613</v>
          </cell>
        </row>
        <row r="33">
          <cell r="B33" t="str">
            <v>LIT_613</v>
          </cell>
        </row>
        <row r="34">
          <cell r="B34" t="str">
            <v>LIT_613</v>
          </cell>
        </row>
        <row r="35">
          <cell r="B35" t="str">
            <v>LIT_613</v>
          </cell>
        </row>
        <row r="36">
          <cell r="B36" t="str">
            <v>LIT_613</v>
          </cell>
        </row>
        <row r="37">
          <cell r="B37" t="str">
            <v>LIT_613</v>
          </cell>
        </row>
        <row r="38">
          <cell r="B38" t="str">
            <v>LIT_613</v>
          </cell>
        </row>
        <row r="39">
          <cell r="B39" t="str">
            <v>LIT_613</v>
          </cell>
        </row>
        <row r="40">
          <cell r="B40" t="str">
            <v>LIT_613</v>
          </cell>
        </row>
        <row r="41">
          <cell r="B41" t="str">
            <v>LIT_613</v>
          </cell>
        </row>
        <row r="42">
          <cell r="B42" t="str">
            <v>LIT_613</v>
          </cell>
        </row>
        <row r="43">
          <cell r="B43" t="str">
            <v>LIT_613</v>
          </cell>
        </row>
        <row r="44">
          <cell r="B44" t="str">
            <v>LIT_613</v>
          </cell>
        </row>
        <row r="45">
          <cell r="B45" t="str">
            <v>LIT_613</v>
          </cell>
        </row>
        <row r="46">
          <cell r="B46" t="str">
            <v>LIT_613</v>
          </cell>
        </row>
        <row r="47">
          <cell r="B47" t="str">
            <v>LIT_613</v>
          </cell>
        </row>
        <row r="48">
          <cell r="B48" t="str">
            <v>LIT_613</v>
          </cell>
        </row>
        <row r="49">
          <cell r="B49" t="str">
            <v>LIT_613</v>
          </cell>
        </row>
        <row r="50">
          <cell r="B50" t="str">
            <v>LIT_613</v>
          </cell>
        </row>
        <row r="51">
          <cell r="B51" t="str">
            <v>CTR_778</v>
          </cell>
        </row>
        <row r="52">
          <cell r="B52" t="str">
            <v>CTR_020</v>
          </cell>
        </row>
        <row r="53">
          <cell r="B53" t="str">
            <v>CTR_020</v>
          </cell>
        </row>
        <row r="54">
          <cell r="B54" t="str">
            <v>CTR_020</v>
          </cell>
        </row>
        <row r="55">
          <cell r="B55" t="str">
            <v>CTR_020</v>
          </cell>
        </row>
        <row r="56">
          <cell r="B56" t="str">
            <v>CTR_020</v>
          </cell>
        </row>
        <row r="57">
          <cell r="B57" t="str">
            <v>CTR_020</v>
          </cell>
        </row>
        <row r="58">
          <cell r="B58" t="str">
            <v>CTR_020</v>
          </cell>
        </row>
        <row r="59">
          <cell r="B59" t="str">
            <v>CTR_020</v>
          </cell>
        </row>
        <row r="60">
          <cell r="B60" t="str">
            <v>CTR_020</v>
          </cell>
        </row>
        <row r="61">
          <cell r="B61" t="str">
            <v>CTR_457</v>
          </cell>
        </row>
        <row r="62">
          <cell r="B62" t="str">
            <v>CTR_457</v>
          </cell>
        </row>
        <row r="63">
          <cell r="B63" t="str">
            <v>CTR_457</v>
          </cell>
        </row>
        <row r="64">
          <cell r="B64" t="str">
            <v>CTR_457</v>
          </cell>
        </row>
        <row r="65">
          <cell r="B65" t="str">
            <v>CTR_868</v>
          </cell>
        </row>
        <row r="66">
          <cell r="B66" t="str">
            <v>CTR_868</v>
          </cell>
        </row>
        <row r="67">
          <cell r="B67" t="str">
            <v>CTR_868</v>
          </cell>
        </row>
        <row r="68">
          <cell r="B68" t="str">
            <v>CTR_868</v>
          </cell>
        </row>
        <row r="69">
          <cell r="B69" t="str">
            <v>CTR_868</v>
          </cell>
        </row>
        <row r="70">
          <cell r="B70" t="str">
            <v>CTR_868</v>
          </cell>
        </row>
        <row r="71">
          <cell r="B71" t="str">
            <v>CTR_868</v>
          </cell>
        </row>
        <row r="72">
          <cell r="B72" t="str">
            <v>CTR_868</v>
          </cell>
        </row>
        <row r="73">
          <cell r="B73" t="str">
            <v>CTR_868</v>
          </cell>
        </row>
        <row r="74">
          <cell r="B74" t="str">
            <v>CTR_463</v>
          </cell>
        </row>
        <row r="75">
          <cell r="B75" t="str">
            <v>CTR_463</v>
          </cell>
        </row>
        <row r="76">
          <cell r="B76" t="str">
            <v>CTR_463</v>
          </cell>
        </row>
        <row r="77">
          <cell r="B77" t="str">
            <v>CTR_463</v>
          </cell>
        </row>
        <row r="78">
          <cell r="B78" t="str">
            <v>CTR_463</v>
          </cell>
        </row>
        <row r="79">
          <cell r="B79" t="str">
            <v>CTR_463</v>
          </cell>
        </row>
        <row r="80">
          <cell r="B80" t="str">
            <v>CTR_463</v>
          </cell>
        </row>
        <row r="81">
          <cell r="B81" t="str">
            <v>CTR_463</v>
          </cell>
        </row>
        <row r="82">
          <cell r="B82" t="str">
            <v>CTR_463</v>
          </cell>
        </row>
        <row r="83">
          <cell r="B83" t="str">
            <v>CTR_112</v>
          </cell>
        </row>
        <row r="84">
          <cell r="B84" t="str">
            <v>CTR_112</v>
          </cell>
        </row>
        <row r="85">
          <cell r="B85" t="str">
            <v>CTR_112</v>
          </cell>
        </row>
        <row r="86">
          <cell r="B86" t="str">
            <v>CTR_112</v>
          </cell>
        </row>
        <row r="87">
          <cell r="B87" t="str">
            <v>CTR_112</v>
          </cell>
        </row>
        <row r="88">
          <cell r="B88" t="str">
            <v>CTR_112</v>
          </cell>
        </row>
        <row r="89">
          <cell r="B89" t="str">
            <v>CTR_112</v>
          </cell>
        </row>
        <row r="90">
          <cell r="B90" t="str">
            <v>CTR_112</v>
          </cell>
        </row>
        <row r="91">
          <cell r="B91" t="str">
            <v>CTR_112</v>
          </cell>
        </row>
        <row r="92">
          <cell r="B92" t="str">
            <v>LIT_728</v>
          </cell>
        </row>
        <row r="93">
          <cell r="B93" t="str">
            <v>LIT_728</v>
          </cell>
        </row>
        <row r="94">
          <cell r="B94" t="str">
            <v>LIT_728</v>
          </cell>
        </row>
        <row r="95">
          <cell r="B95" t="str">
            <v>LIT_728</v>
          </cell>
        </row>
        <row r="96">
          <cell r="B96" t="str">
            <v>LIT_728</v>
          </cell>
        </row>
        <row r="97">
          <cell r="B97" t="str">
            <v>LIT_728</v>
          </cell>
        </row>
        <row r="98">
          <cell r="B98" t="str">
            <v>LIT_728</v>
          </cell>
        </row>
        <row r="99">
          <cell r="B99" t="str">
            <v>LIT_728</v>
          </cell>
        </row>
        <row r="100">
          <cell r="B100" t="str">
            <v>LIT_728</v>
          </cell>
        </row>
        <row r="101">
          <cell r="B101" t="str">
            <v>LIT_728</v>
          </cell>
        </row>
        <row r="102">
          <cell r="B102" t="str">
            <v>CTR_675</v>
          </cell>
        </row>
        <row r="103">
          <cell r="B103" t="str">
            <v>CTR_675</v>
          </cell>
        </row>
        <row r="104">
          <cell r="B104" t="str">
            <v>CTR_675</v>
          </cell>
        </row>
        <row r="105">
          <cell r="B105" t="str">
            <v>CTR_675</v>
          </cell>
        </row>
        <row r="106">
          <cell r="B106" t="str">
            <v>CTR_675</v>
          </cell>
        </row>
        <row r="107">
          <cell r="B107" t="str">
            <v>CTR_675</v>
          </cell>
        </row>
        <row r="108">
          <cell r="B108" t="str">
            <v>CTR_675</v>
          </cell>
        </row>
        <row r="109">
          <cell r="B109" t="str">
            <v>CTR_675</v>
          </cell>
        </row>
        <row r="110">
          <cell r="B110" t="str">
            <v>CTR_675</v>
          </cell>
        </row>
        <row r="111">
          <cell r="B111" t="str">
            <v>CTR_952</v>
          </cell>
        </row>
        <row r="112">
          <cell r="B112" t="str">
            <v>CTR_832</v>
          </cell>
        </row>
        <row r="113">
          <cell r="B113" t="str">
            <v>CTR_633</v>
          </cell>
        </row>
        <row r="114">
          <cell r="B114" t="str">
            <v>CTR_633</v>
          </cell>
        </row>
        <row r="115">
          <cell r="B115" t="str">
            <v>CTR_633</v>
          </cell>
        </row>
        <row r="116">
          <cell r="B116" t="str">
            <v>CTR_633</v>
          </cell>
        </row>
        <row r="117">
          <cell r="B117" t="str">
            <v>CTR_633</v>
          </cell>
        </row>
        <row r="118">
          <cell r="B118" t="str">
            <v>CTR_633</v>
          </cell>
        </row>
        <row r="119">
          <cell r="B119" t="str">
            <v>CTR_633</v>
          </cell>
        </row>
        <row r="120">
          <cell r="B120" t="str">
            <v>CTR_633</v>
          </cell>
        </row>
        <row r="121">
          <cell r="B121" t="str">
            <v>CTR_633</v>
          </cell>
        </row>
        <row r="122">
          <cell r="B122" t="str">
            <v>SUD_122</v>
          </cell>
        </row>
        <row r="123">
          <cell r="B123" t="str">
            <v>SUD_122</v>
          </cell>
        </row>
        <row r="124">
          <cell r="B124" t="str">
            <v>SUD_122</v>
          </cell>
        </row>
        <row r="125">
          <cell r="B125" t="str">
            <v>SUD_122</v>
          </cell>
        </row>
        <row r="126">
          <cell r="B126" t="str">
            <v>CTR_478</v>
          </cell>
        </row>
        <row r="127">
          <cell r="B127" t="str">
            <v>CTR_478</v>
          </cell>
        </row>
        <row r="128">
          <cell r="B128" t="str">
            <v>CTR_478</v>
          </cell>
        </row>
        <row r="129">
          <cell r="B129" t="str">
            <v>CTR_478</v>
          </cell>
        </row>
        <row r="130">
          <cell r="B130" t="str">
            <v>CTR_478</v>
          </cell>
        </row>
        <row r="131">
          <cell r="B131" t="str">
            <v>CTR_478</v>
          </cell>
        </row>
        <row r="132">
          <cell r="B132" t="str">
            <v>CTR_478</v>
          </cell>
        </row>
        <row r="133">
          <cell r="B133" t="str">
            <v>CTR_478</v>
          </cell>
        </row>
        <row r="134">
          <cell r="B134" t="str">
            <v>CTR_478</v>
          </cell>
        </row>
        <row r="135">
          <cell r="B135" t="str">
            <v>SUD_054</v>
          </cell>
        </row>
        <row r="136">
          <cell r="B136" t="str">
            <v>CTR_449</v>
          </cell>
        </row>
        <row r="137">
          <cell r="B137" t="str">
            <v>CTR_449</v>
          </cell>
        </row>
        <row r="138">
          <cell r="B138" t="str">
            <v>CTR_449</v>
          </cell>
        </row>
        <row r="139">
          <cell r="B139" t="str">
            <v>CTR_449</v>
          </cell>
        </row>
        <row r="140">
          <cell r="B140" t="str">
            <v>CTR_449</v>
          </cell>
        </row>
        <row r="141">
          <cell r="B141" t="str">
            <v>CTR_449</v>
          </cell>
        </row>
        <row r="142">
          <cell r="B142" t="str">
            <v>CTR_449</v>
          </cell>
        </row>
        <row r="143">
          <cell r="B143" t="str">
            <v>CTR_449</v>
          </cell>
        </row>
        <row r="144">
          <cell r="B144" t="str">
            <v>CTR_449</v>
          </cell>
        </row>
        <row r="145">
          <cell r="B145" t="str">
            <v>CTR_652</v>
          </cell>
        </row>
        <row r="146">
          <cell r="B146" t="str">
            <v>CTR_652</v>
          </cell>
        </row>
        <row r="147">
          <cell r="B147" t="str">
            <v>CTR_652</v>
          </cell>
        </row>
        <row r="148">
          <cell r="B148" t="str">
            <v>CTR_652</v>
          </cell>
        </row>
        <row r="149">
          <cell r="B149" t="str">
            <v>CTR_652</v>
          </cell>
        </row>
        <row r="150">
          <cell r="B150" t="str">
            <v>CTR_652</v>
          </cell>
        </row>
        <row r="151">
          <cell r="B151" t="str">
            <v>CTR_652</v>
          </cell>
        </row>
        <row r="152">
          <cell r="B152" t="str">
            <v>CTR_652</v>
          </cell>
        </row>
        <row r="153">
          <cell r="B153" t="str">
            <v>CTR_652</v>
          </cell>
        </row>
        <row r="154">
          <cell r="B154" t="str">
            <v>CTR_102</v>
          </cell>
        </row>
        <row r="155">
          <cell r="B155" t="str">
            <v>CTR_102</v>
          </cell>
        </row>
        <row r="156">
          <cell r="B156" t="str">
            <v>CTR_102</v>
          </cell>
        </row>
        <row r="157">
          <cell r="B157" t="str">
            <v>CTR_102</v>
          </cell>
        </row>
        <row r="158">
          <cell r="B158" t="str">
            <v>CTR_102</v>
          </cell>
        </row>
        <row r="159">
          <cell r="B159" t="str">
            <v>CTR_102</v>
          </cell>
        </row>
        <row r="160">
          <cell r="B160" t="str">
            <v>CTR_102</v>
          </cell>
        </row>
        <row r="161">
          <cell r="B161" t="str">
            <v>CTR_102</v>
          </cell>
        </row>
        <row r="162">
          <cell r="B162" t="str">
            <v>CTR_102</v>
          </cell>
        </row>
        <row r="163">
          <cell r="B163" t="str">
            <v>CTR_011</v>
          </cell>
        </row>
        <row r="164">
          <cell r="B164" t="str">
            <v>CTR_197</v>
          </cell>
        </row>
        <row r="165">
          <cell r="B165" t="str">
            <v>CTR_011</v>
          </cell>
        </row>
        <row r="166">
          <cell r="B166" t="str">
            <v>CTR_197</v>
          </cell>
        </row>
        <row r="167">
          <cell r="B167" t="str">
            <v>CTR_197</v>
          </cell>
        </row>
        <row r="168">
          <cell r="B168" t="str">
            <v>CTR_824</v>
          </cell>
        </row>
        <row r="169">
          <cell r="B169" t="str">
            <v>CTR_011</v>
          </cell>
        </row>
        <row r="170">
          <cell r="B170" t="str">
            <v>CTR_086</v>
          </cell>
        </row>
        <row r="171">
          <cell r="B171" t="str">
            <v>CTR_682</v>
          </cell>
        </row>
        <row r="172">
          <cell r="B172" t="str">
            <v>CTR_011</v>
          </cell>
        </row>
        <row r="173">
          <cell r="B173" t="str">
            <v>CTR_917</v>
          </cell>
        </row>
        <row r="174">
          <cell r="B174" t="str">
            <v>CTR_124</v>
          </cell>
        </row>
        <row r="175">
          <cell r="B175" t="str">
            <v>CTR_086</v>
          </cell>
        </row>
        <row r="176">
          <cell r="B176" t="str">
            <v>CTR_824</v>
          </cell>
        </row>
        <row r="177">
          <cell r="B177" t="str">
            <v>CTR_682</v>
          </cell>
        </row>
        <row r="178">
          <cell r="B178" t="str">
            <v>CTR_011</v>
          </cell>
        </row>
        <row r="179">
          <cell r="B179" t="str">
            <v>CTR_917</v>
          </cell>
        </row>
        <row r="180">
          <cell r="B180" t="str">
            <v>CTR_824</v>
          </cell>
        </row>
        <row r="181">
          <cell r="B181" t="str">
            <v>CTR_086</v>
          </cell>
        </row>
        <row r="182">
          <cell r="B182" t="str">
            <v>CTR_682</v>
          </cell>
        </row>
        <row r="183">
          <cell r="B183" t="str">
            <v>CTR_011</v>
          </cell>
        </row>
        <row r="184">
          <cell r="B184" t="str">
            <v>CTR_323</v>
          </cell>
        </row>
        <row r="185">
          <cell r="B185" t="str">
            <v>CTR_197</v>
          </cell>
        </row>
        <row r="186">
          <cell r="B186" t="str">
            <v>CTR_917</v>
          </cell>
        </row>
        <row r="187">
          <cell r="B187" t="str">
            <v>CTR_093</v>
          </cell>
        </row>
        <row r="188">
          <cell r="B188" t="str">
            <v>CTR_075</v>
          </cell>
        </row>
        <row r="189">
          <cell r="B189" t="str">
            <v>CTR_682</v>
          </cell>
        </row>
        <row r="190">
          <cell r="B190" t="str">
            <v>CTR_197</v>
          </cell>
        </row>
        <row r="191">
          <cell r="B191" t="str">
            <v>CTR_824</v>
          </cell>
        </row>
        <row r="192">
          <cell r="B192" t="str">
            <v>CTR_323</v>
          </cell>
        </row>
        <row r="193">
          <cell r="B193" t="str">
            <v>CTR_917</v>
          </cell>
        </row>
        <row r="194">
          <cell r="B194" t="str">
            <v>CTR_093</v>
          </cell>
        </row>
        <row r="195">
          <cell r="B195" t="str">
            <v>CTR_075</v>
          </cell>
        </row>
        <row r="196">
          <cell r="B196" t="str">
            <v>CTR_323</v>
          </cell>
        </row>
        <row r="197">
          <cell r="B197" t="str">
            <v>CTR_197</v>
          </cell>
        </row>
        <row r="198">
          <cell r="B198" t="str">
            <v>CTR_917</v>
          </cell>
        </row>
        <row r="199">
          <cell r="B199" t="str">
            <v>CTR_124</v>
          </cell>
        </row>
        <row r="200">
          <cell r="B200" t="str">
            <v>CTR_075</v>
          </cell>
        </row>
        <row r="201">
          <cell r="B201" t="str">
            <v>CTR_093</v>
          </cell>
        </row>
        <row r="202">
          <cell r="B202" t="str">
            <v>CTR_011</v>
          </cell>
        </row>
        <row r="203">
          <cell r="B203" t="str">
            <v>CTR_323</v>
          </cell>
        </row>
        <row r="204">
          <cell r="B204" t="str">
            <v>CTR_917</v>
          </cell>
        </row>
        <row r="205">
          <cell r="B205" t="str">
            <v>CTR_124</v>
          </cell>
        </row>
        <row r="206">
          <cell r="B206" t="str">
            <v>CTR_075</v>
          </cell>
        </row>
        <row r="207">
          <cell r="B207" t="str">
            <v>CTR_086</v>
          </cell>
        </row>
        <row r="208">
          <cell r="B208" t="str">
            <v>CTR_323</v>
          </cell>
        </row>
        <row r="209">
          <cell r="B209" t="str">
            <v>CTR_011</v>
          </cell>
        </row>
        <row r="210">
          <cell r="B210" t="str">
            <v>CTR_917</v>
          </cell>
        </row>
        <row r="211">
          <cell r="B211" t="str">
            <v>CTR_075</v>
          </cell>
        </row>
        <row r="212">
          <cell r="B212" t="str">
            <v>CTR_086</v>
          </cell>
        </row>
        <row r="213">
          <cell r="B213" t="str">
            <v>CTR_093</v>
          </cell>
        </row>
        <row r="214">
          <cell r="B214" t="str">
            <v>CTR_323</v>
          </cell>
        </row>
        <row r="215">
          <cell r="B215" t="str">
            <v>CTR_917</v>
          </cell>
        </row>
        <row r="216">
          <cell r="B216" t="str">
            <v>CTR_086</v>
          </cell>
        </row>
        <row r="217">
          <cell r="B217" t="str">
            <v>CTR_093</v>
          </cell>
        </row>
        <row r="218">
          <cell r="B218" t="str">
            <v>CTR_075</v>
          </cell>
        </row>
        <row r="219">
          <cell r="B219" t="str">
            <v>CTR_323</v>
          </cell>
        </row>
        <row r="220">
          <cell r="B220" t="str">
            <v>CTR_011</v>
          </cell>
        </row>
        <row r="221">
          <cell r="B221" t="str">
            <v>CTR_824</v>
          </cell>
        </row>
        <row r="222">
          <cell r="B222" t="str">
            <v>CTR_011</v>
          </cell>
        </row>
        <row r="223">
          <cell r="B223" t="str">
            <v>CTR_682</v>
          </cell>
        </row>
        <row r="224">
          <cell r="B224" t="str">
            <v>CTR_011</v>
          </cell>
        </row>
        <row r="225">
          <cell r="B225" t="str">
            <v>CTR_124</v>
          </cell>
        </row>
        <row r="226">
          <cell r="B226" t="str">
            <v>CTR_075</v>
          </cell>
        </row>
        <row r="227">
          <cell r="B227" t="str">
            <v>CTR_682</v>
          </cell>
        </row>
        <row r="228">
          <cell r="B228" t="str">
            <v>CTR_197</v>
          </cell>
        </row>
        <row r="229">
          <cell r="B229" t="str">
            <v>CTR_011</v>
          </cell>
        </row>
        <row r="230">
          <cell r="B230" t="str">
            <v>CTR_124</v>
          </cell>
        </row>
        <row r="231">
          <cell r="B231" t="str">
            <v>CTR_682</v>
          </cell>
        </row>
        <row r="232">
          <cell r="B232" t="str">
            <v>CTR_197</v>
          </cell>
        </row>
        <row r="233">
          <cell r="B233" t="str">
            <v>CTR_124</v>
          </cell>
        </row>
        <row r="234">
          <cell r="B234" t="str">
            <v>CTR_682</v>
          </cell>
        </row>
        <row r="235">
          <cell r="B235" t="str">
            <v>CTR_197</v>
          </cell>
        </row>
        <row r="236">
          <cell r="B236" t="str">
            <v>CTR_124</v>
          </cell>
        </row>
        <row r="237">
          <cell r="B237" t="str">
            <v>CTR_824</v>
          </cell>
        </row>
        <row r="238">
          <cell r="B238" t="str">
            <v>CTR_086</v>
          </cell>
        </row>
        <row r="239">
          <cell r="B239" t="str">
            <v>CTR_682</v>
          </cell>
        </row>
        <row r="240">
          <cell r="B240" t="str">
            <v>CTR_917</v>
          </cell>
        </row>
        <row r="241">
          <cell r="B241" t="str">
            <v>CTR_124</v>
          </cell>
        </row>
        <row r="242">
          <cell r="B242" t="str">
            <v>CTR_824</v>
          </cell>
        </row>
        <row r="243">
          <cell r="B243" t="str">
            <v>CTR_086</v>
          </cell>
        </row>
        <row r="244">
          <cell r="B244" t="str">
            <v>CTR_323</v>
          </cell>
        </row>
        <row r="245">
          <cell r="B245" t="str">
            <v>CTR_124</v>
          </cell>
        </row>
        <row r="246">
          <cell r="B246" t="str">
            <v>CTR_075</v>
          </cell>
        </row>
        <row r="247">
          <cell r="B247" t="str">
            <v>CTR_093</v>
          </cell>
        </row>
        <row r="248">
          <cell r="B248" t="str">
            <v>CTR_086</v>
          </cell>
        </row>
        <row r="249">
          <cell r="B249" t="str">
            <v>CTR_824</v>
          </cell>
        </row>
        <row r="250">
          <cell r="B250" t="str">
            <v>CTR_323</v>
          </cell>
        </row>
        <row r="251">
          <cell r="B251" t="str">
            <v>CTR_075</v>
          </cell>
        </row>
        <row r="252">
          <cell r="B252" t="str">
            <v>CTR_093</v>
          </cell>
        </row>
        <row r="253">
          <cell r="B253" t="str">
            <v>CTR_824</v>
          </cell>
        </row>
        <row r="254">
          <cell r="B254" t="str">
            <v>CTR_093</v>
          </cell>
        </row>
        <row r="255">
          <cell r="B255" t="str">
            <v>CTR_093</v>
          </cell>
        </row>
        <row r="256">
          <cell r="B256" t="str">
            <v>CTR_937</v>
          </cell>
        </row>
        <row r="257">
          <cell r="B257" t="str">
            <v>CTR_120</v>
          </cell>
        </row>
        <row r="258">
          <cell r="B258" t="str">
            <v>CTR_937</v>
          </cell>
        </row>
        <row r="259">
          <cell r="B259" t="str">
            <v>CTR_120</v>
          </cell>
        </row>
        <row r="260">
          <cell r="B260" t="str">
            <v>CTR_937</v>
          </cell>
        </row>
        <row r="261">
          <cell r="B261" t="str">
            <v>CTR_120</v>
          </cell>
        </row>
        <row r="262">
          <cell r="B262" t="str">
            <v>CTR_728</v>
          </cell>
        </row>
        <row r="263">
          <cell r="B263" t="str">
            <v>CTR_728</v>
          </cell>
        </row>
        <row r="264">
          <cell r="B264" t="str">
            <v>CTR_120</v>
          </cell>
        </row>
        <row r="265">
          <cell r="B265" t="str">
            <v>CTR_728</v>
          </cell>
        </row>
        <row r="266">
          <cell r="B266" t="str">
            <v>CTR_728</v>
          </cell>
        </row>
        <row r="267">
          <cell r="B267" t="str">
            <v>CTR_728</v>
          </cell>
        </row>
        <row r="268">
          <cell r="B268" t="str">
            <v>CTR_064</v>
          </cell>
        </row>
        <row r="269">
          <cell r="B269" t="str">
            <v>CTR_002</v>
          </cell>
        </row>
        <row r="270">
          <cell r="B270" t="str">
            <v>CTR_728</v>
          </cell>
        </row>
        <row r="271">
          <cell r="B271" t="str">
            <v>CTR_002</v>
          </cell>
        </row>
        <row r="272">
          <cell r="B272" t="str">
            <v>CTR_728</v>
          </cell>
        </row>
        <row r="273">
          <cell r="B273" t="str">
            <v>CTR_728</v>
          </cell>
        </row>
        <row r="274">
          <cell r="B274" t="str">
            <v>CTR_002</v>
          </cell>
        </row>
        <row r="275">
          <cell r="B275" t="str">
            <v>CTR_758</v>
          </cell>
        </row>
        <row r="276">
          <cell r="B276" t="str">
            <v>CTR_937</v>
          </cell>
        </row>
        <row r="277">
          <cell r="B277" t="str">
            <v>CTR_728</v>
          </cell>
        </row>
        <row r="278">
          <cell r="B278" t="str">
            <v>CTR_200</v>
          </cell>
        </row>
        <row r="279">
          <cell r="B279" t="str">
            <v>CTR_937</v>
          </cell>
        </row>
        <row r="280">
          <cell r="B280" t="str">
            <v>CTR_758</v>
          </cell>
        </row>
        <row r="281">
          <cell r="B281" t="str">
            <v>CTR_200</v>
          </cell>
        </row>
        <row r="282">
          <cell r="B282" t="str">
            <v>CTR_937</v>
          </cell>
        </row>
        <row r="283">
          <cell r="B283" t="str">
            <v>CTR_758</v>
          </cell>
        </row>
        <row r="284">
          <cell r="B284" t="str">
            <v>CTR_120</v>
          </cell>
        </row>
        <row r="285">
          <cell r="B285" t="str">
            <v>CTR_200</v>
          </cell>
        </row>
        <row r="286">
          <cell r="B286" t="str">
            <v>CTR_049</v>
          </cell>
        </row>
        <row r="287">
          <cell r="B287" t="str">
            <v>CTR_937</v>
          </cell>
        </row>
        <row r="288">
          <cell r="B288" t="str">
            <v>CTR_200</v>
          </cell>
        </row>
        <row r="289">
          <cell r="B289" t="str">
            <v>CTR_049</v>
          </cell>
        </row>
        <row r="290">
          <cell r="B290" t="str">
            <v>CTR_937</v>
          </cell>
        </row>
        <row r="291">
          <cell r="B291" t="str">
            <v>CTR_064</v>
          </cell>
        </row>
        <row r="292">
          <cell r="B292" t="str">
            <v>CTR_120</v>
          </cell>
        </row>
        <row r="293">
          <cell r="B293" t="str">
            <v>CTR_200</v>
          </cell>
        </row>
        <row r="294">
          <cell r="B294" t="str">
            <v>CTR_937</v>
          </cell>
        </row>
        <row r="295">
          <cell r="B295" t="str">
            <v>CTR_200</v>
          </cell>
        </row>
        <row r="296">
          <cell r="B296" t="str">
            <v>CTR_064</v>
          </cell>
        </row>
        <row r="297">
          <cell r="B297" t="str">
            <v>CTR_049</v>
          </cell>
        </row>
        <row r="298">
          <cell r="B298" t="str">
            <v>CTR_758</v>
          </cell>
        </row>
        <row r="299">
          <cell r="B299" t="str">
            <v>CTR_064</v>
          </cell>
        </row>
        <row r="300">
          <cell r="B300" t="str">
            <v>CTR_049</v>
          </cell>
        </row>
        <row r="301">
          <cell r="B301" t="str">
            <v>CTR_200</v>
          </cell>
        </row>
        <row r="302">
          <cell r="B302" t="str">
            <v>CTR_064</v>
          </cell>
        </row>
        <row r="303">
          <cell r="B303" t="str">
            <v>CTR_200</v>
          </cell>
        </row>
        <row r="304">
          <cell r="B304" t="str">
            <v>CTR_049</v>
          </cell>
        </row>
        <row r="305">
          <cell r="B305" t="str">
            <v>CTR_064</v>
          </cell>
        </row>
        <row r="306">
          <cell r="B306" t="str">
            <v>CTR_049</v>
          </cell>
        </row>
        <row r="307">
          <cell r="B307" t="str">
            <v>CTR_064</v>
          </cell>
        </row>
        <row r="308">
          <cell r="B308" t="str">
            <v>CTR_002</v>
          </cell>
        </row>
        <row r="309">
          <cell r="B309" t="str">
            <v>CTR_049</v>
          </cell>
        </row>
        <row r="310">
          <cell r="B310" t="str">
            <v>CTR_002</v>
          </cell>
        </row>
        <row r="311">
          <cell r="B311" t="str">
            <v>CTR_002</v>
          </cell>
        </row>
        <row r="312">
          <cell r="B312" t="str">
            <v>CTR_758</v>
          </cell>
        </row>
        <row r="313">
          <cell r="B313" t="str">
            <v>CTR_002</v>
          </cell>
        </row>
        <row r="314">
          <cell r="B314" t="str">
            <v>CTR_758</v>
          </cell>
        </row>
        <row r="315">
          <cell r="B315" t="str">
            <v>CTR_002</v>
          </cell>
        </row>
        <row r="316">
          <cell r="B316" t="str">
            <v>CTR_758</v>
          </cell>
        </row>
        <row r="317">
          <cell r="B317" t="str">
            <v>CTR_002</v>
          </cell>
        </row>
        <row r="318">
          <cell r="B318" t="str">
            <v>CTR_758</v>
          </cell>
        </row>
        <row r="319">
          <cell r="B319" t="str">
            <v>CTR_758</v>
          </cell>
        </row>
        <row r="320">
          <cell r="B320" t="str">
            <v>CTR_200</v>
          </cell>
        </row>
        <row r="321">
          <cell r="B321" t="str">
            <v>CTR_049</v>
          </cell>
        </row>
        <row r="322">
          <cell r="B322" t="str">
            <v>CTR_064</v>
          </cell>
        </row>
        <row r="323">
          <cell r="B323" t="str">
            <v>CTR_049</v>
          </cell>
        </row>
        <row r="324">
          <cell r="B324" t="str">
            <v>CTR_064</v>
          </cell>
        </row>
        <row r="325">
          <cell r="B325" t="str">
            <v>CTR_323</v>
          </cell>
        </row>
        <row r="326">
          <cell r="B326" t="str">
            <v>LIT_934</v>
          </cell>
        </row>
        <row r="327">
          <cell r="B327" t="str">
            <v>CTR_090</v>
          </cell>
        </row>
        <row r="328">
          <cell r="B328" t="str">
            <v>CTR_649</v>
          </cell>
        </row>
        <row r="329">
          <cell r="B329" t="str">
            <v>LIT_025</v>
          </cell>
        </row>
        <row r="330">
          <cell r="B330" t="str">
            <v>CTR_262</v>
          </cell>
        </row>
        <row r="331">
          <cell r="B331" t="str">
            <v>CTR_262</v>
          </cell>
        </row>
        <row r="332">
          <cell r="B332" t="str">
            <v>CTR_262</v>
          </cell>
        </row>
        <row r="333">
          <cell r="B333" t="str">
            <v>CTR_262</v>
          </cell>
        </row>
        <row r="334">
          <cell r="B334" t="str">
            <v>CTR_832</v>
          </cell>
        </row>
        <row r="335">
          <cell r="B335" t="str">
            <v>CTR_832</v>
          </cell>
        </row>
        <row r="336">
          <cell r="B336" t="str">
            <v>CTR_832</v>
          </cell>
        </row>
        <row r="337">
          <cell r="B337" t="str">
            <v>CTR_832</v>
          </cell>
        </row>
        <row r="338">
          <cell r="B338" t="str">
            <v>CTR_832</v>
          </cell>
        </row>
        <row r="339">
          <cell r="B339" t="str">
            <v>EST_087</v>
          </cell>
        </row>
        <row r="340">
          <cell r="B340" t="str">
            <v>EST_087</v>
          </cell>
        </row>
        <row r="341">
          <cell r="B341" t="str">
            <v>EST_087</v>
          </cell>
        </row>
        <row r="342">
          <cell r="B342" t="str">
            <v>EST_087</v>
          </cell>
        </row>
        <row r="343">
          <cell r="B343" t="str">
            <v>EST_087</v>
          </cell>
        </row>
        <row r="344">
          <cell r="B344" t="str">
            <v>EST_087</v>
          </cell>
        </row>
        <row r="345">
          <cell r="B345" t="str">
            <v>EST_087</v>
          </cell>
        </row>
        <row r="346">
          <cell r="B346" t="str">
            <v>EST_087</v>
          </cell>
        </row>
        <row r="347">
          <cell r="B347" t="str">
            <v>EST_087</v>
          </cell>
        </row>
        <row r="348">
          <cell r="B348" t="str">
            <v>EST_087</v>
          </cell>
        </row>
        <row r="349">
          <cell r="B349" t="str">
            <v>CTR_061</v>
          </cell>
        </row>
        <row r="350">
          <cell r="B350" t="str">
            <v>LIT_113</v>
          </cell>
        </row>
        <row r="351">
          <cell r="B351" t="str">
            <v>CTR_226</v>
          </cell>
        </row>
        <row r="352">
          <cell r="B352" t="str">
            <v>LIT_756</v>
          </cell>
        </row>
        <row r="353">
          <cell r="B353" t="str">
            <v>LIT_756</v>
          </cell>
        </row>
        <row r="354">
          <cell r="B354" t="str">
            <v>LIT_756</v>
          </cell>
        </row>
        <row r="355">
          <cell r="B355" t="str">
            <v>CTR_590</v>
          </cell>
        </row>
        <row r="356">
          <cell r="B356" t="str">
            <v>CTR_590</v>
          </cell>
        </row>
        <row r="357">
          <cell r="B357" t="str">
            <v>CTR_590</v>
          </cell>
        </row>
        <row r="358">
          <cell r="B358" t="str">
            <v>CTR_590</v>
          </cell>
        </row>
        <row r="359">
          <cell r="B359" t="str">
            <v>CTR_590</v>
          </cell>
        </row>
        <row r="360">
          <cell r="B360" t="str">
            <v>CTR_590</v>
          </cell>
        </row>
        <row r="361">
          <cell r="B361" t="str">
            <v>CTR_590</v>
          </cell>
        </row>
        <row r="362">
          <cell r="B362" t="str">
            <v>CTR_590</v>
          </cell>
        </row>
        <row r="363">
          <cell r="B363" t="str">
            <v>CTR_590</v>
          </cell>
        </row>
        <row r="364">
          <cell r="B364" t="str">
            <v>CTR_590</v>
          </cell>
        </row>
        <row r="365">
          <cell r="B365" t="str">
            <v>CTR_590</v>
          </cell>
        </row>
        <row r="366">
          <cell r="B366" t="str">
            <v>CTR_590</v>
          </cell>
        </row>
        <row r="367">
          <cell r="B367" t="str">
            <v>CTR_590</v>
          </cell>
        </row>
        <row r="368">
          <cell r="B368" t="str">
            <v>CTR_590</v>
          </cell>
        </row>
        <row r="369">
          <cell r="B369" t="str">
            <v>CTR_590</v>
          </cell>
        </row>
        <row r="370">
          <cell r="B370" t="str">
            <v>CTR_590</v>
          </cell>
        </row>
        <row r="371">
          <cell r="B371" t="str">
            <v>CTR_590</v>
          </cell>
        </row>
        <row r="372">
          <cell r="B372" t="str">
            <v>CTR_590</v>
          </cell>
        </row>
        <row r="373">
          <cell r="B373" t="str">
            <v>CTR_590</v>
          </cell>
        </row>
        <row r="374">
          <cell r="B374" t="str">
            <v>CTR_590</v>
          </cell>
        </row>
        <row r="375">
          <cell r="B375" t="str">
            <v>CTR_590</v>
          </cell>
        </row>
        <row r="376">
          <cell r="B376" t="str">
            <v>CTR_590</v>
          </cell>
        </row>
        <row r="377">
          <cell r="B377" t="str">
            <v>CTR_590</v>
          </cell>
        </row>
        <row r="378">
          <cell r="B378" t="str">
            <v>CTR_590</v>
          </cell>
        </row>
        <row r="379">
          <cell r="B379" t="str">
            <v>LIT_087</v>
          </cell>
        </row>
        <row r="380">
          <cell r="B380" t="str">
            <v>LIT_041</v>
          </cell>
        </row>
        <row r="381">
          <cell r="B381" t="str">
            <v>CTR_590</v>
          </cell>
        </row>
        <row r="382">
          <cell r="B382" t="str">
            <v>CTR_590</v>
          </cell>
        </row>
        <row r="383">
          <cell r="B383" t="str">
            <v>CTR_590</v>
          </cell>
        </row>
        <row r="384">
          <cell r="B384" t="str">
            <v>CTR_590</v>
          </cell>
        </row>
        <row r="385">
          <cell r="B385" t="str">
            <v>CTR_590</v>
          </cell>
        </row>
        <row r="386">
          <cell r="B386" t="str">
            <v>CTR_590</v>
          </cell>
        </row>
        <row r="387">
          <cell r="B387" t="str">
            <v>LIT_139</v>
          </cell>
        </row>
        <row r="388">
          <cell r="B388" t="str">
            <v>LIT_139</v>
          </cell>
        </row>
        <row r="389">
          <cell r="B389" t="str">
            <v>LIT_139</v>
          </cell>
        </row>
        <row r="390">
          <cell r="B390" t="str">
            <v>LIT_377</v>
          </cell>
        </row>
        <row r="391">
          <cell r="B391" t="str">
            <v>SUD_122</v>
          </cell>
        </row>
        <row r="392">
          <cell r="B392" t="str">
            <v>SUD_122</v>
          </cell>
        </row>
        <row r="393">
          <cell r="B393" t="str">
            <v>SUD_122</v>
          </cell>
        </row>
        <row r="394">
          <cell r="B394" t="str">
            <v>SUD_190</v>
          </cell>
        </row>
        <row r="395">
          <cell r="B395" t="str">
            <v>SUD_175</v>
          </cell>
        </row>
        <row r="396">
          <cell r="B396" t="str">
            <v>SUD_174</v>
          </cell>
        </row>
        <row r="397">
          <cell r="B397" t="str">
            <v>SUD_173</v>
          </cell>
        </row>
        <row r="398">
          <cell r="B398" t="str">
            <v>SUD_178</v>
          </cell>
        </row>
        <row r="399">
          <cell r="B399" t="str">
            <v>SUD_170</v>
          </cell>
        </row>
        <row r="400">
          <cell r="B400" t="str">
            <v>SUD_192</v>
          </cell>
        </row>
        <row r="401">
          <cell r="B401" t="str">
            <v>CTR_118</v>
          </cell>
        </row>
        <row r="402">
          <cell r="B402" t="str">
            <v>LIT_940</v>
          </cell>
        </row>
        <row r="403">
          <cell r="B403" t="str">
            <v>SUD_291</v>
          </cell>
        </row>
        <row r="404">
          <cell r="B404" t="str">
            <v>CTR_111</v>
          </cell>
        </row>
        <row r="405">
          <cell r="B405" t="str">
            <v>CTR_111</v>
          </cell>
        </row>
        <row r="406">
          <cell r="B406" t="str">
            <v>CTR_111</v>
          </cell>
        </row>
        <row r="407">
          <cell r="B407" t="str">
            <v>CTR_111</v>
          </cell>
        </row>
        <row r="408">
          <cell r="B408" t="str">
            <v>CTR_111</v>
          </cell>
        </row>
        <row r="409">
          <cell r="B409" t="str">
            <v>CTR_111</v>
          </cell>
        </row>
        <row r="410">
          <cell r="B410" t="str">
            <v>CTR_111</v>
          </cell>
        </row>
        <row r="411">
          <cell r="B411" t="str">
            <v>LIT_972</v>
          </cell>
        </row>
        <row r="412">
          <cell r="B412" t="str">
            <v>EST_248</v>
          </cell>
        </row>
        <row r="413">
          <cell r="B413" t="str">
            <v>SUD_171</v>
          </cell>
        </row>
        <row r="414">
          <cell r="B414" t="str">
            <v>LIT_847</v>
          </cell>
        </row>
        <row r="415">
          <cell r="B415" t="str">
            <v>LIT_843</v>
          </cell>
        </row>
        <row r="416">
          <cell r="B416" t="str">
            <v>LIT_840</v>
          </cell>
        </row>
        <row r="417">
          <cell r="B417" t="str">
            <v>LIT_845</v>
          </cell>
        </row>
        <row r="418">
          <cell r="B418" t="str">
            <v>LIT_848</v>
          </cell>
        </row>
        <row r="419">
          <cell r="B419" t="str">
            <v>CTR_718</v>
          </cell>
        </row>
        <row r="420">
          <cell r="B420" t="str">
            <v>LIT_654</v>
          </cell>
        </row>
        <row r="421">
          <cell r="B421" t="str">
            <v>LIT_208</v>
          </cell>
        </row>
        <row r="422">
          <cell r="B422" t="str">
            <v>LIT_488</v>
          </cell>
        </row>
        <row r="423">
          <cell r="B423" t="str">
            <v>LIT_825</v>
          </cell>
        </row>
        <row r="424">
          <cell r="B424" t="str">
            <v>CTR_838</v>
          </cell>
        </row>
        <row r="425">
          <cell r="B425" t="str">
            <v>EST_243</v>
          </cell>
        </row>
        <row r="426">
          <cell r="B426" t="str">
            <v>LIT_936</v>
          </cell>
        </row>
        <row r="427">
          <cell r="B427" t="str">
            <v>EST_250</v>
          </cell>
        </row>
        <row r="428">
          <cell r="B428" t="str">
            <v>LIT_547</v>
          </cell>
        </row>
        <row r="429">
          <cell r="B429" t="str">
            <v>CTR_106</v>
          </cell>
        </row>
        <row r="430">
          <cell r="B430" t="str">
            <v>LIT_647</v>
          </cell>
        </row>
        <row r="431">
          <cell r="B431" t="str">
            <v>SUD_269</v>
          </cell>
        </row>
        <row r="432">
          <cell r="B432" t="str">
            <v>CTR_119</v>
          </cell>
        </row>
        <row r="433">
          <cell r="B433" t="str">
            <v>LIT_618</v>
          </cell>
        </row>
        <row r="434">
          <cell r="B434" t="str">
            <v>LIT_593</v>
          </cell>
        </row>
        <row r="435">
          <cell r="B435" t="str">
            <v>CTR_321</v>
          </cell>
        </row>
        <row r="436">
          <cell r="B436" t="str">
            <v>EST_114</v>
          </cell>
        </row>
        <row r="437">
          <cell r="B437" t="str">
            <v>CTR_117</v>
          </cell>
        </row>
        <row r="438">
          <cell r="B438" t="str">
            <v>CTR_003</v>
          </cell>
        </row>
        <row r="439">
          <cell r="B439" t="str">
            <v>CTR_110</v>
          </cell>
        </row>
        <row r="440">
          <cell r="B440" t="str">
            <v>LIT_875</v>
          </cell>
        </row>
        <row r="441">
          <cell r="B441" t="str">
            <v>LIT_780</v>
          </cell>
        </row>
        <row r="442">
          <cell r="B442" t="str">
            <v>CTR_113</v>
          </cell>
        </row>
        <row r="443">
          <cell r="B443" t="str">
            <v>CTR_972</v>
          </cell>
        </row>
        <row r="444">
          <cell r="B444" t="str">
            <v>CTR_527</v>
          </cell>
        </row>
        <row r="445">
          <cell r="B445" t="str">
            <v>CTR_394</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ce responsabilité"/>
      <sheetName val="Sites &amp; PowerCo"/>
      <sheetName val="Recap"/>
      <sheetName val="Sheet1"/>
      <sheetName val="Feuil6"/>
      <sheetName val="Feuil7"/>
      <sheetName val="Feuil5"/>
      <sheetName val="Feuil3"/>
      <sheetName val="Feuil4"/>
      <sheetName val="Feuil2"/>
      <sheetName val="Feuil1"/>
    </sheetNames>
    <sheetDataSet>
      <sheetData sheetId="0" refreshError="1"/>
      <sheetData sheetId="1" refreshError="1"/>
      <sheetData sheetId="2" refreshError="1"/>
      <sheetData sheetId="3" refreshError="1">
        <row r="1">
          <cell r="A1" t="str">
            <v>Site ID</v>
          </cell>
          <cell r="I1" t="str">
            <v>Typologie cible catalogue</v>
          </cell>
        </row>
        <row r="2">
          <cell r="A2" t="str">
            <v>CTR_859</v>
          </cell>
          <cell r="I2" t="str">
            <v>Hybrid Solar - S3</v>
          </cell>
        </row>
        <row r="3">
          <cell r="A3" t="str">
            <v>SUO_173</v>
          </cell>
          <cell r="I3" t="str">
            <v>Good Grid no GE - 8h</v>
          </cell>
        </row>
        <row r="4">
          <cell r="A4" t="str">
            <v>SUO_018</v>
          </cell>
          <cell r="I4" t="str">
            <v>Solar Gen</v>
          </cell>
        </row>
        <row r="5">
          <cell r="A5" t="str">
            <v>SUO_015</v>
          </cell>
          <cell r="I5" t="str">
            <v>Grid Gen</v>
          </cell>
        </row>
        <row r="6">
          <cell r="A6" t="str">
            <v>SUO_020</v>
          </cell>
          <cell r="I6" t="str">
            <v>Hybrid Gen</v>
          </cell>
        </row>
        <row r="7">
          <cell r="A7" t="str">
            <v>SUO_046</v>
          </cell>
          <cell r="I7" t="str">
            <v>Gen Only</v>
          </cell>
        </row>
        <row r="8">
          <cell r="A8" t="str">
            <v>SUO_043</v>
          </cell>
          <cell r="I8" t="str">
            <v>Gen Only</v>
          </cell>
        </row>
        <row r="9">
          <cell r="A9" t="str">
            <v>SUO_261</v>
          </cell>
        </row>
        <row r="10">
          <cell r="A10" t="str">
            <v>SUO_035</v>
          </cell>
          <cell r="I10" t="str">
            <v>Grid Gen</v>
          </cell>
        </row>
        <row r="11">
          <cell r="A11" t="str">
            <v>SUO_036</v>
          </cell>
          <cell r="I11" t="str">
            <v>Grid-Gen</v>
          </cell>
        </row>
        <row r="12">
          <cell r="A12" t="str">
            <v>SUO_016</v>
          </cell>
          <cell r="I12" t="str">
            <v>Solar Gen</v>
          </cell>
        </row>
        <row r="13">
          <cell r="A13" t="str">
            <v>SUO_047</v>
          </cell>
          <cell r="I13" t="str">
            <v>Gen Only</v>
          </cell>
        </row>
        <row r="14">
          <cell r="A14" t="str">
            <v>SUO_082</v>
          </cell>
          <cell r="I14" t="str">
            <v>Grid-Gen</v>
          </cell>
        </row>
        <row r="15">
          <cell r="A15" t="str">
            <v>SUO_019</v>
          </cell>
          <cell r="I15" t="str">
            <v>Grid Gen</v>
          </cell>
        </row>
        <row r="16">
          <cell r="A16" t="str">
            <v>SUO_227</v>
          </cell>
          <cell r="I16" t="str">
            <v>Good Grid no GE - 8h</v>
          </cell>
        </row>
        <row r="17">
          <cell r="A17" t="str">
            <v>SUO_134</v>
          </cell>
          <cell r="I17" t="str">
            <v>Hybrid-Gen</v>
          </cell>
        </row>
        <row r="18">
          <cell r="A18" t="str">
            <v>SUO_098</v>
          </cell>
          <cell r="I18" t="str">
            <v>Vandalized</v>
          </cell>
        </row>
        <row r="19">
          <cell r="A19" t="str">
            <v>SUO_081</v>
          </cell>
          <cell r="I19" t="str">
            <v>Bad Grid + Solar + GE</v>
          </cell>
        </row>
        <row r="20">
          <cell r="A20" t="str">
            <v>SUO_080</v>
          </cell>
          <cell r="I20" t="str">
            <v>Bad Grid + Solar + GE</v>
          </cell>
        </row>
        <row r="21">
          <cell r="A21" t="str">
            <v>SUO_171</v>
          </cell>
          <cell r="I21" t="str">
            <v>Bad Grid + GE</v>
          </cell>
        </row>
        <row r="22">
          <cell r="A22" t="str">
            <v>SUO_153</v>
          </cell>
          <cell r="I22" t="str">
            <v>Vandalized</v>
          </cell>
        </row>
        <row r="23">
          <cell r="A23" t="str">
            <v>SUO_078</v>
          </cell>
          <cell r="I23" t="str">
            <v>Grid-Gen</v>
          </cell>
        </row>
        <row r="24">
          <cell r="A24" t="str">
            <v>SUO_235</v>
          </cell>
          <cell r="I24" t="str">
            <v>Medium Grid + GE</v>
          </cell>
        </row>
        <row r="25">
          <cell r="A25" t="str">
            <v>SUO_154</v>
          </cell>
          <cell r="I25" t="str">
            <v>Grid-Gen</v>
          </cell>
        </row>
        <row r="26">
          <cell r="A26" t="str">
            <v>SUO_131</v>
          </cell>
          <cell r="I26" t="str">
            <v>Grid-Gen</v>
          </cell>
        </row>
        <row r="27">
          <cell r="A27" t="str">
            <v>SUO_002</v>
          </cell>
          <cell r="I27" t="str">
            <v>Grid-Gen</v>
          </cell>
        </row>
        <row r="28">
          <cell r="A28" t="str">
            <v>SUO_233</v>
          </cell>
          <cell r="I28" t="str">
            <v>Good Grid + GE</v>
          </cell>
        </row>
        <row r="29">
          <cell r="A29" t="str">
            <v>SUO_207</v>
          </cell>
          <cell r="I29" t="str">
            <v>Grid-Gen</v>
          </cell>
        </row>
        <row r="30">
          <cell r="A30" t="str">
            <v>SUO_065</v>
          </cell>
          <cell r="I30" t="str">
            <v>Grid-Gen</v>
          </cell>
        </row>
        <row r="31">
          <cell r="A31" t="str">
            <v>SUO_003</v>
          </cell>
          <cell r="I31" t="str">
            <v>Bad Grid + Solar + GE</v>
          </cell>
        </row>
        <row r="32">
          <cell r="A32" t="str">
            <v>SUO_234</v>
          </cell>
          <cell r="I32" t="str">
            <v>Medium Grid + GE</v>
          </cell>
        </row>
        <row r="33">
          <cell r="A33" t="str">
            <v>SUO_127</v>
          </cell>
          <cell r="I33" t="str">
            <v>Grid-Gen</v>
          </cell>
        </row>
        <row r="34">
          <cell r="A34" t="str">
            <v>SUO_151</v>
          </cell>
          <cell r="I34" t="str">
            <v>Grid-Gen</v>
          </cell>
        </row>
        <row r="35">
          <cell r="A35" t="str">
            <v>SUO_050</v>
          </cell>
          <cell r="I35" t="str">
            <v>Grid Only</v>
          </cell>
        </row>
        <row r="36">
          <cell r="A36" t="str">
            <v>SUO_188</v>
          </cell>
          <cell r="I36" t="str">
            <v>Grid Only</v>
          </cell>
        </row>
        <row r="37">
          <cell r="A37" t="str">
            <v>SUO_025</v>
          </cell>
          <cell r="I37" t="str">
            <v>Vandalized</v>
          </cell>
        </row>
        <row r="38">
          <cell r="A38" t="str">
            <v>SUO_014</v>
          </cell>
          <cell r="I38" t="str">
            <v>Grid-Gen</v>
          </cell>
        </row>
        <row r="39">
          <cell r="A39" t="str">
            <v>SUO_236</v>
          </cell>
          <cell r="I39" t="str">
            <v>Medium Grid + GE</v>
          </cell>
        </row>
        <row r="40">
          <cell r="A40" t="str">
            <v>SUO_187</v>
          </cell>
          <cell r="I40" t="str">
            <v>Grid-Gen</v>
          </cell>
        </row>
        <row r="41">
          <cell r="A41" t="str">
            <v>SUO_167</v>
          </cell>
          <cell r="I41" t="str">
            <v>Grid-Gen</v>
          </cell>
        </row>
        <row r="42">
          <cell r="A42" t="str">
            <v>SUO_299</v>
          </cell>
          <cell r="I42" t="str">
            <v>Hybrid Solar - S1</v>
          </cell>
        </row>
        <row r="43">
          <cell r="A43" t="str">
            <v>SUO_215</v>
          </cell>
          <cell r="I43" t="str">
            <v>Grid-Gen</v>
          </cell>
        </row>
        <row r="44">
          <cell r="A44" t="str">
            <v>SUO_241</v>
          </cell>
          <cell r="I44" t="str">
            <v>Good Grid + GE</v>
          </cell>
        </row>
        <row r="45">
          <cell r="A45" t="str">
            <v>SUO_166</v>
          </cell>
          <cell r="I45" t="str">
            <v>Grid-Gen</v>
          </cell>
        </row>
        <row r="46">
          <cell r="A46" t="str">
            <v>SUO_212</v>
          </cell>
          <cell r="I46" t="str">
            <v>Grid-Gen</v>
          </cell>
        </row>
        <row r="47">
          <cell r="A47" t="str">
            <v>SUO_085</v>
          </cell>
          <cell r="I47" t="str">
            <v>Grid Gen</v>
          </cell>
        </row>
        <row r="48">
          <cell r="A48" t="str">
            <v>SUO_214</v>
          </cell>
          <cell r="I48" t="str">
            <v>Grid-Gen</v>
          </cell>
        </row>
        <row r="49">
          <cell r="A49" t="str">
            <v>SUO_202</v>
          </cell>
          <cell r="I49" t="str">
            <v>Grid Only</v>
          </cell>
        </row>
        <row r="50">
          <cell r="A50" t="str">
            <v>SUO_226</v>
          </cell>
          <cell r="I50" t="str">
            <v>Good Grid no GE - 8h</v>
          </cell>
        </row>
        <row r="51">
          <cell r="A51" t="str">
            <v>SUO_163</v>
          </cell>
          <cell r="I51" t="str">
            <v>Grid-Gen</v>
          </cell>
        </row>
        <row r="52">
          <cell r="A52" t="str">
            <v>SUO_184</v>
          </cell>
          <cell r="I52" t="str">
            <v>Grid-Gen</v>
          </cell>
        </row>
        <row r="53">
          <cell r="A53" t="str">
            <v>SUO_196</v>
          </cell>
          <cell r="I53" t="str">
            <v>Grid-Gen</v>
          </cell>
        </row>
        <row r="54">
          <cell r="A54" t="str">
            <v>SUO_063</v>
          </cell>
          <cell r="I54" t="str">
            <v>Grid-Gen</v>
          </cell>
        </row>
        <row r="55">
          <cell r="A55" t="str">
            <v>SUO_240</v>
          </cell>
          <cell r="I55" t="str">
            <v>Bad Grid + GE</v>
          </cell>
        </row>
        <row r="56">
          <cell r="A56" t="str">
            <v>SUO_152</v>
          </cell>
          <cell r="I56" t="str">
            <v>Grid-Gen</v>
          </cell>
        </row>
        <row r="57">
          <cell r="A57" t="str">
            <v>NRO_026</v>
          </cell>
          <cell r="I57" t="str">
            <v>Grid-Gen</v>
          </cell>
        </row>
        <row r="58">
          <cell r="A58" t="str">
            <v>SUO_066</v>
          </cell>
          <cell r="I58" t="str">
            <v>Grid-Gen</v>
          </cell>
        </row>
        <row r="59">
          <cell r="A59" t="str">
            <v>SUO_181</v>
          </cell>
          <cell r="I59" t="str">
            <v>Grid-Gen</v>
          </cell>
        </row>
        <row r="60">
          <cell r="A60" t="str">
            <v>SUO_180</v>
          </cell>
          <cell r="I60" t="str">
            <v>Grid-Gen</v>
          </cell>
        </row>
        <row r="61">
          <cell r="A61" t="str">
            <v>SUO_221</v>
          </cell>
        </row>
        <row r="62">
          <cell r="A62" t="str">
            <v>SUO_186</v>
          </cell>
          <cell r="I62" t="str">
            <v>Grid-Gen</v>
          </cell>
        </row>
        <row r="63">
          <cell r="A63" t="str">
            <v>SUO_306</v>
          </cell>
          <cell r="I63" t="str">
            <v>Hybrid Solar - S1</v>
          </cell>
        </row>
        <row r="64">
          <cell r="A64" t="str">
            <v>SUO_095</v>
          </cell>
          <cell r="I64" t="str">
            <v>Vandalized</v>
          </cell>
        </row>
        <row r="65">
          <cell r="A65" t="str">
            <v>SUO_007</v>
          </cell>
          <cell r="I65" t="str">
            <v>Grid-Gen</v>
          </cell>
        </row>
        <row r="66">
          <cell r="A66" t="str">
            <v>SUO_026</v>
          </cell>
          <cell r="I66" t="str">
            <v>Gen Only</v>
          </cell>
        </row>
        <row r="67">
          <cell r="A67" t="str">
            <v>SUO_132</v>
          </cell>
          <cell r="I67" t="str">
            <v>Grid-Gen</v>
          </cell>
        </row>
        <row r="68">
          <cell r="A68" t="str">
            <v>SUO_197</v>
          </cell>
          <cell r="I68" t="str">
            <v>Grid-Gen</v>
          </cell>
        </row>
        <row r="69">
          <cell r="A69" t="str">
            <v>SUO_149</v>
          </cell>
          <cell r="I69" t="str">
            <v>Gen Only</v>
          </cell>
        </row>
        <row r="70">
          <cell r="A70" t="str">
            <v>SUO_185</v>
          </cell>
          <cell r="I70" t="str">
            <v>Grid-Gen</v>
          </cell>
        </row>
        <row r="71">
          <cell r="A71" t="str">
            <v>SUO_100</v>
          </cell>
          <cell r="I71" t="str">
            <v>Hybrid-Gen</v>
          </cell>
        </row>
        <row r="72">
          <cell r="A72" t="str">
            <v>SUO_183</v>
          </cell>
          <cell r="I72" t="str">
            <v>Grid-Gen</v>
          </cell>
        </row>
        <row r="73">
          <cell r="A73" t="str">
            <v>SUO_097</v>
          </cell>
          <cell r="I73" t="str">
            <v>Gen Only</v>
          </cell>
        </row>
        <row r="74">
          <cell r="A74" t="str">
            <v>SUO_199</v>
          </cell>
          <cell r="I74" t="str">
            <v>Grid-Gen</v>
          </cell>
        </row>
        <row r="75">
          <cell r="A75" t="str">
            <v>SUO_165</v>
          </cell>
          <cell r="I75" t="str">
            <v>Hybrid-Gen</v>
          </cell>
        </row>
        <row r="76">
          <cell r="A76" t="str">
            <v>SUO_303</v>
          </cell>
          <cell r="I76" t="str">
            <v>Medium Grid + Solar + GE</v>
          </cell>
        </row>
        <row r="77">
          <cell r="A77" t="str">
            <v>SUO_179</v>
          </cell>
          <cell r="I77" t="str">
            <v>Grid-Gen</v>
          </cell>
        </row>
        <row r="78">
          <cell r="A78" t="str">
            <v>SUO_062</v>
          </cell>
          <cell r="I78" t="str">
            <v>Grid-Gen</v>
          </cell>
        </row>
        <row r="79">
          <cell r="A79" t="str">
            <v>SUO_200</v>
          </cell>
          <cell r="I79" t="str">
            <v>Grid-Gen</v>
          </cell>
        </row>
        <row r="80">
          <cell r="A80" t="str">
            <v>SUO_232</v>
          </cell>
          <cell r="I80" t="str">
            <v>Good Grid + GE</v>
          </cell>
        </row>
        <row r="81">
          <cell r="A81" t="str">
            <v>SUO_182</v>
          </cell>
          <cell r="I81" t="str">
            <v>Grid-Gen</v>
          </cell>
        </row>
        <row r="82">
          <cell r="A82" t="str">
            <v>SUO_297</v>
          </cell>
          <cell r="I82" t="str">
            <v>Medium Grid + Solar + GE</v>
          </cell>
        </row>
        <row r="83">
          <cell r="A83" t="str">
            <v>SUO_093</v>
          </cell>
          <cell r="I83" t="str">
            <v>Vandalized</v>
          </cell>
        </row>
        <row r="84">
          <cell r="A84" t="str">
            <v>SUO_033</v>
          </cell>
          <cell r="I84" t="str">
            <v>Grid-Gen</v>
          </cell>
        </row>
        <row r="85">
          <cell r="A85" t="str">
            <v>SUO_077</v>
          </cell>
          <cell r="I85" t="str">
            <v>Grid-Gen</v>
          </cell>
        </row>
        <row r="86">
          <cell r="A86" t="str">
            <v>SUO_201</v>
          </cell>
          <cell r="I86" t="str">
            <v>Grid-Gen</v>
          </cell>
        </row>
        <row r="87">
          <cell r="A87" t="str">
            <v>SUO_195</v>
          </cell>
          <cell r="I87" t="str">
            <v>Grid-Gen</v>
          </cell>
        </row>
        <row r="88">
          <cell r="A88" t="str">
            <v>SUO_038</v>
          </cell>
          <cell r="I88" t="str">
            <v>Grid-Gen</v>
          </cell>
        </row>
        <row r="89">
          <cell r="A89" t="str">
            <v>SUO_106</v>
          </cell>
          <cell r="I89" t="str">
            <v>Grid-Gen</v>
          </cell>
        </row>
        <row r="90">
          <cell r="A90" t="str">
            <v>SUO_079</v>
          </cell>
          <cell r="I90" t="str">
            <v>Grid-Gen</v>
          </cell>
        </row>
        <row r="91">
          <cell r="A91" t="str">
            <v>SUO_073</v>
          </cell>
          <cell r="I91" t="str">
            <v>Grid Gen</v>
          </cell>
        </row>
        <row r="92">
          <cell r="A92" t="str">
            <v>SUO_096</v>
          </cell>
          <cell r="I92" t="str">
            <v>Hybrid-Gen</v>
          </cell>
        </row>
        <row r="93">
          <cell r="A93" t="str">
            <v>LIT_176</v>
          </cell>
          <cell r="I93" t="str">
            <v>Gen Only</v>
          </cell>
        </row>
        <row r="94">
          <cell r="A94" t="str">
            <v>SUO_009</v>
          </cell>
          <cell r="I94" t="str">
            <v>Bad Grid + GE</v>
          </cell>
        </row>
        <row r="95">
          <cell r="A95" t="str">
            <v>SUO_245</v>
          </cell>
          <cell r="I95" t="str">
            <v>HGB</v>
          </cell>
        </row>
        <row r="96">
          <cell r="A96" t="str">
            <v>SUO_005</v>
          </cell>
          <cell r="I96" t="str">
            <v>Grid-Gen</v>
          </cell>
        </row>
        <row r="97">
          <cell r="A97" t="str">
            <v>LIT_175</v>
          </cell>
          <cell r="I97" t="str">
            <v>Gen Only</v>
          </cell>
        </row>
        <row r="98">
          <cell r="A98" t="str">
            <v>SUO_107</v>
          </cell>
          <cell r="I98" t="str">
            <v>Gen Only</v>
          </cell>
        </row>
        <row r="99">
          <cell r="A99" t="str">
            <v>SUO_064</v>
          </cell>
          <cell r="I99" t="str">
            <v>Grid-Gen</v>
          </cell>
        </row>
        <row r="100">
          <cell r="A100" t="str">
            <v>SUO_164</v>
          </cell>
          <cell r="I100" t="str">
            <v>Bad Grid + Solar + GE</v>
          </cell>
        </row>
        <row r="101">
          <cell r="A101" t="str">
            <v>SUO_128</v>
          </cell>
          <cell r="I101" t="str">
            <v>Grid Gen</v>
          </cell>
        </row>
        <row r="102">
          <cell r="A102" t="str">
            <v>SUO_087</v>
          </cell>
          <cell r="I102" t="str">
            <v>Vandalized</v>
          </cell>
        </row>
        <row r="103">
          <cell r="A103" t="str">
            <v>SUO_091</v>
          </cell>
          <cell r="I103" t="str">
            <v>Gen Only</v>
          </cell>
        </row>
        <row r="104">
          <cell r="A104" t="str">
            <v>SUO_209</v>
          </cell>
          <cell r="I104" t="str">
            <v>Grid-Gen</v>
          </cell>
        </row>
        <row r="105">
          <cell r="A105" t="str">
            <v>NRO_086</v>
          </cell>
          <cell r="I105" t="str">
            <v>Gen Only</v>
          </cell>
        </row>
        <row r="106">
          <cell r="A106" t="str">
            <v>SUO_205</v>
          </cell>
          <cell r="I106" t="str">
            <v>Grid-Gen</v>
          </cell>
        </row>
        <row r="107">
          <cell r="A107" t="str">
            <v>LIT_174</v>
          </cell>
          <cell r="I107" t="str">
            <v>Grid-Gen</v>
          </cell>
        </row>
        <row r="108">
          <cell r="A108" t="str">
            <v>SUO_105</v>
          </cell>
          <cell r="I108" t="str">
            <v>Grid-Gen</v>
          </cell>
        </row>
        <row r="109">
          <cell r="A109" t="str">
            <v>SUO_004</v>
          </cell>
          <cell r="I109" t="str">
            <v>Grid-Gen</v>
          </cell>
        </row>
        <row r="110">
          <cell r="A110" t="str">
            <v>SUO_104</v>
          </cell>
          <cell r="I110" t="str">
            <v>Grid-Gen</v>
          </cell>
        </row>
        <row r="111">
          <cell r="A111" t="str">
            <v>SUO_090</v>
          </cell>
          <cell r="I111" t="str">
            <v>Hybrid-Gen</v>
          </cell>
        </row>
        <row r="112">
          <cell r="A112" t="str">
            <v>SUO_030</v>
          </cell>
          <cell r="I112" t="str">
            <v>Grid Gen</v>
          </cell>
        </row>
        <row r="113">
          <cell r="A113" t="str">
            <v>SUO_012</v>
          </cell>
          <cell r="I113" t="str">
            <v>Grid Gen</v>
          </cell>
        </row>
        <row r="114">
          <cell r="A114" t="str">
            <v>LIT_173</v>
          </cell>
          <cell r="I114" t="str">
            <v>Grid-Gen</v>
          </cell>
        </row>
        <row r="115">
          <cell r="A115" t="str">
            <v>SUO_099</v>
          </cell>
          <cell r="I115" t="str">
            <v>Gen Only</v>
          </cell>
        </row>
        <row r="116">
          <cell r="A116" t="str">
            <v>SUO_088</v>
          </cell>
          <cell r="I116" t="str">
            <v>Vandalized</v>
          </cell>
        </row>
        <row r="117">
          <cell r="A117" t="str">
            <v>SUO_052</v>
          </cell>
          <cell r="I117" t="str">
            <v>Gen Only</v>
          </cell>
        </row>
        <row r="118">
          <cell r="A118" t="str">
            <v>SUO_126</v>
          </cell>
          <cell r="I118" t="str">
            <v>Grid-Gen</v>
          </cell>
        </row>
        <row r="119">
          <cell r="A119" t="str">
            <v>SUO_070</v>
          </cell>
        </row>
        <row r="120">
          <cell r="A120" t="str">
            <v>LIT_462</v>
          </cell>
          <cell r="I120" t="str">
            <v>Grid-Gen</v>
          </cell>
        </row>
        <row r="121">
          <cell r="A121" t="str">
            <v>SUO_217</v>
          </cell>
          <cell r="I121" t="str">
            <v>Grid-Gen</v>
          </cell>
        </row>
        <row r="122">
          <cell r="A122" t="str">
            <v>SUO_049</v>
          </cell>
          <cell r="I122" t="str">
            <v>Vandalized</v>
          </cell>
        </row>
        <row r="123">
          <cell r="A123" t="str">
            <v>SUO_112</v>
          </cell>
          <cell r="I123" t="str">
            <v>Grid-Gen</v>
          </cell>
        </row>
        <row r="124">
          <cell r="A124" t="str">
            <v>SUO_111</v>
          </cell>
          <cell r="I124" t="str">
            <v>Grid-Gen</v>
          </cell>
        </row>
        <row r="125">
          <cell r="A125" t="str">
            <v>SUO_125</v>
          </cell>
          <cell r="I125" t="str">
            <v>Grid-Gen</v>
          </cell>
        </row>
        <row r="126">
          <cell r="A126" t="str">
            <v>SUO_115</v>
          </cell>
          <cell r="I126" t="str">
            <v>Grid-Gen</v>
          </cell>
        </row>
        <row r="127">
          <cell r="A127" t="str">
            <v>SUO_006</v>
          </cell>
          <cell r="I127" t="str">
            <v>Grid-Gen</v>
          </cell>
        </row>
        <row r="128">
          <cell r="A128" t="str">
            <v>LIT_178</v>
          </cell>
          <cell r="I128" t="str">
            <v>Grid-Gen</v>
          </cell>
        </row>
        <row r="129">
          <cell r="A129" t="str">
            <v>SUO_231</v>
          </cell>
          <cell r="I129" t="str">
            <v>Gen-Hybrid</v>
          </cell>
        </row>
        <row r="130">
          <cell r="A130" t="str">
            <v>SUO_218</v>
          </cell>
          <cell r="I130" t="str">
            <v>Grid-Gen</v>
          </cell>
        </row>
        <row r="131">
          <cell r="A131" t="str">
            <v>SUO_216</v>
          </cell>
          <cell r="I131" t="str">
            <v>Grid-Gen</v>
          </cell>
        </row>
        <row r="132">
          <cell r="A132" t="str">
            <v>SUO_008</v>
          </cell>
          <cell r="I132" t="str">
            <v>Grid-Gen</v>
          </cell>
        </row>
        <row r="133">
          <cell r="A133" t="str">
            <v>SUO_113</v>
          </cell>
          <cell r="I133" t="str">
            <v>Grid-Gen</v>
          </cell>
        </row>
        <row r="134">
          <cell r="A134" t="str">
            <v>SUO_114</v>
          </cell>
          <cell r="I134" t="str">
            <v>Grid-Gen</v>
          </cell>
        </row>
        <row r="135">
          <cell r="A135" t="str">
            <v>SUO_230</v>
          </cell>
          <cell r="I135" t="str">
            <v>Grid-Gen</v>
          </cell>
        </row>
        <row r="136">
          <cell r="A136" t="str">
            <v>SUO_086</v>
          </cell>
          <cell r="I136" t="str">
            <v>Vandalized</v>
          </cell>
        </row>
        <row r="137">
          <cell r="A137" t="str">
            <v>SUO_116</v>
          </cell>
          <cell r="I137" t="str">
            <v>Grid-Gen</v>
          </cell>
        </row>
        <row r="138">
          <cell r="A138" t="str">
            <v>SUO_109</v>
          </cell>
          <cell r="I138" t="str">
            <v>Grid-Gen</v>
          </cell>
        </row>
        <row r="139">
          <cell r="A139" t="str">
            <v>SUO_071</v>
          </cell>
          <cell r="I139" t="str">
            <v>Grid-Gen</v>
          </cell>
        </row>
        <row r="140">
          <cell r="A140" t="str">
            <v>SUO_054</v>
          </cell>
          <cell r="I140" t="str">
            <v>Grid-Gen</v>
          </cell>
        </row>
        <row r="141">
          <cell r="A141" t="str">
            <v>SUO_294</v>
          </cell>
        </row>
        <row r="142">
          <cell r="A142" t="str">
            <v>SUO_238</v>
          </cell>
          <cell r="I142" t="str">
            <v>Gen-Hybrid</v>
          </cell>
        </row>
        <row r="143">
          <cell r="A143" t="str">
            <v>SUO_045</v>
          </cell>
          <cell r="I143" t="str">
            <v>Grid Gen</v>
          </cell>
        </row>
        <row r="144">
          <cell r="A144" t="str">
            <v>SUO_108</v>
          </cell>
          <cell r="I144" t="str">
            <v>Grid-Gen</v>
          </cell>
        </row>
        <row r="145">
          <cell r="A145" t="str">
            <v>SUO_110</v>
          </cell>
          <cell r="I145" t="str">
            <v>Grid-Gen</v>
          </cell>
        </row>
        <row r="146">
          <cell r="A146" t="str">
            <v>SUO_032</v>
          </cell>
          <cell r="I146" t="str">
            <v>Hybrid Gen</v>
          </cell>
        </row>
        <row r="147">
          <cell r="A147" t="str">
            <v>SUO_027</v>
          </cell>
          <cell r="I147" t="str">
            <v>Grid Gen</v>
          </cell>
        </row>
        <row r="148">
          <cell r="A148" t="str">
            <v>SUO_293</v>
          </cell>
        </row>
        <row r="149">
          <cell r="A149" t="str">
            <v>SUO_048</v>
          </cell>
          <cell r="I149" t="str">
            <v>Vandalized</v>
          </cell>
        </row>
        <row r="150">
          <cell r="A150" t="str">
            <v>SUO_157</v>
          </cell>
          <cell r="I150" t="str">
            <v>Gen Only</v>
          </cell>
        </row>
        <row r="151">
          <cell r="A151" t="str">
            <v>SUO_092</v>
          </cell>
          <cell r="I151" t="str">
            <v>Vandalized</v>
          </cell>
        </row>
        <row r="152">
          <cell r="A152" t="str">
            <v>SUO_053</v>
          </cell>
          <cell r="I152" t="str">
            <v>Hybrid-Gen</v>
          </cell>
        </row>
        <row r="153">
          <cell r="A153" t="str">
            <v>SUO_089</v>
          </cell>
          <cell r="I153" t="str">
            <v>Hybrid Gen</v>
          </cell>
        </row>
        <row r="154">
          <cell r="A154" t="str">
            <v>LIT_031</v>
          </cell>
          <cell r="I154" t="str">
            <v>Grid-Gen</v>
          </cell>
        </row>
        <row r="155">
          <cell r="A155" t="str">
            <v>LIT_670</v>
          </cell>
          <cell r="I155" t="str">
            <v>Bad Grid + GE</v>
          </cell>
        </row>
        <row r="156">
          <cell r="A156" t="str">
            <v>LIT_430</v>
          </cell>
          <cell r="I156" t="str">
            <v>Grid-Gen</v>
          </cell>
        </row>
        <row r="157">
          <cell r="A157" t="str">
            <v>SUO_061</v>
          </cell>
          <cell r="I157" t="str">
            <v>Grid-Gen</v>
          </cell>
        </row>
        <row r="158">
          <cell r="A158" t="str">
            <v>SUO_040</v>
          </cell>
          <cell r="I158" t="str">
            <v>Gen Only</v>
          </cell>
        </row>
        <row r="159">
          <cell r="A159" t="str">
            <v>LIT_111</v>
          </cell>
          <cell r="I159" t="str">
            <v>Grid-Gen</v>
          </cell>
        </row>
        <row r="160">
          <cell r="A160" t="str">
            <v>LIT_682</v>
          </cell>
          <cell r="I160" t="str">
            <v>Good Grid + GE</v>
          </cell>
        </row>
        <row r="161">
          <cell r="A161" t="str">
            <v>LIT_477</v>
          </cell>
          <cell r="I161" t="str">
            <v>Grid-Gen</v>
          </cell>
        </row>
        <row r="162">
          <cell r="A162" t="str">
            <v>LIT_051</v>
          </cell>
          <cell r="I162" t="str">
            <v>Grid-Gen</v>
          </cell>
        </row>
        <row r="163">
          <cell r="A163" t="str">
            <v>LIT_479</v>
          </cell>
          <cell r="I163" t="str">
            <v>Grid-Gen</v>
          </cell>
        </row>
        <row r="164">
          <cell r="A164" t="str">
            <v>LIT_498</v>
          </cell>
          <cell r="I164" t="str">
            <v>Grid-Gen</v>
          </cell>
        </row>
        <row r="165">
          <cell r="A165" t="str">
            <v>LIT_769</v>
          </cell>
          <cell r="I165" t="str">
            <v>Hybrid Solar - S3</v>
          </cell>
        </row>
        <row r="166">
          <cell r="A166" t="str">
            <v>LIT_233</v>
          </cell>
          <cell r="I166" t="str">
            <v>Grid-Gen</v>
          </cell>
        </row>
        <row r="167">
          <cell r="A167" t="str">
            <v>LIT_989</v>
          </cell>
        </row>
        <row r="168">
          <cell r="A168" t="str">
            <v>LIT_621</v>
          </cell>
          <cell r="I168" t="str">
            <v>Grid-Gen</v>
          </cell>
        </row>
        <row r="169">
          <cell r="A169" t="str">
            <v>LIT_485</v>
          </cell>
          <cell r="I169" t="str">
            <v>Grid-Gen</v>
          </cell>
        </row>
        <row r="170">
          <cell r="A170" t="str">
            <v>LIT_123</v>
          </cell>
          <cell r="I170" t="str">
            <v>Grid-Gen</v>
          </cell>
        </row>
        <row r="171">
          <cell r="A171" t="str">
            <v>LIT_597</v>
          </cell>
          <cell r="I171" t="str">
            <v>Grid-Gen</v>
          </cell>
        </row>
        <row r="172">
          <cell r="A172" t="str">
            <v>SUO_102</v>
          </cell>
          <cell r="I172" t="str">
            <v>Solar-Gen-Lithium</v>
          </cell>
        </row>
        <row r="173">
          <cell r="A173" t="str">
            <v>SUO_101</v>
          </cell>
          <cell r="I173" t="str">
            <v>Grid-Gen</v>
          </cell>
        </row>
        <row r="174">
          <cell r="A174" t="str">
            <v>LIT_497</v>
          </cell>
          <cell r="I174" t="str">
            <v>Solar-Gen</v>
          </cell>
        </row>
        <row r="175">
          <cell r="A175" t="str">
            <v>LIT_690</v>
          </cell>
          <cell r="I175" t="str">
            <v>Bad Grid + GE</v>
          </cell>
        </row>
        <row r="176">
          <cell r="A176" t="str">
            <v>LIT_590</v>
          </cell>
          <cell r="I176" t="str">
            <v>Good Grid + GE</v>
          </cell>
        </row>
        <row r="177">
          <cell r="A177" t="str">
            <v>LIT_437</v>
          </cell>
          <cell r="I177" t="str">
            <v>Grid-Gen</v>
          </cell>
        </row>
        <row r="178">
          <cell r="A178" t="str">
            <v>LIT_773</v>
          </cell>
          <cell r="I178" t="str">
            <v>Bad Grid + GE</v>
          </cell>
        </row>
        <row r="179">
          <cell r="A179" t="str">
            <v>LIT_852</v>
          </cell>
          <cell r="I179" t="str">
            <v>Bad Grid + Solar + GE</v>
          </cell>
        </row>
        <row r="180">
          <cell r="A180" t="str">
            <v>LIT_637</v>
          </cell>
          <cell r="I180" t="str">
            <v>Good Grid + GE</v>
          </cell>
        </row>
        <row r="181">
          <cell r="A181" t="str">
            <v>LIT_260</v>
          </cell>
          <cell r="I181" t="str">
            <v>Grid-Gen</v>
          </cell>
        </row>
        <row r="182">
          <cell r="A182" t="str">
            <v>LIT_536</v>
          </cell>
          <cell r="I182" t="str">
            <v>Hybrid-Gen</v>
          </cell>
        </row>
        <row r="183">
          <cell r="A183" t="str">
            <v>LIT_346</v>
          </cell>
          <cell r="I183" t="str">
            <v>Grid-Gen</v>
          </cell>
        </row>
        <row r="184">
          <cell r="A184" t="str">
            <v>LIT_377</v>
          </cell>
          <cell r="I184" t="str">
            <v>Grid-Gen</v>
          </cell>
        </row>
        <row r="185">
          <cell r="A185" t="str">
            <v>LIT_039</v>
          </cell>
          <cell r="I185" t="str">
            <v>Grid-Gen</v>
          </cell>
        </row>
        <row r="186">
          <cell r="A186" t="str">
            <v>LIT_137</v>
          </cell>
          <cell r="I186" t="str">
            <v>Grid-Gen</v>
          </cell>
        </row>
        <row r="187">
          <cell r="A187" t="str">
            <v>LIT_361</v>
          </cell>
          <cell r="I187" t="str">
            <v>Grid-Gen</v>
          </cell>
        </row>
        <row r="188">
          <cell r="A188" t="str">
            <v>LIT_489</v>
          </cell>
          <cell r="I188" t="str">
            <v>Grid-Gen</v>
          </cell>
        </row>
        <row r="189">
          <cell r="A189" t="str">
            <v>LIT_206</v>
          </cell>
          <cell r="I189" t="str">
            <v>Grid-Gen</v>
          </cell>
        </row>
        <row r="190">
          <cell r="A190" t="str">
            <v>LIT_017</v>
          </cell>
        </row>
        <row r="191">
          <cell r="A191" t="str">
            <v>LIT_645</v>
          </cell>
          <cell r="I191" t="str">
            <v>Bad Grid + GE</v>
          </cell>
        </row>
        <row r="192">
          <cell r="A192" t="str">
            <v>LIT_187</v>
          </cell>
          <cell r="I192" t="str">
            <v>Grid-Gen</v>
          </cell>
        </row>
        <row r="193">
          <cell r="A193" t="str">
            <v>LIT_577</v>
          </cell>
          <cell r="I193" t="str">
            <v>Grid-Gen</v>
          </cell>
        </row>
        <row r="194">
          <cell r="A194" t="str">
            <v>LIT_259</v>
          </cell>
          <cell r="I194" t="str">
            <v>Grid-Gen</v>
          </cell>
        </row>
        <row r="195">
          <cell r="A195" t="str">
            <v>LIT_181</v>
          </cell>
          <cell r="I195" t="str">
            <v>Grid-Gen</v>
          </cell>
        </row>
        <row r="196">
          <cell r="A196" t="str">
            <v>LIT_291</v>
          </cell>
          <cell r="I196" t="str">
            <v>Grid-Gen</v>
          </cell>
        </row>
        <row r="197">
          <cell r="A197" t="str">
            <v>LIT_364</v>
          </cell>
          <cell r="I197" t="str">
            <v>Grid Only</v>
          </cell>
        </row>
        <row r="198">
          <cell r="A198" t="str">
            <v>LIT_488</v>
          </cell>
          <cell r="I198" t="str">
            <v>Grid-Gen</v>
          </cell>
        </row>
        <row r="199">
          <cell r="A199" t="str">
            <v>LIT_418</v>
          </cell>
          <cell r="I199" t="str">
            <v>Grid-Gen</v>
          </cell>
        </row>
        <row r="200">
          <cell r="A200" t="str">
            <v>LIT_492</v>
          </cell>
          <cell r="I200" t="str">
            <v>Grid-Gen</v>
          </cell>
        </row>
        <row r="201">
          <cell r="A201" t="str">
            <v>LIT_991</v>
          </cell>
        </row>
        <row r="202">
          <cell r="A202" t="str">
            <v>LIT_360</v>
          </cell>
          <cell r="I202" t="str">
            <v>Grid-Gen</v>
          </cell>
        </row>
        <row r="203">
          <cell r="A203" t="str">
            <v>LIT_243</v>
          </cell>
          <cell r="I203" t="str">
            <v>Grid-Gen</v>
          </cell>
        </row>
        <row r="204">
          <cell r="A204" t="str">
            <v>LIT_791</v>
          </cell>
          <cell r="I204" t="str">
            <v>Good Grid no GE - 8h</v>
          </cell>
        </row>
        <row r="205">
          <cell r="A205" t="str">
            <v>LIT_347</v>
          </cell>
          <cell r="I205" t="str">
            <v>Grid-Gen</v>
          </cell>
        </row>
        <row r="206">
          <cell r="A206" t="str">
            <v>LIT_155</v>
          </cell>
          <cell r="I206" t="str">
            <v>Grid-Gen</v>
          </cell>
        </row>
        <row r="207">
          <cell r="A207" t="str">
            <v>LIT_225</v>
          </cell>
          <cell r="I207" t="str">
            <v>Grid Gen</v>
          </cell>
        </row>
        <row r="208">
          <cell r="A208" t="str">
            <v>LIT_431</v>
          </cell>
          <cell r="I208" t="str">
            <v>Grid-Gen</v>
          </cell>
        </row>
        <row r="209">
          <cell r="A209" t="str">
            <v>LIT_871</v>
          </cell>
        </row>
        <row r="210">
          <cell r="A210" t="str">
            <v>LIT_311</v>
          </cell>
          <cell r="I210" t="str">
            <v>Grid-Gen</v>
          </cell>
        </row>
        <row r="211">
          <cell r="A211" t="str">
            <v>LIT_535</v>
          </cell>
          <cell r="I211" t="str">
            <v>Grid Only</v>
          </cell>
        </row>
        <row r="212">
          <cell r="A212" t="str">
            <v>LIT_641</v>
          </cell>
          <cell r="I212" t="str">
            <v>Medium Grid + GE</v>
          </cell>
        </row>
        <row r="213">
          <cell r="A213" t="str">
            <v>LIT_695</v>
          </cell>
          <cell r="I213" t="str">
            <v>Good Grid no GE - 8h</v>
          </cell>
        </row>
        <row r="214">
          <cell r="A214" t="str">
            <v>LIT_046</v>
          </cell>
          <cell r="I214" t="str">
            <v>Grid-Gen</v>
          </cell>
        </row>
        <row r="215">
          <cell r="A215" t="str">
            <v>LIT_444</v>
          </cell>
          <cell r="I215" t="str">
            <v>Grid-Gen</v>
          </cell>
        </row>
        <row r="216">
          <cell r="A216" t="str">
            <v>LIT_290</v>
          </cell>
          <cell r="I216" t="str">
            <v>Grid-Gen</v>
          </cell>
        </row>
        <row r="217">
          <cell r="A217" t="str">
            <v>LIT_681</v>
          </cell>
          <cell r="I217" t="str">
            <v>Good Grid + GE</v>
          </cell>
        </row>
        <row r="218">
          <cell r="A218" t="str">
            <v>SUO_039</v>
          </cell>
          <cell r="I218" t="str">
            <v>Grid Gen</v>
          </cell>
        </row>
        <row r="219">
          <cell r="A219" t="str">
            <v>LIT_640</v>
          </cell>
          <cell r="I219" t="str">
            <v>Medium Grid + GE</v>
          </cell>
        </row>
        <row r="220">
          <cell r="A220" t="str">
            <v>LIT_130</v>
          </cell>
          <cell r="I220" t="str">
            <v>Grid-Gen</v>
          </cell>
        </row>
        <row r="221">
          <cell r="A221" t="str">
            <v>LIT_493</v>
          </cell>
          <cell r="I221" t="str">
            <v>Grid-Gen</v>
          </cell>
        </row>
        <row r="222">
          <cell r="A222" t="str">
            <v>LIT_023</v>
          </cell>
          <cell r="I222" t="str">
            <v>Grid-Gen</v>
          </cell>
        </row>
        <row r="223">
          <cell r="A223" t="str">
            <v>LIT_435</v>
          </cell>
          <cell r="I223" t="str">
            <v>Grid-Gen</v>
          </cell>
        </row>
        <row r="224">
          <cell r="A224" t="str">
            <v>LIT_862</v>
          </cell>
          <cell r="I224" t="str">
            <v>Medium Grid + Solar + GE</v>
          </cell>
        </row>
        <row r="225">
          <cell r="A225" t="str">
            <v>LIT_581</v>
          </cell>
          <cell r="I225" t="str">
            <v>Grid-Gen</v>
          </cell>
        </row>
        <row r="226">
          <cell r="A226" t="str">
            <v>LIT_362</v>
          </cell>
          <cell r="I226" t="str">
            <v>Grid-Gen</v>
          </cell>
        </row>
        <row r="227">
          <cell r="A227" t="str">
            <v>LIT_099</v>
          </cell>
          <cell r="I227" t="str">
            <v>Grid Only</v>
          </cell>
        </row>
        <row r="228">
          <cell r="A228" t="str">
            <v>LIT_708</v>
          </cell>
          <cell r="I228" t="str">
            <v>Good Grid no GE - 8h</v>
          </cell>
        </row>
        <row r="229">
          <cell r="A229" t="str">
            <v>LIT_139</v>
          </cell>
          <cell r="I229" t="str">
            <v>Good Grid + GE</v>
          </cell>
        </row>
        <row r="230">
          <cell r="A230" t="str">
            <v>LIT_589</v>
          </cell>
          <cell r="I230" t="str">
            <v>Grid-Gen</v>
          </cell>
        </row>
        <row r="231">
          <cell r="A231" t="str">
            <v>LIT_453</v>
          </cell>
          <cell r="I231" t="str">
            <v>Grid Only</v>
          </cell>
        </row>
        <row r="232">
          <cell r="A232" t="str">
            <v>LIT_009</v>
          </cell>
          <cell r="I232" t="str">
            <v>Grid-Gen</v>
          </cell>
        </row>
        <row r="233">
          <cell r="A233" t="str">
            <v>LIT_700</v>
          </cell>
          <cell r="I233" t="str">
            <v>Good Grid no GE - 8h</v>
          </cell>
        </row>
        <row r="234">
          <cell r="A234" t="str">
            <v>LIT_041</v>
          </cell>
          <cell r="I234" t="str">
            <v>Grid Only</v>
          </cell>
        </row>
        <row r="235">
          <cell r="A235" t="str">
            <v>LIT_429</v>
          </cell>
          <cell r="I235" t="str">
            <v>Grid-Gen</v>
          </cell>
        </row>
        <row r="236">
          <cell r="A236" t="str">
            <v>LIT_015</v>
          </cell>
          <cell r="I236" t="str">
            <v>Good Grid + GE</v>
          </cell>
        </row>
        <row r="237">
          <cell r="A237" t="str">
            <v>LIT_427</v>
          </cell>
          <cell r="I237" t="str">
            <v>Grid-Gen</v>
          </cell>
        </row>
        <row r="238">
          <cell r="A238" t="str">
            <v>LIT_208</v>
          </cell>
          <cell r="I238" t="str">
            <v>Grid-Gen</v>
          </cell>
        </row>
        <row r="239">
          <cell r="A239" t="str">
            <v>LIT_242</v>
          </cell>
          <cell r="I239" t="str">
            <v>Grid-Gen</v>
          </cell>
        </row>
        <row r="240">
          <cell r="A240" t="str">
            <v>LIT_025</v>
          </cell>
          <cell r="I240" t="str">
            <v>Grid-Gen</v>
          </cell>
        </row>
        <row r="241">
          <cell r="A241" t="str">
            <v>LIT_087</v>
          </cell>
          <cell r="I241" t="str">
            <v>Grid-Gen</v>
          </cell>
        </row>
        <row r="242">
          <cell r="A242" t="str">
            <v>LIT_045</v>
          </cell>
          <cell r="I242" t="str">
            <v>Grid Only</v>
          </cell>
        </row>
        <row r="243">
          <cell r="A243" t="str">
            <v>LIT_325</v>
          </cell>
          <cell r="I243" t="str">
            <v>Grid Only</v>
          </cell>
        </row>
        <row r="244">
          <cell r="A244" t="str">
            <v>LIT_676</v>
          </cell>
          <cell r="I244" t="str">
            <v>Good Grid no GE - 8h</v>
          </cell>
        </row>
        <row r="245">
          <cell r="A245" t="str">
            <v>LIT_662</v>
          </cell>
          <cell r="I245" t="str">
            <v>Good Grid no GE - 8h</v>
          </cell>
        </row>
        <row r="246">
          <cell r="A246" t="str">
            <v>LIT_367</v>
          </cell>
          <cell r="I246" t="str">
            <v>Grid Only</v>
          </cell>
        </row>
        <row r="247">
          <cell r="A247" t="str">
            <v>LIT_705</v>
          </cell>
          <cell r="I247" t="str">
            <v>Good Grid no GE - 8h</v>
          </cell>
        </row>
        <row r="248">
          <cell r="A248" t="str">
            <v>LIT_060</v>
          </cell>
          <cell r="I248" t="str">
            <v>Grid-Gen</v>
          </cell>
        </row>
        <row r="249">
          <cell r="A249" t="str">
            <v>LIT_047</v>
          </cell>
          <cell r="I249" t="str">
            <v>Medium Grid + GE</v>
          </cell>
        </row>
        <row r="250">
          <cell r="A250" t="str">
            <v>LIT_336</v>
          </cell>
          <cell r="I250" t="str">
            <v>Grid Only</v>
          </cell>
        </row>
        <row r="251">
          <cell r="A251" t="str">
            <v>LIT_151</v>
          </cell>
          <cell r="I251" t="str">
            <v>Grid-Gen</v>
          </cell>
        </row>
        <row r="252">
          <cell r="A252" t="str">
            <v>LIT_029</v>
          </cell>
          <cell r="I252" t="str">
            <v>Bad Grid + Solar + GE</v>
          </cell>
        </row>
        <row r="253">
          <cell r="A253" t="str">
            <v>LIT_412</v>
          </cell>
          <cell r="I253" t="str">
            <v>Grid Only</v>
          </cell>
        </row>
        <row r="254">
          <cell r="A254" t="str">
            <v>LIT_675</v>
          </cell>
          <cell r="I254" t="str">
            <v>Good Grid + GE</v>
          </cell>
        </row>
        <row r="255">
          <cell r="A255" t="str">
            <v>LIT_596</v>
          </cell>
          <cell r="I255" t="str">
            <v>Good Grid no GE - 8h</v>
          </cell>
        </row>
        <row r="256">
          <cell r="A256" t="str">
            <v>LIT_244</v>
          </cell>
          <cell r="I256" t="str">
            <v>Grid Only</v>
          </cell>
        </row>
        <row r="257">
          <cell r="A257" t="str">
            <v>LIT_014</v>
          </cell>
          <cell r="I257" t="str">
            <v>Grid Only</v>
          </cell>
        </row>
        <row r="258">
          <cell r="A258" t="str">
            <v>LIT_126</v>
          </cell>
          <cell r="I258" t="str">
            <v>Grid-Gen</v>
          </cell>
        </row>
        <row r="259">
          <cell r="A259" t="str">
            <v>LIT_382</v>
          </cell>
          <cell r="I259" t="str">
            <v>Grid Only</v>
          </cell>
        </row>
        <row r="260">
          <cell r="A260" t="str">
            <v>LIT_141</v>
          </cell>
          <cell r="I260" t="str">
            <v>Grid Only</v>
          </cell>
        </row>
        <row r="261">
          <cell r="A261" t="str">
            <v>LIT_091</v>
          </cell>
          <cell r="I261" t="str">
            <v>Grid Only</v>
          </cell>
        </row>
        <row r="262">
          <cell r="A262" t="str">
            <v>LIT_756</v>
          </cell>
          <cell r="I262" t="str">
            <v>Medium Grid + GE</v>
          </cell>
        </row>
        <row r="263">
          <cell r="A263" t="str">
            <v>LIT_653</v>
          </cell>
          <cell r="I263" t="str">
            <v>Good Grid no GE - 8h</v>
          </cell>
        </row>
        <row r="264">
          <cell r="A264" t="str">
            <v>LIT_381</v>
          </cell>
          <cell r="I264" t="str">
            <v>Grid Only</v>
          </cell>
        </row>
        <row r="265">
          <cell r="A265" t="str">
            <v>LIT_593</v>
          </cell>
          <cell r="I265" t="str">
            <v>Bad Grid + GE</v>
          </cell>
        </row>
        <row r="266">
          <cell r="A266" t="str">
            <v>LIT_410</v>
          </cell>
          <cell r="I266" t="str">
            <v>Grid-Gen</v>
          </cell>
        </row>
        <row r="267">
          <cell r="A267" t="str">
            <v>LIT_079</v>
          </cell>
          <cell r="I267" t="str">
            <v>Grid-Gen</v>
          </cell>
        </row>
        <row r="268">
          <cell r="A268" t="str">
            <v>LIT_644</v>
          </cell>
          <cell r="I268" t="str">
            <v>Good Grid no GE - 8h</v>
          </cell>
        </row>
        <row r="269">
          <cell r="A269" t="str">
            <v>LIT_547</v>
          </cell>
          <cell r="I269" t="str">
            <v>Good Grid no GE - 8h</v>
          </cell>
        </row>
        <row r="270">
          <cell r="A270" t="str">
            <v>LIT_065</v>
          </cell>
          <cell r="I270" t="str">
            <v>Grid Only</v>
          </cell>
        </row>
        <row r="271">
          <cell r="A271" t="str">
            <v>LIT_763</v>
          </cell>
          <cell r="I271" t="str">
            <v>Good Grid + GE</v>
          </cell>
        </row>
        <row r="272">
          <cell r="A272" t="str">
            <v>LIT_120</v>
          </cell>
          <cell r="I272" t="str">
            <v>Grid Only</v>
          </cell>
        </row>
        <row r="273">
          <cell r="A273" t="str">
            <v>LIT_460</v>
          </cell>
          <cell r="I273" t="str">
            <v>Grid Only</v>
          </cell>
        </row>
        <row r="274">
          <cell r="A274" t="str">
            <v>LIT_752</v>
          </cell>
          <cell r="I274" t="str">
            <v>Good Grid + GE</v>
          </cell>
        </row>
        <row r="275">
          <cell r="A275" t="str">
            <v>LIT_580</v>
          </cell>
          <cell r="I275" t="str">
            <v>Grid-Gen</v>
          </cell>
        </row>
        <row r="276">
          <cell r="A276" t="str">
            <v>LIT_875</v>
          </cell>
          <cell r="I276" t="str">
            <v>Good Grid no GE - 8h</v>
          </cell>
        </row>
        <row r="277">
          <cell r="A277" t="str">
            <v>LIT_740</v>
          </cell>
          <cell r="I277" t="str">
            <v>Good Grid no GE - 8h</v>
          </cell>
        </row>
        <row r="278">
          <cell r="A278" t="str">
            <v>LIT_245</v>
          </cell>
          <cell r="I278" t="str">
            <v>Grid Only</v>
          </cell>
        </row>
        <row r="279">
          <cell r="A279" t="str">
            <v>LIT_082</v>
          </cell>
          <cell r="I279" t="str">
            <v>Grid Only</v>
          </cell>
        </row>
        <row r="280">
          <cell r="A280" t="str">
            <v>LIT_689</v>
          </cell>
          <cell r="I280" t="str">
            <v>Good Grid no GE - 8h</v>
          </cell>
        </row>
        <row r="281">
          <cell r="A281" t="str">
            <v>LIT_407</v>
          </cell>
          <cell r="I281" t="str">
            <v>Grid Only</v>
          </cell>
        </row>
        <row r="282">
          <cell r="A282" t="str">
            <v>LIT_055</v>
          </cell>
          <cell r="I282" t="str">
            <v>Grid-Gen</v>
          </cell>
        </row>
        <row r="283">
          <cell r="A283" t="str">
            <v>LIT_825</v>
          </cell>
          <cell r="I283" t="str">
            <v>Good Grid no GE - 8h</v>
          </cell>
        </row>
        <row r="284">
          <cell r="A284" t="str">
            <v>LIT_090</v>
          </cell>
          <cell r="I284" t="str">
            <v>Grid-Gen</v>
          </cell>
        </row>
        <row r="285">
          <cell r="A285" t="str">
            <v>LIT_048</v>
          </cell>
          <cell r="I285" t="str">
            <v>Grid-Gen</v>
          </cell>
        </row>
        <row r="286">
          <cell r="A286" t="str">
            <v>LIT_626</v>
          </cell>
          <cell r="I286" t="str">
            <v>Good Grid no GE - 8h</v>
          </cell>
        </row>
        <row r="287">
          <cell r="A287" t="str">
            <v>LIT_053</v>
          </cell>
          <cell r="I287" t="str">
            <v>Grid-Gen</v>
          </cell>
        </row>
        <row r="288">
          <cell r="A288" t="str">
            <v>LIT_294</v>
          </cell>
          <cell r="I288" t="str">
            <v>Grid-Gen</v>
          </cell>
        </row>
        <row r="289">
          <cell r="A289" t="str">
            <v>LIT_008</v>
          </cell>
          <cell r="I289" t="str">
            <v>Grid Only</v>
          </cell>
        </row>
        <row r="290">
          <cell r="A290" t="str">
            <v>LIT_085</v>
          </cell>
          <cell r="I290" t="str">
            <v>Grid-Gen</v>
          </cell>
        </row>
        <row r="291">
          <cell r="A291" t="str">
            <v>LIT_411</v>
          </cell>
          <cell r="I291" t="str">
            <v>Grid Only</v>
          </cell>
        </row>
        <row r="292">
          <cell r="A292" t="str">
            <v>LIT_548</v>
          </cell>
          <cell r="I292" t="str">
            <v>Good Grid no GE - 8h</v>
          </cell>
        </row>
        <row r="293">
          <cell r="A293" t="str">
            <v>LIT_395</v>
          </cell>
          <cell r="I293" t="str">
            <v>Grid Only</v>
          </cell>
        </row>
        <row r="294">
          <cell r="A294" t="str">
            <v>LIT_122</v>
          </cell>
          <cell r="I294" t="str">
            <v>Grid Only</v>
          </cell>
        </row>
        <row r="295">
          <cell r="A295" t="str">
            <v>LIT_345</v>
          </cell>
          <cell r="I295" t="str">
            <v>Grid-Gen</v>
          </cell>
        </row>
        <row r="296">
          <cell r="A296" t="str">
            <v>LIT_414</v>
          </cell>
          <cell r="I296" t="str">
            <v>Grid Only</v>
          </cell>
        </row>
        <row r="297">
          <cell r="A297" t="str">
            <v>LIT_095</v>
          </cell>
          <cell r="I297" t="str">
            <v>Grid Only</v>
          </cell>
        </row>
        <row r="298">
          <cell r="A298" t="str">
            <v>LIT_594</v>
          </cell>
          <cell r="I298" t="str">
            <v>Medium Grid + GE</v>
          </cell>
        </row>
        <row r="299">
          <cell r="A299" t="str">
            <v>LIT_022</v>
          </cell>
          <cell r="I299" t="str">
            <v>Good Grid no GE - 8h</v>
          </cell>
        </row>
        <row r="300">
          <cell r="A300" t="str">
            <v>LIT_417</v>
          </cell>
          <cell r="I300" t="str">
            <v>Grid Only</v>
          </cell>
        </row>
        <row r="301">
          <cell r="A301" t="str">
            <v>LIT_162</v>
          </cell>
          <cell r="I301" t="str">
            <v>Grid Only</v>
          </cell>
        </row>
        <row r="302">
          <cell r="A302" t="str">
            <v>LIT_674</v>
          </cell>
          <cell r="I302" t="str">
            <v>Good Grid no GE - 8h</v>
          </cell>
        </row>
        <row r="303">
          <cell r="A303" t="str">
            <v>LIT_061</v>
          </cell>
          <cell r="I303" t="str">
            <v>Grid Only</v>
          </cell>
        </row>
        <row r="304">
          <cell r="A304" t="str">
            <v>LIT_528</v>
          </cell>
          <cell r="I304" t="str">
            <v>Grid Only</v>
          </cell>
        </row>
        <row r="305">
          <cell r="A305" t="str">
            <v>LIT_648</v>
          </cell>
          <cell r="I305" t="str">
            <v>Good Grid no GE - 12h</v>
          </cell>
        </row>
        <row r="306">
          <cell r="A306" t="str">
            <v>LIT_436</v>
          </cell>
          <cell r="I306" t="str">
            <v>Grid-Gen</v>
          </cell>
        </row>
        <row r="307">
          <cell r="A307" t="str">
            <v>LIT_736</v>
          </cell>
          <cell r="I307" t="str">
            <v>Good Grid no GE - 8h</v>
          </cell>
        </row>
        <row r="308">
          <cell r="A308" t="str">
            <v>NRO_261</v>
          </cell>
          <cell r="I308" t="str">
            <v>Grid Gen</v>
          </cell>
        </row>
        <row r="309">
          <cell r="A309" t="str">
            <v>LIT_527</v>
          </cell>
          <cell r="I309" t="str">
            <v>Grid-Gen</v>
          </cell>
        </row>
        <row r="310">
          <cell r="A310" t="str">
            <v>LIT_651</v>
          </cell>
          <cell r="I310" t="str">
            <v>Good Grid no GE - 12h</v>
          </cell>
        </row>
        <row r="311">
          <cell r="A311" t="str">
            <v>LIT_587</v>
          </cell>
          <cell r="I311" t="str">
            <v>Grid-Gen</v>
          </cell>
        </row>
        <row r="312">
          <cell r="A312" t="str">
            <v>LIT_287</v>
          </cell>
          <cell r="I312" t="str">
            <v>Grid Only</v>
          </cell>
        </row>
        <row r="313">
          <cell r="A313" t="str">
            <v>LIT_616</v>
          </cell>
          <cell r="I313" t="str">
            <v>Good Grid no GE - 8h</v>
          </cell>
        </row>
        <row r="314">
          <cell r="A314" t="str">
            <v>LIT_236</v>
          </cell>
          <cell r="I314" t="str">
            <v>Grid-Gen</v>
          </cell>
        </row>
        <row r="315">
          <cell r="A315" t="str">
            <v>LIT_439</v>
          </cell>
          <cell r="I315" t="str">
            <v>Grid-Gen</v>
          </cell>
        </row>
        <row r="316">
          <cell r="A316" t="str">
            <v>LIT_378</v>
          </cell>
          <cell r="I316" t="str">
            <v>Grid-Gen</v>
          </cell>
        </row>
        <row r="317">
          <cell r="A317" t="str">
            <v>LIT_125</v>
          </cell>
          <cell r="I317" t="str">
            <v>Grid Only</v>
          </cell>
        </row>
        <row r="318">
          <cell r="A318" t="str">
            <v>LIT_096</v>
          </cell>
          <cell r="I318" t="str">
            <v>Grid-Gen</v>
          </cell>
        </row>
        <row r="319">
          <cell r="A319" t="str">
            <v>LIT_647</v>
          </cell>
          <cell r="I319" t="str">
            <v>Good Grid no GE - 12h</v>
          </cell>
        </row>
        <row r="320">
          <cell r="A320" t="str">
            <v>LIT_183</v>
          </cell>
          <cell r="I320" t="str">
            <v>Grid Only</v>
          </cell>
        </row>
        <row r="321">
          <cell r="A321" t="str">
            <v>LIT_054</v>
          </cell>
          <cell r="I321" t="str">
            <v>Grid-Gen</v>
          </cell>
        </row>
        <row r="322">
          <cell r="A322" t="str">
            <v>LIT_379</v>
          </cell>
          <cell r="I322" t="str">
            <v>Good Grid no GE - 8h</v>
          </cell>
        </row>
        <row r="323">
          <cell r="A323" t="str">
            <v>LIT_097</v>
          </cell>
          <cell r="I323" t="str">
            <v>Grid Only</v>
          </cell>
        </row>
        <row r="324">
          <cell r="A324" t="str">
            <v>LIT_564</v>
          </cell>
          <cell r="I324" t="str">
            <v>Medium Grid + GE</v>
          </cell>
        </row>
        <row r="325">
          <cell r="A325" t="str">
            <v>LIT_102</v>
          </cell>
          <cell r="I325" t="str">
            <v>Grid Only</v>
          </cell>
        </row>
        <row r="326">
          <cell r="A326" t="str">
            <v>LIT_033</v>
          </cell>
          <cell r="I326" t="str">
            <v>Grid Only</v>
          </cell>
        </row>
        <row r="327">
          <cell r="A327" t="str">
            <v>LIT_739</v>
          </cell>
          <cell r="I327" t="str">
            <v>Good Grid no GE - 8h</v>
          </cell>
        </row>
        <row r="328">
          <cell r="A328" t="str">
            <v>LIT_074</v>
          </cell>
          <cell r="I328" t="str">
            <v>Grid-Gen</v>
          </cell>
        </row>
        <row r="329">
          <cell r="A329" t="str">
            <v>LIT_539</v>
          </cell>
          <cell r="I329" t="str">
            <v>Good Grid no GE - 12h</v>
          </cell>
        </row>
        <row r="330">
          <cell r="A330" t="str">
            <v>LIT_459</v>
          </cell>
          <cell r="I330" t="str">
            <v>Grid-Gen</v>
          </cell>
        </row>
        <row r="331">
          <cell r="A331" t="str">
            <v>LIT_073</v>
          </cell>
          <cell r="I331" t="str">
            <v>Grid-Gen</v>
          </cell>
        </row>
        <row r="332">
          <cell r="A332" t="str">
            <v>LIT_405</v>
          </cell>
          <cell r="I332" t="str">
            <v>Grid-Gen</v>
          </cell>
        </row>
        <row r="333">
          <cell r="A333" t="str">
            <v>LIT_154</v>
          </cell>
          <cell r="I333" t="str">
            <v>Grid-Gen</v>
          </cell>
        </row>
        <row r="334">
          <cell r="A334" t="str">
            <v>LIT_089</v>
          </cell>
          <cell r="I334" t="str">
            <v>Grid Only</v>
          </cell>
        </row>
        <row r="335">
          <cell r="A335" t="str">
            <v>LIT_366</v>
          </cell>
          <cell r="I335" t="str">
            <v>Grid Only</v>
          </cell>
        </row>
        <row r="336">
          <cell r="A336" t="str">
            <v>LIT_372</v>
          </cell>
          <cell r="I336" t="str">
            <v>Grid Only</v>
          </cell>
        </row>
        <row r="337">
          <cell r="A337" t="str">
            <v>LIT_003</v>
          </cell>
          <cell r="I337" t="str">
            <v>Good Grid no GE - 8h</v>
          </cell>
        </row>
        <row r="338">
          <cell r="A338" t="str">
            <v>LIT_428</v>
          </cell>
          <cell r="I338" t="str">
            <v>Grid-Gen</v>
          </cell>
        </row>
        <row r="339">
          <cell r="A339" t="str">
            <v>LIT_129</v>
          </cell>
          <cell r="I339" t="str">
            <v>Grid-Gen</v>
          </cell>
        </row>
        <row r="340">
          <cell r="A340" t="str">
            <v>LIT_654</v>
          </cell>
          <cell r="I340" t="str">
            <v>Good Grid no GE - 12h</v>
          </cell>
        </row>
        <row r="341">
          <cell r="A341" t="str">
            <v>LIT_857</v>
          </cell>
          <cell r="I341" t="str">
            <v>Grid-Gen</v>
          </cell>
        </row>
        <row r="342">
          <cell r="A342" t="str">
            <v>LIT_420</v>
          </cell>
          <cell r="I342" t="str">
            <v>Bad Grid + Solar + GE</v>
          </cell>
        </row>
        <row r="343">
          <cell r="A343" t="str">
            <v>LIT_615</v>
          </cell>
          <cell r="I343" t="str">
            <v>Good Grid + GE</v>
          </cell>
        </row>
        <row r="344">
          <cell r="A344" t="str">
            <v>LIT_649</v>
          </cell>
          <cell r="I344" t="str">
            <v>Good Grid no GE - 12h</v>
          </cell>
        </row>
        <row r="345">
          <cell r="A345" t="str">
            <v>LIT_521</v>
          </cell>
          <cell r="I345" t="str">
            <v>Grid-Gen</v>
          </cell>
        </row>
        <row r="346">
          <cell r="A346" t="str">
            <v>LIT_442</v>
          </cell>
          <cell r="I346" t="str">
            <v>Grid Only</v>
          </cell>
        </row>
        <row r="347">
          <cell r="A347" t="str">
            <v>LIT_267</v>
          </cell>
          <cell r="I347" t="str">
            <v>Grid-Gen</v>
          </cell>
        </row>
        <row r="348">
          <cell r="A348" t="str">
            <v>LIT_050</v>
          </cell>
          <cell r="I348" t="str">
            <v>Grid Only</v>
          </cell>
        </row>
        <row r="349">
          <cell r="A349" t="str">
            <v>LIT_034</v>
          </cell>
          <cell r="I349" t="str">
            <v>Grid Only</v>
          </cell>
        </row>
        <row r="350">
          <cell r="A350" t="str">
            <v>LIT_450</v>
          </cell>
          <cell r="I350" t="str">
            <v>Grid-Gen</v>
          </cell>
        </row>
        <row r="351">
          <cell r="A351" t="str">
            <v>LIT_486</v>
          </cell>
          <cell r="I351" t="str">
            <v>Grid Only</v>
          </cell>
        </row>
        <row r="352">
          <cell r="A352" t="str">
            <v>LIT_340</v>
          </cell>
          <cell r="I352" t="str">
            <v>Grid-Gen</v>
          </cell>
        </row>
        <row r="353">
          <cell r="A353" t="str">
            <v>LIT_687</v>
          </cell>
          <cell r="I353" t="str">
            <v>Good Grid no GE - 8h</v>
          </cell>
        </row>
        <row r="354">
          <cell r="A354" t="str">
            <v>LIT_694</v>
          </cell>
          <cell r="I354" t="str">
            <v>Good Grid + GE</v>
          </cell>
        </row>
        <row r="355">
          <cell r="A355" t="str">
            <v>LIT_300</v>
          </cell>
          <cell r="I355" t="str">
            <v>Grid-Gen</v>
          </cell>
        </row>
        <row r="356">
          <cell r="A356" t="str">
            <v>LIT_524</v>
          </cell>
          <cell r="I356" t="str">
            <v>Grid-Gen</v>
          </cell>
        </row>
        <row r="357">
          <cell r="A357" t="str">
            <v>LIT_400</v>
          </cell>
          <cell r="I357" t="str">
            <v>Grid-Gen</v>
          </cell>
        </row>
        <row r="358">
          <cell r="A358" t="str">
            <v>LIT_092</v>
          </cell>
          <cell r="I358" t="str">
            <v>Grid Only</v>
          </cell>
        </row>
        <row r="359">
          <cell r="A359" t="str">
            <v>LIT_018</v>
          </cell>
          <cell r="I359" t="str">
            <v>Grid-Gen</v>
          </cell>
        </row>
        <row r="360">
          <cell r="A360" t="str">
            <v>LIT_156</v>
          </cell>
          <cell r="I360" t="str">
            <v>Grid-Gen</v>
          </cell>
        </row>
        <row r="361">
          <cell r="A361" t="str">
            <v>LIT_265</v>
          </cell>
          <cell r="I361" t="str">
            <v>Medium Grid + GE</v>
          </cell>
        </row>
        <row r="362">
          <cell r="A362" t="str">
            <v>LIT_974</v>
          </cell>
          <cell r="I362" t="str">
            <v>Hybrid Solar - S1</v>
          </cell>
        </row>
        <row r="363">
          <cell r="A363" t="str">
            <v>LIT_490</v>
          </cell>
          <cell r="I363" t="str">
            <v>Grid-Gen</v>
          </cell>
        </row>
        <row r="364">
          <cell r="A364" t="str">
            <v>LIT_401</v>
          </cell>
          <cell r="I364" t="str">
            <v>Grid-Gen</v>
          </cell>
        </row>
        <row r="365">
          <cell r="A365" t="str">
            <v>LIT_161</v>
          </cell>
          <cell r="I365" t="str">
            <v>Grid Only</v>
          </cell>
        </row>
        <row r="366">
          <cell r="A366" t="str">
            <v>LIT_404</v>
          </cell>
          <cell r="I366" t="str">
            <v>Grid-Gen</v>
          </cell>
        </row>
        <row r="367">
          <cell r="A367" t="str">
            <v>LIT_076</v>
          </cell>
          <cell r="I367" t="str">
            <v>Grid-Gen</v>
          </cell>
        </row>
        <row r="368">
          <cell r="A368" t="str">
            <v>LIT_579</v>
          </cell>
          <cell r="I368" t="str">
            <v>Grid-Gen</v>
          </cell>
        </row>
        <row r="369">
          <cell r="A369" t="str">
            <v>LIT_609</v>
          </cell>
          <cell r="I369" t="str">
            <v>Good Grid no GE - 8h</v>
          </cell>
        </row>
        <row r="370">
          <cell r="A370" t="str">
            <v>LIT_106</v>
          </cell>
          <cell r="I370" t="str">
            <v>Grid-Gen</v>
          </cell>
        </row>
        <row r="371">
          <cell r="A371" t="str">
            <v>LIT_057</v>
          </cell>
          <cell r="I371" t="str">
            <v>Grid Only</v>
          </cell>
        </row>
        <row r="372">
          <cell r="A372" t="str">
            <v>LIT_368</v>
          </cell>
          <cell r="I372" t="str">
            <v>Grid-Gen</v>
          </cell>
        </row>
        <row r="373">
          <cell r="A373" t="str">
            <v>LIT_643</v>
          </cell>
          <cell r="I373" t="str">
            <v>Good Grid no GE - 12h</v>
          </cell>
        </row>
        <row r="374">
          <cell r="A374" t="str">
            <v>LIT_568</v>
          </cell>
          <cell r="I374" t="str">
            <v>Medium Grid + GE</v>
          </cell>
        </row>
        <row r="375">
          <cell r="A375" t="str">
            <v>LIT_426</v>
          </cell>
          <cell r="I375" t="str">
            <v>Grid-Gen</v>
          </cell>
        </row>
        <row r="376">
          <cell r="A376" t="str">
            <v>LIT_520</v>
          </cell>
          <cell r="I376" t="str">
            <v>Grid-Gen</v>
          </cell>
        </row>
        <row r="377">
          <cell r="A377" t="str">
            <v>LIT_171</v>
          </cell>
          <cell r="I377" t="str">
            <v>Grid Only</v>
          </cell>
        </row>
        <row r="378">
          <cell r="A378" t="str">
            <v>LIT_049</v>
          </cell>
          <cell r="I378" t="str">
            <v>Grid-Gen</v>
          </cell>
        </row>
        <row r="379">
          <cell r="A379" t="str">
            <v>LIT_296</v>
          </cell>
          <cell r="I379" t="str">
            <v>Grid-Gen</v>
          </cell>
        </row>
        <row r="380">
          <cell r="A380" t="str">
            <v>LIT_160</v>
          </cell>
          <cell r="I380" t="str">
            <v>Grid-Gen</v>
          </cell>
        </row>
        <row r="381">
          <cell r="A381" t="str">
            <v>LIT_732</v>
          </cell>
          <cell r="I381" t="str">
            <v>Good Grid no GE - 8h</v>
          </cell>
        </row>
        <row r="382">
          <cell r="A382" t="str">
            <v>LIT_080</v>
          </cell>
          <cell r="I382" t="str">
            <v>Grid-Gen</v>
          </cell>
        </row>
        <row r="383">
          <cell r="A383" t="str">
            <v>LIT_525</v>
          </cell>
          <cell r="I383" t="str">
            <v>Grid-Gen</v>
          </cell>
        </row>
        <row r="384">
          <cell r="A384" t="str">
            <v>LIT_696</v>
          </cell>
          <cell r="I384" t="str">
            <v>Good Grid + GE</v>
          </cell>
        </row>
        <row r="385">
          <cell r="A385" t="str">
            <v>LIT_263</v>
          </cell>
          <cell r="I385" t="str">
            <v>Grid-Gen</v>
          </cell>
        </row>
        <row r="386">
          <cell r="A386" t="str">
            <v>LIT_765</v>
          </cell>
          <cell r="I386" t="str">
            <v>Good Grid no GE - 8h</v>
          </cell>
        </row>
        <row r="387">
          <cell r="A387" t="str">
            <v>LIT_425</v>
          </cell>
          <cell r="I387" t="str">
            <v>Grid-Gen</v>
          </cell>
        </row>
        <row r="388">
          <cell r="A388" t="str">
            <v>LIT_446</v>
          </cell>
          <cell r="I388" t="str">
            <v>Grid-Gen</v>
          </cell>
        </row>
        <row r="389">
          <cell r="A389" t="str">
            <v>LIT_771</v>
          </cell>
          <cell r="I389" t="str">
            <v>Good Grid + GE</v>
          </cell>
        </row>
        <row r="390">
          <cell r="A390" t="str">
            <v>LIT_086</v>
          </cell>
          <cell r="I390" t="str">
            <v>Good Grid + Solar + GE</v>
          </cell>
        </row>
        <row r="391">
          <cell r="A391" t="str">
            <v>LIT_398</v>
          </cell>
          <cell r="I391" t="str">
            <v>Grid Only</v>
          </cell>
        </row>
        <row r="392">
          <cell r="A392" t="str">
            <v>LIT_574</v>
          </cell>
          <cell r="I392" t="str">
            <v>Grid-Gen</v>
          </cell>
        </row>
        <row r="393">
          <cell r="A393" t="str">
            <v>LIT_277</v>
          </cell>
          <cell r="I393" t="str">
            <v>Grid Only</v>
          </cell>
        </row>
        <row r="394">
          <cell r="A394" t="str">
            <v>LIT_432</v>
          </cell>
          <cell r="I394" t="str">
            <v>Grid-Gen</v>
          </cell>
        </row>
        <row r="395">
          <cell r="A395" t="str">
            <v>LIT_247</v>
          </cell>
          <cell r="I395" t="str">
            <v>Grid-Gen</v>
          </cell>
        </row>
        <row r="396">
          <cell r="A396" t="str">
            <v>LIT_373</v>
          </cell>
          <cell r="I396" t="str">
            <v>Grid Only</v>
          </cell>
        </row>
        <row r="397">
          <cell r="A397" t="str">
            <v>LIT_419</v>
          </cell>
          <cell r="I397" t="str">
            <v>Grid-Gen</v>
          </cell>
        </row>
        <row r="398">
          <cell r="A398" t="str">
            <v>LIT_358</v>
          </cell>
          <cell r="I398" t="str">
            <v>Grid-Gen</v>
          </cell>
        </row>
        <row r="399">
          <cell r="A399" t="str">
            <v>LIT_451</v>
          </cell>
          <cell r="I399" t="str">
            <v>Grid-Gen</v>
          </cell>
        </row>
        <row r="400">
          <cell r="A400" t="str">
            <v>LIT_250</v>
          </cell>
          <cell r="I400" t="str">
            <v>Grid-Gen</v>
          </cell>
        </row>
        <row r="401">
          <cell r="A401" t="str">
            <v>LIT_666</v>
          </cell>
          <cell r="I401" t="str">
            <v>Good Grid + GE</v>
          </cell>
        </row>
        <row r="402">
          <cell r="A402" t="str">
            <v>LIT_619</v>
          </cell>
          <cell r="I402" t="str">
            <v>Good Grid no GE - 12h</v>
          </cell>
        </row>
        <row r="403">
          <cell r="A403" t="str">
            <v>LIT_598</v>
          </cell>
          <cell r="I403" t="str">
            <v>Hybrid-Gen</v>
          </cell>
        </row>
        <row r="404">
          <cell r="A404" t="str">
            <v>LIT_221</v>
          </cell>
          <cell r="I404" t="str">
            <v>Grid-Gen</v>
          </cell>
        </row>
        <row r="405">
          <cell r="A405" t="str">
            <v>LIT_224</v>
          </cell>
          <cell r="I405" t="str">
            <v>Grid-Gen</v>
          </cell>
        </row>
        <row r="406">
          <cell r="A406" t="str">
            <v>LIT_576</v>
          </cell>
          <cell r="I406" t="str">
            <v>Grid-Gen</v>
          </cell>
        </row>
        <row r="407">
          <cell r="A407" t="str">
            <v>LIT_357</v>
          </cell>
          <cell r="I407" t="str">
            <v>Grid Only</v>
          </cell>
        </row>
        <row r="408">
          <cell r="A408" t="str">
            <v>LIT_686</v>
          </cell>
          <cell r="I408" t="str">
            <v>Good Grid no GE - 8h</v>
          </cell>
        </row>
        <row r="409">
          <cell r="A409" t="str">
            <v>LIT_697</v>
          </cell>
          <cell r="I409" t="str">
            <v>Good Grid no GE - 8h</v>
          </cell>
        </row>
        <row r="410">
          <cell r="A410" t="str">
            <v>LIT_083</v>
          </cell>
          <cell r="I410" t="str">
            <v>Grid-Gen</v>
          </cell>
        </row>
        <row r="411">
          <cell r="A411" t="str">
            <v>LIT_844</v>
          </cell>
          <cell r="I411" t="str">
            <v>Bad Grid + GE</v>
          </cell>
        </row>
        <row r="412">
          <cell r="A412" t="str">
            <v>LIT_856</v>
          </cell>
          <cell r="I412" t="str">
            <v>Good Grid + Solar + GE</v>
          </cell>
        </row>
        <row r="413">
          <cell r="A413" t="str">
            <v>LIT_222</v>
          </cell>
          <cell r="I413" t="str">
            <v>Grid-Gen</v>
          </cell>
        </row>
        <row r="414">
          <cell r="A414" t="str">
            <v>LIT_084</v>
          </cell>
          <cell r="I414" t="str">
            <v>Grid-Gen</v>
          </cell>
        </row>
        <row r="415">
          <cell r="A415" t="str">
            <v>LIT_157</v>
          </cell>
          <cell r="I415" t="str">
            <v>Grid-Gen</v>
          </cell>
        </row>
        <row r="416">
          <cell r="A416" t="str">
            <v>LIT_652</v>
          </cell>
          <cell r="I416" t="str">
            <v>Good Grid no GE - 8h</v>
          </cell>
        </row>
        <row r="417">
          <cell r="A417" t="str">
            <v>LIT_167</v>
          </cell>
          <cell r="I417" t="str">
            <v>Grid-Gen</v>
          </cell>
        </row>
        <row r="418">
          <cell r="A418" t="str">
            <v>LIT_202</v>
          </cell>
          <cell r="I418" t="str">
            <v>Grid Only</v>
          </cell>
        </row>
        <row r="419">
          <cell r="A419" t="str">
            <v>LIT_656</v>
          </cell>
          <cell r="I419" t="str">
            <v>Bad Grid + GE</v>
          </cell>
        </row>
        <row r="420">
          <cell r="A420" t="str">
            <v>LIT_671</v>
          </cell>
          <cell r="I420" t="str">
            <v>Good Grid + GE</v>
          </cell>
        </row>
        <row r="421">
          <cell r="A421" t="str">
            <v>LIT_729</v>
          </cell>
          <cell r="I421" t="str">
            <v>Bad Grid + GE</v>
          </cell>
        </row>
        <row r="422">
          <cell r="A422" t="str">
            <v>LIT_712</v>
          </cell>
          <cell r="I422" t="str">
            <v>Good Grid no GE - 8h</v>
          </cell>
        </row>
        <row r="423">
          <cell r="A423" t="str">
            <v>LIT_303</v>
          </cell>
          <cell r="I423" t="str">
            <v>Grid-Gen</v>
          </cell>
        </row>
        <row r="424">
          <cell r="A424" t="str">
            <v>LIT_630</v>
          </cell>
          <cell r="I424" t="str">
            <v>Good Grid no GE - 8h</v>
          </cell>
        </row>
        <row r="425">
          <cell r="A425" t="str">
            <v>LIT_397</v>
          </cell>
          <cell r="I425" t="str">
            <v>Grid-Gen</v>
          </cell>
        </row>
        <row r="426">
          <cell r="A426" t="str">
            <v>LIT_531</v>
          </cell>
          <cell r="I426" t="str">
            <v>Grid-Gen</v>
          </cell>
        </row>
        <row r="427">
          <cell r="A427" t="str">
            <v>LIT_730</v>
          </cell>
          <cell r="I427" t="str">
            <v>Good Grid no GE - 8h</v>
          </cell>
        </row>
        <row r="428">
          <cell r="A428" t="str">
            <v>LIT_246</v>
          </cell>
          <cell r="I428" t="str">
            <v>Grid-Gen</v>
          </cell>
        </row>
        <row r="429">
          <cell r="A429" t="str">
            <v>LIT_443</v>
          </cell>
          <cell r="I429" t="str">
            <v>Grid-Gen</v>
          </cell>
        </row>
        <row r="430">
          <cell r="A430" t="str">
            <v>LIT_264</v>
          </cell>
          <cell r="I430" t="str">
            <v>Grid-Gen</v>
          </cell>
        </row>
        <row r="431">
          <cell r="A431" t="str">
            <v>LIT_611</v>
          </cell>
          <cell r="I431" t="str">
            <v>Good Grid no GE - 8h</v>
          </cell>
        </row>
        <row r="432">
          <cell r="A432" t="str">
            <v>LIT_253</v>
          </cell>
          <cell r="I432" t="str">
            <v>Medium Grid + GE</v>
          </cell>
        </row>
        <row r="433">
          <cell r="A433" t="str">
            <v>LIT_657</v>
          </cell>
          <cell r="I433" t="str">
            <v>Good Grid no GE - 12h</v>
          </cell>
        </row>
        <row r="434">
          <cell r="A434" t="str">
            <v>NRO_219</v>
          </cell>
          <cell r="I434" t="str">
            <v>Solar Gen</v>
          </cell>
        </row>
        <row r="435">
          <cell r="A435" t="str">
            <v>LIT_613</v>
          </cell>
          <cell r="I435" t="str">
            <v>Good Grid no GE - 8h</v>
          </cell>
        </row>
        <row r="436">
          <cell r="A436" t="str">
            <v>LIT_255</v>
          </cell>
          <cell r="I436" t="str">
            <v>Grid-Gen</v>
          </cell>
        </row>
        <row r="437">
          <cell r="A437" t="str">
            <v>LIT_285</v>
          </cell>
          <cell r="I437" t="str">
            <v>Grid Only</v>
          </cell>
        </row>
        <row r="438">
          <cell r="A438" t="str">
            <v>LIT_283</v>
          </cell>
          <cell r="I438" t="str">
            <v>Grid-Gen</v>
          </cell>
        </row>
        <row r="439">
          <cell r="A439" t="str">
            <v>LIT_454</v>
          </cell>
          <cell r="I439" t="str">
            <v>Grid-Gen</v>
          </cell>
        </row>
        <row r="440">
          <cell r="A440" t="str">
            <v>LIT_205</v>
          </cell>
          <cell r="I440" t="str">
            <v>Grid-Gen</v>
          </cell>
        </row>
        <row r="441">
          <cell r="A441" t="str">
            <v>LIT_037</v>
          </cell>
          <cell r="I441" t="str">
            <v>Grid-Gen</v>
          </cell>
        </row>
        <row r="442">
          <cell r="A442" t="str">
            <v>LIT_633</v>
          </cell>
          <cell r="I442" t="str">
            <v>Grid-Gen</v>
          </cell>
        </row>
        <row r="443">
          <cell r="A443" t="str">
            <v>LIT_248</v>
          </cell>
          <cell r="I443" t="str">
            <v>Medium Grid + GE</v>
          </cell>
        </row>
        <row r="444">
          <cell r="A444" t="str">
            <v>LIT_850</v>
          </cell>
          <cell r="I444" t="str">
            <v>Medium Grid + GE</v>
          </cell>
        </row>
        <row r="445">
          <cell r="A445" t="str">
            <v>LIT_713</v>
          </cell>
          <cell r="I445" t="str">
            <v>Good Grid no GE - 8h</v>
          </cell>
        </row>
        <row r="446">
          <cell r="A446" t="str">
            <v>LIT_342</v>
          </cell>
          <cell r="I446" t="str">
            <v>Grid Only</v>
          </cell>
        </row>
        <row r="447">
          <cell r="A447" t="str">
            <v>LIT_863</v>
          </cell>
          <cell r="I447" t="str">
            <v>Good Grid + GE</v>
          </cell>
        </row>
        <row r="448">
          <cell r="A448" t="str">
            <v>LIT_369</v>
          </cell>
          <cell r="I448" t="str">
            <v>Grid-Gen</v>
          </cell>
        </row>
        <row r="449">
          <cell r="A449" t="str">
            <v>LIT_554</v>
          </cell>
          <cell r="I449" t="str">
            <v>Good Grid no GE - 12h</v>
          </cell>
        </row>
        <row r="450">
          <cell r="A450" t="str">
            <v>LIT_058</v>
          </cell>
          <cell r="I450" t="str">
            <v>Grid-Gen</v>
          </cell>
        </row>
        <row r="451">
          <cell r="A451" t="str">
            <v>LIT_409</v>
          </cell>
          <cell r="I451" t="str">
            <v>Grid-Gen</v>
          </cell>
        </row>
        <row r="452">
          <cell r="A452" t="str">
            <v>LIT_036</v>
          </cell>
          <cell r="I452" t="str">
            <v>Good Grid + GE</v>
          </cell>
        </row>
        <row r="453">
          <cell r="A453" t="str">
            <v>LIT_371</v>
          </cell>
          <cell r="I453" t="str">
            <v>Good Grid + GE</v>
          </cell>
        </row>
        <row r="454">
          <cell r="A454" t="str">
            <v>LIT_449</v>
          </cell>
          <cell r="I454" t="str">
            <v>Grid-Gen</v>
          </cell>
        </row>
        <row r="455">
          <cell r="A455" t="str">
            <v>LIT_274</v>
          </cell>
          <cell r="I455" t="str">
            <v>Grid-Gen</v>
          </cell>
        </row>
        <row r="456">
          <cell r="A456" t="str">
            <v>LIT_280</v>
          </cell>
          <cell r="I456" t="str">
            <v>Grid-Gen</v>
          </cell>
        </row>
        <row r="457">
          <cell r="A457" t="str">
            <v>LIT_764</v>
          </cell>
          <cell r="I457" t="str">
            <v>Grid-Gen</v>
          </cell>
        </row>
        <row r="458">
          <cell r="A458" t="str">
            <v>LIT_993</v>
          </cell>
        </row>
        <row r="459">
          <cell r="A459" t="str">
            <v>LIT_140</v>
          </cell>
          <cell r="I459" t="str">
            <v>Grid-Gen</v>
          </cell>
        </row>
        <row r="460">
          <cell r="A460" t="str">
            <v>LIT_210</v>
          </cell>
          <cell r="I460" t="str">
            <v>Grid-Gen</v>
          </cell>
        </row>
        <row r="461">
          <cell r="A461" t="str">
            <v>LIT_370</v>
          </cell>
          <cell r="I461" t="str">
            <v>Grid-Gen</v>
          </cell>
        </row>
        <row r="462">
          <cell r="A462" t="str">
            <v>LIT_168</v>
          </cell>
          <cell r="I462" t="str">
            <v>Grid Only</v>
          </cell>
        </row>
        <row r="463">
          <cell r="A463" t="str">
            <v>LIT_038</v>
          </cell>
          <cell r="I463" t="str">
            <v>Grid-Gen</v>
          </cell>
        </row>
        <row r="464">
          <cell r="A464" t="str">
            <v>LIT_363</v>
          </cell>
          <cell r="I464" t="str">
            <v>Good Grid + GE</v>
          </cell>
        </row>
        <row r="465">
          <cell r="A465" t="str">
            <v>LIT_127</v>
          </cell>
          <cell r="I465" t="str">
            <v>Grid-Gen</v>
          </cell>
        </row>
        <row r="466">
          <cell r="A466" t="str">
            <v>LIT_292</v>
          </cell>
          <cell r="I466" t="str">
            <v>Grid-Gen</v>
          </cell>
        </row>
        <row r="467">
          <cell r="A467" t="str">
            <v>LIT_663</v>
          </cell>
          <cell r="I467" t="str">
            <v>Good Grid no GE - 8h</v>
          </cell>
        </row>
        <row r="468">
          <cell r="A468" t="str">
            <v>LIT_726</v>
          </cell>
          <cell r="I468" t="str">
            <v>Good Grid + GE</v>
          </cell>
        </row>
        <row r="469">
          <cell r="A469" t="str">
            <v>LIT_256</v>
          </cell>
          <cell r="I469" t="str">
            <v>Grid-Gen</v>
          </cell>
        </row>
        <row r="470">
          <cell r="A470" t="str">
            <v>SUO_150</v>
          </cell>
          <cell r="I470" t="str">
            <v>Grid-Gen</v>
          </cell>
        </row>
        <row r="471">
          <cell r="A471" t="str">
            <v>LIT_374</v>
          </cell>
          <cell r="I471" t="str">
            <v>Grid-Gen</v>
          </cell>
        </row>
        <row r="472">
          <cell r="A472" t="str">
            <v>LIT_452</v>
          </cell>
          <cell r="I472" t="str">
            <v>Grid-Gen</v>
          </cell>
        </row>
        <row r="473">
          <cell r="A473" t="str">
            <v>LIT_297</v>
          </cell>
          <cell r="I473" t="str">
            <v>Grid-Gen</v>
          </cell>
        </row>
        <row r="474">
          <cell r="A474" t="str">
            <v>LIT_737</v>
          </cell>
          <cell r="I474" t="str">
            <v>Good Grid no GE - 8h</v>
          </cell>
        </row>
        <row r="475">
          <cell r="A475" t="str">
            <v>OCM0438</v>
          </cell>
        </row>
        <row r="476">
          <cell r="A476" t="str">
            <v>LIT_693</v>
          </cell>
          <cell r="I476" t="str">
            <v>Good Grid no GE - 8h</v>
          </cell>
        </row>
        <row r="477">
          <cell r="A477" t="str">
            <v>LIT_638</v>
          </cell>
          <cell r="I477" t="str">
            <v>Medium Grid + GE</v>
          </cell>
        </row>
        <row r="478">
          <cell r="A478" t="str">
            <v>LIT_632</v>
          </cell>
          <cell r="I478" t="str">
            <v>Grid-Gen</v>
          </cell>
        </row>
        <row r="479">
          <cell r="A479" t="str">
            <v>LIT_975</v>
          </cell>
        </row>
        <row r="480">
          <cell r="A480" t="str">
            <v>LIT_774</v>
          </cell>
          <cell r="I480" t="str">
            <v>Good Grid + GE</v>
          </cell>
        </row>
        <row r="481">
          <cell r="A481" t="str">
            <v>LIT_669</v>
          </cell>
          <cell r="I481" t="str">
            <v>Bad Grid + GE</v>
          </cell>
        </row>
        <row r="482">
          <cell r="A482" t="str">
            <v>LIT_276</v>
          </cell>
          <cell r="I482" t="str">
            <v>Grid-Gen</v>
          </cell>
        </row>
        <row r="483">
          <cell r="A483" t="str">
            <v>LIT_223</v>
          </cell>
          <cell r="I483" t="str">
            <v>Grid-Gen</v>
          </cell>
        </row>
        <row r="484">
          <cell r="A484" t="str">
            <v>LIT_341</v>
          </cell>
          <cell r="I484" t="str">
            <v>Bad Grid + Solar + GE</v>
          </cell>
        </row>
        <row r="485">
          <cell r="A485" t="str">
            <v>SUO_013</v>
          </cell>
          <cell r="I485" t="str">
            <v>Grid Gen</v>
          </cell>
        </row>
        <row r="486">
          <cell r="A486" t="str">
            <v>LIT_339</v>
          </cell>
          <cell r="I486" t="str">
            <v>Grid-Gen</v>
          </cell>
        </row>
        <row r="487">
          <cell r="A487" t="str">
            <v>LIT_403</v>
          </cell>
          <cell r="I487" t="str">
            <v>Grid-Gen</v>
          </cell>
        </row>
        <row r="488">
          <cell r="A488" t="str">
            <v>LIT_261</v>
          </cell>
          <cell r="I488" t="str">
            <v>Medium Grid + GE</v>
          </cell>
        </row>
        <row r="489">
          <cell r="A489" t="str">
            <v>LIT_650</v>
          </cell>
          <cell r="I489" t="str">
            <v>Good Grid no GE - 8h</v>
          </cell>
        </row>
        <row r="490">
          <cell r="A490" t="str">
            <v>LIT_680</v>
          </cell>
          <cell r="I490" t="str">
            <v>Good Grid + GE</v>
          </cell>
        </row>
        <row r="491">
          <cell r="A491" t="str">
            <v>LIT_562</v>
          </cell>
          <cell r="I491" t="str">
            <v>Grid-Gen</v>
          </cell>
        </row>
        <row r="492">
          <cell r="A492" t="str">
            <v>LIT_582</v>
          </cell>
          <cell r="I492" t="str">
            <v>Medium Grid + GE</v>
          </cell>
        </row>
        <row r="493">
          <cell r="A493" t="str">
            <v>LIT_251</v>
          </cell>
          <cell r="I493" t="str">
            <v>Grid-Gen</v>
          </cell>
        </row>
        <row r="494">
          <cell r="A494" t="str">
            <v>LIT_440</v>
          </cell>
          <cell r="I494" t="str">
            <v>Grid-Gen</v>
          </cell>
        </row>
        <row r="495">
          <cell r="A495" t="str">
            <v>LIT_838</v>
          </cell>
          <cell r="I495" t="str">
            <v>Good Grid + Solar + GE</v>
          </cell>
        </row>
        <row r="496">
          <cell r="A496" t="str">
            <v>LIT_128</v>
          </cell>
          <cell r="I496" t="str">
            <v>Grid-Gen</v>
          </cell>
        </row>
        <row r="497">
          <cell r="A497" t="str">
            <v>LIT_447</v>
          </cell>
          <cell r="I497" t="str">
            <v>Grid-Gen</v>
          </cell>
        </row>
        <row r="498">
          <cell r="A498" t="str">
            <v>LIT_343</v>
          </cell>
          <cell r="I498" t="str">
            <v>Grid-Gen</v>
          </cell>
        </row>
        <row r="499">
          <cell r="A499" t="str">
            <v>LIT_059</v>
          </cell>
          <cell r="I499" t="str">
            <v>Grid-Gen</v>
          </cell>
        </row>
        <row r="500">
          <cell r="A500" t="str">
            <v>LIT_392</v>
          </cell>
          <cell r="I500" t="str">
            <v>Grid-Gen</v>
          </cell>
        </row>
        <row r="501">
          <cell r="A501" t="str">
            <v>LIT_445</v>
          </cell>
          <cell r="I501" t="str">
            <v>Grid-Gen</v>
          </cell>
        </row>
        <row r="502">
          <cell r="A502" t="str">
            <v>LIT_841</v>
          </cell>
          <cell r="I502" t="str">
            <v>Medium Grid + GE</v>
          </cell>
        </row>
        <row r="503">
          <cell r="A503" t="str">
            <v>LIT_249</v>
          </cell>
          <cell r="I503" t="str">
            <v>Grid-Gen</v>
          </cell>
        </row>
        <row r="504">
          <cell r="A504" t="str">
            <v>LIT_198</v>
          </cell>
          <cell r="I504" t="str">
            <v>Grid-Gen</v>
          </cell>
        </row>
        <row r="505">
          <cell r="A505" t="str">
            <v>LIT_834</v>
          </cell>
        </row>
        <row r="506">
          <cell r="A506" t="str">
            <v>LIT_448</v>
          </cell>
          <cell r="I506" t="str">
            <v>Grid-Gen</v>
          </cell>
        </row>
        <row r="507">
          <cell r="A507" t="str">
            <v>LIT_592</v>
          </cell>
          <cell r="I507" t="str">
            <v>Good Grid + GE</v>
          </cell>
        </row>
        <row r="508">
          <cell r="A508" t="str">
            <v>LIT_655</v>
          </cell>
          <cell r="I508" t="str">
            <v>Good Grid + GE</v>
          </cell>
        </row>
        <row r="509">
          <cell r="A509" t="str">
            <v>LIT_159</v>
          </cell>
          <cell r="I509" t="str">
            <v>Grid-Gen</v>
          </cell>
        </row>
        <row r="510">
          <cell r="A510" t="str">
            <v>LIT_191</v>
          </cell>
          <cell r="I510" t="str">
            <v>Grid-Gen</v>
          </cell>
        </row>
        <row r="511">
          <cell r="A511" t="str">
            <v>LIT_482</v>
          </cell>
          <cell r="I511" t="str">
            <v>Grid-Gen</v>
          </cell>
        </row>
        <row r="512">
          <cell r="A512" t="str">
            <v>LIT_179</v>
          </cell>
          <cell r="I512" t="str">
            <v>Grid-Gen</v>
          </cell>
        </row>
        <row r="513">
          <cell r="A513" t="str">
            <v>LIT_610</v>
          </cell>
          <cell r="I513" t="str">
            <v>Medium Grid + GE</v>
          </cell>
        </row>
        <row r="514">
          <cell r="A514" t="str">
            <v>LIT_758</v>
          </cell>
          <cell r="I514" t="str">
            <v>Good Grid + GE</v>
          </cell>
        </row>
        <row r="515">
          <cell r="A515" t="str">
            <v>LIT_618</v>
          </cell>
          <cell r="I515" t="str">
            <v>Good Grid no GE - 8h</v>
          </cell>
        </row>
        <row r="516">
          <cell r="A516" t="str">
            <v>LIT_728</v>
          </cell>
          <cell r="I516" t="str">
            <v>Good Grid no GE - 8h</v>
          </cell>
        </row>
        <row r="517">
          <cell r="A517" t="str">
            <v>LIT_766</v>
          </cell>
          <cell r="I517" t="str">
            <v>Good Grid no GE - 8h</v>
          </cell>
        </row>
        <row r="518">
          <cell r="A518" t="str">
            <v>LIT_667</v>
          </cell>
          <cell r="I518" t="str">
            <v>Medium Grid + GE</v>
          </cell>
        </row>
        <row r="519">
          <cell r="A519" t="str">
            <v>LIT_578</v>
          </cell>
          <cell r="I519" t="str">
            <v>Grid-Gen</v>
          </cell>
        </row>
        <row r="520">
          <cell r="A520" t="str">
            <v>LIT_839</v>
          </cell>
          <cell r="I520" t="str">
            <v>Good Grid + Solar + GE</v>
          </cell>
        </row>
        <row r="521">
          <cell r="A521" t="str">
            <v>OCM0051</v>
          </cell>
        </row>
        <row r="522">
          <cell r="A522" t="str">
            <v>LIT_441</v>
          </cell>
          <cell r="I522" t="str">
            <v>Grid-Gen</v>
          </cell>
        </row>
        <row r="523">
          <cell r="A523" t="str">
            <v>LIT_254</v>
          </cell>
          <cell r="I523" t="str">
            <v>Good Grid + GE</v>
          </cell>
        </row>
        <row r="524">
          <cell r="A524" t="str">
            <v>LIT_164</v>
          </cell>
          <cell r="I524" t="str">
            <v>Grid-Gen</v>
          </cell>
        </row>
        <row r="525">
          <cell r="A525" t="str">
            <v>LIT_639</v>
          </cell>
          <cell r="I525" t="str">
            <v>Good Grid + GE</v>
          </cell>
        </row>
        <row r="526">
          <cell r="A526" t="str">
            <v>LIT_270</v>
          </cell>
          <cell r="I526" t="str">
            <v>Grid-Gen</v>
          </cell>
        </row>
        <row r="527">
          <cell r="A527" t="str">
            <v>LIT_837</v>
          </cell>
          <cell r="I527" t="str">
            <v>Bad Grid + Solar + GE</v>
          </cell>
        </row>
        <row r="528">
          <cell r="A528" t="str">
            <v>LIT_757</v>
          </cell>
          <cell r="I528" t="str">
            <v>Good Grid no GE - 8h</v>
          </cell>
        </row>
        <row r="529">
          <cell r="A529" t="str">
            <v>LIT_828</v>
          </cell>
          <cell r="I529" t="str">
            <v>Medium Grid + GE</v>
          </cell>
        </row>
        <row r="530">
          <cell r="A530" t="str">
            <v>LIT_365</v>
          </cell>
          <cell r="I530" t="str">
            <v>Grid-Gen</v>
          </cell>
        </row>
        <row r="531">
          <cell r="A531" t="str">
            <v>LIT_584</v>
          </cell>
          <cell r="I531" t="str">
            <v>Good Grid + GE</v>
          </cell>
        </row>
        <row r="532">
          <cell r="A532" t="str">
            <v>OCM0439</v>
          </cell>
        </row>
        <row r="533">
          <cell r="A533" t="str">
            <v>LIT_851</v>
          </cell>
          <cell r="I533" t="str">
            <v>Good Grid + Solar + GE</v>
          </cell>
        </row>
        <row r="534">
          <cell r="A534" t="str">
            <v>LIT_853</v>
          </cell>
          <cell r="I534" t="str">
            <v>Bad Grid + GE</v>
          </cell>
        </row>
        <row r="535">
          <cell r="A535" t="str">
            <v>LIT_234</v>
          </cell>
          <cell r="I535" t="str">
            <v>Grid-Gen</v>
          </cell>
        </row>
        <row r="536">
          <cell r="A536" t="str">
            <v>LIT_855</v>
          </cell>
          <cell r="I536" t="str">
            <v>Good Grid + Solar + GE</v>
          </cell>
        </row>
        <row r="537">
          <cell r="A537" t="str">
            <v>LIT_751</v>
          </cell>
          <cell r="I537" t="str">
            <v>Good Grid no GE - 8h</v>
          </cell>
        </row>
        <row r="538">
          <cell r="A538" t="str">
            <v>LIT_212</v>
          </cell>
          <cell r="I538" t="str">
            <v>Grid-Gen</v>
          </cell>
        </row>
        <row r="539">
          <cell r="A539" t="str">
            <v>LIT_718</v>
          </cell>
          <cell r="I539" t="str">
            <v>Good Grid no GE - 8h</v>
          </cell>
        </row>
        <row r="540">
          <cell r="A540" t="str">
            <v>LIT_731</v>
          </cell>
          <cell r="I540" t="str">
            <v>Medium Grid + GE</v>
          </cell>
        </row>
        <row r="541">
          <cell r="A541" t="str">
            <v>LIT_617</v>
          </cell>
          <cell r="I541" t="str">
            <v>Good Grid + GE</v>
          </cell>
        </row>
        <row r="542">
          <cell r="A542" t="str">
            <v>LIT_827</v>
          </cell>
          <cell r="I542" t="str">
            <v>Good Grid + Solar + GE</v>
          </cell>
        </row>
        <row r="543">
          <cell r="A543" t="str">
            <v>LIT_563</v>
          </cell>
        </row>
        <row r="544">
          <cell r="A544" t="str">
            <v>LIT_585</v>
          </cell>
          <cell r="I544" t="str">
            <v>Good Grid + GE</v>
          </cell>
        </row>
        <row r="545">
          <cell r="A545" t="str">
            <v>LIT_620</v>
          </cell>
          <cell r="I545" t="str">
            <v>Good Grid + GE</v>
          </cell>
        </row>
        <row r="546">
          <cell r="A546" t="str">
            <v>LIT_733</v>
          </cell>
          <cell r="I546" t="str">
            <v>Good Grid no GE - 8h</v>
          </cell>
        </row>
        <row r="547">
          <cell r="A547" t="str">
            <v>LIT_725</v>
          </cell>
          <cell r="I547" t="str">
            <v>Good Grid + GE</v>
          </cell>
        </row>
        <row r="548">
          <cell r="A548" t="str">
            <v>OCM0053</v>
          </cell>
        </row>
        <row r="549">
          <cell r="A549" t="str">
            <v>LIT_642</v>
          </cell>
          <cell r="I549" t="str">
            <v>Good Grid + GE</v>
          </cell>
        </row>
        <row r="550">
          <cell r="A550" t="str">
            <v>LIT_494</v>
          </cell>
          <cell r="I550" t="str">
            <v>Grid-Gen</v>
          </cell>
        </row>
        <row r="551">
          <cell r="A551" t="str">
            <v>LIT_132</v>
          </cell>
          <cell r="I551" t="str">
            <v>Grid-Gen</v>
          </cell>
        </row>
        <row r="552">
          <cell r="A552" t="str">
            <v>LIT_385</v>
          </cell>
          <cell r="I552" t="str">
            <v>Hybrid Solar - S3</v>
          </cell>
        </row>
        <row r="553">
          <cell r="A553" t="str">
            <v>LIT_994</v>
          </cell>
        </row>
        <row r="554">
          <cell r="A554" t="str">
            <v>LIT_117</v>
          </cell>
          <cell r="I554" t="str">
            <v>Grid-Gen</v>
          </cell>
        </row>
        <row r="555">
          <cell r="A555" t="str">
            <v>NRO_218</v>
          </cell>
          <cell r="I555" t="str">
            <v>Solar Gen</v>
          </cell>
        </row>
        <row r="556">
          <cell r="A556" t="str">
            <v>LIT_583</v>
          </cell>
          <cell r="I556" t="str">
            <v>Medium Grid + GE</v>
          </cell>
        </row>
        <row r="557">
          <cell r="A557" t="str">
            <v>LIT_133</v>
          </cell>
          <cell r="I557" t="str">
            <v>Solar-Gen</v>
          </cell>
        </row>
        <row r="558">
          <cell r="A558" t="str">
            <v>NRO_087</v>
          </cell>
          <cell r="I558" t="str">
            <v>Hybrid-Gen</v>
          </cell>
        </row>
        <row r="559">
          <cell r="A559" t="str">
            <v>NRO_022</v>
          </cell>
          <cell r="I559" t="str">
            <v>Gen Only</v>
          </cell>
        </row>
        <row r="560">
          <cell r="A560" t="str">
            <v>LIT_480</v>
          </cell>
          <cell r="I560" t="str">
            <v>Grid-Gen</v>
          </cell>
        </row>
        <row r="561">
          <cell r="A561" t="str">
            <v>LIT_356</v>
          </cell>
          <cell r="I561" t="str">
            <v>Grid-Gen</v>
          </cell>
        </row>
        <row r="562">
          <cell r="A562" t="str">
            <v>SUD_092</v>
          </cell>
          <cell r="I562" t="str">
            <v>Good Grid no GE - 8h</v>
          </cell>
        </row>
        <row r="563">
          <cell r="A563" t="str">
            <v>LIT_143</v>
          </cell>
          <cell r="I563" t="str">
            <v>Hybrid-Gen</v>
          </cell>
        </row>
        <row r="564">
          <cell r="A564" t="str">
            <v>SUD_076</v>
          </cell>
          <cell r="I564" t="str">
            <v>Hybrid-Gen</v>
          </cell>
        </row>
        <row r="565">
          <cell r="A565" t="str">
            <v>SUO_017</v>
          </cell>
          <cell r="I565" t="str">
            <v>Grid Gen</v>
          </cell>
        </row>
        <row r="566">
          <cell r="A566" t="str">
            <v>NRO_010</v>
          </cell>
          <cell r="I566" t="str">
            <v>Grid Gen</v>
          </cell>
        </row>
        <row r="567">
          <cell r="A567" t="str">
            <v>LIT_107</v>
          </cell>
          <cell r="I567" t="str">
            <v>Grid-Gen</v>
          </cell>
        </row>
        <row r="568">
          <cell r="A568" t="str">
            <v>LIT_109</v>
          </cell>
          <cell r="I568" t="str">
            <v>Grid-Gen</v>
          </cell>
        </row>
        <row r="569">
          <cell r="A569" t="str">
            <v>SUD_094</v>
          </cell>
          <cell r="I569" t="str">
            <v>Good Grid + GE</v>
          </cell>
        </row>
        <row r="570">
          <cell r="A570" t="str">
            <v>NRO_233</v>
          </cell>
          <cell r="I570" t="str">
            <v>Gen Only</v>
          </cell>
        </row>
        <row r="571">
          <cell r="A571" t="str">
            <v>SUD_091</v>
          </cell>
          <cell r="I571" t="str">
            <v>Good Grid no GE - 8h</v>
          </cell>
        </row>
        <row r="572">
          <cell r="A572" t="str">
            <v>SUD_240</v>
          </cell>
          <cell r="I572" t="str">
            <v>Grid-Gen</v>
          </cell>
        </row>
        <row r="573">
          <cell r="A573" t="str">
            <v>SUD_093</v>
          </cell>
          <cell r="I573" t="str">
            <v>Good Grid + GE</v>
          </cell>
        </row>
        <row r="574">
          <cell r="A574" t="str">
            <v>SUD_006</v>
          </cell>
          <cell r="I574" t="str">
            <v>Grid-Gen</v>
          </cell>
        </row>
        <row r="575">
          <cell r="A575" t="str">
            <v>SUD_177</v>
          </cell>
          <cell r="I575" t="str">
            <v>Hybrid Solar - S1</v>
          </cell>
        </row>
        <row r="576">
          <cell r="A576" t="str">
            <v>SUD_010</v>
          </cell>
          <cell r="I576" t="str">
            <v>Good Grid + GE</v>
          </cell>
        </row>
        <row r="577">
          <cell r="A577" t="str">
            <v>LIT_504</v>
          </cell>
          <cell r="I577" t="str">
            <v>Grid-Gen</v>
          </cell>
        </row>
        <row r="578">
          <cell r="A578" t="str">
            <v>SUD_042</v>
          </cell>
          <cell r="I578" t="str">
            <v>Grid-Gen</v>
          </cell>
        </row>
        <row r="579">
          <cell r="A579" t="str">
            <v>SUD_080</v>
          </cell>
          <cell r="I579" t="str">
            <v>Grid-Gen</v>
          </cell>
        </row>
        <row r="580">
          <cell r="A580" t="str">
            <v>SUD_071</v>
          </cell>
          <cell r="I580" t="str">
            <v>Good Grid no GE - 8h</v>
          </cell>
        </row>
        <row r="581">
          <cell r="A581" t="str">
            <v>SUD_241</v>
          </cell>
          <cell r="I581" t="str">
            <v>Medium Grid + Solar + GE</v>
          </cell>
        </row>
        <row r="582">
          <cell r="A582" t="str">
            <v>SUD_057</v>
          </cell>
          <cell r="I582" t="str">
            <v>Grid-Gen</v>
          </cell>
        </row>
        <row r="583">
          <cell r="A583" t="str">
            <v>LIT_021</v>
          </cell>
          <cell r="I583" t="str">
            <v>Bad Grid + Solar + GE</v>
          </cell>
        </row>
        <row r="584">
          <cell r="A584" t="str">
            <v>SUD_043</v>
          </cell>
          <cell r="I584" t="str">
            <v>Grid-Gen</v>
          </cell>
        </row>
        <row r="585">
          <cell r="A585" t="str">
            <v>LIT_227</v>
          </cell>
          <cell r="I585" t="str">
            <v>Gen Only</v>
          </cell>
        </row>
        <row r="586">
          <cell r="A586" t="str">
            <v>SUD_096</v>
          </cell>
          <cell r="I586" t="str">
            <v>Good Grid + Solar + GE</v>
          </cell>
        </row>
        <row r="587">
          <cell r="A587" t="str">
            <v>SUD_081</v>
          </cell>
          <cell r="I587" t="str">
            <v>Good Grid + Solar + GE</v>
          </cell>
        </row>
        <row r="588">
          <cell r="A588" t="str">
            <v>SUD_090</v>
          </cell>
          <cell r="I588" t="str">
            <v>Hybrid Solar - S1</v>
          </cell>
        </row>
        <row r="589">
          <cell r="A589" t="str">
            <v>NRO_076</v>
          </cell>
          <cell r="I589" t="str">
            <v>Solar-Gen</v>
          </cell>
        </row>
        <row r="590">
          <cell r="A590" t="str">
            <v>LIT_116</v>
          </cell>
          <cell r="I590" t="str">
            <v>Good Grid + GE</v>
          </cell>
        </row>
        <row r="591">
          <cell r="A591" t="str">
            <v>LIT_735</v>
          </cell>
          <cell r="I591" t="str">
            <v>Grid-Gen</v>
          </cell>
        </row>
        <row r="592">
          <cell r="A592" t="str">
            <v>SUD_095</v>
          </cell>
          <cell r="I592" t="str">
            <v>Bad Grid + GE</v>
          </cell>
        </row>
        <row r="593">
          <cell r="A593" t="str">
            <v>LIT_071</v>
          </cell>
          <cell r="I593" t="str">
            <v>Grid-Gen</v>
          </cell>
        </row>
        <row r="594">
          <cell r="A594" t="str">
            <v>LIT_558</v>
          </cell>
          <cell r="I594" t="str">
            <v>Grid-Gen</v>
          </cell>
        </row>
        <row r="595">
          <cell r="A595" t="str">
            <v>SUD_191</v>
          </cell>
          <cell r="I595" t="str">
            <v>Hybrid Solar - S1</v>
          </cell>
        </row>
        <row r="596">
          <cell r="A596" t="str">
            <v>LIT_169</v>
          </cell>
          <cell r="I596" t="str">
            <v>Grid-Gen</v>
          </cell>
        </row>
        <row r="597">
          <cell r="A597" t="str">
            <v>SUD_077</v>
          </cell>
          <cell r="I597" t="str">
            <v>Grid-Gen</v>
          </cell>
        </row>
        <row r="598">
          <cell r="A598" t="str">
            <v>OST_263</v>
          </cell>
          <cell r="I598" t="str">
            <v>Grid-Gen</v>
          </cell>
        </row>
        <row r="599">
          <cell r="A599" t="str">
            <v>LIT_063</v>
          </cell>
          <cell r="I599" t="str">
            <v>Grid-Gen</v>
          </cell>
        </row>
        <row r="600">
          <cell r="A600" t="str">
            <v>OST_029</v>
          </cell>
          <cell r="I600" t="str">
            <v>Gen Only</v>
          </cell>
        </row>
        <row r="601">
          <cell r="A601" t="str">
            <v>SUO_133</v>
          </cell>
          <cell r="I601" t="str">
            <v>Grid-Gen</v>
          </cell>
        </row>
        <row r="602">
          <cell r="A602" t="str">
            <v>SUD_086</v>
          </cell>
          <cell r="I602" t="str">
            <v>Hybrid Solar - S1</v>
          </cell>
        </row>
        <row r="603">
          <cell r="A603" t="str">
            <v>SUD_053</v>
          </cell>
          <cell r="I603" t="str">
            <v>Grid-Gen</v>
          </cell>
        </row>
        <row r="604">
          <cell r="A604" t="str">
            <v>LIT_112</v>
          </cell>
          <cell r="I604" t="str">
            <v>Grid-Gen</v>
          </cell>
        </row>
        <row r="605">
          <cell r="A605" t="str">
            <v>LIT_496</v>
          </cell>
          <cell r="I605" t="str">
            <v>Grid-Gen</v>
          </cell>
        </row>
        <row r="606">
          <cell r="A606" t="str">
            <v>OST_038</v>
          </cell>
          <cell r="I606" t="str">
            <v>Grid-Gen</v>
          </cell>
        </row>
        <row r="607">
          <cell r="A607" t="str">
            <v>SUD_021</v>
          </cell>
          <cell r="I607" t="str">
            <v>Grid-Gen</v>
          </cell>
        </row>
        <row r="608">
          <cell r="A608" t="str">
            <v>SUO_136</v>
          </cell>
          <cell r="I608" t="str">
            <v>Grid-Gen</v>
          </cell>
        </row>
        <row r="609">
          <cell r="A609" t="str">
            <v>LIT_195</v>
          </cell>
          <cell r="I609" t="str">
            <v>Grid-Gen</v>
          </cell>
        </row>
        <row r="610">
          <cell r="A610" t="str">
            <v>SUD_079</v>
          </cell>
          <cell r="I610" t="str">
            <v>Bad Grid + Solar + GE</v>
          </cell>
        </row>
        <row r="611">
          <cell r="A611" t="str">
            <v>LIT_110</v>
          </cell>
          <cell r="I611" t="str">
            <v>Grid Only</v>
          </cell>
        </row>
        <row r="612">
          <cell r="A612" t="str">
            <v>SUD_001</v>
          </cell>
          <cell r="I612" t="str">
            <v>Grid-Gen</v>
          </cell>
        </row>
        <row r="613">
          <cell r="A613" t="str">
            <v>NRO_239</v>
          </cell>
          <cell r="I613" t="str">
            <v>Vandalized</v>
          </cell>
        </row>
        <row r="614">
          <cell r="A614" t="str">
            <v>LIT_145</v>
          </cell>
          <cell r="I614" t="str">
            <v>Solar-Grid-Gen</v>
          </cell>
        </row>
        <row r="615">
          <cell r="A615" t="str">
            <v>NRO_011</v>
          </cell>
          <cell r="I615" t="str">
            <v>Grid Gen</v>
          </cell>
        </row>
        <row r="616">
          <cell r="A616" t="str">
            <v>LIT_040</v>
          </cell>
          <cell r="I616" t="str">
            <v>Medium Grid + Solar + GE</v>
          </cell>
        </row>
        <row r="617">
          <cell r="A617" t="str">
            <v>OST_140</v>
          </cell>
          <cell r="I617" t="str">
            <v>Grid-Gen</v>
          </cell>
        </row>
        <row r="618">
          <cell r="A618" t="str">
            <v>LIT_012</v>
          </cell>
          <cell r="I618" t="str">
            <v>Solar-Gen</v>
          </cell>
        </row>
        <row r="619">
          <cell r="A619" t="str">
            <v>OST_262</v>
          </cell>
          <cell r="I619" t="str">
            <v>Hybrid Solar - S3</v>
          </cell>
        </row>
        <row r="620">
          <cell r="A620" t="str">
            <v>NRO_017</v>
          </cell>
          <cell r="I620" t="str">
            <v>Grid Gen</v>
          </cell>
        </row>
        <row r="621">
          <cell r="A621" t="str">
            <v>OST_256</v>
          </cell>
          <cell r="I621" t="str">
            <v>Grid-Gen</v>
          </cell>
        </row>
        <row r="622">
          <cell r="A622" t="str">
            <v>LIT_389</v>
          </cell>
          <cell r="I622" t="str">
            <v>Pure Solar</v>
          </cell>
        </row>
        <row r="623">
          <cell r="A623" t="str">
            <v>LIT_113</v>
          </cell>
          <cell r="I623" t="str">
            <v>Grid-Gen</v>
          </cell>
        </row>
        <row r="624">
          <cell r="A624" t="str">
            <v>NUR0032</v>
          </cell>
        </row>
        <row r="625">
          <cell r="A625" t="str">
            <v>OST_103</v>
          </cell>
          <cell r="I625" t="str">
            <v>Grid-Gen</v>
          </cell>
        </row>
        <row r="626">
          <cell r="A626" t="str">
            <v>NRO_144</v>
          </cell>
        </row>
        <row r="627">
          <cell r="A627" t="str">
            <v>SUD_128</v>
          </cell>
          <cell r="I627" t="str">
            <v>Hybrid Solar - S2</v>
          </cell>
        </row>
        <row r="628">
          <cell r="A628" t="str">
            <v>SUD_215</v>
          </cell>
          <cell r="I628" t="str">
            <v>Grid-Gen</v>
          </cell>
        </row>
        <row r="629">
          <cell r="A629" t="str">
            <v>LIT_505</v>
          </cell>
          <cell r="I629" t="str">
            <v>Hybrid-Gen</v>
          </cell>
        </row>
        <row r="630">
          <cell r="A630" t="str">
            <v>NUR0030</v>
          </cell>
        </row>
        <row r="631">
          <cell r="A631" t="str">
            <v>LIT_819</v>
          </cell>
        </row>
        <row r="632">
          <cell r="A632" t="str">
            <v>NRO_256</v>
          </cell>
          <cell r="I632" t="str">
            <v>Hybrid Gen</v>
          </cell>
        </row>
        <row r="633">
          <cell r="A633" t="str">
            <v>OST_364</v>
          </cell>
          <cell r="I633" t="str">
            <v>Hybrid Solar - S1</v>
          </cell>
        </row>
        <row r="634">
          <cell r="A634" t="str">
            <v>NUR0033</v>
          </cell>
        </row>
        <row r="635">
          <cell r="A635" t="str">
            <v>OST_408</v>
          </cell>
        </row>
        <row r="636">
          <cell r="A636" t="str">
            <v>OST_267</v>
          </cell>
          <cell r="I636" t="str">
            <v>Grid-Gen</v>
          </cell>
        </row>
        <row r="637">
          <cell r="A637" t="str">
            <v>LIT_388</v>
          </cell>
          <cell r="I637" t="str">
            <v>Hybrid-Gen</v>
          </cell>
        </row>
        <row r="638">
          <cell r="A638" t="str">
            <v>OST_084</v>
          </cell>
          <cell r="I638" t="str">
            <v>Grid-Gen</v>
          </cell>
        </row>
        <row r="639">
          <cell r="A639" t="str">
            <v>OST_251</v>
          </cell>
          <cell r="I639" t="str">
            <v>Bad Grid + GE</v>
          </cell>
        </row>
        <row r="640">
          <cell r="A640" t="str">
            <v>OST_112</v>
          </cell>
          <cell r="I640" t="str">
            <v>Grid-Gen</v>
          </cell>
        </row>
        <row r="641">
          <cell r="A641" t="str">
            <v>LIT_495</v>
          </cell>
          <cell r="I641" t="str">
            <v>Grid-Gen</v>
          </cell>
        </row>
        <row r="642">
          <cell r="A642" t="str">
            <v>OST_096</v>
          </cell>
          <cell r="I642" t="str">
            <v>Bad Grid + GE</v>
          </cell>
        </row>
        <row r="643">
          <cell r="A643" t="str">
            <v>OST_363</v>
          </cell>
          <cell r="I643" t="str">
            <v>Bad Grid + GE</v>
          </cell>
        </row>
        <row r="644">
          <cell r="A644" t="str">
            <v>OST_106</v>
          </cell>
          <cell r="I644" t="str">
            <v>Grid-Gen</v>
          </cell>
        </row>
        <row r="645">
          <cell r="A645" t="str">
            <v>SUD_011</v>
          </cell>
          <cell r="I645" t="str">
            <v>Grid-Gen</v>
          </cell>
        </row>
        <row r="646">
          <cell r="A646" t="str">
            <v>OST_097</v>
          </cell>
          <cell r="I646" t="str">
            <v>Grid-Gen</v>
          </cell>
        </row>
        <row r="647">
          <cell r="A647" t="str">
            <v>NRO_091</v>
          </cell>
          <cell r="I647" t="str">
            <v>Solar-Gen</v>
          </cell>
        </row>
        <row r="648">
          <cell r="A648" t="str">
            <v>OST_011</v>
          </cell>
          <cell r="I648" t="str">
            <v>Bad Grid + Solar + GE</v>
          </cell>
        </row>
        <row r="649">
          <cell r="A649" t="str">
            <v>OST_123</v>
          </cell>
          <cell r="I649" t="str">
            <v>Bad Grid + GE</v>
          </cell>
        </row>
        <row r="650">
          <cell r="A650" t="str">
            <v>NRO_255</v>
          </cell>
          <cell r="I650" t="str">
            <v>Hybrid Gen</v>
          </cell>
        </row>
        <row r="651">
          <cell r="A651" t="str">
            <v>LIT_193</v>
          </cell>
          <cell r="I651" t="str">
            <v>Grid-Gen</v>
          </cell>
        </row>
        <row r="652">
          <cell r="A652" t="str">
            <v>LIT_194</v>
          </cell>
          <cell r="I652" t="str">
            <v>Bad Grid + Solar + GE</v>
          </cell>
        </row>
        <row r="653">
          <cell r="A653" t="str">
            <v>OST_105</v>
          </cell>
          <cell r="I653" t="str">
            <v>Grid-Gen</v>
          </cell>
        </row>
        <row r="654">
          <cell r="A654" t="str">
            <v>OST_089</v>
          </cell>
          <cell r="I654" t="str">
            <v>Grid-Gen</v>
          </cell>
        </row>
        <row r="655">
          <cell r="A655" t="str">
            <v>OST_156</v>
          </cell>
          <cell r="I655" t="str">
            <v>Grid-Gen</v>
          </cell>
        </row>
        <row r="656">
          <cell r="A656" t="str">
            <v>LIT_591</v>
          </cell>
          <cell r="I656" t="str">
            <v>Good Grid no GE - 8h</v>
          </cell>
        </row>
        <row r="657">
          <cell r="A657" t="str">
            <v>NRO_141</v>
          </cell>
          <cell r="I657" t="str">
            <v>HGB</v>
          </cell>
        </row>
        <row r="658">
          <cell r="A658" t="str">
            <v>NRO_093</v>
          </cell>
          <cell r="I658" t="str">
            <v>Grid-Gen</v>
          </cell>
        </row>
        <row r="659">
          <cell r="A659" t="str">
            <v>OST_362</v>
          </cell>
          <cell r="I659" t="str">
            <v>Hybrid Solar - S1</v>
          </cell>
        </row>
        <row r="660">
          <cell r="A660" t="str">
            <v>SUD_004</v>
          </cell>
          <cell r="I660" t="str">
            <v>Grid-Gen</v>
          </cell>
        </row>
        <row r="661">
          <cell r="A661" t="str">
            <v>NRO_007</v>
          </cell>
          <cell r="I661" t="str">
            <v>Grid Gen</v>
          </cell>
        </row>
        <row r="662">
          <cell r="A662" t="str">
            <v>LIT_322</v>
          </cell>
          <cell r="I662" t="str">
            <v>Grid-Gen</v>
          </cell>
        </row>
        <row r="663">
          <cell r="A663" t="str">
            <v>NUR0029</v>
          </cell>
        </row>
        <row r="664">
          <cell r="A664" t="str">
            <v>NRO_234</v>
          </cell>
          <cell r="I664" t="str">
            <v>Gen Only</v>
          </cell>
        </row>
        <row r="665">
          <cell r="A665" t="str">
            <v>OST_224</v>
          </cell>
          <cell r="I665" t="str">
            <v>Grid-Gen</v>
          </cell>
        </row>
        <row r="666">
          <cell r="A666" t="str">
            <v>LIT_229</v>
          </cell>
          <cell r="I666" t="str">
            <v>Hybrid-Gen</v>
          </cell>
        </row>
        <row r="667">
          <cell r="A667" t="str">
            <v>OST_255</v>
          </cell>
          <cell r="I667" t="str">
            <v>Grid-Gen</v>
          </cell>
        </row>
        <row r="668">
          <cell r="A668" t="str">
            <v>OST_108</v>
          </cell>
          <cell r="I668" t="str">
            <v>Grid-Gen</v>
          </cell>
        </row>
        <row r="669">
          <cell r="A669" t="str">
            <v>OST_017</v>
          </cell>
          <cell r="I669" t="str">
            <v>Grid-Gen</v>
          </cell>
        </row>
        <row r="670">
          <cell r="A670" t="str">
            <v>SUD_088</v>
          </cell>
          <cell r="I670" t="str">
            <v>Good Grid + GE</v>
          </cell>
        </row>
        <row r="671">
          <cell r="A671" t="str">
            <v>LIT_006</v>
          </cell>
          <cell r="I671" t="str">
            <v>Grid-Gen</v>
          </cell>
        </row>
        <row r="672">
          <cell r="A672" t="str">
            <v>LIT_503</v>
          </cell>
          <cell r="I672" t="str">
            <v>Grid-Gen</v>
          </cell>
        </row>
        <row r="673">
          <cell r="A673" t="str">
            <v>LIT_209</v>
          </cell>
          <cell r="I673" t="str">
            <v>Medium Grid + Solar + GE</v>
          </cell>
        </row>
        <row r="674">
          <cell r="A674" t="str">
            <v>SUD_121</v>
          </cell>
          <cell r="I674" t="str">
            <v>Hybrid Solar - S3</v>
          </cell>
        </row>
        <row r="675">
          <cell r="A675" t="str">
            <v>NRO_059</v>
          </cell>
          <cell r="I675" t="str">
            <v>Grid-Gen</v>
          </cell>
        </row>
        <row r="676">
          <cell r="A676" t="str">
            <v>OST_069</v>
          </cell>
          <cell r="I676" t="str">
            <v>Grid-Gen</v>
          </cell>
        </row>
        <row r="677">
          <cell r="A677" t="str">
            <v>LIT_512</v>
          </cell>
        </row>
        <row r="678">
          <cell r="A678" t="str">
            <v>LIT_509</v>
          </cell>
          <cell r="I678" t="str">
            <v>Hybrid-Gen</v>
          </cell>
        </row>
        <row r="679">
          <cell r="A679" t="str">
            <v>LIT_078</v>
          </cell>
          <cell r="I679" t="str">
            <v>Grid-Gen</v>
          </cell>
        </row>
        <row r="680">
          <cell r="A680" t="str">
            <v>SUD_214</v>
          </cell>
          <cell r="I680" t="str">
            <v>Grid-Gen</v>
          </cell>
        </row>
        <row r="681">
          <cell r="A681" t="str">
            <v>LIT_313</v>
          </cell>
          <cell r="I681" t="str">
            <v>Grid-Gen</v>
          </cell>
        </row>
        <row r="682">
          <cell r="A682" t="str">
            <v>OST_139</v>
          </cell>
          <cell r="I682" t="str">
            <v>Grid-Gen</v>
          </cell>
        </row>
        <row r="683">
          <cell r="A683" t="str">
            <v>NRO_088</v>
          </cell>
          <cell r="I683" t="str">
            <v>Hybrid-Gen</v>
          </cell>
        </row>
        <row r="684">
          <cell r="A684" t="str">
            <v>NRO_170</v>
          </cell>
        </row>
        <row r="685">
          <cell r="A685" t="str">
            <v>LIT_186</v>
          </cell>
          <cell r="I685" t="str">
            <v>Medium Grid + Solar + GE</v>
          </cell>
        </row>
        <row r="686">
          <cell r="A686" t="str">
            <v>SUO_037</v>
          </cell>
          <cell r="I686" t="str">
            <v>Bad Grid + Solar + GE</v>
          </cell>
        </row>
        <row r="687">
          <cell r="A687" t="str">
            <v>NRO_163</v>
          </cell>
        </row>
        <row r="688">
          <cell r="A688" t="str">
            <v>NRO_168</v>
          </cell>
        </row>
        <row r="689">
          <cell r="A689" t="str">
            <v>OST_308</v>
          </cell>
          <cell r="I689" t="str">
            <v>Grid-Gen</v>
          </cell>
        </row>
        <row r="690">
          <cell r="A690" t="str">
            <v>NRO_125</v>
          </cell>
          <cell r="I690" t="str">
            <v>Grid-Gen</v>
          </cell>
        </row>
        <row r="691">
          <cell r="A691" t="str">
            <v>NRO_227</v>
          </cell>
          <cell r="I691" t="str">
            <v>Grid Gen</v>
          </cell>
        </row>
        <row r="692">
          <cell r="A692" t="str">
            <v>NRO_029</v>
          </cell>
          <cell r="I692" t="str">
            <v>Grid Gen</v>
          </cell>
        </row>
        <row r="693">
          <cell r="A693" t="str">
            <v>LIT_185</v>
          </cell>
          <cell r="I693" t="str">
            <v>Good Grid + GE</v>
          </cell>
        </row>
        <row r="694">
          <cell r="A694" t="str">
            <v>NRO_127</v>
          </cell>
          <cell r="I694" t="str">
            <v>Grid-Gen</v>
          </cell>
        </row>
        <row r="695">
          <cell r="A695" t="str">
            <v>SUD_005</v>
          </cell>
          <cell r="I695" t="str">
            <v>Grid-Hybrid-Gen</v>
          </cell>
        </row>
        <row r="696">
          <cell r="A696" t="str">
            <v>LIT_586</v>
          </cell>
          <cell r="I696" t="str">
            <v>Hybrid Solar - S3</v>
          </cell>
        </row>
        <row r="697">
          <cell r="A697" t="str">
            <v>NRO_122</v>
          </cell>
          <cell r="I697" t="str">
            <v>Grid-Gen</v>
          </cell>
        </row>
        <row r="698">
          <cell r="A698" t="str">
            <v>OST_073</v>
          </cell>
          <cell r="I698" t="str">
            <v>Grid-Gen</v>
          </cell>
        </row>
        <row r="699">
          <cell r="A699" t="str">
            <v>LIT_456</v>
          </cell>
        </row>
        <row r="700">
          <cell r="A700" t="str">
            <v>OST_059</v>
          </cell>
          <cell r="I700" t="str">
            <v>Grid-Gen</v>
          </cell>
        </row>
        <row r="701">
          <cell r="A701" t="str">
            <v>NRO_065</v>
          </cell>
          <cell r="I701" t="str">
            <v>Grid-Gen</v>
          </cell>
        </row>
        <row r="702">
          <cell r="A702" t="str">
            <v>LIT_000</v>
          </cell>
          <cell r="I702" t="str">
            <v>Medium Grid + GE</v>
          </cell>
        </row>
        <row r="703">
          <cell r="A703" t="str">
            <v>NRO_169</v>
          </cell>
        </row>
        <row r="704">
          <cell r="A704" t="str">
            <v>NRO_226</v>
          </cell>
          <cell r="I704" t="str">
            <v>Grid Gen</v>
          </cell>
        </row>
        <row r="705">
          <cell r="A705" t="str">
            <v>NRO_002</v>
          </cell>
          <cell r="I705" t="str">
            <v>Grid-Gen</v>
          </cell>
        </row>
        <row r="706">
          <cell r="A706" t="str">
            <v>NRO_240</v>
          </cell>
          <cell r="I706" t="str">
            <v>Grid(fault) Gen</v>
          </cell>
        </row>
        <row r="707">
          <cell r="A707" t="str">
            <v>NUR0031</v>
          </cell>
        </row>
        <row r="708">
          <cell r="A708" t="str">
            <v>NRO_036</v>
          </cell>
          <cell r="I708" t="str">
            <v>Grid Gen</v>
          </cell>
        </row>
        <row r="709">
          <cell r="A709" t="str">
            <v>NRO_126</v>
          </cell>
          <cell r="I709" t="str">
            <v>Grid-Gen</v>
          </cell>
        </row>
        <row r="710">
          <cell r="A710" t="str">
            <v>NRO_131</v>
          </cell>
          <cell r="I710" t="str">
            <v>Grid-Gen</v>
          </cell>
        </row>
        <row r="711">
          <cell r="A711" t="str">
            <v>OST_265</v>
          </cell>
          <cell r="I711" t="str">
            <v>Grid-Gen</v>
          </cell>
        </row>
        <row r="712">
          <cell r="A712" t="str">
            <v>LIT_877</v>
          </cell>
          <cell r="I712" t="str">
            <v>Bad Grid + Solar + GE</v>
          </cell>
        </row>
        <row r="713">
          <cell r="A713" t="str">
            <v>NRO_064</v>
          </cell>
          <cell r="I713" t="str">
            <v>Grid-Gen</v>
          </cell>
        </row>
        <row r="714">
          <cell r="A714" t="str">
            <v>NUR0028</v>
          </cell>
        </row>
        <row r="715">
          <cell r="A715" t="str">
            <v>OST_290</v>
          </cell>
          <cell r="I715" t="str">
            <v>Hybrid Solar - S3</v>
          </cell>
        </row>
        <row r="716">
          <cell r="A716" t="str">
            <v>NRO_016</v>
          </cell>
          <cell r="I716" t="str">
            <v>Bad Grid + GE</v>
          </cell>
        </row>
        <row r="717">
          <cell r="A717" t="str">
            <v>NRO_123</v>
          </cell>
          <cell r="I717" t="str">
            <v>Grid-Gen</v>
          </cell>
        </row>
        <row r="718">
          <cell r="A718" t="str">
            <v>NRO_124</v>
          </cell>
          <cell r="I718" t="str">
            <v>Grid-Gen</v>
          </cell>
        </row>
        <row r="719">
          <cell r="A719" t="str">
            <v>NRO_070</v>
          </cell>
          <cell r="I719" t="str">
            <v>Grid-Gen</v>
          </cell>
        </row>
        <row r="720">
          <cell r="A720" t="str">
            <v>NRO_001</v>
          </cell>
          <cell r="I720" t="str">
            <v>Medium Grid + GE</v>
          </cell>
        </row>
        <row r="721">
          <cell r="A721" t="str">
            <v>NRO_243</v>
          </cell>
        </row>
        <row r="722">
          <cell r="A722" t="str">
            <v>NRO_102</v>
          </cell>
          <cell r="I722" t="str">
            <v>Gen Only</v>
          </cell>
        </row>
        <row r="723">
          <cell r="A723" t="str">
            <v>LIT_323</v>
          </cell>
          <cell r="I723" t="str">
            <v>Grid-Gen</v>
          </cell>
        </row>
        <row r="724">
          <cell r="A724" t="str">
            <v>NRO_128</v>
          </cell>
          <cell r="I724" t="str">
            <v>Grid-Gen</v>
          </cell>
        </row>
        <row r="725">
          <cell r="A725" t="str">
            <v>NRO_120</v>
          </cell>
          <cell r="I725" t="str">
            <v>Grid-Gen</v>
          </cell>
        </row>
        <row r="726">
          <cell r="A726" t="str">
            <v>NRO_119</v>
          </cell>
          <cell r="I726" t="str">
            <v>Grid-Gen</v>
          </cell>
        </row>
        <row r="727">
          <cell r="A727" t="str">
            <v>NRO_253</v>
          </cell>
          <cell r="I727" t="str">
            <v>Grid-Gen</v>
          </cell>
        </row>
        <row r="728">
          <cell r="A728" t="str">
            <v>OST_099</v>
          </cell>
          <cell r="I728" t="str">
            <v>Grid-Gen</v>
          </cell>
        </row>
        <row r="729">
          <cell r="A729" t="str">
            <v>NRO_139</v>
          </cell>
          <cell r="I729" t="str">
            <v>Grid-Gen</v>
          </cell>
        </row>
        <row r="730">
          <cell r="A730" t="str">
            <v>NRO_104</v>
          </cell>
          <cell r="I730" t="str">
            <v>Grid-Gen</v>
          </cell>
        </row>
        <row r="731">
          <cell r="A731" t="str">
            <v>NRO_167</v>
          </cell>
        </row>
        <row r="732">
          <cell r="A732" t="str">
            <v>NRO_008</v>
          </cell>
          <cell r="I732" t="str">
            <v>Medium Grid + GE</v>
          </cell>
        </row>
        <row r="733">
          <cell r="A733" t="str">
            <v>OST_208</v>
          </cell>
          <cell r="I733" t="str">
            <v>Grid-Gen</v>
          </cell>
        </row>
        <row r="734">
          <cell r="A734" t="str">
            <v>NRO_165</v>
          </cell>
          <cell r="I734" t="str">
            <v>Medium Grid + Solar + GE</v>
          </cell>
        </row>
        <row r="735">
          <cell r="A735" t="str">
            <v>LIT_314</v>
          </cell>
          <cell r="I735" t="str">
            <v>Grid-Gen</v>
          </cell>
        </row>
        <row r="736">
          <cell r="A736" t="str">
            <v>OST_222</v>
          </cell>
          <cell r="I736" t="str">
            <v>Grid-Gen</v>
          </cell>
        </row>
        <row r="737">
          <cell r="A737" t="str">
            <v>NRO_030</v>
          </cell>
          <cell r="I737" t="str">
            <v>Hybrid-Gen</v>
          </cell>
        </row>
        <row r="738">
          <cell r="A738" t="str">
            <v>NRO_066</v>
          </cell>
          <cell r="I738" t="str">
            <v>Grid-Gen</v>
          </cell>
        </row>
        <row r="739">
          <cell r="A739" t="str">
            <v>NRO_121</v>
          </cell>
          <cell r="I739" t="str">
            <v>Grid-Gen</v>
          </cell>
        </row>
        <row r="740">
          <cell r="A740" t="str">
            <v>OST_310</v>
          </cell>
          <cell r="I740" t="str">
            <v>Medium Grid + GE</v>
          </cell>
        </row>
        <row r="741">
          <cell r="A741" t="str">
            <v>NRO_130</v>
          </cell>
          <cell r="I741" t="str">
            <v>Grid-Gen</v>
          </cell>
        </row>
        <row r="742">
          <cell r="A742" t="str">
            <v>OST_311</v>
          </cell>
          <cell r="I742" t="str">
            <v>Hybrid Solar - S3</v>
          </cell>
        </row>
        <row r="743">
          <cell r="A743" t="str">
            <v>OST_126</v>
          </cell>
          <cell r="I743" t="str">
            <v>Grid Only</v>
          </cell>
        </row>
        <row r="744">
          <cell r="A744" t="str">
            <v>OST_056</v>
          </cell>
          <cell r="I744" t="str">
            <v>Grid-Gen</v>
          </cell>
        </row>
        <row r="745">
          <cell r="A745" t="str">
            <v>OST_182</v>
          </cell>
          <cell r="I745" t="str">
            <v>Grid-Gen</v>
          </cell>
        </row>
        <row r="746">
          <cell r="A746" t="str">
            <v>NRO_063</v>
          </cell>
          <cell r="I746" t="str">
            <v>Grid-Gen</v>
          </cell>
        </row>
        <row r="747">
          <cell r="A747" t="str">
            <v>OST_161</v>
          </cell>
          <cell r="I747" t="str">
            <v>Grid-Gen</v>
          </cell>
        </row>
        <row r="748">
          <cell r="A748" t="str">
            <v>NRO_229</v>
          </cell>
          <cell r="I748" t="str">
            <v>Grid-Gen</v>
          </cell>
        </row>
        <row r="749">
          <cell r="A749" t="str">
            <v>NRO_117</v>
          </cell>
          <cell r="I749" t="str">
            <v>Grid-Gen</v>
          </cell>
        </row>
        <row r="750">
          <cell r="A750" t="str">
            <v>OST_015</v>
          </cell>
          <cell r="I750" t="str">
            <v>Grid-Gen</v>
          </cell>
        </row>
        <row r="751">
          <cell r="A751" t="str">
            <v>OST_158</v>
          </cell>
          <cell r="I751" t="str">
            <v>Grid-Gen</v>
          </cell>
        </row>
        <row r="752">
          <cell r="A752" t="str">
            <v>NUR0027</v>
          </cell>
        </row>
        <row r="753">
          <cell r="A753" t="str">
            <v>NRO_027</v>
          </cell>
          <cell r="I753" t="str">
            <v>Hybrid-Gen</v>
          </cell>
        </row>
        <row r="754">
          <cell r="A754" t="str">
            <v>OST_040</v>
          </cell>
          <cell r="I754" t="str">
            <v>Grid-Gen</v>
          </cell>
        </row>
        <row r="755">
          <cell r="A755" t="str">
            <v>OST_060</v>
          </cell>
        </row>
        <row r="756">
          <cell r="A756" t="str">
            <v>OST_286</v>
          </cell>
          <cell r="I756" t="str">
            <v>Good Grid + GE</v>
          </cell>
        </row>
        <row r="757">
          <cell r="A757" t="str">
            <v>NRO_164</v>
          </cell>
          <cell r="I757" t="str">
            <v>Hybrid Solar - S1</v>
          </cell>
        </row>
        <row r="758">
          <cell r="A758" t="str">
            <v>LIT_230</v>
          </cell>
          <cell r="I758" t="str">
            <v>Grid-Gen</v>
          </cell>
        </row>
        <row r="759">
          <cell r="A759" t="str">
            <v>OST_022</v>
          </cell>
          <cell r="I759" t="str">
            <v>Grid-Gen</v>
          </cell>
        </row>
        <row r="760">
          <cell r="A760" t="str">
            <v>NRO_067</v>
          </cell>
          <cell r="I760" t="str">
            <v>Hybrid-Gen</v>
          </cell>
        </row>
        <row r="761">
          <cell r="A761" t="str">
            <v>OST_243</v>
          </cell>
          <cell r="I761" t="str">
            <v>HGB</v>
          </cell>
        </row>
        <row r="762">
          <cell r="A762" t="str">
            <v>LIT_501</v>
          </cell>
          <cell r="I762" t="str">
            <v>Gen Only</v>
          </cell>
        </row>
        <row r="763">
          <cell r="A763" t="str">
            <v>OST_297</v>
          </cell>
          <cell r="I763" t="str">
            <v>Bad Grid + Solar + GE</v>
          </cell>
        </row>
        <row r="764">
          <cell r="A764" t="str">
            <v>OST_153</v>
          </cell>
          <cell r="I764" t="str">
            <v>Hybrid-Gen</v>
          </cell>
        </row>
        <row r="765">
          <cell r="A765" t="str">
            <v>LIT_239</v>
          </cell>
          <cell r="I765" t="str">
            <v>Grid-Gen</v>
          </cell>
        </row>
        <row r="766">
          <cell r="A766" t="str">
            <v>NRO_047</v>
          </cell>
          <cell r="I766" t="str">
            <v>Hybrid-Gen</v>
          </cell>
        </row>
        <row r="767">
          <cell r="A767" t="str">
            <v>NRO_140</v>
          </cell>
          <cell r="I767" t="str">
            <v>HGB</v>
          </cell>
        </row>
        <row r="768">
          <cell r="A768" t="str">
            <v>OST_210</v>
          </cell>
          <cell r="I768" t="str">
            <v>Grid-Gen</v>
          </cell>
        </row>
        <row r="769">
          <cell r="A769" t="str">
            <v>OST_014</v>
          </cell>
          <cell r="I769" t="str">
            <v>Good Grid + Solar + GE</v>
          </cell>
        </row>
        <row r="770">
          <cell r="A770" t="str">
            <v>NRO_248</v>
          </cell>
          <cell r="I770" t="str">
            <v>Grid(fault) Gen</v>
          </cell>
        </row>
        <row r="771">
          <cell r="A771" t="str">
            <v>NRO_129</v>
          </cell>
          <cell r="I771" t="str">
            <v>Grid-Gen</v>
          </cell>
        </row>
        <row r="772">
          <cell r="A772" t="str">
            <v>NRO_068</v>
          </cell>
          <cell r="I772" t="str">
            <v>Grid-Gen</v>
          </cell>
        </row>
        <row r="773">
          <cell r="A773" t="str">
            <v>OST_283</v>
          </cell>
          <cell r="I773" t="str">
            <v>Hybrid Solar - S3</v>
          </cell>
        </row>
        <row r="774">
          <cell r="A774" t="str">
            <v>NRO_058</v>
          </cell>
          <cell r="I774" t="str">
            <v>Grid-Gen</v>
          </cell>
        </row>
        <row r="775">
          <cell r="A775" t="str">
            <v>OST_144</v>
          </cell>
          <cell r="I775" t="str">
            <v>Grid-Gen</v>
          </cell>
        </row>
        <row r="776">
          <cell r="A776" t="str">
            <v>OST_142</v>
          </cell>
          <cell r="I776" t="str">
            <v>Grid-Gen</v>
          </cell>
        </row>
        <row r="777">
          <cell r="A777" t="str">
            <v>LIT_500</v>
          </cell>
          <cell r="I777" t="str">
            <v>Hybrid-Gen</v>
          </cell>
        </row>
        <row r="778">
          <cell r="A778" t="str">
            <v>LIT_114</v>
          </cell>
          <cell r="I778" t="str">
            <v>Hybrid Solar - S1</v>
          </cell>
        </row>
        <row r="779">
          <cell r="A779" t="str">
            <v>OST_211</v>
          </cell>
          <cell r="I779" t="str">
            <v>Grid-Gen</v>
          </cell>
        </row>
        <row r="780">
          <cell r="A780" t="str">
            <v>NRO_041</v>
          </cell>
          <cell r="I780" t="str">
            <v>Grid-Gen</v>
          </cell>
        </row>
        <row r="781">
          <cell r="A781" t="str">
            <v>OST_071</v>
          </cell>
          <cell r="I781" t="str">
            <v>Grid-Gen</v>
          </cell>
        </row>
        <row r="782">
          <cell r="A782" t="str">
            <v>OST_257</v>
          </cell>
          <cell r="I782" t="str">
            <v>Hybrid Solar - S3</v>
          </cell>
        </row>
        <row r="783">
          <cell r="A783" t="str">
            <v>OST_167</v>
          </cell>
          <cell r="I783" t="str">
            <v>Gen Only</v>
          </cell>
        </row>
        <row r="784">
          <cell r="A784" t="str">
            <v>OCM0105</v>
          </cell>
        </row>
        <row r="785">
          <cell r="A785" t="str">
            <v>SUD_127</v>
          </cell>
          <cell r="I785" t="str">
            <v>Hybrid Solar - S3</v>
          </cell>
        </row>
        <row r="786">
          <cell r="A786" t="str">
            <v>CTR_059</v>
          </cell>
          <cell r="I786" t="str">
            <v>Grid-Gen</v>
          </cell>
        </row>
        <row r="787">
          <cell r="A787" t="str">
            <v>NRO_015</v>
          </cell>
          <cell r="I787" t="str">
            <v>Grid Gen</v>
          </cell>
        </row>
        <row r="788">
          <cell r="A788" t="str">
            <v>SUD_135</v>
          </cell>
          <cell r="I788" t="str">
            <v>Hybrid Solar - S3</v>
          </cell>
        </row>
        <row r="789">
          <cell r="A789" t="str">
            <v>OST_036</v>
          </cell>
          <cell r="I789" t="str">
            <v>Grid-Gen</v>
          </cell>
        </row>
        <row r="790">
          <cell r="A790" t="str">
            <v>OST_303</v>
          </cell>
          <cell r="I790" t="str">
            <v>Hybrid Solar - S3</v>
          </cell>
        </row>
        <row r="791">
          <cell r="A791" t="str">
            <v>NRO_031</v>
          </cell>
          <cell r="I791" t="str">
            <v>Grid-Gen</v>
          </cell>
        </row>
        <row r="792">
          <cell r="A792" t="str">
            <v>SUO_010</v>
          </cell>
          <cell r="I792" t="str">
            <v>Grid Only</v>
          </cell>
        </row>
        <row r="793">
          <cell r="A793" t="str">
            <v>LIT_180</v>
          </cell>
          <cell r="I793" t="str">
            <v>Solar-Gen</v>
          </cell>
        </row>
        <row r="794">
          <cell r="A794" t="str">
            <v>NRO_217</v>
          </cell>
          <cell r="I794" t="str">
            <v>Grid Gen</v>
          </cell>
        </row>
        <row r="795">
          <cell r="A795" t="str">
            <v>OST_160</v>
          </cell>
          <cell r="I795" t="str">
            <v>Grid-Gen</v>
          </cell>
        </row>
        <row r="796">
          <cell r="A796" t="str">
            <v>OST_164</v>
          </cell>
          <cell r="I796" t="str">
            <v>Grid-Gen</v>
          </cell>
        </row>
        <row r="797">
          <cell r="A797" t="str">
            <v>LIT_502</v>
          </cell>
          <cell r="I797" t="str">
            <v>Gen Only</v>
          </cell>
        </row>
        <row r="798">
          <cell r="A798" t="str">
            <v>NRO_092</v>
          </cell>
          <cell r="I798" t="str">
            <v>Hybrid-Gen</v>
          </cell>
        </row>
        <row r="799">
          <cell r="A799" t="str">
            <v>OST_273</v>
          </cell>
          <cell r="I799" t="str">
            <v>Bad Grid + GE</v>
          </cell>
        </row>
        <row r="800">
          <cell r="A800" t="str">
            <v>OST_150</v>
          </cell>
          <cell r="I800" t="str">
            <v>Grid-Gen</v>
          </cell>
        </row>
        <row r="801">
          <cell r="A801" t="str">
            <v>NRO_081</v>
          </cell>
          <cell r="I801" t="str">
            <v>Grid-Gen</v>
          </cell>
        </row>
        <row r="802">
          <cell r="A802" t="str">
            <v>OST_299</v>
          </cell>
          <cell r="I802" t="str">
            <v>Hybrid Solar - S3</v>
          </cell>
        </row>
        <row r="803">
          <cell r="A803" t="str">
            <v>NRO_048</v>
          </cell>
          <cell r="I803" t="str">
            <v>Grid-Gen</v>
          </cell>
        </row>
        <row r="804">
          <cell r="A804" t="str">
            <v>OST_151</v>
          </cell>
          <cell r="I804" t="str">
            <v>Grid-Gen</v>
          </cell>
        </row>
        <row r="805">
          <cell r="A805" t="str">
            <v>OST_186</v>
          </cell>
          <cell r="I805" t="str">
            <v>Grid-Gen</v>
          </cell>
        </row>
        <row r="806">
          <cell r="A806" t="str">
            <v>OST_259</v>
          </cell>
          <cell r="I806" t="str">
            <v>Hybrid Solar - S1</v>
          </cell>
        </row>
        <row r="807">
          <cell r="A807" t="str">
            <v>OST_007</v>
          </cell>
          <cell r="I807" t="str">
            <v>Grid-Gen</v>
          </cell>
        </row>
        <row r="808">
          <cell r="A808" t="str">
            <v>OST_155</v>
          </cell>
          <cell r="I808" t="str">
            <v>Grid-Gen</v>
          </cell>
        </row>
        <row r="809">
          <cell r="A809" t="str">
            <v>OST_393</v>
          </cell>
        </row>
        <row r="810">
          <cell r="A810" t="str">
            <v>OST_034</v>
          </cell>
          <cell r="I810" t="str">
            <v>Grid-Gen</v>
          </cell>
        </row>
        <row r="811">
          <cell r="A811" t="str">
            <v>SUD_085</v>
          </cell>
          <cell r="I811" t="str">
            <v>Hybrid Solar - S1</v>
          </cell>
        </row>
        <row r="812">
          <cell r="A812" t="str">
            <v>LIT_519</v>
          </cell>
          <cell r="I812" t="str">
            <v>Hybrid-Gen</v>
          </cell>
        </row>
        <row r="813">
          <cell r="A813" t="str">
            <v>OST_044</v>
          </cell>
          <cell r="I813" t="str">
            <v>Grid-Gen</v>
          </cell>
        </row>
        <row r="814">
          <cell r="A814" t="str">
            <v>NRO_079</v>
          </cell>
          <cell r="I814" t="str">
            <v>Hybrid-Gen</v>
          </cell>
        </row>
        <row r="815">
          <cell r="A815" t="str">
            <v>OST_274</v>
          </cell>
          <cell r="I815" t="str">
            <v>Good Grid + GE</v>
          </cell>
        </row>
        <row r="816">
          <cell r="A816" t="str">
            <v>OST_300</v>
          </cell>
          <cell r="I816" t="str">
            <v>Grid-Gen</v>
          </cell>
        </row>
        <row r="817">
          <cell r="A817" t="str">
            <v>NRO_032</v>
          </cell>
          <cell r="I817" t="str">
            <v>Grid Gen</v>
          </cell>
        </row>
        <row r="818">
          <cell r="A818" t="str">
            <v>OST_146</v>
          </cell>
          <cell r="I818" t="str">
            <v>Grid-Gen</v>
          </cell>
        </row>
        <row r="819">
          <cell r="A819" t="str">
            <v>OST_258</v>
          </cell>
          <cell r="I819" t="str">
            <v>Medium Grid + GE</v>
          </cell>
        </row>
        <row r="820">
          <cell r="A820" t="str">
            <v>OST_162</v>
          </cell>
          <cell r="I820" t="str">
            <v>Grid-Gen</v>
          </cell>
        </row>
        <row r="821">
          <cell r="A821" t="str">
            <v>OST_163</v>
          </cell>
          <cell r="I821" t="str">
            <v>Grid-Gen</v>
          </cell>
        </row>
        <row r="822">
          <cell r="A822" t="str">
            <v>OST_354</v>
          </cell>
        </row>
        <row r="823">
          <cell r="A823" t="str">
            <v>CTR_003</v>
          </cell>
          <cell r="I823" t="str">
            <v>Hybrid Solar - S3</v>
          </cell>
        </row>
        <row r="824">
          <cell r="A824" t="str">
            <v>OST_394</v>
          </cell>
        </row>
        <row r="825">
          <cell r="A825" t="str">
            <v>OST_026</v>
          </cell>
          <cell r="I825" t="str">
            <v>Grid-Gen</v>
          </cell>
        </row>
        <row r="826">
          <cell r="A826" t="str">
            <v>SUD_056</v>
          </cell>
          <cell r="I826" t="str">
            <v>Hybrid-Gen</v>
          </cell>
        </row>
        <row r="827">
          <cell r="A827" t="str">
            <v>OST_035</v>
          </cell>
          <cell r="I827" t="str">
            <v>Grid-Gen</v>
          </cell>
        </row>
        <row r="828">
          <cell r="A828" t="str">
            <v>NRO_034</v>
          </cell>
        </row>
        <row r="829">
          <cell r="A829" t="str">
            <v>OST_298</v>
          </cell>
          <cell r="I829" t="str">
            <v>Hybrid Solar - S3</v>
          </cell>
        </row>
        <row r="830">
          <cell r="A830" t="str">
            <v>NRO_038</v>
          </cell>
          <cell r="I830" t="str">
            <v>Grid-Gen</v>
          </cell>
        </row>
        <row r="831">
          <cell r="A831" t="str">
            <v>OST_306</v>
          </cell>
          <cell r="I831" t="str">
            <v>HGB</v>
          </cell>
        </row>
        <row r="832">
          <cell r="A832" t="str">
            <v>NRO_051</v>
          </cell>
          <cell r="I832" t="str">
            <v>Gen Only</v>
          </cell>
        </row>
        <row r="833">
          <cell r="A833" t="str">
            <v>LIT_515</v>
          </cell>
          <cell r="I833" t="str">
            <v>Hybrid-Gen</v>
          </cell>
        </row>
        <row r="834">
          <cell r="A834" t="str">
            <v>OST_392</v>
          </cell>
        </row>
        <row r="835">
          <cell r="A835" t="str">
            <v>OST_033</v>
          </cell>
          <cell r="I835" t="str">
            <v>Grid-Gen</v>
          </cell>
        </row>
        <row r="836">
          <cell r="A836" t="str">
            <v>OST_346</v>
          </cell>
          <cell r="I836" t="str">
            <v>Medium Grid + Solar + GE</v>
          </cell>
        </row>
        <row r="837">
          <cell r="A837" t="str">
            <v>OST_214</v>
          </cell>
          <cell r="I837" t="str">
            <v>Grid-Gen</v>
          </cell>
        </row>
        <row r="838">
          <cell r="A838" t="str">
            <v>NRO_033</v>
          </cell>
          <cell r="I838" t="str">
            <v>Grid Gen</v>
          </cell>
        </row>
        <row r="839">
          <cell r="A839" t="str">
            <v>OST_145</v>
          </cell>
          <cell r="I839" t="str">
            <v>Medium Grid + GE</v>
          </cell>
        </row>
        <row r="840">
          <cell r="A840" t="str">
            <v>OST_121</v>
          </cell>
          <cell r="I840" t="str">
            <v>Grid-Gen</v>
          </cell>
        </row>
        <row r="841">
          <cell r="A841" t="str">
            <v>OST_166</v>
          </cell>
          <cell r="I841" t="str">
            <v>Grid-Gen</v>
          </cell>
        </row>
        <row r="842">
          <cell r="A842" t="str">
            <v>LIT_135</v>
          </cell>
          <cell r="I842" t="str">
            <v>Grid-Gen</v>
          </cell>
        </row>
        <row r="843">
          <cell r="A843" t="str">
            <v>OST_045</v>
          </cell>
          <cell r="I843" t="str">
            <v>Grid-Gen</v>
          </cell>
        </row>
        <row r="844">
          <cell r="A844" t="str">
            <v>OST_395</v>
          </cell>
        </row>
        <row r="845">
          <cell r="A845" t="str">
            <v>SUD_257</v>
          </cell>
          <cell r="I845" t="str">
            <v>Hybrid Solar - S3</v>
          </cell>
        </row>
        <row r="846">
          <cell r="A846" t="str">
            <v>LIT_231</v>
          </cell>
          <cell r="I846" t="str">
            <v>Solar-Gen</v>
          </cell>
        </row>
        <row r="847">
          <cell r="A847" t="str">
            <v>OST_002</v>
          </cell>
          <cell r="I847" t="str">
            <v>Grid-Gen</v>
          </cell>
        </row>
        <row r="848">
          <cell r="A848" t="str">
            <v>OST_282</v>
          </cell>
          <cell r="I848" t="str">
            <v>Bad Grid + GE</v>
          </cell>
        </row>
        <row r="849">
          <cell r="A849" t="str">
            <v>OST_063</v>
          </cell>
          <cell r="I849" t="str">
            <v>Grid-Gen</v>
          </cell>
        </row>
        <row r="850">
          <cell r="A850" t="str">
            <v>OST_172</v>
          </cell>
          <cell r="I850" t="str">
            <v>Grid-Gen</v>
          </cell>
        </row>
        <row r="851">
          <cell r="A851" t="str">
            <v>OST_276</v>
          </cell>
          <cell r="I851" t="str">
            <v>Medium Grid + GE</v>
          </cell>
        </row>
        <row r="852">
          <cell r="A852" t="str">
            <v>OST_169</v>
          </cell>
          <cell r="I852" t="str">
            <v>Grid-Gen</v>
          </cell>
        </row>
        <row r="853">
          <cell r="A853" t="str">
            <v>OST_065</v>
          </cell>
          <cell r="I853" t="str">
            <v>Grid-Gen</v>
          </cell>
        </row>
        <row r="854">
          <cell r="A854" t="str">
            <v>OST_407</v>
          </cell>
        </row>
        <row r="855">
          <cell r="A855" t="str">
            <v>OST_223</v>
          </cell>
          <cell r="I855" t="str">
            <v>Grid-Gen</v>
          </cell>
        </row>
        <row r="856">
          <cell r="A856" t="str">
            <v>OST_111</v>
          </cell>
          <cell r="I856" t="str">
            <v>Grid-Gen</v>
          </cell>
        </row>
        <row r="857">
          <cell r="A857" t="str">
            <v>OST_193</v>
          </cell>
          <cell r="I857" t="str">
            <v>Gen Only</v>
          </cell>
        </row>
        <row r="858">
          <cell r="A858" t="str">
            <v>OST_238</v>
          </cell>
          <cell r="I858" t="str">
            <v>Good Grid no GE - 8h</v>
          </cell>
        </row>
        <row r="859">
          <cell r="A859" t="str">
            <v>OST_118</v>
          </cell>
          <cell r="I859" t="str">
            <v>Grid-Gen</v>
          </cell>
        </row>
        <row r="860">
          <cell r="A860" t="str">
            <v>OST_134</v>
          </cell>
          <cell r="I860" t="str">
            <v>Grid-Gen</v>
          </cell>
        </row>
        <row r="861">
          <cell r="A861" t="str">
            <v>OST_067</v>
          </cell>
          <cell r="I861" t="str">
            <v>Grid-Gen</v>
          </cell>
        </row>
        <row r="862">
          <cell r="A862" t="str">
            <v>OST_348</v>
          </cell>
          <cell r="I862" t="str">
            <v>Hybrid Solar - S1</v>
          </cell>
        </row>
        <row r="863">
          <cell r="A863" t="str">
            <v>SUD_040</v>
          </cell>
          <cell r="I863" t="str">
            <v>Hybrid-Gen</v>
          </cell>
        </row>
        <row r="864">
          <cell r="A864" t="str">
            <v>OST_359</v>
          </cell>
          <cell r="I864" t="str">
            <v>Medium Grid + Solar + GE</v>
          </cell>
        </row>
        <row r="865">
          <cell r="A865" t="str">
            <v>OST_107</v>
          </cell>
          <cell r="I865" t="str">
            <v>Grid-Gen</v>
          </cell>
        </row>
        <row r="866">
          <cell r="A866" t="str">
            <v>OST_232</v>
          </cell>
          <cell r="I866" t="str">
            <v>Good Grid + GE</v>
          </cell>
        </row>
        <row r="867">
          <cell r="A867" t="str">
            <v>OST_170</v>
          </cell>
          <cell r="I867" t="str">
            <v>Grid Only</v>
          </cell>
        </row>
        <row r="868">
          <cell r="A868" t="str">
            <v>OST_019</v>
          </cell>
          <cell r="I868" t="str">
            <v>Good Grid + GE</v>
          </cell>
        </row>
        <row r="869">
          <cell r="A869" t="str">
            <v>OST_296</v>
          </cell>
          <cell r="I869" t="str">
            <v>Medium Grid + GE</v>
          </cell>
        </row>
        <row r="870">
          <cell r="A870" t="str">
            <v>OST_077</v>
          </cell>
          <cell r="I870" t="str">
            <v>Grid-Gen</v>
          </cell>
        </row>
        <row r="871">
          <cell r="A871" t="str">
            <v>OST_109</v>
          </cell>
          <cell r="I871" t="str">
            <v>Grid Only</v>
          </cell>
        </row>
        <row r="872">
          <cell r="A872" t="str">
            <v>OST_016</v>
          </cell>
          <cell r="I872" t="str">
            <v>Grid-Gen</v>
          </cell>
        </row>
        <row r="873">
          <cell r="A873" t="str">
            <v>OST_347</v>
          </cell>
          <cell r="I873" t="str">
            <v>Hybrid Solar - S1</v>
          </cell>
        </row>
        <row r="874">
          <cell r="A874" t="str">
            <v>OST_009</v>
          </cell>
          <cell r="I874" t="str">
            <v>Grid-Gen</v>
          </cell>
        </row>
        <row r="875">
          <cell r="A875" t="str">
            <v>OST_120</v>
          </cell>
          <cell r="I875" t="str">
            <v>Grid Only</v>
          </cell>
        </row>
        <row r="876">
          <cell r="A876" t="str">
            <v>OST_110</v>
          </cell>
          <cell r="I876" t="str">
            <v>Grid Only</v>
          </cell>
        </row>
        <row r="877">
          <cell r="A877" t="str">
            <v>OST_119</v>
          </cell>
          <cell r="I877" t="str">
            <v>Good Grid no GE - 8h</v>
          </cell>
        </row>
        <row r="878">
          <cell r="A878" t="str">
            <v>OST_231</v>
          </cell>
          <cell r="I878" t="str">
            <v>Good Grid + GE</v>
          </cell>
        </row>
        <row r="879">
          <cell r="A879" t="str">
            <v>OST_260</v>
          </cell>
          <cell r="I879" t="str">
            <v>Good Grid + GE</v>
          </cell>
        </row>
        <row r="880">
          <cell r="A880" t="str">
            <v>OST_076</v>
          </cell>
          <cell r="I880" t="str">
            <v>Grid-Gen</v>
          </cell>
        </row>
        <row r="881">
          <cell r="A881" t="str">
            <v>OST_261</v>
          </cell>
          <cell r="I881" t="str">
            <v>Hybrid Solar - S1</v>
          </cell>
        </row>
        <row r="882">
          <cell r="A882" t="str">
            <v>OST_360</v>
          </cell>
          <cell r="I882" t="str">
            <v>Hybrid Solar - S1</v>
          </cell>
        </row>
        <row r="883">
          <cell r="A883" t="str">
            <v>OST_239</v>
          </cell>
          <cell r="I883" t="str">
            <v>Good Grid + GE</v>
          </cell>
        </row>
        <row r="884">
          <cell r="A884" t="str">
            <v>OST_240</v>
          </cell>
          <cell r="I884" t="str">
            <v>Good Grid + GE</v>
          </cell>
        </row>
        <row r="885">
          <cell r="A885" t="str">
            <v>OST_066</v>
          </cell>
          <cell r="I885" t="str">
            <v>Grid-Gen</v>
          </cell>
        </row>
        <row r="886">
          <cell r="A886" t="str">
            <v>OST_268</v>
          </cell>
          <cell r="I886" t="str">
            <v>Good Grid + GE</v>
          </cell>
        </row>
        <row r="887">
          <cell r="A887" t="str">
            <v>OST_100</v>
          </cell>
          <cell r="I887" t="str">
            <v>Grid-Gen</v>
          </cell>
        </row>
        <row r="888">
          <cell r="A888" t="str">
            <v>NRO_006</v>
          </cell>
          <cell r="I888" t="str">
            <v>Grid Gen</v>
          </cell>
        </row>
        <row r="889">
          <cell r="A889" t="str">
            <v>NRO_085</v>
          </cell>
          <cell r="I889" t="str">
            <v>Grid-Gen</v>
          </cell>
        </row>
        <row r="890">
          <cell r="A890" t="str">
            <v>OST_270</v>
          </cell>
          <cell r="I890" t="str">
            <v>Good Grid no GE - 8h</v>
          </cell>
        </row>
        <row r="891">
          <cell r="A891" t="str">
            <v>OST_165</v>
          </cell>
        </row>
        <row r="892">
          <cell r="A892" t="str">
            <v>OST_051</v>
          </cell>
          <cell r="I892" t="str">
            <v>Grid-Gen</v>
          </cell>
        </row>
        <row r="893">
          <cell r="A893" t="str">
            <v>OCM0448</v>
          </cell>
        </row>
        <row r="894">
          <cell r="A894" t="str">
            <v>OST_135</v>
          </cell>
          <cell r="I894" t="str">
            <v>Grid Only</v>
          </cell>
        </row>
        <row r="895">
          <cell r="A895" t="str">
            <v>OST_013</v>
          </cell>
          <cell r="I895" t="str">
            <v>Grid-Gen</v>
          </cell>
        </row>
        <row r="896">
          <cell r="A896" t="str">
            <v>NRO_137</v>
          </cell>
          <cell r="I896" t="str">
            <v>Grid-Gen</v>
          </cell>
        </row>
        <row r="897">
          <cell r="A897" t="str">
            <v>OST_064</v>
          </cell>
          <cell r="I897" t="str">
            <v>Grid-Gen</v>
          </cell>
        </row>
        <row r="898">
          <cell r="A898" t="str">
            <v>OST_221</v>
          </cell>
          <cell r="I898" t="str">
            <v>Grid-Gen</v>
          </cell>
        </row>
        <row r="899">
          <cell r="A899" t="str">
            <v>OST_088</v>
          </cell>
          <cell r="I899" t="str">
            <v>Grid-Gen</v>
          </cell>
        </row>
        <row r="900">
          <cell r="A900" t="str">
            <v>LIT_134</v>
          </cell>
          <cell r="I900" t="str">
            <v>Hybrid Solar - S1</v>
          </cell>
        </row>
        <row r="901">
          <cell r="A901" t="str">
            <v>OST_215</v>
          </cell>
          <cell r="I901" t="str">
            <v>Grid-Gen</v>
          </cell>
        </row>
        <row r="902">
          <cell r="A902" t="str">
            <v>OST_024</v>
          </cell>
          <cell r="I902" t="str">
            <v>Grid-Gen</v>
          </cell>
        </row>
        <row r="903">
          <cell r="A903" t="str">
            <v>OST_353</v>
          </cell>
          <cell r="I903" t="str">
            <v>Medium Grid + Solar + GE</v>
          </cell>
        </row>
        <row r="904">
          <cell r="A904" t="str">
            <v>OST_183</v>
          </cell>
          <cell r="I904" t="str">
            <v>Grid-Gen</v>
          </cell>
        </row>
        <row r="905">
          <cell r="A905" t="str">
            <v>LIT_108</v>
          </cell>
          <cell r="I905" t="str">
            <v>Solar-Grid-Gen</v>
          </cell>
        </row>
        <row r="906">
          <cell r="A906" t="str">
            <v>NUR0130</v>
          </cell>
        </row>
        <row r="907">
          <cell r="A907" t="str">
            <v>OST_291</v>
          </cell>
          <cell r="I907" t="str">
            <v>Good Grid + GE</v>
          </cell>
        </row>
        <row r="908">
          <cell r="A908" t="str">
            <v>OST_049</v>
          </cell>
          <cell r="I908" t="str">
            <v>Bad Grid + Solar + GE</v>
          </cell>
        </row>
        <row r="909">
          <cell r="A909" t="str">
            <v>OST_152</v>
          </cell>
          <cell r="I909" t="str">
            <v>Grid-Gen</v>
          </cell>
        </row>
        <row r="910">
          <cell r="A910" t="str">
            <v>NRO_071</v>
          </cell>
          <cell r="I910" t="str">
            <v>Hybrid-Gen</v>
          </cell>
        </row>
        <row r="911">
          <cell r="A911" t="str">
            <v>LIT_200</v>
          </cell>
          <cell r="I911" t="str">
            <v>Grid-Gen</v>
          </cell>
        </row>
        <row r="912">
          <cell r="A912" t="str">
            <v>OST_213</v>
          </cell>
          <cell r="I912" t="str">
            <v>Grid-Gen</v>
          </cell>
        </row>
        <row r="913">
          <cell r="A913" t="str">
            <v>OST_277</v>
          </cell>
          <cell r="I913" t="str">
            <v>Medium Grid + GE</v>
          </cell>
        </row>
        <row r="914">
          <cell r="A914" t="str">
            <v>OST_294</v>
          </cell>
          <cell r="I914" t="str">
            <v>Hybrid Solar - S1</v>
          </cell>
        </row>
        <row r="915">
          <cell r="A915" t="str">
            <v>NRO_101</v>
          </cell>
          <cell r="I915" t="str">
            <v>Gen Only</v>
          </cell>
        </row>
        <row r="916">
          <cell r="A916" t="str">
            <v>NRO_043</v>
          </cell>
          <cell r="I916" t="str">
            <v>Hybrid-Gen</v>
          </cell>
        </row>
        <row r="917">
          <cell r="A917" t="str">
            <v>OST_037</v>
          </cell>
          <cell r="I917" t="str">
            <v>Grid-Gen</v>
          </cell>
        </row>
        <row r="918">
          <cell r="A918" t="str">
            <v>OCM0445</v>
          </cell>
        </row>
        <row r="919">
          <cell r="A919" t="str">
            <v>LIT_510</v>
          </cell>
          <cell r="I919" t="str">
            <v>Hybrid-Gen</v>
          </cell>
        </row>
        <row r="920">
          <cell r="A920" t="str">
            <v>OCM0446</v>
          </cell>
        </row>
        <row r="921">
          <cell r="A921" t="str">
            <v>NRO_259</v>
          </cell>
          <cell r="I921" t="str">
            <v>Grid-Gen</v>
          </cell>
        </row>
        <row r="922">
          <cell r="A922" t="str">
            <v>OST_075</v>
          </cell>
          <cell r="I922" t="str">
            <v>Grid-Gen</v>
          </cell>
        </row>
        <row r="923">
          <cell r="A923" t="str">
            <v>OST_030</v>
          </cell>
          <cell r="I923" t="str">
            <v>Grid-Hybrid-Gen</v>
          </cell>
        </row>
        <row r="924">
          <cell r="A924" t="str">
            <v>LIT_664</v>
          </cell>
          <cell r="I924" t="str">
            <v>Solar-Gen</v>
          </cell>
        </row>
        <row r="925">
          <cell r="A925" t="str">
            <v>NRO_013</v>
          </cell>
          <cell r="I925" t="str">
            <v>Grid Gen</v>
          </cell>
        </row>
        <row r="926">
          <cell r="A926" t="str">
            <v>OST_012</v>
          </cell>
          <cell r="I926" t="str">
            <v>Grid-Gen</v>
          </cell>
        </row>
        <row r="927">
          <cell r="A927" t="str">
            <v>NRO_110</v>
          </cell>
          <cell r="I927" t="str">
            <v>Grid-Gen</v>
          </cell>
        </row>
        <row r="928">
          <cell r="A928" t="str">
            <v>NRO_046</v>
          </cell>
          <cell r="I928" t="str">
            <v>Hybrid-Gen</v>
          </cell>
        </row>
        <row r="929">
          <cell r="A929" t="str">
            <v>OCM0002</v>
          </cell>
        </row>
        <row r="930">
          <cell r="A930" t="str">
            <v>OST_212</v>
          </cell>
          <cell r="I930" t="str">
            <v>Grid-Gen</v>
          </cell>
        </row>
        <row r="931">
          <cell r="A931" t="str">
            <v>OST_266</v>
          </cell>
          <cell r="I931" t="str">
            <v>Grid-Gen</v>
          </cell>
        </row>
        <row r="932">
          <cell r="A932" t="str">
            <v>LIT_506</v>
          </cell>
          <cell r="I932" t="str">
            <v>Gen Only</v>
          </cell>
        </row>
        <row r="933">
          <cell r="A933" t="str">
            <v>OST_402</v>
          </cell>
        </row>
        <row r="934">
          <cell r="A934" t="str">
            <v>OST_220</v>
          </cell>
          <cell r="I934" t="str">
            <v>Gen Only</v>
          </cell>
        </row>
        <row r="935">
          <cell r="A935" t="str">
            <v>OST_180</v>
          </cell>
          <cell r="I935" t="str">
            <v>Grid-Gen</v>
          </cell>
        </row>
        <row r="936">
          <cell r="A936" t="str">
            <v>NRO_100</v>
          </cell>
          <cell r="I936" t="str">
            <v>Hybrid-Gen</v>
          </cell>
        </row>
        <row r="937">
          <cell r="A937" t="str">
            <v>OST_018</v>
          </cell>
          <cell r="I937" t="str">
            <v>Grid Only</v>
          </cell>
        </row>
        <row r="938">
          <cell r="A938" t="str">
            <v>CTR_311</v>
          </cell>
          <cell r="I938" t="str">
            <v>Solar-Gen</v>
          </cell>
        </row>
        <row r="939">
          <cell r="A939" t="str">
            <v>OST_314</v>
          </cell>
          <cell r="I939" t="str">
            <v>Hybrid Solar - S3</v>
          </cell>
        </row>
        <row r="940">
          <cell r="A940" t="str">
            <v>OST_219</v>
          </cell>
        </row>
        <row r="941">
          <cell r="A941" t="str">
            <v>OST_307</v>
          </cell>
          <cell r="I941" t="str">
            <v>Medium Grid + GE</v>
          </cell>
        </row>
        <row r="942">
          <cell r="A942" t="str">
            <v>OST_406</v>
          </cell>
          <cell r="I942" t="str">
            <v>Hybrid Solar - S1</v>
          </cell>
        </row>
        <row r="943">
          <cell r="A943" t="str">
            <v>LIT_319</v>
          </cell>
          <cell r="I943" t="str">
            <v>Grid-Gen</v>
          </cell>
        </row>
        <row r="944">
          <cell r="A944" t="str">
            <v>NRO_237</v>
          </cell>
          <cell r="I944" t="str">
            <v>Solar Gen</v>
          </cell>
        </row>
        <row r="945">
          <cell r="A945" t="str">
            <v>LIT_508</v>
          </cell>
          <cell r="I945" t="str">
            <v>Grid-Gen</v>
          </cell>
        </row>
        <row r="946">
          <cell r="A946" t="str">
            <v>SUD_054</v>
          </cell>
          <cell r="I946" t="str">
            <v>Gen Only</v>
          </cell>
        </row>
        <row r="947">
          <cell r="A947" t="str">
            <v>OST_398</v>
          </cell>
        </row>
        <row r="948">
          <cell r="A948" t="str">
            <v>LIT_513</v>
          </cell>
          <cell r="I948" t="str">
            <v>Hybrid-Gen</v>
          </cell>
        </row>
        <row r="949">
          <cell r="A949" t="str">
            <v>LIT_499</v>
          </cell>
          <cell r="I949" t="str">
            <v>Hybrid-Gen</v>
          </cell>
        </row>
        <row r="950">
          <cell r="A950" t="str">
            <v>LIT_069</v>
          </cell>
          <cell r="I950" t="str">
            <v>Grid-Gen</v>
          </cell>
        </row>
        <row r="951">
          <cell r="A951" t="str">
            <v>NRO_098</v>
          </cell>
          <cell r="I951" t="str">
            <v>Gen Only</v>
          </cell>
        </row>
        <row r="952">
          <cell r="A952" t="str">
            <v>OST_207</v>
          </cell>
          <cell r="I952" t="str">
            <v>Grid-Gen</v>
          </cell>
        </row>
        <row r="953">
          <cell r="A953" t="str">
            <v>LIT_138</v>
          </cell>
          <cell r="I953" t="str">
            <v>Grid-Gen</v>
          </cell>
        </row>
        <row r="954">
          <cell r="A954" t="str">
            <v>NRO_238</v>
          </cell>
          <cell r="I954" t="str">
            <v>Solar Gen</v>
          </cell>
        </row>
        <row r="955">
          <cell r="A955" t="str">
            <v>OST_143</v>
          </cell>
          <cell r="I955" t="str">
            <v>Grid-Gen</v>
          </cell>
        </row>
        <row r="956">
          <cell r="A956" t="str">
            <v>NRO_024</v>
          </cell>
          <cell r="I956" t="str">
            <v>Grid-Gen</v>
          </cell>
        </row>
        <row r="957">
          <cell r="A957" t="str">
            <v>NRO_039</v>
          </cell>
          <cell r="I957" t="str">
            <v>Grid-Gen</v>
          </cell>
        </row>
        <row r="958">
          <cell r="A958" t="str">
            <v>LIT_517</v>
          </cell>
          <cell r="I958" t="str">
            <v>Grid-Gen</v>
          </cell>
        </row>
        <row r="959">
          <cell r="A959" t="str">
            <v>OST_399</v>
          </cell>
        </row>
        <row r="960">
          <cell r="A960" t="str">
            <v>NRO_018</v>
          </cell>
          <cell r="I960" t="str">
            <v>Hybrid-Gen</v>
          </cell>
        </row>
        <row r="961">
          <cell r="A961" t="str">
            <v>OST_195</v>
          </cell>
          <cell r="I961" t="str">
            <v>Grid-Gen</v>
          </cell>
        </row>
        <row r="962">
          <cell r="A962" t="str">
            <v>LIT_201</v>
          </cell>
          <cell r="I962" t="str">
            <v>Grid-Gen</v>
          </cell>
        </row>
        <row r="963">
          <cell r="A963" t="str">
            <v>OST_136</v>
          </cell>
          <cell r="I963" t="str">
            <v>Grid-Gen</v>
          </cell>
        </row>
        <row r="964">
          <cell r="A964" t="str">
            <v>OST_380</v>
          </cell>
        </row>
        <row r="965">
          <cell r="A965" t="str">
            <v>NRO_019</v>
          </cell>
          <cell r="I965" t="str">
            <v>Grid Gen</v>
          </cell>
        </row>
        <row r="966">
          <cell r="A966" t="str">
            <v>OST_411</v>
          </cell>
        </row>
        <row r="967">
          <cell r="A967" t="str">
            <v>OST_058</v>
          </cell>
          <cell r="I967" t="str">
            <v>Grid-Gen</v>
          </cell>
        </row>
        <row r="968">
          <cell r="A968" t="str">
            <v>SUO_029</v>
          </cell>
          <cell r="I968" t="str">
            <v>Grid-Hybrid-Gen</v>
          </cell>
        </row>
        <row r="969">
          <cell r="A969" t="str">
            <v>OST_048</v>
          </cell>
          <cell r="I969" t="str">
            <v>Grid-Gen</v>
          </cell>
        </row>
        <row r="970">
          <cell r="A970" t="str">
            <v>LIT_507</v>
          </cell>
          <cell r="I970" t="str">
            <v>Grid-Gen</v>
          </cell>
        </row>
        <row r="971">
          <cell r="A971" t="str">
            <v>LIT_402</v>
          </cell>
          <cell r="I971" t="str">
            <v>Hybrid Solar - S3</v>
          </cell>
        </row>
        <row r="972">
          <cell r="A972" t="str">
            <v>NRO_050</v>
          </cell>
          <cell r="I972" t="str">
            <v>Hybrid-Gen</v>
          </cell>
        </row>
        <row r="973">
          <cell r="A973" t="str">
            <v>OST_388</v>
          </cell>
        </row>
        <row r="974">
          <cell r="A974" t="str">
            <v>OST_228</v>
          </cell>
          <cell r="I974" t="str">
            <v>Hybrid Solar - S1</v>
          </cell>
        </row>
        <row r="975">
          <cell r="A975" t="str">
            <v>OST_368</v>
          </cell>
          <cell r="I975" t="str">
            <v>Hybrid Solar - S3</v>
          </cell>
        </row>
        <row r="976">
          <cell r="A976" t="str">
            <v>NRO_044</v>
          </cell>
          <cell r="I976" t="str">
            <v>Gen Only</v>
          </cell>
        </row>
        <row r="977">
          <cell r="A977" t="str">
            <v>SUD_037</v>
          </cell>
          <cell r="I977" t="str">
            <v>Gen Only</v>
          </cell>
        </row>
        <row r="978">
          <cell r="A978" t="str">
            <v>OST_369</v>
          </cell>
          <cell r="I978" t="str">
            <v>Hybrid Solar - S1</v>
          </cell>
        </row>
        <row r="979">
          <cell r="A979" t="str">
            <v>OST_125</v>
          </cell>
          <cell r="I979" t="str">
            <v>Grid-Gen</v>
          </cell>
        </row>
        <row r="980">
          <cell r="A980" t="str">
            <v>NRO_142</v>
          </cell>
          <cell r="I980" t="str">
            <v>Gen-Hybrid</v>
          </cell>
        </row>
        <row r="981">
          <cell r="A981" t="str">
            <v>LIT_308</v>
          </cell>
          <cell r="I981" t="str">
            <v>Grid-Gen</v>
          </cell>
        </row>
        <row r="982">
          <cell r="A982" t="str">
            <v>NRO_138</v>
          </cell>
          <cell r="I982" t="str">
            <v>Grid-Gen</v>
          </cell>
        </row>
        <row r="983">
          <cell r="A983" t="str">
            <v>OST_005</v>
          </cell>
          <cell r="I983" t="str">
            <v>Grid-Gen</v>
          </cell>
        </row>
        <row r="984">
          <cell r="A984" t="str">
            <v>NRO_258</v>
          </cell>
          <cell r="I984" t="str">
            <v>Grid Gen</v>
          </cell>
        </row>
        <row r="985">
          <cell r="A985" t="str">
            <v>OST_227</v>
          </cell>
          <cell r="I985" t="str">
            <v>Bad Grid + GE</v>
          </cell>
        </row>
        <row r="986">
          <cell r="A986" t="str">
            <v>OST_370</v>
          </cell>
          <cell r="I986" t="str">
            <v>Medium Grid + Solar + GE</v>
          </cell>
        </row>
        <row r="987">
          <cell r="A987" t="str">
            <v>OST_397</v>
          </cell>
        </row>
        <row r="988">
          <cell r="A988" t="str">
            <v>OST_301</v>
          </cell>
          <cell r="I988" t="str">
            <v>Grid-Gen</v>
          </cell>
        </row>
        <row r="989">
          <cell r="A989" t="str">
            <v>OST_375</v>
          </cell>
        </row>
        <row r="990">
          <cell r="A990" t="str">
            <v>OST_400</v>
          </cell>
        </row>
        <row r="991">
          <cell r="A991" t="str">
            <v>OST_189</v>
          </cell>
          <cell r="I991" t="str">
            <v>Gen Only</v>
          </cell>
        </row>
        <row r="992">
          <cell r="A992" t="str">
            <v>OST_374</v>
          </cell>
        </row>
        <row r="993">
          <cell r="A993" t="str">
            <v>OST_409</v>
          </cell>
        </row>
        <row r="994">
          <cell r="A994" t="str">
            <v>OST_264</v>
          </cell>
          <cell r="I994" t="str">
            <v>Grid-Gen</v>
          </cell>
        </row>
        <row r="995">
          <cell r="A995" t="str">
            <v>LIT_514</v>
          </cell>
          <cell r="I995" t="str">
            <v>Hybrid-Gen</v>
          </cell>
        </row>
        <row r="996">
          <cell r="A996" t="str">
            <v>NRO_052</v>
          </cell>
          <cell r="I996" t="str">
            <v>Grid-Gen</v>
          </cell>
        </row>
        <row r="997">
          <cell r="A997" t="str">
            <v>OST_090</v>
          </cell>
          <cell r="I997" t="str">
            <v>Grid-Gen</v>
          </cell>
        </row>
        <row r="998">
          <cell r="A998" t="str">
            <v>NRO_037</v>
          </cell>
          <cell r="I998" t="str">
            <v>HGB</v>
          </cell>
        </row>
        <row r="999">
          <cell r="A999" t="str">
            <v>OST_070</v>
          </cell>
          <cell r="I999" t="str">
            <v>Grid-Gen</v>
          </cell>
        </row>
        <row r="1000">
          <cell r="A1000" t="str">
            <v>NRO_053</v>
          </cell>
          <cell r="I1000" t="str">
            <v>Gen Only</v>
          </cell>
        </row>
        <row r="1001">
          <cell r="A1001" t="str">
            <v>OST_053</v>
          </cell>
          <cell r="I1001" t="str">
            <v>Grid-Gen</v>
          </cell>
        </row>
        <row r="1002">
          <cell r="A1002" t="str">
            <v>OST_010</v>
          </cell>
          <cell r="I1002" t="str">
            <v>Grid-Gen</v>
          </cell>
        </row>
        <row r="1003">
          <cell r="A1003" t="str">
            <v>OST_906</v>
          </cell>
        </row>
        <row r="1004">
          <cell r="A1004" t="str">
            <v>CTR_013</v>
          </cell>
          <cell r="I1004" t="str">
            <v>Bad Grid + Solar + GE</v>
          </cell>
        </row>
        <row r="1005">
          <cell r="A1005" t="str">
            <v>NRO_005</v>
          </cell>
          <cell r="I1005" t="str">
            <v>HGB</v>
          </cell>
        </row>
        <row r="1006">
          <cell r="A1006" t="str">
            <v>NRO_020</v>
          </cell>
          <cell r="I1006" t="str">
            <v>Grid Gen</v>
          </cell>
        </row>
        <row r="1007">
          <cell r="A1007" t="str">
            <v>NRO_090</v>
          </cell>
          <cell r="I1007" t="str">
            <v>Grid-Gen</v>
          </cell>
        </row>
        <row r="1008">
          <cell r="A1008" t="str">
            <v>LIT_121</v>
          </cell>
          <cell r="I1008" t="str">
            <v>Hybrid-Gen</v>
          </cell>
        </row>
        <row r="1009">
          <cell r="A1009" t="str">
            <v>CTR_204</v>
          </cell>
          <cell r="I1009" t="str">
            <v>Bad Grid + Solar + GE</v>
          </cell>
        </row>
        <row r="1010">
          <cell r="A1010" t="str">
            <v>OST_316</v>
          </cell>
          <cell r="I1010" t="str">
            <v>Medium Grid + Solar + GE</v>
          </cell>
        </row>
        <row r="1011">
          <cell r="A1011" t="str">
            <v>NRO_045</v>
          </cell>
          <cell r="I1011" t="str">
            <v>Gen Only</v>
          </cell>
        </row>
        <row r="1012">
          <cell r="A1012" t="str">
            <v>SUD_024</v>
          </cell>
          <cell r="I1012" t="str">
            <v>Solar-Gen</v>
          </cell>
        </row>
        <row r="1013">
          <cell r="A1013" t="str">
            <v>NRO_231</v>
          </cell>
          <cell r="I1013" t="str">
            <v>Gen Only</v>
          </cell>
        </row>
        <row r="1014">
          <cell r="A1014" t="str">
            <v>NRO_021</v>
          </cell>
          <cell r="I1014" t="str">
            <v>Grid Gen</v>
          </cell>
        </row>
        <row r="1015">
          <cell r="A1015" t="str">
            <v>SUD_800</v>
          </cell>
          <cell r="I1015" t="str">
            <v>Hybrid Solar - S3</v>
          </cell>
        </row>
        <row r="1016">
          <cell r="A1016" t="str">
            <v>OST_205</v>
          </cell>
          <cell r="I1016" t="str">
            <v>Grid-Gen</v>
          </cell>
        </row>
        <row r="1017">
          <cell r="A1017" t="str">
            <v>OST_384</v>
          </cell>
        </row>
        <row r="1018">
          <cell r="A1018" t="str">
            <v>OST_381</v>
          </cell>
        </row>
        <row r="1019">
          <cell r="A1019" t="str">
            <v>OST_006</v>
          </cell>
        </row>
        <row r="1020">
          <cell r="A1020" t="str">
            <v>CTR_855</v>
          </cell>
          <cell r="I1020" t="str">
            <v>Hybrid Solar - S3</v>
          </cell>
        </row>
        <row r="1021">
          <cell r="A1021" t="str">
            <v>OST_138</v>
          </cell>
          <cell r="I1021" t="str">
            <v>Grid-Gen</v>
          </cell>
        </row>
        <row r="1022">
          <cell r="A1022" t="str">
            <v>NRO_246</v>
          </cell>
          <cell r="I1022" t="str">
            <v>Solar Only</v>
          </cell>
        </row>
        <row r="1023">
          <cell r="A1023" t="str">
            <v>OST_904</v>
          </cell>
        </row>
        <row r="1024">
          <cell r="A1024" t="str">
            <v>OST_114</v>
          </cell>
          <cell r="I1024" t="str">
            <v>Bad Grid + Solar + GE</v>
          </cell>
        </row>
        <row r="1025">
          <cell r="A1025" t="str">
            <v>NRO_073</v>
          </cell>
          <cell r="I1025" t="str">
            <v>Hybrid-Gen</v>
          </cell>
        </row>
        <row r="1026">
          <cell r="A1026" t="str">
            <v>NRO_023</v>
          </cell>
          <cell r="I1026" t="str">
            <v>Gen Only</v>
          </cell>
        </row>
        <row r="1027">
          <cell r="A1027" t="str">
            <v>CTR_081</v>
          </cell>
          <cell r="I1027" t="str">
            <v>Bad Grid + Solar + GE</v>
          </cell>
        </row>
        <row r="1028">
          <cell r="A1028" t="str">
            <v>CTR_185</v>
          </cell>
          <cell r="I1028" t="str">
            <v>Grid-Gen</v>
          </cell>
        </row>
        <row r="1029">
          <cell r="A1029" t="str">
            <v>NRO_089</v>
          </cell>
          <cell r="I1029" t="str">
            <v>Hybrid-Gen</v>
          </cell>
        </row>
        <row r="1030">
          <cell r="A1030" t="str">
            <v>OST_209</v>
          </cell>
          <cell r="I1030" t="str">
            <v>Hybrid-Gen</v>
          </cell>
        </row>
        <row r="1031">
          <cell r="A1031" t="str">
            <v>OST_391</v>
          </cell>
        </row>
        <row r="1032">
          <cell r="A1032" t="str">
            <v>NRO_009</v>
          </cell>
          <cell r="I1032" t="str">
            <v>Grid Gen</v>
          </cell>
        </row>
        <row r="1033">
          <cell r="A1033" t="str">
            <v>OST_252</v>
          </cell>
          <cell r="I1033" t="str">
            <v>Hybrid-Gen</v>
          </cell>
        </row>
        <row r="1034">
          <cell r="A1034" t="str">
            <v>NUR0019</v>
          </cell>
        </row>
        <row r="1035">
          <cell r="A1035" t="str">
            <v>CTR_234</v>
          </cell>
          <cell r="I1035" t="str">
            <v>Bad Grid + Solar + GE</v>
          </cell>
        </row>
        <row r="1036">
          <cell r="A1036" t="str">
            <v>OCM0410</v>
          </cell>
        </row>
        <row r="1037">
          <cell r="A1037" t="str">
            <v>OST_396</v>
          </cell>
        </row>
        <row r="1038">
          <cell r="A1038" t="str">
            <v>CTR_067</v>
          </cell>
          <cell r="I1038" t="str">
            <v>Bad Grid + Solar + GE</v>
          </cell>
        </row>
        <row r="1039">
          <cell r="A1039" t="str">
            <v>OST_025</v>
          </cell>
          <cell r="I1039" t="str">
            <v>Grid-Gen</v>
          </cell>
        </row>
        <row r="1040">
          <cell r="A1040" t="str">
            <v>OST_377</v>
          </cell>
        </row>
        <row r="1041">
          <cell r="A1041" t="str">
            <v>SUO_028</v>
          </cell>
          <cell r="I1041" t="str">
            <v>Grid-Gen</v>
          </cell>
        </row>
        <row r="1042">
          <cell r="A1042" t="str">
            <v>OCM0086</v>
          </cell>
        </row>
        <row r="1043">
          <cell r="A1043" t="str">
            <v>OST_275</v>
          </cell>
          <cell r="I1043" t="str">
            <v>Hybrid Solar - S3</v>
          </cell>
        </row>
        <row r="1044">
          <cell r="A1044" t="str">
            <v>CTR_546</v>
          </cell>
          <cell r="I1044" t="str">
            <v>Grid-Gen</v>
          </cell>
        </row>
        <row r="1045">
          <cell r="A1045" t="str">
            <v>OCM0222</v>
          </cell>
        </row>
        <row r="1046">
          <cell r="A1046" t="str">
            <v>NRO_236</v>
          </cell>
          <cell r="I1046" t="str">
            <v>Grid Gen</v>
          </cell>
        </row>
        <row r="1047">
          <cell r="A1047" t="str">
            <v>OCM0447</v>
          </cell>
        </row>
        <row r="1048">
          <cell r="A1048" t="str">
            <v>CTR_286</v>
          </cell>
          <cell r="I1048" t="str">
            <v>Grid-Gen</v>
          </cell>
        </row>
        <row r="1049">
          <cell r="A1049" t="str">
            <v>SUD_070</v>
          </cell>
          <cell r="I1049" t="str">
            <v>Grid-Gen</v>
          </cell>
        </row>
        <row r="1050">
          <cell r="A1050" t="str">
            <v>CTR_058</v>
          </cell>
          <cell r="I1050" t="str">
            <v>Grid-Gen</v>
          </cell>
        </row>
        <row r="1051">
          <cell r="A1051" t="str">
            <v>NRO_245</v>
          </cell>
          <cell r="I1051" t="str">
            <v>Solar Gen</v>
          </cell>
        </row>
        <row r="1052">
          <cell r="A1052" t="str">
            <v>OST_365</v>
          </cell>
          <cell r="I1052" t="str">
            <v>Bad Grid + Solar + GE</v>
          </cell>
        </row>
        <row r="1053">
          <cell r="A1053" t="str">
            <v>OST_176</v>
          </cell>
          <cell r="I1053" t="str">
            <v>Grid-Gen</v>
          </cell>
        </row>
        <row r="1054">
          <cell r="A1054" t="str">
            <v>CTR_177</v>
          </cell>
        </row>
        <row r="1055">
          <cell r="A1055" t="str">
            <v>LIT_136</v>
          </cell>
          <cell r="I1055" t="str">
            <v>Grid-Gen</v>
          </cell>
        </row>
        <row r="1056">
          <cell r="A1056" t="str">
            <v>OCM0474</v>
          </cell>
        </row>
        <row r="1057">
          <cell r="A1057" t="str">
            <v>OST_233</v>
          </cell>
          <cell r="I1057" t="str">
            <v>Bad Grid + GE</v>
          </cell>
        </row>
        <row r="1058">
          <cell r="A1058" t="str">
            <v>OCM0058</v>
          </cell>
        </row>
        <row r="1059">
          <cell r="A1059" t="str">
            <v>OST_367</v>
          </cell>
          <cell r="I1059" t="str">
            <v>Hybrid Solar - S1</v>
          </cell>
        </row>
        <row r="1060">
          <cell r="A1060" t="str">
            <v>OCM0224</v>
          </cell>
        </row>
        <row r="1061">
          <cell r="A1061" t="str">
            <v>OST_229</v>
          </cell>
          <cell r="I1061" t="str">
            <v>HGB</v>
          </cell>
        </row>
        <row r="1062">
          <cell r="A1062" t="str">
            <v>OST_342</v>
          </cell>
          <cell r="I1062" t="str">
            <v>Medium Grid + Solar + GE</v>
          </cell>
        </row>
        <row r="1063">
          <cell r="A1063" t="str">
            <v>OST_083</v>
          </cell>
          <cell r="I1063" t="str">
            <v>Bad Grid + Solar + GE</v>
          </cell>
        </row>
        <row r="1064">
          <cell r="A1064" t="str">
            <v>OST_101</v>
          </cell>
          <cell r="I1064" t="str">
            <v>Grid-Gen</v>
          </cell>
        </row>
        <row r="1065">
          <cell r="A1065" t="str">
            <v>OST_235</v>
          </cell>
          <cell r="I1065" t="str">
            <v>Bad Grid + Solar + GE</v>
          </cell>
        </row>
        <row r="1066">
          <cell r="A1066" t="str">
            <v>OCM0507</v>
          </cell>
        </row>
        <row r="1067">
          <cell r="A1067" t="str">
            <v>CTR_356</v>
          </cell>
          <cell r="I1067" t="str">
            <v>Grid-Gen</v>
          </cell>
        </row>
        <row r="1068">
          <cell r="A1068" t="str">
            <v>OST_047</v>
          </cell>
          <cell r="I1068" t="str">
            <v>Medium Grid + Solar + GE</v>
          </cell>
        </row>
        <row r="1069">
          <cell r="A1069" t="str">
            <v>CTR_451</v>
          </cell>
          <cell r="I1069" t="str">
            <v>Hybrid Solar - S1</v>
          </cell>
        </row>
        <row r="1070">
          <cell r="A1070" t="str">
            <v>OST_137</v>
          </cell>
          <cell r="I1070" t="str">
            <v>Grid-Gen</v>
          </cell>
        </row>
        <row r="1071">
          <cell r="A1071" t="str">
            <v>OST_177</v>
          </cell>
          <cell r="I1071" t="str">
            <v>Grid-Gen</v>
          </cell>
        </row>
        <row r="1072">
          <cell r="A1072" t="str">
            <v>CTR_297</v>
          </cell>
          <cell r="I1072" t="str">
            <v>Gen Only</v>
          </cell>
        </row>
        <row r="1073">
          <cell r="A1073" t="str">
            <v>OST_042</v>
          </cell>
          <cell r="I1073" t="str">
            <v>Grid-Gen</v>
          </cell>
        </row>
        <row r="1074">
          <cell r="A1074" t="str">
            <v>OCM0056</v>
          </cell>
        </row>
        <row r="1075">
          <cell r="A1075" t="str">
            <v>OST_293</v>
          </cell>
          <cell r="I1075" t="str">
            <v>Hybrid Solar - S3</v>
          </cell>
        </row>
        <row r="1076">
          <cell r="A1076" t="str">
            <v>OCM0223</v>
          </cell>
        </row>
        <row r="1077">
          <cell r="A1077" t="str">
            <v>CTR_189</v>
          </cell>
          <cell r="I1077" t="str">
            <v>Bad Grid + Solar + GE</v>
          </cell>
        </row>
        <row r="1078">
          <cell r="A1078" t="str">
            <v>OST_149</v>
          </cell>
          <cell r="I1078" t="str">
            <v>Grid-Gen</v>
          </cell>
        </row>
        <row r="1079">
          <cell r="A1079" t="str">
            <v>NRO_057</v>
          </cell>
          <cell r="I1079" t="str">
            <v>Gen Only</v>
          </cell>
        </row>
        <row r="1080">
          <cell r="A1080" t="str">
            <v>OST_387</v>
          </cell>
        </row>
        <row r="1081">
          <cell r="A1081" t="str">
            <v>OST_272</v>
          </cell>
          <cell r="I1081" t="str">
            <v>Hybrid Solar - S2</v>
          </cell>
        </row>
        <row r="1082">
          <cell r="A1082" t="str">
            <v>LIT_349</v>
          </cell>
          <cell r="I1082" t="str">
            <v>Hybrid-Gen</v>
          </cell>
        </row>
        <row r="1083">
          <cell r="A1083" t="str">
            <v>CTR_115</v>
          </cell>
          <cell r="I1083" t="str">
            <v>Grid-Gen</v>
          </cell>
        </row>
        <row r="1084">
          <cell r="A1084" t="str">
            <v>SUD_226</v>
          </cell>
          <cell r="I1084" t="str">
            <v>Bad Grid + Solar + GE</v>
          </cell>
        </row>
        <row r="1085">
          <cell r="A1085" t="str">
            <v>OCM0258</v>
          </cell>
        </row>
        <row r="1086">
          <cell r="A1086" t="str">
            <v>CTR_092</v>
          </cell>
          <cell r="I1086" t="str">
            <v>Hybrid Solar - S3</v>
          </cell>
        </row>
        <row r="1087">
          <cell r="A1087" t="str">
            <v>OST_382</v>
          </cell>
        </row>
        <row r="1088">
          <cell r="A1088" t="str">
            <v>OST_057</v>
          </cell>
          <cell r="I1088" t="str">
            <v>Solar-Grid-Gen</v>
          </cell>
        </row>
        <row r="1089">
          <cell r="A1089" t="str">
            <v>CTR_145</v>
          </cell>
          <cell r="I1089" t="str">
            <v>Solar-Gen</v>
          </cell>
        </row>
        <row r="1090">
          <cell r="A1090" t="str">
            <v>OCM0434</v>
          </cell>
        </row>
        <row r="1091">
          <cell r="A1091" t="str">
            <v>NUR0048</v>
          </cell>
        </row>
        <row r="1092">
          <cell r="A1092" t="str">
            <v>NRO_056</v>
          </cell>
          <cell r="I1092" t="str">
            <v>Hybrid-Gen</v>
          </cell>
        </row>
        <row r="1093">
          <cell r="A1093" t="str">
            <v>CTR_144</v>
          </cell>
          <cell r="I1093" t="str">
            <v>Medium Grid + GE</v>
          </cell>
        </row>
        <row r="1094">
          <cell r="A1094" t="str">
            <v>OCM0272</v>
          </cell>
        </row>
        <row r="1095">
          <cell r="A1095" t="str">
            <v>SUD_009</v>
          </cell>
          <cell r="I1095" t="str">
            <v>Medium Grid + GE</v>
          </cell>
        </row>
        <row r="1096">
          <cell r="A1096" t="str">
            <v>NRO_096</v>
          </cell>
          <cell r="I1096" t="str">
            <v>Gen Only</v>
          </cell>
        </row>
        <row r="1097">
          <cell r="A1097" t="str">
            <v>CTR_360</v>
          </cell>
          <cell r="I1097" t="str">
            <v>Hybrid-Gen</v>
          </cell>
        </row>
        <row r="1098">
          <cell r="A1098" t="str">
            <v>OCM0428</v>
          </cell>
        </row>
        <row r="1099">
          <cell r="A1099" t="str">
            <v>OST_385</v>
          </cell>
        </row>
        <row r="1100">
          <cell r="A1100" t="str">
            <v>OCM0212</v>
          </cell>
        </row>
        <row r="1101">
          <cell r="A1101" t="str">
            <v>CTR_005</v>
          </cell>
          <cell r="I1101" t="str">
            <v>Grid-Gen</v>
          </cell>
        </row>
        <row r="1102">
          <cell r="A1102" t="str">
            <v>CTR_858</v>
          </cell>
          <cell r="I1102" t="str">
            <v>Hybrid Solar - S3</v>
          </cell>
        </row>
        <row r="1103">
          <cell r="A1103" t="str">
            <v>OST_116</v>
          </cell>
          <cell r="I1103" t="str">
            <v>Solar-Gen</v>
          </cell>
        </row>
        <row r="1104">
          <cell r="A1104" t="str">
            <v>OCM0436</v>
          </cell>
        </row>
        <row r="1105">
          <cell r="A1105" t="str">
            <v>OST_401</v>
          </cell>
        </row>
        <row r="1106">
          <cell r="A1106" t="str">
            <v>NRO_012</v>
          </cell>
          <cell r="I1106" t="str">
            <v>Solar Gen</v>
          </cell>
        </row>
        <row r="1107">
          <cell r="A1107" t="str">
            <v>SUD_238</v>
          </cell>
          <cell r="I1107" t="str">
            <v>Solar-Grid-Gen</v>
          </cell>
        </row>
        <row r="1108">
          <cell r="A1108" t="str">
            <v>OST_907</v>
          </cell>
        </row>
        <row r="1109">
          <cell r="A1109" t="str">
            <v>OST_908</v>
          </cell>
        </row>
        <row r="1110">
          <cell r="A1110" t="str">
            <v>CTR_860</v>
          </cell>
          <cell r="I1110" t="str">
            <v>Hybrid Solar - S2</v>
          </cell>
        </row>
        <row r="1111">
          <cell r="A1111" t="str">
            <v>OST_372</v>
          </cell>
        </row>
        <row r="1112">
          <cell r="A1112" t="str">
            <v>CTR_091</v>
          </cell>
          <cell r="I1112" t="str">
            <v>Solar-Gen</v>
          </cell>
        </row>
        <row r="1113">
          <cell r="A1113" t="str">
            <v>OST_386</v>
          </cell>
        </row>
        <row r="1114">
          <cell r="A1114" t="str">
            <v>CTR_066</v>
          </cell>
          <cell r="I1114" t="str">
            <v>Solar-Grid-Gen</v>
          </cell>
        </row>
        <row r="1115">
          <cell r="A1115" t="str">
            <v>OCM0426</v>
          </cell>
        </row>
        <row r="1116">
          <cell r="A1116" t="str">
            <v>SUD_038</v>
          </cell>
          <cell r="I1116" t="str">
            <v>Gen Only</v>
          </cell>
        </row>
        <row r="1117">
          <cell r="A1117" t="str">
            <v>OST_245</v>
          </cell>
          <cell r="I1117" t="str">
            <v>Hybrid Solar - S3</v>
          </cell>
        </row>
        <row r="1118">
          <cell r="A1118" t="str">
            <v>CTR_436</v>
          </cell>
          <cell r="I1118" t="str">
            <v>Gen Only</v>
          </cell>
        </row>
        <row r="1119">
          <cell r="A1119" t="str">
            <v>OST_905</v>
          </cell>
        </row>
        <row r="1120">
          <cell r="A1120" t="str">
            <v>LIT_658</v>
          </cell>
          <cell r="I1120" t="str">
            <v>Hybrid Solar - S3</v>
          </cell>
        </row>
        <row r="1121">
          <cell r="A1121" t="str">
            <v>OST_405</v>
          </cell>
        </row>
        <row r="1122">
          <cell r="A1122" t="str">
            <v>CTR_205</v>
          </cell>
          <cell r="I1122" t="str">
            <v>Grid-Gen</v>
          </cell>
        </row>
        <row r="1123">
          <cell r="A1123" t="str">
            <v>SUD_060</v>
          </cell>
          <cell r="I1123" t="str">
            <v>Grid-Gen</v>
          </cell>
        </row>
        <row r="1124">
          <cell r="A1124" t="str">
            <v>SUD_171</v>
          </cell>
          <cell r="I1124" t="str">
            <v>Bad Grid + Solar + GE</v>
          </cell>
        </row>
        <row r="1125">
          <cell r="A1125" t="str">
            <v>OCM0435</v>
          </cell>
        </row>
        <row r="1126">
          <cell r="A1126" t="str">
            <v>OST_390</v>
          </cell>
        </row>
        <row r="1127">
          <cell r="A1127" t="str">
            <v>CTR_364</v>
          </cell>
          <cell r="I1127" t="str">
            <v>Hybrid-Gen</v>
          </cell>
        </row>
        <row r="1128">
          <cell r="A1128" t="str">
            <v>OST_039</v>
          </cell>
          <cell r="I1128" t="str">
            <v>Bad Grid + Solar + GE</v>
          </cell>
        </row>
        <row r="1129">
          <cell r="A1129" t="str">
            <v>OCM0472</v>
          </cell>
        </row>
        <row r="1130">
          <cell r="A1130" t="str">
            <v>CTR_193</v>
          </cell>
          <cell r="I1130" t="str">
            <v>Grid-Gen</v>
          </cell>
        </row>
        <row r="1131">
          <cell r="A1131" t="str">
            <v>OCM0206</v>
          </cell>
        </row>
        <row r="1132">
          <cell r="A1132" t="str">
            <v>CTR_304</v>
          </cell>
          <cell r="I1132" t="str">
            <v>Grid-Gen</v>
          </cell>
        </row>
        <row r="1133">
          <cell r="A1133" t="str">
            <v>CTR_305</v>
          </cell>
          <cell r="I1133" t="str">
            <v>Hybrid-Gen</v>
          </cell>
        </row>
        <row r="1134">
          <cell r="A1134" t="str">
            <v>CTR_186</v>
          </cell>
          <cell r="I1134" t="str">
            <v>Hybrid-Gen</v>
          </cell>
        </row>
        <row r="1135">
          <cell r="A1135" t="str">
            <v>OST_389</v>
          </cell>
        </row>
        <row r="1136">
          <cell r="A1136" t="str">
            <v>SUD_262</v>
          </cell>
          <cell r="I1136" t="str">
            <v>Grid-Gen</v>
          </cell>
        </row>
        <row r="1137">
          <cell r="A1137" t="str">
            <v>SUD_263</v>
          </cell>
          <cell r="I1137" t="str">
            <v>Grid-Gen</v>
          </cell>
        </row>
        <row r="1138">
          <cell r="A1138" t="str">
            <v>SUD_227</v>
          </cell>
          <cell r="I1138" t="str">
            <v>Grid-Gen</v>
          </cell>
        </row>
        <row r="1139">
          <cell r="A1139" t="str">
            <v>OST_200</v>
          </cell>
          <cell r="I1139" t="str">
            <v>Hybrid-Gen</v>
          </cell>
        </row>
        <row r="1140">
          <cell r="A1140" t="str">
            <v>CTR_392</v>
          </cell>
          <cell r="I1140" t="str">
            <v>Grid-Gen</v>
          </cell>
        </row>
        <row r="1141">
          <cell r="A1141" t="str">
            <v>SUD_097</v>
          </cell>
          <cell r="I1141" t="str">
            <v>Medium Grid + GE</v>
          </cell>
        </row>
        <row r="1142">
          <cell r="A1142" t="str">
            <v>SUD_172</v>
          </cell>
          <cell r="I1142" t="str">
            <v>Hybrid Solar - S1</v>
          </cell>
        </row>
        <row r="1143">
          <cell r="A1143" t="str">
            <v>SUD_100</v>
          </cell>
          <cell r="I1143" t="str">
            <v>Good Grid + GE</v>
          </cell>
        </row>
        <row r="1144">
          <cell r="A1144" t="str">
            <v>SUD_264</v>
          </cell>
          <cell r="I1144" t="str">
            <v>Grid-Gen</v>
          </cell>
        </row>
        <row r="1145">
          <cell r="A1145" t="str">
            <v>CTR_733</v>
          </cell>
          <cell r="I1145" t="str">
            <v>Solar-Gen</v>
          </cell>
        </row>
        <row r="1146">
          <cell r="A1146" t="str">
            <v>NRO_230</v>
          </cell>
          <cell r="I1146" t="str">
            <v>Hybrid Gen</v>
          </cell>
        </row>
        <row r="1147">
          <cell r="A1147" t="str">
            <v>SUD_223</v>
          </cell>
          <cell r="I1147" t="str">
            <v>Grid-Gen</v>
          </cell>
        </row>
        <row r="1148">
          <cell r="A1148" t="str">
            <v>SUD_082</v>
          </cell>
          <cell r="I1148" t="str">
            <v>Grid-Gen</v>
          </cell>
        </row>
        <row r="1149">
          <cell r="A1149" t="str">
            <v>SUD_217</v>
          </cell>
          <cell r="I1149" t="str">
            <v>Grid-Gen</v>
          </cell>
        </row>
        <row r="1150">
          <cell r="A1150" t="str">
            <v>OCM0208</v>
          </cell>
        </row>
        <row r="1151">
          <cell r="A1151" t="str">
            <v>CTR_097</v>
          </cell>
          <cell r="I1151" t="str">
            <v>Grid-Gen</v>
          </cell>
        </row>
        <row r="1152">
          <cell r="A1152" t="str">
            <v>CTR_190</v>
          </cell>
          <cell r="I1152" t="str">
            <v>Grid-Gen</v>
          </cell>
        </row>
        <row r="1153">
          <cell r="A1153" t="str">
            <v>OST_201</v>
          </cell>
          <cell r="I1153" t="str">
            <v>Hybrid-Gen</v>
          </cell>
        </row>
        <row r="1154">
          <cell r="A1154" t="str">
            <v>CTR_054</v>
          </cell>
          <cell r="I1154" t="str">
            <v>Gen Only</v>
          </cell>
        </row>
        <row r="1155">
          <cell r="A1155" t="str">
            <v>SUD_115</v>
          </cell>
          <cell r="I1155" t="str">
            <v>Bad Grid + GE</v>
          </cell>
        </row>
        <row r="1156">
          <cell r="A1156" t="str">
            <v>CTR_202</v>
          </cell>
          <cell r="I1156" t="str">
            <v>Grid-Gen</v>
          </cell>
        </row>
        <row r="1157">
          <cell r="A1157" t="str">
            <v>OST_383</v>
          </cell>
        </row>
        <row r="1158">
          <cell r="A1158" t="str">
            <v>CTR_073</v>
          </cell>
          <cell r="I1158" t="str">
            <v>Grid-Gen</v>
          </cell>
        </row>
        <row r="1159">
          <cell r="A1159" t="str">
            <v>CTR_532</v>
          </cell>
          <cell r="I1159" t="str">
            <v>Gen Only</v>
          </cell>
        </row>
        <row r="1160">
          <cell r="A1160" t="str">
            <v>OST_378</v>
          </cell>
        </row>
        <row r="1161">
          <cell r="A1161" t="str">
            <v>CTR_228</v>
          </cell>
          <cell r="I1161" t="str">
            <v>Bad Grid + Solar + GE</v>
          </cell>
        </row>
        <row r="1162">
          <cell r="A1162" t="str">
            <v>OCM0253</v>
          </cell>
        </row>
        <row r="1163">
          <cell r="A1163" t="str">
            <v>OCM0209</v>
          </cell>
        </row>
        <row r="1164">
          <cell r="A1164" t="str">
            <v>CTR_060</v>
          </cell>
          <cell r="I1164" t="str">
            <v>Solar-Grid-Gen</v>
          </cell>
        </row>
        <row r="1165">
          <cell r="A1165" t="str">
            <v>CTR_869</v>
          </cell>
          <cell r="I1165" t="str">
            <v>Grid-Gen</v>
          </cell>
        </row>
        <row r="1166">
          <cell r="A1166" t="str">
            <v>OST_023</v>
          </cell>
          <cell r="I1166" t="str">
            <v>Bad Grid + Solar + GE</v>
          </cell>
        </row>
        <row r="1167">
          <cell r="A1167" t="str">
            <v>CTR_188</v>
          </cell>
          <cell r="I1167" t="str">
            <v>Bad Grid + Solar + GE</v>
          </cell>
        </row>
        <row r="1168">
          <cell r="A1168" t="str">
            <v>OST_373</v>
          </cell>
        </row>
        <row r="1169">
          <cell r="A1169" t="str">
            <v>OCM0034</v>
          </cell>
        </row>
        <row r="1170">
          <cell r="A1170" t="str">
            <v>CTR_101</v>
          </cell>
          <cell r="I1170" t="str">
            <v>Medium Grid + GE</v>
          </cell>
        </row>
        <row r="1171">
          <cell r="A1171" t="str">
            <v>CTR_440</v>
          </cell>
          <cell r="I1171" t="str">
            <v>Grid-Gen</v>
          </cell>
        </row>
        <row r="1172">
          <cell r="A1172" t="str">
            <v>CTR_442</v>
          </cell>
          <cell r="I1172" t="str">
            <v>Grid-Gen</v>
          </cell>
        </row>
        <row r="1173">
          <cell r="A1173" t="str">
            <v>CTR_135</v>
          </cell>
          <cell r="I1173" t="str">
            <v>Grid-Gen</v>
          </cell>
        </row>
        <row r="1174">
          <cell r="A1174" t="str">
            <v>CTR_397</v>
          </cell>
          <cell r="I1174" t="str">
            <v>Grid-Gen</v>
          </cell>
        </row>
        <row r="1175">
          <cell r="A1175" t="str">
            <v>CTR_227</v>
          </cell>
          <cell r="I1175" t="str">
            <v>Bad Grid + Solar + GE</v>
          </cell>
        </row>
        <row r="1176">
          <cell r="A1176" t="str">
            <v>OST_376</v>
          </cell>
        </row>
        <row r="1177">
          <cell r="A1177" t="str">
            <v>CTR_022</v>
          </cell>
          <cell r="I1177" t="str">
            <v>Grid-Gen</v>
          </cell>
        </row>
        <row r="1178">
          <cell r="A1178" t="str">
            <v>CTR_385</v>
          </cell>
          <cell r="I1178" t="str">
            <v>Bad Grid + Solar + GE</v>
          </cell>
        </row>
        <row r="1179">
          <cell r="A1179" t="str">
            <v>CTR_828</v>
          </cell>
          <cell r="I1179" t="str">
            <v>Grid-Hybrid-Gen</v>
          </cell>
        </row>
        <row r="1180">
          <cell r="A1180" t="str">
            <v>CTR_201</v>
          </cell>
          <cell r="I1180" t="str">
            <v>Grid-Gen</v>
          </cell>
        </row>
        <row r="1181">
          <cell r="A1181" t="str">
            <v>OCM0414</v>
          </cell>
        </row>
        <row r="1182">
          <cell r="A1182" t="str">
            <v>OCM0038</v>
          </cell>
        </row>
        <row r="1183">
          <cell r="A1183" t="str">
            <v>CTR_362</v>
          </cell>
          <cell r="I1183" t="str">
            <v>Grid-Gen</v>
          </cell>
        </row>
        <row r="1184">
          <cell r="A1184" t="str">
            <v>CTR_452</v>
          </cell>
          <cell r="I1184" t="str">
            <v>Bad Grid + Solar + GE</v>
          </cell>
        </row>
        <row r="1185">
          <cell r="A1185" t="str">
            <v>CTR_223</v>
          </cell>
          <cell r="I1185" t="str">
            <v>Solar-Gen</v>
          </cell>
        </row>
        <row r="1186">
          <cell r="A1186" t="str">
            <v>OCM0205</v>
          </cell>
        </row>
        <row r="1187">
          <cell r="A1187" t="str">
            <v>CTR_231</v>
          </cell>
          <cell r="I1187" t="str">
            <v>Bad Grid + Solar + GE</v>
          </cell>
        </row>
        <row r="1188">
          <cell r="A1188" t="str">
            <v>CTR_232</v>
          </cell>
          <cell r="I1188" t="str">
            <v>Grid-Gen</v>
          </cell>
        </row>
        <row r="1189">
          <cell r="A1189" t="str">
            <v>CTR_095</v>
          </cell>
          <cell r="I1189" t="str">
            <v>Grid-Gen</v>
          </cell>
        </row>
        <row r="1190">
          <cell r="A1190" t="str">
            <v>CTR_277</v>
          </cell>
        </row>
        <row r="1191">
          <cell r="A1191" t="str">
            <v>SUD_020</v>
          </cell>
          <cell r="I1191" t="str">
            <v>Hybrid Solar - S3</v>
          </cell>
        </row>
        <row r="1192">
          <cell r="A1192" t="str">
            <v>CTR_696</v>
          </cell>
          <cell r="I1192" t="str">
            <v>Hybrid-Gen</v>
          </cell>
        </row>
        <row r="1193">
          <cell r="A1193" t="str">
            <v>CTR_394</v>
          </cell>
          <cell r="I1193" t="str">
            <v>Bad Grid + Solar + GE</v>
          </cell>
        </row>
        <row r="1194">
          <cell r="A1194" t="str">
            <v>CTR_116</v>
          </cell>
          <cell r="I1194" t="str">
            <v>Grid-Hybrid-Gen</v>
          </cell>
        </row>
        <row r="1195">
          <cell r="A1195" t="str">
            <v>SUD_255</v>
          </cell>
          <cell r="I1195" t="str">
            <v>Grid-Gen</v>
          </cell>
        </row>
        <row r="1196">
          <cell r="A1196" t="str">
            <v>CTR_822</v>
          </cell>
          <cell r="I1196" t="str">
            <v>Hybrid Solar - S1</v>
          </cell>
        </row>
        <row r="1197">
          <cell r="A1197" t="str">
            <v>SUD_164</v>
          </cell>
          <cell r="I1197" t="str">
            <v>Hybrid Solar - S3</v>
          </cell>
        </row>
        <row r="1198">
          <cell r="A1198" t="str">
            <v>CTR_441</v>
          </cell>
          <cell r="I1198" t="str">
            <v>Grid-Gen</v>
          </cell>
        </row>
        <row r="1199">
          <cell r="A1199" t="str">
            <v>OCM0204</v>
          </cell>
        </row>
        <row r="1200">
          <cell r="A1200" t="str">
            <v>OCM0515</v>
          </cell>
        </row>
        <row r="1201">
          <cell r="A1201" t="str">
            <v>OST_027</v>
          </cell>
          <cell r="I1201" t="str">
            <v>Grid-Gen</v>
          </cell>
        </row>
        <row r="1202">
          <cell r="A1202" t="str">
            <v>CTR_098</v>
          </cell>
          <cell r="I1202" t="str">
            <v>Medium Grid + Solar + GE</v>
          </cell>
        </row>
        <row r="1203">
          <cell r="A1203" t="str">
            <v>NUR0003</v>
          </cell>
        </row>
        <row r="1204">
          <cell r="A1204" t="str">
            <v>NUR0037</v>
          </cell>
        </row>
        <row r="1205">
          <cell r="A1205" t="str">
            <v>CTR_358</v>
          </cell>
          <cell r="I1205" t="str">
            <v>Grid-Gen</v>
          </cell>
        </row>
        <row r="1206">
          <cell r="A1206" t="str">
            <v>OCM0162</v>
          </cell>
        </row>
        <row r="1207">
          <cell r="A1207" t="str">
            <v>OCM0036</v>
          </cell>
        </row>
        <row r="1208">
          <cell r="A1208" t="str">
            <v>CTR_352</v>
          </cell>
          <cell r="I1208" t="str">
            <v>Bad Grid + Solar + GE</v>
          </cell>
        </row>
        <row r="1209">
          <cell r="A1209" t="str">
            <v>OCM0415</v>
          </cell>
        </row>
        <row r="1210">
          <cell r="A1210" t="str">
            <v>NRO_094</v>
          </cell>
          <cell r="I1210" t="str">
            <v>Gen Only</v>
          </cell>
        </row>
        <row r="1211">
          <cell r="A1211" t="str">
            <v>OCM0457</v>
          </cell>
        </row>
        <row r="1212">
          <cell r="A1212" t="str">
            <v>SUD_016</v>
          </cell>
          <cell r="I1212" t="str">
            <v>Grid-Gen</v>
          </cell>
        </row>
        <row r="1213">
          <cell r="A1213" t="str">
            <v>OCM0174</v>
          </cell>
        </row>
        <row r="1214">
          <cell r="A1214" t="str">
            <v>OCM0037</v>
          </cell>
        </row>
        <row r="1215">
          <cell r="A1215" t="str">
            <v>ADM_239</v>
          </cell>
        </row>
        <row r="1216">
          <cell r="A1216" t="str">
            <v>SUD_015</v>
          </cell>
          <cell r="I1216" t="str">
            <v>Solar-Gen</v>
          </cell>
        </row>
        <row r="1217">
          <cell r="A1217" t="str">
            <v>CTR_906</v>
          </cell>
          <cell r="I1217" t="str">
            <v>Hybrid Solar - S3</v>
          </cell>
        </row>
        <row r="1218">
          <cell r="A1218" t="str">
            <v>SUD_073</v>
          </cell>
          <cell r="I1218" t="str">
            <v>Bad Grid + GE</v>
          </cell>
        </row>
        <row r="1219">
          <cell r="A1219" t="str">
            <v>NUR0005</v>
          </cell>
        </row>
        <row r="1220">
          <cell r="A1220" t="str">
            <v>SUD_026</v>
          </cell>
          <cell r="I1220" t="str">
            <v>Gen Only</v>
          </cell>
        </row>
        <row r="1221">
          <cell r="A1221" t="str">
            <v>OCM0411</v>
          </cell>
        </row>
        <row r="1222">
          <cell r="A1222" t="str">
            <v>SUD_117</v>
          </cell>
          <cell r="I1222" t="str">
            <v>Hybrid Solar - S2</v>
          </cell>
        </row>
        <row r="1223">
          <cell r="A1223" t="str">
            <v>CTR_541</v>
          </cell>
          <cell r="I1223" t="str">
            <v>Grid-Gen</v>
          </cell>
        </row>
        <row r="1224">
          <cell r="A1224" t="str">
            <v>CTR_547</v>
          </cell>
          <cell r="I1224" t="str">
            <v>Grid-Gen</v>
          </cell>
        </row>
        <row r="1225">
          <cell r="A1225" t="str">
            <v>CTR_694</v>
          </cell>
          <cell r="I1225" t="str">
            <v>Hybrid-Gen</v>
          </cell>
        </row>
        <row r="1226">
          <cell r="A1226" t="str">
            <v>CTR_898</v>
          </cell>
          <cell r="I1226" t="str">
            <v>Medium Grid + Solar + GE</v>
          </cell>
        </row>
        <row r="1227">
          <cell r="A1227" t="str">
            <v>OCM0210</v>
          </cell>
        </row>
        <row r="1228">
          <cell r="A1228" t="str">
            <v>CTR_531</v>
          </cell>
          <cell r="I1228" t="str">
            <v>Hybrid-Gen</v>
          </cell>
        </row>
        <row r="1229">
          <cell r="A1229" t="str">
            <v>CTR_230</v>
          </cell>
          <cell r="I1229" t="str">
            <v>Gen Only</v>
          </cell>
        </row>
        <row r="1230">
          <cell r="A1230" t="str">
            <v>CTR_528</v>
          </cell>
          <cell r="I1230" t="str">
            <v>Grid-Gen</v>
          </cell>
        </row>
        <row r="1231">
          <cell r="A1231" t="str">
            <v>OCM0207</v>
          </cell>
        </row>
        <row r="1232">
          <cell r="A1232" t="str">
            <v>CTR_191</v>
          </cell>
          <cell r="I1232" t="str">
            <v>Grid-Gen</v>
          </cell>
        </row>
        <row r="1233">
          <cell r="A1233" t="str">
            <v>CTR_278</v>
          </cell>
          <cell r="I1233" t="str">
            <v>Hybrid-Gen</v>
          </cell>
        </row>
        <row r="1234">
          <cell r="A1234" t="str">
            <v>CTR_226</v>
          </cell>
          <cell r="I1234" t="str">
            <v>Grid-Gen</v>
          </cell>
        </row>
        <row r="1235">
          <cell r="A1235" t="str">
            <v>CTR_222</v>
          </cell>
          <cell r="I1235" t="str">
            <v>Grid-Gen</v>
          </cell>
        </row>
        <row r="1236">
          <cell r="A1236" t="str">
            <v>CTR_354</v>
          </cell>
          <cell r="I1236" t="str">
            <v>Grid-Gen</v>
          </cell>
        </row>
        <row r="1237">
          <cell r="A1237" t="str">
            <v>CTR_710</v>
          </cell>
          <cell r="I1237" t="str">
            <v>Bad Grid + GE</v>
          </cell>
        </row>
        <row r="1238">
          <cell r="A1238" t="str">
            <v>CTR_453</v>
          </cell>
          <cell r="I1238" t="str">
            <v>Good Grid + Solar + GE</v>
          </cell>
        </row>
        <row r="1239">
          <cell r="A1239" t="str">
            <v>NUR0006</v>
          </cell>
        </row>
        <row r="1240">
          <cell r="A1240" t="str">
            <v>SUD_019</v>
          </cell>
          <cell r="I1240" t="str">
            <v>Medium Grid + GE</v>
          </cell>
        </row>
        <row r="1241">
          <cell r="A1241" t="str">
            <v>OCM0039</v>
          </cell>
        </row>
        <row r="1242">
          <cell r="A1242" t="str">
            <v>CTR_355</v>
          </cell>
          <cell r="I1242" t="str">
            <v>Grid-Gen</v>
          </cell>
        </row>
        <row r="1243">
          <cell r="A1243" t="str">
            <v>CTR_743</v>
          </cell>
          <cell r="I1243" t="str">
            <v>Hybrid Solar - S1</v>
          </cell>
        </row>
        <row r="1244">
          <cell r="A1244" t="str">
            <v>SUD_017</v>
          </cell>
          <cell r="I1244" t="str">
            <v>Gen Only</v>
          </cell>
        </row>
        <row r="1245">
          <cell r="A1245" t="str">
            <v>CTR_117</v>
          </cell>
          <cell r="I1245" t="str">
            <v>Bad Grid + Solar + GE</v>
          </cell>
        </row>
        <row r="1246">
          <cell r="A1246" t="str">
            <v>OCM0173</v>
          </cell>
        </row>
        <row r="1247">
          <cell r="A1247" t="str">
            <v>OCM0035</v>
          </cell>
        </row>
        <row r="1248">
          <cell r="A1248" t="str">
            <v>CTR_774</v>
          </cell>
          <cell r="I1248" t="str">
            <v>Hybrid Solar - S1</v>
          </cell>
        </row>
        <row r="1249">
          <cell r="A1249" t="str">
            <v>CTR_527</v>
          </cell>
          <cell r="I1249" t="str">
            <v>Grid-Gen</v>
          </cell>
        </row>
        <row r="1250">
          <cell r="A1250" t="str">
            <v>CTR_083</v>
          </cell>
          <cell r="I1250" t="str">
            <v>Bad Grid + Solar + GE</v>
          </cell>
        </row>
        <row r="1251">
          <cell r="A1251" t="str">
            <v>SUD_044</v>
          </cell>
          <cell r="I1251" t="str">
            <v>Solar-Gen</v>
          </cell>
        </row>
        <row r="1252">
          <cell r="A1252" t="str">
            <v>CTR_950</v>
          </cell>
          <cell r="I1252" t="str">
            <v>Bad Grid + Solar + GE</v>
          </cell>
        </row>
        <row r="1253">
          <cell r="A1253" t="str">
            <v>CTR_577</v>
          </cell>
          <cell r="I1253" t="str">
            <v>Bad Grid + GE</v>
          </cell>
        </row>
        <row r="1254">
          <cell r="A1254" t="str">
            <v>CTR_657</v>
          </cell>
          <cell r="I1254" t="str">
            <v>Bad Grid + GE</v>
          </cell>
        </row>
        <row r="1255">
          <cell r="A1255" t="str">
            <v>CTR_630</v>
          </cell>
          <cell r="I1255" t="str">
            <v>Good Grid + GE</v>
          </cell>
        </row>
        <row r="1256">
          <cell r="A1256" t="str">
            <v>CTR_738</v>
          </cell>
          <cell r="I1256" t="str">
            <v>Bad Grid + GE</v>
          </cell>
        </row>
        <row r="1257">
          <cell r="A1257" t="str">
            <v>OCM0215</v>
          </cell>
        </row>
        <row r="1258">
          <cell r="A1258" t="str">
            <v>CTR_934</v>
          </cell>
          <cell r="I1258" t="str">
            <v>Hybrid Solar - S1</v>
          </cell>
        </row>
        <row r="1259">
          <cell r="A1259" t="str">
            <v>CTR_922</v>
          </cell>
          <cell r="I1259" t="str">
            <v>Good Grid + Solar + GE</v>
          </cell>
        </row>
        <row r="1260">
          <cell r="A1260" t="str">
            <v>CTR_192</v>
          </cell>
          <cell r="I1260" t="str">
            <v>Grid-Gen</v>
          </cell>
        </row>
        <row r="1261">
          <cell r="A1261" t="str">
            <v>CTR_829</v>
          </cell>
          <cell r="I1261" t="str">
            <v>Grid-Gen</v>
          </cell>
        </row>
        <row r="1262">
          <cell r="A1262" t="str">
            <v>CTR_100</v>
          </cell>
          <cell r="I1262" t="str">
            <v>Good Grid no GE - 8h</v>
          </cell>
        </row>
        <row r="1263">
          <cell r="A1263" t="str">
            <v>CTR_717</v>
          </cell>
          <cell r="I1263" t="str">
            <v>Medium Grid + GE</v>
          </cell>
        </row>
        <row r="1264">
          <cell r="A1264" t="str">
            <v>CTR_713</v>
          </cell>
          <cell r="I1264" t="str">
            <v>Good Grid + GE</v>
          </cell>
        </row>
        <row r="1265">
          <cell r="A1265" t="str">
            <v>CTR_921</v>
          </cell>
          <cell r="I1265" t="str">
            <v>Grid-Gen-Lithium</v>
          </cell>
        </row>
        <row r="1266">
          <cell r="A1266" t="str">
            <v>CTR_260</v>
          </cell>
          <cell r="I1266" t="str">
            <v>Bad Grid + Solar + GE</v>
          </cell>
        </row>
        <row r="1267">
          <cell r="A1267" t="str">
            <v>CTR_062</v>
          </cell>
          <cell r="I1267" t="str">
            <v>Grid-Gen</v>
          </cell>
        </row>
        <row r="1268">
          <cell r="A1268" t="str">
            <v>OCM0503</v>
          </cell>
        </row>
        <row r="1269">
          <cell r="A1269" t="str">
            <v>CTR_716</v>
          </cell>
          <cell r="I1269" t="str">
            <v>Good Grid + GE</v>
          </cell>
        </row>
        <row r="1270">
          <cell r="A1270" t="str">
            <v>CTR_466</v>
          </cell>
          <cell r="I1270" t="str">
            <v>Grid-Gen</v>
          </cell>
        </row>
        <row r="1271">
          <cell r="A1271" t="str">
            <v>CTR_593</v>
          </cell>
          <cell r="I1271" t="str">
            <v>Grid-Gen</v>
          </cell>
        </row>
        <row r="1272">
          <cell r="A1272" t="str">
            <v>CTR_255</v>
          </cell>
          <cell r="I1272" t="str">
            <v>Grid-Gen</v>
          </cell>
        </row>
        <row r="1273">
          <cell r="A1273" t="str">
            <v>CTR_597</v>
          </cell>
          <cell r="I1273" t="str">
            <v>Medium Grid + GE</v>
          </cell>
        </row>
        <row r="1274">
          <cell r="A1274" t="str">
            <v>CTR_920</v>
          </cell>
          <cell r="I1274" t="str">
            <v>Good Grid + Solar + GE</v>
          </cell>
        </row>
        <row r="1275">
          <cell r="A1275" t="str">
            <v>CTR_761</v>
          </cell>
          <cell r="I1275" t="str">
            <v>Bad Grid + GE</v>
          </cell>
        </row>
        <row r="1276">
          <cell r="A1276" t="str">
            <v>CTR_256</v>
          </cell>
          <cell r="I1276" t="str">
            <v>Grid-Gen</v>
          </cell>
        </row>
        <row r="1277">
          <cell r="A1277" t="str">
            <v>CTR_560</v>
          </cell>
          <cell r="I1277" t="str">
            <v>Good Grid + GE</v>
          </cell>
        </row>
        <row r="1278">
          <cell r="A1278" t="str">
            <v>CTR_1093</v>
          </cell>
          <cell r="I1278" t="str">
            <v>Hybrid Solar - S1</v>
          </cell>
        </row>
        <row r="1279">
          <cell r="A1279" t="str">
            <v>CTR_069</v>
          </cell>
          <cell r="I1279" t="str">
            <v>Grid-Gen</v>
          </cell>
        </row>
        <row r="1280">
          <cell r="A1280" t="str">
            <v>CTR_486</v>
          </cell>
          <cell r="I1280" t="str">
            <v>Grid-Gen</v>
          </cell>
        </row>
        <row r="1281">
          <cell r="A1281" t="str">
            <v>CTR_831</v>
          </cell>
          <cell r="I1281" t="str">
            <v>Good Grid no GE - 8h</v>
          </cell>
        </row>
        <row r="1282">
          <cell r="A1282" t="str">
            <v>CTR_981</v>
          </cell>
          <cell r="I1282" t="str">
            <v>HGB</v>
          </cell>
        </row>
        <row r="1283">
          <cell r="A1283" t="str">
            <v>CTR_521</v>
          </cell>
          <cell r="I1283" t="str">
            <v>Grid-Gen</v>
          </cell>
        </row>
        <row r="1284">
          <cell r="A1284" t="str">
            <v>CTR_740</v>
          </cell>
          <cell r="I1284" t="str">
            <v>Bad Grid + GE</v>
          </cell>
        </row>
        <row r="1285">
          <cell r="A1285" t="str">
            <v>CTR_940</v>
          </cell>
          <cell r="I1285" t="str">
            <v>Medium Grid + Solar + GE</v>
          </cell>
        </row>
        <row r="1286">
          <cell r="A1286" t="str">
            <v>CTR_865</v>
          </cell>
          <cell r="I1286" t="str">
            <v>Good Grid + GE</v>
          </cell>
        </row>
        <row r="1287">
          <cell r="A1287" t="str">
            <v>CTR_838</v>
          </cell>
          <cell r="I1287" t="str">
            <v>Bad Grid + GE</v>
          </cell>
        </row>
        <row r="1288">
          <cell r="A1288" t="str">
            <v>CTR_591</v>
          </cell>
          <cell r="I1288" t="str">
            <v>Grid-Gen</v>
          </cell>
        </row>
        <row r="1289">
          <cell r="A1289" t="str">
            <v>CTR_767</v>
          </cell>
          <cell r="I1289" t="str">
            <v>Good Grid no GE - 8h</v>
          </cell>
        </row>
        <row r="1290">
          <cell r="A1290" t="str">
            <v>CTR_340</v>
          </cell>
          <cell r="I1290" t="str">
            <v>Grid-Gen</v>
          </cell>
        </row>
        <row r="1291">
          <cell r="A1291" t="str">
            <v>CTR_471</v>
          </cell>
          <cell r="I1291" t="str">
            <v>Grid-Gen</v>
          </cell>
        </row>
        <row r="1292">
          <cell r="A1292" t="str">
            <v>OCM0234</v>
          </cell>
        </row>
        <row r="1293">
          <cell r="A1293" t="str">
            <v>CTR_463</v>
          </cell>
          <cell r="I1293" t="str">
            <v>Grid-Gen</v>
          </cell>
        </row>
        <row r="1294">
          <cell r="A1294" t="str">
            <v>CTR_623</v>
          </cell>
          <cell r="I1294" t="str">
            <v>Grid-Gen</v>
          </cell>
        </row>
        <row r="1295">
          <cell r="A1295" t="str">
            <v>NUR0004</v>
          </cell>
        </row>
        <row r="1296">
          <cell r="A1296" t="str">
            <v>CTR_025</v>
          </cell>
          <cell r="I1296" t="str">
            <v>Grid-Gen</v>
          </cell>
        </row>
        <row r="1297">
          <cell r="A1297" t="str">
            <v>CTR_1100</v>
          </cell>
          <cell r="I1297" t="str">
            <v>Good Grid + GE</v>
          </cell>
        </row>
        <row r="1298">
          <cell r="A1298" t="str">
            <v>CTR_672</v>
          </cell>
          <cell r="I1298" t="str">
            <v>Good Grid + GE</v>
          </cell>
        </row>
        <row r="1299">
          <cell r="A1299" t="str">
            <v>ADM_012</v>
          </cell>
          <cell r="I1299" t="str">
            <v>Grid-Gen</v>
          </cell>
        </row>
        <row r="1300">
          <cell r="A1300" t="str">
            <v>CTR_221</v>
          </cell>
          <cell r="I1300" t="str">
            <v>Grid-Gen</v>
          </cell>
        </row>
        <row r="1301">
          <cell r="A1301" t="str">
            <v>CTR_718</v>
          </cell>
          <cell r="I1301" t="str">
            <v>Good Grid no GE - 8h</v>
          </cell>
        </row>
        <row r="1302">
          <cell r="A1302" t="str">
            <v>CTR_526</v>
          </cell>
          <cell r="I1302" t="str">
            <v>Grid-Gen</v>
          </cell>
        </row>
        <row r="1303">
          <cell r="A1303" t="str">
            <v>CTR_553</v>
          </cell>
          <cell r="I1303" t="str">
            <v>Grid-Gen</v>
          </cell>
        </row>
        <row r="1304">
          <cell r="A1304" t="str">
            <v>CTR_476</v>
          </cell>
          <cell r="I1304" t="str">
            <v>Grid-Gen</v>
          </cell>
        </row>
        <row r="1305">
          <cell r="A1305" t="str">
            <v>CTR_253</v>
          </cell>
          <cell r="I1305" t="str">
            <v>Grid-Gen</v>
          </cell>
        </row>
        <row r="1306">
          <cell r="A1306" t="str">
            <v>CTR_443</v>
          </cell>
          <cell r="I1306" t="str">
            <v>Solar-Grid-Gen</v>
          </cell>
        </row>
        <row r="1307">
          <cell r="A1307" t="str">
            <v>CTR_692</v>
          </cell>
          <cell r="I1307" t="str">
            <v>Grid-Gen</v>
          </cell>
        </row>
        <row r="1308">
          <cell r="A1308" t="str">
            <v>CTR_206</v>
          </cell>
          <cell r="I1308" t="str">
            <v>Grid-Gen</v>
          </cell>
        </row>
        <row r="1309">
          <cell r="A1309" t="str">
            <v>CTR_265</v>
          </cell>
          <cell r="I1309" t="str">
            <v>Grid-Gen</v>
          </cell>
        </row>
        <row r="1310">
          <cell r="A1310" t="str">
            <v>CTR_1108</v>
          </cell>
          <cell r="I1310" t="str">
            <v>Good Grid + GE</v>
          </cell>
        </row>
        <row r="1311">
          <cell r="A1311" t="str">
            <v>CTR_149</v>
          </cell>
          <cell r="I1311" t="str">
            <v>Grid-Gen</v>
          </cell>
        </row>
        <row r="1312">
          <cell r="A1312" t="str">
            <v>CTR_770</v>
          </cell>
          <cell r="I1312" t="str">
            <v>Hybrid Solar - S1</v>
          </cell>
        </row>
        <row r="1313">
          <cell r="A1313" t="str">
            <v>CTR_122</v>
          </cell>
          <cell r="I1313" t="str">
            <v>Grid-Gen</v>
          </cell>
        </row>
        <row r="1314">
          <cell r="A1314" t="str">
            <v>CTR_419</v>
          </cell>
          <cell r="I1314" t="str">
            <v>Grid-Gen</v>
          </cell>
        </row>
        <row r="1315">
          <cell r="A1315" t="str">
            <v>CTR_123</v>
          </cell>
          <cell r="I1315" t="str">
            <v>Grid Only</v>
          </cell>
        </row>
        <row r="1316">
          <cell r="A1316" t="str">
            <v>CTR_326</v>
          </cell>
          <cell r="I1316" t="str">
            <v>Grid-Gen</v>
          </cell>
        </row>
        <row r="1317">
          <cell r="A1317" t="str">
            <v>CTR_557</v>
          </cell>
          <cell r="I1317" t="str">
            <v>Good Grid + GE</v>
          </cell>
        </row>
        <row r="1318">
          <cell r="A1318" t="str">
            <v>CTR_596</v>
          </cell>
          <cell r="I1318" t="str">
            <v>Good Grid no GE - 8h</v>
          </cell>
        </row>
        <row r="1319">
          <cell r="A1319" t="str">
            <v>CTR_942</v>
          </cell>
          <cell r="I1319" t="str">
            <v>Medium Grid + GE</v>
          </cell>
        </row>
        <row r="1320">
          <cell r="A1320" t="str">
            <v>CTR_016</v>
          </cell>
          <cell r="I1320" t="str">
            <v>Grid-Gen</v>
          </cell>
        </row>
        <row r="1321">
          <cell r="A1321" t="str">
            <v>CTR_249</v>
          </cell>
          <cell r="I1321" t="str">
            <v>Grid-Gen</v>
          </cell>
        </row>
        <row r="1322">
          <cell r="A1322" t="str">
            <v>CTR_715</v>
          </cell>
          <cell r="I1322" t="str">
            <v>Good Grid + GE</v>
          </cell>
        </row>
        <row r="1323">
          <cell r="A1323" t="str">
            <v>CTR_561</v>
          </cell>
          <cell r="I1323" t="str">
            <v>Good Grid no GE - 12h</v>
          </cell>
        </row>
        <row r="1324">
          <cell r="A1324" t="str">
            <v>CTR_941</v>
          </cell>
          <cell r="I1324" t="str">
            <v>Good Grid + Solar + GE</v>
          </cell>
        </row>
        <row r="1325">
          <cell r="A1325" t="str">
            <v>CTR_154</v>
          </cell>
          <cell r="I1325" t="str">
            <v>Grid-Gen</v>
          </cell>
        </row>
        <row r="1326">
          <cell r="A1326" t="str">
            <v>CTR_012</v>
          </cell>
          <cell r="I1326" t="str">
            <v>Grid Only</v>
          </cell>
        </row>
        <row r="1327">
          <cell r="A1327" t="str">
            <v>OCM0004</v>
          </cell>
        </row>
        <row r="1328">
          <cell r="A1328" t="str">
            <v>CTR_382</v>
          </cell>
          <cell r="I1328" t="str">
            <v>Grid Only</v>
          </cell>
        </row>
        <row r="1329">
          <cell r="A1329" t="str">
            <v>CTR_533</v>
          </cell>
          <cell r="I1329" t="str">
            <v>Grid-Gen</v>
          </cell>
        </row>
        <row r="1330">
          <cell r="A1330" t="str">
            <v>CTR_538</v>
          </cell>
          <cell r="I1330" t="str">
            <v>Grid-Gen</v>
          </cell>
        </row>
        <row r="1331">
          <cell r="A1331" t="str">
            <v>CTR_680</v>
          </cell>
          <cell r="I1331" t="str">
            <v>Good Grid + GE</v>
          </cell>
        </row>
        <row r="1332">
          <cell r="A1332" t="str">
            <v>CTR_748</v>
          </cell>
          <cell r="I1332" t="str">
            <v>Medium Grid + GE</v>
          </cell>
        </row>
        <row r="1333">
          <cell r="A1333" t="str">
            <v>CTR_157</v>
          </cell>
          <cell r="I1333" t="str">
            <v>Grid-Gen</v>
          </cell>
        </row>
        <row r="1334">
          <cell r="A1334" t="str">
            <v>CTR_660</v>
          </cell>
          <cell r="I1334" t="str">
            <v>Good Grid no GE - 12h</v>
          </cell>
        </row>
        <row r="1335">
          <cell r="A1335" t="str">
            <v>CTR_720</v>
          </cell>
          <cell r="I1335" t="str">
            <v>Good Grid no GE - 8h</v>
          </cell>
        </row>
        <row r="1336">
          <cell r="A1336" t="str">
            <v>CTR_121</v>
          </cell>
          <cell r="I1336" t="str">
            <v>Grid-Gen</v>
          </cell>
        </row>
        <row r="1337">
          <cell r="A1337" t="str">
            <v>CTR_425</v>
          </cell>
          <cell r="I1337" t="str">
            <v>Grid-Gen</v>
          </cell>
        </row>
        <row r="1338">
          <cell r="A1338" t="str">
            <v>CTR_414</v>
          </cell>
          <cell r="I1338" t="str">
            <v>Grid Only</v>
          </cell>
        </row>
        <row r="1339">
          <cell r="A1339" t="str">
            <v>CTR_482</v>
          </cell>
          <cell r="I1339" t="str">
            <v>Grid Only</v>
          </cell>
        </row>
        <row r="1340">
          <cell r="A1340" t="str">
            <v>OST_031</v>
          </cell>
          <cell r="I1340" t="str">
            <v>Hybrid-Gen</v>
          </cell>
        </row>
        <row r="1341">
          <cell r="A1341" t="str">
            <v>CTR_664</v>
          </cell>
          <cell r="I1341" t="str">
            <v>Good Grid no GE - 12h</v>
          </cell>
        </row>
        <row r="1342">
          <cell r="A1342" t="str">
            <v>CTR_472</v>
          </cell>
          <cell r="I1342" t="str">
            <v>Grid-Gen</v>
          </cell>
        </row>
        <row r="1343">
          <cell r="A1343" t="str">
            <v>CTR_320</v>
          </cell>
          <cell r="I1343" t="str">
            <v>Grid-Gen</v>
          </cell>
        </row>
        <row r="1344">
          <cell r="A1344" t="str">
            <v>CTR_540</v>
          </cell>
          <cell r="I1344" t="str">
            <v>Grid-Gen</v>
          </cell>
        </row>
        <row r="1345">
          <cell r="A1345" t="str">
            <v>CTR_248</v>
          </cell>
          <cell r="I1345" t="str">
            <v>Grid-Gen</v>
          </cell>
        </row>
        <row r="1346">
          <cell r="A1346" t="str">
            <v>CTR_489</v>
          </cell>
          <cell r="I1346" t="str">
            <v>Grid Only</v>
          </cell>
        </row>
        <row r="1347">
          <cell r="A1347" t="str">
            <v>CTR_088</v>
          </cell>
          <cell r="I1347" t="str">
            <v>Grid-Gen</v>
          </cell>
        </row>
        <row r="1348">
          <cell r="A1348" t="str">
            <v>CTR_519</v>
          </cell>
          <cell r="I1348" t="str">
            <v>Grid-Gen</v>
          </cell>
        </row>
        <row r="1349">
          <cell r="A1349" t="str">
            <v>CTR_238</v>
          </cell>
          <cell r="I1349" t="str">
            <v>Grid-Gen</v>
          </cell>
        </row>
        <row r="1350">
          <cell r="A1350" t="str">
            <v>CTR_1042</v>
          </cell>
        </row>
        <row r="1351">
          <cell r="A1351" t="str">
            <v>CTR_339</v>
          </cell>
          <cell r="I1351" t="str">
            <v>Grid-Gen</v>
          </cell>
        </row>
        <row r="1352">
          <cell r="A1352" t="str">
            <v>CTR_372</v>
          </cell>
          <cell r="I1352" t="str">
            <v>Grid Only</v>
          </cell>
        </row>
        <row r="1353">
          <cell r="A1353" t="str">
            <v>CTR_729</v>
          </cell>
          <cell r="I1353" t="str">
            <v>Good Grid no GE - 8h</v>
          </cell>
        </row>
        <row r="1354">
          <cell r="A1354" t="str">
            <v>CTR_844</v>
          </cell>
          <cell r="I1354" t="str">
            <v>Good Grid no GE - 8h</v>
          </cell>
        </row>
        <row r="1355">
          <cell r="A1355" t="str">
            <v>CTR_524</v>
          </cell>
          <cell r="I1355" t="str">
            <v>Grid-Gen</v>
          </cell>
        </row>
        <row r="1356">
          <cell r="A1356" t="str">
            <v>CTR_050</v>
          </cell>
          <cell r="I1356" t="str">
            <v>Grid Only</v>
          </cell>
        </row>
        <row r="1357">
          <cell r="A1357" t="str">
            <v>CTR_841</v>
          </cell>
          <cell r="I1357" t="str">
            <v>Good Grid no GE - 8h</v>
          </cell>
        </row>
        <row r="1358">
          <cell r="A1358" t="str">
            <v>CTR_155</v>
          </cell>
          <cell r="I1358" t="str">
            <v>Grid Only</v>
          </cell>
        </row>
        <row r="1359">
          <cell r="A1359" t="str">
            <v>CTR_164</v>
          </cell>
          <cell r="I1359" t="str">
            <v>Grid-Gen</v>
          </cell>
        </row>
        <row r="1360">
          <cell r="A1360" t="str">
            <v>CTR_409</v>
          </cell>
          <cell r="I1360" t="str">
            <v>Grid Only</v>
          </cell>
        </row>
        <row r="1361">
          <cell r="A1361" t="str">
            <v>CTR_056</v>
          </cell>
          <cell r="I1361" t="str">
            <v>Grid-Gen</v>
          </cell>
        </row>
        <row r="1362">
          <cell r="A1362" t="str">
            <v>CTR_448</v>
          </cell>
          <cell r="I1362" t="str">
            <v>Grid-Gen</v>
          </cell>
        </row>
        <row r="1363">
          <cell r="A1363" t="str">
            <v>OCM0458</v>
          </cell>
        </row>
        <row r="1364">
          <cell r="A1364" t="str">
            <v>CTR_563</v>
          </cell>
          <cell r="I1364" t="str">
            <v>Good Grid + GE</v>
          </cell>
        </row>
        <row r="1365">
          <cell r="A1365" t="str">
            <v>CTR_850</v>
          </cell>
          <cell r="I1365" t="str">
            <v>Good Grid + GE</v>
          </cell>
        </row>
        <row r="1366">
          <cell r="A1366" t="str">
            <v>CTR_447</v>
          </cell>
          <cell r="I1366" t="str">
            <v>Grid-Gen</v>
          </cell>
        </row>
        <row r="1367">
          <cell r="A1367" t="str">
            <v>CTR_598</v>
          </cell>
          <cell r="I1367" t="str">
            <v>Medium Grid + GE</v>
          </cell>
        </row>
        <row r="1368">
          <cell r="A1368" t="str">
            <v>CTR_773</v>
          </cell>
          <cell r="I1368" t="str">
            <v>Good Grid + GE</v>
          </cell>
        </row>
        <row r="1369">
          <cell r="A1369" t="str">
            <v>CTR_1125</v>
          </cell>
          <cell r="I1369" t="str">
            <v>Good Grid + GE</v>
          </cell>
        </row>
        <row r="1370">
          <cell r="A1370" t="str">
            <v>CTR_210</v>
          </cell>
          <cell r="I1370" t="str">
            <v>Grid-Gen</v>
          </cell>
        </row>
        <row r="1371">
          <cell r="A1371" t="str">
            <v>CTR_242</v>
          </cell>
          <cell r="I1371" t="str">
            <v>Grid-Gen</v>
          </cell>
        </row>
        <row r="1372">
          <cell r="A1372" t="str">
            <v>CTR_470</v>
          </cell>
          <cell r="I1372" t="str">
            <v>Grid-Gen</v>
          </cell>
        </row>
        <row r="1373">
          <cell r="A1373" t="str">
            <v>CTR_017</v>
          </cell>
          <cell r="I1373" t="str">
            <v>Grid Only</v>
          </cell>
        </row>
        <row r="1374">
          <cell r="A1374" t="str">
            <v>NUR0007</v>
          </cell>
        </row>
        <row r="1375">
          <cell r="A1375" t="str">
            <v>CTR_011</v>
          </cell>
          <cell r="I1375" t="str">
            <v>Grid-Gen</v>
          </cell>
        </row>
        <row r="1376">
          <cell r="A1376" t="str">
            <v>CTR_579</v>
          </cell>
          <cell r="I1376" t="str">
            <v>Good Grid + GE</v>
          </cell>
        </row>
        <row r="1377">
          <cell r="A1377" t="str">
            <v>CTR_370</v>
          </cell>
          <cell r="I1377" t="str">
            <v>Grid-Gen</v>
          </cell>
        </row>
        <row r="1378">
          <cell r="A1378" t="str">
            <v>CTR_769</v>
          </cell>
          <cell r="I1378" t="str">
            <v>Good Grid + GE</v>
          </cell>
        </row>
        <row r="1379">
          <cell r="A1379" t="str">
            <v>CTR_475</v>
          </cell>
          <cell r="I1379" t="str">
            <v>Grid-Gen</v>
          </cell>
        </row>
        <row r="1380">
          <cell r="A1380" t="str">
            <v>CTR_381</v>
          </cell>
          <cell r="I1380" t="str">
            <v>Grid-Gen</v>
          </cell>
        </row>
        <row r="1381">
          <cell r="A1381" t="str">
            <v>CTR_737</v>
          </cell>
          <cell r="I1381" t="str">
            <v>Good Grid no GE - 8h</v>
          </cell>
        </row>
        <row r="1382">
          <cell r="A1382" t="str">
            <v>CTR_136</v>
          </cell>
          <cell r="I1382" t="str">
            <v>Grid-Gen</v>
          </cell>
        </row>
        <row r="1383">
          <cell r="A1383" t="str">
            <v>CTR_735</v>
          </cell>
          <cell r="I1383" t="str">
            <v>Good Grid no GE - 12h</v>
          </cell>
        </row>
        <row r="1384">
          <cell r="A1384" t="str">
            <v>CTR_543</v>
          </cell>
          <cell r="I1384" t="str">
            <v>Grid-Gen</v>
          </cell>
        </row>
        <row r="1385">
          <cell r="A1385" t="str">
            <v>CTR_493</v>
          </cell>
          <cell r="I1385" t="str">
            <v>Grid-Gen</v>
          </cell>
        </row>
        <row r="1386">
          <cell r="A1386" t="str">
            <v>CTR_323</v>
          </cell>
          <cell r="I1386" t="str">
            <v>Grid Only</v>
          </cell>
        </row>
        <row r="1387">
          <cell r="A1387" t="str">
            <v>CTR_548</v>
          </cell>
          <cell r="I1387" t="str">
            <v>Grid-Gen</v>
          </cell>
        </row>
        <row r="1388">
          <cell r="A1388" t="str">
            <v>CTR_321</v>
          </cell>
          <cell r="I1388" t="str">
            <v>Grid Only</v>
          </cell>
        </row>
        <row r="1389">
          <cell r="A1389" t="str">
            <v>CTR_209</v>
          </cell>
          <cell r="I1389" t="str">
            <v>Grid-Gen</v>
          </cell>
        </row>
        <row r="1390">
          <cell r="A1390" t="str">
            <v>CTR_322</v>
          </cell>
          <cell r="I1390" t="str">
            <v>Grid-Gen</v>
          </cell>
        </row>
        <row r="1391">
          <cell r="A1391" t="str">
            <v>CTR_375</v>
          </cell>
          <cell r="I1391" t="str">
            <v>Grid Only</v>
          </cell>
        </row>
        <row r="1392">
          <cell r="A1392" t="str">
            <v>CTR_539</v>
          </cell>
          <cell r="I1392" t="str">
            <v>Grid-Gen</v>
          </cell>
        </row>
        <row r="1393">
          <cell r="A1393" t="str">
            <v>CTR_198</v>
          </cell>
          <cell r="I1393" t="str">
            <v>Grid-Gen</v>
          </cell>
        </row>
        <row r="1394">
          <cell r="A1394" t="str">
            <v>CTR_401</v>
          </cell>
          <cell r="I1394" t="str">
            <v>Grid-Gen</v>
          </cell>
        </row>
        <row r="1395">
          <cell r="A1395" t="str">
            <v>SUD_236</v>
          </cell>
          <cell r="I1395" t="str">
            <v>Grid-Gen</v>
          </cell>
        </row>
        <row r="1396">
          <cell r="A1396" t="str">
            <v>CTR_474</v>
          </cell>
          <cell r="I1396" t="str">
            <v>Grid-Gen</v>
          </cell>
        </row>
        <row r="1397">
          <cell r="A1397" t="str">
            <v>CTR_874</v>
          </cell>
          <cell r="I1397" t="str">
            <v>Grid Only</v>
          </cell>
        </row>
        <row r="1398">
          <cell r="A1398" t="str">
            <v>LIT_742</v>
          </cell>
          <cell r="I1398" t="str">
            <v>Good Grid no GE - 8h</v>
          </cell>
        </row>
        <row r="1399">
          <cell r="A1399" t="str">
            <v>CTR_261</v>
          </cell>
          <cell r="I1399" t="str">
            <v>Grid-Gen</v>
          </cell>
        </row>
        <row r="1400">
          <cell r="A1400" t="str">
            <v>CTR_310</v>
          </cell>
          <cell r="I1400" t="str">
            <v>Grid Only</v>
          </cell>
        </row>
        <row r="1401">
          <cell r="A1401" t="str">
            <v>CTR_110</v>
          </cell>
          <cell r="I1401" t="str">
            <v>Grid-Gen</v>
          </cell>
        </row>
        <row r="1402">
          <cell r="A1402" t="str">
            <v>CTR_523</v>
          </cell>
          <cell r="I1402" t="str">
            <v>Grid-Gen</v>
          </cell>
        </row>
        <row r="1403">
          <cell r="A1403" t="str">
            <v>CTR_690</v>
          </cell>
          <cell r="I1403" t="str">
            <v>Good Grid no GE - 8h</v>
          </cell>
        </row>
        <row r="1404">
          <cell r="A1404" t="str">
            <v>CTR_159</v>
          </cell>
          <cell r="I1404" t="str">
            <v>Grid-Gen</v>
          </cell>
        </row>
        <row r="1405">
          <cell r="A1405" t="str">
            <v>CTR_160</v>
          </cell>
          <cell r="I1405" t="str">
            <v>Grid-Gen</v>
          </cell>
        </row>
        <row r="1406">
          <cell r="A1406" t="str">
            <v>CTR_127</v>
          </cell>
          <cell r="I1406" t="str">
            <v>Grid Only</v>
          </cell>
        </row>
        <row r="1407">
          <cell r="A1407" t="str">
            <v>CTR_393</v>
          </cell>
          <cell r="I1407" t="str">
            <v>Grid-Gen</v>
          </cell>
        </row>
        <row r="1408">
          <cell r="A1408" t="str">
            <v>CTR_549</v>
          </cell>
          <cell r="I1408" t="str">
            <v>Grid-Gen</v>
          </cell>
        </row>
        <row r="1409">
          <cell r="A1409" t="str">
            <v>CTR_936</v>
          </cell>
          <cell r="I1409" t="str">
            <v>Good Grid + GE</v>
          </cell>
        </row>
        <row r="1410">
          <cell r="A1410" t="str">
            <v>CTR_200</v>
          </cell>
          <cell r="I1410" t="str">
            <v>Grid-Gen</v>
          </cell>
        </row>
        <row r="1411">
          <cell r="A1411" t="str">
            <v>CTR_551</v>
          </cell>
          <cell r="I1411" t="str">
            <v>Bad Grid + GE</v>
          </cell>
        </row>
        <row r="1412">
          <cell r="A1412" t="str">
            <v>CTR_076</v>
          </cell>
          <cell r="I1412" t="str">
            <v>Grid Only</v>
          </cell>
        </row>
        <row r="1413">
          <cell r="A1413" t="str">
            <v>CTR_124</v>
          </cell>
          <cell r="I1413" t="str">
            <v>Grid Only</v>
          </cell>
        </row>
        <row r="1414">
          <cell r="A1414" t="str">
            <v>CTR_518</v>
          </cell>
          <cell r="I1414" t="str">
            <v>Grid-Gen</v>
          </cell>
        </row>
        <row r="1415">
          <cell r="A1415" t="str">
            <v>CTR_174</v>
          </cell>
          <cell r="I1415" t="str">
            <v>Hybrid-Gen</v>
          </cell>
        </row>
        <row r="1416">
          <cell r="A1416" t="str">
            <v>CTR_640</v>
          </cell>
          <cell r="I1416" t="str">
            <v>Grid-Gen</v>
          </cell>
        </row>
        <row r="1417">
          <cell r="A1417" t="str">
            <v>CTR_366</v>
          </cell>
          <cell r="I1417" t="str">
            <v>Grid-Gen</v>
          </cell>
        </row>
        <row r="1418">
          <cell r="A1418" t="str">
            <v>CTR_038</v>
          </cell>
          <cell r="I1418" t="str">
            <v>Grid Only</v>
          </cell>
        </row>
        <row r="1419">
          <cell r="A1419" t="str">
            <v>CTR_759</v>
          </cell>
          <cell r="I1419" t="str">
            <v>Good Grid no GE - 8h</v>
          </cell>
        </row>
        <row r="1420">
          <cell r="A1420" t="str">
            <v>CTR_843</v>
          </cell>
          <cell r="I1420" t="str">
            <v>Good Grid no GE - 8h</v>
          </cell>
        </row>
        <row r="1421">
          <cell r="A1421" t="str">
            <v>SUD_108</v>
          </cell>
          <cell r="I1421" t="str">
            <v>Good Grid + GE</v>
          </cell>
        </row>
        <row r="1422">
          <cell r="A1422" t="str">
            <v>CTR_035</v>
          </cell>
          <cell r="I1422" t="str">
            <v>Grid Only</v>
          </cell>
        </row>
        <row r="1423">
          <cell r="A1423" t="str">
            <v>CTR_722</v>
          </cell>
          <cell r="I1423" t="str">
            <v>Good Grid + GE</v>
          </cell>
        </row>
        <row r="1424">
          <cell r="A1424" t="str">
            <v>CTR_702</v>
          </cell>
          <cell r="I1424" t="str">
            <v>Good Grid no GE - 8h</v>
          </cell>
        </row>
        <row r="1425">
          <cell r="A1425" t="str">
            <v>CTR_002</v>
          </cell>
          <cell r="I1425" t="str">
            <v>Grid-Gen</v>
          </cell>
        </row>
        <row r="1426">
          <cell r="A1426" t="str">
            <v>CTR_824</v>
          </cell>
          <cell r="I1426" t="str">
            <v>Good Grid no GE - 8h</v>
          </cell>
        </row>
        <row r="1427">
          <cell r="A1427" t="str">
            <v>CTR_639</v>
          </cell>
          <cell r="I1427" t="str">
            <v>Grid-Gen</v>
          </cell>
        </row>
        <row r="1428">
          <cell r="A1428" t="str">
            <v>CTR_369</v>
          </cell>
          <cell r="I1428" t="str">
            <v>Grid-Gen</v>
          </cell>
        </row>
        <row r="1429">
          <cell r="A1429" t="str">
            <v>CTR_984</v>
          </cell>
          <cell r="I1429" t="str">
            <v>Hybrid Solar - S1</v>
          </cell>
        </row>
        <row r="1430">
          <cell r="A1430" t="str">
            <v>CTR_331</v>
          </cell>
          <cell r="I1430" t="str">
            <v>Grid-Gen</v>
          </cell>
        </row>
        <row r="1431">
          <cell r="A1431" t="str">
            <v>CTR_599</v>
          </cell>
          <cell r="I1431" t="str">
            <v>Grid-Gen</v>
          </cell>
        </row>
        <row r="1432">
          <cell r="A1432" t="str">
            <v>CTR_244</v>
          </cell>
          <cell r="I1432" t="str">
            <v>Grid Only</v>
          </cell>
        </row>
        <row r="1433">
          <cell r="A1433" t="str">
            <v>CTR_008</v>
          </cell>
          <cell r="I1433" t="str">
            <v>Grid-Gen</v>
          </cell>
        </row>
        <row r="1434">
          <cell r="A1434" t="str">
            <v>CTR_1055</v>
          </cell>
          <cell r="I1434" t="str">
            <v>Good Grid + GE</v>
          </cell>
        </row>
        <row r="1435">
          <cell r="A1435" t="str">
            <v>CTR_949</v>
          </cell>
          <cell r="I1435" t="str">
            <v>Bad Grid + GE</v>
          </cell>
        </row>
        <row r="1436">
          <cell r="A1436" t="str">
            <v>CTR_487</v>
          </cell>
          <cell r="I1436" t="str">
            <v>Grid-Gen</v>
          </cell>
        </row>
        <row r="1437">
          <cell r="A1437" t="str">
            <v>CTR_197</v>
          </cell>
          <cell r="I1437" t="str">
            <v>Grid Only</v>
          </cell>
        </row>
        <row r="1438">
          <cell r="A1438" t="str">
            <v>CTR_046</v>
          </cell>
          <cell r="I1438" t="str">
            <v>Good Grid + GE</v>
          </cell>
        </row>
        <row r="1439">
          <cell r="A1439" t="str">
            <v>CTR_632</v>
          </cell>
          <cell r="I1439" t="str">
            <v>Grid-Gen</v>
          </cell>
        </row>
        <row r="1440">
          <cell r="A1440" t="str">
            <v>CTR_240</v>
          </cell>
          <cell r="I1440" t="str">
            <v>Grid Only</v>
          </cell>
        </row>
        <row r="1441">
          <cell r="A1441" t="str">
            <v>OCM0394</v>
          </cell>
        </row>
        <row r="1442">
          <cell r="A1442" t="str">
            <v>CTR_728</v>
          </cell>
          <cell r="I1442" t="str">
            <v>Good Grid no GE - 8h</v>
          </cell>
        </row>
        <row r="1443">
          <cell r="A1443" t="str">
            <v>CTR_014</v>
          </cell>
          <cell r="I1443" t="str">
            <v>Grid Only</v>
          </cell>
        </row>
        <row r="1444">
          <cell r="A1444" t="str">
            <v>CTR_373</v>
          </cell>
          <cell r="I1444" t="str">
            <v>Grid Only</v>
          </cell>
        </row>
        <row r="1445">
          <cell r="A1445" t="str">
            <v>CTR_184</v>
          </cell>
          <cell r="I1445" t="str">
            <v>Grid-Hybrid-Gen</v>
          </cell>
        </row>
        <row r="1446">
          <cell r="A1446" t="str">
            <v>CTR_029</v>
          </cell>
          <cell r="I1446" t="str">
            <v>Medium Grid + GE</v>
          </cell>
        </row>
        <row r="1447">
          <cell r="A1447" t="str">
            <v>CTR_821</v>
          </cell>
          <cell r="I1447" t="str">
            <v>Good Grid no GE - 8h</v>
          </cell>
        </row>
        <row r="1448">
          <cell r="A1448" t="str">
            <v>CTR_449</v>
          </cell>
          <cell r="I1448" t="str">
            <v>Grid-Gen</v>
          </cell>
        </row>
        <row r="1449">
          <cell r="A1449" t="str">
            <v>CTR_842</v>
          </cell>
          <cell r="I1449" t="str">
            <v>Good Grid no GE - 8h</v>
          </cell>
        </row>
        <row r="1450">
          <cell r="A1450" t="str">
            <v>CTR_917</v>
          </cell>
          <cell r="I1450" t="str">
            <v>Good Grid no GE - 8h</v>
          </cell>
        </row>
        <row r="1451">
          <cell r="A1451" t="str">
            <v>CTR_661</v>
          </cell>
          <cell r="I1451" t="str">
            <v>Grid-Gen</v>
          </cell>
        </row>
        <row r="1452">
          <cell r="A1452" t="str">
            <v>CTR_646</v>
          </cell>
          <cell r="I1452" t="str">
            <v>Medium Grid + GE</v>
          </cell>
        </row>
        <row r="1453">
          <cell r="A1453" t="str">
            <v>CTR_009</v>
          </cell>
          <cell r="I1453" t="str">
            <v>Good Grid no GE - 8h</v>
          </cell>
        </row>
        <row r="1454">
          <cell r="A1454" t="str">
            <v>CTR_648</v>
          </cell>
          <cell r="I1454" t="str">
            <v>Grid-Gen</v>
          </cell>
        </row>
        <row r="1455">
          <cell r="A1455" t="str">
            <v>CTR_468</v>
          </cell>
          <cell r="I1455" t="str">
            <v>Grid-Gen</v>
          </cell>
        </row>
        <row r="1456">
          <cell r="A1456" t="str">
            <v>CTR_337</v>
          </cell>
          <cell r="I1456" t="str">
            <v>Grid-Gen</v>
          </cell>
        </row>
        <row r="1457">
          <cell r="A1457" t="str">
            <v>CTR_483</v>
          </cell>
          <cell r="I1457" t="str">
            <v>Grid-Gen</v>
          </cell>
        </row>
        <row r="1458">
          <cell r="A1458" t="str">
            <v>CTR_707</v>
          </cell>
          <cell r="I1458" t="str">
            <v>Medium Grid + GE</v>
          </cell>
        </row>
        <row r="1459">
          <cell r="A1459" t="str">
            <v>CTR_129</v>
          </cell>
          <cell r="I1459" t="str">
            <v>Grid-Gen</v>
          </cell>
        </row>
        <row r="1460">
          <cell r="A1460" t="str">
            <v>CTR_047</v>
          </cell>
          <cell r="I1460" t="str">
            <v>Grid Only</v>
          </cell>
        </row>
        <row r="1461">
          <cell r="A1461" t="str">
            <v>CTR_377</v>
          </cell>
          <cell r="I1461" t="str">
            <v>Grid-Gen</v>
          </cell>
        </row>
        <row r="1462">
          <cell r="A1462" t="str">
            <v>CTR_251</v>
          </cell>
          <cell r="I1462" t="str">
            <v>Good Grid no GE - 8h</v>
          </cell>
        </row>
        <row r="1463">
          <cell r="A1463" t="str">
            <v>CTR_252</v>
          </cell>
          <cell r="I1463" t="str">
            <v>Grid-Gen</v>
          </cell>
        </row>
        <row r="1464">
          <cell r="A1464" t="str">
            <v>CTR_684</v>
          </cell>
          <cell r="I1464" t="str">
            <v>Good Grid no GE - 8h</v>
          </cell>
        </row>
        <row r="1465">
          <cell r="A1465" t="str">
            <v>CTR_833</v>
          </cell>
          <cell r="I1465" t="str">
            <v>Good Grid + GE</v>
          </cell>
        </row>
        <row r="1466">
          <cell r="A1466" t="str">
            <v>CTR_878</v>
          </cell>
          <cell r="I1466" t="str">
            <v>Good Grid no GE - 8h</v>
          </cell>
        </row>
        <row r="1467">
          <cell r="A1467" t="str">
            <v>CTR_020</v>
          </cell>
          <cell r="I1467" t="str">
            <v>Grid Only</v>
          </cell>
        </row>
        <row r="1468">
          <cell r="A1468" t="str">
            <v>CTR_604</v>
          </cell>
          <cell r="I1468" t="str">
            <v>Grid-Gen</v>
          </cell>
        </row>
        <row r="1469">
          <cell r="A1469" t="str">
            <v>CTR_330</v>
          </cell>
          <cell r="I1469" t="str">
            <v>Grid-Gen</v>
          </cell>
        </row>
        <row r="1470">
          <cell r="A1470" t="str">
            <v>CTR_270</v>
          </cell>
          <cell r="I1470" t="str">
            <v>Grid-Gen</v>
          </cell>
        </row>
        <row r="1471">
          <cell r="A1471" t="str">
            <v>CTR_633</v>
          </cell>
          <cell r="I1471" t="str">
            <v>Grid-Gen</v>
          </cell>
        </row>
        <row r="1472">
          <cell r="A1472" t="str">
            <v>CTR_199</v>
          </cell>
          <cell r="I1472" t="str">
            <v>Grid-Gen</v>
          </cell>
        </row>
        <row r="1473">
          <cell r="A1473" t="str">
            <v>CTR_213</v>
          </cell>
          <cell r="I1473" t="str">
            <v>Grid-Gen</v>
          </cell>
        </row>
        <row r="1474">
          <cell r="A1474" t="str">
            <v>CTR_1096</v>
          </cell>
        </row>
        <row r="1475">
          <cell r="A1475" t="str">
            <v>CTR_019</v>
          </cell>
          <cell r="I1475" t="str">
            <v>Good Grid no GE - 8h</v>
          </cell>
        </row>
        <row r="1476">
          <cell r="A1476" t="str">
            <v>CTR_520</v>
          </cell>
          <cell r="I1476" t="str">
            <v>Grid-Gen</v>
          </cell>
        </row>
        <row r="1477">
          <cell r="A1477" t="str">
            <v>CTR_721</v>
          </cell>
          <cell r="I1477" t="str">
            <v>Good Grid no GE - 8h</v>
          </cell>
        </row>
        <row r="1478">
          <cell r="A1478" t="str">
            <v>CTR_196</v>
          </cell>
          <cell r="I1478" t="str">
            <v>Grid-Gen</v>
          </cell>
        </row>
        <row r="1479">
          <cell r="A1479" t="str">
            <v>CTR_682</v>
          </cell>
          <cell r="I1479" t="str">
            <v>Good Grid no GE - 8h</v>
          </cell>
        </row>
        <row r="1480">
          <cell r="A1480" t="str">
            <v>CTR_380</v>
          </cell>
          <cell r="I1480" t="str">
            <v>Grid-Gen</v>
          </cell>
        </row>
        <row r="1481">
          <cell r="A1481" t="str">
            <v>CTR_109</v>
          </cell>
          <cell r="I1481" t="str">
            <v>Grid-Gen</v>
          </cell>
        </row>
        <row r="1482">
          <cell r="A1482" t="str">
            <v>CTR_086</v>
          </cell>
          <cell r="I1482" t="str">
            <v>Grid-Gen</v>
          </cell>
        </row>
        <row r="1483">
          <cell r="A1483" t="str">
            <v>CTR_096</v>
          </cell>
          <cell r="I1483" t="str">
            <v>Grid Only</v>
          </cell>
        </row>
        <row r="1484">
          <cell r="A1484" t="str">
            <v>CTR_258</v>
          </cell>
          <cell r="I1484" t="str">
            <v>Medium Grid + GE</v>
          </cell>
        </row>
        <row r="1485">
          <cell r="A1485" t="str">
            <v>CTR_658</v>
          </cell>
          <cell r="I1485" t="str">
            <v>Good Grid + GE</v>
          </cell>
        </row>
        <row r="1486">
          <cell r="A1486" t="str">
            <v>CTR_075</v>
          </cell>
          <cell r="I1486" t="str">
            <v>Grid Only</v>
          </cell>
        </row>
        <row r="1487">
          <cell r="A1487" t="str">
            <v>CTR_868</v>
          </cell>
          <cell r="I1487" t="str">
            <v>Good Grid no GE - 8h</v>
          </cell>
        </row>
        <row r="1488">
          <cell r="A1488" t="str">
            <v>CTR_662</v>
          </cell>
          <cell r="I1488" t="str">
            <v>Medium Grid + GE</v>
          </cell>
        </row>
        <row r="1489">
          <cell r="A1489" t="str">
            <v>OCM0385</v>
          </cell>
        </row>
        <row r="1490">
          <cell r="A1490" t="str">
            <v>CTR_131</v>
          </cell>
          <cell r="I1490" t="str">
            <v>Grid-Gen</v>
          </cell>
        </row>
        <row r="1491">
          <cell r="A1491" t="str">
            <v>CTR_762</v>
          </cell>
          <cell r="I1491" t="str">
            <v>Medium Grid + GE</v>
          </cell>
        </row>
        <row r="1492">
          <cell r="A1492" t="str">
            <v>CTR_479</v>
          </cell>
          <cell r="I1492" t="str">
            <v>Grid-Gen</v>
          </cell>
        </row>
        <row r="1493">
          <cell r="A1493" t="str">
            <v>CTR_327</v>
          </cell>
          <cell r="I1493" t="str">
            <v>Grid-Gen</v>
          </cell>
        </row>
        <row r="1494">
          <cell r="A1494" t="str">
            <v>CTR_099</v>
          </cell>
          <cell r="I1494" t="str">
            <v>Grid-Gen</v>
          </cell>
        </row>
        <row r="1495">
          <cell r="A1495" t="str">
            <v>CTR_104</v>
          </cell>
          <cell r="I1495" t="str">
            <v>Grid Only</v>
          </cell>
        </row>
        <row r="1496">
          <cell r="A1496" t="str">
            <v>CTR_535</v>
          </cell>
          <cell r="I1496" t="str">
            <v>Grid-Gen</v>
          </cell>
        </row>
        <row r="1497">
          <cell r="A1497" t="str">
            <v>CTR_049</v>
          </cell>
          <cell r="I1497" t="str">
            <v>Grid-Gen</v>
          </cell>
        </row>
        <row r="1498">
          <cell r="A1498" t="str">
            <v>CTR_627</v>
          </cell>
          <cell r="I1498" t="str">
            <v>Grid-Gen</v>
          </cell>
        </row>
        <row r="1499">
          <cell r="A1499" t="str">
            <v>CTR_090</v>
          </cell>
          <cell r="I1499" t="str">
            <v>Grid Only</v>
          </cell>
        </row>
        <row r="1500">
          <cell r="A1500" t="str">
            <v>CTR_161</v>
          </cell>
          <cell r="I1500" t="str">
            <v>Grid-Gen</v>
          </cell>
        </row>
        <row r="1501">
          <cell r="A1501" t="str">
            <v>CTR_446</v>
          </cell>
          <cell r="I1501" t="str">
            <v>Grid-Gen</v>
          </cell>
        </row>
        <row r="1502">
          <cell r="A1502" t="str">
            <v>CTR_467</v>
          </cell>
          <cell r="I1502" t="str">
            <v>Grid-Gen</v>
          </cell>
        </row>
        <row r="1503">
          <cell r="A1503" t="str">
            <v>CTR_215</v>
          </cell>
          <cell r="I1503" t="str">
            <v>Grid-Gen</v>
          </cell>
        </row>
        <row r="1504">
          <cell r="A1504" t="str">
            <v>CTR_465</v>
          </cell>
          <cell r="I1504" t="str">
            <v>Grid-Gen</v>
          </cell>
        </row>
        <row r="1505">
          <cell r="A1505" t="str">
            <v>CTR_269</v>
          </cell>
          <cell r="I1505" t="str">
            <v>Grid-Gen</v>
          </cell>
        </row>
        <row r="1506">
          <cell r="A1506" t="str">
            <v>CTR_183</v>
          </cell>
          <cell r="I1506" t="str">
            <v>Hybrid-Gen</v>
          </cell>
        </row>
        <row r="1507">
          <cell r="A1507" t="str">
            <v>CTR_758</v>
          </cell>
          <cell r="I1507" t="str">
            <v>Good Grid no GE - 8h</v>
          </cell>
        </row>
        <row r="1508">
          <cell r="A1508" t="str">
            <v>CTR_652</v>
          </cell>
          <cell r="I1508" t="str">
            <v>Good Grid + GE</v>
          </cell>
        </row>
        <row r="1509">
          <cell r="A1509" t="str">
            <v>CTR_070</v>
          </cell>
          <cell r="I1509" t="str">
            <v>Grid Only</v>
          </cell>
        </row>
        <row r="1510">
          <cell r="A1510" t="str">
            <v>CTR_207</v>
          </cell>
          <cell r="I1510" t="str">
            <v>Good Grid + GE</v>
          </cell>
        </row>
        <row r="1511">
          <cell r="A1511" t="str">
            <v>CTR_665</v>
          </cell>
          <cell r="I1511" t="str">
            <v>Good Grid + GE</v>
          </cell>
        </row>
        <row r="1512">
          <cell r="A1512" t="str">
            <v>CTR_1149</v>
          </cell>
          <cell r="I1512" t="str">
            <v>Medium Grid + GE</v>
          </cell>
        </row>
        <row r="1513">
          <cell r="A1513" t="str">
            <v>CTR_669</v>
          </cell>
          <cell r="I1513" t="str">
            <v>Good Grid no GE - 12h</v>
          </cell>
        </row>
        <row r="1514">
          <cell r="A1514" t="str">
            <v>CTR_163</v>
          </cell>
          <cell r="I1514" t="str">
            <v>Grid-Gen</v>
          </cell>
        </row>
        <row r="1515">
          <cell r="A1515" t="str">
            <v>CTR_387</v>
          </cell>
          <cell r="I1515" t="str">
            <v>Grid-Gen</v>
          </cell>
        </row>
        <row r="1516">
          <cell r="A1516" t="str">
            <v>CTR_749</v>
          </cell>
          <cell r="I1516" t="str">
            <v>Hybrid Solar - S2</v>
          </cell>
        </row>
        <row r="1517">
          <cell r="A1517" t="str">
            <v>CTR_125</v>
          </cell>
          <cell r="I1517" t="str">
            <v>Grid Only</v>
          </cell>
        </row>
        <row r="1518">
          <cell r="A1518" t="str">
            <v>CTR_079</v>
          </cell>
          <cell r="I1518" t="str">
            <v>Grid-Gen</v>
          </cell>
        </row>
        <row r="1519">
          <cell r="A1519" t="str">
            <v>CTR_158</v>
          </cell>
          <cell r="I1519" t="str">
            <v>Grid-Gen</v>
          </cell>
        </row>
        <row r="1520">
          <cell r="A1520" t="str">
            <v>CTR_951</v>
          </cell>
          <cell r="I1520" t="str">
            <v>Good Grid + Solar + GE</v>
          </cell>
        </row>
        <row r="1521">
          <cell r="A1521" t="str">
            <v>CTR_010</v>
          </cell>
          <cell r="I1521" t="str">
            <v>Grid Only</v>
          </cell>
        </row>
        <row r="1522">
          <cell r="A1522" t="str">
            <v>CTR_643</v>
          </cell>
          <cell r="I1522" t="str">
            <v>Grid-Gen</v>
          </cell>
        </row>
        <row r="1523">
          <cell r="A1523" t="str">
            <v>CTR_695</v>
          </cell>
          <cell r="I1523" t="str">
            <v>Grid-Gen</v>
          </cell>
        </row>
        <row r="1524">
          <cell r="A1524" t="str">
            <v>CTR_478</v>
          </cell>
          <cell r="I1524" t="str">
            <v>Grid-Gen</v>
          </cell>
        </row>
        <row r="1525">
          <cell r="A1525" t="str">
            <v>CTR_259</v>
          </cell>
          <cell r="I1525" t="str">
            <v>Medium Grid + GE</v>
          </cell>
        </row>
        <row r="1526">
          <cell r="A1526" t="str">
            <v>CTR_378</v>
          </cell>
          <cell r="I1526" t="str">
            <v>Grid-Gen</v>
          </cell>
        </row>
        <row r="1527">
          <cell r="A1527" t="str">
            <v>CTR_132</v>
          </cell>
          <cell r="I1527" t="str">
            <v>Grid-Gen</v>
          </cell>
        </row>
        <row r="1528">
          <cell r="A1528" t="str">
            <v>CTR_566</v>
          </cell>
          <cell r="I1528" t="str">
            <v>Good Grid no GE - 8h</v>
          </cell>
        </row>
        <row r="1529">
          <cell r="A1529" t="str">
            <v>CTR_565</v>
          </cell>
          <cell r="I1529" t="str">
            <v>Good Grid no GE - 8h</v>
          </cell>
        </row>
        <row r="1530">
          <cell r="A1530" t="str">
            <v>CTR_015</v>
          </cell>
          <cell r="I1530" t="str">
            <v>Grid Only</v>
          </cell>
        </row>
        <row r="1531">
          <cell r="A1531" t="str">
            <v>CTR_1057</v>
          </cell>
          <cell r="I1531" t="str">
            <v>Good Grid + GE</v>
          </cell>
        </row>
        <row r="1532">
          <cell r="A1532" t="str">
            <v>CTR_567</v>
          </cell>
          <cell r="I1532" t="str">
            <v>Good Grid no GE - 8h</v>
          </cell>
        </row>
        <row r="1533">
          <cell r="A1533" t="str">
            <v>CTR_477</v>
          </cell>
          <cell r="I1533" t="str">
            <v>Grid-Gen</v>
          </cell>
        </row>
        <row r="1534">
          <cell r="A1534" t="str">
            <v>CTR_040</v>
          </cell>
          <cell r="I1534" t="str">
            <v>Grid-Gen</v>
          </cell>
        </row>
        <row r="1535">
          <cell r="A1535" t="str">
            <v>CTR_068</v>
          </cell>
          <cell r="I1535" t="str">
            <v>Grid-Gen</v>
          </cell>
        </row>
        <row r="1536">
          <cell r="A1536" t="str">
            <v>CTR_093</v>
          </cell>
          <cell r="I1536" t="str">
            <v>Grid-Gen</v>
          </cell>
        </row>
        <row r="1537">
          <cell r="A1537" t="str">
            <v>CTR_945</v>
          </cell>
          <cell r="I1537" t="str">
            <v>Good Grid + Solar + GE</v>
          </cell>
        </row>
        <row r="1538">
          <cell r="A1538" t="str">
            <v>CTR_861</v>
          </cell>
          <cell r="I1538" t="str">
            <v>Good Grid no GE - 8h</v>
          </cell>
        </row>
        <row r="1539">
          <cell r="A1539" t="str">
            <v>CTR_309</v>
          </cell>
          <cell r="I1539" t="str">
            <v>Grid-Gen</v>
          </cell>
        </row>
        <row r="1540">
          <cell r="A1540" t="str">
            <v>CTR_635</v>
          </cell>
          <cell r="I1540" t="str">
            <v>Grid-Gen</v>
          </cell>
        </row>
        <row r="1541">
          <cell r="A1541" t="str">
            <v>CTR_719</v>
          </cell>
          <cell r="I1541" t="str">
            <v>Good Grid + GE</v>
          </cell>
        </row>
        <row r="1542">
          <cell r="A1542" t="str">
            <v>CTR_336</v>
          </cell>
          <cell r="I1542" t="str">
            <v>Grid-Gen</v>
          </cell>
        </row>
        <row r="1543">
          <cell r="A1543" t="str">
            <v>CTR_583</v>
          </cell>
          <cell r="I1543" t="str">
            <v>Good Grid + GE</v>
          </cell>
        </row>
        <row r="1544">
          <cell r="A1544" t="str">
            <v>CTR_647</v>
          </cell>
          <cell r="I1544" t="str">
            <v>Grid-Gen</v>
          </cell>
        </row>
        <row r="1545">
          <cell r="A1545" t="str">
            <v>CTR_763</v>
          </cell>
          <cell r="I1545" t="str">
            <v>Medium Grid + GE</v>
          </cell>
        </row>
        <row r="1546">
          <cell r="A1546" t="str">
            <v>CTR_376</v>
          </cell>
          <cell r="I1546" t="str">
            <v>Grid-Gen</v>
          </cell>
        </row>
        <row r="1547">
          <cell r="A1547" t="str">
            <v>OCM0376</v>
          </cell>
        </row>
        <row r="1548">
          <cell r="A1548" t="str">
            <v>CTR_595</v>
          </cell>
          <cell r="I1548" t="str">
            <v>Good Grid no GE - 8h</v>
          </cell>
        </row>
        <row r="1549">
          <cell r="A1549" t="str">
            <v>CTR_766</v>
          </cell>
          <cell r="I1549" t="str">
            <v>Good Grid + GE</v>
          </cell>
        </row>
        <row r="1550">
          <cell r="A1550" t="str">
            <v>CTR_776</v>
          </cell>
          <cell r="I1550" t="str">
            <v>Good Grid no GE - 8h</v>
          </cell>
        </row>
        <row r="1551">
          <cell r="A1551" t="str">
            <v>CTR_276</v>
          </cell>
          <cell r="I1551" t="str">
            <v>Grid-Gen</v>
          </cell>
        </row>
        <row r="1552">
          <cell r="A1552" t="str">
            <v>CTR_271</v>
          </cell>
          <cell r="I1552" t="str">
            <v>Grid-Gen</v>
          </cell>
        </row>
        <row r="1553">
          <cell r="A1553" t="str">
            <v>CTR_061</v>
          </cell>
          <cell r="I1553" t="str">
            <v>Grid-Gen</v>
          </cell>
        </row>
        <row r="1554">
          <cell r="A1554" t="str">
            <v>CTR_953</v>
          </cell>
          <cell r="I1554" t="str">
            <v>Good Grid + Solar + GE</v>
          </cell>
        </row>
        <row r="1555">
          <cell r="A1555" t="str">
            <v>CTR_274</v>
          </cell>
          <cell r="I1555" t="str">
            <v>Medium Grid + Solar + GE</v>
          </cell>
        </row>
        <row r="1556">
          <cell r="A1556" t="str">
            <v>CTR_417</v>
          </cell>
          <cell r="I1556" t="str">
            <v>Grid Only</v>
          </cell>
        </row>
        <row r="1557">
          <cell r="A1557" t="str">
            <v>CTR_730</v>
          </cell>
          <cell r="I1557" t="str">
            <v>Good Grid + GE</v>
          </cell>
        </row>
        <row r="1558">
          <cell r="A1558" t="str">
            <v>CTR_130</v>
          </cell>
          <cell r="I1558" t="str">
            <v>Grid-Gen</v>
          </cell>
        </row>
        <row r="1559">
          <cell r="A1559" t="str">
            <v>CTR_133</v>
          </cell>
          <cell r="I1559" t="str">
            <v>Grid-Gen</v>
          </cell>
        </row>
        <row r="1560">
          <cell r="A1560" t="str">
            <v>CTR_266</v>
          </cell>
          <cell r="I1560" t="str">
            <v>Grid-Gen</v>
          </cell>
        </row>
        <row r="1561">
          <cell r="A1561" t="str">
            <v>CTR_723</v>
          </cell>
          <cell r="I1561" t="str">
            <v>Good Grid + GE</v>
          </cell>
        </row>
        <row r="1562">
          <cell r="A1562" t="str">
            <v>CTR_484</v>
          </cell>
          <cell r="I1562" t="str">
            <v>Grid Only</v>
          </cell>
        </row>
        <row r="1563">
          <cell r="A1563" t="str">
            <v>CTR_866</v>
          </cell>
          <cell r="I1563" t="str">
            <v>Medium Grid + GE</v>
          </cell>
        </row>
        <row r="1564">
          <cell r="A1564" t="str">
            <v>CTR_558</v>
          </cell>
          <cell r="I1564" t="str">
            <v>Good Grid no GE - 8h</v>
          </cell>
        </row>
        <row r="1565">
          <cell r="A1565" t="str">
            <v>CTR_342</v>
          </cell>
          <cell r="I1565" t="str">
            <v>Grid-Gen</v>
          </cell>
        </row>
        <row r="1566">
          <cell r="A1566" t="str">
            <v>CTR_437</v>
          </cell>
          <cell r="I1566" t="str">
            <v>Grid-Gen</v>
          </cell>
        </row>
        <row r="1567">
          <cell r="A1567" t="str">
            <v>CTR_952</v>
          </cell>
          <cell r="I1567" t="str">
            <v>Hybrid Solar - S1</v>
          </cell>
        </row>
        <row r="1568">
          <cell r="A1568" t="str">
            <v>CTR_272</v>
          </cell>
          <cell r="I1568" t="str">
            <v>Grid-Gen</v>
          </cell>
        </row>
        <row r="1569">
          <cell r="A1569" t="str">
            <v>CTR_168</v>
          </cell>
          <cell r="I1569" t="str">
            <v>Grid-Gen</v>
          </cell>
        </row>
        <row r="1570">
          <cell r="A1570" t="str">
            <v>CTR_554</v>
          </cell>
          <cell r="I1570" t="str">
            <v>Grid-Gen</v>
          </cell>
        </row>
        <row r="1571">
          <cell r="A1571" t="str">
            <v>CTR_622</v>
          </cell>
          <cell r="I1571" t="str">
            <v>Grid-Gen</v>
          </cell>
        </row>
        <row r="1572">
          <cell r="A1572" t="str">
            <v>CTR_552</v>
          </cell>
          <cell r="I1572" t="str">
            <v>Grid-Gen</v>
          </cell>
        </row>
        <row r="1573">
          <cell r="A1573" t="str">
            <v>CTR_542</v>
          </cell>
          <cell r="I1573" t="str">
            <v>Grid-Gen</v>
          </cell>
        </row>
        <row r="1574">
          <cell r="A1574" t="str">
            <v>CTR_655</v>
          </cell>
          <cell r="I1574" t="str">
            <v>Good Grid no GE - 8h</v>
          </cell>
        </row>
        <row r="1575">
          <cell r="A1575" t="str">
            <v>ADM_248</v>
          </cell>
        </row>
        <row r="1576">
          <cell r="A1576" t="str">
            <v>CTR_750</v>
          </cell>
          <cell r="I1576" t="str">
            <v>Hybrid Solar - S1</v>
          </cell>
        </row>
        <row r="1577">
          <cell r="A1577" t="str">
            <v>CTR_236</v>
          </cell>
          <cell r="I1577" t="str">
            <v>Grid-Gen</v>
          </cell>
        </row>
        <row r="1578">
          <cell r="A1578" t="str">
            <v>CTR_374</v>
          </cell>
          <cell r="I1578" t="str">
            <v>Grid-Gen</v>
          </cell>
        </row>
        <row r="1579">
          <cell r="A1579" t="str">
            <v>CTR_212</v>
          </cell>
          <cell r="I1579" t="str">
            <v>Grid-Gen</v>
          </cell>
        </row>
        <row r="1580">
          <cell r="A1580" t="str">
            <v>CTR_939</v>
          </cell>
          <cell r="I1580" t="str">
            <v>Good Grid + Solar + GE</v>
          </cell>
        </row>
        <row r="1581">
          <cell r="A1581" t="str">
            <v>CTR_943</v>
          </cell>
          <cell r="I1581" t="str">
            <v>Good Grid + GE</v>
          </cell>
        </row>
        <row r="1582">
          <cell r="A1582" t="str">
            <v>CTR_042</v>
          </cell>
          <cell r="I1582" t="str">
            <v>Grid-Gen</v>
          </cell>
        </row>
        <row r="1583">
          <cell r="A1583" t="str">
            <v>CTR_513</v>
          </cell>
          <cell r="I1583" t="str">
            <v>Grid-Gen</v>
          </cell>
        </row>
        <row r="1584">
          <cell r="A1584" t="str">
            <v>OCM0393</v>
          </cell>
        </row>
        <row r="1585">
          <cell r="A1585" t="str">
            <v>CTR_625</v>
          </cell>
          <cell r="I1585" t="str">
            <v>Grid-Gen</v>
          </cell>
        </row>
        <row r="1586">
          <cell r="A1586" t="str">
            <v>CTR_771</v>
          </cell>
          <cell r="I1586" t="str">
            <v>Good Grid no GE - 8h</v>
          </cell>
        </row>
        <row r="1587">
          <cell r="A1587" t="str">
            <v>CTR_1050</v>
          </cell>
          <cell r="I1587" t="str">
            <v>Good Grid + GE</v>
          </cell>
        </row>
        <row r="1588">
          <cell r="A1588" t="str">
            <v>CTR_777</v>
          </cell>
          <cell r="I1588" t="str">
            <v>Bad Grid + GE</v>
          </cell>
        </row>
        <row r="1589">
          <cell r="A1589" t="str">
            <v>CTR_559</v>
          </cell>
          <cell r="I1589" t="str">
            <v>Good Grid no GE - 8h</v>
          </cell>
        </row>
        <row r="1590">
          <cell r="A1590" t="str">
            <v>CTR_849</v>
          </cell>
          <cell r="I1590" t="str">
            <v>Good Grid no GE - 8h</v>
          </cell>
        </row>
        <row r="1591">
          <cell r="A1591" t="str">
            <v>CTR_078</v>
          </cell>
          <cell r="I1591" t="str">
            <v>Grid-Gen</v>
          </cell>
        </row>
        <row r="1592">
          <cell r="A1592" t="str">
            <v>CTR_556</v>
          </cell>
          <cell r="I1592" t="str">
            <v>Good Grid no GE - 8h</v>
          </cell>
        </row>
        <row r="1593">
          <cell r="A1593" t="str">
            <v>CTR_772</v>
          </cell>
          <cell r="I1593" t="str">
            <v>Good Grid no GE - 8h</v>
          </cell>
        </row>
        <row r="1594">
          <cell r="A1594" t="str">
            <v>CTR_739</v>
          </cell>
          <cell r="I1594" t="str">
            <v>Good Grid + GE</v>
          </cell>
        </row>
        <row r="1595">
          <cell r="A1595" t="str">
            <v>CTR_1107</v>
          </cell>
          <cell r="I1595" t="str">
            <v>Good Grid + GE</v>
          </cell>
        </row>
        <row r="1596">
          <cell r="A1596" t="str">
            <v>CTR_254</v>
          </cell>
          <cell r="I1596" t="str">
            <v>Grid-Gen</v>
          </cell>
        </row>
        <row r="1597">
          <cell r="A1597" t="str">
            <v>CTR_273</v>
          </cell>
          <cell r="I1597" t="str">
            <v>Grid-Gen</v>
          </cell>
        </row>
        <row r="1598">
          <cell r="A1598" t="str">
            <v>CTR_670</v>
          </cell>
          <cell r="I1598" t="str">
            <v>Good Grid + GE</v>
          </cell>
        </row>
        <row r="1599">
          <cell r="A1599" t="str">
            <v>CTR_654</v>
          </cell>
          <cell r="I1599" t="str">
            <v>Good Grid + GE</v>
          </cell>
        </row>
        <row r="1600">
          <cell r="A1600" t="str">
            <v>CTR_671</v>
          </cell>
          <cell r="I1600" t="str">
            <v>Bad Grid + GE</v>
          </cell>
        </row>
        <row r="1601">
          <cell r="A1601" t="str">
            <v>SUD_256</v>
          </cell>
          <cell r="I1601" t="str">
            <v>Grid-Gen</v>
          </cell>
        </row>
        <row r="1602">
          <cell r="A1602" t="str">
            <v>OCM0143</v>
          </cell>
        </row>
        <row r="1603">
          <cell r="A1603" t="str">
            <v>CTR_395</v>
          </cell>
          <cell r="I1603" t="str">
            <v>Grid-Gen</v>
          </cell>
        </row>
        <row r="1604">
          <cell r="A1604" t="str">
            <v>CTR_422</v>
          </cell>
          <cell r="I1604" t="str">
            <v>Grid-Gen</v>
          </cell>
        </row>
        <row r="1605">
          <cell r="A1605" t="str">
            <v>CTR_675</v>
          </cell>
          <cell r="I1605" t="str">
            <v>Hybrid-Gen</v>
          </cell>
        </row>
        <row r="1606">
          <cell r="A1606" t="str">
            <v>CTR_944</v>
          </cell>
          <cell r="I1606" t="str">
            <v>Bad Grid + GE</v>
          </cell>
        </row>
        <row r="1607">
          <cell r="A1607" t="str">
            <v>CTR_564</v>
          </cell>
          <cell r="I1607" t="str">
            <v>Good Grid + GE</v>
          </cell>
        </row>
        <row r="1608">
          <cell r="A1608" t="str">
            <v>CTR_211</v>
          </cell>
          <cell r="I1608" t="str">
            <v>Grid-Gen</v>
          </cell>
        </row>
        <row r="1609">
          <cell r="A1609" t="str">
            <v>CTR_365</v>
          </cell>
          <cell r="I1609" t="str">
            <v>Hybrid-Gen</v>
          </cell>
        </row>
        <row r="1610">
          <cell r="A1610" t="str">
            <v>ADM_068</v>
          </cell>
          <cell r="I1610" t="str">
            <v>Hybrid-Gen</v>
          </cell>
        </row>
        <row r="1611">
          <cell r="A1611" t="str">
            <v>CTR_946</v>
          </cell>
          <cell r="I1611" t="str">
            <v>Good Grid + Solar + GE</v>
          </cell>
        </row>
        <row r="1612">
          <cell r="A1612" t="str">
            <v>CTR_263</v>
          </cell>
          <cell r="I1612" t="str">
            <v>Grid-Gen</v>
          </cell>
        </row>
        <row r="1613">
          <cell r="A1613" t="str">
            <v>CTR_628</v>
          </cell>
          <cell r="I1613" t="str">
            <v>Bad Grid + GE</v>
          </cell>
        </row>
        <row r="1614">
          <cell r="A1614" t="str">
            <v>OCM0475</v>
          </cell>
        </row>
        <row r="1615">
          <cell r="A1615" t="str">
            <v>CTR_650</v>
          </cell>
          <cell r="I1615" t="str">
            <v>Good Grid + GE</v>
          </cell>
        </row>
        <row r="1616">
          <cell r="A1616" t="str">
            <v>CTR_473</v>
          </cell>
          <cell r="I1616" t="str">
            <v>Grid-Gen</v>
          </cell>
        </row>
        <row r="1617">
          <cell r="A1617" t="str">
            <v>CTR_794</v>
          </cell>
          <cell r="I1617" t="str">
            <v>Good Grid + GE</v>
          </cell>
        </row>
        <row r="1618">
          <cell r="A1618" t="str">
            <v>CTR_659</v>
          </cell>
          <cell r="I1618" t="str">
            <v>Good Grid + GE</v>
          </cell>
        </row>
        <row r="1619">
          <cell r="A1619" t="str">
            <v>CTR_517</v>
          </cell>
          <cell r="I1619" t="str">
            <v>Grid-Hybrid-Gen</v>
          </cell>
        </row>
        <row r="1620">
          <cell r="A1620" t="str">
            <v>CTR_247</v>
          </cell>
          <cell r="I1620" t="str">
            <v>Grid-Gen</v>
          </cell>
        </row>
        <row r="1621">
          <cell r="A1621" t="str">
            <v>CTR_379</v>
          </cell>
          <cell r="I1621" t="str">
            <v>Grid-Gen</v>
          </cell>
        </row>
        <row r="1622">
          <cell r="A1622" t="str">
            <v>CTR_469</v>
          </cell>
          <cell r="I1622" t="str">
            <v>Grid-Gen</v>
          </cell>
        </row>
        <row r="1623">
          <cell r="A1623" t="str">
            <v>CTR_341</v>
          </cell>
          <cell r="I1623" t="str">
            <v>Grid-Gen</v>
          </cell>
        </row>
        <row r="1624">
          <cell r="A1624" t="str">
            <v>CTR_872</v>
          </cell>
          <cell r="I1624" t="str">
            <v>Good Grid + GE</v>
          </cell>
        </row>
        <row r="1625">
          <cell r="A1625" t="str">
            <v>CTR_825</v>
          </cell>
          <cell r="I1625" t="str">
            <v>Hybrid Solar - S3</v>
          </cell>
        </row>
        <row r="1626">
          <cell r="A1626" t="str">
            <v>CTR_705</v>
          </cell>
          <cell r="I1626" t="str">
            <v>Good Grid + GE</v>
          </cell>
        </row>
        <row r="1627">
          <cell r="A1627" t="str">
            <v>CTR_214</v>
          </cell>
          <cell r="I1627" t="str">
            <v>Grid-Gen</v>
          </cell>
        </row>
        <row r="1628">
          <cell r="A1628" t="str">
            <v>CTR_621</v>
          </cell>
          <cell r="I1628" t="str">
            <v>Grid-Gen</v>
          </cell>
        </row>
        <row r="1629">
          <cell r="A1629" t="str">
            <v>CTR_315</v>
          </cell>
          <cell r="I1629" t="str">
            <v>Grid-Gen</v>
          </cell>
        </row>
        <row r="1630">
          <cell r="A1630" t="str">
            <v>OST_093</v>
          </cell>
          <cell r="I1630" t="str">
            <v>Solar-Gen</v>
          </cell>
        </row>
        <row r="1631">
          <cell r="A1631" t="str">
            <v>CTR_948</v>
          </cell>
          <cell r="I1631" t="str">
            <v>Good Grid + Solar + GE</v>
          </cell>
        </row>
        <row r="1632">
          <cell r="A1632" t="str">
            <v>CTR_954</v>
          </cell>
          <cell r="I1632" t="str">
            <v>Good Grid + GE</v>
          </cell>
        </row>
        <row r="1633">
          <cell r="A1633" t="str">
            <v>CTR_462</v>
          </cell>
          <cell r="I1633" t="str">
            <v>Grid-Gen</v>
          </cell>
        </row>
        <row r="1634">
          <cell r="A1634" t="str">
            <v>CTR_708</v>
          </cell>
          <cell r="I1634" t="str">
            <v>Good Grid + GE</v>
          </cell>
        </row>
        <row r="1635">
          <cell r="A1635" t="str">
            <v>CTR_674</v>
          </cell>
          <cell r="I1635" t="str">
            <v>Grid-Gen</v>
          </cell>
        </row>
        <row r="1636">
          <cell r="A1636" t="str">
            <v>CTR_668</v>
          </cell>
          <cell r="I1636" t="str">
            <v>Good Grid + Solar + GE</v>
          </cell>
        </row>
        <row r="1637">
          <cell r="A1637" t="str">
            <v>CTR_084</v>
          </cell>
          <cell r="I1637" t="str">
            <v>Grid-Gen</v>
          </cell>
        </row>
        <row r="1638">
          <cell r="A1638" t="str">
            <v>CTR_590</v>
          </cell>
          <cell r="I1638" t="str">
            <v>Grid-Gen</v>
          </cell>
        </row>
        <row r="1639">
          <cell r="A1639" t="str">
            <v>CTR_313</v>
          </cell>
          <cell r="I1639" t="str">
            <v>Grid-Gen</v>
          </cell>
        </row>
        <row r="1640">
          <cell r="A1640" t="str">
            <v>CTR_711</v>
          </cell>
          <cell r="I1640" t="str">
            <v>Good Grid + GE</v>
          </cell>
        </row>
        <row r="1641">
          <cell r="A1641" t="str">
            <v>CTR_791</v>
          </cell>
          <cell r="I1641" t="str">
            <v>HGB</v>
          </cell>
        </row>
        <row r="1642">
          <cell r="A1642" t="str">
            <v>CTR_689</v>
          </cell>
          <cell r="I1642" t="str">
            <v>Good Grid no GE - 8h</v>
          </cell>
        </row>
        <row r="1643">
          <cell r="A1643" t="str">
            <v>CTR_947</v>
          </cell>
          <cell r="I1643" t="str">
            <v>Medium Grid + GE</v>
          </cell>
        </row>
        <row r="1644">
          <cell r="A1644" t="str">
            <v>CTR_651</v>
          </cell>
          <cell r="I1644" t="str">
            <v>Good Grid + GE</v>
          </cell>
        </row>
        <row r="1645">
          <cell r="A1645" t="str">
            <v>CTR_031</v>
          </cell>
          <cell r="I1645" t="str">
            <v>Grid-Gen</v>
          </cell>
        </row>
        <row r="1646">
          <cell r="A1646" t="str">
            <v>SUD_245</v>
          </cell>
          <cell r="I1646" t="str">
            <v>Grid-Gen</v>
          </cell>
        </row>
        <row r="1647">
          <cell r="A1647" t="str">
            <v>CTR_317</v>
          </cell>
          <cell r="I1647" t="str">
            <v>Medium Grid + Solar + GE</v>
          </cell>
        </row>
        <row r="1648">
          <cell r="A1648" t="str">
            <v>CTR_667</v>
          </cell>
          <cell r="I1648" t="str">
            <v>Good Grid + Solar + GE</v>
          </cell>
        </row>
        <row r="1649">
          <cell r="A1649" t="str">
            <v>CTR_712</v>
          </cell>
          <cell r="I1649" t="str">
            <v>Good Grid + GE</v>
          </cell>
        </row>
        <row r="1650">
          <cell r="A1650" t="str">
            <v>CTR_1126</v>
          </cell>
          <cell r="I1650" t="str">
            <v>Hybrid Solar - S1</v>
          </cell>
        </row>
        <row r="1651">
          <cell r="A1651" t="str">
            <v>CTR_709</v>
          </cell>
          <cell r="I1651" t="str">
            <v>Good Grid + GE</v>
          </cell>
        </row>
        <row r="1652">
          <cell r="A1652" t="str">
            <v>CTR_458</v>
          </cell>
          <cell r="I1652" t="str">
            <v>Grid-Gen</v>
          </cell>
        </row>
        <row r="1653">
          <cell r="A1653" t="str">
            <v>CTR_714</v>
          </cell>
          <cell r="I1653" t="str">
            <v>Bad Grid + GE</v>
          </cell>
        </row>
        <row r="1654">
          <cell r="A1654" t="str">
            <v>CTR_631</v>
          </cell>
          <cell r="I1654" t="str">
            <v>Good Grid + Solar + GE</v>
          </cell>
        </row>
        <row r="1655">
          <cell r="A1655" t="str">
            <v>CTR_867</v>
          </cell>
          <cell r="I1655" t="str">
            <v>Bad Grid + GE</v>
          </cell>
        </row>
        <row r="1656">
          <cell r="A1656" t="str">
            <v>OCM0066</v>
          </cell>
        </row>
        <row r="1657">
          <cell r="A1657" t="str">
            <v>CTR_755</v>
          </cell>
          <cell r="I1657" t="str">
            <v>Medium Grid + GE</v>
          </cell>
        </row>
        <row r="1658">
          <cell r="A1658" t="str">
            <v>CTR_629</v>
          </cell>
          <cell r="I1658" t="str">
            <v>Bad Grid + GE</v>
          </cell>
        </row>
        <row r="1659">
          <cell r="A1659" t="str">
            <v>OST_115</v>
          </cell>
          <cell r="I1659" t="str">
            <v>Solar-Gen</v>
          </cell>
        </row>
        <row r="1660">
          <cell r="A1660" t="str">
            <v>CTR_875</v>
          </cell>
          <cell r="I1660" t="str">
            <v>Bad Grid + GE</v>
          </cell>
        </row>
        <row r="1661">
          <cell r="A1661" t="str">
            <v>SUD_235</v>
          </cell>
          <cell r="I1661" t="str">
            <v>Grid-Gen</v>
          </cell>
        </row>
        <row r="1662">
          <cell r="A1662" t="str">
            <v>CTR_663</v>
          </cell>
          <cell r="I1662" t="str">
            <v>Medium Grid + Solar + GE</v>
          </cell>
        </row>
        <row r="1663">
          <cell r="A1663" t="str">
            <v>CTR_896</v>
          </cell>
          <cell r="I1663" t="str">
            <v>HGB</v>
          </cell>
        </row>
        <row r="1664">
          <cell r="A1664" t="str">
            <v>CTR_699</v>
          </cell>
          <cell r="I1664" t="str">
            <v>Grid-Gen</v>
          </cell>
        </row>
        <row r="1665">
          <cell r="A1665" t="str">
            <v>CTR_879</v>
          </cell>
          <cell r="I1665" t="str">
            <v>Medium Grid + GE</v>
          </cell>
        </row>
        <row r="1666">
          <cell r="A1666" t="str">
            <v>OCM0482</v>
          </cell>
        </row>
        <row r="1667">
          <cell r="A1667" t="str">
            <v>CTR_114</v>
          </cell>
          <cell r="I1667" t="str">
            <v>Bad Grid + Solar + GE</v>
          </cell>
        </row>
        <row r="1668">
          <cell r="A1668" t="str">
            <v>CTR_826</v>
          </cell>
          <cell r="I1668" t="str">
            <v>HGB</v>
          </cell>
        </row>
        <row r="1669">
          <cell r="A1669" t="str">
            <v>CTR_036</v>
          </cell>
          <cell r="I1669" t="str">
            <v>Grid-Gen</v>
          </cell>
        </row>
        <row r="1670">
          <cell r="A1670" t="str">
            <v>CTR_032</v>
          </cell>
          <cell r="I1670" t="str">
            <v>Medium Grid + Solar + GE</v>
          </cell>
        </row>
        <row r="1671">
          <cell r="A1671" t="str">
            <v>CTR_653</v>
          </cell>
          <cell r="I1671" t="str">
            <v>Medium Grid + Solar + GE</v>
          </cell>
        </row>
        <row r="1672">
          <cell r="A1672" t="str">
            <v>CTR_464</v>
          </cell>
          <cell r="I1672" t="str">
            <v>Grid-Gen</v>
          </cell>
        </row>
        <row r="1673">
          <cell r="A1673" t="str">
            <v>CTR_405</v>
          </cell>
          <cell r="I1673" t="str">
            <v>Hybrid-Gen</v>
          </cell>
        </row>
        <row r="1674">
          <cell r="A1674" t="str">
            <v>OCM0001</v>
          </cell>
        </row>
        <row r="1675">
          <cell r="A1675" t="str">
            <v>CTR_180</v>
          </cell>
          <cell r="I1675" t="str">
            <v>Hybrid-Gen</v>
          </cell>
        </row>
        <row r="1676">
          <cell r="A1676" t="str">
            <v>CTR_780</v>
          </cell>
          <cell r="I1676" t="str">
            <v>Bad Grid + GE</v>
          </cell>
        </row>
        <row r="1677">
          <cell r="A1677" t="str">
            <v>OCM0525</v>
          </cell>
        </row>
        <row r="1678">
          <cell r="A1678" t="str">
            <v>CTR_349</v>
          </cell>
          <cell r="I1678" t="str">
            <v>Grid-Gen</v>
          </cell>
        </row>
        <row r="1679">
          <cell r="A1679" t="str">
            <v>OCM0040</v>
          </cell>
        </row>
        <row r="1680">
          <cell r="A1680" t="str">
            <v>OCM0459</v>
          </cell>
        </row>
        <row r="1681">
          <cell r="A1681" t="str">
            <v>CTR_299</v>
          </cell>
          <cell r="I1681" t="str">
            <v>Gen Only</v>
          </cell>
        </row>
        <row r="1682">
          <cell r="A1682" t="str">
            <v>OCM0391</v>
          </cell>
        </row>
        <row r="1683">
          <cell r="A1683" t="str">
            <v>OCM0392</v>
          </cell>
        </row>
        <row r="1684">
          <cell r="A1684" t="str">
            <v>CTR_673</v>
          </cell>
          <cell r="I1684" t="str">
            <v>Grid-Solar-Gen</v>
          </cell>
        </row>
        <row r="1685">
          <cell r="A1685" t="str">
            <v>OCM0033</v>
          </cell>
        </row>
        <row r="1686">
          <cell r="A1686" t="str">
            <v>OCM0268</v>
          </cell>
        </row>
        <row r="1687">
          <cell r="A1687" t="str">
            <v>CTR_835</v>
          </cell>
          <cell r="I1687" t="str">
            <v>Medium Grid + GE</v>
          </cell>
        </row>
        <row r="1688">
          <cell r="A1688" t="str">
            <v>OCM0375</v>
          </cell>
        </row>
        <row r="1689">
          <cell r="A1689" t="str">
            <v>CTR_757</v>
          </cell>
          <cell r="I1689" t="str">
            <v>Solar-Gen</v>
          </cell>
        </row>
        <row r="1690">
          <cell r="A1690" t="str">
            <v>SUD_066</v>
          </cell>
          <cell r="I1690" t="str">
            <v>Grid-Hybrid-Gen</v>
          </cell>
        </row>
        <row r="1691">
          <cell r="A1691" t="str">
            <v>CTR_795</v>
          </cell>
          <cell r="I1691" t="str">
            <v>Hybrid Solar - S1</v>
          </cell>
        </row>
        <row r="1692">
          <cell r="A1692" t="str">
            <v>OCM0395</v>
          </cell>
        </row>
        <row r="1693">
          <cell r="A1693" t="str">
            <v>CTR_053</v>
          </cell>
          <cell r="I1693" t="str">
            <v>Grid-Gen</v>
          </cell>
        </row>
        <row r="1694">
          <cell r="A1694" t="str">
            <v>OCM0524</v>
          </cell>
        </row>
        <row r="1695">
          <cell r="A1695" t="str">
            <v>OCM0373</v>
          </cell>
        </row>
        <row r="1696">
          <cell r="A1696" t="str">
            <v>OCM0374</v>
          </cell>
        </row>
        <row r="1697">
          <cell r="A1697" t="str">
            <v>CTR_147</v>
          </cell>
          <cell r="I1697" t="str">
            <v>Grid-Hybrid-Gen</v>
          </cell>
        </row>
        <row r="1698">
          <cell r="A1698" t="str">
            <v>OCM0523</v>
          </cell>
        </row>
        <row r="1699">
          <cell r="A1699" t="str">
            <v>OST_092</v>
          </cell>
          <cell r="I1699" t="str">
            <v>Hybrid-Gen</v>
          </cell>
        </row>
        <row r="1700">
          <cell r="A1700" t="str">
            <v>SUD_237</v>
          </cell>
          <cell r="I1700" t="str">
            <v>Gen Only</v>
          </cell>
        </row>
        <row r="1701">
          <cell r="A1701" t="str">
            <v>CTR_166</v>
          </cell>
          <cell r="I1701" t="str">
            <v>Hybrid-Gen</v>
          </cell>
        </row>
        <row r="1702">
          <cell r="A1702" t="str">
            <v>OCM0527</v>
          </cell>
        </row>
        <row r="1703">
          <cell r="A1703" t="str">
            <v>ADM_006</v>
          </cell>
          <cell r="I1703" t="str">
            <v>Medium Grid + GE</v>
          </cell>
        </row>
        <row r="1704">
          <cell r="A1704" t="str">
            <v>SUD_078</v>
          </cell>
          <cell r="I1704" t="str">
            <v>Medium Grid + GE</v>
          </cell>
        </row>
        <row r="1705">
          <cell r="A1705" t="str">
            <v>CTR_880</v>
          </cell>
          <cell r="I1705" t="str">
            <v>Good Grid + GE</v>
          </cell>
        </row>
        <row r="1706">
          <cell r="A1706" t="str">
            <v>OCM0221</v>
          </cell>
        </row>
        <row r="1707">
          <cell r="A1707" t="str">
            <v>CTR_363</v>
          </cell>
          <cell r="I1707" t="str">
            <v>Grid-Gen</v>
          </cell>
        </row>
        <row r="1708">
          <cell r="A1708" t="str">
            <v>OCM0261</v>
          </cell>
        </row>
        <row r="1709">
          <cell r="A1709" t="str">
            <v>SUD_012</v>
          </cell>
          <cell r="I1709" t="str">
            <v>Grid-Gen</v>
          </cell>
        </row>
        <row r="1710">
          <cell r="A1710" t="str">
            <v>OCM0260</v>
          </cell>
        </row>
        <row r="1711">
          <cell r="A1711" t="str">
            <v>ADM_246</v>
          </cell>
        </row>
        <row r="1712">
          <cell r="A1712" t="str">
            <v>OCM0495</v>
          </cell>
        </row>
        <row r="1713">
          <cell r="A1713" t="str">
            <v>CTR_112</v>
          </cell>
          <cell r="I1713" t="str">
            <v>Grid-Gen</v>
          </cell>
        </row>
        <row r="1714">
          <cell r="A1714" t="str">
            <v>CTR_134</v>
          </cell>
          <cell r="I1714" t="str">
            <v>Grid-Gen</v>
          </cell>
        </row>
        <row r="1715">
          <cell r="A1715" t="str">
            <v>CTR_856</v>
          </cell>
          <cell r="I1715" t="str">
            <v>Grid-Gen</v>
          </cell>
        </row>
        <row r="1716">
          <cell r="A1716" t="str">
            <v>CTR_187</v>
          </cell>
          <cell r="I1716" t="str">
            <v>Grid-Gen</v>
          </cell>
        </row>
        <row r="1717">
          <cell r="A1717" t="str">
            <v>CTR_348</v>
          </cell>
        </row>
        <row r="1718">
          <cell r="A1718" t="str">
            <v>OCM0225</v>
          </cell>
        </row>
        <row r="1719">
          <cell r="A1719" t="str">
            <v>OCM0484</v>
          </cell>
        </row>
        <row r="1720">
          <cell r="A1720" t="str">
            <v>OCM0271</v>
          </cell>
        </row>
        <row r="1721">
          <cell r="A1721" t="str">
            <v>CTR_111</v>
          </cell>
          <cell r="I1721" t="str">
            <v>Grid-Gen</v>
          </cell>
        </row>
        <row r="1722">
          <cell r="A1722" t="str">
            <v>OCM0211</v>
          </cell>
        </row>
        <row r="1723">
          <cell r="A1723" t="str">
            <v>CTR_030</v>
          </cell>
          <cell r="I1723" t="str">
            <v>Hybrid Solar - S1</v>
          </cell>
        </row>
        <row r="1724">
          <cell r="A1724" t="str">
            <v>OCM0489</v>
          </cell>
        </row>
        <row r="1725">
          <cell r="A1725" t="str">
            <v>OCM0546</v>
          </cell>
        </row>
        <row r="1726">
          <cell r="A1726" t="str">
            <v>OCM0476</v>
          </cell>
        </row>
        <row r="1727">
          <cell r="A1727" t="str">
            <v>CTR_510</v>
          </cell>
          <cell r="I1727" t="str">
            <v>Good Grid no GE - 8h</v>
          </cell>
        </row>
        <row r="1728">
          <cell r="A1728" t="str">
            <v>OCM0485</v>
          </cell>
        </row>
        <row r="1729">
          <cell r="A1729" t="str">
            <v>SUD_206</v>
          </cell>
        </row>
        <row r="1730">
          <cell r="A1730" t="str">
            <v>SUD_122</v>
          </cell>
          <cell r="I1730" t="str">
            <v>HGB</v>
          </cell>
        </row>
        <row r="1731">
          <cell r="A1731" t="str">
            <v>OCM0494</v>
          </cell>
        </row>
        <row r="1732">
          <cell r="A1732" t="str">
            <v>ADM_154</v>
          </cell>
          <cell r="I1732" t="str">
            <v>Solar-Gen</v>
          </cell>
        </row>
        <row r="1733">
          <cell r="A1733" t="str">
            <v>CTR_636</v>
          </cell>
          <cell r="I1733" t="str">
            <v>Hybrid Solar - S3</v>
          </cell>
        </row>
        <row r="1734">
          <cell r="A1734" t="str">
            <v>CTR_893</v>
          </cell>
          <cell r="I1734" t="str">
            <v>Hybrid Solar - S3</v>
          </cell>
        </row>
        <row r="1735">
          <cell r="A1735" t="str">
            <v>SUD_050</v>
          </cell>
          <cell r="I1735" t="str">
            <v>Grid-Hybrid-Gen</v>
          </cell>
        </row>
        <row r="1736">
          <cell r="A1736" t="str">
            <v>OCM0256</v>
          </cell>
        </row>
        <row r="1737">
          <cell r="A1737" t="str">
            <v>SUD_099</v>
          </cell>
          <cell r="I1737" t="str">
            <v>HGB</v>
          </cell>
        </row>
        <row r="1738">
          <cell r="A1738" t="str">
            <v>SUD_239</v>
          </cell>
          <cell r="I1738" t="str">
            <v>Grid-Gen</v>
          </cell>
        </row>
        <row r="1739">
          <cell r="A1739" t="str">
            <v>SUD_224</v>
          </cell>
          <cell r="I1739" t="str">
            <v>Grid-Gen</v>
          </cell>
        </row>
        <row r="1740">
          <cell r="A1740" t="str">
            <v>SUD_228</v>
          </cell>
          <cell r="I1740" t="str">
            <v>Grid-Gen</v>
          </cell>
        </row>
        <row r="1741">
          <cell r="A1741" t="str">
            <v>SUD_103</v>
          </cell>
          <cell r="I1741" t="str">
            <v>Good Grid + GE</v>
          </cell>
        </row>
        <row r="1742">
          <cell r="A1742" t="str">
            <v>ADM_144</v>
          </cell>
          <cell r="I1742" t="str">
            <v>Hybrid-Gen</v>
          </cell>
        </row>
        <row r="1743">
          <cell r="A1743" t="str">
            <v>SUD_260</v>
          </cell>
          <cell r="I1743" t="str">
            <v>Medium Grid + GE</v>
          </cell>
        </row>
        <row r="1744">
          <cell r="A1744" t="str">
            <v>CTR_904</v>
          </cell>
          <cell r="I1744" t="str">
            <v>Hybrid Solar - S3</v>
          </cell>
        </row>
        <row r="1745">
          <cell r="A1745" t="str">
            <v>ADM_244</v>
          </cell>
        </row>
        <row r="1746">
          <cell r="A1746" t="str">
            <v>SUD_018</v>
          </cell>
          <cell r="I1746" t="str">
            <v>Medium Grid + Solar + GE</v>
          </cell>
        </row>
        <row r="1747">
          <cell r="A1747" t="str">
            <v>OCM0199</v>
          </cell>
        </row>
        <row r="1748">
          <cell r="A1748" t="str">
            <v>OCM0528</v>
          </cell>
        </row>
        <row r="1749">
          <cell r="A1749" t="str">
            <v>SUD_258</v>
          </cell>
          <cell r="I1749" t="str">
            <v>Grid-Gen</v>
          </cell>
        </row>
        <row r="1750">
          <cell r="A1750" t="str">
            <v>CTR_167</v>
          </cell>
          <cell r="I1750" t="str">
            <v>Hybrid-Gen</v>
          </cell>
        </row>
        <row r="1751">
          <cell r="A1751" t="str">
            <v>OCM0478</v>
          </cell>
        </row>
        <row r="1752">
          <cell r="A1752" t="str">
            <v>OCM0480</v>
          </cell>
        </row>
        <row r="1753">
          <cell r="A1753" t="str">
            <v>CTR_892</v>
          </cell>
          <cell r="I1753" t="str">
            <v>Hybrid Solar - S3</v>
          </cell>
        </row>
        <row r="1754">
          <cell r="A1754" t="str">
            <v>CTR_910</v>
          </cell>
          <cell r="I1754" t="str">
            <v>Grid-Gen-Lithium</v>
          </cell>
        </row>
        <row r="1755">
          <cell r="A1755" t="str">
            <v>OCM0016</v>
          </cell>
        </row>
        <row r="1756">
          <cell r="A1756" t="str">
            <v>ADM_163</v>
          </cell>
          <cell r="I1756" t="str">
            <v>Hybrid Solar - S3</v>
          </cell>
        </row>
        <row r="1757">
          <cell r="A1757" t="str">
            <v>OCM0281</v>
          </cell>
        </row>
        <row r="1758">
          <cell r="A1758" t="str">
            <v>SUD_130</v>
          </cell>
          <cell r="I1758" t="str">
            <v>Hybrid Solar - S3</v>
          </cell>
        </row>
        <row r="1759">
          <cell r="A1759" t="str">
            <v>SUD_119</v>
          </cell>
          <cell r="I1759" t="str">
            <v>Hybrid Solar - S1</v>
          </cell>
        </row>
        <row r="1760">
          <cell r="A1760" t="str">
            <v>OCM0533</v>
          </cell>
        </row>
        <row r="1761">
          <cell r="A1761" t="str">
            <v>CTR_306</v>
          </cell>
          <cell r="I1761" t="str">
            <v>Grid-Gen</v>
          </cell>
        </row>
        <row r="1762">
          <cell r="A1762" t="str">
            <v>SUD_249</v>
          </cell>
          <cell r="I1762" t="str">
            <v>Grid-Gen</v>
          </cell>
        </row>
        <row r="1763">
          <cell r="A1763" t="str">
            <v>OCM0262</v>
          </cell>
        </row>
        <row r="1764">
          <cell r="A1764" t="str">
            <v>OCM0177</v>
          </cell>
        </row>
        <row r="1765">
          <cell r="A1765" t="str">
            <v>OCM0041</v>
          </cell>
        </row>
        <row r="1766">
          <cell r="A1766" t="str">
            <v>ADM_153</v>
          </cell>
          <cell r="I1766" t="str">
            <v>Hybrid-Gen</v>
          </cell>
        </row>
        <row r="1767">
          <cell r="A1767" t="str">
            <v>OCM0259</v>
          </cell>
        </row>
        <row r="1768">
          <cell r="A1768" t="str">
            <v>CTR_300</v>
          </cell>
          <cell r="I1768" t="str">
            <v>Hybrid-Gen</v>
          </cell>
        </row>
        <row r="1769">
          <cell r="A1769" t="str">
            <v>OCM0257</v>
          </cell>
        </row>
        <row r="1770">
          <cell r="A1770" t="str">
            <v>CTR_220</v>
          </cell>
          <cell r="I1770" t="str">
            <v>Grid-Gen</v>
          </cell>
        </row>
        <row r="1771">
          <cell r="A1771" t="str">
            <v>CTR_225</v>
          </cell>
          <cell r="I1771" t="str">
            <v>Grid-Gen</v>
          </cell>
        </row>
        <row r="1772">
          <cell r="A1772" t="str">
            <v>SUD_062</v>
          </cell>
          <cell r="I1772" t="str">
            <v>Grid-Gen</v>
          </cell>
        </row>
        <row r="1773">
          <cell r="A1773" t="str">
            <v>OCM0255</v>
          </cell>
        </row>
        <row r="1774">
          <cell r="A1774" t="str">
            <v>OCM0254</v>
          </cell>
        </row>
        <row r="1775">
          <cell r="A1775" t="str">
            <v>CTR_823</v>
          </cell>
          <cell r="I1775" t="str">
            <v>Hybrid Solar - S1</v>
          </cell>
        </row>
        <row r="1776">
          <cell r="A1776" t="str">
            <v>CTR_506</v>
          </cell>
          <cell r="I1776" t="str">
            <v>Grid-Gen</v>
          </cell>
        </row>
        <row r="1777">
          <cell r="A1777" t="str">
            <v>CTR_298</v>
          </cell>
          <cell r="I1777" t="str">
            <v>Hybrid-Gen</v>
          </cell>
        </row>
        <row r="1778">
          <cell r="A1778" t="str">
            <v>CTR_152</v>
          </cell>
          <cell r="I1778" t="str">
            <v>Grid-Gen</v>
          </cell>
        </row>
        <row r="1779">
          <cell r="A1779" t="str">
            <v>OCM0412</v>
          </cell>
        </row>
        <row r="1780">
          <cell r="A1780" t="str">
            <v>OCM0453</v>
          </cell>
        </row>
        <row r="1781">
          <cell r="A1781" t="str">
            <v>OCM0483</v>
          </cell>
        </row>
        <row r="1782">
          <cell r="A1782" t="str">
            <v>EST_007</v>
          </cell>
          <cell r="I1782" t="str">
            <v>Hybrid Solar - S1</v>
          </cell>
        </row>
        <row r="1783">
          <cell r="A1783" t="str">
            <v>SUD_069</v>
          </cell>
          <cell r="I1783" t="str">
            <v>Gen Only</v>
          </cell>
        </row>
        <row r="1784">
          <cell r="A1784" t="str">
            <v>ADM_043</v>
          </cell>
          <cell r="I1784" t="str">
            <v>Solar-Gen</v>
          </cell>
        </row>
        <row r="1785">
          <cell r="A1785" t="str">
            <v>OCM0111</v>
          </cell>
        </row>
        <row r="1786">
          <cell r="A1786" t="str">
            <v>OCM0531</v>
          </cell>
        </row>
        <row r="1787">
          <cell r="A1787" t="str">
            <v>CTR_406</v>
          </cell>
          <cell r="I1787" t="str">
            <v>Solar-Gen</v>
          </cell>
        </row>
        <row r="1788">
          <cell r="A1788" t="str">
            <v>CTR_146</v>
          </cell>
          <cell r="I1788" t="str">
            <v>Grid-Gen</v>
          </cell>
        </row>
        <row r="1789">
          <cell r="A1789" t="str">
            <v>CTR_142</v>
          </cell>
          <cell r="I1789" t="str">
            <v>Bad Grid + GE</v>
          </cell>
        </row>
        <row r="1790">
          <cell r="A1790" t="str">
            <v>ADM_130</v>
          </cell>
          <cell r="I1790" t="str">
            <v>Hybrid Solar - S3</v>
          </cell>
        </row>
        <row r="1791">
          <cell r="A1791" t="str">
            <v>OCM0220</v>
          </cell>
        </row>
        <row r="1792">
          <cell r="A1792" t="str">
            <v>OCM0095</v>
          </cell>
        </row>
        <row r="1793">
          <cell r="A1793" t="str">
            <v>SUD_251</v>
          </cell>
          <cell r="I1793" t="str">
            <v>Hybrid-Gen</v>
          </cell>
        </row>
        <row r="1794">
          <cell r="A1794" t="str">
            <v>OCM0413</v>
          </cell>
        </row>
        <row r="1795">
          <cell r="A1795" t="str">
            <v>SUD_106</v>
          </cell>
          <cell r="I1795" t="str">
            <v>Hybrid Solar - S3</v>
          </cell>
        </row>
        <row r="1796">
          <cell r="A1796" t="str">
            <v>SUD_003</v>
          </cell>
          <cell r="I1796" t="str">
            <v>Bad Grid + Solar + GE</v>
          </cell>
        </row>
        <row r="1797">
          <cell r="A1797" t="str">
            <v>OCM0235</v>
          </cell>
        </row>
        <row r="1798">
          <cell r="A1798" t="str">
            <v>CTR_301</v>
          </cell>
          <cell r="I1798" t="str">
            <v>Hybrid-Gen</v>
          </cell>
        </row>
        <row r="1799">
          <cell r="A1799" t="str">
            <v>CTR_302</v>
          </cell>
          <cell r="I1799" t="str">
            <v>Hybrid-Gen</v>
          </cell>
        </row>
        <row r="1800">
          <cell r="A1800" t="str">
            <v>OCM0032</v>
          </cell>
        </row>
        <row r="1801">
          <cell r="A1801" t="str">
            <v>CTR_143</v>
          </cell>
          <cell r="I1801" t="str">
            <v>Solar-Gen</v>
          </cell>
        </row>
        <row r="1802">
          <cell r="A1802" t="str">
            <v>CTR_335</v>
          </cell>
          <cell r="I1802" t="str">
            <v>Grid-Gen</v>
          </cell>
        </row>
        <row r="1803">
          <cell r="A1803" t="str">
            <v>OCM0219</v>
          </cell>
        </row>
        <row r="1804">
          <cell r="A1804" t="str">
            <v>OCM0019</v>
          </cell>
        </row>
        <row r="1805">
          <cell r="A1805" t="str">
            <v>ADM_075</v>
          </cell>
          <cell r="I1805" t="str">
            <v>Hybrid-Gen</v>
          </cell>
        </row>
        <row r="1806">
          <cell r="A1806" t="str">
            <v>SUD_160</v>
          </cell>
          <cell r="I1806" t="str">
            <v>HGB</v>
          </cell>
        </row>
        <row r="1807">
          <cell r="A1807" t="str">
            <v>OCM0047</v>
          </cell>
        </row>
        <row r="1808">
          <cell r="A1808" t="str">
            <v>CTR_307</v>
          </cell>
          <cell r="I1808" t="str">
            <v>Grid-Gen</v>
          </cell>
        </row>
        <row r="1809">
          <cell r="A1809" t="str">
            <v>CTR_181</v>
          </cell>
          <cell r="I1809" t="str">
            <v>Bad Grid + GE</v>
          </cell>
        </row>
        <row r="1810">
          <cell r="A1810" t="str">
            <v>OCM0097</v>
          </cell>
        </row>
        <row r="1811">
          <cell r="A1811" t="str">
            <v>ADM_099</v>
          </cell>
          <cell r="I1811" t="str">
            <v>Solar-Gen</v>
          </cell>
        </row>
        <row r="1812">
          <cell r="A1812" t="str">
            <v>CTR_138</v>
          </cell>
          <cell r="I1812" t="str">
            <v>Grid-Gen</v>
          </cell>
        </row>
        <row r="1813">
          <cell r="A1813" t="str">
            <v>CTR_033</v>
          </cell>
          <cell r="I1813" t="str">
            <v>Medium Grid + Solar + GE</v>
          </cell>
        </row>
        <row r="1814">
          <cell r="A1814" t="str">
            <v>ADM_128</v>
          </cell>
          <cell r="I1814" t="str">
            <v>Hybrid-Gen</v>
          </cell>
        </row>
        <row r="1815">
          <cell r="A1815" t="str">
            <v>CTR_303</v>
          </cell>
          <cell r="I1815" t="str">
            <v>Hybrid-Gen</v>
          </cell>
        </row>
        <row r="1816">
          <cell r="A1816" t="str">
            <v>OCM0021</v>
          </cell>
        </row>
        <row r="1817">
          <cell r="A1817" t="str">
            <v>CTR_367</v>
          </cell>
          <cell r="I1817" t="str">
            <v>Solar-Gen</v>
          </cell>
        </row>
        <row r="1818">
          <cell r="A1818" t="str">
            <v>SUD_055</v>
          </cell>
          <cell r="I1818" t="str">
            <v>Good Grid no GE - 8h</v>
          </cell>
        </row>
        <row r="1819">
          <cell r="A1819" t="str">
            <v>SUD_232</v>
          </cell>
          <cell r="I1819" t="str">
            <v>Hybrid-Gen</v>
          </cell>
        </row>
        <row r="1820">
          <cell r="A1820" t="str">
            <v>SUD_098</v>
          </cell>
          <cell r="I1820" t="str">
            <v>Good Grid no GE - 12h</v>
          </cell>
        </row>
        <row r="1821">
          <cell r="A1821" t="str">
            <v>CTR_434</v>
          </cell>
          <cell r="I1821" t="str">
            <v>Hybrid Solar - S1</v>
          </cell>
        </row>
        <row r="1822">
          <cell r="A1822" t="str">
            <v>OCM0163</v>
          </cell>
        </row>
        <row r="1823">
          <cell r="A1823" t="str">
            <v>CTR_353</v>
          </cell>
          <cell r="I1823" t="str">
            <v>Grid-Gen</v>
          </cell>
        </row>
        <row r="1824">
          <cell r="A1824" t="str">
            <v>OCM0088</v>
          </cell>
        </row>
        <row r="1825">
          <cell r="A1825" t="str">
            <v>OCM0087</v>
          </cell>
        </row>
        <row r="1826">
          <cell r="A1826" t="str">
            <v>OCM0529</v>
          </cell>
        </row>
        <row r="1827">
          <cell r="A1827" t="str">
            <v>SUD_052</v>
          </cell>
          <cell r="I1827" t="str">
            <v>Grid-Gen</v>
          </cell>
        </row>
        <row r="1828">
          <cell r="A1828" t="str">
            <v>SUD_204</v>
          </cell>
        </row>
        <row r="1829">
          <cell r="A1829" t="str">
            <v>OCM0350</v>
          </cell>
        </row>
        <row r="1830">
          <cell r="A1830" t="str">
            <v>OCM0120</v>
          </cell>
        </row>
        <row r="1831">
          <cell r="A1831" t="str">
            <v>CTR_891</v>
          </cell>
          <cell r="I1831" t="str">
            <v>HGB</v>
          </cell>
        </row>
        <row r="1832">
          <cell r="A1832" t="str">
            <v>OCM0139</v>
          </cell>
        </row>
        <row r="1833">
          <cell r="A1833" t="str">
            <v>ADM_024</v>
          </cell>
          <cell r="I1833" t="str">
            <v>Hybrid-Gen</v>
          </cell>
        </row>
        <row r="1834">
          <cell r="A1834" t="str">
            <v>ADM_055</v>
          </cell>
          <cell r="I1834" t="str">
            <v>Solar-Gen</v>
          </cell>
        </row>
        <row r="1835">
          <cell r="A1835" t="str">
            <v>OCM0145</v>
          </cell>
        </row>
        <row r="1836">
          <cell r="A1836" t="str">
            <v>OCM0530</v>
          </cell>
        </row>
        <row r="1837">
          <cell r="A1837" t="str">
            <v>OCM0497</v>
          </cell>
        </row>
        <row r="1838">
          <cell r="A1838" t="str">
            <v>OCM0027</v>
          </cell>
        </row>
        <row r="1839">
          <cell r="A1839" t="str">
            <v>OCM0138</v>
          </cell>
        </row>
        <row r="1840">
          <cell r="A1840" t="str">
            <v>ADM_054</v>
          </cell>
          <cell r="I1840" t="str">
            <v>Hybrid-Gen</v>
          </cell>
        </row>
        <row r="1841">
          <cell r="A1841" t="str">
            <v>SUD_233</v>
          </cell>
          <cell r="I1841" t="str">
            <v>Hybrid-Gen</v>
          </cell>
        </row>
        <row r="1842">
          <cell r="A1842" t="str">
            <v>ADM_064</v>
          </cell>
          <cell r="I1842" t="str">
            <v>Hybrid-Gen</v>
          </cell>
        </row>
        <row r="1843">
          <cell r="A1843" t="str">
            <v>CTR_139</v>
          </cell>
          <cell r="I1843" t="str">
            <v>Hybrid Solar - S2</v>
          </cell>
        </row>
        <row r="1844">
          <cell r="A1844" t="str">
            <v>OCM0496</v>
          </cell>
        </row>
        <row r="1845">
          <cell r="A1845" t="str">
            <v>ADM_044</v>
          </cell>
          <cell r="I1845" t="str">
            <v>Grid-Gen</v>
          </cell>
        </row>
        <row r="1846">
          <cell r="A1846" t="str">
            <v>CTR_454</v>
          </cell>
          <cell r="I1846" t="str">
            <v>Hybrid Solar - S3</v>
          </cell>
        </row>
        <row r="1847">
          <cell r="A1847" t="str">
            <v>SUD_243</v>
          </cell>
          <cell r="I1847" t="str">
            <v>Hybrid Solar - S2</v>
          </cell>
        </row>
        <row r="1848">
          <cell r="A1848" t="str">
            <v>ADM_103</v>
          </cell>
          <cell r="I1848" t="str">
            <v>Hybrid-Gen</v>
          </cell>
        </row>
        <row r="1849">
          <cell r="A1849" t="str">
            <v>OCM0252</v>
          </cell>
        </row>
        <row r="1850">
          <cell r="A1850" t="str">
            <v>ADM_105</v>
          </cell>
          <cell r="I1850" t="str">
            <v>Grid-Gen</v>
          </cell>
        </row>
        <row r="1851">
          <cell r="A1851" t="str">
            <v>OCM0137</v>
          </cell>
        </row>
        <row r="1852">
          <cell r="A1852" t="str">
            <v>ADM_067</v>
          </cell>
          <cell r="I1852" t="str">
            <v>Hybrid-Gen</v>
          </cell>
        </row>
        <row r="1853">
          <cell r="A1853" t="str">
            <v>ADM_814</v>
          </cell>
          <cell r="I1853" t="str">
            <v>Grid-Gen</v>
          </cell>
        </row>
        <row r="1854">
          <cell r="A1854" t="str">
            <v>ADM_038</v>
          </cell>
          <cell r="I1854" t="str">
            <v>Hybrid Solar - S2</v>
          </cell>
        </row>
        <row r="1855">
          <cell r="A1855" t="str">
            <v>OCM0416</v>
          </cell>
        </row>
        <row r="1856">
          <cell r="A1856" t="str">
            <v>ADM_011</v>
          </cell>
          <cell r="I1856" t="str">
            <v>Grid-Gen</v>
          </cell>
        </row>
        <row r="1857">
          <cell r="A1857" t="str">
            <v>EST_067</v>
          </cell>
          <cell r="I1857" t="str">
            <v>Grid-Hybrid-Gen</v>
          </cell>
        </row>
        <row r="1858">
          <cell r="A1858" t="str">
            <v>SUD_014</v>
          </cell>
          <cell r="I1858" t="str">
            <v>Medium Grid + Solar + GE</v>
          </cell>
        </row>
        <row r="1859">
          <cell r="A1859" t="str">
            <v>SUD_064</v>
          </cell>
          <cell r="I1859" t="str">
            <v>Grid-Gen</v>
          </cell>
        </row>
        <row r="1860">
          <cell r="A1860" t="str">
            <v>CTR_141</v>
          </cell>
          <cell r="I1860" t="str">
            <v>Solar-Gen</v>
          </cell>
        </row>
        <row r="1861">
          <cell r="A1861" t="str">
            <v>SUD_231</v>
          </cell>
          <cell r="I1861" t="str">
            <v>Hybrid-Gen</v>
          </cell>
        </row>
        <row r="1862">
          <cell r="A1862" t="str">
            <v>OCM0003</v>
          </cell>
        </row>
        <row r="1863">
          <cell r="A1863" t="str">
            <v>ADM_098</v>
          </cell>
          <cell r="I1863" t="str">
            <v>Solar-Gen</v>
          </cell>
        </row>
        <row r="1864">
          <cell r="A1864" t="str">
            <v>EST_057</v>
          </cell>
          <cell r="I1864" t="str">
            <v>Grid-Gen</v>
          </cell>
        </row>
        <row r="1865">
          <cell r="A1865" t="str">
            <v>CTR_290</v>
          </cell>
          <cell r="I1865" t="str">
            <v>Hybrid Solar - S1</v>
          </cell>
        </row>
        <row r="1866">
          <cell r="A1866" t="str">
            <v>EST_017</v>
          </cell>
          <cell r="I1866" t="str">
            <v>Grid-Hybrid-Gen</v>
          </cell>
        </row>
        <row r="1867">
          <cell r="A1867" t="str">
            <v>SUD_252</v>
          </cell>
          <cell r="I1867" t="str">
            <v>Hybrid-Gen</v>
          </cell>
        </row>
        <row r="1868">
          <cell r="A1868" t="str">
            <v>ADM_109</v>
          </cell>
          <cell r="I1868" t="str">
            <v>Grid-Gen</v>
          </cell>
        </row>
        <row r="1869">
          <cell r="A1869" t="str">
            <v>NRD_055</v>
          </cell>
          <cell r="I1869" t="str">
            <v>Solar-Gen</v>
          </cell>
        </row>
        <row r="1870">
          <cell r="A1870" t="str">
            <v>OCM0031</v>
          </cell>
        </row>
        <row r="1871">
          <cell r="A1871" t="str">
            <v>OCM0069</v>
          </cell>
        </row>
        <row r="1872">
          <cell r="A1872" t="str">
            <v>NUR0017</v>
          </cell>
        </row>
        <row r="1873">
          <cell r="A1873" t="str">
            <v>CTR_169</v>
          </cell>
          <cell r="I1873" t="str">
            <v>Solar-Gen</v>
          </cell>
        </row>
        <row r="1874">
          <cell r="A1874" t="str">
            <v>EST_046</v>
          </cell>
          <cell r="I1874" t="str">
            <v>Solar-Gen</v>
          </cell>
        </row>
        <row r="1875">
          <cell r="A1875" t="str">
            <v>CTR_233</v>
          </cell>
          <cell r="I1875" t="str">
            <v>Bad Grid + Solar + GE</v>
          </cell>
        </row>
        <row r="1876">
          <cell r="A1876" t="str">
            <v>OCM0096</v>
          </cell>
        </row>
        <row r="1877">
          <cell r="A1877" t="str">
            <v>OCM0156</v>
          </cell>
        </row>
        <row r="1878">
          <cell r="A1878" t="str">
            <v>SUD_244</v>
          </cell>
          <cell r="I1878" t="str">
            <v>Hybrid-Gen</v>
          </cell>
        </row>
        <row r="1879">
          <cell r="A1879" t="str">
            <v>NUR0035</v>
          </cell>
        </row>
        <row r="1880">
          <cell r="A1880" t="str">
            <v>OCM0492</v>
          </cell>
        </row>
        <row r="1881">
          <cell r="A1881" t="str">
            <v>OCM0298</v>
          </cell>
        </row>
        <row r="1882">
          <cell r="A1882" t="str">
            <v>OCM0144</v>
          </cell>
        </row>
        <row r="1883">
          <cell r="A1883" t="str">
            <v>ADM_041</v>
          </cell>
          <cell r="I1883" t="str">
            <v>Hybrid-Gen</v>
          </cell>
        </row>
        <row r="1884">
          <cell r="A1884" t="str">
            <v>CTR_894</v>
          </cell>
          <cell r="I1884" t="str">
            <v>Good Grid + GE</v>
          </cell>
        </row>
        <row r="1885">
          <cell r="A1885" t="str">
            <v>OCM0092</v>
          </cell>
        </row>
        <row r="1886">
          <cell r="A1886" t="str">
            <v>OCM0140</v>
          </cell>
        </row>
        <row r="1887">
          <cell r="A1887" t="str">
            <v>OCM0491</v>
          </cell>
        </row>
        <row r="1888">
          <cell r="A1888" t="str">
            <v>OCM0493</v>
          </cell>
        </row>
        <row r="1889">
          <cell r="A1889" t="str">
            <v>NUR0025</v>
          </cell>
        </row>
        <row r="1890">
          <cell r="A1890" t="str">
            <v>OCM0116</v>
          </cell>
        </row>
        <row r="1891">
          <cell r="A1891" t="str">
            <v>NRD_318</v>
          </cell>
        </row>
        <row r="1892">
          <cell r="A1892" t="str">
            <v>EST_029</v>
          </cell>
          <cell r="I1892" t="str">
            <v>Hybrid-Gen</v>
          </cell>
        </row>
        <row r="1893">
          <cell r="A1893" t="str">
            <v>EST_024</v>
          </cell>
          <cell r="I1893" t="str">
            <v>Grid-Gen</v>
          </cell>
        </row>
        <row r="1894">
          <cell r="A1894" t="str">
            <v>SUD_247</v>
          </cell>
          <cell r="I1894" t="str">
            <v>Hybrid-Gen</v>
          </cell>
        </row>
        <row r="1895">
          <cell r="A1895" t="str">
            <v>OCM0098</v>
          </cell>
        </row>
        <row r="1896">
          <cell r="A1896" t="str">
            <v>CTR_170</v>
          </cell>
          <cell r="I1896" t="str">
            <v>Solar-Gen</v>
          </cell>
        </row>
        <row r="1897">
          <cell r="A1897" t="str">
            <v>OCM0532</v>
          </cell>
        </row>
        <row r="1898">
          <cell r="A1898" t="str">
            <v>NUR0026</v>
          </cell>
        </row>
        <row r="1899">
          <cell r="A1899" t="str">
            <v>NRD_020</v>
          </cell>
          <cell r="I1899" t="str">
            <v>Solar-Gen</v>
          </cell>
        </row>
        <row r="1900">
          <cell r="A1900" t="str">
            <v>NRD_317</v>
          </cell>
        </row>
        <row r="1901">
          <cell r="A1901" t="str">
            <v>NUR0038</v>
          </cell>
        </row>
        <row r="1902">
          <cell r="A1902" t="str">
            <v>NRD_110</v>
          </cell>
          <cell r="I1902" t="str">
            <v>Gen Only</v>
          </cell>
        </row>
        <row r="1903">
          <cell r="A1903" t="str">
            <v>NRD_324</v>
          </cell>
        </row>
        <row r="1904">
          <cell r="A1904" t="str">
            <v>OCM0136</v>
          </cell>
        </row>
        <row r="1905">
          <cell r="A1905" t="str">
            <v>NUR0034</v>
          </cell>
        </row>
        <row r="1906">
          <cell r="A1906" t="str">
            <v>OCM0469</v>
          </cell>
        </row>
        <row r="1907">
          <cell r="A1907" t="str">
            <v>OCM0454</v>
          </cell>
        </row>
        <row r="1908">
          <cell r="A1908" t="str">
            <v>CTR_407</v>
          </cell>
          <cell r="I1908" t="str">
            <v>Hybrid Solar - S2</v>
          </cell>
        </row>
        <row r="1909">
          <cell r="A1909" t="str">
            <v>OCM0419</v>
          </cell>
        </row>
        <row r="1910">
          <cell r="A1910" t="str">
            <v>ADM_122</v>
          </cell>
          <cell r="I1910" t="str">
            <v>Gen-Solar AER</v>
          </cell>
        </row>
        <row r="1911">
          <cell r="A1911" t="str">
            <v>ADM_149</v>
          </cell>
          <cell r="I1911" t="str">
            <v>Hybrid Solar - S1</v>
          </cell>
        </row>
        <row r="1912">
          <cell r="A1912" t="str">
            <v>EST_074</v>
          </cell>
          <cell r="I1912" t="str">
            <v>Solar Only</v>
          </cell>
        </row>
        <row r="1913">
          <cell r="A1913" t="str">
            <v>NUR0047</v>
          </cell>
        </row>
        <row r="1914">
          <cell r="A1914" t="str">
            <v>NRD_153</v>
          </cell>
          <cell r="I1914" t="str">
            <v>Hybrid Solar - S3</v>
          </cell>
        </row>
        <row r="1915">
          <cell r="A1915" t="str">
            <v>ADM_060</v>
          </cell>
          <cell r="I1915" t="str">
            <v>Solar-Gen</v>
          </cell>
        </row>
        <row r="1916">
          <cell r="A1916" t="str">
            <v>OCM0091</v>
          </cell>
        </row>
        <row r="1917">
          <cell r="A1917" t="str">
            <v>CTR_289</v>
          </cell>
          <cell r="I1917" t="str">
            <v>Hybrid Solar - S1</v>
          </cell>
        </row>
        <row r="1918">
          <cell r="A1918" t="str">
            <v>OCM0490</v>
          </cell>
        </row>
        <row r="1919">
          <cell r="A1919" t="str">
            <v>NUR0050</v>
          </cell>
        </row>
        <row r="1920">
          <cell r="A1920" t="str">
            <v>OCM0290</v>
          </cell>
        </row>
        <row r="1921">
          <cell r="A1921" t="str">
            <v>ADM_042</v>
          </cell>
          <cell r="I1921" t="str">
            <v>Hybrid-Gen</v>
          </cell>
        </row>
        <row r="1922">
          <cell r="A1922" t="str">
            <v>SUD_126</v>
          </cell>
          <cell r="I1922" t="str">
            <v>Hybrid Solar - S2</v>
          </cell>
        </row>
        <row r="1923">
          <cell r="A1923" t="str">
            <v>EST_082</v>
          </cell>
          <cell r="I1923" t="str">
            <v>Grid-Gen</v>
          </cell>
        </row>
        <row r="1924">
          <cell r="A1924" t="str">
            <v>ADM_063</v>
          </cell>
          <cell r="I1924" t="str">
            <v>Solar-Gen</v>
          </cell>
        </row>
        <row r="1925">
          <cell r="A1925" t="str">
            <v>EST_134</v>
          </cell>
          <cell r="I1925" t="str">
            <v>Hybrid Solar - S2</v>
          </cell>
        </row>
        <row r="1926">
          <cell r="A1926" t="str">
            <v>OCM0468</v>
          </cell>
        </row>
        <row r="1927">
          <cell r="A1927" t="str">
            <v>NRD_328</v>
          </cell>
        </row>
        <row r="1928">
          <cell r="A1928" t="str">
            <v>EST_077</v>
          </cell>
          <cell r="I1928" t="str">
            <v>Grid-Gen</v>
          </cell>
        </row>
        <row r="1929">
          <cell r="A1929" t="str">
            <v>OCM0399</v>
          </cell>
        </row>
        <row r="1930">
          <cell r="A1930" t="str">
            <v>NRD_327</v>
          </cell>
        </row>
        <row r="1931">
          <cell r="A1931" t="str">
            <v>ADM_066</v>
          </cell>
          <cell r="I1931" t="str">
            <v>Hybrid-Gen</v>
          </cell>
        </row>
        <row r="1932">
          <cell r="A1932" t="str">
            <v>OCM0433</v>
          </cell>
        </row>
        <row r="1933">
          <cell r="A1933" t="str">
            <v>OCM0466</v>
          </cell>
        </row>
        <row r="1934">
          <cell r="A1934" t="str">
            <v>OCM0506</v>
          </cell>
        </row>
        <row r="1935">
          <cell r="A1935" t="str">
            <v>EST_009</v>
          </cell>
          <cell r="I1935" t="str">
            <v>Medium Grid + Solar + GE</v>
          </cell>
        </row>
        <row r="1936">
          <cell r="A1936" t="str">
            <v>OCM0267</v>
          </cell>
        </row>
        <row r="1937">
          <cell r="A1937" t="str">
            <v>SUD_248</v>
          </cell>
          <cell r="I1937" t="str">
            <v>Hybrid-Gen</v>
          </cell>
        </row>
        <row r="1938">
          <cell r="A1938" t="str">
            <v>NRD_331</v>
          </cell>
        </row>
        <row r="1939">
          <cell r="A1939" t="str">
            <v>NRD_310</v>
          </cell>
        </row>
        <row r="1940">
          <cell r="A1940" t="str">
            <v>EST_062</v>
          </cell>
          <cell r="I1940" t="str">
            <v>Grid-Gen</v>
          </cell>
        </row>
        <row r="1941">
          <cell r="A1941" t="str">
            <v>OCM0044</v>
          </cell>
        </row>
        <row r="1942">
          <cell r="A1942" t="str">
            <v>OCM0498</v>
          </cell>
        </row>
        <row r="1943">
          <cell r="A1943" t="str">
            <v>ADM_152</v>
          </cell>
          <cell r="I1943" t="str">
            <v>Gen Only</v>
          </cell>
        </row>
        <row r="1944">
          <cell r="A1944" t="str">
            <v>NUR0075</v>
          </cell>
        </row>
        <row r="1945">
          <cell r="A1945" t="str">
            <v>NRD_025</v>
          </cell>
          <cell r="I1945" t="str">
            <v>Grid-Hybrid-Gen</v>
          </cell>
        </row>
        <row r="1946">
          <cell r="A1946" t="str">
            <v>ADM_183</v>
          </cell>
          <cell r="I1946" t="str">
            <v>Hybrid Solar - S3</v>
          </cell>
        </row>
        <row r="1947">
          <cell r="A1947" t="str">
            <v>NRD_119</v>
          </cell>
          <cell r="I1947" t="str">
            <v>Grid-Gen</v>
          </cell>
        </row>
        <row r="1948">
          <cell r="A1948" t="str">
            <v>OCM0379</v>
          </cell>
        </row>
        <row r="1949">
          <cell r="A1949" t="str">
            <v>NRD_157</v>
          </cell>
          <cell r="I1949" t="str">
            <v>Bad Grid + Solar + GE</v>
          </cell>
        </row>
        <row r="1950">
          <cell r="A1950" t="str">
            <v>ADM_015</v>
          </cell>
          <cell r="I1950" t="str">
            <v>Hybrid Solar - S3</v>
          </cell>
        </row>
        <row r="1951">
          <cell r="A1951" t="str">
            <v>EST_150</v>
          </cell>
          <cell r="I1951" t="str">
            <v>Hybrid Solar - S2</v>
          </cell>
        </row>
        <row r="1952">
          <cell r="A1952" t="str">
            <v>NRD_314</v>
          </cell>
        </row>
        <row r="1953">
          <cell r="A1953" t="str">
            <v>ADM_010</v>
          </cell>
          <cell r="I1953" t="str">
            <v>Bad Grid + Solar + GE</v>
          </cell>
        </row>
        <row r="1954">
          <cell r="A1954" t="str">
            <v>OCM0502</v>
          </cell>
        </row>
        <row r="1955">
          <cell r="A1955" t="str">
            <v>ADM_065</v>
          </cell>
          <cell r="I1955" t="str">
            <v>Hybrid-Gen</v>
          </cell>
        </row>
        <row r="1956">
          <cell r="A1956" t="str">
            <v>NUR0093</v>
          </cell>
        </row>
        <row r="1957">
          <cell r="A1957" t="str">
            <v>OCM0405</v>
          </cell>
        </row>
        <row r="1958">
          <cell r="A1958" t="str">
            <v>ADM_119</v>
          </cell>
          <cell r="I1958" t="str">
            <v>Grid-Gen</v>
          </cell>
        </row>
        <row r="1959">
          <cell r="A1959" t="str">
            <v>SUD_246</v>
          </cell>
          <cell r="I1959" t="str">
            <v>Solar-Gen</v>
          </cell>
        </row>
        <row r="1960">
          <cell r="A1960" t="str">
            <v>EST_002</v>
          </cell>
          <cell r="I1960" t="str">
            <v>Good Grid + GE</v>
          </cell>
        </row>
        <row r="1961">
          <cell r="A1961" t="str">
            <v>EST_022</v>
          </cell>
          <cell r="I1961" t="str">
            <v>Grid-Gen</v>
          </cell>
        </row>
        <row r="1962">
          <cell r="A1962" t="str">
            <v>OCM0465</v>
          </cell>
        </row>
        <row r="1963">
          <cell r="A1963" t="str">
            <v>OCM0045</v>
          </cell>
        </row>
        <row r="1964">
          <cell r="A1964" t="str">
            <v>NRD_152</v>
          </cell>
          <cell r="I1964" t="str">
            <v>Gen Only</v>
          </cell>
        </row>
        <row r="1965">
          <cell r="A1965" t="str">
            <v>OCM0512</v>
          </cell>
        </row>
        <row r="1966">
          <cell r="A1966" t="str">
            <v>NRD_302</v>
          </cell>
        </row>
        <row r="1967">
          <cell r="A1967" t="str">
            <v>EST_105</v>
          </cell>
          <cell r="I1967" t="str">
            <v>Hybrid Solar - S1</v>
          </cell>
        </row>
        <row r="1968">
          <cell r="A1968" t="str">
            <v>OCM0461</v>
          </cell>
        </row>
        <row r="1969">
          <cell r="A1969" t="str">
            <v>NRD_343</v>
          </cell>
        </row>
        <row r="1970">
          <cell r="A1970" t="str">
            <v>OCM0378</v>
          </cell>
        </row>
        <row r="1971">
          <cell r="A1971" t="str">
            <v>NRD_086</v>
          </cell>
          <cell r="I1971" t="str">
            <v>Grid-Gen</v>
          </cell>
        </row>
        <row r="1972">
          <cell r="A1972" t="str">
            <v>NRD_295</v>
          </cell>
        </row>
        <row r="1973">
          <cell r="A1973" t="str">
            <v>EST_076</v>
          </cell>
          <cell r="I1973" t="str">
            <v>Grid-Gen</v>
          </cell>
        </row>
        <row r="1974">
          <cell r="A1974" t="str">
            <v>NRD_060</v>
          </cell>
          <cell r="I1974" t="str">
            <v>Grid-Gen</v>
          </cell>
        </row>
        <row r="1975">
          <cell r="A1975" t="str">
            <v>NRD_160</v>
          </cell>
          <cell r="I1975" t="str">
            <v>Hybrid Solar - S1</v>
          </cell>
        </row>
        <row r="1976">
          <cell r="A1976" t="str">
            <v>OCM0121</v>
          </cell>
        </row>
        <row r="1977">
          <cell r="A1977" t="str">
            <v>NRD_149</v>
          </cell>
          <cell r="I1977" t="str">
            <v>Good Grid + GE</v>
          </cell>
        </row>
        <row r="1978">
          <cell r="A1978" t="str">
            <v>ADM_014</v>
          </cell>
          <cell r="I1978" t="str">
            <v>Hybrid Solar - S3</v>
          </cell>
        </row>
        <row r="1979">
          <cell r="A1979" t="str">
            <v>ADM_143</v>
          </cell>
          <cell r="I1979" t="str">
            <v>Solar-Gen</v>
          </cell>
        </row>
        <row r="1980">
          <cell r="A1980" t="str">
            <v>NRD_047</v>
          </cell>
          <cell r="I1980" t="str">
            <v>Grid-Gen</v>
          </cell>
        </row>
        <row r="1981">
          <cell r="A1981" t="str">
            <v>ADM_114</v>
          </cell>
          <cell r="I1981" t="str">
            <v>Hybrid Solar - S3</v>
          </cell>
        </row>
        <row r="1982">
          <cell r="A1982" t="str">
            <v>EST_008</v>
          </cell>
          <cell r="I1982" t="str">
            <v>Grid-Gen</v>
          </cell>
        </row>
        <row r="1983">
          <cell r="A1983" t="str">
            <v>OCM0464</v>
          </cell>
        </row>
        <row r="1984">
          <cell r="A1984" t="str">
            <v>NRD_159</v>
          </cell>
          <cell r="I1984" t="str">
            <v>Good Grid + Solar + GE</v>
          </cell>
        </row>
        <row r="1985">
          <cell r="A1985" t="str">
            <v>NRD_022</v>
          </cell>
          <cell r="I1985" t="str">
            <v>Grid-Gen</v>
          </cell>
        </row>
        <row r="1986">
          <cell r="A1986" t="str">
            <v>NRD_003</v>
          </cell>
          <cell r="I1986" t="str">
            <v>Grid-Gen</v>
          </cell>
        </row>
        <row r="1987">
          <cell r="A1987" t="str">
            <v>NRD_018</v>
          </cell>
          <cell r="I1987" t="str">
            <v>Medium Grid + Solar + GE</v>
          </cell>
        </row>
        <row r="1988">
          <cell r="A1988" t="str">
            <v>NRD_260</v>
          </cell>
          <cell r="I1988" t="str">
            <v>Hybrid Solar - S1</v>
          </cell>
        </row>
        <row r="1989">
          <cell r="A1989" t="str">
            <v>EST_104</v>
          </cell>
          <cell r="I1989" t="str">
            <v>Hybrid Solar - S2</v>
          </cell>
        </row>
        <row r="1990">
          <cell r="A1990" t="str">
            <v>OCM0463</v>
          </cell>
        </row>
        <row r="1991">
          <cell r="A1991" t="str">
            <v>NRD_175</v>
          </cell>
          <cell r="I1991" t="str">
            <v>Good Grid + GE</v>
          </cell>
        </row>
        <row r="1992">
          <cell r="A1992" t="str">
            <v>NRD_015</v>
          </cell>
          <cell r="I1992" t="str">
            <v>Hybrid-Gen</v>
          </cell>
        </row>
        <row r="1993">
          <cell r="A1993" t="str">
            <v>NRD_163</v>
          </cell>
          <cell r="I1993" t="str">
            <v>Good Grid + GE</v>
          </cell>
        </row>
        <row r="1994">
          <cell r="A1994" t="str">
            <v>NRD_350</v>
          </cell>
        </row>
        <row r="1995">
          <cell r="A1995" t="str">
            <v>EST_023</v>
          </cell>
          <cell r="I1995" t="str">
            <v>Hybrid Solar - S2</v>
          </cell>
        </row>
        <row r="1996">
          <cell r="A1996" t="str">
            <v>NRD_072</v>
          </cell>
          <cell r="I1996" t="str">
            <v>Grid-Gen</v>
          </cell>
        </row>
        <row r="1997">
          <cell r="A1997" t="str">
            <v>NRD_268</v>
          </cell>
          <cell r="I1997" t="str">
            <v>Hybrid Solar - S1</v>
          </cell>
        </row>
        <row r="1998">
          <cell r="A1998" t="str">
            <v>NRD_049</v>
          </cell>
          <cell r="I1998" t="str">
            <v>Grid-Gen</v>
          </cell>
        </row>
        <row r="1999">
          <cell r="A1999" t="str">
            <v>NRD_255</v>
          </cell>
          <cell r="I1999" t="str">
            <v>Hybrid Solar - S1</v>
          </cell>
        </row>
        <row r="2000">
          <cell r="A2000" t="str">
            <v>NRD_141</v>
          </cell>
          <cell r="I2000" t="str">
            <v>Good Grid + GE</v>
          </cell>
        </row>
        <row r="2001">
          <cell r="A2001" t="str">
            <v>NRD_073</v>
          </cell>
          <cell r="I2001" t="str">
            <v>Grid-Gen</v>
          </cell>
        </row>
        <row r="2002">
          <cell r="A2002" t="str">
            <v>NRD_190</v>
          </cell>
          <cell r="I2002" t="str">
            <v>Medium Grid + GE</v>
          </cell>
        </row>
        <row r="2003">
          <cell r="A2003" t="str">
            <v>NRD_040</v>
          </cell>
          <cell r="I2003" t="str">
            <v>Grid-Gen</v>
          </cell>
        </row>
        <row r="2004">
          <cell r="A2004" t="str">
            <v>NRD_097</v>
          </cell>
          <cell r="I2004" t="str">
            <v>Grid-Gen</v>
          </cell>
        </row>
        <row r="2005">
          <cell r="A2005" t="str">
            <v>NRD_035</v>
          </cell>
          <cell r="I2005" t="str">
            <v>Grid-Gen</v>
          </cell>
        </row>
        <row r="2006">
          <cell r="A2006" t="str">
            <v>OCM0149</v>
          </cell>
        </row>
        <row r="2007">
          <cell r="A2007" t="str">
            <v>NRD_002</v>
          </cell>
          <cell r="I2007" t="str">
            <v>Good Grid + Solar + GE</v>
          </cell>
        </row>
        <row r="2008">
          <cell r="A2008" t="str">
            <v>ADM_052</v>
          </cell>
          <cell r="I2008" t="str">
            <v>Gen-Solar AER</v>
          </cell>
        </row>
        <row r="2009">
          <cell r="A2009" t="str">
            <v>NRD_189</v>
          </cell>
          <cell r="I2009" t="str">
            <v>Medium Grid + Solar + GE</v>
          </cell>
        </row>
        <row r="2010">
          <cell r="A2010" t="str">
            <v>NRD_253</v>
          </cell>
          <cell r="I2010" t="str">
            <v>Hybrid Solar - S1</v>
          </cell>
        </row>
        <row r="2011">
          <cell r="A2011" t="str">
            <v>NRD_252</v>
          </cell>
          <cell r="I2011" t="str">
            <v>Hybrid Solar - S1</v>
          </cell>
        </row>
        <row r="2012">
          <cell r="A2012" t="str">
            <v>NRD_084</v>
          </cell>
          <cell r="I2012" t="str">
            <v>Grid-Gen</v>
          </cell>
        </row>
        <row r="2013">
          <cell r="A2013" t="str">
            <v>NRD_143</v>
          </cell>
          <cell r="I2013" t="str">
            <v>Good Grid + GE</v>
          </cell>
        </row>
        <row r="2014">
          <cell r="A2014" t="str">
            <v>NRD_117</v>
          </cell>
          <cell r="I2014" t="str">
            <v>Grid-Gen</v>
          </cell>
        </row>
        <row r="2015">
          <cell r="A2015" t="str">
            <v>NRD_138</v>
          </cell>
          <cell r="I2015" t="str">
            <v>Good Grid + GE</v>
          </cell>
        </row>
        <row r="2016">
          <cell r="A2016" t="str">
            <v>NRD_139</v>
          </cell>
          <cell r="I2016" t="str">
            <v>Good Grid + GE</v>
          </cell>
        </row>
        <row r="2017">
          <cell r="A2017" t="str">
            <v>ADM_182</v>
          </cell>
          <cell r="I2017" t="str">
            <v>Hybrid Solar - S3</v>
          </cell>
        </row>
        <row r="2018">
          <cell r="A2018" t="str">
            <v>NRD_062</v>
          </cell>
          <cell r="I2018" t="str">
            <v>Grid-Gen</v>
          </cell>
        </row>
        <row r="2019">
          <cell r="A2019" t="str">
            <v>NRD_082</v>
          </cell>
          <cell r="I2019" t="str">
            <v>Grid-Gen</v>
          </cell>
        </row>
        <row r="2020">
          <cell r="A2020" t="str">
            <v>OCM0151</v>
          </cell>
        </row>
        <row r="2021">
          <cell r="A2021" t="str">
            <v>NUR0046</v>
          </cell>
        </row>
        <row r="2022">
          <cell r="A2022" t="str">
            <v>NRD_085</v>
          </cell>
          <cell r="I2022" t="str">
            <v>Grid-Gen</v>
          </cell>
        </row>
        <row r="2023">
          <cell r="A2023" t="str">
            <v>OCM0402</v>
          </cell>
        </row>
        <row r="2024">
          <cell r="A2024" t="str">
            <v>NRD_174</v>
          </cell>
          <cell r="I2024" t="str">
            <v>Medium Grid + GE</v>
          </cell>
        </row>
        <row r="2025">
          <cell r="A2025" t="str">
            <v>NRD_075</v>
          </cell>
          <cell r="I2025" t="str">
            <v>Grid-Gen</v>
          </cell>
        </row>
        <row r="2026">
          <cell r="A2026" t="str">
            <v>NRD_142</v>
          </cell>
          <cell r="I2026" t="str">
            <v>Medium Grid + GE</v>
          </cell>
        </row>
        <row r="2027">
          <cell r="A2027" t="str">
            <v>NRD_065</v>
          </cell>
          <cell r="I2027" t="str">
            <v>Grid-Gen</v>
          </cell>
        </row>
        <row r="2028">
          <cell r="A2028" t="str">
            <v>NRD_045</v>
          </cell>
          <cell r="I2028" t="str">
            <v>Grid-Gen</v>
          </cell>
        </row>
        <row r="2029">
          <cell r="A2029" t="str">
            <v>EST_012</v>
          </cell>
          <cell r="I2029" t="str">
            <v>Solar-Gen</v>
          </cell>
        </row>
        <row r="2030">
          <cell r="A2030" t="str">
            <v>NRD_067</v>
          </cell>
          <cell r="I2030" t="str">
            <v>Grid-Gen</v>
          </cell>
        </row>
        <row r="2031">
          <cell r="A2031" t="str">
            <v>NRD_158</v>
          </cell>
          <cell r="I2031" t="str">
            <v>Good Grid + Solar + GE</v>
          </cell>
        </row>
        <row r="2032">
          <cell r="A2032" t="str">
            <v>NRD_053</v>
          </cell>
          <cell r="I2032" t="str">
            <v>Grid-Gen</v>
          </cell>
        </row>
        <row r="2033">
          <cell r="A2033" t="str">
            <v>NRD_325</v>
          </cell>
        </row>
        <row r="2034">
          <cell r="A2034" t="str">
            <v>NRD_262</v>
          </cell>
          <cell r="I2034" t="str">
            <v>Good Grid + Solar + GE</v>
          </cell>
        </row>
        <row r="2035">
          <cell r="A2035" t="str">
            <v>NRD_101</v>
          </cell>
          <cell r="I2035" t="str">
            <v>Grid-Gen</v>
          </cell>
        </row>
        <row r="2036">
          <cell r="A2036" t="str">
            <v>NRD_063</v>
          </cell>
          <cell r="I2036" t="str">
            <v>Grid-Gen</v>
          </cell>
        </row>
        <row r="2037">
          <cell r="A2037" t="str">
            <v>OCM0237</v>
          </cell>
        </row>
        <row r="2038">
          <cell r="A2038" t="str">
            <v>NRD_116</v>
          </cell>
          <cell r="I2038" t="str">
            <v>Grid-Gen</v>
          </cell>
        </row>
        <row r="2039">
          <cell r="A2039" t="str">
            <v>OCM0010</v>
          </cell>
        </row>
        <row r="2040">
          <cell r="A2040" t="str">
            <v>OCM0150</v>
          </cell>
        </row>
        <row r="2041">
          <cell r="A2041" t="str">
            <v>NRD_039</v>
          </cell>
          <cell r="I2041" t="str">
            <v>Grid-Gen</v>
          </cell>
        </row>
        <row r="2042">
          <cell r="A2042" t="str">
            <v>NRD_140</v>
          </cell>
          <cell r="I2042" t="str">
            <v>Good Grid + GE</v>
          </cell>
        </row>
        <row r="2043">
          <cell r="A2043" t="str">
            <v>NRD_009</v>
          </cell>
          <cell r="I2043" t="str">
            <v>Grid-Gen</v>
          </cell>
        </row>
        <row r="2044">
          <cell r="A2044" t="str">
            <v>NRD_261</v>
          </cell>
          <cell r="I2044" t="str">
            <v>Hybrid Solar - S1</v>
          </cell>
        </row>
        <row r="2045">
          <cell r="A2045" t="str">
            <v>SUD_163</v>
          </cell>
          <cell r="I2045" t="str">
            <v>Hybrid Solar - S3</v>
          </cell>
        </row>
        <row r="2046">
          <cell r="A2046" t="str">
            <v>SUD_205</v>
          </cell>
        </row>
        <row r="2047">
          <cell r="A2047" t="str">
            <v>NRD_145</v>
          </cell>
          <cell r="I2047" t="str">
            <v>Good Grid + GE</v>
          </cell>
        </row>
        <row r="2048">
          <cell r="A2048" t="str">
            <v>NRD_038</v>
          </cell>
          <cell r="I2048" t="str">
            <v>Grid-Gen</v>
          </cell>
        </row>
        <row r="2049">
          <cell r="A2049" t="str">
            <v>NRD_054</v>
          </cell>
          <cell r="I2049" t="str">
            <v>Grid-Gen</v>
          </cell>
        </row>
        <row r="2050">
          <cell r="A2050" t="str">
            <v>NRD_148</v>
          </cell>
          <cell r="I2050" t="str">
            <v>Good Grid + GE</v>
          </cell>
        </row>
        <row r="2051">
          <cell r="A2051" t="str">
            <v>NRD_147</v>
          </cell>
          <cell r="I2051" t="str">
            <v>Medium Grid + GE</v>
          </cell>
        </row>
        <row r="2052">
          <cell r="A2052" t="str">
            <v>NRD_083</v>
          </cell>
          <cell r="I2052" t="str">
            <v>Grid-Gen</v>
          </cell>
        </row>
        <row r="2053">
          <cell r="A2053" t="str">
            <v>NRD_146</v>
          </cell>
          <cell r="I2053" t="str">
            <v>Hybrid Solar - S1</v>
          </cell>
        </row>
        <row r="2054">
          <cell r="A2054" t="str">
            <v>SUD_159</v>
          </cell>
          <cell r="I2054" t="str">
            <v>Hybrid Solar - S3</v>
          </cell>
        </row>
        <row r="2055">
          <cell r="A2055" t="str">
            <v>NRD_037</v>
          </cell>
          <cell r="I2055" t="str">
            <v>Grid-Gen</v>
          </cell>
        </row>
        <row r="2056">
          <cell r="A2056" t="str">
            <v>OCM0263</v>
          </cell>
        </row>
        <row r="2057">
          <cell r="A2057" t="str">
            <v>EST_003</v>
          </cell>
          <cell r="I2057" t="str">
            <v>Grid-Gen</v>
          </cell>
        </row>
        <row r="2058">
          <cell r="A2058" t="str">
            <v>EST_020</v>
          </cell>
          <cell r="I2058" t="str">
            <v>Grid-Hybrid-Gen</v>
          </cell>
        </row>
        <row r="2059">
          <cell r="A2059" t="str">
            <v>NRD_266</v>
          </cell>
          <cell r="I2059" t="str">
            <v>Hybrid Solar - S1</v>
          </cell>
        </row>
        <row r="2060">
          <cell r="A2060" t="str">
            <v>NRD_186</v>
          </cell>
          <cell r="I2060" t="str">
            <v>Bad Grid + GE</v>
          </cell>
        </row>
        <row r="2061">
          <cell r="A2061" t="str">
            <v>NRD_315</v>
          </cell>
        </row>
        <row r="2062">
          <cell r="A2062" t="str">
            <v>NRD_162</v>
          </cell>
          <cell r="I2062" t="str">
            <v>Good Grid + GE</v>
          </cell>
        </row>
        <row r="2063">
          <cell r="A2063" t="str">
            <v>EXN_541</v>
          </cell>
        </row>
        <row r="2064">
          <cell r="A2064" t="str">
            <v>NRD_095</v>
          </cell>
          <cell r="I2064" t="str">
            <v>Grid-Gen</v>
          </cell>
        </row>
        <row r="2065">
          <cell r="A2065" t="str">
            <v>NRD_171</v>
          </cell>
          <cell r="I2065" t="str">
            <v>Hybrid Solar - S2</v>
          </cell>
        </row>
        <row r="2066">
          <cell r="A2066" t="str">
            <v>EST_092</v>
          </cell>
          <cell r="I2066" t="str">
            <v>Grid-Gen</v>
          </cell>
        </row>
        <row r="2067">
          <cell r="A2067" t="str">
            <v>OCM0401</v>
          </cell>
        </row>
        <row r="2068">
          <cell r="A2068" t="str">
            <v>NRD_014</v>
          </cell>
          <cell r="I2068" t="str">
            <v>Grid-Gen</v>
          </cell>
        </row>
        <row r="2069">
          <cell r="A2069" t="str">
            <v>NRD_166</v>
          </cell>
          <cell r="I2069" t="str">
            <v>Grid-Gen</v>
          </cell>
        </row>
        <row r="2070">
          <cell r="A2070" t="str">
            <v>OCM0409</v>
          </cell>
        </row>
        <row r="2071">
          <cell r="A2071" t="str">
            <v>NRD_094</v>
          </cell>
          <cell r="I2071" t="str">
            <v>Grid-Gen</v>
          </cell>
        </row>
        <row r="2072">
          <cell r="A2072" t="str">
            <v>OCM0178</v>
          </cell>
        </row>
        <row r="2073">
          <cell r="A2073" t="str">
            <v>OCM0123</v>
          </cell>
        </row>
        <row r="2074">
          <cell r="A2074" t="str">
            <v>OCM0407</v>
          </cell>
        </row>
        <row r="2075">
          <cell r="A2075" t="str">
            <v>OCM0406</v>
          </cell>
        </row>
        <row r="2076">
          <cell r="A2076" t="str">
            <v>OCM0408</v>
          </cell>
        </row>
        <row r="2077">
          <cell r="A2077" t="str">
            <v>NRD_330</v>
          </cell>
        </row>
        <row r="2078">
          <cell r="A2078" t="str">
            <v>NUR0055</v>
          </cell>
        </row>
        <row r="2079">
          <cell r="A2079" t="str">
            <v>EST_083</v>
          </cell>
          <cell r="I2079" t="str">
            <v>Hybrid-Gen</v>
          </cell>
        </row>
        <row r="2080">
          <cell r="A2080" t="str">
            <v>OCM0486</v>
          </cell>
        </row>
        <row r="2081">
          <cell r="A2081" t="str">
            <v>NRD_316</v>
          </cell>
        </row>
        <row r="2082">
          <cell r="A2082" t="str">
            <v>NRD_304</v>
          </cell>
        </row>
        <row r="2083">
          <cell r="A2083" t="str">
            <v>NRD_133</v>
          </cell>
          <cell r="I2083" t="str">
            <v>Good Grid + Solar + GE</v>
          </cell>
        </row>
        <row r="2084">
          <cell r="A2084" t="str">
            <v>NRD_289</v>
          </cell>
        </row>
        <row r="2085">
          <cell r="A2085" t="str">
            <v>OCM0024</v>
          </cell>
        </row>
        <row r="2086">
          <cell r="A2086" t="str">
            <v>OCM0167</v>
          </cell>
        </row>
        <row r="2087">
          <cell r="A2087" t="str">
            <v>NRD_183</v>
          </cell>
          <cell r="I2087" t="str">
            <v>Good Grid + Solar + GE</v>
          </cell>
        </row>
        <row r="2088">
          <cell r="A2088" t="str">
            <v>NRD_335</v>
          </cell>
        </row>
        <row r="2089">
          <cell r="A2089" t="str">
            <v>NRD_096</v>
          </cell>
          <cell r="I2089" t="str">
            <v>Grid-Gen</v>
          </cell>
        </row>
        <row r="2090">
          <cell r="A2090" t="str">
            <v>OCM0501</v>
          </cell>
        </row>
        <row r="2091">
          <cell r="A2091" t="str">
            <v>EST_071</v>
          </cell>
          <cell r="I2091" t="str">
            <v>Gen Only</v>
          </cell>
        </row>
        <row r="2092">
          <cell r="A2092" t="str">
            <v>NRD_263</v>
          </cell>
          <cell r="I2092" t="str">
            <v>Hybrid Solar - S1</v>
          </cell>
        </row>
        <row r="2093">
          <cell r="A2093" t="str">
            <v>NRD_352</v>
          </cell>
        </row>
        <row r="2094">
          <cell r="A2094" t="str">
            <v>NRD_265</v>
          </cell>
          <cell r="I2094" t="str">
            <v>Hybrid Solar - S1</v>
          </cell>
        </row>
        <row r="2095">
          <cell r="A2095" t="str">
            <v>NRD_132</v>
          </cell>
          <cell r="I2095" t="str">
            <v>Bad Grid + GE</v>
          </cell>
        </row>
        <row r="2096">
          <cell r="A2096" t="str">
            <v>SUD_113</v>
          </cell>
          <cell r="I2096" t="str">
            <v>Gen-Lithium</v>
          </cell>
        </row>
        <row r="2097">
          <cell r="A2097" t="str">
            <v>NRD_087</v>
          </cell>
          <cell r="I2097" t="str">
            <v>Solar-Gen</v>
          </cell>
        </row>
        <row r="2098">
          <cell r="A2098" t="str">
            <v>NUR0121</v>
          </cell>
        </row>
        <row r="2099">
          <cell r="A2099" t="str">
            <v>NRD_013</v>
          </cell>
          <cell r="I2099" t="str">
            <v>Grid-Gen</v>
          </cell>
        </row>
        <row r="2100">
          <cell r="A2100" t="str">
            <v>OCM0083</v>
          </cell>
        </row>
        <row r="2101">
          <cell r="A2101" t="str">
            <v>NRD_112</v>
          </cell>
          <cell r="I2101" t="str">
            <v>Hybrid-Gen</v>
          </cell>
        </row>
        <row r="2102">
          <cell r="A2102" t="str">
            <v>NRD_030</v>
          </cell>
          <cell r="I2102" t="str">
            <v>Gen Only</v>
          </cell>
        </row>
        <row r="2103">
          <cell r="A2103" t="str">
            <v>NRD_057</v>
          </cell>
          <cell r="I2103" t="str">
            <v>Grid-Gen</v>
          </cell>
        </row>
        <row r="2104">
          <cell r="A2104" t="str">
            <v>EXN_019</v>
          </cell>
          <cell r="I2104" t="str">
            <v>Grid-Gen</v>
          </cell>
        </row>
        <row r="2105">
          <cell r="A2105" t="str">
            <v>OCM0132</v>
          </cell>
        </row>
        <row r="2106">
          <cell r="A2106" t="str">
            <v>EXN_227</v>
          </cell>
          <cell r="I2106" t="str">
            <v>Grid-Gen</v>
          </cell>
        </row>
        <row r="2107">
          <cell r="A2107" t="str">
            <v>NRD_264</v>
          </cell>
          <cell r="I2107" t="str">
            <v>Hybrid Solar - S1</v>
          </cell>
        </row>
        <row r="2108">
          <cell r="A2108" t="str">
            <v>NUR0122</v>
          </cell>
        </row>
        <row r="2109">
          <cell r="A2109" t="str">
            <v>OCM0135</v>
          </cell>
        </row>
        <row r="2110">
          <cell r="A2110" t="str">
            <v>ADM_166</v>
          </cell>
          <cell r="I2110" t="str">
            <v>Hybrid Solar - S1</v>
          </cell>
        </row>
        <row r="2111">
          <cell r="A2111" t="str">
            <v>EST_093</v>
          </cell>
          <cell r="I2111" t="str">
            <v>Hybrid-Gen</v>
          </cell>
        </row>
        <row r="2112">
          <cell r="A2112" t="str">
            <v>NRD_107</v>
          </cell>
          <cell r="I2112" t="str">
            <v>Hybrid-Gen</v>
          </cell>
        </row>
        <row r="2113">
          <cell r="A2113" t="str">
            <v>NRD_334</v>
          </cell>
        </row>
        <row r="2114">
          <cell r="A2114" t="str">
            <v>NRD_287</v>
          </cell>
        </row>
        <row r="2115">
          <cell r="A2115" t="str">
            <v>NRD_307</v>
          </cell>
        </row>
        <row r="2116">
          <cell r="A2116" t="str">
            <v>NRD_321</v>
          </cell>
        </row>
        <row r="2117">
          <cell r="A2117" t="str">
            <v>OCM0192</v>
          </cell>
        </row>
        <row r="2118">
          <cell r="A2118" t="str">
            <v>ADM_082</v>
          </cell>
          <cell r="I2118" t="str">
            <v>Solar-Gen</v>
          </cell>
        </row>
        <row r="2119">
          <cell r="A2119" t="str">
            <v>ADM_232</v>
          </cell>
          <cell r="I2119" t="str">
            <v>Hybrid Solar - S3</v>
          </cell>
        </row>
        <row r="2120">
          <cell r="A2120" t="str">
            <v>EXN_535</v>
          </cell>
        </row>
        <row r="2121">
          <cell r="A2121" t="str">
            <v>EST_185</v>
          </cell>
          <cell r="I2121" t="str">
            <v>Hybrid Solar - S3</v>
          </cell>
        </row>
        <row r="2122">
          <cell r="A2122" t="str">
            <v>ADM_021</v>
          </cell>
          <cell r="I2122" t="str">
            <v>Solar-Gen</v>
          </cell>
        </row>
        <row r="2123">
          <cell r="A2123" t="str">
            <v>ADM_003</v>
          </cell>
          <cell r="I2123" t="str">
            <v>Grid-Gen</v>
          </cell>
        </row>
        <row r="2124">
          <cell r="A2124" t="str">
            <v>ADM_132</v>
          </cell>
          <cell r="I2124" t="str">
            <v>Grid-Gen</v>
          </cell>
        </row>
        <row r="2125">
          <cell r="A2125" t="str">
            <v>NRD_024</v>
          </cell>
          <cell r="I2125" t="str">
            <v>Solar-Gen</v>
          </cell>
        </row>
        <row r="2126">
          <cell r="A2126" t="str">
            <v>ADM_069</v>
          </cell>
          <cell r="I2126" t="str">
            <v>Grid-Gen</v>
          </cell>
        </row>
        <row r="2127">
          <cell r="A2127" t="str">
            <v>ADM_034</v>
          </cell>
          <cell r="I2127" t="str">
            <v>Grid-Gen</v>
          </cell>
        </row>
        <row r="2128">
          <cell r="A2128" t="str">
            <v>EXN_173</v>
          </cell>
          <cell r="I2128" t="str">
            <v>Grid-Gen</v>
          </cell>
        </row>
        <row r="2129">
          <cell r="A2129" t="str">
            <v>ADM_076</v>
          </cell>
          <cell r="I2129" t="str">
            <v>Grid-Gen</v>
          </cell>
        </row>
        <row r="2130">
          <cell r="A2130" t="str">
            <v>ADM_227</v>
          </cell>
          <cell r="I2130" t="str">
            <v>Hybrid Solar - S1</v>
          </cell>
        </row>
        <row r="2131">
          <cell r="A2131" t="str">
            <v>ADM_127</v>
          </cell>
          <cell r="I2131" t="str">
            <v>Grid-Gen</v>
          </cell>
        </row>
        <row r="2132">
          <cell r="A2132" t="str">
            <v>EXN_527</v>
          </cell>
        </row>
        <row r="2133">
          <cell r="A2133" t="str">
            <v>ADM_235</v>
          </cell>
          <cell r="I2133" t="str">
            <v>Hybrid Solar - S1</v>
          </cell>
        </row>
        <row r="2134">
          <cell r="A2134" t="str">
            <v>ADM_017</v>
          </cell>
          <cell r="I2134" t="str">
            <v>Grid-Gen</v>
          </cell>
        </row>
        <row r="2135">
          <cell r="A2135" t="str">
            <v>ADM_083</v>
          </cell>
          <cell r="I2135" t="str">
            <v>Grid-Gen</v>
          </cell>
        </row>
        <row r="2136">
          <cell r="A2136" t="str">
            <v>ADM_078</v>
          </cell>
          <cell r="I2136" t="str">
            <v>Grid-Gen</v>
          </cell>
        </row>
        <row r="2137">
          <cell r="A2137" t="str">
            <v>ADM_172</v>
          </cell>
          <cell r="I2137" t="str">
            <v>Hybrid Solar - S1</v>
          </cell>
        </row>
        <row r="2138">
          <cell r="A2138" t="str">
            <v>ADM_231</v>
          </cell>
          <cell r="I2138" t="str">
            <v>Hybrid Solar - S1</v>
          </cell>
        </row>
        <row r="2139">
          <cell r="A2139" t="str">
            <v>OCM0203</v>
          </cell>
        </row>
        <row r="2140">
          <cell r="A2140" t="str">
            <v>OCM0176</v>
          </cell>
        </row>
        <row r="2141">
          <cell r="A2141" t="str">
            <v>ADM_016</v>
          </cell>
          <cell r="I2141" t="str">
            <v>Solar-Grid-Gen</v>
          </cell>
        </row>
        <row r="2142">
          <cell r="A2142" t="str">
            <v>NRD_292</v>
          </cell>
        </row>
        <row r="2143">
          <cell r="A2143" t="str">
            <v>ADM_151</v>
          </cell>
          <cell r="I2143" t="str">
            <v>Good Grid + Solar + GE</v>
          </cell>
        </row>
        <row r="2144">
          <cell r="A2144" t="str">
            <v>OCM0071</v>
          </cell>
        </row>
        <row r="2145">
          <cell r="A2145" t="str">
            <v>OCM0154</v>
          </cell>
        </row>
        <row r="2146">
          <cell r="A2146" t="str">
            <v>ADM_131</v>
          </cell>
          <cell r="I2146" t="str">
            <v>Grid-Gen</v>
          </cell>
        </row>
        <row r="2147">
          <cell r="A2147" t="str">
            <v>OCM0104</v>
          </cell>
        </row>
        <row r="2148">
          <cell r="A2148" t="str">
            <v>OCM0025</v>
          </cell>
        </row>
        <row r="2149">
          <cell r="A2149" t="str">
            <v>OCM0124</v>
          </cell>
        </row>
        <row r="2150">
          <cell r="A2150" t="str">
            <v>OCM0068</v>
          </cell>
        </row>
        <row r="2151">
          <cell r="A2151" t="str">
            <v>EXN_024</v>
          </cell>
          <cell r="I2151" t="str">
            <v>Solar-Grid-Gen</v>
          </cell>
        </row>
        <row r="2152">
          <cell r="A2152" t="str">
            <v>ADM_234</v>
          </cell>
          <cell r="I2152" t="str">
            <v>Medium Grid + Solar + GE</v>
          </cell>
        </row>
        <row r="2153">
          <cell r="A2153" t="str">
            <v>OCM0070</v>
          </cell>
        </row>
        <row r="2154">
          <cell r="A2154" t="str">
            <v>ADM_077</v>
          </cell>
          <cell r="I2154" t="str">
            <v>Grid-Gen</v>
          </cell>
        </row>
        <row r="2155">
          <cell r="A2155" t="str">
            <v>ADM_236</v>
          </cell>
          <cell r="I2155" t="str">
            <v>Good Grid + Solar + GE</v>
          </cell>
        </row>
        <row r="2156">
          <cell r="A2156" t="str">
            <v>NRD_320</v>
          </cell>
        </row>
        <row r="2157">
          <cell r="A2157" t="str">
            <v>EXN_481</v>
          </cell>
        </row>
        <row r="2158">
          <cell r="A2158" t="str">
            <v>ADM_084</v>
          </cell>
          <cell r="I2158" t="str">
            <v>Grid-Gen</v>
          </cell>
        </row>
        <row r="2159">
          <cell r="A2159" t="str">
            <v>ADM_136</v>
          </cell>
          <cell r="I2159" t="str">
            <v>Grid-Gen</v>
          </cell>
        </row>
        <row r="2160">
          <cell r="A2160" t="str">
            <v>NUR0060</v>
          </cell>
        </row>
        <row r="2161">
          <cell r="A2161" t="str">
            <v>ADM_158</v>
          </cell>
          <cell r="I2161" t="str">
            <v>Grid-Gen</v>
          </cell>
        </row>
        <row r="2162">
          <cell r="A2162" t="str">
            <v>ADM_087</v>
          </cell>
          <cell r="I2162" t="str">
            <v>Grid-Gen</v>
          </cell>
        </row>
        <row r="2163">
          <cell r="A2163" t="str">
            <v>ADM_085</v>
          </cell>
          <cell r="I2163" t="str">
            <v>Grid-Gen</v>
          </cell>
        </row>
        <row r="2164">
          <cell r="A2164" t="str">
            <v>ADM_001</v>
          </cell>
          <cell r="I2164" t="str">
            <v>Good Grid + Solar + GE</v>
          </cell>
        </row>
        <row r="2165">
          <cell r="A2165" t="str">
            <v>ADM_157</v>
          </cell>
          <cell r="I2165" t="str">
            <v>Grid-Gen</v>
          </cell>
        </row>
        <row r="2166">
          <cell r="A2166" t="str">
            <v>ADM_033</v>
          </cell>
          <cell r="I2166" t="str">
            <v>Grid-Gen</v>
          </cell>
        </row>
        <row r="2167">
          <cell r="A2167" t="str">
            <v>NUR0057</v>
          </cell>
        </row>
        <row r="2168">
          <cell r="A2168" t="str">
            <v>ADM_057</v>
          </cell>
          <cell r="I2168" t="str">
            <v>Grid Only</v>
          </cell>
        </row>
        <row r="2169">
          <cell r="A2169" t="str">
            <v>ADM_071</v>
          </cell>
          <cell r="I2169" t="str">
            <v>Grid Only</v>
          </cell>
        </row>
        <row r="2170">
          <cell r="A2170" t="str">
            <v>ADM_135</v>
          </cell>
          <cell r="I2170" t="str">
            <v>Grid-Gen</v>
          </cell>
        </row>
        <row r="2171">
          <cell r="A2171" t="str">
            <v>OCM0449</v>
          </cell>
        </row>
        <row r="2172">
          <cell r="A2172" t="str">
            <v>EXN_215</v>
          </cell>
          <cell r="I2172" t="str">
            <v>Hybrid Solar - S3</v>
          </cell>
        </row>
        <row r="2173">
          <cell r="A2173" t="str">
            <v>ADM_073</v>
          </cell>
          <cell r="I2173" t="str">
            <v>Grid-Gen</v>
          </cell>
        </row>
        <row r="2174">
          <cell r="A2174" t="str">
            <v>EST_019</v>
          </cell>
          <cell r="I2174" t="str">
            <v>Grid-Gen</v>
          </cell>
        </row>
        <row r="2175">
          <cell r="A2175" t="str">
            <v>ADM_072</v>
          </cell>
          <cell r="I2175" t="str">
            <v>Grid-Gen</v>
          </cell>
        </row>
        <row r="2176">
          <cell r="A2176" t="str">
            <v>ADM_238</v>
          </cell>
          <cell r="I2176" t="str">
            <v>Hybrid Solar - S1</v>
          </cell>
        </row>
        <row r="2177">
          <cell r="A2177" t="str">
            <v>ADM_058</v>
          </cell>
          <cell r="I2177" t="str">
            <v>Grid-Gen</v>
          </cell>
        </row>
        <row r="2178">
          <cell r="A2178" t="str">
            <v>ADM_007</v>
          </cell>
          <cell r="I2178" t="str">
            <v>Good Grid + Solar + GE</v>
          </cell>
        </row>
        <row r="2179">
          <cell r="A2179" t="str">
            <v>ADM_092</v>
          </cell>
          <cell r="I2179" t="str">
            <v>Solar-Gen</v>
          </cell>
        </row>
        <row r="2180">
          <cell r="A2180" t="str">
            <v>ADM_074</v>
          </cell>
          <cell r="I2180" t="str">
            <v>Grid-Gen</v>
          </cell>
        </row>
        <row r="2181">
          <cell r="A2181" t="str">
            <v>ADM_229</v>
          </cell>
          <cell r="I2181" t="str">
            <v>Hybrid Solar - S1</v>
          </cell>
        </row>
        <row r="2182">
          <cell r="A2182" t="str">
            <v>ADM_228</v>
          </cell>
          <cell r="I2182" t="str">
            <v>Hybrid Solar - S1</v>
          </cell>
        </row>
        <row r="2183">
          <cell r="A2183" t="str">
            <v>NRD_059</v>
          </cell>
          <cell r="I2183" t="str">
            <v>Solar-Gen</v>
          </cell>
        </row>
        <row r="2184">
          <cell r="A2184" t="str">
            <v>NRD_333</v>
          </cell>
        </row>
        <row r="2185">
          <cell r="A2185" t="str">
            <v>NUR0054</v>
          </cell>
        </row>
        <row r="2186">
          <cell r="A2186" t="str">
            <v>ADM_048</v>
          </cell>
          <cell r="I2186" t="str">
            <v>Grid-Gen</v>
          </cell>
        </row>
        <row r="2187">
          <cell r="A2187" t="str">
            <v>ADM_115</v>
          </cell>
          <cell r="I2187" t="str">
            <v>Grid-Gen</v>
          </cell>
        </row>
        <row r="2188">
          <cell r="A2188" t="str">
            <v>ADM_237</v>
          </cell>
          <cell r="I2188" t="str">
            <v>Good Grid + Solar + GE</v>
          </cell>
        </row>
        <row r="2189">
          <cell r="A2189" t="str">
            <v>SUD_161</v>
          </cell>
          <cell r="I2189" t="str">
            <v>Hybrid Solar - S3</v>
          </cell>
        </row>
        <row r="2190">
          <cell r="A2190" t="str">
            <v>EXN_139</v>
          </cell>
          <cell r="I2190" t="str">
            <v>Grid-Gen</v>
          </cell>
        </row>
        <row r="2191">
          <cell r="A2191" t="str">
            <v>ADM_155</v>
          </cell>
          <cell r="I2191" t="str">
            <v>Grid-Gen</v>
          </cell>
        </row>
        <row r="2192">
          <cell r="A2192" t="str">
            <v>OCM0023</v>
          </cell>
        </row>
        <row r="2193">
          <cell r="A2193" t="str">
            <v>OCM0125</v>
          </cell>
        </row>
        <row r="2194">
          <cell r="A2194" t="str">
            <v>ADM_162</v>
          </cell>
          <cell r="I2194" t="str">
            <v>Good Grid + GE</v>
          </cell>
        </row>
        <row r="2195">
          <cell r="A2195" t="str">
            <v>NRD_305</v>
          </cell>
        </row>
        <row r="2196">
          <cell r="A2196" t="str">
            <v>ADM_233</v>
          </cell>
          <cell r="I2196" t="str">
            <v>Medium Grid + Solar + GE</v>
          </cell>
        </row>
        <row r="2197">
          <cell r="A2197" t="str">
            <v>ADM_120</v>
          </cell>
          <cell r="I2197" t="str">
            <v>Grid-Gen</v>
          </cell>
        </row>
        <row r="2198">
          <cell r="A2198" t="str">
            <v>NUR0059</v>
          </cell>
        </row>
        <row r="2199">
          <cell r="A2199" t="str">
            <v>ADM_101</v>
          </cell>
          <cell r="I2199" t="str">
            <v>Grid-Gen</v>
          </cell>
        </row>
        <row r="2200">
          <cell r="A2200" t="str">
            <v>ADM_018</v>
          </cell>
          <cell r="I2200" t="str">
            <v>Grid-Gen</v>
          </cell>
        </row>
        <row r="2201">
          <cell r="A2201" t="str">
            <v>NRD_311</v>
          </cell>
        </row>
        <row r="2202">
          <cell r="A2202" t="str">
            <v>OCM0117</v>
          </cell>
        </row>
        <row r="2203">
          <cell r="A2203" t="str">
            <v>NRD_010</v>
          </cell>
          <cell r="I2203" t="str">
            <v>Grid-Gen</v>
          </cell>
        </row>
        <row r="2204">
          <cell r="A2204" t="str">
            <v>NRD_326</v>
          </cell>
        </row>
        <row r="2205">
          <cell r="A2205" t="str">
            <v>NRD_026</v>
          </cell>
          <cell r="I2205" t="str">
            <v>Solar-Gen</v>
          </cell>
        </row>
        <row r="2206">
          <cell r="A2206" t="str">
            <v>NRD_299</v>
          </cell>
        </row>
        <row r="2207">
          <cell r="A2207" t="str">
            <v>EST_010</v>
          </cell>
          <cell r="I2207" t="str">
            <v>Grid-Gen</v>
          </cell>
        </row>
        <row r="2208">
          <cell r="A2208" t="str">
            <v>EST_072</v>
          </cell>
          <cell r="I2208" t="str">
            <v>Grid-Gen</v>
          </cell>
        </row>
        <row r="2209">
          <cell r="A2209" t="str">
            <v>NRD_329</v>
          </cell>
        </row>
        <row r="2210">
          <cell r="A2210" t="str">
            <v>ADM_147</v>
          </cell>
          <cell r="I2210" t="str">
            <v>Hybrid Solar - S1</v>
          </cell>
        </row>
        <row r="2211">
          <cell r="A2211" t="str">
            <v>EXN_458</v>
          </cell>
        </row>
        <row r="2212">
          <cell r="A2212" t="str">
            <v>NRD_277</v>
          </cell>
        </row>
        <row r="2213">
          <cell r="A2213" t="str">
            <v>EXN_469</v>
          </cell>
        </row>
        <row r="2214">
          <cell r="A2214" t="str">
            <v>ADM_165</v>
          </cell>
          <cell r="I2214" t="str">
            <v>Hybrid Solar - S1</v>
          </cell>
        </row>
        <row r="2215">
          <cell r="A2215" t="str">
            <v>NUR0068</v>
          </cell>
        </row>
        <row r="2216">
          <cell r="A2216" t="str">
            <v>EST_087</v>
          </cell>
          <cell r="I2216" t="str">
            <v>Grid-Gen</v>
          </cell>
        </row>
        <row r="2217">
          <cell r="A2217" t="str">
            <v>EST_196</v>
          </cell>
          <cell r="I2217" t="str">
            <v>Hybrid Solar - S1</v>
          </cell>
        </row>
        <row r="2218">
          <cell r="A2218" t="str">
            <v>EST_203</v>
          </cell>
          <cell r="I2218" t="str">
            <v>Hybrid Solar - S1</v>
          </cell>
        </row>
        <row r="2219">
          <cell r="A2219" t="str">
            <v>NRD_172</v>
          </cell>
          <cell r="I2219" t="str">
            <v>Hybrid Solar - S1</v>
          </cell>
        </row>
        <row r="2220">
          <cell r="A2220" t="str">
            <v>OCM0470</v>
          </cell>
        </row>
        <row r="2221">
          <cell r="A2221" t="str">
            <v>NUR0067</v>
          </cell>
        </row>
        <row r="2222">
          <cell r="A2222" t="str">
            <v>NUR0063</v>
          </cell>
        </row>
        <row r="2223">
          <cell r="A2223" t="str">
            <v>EST_120</v>
          </cell>
          <cell r="I2223" t="str">
            <v>Good Grid + GE</v>
          </cell>
        </row>
        <row r="2224">
          <cell r="A2224" t="str">
            <v>NRD_313</v>
          </cell>
        </row>
        <row r="2225">
          <cell r="A2225" t="str">
            <v>OCM0269</v>
          </cell>
        </row>
        <row r="2226">
          <cell r="A2226" t="str">
            <v>EST_194</v>
          </cell>
          <cell r="I2226" t="str">
            <v>Bad Grid + Solar + GE</v>
          </cell>
        </row>
        <row r="2227">
          <cell r="A2227" t="str">
            <v>EXN_436</v>
          </cell>
        </row>
        <row r="2228">
          <cell r="A2228" t="str">
            <v>NRD_012</v>
          </cell>
          <cell r="I2228" t="str">
            <v>Grid-Gen</v>
          </cell>
        </row>
        <row r="2229">
          <cell r="A2229" t="str">
            <v>EXN_168</v>
          </cell>
          <cell r="I2229" t="str">
            <v>Grid-Gen</v>
          </cell>
        </row>
        <row r="2230">
          <cell r="A2230" t="str">
            <v>EST_004</v>
          </cell>
          <cell r="I2230" t="str">
            <v>Medium Grid + GE</v>
          </cell>
        </row>
        <row r="2231">
          <cell r="A2231" t="str">
            <v>NRD_342</v>
          </cell>
        </row>
        <row r="2232">
          <cell r="A2232" t="str">
            <v>EXN_442</v>
          </cell>
        </row>
        <row r="2233">
          <cell r="A2233" t="str">
            <v>NRD_077</v>
          </cell>
          <cell r="I2233" t="str">
            <v>Grid-Gen</v>
          </cell>
        </row>
        <row r="2234">
          <cell r="A2234" t="str">
            <v>EST_108</v>
          </cell>
          <cell r="I2234" t="str">
            <v>Grid-Gen</v>
          </cell>
        </row>
        <row r="2235">
          <cell r="A2235" t="str">
            <v>NRD_131</v>
          </cell>
          <cell r="I2235" t="str">
            <v>Good Grid + GE</v>
          </cell>
        </row>
        <row r="2236">
          <cell r="A2236" t="str">
            <v>EST_195</v>
          </cell>
          <cell r="I2236" t="str">
            <v>Hybrid Solar - S1</v>
          </cell>
        </row>
        <row r="2237">
          <cell r="A2237" t="str">
            <v>NRD_124</v>
          </cell>
          <cell r="I2237" t="str">
            <v>Hybrid-Gen</v>
          </cell>
        </row>
        <row r="2238">
          <cell r="A2238" t="str">
            <v>EST_025</v>
          </cell>
          <cell r="I2238" t="str">
            <v>Grid-Gen</v>
          </cell>
        </row>
        <row r="2239">
          <cell r="A2239" t="str">
            <v>NRD_278</v>
          </cell>
        </row>
        <row r="2240">
          <cell r="A2240" t="str">
            <v>EXN_461</v>
          </cell>
        </row>
        <row r="2241">
          <cell r="A2241" t="str">
            <v>EXN_243</v>
          </cell>
          <cell r="I2241" t="str">
            <v>Bad Grid + Solar + GE</v>
          </cell>
        </row>
        <row r="2242">
          <cell r="A2242" t="str">
            <v>EST_128</v>
          </cell>
          <cell r="I2242" t="str">
            <v>Grid-Gen</v>
          </cell>
        </row>
        <row r="2243">
          <cell r="A2243" t="str">
            <v>NRD_336</v>
          </cell>
        </row>
        <row r="2244">
          <cell r="A2244" t="str">
            <v>OCM0431</v>
          </cell>
        </row>
        <row r="2245">
          <cell r="A2245" t="str">
            <v>NRD_090</v>
          </cell>
          <cell r="I2245" t="str">
            <v>Grid Only</v>
          </cell>
        </row>
        <row r="2246">
          <cell r="A2246" t="str">
            <v>NRD_319</v>
          </cell>
        </row>
        <row r="2247">
          <cell r="A2247" t="str">
            <v>EST_079</v>
          </cell>
          <cell r="I2247" t="str">
            <v>Grid-Gen</v>
          </cell>
        </row>
        <row r="2248">
          <cell r="A2248" t="str">
            <v>EXN_239</v>
          </cell>
          <cell r="I2248" t="str">
            <v>Hybrid Solar - S3</v>
          </cell>
        </row>
        <row r="2249">
          <cell r="A2249" t="str">
            <v>NRD_322</v>
          </cell>
        </row>
        <row r="2250">
          <cell r="A2250" t="str">
            <v>NRD_309</v>
          </cell>
        </row>
        <row r="2251">
          <cell r="A2251" t="str">
            <v>EST_060</v>
          </cell>
          <cell r="I2251" t="str">
            <v>Grid-Gen</v>
          </cell>
        </row>
        <row r="2252">
          <cell r="A2252" t="str">
            <v>EST_143</v>
          </cell>
          <cell r="I2252" t="str">
            <v>Good Grid + GE</v>
          </cell>
        </row>
        <row r="2253">
          <cell r="A2253" t="str">
            <v>EXN_908</v>
          </cell>
        </row>
        <row r="2254">
          <cell r="A2254" t="str">
            <v>OCM0266</v>
          </cell>
        </row>
        <row r="2255">
          <cell r="A2255" t="str">
            <v>NRD_168</v>
          </cell>
          <cell r="I2255" t="str">
            <v>Hybrid Solar - S1</v>
          </cell>
        </row>
        <row r="2256">
          <cell r="A2256" t="str">
            <v>NRD_901</v>
          </cell>
        </row>
        <row r="2257">
          <cell r="A2257" t="str">
            <v>EST_193</v>
          </cell>
          <cell r="I2257" t="str">
            <v>Bad Grid + Solar + GE</v>
          </cell>
        </row>
        <row r="2258">
          <cell r="A2258" t="str">
            <v>EST_124</v>
          </cell>
          <cell r="I2258" t="str">
            <v>Good Grid + GE</v>
          </cell>
        </row>
        <row r="2259">
          <cell r="A2259" t="str">
            <v>OCM0072</v>
          </cell>
        </row>
        <row r="2260">
          <cell r="A2260" t="str">
            <v>OCM0159</v>
          </cell>
        </row>
        <row r="2261">
          <cell r="A2261" t="str">
            <v>SUD_120</v>
          </cell>
          <cell r="I2261" t="str">
            <v>Hybrid Solar - S3</v>
          </cell>
        </row>
        <row r="2262">
          <cell r="A2262" t="str">
            <v>NRD_123</v>
          </cell>
          <cell r="I2262" t="str">
            <v>Grid-Hybrid-Gen</v>
          </cell>
        </row>
        <row r="2263">
          <cell r="A2263" t="str">
            <v>OCM0190</v>
          </cell>
        </row>
        <row r="2264">
          <cell r="A2264" t="str">
            <v>NRD_126</v>
          </cell>
          <cell r="I2264" t="str">
            <v>Grid-Gen</v>
          </cell>
        </row>
        <row r="2265">
          <cell r="A2265" t="str">
            <v>EXN_447</v>
          </cell>
        </row>
        <row r="2266">
          <cell r="A2266" t="str">
            <v>NRD_128</v>
          </cell>
          <cell r="I2266" t="str">
            <v>Hybrid-Gen</v>
          </cell>
        </row>
        <row r="2267">
          <cell r="A2267" t="str">
            <v>NRD_312</v>
          </cell>
        </row>
        <row r="2268">
          <cell r="A2268" t="str">
            <v>OCM0403</v>
          </cell>
        </row>
        <row r="2269">
          <cell r="A2269" t="str">
            <v>EST_201</v>
          </cell>
          <cell r="I2269" t="str">
            <v>Hybrid Solar - S1</v>
          </cell>
        </row>
        <row r="2270">
          <cell r="A2270" t="str">
            <v>EST_131</v>
          </cell>
          <cell r="I2270" t="str">
            <v>Bad Grid + GE</v>
          </cell>
        </row>
        <row r="2271">
          <cell r="A2271" t="str">
            <v>NRD_323</v>
          </cell>
        </row>
        <row r="2272">
          <cell r="A2272" t="str">
            <v>EXN_424</v>
          </cell>
        </row>
        <row r="2273">
          <cell r="A2273" t="str">
            <v>OCM0450</v>
          </cell>
        </row>
        <row r="2274">
          <cell r="A2274" t="str">
            <v>EST_032</v>
          </cell>
          <cell r="I2274" t="str">
            <v>Grid-Gen</v>
          </cell>
        </row>
        <row r="2275">
          <cell r="A2275" t="str">
            <v>OCM0384</v>
          </cell>
        </row>
        <row r="2276">
          <cell r="A2276" t="str">
            <v>EXN_231</v>
          </cell>
          <cell r="I2276" t="str">
            <v>Hybrid Solar - S3</v>
          </cell>
        </row>
        <row r="2277">
          <cell r="A2277" t="str">
            <v>NRD_058</v>
          </cell>
          <cell r="I2277" t="str">
            <v>Solar-Gen</v>
          </cell>
        </row>
        <row r="2278">
          <cell r="A2278" t="str">
            <v>NUR0043</v>
          </cell>
        </row>
        <row r="2279">
          <cell r="A2279" t="str">
            <v>OCM0390</v>
          </cell>
        </row>
        <row r="2280">
          <cell r="A2280" t="str">
            <v>NRD_125</v>
          </cell>
          <cell r="I2280" t="str">
            <v>Solar-Gen</v>
          </cell>
        </row>
        <row r="2281">
          <cell r="A2281" t="str">
            <v>ADM_045</v>
          </cell>
          <cell r="I2281" t="str">
            <v>Solar-Gen</v>
          </cell>
        </row>
        <row r="2282">
          <cell r="A2282" t="str">
            <v>EST_112</v>
          </cell>
          <cell r="I2282" t="str">
            <v>Grid-Gen</v>
          </cell>
        </row>
        <row r="2283">
          <cell r="A2283" t="str">
            <v>EST_127</v>
          </cell>
          <cell r="I2283" t="str">
            <v>Grid-Gen</v>
          </cell>
        </row>
        <row r="2284">
          <cell r="A2284" t="str">
            <v>NRD_290</v>
          </cell>
        </row>
        <row r="2285">
          <cell r="A2285" t="str">
            <v>EXN_449</v>
          </cell>
        </row>
        <row r="2286">
          <cell r="A2286" t="str">
            <v>EXN_472</v>
          </cell>
        </row>
        <row r="2287">
          <cell r="A2287" t="str">
            <v>EXN_163</v>
          </cell>
          <cell r="I2287" t="str">
            <v>Solar-Gen</v>
          </cell>
        </row>
        <row r="2288">
          <cell r="A2288" t="str">
            <v>OCM0418</v>
          </cell>
        </row>
        <row r="2289">
          <cell r="A2289" t="str">
            <v>NRD_122</v>
          </cell>
          <cell r="I2289" t="str">
            <v>Grid-Gen</v>
          </cell>
        </row>
        <row r="2290">
          <cell r="A2290" t="str">
            <v>EST_205</v>
          </cell>
          <cell r="I2290" t="str">
            <v>Hybrid Solar - S1</v>
          </cell>
        </row>
        <row r="2291">
          <cell r="A2291" t="str">
            <v>NRD_275</v>
          </cell>
        </row>
        <row r="2292">
          <cell r="A2292" t="str">
            <v>EXN_464</v>
          </cell>
        </row>
        <row r="2293">
          <cell r="A2293" t="str">
            <v>OCM0141</v>
          </cell>
        </row>
        <row r="2294">
          <cell r="A2294" t="str">
            <v>NRD_105</v>
          </cell>
          <cell r="I2294" t="str">
            <v>Hybrid-Gen</v>
          </cell>
        </row>
        <row r="2295">
          <cell r="A2295" t="str">
            <v>NRD_303</v>
          </cell>
        </row>
        <row r="2296">
          <cell r="A2296" t="str">
            <v>OCM0487</v>
          </cell>
        </row>
        <row r="2297">
          <cell r="A2297" t="str">
            <v>OCM0388</v>
          </cell>
        </row>
        <row r="2298">
          <cell r="A2298" t="str">
            <v>EXN_167</v>
          </cell>
          <cell r="I2298" t="str">
            <v>Solar-Gen</v>
          </cell>
        </row>
        <row r="2299">
          <cell r="A2299" t="str">
            <v>OCM0511</v>
          </cell>
        </row>
        <row r="2300">
          <cell r="A2300" t="str">
            <v>EXN_445</v>
          </cell>
        </row>
        <row r="2301">
          <cell r="A2301" t="str">
            <v>NRD_297</v>
          </cell>
        </row>
        <row r="2302">
          <cell r="A2302" t="str">
            <v>OCM0194</v>
          </cell>
        </row>
        <row r="2303">
          <cell r="A2303" t="str">
            <v>EXN_453</v>
          </cell>
        </row>
        <row r="2304">
          <cell r="A2304" t="str">
            <v>ADM_093</v>
          </cell>
          <cell r="I2304" t="str">
            <v>Solar-Gen</v>
          </cell>
        </row>
        <row r="2305">
          <cell r="A2305" t="str">
            <v>NRD_078</v>
          </cell>
          <cell r="I2305" t="str">
            <v>Grid-Gen</v>
          </cell>
        </row>
        <row r="2306">
          <cell r="A2306" t="str">
            <v>ADM_111</v>
          </cell>
          <cell r="I2306" t="str">
            <v>Hybrid-Gen</v>
          </cell>
        </row>
        <row r="2307">
          <cell r="A2307" t="str">
            <v>EST_094</v>
          </cell>
          <cell r="I2307" t="str">
            <v>Hybrid-Gen</v>
          </cell>
        </row>
        <row r="2308">
          <cell r="A2308" t="str">
            <v>OCM0427</v>
          </cell>
        </row>
        <row r="2309">
          <cell r="A2309" t="str">
            <v>NRD_276</v>
          </cell>
        </row>
        <row r="2310">
          <cell r="A2310" t="str">
            <v>NUR0077</v>
          </cell>
        </row>
        <row r="2311">
          <cell r="A2311" t="str">
            <v>NUR0094</v>
          </cell>
        </row>
        <row r="2312">
          <cell r="A2312" t="str">
            <v>NRD_345</v>
          </cell>
        </row>
        <row r="2313">
          <cell r="A2313" t="str">
            <v>EXN_140</v>
          </cell>
          <cell r="I2313" t="str">
            <v>Grid-Gen</v>
          </cell>
        </row>
        <row r="2314">
          <cell r="A2314" t="str">
            <v>EXN_156</v>
          </cell>
          <cell r="I2314" t="str">
            <v>Grid-Gen</v>
          </cell>
        </row>
        <row r="2315">
          <cell r="A2315" t="str">
            <v>NRD_069</v>
          </cell>
          <cell r="I2315" t="str">
            <v>Solar-Gen</v>
          </cell>
        </row>
        <row r="2316">
          <cell r="A2316" t="str">
            <v>OCM0122</v>
          </cell>
        </row>
        <row r="2317">
          <cell r="A2317" t="str">
            <v>EXN_483</v>
          </cell>
        </row>
        <row r="2318">
          <cell r="A2318" t="str">
            <v>OCM0404</v>
          </cell>
        </row>
        <row r="2319">
          <cell r="A2319" t="str">
            <v>EXN_012</v>
          </cell>
          <cell r="I2319" t="str">
            <v>Medium Grid + GE</v>
          </cell>
        </row>
        <row r="2320">
          <cell r="A2320" t="str">
            <v>NRD_154</v>
          </cell>
          <cell r="I2320" t="str">
            <v>Hybrid Solar - S2</v>
          </cell>
        </row>
        <row r="2321">
          <cell r="A2321" t="str">
            <v>NRD_274</v>
          </cell>
        </row>
        <row r="2322">
          <cell r="A2322" t="str">
            <v>SUD_222</v>
          </cell>
          <cell r="I2322" t="str">
            <v>Hybrid Solar - S3</v>
          </cell>
        </row>
        <row r="2323">
          <cell r="A2323" t="str">
            <v>EXN_142</v>
          </cell>
          <cell r="I2323" t="str">
            <v>Grid-Gen</v>
          </cell>
        </row>
        <row r="2324">
          <cell r="A2324" t="str">
            <v>NRD_282</v>
          </cell>
        </row>
        <row r="2325">
          <cell r="A2325" t="str">
            <v>NRD_284</v>
          </cell>
        </row>
        <row r="2326">
          <cell r="A2326" t="str">
            <v>NRD_346</v>
          </cell>
        </row>
        <row r="2327">
          <cell r="A2327" t="str">
            <v>NUR0090</v>
          </cell>
        </row>
        <row r="2328">
          <cell r="A2328" t="str">
            <v>OCM0462</v>
          </cell>
        </row>
        <row r="2329">
          <cell r="A2329" t="str">
            <v>EXN_174</v>
          </cell>
          <cell r="I2329" t="str">
            <v>Grid-Gen</v>
          </cell>
        </row>
        <row r="2330">
          <cell r="A2330" t="str">
            <v>EST_075</v>
          </cell>
          <cell r="I2330" t="str">
            <v>Grid-Gen</v>
          </cell>
        </row>
        <row r="2331">
          <cell r="A2331" t="str">
            <v>NRD_115</v>
          </cell>
          <cell r="I2331" t="str">
            <v>Hybrid-Gen</v>
          </cell>
        </row>
        <row r="2332">
          <cell r="A2332" t="str">
            <v>EXN_165</v>
          </cell>
          <cell r="I2332" t="str">
            <v>Hybrid-Gen</v>
          </cell>
        </row>
        <row r="2333">
          <cell r="A2333" t="str">
            <v>EXN_476</v>
          </cell>
        </row>
        <row r="2334">
          <cell r="A2334" t="str">
            <v>NRD_348</v>
          </cell>
        </row>
        <row r="2335">
          <cell r="A2335" t="str">
            <v>NRD_294</v>
          </cell>
        </row>
        <row r="2336">
          <cell r="A2336" t="str">
            <v>NRD_300</v>
          </cell>
        </row>
        <row r="2337">
          <cell r="A2337" t="str">
            <v>EST_056</v>
          </cell>
          <cell r="I2337" t="str">
            <v>Solar-Gen</v>
          </cell>
        </row>
        <row r="2338">
          <cell r="A2338" t="str">
            <v>EST_063</v>
          </cell>
          <cell r="I2338" t="str">
            <v>Solar-Gen</v>
          </cell>
        </row>
        <row r="2339">
          <cell r="A2339" t="str">
            <v>EXN_444</v>
          </cell>
        </row>
        <row r="2340">
          <cell r="A2340" t="str">
            <v>OCM0386</v>
          </cell>
        </row>
        <row r="2341">
          <cell r="A2341" t="str">
            <v>NUR0042</v>
          </cell>
        </row>
        <row r="2342">
          <cell r="A2342" t="str">
            <v>NUR0118</v>
          </cell>
        </row>
        <row r="2343">
          <cell r="A2343" t="str">
            <v>NUR0089</v>
          </cell>
        </row>
        <row r="2344">
          <cell r="A2344" t="str">
            <v>OCM0057</v>
          </cell>
        </row>
        <row r="2345">
          <cell r="A2345" t="str">
            <v>OCM0175</v>
          </cell>
        </row>
        <row r="2346">
          <cell r="A2346" t="str">
            <v>ADM_031</v>
          </cell>
          <cell r="I2346" t="str">
            <v>Grid-Gen</v>
          </cell>
        </row>
        <row r="2347">
          <cell r="A2347" t="str">
            <v>EXN_155</v>
          </cell>
          <cell r="I2347" t="str">
            <v>Solar-Gen</v>
          </cell>
        </row>
        <row r="2348">
          <cell r="A2348" t="str">
            <v>EXN_459</v>
          </cell>
        </row>
        <row r="2349">
          <cell r="A2349" t="str">
            <v>NRD_272</v>
          </cell>
        </row>
        <row r="2350">
          <cell r="A2350" t="str">
            <v>NRD_099</v>
          </cell>
          <cell r="I2350" t="str">
            <v>Grid-Gen</v>
          </cell>
        </row>
        <row r="2351">
          <cell r="A2351" t="str">
            <v>EXN_467</v>
          </cell>
        </row>
        <row r="2352">
          <cell r="A2352" t="str">
            <v>EXN_047</v>
          </cell>
          <cell r="I2352" t="str">
            <v>Solar-Gen</v>
          </cell>
        </row>
        <row r="2353">
          <cell r="A2353" t="str">
            <v>NRD_269</v>
          </cell>
        </row>
        <row r="2354">
          <cell r="A2354" t="str">
            <v>OCM0195</v>
          </cell>
        </row>
        <row r="2355">
          <cell r="A2355" t="str">
            <v>NRD_293</v>
          </cell>
        </row>
        <row r="2356">
          <cell r="A2356" t="str">
            <v>NUR0013</v>
          </cell>
        </row>
        <row r="2357">
          <cell r="A2357" t="str">
            <v>NRD_021</v>
          </cell>
          <cell r="I2357" t="str">
            <v>Solar-Grid-Gen</v>
          </cell>
        </row>
        <row r="2358">
          <cell r="A2358" t="str">
            <v>EXN_162</v>
          </cell>
          <cell r="I2358" t="str">
            <v>Hybrid-Gen</v>
          </cell>
        </row>
        <row r="2359">
          <cell r="A2359" t="str">
            <v>EXN_496</v>
          </cell>
        </row>
        <row r="2360">
          <cell r="A2360" t="str">
            <v>NUR0065</v>
          </cell>
        </row>
        <row r="2361">
          <cell r="A2361" t="str">
            <v>NRD_347</v>
          </cell>
        </row>
        <row r="2362">
          <cell r="A2362" t="str">
            <v>EXN_454</v>
          </cell>
        </row>
        <row r="2363">
          <cell r="A2363" t="str">
            <v>ADM_138</v>
          </cell>
          <cell r="I2363" t="str">
            <v>Hybrid-Gen</v>
          </cell>
        </row>
        <row r="2364">
          <cell r="A2364" t="str">
            <v>EXN_443</v>
          </cell>
        </row>
        <row r="2365">
          <cell r="A2365" t="str">
            <v>OCM0193</v>
          </cell>
        </row>
        <row r="2366">
          <cell r="A2366" t="str">
            <v>OCM0429</v>
          </cell>
        </row>
        <row r="2367">
          <cell r="A2367" t="str">
            <v>EXN_043</v>
          </cell>
          <cell r="I2367" t="str">
            <v>Grid-Gen</v>
          </cell>
        </row>
        <row r="2368">
          <cell r="A2368" t="str">
            <v>NUR0062</v>
          </cell>
        </row>
        <row r="2369">
          <cell r="A2369" t="str">
            <v>NUR0014</v>
          </cell>
        </row>
        <row r="2370">
          <cell r="A2370" t="str">
            <v>EXN_136</v>
          </cell>
          <cell r="I2370" t="str">
            <v>Hybrid-Gen</v>
          </cell>
        </row>
        <row r="2371">
          <cell r="A2371" t="str">
            <v>EXN_484</v>
          </cell>
        </row>
        <row r="2372">
          <cell r="A2372" t="str">
            <v>OCM0387</v>
          </cell>
        </row>
        <row r="2373">
          <cell r="A2373" t="str">
            <v>OCM0179</v>
          </cell>
        </row>
        <row r="2374">
          <cell r="A2374" t="str">
            <v>EXN_042</v>
          </cell>
          <cell r="I2374" t="str">
            <v>Solar-Gen</v>
          </cell>
        </row>
        <row r="2375">
          <cell r="A2375" t="str">
            <v>EXN_500</v>
          </cell>
        </row>
        <row r="2376">
          <cell r="A2376" t="str">
            <v>EXN_052</v>
          </cell>
          <cell r="I2376" t="str">
            <v>Solar-Grid-Gen</v>
          </cell>
        </row>
        <row r="2377">
          <cell r="A2377" t="str">
            <v>NRD_178</v>
          </cell>
          <cell r="I2377" t="str">
            <v>Hybrid Solar - S3</v>
          </cell>
        </row>
        <row r="2378">
          <cell r="A2378" t="str">
            <v>OCM0106</v>
          </cell>
        </row>
        <row r="2379">
          <cell r="A2379" t="str">
            <v>EXN_131</v>
          </cell>
          <cell r="I2379" t="str">
            <v>Grid-Gen</v>
          </cell>
        </row>
        <row r="2380">
          <cell r="A2380" t="str">
            <v>OCM0432</v>
          </cell>
        </row>
        <row r="2381">
          <cell r="A2381" t="str">
            <v>NRD_298</v>
          </cell>
        </row>
        <row r="2382">
          <cell r="A2382" t="str">
            <v>NRD_288</v>
          </cell>
        </row>
        <row r="2383">
          <cell r="A2383" t="str">
            <v>EXN_172</v>
          </cell>
          <cell r="I2383" t="str">
            <v>Hybrid-Gen</v>
          </cell>
        </row>
        <row r="2384">
          <cell r="A2384" t="str">
            <v>EXN_421</v>
          </cell>
        </row>
        <row r="2385">
          <cell r="A2385" t="str">
            <v>ADM_133</v>
          </cell>
          <cell r="I2385" t="str">
            <v>Hybrid Solar - S3</v>
          </cell>
        </row>
        <row r="2386">
          <cell r="A2386" t="str">
            <v>OCM0518</v>
          </cell>
        </row>
        <row r="2387">
          <cell r="A2387" t="str">
            <v>NRD_028</v>
          </cell>
          <cell r="I2387" t="str">
            <v>Solar-Gen</v>
          </cell>
        </row>
        <row r="2388">
          <cell r="A2388" t="str">
            <v>NRD_308</v>
          </cell>
        </row>
        <row r="2389">
          <cell r="A2389" t="str">
            <v>NRD_259</v>
          </cell>
          <cell r="I2389" t="str">
            <v>Hybrid Solar - S3</v>
          </cell>
        </row>
        <row r="2390">
          <cell r="A2390" t="str">
            <v>ADM_137</v>
          </cell>
          <cell r="I2390" t="str">
            <v>Hybrid-Gen</v>
          </cell>
        </row>
        <row r="2391">
          <cell r="A2391" t="str">
            <v>EXN_473</v>
          </cell>
        </row>
        <row r="2392">
          <cell r="A2392" t="str">
            <v>NRD_256</v>
          </cell>
          <cell r="I2392" t="str">
            <v>Hybrid Solar - S3</v>
          </cell>
        </row>
        <row r="2393">
          <cell r="A2393" t="str">
            <v>NRD_134</v>
          </cell>
          <cell r="I2393" t="str">
            <v>Good Grid + GE</v>
          </cell>
        </row>
        <row r="2394">
          <cell r="A2394" t="str">
            <v>NRD_006</v>
          </cell>
          <cell r="I2394" t="str">
            <v>Good Grid + Solar + GE</v>
          </cell>
        </row>
        <row r="2395">
          <cell r="A2395" t="str">
            <v>NRD_089</v>
          </cell>
          <cell r="I2395" t="str">
            <v>Grid-Gen</v>
          </cell>
        </row>
        <row r="2396">
          <cell r="A2396" t="str">
            <v>NRD_076</v>
          </cell>
          <cell r="I2396" t="str">
            <v>Grid-Gen</v>
          </cell>
        </row>
        <row r="2397">
          <cell r="A2397" t="str">
            <v>OCM0052</v>
          </cell>
        </row>
        <row r="2398">
          <cell r="A2398" t="str">
            <v>ADM_030</v>
          </cell>
          <cell r="I2398" t="str">
            <v>Grid-Gen</v>
          </cell>
        </row>
        <row r="2399">
          <cell r="A2399" t="str">
            <v>EXN_154</v>
          </cell>
          <cell r="I2399" t="str">
            <v>Solar-Gen</v>
          </cell>
        </row>
        <row r="2400">
          <cell r="A2400" t="str">
            <v>NRD_257</v>
          </cell>
          <cell r="I2400" t="str">
            <v>Hybrid Solar - S1</v>
          </cell>
        </row>
        <row r="2401">
          <cell r="A2401" t="str">
            <v>NRD_258</v>
          </cell>
          <cell r="I2401" t="str">
            <v>Hybrid Solar - S3</v>
          </cell>
        </row>
        <row r="2402">
          <cell r="A2402" t="str">
            <v>NRD_100</v>
          </cell>
          <cell r="I2402" t="str">
            <v>Good Grid + Solar + GE</v>
          </cell>
        </row>
        <row r="2403">
          <cell r="A2403" t="str">
            <v>NRD_283</v>
          </cell>
        </row>
        <row r="2404">
          <cell r="A2404" t="str">
            <v>NRD_074</v>
          </cell>
          <cell r="I2404" t="str">
            <v>Grid-Gen</v>
          </cell>
        </row>
        <row r="2405">
          <cell r="A2405" t="str">
            <v>NRD_005</v>
          </cell>
          <cell r="I2405" t="str">
            <v>Grid Only</v>
          </cell>
        </row>
        <row r="2406">
          <cell r="A2406" t="str">
            <v>NUR0021</v>
          </cell>
        </row>
        <row r="2407">
          <cell r="A2407" t="str">
            <v>OCM0504</v>
          </cell>
        </row>
        <row r="2408">
          <cell r="A2408" t="str">
            <v>OCM0185</v>
          </cell>
        </row>
        <row r="2409">
          <cell r="A2409" t="str">
            <v>EXN_493</v>
          </cell>
        </row>
        <row r="2410">
          <cell r="A2410" t="str">
            <v>OCM0191</v>
          </cell>
        </row>
        <row r="2411">
          <cell r="A2411" t="str">
            <v>OCM0180</v>
          </cell>
        </row>
        <row r="2412">
          <cell r="A2412" t="str">
            <v>EXN_507</v>
          </cell>
        </row>
        <row r="2413">
          <cell r="A2413" t="str">
            <v>OCM0306</v>
          </cell>
        </row>
        <row r="2414">
          <cell r="A2414" t="str">
            <v>EST_084</v>
          </cell>
          <cell r="I2414" t="str">
            <v>Grid-Gen</v>
          </cell>
        </row>
        <row r="2415">
          <cell r="A2415" t="str">
            <v>ADM_223</v>
          </cell>
        </row>
        <row r="2416">
          <cell r="A2416" t="str">
            <v>OCM0042</v>
          </cell>
        </row>
        <row r="2417">
          <cell r="A2417" t="str">
            <v>OCM0264</v>
          </cell>
        </row>
        <row r="2418">
          <cell r="A2418" t="str">
            <v>NUR0134</v>
          </cell>
        </row>
        <row r="2419">
          <cell r="A2419" t="str">
            <v>EXN_108</v>
          </cell>
          <cell r="I2419" t="str">
            <v>Grid-Gen</v>
          </cell>
        </row>
        <row r="2420">
          <cell r="A2420" t="str">
            <v>NRD_291</v>
          </cell>
        </row>
        <row r="2421">
          <cell r="A2421" t="str">
            <v>NUR0099</v>
          </cell>
        </row>
        <row r="2422">
          <cell r="A2422" t="str">
            <v>EXN_161</v>
          </cell>
          <cell r="I2422" t="str">
            <v>Hybrid-Gen</v>
          </cell>
        </row>
        <row r="2423">
          <cell r="A2423" t="str">
            <v>EST_116</v>
          </cell>
          <cell r="I2423" t="str">
            <v>Hybrid-Gen</v>
          </cell>
        </row>
        <row r="2424">
          <cell r="A2424" t="str">
            <v>NUR0132</v>
          </cell>
        </row>
        <row r="2425">
          <cell r="A2425" t="str">
            <v>NUR0066</v>
          </cell>
        </row>
        <row r="2426">
          <cell r="A2426" t="str">
            <v>NUR0117</v>
          </cell>
        </row>
        <row r="2427">
          <cell r="A2427" t="str">
            <v>OCM0076</v>
          </cell>
        </row>
        <row r="2428">
          <cell r="A2428" t="str">
            <v>EXN_104</v>
          </cell>
          <cell r="I2428" t="str">
            <v>Grid-Hybrid-Gen</v>
          </cell>
        </row>
        <row r="2429">
          <cell r="A2429" t="str">
            <v>ADM_094</v>
          </cell>
          <cell r="I2429" t="str">
            <v>Solar-Grid-Gen</v>
          </cell>
        </row>
        <row r="2430">
          <cell r="A2430" t="str">
            <v>OCM0060</v>
          </cell>
        </row>
        <row r="2431">
          <cell r="A2431" t="str">
            <v>EXN_906</v>
          </cell>
        </row>
        <row r="2432">
          <cell r="A2432" t="str">
            <v>OCM0508</v>
          </cell>
        </row>
        <row r="2433">
          <cell r="A2433" t="str">
            <v>NUR0056</v>
          </cell>
        </row>
        <row r="2434">
          <cell r="A2434" t="str">
            <v>EST_064</v>
          </cell>
          <cell r="I2434" t="str">
            <v>Solar-Gen</v>
          </cell>
        </row>
        <row r="2435">
          <cell r="A2435" t="str">
            <v>EXN_207</v>
          </cell>
          <cell r="I2435" t="str">
            <v>Hybrid-Gen</v>
          </cell>
        </row>
        <row r="2436">
          <cell r="A2436" t="str">
            <v>NUR0061</v>
          </cell>
        </row>
        <row r="2437">
          <cell r="A2437" t="str">
            <v>OCM0153</v>
          </cell>
        </row>
        <row r="2438">
          <cell r="A2438" t="str">
            <v>NUR0113</v>
          </cell>
        </row>
        <row r="2439">
          <cell r="A2439" t="str">
            <v>EXN_439</v>
          </cell>
        </row>
        <row r="2440">
          <cell r="A2440" t="str">
            <v>NUR0100</v>
          </cell>
        </row>
        <row r="2441">
          <cell r="A2441" t="str">
            <v>NUR0133</v>
          </cell>
        </row>
        <row r="2442">
          <cell r="A2442" t="str">
            <v>EXN_073</v>
          </cell>
          <cell r="I2442" t="str">
            <v>Hybrid-Gen</v>
          </cell>
        </row>
        <row r="2443">
          <cell r="A2443" t="str">
            <v>EST_053</v>
          </cell>
          <cell r="I2443" t="str">
            <v>Solar-Gen</v>
          </cell>
        </row>
        <row r="2444">
          <cell r="A2444" t="str">
            <v>OCM0218</v>
          </cell>
        </row>
        <row r="2445">
          <cell r="A2445" t="str">
            <v>NUR0012</v>
          </cell>
        </row>
        <row r="2446">
          <cell r="A2446" t="str">
            <v>OCM0160</v>
          </cell>
        </row>
        <row r="2447">
          <cell r="A2447" t="str">
            <v>NUR0084</v>
          </cell>
        </row>
        <row r="2448">
          <cell r="A2448" t="str">
            <v>NRD_281</v>
          </cell>
        </row>
        <row r="2449">
          <cell r="A2449" t="str">
            <v>EST_123</v>
          </cell>
          <cell r="I2449" t="str">
            <v>Hybrid Solar - S2</v>
          </cell>
        </row>
        <row r="2450">
          <cell r="A2450" t="str">
            <v>OCM0182</v>
          </cell>
        </row>
        <row r="2451">
          <cell r="A2451" t="str">
            <v>OCM0377</v>
          </cell>
        </row>
        <row r="2452">
          <cell r="A2452" t="str">
            <v>NUR0105</v>
          </cell>
        </row>
        <row r="2453">
          <cell r="A2453" t="str">
            <v>OCM0029</v>
          </cell>
        </row>
        <row r="2454">
          <cell r="A2454" t="str">
            <v>OCM0172</v>
          </cell>
        </row>
        <row r="2455">
          <cell r="A2455" t="str">
            <v>OCM0082</v>
          </cell>
        </row>
        <row r="2456">
          <cell r="A2456" t="str">
            <v>OCM0164</v>
          </cell>
        </row>
        <row r="2457">
          <cell r="A2457" t="str">
            <v>OCM0505</v>
          </cell>
        </row>
        <row r="2458">
          <cell r="A2458" t="str">
            <v>ADM_079</v>
          </cell>
          <cell r="I2458" t="str">
            <v>Grid-Gen</v>
          </cell>
        </row>
        <row r="2459">
          <cell r="A2459" t="str">
            <v>EST_147</v>
          </cell>
          <cell r="I2459" t="str">
            <v>Hybrid Solar - S3</v>
          </cell>
        </row>
        <row r="2460">
          <cell r="A2460" t="str">
            <v>EXN_571</v>
          </cell>
        </row>
        <row r="2461">
          <cell r="A2461" t="str">
            <v>NRD_164</v>
          </cell>
          <cell r="I2461" t="str">
            <v>Hybrid-Gen</v>
          </cell>
        </row>
        <row r="2462">
          <cell r="A2462" t="str">
            <v>OCM0085</v>
          </cell>
        </row>
        <row r="2463">
          <cell r="A2463" t="str">
            <v>OCM0161</v>
          </cell>
        </row>
        <row r="2464">
          <cell r="A2464" t="str">
            <v>OCM0074</v>
          </cell>
        </row>
        <row r="2465">
          <cell r="A2465" t="str">
            <v>OCM0084</v>
          </cell>
        </row>
        <row r="2466">
          <cell r="A2466" t="str">
            <v>OCM0165</v>
          </cell>
        </row>
        <row r="2467">
          <cell r="A2467" t="str">
            <v>OCM0200</v>
          </cell>
        </row>
        <row r="2468">
          <cell r="A2468" t="str">
            <v>OCM0158</v>
          </cell>
        </row>
        <row r="2469">
          <cell r="A2469" t="str">
            <v>ADM_100</v>
          </cell>
          <cell r="I2469" t="str">
            <v>Solar-Gen</v>
          </cell>
        </row>
        <row r="2470">
          <cell r="A2470" t="str">
            <v>OCM0148</v>
          </cell>
        </row>
        <row r="2471">
          <cell r="A2471" t="str">
            <v>OCM0101</v>
          </cell>
        </row>
        <row r="2472">
          <cell r="A2472" t="str">
            <v>NRD_286</v>
          </cell>
        </row>
        <row r="2473">
          <cell r="A2473" t="str">
            <v>EXN_408</v>
          </cell>
        </row>
        <row r="2474">
          <cell r="A2474" t="str">
            <v>OCM0022</v>
          </cell>
        </row>
        <row r="2475">
          <cell r="A2475" t="str">
            <v>OCM0147</v>
          </cell>
        </row>
        <row r="2476">
          <cell r="A2476" t="str">
            <v>OCM0201</v>
          </cell>
        </row>
        <row r="2477">
          <cell r="A2477" t="str">
            <v>NRD_027</v>
          </cell>
          <cell r="I2477" t="str">
            <v>Gen Only</v>
          </cell>
        </row>
        <row r="2478">
          <cell r="A2478" t="str">
            <v>NUR0139</v>
          </cell>
        </row>
        <row r="2479">
          <cell r="A2479" t="str">
            <v>OCM0425</v>
          </cell>
        </row>
        <row r="2480">
          <cell r="A2480" t="str">
            <v>EST_014</v>
          </cell>
          <cell r="I2480" t="str">
            <v>Solar-Gen</v>
          </cell>
        </row>
        <row r="2481">
          <cell r="A2481" t="str">
            <v>NUR0020</v>
          </cell>
        </row>
        <row r="2482">
          <cell r="A2482" t="str">
            <v>OCM0184</v>
          </cell>
        </row>
        <row r="2483">
          <cell r="A2483" t="str">
            <v>NRD_285</v>
          </cell>
        </row>
        <row r="2484">
          <cell r="A2484" t="str">
            <v>NUR0051</v>
          </cell>
        </row>
        <row r="2485">
          <cell r="A2485" t="str">
            <v>OCM0500</v>
          </cell>
        </row>
        <row r="2486">
          <cell r="A2486" t="str">
            <v>NUR0128</v>
          </cell>
        </row>
        <row r="2487">
          <cell r="A2487" t="str">
            <v>ADM_241</v>
          </cell>
        </row>
        <row r="2488">
          <cell r="A2488" t="str">
            <v>OCM0146</v>
          </cell>
        </row>
        <row r="2489">
          <cell r="A2489" t="str">
            <v>EXN_470</v>
          </cell>
        </row>
        <row r="2490">
          <cell r="A2490" t="str">
            <v>OCM0181</v>
          </cell>
        </row>
        <row r="2491">
          <cell r="A2491" t="str">
            <v>EXN_238</v>
          </cell>
          <cell r="I2491" t="str">
            <v>Medium Grid + Solar + GE</v>
          </cell>
        </row>
        <row r="2492">
          <cell r="A2492" t="str">
            <v>NRD_129</v>
          </cell>
          <cell r="I2492" t="str">
            <v>Solar-Gen</v>
          </cell>
        </row>
        <row r="2493">
          <cell r="A2493" t="str">
            <v>EXN_477</v>
          </cell>
        </row>
        <row r="2494">
          <cell r="A2494" t="str">
            <v>OCM0202</v>
          </cell>
        </row>
        <row r="2495">
          <cell r="A2495" t="str">
            <v>NRD_353</v>
          </cell>
          <cell r="I2495" t="str">
            <v>Hybrid Solar - S1</v>
          </cell>
        </row>
        <row r="2496">
          <cell r="A2496" t="str">
            <v>OCM0142</v>
          </cell>
        </row>
        <row r="2497">
          <cell r="A2497" t="str">
            <v>OCM0372</v>
          </cell>
        </row>
        <row r="2498">
          <cell r="A2498" t="str">
            <v>EXN_572</v>
          </cell>
        </row>
        <row r="2499">
          <cell r="A2499" t="str">
            <v>NUR0136</v>
          </cell>
        </row>
        <row r="2500">
          <cell r="A2500" t="str">
            <v>EXN_134</v>
          </cell>
          <cell r="I2500" t="str">
            <v>Grid-Gen</v>
          </cell>
        </row>
        <row r="2501">
          <cell r="A2501" t="str">
            <v>NUR0088</v>
          </cell>
        </row>
        <row r="2502">
          <cell r="A2502" t="str">
            <v>EXN_023</v>
          </cell>
          <cell r="I2502" t="str">
            <v>Grid-Gen</v>
          </cell>
        </row>
        <row r="2503">
          <cell r="A2503" t="str">
            <v>EXN_258</v>
          </cell>
          <cell r="I2503" t="str">
            <v>Grid-Gen</v>
          </cell>
        </row>
        <row r="2504">
          <cell r="A2504" t="str">
            <v>EXN_418</v>
          </cell>
        </row>
        <row r="2505">
          <cell r="A2505" t="str">
            <v>EXN_451</v>
          </cell>
        </row>
        <row r="2506">
          <cell r="A2506" t="str">
            <v>OCM0420</v>
          </cell>
        </row>
        <row r="2507">
          <cell r="A2507" t="str">
            <v>EXN_130</v>
          </cell>
          <cell r="I2507" t="str">
            <v>Grid-Gen</v>
          </cell>
        </row>
        <row r="2508">
          <cell r="A2508" t="str">
            <v>EXN_106</v>
          </cell>
          <cell r="I2508" t="str">
            <v>Grid-Gen</v>
          </cell>
        </row>
        <row r="2509">
          <cell r="A2509" t="str">
            <v>EXN_005</v>
          </cell>
          <cell r="I2509" t="str">
            <v>Hybrid Solar - S1</v>
          </cell>
        </row>
        <row r="2510">
          <cell r="A2510" t="str">
            <v>EST_040</v>
          </cell>
          <cell r="I2510" t="str">
            <v>Grid-Gen</v>
          </cell>
        </row>
        <row r="2511">
          <cell r="A2511" t="str">
            <v>NUR0104</v>
          </cell>
        </row>
        <row r="2512">
          <cell r="A2512" t="str">
            <v>EXN_015</v>
          </cell>
          <cell r="I2512" t="str">
            <v>Grid-Gen</v>
          </cell>
        </row>
        <row r="2513">
          <cell r="A2513" t="str">
            <v>ADM_108</v>
          </cell>
          <cell r="I2513" t="str">
            <v>Grid-Hybrid-Gen</v>
          </cell>
        </row>
        <row r="2514">
          <cell r="A2514" t="str">
            <v>NRD_111</v>
          </cell>
          <cell r="I2514" t="str">
            <v>Solar-Gen</v>
          </cell>
        </row>
        <row r="2515">
          <cell r="A2515" t="str">
            <v>EXN_463</v>
          </cell>
        </row>
        <row r="2516">
          <cell r="A2516" t="str">
            <v>EST_054</v>
          </cell>
          <cell r="I2516" t="str">
            <v>Solar-Gen</v>
          </cell>
        </row>
        <row r="2517">
          <cell r="A2517" t="str">
            <v>ADM_029</v>
          </cell>
          <cell r="I2517" t="str">
            <v>Gen Only</v>
          </cell>
        </row>
        <row r="2518">
          <cell r="A2518" t="str">
            <v>OCM0115</v>
          </cell>
        </row>
        <row r="2519">
          <cell r="A2519" t="str">
            <v>EXN_007</v>
          </cell>
          <cell r="I2519" t="str">
            <v>Grid-Hybrid-Gen</v>
          </cell>
        </row>
        <row r="2520">
          <cell r="A2520" t="str">
            <v>NUR0023</v>
          </cell>
        </row>
        <row r="2521">
          <cell r="A2521" t="str">
            <v>EXN_517</v>
          </cell>
        </row>
        <row r="2522">
          <cell r="A2522" t="str">
            <v>OCM0424</v>
          </cell>
        </row>
        <row r="2523">
          <cell r="A2523" t="str">
            <v>EXN_413</v>
          </cell>
        </row>
        <row r="2524">
          <cell r="A2524" t="str">
            <v>NRD_180</v>
          </cell>
          <cell r="I2524" t="str">
            <v>Bad Grid + GE</v>
          </cell>
        </row>
        <row r="2525">
          <cell r="A2525" t="str">
            <v>EXN_032</v>
          </cell>
          <cell r="I2525" t="str">
            <v>Grid-Gen</v>
          </cell>
        </row>
        <row r="2526">
          <cell r="A2526" t="str">
            <v>ADM_161</v>
          </cell>
          <cell r="I2526" t="str">
            <v>Hybrid Solar - S3</v>
          </cell>
        </row>
        <row r="2527">
          <cell r="A2527" t="str">
            <v>NRD_092</v>
          </cell>
          <cell r="I2527" t="str">
            <v>Gen Only</v>
          </cell>
        </row>
        <row r="2528">
          <cell r="A2528" t="str">
            <v>NRD_023</v>
          </cell>
          <cell r="I2528" t="str">
            <v>Grid-Gen</v>
          </cell>
        </row>
        <row r="2529">
          <cell r="A2529" t="str">
            <v>NRD_070</v>
          </cell>
          <cell r="I2529" t="str">
            <v>Solar-Gen</v>
          </cell>
        </row>
        <row r="2530">
          <cell r="A2530" t="str">
            <v>EXN_027</v>
          </cell>
          <cell r="I2530" t="str">
            <v>Grid-Gen</v>
          </cell>
        </row>
        <row r="2531">
          <cell r="A2531" t="str">
            <v>EXN_902</v>
          </cell>
        </row>
        <row r="2532">
          <cell r="A2532" t="str">
            <v>OCM0473</v>
          </cell>
        </row>
        <row r="2533">
          <cell r="A2533" t="str">
            <v>OCM0430</v>
          </cell>
        </row>
        <row r="2534">
          <cell r="A2534" t="str">
            <v>OCM0452</v>
          </cell>
        </row>
        <row r="2535">
          <cell r="A2535" t="str">
            <v>NUR0114</v>
          </cell>
        </row>
        <row r="2536">
          <cell r="A2536" t="str">
            <v>ADM_242</v>
          </cell>
        </row>
        <row r="2537">
          <cell r="A2537" t="str">
            <v>EXN_128</v>
          </cell>
          <cell r="I2537" t="str">
            <v>Gen Only</v>
          </cell>
        </row>
        <row r="2538">
          <cell r="A2538" t="str">
            <v>NRD_008</v>
          </cell>
          <cell r="I2538" t="str">
            <v>Grid-Hybrid-Gen</v>
          </cell>
        </row>
        <row r="2539">
          <cell r="A2539" t="str">
            <v>EXN_416</v>
          </cell>
        </row>
        <row r="2540">
          <cell r="A2540" t="str">
            <v>OCM0421</v>
          </cell>
        </row>
        <row r="2541">
          <cell r="A2541" t="str">
            <v>ADM_247</v>
          </cell>
        </row>
        <row r="2542">
          <cell r="A2542" t="str">
            <v>EXN_491</v>
          </cell>
        </row>
        <row r="2543">
          <cell r="A2543" t="str">
            <v>ADM_080</v>
          </cell>
          <cell r="I2543" t="str">
            <v>Grid-Gen</v>
          </cell>
        </row>
        <row r="2544">
          <cell r="A2544" t="str">
            <v>EXN_026</v>
          </cell>
          <cell r="I2544" t="str">
            <v>Grid-Gen</v>
          </cell>
        </row>
        <row r="2545">
          <cell r="A2545" t="str">
            <v>NRD_339</v>
          </cell>
        </row>
        <row r="2546">
          <cell r="A2546" t="str">
            <v>EXN_904</v>
          </cell>
        </row>
        <row r="2547">
          <cell r="A2547" t="str">
            <v>EXN_414</v>
          </cell>
        </row>
        <row r="2548">
          <cell r="A2548" t="str">
            <v>NRD_109</v>
          </cell>
          <cell r="I2548" t="str">
            <v>Solar-Gen</v>
          </cell>
        </row>
        <row r="2549">
          <cell r="A2549" t="str">
            <v>NUR0096</v>
          </cell>
        </row>
        <row r="2550">
          <cell r="A2550" t="str">
            <v>EXN_905</v>
          </cell>
        </row>
        <row r="2551">
          <cell r="A2551" t="str">
            <v>ADM_062</v>
          </cell>
          <cell r="I2551" t="str">
            <v>Grid-Gen</v>
          </cell>
        </row>
        <row r="2552">
          <cell r="A2552" t="str">
            <v>EXN_259</v>
          </cell>
          <cell r="I2552" t="str">
            <v>Gen-Hybrid</v>
          </cell>
        </row>
        <row r="2553">
          <cell r="A2553" t="str">
            <v>EXN_475</v>
          </cell>
        </row>
        <row r="2554">
          <cell r="A2554" t="str">
            <v>NUR0102</v>
          </cell>
        </row>
        <row r="2555">
          <cell r="A2555" t="str">
            <v>EXN_013</v>
          </cell>
          <cell r="I2555" t="str">
            <v>Solar-Gen</v>
          </cell>
        </row>
        <row r="2556">
          <cell r="A2556" t="str">
            <v>EXN_107</v>
          </cell>
          <cell r="I2556" t="str">
            <v>Hybrid Solar - S1</v>
          </cell>
        </row>
        <row r="2557">
          <cell r="A2557" t="str">
            <v>EST_089</v>
          </cell>
          <cell r="I2557" t="str">
            <v>Grid-Hybrid-Gen</v>
          </cell>
        </row>
        <row r="2558">
          <cell r="A2558" t="str">
            <v>EXN_186</v>
          </cell>
          <cell r="I2558" t="str">
            <v>Hybrid-Gen</v>
          </cell>
        </row>
        <row r="2559">
          <cell r="A2559" t="str">
            <v>EXN_169</v>
          </cell>
          <cell r="I2559" t="str">
            <v>Grid-Gen</v>
          </cell>
        </row>
        <row r="2560">
          <cell r="A2560" t="str">
            <v>EXN_430</v>
          </cell>
        </row>
        <row r="2561">
          <cell r="A2561" t="str">
            <v>EXN_153</v>
          </cell>
          <cell r="I2561" t="str">
            <v>Solar-Gen</v>
          </cell>
        </row>
        <row r="2562">
          <cell r="A2562" t="str">
            <v>OCM0152</v>
          </cell>
        </row>
        <row r="2563">
          <cell r="A2563" t="str">
            <v>EXN_355</v>
          </cell>
          <cell r="I2563" t="str">
            <v>Hybrid Solar - S3</v>
          </cell>
        </row>
        <row r="2564">
          <cell r="A2564" t="str">
            <v>NRD_301</v>
          </cell>
        </row>
        <row r="2565">
          <cell r="A2565" t="str">
            <v>EST_021</v>
          </cell>
          <cell r="I2565" t="str">
            <v>Gen Only</v>
          </cell>
        </row>
        <row r="2566">
          <cell r="A2566" t="str">
            <v>EXN_471</v>
          </cell>
        </row>
        <row r="2567">
          <cell r="A2567" t="str">
            <v>NUR0098</v>
          </cell>
        </row>
        <row r="2568">
          <cell r="A2568" t="str">
            <v>EXN_029</v>
          </cell>
          <cell r="I2568" t="str">
            <v>Grid-Gen</v>
          </cell>
        </row>
        <row r="2569">
          <cell r="A2569" t="str">
            <v>EXN_462</v>
          </cell>
        </row>
        <row r="2570">
          <cell r="A2570" t="str">
            <v>EXN_272</v>
          </cell>
          <cell r="I2570" t="str">
            <v>Hybrid Solar - S3</v>
          </cell>
        </row>
        <row r="2571">
          <cell r="A2571" t="str">
            <v>EXN_233</v>
          </cell>
          <cell r="I2571" t="str">
            <v>Medium Grid + GE</v>
          </cell>
        </row>
        <row r="2572">
          <cell r="A2572" t="str">
            <v>NRD_106</v>
          </cell>
          <cell r="I2572" t="str">
            <v>Solar-Gen</v>
          </cell>
        </row>
        <row r="2573">
          <cell r="A2573" t="str">
            <v>EXN_455</v>
          </cell>
        </row>
        <row r="2574">
          <cell r="A2574" t="str">
            <v>EXN_422</v>
          </cell>
        </row>
        <row r="2575">
          <cell r="A2575" t="str">
            <v>ADM_028</v>
          </cell>
          <cell r="I2575" t="str">
            <v>Grid-Gen</v>
          </cell>
        </row>
        <row r="2576">
          <cell r="A2576" t="str">
            <v>EXN_008</v>
          </cell>
          <cell r="I2576" t="str">
            <v>Grid-Gen</v>
          </cell>
        </row>
        <row r="2577">
          <cell r="A2577" t="str">
            <v>ADM_249</v>
          </cell>
        </row>
        <row r="2578">
          <cell r="A2578" t="str">
            <v>EXN_046</v>
          </cell>
          <cell r="I2578" t="str">
            <v>Solar-Grid-Gen</v>
          </cell>
        </row>
        <row r="2579">
          <cell r="A2579" t="str">
            <v>NRD_810</v>
          </cell>
          <cell r="I2579" t="str">
            <v>Pure Solar</v>
          </cell>
        </row>
        <row r="2580">
          <cell r="A2580" t="str">
            <v>EXN_350</v>
          </cell>
          <cell r="I2580" t="str">
            <v>Hybrid Solar - S1</v>
          </cell>
        </row>
        <row r="2581">
          <cell r="A2581" t="str">
            <v>EXN_170</v>
          </cell>
          <cell r="I2581" t="str">
            <v>Grid-Gen</v>
          </cell>
        </row>
        <row r="2582">
          <cell r="A2582" t="str">
            <v>OCM0509</v>
          </cell>
        </row>
        <row r="2583">
          <cell r="A2583" t="str">
            <v>NUR0081</v>
          </cell>
        </row>
        <row r="2584">
          <cell r="A2584" t="str">
            <v>EXN_555</v>
          </cell>
        </row>
        <row r="2585">
          <cell r="A2585" t="str">
            <v>EST_011</v>
          </cell>
          <cell r="I2585" t="str">
            <v>Solar-Gen</v>
          </cell>
        </row>
        <row r="2586">
          <cell r="A2586" t="str">
            <v>EXN_157</v>
          </cell>
          <cell r="I2586" t="str">
            <v>Grid-Gen</v>
          </cell>
        </row>
        <row r="2587">
          <cell r="A2587" t="str">
            <v>EXN_354</v>
          </cell>
          <cell r="I2587" t="str">
            <v>Hybrid Solar - S3</v>
          </cell>
        </row>
        <row r="2588">
          <cell r="A2588" t="str">
            <v>OCM0422</v>
          </cell>
        </row>
        <row r="2589">
          <cell r="A2589" t="str">
            <v>EXN_147</v>
          </cell>
          <cell r="I2589" t="str">
            <v>Grid-Gen</v>
          </cell>
        </row>
        <row r="2590">
          <cell r="A2590" t="str">
            <v>EXN_225</v>
          </cell>
          <cell r="I2590" t="str">
            <v>Hybrid-Gen</v>
          </cell>
        </row>
        <row r="2591">
          <cell r="A2591" t="str">
            <v>OCM0517</v>
          </cell>
        </row>
        <row r="2592">
          <cell r="A2592" t="str">
            <v>EXN_028</v>
          </cell>
          <cell r="I2592" t="str">
            <v>Grid-Gen</v>
          </cell>
        </row>
        <row r="2593">
          <cell r="A2593" t="str">
            <v>EXN_351</v>
          </cell>
          <cell r="I2593" t="str">
            <v>Hybrid Solar - S3</v>
          </cell>
        </row>
        <row r="2594">
          <cell r="A2594" t="str">
            <v>EXN_506</v>
          </cell>
        </row>
        <row r="2595">
          <cell r="A2595" t="str">
            <v>ADM_171</v>
          </cell>
          <cell r="I2595" t="str">
            <v>Hybrid Solar - S1</v>
          </cell>
        </row>
        <row r="2596">
          <cell r="A2596" t="str">
            <v>EXN_092</v>
          </cell>
          <cell r="I2596" t="str">
            <v>Grid-Gen</v>
          </cell>
        </row>
        <row r="2597">
          <cell r="A2597" t="str">
            <v>ADM_004</v>
          </cell>
          <cell r="I2597" t="str">
            <v>Bad Grid + Solar + GE</v>
          </cell>
        </row>
        <row r="2598">
          <cell r="A2598" t="str">
            <v>EXN_446</v>
          </cell>
        </row>
        <row r="2599">
          <cell r="A2599" t="str">
            <v>ADM_106</v>
          </cell>
          <cell r="I2599" t="str">
            <v>Grid-Gen</v>
          </cell>
        </row>
        <row r="2600">
          <cell r="A2600" t="str">
            <v>EXN_359</v>
          </cell>
          <cell r="I2600" t="str">
            <v>Good Grid + Solar + GE</v>
          </cell>
        </row>
        <row r="2601">
          <cell r="A2601" t="str">
            <v>EXN_419</v>
          </cell>
        </row>
        <row r="2602">
          <cell r="A2602" t="str">
            <v>ADM_107</v>
          </cell>
          <cell r="I2602" t="str">
            <v>Grid-Gen</v>
          </cell>
        </row>
        <row r="2603">
          <cell r="A2603" t="str">
            <v>EXN_204</v>
          </cell>
          <cell r="I2603" t="str">
            <v>Good Grid + GE</v>
          </cell>
        </row>
        <row r="2604">
          <cell r="A2604" t="str">
            <v>EXN_456</v>
          </cell>
        </row>
        <row r="2605">
          <cell r="A2605" t="str">
            <v>OCM0488</v>
          </cell>
        </row>
        <row r="2606">
          <cell r="A2606" t="str">
            <v>EXN_101</v>
          </cell>
          <cell r="I2606" t="str">
            <v>Grid-Gen</v>
          </cell>
        </row>
        <row r="2607">
          <cell r="A2607" t="str">
            <v>EXN_133</v>
          </cell>
          <cell r="I2607" t="str">
            <v>Solar-Gen</v>
          </cell>
        </row>
        <row r="2608">
          <cell r="A2608" t="str">
            <v>EXN_109</v>
          </cell>
          <cell r="I2608" t="str">
            <v>Grid-Gen</v>
          </cell>
        </row>
        <row r="2609">
          <cell r="A2609" t="str">
            <v>NUR0080</v>
          </cell>
        </row>
        <row r="2610">
          <cell r="A2610" t="str">
            <v>EXN_116</v>
          </cell>
          <cell r="I2610" t="str">
            <v>Grid-Gen</v>
          </cell>
        </row>
        <row r="2611">
          <cell r="A2611" t="str">
            <v>EXN_086</v>
          </cell>
          <cell r="I2611" t="str">
            <v>Grid-Gen</v>
          </cell>
        </row>
        <row r="2612">
          <cell r="A2612" t="str">
            <v>EXN_234</v>
          </cell>
          <cell r="I2612" t="str">
            <v>Good Grid + GE</v>
          </cell>
        </row>
        <row r="2613">
          <cell r="A2613" t="str">
            <v>NUR0101</v>
          </cell>
        </row>
        <row r="2614">
          <cell r="A2614" t="str">
            <v>EXN_358</v>
          </cell>
          <cell r="I2614" t="str">
            <v>Hybrid Solar - S3</v>
          </cell>
        </row>
        <row r="2615">
          <cell r="A2615" t="str">
            <v>EXN_352</v>
          </cell>
          <cell r="I2615" t="str">
            <v>Medium Grid + GE</v>
          </cell>
        </row>
        <row r="2616">
          <cell r="A2616" t="str">
            <v>EXN_145</v>
          </cell>
          <cell r="I2616" t="str">
            <v>Grid-Gen</v>
          </cell>
        </row>
        <row r="2617">
          <cell r="A2617" t="str">
            <v>EXN_429</v>
          </cell>
        </row>
        <row r="2618">
          <cell r="A2618" t="str">
            <v>EXN_525</v>
          </cell>
        </row>
        <row r="2619">
          <cell r="A2619" t="str">
            <v>EXN_158</v>
          </cell>
          <cell r="I2619" t="str">
            <v>Grid-Gen</v>
          </cell>
        </row>
        <row r="2620">
          <cell r="A2620" t="str">
            <v>EXN_171</v>
          </cell>
          <cell r="I2620" t="str">
            <v>Gen Only</v>
          </cell>
        </row>
        <row r="2621">
          <cell r="A2621" t="str">
            <v>EXN_379</v>
          </cell>
        </row>
        <row r="2622">
          <cell r="A2622" t="str">
            <v>EXN_001</v>
          </cell>
          <cell r="I2622" t="str">
            <v>Grid-Gen</v>
          </cell>
        </row>
        <row r="2623">
          <cell r="A2623" t="str">
            <v>EXN_224</v>
          </cell>
          <cell r="I2623" t="str">
            <v>Hybrid-Gen</v>
          </cell>
        </row>
        <row r="2624">
          <cell r="A2624" t="str">
            <v>EXN_071</v>
          </cell>
          <cell r="I2624" t="str">
            <v>Grid-Gen</v>
          </cell>
        </row>
        <row r="2625">
          <cell r="A2625" t="str">
            <v>ADM_051</v>
          </cell>
          <cell r="I2625" t="str">
            <v>Solar-Grid-Gen</v>
          </cell>
        </row>
        <row r="2626">
          <cell r="A2626" t="str">
            <v>EXN_114</v>
          </cell>
          <cell r="I2626" t="str">
            <v>Grid-Gen</v>
          </cell>
        </row>
        <row r="2627">
          <cell r="A2627" t="str">
            <v>EXN_088</v>
          </cell>
          <cell r="I2627" t="str">
            <v>Grid-Gen</v>
          </cell>
        </row>
        <row r="2628">
          <cell r="A2628" t="str">
            <v>EXN_196</v>
          </cell>
          <cell r="I2628" t="str">
            <v>Good Grid + GE</v>
          </cell>
        </row>
        <row r="2629">
          <cell r="A2629" t="str">
            <v>EXN_241</v>
          </cell>
          <cell r="I2629" t="str">
            <v>Grid-Gen</v>
          </cell>
        </row>
        <row r="2630">
          <cell r="A2630" t="str">
            <v>EXN_410</v>
          </cell>
        </row>
        <row r="2631">
          <cell r="A2631" t="str">
            <v>EXN_494</v>
          </cell>
        </row>
        <row r="2632">
          <cell r="A2632" t="str">
            <v>EXN_543</v>
          </cell>
        </row>
        <row r="2633">
          <cell r="A2633" t="str">
            <v>EXN_197</v>
          </cell>
          <cell r="I2633" t="str">
            <v>Good Grid + GE</v>
          </cell>
        </row>
        <row r="2634">
          <cell r="A2634" t="str">
            <v>EXN_044</v>
          </cell>
          <cell r="I2634" t="str">
            <v>Good Grid + GE</v>
          </cell>
        </row>
        <row r="2635">
          <cell r="A2635" t="str">
            <v>EXN_066</v>
          </cell>
        </row>
        <row r="2636">
          <cell r="A2636" t="str">
            <v>EXN_030</v>
          </cell>
          <cell r="I2636" t="str">
            <v>Solar-Grid-Gen</v>
          </cell>
        </row>
        <row r="2637">
          <cell r="A2637" t="str">
            <v>EXN_146</v>
          </cell>
          <cell r="I2637" t="str">
            <v>Grid-Gen</v>
          </cell>
        </row>
        <row r="2638">
          <cell r="A2638" t="str">
            <v>NUR0119</v>
          </cell>
        </row>
        <row r="2639">
          <cell r="A2639" t="str">
            <v>EXN_560</v>
          </cell>
        </row>
        <row r="2640">
          <cell r="A2640" t="str">
            <v>EXN_111</v>
          </cell>
          <cell r="I2640" t="str">
            <v>Grid-Gen</v>
          </cell>
        </row>
        <row r="2641">
          <cell r="A2641" t="str">
            <v>EXN_237</v>
          </cell>
          <cell r="I2641" t="str">
            <v>Good Grid + GE</v>
          </cell>
        </row>
        <row r="2642">
          <cell r="A2642" t="str">
            <v>ADM_095</v>
          </cell>
          <cell r="I2642" t="str">
            <v>Hybrid-Gen</v>
          </cell>
        </row>
        <row r="2643">
          <cell r="A2643" t="str">
            <v>EXN_082</v>
          </cell>
          <cell r="I2643" t="str">
            <v>Grid Only</v>
          </cell>
        </row>
        <row r="2644">
          <cell r="A2644" t="str">
            <v>EXN_084</v>
          </cell>
          <cell r="I2644" t="str">
            <v>Grid-Gen</v>
          </cell>
        </row>
        <row r="2645">
          <cell r="A2645" t="str">
            <v>NUR0115</v>
          </cell>
        </row>
        <row r="2646">
          <cell r="A2646" t="str">
            <v>EXN_085</v>
          </cell>
          <cell r="I2646" t="str">
            <v>Grid-Gen</v>
          </cell>
        </row>
        <row r="2647">
          <cell r="A2647" t="str">
            <v>EXN_489</v>
          </cell>
        </row>
        <row r="2648">
          <cell r="A2648" t="str">
            <v>EXN_091</v>
          </cell>
          <cell r="I2648" t="str">
            <v>Solar-Grid-Gen</v>
          </cell>
        </row>
        <row r="2649">
          <cell r="A2649" t="str">
            <v>OCM0371</v>
          </cell>
        </row>
        <row r="2650">
          <cell r="A2650" t="str">
            <v>EXN_089</v>
          </cell>
          <cell r="I2650" t="str">
            <v>Grid-Gen</v>
          </cell>
        </row>
        <row r="2651">
          <cell r="A2651" t="str">
            <v>EXN_115</v>
          </cell>
          <cell r="I2651" t="str">
            <v>Grid-Gen</v>
          </cell>
        </row>
        <row r="2652">
          <cell r="A2652" t="str">
            <v>EXN_002</v>
          </cell>
          <cell r="I2652" t="str">
            <v>Grid-Gen</v>
          </cell>
        </row>
        <row r="2653">
          <cell r="A2653" t="str">
            <v>EXN_054</v>
          </cell>
          <cell r="I2653" t="str">
            <v>Grid-Gen</v>
          </cell>
        </row>
        <row r="2654">
          <cell r="A2654" t="str">
            <v>EXN_385</v>
          </cell>
        </row>
        <row r="2655">
          <cell r="A2655" t="str">
            <v>EXN_425</v>
          </cell>
        </row>
        <row r="2656">
          <cell r="A2656" t="str">
            <v>EXN_247</v>
          </cell>
          <cell r="I2656" t="str">
            <v>Good Grid + GE</v>
          </cell>
        </row>
        <row r="2657">
          <cell r="A2657" t="str">
            <v>EXN_217</v>
          </cell>
          <cell r="I2657" t="str">
            <v>Medium Grid + GE</v>
          </cell>
        </row>
        <row r="2658">
          <cell r="A2658" t="str">
            <v>EXN_087</v>
          </cell>
          <cell r="I2658" t="str">
            <v>Grid-Gen</v>
          </cell>
        </row>
        <row r="2659">
          <cell r="A2659" t="str">
            <v>NUR00131</v>
          </cell>
        </row>
        <row r="2660">
          <cell r="A2660" t="str">
            <v>NUR0085</v>
          </cell>
        </row>
        <row r="2661">
          <cell r="A2661" t="str">
            <v>NUR0112</v>
          </cell>
        </row>
        <row r="2662">
          <cell r="A2662" t="str">
            <v>EXN_437</v>
          </cell>
        </row>
        <row r="2663">
          <cell r="A2663" t="str">
            <v>EXN_083</v>
          </cell>
          <cell r="I2663" t="str">
            <v>Grid-Gen</v>
          </cell>
        </row>
        <row r="2664">
          <cell r="A2664" t="str">
            <v>EST_005</v>
          </cell>
          <cell r="I2664" t="str">
            <v>Bad Grid + Solar + GE</v>
          </cell>
        </row>
        <row r="2665">
          <cell r="A2665" t="str">
            <v>NUR0083</v>
          </cell>
        </row>
        <row r="2666">
          <cell r="A2666" t="str">
            <v>EXN_067</v>
          </cell>
          <cell r="I2666" t="str">
            <v>Grid-Gen</v>
          </cell>
        </row>
        <row r="2667">
          <cell r="A2667" t="str">
            <v>OCM0017</v>
          </cell>
        </row>
        <row r="2668">
          <cell r="A2668" t="str">
            <v>EXN_045</v>
          </cell>
          <cell r="I2668" t="str">
            <v>Good Grid + Solar + GE</v>
          </cell>
        </row>
        <row r="2669">
          <cell r="A2669" t="str">
            <v>EXN_360</v>
          </cell>
          <cell r="I2669" t="str">
            <v>Hybrid Solar - S1</v>
          </cell>
        </row>
        <row r="2670">
          <cell r="A2670" t="str">
            <v>EXN_495</v>
          </cell>
        </row>
        <row r="2671">
          <cell r="A2671" t="str">
            <v>EXN_184</v>
          </cell>
          <cell r="I2671" t="str">
            <v>Grid-Gen</v>
          </cell>
        </row>
        <row r="2672">
          <cell r="A2672" t="str">
            <v>EXN_482</v>
          </cell>
        </row>
        <row r="2673">
          <cell r="A2673" t="str">
            <v>NUR0110</v>
          </cell>
        </row>
        <row r="2674">
          <cell r="A2674" t="str">
            <v>EXN_466</v>
          </cell>
        </row>
        <row r="2675">
          <cell r="A2675" t="str">
            <v>EXN_249</v>
          </cell>
          <cell r="I2675" t="str">
            <v>Medium Grid + GE</v>
          </cell>
        </row>
        <row r="2676">
          <cell r="A2676" t="str">
            <v>EXN_212</v>
          </cell>
          <cell r="I2676" t="str">
            <v>Bad Grid + GE</v>
          </cell>
        </row>
        <row r="2677">
          <cell r="A2677" t="str">
            <v>EXN_244</v>
          </cell>
          <cell r="I2677" t="str">
            <v>Medium Grid + GE</v>
          </cell>
        </row>
        <row r="2678">
          <cell r="A2678" t="str">
            <v>NUR0018</v>
          </cell>
        </row>
        <row r="2679">
          <cell r="A2679" t="str">
            <v>EST_061</v>
          </cell>
          <cell r="I2679" t="str">
            <v>Solar-Gen</v>
          </cell>
        </row>
        <row r="2680">
          <cell r="A2680" t="str">
            <v>EST_070</v>
          </cell>
          <cell r="I2680" t="str">
            <v>Grid-Gen</v>
          </cell>
        </row>
        <row r="2681">
          <cell r="A2681" t="str">
            <v>EXN_143</v>
          </cell>
          <cell r="I2681" t="str">
            <v>Solar-Grid-Gen</v>
          </cell>
        </row>
        <row r="2682">
          <cell r="A2682" t="str">
            <v>EXN_250</v>
          </cell>
          <cell r="I2682" t="str">
            <v>Bad Grid + GE</v>
          </cell>
        </row>
        <row r="2683">
          <cell r="A2683" t="str">
            <v>EST_139</v>
          </cell>
          <cell r="I2683" t="str">
            <v>Hybrid Solar - S1</v>
          </cell>
        </row>
        <row r="2684">
          <cell r="A2684" t="str">
            <v>ADM_185</v>
          </cell>
          <cell r="I2684" t="str">
            <v>Hybrid Solar - S3</v>
          </cell>
        </row>
        <row r="2685">
          <cell r="A2685" t="str">
            <v>EXN_235</v>
          </cell>
          <cell r="I2685" t="str">
            <v>Good Grid + GE</v>
          </cell>
        </row>
        <row r="2686">
          <cell r="A2686" t="str">
            <v>EXN_540</v>
          </cell>
        </row>
        <row r="2687">
          <cell r="A2687" t="str">
            <v>EXN_053</v>
          </cell>
          <cell r="I2687" t="str">
            <v>Grid-Gen</v>
          </cell>
        </row>
        <row r="2688">
          <cell r="A2688" t="str">
            <v>EXN_391</v>
          </cell>
        </row>
        <row r="2689">
          <cell r="A2689" t="str">
            <v>OCM0423</v>
          </cell>
        </row>
        <row r="2690">
          <cell r="A2690" t="str">
            <v>EST_125</v>
          </cell>
          <cell r="I2690" t="str">
            <v>Hybrid-Gen</v>
          </cell>
        </row>
        <row r="2691">
          <cell r="A2691" t="str">
            <v>EXN_356</v>
          </cell>
          <cell r="I2691" t="str">
            <v>Hybrid Solar - S3</v>
          </cell>
        </row>
        <row r="2692">
          <cell r="A2692" t="str">
            <v>ADM_027</v>
          </cell>
          <cell r="I2692" t="str">
            <v>Solar-Grid-Gen</v>
          </cell>
        </row>
        <row r="2693">
          <cell r="A2693" t="str">
            <v>EXN_113</v>
          </cell>
          <cell r="I2693" t="str">
            <v>Grid-Gen</v>
          </cell>
        </row>
        <row r="2694">
          <cell r="A2694" t="str">
            <v>NUR0064</v>
          </cell>
        </row>
        <row r="2695">
          <cell r="A2695" t="str">
            <v>EXN_361</v>
          </cell>
          <cell r="I2695" t="str">
            <v>Hybrid Solar - S1</v>
          </cell>
        </row>
        <row r="2696">
          <cell r="A2696" t="str">
            <v>NRD_155</v>
          </cell>
          <cell r="I2696" t="str">
            <v>Hybrid Solar - S3</v>
          </cell>
        </row>
        <row r="2697">
          <cell r="A2697" t="str">
            <v>EXN_211</v>
          </cell>
          <cell r="I2697" t="str">
            <v>Hybrid-Gen</v>
          </cell>
        </row>
        <row r="2698">
          <cell r="A2698" t="str">
            <v>EXN_505</v>
          </cell>
        </row>
        <row r="2699">
          <cell r="A2699" t="str">
            <v>EXN_362</v>
          </cell>
          <cell r="I2699" t="str">
            <v>Hybrid Solar - S1</v>
          </cell>
        </row>
        <row r="2700">
          <cell r="A2700" t="str">
            <v>EXN_434</v>
          </cell>
        </row>
        <row r="2701">
          <cell r="A2701" t="str">
            <v>EXN_117</v>
          </cell>
          <cell r="I2701" t="str">
            <v>Grid-Gen</v>
          </cell>
        </row>
        <row r="2702">
          <cell r="A2702" t="str">
            <v>EXN_368</v>
          </cell>
          <cell r="I2702" t="str">
            <v>Hybrid Solar - S1</v>
          </cell>
        </row>
        <row r="2703">
          <cell r="A2703" t="str">
            <v>EXN_460</v>
          </cell>
        </row>
        <row r="2704">
          <cell r="A2704" t="str">
            <v>NUR0009</v>
          </cell>
        </row>
        <row r="2705">
          <cell r="A2705" t="str">
            <v>EXN_554</v>
          </cell>
        </row>
        <row r="2706">
          <cell r="A2706" t="str">
            <v>EXN_393</v>
          </cell>
        </row>
        <row r="2707">
          <cell r="A2707" t="str">
            <v>EXN_100</v>
          </cell>
          <cell r="I2707" t="str">
            <v>Grid-Gen</v>
          </cell>
        </row>
        <row r="2708">
          <cell r="A2708" t="str">
            <v>OCM0383</v>
          </cell>
        </row>
        <row r="2709">
          <cell r="A2709" t="str">
            <v>NRD_056</v>
          </cell>
          <cell r="I2709" t="str">
            <v>Solar-Gen</v>
          </cell>
        </row>
        <row r="2710">
          <cell r="A2710" t="str">
            <v>EXN_549</v>
          </cell>
        </row>
        <row r="2711">
          <cell r="A2711" t="str">
            <v>ADM_245</v>
          </cell>
        </row>
        <row r="2712">
          <cell r="A2712" t="str">
            <v>EXN_452</v>
          </cell>
        </row>
        <row r="2713">
          <cell r="A2713" t="str">
            <v>EXN_518</v>
          </cell>
        </row>
        <row r="2714">
          <cell r="A2714" t="str">
            <v>EXN_474</v>
          </cell>
        </row>
        <row r="2715">
          <cell r="A2715" t="str">
            <v>EXN_468</v>
          </cell>
        </row>
        <row r="2716">
          <cell r="A2716" t="str">
            <v>EXN_378</v>
          </cell>
        </row>
        <row r="2717">
          <cell r="A2717" t="str">
            <v>EXN_526</v>
          </cell>
        </row>
        <row r="2718">
          <cell r="A2718" t="str">
            <v>ADM_096</v>
          </cell>
          <cell r="I2718" t="str">
            <v>Solar-Gen</v>
          </cell>
        </row>
        <row r="2719">
          <cell r="A2719" t="str">
            <v>EST_073</v>
          </cell>
          <cell r="I2719" t="str">
            <v>Gen Only</v>
          </cell>
        </row>
        <row r="2720">
          <cell r="A2720" t="str">
            <v>NUR0095</v>
          </cell>
        </row>
        <row r="2721">
          <cell r="A2721" t="str">
            <v>NUR0129</v>
          </cell>
        </row>
        <row r="2722">
          <cell r="A2722" t="str">
            <v>EXN_037</v>
          </cell>
          <cell r="I2722" t="str">
            <v>Grid-Gen</v>
          </cell>
        </row>
        <row r="2723">
          <cell r="A2723" t="str">
            <v>EXN_457</v>
          </cell>
        </row>
        <row r="2724">
          <cell r="A2724" t="str">
            <v>NUR0079</v>
          </cell>
        </row>
        <row r="2725">
          <cell r="A2725" t="str">
            <v>ADM_148</v>
          </cell>
          <cell r="I2725" t="str">
            <v>Hybrid Solar - S1</v>
          </cell>
        </row>
        <row r="2726">
          <cell r="A2726" t="str">
            <v>EXN_095</v>
          </cell>
          <cell r="I2726" t="str">
            <v>Grid-Gen</v>
          </cell>
        </row>
        <row r="2727">
          <cell r="A2727" t="str">
            <v>EXN_440</v>
          </cell>
        </row>
        <row r="2728">
          <cell r="A2728" t="str">
            <v>EXN_011</v>
          </cell>
          <cell r="I2728" t="str">
            <v>Grid-Gen</v>
          </cell>
        </row>
        <row r="2729">
          <cell r="A2729" t="str">
            <v>EXN_274</v>
          </cell>
        </row>
        <row r="2730">
          <cell r="A2730" t="str">
            <v>OCM0118</v>
          </cell>
        </row>
        <row r="2731">
          <cell r="A2731" t="str">
            <v>EXN_020</v>
          </cell>
          <cell r="I2731" t="str">
            <v>Solar-Gen</v>
          </cell>
        </row>
        <row r="2732">
          <cell r="A2732" t="str">
            <v>EXN_160</v>
          </cell>
          <cell r="I2732" t="str">
            <v>Grid-Gen</v>
          </cell>
        </row>
        <row r="2733">
          <cell r="A2733" t="str">
            <v>EST_028</v>
          </cell>
          <cell r="I2733" t="str">
            <v>Solar-Gen</v>
          </cell>
        </row>
        <row r="2734">
          <cell r="A2734" t="str">
            <v>NUR0120</v>
          </cell>
        </row>
        <row r="2735">
          <cell r="A2735" t="str">
            <v>EXN_478</v>
          </cell>
        </row>
        <row r="2736">
          <cell r="A2736" t="str">
            <v>OCM0526</v>
          </cell>
        </row>
        <row r="2737">
          <cell r="A2737" t="str">
            <v>NUR0111</v>
          </cell>
        </row>
        <row r="2738">
          <cell r="A2738" t="str">
            <v>EXN_223</v>
          </cell>
          <cell r="I2738" t="str">
            <v>Gen Only</v>
          </cell>
        </row>
        <row r="2739">
          <cell r="A2739" t="str">
            <v>NUR0008</v>
          </cell>
        </row>
        <row r="2740">
          <cell r="A2740" t="str">
            <v>OCM0126</v>
          </cell>
        </row>
        <row r="2741">
          <cell r="A2741" t="str">
            <v>EXN_036</v>
          </cell>
          <cell r="I2741" t="str">
            <v>Solar-Grid-Gen</v>
          </cell>
        </row>
        <row r="2742">
          <cell r="A2742" t="str">
            <v>EXN_433</v>
          </cell>
        </row>
        <row r="2743">
          <cell r="A2743" t="str">
            <v>OCM0026</v>
          </cell>
        </row>
        <row r="2744">
          <cell r="A2744" t="str">
            <v>EXN_537</v>
          </cell>
        </row>
        <row r="2745">
          <cell r="A2745" t="str">
            <v>EXN_039</v>
          </cell>
          <cell r="I2745" t="str">
            <v>Hybrid Solar - S1</v>
          </cell>
        </row>
        <row r="2746">
          <cell r="A2746" t="str">
            <v>NUR0087</v>
          </cell>
        </row>
        <row r="2747">
          <cell r="A2747" t="str">
            <v>EXN_199</v>
          </cell>
          <cell r="I2747" t="str">
            <v>Hybrid-Gen</v>
          </cell>
        </row>
        <row r="2748">
          <cell r="A2748" t="str">
            <v>EXN_448</v>
          </cell>
        </row>
        <row r="2749">
          <cell r="A2749" t="str">
            <v>NUR0116</v>
          </cell>
        </row>
        <row r="2750">
          <cell r="A2750" t="str">
            <v>NRD_167</v>
          </cell>
          <cell r="I2750" t="str">
            <v>Hybrid Solar - S2</v>
          </cell>
        </row>
        <row r="2751">
          <cell r="A2751" t="str">
            <v>EXN_102</v>
          </cell>
          <cell r="I2751" t="str">
            <v>Grid-Gen</v>
          </cell>
        </row>
        <row r="2752">
          <cell r="A2752" t="str">
            <v>EXN_542</v>
          </cell>
        </row>
        <row r="2753">
          <cell r="A2753" t="str">
            <v>EXN_178</v>
          </cell>
          <cell r="I2753" t="str">
            <v>Solar-Grid-Gen</v>
          </cell>
        </row>
        <row r="2754">
          <cell r="A2754" t="str">
            <v>EXN_395</v>
          </cell>
        </row>
        <row r="2755">
          <cell r="A2755" t="str">
            <v>EXN_372</v>
          </cell>
        </row>
        <row r="2756">
          <cell r="A2756" t="str">
            <v>EXN_370</v>
          </cell>
        </row>
        <row r="2757">
          <cell r="A2757" t="str">
            <v>OCM0028</v>
          </cell>
        </row>
        <row r="2758">
          <cell r="A2758" t="str">
            <v>EXN_486</v>
          </cell>
        </row>
        <row r="2759">
          <cell r="A2759" t="str">
            <v>EST_204</v>
          </cell>
          <cell r="I2759" t="str">
            <v>Hybrid Solar - S3</v>
          </cell>
        </row>
        <row r="2760">
          <cell r="A2760" t="str">
            <v>OCM0114</v>
          </cell>
        </row>
        <row r="2761">
          <cell r="A2761" t="str">
            <v>NUR0022</v>
          </cell>
        </row>
        <row r="2762">
          <cell r="A2762" t="str">
            <v>EST_206</v>
          </cell>
          <cell r="I2762" t="str">
            <v>Hybrid Solar - S3</v>
          </cell>
        </row>
        <row r="2763">
          <cell r="A2763" t="str">
            <v>EXN_431</v>
          </cell>
        </row>
        <row r="2764">
          <cell r="A2764" t="str">
            <v>NUR0039</v>
          </cell>
        </row>
        <row r="2765">
          <cell r="A2765" t="str">
            <v>EST_045</v>
          </cell>
        </row>
        <row r="2766">
          <cell r="A2766" t="str">
            <v>EXN_520</v>
          </cell>
        </row>
        <row r="2767">
          <cell r="A2767" t="str">
            <v>OCM0166</v>
          </cell>
        </row>
        <row r="2768">
          <cell r="A2768" t="str">
            <v>EXN_546</v>
          </cell>
        </row>
        <row r="2769">
          <cell r="A2769" t="str">
            <v>OCM0077</v>
          </cell>
        </row>
        <row r="2770">
          <cell r="A2770" t="str">
            <v>EST_118</v>
          </cell>
          <cell r="I2770" t="str">
            <v>Grid-Gen</v>
          </cell>
        </row>
        <row r="2771">
          <cell r="A2771" t="str">
            <v>NUR0109</v>
          </cell>
        </row>
        <row r="2772">
          <cell r="A2772" t="str">
            <v>EST_080</v>
          </cell>
          <cell r="I2772" t="str">
            <v>Grid-Gen</v>
          </cell>
        </row>
        <row r="2773">
          <cell r="A2773" t="str">
            <v>EXN_041</v>
          </cell>
          <cell r="I2773" t="str">
            <v>Solar-Gen</v>
          </cell>
        </row>
        <row r="2774">
          <cell r="A2774" t="str">
            <v>NUR0107</v>
          </cell>
        </row>
        <row r="2775">
          <cell r="A2775" t="str">
            <v>EST_114</v>
          </cell>
          <cell r="I2775" t="str">
            <v>Gen Only</v>
          </cell>
        </row>
        <row r="2776">
          <cell r="A2776" t="str">
            <v>EXN_528</v>
          </cell>
        </row>
        <row r="2777">
          <cell r="A2777" t="str">
            <v>EXN_488</v>
          </cell>
        </row>
        <row r="2778">
          <cell r="A2778" t="str">
            <v>ADM_156</v>
          </cell>
          <cell r="I2778" t="str">
            <v>Grid-Gen</v>
          </cell>
        </row>
        <row r="2779">
          <cell r="A2779" t="str">
            <v>EST_144</v>
          </cell>
          <cell r="I2779" t="str">
            <v>Hybrid Solar - S3</v>
          </cell>
        </row>
        <row r="2780">
          <cell r="A2780" t="str">
            <v>EXN_033</v>
          </cell>
          <cell r="I2780" t="str">
            <v>Grid-Gen</v>
          </cell>
        </row>
        <row r="2781">
          <cell r="A2781" t="str">
            <v>OCM0540</v>
          </cell>
        </row>
        <row r="2782">
          <cell r="A2782" t="str">
            <v>EXN_209</v>
          </cell>
          <cell r="I2782" t="str">
            <v>Hybrid Solar - S3</v>
          </cell>
        </row>
        <row r="2783">
          <cell r="A2783" t="str">
            <v>EST_122</v>
          </cell>
          <cell r="I2783" t="str">
            <v>Gen Only</v>
          </cell>
        </row>
        <row r="2784">
          <cell r="A2784" t="str">
            <v>OCM0081</v>
          </cell>
        </row>
        <row r="2785">
          <cell r="A2785" t="str">
            <v>EXN_524</v>
          </cell>
        </row>
        <row r="2786">
          <cell r="A2786" t="str">
            <v>ADM_023</v>
          </cell>
          <cell r="I2786" t="str">
            <v>Hybrid-Gen</v>
          </cell>
        </row>
        <row r="2787">
          <cell r="A2787" t="str">
            <v>EXN_432</v>
          </cell>
        </row>
        <row r="2788">
          <cell r="A2788" t="str">
            <v>OCM0265</v>
          </cell>
        </row>
        <row r="2789">
          <cell r="A2789" t="str">
            <v>EXN_487</v>
          </cell>
        </row>
        <row r="2790">
          <cell r="A2790" t="str">
            <v>NUR0045</v>
          </cell>
        </row>
        <row r="2791">
          <cell r="A2791" t="str">
            <v>EST_096</v>
          </cell>
          <cell r="I2791" t="str">
            <v>Hybrid-Gen</v>
          </cell>
        </row>
        <row r="2792">
          <cell r="A2792" t="str">
            <v>EXN_384</v>
          </cell>
        </row>
        <row r="2793">
          <cell r="A2793" t="str">
            <v>EST_130</v>
          </cell>
          <cell r="I2793" t="str">
            <v>Solar-Gen</v>
          </cell>
        </row>
        <row r="2794">
          <cell r="A2794" t="str">
            <v>NUR0011</v>
          </cell>
        </row>
        <row r="2795">
          <cell r="A2795" t="str">
            <v>EXN_097</v>
          </cell>
          <cell r="I2795" t="str">
            <v>Grid-Gen</v>
          </cell>
        </row>
        <row r="2796">
          <cell r="A2796" t="str">
            <v>EXN_190</v>
          </cell>
          <cell r="I2796" t="str">
            <v>Grid-Gen</v>
          </cell>
        </row>
        <row r="2797">
          <cell r="A2797" t="str">
            <v>EXN_191</v>
          </cell>
          <cell r="I2797" t="str">
            <v>Medium Grid + GE</v>
          </cell>
        </row>
        <row r="2798">
          <cell r="A2798" t="str">
            <v>EXN_552</v>
          </cell>
        </row>
        <row r="2799">
          <cell r="A2799" t="str">
            <v>EXN_006</v>
          </cell>
          <cell r="I2799" t="str">
            <v>Grid-Gen</v>
          </cell>
        </row>
        <row r="2800">
          <cell r="A2800" t="str">
            <v>EXN_504</v>
          </cell>
        </row>
        <row r="2801">
          <cell r="A2801" t="str">
            <v>OCM0396</v>
          </cell>
        </row>
        <row r="2802">
          <cell r="A2802" t="str">
            <v>ADM_250</v>
          </cell>
        </row>
        <row r="2803">
          <cell r="A2803" t="str">
            <v>NUR0103</v>
          </cell>
        </row>
        <row r="2804">
          <cell r="A2804" t="str">
            <v>EXN_465</v>
          </cell>
        </row>
        <row r="2805">
          <cell r="A2805" t="str">
            <v>EXN_562</v>
          </cell>
        </row>
        <row r="2806">
          <cell r="A2806" t="str">
            <v>EXN_545</v>
          </cell>
        </row>
        <row r="2807">
          <cell r="A2807" t="str">
            <v>ADM_112</v>
          </cell>
          <cell r="I2807" t="str">
            <v>Hybrid-Gen</v>
          </cell>
        </row>
        <row r="2808">
          <cell r="A2808" t="str">
            <v>EXN_514</v>
          </cell>
        </row>
        <row r="2809">
          <cell r="A2809" t="str">
            <v>EXN_034</v>
          </cell>
          <cell r="I2809" t="str">
            <v>Solar-Grid-Gen</v>
          </cell>
        </row>
        <row r="2810">
          <cell r="A2810" t="str">
            <v>EXN_807</v>
          </cell>
          <cell r="I2810" t="str">
            <v>Solar-Grid-Gen</v>
          </cell>
        </row>
        <row r="2811">
          <cell r="A2811" t="str">
            <v>NUR0106</v>
          </cell>
        </row>
        <row r="2812">
          <cell r="A2812" t="str">
            <v>EXN_441</v>
          </cell>
        </row>
        <row r="2813">
          <cell r="A2813" t="str">
            <v>EXN_275</v>
          </cell>
          <cell r="I2813" t="str">
            <v>Hybrid Solar - S3</v>
          </cell>
        </row>
        <row r="2814">
          <cell r="A2814" t="str">
            <v>OCM0510</v>
          </cell>
        </row>
        <row r="2815">
          <cell r="A2815" t="str">
            <v>EXN_229</v>
          </cell>
          <cell r="I2815" t="str">
            <v>Hybrid Solar - S2</v>
          </cell>
        </row>
        <row r="2816">
          <cell r="A2816" t="str">
            <v>OCM0008</v>
          </cell>
        </row>
        <row r="2817">
          <cell r="A2817" t="str">
            <v>EXN_152</v>
          </cell>
          <cell r="I2817" t="str">
            <v>Solar-Gen</v>
          </cell>
        </row>
        <row r="2818">
          <cell r="A2818" t="str">
            <v>OCM0075</v>
          </cell>
        </row>
        <row r="2819">
          <cell r="A2819" t="str">
            <v>EXN_530</v>
          </cell>
        </row>
        <row r="2820">
          <cell r="A2820" t="str">
            <v>EST_133</v>
          </cell>
          <cell r="I2820" t="str">
            <v>HGB</v>
          </cell>
        </row>
        <row r="2821">
          <cell r="A2821" t="str">
            <v>EXN_438</v>
          </cell>
        </row>
        <row r="2822">
          <cell r="A2822" t="str">
            <v>EXN_558</v>
          </cell>
        </row>
        <row r="2823">
          <cell r="A2823" t="str">
            <v>NUR0015</v>
          </cell>
        </row>
        <row r="2824">
          <cell r="A2824" t="str">
            <v>OCM0217</v>
          </cell>
        </row>
        <row r="2825">
          <cell r="A2825" t="str">
            <v>ADM_022</v>
          </cell>
          <cell r="I2825" t="str">
            <v>Solar-Gen</v>
          </cell>
        </row>
        <row r="2826">
          <cell r="A2826" t="str">
            <v>EXN_565</v>
          </cell>
        </row>
        <row r="2827">
          <cell r="A2827" t="str">
            <v>EXN_018</v>
          </cell>
          <cell r="I2827" t="str">
            <v>Grid-Gen</v>
          </cell>
        </row>
        <row r="2828">
          <cell r="A2828" t="str">
            <v>NUR0123</v>
          </cell>
        </row>
        <row r="2829">
          <cell r="A2829" t="str">
            <v>EXN_415</v>
          </cell>
        </row>
        <row r="2830">
          <cell r="A2830" t="str">
            <v>NRD_197</v>
          </cell>
          <cell r="I2830" t="str">
            <v>Hybrid Solar - S3</v>
          </cell>
        </row>
        <row r="2831">
          <cell r="A2831" t="str">
            <v>EXN_553</v>
          </cell>
        </row>
        <row r="2832">
          <cell r="A2832" t="str">
            <v>OCM0381</v>
          </cell>
        </row>
        <row r="2833">
          <cell r="A2833" t="str">
            <v>EST_101</v>
          </cell>
          <cell r="I2833" t="str">
            <v>Hybrid-Gen</v>
          </cell>
        </row>
        <row r="2834">
          <cell r="A2834" t="str">
            <v>EXN_521</v>
          </cell>
        </row>
        <row r="2835">
          <cell r="A2835" t="str">
            <v>NRD_144</v>
          </cell>
          <cell r="I2835" t="str">
            <v>Medium Grid + GE</v>
          </cell>
        </row>
        <row r="2836">
          <cell r="A2836" t="str">
            <v>EXN_273</v>
          </cell>
        </row>
        <row r="2837">
          <cell r="A2837" t="str">
            <v>OCM0080</v>
          </cell>
        </row>
        <row r="2838">
          <cell r="A2838" t="str">
            <v>EXN_531</v>
          </cell>
        </row>
        <row r="2839">
          <cell r="A2839" t="str">
            <v>ADM_141</v>
          </cell>
          <cell r="I2839" t="str">
            <v>Solar-Gen</v>
          </cell>
        </row>
        <row r="2840">
          <cell r="A2840" t="str">
            <v>EXN_218</v>
          </cell>
          <cell r="I2840" t="str">
            <v>Hybrid-Gen</v>
          </cell>
        </row>
        <row r="2841">
          <cell r="A2841" t="str">
            <v>EXN_516</v>
          </cell>
        </row>
        <row r="2842">
          <cell r="A2842" t="str">
            <v>EXN_559</v>
          </cell>
        </row>
        <row r="2843">
          <cell r="A2843" t="str">
            <v>EXN_567</v>
          </cell>
        </row>
        <row r="2844">
          <cell r="A2844" t="str">
            <v>EXN_375</v>
          </cell>
        </row>
        <row r="2845">
          <cell r="A2845" t="str">
            <v>NUR0010</v>
          </cell>
        </row>
        <row r="2846">
          <cell r="A2846" t="str">
            <v>OCM0299</v>
          </cell>
        </row>
        <row r="2847">
          <cell r="A2847" t="str">
            <v>EXN_538</v>
          </cell>
        </row>
        <row r="2848">
          <cell r="A2848" t="str">
            <v>EXN_501</v>
          </cell>
        </row>
        <row r="2849">
          <cell r="A2849" t="str">
            <v>NUR0058</v>
          </cell>
        </row>
        <row r="2850">
          <cell r="A2850" t="str">
            <v>EXN_529</v>
          </cell>
        </row>
        <row r="2851">
          <cell r="A2851" t="str">
            <v>EXN_450</v>
          </cell>
        </row>
        <row r="2852">
          <cell r="A2852" t="str">
            <v>EXN_490</v>
          </cell>
        </row>
        <row r="2853">
          <cell r="A2853" t="str">
            <v>EXN_566</v>
          </cell>
        </row>
        <row r="2854">
          <cell r="A2854" t="str">
            <v>EXN_417</v>
          </cell>
        </row>
        <row r="2855">
          <cell r="A2855" t="str">
            <v>EXN_074</v>
          </cell>
          <cell r="I2855" t="str">
            <v>Gen-Solar AER</v>
          </cell>
        </row>
        <row r="2856">
          <cell r="A2856" t="str">
            <v>EXN_522</v>
          </cell>
        </row>
        <row r="2857">
          <cell r="A2857" t="str">
            <v>EXN_534</v>
          </cell>
        </row>
        <row r="2858">
          <cell r="A2858" t="str">
            <v>EXN_548</v>
          </cell>
        </row>
        <row r="2859">
          <cell r="A2859" t="str">
            <v>NUR0097</v>
          </cell>
        </row>
        <row r="2860">
          <cell r="A2860" t="str">
            <v>EXN_513</v>
          </cell>
        </row>
        <row r="2861">
          <cell r="A2861" t="str">
            <v>ADM_243</v>
          </cell>
        </row>
        <row r="2862">
          <cell r="A2862" t="str">
            <v>EXN_035</v>
          </cell>
          <cell r="I2862" t="str">
            <v>Solar-Gen</v>
          </cell>
        </row>
        <row r="2863">
          <cell r="A2863" t="str">
            <v>EXN_533</v>
          </cell>
        </row>
        <row r="2864">
          <cell r="A2864" t="str">
            <v>OCM0109</v>
          </cell>
        </row>
        <row r="2865">
          <cell r="A2865" t="str">
            <v>EXN_210</v>
          </cell>
          <cell r="I2865" t="str">
            <v>Hybrid-Gen</v>
          </cell>
        </row>
        <row r="2866">
          <cell r="A2866" t="str">
            <v>EXN_098</v>
          </cell>
        </row>
        <row r="2867">
          <cell r="A2867" t="str">
            <v>EXN_551</v>
          </cell>
        </row>
        <row r="2868">
          <cell r="A2868" t="str">
            <v>EST_126</v>
          </cell>
          <cell r="I2868" t="str">
            <v>Solar-Gen</v>
          </cell>
        </row>
        <row r="2869">
          <cell r="A2869" t="str">
            <v>EXN_125</v>
          </cell>
          <cell r="I2869" t="str">
            <v>Grid-Gen</v>
          </cell>
        </row>
        <row r="2870">
          <cell r="A2870" t="str">
            <v>EXN_397</v>
          </cell>
        </row>
        <row r="2871">
          <cell r="A2871" t="str">
            <v>EXN_557</v>
          </cell>
        </row>
        <row r="2872">
          <cell r="A2872" t="str">
            <v>EXN_544</v>
          </cell>
        </row>
        <row r="2873">
          <cell r="A2873" t="str">
            <v>OCM0089</v>
          </cell>
        </row>
        <row r="2874">
          <cell r="A2874" t="str">
            <v>OCM0108</v>
          </cell>
        </row>
        <row r="2875">
          <cell r="A2875" t="str">
            <v>EXN_038</v>
          </cell>
          <cell r="I2875" t="str">
            <v>Solar-Gen</v>
          </cell>
        </row>
        <row r="2876">
          <cell r="A2876" t="str">
            <v>EXN_503</v>
          </cell>
        </row>
        <row r="2877">
          <cell r="A2877" t="str">
            <v>EXN_563</v>
          </cell>
        </row>
        <row r="2878">
          <cell r="A2878" t="str">
            <v>EXN_499</v>
          </cell>
        </row>
        <row r="2879">
          <cell r="A2879" t="str">
            <v>NUR0124</v>
          </cell>
        </row>
        <row r="2880">
          <cell r="A2880" t="str">
            <v>NUR0092</v>
          </cell>
        </row>
        <row r="2881">
          <cell r="A2881" t="str">
            <v>EXN_396</v>
          </cell>
        </row>
        <row r="2882">
          <cell r="A2882" t="str">
            <v>OCM0251</v>
          </cell>
        </row>
        <row r="2883">
          <cell r="A2883" t="str">
            <v>EXN_021</v>
          </cell>
          <cell r="I2883" t="str">
            <v>Solar-Gen</v>
          </cell>
        </row>
        <row r="2884">
          <cell r="A2884" t="str">
            <v>OCM0006</v>
          </cell>
        </row>
        <row r="2885">
          <cell r="A2885" t="str">
            <v>OCM0131</v>
          </cell>
        </row>
        <row r="2886">
          <cell r="A2886" t="str">
            <v>EXN_017</v>
          </cell>
          <cell r="I2886" t="str">
            <v>Grid-Gen</v>
          </cell>
        </row>
        <row r="2887">
          <cell r="A2887" t="str">
            <v>OCM0380</v>
          </cell>
        </row>
        <row r="2888">
          <cell r="A2888" t="str">
            <v>EST_041</v>
          </cell>
          <cell r="I2888" t="str">
            <v>Gen-Solar AER</v>
          </cell>
        </row>
        <row r="2889">
          <cell r="A2889" t="str">
            <v>EXN_399</v>
          </cell>
        </row>
        <row r="2890">
          <cell r="A2890" t="str">
            <v>EXN_536</v>
          </cell>
        </row>
        <row r="2891">
          <cell r="A2891" t="str">
            <v>OCM0134</v>
          </cell>
        </row>
        <row r="2892">
          <cell r="A2892" t="str">
            <v>EXN_058</v>
          </cell>
          <cell r="I2892" t="str">
            <v>Grid-Gen</v>
          </cell>
        </row>
        <row r="2893">
          <cell r="A2893" t="str">
            <v>EST_153</v>
          </cell>
          <cell r="I2893" t="str">
            <v>Hybrid Solar - S3</v>
          </cell>
        </row>
        <row r="2894">
          <cell r="A2894" t="str">
            <v>OCM0030</v>
          </cell>
        </row>
        <row r="2895">
          <cell r="A2895" t="str">
            <v>EXN_014</v>
          </cell>
          <cell r="I2895" t="str">
            <v>Grid-Gen</v>
          </cell>
        </row>
        <row r="2896">
          <cell r="A2896" t="str">
            <v>NRD_135</v>
          </cell>
          <cell r="I2896" t="str">
            <v>Medium Grid + Solar + GE</v>
          </cell>
        </row>
        <row r="2897">
          <cell r="A2897" t="str">
            <v>ADM_037</v>
          </cell>
          <cell r="I2897" t="str">
            <v>Solar-Gen</v>
          </cell>
        </row>
        <row r="2898">
          <cell r="A2898" t="str">
            <v>OCM0119</v>
          </cell>
        </row>
        <row r="2899">
          <cell r="A2899" t="str">
            <v>EXN_398</v>
          </cell>
        </row>
        <row r="2900">
          <cell r="A2900" t="str">
            <v>EXN_420</v>
          </cell>
        </row>
        <row r="2901">
          <cell r="A2901" t="str">
            <v>EXN_110</v>
          </cell>
          <cell r="I2901" t="str">
            <v>Hybrid-Gen</v>
          </cell>
        </row>
        <row r="2902">
          <cell r="A2902" t="str">
            <v>OCM0007</v>
          </cell>
        </row>
        <row r="2903">
          <cell r="A2903" t="str">
            <v>OCM0079</v>
          </cell>
        </row>
        <row r="2904">
          <cell r="A2904" t="str">
            <v>OCM0128</v>
          </cell>
        </row>
        <row r="2905">
          <cell r="A2905" t="str">
            <v>OCM0168</v>
          </cell>
        </row>
        <row r="2906">
          <cell r="A2906" t="str">
            <v>NUR0041</v>
          </cell>
        </row>
        <row r="2907">
          <cell r="A2907" t="str">
            <v>EXN_022</v>
          </cell>
          <cell r="I2907" t="str">
            <v>Solar-Grid-Gen</v>
          </cell>
        </row>
        <row r="2908">
          <cell r="A2908" t="str">
            <v>EXN_403</v>
          </cell>
        </row>
        <row r="2909">
          <cell r="A2909" t="str">
            <v>EXN_192</v>
          </cell>
          <cell r="I2909" t="str">
            <v>Good Grid + GE</v>
          </cell>
        </row>
        <row r="2910">
          <cell r="A2910" t="str">
            <v>OCM0440</v>
          </cell>
        </row>
        <row r="2911">
          <cell r="A2911" t="str">
            <v>ADM_142</v>
          </cell>
          <cell r="I2911" t="str">
            <v>Hybrid-Gen</v>
          </cell>
        </row>
        <row r="2912">
          <cell r="A2912" t="str">
            <v>OCM0382</v>
          </cell>
        </row>
        <row r="2913">
          <cell r="A2913" t="str">
            <v>NRD_091</v>
          </cell>
          <cell r="I2913" t="str">
            <v>Hybrid-Gen</v>
          </cell>
        </row>
        <row r="2914">
          <cell r="A2914" t="str">
            <v>OCM0189</v>
          </cell>
        </row>
        <row r="2915">
          <cell r="A2915" t="str">
            <v>EST_102</v>
          </cell>
          <cell r="I2915" t="str">
            <v>Hybrid-Gen</v>
          </cell>
        </row>
        <row r="2916">
          <cell r="A2916" t="str">
            <v>EXN_181</v>
          </cell>
          <cell r="I2916" t="str">
            <v>Gen Only</v>
          </cell>
        </row>
        <row r="2917">
          <cell r="A2917" t="str">
            <v>OCM0009</v>
          </cell>
        </row>
        <row r="2918">
          <cell r="A2918" t="str">
            <v>OCM0129</v>
          </cell>
        </row>
        <row r="2919">
          <cell r="A2919" t="str">
            <v>NUR0082</v>
          </cell>
        </row>
        <row r="2920">
          <cell r="A2920" t="str">
            <v>OCM0460</v>
          </cell>
        </row>
        <row r="2921">
          <cell r="A2921" t="str">
            <v>NRD_036</v>
          </cell>
          <cell r="I2921" t="str">
            <v>Solar-Gen</v>
          </cell>
        </row>
        <row r="2922">
          <cell r="A2922" t="str">
            <v>EXN_182</v>
          </cell>
          <cell r="I2922" t="str">
            <v>Grid-Gen</v>
          </cell>
        </row>
        <row r="2923">
          <cell r="A2923" t="str">
            <v>EXN_064</v>
          </cell>
          <cell r="I2923" t="str">
            <v>Grid-Gen</v>
          </cell>
        </row>
        <row r="2924">
          <cell r="A2924" t="str">
            <v>EST_106</v>
          </cell>
          <cell r="I2924" t="str">
            <v>Solar-Gen</v>
          </cell>
        </row>
        <row r="2925">
          <cell r="A2925" t="str">
            <v>EXN_188</v>
          </cell>
          <cell r="I2925" t="str">
            <v>Grid-Gen</v>
          </cell>
        </row>
        <row r="2926">
          <cell r="A2926" t="str">
            <v>EXN_180</v>
          </cell>
          <cell r="I2926" t="str">
            <v>Grid-Gen</v>
          </cell>
        </row>
        <row r="2927">
          <cell r="A2927" t="str">
            <v>EXN_509</v>
          </cell>
          <cell r="I2927" t="str">
            <v>Bad Grid + Solar + GE</v>
          </cell>
        </row>
        <row r="2928">
          <cell r="A2928" t="str">
            <v>EXN_242</v>
          </cell>
          <cell r="I2928" t="str">
            <v>Hybrid Solar - S2</v>
          </cell>
        </row>
        <row r="2929">
          <cell r="A2929" t="str">
            <v>OCM0467</v>
          </cell>
        </row>
        <row r="2930">
          <cell r="A2930" t="str">
            <v>EXN_194</v>
          </cell>
          <cell r="I2930" t="str">
            <v>Bad Grid + GE</v>
          </cell>
        </row>
        <row r="2931">
          <cell r="A2931" t="str">
            <v>EXN_010</v>
          </cell>
          <cell r="I2931" t="str">
            <v>Grid-Gen</v>
          </cell>
        </row>
        <row r="2932">
          <cell r="A2932" t="str">
            <v>EXN_003</v>
          </cell>
          <cell r="I2932" t="str">
            <v>Grid-Gen</v>
          </cell>
        </row>
        <row r="2933">
          <cell r="A2933" t="str">
            <v>EST_016</v>
          </cell>
          <cell r="I2933" t="str">
            <v>Solar-Gen</v>
          </cell>
        </row>
        <row r="2934">
          <cell r="A2934" t="str">
            <v>EXN_031</v>
          </cell>
          <cell r="I2934" t="str">
            <v>Bad Grid + Solar + GE</v>
          </cell>
        </row>
        <row r="2935">
          <cell r="A2935" t="str">
            <v>EXN_094</v>
          </cell>
          <cell r="I2935" t="str">
            <v>Grid-Gen</v>
          </cell>
        </row>
        <row r="2936">
          <cell r="A2936" t="str">
            <v>EXN_511</v>
          </cell>
          <cell r="I2936" t="str">
            <v>Bad Grid + Solar + GE</v>
          </cell>
        </row>
        <row r="2937">
          <cell r="A2937" t="str">
            <v>EXN_226</v>
          </cell>
          <cell r="I2937" t="str">
            <v>Gen Only</v>
          </cell>
        </row>
        <row r="2938">
          <cell r="A2938" t="str">
            <v>EXN_230</v>
          </cell>
          <cell r="I2938" t="str">
            <v>Hybrid Solar - S1</v>
          </cell>
        </row>
        <row r="2939">
          <cell r="A2939" t="str">
            <v>NRD_136</v>
          </cell>
          <cell r="I2939" t="str">
            <v>Hybrid Solar - S3</v>
          </cell>
        </row>
        <row r="2940">
          <cell r="A2940" t="str">
            <v>NUR0108</v>
          </cell>
        </row>
        <row r="2941">
          <cell r="A2941" t="str">
            <v>EXN_141</v>
          </cell>
          <cell r="I2941" t="str">
            <v>Grid-Gen</v>
          </cell>
        </row>
        <row r="2942">
          <cell r="A2942" t="str">
            <v>EST_013</v>
          </cell>
          <cell r="I2942" t="str">
            <v>Medium Grid + Solar + GE</v>
          </cell>
        </row>
        <row r="2943">
          <cell r="A2943" t="str">
            <v>EXN_189</v>
          </cell>
          <cell r="I2943" t="str">
            <v>Grid-Gen</v>
          </cell>
        </row>
        <row r="2944">
          <cell r="A2944" t="str">
            <v>EXN_402</v>
          </cell>
        </row>
        <row r="2945">
          <cell r="A2945" t="str">
            <v>EXN_407</v>
          </cell>
        </row>
        <row r="2946">
          <cell r="A2946" t="str">
            <v>EXN_200</v>
          </cell>
          <cell r="I2946" t="str">
            <v>Hybrid-Gen</v>
          </cell>
        </row>
        <row r="2947">
          <cell r="A2947" t="str">
            <v>EXN_202</v>
          </cell>
          <cell r="I2947" t="str">
            <v>Hybrid Solar - S3</v>
          </cell>
        </row>
        <row r="2948">
          <cell r="A2948" t="str">
            <v>EXN_561</v>
          </cell>
        </row>
        <row r="2949">
          <cell r="A2949" t="str">
            <v>EXN_405</v>
          </cell>
        </row>
        <row r="2950">
          <cell r="A2950" t="str">
            <v>EXN_426</v>
          </cell>
        </row>
        <row r="2951">
          <cell r="A2951" t="str">
            <v>OCM0545</v>
          </cell>
        </row>
        <row r="2952">
          <cell r="A2952" t="str">
            <v>EXN_208</v>
          </cell>
          <cell r="I2952" t="str">
            <v>Hybrid-Gen</v>
          </cell>
        </row>
        <row r="2953">
          <cell r="A2953" t="str">
            <v>EXN_051</v>
          </cell>
          <cell r="I2953" t="str">
            <v>Solar-Gen</v>
          </cell>
        </row>
        <row r="2954">
          <cell r="A2954" t="str">
            <v>EXN_075</v>
          </cell>
          <cell r="I2954" t="str">
            <v>Gen-Solar AER</v>
          </cell>
        </row>
        <row r="2955">
          <cell r="A2955" t="str">
            <v>EST_048</v>
          </cell>
          <cell r="I2955" t="str">
            <v>Gen-Solar AER</v>
          </cell>
        </row>
        <row r="2956">
          <cell r="A2956" t="str">
            <v>OCM0011</v>
          </cell>
        </row>
        <row r="2957">
          <cell r="A2957" t="str">
            <v>EXN_118</v>
          </cell>
          <cell r="I2957" t="str">
            <v>Hybrid-Gen</v>
          </cell>
        </row>
        <row r="2958">
          <cell r="A2958" t="str">
            <v>NUR0091</v>
          </cell>
        </row>
        <row r="2959">
          <cell r="A2959" t="str">
            <v>ADM_160</v>
          </cell>
          <cell r="I2959" t="str">
            <v>Hybrid Solar - S2</v>
          </cell>
        </row>
        <row r="2960">
          <cell r="A2960" t="str">
            <v>OCM0228</v>
          </cell>
        </row>
        <row r="2961">
          <cell r="A2961" t="str">
            <v>EXN_485</v>
          </cell>
        </row>
        <row r="2962">
          <cell r="A2962" t="str">
            <v>EXN_539</v>
          </cell>
        </row>
        <row r="2963">
          <cell r="A2963" t="str">
            <v>EXN_245</v>
          </cell>
          <cell r="I2963" t="str">
            <v>Hybrid Solar - S3</v>
          </cell>
        </row>
        <row r="2964">
          <cell r="A2964" t="str">
            <v>EXN_498</v>
          </cell>
        </row>
        <row r="2965">
          <cell r="A2965" t="str">
            <v>OCM0514</v>
          </cell>
        </row>
        <row r="2966">
          <cell r="A2966" t="str">
            <v>OCM0538</v>
          </cell>
        </row>
        <row r="2967">
          <cell r="A2967" t="str">
            <v>EXN_127</v>
          </cell>
          <cell r="I2967" t="str">
            <v>Gen Only</v>
          </cell>
        </row>
        <row r="2968">
          <cell r="A2968" t="str">
            <v>OCM0516</v>
          </cell>
        </row>
        <row r="2969">
          <cell r="A2969" t="str">
            <v>EXN_049</v>
          </cell>
          <cell r="I2969" t="str">
            <v>Solar-Gen</v>
          </cell>
        </row>
        <row r="2970">
          <cell r="A2970" t="str">
            <v>NUR0138</v>
          </cell>
        </row>
        <row r="2971">
          <cell r="A2971" t="str">
            <v>OCM0443</v>
          </cell>
        </row>
        <row r="2972">
          <cell r="A2972" t="str">
            <v>EXN_564</v>
          </cell>
        </row>
        <row r="2973">
          <cell r="A2973" t="str">
            <v>OCM0456</v>
          </cell>
        </row>
        <row r="2974">
          <cell r="A2974" t="str">
            <v>OCM0539</v>
          </cell>
        </row>
        <row r="2975">
          <cell r="A2975" t="str">
            <v>OCM0397</v>
          </cell>
        </row>
        <row r="2976">
          <cell r="A2976" t="str">
            <v>EXN_364</v>
          </cell>
          <cell r="I2976" t="str">
            <v>Hybrid Solar - S3</v>
          </cell>
        </row>
        <row r="2977">
          <cell r="A2977" t="str">
            <v>EXN_236</v>
          </cell>
          <cell r="I2977" t="str">
            <v>Good Grid + GE</v>
          </cell>
        </row>
        <row r="2978">
          <cell r="A2978" t="str">
            <v>EXN_556</v>
          </cell>
        </row>
        <row r="2979">
          <cell r="A2979" t="str">
            <v>EXN_069</v>
          </cell>
          <cell r="I2979" t="str">
            <v>Grid-Gen</v>
          </cell>
        </row>
        <row r="2980">
          <cell r="A2980" t="str">
            <v>OCM0536</v>
          </cell>
        </row>
        <row r="2981">
          <cell r="A2981" t="str">
            <v>OCM0537</v>
          </cell>
        </row>
        <row r="2982">
          <cell r="A2982" t="str">
            <v>EST_015</v>
          </cell>
          <cell r="I2982" t="str">
            <v>Solar-Gen</v>
          </cell>
        </row>
        <row r="2983">
          <cell r="A2983" t="str">
            <v>NRD_902</v>
          </cell>
        </row>
        <row r="2984">
          <cell r="A2984" t="str">
            <v>OCM0107</v>
          </cell>
        </row>
        <row r="2985">
          <cell r="A2985" t="str">
            <v>EXN_004</v>
          </cell>
          <cell r="I2985" t="str">
            <v>Medium Grid + Solar + GE</v>
          </cell>
        </row>
        <row r="2986">
          <cell r="A2986" t="str">
            <v>OCM0170</v>
          </cell>
        </row>
        <row r="2987">
          <cell r="A2987" t="str">
            <v>EXN_096</v>
          </cell>
          <cell r="I2987" t="str">
            <v>Grid-Gen</v>
          </cell>
        </row>
        <row r="2988">
          <cell r="A2988" t="str">
            <v>OCM0307</v>
          </cell>
        </row>
        <row r="2989">
          <cell r="A2989" t="str">
            <v>EXN_144</v>
          </cell>
          <cell r="I2989" t="str">
            <v>Grid-Gen</v>
          </cell>
        </row>
        <row r="2990">
          <cell r="A2990" t="str">
            <v>EXN_366</v>
          </cell>
          <cell r="I2990" t="str">
            <v>Bad Grid + Solar + GE</v>
          </cell>
        </row>
        <row r="2991">
          <cell r="A2991" t="str">
            <v>EXN_126</v>
          </cell>
          <cell r="I2991" t="str">
            <v>Gen Only</v>
          </cell>
        </row>
        <row r="2992">
          <cell r="A2992" t="str">
            <v>OCM0188</v>
          </cell>
        </row>
        <row r="2993">
          <cell r="A2993" t="str">
            <v>EXN_367</v>
          </cell>
          <cell r="I2993" t="str">
            <v>Hybrid Solar - S3</v>
          </cell>
        </row>
        <row r="2994">
          <cell r="A2994" t="str">
            <v>OCM0441</v>
          </cell>
        </row>
        <row r="2995">
          <cell r="A2995" t="str">
            <v>NUR0086</v>
          </cell>
        </row>
        <row r="2996">
          <cell r="A2996" t="str">
            <v>EXN_205</v>
          </cell>
          <cell r="I2996" t="str">
            <v>Hybrid Solar - S1</v>
          </cell>
        </row>
        <row r="2997">
          <cell r="A2997" t="str">
            <v>OCM0187</v>
          </cell>
        </row>
        <row r="2998">
          <cell r="A2998" t="str">
            <v>EXN_519</v>
          </cell>
        </row>
        <row r="2999">
          <cell r="A2999" t="str">
            <v>NRD_338</v>
          </cell>
        </row>
        <row r="3000">
          <cell r="A3000" t="str">
            <v>OCM0444</v>
          </cell>
        </row>
        <row r="3001">
          <cell r="A3001" t="str">
            <v>EXN_547</v>
          </cell>
        </row>
        <row r="3002">
          <cell r="A3002" t="str">
            <v>EST_043</v>
          </cell>
          <cell r="I3002" t="str">
            <v>Solar-Gen</v>
          </cell>
        </row>
        <row r="3003">
          <cell r="A3003" t="str">
            <v>OCM0186</v>
          </cell>
        </row>
        <row r="3004">
          <cell r="A3004" t="str">
            <v>OCM0049</v>
          </cell>
        </row>
        <row r="3005">
          <cell r="A3005" t="str">
            <v>OCM0127</v>
          </cell>
        </row>
        <row r="3006">
          <cell r="A3006" t="str">
            <v>OCM0455</v>
          </cell>
        </row>
        <row r="3007">
          <cell r="A3007" t="str">
            <v>NRD_903</v>
          </cell>
        </row>
        <row r="3008">
          <cell r="A3008" t="str">
            <v>OCM0236</v>
          </cell>
        </row>
        <row r="3009">
          <cell r="A3009" t="str">
            <v>NRD_270</v>
          </cell>
          <cell r="I3009" t="str">
            <v>Hybrid Solar - S1</v>
          </cell>
        </row>
        <row r="3010">
          <cell r="A3010" t="str">
            <v>OCM0398</v>
          </cell>
        </row>
        <row r="3011">
          <cell r="A3011" t="str">
            <v>EST_115</v>
          </cell>
        </row>
        <row r="3012">
          <cell r="A3012" t="str">
            <v>NRD_137</v>
          </cell>
          <cell r="I3012" t="str">
            <v>Medium Grid + GE</v>
          </cell>
        </row>
        <row r="3013">
          <cell r="A3013" t="str">
            <v>NRD_271</v>
          </cell>
          <cell r="I3013" t="str">
            <v>Hybrid Solar - S3</v>
          </cell>
        </row>
        <row r="3014">
          <cell r="A3014" t="str">
            <v>EST_103</v>
          </cell>
          <cell r="I3014" t="str">
            <v>Hybrid-Gen</v>
          </cell>
        </row>
        <row r="3015">
          <cell r="A3015" t="str">
            <v>OCM0078</v>
          </cell>
        </row>
        <row r="3016">
          <cell r="A3016" t="str">
            <v>NRD_340</v>
          </cell>
        </row>
        <row r="3017">
          <cell r="A3017" t="str">
            <v>OCM0110</v>
          </cell>
        </row>
        <row r="3018">
          <cell r="A3018" t="str">
            <v>OCM0169</v>
          </cell>
        </row>
        <row r="3019">
          <cell r="A3019" t="str">
            <v>EXN_048</v>
          </cell>
          <cell r="I3019" t="str">
            <v>Solar-Gen</v>
          </cell>
        </row>
        <row r="3020">
          <cell r="A3020" t="str">
            <v>OCM0130</v>
          </cell>
        </row>
        <row r="3021">
          <cell r="A3021" t="str">
            <v>ADM_008</v>
          </cell>
          <cell r="I3021" t="str">
            <v>Gen Only</v>
          </cell>
        </row>
        <row r="3022">
          <cell r="A3022" t="str">
            <v>OCM0542</v>
          </cell>
        </row>
        <row r="3023">
          <cell r="A3023" t="str">
            <v>NRD_341</v>
          </cell>
        </row>
        <row r="3024">
          <cell r="A3024" t="str">
            <v>EST_042</v>
          </cell>
          <cell r="I3024" t="str">
            <v>Grid-Gen</v>
          </cell>
        </row>
        <row r="3025">
          <cell r="A3025" t="str">
            <v>OCM0015</v>
          </cell>
        </row>
        <row r="3026">
          <cell r="A3026" t="str">
            <v>OCM0541</v>
          </cell>
        </row>
        <row r="3027">
          <cell r="A3027" t="str">
            <v>OCM0157</v>
          </cell>
        </row>
        <row r="3028">
          <cell r="A3028" t="str">
            <v>EXN_135</v>
          </cell>
          <cell r="I3028" t="str">
            <v>Gen Only</v>
          </cell>
        </row>
        <row r="3029">
          <cell r="A3029" t="str">
            <v>NUR0137</v>
          </cell>
        </row>
        <row r="3030">
          <cell r="A3030" t="str">
            <v>OCM0062</v>
          </cell>
        </row>
        <row r="3031">
          <cell r="A3031" t="str">
            <v>OCM0014</v>
          </cell>
        </row>
        <row r="3032">
          <cell r="A3032" t="str">
            <v>OCM0216</v>
          </cell>
        </row>
        <row r="3033">
          <cell r="A3033" t="str">
            <v>OCM0133</v>
          </cell>
        </row>
        <row r="3034">
          <cell r="A3034" t="str">
            <v>OCM0012</v>
          </cell>
        </row>
        <row r="3035">
          <cell r="A3035" t="str">
            <v>OCM0155</v>
          </cell>
        </row>
        <row r="3036">
          <cell r="A3036" t="str">
            <v>OCM0063</v>
          </cell>
        </row>
        <row r="3037">
          <cell r="A3037" t="str">
            <v>OCM0061</v>
          </cell>
        </row>
        <row r="3038">
          <cell r="A3038" t="str">
            <v>OCM0013</v>
          </cell>
        </row>
        <row r="3039">
          <cell r="A3039" t="str">
            <v>CTR_1124</v>
          </cell>
        </row>
        <row r="3040">
          <cell r="A3040" t="str">
            <v>OST_361</v>
          </cell>
        </row>
        <row r="3041">
          <cell r="A3041" t="str">
            <v>LIT_976</v>
          </cell>
        </row>
        <row r="3042">
          <cell r="A3042" t="str">
            <v>SUD_183</v>
          </cell>
        </row>
        <row r="3043">
          <cell r="A3043" t="str">
            <v>OST_351</v>
          </cell>
        </row>
        <row r="3044">
          <cell r="A3044" t="str">
            <v>CTR_1167</v>
          </cell>
        </row>
        <row r="3045">
          <cell r="A3045" t="str">
            <v>CTR_1169</v>
          </cell>
        </row>
        <row r="3046">
          <cell r="A3046" t="str">
            <v>CTR_1099</v>
          </cell>
        </row>
        <row r="3047">
          <cell r="A3047" t="str">
            <v>CTR_1134</v>
          </cell>
        </row>
        <row r="3048">
          <cell r="A3048" t="str">
            <v>CTR_1162</v>
          </cell>
        </row>
        <row r="3049">
          <cell r="A3049" t="str">
            <v>CTR_1164</v>
          </cell>
        </row>
        <row r="3050">
          <cell r="A3050" t="str">
            <v>CTR_1133</v>
          </cell>
        </row>
        <row r="3051">
          <cell r="A3051" t="str">
            <v>CTR_1163</v>
          </cell>
        </row>
        <row r="3052">
          <cell r="A3052" t="str">
            <v>CTR_1098</v>
          </cell>
        </row>
        <row r="3053">
          <cell r="A3053" t="str">
            <v>CTR_1101</v>
          </cell>
        </row>
        <row r="3054">
          <cell r="A3054" t="str">
            <v>CTR_1112</v>
          </cell>
        </row>
        <row r="3055">
          <cell r="A3055" t="str">
            <v>CTR_1166</v>
          </cell>
        </row>
        <row r="3056">
          <cell r="A3056" t="str">
            <v>CTR_1111</v>
          </cell>
        </row>
        <row r="3057">
          <cell r="A3057" t="str">
            <v>CTR_972</v>
          </cell>
        </row>
        <row r="3058">
          <cell r="A3058" t="str">
            <v>CTR_1158</v>
          </cell>
        </row>
        <row r="3059">
          <cell r="A3059" t="str">
            <v>CTR_1157</v>
          </cell>
        </row>
        <row r="3060">
          <cell r="A3060" t="str">
            <v>SUD_285</v>
          </cell>
        </row>
        <row r="3061">
          <cell r="A3061" t="str">
            <v>SUD_169</v>
          </cell>
        </row>
        <row r="3062">
          <cell r="A3062" t="str">
            <v>CTR_987</v>
          </cell>
        </row>
        <row r="3063">
          <cell r="A3063" t="str">
            <v>CTR_986</v>
          </cell>
        </row>
        <row r="3064">
          <cell r="A3064" t="str">
            <v>CTR_1118</v>
          </cell>
        </row>
        <row r="3065">
          <cell r="A3065" t="str">
            <v>ADM_251</v>
          </cell>
        </row>
        <row r="3066">
          <cell r="A3066" t="str">
            <v>ADM_201</v>
          </cell>
        </row>
        <row r="3067">
          <cell r="A3067" t="str">
            <v>ADM_216</v>
          </cell>
        </row>
        <row r="3068">
          <cell r="A3068" t="str">
            <v>EXN_508</v>
          </cell>
        </row>
        <row r="3069">
          <cell r="A3069" t="str">
            <v>ADM_257</v>
          </cell>
        </row>
        <row r="3070">
          <cell r="A3070" t="str">
            <v>EXN_577</v>
          </cell>
        </row>
        <row r="3071">
          <cell r="A3071" t="str">
            <v>SUO_298</v>
          </cell>
        </row>
        <row r="3072">
          <cell r="A3072" t="str">
            <v>SUO_301</v>
          </cell>
        </row>
        <row r="3073">
          <cell r="A3073" t="str">
            <v>LIT_953</v>
          </cell>
        </row>
        <row r="3074">
          <cell r="A3074" t="str">
            <v>LIT_971</v>
          </cell>
        </row>
        <row r="3075">
          <cell r="A3075" t="str">
            <v>LIT_972</v>
          </cell>
        </row>
        <row r="3076">
          <cell r="A3076" t="str">
            <v>LIT_950</v>
          </cell>
        </row>
        <row r="3077">
          <cell r="A3077" t="str">
            <v>LIT_947</v>
          </cell>
        </row>
        <row r="3078">
          <cell r="A3078" t="str">
            <v>LIT_963</v>
          </cell>
        </row>
        <row r="3079">
          <cell r="A3079" t="str">
            <v>LIT_973</v>
          </cell>
        </row>
        <row r="3080">
          <cell r="A3080" t="str">
            <v>LIT_873</v>
          </cell>
        </row>
        <row r="3081">
          <cell r="I3081" t="str">
            <v>Grid-Gen</v>
          </cell>
        </row>
        <row r="3082">
          <cell r="A3082" t="str">
            <v>CTR_827</v>
          </cell>
        </row>
        <row r="3083">
          <cell r="A3083" t="str">
            <v>ADM_254</v>
          </cell>
          <cell r="I3083" t="str">
            <v>Hybrid Solar - S3</v>
          </cell>
        </row>
        <row r="3084">
          <cell r="A3084" t="str">
            <v>LIT_748 </v>
          </cell>
          <cell r="I3084" t="str">
            <v>Grid-Gen</v>
          </cell>
        </row>
        <row r="3085">
          <cell r="A3085" t="str">
            <v>EST_269</v>
          </cell>
          <cell r="I3085" t="str">
            <v>Hybrid Solar - S3</v>
          </cell>
        </row>
        <row r="3086">
          <cell r="A3086" t="str">
            <v>OST_254</v>
          </cell>
          <cell r="I3086" t="str">
            <v>Hybrid Solar - S2</v>
          </cell>
        </row>
        <row r="3087">
          <cell r="A3087" t="str">
            <v>SUO_249 </v>
          </cell>
          <cell r="I3087" t="str">
            <v>Hybrid Gen</v>
          </cell>
        </row>
        <row r="3088">
          <cell r="A3088" t="str">
            <v>NRO</v>
          </cell>
        </row>
        <row r="3089">
          <cell r="A3089" t="str">
            <v>LIT_413</v>
          </cell>
          <cell r="I3089" t="str">
            <v>Grid-Gen</v>
          </cell>
        </row>
        <row r="3090">
          <cell r="A3090" t="str">
            <v>  NRO_134</v>
          </cell>
        </row>
        <row r="3091">
          <cell r="A3091" t="str">
            <v>OST_322 </v>
          </cell>
          <cell r="I3091" t="str">
            <v>Grid-Gen</v>
          </cell>
        </row>
        <row r="3092">
          <cell r="A3092" t="str">
            <v> CTR_935</v>
          </cell>
        </row>
        <row r="3093">
          <cell r="I3093" t="str">
            <v>Grid-Gen</v>
          </cell>
        </row>
        <row r="3094">
          <cell r="I3094" t="str">
            <v>Grid-Gen</v>
          </cell>
        </row>
        <row r="3095">
          <cell r="A3095" t="str">
            <v>CTR_878_</v>
          </cell>
          <cell r="I3095" t="str">
            <v>Good Grid no GE - 8h</v>
          </cell>
        </row>
        <row r="3096">
          <cell r="A3096" t="str">
            <v>LIT_948</v>
          </cell>
          <cell r="I3096" t="str">
            <v>Good Grid + GE</v>
          </cell>
        </row>
        <row r="3097">
          <cell r="A3097" t="str">
            <v>NRD_813</v>
          </cell>
          <cell r="I3097" t="str">
            <v>Solar-Gen</v>
          </cell>
        </row>
        <row r="3098">
          <cell r="A3098" t="str">
            <v>ADM_159</v>
          </cell>
          <cell r="I3098" t="str">
            <v>Hybrid Solar - S2</v>
          </cell>
        </row>
        <row r="3099">
          <cell r="I3099" t="str">
            <v>Grid-Gen</v>
          </cell>
        </row>
        <row r="3100">
          <cell r="I3100" t="str">
            <v>Grid-Gen</v>
          </cell>
        </row>
        <row r="3101">
          <cell r="A3101" t="str">
            <v xml:space="preserve">EST_202 </v>
          </cell>
          <cell r="I3101" t="str">
            <v>Bad Grid + Solar + GE</v>
          </cell>
        </row>
        <row r="3102">
          <cell r="A3102" t="str">
            <v>SUO_143 </v>
          </cell>
        </row>
        <row r="3103">
          <cell r="A3103" t="str">
            <v>LIT_826</v>
          </cell>
        </row>
        <row r="3104">
          <cell r="A3104" t="str">
            <v>LIT_790 </v>
          </cell>
          <cell r="I3104" t="str">
            <v>Grid-Gen</v>
          </cell>
        </row>
        <row r="3105">
          <cell r="I3105" t="str">
            <v>Grid-Gen</v>
          </cell>
        </row>
        <row r="3106">
          <cell r="A3106" t="str">
            <v>ADM_178 </v>
          </cell>
          <cell r="I3106" t="str">
            <v>Solar-Gen</v>
          </cell>
        </row>
        <row r="3107">
          <cell r="A3107" t="str">
            <v>EST_154 </v>
          </cell>
          <cell r="I3107" t="str">
            <v>Solar-AER-Gen</v>
          </cell>
        </row>
        <row r="3108">
          <cell r="A3108" t="str">
            <v>CTR_839</v>
          </cell>
          <cell r="I3108" t="str">
            <v>Good Grid + GE</v>
          </cell>
        </row>
        <row r="3109">
          <cell r="A3109" t="str">
            <v>CTR_481</v>
          </cell>
        </row>
        <row r="3110">
          <cell r="A3110" t="str">
            <v>EXN_265 </v>
          </cell>
          <cell r="I3110" t="str">
            <v>Solar AER-Gen-Lithium</v>
          </cell>
        </row>
        <row r="3111">
          <cell r="A3111" t="str">
            <v>NRD_812</v>
          </cell>
          <cell r="I3111" t="str">
            <v>Gen Only</v>
          </cell>
        </row>
        <row r="3112">
          <cell r="A3112" t="str">
            <v>ADM_187 </v>
          </cell>
          <cell r="I3112" t="str">
            <v>Gen-Lithium</v>
          </cell>
        </row>
        <row r="3113">
          <cell r="A3113" t="str">
            <v>LIT_742_</v>
          </cell>
          <cell r="I3113" t="str">
            <v>Pure Solar</v>
          </cell>
        </row>
        <row r="3114">
          <cell r="A3114" t="str">
            <v>SUD_041</v>
          </cell>
          <cell r="I3114" t="str">
            <v>Bad Grid + GE</v>
          </cell>
        </row>
        <row r="3115">
          <cell r="A3115" t="str">
            <v>LIT_749 </v>
          </cell>
          <cell r="I3115" t="str">
            <v>Grid-Gen</v>
          </cell>
        </row>
        <row r="3116">
          <cell r="A3116" t="str">
            <v>SUO</v>
          </cell>
        </row>
        <row r="3117">
          <cell r="A3117" t="str">
            <v>EXN_409</v>
          </cell>
        </row>
        <row r="3118">
          <cell r="A3118" t="str">
            <v>EST_156 </v>
          </cell>
        </row>
        <row r="3119">
          <cell r="I3119" t="str">
            <v>Grid-Gen</v>
          </cell>
        </row>
        <row r="3120">
          <cell r="A3120" t="str">
            <v>SUO_206</v>
          </cell>
          <cell r="I3120" t="str">
            <v>Grid-Gen</v>
          </cell>
        </row>
        <row r="3121">
          <cell r="A3121" t="str">
            <v>HABAGA</v>
          </cell>
        </row>
        <row r="3122">
          <cell r="A3122" t="str">
            <v>CTR_024</v>
          </cell>
          <cell r="I3122" t="str">
            <v>Grid Only</v>
          </cell>
        </row>
        <row r="3123">
          <cell r="A3123" t="str">
            <v>CTR_555</v>
          </cell>
        </row>
        <row r="3124">
          <cell r="A3124" t="str">
            <v>CTR_702_</v>
          </cell>
          <cell r="I3124" t="str">
            <v>Good Grid no GE - 8h</v>
          </cell>
        </row>
        <row r="3125">
          <cell r="I3125" t="str">
            <v>Grid-Gen</v>
          </cell>
        </row>
        <row r="3126">
          <cell r="I3126" t="str">
            <v>Grid-Gen</v>
          </cell>
        </row>
        <row r="3127">
          <cell r="A3127" t="str">
            <v xml:space="preserve">SUD_176_ </v>
          </cell>
          <cell r="I3127" t="str">
            <v>Medium Grid + Solar + GE</v>
          </cell>
        </row>
        <row r="3128">
          <cell r="A3128" t="str">
            <v>SUD_176</v>
          </cell>
          <cell r="I3128" t="str">
            <v>Medium Grid + Solar + GE</v>
          </cell>
        </row>
        <row r="3129">
          <cell r="A3129" t="str">
            <v>SUO_204</v>
          </cell>
          <cell r="I3129" t="str">
            <v>Grid-Gen</v>
          </cell>
        </row>
        <row r="3130">
          <cell r="A3130" t="str">
            <v>LIT_062</v>
          </cell>
        </row>
        <row r="3131">
          <cell r="A3131" t="str">
            <v>NRD_004</v>
          </cell>
        </row>
        <row r="3132">
          <cell r="A3132" t="str">
            <v>CTR_983</v>
          </cell>
          <cell r="I3132" t="str">
            <v>Bad Grid + Solar + GE</v>
          </cell>
        </row>
        <row r="3133">
          <cell r="A3133" t="str">
            <v>LIT_789 </v>
          </cell>
          <cell r="I3133" t="str">
            <v>Gen-Lithium</v>
          </cell>
        </row>
        <row r="3134">
          <cell r="A3134" t="str">
            <v>ADM_256</v>
          </cell>
          <cell r="I3134" t="str">
            <v>Hybrid Solar - S3</v>
          </cell>
        </row>
        <row r="3135">
          <cell r="A3135" t="str">
            <v>NRO</v>
          </cell>
        </row>
        <row r="3136">
          <cell r="A3136" t="str">
            <v>NRO</v>
          </cell>
        </row>
        <row r="3137">
          <cell r="A3137" t="str">
            <v>SUD_110 </v>
          </cell>
          <cell r="I3137" t="str">
            <v>Gen Only</v>
          </cell>
        </row>
        <row r="3138">
          <cell r="A3138" t="str">
            <v>CTR_968</v>
          </cell>
          <cell r="I3138" t="str">
            <v>Medium Grid + Solar + GE</v>
          </cell>
        </row>
        <row r="3139">
          <cell r="A3139" t="str">
            <v>SUD_124</v>
          </cell>
          <cell r="I3139" t="str">
            <v>Hybrid Solar - S3</v>
          </cell>
        </row>
        <row r="3140">
          <cell r="A3140" t="str">
            <v>  SUO_243</v>
          </cell>
        </row>
        <row r="3141">
          <cell r="A3141" t="str">
            <v>CTR_909 </v>
          </cell>
          <cell r="I3141" t="str">
            <v>Gen-Lithium</v>
          </cell>
        </row>
        <row r="3142">
          <cell r="A3142" t="str">
            <v>CTR_1135</v>
          </cell>
          <cell r="I3142" t="str">
            <v>Good Grid + GE</v>
          </cell>
        </row>
        <row r="3143">
          <cell r="A3143" t="str">
            <v xml:space="preserve">EXN_363 </v>
          </cell>
          <cell r="I3143" t="str">
            <v>Medium Grid + Solar + GE</v>
          </cell>
        </row>
        <row r="3144">
          <cell r="A3144" t="str">
            <v>EXN_175</v>
          </cell>
        </row>
        <row r="3145">
          <cell r="A3145" t="str">
            <v>SUO_256</v>
          </cell>
        </row>
        <row r="3146">
          <cell r="A3146" t="str">
            <v>EST_267</v>
          </cell>
          <cell r="I3146" t="str">
            <v>Hybrid Solar - S3</v>
          </cell>
        </row>
        <row r="3147">
          <cell r="A3147" t="str">
            <v>CTR_082</v>
          </cell>
        </row>
        <row r="3148">
          <cell r="A3148" t="str">
            <v>ADM_186</v>
          </cell>
          <cell r="I3148" t="str">
            <v>Bad Grid + Solar + GE</v>
          </cell>
        </row>
        <row r="3149">
          <cell r="A3149" t="str">
            <v xml:space="preserve">ADM_230 </v>
          </cell>
          <cell r="I3149" t="str">
            <v>Medium Grid + Solar + GE</v>
          </cell>
        </row>
        <row r="3150">
          <cell r="A3150" t="str">
            <v xml:space="preserve">ADM_215 </v>
          </cell>
          <cell r="I3150" t="str">
            <v>Medium Grid + Solar + GE</v>
          </cell>
        </row>
        <row r="3151">
          <cell r="A3151" t="str">
            <v>LIT_067</v>
          </cell>
        </row>
        <row r="3152">
          <cell r="A3152" t="str">
            <v>CTR_1102</v>
          </cell>
          <cell r="I3152" t="str">
            <v>Good Grid + GE</v>
          </cell>
        </row>
        <row r="3153">
          <cell r="A3153" t="str">
            <v>CTR_065</v>
          </cell>
        </row>
        <row r="3154">
          <cell r="A3154" t="str">
            <v>CTR_911 </v>
          </cell>
          <cell r="I3154" t="str">
            <v>Gen-Lithium</v>
          </cell>
        </row>
        <row r="3155">
          <cell r="A3155" t="str">
            <v>SUD_111</v>
          </cell>
          <cell r="I3155" t="str">
            <v>Gen-Lithium</v>
          </cell>
        </row>
        <row r="3156">
          <cell r="A3156" t="str">
            <v>LIT_556</v>
          </cell>
          <cell r="I3156" t="str">
            <v>Grid-Gen</v>
          </cell>
        </row>
        <row r="3157">
          <cell r="A3157" t="str">
            <v>NRD_349</v>
          </cell>
        </row>
        <row r="3158">
          <cell r="A3158" t="str">
            <v>SUD_801</v>
          </cell>
          <cell r="I3158" t="str">
            <v>Gen Only</v>
          </cell>
        </row>
        <row r="3159">
          <cell r="A3159" t="str">
            <v>LIT_969</v>
          </cell>
          <cell r="I3159" t="str">
            <v>Good Grid + GE</v>
          </cell>
        </row>
        <row r="3160">
          <cell r="A3160" t="str">
            <v>SUD_166</v>
          </cell>
          <cell r="I3160" t="str">
            <v>Medium Grid + Solar + GE</v>
          </cell>
        </row>
        <row r="3161">
          <cell r="A3161" t="str">
            <v>EST_155 </v>
          </cell>
          <cell r="I3161" t="str">
            <v>Grid-Gen</v>
          </cell>
        </row>
        <row r="3162">
          <cell r="A3162" t="str">
            <v>ADM_140 </v>
          </cell>
          <cell r="I3162" t="str">
            <v>Solar-Gen-Lithium</v>
          </cell>
        </row>
        <row r="3163">
          <cell r="A3163" t="str">
            <v>SUO_198</v>
          </cell>
          <cell r="I3163" t="str">
            <v>Grid-Gen</v>
          </cell>
        </row>
        <row r="3164">
          <cell r="I3164" t="str">
            <v>Grid-Gen</v>
          </cell>
        </row>
        <row r="3165">
          <cell r="I3165" t="str">
            <v>Grid-Gen</v>
          </cell>
        </row>
        <row r="3166">
          <cell r="I3166" t="str">
            <v>Grid-Gen</v>
          </cell>
        </row>
        <row r="3167">
          <cell r="I3167" t="str">
            <v>Grid-Gen</v>
          </cell>
        </row>
        <row r="3168">
          <cell r="I3168" t="str">
            <v>Grid-Gen</v>
          </cell>
        </row>
        <row r="3169">
          <cell r="I3169" t="str">
            <v>Grid-Gen</v>
          </cell>
        </row>
        <row r="3170">
          <cell r="I3170" t="str">
            <v>Grid-Gen</v>
          </cell>
        </row>
        <row r="3171">
          <cell r="I3171" t="str">
            <v>Grid-Gen</v>
          </cell>
        </row>
        <row r="3172">
          <cell r="I3172" t="str">
            <v>Grid-Gen</v>
          </cell>
        </row>
        <row r="3173">
          <cell r="I3173" t="str">
            <v>Grid-Gen</v>
          </cell>
        </row>
        <row r="3174">
          <cell r="I3174" t="str">
            <v>Grid-Gen</v>
          </cell>
        </row>
        <row r="3175">
          <cell r="I3175" t="str">
            <v>Grid-Gen</v>
          </cell>
        </row>
        <row r="3176">
          <cell r="I3176" t="str">
            <v>Grid-Gen</v>
          </cell>
        </row>
        <row r="3177">
          <cell r="I3177" t="str">
            <v>Grid-Gen</v>
          </cell>
        </row>
        <row r="3178">
          <cell r="I3178" t="str">
            <v>Grid-Gen</v>
          </cell>
        </row>
        <row r="3179">
          <cell r="I3179" t="str">
            <v>Grid-Gen</v>
          </cell>
        </row>
        <row r="3180">
          <cell r="I3180" t="str">
            <v>Grid-Gen</v>
          </cell>
        </row>
        <row r="3181">
          <cell r="I3181" t="str">
            <v>Grid-Gen</v>
          </cell>
        </row>
        <row r="3182">
          <cell r="I3182" t="str">
            <v>Grid-Gen</v>
          </cell>
        </row>
        <row r="3183">
          <cell r="I3183" t="str">
            <v>Grid-Gen</v>
          </cell>
        </row>
        <row r="3184">
          <cell r="I3184" t="str">
            <v>Grid-Gen</v>
          </cell>
        </row>
        <row r="3185">
          <cell r="I3185" t="str">
            <v>Grid-Gen</v>
          </cell>
        </row>
        <row r="3186">
          <cell r="I3186" t="str">
            <v>Grid-Gen</v>
          </cell>
        </row>
        <row r="3187">
          <cell r="I3187" t="str">
            <v>Grid-Gen</v>
          </cell>
        </row>
        <row r="3188">
          <cell r="I3188" t="str">
            <v>Grid-Gen</v>
          </cell>
        </row>
        <row r="3189">
          <cell r="I3189" t="str">
            <v>Grid-Gen</v>
          </cell>
        </row>
        <row r="3190">
          <cell r="I3190" t="str">
            <v>Grid-Gen</v>
          </cell>
        </row>
        <row r="3191">
          <cell r="I3191" t="str">
            <v>Grid-Gen</v>
          </cell>
        </row>
        <row r="3192">
          <cell r="I3192" t="str">
            <v>Grid-Gen</v>
          </cell>
        </row>
        <row r="3193">
          <cell r="I3193" t="str">
            <v>Grid-Gen</v>
          </cell>
        </row>
        <row r="3194">
          <cell r="I3194" t="str">
            <v>Grid-Gen</v>
          </cell>
        </row>
        <row r="3195">
          <cell r="I3195" t="str">
            <v>Grid-Gen</v>
          </cell>
        </row>
        <row r="3196">
          <cell r="I3196" t="str">
            <v>Grid-Gen</v>
          </cell>
        </row>
        <row r="3197">
          <cell r="I3197" t="str">
            <v>Grid-Gen</v>
          </cell>
        </row>
        <row r="3198">
          <cell r="I3198" t="str">
            <v>Grid-Gen</v>
          </cell>
        </row>
        <row r="3199">
          <cell r="I3199" t="str">
            <v>Grid-Gen</v>
          </cell>
        </row>
        <row r="3200">
          <cell r="I3200" t="str">
            <v>Grid-Gen</v>
          </cell>
        </row>
        <row r="3201">
          <cell r="I3201" t="str">
            <v>Grid-Gen</v>
          </cell>
        </row>
        <row r="3202">
          <cell r="I3202" t="str">
            <v>Grid-Gen</v>
          </cell>
        </row>
        <row r="3203">
          <cell r="I3203" t="str">
            <v>Grid-Gen</v>
          </cell>
        </row>
        <row r="3204">
          <cell r="I3204" t="str">
            <v>Grid-Gen</v>
          </cell>
        </row>
        <row r="3205">
          <cell r="I3205" t="str">
            <v>Grid-Gen</v>
          </cell>
        </row>
        <row r="3206">
          <cell r="I3206" t="str">
            <v>Grid-Gen</v>
          </cell>
        </row>
        <row r="3207">
          <cell r="I3207" t="str">
            <v>Grid-Gen</v>
          </cell>
        </row>
        <row r="3208">
          <cell r="I3208" t="str">
            <v>Grid-Gen</v>
          </cell>
        </row>
        <row r="3209">
          <cell r="I3209" t="str">
            <v>Grid-Gen</v>
          </cell>
        </row>
        <row r="3210">
          <cell r="I3210" t="str">
            <v>Grid-Gen</v>
          </cell>
        </row>
        <row r="3211">
          <cell r="I3211" t="str">
            <v>Grid-Gen</v>
          </cell>
        </row>
        <row r="3212">
          <cell r="I3212" t="str">
            <v>Grid-Gen</v>
          </cell>
        </row>
        <row r="3213">
          <cell r="I3213" t="str">
            <v>Grid-Gen</v>
          </cell>
        </row>
        <row r="3214">
          <cell r="I3214" t="str">
            <v>Grid-Gen</v>
          </cell>
        </row>
        <row r="3215">
          <cell r="I3215" t="str">
            <v>Grid-Gen</v>
          </cell>
        </row>
        <row r="3216">
          <cell r="I3216" t="str">
            <v>Grid-Gen</v>
          </cell>
        </row>
        <row r="3217">
          <cell r="I3217" t="str">
            <v>Grid-Gen</v>
          </cell>
        </row>
        <row r="3218">
          <cell r="I3218" t="str">
            <v>Grid-Gen</v>
          </cell>
        </row>
        <row r="3219">
          <cell r="I3219" t="str">
            <v>Grid-Gen</v>
          </cell>
        </row>
        <row r="3220">
          <cell r="I3220" t="str">
            <v>Grid-Gen</v>
          </cell>
        </row>
        <row r="3221">
          <cell r="I3221" t="str">
            <v>Grid-Gen</v>
          </cell>
        </row>
        <row r="3222">
          <cell r="I3222" t="str">
            <v>Grid-Gen</v>
          </cell>
        </row>
        <row r="3223">
          <cell r="I3223" t="str">
            <v>Grid-Gen</v>
          </cell>
        </row>
        <row r="3224">
          <cell r="I3224" t="str">
            <v>Grid-Gen</v>
          </cell>
        </row>
        <row r="3225">
          <cell r="I3225" t="str">
            <v>Grid-Gen</v>
          </cell>
        </row>
        <row r="3226">
          <cell r="I3226" t="str">
            <v>Grid-Gen</v>
          </cell>
        </row>
        <row r="3227">
          <cell r="I3227" t="str">
            <v>Grid-Gen</v>
          </cell>
        </row>
        <row r="3228">
          <cell r="I3228" t="str">
            <v>Grid-Gen</v>
          </cell>
        </row>
        <row r="3229">
          <cell r="I3229" t="str">
            <v>Grid-Gen</v>
          </cell>
        </row>
        <row r="3230">
          <cell r="I3230" t="str">
            <v>Grid-Gen</v>
          </cell>
        </row>
        <row r="3231">
          <cell r="I3231" t="str">
            <v>Grid-Gen</v>
          </cell>
        </row>
        <row r="3232">
          <cell r="I3232" t="str">
            <v>Grid-Gen</v>
          </cell>
        </row>
        <row r="3233">
          <cell r="I3233" t="str">
            <v>Grid-Gen</v>
          </cell>
        </row>
        <row r="3234">
          <cell r="I3234" t="str">
            <v>Grid-Gen</v>
          </cell>
        </row>
        <row r="3235">
          <cell r="I3235" t="str">
            <v>Grid-Gen</v>
          </cell>
        </row>
        <row r="3236">
          <cell r="I3236" t="str">
            <v>Grid-Gen</v>
          </cell>
        </row>
        <row r="3237">
          <cell r="I3237" t="str">
            <v>Grid-Gen</v>
          </cell>
        </row>
        <row r="3238">
          <cell r="I3238" t="str">
            <v>Grid-Gen</v>
          </cell>
        </row>
        <row r="3239">
          <cell r="I3239" t="str">
            <v>Grid-Gen</v>
          </cell>
        </row>
        <row r="3240">
          <cell r="I3240" t="str">
            <v>Grid-Gen</v>
          </cell>
        </row>
        <row r="3241">
          <cell r="I3241" t="str">
            <v>Grid-Gen</v>
          </cell>
        </row>
        <row r="3242">
          <cell r="I3242" t="str">
            <v>Grid-Gen</v>
          </cell>
        </row>
        <row r="3243">
          <cell r="I3243" t="str">
            <v>Grid-Gen</v>
          </cell>
        </row>
        <row r="3244">
          <cell r="I3244" t="str">
            <v>Grid-Gen</v>
          </cell>
        </row>
        <row r="3245">
          <cell r="I3245" t="str">
            <v>Grid-Gen</v>
          </cell>
        </row>
        <row r="3246">
          <cell r="I3246" t="str">
            <v>Grid-Gen</v>
          </cell>
        </row>
        <row r="3247">
          <cell r="I3247" t="str">
            <v>Grid-Gen</v>
          </cell>
        </row>
        <row r="3248">
          <cell r="I3248" t="str">
            <v>Grid-Gen</v>
          </cell>
        </row>
        <row r="3249">
          <cell r="I3249" t="str">
            <v>Grid-Gen</v>
          </cell>
        </row>
        <row r="3250">
          <cell r="I3250" t="str">
            <v>Grid-Gen</v>
          </cell>
        </row>
        <row r="3251">
          <cell r="I3251" t="str">
            <v>Grid-Gen</v>
          </cell>
        </row>
        <row r="3252">
          <cell r="I3252" t="str">
            <v>Grid-Gen</v>
          </cell>
        </row>
        <row r="3253">
          <cell r="I3253" t="str">
            <v>Grid-Gen</v>
          </cell>
        </row>
        <row r="3254">
          <cell r="I3254" t="str">
            <v>Grid-Gen</v>
          </cell>
        </row>
        <row r="3255">
          <cell r="I3255" t="str">
            <v>Grid-Gen</v>
          </cell>
        </row>
        <row r="3256">
          <cell r="I3256" t="str">
            <v>Grid-Gen</v>
          </cell>
        </row>
        <row r="3257">
          <cell r="I3257" t="str">
            <v>Grid-Gen</v>
          </cell>
        </row>
        <row r="3258">
          <cell r="I3258" t="str">
            <v>Grid-Gen</v>
          </cell>
        </row>
        <row r="3259">
          <cell r="I3259" t="str">
            <v>Grid-Gen</v>
          </cell>
        </row>
        <row r="3260">
          <cell r="I3260" t="str">
            <v>Grid-Gen</v>
          </cell>
        </row>
        <row r="3261">
          <cell r="I3261" t="str">
            <v>Grid-Gen</v>
          </cell>
        </row>
        <row r="3262">
          <cell r="I3262" t="str">
            <v>Grid-Gen</v>
          </cell>
        </row>
        <row r="3263">
          <cell r="I3263" t="str">
            <v>Grid-Gen</v>
          </cell>
        </row>
        <row r="3264">
          <cell r="I3264" t="str">
            <v>Grid-Gen</v>
          </cell>
        </row>
        <row r="3265">
          <cell r="I3265" t="str">
            <v>Grid-Gen</v>
          </cell>
        </row>
        <row r="3266">
          <cell r="I3266" t="str">
            <v>Grid-Gen</v>
          </cell>
        </row>
        <row r="3267">
          <cell r="I3267" t="str">
            <v>Grid-Gen</v>
          </cell>
        </row>
        <row r="3268">
          <cell r="I3268" t="str">
            <v>Grid-Gen</v>
          </cell>
        </row>
        <row r="3269">
          <cell r="I3269" t="str">
            <v>Grid-Gen</v>
          </cell>
        </row>
        <row r="3270">
          <cell r="I3270" t="str">
            <v>Grid-Gen</v>
          </cell>
        </row>
        <row r="3271">
          <cell r="I3271" t="str">
            <v>Grid-Gen</v>
          </cell>
        </row>
        <row r="3272">
          <cell r="I3272" t="str">
            <v>Grid-Gen</v>
          </cell>
        </row>
        <row r="3273">
          <cell r="I3273" t="str">
            <v>Grid-Gen</v>
          </cell>
        </row>
        <row r="3274">
          <cell r="I3274" t="str">
            <v>Grid-Gen</v>
          </cell>
        </row>
        <row r="3275">
          <cell r="I3275" t="str">
            <v>Grid-Gen</v>
          </cell>
        </row>
        <row r="3276">
          <cell r="I3276" t="str">
            <v>Grid-Gen</v>
          </cell>
        </row>
        <row r="3277">
          <cell r="I3277" t="str">
            <v>Grid-Gen</v>
          </cell>
        </row>
        <row r="3278">
          <cell r="I3278" t="str">
            <v>Grid-Gen</v>
          </cell>
        </row>
        <row r="3279">
          <cell r="I3279" t="str">
            <v>Grid-Gen</v>
          </cell>
        </row>
        <row r="3280">
          <cell r="I3280" t="str">
            <v>Grid-Gen</v>
          </cell>
        </row>
        <row r="3281">
          <cell r="I3281" t="str">
            <v>Grid-Gen</v>
          </cell>
        </row>
        <row r="3282">
          <cell r="I3282" t="str">
            <v>Grid-Gen</v>
          </cell>
        </row>
        <row r="3283">
          <cell r="I3283" t="str">
            <v>Grid-Gen</v>
          </cell>
        </row>
        <row r="3284">
          <cell r="I3284" t="str">
            <v>Grid-Gen</v>
          </cell>
        </row>
        <row r="3285">
          <cell r="I3285" t="str">
            <v>Grid-Gen</v>
          </cell>
        </row>
        <row r="3286">
          <cell r="I3286" t="str">
            <v>Grid-Gen</v>
          </cell>
        </row>
        <row r="3287">
          <cell r="I3287" t="str">
            <v>Grid-Gen</v>
          </cell>
        </row>
        <row r="3288">
          <cell r="I3288" t="str">
            <v>Grid-Gen</v>
          </cell>
        </row>
        <row r="3289">
          <cell r="I3289" t="str">
            <v>Grid-Gen</v>
          </cell>
        </row>
        <row r="3290">
          <cell r="I3290" t="str">
            <v>Grid-Gen</v>
          </cell>
        </row>
        <row r="3291">
          <cell r="I3291" t="str">
            <v>Grid-Gen</v>
          </cell>
        </row>
        <row r="3292">
          <cell r="I3292" t="str">
            <v>Grid-Gen</v>
          </cell>
        </row>
        <row r="3293">
          <cell r="I3293" t="str">
            <v>Grid-Gen</v>
          </cell>
        </row>
        <row r="3294">
          <cell r="I3294" t="str">
            <v>Grid-Gen</v>
          </cell>
        </row>
        <row r="3295">
          <cell r="I3295" t="str">
            <v>Grid-Gen</v>
          </cell>
        </row>
        <row r="3296">
          <cell r="I3296" t="str">
            <v>Grid-Gen</v>
          </cell>
        </row>
        <row r="3297">
          <cell r="I3297" t="str">
            <v>Grid-Gen</v>
          </cell>
        </row>
        <row r="3298">
          <cell r="I3298" t="str">
            <v>Grid-Gen</v>
          </cell>
        </row>
        <row r="3299">
          <cell r="I3299" t="str">
            <v>Grid-Gen</v>
          </cell>
        </row>
        <row r="3300">
          <cell r="I3300" t="str">
            <v>Grid-Gen</v>
          </cell>
        </row>
        <row r="3301">
          <cell r="I3301" t="str">
            <v>Grid-Gen</v>
          </cell>
        </row>
        <row r="3302">
          <cell r="I3302" t="str">
            <v>Grid-Gen</v>
          </cell>
        </row>
        <row r="3303">
          <cell r="I3303" t="str">
            <v>Grid-Gen</v>
          </cell>
        </row>
        <row r="3304">
          <cell r="I3304" t="str">
            <v>Grid-Gen</v>
          </cell>
        </row>
        <row r="3305">
          <cell r="I3305" t="str">
            <v>Grid-Gen</v>
          </cell>
        </row>
        <row r="3306">
          <cell r="A3306" t="str">
            <v>SUD_136</v>
          </cell>
          <cell r="I3306" t="str">
            <v>Hybrid Solar - S3</v>
          </cell>
        </row>
        <row r="3307">
          <cell r="A3307" t="str">
            <v>EST_036</v>
          </cell>
          <cell r="I3307" t="str">
            <v>Grid-Gen</v>
          </cell>
        </row>
        <row r="3308">
          <cell r="A3308" t="str">
            <v>CTR_195</v>
          </cell>
          <cell r="I3308" t="str">
            <v>Grid-Hybrid-Gen</v>
          </cell>
        </row>
        <row r="3309">
          <cell r="A3309" t="str">
            <v>SUD_112</v>
          </cell>
          <cell r="I3309" t="str">
            <v>Hybrid Gen</v>
          </cell>
        </row>
        <row r="3310">
          <cell r="A3310" t="str">
            <v>CTR_063</v>
          </cell>
          <cell r="I3310" t="str">
            <v>Grid-Gen</v>
          </cell>
        </row>
        <row r="3311">
          <cell r="A3311" t="str">
            <v>LIT_056</v>
          </cell>
          <cell r="I3311" t="str">
            <v>Grid Only</v>
          </cell>
        </row>
        <row r="3312">
          <cell r="A3312" t="str">
            <v>EST_018</v>
          </cell>
          <cell r="I3312" t="str">
            <v>Grid-Gen</v>
          </cell>
        </row>
        <row r="3313">
          <cell r="A3313" t="str">
            <v>LIT_153</v>
          </cell>
          <cell r="I3313" t="str">
            <v>Grid-Gen</v>
          </cell>
        </row>
        <row r="3314">
          <cell r="A3314" t="str">
            <v>SUO_252</v>
          </cell>
          <cell r="I3314" t="str">
            <v>Hybrid Gen</v>
          </cell>
        </row>
        <row r="3315">
          <cell r="A3315" t="str">
            <v>NRO_147</v>
          </cell>
          <cell r="I3315" t="str">
            <v>Hybrid Gen</v>
          </cell>
        </row>
        <row r="3316">
          <cell r="A3316" t="str">
            <v>NRO_061</v>
          </cell>
          <cell r="I3316" t="str">
            <v>Grid-Gen</v>
          </cell>
        </row>
        <row r="3317">
          <cell r="A3317" t="str">
            <v>NRO_133</v>
          </cell>
          <cell r="I3317" t="str">
            <v>Grid-Hybrid-Gen</v>
          </cell>
        </row>
        <row r="3318">
          <cell r="A3318" t="str">
            <v>NRO_062</v>
          </cell>
          <cell r="I3318" t="str">
            <v>Grid-Hybrid-Gen</v>
          </cell>
        </row>
        <row r="3319">
          <cell r="A3319" t="str">
            <v>NRO_148</v>
          </cell>
          <cell r="I3319" t="str">
            <v>Hybrid Gen</v>
          </cell>
        </row>
        <row r="3320">
          <cell r="A3320" t="str">
            <v>NRO_118</v>
          </cell>
          <cell r="I3320" t="str">
            <v>Grid-Gen</v>
          </cell>
        </row>
        <row r="3321">
          <cell r="A3321" t="str">
            <v>NRO_244</v>
          </cell>
          <cell r="I3321" t="str">
            <v>Grid-Gen</v>
          </cell>
        </row>
        <row r="3322">
          <cell r="A3322" t="str">
            <v>NRD_029</v>
          </cell>
          <cell r="I3322" t="str">
            <v>Solar-Hybrid-Gen</v>
          </cell>
        </row>
        <row r="3323">
          <cell r="A3323" t="str">
            <v>OST_052</v>
          </cell>
          <cell r="I3323" t="str">
            <v>Grid-Gen</v>
          </cell>
        </row>
        <row r="3324">
          <cell r="A3324" t="str">
            <v>CTR_237</v>
          </cell>
          <cell r="I3324" t="str">
            <v>Grid-Gen</v>
          </cell>
        </row>
        <row r="3325">
          <cell r="A3325" t="str">
            <v>OST_113</v>
          </cell>
          <cell r="I3325" t="str">
            <v>Hybrid Gen</v>
          </cell>
        </row>
        <row r="3326">
          <cell r="A3326" t="str">
            <v>EST_107</v>
          </cell>
          <cell r="I3326" t="str">
            <v>Grid-Gen</v>
          </cell>
        </row>
        <row r="3327">
          <cell r="A3327" t="str">
            <v>EST_152</v>
          </cell>
          <cell r="I3327" t="str">
            <v>Grid-Gen</v>
          </cell>
        </row>
        <row r="3328">
          <cell r="A3328" t="str">
            <v>EST_051</v>
          </cell>
          <cell r="I3328" t="str">
            <v>Grid-Gen</v>
          </cell>
        </row>
        <row r="3329">
          <cell r="A3329" t="str">
            <v>OST_046</v>
          </cell>
          <cell r="I3329" t="str">
            <v>Grid-Gen</v>
          </cell>
        </row>
        <row r="3330">
          <cell r="A3330" t="str">
            <v>OST_078</v>
          </cell>
          <cell r="I3330" t="str">
            <v>Grid Only</v>
          </cell>
        </row>
        <row r="3331">
          <cell r="A3331" t="str">
            <v>CTR_870</v>
          </cell>
          <cell r="I3331" t="str">
            <v>Hybrid Gen</v>
          </cell>
        </row>
        <row r="3332">
          <cell r="A3332" t="str">
            <v>SUD_125</v>
          </cell>
          <cell r="I3332" t="str">
            <v>Hybrid-Gen</v>
          </cell>
        </row>
        <row r="3333">
          <cell r="A3333" t="str">
            <v>SUO_262</v>
          </cell>
          <cell r="I3333" t="str">
            <v>Hybrid Gen</v>
          </cell>
        </row>
        <row r="3334">
          <cell r="A3334" t="str">
            <v>CTR_148</v>
          </cell>
          <cell r="I3334" t="str">
            <v>Grid-Hybrid-Gen</v>
          </cell>
        </row>
        <row r="3335">
          <cell r="A3335" t="str">
            <v>LIT_044</v>
          </cell>
          <cell r="I3335" t="str">
            <v>Grid-Gen</v>
          </cell>
        </row>
        <row r="3336">
          <cell r="A3336" t="str">
            <v>SUO_802</v>
          </cell>
          <cell r="I3336" t="str">
            <v>Gen Only</v>
          </cell>
        </row>
        <row r="3337">
          <cell r="A3337" t="str">
            <v>LIT_240</v>
          </cell>
          <cell r="I3337" t="str">
            <v>Grid-Gen</v>
          </cell>
        </row>
        <row r="3338">
          <cell r="A3338" t="str">
            <v>SUO_254</v>
          </cell>
          <cell r="I3338" t="str">
            <v>Grid-Gen</v>
          </cell>
        </row>
        <row r="3339">
          <cell r="A3339" t="str">
            <v>LIT_738</v>
          </cell>
          <cell r="I3339" t="str">
            <v>Grid-Gen</v>
          </cell>
        </row>
        <row r="3340">
          <cell r="A3340" t="str">
            <v>LIT_433</v>
          </cell>
          <cell r="I3340" t="str">
            <v>Grid-Hybrid-Gen</v>
          </cell>
        </row>
        <row r="3341">
          <cell r="A3341" t="str">
            <v>LIT_203</v>
          </cell>
          <cell r="I3341" t="str">
            <v>Grid-Gen</v>
          </cell>
        </row>
        <row r="3342">
          <cell r="A3342" t="str">
            <v>LIT_020</v>
          </cell>
          <cell r="I3342" t="str">
            <v>Grid-Gen</v>
          </cell>
        </row>
        <row r="3343">
          <cell r="A3343" t="str">
            <v>LIT_396</v>
          </cell>
          <cell r="I3343" t="str">
            <v>Grid-Gen</v>
          </cell>
        </row>
        <row r="3344">
          <cell r="A3344" t="str">
            <v>EST_052</v>
          </cell>
          <cell r="I3344" t="str">
            <v>Grid-Hybrid-Gen</v>
          </cell>
        </row>
        <row r="3345">
          <cell r="A3345" t="str">
            <v>LIT_081</v>
          </cell>
          <cell r="I3345" t="str">
            <v>Grid-Hybrid-Gen</v>
          </cell>
        </row>
        <row r="3346">
          <cell r="A3346" t="str">
            <v>SUO_260</v>
          </cell>
          <cell r="I3346" t="str">
            <v>Grid-Hybrid-Gen</v>
          </cell>
        </row>
        <row r="3347">
          <cell r="A3347" t="str">
            <v>SUO_242</v>
          </cell>
          <cell r="I3347" t="str">
            <v>Grid-Hybrid-Gen</v>
          </cell>
        </row>
        <row r="3348">
          <cell r="A3348" t="str">
            <v>SUO_259</v>
          </cell>
          <cell r="I3348" t="str">
            <v>Hybrid Gen</v>
          </cell>
        </row>
        <row r="3349">
          <cell r="A3349" t="str">
            <v>CTR_074</v>
          </cell>
          <cell r="I3349" t="str">
            <v>Grid-Gen</v>
          </cell>
        </row>
        <row r="3350">
          <cell r="A3350" t="str">
            <v>LIT_588</v>
          </cell>
          <cell r="I3350" t="str">
            <v>Grid-Gen</v>
          </cell>
        </row>
        <row r="3351">
          <cell r="A3351" t="str">
            <v>ADM_032</v>
          </cell>
          <cell r="I3351" t="str">
            <v>Grid-Gen</v>
          </cell>
        </row>
        <row r="3352">
          <cell r="A3352" t="str">
            <v>SUO_263</v>
          </cell>
          <cell r="I3352" t="str">
            <v>Gen Only</v>
          </cell>
        </row>
        <row r="3353">
          <cell r="A3353" t="str">
            <v>NRD_118</v>
          </cell>
          <cell r="I3353" t="str">
            <v>Grid-Gen</v>
          </cell>
        </row>
        <row r="3354">
          <cell r="A3354" t="str">
            <v>CTR_344</v>
          </cell>
          <cell r="I3354" t="str">
            <v>Grid-Gen</v>
          </cell>
        </row>
        <row r="3355">
          <cell r="A3355" t="str">
            <v>OST_122</v>
          </cell>
          <cell r="I3355" t="str">
            <v>Grid Only</v>
          </cell>
        </row>
        <row r="3356">
          <cell r="A3356" t="str">
            <v>OST_020</v>
          </cell>
          <cell r="I3356" t="str">
            <v>Grid-Gen</v>
          </cell>
        </row>
        <row r="3357">
          <cell r="A3357" t="str">
            <v>OST_074</v>
          </cell>
          <cell r="I3357" t="str">
            <v>Grid-Hybrid-Gen</v>
          </cell>
        </row>
        <row r="3358">
          <cell r="A3358" t="str">
            <v>LIT_321</v>
          </cell>
          <cell r="I3358" t="str">
            <v>Grid-Gen</v>
          </cell>
        </row>
        <row r="3359">
          <cell r="A3359" t="str">
            <v>CTR_285</v>
          </cell>
          <cell r="I3359" t="str">
            <v>Grid Only</v>
          </cell>
        </row>
        <row r="3360">
          <cell r="A3360" t="str">
            <v>CTR_023</v>
          </cell>
          <cell r="I3360" t="str">
            <v>Grid Only</v>
          </cell>
        </row>
        <row r="3361">
          <cell r="A3361" t="str">
            <v>LIT_384</v>
          </cell>
          <cell r="I3361" t="str">
            <v>Grid-Gen</v>
          </cell>
        </row>
        <row r="3362">
          <cell r="A3362" t="str">
            <v>SUD_107</v>
          </cell>
          <cell r="I3362" t="str">
            <v>Grid-Hybrid-Gen</v>
          </cell>
        </row>
        <row r="3363">
          <cell r="A3363" t="str">
            <v>EST_069</v>
          </cell>
          <cell r="I3363" t="str">
            <v>Grid-Gen</v>
          </cell>
        </row>
        <row r="3364">
          <cell r="A3364" t="str">
            <v>SUD_138</v>
          </cell>
          <cell r="I3364" t="str">
            <v>Hybrid Gen</v>
          </cell>
        </row>
        <row r="3365">
          <cell r="A3365" t="str">
            <v>OST_004</v>
          </cell>
          <cell r="I3365" t="str">
            <v>Grid-Gen</v>
          </cell>
        </row>
        <row r="3366">
          <cell r="A3366" t="str">
            <v>OST_128</v>
          </cell>
          <cell r="I3366" t="str">
            <v>Grid-Gen</v>
          </cell>
        </row>
        <row r="3367">
          <cell r="A3367" t="str">
            <v>OST_178</v>
          </cell>
          <cell r="I3367" t="str">
            <v>Grid-Gen</v>
          </cell>
        </row>
        <row r="3368">
          <cell r="A3368" t="str">
            <v>OST_028</v>
          </cell>
          <cell r="I3368" t="str">
            <v>Grid-Gen</v>
          </cell>
        </row>
        <row r="3369">
          <cell r="A3369" t="str">
            <v>OST_087</v>
          </cell>
          <cell r="I3369" t="str">
            <v>Grid-Gen</v>
          </cell>
        </row>
        <row r="3370">
          <cell r="A3370" t="str">
            <v>OST_175</v>
          </cell>
          <cell r="I3370" t="str">
            <v>Grid-Gen</v>
          </cell>
        </row>
        <row r="3371">
          <cell r="A3371" t="str">
            <v>OST_082</v>
          </cell>
          <cell r="I3371" t="str">
            <v>Grid-Gen</v>
          </cell>
        </row>
        <row r="3372">
          <cell r="A3372" t="str">
            <v>EST_055</v>
          </cell>
          <cell r="I3372" t="str">
            <v>Solar-Hybrid-Gen</v>
          </cell>
        </row>
        <row r="3373">
          <cell r="A3373" t="str">
            <v>CTR_852</v>
          </cell>
          <cell r="I3373" t="str">
            <v>Grid-Hybrid-Gen</v>
          </cell>
        </row>
        <row r="3374">
          <cell r="A3374" t="str">
            <v>NRD_031</v>
          </cell>
          <cell r="I3374" t="str">
            <v>Gen Only</v>
          </cell>
        </row>
        <row r="3375">
          <cell r="A3375" t="str">
            <v>CTR_389</v>
          </cell>
          <cell r="I3375" t="str">
            <v>Grid-Hybrid-Gen</v>
          </cell>
        </row>
        <row r="3376">
          <cell r="A3376" t="str">
            <v>CTR_044</v>
          </cell>
          <cell r="I3376" t="str">
            <v>Grid-Gen</v>
          </cell>
        </row>
        <row r="3377">
          <cell r="A3377" t="str">
            <v>CTR_077</v>
          </cell>
          <cell r="I3377" t="str">
            <v>Grid Only</v>
          </cell>
        </row>
        <row r="3378">
          <cell r="A3378" t="str">
            <v>CTR_525</v>
          </cell>
          <cell r="I3378" t="str">
            <v>Grid-Gen</v>
          </cell>
        </row>
        <row r="3379">
          <cell r="A3379" t="str">
            <v>EXN_050</v>
          </cell>
          <cell r="I3379" t="str">
            <v>Solar-Hybrid-Gen</v>
          </cell>
        </row>
        <row r="3380">
          <cell r="A3380" t="str">
            <v>EXN_138</v>
          </cell>
          <cell r="I3380" t="str">
            <v>Grid-Gen</v>
          </cell>
        </row>
        <row r="3381">
          <cell r="A3381" t="str">
            <v>SUO_237</v>
          </cell>
          <cell r="I3381" t="str">
            <v>Grid-Gen</v>
          </cell>
        </row>
        <row r="3382">
          <cell r="A3382" t="str">
            <v xml:space="preserve">SUO_208 </v>
          </cell>
          <cell r="I3382" t="str">
            <v>Grid-Hybrid-Gen</v>
          </cell>
        </row>
        <row r="3383">
          <cell r="A3383" t="str">
            <v>SUO_258</v>
          </cell>
          <cell r="I3383" t="str">
            <v>Gen Only</v>
          </cell>
        </row>
        <row r="3384">
          <cell r="A3384" t="str">
            <v>LIT_235</v>
          </cell>
          <cell r="I3384" t="str">
            <v>Grid-Hybrid-Gen</v>
          </cell>
        </row>
        <row r="3385">
          <cell r="A3385" t="str">
            <v>LIT_376</v>
          </cell>
          <cell r="I3385" t="str">
            <v>Grid-Gen</v>
          </cell>
        </row>
        <row r="3386">
          <cell r="A3386" t="str">
            <v>LIT_275</v>
          </cell>
          <cell r="I3386" t="str">
            <v>Grid-Gen</v>
          </cell>
        </row>
        <row r="3387">
          <cell r="A3387" t="str">
            <v>LIT_094</v>
          </cell>
          <cell r="I3387" t="str">
            <v>Grid-Gen</v>
          </cell>
        </row>
        <row r="3388">
          <cell r="A3388" t="str">
            <v>CTR_217</v>
          </cell>
          <cell r="I3388" t="str">
            <v>Grid Only</v>
          </cell>
        </row>
        <row r="3389">
          <cell r="A3389" t="str">
            <v>EXN_016</v>
          </cell>
          <cell r="I3389" t="str">
            <v>Grid-Gen</v>
          </cell>
        </row>
        <row r="3390">
          <cell r="A3390" t="str">
            <v>EXN_090</v>
          </cell>
          <cell r="I3390" t="str">
            <v>Grid-Hybrid-Gen</v>
          </cell>
        </row>
        <row r="3391">
          <cell r="A3391" t="str">
            <v>SUD_105</v>
          </cell>
          <cell r="I3391" t="str">
            <v>Hybrid Gen</v>
          </cell>
        </row>
        <row r="3392">
          <cell r="A3392" t="str">
            <v>LIT_761</v>
          </cell>
          <cell r="I3392" t="str">
            <v>Grid-Gen</v>
          </cell>
        </row>
        <row r="3393">
          <cell r="A3393" t="str">
            <v>CTR_642</v>
          </cell>
          <cell r="I3393" t="str">
            <v>Grid-Hybrid-Gen</v>
          </cell>
        </row>
        <row r="3394">
          <cell r="A3394" t="str">
            <v>CTR_594</v>
          </cell>
          <cell r="I3394" t="str">
            <v>Grid-Gen</v>
          </cell>
        </row>
        <row r="3395">
          <cell r="A3395" t="str">
            <v>NRO_135</v>
          </cell>
          <cell r="I3395" t="str">
            <v>Grid Only</v>
          </cell>
        </row>
        <row r="3396">
          <cell r="A3396" t="str">
            <v>SUO_220 </v>
          </cell>
          <cell r="I3396" t="str">
            <v>Grid-Gen</v>
          </cell>
        </row>
        <row r="3397">
          <cell r="A3397" t="str">
            <v>SUO_021</v>
          </cell>
          <cell r="I3397" t="str">
            <v>Grid-Gen</v>
          </cell>
        </row>
        <row r="3398">
          <cell r="A3398" t="str">
            <v>CTR_351</v>
          </cell>
          <cell r="I3398" t="str">
            <v>Grid Only</v>
          </cell>
        </row>
        <row r="3399">
          <cell r="A3399" t="str">
            <v>CTR_245</v>
          </cell>
          <cell r="I3399" t="str">
            <v>Grid-Hybrid-Gen</v>
          </cell>
        </row>
        <row r="3400">
          <cell r="A3400" t="str">
            <v>LIT_750</v>
          </cell>
          <cell r="I3400" t="str">
            <v>Solar-Hybrid-Gen</v>
          </cell>
        </row>
        <row r="3401">
          <cell r="A3401" t="str">
            <v>LIT_306</v>
          </cell>
          <cell r="I3401" t="str">
            <v>Hybrid-Gen</v>
          </cell>
        </row>
        <row r="3402">
          <cell r="A3402" t="str">
            <v>SUO_213</v>
          </cell>
          <cell r="I3402" t="str">
            <v>Grid-Gen</v>
          </cell>
        </row>
        <row r="3403">
          <cell r="A3403" t="str">
            <v>SUO_011</v>
          </cell>
          <cell r="I3403" t="str">
            <v>Gen Only</v>
          </cell>
        </row>
        <row r="3404">
          <cell r="A3404" t="str">
            <v>SUO_210</v>
          </cell>
          <cell r="I3404" t="str">
            <v>Grid-Gen</v>
          </cell>
        </row>
        <row r="3405">
          <cell r="A3405" t="str">
            <v xml:space="preserve">SUO_211 </v>
          </cell>
          <cell r="I3405" t="str">
            <v>Gen Only</v>
          </cell>
        </row>
        <row r="3406">
          <cell r="A3406" t="str">
            <v>SUO_255</v>
          </cell>
          <cell r="I3406" t="str">
            <v>Hybrid Gen</v>
          </cell>
        </row>
        <row r="3407">
          <cell r="A3407" t="str">
            <v>NRO_221</v>
          </cell>
          <cell r="I3407" t="str">
            <v>Grid-Gen</v>
          </cell>
        </row>
        <row r="3408">
          <cell r="A3408" t="str">
            <v>LIT_624</v>
          </cell>
          <cell r="I3408" t="str">
            <v>Grid-Gen</v>
          </cell>
        </row>
        <row r="3409">
          <cell r="A3409" t="str">
            <v>LIT_344</v>
          </cell>
          <cell r="I3409" t="str">
            <v>Grid-Gen</v>
          </cell>
        </row>
        <row r="3410">
          <cell r="A3410" t="str">
            <v>LIT_575</v>
          </cell>
          <cell r="I3410" t="str">
            <v>Grid-Gen</v>
          </cell>
        </row>
        <row r="3411">
          <cell r="A3411" t="str">
            <v>LIT_093</v>
          </cell>
          <cell r="I3411" t="str">
            <v>Grid-Hybrid-Gen</v>
          </cell>
        </row>
        <row r="3412">
          <cell r="A3412" t="str">
            <v>LIT_634</v>
          </cell>
          <cell r="I3412" t="str">
            <v>Grid-Hybrid-Gen</v>
          </cell>
        </row>
        <row r="3413">
          <cell r="A3413" t="str">
            <v>LIT_406</v>
          </cell>
          <cell r="I3413" t="str">
            <v>Grid Only</v>
          </cell>
        </row>
        <row r="3414">
          <cell r="A3414" t="str">
            <v>LIT_217</v>
          </cell>
          <cell r="I3414" t="str">
            <v>Grid-Gen</v>
          </cell>
        </row>
        <row r="3415">
          <cell r="A3415" t="str">
            <v>NRO_136</v>
          </cell>
          <cell r="I3415" t="str">
            <v>Hybrid Gen</v>
          </cell>
        </row>
        <row r="3416">
          <cell r="A3416" t="str">
            <v>OST_043</v>
          </cell>
          <cell r="I3416" t="str">
            <v>Grid-Gen</v>
          </cell>
        </row>
        <row r="3417">
          <cell r="A3417" t="str">
            <v>NRO_145</v>
          </cell>
          <cell r="I3417" t="str">
            <v>Gen Only</v>
          </cell>
        </row>
        <row r="3418">
          <cell r="A3418" t="str">
            <v>ADM_081</v>
          </cell>
          <cell r="I3418" t="str">
            <v>Hybrid Gen</v>
          </cell>
        </row>
        <row r="3419">
          <cell r="A3419" t="str">
            <v>ADM_035</v>
          </cell>
          <cell r="I3419" t="str">
            <v>Grid-Gen</v>
          </cell>
        </row>
        <row r="3420">
          <cell r="A3420" t="str">
            <v>ADM_036</v>
          </cell>
          <cell r="I3420" t="str">
            <v>Grid-Gen</v>
          </cell>
        </row>
        <row r="3421">
          <cell r="A3421" t="str">
            <v>NRD_088</v>
          </cell>
          <cell r="I3421" t="str">
            <v>Grid-Gen</v>
          </cell>
        </row>
        <row r="3422">
          <cell r="A3422" t="str">
            <v>NRD_032</v>
          </cell>
          <cell r="I3422" t="str">
            <v>Grid-Gen</v>
          </cell>
        </row>
        <row r="3423">
          <cell r="A3423" t="str">
            <v>LIT_787</v>
          </cell>
          <cell r="I3423" t="str">
            <v>Gen Only</v>
          </cell>
        </row>
        <row r="3424">
          <cell r="A3424" t="str">
            <v>CTR_881</v>
          </cell>
          <cell r="I3424" t="str">
            <v>Grid-Solar</v>
          </cell>
        </row>
        <row r="3425">
          <cell r="A3425" t="str">
            <v>CTR_246</v>
          </cell>
          <cell r="I3425" t="str">
            <v>Grid-Hybrid-Gen</v>
          </cell>
        </row>
        <row r="3426">
          <cell r="A3426" t="str">
            <v>CTR_333</v>
          </cell>
          <cell r="I3426" t="str">
            <v>Grid-Gen</v>
          </cell>
        </row>
        <row r="3427">
          <cell r="A3427" t="str">
            <v>CTR_522</v>
          </cell>
          <cell r="I3427" t="str">
            <v>Grid-Gen</v>
          </cell>
        </row>
        <row r="3428">
          <cell r="A3428" t="str">
            <v>CTR_676</v>
          </cell>
          <cell r="I3428" t="str">
            <v>Grid-Hybrid-Gen</v>
          </cell>
        </row>
        <row r="3429">
          <cell r="A3429" t="str">
            <v>CTR_262</v>
          </cell>
          <cell r="I3429" t="str">
            <v>Grid-Gen</v>
          </cell>
        </row>
        <row r="3430">
          <cell r="A3430" t="str">
            <v>CTR_427</v>
          </cell>
          <cell r="I3430" t="str">
            <v>Grid Only</v>
          </cell>
        </row>
        <row r="3431">
          <cell r="A3431" t="str">
            <v>LIT_288</v>
          </cell>
          <cell r="I3431" t="str">
            <v>Grid-Gen</v>
          </cell>
        </row>
        <row r="3432">
          <cell r="A3432" t="str">
            <v>CTR_529</v>
          </cell>
          <cell r="I3432" t="str">
            <v>Grid-Gen</v>
          </cell>
        </row>
        <row r="3433">
          <cell r="A3433" t="str">
            <v>NRO_222</v>
          </cell>
          <cell r="I3433" t="str">
            <v>Grid-Hybrid-Gen</v>
          </cell>
        </row>
        <row r="3434">
          <cell r="A3434" t="str">
            <v>CTR_488</v>
          </cell>
          <cell r="I3434" t="str">
            <v>Grid-Gen</v>
          </cell>
        </row>
        <row r="3435">
          <cell r="A3435" t="str">
            <v>CTR_113</v>
          </cell>
          <cell r="I3435" t="str">
            <v>Grid-Gen</v>
          </cell>
        </row>
        <row r="3436">
          <cell r="A3436" t="str">
            <v>CTR_080</v>
          </cell>
          <cell r="I3436" t="str">
            <v>Grid-Gen</v>
          </cell>
        </row>
        <row r="3437">
          <cell r="A3437" t="str">
            <v>CTR_383</v>
          </cell>
          <cell r="I3437" t="str">
            <v>Grid-Gen</v>
          </cell>
        </row>
        <row r="3438">
          <cell r="A3438" t="str">
            <v>LIT_299</v>
          </cell>
          <cell r="I3438" t="str">
            <v>Grid-Gen</v>
          </cell>
        </row>
        <row r="3439">
          <cell r="A3439" t="str">
            <v>EXN_055</v>
          </cell>
          <cell r="I3439" t="str">
            <v>Grid-Gen</v>
          </cell>
        </row>
        <row r="3440">
          <cell r="A3440" t="str">
            <v>NRO_247</v>
          </cell>
          <cell r="I3440" t="str">
            <v>Grid-Gen</v>
          </cell>
        </row>
        <row r="3441">
          <cell r="A3441" t="str">
            <v>LIT_278</v>
          </cell>
          <cell r="I3441" t="str">
            <v>Grid-Hybrid-Gen</v>
          </cell>
        </row>
        <row r="3442">
          <cell r="A3442" t="str">
            <v>LIT_271</v>
          </cell>
          <cell r="I3442" t="str">
            <v>Grid-Gen</v>
          </cell>
        </row>
        <row r="3443">
          <cell r="A3443" t="str">
            <v>CTR_128</v>
          </cell>
          <cell r="I3443" t="str">
            <v>Grid Only</v>
          </cell>
        </row>
        <row r="3444">
          <cell r="A3444" t="str">
            <v>LIT_043</v>
          </cell>
          <cell r="I3444" t="str">
            <v>Grid Only</v>
          </cell>
        </row>
        <row r="3445">
          <cell r="A3445" t="str">
            <v>CTR_431</v>
          </cell>
          <cell r="I3445" t="str">
            <v>Grid-Gen</v>
          </cell>
        </row>
        <row r="3446">
          <cell r="A3446" t="str">
            <v>CTR_649</v>
          </cell>
          <cell r="I3446" t="str">
            <v>Grid-Gen</v>
          </cell>
        </row>
        <row r="3447">
          <cell r="A3447" t="str">
            <v>CTR_430</v>
          </cell>
          <cell r="I3447" t="str">
            <v>Grid-Gen</v>
          </cell>
        </row>
        <row r="3448">
          <cell r="A3448" t="str">
            <v>LIT_024</v>
          </cell>
          <cell r="I3448" t="str">
            <v>Grid-Gen</v>
          </cell>
        </row>
        <row r="3449">
          <cell r="A3449" t="str">
            <v>SUO_250</v>
          </cell>
          <cell r="I3449" t="str">
            <v>Hybrid Gen</v>
          </cell>
        </row>
        <row r="3450">
          <cell r="A3450" t="str">
            <v>CTR_390</v>
          </cell>
          <cell r="I3450" t="str">
            <v>Grid-Gen</v>
          </cell>
        </row>
        <row r="3451">
          <cell r="A3451" t="str">
            <v>ADM_005</v>
          </cell>
          <cell r="I3451" t="str">
            <v>Grid-Gen</v>
          </cell>
        </row>
        <row r="3452">
          <cell r="A3452" t="str">
            <v>SUO_203</v>
          </cell>
          <cell r="I3452" t="str">
            <v>Grid-Gen</v>
          </cell>
        </row>
        <row r="3453">
          <cell r="A3453" t="str">
            <v>NRO_254</v>
          </cell>
          <cell r="I3453" t="str">
            <v>Grid-Gen</v>
          </cell>
        </row>
        <row r="3454">
          <cell r="A3454" t="str">
            <v>NRO_149</v>
          </cell>
          <cell r="I3454" t="str">
            <v>Hybrid Gen</v>
          </cell>
        </row>
        <row r="3455">
          <cell r="A3455" t="str">
            <v>NRD_007</v>
          </cell>
          <cell r="I3455" t="str">
            <v>Grid-Gen</v>
          </cell>
        </row>
        <row r="3456">
          <cell r="A3456" t="str">
            <v>LIT_268</v>
          </cell>
          <cell r="I3456" t="str">
            <v>Grid-Gen</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53.770986805554" createdVersion="8" refreshedVersion="8" minRefreshableVersion="3" recordCount="2456" xr:uid="{8F01A292-FA94-478E-A757-6624EEF5CE21}">
  <cacheSource type="worksheet">
    <worksheetSource ref="A2:AV2458" sheet="daily break down"/>
  </cacheSource>
  <cacheFields count="48">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2">
      <sharedItems containsSemiMixedTypes="0" containsString="0" containsNumber="1" minValue="0" maxValue="67.128149318129317"/>
    </cacheField>
    <cacheField name="NUR 12/04/2026" numFmtId="2">
      <sharedItems containsSemiMixedTypes="0" containsString="0" containsNumber="1" minValue="0" maxValue="60.097079898297274"/>
    </cacheField>
    <cacheField name="NUR 13/04/2026" numFmtId="2">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3/04/2026" numFmtId="2">
      <sharedItems containsSemiMixedTypes="0" containsString="0" containsNumber="1" minValue="0" maxValue="63.555051892943879"/>
    </cacheField>
    <cacheField name="NUR  DU 25/04/2026" numFmtId="2">
      <sharedItems containsSemiMixedTypes="0" containsString="0" containsNumber="1" minValue="0" maxValue="49.764487790818777"/>
    </cacheField>
    <cacheField name="NUR  DU 26/04/2026" numFmtId="2">
      <sharedItems containsMixedTypes="1" containsNumber="1" minValue="0" maxValue="58.181681662400514"/>
    </cacheField>
    <cacheField name="NUR  DU 27/04/2026" numFmtId="2">
      <sharedItems containsSemiMixedTypes="0" containsString="0" containsNumber="1" minValue="0" maxValue="63.555051892943879"/>
    </cacheField>
    <cacheField name="NUR  DU 28/04/2026" numFmtId="2">
      <sharedItems containsSemiMixedTypes="0" containsString="0" containsNumber="1" minValue="0" maxValue="50.176585110420525"/>
    </cacheField>
    <cacheField name="NUR  DU 29/04/2026" numFmtId="2">
      <sharedItems containsSemiMixedTypes="0" containsString="0" containsNumber="1" minValue="0" maxValue="56.081476344978917"/>
    </cacheField>
    <cacheField name="NUR  DU 05/02/2026" numFmtId="2">
      <sharedItems containsSemiMixedTypes="0" containsString="0" containsNumber="1" minValue="0" maxValue="61.323081016913328"/>
    </cacheField>
    <cacheField name="NUR  DU 05/03/2026" numFmtId="2">
      <sharedItems containsSemiMixedTypes="0" containsString="0" containsNumber="1" minValue="0" maxValue="50.535694412341336"/>
    </cacheField>
    <cacheField name="NUR  DU 05/04/2026" numFmtId="2">
      <sharedItems containsSemiMixedTypes="0" containsString="0" containsNumber="1" minValue="0" maxValue="68.566798075523707"/>
    </cacheField>
    <cacheField name="NUR  DU 05/05/2026" numFmtId="2">
      <sharedItems containsString="0" containsBlank="1" containsNumber="1" minValue="0" maxValue="44.11613632277782"/>
    </cacheField>
    <cacheField name="NUR  DU 05/06/2026" numFmtId="2">
      <sharedItems containsSemiMixedTypes="0" containsString="0" containsNumber="1" minValue="0" maxValue="44.11613632277782"/>
    </cacheField>
    <cacheField name="NUR  DU 05/07/2026" numFmtId="2">
      <sharedItems containsSemiMixedTypes="0" containsString="0" containsNumber="1" minValue="0" maxValue="63.178981431543285"/>
    </cacheField>
    <cacheField name="NUR  DU 05/08/2026" numFmtId="2">
      <sharedItems containsMixedTypes="1" containsNumber="1" minValue="0" maxValue="53.650769191257673"/>
    </cacheField>
    <cacheField name="NUR  DU 05/9/2026" numFmtId="2">
      <sharedItems containsNonDate="0" containsString="0" containsBlank="1"/>
    </cacheField>
    <cacheField name="NUR  DU 05/10/2026" numFmtId="2">
      <sharedItems containsSemiMixedTypes="0" containsString="0" containsNumber="1" minValue="0" maxValue="68.483383414233245"/>
    </cacheField>
    <cacheField name="NUR 2G" numFmtId="2">
      <sharedItems containsSemiMixedTypes="0" containsString="0" containsNumber="1" minValue="0" maxValue="64.745872450631268"/>
    </cacheField>
    <cacheField name="NUR 3G" numFmtId="2">
      <sharedItems containsSemiMixedTypes="0" containsString="0" containsNumber="1" minValue="0" maxValue="55.081244836133287"/>
    </cacheField>
    <cacheField name="NUR 4G" numFmtId="2">
      <sharedItems containsSemiMixedTypes="0" containsString="0" containsNumber="1" minValue="0" maxValue="105.26860114650431"/>
    </cacheField>
    <cacheField name="NUR  DU 05/10/20262" numFmtId="2">
      <sharedItems containsSemiMixedTypes="0" containsString="0" containsNumber="1" minValue="0" maxValue="68.483383414233245"/>
    </cacheField>
    <cacheField name="oprationnel" numFmtId="2">
      <sharedItems count="3">
        <s v="Operationnel"/>
        <s v="exclu"/>
        <s v="Insecurity"/>
      </sharedItems>
    </cacheField>
    <cacheField name="Raison d'exclusion" numFmtId="2">
      <sharedItems containsBlank="1"/>
    </cacheField>
    <cacheField name="OCM NOMENCLATURE" numFmtId="0">
      <sharedItems/>
    </cacheField>
    <cacheField name="CAUSE" numFmtId="0">
      <sharedItems/>
    </cacheField>
    <cacheField name="SUB RCA" numFmtId="0">
      <sharedItems/>
    </cacheField>
    <cacheField name="CATEGORIE" numFmtId="0">
      <sharedItems count="8">
        <s v="PASSIVE"/>
        <s v="ACTIVE"/>
        <s v="Exclu"/>
        <s v="No root cause"/>
        <s v="SPARE-ISSUE"/>
        <s v="PLANNED WORKS"/>
        <s v="ACCESS-ISSUE"/>
        <s v=""/>
      </sharedItems>
    </cacheField>
    <cacheField name="Verifications 05-10-206" numFmtId="0">
      <sharedItems longText="1"/>
    </cacheField>
    <cacheField name="SPOF 05-10-206" numFmtId="0">
      <sharedItems/>
    </cacheField>
    <cacheField name="impacts 05-10-206" numFmtId="0">
      <sharedItems containsBlank="1"/>
    </cacheField>
    <cacheField name="INCIDENT05-10-206"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53.771522106479" createdVersion="8" refreshedVersion="8" minRefreshableVersion="3" recordCount="2456" xr:uid="{21F24DDB-C8EB-42E2-A6FF-2C2A11677998}">
  <cacheSource type="worksheet">
    <worksheetSource ref="A2:AU2458" sheet="daily break down"/>
  </cacheSource>
  <cacheFields count="47">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2">
      <sharedItems containsSemiMixedTypes="0" containsString="0" containsNumber="1" minValue="0" maxValue="67.128149318129317"/>
    </cacheField>
    <cacheField name="NUR 12/04/2026" numFmtId="2">
      <sharedItems containsSemiMixedTypes="0" containsString="0" containsNumber="1" minValue="0" maxValue="60.097079898297274"/>
    </cacheField>
    <cacheField name="NUR 13/04/2026" numFmtId="2">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3/04/2026" numFmtId="2">
      <sharedItems containsSemiMixedTypes="0" containsString="0" containsNumber="1" minValue="0" maxValue="63.555051892943879"/>
    </cacheField>
    <cacheField name="NUR  DU 25/04/2026" numFmtId="2">
      <sharedItems containsSemiMixedTypes="0" containsString="0" containsNumber="1" minValue="0" maxValue="49.764487790818777"/>
    </cacheField>
    <cacheField name="NUR  DU 26/04/2026" numFmtId="2">
      <sharedItems containsMixedTypes="1" containsNumber="1" minValue="0" maxValue="58.181681662400514"/>
    </cacheField>
    <cacheField name="NUR  DU 27/04/2026" numFmtId="2">
      <sharedItems containsSemiMixedTypes="0" containsString="0" containsNumber="1" minValue="0" maxValue="63.555051892943879"/>
    </cacheField>
    <cacheField name="NUR  DU 28/04/2026" numFmtId="2">
      <sharedItems containsSemiMixedTypes="0" containsString="0" containsNumber="1" minValue="0" maxValue="50.176585110420525"/>
    </cacheField>
    <cacheField name="NUR  DU 29/04/2026" numFmtId="2">
      <sharedItems containsSemiMixedTypes="0" containsString="0" containsNumber="1" minValue="0" maxValue="56.081476344978917"/>
    </cacheField>
    <cacheField name="NUR  DU 05/02/2026" numFmtId="2">
      <sharedItems containsSemiMixedTypes="0" containsString="0" containsNumber="1" minValue="0" maxValue="61.323081016913328"/>
    </cacheField>
    <cacheField name="NUR  DU 05/03/2026" numFmtId="2">
      <sharedItems containsSemiMixedTypes="0" containsString="0" containsNumber="1" minValue="0" maxValue="50.535694412341336"/>
    </cacheField>
    <cacheField name="NUR  DU 05/04/2026" numFmtId="2">
      <sharedItems containsSemiMixedTypes="0" containsString="0" containsNumber="1" minValue="0" maxValue="68.566798075523707"/>
    </cacheField>
    <cacheField name="NUR  DU 05/05/2026" numFmtId="2">
      <sharedItems containsString="0" containsBlank="1" containsNumber="1" minValue="0" maxValue="44.11613632277782"/>
    </cacheField>
    <cacheField name="NUR  DU 05/06/2026" numFmtId="2">
      <sharedItems containsSemiMixedTypes="0" containsString="0" containsNumber="1" minValue="0" maxValue="44.11613632277782"/>
    </cacheField>
    <cacheField name="NUR  DU 05/07/2026" numFmtId="2">
      <sharedItems containsSemiMixedTypes="0" containsString="0" containsNumber="1" minValue="0" maxValue="63.178981431543285"/>
    </cacheField>
    <cacheField name="NUR  DU 05/08/2026" numFmtId="2">
      <sharedItems containsMixedTypes="1" containsNumber="1" minValue="0" maxValue="53.650769191257673"/>
    </cacheField>
    <cacheField name="NUR  DU 05/9/2026" numFmtId="2">
      <sharedItems containsNonDate="0" containsString="0" containsBlank="1"/>
    </cacheField>
    <cacheField name="NUR  DU 05/10/2026" numFmtId="2">
      <sharedItems containsSemiMixedTypes="0" containsString="0" containsNumber="1" minValue="0" maxValue="68.483383414233245"/>
    </cacheField>
    <cacheField name="NUR 2G" numFmtId="2">
      <sharedItems containsSemiMixedTypes="0" containsString="0" containsNumber="1" minValue="0" maxValue="64.745872450631268"/>
    </cacheField>
    <cacheField name="NUR 3G" numFmtId="2">
      <sharedItems containsSemiMixedTypes="0" containsString="0" containsNumber="1" minValue="0" maxValue="55.081244836133287"/>
    </cacheField>
    <cacheField name="NUR 4G" numFmtId="2">
      <sharedItems containsSemiMixedTypes="0" containsString="0" containsNumber="1" minValue="0" maxValue="105.26860114650431"/>
    </cacheField>
    <cacheField name="NUR  DU 05/10/20262" numFmtId="2">
      <sharedItems containsSemiMixedTypes="0" containsString="0" containsNumber="1" minValue="0" maxValue="68.483383414233245"/>
    </cacheField>
    <cacheField name="oprationnel" numFmtId="2">
      <sharedItems count="3">
        <s v="Operationnel"/>
        <s v="exclu"/>
        <s v="Insecurity"/>
      </sharedItems>
    </cacheField>
    <cacheField name="Raison d'exclusion" numFmtId="2">
      <sharedItems containsBlank="1"/>
    </cacheField>
    <cacheField name="OCM NOMENCLATURE" numFmtId="0">
      <sharedItems count="16">
        <s v="AKTIVCO GRID ONLY"/>
        <s v="IHS"/>
        <s v="PDH"/>
        <s v="IHS GRID ONLY"/>
        <s v="Exclu"/>
        <s v="Fiber AOF"/>
        <s v="No root cause"/>
        <s v="SPARE-ISSUE"/>
        <s v="Partners"/>
        <s v="TRAVAUX OCM"/>
        <s v="AKTIVCO"/>
        <s v="SST &amp; DC"/>
        <s v="BSS"/>
        <s v="ACCESS-ISSUE"/>
        <s v="ENVTECH"/>
        <s v=""/>
      </sharedItems>
    </cacheField>
    <cacheField name="CAUSE" numFmtId="0">
      <sharedItems count="10">
        <s v="POWER ISSUE"/>
        <s v="TX ISSUE"/>
        <s v="Exclu"/>
        <s v="No root cause"/>
        <s v="SPARE-ISSUE"/>
        <s v="TRAVAUX OCM"/>
        <s v="RAN ISSUE"/>
        <s v="ACCESS-ISSUE"/>
        <s v="ENVTECH"/>
        <s v=""/>
      </sharedItems>
    </cacheField>
    <cacheField name="SUB RCA" numFmtId="0">
      <sharedItems/>
    </cacheField>
    <cacheField name="CATEGORIE" numFmtId="0">
      <sharedItems/>
    </cacheField>
    <cacheField name="Verifications 05-10-206" numFmtId="0">
      <sharedItems longText="1"/>
    </cacheField>
    <cacheField name="SPOF 05-10-206" numFmtId="0">
      <sharedItems/>
    </cacheField>
    <cacheField name="impacts 05-10-206"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49.477307359752089"/>
    <n v="1.4785814977470741"/>
    <n v="3.8880827433489444"/>
    <n v="49.477307359752082"/>
    <n v="0"/>
    <n v="0"/>
    <n v="0"/>
    <n v="0"/>
    <n v="0"/>
    <n v="0"/>
    <n v="0"/>
    <n v="0"/>
    <n v="0"/>
    <m/>
    <n v="68.483383414233245"/>
    <n v="31.712738150905842"/>
    <n v="26.982797311219237"/>
    <n v="105.26860114650431"/>
    <n v="68.483383414233245"/>
    <x v="0"/>
    <m/>
    <s v="AKTIVCO GRID ONLY"/>
    <s v="POWER ISSUE"/>
    <s v="AKTIVCO Coupure ENEO &amp; Baisse de tension"/>
    <x v="0"/>
    <s v="(05-10-2026 top offenders): 11/05/2026 grid outage grid only site /awaiting grid return escalade L4 camusat _x000a_10/05/2026 grid outage grid only site /awaiting grid return escalade L4 camusat ..;..;(05-10-2026 ocm ran 18h) 10/05/2026 grid outage grid only site /awaiting grid return..;..;(05-10-2026 ocm ran 12h) 10/05/2026 grid outage grid only site /awaiting grid return || (05-10-2026  retour CAMUSAT ):  Mauvaises phases AC"/>
    <s v="LIT_539"/>
    <m/>
    <s v=""/>
  </r>
  <r>
    <s v="Mak-Universite-II-IHS"/>
    <s v="LIT_576"/>
    <s v="Douala"/>
    <s v="IHS"/>
    <s v="Grid-Gen"/>
    <s v="LITTORAL"/>
    <s v="Douala"/>
    <s v="ZTE"/>
    <n v="0"/>
    <n v="2.8409317900996749"/>
    <n v="0"/>
    <n v="1.7656727534221285E-3"/>
    <n v="8.8658174315774427E-2"/>
    <n v="0"/>
    <n v="0"/>
    <n v="0"/>
    <n v="4.1573567557850015E-2"/>
    <n v="0"/>
    <n v="0"/>
    <n v="0"/>
    <n v="0"/>
    <n v="0"/>
    <n v="0"/>
    <n v="0.33397967657155564"/>
    <n v="3.0046578090533704"/>
    <n v="0"/>
    <n v="0"/>
    <n v="0"/>
    <n v="0.15518301643966245"/>
    <n v="0.15518301643966245"/>
    <n v="0"/>
    <n v="0"/>
    <m/>
    <n v="52.469712470001419"/>
    <n v="12.476319796650001"/>
    <n v="19.236465994131468"/>
    <n v="84.815267627121273"/>
    <n v="52.469712470001419"/>
    <x v="0"/>
    <m/>
    <s v="IHS"/>
    <s v="POWER ISSUE"/>
    <s v="Defaut GE &amp; Power Cabinet"/>
    <x v="0"/>
    <s v="(05-10-2026 top offenders):..;..;(05-10-2026 ticket): INC-20260510-00006555...Access issue: the neighbours prevented the technician from carrying out the work because they say the generator is making noise IHS SS MAXIME is informed and confirmed// (Grid-Gen) : Gen started and...Access issue: the neighbours prevented the technician from carrying out the work because they say the generator is making noise IHS SS MAXIME is informed and confirmed// (Grid-Gen) : Gen started and...Grid Outage"/>
    <s v="LIT_576"/>
    <m/>
    <s v=""/>
  </r>
  <r>
    <s v="Bonewonda-III"/>
    <s v="LIT_615"/>
    <s v="Douala"/>
    <s v="CAMUSAT"/>
    <s v="Good Grid no GE - 8h"/>
    <s v="LITTORAL"/>
    <s v="Douala"/>
    <s v="ZTE"/>
    <n v="0"/>
    <n v="0"/>
    <n v="0"/>
    <n v="0"/>
    <n v="0"/>
    <n v="0"/>
    <n v="0"/>
    <n v="0"/>
    <n v="0"/>
    <n v="0"/>
    <n v="13.732653602828499"/>
    <n v="63.555051892943879"/>
    <n v="48.377382409761644"/>
    <n v="36.683563619864536"/>
    <n v="63.555051892943879"/>
    <n v="0"/>
    <n v="0"/>
    <n v="61.323081016913328"/>
    <n v="0"/>
    <n v="46.912658767867178"/>
    <n v="13.866755556697001"/>
    <n v="13.866755556697001"/>
    <n v="13.866149164034208"/>
    <n v="13.86750462998633"/>
    <m/>
    <n v="46.235603524782199"/>
    <n v="21.344530972107322"/>
    <n v="19.552248130807754"/>
    <n v="70.229136707181738"/>
    <n v="46.235603524782199"/>
    <x v="0"/>
    <m/>
    <s v="AKTIVCO GRID ONLY"/>
    <s v="POWER ISSUE"/>
    <s v="AKTIVCO Coupure ENEO &amp; Baisse de tension"/>
    <x v="0"/>
    <s v="(05-10-2026 top offenders):..;..;(05-10-2026 ticket): INC-20260510-00006232...Grid Outage || (05-10-2026  retour CAMUSAT ):  GE faulty"/>
    <s v="LIT_615"/>
    <m/>
    <s v=""/>
  </r>
  <r>
    <s v="Bertoua-Camp-SIC-IHS"/>
    <s v="EST_025"/>
    <s v="CENTRE"/>
    <s v="IHS"/>
    <s v="Grid-Gen"/>
    <s v="EST"/>
    <s v="Bertoua"/>
    <s v="ZTE"/>
    <n v="0"/>
    <n v="0"/>
    <n v="0"/>
    <n v="1.4246660559935846"/>
    <n v="0"/>
    <n v="0"/>
    <n v="0"/>
    <n v="0"/>
    <n v="0"/>
    <n v="4.7084606757925203E-3"/>
    <n v="0"/>
    <n v="0"/>
    <n v="2.0229437581506313"/>
    <n v="0"/>
    <n v="0"/>
    <n v="0"/>
    <n v="0"/>
    <n v="0"/>
    <n v="0"/>
    <n v="2.6850710406839546"/>
    <n v="0"/>
    <n v="0"/>
    <n v="5.3023687837617767E-2"/>
    <n v="12.394648192379144"/>
    <m/>
    <n v="41.605670698821172"/>
    <n v="0"/>
    <n v="55.081244836133287"/>
    <n v="44.323621535370265"/>
    <n v="41.605670698821172"/>
    <x v="0"/>
    <m/>
    <s v="PDH"/>
    <s v="TX ISSUE"/>
    <s v="MPR ISSUE"/>
    <x v="1"/>
    <s v="(05-10-2026 top offenders): 09/05/2026 : Need BO RAN analysis || Site unstable due to transmission || Check antenna link port 8/1 || FME activer || ETA : 10/05/2026..;..;(05-10-2026 cells zte): 09/05/2026 : Need BO TX analysis..;..;(05-10-2026 cells zte): 09/05/2026 : Need BO TX analysis..;..;(05-10-2026 cells zte): 09/05/2026 : Need BO RAN analysis || Site unstable due to transmission || Check antenna link port 8/1 || FME activer || ETA : 10/05/2026"/>
    <s v="EST_025"/>
    <m/>
    <s v=""/>
  </r>
  <r>
    <s v="Polytechnique"/>
    <s v="CTR_128"/>
    <s v="Yaounde"/>
    <s v="IHS"/>
    <s v="GridOnly"/>
    <s v="CENTRE"/>
    <s v="Yaounde"/>
    <s v="ZTE"/>
    <n v="0"/>
    <n v="0"/>
    <n v="0"/>
    <n v="0"/>
    <n v="0"/>
    <n v="0"/>
    <n v="0"/>
    <n v="0"/>
    <n v="0"/>
    <n v="0"/>
    <n v="0"/>
    <n v="0"/>
    <n v="17.399670550433317"/>
    <n v="0"/>
    <n v="0"/>
    <n v="0"/>
    <n v="0"/>
    <n v="0"/>
    <n v="0"/>
    <n v="0"/>
    <n v="0"/>
    <n v="0"/>
    <n v="1.727773211997728"/>
    <n v="28.234195266998253"/>
    <m/>
    <n v="40.459463720597086"/>
    <n v="21.784288334951981"/>
    <n v="18.527656225030682"/>
    <n v="59.69205069527893"/>
    <n v="40.459463720597086"/>
    <x v="0"/>
    <m/>
    <s v="IHS GRID ONLY"/>
    <s v="POWER ISSUE"/>
    <s v="Coupure ENEO &amp; Baisse de tension"/>
    <x v="0"/>
    <s v="(05-10-2026 top offenders):..;..;(05-10-2026 ocm ran 12h) 08.05.26: IHS: GRID BAD VOLTAGES and no space"/>
    <s v="CTR_128"/>
    <m/>
    <s v=""/>
  </r>
  <r>
    <s v="Lada"/>
    <s v="CTR_667"/>
    <s v="Yaounde"/>
    <s v="CAMUSAT"/>
    <s v="Bad Grid + Solar + GE"/>
    <s v="CENTRE"/>
    <s v="Lada"/>
    <s v="ZTE"/>
    <n v="0"/>
    <n v="0"/>
    <n v="0"/>
    <n v="0"/>
    <n v="8.6248298533528516"/>
    <n v="8.5509212888055615"/>
    <n v="0"/>
    <n v="4.9264410029877332"/>
    <n v="33.859289792913337"/>
    <n v="36.982818398952162"/>
    <n v="36.982604378012347"/>
    <n v="36.982818398952162"/>
    <n v="36.982818398952162"/>
    <n v="36.982729223560575"/>
    <n v="36.982818398952162"/>
    <n v="36.982818398952162"/>
    <n v="36.982818398952162"/>
    <n v="36.982818398952162"/>
    <n v="36.982818398952162"/>
    <n v="36.982818398952162"/>
    <n v="36.982586542934037"/>
    <n v="36.982586542934037"/>
    <n v="36.982818398952162"/>
    <n v="36.982818398952162"/>
    <m/>
    <n v="36.982818398952162"/>
    <n v="32.372936225315634"/>
    <n v="27.540622418066651"/>
    <n v="44.323621535370265"/>
    <n v="36.982818398952162"/>
    <x v="1"/>
    <s v="site vandalise"/>
    <s v="Exclu"/>
    <s v="Exclu"/>
    <s v="EXCLU"/>
    <x v="2"/>
    <s v=""/>
    <s v="CTR_667"/>
    <m/>
    <s v=""/>
  </r>
  <r>
    <s v="Mile4-Q10-IHS"/>
    <s v="SUO_214"/>
    <s v="SUD-OUEST"/>
    <s v="IHS"/>
    <s v="Grid-Gen"/>
    <s v="SUD-OUEST"/>
    <s v="Limbe"/>
    <s v="Huawei"/>
    <n v="0"/>
    <n v="0"/>
    <n v="0"/>
    <n v="0"/>
    <n v="0"/>
    <n v="8.5060839019156305"/>
    <n v="13.868556899607057"/>
    <n v="13.868556899607057"/>
    <n v="13.868289373432297"/>
    <n v="13.868556899607057"/>
    <n v="13.868556899607057"/>
    <n v="13.868556899607057"/>
    <n v="13.868556899607057"/>
    <n v="13.868289373432297"/>
    <n v="13.868556899607057"/>
    <n v="13.868289373432297"/>
    <n v="13.868556899607057"/>
    <n v="13.868556899607057"/>
    <n v="13.868556899607057"/>
    <n v="13.868289373432297"/>
    <n v="13.868289373432297"/>
    <n v="13.868289373432297"/>
    <n v="13.868556899607057"/>
    <n v="13.868556899607057"/>
    <m/>
    <n v="35.702884003504238"/>
    <n v="15.603205720018064"/>
    <n v="13.27623754296847"/>
    <n v="55.644100197650523"/>
    <n v="35.702884003504238"/>
    <x v="2"/>
    <m/>
    <s v="PDH"/>
    <s v="TX ISSUE"/>
    <s v="MPR ISSUE"/>
    <x v="1"/>
    <s v="(05-10-2026 ocm ran 12h) 10/05/2026 Carte recu FME desmond sur site intervention en cours avec le bo tx abanda _x000a_08.05.26: EASv2 remise par OCM et sera expédiée de Douala vers Limbe, ETD 09.05.26_x000a_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
    <s v="SUO_214"/>
    <m/>
    <s v=""/>
  </r>
  <r>
    <s v="Bitotol-Ecole-Publique"/>
    <s v="CTR_794"/>
    <s v="Yaounde"/>
    <s v="ESCO "/>
    <s v="Good Grid no GE 8H"/>
    <s v="CENTRE"/>
    <s v="Yaounde"/>
    <s v="ZTE"/>
    <n v="0"/>
    <n v="0"/>
    <n v="3.0910509284228387"/>
    <n v="18.092117466106206"/>
    <n v="0"/>
    <n v="0"/>
    <n v="0"/>
    <n v="0"/>
    <n v="0"/>
    <n v="0"/>
    <n v="0"/>
    <n v="11.798153998053836"/>
    <n v="0"/>
    <n v="0.73207645969414992"/>
    <n v="11.798153998053838"/>
    <n v="9.0663015469433521"/>
    <n v="12.327606132984052"/>
    <n v="12.327606132984052"/>
    <n v="12.327606132984052"/>
    <n v="12.327606132984052"/>
    <n v="6.3447756061786418"/>
    <n v="6.3447756061786418"/>
    <n v="1.0146911107116057"/>
    <n v="9.2164729063758273"/>
    <m/>
    <n v="33.131743443111823"/>
    <n v="11.013043095971767"/>
    <n v="13.282240803642161"/>
    <n v="51.966778624851457"/>
    <n v="33.131743443111823"/>
    <x v="0"/>
    <m/>
    <s v="AKTIVCO GRID ONLY"/>
    <s v="POWER ISSUE"/>
    <s v="AKTIVCO Coupure ENEO &amp; Baisse de tension"/>
    <x v="0"/>
    <s v="(05-10-2026 top offenders): 09/05/2026 : Power issue || Mail sent to camusat || En attente de leur Feedback _x000a_08/05/2026 : Power issue || Mail sent to Camusat || Feedback Camusat : FME en route pour le site ETA 13 :30. Feedback ASAP. _x000a_07/05/2026 : FME activer pour une nouvelle investiguation ce jour || SFP faulty || FME sur site pour le remplacement de la SFP || Intervention en cours || Cell UP after _x000a_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10-2026 cells zte): 09/05/2026 : Power issue || Mail sent to camusat || En attente de leur Feedback _x000a_08/05/2026 : Power issue || Mail sent to Camusat || Feedback Camusat : FME en route pour le site ETA 13 :30. Feedback ASAP. _x000a_07/05/2026 : FME activer pour une nouvelle investiguation ce jour || SFP faulty || FME sur site pour le remplacement de la SFP || Intervention en cours || Cell UP after _x000a_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10-2026 ticket): INC-20260510-00002502...Grid Outage"/>
    <s v="CTR_794"/>
    <m/>
    <s v=""/>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0"/>
    <n v="0"/>
    <n v="0"/>
    <n v="0"/>
    <n v="1.3828427973392945"/>
    <n v="0"/>
    <n v="13.530475155022494"/>
    <n v="23.861997157801934"/>
    <n v="0"/>
    <n v="38.278697354415847"/>
    <n v="38.278697354415847"/>
    <n v="0"/>
    <n v="0"/>
    <m/>
    <n v="31.805741040370052"/>
    <n v="14.84196711549145"/>
    <n v="12.675061456388914"/>
    <n v="48.766448988436458"/>
    <n v="31.805741040370052"/>
    <x v="0"/>
    <m/>
    <s v="AKTIVCO GRID ONLY"/>
    <s v="POWER ISSUE"/>
    <s v="AKTIVCO Coupure ENEO &amp; Baisse de tension"/>
    <x v="0"/>
    <s v="(05-10-2026  groupe whatsapp incident ):LIT_618_Z_Logpom-Akanji-Immeuble(LIT-618): 09.05.2026 CAMUSAT: Grid outage and grid only site / Grid return awaited || (05-10-2026 top offenders): || (05-10-2026  retour CAMUSAT ):  Grid outage Grid only site"/>
    <s v="LIT_618"/>
    <m/>
    <s v=""/>
  </r>
  <r>
    <s v="Montee-Jouvence-II-IHS"/>
    <s v="CTR_154"/>
    <s v="Yaounde"/>
    <s v="IHS"/>
    <s v="Grid-Gen"/>
    <s v="CENTRE"/>
    <s v="Yaounde"/>
    <s v="ZTE"/>
    <n v="0"/>
    <n v="0"/>
    <n v="16.036856546044461"/>
    <n v="13.868556899607057"/>
    <n v="21.059321610693054"/>
    <n v="0"/>
    <n v="0"/>
    <n v="0"/>
    <n v="0"/>
    <n v="0"/>
    <n v="0"/>
    <n v="0"/>
    <n v="0"/>
    <n v="0"/>
    <n v="0"/>
    <n v="1.1111253791737731E-2"/>
    <n v="7.5717933242588451"/>
    <n v="0"/>
    <n v="0"/>
    <n v="0"/>
    <n v="0"/>
    <n v="0"/>
    <n v="0"/>
    <n v="0"/>
    <m/>
    <n v="30.381556531491032"/>
    <n v="26.509837775619584"/>
    <n v="22.563547436172058"/>
    <n v="36.474646888481757"/>
    <n v="30.381556531491032"/>
    <x v="0"/>
    <m/>
    <s v="Fiber AOF"/>
    <s v="TX ISSUE"/>
    <s v="fiber AOF"/>
    <x v="1"/>
    <s v="(05-10-2026 top offenders): 11/05/2026 CDS: en attente des poteaux pour la finalisation de la coupure _x000a_10/05/2026 equipe sur la coupure ETR=2H_x000a_10/05/2026 OCM_AOF_CTR_154_CTR_074_Montee-Jouvence-II-IHS_Damas is down CDS activated ..;..;(05-10-2026 ocm ran 18h) 10/05/2026 equipe sur la coupure ETR=2H_x000a_10/05/2026 OCM_AOF_CTR_154_CTR_074_Montee-Jouvence-II-IHS_Damas is down CDS activated ..;..;(05-10-2026 ocm ran 12h) 10/05/2026 OCM_AOF_CTR_154_CTR_074_Montee-Jouvence-II-IHS_Damas is down CDS activated ..;..;(05-10-2026 ticket): INC-20260510-00002118...2026-05-10 12:06:48...10/05/2026 OCM_AOF_CTR_154_CTR_074_Montee-Jouvence-II-IHS_Damas is down CDS activated...power failure. Escalate to IHS ...user:NGUESSAN KOFFI MARC PAETERNE"/>
    <s v="CTR_154"/>
    <m/>
    <s v=""/>
  </r>
  <r>
    <s v="Bepanda"/>
    <s v="LIT_050"/>
    <s v="Douala"/>
    <s v="IHS"/>
    <s v="GridOnly"/>
    <s v="LITTORAL"/>
    <s v="Douala"/>
    <s v="ZTE"/>
    <n v="46.520768591999044"/>
    <n v="0"/>
    <n v="0"/>
    <n v="0"/>
    <n v="0"/>
    <n v="34.123391632637336"/>
    <n v="0"/>
    <n v="14.623319578920938"/>
    <n v="0"/>
    <n v="0"/>
    <n v="4.2804187961750177E-4"/>
    <n v="42.139010880824571"/>
    <n v="9.2910592038991737"/>
    <n v="0"/>
    <n v="42.139010880824571"/>
    <n v="32.837357640404882"/>
    <n v="0"/>
    <n v="0"/>
    <n v="0"/>
    <n v="21.889062959253266"/>
    <n v="13.868556899607057"/>
    <n v="13.868556899607057"/>
    <n v="13.868556899607057"/>
    <n v="31.262217028647417"/>
    <m/>
    <n v="30.218401235043505"/>
    <n v="17.645748154542801"/>
    <n v="14.984138641533303"/>
    <n v="43.468339801298853"/>
    <n v="30.218401235043505"/>
    <x v="0"/>
    <m/>
    <s v="PDH"/>
    <s v="TX ISSUE"/>
    <s v="MPR ISSUE"/>
    <x v="1"/>
    <s v="(05-10-2026 groupw whatsapp incident):LIT_050_Z_Bepanda(LIT-050): FME CANETE activé to check MPR status ETA ASAP  || (05-10-2026 top offenders):"/>
    <s v="LIT_050"/>
    <m/>
    <s v=""/>
  </r>
  <r>
    <s v="Mvan-MRS-IHS"/>
    <s v="CTR_487"/>
    <s v="Yaounde"/>
    <s v="IHS"/>
    <s v="Grid-Gen"/>
    <s v="CENTRE"/>
    <s v="Yaounde"/>
    <s v="ZTE"/>
    <n v="0"/>
    <n v="0"/>
    <n v="15.787272460070835"/>
    <n v="3.5955517887870124E-2"/>
    <n v="0"/>
    <n v="0"/>
    <n v="7.7065373409467647E-2"/>
    <n v="3.2398489868248732"/>
    <n v="3.748006038244116"/>
    <n v="7.7238730370712814"/>
    <n v="0"/>
    <n v="0"/>
    <n v="20.20464682264512"/>
    <n v="30.134576366951745"/>
    <n v="0"/>
    <n v="0"/>
    <n v="1.2578902386476183"/>
    <n v="3.6900777038691802E-2"/>
    <n v="0"/>
    <n v="1.2322077258705675"/>
    <n v="0"/>
    <n v="0"/>
    <n v="0"/>
    <n v="3.1507627706294805"/>
    <m/>
    <n v="29.150918292512401"/>
    <n v="12.920573400637066"/>
    <n v="11.538001383831276"/>
    <n v="44.9337211376615"/>
    <n v="29.150918292512401"/>
    <x v="0"/>
    <m/>
    <s v="IHS"/>
    <s v="POWER ISSUE"/>
    <s v="Defaut GE &amp; Power Cabinet"/>
    <x v="0"/>
    <s v="(05-10-2026 top offenders):..;..;(hourly IHS): 10/05/2026 22:19 0:40:56 46.8V FME Nicolas is informed ETA=11:30 PM..;..;(05-10-2026 ticket): INC-20260510-00016537..._x0009_Grid outage, site went down due to insufficiency of rectifiers //Site stabilized..._x0009_Grid outage, site went down due to insufficiency of rectifiers //Site stabilized...Grid Outage..._x0009_Grid outage, site went down due to insufficiency of rectifiers //Site stabilized"/>
    <s v="CTR_487"/>
    <m/>
    <s v=""/>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22.973542731420842"/>
    <n v="29.444626362243277"/>
    <n v="26.883259424768784"/>
    <n v="22.973542731420842"/>
    <n v="26.516124337605191"/>
    <n v="25.787953760062553"/>
    <n v="27.385102858463672"/>
    <n v="29.138665593708357"/>
    <n v="25.896355366075689"/>
    <n v="13.868556899607057"/>
    <n v="13.868556899607057"/>
    <n v="32.027645084795097"/>
    <n v="25.264886583169968"/>
    <m/>
    <n v="28.87814860472616"/>
    <n v="9.1050132089573115"/>
    <n v="15.76365938370207"/>
    <n v="42.735187428726533"/>
    <n v="28.87814860472616"/>
    <x v="0"/>
    <m/>
    <s v="AKTIVCO GRID ONLY"/>
    <s v="POWER ISSUE"/>
    <s v="AKTIVCO Coupure ENEO &amp; Baisse de tension"/>
    <x v="0"/>
    <s v="(05-10-2026  retour CAMUSAT ):  Grid outage Grid only site (Insuffisance de redresseurs)  || (05-10-2026 top offenders): _x000a_09/05/2026 : En attente du feedback de camusat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10-2026 cells zte):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10-2026 cells zte): _x000a_09/05/2026 : En attente du feedback de camusat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
    <s v="LIT_613"/>
    <m/>
    <s v=""/>
  </r>
  <r>
    <s v="Makepe-Conteneur"/>
    <s v="LIT_730"/>
    <s v="Douala"/>
    <s v="CAMUSAT"/>
    <s v="Good Grid no GE - 8h"/>
    <s v="LITTORAL"/>
    <s v="Douala"/>
    <s v="ZTE"/>
    <n v="0"/>
    <n v="0"/>
    <n v="0"/>
    <n v="2.1402093980875015E-3"/>
    <n v="0"/>
    <n v="6.3239620697822421"/>
    <n v="0"/>
    <n v="0"/>
    <n v="0"/>
    <n v="0"/>
    <n v="0"/>
    <n v="0"/>
    <n v="0"/>
    <n v="0"/>
    <n v="0"/>
    <n v="0"/>
    <n v="0"/>
    <n v="0"/>
    <n v="0"/>
    <n v="0"/>
    <n v="13.868556899607057"/>
    <n v="13.868556899607057"/>
    <n v="27.981222516144314"/>
    <n v="7.690646286165971"/>
    <m/>
    <n v="28.287593491480539"/>
    <n v="14.169654169114621"/>
    <n v="16.425346212824412"/>
    <n v="39.789923818091474"/>
    <n v="28.287593491480539"/>
    <x v="0"/>
    <m/>
    <s v="AKTIVCO GRID ONLY"/>
    <s v="POWER ISSUE"/>
    <s v="AKTIVCO Coupure ENEO &amp; Baisse de tension"/>
    <x v="0"/>
    <s v="(05-10-2026 top offenders): 09/05/2026 : Power issue || Mail sent to Camusat..;..;(05-10-2026 cells zte): 09/05/2026 : Power issue || Mail sent to Camusat..;..;(05-10-2026 cells zte): 09/05/2026 : Power issue || Mail sent to Camusat..;..;(05-10-2026 cells zte): 09/05/2026 : Power issue || Mail sent to Camusat || (05-10-2026  retour CAMUSAT ):  Grid outage Grid only site || (05-10-2026  retour CAMUSAT ):  Grid outage Grid only site "/>
    <s v="LIT_730"/>
    <m/>
    <s v=""/>
  </r>
  <r>
    <s v="Bertoua-Force-Tyre"/>
    <s v="EST_120"/>
    <s v="CENTRE"/>
    <s v="CAMUSAT"/>
    <s v="Medium Grid + GE"/>
    <s v="EST"/>
    <s v="Bertoua"/>
    <s v="ZTE"/>
    <n v="0"/>
    <n v="2.0912342730279394"/>
    <n v="2.3098923331992136"/>
    <n v="0.99844335436445741"/>
    <n v="0"/>
    <n v="0"/>
    <n v="0"/>
    <n v="0"/>
    <n v="0"/>
    <n v="4.726295754109917E-3"/>
    <n v="2.9491907154862704"/>
    <n v="0"/>
    <n v="9.0890591068763484"/>
    <n v="0"/>
    <n v="0"/>
    <n v="0.40920803691433166"/>
    <n v="0"/>
    <n v="3.3369966584197264"/>
    <n v="0"/>
    <n v="1.9483574606272815"/>
    <n v="0.9392843995856559"/>
    <n v="0.9392843995856559"/>
    <n v="4.2929033509972035E-2"/>
    <n v="8.5172843310989563"/>
    <m/>
    <n v="27.737113799214121"/>
    <n v="0"/>
    <n v="13.770311209033324"/>
    <n v="44.323621535370265"/>
    <n v="27.737113799214121"/>
    <x v="0"/>
    <m/>
    <s v="No root cause"/>
    <s v="No root cause"/>
    <s v="No root cause"/>
    <x v="3"/>
    <s v="(05-10-2026 top offenders): 09/05/2026 : Need BO TX analysis"/>
    <s v="EST_120"/>
    <m/>
    <s v=""/>
  </r>
  <r>
    <s v="MUTENGENE-Q12-IHS"/>
    <s v="SUO_211"/>
    <s v="SUD-OUEST"/>
    <s v="IHS"/>
    <s v="Grid +Gen"/>
    <s v="SUD-OUEST"/>
    <s v="Mutengene"/>
    <s v="Huawei"/>
    <n v="27.737113799214111"/>
    <n v="27.736578746864588"/>
    <n v="27.737113799214111"/>
    <n v="27.737113799214111"/>
    <n v="37.30204846575522"/>
    <n v="22.918521514811676"/>
    <n v="0"/>
    <n v="7.3658873450845094E-3"/>
    <n v="0"/>
    <n v="0"/>
    <n v="0"/>
    <n v="20.969361475660108"/>
    <n v="0"/>
    <n v="0"/>
    <n v="20.969361475660108"/>
    <n v="22.72583132867053"/>
    <n v="1.3598890515448032"/>
    <n v="27.737113799214111"/>
    <n v="27.736578746864588"/>
    <n v="27.737113799214111"/>
    <n v="27.736578746864588"/>
    <n v="27.736578746864588"/>
    <n v="27.737113799214111"/>
    <n v="27.737113799214111"/>
    <m/>
    <n v="27.737113799214111"/>
    <n v="64.745872450631268"/>
    <n v="55.081244836133287"/>
    <n v="0"/>
    <n v="27.737113799214111"/>
    <x v="2"/>
    <m/>
    <s v="SPARE-ISSUE"/>
    <s v="SPARE-ISSUE"/>
    <s v="Warehouse HUAWEI"/>
    <x v="4"/>
    <s v="(05-10-2026 ocm ran 18h) 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10-2026 ocm ran 12h) 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s v="SUO_211"/>
    <m/>
    <s v=""/>
  </r>
  <r>
    <s v="Ngd-Yarban"/>
    <s v="ADM_073"/>
    <s v="Ngaoundere"/>
    <s v="IHS"/>
    <s v="Grid-Gen"/>
    <s v="ADAMAOUA"/>
    <s v="Ngaoundere"/>
    <s v="Huawei"/>
    <n v="0.55335113987552542"/>
    <n v="5.0622907945313376"/>
    <n v="0.79194881760564773"/>
    <n v="1.0171880216760407"/>
    <n v="1.6637631159165946"/>
    <n v="0"/>
    <n v="0"/>
    <n v="0"/>
    <n v="0"/>
    <n v="0"/>
    <n v="0"/>
    <n v="2.8911375355631455"/>
    <n v="2.7436771080349174"/>
    <n v="5.6142329632197887"/>
    <n v="2.8911375355631455"/>
    <n v="1.5271642510836594"/>
    <n v="0.60361039057394716"/>
    <n v="0.31050871350586279"/>
    <n v="0.17754820464967627"/>
    <n v="1.4702703512511666"/>
    <n v="2.8846990722905663"/>
    <n v="2.8846990722905663"/>
    <n v="9.5863545956002993E-2"/>
    <n v="21.091050215019703"/>
    <m/>
    <n v="27.674726695259874"/>
    <n v="32.371062791506304"/>
    <n v="0.17834465558921633"/>
    <n v="44.089691310600251"/>
    <n v="27.674726695259874"/>
    <x v="0"/>
    <m/>
    <s v="IHS"/>
    <s v="POWER ISSUE"/>
    <s v="Defaut GE &amp; Power Cabinet"/>
    <x v="0"/>
    <s v="(05-10-2026 top offenders): 08/05/2026 : Power issue || Mail sent to IHS || Feedack  IHS : Gen overload, process of replacement is ongoing, ETR: Week 20..;..;(05-10-2026 cells huawei): 08/05/2026 : Power issue || Mail sent to IHS || Feedack  IHS : Gen overload, process of replacement is ongoing, ETR: Week 20..;..;(05-10-2026 cells huawei): 08/05/2026 : Power issue || Mail sent to IHS || Feedack  IHS : Gen overload, process of replacement is ongoing, ETR: Week 20..;..;(05-10-2026 cells huawei): 08/05/2026 : Power issue || Mail sent to IHS || Feedack  IHS : Gen overload, process of replacement is ongoing, ETR: Week 20"/>
    <s v="ADM_073"/>
    <m/>
    <s v=""/>
  </r>
  <r>
    <s v="Bonamoussongo-IHS"/>
    <s v="LIT_154"/>
    <s v="Douala"/>
    <s v="IHS"/>
    <s v="Grid-Gen"/>
    <s v="LITTORAL"/>
    <s v="Douala"/>
    <s v="ZTE"/>
    <n v="42.644581845887807"/>
    <n v="0"/>
    <n v="0"/>
    <n v="0"/>
    <n v="0"/>
    <n v="31.277894062488397"/>
    <n v="0"/>
    <n v="13.395160415828419"/>
    <n v="0"/>
    <n v="0"/>
    <n v="0"/>
    <n v="0.48238536325060732"/>
    <n v="8.5157148442070234"/>
    <n v="0"/>
    <n v="0.48238536325060732"/>
    <n v="0"/>
    <n v="0"/>
    <n v="0"/>
    <n v="0"/>
    <n v="9.4497914009239992"/>
    <n v="13.868556899607057"/>
    <n v="13.868556899607057"/>
    <n v="13.868556899607057"/>
    <n v="28.657956727819588"/>
    <m/>
    <n v="27.414174036121029"/>
    <n v="17.387588975616385"/>
    <n v="14.830497669247322"/>
    <n v="38.260587873494913"/>
    <n v="27.414174036121029"/>
    <x v="0"/>
    <m/>
    <s v="PDH"/>
    <s v="TX ISSUE"/>
    <s v="MPR ISSUE"/>
    <x v="1"/>
    <s v="(05-10-2026 groupw whatsapp incident):LIT_154_Z_Bonamoussongo-IHS(LIT-154): Impacted by LIT_050_Z_Bepanda(LIT-050)_x000a_LIT_050_Z_Bepanda(LIT-050): FME CANETE activé to check MPR status ETA ASAP   ||  (05-10-2026 top offenders):"/>
    <s v="LIT_050"/>
    <s v="LIT_050_Z_Bepanda(LIT-050): FME CANETE activé to check MPR status ETA ASAP"/>
    <s v=""/>
  </r>
  <r>
    <s v="Bep-An-2000"/>
    <s v="LIT_459"/>
    <s v="Douala"/>
    <s v="IHS"/>
    <s v="Grid-Gen"/>
    <s v="LITTORAL"/>
    <s v="Douala"/>
    <s v="ZTE"/>
    <n v="42.642602152194577"/>
    <n v="0"/>
    <n v="0"/>
    <n v="0"/>
    <n v="0"/>
    <n v="31.27787622741009"/>
    <n v="0"/>
    <n v="13.385993185573279"/>
    <n v="0"/>
    <n v="0"/>
    <n v="0"/>
    <n v="0.48160061980464214"/>
    <n v="8.516499587652989"/>
    <n v="0"/>
    <n v="0.48160061980464208"/>
    <n v="0"/>
    <n v="0"/>
    <n v="0"/>
    <n v="0"/>
    <n v="9.4494168642793337"/>
    <n v="13.868556899607057"/>
    <n v="13.868556899607057"/>
    <n v="13.868556899607057"/>
    <n v="28.655905693813079"/>
    <m/>
    <n v="27.413638983771502"/>
    <n v="17.387339184441807"/>
    <n v="14.830816426451239"/>
    <n v="38.259425062436115"/>
    <n v="27.413638983771502"/>
    <x v="0"/>
    <m/>
    <s v="PDH"/>
    <s v="TX ISSUE"/>
    <s v="MPR ISSUE"/>
    <x v="1"/>
    <s v="(05-10-2026 groupw whatsapp incident):LIT_154_Z_Bonamoussongo-IHS(LIT-154): Impacted by LIT_050_Z_Bepanda(LIT-050)_x000a_LIT_050_Z_Bepanda(LIT-050): FME CANETE activé to check MPR status ETA ASAP   ||   (05-10-2026 top offenders):"/>
    <s v="LIT_050"/>
    <s v="LIT_050_Z_Bepanda(LIT-050): FME CANETE activé to check MPR status ETA ASAP"/>
    <s v=""/>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32.698582896017214"/>
    <n v="23.491723096854464"/>
    <n v="13.868556899607057"/>
    <n v="32.698582896017214"/>
    <n v="19.294237414855338"/>
    <n v="3.7225197113285549"/>
    <n v="13.868556899607057"/>
    <n v="13.868556899607057"/>
    <n v="28.385008689250157"/>
    <n v="28.081116789800049"/>
    <n v="28.081116789800049"/>
    <n v="4.5677419078682657"/>
    <n v="33.764193155324982"/>
    <m/>
    <n v="25.806894613235624"/>
    <n v="22.356934602672165"/>
    <n v="19.332943174515741"/>
    <n v="30.919248654422404"/>
    <n v="25.806894613235624"/>
    <x v="0"/>
    <m/>
    <s v="Partners"/>
    <s v="POWER ISSUE"/>
    <s v="Sharing"/>
    <x v="0"/>
    <s v="(05-10-2026 top offenders): Power status check Ongoing..;..;(05-10-2026 ticket): INC-20260510-00010418...2026-05-10 16:35:16...MTN activated for check power status...Grid Outage...user:NIONAN VENCESLA EBENEZER    || (05-10-2026  cell dashboard ): 10/05/2026 : Power issue || Mail sent to MTN"/>
    <s v="LIT_753"/>
    <m/>
    <s v=""/>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0"/>
    <n v="0"/>
    <n v="0"/>
    <n v="0"/>
    <n v="4.8119041300334155E-2"/>
    <n v="0.13519185479227014"/>
    <n v="0.65445654323640046"/>
    <n v="0.4347040622149746"/>
    <n v="0.61571687662355767"/>
    <n v="9.6204057211514762"/>
    <n v="9.6204057211514762"/>
    <n v="23.049907382063182"/>
    <n v="25.362653101368508"/>
    <m/>
    <n v="25.548954317485538"/>
    <n v="60.146467553125589"/>
    <n v="38.722740982664313"/>
    <n v="7.5943632341494123"/>
    <n v="25.548954317485538"/>
    <x v="0"/>
    <m/>
    <s v="PDH"/>
    <s v="TX ISSUE"/>
    <s v="MPR ISSUE"/>
    <x v="1"/>
    <s v="(05-10-2026 top offenders): 09/05/2026: FME activer. ETA 14h_x000a_08/05/2026 : Feedback BO : Closed after reset Activate FME to check and replaced FSP on ABIA|| FME activer.|| Intervention prevue pour demain_x000a_07/05/2026 : Need BO RAN analysis ..;..;(05-10-2026 cells nokia): 09/05/2026: FME activer. ETA 14h_x000a_08/05/2026 : Feedback BO : Closed after reset Activate FME to check and replaced FSP on ABIA|| FME activer.|| Intervention prevue pour demain_x000a_07/05/2026 : Need BO RAN analysis ..;..;(05-10-2026 cells nokia): 09/05/2026: FME activer. ETA 14h_x000a_08/05/2026 : Feedback BO : Closed after reset Activate FME to check and replaced FSP on ABIA|| FME activer.|| Intervention prevue pour demain_x000a_07/05/2026 : Need BO RAN analysis ..;..;(05-10-2026 ocm ran 18h) 10/05/2026 FME should check BBU status and interconnection with MPR on port 1/1  FME EN route ETA=15H23 UTC ..;..;(05-10-2026 ocm ran 12h) 09.05.2026: Possible Plantage de de la BTS. Reset en remote en cours Update ASAP..;..;(05-10-2026 ticket): INC-20260510-00014715...Grid Outage"/>
    <s v="NRD_128"/>
    <m/>
    <s v=""/>
  </r>
  <r>
    <s v="Ndpssi-Vallee-de-la-Paix"/>
    <s v="LIT_554"/>
    <s v="Douala"/>
    <s v="CAMUSAT"/>
    <s v="Good Grid no GE - 12h"/>
    <s v="LITTORAL"/>
    <s v="Douala"/>
    <s v="ZTE"/>
    <n v="1.5409507666230065"/>
    <n v="2.1633593297434888"/>
    <n v="1.5409507666230065"/>
    <n v="1.1619196822217084"/>
    <n v="0"/>
    <n v="0"/>
    <n v="0"/>
    <n v="0"/>
    <n v="0"/>
    <n v="0"/>
    <n v="0"/>
    <n v="0"/>
    <n v="0"/>
    <n v="2.3363952595789436E-3"/>
    <n v="0"/>
    <n v="0"/>
    <n v="0"/>
    <n v="13.868556899607057"/>
    <n v="13.868556899607057"/>
    <n v="13.868556899607057"/>
    <n v="13.868556899607057"/>
    <n v="13.868556899607057"/>
    <n v="13.868556899607057"/>
    <n v="9.533741114563977"/>
    <m/>
    <n v="24.945906207463345"/>
    <n v="12.314954697872578"/>
    <n v="10.509743770209207"/>
    <n v="37.698026723313362"/>
    <n v="24.945906207463345"/>
    <x v="0"/>
    <m/>
    <s v="AKTIVCO GRID ONLY"/>
    <s v="POWER ISSUE"/>
    <s v="AKTIVCO Coupure ENEO &amp; Baisse de tension"/>
    <x v="0"/>
    <s v="(05-10-2026 top offenders): 11/05/2026 grid only site grid outage / grid return awaited_x000a_10/05/2026  grid only site grid outage / grid return awaited..;..;(05-10-2026 ocm ran 18h) 10/05/2026  grid only site grid outage / grid return awaited..;..;(05-10-2026 ticket): INC-20260510-00007908...2026-05-10 14:19:34... grid only site grid outage / grid return awaited...Grid Outage...user:OCM_NOC.CAMUSAT || (05-10-2026  retour CAMUSAT ):  Grid outage Grid only site"/>
    <s v="LIT_554"/>
    <m/>
    <s v=""/>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8.9175391586979538E-4"/>
    <n v="5.3505234952187721E-4"/>
    <n v="1.3269298268142552E-2"/>
    <n v="8.9175391586979538E-4"/>
    <n v="0"/>
    <n v="0.46817080583164256"/>
    <n v="4.5479449709359566E-3"/>
    <n v="1.0701046990437544E-3"/>
    <n v="1.3376308738046931E-3"/>
    <n v="2.9161601504424528"/>
    <n v="2.9161601504424528"/>
    <n v="28.831099668124864"/>
    <n v="31.559902320843069"/>
    <m/>
    <n v="24.765147688716532"/>
    <n v="15.804912093489841"/>
    <n v="26.911820707147982"/>
    <n v="25.836806718366617"/>
    <n v="24.765147688716532"/>
    <x v="0"/>
    <m/>
    <s v="No root cause"/>
    <s v="No root cause"/>
    <s v="No root cause"/>
    <x v="3"/>
    <s v="(05-10-2026 groupw whatsapp incident): SUO_112_H_Kumba-Market: 09.05.2026: FME Collins activtaed is manging ETA=ASAP  ||(05-10-2026 top offenders):"/>
    <s v="SUO_112"/>
    <m/>
    <s v=""/>
  </r>
  <r>
    <s v="Ndogp-St-Nicolas"/>
    <s v="LIT_205"/>
    <s v="Douala"/>
    <s v="IHS"/>
    <s v="Grid-Gen"/>
    <s v="LITTORAL"/>
    <s v="Douala"/>
    <s v="ZTE"/>
    <n v="0"/>
    <n v="0.64675344502372778"/>
    <n v="0"/>
    <n v="0"/>
    <n v="0"/>
    <n v="0"/>
    <n v="0"/>
    <n v="0"/>
    <n v="3.2588433452328984"/>
    <n v="0"/>
    <n v="0"/>
    <n v="0"/>
    <n v="0"/>
    <n v="0"/>
    <n v="0"/>
    <n v="0"/>
    <n v="0"/>
    <n v="13.868556899607057"/>
    <n v="13.868556899607057"/>
    <n v="13.868556899607057"/>
    <n v="13.868556899607057"/>
    <n v="13.868556899607057"/>
    <n v="63.178981431543285"/>
    <n v="9.8580720137658275"/>
    <m/>
    <n v="23.828092673920555"/>
    <n v="12.20055033991583"/>
    <n v="10.38383467466365"/>
    <n v="35.666903606520066"/>
    <n v="23.828092673920555"/>
    <x v="0"/>
    <m/>
    <s v="IHS"/>
    <s v="POWER ISSUE"/>
    <s v="AKTIVCO Coupure ENEO &amp; Baisse de tension"/>
    <x v="0"/>
    <s v="(05-10-2026 top offenders): Impacted by LIT_554_Z_Ndpssi-Vallee-de-la-Paix(LIT-554)..;..;(05-10-2026 ocm ran 18h) Impacted by LIT_554_Z_Ndpssi-Vallee-de-la-Paix(LIT-554)..;..;(05-10-2026 ticket): INC-20260510-00007885...Power issue, generator failure ...Grid Outage ||(05-10-2026 groupw whatsapp incident): LIT_554_Z_Ndpssi-Vallee-de-la-Paix(LIT-554)  //  INC-20260511-00004096, Grid outage and Grid only site / Grid return awaited"/>
    <s v="LIT_554"/>
    <s v=" Impacted by LIT_554_Z_Ndpssi-Vallee-de-la-Paix(LIT-554)"/>
    <s v=""/>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21.898907922484469"/>
    <n v="16.325035741496947"/>
    <n v="21.860277142848989"/>
    <n v="21.898907922484469"/>
    <n v="18.943760290840189"/>
    <n v="24.689205925241062"/>
    <n v="23.163040438543174"/>
    <n v="17.687528714476091"/>
    <n v="20.34991353554032"/>
    <n v="5.6079015104171122"/>
    <n v="5.6079015104171122"/>
    <n v="12.963676366095658"/>
    <n v="22.933003598405403"/>
    <m/>
    <n v="23.335808842203789"/>
    <n v="18.402740309101592"/>
    <n v="34.377273801387915"/>
    <n v="17.578625179756905"/>
    <n v="23.335808842203789"/>
    <x v="0"/>
    <m/>
    <s v="IHS"/>
    <s v="POWER ISSUE"/>
    <s v="Defaut GE &amp; Power Cabinet"/>
    <x v="0"/>
    <s v="(05-10-2026 top offenders): 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_x000a_07/05/2026 : power cabinet replaced yesterday. _x000a_Power is stable || Site down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ocm ran 18h) Power status check Ongoing..;..;(05-10-2026 ocm ran 12h) Power status check Ongoing"/>
    <s v="NRD_060"/>
    <m/>
    <s v=""/>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23.114261499345094"/>
    <n v="23.114261499345094"/>
    <n v="23.113993973170334"/>
    <n v="23.114261499345094"/>
    <n v="23.114261499345094"/>
    <n v="23.113993973170334"/>
    <n v="23.113993973170334"/>
    <n v="23.114261499345094"/>
    <n v="23.114261499345094"/>
    <n v="23.114261499345094"/>
    <n v="23.114261499345094"/>
    <n v="23.113993973170334"/>
    <n v="23.114261499345094"/>
    <m/>
    <n v="23.114261499345094"/>
    <n v="32.372936225315634"/>
    <n v="55.081244836133287"/>
    <n v="0"/>
    <n v="23.114261499345094"/>
    <x v="0"/>
    <m/>
    <s v="SPARE-ISSUE"/>
    <s v="SPARE-ISSUE"/>
    <s v="SPARE-ISSUE"/>
    <x v="4"/>
    <s v="(05-10-2026 top offenders):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10-2026 ocm ran 18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10-2026 ocm ran 12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s v="SUO_195"/>
    <m/>
    <s v=""/>
  </r>
  <r>
    <s v="Ndjeleng-II"/>
    <s v="OST_165"/>
    <s v="OUEST"/>
    <s v="IHS"/>
    <s v="Grid-Gen"/>
    <s v="OUEST"/>
    <s v="Bandjoun"/>
    <s v="Huawei"/>
    <n v="0"/>
    <n v="0"/>
    <n v="0"/>
    <n v="0"/>
    <n v="0"/>
    <n v="0"/>
    <n v="6.5929685560435241"/>
    <n v="0"/>
    <n v="0"/>
    <n v="0"/>
    <n v="0"/>
    <n v="3.3494277080069509E-2"/>
    <n v="0"/>
    <n v="0"/>
    <n v="3.3494277080069509E-2"/>
    <n v="0"/>
    <n v="0"/>
    <n v="0"/>
    <n v="0"/>
    <n v="0.11146923948372443"/>
    <n v="0"/>
    <n v="0"/>
    <n v="11.766603744510363"/>
    <n v="23.113993973170334"/>
    <m/>
    <n v="23.114261499345094"/>
    <n v="32.372936225315634"/>
    <n v="55.081244836133287"/>
    <n v="0"/>
    <n v="23.114261499345094"/>
    <x v="0"/>
    <m/>
    <s v="PDH"/>
    <s v="TX ISSUE"/>
    <s v="ODU HS"/>
    <x v="1"/>
    <s v="(05-10-2026 top offenders): 10/05/2026 fme sur dschang-foto 2 ETD=13H UTC _x000a_08.05.26: ODU reçu faulty et expédition d'une nouvelle pièce en cours de Bamenda, ETD=09.05.26_x000a_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05-10-2026 ocm ran 18h) 10/05/2026 fme sur dschang-foto 2 ETD=13H UTC _x000a_08.05.26: ODU reçu faulty et expédition d'une nouvelle pièce en cours de Bamenda, ETD=09.05.26_x000a_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05-10-2026 ocm ran 12h) 10/05/2026 fme sur dschang-foto 2 ETD=13H UTC _x000a_08.05.26: ODU reçu faulty et expédition d'une nouvelle pièce en cours de Bamenda, ETD=09.05.26_x000a_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
    <s v="OST_165"/>
    <m/>
    <s v=""/>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3993973170334"/>
    <n v="23.113993973170334"/>
    <n v="23.114261499345094"/>
    <n v="23.113993973170334"/>
    <m/>
    <n v="23.114261499345094"/>
    <n v="32.372936225315634"/>
    <n v="55.081244836133287"/>
    <n v="0"/>
    <n v="23.114261499345094"/>
    <x v="1"/>
    <m/>
    <s v="Exclu"/>
    <s v="Exclu"/>
    <s v="EXCLU"/>
    <x v="2"/>
    <s v="(05-10-2026 top offenders):"/>
    <s v="OST_406"/>
    <m/>
    <s v=""/>
  </r>
  <r>
    <s v="Zileng-HIS"/>
    <s v="EXN_174"/>
    <s v="EXTREME-NORD"/>
    <s v="IHS"/>
    <s v="Grid-Gen"/>
    <s v="EXTREME-NORD"/>
    <s v="Zileng"/>
    <s v="NOKIA"/>
    <n v="15.903667082885152"/>
    <n v="3.0737402174271398"/>
    <n v="0.17469681274573265"/>
    <n v="0"/>
    <n v="0"/>
    <n v="0"/>
    <n v="13.968480603866711"/>
    <n v="13.49893199931083"/>
    <n v="9.6659110355023365"/>
    <n v="7.8209222103247216"/>
    <n v="0"/>
    <n v="23.113405415585859"/>
    <n v="13.788672457605864"/>
    <n v="13.16416467728264"/>
    <n v="23.113405415585859"/>
    <n v="23.113565931290715"/>
    <n v="23.113458920820811"/>
    <n v="23.113084384176148"/>
    <n v="18.91987435951615"/>
    <n v="23.113191394646048"/>
    <n v="13.994543892841142"/>
    <n v="13.994543892841142"/>
    <n v="23.053780250889591"/>
    <n v="23.080908782973751"/>
    <m/>
    <n v="23.113405415585859"/>
    <n v="32.366941237125765"/>
    <n v="55.081244836133287"/>
    <n v="0"/>
    <n v="23.113405415585859"/>
    <x v="2"/>
    <m/>
    <s v="No root cause"/>
    <s v="No root cause"/>
    <s v="No root cause"/>
    <x v="3"/>
    <s v="(05-10-2026 cells nokia): _x000a_08/05/2026 : Organisation de la Join visite en cours par le 3PP_x000a_06/05/2026 : power issue _x000a_30/04/2026 : Power issue || Point suivi par le 3 PP ..;..;(05-10-2026 cells nokia): _x000a_08/05/2026 : Organisation de la Join visite en cours par le 3PP_x000a_06/05/2026 : power issue _x000a_30/04/2026 : Power issue || Point suivi par le 3 PP ..;..;(05-10-2026 cells nokia): _x000a_08/05/2026 : Organisation de la Join visite en cours par le 3PP_x000a_06/05/2026 : power issue _x000a_30/04/2026 : Power issue || Point suivi par le 3 PP ..;..;(05-10-2026 ticket): INC-20260510-00015749...Others"/>
    <s v="EXN_174"/>
    <m/>
    <s v=""/>
  </r>
  <r>
    <s v="Nkong-CRTV-II"/>
    <s v="LIT_558"/>
    <s v="LITTORAL"/>
    <s v="IHS"/>
    <s v="Grid-Gen"/>
    <s v="LITTORAL"/>
    <s v="Nkongsamba"/>
    <s v="ZTE"/>
    <n v="0"/>
    <n v="0"/>
    <n v="0"/>
    <n v="0"/>
    <n v="0"/>
    <n v="0"/>
    <n v="0"/>
    <n v="0"/>
    <n v="4.2804187961750177E-4"/>
    <n v="0"/>
    <n v="0"/>
    <n v="0"/>
    <n v="0"/>
    <n v="0"/>
    <n v="0"/>
    <n v="0"/>
    <n v="0"/>
    <n v="0"/>
    <n v="0"/>
    <n v="0"/>
    <n v="13.19749424283672"/>
    <n v="13.19749424283672"/>
    <n v="23.114261499345094"/>
    <n v="23.114261499345094"/>
    <m/>
    <n v="21.835094012264825"/>
    <n v="13.87839765955661"/>
    <n v="23.619483800333892"/>
    <n v="22.865174656957052"/>
    <n v="21.835094012264825"/>
    <x v="0"/>
    <m/>
    <s v="SPARE-ISSUE"/>
    <s v="SPARE-ISSUE"/>
    <s v="Warehouse HUAWEI"/>
    <x v="4"/>
    <s v="(05-10-2026 groupw whatsapp incident):LIT_558_Z_Nkong-CRTV-II(LIT-558): 09.05.2026: Nouvelle  Spare recu Faulty. Expedition d'une nouvelle Spare de Douala ce Jour ETD=09.05.2026 || (05-10-2026 top offenders):"/>
    <s v="LIT_558"/>
    <m/>
    <s v=""/>
  </r>
  <r>
    <s v="De-La-Salle"/>
    <s v="LIT_245"/>
    <s v="Douala"/>
    <s v="IHS"/>
    <s v="Grid-GenLithium"/>
    <s v="LITTORAL"/>
    <s v="Douala"/>
    <s v="ZTE"/>
    <n v="0"/>
    <n v="0"/>
    <n v="0"/>
    <n v="0"/>
    <n v="0"/>
    <n v="0"/>
    <n v="0"/>
    <n v="0"/>
    <n v="0"/>
    <n v="0.32286842277981803"/>
    <n v="0"/>
    <n v="0"/>
    <n v="0"/>
    <n v="0"/>
    <n v="0"/>
    <n v="0"/>
    <n v="0"/>
    <n v="0"/>
    <n v="0.67081296567389526"/>
    <n v="0"/>
    <n v="0"/>
    <n v="0"/>
    <n v="0.48980475583064365"/>
    <n v="0"/>
    <m/>
    <n v="21.722411987455519"/>
    <n v="8.327038595733967"/>
    <n v="4.9444554946941803"/>
    <n v="36.1913997946886"/>
    <n v="21.722411987455519"/>
    <x v="0"/>
    <m/>
    <s v="No root cause"/>
    <s v="No root cause"/>
    <s v="No root cause"/>
    <x v="3"/>
    <s v="(05-10-2026 top offenders):"/>
    <s v="LIT_245"/>
    <m/>
    <s v=""/>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13.362161504254907"/>
    <n v="1.8878298562388596"/>
    <n v="4.2159553812722237"/>
    <n v="13.362161504254907"/>
    <n v="8.9171713640163883"/>
    <n v="6.4778860114509973"/>
    <n v="15.591217365410856"/>
    <n v="22.559886800629506"/>
    <n v="14.042100183069872"/>
    <n v="9.7041969660398504"/>
    <n v="9.7041969660398504"/>
    <n v="21.096349469245684"/>
    <n v="15.837409519268974"/>
    <m/>
    <n v="21.253629825941257"/>
    <n v="29.434267951992133"/>
    <n v="50.788898670859581"/>
    <n v="0"/>
    <n v="21.253629825941257"/>
    <x v="0"/>
    <m/>
    <s v="TRAVAUX OCM"/>
    <s v="TRAVAUX OCM"/>
    <s v="Projet OCM (ZTE, NOKIA, autres projets)"/>
    <x v="5"/>
    <s v="(05-10-2026 top offenders): 11/05/2026 FME activé ETA=13H UTC_x000a_10/05/2026 FME wily activé ETA asap _x000a_Site is not supervised Mobilize FME locally for tshoot..;..;(05-10-2026 ocm ran 18h) 10/05/2026 FME wily activé ETA asap _x000a_Site is not supervised Mobilize FME locally for tshoot..;..;(05-10-2026 ticket): INC-20260510-00003893...2026-05-10 16:41:27...FME wily activé ETA asap...user:OCM_NOC.IHS"/>
    <s v="ADM_024"/>
    <m/>
    <s v=""/>
  </r>
  <r>
    <s v="PK13-Sitabac-New"/>
    <s v="LIT_667"/>
    <s v="Douala"/>
    <s v="CAMUSAT"/>
    <s v="Medium Grid + GE"/>
    <s v="LITTORAL"/>
    <s v="Douala"/>
    <s v="ZTE"/>
    <n v="0"/>
    <n v="0"/>
    <n v="0"/>
    <n v="0"/>
    <n v="0"/>
    <n v="0"/>
    <n v="0"/>
    <n v="0"/>
    <n v="0"/>
    <n v="0"/>
    <n v="0"/>
    <n v="0"/>
    <n v="18.707766534544408"/>
    <n v="0"/>
    <n v="0"/>
    <n v="0"/>
    <n v="2.9696297152380056"/>
    <n v="0"/>
    <n v="0"/>
    <n v="20.069242908059454"/>
    <n v="25.797959238998608"/>
    <n v="25.797959238998608"/>
    <n v="12.715483416230775"/>
    <n v="16.502138069188696"/>
    <m/>
    <n v="20.53882268507817"/>
    <n v="8.5755808144391299"/>
    <n v="7.6120814080398214"/>
    <n v="32.13640403005688"/>
    <n v="20.53882268507817"/>
    <x v="0"/>
    <m/>
    <s v="AKTIVCO"/>
    <s v="POWER ISSUE"/>
    <s v="AKTIVCO Defaut GE &amp; Power Cabinet"/>
    <x v="0"/>
    <s v="(05-10-2026 top offenders):..;..;(05-10-2026 ticket): INC-20260510-00015762...2026-05-10 21:00:54...FME is on the way ETA 22H40...Grid Outage...user:OCM_NOC.CAMUSAT || (05-10-2026  retour CAMUSAT ):  Relais de démarrage faulty"/>
    <s v="LIT_667"/>
    <m/>
    <s v=""/>
  </r>
  <r>
    <s v="Tchika"/>
    <s v="EXN_225"/>
    <s v="EXTREME-NORD"/>
    <s v="IHS"/>
    <s v="Hybrid-Gen"/>
    <s v="EXTREME-NORD"/>
    <s v="Tchika"/>
    <s v="NOKIA"/>
    <n v="0"/>
    <n v="0"/>
    <n v="0"/>
    <n v="0"/>
    <n v="18.542502658521219"/>
    <n v="18.542502658521219"/>
    <n v="18.542610871749567"/>
    <n v="18.542556765135394"/>
    <n v="18.542340338678692"/>
    <n v="18.542664978363742"/>
    <n v="18.542827298206269"/>
    <n v="18.490553115716843"/>
    <n v="18.542664978363742"/>
    <n v="18.490606620951795"/>
    <n v="18.490553115716843"/>
    <n v="18.490713631421698"/>
    <n v="18.490606620951795"/>
    <n v="18.490232084307127"/>
    <n v="18.490285589542079"/>
    <n v="18.490339094777031"/>
    <n v="18.490713631421698"/>
    <n v="18.490713631421698"/>
    <n v="18.490339094777031"/>
    <n v="18.490820641891602"/>
    <m/>
    <n v="18.490553115716843"/>
    <n v="32.366941237125765"/>
    <n v="41.310933627099971"/>
    <n v="0"/>
    <n v="18.490553115716843"/>
    <x v="1"/>
    <m/>
    <s v="Exclu"/>
    <s v="Exclu"/>
    <s v="EXCLU"/>
    <x v="2"/>
    <s v=""/>
    <s v="EXN_225"/>
    <m/>
    <s v=""/>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0.23117828515008551"/>
    <n v="8.3387016919068699"/>
    <n v="24.489702739182665"/>
    <n v="0.23117828515008551"/>
    <n v="7.1934578079119191"/>
    <n v="26.510541958091846"/>
    <n v="8.4547010412832098"/>
    <n v="0"/>
    <n v="5.8780851118473425"/>
    <n v="17.503042664360944"/>
    <n v="17.503042664360944"/>
    <n v="14.428150316893673"/>
    <n v="15.591015258266202"/>
    <m/>
    <n v="18.421745383568329"/>
    <n v="21.351400229408217"/>
    <n v="18.305907463508678"/>
    <n v="17.694085477830527"/>
    <n v="18.421745383568329"/>
    <x v="0"/>
    <m/>
    <s v="AKTIVCO GRID ONLY"/>
    <s v="POWER ISSUE"/>
    <s v="AKTIVCO Coupure ENEO &amp; Baisse de tension"/>
    <x v="0"/>
    <s v="(05-10-2026  retour CAMUSAT ):  Mauvaises phases AC || (05-10-2026 top offenders):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
    <s v="CTR_598"/>
    <m/>
    <s v=""/>
  </r>
  <r>
    <s v="Boko-Hospital-IHS"/>
    <s v="LIT_632"/>
    <s v="Douala"/>
    <s v="IHS"/>
    <s v="Grid-Gen"/>
    <s v="LITTORAL"/>
    <s v="Douala"/>
    <s v="ZTE"/>
    <n v="12.442802903836112"/>
    <n v="24.172595046699371"/>
    <n v="10.089928031891974"/>
    <n v="1.2955935942105905"/>
    <n v="19.172120633616128"/>
    <n v="0"/>
    <n v="0"/>
    <n v="0"/>
    <n v="0"/>
    <n v="0"/>
    <n v="0"/>
    <n v="0"/>
    <n v="0.18619821763361358"/>
    <n v="8.3610847151951773E-2"/>
    <n v="0"/>
    <n v="0.36276549297583316"/>
    <n v="0"/>
    <n v="0"/>
    <n v="0"/>
    <n v="0"/>
    <n v="0"/>
    <n v="0"/>
    <n v="9.3772026321721977"/>
    <n v="0"/>
    <m/>
    <n v="17.724358151201518"/>
    <n v="7.472378091915159"/>
    <n v="6.5840362992203616"/>
    <n v="27.703323669689432"/>
    <n v="17.724358151201518"/>
    <x v="0"/>
    <m/>
    <s v="IHS"/>
    <s v="POWER ISSUE"/>
    <s v="Defaut GE &amp; Power Cabinet"/>
    <x v="0"/>
    <s v="(05-10-2026 top offenders): Power status check Ongoing..;..;(hourly IHS): 10/05/2026 03:05 3:10:37 46.5V Access Issue during the Night because the Landlord prohibits the access to the site after 6:30 PM, IHS SS BENOIT is informed and confirmed..;..;(05-10-2026 ticket): INC-20260510-00018420...Grid Outage"/>
    <s v="LIT_632"/>
    <m/>
    <s v=""/>
  </r>
  <r>
    <s v="Bfsam-Ndiandam-II"/>
    <s v="OST_240"/>
    <s v="Bafoussam"/>
    <s v="CAMUSAT"/>
    <s v="Good Grid + GE"/>
    <s v="OUEST"/>
    <s v="Bafoussam"/>
    <s v="Huawei"/>
    <n v="0.91620580824294517"/>
    <n v="2.7666665239860402"/>
    <n v="3.8097510793789411"/>
    <n v="0"/>
    <n v="0"/>
    <n v="0"/>
    <n v="0"/>
    <n v="0"/>
    <n v="2.9998780080643086"/>
    <n v="13.530225463926062"/>
    <n v="8.9175391586979543E-5"/>
    <n v="0"/>
    <n v="0"/>
    <n v="0"/>
    <n v="0"/>
    <n v="1.5516518136134437E-2"/>
    <n v="0"/>
    <n v="0"/>
    <n v="0"/>
    <n v="6.8932577696735178E-2"/>
    <n v="6.8795960996823915"/>
    <n v="6.8795960996823915"/>
    <n v="0"/>
    <n v="0"/>
    <m/>
    <n v="17.455601356036674"/>
    <n v="30.89542142768645"/>
    <n v="38.752003920288601"/>
    <n v="6.5664624496844806E-2"/>
    <n v="17.455601356036674"/>
    <x v="0"/>
    <m/>
    <s v="AKTIVCO"/>
    <s v="POWER ISSUE"/>
    <s v="AKTIVCO Defaut GE &amp; Power Cabinet"/>
    <x v="0"/>
    <s v="(05-10-2026 top offenders): 11/05/2026 FME sera sur site l'inventaire apres ndjeleng-II_x000a_10/05/2026 Évidence bfssm ndiendam2 tous les câbles power  qui alimente les radios sur le pylône ont été découpé et emporter_x000a_10/05/2026 intervention in the morning ETA 08H..;..;(05-10-2026 ocm ran 18h) 10/05/2026 Évidence bfssm ndiendam2 tous les câbles power  qui alimente les radios sur le pylône ont été découpé et emporter_x000a_10/05/2026 intervention in the morning ETA 08H..;..;(05-10-2026 ocm ran 12h) 10/05/2026 intervention in the morning ETA 08H"/>
    <s v="OST_240"/>
    <m/>
    <s v=""/>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0.47798009890621029"/>
    <n v="4.7293277174238728"/>
    <n v="3.4440427984807367"/>
    <n v="0.47798009890621029"/>
    <n v="7.6120470960212083"/>
    <n v="15.478297563300259"/>
    <n v="8.2526831091820672"/>
    <n v="19.308683828292427"/>
    <n v="4.7959417349393458"/>
    <n v="4.6352120091429754"/>
    <n v="4.6352120091429754"/>
    <n v="12.526199730048255"/>
    <n v="9.4924707433375257"/>
    <m/>
    <n v="15.834232221280534"/>
    <n v="18.416478823703383"/>
    <n v="15.714145764694281"/>
    <n v="15.204438600292871"/>
    <n v="15.834232221280534"/>
    <x v="0"/>
    <m/>
    <s v="No root cause"/>
    <s v="No root cause"/>
    <s v="MPR ISSUE"/>
    <x v="3"/>
    <s v="(05-10-2026  groupe whatsapp incident ):NRD_158_H_Garoua-Ngalbidje-II: Need FME on site to check MPR status  : fme activated ETA ASAP  || (05-10-2026 top offenders):"/>
    <s v="NRD_158"/>
    <m/>
    <s v=""/>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15079558717358238"/>
    <n v="0"/>
    <n v="0.24350232426740637"/>
    <n v="0.15079558717358238"/>
    <n v="0.14530238305182441"/>
    <n v="1.7988103289359163"/>
    <n v="0"/>
    <n v="0.29352971894770186"/>
    <n v="0.14524887781687223"/>
    <n v="0"/>
    <n v="0"/>
    <n v="4.5927645227475722"/>
    <n v="17.768268114018941"/>
    <m/>
    <n v="15.556450876487089"/>
    <n v="10.964583608103625"/>
    <n v="14.052358208295509"/>
    <n v="17.78211711504661"/>
    <n v="15.556450876487089"/>
    <x v="0"/>
    <m/>
    <s v="SPARE-ISSUE"/>
    <s v="SPARE-ISSUE"/>
    <s v="Warehouse HUAWEI"/>
    <x v="4"/>
    <s v="(05-10-2026 top offenders):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s v="OST_231"/>
    <m/>
    <s v=""/>
  </r>
  <r>
    <s v="KOUSSERI-Douane-MTN"/>
    <s v="EXN_246"/>
    <s v="EXTREME-NORD"/>
    <s v="MTN sharing"/>
    <m/>
    <s v="EXTREME-NORD"/>
    <s v="Kousseri"/>
    <s v="Huawei"/>
    <n v="16.611217408177886"/>
    <n v="11.780960982555868"/>
    <n v="12.691887607616863"/>
    <n v="11.596082560717742"/>
    <n v="13.690027765649926"/>
    <n v="13.326192167975048"/>
    <n v="10.481211815097321"/>
    <n v="12.864352814946081"/>
    <n v="7.0784215527647234"/>
    <n v="11.380117597372394"/>
    <n v="8.2046889134299565"/>
    <n v="11.59048234612608"/>
    <n v="8.4947586271840851"/>
    <n v="11.950394226571131"/>
    <n v="11.59048234612608"/>
    <n v="12.9258838351411"/>
    <n v="8.1269101368877941"/>
    <n v="6.4586169110785798"/>
    <n v="5.5432315164382349"/>
    <n v="6.0493910390859318"/>
    <n v="7.6512307630845271"/>
    <n v="7.6512307630845271"/>
    <n v="12.17590095681628"/>
    <n v="15.169179985903154"/>
    <m/>
    <n v="15.159263682358681"/>
    <n v="23.803849981415535"/>
    <n v="34.304331527892529"/>
    <n v="0.46734744466113765"/>
    <n v="15.159263682358681"/>
    <x v="2"/>
    <m/>
    <s v="Partners"/>
    <s v="POWER ISSUE"/>
    <s v="Sharing"/>
    <x v="0"/>
    <s v="(05-10-2026 ocm ran 18h) 10.05.2026: MTN Power Issue hndled by MTN ESCALATE TO MTN..;..;(05-10-2026 ocm ran 12h) 09.05.2026: MTN Power Issue hndled by MTN ESCALATE TO MTN"/>
    <s v="EXN_246"/>
    <m/>
    <s v=""/>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14.887492758958203"/>
    <n v="15.181325674237298"/>
    <n v="15.53945404685061"/>
    <n v="14.887492758958201"/>
    <n v="14.586971689310081"/>
    <n v="14.608569969152446"/>
    <n v="15.039732987475494"/>
    <n v="15.118225167150353"/>
    <n v="14.978237637437115"/>
    <n v="15.034739165546627"/>
    <n v="15.034739165546627"/>
    <n v="14.839801759537487"/>
    <n v="15.133634674816586"/>
    <m/>
    <n v="14.995537663404988"/>
    <n v="8.7988941245119072"/>
    <n v="15.036255444373044"/>
    <n v="16.666160501852836"/>
    <n v="14.995537663404988"/>
    <x v="0"/>
    <m/>
    <s v="IHS"/>
    <s v="POWER ISSUE"/>
    <s v="Defaut GE &amp; Power Cabinet"/>
    <x v="0"/>
    <s v="(05-10-2026 top offenders): Grid outage ..;..;(05-10-2026 ocm ran 18h) Power status check Ongoing"/>
    <s v="SUO_054"/>
    <m/>
    <s v=""/>
  </r>
  <r>
    <s v="Brazzaville"/>
    <s v="LIT_081"/>
    <s v="Douala"/>
    <s v="IHS"/>
    <s v="Grid-Gen"/>
    <s v="LITTORAL"/>
    <s v="Douala"/>
    <s v="ZTE"/>
    <n v="0"/>
    <n v="17.909575439527671"/>
    <n v="22.486769938904157"/>
    <n v="0"/>
    <n v="0"/>
    <n v="0"/>
    <n v="0"/>
    <n v="0"/>
    <n v="0"/>
    <n v="0"/>
    <n v="0"/>
    <n v="0"/>
    <n v="0"/>
    <n v="0"/>
    <n v="0"/>
    <n v="0"/>
    <n v="0"/>
    <n v="0"/>
    <n v="0"/>
    <n v="0"/>
    <n v="0"/>
    <n v="0"/>
    <n v="0"/>
    <n v="0"/>
    <m/>
    <n v="14.879074601992395"/>
    <n v="6.933953215112167"/>
    <n v="5.9011521160378209"/>
    <n v="22.834291763248387"/>
    <n v="14.879074601992395"/>
    <x v="0"/>
    <m/>
    <s v="PDH"/>
    <s v="TX ISSUE"/>
    <s v="ODU HS"/>
    <x v="1"/>
    <s v="(05-10-2026 top offenders): 10/05/2026 FME activé ETA=17H35 UTC_x000a_besoin activer un FME vérifier la chaine antennaire de l'ODU 6/1..;..;(05-10-2026 ocm ran 12h) Power status check Ongoing..;..;(05-10-2026 ticket): INC-20260510-00007442...2026-05-10 16:42:44...10/05/2026 FME activé ETA=17H35 UTC...Ongoing work for link upgrade ...Grid Outage...user:NGUESSAN KOFFI MARC PAETERNE"/>
    <s v="LIT_081"/>
    <m/>
    <s v=""/>
  </r>
  <r>
    <s v="CTR_942_Z_Mbankolo-II"/>
    <s v="CTR_942"/>
    <s v="Yaounde"/>
    <s v="ESCO"/>
    <s v="Medium Grid + GE"/>
    <s v="CTR"/>
    <s v="Yaoundé"/>
    <s v="ZTE"/>
    <n v="36.503340153467285"/>
    <n v="36.777393966892383"/>
    <n v="30.438593111950073"/>
    <n v="0"/>
    <n v="9.9727872375033169"/>
    <n v="0"/>
    <n v="0"/>
    <n v="0"/>
    <n v="0"/>
    <n v="0"/>
    <n v="0"/>
    <n v="0"/>
    <n v="0"/>
    <s v=""/>
    <n v="0"/>
    <n v="0"/>
    <n v="0"/>
    <n v="0"/>
    <n v="0"/>
    <n v="0"/>
    <n v="0"/>
    <n v="0"/>
    <n v="0"/>
    <n v="24.179657737713061"/>
    <m/>
    <n v="14.781160022029889"/>
    <n v="12.861123101087491"/>
    <n v="11.073625263930966"/>
    <n v="17.693675073927423"/>
    <n v="14.781160022029889"/>
    <x v="0"/>
    <m/>
    <s v="AKTIVCO"/>
    <s v="POWER ISSUE"/>
    <s v="AKTIVCO Defaut GE &amp; Power Cabinet"/>
    <x v="0"/>
    <s v="(05-10-2026  retour CAMUSAT ):  Nuisance sonore || (05-10-2026 top offenders):"/>
    <s v="CTR_942"/>
    <m/>
    <s v=""/>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1.3015505103686014"/>
    <n v="2.7832353117429012"/>
    <n v="1.6454643255629462"/>
    <n v="1.3015505103686014"/>
    <n v="1.9100120422448805"/>
    <n v="0.41848227763937734"/>
    <n v="0.47378885550162314"/>
    <n v="0.30836850410777561"/>
    <n v="0.66546244217867667"/>
    <n v="1.2317618489126314"/>
    <n v="1.2317618489126314"/>
    <n v="0.41438020962637601"/>
    <n v="0.28075980287244662"/>
    <m/>
    <n v="14.756886480439912"/>
    <n v="6.9182163711137488"/>
    <n v="5.8848954986382696"/>
    <n v="22.614759875412318"/>
    <n v="14.756886480439912"/>
    <x v="0"/>
    <m/>
    <s v="PDH"/>
    <s v="TX ISSUE"/>
    <s v="ODU HS"/>
    <x v="1"/>
    <s v="(05-10-2026 top offenders): Le site est impacté par BRAZZAVILLE_LIT_081_x000a_BV vérifier le statut power de ce site, au besoin activer un FME vérifier la chaine antennaire de l'ODU 4/1..;..;(05-10-2026 ocm ran 12h) Power status check Ongoing..;..;(05-10-2026 ticket): INC-20260510-00007428...2026-05-10 13:35:46...Le site est impacté par BRAZZAVILLE_LIT_081_x000a_BV vérifier le statut power de ce site, au besoin activer un FME vérifier la chaine antennaire de l'ODU 4/1...Affected by the remote site down due to power issue....Grid Outage...user:OCM_NOC.IHS"/>
    <s v="LIT_081"/>
    <s v="BRAZZAVILLE_LIT_081"/>
    <s v=""/>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0.18597905223815153"/>
    <n v="3.5670156634823915E-5"/>
    <n v="5.3505234952120087E-5"/>
    <n v="0.18597905223815148"/>
    <n v="5.3505234952293776E-5"/>
    <n v="4.552612752935965"/>
    <n v="5.3505234952235873E-5"/>
    <n v="7.1340313269532038E-5"/>
    <n v="8.9175391587001892E-5"/>
    <n v="7.1340313269474141E-5"/>
    <n v="7.1340313269474141E-5"/>
    <n v="2.3595738181455812"/>
    <n v="3.5670156634766019E-5"/>
    <m/>
    <n v="14.479504389079569"/>
    <n v="31.569108225523458"/>
    <n v="26.972778408942744"/>
    <n v="1.7572117778549159"/>
    <n v="14.479504389079569"/>
    <x v="0"/>
    <m/>
    <s v="PDH"/>
    <s v="TX ISSUE"/>
    <s v="ODU HS"/>
    <x v="1"/>
    <s v="(05-10-2026 top offenders):..;..;(05-10-2026  groupe whatsapp incident ) impacted by ADM_008_N_Baiboum  ,Defaut de plantage de l'ODU || Action:Refection des connecteurs. Reset des MPR de part et d'autre des sites de Baiboum et Touboro..;..;(05-10-2026 ticket): INC-20260510-00014592...Others"/>
    <s v="ADM_008"/>
    <s v=" impacted by ADM_008_N_Baiboum  ,Defaut de plantage de l'ODU || Action:Refection des connecteurs. Reset des MPR de part et d'autre des sites de Baiboum et Touboro"/>
    <s v="(05-10-2026  groupe whatsapp incident ) impacted by ADM_008_N_Baiboum  ,Defaut de plantage de l'ODU || Action:Refection des connecteurs. Reset des MPR de part et d'autre des sites de Baiboum et Touboro"/>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0"/>
    <n v="43.2320336555062"/>
    <n v="12.966369462921584"/>
    <n v="0"/>
    <n v="24.664165475283429"/>
    <n v="0"/>
    <n v="0"/>
    <n v="7.9529289479015972"/>
    <n v="0"/>
    <n v="32.976007539244321"/>
    <n v="32.976007539244321"/>
    <n v="19.308023930394679"/>
    <n v="0"/>
    <m/>
    <n v="14.345306378109376"/>
    <n v="6.3906574104049021"/>
    <n v="5.5175809473294084"/>
    <n v="22.206442192147836"/>
    <n v="14.345306378109376"/>
    <x v="0"/>
    <m/>
    <s v="AKTIVCO"/>
    <s v="POWER ISSUE"/>
    <s v="AKTIVCO Defaut GE &amp; Power Cabinet"/>
    <x v="0"/>
    <s v="(05-10-2026  retour CAMUSAT ):  Baisse de tension  || (05-10-2026 top offenders): Power status check Ongoing..;..;(05-10-2026 ticket): INC-20260510-00011579...Grid Outage"/>
    <s v="CTR_833"/>
    <m/>
    <s v=""/>
  </r>
  <r>
    <s v="Maison-Blanche-IHS"/>
    <s v="CTR_123"/>
    <s v="Yaounde"/>
    <s v="IHS"/>
    <s v="GridOnly"/>
    <s v="CENTRE"/>
    <s v="Yaounde"/>
    <s v="ZTE"/>
    <n v="0"/>
    <n v="0"/>
    <n v="0"/>
    <n v="0"/>
    <n v="0"/>
    <n v="0"/>
    <n v="0"/>
    <n v="0"/>
    <n v="0"/>
    <n v="0"/>
    <n v="4.3822749284456624"/>
    <n v="0"/>
    <n v="13.077589011308868"/>
    <n v="0"/>
    <n v="0"/>
    <n v="0"/>
    <n v="0"/>
    <n v="0"/>
    <n v="0"/>
    <n v="5.869524274254987E-2"/>
    <n v="0"/>
    <n v="0"/>
    <n v="0"/>
    <n v="0"/>
    <m/>
    <n v="14.267670282193748"/>
    <n v="7.2511880068262933"/>
    <n v="6.3698845843916079"/>
    <n v="21.273252117136945"/>
    <n v="14.267670282193748"/>
    <x v="0"/>
    <m/>
    <s v="IHS GRID ONLY"/>
    <s v="POWER ISSUE"/>
    <s v="Coupure ENEO &amp; Baisse de tension"/>
    <x v="0"/>
    <s v="(05-10-2026 top offenders): 10/05/2026 Grid only site, No space to deploy MDG/Awaiting Grid return..;..;(hourly IHS): 10/05/2026 13:49 1:23:26 46.4 Grid outage without space for MDG. Awaiting grid return..;..;(05-10-2026 ocm ran 18h) 10/05/2026 Grid only site, No space to deploy MDG/Awaiting Grid return..;..;(05-10-2026 ticket): INC-20260510-00009780...2026-05-10 16:30:30...Grid only site, No space to deploy MDG//Grid return...Grid only site, No space to deploy MDG//Grid return...Grid Outage...Grid only site, No space to deploy MDG//Grid return...user:OCM_NOC.IHS"/>
    <s v="CTR_123"/>
    <m/>
    <s v=""/>
  </r>
  <r>
    <s v="Fin-goudron-Mbangue"/>
    <s v="LIT_844"/>
    <s v="Douala"/>
    <s v="CAMUSAT"/>
    <s v="Bad-Grid-GE"/>
    <s v="LITTORAL"/>
    <s v="Douala"/>
    <s v="ZTE"/>
    <n v="0"/>
    <n v="0"/>
    <n v="0"/>
    <n v="0"/>
    <n v="0"/>
    <n v="0"/>
    <n v="0.23062539772224599"/>
    <n v="3.5359469570502764"/>
    <n v="0.11619553523783435"/>
    <n v="29.782440580653081"/>
    <n v="0"/>
    <n v="4.4848622989273261"/>
    <n v="0"/>
    <n v="0"/>
    <n v="4.4848622989273261"/>
    <n v="7.3005396181295712"/>
    <n v="3.0113816335790284"/>
    <n v="1.4239883230175248"/>
    <n v="36.445340478779109"/>
    <n v="68.566798075523707"/>
    <n v="0"/>
    <n v="0"/>
    <n v="0.12404296969748844"/>
    <n v="0"/>
    <m/>
    <n v="13.927573173759319"/>
    <n v="6.4925722096327476"/>
    <n v="5.5290030804696189"/>
    <n v="21.370141638595037"/>
    <n v="13.927573173759319"/>
    <x v="0"/>
    <m/>
    <s v="AKTIVCO GRID ONLY"/>
    <s v="POWER ISSUE"/>
    <s v="AKTIVCO Coupure ENEO &amp; Baisse de tension"/>
    <x v="0"/>
    <s v=" (05-10-2026  retour CAMUSAT ):  Site impacté par Kotto Denver || (05-10-2026 top offenders):"/>
    <s v="LIT_657"/>
    <s v="  Site impacté par Kotto Denver_LIT_657"/>
    <s v=""/>
  </r>
  <r>
    <s v="Kondengui"/>
    <s v="CTR_040"/>
    <s v="Yaounde"/>
    <s v="IHS"/>
    <s v="Grid-Gen"/>
    <s v="CENTRE"/>
    <s v="Yaounde"/>
    <s v="ZTE"/>
    <n v="0"/>
    <n v="0"/>
    <n v="0"/>
    <n v="0"/>
    <n v="0"/>
    <n v="0"/>
    <n v="0"/>
    <n v="0"/>
    <n v="0"/>
    <n v="0"/>
    <n v="3.1333557341916993"/>
    <n v="0"/>
    <n v="0"/>
    <n v="0"/>
    <n v="0"/>
    <n v="1.9887004077812309"/>
    <n v="0"/>
    <n v="0"/>
    <n v="0"/>
    <n v="0"/>
    <n v="13.868556899607057"/>
    <n v="13.868556899607057"/>
    <n v="13.868556899607057"/>
    <n v="13.868556899607057"/>
    <m/>
    <n v="13.868556899607057"/>
    <n v="32.372936225315634"/>
    <n v="27.540622418066651"/>
    <n v="0"/>
    <n v="13.868556899607057"/>
    <x v="0"/>
    <m/>
    <s v="IHS GRID ONLY"/>
    <s v="POWER ISSUE"/>
    <s v="Coupure ENEO &amp; Baisse de tension"/>
    <x v="0"/>
    <s v="(05-10-2026 top offenders): Impacted by CTR_417_Z_Emombo-Tchad (Power issue)..;..;(05-10-2026 ocm ran 18h) Impacted by CTR_417_Z_Emombo-Tchad (Power issue)..;..;(05-10-2026 ocm ran 12h) Impacted by CTR_417_Z_Emombo-Tchad (Power issue)"/>
    <s v="CTR_417"/>
    <s v="Impacted by CTR_417_Z_Emombo-Tchad (Power issue)"/>
    <s v=""/>
  </r>
  <r>
    <s v="NR-Carrossel"/>
    <s v="CTR_565"/>
    <s v="Yaounde"/>
    <s v="CAMUSAT"/>
    <s v="Good Grid no GE - 8h"/>
    <s v="CENTRE"/>
    <s v="Yaounde"/>
    <s v="ZTE"/>
    <n v="22.13276146938216"/>
    <n v="0.41286422796939709"/>
    <n v="0"/>
    <n v="0"/>
    <n v="0"/>
    <n v="0"/>
    <n v="0"/>
    <n v="0"/>
    <n v="0"/>
    <n v="0"/>
    <n v="2.2890431266461775"/>
    <n v="0"/>
    <n v="0"/>
    <n v="0"/>
    <n v="0"/>
    <n v="1.442215773057903"/>
    <n v="0"/>
    <n v="0"/>
    <n v="0"/>
    <n v="0"/>
    <n v="13.868556899607057"/>
    <n v="13.868556899607057"/>
    <n v="13.868556899607057"/>
    <n v="13.868556899607057"/>
    <m/>
    <n v="13.868556899607057"/>
    <n v="32.372936225315634"/>
    <n v="27.540622418066651"/>
    <n v="0"/>
    <n v="13.868556899607057"/>
    <x v="0"/>
    <m/>
    <s v="AKTIVCO GRID ONLY"/>
    <s v="POWER ISSUE"/>
    <s v="AKTIVCO Coupure ENEO &amp; Baisse de tension"/>
    <x v="0"/>
    <s v="(05-10-2026 top offenders): Impacted by CTR_417_Z_Emombo-Tchad (TX issue)..;..;(05-10-2026 ocm ran 18h) Impacted by CTR_417_Z_Emombo-Tchad (TX issue)..;..;(05-10-2026 ocm ran 12h) Impacted by CTR_417_Z_Emombo-Tchad (TX issue)  || (05-10-2026  retour CAMUSAT ):  Grid outage Grid only site"/>
    <s v="CTR_417"/>
    <s v=" Impacted by CTR_417_Z_Emombo-Tchad (TX issue)"/>
    <s v=""/>
  </r>
  <r>
    <s v="Emombo-Tchad"/>
    <s v="CTR_417"/>
    <s v="Yaounde"/>
    <s v="IHS"/>
    <s v="GridOnly"/>
    <s v="CENTRE"/>
    <s v="Yaounde"/>
    <s v="ZTE"/>
    <n v="1.9369786806607827"/>
    <n v="0"/>
    <n v="0"/>
    <n v="0"/>
    <n v="0"/>
    <n v="0"/>
    <n v="0"/>
    <n v="0"/>
    <n v="0"/>
    <n v="0"/>
    <n v="5.4716415120722077"/>
    <n v="0"/>
    <n v="0"/>
    <n v="0"/>
    <n v="0"/>
    <n v="1.1005670128098672"/>
    <n v="0"/>
    <n v="0"/>
    <n v="0"/>
    <n v="0"/>
    <n v="13.868556899607057"/>
    <n v="13.868556899607057"/>
    <n v="13.868556899607057"/>
    <n v="13.868556899607057"/>
    <m/>
    <n v="13.868556899607057"/>
    <n v="32.372936225315634"/>
    <n v="27.540622418066651"/>
    <n v="0"/>
    <n v="13.868556899607057"/>
    <x v="0"/>
    <m/>
    <s v="SPARE-ISSUE"/>
    <s v="SPARE-ISSUE"/>
    <s v="SPARE-ISSUE"/>
    <x v="4"/>
    <s v="(05-10-2026 top offenders):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10-2026 ocm ran 18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10-2026 ocm ran 12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s v="CTR_417"/>
    <m/>
    <s v=""/>
  </r>
  <r>
    <s v="Ancien-Troisieme"/>
    <s v="LIT_653"/>
    <s v="Douala"/>
    <s v="CAMUSAT"/>
    <s v="Good Grid no GE - 8h"/>
    <s v="LITTORAL"/>
    <s v="Douala"/>
    <s v="ZTE"/>
    <n v="6.8514345110192263"/>
    <n v="1.1615808157336778"/>
    <n v="10.532523335416474"/>
    <n v="0"/>
    <n v="0"/>
    <n v="2.3130848122180243"/>
    <n v="0"/>
    <n v="2.7501690765424511E-2"/>
    <n v="7.9679639189231581"/>
    <n v="0"/>
    <n v="0"/>
    <n v="58.592120319718745"/>
    <n v="17.27926593671258"/>
    <n v="58.181681662400514"/>
    <n v="58.592120319718752"/>
    <n v="37.108876732499517"/>
    <n v="0"/>
    <n v="0"/>
    <n v="0"/>
    <n v="0"/>
    <n v="0"/>
    <n v="0"/>
    <n v="2.7501690765424681E-2"/>
    <n v="12.426269786235887"/>
    <m/>
    <n v="13.868556899607057"/>
    <n v="32.372936225315634"/>
    <n v="27.540622418066651"/>
    <n v="0"/>
    <n v="13.868556899607057"/>
    <x v="0"/>
    <m/>
    <s v="AKTIVCO GRID ONLY"/>
    <s v="POWER ISSUE"/>
    <s v="AKTIVCO Coupure ENEO &amp; Baisse de tension"/>
    <x v="0"/>
    <s v="(05-10-2026 top offenders): 11.05.26: Grid outage grid only site / awaiting grid return escalade L4_x000a_08.05.26: Grid outage grid only site / awaiting grid return escalade L2 ..;..;(05-10-2026 ocm ran 18h) 08.05.26: Grid outage grid only site / awaiting grid return..;..;(05-10-2026 ocm ran 12h) 08.05.26: Grid outage grid only site / awaiting grid return || (05-10-2026  retour CAMUSAT ):  Mauvaises phases AC"/>
    <s v="LIT_653"/>
    <m/>
    <s v=""/>
  </r>
  <r>
    <s v="CBC-Radio-II"/>
    <s v="CTR_821"/>
    <s v="Yaounde"/>
    <s v="CAMUSAT"/>
    <s v="Good Grid no GE - 8h"/>
    <s v="CENTRE"/>
    <s v="Yaounde"/>
    <s v="ZTE"/>
    <n v="0"/>
    <n v="0"/>
    <n v="0"/>
    <n v="0"/>
    <n v="0"/>
    <n v="0"/>
    <n v="0"/>
    <n v="0"/>
    <n v="0"/>
    <n v="0"/>
    <n v="10.694465846538424"/>
    <n v="0"/>
    <n v="3.4511589947293775"/>
    <n v="0"/>
    <n v="0"/>
    <n v="0"/>
    <n v="0"/>
    <n v="0"/>
    <n v="0"/>
    <n v="0"/>
    <n v="0"/>
    <n v="0"/>
    <n v="0"/>
    <n v="1.8600916580344891"/>
    <m/>
    <n v="13.868556899607057"/>
    <n v="32.372936225315634"/>
    <n v="27.540622418066651"/>
    <n v="0"/>
    <n v="13.868556899607057"/>
    <x v="0"/>
    <m/>
    <s v="AKTIVCO GRID ONLY"/>
    <s v="POWER ISSUE"/>
    <s v="AKTIVCO Coupure ENEO &amp; Baisse de tension"/>
    <x v="0"/>
    <s v="(05-10-2026 top offenders): 11.05.25: Grid outage and grid only site / Grid return awaited escalade L4 _x000a_08.05.25: Grid outage and grid only site / Grid return awaited escalade L2 ..;..;(05-10-2026 ocm ran 18h) 08.05.25: Grid outage and grid only site / Grid return awaited..;..;(05-10-2026 ocm ran 12h) 08.05.25: Grid outage and grid only site / Grid return awaited  || (05-10-2026  retour CAMUSAT ):  Grid outage Grid only site"/>
    <s v="CTR_821"/>
    <m/>
    <s v=""/>
  </r>
  <r>
    <s v="Bonadibong-Crf-Tif"/>
    <s v="LIT_412"/>
    <s v="Douala"/>
    <s v="IHS"/>
    <s v="GridOnly"/>
    <s v="LITTORAL"/>
    <s v="Douala"/>
    <s v="ZTE"/>
    <n v="0"/>
    <n v="0"/>
    <n v="0"/>
    <n v="0"/>
    <n v="0"/>
    <n v="0"/>
    <n v="0"/>
    <n v="0"/>
    <n v="0"/>
    <n v="0"/>
    <n v="0"/>
    <n v="0"/>
    <n v="0"/>
    <n v="0"/>
    <n v="0"/>
    <n v="0"/>
    <n v="0"/>
    <n v="0"/>
    <n v="0"/>
    <n v="0"/>
    <n v="0"/>
    <n v="0"/>
    <n v="0"/>
    <n v="0"/>
    <m/>
    <n v="13.868556899607057"/>
    <n v="32.372936225315634"/>
    <n v="27.540622418066651"/>
    <n v="0"/>
    <n v="13.868556899607057"/>
    <x v="0"/>
    <m/>
    <s v="IHS GRID ONLY"/>
    <s v="POWER ISSUE"/>
    <s v="Coupure ENEO &amp; Baisse de tension"/>
    <x v="0"/>
    <s v="(05-10-2026 top offenders): 11/05/2026 IHS: Grid only site, No space to deployed MDG/Awaiting Grid return,Seraphin  informed ESCALADE L3 IHS _x000a_08.05.2026 IHS: Grid only site, No space to deployed MDG/Awaiting Grid return,Seraphin  informed..;..;(05-10-2026 ocm ran 18h) 08.05.2026 IHS: Grid only site, No space to deployed MDG/Awaiting Grid return,Seraphin  informed..;..;(05-10-2026 ocm ran 12h) 08.05.2026 IHS: Grid only site, No space to deployed MDG/Awaiting Grid return,Seraphin  informed"/>
    <s v="LIT_412"/>
    <m/>
    <s v=""/>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3.866202669269162"/>
    <n v="13.866202669269162"/>
    <n v="13.866202669269162"/>
    <n v="13.865881637859449"/>
    <n v="13.865881637859449"/>
    <n v="13.865988648329351"/>
    <n v="13.865667616919639"/>
    <m/>
    <n v="13.866095658799258"/>
    <n v="64.728636859585393"/>
    <n v="13.770311209033324"/>
    <n v="0"/>
    <n v="13.866095658799258"/>
    <x v="1"/>
    <s v="site en projet"/>
    <s v="Exclu"/>
    <s v="Exclu"/>
    <s v="EXCLU"/>
    <x v="2"/>
    <s v=""/>
    <s v="NRO_234"/>
    <m/>
    <s v=""/>
  </r>
  <r>
    <s v="Cellucam-New"/>
    <s v="LIT_209"/>
    <s v="LITTORAL"/>
    <s v="CAMUSAT"/>
    <s v="Grid-Gen"/>
    <s v="LITTORAL"/>
    <s v="Edea"/>
    <s v="ZTE"/>
    <n v="34.507969426395341"/>
    <n v="0"/>
    <n v="0"/>
    <n v="37.870398906495673"/>
    <n v="12.220131951043422"/>
    <n v="2.9388285349838621"/>
    <n v="0"/>
    <n v="0"/>
    <n v="0"/>
    <n v="0"/>
    <n v="0"/>
    <n v="6.2561531020195025"/>
    <n v="0"/>
    <n v="0"/>
    <n v="6.2561531020195025"/>
    <n v="25.068290514877308"/>
    <n v="0"/>
    <n v="0"/>
    <n v="0"/>
    <n v="0"/>
    <n v="0"/>
    <n v="0"/>
    <n v="0"/>
    <n v="0"/>
    <m/>
    <n v="13.846173876318725"/>
    <n v="7.910137125363196"/>
    <n v="14.635630765255293"/>
    <n v="14.963428908194288"/>
    <n v="13.846173876318725"/>
    <x v="0"/>
    <m/>
    <s v="AKTIVCO"/>
    <s v="POWER ISSUE"/>
    <s v="AKTIVCO Defaut GE &amp; Power Cabinet"/>
    <x v="0"/>
    <s v="(05-10-2026 top offenders): 10/05/2026 instabilit power ..;..;(05-10-2026 ocm ran 18h) 10/05/2026 instabilit power ..;..;(05-10-2026 ticket): INC-20260510-00012724...Grid Outage"/>
    <s v="LIT_209"/>
    <m/>
    <s v=""/>
  </r>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0"/>
    <n v="0"/>
    <n v="21.697335867341263"/>
    <n v="27.601692049550127"/>
    <n v="4.2000360981985141"/>
    <n v="25.945027294803857"/>
    <n v="34.71847685577557"/>
    <n v="44.11613632277782"/>
    <n v="44.11613632277782"/>
    <n v="35.032730935728082"/>
    <n v="30.580078788241966"/>
    <m/>
    <n v="13.306074199633025"/>
    <n v="4.0596061692425129"/>
    <n v="4.8736913954255368"/>
    <n v="21.266446252410439"/>
    <n v="13.306074199633025"/>
    <x v="0"/>
    <m/>
    <s v="AKTIVCO"/>
    <s v="POWER ISSUE"/>
    <s v="AKTIVCO Defaut GE &amp; Power Cabinet"/>
    <x v="0"/>
    <s v="(05-10-2026  retour CAMUSAT ):  Mauvaises phases AC  || (05-10-2026 top offenders): 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05-10-2026 cells zte): 08/05/2026 : Need BO RAN analysis : Cell was down due to power ..;..;(05-10-2026 cells zte): 09/05/2026 : FME activer pour avoir les evidensces power pour pouvoir interpeller le powerco par rapport aux intabillites power du sitre _x000a_08/05/2026 : Need BO RAN analysis : Cell was down due to power ..;..;(05-10-2026 cells zte): 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
    <s v="CTR_258"/>
    <m/>
    <s v=""/>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12.645516403991634"/>
    <n v="12.416157296829921"/>
    <n v="10.333020149358083"/>
    <n v="12.645516403991634"/>
    <n v="11.397150097165509"/>
    <n v="18.822570933673482"/>
    <n v="16.765080628822062"/>
    <n v="13.295123461546146"/>
    <n v="14.572685791577848"/>
    <n v="15.416106645207499"/>
    <n v="15.416106645207499"/>
    <n v="13.679950946400597"/>
    <n v="1.2954687486623693"/>
    <m/>
    <n v="13.145790350794586"/>
    <n v="9.2672525768457561"/>
    <n v="11.826689158174975"/>
    <n v="15.057035198427549"/>
    <n v="13.145790350794586"/>
    <x v="0"/>
    <m/>
    <s v="No root cause"/>
    <s v="No root cause"/>
    <s v="No root cause"/>
    <x v="3"/>
    <s v="(05-10-2026 groupw whatsapp incident): SUO_186_H_Buea-Boduma-IHS -{ New case }  || (05-10-2026 top offenders):"/>
    <s v="SUO_186"/>
    <m/>
    <s v=""/>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1.5462121147266381"/>
    <n v="0"/>
    <n v="3.0125230785913431"/>
    <n v="1.5462121147266381"/>
    <n v="6.2621991935690984"/>
    <n v="6.1742900925426554"/>
    <n v="9.269157727725414"/>
    <n v="13.831977153978078"/>
    <n v="10.458115388676292"/>
    <n v="2.8697532766605889"/>
    <n v="2.8697532766605889"/>
    <n v="0"/>
    <n v="0"/>
    <m/>
    <n v="12.973271638230418"/>
    <n v="22.143987626344376"/>
    <n v="28.088991061197984"/>
    <n v="0.73120295403257396"/>
    <n v="12.973271638230418"/>
    <x v="0"/>
    <m/>
    <s v="IHS"/>
    <s v="POWER ISSUE"/>
    <s v="Defaut GE &amp; Power Cabinet"/>
    <x v="0"/>
    <s v="(05-10-2026 top offenders): 09/05/2026 : Power issue || Mail sent to IHS..;..;(hourly IHS): 10/05/2026 00:37 0:37:16 45.8V FME MERLIN IS ON SITE/Franklin informed..;..;(05-10-2026 cells huawei): 09/05/2026 : Power issue || Mail sent to IHS..;..;(05-10-2026 ocm ran 18h) Power status check Ongoing..;..;(05-10-2026 ocm ran 12h) Power status check Ongoing..;..;(05-10-2026 ticket): INC-20260510-00004839...2026-05-10 08:14:19..._x0009_PWC overload. // Load stabilized....FME Gael is on site and reports insufficient rectifiers and PWC overload // Load stabilized....Grid Outage...user:OCM_NOC.IHS"/>
    <s v="NRD_085"/>
    <m/>
    <s v=""/>
  </r>
  <r>
    <s v="Akak-Nkozoa-MTN-IHS"/>
    <s v="CTR_529"/>
    <s v="Yaounde"/>
    <s v="IHS"/>
    <s v="Grid-Gen"/>
    <s v="CENTRE"/>
    <s v="Yaounde"/>
    <s v="ZTE"/>
    <n v="1.4550035242114749"/>
    <n v="3.5397636638102017"/>
    <n v="1.857844438166498"/>
    <n v="10.480997794157519"/>
    <n v="0"/>
    <n v="2.9731253905882165"/>
    <n v="13.985840374622249"/>
    <n v="0"/>
    <n v="0"/>
    <n v="7.8080367716510697"/>
    <n v="2.384104094077895"/>
    <n v="0"/>
    <n v="0"/>
    <n v="0"/>
    <n v="0"/>
    <n v="0"/>
    <n v="0"/>
    <n v="10.645526391635491"/>
    <n v="0"/>
    <n v="8.6130943718200044"/>
    <n v="0.12290152468517541"/>
    <n v="0.12290152468517541"/>
    <n v="0"/>
    <n v="0"/>
    <m/>
    <n v="12.710222068127143"/>
    <n v="6.7398654724650182"/>
    <n v="5.7135635015351358"/>
    <n v="18.849235663770852"/>
    <n v="12.710222068127143"/>
    <x v="0"/>
    <m/>
    <s v="AKTIVCO"/>
    <s v="POWER ISSUE"/>
    <s v="AKTIVCO Defaut GE &amp; Power Cabinet"/>
    <x v="0"/>
    <s v="(05-10-2026 top offenders): Indisponibilité des services mobiles Voix &amp; Data dans la localité de CTR_750_Z_Nkometou-II(CTR-750) et environs...;..;(05-10-2026  groupe whatsapp incident ) impacted by  CTR_750_Z_Nkometou-II(CTR-750) ,Probleme d'energie || Action : RCA attendu de CAMUSAT"/>
    <s v="CTR_750"/>
    <s v=" impacted by  CTR_750_Z_Nkometou-II(CTR-750) ,Probleme d'energie || Action : RCA attendu de CAMUSAT"/>
    <s v="(05-10-2026  groupe whatsapp incident ) impacted by  CTR_750_Z_Nkometou-II(CTR-750) ,Probleme d'energie || Action : RCA attendu de CAMUSAT"/>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0"/>
    <n v="0"/>
    <n v="3.9102874158541012"/>
    <n v="0"/>
    <n v="3.6435638196174445"/>
    <n v="0"/>
    <n v="0"/>
    <n v="0"/>
    <n v="0"/>
    <n v="1.5977019858289594"/>
    <n v="1.5977019858289594"/>
    <n v="9.0947306617812842"/>
    <n v="13.270065176510204"/>
    <m/>
    <n v="12.6858771862239"/>
    <n v="24.090860041005719"/>
    <n v="27.540622418066651"/>
    <n v="0"/>
    <n v="12.6858771862239"/>
    <x v="0"/>
    <m/>
    <s v="AKTIVCO GRID ONLY"/>
    <s v="POWER ISSUE"/>
    <s v="AKTIVCO Coupure ENEO &amp; Baisse de tension"/>
    <x v="0"/>
    <s v="(05-10-2026 top offenders): Power status check Ongoing  || (05-10-2026  retour CAMUSAT ):  Access issue (dalle abritant les équipements fragilisée)"/>
    <s v="LIT_656"/>
    <m/>
    <s v=""/>
  </r>
  <r>
    <s v="Nkometou-II"/>
    <s v="CTR_750"/>
    <s v="Yaounde"/>
    <s v="CAMUSAT"/>
    <s v="Hybrid Solar - S1"/>
    <s v="CENTRE"/>
    <s v="Yaounde"/>
    <s v="ZTE"/>
    <n v="5.3505234952196076E-5"/>
    <n v="0"/>
    <n v="0"/>
    <n v="0"/>
    <n v="0"/>
    <n v="4.6284168443040485"/>
    <n v="0"/>
    <n v="9.4221113593754051"/>
    <n v="19.545283977251003"/>
    <n v="0"/>
    <n v="0"/>
    <n v="0"/>
    <n v="0"/>
    <n v="0"/>
    <n v="0"/>
    <n v="0"/>
    <n v="7.2519925349496184"/>
    <n v="0"/>
    <n v="0"/>
    <n v="0.17266139319070975"/>
    <n v="1.9190544269517974E-2"/>
    <n v="1.9190544269517974E-2"/>
    <n v="0"/>
    <n v="0"/>
    <m/>
    <n v="12.549206981077699"/>
    <n v="7.6286224716137312"/>
    <n v="6.5953521799592663"/>
    <n v="17.729448614148108"/>
    <n v="12.549206981077699"/>
    <x v="0"/>
    <m/>
    <s v="AKTIVCO"/>
    <s v="POWER ISSUE"/>
    <s v="AKTIVCO Defaut GE &amp; Power Cabinet"/>
    <x v="0"/>
    <s v="(05-10-2026  retour CAMUSAT ):  Désequilibre des phases au niveau du GE  || (05-10-2026 top offenders): Power issue at Nkometou-II. NOC Camusat said that power team is on the way to the site for troublesshooting..;..;(05-10-2026  groupe whatsapp incident ) impacted by  CTR_750_Z_Nkometou-II(CTR-750) ,Probleme d'energie || Action : RCA attendu de CAMUSAT..;..;(05-10-2026 ticket): INC-20260510-00008848...2026-05-10 17:06:32...Probleme d'energie sur le site de NKOMETOU , Tension à 24.58V , CAMUSAT alerté pour prise en charge_x000a__x000a_Feedback Camusat : The technician is on the way ETA 18h30...RCA attendu de CAMUSAT...Others...Probleme d'energie...user:OCM_NOC.CAMUSAT"/>
    <s v="CTR_750"/>
    <s v=" impacted by  CTR_750_Z_Nkometou-II(CTR-750) ,Probleme d'energie || Action : RCA attendu de CAMUSAT"/>
    <s v="(05-10-2026  groupe whatsapp incident ) impacted by  CTR_750_Z_Nkometou-II(CTR-750) ,Probleme d'energie || Action : RCA attendu de CAMUSAT"/>
  </r>
  <r>
    <s v="Superette-Biyem-Assi"/>
    <s v="CTR_561"/>
    <s v="Yaounde"/>
    <s v="CAMUSAT"/>
    <s v="Good Grid no GE - 12h"/>
    <s v="CENTRE"/>
    <s v="Yaounde"/>
    <s v="ZTE"/>
    <n v="13.868556899607057"/>
    <n v="13.868556899607057"/>
    <n v="37.547601824029122"/>
    <n v="0"/>
    <n v="0"/>
    <n v="0"/>
    <n v="0"/>
    <n v="0"/>
    <n v="53.665322615164676"/>
    <n v="42.695322643700806"/>
    <n v="3.7213069260029727"/>
    <n v="0"/>
    <n v="40.030458746750448"/>
    <n v="0"/>
    <n v="0"/>
    <n v="0"/>
    <n v="0"/>
    <n v="0"/>
    <n v="0"/>
    <n v="2.2293847896744497E-2"/>
    <n v="0"/>
    <n v="0"/>
    <n v="0"/>
    <n v="0"/>
    <m/>
    <n v="12.533440771845115"/>
    <n v="7.3160088166292976"/>
    <n v="6.2525288071510428"/>
    <n v="18.005513639636916"/>
    <n v="12.533440771845115"/>
    <x v="0"/>
    <m/>
    <s v="AKTIVCO GRID ONLY"/>
    <s v="POWER ISSUE"/>
    <s v="AKTIVCO Coupure ENEO &amp; Baisse de tension"/>
    <x v="0"/>
    <s v="(05-10-2026 top offenders): Impacted by CTR_123_Z_Maison-Blanche-IHS(CTR-123)..;..;(05-10-2026 ocm ran 18h) Impacted by CTR_123_Z_Maison-Blanche-IHS(CTR-123)..;..;(05-10-2026 ticket): INC-20260510-00009798...2026-05-10 15:38:13...Grid outage and grid only site / Grid return awaited...power failure. Group don't start ...Grid Outage...user:OCM_NOC.CAMUSAT || (05-10-2026  retour CAMUSAT ):  Grid outage Grid only site"/>
    <s v="CTR_561"/>
    <m/>
    <s v=""/>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12.326964070164625"/>
    <n v="12.36137987040521"/>
    <n v="12.32692840000799"/>
    <n v="12.326964070164625"/>
    <n v="12.326785719381451"/>
    <n v="12.326785719381451"/>
    <n v="12.32678571938145"/>
    <n v="12.326714379068182"/>
    <n v="12.326643038754911"/>
    <n v="12.326714379068182"/>
    <n v="12.326714379068182"/>
    <n v="12.326892729851355"/>
    <n v="12.326607368598276"/>
    <m/>
    <n v="12.326678708911547"/>
    <n v="21.575462913004728"/>
    <n v="27.540622418066651"/>
    <n v="0"/>
    <n v="12.326678708911547"/>
    <x v="0"/>
    <m/>
    <s v="SPARE-ISSUE"/>
    <s v="SPARE-ISSUE"/>
    <s v="Warehouse HUAWEI"/>
    <x v="4"/>
    <s v="(05-10-2026 top offenders): 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10-2026 ocm ran 18h) 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10-2026 ocm ran 12h) 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m/>
    <s v=""/>
  </r>
  <r>
    <s v="New-Deido"/>
    <s v="LIT_287"/>
    <s v="Douala"/>
    <s v="IHS"/>
    <s v="GridOnly"/>
    <s v="LITTORAL"/>
    <s v="Douala"/>
    <s v="ZTE"/>
    <n v="0"/>
    <n v="7.9493440971598046"/>
    <n v="2.0538519488746791"/>
    <n v="0"/>
    <n v="0"/>
    <n v="0"/>
    <n v="1.3462987218669489"/>
    <n v="5.1192917048337367"/>
    <n v="2.6352219967868309"/>
    <n v="1.5926546586651382"/>
    <n v="2.8345111619054144"/>
    <n v="0.76387640433406667"/>
    <n v="0.14210990403301055"/>
    <n v="1.3004269004346078"/>
    <n v="0.76387640433406645"/>
    <n v="4.5016451076239976"/>
    <n v="0"/>
    <n v="0"/>
    <n v="1.7110795786926458"/>
    <n v="12.85188609520222"/>
    <n v="6.3680147132262075"/>
    <n v="6.3680147132262075"/>
    <n v="14.985746205408738"/>
    <n v="11.488519203385525"/>
    <m/>
    <n v="12.250522924496266"/>
    <n v="7.4717536139787137"/>
    <n v="11.291070803200151"/>
    <n v="14.176753026591987"/>
    <n v="12.250522924496266"/>
    <x v="0"/>
    <m/>
    <s v="IHS GRID ONLY"/>
    <s v="POWER ISSUE"/>
    <s v="Coupure ENEO &amp; Baisse de tension"/>
    <x v="0"/>
    <s v="(05-10-2026 top offenders): 09/05/2026 : Need BO RAN analysis || Cell was down due to power ..;..;(05-10-2026 cells zte): 09/05/2026 : Need BO RAN analysis || Cell was down due to power ..;..;(05-10-2026 cells zte): 09/05/2026 : Need BO RAN analysis || Cell was down due to power "/>
    <s v="LIT_287"/>
    <m/>
    <s v=""/>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3.1681698070672568"/>
    <n v="7.6166307111487788"/>
    <n v="3.7337736457468331"/>
    <n v="3.1681698070672564"/>
    <n v="1.4060105640735892"/>
    <n v="3.9464747897600962"/>
    <n v="1.1821981662685876"/>
    <n v="4.6988118984228082"/>
    <n v="5.1231440817502918"/>
    <n v="0.95676277633670337"/>
    <n v="0.95676277633670337"/>
    <n v="2.2722424828711909"/>
    <n v="8.256089609140691"/>
    <m/>
    <n v="12.209002862173369"/>
    <n v="11.90317394658066"/>
    <n v="15.582711544280901"/>
    <n v="10.120902253828795"/>
    <n v="12.209002862173369"/>
    <x v="0"/>
    <m/>
    <s v="IHS"/>
    <s v="POWER ISSUE"/>
    <s v="Defaut GE &amp; Power Cabinet"/>
    <x v="0"/>
    <s v="(05-10-2026 top offenders): Power status check Ongoing..;..;(hourly IHS): 10/05/2026 19:02 1:10:34 54.5 Rectifiers hanging due to MPR faulty..;..;(05-10-2026 ocm ran 18h) Power status check Ongoing..;..;(05-10-2026 ocm ran 12h) Power status check Ongoing"/>
    <s v="NRD_040"/>
    <m/>
    <s v=""/>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13.85325440241073"/>
    <n v="10.653821542222548"/>
    <n v="11.613864133800183"/>
    <n v="13.85325440241073"/>
    <n v="12.335150371112311"/>
    <n v="11.672238345133021"/>
    <n v="12.164325990988292"/>
    <n v="11.301429231836043"/>
    <n v="12.286371431914233"/>
    <n v="11.769136325631434"/>
    <n v="11.769136325631434"/>
    <n v="11.748590315409793"/>
    <n v="12.513197957954873"/>
    <m/>
    <n v="12.150432464979041"/>
    <n v="52.714180944730202"/>
    <n v="13.770311209033324"/>
    <n v="0"/>
    <n v="12.150432464979041"/>
    <x v="2"/>
    <m/>
    <s v="IHS"/>
    <s v="POWER ISSUE"/>
    <s v="Defaut GE &amp; Power Cabinet"/>
    <x v="0"/>
    <s v="(05-10-2026 cells nokia): 08/05/2026 : Feedback RM : Je propose une joint visite dans ce site avec le powerco,_x000a_07/05/2026 : Relance faite ce jour _x000a_06/05/2026 : FME activer || Il remplacer le FCOOP || Fkoop non dis[ponible au Ware house de HW la cde va etre transferer a OCM _x000a_05/05/2026 : Check breaker and  interconnection (sfp, optical fiber) between system and radio module, swap its if needed ..;..;(05-10-2026 cells nokia): 08/05/2026 : Feedback RM : Je propose une joint visite dans ce site avec le powerco,_x000a_07/05/2026 : Relance faite ce jour _x000a_06/05/2026 : FME activer || Il remplacer le FCOOP || Fkoop non dis[ponible au Ware house de HW la cde va etre transferer a OCM _x000a_05/05/2026 : Check breaker and  interconnection (sfp, optical fiber) between system and radio module, swap its if needed ..;..;(05-10-2026 cells nokia): 08/05/2026 : Feedback RM : Je propose une joint visite dans ce site avec le powerco,_x000a_07/05/2026 : Relance faite ce jour _x000a_06/05/2026 : FME activer || Il remplacer le FCOOP || Fkoop non dis[ponible au Ware house de HW la cde va etre transferer a OCM _x000a_05/05/2026 : Check breaker and  interconnection (sfp, optical fiber) between system and radio module, swap its if needed "/>
    <s v="NRO_046"/>
    <m/>
    <s v=""/>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0.15908889859117217"/>
    <n v="4.4601785505360514"/>
    <n v="0"/>
    <n v="0.15908889859117217"/>
    <n v="0"/>
    <n v="0"/>
    <n v="0"/>
    <n v="1.0764718220030667"/>
    <n v="0"/>
    <n v="11.740297003992206"/>
    <n v="11.740297003992206"/>
    <n v="26.225305550561732"/>
    <n v="8.7736814169898398"/>
    <m/>
    <n v="12.016865563460062"/>
    <n v="2.3320504058607003"/>
    <n v="4.039503792785716"/>
    <n v="19.80434814727262"/>
    <n v="12.016865563460062"/>
    <x v="0"/>
    <m/>
    <s v="AKTIVCO GRID ONLY"/>
    <s v="POWER ISSUE"/>
    <s v="AKTIVCO Coupure ENEO &amp; Baisse de tension"/>
    <x v="0"/>
    <s v="(05-10-2026 top offenders): || (05-10-2026  retour CAMUSAT ):  Grid outage Grid only site"/>
    <s v="CTR_849"/>
    <m/>
    <s v=""/>
  </r>
  <r>
    <s v="Foreke"/>
    <s v="OST_251"/>
    <s v="OUEST"/>
    <s v="CAMUSAT"/>
    <s v="Medium Grid + GE"/>
    <s v="OUEST"/>
    <s v="Dschang"/>
    <s v="NOKIA"/>
    <n v="5.525333147336596E-2"/>
    <n v="4.1038515208327894E-2"/>
    <n v="0.98496752417673428"/>
    <n v="0"/>
    <n v="5.5253531933106864E-2"/>
    <n v="0"/>
    <n v="0"/>
    <n v="1.1888178743402145"/>
    <n v="0"/>
    <n v="5.4737717880089923E-2"/>
    <n v="0"/>
    <n v="5.9729677284958954E-2"/>
    <n v="5.9196292838330763E-2"/>
    <n v="0"/>
    <n v="5.9729677284958954E-2"/>
    <n v="0"/>
    <n v="2.4077355728483103E-3"/>
    <n v="5.8338541176201832E-2"/>
    <n v="0"/>
    <n v="5.523523754897483E-2"/>
    <n v="5.5948640681670922E-2"/>
    <n v="5.5948640681670922E-2"/>
    <n v="0"/>
    <n v="4.7739689184523151"/>
    <m/>
    <n v="11.932808839350177"/>
    <n v="20.879045118281116"/>
    <n v="17.780276834256455"/>
    <n v="5.7187047871700081"/>
    <n v="11.932808839350177"/>
    <x v="0"/>
    <m/>
    <s v="PDH"/>
    <s v="TX ISSUE"/>
    <s v="ODU HS"/>
    <x v="1"/>
    <s v="(05-10-2026 top offenders):..;..;(05-10-2026  groupe whatsapp incident ) impacted by OST_059_H_Fokoue  ,Defaut  de l'ODU sur le site de Bafou corruption de la MIB a Fokoue|| Action :remplacement de l'ODU a Bafou , configuration de la MIB sur le site de Fokoue..;..;(05-10-2026 ocm ran 12h) P2 Incident at OST_059_H_Fokoue"/>
    <s v="OST_059"/>
    <s v=" impacted by OST_059_H_Fokoue  ,Defaut  de l'ODU sur le site de Bafou corruption de la MIB a Fokoue|| Action :remplacement de l'ODU a Bafou , configuration de la MIB sur le site de Fokoue"/>
    <s v="(05-10-2026  groupe whatsapp incident ) impacted by OST_059_H_Fokoue  ,Defaut  de l'ODU sur le site de Bafou corruption de la MIB a Fokoue|| Action :remplacement de l'ODU a Bafou , configuration de la MIB sur le site de Fokoue"/>
  </r>
  <r>
    <s v="CTR_953_Z_Akak-II"/>
    <s v="CTR_953"/>
    <s v="Yaounde"/>
    <s v="ESCO"/>
    <s v="Good Grid + Solar + GE"/>
    <s v="CTR"/>
    <s v="Yaoundé"/>
    <s v="ZTE"/>
    <n v="0"/>
    <n v="0"/>
    <n v="0"/>
    <n v="0"/>
    <n v="0"/>
    <n v="0"/>
    <n v="0"/>
    <n v="0"/>
    <n v="0"/>
    <n v="0.13513638841090894"/>
    <n v="0"/>
    <n v="0"/>
    <n v="0"/>
    <n v="0"/>
    <n v="0"/>
    <n v="0"/>
    <n v="0"/>
    <n v="0"/>
    <n v="0"/>
    <n v="7.773615070498499"/>
    <n v="8.699951203225785E-2"/>
    <n v="8.699951203225785E-2"/>
    <n v="0"/>
    <n v="0"/>
    <m/>
    <n v="11.821874652215973"/>
    <n v="6.795194217634057"/>
    <n v="5.779705621347043"/>
    <n v="17.088021513919809"/>
    <n v="11.821874652215973"/>
    <x v="0"/>
    <m/>
    <s v="AKTIVCO"/>
    <s v="POWER ISSUE"/>
    <s v="AKTIVCO Defaut GE &amp; Power Cabinet"/>
    <x v="0"/>
    <s v="(05-10-2026 top offenders): Indisponibilité des services mobiles Voix &amp; Data dans la localité de CTR_750_Z_Nkometou-II(CTR-750) et environs. || (05-10-2026  groupe whatsapp incident ) impacted by  CTR_750_Z_Nkometou-II(CTR-750) ,Probleme d'energie || Action : RCA attendu de CAMUSAT || (05-10-2026  retour CAMUSAT ):  Site impacté par Nkometou 2"/>
    <s v="CTR_750"/>
    <s v="impacted by  CTR_750_Z_Nkometou-II(CTR-750) ,Probleme d'energie || Action : RCA attendu de CAMUSAT"/>
    <s v=""/>
  </r>
  <r>
    <s v="NYOM-Camtel"/>
    <s v="CTR_551"/>
    <s v="Yaounde"/>
    <s v="CAMUSAT"/>
    <s v="HGB"/>
    <s v="CENTRE"/>
    <s v="Yaounde"/>
    <s v="ZTE"/>
    <n v="0"/>
    <n v="0"/>
    <n v="0"/>
    <n v="0"/>
    <n v="0"/>
    <n v="0"/>
    <n v="0"/>
    <n v="0"/>
    <n v="6.4206281942625276E-4"/>
    <n v="0.13344205597075612"/>
    <n v="0"/>
    <n v="0"/>
    <n v="0"/>
    <n v="0"/>
    <n v="0"/>
    <n v="0"/>
    <n v="0"/>
    <n v="0"/>
    <n v="0"/>
    <n v="9.102667271632523"/>
    <n v="2.3774159397088469E-2"/>
    <n v="2.3774159397088469E-2"/>
    <n v="0"/>
    <n v="0"/>
    <m/>
    <n v="11.743560823324287"/>
    <n v="6.743737235670979"/>
    <n v="5.7181854809918695"/>
    <n v="16.991542396364807"/>
    <n v="11.743560823324287"/>
    <x v="0"/>
    <m/>
    <s v="AKTIVCO"/>
    <s v="POWER ISSUE"/>
    <s v="AKTIVCO Defaut GE &amp; Power Cabinet"/>
    <x v="0"/>
    <s v="(05-10-2026 top offenders): Indisponibilité des services mobiles Voix &amp; Data dans la localité de CTR_750_Z_Nkometou-II(CTR-750) et environs...;..;(05-10-2026  groupe whatsapp incident ) impacted by  CTR_750_Z_Nkometou-II(CTR-750) ,Probleme d'energie || Action : RCA attendu de CAMUSAT..;..;(05-10-2026 ticket): INC-20260510-00008437...Grid Outage  || (05-10-2026  retour CAMUSAT ):  Site impacté par Nkometou 2"/>
    <s v="CTR_750"/>
    <s v=" impacted by  CTR_750_Z_Nkometou-II(CTR-750) ,Probleme d'energie || Action : RCA attendu de CAMUSAT"/>
    <s v="(05-10-2026  groupe whatsapp incident ) impacted by  CTR_750_Z_Nkometou-II(CTR-750) ,Probleme d'energie || Action : RCA attendu de CAMUSAT"/>
  </r>
  <r>
    <s v="Edea-Ekite"/>
    <s v="LIT_322"/>
    <s v="LITTORAL"/>
    <s v="IHS"/>
    <s v="Grid-Gen"/>
    <s v="LITTORAL"/>
    <s v="Edea"/>
    <s v="ZTE"/>
    <n v="34.712573444852524"/>
    <n v="0"/>
    <n v="4.6890917807398269"/>
    <n v="31.989852553840535"/>
    <n v="5.0959990925512155"/>
    <n v="2.4286382846364352"/>
    <n v="0"/>
    <n v="0"/>
    <n v="0.18917667571261898"/>
    <n v="0"/>
    <n v="0"/>
    <n v="6.2567951648389286"/>
    <n v="0"/>
    <n v="0"/>
    <n v="6.2567951648389286"/>
    <n v="22.6619282430593"/>
    <n v="0"/>
    <n v="0"/>
    <n v="0"/>
    <n v="0"/>
    <n v="0"/>
    <n v="0"/>
    <n v="0"/>
    <n v="0.49893631592915122"/>
    <m/>
    <n v="11.22370396052883"/>
    <n v="7.0760843934470783"/>
    <n v="12.21036657928469"/>
    <n v="11.724281902610606"/>
    <n v="11.22370396052883"/>
    <x v="0"/>
    <m/>
    <s v="AKTIVCO"/>
    <s v="POWER ISSUE"/>
    <s v="AKTIVCO Defaut GE &amp; Power Cabinet"/>
    <x v="0"/>
    <s v="(05-10-2026 top offenders): Impacted by LIT_209_Z_Cellucam-New(LIT-209)..;..;(05-10-2026 ocm ran 18h) Impacted by LIT_209_Z_Cellucam-New(LIT-209)..;..;(05-10-2026 ticket): INC-20260510-00013227...Grid Outage"/>
    <s v="LIT_209"/>
    <s v=" Impacted by LIT_209_Z_Cellucam-New(LIT-209)"/>
    <s v=""/>
  </r>
  <r>
    <s v="Edea-Entree"/>
    <s v="LIT_229"/>
    <s v="LITTORAL"/>
    <s v="IHS"/>
    <s v="Solar-Grid-Gen"/>
    <s v="LITTORAL"/>
    <s v="Edea"/>
    <s v="ZTE"/>
    <n v="50.851161277619418"/>
    <n v="50.851375298559219"/>
    <n v="50.851375298559219"/>
    <n v="50.851072102227825"/>
    <n v="50.851375298559219"/>
    <n v="50.851375298559219"/>
    <n v="32.277550202178446"/>
    <n v="3.3850443594067916"/>
    <n v="0"/>
    <n v="0"/>
    <n v="0"/>
    <n v="6.2559390810796947"/>
    <n v="5.2967685691701405"/>
    <n v="0"/>
    <n v="6.2559390810796947"/>
    <n v="22.619873128386882"/>
    <n v="0"/>
    <n v="0"/>
    <n v="0"/>
    <n v="0"/>
    <n v="1.1224684889836283"/>
    <n v="1.1224684889836283"/>
    <n v="0"/>
    <n v="0"/>
    <m/>
    <n v="10.910305964335549"/>
    <n v="6.8866177875296248"/>
    <n v="11.776856781963271"/>
    <n v="11.454270334692591"/>
    <n v="10.910305964335549"/>
    <x v="1"/>
    <m/>
    <s v="IHS"/>
    <s v="POWER ISSUE"/>
    <s v="AKTIVCO Defaut GE &amp; Power Cabinet"/>
    <x v="0"/>
    <s v="(05-10-2026 top offenders): Impacted by LIT_209_Z_Cellucam-New(LIT-209)..;..;(05-10-2026 ocm ran 18h) Impacted by LIT_209_Z_Cellucam-New(LIT-209)..;..;(05-10-2026 ticket): INC-20260510-00012711...Grid Outage ||(05-10-2026 groupw whatsapp incident):INC-20260510-00009594 // LIT_209_Z_Cellucam-New(LIT-209), The technician is managing with the level 0 INC-20260510-00009594 // LIT_209_Z_Cellucam-New(LIT-209), The technician is managing with the level 0"/>
    <s v="LIT_209"/>
    <s v=" Impacted by LIT_209_Z_Cellucam-New(LIT-209)"/>
    <s v=""/>
  </r>
  <r>
    <s v="Edea-Beon"/>
    <s v="LIT_186"/>
    <s v="LITTORAL"/>
    <s v="IHS"/>
    <s v="Grid-Gen"/>
    <s v="LITTORAL"/>
    <s v="Edea"/>
    <s v="ZTE"/>
    <n v="16.1305977176807"/>
    <n v="35.310030733406947"/>
    <n v="0"/>
    <n v="0"/>
    <n v="0"/>
    <n v="1.9391545602155045"/>
    <n v="0"/>
    <n v="6.3421538496659741E-2"/>
    <n v="0"/>
    <n v="0"/>
    <n v="0"/>
    <n v="0"/>
    <n v="0"/>
    <n v="0"/>
    <n v="0"/>
    <n v="0"/>
    <n v="0"/>
    <n v="0"/>
    <n v="0"/>
    <n v="0"/>
    <n v="0"/>
    <n v="0"/>
    <n v="1.4027110745848714"/>
    <n v="0"/>
    <m/>
    <n v="10.677362006432045"/>
    <n v="6.7790826868737746"/>
    <n v="11.538585772038452"/>
    <n v="11.190414825321156"/>
    <n v="10.677362006432045"/>
    <x v="0"/>
    <m/>
    <s v="IHS"/>
    <s v="POWER ISSUE"/>
    <s v="Defaut GE &amp; Power Cabinet"/>
    <x v="0"/>
    <s v="(05-10-2026 top offenders):..;..;(05-10-2026 ticket): INC-20260510-00004530...2026-05-10 10:36:03...no power issue u=49v load=39A site on grid...power issue observed Camusat support informed and he is managing it we are following up ...Grid Outage...user:OCM_NOC.CAMUSAT"/>
    <s v="LIT_186"/>
    <m/>
    <s v=""/>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1.9664065598844858"/>
    <n v="1.1839816741003271"/>
    <n v="13.37136842135301"/>
    <n v="1.9664065598844855"/>
    <n v="2.001737850031247"/>
    <n v="0"/>
    <n v="0.36763446935648175"/>
    <n v="0"/>
    <n v="15.990770703672311"/>
    <n v="0"/>
    <n v="0"/>
    <n v="4.0824494268519224E-2"/>
    <n v="14.724266122197395"/>
    <m/>
    <n v="10.291428746721914"/>
    <n v="7.5180898768629421"/>
    <n v="9.5950168473807516"/>
    <n v="11.499175361757363"/>
    <n v="10.291428746721914"/>
    <x v="0"/>
    <m/>
    <s v="AKTIVCO"/>
    <s v="POWER ISSUE"/>
    <s v="AKTIVCO Defaut GE &amp; Power Cabinet"/>
    <x v="0"/>
    <s v="(05-10-2026 top offenders): ||(05-10-2026 groupe whatsapp incident): EXN_237_H_Maroua-Boulore: Power status check Ongoing   || (05-10-2026 capture de la courbe): capture de la courbe power sur la platforme imaster  ,Maroua-Boulore EXN_237 "/>
    <s v="EXN_237"/>
    <m/>
    <s v=""/>
  </r>
  <r>
    <s v="EST_001_Z_Bertoua"/>
    <s v="EST_001"/>
    <s v="CENTRE"/>
    <s v="OCM"/>
    <s v="Grid Gen"/>
    <s v="EST"/>
    <s v="Bertoua"/>
    <s v="ZTE"/>
    <n v="0"/>
    <n v="0"/>
    <n v="0"/>
    <n v="0"/>
    <n v="0"/>
    <n v="0"/>
    <n v="0"/>
    <n v="0"/>
    <n v="0"/>
    <n v="0"/>
    <n v="0"/>
    <n v="0"/>
    <n v="0"/>
    <n v="0"/>
    <n v="0"/>
    <n v="0"/>
    <n v="0"/>
    <n v="0"/>
    <n v="0"/>
    <n v="0"/>
    <n v="0"/>
    <n v="0"/>
    <n v="9.0406011990879984E-2"/>
    <n v="0"/>
    <m/>
    <n v="9.7523278344219904"/>
    <n v="9.6604238856316123"/>
    <n v="4.1416123504391207"/>
    <n v="13.389427338809769"/>
    <n v="9.7523278344219904"/>
    <x v="0"/>
    <m/>
    <s v="SST &amp; DC"/>
    <s v="POWER ISSUE"/>
    <s v="Sites strategiques &amp; DataCenter"/>
    <x v="0"/>
    <s v="(05-10-2026  groupe whatsapp incident ):&quot;EST_001_Z_Bertoua(EST-001) -{ Feedback OCM : Nous avons délesté la BTS pour permettre de rétablir les 40 sites adosses à Bertoua HR._x000a_NB : le fusible a été à nouveau remplacé.  } &quot; || (05-10-2026 top offenders):"/>
    <s v="EST_001"/>
    <m/>
    <s v=""/>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5.7767105266912653"/>
    <n v="2.576615929435869"/>
    <n v="10.570440711919254"/>
    <n v="5.7767105266912653"/>
    <n v="2.6658983314927531"/>
    <n v="5.5761372359338299"/>
    <n v="0.3234569803642921"/>
    <n v="1.7044805997152093"/>
    <n v="4.741580416227924"/>
    <n v="0.48029865908747171"/>
    <n v="0.48029865908747171"/>
    <n v="2.076145796771423"/>
    <n v="10.30651722297843"/>
    <m/>
    <n v="9.6647219297269391"/>
    <n v="9.1916907465358957"/>
    <n v="11.711352176559192"/>
    <n v="8.4767216170132649"/>
    <n v="9.6647219297269391"/>
    <x v="0"/>
    <m/>
    <s v="No root cause"/>
    <s v="No root cause"/>
    <s v="No root cause"/>
    <x v="3"/>
    <s v="(05-10-2026 top offenders): Power status check Ongoing..;..;(05-10-2026 ocm ran 18h) Power status check Ongoing"/>
    <s v="NRD_117"/>
    <m/>
    <s v=""/>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13.868556899607057"/>
    <n v="13.868556899607057"/>
    <n v="13.868556899607057"/>
    <n v="12.963715461429688"/>
    <m/>
    <n v="9.3669971707883501"/>
    <n v="0"/>
    <n v="27.90192239962866"/>
    <n v="0"/>
    <n v="9.3669971707883501"/>
    <x v="1"/>
    <m/>
    <s v="Exclu"/>
    <s v="Exclu"/>
    <s v="EXCLU"/>
    <x v="2"/>
    <s v="(hourly IHS): 10/05/2026 02:46 0:21:23 46V fme Merlin is heading to site ETA 03:30AM"/>
    <s v="NRD_110"/>
    <m/>
    <s v=""/>
  </r>
  <r>
    <s v="Soulede"/>
    <s v="EXN_052"/>
    <s v="EXTREME-NORD"/>
    <s v="IHS"/>
    <s v="Solar-Grid-Gen"/>
    <s v="EXTREME-NORD"/>
    <s v="Soulede"/>
    <s v="NOKIA"/>
    <n v="0"/>
    <n v="0"/>
    <n v="0"/>
    <n v="0"/>
    <n v="0"/>
    <n v="4.815749834923679E-3"/>
    <n v="0"/>
    <n v="0"/>
    <n v="0"/>
    <n v="2.9429582324530077E-3"/>
    <n v="0"/>
    <n v="5.4917540281116915E-2"/>
    <n v="0"/>
    <n v="1.689687742539673"/>
    <n v="5.4917540281116915E-2"/>
    <n v="0"/>
    <n v="0"/>
    <n v="0"/>
    <n v="0"/>
    <n v="0"/>
    <n v="0"/>
    <n v="0"/>
    <n v="0"/>
    <n v="0"/>
    <m/>
    <n v="9.2815551818424691"/>
    <n v="0"/>
    <n v="27.647412261345224"/>
    <n v="0"/>
    <n v="9.2815551818424691"/>
    <x v="2"/>
    <m/>
    <s v="No root cause"/>
    <s v="No root cause"/>
    <s v="No root cause"/>
    <x v="3"/>
    <s v="(05-10-2026 cells nokia): 09/05/2026 : Need BO RAN analysis "/>
    <s v="EXN_052"/>
    <m/>
    <s v=""/>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9.2733846412866363"/>
    <n v="9.2457045997380387"/>
    <n v="9.2457045997380387"/>
    <n v="9.2733846412866363"/>
    <n v="9.2457045997380387"/>
    <n v="5.822189976400626"/>
    <n v="9.2457045997380387"/>
    <n v="9.2457045997380387"/>
    <n v="9.2457045997380387"/>
    <n v="9.2457045997380387"/>
    <n v="9.2457045997380387"/>
    <n v="9.2457045997380387"/>
    <n v="19.343480066089668"/>
    <m/>
    <n v="9.2457045997380387"/>
    <n v="0"/>
    <n v="0"/>
    <n v="17.729448614148101"/>
    <n v="9.2457045997380387"/>
    <x v="0"/>
    <m/>
    <s v="BSS"/>
    <s v="RAN ISSUE"/>
    <s v="BSS Hardware issue"/>
    <x v="1"/>
    <s v="05-10-2026: hardware issue,  site with GPS issue (alarm : TDD down 09Apr 02pm)   ||  (05-10-2026 top offenders):"/>
    <s v="CTR_002"/>
    <m/>
    <s v=""/>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2.9626918697725384"/>
    <n v="16.532974919599468"/>
    <n v="17.700887188135827"/>
    <n v="2.9626918697725384"/>
    <n v="6.7759742946583232"/>
    <n v="4.5641035518915176"/>
    <n v="22.417337979014537"/>
    <n v="35.749219536972838"/>
    <n v="6.4995840859736385"/>
    <n v="8.430088633205207"/>
    <n v="8.430088633205207"/>
    <n v="9.2457045997380387"/>
    <n v="10.207318517377077"/>
    <m/>
    <n v="9.2457045997380387"/>
    <n v="0"/>
    <n v="0"/>
    <n v="17.729448614148101"/>
    <n v="9.2457045997380387"/>
    <x v="0"/>
    <m/>
    <s v="AKTIVCO GRID ONLY"/>
    <s v="POWER ISSUE"/>
    <s v="AKTIVCO Coupure ENEO &amp; Baisse de tension"/>
    <x v="0"/>
    <s v="(05-10-2026  retour CAMUSAT ):  Grid outage Grid only site"/>
    <s v="CTR_566"/>
    <m/>
    <s v=""/>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20.494698701320942"/>
    <n v="9.2457045997380387"/>
    <n v="9.2457045997380387"/>
    <n v="20.494698701320942"/>
    <n v="0.71957406979365524"/>
    <n v="8.2347053502381318"/>
    <n v="9.2457045997380387"/>
    <n v="9.2457045997380387"/>
    <n v="9.2457045997380387"/>
    <n v="9.2457045997380387"/>
    <n v="9.2457045997380387"/>
    <n v="9.2457045997380387"/>
    <n v="9.2457045997380387"/>
    <m/>
    <n v="9.2457045997380387"/>
    <n v="0"/>
    <n v="27.540622418066651"/>
    <n v="0"/>
    <n v="9.2457045997380387"/>
    <x v="0"/>
    <m/>
    <s v="No root cause"/>
    <s v="No root cause"/>
    <s v="No root cause"/>
    <x v="3"/>
    <s v="(05-10-2026 top offenders):"/>
    <s v="LIT_780"/>
    <m/>
    <s v=""/>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10.219464205711219"/>
    <n v="9.2457045997380387"/>
    <n v="9.2457045997380387"/>
    <n v="10.219464205711221"/>
    <n v="9.2457045997380387"/>
    <n v="5.5444978069987707"/>
    <n v="9.2457045997380387"/>
    <n v="9.2457045997380387"/>
    <n v="9.2457045997380387"/>
    <n v="9.2457045997380387"/>
    <n v="9.2457045997380387"/>
    <n v="9.2457045997380387"/>
    <n v="8.279007684778545"/>
    <m/>
    <n v="9.2457045997380387"/>
    <n v="0"/>
    <n v="0"/>
    <n v="17.729448614148101"/>
    <n v="9.2457045997380387"/>
    <x v="0"/>
    <m/>
    <s v="BSS"/>
    <s v="RAN ISSUE"/>
    <s v="BSS Hardware issue"/>
    <x v="1"/>
    <s v="05-10-2026: hardware issue,  site with GPS issue (alarm : TDD down 09Apr 02pm)   ||  (05-10-2026 top offenders):"/>
    <s v="CTR_200"/>
    <m/>
    <s v=""/>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13.868556899607057"/>
    <n v="13.868556899607057"/>
    <n v="13.868556899607057"/>
    <n v="13.868556899607057"/>
    <n v="13.868556899607057"/>
    <n v="48.050126557715743"/>
    <n v="9.2457045997380387"/>
    <n v="9.2457045997380387"/>
    <n v="15.111269486606572"/>
    <n v="9.2457045997380387"/>
    <n v="9.2457045997380387"/>
    <n v="9.2457045997380387"/>
    <n v="8.2342773083585143"/>
    <m/>
    <n v="9.2457045997380387"/>
    <n v="0"/>
    <n v="0"/>
    <n v="17.729448614148101"/>
    <n v="9.2457045997380387"/>
    <x v="0"/>
    <m/>
    <s v="BSS"/>
    <s v="RAN ISSUE"/>
    <s v="BSS Hardware issue"/>
    <x v="1"/>
    <s v="05-10-2026: hardware issue,  site with GPS issue (alarm : TDD down 09Apr 02pm)(05-10-2026 top offenders):"/>
    <s v="CTR_197"/>
    <m/>
    <s v=""/>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9.2457045997380387"/>
    <n v="12.643893411864749"/>
    <n v="9.2457045997380387"/>
    <n v="9.2457045997380387"/>
    <n v="6.3121374128578074"/>
    <n v="4.8036999940074141"/>
    <n v="8.5103821557901203"/>
    <n v="5.9889479586682759"/>
    <n v="9.2457045997380387"/>
    <n v="9.2457045997380387"/>
    <n v="9.2457045997380387"/>
    <n v="9.2457045997380387"/>
    <n v="8.2321370989604272"/>
    <m/>
    <n v="9.2457045997380387"/>
    <n v="0"/>
    <n v="0"/>
    <n v="17.729448614148101"/>
    <n v="9.2457045997380387"/>
    <x v="0"/>
    <m/>
    <s v="AKTIVCO GRID ONLY"/>
    <s v="POWER ISSUE"/>
    <s v="AKTIVCO Coupure ENEO &amp; Baisse de tension"/>
    <x v="0"/>
    <s v="(05-10-2026  retour CAMUSAT ):  Grid outage Grid only site"/>
    <s v="CTR_682"/>
    <m/>
    <s v=""/>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9.2457045997380387"/>
    <n v="9.2457045997380387"/>
    <n v="9.2457045997380387"/>
    <n v="9.2457045997380387"/>
    <n v="9.2457045997380387"/>
    <n v="5.7927620971769214"/>
    <n v="9.2457045997380387"/>
    <n v="9.2457045997380387"/>
    <n v="9.2457045997380387"/>
    <n v="9.2457045997380387"/>
    <n v="9.2457045997380387"/>
    <n v="9.3455810383154567"/>
    <n v="8.1788637200263672"/>
    <m/>
    <n v="9.2457045997380387"/>
    <n v="0"/>
    <n v="0"/>
    <n v="17.729448614148101"/>
    <n v="9.2457045997380387"/>
    <x v="0"/>
    <m/>
    <s v="BSS"/>
    <s v="RAN ISSUE"/>
    <s v="BSS Hardware issue"/>
    <x v="1"/>
    <s v="05-10-2026: hardware issue,  site with GPS issue (alarm : TDD down 09Apr 02pm)   ||  (05-10-2026 top offenders):"/>
    <s v="CTR_049"/>
    <m/>
    <s v=""/>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9.2457045997380387"/>
    <n v="9.2457045997380387"/>
    <n v="9.2457045997380387"/>
    <n v="9.2457045997380387"/>
    <n v="9.2457045997380387"/>
    <n v="4.7534050731523569"/>
    <n v="9.2457045997380387"/>
    <n v="9.2457045997380387"/>
    <n v="9.2457045997380387"/>
    <n v="9.2457045997380387"/>
    <n v="9.2457045997380387"/>
    <n v="9.3517519754132739"/>
    <n v="8.1531633721710008"/>
    <m/>
    <n v="9.2457045997380387"/>
    <n v="0"/>
    <n v="0"/>
    <n v="17.729448614148101"/>
    <n v="9.2457045997380387"/>
    <x v="0"/>
    <m/>
    <s v="BSS"/>
    <s v="RAN ISSUE"/>
    <s v="BSS Hardware issue"/>
    <x v="1"/>
    <s v="05-10-2026: hardware issue,  site with GPS issue (alarm : TDD down 09Apr 02pm)   ||  (05-10-2026 top offenders):"/>
    <s v="CTR_086"/>
    <m/>
    <s v=""/>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9.2457045997380387"/>
    <n v="9.7790804518980803"/>
    <n v="9.2457045997380387"/>
    <n v="9.2457045997380387"/>
    <n v="9.2457045997380387"/>
    <n v="4.6000590697793875"/>
    <n v="9.2457045997380387"/>
    <n v="9.2457045997380387"/>
    <n v="9.2457045997380387"/>
    <n v="9.3412114441276923"/>
    <n v="9.3412114441276923"/>
    <n v="9.4431924219465628"/>
    <n v="8.1306198331778123"/>
    <m/>
    <n v="9.2457045997380387"/>
    <n v="0"/>
    <n v="0"/>
    <n v="17.729448614148101"/>
    <n v="9.2457045997380387"/>
    <x v="0"/>
    <m/>
    <s v="BSS"/>
    <s v="RAN ISSUE"/>
    <s v="BSS Hardware issue"/>
    <x v="1"/>
    <s v="05-10-2026: hardware issue,  site with GPS issue (alarm : TDD down 09Apr 02pm)   ||  (05-10-2026 top offenders):"/>
    <s v="CTR_824"/>
    <m/>
    <s v=""/>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9.2457045997380387"/>
    <n v="0"/>
    <n v="6.1939800190050587"/>
    <n v="9.2457045997380387"/>
    <n v="9.2457045997380387"/>
    <n v="4.665032260089661"/>
    <n v="0"/>
    <n v="0"/>
    <n v="0"/>
    <n v="5.2379484808793677"/>
    <n v="5.2379484808793677"/>
    <n v="9.1476830093056307"/>
    <n v="8.1302274614548296"/>
    <m/>
    <n v="9.2457045997380387"/>
    <n v="0"/>
    <n v="0"/>
    <n v="17.729448614148101"/>
    <n v="9.2457045997380387"/>
    <x v="0"/>
    <m/>
    <s v="BSS"/>
    <s v="RAN ISSUE"/>
    <s v="BSS Hardware issue"/>
    <x v="1"/>
    <s v="05-10-2026: hardware issue,  site with GPS issue (alarm : TDD down 09Apr 02pm)(05-10-2026 top offenders):"/>
    <s v="CTR_093"/>
    <m/>
    <s v=""/>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15.875823623916698"/>
    <n v="22.248350611957211"/>
    <n v="46.970783288103576"/>
    <n v="15.875823623916698"/>
    <n v="17.063764685403491"/>
    <n v="4.4939938590258333"/>
    <n v="8.836764088998466"/>
    <n v="8.3322632286342895"/>
    <n v="9.2457045997380387"/>
    <n v="7.13583266986842"/>
    <n v="7.13583266986842"/>
    <n v="6.6188115845254316"/>
    <n v="6.3228206247699275"/>
    <m/>
    <n v="9.2457045997380387"/>
    <n v="0"/>
    <n v="0"/>
    <n v="17.729448614148101"/>
    <n v="9.2457045997380387"/>
    <x v="0"/>
    <m/>
    <s v="AKTIVCO GRID ONLY"/>
    <s v="POWER ISSUE"/>
    <s v="AKTIVCO Coupure ENEO &amp; Baisse de tension"/>
    <x v="0"/>
    <s v="(05-10-2026  retour CAMUSAT ):  Grid outage Grid only site  || 05-10-2026: hardware issue,  site with GPS issue (alarm : TDD down 09Apr 02pm)   ||  (05-10-2026 top offenders):"/>
    <s v="CTR_917"/>
    <m/>
    <s v=""/>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9.2457045997380387"/>
    <n v="14.169256320038357"/>
    <n v="9.2457045997380387"/>
    <n v="9.2457045997380387"/>
    <n v="9.2457045997380387"/>
    <n v="6.5584041742644112"/>
    <n v="9.2457045997380387"/>
    <n v="9.2457045997380387"/>
    <n v="9.2457045997380387"/>
    <n v="9.2457045997380387"/>
    <n v="9.2457045997380387"/>
    <n v="9.6649359506667469"/>
    <n v="6.0262946126649037"/>
    <m/>
    <n v="9.2457045997380387"/>
    <n v="0"/>
    <n v="0"/>
    <n v="17.729448614148101"/>
    <n v="9.2457045997380387"/>
    <x v="0"/>
    <m/>
    <s v="BSS"/>
    <s v="RAN ISSUE"/>
    <s v="BSS Hardware issue"/>
    <x v="1"/>
    <s v="05-10-2026: hardware issue,  site with GPS issue (alarm : TDD down 09Apr 02pm)   ||  (05-10-2026 top offenders):"/>
    <s v="CTR_323"/>
    <m/>
    <s v=""/>
  </r>
  <r>
    <s v="CTR_064_Z_Etoa-Meki"/>
    <s v="CTR_064"/>
    <s v="Yaounde"/>
    <m/>
    <m/>
    <s v="CENTRE"/>
    <s v="Yaounde"/>
    <s v="ZTE"/>
    <n v="0"/>
    <n v="0"/>
    <n v="0"/>
    <n v="0"/>
    <n v="4.8743269041442668E-2"/>
    <n v="0"/>
    <n v="0"/>
    <n v="5.2203274235017923E-2"/>
    <n v="0"/>
    <n v="0"/>
    <n v="0"/>
    <n v="0"/>
    <n v="0"/>
    <n v="9.2457045997380387"/>
    <n v="9.2457045997380387"/>
    <n v="9.2457045997380387"/>
    <n v="4.5449486777786348"/>
    <n v="0"/>
    <n v="0"/>
    <n v="0"/>
    <n v="0"/>
    <n v="0"/>
    <n v="5.7552727625537541"/>
    <n v="4.7763053137118936"/>
    <m/>
    <n v="9.2457045997380387"/>
    <n v="0"/>
    <n v="0"/>
    <n v="17.729448614148101"/>
    <n v="9.2457045997380387"/>
    <x v="0"/>
    <m/>
    <s v="BSS"/>
    <s v="RAN ISSUE"/>
    <s v="BSS Hardware issue"/>
    <x v="1"/>
    <s v="05-10-2026: hardware issue,  site with GPS issue (alarm : TDD down 09Apr 02pm)   ||  (05-10-2026 top offenders):"/>
    <s v="CTR_064"/>
    <m/>
    <s v=""/>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9.3755796400453164"/>
    <n v="9.2457045997380387"/>
    <n v="9.2457045997380387"/>
    <n v="9.3755796400453164"/>
    <n v="9.2457045997380387"/>
    <n v="4.8933926028655979"/>
    <n v="3.9362196197275936"/>
    <n v="6.0641406488544174"/>
    <n v="8.0088062482699964"/>
    <n v="9.2457045997380387"/>
    <n v="9.2457045997380387"/>
    <n v="3.8189718148690335"/>
    <n v="1.5469968581726037"/>
    <m/>
    <n v="9.2457045997380387"/>
    <n v="0"/>
    <n v="0"/>
    <n v="17.729448614148101"/>
    <n v="9.2457045997380387"/>
    <x v="0"/>
    <m/>
    <s v="BSS"/>
    <s v="RAN ISSUE"/>
    <s v="BSS Hardware issue"/>
    <x v="1"/>
    <s v="05-10-2026: hardware issue,  site with GPS issue (alarm : TDD down 09Apr 02pm)   ||  (05-10-2026 top offenders):"/>
    <s v="CTR_011"/>
    <m/>
    <s v=""/>
  </r>
  <r>
    <s v="Kanga"/>
    <s v="LIT_510"/>
    <s v="LITTORAL"/>
    <s v="IHS"/>
    <s v="Grid-Hybrid-Gen"/>
    <s v="LITTORAL"/>
    <s v="Massock-Songloulou"/>
    <s v="NOKIA"/>
    <n v="0"/>
    <n v="0"/>
    <n v="0"/>
    <n v="0"/>
    <n v="0"/>
    <n v="0.99509095518137713"/>
    <n v="0"/>
    <n v="0"/>
    <n v="7.2101826740124768E-3"/>
    <n v="1.945774552425614"/>
    <n v="9.2972309116965803"/>
    <n v="9.2451160421535636"/>
    <n v="9.2971226984682325"/>
    <n v="9.2449555264487078"/>
    <n v="9.2451160421535636"/>
    <n v="9.2451160421535636"/>
    <n v="9.2452230526234693"/>
    <n v="9.2453300630933732"/>
    <n v="9.2453300630933732"/>
    <n v="9.2450625369186117"/>
    <n v="9.2451695473885156"/>
    <n v="9.2451695473885156"/>
    <n v="9.2451160421535636"/>
    <n v="9.2451160421535636"/>
    <m/>
    <n v="9.2450625369186117"/>
    <n v="32.368439984173229"/>
    <n v="13.770311209033324"/>
    <n v="0"/>
    <n v="9.2450625369186117"/>
    <x v="0"/>
    <m/>
    <s v="BSS"/>
    <s v="RAN ISSUE"/>
    <s v="BSS Hardware issue"/>
    <x v="1"/>
    <s v="(05-10-2026 top offenders): 11/05/2026 fme en route pour le site ETA=14H UTC _x000a_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05-10-2026 ocm ran 18h) 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05-10-2026 ocm ran 12h) 10/05/2026  software SRAN24 toujours pas rcu HOnnore en route pour la verification a l'agence UPDATE dans 1H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05-10-2026 ticket): INC-20260510-00001282...Grid Outage"/>
    <s v="LIT_510"/>
    <m/>
    <s v=""/>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9.2446344950389943"/>
    <n v="9.2451160421535636"/>
    <m/>
    <n v="9.2448485159788039"/>
    <n v="32.366941237125765"/>
    <n v="13.770311209033324"/>
    <n v="0"/>
    <n v="9.2448485159788039"/>
    <x v="2"/>
    <m/>
    <s v="No root cause"/>
    <s v="No root cause"/>
    <s v="No root cause"/>
    <x v="3"/>
    <s v=""/>
    <s v="EXN_133"/>
    <m/>
    <s v=""/>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2.8768179020958984"/>
    <n v="4.6760319855599528"/>
    <n v="4.6233874605976846"/>
    <n v="2.8768179020958984"/>
    <n v="2.1664971175498637"/>
    <n v="1.8424609084649113"/>
    <n v="3.8441756056145251"/>
    <n v="9.9257954930922321E-2"/>
    <n v="1.8034384290571397"/>
    <n v="3.7326322007345194"/>
    <n v="3.7326322007345194"/>
    <n v="9.2445274845690903"/>
    <n v="9.2445274845690903"/>
    <m/>
    <n v="9.2445809898040405"/>
    <n v="32.365067803316428"/>
    <n v="13.770311209033324"/>
    <n v="0"/>
    <n v="9.2445809898040405"/>
    <x v="2"/>
    <m/>
    <s v="BSS"/>
    <s v="RAN ISSUE"/>
    <s v="BSS Hardware issue"/>
    <x v="1"/>
    <s v="(05-10-2026 ocm ran 18h)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05-10-2026 ocm ran 12h)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s v="EXN_152"/>
    <m/>
    <s v=""/>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9.2444204740991864"/>
    <n v="6.8521218290848447"/>
    <n v="7.896070718225737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2"/>
    <m/>
    <s v="ACCESS-ISSUE"/>
    <s v="ACCESS-ISSUE"/>
    <s v="ACCESS-ISSUE"/>
    <x v="6"/>
    <s v="(05-10-2026 ocm ran 18h) 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10-2026 ocm ran 12h) 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SUO_133"/>
    <m/>
    <s v=""/>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2"/>
    <m/>
    <s v="SPARE-ISSUE"/>
    <s v="SPARE-ISSUE"/>
    <s v="SPARE-ISSUE"/>
    <x v="4"/>
    <s v="(05-10-2026 ocm ran 18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10-2026 ocm ran 12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NRO_073"/>
    <m/>
    <s v=""/>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2"/>
    <m/>
    <s v="ACCESS-ISSUE"/>
    <s v="ACCESS-ISSUE"/>
    <s v="ACCESS-ISSUE"/>
    <x v="6"/>
    <s v="(05-10-2026 ocm ran 18h) 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10-2026 ocm ran 12h) 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s v="NRO_085"/>
    <m/>
    <s v=""/>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1"/>
    <m/>
    <s v="Exclu"/>
    <s v="Exclu"/>
    <s v="EXCLU"/>
    <x v="2"/>
    <s v=""/>
    <s v="SUO_016"/>
    <m/>
    <s v=""/>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5.1945182132270693"/>
    <n v="0.60942976521179115"/>
    <n v="8.9190876114083977E-4"/>
    <n v="6.9182785326033827"/>
    <n v="5.6409828058686244"/>
    <n v="3.4201329048159672"/>
    <n v="8.0308346325309916"/>
    <n v="8.0388315974561237"/>
    <n v="4.0565582910412123"/>
    <n v="6.1543681707013791"/>
    <n v="6.1543681707013791"/>
    <n v="6.1630896633593295"/>
    <n v="9.2437070709664901"/>
    <m/>
    <n v="9.2280300371254995"/>
    <n v="43.040143440084094"/>
    <n v="9.1802074726888829"/>
    <n v="0"/>
    <n v="9.2280300371254995"/>
    <x v="0"/>
    <m/>
    <s v="SPARE-ISSUE"/>
    <s v="SPARE-ISSUE"/>
    <s v="Warehouse HUAWEI"/>
    <x v="4"/>
    <s v="(05-10-2026 top offenders):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05-10-2026 ocm ran 18h)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05-10-2026 ocm ran 12h)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s v="ADM_100"/>
    <m/>
    <s v=""/>
  </r>
  <r>
    <s v="Emana-Bilick-IHS"/>
    <s v="CTR_160"/>
    <s v="Yaounde"/>
    <s v="IHS"/>
    <s v="Grid-Gen"/>
    <s v="CENTRE"/>
    <s v="Yaounde"/>
    <s v="ZTE"/>
    <n v="4.3638512925437958"/>
    <n v="13.934903390947767"/>
    <n v="0"/>
    <n v="0"/>
    <n v="0"/>
    <n v="0"/>
    <n v="0"/>
    <n v="0"/>
    <n v="0"/>
    <n v="0"/>
    <n v="5.2243046459665603"/>
    <n v="35.558865746091257"/>
    <n v="9.7253076907711318"/>
    <n v="3.4415102173596646"/>
    <n v="35.558865746091257"/>
    <n v="13.868556899607057"/>
    <n v="28.43162958397183"/>
    <n v="0"/>
    <n v="0"/>
    <n v="0"/>
    <n v="0"/>
    <n v="0"/>
    <n v="0"/>
    <n v="0.13174772353060413"/>
    <m/>
    <n v="9.1611841635918996"/>
    <n v="7.0316215643721855E-2"/>
    <n v="0.13579056886685623"/>
    <n v="17.460702458264659"/>
    <n v="9.1611841635918996"/>
    <x v="0"/>
    <m/>
    <s v="BSS"/>
    <s v="RAN ISSUE"/>
    <s v="BSS Hardware issue"/>
    <x v="1"/>
    <s v="(05-10-2026  cell dashboard ): 10/04/2026 : Interferance GPS  || (05-10-2026 top offenders):"/>
    <s v="CTR_160"/>
    <m/>
    <s v=""/>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n v="17.996878147891319"/>
    <n v="19.828273164913121"/>
    <n v="0"/>
    <n v="0"/>
    <n v="0.71968108026356037"/>
    <n v="4.062527644371392"/>
    <n v="4.062527644371392"/>
    <n v="17.763488313029882"/>
    <n v="5.098799199847047"/>
    <m/>
    <n v="9.0978339654085065"/>
    <n v="7.0037698484067326"/>
    <n v="6.0474616726338022"/>
    <n v="11.634950653034686"/>
    <n v="9.0978339654085065"/>
    <x v="0"/>
    <m/>
    <s v="AKTIVCO"/>
    <s v="POWER ISSUE"/>
    <s v="AKTIVCO Defaut GE &amp; Power Cabinet"/>
    <x v="0"/>
    <s v="(05-10-2026 top offenders):  ||(05-10-2026 capture de la courbe): capture de la courbe power sur la platforme Elastic , Moulanga LIT_670 ||(05-10-2026  groupe whatsapp incident ):LIT_670_Z_Moulanga(LIT-670) = INC-20260510-00000282 , Fme is was managing with level zero but he is unreachable now"/>
    <s v="LIT_670"/>
    <m/>
    <s v=""/>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57.190300999049718"/>
    <n v="13.868556899607057"/>
    <n v="13.868556899607057"/>
    <n v="57.190300999049718"/>
    <n v="36.73847782600383"/>
    <n v="4.410686208205278"/>
    <n v="13.868556899607057"/>
    <n v="13.868556899607057"/>
    <n v="40.563870269067138"/>
    <n v="0"/>
    <n v="0"/>
    <n v="0.95273204863697214"/>
    <n v="6.2424557618717413"/>
    <m/>
    <n v="8.9334837187137026"/>
    <n v="8.3430252309069614E-2"/>
    <n v="0.11916206806273866"/>
    <n v="17.031180573339721"/>
    <n v="8.9334837187137026"/>
    <x v="0"/>
    <m/>
    <s v="AKTIVCO GRID ONLY"/>
    <s v="POWER ISSUE"/>
    <s v="AKTIVCO Coupure ENEO &amp; Baisse de tension"/>
    <x v="0"/>
    <s v="(05-10-2026  retour CAMUSAT ):  Grid outage Grid only site"/>
    <s v="CTR_868"/>
    <m/>
    <s v=""/>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9.2457045997380387"/>
    <n v="0.31767841498945631"/>
    <n v="2.428923645889514"/>
    <n v="9.2457045997380387"/>
    <n v="4.8917517756603965"/>
    <n v="3.8859068637942213"/>
    <n v="8.7917305162470445"/>
    <n v="2.1611834501887661"/>
    <n v="7.0594093592783764"/>
    <n v="4.7698490153609985"/>
    <n v="4.7698490153609985"/>
    <n v="4.8708133937157729"/>
    <n v="6.9571608552847479"/>
    <m/>
    <n v="8.5356187916092363"/>
    <n v="3.9734282140130848"/>
    <n v="3.3649072969049096"/>
    <n v="13.113567515272495"/>
    <n v="8.5356187916092363"/>
    <x v="0"/>
    <m/>
    <s v="BSS"/>
    <s v="RAN ISSUE"/>
    <s v="BSS Hardware issue"/>
    <x v="1"/>
    <s v="05-10-2026: hardware issue,  site with GPS issue (alarm : TDD down 09Apr 02pm)   ||  (05-10-2026 top offenders):"/>
    <s v="CTR_675"/>
    <m/>
    <s v=""/>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0"/>
    <n v="2.3459726966353061"/>
    <n v="8.4181569658108524E-2"/>
    <n v="0"/>
    <n v="1.6504403124134996"/>
    <n v="2.0295427371280668"/>
    <n v="1.4622980712432903"/>
    <n v="0"/>
    <n v="0.11152274471867687"/>
    <n v="10.690613469621868"/>
    <n v="10.690613469621868"/>
    <n v="3.051029012678601"/>
    <n v="3.8542674348591599"/>
    <m/>
    <n v="7.9581367907702756"/>
    <n v="8.2930669959913508E-2"/>
    <n v="0.12038397067773712"/>
    <n v="15.160217579733271"/>
    <n v="7.9581367907702756"/>
    <x v="0"/>
    <m/>
    <s v="No root cause"/>
    <s v="No root cause"/>
    <s v="No root cause"/>
    <x v="3"/>
    <s v="(05-10-2026 top offenders):"/>
    <s v="CTR_594"/>
    <m/>
    <s v=""/>
  </r>
  <r>
    <s v="Akak-IHS"/>
    <s v="CTR_513"/>
    <s v="Yaounde"/>
    <s v="IHS"/>
    <s v="Grid-Gen"/>
    <s v="CENTRE"/>
    <s v="Yaounde"/>
    <s v="ZTE"/>
    <n v="0"/>
    <n v="0"/>
    <n v="0"/>
    <n v="0"/>
    <n v="0"/>
    <n v="0"/>
    <n v="0"/>
    <n v="0"/>
    <n v="1.0701046990437546E-3"/>
    <n v="2.6651670932817404"/>
    <n v="0"/>
    <n v="0"/>
    <n v="0"/>
    <n v="0"/>
    <n v="0"/>
    <n v="0"/>
    <n v="0"/>
    <n v="0"/>
    <n v="0"/>
    <n v="4.5509947693282315"/>
    <n v="0"/>
    <n v="0"/>
    <n v="0"/>
    <n v="0"/>
    <m/>
    <n v="7.7790547693853025"/>
    <n v="6.7689661443033629"/>
    <n v="5.7304576333425121"/>
    <n v="9.3744459547308079"/>
    <n v="7.7790547693853025"/>
    <x v="0"/>
    <m/>
    <s v="AKTIVCO"/>
    <s v="POWER ISSUE"/>
    <s v="AKTIVCO Defaut GE &amp; Power Cabinet"/>
    <x v="0"/>
    <s v="(05-10-2026 top offenders): Indisponibilité des services mobiles Voix &amp; Data dans la localité de CTR_750_Z_Nkometou-II(CTR-750) et environs...;..;(05-10-2026  groupe whatsapp incident ) impacted by  CTR_750_Z_Nkometou-II(CTR-750) ,Probleme d'energie || Action : RCA attendu de CAMUSAT"/>
    <s v="CTR_750"/>
    <s v=" impacted by  CTR_750_Z_Nkometou-II(CTR-750) ,Probleme d'energie || Action : RCA attendu de CAMUSAT"/>
    <s v="(05-10-2026  groupe whatsapp incident ) impacted by  CTR_750_Z_Nkometou-II(CTR-750) ,Probleme d'energie || Action : RCA attendu de CAMUSAT"/>
  </r>
  <r>
    <s v="Kotto-Denver"/>
    <s v="LIT_657"/>
    <s v="Douala"/>
    <s v="CAMUSAT"/>
    <s v="Good Grid no GE - 12h"/>
    <s v="LITTORAL"/>
    <s v="Douala"/>
    <s v="ZTE"/>
    <n v="0"/>
    <n v="0"/>
    <n v="0"/>
    <n v="0"/>
    <n v="0"/>
    <n v="0"/>
    <n v="0.11084501174261581"/>
    <n v="1.8771776630625534"/>
    <n v="0.44414695533811016"/>
    <n v="16.078768980090342"/>
    <n v="0"/>
    <n v="2.5879412041674152"/>
    <n v="0"/>
    <n v="0"/>
    <n v="2.5879412041674152"/>
    <n v="3.8850329449566678"/>
    <n v="1.799488061911978"/>
    <n v="0.69499733187228385"/>
    <n v="19.366077110317807"/>
    <n v="36.497026535742918"/>
    <n v="0"/>
    <n v="0"/>
    <n v="0"/>
    <n v="0"/>
    <m/>
    <n v="7.613687923226407"/>
    <n v="6.4419894967806917"/>
    <n v="5.5898857064169638"/>
    <n v="9.2373710510936426"/>
    <n v="7.613687923226407"/>
    <x v="0"/>
    <m/>
    <s v="AKTIVCO GRID ONLY"/>
    <s v="POWER ISSUE"/>
    <s v="AKTIVCO Coupure ENEO &amp; Baisse de tension"/>
    <x v="0"/>
    <s v="(05-10-2026 top offenders):..;..;(05-10-2026 ticket): INC-20260510-00004073...2026-05-10 08:34:05... grid only site probable grid outage / FME will check...Grid Outage...user:OCM_NOC.CAMUSAT || (05-10-2026  retour CAMUSAT ):  Grid outage Grid only site"/>
    <s v="LIT_657"/>
    <m/>
    <s v=""/>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7656599121658062"/>
    <n v="2.2558877160541391"/>
    <n v="0.29998601729859914"/>
    <n v="0.7656599121658062"/>
    <n v="1.2810223352252783"/>
    <n v="1.8390105954633267"/>
    <n v="4.4314105692100911"/>
    <n v="1.3342957141593401"/>
    <n v="4.289389840568667"/>
    <n v="5.6152138925272439"/>
    <n v="5.6152138925272439"/>
    <n v="8.9134549257632703"/>
    <n v="16.649313135463839"/>
    <m/>
    <n v="7.5757170414886739"/>
    <n v="10.515583971799575"/>
    <n v="17.885466711547682"/>
    <n v="0.13372327176180376"/>
    <n v="7.5757170414886739"/>
    <x v="0"/>
    <m/>
    <s v="AKTIVCO"/>
    <s v="POWER ISSUE"/>
    <s v="AKTIVCO Defaut GE &amp; Power Cabinet"/>
    <x v="0"/>
    <s v="(05-10-2026  retour CAMUSAT ):  Souci avec le GE "/>
    <s v="NRD_134"/>
    <m/>
    <s v=""/>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0"/>
    <n v="1.0206301917912985"/>
    <n v="2.0140083839136156"/>
    <n v="0"/>
    <n v="4.3879464833505972"/>
    <n v="0"/>
    <n v="10.231966595611715"/>
    <n v="3.7063076251380416"/>
    <n v="8.9601649958765375"/>
    <n v="2.040511310293267"/>
    <n v="2.040511310293267"/>
    <n v="2.1614153062068935"/>
    <n v="0"/>
    <m/>
    <n v="7.3044098301244444"/>
    <n v="2.50140882222462"/>
    <n v="2.1312106653610381"/>
    <n v="11.949901448342731"/>
    <n v="7.3044098301244444"/>
    <x v="0"/>
    <m/>
    <s v="PDH"/>
    <s v="TX ISSUE"/>
    <s v="MPR ISSUE"/>
    <x v="1"/>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961...2026-05-10 18:20:23...Vu le retour de CAMUSAT, le FME a été alerté pour la prise en charge , ETA : 01H30...Reset physique du MPR à Notre Dame Yassa...Others...MPR planté après resolution du probleme d'energie...user:OCM_NOC.CAMUSAT"/>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5.0979787862444468"/>
    <n v="2.573958502766577"/>
    <n v="9.2099274326333411"/>
    <n v="5.0979787862444468"/>
    <n v="0"/>
    <n v="0"/>
    <n v="0"/>
    <n v="9.9876438577417084E-2"/>
    <n v="4.3065471859100022"/>
    <n v="4.4056388810414537"/>
    <n v="4.4056388810414537"/>
    <n v="5.2367000253971518"/>
    <n v="9.6010328650555152"/>
    <m/>
    <n v="7.1717703526779735"/>
    <n v="6.6194661263183976"/>
    <n v="8.4359625277531283"/>
    <n v="6.5091769048760373"/>
    <n v="7.1717703526779735"/>
    <x v="0"/>
    <m/>
    <s v="IHS"/>
    <s v="POWER ISSUE"/>
    <s v="Defaut GE &amp; Power Cabinet"/>
    <x v="0"/>
    <s v="(05-10-2026 top offenders): Power status check Ongoing..;..;(hourly IHS): 10/05/2026 18:46 1:25:50 54.6 Rectifiers hanging due to base connectors faulty...;..;(05-10-2026 ocm ran 18h) Power status check Ongoing"/>
    <s v="NRD_101"/>
    <m/>
    <s v=""/>
  </r>
  <r>
    <s v="Bonabappe-II"/>
    <s v="LIT_362"/>
    <s v="Douala"/>
    <s v="IHS"/>
    <s v="Grid-Gen"/>
    <s v="LITTORAL"/>
    <s v="Douala"/>
    <s v="ZTE"/>
    <n v="0"/>
    <n v="1.4447840243356067"/>
    <n v="0"/>
    <n v="0"/>
    <n v="0"/>
    <n v="0"/>
    <n v="0"/>
    <n v="1.5408437561531017"/>
    <n v="0"/>
    <n v="0"/>
    <n v="0"/>
    <n v="0"/>
    <n v="0.44489602862744065"/>
    <n v="1.9620191306184063"/>
    <n v="0"/>
    <n v="0"/>
    <n v="0.29452848333347581"/>
    <n v="3.234480628251335"/>
    <n v="5.6243276175474337"/>
    <n v="1.3526480097479401"/>
    <n v="3.0267911412452597"/>
    <n v="3.0267911412452597"/>
    <n v="4.075226220133378"/>
    <n v="5.6093639868391385"/>
    <m/>
    <n v="7.1099361361515623"/>
    <n v="4.38458448736856"/>
    <n v="4.6046603153231267"/>
    <n v="9.4690098540713166"/>
    <n v="7.1099361361515623"/>
    <x v="0"/>
    <m/>
    <s v="No root cause"/>
    <s v="No root cause"/>
    <s v="No root cause"/>
    <x v="3"/>
    <s v="(05-10-2026 top offenders):"/>
    <s v="LIT_362"/>
    <m/>
    <s v=""/>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1.5381149891705399"/>
    <n v="7.0065996923805685"/>
    <n v="0"/>
    <n v="1.5381149891705399"/>
    <n v="17.804616003629793"/>
    <n v="22.854243892555782"/>
    <n v="7.1104355183444472"/>
    <n v="11.523743483062383"/>
    <n v="9.6702151338486964"/>
    <n v="23.575244768614827"/>
    <n v="23.575244768614827"/>
    <n v="13.868556899607057"/>
    <n v="29.969066840166313"/>
    <m/>
    <n v="7.0428762416781518"/>
    <n v="6.9885325867574704"/>
    <n v="5.957253383926477"/>
    <n v="7.7566337686897917"/>
    <n v="7.0428762416781518"/>
    <x v="0"/>
    <m/>
    <s v="AKTIVCO GRID ONLY"/>
    <s v="POWER ISSUE"/>
    <s v="AKTIVCO Coupure ENEO &amp; Baisse de tension"/>
    <x v="0"/>
    <s v="(05-10-2026 top offenders): Power status check Ongoing..;..;(05-10-2026 ocm ran 18h) Power status check Ongoing..;..;(05-10-2026 ticket): INC-20260510-00012476...2026-05-10 18:16:29...Grid outage grid only site /Grid return awaited...Grid Outage...user:OCM_NOC.CAMUSAT || (05-10-2026  retour CAMUSAT ):  Grid outage Grid only site"/>
    <s v="CTR_776"/>
    <m/>
    <s v=""/>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8.4012610589574876"/>
    <n v="9.1584616909373242"/>
    <n v="9.0566245748942453"/>
    <n v="8.4012610589574876"/>
    <n v="6.3430655566982939"/>
    <n v="5.4652432280671697"/>
    <n v="9.2449198562920731"/>
    <n v="7.6448417708744927"/>
    <n v="4.2424643672170355"/>
    <n v="7.4414806385682413"/>
    <n v="7.4414806385682413"/>
    <n v="7.4330120904063062"/>
    <n v="6.8612068662377581"/>
    <m/>
    <n v="6.9567666327681232"/>
    <n v="15.567735373227983"/>
    <n v="7.1581072561801804"/>
    <n v="4.4691992862904755"/>
    <n v="6.9567666327681232"/>
    <x v="2"/>
    <m/>
    <s v="SPARE-ISSUE"/>
    <s v="SPARE-ISSUE"/>
    <s v="Warehouse HUAWEI"/>
    <x v="4"/>
    <s v="(05-10-2026 ocm ran 18h) 09.05.26: Carte EAC faulty et commande passée au SPM, vérifications en cours..;..;(05-10-2026 ocm ran 12h) 09.05.26: Carte EAC faulty et commande passée au SPM, vérifications en cours..;..;(05-10-2026 ticket): INC-20260510-00017453...Transmission Board fault"/>
    <s v="EXN_274"/>
    <m/>
    <s v=""/>
  </r>
  <r>
    <s v="LIT_837_Z_Yassa-Hotel-Midi"/>
    <s v="LIT_837"/>
    <s v="Douala"/>
    <s v="ESCO"/>
    <s v="Bad Grid + Solar + GE"/>
    <s v="LIT"/>
    <s v="Douala"/>
    <s v="ZTE"/>
    <n v="0"/>
    <n v="18.876022663390717"/>
    <n v="0"/>
    <n v="1.3554659521220727E-3"/>
    <n v="0"/>
    <n v="0"/>
    <n v="27.886215053947545"/>
    <n v="0"/>
    <n v="0"/>
    <n v="1.5338167352961737E-3"/>
    <n v="0"/>
    <n v="0"/>
    <n v="0"/>
    <s v=""/>
    <n v="0"/>
    <n v="7.8105871878504605"/>
    <n v="20.469890107381442"/>
    <n v="0"/>
    <n v="0"/>
    <n v="0"/>
    <n v="0"/>
    <n v="0"/>
    <n v="0"/>
    <n v="0"/>
    <m/>
    <n v="6.9084354213216228"/>
    <n v="4.8832925674136423"/>
    <n v="4.1572314534308479"/>
    <n v="9.2340878198688028"/>
    <n v="6.9084354213216228"/>
    <x v="1"/>
    <m/>
    <s v="Exclu"/>
    <s v="Exclu"/>
    <s v="EXCLU"/>
    <x v="2"/>
    <s v=""/>
    <s v="LIT_837"/>
    <m/>
    <s v=""/>
  </r>
  <r>
    <s v="Qtier-Tergal"/>
    <s v="LIT_420"/>
    <s v="Douala"/>
    <s v="IHS"/>
    <s v="Grid-Gen"/>
    <s v="LITTORAL"/>
    <s v="Douala"/>
    <s v="ZTE"/>
    <n v="10.57204586896782"/>
    <n v="16.435845083082928"/>
    <n v="0"/>
    <n v="1.6854149009939198E-2"/>
    <n v="0"/>
    <n v="0"/>
    <n v="1.9743431697357278E-2"/>
    <n v="3.521268687595061"/>
    <n v="0"/>
    <n v="0"/>
    <n v="23.779777446758718"/>
    <n v="0"/>
    <n v="0"/>
    <n v="0"/>
    <n v="0"/>
    <n v="8.3518104744701507"/>
    <n v="0"/>
    <n v="0"/>
    <n v="0"/>
    <n v="0"/>
    <n v="3.6356807150011545"/>
    <n v="3.6356807150011545"/>
    <n v="0"/>
    <n v="5.0366261168326161E-2"/>
    <m/>
    <n v="6.7860332788293327"/>
    <n v="4.0190151033735795"/>
    <n v="3.5732682558625819"/>
    <n v="9.6119672136529868"/>
    <n v="6.7860332788293327"/>
    <x v="0"/>
    <m/>
    <s v="IHS"/>
    <s v="POWER ISSUE"/>
    <s v="Defaut GE &amp; Power Cabinet"/>
    <x v="0"/>
    <s v="(05-10-2026 top offenders): Power status check Ongoing..;..;(05-10-2026 ticket): INC-20260510-00009535...2026-05-10 15:35:09...The technician is on the way to the site ETA 17h35...Grid Outage...user:OCM_NOC.CAMUSAT"/>
    <s v="LIT_420"/>
    <m/>
    <s v=""/>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6.0577378557384733"/>
    <n v="28.765288229133677"/>
    <n v="9.7999831636860666"/>
    <n v="6.0577378557384733"/>
    <n v="6.0941035804276424"/>
    <n v="4.3903363838451286"/>
    <n v="10.854624849828641"/>
    <n v="11.763464770726502"/>
    <n v="17.312189491286492"/>
    <n v="7.0809184637291578"/>
    <n v="7.0809184637291578"/>
    <n v="8.1911877591436877"/>
    <n v="53.650769191257673"/>
    <m/>
    <n v="6.7112686305228104"/>
    <n v="1.8730591225735285"/>
    <n v="3.2314542808667484"/>
    <n v="10.276274331479403"/>
    <n v="6.7112686305228104"/>
    <x v="0"/>
    <m/>
    <s v="AKTIVCO GRID ONLY"/>
    <s v="POWER ISSUE"/>
    <s v="AKTIVCO Coupure ENEO &amp; Baisse de tension"/>
    <x v="0"/>
    <s v="(05-10-2026  retour CAMUSAT ):  Mauvaises phases AC"/>
    <s v="LIT_654"/>
    <m/>
    <s v=""/>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6.4626298036999943"/>
    <n v="6.2400480262988927"/>
    <n v="5.3320998593169016"/>
    <n v="6.4626298036999943"/>
    <n v="6.3579378939768807"/>
    <n v="11.18179152648295"/>
    <n v="9.6661309009140126"/>
    <n v="8.0570858052751877"/>
    <n v="8.6886259284941758"/>
    <n v="10.0192119463635"/>
    <n v="10.0192119463635"/>
    <n v="8.1323141656179612"/>
    <n v="1.5187817642744834"/>
    <m/>
    <n v="6.6489171967251934"/>
    <n v="9.2628812312906401"/>
    <n v="15.762543733488373"/>
    <n v="6.617762937572641E-2"/>
    <n v="6.6489171967251934"/>
    <x v="0"/>
    <m/>
    <s v="No root cause"/>
    <s v="No root cause"/>
    <s v="No root cause"/>
    <x v="3"/>
    <s v="(05-10-2026 top offenders):"/>
    <s v="SUO_170"/>
    <m/>
    <s v=""/>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9.2457045997380387"/>
    <n v="9.2457045997380387"/>
    <n v="9.2457045997380387"/>
    <n v="9.2457045997380387"/>
    <n v="9.2457045997380387"/>
    <n v="5.8382058767296465"/>
    <n v="5.9491400638638492"/>
    <n v="9.2457045997380387"/>
    <n v="9.383337899113382"/>
    <n v="9.2457045997380387"/>
    <n v="9.2457045997380387"/>
    <n v="9.2457045997380387"/>
    <n v="8.1970554999101104"/>
    <m/>
    <n v="6.6384836759095167"/>
    <n v="0"/>
    <n v="10.03298924555695"/>
    <n v="6.271074240424455"/>
    <n v="6.6384836759095167"/>
    <x v="0"/>
    <m/>
    <s v="BSS"/>
    <s v="RAN ISSUE"/>
    <s v="BSS Hardware issue"/>
    <x v="1"/>
    <s v="05-10-2026: hardware issue,  site with GPS issue (alarm : TDD down 09Apr 02pm)   ||  (05-10-2026 top offenders):"/>
    <s v="CTR_075"/>
    <m/>
    <s v=""/>
  </r>
  <r>
    <s v="Nkol-Mbanda"/>
    <s v="CTR_262"/>
    <s v="Yaounde"/>
    <s v="IHS"/>
    <s v="Grid-Gen"/>
    <s v="CENTRE"/>
    <s v="Yaounde"/>
    <s v="ZTE"/>
    <n v="0"/>
    <n v="0"/>
    <n v="0"/>
    <n v="0"/>
    <n v="4.5035891311605933"/>
    <n v="6.1638030664920258"/>
    <n v="6.1638030664920258"/>
    <n v="6.1638030664920258"/>
    <n v="6.1638030664920258"/>
    <n v="6.1638030664920258"/>
    <n v="6.1638030664920258"/>
    <n v="6.1638030664920258"/>
    <n v="6.1638030664920258"/>
    <n v="6.1638030664920258"/>
    <n v="6.1638030664920258"/>
    <n v="6.1638030664920258"/>
    <n v="6.1638030664920258"/>
    <n v="6.1638030664920258"/>
    <n v="6.1638030664920258"/>
    <n v="6.2338949242793937"/>
    <n v="6.1638030664920258"/>
    <n v="6.1638030664920258"/>
    <n v="6.1638030664920258"/>
    <n v="6.1638030664920258"/>
    <m/>
    <n v="6.1638030664920258"/>
    <n v="0"/>
    <n v="0"/>
    <n v="11.819632409432067"/>
    <n v="6.1638030664920258"/>
    <x v="0"/>
    <m/>
    <s v="BSS"/>
    <s v="RAN ISSUE"/>
    <s v="BSS Hardware issue"/>
    <x v="1"/>
    <s v="05-10-2026: hardware issue,  site with GPS issue (alarm : TDD down 09Apr 02pm)(05-10-2026 top offenders):"/>
    <s v="CTR_262"/>
    <m/>
    <s v=""/>
  </r>
  <r>
    <s v="Tabene"/>
    <s v="EST_007"/>
    <s v="CENTRE"/>
    <s v="CAMUSAT"/>
    <s v="Hybrid Solar - S3"/>
    <s v="EST"/>
    <s v="Tabene"/>
    <s v="NOKIA"/>
    <n v="0"/>
    <n v="0"/>
    <n v="0"/>
    <n v="0"/>
    <n v="0"/>
    <n v="0"/>
    <n v="0"/>
    <n v="0"/>
    <n v="0"/>
    <n v="0"/>
    <n v="0"/>
    <n v="0"/>
    <n v="0"/>
    <n v="0"/>
    <n v="0"/>
    <n v="0"/>
    <n v="0"/>
    <n v="7.0448559353714687E-3"/>
    <n v="1.6076361244517499"/>
    <n v="4.3260232853453022"/>
    <n v="6.163410694769043"/>
    <n v="6.163410694769043"/>
    <n v="4.9735720859774117"/>
    <n v="5.8806028818852187"/>
    <m/>
    <n v="6.1635177052389469"/>
    <n v="10.788980412375254"/>
    <n v="4.5901037363444415"/>
    <n v="5.9098162047160336"/>
    <n v="6.1635177052389469"/>
    <x v="0"/>
    <m/>
    <s v="ENVTECH"/>
    <s v="ENVTECH"/>
    <s v="Sites strategiques, MLL, Pylone, etc."/>
    <x v="0"/>
    <s v="(05-10-2026 top offenders): 08/05/2026 : Feedback FME. Presence des gueppes sur site.||Rapport d'intervention en cour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05-10-2026 cells nokia): _x000a_09/05/2026 : Need BO RAN analysis_x000a_08/05/2026 : Need BO RAN analysis ..;..;(05-10-2026 cells nokia): 08/05/2026 : Feedback FME. Presence des gueppes sur site.||Rapport d'intervention en cour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s v="EST_007"/>
    <m/>
    <s v=""/>
  </r>
  <r>
    <s v="Diang-MTN"/>
    <s v="EST_076"/>
    <s v="CENTRE"/>
    <s v="IHS"/>
    <s v="Grid-Gen"/>
    <s v="EST"/>
    <s v="Diang"/>
    <s v="NOKIA"/>
    <n v="0"/>
    <n v="0"/>
    <n v="0"/>
    <n v="0"/>
    <n v="0"/>
    <n v="0.37895974408802824"/>
    <n v="0"/>
    <n v="0"/>
    <n v="2.1924840126357958"/>
    <n v="0"/>
    <n v="0"/>
    <n v="0"/>
    <n v="0.38095727285957653"/>
    <n v="0"/>
    <n v="0"/>
    <n v="1.0101074955840346"/>
    <n v="1.6675263174415651"/>
    <n v="2.9619963017181599"/>
    <n v="9.7888005695810598"/>
    <n v="5.1851388139815606"/>
    <n v="0"/>
    <n v="0"/>
    <n v="1.9352308429856777"/>
    <n v="2.3766133611845914"/>
    <m/>
    <n v="5.8766404705036335"/>
    <n v="10.018249743214673"/>
    <n v="4.3794583507587275"/>
    <n v="5.7063584697515903"/>
    <n v="5.8766404705036335"/>
    <x v="0"/>
    <m/>
    <s v="No root cause"/>
    <s v="No root cause"/>
    <s v="No root cause"/>
    <x v="3"/>
    <s v="(05-10-2026 top offenders):..;..;(05-10-2026 ticket): INC-20260510-00015753...Transmission Board fault"/>
    <s v="EST_076"/>
    <m/>
    <s v=""/>
  </r>
  <r>
    <s v="CTR_935_Z_BATA-Mokolo-II-HIS"/>
    <s v="CTR_935"/>
    <s v="Yaounde"/>
    <s v="I_HS"/>
    <s v="Grid Only"/>
    <s v="CENTRE"/>
    <s v="Yaoundé"/>
    <s v="ZTE"/>
    <n v="0"/>
    <n v="0"/>
    <n v="0"/>
    <n v="27.364467672850438"/>
    <n v="0"/>
    <n v="0"/>
    <n v="0"/>
    <n v="4.9707255024498247"/>
    <n v="0.15421992221052261"/>
    <n v="0"/>
    <n v="0"/>
    <n v="20.548364451977982"/>
    <n v="9.054530395253872"/>
    <n v="8.5472472626721814"/>
    <n v="20.548364451977985"/>
    <n v="14.843689806610676"/>
    <n v="6.960121478285429"/>
    <n v="10.639016588049639"/>
    <n v="0"/>
    <n v="0"/>
    <n v="0.68632948381002878"/>
    <n v="0.68632948381002878"/>
    <n v="0.73760533397254291"/>
    <n v="6.2676388924559063"/>
    <m/>
    <n v="5.6291787588497684"/>
    <n v="2.0906272356310125"/>
    <n v="1.9714070537994155"/>
    <n v="8.9528585452659133"/>
    <n v="5.6291787588497684"/>
    <x v="0"/>
    <m/>
    <s v="IHS GRID ONLY"/>
    <s v="POWER ISSUE"/>
    <s v="Coupure ENEO &amp; Baisse de tension"/>
    <x v="0"/>
    <s v="(05-10-2026 top offenders):..;..;(05-10-2026 ticket): INC-20260510-00009940...Grid only site, No space to deploy MDG// Grid return...Grid only site, No space to deploy MDG// Grid return...Grid Outage...Grid only site, No space to deploy MDG// Grid return"/>
    <s v="CTR_935"/>
    <m/>
    <s v=""/>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
    <n v="0.60129183039268552"/>
    <n v="0.13768680461029642"/>
    <n v="0"/>
    <n v="4.5051942882091591"/>
    <n v="11.502448399551412"/>
    <n v="0"/>
    <n v="6.819420545439498"/>
    <n v="3.4808900702844765"/>
    <n v="1.3194390939209495"/>
    <n v="1.3194390939209495"/>
    <n v="0.10772387303707129"/>
    <n v="0.4889486720714088"/>
    <m/>
    <n v="5.6242562772341635"/>
    <n v="12.739974381417138"/>
    <n v="10.841888776686352"/>
    <n v="0.31686601352253507"/>
    <n v="5.6242562772341635"/>
    <x v="0"/>
    <m/>
    <s v="AKTIVCO"/>
    <s v="POWER ISSUE"/>
    <s v="AKTIVCO Defaut GE &amp; Power Cabinet"/>
    <x v="0"/>
    <s v="(05-10-2026 top offenders):..;..;(05-10-2026 ocm ran 12h) Power status check Ongoing || (05-10-2026  retour CAMUSAT ):  Automatisme"/>
    <s v="SUO_234"/>
    <m/>
    <s v=""/>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0"/>
    <n v="0.30904623708383588"/>
    <n v="1.2065787183284673"/>
    <n v="0"/>
    <n v="0.39838214437567288"/>
    <n v="0"/>
    <n v="5.7569849300722256"/>
    <n v="1.999330114458399"/>
    <n v="3.4870788424606145"/>
    <n v="0.19695276985900334"/>
    <n v="0.19695276985900334"/>
    <n v="0.19818339026290291"/>
    <n v="0"/>
    <m/>
    <n v="5.3804507566353621"/>
    <n v="2.5111506780331641"/>
    <n v="2.1299356365453845"/>
    <n v="8.2586945434885859"/>
    <n v="5.3804507566353621"/>
    <x v="0"/>
    <m/>
    <s v="PDH"/>
    <s v="TX ISSUE"/>
    <s v="MPR ISSUE"/>
    <x v="1"/>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779...impacted by notre dame de yassa due to power issue ...Grid Outage"/>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0"/>
    <n v="0.30952778419840549"/>
    <n v="1.202744176490228"/>
    <n v="0"/>
    <n v="0.39479729363387556"/>
    <n v="0"/>
    <n v="5.7502967757032017"/>
    <n v="2.0001326929826813"/>
    <n v="3.4848137875143044"/>
    <n v="0.19345709450879331"/>
    <n v="0.19345709450879331"/>
    <n v="0.1966852436842417"/>
    <n v="0"/>
    <m/>
    <n v="5.3799692095207927"/>
    <n v="2.5081531839382274"/>
    <n v="2.1296168793414729"/>
    <n v="8.2587971444643635"/>
    <n v="5.3799692095207927"/>
    <x v="0"/>
    <m/>
    <s v="PDH"/>
    <s v="TX ISSUE"/>
    <s v="MPR ISSUE"/>
    <x v="1"/>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784...impacted by notre dame de yassa due to power issue ...Grid Outage"/>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Nsimalen"/>
    <s v="CTR_010"/>
    <s v="Yaounde"/>
    <s v="IHS"/>
    <s v="Grid-Gen"/>
    <s v="CENTRE"/>
    <s v="Yaounde"/>
    <s v="ZTE"/>
    <n v="0"/>
    <n v="0"/>
    <n v="0"/>
    <n v="1.1129088870055419E-2"/>
    <n v="0"/>
    <n v="0"/>
    <n v="1.1396615044815888E-2"/>
    <n v="0"/>
    <n v="0"/>
    <n v="0"/>
    <n v="0"/>
    <n v="0"/>
    <n v="0.14854836730559065"/>
    <n v="0"/>
    <n v="0"/>
    <n v="0"/>
    <n v="10.039151563922346"/>
    <n v="0"/>
    <n v="0"/>
    <n v="0.44011622763837899"/>
    <n v="0"/>
    <n v="0"/>
    <n v="0"/>
    <n v="0"/>
    <m/>
    <n v="5.3359344011551428"/>
    <n v="5.0788790571082574"/>
    <n v="4.340198088476801"/>
    <n v="6.0473357125815603"/>
    <n v="5.3359344011551428"/>
    <x v="0"/>
    <m/>
    <s v="No root cause"/>
    <s v="No root cause"/>
    <s v="No root cause"/>
    <x v="3"/>
    <s v="(05-10-2026 top offenders):..;..;(05-10-2026 ocm ran 12h) Power status check Ongoing..;..;(05-10-2026 ticket): INC-20260510-00007369...2026-05-10 15:40:25...Travaux nokia Full swap Nkolda-New_Nsimalen,Ambam-Fh_Ambam-New,Nyom-II-IHS_Nkometou...transmission work ...user:OCM_NOC.IHS  ||(05-10-2026 groupe whatsapp insicent): CTR_010_Z_Nsimalen(CTR-010)  INC-20260510-00007369, Site impacted by Essazok_ctr_749 not managed by IHS"/>
    <s v="CTR_749"/>
    <s v="Site impacted by Essazok_CTR_749 not managed by IHS"/>
    <s v=""/>
  </r>
  <r>
    <s v="Stade-Abega"/>
    <s v="CTR_274"/>
    <s v="Yaounde"/>
    <s v="IHS"/>
    <s v="Grid-Gen"/>
    <s v="CENTRE"/>
    <s v="Yaounde"/>
    <s v="ZTE"/>
    <n v="0.52194356695859134"/>
    <n v="0"/>
    <n v="0"/>
    <n v="0"/>
    <n v="0"/>
    <n v="0.30061024503970812"/>
    <n v="0"/>
    <n v="0"/>
    <n v="0.77224105606492599"/>
    <n v="0"/>
    <n v="0.10799139921183183"/>
    <n v="0"/>
    <n v="0"/>
    <n v="0"/>
    <n v="0"/>
    <n v="0"/>
    <n v="0.30241158794976497"/>
    <n v="0"/>
    <n v="0"/>
    <n v="0"/>
    <n v="4.6381904672219809"/>
    <n v="4.6381904672219809"/>
    <n v="0"/>
    <n v="0"/>
    <m/>
    <n v="5.1868509815000294"/>
    <n v="0"/>
    <n v="0"/>
    <n v="9.9462411927322396"/>
    <n v="5.1868509815000294"/>
    <x v="0"/>
    <m/>
    <s v="No root cause"/>
    <s v="No root cause"/>
    <s v="No root cause"/>
    <x v="3"/>
    <s v="(05-10-2026 top offenders):"/>
    <s v="CTR_274"/>
    <m/>
    <s v=""/>
  </r>
  <r>
    <s v="laboratorie-T.Bella"/>
    <s v="CTR_937"/>
    <s v="Yaounde"/>
    <s v="ESCO"/>
    <m/>
    <s v="CENTRE"/>
    <s v="Yaounde"/>
    <s v="ZTE"/>
    <n v="6.2907888241118846"/>
    <n v="5.095731566376454"/>
    <n v="0"/>
    <n v="0"/>
    <n v="0"/>
    <n v="0"/>
    <n v="9.2457045997380387"/>
    <n v="7.4489809749652576"/>
    <n v="2.5207921343024204"/>
    <n v="6.7872460641549175"/>
    <n v="9.2457045997380387"/>
    <n v="9.2457045997380387"/>
    <n v="3.4146862595703023"/>
    <n v="9.2457045997380387"/>
    <n v="9.2457045997380387"/>
    <n v="7.0899251782794428"/>
    <n v="9.4093592783784619"/>
    <n v="0"/>
    <n v="0"/>
    <n v="0"/>
    <n v="0"/>
    <n v="0"/>
    <n v="4.3588931407715449E-2"/>
    <n v="0"/>
    <m/>
    <n v="5.1751511701238178"/>
    <n v="0"/>
    <n v="10.184027034010969"/>
    <n v="3.3677744288819289"/>
    <n v="5.1751511701238178"/>
    <x v="0"/>
    <m/>
    <s v="BSS"/>
    <s v="RAN ISSUE"/>
    <s v="BSS Hardware issue"/>
    <x v="1"/>
    <s v="05-10-2026: hardware issue,  site with GPS issue (alarm : TDD down 09Apr 02pm)   ||  (05-10-2026 top offenders):"/>
    <s v="CTR_937"/>
    <m/>
    <s v=""/>
  </r>
  <r>
    <s v="Nyalla-II"/>
    <s v="LIT_341"/>
    <s v="Douala"/>
    <s v="IHS"/>
    <s v="Grid-Gen"/>
    <s v="LITTORAL"/>
    <s v="Douala"/>
    <s v="ZTE"/>
    <n v="13.868556899607057"/>
    <n v="13.868556899607057"/>
    <n v="13.868556899607057"/>
    <n v="13.868556899607057"/>
    <n v="51.126945093641304"/>
    <n v="0"/>
    <n v="0"/>
    <n v="1.7710411119957321"/>
    <n v="1.1486325488752502"/>
    <n v="0"/>
    <n v="10.849220821098468"/>
    <n v="0"/>
    <n v="0"/>
    <n v="0"/>
    <n v="0"/>
    <n v="0"/>
    <n v="1.1490427556765503"/>
    <n v="2.0634115508528028"/>
    <n v="13.315277100044804"/>
    <n v="9.7105045757676951"/>
    <n v="2.2001887664689104"/>
    <n v="2.2001887664689104"/>
    <n v="0.74379410614867936"/>
    <n v="0"/>
    <m/>
    <n v="5.0688005981171864"/>
    <n v="1.1241851811885266"/>
    <n v="1.2380529799973481"/>
    <n v="8.6150277323597457"/>
    <n v="5.0688005981171864"/>
    <x v="0"/>
    <m/>
    <s v="No root cause"/>
    <s v="No root cause"/>
    <s v="No root cause"/>
    <x v="3"/>
    <s v="(05-10-2026 top offenders):"/>
    <s v="LIT_341"/>
    <m/>
    <s v=""/>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20.140832912425484"/>
    <n v="18.491409199476077"/>
    <n v="18.491141673301318"/>
    <n v="20.140832912425484"/>
    <n v="2.0020767165192774"/>
    <n v="5.6570193161032201"/>
    <n v="0.38998182248817892"/>
    <n v="7.00501237041032"/>
    <n v="0.84413425676234821"/>
    <n v="6.1180560906079045"/>
    <n v="6.1180560906079045"/>
    <n v="2.675261747609386E-4"/>
    <n v="0"/>
    <m/>
    <n v="5.0185413474187648"/>
    <n v="8.7333239411851693"/>
    <n v="11.140883033956566"/>
    <n v="6.0021570829147199E-2"/>
    <n v="5.0185413474187648"/>
    <x v="0"/>
    <m/>
    <s v="AKTIVCO"/>
    <s v="POWER ISSUE"/>
    <s v="AKTIVCO Defaut GE &amp; Power Cabinet"/>
    <x v="0"/>
    <s v="(05-10-2026  retour CAMUSAT ):  Génératrice faulty"/>
    <s v="EXN_197"/>
    <m/>
    <s v=""/>
  </r>
  <r>
    <s v="Mbouda-Marche-Ignames"/>
    <s v="OST_297"/>
    <s v="OUEST"/>
    <s v="CAMUSAT"/>
    <s v="Medium Grid + Solar + GE"/>
    <s v="OUEST"/>
    <s v="Mbouda"/>
    <s v="Huawei"/>
    <n v="0"/>
    <n v="0"/>
    <n v="0.1982368954978555"/>
    <n v="0"/>
    <n v="0.21241578276018522"/>
    <n v="0"/>
    <n v="0.2138425890255769"/>
    <n v="0"/>
    <n v="0.18735749772424398"/>
    <n v="0"/>
    <n v="0"/>
    <n v="0"/>
    <n v="0"/>
    <n v="0"/>
    <n v="0"/>
    <n v="0"/>
    <n v="0"/>
    <n v="0"/>
    <n v="1.6352091555304435"/>
    <n v="6.3156687583646534"/>
    <n v="8.9175391586979543E-5"/>
    <n v="8.9175391586979543E-5"/>
    <n v="3.027379698829733"/>
    <n v="0"/>
    <m/>
    <n v="4.9058414875311405"/>
    <n v="11.268704363152406"/>
    <n v="9.5761039199485918"/>
    <n v="0.15697949293776967"/>
    <n v="4.9058414875311405"/>
    <x v="0"/>
    <m/>
    <s v="AKTIVCO"/>
    <s v="POWER ISSUE"/>
    <s v="AKTIVCO Defaut GE &amp; Power Cabinet"/>
    <x v="0"/>
    <s v="(05-10-2026  retour CAMUSAT ):  Joint de culasse"/>
    <s v="OST_297"/>
    <m/>
    <s v=""/>
  </r>
  <r>
    <s v="Ndjokloumbe-IHS"/>
    <s v="LIT_500"/>
    <s v="LITTORAL"/>
    <s v="IHS"/>
    <s v="Hybrid-Gen"/>
    <s v="LITTORAL"/>
    <s v="Ndjokloumbe"/>
    <s v="NOKIA"/>
    <n v="0"/>
    <n v="0"/>
    <n v="0"/>
    <n v="0"/>
    <n v="3.1407109232144901"/>
    <n v="1.0531151735374513"/>
    <n v="6.2353738111532296E-2"/>
    <n v="3.6060977227545345E-2"/>
    <n v="0.20585205939642395"/>
    <n v="6.482468978853726"/>
    <n v="5.5979681424939098"/>
    <n v="4.7076045920332845"/>
    <n v="4.7922494416687869"/>
    <n v="4.9152397026425287"/>
    <n v="4.7076045920332836"/>
    <n v="4.9729216747089708"/>
    <n v="5.0760059697574142"/>
    <n v="4.7777321199772844"/>
    <n v="5.2237330481697963"/>
    <n v="5.5517566838739505"/>
    <n v="4.7671380834567527"/>
    <n v="4.7671380834567527"/>
    <n v="5.0537192552726866"/>
    <n v="4.9856744937162683"/>
    <m/>
    <n v="4.8844010613954252"/>
    <n v="32.368439984173229"/>
    <n v="0.78100034636568405"/>
    <n v="0"/>
    <n v="4.8844010613954252"/>
    <x v="0"/>
    <m/>
    <s v="No root cause"/>
    <s v="No root cause"/>
    <s v="No root cause"/>
    <x v="3"/>
    <s v="(05-10-2026 top offenders):..;..;(05-10-2026 ticket): INC-20260510-00016801...Others"/>
    <s v="LIT_500"/>
    <m/>
    <s v=""/>
  </r>
  <r>
    <s v="Bastos-ART"/>
    <s v="CTR_722"/>
    <s v="Yaounde"/>
    <s v="CAMUSAT"/>
    <s v="Good Grid + GE"/>
    <s v="CENTRE"/>
    <s v="Yaounde"/>
    <s v="NOKIA"/>
    <n v="0"/>
    <n v="0"/>
    <n v="0"/>
    <n v="0"/>
    <n v="5.6483860251546583"/>
    <n v="3.0819728735592831"/>
    <n v="3.0819907086375999"/>
    <n v="3.0819907086375999"/>
    <n v="3.0819907086375999"/>
    <n v="4.361809019620118"/>
    <n v="3.0820620489508697"/>
    <n v="11.21894966234774"/>
    <n v="17.736089136137718"/>
    <n v="3.0819907086375999"/>
    <n v="11.21894966234774"/>
    <n v="7.2096743856306569"/>
    <n v="3.0821512243424563"/>
    <n v="3.0820085437159177"/>
    <n v="3.0819907086375999"/>
    <n v="3.0819907086375999"/>
    <n v="8.0193197508349048"/>
    <n v="8.0193197508349048"/>
    <n v="3.2195705027779917"/>
    <n v="5.9266024824926946"/>
    <m/>
    <n v="4.7519166622147377"/>
    <n v="0"/>
    <n v="4.9195393065883275"/>
    <n v="5.9452322103035318"/>
    <n v="4.7519166622147377"/>
    <x v="1"/>
    <m/>
    <s v="Exclu"/>
    <s v="Exclu"/>
    <s v="EXCLU"/>
    <x v="2"/>
    <s v="(05-10-2026 ticket): INC-20260510-00001839...2026-05-10 04:12:18...Grid outage, Grid only /Awaiting Grid return...Transmission Board fault...user:OCM_NOC.CAMUSAT"/>
    <s v="CTR_722"/>
    <m/>
    <s v=""/>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5.8057734727740131"/>
    <n v="6.7847277896314813"/>
    <s v=""/>
    <n v="5.8057734727740131"/>
    <n v="4.6215681742301671"/>
    <n v="4.6216216794651199"/>
    <n v="4.6214076585253103"/>
    <n v="4.6217821951699758"/>
    <n v="4.6218357004049269"/>
    <n v="4.621675184700071"/>
    <n v="4.621675184700071"/>
    <n v="4.6218357004049269"/>
    <n v="4.6217821951699758"/>
    <m/>
    <n v="4.7356811210921697"/>
    <n v="18.432215667701801"/>
    <n v="0"/>
    <n v="4.0337652550287739"/>
    <n v="4.7356811210921697"/>
    <x v="0"/>
    <m/>
    <s v="SPARE-ISSUE"/>
    <s v="SPARE-ISSUE"/>
    <s v="SPARE-ISSUE"/>
    <x v="4"/>
    <s v="(05-10-2026 top offenders):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10-2026 ocm ran 18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10-2026 ocm ran 12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10-2026 ticket): INC-20260510-00018464...Grid Outage"/>
    <s v="CTR_860"/>
    <m/>
    <s v=""/>
  </r>
  <r>
    <s v="Martap"/>
    <s v="ADM_060"/>
    <s v="Ngaoundere"/>
    <s v="IHS"/>
    <s v="Solar-Gen"/>
    <s v="ADAMAOUA"/>
    <s v="Martap"/>
    <s v="NOKIA"/>
    <n v="9.2513236249332245"/>
    <n v="9.4853174359718988"/>
    <n v="9.8285571753140903"/>
    <n v="4.3311258293502179"/>
    <n v="0.18861983891998182"/>
    <n v="7.7596062219251697E-3"/>
    <n v="0.10442139866642042"/>
    <n v="0.15819802111669609"/>
    <n v="6.2460578417842215E-2"/>
    <n v="0.21467540549097525"/>
    <n v="0.27380315256765925"/>
    <n v="5.6368447889778052E-3"/>
    <n v="1.596516682442076E-2"/>
    <n v="1.534083069162231E-2"/>
    <n v="5.6368447889778052E-3"/>
    <n v="7.0529685888112606E-2"/>
    <n v="8.1407194549417597E-2"/>
    <n v="0.49540607292063599"/>
    <n v="0.28150035397132728"/>
    <n v="1.3824585797682845E-2"/>
    <n v="1.9550064019798724E-2"/>
    <n v="1.9550064019798724E-2"/>
    <n v="0.17512080671238417"/>
    <s v=""/>
    <m/>
    <n v="4.6698527995438734"/>
    <n v="32.380804647314847"/>
    <n v="0.13043991981393255"/>
    <n v="4.0014380552761226E-3"/>
    <n v="4.6698527995438734"/>
    <x v="0"/>
    <m/>
    <s v="IHS"/>
    <s v="POWER ISSUE"/>
    <s v="Defaut GE &amp; Power Cabinet"/>
    <x v="0"/>
    <s v="(05-10-2026 top offenders): 09/05/2026 : Need BO RAN analysis ..;..;(05-10-2026 cells nokia): 09/05/2026 : Need BO RAN analysis ..;..;(05-10-2026 cells nokia): 09/05/2026 : Need BO RAN analysis ..;..;(05-10-2026 ticket): INC-20260510-00012166...Grid Outage"/>
    <s v="ADM_060"/>
    <m/>
    <s v=""/>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m/>
    <n v="4.6228522998690194"/>
    <n v="10.790978741771879"/>
    <n v="9.1802074726888829"/>
    <n v="0"/>
    <n v="4.6228522998690194"/>
    <x v="0"/>
    <m/>
    <s v="No root cause"/>
    <s v="No root cause"/>
    <s v="No root cause"/>
    <x v="3"/>
    <s v="(05-10-2026 top offenders):"/>
    <s v="LIT_756"/>
    <m/>
    <s v=""/>
  </r>
  <r>
    <s v="Kossehone"/>
    <s v="EXN_243"/>
    <s v="EXTREME-NORD"/>
    <s v="CAMUSAT"/>
    <s v="Bad Grid + GE"/>
    <s v="EXTREME-NORD"/>
    <s v="KOSSEHONE"/>
    <s v="NOKIA"/>
    <n v="0"/>
    <n v="0"/>
    <n v="0"/>
    <n v="0"/>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m/>
    <n v="4.6228522998690194"/>
    <n v="0"/>
    <n v="13.770311209033324"/>
    <n v="0"/>
    <n v="4.6228522998690194"/>
    <x v="2"/>
    <m/>
    <s v="No root cause"/>
    <s v="No root cause"/>
    <s v="No root cause"/>
    <x v="3"/>
    <s v=""/>
    <s v="EXN_243"/>
    <m/>
    <s v=""/>
  </r>
  <r>
    <s v="Liberte-Indoor"/>
    <s v="LIT_673"/>
    <s v="Douala"/>
    <m/>
    <m/>
    <s v="LITTORAL"/>
    <s v="Douala"/>
    <s v="ZTE"/>
    <n v="0"/>
    <n v="0"/>
    <n v="0"/>
    <n v="0"/>
    <n v="0"/>
    <n v="0"/>
    <n v="0"/>
    <n v="0"/>
    <n v="0"/>
    <n v="0"/>
    <n v="0"/>
    <n v="0"/>
    <n v="0"/>
    <n v="0"/>
    <n v="0"/>
    <n v="0"/>
    <n v="0"/>
    <n v="1.8548481450091792E-3"/>
    <n v="0"/>
    <n v="0"/>
    <n v="0"/>
    <n v="0"/>
    <n v="0"/>
    <n v="3.3406350143964749"/>
    <m/>
    <n v="4.6228522998690194"/>
    <n v="0"/>
    <n v="0"/>
    <n v="8.8647243070740505"/>
    <n v="4.6228522998690194"/>
    <x v="0"/>
    <m/>
    <s v="ACCESS-ISSUE"/>
    <s v="ACCESS-ISSUE"/>
    <s v="ACCESS-ISSUE"/>
    <x v="6"/>
    <s v="(05-10-2026 top offenders): 09/05/2026 : Mail initie ce jour du cote de OCM pour avoir l'access au site _x000a_08/05/2026 : Need BO RAN analysis || Site unstable check the port 5 to Optical link of RRU 81 ||Acess issue || Demande d'access en cours pour le FME Etaba fidele  ..;..;(05-10-2026 cells zte): 08/05/2026 : Need BO RAN analysis || Site unstable check the port 5 to Optical link of RRU 81 ||Acess issue || Demande d'access en cours pour le FME Etaba fidele  ..;..;(05-10-2026 cells zte): 09/05/2026 : Mail initie ce jour du cote de OCM pour avoir l'access au site _x000a_08/05/2026 : Need BO RAN analysis || Site unstable check the port 5 to Optical link of RRU 81 ||Acess issue || Demande d'access en cours pour le FME Etaba fidele  ..;..;(05-10-2026 cells zte): 09/05/2026 : Mail initie ce jour du cote de OCM pour avoir l'access au site _x000a_08/05/2026 : Need BO RAN analysis || Site unstable check the port 5 to Optical link of RRU 81 ||Acess issue || Demande d'access en cours pour le FME Etaba fidele  "/>
    <s v="LIT_673"/>
    <m/>
    <s v=""/>
  </r>
  <r>
    <s v="Nkolmeyang-IHS"/>
    <s v="CTR_442"/>
    <s v="CENTRE"/>
    <s v="IHS"/>
    <s v="Grid-Gen"/>
    <s v="CENTRE"/>
    <s v="Nkolmeyang"/>
    <s v="NOKIA"/>
    <n v="0"/>
    <n v="0"/>
    <n v="0"/>
    <n v="0"/>
    <n v="0"/>
    <n v="0"/>
    <n v="0"/>
    <n v="0"/>
    <n v="1.4814390961181438"/>
    <n v="4.6738916522999867"/>
    <n v="4.6738916522999867"/>
    <n v="0"/>
    <n v="0"/>
    <n v="0"/>
    <n v="0"/>
    <n v="0"/>
    <n v="0"/>
    <n v="4.6214076585253103"/>
    <n v="4.6217821951699758"/>
    <n v="4.6218357004049269"/>
    <n v="4.621675184700071"/>
    <n v="4.621675184700071"/>
    <n v="4.6218357004049269"/>
    <n v="4.6217821951699758"/>
    <m/>
    <n v="4.6219962161097845"/>
    <n v="32.366941237125765"/>
    <n v="0"/>
    <n v="0"/>
    <n v="4.6219962161097845"/>
    <x v="0"/>
    <m/>
    <s v="ENVTECH"/>
    <s v="ENVTECH"/>
    <s v="Sites strategiques, MLL, Pylone, etc."/>
    <x v="0"/>
    <s v="(05-10-2026 top offenders):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10-2026 ocm ran 18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10-2026 ocm ran 12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m/>
    <s v=""/>
  </r>
  <r>
    <s v="Nkeng-Likok-II"/>
    <s v="LIT_658"/>
    <s v="LITTORAL"/>
    <s v="CAMUSAT"/>
    <s v="Hybrid Solar - S3"/>
    <s v="LITTORAL"/>
    <s v="Nkeng-Likok-II"/>
    <s v="NOKIA"/>
    <n v="0"/>
    <n v="0"/>
    <n v="0"/>
    <n v="0"/>
    <n v="0"/>
    <n v="0"/>
    <n v="0"/>
    <n v="0"/>
    <n v="0"/>
    <n v="0"/>
    <n v="0"/>
    <n v="0"/>
    <n v="0"/>
    <n v="0"/>
    <n v="0"/>
    <n v="0"/>
    <n v="0"/>
    <n v="0"/>
    <n v="0"/>
    <n v="0"/>
    <n v="3.2097433746251065"/>
    <n v="3.2097433746251065"/>
    <n v="8.3098623702676395"/>
    <n v="4.6217821951699758"/>
    <m/>
    <n v="4.6219962161097845"/>
    <n v="32.366941237125765"/>
    <n v="0"/>
    <n v="0"/>
    <n v="4.6219962161097845"/>
    <x v="1"/>
    <m/>
    <s v="Exclu"/>
    <s v="Exclu"/>
    <s v="EXCLU"/>
    <x v="2"/>
    <s v=""/>
    <s v="LIT_658"/>
    <m/>
    <s v=""/>
  </r>
  <r>
    <s v="Nkomekui"/>
    <s v="SUD_016"/>
    <s v="CENTRE"/>
    <s v="IHS"/>
    <s v="Grid-Gen"/>
    <s v="SUD"/>
    <s v="Nkomekui"/>
    <s v="ZTE"/>
    <n v="4.6737834390716344"/>
    <n v="4.6739457589141615"/>
    <n v="4.6738375456858101"/>
    <n v="4.6735129060007585"/>
    <n v="0"/>
    <n v="0"/>
    <n v="0"/>
    <n v="0"/>
    <n v="0"/>
    <n v="0"/>
    <n v="0"/>
    <n v="0"/>
    <n v="0"/>
    <n v="4.6216216794651199"/>
    <n v="4.6217286899350229"/>
    <n v="4.6215681742301671"/>
    <n v="5.1042388987338523"/>
    <n v="0"/>
    <n v="0"/>
    <n v="0"/>
    <n v="0"/>
    <n v="0"/>
    <n v="0"/>
    <n v="4.6217821951699758"/>
    <m/>
    <n v="4.6219962161097845"/>
    <n v="32.366941237125765"/>
    <n v="0"/>
    <n v="0"/>
    <n v="4.6219962161097845"/>
    <x v="1"/>
    <m/>
    <s v="Exclu"/>
    <s v="Exclu"/>
    <s v="EXCLU"/>
    <x v="2"/>
    <s v=""/>
    <s v="SUD_016"/>
    <m/>
    <s v=""/>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4.6215681742301671"/>
    <n v="4.6735670126149351"/>
    <n v="4.6214611637602614"/>
    <n v="4.6215681742301671"/>
    <n v="4.6215146689952142"/>
    <n v="4.6216216794651199"/>
    <n v="4.621675184700071"/>
    <n v="4.621675184700071"/>
    <n v="4.621675184700071"/>
    <n v="10.555708937229085"/>
    <n v="10.555708937229085"/>
    <n v="4.6215681742301671"/>
    <n v="4.6214076585253103"/>
    <m/>
    <n v="4.6216216794651199"/>
    <n v="32.364318429792696"/>
    <n v="0"/>
    <n v="0"/>
    <n v="4.6216216794651199"/>
    <x v="0"/>
    <m/>
    <s v="No root cause"/>
    <s v="No root cause"/>
    <s v="No root cause"/>
    <x v="3"/>
    <s v="(05-10-2026 top offenders):"/>
    <s v="OST_186"/>
    <m/>
    <s v=""/>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4.6213541532903575"/>
    <n v="4.6782552326955162"/>
    <n v="4.626811687255481"/>
    <n v="4.6213541532903575"/>
    <n v="4.9373739059962958"/>
    <n v="4.6267403469422108"/>
    <n v="4.7669775677518951"/>
    <n v="4.6810124902620469"/>
    <n v="4.6249390040321536"/>
    <n v="4.6303965379972771"/>
    <n v="4.6303965379972771"/>
    <n v="4.626758182020529"/>
    <n v="4.6265441610807212"/>
    <m/>
    <n v="4.6215146689952142"/>
    <n v="32.363569056268958"/>
    <n v="0"/>
    <n v="0"/>
    <n v="4.6215146689952142"/>
    <x v="0"/>
    <m/>
    <s v="No root cause"/>
    <s v="No root cause"/>
    <s v="No root cause"/>
    <x v="3"/>
    <s v="(05-10-2026 top offenders):"/>
    <s v="OST_293"/>
    <m/>
    <s v=""/>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3.6907172148385722E-2"/>
    <n v="0.11362917616934116"/>
    <n v="2.4884254435828985E-2"/>
    <n v="3.6907172148385722E-2"/>
    <n v="0.17454654455525967"/>
    <n v="0.21898095591804997"/>
    <n v="8.9369257866310808E-2"/>
    <n v="9.1682913999794433E-2"/>
    <n v="6.2611995032085976E-2"/>
    <n v="9.9447826867202271E-2"/>
    <n v="9.9447826867202271E-2"/>
    <n v="0.10774257834581222"/>
    <n v="3.2822242409982529E-2"/>
    <m/>
    <n v="4.5269697296918459"/>
    <n v="7.4667577904871525"/>
    <n v="10.308604432383543"/>
    <n v="0"/>
    <n v="4.5269697296918459"/>
    <x v="0"/>
    <m/>
    <s v="No root cause"/>
    <s v="No root cause"/>
    <s v="No root cause"/>
    <x v="3"/>
    <s v="(05-10-2026 top offenders): Impacted by ADM_010_H_Ngaoundal..;..;(05-10-2026  groupe whatsapp incident ) impacted by   ADM_010_H_Ngaoundal  A determiner  || sans action..;..;(05-10-2026 ocm ran 18h) Power status check Ongoing..;..;(05-10-2026 ocm ran 12h) 10/05/2026 remplacement FSMF ce jour, ETA 14H_x000a_09.05.2026: FSMF reçu à la gare à Ngaoundal en ce moment,  ETA 10/05/2026 après travaux sur GORO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ticket): INC-20260510-00017298...Grid Outage"/>
    <s v="ADM_010"/>
    <s v=" impacted by   ADM_010_H_Ngaoundal  A determiner  || sans action"/>
    <s v="(05-10-2026  groupe whatsapp incident ) impacted by   ADM_010_H_Ngaoundal  A determiner  || sans action"/>
  </r>
  <r>
    <s v="Stade-Omnisport-Roumde-Adja"/>
    <s v="NRD_174"/>
    <s v="Garoua"/>
    <s v="CAMUSAT"/>
    <s v="Medium Grid + GE"/>
    <s v="NORD"/>
    <s v="Garoua"/>
    <s v="Huawei"/>
    <n v="0"/>
    <n v="0"/>
    <n v="0"/>
    <n v="1.5567526460122192"/>
    <n v="0"/>
    <n v="8.1223086866819045"/>
    <n v="4.1915109307627993"/>
    <n v="0"/>
    <n v="0.86669563083385415"/>
    <n v="0"/>
    <n v="1.4492071237583217"/>
    <n v="0.3333376137521295"/>
    <n v="0"/>
    <n v="1.9723991461991308"/>
    <n v="0.3333376137521295"/>
    <n v="0"/>
    <n v="0"/>
    <n v="0.55966475759988354"/>
    <n v="1.3278572508867601"/>
    <n v="1.5944560015751941"/>
    <n v="0"/>
    <n v="0"/>
    <n v="5.0753282367813526"/>
    <n v="1.8673862050663033"/>
    <m/>
    <n v="4.3306245416384863"/>
    <n v="7.3857005543365748"/>
    <n v="9.4237911026789192"/>
    <n v="0.21529104750397812"/>
    <n v="4.3306245416384863"/>
    <x v="0"/>
    <m/>
    <s v="AKTIVCO"/>
    <s v="POWER ISSUE"/>
    <s v="AKTIVCO Defaut GE &amp; Power Cabinet"/>
    <x v="0"/>
    <s v="(05-10-2026 top offenders): Power status check Ongoing..;..;(05-10-2026 ocm ran 18h) Power status check Ongoing..;..;(05-10-2026 ticket): INC-20260510-00012617...2026-05-10 19:25:40...Auto TT closure RCA...Others...user:OCM_NOC.CAMUSAT || (05-10-2026  retour CAMUSAT ):  Batterie GE faulty"/>
    <s v="NRD_174"/>
    <m/>
    <s v=""/>
  </r>
  <r>
    <s v="Minkwele-IHS"/>
    <s v="LIT_479"/>
    <s v="LITTORAL"/>
    <s v="IHS"/>
    <s v="Grid-Gen"/>
    <s v="LITTORAL"/>
    <s v="Minkwele"/>
    <s v="ZTE"/>
    <n v="0"/>
    <n v="0"/>
    <n v="0"/>
    <n v="0"/>
    <n v="1.7882341274937013"/>
    <n v="0"/>
    <n v="1.8224061375498317"/>
    <n v="0"/>
    <n v="9.1172920358527976E-2"/>
    <n v="4.857472755134367"/>
    <n v="0"/>
    <n v="1.1533231744727253"/>
    <n v="0"/>
    <n v="0"/>
    <n v="1.1533231744727253"/>
    <n v="0"/>
    <n v="0"/>
    <n v="0"/>
    <n v="0"/>
    <n v="0"/>
    <n v="0"/>
    <n v="0"/>
    <n v="0"/>
    <n v="0"/>
    <m/>
    <n v="4.2673813539249998"/>
    <n v="2.0481627359527437"/>
    <n v="1.7993844160878048"/>
    <n v="6.4638614739081577"/>
    <n v="4.2673813539249998"/>
    <x v="0"/>
    <m/>
    <s v="IHS"/>
    <s v="POWER ISSUE"/>
    <s v="Defaut GE &amp; Power Cabinet"/>
    <x v="0"/>
    <s v="(05-10-2026 top offenders):..;..;(hourly IHS): 10/05/2026 04:40 0:36:08 FME is on the way ETA 04:50..;..;(05-10-2026 ticket): INC-20260510-00002241...2026-05-10 05:05:22...FME is on site...Grid Outage...user:OCM_NOC.IHS"/>
    <s v="LIT_479"/>
    <m/>
    <s v=""/>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2.0240852031629442"/>
    <n v="0"/>
    <n v="0.34710629421315908"/>
    <n v="2.0240852031629442"/>
    <n v="1.3820758889716434"/>
    <n v="15.174798035573136"/>
    <n v="25.836643523869043"/>
    <n v="1.4810605736331917"/>
    <n v="0"/>
    <n v="2.5835002696663842"/>
    <n v="2.5835002696663842"/>
    <n v="4.0942740837763569"/>
    <n v="0"/>
    <m/>
    <n v="4.207134459368838"/>
    <n v="3.5603985068482746"/>
    <n v="3.2649237872775929"/>
    <n v="4.9907850643622762"/>
    <n v="4.207134459368838"/>
    <x v="0"/>
    <m/>
    <s v="AKTIVCO GRID ONLY"/>
    <s v="POWER ISSUE"/>
    <s v="AKTIVCO Coupure ENEO &amp; Baisse de tension"/>
    <x v="0"/>
    <s v="(05-10-2026 top offenders): Power status check Ongoing..;..;(05-10-2026 ticket): INC-20260510-00011226...2026-05-10 16:55:10...Impacted by LIT_791_Z_Mabanda-New /Main site up awaited...Grid Outage...user:OCM_NOC.CAMUSAT || (05-10-2026  retour CAMUSAT ):  Grid outage Grid only site"/>
    <s v="LIT_791"/>
    <s v="Impacted by LIT_791_Z_Mabanda-New /Main site up awaited"/>
    <s v=""/>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1.2312803017980611"/>
    <n v="0.55713217647881341"/>
    <n v="0"/>
    <n v="1.2312803017980611"/>
    <n v="0"/>
    <n v="0.29914776861768155"/>
    <n v="1.9861321565035257"/>
    <n v="0"/>
    <n v="0"/>
    <n v="0"/>
    <n v="0"/>
    <n v="0"/>
    <n v="0"/>
    <m/>
    <n v="3.9529845933459469"/>
    <n v="5.0863727923455997"/>
    <n v="6.5345758064132262"/>
    <n v="1.9807118373618577"/>
    <n v="3.9529845933459469"/>
    <x v="0"/>
    <m/>
    <s v="IHS"/>
    <s v="POWER ISSUE"/>
    <s v="Defaut GE &amp; Power Cabinet"/>
    <x v="0"/>
    <s v="(05-10-2026 top offenders): Power status check Ongoing..;..;(hourly IHS): 10/05/2026 15:55 0:11:09 44.8 FME Emmanuel is on site."/>
    <s v="EXN_145"/>
    <m/>
    <s v=""/>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4.9913417229006471"/>
    <n v="2.3851016535055876"/>
    <n v="3.9357413250195168"/>
    <n v="4.9913417229006471"/>
    <n v="0.27593266393779775"/>
    <n v="1.1990304237236893"/>
    <n v="1.0100442362261528"/>
    <n v="4.8036473420521211E-2"/>
    <n v="1.5412982105461215"/>
    <n v="4.3655634600622664"/>
    <n v="4.3655634600622664"/>
    <n v="1.5050645912574632"/>
    <n v="2.5970672615345864"/>
    <m/>
    <n v="3.9406992017118134"/>
    <n v="1.1908794248008665"/>
    <n v="11.231033639889979"/>
    <n v="4.8744716078819028E-4"/>
    <n v="3.9406992017118134"/>
    <x v="2"/>
    <m/>
    <s v="IHS"/>
    <s v="POWER ISSUE"/>
    <s v="Defaut GE &amp; Power Cabinet"/>
    <x v="0"/>
    <s v="(05-10-2026 cells nokia): 09/05/2026 : Need BO RAN analysis ..;..;(05-10-2026 ocm ran 18h) Power status check Ongoing..;..;(05-10-2026 ticket): INC-20260510-00012780...Grid Outage"/>
    <s v="EXN_125"/>
    <m/>
    <s v=""/>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2.1525156021265119"/>
    <n v="0"/>
    <n v="0.28136619553523801"/>
    <n v="2.1525156021265119"/>
    <n v="1.5634586354595605"/>
    <n v="17.97046439690326"/>
    <n v="29.527666486889082"/>
    <n v="1.9482504501573774"/>
    <n v="1.7844174207337791"/>
    <n v="2.7663276574980102"/>
    <n v="2.7663276574980102"/>
    <n v="4.5505667274486132"/>
    <n v="0"/>
    <m/>
    <n v="3.890044601963857"/>
    <n v="3.3936628978174239"/>
    <n v="2.8864527338317854"/>
    <n v="4.6720380329505096"/>
    <n v="3.890044601963857"/>
    <x v="0"/>
    <m/>
    <s v="AKTIVCO GRID ONLY"/>
    <s v="POWER ISSUE"/>
    <s v="AKTIVCO Coupure ENEO &amp; Baisse de tension"/>
    <x v="0"/>
    <s v="(05-10-2026 top offenders): Power status check Ongoing..;..;(05-10-2026 ticket): INC-20260510-00011223...2026-05-10 16:53:45...power issue here the power guy are taken point ...Grid Outage...user:OCM_NOC.CAMUSAT || (05-10-2026  retour CAMUSAT ):  Grid outage Grid only site"/>
    <s v="LIT_791"/>
    <m/>
    <s v=""/>
  </r>
  <r>
    <s v="Masque"/>
    <s v="CTR_020"/>
    <s v="Yaounde"/>
    <s v="IHS"/>
    <s v="Grid-Gen"/>
    <s v="CENTRE"/>
    <s v="Yaounde"/>
    <s v="ZTE"/>
    <n v="5.7591608096269482"/>
    <n v="0"/>
    <n v="9.0566527695736171E-2"/>
    <n v="0"/>
    <n v="0"/>
    <n v="0.32948523683557179"/>
    <n v="6.3307572346211689"/>
    <n v="5.3269455216831743"/>
    <n v="9.2457045997380387"/>
    <n v="9.2457045997380387"/>
    <n v="9.579505925526421"/>
    <n v="1.8646396030054249"/>
    <n v="10.239047121703722"/>
    <n v="9.2457045997380387"/>
    <n v="1.8646396030054246"/>
    <n v="0"/>
    <n v="0"/>
    <n v="4.3411294027674332"/>
    <n v="0"/>
    <n v="2.2828900246267478E-3"/>
    <n v="0.21662486124309077"/>
    <n v="0.21662486124309077"/>
    <n v="0.43312487693795931"/>
    <n v="0"/>
    <m/>
    <n v="3.8034731318112156"/>
    <n v="0"/>
    <n v="0"/>
    <n v="7.293492964035484"/>
    <n v="3.8034731318112156"/>
    <x v="0"/>
    <m/>
    <s v="BSS"/>
    <s v="RAN ISSUE"/>
    <s v="BSS Hardware issue"/>
    <x v="1"/>
    <s v="05-10-2026: hardware issue,  site with GPS issue (alarm : TDD down 09Apr 02pm)   ||  (05-10-2026 top offenders):"/>
    <s v="CTR_020"/>
    <m/>
    <s v=""/>
  </r>
  <r>
    <s v="Scalom-EHS-IHS"/>
    <s v="CTR_155"/>
    <s v="Yaounde"/>
    <s v="IHS"/>
    <s v="Grid-Lithium"/>
    <s v="CENTRE"/>
    <s v="Yaounde"/>
    <s v="ZTE"/>
    <n v="0"/>
    <n v="0"/>
    <n v="0"/>
    <n v="0"/>
    <n v="0"/>
    <n v="0"/>
    <n v="0"/>
    <n v="0"/>
    <n v="0"/>
    <n v="0"/>
    <n v="0"/>
    <n v="1.1646306141259522E-2"/>
    <n v="1.09329030085638E-2"/>
    <n v="1.2859091466842516E-2"/>
    <n v="1.1646306141259522E-2"/>
    <n v="0"/>
    <n v="0"/>
    <n v="0"/>
    <n v="0"/>
    <n v="0"/>
    <n v="0"/>
    <n v="0"/>
    <n v="0"/>
    <n v="0"/>
    <m/>
    <n v="3.7858699095119457"/>
    <n v="3.208442741867799"/>
    <n v="2.7403556820384152"/>
    <n v="4.6170439099343987"/>
    <n v="3.7858699095119457"/>
    <x v="0"/>
    <m/>
    <s v="IHS"/>
    <s v="POWER ISSUE"/>
    <s v="Defaut GE &amp; Power Cabinet"/>
    <x v="0"/>
    <s v="(05-10-2026 top offenders): 11/05/2026 Feedback IHS : Grid only site, No space to deploy MDG/Awaiting Grid return..;..;(hourly IHS): 10/05/2026 21:39 1:20:52 2V Grid only site, No space to deploy MDG/Awaiting Grid return..;..;(05-10-2026 ticket): INC-20260510-00015847...2026-05-11 03:41:54...user:OCM_NOC.IHS"/>
    <s v="CTR_155"/>
    <m/>
    <s v=""/>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0.36884913542709874"/>
    <n v="0.14649293399488114"/>
    <n v="3.2675096935342242E-2"/>
    <n v="0.36884913542709874"/>
    <n v="0"/>
    <n v="0.67357076794513449"/>
    <n v="8.0693967965757949"/>
    <n v="5.5738749668476038"/>
    <n v="0.92147785594851217"/>
    <n v="11.988008406742514"/>
    <n v="11.988008406742514"/>
    <n v="13.493233278885418"/>
    <n v="2.0585685823700848"/>
    <m/>
    <n v="3.7513806004173738"/>
    <n v="13.3936778852879"/>
    <n v="5.477216152626573"/>
    <n v="0"/>
    <n v="3.7513806004173738"/>
    <x v="2"/>
    <m/>
    <s v="No root cause"/>
    <s v="No root cause"/>
    <s v="No root cause"/>
    <x v="3"/>
    <s v="(05-10-2026 ocm ran 18h) Power status check Ongoing..;..;(05-10-2026 ticket): INC-20260510-00012791...2026-05-10 23:05:26...BO TX Analyse en cours_x000a__x000a_No Power Issue on Site, U1 = 51.3V / U2 = 53.6V and Site on GEN. TX FME Herman 656401745 / Huawei is informed....user:OCM_NOC.IHS"/>
    <s v="EXN_160"/>
    <m/>
    <s v=""/>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2.0424611530298415E-2"/>
    <n v="8.6283189962236329E-2"/>
    <n v="1.4181256394976778E-2"/>
    <n v="2.0424611530298412E-2"/>
    <n v="0.10315746121911201"/>
    <n v="0.16441279799048905"/>
    <n v="6.7356797688287978E-2"/>
    <n v="0.24029798891628826"/>
    <n v="3.9208005643019489E-2"/>
    <n v="4.9893369904406945E-2"/>
    <n v="4.9893369904406945E-2"/>
    <n v="4.8270083571509047E-2"/>
    <n v="1.596516682442076E-2"/>
    <m/>
    <n v="3.7179147453062118"/>
    <n v="4.6221358943922883"/>
    <n v="9.108636007679852"/>
    <n v="0"/>
    <n v="3.7179147453062118"/>
    <x v="0"/>
    <m/>
    <s v="No root cause"/>
    <s v="No root cause"/>
    <s v="No root cause"/>
    <x v="3"/>
    <s v="(05-10-2026 top offenders):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groupe whatsapp incident ) impacted by   ADM_010_H_Ngaoundal  A determiner  || sans action..;..;(05-10-2026 ocm ran 18h)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ocm ran 12h)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ticket): INC-20260510-00017341...Grid Outage"/>
    <s v="ADM_010"/>
    <s v=" impacted by   ADM_010_H_Ngaoundal  A determiner  || sans action"/>
    <s v="(05-10-2026  groupe whatsapp incident ) impacted by   ADM_010_H_Ngaoundal  A determiner  || sans action"/>
  </r>
  <r>
    <s v="Mora-Technical-School-MTN-IHS"/>
    <s v="EXN_134"/>
    <s v="EXTREME-NORD"/>
    <s v="IHS"/>
    <s v="Grid-Gen"/>
    <s v="EXTREME-NORD"/>
    <s v="Mora"/>
    <s v="Huawei"/>
    <n v="0"/>
    <n v="0"/>
    <n v="1.9974752663133892"/>
    <n v="0"/>
    <n v="1.1213270439713157"/>
    <n v="0"/>
    <n v="0"/>
    <n v="0"/>
    <n v="0"/>
    <n v="0"/>
    <n v="0"/>
    <n v="2.9687736314787707"/>
    <n v="1.3516849155188011"/>
    <n v="3.871478285435447"/>
    <n v="2.9687736314787707"/>
    <n v="0.27198494434028758"/>
    <n v="4.2982538744924137E-2"/>
    <n v="1.4235602811379067"/>
    <n v="1.0372524847831113"/>
    <n v="0"/>
    <n v="0"/>
    <n v="0"/>
    <n v="1.8892698461617488"/>
    <n v="0.31662614536872957"/>
    <m/>
    <n v="3.7176150647912727"/>
    <n v="4.1989896446570665"/>
    <n v="7.1236391192440953"/>
    <n v="1.3931502494161323"/>
    <n v="3.7176150647912727"/>
    <x v="2"/>
    <m/>
    <s v="No root cause"/>
    <s v="No root cause"/>
    <s v="No root cause"/>
    <x v="3"/>
    <s v=""/>
    <s v="EXN_134"/>
    <m/>
    <s v=""/>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0"/>
    <n v="0.20524608127659161"/>
    <n v="0.7867053045803335"/>
    <n v="0"/>
    <n v="0.23931108086281822"/>
    <n v="0"/>
    <n v="3.8162608829647895"/>
    <n v="1.7633363581626158"/>
    <n v="2.4085916566076824"/>
    <n v="0.12011925246766152"/>
    <n v="0.12011925246766152"/>
    <n v="0.12029760325083573"/>
    <n v="0"/>
    <m/>
    <n v="3.6846915102173603"/>
    <n v="2.5778449216455042"/>
    <n v="2.1904995052888205"/>
    <n v="4.9496762734012316"/>
    <n v="3.6846915102173603"/>
    <x v="0"/>
    <m/>
    <s v="PDH"/>
    <s v="TX ISSUE"/>
    <s v="MPR ISSUE"/>
    <x v="1"/>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0"/>
    <n v="4.2940535617442016E-2"/>
    <n v="0.96152474224744811"/>
    <n v="0"/>
    <n v="0"/>
    <n v="0"/>
    <n v="0.1554148724577879"/>
    <n v="1.4589094063629852E-2"/>
    <n v="0"/>
    <n v="2.2278331378608747"/>
    <n v="2.2278331378608747"/>
    <n v="0"/>
    <n v="0"/>
    <m/>
    <n v="3.623338840805518"/>
    <n v="12.348801402027906"/>
    <n v="5.5402658350078724"/>
    <n v="0"/>
    <n v="3.623338840805518"/>
    <x v="2"/>
    <m/>
    <s v="IHS"/>
    <s v="POWER ISSUE"/>
    <s v="Defaut GE &amp; Power Cabinet"/>
    <x v="0"/>
    <s v="(hourly IHS): 10/05/2026 16:38 2:36:01 39 FME Joseph is managing with level 0...;..;(05-10-2026 cells nokia): 08/05/2026 : Cde de la ARMA en cours _x000a_07/05/2026 : Cde en cours _x000a_06/05/2026 : FME active || Aceess issue || ARMA faulty  ||Negociation en cours _x000a_04/05/2026 : Ghost town   _x000a_04/05/2026 : Check breaker and  interconnection FR(sfp, optical fiber) between system and radio module, swap its if needed..;..;(05-10-2026 cells nokia): 08/05/2026 : Cde de la ARMA en cours _x000a_07/05/2026 : Cde en cours _x000a_06/05/2026 : FME active || Aceess issue || ARMA faulty  ||Negociation en cours _x000a_04/05/2026 : Ghost town   _x000a_04/05/2026 : Check breaker and  interconnection FR(sfp, optical fiber) between system and radio module, swap its if needed..;..;(05-10-2026 cells nokia): 08/05/2026 : Cde de la ARMA en cours _x000a_07/05/2026 : Cde en cours _x000a_06/05/2026 : FME active || Aceess issue || ARMA faulty  ||Negociation en cours _x000a_04/05/2026 : Ghost town   _x000a_04/05/2026 : Check breaker and  interconnection FR(sfp, optical fiber) between system and radio module, swap its if needed..;..;(05-10-2026 ocm ran 12h) Power status check Ongoing..;..;(05-10-2026 ticket): INC-20260510-00017225...Grid Outage"/>
    <s v="NRO_047"/>
    <m/>
    <s v=""/>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1.6651007467903993"/>
    <n v="0.36909694577850827"/>
    <s v=""/>
    <n v="2.4970358099836489"/>
    <n v="3.915459588566145"/>
    <n v="0.63439373574977242"/>
    <n v="0.31972944899595646"/>
    <n v="0.99616046433983096"/>
    <n v="5.1138520059469279"/>
    <n v="5.7972565369129043"/>
    <n v="5.7972565369129043"/>
    <n v="3.9612065644502654"/>
    <n v="6.5471324047678161"/>
    <m/>
    <n v="3.5363749989298956"/>
    <n v="10.083445239779543"/>
    <n v="5.7674865951970515"/>
    <n v="0.30728992245007847"/>
    <n v="3.5363749989298956"/>
    <x v="1"/>
    <m/>
    <s v="Exclu"/>
    <s v="Exclu"/>
    <s v="EXCLU"/>
    <x v="2"/>
    <s v="(05-10-2026 ocm ran 18h) Power status check Ongoing"/>
    <s v="OST_342"/>
    <m/>
    <s v=""/>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0.43537808793886928"/>
    <n v="2.3265844095354342E-3"/>
    <n v="0.51209957191440525"/>
    <n v="0.43537808793886928"/>
    <n v="1.8103652157212324E-2"/>
    <n v="6.1284595955616972E-2"/>
    <n v="1.2627689608937303E-2"/>
    <n v="2.3722026964623142E-2"/>
    <n v="1.8727916024701579E-3"/>
    <n v="4.2410389432502082"/>
    <n v="4.2410389432502082"/>
    <n v="6.0642775699035556E-3"/>
    <n v="0.81618706475335379"/>
    <m/>
    <n v="3.503646295605733"/>
    <n v="0.57914083825921536"/>
    <n v="10.190132571614152"/>
    <n v="0"/>
    <n v="3.503646295605733"/>
    <x v="2"/>
    <m/>
    <s v="No root cause"/>
    <s v="No root cause"/>
    <s v="No root cause"/>
    <x v="3"/>
    <s v="(05-10-2026 cells nokia): 09/05/2026 : Need BO RAN analysis ..;..;(05-10-2026 ticket): INC-20260510-00013886...Others"/>
    <s v="EXN_224"/>
    <m/>
    <s v=""/>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6.3314528026754543E-3"/>
    <n v="1.4022587050667971E-2"/>
    <n v="8.9175391586978642E-3"/>
    <n v="6.3314528026754543E-3"/>
    <n v="0"/>
    <n v="1.3162287798238217E-2"/>
    <n v="8.3575176995317066E-2"/>
    <n v="0.18782120976049627"/>
    <n v="0"/>
    <n v="0.38170634614890725"/>
    <n v="0.38170634614890725"/>
    <n v="0"/>
    <n v="0"/>
    <m/>
    <n v="3.4663901516124334"/>
    <n v="12.125238300780547"/>
    <n v="5.1678511684364068"/>
    <n v="0"/>
    <n v="3.4663901516124334"/>
    <x v="2"/>
    <m/>
    <s v="IHS"/>
    <s v="POWER ISSUE"/>
    <s v="Defaut GE &amp; Power Cabinet"/>
    <x v="0"/>
    <s v="(hourly IHS): 10/05/2026 00:38 7:22:00 41v FME is informed and managing"/>
    <s v="NRO_101"/>
    <m/>
    <s v=""/>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2.0272992176152842"/>
    <n v="1.7121531651633077"/>
    <n v="1.8838614699778493"/>
    <n v="0.9703924765264027"/>
    <n v="9.4775606178641975E-2"/>
    <n v="6.5454737424843956E-3"/>
    <n v="0.9299388185473404"/>
    <n v="5.8621321533081598"/>
    <n v="3.7082694837529568"/>
    <n v="4.1260918634945902"/>
    <n v="4.1260918634945902"/>
    <n v="1.6833638669874127"/>
    <n v="3.3786950715257977"/>
    <m/>
    <n v="3.3897884902392192"/>
    <n v="0"/>
    <n v="0"/>
    <n v="6.5002164196582388"/>
    <n v="3.3897884902392192"/>
    <x v="2"/>
    <m/>
    <s v="No root cause"/>
    <s v="No root cause"/>
    <s v="No root cause"/>
    <x v="3"/>
    <s v=""/>
    <s v="NRO_090"/>
    <m/>
    <s v=""/>
  </r>
  <r>
    <s v="Ngong-Marche"/>
    <s v="NRD_132"/>
    <s v="NORD"/>
    <s v="CAMUSAT"/>
    <s v="Good Grid + GE"/>
    <s v="NORD"/>
    <s v="Ngong"/>
    <s v="Huawei"/>
    <n v="0"/>
    <n v="0"/>
    <n v="6.6218970530743402"/>
    <n v="0"/>
    <n v="0"/>
    <n v="0"/>
    <n v="0"/>
    <n v="0"/>
    <n v="0"/>
    <n v="0"/>
    <n v="1.802858891713965"/>
    <n v="0"/>
    <n v="0"/>
    <n v="0"/>
    <n v="0"/>
    <n v="7.0448559353713846E-3"/>
    <n v="0.75683154839869549"/>
    <n v="0.96238082600668295"/>
    <n v="2.4258560124189223"/>
    <n v="0"/>
    <n v="0"/>
    <n v="0"/>
    <n v="1.5618178082543595"/>
    <n v="0.69005701517836515"/>
    <m/>
    <n v="3.3544215299358209"/>
    <n v="4.6217612076304206"/>
    <n v="7.8701153646072379"/>
    <n v="0.10037795463449975"/>
    <n v="3.3544215299358209"/>
    <x v="0"/>
    <m/>
    <s v="AKTIVCO"/>
    <s v="POWER ISSUE"/>
    <s v="AKTIVCO Defaut GE &amp; Power Cabinet"/>
    <x v="0"/>
    <s v="(05-10-2026 top offenders):..;..;(05-10-2026 ocm ran 12h) Power status check Ongoing || (05-10-2026  retour CAMUSAT ):  Batterie GE faulty"/>
    <s v="NRD_132"/>
    <m/>
    <s v=""/>
  </r>
  <r>
    <s v="Bda-Mankon-Palace-IHS"/>
    <s v="NRO_059"/>
    <s v="NORD-OUEST"/>
    <s v="IHS"/>
    <s v="Grid-Gen"/>
    <s v="NORD-OUEST"/>
    <s v="Bamenda"/>
    <s v="Huawei"/>
    <n v="0"/>
    <n v="0"/>
    <n v="0.90241929270359811"/>
    <n v="1.4098629409901466"/>
    <n v="0"/>
    <n v="7.7582590680672185E-3"/>
    <n v="0"/>
    <n v="0"/>
    <n v="0"/>
    <n v="0"/>
    <n v="11.653386667351532"/>
    <n v="23.114261499345094"/>
    <n v="23.114261499345094"/>
    <n v="23.113993973170334"/>
    <n v="23.114261499345094"/>
    <n v="23.114261499345094"/>
    <n v="23.113993973170334"/>
    <n v="19.149987301424236"/>
    <n v="4.6228522998690194"/>
    <n v="3.4781077980669632"/>
    <n v="0"/>
    <n v="0"/>
    <n v="9.3357360750842524"/>
    <n v="8.3514002676688559"/>
    <m/>
    <n v="3.316254462336595"/>
    <n v="4.5056083114516259"/>
    <n v="7.6711577431649971"/>
    <n v="0.1870757791654902"/>
    <n v="3.316254462336595"/>
    <x v="0"/>
    <m/>
    <s v="IHS"/>
    <s v="POWER ISSUE"/>
    <s v="Defaut GE &amp; Power Cabinet"/>
    <x v="0"/>
    <s v="(05-10-2026 top offenders): Power status check Ongoing..;..;(hourly IHS): 10/05/2026 19:08 3:02:51 56.5 FME Moses is managing with level 0..;..;(05-10-2026 ocm ran 18h) Power status check Ongoing"/>
    <s v="NRO_059"/>
    <m/>
    <s v=""/>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5.3505234952187721E-4"/>
    <n v="0.67470101274708738"/>
    <n v="0.17843995856554604"/>
    <n v="5.3505234952187721E-4"/>
    <n v="0.6888085596961474"/>
    <n v="0.56958106114435569"/>
    <n v="1.2756183064951074"/>
    <n v="0.39538585121834979"/>
    <n v="4.4041585695411101"/>
    <n v="0.62481629869333077"/>
    <n v="0.62481629869333077"/>
    <n v="0.25850162513233627"/>
    <n v="0.49287238930123595"/>
    <m/>
    <n v="3.2768032690985156"/>
    <n v="3.3184757542694312"/>
    <n v="3.2374044153397867"/>
    <n v="3.2907552963991713"/>
    <n v="3.2768032690985156"/>
    <x v="0"/>
    <m/>
    <s v="No root cause"/>
    <s v="No root cause"/>
    <s v="No root cause"/>
    <x v="3"/>
    <s v="(05-10-2026 top offenders):"/>
    <s v="SUO_224"/>
    <m/>
    <s v=""/>
  </r>
  <r>
    <s v="EST_211_Z_BATOURI-TRYPANO-MTN-IHS"/>
    <s v="EST_211"/>
    <s v="CENTRE"/>
    <s v="IHS"/>
    <s v="Grid-Gen"/>
    <s v="EST"/>
    <s v="Batouri"/>
    <s v="ZTE"/>
    <n v="0"/>
    <n v="4.0755294164647733"/>
    <n v="0"/>
    <n v="0"/>
    <n v="0"/>
    <n v="0"/>
    <n v="0"/>
    <n v="0"/>
    <n v="0"/>
    <n v="5.8195860549662817E-2"/>
    <n v="0"/>
    <n v="0"/>
    <n v="0"/>
    <n v="2.4613478182705402"/>
    <n v="0"/>
    <n v="0"/>
    <n v="0"/>
    <n v="0"/>
    <n v="0"/>
    <n v="0"/>
    <n v="0.78201467898285804"/>
    <n v="0.78201467898285804"/>
    <n v="5.5655075292566645"/>
    <n v="5.3505234952187721E-4"/>
    <m/>
    <n v="3.266405418439474"/>
    <n v="1.9634835277707838"/>
    <n v="3.4706284362026598"/>
    <n v="3.4917164076197231"/>
    <n v="3.266405418439474"/>
    <x v="0"/>
    <m/>
    <s v="IHS GRID ONLY"/>
    <s v="POWER ISSUE"/>
    <s v="Coupure ENEO &amp; Baisse de tension"/>
    <x v="0"/>
    <s v="(05-10-2026 top offenders):..;..;(hourly IHS): 10/05/2026 22:01 0:58:51 42.2V FME Alain is heading to site, ETA 23h45"/>
    <s v="EST_211"/>
    <m/>
    <s v=""/>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3.0815805018362994"/>
    <n v="0.14848631625779557"/>
    <n v="3.4361596938644476"/>
    <n v="3.0815805018362994"/>
    <n v="3.6674012066206982"/>
    <n v="3.2100164194077214"/>
    <n v="3.2341774319199388"/>
    <n v="3.0858787557107923"/>
    <n v="3.2362998062397095"/>
    <n v="4.0100353884455853"/>
    <n v="4.0100353884455853"/>
    <n v="3.4071420214420449"/>
    <n v="3.0829716379450569"/>
    <m/>
    <n v="3.2620536593300291"/>
    <n v="0.40865836160969427"/>
    <n v="0.19709820441942028"/>
    <n v="6.0164870191981477"/>
    <n v="3.2620536593300291"/>
    <x v="1"/>
    <m/>
    <s v="Exclu"/>
    <s v="Exclu"/>
    <s v="EXCLU"/>
    <x v="2"/>
    <s v="(05-10-2026 cells nokia): 08/05/2026 : Jumpeurs attendues || Cde en cours _x000a_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10-2026 cells nokia): 08/05/2026 : Jumpeurs attendues || Cde en cours _x000a_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10-2026 cells nokia): 08/05/2026 : Jumpeurs attendues || Cde en cours _x000a_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10-2026 ticket): INC-20260510-00000555...Grid Outage"/>
    <s v="SUD_163"/>
    <m/>
    <s v=""/>
  </r>
  <r>
    <s v="Yagoua-Ville"/>
    <s v="EXN_096"/>
    <s v="EXTREME-NORD"/>
    <s v="IHS"/>
    <s v="Grid-Gen"/>
    <s v="EXTREME-NORD"/>
    <s v="Yagoua"/>
    <s v="Huawei"/>
    <n v="0.30658499627603564"/>
    <n v="0.27933299660705474"/>
    <n v="0"/>
    <n v="0"/>
    <n v="0"/>
    <n v="0"/>
    <n v="4.745040421421499"/>
    <n v="3.2768032690985152"/>
    <n v="3.9430147845665222"/>
    <n v="0"/>
    <n v="0.32156646206264822"/>
    <n v="0"/>
    <n v="0"/>
    <n v="1.3772069125909947"/>
    <n v="0"/>
    <n v="0"/>
    <n v="0"/>
    <n v="0"/>
    <n v="0.15311414735484385"/>
    <n v="0"/>
    <n v="1.2091469696061732"/>
    <n v="1.2091469696061732"/>
    <n v="0.41314958922247619"/>
    <n v="0.81780968116587183"/>
    <m/>
    <n v="3.2531361201713307"/>
    <n v="3.0143549992206515"/>
    <n v="4.8688037849655394"/>
    <n v="2.2784256687394802"/>
    <n v="3.2531361201713307"/>
    <x v="2"/>
    <m/>
    <s v="IHS"/>
    <s v="POWER ISSUE"/>
    <s v="Defaut GE &amp; Power Cabinet"/>
    <x v="0"/>
    <s v="(05-10-2026  groupe whatsapp incident ) impacted by   EXN_096_H_Yagoua-Ville  Grid fluctuation and unstable || Action: Manuel start of Gen"/>
    <s v="EXN_096"/>
    <s v=" impacted by   EXN_096_H_Yagoua-Ville  Grid fluctuation and unstable || Action: Manuel start of Gen"/>
    <s v="(05-10-2026  groupe whatsapp incident ) impacted by   EXN_096_H_Yagoua-Ville  Grid fluctuation and unstable || Action: Manuel start of Gen"/>
  </r>
  <r>
    <s v="Yagoua-MTN-IHS"/>
    <s v="EXN_144"/>
    <s v="EXTREME-NORD"/>
    <s v="IHS"/>
    <s v="Grid-Gen"/>
    <s v="EXTREME-NORD"/>
    <s v="Yagoua"/>
    <s v="Huawei"/>
    <n v="0.24177232167061891"/>
    <n v="0.21537640576087294"/>
    <n v="0"/>
    <n v="0"/>
    <n v="0"/>
    <n v="1.4929744059492116"/>
    <n v="4.7060529402196716"/>
    <n v="3.2046425422263316"/>
    <n v="4.9567963062839411"/>
    <n v="0"/>
    <n v="0.24846047603964241"/>
    <n v="0"/>
    <n v="0"/>
    <n v="1.103866502298585"/>
    <n v="0"/>
    <n v="0"/>
    <n v="0"/>
    <n v="0"/>
    <n v="0.1145903781892687"/>
    <n v="0"/>
    <n v="1.5666332794000568"/>
    <n v="1.5666332794000568"/>
    <n v="0.36765230443479924"/>
    <n v="0.66052212548475731"/>
    <m/>
    <n v="3.2520838505506044"/>
    <n v="2.8507417798720271"/>
    <n v="4.8252934266314425"/>
    <n v="2.3492203420251405"/>
    <n v="3.2520838505506044"/>
    <x v="2"/>
    <m/>
    <s v="IHS"/>
    <s v="POWER ISSUE"/>
    <s v="Defaut GE &amp; Power Cabinet"/>
    <x v="0"/>
    <s v="(05-10-2026  groupe whatsapp incident ) impacted by   EXN_096_H_Yagoua-Ville  Grid fluctuation and unstable || Action: Manuel start of Gen"/>
    <s v="EXN_096"/>
    <s v=" impacted by   EXN_096_H_Yagoua-Ville  Grid fluctuation and unstable || Action: Manuel start of Gen"/>
    <s v="(05-10-2026  groupe whatsapp incident ) impacted by   EXN_096_H_Yagoua-Ville  Grid fluctuation and unstable || Action: Manuel start of Gen"/>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9.1392291821831861"/>
    <n v="9.2294072889644276"/>
    <n v="9.0813543530432348"/>
    <n v="9.1392291821831861"/>
    <n v="8.8873800412632367"/>
    <n v="6.5990503177497555"/>
    <n v="9.7272517143077317E-2"/>
    <n v="0.31400438885607251"/>
    <n v="1.2318866944608524"/>
    <n v="0.80537863157864686"/>
    <n v="0.80537863157864686"/>
    <n v="4.4552025636854835E-2"/>
    <n v="0"/>
    <m/>
    <n v="3.2453243558683118"/>
    <n v="11.275948307215168"/>
    <n v="4.8706100757877131"/>
    <n v="0"/>
    <n v="3.2453243558683118"/>
    <x v="2"/>
    <m/>
    <s v="IHS"/>
    <s v="POWER ISSUE"/>
    <s v="Defaut GE &amp; Power Cabinet"/>
    <x v="0"/>
    <s v="(hourly IHS): 10/05/2026 06:21 1:39:00 41v FME is informed and managing..;..;(05-10-2026 cells nokia): _x000a_09/05/2026 : Need BO RAN analysis_x000a_08/05/2026 : Need BO RAN analysis ..;..;(05-10-2026 cells nokia): _x000a_09/05/2026 : Need BO RAN analysis_x000a_08/05/2026 : Need BO RAN analysis ..;..;(05-10-2026 ticket): INC-20260510-00005064...Others"/>
    <s v="NRO_050"/>
    <m/>
    <s v=""/>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3.0926025802364508E-2"/>
    <n v="1.6100795301812332"/>
    <n v="1.1542684336235458"/>
    <n v="3.0926025802364504E-2"/>
    <n v="0.9403188341280645"/>
    <n v="0.3183383128871996"/>
    <n v="3.7639505982598669"/>
    <n v="0.48602371922735588"/>
    <n v="0.7123686981534274"/>
    <n v="1.8985797570434289"/>
    <n v="1.8985797570434289"/>
    <n v="4.8640717341117981"/>
    <n v="1.0825892538659316"/>
    <m/>
    <n v="3.2309492827444903"/>
    <n v="3.4302573048931091"/>
    <n v="6.2411066740108323"/>
    <n v="1.2385647792464769"/>
    <n v="3.2309492827444903"/>
    <x v="0"/>
    <m/>
    <s v="No root cause"/>
    <s v="No root cause"/>
    <s v="No root cause"/>
    <x v="3"/>
    <s v="(05-10-2026 top offenders):"/>
    <s v="NRD_076"/>
    <m/>
    <s v=""/>
  </r>
  <r>
    <s v="NYANGOBE-MTN"/>
    <s v="LIT_685"/>
    <s v="Douala"/>
    <s v="MTN"/>
    <m/>
    <s v="LITTORAL"/>
    <s v="Douala"/>
    <s v="ZTE"/>
    <n v="0.12036894356410451"/>
    <n v="0.8580812880065517"/>
    <n v="8.0257852428281592E-4"/>
    <n v="0"/>
    <n v="0.47901453344861988"/>
    <n v="2.8460682926550862"/>
    <n v="0"/>
    <n v="2.143401877106323"/>
    <n v="1.1349708788841231"/>
    <n v="6.7719792371152346E-2"/>
    <n v="0.54502215830130107"/>
    <n v="0"/>
    <n v="1.2405723776014246"/>
    <n v="1.3367391198888234"/>
    <n v="0"/>
    <n v="1.0110170845782218"/>
    <n v="0"/>
    <n v="3.4387814503771055"/>
    <n v="1.1881550824265976"/>
    <n v="2.0814963202666417"/>
    <n v="1.2103240847751211"/>
    <n v="1.2103240847751211"/>
    <n v="0.11000676306169829"/>
    <n v="0"/>
    <m/>
    <n v="3.2248318508816238"/>
    <n v="2.5071540192399153"/>
    <n v="2.1315294225649497"/>
    <n v="4.1251748320627231"/>
    <n v="3.2248318508816238"/>
    <x v="0"/>
    <m/>
    <s v="PDH"/>
    <s v="TX ISSUE"/>
    <s v="MPR ISSUE"/>
    <x v="1"/>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959...Grid outage, generator failure ...Grid Outage"/>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1.5459454556853951"/>
    <n v="0.45623974233386155"/>
    <n v="1.5533120088651449"/>
    <n v="1.5459454556853951"/>
    <n v="1.5903263345655123"/>
    <n v="0.90344478957696328"/>
    <n v="2.6168464312114538E-2"/>
    <n v="2.2528274197601054E-2"/>
    <n v="1.6785121263918189E-2"/>
    <n v="0.19396960758066398"/>
    <n v="0.19396960758066398"/>
    <n v="2.5865323104029909E-2"/>
    <n v="4.5487346818182152E-3"/>
    <m/>
    <n v="3.2042787202542518"/>
    <n v="6.6850363096451364"/>
    <n v="4.4139160450889134"/>
    <n v="1.4724266033659688"/>
    <n v="3.2042787202542518"/>
    <x v="0"/>
    <m/>
    <s v="No root cause"/>
    <s v="No root cause"/>
    <s v="No root cause"/>
    <x v="3"/>
    <s v="(05-10-2026 top offenders): Impacted by ADM_010_H_Ngaoundal..;..;(05-10-2026  groupe whatsapp incident ) impacted by   ADM_010_H_Ngaoundal  A determiner  || sans action..;..;(05-10-2026 ocm ran 18h) Power status check Ongoing..;..;(05-10-2026 ocm ran 12h) Power status check Ongoing..;..;(05-10-2026 ticket): INC-20260510-00017314...Grid Outage"/>
    <s v="ADM_010"/>
    <s v=" impacted by   ADM_010_H_Ngaoundal  A determiner  || sans action"/>
    <s v="(05-10-2026  groupe whatsapp incident ) impacted by   ADM_010_H_Ngaoundal  A determiner  || sans action"/>
  </r>
  <r>
    <s v="Santa-Barbara-Yde-IHS"/>
    <s v="CTR_163"/>
    <s v="Yaounde"/>
    <s v="IHS"/>
    <s v="Grid-Gen"/>
    <s v="CENTRE"/>
    <s v="Yaounde"/>
    <s v="ZTE"/>
    <n v="2.6742451481452942"/>
    <n v="2.1616114920683799E-2"/>
    <n v="0"/>
    <n v="0"/>
    <n v="0"/>
    <n v="0"/>
    <n v="0"/>
    <n v="0"/>
    <n v="0"/>
    <n v="0"/>
    <n v="0"/>
    <n v="4.1991621793609619"/>
    <n v="0.87333027996792534"/>
    <n v="0"/>
    <n v="4.1991621793609628"/>
    <n v="0.25846595497570163"/>
    <n v="0.13599247217014401"/>
    <n v="0"/>
    <n v="0"/>
    <n v="0"/>
    <n v="0"/>
    <n v="0"/>
    <n v="0"/>
    <n v="0.18124006586137767"/>
    <m/>
    <n v="3.1539195794916579"/>
    <n v="0"/>
    <n v="0"/>
    <n v="6.047917118110961"/>
    <n v="3.1539195794916579"/>
    <x v="0"/>
    <m/>
    <s v="BSS"/>
    <s v="RAN ISSUE"/>
    <s v="BSS Hardware issue"/>
    <x v="1"/>
    <s v="05-10-2026: hardware issue,  site with GPS issue (alarm : TDD down 09Apr 02pm)   ||  (05-10-2026 top offenders):"/>
    <s v="CTR_163"/>
    <m/>
    <s v=""/>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11.461092693096091"/>
    <n v="3.0819015332460129"/>
    <n v="3.0819015332460129"/>
    <n v="11.461092693096091"/>
    <n v="5.3653378550857926"/>
    <n v="13.874050769563482"/>
    <n v="4.9087756412811906E-2"/>
    <n v="7.4915999766370228E-3"/>
    <n v="0.22837341481371765"/>
    <n v="1.6220547369688791"/>
    <n v="1.6220547369688791"/>
    <n v="3.0819015332460129"/>
    <n v="3.0819015332460129"/>
    <m/>
    <n v="3.1398526574611214"/>
    <n v="0.10603635360838339"/>
    <n v="9.3077251132401813"/>
    <n v="0"/>
    <n v="3.1398526574611214"/>
    <x v="0"/>
    <m/>
    <s v="SPARE-ISSUE"/>
    <s v="SPARE-ISSUE"/>
    <s v="SPARE-ISSUE"/>
    <x v="4"/>
    <s v="(05-10-2026 top offenders): 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cells nokia): 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cells nokia): 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ticket): INC-20260510-00015250...Grid Outage"/>
    <s v="ADM_141"/>
    <m/>
    <s v=""/>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3.6714935522624867"/>
    <n v="1.9106541050643062"/>
    <n v="4.5243313272437238"/>
    <n v="3.6714935522624867"/>
    <n v="1.721263408411879"/>
    <n v="1.6846479926262654"/>
    <n v="4.6213541532903575"/>
    <n v="3.7963391004842575"/>
    <n v="1.6629962075489464"/>
    <n v="2.6272318817006393"/>
    <n v="2.6272318817006393"/>
    <n v="3.1571477286671059"/>
    <n v="3.1412210037296719"/>
    <m/>
    <n v="3.1303059357994254"/>
    <n v="21.920924107446176"/>
    <n v="0"/>
    <n v="0"/>
    <n v="3.1303059357994254"/>
    <x v="0"/>
    <m/>
    <s v="No root cause"/>
    <s v="No root cause"/>
    <s v="No root cause"/>
    <x v="3"/>
    <s v="(05-10-2026 top offenders):"/>
    <s v="EST_115"/>
    <m/>
    <s v=""/>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3.0813308107398565"/>
    <n v="3.1160720525044576"/>
    <n v="3.0813664808964911"/>
    <n v="3.0813308107398565"/>
    <n v="3.0814378212097608"/>
    <n v="3.0813664808964911"/>
    <n v="3.0811167898000473"/>
    <n v="3.0811524599566824"/>
    <n v="3.0811881301133166"/>
    <n v="3.0822403997340437"/>
    <n v="3.0822403997340437"/>
    <n v="3.0811881301133166"/>
    <n v="3.0815091615230297"/>
    <m/>
    <n v="3.1177164761592779"/>
    <n v="21.577960824750509"/>
    <n v="0.10838372153646239"/>
    <n v="0"/>
    <n v="3.1177164761592779"/>
    <x v="2"/>
    <m/>
    <s v="ENVTECH"/>
    <s v="ENVTECH"/>
    <s v="ACCESS-ISSUE"/>
    <x v="0"/>
    <s v="(05-10-2026 cells nokia):  _x000a_08/05/2026 : Point escalader et suivant par Mr Theophile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10-2026 cells nokia):  _x000a_08/05/2026 : Point escalader et suivant par Mr Theophile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10-2026 cells nokia):  _x000a_08/05/2026 : Point escalader et suivant par Mr Theophile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m/>
    <s v=""/>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m/>
    <n v="3.0819015332460129"/>
    <n v="0"/>
    <n v="9.1802074726888829"/>
    <n v="0"/>
    <n v="3.0819015332460129"/>
    <x v="0"/>
    <m/>
    <s v="BSS"/>
    <s v="RAN ISSUE"/>
    <s v="BSS Hardware issue"/>
    <x v="1"/>
    <s v="(05-10-2026 top offenders): 11/05/2026 SRAN24 remis à Douala ce jour et recherche d'une solution pour expédition sur Yaoundé en cours ETD=11.05.2026 ET ETD=12/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10-2026 ocm ran 18h) 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10-2026 ocm ran 12h) 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SUD_161"/>
    <m/>
    <s v=""/>
  </r>
  <r>
    <s v="SS-Hotel-Lagon-Outdoor"/>
    <s v="SUD_091"/>
    <s v="CENTRE"/>
    <s v="CAMUSAT"/>
    <s v="Good Grid no GE - 8h"/>
    <s v="SUD"/>
    <s v="Kribi"/>
    <s v="NOKIA"/>
    <n v="0"/>
    <n v="0"/>
    <n v="0"/>
    <n v="0"/>
    <n v="0"/>
    <n v="0"/>
    <n v="0"/>
    <n v="0"/>
    <n v="0"/>
    <n v="0"/>
    <n v="0"/>
    <n v="0"/>
    <n v="0"/>
    <n v="5.199226210667357E-2"/>
    <n v="2.5593337385463138E-2"/>
    <n v="2.1492513152158416E-2"/>
    <n v="5.8142355314710736E-2"/>
    <n v="0"/>
    <n v="0"/>
    <n v="0"/>
    <n v="0"/>
    <n v="0"/>
    <n v="0"/>
    <n v="1.3644624532283043E-2"/>
    <m/>
    <n v="3.0819015332460129"/>
    <n v="0"/>
    <n v="9.1802074726888829"/>
    <n v="0"/>
    <n v="3.0819015332460129"/>
    <x v="0"/>
    <m/>
    <s v="SPARE-ISSUE"/>
    <s v="SPARE-ISSUE"/>
    <s v="Warehouse HUAWEI"/>
    <x v="4"/>
    <s v="(05-10-2026 top offenders): 11/05/226 MSS0 faulty commande passé ETD_x000a_10/05/2026 Besoin d'un fme sur site pour verifier le status du MPR ETA=13H UTC  // chassis MSS 0 faulty commande en cours _x000a_09.05.2026 CAMUSAT: investigations ongoing / FME is trying to get level0..;..;(05-10-2026 ocm ran 18h) 10/05/2026 Besoin d'un fme sur site pour verifier le status du MPR ETA=13H UTC  // chassis MSS 0 faulty commande en cours _x000a_09.05.2026 CAMUSAT: investigations ongoing / FME is trying to get level0..;..;(05-10-2026 ocm ran 12h) 10/05/2026 Besoin d'un fme sur site pour verifier le status du MPR ETA=13H UTC _x000a_09.05.2026 CAMUSAT: investigations ongoing / FME is trying to get level0"/>
    <s v="SUD_091"/>
    <m/>
    <s v=""/>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3.0810454494867776"/>
    <n v="3.1157113417432898"/>
    <n v="3.0809741091735079"/>
    <n v="3.0810454494867776"/>
    <n v="3.081009779330143"/>
    <n v="3.0810811196434127"/>
    <n v="3.0811167898000473"/>
    <n v="3.0811167898000473"/>
    <n v="3.0811167898000473"/>
    <n v="3.081009779330143"/>
    <n v="3.081009779330143"/>
    <n v="3.0810454494867776"/>
    <n v="3.0809384390168733"/>
    <m/>
    <n v="3.0810811196434127"/>
    <n v="21.576212286528463"/>
    <n v="0"/>
    <n v="0"/>
    <n v="3.0810811196434127"/>
    <x v="1"/>
    <m/>
    <s v="Exclu"/>
    <s v="Exclu"/>
    <s v="EXCLU"/>
    <x v="2"/>
    <s v=""/>
    <s v="SUO_015"/>
    <m/>
    <s v=""/>
  </r>
  <r>
    <s v="Mile16-Bolifamba-IHS"/>
    <s v="SUO_220"/>
    <s v="SUD-OUEST"/>
    <s v="IHS"/>
    <s v="Grid-Gen"/>
    <s v="SUD-OUEST"/>
    <s v="Buea"/>
    <s v="Huawei"/>
    <n v="0"/>
    <n v="1.2405010372881551"/>
    <n v="18.533054107347194"/>
    <n v="8.9175391586979543E-5"/>
    <n v="0"/>
    <n v="2.8479053057217789"/>
    <n v="0"/>
    <n v="0"/>
    <n v="0"/>
    <n v="14.895144007556361"/>
    <n v="3.5292944728378886"/>
    <n v="0"/>
    <n v="0"/>
    <n v="0"/>
    <n v="0"/>
    <n v="0"/>
    <n v="8.2661664283900222"/>
    <n v="0"/>
    <n v="0"/>
    <n v="0"/>
    <n v="0"/>
    <n v="0"/>
    <n v="0"/>
    <n v="0"/>
    <m/>
    <n v="3.0773000830401243"/>
    <n v="1.7991209348984247"/>
    <n v="2.3012676336485209"/>
    <n v="3.9268813462123537"/>
    <n v="3.0773000830401243"/>
    <x v="0"/>
    <m/>
    <s v="No root cause"/>
    <s v="No root cause"/>
    <s v="No root cause"/>
    <x v="3"/>
    <s v="(05-10-2026 top offenders):"/>
    <s v="SUO_220"/>
    <m/>
    <s v=""/>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1.9835862764523694E-2"/>
    <n v="5.5012787040754102E-2"/>
    <n v="1.346782229322644E-2"/>
    <n v="1.9835862764523694E-2"/>
    <n v="9.4649224153634318E-2"/>
    <n v="0.13696118790246145"/>
    <n v="6.1640884244423502"/>
    <n v="6.1640170874318345"/>
    <n v="4.0729351078248603"/>
    <n v="3.3481969977928239E-2"/>
    <n v="3.3481969977928239E-2"/>
    <n v="7.3456177276613882E-2"/>
    <n v="3.5676350445633591E-3"/>
    <m/>
    <n v="3.0392037107200207"/>
    <n v="4.523218589259379"/>
    <n v="4.8058210782770541"/>
    <n v="1.4955629138102116"/>
    <n v="3.0392037107200207"/>
    <x v="0"/>
    <m/>
    <s v="No root cause"/>
    <s v="No root cause"/>
    <s v="No root cause"/>
    <x v="3"/>
    <s v="(05-10-2026 top offenders): Power status check Ongoing..;..;(05-10-2026  groupe whatsapp incident ) impacted by   ADM_010_H_Ngaoundal  A determiner  || sans action..;..;(05-10-2026 ocm ran 18h) Power status check Ongoing..;..;(05-10-2026 ocm ran 12h) Power status check Ongoing..;..;(05-10-2026 ticket): INC-20260510-00017950...Grid Outage"/>
    <s v="ADM_010"/>
    <s v=" impacted by   ADM_010_H_Ngaoundal  A determiner  || sans action"/>
    <s v="(05-10-2026  groupe whatsapp incident ) impacted by   ADM_010_H_Ngaoundal  A determiner  || sans action"/>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4.120723504921056"/>
    <n v="14.279708960057992"/>
    <n v="1.8149154046565257"/>
    <n v="4.120723504921056"/>
    <n v="26.781189271558333"/>
    <n v="20.306039242879525"/>
    <n v="30.839632682995038"/>
    <n v="3.7255160044858782"/>
    <n v="1.7925323813681933"/>
    <n v="13.739930314782001"/>
    <n v="13.739930314782001"/>
    <n v="1.8336422368897913"/>
    <n v="5.4152648295109191"/>
    <m/>
    <n v="3.0031061572397575"/>
    <n v="0.99991407183594516"/>
    <n v="1.4419513381002411"/>
    <n v="4.5566461355274068"/>
    <n v="3.0031061572397575"/>
    <x v="0"/>
    <m/>
    <s v="AKTIVCO GRID ONLY"/>
    <s v="POWER ISSUE"/>
    <s v="AKTIVCO Coupure ENEO &amp; Baisse de tension"/>
    <x v="0"/>
    <s v="(05-10-2026  retour CAMUSAT ):  Automatisme"/>
    <s v="LIT_718"/>
    <m/>
    <s v=""/>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6.891474261841779"/>
    <n v="2.1596317983751527"/>
    <n v="0"/>
    <n v="6.891474261841779"/>
    <n v="13.868556899607057"/>
    <n v="13.868289373432297"/>
    <n v="0"/>
    <n v="6.6645228902529148"/>
    <n v="0.80495058969902944"/>
    <n v="2.2204672505157905"/>
    <n v="2.2204672505157905"/>
    <n v="0"/>
    <n v="0.36124951131885408"/>
    <m/>
    <n v="2.9344054355611484"/>
    <n v="6.5888667074325866"/>
    <n v="5.6085330028458644"/>
    <n v="0.21221301823068861"/>
    <n v="2.9344054355611484"/>
    <x v="0"/>
    <m/>
    <s v="IHS"/>
    <s v="POWER ISSUE"/>
    <s v="Defaut GE &amp; Power Cabinet"/>
    <x v="0"/>
    <s v="(hourly IHS): 10/05/2026 05:01 1:14:41 46.3V Grid only site, No space to deployed MDG/Awaiting Grid return/Franklin"/>
    <s v="EXN_082"/>
    <m/>
    <s v=""/>
  </r>
  <r>
    <s v="Bberi-Excellence"/>
    <s v="LIT_645"/>
    <s v="Douala"/>
    <s v="CAMUSAT"/>
    <s v="Good Grid no GE - 8h"/>
    <s v="LITTORAL"/>
    <s v="Douala"/>
    <s v="ZTE"/>
    <n v="4.6738962940134066"/>
    <n v="1.5503676879745911"/>
    <n v="1.8062832267509048"/>
    <n v="0"/>
    <n v="0"/>
    <n v="2.7190111947219582"/>
    <n v="0"/>
    <n v="0"/>
    <n v="2.658960486027286"/>
    <n v="0.61766443228805568"/>
    <n v="1.2894939974260415"/>
    <n v="0"/>
    <n v="1.0256240137201693"/>
    <n v="0"/>
    <n v="0"/>
    <n v="4.3321940285304175"/>
    <n v="0"/>
    <n v="4.9744530338181621"/>
    <n v="0.37004220492933043"/>
    <n v="0"/>
    <n v="10.766822759272097"/>
    <n v="10.766822759272097"/>
    <n v="0"/>
    <n v="0"/>
    <m/>
    <n v="2.9319976999883002"/>
    <n v="2.2684785519305861"/>
    <n v="2.0311209033324147"/>
    <n v="3.6936351279475215"/>
    <n v="2.9319976999883002"/>
    <x v="0"/>
    <m/>
    <s v="AKTIVCO GRID ONLY"/>
    <s v="POWER ISSUE"/>
    <s v="AKTIVCO Coupure ENEO &amp; Baisse de tension"/>
    <x v="0"/>
    <s v="(05-10-2026 ticket): INC-20260510-00008156...2026-05-10 14:34:12...investigations ongoing / FME is trying to get level0...Grid Outage...user:OCM_NOC.CAMUSAT"/>
    <s v="LIT_645"/>
    <m/>
    <s v=""/>
  </r>
  <r>
    <s v="Sanguere-Paul-MTN"/>
    <s v="NRD_166"/>
    <s v="NORD"/>
    <s v="IHS"/>
    <s v="Grid-Gen"/>
    <s v="NORD"/>
    <s v="Garoua"/>
    <s v="Huawei"/>
    <n v="0"/>
    <n v="0"/>
    <n v="9.7629218709425203E-2"/>
    <n v="7.0687014350817412"/>
    <n v="0"/>
    <n v="0"/>
    <n v="0"/>
    <n v="0"/>
    <n v="9.1048074810306107E-2"/>
    <n v="0.66121769353913606"/>
    <n v="0"/>
    <n v="3.0478008635031517"/>
    <n v="5.2663419255606625"/>
    <n v="2.2271554048848139"/>
    <n v="3.0478008635031522"/>
    <n v="1.8552048465755222"/>
    <n v="0"/>
    <n v="1.2399838200169504"/>
    <n v="4.6809768201054114"/>
    <n v="12.709472994837819"/>
    <n v="0"/>
    <n v="0"/>
    <n v="1.872968584579648"/>
    <n v="0"/>
    <m/>
    <n v="2.8678627583589451"/>
    <n v="3.8180581034255363"/>
    <n v="6.502859464623902"/>
    <n v="0.26761754514990149"/>
    <n v="2.8678627583589451"/>
    <x v="0"/>
    <m/>
    <s v="IHS"/>
    <s v="POWER ISSUE"/>
    <s v="Defaut GE &amp; Power Cabinet"/>
    <x v="0"/>
    <s v="(hourly IHS): 10/05/2026 18:53 0:21:00 54.3 FME Gael is on the way to site, ETA 07:40 PM...;..;(05-10-2026 ocm ran 18h) Power status check Ongoing"/>
    <s v="NRD_166"/>
    <m/>
    <s v=""/>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0"/>
    <n v="0.15816147451866672"/>
    <n v="0.62877568607979228"/>
    <n v="0"/>
    <n v="0.18964038774887013"/>
    <n v="0.27756732385363325"/>
    <n v="3.8716031309836687"/>
    <n v="7.3799235517202995"/>
    <n v="3.3534227655500479"/>
    <n v="9.5025297275084936E-2"/>
    <n v="9.5025297275084936E-2"/>
    <n v="1.7912482557293401"/>
    <n v="1.0649860315666617"/>
    <m/>
    <n v="2.8642600725388303"/>
    <n v="2.5066544368907593"/>
    <n v="2.1296168793414729"/>
    <n v="3.4351148693164526"/>
    <n v="2.8642600725388303"/>
    <x v="0"/>
    <m/>
    <s v="PDH"/>
    <s v="TX ISSUE"/>
    <s v="MPR ISSUE"/>
    <x v="1"/>
    <s v="(05-10-2026  groupe whatsapp incident ) impacted by   LIT_620_Z_Notre-Dame-de-Yassa(LIT-620) ,MPR plante , apres resolution du probleme d'energie || Action :Reset physique du MPR a Notre Dame de Yassa..;..;(05-10-2026 ocm ran 18h) Power status check Ongoing..;..;(05-10-2026 ticket): INC-20260510-00011951...impacted by notre dame de yassa due to power issue ...Grid Outage"/>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0"/>
    <n v="0.16024817868180183"/>
    <n v="0.62957826460407607"/>
    <n v="0"/>
    <n v="0.19249400027965385"/>
    <n v="12.266342638963796"/>
    <n v="3.0509220022086958"/>
    <n v="17.488703261393756"/>
    <n v="35.786066808776567"/>
    <n v="0.69877836847557162"/>
    <n v="0.69877836847557162"/>
    <n v="0.69578207531824876"/>
    <n v="0"/>
    <m/>
    <n v="2.8642065673038779"/>
    <n v="2.506029958954314"/>
    <n v="2.1292981221375609"/>
    <n v="3.435388471918523"/>
    <n v="2.8642065673038779"/>
    <x v="0"/>
    <m/>
    <s v="PDH"/>
    <s v="TX ISSUE"/>
    <s v="MPR ISSUE"/>
    <x v="1"/>
    <s v="(05-10-2026  groupe whatsapp incident ) impacted by   LIT_620_Z_Notre-Dame-de-Yassa(LIT-620) ,MPR plante , apres resolution du probleme d'energie || Action :Reset physique du MPR a Notre Dame de Yassa..;..;(05-10-2026 ocm ran 18h) Power status check Ongoing..;..;(05-10-2026 ticket): INC-20260510-00011954...impacted by notre dame de yassa due to power issue ...Grid Outage"/>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1.2558748747977497"/>
    <n v="0.8882582405195858"/>
    <n v="0.4984012635796285"/>
    <n v="1.25587487479775"/>
    <n v="2.5233960557367596"/>
    <n v="1.5854671221032266"/>
    <n v="1.3368996355936797"/>
    <n v="1.1355594364685975"/>
    <n v="1.0697301623990889"/>
    <n v="0.95745834439108213"/>
    <n v="0.95745834439108213"/>
    <n v="2.0681913518418638"/>
    <n v="2.32642545079944"/>
    <m/>
    <n v="2.6981798232472394"/>
    <n v="1.7470394749989011"/>
    <n v="7.2940679709361422"/>
    <n v="0"/>
    <n v="2.6981798232472394"/>
    <x v="0"/>
    <m/>
    <s v="IHS"/>
    <s v="POWER ISSUE"/>
    <s v="Defaut GE &amp; Power Cabinet"/>
    <x v="0"/>
    <s v="(05-10-2026 ticket): INC-20260510-00017107...Grid Outage"/>
    <s v="EST_015"/>
    <m/>
    <s v=""/>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4.4608027782771602"/>
    <n v="5.5199567392340332E-2"/>
    <n v="0.95513978420982037"/>
    <n v="4.4608027782771593"/>
    <n v="0.24594572999688952"/>
    <n v="1.4416093803951111"/>
    <n v="7.3748048842432079E-2"/>
    <n v="5.2970182602665852E-2"/>
    <n v="3.7971060088519062"/>
    <n v="1.5675250333159261"/>
    <n v="1.5675250333159261"/>
    <n v="0"/>
    <n v="5.389760667517042E-2"/>
    <m/>
    <n v="2.6871755799254062"/>
    <n v="2.20128472596909"/>
    <n v="2.802300831998803"/>
    <n v="2.746115116653205"/>
    <n v="2.6871755799254062"/>
    <x v="0"/>
    <m/>
    <s v="No root cause"/>
    <s v="No root cause"/>
    <s v="No root cause"/>
    <x v="3"/>
    <s v=""/>
    <s v="ADM_033"/>
    <m/>
    <s v=""/>
  </r>
  <r>
    <s v="EXN_368_H_Maroua-Walya-Mosquee"/>
    <s v="EXN_368"/>
    <s v=""/>
    <s v="ESCO"/>
    <s v="Hybrid Solar - S1"/>
    <s v="EXN"/>
    <s v="Maroua"/>
    <s v="Huawei"/>
    <n v="0.27046896268330889"/>
    <n v="0.70166765116298979"/>
    <n v="0"/>
    <n v="0"/>
    <n v="0"/>
    <n v="0"/>
    <n v="0"/>
    <n v="0"/>
    <n v="0"/>
    <n v="0"/>
    <n v="0"/>
    <n v="1.0701046990437546E-3"/>
    <n v="0"/>
    <s v=""/>
    <n v="1.0701046990437544E-3"/>
    <n v="0"/>
    <n v="0"/>
    <n v="0"/>
    <n v="0"/>
    <n v="1.0701046990437544E-3"/>
    <n v="3.6567439424940003"/>
    <n v="3.6567439424940003"/>
    <n v="0.31434325534410285"/>
    <n v="0"/>
    <m/>
    <n v="2.6708921534216241"/>
    <n v="4.2601884824286902"/>
    <n v="5.5647038873078536"/>
    <n v="0.37278354532062952"/>
    <n v="2.6708921534216241"/>
    <x v="0"/>
    <m/>
    <s v="No root cause"/>
    <s v="No root cause"/>
    <s v="No root cause"/>
    <x v="3"/>
    <s v=""/>
    <s v="EXN_368"/>
    <m/>
    <s v=""/>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7.2775542630187262E-2"/>
    <n v="1.1841686338579278"/>
    <n v="1.242268657769616"/>
    <n v="7.2775542630187248E-2"/>
    <n v="2.0658677917694424"/>
    <n v="0.21713297053749808"/>
    <n v="2.3222640684293858"/>
    <n v="1.5938348342546658"/>
    <n v="1.1929492596510212"/>
    <n v="2.8530239731988711"/>
    <n v="2.8530239731988711"/>
    <n v="0.10621403802581171"/>
    <n v="1.0152569437701093"/>
    <m/>
    <n v="2.661072951396779"/>
    <n v="4.5213451554500441"/>
    <n v="4.0800626938199134"/>
    <n v="1.2381885756686302"/>
    <n v="2.661072951396779"/>
    <x v="2"/>
    <m/>
    <s v="No root cause"/>
    <s v="No root cause"/>
    <s v="No root cause"/>
    <x v="3"/>
    <s v=""/>
    <s v="EXN_169"/>
    <m/>
    <s v=""/>
  </r>
  <r>
    <s v="Ngd-Burkina-II-IHS"/>
    <s v="ADM_101"/>
    <s v="Ngaoundere"/>
    <s v="IHS"/>
    <s v="Grid-Gen"/>
    <s v="ADAMAOUA"/>
    <s v="Ngaoundere"/>
    <s v="Huawei"/>
    <n v="1.4233105900414629"/>
    <n v="0.78046302716924476"/>
    <n v="0.59711842206641497"/>
    <n v="0"/>
    <n v="0"/>
    <n v="0"/>
    <n v="0.96288020819957021"/>
    <n v="0"/>
    <n v="0"/>
    <n v="0"/>
    <n v="0"/>
    <n v="0"/>
    <n v="0.56974157684921223"/>
    <n v="0"/>
    <n v="0"/>
    <n v="0.98537024195780676"/>
    <n v="1.4129305744607383"/>
    <n v="0"/>
    <n v="1.016974000736232"/>
    <n v="0.12288368960685779"/>
    <n v="2.3034717050049509"/>
    <n v="2.3034717050049509"/>
    <n v="0"/>
    <n v="0"/>
    <m/>
    <n v="2.6497219154588758"/>
    <n v="2.1294697632778998"/>
    <n v="2.7194239589814733"/>
    <n v="2.747312128037263"/>
    <n v="2.6497219154588758"/>
    <x v="0"/>
    <m/>
    <s v="No root cause"/>
    <s v="No root cause"/>
    <s v="No root cause"/>
    <x v="3"/>
    <s v="(05-10-2026 ocm ran 18h) Power status check Ongoing"/>
    <s v="ADM_101"/>
    <m/>
    <s v=""/>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9.2457045997380387"/>
    <n v="0.79401768669046613"/>
    <n v="6.1748251448921758"/>
    <n v="9.2457045997380387"/>
    <n v="9.2457045997380387"/>
    <n v="4.2899070578398737"/>
    <n v="0"/>
    <n v="0"/>
    <n v="0"/>
    <n v="0.21798032719521343"/>
    <n v="0.21798032719521343"/>
    <n v="0.38579057908359071"/>
    <n v="0"/>
    <m/>
    <n v="2.6236827011154773"/>
    <n v="0"/>
    <n v="0"/>
    <n v="5.0311414481676291"/>
    <n v="2.6236827011154773"/>
    <x v="0"/>
    <m/>
    <s v="BSS"/>
    <s v="RAN ISSUE"/>
    <s v="BSS Hardware issue"/>
    <x v="1"/>
    <s v="05-10-2026: hardware issue,  site with GPS issue (alarm : TDD down 09Apr 02pm)"/>
    <s v="CTR_124"/>
    <m/>
    <s v=""/>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9.2457045997380387"/>
    <n v="9.2457045997380387"/>
    <n v="9.2457045997380387"/>
    <n v="9.2457045997380387"/>
    <n v="9.2457045997380387"/>
    <n v="4.4590727756803732"/>
    <n v="9.2457045997380387"/>
    <n v="9.2457045997380387"/>
    <n v="9.2457045997380387"/>
    <n v="9.2457045997380387"/>
    <n v="9.2457045997380387"/>
    <n v="9.3539278549679992"/>
    <n v="8.2342594732801988"/>
    <m/>
    <n v="2.6221845545368159"/>
    <n v="0"/>
    <n v="0"/>
    <n v="5.0282686208458918"/>
    <n v="2.6221845545368159"/>
    <x v="0"/>
    <m/>
    <s v="BSS"/>
    <s v="RAN ISSUE"/>
    <s v="BSS Hardware issue"/>
    <x v="1"/>
    <s v="05-10-2026: hardware issue,  site with GPS issue (alarm : TDD down 09Apr 02pm)"/>
    <s v="CTR_633"/>
    <m/>
    <s v=""/>
  </r>
  <r>
    <s v="Ngd-Baladji-II-IHS"/>
    <s v="ADM_158"/>
    <s v="Ngaoundere"/>
    <s v="IHS"/>
    <s v="Grid-Gen"/>
    <s v="ADAMAOUA"/>
    <s v="Ngaoundere"/>
    <s v="Huawei"/>
    <n v="0"/>
    <n v="2.2704946451960857"/>
    <n v="29.627899627032843"/>
    <n v="0"/>
    <n v="0"/>
    <n v="0"/>
    <n v="0"/>
    <n v="0"/>
    <n v="0"/>
    <n v="0"/>
    <n v="0.5940329535175054"/>
    <n v="4.8743982444575709"/>
    <n v="0"/>
    <n v="0.93464727922313251"/>
    <n v="4.8743982444575709"/>
    <n v="0.1712880921602703"/>
    <n v="1.4607820895863117"/>
    <n v="0.12529142517970623"/>
    <n v="0"/>
    <n v="4.0736210630848113"/>
    <n v="1.6048003469992835"/>
    <n v="1.6048003469992835"/>
    <n v="0.45340336098483891"/>
    <n v="0"/>
    <m/>
    <n v="2.5951109056510084"/>
    <n v="1.9315102574247929"/>
    <n v="2.4714839805379598"/>
    <n v="2.8564111656127489"/>
    <n v="2.5951109056510084"/>
    <x v="0"/>
    <m/>
    <s v="No root cause"/>
    <s v="No root cause"/>
    <s v="No root cause"/>
    <x v="3"/>
    <s v=""/>
    <s v="ADM_158"/>
    <m/>
    <s v=""/>
  </r>
  <r>
    <s v="Limbe-Mile4-IHS"/>
    <s v="SUO_212"/>
    <s v="SUD-OUEST"/>
    <s v="IHS"/>
    <s v="Grid-Gen"/>
    <s v="SUD-OUEST"/>
    <s v="Limbe"/>
    <s v="Huawei"/>
    <n v="0"/>
    <n v="0"/>
    <n v="0"/>
    <n v="0"/>
    <n v="0"/>
    <n v="0"/>
    <n v="0"/>
    <n v="0"/>
    <n v="2.6639364728778396"/>
    <n v="0"/>
    <n v="0"/>
    <n v="0"/>
    <n v="0"/>
    <n v="0.98726076025945042"/>
    <n v="0"/>
    <n v="0"/>
    <n v="2.7763866416690206"/>
    <n v="0"/>
    <n v="0"/>
    <n v="0"/>
    <n v="0"/>
    <n v="0"/>
    <n v="0"/>
    <n v="0.88354977984379324"/>
    <m/>
    <n v="2.5760452069297126"/>
    <n v="4.435666782569772"/>
    <n v="3.7885356209050323"/>
    <n v="1.2862742329824652"/>
    <n v="2.5760452069297126"/>
    <x v="0"/>
    <m/>
    <s v="IHS"/>
    <s v="POWER ISSUE"/>
    <s v="Defaut GE &amp; Power Cabinet"/>
    <x v="0"/>
    <s v="(hourly IHS): 10/05/2026 07:35 0:25:00 46 V FME is on site"/>
    <s v="SUO_212"/>
    <m/>
    <s v=""/>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1.1664497921143262"/>
    <n v="1.0280674194496524"/>
    <n v="0"/>
    <n v="1.1664497921143262"/>
    <n v="4.1041725522425114"/>
    <n v="0"/>
    <n v="4.99234161737051"/>
    <n v="0.1565028122351492"/>
    <n v="0.6821025702488076"/>
    <n v="9.7966123338840809"/>
    <n v="9.7966123338840809"/>
    <n v="2.255709365270965"/>
    <n v="0.36469168143411157"/>
    <m/>
    <n v="2.5441739219765256"/>
    <n v="2.2271381125379182"/>
    <n v="1.8915052480186041"/>
    <n v="3.0511478176362044"/>
    <n v="2.5441739219765256"/>
    <x v="0"/>
    <m/>
    <s v="No root cause"/>
    <s v="No root cause"/>
    <s v="No root cause"/>
    <x v="3"/>
    <s v=""/>
    <s v="LIT_741"/>
    <m/>
    <s v=""/>
  </r>
  <r>
    <s v="H-Franco"/>
    <s v="CTR_102"/>
    <s v="Yaounde"/>
    <s v="IHS"/>
    <s v="Grid-Gen"/>
    <s v="CENTRE"/>
    <s v="Yaounde"/>
    <s v="ZTE"/>
    <n v="6.2482699974032121"/>
    <n v="5.4646501613717877"/>
    <n v="0"/>
    <n v="0"/>
    <n v="0"/>
    <n v="0"/>
    <n v="10.853643920521185"/>
    <n v="7.4495338623930971"/>
    <n v="4.6395459331741025"/>
    <n v="10.372025465638224"/>
    <n v="9.3388393787114801"/>
    <n v="9.2457045997380387"/>
    <n v="0.65765067787565745"/>
    <n v="6.3741856503240264"/>
    <n v="9.2457045997380387"/>
    <n v="9.272332371665911"/>
    <n v="16.758196288591545"/>
    <n v="0"/>
    <n v="0"/>
    <n v="0"/>
    <n v="0.13358473659729514"/>
    <n v="0.13358473659729514"/>
    <n v="0"/>
    <n v="0"/>
    <m/>
    <n v="2.538520202149912"/>
    <n v="0"/>
    <n v="0"/>
    <n v="4.867834895056987"/>
    <n v="2.538520202149912"/>
    <x v="0"/>
    <m/>
    <s v="BSS"/>
    <s v="RAN ISSUE"/>
    <s v="BSS Hardware issue"/>
    <x v="1"/>
    <s v="05-10-2026: hardware issue,  site with GPS issue (alarm : TDD down 09Apr 02pm)"/>
    <s v="CTR_102"/>
    <m/>
    <s v=""/>
  </r>
  <r>
    <s v="Foumbot-MTN"/>
    <s v="OST_043"/>
    <s v="OUEST"/>
    <s v="IHS"/>
    <s v="Grid-Gen"/>
    <s v="OUEST"/>
    <s v="Foumbot"/>
    <s v="Huawei"/>
    <n v="2.1917884445814182"/>
    <n v="1.4428578358773287"/>
    <n v="8.9175391586979543E-5"/>
    <n v="0"/>
    <n v="5.3505234952187721E-4"/>
    <n v="4.0137843753299496"/>
    <n v="0"/>
    <n v="0"/>
    <n v="0"/>
    <n v="0"/>
    <n v="1.9065698721296229"/>
    <n v="0"/>
    <n v="2.8982002265768355E-2"/>
    <n v="0"/>
    <n v="0"/>
    <n v="0"/>
    <n v="0"/>
    <n v="3.7721725693641863"/>
    <n v="0"/>
    <n v="0"/>
    <n v="0.69583558055320138"/>
    <n v="0.69583558055320138"/>
    <n v="3.2816544104008472E-2"/>
    <n v="0"/>
    <m/>
    <n v="2.4814301164559276"/>
    <n v="1.6554910095160444"/>
    <n v="1.4207008578393872"/>
    <n v="3.3904492445284955"/>
    <n v="2.4814301164559276"/>
    <x v="0"/>
    <m/>
    <s v="IHS"/>
    <s v="POWER ISSUE"/>
    <s v="Defaut GE &amp; Power Cabinet"/>
    <x v="0"/>
    <s v="(hourly IHS): 10/05/2026 11:36 0:24:00 51.9 V Fme is informd and managing ETA = ASAP"/>
    <s v="OST_043"/>
    <m/>
    <s v=""/>
  </r>
  <r>
    <s v="Bsadi-Lycee-CAMTEL"/>
    <s v="LIT_643"/>
    <s v="Douala"/>
    <s v="CAMUSAT"/>
    <s v="Good Grid no GE - 12h"/>
    <s v="LITTORAL"/>
    <s v="Douala"/>
    <s v="ZTE"/>
    <n v="0"/>
    <n v="0"/>
    <n v="0"/>
    <n v="0"/>
    <n v="0"/>
    <n v="0"/>
    <n v="1.8434693650426761"/>
    <n v="1.2579615789608842"/>
    <n v="0.38532686704733804"/>
    <n v="2.8817741194465132"/>
    <n v="1.2075774827142418"/>
    <n v="2.978458079005126E-3"/>
    <n v="0.58194077041831116"/>
    <n v="0.52123016382589582"/>
    <n v="2.978458079005126E-3"/>
    <n v="2.0687085691130687"/>
    <n v="2.7466020608788292E-3"/>
    <n v="2.7644371391963418E-3"/>
    <n v="0"/>
    <n v="0.61119029885884124"/>
    <n v="0.1024625249334396"/>
    <n v="0.1024625249334396"/>
    <n v="16.005966190398734"/>
    <n v="29.584203685155224"/>
    <m/>
    <n v="2.4552838916426247"/>
    <n v="0"/>
    <n v="2.1753585381029605"/>
    <n v="3.3078212587032989"/>
    <n v="2.4552838916426247"/>
    <x v="0"/>
    <m/>
    <s v="No root cause"/>
    <s v="No root cause"/>
    <s v="No root cause"/>
    <x v="3"/>
    <s v=""/>
    <s v="LIT_643"/>
    <m/>
    <s v=""/>
  </r>
  <r>
    <s v="Tongolo"/>
    <s v="CTR_390"/>
    <s v="Yaounde"/>
    <s v="IHS"/>
    <s v="Grid-Gen"/>
    <s v="CENTRE"/>
    <s v="Yaounde"/>
    <s v="ZTE"/>
    <n v="4.5586460179263884E-2"/>
    <n v="4.8281875565372019"/>
    <n v="34.892886086641383"/>
    <n v="49.985856782894288"/>
    <n v="50.559415066503426"/>
    <n v="17.659349290734603"/>
    <n v="0"/>
    <n v="0"/>
    <n v="4.5800481119073005E-2"/>
    <n v="0"/>
    <n v="0"/>
    <n v="0.30599643869156151"/>
    <n v="23.93993645004894"/>
    <n v="0"/>
    <n v="0.30599643869156151"/>
    <n v="0"/>
    <n v="4.5657800492533755E-2"/>
    <n v="0"/>
    <n v="0"/>
    <n v="0"/>
    <n v="0"/>
    <n v="0"/>
    <n v="0.24821078494319831"/>
    <n v="0"/>
    <m/>
    <n v="2.4525729597383807"/>
    <n v="0"/>
    <n v="0"/>
    <n v="4.703023527634957"/>
    <n v="2.4525729597383807"/>
    <x v="0"/>
    <m/>
    <s v="No root cause"/>
    <s v="No root cause"/>
    <s v="No root cause"/>
    <x v="3"/>
    <s v=""/>
    <s v="CTR_390"/>
    <m/>
    <s v=""/>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0.10154132564083078"/>
    <n v="1.0637197410061265"/>
    <n v="2.1265190569459995"/>
    <n v="0.10154132564083075"/>
    <n v="1.8190219476978593"/>
    <n v="3.7759473006680375"/>
    <n v="4.5782289339188953"/>
    <n v="4.3035555861943431"/>
    <n v="4.6926316737056339"/>
    <n v="0.24510575014584185"/>
    <n v="0.24510575014584185"/>
    <n v="0.51155840122415241"/>
    <n v="7.1345856730286233E-2"/>
    <m/>
    <n v="2.2556920772809392"/>
    <n v="3.1061532558780858"/>
    <n v="3.9115244050527811"/>
    <n v="0.95685670008996049"/>
    <n v="2.2556920772809392"/>
    <x v="0"/>
    <m/>
    <s v="PDH"/>
    <s v="TX ISSUE"/>
    <s v="MPR ISSUE"/>
    <x v="1"/>
    <s v="(05-10-2026 ticket): INC-20260510-00000976...plantage du mpr ...Grid Outage"/>
    <s v="ADM_153"/>
    <m/>
    <s v=""/>
  </r>
  <r>
    <s v="Bsadi-Terminus"/>
    <s v="LIT_057"/>
    <s v="Douala"/>
    <s v="IHS"/>
    <s v="Grid-Gen"/>
    <s v="LITTORAL"/>
    <s v="Douala"/>
    <s v="ZTE"/>
    <n v="0"/>
    <n v="0"/>
    <n v="0"/>
    <n v="0"/>
    <n v="0"/>
    <n v="0"/>
    <n v="1.9546532432733215"/>
    <n v="1.4839141861639749"/>
    <n v="0.28748362739810429"/>
    <n v="3.4729356253549182"/>
    <n v="1.2015670613212797"/>
    <n v="0"/>
    <n v="0.31081190983725848"/>
    <n v="5.1168839692608686E-2"/>
    <n v="0"/>
    <n v="1.3789369151877817"/>
    <n v="0"/>
    <n v="0"/>
    <n v="0"/>
    <n v="0.48170763027454638"/>
    <n v="4.8065536065382018E-2"/>
    <n v="4.8065536065382018E-2"/>
    <n v="19.44735156221018"/>
    <n v="38.251159993493765"/>
    <m/>
    <n v="2.2391762476707391"/>
    <n v="1.6958322842104001"/>
    <n v="1.4420044643008929"/>
    <n v="2.9011451910512256"/>
    <n v="2.2391762476707391"/>
    <x v="0"/>
    <m/>
    <s v="No root cause"/>
    <s v="No root cause"/>
    <s v="No root cause"/>
    <x v="3"/>
    <s v="(05-10-2026 cells zte): 08/05/2026 : Need BO TX analysis..;..;(05-10-2026 cells zte): 08/05/2026 : Need BO TX analysis"/>
    <s v="LIT_057"/>
    <m/>
    <s v=""/>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
    <n v="0.51505922672807647"/>
    <n v="0.52415511666994841"/>
    <n v="0"/>
    <n v="2.9866800501094359"/>
    <n v="0.8926813399422997"/>
    <n v="3.482798423664438"/>
    <n v="1.3163714604503585"/>
    <n v="1.0223601943880862"/>
    <n v="2.7158365507814581"/>
    <n v="2.7158365507814581"/>
    <n v="0"/>
    <n v="0"/>
    <m/>
    <n v="2.2373927398389974"/>
    <n v="1.0164002893580966"/>
    <n v="0.96365615362907109"/>
    <n v="3.3917146565630669"/>
    <n v="2.2373927398389974"/>
    <x v="0"/>
    <m/>
    <s v="No root cause"/>
    <s v="No root cause"/>
    <s v="No root cause"/>
    <x v="3"/>
    <s v=""/>
    <s v="LIT_610"/>
    <m/>
    <s v=""/>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1.9618586149118417E-4"/>
    <n v="1.9618586149141573E-4"/>
    <n v="1.1573737139255658"/>
    <n v="1.9618586149118417E-4"/>
    <n v="1.7835078317394589E-4"/>
    <n v="3.0676334705919332E-3"/>
    <n v="0.68549778786362492"/>
    <n v="1.0646010993855382"/>
    <n v="1.6051570485653394E-4"/>
    <n v="1.7835078317388799E-4"/>
    <n v="1.7835078317388799E-4"/>
    <n v="1.6051570485647602E-4"/>
    <n v="2.9652949020368045E-2"/>
    <m/>
    <n v="2.2360479749338666"/>
    <n v="4.3963246725737282"/>
    <n v="4.3045504078392165"/>
    <n v="0.31288509566241324"/>
    <n v="2.2360479749338666"/>
    <x v="0"/>
    <m/>
    <s v="No root cause"/>
    <s v="No root cause"/>
    <s v="No root cause"/>
    <x v="3"/>
    <s v="(05-10-2026 ocm ran 12h) Power status check Ongoing"/>
    <s v="OST_262"/>
    <m/>
    <s v=""/>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2.0564380352307001"/>
    <n v="3.0819015332460129"/>
    <n v="3.0819015332460129"/>
    <n v="2.0564380352307001"/>
    <n v="0"/>
    <n v="0"/>
    <n v="4.1876763889245487E-2"/>
    <n v="0"/>
    <n v="2.0296319125196444E-2"/>
    <n v="0"/>
    <n v="0"/>
    <n v="0"/>
    <n v="0.31116861140360641"/>
    <m/>
    <n v="2.1217679271073213"/>
    <n v="7.420796214364791"/>
    <n v="3.1636652488346235"/>
    <n v="0"/>
    <n v="2.1217679271073213"/>
    <x v="2"/>
    <m/>
    <s v="No root cause"/>
    <s v="No root cause"/>
    <s v="No root cause"/>
    <x v="3"/>
    <s v=""/>
    <s v="NRO_255"/>
    <m/>
    <s v=""/>
  </r>
  <r>
    <s v="Kumba-Barombi-Kang-II-IHS"/>
    <s v="SUO_108"/>
    <s v="SUD-OUEST"/>
    <s v="IHS"/>
    <s v="Grid-Gen"/>
    <s v="SUD-OUEST"/>
    <s v="Kumba"/>
    <s v="Huawei"/>
    <n v="0"/>
    <n v="0"/>
    <n v="0"/>
    <n v="0"/>
    <n v="0"/>
    <n v="0"/>
    <n v="8.0257852428281592E-3"/>
    <n v="0"/>
    <n v="0"/>
    <n v="0"/>
    <n v="0"/>
    <n v="0"/>
    <n v="0"/>
    <n v="0"/>
    <n v="0"/>
    <n v="0"/>
    <n v="0.14856620238390791"/>
    <n v="0"/>
    <n v="0"/>
    <n v="0"/>
    <n v="2.740359783467881"/>
    <n v="2.740359783467881"/>
    <n v="0"/>
    <n v="0"/>
    <m/>
    <n v="2.0199831351499431"/>
    <n v="1.7460403103005886"/>
    <n v="2.9813892543971496"/>
    <n v="1.4760860381686578"/>
    <n v="2.0199831351499431"/>
    <x v="0"/>
    <m/>
    <s v="No root cause"/>
    <s v="No root cause"/>
    <s v="Defaut GE &amp; Power Cabinet"/>
    <x v="3"/>
    <s v="(hourly IHS): 10/05/2026 18:52 0:21:15 35 Fme Is managing with level 0..;..;(05-10-2026 ocm ran 18h) Power status check Ongoing"/>
    <s v="SUO_108"/>
    <m/>
    <s v=""/>
  </r>
  <r>
    <s v="Makepe-Decharge2-IHS"/>
    <s v="LIT_490"/>
    <s v="Douala"/>
    <s v="IHS"/>
    <s v="Grid-Gen"/>
    <s v="LITTORAL"/>
    <s v="Douala"/>
    <s v="ZTE"/>
    <n v="23.180572320529166"/>
    <n v="0"/>
    <n v="0"/>
    <n v="2.140209398087501E-3"/>
    <n v="0"/>
    <n v="0"/>
    <n v="0"/>
    <n v="0"/>
    <n v="0"/>
    <n v="0"/>
    <n v="0"/>
    <n v="0"/>
    <n v="0"/>
    <n v="4.0727114740906272"/>
    <n v="0"/>
    <n v="0"/>
    <n v="0"/>
    <n v="0"/>
    <n v="0.6829051487730885"/>
    <n v="33.135470974480157"/>
    <n v="2.6605299729192136"/>
    <n v="2.6605299729192136"/>
    <n v="1.2658981888121283"/>
    <n v="0"/>
    <m/>
    <n v="1.9696168739816169"/>
    <n v="0.60986515273231579"/>
    <n v="0.62104528562345607"/>
    <n v="3.2101109294389825"/>
    <n v="1.9696168739816169"/>
    <x v="0"/>
    <m/>
    <s v="No root cause"/>
    <s v="No root cause"/>
    <s v="No root cause"/>
    <x v="3"/>
    <s v=""/>
    <s v="LIT_490"/>
    <m/>
    <s v=""/>
  </r>
  <r>
    <s v="Mabanda-MTN"/>
    <s v="LIT_259"/>
    <s v="Douala"/>
    <s v="IHS"/>
    <s v="Grid-Gen"/>
    <s v="LITTORAL"/>
    <s v="Douala"/>
    <s v="ZTE"/>
    <n v="0"/>
    <n v="0"/>
    <n v="0.77891137535563248"/>
    <n v="0"/>
    <n v="0"/>
    <n v="0"/>
    <n v="0"/>
    <n v="0"/>
    <n v="0"/>
    <n v="0"/>
    <n v="0"/>
    <n v="0"/>
    <n v="0"/>
    <n v="0"/>
    <n v="0"/>
    <n v="0"/>
    <n v="0"/>
    <n v="0"/>
    <n v="0"/>
    <n v="0"/>
    <n v="0"/>
    <n v="0"/>
    <n v="0"/>
    <n v="0"/>
    <m/>
    <n v="1.9655861462818867"/>
    <n v="1.1886313042296639"/>
    <n v="1.0461611432418387"/>
    <n v="2.770226345960642"/>
    <n v="1.9655861462818867"/>
    <x v="0"/>
    <m/>
    <s v="IHS"/>
    <s v="POWER ISSUE"/>
    <s v="Defaut GE &amp; Power Cabinet"/>
    <x v="0"/>
    <s v="(hourly IHS): 10/05/2026 05:59 0:17:10 7.7V FME is on the way ETA 06:45 AM/Maxime is informed..;..;(05-10-2026 ticket): INC-20260510-00002828...Grid outage ;site went down because Gen fails to start due to ATS alarming //he reset it and Gen started...Grid outage ;site went down because Gen fails to start due to ATS alarming //he reset it and Gen started...Grid Outage"/>
    <s v="LIT_259"/>
    <m/>
    <s v=""/>
  </r>
  <r>
    <s v="Bekoko-IHS"/>
    <s v="LIT_477"/>
    <s v="LITTORAL"/>
    <s v="IHS"/>
    <s v="Grid-Gen"/>
    <s v="LITTORAL"/>
    <s v="Bekoko"/>
    <s v="ZTE"/>
    <n v="2.746423710095796"/>
    <n v="7.9030977390827921"/>
    <n v="0"/>
    <n v="0"/>
    <n v="0.37444746927372707"/>
    <n v="0"/>
    <n v="0.73312872931487572"/>
    <n v="0"/>
    <n v="5.8106685158075551E-2"/>
    <n v="2.1993505177879937"/>
    <n v="0"/>
    <n v="1.3237908530303939"/>
    <n v="0"/>
    <n v="0"/>
    <n v="1.3237908530303939"/>
    <n v="0.54266792796340579"/>
    <n v="2.0237463366749138"/>
    <n v="0.82747629361390052"/>
    <n v="0.8572608744039516"/>
    <n v="0.36986385414615663"/>
    <n v="0"/>
    <n v="0"/>
    <n v="0"/>
    <n v="0"/>
    <m/>
    <n v="1.9295414530024286"/>
    <n v="1.9313853618375041"/>
    <n v="1.6387307853157485"/>
    <n v="2.1162477263623769"/>
    <n v="1.9295414530024286"/>
    <x v="0"/>
    <m/>
    <s v="IHS"/>
    <s v="POWER ISSUE"/>
    <s v="Defaut GE &amp; Power Cabinet"/>
    <x v="0"/>
    <s v="(05-10-2026 ticket): INC-20260510-00002251...Power issue _x000a_Technicien power suit le point ...Grid Outage"/>
    <s v="LIT_477"/>
    <m/>
    <s v=""/>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3.4888445152140353"/>
    <n v="2.4707469045438075"/>
    <n v="0"/>
    <n v="3.4888445152140353"/>
    <n v="3.3742184668681321"/>
    <n v="3.6918612117008455E-3"/>
    <n v="41.605670698821186"/>
    <n v="35.103108154768542"/>
    <n v="29.278064565837127"/>
    <n v="2.0137051875822198"/>
    <n v="2.0137051875822198"/>
    <n v="0.44839170397765049"/>
    <n v="0"/>
    <m/>
    <n v="1.9180378274877079"/>
    <n v="0.84404437889924022"/>
    <n v="0.90771426434237368"/>
    <n v="2.8625330238340698"/>
    <n v="1.9180378274877079"/>
    <x v="1"/>
    <s v="site vandalise"/>
    <s v="Exclu"/>
    <s v="Exclu"/>
    <s v="EXCLU"/>
    <x v="2"/>
    <s v=""/>
    <s v="CTR_762"/>
    <m/>
    <s v=""/>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1.3734437110660238"/>
    <n v="0"/>
    <s v=""/>
    <n v="1.3734437110660238"/>
    <n v="0"/>
    <n v="0.44202458101834002"/>
    <n v="4.5811895569195826"/>
    <n v="0"/>
    <n v="0"/>
    <n v="1.5499574811732917"/>
    <n v="1.5499574811732917"/>
    <n v="0.40776339557062263"/>
    <n v="0.91822117209281096"/>
    <m/>
    <n v="1.8844722100943694"/>
    <n v="1.998329396624422"/>
    <n v="3.3794107496829429"/>
    <n v="0.89091847299104576"/>
    <n v="1.8844722100943694"/>
    <x v="2"/>
    <m/>
    <s v="No root cause"/>
    <s v="No root cause"/>
    <s v="No root cause"/>
    <x v="3"/>
    <s v=""/>
    <s v="EXN_153"/>
    <m/>
    <s v=""/>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1.0402131077837991"/>
    <n v="0.15596775988562725"/>
    <n v="0.65615253129699558"/>
    <n v="1.0402131077837991"/>
    <n v="9.0780548635545175E-2"/>
    <n v="1.7669747141393648"/>
    <n v="0.61941226996315979"/>
    <n v="1.8390641006982791"/>
    <n v="2.1537997277653647"/>
    <n v="1.0775954319370609"/>
    <n v="1.0775954319370609"/>
    <n v="0.16060488024815012"/>
    <n v="0.31942625266456071"/>
    <m/>
    <n v="1.8198913915070785"/>
    <n v="2.4111093126146539"/>
    <n v="3.0449281903771022"/>
    <n v="0.86937226807801848"/>
    <n v="1.8198913915070785"/>
    <x v="0"/>
    <m/>
    <s v="No root cause"/>
    <s v="No root cause"/>
    <s v="No root cause"/>
    <x v="3"/>
    <s v=""/>
    <s v="EXN_143"/>
    <m/>
    <s v=""/>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29.359392522964448"/>
    <n v="1.4413953594553019"/>
    <n v="14.409102453250691"/>
    <n v="29.359392522964448"/>
    <n v="45.25795587173581"/>
    <n v="22.798402262344013"/>
    <n v="0"/>
    <n v="8.1174753804578934"/>
    <n v="3.7434580932731794"/>
    <n v="10.070434291291059"/>
    <n v="10.070434291291059"/>
    <n v="15.832288197743935"/>
    <n v="1.936336617841355"/>
    <m/>
    <n v="1.8086374570888026"/>
    <n v="0.4767264566822137"/>
    <n v="0.45114769593792903"/>
    <n v="3.0472489805567062"/>
    <n v="1.8086374570888026"/>
    <x v="0"/>
    <m/>
    <s v="AKTIVCO GRID ONLY"/>
    <s v="POWER ISSUE"/>
    <s v="AKTIVCO Coupure ENEO &amp; Baisse de tension"/>
    <x v="0"/>
    <s v="(05-10-2026 ticket): INC-20260510-00018389...Grid Outage"/>
    <s v="LIT_751"/>
    <m/>
    <s v=""/>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2.9975416128047305"/>
    <n v="0.77154548801054701"/>
    <n v="0.59663687495184503"/>
    <n v="2.9975416128047301"/>
    <n v="18.490071568602271"/>
    <n v="14.623747620800556"/>
    <n v="1.3122158872024039"/>
    <n v="1.6320523466682642"/>
    <n v="0.95569267163765959"/>
    <n v="1.048756110297832"/>
    <n v="1.048756110297832"/>
    <n v="2.0588814409601839"/>
    <n v="2.0128669389013027"/>
    <m/>
    <n v="1.7156275236635823"/>
    <n v="0.57926573384650426"/>
    <n v="4.8640224269068488"/>
    <n v="0"/>
    <n v="1.7156275236635823"/>
    <x v="0"/>
    <m/>
    <s v="No root cause"/>
    <s v="No root cause"/>
    <s v="No root cause"/>
    <x v="3"/>
    <s v="(05-10-2026 ticket): INC-20260510-00018203...Others"/>
    <s v="EST_010"/>
    <m/>
    <s v=""/>
  </r>
  <r>
    <s v="Yassa-II"/>
    <s v="LIT_642"/>
    <s v="Douala"/>
    <s v="CAMUSAT"/>
    <s v="Good Grid + GE"/>
    <s v="LITTORAL"/>
    <s v="Douala"/>
    <s v="ZTE"/>
    <n v="0"/>
    <n v="0"/>
    <n v="0"/>
    <n v="2.3167766734297483E-2"/>
    <n v="7.1643509600980121E-2"/>
    <n v="0"/>
    <n v="2.4344881903245626E-2"/>
    <n v="0"/>
    <n v="0"/>
    <n v="0"/>
    <n v="0"/>
    <n v="0"/>
    <n v="0"/>
    <n v="0"/>
    <n v="0"/>
    <n v="0"/>
    <n v="0"/>
    <n v="0"/>
    <n v="0"/>
    <n v="0"/>
    <n v="0"/>
    <n v="0"/>
    <n v="21.263051710312673"/>
    <n v="8.5498690191848361"/>
    <m/>
    <n v="1.6881971732114271"/>
    <n v="0.90074697552845828"/>
    <n v="0.77266746228464611"/>
    <n v="2.4932037113645777"/>
    <n v="1.6881971732114271"/>
    <x v="0"/>
    <m/>
    <s v="No root cause"/>
    <s v="No root cause"/>
    <s v="No root cause"/>
    <x v="3"/>
    <s v=""/>
    <s v="LIT_642"/>
    <m/>
    <s v=""/>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0.51409036433030431"/>
    <n v="0.25367891780749086"/>
    <n v="2.6771495058555347E-2"/>
    <n v="0.51409036433030442"/>
    <n v="5.3505234952177976E-5"/>
    <n v="0.37600848917408197"/>
    <n v="16.062291160625762"/>
    <n v="1.7835078317469854E-5"/>
    <n v="9.1449472967682147E-2"/>
    <n v="10.946486994781221"/>
    <n v="10.946486994781221"/>
    <n v="3.5670156634881818E-5"/>
    <n v="3.6447581681024177"/>
    <m/>
    <n v="1.5409864367796413"/>
    <n v="0"/>
    <n v="4.5901037363444415"/>
    <n v="6.8400650517608241E-5"/>
    <n v="1.5409864367796413"/>
    <x v="2"/>
    <m/>
    <s v="IHS"/>
    <s v="POWER ISSUE"/>
    <s v="Defaut GE &amp; Power Cabinet"/>
    <x v="0"/>
    <s v="(05-10-2026 cells nokia): 09/05/2026 : Need BO RAN analysis ..;..;(05-10-2026 ticket): INC-20260510-00014805...Grid Outage"/>
    <s v="EXN_095"/>
    <m/>
    <s v=""/>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3.0873112933061679"/>
    <n v="3.0819015332460129"/>
    <s v=""/>
    <n v="3.0873112933061679"/>
    <n v="3.0819015332460129"/>
    <n v="3.0819015332460129"/>
    <n v="3.0819015332460129"/>
    <n v="2.9730950280981401"/>
    <n v="3.160589898782364"/>
    <n v="1.7579323294324449"/>
    <n v="1.7579323294324449"/>
    <n v="0.10203014642506436"/>
    <n v="0"/>
    <m/>
    <n v="1.5409507666230065"/>
    <n v="0"/>
    <n v="0"/>
    <n v="2.9549081023580168"/>
    <n v="1.5409507666230065"/>
    <x v="0"/>
    <m/>
    <s v="No root cause"/>
    <s v="No root cause"/>
    <s v="No root cause"/>
    <x v="3"/>
    <s v="(05-10-2026 cells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5-10-2026 cells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m/>
    <s v=""/>
  </r>
  <r>
    <s v="Ntumansah"/>
    <s v="NRO_002"/>
    <s v="NORD-OUEST"/>
    <s v="IHS"/>
    <s v="Grid-Gen"/>
    <s v="NORD-OUEST"/>
    <s v="Bamenda"/>
    <s v="Huawei"/>
    <n v="0"/>
    <n v="0"/>
    <n v="0"/>
    <n v="0"/>
    <n v="0"/>
    <n v="0"/>
    <n v="0"/>
    <n v="0"/>
    <n v="0"/>
    <n v="0"/>
    <n v="5.3505234952187731E-4"/>
    <n v="0"/>
    <n v="0"/>
    <n v="0"/>
    <n v="0"/>
    <n v="0"/>
    <n v="0"/>
    <n v="1.769917502061735"/>
    <n v="1.5409507666230065"/>
    <n v="1.5408615912314194"/>
    <n v="1.5409507666230065"/>
    <n v="1.5409507666230065"/>
    <n v="1.5408615912314194"/>
    <n v="1.5409507666230065"/>
    <m/>
    <n v="1.5408615912314194"/>
    <n v="10.790354263835434"/>
    <n v="0"/>
    <n v="0"/>
    <n v="1.5408615912314194"/>
    <x v="0"/>
    <m/>
    <s v="No root cause"/>
    <s v="No root cause"/>
    <s v="No root cause"/>
    <x v="3"/>
    <s v=""/>
    <s v="NRO_002"/>
    <m/>
    <s v=""/>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1.5601769810491588"/>
    <n v="1.8013429100569866E-3"/>
    <n v="0.66334006785890598"/>
    <n v="1.5601769810491588"/>
    <n v="1.5568774915604411"/>
    <n v="2.3511448693473502"/>
    <n v="1.6253998624558761"/>
    <n v="1.5747482400344714"/>
    <n v="1.5419316959304632"/>
    <n v="1.543679533605568"/>
    <n v="1.543679533605568"/>
    <n v="1.5610687349650287"/>
    <n v="1.5412182927977673"/>
    <m/>
    <n v="1.5405048896650715"/>
    <n v="10.787856352089653"/>
    <n v="0"/>
    <n v="0"/>
    <n v="1.5405048896650715"/>
    <x v="0"/>
    <m/>
    <s v="ACCESS-ISSUE"/>
    <s v="ACCESS-ISSUE"/>
    <s v="ACCESS-ISSUE"/>
    <x v="6"/>
    <s v="(05-10-2026 cells nokia): 09/05/2026: Feedback RM.||Access issue. ETD 15/05/2026_x000a_07/05/2026 : Intervention prevue pour Samedi 09/05/2026_x000a_06/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10-2026 cells nokia): 09/05/2026: Feedback RM.||Access issue. ETD 15/05/2026_x000a_07/05/2026 : Intervention prevue pour Samedi 09/05/2026_x000a_06/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
    <s v="ADM_128"/>
    <m/>
    <s v=""/>
  </r>
  <r>
    <s v="Nkoumadjap-IHS"/>
    <s v="SUD_050"/>
    <s v="CENTRE"/>
    <s v="IHS"/>
    <s v="Gird-Hybrid-Gen"/>
    <s v="SUD"/>
    <s v="Nkoumadjap"/>
    <s v="NOKIA"/>
    <n v="0"/>
    <n v="0"/>
    <n v="0"/>
    <n v="0.28682764527704951"/>
    <n v="0"/>
    <n v="0"/>
    <n v="4.2596852256993972E-2"/>
    <n v="0"/>
    <n v="0"/>
    <n v="0"/>
    <n v="0"/>
    <n v="0"/>
    <n v="0"/>
    <n v="0"/>
    <n v="0"/>
    <n v="0"/>
    <n v="1.2268393672970297"/>
    <n v="8.8741107429950965"/>
    <n v="8.5785299900408916"/>
    <n v="3.684031612319616"/>
    <n v="7.1113451073386358"/>
    <n v="7.1113451073386358"/>
    <n v="7.2346746739034282"/>
    <n v="4.1297302194713392"/>
    <m/>
    <n v="1.4867856337730752"/>
    <n v="5.1997779856040349"/>
    <n v="2.2169563532135825"/>
    <n v="0"/>
    <n v="1.4867856337730752"/>
    <x v="0"/>
    <m/>
    <s v="No root cause"/>
    <s v="No root cause"/>
    <s v="No root cause"/>
    <x v="3"/>
    <s v=""/>
    <s v="SUD_050"/>
    <m/>
    <s v=""/>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0"/>
    <n v="4.3735095752084112E-2"/>
    <n v="1.0963936044835962"/>
    <n v="0"/>
    <n v="0"/>
    <n v="0"/>
    <n v="0.15070641178199537"/>
    <n v="2.4541067764736774E-2"/>
    <n v="0"/>
    <n v="2.2360372738868768"/>
    <n v="2.2360372738868768"/>
    <n v="2.4148696041753973E-2"/>
    <n v="0"/>
    <m/>
    <n v="1.4850377960979704"/>
    <n v="4.6804621336562633"/>
    <n v="2.4326487278612499"/>
    <n v="0"/>
    <n v="1.4850377960979704"/>
    <x v="2"/>
    <m/>
    <s v="No root cause"/>
    <s v="No root cause"/>
    <s v="No root cause"/>
    <x v="3"/>
    <s v="(05-10-2026 ocm ran 18h) Power status check Ongoing..;..;(05-10-2026 ticket): INC-20260510-00017788...Others"/>
    <s v="NRO_079"/>
    <m/>
    <s v=""/>
  </r>
  <r>
    <s v="Bomono-ba-mbengue-IHS"/>
    <s v="LIT_790"/>
    <s v="Douala"/>
    <s v="IHS"/>
    <s v="Grid-Gen"/>
    <s v="LITTORAL"/>
    <s v="Dibombari"/>
    <s v="ZTE"/>
    <n v="0"/>
    <n v="2.7603350711833645"/>
    <n v="0"/>
    <n v="0"/>
    <n v="0.2838274363430387"/>
    <n v="0"/>
    <n v="0.55811310578626994"/>
    <n v="1.1887971452460244"/>
    <n v="3.4403866074256842E-2"/>
    <n v="1.6661173462544903"/>
    <n v="0"/>
    <n v="0.90835837378329098"/>
    <n v="0"/>
    <n v="6.0639266279149864E-4"/>
    <n v="0.90835837378329098"/>
    <n v="0"/>
    <n v="0"/>
    <n v="0"/>
    <n v="0"/>
    <n v="0"/>
    <n v="0"/>
    <n v="0"/>
    <n v="0"/>
    <n v="0"/>
    <m/>
    <n v="1.4690218957689487"/>
    <n v="1.2844262196803473"/>
    <n v="1.0920621806052813"/>
    <n v="1.7622401596088142"/>
    <n v="1.4690218957689487"/>
    <x v="0"/>
    <m/>
    <s v="IHS"/>
    <s v="POWER ISSUE"/>
    <s v="Defaut GE &amp; Power Cabinet"/>
    <x v="0"/>
    <s v="(05-10-2026 ticket): INC-20260510-00002242...Power issue _x000a_Technicien power suit le point ...Grid Outage"/>
    <s v="LIT_790"/>
    <m/>
    <s v=""/>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0"/>
    <n v="0"/>
    <n v="0.89075515148402118"/>
    <n v="0"/>
    <n v="0"/>
    <n v="0"/>
    <n v="3.1878597335296619"/>
    <n v="5.9488547026107703"/>
    <n v="0"/>
    <n v="0"/>
    <n v="0"/>
    <n v="1.3983236453187915"/>
    <n v="0"/>
    <m/>
    <n v="1.4401825741297194"/>
    <n v="2.4616920254667098"/>
    <n v="3.1456023406128977"/>
    <n v="6.2586595223555225E-2"/>
    <n v="1.4401825741297194"/>
    <x v="0"/>
    <m/>
    <s v="No root cause"/>
    <s v="No root cause"/>
    <s v="No root cause"/>
    <x v="3"/>
    <s v=""/>
    <s v="OST_227"/>
    <m/>
    <s v=""/>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5.7964004531536632E-3"/>
    <n v="2.1168282332009478"/>
    <n v="1.2452630031988996"/>
    <n v="5.7964004531536632E-3"/>
    <n v="2.1259413354336048E-2"/>
    <n v="0.12304420531171441"/>
    <n v="7.82424885784158E-2"/>
    <n v="3.7591172920358531"/>
    <n v="2.0412960537392313"/>
    <n v="4.0967174895058314E-2"/>
    <n v="4.0967174895058314E-2"/>
    <n v="0"/>
    <n v="0"/>
    <m/>
    <n v="1.4348498857128182"/>
    <n v="4.97846300492788"/>
    <n v="2.1563924844701496"/>
    <n v="0"/>
    <n v="1.4348498857128182"/>
    <x v="2"/>
    <m/>
    <s v="No root cause"/>
    <s v="No root cause"/>
    <s v="No root cause"/>
    <x v="3"/>
    <s v="(05-10-2026 ocm ran 18h) Impacted by Ntem_G9U9U21_NRO_056..;..;(05-10-2026 ticket): INC-20260510-00011289...generator issue on site ...Grid Outage"/>
    <s v="NRO_056"/>
    <s v=" Impacted by Ntem_G9U9U21_NRO_056. "/>
    <s v=""/>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4.0128926214140223E-3"/>
    <n v="2.0837250783763488"/>
    <n v="1.2398411393904114"/>
    <n v="4.0128926214140215E-3"/>
    <n v="2.054601022164006E-2"/>
    <n v="1.515981656978832E-3"/>
    <n v="6.3760404984690336E-2"/>
    <n v="7.9205582807555311E-2"/>
    <n v="0.45729140805803131"/>
    <n v="4.1448722009628021E-2"/>
    <n v="4.1448722009628021E-2"/>
    <n v="0"/>
    <n v="0"/>
    <m/>
    <n v="1.4262712130421507"/>
    <n v="4.9727178079125851"/>
    <n v="2.1332825871864705"/>
    <n v="0"/>
    <n v="1.4262712130421507"/>
    <x v="2"/>
    <m/>
    <s v="IHS"/>
    <s v="POWER ISSUE"/>
    <s v="Defaut GE &amp; Power Cabinet"/>
    <x v="0"/>
    <s v="(hourly IHS): 10/05/2026 15:34 3:39:48 48.1 FME Roland is managing with level 0..;..;(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05-10-2026 ocm ran 18h) 10/05/2026 FME Roland is managing with level 0..;..;(05-10-2026 ticket): INC-20260510-00011472...power issue on site ...Grid Outage"/>
    <s v="NRO_056"/>
    <m/>
    <s v=""/>
  </r>
  <r>
    <s v="Kumba-Fiango-IHS"/>
    <s v="SUO_110"/>
    <s v="SUD-OUEST"/>
    <s v="IHS"/>
    <s v="Grid-Gen"/>
    <s v="SUD-OUEST"/>
    <s v="Kumba"/>
    <s v="Huawei"/>
    <n v="0"/>
    <n v="0"/>
    <n v="0"/>
    <n v="0.26110554656667612"/>
    <n v="0"/>
    <n v="0"/>
    <n v="8.0079501645107607E-3"/>
    <n v="0"/>
    <n v="0"/>
    <n v="0"/>
    <n v="0"/>
    <n v="0"/>
    <n v="0"/>
    <n v="0"/>
    <n v="0"/>
    <n v="0"/>
    <n v="1.3498657375304264"/>
    <n v="0"/>
    <n v="0"/>
    <n v="0"/>
    <n v="2.7311747181344228"/>
    <n v="2.7311747181344228"/>
    <n v="0"/>
    <n v="0"/>
    <m/>
    <n v="1.4170683126303742"/>
    <n v="1.2239767554324583"/>
    <n v="2.1066663606597507"/>
    <n v="1.0260097577631999"/>
    <n v="1.4170683126303742"/>
    <x v="0"/>
    <m/>
    <s v="No root cause"/>
    <s v="No root cause"/>
    <s v="No root cause"/>
    <x v="3"/>
    <s v=""/>
    <s v="SUO_110"/>
    <m/>
    <s v=""/>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
    <n v="0.88886463318237741"/>
    <n v="0.1984509164376643"/>
    <n v="0"/>
    <n v="0.63649827499122513"/>
    <n v="3.3292740695082945"/>
    <n v="0"/>
    <n v="0"/>
    <n v="1.933964552425143"/>
    <n v="1.3141777458173172"/>
    <n v="1.3141777458173172"/>
    <n v="1.65941135680715"/>
    <n v="4.86118245142438"/>
    <m/>
    <n v="1.356268530646372"/>
    <n v="1.2377152700342513"/>
    <n v="2.1271730741114752"/>
    <n v="0.89245748762769039"/>
    <n v="1.356268530646372"/>
    <x v="0"/>
    <m/>
    <s v="No root cause"/>
    <s v="No root cause"/>
    <s v="No root cause"/>
    <x v="3"/>
    <s v=""/>
    <s v="NRD_183"/>
    <m/>
    <s v=""/>
  </r>
  <r>
    <s v="Logbessou-OCM"/>
    <s v="LIT_680"/>
    <s v="Douala"/>
    <s v="CAMUSAT"/>
    <s v="Good Grid + GE"/>
    <s v="LITTORAL"/>
    <s v="Douala"/>
    <s v="ZTE"/>
    <n v="4.0826812828700492"/>
    <n v="7.2792088644619657"/>
    <n v="1.5837014493498045"/>
    <n v="1.9514785993328254"/>
    <n v="0"/>
    <n v="5.8818661484506309"/>
    <n v="0"/>
    <n v="0"/>
    <n v="0"/>
    <n v="0"/>
    <n v="0"/>
    <n v="0"/>
    <n v="0"/>
    <n v="0"/>
    <n v="0"/>
    <n v="1.5195308375638139"/>
    <n v="8.2211685257952301"/>
    <n v="0"/>
    <n v="0.25425687649279638"/>
    <n v="6.5133968024169991E-17"/>
    <n v="4.8001508134222517"/>
    <n v="4.8001508134222517"/>
    <n v="9.8554145870965346"/>
    <n v="9.7379527612982089E-2"/>
    <m/>
    <n v="1.3347772612739102"/>
    <n v="0.61610993209676712"/>
    <n v="0.52339932882483275"/>
    <n v="2.0539005334156331"/>
    <n v="1.3347772612739102"/>
    <x v="0"/>
    <m/>
    <s v="AKTIVCO"/>
    <s v="POWER ISSUE"/>
    <s v="AKTIVCO Defaut GE &amp; Power Cabinet"/>
    <x v="0"/>
    <s v="(05-10-2026 ticket): INC-20260510-00006912...Grid Outage"/>
    <s v="LIT_680"/>
    <m/>
    <s v=""/>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
    <n v="0.97620301170266488"/>
    <n v="0.3147891323020377"/>
    <n v="0"/>
    <n v="0.70732137098960424"/>
    <n v="0.76467898285834957"/>
    <n v="1.6499944354555651"/>
    <n v="0.49381764845205794"/>
    <n v="1.2413214508907553"/>
    <n v="0.88041080605993172"/>
    <n v="0.88041080605993172"/>
    <n v="0.31334449095832878"/>
    <n v="0.48948372442093074"/>
    <m/>
    <n v="1.2553576575265455"/>
    <n v="1.3544926441494911"/>
    <n v="1.1704764527678324"/>
    <n v="1.2828542004565879"/>
    <n v="1.2553576575265455"/>
    <x v="0"/>
    <m/>
    <s v="No root cause"/>
    <s v="No root cause"/>
    <s v="No root cause"/>
    <x v="3"/>
    <s v=""/>
    <s v="SUO_219"/>
    <m/>
    <s v=""/>
  </r>
  <r>
    <s v="Limbe-New-Town-IHS"/>
    <s v="SUO_187"/>
    <s v="SUD-OUEST"/>
    <s v="IHS"/>
    <s v="Grid-Gen"/>
    <s v="SUD-OUEST"/>
    <s v="Limbe"/>
    <s v="Huawei"/>
    <n v="0"/>
    <n v="0"/>
    <n v="0"/>
    <n v="0"/>
    <n v="0"/>
    <n v="0"/>
    <n v="0.5275437815502535"/>
    <n v="0"/>
    <n v="0"/>
    <n v="0"/>
    <n v="0"/>
    <n v="0"/>
    <n v="7.4907328933062805E-3"/>
    <n v="0"/>
    <n v="0"/>
    <n v="0.73942451196091696"/>
    <n v="0.68893340524436908"/>
    <n v="3.1942625266456075E-2"/>
    <n v="0"/>
    <n v="0.66105717783427931"/>
    <n v="0"/>
    <n v="0"/>
    <n v="0"/>
    <n v="0.48957289981251767"/>
    <m/>
    <n v="1.236755670841502"/>
    <n v="2.5597350614885954"/>
    <n v="2.2041529388564181"/>
    <n v="0.25171439390457184"/>
    <n v="1.236755670841502"/>
    <x v="0"/>
    <m/>
    <s v="No root cause"/>
    <s v="No root cause"/>
    <s v="No root cause"/>
    <x v="3"/>
    <s v=""/>
    <s v="SUO_187"/>
    <m/>
    <s v=""/>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s v=""/>
    <n v="0"/>
    <n v="0"/>
    <n v="0"/>
    <n v="0"/>
    <n v="0.19841524628102947"/>
    <n v="0"/>
    <n v="0"/>
    <n v="0"/>
    <n v="4.1984666113065838"/>
    <n v="0"/>
    <m/>
    <n v="1.2275527704297255"/>
    <n v="2.0501610653493678"/>
    <n v="2.6192810707521992"/>
    <n v="0.1063630115547851"/>
    <n v="1.2275527704297255"/>
    <x v="0"/>
    <m/>
    <s v="No root cause"/>
    <s v="No root cause"/>
    <s v="No root cause"/>
    <x v="3"/>
    <s v=""/>
    <s v="NRD_266"/>
    <m/>
    <s v=""/>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0.79301892230469162"/>
    <n v="0.69854651245744537"/>
    <n v="0.96532361392905253"/>
    <n v="0.79301892230469162"/>
    <n v="2.2339327346454247"/>
    <n v="0.99421644080323401"/>
    <n v="1.6821510816618297"/>
    <n v="0.89193226665296899"/>
    <n v="0.86075654975416149"/>
    <n v="0.16593756866505202"/>
    <n v="0.16593756866505202"/>
    <n v="0"/>
    <n v="1.4917437855453113"/>
    <m/>
    <n v="1.1915972525418541"/>
    <n v="0.95570103393562977"/>
    <n v="0.84789416240806947"/>
    <n v="1.4774540511790066"/>
    <n v="1.1915972525418541"/>
    <x v="0"/>
    <m/>
    <s v="Partners"/>
    <s v="POWER ISSUE"/>
    <s v="Sharing"/>
    <x v="0"/>
    <s v="(05-10-2026 ticket): INC-20260510-00010404...Grid Outage"/>
    <s v="CTR_832"/>
    <m/>
    <s v=""/>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0.47159514086858256"/>
    <n v="1.3508970016949899"/>
    <n v="0.25867997591551017"/>
    <n v="0.47159514086858256"/>
    <n v="1.1029034080694455"/>
    <n v="1.3397354130461459"/>
    <n v="0.78483262135700693"/>
    <n v="0.72733232886172261"/>
    <n v="0.55558052466520014"/>
    <n v="1.2494185764468528"/>
    <n v="1.2494185764468528"/>
    <n v="2.1442222907089232"/>
    <n v="0.90917878738589131"/>
    <m/>
    <n v="1.1623655591796436"/>
    <n v="2.6021995611668647"/>
    <n v="2.35550948451435"/>
    <n v="0"/>
    <n v="1.1623655591796436"/>
    <x v="0"/>
    <m/>
    <s v="IHS"/>
    <s v="POWER ISSUE"/>
    <s v="Defaut GE &amp; Power Cabinet"/>
    <x v="0"/>
    <s v="(05-10-2026 ticket): INC-20260510-00007007...Grid Outage"/>
    <s v="SUD_052"/>
    <m/>
    <s v=""/>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2.0441496662700147"/>
    <n v="3.5691737079555863"/>
    <n v="1.1408742898071815"/>
    <n v="2.0441496662700147"/>
    <n v="4.7105652150339736"/>
    <n v="1.187691370390346"/>
    <n v="0"/>
    <n v="1.6140745877243311E-2"/>
    <n v="0.10649325263317071"/>
    <n v="2.6442108762587995"/>
    <n v="2.6442108762587995"/>
    <n v="0"/>
    <n v="2.9980766651542697E-2"/>
    <m/>
    <n v="1.1402322269877554"/>
    <n v="0.37868342066032795"/>
    <n v="0.36603952249320865"/>
    <n v="1.8471595672263481"/>
    <n v="1.1402322269877554"/>
    <x v="0"/>
    <m/>
    <s v="No root cause"/>
    <s v="No root cause"/>
    <s v="No root cause"/>
    <x v="3"/>
    <s v=""/>
    <s v="CTR_778"/>
    <m/>
    <s v=""/>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4.8957289981251768E-2"/>
    <n v="0.27139638675581351"/>
    <n v="0.29140734462793172"/>
    <n v="4.8957289981251761E-2"/>
    <n v="0"/>
    <n v="0.33401534672819055"/>
    <n v="3.9870495929321716"/>
    <n v="0"/>
    <n v="0.37525004779800986"/>
    <n v="1.2090399591362686"/>
    <n v="1.2090399591362686"/>
    <n v="0.26738349413439944"/>
    <n v="0.5647834250769761"/>
    <m/>
    <n v="1.1272839601293259"/>
    <n v="2.1176046824854424"/>
    <n v="2.457139906361884"/>
    <n v="0"/>
    <n v="1.1272839601293259"/>
    <x v="0"/>
    <m/>
    <s v="No root cause"/>
    <s v="No root cause"/>
    <s v="No root cause"/>
    <x v="3"/>
    <s v=""/>
    <s v="EXN_071"/>
    <m/>
    <s v=""/>
  </r>
  <r>
    <s v="Ngd-Burkina"/>
    <s v="ADM_036"/>
    <s v="Ngaoundere"/>
    <s v="IHS"/>
    <s v="Grid-Gen"/>
    <s v="ADAMAOUA"/>
    <s v="Ngaoundere"/>
    <s v="Huawei"/>
    <n v="1.4409851526540025"/>
    <n v="0.80177594575853328"/>
    <n v="0.62442392697034821"/>
    <n v="0"/>
    <n v="0"/>
    <n v="0"/>
    <n v="0"/>
    <n v="0"/>
    <n v="0"/>
    <n v="0"/>
    <n v="0"/>
    <n v="0"/>
    <n v="0"/>
    <n v="0"/>
    <n v="0"/>
    <n v="0"/>
    <n v="1.6183015012855524"/>
    <n v="0"/>
    <n v="1.2224876081875853"/>
    <n v="0.14312650349710218"/>
    <n v="1.1318140700219443"/>
    <n v="1.1318140700219443"/>
    <n v="0"/>
    <n v="0"/>
    <m/>
    <n v="1.1167612639220621"/>
    <n v="1.8284713979113463"/>
    <n v="2.3330902278391492"/>
    <n v="0.13885332055061977"/>
    <n v="1.1167612639220621"/>
    <x v="0"/>
    <m/>
    <s v="No root cause"/>
    <s v="No root cause"/>
    <s v="No root cause"/>
    <x v="3"/>
    <s v="(05-10-2026 ticket): INC-20260510-00013614...Auto TT closure RCA...Transmission Board fault"/>
    <s v="ADM_036"/>
    <m/>
    <s v=""/>
  </r>
  <r>
    <s v="PK5"/>
    <s v="LIT_073"/>
    <s v="Douala"/>
    <s v="IHS"/>
    <s v="Grid-Gen"/>
    <s v="LITTORAL"/>
    <s v="Douala"/>
    <s v="ZTE"/>
    <n v="22.520781433255426"/>
    <n v="32.238437875428403"/>
    <n v="0"/>
    <n v="3.6401394845805034E-2"/>
    <n v="0"/>
    <n v="0"/>
    <n v="3.6597580707296649E-2"/>
    <n v="0"/>
    <n v="0"/>
    <n v="0"/>
    <n v="0.33490710064406037"/>
    <n v="0"/>
    <n v="0"/>
    <n v="0"/>
    <n v="0"/>
    <n v="0"/>
    <n v="0"/>
    <n v="0"/>
    <n v="0"/>
    <n v="0"/>
    <n v="0"/>
    <n v="0"/>
    <n v="0"/>
    <n v="1.4165689304374871"/>
    <m/>
    <n v="1.1072016619439375"/>
    <n v="0.43988225843195095"/>
    <n v="0.37432720979494094"/>
    <n v="1.7617271547299318"/>
    <n v="1.1072016619439375"/>
    <x v="0"/>
    <m/>
    <s v="No root cause"/>
    <s v="No root cause"/>
    <s v="No root cause"/>
    <x v="3"/>
    <s v=""/>
    <s v="LIT_073"/>
    <m/>
    <s v=""/>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4.6228522998690194"/>
    <n v="4.6228522998690194"/>
    <n v="4.6228522998690194"/>
    <n v="4.6228522998690194"/>
    <n v="4.6228522998690194"/>
    <n v="4.6228522998690194"/>
    <n v="2.4905438414761165"/>
    <n v="1.8370309017700959"/>
    <n v="0.43902828786101766"/>
    <n v="0.49718847825404583"/>
    <n v="0.49718847825404583"/>
    <n v="1.1178848738560583"/>
    <n v="4.9096046890561107"/>
    <m/>
    <n v="1.0908825652835208"/>
    <n v="0.39841692345199409"/>
    <n v="3.0799914828075119"/>
    <n v="0"/>
    <n v="1.0908825652835208"/>
    <x v="2"/>
    <m/>
    <s v="No root cause"/>
    <s v="No root cause"/>
    <s v="No root cause"/>
    <x v="3"/>
    <s v="(05-10-2026 cells nokia): 09/05/2026 : Need BO RAN analysis ..;..;(05-10-2026 ticket): INC-20260510-00017001...Transmission Board fault"/>
    <s v="NRO_012"/>
    <m/>
    <s v=""/>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n v="0"/>
    <n v="8.2667193158178591"/>
    <n v="0"/>
    <n v="0"/>
    <n v="0"/>
    <n v="0"/>
    <n v="0"/>
    <n v="0"/>
    <n v="0"/>
    <m/>
    <n v="1.0885818401805767"/>
    <n v="0"/>
    <n v="3.0683568448646947"/>
    <n v="0.11217706684877655"/>
    <n v="1.0885818401805767"/>
    <x v="0"/>
    <m/>
    <s v="No root cause"/>
    <s v="No root cause"/>
    <s v="No root cause"/>
    <x v="3"/>
    <s v=""/>
    <s v="SUO_169"/>
    <m/>
    <s v=""/>
  </r>
  <r>
    <s v="Logbessou-Sunshine-City"/>
    <s v="LIT_638"/>
    <s v="Douala"/>
    <s v="CAMUSAT"/>
    <s v="Good Grid + GE"/>
    <s v="LITTORAL"/>
    <s v="Douala"/>
    <s v="ZTE"/>
    <n v="2.5689111756027532"/>
    <n v="4.1921529935822246"/>
    <n v="1.1759737239358168"/>
    <n v="1.4209028544686135"/>
    <n v="0"/>
    <n v="3.7711916400567294"/>
    <n v="0"/>
    <n v="0"/>
    <n v="0"/>
    <n v="0"/>
    <n v="0"/>
    <n v="0"/>
    <n v="0"/>
    <n v="0"/>
    <n v="0"/>
    <n v="1.0926660731152604"/>
    <n v="4.9141526340270465"/>
    <n v="0"/>
    <n v="0.36816952170600326"/>
    <n v="0"/>
    <n v="2.9285555298730426"/>
    <n v="2.9285555298730426"/>
    <n v="6.014862327463451"/>
    <n v="0.5621259984076854"/>
    <m/>
    <n v="1.0822325522995835"/>
    <n v="0.68380334040741941"/>
    <n v="0.73494785982163102"/>
    <n v="1.4149016562807122"/>
    <n v="1.0822325522995835"/>
    <x v="0"/>
    <m/>
    <s v="AKTIVCO"/>
    <s v="POWER ISSUE"/>
    <s v="AKTIVCO Defaut GE &amp; Power Cabinet"/>
    <x v="0"/>
    <s v="(05-10-2026 ticket): INC-20260510-00006908...Grid Outage"/>
    <s v="LIT_638"/>
    <m/>
    <s v=""/>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0.54127679185464939"/>
    <n v="13.371885638624217"/>
    <n v="0.80680543784403891"/>
    <n v="0.54127679185464939"/>
    <n v="7.9829632197880906"/>
    <n v="8.3957917776008539"/>
    <n v="45.489223332277483"/>
    <n v="3.4201437935354253"/>
    <n v="0.76510702473796721"/>
    <n v="12.581791669163577"/>
    <n v="12.581791669163577"/>
    <n v="0.63510713888246939"/>
    <n v="4.3550050936983666"/>
    <m/>
    <n v="1.0722984136767946"/>
    <n v="0.42414541443353354"/>
    <n v="0.35828309719799717"/>
    <n v="1.7094348574092684"/>
    <n v="1.0722984136767946"/>
    <x v="0"/>
    <m/>
    <s v="No root cause"/>
    <s v="No root cause"/>
    <s v="No root cause"/>
    <x v="3"/>
    <s v=""/>
    <s v="LIT_585"/>
    <m/>
    <s v=""/>
  </r>
  <r>
    <s v="Ngousso-IHS"/>
    <s v="CTR_130"/>
    <s v="Yaounde"/>
    <s v="IHS"/>
    <s v="Grid-Gen"/>
    <s v="CENTRE"/>
    <s v="Yaounde"/>
    <s v="ZTE"/>
    <n v="0"/>
    <n v="0"/>
    <n v="0"/>
    <n v="0"/>
    <n v="5.3483654507423681"/>
    <n v="1.5304637405723776"/>
    <n v="0"/>
    <n v="3.605503762488123"/>
    <n v="20.041313175414405"/>
    <n v="0"/>
    <n v="0"/>
    <n v="0"/>
    <n v="0.68129999172452416"/>
    <n v="14.306211886437639"/>
    <n v="0"/>
    <n v="0.57746416576064219"/>
    <n v="0"/>
    <n v="0"/>
    <n v="0"/>
    <n v="0.22418693444966606"/>
    <n v="0"/>
    <n v="0"/>
    <n v="0"/>
    <n v="0"/>
    <m/>
    <n v="1.0702295445919778"/>
    <n v="0.10691062271940657"/>
    <n v="0.27365305955914598"/>
    <n v="1.8468175639737638"/>
    <n v="1.0702295445919778"/>
    <x v="0"/>
    <m/>
    <s v="No root cause"/>
    <s v="No root cause"/>
    <s v="No root cause"/>
    <x v="3"/>
    <s v=""/>
    <s v="CTR_130"/>
    <m/>
    <s v=""/>
  </r>
  <r>
    <s v="Salack"/>
    <s v="EXN_008"/>
    <s v="EXTREME-NORD"/>
    <s v="IHS"/>
    <s v="Grid-Gen"/>
    <s v="EXTREME-NORD"/>
    <s v="Salak"/>
    <s v="NOKIA"/>
    <n v="1.1693954826550281"/>
    <n v="0.88059296532993858"/>
    <n v="2.0309672480686705"/>
    <n v="0.27823539193748392"/>
    <n v="0"/>
    <n v="0"/>
    <n v="0"/>
    <n v="1.4268062653917818E-3"/>
    <n v="0.44727679749959492"/>
    <n v="2.1061413349859572"/>
    <n v="0"/>
    <n v="2.140457136181933E-3"/>
    <n v="1.5160693924757608E-3"/>
    <n v="0.2234245934887871"/>
    <n v="2.140457136181933E-3"/>
    <n v="0"/>
    <n v="0.22335325833642924"/>
    <n v="1.9613628804529832"/>
    <n v="0"/>
    <n v="1.5160693924757608E-3"/>
    <n v="0.50942334197977923"/>
    <n v="0.50942334197977923"/>
    <n v="0.16961510421832507"/>
    <n v="0.44941754663442268"/>
    <m/>
    <n v="1.0637571225210491"/>
    <n v="1.8695620461294358"/>
    <n v="1.4957201508649696"/>
    <n v="0.5650235736001944"/>
    <n v="1.0637571225210491"/>
    <x v="2"/>
    <m/>
    <s v="No root cause"/>
    <s v="No root cause"/>
    <s v="No root cause"/>
    <x v="3"/>
    <s v="(05-10-2026 ticket): INC-20260510-00010574...No Power issue on site the site is on GEN Ubaie = 53.6V . TX FME Eric 657760519 / Huawei is informed....No Power issue on site the site is on GEN Ubaie = 53.6V . TX FME Eric 657760519 / Huawei is informed....Grid Outage...No Power issue on site the site is on GEN Ubaie = 53.6V . TX FME Eric 657760519 / Huawei is informed."/>
    <s v="EXN_008"/>
    <m/>
    <s v=""/>
  </r>
  <r>
    <s v="Meskin-MTN-IHS"/>
    <s v="EXN_157"/>
    <s v="EXTREME-NORD"/>
    <s v="IHS"/>
    <s v="Grid-Gen-Lithium"/>
    <s v="EXTREME-NORD"/>
    <s v="Maroua"/>
    <s v="Huawei"/>
    <n v="0.56679878892684188"/>
    <n v="0.28436248869256037"/>
    <n v="1.7647453293496902"/>
    <n v="0"/>
    <n v="0"/>
    <n v="0"/>
    <n v="0"/>
    <n v="1.0712639791343852"/>
    <n v="0"/>
    <n v="0"/>
    <n v="0.66358975895534955"/>
    <n v="0"/>
    <n v="0"/>
    <n v="0"/>
    <n v="0"/>
    <n v="1.0494338432738926"/>
    <n v="2.2290102530298235"/>
    <n v="0.27109319042441782"/>
    <n v="5.2386440489337467"/>
    <n v="0"/>
    <n v="4.1776887450668179"/>
    <n v="4.1776887450668179"/>
    <n v="0"/>
    <n v="0.92653231858871743"/>
    <m/>
    <n v="1.0356829978911803"/>
    <n v="1.771643905694839"/>
    <n v="2.2565353726994228"/>
    <n v="4.8222458614870414E-2"/>
    <n v="1.0356829978911803"/>
    <x v="2"/>
    <m/>
    <s v="IHS"/>
    <s v="POWER ISSUE"/>
    <s v="Defaut GE &amp; Power Cabinet"/>
    <x v="0"/>
    <s v="(hourly IHS): 10/05/2026 02:15 0:52:04 50.2V FMES are unreable, cord Michel is informed"/>
    <s v="EXN_157"/>
    <m/>
    <s v=""/>
  </r>
  <r>
    <s v="Maroua-Lougol"/>
    <s v="EXN_084"/>
    <s v="Maroua"/>
    <s v="IHS"/>
    <s v="Grid-Gen"/>
    <s v="EXTREME-NORD"/>
    <s v="Maroua"/>
    <s v="Huawei"/>
    <n v="0"/>
    <n v="0"/>
    <n v="0"/>
    <n v="0"/>
    <n v="0"/>
    <n v="0"/>
    <n v="4.9046465372838757E-3"/>
    <n v="0"/>
    <n v="0"/>
    <n v="0"/>
    <n v="1.2352575242628403"/>
    <n v="1.0732971780625684"/>
    <n v="0"/>
    <n v="0"/>
    <n v="1.0732971780625684"/>
    <n v="0"/>
    <n v="0"/>
    <n v="0.84161951071959551"/>
    <n v="0.25054718020277772"/>
    <n v="0.31295211923534599"/>
    <n v="0"/>
    <n v="0"/>
    <n v="0.56349929943812371"/>
    <n v="0"/>
    <m/>
    <n v="1.033542788493093"/>
    <n v="1.7023268547494297"/>
    <n v="2.1776429647310032"/>
    <n v="0.11388708311171522"/>
    <n v="1.033542788493093"/>
    <x v="0"/>
    <m/>
    <s v="IHS"/>
    <s v="POWER ISSUE"/>
    <s v="Defaut GE &amp; Power Cabinet"/>
    <x v="0"/>
    <s v="(hourly IHS): 10/05/2026 22:06 0:53:37 46.1V Grid outage, Gen overload. // Awaiting Grid return."/>
    <s v="EXN_084"/>
    <m/>
    <s v=""/>
  </r>
  <r>
    <s v="Domayo"/>
    <s v="EXN_054"/>
    <s v="Maroua"/>
    <s v="IHS"/>
    <s v="Grid-Gen"/>
    <s v="EXTREME-NORD"/>
    <s v="Maroua"/>
    <s v="Huawei"/>
    <n v="0"/>
    <n v="0"/>
    <n v="0"/>
    <n v="0"/>
    <n v="0"/>
    <n v="0"/>
    <n v="4.8154711456968955E-3"/>
    <n v="0"/>
    <n v="0"/>
    <n v="0"/>
    <n v="0.8269234061860613"/>
    <n v="0.59551326501784929"/>
    <n v="0"/>
    <n v="0"/>
    <n v="0.59551326501784929"/>
    <n v="0"/>
    <n v="0"/>
    <n v="8.7284873285335589"/>
    <n v="11.131532275784528"/>
    <n v="6.4492891651185813"/>
    <n v="7.3181250053505229"/>
    <n v="7.3181250053505229"/>
    <n v="1.8950305764582676"/>
    <n v="0"/>
    <m/>
    <n v="1.0234659692437642"/>
    <n v="1.4381726876331387"/>
    <n v="1.8503855687138528"/>
    <n v="0.3775715908568576"/>
    <n v="1.0234659692437642"/>
    <x v="0"/>
    <m/>
    <s v="IHS"/>
    <s v="POWER ISSUE"/>
    <s v="Defaut GE &amp; Power Cabinet"/>
    <x v="0"/>
    <s v="(hourly IHS): 10/05/2026 17:48 0:19:35 0 FME Alban is on the way; ETA ASAP."/>
    <s v="EXN_054"/>
    <m/>
    <s v=""/>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21.161017227258849"/>
    <n v="1.0668587147899886"/>
    <n v="0.63359115722548953"/>
    <n v="21.161017227258849"/>
    <n v="22.462086190512881"/>
    <n v="2.2149383762373973"/>
    <n v="3.5488952239087075"/>
    <n v="1.1911335405056029"/>
    <n v="0"/>
    <n v="2.273169906943695"/>
    <n v="2.273169906943695"/>
    <n v="0.88017895004180535"/>
    <n v="1.3716602032342842"/>
    <m/>
    <n v="0.97276084158740761"/>
    <n v="1.9015353164754265"/>
    <n v="1.636658863490315"/>
    <n v="0.29104476795216105"/>
    <n v="0.97276084158740761"/>
    <x v="2"/>
    <m/>
    <s v="No root cause"/>
    <s v="No root cause"/>
    <s v="No root cause"/>
    <x v="3"/>
    <s v=""/>
    <s v="SUO_210"/>
    <m/>
    <s v=""/>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6.1638030664920258"/>
    <n v="6.7494892033569887"/>
    <n v="6.1638030664920258"/>
    <n v="6.1638030664920258"/>
    <n v="2.0866328228220512"/>
    <n v="1.749246646291873"/>
    <n v="6.4384632725799223E-2"/>
    <n v="0.4908748605296876"/>
    <n v="0.39804327788764177"/>
    <n v="4.3884101953868502"/>
    <n v="4.3884101953868502"/>
    <n v="4.3617824234589788"/>
    <n v="5.8306973087580225"/>
    <m/>
    <n v="0.95804690197555598"/>
    <n v="1.1765164322626285"/>
    <n v="1.5888452829033939"/>
    <n v="0.49214268047374843"/>
    <n v="0.95804690197555598"/>
    <x v="0"/>
    <m/>
    <s v="No root cause"/>
    <s v="No root cause"/>
    <s v="No root cause"/>
    <x v="3"/>
    <s v=""/>
    <s v="NRD_149"/>
    <m/>
    <s v=""/>
  </r>
  <r>
    <s v="Ngd-Stade"/>
    <s v="ADM_057"/>
    <s v="Ngaoundere"/>
    <s v="IHS"/>
    <s v="Grid-Gen"/>
    <s v="ADAMAOUA"/>
    <s v="Ngaoundere"/>
    <s v="Huawei"/>
    <n v="0.37872788806990215"/>
    <n v="1.9178238065478994"/>
    <n v="32.696157325366045"/>
    <n v="0"/>
    <n v="0"/>
    <n v="0"/>
    <n v="0"/>
    <n v="0"/>
    <n v="0"/>
    <n v="0"/>
    <n v="0.3150566584767987"/>
    <n v="1.7907310384581363"/>
    <n v="0"/>
    <n v="0.41912434045880376"/>
    <n v="1.7907310384581361"/>
    <n v="0"/>
    <n v="0.61602360508285459"/>
    <n v="0"/>
    <n v="0"/>
    <n v="1.3926520904138595"/>
    <n v="0.75638567144076041"/>
    <n v="0.75638567144076041"/>
    <n v="0"/>
    <n v="0"/>
    <m/>
    <n v="0.94900451726863633"/>
    <n v="1.9333836912341282"/>
    <n v="1.6479747442292196"/>
    <n v="0.22948418248636904"/>
    <n v="0.94900451726863633"/>
    <x v="0"/>
    <m/>
    <s v="No root cause"/>
    <s v="No root cause"/>
    <s v="No root cause"/>
    <x v="3"/>
    <s v=""/>
    <s v="ADM_057"/>
    <m/>
    <s v=""/>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0.50501807763538265"/>
    <n v="0.32006474029423687"/>
    <n v="0.24451892373149794"/>
    <n v="0.50501807763538265"/>
    <n v="0.85995397122987849"/>
    <n v="0.58441984630442911"/>
    <n v="0.56931353496959458"/>
    <n v="0.47400287644143091"/>
    <n v="0.39979111556274671"/>
    <n v="0.45263645261719082"/>
    <n v="0.45263645261719082"/>
    <n v="0.87441821974528655"/>
    <n v="0.89011308866459482"/>
    <m/>
    <n v="0.92257293120225559"/>
    <n v="0.69229624034307313"/>
    <n v="2.4536335771188433"/>
    <n v="0"/>
    <n v="0.92257293120225559"/>
    <x v="2"/>
    <m/>
    <s v="No root cause"/>
    <s v="No root cause"/>
    <s v="No root cause"/>
    <x v="3"/>
    <s v=""/>
    <s v="SUO_013"/>
    <m/>
    <s v=""/>
  </r>
  <r>
    <s v="Bonakanda"/>
    <s v="SUO_132"/>
    <s v="SUD-OUEST"/>
    <s v="IHS"/>
    <s v="Grid-Gen"/>
    <s v="SUD-OUEST"/>
    <s v="Buea"/>
    <s v="Huawei"/>
    <n v="0"/>
    <n v="0"/>
    <n v="0"/>
    <n v="0"/>
    <n v="0"/>
    <n v="0"/>
    <n v="7.0448559353713837E-3"/>
    <n v="0"/>
    <n v="0"/>
    <n v="0"/>
    <n v="0"/>
    <n v="0"/>
    <n v="0"/>
    <n v="0"/>
    <n v="0"/>
    <n v="0"/>
    <n v="11.047047509795025"/>
    <n v="0"/>
    <n v="8.9175391586979543E-5"/>
    <n v="0"/>
    <n v="0"/>
    <n v="0"/>
    <n v="0"/>
    <n v="0.32878966878119359"/>
    <m/>
    <n v="0.89005958342964286"/>
    <n v="0"/>
    <n v="2.6512630435447844"/>
    <n v="0"/>
    <n v="0.89005958342964286"/>
    <x v="2"/>
    <m/>
    <s v="No root cause"/>
    <s v="No root cause"/>
    <s v="No root cause"/>
    <x v="3"/>
    <s v="(05-10-2026 ocm ran 18h) 10/05/2026 site instable..;..;(05-10-2026 ocm ran 12h) Power status check Ongoing"/>
    <s v="SUO_132"/>
    <m/>
    <s v=""/>
  </r>
  <r>
    <s v="Kousseri-Michedire-MTN-IHS"/>
    <s v="EXN_182"/>
    <s v="EXTREME-NORD"/>
    <s v="IHS"/>
    <s v="Hybrid-Gen-Lithium"/>
    <s v="EXTREME-NORD"/>
    <s v="Kousseri"/>
    <s v="Huawei"/>
    <n v="0"/>
    <n v="0"/>
    <n v="0"/>
    <n v="0"/>
    <n v="1.8726832233265703E-3"/>
    <n v="0.12313338070330135"/>
    <n v="0.43697725385451702"/>
    <n v="0.17890367060179835"/>
    <n v="0"/>
    <n v="0"/>
    <n v="0"/>
    <n v="0"/>
    <n v="0"/>
    <n v="0"/>
    <n v="0"/>
    <n v="0"/>
    <n v="0"/>
    <n v="0"/>
    <n v="0"/>
    <n v="0"/>
    <n v="0"/>
    <n v="0"/>
    <n v="0"/>
    <n v="0"/>
    <m/>
    <n v="0.86020366232632206"/>
    <n v="1.463151805090944"/>
    <n v="1.8669078171166671"/>
    <n v="4.7025447230813346E-2"/>
    <n v="0.86020366232632206"/>
    <x v="2"/>
    <m/>
    <s v="No root cause"/>
    <s v="No root cause"/>
    <s v="No root cause"/>
    <x v="3"/>
    <s v=""/>
    <s v="EXN_182"/>
    <m/>
    <s v=""/>
  </r>
  <r>
    <s v="Garoua-Kolbives"/>
    <s v="NRD_049"/>
    <s v="Garoua"/>
    <s v="IHS"/>
    <s v="Grid-Gen"/>
    <s v="NORD"/>
    <s v="Garoua"/>
    <s v="Huawei"/>
    <n v="0"/>
    <n v="0.7093902400744222"/>
    <n v="0"/>
    <n v="0"/>
    <n v="4.9199847046368355"/>
    <n v="0"/>
    <n v="0"/>
    <n v="0"/>
    <n v="1.0701046990437547E-2"/>
    <n v="6.5989789774364869E-3"/>
    <n v="0"/>
    <n v="1.3658459677028134"/>
    <n v="0"/>
    <n v="2.0168798315227159"/>
    <n v="1.3658459677028134"/>
    <n v="0"/>
    <n v="6.2401907069254321"/>
    <n v="0"/>
    <n v="0"/>
    <n v="0"/>
    <n v="2.5349888566430674"/>
    <n v="2.5349888566430674"/>
    <n v="0"/>
    <n v="0"/>
    <m/>
    <n v="0.85786726706674321"/>
    <n v="1.3726025043063999"/>
    <n v="1.7324454032661136"/>
    <n v="0.1539014636644801"/>
    <n v="0.85786726706674321"/>
    <x v="0"/>
    <m/>
    <s v="IHS"/>
    <s v="POWER ISSUE"/>
    <s v="Defaut GE &amp; Power Cabinet"/>
    <x v="0"/>
    <s v="(hourly IHS): 10/05/2026 09:47 0:13:00 0 v Fme is informed ETA Asap"/>
    <s v="NRD_049"/>
    <m/>
    <s v=""/>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1.9719889393978307"/>
    <n v="1.7840607191674298"/>
    <n v="1.8995606863508858"/>
    <n v="1.9719889393978307"/>
    <n v="3.2524227170386348"/>
    <n v="1.3034410286702449"/>
    <n v="1.8974383120311158"/>
    <n v="1.8187321114164474"/>
    <n v="1.8098502424143843"/>
    <n v="1.1401965568311205"/>
    <n v="1.1401965568311205"/>
    <n v="0.5407417395051265"/>
    <n v="0.49677827145274561"/>
    <m/>
    <n v="0.81688225709336748"/>
    <n v="5.7204676890119863"/>
    <n v="0"/>
    <n v="0"/>
    <n v="0.81688225709336748"/>
    <x v="0"/>
    <m/>
    <s v="No root cause"/>
    <s v="No root cause"/>
    <s v="No root cause"/>
    <x v="3"/>
    <s v=""/>
    <s v="EST_103"/>
    <m/>
    <s v=""/>
  </r>
  <r>
    <s v="Ngd-La-Gare"/>
    <s v="ADM_002"/>
    <s v="Ngaoundere"/>
    <s v="OCM/Strategique"/>
    <m/>
    <s v="ADAMAOUA"/>
    <s v="Ngaoundere"/>
    <s v="Huawei"/>
    <n v="0"/>
    <n v="0"/>
    <n v="0"/>
    <n v="0"/>
    <n v="0"/>
    <n v="0"/>
    <n v="0"/>
    <n v="0"/>
    <n v="0"/>
    <n v="0"/>
    <n v="0"/>
    <n v="0"/>
    <n v="0"/>
    <n v="0"/>
    <n v="0"/>
    <n v="0"/>
    <n v="0"/>
    <n v="0"/>
    <n v="0"/>
    <n v="0"/>
    <m/>
    <n v="0"/>
    <n v="0"/>
    <n v="2.0938381944622796E-2"/>
    <m/>
    <n v="0.81363627283960127"/>
    <n v="6.8068095072519375E-2"/>
    <n v="1.6631157114150781"/>
    <n v="0.47093847881330886"/>
    <n v="0.81363627283960127"/>
    <x v="0"/>
    <m/>
    <s v="No root cause"/>
    <s v="No root cause"/>
    <s v="No root cause"/>
    <x v="3"/>
    <s v=""/>
    <s v="ADM_002"/>
    <m/>
    <s v=""/>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2.9555935086022149"/>
    <n v="3.0231543110979953"/>
    <n v="2.0532990614468392"/>
    <n v="2.9555935086022149"/>
    <n v="2.9451243176299036"/>
    <n v="4.1239873242531386"/>
    <n v="0.13633133865817429"/>
    <n v="4.1912434045879516E-3"/>
    <n v="0"/>
    <n v="3.8309748225766486E-2"/>
    <n v="3.8309748225766486E-2"/>
    <n v="0"/>
    <n v="0"/>
    <m/>
    <n v="0.7684956896182723"/>
    <n v="3.5868763713535481"/>
    <n v="0.7634235033711767"/>
    <n v="0"/>
    <n v="0.7684956896182723"/>
    <x v="2"/>
    <m/>
    <s v="IHS"/>
    <s v="POWER ISSUE"/>
    <s v="Defaut GE &amp; Power Cabinet"/>
    <x v="0"/>
    <s v="(hourly IHS): 10/05/2026 14:57 1:09:43 45.8 FME Roland is managing with level 0..;..;(05-10-2026 ticket): INC-20260510-00008871...Auto TT closure RCA...Transmission Board fault"/>
    <s v="NRO_043"/>
    <m/>
    <s v=""/>
  </r>
  <r>
    <s v="Makepe-Crf-Conquete"/>
    <s v="LIT_775"/>
    <s v="Douala"/>
    <s v="MTN"/>
    <m/>
    <s v="LITTORAL"/>
    <s v="Douala"/>
    <s v="ZTE"/>
    <n v="0"/>
    <n v="3.6075904666512577"/>
    <n v="0.68390391315886379"/>
    <n v="2.2293847896745515E-3"/>
    <n v="2.7267516187117087"/>
    <n v="0"/>
    <n v="2.0345187239786204"/>
    <n v="0"/>
    <n v="3.7865119723313723"/>
    <n v="20.271135994612379"/>
    <n v="5.2015649211118804"/>
    <n v="0"/>
    <n v="0"/>
    <n v="0"/>
    <n v="0"/>
    <n v="1.0850148245170976"/>
    <n v="0"/>
    <n v="0"/>
    <n v="6.4681943481350208"/>
    <n v="9.8553967520182173"/>
    <n v="0"/>
    <n v="0"/>
    <n v="4.3537923083727845"/>
    <n v="0.56164445129311524"/>
    <m/>
    <n v="0.75032174481284586"/>
    <n v="0.28126486257488736"/>
    <n v="0.53838091740873295"/>
    <n v="1.0152024549814282"/>
    <n v="0.75032174481284586"/>
    <x v="0"/>
    <m/>
    <s v="No root cause"/>
    <s v="No root cause"/>
    <s v="No root cause"/>
    <x v="3"/>
    <s v=""/>
    <s v="LIT_775"/>
    <m/>
    <s v=""/>
  </r>
  <r>
    <s v="Efoulan-Pont"/>
    <s v="CTR_773"/>
    <s v="Yaounde"/>
    <s v="CAMUSAT"/>
    <s v="Good Grid no GE - 8h"/>
    <s v="CENTRE"/>
    <s v="Yaounde"/>
    <s v="ZTE"/>
    <n v="0"/>
    <n v="2.1445254870403199"/>
    <n v="0"/>
    <n v="0"/>
    <n v="0"/>
    <n v="0.98044776034220582"/>
    <n v="0"/>
    <n v="0"/>
    <n v="0"/>
    <n v="0"/>
    <n v="0"/>
    <n v="0.37776479384076261"/>
    <n v="4.4413625429111985"/>
    <n v="0"/>
    <n v="0.37776479384076256"/>
    <n v="0"/>
    <n v="1.7363875548250318"/>
    <n v="0"/>
    <n v="0"/>
    <n v="0.11077367142934572"/>
    <n v="0.56339228896821969"/>
    <n v="0.56339228896821969"/>
    <n v="0.5690638438731519"/>
    <n v="0"/>
    <m/>
    <n v="0.73334275025468532"/>
    <n v="0.18122349715637726"/>
    <n v="0.33798888854888226"/>
    <n v="1.1390418327434462"/>
    <n v="0.73334275025468532"/>
    <x v="0"/>
    <m/>
    <s v="No root cause"/>
    <s v="No root cause"/>
    <s v="No root cause"/>
    <x v="3"/>
    <s v=""/>
    <s v="CTR_773"/>
    <m/>
    <s v=""/>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78866716319524699"/>
    <n v="8.9175391586979543E-5"/>
    <n v="0"/>
    <n v="0.69610310672796227"/>
    <n v="0.84903890329963227"/>
    <n v="0"/>
    <n v="0.13670587530283965"/>
    <n v="0.80819657395279543"/>
    <n v="0.21473434294144672"/>
    <n v="0.21473434294144672"/>
    <n v="0"/>
    <n v="5.5556268958688253E-2"/>
    <m/>
    <n v="0.71964541010692484"/>
    <n v="5.0395369471122144"/>
    <n v="0"/>
    <n v="0"/>
    <n v="0.71964541010692484"/>
    <x v="0"/>
    <m/>
    <s v="AKTIVCO"/>
    <s v="POWER ISSUE"/>
    <s v="AKTIVCO Defaut GE &amp; Power Cabinet"/>
    <x v="0"/>
    <s v="(05-10-2026 ocm ran 18h) Power status check Ongoing..;..;(05-10-2026 ticket): INC-20260510-00012279...Grid outage, no backup ...Others"/>
    <s v="SUO_233"/>
    <m/>
    <s v=""/>
  </r>
  <r>
    <s v="Fochieya-IHS"/>
    <s v="OST_195"/>
    <s v="OUEST"/>
    <s v="IHS"/>
    <s v="Grid-Gen"/>
    <s v="OUEST"/>
    <s v=" Fochieya"/>
    <s v="NOKIA"/>
    <n v="0"/>
    <n v="0"/>
    <n v="0"/>
    <n v="0"/>
    <n v="6.5989789774327555E-4"/>
    <n v="1.0577180016607828"/>
    <n v="2.4969109644359369E-4"/>
    <n v="2.3185601812623967E-4"/>
    <n v="2.8536125307841763E-4"/>
    <n v="2.8536125307859132E-4"/>
    <n v="0.58057495646188817"/>
    <n v="2.3185601812612388E-4"/>
    <n v="0.5802077956583509"/>
    <n v="2.3185601812606598E-4"/>
    <n v="2.3185601812606598E-4"/>
    <n v="2.3185601812623967E-4"/>
    <n v="2.3185601812606598E-4"/>
    <n v="1.1990344802002095"/>
    <n v="2.4969109644365164E-4"/>
    <n v="3.2103140971312578E-4"/>
    <n v="2.4969109644353585E-4"/>
    <n v="2.4969109644353585E-4"/>
    <n v="9.3812511949502349E-3"/>
    <n v="2.3185601812606598E-4"/>
    <m/>
    <n v="0.71411653582853207"/>
    <n v="1.6681054638322363"/>
    <n v="0"/>
    <n v="0.91260147920510781"/>
    <n v="0.71411653582853207"/>
    <x v="0"/>
    <m/>
    <s v="IHS"/>
    <s v="POWER ISSUE"/>
    <s v="Defaut GE &amp; Power Cabinet"/>
    <x v="0"/>
    <s v="(05-10-2026 ticket): INC-20260510-00006591...Grid Outage"/>
    <s v="OST_195"/>
    <m/>
    <s v=""/>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
    <n v="0"/>
    <n v="0.99594644340002392"/>
    <n v="0"/>
    <n v="3.1758210556654198"/>
    <n v="2.4541067764736899E-2"/>
    <n v="3.9472773682843783"/>
    <n v="1.4337084407005043"/>
    <n v="0"/>
    <n v="2.1584190130495671"/>
    <n v="2.1584190130495671"/>
    <n v="0"/>
    <n v="0"/>
    <m/>
    <n v="0.69349918529362209"/>
    <n v="0.35919970904323983"/>
    <n v="0.45901037363444552"/>
    <n v="0.93599450168210707"/>
    <n v="0.69349918529362209"/>
    <x v="0"/>
    <m/>
    <s v="No root cause"/>
    <s v="No root cause"/>
    <s v="No root cause"/>
    <x v="3"/>
    <s v=""/>
    <s v="LIT_728"/>
    <m/>
    <s v=""/>
  </r>
  <r>
    <s v="Bondjo-Hill-IHS"/>
    <s v="SUO_167"/>
    <s v="SUD-OUEST"/>
    <s v="IHS"/>
    <s v="Grid-Gen"/>
    <s v="SUD-OUEST"/>
    <s v="Limbe"/>
    <s v="Huawei"/>
    <n v="0"/>
    <n v="0"/>
    <n v="0"/>
    <n v="0"/>
    <n v="0"/>
    <n v="0"/>
    <n v="0"/>
    <n v="0.10950738086881087"/>
    <n v="0"/>
    <n v="0"/>
    <n v="0"/>
    <n v="0"/>
    <n v="0"/>
    <n v="0"/>
    <n v="0"/>
    <n v="0"/>
    <n v="0"/>
    <n v="0"/>
    <n v="0"/>
    <n v="0"/>
    <n v="0"/>
    <n v="0"/>
    <n v="0"/>
    <n v="0.48948372442093074"/>
    <m/>
    <n v="0.69012835549163465"/>
    <n v="1.1446680575039268"/>
    <n v="0.97699082999275766"/>
    <n v="0.38099162338273496"/>
    <n v="0.69012835549163465"/>
    <x v="0"/>
    <m/>
    <s v="No root cause"/>
    <s v="No root cause"/>
    <s v="No root cause"/>
    <x v="3"/>
    <s v="(05-10-2026 ticket): INC-20260510-00015635...Auto TT closure RCA...Transmission Board fault"/>
    <s v="SUO_167"/>
    <m/>
    <s v=""/>
  </r>
  <r>
    <s v="Bertoua-Camtel"/>
    <s v="EST_143"/>
    <s v="CENTRE"/>
    <s v="CAMUSAT"/>
    <s v="Good Grid + GE"/>
    <s v="EST"/>
    <s v="Bertoua"/>
    <s v="ZTE"/>
    <n v="0"/>
    <n v="0"/>
    <n v="1.1054894944254678"/>
    <n v="1.3624037975875558"/>
    <n v="0"/>
    <n v="0"/>
    <n v="0"/>
    <n v="0"/>
    <n v="0"/>
    <n v="3.676273353251549"/>
    <n v="6.3890244354841021"/>
    <n v="3.3275975721464568"/>
    <n v="1.1074870231970164"/>
    <n v="0.68775629007542183"/>
    <n v="3.3275975721464572"/>
    <n v="0.34225515291082759"/>
    <n v="1.8841511786846548"/>
    <n v="1.1919896242648378"/>
    <n v="1.0720130524237159"/>
    <n v="6.0861491354980837"/>
    <n v="4.7226752332114854"/>
    <n v="4.7226752332114854"/>
    <n v="5.7521159536915762"/>
    <n v="3.1383673911988881"/>
    <m/>
    <n v="0.68529504926762064"/>
    <n v="0.27102342441718724"/>
    <n v="0.49141735603224512"/>
    <n v="0.92354558328791669"/>
    <n v="0.68529504926762064"/>
    <x v="0"/>
    <m/>
    <s v="AKTIVCO"/>
    <s v="POWER ISSUE"/>
    <s v="AKTIVCO Defaut GE &amp; Power Cabinet"/>
    <x v="0"/>
    <s v="(05-10-2026 cells zte): 09/04/2026 : Need BO RAN || Cell was down due to power"/>
    <s v="EST_143"/>
    <m/>
    <s v=""/>
  </r>
  <r>
    <s v="Ngbetnsouen"/>
    <s v="OST_219"/>
    <s v="OUEST"/>
    <s v="IHS"/>
    <s v="Grid-Gen"/>
    <s v="OUEST"/>
    <s v="Ngbetnsouen"/>
    <s v="NOKIA"/>
    <n v="1.7756656423187911"/>
    <n v="0"/>
    <n v="0"/>
    <n v="0"/>
    <n v="0"/>
    <n v="0"/>
    <n v="0"/>
    <n v="0"/>
    <n v="0.25878843825887876"/>
    <n v="0"/>
    <n v="0"/>
    <n v="0.83940796100823833"/>
    <n v="0"/>
    <n v="5.321220461543291"/>
    <n v="0.83940796100823822"/>
    <n v="0.44070478522285272"/>
    <n v="5.8927098760676228E-2"/>
    <n v="0"/>
    <n v="0"/>
    <n v="0"/>
    <n v="0"/>
    <n v="0"/>
    <n v="3.7763459776904571"/>
    <n v="2.9310346057591605"/>
    <m/>
    <n v="0.68520587387603338"/>
    <n v="2.363524093857535"/>
    <n v="1.0356952817133664"/>
    <n v="0"/>
    <n v="0.68520587387603338"/>
    <x v="0"/>
    <m/>
    <s v="No root cause"/>
    <s v="No root cause"/>
    <s v="No root cause"/>
    <x v="3"/>
    <s v="(05-10-2026 ticket): INC-20260510-00012168...Transmission Board fault"/>
    <s v="OST_219"/>
    <m/>
    <s v=""/>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0.71418787614180168"/>
    <n v="4.992056256117432"/>
    <n v="0"/>
    <n v="0.71418787614180168"/>
    <n v="8.0154052272474328"/>
    <n v="0.61504267577539862"/>
    <n v="3.6015978803366124"/>
    <n v="0"/>
    <n v="0.75066061130087636"/>
    <n v="7.1268437903964532"/>
    <n v="7.1268437903964532"/>
    <n v="0"/>
    <n v="0"/>
    <m/>
    <n v="0.68333319065270648"/>
    <n v="0.26452885387815783"/>
    <n v="0.33820139335148858"/>
    <n v="1.020195702469209"/>
    <n v="0.68333319065270648"/>
    <x v="0"/>
    <m/>
    <s v="No root cause"/>
    <s v="No root cause"/>
    <s v="No root cause"/>
    <x v="3"/>
    <s v=""/>
    <s v="CTR_897"/>
    <m/>
    <s v=""/>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13.868556899607057"/>
    <n v="1.6516352626607655"/>
    <n v="1.3202416724452344"/>
    <n v="13.868556899607057"/>
    <n v="4.2516864850056946"/>
    <n v="15.84165161386057"/>
    <n v="0"/>
    <n v="11.987544694706262"/>
    <n v="4.3046923377649957"/>
    <n v="0.66943966464345361"/>
    <n v="0.66943966464345361"/>
    <n v="3.4084083120025825"/>
    <n v="11.408653722680228"/>
    <m/>
    <n v="0.68320834510448247"/>
    <n v="0.24092358788053186"/>
    <n v="0.2113360261941914"/>
    <n v="1.1080905383842516"/>
    <n v="0.68320834510448247"/>
    <x v="0"/>
    <m/>
    <s v="No root cause"/>
    <s v="No root cause"/>
    <s v="No root cause"/>
    <x v="3"/>
    <s v=""/>
    <s v="LIT_737"/>
    <m/>
    <s v=""/>
  </r>
  <r>
    <s v="Ndogbong-Bifaka"/>
    <s v="LIT_671"/>
    <s v="Douala"/>
    <s v="CAMUSAT"/>
    <s v="Good Grid no GE - 8h"/>
    <s v="LITTORAL"/>
    <s v="Douala"/>
    <s v="ZTE"/>
    <n v="0"/>
    <n v="3.4078732596530577"/>
    <n v="0"/>
    <n v="1.3554659521219862E-3"/>
    <n v="0"/>
    <n v="0"/>
    <n v="0"/>
    <n v="0"/>
    <n v="1.054570345829303"/>
    <n v="0"/>
    <n v="14.176800558166612"/>
    <n v="0"/>
    <n v="0"/>
    <n v="0"/>
    <n v="0"/>
    <n v="0.60822967585815291"/>
    <n v="0"/>
    <n v="0"/>
    <n v="30.412910599173024"/>
    <n v="13.833118598990392"/>
    <n v="10.010205231813217"/>
    <n v="10.010205231813217"/>
    <n v="32.062191631495892"/>
    <n v="2.3620242671209621"/>
    <m/>
    <n v="0.67254296827068227"/>
    <n v="0.24766794959413929"/>
    <n v="0.37374282158776823"/>
    <n v="0.98124153199946573"/>
    <n v="0.67254296827068227"/>
    <x v="0"/>
    <m/>
    <s v="No root cause"/>
    <s v="No root cause"/>
    <s v="No root cause"/>
    <x v="3"/>
    <s v=""/>
    <s v="LIT_671"/>
    <m/>
    <s v=""/>
  </r>
  <r>
    <s v="Nyalla-Marche"/>
    <s v="LIT_655"/>
    <s v="Douala"/>
    <s v="CAMUSAT"/>
    <s v="Medium Grid + GE"/>
    <s v="LITTORAL"/>
    <s v="Douala"/>
    <s v="ZTE"/>
    <n v="4.2804187961750177E-4"/>
    <n v="5.5955239660648406"/>
    <n v="5.1171871655922843"/>
    <n v="0"/>
    <n v="0"/>
    <n v="0"/>
    <n v="0"/>
    <n v="0.67289966983702865"/>
    <n v="0"/>
    <n v="0"/>
    <n v="0"/>
    <n v="0"/>
    <n v="0"/>
    <n v="1.9440235365960586E-3"/>
    <n v="0"/>
    <n v="0"/>
    <n v="0"/>
    <n v="0"/>
    <n v="0"/>
    <n v="0"/>
    <n v="0"/>
    <n v="0"/>
    <n v="0"/>
    <n v="0"/>
    <m/>
    <n v="0.66767399189003074"/>
    <n v="0.16810946049102948"/>
    <n v="0.19603568040637723"/>
    <n v="1.1080905383842516"/>
    <n v="0.66767399189003074"/>
    <x v="0"/>
    <m/>
    <s v="No root cause"/>
    <s v="No root cause"/>
    <s v="No root cause"/>
    <x v="3"/>
    <s v=""/>
    <s v="LIT_655"/>
    <m/>
    <s v=""/>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0"/>
    <n v="7.1340313269589948E-5"/>
    <n v="7.1340313269532038E-5"/>
    <n v="0"/>
    <n v="0.42033712578438676"/>
    <n v="0"/>
    <n v="6.5633088208015382E-3"/>
    <n v="0"/>
    <n v="5.985452283318056E-2"/>
    <n v="1.8816007624852669E-2"/>
    <n v="1.8816007624852669E-2"/>
    <n v="6.1709370978189184E-3"/>
    <n v="6.5989789774364991E-3"/>
    <m/>
    <n v="0.65936284539412671"/>
    <n v="0.76798296624022322"/>
    <n v="0.68267167837993137"/>
    <n v="0.61461404522541585"/>
    <n v="0.65936284539412671"/>
    <x v="0"/>
    <m/>
    <s v="No root cause"/>
    <s v="No root cause"/>
    <s v="No root cause"/>
    <x v="3"/>
    <s v=""/>
    <s v="OST_294"/>
    <m/>
    <s v=""/>
  </r>
  <r>
    <s v="Ekounou-Lycee-MTN"/>
    <s v="CTR_726"/>
    <s v="Yaounde"/>
    <s v="MTN"/>
    <m/>
    <s v="CENTRE"/>
    <s v="Yaounde"/>
    <s v="ZTE"/>
    <n v="0"/>
    <n v="0"/>
    <n v="1.0878149318129278"/>
    <n v="8.5409693151044568"/>
    <n v="27.128349071006443"/>
    <n v="0.9366626430729984"/>
    <n v="0"/>
    <n v="4.0623136234315833"/>
    <n v="15.700611814526599"/>
    <n v="0"/>
    <n v="0.56694146955338143"/>
    <n v="4.6657634983006719"/>
    <n v="1.9730768791751918"/>
    <n v="8.7709348149289603"/>
    <n v="4.6657634983006719"/>
    <n v="6.7159949262769194"/>
    <n v="3.4569375601042132"/>
    <n v="13.868556899607057"/>
    <n v="13.868556899607057"/>
    <n v="17.813016325517289"/>
    <n v="1.5611222401999816"/>
    <n v="1.5611222401999816"/>
    <n v="0.35925198254730545"/>
    <n v="2.3720654162136274E-3"/>
    <m/>
    <n v="0.65253201039856412"/>
    <n v="0.33097330631591992"/>
    <n v="0.3431952562127904"/>
    <n v="0.93972233713531528"/>
    <n v="0.65253201039856412"/>
    <x v="0"/>
    <m/>
    <s v="No root cause"/>
    <s v="No root cause"/>
    <s v="No root cause"/>
    <x v="3"/>
    <s v=""/>
    <s v="CTR_726"/>
    <m/>
    <s v=""/>
  </r>
  <r>
    <s v="Maroua-Tchadeo-III"/>
    <s v="EXN_249"/>
    <s v="Maroua"/>
    <s v="CAMUSAT"/>
    <s v="Medium Grid + GE"/>
    <s v="EXTREME-NORD"/>
    <s v="Maroua"/>
    <s v="Huawei"/>
    <n v="0.18708997154948306"/>
    <n v="6.9021753088322146E-2"/>
    <n v="0"/>
    <n v="0"/>
    <n v="0"/>
    <n v="0"/>
    <n v="4.9046465372838757E-3"/>
    <n v="0"/>
    <n v="0"/>
    <n v="0"/>
    <n v="0"/>
    <n v="8.9175391586979538E-4"/>
    <n v="0"/>
    <n v="0"/>
    <n v="8.9175391586979538E-4"/>
    <n v="0"/>
    <n v="0"/>
    <n v="0"/>
    <n v="1.3700193760290842"/>
    <n v="1.5105597931701633"/>
    <n v="0"/>
    <n v="0"/>
    <n v="0"/>
    <n v="0"/>
    <m/>
    <n v="0.64696746596353649"/>
    <n v="0.7793484646835247"/>
    <n v="0.98097529504166769"/>
    <n v="0.39569776324400763"/>
    <n v="0.64696746596353649"/>
    <x v="0"/>
    <m/>
    <s v="No root cause"/>
    <s v="No root cause"/>
    <s v="No root cause"/>
    <x v="3"/>
    <s v=""/>
    <s v="EXN_249"/>
    <m/>
    <s v=""/>
  </r>
  <r>
    <s v="Mabanda4-IHS"/>
    <s v="LIT_489"/>
    <s v="Douala"/>
    <s v="IHS"/>
    <s v="Grid-Gen"/>
    <s v="LITTORAL"/>
    <s v="Douala"/>
    <s v="ZTE"/>
    <n v="0"/>
    <n v="3.4996169025177419"/>
    <n v="8.3842703170078581E-2"/>
    <n v="0"/>
    <n v="2.1355722777249864"/>
    <n v="0"/>
    <n v="0"/>
    <n v="0"/>
    <n v="0"/>
    <n v="0"/>
    <n v="0"/>
    <n v="5.6030682041930984"/>
    <n v="0"/>
    <n v="0"/>
    <n v="5.6030682041930984"/>
    <n v="0"/>
    <n v="0"/>
    <n v="9.4953956961816216E-2"/>
    <n v="1.8184645852416865"/>
    <n v="1.067197581278019"/>
    <n v="0"/>
    <n v="0"/>
    <n v="0.75943546983303489"/>
    <n v="0.90532641046933393"/>
    <m/>
    <n v="0.6440246780411667"/>
    <n v="0.11727695646439577"/>
    <n v="7.7351748149508889E-2"/>
    <n v="1.1530639660995434"/>
    <n v="0.6440246780411667"/>
    <x v="0"/>
    <m/>
    <s v="No root cause"/>
    <s v="No root cause"/>
    <s v="No root cause"/>
    <x v="3"/>
    <s v=""/>
    <s v="LIT_489"/>
    <m/>
    <s v=""/>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68504535817117695"/>
    <n v="15.124431774404808"/>
    <n v="0"/>
    <n v="0.68504535817117695"/>
    <n v="0.41630639808465486"/>
    <n v="0.44264880875944901"/>
    <n v="0"/>
    <n v="0.32293976309308725"/>
    <n v="0.31737521865805979"/>
    <n v="1.1028499028344934"/>
    <n v="1.1028499028344934"/>
    <n v="2.2597400929706968"/>
    <n v="3.8683749818082207"/>
    <m/>
    <n v="0.6301311520319155"/>
    <n v="0"/>
    <n v="1.1302599188741682"/>
    <n v="0.48071977183731829"/>
    <n v="0.6301311520319155"/>
    <x v="0"/>
    <m/>
    <s v="No root cause"/>
    <s v="No root cause"/>
    <s v="No root cause"/>
    <x v="3"/>
    <s v=""/>
    <s v="CTR_842"/>
    <m/>
    <s v=""/>
  </r>
  <r>
    <s v="Garoua-Plage"/>
    <s v="NRD_053"/>
    <s v="Garoua"/>
    <s v="IHS"/>
    <s v="Grid-Gen"/>
    <s v="NORD"/>
    <s v="Garoua"/>
    <s v="Huawei"/>
    <n v="0"/>
    <n v="0"/>
    <n v="0.94445657229770019"/>
    <n v="0"/>
    <n v="0"/>
    <n v="0"/>
    <n v="0"/>
    <n v="0"/>
    <n v="0"/>
    <n v="6.97173211427006E-2"/>
    <n v="1.4040130353020404"/>
    <n v="0"/>
    <n v="0"/>
    <n v="0"/>
    <n v="0"/>
    <n v="0"/>
    <n v="0"/>
    <n v="0.14669351916058135"/>
    <n v="0"/>
    <n v="0"/>
    <n v="0"/>
    <n v="0"/>
    <n v="0"/>
    <n v="0"/>
    <m/>
    <n v="0.62538702119948753"/>
    <n v="1.0503718891007119"/>
    <n v="1.3390458874370563"/>
    <n v="4.9590471625221323E-2"/>
    <n v="0.62538702119948753"/>
    <x v="0"/>
    <m/>
    <s v="IHS"/>
    <s v="POWER ISSUE"/>
    <s v="Defaut GE &amp; Power Cabinet"/>
    <x v="0"/>
    <s v="(05-10-2026 ticket): INC-20260510-00004179...2026-05-10 07:26:51...Hybrid system malfunction // FME reset card and started GEN manually...Hybrid system malfunction // FME reset card and started GEN manually...Transmission Board fault...user:OCM_NOC.IHS"/>
    <s v="NRD_053"/>
    <m/>
    <s v=""/>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0.8626649031341227"/>
    <n v="5.7813193316288167"/>
    <n v="0.48680846267332123"/>
    <n v="0.8626649031341227"/>
    <n v="0.37801448493720613"/>
    <n v="4.4624257704040424"/>
    <n v="7.9544449295585962E-2"/>
    <n v="0.13246112666329943"/>
    <n v="4.5627837560960289"/>
    <n v="0.10000128412563883"/>
    <n v="0.10000128412563883"/>
    <n v="4.6781410426529425E-2"/>
    <n v="0"/>
    <m/>
    <n v="0.61275978575077139"/>
    <n v="2.0666472828715197"/>
    <n v="0.9461776336145199"/>
    <n v="0"/>
    <n v="0.61275978575077139"/>
    <x v="0"/>
    <m/>
    <s v="AKTIVCO"/>
    <s v="POWER ISSUE"/>
    <s v="AKTIVCO Defaut GE &amp; Power Cabinet"/>
    <x v="0"/>
    <s v="(05-10-2026 cells nokia): 08/05/2026 : feedback RM : _x000a_L’équipe était mobilisée sur site pour résoudre un problème de VSWR alarm. Après investigations menées avec le support du BO RAN Ivan, il ressort que la FRMF, FRGU ainsi qu’un Jumper sont défectueux, d’où la demande des pièces de rechange.      || ETD 10/05/2026_x000a_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10-2026 cells nokia): 09/05/2026: Escalade faite au PM || En attente de son Feedback_x000a_08/05/2026 : feedback RM : _x000a_L’équipe était mobilisée sur site pour résoudre un problème de VSWR alarm. Après investigations menées avec le support du BO RAN Ivan, il ressort que la FRMF, FRGU ainsi qu’un Jumper sont défectueux, d’où la demande des pièces de rechange.      || ETD 10/05/2026_x000a_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10-2026 cells nokia): 09/05/2026: Escalade faite au PM || En attente de son Feedback||After on sit e check FME noticed  FRMF/FRGU/Jumpers are faulty and need to be replaced_x000a_New plan date : 10/05/2026 _x000a_08/05/2026 : feedback RM : _x000a_L’équipe était mobilisée sur site pour résoudre un problème de VSWR alarm. Après investigations menées avec le support du BO RAN Ivan, il ressort que la FRMF, FRGU ainsi qu’un Jumper sont défectueux, d’où la demande des pièces de rechange.      || ETD 10/05/2026_x000a_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10-2026 ticket): INC-20260510-00010032...Grid Outage"/>
    <s v="LIT_134"/>
    <m/>
    <s v=""/>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0.36057784173265506"/>
    <n v="0.26183410213583802"/>
    <n v="0.27690561550809861"/>
    <n v="0.36057784173265506"/>
    <n v="1.2841999559795736E-2"/>
    <n v="3.567222099943289E-3"/>
    <n v="2.5238096357098734E-2"/>
    <n v="2.4167929727115886E-2"/>
    <n v="4.0666331939353595E-2"/>
    <n v="6.5098035858495544E-3"/>
    <n v="6.5098035858495544E-3"/>
    <n v="0.12761737062547143"/>
    <n v="9.8098607748440772E-2"/>
    <m/>
    <n v="0.6087464513553239"/>
    <n v="0"/>
    <n v="1.8133021647252245"/>
    <n v="0"/>
    <n v="0.6087464513553239"/>
    <x v="2"/>
    <m/>
    <s v="Exclu"/>
    <s v="Exclu"/>
    <s v="EXCLU"/>
    <x v="2"/>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
    <s v="EXN_007"/>
    <s v="EXN_007_H_Amchide -{ 10/05/2026 FME yaouba :de nouveau vandalisé et le comble c’est ces gars vise seulement les câbles qui alimentent directement les équipements de réseau   ETR=11/05/2026  } "/>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3.8120696395602018"/>
    <n v="2.9174799462379402"/>
    <n v="1.7629974916745859"/>
    <n v="3.8120696395602018"/>
    <n v="5.5570001968992653"/>
    <n v="1.5297325023613646"/>
    <n v="0.53054007470757603"/>
    <n v="0.87270605222681774"/>
    <n v="0.59801017598228456"/>
    <n v="5.7840229088013979"/>
    <n v="5.7840229088013979"/>
    <n v="0.30030704870831304"/>
    <n v="0.67853555458532699"/>
    <m/>
    <n v="0.60810483030993112"/>
    <n v="0.12839266373311911"/>
    <n v="0.11549636021774129"/>
    <n v="1.0565848485445439"/>
    <n v="0.60810483030993112"/>
    <x v="0"/>
    <m/>
    <s v="BSS"/>
    <s v="RAN ISSUE"/>
    <s v="BSS Hardware issue"/>
    <x v="1"/>
    <s v="(05-10-2026 ticket): INC-20260510-00018379...Grid Outage || 05-10-2026: hardware issue,  site with GPS issue (alarm : TDD down 09Apr 02pm)"/>
    <s v="CTR_652"/>
    <m/>
    <s v=""/>
  </r>
  <r>
    <s v="Guidjiba-MTN"/>
    <s v="NRD_058"/>
    <s v="NORD"/>
    <s v="IHS"/>
    <s v="Solar-Gen"/>
    <s v="NORD"/>
    <s v="Guidjiba"/>
    <s v="NOKIA"/>
    <n v="0"/>
    <n v="0"/>
    <n v="0"/>
    <n v="0"/>
    <n v="0"/>
    <n v="0"/>
    <n v="0"/>
    <n v="0.4182473777471255"/>
    <n v="0.3549708086212327"/>
    <n v="0"/>
    <n v="9.8092930745687112E-4"/>
    <n v="0.49134917575638293"/>
    <n v="0"/>
    <n v="0"/>
    <n v="0.49134917575638293"/>
    <n v="1.8656049298449173E-2"/>
    <n v="0.56560237401286351"/>
    <n v="0"/>
    <n v="0"/>
    <n v="0"/>
    <n v="0.54989113468195061"/>
    <n v="0.54989113468195061"/>
    <n v="1.8656075103007191E-2"/>
    <n v="0"/>
    <m/>
    <n v="0.58905617807965915"/>
    <n v="2.0622759373164037"/>
    <n v="0.87742998096797775"/>
    <n v="0"/>
    <n v="0.58905617807965915"/>
    <x v="0"/>
    <m/>
    <s v="IHS"/>
    <s v="POWER ISSUE"/>
    <s v="Defaut GE &amp; Power Cabinet"/>
    <x v="0"/>
    <s v="(05-10-2026 ticket): INC-20260510-00015419...Grid Outage"/>
    <s v="NRD_058"/>
    <m/>
    <s v=""/>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0"/>
    <n v="1.3028881412424069"/>
    <n v="1.3048143297006869"/>
    <n v="0"/>
    <n v="6.022263884965172"/>
    <n v="1.4470490792819186"/>
    <n v="0.90265114872172414"/>
    <n v="0"/>
    <n v="2.6156747509509635"/>
    <n v="2.0365519229068045"/>
    <n v="2.0365519229068045"/>
    <n v="0"/>
    <n v="0"/>
    <m/>
    <n v="0.57839158983314731"/>
    <n v="0"/>
    <n v="1.5937860195653106E-3"/>
    <n v="1.1080905383842516"/>
    <n v="0.57839158983314731"/>
    <x v="0"/>
    <m/>
    <s v="No root cause"/>
    <s v="No root cause"/>
    <s v="No root cause"/>
    <x v="3"/>
    <s v=""/>
    <s v="LIT_261"/>
    <m/>
    <s v=""/>
  </r>
  <r>
    <s v="NRD_255_H_Garoua-Universite"/>
    <s v="NRD_255"/>
    <s v=""/>
    <s v="ESCO"/>
    <s v="Hybrid Solar - S1"/>
    <s v="NRD"/>
    <s v="Garoua"/>
    <s v="Huawei"/>
    <n v="0"/>
    <n v="0"/>
    <n v="9.0676926830521101"/>
    <n v="1.2369518567029933"/>
    <n v="0"/>
    <n v="0"/>
    <n v="0"/>
    <n v="0"/>
    <n v="0"/>
    <n v="0.55859465290083987"/>
    <n v="2.0293287161882581"/>
    <n v="0"/>
    <n v="0"/>
    <s v=""/>
    <n v="0"/>
    <n v="8.9175391586979543E-5"/>
    <n v="1.8709532207297825"/>
    <n v="0"/>
    <n v="0"/>
    <n v="0"/>
    <n v="3.1662436186089784"/>
    <n v="3.1662436186089784"/>
    <n v="0"/>
    <n v="0"/>
    <m/>
    <n v="0.57758901130886664"/>
    <n v="0.4552444156685011"/>
    <n v="0.56791908497132049"/>
    <n v="0.61731587092085893"/>
    <n v="0.57758901130886664"/>
    <x v="1"/>
    <s v=" not accepted"/>
    <s v="Exclu"/>
    <s v="Exclu"/>
    <s v="EXCLU"/>
    <x v="2"/>
    <s v=""/>
    <s v="NRD_255"/>
    <m/>
    <s v=""/>
  </r>
  <r>
    <s v="Hopital-General-Garoua"/>
    <s v="NRD_189"/>
    <s v="Garoua"/>
    <s v="ESCO"/>
    <s v="Medium Grid + Solar + GE"/>
    <s v="NORD"/>
    <s v="Garoua"/>
    <s v="Huawei"/>
    <n v="0"/>
    <n v="0"/>
    <n v="5.0747931844318312"/>
    <n v="1.1822338364252223"/>
    <n v="0"/>
    <n v="0"/>
    <n v="0"/>
    <n v="0"/>
    <n v="0"/>
    <n v="0.55912970525036165"/>
    <n v="2.0161485933117032"/>
    <n v="0"/>
    <n v="0"/>
    <n v="0"/>
    <n v="0"/>
    <n v="0"/>
    <n v="1.9416871413365753"/>
    <n v="0"/>
    <n v="0"/>
    <n v="0"/>
    <n v="3.17753322318389"/>
    <n v="3.17753322318389"/>
    <n v="0"/>
    <n v="0"/>
    <m/>
    <n v="0.57393282025380044"/>
    <n v="0.44587724662182415"/>
    <n v="0.56101267888654283"/>
    <n v="0.61731587092085893"/>
    <n v="0.57393282025380044"/>
    <x v="0"/>
    <m/>
    <s v="No root cause"/>
    <s v="No root cause"/>
    <s v="No root cause"/>
    <x v="3"/>
    <s v="(05-10-2026 ticket): INC-20260510-00014569...Others"/>
    <s v="NRD_189"/>
    <m/>
    <s v=""/>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44.204366455213986"/>
    <n v="21.703863506005426"/>
    <n v="9.21609836973116"/>
    <n v="44.204366455213986"/>
    <n v="0.60626781724323797"/>
    <n v="0"/>
    <n v="0.6218021704576906"/>
    <n v="1.0585475682940833"/>
    <n v="2.9444287495755268"/>
    <n v="4.7377815445463192"/>
    <n v="4.7377815445463192"/>
    <n v="2.3857627563614154"/>
    <n v="1.6127726270071607"/>
    <m/>
    <n v="0.57131106374114082"/>
    <n v="0.10191479922784552"/>
    <n v="0.21601113185157927"/>
    <n v="0.92857303110095102"/>
    <n v="0.57131106374114082"/>
    <x v="0"/>
    <m/>
    <s v="No root cause"/>
    <s v="No root cause"/>
    <s v="No root cause"/>
    <x v="3"/>
    <s v=""/>
    <s v="LIT_647"/>
    <m/>
    <s v=""/>
  </r>
  <r>
    <s v="Bamenda-Mile8-IHS"/>
    <s v="NRO_135"/>
    <s v="NORD-OUEST"/>
    <s v="IHS"/>
    <s v="Grid-Gen"/>
    <s v="NORD-OUEST"/>
    <s v="Bamenda"/>
    <s v="Huawei"/>
    <n v="0"/>
    <n v="0"/>
    <n v="8.8551163845870681E-2"/>
    <n v="1.4501702179874612"/>
    <n v="0"/>
    <n v="4.8243886848555927E-2"/>
    <n v="0"/>
    <n v="0"/>
    <n v="0"/>
    <n v="0"/>
    <n v="2.6242177534649991"/>
    <n v="0"/>
    <n v="0.27032628205676973"/>
    <n v="0"/>
    <n v="0"/>
    <n v="1.4091495378574508"/>
    <n v="0"/>
    <n v="13.789583172817627"/>
    <n v="0"/>
    <n v="0"/>
    <n v="0"/>
    <n v="0"/>
    <n v="0"/>
    <n v="0"/>
    <m/>
    <n v="0.56706631510160288"/>
    <n v="0.75749173690794491"/>
    <n v="1.2922948308631774"/>
    <n v="4.8051456988576546E-2"/>
    <n v="0.56706631510160288"/>
    <x v="0"/>
    <m/>
    <s v="IHS"/>
    <s v="POWER ISSUE"/>
    <s v="Defaut GE &amp; Power Cabinet"/>
    <x v="0"/>
    <s v="(hourly IHS): 10/05/2026 19:00 0:13:31 47.1 FME Moses is managing with level 0...;..;(05-10-2026 ocm ran 18h) Power status check Ongoing"/>
    <s v="NRO_135"/>
    <m/>
    <s v=""/>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5.430561544826884"/>
    <n v="3.8871857090686679"/>
    <n v="5.582124336199441"/>
    <n v="5.430561544826884"/>
    <n v="0.45840116542159154"/>
    <n v="1.1628306987240451"/>
    <n v="1.1574097019487057"/>
    <n v="6.3351983858804792E-2"/>
    <n v="2.0363015134114657"/>
    <n v="4.0298359458156057"/>
    <n v="4.0298359458156057"/>
    <n v="1.7961174994452112"/>
    <n v="2.7723112844701121"/>
    <m/>
    <n v="0.55487934876427314"/>
    <n v="1.1590310500421648"/>
    <n v="0.68998638970924786"/>
    <n v="0.30246767658859081"/>
    <n v="0.55487934876427314"/>
    <x v="2"/>
    <m/>
    <s v="IHS"/>
    <s v="POWER ISSUE"/>
    <s v="Defaut GE &amp; Power Cabinet"/>
    <x v="0"/>
    <s v="(05-10-2026 ocm ran 12h) Power status check Ongoing..;..;(05-10-2026 ticket): INC-20260510-00007683...Grid Outage"/>
    <s v="EXN_017"/>
    <m/>
    <s v=""/>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2.6812912696673381"/>
    <n v="2.4907775035781228"/>
    <n v="5.8214409031112941"/>
    <n v="2.6812912696673381"/>
    <n v="2.1310064976757328"/>
    <n v="2.1395628069527834"/>
    <n v="2.1688703689435638"/>
    <n v="4.1387205927759076"/>
    <n v="1.6272725456792023"/>
    <n v="1.9939617558848578E-2"/>
    <n v="1.9939617558848578E-2"/>
    <n v="0.74757514275196701"/>
    <n v="0.76735424460595869"/>
    <m/>
    <n v="0.55376134667682564"/>
    <n v="1.4836346814063441"/>
    <n v="0.65743673307016781"/>
    <n v="0.23239121013336478"/>
    <n v="0.55376134667682564"/>
    <x v="2"/>
    <m/>
    <s v="IHS"/>
    <s v="POWER ISSUE"/>
    <s v="Defaut GE &amp; Power Cabinet"/>
    <x v="0"/>
    <s v="(05-10-2026 ticket): INC-20260510-00018691...Grid Outage"/>
    <s v="NRO_013"/>
    <m/>
    <s v=""/>
  </r>
  <r>
    <s v="CNDH"/>
    <s v="CTR_046"/>
    <s v="Yaounde"/>
    <s v="CAMUSAT"/>
    <s v="Grid-Gen"/>
    <s v="CENTRE"/>
    <s v="Yaounde"/>
    <s v="ZTE"/>
    <n v="4.3560930334757275"/>
    <n v="0"/>
    <n v="1.3372385020817108"/>
    <n v="1.8499613335502085"/>
    <n v="36.836107044713245"/>
    <n v="20.377343885992474"/>
    <n v="1.2764922253326614"/>
    <n v="3.8177590295434514"/>
    <n v="1.9197143248495436"/>
    <n v="0"/>
    <n v="2.5585668301786617"/>
    <n v="1.3820937240499598"/>
    <n v="49.764487790818777"/>
    <n v="32.899156186774654"/>
    <n v="1.3820937240499598"/>
    <n v="4.4390083125733009"/>
    <n v="0"/>
    <n v="0"/>
    <n v="0"/>
    <n v="4.8333062240143044E-3"/>
    <n v="1.1876200300770778"/>
    <n v="1.1876200300770778"/>
    <n v="0"/>
    <n v="23.532725941906158"/>
    <m/>
    <n v="0.51514840211966062"/>
    <n v="0"/>
    <n v="4.4626008547779773E-3"/>
    <n v="0.98496936745266783"/>
    <n v="0.51514840211966062"/>
    <x v="0"/>
    <m/>
    <s v="IHS"/>
    <s v="POWER ISSUE"/>
    <s v="Defaut GE &amp; Power Cabinet"/>
    <x v="0"/>
    <s v="(05-10-2026 ticket): INC-20260510-00018377...Grid Outage"/>
    <s v="CTR_046"/>
    <m/>
    <s v=""/>
  </r>
  <r>
    <s v="Widikum"/>
    <s v="NRO_219"/>
    <s v="NORD-OUEST"/>
    <s v="IHS"/>
    <s v="Gen Only"/>
    <s v="NORD-OUEST"/>
    <s v="Widikum"/>
    <s v="NOKIA"/>
    <n v="2.1745378757294547"/>
    <n v="1.3376308738047311E-3"/>
    <n v="0"/>
    <n v="0"/>
    <n v="3.8293380590601611E-2"/>
    <n v="5.3492757987588755"/>
    <n v="4.31168759645724E-2"/>
    <n v="0"/>
    <n v="0"/>
    <n v="1.5342263251484363"/>
    <n v="3.4495409051081993"/>
    <n v="0.98387209537914533"/>
    <n v="0"/>
    <n v="6.7100023399622755"/>
    <n v="0.98387209537914533"/>
    <n v="0.32957441222715889"/>
    <n v="0.58472304263582486"/>
    <n v="0.14621197204601169"/>
    <n v="1.7009670892866822"/>
    <n v="0.95806473705387329"/>
    <n v="2.1722411987455517"/>
    <n v="2.1722411987455517"/>
    <n v="0"/>
    <n v="0.80846410012755654"/>
    <m/>
    <n v="0.51459551469182407"/>
    <n v="1.7826347173762735"/>
    <n v="0.77458000550812423"/>
    <n v="0"/>
    <n v="0.51459551469182407"/>
    <x v="2"/>
    <m/>
    <s v="IHS"/>
    <s v="POWER ISSUE"/>
    <s v="Defaut GE &amp; Power Cabinet"/>
    <x v="0"/>
    <s v="(hourly IHS): 10/05/2026 14:43 0:29:04 50.47 FME Gerald is managing with level 0...;..;(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
    <s v="NRO_219"/>
    <m/>
    <s v=""/>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10.023866841934298"/>
    <n v="0"/>
    <n v="9.5385926295163223E-2"/>
    <n v="10.023866841934298"/>
    <n v="11.805587312709013"/>
    <n v="2.2295138124645555E-3"/>
    <n v="1.2217735692305798E-2"/>
    <n v="3.1213193374503775E-3"/>
    <n v="0.26193485241996817"/>
    <n v="0"/>
    <n v="0"/>
    <n v="0.93322772197417836"/>
    <n v="0.35056921119306056"/>
    <m/>
    <n v="0.51051550544719648"/>
    <n v="0.83992282451870226"/>
    <n v="1.1634232493886443"/>
    <n v="0"/>
    <n v="0.51051550544719648"/>
    <x v="2"/>
    <m/>
    <s v="IHS"/>
    <s v="POWER ISSUE"/>
    <s v="Defaut GE &amp; Power Cabinet"/>
    <x v="0"/>
    <s v="(05-10-2026 ticket): INC-20260510-00005409...Grid Outage"/>
    <s v="EXN_226"/>
    <m/>
    <s v=""/>
  </r>
  <r>
    <s v="Mimboman-Chapelle"/>
    <s v="CTR_772"/>
    <s v="Yaounde"/>
    <s v="CAMUSAT"/>
    <s v="Good Grid no GE - 8h"/>
    <s v="CENTRE"/>
    <s v="Yaounde"/>
    <s v="ZTE"/>
    <n v="0"/>
    <n v="0"/>
    <n v="0"/>
    <n v="0"/>
    <n v="1.8192849988442874"/>
    <n v="0"/>
    <n v="0"/>
    <n v="2.3954293688094448"/>
    <n v="2.7739967411744897"/>
    <n v="0"/>
    <n v="1.5382755048753978"/>
    <n v="0"/>
    <n v="3.9644347136257143"/>
    <n v="0"/>
    <n v="0"/>
    <n v="9.7596402165321194"/>
    <n v="15.227714712940848"/>
    <n v="0"/>
    <n v="0"/>
    <n v="4.6899656995773791"/>
    <n v="2.9446962757502866"/>
    <n v="2.9446962757502866"/>
    <n v="0"/>
    <n v="4.0176545873248246"/>
    <m/>
    <n v="0.47881834758712799"/>
    <n v="0.39554432494434649"/>
    <n v="0.36784581331538135"/>
    <n v="0.57306065003600604"/>
    <n v="0.47881834758712799"/>
    <x v="0"/>
    <m/>
    <s v="No root cause"/>
    <s v="No root cause"/>
    <s v="No root cause"/>
    <x v="3"/>
    <s v=""/>
    <s v="CTR_772"/>
    <m/>
    <s v=""/>
  </r>
  <r>
    <s v="Kotto-Village"/>
    <s v="LIT_726"/>
    <s v="Douala"/>
    <s v="CAMUSAT"/>
    <s v="Good Grid no GE - 8h"/>
    <s v="LITTORAL"/>
    <s v="Douala"/>
    <s v="ZTE"/>
    <n v="0"/>
    <n v="0"/>
    <n v="0"/>
    <n v="0"/>
    <n v="0"/>
    <n v="2.1228915370413182"/>
    <n v="0"/>
    <n v="0"/>
    <n v="0"/>
    <n v="0"/>
    <n v="3.442705167606932"/>
    <n v="0.67348822742150549"/>
    <n v="0"/>
    <n v="0"/>
    <n v="0.6734882274215056"/>
    <n v="2.0640179435155934"/>
    <n v="3.9279084732316871"/>
    <n v="0"/>
    <n v="0.38074325191976682"/>
    <n v="0"/>
    <n v="0.66819120916123842"/>
    <n v="0.66819120916123842"/>
    <n v="7.6426699254921768"/>
    <n v="0.67031358348100911"/>
    <m/>
    <n v="0.47733803608678355"/>
    <n v="0.19059066620305426"/>
    <n v="0.23109897283678554"/>
    <n v="0.71437639400525699"/>
    <n v="0.47733803608678355"/>
    <x v="0"/>
    <m/>
    <s v="No root cause"/>
    <s v="No root cause"/>
    <s v="No root cause"/>
    <x v="3"/>
    <s v=""/>
    <s v="LIT_726"/>
    <m/>
    <s v=""/>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1.8548481450092805E-3"/>
    <n v="1.7835078317469854E-5"/>
    <n v="1.0701046990435595E-4"/>
    <n v="1.8548481450092224E-3"/>
    <n v="3.5670156634708122E-5"/>
    <n v="3.5670156634823915E-5"/>
    <n v="7.1340313269532038E-5"/>
    <n v="5.3505234952235873E-5"/>
    <n v="0"/>
    <n v="7.9063987978937433E-2"/>
    <n v="7.9063987978937433E-2"/>
    <n v="1.7835078317411958E-5"/>
    <n v="1.7835078317469854E-5"/>
    <m/>
    <n v="0.46867643338498172"/>
    <n v="1.0248931892937503"/>
    <n v="0.43882241738663252"/>
    <n v="0.33558556746492607"/>
    <n v="0.46867643338498172"/>
    <x v="0"/>
    <m/>
    <s v="IHS"/>
    <s v="POWER ISSUE"/>
    <s v="Defaut GE &amp; Power Cabinet"/>
    <x v="0"/>
    <s v="(05-10-2026 ticket): INC-20260510-00006407...Grid Outage"/>
    <s v="OST_026"/>
    <m/>
    <s v=""/>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1.044582701971561"/>
    <n v="0"/>
    <n v="5.8231530706297635E-2"/>
    <n v="1.0445827019715608"/>
    <n v="1.1987847891037657"/>
    <n v="1.429089155416299"/>
    <n v="1.2998561779284488"/>
    <n v="1.9261884582787579E-2"/>
    <n v="1.1475981143328395"/>
    <n v="0"/>
    <n v="0"/>
    <n v="0"/>
    <n v="0"/>
    <m/>
    <n v="0.45912842112472285"/>
    <n v="0.67943199485230354"/>
    <n v="0.58587574079174187"/>
    <n v="0.31720801677512278"/>
    <n v="0.45912842112472285"/>
    <x v="0"/>
    <m/>
    <s v="No root cause"/>
    <s v="No root cause"/>
    <s v="No root cause"/>
    <x v="3"/>
    <s v="(05-10-2026 ticket): INC-20260510-00015309...Others"/>
    <s v="EXN_085"/>
    <m/>
    <s v=""/>
  </r>
  <r>
    <s v="Kotto-Eglise-EPC"/>
    <s v="LIT_454"/>
    <s v="Douala"/>
    <s v="IHS"/>
    <s v="Grid-Gen"/>
    <s v="LITTORAL"/>
    <s v="Douala"/>
    <s v="ZTE"/>
    <n v="0"/>
    <n v="0"/>
    <n v="0"/>
    <n v="0"/>
    <n v="0"/>
    <n v="0"/>
    <n v="0"/>
    <n v="0"/>
    <n v="0"/>
    <n v="0"/>
    <n v="0"/>
    <n v="0"/>
    <n v="0"/>
    <n v="0"/>
    <n v="0"/>
    <n v="0"/>
    <n v="0"/>
    <n v="0"/>
    <n v="0"/>
    <n v="0"/>
    <m/>
    <n v="0"/>
    <n v="0"/>
    <n v="0"/>
    <m/>
    <n v="0.4501038714961198"/>
    <n v="0.36969093837551809"/>
    <n v="0.31216955503194321"/>
    <n v="0.56091953456914057"/>
    <n v="0.4501038714961198"/>
    <x v="0"/>
    <m/>
    <s v="No root cause"/>
    <s v="No root cause"/>
    <s v="No root cause"/>
    <x v="3"/>
    <s v=""/>
    <s v="LIT_454"/>
    <m/>
    <s v=""/>
  </r>
  <r>
    <s v="ODING-IHS"/>
    <s v="SUD_204"/>
    <s v="CENTRE"/>
    <s v="IHS"/>
    <s v=""/>
    <s v="SUD"/>
    <s v="Meyomessi"/>
    <s v="NOKIA"/>
    <n v="0.53786853543581203"/>
    <n v="0.35932202473778641"/>
    <n v="0.50085528199811957"/>
    <n v="0.45438734584368773"/>
    <n v="0.41285150169515977"/>
    <n v="0.56976068280336345"/>
    <n v="0.53311246946866586"/>
    <n v="0.54589966595208139"/>
    <n v="1.0163161187875764"/>
    <n v="0.57549598390593926"/>
    <n v="0.5618070105196028"/>
    <n v="0.51504139164975904"/>
    <n v="0.46115067261559306"/>
    <n v="0.45292181387026903"/>
    <n v="0.51504139164975904"/>
    <n v="0.50633787343086978"/>
    <n v="0.47198751259156529"/>
    <n v="0.69258959629943528"/>
    <n v="0.50755065875645289"/>
    <n v="0.46214725473783502"/>
    <n v="0.26476173762174221"/>
    <n v="0.26476173762174221"/>
    <n v="0.55857681782252266"/>
    <n v="0.46870585818116428"/>
    <m/>
    <n v="0.43726261510759545"/>
    <n v="3.0620651135650596"/>
    <n v="0"/>
    <n v="0"/>
    <n v="0.43726261510759545"/>
    <x v="0"/>
    <m/>
    <s v="No root cause"/>
    <s v="No root cause"/>
    <s v="No root cause"/>
    <x v="3"/>
    <s v=""/>
    <s v="SUD_204"/>
    <m/>
    <s v=""/>
  </r>
  <r>
    <s v="SUD_172_Z_Ebolowa-EPC-ELAT"/>
    <s v="SUD_172"/>
    <s v="CENTRE"/>
    <s v="ESCO"/>
    <s v="Hybrid Solar - S1"/>
    <s v="SUD"/>
    <s v="Ebolowa"/>
    <s v="ZTE"/>
    <n v="0"/>
    <n v="0"/>
    <n v="0"/>
    <n v="0"/>
    <n v="0"/>
    <n v="0"/>
    <n v="0"/>
    <n v="0"/>
    <n v="0"/>
    <n v="6.0974030699163633"/>
    <n v="0"/>
    <n v="0"/>
    <n v="0"/>
    <n v="0"/>
    <n v="0"/>
    <n v="0"/>
    <n v="0"/>
    <n v="0"/>
    <n v="0"/>
    <n v="0"/>
    <n v="0"/>
    <n v="0"/>
    <n v="0"/>
    <n v="0"/>
    <m/>
    <n v="0.43649570673994792"/>
    <n v="0.24054890111866481"/>
    <n v="0.40652168739013606"/>
    <n v="0.50944804505468788"/>
    <n v="0.43649570673994792"/>
    <x v="0"/>
    <m/>
    <s v="No root cause"/>
    <s v="No root cause"/>
    <s v="No root cause"/>
    <x v="3"/>
    <s v=""/>
    <s v="SUD_172"/>
    <m/>
    <s v=""/>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0"/>
    <n v="0"/>
    <n v="0"/>
    <n v="0"/>
    <n v="0.34214814244092262"/>
    <n v="8.9710443936502335E-2"/>
    <n v="9.0352506755927597E-2"/>
    <n v="0.57769602177877011"/>
    <n v="0.39058821515097075"/>
    <n v="3.9201502141635758E-2"/>
    <n v="3.9201502141635758E-2"/>
    <n v="0.16788159220164858"/>
    <n v="3.6294384375901739E-2"/>
    <m/>
    <n v="0.42679342413528526"/>
    <n v="0.15774312674604032"/>
    <n v="0.22440507155461956"/>
    <n v="0.63075659874755741"/>
    <n v="0.42679342413528526"/>
    <x v="0"/>
    <m/>
    <s v="No root cause"/>
    <s v="No root cause"/>
    <s v="No root cause"/>
    <x v="3"/>
    <s v=""/>
    <s v="SUD_007"/>
    <m/>
    <s v=""/>
  </r>
  <r>
    <s v="Nkolfon-Cimencam-IHS"/>
    <s v="CTR_911"/>
    <s v="CENTRE"/>
    <s v="IHS"/>
    <s v="Gen-Lithium"/>
    <s v="CENTRE"/>
    <s v="Mbankomo"/>
    <s v="ZTE"/>
    <n v="0"/>
    <n v="0"/>
    <n v="0"/>
    <n v="0"/>
    <n v="0"/>
    <n v="0"/>
    <n v="0"/>
    <n v="1.9373353822271302"/>
    <n v="1.4769228354635553"/>
    <n v="4.1027992512120708"/>
    <n v="13.868556899607057"/>
    <n v="13.868556899607057"/>
    <n v="13.868556899607057"/>
    <n v="13.868556899607057"/>
    <n v="13.868556899607057"/>
    <n v="13.868556899607057"/>
    <n v="13.868556899607057"/>
    <n v="24.325744864210844"/>
    <n v="0"/>
    <n v="0"/>
    <n v="0"/>
    <n v="0"/>
    <n v="0"/>
    <n v="6.1515414245049438E-17"/>
    <m/>
    <n v="0.42369012050805754"/>
    <n v="0.3798074809459292"/>
    <n v="0.38080860627450258"/>
    <n v="0.46331180628060264"/>
    <n v="0.42369012050805754"/>
    <x v="0"/>
    <m/>
    <s v="No root cause"/>
    <s v="No root cause"/>
    <s v="No root cause"/>
    <x v="3"/>
    <s v=""/>
    <s v="CTR_911"/>
    <m/>
    <s v=""/>
  </r>
  <r>
    <s v="Garoua-Foulbere-IV"/>
    <s v="NRD_067"/>
    <s v="Garoua"/>
    <s v="IHS"/>
    <s v="Grid-Gen"/>
    <s v="NORD"/>
    <s v="Garoua"/>
    <s v="Huawei"/>
    <n v="3.2921592715297932"/>
    <n v="1.0058984171011291"/>
    <n v="5.4380045543655982"/>
    <n v="3.1678487756575442"/>
    <n v="0"/>
    <n v="0"/>
    <n v="0"/>
    <n v="1.2829485236835574"/>
    <n v="0"/>
    <n v="0.17674562612539343"/>
    <n v="0"/>
    <n v="0.85599458384341665"/>
    <n v="8.4460331932209574"/>
    <n v="6.325977433632108"/>
    <n v="0.85599458384341665"/>
    <n v="8.1510766680078657"/>
    <n v="0"/>
    <n v="0"/>
    <n v="0"/>
    <n v="1.8662804302106253"/>
    <n v="1.0902940076990466"/>
    <n v="1.0902940076990466"/>
    <n v="0"/>
    <n v="0"/>
    <m/>
    <n v="0.420979188603813"/>
    <n v="0.7362594870688105"/>
    <n v="0.94081188734865406"/>
    <n v="0"/>
    <n v="0.420979188603813"/>
    <x v="0"/>
    <m/>
    <s v="No root cause"/>
    <s v="No root cause"/>
    <s v="No root cause"/>
    <x v="3"/>
    <s v=""/>
    <s v="NRD_067"/>
    <m/>
    <s v=""/>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0.55720351679208324"/>
    <n v="1.0029021239438065"/>
    <n v="0.56171579160638396"/>
    <n v="0.55720351679208324"/>
    <n v="0.50036312219454238"/>
    <n v="0.61691535899872463"/>
    <n v="1.1858186871670191"/>
    <n v="1.1720856768626242"/>
    <n v="1.0942177249288736"/>
    <n v="0.48395485014253797"/>
    <n v="0.48395485014253797"/>
    <n v="0.49272970867469673"/>
    <n v="0.59142903208316555"/>
    <m/>
    <n v="0.39486863394714539"/>
    <n v="0.7643609942088414"/>
    <n v="0.85108173444719848"/>
    <n v="0"/>
    <n v="0.39486863394714539"/>
    <x v="2"/>
    <m/>
    <s v="No root cause"/>
    <s v="No root cause"/>
    <s v="No root cause"/>
    <x v="3"/>
    <s v=""/>
    <s v="EXN_108"/>
    <m/>
    <s v=""/>
  </r>
  <r>
    <s v="Ebolowa-Agence-New"/>
    <s v="SUD_083"/>
    <s v="CENTRE"/>
    <s v="CAMUSAT"/>
    <s v="Good Grid + GE"/>
    <s v="SUD"/>
    <s v="Ebolowa"/>
    <s v="ZTE"/>
    <n v="0"/>
    <n v="0"/>
    <n v="0"/>
    <n v="0"/>
    <n v="0"/>
    <n v="0"/>
    <n v="0"/>
    <n v="0"/>
    <n v="0"/>
    <n v="0"/>
    <n v="0"/>
    <n v="5.3683585735364381E-3"/>
    <n v="0"/>
    <n v="0"/>
    <n v="5.3683585735364381E-3"/>
    <n v="0"/>
    <n v="0"/>
    <n v="0"/>
    <n v="0"/>
    <n v="0"/>
    <n v="0"/>
    <n v="0"/>
    <n v="0"/>
    <n v="0"/>
    <m/>
    <n v="0.39219337219953504"/>
    <n v="0.2410484834678209"/>
    <n v="0.40439663936404696"/>
    <n v="0.42572564882121033"/>
    <n v="0.39219337219953504"/>
    <x v="0"/>
    <m/>
    <s v="No root cause"/>
    <s v="No root cause"/>
    <s v="No root cause"/>
    <x v="3"/>
    <s v=""/>
    <s v="SUD_083"/>
    <m/>
    <s v=""/>
  </r>
  <r>
    <s v="Ngaoui"/>
    <s v="ADM_037"/>
    <s v="ADAMAOUA"/>
    <s v="IHS"/>
    <s v="Solar-Gen"/>
    <s v="ADAMAOUA"/>
    <s v="Ngaoui"/>
    <s v="NOKIA"/>
    <n v="0"/>
    <n v="0.42960770388030967"/>
    <n v="2.9751328288835426"/>
    <n v="17.013420618533651"/>
    <n v="18.541853379151117"/>
    <n v="15.75850530080182"/>
    <n v="3.9595645095496625E-3"/>
    <n v="2.9451348243667024"/>
    <n v="0"/>
    <n v="0"/>
    <n v="0"/>
    <n v="0"/>
    <n v="0"/>
    <n v="0"/>
    <n v="0"/>
    <n v="2.764917159536535E-3"/>
    <n v="0"/>
    <n v="0"/>
    <n v="4.6464404760851806E-2"/>
    <n v="0"/>
    <n v="3.7619429426076052E-2"/>
    <n v="3.7619429426076052E-2"/>
    <n v="4.0848033862678955E-2"/>
    <n v="0"/>
    <m/>
    <n v="0.37689927050825189"/>
    <n v="0.64458612599866516"/>
    <n v="0.61314732165082608"/>
    <n v="0.15151205544939655"/>
    <n v="0.37689927050825189"/>
    <x v="0"/>
    <m/>
    <s v="IHS"/>
    <s v="POWER ISSUE"/>
    <s v="Defaut GE &amp; Power Cabinet"/>
    <x v="0"/>
    <s v="(05-10-2026 ticket): INC-20260510-00014411...Grid Outage"/>
    <s v="ADM_037"/>
    <m/>
    <s v=""/>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0"/>
    <n v="0.291871056664184"/>
    <n v="3.6740261333835574E-2"/>
    <n v="0"/>
    <n v="0.80605636455470797"/>
    <n v="0.50731880273832664"/>
    <n v="2.6135167064745608"/>
    <n v="0"/>
    <n v="0"/>
    <n v="0"/>
    <n v="0"/>
    <n v="0.16377952418864664"/>
    <n v="0.77281177857108219"/>
    <m/>
    <n v="0.37623097710546666"/>
    <n v="0.36594407075684732"/>
    <n v="0.6470771239430011"/>
    <n v="0.20468894667375845"/>
    <n v="0.37623097710546666"/>
    <x v="0"/>
    <m/>
    <s v="No root cause"/>
    <s v="No root cause"/>
    <s v="No root cause"/>
    <x v="3"/>
    <s v=""/>
    <s v="NRO_127"/>
    <m/>
    <s v=""/>
  </r>
  <r>
    <s v="Garoua-Lycee-Technique-MTN"/>
    <s v="NRD_063"/>
    <s v="Garoua"/>
    <s v="IHS"/>
    <s v="Grid-Gen"/>
    <s v="NORD"/>
    <s v="Garoua"/>
    <s v="Huawei"/>
    <n v="0"/>
    <n v="0"/>
    <n v="0"/>
    <n v="0"/>
    <n v="0"/>
    <n v="0"/>
    <n v="0"/>
    <n v="0"/>
    <n v="3.7842469173850626"/>
    <n v="0"/>
    <n v="0"/>
    <n v="0.31764274483282112"/>
    <n v="0"/>
    <n v="2.6256802298870259"/>
    <n v="0.31764274483282112"/>
    <n v="12.927596002659566"/>
    <n v="0"/>
    <n v="2.3536061101551509"/>
    <n v="1.5959898183104901"/>
    <n v="0"/>
    <n v="0"/>
    <n v="0"/>
    <n v="0"/>
    <n v="0"/>
    <m/>
    <n v="0.37516087240642282"/>
    <n v="0.30724314473100489"/>
    <n v="0.39419640883883972"/>
    <n v="0.38150462826161652"/>
    <n v="0.37516087240642282"/>
    <x v="0"/>
    <m/>
    <s v="No root cause"/>
    <s v="No root cause"/>
    <s v="No root cause"/>
    <x v="3"/>
    <s v=""/>
    <s v="NRD_063"/>
    <m/>
    <s v=""/>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0.84827199493198413"/>
    <n v="1.8371419720363085"/>
    <n v="0.9793954907214788"/>
    <n v="0.84827199493198413"/>
    <n v="2.5690538562292935"/>
    <n v="1.4941871912747944"/>
    <n v="1.9276330996224671"/>
    <n v="3.9080580310644266"/>
    <n v="6.762740666546815"/>
    <n v="5.9034644282929971"/>
    <n v="5.9034644282929971"/>
    <n v="0.73703461146638583"/>
    <n v="1.818749946494765"/>
    <m/>
    <n v="0.37257478605040056"/>
    <n v="0.7537448692892742"/>
    <n v="0.78918971068746169"/>
    <n v="0"/>
    <n v="0.37257478605040056"/>
    <x v="2"/>
    <m/>
    <s v="IHS"/>
    <s v="POWER ISSUE"/>
    <s v="Defaut GE &amp; Power Cabinet"/>
    <x v="0"/>
    <s v="(05-10-2026 ticket): INC-20260510-00017011...Grid Outage"/>
    <s v="SUO_100"/>
    <m/>
    <s v=""/>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2.8341776837209374E-2"/>
    <n v="2.8393511513777212"/>
    <n v="0"/>
    <n v="2.8341776837209377E-2"/>
    <n v="0.11605631242206929"/>
    <n v="0.1194454469453303"/>
    <n v="5.7216778848559968E-2"/>
    <n v="2.9000771469085935E-2"/>
    <n v="2.9018627191049466E-2"/>
    <n v="9.3473645461471952E-2"/>
    <n v="9.3473645461471952E-2"/>
    <n v="0"/>
    <n v="0"/>
    <m/>
    <n v="0.3663813184768876"/>
    <n v="0.97568432790187398"/>
    <n v="0.6763356740976294"/>
    <n v="0"/>
    <n v="0.3663813184768876"/>
    <x v="0"/>
    <m/>
    <s v="IHS"/>
    <s v="POWER ISSUE"/>
    <s v="Defaut GE &amp; Power Cabinet"/>
    <x v="0"/>
    <s v="(05-10-2026 ticket): INC-20260510-00015998...Grid Outage"/>
    <s v="NRD_123"/>
    <m/>
    <s v=""/>
  </r>
  <r>
    <s v="Garoua-Bockle-II"/>
    <s v="NRD_186"/>
    <s v="Garoua"/>
    <s v="CAMUSAT"/>
    <s v="Medium Grid + GE"/>
    <s v="NORD"/>
    <s v="Garoua"/>
    <s v="Huawei"/>
    <n v="0"/>
    <n v="0"/>
    <n v="0"/>
    <n v="0"/>
    <n v="2.9877501548084795"/>
    <n v="5.1205044901593171"/>
    <n v="0"/>
    <n v="3.8139066526268923"/>
    <n v="4.1371317769730585"/>
    <n v="7.9532143091546761"/>
    <n v="3.0752490490336237"/>
    <n v="0.18371914174749526"/>
    <n v="0.7946240793532573"/>
    <n v="3.0011799687814791"/>
    <n v="0.18371914174749526"/>
    <n v="1.4743367491075325"/>
    <n v="0.64357880108323129"/>
    <n v="2.6534316117488932"/>
    <n v="7.2327484854451489"/>
    <n v="2.6482237688802135"/>
    <n v="0.12618317909557605"/>
    <n v="0.12618317909557605"/>
    <n v="0.41011762590851886"/>
    <n v="0.38657532252955629"/>
    <m/>
    <n v="0.36401394845805046"/>
    <n v="0.30786762266744999"/>
    <n v="0.52355870742678789"/>
    <n v="0.27668063134347631"/>
    <n v="0.36401394845805046"/>
    <x v="0"/>
    <m/>
    <s v="No root cause"/>
    <s v="No root cause"/>
    <s v="No root cause"/>
    <x v="3"/>
    <s v=""/>
    <s v="NRD_186"/>
    <m/>
    <s v=""/>
  </r>
  <r>
    <s v="Nkong-8Bis-MTN"/>
    <s v="LIT_288"/>
    <s v="LITTORAL"/>
    <s v="IHS"/>
    <s v="Grid-Gen"/>
    <s v="LITTORAL"/>
    <s v="Nkongsamba"/>
    <s v="ZTE"/>
    <n v="0"/>
    <n v="0"/>
    <n v="0"/>
    <n v="0"/>
    <n v="0"/>
    <n v="0"/>
    <n v="0"/>
    <n v="0"/>
    <n v="0"/>
    <n v="0"/>
    <n v="0"/>
    <n v="0"/>
    <n v="0"/>
    <n v="0"/>
    <n v="0"/>
    <n v="0"/>
    <n v="0"/>
    <n v="0"/>
    <n v="0"/>
    <n v="0"/>
    <n v="8.5554870688548931E-2"/>
    <n v="8.5554870688548931E-2"/>
    <n v="0"/>
    <n v="0.12707493301144465"/>
    <m/>
    <n v="0.36021507677644538"/>
    <n v="0.24879200987974054"/>
    <n v="0.42607212923012122"/>
    <n v="0.34833031276060644"/>
    <n v="0.36021507677644538"/>
    <x v="0"/>
    <m/>
    <s v="No root cause"/>
    <s v="No root cause"/>
    <s v="No root cause"/>
    <x v="3"/>
    <s v=""/>
    <s v="LIT_288"/>
    <m/>
    <s v=""/>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1.061511758310433"/>
    <n v="1.255143636586737"/>
    <n v="3.1603758778425535E-2"/>
    <n v="1.6372601895369456E-2"/>
    <n v="1.6372601895369456E-2"/>
    <n v="7.8770406896610758"/>
    <n v="0.83277331187416714"/>
    <m/>
    <n v="0.36001889091495393"/>
    <n v="1.4845089505173674"/>
    <n v="0.44094746541271868"/>
    <n v="0"/>
    <n v="0.36001889091495393"/>
    <x v="2"/>
    <m/>
    <s v="No root cause"/>
    <s v="No root cause"/>
    <s v="No root cause"/>
    <x v="3"/>
    <s v=""/>
    <s v="NRO_110"/>
    <m/>
    <s v=""/>
  </r>
  <r>
    <s v="Kribi-LONDJI"/>
    <s v="SUD_079"/>
    <s v="CENTRE"/>
    <s v="CAMUSAT"/>
    <s v="Medium Grid + Solar + GE"/>
    <s v="SUD"/>
    <s v="Kribi"/>
    <s v="ZTE"/>
    <n v="21.486632252099547"/>
    <n v="13.687584359920438"/>
    <n v="0"/>
    <n v="0"/>
    <n v="0"/>
    <n v="0"/>
    <n v="0"/>
    <n v="0.3022510722449086"/>
    <n v="0"/>
    <n v="3.2731827482000848"/>
    <n v="0"/>
    <n v="9.666612448028607E-3"/>
    <n v="0"/>
    <n v="0"/>
    <n v="9.666612448028607E-3"/>
    <n v="13.618830133006881"/>
    <n v="0.94752420576829255"/>
    <n v="3.4903248267143201E-2"/>
    <n v="0"/>
    <n v="0"/>
    <n v="1.7730921460022311"/>
    <n v="1.7730921460022311"/>
    <n v="0"/>
    <n v="1.4242558491922848"/>
    <m/>
    <n v="0.35547094594401835"/>
    <n v="0.20795115283622889"/>
    <n v="0.40843423061361328"/>
    <n v="0.36177104058730447"/>
    <n v="0.35547094594401835"/>
    <x v="0"/>
    <m/>
    <s v="No root cause"/>
    <s v="No root cause"/>
    <s v="No root cause"/>
    <x v="3"/>
    <s v=""/>
    <s v="SUD_079"/>
    <m/>
    <s v=""/>
  </r>
  <r>
    <s v="Mpoloungoue"/>
    <s v="SUD_021"/>
    <s v="CENTRE"/>
    <s v="IHS"/>
    <s v="Grid-Gen-Lithium"/>
    <s v="SUD"/>
    <s v="Mpoloungoue"/>
    <s v="ZTE"/>
    <n v="0"/>
    <n v="0.34339659792314042"/>
    <n v="0"/>
    <n v="0"/>
    <n v="0"/>
    <n v="0"/>
    <n v="0"/>
    <n v="0.30068158535297684"/>
    <n v="0"/>
    <n v="3.2715419209948835"/>
    <n v="0"/>
    <n v="8.4716622007631262E-3"/>
    <n v="0"/>
    <n v="0"/>
    <n v="8.4716622007631262E-3"/>
    <n v="13.581447808853621"/>
    <n v="0.94773822670810159"/>
    <n v="0"/>
    <n v="0"/>
    <n v="0"/>
    <n v="1.7846136065952694"/>
    <n v="1.7846136065952694"/>
    <n v="0"/>
    <n v="1.4243093544272376"/>
    <m/>
    <n v="0.3541868203051653"/>
    <n v="0.20795115283622889"/>
    <n v="0.40800922100839543"/>
    <n v="0.35958221977074245"/>
    <n v="0.3541868203051653"/>
    <x v="0"/>
    <m/>
    <s v="No root cause"/>
    <s v="No root cause"/>
    <s v="No root cause"/>
    <x v="3"/>
    <s v=""/>
    <s v="SUD_021"/>
    <m/>
    <s v=""/>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4.5080835708965772"/>
    <n v="5.9695036498825296"/>
    <n v="5.5354910924484857"/>
    <n v="4.5080835708965772"/>
    <n v="0.12602266339071944"/>
    <n v="0.18081202398175958"/>
    <n v="0.48621990508884716"/>
    <n v="0.30234024763649536"/>
    <n v="0.16199601635690697"/>
    <n v="0.2021427776493652"/>
    <n v="0.2021427776493652"/>
    <n v="0.30822582348123612"/>
    <n v="0.27260917208139651"/>
    <m/>
    <n v="0.3526886737265042"/>
    <n v="9.8043036021885702E-2"/>
    <n v="1.0088665503840391"/>
    <n v="0"/>
    <n v="0.3526886737265042"/>
    <x v="1"/>
    <m/>
    <s v="Exclu"/>
    <s v="Exclu"/>
    <s v="EXCLU"/>
    <x v="2"/>
    <s v=""/>
    <s v="CTR_436"/>
    <m/>
    <s v=""/>
  </r>
  <r>
    <s v="Garoua-Nigeriare-II"/>
    <s v="NRD_140"/>
    <s v="Garoua"/>
    <s v="CAMUSAT"/>
    <s v="Medium Grid + GE"/>
    <s v="NORD"/>
    <s v="Garoua"/>
    <s v="Huawei"/>
    <n v="0"/>
    <n v="0"/>
    <n v="0"/>
    <n v="0"/>
    <n v="0"/>
    <n v="0"/>
    <n v="0"/>
    <n v="0"/>
    <n v="5.8253824554194384"/>
    <n v="0"/>
    <n v="0"/>
    <n v="0.47261174033267417"/>
    <n v="0"/>
    <n v="2.4228953894182341"/>
    <n v="0.47261174033267422"/>
    <n v="11.687968884208964"/>
    <n v="0"/>
    <n v="2.1969427822151455"/>
    <n v="1.3676651456911875"/>
    <n v="0"/>
    <n v="0"/>
    <n v="0"/>
    <n v="5.7716988696840765"/>
    <n v="0"/>
    <m/>
    <n v="0.34109587282019671"/>
    <n v="0.30724314473100489"/>
    <n v="0.39499330184862175"/>
    <n v="0.31566900213847793"/>
    <n v="0.34109587282019671"/>
    <x v="0"/>
    <m/>
    <s v="No root cause"/>
    <s v="No root cause"/>
    <s v="No root cause"/>
    <x v="3"/>
    <s v=""/>
    <s v="NRD_140"/>
    <m/>
    <s v=""/>
  </r>
  <r>
    <s v="Number49-MTN"/>
    <s v="NRO_261"/>
    <s v="NORD-OUEST"/>
    <s v="IHS"/>
    <s v="Grid-Gen"/>
    <s v="NORD-OUEST"/>
    <s v="Number49"/>
    <s v="NOKIA"/>
    <n v="1.4466659617926092"/>
    <n v="0"/>
    <n v="0"/>
    <n v="0"/>
    <n v="2.6546254876876441E-2"/>
    <n v="5.3975006185775012"/>
    <n v="0.69322670601166858"/>
    <n v="0"/>
    <n v="0"/>
    <n v="1.8323372128363844"/>
    <n v="6.0179490162867078"/>
    <n v="0.65274603133837261"/>
    <n v="0"/>
    <n v="4.473661869744002"/>
    <n v="0.65274603133837261"/>
    <n v="0.44766046576663732"/>
    <n v="0.38885821255418301"/>
    <n v="9.0834053870497311E-2"/>
    <n v="1.1308331407144876"/>
    <n v="0.63524981950900727"/>
    <n v="1.4466745426372516"/>
    <n v="1.4466745426372516"/>
    <n v="0"/>
    <n v="0.5367466819620299"/>
    <m/>
    <n v="0.33968690163312243"/>
    <n v="1.1710210264219112"/>
    <n v="0.51373036030614305"/>
    <n v="0"/>
    <n v="0.33968690163312243"/>
    <x v="2"/>
    <m/>
    <s v="IHS"/>
    <s v="POWER ISSUE"/>
    <s v="Defaut GE &amp; Power Cabinet"/>
    <x v="0"/>
    <s v="(05-10-2026 ticket): INC-20260510-00008853...Grid Outage"/>
    <s v="NRO_261"/>
    <m/>
    <s v=""/>
  </r>
  <r>
    <s v="Kribi-Mpala"/>
    <s v="SUD_053"/>
    <s v="LITTORAL"/>
    <s v="IHS"/>
    <s v="Grid-Gen"/>
    <s v="SUD"/>
    <s v="Kribi"/>
    <s v="ZTE"/>
    <n v="0"/>
    <n v="0.33886648803052172"/>
    <n v="0"/>
    <n v="0"/>
    <n v="0"/>
    <n v="0"/>
    <n v="0"/>
    <n v="0.3012701429374513"/>
    <n v="0.4965285803563021"/>
    <n v="3.2918739102767161"/>
    <n v="0"/>
    <n v="8.899704080380523E-3"/>
    <n v="0"/>
    <n v="0"/>
    <n v="8.8997040803805248E-3"/>
    <n v="13.579307599455529"/>
    <n v="0.95059183923888391"/>
    <n v="3.4403866074256814E-2"/>
    <n v="0"/>
    <n v="0"/>
    <n v="1.7698104915918302"/>
    <n v="1.7698104915918302"/>
    <n v="0"/>
    <n v="1.4255934800660899"/>
    <m/>
    <n v="0.33795689903633458"/>
    <n v="0.208325839598096"/>
    <n v="0.35743307798756191"/>
    <n v="0.36091603245583448"/>
    <n v="0.33795689903633458"/>
    <x v="0"/>
    <m/>
    <s v="No root cause"/>
    <s v="No root cause"/>
    <s v="No root cause"/>
    <x v="3"/>
    <s v=""/>
    <s v="SUD_053"/>
    <m/>
    <s v=""/>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0"/>
    <n v="0"/>
    <n v="0"/>
    <n v="0"/>
    <n v="0"/>
    <n v="0"/>
    <n v="0"/>
    <n v="3.4495973033294998E-2"/>
    <n v="0"/>
    <n v="4.3666899098584878E-2"/>
    <n v="4.3666899098584878E-2"/>
    <n v="2.4223350043824057E-2"/>
    <n v="0"/>
    <m/>
    <n v="0.3311600846745949"/>
    <n v="0.41902469535468345"/>
    <n v="0.41655762580090788"/>
    <n v="0.25212479780767699"/>
    <n v="0.3311600846745949"/>
    <x v="0"/>
    <m/>
    <s v="IHS"/>
    <s v="POWER ISSUE"/>
    <s v="Defaut GE &amp; Power Cabinet"/>
    <x v="0"/>
    <s v="(05-10-2026 ticket): INC-20260510-00012020...Grid Outage"/>
    <s v="ADM_142"/>
    <m/>
    <s v=""/>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0.38864419161437419"/>
    <n v="0.44277786590844326"/>
    <n v="1.9096196705218971"/>
    <n v="0.38864419161437419"/>
    <n v="0.12250915296219257"/>
    <n v="8.714219265879633E-2"/>
    <n v="1.0744742932315166"/>
    <n v="1.2522186837426836"/>
    <n v="1.5748374154260485E-2"/>
    <n v="4.476604657666361E-3"/>
    <n v="4.476604657666361E-3"/>
    <n v="0.46918740529573411"/>
    <n v="0.41179412327035414"/>
    <m/>
    <n v="0.32481244631641432"/>
    <n v="1.4833848902317661"/>
    <n v="0.33655448113127384"/>
    <n v="0"/>
    <n v="0.32481244631641432"/>
    <x v="2"/>
    <m/>
    <s v="IHS"/>
    <s v="POWER ISSUE"/>
    <s v="Defaut GE &amp; Power Cabinet"/>
    <x v="0"/>
    <s v="(05-10-2026 ticket): INC-20260510-00018647...Others"/>
    <s v="NRO_238"/>
    <m/>
    <s v=""/>
  </r>
  <r>
    <s v="Sagamla-MTN-IHS"/>
    <s v="NRD_089"/>
    <s v="NORD"/>
    <s v="IHS"/>
    <s v="Grid-Gen"/>
    <s v="NORD"/>
    <s v="Guider"/>
    <s v="Huawei"/>
    <n v="6.2296680107181697"/>
    <n v="3.3387266610165143"/>
    <n v="10.013611731771835"/>
    <n v="4.6761078437247638"/>
    <n v="2.9204227341603102"/>
    <n v="2.8484403580713002"/>
    <n v="0"/>
    <n v="0"/>
    <n v="0"/>
    <n v="0"/>
    <n v="0"/>
    <n v="0"/>
    <n v="0"/>
    <n v="0"/>
    <n v="0"/>
    <n v="0"/>
    <n v="0"/>
    <n v="3.5104784652130374"/>
    <n v="0"/>
    <n v="0"/>
    <n v="0"/>
    <n v="0"/>
    <n v="0"/>
    <n v="0"/>
    <m/>
    <n v="0.3237245065390531"/>
    <n v="0.28975776251054119"/>
    <n v="0.48907980320355232"/>
    <n v="0.22657715483937338"/>
    <n v="0.3237245065390531"/>
    <x v="0"/>
    <m/>
    <s v="No root cause"/>
    <s v="No root cause"/>
    <s v="No root cause"/>
    <x v="3"/>
    <s v=""/>
    <s v="NRD_089"/>
    <m/>
    <s v=""/>
  </r>
  <r>
    <s v="Ngd-Madagascar"/>
    <s v="ADM_135"/>
    <s v="Ngaoundere"/>
    <s v="IHS"/>
    <s v="Grid-Gen"/>
    <s v="ADAMAOUA"/>
    <s v="Ngaoundere"/>
    <s v="Huawei"/>
    <n v="0"/>
    <n v="0"/>
    <n v="0.54751906926573701"/>
    <n v="0"/>
    <n v="0"/>
    <n v="0"/>
    <n v="0"/>
    <n v="0"/>
    <n v="0"/>
    <n v="0"/>
    <n v="0"/>
    <n v="0"/>
    <n v="0"/>
    <n v="0"/>
    <n v="0"/>
    <n v="0"/>
    <n v="0"/>
    <n v="0"/>
    <n v="0"/>
    <n v="0"/>
    <n v="0"/>
    <n v="0"/>
    <n v="0"/>
    <n v="0"/>
    <m/>
    <n v="0.32076388353836532"/>
    <n v="0.2828885052096447"/>
    <n v="0.36178942644103756"/>
    <n v="0.30472489805567043"/>
    <n v="0.32076388353836532"/>
    <x v="0"/>
    <m/>
    <s v="No root cause"/>
    <s v="No root cause"/>
    <s v="No root cause"/>
    <x v="3"/>
    <s v=""/>
    <s v="ADM_135"/>
    <m/>
    <s v=""/>
  </r>
  <r>
    <s v="Garoua-Djalingo-IHS"/>
    <s v="NRD_095"/>
    <s v="Garoua"/>
    <s v="IHS"/>
    <s v="Grid-Gen"/>
    <s v="NORD"/>
    <s v="Garoua"/>
    <s v="Huawei"/>
    <n v="0"/>
    <n v="0"/>
    <n v="0"/>
    <n v="0"/>
    <n v="0"/>
    <n v="0"/>
    <n v="0"/>
    <n v="0"/>
    <n v="0"/>
    <n v="0"/>
    <n v="0"/>
    <n v="5.0810354618429203"/>
    <n v="0.1720193303712835"/>
    <n v="1.2051162419064416"/>
    <n v="5.0810354618429203"/>
    <n v="0.1686306654909783"/>
    <n v="0"/>
    <n v="0"/>
    <n v="0"/>
    <n v="0"/>
    <n v="0.15775126771736681"/>
    <n v="0.15775126771736681"/>
    <n v="0"/>
    <n v="0.15612827559048373"/>
    <m/>
    <n v="0.31951542805614763"/>
    <n v="0.25915834362472973"/>
    <n v="0.44280688243554295"/>
    <n v="0.25667344106709394"/>
    <n v="0.31951542805614763"/>
    <x v="0"/>
    <m/>
    <s v="No root cause"/>
    <s v="No root cause"/>
    <s v="No root cause"/>
    <x v="3"/>
    <s v=""/>
    <s v="NRD_095"/>
    <m/>
    <s v=""/>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1.5483166539680908"/>
    <n v="0.56431971304072437"/>
    <n v="4.9969965728113506"/>
    <n v="1.5483166539680908"/>
    <n v="1.7931209389526677"/>
    <n v="0"/>
    <n v="4.3830953420482661"/>
    <n v="0.15712703997625832"/>
    <n v="0.95059183923888435"/>
    <n v="0"/>
    <n v="0"/>
    <n v="2.6513449075857576"/>
    <n v="1.4225436816738148"/>
    <m/>
    <n v="0.31589490715771662"/>
    <n v="0.19558648969461531"/>
    <n v="0.28640334771565878"/>
    <n v="0.36782449815810769"/>
    <n v="0.31589490715771662"/>
    <x v="0"/>
    <m/>
    <s v="No root cause"/>
    <s v="No root cause"/>
    <s v="No root cause"/>
    <x v="3"/>
    <s v=""/>
    <s v="CTR_717"/>
    <m/>
    <s v=""/>
  </r>
  <r>
    <s v="Sonara"/>
    <s v="SUO_171"/>
    <s v="SUD-OUEST"/>
    <s v="CAMUSAT"/>
    <s v="Medium Grid + GE"/>
    <s v="SUD-OUEST"/>
    <s v="Limbe"/>
    <s v="Huawei"/>
    <n v="5.5856790028336381"/>
    <n v="4.5925326667294479E-2"/>
    <n v="0"/>
    <n v="0"/>
    <n v="0"/>
    <n v="0"/>
    <n v="0"/>
    <n v="0"/>
    <n v="10.081634720474383"/>
    <n v="0"/>
    <n v="0"/>
    <n v="0"/>
    <n v="0.78920221554476899"/>
    <n v="0"/>
    <n v="0"/>
    <n v="2.0780541501513841"/>
    <n v="3.8258918252561829"/>
    <n v="13.868556899607057"/>
    <n v="13.868289373432297"/>
    <n v="13.868556899607057"/>
    <n v="13.868556899607057"/>
    <n v="13.868556899607057"/>
    <n v="8.3890857881535137"/>
    <n v="0.76262794885184881"/>
    <m/>
    <n v="0.30761943081844456"/>
    <n v="0.19109024855221035"/>
    <n v="0.16325681460401004"/>
    <n v="0.43246311289718881"/>
    <n v="0.30761943081844456"/>
    <x v="0"/>
    <m/>
    <s v="No root cause"/>
    <s v="No root cause"/>
    <s v="No root cause"/>
    <x v="3"/>
    <s v=""/>
    <s v="SUO_171"/>
    <m/>
    <s v=""/>
  </r>
  <r>
    <s v="Towe-South-IHS"/>
    <s v="SUO_193"/>
    <s v="SUD-OUEST"/>
    <s v="IHS"/>
    <m/>
    <s v="SUD-OUEST"/>
    <s v="Limbe"/>
    <s v="Huawei"/>
    <n v="0"/>
    <n v="4.6460379016816343E-2"/>
    <n v="0"/>
    <n v="0"/>
    <n v="3.8175985138385951"/>
    <n v="0"/>
    <n v="0"/>
    <n v="0"/>
    <n v="0"/>
    <n v="0"/>
    <n v="0"/>
    <n v="0"/>
    <n v="0"/>
    <n v="0"/>
    <n v="0"/>
    <n v="0"/>
    <n v="0"/>
    <n v="0"/>
    <n v="0"/>
    <n v="0"/>
    <n v="0"/>
    <n v="0"/>
    <n v="0"/>
    <n v="0.76405475511724086"/>
    <m/>
    <n v="0.30760159574012735"/>
    <n v="0.19109024855221035"/>
    <n v="0.16320368840335794"/>
    <n v="0.43246311289718914"/>
    <n v="0.30760159574012735"/>
    <x v="0"/>
    <m/>
    <s v="No root cause"/>
    <s v="No root cause"/>
    <s v="No root cause"/>
    <x v="3"/>
    <s v=""/>
    <s v="SUO_193"/>
    <m/>
    <s v=""/>
  </r>
  <r>
    <s v="Emombo"/>
    <s v="CTR_212"/>
    <s v="Yaounde"/>
    <s v="IHS"/>
    <s v="Grid-Gen"/>
    <s v="CENTRE"/>
    <s v="Yaounde"/>
    <s v="ZTE"/>
    <n v="0"/>
    <n v="0"/>
    <n v="0"/>
    <n v="0"/>
    <n v="4.5113295551503434"/>
    <n v="3.3414375929207578"/>
    <n v="3.6604893089406532"/>
    <n v="2.5959134841752913"/>
    <n v="0"/>
    <n v="0"/>
    <n v="0"/>
    <n v="0"/>
    <n v="2.0556354567064177"/>
    <n v="11.41555589798906"/>
    <n v="0"/>
    <n v="0"/>
    <n v="0"/>
    <n v="0"/>
    <n v="0"/>
    <n v="0"/>
    <n v="0"/>
    <n v="0"/>
    <n v="0.12785967645741123"/>
    <n v="0"/>
    <m/>
    <n v="0.30642448057117816"/>
    <n v="7.9058906753953689E-2"/>
    <n v="0.16192865958770652"/>
    <n v="0.46170439099343841"/>
    <n v="0.30642448057117816"/>
    <x v="0"/>
    <m/>
    <s v="No root cause"/>
    <s v="No root cause"/>
    <s v="No root cause"/>
    <x v="3"/>
    <s v=""/>
    <s v="CTR_212"/>
    <m/>
    <s v=""/>
  </r>
  <r>
    <s v="Limbe-Federal-Qter"/>
    <s v="SUO_065"/>
    <s v="SUD-OUEST"/>
    <s v="IHS"/>
    <s v="Grid-Gen"/>
    <s v="SUD-OUEST"/>
    <s v="Limbe"/>
    <s v="Huawei"/>
    <n v="4.3220637040461369"/>
    <n v="0.15391672587912658"/>
    <n v="0"/>
    <n v="0"/>
    <n v="0"/>
    <n v="0"/>
    <n v="0"/>
    <n v="0"/>
    <n v="0"/>
    <n v="0"/>
    <n v="0"/>
    <n v="0"/>
    <n v="0"/>
    <n v="0"/>
    <n v="0"/>
    <n v="0"/>
    <n v="0"/>
    <n v="0"/>
    <n v="0"/>
    <n v="0.64705664135512342"/>
    <n v="0"/>
    <n v="0"/>
    <n v="0"/>
    <n v="0.76262794885184881"/>
    <m/>
    <n v="0.30480148844429611"/>
    <n v="0.18734338093353956"/>
    <n v="0.1625661739955323"/>
    <n v="0.42853007549243005"/>
    <n v="0.30480148844429611"/>
    <x v="0"/>
    <m/>
    <s v="No root cause"/>
    <s v="No root cause"/>
    <s v="No root cause"/>
    <x v="3"/>
    <s v=""/>
    <s v="SUO_065"/>
    <m/>
    <s v=""/>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4.426612933142712"/>
    <n v="0.16115776767598938"/>
    <n v="0.20462185353548318"/>
    <n v="4.426612933142712"/>
    <n v="0.26884597055642578"/>
    <n v="0.29310167706808432"/>
    <n v="0.29488518489982407"/>
    <n v="0.25785956231291002"/>
    <n v="0.23119612022840316"/>
    <n v="0.30151983403389526"/>
    <n v="0.30151983403389526"/>
    <n v="0.1836834715908604"/>
    <n v="0.20915196342810194"/>
    <m/>
    <n v="0.30255426857630413"/>
    <n v="0.50070640944170675"/>
    <n v="0.2518181910911183"/>
    <n v="0.28095567200082316"/>
    <n v="0.30255426857630413"/>
    <x v="0"/>
    <m/>
    <s v="IHS"/>
    <s v="POWER ISSUE"/>
    <s v="Defaut GE &amp; Power Cabinet"/>
    <x v="0"/>
    <s v="(05-10-2026 ticket): INC-20260510-00014744...Grid Outage"/>
    <s v="EST_073"/>
    <m/>
    <s v=""/>
  </r>
  <r>
    <s v="NRD_259_H_GUIDER-KOLLAS"/>
    <s v="NRD_259"/>
    <s v="NORD"/>
    <s v="ESCO"/>
    <s v="Hybrid Solar - S3"/>
    <s v="NRD"/>
    <s v="Guider"/>
    <s v="Huawei"/>
    <n v="6.22979285626639"/>
    <n v="3.342828729029514"/>
    <n v="0"/>
    <n v="0"/>
    <n v="3.4642142720577116"/>
    <n v="7.1004657095650243"/>
    <n v="0"/>
    <n v="0"/>
    <n v="0"/>
    <n v="0"/>
    <n v="0"/>
    <n v="0"/>
    <n v="0"/>
    <n v="0"/>
    <n v="0"/>
    <n v="0"/>
    <n v="5.4294437167732488"/>
    <n v="3.4147932700402075"/>
    <n v="0"/>
    <n v="0"/>
    <n v="0"/>
    <n v="0"/>
    <n v="0"/>
    <n v="0"/>
    <m/>
    <n v="0.29827384978012916"/>
    <n v="0.27039894648074214"/>
    <n v="0.48339529973377388"/>
    <n v="0.18673377591290241"/>
    <n v="0.29827384978012916"/>
    <x v="0"/>
    <m/>
    <s v="No root cause"/>
    <s v="No root cause"/>
    <s v="No root cause"/>
    <x v="3"/>
    <s v=""/>
    <s v="NRD_259"/>
    <m/>
    <s v=""/>
  </r>
  <r>
    <s v="Garoua-Katasko-MTN-IHS"/>
    <s v="NRD_116"/>
    <s v="Garoua"/>
    <s v="IHS"/>
    <s v="Grid-Gen"/>
    <s v="NORD"/>
    <s v="Garoua"/>
    <s v="Huawei"/>
    <n v="0"/>
    <n v="0"/>
    <n v="4.5392057825604333"/>
    <n v="0.58570397194328161"/>
    <n v="0"/>
    <n v="0"/>
    <n v="0"/>
    <n v="0"/>
    <n v="0"/>
    <n v="0.24764006243704215"/>
    <n v="0.96937217670710252"/>
    <n v="0"/>
    <n v="0"/>
    <n v="0"/>
    <n v="0"/>
    <n v="0"/>
    <n v="1.7234036178099668"/>
    <n v="0"/>
    <n v="0"/>
    <n v="0"/>
    <n v="1.4365442181529708"/>
    <n v="1.4365442181529708"/>
    <n v="0"/>
    <n v="0"/>
    <m/>
    <n v="0.29543807232766317"/>
    <n v="0.43838351138448256"/>
    <n v="0.55596568982458994"/>
    <n v="8.8578842420222959E-2"/>
    <n v="0.29543807232766317"/>
    <x v="0"/>
    <m/>
    <s v="IHS"/>
    <s v="POWER ISSUE"/>
    <s v="Defaut GE &amp; Power Cabinet"/>
    <x v="0"/>
    <s v="(hourly IHS): 10/05/2026 09:39 0:21:00 48 V Fme is on the way ETA = 10: 20 Am..;..;(05-10-2026 ticket): INC-20260510-00005277...low oil pressure. // Oil topped-up and Manual start of Gen....low oil pressure. // Oil topped-up and Manual start of Gen....Transmission Board fault"/>
    <s v="NRD_116"/>
    <m/>
    <s v=""/>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15801879389212775"/>
    <n v="8.4060826177899912"/>
    <n v="0.208937942488293"/>
    <n v="0.15801879389212775"/>
    <n v="1.8907501576620922"/>
    <n v="1.4367760741710971"/>
    <n v="0.98850921574166828"/>
    <n v="1.1454935750913871"/>
    <n v="1.0518059086901062"/>
    <n v="1.5522582062762356"/>
    <n v="1.5522582062762356"/>
    <n v="0.20990103671743249"/>
    <n v="0.21835486383987812"/>
    <m/>
    <n v="0.2942787922370324"/>
    <n v="0"/>
    <n v="0.67257770025602559"/>
    <n v="0.13132924899368961"/>
    <n v="0.2942787922370324"/>
    <x v="0"/>
    <m/>
    <s v="No root cause"/>
    <s v="No root cause"/>
    <s v="No root cause"/>
    <x v="3"/>
    <s v=""/>
    <s v="SUO_222"/>
    <m/>
    <s v=""/>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0.26665225592338632"/>
    <n v="0.29950657014578247"/>
    <n v="1.3070080443337244"/>
    <n v="0.26665225592338632"/>
    <n v="8.5715386393404688E-2"/>
    <n v="0.10515562175936617"/>
    <n v="7.8991561867746529E-2"/>
    <n v="0.83928311546001666"/>
    <n v="1.4143217105694923E-2"/>
    <n v="3.9040986436779529E-2"/>
    <n v="3.9040986436779529E-2"/>
    <n v="0.28721610122334351"/>
    <n v="0.3244379096717489"/>
    <m/>
    <n v="0.29192456189913624"/>
    <n v="1.0220205907861029"/>
    <n v="0.43483795233772282"/>
    <n v="0"/>
    <n v="0.29192456189913624"/>
    <x v="2"/>
    <m/>
    <s v="IHS"/>
    <s v="POWER ISSUE"/>
    <s v="Defaut GE &amp; Power Cabinet"/>
    <x v="0"/>
    <s v="(05-10-2026 ticket): INC-20260510-00018638...Grid Outage"/>
    <s v="NRO_237"/>
    <m/>
    <s v=""/>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40915453167937932"/>
    <n v="1.4125025325811214"/>
    <n v="0.37685520484657559"/>
    <n v="0.40915453167937926"/>
    <n v="0"/>
    <n v="2.0553322603750219"/>
    <n v="0"/>
    <n v="0"/>
    <n v="0"/>
    <n v="0"/>
    <n v="0"/>
    <n v="0.767782286485578"/>
    <n v="0.13975567369511424"/>
    <m/>
    <n v="0.28892826874181265"/>
    <n v="0"/>
    <n v="0"/>
    <n v="0.55404526919212604"/>
    <n v="0.28892826874181265"/>
    <x v="0"/>
    <m/>
    <s v="AKTIVCO"/>
    <s v="POWER ISSUE"/>
    <s v="AKTIVCO Defaut GE &amp; Power Cabinet"/>
    <x v="0"/>
    <s v="(05-10-2026 cells zte): 09/05/2026 : Need BO RAN analysis || Cell was down due to power "/>
    <s v="LIT_116"/>
    <m/>
    <s v=""/>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4.0128926214141923E-3"/>
    <n v="5.0829973204579446E-3"/>
    <n v="1.8419712184640149"/>
    <n v="4.0128926214141923E-3"/>
    <n v="8.9175391586982064E-4"/>
    <n v="1.4446413437090716E-2"/>
    <n v="9.5078802510037641E-2"/>
    <n v="3.9989812603265102"/>
    <n v="0"/>
    <n v="8.0257852428294147E-4"/>
    <n v="8.0257852428294147E-4"/>
    <n v="0"/>
    <n v="0"/>
    <m/>
    <n v="0.28684156457867854"/>
    <n v="1.334884036945114"/>
    <n v="0.28661585251826721"/>
    <n v="0"/>
    <n v="0.28684156457867854"/>
    <x v="2"/>
    <m/>
    <s v="No root cause"/>
    <s v="No root cause"/>
    <s v="No root cause"/>
    <x v="3"/>
    <s v="(05-10-2026 ticket): INC-20260510-00009915...Transmission Board fault"/>
    <s v="NRO_236"/>
    <m/>
    <s v=""/>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0.4120616494451152"/>
    <n v="0.5081748864975616"/>
    <n v="0.41232917561987609"/>
    <n v="0.41206164944511509"/>
    <n v="0.25532698119183983"/>
    <n v="0.34730248007465042"/>
    <n v="0.68666835029805939"/>
    <n v="0.50530343888846074"/>
    <n v="0.33360513992689045"/>
    <n v="1.2066322235634201"/>
    <n v="1.2066322235634201"/>
    <n v="0.39158697953674454"/>
    <n v="0.37936995088932823"/>
    <m/>
    <n v="0.27198494434028769"/>
    <n v="8.9300344911653853E-2"/>
    <n v="0.7721893264787788"/>
    <n v="0"/>
    <n v="0.27198494434028769"/>
    <x v="0"/>
    <m/>
    <s v="IHS"/>
    <s v="POWER ISSUE"/>
    <s v="Defaut GE &amp; Power Cabinet"/>
    <x v="0"/>
    <s v="(05-10-2026 ticket): INC-20260510-00001791...Grid Outage"/>
    <s v="ADM_112"/>
    <m/>
    <s v=""/>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0.49456672174138844"/>
    <n v="4.7084606757925196E-2"/>
    <n v="3.3622689643954766"/>
    <n v="0.49456672174138849"/>
    <n v="0.16961159479843507"/>
    <n v="0.29668652780988092"/>
    <n v="5.4129462693296715E-2"/>
    <n v="0.86277191360402705"/>
    <n v="0.47985278212953686"/>
    <n v="1.451418673469679"/>
    <n v="1.451418673469679"/>
    <n v="0"/>
    <n v="0.52854254593602779"/>
    <m/>
    <n v="0.26529678997126432"/>
    <n v="0"/>
    <n v="0.79025223470050476"/>
    <n v="0"/>
    <n v="0.26529678997126432"/>
    <x v="2"/>
    <m/>
    <s v="BSS"/>
    <s v="RAN ISSUE"/>
    <s v="BSS Hardware issue"/>
    <x v="1"/>
    <s v="(05-10-2026 cells nokia): 09/05/2026 : Need BO RAN analysis ..;..;(05-10-2026 cells nokia): 09/05/2026: Feedback RM|| Intervention en cour_x000a_08/05/2026 :Check breaker and  interconnection (sfp, optical fiber) between system and radio module, swap its if needed || Power issue_x000a_05/05/2026: Intervention prevue pour ce jour  ||Intervention en cours || Cell up fter remplcemet de la Area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10-2026 ticket): INC-20260510-00008721...Others"/>
    <s v="NRO_218"/>
    <m/>
    <s v=""/>
  </r>
  <r>
    <s v="LELE-HIS"/>
    <s v="SUD_205"/>
    <s v="CENTRE"/>
    <s v="IHS"/>
    <s v="Grid-Gen"/>
    <s v="SUD"/>
    <s v="Mintom"/>
    <s v="NOKIA"/>
    <n v="0"/>
    <n v="0.78398045142824935"/>
    <n v="9.0578201069784221E-3"/>
    <n v="4.1403458978590463E-2"/>
    <n v="0.34801415302569788"/>
    <n v="1.4696316670541736E-2"/>
    <n v="3.0319633139573223E-3"/>
    <n v="0.14880315163642469"/>
    <n v="1.076042320465139"/>
    <n v="1.0681196668935369"/>
    <n v="3.9976652713198675E-2"/>
    <n v="3.5670156634785984E-4"/>
    <n v="0"/>
    <n v="0.47221936860969121"/>
    <n v="3.5670156634785984E-4"/>
    <n v="0"/>
    <n v="3.5670156634785984E-4"/>
    <n v="0.20513907080668756"/>
    <n v="3.5848507417966533E-3"/>
    <n v="0.23287261759023806"/>
    <n v="1.2056691293342807"/>
    <n v="1.2056691293342807"/>
    <n v="0.42310156292358331"/>
    <n v="4.2804187961722654E-4"/>
    <m/>
    <n v="0.26163898717221928"/>
    <n v="0.39866671462657222"/>
    <n v="0.19497315639333423"/>
    <n v="0.26703304896021363"/>
    <n v="0.26163898717221928"/>
    <x v="0"/>
    <m/>
    <s v="IHS"/>
    <s v="POWER ISSUE"/>
    <s v="Defaut GE &amp; Power Cabinet"/>
    <x v="0"/>
    <s v="(05-10-2026 ticket): INC-20260510-00000594...Grid Outage"/>
    <s v="SUD_205"/>
    <m/>
    <s v=""/>
  </r>
  <r>
    <s v="Kumba Gare Ntam"/>
    <s v="SUO_238"/>
    <s v="SUD-OUEST"/>
    <s v="IHS"/>
    <s v="Hybrid-Gen"/>
    <s v="SUD-OUEST"/>
    <s v="Kumba"/>
    <s v="Huawei"/>
    <n v="0"/>
    <n v="3.7706565877072085"/>
    <n v="0"/>
    <n v="3.9237172298271011E-3"/>
    <n v="1.2438540320118252"/>
    <n v="2.3824097616377458"/>
    <n v="6.723824525658258E-3"/>
    <n v="0"/>
    <n v="5.3505234952187721E-4"/>
    <n v="0"/>
    <n v="0.2234735313169707"/>
    <n v="0"/>
    <n v="0"/>
    <n v="0.50749715352150049"/>
    <n v="0"/>
    <n v="0.48119041300334159"/>
    <n v="0.15042105052891711"/>
    <n v="3.2994894887182435E-3"/>
    <n v="0.29427879223703246"/>
    <n v="0"/>
    <n v="3.0970613498157991"/>
    <n v="3.0970613498157991"/>
    <n v="0.92348252019644284"/>
    <n v="0"/>
    <m/>
    <n v="0.26092719578350215"/>
    <n v="0.20607771902689351"/>
    <n v="0.35275797233017475"/>
    <n v="0.21683006214062298"/>
    <n v="0.26092719578350215"/>
    <x v="0"/>
    <m/>
    <s v="No root cause"/>
    <s v="No root cause"/>
    <s v="No root cause"/>
    <x v="3"/>
    <s v=""/>
    <s v="SUO_238"/>
    <m/>
    <s v=""/>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0.19554379867192875"/>
    <n v="0.16076539595300671"/>
    <n v="0.2330866385300471"/>
    <n v="0.19554379867192875"/>
    <n v="0.15980230172386733"/>
    <n v="0.28061712224590724"/>
    <n v="0.28045660654105065"/>
    <n v="0.37601695616565789"/>
    <n v="0.25256254405264345"/>
    <n v="0.34066783094057917"/>
    <n v="0.34066783094057917"/>
    <n v="0.33053750645629837"/>
    <n v="0.21592929318871226"/>
    <m/>
    <n v="0.25975008061455401"/>
    <n v="1.81897933327738"/>
    <n v="0"/>
    <n v="0"/>
    <n v="0.25975008061455401"/>
    <x v="0"/>
    <m/>
    <s v="IHS"/>
    <s v="POWER ISSUE"/>
    <s v="Defaut GE &amp; Power Cabinet"/>
    <x v="0"/>
    <s v="(05-10-2026 ticket): INC-20260510-00018659...Grid Outage"/>
    <s v="EST_043"/>
    <m/>
    <s v=""/>
  </r>
  <r>
    <s v="NRD_256_H_GUIDER-OURO-ALHADJI"/>
    <s v="NRD_256"/>
    <s v="NORD"/>
    <s v="ESCO"/>
    <s v="Hybrid Solar - S3"/>
    <s v="NRD"/>
    <s v="Guider"/>
    <s v="Huawei"/>
    <n v="6.1493566530549346"/>
    <n v="3.272201818892627"/>
    <n v="0"/>
    <n v="0"/>
    <n v="0"/>
    <n v="0"/>
    <n v="0"/>
    <n v="0"/>
    <n v="0"/>
    <n v="0"/>
    <n v="0"/>
    <n v="0"/>
    <n v="0"/>
    <n v="0"/>
    <n v="0"/>
    <n v="0"/>
    <n v="0"/>
    <n v="3.3571681319967008"/>
    <n v="0"/>
    <n v="0"/>
    <n v="0"/>
    <n v="0"/>
    <n v="0"/>
    <n v="0"/>
    <m/>
    <n v="0.25641492096920099"/>
    <n v="0.24666878489582708"/>
    <n v="0.43388168072598443"/>
    <n v="0.14483837747090514"/>
    <n v="0.25641492096920099"/>
    <x v="0"/>
    <m/>
    <s v="No root cause"/>
    <s v="No root cause"/>
    <s v="No root cause"/>
    <x v="3"/>
    <s v=""/>
    <s v="NRD_256"/>
    <m/>
    <s v=""/>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0.59979368381402443"/>
    <n v="1.1975211278743971"/>
    <n v="0.67732276925974433"/>
    <n v="0.59979368381402431"/>
    <n v="1.7426655023927542"/>
    <n v="1.4810784087115083"/>
    <n v="0.55156763204378578"/>
    <n v="0.6831191697128981"/>
    <n v="4.510205945216347"/>
    <n v="3.949899124797037"/>
    <n v="3.949899124797037"/>
    <n v="0.52081995702459527"/>
    <n v="1.2271247285501079"/>
    <m/>
    <n v="0.24840697080469029"/>
    <n v="0.46373731560415493"/>
    <n v="0.5426841396615566"/>
    <n v="0"/>
    <n v="0.24840697080469029"/>
    <x v="2"/>
    <m/>
    <s v="IHS"/>
    <s v="POWER ISSUE"/>
    <s v="Defaut GE &amp; Power Cabinet"/>
    <x v="0"/>
    <s v="(05-10-2026 ticket): INC-20260510-00017007...Grid Outage"/>
    <s v="SUO_030"/>
    <m/>
    <s v=""/>
  </r>
  <r>
    <s v="Buea-GRA-HIS"/>
    <s v="SUO_242"/>
    <s v="SUD-OUEST"/>
    <s v="IHS"/>
    <s v="Grid-Gen"/>
    <s v="SUD-OUEST"/>
    <s v="Buea"/>
    <s v="Huawei"/>
    <n v="0"/>
    <n v="0.58099551126748905"/>
    <n v="0"/>
    <n v="0"/>
    <n v="0.8229283486429646"/>
    <n v="0"/>
    <n v="0"/>
    <n v="0"/>
    <n v="0"/>
    <n v="0"/>
    <n v="0"/>
    <n v="0"/>
    <n v="0"/>
    <n v="0"/>
    <n v="0"/>
    <n v="0"/>
    <n v="1.7605005807101497"/>
    <n v="0"/>
    <n v="1.8263120197013407"/>
    <n v="0"/>
    <n v="0"/>
    <n v="0"/>
    <n v="0"/>
    <n v="0"/>
    <m/>
    <n v="0.24530366717746335"/>
    <n v="0.27789268171808368"/>
    <n v="0.61249196731846145"/>
    <n v="0"/>
    <n v="0.24530366717746335"/>
    <x v="0"/>
    <m/>
    <s v="No root cause"/>
    <s v="No root cause"/>
    <s v="No root cause"/>
    <x v="3"/>
    <s v="(05-10-2026 ocm ran 18h) 10/05/2026 fme FABIEN activé ETA =12H26 UTC  // SITE UP mais probleme de probleme de supervision_x000a_Need FME on site to local Tshoot / fme activated ETA ASAP..;..;(05-10-2026 ocm ran 12h) 10/05/2026 fme FABIEN activé ETA =12H26 UTC _x000a_Need FME on site to local Tshoot / fme activated ETA ASAP"/>
    <s v="SUO_242"/>
    <m/>
    <s v=""/>
  </r>
  <r>
    <s v="Mbangue-III-MTN"/>
    <s v="LIT_678"/>
    <s v="Douala"/>
    <m/>
    <m/>
    <s v="LITTORAL"/>
    <s v="Douala"/>
    <s v="ZTE"/>
    <n v="0.91303116430244902"/>
    <n v="2.743944634209678"/>
    <n v="0"/>
    <n v="0"/>
    <n v="0.3764985032802271"/>
    <n v="0.98824168956690717"/>
    <n v="0.66829821963114322"/>
    <n v="2.4922738440729044"/>
    <n v="0.42392197652618319"/>
    <n v="0"/>
    <n v="0.71800458290172453"/>
    <n v="0.34089968695870454"/>
    <n v="0.72035881323962114"/>
    <n v="0"/>
    <n v="0.34089968695870454"/>
    <n v="1.9631962457873546"/>
    <n v="0"/>
    <n v="0"/>
    <n v="0.74234946480496999"/>
    <n v="1.8704181683802605"/>
    <n v="0.34081051156711767"/>
    <n v="0.34081051156711767"/>
    <n v="0"/>
    <n v="0"/>
    <m/>
    <n v="0.24211118815864877"/>
    <n v="3.7468676186707913E-4"/>
    <n v="3.8250864469542988E-3"/>
    <n v="0.46170439099343841"/>
    <n v="0.24211118815864877"/>
    <x v="0"/>
    <m/>
    <s v="No root cause"/>
    <s v="No root cause"/>
    <s v="No root cause"/>
    <x v="3"/>
    <s v=""/>
    <s v="LIT_678"/>
    <m/>
    <s v=""/>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2.035303467424586"/>
    <n v="0"/>
    <n v="0"/>
    <n v="4.3622283004169136"/>
    <n v="0"/>
    <n v="0"/>
    <n v="0"/>
    <n v="4.3561465387106812"/>
    <n v="0"/>
    <n v="0"/>
    <n v="0.62724186934449755"/>
    <n v="1.9155052463666378"/>
    <m/>
    <n v="0.24205768292369656"/>
    <n v="0"/>
    <n v="3.8250864469542988E-3"/>
    <n v="0.46170439099343841"/>
    <n v="0.24205768292369656"/>
    <x v="0"/>
    <m/>
    <s v="No root cause"/>
    <s v="No root cause"/>
    <s v="No root cause"/>
    <x v="3"/>
    <s v=""/>
    <s v="CTR_746"/>
    <m/>
    <s v=""/>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1.8459306058504772E-2"/>
    <n v="1.5159816569786612E-3"/>
    <n v="1.3449967611497775"/>
    <n v="1.8459306058504772E-2"/>
    <n v="0"/>
    <n v="0.47865783188227135"/>
    <n v="0.24874583729272054"/>
    <n v="0"/>
    <n v="3.0087777121446748E-2"/>
    <n v="0.14967197723958653"/>
    <n v="0.14967197723958653"/>
    <n v="1.5248991961373659E-2"/>
    <n v="4.7066771679607891E-2"/>
    <m/>
    <n v="0.24137994994763637"/>
    <n v="0.8204391129016142"/>
    <n v="0.3700239875421189"/>
    <n v="0"/>
    <n v="0.24137994994763637"/>
    <x v="0"/>
    <m/>
    <s v="No root cause"/>
    <s v="No root cause"/>
    <s v="No root cause"/>
    <x v="3"/>
    <s v="(05-10-2026 ticket): INC-20260510-00017840...Transmission Board fault"/>
    <s v="OST_205"/>
    <m/>
    <s v=""/>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3344255535294906"/>
    <n v="0.50494673732211259"/>
    <n v="0"/>
    <n v="0.3344255535294906"/>
    <n v="0.20938381944622811"/>
    <n v="0.22563157579337528"/>
    <n v="0"/>
    <n v="0.18486058675980874"/>
    <n v="0"/>
    <n v="0.51211643880570601"/>
    <n v="0.51211643880570601"/>
    <n v="0.36424580447617666"/>
    <n v="0.79146727049107779"/>
    <m/>
    <n v="0.23790210967574418"/>
    <n v="0"/>
    <n v="0.41820945153360484"/>
    <n v="0.1869731781897141"/>
    <n v="0.23790210967574418"/>
    <x v="0"/>
    <m/>
    <s v="No root cause"/>
    <s v="No root cause"/>
    <s v="No root cause"/>
    <x v="3"/>
    <s v=""/>
    <s v="CTR_843"/>
    <m/>
    <s v=""/>
  </r>
  <r>
    <s v="Lele"/>
    <s v="SUD_159"/>
    <s v="CENTRE"/>
    <s v="ESCO"/>
    <s v="Hybrid Solar - S3"/>
    <s v="SUD"/>
    <s v="Lele"/>
    <s v="NOKIA"/>
    <n v="0"/>
    <n v="0.7837800559121969"/>
    <n v="1.0578017257151051E-2"/>
    <n v="3.9997494687631772E-2"/>
    <n v="0.34393282945035375"/>
    <n v="1.6210093270368944E-2"/>
    <n v="4.102068013000902E-3"/>
    <n v="9.9941222105565261E-2"/>
    <n v="1.0791203720036304"/>
    <n v="1.0737012854383505"/>
    <n v="3.931635389597353E-2"/>
    <n v="8.9175391586982075E-4"/>
    <n v="0"/>
    <n v="0.45279696832204713"/>
    <n v="8.9175391586982075E-4"/>
    <n v="0"/>
    <n v="0"/>
    <n v="0.205477937294718"/>
    <n v="3.4064999586225523E-3"/>
    <n v="0.20305236664355245"/>
    <n v="1.215514092565483"/>
    <n v="1.215514092565483"/>
    <n v="0.43351724866094238"/>
    <n v="9.6309422913918739E-4"/>
    <m/>
    <n v="0.23479880604851713"/>
    <n v="0.41090648218089676"/>
    <n v="0.20028577645854834"/>
    <n v="0.20879298570481106"/>
    <n v="0.23479880604851713"/>
    <x v="0"/>
    <m/>
    <s v="AKTIVCO"/>
    <s v="POWER ISSUE"/>
    <s v="AKTIVCO Defaut GE &amp; Power Cabinet"/>
    <x v="0"/>
    <s v="(05-10-2026 ticket): INC-20260510-00000557...Grid Outage"/>
    <s v="SUD_159"/>
    <m/>
    <s v=""/>
  </r>
  <r>
    <s v="Muea"/>
    <s v="SUO_038"/>
    <s v="SUD-OUEST"/>
    <s v="IHS"/>
    <s v="Grid-Gen"/>
    <s v="SUD-OUEST"/>
    <s v="Buea"/>
    <s v="Huawei"/>
    <n v="0"/>
    <n v="0"/>
    <n v="0"/>
    <n v="0"/>
    <n v="0"/>
    <n v="0"/>
    <n v="6.9556805437844052E-3"/>
    <n v="0"/>
    <n v="0"/>
    <n v="0"/>
    <n v="0"/>
    <n v="0"/>
    <n v="0"/>
    <n v="0"/>
    <n v="0"/>
    <n v="0"/>
    <n v="11.084251483165112"/>
    <n v="0"/>
    <n v="0"/>
    <n v="0"/>
    <n v="0"/>
    <n v="0"/>
    <n v="0"/>
    <n v="0.25889399685531894"/>
    <m/>
    <n v="0.23445993956048661"/>
    <n v="0"/>
    <n v="0.69839703377296336"/>
    <n v="0"/>
    <n v="0.23445993956048661"/>
    <x v="0"/>
    <m/>
    <s v="No root cause"/>
    <s v="No root cause"/>
    <s v="No root cause"/>
    <x v="3"/>
    <s v="(05-10-2026 ocm ran 18h) Power status check Ongoing..;..;(05-10-2026 ocm ran 12h) Power status check Ongoing"/>
    <s v="SUO_038"/>
    <m/>
    <s v=""/>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4.9052142704169507E-3"/>
    <n v="0"/>
    <n v="0"/>
    <n v="4.9052142704169507E-3"/>
    <n v="2.2295138124645555E-3"/>
    <n v="0"/>
    <n v="0"/>
    <n v="0"/>
    <n v="0.3372711521967372"/>
    <n v="0"/>
    <n v="0"/>
    <n v="0"/>
    <n v="0"/>
    <m/>
    <n v="0.22984925751592308"/>
    <n v="0.56852471333964805"/>
    <n v="0.44283250931686913"/>
    <n v="0"/>
    <n v="0.22984925751592308"/>
    <x v="2"/>
    <m/>
    <s v="No root cause"/>
    <s v="No root cause"/>
    <s v="No root cause"/>
    <x v="3"/>
    <s v="(05-10-2026 ticket): INC-20260510-00001110...Transmission Board fault"/>
    <s v="EXN_229"/>
    <m/>
    <s v=""/>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0.35181475488895159"/>
    <n v="7.6051805908690113"/>
    <n v="3.2370667146073573"/>
    <n v="0.35181475488895159"/>
    <n v="1.0701046990437544E-4"/>
    <n v="0.20881309694007119"/>
    <n v="1.1539295671355298E-2"/>
    <n v="1.1894570431437677"/>
    <n v="0.45384923794277388"/>
    <n v="4.2715012570163371E-2"/>
    <n v="4.2715012570163371E-2"/>
    <n v="8.9960135032944935E-2"/>
    <n v="0.34086401680207079"/>
    <m/>
    <n v="0.22329518053379679"/>
    <n v="1.4893798784216394"/>
    <n v="0"/>
    <n v="2.0349193528970255E-2"/>
    <n v="0.22329518053379679"/>
    <x v="0"/>
    <m/>
    <s v="No root cause"/>
    <s v="No root cause"/>
    <s v="No root cause"/>
    <x v="3"/>
    <s v=""/>
    <s v="CTR_131"/>
    <m/>
    <s v=""/>
  </r>
  <r>
    <s v="Maroua-Stade"/>
    <s v="EXN_066"/>
    <s v="Maroua"/>
    <s v="IHS"/>
    <s v="Grid-Gen"/>
    <s v="EXTREME-NORD"/>
    <s v="Maroua"/>
    <s v="Huawei"/>
    <n v="0"/>
    <n v="1.4914049190572807"/>
    <n v="0"/>
    <n v="0"/>
    <n v="0"/>
    <n v="0"/>
    <n v="4.9046465372838757E-3"/>
    <n v="0"/>
    <n v="0"/>
    <n v="0.44015189779501362"/>
    <n v="0"/>
    <n v="5.3505234952187721E-4"/>
    <n v="0"/>
    <n v="0"/>
    <n v="5.3505234952187721E-4"/>
    <n v="0"/>
    <n v="0"/>
    <n v="6.4830509683734105E-2"/>
    <n v="0"/>
    <n v="0"/>
    <n v="0"/>
    <n v="0"/>
    <n v="0.11405532583974684"/>
    <n v="0.33900916865706143"/>
    <m/>
    <n v="0.22270662294932267"/>
    <n v="0.34221390917193228"/>
    <n v="0.43972556279771918"/>
    <n v="5.0274478130396809E-2"/>
    <n v="0.22270662294932267"/>
    <x v="0"/>
    <m/>
    <s v="No root cause"/>
    <s v="No root cause"/>
    <s v="No root cause"/>
    <x v="3"/>
    <s v=""/>
    <s v="EXN_066"/>
    <m/>
    <s v=""/>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0.18097253968661628"/>
    <n v="0.50203961955637744"/>
    <n v="0.21114949219965015"/>
    <n v="0.18097253968661628"/>
    <n v="0.1693975738586263"/>
    <n v="0.15769776248241463"/>
    <n v="0.19440235365961536"/>
    <n v="0.37512520224978818"/>
    <n v="0.30551489157699191"/>
    <n v="2.6788287632728655E-2"/>
    <n v="2.6788287632728655E-2"/>
    <n v="0.36433497986776364"/>
    <n v="2.4017608216121196"/>
    <m/>
    <n v="0.21935362822565227"/>
    <n v="1.5360908280677354"/>
    <n v="0"/>
    <n v="0"/>
    <n v="0.21935362822565227"/>
    <x v="0"/>
    <m/>
    <s v="No root cause"/>
    <s v="No root cause"/>
    <s v="No root cause"/>
    <x v="3"/>
    <s v=""/>
    <s v="ADM_130"/>
    <m/>
    <s v=""/>
  </r>
  <r>
    <s v="Bfsam-Djeleng"/>
    <s v="OST_016"/>
    <s v="Bafoussam"/>
    <s v="IHS"/>
    <s v="Grid-Gen"/>
    <s v="OUEST"/>
    <s v="Bafoussam"/>
    <s v="Huawei"/>
    <n v="0.62396021493409581"/>
    <n v="0.3026612790462086"/>
    <n v="0.16301261582099857"/>
    <n v="0.14967197723958645"/>
    <n v="0"/>
    <n v="9.572086532946382E-2"/>
    <n v="0"/>
    <n v="0.15088476256516933"/>
    <n v="6.402793115945131E-2"/>
    <n v="0"/>
    <n v="0"/>
    <n v="0.53731740446818643"/>
    <n v="0"/>
    <n v="0"/>
    <n v="0.53731740446818643"/>
    <n v="9.6452103540477063E-2"/>
    <n v="7.2053716402279464E-2"/>
    <n v="0.54031369762550907"/>
    <n v="0"/>
    <n v="0"/>
    <n v="0.15855384624164959"/>
    <n v="0.15855384624164959"/>
    <n v="0"/>
    <n v="0"/>
    <m/>
    <n v="0.21279031940485058"/>
    <n v="0.27477029203585801"/>
    <n v="0.3637019696645144"/>
    <n v="9.866793837156107E-2"/>
    <n v="0.21279031940485058"/>
    <x v="0"/>
    <m/>
    <s v="No root cause"/>
    <s v="No root cause"/>
    <s v="No root cause"/>
    <x v="3"/>
    <s v=""/>
    <s v="OST_016"/>
    <m/>
    <s v=""/>
  </r>
  <r>
    <s v="Bambui-II"/>
    <s v="NRO_140"/>
    <s v="NORD-OUEST"/>
    <s v="CAMUSAT"/>
    <s v="HGB"/>
    <s v="NORD-OUEST"/>
    <s v="Tubah"/>
    <s v="NOKIA"/>
    <n v="0"/>
    <n v="0"/>
    <n v="0"/>
    <n v="0"/>
    <n v="4.8618452219296753"/>
    <n v="2.8317236446490459"/>
    <n v="0.23896842510181915"/>
    <n v="0"/>
    <n v="1.1171276498347338"/>
    <n v="0"/>
    <n v="0.76566631325404133"/>
    <n v="4.6371203625230331E-3"/>
    <n v="3.4778402718922325E-3"/>
    <n v="0"/>
    <n v="4.6371203625230331E-3"/>
    <n v="0"/>
    <n v="0"/>
    <n v="2.6041889605145632"/>
    <n v="3.9112326750049158E-2"/>
    <n v="3.4742732562287326E-2"/>
    <n v="1.9904660805346528"/>
    <n v="1.9904660805346528"/>
    <n v="3.0504939603290784"/>
    <n v="0.59051944308897852"/>
    <m/>
    <n v="0.21261196862167661"/>
    <n v="0.72701721360942251"/>
    <n v="0.32406982397802192"/>
    <n v="0"/>
    <n v="0.21261196862167661"/>
    <x v="2"/>
    <m/>
    <s v="No root cause"/>
    <s v="No root cause"/>
    <s v="No root cause"/>
    <x v="3"/>
    <s v="(05-10-2026 ticket): INC-20260510-00018366"/>
    <s v="NRO_140"/>
    <m/>
    <s v=""/>
  </r>
  <r>
    <s v="Guider-CRTV"/>
    <s v="NRD_100"/>
    <s v="NORD"/>
    <s v="CAMUSAT"/>
    <s v="Medium Grid + Solar + GE"/>
    <s v="NORD"/>
    <s v="Guider"/>
    <s v="Huawei"/>
    <n v="6.1966196105960352"/>
    <n v="3.331235928123208"/>
    <n v="0"/>
    <n v="0"/>
    <n v="1.1197397220010674"/>
    <n v="0"/>
    <n v="0"/>
    <n v="0"/>
    <n v="0"/>
    <n v="0"/>
    <n v="0"/>
    <n v="0"/>
    <n v="0"/>
    <n v="0"/>
    <n v="0"/>
    <n v="0"/>
    <n v="0"/>
    <n v="3.3099230095339198"/>
    <n v="0"/>
    <n v="0"/>
    <n v="0"/>
    <n v="0"/>
    <n v="0"/>
    <n v="0"/>
    <m/>
    <n v="0.21098897649479359"/>
    <n v="0.21919175569224128"/>
    <n v="0.37825854864319935"/>
    <n v="0.10106196113967522"/>
    <n v="0.21098897649479359"/>
    <x v="0"/>
    <m/>
    <s v="No root cause"/>
    <s v="No root cause"/>
    <s v="No root cause"/>
    <x v="3"/>
    <s v=""/>
    <s v="NRD_100"/>
    <m/>
    <s v=""/>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9.0958899418719139E-2"/>
    <n v="6.1334834333524532E-2"/>
    <n v="0.1317120533739688"/>
    <n v="9.0958899418719139E-2"/>
    <n v="0.10522696207263586"/>
    <n v="0.26012461725921932"/>
    <n v="2.9249528440529287E-2"/>
    <n v="0.23328282439153847"/>
    <n v="0.13964866322520997"/>
    <n v="0.3386524670907135"/>
    <n v="0.3386524670907135"/>
    <n v="6.3849580376277346E-2"/>
    <n v="0.1779049062160242"/>
    <m/>
    <n v="0.20679773309020558"/>
    <n v="0.23605265997625985"/>
    <n v="0.30441312973673207"/>
    <n v="0.13594629290362403"/>
    <n v="0.20679773309020558"/>
    <x v="0"/>
    <m/>
    <s v="No root cause"/>
    <s v="No root cause"/>
    <s v="No root cause"/>
    <x v="3"/>
    <s v=""/>
    <s v="EXN_045"/>
    <m/>
    <s v=""/>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0.15086325653897525"/>
    <n v="4.1802794667392353"/>
    <n v="1.9539737131743511"/>
    <n v="0.15086325653897525"/>
    <n v="6.8793860931907008E-2"/>
    <n v="0"/>
    <n v="3.233691707079956E-2"/>
    <n v="0"/>
    <n v="0.15645298978948854"/>
    <n v="4.1313028830681157E-2"/>
    <n v="4.1313028830681157E-2"/>
    <n v="8.2645269687406278E-2"/>
    <n v="4.7987071793687608E-2"/>
    <m/>
    <n v="0.20653465378161096"/>
    <n v="0.43563580846412397"/>
    <n v="0.25662925160948757"/>
    <n v="0.11155086710467201"/>
    <n v="0.20653465378161096"/>
    <x v="0"/>
    <m/>
    <s v="No root cause"/>
    <s v="No root cause"/>
    <s v="No root cause"/>
    <x v="3"/>
    <s v=""/>
    <s v="ADM_078"/>
    <m/>
    <s v=""/>
  </r>
  <r>
    <s v="Limbe-Church-Street-IHS"/>
    <s v="SUO_188"/>
    <s v="SUD-OUEST"/>
    <s v="IHS"/>
    <s v="GridOnly"/>
    <s v="SUD-OUEST"/>
    <s v="Limbe"/>
    <s v="Huawei"/>
    <n v="2.654662232152794"/>
    <n v="8.5251674357152446E-2"/>
    <n v="0"/>
    <n v="0"/>
    <n v="0"/>
    <n v="0"/>
    <n v="0"/>
    <n v="0.81434967597229713"/>
    <n v="0.53175286003315891"/>
    <n v="0"/>
    <n v="0"/>
    <n v="0"/>
    <n v="0"/>
    <n v="0"/>
    <n v="0"/>
    <n v="0.22919859145685484"/>
    <n v="8.9175391586979543E-5"/>
    <n v="0"/>
    <n v="0"/>
    <n v="0"/>
    <n v="0"/>
    <n v="0"/>
    <n v="0"/>
    <n v="0.4889486720714088"/>
    <m/>
    <n v="0.20474669908370502"/>
    <n v="0.18984129267932009"/>
    <n v="0.16628500804118174"/>
    <n v="0.23358822151742192"/>
    <n v="0.20474669908370502"/>
    <x v="0"/>
    <m/>
    <s v="No root cause"/>
    <s v="No root cause"/>
    <s v="No root cause"/>
    <x v="3"/>
    <s v=""/>
    <s v="SUO_188"/>
    <m/>
    <s v=""/>
  </r>
  <r>
    <s v="Limbe-Ngueme"/>
    <s v="SUO_235"/>
    <s v="SUD-OUEST"/>
    <s v="CAMUSAT"/>
    <s v="Medium Grid + GE"/>
    <s v="SUD-OUEST"/>
    <s v="Limbe"/>
    <s v="Huawei"/>
    <n v="0.10610088091018827"/>
    <n v="5.1543376337274183E-2"/>
    <n v="3.5099434128635143E-2"/>
    <n v="0.21464516754985977"/>
    <n v="5.0794303047943551E-2"/>
    <n v="0"/>
    <n v="0"/>
    <n v="0"/>
    <n v="0"/>
    <n v="0"/>
    <n v="0"/>
    <n v="0"/>
    <n v="4.052308144495524"/>
    <n v="0"/>
    <n v="0"/>
    <n v="0"/>
    <n v="4.9215898616854012"/>
    <n v="0"/>
    <n v="0"/>
    <n v="0"/>
    <n v="4.9248893511741185"/>
    <n v="4.9248893511741185"/>
    <n v="0"/>
    <n v="0.48943021918597851"/>
    <m/>
    <n v="0.20442566767399195"/>
    <n v="0.19296368236154574"/>
    <n v="0.16400058141313995"/>
    <n v="0.23358822151742201"/>
    <n v="0.20442566767399195"/>
    <x v="0"/>
    <m/>
    <s v="No root cause"/>
    <s v="No root cause"/>
    <s v="No root cause"/>
    <x v="3"/>
    <s v=""/>
    <s v="SUO_235"/>
    <m/>
    <s v=""/>
  </r>
  <r>
    <s v="Limbe-GRA-IHS"/>
    <s v="SUO_192"/>
    <s v="SUD-OUEST"/>
    <s v="IHS"/>
    <m/>
    <s v="SUD-OUEST"/>
    <s v="Limbe"/>
    <s v="Huawei"/>
    <n v="0"/>
    <n v="0"/>
    <n v="0"/>
    <n v="0"/>
    <n v="0"/>
    <n v="0"/>
    <n v="0"/>
    <n v="0"/>
    <n v="0"/>
    <n v="0"/>
    <n v="0"/>
    <n v="0"/>
    <n v="0"/>
    <n v="0"/>
    <n v="0"/>
    <n v="0"/>
    <n v="0"/>
    <n v="0"/>
    <n v="0"/>
    <n v="0"/>
    <m/>
    <n v="0"/>
    <n v="0"/>
    <n v="0.48859197050506087"/>
    <m/>
    <n v="0.20438999751735712"/>
    <n v="0.19296368236154574"/>
    <n v="0.16389432901183565"/>
    <n v="0.23358822151742198"/>
    <n v="0.20438999751735712"/>
    <x v="0"/>
    <m/>
    <s v="No root cause"/>
    <s v="No root cause"/>
    <s v="No root cause"/>
    <x v="3"/>
    <s v=""/>
    <s v="SUO_192"/>
    <m/>
    <s v=""/>
  </r>
  <r>
    <s v="LIMBE-ALPHA-CLUB-TOWE-IHS"/>
    <s v="SUO_208"/>
    <s v="SUD-OUEST"/>
    <s v="IHS"/>
    <s v="Grid-Gen"/>
    <s v="SUD-OUEST"/>
    <s v="Limbe"/>
    <s v="Huawei"/>
    <n v="0"/>
    <n v="0"/>
    <n v="0.33535297760199523"/>
    <n v="0"/>
    <n v="0.66505223537737601"/>
    <n v="0"/>
    <n v="0"/>
    <n v="4.7887185282208006E-2"/>
    <n v="0"/>
    <n v="0"/>
    <n v="0"/>
    <n v="0"/>
    <n v="0"/>
    <n v="0"/>
    <n v="0"/>
    <n v="0"/>
    <n v="0"/>
    <n v="0"/>
    <n v="0"/>
    <n v="0"/>
    <n v="0"/>
    <n v="0"/>
    <n v="0"/>
    <n v="0.48984042598727867"/>
    <m/>
    <n v="0.20392628548110486"/>
    <n v="0.18984129267932009"/>
    <n v="0.16384120281118353"/>
    <n v="0.23358822151742201"/>
    <n v="0.20392628548110486"/>
    <x v="0"/>
    <m/>
    <s v="No root cause"/>
    <s v="No root cause"/>
    <s v="No root cause"/>
    <x v="3"/>
    <s v=""/>
    <s v="SUO_208"/>
    <m/>
    <s v=""/>
  </r>
  <r>
    <s v="Limbe-Mokindi-MTN-IHS"/>
    <s v="SUO_154"/>
    <s v="SUD-OUEST"/>
    <s v="IHS"/>
    <s v="Grid-Gen"/>
    <s v="SUD-OUEST"/>
    <s v="Limbe"/>
    <s v="Huawei"/>
    <n v="0"/>
    <n v="0"/>
    <n v="3.604629843650569"/>
    <n v="0"/>
    <n v="0"/>
    <n v="0"/>
    <n v="0"/>
    <n v="0"/>
    <n v="0"/>
    <n v="0"/>
    <n v="0"/>
    <n v="0"/>
    <n v="0"/>
    <n v="0"/>
    <n v="0"/>
    <n v="0"/>
    <n v="0"/>
    <n v="0"/>
    <n v="0"/>
    <n v="0"/>
    <n v="0"/>
    <n v="0"/>
    <n v="0"/>
    <n v="0.49064300451156134"/>
    <m/>
    <n v="0.20376576977624827"/>
    <n v="0.19109024855221035"/>
    <n v="0.16283180499879296"/>
    <n v="0.23358822151742201"/>
    <n v="0.20376576977624827"/>
    <x v="0"/>
    <m/>
    <s v="No root cause"/>
    <s v="No root cause"/>
    <s v="No root cause"/>
    <x v="3"/>
    <s v="(05-10-2026 ticket): INC-20260510-00018823...Auto TT closure RCA...Transmission Board fault"/>
    <s v="SUO_154"/>
    <m/>
    <s v=""/>
  </r>
  <r>
    <s v="Limbe-College-Excellence-IHS"/>
    <s v="SUO_151"/>
    <s v="SUD-OUEST"/>
    <s v="IHS"/>
    <s v="Grid-Gen"/>
    <s v="SUD-OUEST"/>
    <s v="Limbe"/>
    <s v="Huawei"/>
    <n v="0"/>
    <n v="0"/>
    <n v="0"/>
    <n v="0"/>
    <n v="0"/>
    <n v="0"/>
    <n v="0"/>
    <n v="0"/>
    <n v="0"/>
    <n v="0"/>
    <n v="7.66908367648024E-3"/>
    <n v="0"/>
    <n v="0"/>
    <n v="0"/>
    <n v="0"/>
    <n v="0"/>
    <n v="0"/>
    <n v="0"/>
    <n v="0"/>
    <n v="0"/>
    <n v="0"/>
    <n v="0"/>
    <n v="0"/>
    <n v="0.48966207520410465"/>
    <m/>
    <n v="0.20367659438466129"/>
    <n v="0.19109024855221035"/>
    <n v="0.1625661739955323"/>
    <n v="0.23358822151742201"/>
    <n v="0.20367659438466129"/>
    <x v="0"/>
    <m/>
    <s v="No root cause"/>
    <s v="No root cause"/>
    <s v="No root cause"/>
    <x v="3"/>
    <s v=""/>
    <s v="SUO_151"/>
    <m/>
    <s v=""/>
  </r>
  <r>
    <s v="Monkey-Hill"/>
    <s v="SUO_011"/>
    <s v="SUD-OUEST"/>
    <s v="IHS"/>
    <s v="Grid-Gen"/>
    <s v="SUD-OUEST"/>
    <s v="Limbe"/>
    <s v="Huawei"/>
    <n v="0"/>
    <n v="0"/>
    <n v="0"/>
    <n v="0"/>
    <n v="0"/>
    <n v="0"/>
    <n v="0"/>
    <n v="3.7453664466531408E-2"/>
    <n v="0"/>
    <n v="0"/>
    <n v="0"/>
    <n v="0"/>
    <n v="0"/>
    <n v="0"/>
    <n v="0"/>
    <n v="0"/>
    <n v="0"/>
    <n v="0"/>
    <n v="0"/>
    <n v="0"/>
    <n v="0"/>
    <n v="0"/>
    <n v="0"/>
    <n v="0.48975125059569163"/>
    <m/>
    <n v="0.20358741899307434"/>
    <n v="0.19296368236154574"/>
    <n v="0.1625661739955323"/>
    <n v="0.23290421501224651"/>
    <n v="0.20358741899307434"/>
    <x v="0"/>
    <m/>
    <s v="No root cause"/>
    <s v="No root cause"/>
    <s v="No root cause"/>
    <x v="3"/>
    <s v=""/>
    <s v="SUO_011"/>
    <m/>
    <s v=""/>
  </r>
  <r>
    <s v="Limbe-Fini-Hotel"/>
    <s v="SUO_078"/>
    <s v="SUD-OUEST"/>
    <s v="IHS"/>
    <s v="Grid-Gen"/>
    <s v="SUD-OUEST"/>
    <s v="Limbe"/>
    <s v="Huawei"/>
    <n v="0.4318764214557419"/>
    <n v="7.6601661373215404E-2"/>
    <n v="0"/>
    <n v="0"/>
    <n v="0"/>
    <n v="0"/>
    <n v="0"/>
    <n v="0"/>
    <n v="0"/>
    <n v="0"/>
    <n v="0"/>
    <n v="0"/>
    <n v="0"/>
    <n v="0"/>
    <n v="0"/>
    <n v="0"/>
    <n v="0"/>
    <n v="0"/>
    <n v="0"/>
    <n v="0"/>
    <n v="0"/>
    <n v="0"/>
    <n v="0"/>
    <n v="0.48877032128823483"/>
    <m/>
    <n v="0.20314154203513934"/>
    <n v="0.19109024855221035"/>
    <n v="0.16415996001509631"/>
    <n v="0.23153620200189551"/>
    <n v="0.20314154203513934"/>
    <x v="0"/>
    <m/>
    <s v="No root cause"/>
    <s v="No root cause"/>
    <s v="No root cause"/>
    <x v="3"/>
    <s v=""/>
    <s v="SUO_078"/>
    <m/>
    <s v=""/>
  </r>
  <r>
    <s v="CTR_943_Z_Mimboman"/>
    <s v="CTR_943"/>
    <s v="Yaounde"/>
    <s v="ESCO"/>
    <s v="Good Grid + GE"/>
    <s v="CENTRE"/>
    <s v="Yaoundé"/>
    <s v="ZTE"/>
    <n v="0"/>
    <n v="0"/>
    <n v="0"/>
    <n v="0"/>
    <n v="7.2328554959150537"/>
    <n v="5.4737638863919784"/>
    <n v="6.8933469450651046"/>
    <n v="2.92604078383029"/>
    <n v="0"/>
    <n v="0"/>
    <n v="0"/>
    <n v="0"/>
    <n v="2.7688602386190806"/>
    <n v="19.809350146818367"/>
    <n v="0"/>
    <n v="0"/>
    <n v="0"/>
    <n v="0"/>
    <n v="0"/>
    <n v="0.49647507512134986"/>
    <n v="13.868556899607057"/>
    <n v="13.868556899607057"/>
    <n v="13.868556899607057"/>
    <n v="36.287749726766606"/>
    <m/>
    <n v="0.20307020172186907"/>
    <n v="8.9175449324364831E-2"/>
    <n v="7.07640992686423E-2"/>
    <n v="0.31943103791694233"/>
    <n v="0.20307020172186907"/>
    <x v="0"/>
    <m/>
    <s v="No root cause"/>
    <s v="No root cause"/>
    <s v="No root cause"/>
    <x v="3"/>
    <s v=""/>
    <s v="CTR_943"/>
    <m/>
    <s v=""/>
  </r>
  <r>
    <s v="Limbe-Down-Beach-II"/>
    <s v="SUO_050"/>
    <s v="SUD-OUEST"/>
    <s v="IHS"/>
    <s v="GridOnly"/>
    <s v="SUD-OUEST"/>
    <s v="Limbe"/>
    <s v="Huawei"/>
    <n v="2.8344219865138274"/>
    <n v="7.6958362939563346E-2"/>
    <n v="0"/>
    <n v="0"/>
    <n v="0"/>
    <n v="0"/>
    <n v="0"/>
    <n v="0"/>
    <n v="0"/>
    <n v="0"/>
    <n v="0"/>
    <n v="0"/>
    <n v="0"/>
    <n v="0"/>
    <n v="0"/>
    <n v="0"/>
    <n v="0"/>
    <n v="0"/>
    <n v="0"/>
    <n v="0"/>
    <n v="0"/>
    <n v="0"/>
    <n v="0"/>
    <n v="0.48957289981251767"/>
    <m/>
    <n v="0.20276700539047407"/>
    <n v="0.18984129267932009"/>
    <n v="0.16357557180792287"/>
    <n v="0.23153620200189551"/>
    <n v="0.20276700539047407"/>
    <x v="0"/>
    <m/>
    <s v="No root cause"/>
    <s v="No root cause"/>
    <s v="No root cause"/>
    <x v="3"/>
    <s v=""/>
    <s v="SUO_050"/>
    <m/>
    <s v=""/>
  </r>
  <r>
    <s v="Down-Beach"/>
    <s v="SUO_014"/>
    <s v="SUD-OUEST"/>
    <s v="IHS"/>
    <s v="Grid-Gen"/>
    <s v="SUD-OUEST"/>
    <s v="Limbe"/>
    <s v="Huawei"/>
    <n v="0"/>
    <n v="0"/>
    <n v="0"/>
    <n v="0"/>
    <n v="0"/>
    <n v="0"/>
    <n v="0"/>
    <n v="0"/>
    <n v="0"/>
    <n v="0"/>
    <n v="0"/>
    <n v="0"/>
    <n v="0"/>
    <n v="0"/>
    <n v="0"/>
    <n v="0"/>
    <n v="0"/>
    <n v="0"/>
    <n v="0"/>
    <n v="0"/>
    <n v="0"/>
    <n v="0"/>
    <n v="0"/>
    <n v="0.4889486720714088"/>
    <m/>
    <n v="0.20260648968561751"/>
    <n v="0.19109024855221035"/>
    <n v="0.1625661739955323"/>
    <n v="0.23153620200189551"/>
    <n v="0.20260648968561751"/>
    <x v="0"/>
    <m/>
    <s v="No root cause"/>
    <s v="No root cause"/>
    <s v="No root cause"/>
    <x v="3"/>
    <s v=""/>
    <s v="SUO_014"/>
    <m/>
    <s v=""/>
  </r>
  <r>
    <s v="Limbe-Sonara-MTN"/>
    <s v="SUO_080"/>
    <s v="SUD-OUEST"/>
    <s v="IHS"/>
    <s v="Grid-Gen"/>
    <s v="SUD-OUEST"/>
    <s v="Limbe"/>
    <s v="Huawei"/>
    <n v="0"/>
    <n v="1.0242507126897296"/>
    <n v="0.19021111025502735"/>
    <n v="0"/>
    <n v="0"/>
    <n v="0"/>
    <n v="0"/>
    <n v="4.3339240311272058E-2"/>
    <n v="0"/>
    <n v="0"/>
    <n v="0"/>
    <n v="0"/>
    <n v="0"/>
    <n v="0"/>
    <n v="0"/>
    <n v="0"/>
    <n v="0"/>
    <n v="0"/>
    <n v="0"/>
    <n v="0"/>
    <n v="0"/>
    <n v="0"/>
    <n v="0"/>
    <n v="0.48850279511347389"/>
    <m/>
    <n v="0.20242813890244354"/>
    <n v="0.18984129267932009"/>
    <n v="0.1625661739955323"/>
    <n v="0.23153620200189551"/>
    <n v="0.20242813890244354"/>
    <x v="0"/>
    <m/>
    <s v="No root cause"/>
    <s v="No root cause"/>
    <s v="No root cause"/>
    <x v="3"/>
    <s v=""/>
    <s v="SUO_080"/>
    <m/>
    <s v=""/>
  </r>
  <r>
    <s v="Limbe-Batoke-Camtel"/>
    <s v="SUO_227"/>
    <s v="SUD-OUEST"/>
    <s v="CAMUSAT"/>
    <s v="Good Grid no GE - 8h"/>
    <s v="SUD-OUEST"/>
    <s v="Limbe"/>
    <s v="Huawei"/>
    <n v="0"/>
    <n v="0"/>
    <n v="0"/>
    <n v="0"/>
    <n v="0"/>
    <n v="0"/>
    <n v="0"/>
    <n v="3.7542839858118383E-2"/>
    <n v="0"/>
    <n v="0"/>
    <n v="0"/>
    <n v="0"/>
    <n v="0"/>
    <n v="0"/>
    <n v="0"/>
    <n v="0"/>
    <n v="0"/>
    <n v="0"/>
    <n v="0"/>
    <n v="0"/>
    <n v="0"/>
    <n v="0"/>
    <n v="0"/>
    <n v="0.48975125059569163"/>
    <m/>
    <n v="0.20224978811926955"/>
    <n v="0.19109024855221035"/>
    <n v="0.16415996001509631"/>
    <n v="0.2298261857389568"/>
    <n v="0.20224978811926955"/>
    <x v="0"/>
    <m/>
    <s v="No root cause"/>
    <s v="No root cause"/>
    <s v="No root cause"/>
    <x v="3"/>
    <s v=""/>
    <s v="SUO_227"/>
    <m/>
    <s v=""/>
  </r>
  <r>
    <s v="Limbe-Issokolo-IHS"/>
    <s v="SUO_191"/>
    <s v="SUD-OUEST"/>
    <s v="IHS"/>
    <m/>
    <s v="SUD-OUEST"/>
    <s v="Limbe"/>
    <s v="Huawei"/>
    <n v="0"/>
    <n v="0"/>
    <n v="0"/>
    <n v="0"/>
    <n v="0"/>
    <n v="0"/>
    <n v="12.857521979950519"/>
    <n v="13.868556899607057"/>
    <n v="13.868556899607057"/>
    <n v="13.868289373432297"/>
    <n v="13.868556899607057"/>
    <n v="0"/>
    <n v="26.617784284014352"/>
    <n v="0"/>
    <n v="0"/>
    <n v="2.8143753584850738E-2"/>
    <n v="0"/>
    <n v="0"/>
    <n v="0"/>
    <n v="0"/>
    <n v="0"/>
    <n v="0"/>
    <n v="0"/>
    <n v="0.48877032128823483"/>
    <m/>
    <n v="0.2019644268661912"/>
    <n v="0.19109024855221035"/>
    <n v="0.16330994080466216"/>
    <n v="0.2298261857389568"/>
    <n v="0.2019644268661912"/>
    <x v="0"/>
    <m/>
    <s v="No root cause"/>
    <s v="No root cause"/>
    <s v="No root cause"/>
    <x v="3"/>
    <s v=""/>
    <s v="SUO_191"/>
    <m/>
    <s v=""/>
  </r>
  <r>
    <s v="Limbe-Bota-IHS"/>
    <s v="SUO_207"/>
    <s v="SUD-OUEST"/>
    <s v="IHS"/>
    <s v="Grid-Gen"/>
    <s v="SUD-OUEST"/>
    <s v="Limbe"/>
    <s v="Huawei"/>
    <n v="0"/>
    <n v="0"/>
    <n v="7.936609851241179E-3"/>
    <n v="0"/>
    <n v="0"/>
    <n v="0"/>
    <n v="0"/>
    <n v="0"/>
    <n v="0"/>
    <n v="0"/>
    <n v="0"/>
    <n v="0"/>
    <n v="0"/>
    <n v="0"/>
    <n v="0"/>
    <n v="0"/>
    <n v="0"/>
    <n v="0"/>
    <n v="0"/>
    <n v="0"/>
    <n v="0"/>
    <n v="0"/>
    <n v="0"/>
    <n v="0.48877032128823483"/>
    <m/>
    <n v="0.20187525147460422"/>
    <n v="0.19296368236154574"/>
    <n v="0.16437246481770487"/>
    <n v="0.22845817272860588"/>
    <n v="0.20187525147460422"/>
    <x v="0"/>
    <m/>
    <s v="No root cause"/>
    <s v="No root cause"/>
    <s v="No root cause"/>
    <x v="3"/>
    <s v=""/>
    <s v="SUO_207"/>
    <m/>
    <s v=""/>
  </r>
  <r>
    <s v="White-Star-Hotel"/>
    <s v="SUO_236"/>
    <s v="SUD-OUEST"/>
    <s v="CAMUSAT"/>
    <s v="Medium Grid + GE"/>
    <s v="SUD-OUEST"/>
    <s v="Limbe"/>
    <s v="Huawei"/>
    <n v="0"/>
    <n v="0"/>
    <n v="0"/>
    <n v="0"/>
    <n v="3.2080847123415879"/>
    <n v="1.6494772181843604"/>
    <n v="7.9436190370199151"/>
    <n v="5.2270155778708052"/>
    <n v="0"/>
    <n v="0.70650095738700402"/>
    <n v="10.108137646854034"/>
    <n v="11.876717518041966"/>
    <n v="2.7456032964931962"/>
    <n v="3.8645047698133448"/>
    <n v="11.876717518041966"/>
    <n v="9.8104880248150135"/>
    <n v="0"/>
    <n v="0.39048120468106606"/>
    <n v="1.9458962198194802"/>
    <n v="13.868556899607057"/>
    <n v="9.7891929413040426"/>
    <n v="9.7891929413040426"/>
    <n v="11.523226265791179"/>
    <n v="6.5597239700598973"/>
    <m/>
    <n v="0.20178607608301727"/>
    <n v="0.19109024855221035"/>
    <n v="0.16277867879814084"/>
    <n v="0.2298261857389568"/>
    <n v="0.20178607608301727"/>
    <x v="0"/>
    <m/>
    <s v="No root cause"/>
    <s v="No root cause"/>
    <s v="No root cause"/>
    <x v="3"/>
    <s v=""/>
    <s v="SUO_236"/>
    <m/>
    <s v=""/>
  </r>
  <r>
    <s v="Limbe-Kie"/>
    <s v="SUO_002"/>
    <s v="SUD-OUEST"/>
    <s v="IHS"/>
    <s v="Grid-Gen"/>
    <s v="SUD-OUEST"/>
    <s v="Limbe"/>
    <s v="Huawei"/>
    <n v="0"/>
    <n v="0"/>
    <n v="0"/>
    <n v="0"/>
    <n v="0"/>
    <n v="0"/>
    <n v="0"/>
    <n v="0"/>
    <n v="0"/>
    <n v="0"/>
    <n v="0"/>
    <n v="0"/>
    <n v="0"/>
    <n v="0"/>
    <n v="0"/>
    <n v="0"/>
    <n v="0"/>
    <n v="0"/>
    <n v="0"/>
    <n v="0"/>
    <m/>
    <n v="0"/>
    <n v="0"/>
    <n v="0.48966207520410465"/>
    <m/>
    <n v="0.20171473576974772"/>
    <n v="0.19109024855221035"/>
    <n v="0.1625661739955323"/>
    <n v="0.2298261857389568"/>
    <n v="0.20171473576974772"/>
    <x v="0"/>
    <m/>
    <s v="No root cause"/>
    <s v="No root cause"/>
    <s v="No root cause"/>
    <x v="3"/>
    <s v=""/>
    <s v="SUO_002"/>
    <m/>
    <s v=""/>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0.19556163375024638"/>
    <n v="0.16023767692682597"/>
    <n v="2.8536125307830184E-4"/>
    <n v="0.19556163375024641"/>
    <n v="0.10454922909657476"/>
    <n v="2.6752617476083203E-4"/>
    <n v="5.3041522915935307E-2"/>
    <n v="2.8536125307818605E-4"/>
    <n v="5.1311520319147874E-2"/>
    <n v="0.15175868140272175"/>
    <n v="0.15175868140272175"/>
    <n v="2.4969109644330426E-4"/>
    <n v="0.11120171330896371"/>
    <m/>
    <n v="0.19927133004026457"/>
    <n v="0.28301340079693377"/>
    <n v="0.28847526954109187"/>
    <n v="0.11891453092475493"/>
    <n v="0.19927133004026457"/>
    <x v="0"/>
    <m/>
    <s v="BSS"/>
    <s v="RAN ISSUE"/>
    <s v="BSS Hardware issue"/>
    <x v="1"/>
    <s v="(05-10-2026 cells nokia): 09/05/2026 : Check breaker and  interconnection (sfp, optical fiber) between system and radio module, swap its if needed ||09/05/2026: Feedback RM|| Intervention en cour"/>
    <s v="OST_155"/>
    <m/>
    <s v=""/>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3.9237172298271117E-2"/>
    <n v="0.58932449284171251"/>
    <n v="0"/>
    <n v="3.923717229827111E-2"/>
    <n v="2.7644371391963656E-3"/>
    <n v="0"/>
    <n v="0"/>
    <n v="7.9027232024381763E-2"/>
    <n v="0.49968538921848055"/>
    <n v="9.7165506673173488E-2"/>
    <n v="9.7165506673173488E-2"/>
    <n v="0.38887604763250094"/>
    <n v="1.605157048565732E-3"/>
    <m/>
    <n v="0.19766617299169892"/>
    <n v="6.981663329456575E-2"/>
    <n v="1.4981588583902297E-2"/>
    <n v="0.3502797313003565"/>
    <n v="0.19766617299169892"/>
    <x v="0"/>
    <m/>
    <s v="No root cause"/>
    <s v="No root cause"/>
    <s v="No root cause"/>
    <x v="3"/>
    <s v=""/>
    <s v="CTR_470"/>
    <m/>
    <s v=""/>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0.2971145696894984"/>
    <n v="3.3383780946124715E-2"/>
    <n v="4.2072949750736943E-2"/>
    <n v="0.2971145696894984"/>
    <n v="0.34022195398264432"/>
    <n v="0.71593571381690657"/>
    <n v="1.897812848675781"/>
    <n v="1.7761062742378713"/>
    <n v="1.291455856040955"/>
    <n v="0.3631221945421807"/>
    <n v="0.3631221945421807"/>
    <n v="0.46449677969825909"/>
    <n v="0.33906267389201361"/>
    <m/>
    <n v="0.19722029603376398"/>
    <n v="1.3810954042420538"/>
    <n v="0"/>
    <n v="0"/>
    <n v="0.19722029603376398"/>
    <x v="0"/>
    <m/>
    <s v="No root cause"/>
    <s v="No root cause"/>
    <s v="No root cause"/>
    <x v="3"/>
    <s v="(05-10-2026 ticket): INC-20260510-00018800...Others"/>
    <s v="SUD_066"/>
    <m/>
    <s v=""/>
  </r>
  <r>
    <s v="Nyalla-Crf-Mpome"/>
    <s v="LIT_445"/>
    <s v="Douala"/>
    <s v="IHS"/>
    <s v="Grid-Gen"/>
    <s v="LITTORAL"/>
    <s v="Douala"/>
    <s v="ZTE"/>
    <n v="9.9573242246021515E-2"/>
    <n v="1.8139166402707507"/>
    <n v="0.92465963536539075"/>
    <n v="0"/>
    <n v="0"/>
    <n v="0"/>
    <n v="0"/>
    <n v="0.19079966783950197"/>
    <n v="0"/>
    <n v="0"/>
    <n v="0"/>
    <n v="0"/>
    <n v="0"/>
    <n v="0"/>
    <n v="0"/>
    <n v="0"/>
    <n v="3.6536228037884571"/>
    <n v="0"/>
    <n v="0"/>
    <n v="0"/>
    <n v="0"/>
    <n v="0"/>
    <n v="0"/>
    <n v="0.62608258925386562"/>
    <m/>
    <n v="0.18885564430290508"/>
    <n v="0.10241438157700161"/>
    <n v="8.6701959464283176E-2"/>
    <n v="0.27828804663063883"/>
    <n v="0.18885564430290508"/>
    <x v="0"/>
    <m/>
    <s v="No root cause"/>
    <s v="No root cause"/>
    <s v="No root cause"/>
    <x v="3"/>
    <s v=""/>
    <s v="LIT_445"/>
    <m/>
    <s v=""/>
  </r>
  <r>
    <s v="Garoua-Roumde-Adja"/>
    <s v="NRD_065"/>
    <s v="Garoua"/>
    <s v="IHS"/>
    <s v="Grid-Gen"/>
    <s v="NORD"/>
    <s v="Garoua"/>
    <s v="Huawei"/>
    <n v="0"/>
    <n v="0"/>
    <n v="0"/>
    <n v="0"/>
    <n v="0"/>
    <n v="0"/>
    <n v="0"/>
    <n v="0"/>
    <n v="1.7913552661992449"/>
    <n v="0"/>
    <n v="0"/>
    <n v="0"/>
    <n v="0"/>
    <n v="0"/>
    <n v="0"/>
    <n v="0"/>
    <n v="0"/>
    <n v="0.97902095407681344"/>
    <n v="0.69890321402379341"/>
    <n v="0"/>
    <n v="0"/>
    <n v="0"/>
    <n v="0"/>
    <n v="0"/>
    <m/>
    <n v="0.18858811812814433"/>
    <n v="0.26040729949761998"/>
    <n v="0.33729824794040347"/>
    <n v="7.3188696053774954E-2"/>
    <n v="0.18858811812814433"/>
    <x v="0"/>
    <m/>
    <s v="IHS"/>
    <s v="POWER ISSUE"/>
    <s v="Defaut GE &amp; Power Cabinet"/>
    <x v="0"/>
    <s v="(hourly IHS): 10/05/2026 10:53 0:07:00 42.2 V Fme is on Site"/>
    <s v="NRD_065"/>
    <m/>
    <s v=""/>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0"/>
    <n v="1.7836110499716445E-3"/>
    <n v="0"/>
    <n v="0"/>
    <n v="1.6944304974729593E-3"/>
    <n v="0.41985278764882211"/>
    <n v="3.4779744555938699E-3"/>
    <n v="2.0065624312181167E-2"/>
    <n v="1.9619721549688431E-3"/>
    <n v="7.9633624687172805E-2"/>
    <n v="7.9633624687172805E-2"/>
    <n v="7.0452636473880115E-2"/>
    <n v="2.6754165749574663E-2"/>
    <m/>
    <n v="0.18192668592721825"/>
    <n v="0.19858398378955194"/>
    <n v="0.45744306001418578"/>
    <n v="0"/>
    <n v="0.18192668592721825"/>
    <x v="2"/>
    <m/>
    <s v="IHS"/>
    <s v="POWER ISSUE"/>
    <s v="Defaut GE &amp; Power Cabinet"/>
    <x v="0"/>
    <s v="(05-10-2026 ticket): INC-20260510-00013381...Grid Outage"/>
    <s v="EXN_807"/>
    <m/>
    <s v=""/>
  </r>
  <r>
    <s v="Limbe-UQ"/>
    <s v="SUO_003"/>
    <s v="SUD-OUEST"/>
    <s v="IHS"/>
    <s v="Grid-Gen"/>
    <s v="SUD-OUEST"/>
    <s v="Limbe"/>
    <s v="Huawei"/>
    <n v="0"/>
    <n v="0"/>
    <n v="0"/>
    <n v="0"/>
    <n v="0"/>
    <n v="0"/>
    <n v="0"/>
    <n v="1.6541500087035181"/>
    <n v="0.39593873864618917"/>
    <n v="0"/>
    <n v="0"/>
    <n v="0"/>
    <n v="1.4183346031909092"/>
    <n v="0"/>
    <n v="0"/>
    <n v="0"/>
    <n v="0"/>
    <n v="0"/>
    <n v="0"/>
    <n v="0"/>
    <n v="0"/>
    <n v="0"/>
    <n v="0"/>
    <n v="0.60933545071383111"/>
    <m/>
    <n v="0.17824377270405467"/>
    <n v="0.18984129267932009"/>
    <n v="0.16543498883074759"/>
    <n v="0.18331374338702505"/>
    <n v="0.17824377270405467"/>
    <x v="0"/>
    <m/>
    <s v="No root cause"/>
    <s v="No root cause"/>
    <s v="No root cause"/>
    <x v="3"/>
    <s v=""/>
    <s v="SUO_003"/>
    <m/>
    <s v=""/>
  </r>
  <r>
    <s v="Upper-Mawo-IHS"/>
    <s v="SUO_166"/>
    <s v="SUD-OUEST"/>
    <s v="IHS"/>
    <s v="Grid-Gen"/>
    <s v="SUD-OUEST"/>
    <s v="Limbe"/>
    <s v="Huawei"/>
    <n v="0"/>
    <n v="0"/>
    <n v="0"/>
    <n v="0"/>
    <n v="0"/>
    <n v="0"/>
    <n v="0"/>
    <n v="0"/>
    <n v="0"/>
    <n v="0"/>
    <n v="0"/>
    <n v="0"/>
    <n v="0"/>
    <n v="0"/>
    <n v="0"/>
    <n v="0"/>
    <n v="0"/>
    <n v="0"/>
    <n v="0"/>
    <n v="0"/>
    <m/>
    <n v="0"/>
    <n v="0"/>
    <n v="0.43339240311272054"/>
    <m/>
    <n v="0.17460541672730592"/>
    <n v="0"/>
    <n v="0.16283180499879296"/>
    <n v="0.22999718736525068"/>
    <n v="0.17460541672730592"/>
    <x v="0"/>
    <m/>
    <s v="No root cause"/>
    <s v="No root cause"/>
    <s v="No root cause"/>
    <x v="3"/>
    <s v=""/>
    <s v="SUO_166"/>
    <m/>
    <s v=""/>
  </r>
  <r>
    <s v="Moude-IHS"/>
    <s v="EXN_185"/>
    <s v="EXTREME-NORD"/>
    <s v="IHS"/>
    <e v="#N/A"/>
    <s v="EXTREME-NORD"/>
    <s v="Moude"/>
    <s v="NOKIA"/>
    <n v="0"/>
    <n v="0"/>
    <n v="0.4083459218469665"/>
    <n v="0"/>
    <n v="0"/>
    <n v="2.6754165749574661E-3"/>
    <n v="0"/>
    <n v="0"/>
    <n v="0"/>
    <n v="1.1593471824817056E-3"/>
    <n v="0"/>
    <n v="0"/>
    <n v="0"/>
    <n v="0"/>
    <n v="0"/>
    <n v="0"/>
    <n v="0"/>
    <n v="0"/>
    <n v="0"/>
    <n v="0.21850393883589339"/>
    <n v="0"/>
    <n v="0"/>
    <n v="0"/>
    <n v="0"/>
    <m/>
    <n v="0.17124641057380044"/>
    <n v="0"/>
    <n v="0.51009987212828334"/>
    <n v="0"/>
    <n v="0.17124641057380044"/>
    <x v="2"/>
    <m/>
    <s v="No root cause"/>
    <s v="No root cause"/>
    <s v="No root cause"/>
    <x v="3"/>
    <s v=""/>
    <s v="EXN_185"/>
    <m/>
    <s v=""/>
  </r>
  <r>
    <s v="Ebom-Maetur"/>
    <s v="CTR_596"/>
    <s v="Yaounde"/>
    <s v="CAMUSAT"/>
    <s v="Good Grid no GE - 8h"/>
    <s v="CENTRE"/>
    <s v="Yaounde"/>
    <s v="ZTE"/>
    <n v="0"/>
    <n v="0"/>
    <n v="0.14064742761098362"/>
    <n v="0"/>
    <n v="0.61987598199941263"/>
    <n v="4.5336769082820763E-2"/>
    <n v="36.46228380318064"/>
    <n v="1.4473522756133113"/>
    <n v="1.287621314202714"/>
    <n v="0"/>
    <n v="1.287157602166463"/>
    <n v="0"/>
    <n v="1.8906431471921883"/>
    <n v="0"/>
    <n v="0"/>
    <n v="2.540071853963525"/>
    <n v="0.17786923605938953"/>
    <n v="0.33758236239166989"/>
    <n v="0.67502204415680156"/>
    <n v="0"/>
    <n v="0.37146901119472187"/>
    <n v="0.37146901119472187"/>
    <n v="0"/>
    <n v="0"/>
    <m/>
    <n v="0.16622292991813004"/>
    <n v="8.8550971387919702E-2"/>
    <n v="0.11730265103991451"/>
    <n v="0.21898468263192541"/>
    <n v="0.16622292991813004"/>
    <x v="0"/>
    <m/>
    <s v="No root cause"/>
    <s v="No root cause"/>
    <s v="No root cause"/>
    <x v="3"/>
    <s v=""/>
    <s v="CTR_596"/>
    <m/>
    <s v=""/>
  </r>
  <r>
    <s v="Benakuma"/>
    <s v="NRO_233"/>
    <s v="NORD-OUEST"/>
    <s v="IHS"/>
    <s v="Gen Only"/>
    <s v="NORD-OUEST"/>
    <s v="Benakuma"/>
    <s v="NOKIA"/>
    <n v="0"/>
    <n v="0"/>
    <n v="0"/>
    <n v="1.0701046990435794E-3"/>
    <n v="1.9193780818540392E-2"/>
    <n v="1.8726832233265207E-3"/>
    <n v="0"/>
    <n v="3.3321197453903015"/>
    <n v="3.3295236360472287"/>
    <n v="0.95029478125722833"/>
    <n v="0"/>
    <n v="0.65196128789240737"/>
    <n v="0.60059533788804531"/>
    <n v="0"/>
    <n v="0.65196128789240737"/>
    <n v="6.4170611785990428E-2"/>
    <n v="0"/>
    <n v="2.741340712775338"/>
    <n v="0"/>
    <n v="1.9315389817739701E-2"/>
    <n v="1.6665453881341084"/>
    <n v="1.6665453881341084"/>
    <n v="0"/>
    <n v="3.6561910550661617E-3"/>
    <m/>
    <n v="0.16608024929159051"/>
    <n v="0.57289605889476392"/>
    <n v="0.25102129808133611"/>
    <n v="0"/>
    <n v="0.16608024929159051"/>
    <x v="2"/>
    <m/>
    <s v="No root cause"/>
    <s v="No root cause"/>
    <s v="No root cause"/>
    <x v="3"/>
    <s v="(05-10-2026 ticket): INC-20260510-00009786...Transmission Board fault"/>
    <s v="NRO_233"/>
    <m/>
    <s v=""/>
  </r>
  <r>
    <s v="LIT_841_Z_PK12-BASSA-SODIKOMBO"/>
    <s v="LIT_841"/>
    <s v="Douala"/>
    <s v="ESCO"/>
    <s v="Medium Grid + GE"/>
    <s v="LIT"/>
    <s v="Douala"/>
    <s v="ZTE"/>
    <n v="0"/>
    <n v="8.0850512080768677"/>
    <n v="0"/>
    <n v="3.9541617085148961"/>
    <n v="30.641966510003339"/>
    <n v="10.506876492796055"/>
    <n v="0"/>
    <n v="0"/>
    <n v="7.2368148833015216"/>
    <n v="0"/>
    <n v="0.1732677858535018"/>
    <n v="0"/>
    <n v="0"/>
    <n v="4.6669941187045749"/>
    <n v="0"/>
    <n v="4.8087294860929202"/>
    <n v="8.8361755314139927"/>
    <n v="0"/>
    <n v="0.17378500312470607"/>
    <n v="0"/>
    <n v="0.49030413802353123"/>
    <n v="0.49030413802353123"/>
    <n v="0"/>
    <n v="0"/>
    <m/>
    <n v="0.16363684356210703"/>
    <n v="7.4312874436970683E-2"/>
    <n v="6.2901421572126318E-2"/>
    <n v="0.25294560561388763"/>
    <n v="0.16363684356210703"/>
    <x v="0"/>
    <m/>
    <s v="No root cause"/>
    <s v="No root cause"/>
    <s v="No root cause"/>
    <x v="3"/>
    <s v=""/>
    <s v="LIT_841"/>
    <m/>
    <s v=""/>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2.4969109644359369E-4"/>
    <n v="2.6752617476094782E-4"/>
    <n v="3.2103140971306789E-4"/>
    <n v="2.4969109644353585E-4"/>
    <n v="6.3405366324379564"/>
    <n v="6.9956132841370531"/>
    <n v="2.496910964434779E-4"/>
    <n v="2.8536125307818605E-4"/>
    <n v="2.85361253078244E-4"/>
    <n v="2.85361253078244E-4"/>
    <n v="2.85361253078244E-4"/>
    <n v="2.4969109644365164E-4"/>
    <n v="0.27901196519734139"/>
    <m/>
    <n v="0.16151446924233745"/>
    <n v="0.18447078242589196"/>
    <n v="0.1689413180737884"/>
    <n v="0.15044723081334421"/>
    <n v="0.16151446924233745"/>
    <x v="0"/>
    <m/>
    <s v="IHS"/>
    <s v="POWER ISSUE"/>
    <s v="Defaut GE &amp; Power Cabinet"/>
    <x v="0"/>
    <s v="(05-10-2026 ticket): INC-20260510-00008923...Grid Outage"/>
    <s v="SUO_165"/>
    <m/>
    <s v=""/>
  </r>
  <r>
    <s v="Sole"/>
    <s v="LIT_212"/>
    <s v="LITTORAL"/>
    <s v="IHS"/>
    <s v="Grid-Gen"/>
    <s v="LITTORAL"/>
    <s v="Sole"/>
    <s v="NOKIA"/>
    <n v="0"/>
    <n v="0"/>
    <n v="0"/>
    <n v="3.5888646075235377E-2"/>
    <n v="1.4942411168913235E-2"/>
    <n v="0.11211768587548591"/>
    <n v="0"/>
    <n v="0.27669868314052304"/>
    <n v="0"/>
    <n v="8.7917708550138807E-2"/>
    <n v="0.25315133907486909"/>
    <n v="0"/>
    <n v="0"/>
    <n v="0"/>
    <n v="0"/>
    <n v="3.7294428667752268E-2"/>
    <n v="0"/>
    <n v="7.9009396946063491E-3"/>
    <n v="0"/>
    <n v="0"/>
    <n v="5.4075957458344363E-2"/>
    <n v="5.4075957458344363E-2"/>
    <n v="0.16638868910917501"/>
    <n v="0"/>
    <m/>
    <n v="0.16052071094081793"/>
    <n v="0.51831668724945945"/>
    <n v="0.25767698502541259"/>
    <n v="0"/>
    <n v="0.16052071094081793"/>
    <x v="0"/>
    <m/>
    <s v="SPARE-ISSUE"/>
    <s v="SPARE-ISSUE"/>
    <s v="Warehouse HUAWEI"/>
    <x v="4"/>
    <s v="(05-10-2026 cells nokia): _x000a_08/05/2026 : ||Feedback RM :Transfert de La radio de Dla pour Loum Demain_x000a_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05-10-2026 cells nokia): _x000a_09/05/2026: Escalade faite au PM || En attente de son Feedback_x000a_08/05/2026 : ||Feedback RM :Transfert de La radio de Dla pour Loum Demain_x000a_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05-10-2026 cells nokia): _x000a_09/05/2026: Escalade faite au PM || En attente de son Feedback||After on site troubeshooting ,FME reported  thatSpare : FBBC_x000a_PN: 472797A.101is faulty and need to be replaced /Spare pare request  ongoing:_x000a_New plan date:11/05/2026_x000a_08/05/2026 : ||Feedback RM :Transfert de La radio de Dla pour Loum Demain_x000a_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
    <s v="LIT_212"/>
    <m/>
    <s v=""/>
  </r>
  <r>
    <s v="Dschang-Foto"/>
    <s v="OST_105"/>
    <s v="OUEST"/>
    <s v="IHS"/>
    <s v="Grid-Gen"/>
    <s v="OUEST"/>
    <s v="Dschang"/>
    <s v="Huawei"/>
    <n v="0"/>
    <n v="0"/>
    <n v="0"/>
    <n v="0"/>
    <n v="0"/>
    <n v="0"/>
    <n v="0"/>
    <n v="0"/>
    <n v="0"/>
    <n v="0"/>
    <n v="0"/>
    <n v="0"/>
    <n v="11.317694823261506"/>
    <n v="14.276569986274124"/>
    <n v="0"/>
    <n v="6.1531020195015875E-3"/>
    <n v="0"/>
    <n v="0"/>
    <n v="0"/>
    <n v="0"/>
    <n v="0"/>
    <n v="0"/>
    <n v="0"/>
    <n v="0"/>
    <m/>
    <n v="0.16051570485656314"/>
    <n v="0.15799291792061837"/>
    <n v="0.20320771749441532"/>
    <n v="0.13372327176180376"/>
    <n v="0.16051570485656314"/>
    <x v="0"/>
    <m/>
    <s v="No root cause"/>
    <s v="No root cause"/>
    <s v="No root cause"/>
    <x v="3"/>
    <s v=""/>
    <s v="OST_105"/>
    <m/>
    <s v=""/>
  </r>
  <r>
    <s v="Dschang-Foto-II"/>
    <s v="OST_123"/>
    <s v="OUEST"/>
    <s v="IHS"/>
    <s v="Grid-Gen"/>
    <s v="OUEST"/>
    <s v="Dschang"/>
    <s v="Huawei"/>
    <n v="2.7614051758824076"/>
    <n v="2.5325811210702192E-2"/>
    <n v="2.4540889413953595"/>
    <n v="0"/>
    <n v="0"/>
    <n v="2.675261747609386E-4"/>
    <n v="0"/>
    <n v="0"/>
    <n v="0"/>
    <n v="0"/>
    <n v="0"/>
    <n v="0"/>
    <n v="20.505524593859597"/>
    <n v="21.570653306052801"/>
    <n v="0"/>
    <n v="5.4396988868057501E-3"/>
    <n v="3.8077892207640254E-2"/>
    <n v="0"/>
    <n v="0"/>
    <n v="0"/>
    <n v="0"/>
    <n v="0"/>
    <n v="0"/>
    <n v="0"/>
    <m/>
    <n v="0.15962395094069337"/>
    <n v="0.15799291792061837"/>
    <n v="0.20267645548789398"/>
    <n v="0.13235525875145282"/>
    <n v="0.15962395094069337"/>
    <x v="0"/>
    <m/>
    <s v="No root cause"/>
    <s v="No root cause"/>
    <s v="No root cause"/>
    <x v="3"/>
    <s v=""/>
    <s v="OST_123"/>
    <m/>
    <s v=""/>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0"/>
    <n v="0"/>
    <n v="3.3423680024100962E-2"/>
    <n v="0"/>
    <n v="7.1352700891280868E-4"/>
    <n v="0.56760756435887127"/>
    <n v="0"/>
    <n v="0.23204058300652369"/>
    <n v="7.2414753636211573E-3"/>
    <n v="1.7838175222803111E-4"/>
    <n v="1.7838175222803111E-4"/>
    <n v="0"/>
    <n v="0"/>
    <m/>
    <n v="0.15914735858801285"/>
    <n v="0.26315500241797857"/>
    <n v="0.12751764055129786"/>
    <n v="0.15102863634274305"/>
    <n v="0.15914735858801285"/>
    <x v="0"/>
    <m/>
    <s v="No root cause"/>
    <s v="No root cause"/>
    <s v="No root cause"/>
    <x v="3"/>
    <s v="(05-10-2026 ticket): INC-20260510-00015637...Others"/>
    <s v="ADM_098"/>
    <m/>
    <s v=""/>
  </r>
  <r>
    <s v="Dschang-II"/>
    <s v="OST_020"/>
    <s v="OUEST"/>
    <s v="IHS"/>
    <s v="Grid-Gen"/>
    <s v="OUEST"/>
    <s v="Dschang"/>
    <s v="Huawei"/>
    <n v="0"/>
    <n v="0"/>
    <n v="0"/>
    <n v="0"/>
    <n v="0"/>
    <n v="0"/>
    <n v="0"/>
    <n v="0"/>
    <n v="0.14455330976249384"/>
    <n v="0"/>
    <n v="4.9866878975438948E-2"/>
    <n v="0"/>
    <n v="0"/>
    <n v="0"/>
    <n v="0"/>
    <n v="0"/>
    <n v="0"/>
    <n v="0"/>
    <n v="0"/>
    <n v="5.3237708777426784E-2"/>
    <n v="0"/>
    <n v="0"/>
    <n v="0"/>
    <n v="5.5823795133449178E-2"/>
    <m/>
    <n v="0.15304280704157425"/>
    <n v="0.13488723427214849"/>
    <n v="0.17165075430704732"/>
    <n v="0.14603538885496212"/>
    <n v="0.15304280704157425"/>
    <x v="0"/>
    <m/>
    <s v="No root cause"/>
    <s v="No root cause"/>
    <s v="No root cause"/>
    <x v="3"/>
    <s v=""/>
    <s v="OST_020"/>
    <m/>
    <s v=""/>
  </r>
  <r>
    <s v="Sohock-IHS"/>
    <s v="LIT_501"/>
    <s v="LITTORAL"/>
    <s v="IHS"/>
    <s v="Hybrid-Gen"/>
    <s v="LITTORAL"/>
    <s v="Sohock"/>
    <s v="NOKIA"/>
    <n v="1.7835078317396415E-3"/>
    <n v="0"/>
    <n v="0"/>
    <n v="0"/>
    <n v="0.13950763103945352"/>
    <n v="0"/>
    <n v="0.34487893737542791"/>
    <n v="0"/>
    <n v="0"/>
    <n v="1.6841726342038645E-2"/>
    <n v="0.21452130289202126"/>
    <n v="0"/>
    <n v="9.8092930745670003E-4"/>
    <n v="0"/>
    <n v="0"/>
    <n v="0"/>
    <n v="0"/>
    <n v="0"/>
    <n v="0"/>
    <n v="0"/>
    <n v="0"/>
    <n v="0"/>
    <n v="0"/>
    <n v="2.7912749117139039E-2"/>
    <m/>
    <n v="0.14696539598382363"/>
    <n v="0.50270473883833111"/>
    <n v="0.22393989523342606"/>
    <n v="0"/>
    <n v="0.14696539598382363"/>
    <x v="0"/>
    <m/>
    <s v="IHS"/>
    <s v="POWER ISSUE"/>
    <s v="Defaut GE &amp; Power Cabinet"/>
    <x v="0"/>
    <s v="(hourly IHS): 10/05/2026 21:53 0:19:46 45.8 FME Herbert is managing with level 0...;..;(05-10-2026 ticket): INC-20260510-00016099...Others"/>
    <s v="LIT_501"/>
    <m/>
    <s v=""/>
  </r>
  <r>
    <s v="Ngd-Troua-Mala-II"/>
    <s v="ADM_074"/>
    <s v="Ngaoundere"/>
    <s v="IHS"/>
    <s v="Grid-Gen"/>
    <s v="ADAMAOUA"/>
    <s v="Ngaoundere"/>
    <s v="Huawei"/>
    <n v="0"/>
    <n v="0"/>
    <n v="0"/>
    <n v="0"/>
    <n v="0"/>
    <n v="0"/>
    <n v="0"/>
    <n v="0"/>
    <n v="0"/>
    <n v="0"/>
    <n v="0"/>
    <n v="0"/>
    <n v="0"/>
    <n v="0"/>
    <n v="0"/>
    <n v="0"/>
    <n v="0"/>
    <n v="0"/>
    <n v="0"/>
    <n v="0"/>
    <m/>
    <n v="0"/>
    <n v="0"/>
    <n v="0"/>
    <m/>
    <n v="0.1447316605456678"/>
    <n v="0.19858398378955194"/>
    <n v="0.25394323911720407"/>
    <n v="5.9679567576559477E-2"/>
    <n v="0.1447316605456678"/>
    <x v="0"/>
    <m/>
    <s v="No root cause"/>
    <s v="No root cause"/>
    <s v="No root cause"/>
    <x v="3"/>
    <s v=""/>
    <s v="ADM_074"/>
    <m/>
    <s v=""/>
  </r>
  <r>
    <s v="Kousseri-Lacka"/>
    <s v="EXN_094"/>
    <s v="EXTREME-NORD"/>
    <s v="IHS"/>
    <s v="Grid-Gen"/>
    <s v="EXTREME-NORD"/>
    <s v="Kousseri"/>
    <s v="Huawei"/>
    <n v="0"/>
    <n v="0"/>
    <n v="0"/>
    <n v="0"/>
    <n v="1.0701046990437544E-3"/>
    <n v="0.10567283903057074"/>
    <n v="0.43860024598140024"/>
    <n v="0.18013429100569864"/>
    <n v="0"/>
    <n v="0"/>
    <n v="0"/>
    <n v="0.19049647150810567"/>
    <n v="0"/>
    <n v="0"/>
    <n v="0.1904964715081057"/>
    <n v="0"/>
    <n v="0"/>
    <n v="0"/>
    <n v="0"/>
    <n v="0"/>
    <n v="0.23105343960186392"/>
    <n v="0.23105343960186392"/>
    <n v="0"/>
    <n v="0"/>
    <m/>
    <n v="0.14410743280455893"/>
    <n v="0.1273934990348069"/>
    <n v="0.16655063904444242"/>
    <n v="0.13423627664068535"/>
    <n v="0.14410743280455893"/>
    <x v="2"/>
    <m/>
    <s v="No root cause"/>
    <s v="No root cause"/>
    <s v="No root cause"/>
    <x v="3"/>
    <s v="(05-10-2026 ticket): INC-20260510-00014850...Others"/>
    <s v="EXN_094"/>
    <m/>
    <s v=""/>
  </r>
  <r>
    <s v="Gueme"/>
    <s v="EXN_049"/>
    <s v="EXTREME-NORD"/>
    <s v="IHS"/>
    <s v="Solar-Gen"/>
    <s v="EXTREME-NORD"/>
    <s v="Gueme"/>
    <s v="NOKIA"/>
    <n v="0"/>
    <n v="0"/>
    <n v="0"/>
    <n v="5.6451234122836492E-3"/>
    <n v="0.15034424525494089"/>
    <n v="0"/>
    <n v="4.3127457377968055"/>
    <n v="4.164686947672692"/>
    <n v="4.7490163827414991"/>
    <n v="0.59897998697455568"/>
    <n v="0"/>
    <n v="7.5283877541372632"/>
    <n v="0.27601587444597114"/>
    <n v="0.95170590561514445"/>
    <n v="7.5283877541372632"/>
    <n v="3.1851358570269355"/>
    <n v="3.04281914391199"/>
    <n v="1.4347200640136291"/>
    <n v="0.79578348124140186"/>
    <n v="0.32197666886394832"/>
    <n v="0.50385879754475182"/>
    <n v="0.50385879754475182"/>
    <n v="0"/>
    <n v="0"/>
    <m/>
    <n v="0.1420920689546932"/>
    <n v="0.99504314393167315"/>
    <n v="0"/>
    <n v="0"/>
    <n v="0.1420920689546932"/>
    <x v="2"/>
    <m/>
    <s v="No root cause"/>
    <s v="No root cause"/>
    <s v="No root cause"/>
    <x v="3"/>
    <s v="(05-10-2026 ticket): INC-20260510-00017763...Transmission Board fault"/>
    <s v="EXN_049"/>
    <m/>
    <s v=""/>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1.2485999961063415E-3"/>
    <n v="1.337708287478733E-3"/>
    <n v="2.2295138124645555E-3"/>
    <n v="1.2485999961063415E-3"/>
    <n v="3.0321387849516928E-3"/>
    <n v="0.49327475254908182"/>
    <n v="3.9239443099376861E-3"/>
    <n v="2.0600707627172591E-2"/>
    <n v="0"/>
    <n v="6.8665051521974146E-3"/>
    <n v="6.8665051521974146E-3"/>
    <n v="4.3698470724304259E-3"/>
    <n v="6.3318192273994402E-3"/>
    <m/>
    <n v="0.13847752955280973"/>
    <n v="0.24591941137209292"/>
    <n v="0.30788415014892145"/>
    <n v="0"/>
    <n v="0.13847752955280973"/>
    <x v="2"/>
    <m/>
    <s v="IHS"/>
    <s v="POWER ISSUE"/>
    <s v="Defaut GE &amp; Power Cabinet"/>
    <x v="0"/>
    <s v="(05-10-2026 ticket): INC-20260510-00014080...Grid Outage"/>
    <s v="EXN_034"/>
    <m/>
    <s v=""/>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5.7859490972596754"/>
    <n v="4.0182957206159458E-5"/>
    <n v="0.78388736220618549"/>
    <n v="5.7859490972596754"/>
    <n v="6.087112229727204E-2"/>
    <n v="3.5670156634708122E-5"/>
    <n v="1.7835078317411958E-5"/>
    <n v="5.0027394680295517E-2"/>
    <n v="0.16387219162338032"/>
    <n v="0.61004978336537108"/>
    <n v="0.61004978336537108"/>
    <n v="1.7835078317296165E-5"/>
    <n v="4.0342947153949697E-2"/>
    <m/>
    <n v="0.13324587010926445"/>
    <n v="0.22893361150078534"/>
    <n v="0.103861722274923"/>
    <n v="0.12595979792806175"/>
    <n v="0.13324587010926445"/>
    <x v="0"/>
    <m/>
    <s v="No root cause"/>
    <s v="No root cause"/>
    <s v="No root cause"/>
    <x v="3"/>
    <s v=""/>
    <s v="CTR_177"/>
    <m/>
    <s v=""/>
  </r>
  <r>
    <s v="Meiganga"/>
    <s v="ADM_004"/>
    <s v="ADAMAOUA"/>
    <s v="CAMUSAT"/>
    <s v="Bad Grid + Solar + GE"/>
    <s v="ADAMAOUA"/>
    <s v="Meiganga"/>
    <s v="Huawei"/>
    <n v="0"/>
    <n v="8.9175391586979543E-5"/>
    <n v="0"/>
    <n v="0"/>
    <n v="0"/>
    <n v="2.0087470358099835"/>
    <n v="2.931640998421952"/>
    <n v="11.220333130726845"/>
    <n v="2.4848544514928674"/>
    <n v="0"/>
    <n v="9.5060967431720184E-2"/>
    <n v="5.63312031115791"/>
    <n v="0"/>
    <n v="0"/>
    <n v="5.9432723230974247"/>
    <n v="0"/>
    <n v="3.8940753296635879"/>
    <n v="8.9175391586979543E-5"/>
    <n v="0"/>
    <n v="0"/>
    <n v="2.7873373797559022"/>
    <n v="2.7873373797559022"/>
    <n v="0"/>
    <n v="0"/>
    <m/>
    <n v="0.1315337025907948"/>
    <n v="0.23230579235758902"/>
    <n v="0.17026947309009183"/>
    <n v="7.9002751347766423E-2"/>
    <n v="0.1315337025907948"/>
    <x v="0"/>
    <m/>
    <s v="No root cause"/>
    <s v="No root cause"/>
    <s v="No root cause"/>
    <x v="3"/>
    <s v=""/>
    <s v="ADM_004"/>
    <m/>
    <s v=""/>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0"/>
    <n v="0"/>
    <n v="1.7510804166169997E-3"/>
    <n v="0"/>
    <n v="9.6210066724502088"/>
    <n v="18.490178579072179"/>
    <n v="1.92685953600507"/>
    <n v="2.1593140412372547"/>
    <n v="0.26544842375137417"/>
    <n v="5.7132754856869652E-2"/>
    <n v="5.7132754856869652E-2"/>
    <n v="0.10404497237455576"/>
    <n v="5.1549229488519276E-2"/>
    <m/>
    <n v="0.12296594071870434"/>
    <n v="0.20058231318617636"/>
    <n v="0.28080447096400485"/>
    <n v="1.0260097577600801E-4"/>
    <n v="0.12296594071870434"/>
    <x v="0"/>
    <m/>
    <s v="No root cause"/>
    <s v="No root cause"/>
    <s v="No root cause"/>
    <x v="3"/>
    <s v=""/>
    <s v="ADM_122"/>
    <m/>
    <s v=""/>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6.252268136010537"/>
    <n v="2.8608298643844861"/>
    <m/>
    <n v="0.12040929982847515"/>
    <n v="0.27614414349603733"/>
    <n v="0.2412069096938913"/>
    <n v="0"/>
    <n v="0.12040929982847515"/>
    <x v="1"/>
    <s v="site vandalise"/>
    <s v="Exclu"/>
    <s v="Exclu"/>
    <s v="EXCLU"/>
    <x v="2"/>
    <s v="(05-10-2026 cells nokia): 09/05/2026 : Need BO RAN analysis ..;..;(05-10-2026 cells nokia): 08/05/2026 : Feedback FME. Presence des gueppes sur site.||Rapport d'intervention en cour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s v="EXN_227"/>
    <m/>
    <s v=""/>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0.12133203779324438"/>
    <n v="0.23435292909058211"/>
    <n v="0.21607197381525159"/>
    <n v="0.12133203779324436"/>
    <n v="0.13372741722383444"/>
    <n v="0.16142529385075038"/>
    <n v="0.392639249157471"/>
    <n v="0.26873896008652148"/>
    <n v="0.17526531462504952"/>
    <n v="0.17635325440241068"/>
    <n v="0.17635325440241068"/>
    <n v="0.23884736882656593"/>
    <n v="0.17626407901082389"/>
    <m/>
    <n v="0.11899564253366551"/>
    <n v="9.7043871323573477E-2"/>
    <n v="0.31317895284433434"/>
    <n v="0"/>
    <n v="0.11899564253366551"/>
    <x v="0"/>
    <m/>
    <s v="IHS"/>
    <s v="POWER ISSUE"/>
    <s v="Defaut GE &amp; Power Cabinet"/>
    <x v="0"/>
    <s v="(05-10-2026 ticket): INC-20260510-00011069...Grid Outage"/>
    <s v="EST_012"/>
    <m/>
    <s v=""/>
  </r>
  <r>
    <s v="Sky-Way-Hotel-IHS"/>
    <s v="LIT_141"/>
    <s v="Douala"/>
    <s v="IHS"/>
    <s v="Grid-Gen-Lithium"/>
    <s v="LITTORAL"/>
    <s v="Douala"/>
    <s v="ZTE"/>
    <n v="0"/>
    <n v="0"/>
    <n v="0"/>
    <n v="0"/>
    <n v="0"/>
    <n v="0"/>
    <n v="0"/>
    <n v="0"/>
    <n v="0"/>
    <n v="0"/>
    <n v="0"/>
    <n v="13.214294886611709"/>
    <n v="0"/>
    <n v="0"/>
    <n v="13.214294886611709"/>
    <n v="0"/>
    <n v="0"/>
    <n v="0.63264589807466809"/>
    <n v="1.6248113048714015"/>
    <n v="1.144637491332152"/>
    <n v="3.2759828554959145"/>
    <n v="3.2759828554959145"/>
    <n v="2.211603216592045"/>
    <n v="4.4591976212285935"/>
    <m/>
    <n v="0.117247804858561"/>
    <n v="3.7468676186707913E-4"/>
    <n v="6.3751440782673576E-4"/>
    <n v="0.22431993337229419"/>
    <n v="0.117247804858561"/>
    <x v="0"/>
    <m/>
    <s v="No root cause"/>
    <s v="No root cause"/>
    <s v="No root cause"/>
    <x v="3"/>
    <s v=""/>
    <s v="LIT_141"/>
    <m/>
    <s v=""/>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4.6416326373372367"/>
    <n v="2.6380221040826632"/>
    <n v="12.469680366860427"/>
    <n v="4.6416326373372367"/>
    <n v="3.5826213570069032"/>
    <n v="6.9608705515747653"/>
    <n v="3.4213744139393265"/>
    <n v="5.2162431905670976"/>
    <n v="4.150329734927932"/>
    <n v="4.4562548333062244"/>
    <n v="4.4562548333062244"/>
    <n v="1.6647975504590036"/>
    <n v="0"/>
    <m/>
    <n v="0.11000676306169795"/>
    <n v="0.14238096950949009"/>
    <n v="0.18583544988116729"/>
    <n v="5.232649764592321E-2"/>
    <n v="0.11000676306169795"/>
    <x v="0"/>
    <m/>
    <s v="No root cause"/>
    <s v="No root cause"/>
    <s v="No root cause"/>
    <x v="3"/>
    <s v=""/>
    <s v="EXN_235"/>
    <m/>
    <s v=""/>
  </r>
  <r>
    <s v="Guider-Djamboutou"/>
    <s v="NRD_178"/>
    <s v="NORD"/>
    <s v="CAMUSAT"/>
    <s v="Hybrid Solar - S3"/>
    <s v="NORD"/>
    <s v="Guider"/>
    <s v="NOKIA"/>
    <n v="1.732482951027946"/>
    <n v="0"/>
    <n v="0"/>
    <n v="0"/>
    <n v="0"/>
    <n v="0"/>
    <n v="0"/>
    <n v="0"/>
    <n v="0"/>
    <n v="0"/>
    <n v="0"/>
    <n v="0"/>
    <n v="0"/>
    <n v="0"/>
    <n v="0"/>
    <n v="0"/>
    <n v="0"/>
    <n v="0.96621642170307265"/>
    <n v="0"/>
    <n v="0"/>
    <n v="0"/>
    <n v="0"/>
    <n v="0"/>
    <n v="0"/>
    <m/>
    <n v="0.10769083595646267"/>
    <n v="0.21519509689899244"/>
    <n v="0.11210277080487063"/>
    <n v="7.5412590026498749E-2"/>
    <n v="0.10769083595646267"/>
    <x v="0"/>
    <m/>
    <s v="No root cause"/>
    <s v="No root cause"/>
    <s v="No root cause"/>
    <x v="3"/>
    <s v=""/>
    <s v="NRD_178"/>
    <m/>
    <s v=""/>
  </r>
  <r>
    <s v="Efoulan"/>
    <s v="CTR_209"/>
    <s v="Yaounde"/>
    <s v="IHS"/>
    <s v="Grid-Gen"/>
    <s v="CENTRE"/>
    <s v="Yaounde"/>
    <s v="ZTE"/>
    <n v="0"/>
    <n v="3.2009328459363133"/>
    <n v="0"/>
    <n v="0"/>
    <n v="0"/>
    <n v="0.95758318993930402"/>
    <n v="0"/>
    <n v="0"/>
    <n v="0"/>
    <n v="0"/>
    <n v="0"/>
    <n v="0.2348344762051516"/>
    <n v="8.339165403943122"/>
    <n v="0"/>
    <n v="0.2348344762051516"/>
    <n v="0"/>
    <n v="1.9194646337531001"/>
    <n v="0"/>
    <n v="0"/>
    <n v="8.0257852428277016E-4"/>
    <n v="0.10447788878330495"/>
    <n v="0.10447788878330495"/>
    <n v="0.10369314533733956"/>
    <n v="0"/>
    <m/>
    <n v="0.10511995160273184"/>
    <n v="4.0840857043511619E-2"/>
    <n v="3.8888378877363607E-2"/>
    <n v="0.16535857262616918"/>
    <n v="0.10511995160273184"/>
    <x v="0"/>
    <m/>
    <s v="No root cause"/>
    <s v="No root cause"/>
    <s v="No root cause"/>
    <x v="3"/>
    <s v=""/>
    <s v="CTR_209"/>
    <m/>
    <s v=""/>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0"/>
    <n v="2.1750944487225206"/>
    <n v="0.65943556986388807"/>
    <n v="0"/>
    <n v="0.5232785564778375"/>
    <n v="1.0546507807009988"/>
    <n v="2.7645197137819775E-3"/>
    <n v="1.0612485747331181E-2"/>
    <n v="0"/>
    <n v="3.567015663479283E-3"/>
    <n v="3.567015663479283E-3"/>
    <n v="2.1403332599660417E-3"/>
    <n v="2.1403332599660412E-3"/>
    <m/>
    <n v="0.10239730806630902"/>
    <n v="0.19071556179034327"/>
    <n v="0.18967151268880922"/>
    <n v="2.2029685609999874E-2"/>
    <n v="0.10239730806630902"/>
    <x v="2"/>
    <m/>
    <s v="No root cause"/>
    <s v="No root cause"/>
    <s v="No root cause"/>
    <x v="3"/>
    <s v=""/>
    <s v="EXN_275"/>
    <m/>
    <s v=""/>
  </r>
  <r>
    <s v="Ndokoti-Brasseries"/>
    <s v="LIT_406"/>
    <s v="Douala"/>
    <s v="IHS"/>
    <s v="GridOnly"/>
    <s v="LITTORAL"/>
    <s v="Douala"/>
    <s v="ZTE"/>
    <n v="0"/>
    <n v="0"/>
    <n v="0"/>
    <n v="0"/>
    <n v="0"/>
    <n v="0"/>
    <n v="0"/>
    <n v="0"/>
    <n v="0"/>
    <n v="0"/>
    <n v="8.4043347801148869"/>
    <n v="0"/>
    <n v="0"/>
    <n v="0"/>
    <n v="0"/>
    <n v="0"/>
    <n v="0"/>
    <n v="0"/>
    <n v="0"/>
    <n v="0"/>
    <n v="0"/>
    <n v="0"/>
    <n v="0"/>
    <n v="0"/>
    <m/>
    <n v="0.10133891499944371"/>
    <n v="9.1173778720989251E-2"/>
    <n v="8.4948794842763478E-2"/>
    <n v="0.11467369059266733"/>
    <n v="0.10133891499944371"/>
    <x v="0"/>
    <m/>
    <s v="No root cause"/>
    <s v="No root cause"/>
    <s v="No root cause"/>
    <x v="3"/>
    <s v=""/>
    <s v="LIT_406"/>
    <m/>
    <s v=""/>
  </r>
  <r>
    <s v="Guider"/>
    <s v="NRD_006"/>
    <s v="NORD"/>
    <s v="CAMUSAT"/>
    <s v="Good Grid + Solar + GE"/>
    <s v="NORD"/>
    <s v="Guider"/>
    <s v="Huawei"/>
    <n v="2.8504378868428484"/>
    <n v="2.7555196000376675E-2"/>
    <n v="0"/>
    <n v="0"/>
    <n v="0"/>
    <n v="0"/>
    <n v="0"/>
    <n v="0"/>
    <n v="0"/>
    <n v="0"/>
    <n v="0"/>
    <n v="0"/>
    <n v="0"/>
    <n v="0"/>
    <n v="0"/>
    <n v="0"/>
    <n v="8.9175391586979543E-5"/>
    <n v="1.8787471499544848"/>
    <n v="0"/>
    <n v="0"/>
    <n v="0"/>
    <n v="0"/>
    <n v="0"/>
    <n v="0"/>
    <m/>
    <n v="9.5596019781242075E-2"/>
    <n v="9.7418558085440587E-2"/>
    <n v="0.16362869800857499"/>
    <n v="5.130048788816001E-2"/>
    <n v="9.5596019781242075E-2"/>
    <x v="0"/>
    <m/>
    <s v="No root cause"/>
    <s v="No root cause"/>
    <s v="No root cause"/>
    <x v="3"/>
    <s v=""/>
    <s v="NRD_006"/>
    <m/>
    <s v=""/>
  </r>
  <r>
    <s v="LIT_838_Z_Logpom-Bagam"/>
    <s v="LIT_838"/>
    <s v="Douala"/>
    <s v="ESCO"/>
    <s v="Good Grid + Solar + GE"/>
    <s v="LIT"/>
    <s v="Douala"/>
    <s v="ZTE"/>
    <n v="0"/>
    <n v="4.4712184640145187"/>
    <n v="0"/>
    <n v="1.8708818804165137"/>
    <n v="15.390602483213623"/>
    <n v="5.1131564378925489"/>
    <n v="0"/>
    <n v="0"/>
    <n v="3.7057190675535692"/>
    <n v="0"/>
    <n v="9.4436739690611837E-2"/>
    <n v="0"/>
    <n v="0"/>
    <n v="2.2811956921865235"/>
    <n v="0"/>
    <n v="2.5898138873907421"/>
    <n v="4.6327686034134912"/>
    <n v="0"/>
    <n v="9.461509047378508E-2"/>
    <n v="0"/>
    <n v="0.26806122711046099"/>
    <n v="0.26806122711046099"/>
    <n v="0"/>
    <n v="0"/>
    <m/>
    <n v="8.9835289484723427E-2"/>
    <n v="7.4562665611548742E-2"/>
    <n v="6.311392637473677E-2"/>
    <n v="0.11121945774153093"/>
    <n v="8.9835289484723427E-2"/>
    <x v="0"/>
    <m/>
    <s v="No root cause"/>
    <s v="No root cause"/>
    <s v="No root cause"/>
    <x v="3"/>
    <s v=""/>
    <s v="LIT_838"/>
    <m/>
    <s v=""/>
  </r>
  <r>
    <s v="Obobogo-New"/>
    <s v="CTR_543"/>
    <s v="Yaounde"/>
    <s v="IHS"/>
    <s v="Grid-Gen"/>
    <s v="CENTRE"/>
    <s v="Yaounde"/>
    <s v="ZTE"/>
    <n v="0"/>
    <n v="2.7700908590229791"/>
    <n v="0"/>
    <n v="0"/>
    <n v="0"/>
    <n v="0.8262456732100002"/>
    <n v="0"/>
    <n v="0"/>
    <n v="0"/>
    <n v="0"/>
    <n v="0"/>
    <n v="0.2012866938901296"/>
    <n v="7.2225289855692818"/>
    <n v="0"/>
    <n v="0.2012866938901296"/>
    <n v="0"/>
    <n v="1.6487103098167131"/>
    <n v="0"/>
    <n v="0"/>
    <n v="5.0829973204576011E-3"/>
    <n v="8.8551163845871014E-2"/>
    <n v="8.8551163845871014E-2"/>
    <n v="8.810528688793566E-2"/>
    <n v="0"/>
    <m/>
    <n v="8.9603433466597424E-2"/>
    <n v="4.0216379107066491E-2"/>
    <n v="3.9844650489102192E-2"/>
    <n v="0.13515968542267226"/>
    <n v="8.9603433466597424E-2"/>
    <x v="0"/>
    <m/>
    <s v="No root cause"/>
    <s v="No root cause"/>
    <s v="No root cause"/>
    <x v="3"/>
    <s v=""/>
    <s v="CTR_543"/>
    <m/>
    <s v=""/>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9.7906159476664742E-2"/>
    <n v="1.8373320479501062E-2"/>
    <n v="1.195157739928698E-2"/>
    <n v="9.7906159476664742E-2"/>
    <n v="5.4263227329129755E-2"/>
    <n v="5.8935940425651957E-2"/>
    <n v="0.34289993171630767"/>
    <n v="0.20349826631081253"/>
    <n v="0.30832720377708572"/>
    <n v="2.8273089645932462E-2"/>
    <n v="2.8273089645932462E-2"/>
    <n v="0.40498160956725987"/>
    <n v="1.1684004770944762E-2"/>
    <m/>
    <n v="8.81666784522286E-2"/>
    <n v="0.14025774452557663"/>
    <n v="0.20296557787748354"/>
    <n v="0"/>
    <n v="8.81666784522286E-2"/>
    <x v="0"/>
    <m/>
    <s v="No root cause"/>
    <s v="No root cause"/>
    <s v="No root cause"/>
    <x v="3"/>
    <s v=""/>
    <s v="ADM_149"/>
    <m/>
    <s v=""/>
  </r>
  <r>
    <s v="Bep-Safari"/>
    <s v="LIT_524"/>
    <s v="Douala"/>
    <s v="IHS"/>
    <s v="Grid-Gen"/>
    <s v="LITTORAL"/>
    <s v="Douala"/>
    <s v="ZTE"/>
    <n v="0"/>
    <n v="0"/>
    <n v="0"/>
    <n v="0"/>
    <n v="0"/>
    <n v="0"/>
    <n v="0"/>
    <n v="0"/>
    <n v="0"/>
    <n v="0"/>
    <n v="0"/>
    <n v="0"/>
    <n v="0"/>
    <n v="0"/>
    <n v="0"/>
    <n v="0"/>
    <n v="0"/>
    <n v="0"/>
    <n v="0"/>
    <n v="0.54234689655369128"/>
    <n v="10.885158503908023"/>
    <n v="10.885158503908023"/>
    <n v="0.13699123655591794"/>
    <n v="0.10984624735684127"/>
    <m/>
    <n v="8.799827641803136E-2"/>
    <n v="0"/>
    <n v="0"/>
    <n v="0.16874440482678757"/>
    <n v="8.799827641803136E-2"/>
    <x v="0"/>
    <m/>
    <s v="No root cause"/>
    <s v="No root cause"/>
    <s v="No root cause"/>
    <x v="3"/>
    <s v=""/>
    <s v="LIT_524"/>
    <m/>
    <s v=""/>
  </r>
  <r>
    <s v="Meiganga-EELC-MTN-IHS"/>
    <s v="ADM_106"/>
    <s v="Ngaoundere"/>
    <s v="IHS"/>
    <s v="Grid-Gen"/>
    <s v="ADAMAOUA"/>
    <s v="Meiganga"/>
    <s v="Huawei"/>
    <n v="0"/>
    <n v="0"/>
    <n v="0"/>
    <n v="0"/>
    <n v="0"/>
    <n v="0"/>
    <n v="0"/>
    <n v="0"/>
    <n v="0"/>
    <n v="0"/>
    <n v="0"/>
    <n v="0"/>
    <n v="0"/>
    <n v="0"/>
    <n v="0"/>
    <n v="0"/>
    <n v="0"/>
    <n v="0"/>
    <n v="0"/>
    <n v="0"/>
    <m/>
    <n v="0"/>
    <n v="0"/>
    <n v="0"/>
    <m/>
    <n v="8.6214768586291804E-2"/>
    <n v="0.17984964569619799"/>
    <n v="0.15534101070684198"/>
    <n v="1.6074152871623466E-2"/>
    <n v="8.6214768586291804E-2"/>
    <x v="0"/>
    <m/>
    <s v="No root cause"/>
    <s v="No root cause"/>
    <s v="No root cause"/>
    <x v="3"/>
    <s v=""/>
    <s v="ADM_106"/>
    <m/>
    <s v=""/>
  </r>
  <r>
    <s v="Mokolo-Djimeta-IHS"/>
    <s v="EXN_140"/>
    <s v="EXTREME-NORD"/>
    <m/>
    <m/>
    <s v="EXTREME-NORD"/>
    <s v="Mokolo"/>
    <s v="NOKIA"/>
    <n v="0"/>
    <n v="0.81668465357338604"/>
    <n v="0.16739040939603173"/>
    <n v="0"/>
    <n v="0"/>
    <n v="5.083291492419221E-3"/>
    <n v="0.14911644101847027"/>
    <n v="1.0654501347913408"/>
    <n v="0.45632201199742134"/>
    <n v="0"/>
    <n v="0"/>
    <n v="0"/>
    <n v="1.7224099388344294"/>
    <n v="1.5486508137047401"/>
    <n v="0"/>
    <n v="0.59560796877794564"/>
    <n v="0.51101347251812157"/>
    <n v="0"/>
    <n v="0"/>
    <n v="0"/>
    <n v="0"/>
    <n v="0"/>
    <n v="0"/>
    <n v="0"/>
    <m/>
    <n v="8.5524149846140568E-2"/>
    <n v="0"/>
    <n v="0.25475487488594933"/>
    <n v="0"/>
    <n v="8.5524149846140568E-2"/>
    <x v="2"/>
    <m/>
    <s v="IHS"/>
    <s v="POWER ISSUE"/>
    <s v="Defaut GE &amp; Power Cabinet"/>
    <x v="0"/>
    <s v="(05-10-2026 ticket): INC-20260510-00014042...Grid Outage"/>
    <s v="EXN_140"/>
    <m/>
    <s v=""/>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52820367944799718"/>
    <n v="0"/>
    <n v="0"/>
    <n v="0.52820367944799707"/>
    <n v="0.34366412409790165"/>
    <n v="0.33606638073469108"/>
    <n v="0.19502658140072426"/>
    <n v="0.1201549226242962"/>
    <n v="9.7022826046633731E-2"/>
    <n v="0.1380970114115965"/>
    <n v="0.1380970114115965"/>
    <n v="5.266698627127011E-2"/>
    <n v="0"/>
    <m/>
    <n v="8.3575176995317205E-2"/>
    <n v="4.1215543805378702E-2"/>
    <n v="7.4164176110380092E-2"/>
    <n v="0.10123296276596908"/>
    <n v="8.3575176995317205E-2"/>
    <x v="0"/>
    <m/>
    <s v="No root cause"/>
    <s v="No root cause"/>
    <s v="No root cause"/>
    <x v="3"/>
    <s v=""/>
    <s v="OST_172"/>
    <m/>
    <s v=""/>
  </r>
  <r>
    <s v="Meiganga-Universite"/>
    <s v="ADM_171"/>
    <s v="ADAMAOUA"/>
    <s v="CAMUSAT"/>
    <s v="Hybrid Solar - S3"/>
    <s v="ADAMAOUA"/>
    <s v="Meiganga"/>
    <s v="Huawei"/>
    <n v="0"/>
    <n v="0.53630080500409483"/>
    <n v="0"/>
    <n v="0"/>
    <n v="0"/>
    <n v="0"/>
    <n v="0"/>
    <n v="0"/>
    <n v="0"/>
    <n v="0"/>
    <n v="0"/>
    <n v="0"/>
    <n v="5.9406148964281336"/>
    <n v="0"/>
    <n v="0"/>
    <n v="0"/>
    <n v="0"/>
    <n v="0"/>
    <n v="0"/>
    <n v="8.9175391586979543E-5"/>
    <n v="0"/>
    <n v="0"/>
    <n v="0"/>
    <n v="0"/>
    <m/>
    <n v="8.2897444019256181E-2"/>
    <n v="0.18359651331486879"/>
    <n v="0.12208400909860562"/>
    <n v="3.009628622772054E-2"/>
    <n v="8.2897444019256181E-2"/>
    <x v="0"/>
    <m/>
    <s v="No root cause"/>
    <s v="No root cause"/>
    <s v="No root cause"/>
    <x v="3"/>
    <s v=""/>
    <s v="ADM_171"/>
    <m/>
    <s v=""/>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0"/>
    <n v="0"/>
    <n v="0.16440375192975548"/>
    <n v="0"/>
    <n v="0"/>
    <n v="0"/>
    <n v="7.4122585487097395E-2"/>
    <n v="1.1592800906307342E-3"/>
    <n v="5.1400695710735009E-2"/>
    <n v="0.42695393984014063"/>
    <n v="0.42695393984014063"/>
    <n v="0.10936470024227171"/>
    <n v="2.675261747609386E-4"/>
    <m/>
    <n v="8.1648988537038461E-2"/>
    <n v="0.57177199860916272"/>
    <n v="0"/>
    <n v="0"/>
    <n v="8.1648988537038461E-2"/>
    <x v="0"/>
    <m/>
    <s v="IHS"/>
    <s v="POWER ISSUE"/>
    <s v="Defaut GE &amp; Power Cabinet"/>
    <x v="0"/>
    <s v="(05-10-2026 ticket): INC-20260510-00000558...Grid Outage"/>
    <s v="SUD_222"/>
    <m/>
    <s v=""/>
  </r>
  <r>
    <s v="Mokolo3-IHS"/>
    <s v="EXN_156"/>
    <s v="Maroua"/>
    <s v="IHS"/>
    <s v="Grid-Gen"/>
    <s v="EXTREME-NORD"/>
    <s v="Maroua"/>
    <s v="NOKIA"/>
    <n v="0"/>
    <n v="1.0120809815603458"/>
    <n v="0.21697413022933226"/>
    <n v="0"/>
    <n v="0"/>
    <n v="5.4088412574883112E-3"/>
    <n v="0.20581716577800915"/>
    <n v="1.2208052176986062"/>
    <n v="0.48638450978317849"/>
    <n v="0.74344988774519372"/>
    <n v="0"/>
    <n v="2.6485091301332923E-2"/>
    <n v="1.6727625801242836"/>
    <n v="1.4637670628001243"/>
    <n v="2.6485091301332923E-2"/>
    <n v="0.80588371245012635"/>
    <n v="0.86793306467325249"/>
    <n v="0"/>
    <n v="0"/>
    <n v="0"/>
    <n v="0"/>
    <n v="0"/>
    <n v="7.4198219678820607E-2"/>
    <n v="0"/>
    <m/>
    <n v="8.0173316696225655E-2"/>
    <n v="0"/>
    <n v="0.23881609230705791"/>
    <n v="0"/>
    <n v="8.0173316696225655E-2"/>
    <x v="0"/>
    <m/>
    <s v="IHS"/>
    <s v="POWER ISSUE"/>
    <s v="Defaut GE &amp; Power Cabinet"/>
    <x v="0"/>
    <s v="(05-10-2026 ticket): INC-20260510-00013238...Grid Outage"/>
    <s v="EXN_156"/>
    <m/>
    <s v=""/>
  </r>
  <r>
    <s v="Sanguere-MTN-IHS"/>
    <s v="NRD_087"/>
    <s v="NORD"/>
    <s v="IHS"/>
    <s v="Solar-Grid-Gen"/>
    <s v="NORD"/>
    <s v="Sanguere"/>
    <s v="NOKIA"/>
    <n v="0"/>
    <n v="0"/>
    <n v="2.1202735795326871E-2"/>
    <n v="0"/>
    <n v="2.1132277182129868E-2"/>
    <n v="1.0755511740678195E-2"/>
    <n v="2.0600552787096868E-2"/>
    <n v="0"/>
    <n v="1.9865104921522308E-2"/>
    <n v="0"/>
    <n v="0"/>
    <n v="6.3954036604493263"/>
    <n v="2.8200611497264454"/>
    <n v="6.4656381062986172"/>
    <n v="6.3954036604493263"/>
    <n v="8.0331288071661788E-2"/>
    <n v="0"/>
    <n v="2.2027018445050308E-2"/>
    <n v="1.0915418872235414E-2"/>
    <n v="3.2336054976317329E-2"/>
    <n v="1.0273181962978564"/>
    <n v="1.0273181962978564"/>
    <n v="2.177735831407648E-2"/>
    <n v="7.9439565121261754E-2"/>
    <m/>
    <n v="7.4267050742819654E-2"/>
    <n v="0.15724354439688421"/>
    <n v="7.6240510002364315E-2"/>
    <n v="5.027506001766583E-2"/>
    <n v="7.4267050742819654E-2"/>
    <x v="0"/>
    <m/>
    <s v="No root cause"/>
    <s v="No root cause"/>
    <s v="No root cause"/>
    <x v="3"/>
    <s v="(05-10-2026 ticket): INC-20260510-00014391...Others"/>
    <s v="NRD_087"/>
    <m/>
    <s v=""/>
  </r>
  <r>
    <s v="Ngam"/>
    <s v="ADM_023"/>
    <s v="ADAMAOUA"/>
    <s v="IHS"/>
    <s v="Hybrid-Gen"/>
    <s v="ADAMAOUA"/>
    <s v="Ngam"/>
    <s v="NOKIA"/>
    <n v="0"/>
    <n v="0"/>
    <n v="0"/>
    <n v="0"/>
    <n v="0"/>
    <n v="0"/>
    <n v="0"/>
    <n v="0"/>
    <n v="0"/>
    <n v="0"/>
    <n v="0"/>
    <n v="0"/>
    <n v="0"/>
    <n v="0"/>
    <n v="0"/>
    <n v="0"/>
    <n v="0"/>
    <n v="0"/>
    <n v="0"/>
    <n v="0"/>
    <n v="0"/>
    <n v="0"/>
    <n v="0"/>
    <n v="0"/>
    <m/>
    <n v="7.350120833817847E-2"/>
    <n v="9.404637722863686E-2"/>
    <n v="6.1633526266460667E-2"/>
    <n v="7.5515192189799699E-2"/>
    <n v="7.350120833817847E-2"/>
    <x v="0"/>
    <m/>
    <s v="IHS"/>
    <s v="POWER ISSUE"/>
    <s v="Defaut GE &amp; Power Cabinet"/>
    <x v="0"/>
    <s v="(05-10-2026 ticket): INC-20260510-00015354...Grid Outage"/>
    <s v="ADM_023"/>
    <m/>
    <s v=""/>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4.0133261881727484E-3"/>
    <n v="2.0335395877790776E-3"/>
    <n v="1.7015624755476234E-2"/>
    <n v="4.4235329894728543E-3"/>
    <n v="0.28922587825583085"/>
    <n v="0.81268485704080307"/>
    <n v="0.23711227491726736"/>
    <n v="0.12793521799586594"/>
    <n v="0"/>
    <n v="8.2411997900763423E-3"/>
    <n v="8.2411997900763423E-3"/>
    <n v="0"/>
    <n v="3.9600377366001737E-3"/>
    <m/>
    <n v="7.0165386453803005E-2"/>
    <n v="0.16161488995200013"/>
    <n v="5.6320291243489758E-2"/>
    <n v="5.4036513908861578E-2"/>
    <n v="7.0165386453803005E-2"/>
    <x v="0"/>
    <m/>
    <s v="IHS"/>
    <s v="POWER ISSUE"/>
    <s v="Defaut GE &amp; Power Cabinet"/>
    <x v="0"/>
    <s v="(05-10-2026 ticket): INC-20260510-00015773...Grid Outage"/>
    <s v="ADM_103"/>
    <m/>
    <s v=""/>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6.5472572503160381E-2"/>
    <n v="3.9930681261329072E-2"/>
    <n v="5.1097499379339266E-2"/>
    <n v="6.5472572503160381E-2"/>
    <n v="1.4176568702148484"/>
    <n v="1.5421992221052241"/>
    <n v="0.1756398512697149"/>
    <n v="0.102034483053822"/>
    <n v="5.766080820014096E-2"/>
    <n v="1.1348817034925363"/>
    <n v="1.1348817034925363"/>
    <n v="8.6589305230957134E-2"/>
    <n v="9.6844475263459781E-2"/>
    <m/>
    <n v="6.957464051616144E-2"/>
    <n v="0.48721768601449189"/>
    <n v="0"/>
    <n v="0"/>
    <n v="6.957464051616144E-2"/>
    <x v="0"/>
    <m/>
    <s v="No root cause"/>
    <s v="No root cause"/>
    <s v="No root cause"/>
    <x v="3"/>
    <s v=""/>
    <s v="NRD_153"/>
    <m/>
    <s v=""/>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8.0257852428281603E-4"/>
    <n v="0"/>
    <n v="9.7201176829807678E-3"/>
    <n v="8.0257852428281581E-4"/>
    <n v="5.3505234952187721E-4"/>
    <n v="3.0319633139573041E-3"/>
    <n v="3.7453664466531398E-3"/>
    <n v="1.9618586149135501E-3"/>
    <n v="5.3505234952187721E-4"/>
    <n v="1.6051570485656321E-3"/>
    <n v="1.6051570485656321E-3"/>
    <n v="5.0829973204578344E-3"/>
    <n v="1.3376308738046929E-3"/>
    <m/>
    <n v="6.9182268793178722E-2"/>
    <n v="0"/>
    <n v="0.20607653232963064"/>
    <n v="0"/>
    <n v="6.9182268793178722E-2"/>
    <x v="0"/>
    <m/>
    <s v="No root cause"/>
    <s v="No root cause"/>
    <s v="No root cause"/>
    <x v="3"/>
    <s v=""/>
    <s v="SUO_125"/>
    <m/>
    <s v=""/>
  </r>
  <r>
    <s v="Vallee-Omnisport"/>
    <s v="CTR_758"/>
    <s v="Yaounde"/>
    <s v="CAMUSAT"/>
    <s v="Good Grid no GE - 8h"/>
    <s v="CENTRE"/>
    <s v="Yaounde"/>
    <s v="ZTE"/>
    <n v="35.519949605202697"/>
    <n v="5.1358069873556431"/>
    <n v="0"/>
    <n v="0"/>
    <n v="0"/>
    <n v="0"/>
    <n v="9.2457045997380387"/>
    <n v="16.023515907463054"/>
    <n v="7.3569341357691762"/>
    <n v="10.846563394429175"/>
    <n v="9.2457045997380387"/>
    <n v="9.2457045997380387"/>
    <n v="24.285776453701555"/>
    <n v="9.2457045997380387"/>
    <n v="9.2457045997380387"/>
    <n v="7.8993523726361383"/>
    <n v="4.3629773737062436"/>
    <n v="0"/>
    <n v="0"/>
    <n v="0"/>
    <n v="16.822081539124444"/>
    <n v="16.822081539124444"/>
    <n v="29.735338138816829"/>
    <n v="5.3317253226722352"/>
    <m/>
    <n v="6.90752583232742E-2"/>
    <n v="0"/>
    <n v="0"/>
    <n v="0.13245785972722887"/>
    <n v="6.90752583232742E-2"/>
    <x v="0"/>
    <m/>
    <s v="No root cause"/>
    <s v="No root cause"/>
    <s v="No root cause"/>
    <x v="3"/>
    <s v=""/>
    <s v="CTR_758"/>
    <m/>
    <s v=""/>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8.0257852428281603E-4"/>
    <n v="3.4217132804273569"/>
    <n v="9.8806333878373332E-3"/>
    <n v="8.0257852428281581E-4"/>
    <n v="2.675261747609386E-4"/>
    <n v="5.3255543855744172E-2"/>
    <n v="4.6192852842055392E-3"/>
    <n v="8.0257852428281603E-4"/>
    <n v="1.6051570485656321E-3"/>
    <n v="2.1402093980875093E-3"/>
    <n v="2.1402093980875093E-3"/>
    <n v="9.809293074567748E-3"/>
    <n v="2.8072413271581165"/>
    <m/>
    <n v="6.8665051521974246E-2"/>
    <n v="0"/>
    <n v="0.20453587251071875"/>
    <n v="0"/>
    <n v="6.8665051521974246E-2"/>
    <x v="0"/>
    <m/>
    <s v="No root cause"/>
    <s v="No root cause"/>
    <s v="No root cause"/>
    <x v="3"/>
    <s v=""/>
    <s v="SUO_231"/>
    <m/>
    <s v=""/>
  </r>
  <r>
    <s v="Ntam"/>
    <s v="SUD_120"/>
    <s v="CENTRE"/>
    <s v="ESCO"/>
    <s v="Hybrid Solar - S3"/>
    <s v="SUD"/>
    <s v="Ntam"/>
    <s v="NOKIA"/>
    <n v="0"/>
    <n v="0.1971667907988118"/>
    <n v="2.2115497113572103E-3"/>
    <n v="1.3162287798238184E-2"/>
    <n v="8.3967548718299825E-2"/>
    <n v="3.1389737838617136E-3"/>
    <n v="2.6253235283206663E-2"/>
    <n v="1.6871984088256541E-2"/>
    <n v="0.27055813807489598"/>
    <n v="0.26793328048260356"/>
    <n v="1.2912596701794716E-2"/>
    <n v="0"/>
    <n v="0"/>
    <n v="0.11235969294018514"/>
    <n v="0"/>
    <n v="0"/>
    <n v="0"/>
    <n v="5.3523070030505222E-2"/>
    <n v="2.4969109644346771E-4"/>
    <n v="5.3826266361900708E-2"/>
    <n v="0.27059455918219666"/>
    <n v="0.27059455918219666"/>
    <n v="0.13454627357789811"/>
    <n v="3.2103140971317652E-4"/>
    <m/>
    <n v="6.702422431677392E-2"/>
    <n v="0"/>
    <n v="0"/>
    <n v="0.12852482232247042"/>
    <n v="6.702422431677392E-2"/>
    <x v="0"/>
    <m/>
    <s v="No root cause"/>
    <s v="No root cause"/>
    <s v="No root cause"/>
    <x v="3"/>
    <s v=""/>
    <s v="SUD_120"/>
    <m/>
    <s v=""/>
  </r>
  <r>
    <s v="Mayo-Tolere-I"/>
    <s v="ADM_043"/>
    <s v="ADAMAOUA"/>
    <s v="IHS"/>
    <s v="Solar-Gen"/>
    <s v="ADAMAOUA"/>
    <s v="Mayo-Tolere"/>
    <s v="NOKIA"/>
    <n v="2.0513901506238972E-3"/>
    <n v="0"/>
    <n v="1.5045242377724869E-2"/>
    <n v="0"/>
    <n v="0"/>
    <n v="0"/>
    <n v="4.0397043315757997E-2"/>
    <n v="0.12421202450420094"/>
    <n v="2.4740092291893539E-2"/>
    <n v="0"/>
    <n v="0"/>
    <n v="0"/>
    <n v="0"/>
    <n v="0.31658981312910739"/>
    <n v="0"/>
    <n v="1.1594813894832284E-3"/>
    <n v="0.54432260143274169"/>
    <n v="0"/>
    <n v="0"/>
    <n v="0"/>
    <n v="1.0702905133692132E-3"/>
    <n v="1.0702905133692132E-3"/>
    <n v="1.9621992745098818E-3"/>
    <n v="0"/>
    <m/>
    <n v="6.5574897949759556E-2"/>
    <n v="0.19308857794883477"/>
    <n v="9.2184627648543294E-2"/>
    <n v="1.3527476291195269E-2"/>
    <n v="6.5574897949759556E-2"/>
    <x v="0"/>
    <m/>
    <s v="No root cause"/>
    <s v="No root cause"/>
    <s v="No root cause"/>
    <x v="3"/>
    <s v="(05-10-2026 ticket): INC-20260510-00013164...Transmission Board fault"/>
    <s v="ADM_043"/>
    <m/>
    <s v=""/>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7.1821860384153308E-2"/>
    <n v="3.7441777009267915E-2"/>
    <n v="4.1698413106071634E-2"/>
    <n v="7.1821860384153322E-2"/>
    <n v="0.13709824702582235"/>
    <n v="0.1080805746034192"/>
    <n v="0.17242953717258361"/>
    <n v="0.10337211392762669"/>
    <n v="7.790362209038533E-2"/>
    <n v="4.2750682726797988E-2"/>
    <n v="4.2750682726797988E-2"/>
    <n v="9.8306951685486241E-2"/>
    <n v="8.8836525098949001E-2"/>
    <m/>
    <n v="6.5543912816429947E-2"/>
    <n v="0.45899128328717187"/>
    <n v="0"/>
    <n v="0"/>
    <n v="6.5543912816429947E-2"/>
    <x v="0"/>
    <m/>
    <s v="AKTIVCO"/>
    <s v="POWER ISSUE"/>
    <s v="AKTIVCO Defaut GE &amp; Power Cabinet"/>
    <x v="0"/>
    <s v="(05-10-2026 ticket): INC-20260510-00007264...Grid Outage"/>
    <s v="SUD_257"/>
    <m/>
    <s v=""/>
  </r>
  <r>
    <s v="Ngoura-IHS"/>
    <s v="EST_021"/>
    <s v="CENTRE"/>
    <s v="IHS"/>
    <s v="Gen Only"/>
    <s v="EST"/>
    <s v="Ngoura"/>
    <s v="NOKIA"/>
    <n v="9.363416116632604E-3"/>
    <n v="0"/>
    <n v="0"/>
    <n v="0.26278204392851134"/>
    <n v="3.3886648803053529E-3"/>
    <n v="0"/>
    <n v="5.5288742783926826E-3"/>
    <n v="0"/>
    <n v="0"/>
    <n v="5.2720491506222364E-2"/>
    <n v="0.11484006928571242"/>
    <n v="1.1827153835397923"/>
    <n v="0.23267643172874691"/>
    <n v="5.7964004531536632E-3"/>
    <n v="1.1827153835397923"/>
    <n v="0.13073112406651205"/>
    <n v="2.6752617476094621E-3"/>
    <n v="4.1199030913185554E-3"/>
    <n v="0"/>
    <n v="2.5165295505845422E-2"/>
    <n v="7.1340313269583951E-3"/>
    <n v="7.1340313269583951E-3"/>
    <n v="0"/>
    <n v="6.7416596039757918E-3"/>
    <m/>
    <n v="6.3974425924498979E-2"/>
    <n v="7.5811621484439012E-2"/>
    <n v="0.15831607794336111"/>
    <n v="0"/>
    <n v="6.3974425924498979E-2"/>
    <x v="0"/>
    <m/>
    <s v="IHS"/>
    <s v="POWER ISSUE"/>
    <s v="Defaut GE &amp; Power Cabinet"/>
    <x v="0"/>
    <s v="(05-10-2026 ticket): INC-20260510-00000532...Grid Outage"/>
    <s v="EST_021"/>
    <m/>
    <s v=""/>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8.2683423079447441E-2"/>
    <n v="4.182441275746257E-2"/>
    <n v="2.5967874030128443E-2"/>
    <n v="8.2683423079447441E-2"/>
    <n v="0.13096298008463816"/>
    <n v="8.6268273821243996E-2"/>
    <n v="0.15290012641503511"/>
    <n v="9.5346328684798518E-2"/>
    <n v="6.0817617062320042E-2"/>
    <n v="4.0485627780488712E-2"/>
    <n v="4.0485627780488712E-2"/>
    <n v="7.8099807951876682E-2"/>
    <n v="9.4793441256959252E-2"/>
    <m/>
    <n v="6.260112489405964E-2"/>
    <n v="0.43838351138448256"/>
    <n v="0"/>
    <n v="0"/>
    <n v="6.260112489405964E-2"/>
    <x v="2"/>
    <m/>
    <s v="IHS"/>
    <s v="POWER ISSUE"/>
    <s v="Defaut GE &amp; Power Cabinet"/>
    <x v="0"/>
    <s v="(05-10-2026 ticket): INC-20260510-00007009...Grid Outage"/>
    <s v="SUO_150"/>
    <m/>
    <s v=""/>
  </r>
  <r>
    <s v="Mazavou"/>
    <s v="EXN_215"/>
    <s v="EXTREME-NORD"/>
    <s v="CAMUSAT"/>
    <s v="Hybrid Solar - S3"/>
    <s v="EXTREME-NORD"/>
    <s v="Kalfou"/>
    <s v="NOKIA"/>
    <n v="0"/>
    <n v="0"/>
    <n v="0.35418919662889159"/>
    <n v="0"/>
    <n v="0"/>
    <n v="1.6052499449744453E-3"/>
    <n v="0.4909985947913838"/>
    <n v="0"/>
    <n v="0"/>
    <n v="0"/>
    <n v="0"/>
    <n v="1.3145572454818086"/>
    <n v="0"/>
    <n v="0"/>
    <n v="1.3145572454818086"/>
    <n v="0"/>
    <n v="0"/>
    <n v="0"/>
    <n v="0"/>
    <n v="0.24486495356483323"/>
    <n v="9.8627983095199746E-3"/>
    <n v="9.8627983095199746E-3"/>
    <n v="0"/>
    <n v="0"/>
    <m/>
    <n v="5.8234900781574138E-2"/>
    <n v="0"/>
    <n v="0.17346708373360203"/>
    <n v="0"/>
    <n v="5.8234900781574138E-2"/>
    <x v="2"/>
    <m/>
    <s v="IHS"/>
    <s v="POWER ISSUE"/>
    <s v="Defaut GE &amp; Power Cabinet"/>
    <x v="0"/>
    <s v="(05-10-2026 ticket): INC-20260510-00013693...Grid Outage"/>
    <s v="EXN_215"/>
    <m/>
    <s v=""/>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9.1850653334588448E-3"/>
    <n v="1.4268062653917818E-3"/>
    <n v="0"/>
    <n v="9.1850653334588448E-3"/>
    <n v="1.230620403900322E-2"/>
    <n v="1.4731774690169015E-2"/>
    <n v="5.7072250615666136E-3"/>
    <n v="0"/>
    <n v="0"/>
    <n v="0"/>
    <n v="0"/>
    <n v="2.9713240476781536E-2"/>
    <n v="0.30922458786701024"/>
    <m/>
    <n v="5.7464622338649601E-2"/>
    <n v="0.17510361337921498"/>
    <n v="9.6689685186885199E-2"/>
    <n v="0"/>
    <n v="5.7464622338649601E-2"/>
    <x v="0"/>
    <m/>
    <s v="IHS"/>
    <s v="POWER ISSUE"/>
    <s v="Defaut GE &amp; Power Cabinet"/>
    <x v="0"/>
    <s v="(05-10-2026 ticket): INC-20260510-00016548...Grid Outage"/>
    <s v="LIT_462"/>
    <m/>
    <s v=""/>
  </r>
  <r>
    <s v="Kumba-Kake"/>
    <s v="SUO_052"/>
    <s v="SUD-OUEST"/>
    <s v="IHS"/>
    <s v="Hybrid-Gen"/>
    <s v="SUD-OUEST"/>
    <s v="Kumba"/>
    <s v="Huawei"/>
    <n v="0"/>
    <n v="0"/>
    <n v="0"/>
    <n v="0"/>
    <n v="5.3505234952187721E-4"/>
    <n v="5.671554904931899E-3"/>
    <n v="1.9618586149135506E-3"/>
    <n v="0"/>
    <n v="1.8726832233265705E-3"/>
    <n v="3.2816544104008467E-3"/>
    <n v="8.0257852428281603E-4"/>
    <n v="1.6051570485656321E-3"/>
    <n v="0"/>
    <n v="1.3447649051316511E-2"/>
    <n v="1.6051570485656314E-3"/>
    <n v="0"/>
    <n v="2.4077355728484469E-3"/>
    <n v="3.9058821515097035E-3"/>
    <n v="1.0701046990437544E-3"/>
    <n v="1.0701046990437544E-3"/>
    <n v="2.318560181261468E-3"/>
    <n v="2.318560181261468E-3"/>
    <n v="8.9888794719675379E-3"/>
    <n v="8.0257852428281581E-4"/>
    <m/>
    <n v="5.5502763723736068E-2"/>
    <n v="0"/>
    <n v="0.16532873642944332"/>
    <n v="0"/>
    <n v="5.5502763723736068E-2"/>
    <x v="0"/>
    <m/>
    <s v="No root cause"/>
    <s v="No root cause"/>
    <s v="No root cause"/>
    <x v="3"/>
    <s v=""/>
    <s v="SUO_052"/>
    <m/>
    <s v=""/>
  </r>
  <r>
    <s v="Kumba"/>
    <s v="SUO_006"/>
    <s v="SUD-OUEST"/>
    <s v="IHS"/>
    <s v="Grid-Gen"/>
    <s v="SUD-OUEST"/>
    <s v="Kumba"/>
    <s v="Huawei"/>
    <n v="0"/>
    <n v="8.0257852428281603E-4"/>
    <n v="0"/>
    <n v="2.675261747609386E-4"/>
    <n v="0"/>
    <n v="6.3136177243581504E-3"/>
    <n v="8.0257852428281603E-4"/>
    <n v="0"/>
    <n v="1.6051570485656321E-3"/>
    <n v="3.4778402718922017E-3"/>
    <n v="2.675261747609386E-4"/>
    <n v="5.3505234952187721E-4"/>
    <n v="0"/>
    <n v="1.2038677864242238E-2"/>
    <n v="5.3505234952187721E-4"/>
    <n v="0"/>
    <n v="1.8548481450091745E-3"/>
    <n v="5.974751236327628E-3"/>
    <n v="1.6051570485656321E-3"/>
    <n v="1.3376308738046931E-3"/>
    <n v="1.6943324401526112E-3"/>
    <n v="1.6943324401526112E-3"/>
    <n v="5.1721727120448129E-3"/>
    <n v="8.9175391586979538E-4"/>
    <m/>
    <n v="5.5056886765801172E-2"/>
    <n v="0"/>
    <n v="0.16400058141313995"/>
    <n v="0"/>
    <n v="5.5056886765801172E-2"/>
    <x v="0"/>
    <m/>
    <s v="No root cause"/>
    <s v="No root cause"/>
    <s v="No root cause"/>
    <x v="3"/>
    <s v=""/>
    <s v="SUO_006"/>
    <m/>
    <s v=""/>
  </r>
  <r>
    <s v="Kumba-Mbongue-Road"/>
    <s v="SUO_237"/>
    <s v="SUD-OUEST"/>
    <s v="IHS"/>
    <s v="Grid-Gen"/>
    <s v="SUD-OUEST"/>
    <s v="Kumba"/>
    <s v="Huawei"/>
    <n v="0"/>
    <n v="5.3505234952187721E-4"/>
    <n v="0"/>
    <n v="0"/>
    <n v="3.3315926296895559E-2"/>
    <n v="3.299489488718243E-3"/>
    <n v="1.9618586149135501E-3"/>
    <n v="0"/>
    <n v="1.8726832233265705E-3"/>
    <n v="2.1402093980875093E-3"/>
    <n v="2.675261747609386E-4"/>
    <n v="2.675261747609386E-4"/>
    <n v="0"/>
    <n v="1.0165994640915667E-2"/>
    <n v="2.675261747609386E-4"/>
    <n v="2.675261747609386E-4"/>
    <n v="9.6309422913937897E-4"/>
    <n v="3.0141282356399082E-3"/>
    <n v="2.4077355728484478E-3"/>
    <n v="2.1402093980875093E-3"/>
    <n v="1.6051570485656321E-3"/>
    <n v="1.6051570485656321E-3"/>
    <n v="3.9950575430966837E-3"/>
    <n v="1.6051570485656314E-3"/>
    <m/>
    <n v="5.4896371060944603E-2"/>
    <n v="0"/>
    <n v="0.16352244560727072"/>
    <n v="0"/>
    <n v="5.4896371060944603E-2"/>
    <x v="0"/>
    <m/>
    <s v="No root cause"/>
    <s v="No root cause"/>
    <s v="No root cause"/>
    <x v="3"/>
    <s v=""/>
    <s v="SUO_237"/>
    <m/>
    <s v=""/>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8.9175391586979538E-4"/>
    <n v="2.675261747609386E-4"/>
    <n v="1.1146923948372441E-2"/>
    <n v="8.9175391586979538E-4"/>
    <n v="0"/>
    <n v="2.9427879223703247E-3"/>
    <n v="5.7072250615666916E-3"/>
    <n v="1.0701046990437544E-3"/>
    <n v="2.1402093980875088E-3"/>
    <n v="7.060907505857042E-2"/>
    <n v="7.060907505857042E-2"/>
    <n v="4.904646537283874E-3"/>
    <n v="1.071888206875494"/>
    <m/>
    <n v="5.3309049090696378E-2"/>
    <n v="0"/>
    <n v="0.15879421374923075"/>
    <n v="0"/>
    <n v="5.3309049090696378E-2"/>
    <x v="0"/>
    <m/>
    <s v="No root cause"/>
    <s v="No root cause"/>
    <s v="No root cause"/>
    <x v="3"/>
    <s v=""/>
    <s v="SUO_230"/>
    <m/>
    <s v=""/>
  </r>
  <r>
    <s v="Galle"/>
    <s v="ADM_028"/>
    <s v="ADAMAOUA"/>
    <s v="IHS"/>
    <s v="Grid-Gen"/>
    <s v="ADAMAOUA"/>
    <s v="Galle"/>
    <s v="NOKIA"/>
    <n v="0"/>
    <n v="0"/>
    <n v="0"/>
    <n v="0"/>
    <n v="0"/>
    <n v="0"/>
    <n v="0"/>
    <n v="4.1020680130007386E-4"/>
    <n v="0"/>
    <n v="0"/>
    <n v="0"/>
    <n v="0"/>
    <n v="0"/>
    <n v="0"/>
    <n v="0"/>
    <n v="0"/>
    <n v="0"/>
    <n v="0"/>
    <n v="0"/>
    <n v="0"/>
    <n v="0"/>
    <n v="0"/>
    <n v="0"/>
    <n v="0"/>
    <m/>
    <n v="5.3149514015796463E-2"/>
    <n v="4.2339604090979942E-2"/>
    <n v="2.5237866359110694E-2"/>
    <n v="7.4077904510502182E-2"/>
    <n v="5.3149514015796463E-2"/>
    <x v="0"/>
    <m/>
    <s v="IHS"/>
    <s v="POWER ISSUE"/>
    <s v="Defaut GE &amp; Power Cabinet"/>
    <x v="0"/>
    <s v="(05-10-2026 ticket): INC-20260510-00013377...Grid Outage"/>
    <s v="ADM_028"/>
    <m/>
    <s v=""/>
  </r>
  <r>
    <s v="Meiganga-Markt-MTN-IHS"/>
    <s v="ADM_107"/>
    <s v="ADAMAOUA"/>
    <s v="IHS"/>
    <s v="Grid-Gen"/>
    <s v="ADAMAOUA"/>
    <s v="Meiganga"/>
    <s v="Huawei"/>
    <n v="0"/>
    <n v="0"/>
    <n v="0"/>
    <n v="0"/>
    <n v="0"/>
    <n v="0"/>
    <n v="0"/>
    <n v="0"/>
    <n v="0"/>
    <n v="0"/>
    <n v="0"/>
    <n v="0"/>
    <n v="0"/>
    <n v="0"/>
    <n v="0"/>
    <n v="0"/>
    <n v="0"/>
    <n v="0"/>
    <n v="0"/>
    <n v="0"/>
    <n v="0"/>
    <n v="0"/>
    <n v="0"/>
    <n v="0"/>
    <m/>
    <n v="5.1347190475782817E-2"/>
    <n v="0.10803468300500782"/>
    <n v="0.10699616811339936"/>
    <n v="0"/>
    <n v="5.1347190475782817E-2"/>
    <x v="0"/>
    <m/>
    <s v="No root cause"/>
    <s v="No root cause"/>
    <s v="No root cause"/>
    <x v="3"/>
    <s v=""/>
    <s v="ADM_107"/>
    <m/>
    <s v=""/>
  </r>
  <r>
    <s v="Garoua-Boulai-Sabal-IHS"/>
    <s v="EST_156"/>
    <s v="CENTRE"/>
    <s v="IHS"/>
    <s v="Grid-Gen"/>
    <s v="EST"/>
    <s v="Garoua"/>
    <s v="ZTE"/>
    <n v="0"/>
    <n v="0"/>
    <n v="0"/>
    <n v="0"/>
    <n v="0"/>
    <n v="0"/>
    <n v="0"/>
    <n v="0"/>
    <n v="0"/>
    <n v="0"/>
    <n v="0"/>
    <n v="0"/>
    <n v="12.751171407943884"/>
    <n v="7.3747870491648895"/>
    <n v="0"/>
    <n v="0"/>
    <n v="0"/>
    <n v="0"/>
    <n v="0"/>
    <n v="0"/>
    <n v="0.37628448234041928"/>
    <n v="0.37628448234041928"/>
    <n v="1.0458133223754611"/>
    <n v="0"/>
    <m/>
    <n v="5.1222344927560649E-2"/>
    <n v="5.9949881898732661E-3"/>
    <n v="0"/>
    <n v="9.6581718530775157E-2"/>
    <n v="5.1222344927560649E-2"/>
    <x v="0"/>
    <m/>
    <s v="Fiber AOF"/>
    <s v="TX ISSUE"/>
    <s v="fiber AOF"/>
    <x v="1"/>
    <s v="(05-10-2026 groupe whatsapp front office ) impacted by EST_055_Z_Gado-Badzere(EST-055), RFO/RCA: Brins de fibre rongés dans une chambre optique à 84 mètres..;..;(05-10-2026 ticket): INC-20260510-00014118...Grid Outage"/>
    <s v="EST_055"/>
    <s v="impacted by EST_055_Z_Gado-Badzere(EST-055), RFO/RCA: Brins de fibre rongés dans une chambre optique à 84 mètres"/>
    <s v="(05-10-2026 groupe whatsapp front office ) impacted by EST_055_Z_Gado-Badzere(EST-055), RFO/RCA: Brins de fibre rongés dans une chambre optique à 84 mètres"/>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0"/>
    <n v="2.1728241177459782"/>
    <n v="2.0540578713119992"/>
    <n v="0"/>
    <n v="0.90764101429576038"/>
    <n v="0.82257702061777804"/>
    <n v="0"/>
    <n v="0"/>
    <n v="0"/>
    <n v="0"/>
    <n v="0"/>
    <n v="0"/>
    <n v="0"/>
    <m/>
    <n v="5.0208651056701928E-2"/>
    <n v="0"/>
    <n v="0.14955890986526538"/>
    <n v="0"/>
    <n v="5.0208651056701928E-2"/>
    <x v="2"/>
    <m/>
    <s v="No root cause"/>
    <s v="No root cause"/>
    <s v="No root cause"/>
    <x v="3"/>
    <s v=""/>
    <s v="EXN_012"/>
    <m/>
    <s v=""/>
  </r>
  <r>
    <s v="Guili-Centre-IHS"/>
    <s v="EXN_173"/>
    <s v="EXTREME-NORD"/>
    <s v="IHS"/>
    <s v="Grid-Gen"/>
    <s v="EXTREME-NORD"/>
    <s v="Guili"/>
    <s v="NOKIA"/>
    <n v="0"/>
    <n v="0"/>
    <n v="0.38274345089291528"/>
    <n v="0"/>
    <n v="0"/>
    <n v="7.5561544820089109E-3"/>
    <n v="0.49122303379909238"/>
    <n v="1.76417280854449E-2"/>
    <n v="0"/>
    <n v="1.7836110499716445E-3"/>
    <n v="0"/>
    <n v="1.314396647197587"/>
    <n v="0"/>
    <n v="0"/>
    <n v="1.314396647197587"/>
    <n v="0"/>
    <n v="1.872791602470329E-3"/>
    <n v="0"/>
    <n v="0"/>
    <n v="0.27834241226617129"/>
    <n v="5.8677407664232102E-3"/>
    <n v="5.8677407664232102E-3"/>
    <n v="2.9214740799778482E-2"/>
    <n v="2.7752228251370938E-2"/>
    <m/>
    <n v="4.9316845531715933E-2"/>
    <n v="0"/>
    <n v="0.14690244610211628"/>
    <n v="0"/>
    <n v="4.9316845531715933E-2"/>
    <x v="2"/>
    <m/>
    <s v="IHS"/>
    <s v="POWER ISSUE"/>
    <s v="Defaut GE &amp; Power Cabinet"/>
    <x v="0"/>
    <s v="(05-10-2026 ticket): INC-20260510-00013202...Grid Outage"/>
    <s v="EXN_173"/>
    <m/>
    <s v=""/>
  </r>
  <r>
    <s v="Boukoula-IHS"/>
    <s v="NRD_014"/>
    <s v="EXTREME-NORD"/>
    <s v="IHS"/>
    <s v="Grid-Gen"/>
    <s v="NORD"/>
    <s v="Boukoula"/>
    <s v="NOKIA"/>
    <n v="0"/>
    <n v="0.71386609729377348"/>
    <n v="0.49014883816436305"/>
    <n v="0"/>
    <n v="7.8811494932899656E-2"/>
    <n v="0"/>
    <n v="0.49078817628828031"/>
    <n v="0"/>
    <n v="0"/>
    <n v="0"/>
    <n v="0"/>
    <n v="1.313629842054145"/>
    <n v="2.0511527074673565E-3"/>
    <n v="3.2996804424475757E-3"/>
    <n v="1.3136298420541452"/>
    <n v="0"/>
    <n v="0"/>
    <n v="0"/>
    <n v="1.6052499449744457E-3"/>
    <n v="0.24629174950840185"/>
    <n v="9.8627983095201256E-3"/>
    <n v="9.8627983095201256E-3"/>
    <n v="0"/>
    <n v="4.3483376314883214E-2"/>
    <m/>
    <n v="4.8425040006730279E-2"/>
    <n v="0"/>
    <n v="0.14424598233896821"/>
    <n v="0"/>
    <n v="4.8425040006730279E-2"/>
    <x v="0"/>
    <m/>
    <s v="IHS"/>
    <s v="POWER ISSUE"/>
    <s v="Defaut GE &amp; Power Cabinet"/>
    <x v="0"/>
    <s v="(05-10-2026 ticket): INC-20260510-00015294...Grid Outage"/>
    <s v="NRD_014"/>
    <m/>
    <s v=""/>
  </r>
  <r>
    <s v="Lokoti"/>
    <s v="ADM_051"/>
    <s v="ADAMAOUA"/>
    <s v="IHS"/>
    <s v="Solar-Grid-Gen"/>
    <s v="ADAMAOUA"/>
    <s v="Lokoti"/>
    <s v="NOKIA"/>
    <n v="0"/>
    <n v="0"/>
    <n v="0"/>
    <n v="0"/>
    <n v="0"/>
    <n v="0"/>
    <n v="0"/>
    <n v="0"/>
    <n v="0"/>
    <n v="1.1772183931543414E-3"/>
    <n v="4.8718300953770671E-3"/>
    <n v="0"/>
    <n v="0"/>
    <n v="0"/>
    <n v="0"/>
    <n v="0"/>
    <n v="0"/>
    <n v="0"/>
    <n v="0"/>
    <n v="0"/>
    <n v="0"/>
    <n v="0"/>
    <n v="0"/>
    <n v="0"/>
    <m/>
    <n v="4.826342963648201E-2"/>
    <n v="6.9192155358120608E-2"/>
    <n v="3.6129998156200993E-2"/>
    <n v="5.034346145986647E-2"/>
    <n v="4.826342963648201E-2"/>
    <x v="0"/>
    <m/>
    <s v="IHS"/>
    <s v="POWER ISSUE"/>
    <s v="Defaut GE &amp; Power Cabinet"/>
    <x v="0"/>
    <s v="(05-10-2026 ticket): INC-20260510-00013167...Grid Outage"/>
    <s v="ADM_051"/>
    <m/>
    <s v=""/>
  </r>
  <r>
    <s v="Pangari-MTN"/>
    <s v="OST_115"/>
    <s v="OUEST"/>
    <s v="IHS"/>
    <s v="Solar-Gen"/>
    <s v="OUEST"/>
    <s v="Pangari"/>
    <s v="NOKIA"/>
    <n v="0"/>
    <n v="0"/>
    <n v="0"/>
    <n v="3.8461228616970621E-2"/>
    <n v="0"/>
    <n v="0"/>
    <n v="3.5832797610069225"/>
    <n v="5.5918571642521107"/>
    <n v="3.6832215752604887"/>
    <n v="7.1348571206081551E-4"/>
    <n v="0"/>
    <n v="0"/>
    <n v="0"/>
    <n v="0"/>
    <n v="0"/>
    <n v="0.30663975446342745"/>
    <n v="0.79924201864277544"/>
    <n v="0"/>
    <n v="0"/>
    <n v="7.1352700891280868E-4"/>
    <n v="4.5427771648605501E-2"/>
    <n v="4.5427771648605501E-2"/>
    <n v="8.9190876114083977E-4"/>
    <n v="3.7460167967913898E-3"/>
    <m/>
    <n v="4.8225370452490889E-2"/>
    <n v="9.0799091959122169E-2"/>
    <n v="7.1463011058956583E-2"/>
    <n v="2.160797445182859E-2"/>
    <n v="4.8225370452490889E-2"/>
    <x v="0"/>
    <m/>
    <s v="No root cause"/>
    <s v="No root cause"/>
    <s v="No root cause"/>
    <x v="3"/>
    <s v=""/>
    <s v="OST_115"/>
    <m/>
    <s v=""/>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1.6053428521365782E-3"/>
    <n v="0"/>
    <n v="1.2485277349802194E-3"/>
    <n v="1.6053428521365782E-3"/>
    <n v="2.3186943649632402E-3"/>
    <n v="7.6356532522629056E-2"/>
    <n v="1.6944304974731302E-3"/>
    <n v="3.3103985204462817E-2"/>
    <n v="2.3186943649630694E-3"/>
    <n v="1.3733010304394829E-2"/>
    <n v="1.3733010304394829E-2"/>
    <n v="7.9370691723738857E-3"/>
    <n v="5.7967359124078436E-3"/>
    <m/>
    <n v="4.8086333506959539E-2"/>
    <n v="0"/>
    <n v="0.14323706109125767"/>
    <n v="0"/>
    <n v="4.8086333506959539E-2"/>
    <x v="2"/>
    <m/>
    <s v="IHS"/>
    <s v="POWER ISSUE"/>
    <s v="Defaut GE &amp; Power Cabinet"/>
    <x v="0"/>
    <s v="(05-10-2026 ticket): INC-20260510-00013382...Grid Outage"/>
    <s v="EXN_021"/>
    <m/>
    <s v=""/>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1.4268062653916727E-3"/>
    <n v="0"/>
    <n v="1.0701046990437543E-2"/>
    <n v="1.4268062653916727E-3"/>
    <n v="8.9175391586979543E-5"/>
    <n v="1.3376308738046929E-3"/>
    <n v="4.5479449709359566E-3"/>
    <n v="1.3376308738046931E-3"/>
    <n v="1.0701046990437544E-3"/>
    <n v="1.0701046990437544E-3"/>
    <n v="1.0701046990437544E-3"/>
    <n v="5.2435130253143973E-3"/>
    <n v="1.4462465007576344"/>
    <m/>
    <n v="4.7601824029129679E-2"/>
    <n v="0"/>
    <n v="0.14179382954054762"/>
    <n v="0"/>
    <n v="4.7601824029129679E-2"/>
    <x v="0"/>
    <m/>
    <s v="No root cause"/>
    <s v="No root cause"/>
    <s v="No root cause"/>
    <x v="3"/>
    <s v=""/>
    <s v="SUO_217"/>
    <m/>
    <s v=""/>
  </r>
  <r>
    <s v="Bastos-Bir-IHS"/>
    <s v="CTR_640"/>
    <s v="Yaounde"/>
    <s v="IHS"/>
    <s v="Grid-Gen"/>
    <s v="CENTRE"/>
    <s v="Yaounde"/>
    <s v="ZTE"/>
    <n v="6.3740964749324398"/>
    <n v="1.2358817520039498"/>
    <n v="5.3291214012379455E-2"/>
    <n v="0"/>
    <n v="0"/>
    <n v="0.57739282544737491"/>
    <n v="4.6674399956624979E-2"/>
    <n v="4.644254393849935E-2"/>
    <n v="0"/>
    <n v="0"/>
    <n v="0.28618166668093431"/>
    <n v="0"/>
    <n v="0.75474484423555976"/>
    <n v="0"/>
    <n v="0"/>
    <n v="0"/>
    <n v="4.7084606757924682E-2"/>
    <n v="0"/>
    <n v="0"/>
    <n v="0"/>
    <n v="0.13139102196425556"/>
    <n v="0.13139102196425556"/>
    <n v="0.26271070361524124"/>
    <n v="0"/>
    <m/>
    <n v="4.7048936601289996E-2"/>
    <n v="0"/>
    <n v="0.14014691732033024"/>
    <n v="0"/>
    <n v="4.7048936601289996E-2"/>
    <x v="0"/>
    <m/>
    <s v="BSS"/>
    <s v="RAN ISSUE"/>
    <s v="BSS Hardware issue"/>
    <x v="1"/>
    <s v="05-10-2026: hardware issue,  site with GPS issue (alarm : TDD down 09Apr 02pm)"/>
    <s v="CTR_640"/>
    <m/>
    <s v=""/>
  </r>
  <r>
    <s v="Zanay-IHS"/>
    <s v="EXN_131"/>
    <s v="EXTREME-NORD"/>
    <s v="IHS"/>
    <s v="Grid-Gen"/>
    <s v="EXTREME-NORD"/>
    <s v="Zanay"/>
    <s v="NOKIA"/>
    <n v="3.6339227178753548E-2"/>
    <n v="4.3313171696150184E-2"/>
    <n v="0.64635082260699817"/>
    <n v="0"/>
    <n v="0"/>
    <n v="1.9619721549688431E-3"/>
    <n v="0"/>
    <n v="0"/>
    <n v="0.17304173343680915"/>
    <n v="1.4268888399772469E-3"/>
    <n v="0"/>
    <n v="0"/>
    <n v="0"/>
    <n v="0"/>
    <n v="0"/>
    <n v="0"/>
    <n v="0"/>
    <n v="0"/>
    <n v="0"/>
    <n v="0"/>
    <n v="0"/>
    <n v="0"/>
    <n v="0"/>
    <n v="0"/>
    <m/>
    <n v="4.5482081774277101E-2"/>
    <n v="0"/>
    <n v="0.13547965192057801"/>
    <n v="0"/>
    <n v="4.5482081774277101E-2"/>
    <x v="2"/>
    <m/>
    <s v="No root cause"/>
    <s v="No root cause"/>
    <s v="No root cause"/>
    <x v="3"/>
    <s v=""/>
    <s v="EXN_131"/>
    <m/>
    <s v=""/>
  </r>
  <r>
    <s v="Rhumsiki"/>
    <s v="EXN_139"/>
    <s v="EXTREME-NORD"/>
    <s v="IHS"/>
    <s v="Grid-Gen"/>
    <s v="EXTREME-NORD"/>
    <s v="Rhumsiki"/>
    <s v="NOKIA"/>
    <n v="0"/>
    <n v="0"/>
    <n v="0.46878315779275459"/>
    <n v="0"/>
    <n v="0"/>
    <n v="1.2485277349802194E-3"/>
    <n v="0"/>
    <n v="0"/>
    <n v="0"/>
    <n v="0"/>
    <n v="0"/>
    <n v="0"/>
    <n v="0"/>
    <n v="0"/>
    <n v="0"/>
    <n v="0"/>
    <n v="2.0511527074673565E-3"/>
    <n v="0"/>
    <n v="2.1046610389665505E-2"/>
    <n v="0"/>
    <n v="1.1592800906306299E-3"/>
    <n v="1.1592800906306299E-3"/>
    <n v="0"/>
    <n v="0"/>
    <m/>
    <n v="4.4322734591795393E-2"/>
    <n v="0"/>
    <n v="0.13202624902848445"/>
    <n v="0"/>
    <n v="4.4322734591795393E-2"/>
    <x v="2"/>
    <m/>
    <s v="IHS"/>
    <s v="POWER ISSUE"/>
    <s v="Defaut GE &amp; Power Cabinet"/>
    <x v="0"/>
    <s v="(05-10-2026 ticket): INC-20260510-00014600...Grid Outage"/>
    <s v="EXN_139"/>
    <m/>
    <s v=""/>
  </r>
  <r>
    <s v="Bourha"/>
    <s v="EXN_019"/>
    <s v="EXTREME-NORD"/>
    <s v="IHS"/>
    <s v="Grid-Gen"/>
    <s v="EXTREME-NORD"/>
    <s v="Bourrah"/>
    <s v="NOKIA"/>
    <n v="0"/>
    <n v="0"/>
    <n v="0.35883133432357295"/>
    <n v="0"/>
    <n v="1.1593471824815857E-2"/>
    <n v="1.5160693924757608E-3"/>
    <n v="0.49213282325302071"/>
    <n v="0"/>
    <n v="0"/>
    <n v="1.6944304974729593E-3"/>
    <n v="0"/>
    <n v="1.3150744524305928"/>
    <n v="0"/>
    <n v="0"/>
    <n v="1.3150744524305926"/>
    <n v="0"/>
    <n v="0"/>
    <n v="0"/>
    <n v="0"/>
    <n v="0.24045966341587843"/>
    <n v="5.8855758447407145E-3"/>
    <n v="5.8855758447407145E-3"/>
    <n v="1.5160693924757608E-3"/>
    <n v="0.3335627667782658"/>
    <m/>
    <n v="4.3876831829302479E-2"/>
    <n v="0"/>
    <n v="0.13069801714691015"/>
    <n v="0"/>
    <n v="4.3876831829302479E-2"/>
    <x v="2"/>
    <m/>
    <s v="IHS"/>
    <s v="POWER ISSUE"/>
    <s v="Defaut GE &amp; Power Cabinet"/>
    <x v="0"/>
    <s v="(05-10-2026 ticket): INC-20260510-00016015...Grid Outage"/>
    <s v="EXN_019"/>
    <m/>
    <s v=""/>
  </r>
  <r>
    <s v="Kinguin-IHS"/>
    <s v="EXN_168"/>
    <s v="EXTREME-NORD"/>
    <s v="IHS"/>
    <s v="Grid-Gen"/>
    <s v="EXTREME-NORD"/>
    <s v="Kinguin"/>
    <s v="NOKIA"/>
    <n v="0"/>
    <n v="0.36431854782121542"/>
    <n v="0.78966301920085269"/>
    <n v="0"/>
    <n v="0"/>
    <n v="0"/>
    <n v="0"/>
    <n v="0"/>
    <n v="0"/>
    <n v="0"/>
    <n v="0"/>
    <n v="0"/>
    <n v="1.6660458533815097"/>
    <n v="0"/>
    <n v="0"/>
    <n v="0"/>
    <n v="0"/>
    <n v="0"/>
    <n v="0"/>
    <n v="0"/>
    <n v="0"/>
    <n v="0"/>
    <n v="0.82924706569130768"/>
    <n v="0"/>
    <m/>
    <n v="4.3520109619308259E-2"/>
    <n v="0"/>
    <n v="0.12963543164165103"/>
    <n v="0"/>
    <n v="4.3520109619308259E-2"/>
    <x v="2"/>
    <m/>
    <s v="No root cause"/>
    <s v="No root cause"/>
    <s v="No root cause"/>
    <x v="3"/>
    <s v="(05-10-2026 ticket): INC-20260510-00014255...Others"/>
    <s v="EXN_168"/>
    <m/>
    <s v=""/>
  </r>
  <r>
    <s v="Garoua-Boulai-Frontiere"/>
    <s v="EST_080"/>
    <s v="CENTRE"/>
    <s v="IHS"/>
    <s v="Grid-Gen"/>
    <s v="EST"/>
    <s v="Garoua-Boulai"/>
    <s v="ZTE"/>
    <n v="0"/>
    <n v="0"/>
    <n v="0"/>
    <n v="0"/>
    <n v="0"/>
    <n v="0"/>
    <n v="0"/>
    <n v="0"/>
    <n v="0"/>
    <n v="0"/>
    <n v="0"/>
    <n v="0"/>
    <n v="12.661585809555605"/>
    <n v="6.5878142184097959"/>
    <n v="0"/>
    <n v="0"/>
    <n v="0"/>
    <n v="0"/>
    <n v="0"/>
    <n v="0"/>
    <n v="0.58632819968439143"/>
    <n v="0.58632819968439143"/>
    <n v="1.2862480131722749"/>
    <n v="0"/>
    <m/>
    <n v="4.3446250781176213E-2"/>
    <n v="4.1215543805378698E-3"/>
    <n v="0"/>
    <n v="8.2183381596831917E-2"/>
    <n v="4.3446250781176213E-2"/>
    <x v="0"/>
    <m/>
    <s v="Fiber AOF"/>
    <s v="TX ISSUE"/>
    <s v="fiber AOF"/>
    <x v="1"/>
    <s v="(05-10-2026 groupe whatsapp front office ) impacted by EST_055_Z_Gado-Badzere(EST-055), RFO/RCA: Brins de fibre rongés dans une chambre optique à 84 mètres"/>
    <s v="EST_055"/>
    <s v="impacted by EST_055_Z_Gado-Badzere(EST-055), RFO/RCA: Brins de fibre rongés dans une chambre optique à 84 mètres"/>
    <s v="(05-10-2026 groupe whatsapp front office ) impacted by EST_055_Z_Gado-Badzere(EST-055), RFO/RCA: Brins de fibre rongés dans une chambre optique à 84 mètres"/>
  </r>
  <r>
    <s v="Mousgoy-IHS"/>
    <s v="EXN_136"/>
    <s v="EXTREME-NORD"/>
    <s v="IHS"/>
    <s v="Hybrid-Gen"/>
    <s v="EXTREME-NORD"/>
    <s v="Mousgoy"/>
    <s v="NOKIA"/>
    <n v="0"/>
    <n v="0"/>
    <n v="0"/>
    <n v="0"/>
    <n v="0"/>
    <n v="2.7645971274559804E-3"/>
    <n v="0"/>
    <n v="0"/>
    <n v="0"/>
    <n v="0"/>
    <n v="0"/>
    <n v="0"/>
    <n v="9.8837447351154253E-2"/>
    <n v="0"/>
    <n v="0"/>
    <n v="0"/>
    <n v="0"/>
    <n v="0"/>
    <n v="0"/>
    <n v="0"/>
    <n v="3.2994894887183024E-3"/>
    <n v="3.2994894887183024E-3"/>
    <n v="0"/>
    <n v="0"/>
    <m/>
    <n v="4.2628304094322431E-2"/>
    <n v="0"/>
    <n v="0.12697896787850244"/>
    <n v="0"/>
    <n v="4.2628304094322431E-2"/>
    <x v="2"/>
    <m/>
    <s v="No root cause"/>
    <s v="No root cause"/>
    <s v="No root cause"/>
    <x v="3"/>
    <s v="(05-10-2026 ticket): INC-20260510-00014601...Others"/>
    <s v="EXN_136"/>
    <m/>
    <s v=""/>
  </r>
  <r>
    <s v="Bati"/>
    <s v="OST_215"/>
    <s v="OUEST"/>
    <s v="IHS"/>
    <s v="Grid-Gen"/>
    <s v="OUEST"/>
    <s v="Bati"/>
    <s v="NOKIA"/>
    <n v="0"/>
    <n v="0"/>
    <n v="3.567015663479283E-3"/>
    <n v="0"/>
    <n v="0.25253314264189036"/>
    <n v="0"/>
    <n v="0"/>
    <n v="0"/>
    <n v="0"/>
    <n v="0"/>
    <n v="0"/>
    <n v="13.668197629789431"/>
    <n v="18.491409199476074"/>
    <n v="18.491409199476074"/>
    <n v="13.668197629789434"/>
    <n v="0"/>
    <n v="0"/>
    <n v="0"/>
    <n v="0"/>
    <n v="0"/>
    <n v="0"/>
    <n v="0"/>
    <n v="0"/>
    <n v="4.6995431366338145E-2"/>
    <m/>
    <n v="4.2251300533910879E-2"/>
    <n v="0.1335133828119692"/>
    <n v="6.9064060847775083E-2"/>
    <n v="0"/>
    <n v="4.2251300533910879E-2"/>
    <x v="0"/>
    <m/>
    <s v="IHS"/>
    <s v="POWER ISSUE"/>
    <s v="Defaut GE &amp; Power Cabinet"/>
    <x v="0"/>
    <s v="(05-10-2026 ticket): INC-20260510-00015470...Grid Outage"/>
    <s v="OST_215"/>
    <m/>
    <s v=""/>
  </r>
  <r>
    <s v="Garoua-Boulai-Entrance"/>
    <s v="EST_144"/>
    <s v="CENTRE"/>
    <s v="CAMUSAT"/>
    <s v="Hybrid Solar - S3"/>
    <s v="EST"/>
    <s v="Garoua-Boulai"/>
    <s v="ZTE"/>
    <n v="0"/>
    <n v="0"/>
    <n v="0"/>
    <n v="0.15388105572249197"/>
    <n v="0"/>
    <n v="0"/>
    <n v="0"/>
    <n v="0"/>
    <n v="0"/>
    <n v="0"/>
    <n v="0"/>
    <n v="0"/>
    <n v="0"/>
    <n v="0"/>
    <n v="0"/>
    <n v="0"/>
    <n v="0"/>
    <n v="0"/>
    <n v="0"/>
    <n v="0"/>
    <n v="4.1413051852993044E-2"/>
    <n v="4.1413051852993044E-2"/>
    <n v="0"/>
    <n v="0"/>
    <m/>
    <n v="4.1270371226454709E-2"/>
    <n v="0"/>
    <n v="1.2750288156534715E-3"/>
    <n v="7.8318744842590618E-2"/>
    <n v="4.1270371226454709E-2"/>
    <x v="0"/>
    <m/>
    <s v="Fiber AOF"/>
    <s v="TX ISSUE"/>
    <s v="fiber AOF"/>
    <x v="1"/>
    <s v="(05-10-2026 groupe whatsapp front office ) impacted by EST_055_Z_Gado-Badzere(EST-055), RFO/RCA: Brins de fibre rongés dans une chambre optique à 84 mètres..;..;(05-10-2026 ticket): INC-20260510-00014181...2026-05-10 19:59:11...No power issue on site U=52v ; Load =35 A // No action done...Auto TT closure RCA...Others...user:OCM_NOC.CAMUSAT"/>
    <s v="EST_055"/>
    <s v="impacted by EST_055_Z_Gado-Badzere(EST-055), RFO/RCA: Brins de fibre rongés dans une chambre optique à 84 mètres"/>
    <s v="(05-10-2026 groupe whatsapp front office ) impacted by EST_055_Z_Gado-Badzere(EST-055), RFO/RCA: Brins de fibre rongés dans une chambre optique à 84 mètres"/>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0.51445283406528486"/>
    <n v="3.5626995745263716"/>
    <n v="2.9653136262851953"/>
    <n v="0.51445283406528486"/>
    <n v="1.1887079698544372"/>
    <n v="4.38833885507358"/>
    <n v="5.7021063940895989"/>
    <n v="3.7599020354818182"/>
    <n v="3.5481104804627424"/>
    <n v="0"/>
    <n v="0"/>
    <n v="0"/>
    <n v="0.58226180182802412"/>
    <m/>
    <n v="4.0895834581788817E-2"/>
    <n v="6.5570183326738835E-2"/>
    <n v="9.3927122752974226E-2"/>
    <n v="0"/>
    <n v="4.0895834581788817E-2"/>
    <x v="0"/>
    <m/>
    <s v="No root cause"/>
    <s v="No root cause"/>
    <s v="No root cause"/>
    <x v="3"/>
    <s v=""/>
    <s v="ADM_007"/>
    <m/>
    <s v=""/>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4.9232403574292856E-3"/>
    <n v="3.3000624162211412E-3"/>
    <n v="1.2325680477193573E-2"/>
    <n v="4.9232403574292856E-3"/>
    <n v="0.18689532175308038"/>
    <n v="0.5837504656822875"/>
    <n v="0.17305650877189507"/>
    <n v="0.10134564521767635"/>
    <n v="0"/>
    <n v="1.3824585797682675E-2"/>
    <n v="1.3824585797682675E-2"/>
    <n v="2.0513901506238972E-3"/>
    <n v="5.7082160713012716E-3"/>
    <m/>
    <n v="3.9935857723671496E-2"/>
    <n v="9.1048883133700229E-2"/>
    <n v="8.0229848846858604E-2"/>
    <n v="0"/>
    <n v="3.9935857723671496E-2"/>
    <x v="0"/>
    <m/>
    <s v="No root cause"/>
    <s v="No root cause"/>
    <s v="No root cause"/>
    <x v="3"/>
    <s v=""/>
    <s v="ADM_038"/>
    <m/>
    <s v=""/>
  </r>
  <r>
    <s v="Biteng-Maetur"/>
    <s v="CTR_395"/>
    <s v="Yaounde"/>
    <s v="IHS"/>
    <s v="Grid-Gen"/>
    <s v="CENTRE"/>
    <s v="Yaounde"/>
    <s v="ZTE"/>
    <n v="9.9234375757991669E-2"/>
    <n v="1.5479777874800595"/>
    <n v="0"/>
    <n v="0"/>
    <n v="4.2697177491845789E-2"/>
    <n v="0"/>
    <n v="0"/>
    <n v="0.6817280336041408"/>
    <n v="0"/>
    <n v="0"/>
    <n v="0.70220270351251146"/>
    <n v="0"/>
    <n v="0.33986525241629534"/>
    <n v="4.1299085702545142"/>
    <n v="0"/>
    <n v="0"/>
    <n v="0"/>
    <n v="0"/>
    <n v="4.0877999503471658E-2"/>
    <n v="0"/>
    <n v="0"/>
    <n v="0"/>
    <n v="0"/>
    <n v="0"/>
    <m/>
    <n v="3.920150214163657E-2"/>
    <n v="0"/>
    <n v="0"/>
    <n v="7.5172314918784511E-2"/>
    <n v="3.920150214163657E-2"/>
    <x v="0"/>
    <m/>
    <s v="No root cause"/>
    <s v="No root cause"/>
    <s v="No root cause"/>
    <x v="3"/>
    <s v=""/>
    <s v="CTR_395"/>
    <m/>
    <s v=""/>
  </r>
  <r>
    <s v="Douala-Grand-Mall-FZ"/>
    <s v="LIT_727"/>
    <s v="Douala"/>
    <m/>
    <m/>
    <s v="LITTORAL"/>
    <s v="Douala"/>
    <s v="ZTE"/>
    <n v="0"/>
    <n v="7.4586297523349707E-2"/>
    <n v="0"/>
    <n v="0"/>
    <n v="0"/>
    <n v="0"/>
    <n v="0"/>
    <n v="0.46028770121535362"/>
    <n v="0"/>
    <n v="0"/>
    <n v="0"/>
    <n v="0"/>
    <n v="0"/>
    <n v="0"/>
    <n v="0"/>
    <n v="0"/>
    <n v="0"/>
    <n v="0"/>
    <n v="0"/>
    <n v="0"/>
    <n v="0"/>
    <n v="0"/>
    <n v="0"/>
    <n v="0.13613515279668278"/>
    <m/>
    <n v="3.9130161828366518E-2"/>
    <n v="0"/>
    <n v="3.8250864469536877E-2"/>
    <n v="5.0411279431431796E-2"/>
    <n v="3.9130161828366518E-2"/>
    <x v="0"/>
    <m/>
    <s v="No root cause"/>
    <s v="No root cause"/>
    <s v="No root cause"/>
    <x v="3"/>
    <s v=""/>
    <s v="LIT_727"/>
    <m/>
    <s v=""/>
  </r>
  <r>
    <s v="Bariki-IHS"/>
    <s v="EXN_167"/>
    <s v="EXTREME-NORD"/>
    <s v="IHS"/>
    <s v="Solar-Gen"/>
    <s v="EXTREME-NORD"/>
    <s v="Bariki"/>
    <s v="NOKIA"/>
    <n v="0.44258307486857673"/>
    <n v="0"/>
    <n v="0.48675141533420735"/>
    <n v="0"/>
    <n v="0"/>
    <n v="2.5862360224589527E-3"/>
    <n v="0"/>
    <n v="0"/>
    <n v="0"/>
    <n v="9.8098607748450719E-4"/>
    <n v="0"/>
    <n v="0.38209586062586709"/>
    <n v="0"/>
    <n v="0"/>
    <n v="0.38209586062586709"/>
    <n v="2.7645971274559804E-3"/>
    <n v="0"/>
    <n v="0"/>
    <n v="0"/>
    <n v="0"/>
    <n v="0"/>
    <n v="0"/>
    <n v="0"/>
    <n v="0"/>
    <m/>
    <n v="3.8793540336883432E-2"/>
    <n v="0"/>
    <n v="0.11555617369696367"/>
    <n v="0"/>
    <n v="3.8793540336883432E-2"/>
    <x v="2"/>
    <m/>
    <s v="No root cause"/>
    <s v="No root cause"/>
    <s v="No root cause"/>
    <x v="3"/>
    <s v="(05-10-2026 ticket): INC-20260510-00013183...Others"/>
    <s v="EXN_167"/>
    <m/>
    <s v=""/>
  </r>
  <r>
    <s v="Mankouotmbou"/>
    <s v="OST_245"/>
    <s v="OUEST"/>
    <s v="CAMUSAT"/>
    <s v="Hybrid Solar - S3"/>
    <s v="OUEST"/>
    <s v="Mankouotmbou"/>
    <s v="NOKIA"/>
    <n v="0"/>
    <n v="0"/>
    <n v="0"/>
    <n v="0"/>
    <n v="0"/>
    <n v="0"/>
    <n v="0"/>
    <n v="0"/>
    <n v="0"/>
    <n v="0"/>
    <n v="0"/>
    <n v="8.8247967514475043E-2"/>
    <n v="0"/>
    <n v="0"/>
    <n v="8.8247967514475043E-2"/>
    <n v="0"/>
    <n v="0.61493566530549348"/>
    <n v="1.6612840400304767"/>
    <n v="0"/>
    <n v="0"/>
    <n v="0"/>
    <n v="0"/>
    <n v="0"/>
    <n v="0"/>
    <m/>
    <n v="3.7703355562975001E-2"/>
    <n v="0.12352173582884708"/>
    <n v="5.976697573365175E-2"/>
    <n v="0"/>
    <n v="3.7703355562975001E-2"/>
    <x v="0"/>
    <m/>
    <s v="No root cause"/>
    <s v="No root cause"/>
    <s v="No root cause"/>
    <x v="3"/>
    <s v=""/>
    <s v="OST_245"/>
    <m/>
    <s v=""/>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0.11594584414139084"/>
    <n v="0.52606261177082436"/>
    <n v="1.2354358750460144"/>
    <n v="0.11594584414139084"/>
    <n v="3.6009023122822337E-2"/>
    <n v="5.6180496699797331E-3"/>
    <n v="0.10934686516395412"/>
    <n v="7.4835988619793056E-2"/>
    <n v="2.0082298185387905E-2"/>
    <n v="0.96635804847146278"/>
    <n v="0.96635804847146278"/>
    <n v="0.12580864245091058"/>
    <n v="3.4831907953874086E-2"/>
    <m/>
    <n v="3.6829436725422368E-2"/>
    <n v="0.11490394030590427"/>
    <n v="6.0829499746693758E-2"/>
    <n v="0"/>
    <n v="3.6829436725422368E-2"/>
    <x v="2"/>
    <m/>
    <s v="IHS"/>
    <s v="POWER ISSUE"/>
    <s v="Defaut GE &amp; Power Cabinet"/>
    <x v="0"/>
    <s v="(05-10-2026 ticket): INC-20260510-00009207..._x0009_Rectifiers hanging when load increased (Lack of rectifiers). // Rectifiers reset...._x0009_Rectifiers hanging when load increased (Lack of rectifiers). // Rectifiers reset....Others..._x0009_Rectifiers hanging when load increased (Lack of rectifiers). // Rectifiers reset."/>
    <s v="NRO_023"/>
    <m/>
    <s v=""/>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3.4783667458138214E-3"/>
    <n v="9.8109963725485526E-4"/>
    <n v="7.5987188884182036E-3"/>
    <n v="3.4783667458138214E-3"/>
    <n v="0.12173662680811152"/>
    <n v="0.32455622694334413"/>
    <n v="0.11449595663989919"/>
    <n v="6.2658893288720777E-2"/>
    <n v="0"/>
    <n v="8.4731332308378079E-3"/>
    <n v="8.4731332308378079E-3"/>
    <n v="8.9190876114083977E-4"/>
    <n v="2.8541080356505508E-3"/>
    <m/>
    <n v="3.5815417866481701E-2"/>
    <n v="9.4670855165081988E-2"/>
    <n v="6.6415437787134643E-2"/>
    <n v="0"/>
    <n v="3.5815417866481701E-2"/>
    <x v="0"/>
    <m/>
    <s v="No root cause"/>
    <s v="No root cause"/>
    <s v="No root cause"/>
    <x v="3"/>
    <s v=""/>
    <s v="ADM_064"/>
    <m/>
    <s v=""/>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0.61712550903080687"/>
    <n v="1.4313898639656926"/>
    <n v="3.8924825071937534"/>
    <n v="0.61712550903080687"/>
    <n v="0.63028547567503013"/>
    <n v="0.45353663946261968"/>
    <n v="1.2496614479147046"/>
    <n v="5.4915217677936057E-2"/>
    <n v="0.4236087380929906"/>
    <n v="0.14747826260654678"/>
    <n v="0.14747826260654678"/>
    <n v="1.1331559411007222"/>
    <n v="4.0004911572686985E-2"/>
    <m/>
    <n v="3.5761401551931568E-2"/>
    <n v="0"/>
    <n v="0.10652419690225828"/>
    <n v="0"/>
    <n v="3.5761401551931568E-2"/>
    <x v="2"/>
    <m/>
    <s v="Fiber AOF"/>
    <s v="TX ISSUE"/>
    <s v="Defaut GE &amp; Power Cabinet"/>
    <x v="1"/>
    <s v="(05-10-2026 ticket): INC-20260510-00015413...Grid Outage"/>
    <s v="EXN_142"/>
    <m/>
    <s v=""/>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5.8795832584260053"/>
    <n v="0.73698110623143298"/>
    <n v="9.791012119292418"/>
    <n v="5.8795832584260035"/>
    <n v="0.67188307037293815"/>
    <n v="0"/>
    <n v="0.9256583997511646"/>
    <n v="0"/>
    <n v="0"/>
    <n v="0"/>
    <n v="0"/>
    <n v="0"/>
    <n v="0.90145619847445912"/>
    <m/>
    <n v="3.4617887014066123E-2"/>
    <n v="1.3488723427214848E-2"/>
    <n v="1.1794016544774735E-2"/>
    <n v="5.5096723991884596E-2"/>
    <n v="3.4617887014066123E-2"/>
    <x v="0"/>
    <m/>
    <s v="No root cause"/>
    <s v="No root cause"/>
    <s v="No root cause"/>
    <x v="3"/>
    <s v=""/>
    <s v="CTR_875"/>
    <m/>
    <s v=""/>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1.8726832233265207E-3"/>
    <n v="0"/>
    <n v="0"/>
    <n v="1.8726832233265207E-3"/>
    <n v="0.28937414569974862"/>
    <n v="5.0829973204577729E-3"/>
    <n v="0"/>
    <n v="0"/>
    <n v="0"/>
    <n v="0"/>
    <n v="0"/>
    <n v="1.631909666041741E-2"/>
    <n v="0.15338167352960469"/>
    <m/>
    <n v="3.3351596453530363E-2"/>
    <n v="0"/>
    <n v="9.9345995219492028E-2"/>
    <n v="0"/>
    <n v="3.3351596453530363E-2"/>
    <x v="0"/>
    <m/>
    <s v="No root cause"/>
    <s v="No root cause"/>
    <s v="No root cause"/>
    <x v="3"/>
    <s v=""/>
    <s v="LIT_175"/>
    <m/>
    <s v=""/>
  </r>
  <r>
    <s v="LAF-CAMTEL"/>
    <s v="EXN_107"/>
    <s v="EXTREME-NORD"/>
    <s v="CAMUSAT"/>
    <s v="Bad Grid + Solar + GE"/>
    <s v="EXTREME-NORD"/>
    <s v="Laf"/>
    <s v="NOKIA"/>
    <n v="0"/>
    <n v="0"/>
    <n v="0"/>
    <n v="0"/>
    <n v="0"/>
    <n v="0.10275775134102022"/>
    <n v="2.2293847896745003E-2"/>
    <n v="0"/>
    <n v="0"/>
    <n v="0"/>
    <n v="0"/>
    <n v="0.95237708743073757"/>
    <n v="1.1527138383791871E-2"/>
    <n v="8.0796827070620802E-3"/>
    <n v="0.95237708743073757"/>
    <n v="5.6183748074106451E-3"/>
    <n v="0"/>
    <n v="5.8501121245699648E-3"/>
    <n v="0"/>
    <n v="0"/>
    <n v="2.7644371391963413E-3"/>
    <n v="2.7644371391963413E-3"/>
    <n v="1.9048808089802083E-2"/>
    <n v="0"/>
    <m/>
    <n v="3.1962230537453326E-2"/>
    <n v="9.6169602212550307E-3"/>
    <n v="9.1116707075996645E-2"/>
    <n v="0"/>
    <n v="3.1962230537453326E-2"/>
    <x v="2"/>
    <m/>
    <s v=""/>
    <s v=""/>
    <s v="fiber AOF"/>
    <x v="7"/>
    <s v="(05-10-2026 cells nokia): 09/05/2026: intervention sur un autre site_x000a_08/05/2026 : Access recue et valider par camtel || FME etait sur le site de Tchevi ce jour il interviendra demain sur Laf camtel || ETA: 09/04/2026 _x000a_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10-2026 cells nokia): 09/05/2026: Escalade faite au RM||Feedback FME|| Intervention sur un autre site_x000a_08/05/2026 : Access recue et valider par camtel || FME etait sur le site de Tchevi ce jour il interviendra demain sur Laf camtel || ETA: 09/04/2026 _x000a_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10-2026 ticket): INC-20260510-00013472...Grid Outage"/>
    <s v="EXN_107"/>
    <m/>
    <s v=""/>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20.872980712432899"/>
    <n v="3.1427904906216027"/>
    <n v="0"/>
    <n v="20.872980712432899"/>
    <n v="23.567950221583022"/>
    <n v="2.2602573102419004"/>
    <n v="5.6502776564992452"/>
    <n v="4.3140200837249916"/>
    <n v="18.987545408109391"/>
    <n v="24.6521267974192"/>
    <n v="24.6521267974192"/>
    <n v="1.6772642702028633"/>
    <n v="17.726765886774363"/>
    <m/>
    <n v="3.1568088621790724E-2"/>
    <n v="0"/>
    <n v="0"/>
    <n v="6.0534575708028754E-2"/>
    <n v="3.1568088621790724E-2"/>
    <x v="0"/>
    <m/>
    <s v="No root cause"/>
    <s v="No root cause"/>
    <s v="No root cause"/>
    <x v="3"/>
    <s v=""/>
    <s v="LIT_825"/>
    <m/>
    <s v=""/>
  </r>
  <r>
    <s v="Douroum-IHS"/>
    <s v="NRD_122"/>
    <s v="NORD"/>
    <s v="IHS"/>
    <s v="Grid-Gen"/>
    <s v="NORD"/>
    <s v="Douroum"/>
    <s v="NOKIA"/>
    <n v="0"/>
    <n v="0"/>
    <n v="0"/>
    <n v="0"/>
    <n v="0"/>
    <n v="1.0701666299831919E-3"/>
    <n v="0"/>
    <n v="0"/>
    <n v="0"/>
    <n v="1.997322350721719"/>
    <n v="0"/>
    <n v="0"/>
    <n v="0.14376696406804423"/>
    <n v="0"/>
    <n v="0"/>
    <n v="0"/>
    <n v="0"/>
    <n v="0"/>
    <n v="3.5761401551931575E-2"/>
    <n v="0"/>
    <n v="2.5860863560224117E-3"/>
    <n v="2.5860863560224117E-3"/>
    <n v="0"/>
    <n v="0"/>
    <m/>
    <n v="3.1302373927002636E-2"/>
    <n v="0"/>
    <n v="9.324187808651592E-2"/>
    <n v="0"/>
    <n v="3.1302373927002636E-2"/>
    <x v="0"/>
    <m/>
    <s v="IHS"/>
    <s v="POWER ISSUE"/>
    <s v="Defaut GE &amp; Power Cabinet"/>
    <x v="0"/>
    <s v="(05-10-2026 ticket): INC-20260510-00015047...Grid Outage"/>
    <s v="NRD_122"/>
    <m/>
    <s v=""/>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0"/>
    <n v="0"/>
    <n v="0"/>
    <n v="0"/>
    <n v="3.2812081803956938"/>
    <n v="6.1629826528894256"/>
    <n v="3.9912846124175796E-2"/>
    <n v="0.15550915744757351"/>
    <n v="0.15815753538429794"/>
    <n v="1.7838175222816795E-3"/>
    <n v="1.7838175222816795E-3"/>
    <n v="6.2728472067287766E-2"/>
    <n v="3.0317648029141189E-2"/>
    <m/>
    <n v="3.0517394547068727E-2"/>
    <n v="6.7443617136074246E-2"/>
    <n v="4.6225144699845885E-2"/>
    <n v="1.0293874969008404E-2"/>
    <n v="3.0517394547068727E-2"/>
    <x v="0"/>
    <m/>
    <s v="IHS"/>
    <s v="POWER ISSUE"/>
    <s v="Defaut GE &amp; Power Cabinet"/>
    <x v="0"/>
    <s v="(05-10-2026 ticket): INC-20260510-00013961...Grid Outage"/>
    <s v="ADM_063"/>
    <m/>
    <s v=""/>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2.7647571342348473E-3"/>
    <n v="0"/>
    <n v="0.24627156105439338"/>
    <n v="2.7647571342348473E-3"/>
    <n v="9.7737725843695025E-3"/>
    <n v="3.2282745856006073E-2"/>
    <n v="6.9218976293045575E-2"/>
    <n v="5.9572609069053047E-2"/>
    <n v="6.3851954395613897E-3"/>
    <n v="8.2505072296273338E-2"/>
    <n v="8.2505072296273338E-2"/>
    <n v="4.459027624929111E-3"/>
    <n v="4.726569282424823E-3"/>
    <m/>
    <n v="2.7824332379557688E-2"/>
    <n v="0"/>
    <n v="8.2881669410235753E-2"/>
    <n v="0"/>
    <n v="2.7824332379557688E-2"/>
    <x v="2"/>
    <m/>
    <s v="IHS"/>
    <s v="POWER ISSUE"/>
    <s v="Defaut GE &amp; Power Cabinet"/>
    <x v="0"/>
    <s v="(05-10-2026 ticket): INC-20260510-00014081...Grid Outage"/>
    <s v="EXN_041"/>
    <m/>
    <s v=""/>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0"/>
    <n v="0"/>
    <n v="0"/>
    <n v="0"/>
    <n v="0"/>
    <n v="1.0045007751472057"/>
    <n v="0.14541100888706054"/>
    <n v="0"/>
    <n v="2.9661118366139046E-2"/>
    <n v="7.6690836764803927E-3"/>
    <n v="7.6690836764803927E-3"/>
    <n v="0.11712672677580922"/>
    <n v="2.8768925772782852E-2"/>
    <m/>
    <n v="2.7556790722062144E-2"/>
    <n v="0"/>
    <n v="8.208473028129179E-2"/>
    <n v="0"/>
    <n v="2.7556790722062144E-2"/>
    <x v="0"/>
    <m/>
    <s v="No root cause"/>
    <s v="No root cause"/>
    <s v="No root cause"/>
    <x v="3"/>
    <s v="(05-10-2026 ticket): INC-20260510-00013587...Others"/>
    <s v="NRD_091"/>
    <m/>
    <s v=""/>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1.1931667394337845E-2"/>
    <n v="2.3768922590706802"/>
    <n v="1.1236099339959449E-2"/>
    <n v="1.1931667394337845E-2"/>
    <n v="2.0046628028752903E-2"/>
    <n v="1.9244049504470163E-2"/>
    <n v="0.25243769850442166"/>
    <n v="0.27380412232866197"/>
    <n v="7.5620732065758162E-3"/>
    <n v="6.6863708611917358E-2"/>
    <n v="6.6863708611917358E-2"/>
    <n v="1.4268062653917815E-3"/>
    <n v="6.4206281942625276E-4"/>
    <m/>
    <n v="2.6485091301333058E-2"/>
    <n v="0.11802632998812992"/>
    <n v="2.8688148352153164E-2"/>
    <n v="0"/>
    <n v="2.6485091301333058E-2"/>
    <x v="2"/>
    <m/>
    <s v="No root cause"/>
    <s v="No root cause"/>
    <s v="No root cause"/>
    <x v="3"/>
    <s v=""/>
    <s v="NRO_259"/>
    <m/>
    <s v=""/>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3.7637589679462282E-3"/>
    <n v="7.1352700891280868E-4"/>
    <n v="7.6879097645323902E-3"/>
    <n v="3.7637589679462282E-3"/>
    <n v="0.12152265232188404"/>
    <n v="0.32444924744249404"/>
    <n v="0.11633315552091626"/>
    <n v="6.2088129492881797E-2"/>
    <n v="0"/>
    <n v="7.3136518413547498E-3"/>
    <n v="7.3136518413547498E-3"/>
    <n v="1.3378631417112596E-3"/>
    <n v="3.8352076729055774E-3"/>
    <m/>
    <n v="2.6380238217334481E-2"/>
    <n v="5.4204684883437451E-2"/>
    <n v="5.5523305990044347E-2"/>
    <n v="0"/>
    <n v="2.6380238217334481E-2"/>
    <x v="0"/>
    <m/>
    <s v="No root cause"/>
    <s v="No root cause"/>
    <s v="No root cause"/>
    <x v="3"/>
    <s v="(05-10-2026 ticket): INC-20260510-00013160...Auto TT closure RCA...Others"/>
    <s v="CTR_169"/>
    <m/>
    <s v=""/>
  </r>
  <r>
    <s v="Garoua-Boulai-new"/>
    <s v="EST_118"/>
    <s v="CENTRE"/>
    <s v="IHS"/>
    <s v="Grid-Gen"/>
    <s v="EST"/>
    <s v="Garoua-Boulai"/>
    <s v="ZTE"/>
    <n v="2.6928114646737038"/>
    <n v="0"/>
    <n v="0"/>
    <n v="0.53253760347912427"/>
    <n v="0"/>
    <n v="0"/>
    <n v="0"/>
    <n v="8.6845290698893322E-17"/>
    <n v="0"/>
    <n v="0"/>
    <n v="0"/>
    <n v="0"/>
    <n v="0"/>
    <n v="0"/>
    <n v="0"/>
    <n v="0"/>
    <n v="0"/>
    <n v="0"/>
    <n v="0"/>
    <n v="0"/>
    <n v="7.8188983343463109E-2"/>
    <n v="7.8188983343463109E-2"/>
    <n v="8.6845290698893322E-17"/>
    <n v="0"/>
    <m/>
    <n v="2.6342410674793544E-2"/>
    <n v="0"/>
    <n v="0"/>
    <n v="5.051388040720782E-2"/>
    <n v="2.6342410674793544E-2"/>
    <x v="0"/>
    <m/>
    <s v="Fiber AOF"/>
    <s v="TX ISSUE"/>
    <s v="fiber AOF"/>
    <x v="1"/>
    <s v="(05-10-2026 groupe whatsapp front office ) impacted by EST_055_Z_Gado-Badzere(EST-055), RFO/RCA: Brins de fibre rongés dans une chambre optique à 84 mètres"/>
    <s v="EST_055"/>
    <s v="impacted by EST_055_Z_Gado-Badzere(EST-055), RFO/RCA: Brins de fibre rongés dans une chambre optique à 84 mètres"/>
    <s v="(05-10-2026 groupe whatsapp front office ) impacted by EST_055_Z_Gado-Badzere(EST-055), RFO/RCA: Brins de fibre rongés dans une chambre optique à 84 mètres"/>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2.9432369736562512E-3"/>
    <n v="7.1352700891280868E-4"/>
    <n v="8.0267917370899482E-3"/>
    <n v="2.9432369736562512E-3"/>
    <n v="0.12227177206479596"/>
    <n v="0.33019231299049356"/>
    <n v="0.11674356362106866"/>
    <n v="5.9323774933050064E-2"/>
    <n v="2.6757262834221777E-4"/>
    <n v="8.2055606024955888E-3"/>
    <n v="8.2055606024955888E-3"/>
    <n v="2.6757262834225196E-3"/>
    <n v="2.8541080356507221E-3"/>
    <m/>
    <n v="2.6059340999089232E-2"/>
    <n v="4.3838351138448257E-2"/>
    <n v="5.8976908754975466E-2"/>
    <n v="0"/>
    <n v="2.6059340999089232E-2"/>
    <x v="0"/>
    <m/>
    <s v="No root cause"/>
    <s v="No root cause"/>
    <s v="No root cause"/>
    <x v="3"/>
    <s v=""/>
    <s v="ADM_067"/>
    <m/>
    <s v=""/>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5.6190251951872558E-3"/>
    <n v="8.8298967352942112E-3"/>
    <n v="1.0792096009804093E-2"/>
    <n v="5.6190251951872576E-3"/>
    <n v="3.0003510324951545E-2"/>
    <n v="2.9610488251830585E-2"/>
    <n v="0.19570900928540297"/>
    <n v="0.12187754675483665"/>
    <n v="1.0524523381461703E-2"/>
    <n v="1.3467806808699235E-2"/>
    <n v="1.3467806808699235E-2"/>
    <n v="3.6568259206773749E-3"/>
    <n v="8.4552516989391327E-3"/>
    <m/>
    <n v="2.4525895870934726E-2"/>
    <n v="1.0616124919567241E-2"/>
    <n v="6.8540731796322391E-2"/>
    <n v="0"/>
    <n v="2.4525895870934726E-2"/>
    <x v="0"/>
    <m/>
    <s v="No root cause"/>
    <s v="No root cause"/>
    <s v="No root cause"/>
    <x v="3"/>
    <s v=""/>
    <s v="ADM_065"/>
    <m/>
    <s v=""/>
  </r>
  <r>
    <s v="Banefo-Baleng"/>
    <s v="OST_193"/>
    <s v="OUEST"/>
    <s v="IHS"/>
    <s v="Gen Only"/>
    <s v="OUEST"/>
    <s v="Banefo-Baleng"/>
    <s v="NOKIA"/>
    <n v="0"/>
    <n v="0"/>
    <n v="0"/>
    <n v="0"/>
    <n v="0"/>
    <n v="1.6040031808880086"/>
    <n v="0"/>
    <n v="0"/>
    <n v="1.6239855255648601"/>
    <n v="0"/>
    <n v="8.6143428273022515E-2"/>
    <n v="5.1971418216891649E-2"/>
    <n v="8.8194462279522989E-2"/>
    <n v="0"/>
    <n v="3.8684284870431719E-2"/>
    <n v="6.4438137960751277E-2"/>
    <n v="1.908353379961358E-2"/>
    <n v="6.2886486147137821E-2"/>
    <n v="2.1812300782175231E-2"/>
    <n v="1.5623528606038606E-2"/>
    <n v="6.6881543690238262E-3"/>
    <n v="6.6881543690238262E-3"/>
    <n v="2.8982002265768404E-2"/>
    <n v="3.3137575513721672E-2"/>
    <m/>
    <n v="2.4077355728484462E-2"/>
    <n v="2.8725985076476068E-2"/>
    <n v="5.950134473039087E-2"/>
    <n v="0"/>
    <n v="2.4077355728484462E-2"/>
    <x v="0"/>
    <m/>
    <s v="No root cause"/>
    <s v="No root cause"/>
    <s v="No root cause"/>
    <x v="3"/>
    <s v="(05-10-2026 ticket): INC-20260510-00012526...Transmission Board fault"/>
    <s v="OST_193"/>
    <m/>
    <s v=""/>
  </r>
  <r>
    <s v="Akwa-Palace-Micro"/>
    <s v="LIT_705"/>
    <s v="Douala"/>
    <s v="CAMUSAT"/>
    <s v="Good Grid no GE - 8h"/>
    <s v="LITTORAL"/>
    <s v="Douala"/>
    <s v="ZTE"/>
    <n v="0"/>
    <n v="2.3542303378962601E-2"/>
    <n v="0"/>
    <n v="0"/>
    <n v="0"/>
    <n v="0"/>
    <n v="0"/>
    <n v="2.3845499710358289E-2"/>
    <n v="0"/>
    <n v="2.3916840023627997E-2"/>
    <n v="0"/>
    <n v="2.4023850493532388E-2"/>
    <n v="0"/>
    <n v="2.377415939708875E-2"/>
    <n v="2.4023850493532388E-2"/>
    <n v="2.4059520650167074E-2"/>
    <n v="0"/>
    <n v="7.1429488661170576E-2"/>
    <n v="0"/>
    <n v="0"/>
    <n v="0"/>
    <n v="0"/>
    <n v="0"/>
    <n v="0"/>
    <m/>
    <n v="2.386333478867575E-2"/>
    <n v="5.8825821613131421E-2"/>
    <n v="0"/>
    <n v="2.9651681999356527E-2"/>
    <n v="2.386333478867575E-2"/>
    <x v="0"/>
    <m/>
    <s v="No root cause"/>
    <s v="No root cause"/>
    <s v="No root cause"/>
    <x v="3"/>
    <s v=""/>
    <s v="LIT_705"/>
    <m/>
    <s v=""/>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2.6222055639430163E-3"/>
    <n v="9.9893781247772685E-3"/>
    <n v="7.0460792130125323E-3"/>
    <n v="2.6222055639430163E-3"/>
    <n v="3.5585843384715259E-2"/>
    <n v="4.229095024268599E-2"/>
    <n v="0.31528656034760449"/>
    <n v="0.16930029743135061"/>
    <n v="5.7082160713014425E-3"/>
    <n v="1.2218840337087422E-2"/>
    <n v="1.2218840337087422E-2"/>
    <n v="2.3902721231815515E-3"/>
    <n v="5.6190251951872576E-3"/>
    <m/>
    <n v="2.0655023241141369E-2"/>
    <n v="1.2489558728902637E-2"/>
    <n v="5.1538379722816281E-2"/>
    <n v="3.0096286227720872E-3"/>
    <n v="2.0655023241141369E-2"/>
    <x v="0"/>
    <m/>
    <s v="No root cause"/>
    <s v="No root cause"/>
    <s v="No root cause"/>
    <x v="3"/>
    <s v=""/>
    <s v="ADM_066"/>
    <m/>
    <s v=""/>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1.7443960841108885E-2"/>
    <n v="0"/>
    <n v="0"/>
    <n v="1.7443960841108885E-2"/>
    <n v="0.19435826301714176"/>
    <n v="8.4253393274438206"/>
    <n v="2.6706294460316977"/>
    <n v="1.6185304979931714"/>
    <n v="1.3378631417112596E-3"/>
    <n v="3.4549349400202038E-2"/>
    <n v="3.4549349400202038E-2"/>
    <n v="2.140581026737913E-3"/>
    <n v="0"/>
    <m/>
    <n v="2.0565847849553977E-2"/>
    <n v="2.2481205712024748E-3"/>
    <n v="5.1538379722816288E-2"/>
    <n v="5.6430536676968426E-3"/>
    <n v="2.0565847849553977E-2"/>
    <x v="0"/>
    <m/>
    <s v="No root cause"/>
    <s v="No root cause"/>
    <s v="No root cause"/>
    <x v="3"/>
    <s v=""/>
    <s v="ADM_109"/>
    <m/>
    <s v=""/>
  </r>
  <r>
    <s v="Ngd-Bamyanga2-IHS"/>
    <s v="ADM_136"/>
    <s v="Ngaoundere"/>
    <s v="IHS"/>
    <s v="Grid-Gen"/>
    <s v="ADAMAOUA"/>
    <s v="Ngaoundere"/>
    <s v="Huawei"/>
    <n v="0"/>
    <n v="0"/>
    <n v="0"/>
    <n v="0"/>
    <n v="5.0829973204578353E-3"/>
    <n v="0"/>
    <n v="0"/>
    <n v="0"/>
    <n v="0"/>
    <n v="0"/>
    <n v="0"/>
    <n v="0"/>
    <n v="0"/>
    <n v="0"/>
    <n v="0"/>
    <n v="0"/>
    <n v="0"/>
    <n v="0"/>
    <n v="0"/>
    <n v="0"/>
    <n v="0"/>
    <n v="0"/>
    <n v="0"/>
    <n v="0"/>
    <m/>
    <n v="2.0563845299957476E-2"/>
    <n v="1.1240602856012374E-2"/>
    <n v="5.6473151293219212E-2"/>
    <n v="0"/>
    <n v="2.0563845299957476E-2"/>
    <x v="0"/>
    <m/>
    <s v="No root cause"/>
    <s v="No root cause"/>
    <s v="No root cause"/>
    <x v="3"/>
    <s v=""/>
    <s v="ADM_136"/>
    <m/>
    <s v=""/>
  </r>
  <r>
    <s v="CTR_228_N_Evodoula"/>
    <s v="CTR_228"/>
    <s v="CENTRE"/>
    <s v="IHS"/>
    <s v="Grid-Gen"/>
    <s v="CENTRE"/>
    <s v="Evodoula"/>
    <s v="NOKIA"/>
    <n v="0"/>
    <n v="0"/>
    <n v="1.694332440152591E-3"/>
    <n v="0"/>
    <n v="1.3376308738047311E-3"/>
    <n v="0"/>
    <n v="1.9563165861944827"/>
    <n v="7.7473387376578016"/>
    <n v="7.7582590680672341E-3"/>
    <n v="0"/>
    <n v="0"/>
    <n v="0"/>
    <n v="0"/>
    <n v="4.280418796175002E-3"/>
    <n v="0"/>
    <n v="3.8987481201827739E-2"/>
    <n v="3.7504093143843171"/>
    <n v="0"/>
    <n v="0"/>
    <n v="4.458769579348975E-2"/>
    <n v="0.30012869792513758"/>
    <n v="0.30012869792513758"/>
    <n v="0"/>
    <n v="0.1492261002816524"/>
    <m/>
    <n v="1.9743431697356761E-2"/>
    <n v="0"/>
    <n v="5.8173189714087969E-2"/>
    <n v="4.1040390310403209E-4"/>
    <n v="1.9743431697356761E-2"/>
    <x v="0"/>
    <m/>
    <s v="No root cause"/>
    <s v="No root cause"/>
    <s v="No root cause"/>
    <x v="3"/>
    <s v=""/>
    <s v="CTR_228"/>
    <m/>
    <s v=""/>
  </r>
  <r>
    <s v="Mbeng"/>
    <s v="CTR_385"/>
    <s v="CENTRE"/>
    <s v="IHS"/>
    <s v="Grid-Gen"/>
    <s v="CENTRE"/>
    <s v="Mbeng"/>
    <s v="NOKIA"/>
    <n v="0"/>
    <n v="0"/>
    <n v="3.1782563028780554E-2"/>
    <n v="0"/>
    <n v="0"/>
    <n v="0"/>
    <n v="0"/>
    <n v="0"/>
    <n v="1.4652044552874499"/>
    <n v="3.6198121058727168"/>
    <n v="0"/>
    <n v="1.6051570485658829E-3"/>
    <n v="0"/>
    <n v="0"/>
    <n v="1.6051570485658825E-3"/>
    <n v="0"/>
    <n v="0"/>
    <n v="0"/>
    <n v="0"/>
    <n v="0"/>
    <n v="0"/>
    <n v="0"/>
    <n v="0"/>
    <n v="0"/>
    <m/>
    <n v="1.9083533799613497E-2"/>
    <n v="6.244779364451318E-2"/>
    <n v="3.0281934371716439E-2"/>
    <n v="0"/>
    <n v="1.9083533799613497E-2"/>
    <x v="0"/>
    <m/>
    <s v="No root cause"/>
    <s v="No root cause"/>
    <s v="No root cause"/>
    <x v="3"/>
    <s v="(05-10-2026 ticket): INC-20260510-00018555...Others"/>
    <s v="CTR_385"/>
    <m/>
    <s v=""/>
  </r>
  <r>
    <s v="Wada-MTN-IHS"/>
    <s v="ADM_099"/>
    <s v="ADAMAOUA"/>
    <s v="IHS"/>
    <s v="Solar-Gen"/>
    <s v="ADAMAOUA"/>
    <s v="Wada"/>
    <s v="NOKIA"/>
    <n v="1.4270540178252754E-3"/>
    <n v="1.0434850602975347E-2"/>
    <n v="0"/>
    <n v="0"/>
    <n v="0"/>
    <n v="0"/>
    <n v="2.3601082232077852E-2"/>
    <n v="7.2865247448749559E-2"/>
    <n v="1.448375582586303E-2"/>
    <n v="1.2485999961061704E-3"/>
    <n v="1.9071934099086151E-2"/>
    <n v="0"/>
    <n v="0"/>
    <n v="0"/>
    <n v="0"/>
    <n v="3.2765795114880834E-2"/>
    <n v="0.38898795430987454"/>
    <n v="0"/>
    <n v="1.1058987247257355E-3"/>
    <n v="0"/>
    <n v="0"/>
    <n v="0"/>
    <n v="1.2486722655972442E-3"/>
    <n v="0"/>
    <m/>
    <n v="1.8906648800165224E-2"/>
    <n v="2.0482876315400324E-2"/>
    <n v="3.7723968663092827E-2"/>
    <n v="6.3612604981315235E-3"/>
    <n v="1.8906648800165224E-2"/>
    <x v="0"/>
    <m/>
    <s v="IHS"/>
    <s v="POWER ISSUE"/>
    <s v="Defaut GE &amp; Power Cabinet"/>
    <x v="0"/>
    <s v="(05-10-2026 ticket): INC-20260510-00014430...Grid Outage"/>
    <s v="ADM_099"/>
    <m/>
    <s v=""/>
  </r>
  <r>
    <s v="Ngomedzap"/>
    <s v="CTR_188"/>
    <s v="CENTRE"/>
    <s v="CAMUSAT"/>
    <s v="Bad Grid + Solar + GE"/>
    <s v="CENTRE"/>
    <s v="Ngomedzap"/>
    <s v="NOKIA"/>
    <n v="18.542340338678692"/>
    <n v="13.745846130854471"/>
    <n v="0"/>
    <n v="0"/>
    <n v="7.5442381282584681E-2"/>
    <n v="5.4445598000339057"/>
    <n v="18.542178018836168"/>
    <n v="18.542502658521219"/>
    <n v="18.542178018836168"/>
    <n v="8.0829600918532165"/>
    <n v="0"/>
    <n v="0"/>
    <n v="0"/>
    <n v="0"/>
    <n v="0"/>
    <n v="8.1114827941432459"/>
    <n v="18.490178579072179"/>
    <n v="18.489964558132368"/>
    <n v="18.490339094777031"/>
    <n v="18.490392600011983"/>
    <n v="4.1798467895432223"/>
    <n v="4.1798467895432223"/>
    <n v="0.43155539004602878"/>
    <n v="0"/>
    <m/>
    <n v="1.8762502389900376E-2"/>
    <n v="6.0199673073310714E-2"/>
    <n v="3.0281934371716439E-2"/>
    <n v="0"/>
    <n v="1.8762502389900376E-2"/>
    <x v="0"/>
    <m/>
    <s v="No root cause"/>
    <s v="No root cause"/>
    <s v="No root cause"/>
    <x v="3"/>
    <s v=""/>
    <s v="CTR_188"/>
    <m/>
    <s v=""/>
  </r>
  <r>
    <s v="Omeng"/>
    <s v="LIT_136"/>
    <s v="LITTORAL"/>
    <s v="IHS"/>
    <s v="Grid-Gen"/>
    <s v="LITTORAL"/>
    <s v="Omeng"/>
    <s v="NOKIA"/>
    <n v="8.9175391586982075E-4"/>
    <n v="2.8536125307832214E-3"/>
    <n v="0"/>
    <n v="5.3560431444566639E-2"/>
    <n v="4.7440393605066369E-2"/>
    <n v="0"/>
    <n v="0"/>
    <n v="3.7507835305672234E-2"/>
    <n v="0.12661824095855131"/>
    <n v="2.8862717160186336E-2"/>
    <n v="0"/>
    <n v="1.6965083197073338"/>
    <n v="0"/>
    <n v="0.53906302914439586"/>
    <n v="1.6965083197073336"/>
    <n v="6.1871858151278658E-2"/>
    <n v="0"/>
    <n v="0"/>
    <n v="1.9155503744098596E-2"/>
    <n v="0"/>
    <n v="0.11937017917833091"/>
    <n v="0.11937017917833091"/>
    <n v="0"/>
    <n v="0"/>
    <m/>
    <n v="1.8388564410981193E-2"/>
    <n v="5.6327909867350895E-2"/>
    <n v="3.0814979652523812E-2"/>
    <n v="0"/>
    <n v="1.8388564410981193E-2"/>
    <x v="0"/>
    <m/>
    <s v="No root cause"/>
    <s v="No root cause"/>
    <s v="No root cause"/>
    <x v="3"/>
    <s v="(05-10-2026 cells nokia): 09/05/2026 : Need BO RAN analysis "/>
    <s v="LIT_136"/>
    <m/>
    <s v=""/>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0"/>
    <n v="0"/>
    <n v="1.0778838028234741"/>
    <n v="0"/>
    <n v="1.7836110499716443E-3"/>
    <n v="2.1688693852738396E-2"/>
    <n v="3.0321387849518637E-3"/>
    <n v="1.3020360664792934E-2"/>
    <n v="2.6754165749574665E-3"/>
    <n v="2.8536125307832214E-3"/>
    <n v="2.8536125307832214E-3"/>
    <n v="2.2312410663598251E-2"/>
    <n v="1.2485277349802194E-3"/>
    <m/>
    <n v="1.7448312171797691E-2"/>
    <n v="0"/>
    <n v="5.1535397005082625E-2"/>
    <n v="2.8243186679513939E-4"/>
    <n v="1.7448312171797691E-2"/>
    <x v="2"/>
    <m/>
    <s v="No root cause"/>
    <s v="No root cause"/>
    <s v="No root cause"/>
    <x v="3"/>
    <s v=""/>
    <s v="EXN_273"/>
    <m/>
    <s v=""/>
  </r>
  <r>
    <s v="Mayo-Djinga-FH"/>
    <s v="OST_093"/>
    <s v="OUEST"/>
    <s v="IHS"/>
    <s v="Solar-Gen"/>
    <s v="OUEST"/>
    <s v="Mayo-Djinga"/>
    <s v="NOKIA"/>
    <n v="0"/>
    <n v="3.5674285603023661E-4"/>
    <n v="0"/>
    <n v="1.516327900725447E-2"/>
    <n v="7.0806411614404889E-3"/>
    <n v="0"/>
    <n v="3.581979737795312"/>
    <n v="5.591431096004432"/>
    <n v="3.5107092715886501"/>
    <n v="0"/>
    <n v="0"/>
    <n v="0"/>
    <n v="0"/>
    <n v="0"/>
    <n v="0"/>
    <n v="0"/>
    <n v="1.5827895810332275"/>
    <n v="0"/>
    <n v="0"/>
    <n v="0"/>
    <n v="4.4946162595927076E-2"/>
    <n v="4.4946162595927076E-2"/>
    <n v="8.9190876114083977E-4"/>
    <n v="0"/>
    <m/>
    <n v="1.6534552416689389E-2"/>
    <n v="0"/>
    <n v="3.6926983409646404E-2"/>
    <n v="7.9344754600349059E-3"/>
    <n v="1.6534552416689389E-2"/>
    <x v="0"/>
    <m/>
    <s v="No root cause"/>
    <s v="No root cause"/>
    <s v="No root cause"/>
    <x v="3"/>
    <s v=""/>
    <s v="OST_093"/>
    <m/>
    <s v=""/>
  </r>
  <r>
    <s v="Canal-Olympia-1"/>
    <s v="LIT_674"/>
    <s v="Douala"/>
    <s v="CAMUSAT"/>
    <s v="Good Grid no GE - 8h"/>
    <s v="LITTORAL"/>
    <s v="Douala"/>
    <s v="ZTE"/>
    <n v="0"/>
    <n v="0"/>
    <n v="0"/>
    <n v="0"/>
    <n v="7.722588911432432E-2"/>
    <n v="7.7439910054132935E-2"/>
    <n v="0"/>
    <n v="0.13219360048853881"/>
    <n v="7.9401768669046482E-2"/>
    <n v="7.8991561867746612E-2"/>
    <n v="0.10075035741496964"/>
    <n v="7.1126292329774826E-2"/>
    <n v="7.1607839444344581E-2"/>
    <n v="7.9366098512411998E-2"/>
    <n v="7.1126292329774826E-2"/>
    <n v="0.32689915047954993"/>
    <n v="0"/>
    <n v="0.12327606132984062"/>
    <n v="0.14929744059492134"/>
    <n v="7.0341548883809724E-2"/>
    <n v="0.11787203259966932"/>
    <n v="0.11787203259966932"/>
    <n v="0.23515550761486484"/>
    <n v="0.1390601056407359"/>
    <m/>
    <n v="1.6051570485656259E-2"/>
    <n v="0"/>
    <n v="0"/>
    <n v="3.0780292732895894E-2"/>
    <n v="1.6051570485656259E-2"/>
    <x v="0"/>
    <m/>
    <s v="No root cause"/>
    <s v="No root cause"/>
    <s v="No root cause"/>
    <x v="3"/>
    <s v=""/>
    <s v="LIT_674"/>
    <m/>
    <s v=""/>
  </r>
  <r>
    <s v="Douggoy"/>
    <s v="EXN_002"/>
    <s v="Maroua"/>
    <s v="IHS"/>
    <s v="Grid-Gen"/>
    <s v="EXTREME-NORD"/>
    <s v="Maroua"/>
    <s v="Huawei"/>
    <n v="5.9747512363276288E-3"/>
    <n v="3.7453664466531402E-3"/>
    <n v="4.0485627780488712E-2"/>
    <n v="8.0257852428281581E-4"/>
    <n v="0"/>
    <n v="0"/>
    <n v="0"/>
    <n v="5.7964004531536693E-3"/>
    <n v="0"/>
    <n v="5.974751236327628E-3"/>
    <n v="0"/>
    <n v="0"/>
    <n v="0"/>
    <n v="0"/>
    <n v="0"/>
    <n v="0"/>
    <n v="1.0681428404288409"/>
    <n v="0"/>
    <n v="0"/>
    <n v="0"/>
    <n v="0"/>
    <n v="0"/>
    <n v="0"/>
    <n v="1.542734274454746E-2"/>
    <m/>
    <n v="1.5587858449404022E-2"/>
    <n v="2.4979117457805274E-3"/>
    <n v="4.5369775356923062E-2"/>
    <n v="0"/>
    <n v="1.5587858449404022E-2"/>
    <x v="0"/>
    <m/>
    <s v="No root cause"/>
    <s v="No root cause"/>
    <s v="No root cause"/>
    <x v="3"/>
    <s v=""/>
    <s v="EXN_002"/>
    <m/>
    <s v=""/>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6.7594509208018985E-3"/>
    <n v="1.2353903162956008"/>
    <n v="7.0983611703236277E-3"/>
    <n v="6.7594509208018985E-3"/>
    <n v="6.9200103871496516E-3"/>
    <n v="6.723824525658271E-3"/>
    <n v="6.7951648389277539E-3"/>
    <n v="6.7594511272239532E-3"/>
    <n v="6.6168140557538802E-3"/>
    <n v="6.7059894473408214E-3"/>
    <n v="6.7059894473408214E-3"/>
    <n v="6.723824525658271E-3"/>
    <n v="6.902175308832339E-3"/>
    <m/>
    <n v="1.5587815513601236E-2"/>
    <n v="8.2431087610757414E-3"/>
    <n v="3.1875720391280726E-2"/>
    <n v="7.1135853206613477E-3"/>
    <n v="1.5587815513601236E-2"/>
    <x v="0"/>
    <m/>
    <s v="No root cause"/>
    <s v="No root cause"/>
    <s v="No root cause"/>
    <x v="3"/>
    <s v=""/>
    <s v="EST_053"/>
    <m/>
    <s v=""/>
  </r>
  <r>
    <s v="Maroua-Douggoy-Lopere-IHS"/>
    <s v="EXN_115"/>
    <s v="Maroua"/>
    <s v="IHS"/>
    <s v="Grid-Gen"/>
    <s v="EXTREME-NORD"/>
    <s v="Maroua"/>
    <s v="Huawei"/>
    <n v="0"/>
    <n v="0"/>
    <n v="0"/>
    <n v="0"/>
    <n v="0"/>
    <n v="0"/>
    <n v="0"/>
    <n v="0"/>
    <n v="0"/>
    <n v="0.5637668256128846"/>
    <n v="0"/>
    <n v="0"/>
    <n v="0"/>
    <n v="0"/>
    <n v="0"/>
    <n v="0"/>
    <n v="0"/>
    <n v="0"/>
    <n v="0"/>
    <n v="0"/>
    <n v="0"/>
    <n v="0"/>
    <n v="0"/>
    <n v="1.4446413437090685E-2"/>
    <m/>
    <n v="1.5320332274643082E-2"/>
    <n v="3.7468676186707909E-3"/>
    <n v="4.4041620340619696E-2"/>
    <n v="0"/>
    <n v="1.5320332274643082E-2"/>
    <x v="0"/>
    <m/>
    <s v="No root cause"/>
    <s v="No root cause"/>
    <s v="No root cause"/>
    <x v="3"/>
    <s v=""/>
    <s v="EXN_115"/>
    <m/>
    <s v=""/>
  </r>
  <r>
    <s v="Kribi-Bwambe-II"/>
    <s v="SUD_093"/>
    <s v="CENTRE"/>
    <s v="CAMUSAT"/>
    <s v="Good Grid + GE"/>
    <s v="SUD"/>
    <s v="Kribi"/>
    <s v="ZTE"/>
    <n v="8.3055819514714635"/>
    <n v="0"/>
    <n v="0"/>
    <n v="3.6798046987583928"/>
    <n v="6.5126750334586063"/>
    <n v="0"/>
    <n v="0"/>
    <n v="0"/>
    <n v="3.1175360197241697"/>
    <n v="0"/>
    <n v="0"/>
    <n v="1.0005478936059124E-2"/>
    <n v="0.84515085622644037"/>
    <n v="0"/>
    <n v="1.0005478936059124E-2"/>
    <n v="3.4047164507909178E-2"/>
    <n v="9.371334891405775"/>
    <n v="0"/>
    <n v="0"/>
    <n v="0"/>
    <n v="0"/>
    <n v="0"/>
    <n v="2.6191347561445411"/>
    <n v="0"/>
    <m/>
    <n v="1.3840020774299728E-2"/>
    <n v="0"/>
    <n v="0"/>
    <n v="2.6539452400809082E-2"/>
    <n v="1.3840020774299728E-2"/>
    <x v="0"/>
    <m/>
    <s v="No root cause"/>
    <s v="No root cause"/>
    <s v="No root cause"/>
    <x v="3"/>
    <s v=""/>
    <s v="SUD_093"/>
    <m/>
    <s v=""/>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3.4965916285194933"/>
    <n v="1.4270540178252754E-3"/>
    <n v="1.1294070312528155"/>
    <n v="3.4965916285194933"/>
    <n v="4.1919711773619811E-3"/>
    <n v="4.6336834168871237E-2"/>
    <n v="1.5875612588393706"/>
    <n v="4.6927918173086463"/>
    <n v="2.2238084181576596"/>
    <n v="0"/>
    <n v="0"/>
    <n v="1.5162448939392906E-3"/>
    <n v="1.3378631417112596E-3"/>
    <m/>
    <n v="1.2414639002950294E-2"/>
    <n v="0"/>
    <n v="3.6661321658497933E-2"/>
    <n v="2.0520195155201599E-4"/>
    <n v="1.2414639002950294E-2"/>
    <x v="0"/>
    <m/>
    <s v="AKTIVCO"/>
    <s v="POWER ISSUE"/>
    <s v="AKTIVCO Defaut GE &amp; Power Cabinet"/>
    <x v="0"/>
    <s v="(05-10-2026 ticket): INC-20260510-00016152...Grid Outage"/>
    <s v="ADM_015"/>
    <m/>
    <s v=""/>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0.24710430399308453"/>
    <n v="1.783507831741196E-4"/>
    <n v="1.7835078317400378E-4"/>
    <n v="9.5479814599143994E-2"/>
    <n v="1.4268062653906408E-4"/>
    <n v="1.0286455388573188"/>
    <n v="1.7835078317400378E-4"/>
    <n v="1.7835078317388799E-4"/>
    <n v="1.9618586149147365E-4"/>
    <n v="0.6900605611350713"/>
    <n v="0.6900605611350713"/>
    <n v="0.11885172624186319"/>
    <n v="2.1402093980859614E-4"/>
    <m/>
    <n v="1.1807523770717416E-2"/>
    <n v="1.6111530760284404E-2"/>
    <n v="1.8064999078101007E-2"/>
    <n v="6.600662774943639E-3"/>
    <n v="1.1807523770717416E-2"/>
    <x v="0"/>
    <m/>
    <s v="IHS"/>
    <s v="POWER ISSUE"/>
    <s v="Defaut GE &amp; Power Cabinet"/>
    <x v="0"/>
    <s v="(05-10-2026 ticket): INC-20260510-00013186...Grid Outage"/>
    <s v="ADM_068"/>
    <m/>
    <s v=""/>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0"/>
    <n v="0"/>
    <n v="2.9610720519737052E-3"/>
    <n v="0"/>
    <n v="0"/>
    <n v="0.54469721550004213"/>
    <n v="0"/>
    <n v="0"/>
    <n v="0"/>
    <n v="1.4270540178254463E-3"/>
    <n v="1.4270540178254463E-3"/>
    <n v="4.0135894251337786E-3"/>
    <n v="0"/>
    <m/>
    <n v="1.0613099966902276E-2"/>
    <n v="0"/>
    <n v="3.1613748386675994E-2"/>
    <n v="0"/>
    <n v="1.0613099966902276E-2"/>
    <x v="0"/>
    <m/>
    <s v="IHS"/>
    <s v="POWER ISSUE"/>
    <s v="Defaut GE &amp; Power Cabinet"/>
    <x v="0"/>
    <s v="(05-10-2026 ticket): INC-20260510-00014428...groupe en arrêt,_x000a_redémarrage manuel par le niveau zéro....Grid Outage"/>
    <s v="ADM_154"/>
    <m/>
    <s v=""/>
  </r>
  <r>
    <s v="Mora-Kourgui"/>
    <s v="EXN_238"/>
    <s v="EXTREME-NORD"/>
    <s v="CAMUSAT"/>
    <s v="Bad Grid + Solar + GE"/>
    <s v="EXTREME-NORD"/>
    <s v="Mora"/>
    <s v="Huawei"/>
    <n v="0"/>
    <n v="0"/>
    <n v="1.8837766420399902"/>
    <n v="0"/>
    <n v="2.4077355728484478E-3"/>
    <n v="0"/>
    <n v="0"/>
    <n v="2.0510340065005299E-3"/>
    <n v="0"/>
    <n v="0"/>
    <n v="4.8860088804421959"/>
    <n v="26.849997003706843"/>
    <n v="6.7212384393022351"/>
    <n v="27.916748708026926"/>
    <n v="26.849997003706843"/>
    <n v="26.829486663641838"/>
    <n v="21.460931904244177"/>
    <n v="6.7397869207523264"/>
    <n v="15.535869196108814"/>
    <n v="8.3727666914930943"/>
    <n v="9.7914579962503547E-3"/>
    <n v="9.7914579962503547E-3"/>
    <n v="1.8868442755105828"/>
    <n v="4.6192852842055383E-3"/>
    <m/>
    <n v="1.0522696207263585E-2"/>
    <n v="0"/>
    <n v="3.1344458384759494E-2"/>
    <n v="0"/>
    <n v="1.0522696207263585E-2"/>
    <x v="2"/>
    <m/>
    <s v="No root cause"/>
    <s v="No root cause"/>
    <s v="No root cause"/>
    <x v="3"/>
    <s v=""/>
    <s v="EXN_238"/>
    <m/>
    <s v=""/>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68067576398341478"/>
    <n v="0"/>
    <n v="0.15445177822864858"/>
    <n v="0.68067576398341467"/>
    <n v="0.80630605565115165"/>
    <n v="0.8840669971149977"/>
    <n v="0"/>
    <n v="0"/>
    <n v="0"/>
    <n v="0"/>
    <n v="0"/>
    <n v="0"/>
    <n v="1.1771151689481299E-2"/>
    <m/>
    <n v="1.0255170032502646E-2"/>
    <n v="4.3713455551159233E-3"/>
    <n v="2.8688148352152758E-2"/>
    <n v="0"/>
    <n v="1.0255170032502646E-2"/>
    <x v="0"/>
    <m/>
    <s v="No root cause"/>
    <s v="No root cause"/>
    <s v="No root cause"/>
    <x v="3"/>
    <s v=""/>
    <s v="EXN_090"/>
    <m/>
    <s v=""/>
  </r>
  <r>
    <s v="Limbon-IHS"/>
    <s v="ADM_080"/>
    <s v="ADAMAOUA"/>
    <s v="IHS"/>
    <s v="Grid-Gen"/>
    <s v="ADAMAOUA"/>
    <s v="Limbon"/>
    <s v="NOKIA"/>
    <n v="0"/>
    <n v="0"/>
    <n v="6.9468320208874043E-2"/>
    <n v="0"/>
    <n v="0"/>
    <n v="0"/>
    <n v="0"/>
    <n v="0"/>
    <n v="0"/>
    <n v="3.6029748478909459E-3"/>
    <n v="0"/>
    <n v="5.319724840598405"/>
    <n v="0"/>
    <n v="8.9190876114083977E-4"/>
    <n v="5.319724840598405"/>
    <n v="6.5971697498052277"/>
    <n v="0"/>
    <n v="0.21354035832012844"/>
    <n v="0"/>
    <n v="0"/>
    <n v="0"/>
    <n v="0"/>
    <n v="1.009562985285363E-2"/>
    <n v="1.9870181842412685E-2"/>
    <m/>
    <n v="1.0095304640143967E-2"/>
    <n v="3.134879240954562E-2"/>
    <n v="1.6736690322357639E-2"/>
    <n v="0"/>
    <n v="1.0095304640143967E-2"/>
    <x v="0"/>
    <m/>
    <s v="IHS"/>
    <s v="POWER ISSUE"/>
    <s v="Defaut GE &amp; Power Cabinet"/>
    <x v="0"/>
    <s v="(05-10-2026 ticket): INC-20260510-00015390...Grid Outage"/>
    <s v="ADM_080"/>
    <m/>
    <s v=""/>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0"/>
    <n v="0"/>
    <n v="0"/>
    <n v="0"/>
    <n v="1.0702905133692132E-3"/>
    <n v="0.72845205837322646"/>
    <n v="0"/>
    <n v="0"/>
    <n v="0"/>
    <n v="2.140581026737913E-3"/>
    <n v="2.140581026737913E-3"/>
    <n v="2.5865354073085042E-3"/>
    <n v="0"/>
    <m/>
    <n v="9.721242826826515E-3"/>
    <n v="0"/>
    <n v="2.8957130875190796E-2"/>
    <n v="0"/>
    <n v="9.721242826826515E-3"/>
    <x v="0"/>
    <m/>
    <s v="No root cause"/>
    <s v="No root cause"/>
    <s v="No root cause"/>
    <x v="3"/>
    <s v=""/>
    <s v="ADM_041"/>
    <m/>
    <s v=""/>
  </r>
  <r>
    <s v="Kaele"/>
    <s v="EXN_011"/>
    <s v="EXTREME-NORD"/>
    <s v="IHS"/>
    <s v="Grid-Gen"/>
    <s v="EXTREME-NORD"/>
    <s v="Kaele"/>
    <s v="NOKIA"/>
    <n v="0.23333032236829862"/>
    <n v="0.59597723953319981"/>
    <n v="0.92546130111667813"/>
    <n v="0"/>
    <n v="0"/>
    <n v="0"/>
    <n v="0"/>
    <n v="0.10539955596344142"/>
    <n v="0"/>
    <n v="0.11074796143878519"/>
    <n v="0"/>
    <n v="0.42694501507528732"/>
    <n v="0.13122420095732315"/>
    <n v="1.9673216462817208E-2"/>
    <n v="0.42694501507528737"/>
    <n v="6.02129584658272E-2"/>
    <n v="7.0129256849387617E-2"/>
    <n v="5.1668221885495955E-2"/>
    <n v="0"/>
    <n v="0.20790936558055348"/>
    <n v="6.6881543690234654E-3"/>
    <n v="6.6881543690234654E-3"/>
    <n v="5.8769984096565912E-2"/>
    <n v="1.507282405801476"/>
    <m/>
    <n v="9.1137250201893082E-3"/>
    <n v="6.3821645104692473E-2"/>
    <n v="0"/>
    <n v="0"/>
    <n v="9.1137250201893082E-3"/>
    <x v="2"/>
    <m/>
    <s v="IHS"/>
    <s v="POWER ISSUE"/>
    <s v="Defaut GE &amp; Power Cabinet"/>
    <x v="0"/>
    <s v="(05-10-2026 ticket): INC-20260510-00014755...Grid Outage"/>
    <s v="EXN_011"/>
    <m/>
    <s v=""/>
  </r>
  <r>
    <s v="Maroua-Ouro-Tchede"/>
    <s v="EXN_092"/>
    <s v="Maroua"/>
    <s v="IHS"/>
    <s v="Grid-Gen"/>
    <s v="EXTREME-NORD"/>
    <s v="Maroua"/>
    <s v="Huawei"/>
    <n v="0"/>
    <n v="0"/>
    <n v="0"/>
    <n v="0"/>
    <n v="0"/>
    <n v="0"/>
    <n v="0"/>
    <n v="0"/>
    <n v="0"/>
    <n v="0.36196291445154988"/>
    <n v="8.9175391586979543E-5"/>
    <n v="0"/>
    <n v="0"/>
    <n v="0"/>
    <n v="0"/>
    <n v="0"/>
    <n v="0"/>
    <n v="0"/>
    <n v="0"/>
    <n v="0"/>
    <n v="0"/>
    <n v="0"/>
    <n v="0"/>
    <n v="0"/>
    <m/>
    <n v="8.8283637671109742E-3"/>
    <n v="2.310568364846988E-2"/>
    <n v="0"/>
    <n v="1.0602100830219735E-2"/>
    <n v="8.8283637671109742E-3"/>
    <x v="0"/>
    <m/>
    <s v="No root cause"/>
    <s v="No root cause"/>
    <s v="No root cause"/>
    <x v="3"/>
    <s v=""/>
    <s v="EXN_092"/>
    <m/>
    <s v=""/>
  </r>
  <r>
    <s v="Bapa"/>
    <s v="OST_259"/>
    <s v="OUEST"/>
    <s v="CAMUSAT"/>
    <s v="Hybrid Solar - S1"/>
    <s v="OUEST"/>
    <s v="Bapa"/>
    <s v="NOKIA"/>
    <n v="1.6051570485658829E-3"/>
    <n v="0"/>
    <n v="9.1770586210848173E-3"/>
    <n v="0"/>
    <n v="0"/>
    <n v="0"/>
    <n v="0"/>
    <n v="0"/>
    <n v="0"/>
    <n v="0"/>
    <n v="3.4778402718924034E-3"/>
    <n v="0"/>
    <n v="0"/>
    <n v="0"/>
    <n v="0"/>
    <n v="1.6943324401527619E-3"/>
    <n v="0"/>
    <n v="0"/>
    <n v="0"/>
    <n v="0"/>
    <n v="0"/>
    <n v="0"/>
    <n v="0"/>
    <n v="1.6943324401527619E-3"/>
    <m/>
    <n v="8.150630791049782E-3"/>
    <n v="1.7735173395041746E-2"/>
    <n v="1.6734753205422E-2"/>
    <n v="0"/>
    <n v="8.150630791049782E-3"/>
    <x v="0"/>
    <m/>
    <s v="No root cause"/>
    <s v="No root cause"/>
    <s v="No root cause"/>
    <x v="3"/>
    <s v=""/>
    <s v="OST_259"/>
    <m/>
    <s v=""/>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2.593342715113487E-2"/>
    <n v="0"/>
    <n v="0"/>
    <n v="2.5933427151134874E-2"/>
    <n v="5.1617271597515828E-2"/>
    <n v="0.75542026072636637"/>
    <n v="2.5184260954641696E-2"/>
    <n v="8.9185714007576275E-4"/>
    <n v="2.495238945198822E-2"/>
    <n v="0.14151006132518373"/>
    <n v="0.14151006132518373"/>
    <n v="7.1352700891280868E-4"/>
    <n v="0"/>
    <m/>
    <n v="7.402414262629292E-3"/>
    <n v="0"/>
    <n v="2.2049925345328555E-2"/>
    <n v="0"/>
    <n v="7.402414262629292E-3"/>
    <x v="0"/>
    <m/>
    <s v="IHS"/>
    <s v="POWER ISSUE"/>
    <s v="Defaut GE &amp; Power Cabinet"/>
    <x v="0"/>
    <s v="(05-10-2026 ticket): INC-20260510-00014418...Grid Outage"/>
    <s v="ADM_042"/>
    <m/>
    <s v=""/>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4.0182431449092976E-2"/>
    <n v="2.750169076542449E-2"/>
    <n v="3.9593873864618913E-2"/>
    <n v="4.0182431449092976E-2"/>
    <n v="2.4969109644354271E-2"/>
    <n v="6.5989789774364861E-3"/>
    <n v="2.5843028481906668E-2"/>
    <n v="5.7553797730236597E-2"/>
    <n v="4.1555732479532467E-2"/>
    <n v="5.3041522915935425E-2"/>
    <n v="5.3041522915935425E-2"/>
    <n v="1.9083533799613622E-2"/>
    <n v="1.355465952122089E-2"/>
    <m/>
    <n v="6.9913507004191961E-3"/>
    <n v="0"/>
    <n v="1.8169160623030083E-2"/>
    <n v="1.7100162629386671E-3"/>
    <n v="6.9913507004191961E-3"/>
    <x v="0"/>
    <m/>
    <s v="No root cause"/>
    <s v="No root cause"/>
    <s v="No root cause"/>
    <x v="3"/>
    <s v="(05-10-2026 cells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10-2026 cells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10-2026 cells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m/>
    <s v=""/>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0"/>
    <n v="2.7644371391963413E-3"/>
    <n v="0"/>
    <n v="0"/>
    <n v="0.16402921528509018"/>
    <n v="1.2484554822176804E-3"/>
    <n v="0"/>
    <n v="0"/>
    <n v="0.12925081256616805"/>
    <n v="1.2115547051790212"/>
    <n v="1.2115547051790212"/>
    <n v="1.0897232851928951E-2"/>
    <n v="6.5472572503160339E-2"/>
    <m/>
    <n v="6.9200103871497141E-3"/>
    <n v="2.3480370410336959E-2"/>
    <n v="1.062524013042725E-2"/>
    <n v="0"/>
    <n v="6.9200103871497141E-3"/>
    <x v="0"/>
    <m/>
    <s v="No root cause"/>
    <s v="No root cause"/>
    <s v="No root cause"/>
    <x v="3"/>
    <s v=""/>
    <s v="EST_096"/>
    <m/>
    <s v=""/>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2.8536125307827289E-4"/>
    <n v="6.0639266279136972E-4"/>
    <n v="2.8536125307821499E-4"/>
    <n v="2.8536125307827289E-4"/>
    <n v="1.5230134267846121E-4"/>
    <n v="2.6752617476088987E-4"/>
    <n v="1.9779280204775236"/>
    <n v="3.0819015332460129"/>
    <n v="2.0331271758156864"/>
    <n v="0.69608527164964473"/>
    <n v="0.69608527164964473"/>
    <n v="3.1722183698453059"/>
    <n v="1.5513486172820481"/>
    <m/>
    <n v="6.6881543690236198E-3"/>
    <n v="0"/>
    <n v="1.6734753205422E-2"/>
    <n v="2.0520195155269826E-3"/>
    <n v="6.6881543690236198E-3"/>
    <x v="0"/>
    <m/>
    <s v="No root cause"/>
    <s v="No root cause"/>
    <s v="No root cause"/>
    <x v="3"/>
    <s v=""/>
    <s v="SUD_003"/>
    <m/>
    <s v=""/>
  </r>
  <r>
    <s v="Meidjamba-MTN"/>
    <s v="ADM_054"/>
    <s v="ADAMAOUA"/>
    <s v="IHS"/>
    <s v="Hybrid-Gen"/>
    <s v="ADAMAOUA"/>
    <s v="Meidjamba"/>
    <s v="NOKIA"/>
    <n v="1.4270540178252754E-3"/>
    <n v="0"/>
    <n v="0"/>
    <n v="0"/>
    <n v="0"/>
    <n v="0"/>
    <n v="2.6346821338865109E-2"/>
    <n v="9.1842287416797633E-2"/>
    <n v="7.8361715817266683E-2"/>
    <n v="8.9185714007593373E-4"/>
    <n v="0"/>
    <n v="0"/>
    <n v="0"/>
    <n v="0"/>
    <n v="0"/>
    <n v="1.2486722655972442E-3"/>
    <n v="0.38886292294732783"/>
    <n v="0"/>
    <n v="0"/>
    <n v="0"/>
    <n v="0"/>
    <n v="0"/>
    <n v="1.3378631417112596E-3"/>
    <n v="0"/>
    <m/>
    <n v="6.5105571225535291E-3"/>
    <n v="0"/>
    <n v="1.9393307833843351E-2"/>
    <n v="0"/>
    <n v="6.5105571225535291E-3"/>
    <x v="0"/>
    <m/>
    <s v="IHS"/>
    <s v="POWER ISSUE"/>
    <s v="Defaut GE &amp; Power Cabinet"/>
    <x v="0"/>
    <s v="(05-10-2026 ticket): INC-20260510-00013969...Grid Outage"/>
    <s v="ADM_054"/>
    <m/>
    <s v=""/>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8.0271788502682428E-4"/>
    <n v="0"/>
    <n v="2.764917159536535E-3"/>
    <n v="8.0271788502682428E-4"/>
    <n v="1.6054357700536486E-3"/>
    <n v="0.24161509178241378"/>
    <n v="0"/>
    <n v="0"/>
    <n v="0"/>
    <n v="1.8730083983956953E-3"/>
    <n v="1.8730083983956953E-3"/>
    <n v="3.3000624162211412E-3"/>
    <n v="0"/>
    <m/>
    <n v="6.24299998053068E-3"/>
    <n v="0"/>
    <n v="1.8596322580397433E-2"/>
    <n v="0"/>
    <n v="6.24299998053068E-3"/>
    <x v="0"/>
    <m/>
    <s v="No root cause"/>
    <s v="No root cause"/>
    <s v="No root cause"/>
    <x v="3"/>
    <s v="(05-10-2026 ticket): INC-20260510-00013940...impacté après Mbamti ...Grid Outage"/>
    <s v="ADM_144"/>
    <m/>
    <s v=""/>
  </r>
  <r>
    <s v="Makong-II-IHS"/>
    <s v="OST_256"/>
    <s v="OUEST"/>
    <s v="IHS"/>
    <s v="Grid-Gen"/>
    <s v="OUEST"/>
    <s v="Dschang"/>
    <s v="NOKIA"/>
    <n v="0"/>
    <n v="1.7949912555833222E-2"/>
    <n v="0"/>
    <n v="0"/>
    <n v="0"/>
    <n v="0"/>
    <n v="0"/>
    <n v="0"/>
    <n v="0"/>
    <n v="0"/>
    <n v="0"/>
    <n v="0"/>
    <n v="0"/>
    <n v="0"/>
    <n v="0"/>
    <n v="0"/>
    <n v="4.2269135612230313E-3"/>
    <n v="0"/>
    <n v="0"/>
    <n v="2.9035507500720634E-2"/>
    <n v="0"/>
    <n v="0"/>
    <n v="0"/>
    <n v="0"/>
    <m/>
    <n v="5.7964004531537256E-3"/>
    <n v="4.8709279042720285E-3"/>
    <n v="1.009397812390599E-2"/>
    <n v="3.2832312248420978E-3"/>
    <n v="5.7964004531537256E-3"/>
    <x v="0"/>
    <m/>
    <s v="No root cause"/>
    <s v="No root cause"/>
    <s v="No root cause"/>
    <x v="3"/>
    <s v=""/>
    <s v="OST_256"/>
    <m/>
    <s v=""/>
  </r>
  <r>
    <s v="EST_064_N_Garga-Salari-MTN"/>
    <s v="EST_064"/>
    <s v="CENTRE"/>
    <s v="IHS"/>
    <s v="Solar-Gen"/>
    <s v="EST"/>
    <s v="Garga-Salari"/>
    <s v="NOKIA"/>
    <n v="1.0701046990437507E-3"/>
    <n v="0"/>
    <n v="0"/>
    <n v="0"/>
    <n v="0"/>
    <n v="0"/>
    <n v="0"/>
    <n v="0"/>
    <n v="0"/>
    <n v="0"/>
    <n v="0"/>
    <n v="0"/>
    <n v="0.46624461737336415"/>
    <n v="0"/>
    <n v="0"/>
    <n v="0"/>
    <n v="0"/>
    <n v="0"/>
    <n v="0"/>
    <n v="0"/>
    <n v="0"/>
    <n v="0"/>
    <n v="0"/>
    <n v="0"/>
    <m/>
    <n v="5.3505234952187534E-3"/>
    <n v="0"/>
    <n v="1.5937860195640363E-2"/>
    <n v="0"/>
    <n v="5.3505234952187534E-3"/>
    <x v="0"/>
    <m/>
    <s v="No root cause"/>
    <s v="No root cause"/>
    <s v="No root cause"/>
    <x v="3"/>
    <s v=""/>
    <s v="EST_064"/>
    <m/>
    <s v=""/>
  </r>
  <r>
    <s v="Mbantinbang-FH"/>
    <s v="ADM_055"/>
    <s v="ADAMAOUA"/>
    <s v="IHS"/>
    <s v="Solar-Gen"/>
    <s v="ADAMAOUA"/>
    <s v="Mbantinbang"/>
    <s v="NOKIA"/>
    <n v="2.140581026737913E-3"/>
    <n v="0"/>
    <n v="0"/>
    <n v="0"/>
    <n v="0"/>
    <n v="0"/>
    <n v="4.2520841359271908E-2"/>
    <n v="0.15637465449112825"/>
    <n v="0.4906753068881366"/>
    <n v="4.4592857003779572E-4"/>
    <n v="0"/>
    <n v="0"/>
    <n v="0"/>
    <n v="0"/>
    <n v="0"/>
    <n v="1.3378631417112596E-3"/>
    <n v="0.78390370147918442"/>
    <n v="0"/>
    <n v="0"/>
    <n v="0"/>
    <n v="0"/>
    <n v="0"/>
    <n v="2.3189627789661155E-3"/>
    <n v="0"/>
    <m/>
    <n v="4.8160285564095634E-3"/>
    <n v="0"/>
    <n v="1.4345734562021418E-2"/>
    <n v="0"/>
    <n v="4.8160285564095634E-3"/>
    <x v="0"/>
    <m/>
    <s v="No root cause"/>
    <s v="No root cause"/>
    <s v="No root cause"/>
    <x v="3"/>
    <s v=""/>
    <s v="ADM_055"/>
    <m/>
    <s v=""/>
  </r>
  <r>
    <s v="Dakana"/>
    <s v="EXN_211"/>
    <s v="EXTREME-NORD"/>
    <s v="IHS"/>
    <s v="Hybrid-Gen"/>
    <s v="EXTREME-NORD"/>
    <s v="Dakana"/>
    <s v="NOKIA"/>
    <n v="0.12579238602832277"/>
    <n v="1.1042919236351156"/>
    <n v="0"/>
    <n v="0"/>
    <n v="0"/>
    <n v="0"/>
    <n v="0"/>
    <n v="0"/>
    <n v="0"/>
    <n v="0"/>
    <n v="0"/>
    <n v="5.9982981228613515E-2"/>
    <n v="1.8987955370989934E-2"/>
    <n v="2.7877570454759875"/>
    <n v="5.9982981228613515E-2"/>
    <n v="0"/>
    <n v="0"/>
    <n v="0"/>
    <n v="0"/>
    <n v="0"/>
    <n v="3.3442555352949066"/>
    <n v="3.3442555352949066"/>
    <n v="0"/>
    <n v="0"/>
    <m/>
    <n v="4.8157498349235073E-3"/>
    <n v="0"/>
    <n v="1.4344904321002525E-2"/>
    <n v="0"/>
    <n v="4.8157498349235073E-3"/>
    <x v="2"/>
    <m/>
    <s v="No root cause"/>
    <s v="No root cause"/>
    <s v="No root cause"/>
    <x v="3"/>
    <s v=""/>
    <s v="EXN_211"/>
    <m/>
    <s v=""/>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2.3339815906786532"/>
    <n v="0.27180549202709925"/>
    <n v="1.086906199530068"/>
    <n v="2.3339815906786532"/>
    <n v="1.3018002014650445"/>
    <n v="0.58441984630442934"/>
    <n v="8.9175391586886099E-5"/>
    <n v="1.0701046990435595E-4"/>
    <n v="9.0958899418763111E-4"/>
    <n v="13.86916329226985"/>
    <n v="13.86916329226985"/>
    <n v="5.7152954123133917"/>
    <n v="0.36913261593514274"/>
    <m/>
    <n v="4.6371203625230279E-3"/>
    <n v="0"/>
    <n v="0"/>
    <n v="8.8920845672812443E-3"/>
    <n v="4.6371203625230279E-3"/>
    <x v="2"/>
    <m/>
    <s v="IHS"/>
    <s v="POWER ISSUE"/>
    <s v="Defaut GE &amp; Power Cabinet"/>
    <x v="0"/>
    <s v="(05-10-2026 ticket): INC-20260510-00014667...Grid Outage"/>
    <s v="EXN_100"/>
    <m/>
    <s v=""/>
  </r>
  <r>
    <s v="Brigaya"/>
    <s v="EST_056"/>
    <s v="CENTRE"/>
    <s v="IHS"/>
    <s v="Solar-Gen"/>
    <s v="EST"/>
    <s v="Brigaya"/>
    <s v="NOKIA"/>
    <n v="2.9427879223703924E-3"/>
    <n v="0"/>
    <n v="7.1340313269584272E-3"/>
    <n v="0"/>
    <n v="0"/>
    <n v="0"/>
    <n v="0"/>
    <n v="0"/>
    <n v="0"/>
    <n v="0"/>
    <n v="7.0805260920062405E-3"/>
    <n v="0"/>
    <n v="0.46684826771817967"/>
    <n v="0"/>
    <n v="0"/>
    <n v="0"/>
    <n v="0"/>
    <n v="0"/>
    <n v="0"/>
    <n v="0"/>
    <n v="0"/>
    <n v="0"/>
    <n v="0"/>
    <n v="0"/>
    <m/>
    <n v="4.5479449709359835E-3"/>
    <n v="0"/>
    <n v="1.3547181166294438E-2"/>
    <n v="0"/>
    <n v="4.5479449709359835E-3"/>
    <x v="0"/>
    <m/>
    <s v="No root cause"/>
    <s v="No root cause"/>
    <s v="No root cause"/>
    <x v="3"/>
    <s v=""/>
    <s v="EST_056"/>
    <m/>
    <s v=""/>
  </r>
  <r>
    <s v="Doumofe-MTN"/>
    <s v="OST_116"/>
    <s v="OUEST"/>
    <s v="IHS"/>
    <s v="Solar-Gen"/>
    <s v="OUEST"/>
    <s v="Doumofe"/>
    <s v="NOKIA"/>
    <n v="0"/>
    <n v="0"/>
    <n v="0"/>
    <n v="0"/>
    <n v="0"/>
    <n v="0"/>
    <n v="1.4404005556090718"/>
    <n v="2.2826125883451067"/>
    <n v="1.7369864467903282"/>
    <n v="8.9175391586982075E-4"/>
    <n v="0"/>
    <n v="9.9698087794243204E-2"/>
    <n v="0"/>
    <n v="0"/>
    <n v="9.9698087794243204E-2"/>
    <n v="0"/>
    <n v="1.1358626327999932"/>
    <n v="0"/>
    <n v="0"/>
    <n v="0"/>
    <n v="8.9175391586982075E-4"/>
    <n v="8.9175391586982075E-4"/>
    <n v="4.394563297406353E-2"/>
    <n v="0"/>
    <m/>
    <n v="4.2447486395401982E-3"/>
    <n v="2.8725985076476068E-3"/>
    <n v="1.1422133140208885E-2"/>
    <n v="0"/>
    <n v="4.2447486395401982E-3"/>
    <x v="0"/>
    <m/>
    <s v="No root cause"/>
    <s v="No root cause"/>
    <s v="No root cause"/>
    <x v="3"/>
    <s v=""/>
    <s v="OST_116"/>
    <m/>
    <s v=""/>
  </r>
  <r>
    <s v="SGC_Bonanjo"/>
    <s v="LIT_742"/>
    <s v="Douala"/>
    <s v="CAMUSAT"/>
    <s v="Good Grid no GE - 8h"/>
    <s v="LITTORAL"/>
    <s v="Douala"/>
    <s v="ZTE"/>
    <n v="0"/>
    <n v="0"/>
    <n v="0"/>
    <n v="0"/>
    <n v="0"/>
    <n v="0"/>
    <n v="0"/>
    <n v="0"/>
    <n v="0"/>
    <n v="0"/>
    <n v="0"/>
    <n v="0"/>
    <n v="0"/>
    <n v="0"/>
    <n v="0"/>
    <n v="9.3812511949502887E-3"/>
    <n v="0"/>
    <n v="0"/>
    <n v="0"/>
    <n v="0"/>
    <n v="8.2041360260021456E-3"/>
    <n v="8.2041360260021456E-3"/>
    <n v="0"/>
    <n v="0"/>
    <m/>
    <n v="4.2269135612228066E-3"/>
    <n v="0"/>
    <n v="4.0375912495621922E-3"/>
    <n v="5.5062523666624934E-3"/>
    <n v="4.2269135612228066E-3"/>
    <x v="0"/>
    <m/>
    <s v="No root cause"/>
    <s v="No root cause"/>
    <s v="No root cause"/>
    <x v="3"/>
    <s v=""/>
    <s v="LIT_742"/>
    <m/>
    <s v=""/>
  </r>
  <r>
    <s v="EXN_355_H_Maroua-Hedjere-Miskine"/>
    <s v="EXN_355"/>
    <s v="Maroua"/>
    <s v="ESCO"/>
    <s v="Hybrid Solar - S3"/>
    <s v="EXN"/>
    <s v="Maroua"/>
    <s v="Huawei"/>
    <n v="0"/>
    <n v="0"/>
    <n v="0"/>
    <n v="0"/>
    <n v="0"/>
    <n v="0"/>
    <n v="0"/>
    <n v="0"/>
    <n v="0"/>
    <n v="0"/>
    <n v="0"/>
    <n v="0"/>
    <n v="0"/>
    <s v=""/>
    <n v="0"/>
    <n v="0"/>
    <n v="0"/>
    <n v="0"/>
    <n v="0"/>
    <n v="0"/>
    <n v="0"/>
    <n v="0"/>
    <n v="0"/>
    <n v="0"/>
    <m/>
    <n v="3.9237172298270985E-3"/>
    <n v="0"/>
    <n v="1.1687764143469639E-2"/>
    <n v="0"/>
    <n v="3.9237172298270985E-3"/>
    <x v="0"/>
    <m/>
    <s v="No root cause"/>
    <s v="No root cause"/>
    <s v="No root cause"/>
    <x v="3"/>
    <s v=""/>
    <s v="EXN_355"/>
    <m/>
    <s v=""/>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2.6752617476088987E-4"/>
    <n v="2.4969109644359369E-4"/>
    <n v="2.6752617476094782E-4"/>
    <n v="2.6752617476083203E-4"/>
    <n v="1.2145688334146381E-2"/>
    <n v="2.4969109644353585E-4"/>
    <n v="7.1875365619107666E-3"/>
    <n v="2.6752617476071623E-4"/>
    <n v="2.1723125390588054E-2"/>
    <n v="0.15122362905319958"/>
    <n v="0.15122362905319958"/>
    <n v="3.0319633139559802E-4"/>
    <n v="2.6217565126571822E-3"/>
    <m/>
    <n v="3.1568088621791611E-3"/>
    <n v="0"/>
    <n v="8.5001921043422069E-3"/>
    <n v="5.814055293988929E-4"/>
    <n v="3.1568088621791611E-3"/>
    <x v="0"/>
    <m/>
    <s v="IHS"/>
    <s v="POWER ISSUE"/>
    <s v="Defaut GE &amp; Power Cabinet"/>
    <x v="0"/>
    <s v="(05-10-2026 ticket): INC-20260510-00009449...Grid Outage"/>
    <s v="CTR_547"/>
    <m/>
    <s v=""/>
  </r>
  <r>
    <s v="Mora-IHS"/>
    <s v="EXN_106"/>
    <s v="EXTREME-NORD"/>
    <s v="IHS"/>
    <s v="Grid-Gen"/>
    <s v="EXTREME-NORD"/>
    <s v="Mora"/>
    <s v="Huawei"/>
    <n v="0"/>
    <n v="0"/>
    <n v="1.908478225509584"/>
    <n v="0"/>
    <n v="0"/>
    <n v="0"/>
    <n v="0"/>
    <n v="0"/>
    <n v="0"/>
    <n v="0"/>
    <n v="0"/>
    <n v="27.737113799214125"/>
    <n v="1.3452821224028559"/>
    <n v="5.799432416467627"/>
    <n v="27.737113799214125"/>
    <n v="27.737113799214125"/>
    <n v="15.098767096706077"/>
    <n v="1.3916354909497681"/>
    <n v="1.0003873779010537"/>
    <n v="0"/>
    <n v="0"/>
    <n v="0"/>
    <n v="1.7997377530084209"/>
    <n v="0"/>
    <m/>
    <n v="3.1211387055442835E-3"/>
    <n v="0"/>
    <n v="9.2970851141235787E-3"/>
    <n v="0"/>
    <n v="3.1211387055442835E-3"/>
    <x v="2"/>
    <m/>
    <s v="No root cause"/>
    <s v="No root cause"/>
    <s v="No root cause"/>
    <x v="3"/>
    <s v=""/>
    <s v="EXN_106"/>
    <m/>
    <s v=""/>
  </r>
  <r>
    <s v="Fongo-Tongo"/>
    <s v="SUO_136"/>
    <s v="SUD-OUEST"/>
    <s v="IHS"/>
    <s v="Grid-Gen"/>
    <s v="SUD-OUEST"/>
    <s v="Fongo-Tongo"/>
    <s v="NOKIA"/>
    <n v="0"/>
    <n v="0"/>
    <n v="0"/>
    <n v="0"/>
    <n v="0"/>
    <n v="0"/>
    <n v="0"/>
    <n v="0"/>
    <n v="0"/>
    <n v="0"/>
    <n v="0"/>
    <n v="0"/>
    <n v="0"/>
    <n v="0"/>
    <n v="0"/>
    <n v="0"/>
    <n v="0"/>
    <n v="0"/>
    <n v="0"/>
    <n v="0"/>
    <n v="0"/>
    <n v="0"/>
    <n v="0"/>
    <n v="0"/>
    <m/>
    <n v="3.0676334705920958E-3"/>
    <n v="2.1482041013712535E-2"/>
    <n v="0"/>
    <n v="0"/>
    <n v="3.0676334705920958E-3"/>
    <x v="2"/>
    <m/>
    <s v="No root cause"/>
    <s v="No root cause"/>
    <s v="No root cause"/>
    <x v="3"/>
    <s v="(05-10-2026 ocm ran 12h) Power status check Ongoing"/>
    <s v="SUO_136"/>
    <m/>
    <s v=""/>
  </r>
  <r>
    <s v="Mora4-IHS"/>
    <s v="EXN_258"/>
    <s v="EXTREME-NORD"/>
    <s v="IHS"/>
    <s v="Grid-Gen"/>
    <s v="EXTREME-NORD"/>
    <s v="Mora"/>
    <s v="Huawei"/>
    <n v="11.931934920512624"/>
    <n v="11.931934920512624"/>
    <n v="13.029844506653195"/>
    <n v="13.52371566034021"/>
    <n v="10.216664098415391"/>
    <n v="6.7571404519551512"/>
    <n v="0"/>
    <n v="0"/>
    <n v="0"/>
    <n v="0"/>
    <n v="0"/>
    <n v="27.737113799214125"/>
    <n v="7.5903418057089391"/>
    <n v="28.440172586485872"/>
    <n v="27.737113799214125"/>
    <n v="27.737113799214125"/>
    <n v="16.162897044513503"/>
    <n v="0"/>
    <n v="0"/>
    <n v="0"/>
    <n v="0"/>
    <n v="0"/>
    <n v="1.8229233548210362"/>
    <n v="0"/>
    <m/>
    <n v="2.9427879223703239E-3"/>
    <n v="0"/>
    <n v="8.7658231076022299E-3"/>
    <n v="0"/>
    <n v="2.9427879223703239E-3"/>
    <x v="2"/>
    <m/>
    <s v="No root cause"/>
    <s v="No root cause"/>
    <s v="No root cause"/>
    <x v="3"/>
    <s v=""/>
    <s v="EXN_258"/>
    <m/>
    <s v=""/>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4.114017515473714"/>
    <n v="0.75648293917800891"/>
    <n v="2.9959364557561643"/>
    <n v="4.114017515473714"/>
    <n v="5.8427716567789362E-2"/>
    <n v="1.1592800906307156E-2"/>
    <n v="9.2225189979254052E-2"/>
    <n v="0.10558366363898375"/>
    <n v="2.8821486560911543E-2"/>
    <n v="0.36597580707296429"/>
    <n v="0.36597580707296429"/>
    <n v="0"/>
    <n v="0"/>
    <m/>
    <n v="2.942787922370271E-3"/>
    <n v="0"/>
    <n v="8.7658231076020721E-3"/>
    <n v="0"/>
    <n v="2.942787922370271E-3"/>
    <x v="2"/>
    <m/>
    <s v="No root cause"/>
    <s v="No root cause"/>
    <s v="No root cause"/>
    <x v="3"/>
    <s v=""/>
    <s v="NRO_005"/>
    <m/>
    <s v=""/>
  </r>
  <r>
    <s v="Hamalade-IHS"/>
    <s v="NRD_111"/>
    <s v="NORD"/>
    <s v="IHS"/>
    <s v="Solar-Gen"/>
    <s v="NORD"/>
    <s v="Hamalade"/>
    <s v="NOKIA"/>
    <n v="1.2485277349802194E-3"/>
    <n v="1.4268888399772469E-3"/>
    <n v="9.8092930745687112E-4"/>
    <n v="6.1865158338410389"/>
    <n v="9.3064014739979974"/>
    <n v="9.248290835760498"/>
    <n v="0"/>
    <n v="0"/>
    <n v="0"/>
    <n v="0"/>
    <n v="0"/>
    <n v="0"/>
    <n v="0"/>
    <n v="0"/>
    <n v="0"/>
    <n v="2.4078749174617545E-3"/>
    <n v="0"/>
    <n v="0.22073257013247377"/>
    <n v="0.21957520990095947"/>
    <n v="0"/>
    <n v="0"/>
    <n v="0"/>
    <n v="0.15031759076619564"/>
    <n v="4.5087965663172545E-2"/>
    <m/>
    <n v="2.6754165749574665E-3"/>
    <n v="0"/>
    <n v="7.9693912894457358E-3"/>
    <n v="0"/>
    <n v="2.6754165749574665E-3"/>
    <x v="0"/>
    <m/>
    <s v="IHS"/>
    <s v="POWER ISSUE"/>
    <s v="Defaut GE &amp; Power Cabinet"/>
    <x v="0"/>
    <s v="(05-10-2026 ticket): INC-20260510-00014583...Grid Outage"/>
    <s v="NRD_111"/>
    <m/>
    <s v=""/>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2.6303886905628175"/>
    <n v="4.6371203625230331E-3"/>
    <n v="2.3402119663387868"/>
    <n v="2.630388690562818"/>
    <n v="0"/>
    <n v="1.515981656978832E-3"/>
    <n v="8.277259847103427E-2"/>
    <n v="0.20002040332959523"/>
    <n v="0"/>
    <n v="0"/>
    <n v="0"/>
    <n v="8.1648988537038517E-2"/>
    <n v="0"/>
    <m/>
    <n v="2.5860863560222408E-3"/>
    <n v="0"/>
    <n v="7.7032990945590431E-3"/>
    <n v="0"/>
    <n v="2.5860863560222408E-3"/>
    <x v="2"/>
    <m/>
    <s v="No root cause"/>
    <s v="No root cause"/>
    <s v="No root cause"/>
    <x v="3"/>
    <s v=""/>
    <s v="NRO_098"/>
    <m/>
    <s v=""/>
  </r>
  <r>
    <s v="Akok-II"/>
    <s v="SUD_127"/>
    <s v="CENTRE"/>
    <s v="CAMUSAT"/>
    <s v="Hybrid Solar - S3"/>
    <s v="SUD"/>
    <s v="Akom-I"/>
    <s v="NOKIA"/>
    <n v="7.2127137215191275E-2"/>
    <n v="0"/>
    <n v="4.399779337716108E-2"/>
    <n v="0"/>
    <n v="0"/>
    <n v="9.2742407250450407E-4"/>
    <n v="0"/>
    <n v="8.7632028686346439E-2"/>
    <n v="0"/>
    <n v="0"/>
    <n v="8.9175391586982075E-4"/>
    <n v="0"/>
    <n v="8.9175391586982075E-4"/>
    <n v="2.3347098090675707E-2"/>
    <n v="0"/>
    <n v="2.860843587248443E-2"/>
    <n v="0.11384130489993814"/>
    <n v="0"/>
    <n v="7.9528353444478478E-2"/>
    <n v="0"/>
    <n v="0"/>
    <n v="0"/>
    <n v="0"/>
    <n v="0"/>
    <m/>
    <n v="2.5683957832301476E-3"/>
    <n v="0"/>
    <n v="7.438098536816427E-3"/>
    <n v="1.3680130103533347E-4"/>
    <n v="2.5683957832301476E-3"/>
    <x v="0"/>
    <m/>
    <s v="No root cause"/>
    <s v="No root cause"/>
    <s v="No root cause"/>
    <x v="3"/>
    <s v=""/>
    <s v="SUD_127"/>
    <m/>
    <s v=""/>
  </r>
  <r>
    <s v="Akok-I"/>
    <s v="SUD_121"/>
    <s v="CENTRE"/>
    <s v="CAMUSAT"/>
    <s v="Hybrid Solar - S3"/>
    <s v="SUD"/>
    <s v="Akom-I"/>
    <s v="NOKIA"/>
    <n v="8.0257852428277016E-4"/>
    <n v="0"/>
    <n v="3.4459405099785123E-2"/>
    <n v="0"/>
    <n v="0"/>
    <n v="9.2742407250450407E-4"/>
    <n v="0"/>
    <n v="4.6191284195926573E-2"/>
    <n v="0"/>
    <n v="0"/>
    <n v="0"/>
    <n v="0"/>
    <n v="7.4907328933040301E-4"/>
    <n v="1.2770561189205836E-2"/>
    <n v="0"/>
    <n v="2.3489654855336529E-2"/>
    <n v="9.9341386227895082E-2"/>
    <n v="0"/>
    <n v="4.459027624929111E-3"/>
    <n v="0"/>
    <n v="5.3505234952196091E-4"/>
    <n v="5.3505234952196091E-4"/>
    <n v="0"/>
    <n v="0"/>
    <m/>
    <n v="2.5683854614065365E-3"/>
    <n v="0"/>
    <n v="6.9068057841860991E-3"/>
    <n v="4.788045536226829E-4"/>
    <n v="2.5683854614065365E-3"/>
    <x v="0"/>
    <m/>
    <s v="No root cause"/>
    <s v="No root cause"/>
    <s v="No root cause"/>
    <x v="3"/>
    <s v=""/>
    <s v="SUD_121"/>
    <m/>
    <s v=""/>
  </r>
  <r>
    <s v="Katoual-MTN"/>
    <s v="EXN_026"/>
    <s v="EXTREME-NORD"/>
    <s v="IHS"/>
    <s v="Grid-Gen"/>
    <s v="EXTREME-NORD"/>
    <s v="Maroua"/>
    <s v="Huawei"/>
    <n v="0"/>
    <n v="0"/>
    <n v="0"/>
    <n v="0"/>
    <n v="0"/>
    <n v="0"/>
    <n v="0"/>
    <n v="0"/>
    <n v="0"/>
    <n v="0"/>
    <n v="0"/>
    <n v="0"/>
    <n v="0"/>
    <n v="0"/>
    <n v="0"/>
    <n v="0"/>
    <n v="0"/>
    <n v="0"/>
    <n v="0"/>
    <n v="0"/>
    <n v="0"/>
    <n v="0"/>
    <n v="0"/>
    <n v="0"/>
    <m/>
    <n v="2.4077355728484473E-3"/>
    <n v="0"/>
    <n v="7.1720370880381896E-3"/>
    <n v="0"/>
    <n v="2.4077355728484473E-3"/>
    <x v="2"/>
    <m/>
    <s v="IHS"/>
    <s v="POWER ISSUE"/>
    <s v="Defaut GE &amp; Power Cabinet"/>
    <x v="0"/>
    <s v="(05-10-2026 ticket): INC-20260510-00014739...power issue ...Grid Outage"/>
    <s v="EXN_026"/>
    <m/>
    <s v=""/>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0"/>
    <n v="0.63073754469470622"/>
    <n v="0"/>
    <n v="0"/>
    <n v="0.40913669660106211"/>
    <n v="0"/>
    <n v="0"/>
    <n v="0.4103138117700102"/>
    <n v="0"/>
    <n v="6.5098035858495058E-3"/>
    <n v="6.5098035858495058E-3"/>
    <n v="0"/>
    <n v="3.3422936766799929E-2"/>
    <m/>
    <n v="2.1758795547223001E-3"/>
    <n v="0"/>
    <n v="6.4813964795604369E-3"/>
    <n v="0"/>
    <n v="2.1758795547223001E-3"/>
    <x v="2"/>
    <m/>
    <s v="No root cause"/>
    <s v="No root cause"/>
    <s v="No root cause"/>
    <x v="3"/>
    <s v=""/>
    <s v="EXN_181"/>
    <m/>
    <s v=""/>
  </r>
  <r>
    <s v="Meidougou-MTN"/>
    <s v="ADM_062"/>
    <s v="ADAMAOUA"/>
    <s v="IHS"/>
    <s v="Grid-Gen"/>
    <s v="ADAMAOUA"/>
    <s v="Meidougou"/>
    <s v="NOKIA"/>
    <n v="0"/>
    <n v="0"/>
    <n v="0"/>
    <n v="0"/>
    <n v="0"/>
    <n v="0"/>
    <n v="0"/>
    <n v="2.7158273919121294"/>
    <n v="1.6022050589572854"/>
    <n v="0"/>
    <n v="0"/>
    <n v="0.10440654847003564"/>
    <n v="0"/>
    <n v="0"/>
    <n v="0.10440654847003564"/>
    <n v="0"/>
    <n v="0"/>
    <n v="0"/>
    <n v="0"/>
    <n v="0"/>
    <n v="0.29224559330884936"/>
    <n v="0.29224559330884936"/>
    <n v="0"/>
    <n v="0"/>
    <m/>
    <n v="2.1580444764049051E-3"/>
    <n v="1.5112366061972192E-2"/>
    <n v="0"/>
    <n v="0"/>
    <n v="2.1580444764049051E-3"/>
    <x v="0"/>
    <m/>
    <s v="No root cause"/>
    <s v="No root cause"/>
    <s v="No root cause"/>
    <x v="3"/>
    <s v="(05-10-2026 ticket): INC-20260510-00013403...Others"/>
    <s v="ADM_062"/>
    <m/>
    <s v=""/>
  </r>
  <r>
    <s v="LIT_839_Z_KMC-NKOLBONG"/>
    <s v="LIT_839"/>
    <s v="Douala"/>
    <s v="ESCO"/>
    <s v="GE"/>
    <s v="LITTORAL"/>
    <s v="Douala"/>
    <s v="ZTE"/>
    <n v="0"/>
    <n v="0"/>
    <n v="0"/>
    <n v="0"/>
    <n v="0"/>
    <n v="7.1433234027617267"/>
    <n v="0"/>
    <n v="1.0183829719233059E-2"/>
    <n v="0"/>
    <n v="0"/>
    <n v="0"/>
    <n v="0"/>
    <n v="0"/>
    <n v="0"/>
    <n v="0"/>
    <n v="0"/>
    <n v="0"/>
    <n v="0"/>
    <n v="0"/>
    <n v="0"/>
    <n v="0"/>
    <n v="0"/>
    <n v="0"/>
    <n v="0"/>
    <m/>
    <n v="1.9440235365960584E-3"/>
    <n v="0"/>
    <n v="0"/>
    <n v="3.7278354532061112E-3"/>
    <n v="1.9440235365960584E-3"/>
    <x v="0"/>
    <m/>
    <s v="No root cause"/>
    <s v="No root cause"/>
    <s v="No root cause"/>
    <x v="3"/>
    <s v=""/>
    <s v="LIT_839"/>
    <m/>
    <s v=""/>
  </r>
  <r>
    <s v="Matafal"/>
    <s v="EXN_207"/>
    <s v="EXTREME-NORD"/>
    <s v="IHS"/>
    <s v="Hybrid-Gen"/>
    <s v="EXTREME-NORD"/>
    <s v="Matafal"/>
    <s v="NOKIA"/>
    <n v="0"/>
    <n v="2.7645971274559804E-3"/>
    <n v="4.1782281180049188E-2"/>
    <n v="0"/>
    <n v="0"/>
    <n v="0"/>
    <n v="0"/>
    <n v="0.12041814767257501"/>
    <n v="0.47552141736597703"/>
    <n v="0"/>
    <n v="0"/>
    <n v="0.30939685048651261"/>
    <n v="0.12615152974952956"/>
    <n v="2.0849861988809393E-2"/>
    <n v="0.30939685048651266"/>
    <n v="0"/>
    <n v="0"/>
    <n v="0"/>
    <n v="1.6230860554741829E-2"/>
    <n v="0"/>
    <n v="0.46249925092671063"/>
    <n v="0.46249925092671063"/>
    <n v="0"/>
    <n v="0"/>
    <m/>
    <n v="1.7836110499716445E-3"/>
    <n v="0"/>
    <n v="5.3129275262971572E-3"/>
    <n v="0"/>
    <n v="1.7836110499716445E-3"/>
    <x v="2"/>
    <m/>
    <s v="No root cause"/>
    <s v="No root cause"/>
    <s v="No root cause"/>
    <x v="3"/>
    <s v="(05-10-2026 ticket): INC-20260510-00014590...Others"/>
    <s v="EXN_207"/>
    <m/>
    <s v=""/>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0"/>
    <n v="1.2104835417411539E-2"/>
    <n v="6.2422774110888072E-3"/>
    <n v="0"/>
    <n v="3.7863871267831362E-2"/>
    <n v="7.7939292247021646E-3"/>
    <n v="0.26665225592338632"/>
    <n v="0.11105903268242433"/>
    <n v="7.6155784415280238E-3"/>
    <n v="1.3929196165886155E-2"/>
    <n v="1.3929196165886155E-2"/>
    <n v="7.9901150861933796E-3"/>
    <n v="7.6690836764802921E-3"/>
    <m/>
    <n v="1.7835078317396413E-3"/>
    <n v="0"/>
    <n v="5.3126200652136241E-3"/>
    <n v="0"/>
    <n v="1.7835078317396413E-3"/>
    <x v="0"/>
    <m/>
    <s v="No root cause"/>
    <s v="No root cause"/>
    <s v="No root cause"/>
    <x v="3"/>
    <s v=""/>
    <s v="SUD_226"/>
    <m/>
    <s v=""/>
  </r>
  <r>
    <s v="Bobongo"/>
    <s v="LIT_250"/>
    <s v="Douala"/>
    <s v="IHS"/>
    <s v="Grid-Gen"/>
    <s v="LITTORAL"/>
    <s v="Douala"/>
    <s v="ZTE"/>
    <n v="0"/>
    <n v="0"/>
    <n v="0"/>
    <n v="0"/>
    <n v="0"/>
    <n v="0"/>
    <n v="0"/>
    <n v="0"/>
    <n v="0"/>
    <n v="0"/>
    <n v="0"/>
    <n v="0"/>
    <n v="0"/>
    <n v="0"/>
    <n v="0"/>
    <n v="8.8907865412218443E-2"/>
    <n v="0"/>
    <n v="0"/>
    <n v="0"/>
    <n v="0"/>
    <n v="0"/>
    <n v="0"/>
    <n v="0"/>
    <n v="0"/>
    <m/>
    <n v="1.5694868919308568E-3"/>
    <n v="0"/>
    <n v="0"/>
    <n v="3.0096286227720868E-3"/>
    <n v="1.5694868919308568E-3"/>
    <x v="0"/>
    <m/>
    <s v="No root cause"/>
    <s v="No root cause"/>
    <s v="No root cause"/>
    <x v="3"/>
    <s v=""/>
    <s v="LIT_250"/>
    <m/>
    <s v=""/>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0.70292967002399942"/>
    <n v="5.115144801928722E-2"/>
    <n v="8.4252909971378409E-2"/>
    <n v="0.70292967002399953"/>
    <n v="0.42235248963425287"/>
    <n v="3.5448382681526267"/>
    <n v="9.5435504076385097E-2"/>
    <n v="0.11830007447928716"/>
    <n v="7.0448559353713447E-3"/>
    <n v="1.6700318302246639"/>
    <n v="1.6700318302246639"/>
    <n v="1.8726832233265207E-3"/>
    <n v="1.9671199630171818"/>
    <m/>
    <n v="1.3376308738047311E-3"/>
    <n v="0"/>
    <n v="3.9844650489102192E-3"/>
    <n v="0"/>
    <n v="1.3376308738047311E-3"/>
    <x v="0"/>
    <m/>
    <s v="No root cause"/>
    <s v="No root cause"/>
    <s v="No root cause"/>
    <x v="3"/>
    <s v=""/>
    <s v="CTR_300"/>
    <m/>
    <s v=""/>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5.7964004531536632E-3"/>
    <n v="3.8784632934339629"/>
    <n v="1.2361849483353451"/>
    <n v="5.7964004531536632E-3"/>
    <n v="6.5686593442969218E-2"/>
    <n v="2.5860863560224117E-3"/>
    <n v="7.5121349872871529E-2"/>
    <n v="6.0639266279146446E-3"/>
    <n v="0"/>
    <n v="2.6752617476092913E-3"/>
    <n v="2.6752617476092913E-3"/>
    <n v="0"/>
    <n v="0"/>
    <m/>
    <n v="1.2484554822176806E-3"/>
    <n v="0"/>
    <n v="3.7188340456493336E-3"/>
    <n v="0"/>
    <n v="1.2484554822176806E-3"/>
    <x v="2"/>
    <m/>
    <s v="No root cause"/>
    <s v="No root cause"/>
    <s v="No root cause"/>
    <x v="3"/>
    <s v=""/>
    <s v="NRO_039"/>
    <m/>
    <s v=""/>
  </r>
  <r>
    <s v="Bonamouti"/>
    <s v="LIT_120"/>
    <s v="Douala"/>
    <s v="IHS"/>
    <s v="GridOnly"/>
    <s v="LITTORAL"/>
    <s v="Douala"/>
    <s v="ZTE"/>
    <n v="0"/>
    <n v="0"/>
    <n v="4.2804187961750177E-4"/>
    <n v="0"/>
    <n v="8.7946554690910954"/>
    <n v="0"/>
    <n v="4.2804187961750177E-4"/>
    <n v="2.6968243572951183"/>
    <n v="4.2804187961750177E-4"/>
    <n v="0"/>
    <n v="0"/>
    <n v="0"/>
    <n v="9.6309422913952957E-4"/>
    <n v="8.0257852428281592E-4"/>
    <n v="0"/>
    <n v="3.7453664466531404E-4"/>
    <n v="4.2804187961750177E-4"/>
    <n v="0"/>
    <n v="4.2804187961750177E-4"/>
    <n v="8.5608375923500353E-4"/>
    <n v="0"/>
    <n v="0"/>
    <n v="3.7453664466531404E-4"/>
    <n v="0.32993111379350709"/>
    <m/>
    <n v="1.1771151689481299E-3"/>
    <n v="8.2431087610757396E-3"/>
    <n v="0"/>
    <n v="0"/>
    <n v="1.1771151689481299E-3"/>
    <x v="0"/>
    <m/>
    <s v="No root cause"/>
    <s v="No root cause"/>
    <s v="No root cause"/>
    <x v="3"/>
    <s v=""/>
    <s v="LIT_120"/>
    <m/>
    <s v=""/>
  </r>
  <r>
    <s v="Nkoabang"/>
    <s v="CTR_084"/>
    <s v="Yaounde"/>
    <s v="IHS"/>
    <s v="Grid-Gen"/>
    <s v="CENTRE"/>
    <s v="Yaounde"/>
    <s v="ZTE"/>
    <n v="0"/>
    <n v="0"/>
    <n v="0"/>
    <n v="0"/>
    <n v="0"/>
    <n v="0"/>
    <n v="0"/>
    <n v="0"/>
    <n v="0"/>
    <n v="0"/>
    <n v="3.6867425442238599"/>
    <n v="0"/>
    <n v="0"/>
    <n v="0"/>
    <n v="0"/>
    <n v="0"/>
    <n v="0"/>
    <n v="0"/>
    <n v="0"/>
    <n v="0"/>
    <n v="0"/>
    <n v="0"/>
    <n v="0"/>
    <n v="0"/>
    <m/>
    <n v="1.1592800906308012E-3"/>
    <n v="0"/>
    <n v="0"/>
    <n v="2.2230211418203961E-3"/>
    <n v="1.1592800906308012E-3"/>
    <x v="0"/>
    <m/>
    <s v="No root cause"/>
    <s v="No root cause"/>
    <s v="No root cause"/>
    <x v="3"/>
    <s v=""/>
    <s v="CTR_084"/>
    <m/>
    <s v=""/>
  </r>
  <r>
    <s v="Mora-II"/>
    <s v="EXN_032"/>
    <s v="EXTREME-NORD"/>
    <s v="IHS"/>
    <s v="Grid-Gen"/>
    <s v="EXTREME-NORD"/>
    <s v="Mora"/>
    <s v="Huawei"/>
    <n v="0"/>
    <n v="0"/>
    <n v="0"/>
    <n v="0"/>
    <n v="0"/>
    <n v="0"/>
    <n v="0"/>
    <n v="0"/>
    <n v="0"/>
    <n v="0"/>
    <n v="0"/>
    <n v="27.735508642165538"/>
    <n v="7.6005078003498543"/>
    <n v="28.451497861217419"/>
    <n v="27.735508642165538"/>
    <n v="27.737113799214125"/>
    <n v="16.162415497398936"/>
    <n v="0"/>
    <n v="0"/>
    <n v="0"/>
    <n v="8.6926388211155921"/>
    <n v="8.6926388211155921"/>
    <n v="7.4363359044382236"/>
    <n v="0"/>
    <m/>
    <n v="1.159280090630734E-3"/>
    <n v="0"/>
    <n v="3.453203042388758E-3"/>
    <n v="0"/>
    <n v="1.159280090630734E-3"/>
    <x v="2"/>
    <m/>
    <s v="No root cause"/>
    <s v="No root cause"/>
    <s v="No root cause"/>
    <x v="3"/>
    <s v=""/>
    <s v="EXN_032"/>
    <m/>
    <s v=""/>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5.2613481036318738E-3"/>
    <n v="4.0542799677111635E-2"/>
    <n v="1.2988930836993091"/>
    <n v="5.2613481036318738E-3"/>
    <n v="0"/>
    <n v="0.26556431614602521"/>
    <n v="8.4235074893060799E-2"/>
    <n v="5.6180496699795622E-3"/>
    <n v="2.965973524182948E-2"/>
    <n v="1.3376308738047311E-3"/>
    <n v="1.3376308738047311E-3"/>
    <n v="0.45035356259256398"/>
    <n v="0"/>
    <m/>
    <n v="1.1592800906306299E-3"/>
    <n v="0"/>
    <n v="3.4532030423884484E-3"/>
    <n v="0"/>
    <n v="1.1592800906306299E-3"/>
    <x v="2"/>
    <m/>
    <s v="No root cause"/>
    <s v="No root cause"/>
    <s v="No root cause"/>
    <x v="3"/>
    <s v=""/>
    <s v="NRO_044"/>
    <m/>
    <s v=""/>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3.2908676884766161"/>
    <n v="1.7415281392201041"/>
    <n v="1.7494939144334163"/>
    <n v="1.3095178660841684"/>
    <n v="0"/>
    <n v="0"/>
    <n v="0"/>
    <n v="0"/>
    <n v="0.6635218959108804"/>
    <n v="0.59078696926373953"/>
    <n v="0.59078696926373953"/>
    <n v="8.1154302773709126E-3"/>
    <n v="5.7607302965188747E-2"/>
    <m/>
    <n v="9.6308308234450849E-4"/>
    <n v="0"/>
    <n v="0"/>
    <n v="1.8467961890179917E-3"/>
    <n v="9.6308308234450849E-4"/>
    <x v="0"/>
    <m/>
    <s v="IHS"/>
    <s v="POWER ISSUE"/>
    <s v="Defaut GE &amp; Power Cabinet"/>
    <x v="0"/>
    <s v="(05-10-2026 ticket): INC-20260510-00014683...Grid Outage"/>
    <s v="NRD_057"/>
    <m/>
    <s v=""/>
  </r>
  <r>
    <s v="Ngd-Bini"/>
    <s v="ADM_069"/>
    <s v="Ngaoundere"/>
    <s v="IHS"/>
    <s v="Grid-Gen"/>
    <s v="ADAMAOUA"/>
    <s v="Ngaoundere"/>
    <s v="Huawei"/>
    <n v="0"/>
    <n v="5.0651622421404368E-3"/>
    <n v="0"/>
    <n v="0"/>
    <n v="0"/>
    <n v="0"/>
    <n v="0"/>
    <n v="0"/>
    <n v="3.7578510014753173E-2"/>
    <n v="0"/>
    <n v="0"/>
    <n v="0"/>
    <n v="0"/>
    <n v="0"/>
    <n v="0"/>
    <n v="9.791457996250353E-3"/>
    <n v="0.62392454477746107"/>
    <n v="8.0257852428281603E-4"/>
    <n v="0.92874386830007427"/>
    <n v="0.98708240947627657"/>
    <n v="8.0257852428281603E-4"/>
    <n v="8.0257852428281603E-4"/>
    <n v="0"/>
    <n v="2.675261747609386E-4"/>
    <m/>
    <n v="8.9175391586979538E-4"/>
    <n v="0"/>
    <n v="2.656310032606737E-3"/>
    <n v="0"/>
    <n v="8.9175391586979538E-4"/>
    <x v="0"/>
    <m/>
    <s v="No root cause"/>
    <s v="No root cause"/>
    <s v="No root cause"/>
    <x v="3"/>
    <s v=""/>
    <s v="ADM_069"/>
    <m/>
    <s v=""/>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1.685414900993909E-2"/>
    <n v="0"/>
    <n v="0"/>
    <n v="1.685414900993909E-2"/>
    <n v="4.1894598967562806E-2"/>
    <n v="0.31593057731435098"/>
    <n v="3.9522533551349333E-2"/>
    <n v="8.150630791049782E-3"/>
    <n v="1.3022817485796143"/>
    <n v="2.4077355728483103E-3"/>
    <n v="2.4077355728483103E-3"/>
    <n v="0.69430176381790532"/>
    <n v="9.4187048594167821E-2"/>
    <m/>
    <n v="7.1340313269589077E-4"/>
    <n v="0"/>
    <n v="2.1250480260855517E-3"/>
    <n v="0"/>
    <n v="7.1340313269589077E-4"/>
    <x v="0"/>
    <m/>
    <s v="No root cause"/>
    <s v="No root cause"/>
    <s v="No root cause"/>
    <x v="3"/>
    <s v="(05-10-2026 cells nokia): 09/05/2026 : Need BO RAN analysis ..;..;(05-10-2026 cells nokia): 09/05/2026 : Need BO RAN analysis "/>
    <s v="CTR_097"/>
    <m/>
    <s v=""/>
  </r>
  <r>
    <s v="Boko-IHS"/>
    <s v="LIT_633"/>
    <s v="Douala"/>
    <s v="IHS"/>
    <s v="Grid-Gen"/>
    <s v="LITTORAL"/>
    <s v="Douala"/>
    <s v="ZTE"/>
    <n v="0"/>
    <n v="0"/>
    <n v="0"/>
    <n v="0"/>
    <n v="0"/>
    <n v="0"/>
    <n v="0"/>
    <n v="0"/>
    <n v="0"/>
    <n v="0"/>
    <n v="0"/>
    <n v="0"/>
    <n v="10.212383679619217"/>
    <n v="0"/>
    <n v="0"/>
    <n v="0"/>
    <n v="0"/>
    <n v="0"/>
    <n v="0"/>
    <n v="0"/>
    <n v="0"/>
    <n v="0"/>
    <n v="5.1195235608518619"/>
    <n v="3.9050439028287842"/>
    <m/>
    <n v="6.2422774110884019E-4"/>
    <n v="0"/>
    <n v="0"/>
    <n v="1.1970113840570353E-3"/>
    <n v="6.2422774110884019E-4"/>
    <x v="0"/>
    <m/>
    <s v="No root cause"/>
    <s v="No root cause"/>
    <s v="No root cause"/>
    <x v="3"/>
    <s v=""/>
    <s v="LIT_633"/>
    <m/>
    <s v=""/>
  </r>
  <r>
    <s v="LIT_834_Z_Ngodi-Bakoko-IHS"/>
    <s v="LIT_834"/>
    <s v="Douala"/>
    <s v="ESCO"/>
    <s v="Grid-Gen"/>
    <s v="LITTORAL"/>
    <s v="Douala"/>
    <s v="ZTE"/>
    <n v="0"/>
    <n v="0"/>
    <n v="0"/>
    <n v="0"/>
    <n v="0.22379456272668369"/>
    <n v="0"/>
    <n v="0"/>
    <n v="0"/>
    <n v="0"/>
    <n v="0.98326570271635383"/>
    <n v="0"/>
    <n v="0"/>
    <n v="0"/>
    <n v="0"/>
    <n v="0"/>
    <n v="3.4064999586228654E-3"/>
    <n v="0"/>
    <n v="0"/>
    <n v="0"/>
    <n v="0"/>
    <n v="0"/>
    <n v="0"/>
    <n v="0"/>
    <n v="0"/>
    <m/>
    <n v="5.8855758447398589E-4"/>
    <n v="0"/>
    <n v="0"/>
    <n v="1.1286107335393685E-3"/>
    <n v="5.8855758447398589E-4"/>
    <x v="0"/>
    <m/>
    <s v="No root cause"/>
    <s v="No root cause"/>
    <s v="No root cause"/>
    <x v="3"/>
    <s v=""/>
    <s v="LIT_834"/>
    <m/>
    <s v=""/>
  </r>
  <r>
    <s v="Yassa-Dispensaire"/>
    <s v="LIT_639"/>
    <s v="Douala"/>
    <s v="CAMUSAT"/>
    <s v="Good Grid + GE"/>
    <s v="LITTORAL"/>
    <s v="Douala"/>
    <s v="ZTE"/>
    <n v="0"/>
    <n v="0"/>
    <n v="0"/>
    <n v="0"/>
    <n v="6.7042059395090808E-2"/>
    <n v="0"/>
    <n v="0"/>
    <n v="0"/>
    <n v="0"/>
    <n v="0"/>
    <n v="0"/>
    <n v="0"/>
    <n v="0"/>
    <n v="0"/>
    <n v="0"/>
    <n v="0"/>
    <n v="0"/>
    <n v="0"/>
    <n v="0"/>
    <n v="0"/>
    <n v="0"/>
    <n v="0"/>
    <n v="0"/>
    <n v="0"/>
    <m/>
    <n v="5.7072250615664423E-4"/>
    <n v="0"/>
    <n v="0"/>
    <n v="1.0944104082806993E-3"/>
    <n v="5.7072250615664423E-4"/>
    <x v="0"/>
    <m/>
    <s v="No root cause"/>
    <s v="No root cause"/>
    <s v="No root cause"/>
    <x v="3"/>
    <s v=""/>
    <s v="LIT_639"/>
    <m/>
    <s v=""/>
  </r>
  <r>
    <s v="Cite-Berges-IHS"/>
    <s v="LIT_157"/>
    <s v="Douala"/>
    <s v="IHS"/>
    <s v="Grid-Gen"/>
    <s v="LITTORAL"/>
    <s v="Douala"/>
    <s v="ZTE"/>
    <n v="0"/>
    <n v="1.4052436557059411"/>
    <n v="0"/>
    <n v="0"/>
    <n v="0"/>
    <n v="0"/>
    <n v="0"/>
    <n v="1.9740578084826474"/>
    <n v="0"/>
    <n v="4.1502227244580171E-2"/>
    <n v="0"/>
    <n v="0"/>
    <n v="0"/>
    <n v="3.3179309596984288"/>
    <n v="0"/>
    <n v="6.4170611785990567E-2"/>
    <n v="0"/>
    <n v="0"/>
    <n v="0"/>
    <n v="0"/>
    <n v="0"/>
    <n v="0"/>
    <n v="0"/>
    <n v="0"/>
    <m/>
    <n v="5.5288742783930257E-4"/>
    <n v="0"/>
    <n v="0"/>
    <n v="1.06021008302203E-3"/>
    <n v="5.5288742783930257E-4"/>
    <x v="0"/>
    <m/>
    <s v="No root cause"/>
    <s v="No root cause"/>
    <s v="No root cause"/>
    <x v="3"/>
    <s v=""/>
    <s v="LIT_157"/>
    <m/>
    <s v=""/>
  </r>
  <r>
    <s v="Ndogp-ZR"/>
    <s v="LIT_251"/>
    <s v="Douala"/>
    <s v="IHS"/>
    <s v="Grid-Gen"/>
    <s v="LITTORAL"/>
    <s v="Douala"/>
    <s v="ZTE"/>
    <n v="0"/>
    <n v="0"/>
    <n v="0"/>
    <n v="0"/>
    <n v="0"/>
    <n v="0"/>
    <n v="0"/>
    <n v="0"/>
    <n v="0"/>
    <n v="0"/>
    <n v="0"/>
    <n v="0"/>
    <n v="0"/>
    <n v="0"/>
    <n v="0"/>
    <n v="0"/>
    <n v="0"/>
    <n v="0"/>
    <n v="0"/>
    <n v="0"/>
    <n v="0"/>
    <n v="0"/>
    <n v="0"/>
    <n v="0"/>
    <m/>
    <n v="5.5288742783913148E-4"/>
    <n v="0"/>
    <n v="0"/>
    <n v="1.0602100830217019E-3"/>
    <n v="5.5288742783913148E-4"/>
    <x v="0"/>
    <m/>
    <s v="No root cause"/>
    <s v="No root cause"/>
    <s v="No root cause"/>
    <x v="3"/>
    <s v=""/>
    <s v="LIT_251"/>
    <m/>
    <s v=""/>
  </r>
  <r>
    <s v="Ngd-Dang"/>
    <s v="ADM_017"/>
    <s v="Ngaoundere"/>
    <s v="IHS"/>
    <s v="Grid-Gen"/>
    <s v="ADAMAOUA"/>
    <s v="Ngaoundere"/>
    <s v="Huawei"/>
    <n v="0"/>
    <n v="5.5467093567101271E-3"/>
    <n v="0"/>
    <n v="0"/>
    <n v="0"/>
    <n v="0"/>
    <n v="0"/>
    <n v="0"/>
    <n v="4.8261721926873322E-2"/>
    <n v="0"/>
    <n v="0"/>
    <n v="0"/>
    <n v="0"/>
    <n v="0"/>
    <n v="0"/>
    <n v="4.9135640764425732E-2"/>
    <n v="4.1107180259849958"/>
    <n v="1.4238813125476197"/>
    <n v="9.5038673583823421"/>
    <n v="0.85308746607768104"/>
    <n v="8.0257852428281603E-4"/>
    <n v="8.0257852428281603E-4"/>
    <n v="3.5670156634791817E-4"/>
    <n v="8.0257852428281581E-4"/>
    <m/>
    <n v="5.3505234952187721E-4"/>
    <n v="0"/>
    <n v="1.593786019564042E-3"/>
    <n v="0"/>
    <n v="5.3505234952187721E-4"/>
    <x v="0"/>
    <m/>
    <s v="No root cause"/>
    <s v="No root cause"/>
    <s v="No root cause"/>
    <x v="3"/>
    <s v="(05-10-2026 ticket): INC-20260510-00015149...Others"/>
    <s v="ADM_017"/>
    <m/>
    <s v=""/>
  </r>
  <r>
    <s v="Ucac-Icam"/>
    <s v="LIT_758"/>
    <s v="Douala"/>
    <s v="CAMUSAT"/>
    <s v="Medium Grid + GE"/>
    <s v="LITTORAL"/>
    <s v="Douala"/>
    <s v="ZTE"/>
    <n v="14.823232971780627"/>
    <n v="0"/>
    <n v="0"/>
    <n v="0"/>
    <n v="7.7422074975815713E-2"/>
    <n v="0"/>
    <n v="0"/>
    <n v="0"/>
    <n v="0"/>
    <n v="0"/>
    <n v="0"/>
    <n v="0"/>
    <n v="0"/>
    <n v="0"/>
    <n v="0"/>
    <n v="4.0307276997313627E-3"/>
    <n v="0"/>
    <n v="0"/>
    <n v="0"/>
    <n v="0"/>
    <n v="0"/>
    <n v="0"/>
    <n v="15.985741211586811"/>
    <n v="0"/>
    <m/>
    <n v="4.9938219288710639E-4"/>
    <n v="0"/>
    <n v="0"/>
    <n v="9.5760910724569388E-4"/>
    <n v="4.9938219288710639E-4"/>
    <x v="0"/>
    <m/>
    <s v="No root cause"/>
    <s v="No root cause"/>
    <s v="No root cause"/>
    <x v="3"/>
    <s v=""/>
    <s v="LIT_758"/>
    <m/>
    <s v=""/>
  </r>
  <r>
    <s v="Ndogp-Lycee"/>
    <s v="LIT_038"/>
    <s v="Douala"/>
    <s v="IHS"/>
    <s v="Grid-Gen"/>
    <s v="LITTORAL"/>
    <s v="Douala"/>
    <s v="ZTE"/>
    <n v="0"/>
    <n v="0"/>
    <n v="0"/>
    <n v="0"/>
    <n v="0"/>
    <n v="0"/>
    <n v="0"/>
    <n v="0"/>
    <n v="0"/>
    <n v="0"/>
    <n v="0"/>
    <n v="0"/>
    <n v="0"/>
    <n v="0"/>
    <n v="0"/>
    <n v="0"/>
    <n v="0"/>
    <n v="0"/>
    <n v="0"/>
    <n v="0"/>
    <n v="0.49959621382689334"/>
    <n v="0.49959621382689334"/>
    <n v="0"/>
    <n v="0"/>
    <m/>
    <n v="4.9938219288710639E-4"/>
    <n v="0"/>
    <n v="0"/>
    <n v="9.5760910724569388E-4"/>
    <n v="4.9938219288710639E-4"/>
    <x v="0"/>
    <m/>
    <s v="No root cause"/>
    <s v="No root cause"/>
    <s v="No root cause"/>
    <x v="3"/>
    <s v=""/>
    <s v="LIT_038"/>
    <m/>
    <s v=""/>
  </r>
  <r>
    <s v="Dibamba-Centrale-Electrique"/>
    <s v="LIT_617"/>
    <s v="LITTORAL"/>
    <s v="CAMUSAT"/>
    <s v="HGB"/>
    <s v="LITTORAL"/>
    <s v="Dibamba"/>
    <s v="ZTE"/>
    <n v="0"/>
    <n v="0"/>
    <n v="0"/>
    <n v="0"/>
    <n v="8.7659409930000654E-2"/>
    <n v="0"/>
    <n v="0"/>
    <n v="0"/>
    <n v="0"/>
    <n v="0"/>
    <n v="0"/>
    <n v="0"/>
    <n v="0"/>
    <n v="0"/>
    <n v="0"/>
    <n v="0"/>
    <n v="0"/>
    <n v="0"/>
    <n v="24.763239335336575"/>
    <n v="13.868556899607057"/>
    <n v="1.4323173045917481"/>
    <n v="1.4323173045917481"/>
    <n v="16.775228788384659"/>
    <n v="3.2970460829887607"/>
    <m/>
    <n v="4.8154711456968949E-4"/>
    <n v="3.372180856803712E-3"/>
    <n v="0"/>
    <n v="0"/>
    <n v="4.8154711456968949E-4"/>
    <x v="0"/>
    <m/>
    <s v="No root cause"/>
    <s v="No root cause"/>
    <s v="No root cause"/>
    <x v="3"/>
    <s v=""/>
    <s v="LIT_617"/>
    <m/>
    <s v=""/>
  </r>
  <r>
    <s v="C-D-Billes"/>
    <s v="LIT_084"/>
    <s v="Douala"/>
    <s v="IHS"/>
    <s v="Grid-Gen"/>
    <s v="LITTORAL"/>
    <s v="Douala"/>
    <s v="ZTE"/>
    <n v="0"/>
    <n v="0"/>
    <n v="0"/>
    <n v="0"/>
    <n v="11.644576138662741"/>
    <n v="0"/>
    <n v="0"/>
    <n v="0"/>
    <n v="0"/>
    <n v="13.403275376462824"/>
    <n v="0"/>
    <n v="0"/>
    <n v="0"/>
    <n v="0"/>
    <n v="0"/>
    <n v="0"/>
    <n v="0"/>
    <n v="0"/>
    <n v="0"/>
    <n v="0"/>
    <n v="0"/>
    <n v="0"/>
    <n v="0"/>
    <n v="0"/>
    <m/>
    <n v="4.4587695793491038E-4"/>
    <n v="0"/>
    <n v="0"/>
    <n v="8.5500813146935784E-4"/>
    <n v="4.4587695793491038E-4"/>
    <x v="0"/>
    <m/>
    <s v="No root cause"/>
    <s v="No root cause"/>
    <s v="No root cause"/>
    <x v="3"/>
    <s v=""/>
    <s v="LIT_084"/>
    <m/>
    <s v=""/>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1.551651813613444E-3"/>
    <n v="0"/>
    <n v="0"/>
    <n v="1.5516518136134442E-3"/>
    <n v="1.4446413437090686E-3"/>
    <n v="0"/>
    <n v="8.5608375923500353E-4"/>
    <n v="0"/>
    <n v="0"/>
    <n v="8.0257852428281592E-4"/>
    <n v="8.0257852428281592E-4"/>
    <n v="0.30876087583075773"/>
    <n v="8.0257852428281592E-4"/>
    <m/>
    <n v="3.7453664466531404E-4"/>
    <n v="2.6228073330695537E-3"/>
    <n v="0"/>
    <n v="0"/>
    <n v="3.7453664466531404E-4"/>
    <x v="0"/>
    <m/>
    <s v="No root cause"/>
    <s v="No root cause"/>
    <s v="No root cause"/>
    <x v="3"/>
    <s v=""/>
    <s v="CTR_276"/>
    <m/>
    <s v=""/>
  </r>
  <r>
    <s v="Ngaoundere-University-IHS"/>
    <s v="ADM_076"/>
    <s v="Ngaoundere"/>
    <s v="IHS"/>
    <s v="Grid-Gen"/>
    <s v="ADAMAOUA"/>
    <s v="Ngaoundere"/>
    <s v="Huawei"/>
    <n v="0"/>
    <n v="4.0128926214140796E-3"/>
    <n v="0"/>
    <n v="0"/>
    <n v="0"/>
    <n v="0"/>
    <n v="0"/>
    <n v="0"/>
    <n v="2.823292897643772E-2"/>
    <n v="0"/>
    <n v="0"/>
    <n v="0"/>
    <n v="0"/>
    <n v="0"/>
    <n v="0"/>
    <n v="9.6309422913937893E-3"/>
    <n v="0.62016134325249062"/>
    <n v="2.675261747609386E-4"/>
    <n v="0.92218055947927269"/>
    <n v="0.98463900374679325"/>
    <n v="2.675261747609386E-4"/>
    <n v="2.675261747609386E-4"/>
    <n v="0"/>
    <n v="5.3505234952187721E-4"/>
    <m/>
    <n v="3.5670156634791817E-4"/>
    <n v="0"/>
    <n v="1.0625240130426948E-3"/>
    <n v="0"/>
    <n v="3.5670156634791817E-4"/>
    <x v="0"/>
    <m/>
    <s v="No root cause"/>
    <s v="No root cause"/>
    <s v="No root cause"/>
    <x v="3"/>
    <s v="(05-10-2026 ticket): INC-20260510-00013986...Others"/>
    <s v="ADM_076"/>
    <m/>
    <s v=""/>
  </r>
  <r>
    <s v="Ndogpassi-Lycee-II"/>
    <s v="LIT_409"/>
    <s v="Douala"/>
    <s v="IHS"/>
    <s v="Grid-Gen"/>
    <s v="LITTORAL"/>
    <s v="Douala"/>
    <s v="ZTE"/>
    <n v="0"/>
    <n v="0"/>
    <n v="0"/>
    <n v="5.3193299432416499"/>
    <n v="0"/>
    <n v="0"/>
    <n v="0"/>
    <n v="0"/>
    <n v="0"/>
    <n v="0"/>
    <n v="0"/>
    <n v="0"/>
    <n v="0"/>
    <n v="0"/>
    <n v="0"/>
    <n v="0"/>
    <n v="0"/>
    <n v="0"/>
    <n v="0"/>
    <n v="0"/>
    <n v="0"/>
    <n v="0"/>
    <n v="0"/>
    <n v="0"/>
    <m/>
    <n v="3.3886648803051818E-4"/>
    <n v="0"/>
    <n v="0"/>
    <n v="6.4980617991668567E-4"/>
    <n v="3.3886648803051818E-4"/>
    <x v="0"/>
    <m/>
    <s v="No root cause"/>
    <s v="No root cause"/>
    <s v="No root cause"/>
    <x v="3"/>
    <s v=""/>
    <s v="LIT_409"/>
    <m/>
    <s v=""/>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
    <n v="0.51470252516172876"/>
    <n v="0.52504687058581845"/>
    <n v="0"/>
    <n v="2.9878571652783847"/>
    <n v="0.89337690799667835"/>
    <n v="0.75561876307311227"/>
    <n v="0"/>
    <n v="1.0228952467376078"/>
    <n v="1.0160644117420445"/>
    <n v="1.0160644117420445"/>
    <n v="0"/>
    <n v="0"/>
    <m/>
    <n v="3.2103140971317652E-4"/>
    <n v="0"/>
    <n v="9.5627161173857469E-4"/>
    <n v="0"/>
    <n v="3.2103140971317652E-4"/>
    <x v="0"/>
    <m/>
    <s v="No root cause"/>
    <s v="No root cause"/>
    <s v="No root cause"/>
    <x v="3"/>
    <s v="(05-10-2026 ticket): INC-20260510-00018259...Others"/>
    <s v="LIT_249"/>
    <m/>
    <s v=""/>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6.3492878809931208E-3"/>
    <n v="8.886384279700333E-3"/>
    <n v="2.9427879223704097E-3"/>
    <n v="6.3492878809931208E-3"/>
    <n v="2.8536125307818605E-4"/>
    <n v="2.3007251029441549E-3"/>
    <n v="6.5276386641667751E-3"/>
    <n v="2.6752617476065828E-4"/>
    <n v="2.8536125307853343E-4"/>
    <n v="2.056831908674675E-2"/>
    <n v="2.056831908674675E-2"/>
    <n v="2.007013455506222E-4"/>
    <n v="6.9614574321858386E-2"/>
    <m/>
    <n v="2.8536125307818605E-4"/>
    <n v="0"/>
    <n v="0"/>
    <n v="5.4720520414008877E-4"/>
    <n v="2.8536125307818605E-4"/>
    <x v="0"/>
    <m/>
    <s v="No root cause"/>
    <s v="No root cause"/>
    <s v="No root cause"/>
    <x v="3"/>
    <s v=""/>
    <s v="OST_224"/>
    <m/>
    <s v=""/>
  </r>
  <r>
    <s v="Ngd-University-II-IHS"/>
    <s v="ADM_127"/>
    <s v="Ngaoundere"/>
    <s v="IHS"/>
    <s v="Grid-Gen"/>
    <s v="ADAMAOUA"/>
    <s v="Ngaoundere"/>
    <s v="Huawei"/>
    <n v="0"/>
    <n v="4.6192852842055401E-3"/>
    <n v="0"/>
    <n v="0"/>
    <n v="0"/>
    <n v="0"/>
    <n v="0"/>
    <n v="0"/>
    <n v="3.5812837261330985E-2"/>
    <n v="0"/>
    <n v="0"/>
    <n v="0"/>
    <n v="0"/>
    <n v="0"/>
    <n v="0"/>
    <n v="1.0165994640915667E-2"/>
    <n v="3.3488926556574294"/>
    <n v="1.7731099810805488"/>
    <n v="19.201816039014588"/>
    <n v="1.1848020877029275"/>
    <n v="3.5670156634791817E-4"/>
    <n v="3.5670156634791817E-4"/>
    <n v="0"/>
    <n v="8.0257852428281581E-4"/>
    <m/>
    <n v="2.675261747609386E-4"/>
    <n v="0"/>
    <n v="7.9689300978202102E-4"/>
    <n v="0"/>
    <n v="2.675261747609386E-4"/>
    <x v="0"/>
    <m/>
    <s v="No root cause"/>
    <s v="No root cause"/>
    <s v="No root cause"/>
    <x v="3"/>
    <s v=""/>
    <s v="ADM_127"/>
    <m/>
    <s v=""/>
  </r>
  <r>
    <s v="Ngd-Universite"/>
    <s v="ADM_003"/>
    <s v="Ngaoundere"/>
    <s v="IHS"/>
    <s v="Grid-Gen"/>
    <s v="ADAMAOUA"/>
    <s v="Ngaoundere"/>
    <s v="Huawei"/>
    <n v="0"/>
    <n v="4.2269135612228309E-3"/>
    <n v="0"/>
    <n v="0"/>
    <n v="0"/>
    <n v="0"/>
    <n v="0"/>
    <n v="0"/>
    <n v="5.2845337054444073E-2"/>
    <n v="0"/>
    <n v="0"/>
    <n v="0"/>
    <n v="0"/>
    <n v="0"/>
    <n v="0"/>
    <n v="0.84070992172540815"/>
    <n v="0.66540893694372394"/>
    <n v="1.3376308738046931E-3"/>
    <n v="0.82763680931875716"/>
    <n v="0.85381870428869433"/>
    <n v="5.3505234952187721E-4"/>
    <n v="5.3505234952187721E-4"/>
    <n v="0"/>
    <n v="5.3505234952187721E-4"/>
    <m/>
    <n v="2.675261747609386E-4"/>
    <n v="0"/>
    <n v="7.9689300978202102E-4"/>
    <n v="0"/>
    <n v="2.675261747609386E-4"/>
    <x v="0"/>
    <m/>
    <s v="IHS"/>
    <s v="POWER ISSUE"/>
    <s v="Defaut GE &amp; Power Cabinet"/>
    <x v="0"/>
    <s v="(05-10-2026 ticket): INC-20260510-00015112...Grid Outage"/>
    <s v="ADM_003"/>
    <m/>
    <s v=""/>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2.4969109644359369E-4"/>
    <n v="2.6752617476088987E-4"/>
    <n v="2.6752617476083203E-4"/>
    <n v="2.4969109644342005E-4"/>
    <n v="2.4969109644376743E-4"/>
    <n v="2.6752617476077408E-4"/>
    <n v="2.4969109644365164E-4"/>
    <n v="2.6752617476100566E-4"/>
    <n v="2.3185601812600808E-4"/>
    <n v="2.6752617476083203E-4"/>
    <n v="2.6752617476083203E-4"/>
    <n v="3.0319633139577171E-4"/>
    <n v="5.6109156386527664E-2"/>
    <m/>
    <n v="2.6752617476083203E-4"/>
    <n v="0"/>
    <n v="0"/>
    <n v="5.1300487888139568E-4"/>
    <n v="2.6752617476083203E-4"/>
    <x v="0"/>
    <m/>
    <s v="No root cause"/>
    <s v="No root cause"/>
    <s v="No root cause"/>
    <x v="3"/>
    <s v=""/>
    <s v="OST_158"/>
    <m/>
    <s v=""/>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4.637120362523346E-4"/>
    <n v="7.1340313269572576E-4"/>
    <n v="0.72249676632267235"/>
    <n v="4.637120362522767E-4"/>
    <n v="3.3886648803062454E-4"/>
    <n v="4.280418796176554E-4"/>
    <n v="1.6865151169943444"/>
    <n v="2.6752617476100566E-4"/>
    <n v="4.6371203625224775E-4"/>
    <n v="0.10233767938521773"/>
    <n v="0.10233767938521773"/>
    <n v="0.57685777309785258"/>
    <n v="2.6752617476094782E-4"/>
    <m/>
    <n v="2.4969109644370954E-4"/>
    <n v="0"/>
    <n v="0"/>
    <n v="4.7880455362314667E-4"/>
    <n v="2.4969109644370954E-4"/>
    <x v="0"/>
    <m/>
    <s v="No root cause"/>
    <s v="No root cause"/>
    <s v="No root cause"/>
    <x v="3"/>
    <s v=""/>
    <s v="CTR_784"/>
    <m/>
    <s v=""/>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1.6051570485673655E-4"/>
    <n v="1.2484554822171003E-4"/>
    <n v="5.3505234952120087E-5"/>
    <n v="1.6051570485664974E-4"/>
    <n v="3.059033388695934"/>
    <n v="1.7835078317400378E-4"/>
    <n v="1.7835078317394589E-4"/>
    <n v="1.0701046990452966E-4"/>
    <n v="2.3185601812618177E-4"/>
    <n v="5.3505234952235873E-5"/>
    <n v="5.3505234952235873E-5"/>
    <n v="0.1650993199841336"/>
    <n v="1.7835078317400378E-4"/>
    <m/>
    <n v="2.3185601812632651E-4"/>
    <n v="0"/>
    <n v="0"/>
    <n v="4.4460422836439806E-4"/>
    <n v="2.3185601812632651E-4"/>
    <x v="0"/>
    <m/>
    <s v="No root cause"/>
    <s v="No root cause"/>
    <s v="No root cause"/>
    <x v="3"/>
    <s v=""/>
    <s v="EST_018"/>
    <m/>
    <s v=""/>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13.424213758407458"/>
    <n v="18.684958431911163"/>
    <n v="10.761561411168469"/>
    <n v="7.6194308184446111"/>
    <n v="2.8448937882794834"/>
    <n v="2.4969109644359369E-4"/>
    <n v="3.6641380314366909"/>
    <n v="0.85353520062834964"/>
    <n v="2.1853023120391708E-4"/>
    <n v="8.1647292120766934"/>
    <n v="8.1647292120766934"/>
    <n v="2.8987426007180358E-4"/>
    <n v="3.0319633139571381E-4"/>
    <m/>
    <n v="2.3185601812623967E-4"/>
    <n v="0"/>
    <n v="0"/>
    <n v="4.4460422836423152E-4"/>
    <n v="2.3185601812623967E-4"/>
    <x v="2"/>
    <m/>
    <s v="No root cause"/>
    <s v="No root cause"/>
    <s v="No root cause"/>
    <x v="3"/>
    <s v=""/>
    <s v="NRO_015"/>
    <m/>
    <s v=""/>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1.9618586149135206E-3"/>
    <n v="2.6752617476083203E-4"/>
    <n v="0.72783171105460986"/>
    <n v="1.9618586149135206E-3"/>
    <n v="2.4969109644330426E-4"/>
    <n v="3.5670156634789177E-4"/>
    <n v="2.6752617476071623E-4"/>
    <n v="0.30881530622827374"/>
    <n v="2.8536125307841763E-4"/>
    <n v="1.7344970365233865"/>
    <n v="1.7344970365233865"/>
    <n v="2.4969109644342005E-4"/>
    <n v="2.6752617476088987E-4"/>
    <m/>
    <n v="2.3185601812623967E-4"/>
    <n v="0"/>
    <n v="0"/>
    <n v="4.4460422836423152E-4"/>
    <n v="2.3185601812623967E-4"/>
    <x v="0"/>
    <m/>
    <s v="No root cause"/>
    <s v="No root cause"/>
    <s v="No root cause"/>
    <x v="3"/>
    <s v=""/>
    <s v="EST_048"/>
    <m/>
    <s v=""/>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1.6051570485653394E-4"/>
    <n v="1.7835078317388799E-4"/>
    <n v="0.72715397807854865"/>
    <n v="1.6051570485653394E-4"/>
    <n v="1.4268062653906408E-4"/>
    <n v="1.7835078317388799E-4"/>
    <n v="1.783507831741196E-4"/>
    <n v="1.426806265391799E-4"/>
    <n v="0.10032231553535158"/>
    <n v="0.28013557513133713"/>
    <n v="0.28013557513133713"/>
    <n v="1.6051570485641812E-4"/>
    <n v="3.2281491754488196E-3"/>
    <m/>
    <n v="1.9618586149141573E-4"/>
    <n v="0"/>
    <n v="0"/>
    <n v="3.7620357784662328E-4"/>
    <n v="1.9618586149141573E-4"/>
    <x v="0"/>
    <m/>
    <s v="No root cause"/>
    <s v="No root cause"/>
    <s v="No root cause"/>
    <x v="3"/>
    <s v=""/>
    <s v="EST_041"/>
    <m/>
    <s v=""/>
  </r>
  <r>
    <s v="Ngog-Mapubi-NEW"/>
    <s v="CTR_546"/>
    <s v="CENTRE"/>
    <s v="IHS"/>
    <s v="Grid-Gen"/>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2.6752617476106361E-4"/>
    <n v="2.8536125307818605E-4"/>
    <n v="3.2103140971312578E-4"/>
    <n v="2.6752617476100566E-4"/>
    <n v="0.21186289533234626"/>
    <n v="3.031963313958296E-4"/>
    <n v="2.4969109644359369E-4"/>
    <n v="2.140209398087698E-4"/>
    <n v="2.4969109644353585E-4"/>
    <n v="1.2293006081048303"/>
    <n v="1.2293006081048303"/>
    <n v="1.42680626539122E-4"/>
    <n v="1.7835078317400378E-4"/>
    <m/>
    <n v="1.9618586149141573E-4"/>
    <n v="0"/>
    <n v="0"/>
    <n v="3.7620357784662328E-4"/>
    <n v="1.9618586149141573E-4"/>
    <x v="0"/>
    <m/>
    <s v="No root cause"/>
    <s v="No root cause"/>
    <s v="No root cause"/>
    <x v="3"/>
    <s v=""/>
    <s v="CTR_546"/>
    <m/>
    <s v=""/>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1.9262198340791539E-3"/>
    <n v="7.7099513543120862E-3"/>
    <n v="1.9228889687900397"/>
    <n v="1.9262198340790958E-3"/>
    <n v="1.9618586149124207E-4"/>
    <n v="1.7835078317400378E-4"/>
    <n v="0.42396524198503294"/>
    <n v="1.7353531202826324E-2"/>
    <n v="1.8730269161701076E-4"/>
    <n v="8.5006620381071425"/>
    <n v="8.5006620381071425"/>
    <n v="1.8730537510470801E-4"/>
    <n v="0.15342530332351142"/>
    <m/>
    <n v="1.783507831741196E-4"/>
    <n v="0"/>
    <n v="0"/>
    <n v="3.4200325258804121E-4"/>
    <n v="1.783507831741196E-4"/>
    <x v="2"/>
    <m/>
    <s v="No root cause"/>
    <s v="No root cause"/>
    <s v="No root cause"/>
    <x v="3"/>
    <s v=""/>
    <s v="NRO_092"/>
    <m/>
    <s v=""/>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1.9618586149141573E-4"/>
    <n v="1.9618586149135786E-4"/>
    <n v="1.7835078317400378E-4"/>
    <n v="1.9618586149135786E-4"/>
    <n v="2.2290431531458565E-4"/>
    <n v="0.35904644803210478"/>
    <n v="0.34603618951411569"/>
    <n v="1.4268062653906408E-4"/>
    <n v="1.4268062653906408E-4"/>
    <n v="1.7835078317388799E-4"/>
    <n v="1.7835078317388799E-4"/>
    <n v="6.5169376171764687E-2"/>
    <n v="1.5159816569786191E-3"/>
    <m/>
    <n v="1.7835078317388799E-4"/>
    <n v="0"/>
    <n v="0"/>
    <n v="3.4200325258759712E-4"/>
    <n v="1.7835078317388799E-4"/>
    <x v="0"/>
    <m/>
    <s v="No root cause"/>
    <s v="No root cause"/>
    <s v="No root cause"/>
    <x v="3"/>
    <s v=""/>
    <s v="SUD_069"/>
    <m/>
    <s v=""/>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4.6275072553098591"/>
    <n v="4.6214076585253103"/>
    <n v="4.9827285101574343"/>
    <n v="4.6275072553098591"/>
    <n v="3.58144415635411"/>
    <n v="1.4268062653923776E-4"/>
    <n v="1.961858614914447E-4"/>
    <n v="1.7835078317409063E-4"/>
    <n v="5.5373847374495968"/>
    <n v="6.081369334509021"/>
    <n v="6.081369334509021"/>
    <n v="9.2442599583943288"/>
    <n v="6.8209613874161841"/>
    <m/>
    <n v="1.2484554822176792E-4"/>
    <n v="0"/>
    <n v="0"/>
    <n v="2.394022768114068E-4"/>
    <n v="1.2484554822176792E-4"/>
    <x v="0"/>
    <m/>
    <s v="No root cause"/>
    <s v="No root cause"/>
    <s v="No root cause"/>
    <x v="3"/>
    <s v=""/>
    <s v="EST_013"/>
    <m/>
    <s v=""/>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2.2283325200537623"/>
    <n v="3.0925134048448637"/>
    <n v="3.0819728735592826"/>
    <n v="2.2283325200537618"/>
    <n v="2.033198928183448E-3"/>
    <n v="1.3733010304394972E-3"/>
    <n v="7.1340313269416245E-5"/>
    <n v="3.2281491754490967E-3"/>
    <n v="8.9175391586943995E-5"/>
    <n v="6.9735156221011584E-3"/>
    <n v="6.9735156221011584E-3"/>
    <n v="1.0344345424089529E-3"/>
    <n v="9.2118179509350001E-2"/>
    <m/>
    <n v="8.9175391587117684E-5"/>
    <n v="0"/>
    <n v="0"/>
    <n v="1.7100162629413163E-4"/>
    <n v="8.9175391587117684E-5"/>
    <x v="0"/>
    <m/>
    <s v="No root cause"/>
    <s v="No root cause"/>
    <s v="No root cause"/>
    <x v="3"/>
    <s v=""/>
    <s v="OST_038"/>
    <m/>
    <s v=""/>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9.2458116102079444"/>
    <n v="2.7804352044470693"/>
    <n v="9.2458116102079444"/>
    <n v="9.2458116102079444"/>
    <n v="9.2457045997380387"/>
    <n v="5.3772939477731843"/>
    <n v="1.4268062653935356E-4"/>
    <n v="5.3505234952235873E-5"/>
    <n v="3.5670156634823915E-5"/>
    <n v="0.27968406073796026"/>
    <n v="0.27968406073796026"/>
    <n v="1.7835078317411958E-5"/>
    <n v="0.20920546866305409"/>
    <m/>
    <n v="8.9175391587059801E-5"/>
    <n v="0"/>
    <n v="0"/>
    <n v="1.710016262940206E-4"/>
    <n v="8.9175391587059801E-5"/>
    <x v="0"/>
    <m/>
    <s v="No root cause"/>
    <s v="No root cause"/>
    <s v="No root cause"/>
    <x v="3"/>
    <s v=""/>
    <s v="EST_014"/>
    <m/>
    <s v=""/>
  </r>
  <r>
    <s v="Yagoua"/>
    <s v="EXN_004"/>
    <s v="EXTREME-NORD"/>
    <s v="CAMUSAT"/>
    <s v="Bad Grid + Solar + GE"/>
    <s v="EXTREME-NORD"/>
    <s v="Yagoua"/>
    <s v="Huawei"/>
    <n v="0"/>
    <n v="0"/>
    <n v="0"/>
    <n v="0"/>
    <n v="0"/>
    <n v="0"/>
    <n v="4.7828864576110135"/>
    <n v="2.7963619293845046"/>
    <n v="2.6274637377187653"/>
    <n v="0"/>
    <n v="0"/>
    <n v="0"/>
    <n v="0"/>
    <n v="1.5730539075943184E-2"/>
    <n v="0"/>
    <n v="0"/>
    <n v="0"/>
    <n v="0"/>
    <n v="0"/>
    <n v="0"/>
    <m/>
    <n v="0"/>
    <n v="0"/>
    <n v="0"/>
    <m/>
    <n v="8.9175391586979543E-5"/>
    <n v="0"/>
    <n v="2.6563100326067369E-4"/>
    <n v="0"/>
    <n v="8.9175391586979543E-5"/>
    <x v="2"/>
    <m/>
    <s v="No root cause"/>
    <s v="No root cause"/>
    <s v="No root cause"/>
    <x v="3"/>
    <s v=""/>
    <s v="EXN_004"/>
    <m/>
    <s v=""/>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7.1340313269821533E-5"/>
    <n v="2.5058285035941468E-2"/>
    <n v="5.3505234952177976E-5"/>
    <n v="7.1340313269705727E-5"/>
    <n v="5.3505234952177976E-5"/>
    <n v="3.5670156634823915E-5"/>
    <n v="5.3505234952120087E-5"/>
    <n v="5.3505234952177976E-5"/>
    <n v="5.3505234952120087E-5"/>
    <n v="7.1340313269474141E-5"/>
    <n v="7.1340313269474141E-5"/>
    <n v="7.1340313269705727E-5"/>
    <n v="5.6234001934749735E-2"/>
    <m/>
    <n v="7.1340313269474141E-5"/>
    <n v="0"/>
    <n v="0"/>
    <n v="1.3680130103488342E-4"/>
    <n v="7.1340313269474141E-5"/>
    <x v="0"/>
    <m/>
    <s v="No root cause"/>
    <s v="No root cause"/>
    <s v="No root cause"/>
    <x v="3"/>
    <s v=""/>
    <s v="OST_182"/>
    <m/>
    <s v=""/>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1.0701046990435595E-4"/>
    <n v="1.2484554822171003E-4"/>
    <n v="1.0701046990441385E-4"/>
    <n v="1.0701046990452966E-4"/>
    <n v="5.3505234952120087E-5"/>
    <n v="5.3505234952351672E-5"/>
    <n v="7.1340313269358348E-5"/>
    <n v="1.0701046990418226E-4"/>
    <n v="1.0701046990441385E-4"/>
    <n v="1.0701046990452966E-4"/>
    <n v="1.0701046990452966E-4"/>
    <n v="1.2484554822153631E-4"/>
    <n v="5.3505234952120087E-5"/>
    <m/>
    <n v="5.3505234952177976E-5"/>
    <n v="0"/>
    <n v="0"/>
    <n v="1.0260097577630134E-4"/>
    <n v="5.3505234952177976E-5"/>
    <x v="0"/>
    <m/>
    <s v="No root cause"/>
    <s v="No root cause"/>
    <s v="No root cause"/>
    <x v="3"/>
    <s v=""/>
    <s v="OST_143"/>
    <m/>
    <s v=""/>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5.3505234952004287E-5"/>
    <n v="1.0701046990441385E-4"/>
    <n v="1.0701046990429807E-4"/>
    <n v="5.3505234952004287E-5"/>
    <n v="2.5710423727232006"/>
    <n v="1.0701046990452966E-4"/>
    <n v="7.1340313269416245E-5"/>
    <n v="8.9175391587059801E-5"/>
    <n v="9.4793441256959737E-2"/>
    <n v="1.7835078317388799E-4"/>
    <n v="1.7835078317388799E-4"/>
    <n v="1.2484554822194161E-4"/>
    <n v="1.7835078317388799E-4"/>
    <m/>
    <n v="3.5670156634766019E-5"/>
    <n v="0"/>
    <n v="0"/>
    <n v="6.8400650517497219E-5"/>
    <n v="3.5670156634766019E-5"/>
    <x v="0"/>
    <m/>
    <s v="No root cause"/>
    <s v="No root cause"/>
    <s v="No root cause"/>
    <x v="3"/>
    <s v=""/>
    <s v="CTR_181"/>
    <m/>
    <s v=""/>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45.748313514994315"/>
    <n v="30.956951828166883"/>
    <n v="15.409507666230066"/>
    <n v="45.748313514994315"/>
    <n v="3.9872814489502981"/>
    <n v="0"/>
    <n v="0"/>
    <n v="2.8948430232964443E-17"/>
    <n v="16.79534675672668"/>
    <n v="3.1573260794502818"/>
    <n v="3.1573260794502818"/>
    <n v="0"/>
    <n v="0"/>
    <m/>
    <n v="3.9804091570326108E-17"/>
    <n v="0"/>
    <n v="0"/>
    <n v="7.6327832942979512E-17"/>
    <n v="3.9804091570326108E-17"/>
    <x v="0"/>
    <m/>
    <s v="No root cause"/>
    <s v="No root cause"/>
    <s v="No root cause"/>
    <x v="3"/>
    <s v=""/>
    <s v="LIT_740"/>
    <m/>
    <s v=""/>
  </r>
  <r>
    <s v="Mboppi-Market-IHS"/>
    <s v="LIT_761"/>
    <s v="Douala"/>
    <s v="IHS"/>
    <s v="Grid Gen "/>
    <s v="LITTORAL"/>
    <s v="Douala"/>
    <s v="ZTE"/>
    <n v="0"/>
    <n v="0"/>
    <n v="0"/>
    <n v="0"/>
    <n v="0"/>
    <n v="0"/>
    <n v="0"/>
    <n v="3.6185537791205549E-17"/>
    <n v="24.200756635362541"/>
    <n v="0"/>
    <n v="0"/>
    <n v="15.617054472609599"/>
    <n v="13.587244209306771"/>
    <n v="5.2518063367319865"/>
    <n v="15.617054472609599"/>
    <n v="0"/>
    <n v="0"/>
    <n v="0"/>
    <n v="0"/>
    <n v="0"/>
    <n v="0"/>
    <n v="0"/>
    <n v="0"/>
    <n v="0"/>
    <m/>
    <n v="2.8948430232964443E-17"/>
    <n v="0"/>
    <n v="0"/>
    <n v="5.5511151231257827E-17"/>
    <n v="2.8948430232964443E-17"/>
    <x v="0"/>
    <m/>
    <s v="No root cause"/>
    <s v="No root cause"/>
    <s v="No root cause"/>
    <x v="3"/>
    <s v=""/>
    <s v="LIT_761"/>
    <m/>
    <s v=""/>
  </r>
  <r>
    <s v="Bonewonda-Chefferie"/>
    <s v="LIT_379"/>
    <s v="Douala"/>
    <s v="IHS"/>
    <s v="GridOnly"/>
    <s v="LITTORAL"/>
    <s v="Douala"/>
    <s v="ZTE"/>
    <n v="0"/>
    <n v="0"/>
    <n v="0"/>
    <n v="0"/>
    <n v="22.641917285187176"/>
    <n v="36.680460316237351"/>
    <n v="0"/>
    <n v="0"/>
    <n v="0"/>
    <n v="0"/>
    <n v="0"/>
    <n v="0"/>
    <n v="0"/>
    <n v="0"/>
    <n v="0"/>
    <n v="0"/>
    <n v="0"/>
    <n v="0"/>
    <n v="0"/>
    <n v="0"/>
    <n v="20.598980404242749"/>
    <n v="20.598980404242749"/>
    <n v="13.868556899607057"/>
    <n v="40.743326827096759"/>
    <m/>
    <n v="0"/>
    <n v="0"/>
    <n v="0"/>
    <n v="0"/>
    <n v="0"/>
    <x v="0"/>
    <m/>
    <s v="No root cause"/>
    <s v="No root cause"/>
    <s v="No root cause"/>
    <x v="3"/>
    <s v=""/>
    <s v="LIT_379"/>
    <m/>
    <s v=""/>
  </r>
  <r>
    <s v="LIT_850_Z_Ndogbassi-Taniere-Plus"/>
    <s v="LIT_850"/>
    <s v="Douala"/>
    <s v="ESCO "/>
    <s v="medium Grid GE"/>
    <s v="LITTORAL"/>
    <s v="Douala"/>
    <s v="ZTE"/>
    <n v="0"/>
    <n v="0"/>
    <n v="0"/>
    <n v="0"/>
    <n v="0"/>
    <n v="0"/>
    <n v="0"/>
    <n v="0"/>
    <n v="0"/>
    <n v="0"/>
    <n v="10.192408391903728"/>
    <n v="0"/>
    <n v="0"/>
    <n v="0"/>
    <n v="0"/>
    <n v="0"/>
    <n v="0"/>
    <n v="0"/>
    <n v="0"/>
    <n v="0"/>
    <n v="0"/>
    <n v="0"/>
    <n v="8.1506129559716154"/>
    <n v="37.249078283152549"/>
    <m/>
    <n v="0"/>
    <n v="0"/>
    <n v="0"/>
    <n v="0"/>
    <n v="0"/>
    <x v="0"/>
    <m/>
    <s v="No root cause"/>
    <s v="No root cause"/>
    <s v="No root cause"/>
    <x v="3"/>
    <s v=""/>
    <s v="LIT_850"/>
    <m/>
    <s v=""/>
  </r>
  <r>
    <s v="SUD_191_Z_Kribi-Terre-Promise"/>
    <s v="SUD_191"/>
    <s v="CENTRE"/>
    <s v="ESCO"/>
    <s v="Hybrid Solar - S1"/>
    <s v="SUD"/>
    <s v="Kribi"/>
    <s v="ZTE"/>
    <n v="0"/>
    <n v="0"/>
    <n v="0"/>
    <n v="0"/>
    <n v="0"/>
    <n v="0"/>
    <n v="0"/>
    <n v="0"/>
    <n v="0"/>
    <n v="0"/>
    <n v="0"/>
    <n v="8.6500129839370537E-3"/>
    <n v="0"/>
    <s v=""/>
    <n v="8.6500129839370554E-3"/>
    <n v="0"/>
    <n v="0"/>
    <n v="0"/>
    <n v="0"/>
    <n v="0"/>
    <n v="0"/>
    <n v="0"/>
    <n v="0"/>
    <n v="29.494118704574049"/>
    <m/>
    <n v="0"/>
    <n v="0"/>
    <n v="0"/>
    <n v="0"/>
    <n v="0"/>
    <x v="1"/>
    <m/>
    <s v="Exclu"/>
    <s v="Exclu"/>
    <s v="EXCLU"/>
    <x v="2"/>
    <s v=""/>
    <s v="SUD_191"/>
    <m/>
    <s v=""/>
  </r>
  <r>
    <s v="Kayo-Elie"/>
    <s v="LIT_047"/>
    <s v="Douala"/>
    <s v="IHS"/>
    <s v="Grid-Gen"/>
    <s v="LITTORAL"/>
    <s v="Douala"/>
    <s v="ZTE"/>
    <n v="0"/>
    <n v="0"/>
    <n v="0"/>
    <n v="0"/>
    <n v="0"/>
    <n v="0"/>
    <n v="4.071873225409707"/>
    <n v="6.0380479292760656"/>
    <n v="0"/>
    <n v="0.73817605647869944"/>
    <n v="0"/>
    <n v="0"/>
    <n v="0"/>
    <n v="0"/>
    <n v="0"/>
    <n v="0"/>
    <n v="0"/>
    <n v="0"/>
    <n v="0"/>
    <n v="0"/>
    <n v="0"/>
    <n v="0"/>
    <n v="0"/>
    <n v="28.929781156455018"/>
    <m/>
    <n v="0"/>
    <n v="0"/>
    <n v="0"/>
    <n v="0"/>
    <n v="0"/>
    <x v="0"/>
    <m/>
    <s v="No root cause"/>
    <s v="No root cause"/>
    <s v="No root cause"/>
    <x v="3"/>
    <s v=""/>
    <s v="LIT_047"/>
    <m/>
    <s v=""/>
  </r>
  <r>
    <s v="Banyangui"/>
    <s v="LIT_382"/>
    <s v="Douala"/>
    <s v="IHS"/>
    <s v="GridOnly"/>
    <s v="LITTORAL"/>
    <s v="Douala"/>
    <s v="ZTE"/>
    <n v="0"/>
    <n v="0"/>
    <n v="0"/>
    <n v="0"/>
    <n v="0"/>
    <n v="0"/>
    <n v="0"/>
    <n v="0"/>
    <n v="0"/>
    <n v="0"/>
    <n v="0"/>
    <n v="0"/>
    <n v="0"/>
    <n v="0"/>
    <n v="0"/>
    <n v="0"/>
    <n v="0"/>
    <n v="0"/>
    <n v="0"/>
    <n v="0"/>
    <n v="0"/>
    <n v="0"/>
    <n v="0"/>
    <n v="23.799039331341511"/>
    <m/>
    <n v="0"/>
    <n v="0"/>
    <n v="0"/>
    <n v="0"/>
    <n v="0"/>
    <x v="0"/>
    <m/>
    <s v="No root cause"/>
    <s v="No root cause"/>
    <s v="No root cause"/>
    <x v="3"/>
    <s v=""/>
    <s v="LIT_382"/>
    <m/>
    <s v=""/>
  </r>
  <r>
    <s v="H-Progres"/>
    <s v="CTR_017"/>
    <s v="Yaounde"/>
    <s v="IHS"/>
    <s v="GridOnly"/>
    <s v="CENTRE"/>
    <s v="Yaounde"/>
    <s v="ZTE"/>
    <n v="29.789699457528258"/>
    <n v="41.605670698821186"/>
    <n v="41.605670698821186"/>
    <n v="26.802181158737906"/>
    <n v="0"/>
    <n v="0"/>
    <n v="0"/>
    <n v="0"/>
    <n v="0"/>
    <n v="0"/>
    <n v="0"/>
    <n v="0.1225091529621925"/>
    <n v="14.090817645598447"/>
    <n v="0"/>
    <n v="0.12250915296219253"/>
    <n v="0"/>
    <n v="0"/>
    <n v="0"/>
    <n v="0"/>
    <n v="0"/>
    <n v="0"/>
    <n v="0"/>
    <n v="0"/>
    <n v="22.483755810668512"/>
    <m/>
    <n v="0"/>
    <n v="0"/>
    <n v="0"/>
    <n v="0"/>
    <n v="0"/>
    <x v="0"/>
    <m/>
    <s v="No root cause"/>
    <s v="No root cause"/>
    <s v="No root cause"/>
    <x v="3"/>
    <s v=""/>
    <s v="CTR_017"/>
    <m/>
    <s v=""/>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23.185905008946072"/>
    <n v="0"/>
    <n v="0.61559556320323672"/>
    <n v="23.185905008946072"/>
    <n v="10.42981111938659"/>
    <n v="0"/>
    <n v="0"/>
    <n v="0"/>
    <n v="1.0522696207264088E-3"/>
    <n v="42.249053314042918"/>
    <n v="42.249053314042918"/>
    <n v="55.062362134844605"/>
    <n v="22.376959361703953"/>
    <m/>
    <n v="0"/>
    <n v="0"/>
    <n v="0"/>
    <n v="0"/>
    <n v="0"/>
    <x v="0"/>
    <m/>
    <s v="No root cause"/>
    <s v="No root cause"/>
    <s v="No root cause"/>
    <x v="3"/>
    <s v=""/>
    <s v="CTR_375"/>
    <m/>
    <s v=""/>
  </r>
  <r>
    <s v="International-Airport-IHS"/>
    <s v="LIT_125"/>
    <s v="Douala"/>
    <s v="IHS"/>
    <s v="Grid-Gen (LL)"/>
    <s v="LITTORAL"/>
    <s v="Douala"/>
    <s v="ZTE"/>
    <n v="0"/>
    <n v="0.43858241090308248"/>
    <n v="0"/>
    <n v="3.6258714219265784E-2"/>
    <n v="0"/>
    <n v="0"/>
    <n v="3.7203973370088315E-2"/>
    <n v="0"/>
    <n v="0"/>
    <n v="0"/>
    <n v="0"/>
    <n v="0"/>
    <n v="0"/>
    <n v="0"/>
    <n v="0"/>
    <n v="4.0539133015440834E-2"/>
    <n v="0"/>
    <n v="0"/>
    <n v="0"/>
    <n v="7.7118878644419922E-2"/>
    <n v="7.9473108982316201E-2"/>
    <n v="7.9473108982316201E-2"/>
    <n v="7.8920221554476616E-2"/>
    <n v="21.778556813998684"/>
    <m/>
    <n v="0"/>
    <n v="0"/>
    <n v="0"/>
    <n v="0"/>
    <n v="0"/>
    <x v="0"/>
    <m/>
    <s v="No root cause"/>
    <s v="No root cause"/>
    <s v="No root cause"/>
    <x v="3"/>
    <s v=""/>
    <s v="LIT_125"/>
    <m/>
    <s v=""/>
  </r>
  <r>
    <s v="Bamenda-Park-Pharmacy-MTN"/>
    <s v="NRO_113"/>
    <s v="NORD-OUEST"/>
    <s v="MTN sharing"/>
    <m/>
    <s v="NORD-OUEST"/>
    <s v="Bamenda"/>
    <s v="Huawei"/>
    <n v="1.6604279562712416"/>
    <n v="7.7047538331150342E-2"/>
    <n v="0"/>
    <n v="0.53926142800478272"/>
    <n v="1.5049239084218669"/>
    <n v="0"/>
    <n v="0"/>
    <n v="0"/>
    <n v="0"/>
    <n v="0"/>
    <n v="7.3123821101323226E-3"/>
    <n v="0"/>
    <n v="0"/>
    <n v="0"/>
    <n v="0"/>
    <n v="0"/>
    <n v="0"/>
    <n v="0.23775942904920483"/>
    <n v="0"/>
    <n v="0"/>
    <n v="9.9763185830101602"/>
    <n v="9.9763185830101602"/>
    <n v="23.114261499345094"/>
    <n v="20.895488581269454"/>
    <m/>
    <n v="0"/>
    <n v="0"/>
    <n v="0"/>
    <n v="0"/>
    <n v="0"/>
    <x v="0"/>
    <m/>
    <s v="No root cause"/>
    <s v="No root cause"/>
    <s v="No root cause"/>
    <x v="3"/>
    <s v=""/>
    <s v="NRO_113"/>
    <m/>
    <s v=""/>
  </r>
  <r>
    <s v="Aeroport"/>
    <s v="LIT_033"/>
    <s v="Douala"/>
    <s v="IHS"/>
    <s v="Grid-Gen (LL)"/>
    <s v="LITTORAL"/>
    <s v="Douala"/>
    <s v="ZTE"/>
    <n v="0"/>
    <n v="0"/>
    <n v="0"/>
    <n v="2.5307976132384814E-2"/>
    <n v="0"/>
    <n v="0"/>
    <n v="2.751952584374202E-2"/>
    <n v="0"/>
    <n v="0"/>
    <n v="0"/>
    <n v="0"/>
    <n v="0"/>
    <n v="0"/>
    <n v="0"/>
    <n v="0"/>
    <n v="0"/>
    <n v="0"/>
    <n v="0"/>
    <n v="0"/>
    <n v="0"/>
    <n v="0"/>
    <n v="0"/>
    <n v="0"/>
    <n v="18.86703378391875"/>
    <m/>
    <n v="0"/>
    <n v="0"/>
    <n v="0"/>
    <n v="0"/>
    <n v="0"/>
    <x v="0"/>
    <m/>
    <s v="No root cause"/>
    <s v="No root cause"/>
    <s v="No root cause"/>
    <x v="3"/>
    <s v=""/>
    <s v="LIT_033"/>
    <m/>
    <s v=""/>
  </r>
  <r>
    <s v="Bep-Cafrad"/>
    <s v="LIT_649"/>
    <s v="Douala"/>
    <s v="CAMUSAT"/>
    <s v="Good Grid no GE - 12h"/>
    <s v="LITTORAL"/>
    <s v="Douala"/>
    <s v="ZTE"/>
    <n v="27.368159534062141"/>
    <n v="0"/>
    <n v="0"/>
    <n v="0"/>
    <n v="0"/>
    <n v="20.372457074533511"/>
    <n v="0"/>
    <n v="10.16378309120431"/>
    <n v="0"/>
    <n v="0"/>
    <n v="0"/>
    <n v="0.30465880781775673"/>
    <n v="6.2359281232075734"/>
    <n v="0"/>
    <n v="0.30465880781775673"/>
    <n v="0"/>
    <n v="0"/>
    <n v="0"/>
    <n v="0"/>
    <n v="6.9520778579642899"/>
    <n v="13.868556899607057"/>
    <n v="13.868556899607057"/>
    <n v="13.868556899607057"/>
    <n v="18.4816890817931"/>
    <m/>
    <n v="0"/>
    <n v="0"/>
    <n v="0"/>
    <n v="0"/>
    <n v="0"/>
    <x v="0"/>
    <m/>
    <s v="No root cause"/>
    <s v="No root cause"/>
    <s v="No root cause"/>
    <x v="3"/>
    <s v=""/>
    <s v="LIT_649"/>
    <m/>
    <s v=""/>
  </r>
  <r>
    <s v="Av-Germaine"/>
    <s v="CTR_090"/>
    <s v="Yaounde"/>
    <s v="IHS"/>
    <s v="Grid-Lithium"/>
    <s v="CENTRE"/>
    <s v="Yaounde"/>
    <s v="ZTE"/>
    <n v="0"/>
    <n v="0"/>
    <n v="0"/>
    <n v="0"/>
    <n v="0"/>
    <n v="0"/>
    <n v="1.1331873710523839"/>
    <n v="1.8005224964543862"/>
    <n v="36.075494459711273"/>
    <n v="5.5752454820179966E-2"/>
    <n v="0.52600996481495754"/>
    <n v="0"/>
    <n v="0.38730656074056991"/>
    <n v="0"/>
    <n v="0"/>
    <n v="0"/>
    <n v="0"/>
    <n v="0"/>
    <n v="26.167823093144762"/>
    <n v="3.4600051935748913E-3"/>
    <n v="0"/>
    <n v="0"/>
    <n v="0.79992109761352415"/>
    <n v="16.993886848555924"/>
    <m/>
    <n v="0"/>
    <n v="0"/>
    <n v="0"/>
    <n v="0"/>
    <n v="0"/>
    <x v="0"/>
    <m/>
    <s v="No root cause"/>
    <s v="No root cause"/>
    <s v="No root cause"/>
    <x v="3"/>
    <s v=""/>
    <s v="CTR_090"/>
    <m/>
    <s v=""/>
  </r>
  <r>
    <s v="Bfsam-Akwa"/>
    <s v="OST_109"/>
    <s v="Bafoussam"/>
    <s v="IHS"/>
    <s v="GridOnly"/>
    <s v="OUEST"/>
    <s v="Bafoussam"/>
    <s v="Huawei"/>
    <n v="3.3830825007918772"/>
    <n v="2.097155519029315"/>
    <n v="0"/>
    <n v="0"/>
    <n v="0"/>
    <n v="0"/>
    <n v="0"/>
    <n v="0"/>
    <n v="0"/>
    <n v="0"/>
    <n v="0"/>
    <n v="0"/>
    <n v="0"/>
    <n v="0"/>
    <n v="0"/>
    <n v="0"/>
    <n v="0"/>
    <n v="0"/>
    <n v="0"/>
    <n v="8.9175391586979543E-5"/>
    <n v="0"/>
    <n v="0"/>
    <n v="0"/>
    <n v="16.136162262115725"/>
    <m/>
    <n v="0"/>
    <n v="0"/>
    <n v="0"/>
    <n v="0"/>
    <n v="0"/>
    <x v="0"/>
    <m/>
    <s v="No root cause"/>
    <s v="No root cause"/>
    <s v="No root cause"/>
    <x v="3"/>
    <s v=""/>
    <s v="OST_109"/>
    <m/>
    <s v=""/>
  </r>
  <r>
    <s v="Croix-Rouge-Yde"/>
    <s v="CTR_759"/>
    <s v="Yaounde"/>
    <s v="CAMUSAT"/>
    <s v="Good Grid no GE - 8h"/>
    <s v="CENTRE"/>
    <s v="Yaounde"/>
    <s v="ZTE"/>
    <n v="0"/>
    <n v="0"/>
    <n v="19.376260940037042"/>
    <n v="23.824061946220823"/>
    <n v="0"/>
    <n v="0"/>
    <n v="0"/>
    <n v="0"/>
    <n v="0"/>
    <n v="0"/>
    <n v="0"/>
    <n v="3.775686079792695E-2"/>
    <n v="0"/>
    <n v="0"/>
    <n v="3.775686079792695E-2"/>
    <n v="0"/>
    <n v="0"/>
    <n v="0"/>
    <n v="0"/>
    <n v="0"/>
    <n v="18.888275362194772"/>
    <n v="18.888275362194772"/>
    <n v="0"/>
    <n v="13.709218309919445"/>
    <m/>
    <n v="0"/>
    <n v="0"/>
    <n v="0"/>
    <n v="0"/>
    <n v="0"/>
    <x v="0"/>
    <m/>
    <s v="No root cause"/>
    <s v="No root cause"/>
    <s v="No root cause"/>
    <x v="3"/>
    <s v=""/>
    <s v="CTR_759"/>
    <m/>
    <s v=""/>
  </r>
  <r>
    <s v="H-Central"/>
    <s v="CTR_110"/>
    <s v="Yaounde"/>
    <s v="IHS"/>
    <s v="Grid-Gen"/>
    <s v="CENTRE"/>
    <s v="Yaounde"/>
    <s v="ZTE"/>
    <n v="0"/>
    <n v="0"/>
    <n v="0"/>
    <n v="0"/>
    <n v="0"/>
    <n v="0"/>
    <n v="0"/>
    <n v="0"/>
    <n v="0"/>
    <n v="0"/>
    <n v="0"/>
    <n v="3.9326347689857773E-2"/>
    <n v="0"/>
    <n v="0"/>
    <n v="3.9326347689857773E-2"/>
    <n v="1.1592800906308012E-3"/>
    <n v="0"/>
    <n v="0"/>
    <n v="0"/>
    <n v="0"/>
    <n v="0"/>
    <n v="0"/>
    <n v="0"/>
    <n v="13.709164804684493"/>
    <m/>
    <n v="0"/>
    <n v="0"/>
    <n v="0"/>
    <n v="0"/>
    <n v="0"/>
    <x v="0"/>
    <m/>
    <s v="No root cause"/>
    <s v="No root cause"/>
    <s v="No root cause"/>
    <x v="3"/>
    <s v=""/>
    <s v="CTR_110"/>
    <m/>
    <s v=""/>
  </r>
  <r>
    <s v="Crf-Mutzig-IHS"/>
    <s v="LIT_485"/>
    <s v="Douala"/>
    <s v="IHS"/>
    <s v="Grid-Gen"/>
    <s v="LITTORAL"/>
    <s v="Douala"/>
    <s v="ZTE"/>
    <n v="0"/>
    <n v="0"/>
    <n v="0"/>
    <n v="0"/>
    <n v="0"/>
    <n v="0"/>
    <n v="0"/>
    <n v="0"/>
    <n v="0"/>
    <n v="0"/>
    <n v="0"/>
    <n v="0"/>
    <n v="0"/>
    <n v="2.158044476405014E-3"/>
    <n v="0"/>
    <n v="0"/>
    <n v="0"/>
    <n v="0"/>
    <n v="0"/>
    <n v="0"/>
    <n v="0"/>
    <n v="0"/>
    <n v="3.1096529151078802"/>
    <n v="12.491474832564284"/>
    <m/>
    <n v="0"/>
    <n v="0"/>
    <n v="0"/>
    <n v="0"/>
    <n v="0"/>
    <x v="0"/>
    <m/>
    <s v="No root cause"/>
    <s v="No root cause"/>
    <s v="No root cause"/>
    <x v="3"/>
    <s v=""/>
    <s v="LIT_485"/>
    <m/>
    <s v=""/>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18.491409199476077"/>
    <n v="18.491409199476077"/>
    <n v="18.491409199476077"/>
    <n v="18.491409199476077"/>
    <n v="18.491141673301318"/>
    <n v="11.727099046037333"/>
    <n v="0"/>
    <n v="0"/>
    <n v="0"/>
    <n v="0"/>
    <n v="0"/>
    <n v="0"/>
    <n v="9.5703922005062321"/>
    <m/>
    <n v="0"/>
    <n v="0"/>
    <n v="0"/>
    <n v="0"/>
    <n v="0"/>
    <x v="1"/>
    <s v="site vandalise"/>
    <s v="Exclu"/>
    <s v="Exclu"/>
    <s v="EXCLU"/>
    <x v="2"/>
    <s v=""/>
    <s v="SUO_232"/>
    <m/>
    <s v=""/>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n v="4.1734083262707812E-3"/>
    <n v="0.4797636067379496"/>
    <n v="0"/>
    <n v="0.67264997874058718"/>
    <n v="2.6007111202426723"/>
    <n v="0.47660679787577076"/>
    <n v="0.47660679787577076"/>
    <n v="16.725611600505662"/>
    <n v="9.2775402145345911"/>
    <m/>
    <n v="0"/>
    <n v="0"/>
    <n v="0"/>
    <n v="0"/>
    <n v="0"/>
    <x v="0"/>
    <m/>
    <s v="No root cause"/>
    <s v="No root cause"/>
    <s v="No root cause"/>
    <x v="3"/>
    <s v=""/>
    <s v="LIT_698"/>
    <m/>
    <s v=""/>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2.676456697856652"/>
    <n v="9.8019806924576152"/>
    <n v="10.100432893020919"/>
    <n v="2.676456697856652"/>
    <n v="0.5775711762305491"/>
    <n v="5.4495081798803184"/>
    <n v="5.5984310838305754E-2"/>
    <n v="0"/>
    <n v="8.3735692700173781E-2"/>
    <n v="0"/>
    <n v="0"/>
    <n v="0.90017207283560619"/>
    <n v="7.429255378346217"/>
    <m/>
    <n v="0"/>
    <n v="0"/>
    <n v="0"/>
    <n v="0"/>
    <n v="0"/>
    <x v="2"/>
    <m/>
    <s v="No root cause"/>
    <s v="No root cause"/>
    <s v="No root cause"/>
    <x v="3"/>
    <s v=""/>
    <s v="EXN_194"/>
    <m/>
    <s v=""/>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5.6563950883621112"/>
    <n v="0"/>
    <s v=""/>
    <n v="5.6563950883621112"/>
    <n v="1.5262368270111548"/>
    <n v="4.9778595337767859"/>
    <n v="0"/>
    <n v="0"/>
    <n v="0"/>
    <n v="0"/>
    <n v="0"/>
    <n v="0"/>
    <n v="6.7792737841470414"/>
    <m/>
    <n v="0"/>
    <n v="0"/>
    <n v="0"/>
    <n v="0"/>
    <n v="0"/>
    <x v="1"/>
    <m/>
    <s v="Exclu"/>
    <s v="Exclu"/>
    <s v="EXCLU"/>
    <x v="2"/>
    <s v=""/>
    <s v="EXN_350"/>
    <m/>
    <s v=""/>
  </r>
  <r>
    <s v="Camp-Yabassi"/>
    <s v="LIT_162"/>
    <s v="Douala"/>
    <s v="IHS"/>
    <s v="Grid-Gen-Lithium"/>
    <s v="LITTORAL"/>
    <s v="Douala"/>
    <s v="ZTE"/>
    <n v="0"/>
    <n v="3.9415523081444961E-3"/>
    <n v="0"/>
    <n v="0"/>
    <n v="0"/>
    <n v="3.5848507417965097E-3"/>
    <n v="0"/>
    <n v="0"/>
    <n v="33.038144952102115"/>
    <n v="0"/>
    <n v="0"/>
    <n v="21.480621830706585"/>
    <n v="18.408440415143549"/>
    <n v="7.321870371797174"/>
    <n v="21.480621830706585"/>
    <n v="0"/>
    <n v="0"/>
    <n v="0"/>
    <n v="0"/>
    <n v="0"/>
    <n v="8.6845290698893322E-17"/>
    <n v="8.6845290698893322E-17"/>
    <n v="0"/>
    <n v="6.5418175514292329"/>
    <m/>
    <n v="0"/>
    <n v="0"/>
    <n v="0"/>
    <n v="0"/>
    <n v="0"/>
    <x v="0"/>
    <m/>
    <s v="No root cause"/>
    <s v="No root cause"/>
    <s v="No root cause"/>
    <x v="3"/>
    <s v=""/>
    <s v="LIT_162"/>
    <m/>
    <s v=""/>
  </r>
  <r>
    <s v="DEIDO-MARCHE"/>
    <s v="LIT_651"/>
    <s v="Douala"/>
    <s v="CAMUSAT"/>
    <s v="Good Grid no GE - 12h"/>
    <s v="LITTORAL"/>
    <s v="Douala"/>
    <s v="ZTE"/>
    <n v="5.0030604994392629"/>
    <n v="0"/>
    <n v="0"/>
    <n v="0"/>
    <n v="0"/>
    <n v="0"/>
    <n v="0"/>
    <n v="0"/>
    <n v="0"/>
    <n v="0"/>
    <n v="0"/>
    <n v="0.77454178116786843"/>
    <n v="0"/>
    <n v="0"/>
    <n v="0.7745417811678682"/>
    <n v="4.0169590192704465"/>
    <n v="0"/>
    <n v="0.70214919827755851"/>
    <n v="0"/>
    <n v="0"/>
    <n v="2.0511945222053867"/>
    <n v="2.0511945222053867"/>
    <n v="3.6133868671044111"/>
    <n v="5.8546498189382845"/>
    <m/>
    <n v="0"/>
    <n v="0"/>
    <n v="0"/>
    <n v="0"/>
    <n v="0"/>
    <x v="0"/>
    <m/>
    <s v="No root cause"/>
    <s v="No root cause"/>
    <s v="No root cause"/>
    <x v="3"/>
    <s v=""/>
    <s v="LIT_651"/>
    <m/>
    <s v=""/>
  </r>
  <r>
    <s v="OST_362_H_Dschang-TSINBING"/>
    <s v="OST_362"/>
    <s v="OUEST"/>
    <s v="ESCO"/>
    <s v="Hybrid Solar - S1"/>
    <s v="OST"/>
    <s v="Dschang"/>
    <s v="Huawei"/>
    <n v="0"/>
    <n v="0"/>
    <n v="0"/>
    <n v="0"/>
    <n v="0"/>
    <n v="0"/>
    <n v="0"/>
    <n v="0"/>
    <n v="0"/>
    <n v="0"/>
    <n v="0"/>
    <n v="0"/>
    <n v="0"/>
    <s v=""/>
    <n v="0"/>
    <n v="0"/>
    <n v="0"/>
    <n v="0"/>
    <n v="0"/>
    <n v="0"/>
    <n v="0"/>
    <n v="0"/>
    <n v="0"/>
    <n v="5.5477081210959014"/>
    <m/>
    <n v="0"/>
    <n v="0"/>
    <n v="0"/>
    <n v="0"/>
    <n v="0"/>
    <x v="0"/>
    <m/>
    <s v="No root cause"/>
    <s v="No root cause"/>
    <s v="No root cause"/>
    <x v="3"/>
    <s v=""/>
    <s v="OST_362"/>
    <m/>
    <s v=""/>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0"/>
    <n v="4.1218827850116861"/>
    <n v="0.3559168229019527"/>
    <n v="0"/>
    <n v="2.8156773192022446"/>
    <n v="2.6157995964991874"/>
    <n v="2.1591680863389016"/>
    <n v="0"/>
    <n v="0.17576469681793649"/>
    <n v="11.953515365276671"/>
    <n v="11.953515365276671"/>
    <n v="0.38042222051005431"/>
    <n v="5.4029229553152822"/>
    <m/>
    <n v="0"/>
    <n v="0"/>
    <n v="0"/>
    <n v="0"/>
    <n v="0"/>
    <x v="0"/>
    <m/>
    <s v="No root cause"/>
    <s v="No root cause"/>
    <s v="No root cause"/>
    <x v="3"/>
    <s v=""/>
    <s v="CTR_837"/>
    <m/>
    <s v=""/>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0"/>
    <n v="0"/>
    <n v="3.9015303924002578"/>
    <n v="0"/>
    <n v="10.663753841675868"/>
    <n v="49.104714738623372"/>
    <n v="4.4858788983914186"/>
    <n v="18.654689341471837"/>
    <n v="0"/>
    <n v="0"/>
    <n v="0"/>
    <n v="0"/>
    <n v="5.3232536604714751"/>
    <m/>
    <n v="0"/>
    <n v="0"/>
    <n v="0"/>
    <n v="0"/>
    <n v="0"/>
    <x v="0"/>
    <m/>
    <s v="No root cause"/>
    <s v="No root cause"/>
    <s v="No root cause"/>
    <x v="3"/>
    <s v=""/>
    <s v="LIT_568"/>
    <m/>
    <s v=""/>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13.868556899607057"/>
    <n v="13.868556899607057"/>
    <n v="13.868556899607057"/>
    <n v="13.868556899607057"/>
    <n v="24.2340368915028"/>
    <n v="1.0744921283098343"/>
    <n v="0.11209346722483335"/>
    <n v="1.1788986767798765E-2"/>
    <n v="2.0403329595100685E-2"/>
    <n v="2.0474134856020973"/>
    <n v="2.0474134856020973"/>
    <n v="7.3030543641723247"/>
    <n v="5.2655928522713333"/>
    <m/>
    <n v="0"/>
    <n v="0"/>
    <n v="0"/>
    <n v="0"/>
    <n v="0"/>
    <x v="0"/>
    <m/>
    <s v="No root cause"/>
    <s v="No root cause"/>
    <s v="No root cause"/>
    <x v="3"/>
    <s v=""/>
    <s v="CTR_019"/>
    <m/>
    <s v=""/>
  </r>
  <r>
    <s v="Bonaminkano-IHS"/>
    <s v="LIT_130"/>
    <s v="Douala"/>
    <s v="IHS"/>
    <s v="Grid-Gen"/>
    <s v="LITTORAL"/>
    <s v="Douala"/>
    <s v="ZTE"/>
    <n v="0"/>
    <n v="0"/>
    <n v="0"/>
    <n v="0"/>
    <n v="0"/>
    <n v="0"/>
    <n v="0"/>
    <n v="0"/>
    <n v="0"/>
    <n v="0"/>
    <n v="0"/>
    <n v="0"/>
    <n v="0"/>
    <n v="0"/>
    <n v="0"/>
    <n v="0"/>
    <n v="0"/>
    <n v="0"/>
    <n v="0"/>
    <n v="0"/>
    <n v="2.6459052086989536"/>
    <n v="2.6459052086989536"/>
    <n v="0.96535928408568894"/>
    <n v="5.2059166802213248"/>
    <m/>
    <n v="0"/>
    <n v="0"/>
    <n v="0"/>
    <n v="0"/>
    <n v="0"/>
    <x v="0"/>
    <m/>
    <s v="No root cause"/>
    <s v="No root cause"/>
    <s v="No root cause"/>
    <x v="3"/>
    <s v=""/>
    <s v="LIT_130"/>
    <m/>
    <s v=""/>
  </r>
  <r>
    <s v="Sapeur-Mimboman-IHS"/>
    <s v="CTR_133"/>
    <s v="Yaounde"/>
    <s v="IHS"/>
    <s v="Grid-Gen"/>
    <s v="CENTRE"/>
    <s v="Yaounde"/>
    <s v="ZTE"/>
    <n v="0"/>
    <n v="0"/>
    <n v="0"/>
    <n v="5.1502177306360997"/>
    <n v="7.6313981559955844"/>
    <n v="14.174160966575633"/>
    <n v="1.8903577859391114"/>
    <n v="3.6071089195366888"/>
    <n v="6.1574181084544"/>
    <n v="0"/>
    <n v="2.1608624187790539"/>
    <n v="0"/>
    <n v="8.270714373360958"/>
    <n v="0"/>
    <n v="0"/>
    <n v="0"/>
    <n v="5.9057651533959419"/>
    <n v="5.0086072087959792"/>
    <n v="2.5059533491423482"/>
    <n v="5.2045790493475206"/>
    <n v="11.310400276229693"/>
    <n v="11.310400276229693"/>
    <n v="2.1023811969763129"/>
    <n v="5.0263887818784196"/>
    <m/>
    <n v="0"/>
    <n v="0"/>
    <n v="0"/>
    <n v="0"/>
    <n v="0"/>
    <x v="0"/>
    <m/>
    <s v="No root cause"/>
    <s v="No root cause"/>
    <s v="No root cause"/>
    <x v="3"/>
    <s v=""/>
    <s v="CTR_133"/>
    <m/>
    <s v=""/>
  </r>
  <r>
    <s v="Niki-Accacia-IHS"/>
    <s v="CTR_848"/>
    <s v="Yaounde"/>
    <m/>
    <m/>
    <s v="CENTRE"/>
    <s v="Yaounde"/>
    <s v="ZTE"/>
    <n v="0"/>
    <n v="0"/>
    <n v="0"/>
    <n v="0"/>
    <n v="0"/>
    <n v="0"/>
    <n v="0"/>
    <n v="0"/>
    <n v="0"/>
    <n v="0"/>
    <n v="0"/>
    <n v="0"/>
    <n v="4.9402275185270801"/>
    <n v="0"/>
    <n v="0"/>
    <n v="0"/>
    <n v="0"/>
    <n v="0"/>
    <n v="0"/>
    <n v="2.6574266692919492E-3"/>
    <n v="2.3984078268884499"/>
    <n v="2.3984078268884499"/>
    <n v="0"/>
    <n v="4.6972602466091962"/>
    <m/>
    <n v="0"/>
    <n v="0"/>
    <n v="0"/>
    <n v="0"/>
    <n v="0"/>
    <x v="0"/>
    <m/>
    <s v="No root cause"/>
    <s v="No root cause"/>
    <s v="No root cause"/>
    <x v="3"/>
    <s v=""/>
    <s v="CTR_848"/>
    <m/>
    <s v=""/>
  </r>
  <r>
    <s v="ZI-Bassa"/>
    <s v="LIT_083"/>
    <s v="Douala"/>
    <s v="IHS"/>
    <s v="Grid-Gen"/>
    <s v="LITTORAL"/>
    <s v="Douala"/>
    <s v="ZTE"/>
    <n v="0"/>
    <n v="28.874367568122878"/>
    <n v="45.919351916058126"/>
    <n v="0"/>
    <n v="0"/>
    <n v="0"/>
    <n v="0"/>
    <n v="0"/>
    <n v="0"/>
    <n v="0"/>
    <n v="8.6847200463426688"/>
    <n v="2.6039214343399242E-3"/>
    <n v="0"/>
    <n v="1.4803115003438065E-3"/>
    <n v="2.6039214343399242E-3"/>
    <n v="0"/>
    <n v="0"/>
    <n v="0"/>
    <n v="9.5666468340595774"/>
    <n v="0"/>
    <n v="0"/>
    <n v="0"/>
    <n v="7.9338632491802992"/>
    <n v="4.5097065630234594"/>
    <m/>
    <n v="0"/>
    <n v="0"/>
    <n v="0"/>
    <n v="0"/>
    <n v="0"/>
    <x v="0"/>
    <m/>
    <s v="No root cause"/>
    <s v="No root cause"/>
    <s v="No root cause"/>
    <x v="3"/>
    <s v=""/>
    <s v="LIT_083"/>
    <m/>
    <s v=""/>
  </r>
  <r>
    <s v="Nkolfoulou-CSD"/>
    <s v="CTR_712"/>
    <s v="Yaounde"/>
    <s v="CAMUSAT"/>
    <s v="Medium Grid + GE"/>
    <s v="CENTRE"/>
    <s v="Yaounde"/>
    <s v="ZTE"/>
    <n v="0"/>
    <n v="0"/>
    <n v="0"/>
    <n v="0"/>
    <n v="0"/>
    <n v="0"/>
    <n v="0"/>
    <n v="0.51894727380126937"/>
    <n v="11.41191754201231"/>
    <n v="0"/>
    <n v="0"/>
    <n v="0"/>
    <n v="0"/>
    <n v="0"/>
    <n v="0"/>
    <n v="0"/>
    <n v="8.0444764049047883"/>
    <n v="21.601490156463576"/>
    <n v="0"/>
    <n v="0.16459993779124668"/>
    <n v="0"/>
    <n v="0"/>
    <n v="0.72488892313223896"/>
    <n v="4.0996959475848449"/>
    <m/>
    <n v="0"/>
    <n v="0"/>
    <n v="0"/>
    <n v="0"/>
    <n v="0"/>
    <x v="0"/>
    <m/>
    <s v="No root cause"/>
    <s v="No root cause"/>
    <s v="No root cause"/>
    <x v="3"/>
    <s v=""/>
    <s v="CTR_712"/>
    <m/>
    <s v=""/>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0"/>
    <n v="0.75055360083097333"/>
    <n v="11.70887159599695"/>
    <n v="0"/>
    <n v="1.5088476256516726E-2"/>
    <n v="9.4082891736794192"/>
    <n v="0"/>
    <n v="2.2526952370353248"/>
    <n v="22.917201719016187"/>
    <n v="9.4103402076859215"/>
    <n v="9.4103402076859215"/>
    <n v="0.68404659378540289"/>
    <n v="4.0062936424366429"/>
    <m/>
    <n v="0"/>
    <n v="0"/>
    <n v="0"/>
    <n v="0"/>
    <n v="0"/>
    <x v="0"/>
    <m/>
    <s v="No root cause"/>
    <s v="No root cause"/>
    <s v="No root cause"/>
    <x v="3"/>
    <s v=""/>
    <s v="EST_152"/>
    <m/>
    <s v=""/>
  </r>
  <r>
    <s v="Missoke-Chefferie"/>
    <s v="LIT_732"/>
    <s v="Douala"/>
    <s v="CAMUSAT"/>
    <s v="Good Grid no GE - 8h"/>
    <s v="LITTORAL"/>
    <s v="Douala"/>
    <s v="ZTE"/>
    <n v="0"/>
    <n v="0"/>
    <n v="0"/>
    <n v="2.0510340065006218E-3"/>
    <n v="0"/>
    <n v="0.20822453935559734"/>
    <n v="6.6168140557538904E-2"/>
    <n v="0"/>
    <n v="0"/>
    <n v="0"/>
    <n v="0"/>
    <n v="0"/>
    <n v="0"/>
    <n v="0"/>
    <n v="0"/>
    <n v="0"/>
    <n v="0"/>
    <n v="0"/>
    <n v="0"/>
    <n v="0"/>
    <n v="38.226761606355566"/>
    <n v="38.226761606355566"/>
    <n v="4.5224229738637609"/>
    <n v="3.9160303110723036"/>
    <m/>
    <n v="0"/>
    <n v="0"/>
    <n v="0"/>
    <n v="0"/>
    <n v="0"/>
    <x v="0"/>
    <m/>
    <s v="No root cause"/>
    <s v="No root cause"/>
    <s v="No root cause"/>
    <x v="3"/>
    <s v=""/>
    <s v="LIT_732"/>
    <m/>
    <s v=""/>
  </r>
  <r>
    <s v="Nkwein-Ntambang"/>
    <s v="NRO_222"/>
    <s v="NORD-OUEST"/>
    <s v="IHS"/>
    <s v="Grid-Gen"/>
    <s v="NORD-OUEST"/>
    <s v="Bamenda"/>
    <s v="Huawei"/>
    <n v="0.39757956585138959"/>
    <n v="1.2561780711291459"/>
    <n v="0"/>
    <n v="6.7607966430102184"/>
    <n v="9.9894273655734462"/>
    <n v="0.23479880604851711"/>
    <n v="1.4175320246666268"/>
    <n v="0"/>
    <n v="0"/>
    <n v="0"/>
    <n v="1.0148159562598272E-2"/>
    <n v="3.0854685489094921E-3"/>
    <n v="4.7178775971441036"/>
    <n v="0"/>
    <n v="3.0854685489094921E-3"/>
    <n v="0"/>
    <n v="0"/>
    <n v="0.23795561491069617"/>
    <n v="1.1014944368823714"/>
    <n v="0"/>
    <n v="1.1643630879511919"/>
    <n v="1.1643630879511919"/>
    <n v="3.9114645310230483"/>
    <n v="3.8214330556768341"/>
    <m/>
    <n v="0"/>
    <n v="0"/>
    <n v="0"/>
    <n v="0"/>
    <n v="0"/>
    <x v="0"/>
    <m/>
    <s v="No root cause"/>
    <s v="No root cause"/>
    <s v="No root cause"/>
    <x v="3"/>
    <s v=""/>
    <s v="NRO_222"/>
    <m/>
    <s v=""/>
  </r>
  <r>
    <s v="Douala-Bali-III-MTN"/>
    <s v="LIT_746"/>
    <s v="Douala"/>
    <s v="MTN"/>
    <s v="MTN"/>
    <s v="LITTORAL"/>
    <s v="Douala"/>
    <s v="ZTE"/>
    <n v="0"/>
    <n v="0"/>
    <n v="1.2265896762005855"/>
    <n v="1.123181892116325"/>
    <n v="1.9141141102578807"/>
    <n v="0"/>
    <n v="0"/>
    <n v="0"/>
    <n v="1.1370397479689407"/>
    <n v="0"/>
    <n v="1.1101444498663087"/>
    <n v="1.6854327360722312"/>
    <n v="0"/>
    <n v="0"/>
    <n v="1.6854327360722312"/>
    <n v="1.6139497421761069"/>
    <n v="1.6165001583754945"/>
    <n v="0"/>
    <n v="0"/>
    <n v="1.3795968130855238"/>
    <n v="0.78431540408580314"/>
    <n v="0.78431540408580314"/>
    <n v="0"/>
    <n v="3.638659173080161"/>
    <m/>
    <n v="0"/>
    <n v="0"/>
    <n v="0"/>
    <n v="0"/>
    <n v="0"/>
    <x v="0"/>
    <m/>
    <s v="No root cause"/>
    <s v="No root cause"/>
    <s v="No root cause"/>
    <x v="3"/>
    <s v=""/>
    <s v="LIT_746"/>
    <m/>
    <s v=""/>
  </r>
  <r>
    <s v="Indoor-Orange-shop-PlaYce"/>
    <s v="CTR_882"/>
    <s v="Yaounde"/>
    <m/>
    <m/>
    <s v="CENTRE"/>
    <s v="Yaounde"/>
    <s v="ZTE"/>
    <n v="0"/>
    <n v="0"/>
    <n v="0"/>
    <n v="0"/>
    <n v="0"/>
    <n v="0"/>
    <n v="0"/>
    <n v="0"/>
    <n v="0"/>
    <n v="0"/>
    <n v="0"/>
    <n v="8.5430025140326629E-3"/>
    <n v="0"/>
    <n v="0"/>
    <n v="8.5430025140326646E-3"/>
    <n v="0"/>
    <n v="0"/>
    <n v="0"/>
    <n v="2.3339875240060155"/>
    <n v="0"/>
    <n v="0"/>
    <n v="0"/>
    <n v="0"/>
    <n v="3.3677978386738694"/>
    <m/>
    <n v="0"/>
    <n v="0"/>
    <n v="0"/>
    <n v="0"/>
    <n v="0"/>
    <x v="0"/>
    <m/>
    <s v="No root cause"/>
    <s v="No root cause"/>
    <s v="No root cause"/>
    <x v="3"/>
    <s v=""/>
    <s v="CTR_882"/>
    <m/>
    <s v=""/>
  </r>
  <r>
    <s v="Oyomabang-II"/>
    <s v="CTR_865"/>
    <s v="Yaounde"/>
    <s v="CAMUSAT"/>
    <s v="Good Grid + GE"/>
    <s v="CENTRE"/>
    <s v="Yaounde"/>
    <s v="ZTE"/>
    <n v="0"/>
    <n v="0"/>
    <n v="0"/>
    <n v="8.6031245630405806"/>
    <n v="34.664400898317226"/>
    <n v="0"/>
    <n v="0"/>
    <n v="16.030043546127221"/>
    <n v="0"/>
    <n v="0"/>
    <n v="3.6143321262552348"/>
    <n v="1.066573353536912"/>
    <n v="0"/>
    <n v="0"/>
    <n v="1.0665733535369122"/>
    <n v="6.7494000279654065"/>
    <n v="0"/>
    <n v="16.094035807130037"/>
    <n v="0"/>
    <n v="1.1113037299569399"/>
    <n v="0"/>
    <n v="0"/>
    <n v="8.8755910544954393"/>
    <n v="3.1243490196414165"/>
    <m/>
    <n v="0"/>
    <n v="0"/>
    <n v="0"/>
    <n v="0"/>
    <n v="0"/>
    <x v="0"/>
    <m/>
    <s v="No root cause"/>
    <s v="No root cause"/>
    <s v="No root cause"/>
    <x v="3"/>
    <s v=""/>
    <s v="CTR_865"/>
    <m/>
    <s v=""/>
  </r>
  <r>
    <s v="Ebolowa-Si"/>
    <s v="SUD_227"/>
    <s v="CENTRE"/>
    <s v="IHS"/>
    <s v="Grid-Gen"/>
    <s v="SUD"/>
    <s v="Ebolowa"/>
    <s v="ZTE"/>
    <n v="1.6935298616283279"/>
    <n v="0.74627318203479831"/>
    <n v="0"/>
    <n v="0"/>
    <n v="0"/>
    <n v="0"/>
    <n v="3.7411930383268692"/>
    <n v="1.3821293942065958"/>
    <n v="0"/>
    <n v="0"/>
    <n v="2.9078311688682272"/>
    <n v="1.3347950963522275"/>
    <n v="0"/>
    <n v="0"/>
    <n v="1.3347950963522275"/>
    <n v="0"/>
    <n v="0"/>
    <n v="0"/>
    <n v="0"/>
    <n v="0"/>
    <n v="0.58040695368301543"/>
    <n v="0.58040695368301543"/>
    <n v="0"/>
    <n v="2.7699481783964415"/>
    <m/>
    <n v="0"/>
    <n v="0"/>
    <n v="0"/>
    <n v="0"/>
    <n v="0"/>
    <x v="0"/>
    <m/>
    <s v="No root cause"/>
    <s v="No root cause"/>
    <s v="No root cause"/>
    <x v="3"/>
    <s v=""/>
    <s v="SUD_227"/>
    <m/>
    <s v=""/>
  </r>
  <r>
    <s v="ZI-Bassa-II"/>
    <s v="LIT_729"/>
    <s v="Douala"/>
    <s v="CAMUSAT"/>
    <s v="Good Grid + GE"/>
    <s v="LITTORAL"/>
    <s v="Douala"/>
    <s v="ZTE"/>
    <n v="0"/>
    <n v="0"/>
    <n v="0"/>
    <n v="0"/>
    <n v="0"/>
    <n v="0"/>
    <n v="0"/>
    <n v="0"/>
    <n v="0"/>
    <n v="0"/>
    <n v="5.2902587655842916"/>
    <n v="0"/>
    <n v="0"/>
    <n v="0"/>
    <n v="0"/>
    <n v="0"/>
    <n v="0"/>
    <n v="0"/>
    <n v="5.5937047880764661"/>
    <n v="0"/>
    <n v="0"/>
    <n v="0"/>
    <n v="4.7780531513869979"/>
    <n v="2.6758859753504933"/>
    <m/>
    <n v="0"/>
    <n v="0"/>
    <n v="0"/>
    <n v="0"/>
    <n v="0"/>
    <x v="0"/>
    <m/>
    <s v="No root cause"/>
    <s v="No root cause"/>
    <s v="No root cause"/>
    <x v="3"/>
    <s v=""/>
    <s v="LIT_729"/>
    <m/>
    <s v=""/>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5.7646896839053401"/>
    <n v="4.3131104947308057"/>
    <n v="5.6889262712130435"/>
    <n v="5.764689683905341"/>
    <n v="0.16506364982749896"/>
    <n v="0"/>
    <n v="0"/>
    <n v="0"/>
    <n v="1.7478376751047867E-2"/>
    <n v="1.1322242768232442"/>
    <n v="1.1322242768232442"/>
    <n v="1.2633656076910567"/>
    <n v="2.6078273164913131"/>
    <m/>
    <n v="0"/>
    <n v="0"/>
    <n v="0"/>
    <n v="0"/>
    <n v="0"/>
    <x v="0"/>
    <m/>
    <s v="No root cause"/>
    <s v="No root cause"/>
    <s v="No root cause"/>
    <x v="3"/>
    <s v=""/>
    <s v="EST_203"/>
    <m/>
    <s v=""/>
  </r>
  <r>
    <s v="BAMENDA-MILE4-IHS"/>
    <s v="NRO_117"/>
    <s v="NORD-OUEST"/>
    <s v="IHS"/>
    <s v="Grid-Gen"/>
    <s v="NORD-OUEST"/>
    <s v="Bamenda"/>
    <s v="Huawei"/>
    <n v="0"/>
    <n v="0"/>
    <n v="0"/>
    <n v="0"/>
    <n v="3.3321633521957126"/>
    <n v="0"/>
    <n v="1.1231283868813724"/>
    <n v="0"/>
    <n v="0"/>
    <n v="0"/>
    <n v="4.7084606757925203E-3"/>
    <n v="0"/>
    <n v="2.1451497147814274"/>
    <n v="0"/>
    <n v="0"/>
    <n v="0"/>
    <n v="0"/>
    <n v="0.25989276124109317"/>
    <n v="0"/>
    <n v="0"/>
    <n v="0"/>
    <n v="0"/>
    <n v="1.8783369431531849"/>
    <n v="2.6048310233339893"/>
    <m/>
    <n v="0"/>
    <n v="0"/>
    <n v="0"/>
    <n v="0"/>
    <n v="0"/>
    <x v="0"/>
    <m/>
    <s v="No root cause"/>
    <s v="No root cause"/>
    <s v="No root cause"/>
    <x v="3"/>
    <s v=""/>
    <s v="NRO_117"/>
    <m/>
    <s v=""/>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0"/>
    <n v="2.0945872677516078"/>
    <n v="2.5340435974922477"/>
    <n v="0"/>
    <n v="1.9838314314005787"/>
    <n v="0"/>
    <n v="2.1787866724880365"/>
    <n v="0"/>
    <n v="0"/>
    <n v="0"/>
    <n v="0"/>
    <n v="0"/>
    <n v="2.5279083305510617"/>
    <m/>
    <n v="0"/>
    <n v="0"/>
    <n v="0"/>
    <n v="0"/>
    <n v="0"/>
    <x v="0"/>
    <m/>
    <s v="No root cause"/>
    <s v="No root cause"/>
    <s v="No root cause"/>
    <x v="3"/>
    <s v=""/>
    <s v="CTR_711"/>
    <m/>
    <s v=""/>
  </r>
  <r>
    <s v="Garoua-Ouro-Lawan-II"/>
    <s v="NRD_146"/>
    <s v="Garoua"/>
    <s v="CAMUSAT"/>
    <s v="Hybrid Solar - S3"/>
    <s v="NORD"/>
    <s v="Garoua"/>
    <s v="Huawei"/>
    <n v="0"/>
    <n v="0"/>
    <n v="4.2541298907351761"/>
    <n v="0"/>
    <n v="0"/>
    <n v="0"/>
    <n v="0"/>
    <n v="0"/>
    <n v="0.87926936104761821"/>
    <n v="7.6676568702148487"/>
    <n v="0"/>
    <n v="0"/>
    <n v="0"/>
    <n v="3.4559923009533917"/>
    <n v="0"/>
    <n v="0"/>
    <n v="1.6338536895783218"/>
    <n v="0.8021326473248811"/>
    <n v="5.2169387586214757"/>
    <n v="3.1712552756161667"/>
    <n v="0"/>
    <n v="0"/>
    <n v="5.8810278997697143"/>
    <n v="2.4860137315834985"/>
    <m/>
    <n v="0"/>
    <n v="0"/>
    <n v="0"/>
    <n v="0"/>
    <n v="0"/>
    <x v="0"/>
    <m/>
    <s v="No root cause"/>
    <s v="No root cause"/>
    <s v="No root cause"/>
    <x v="3"/>
    <s v=""/>
    <s v="NRD_146"/>
    <m/>
    <s v=""/>
  </r>
  <r>
    <s v="Makombe"/>
    <s v="LIT_419"/>
    <s v="Douala"/>
    <s v="IHS"/>
    <s v="Grid-Gen"/>
    <s v="LITTORAL"/>
    <s v="Douala"/>
    <s v="ZTE"/>
    <n v="0"/>
    <n v="0"/>
    <n v="0"/>
    <n v="0"/>
    <n v="0"/>
    <n v="0"/>
    <n v="0"/>
    <n v="0"/>
    <n v="0"/>
    <n v="0"/>
    <n v="0"/>
    <n v="0"/>
    <n v="0"/>
    <n v="0"/>
    <n v="0"/>
    <n v="0"/>
    <n v="0"/>
    <n v="0"/>
    <n v="0"/>
    <n v="0"/>
    <n v="6.1565798597734807"/>
    <n v="6.1565798597734807"/>
    <n v="20.302133360728014"/>
    <n v="1.8620000114144506"/>
    <m/>
    <n v="0"/>
    <n v="0"/>
    <n v="0"/>
    <n v="0"/>
    <n v="0"/>
    <x v="0"/>
    <m/>
    <s v="No root cause"/>
    <s v="No root cause"/>
    <s v="No root cause"/>
    <x v="3"/>
    <s v=""/>
    <s v="LIT_419"/>
    <m/>
    <s v=""/>
  </r>
  <r>
    <s v="Biteng-OKUI"/>
    <s v="CTR_705"/>
    <s v="Yaounde"/>
    <s v="CAMUSAT"/>
    <s v="Good Grid + GE"/>
    <s v="CENTRE"/>
    <s v="Yaounde"/>
    <s v="ZTE"/>
    <n v="0"/>
    <n v="0"/>
    <n v="0"/>
    <n v="31.51502926379651"/>
    <n v="32.343201125464788"/>
    <n v="10.185898588317883"/>
    <n v="0"/>
    <n v="8.3548067676274798"/>
    <n v="0"/>
    <n v="0"/>
    <n v="12.079983905625321"/>
    <n v="0"/>
    <n v="0"/>
    <n v="10.601616428818064"/>
    <n v="0"/>
    <n v="0.6807114341400502"/>
    <n v="0"/>
    <n v="0"/>
    <n v="0"/>
    <n v="0"/>
    <n v="9.7101657092796607"/>
    <n v="9.7101657092796607"/>
    <n v="0"/>
    <n v="1.8568635088590402"/>
    <m/>
    <n v="0"/>
    <n v="0"/>
    <n v="0"/>
    <n v="0"/>
    <n v="0"/>
    <x v="0"/>
    <m/>
    <s v="No root cause"/>
    <s v="No root cause"/>
    <s v="No root cause"/>
    <x v="3"/>
    <s v=""/>
    <s v="CTR_705"/>
    <m/>
    <s v=""/>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1.3232379656025544"/>
    <n v="0"/>
    <n v="0.91238910148302288"/>
    <n v="1.3232379656025548"/>
    <n v="13.944534333239165"/>
    <n v="18.558897135829103"/>
    <n v="5.3801118901473322"/>
    <n v="0.18917667571261793"/>
    <n v="3.7586000747646486"/>
    <n v="7.0801158852048749"/>
    <n v="7.0801158852048749"/>
    <n v="0.77925024184366121"/>
    <n v="1.836549354655526"/>
    <m/>
    <n v="0"/>
    <n v="0"/>
    <n v="0"/>
    <n v="0"/>
    <n v="0"/>
    <x v="0"/>
    <m/>
    <s v="No root cause"/>
    <s v="No root cause"/>
    <s v="No root cause"/>
    <x v="3"/>
    <s v=""/>
    <s v="LIT_217"/>
    <m/>
    <s v=""/>
  </r>
  <r>
    <s v="Admin"/>
    <s v="EST_108"/>
    <s v="CENTRE"/>
    <s v="IHS"/>
    <s v="Grid-Gen"/>
    <s v="EST"/>
    <s v="Bertoua"/>
    <s v="ZTE"/>
    <n v="0.12821637802375915"/>
    <n v="4.4869490030904622"/>
    <n v="0.47084606757925213"/>
    <n v="0"/>
    <n v="0"/>
    <n v="9.0958899418766732E-4"/>
    <n v="2.5040449957623383E-2"/>
    <n v="5.5270907705609697E-2"/>
    <n v="0"/>
    <n v="2.5588878615883774"/>
    <n v="3.9623301743842623"/>
    <n v="1.5312484840183427"/>
    <n v="1.1800579568705003"/>
    <n v="4.1029776019952457"/>
    <n v="3.9246624889779214"/>
    <n v="0.12117152208838736"/>
    <n v="0"/>
    <n v="0"/>
    <n v="0"/>
    <n v="0"/>
    <n v="0.30763726589676177"/>
    <n v="0.30763726589676177"/>
    <n v="0.8596686099768005"/>
    <n v="1.807603022546393"/>
    <m/>
    <n v="0"/>
    <n v="0"/>
    <n v="0"/>
    <n v="0"/>
    <n v="0"/>
    <x v="0"/>
    <m/>
    <s v="No root cause"/>
    <s v="No root cause"/>
    <s v="No root cause"/>
    <x v="3"/>
    <s v=""/>
    <s v="EST_108"/>
    <m/>
    <s v=""/>
  </r>
  <r>
    <s v="Nkolmesseng-Ebama-Ewoulou"/>
    <s v="CTR_564"/>
    <s v="Yaounde"/>
    <s v="CAMUSAT"/>
    <s v="Good Grid no GE - 8h"/>
    <s v="CENTRE"/>
    <s v="Yaounde"/>
    <s v="ZTE"/>
    <n v="0.17626407901082361"/>
    <n v="3.1262038677864252"/>
    <n v="0.18122223078305957"/>
    <n v="0"/>
    <n v="0"/>
    <n v="0"/>
    <n v="0"/>
    <n v="1.7770872035453285"/>
    <n v="9.3073783005595896"/>
    <n v="0"/>
    <n v="1.2461725921930871"/>
    <n v="0"/>
    <n v="3.4839041985201167"/>
    <n v="0"/>
    <n v="0"/>
    <n v="0"/>
    <n v="0.98984684661547284"/>
    <n v="0"/>
    <n v="0"/>
    <n v="18.689378568799167"/>
    <n v="9.7361692534663466E-2"/>
    <n v="9.7361692534663466E-2"/>
    <n v="0"/>
    <n v="1.7667606931995563"/>
    <m/>
    <n v="0"/>
    <n v="0"/>
    <n v="0"/>
    <n v="0"/>
    <n v="0"/>
    <x v="0"/>
    <m/>
    <s v="No root cause"/>
    <s v="No root cause"/>
    <s v="No root cause"/>
    <x v="3"/>
    <s v=""/>
    <s v="CTR_564"/>
    <m/>
    <s v=""/>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0"/>
    <n v="4.7084606757925203E-3"/>
    <n v="0"/>
    <n v="0"/>
    <n v="0"/>
    <n v="0"/>
    <n v="0.1228658545285404"/>
    <n v="0"/>
    <n v="0"/>
    <n v="0.80418368133138152"/>
    <n v="0.80418368133138152"/>
    <n v="0.18730399248929183"/>
    <n v="1.7263285706540192"/>
    <m/>
    <n v="0"/>
    <n v="0"/>
    <n v="0"/>
    <n v="0"/>
    <n v="0"/>
    <x v="2"/>
    <m/>
    <s v="No root cause"/>
    <s v="No root cause"/>
    <s v="No root cause"/>
    <x v="3"/>
    <s v=""/>
    <s v="NRO_129"/>
    <m/>
    <s v=""/>
  </r>
  <r>
    <s v="Mewoulo-II-MTN"/>
    <s v="CTR_846"/>
    <s v="Yaounde"/>
    <s v="MTN sharing"/>
    <s v="MTN"/>
    <s v="CENTRE"/>
    <s v="Yaounde"/>
    <s v="ZTE"/>
    <n v="0"/>
    <n v="0"/>
    <n v="0"/>
    <n v="0.35179691981063327"/>
    <n v="0"/>
    <n v="0"/>
    <n v="5.5270907705610203E-2"/>
    <n v="0.71565035256382814"/>
    <n v="0"/>
    <n v="0"/>
    <n v="0.35263516849155196"/>
    <n v="0"/>
    <n v="0"/>
    <n v="0"/>
    <n v="0"/>
    <n v="1.1286394260814483"/>
    <n v="0"/>
    <n v="0.22579209149823218"/>
    <n v="0.44354056267531855"/>
    <n v="2.1526939529096876E-2"/>
    <n v="0.1117010955018508"/>
    <n v="0.1117010955018508"/>
    <n v="0.15819714467530166"/>
    <n v="1.6944037804658805"/>
    <m/>
    <n v="0"/>
    <n v="0"/>
    <n v="0"/>
    <n v="0"/>
    <n v="0"/>
    <x v="0"/>
    <m/>
    <s v="No root cause"/>
    <s v="No root cause"/>
    <s v="No root cause"/>
    <x v="3"/>
    <s v=""/>
    <s v="CTR_846"/>
    <m/>
    <s v=""/>
  </r>
  <r>
    <s v="Biyem-assi-Stade"/>
    <s v="CTR_489"/>
    <s v="Yaounde"/>
    <s v="IHS"/>
    <s v="Grid-Lithium"/>
    <s v="CENTRE"/>
    <s v="Yaounde"/>
    <s v="ZTE"/>
    <n v="0"/>
    <n v="0"/>
    <n v="0"/>
    <n v="0"/>
    <n v="0"/>
    <n v="0"/>
    <n v="0"/>
    <n v="0"/>
    <n v="0"/>
    <n v="0"/>
    <n v="0"/>
    <n v="0"/>
    <n v="16.184085117554567"/>
    <n v="0"/>
    <n v="0"/>
    <n v="0"/>
    <n v="0"/>
    <n v="0"/>
    <n v="0"/>
    <n v="0"/>
    <n v="2.1318269112783321"/>
    <n v="2.1318269112783321"/>
    <n v="0"/>
    <n v="1.6875372753136835"/>
    <m/>
    <n v="0"/>
    <n v="0"/>
    <n v="0"/>
    <n v="0"/>
    <n v="0"/>
    <x v="0"/>
    <m/>
    <s v="No root cause"/>
    <s v="No root cause"/>
    <s v="No root cause"/>
    <x v="3"/>
    <s v=""/>
    <s v="CTR_489"/>
    <m/>
    <s v=""/>
  </r>
  <r>
    <s v="Garoua-Hodango"/>
    <s v="NRD_160"/>
    <s v="Garoua"/>
    <s v="CAMUSAT"/>
    <s v="Hybrid Solar - S3"/>
    <s v="NORD"/>
    <s v="Garoua"/>
    <s v="Huawei"/>
    <n v="0"/>
    <n v="0"/>
    <n v="0.15052806099882146"/>
    <n v="0"/>
    <n v="0.14820950081755999"/>
    <n v="0"/>
    <n v="0"/>
    <n v="0"/>
    <n v="0"/>
    <n v="0"/>
    <n v="0"/>
    <n v="0"/>
    <n v="0"/>
    <n v="0"/>
    <n v="0"/>
    <n v="0"/>
    <n v="0"/>
    <n v="3.4722400573005396"/>
    <n v="0.43510457063119051"/>
    <n v="4.5770161485933132"/>
    <n v="7.4818153541475849E-2"/>
    <n v="7.4818153541475849E-2"/>
    <n v="0"/>
    <n v="1.6749457100216014"/>
    <m/>
    <n v="0"/>
    <n v="0"/>
    <n v="0"/>
    <n v="0"/>
    <n v="0"/>
    <x v="0"/>
    <m/>
    <s v="No root cause"/>
    <s v="No root cause"/>
    <s v="No root cause"/>
    <x v="3"/>
    <s v=""/>
    <s v="NRD_160"/>
    <m/>
    <s v=""/>
  </r>
  <r>
    <s v="Pitoa-Entree"/>
    <s v="NRD_133"/>
    <s v="NORD"/>
    <s v="CAMUSAT"/>
    <s v="Medium Grid + GE"/>
    <s v="NORD"/>
    <s v="Garoua"/>
    <s v="Huawei"/>
    <n v="0"/>
    <n v="0"/>
    <n v="5.6381498032434161"/>
    <n v="0"/>
    <n v="0"/>
    <n v="0"/>
    <n v="8.9175391586979543E-5"/>
    <n v="0"/>
    <n v="0"/>
    <n v="0"/>
    <n v="0"/>
    <n v="0"/>
    <n v="0"/>
    <n v="0"/>
    <n v="0"/>
    <n v="0"/>
    <n v="3.3590586502983455"/>
    <n v="0"/>
    <n v="0"/>
    <n v="1.459266107929333"/>
    <n v="0"/>
    <n v="0"/>
    <n v="4.4664386630254578"/>
    <n v="1.6725736446053883"/>
    <m/>
    <n v="0"/>
    <n v="0"/>
    <n v="0"/>
    <n v="0"/>
    <n v="0"/>
    <x v="0"/>
    <m/>
    <s v="No root cause"/>
    <s v="No root cause"/>
    <s v="No root cause"/>
    <x v="3"/>
    <s v=""/>
    <s v="NRD_133"/>
    <m/>
    <s v=""/>
  </r>
  <r>
    <s v="Garoua-Stade"/>
    <s v="NRD_143"/>
    <s v="Garoua"/>
    <s v="CAMUSAT"/>
    <s v="Good Grid + GE"/>
    <s v="NORD"/>
    <s v="Garoua"/>
    <s v="Huawei"/>
    <n v="0"/>
    <n v="0"/>
    <n v="5.1936283112606398"/>
    <n v="0"/>
    <n v="0"/>
    <n v="0.7853676737065286"/>
    <n v="0"/>
    <n v="0"/>
    <n v="0"/>
    <n v="0"/>
    <n v="0"/>
    <n v="8.9175391586979543E-5"/>
    <n v="6.2890053162801447"/>
    <n v="6.4536230891497093"/>
    <n v="8.9175391586979543E-5"/>
    <n v="0"/>
    <n v="1.8296115091900589"/>
    <n v="6.399119089811748"/>
    <n v="0"/>
    <n v="0"/>
    <n v="0"/>
    <n v="0"/>
    <n v="0.62021484848744268"/>
    <n v="1.6271120299743462"/>
    <m/>
    <n v="0"/>
    <n v="0"/>
    <n v="0"/>
    <n v="0"/>
    <n v="0"/>
    <x v="0"/>
    <m/>
    <s v="No root cause"/>
    <s v="No root cause"/>
    <s v="No root cause"/>
    <x v="3"/>
    <s v=""/>
    <s v="NRD_143"/>
    <m/>
    <s v=""/>
  </r>
  <r>
    <s v="Foumban-Manka-IHS"/>
    <s v="OST_042"/>
    <s v="OUEST"/>
    <s v="IHS"/>
    <s v="Grid-Gen"/>
    <s v="OUEST"/>
    <s v="Foumban"/>
    <s v="Huawei"/>
    <n v="1.7737698789782921"/>
    <n v="1.5395417954359314"/>
    <n v="0"/>
    <n v="0"/>
    <n v="0"/>
    <n v="0"/>
    <n v="0"/>
    <n v="0"/>
    <n v="0"/>
    <n v="0"/>
    <n v="0.24398387138197605"/>
    <n v="0"/>
    <n v="3.5533539934880558"/>
    <n v="0"/>
    <n v="0"/>
    <n v="0"/>
    <n v="0.96273752757303099"/>
    <n v="0"/>
    <n v="0"/>
    <n v="0"/>
    <n v="0.5833854117620203"/>
    <n v="0.5833854117620203"/>
    <n v="0.60942462610541837"/>
    <n v="1.5759075201251023"/>
    <m/>
    <n v="0"/>
    <n v="0"/>
    <n v="0"/>
    <n v="0"/>
    <n v="0"/>
    <x v="0"/>
    <m/>
    <s v="No root cause"/>
    <s v="No root cause"/>
    <s v="No root cause"/>
    <x v="3"/>
    <s v=""/>
    <s v="OST_042"/>
    <m/>
    <s v=""/>
  </r>
  <r>
    <s v="Garoua-Kolbives-II"/>
    <s v="NRD_141"/>
    <s v="Garoua"/>
    <s v="CAMUSAT"/>
    <s v="Medium Grid + GE"/>
    <s v="NORD"/>
    <s v="Garoua"/>
    <s v="Huawei"/>
    <n v="0"/>
    <n v="1.6773891157510852"/>
    <n v="0"/>
    <n v="1.7793879286482726"/>
    <n v="2.1287057725727889"/>
    <n v="4.9538713534398866"/>
    <n v="1.3200633216620581"/>
    <n v="0"/>
    <n v="0"/>
    <n v="0"/>
    <n v="0"/>
    <n v="0.21921094759911308"/>
    <n v="0"/>
    <n v="1.0250711262923298"/>
    <n v="0.21921094759911308"/>
    <n v="0"/>
    <n v="0"/>
    <n v="0"/>
    <n v="0"/>
    <n v="0"/>
    <n v="1.7342116752703083"/>
    <n v="1.7342116752703083"/>
    <n v="1.1561589519251898"/>
    <n v="1.5618178082543597"/>
    <m/>
    <n v="0"/>
    <n v="0"/>
    <n v="0"/>
    <n v="0"/>
    <n v="0"/>
    <x v="0"/>
    <m/>
    <s v="No root cause"/>
    <s v="No root cause"/>
    <s v="No root cause"/>
    <x v="3"/>
    <s v=""/>
    <s v="NRD_141"/>
    <m/>
    <s v=""/>
  </r>
  <r>
    <s v="Bonamoutongo"/>
    <s v="LIT_020"/>
    <s v="Douala"/>
    <s v="IHS"/>
    <s v="Grid-Gen"/>
    <s v="LITTORAL"/>
    <s v="Douala"/>
    <s v="ZTE"/>
    <n v="0"/>
    <n v="0"/>
    <n v="0"/>
    <n v="0"/>
    <n v="0"/>
    <n v="0"/>
    <n v="0"/>
    <n v="0"/>
    <n v="0"/>
    <n v="0"/>
    <n v="0"/>
    <n v="0"/>
    <n v="0.36397827830141527"/>
    <n v="0"/>
    <n v="0"/>
    <n v="0"/>
    <n v="2.5714794268804591"/>
    <n v="0"/>
    <n v="0"/>
    <n v="5.2374312636081655"/>
    <n v="2.8191908296307715"/>
    <n v="2.8191908296307715"/>
    <n v="0"/>
    <n v="1.5487982010826604"/>
    <m/>
    <n v="0"/>
    <n v="0"/>
    <n v="0"/>
    <n v="0"/>
    <n v="0"/>
    <x v="0"/>
    <m/>
    <s v="No root cause"/>
    <s v="No root cause"/>
    <s v="No root cause"/>
    <x v="3"/>
    <s v=""/>
    <s v="LIT_020"/>
    <m/>
    <s v=""/>
  </r>
  <r>
    <s v="Avenue-Biyemassi"/>
    <s v="CTR_664"/>
    <s v="Yaounde"/>
    <s v="CAMUSAT"/>
    <s v="Good Grid no GE - 12h"/>
    <s v="CENTRE"/>
    <s v="Yaounde"/>
    <s v="ZTE"/>
    <n v="0"/>
    <n v="0"/>
    <n v="0.98585178907237736"/>
    <n v="0"/>
    <n v="0"/>
    <n v="0"/>
    <n v="0"/>
    <n v="0"/>
    <n v="0"/>
    <n v="11.562659623950937"/>
    <n v="0"/>
    <n v="0"/>
    <n v="9.501923334845749"/>
    <n v="0"/>
    <n v="0"/>
    <n v="0"/>
    <n v="0"/>
    <n v="0"/>
    <n v="0"/>
    <n v="0"/>
    <n v="1.9016830606706561"/>
    <n v="1.9016830606706561"/>
    <n v="0"/>
    <n v="1.5310879683134864"/>
    <m/>
    <n v="0"/>
    <n v="0"/>
    <n v="0"/>
    <n v="0"/>
    <n v="0"/>
    <x v="0"/>
    <m/>
    <s v="No root cause"/>
    <s v="No root cause"/>
    <s v="No root cause"/>
    <x v="3"/>
    <s v=""/>
    <s v="CTR_664"/>
    <m/>
    <s v=""/>
  </r>
  <r>
    <s v="Kumba-Pulletin-IHS"/>
    <s v="SUO_115"/>
    <s v="SUD-OUEST"/>
    <s v="IHS"/>
    <s v="Grid-Gen"/>
    <s v="SUD-OUEST"/>
    <s v="Kumba"/>
    <s v="Huawei"/>
    <n v="0"/>
    <n v="0"/>
    <n v="0"/>
    <n v="0.21518021989938166"/>
    <n v="0"/>
    <n v="0.20852773568699298"/>
    <n v="0.22053074339460038"/>
    <n v="8.9175391586979543E-5"/>
    <n v="0.42731064140648867"/>
    <n v="0"/>
    <n v="0"/>
    <n v="0.21425279582687706"/>
    <n v="8.9175391586979543E-5"/>
    <n v="0"/>
    <n v="0.21425279582687706"/>
    <n v="0"/>
    <n v="0.1490120793418428"/>
    <n v="0"/>
    <n v="0.426026515767636"/>
    <n v="0"/>
    <n v="2.7037086975256321"/>
    <n v="2.7037086975256321"/>
    <n v="0"/>
    <n v="1.4649019926776301"/>
    <m/>
    <n v="0"/>
    <n v="0"/>
    <n v="0"/>
    <n v="0"/>
    <n v="0"/>
    <x v="0"/>
    <m/>
    <s v="No root cause"/>
    <s v="No root cause"/>
    <s v="No root cause"/>
    <x v="3"/>
    <s v=""/>
    <s v="SUO_115"/>
    <m/>
    <s v=""/>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1.7835078317400378E-4"/>
    <n v="1.7835078317400378E-4"/>
    <n v="1.9618586149141573E-4"/>
    <n v="1.7835078317400378E-4"/>
    <n v="1.6051570485670763E-4"/>
    <n v="0.12238430741397097"/>
    <n v="1.6946802614387329E-4"/>
    <n v="1.9618586149135786E-4"/>
    <n v="1.7121675184701324E-3"/>
    <n v="1.2030810605565316"/>
    <n v="1.2030810605565316"/>
    <n v="0"/>
    <n v="1.4404362200779679"/>
    <m/>
    <n v="0"/>
    <n v="0"/>
    <n v="0"/>
    <n v="0"/>
    <n v="0"/>
    <x v="0"/>
    <m/>
    <s v="No root cause"/>
    <s v="No root cause"/>
    <s v="No root cause"/>
    <x v="3"/>
    <s v=""/>
    <s v="LIT_225"/>
    <m/>
    <s v=""/>
  </r>
  <r>
    <s v="Bipaga"/>
    <s v="SUD_001"/>
    <s v="LITTORAL"/>
    <s v="IHS"/>
    <s v="Grid-Gen"/>
    <s v="SUD"/>
    <s v="Bipaga"/>
    <s v="ZTE"/>
    <n v="0"/>
    <n v="0.34607185967075033"/>
    <n v="0"/>
    <n v="0"/>
    <n v="0"/>
    <n v="0"/>
    <n v="0"/>
    <n v="0.30062808011802444"/>
    <n v="0"/>
    <n v="3.2739318214894149"/>
    <n v="0"/>
    <n v="8.6143428273020278E-3"/>
    <n v="0"/>
    <n v="0"/>
    <n v="8.6143428273020278E-3"/>
    <n v="0"/>
    <n v="0"/>
    <n v="0"/>
    <n v="0"/>
    <n v="0"/>
    <n v="0"/>
    <n v="0"/>
    <n v="0"/>
    <n v="1.4268954407832597"/>
    <m/>
    <n v="0"/>
    <n v="0"/>
    <n v="0"/>
    <n v="0"/>
    <n v="0"/>
    <x v="0"/>
    <m/>
    <s v="No root cause"/>
    <s v="No root cause"/>
    <s v="No root cause"/>
    <x v="3"/>
    <s v=""/>
    <s v="SUD_001"/>
    <m/>
    <s v=""/>
  </r>
  <r>
    <s v="Bois-Des-Singes"/>
    <s v="LIT_564"/>
    <s v="Douala"/>
    <s v="CAMUSAT"/>
    <s v="Medium Grid + GE"/>
    <s v="LITTORAL"/>
    <s v="Douala"/>
    <s v="ZTE"/>
    <n v="5.7727868094614401"/>
    <n v="7.8111400752782982"/>
    <n v="0"/>
    <n v="0"/>
    <n v="0"/>
    <n v="0"/>
    <n v="0"/>
    <n v="0"/>
    <n v="6.3827464879163784"/>
    <n v="2.2030958842346462"/>
    <n v="1.4613349770141506"/>
    <n v="0"/>
    <n v="0"/>
    <n v="0"/>
    <n v="0"/>
    <n v="0"/>
    <n v="0"/>
    <n v="0"/>
    <n v="0"/>
    <n v="0"/>
    <n v="0"/>
    <n v="0"/>
    <n v="0"/>
    <n v="1.4197079042213494"/>
    <m/>
    <n v="0"/>
    <n v="0"/>
    <n v="0"/>
    <n v="0"/>
    <n v="0"/>
    <x v="0"/>
    <m/>
    <s v="No root cause"/>
    <s v="No root cause"/>
    <s v="No root cause"/>
    <x v="3"/>
    <s v=""/>
    <s v="LIT_564"/>
    <m/>
    <s v=""/>
  </r>
  <r>
    <s v="Cinema-ABC"/>
    <s v="LIT_061"/>
    <s v="Douala"/>
    <s v="IHS"/>
    <s v="Grid-Lithium"/>
    <s v="LITTORAL"/>
    <s v="Douala"/>
    <s v="ZTE"/>
    <n v="0"/>
    <n v="17.262839829582262"/>
    <n v="0"/>
    <n v="0"/>
    <n v="0"/>
    <n v="0"/>
    <n v="0"/>
    <n v="0"/>
    <n v="0.33694029957224331"/>
    <n v="0"/>
    <n v="0.16196034620027225"/>
    <n v="8.9864539013163718"/>
    <n v="0.6833331906527067"/>
    <n v="0"/>
    <n v="8.9864539013163718"/>
    <n v="0"/>
    <n v="0"/>
    <n v="0"/>
    <n v="0"/>
    <n v="0"/>
    <n v="0"/>
    <n v="0"/>
    <n v="0"/>
    <n v="1.4034779829525186"/>
    <m/>
    <n v="0"/>
    <n v="0"/>
    <n v="0"/>
    <n v="0"/>
    <n v="0"/>
    <x v="0"/>
    <m/>
    <s v="IHS"/>
    <s v="POWER ISSUE"/>
    <s v="Defaut GE &amp; Power Cabinet"/>
    <x v="0"/>
    <s v="(05-10-2026 cells zte): 09/05/2026 : Power isssue || Mail sent to HIS || Feedback IHS : RCA: Grid only, no space // Grid return"/>
    <s v="LIT_061"/>
    <m/>
    <s v=""/>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25.073212996492913"/>
    <n v="37.085548450060351"/>
    <n v="26.870971055808106"/>
    <n v="25.073212996492913"/>
    <n v="38.071953126560572"/>
    <n v="20.242421518521372"/>
    <n v="0.20096566248041714"/>
    <n v="0.41377381696358501"/>
    <n v="0"/>
    <n v="2.7179767601795493"/>
    <n v="2.7179767601795493"/>
    <n v="0.90760930049396016"/>
    <n v="1.3952203416915645"/>
    <m/>
    <n v="0"/>
    <n v="0"/>
    <n v="0"/>
    <n v="0"/>
    <n v="0"/>
    <x v="0"/>
    <m/>
    <s v="No root cause"/>
    <s v="No root cause"/>
    <s v="No root cause"/>
    <x v="3"/>
    <s v=""/>
    <s v="SUO_218"/>
    <m/>
    <s v=""/>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0"/>
    <n v="0"/>
    <n v="1.1878697211735196"/>
    <n v="0"/>
    <n v="0"/>
    <n v="0"/>
    <n v="2.2765050665890478"/>
    <n v="0"/>
    <n v="0"/>
    <n v="0.45327851543661701"/>
    <n v="0.45327851543661701"/>
    <n v="0"/>
    <n v="1.3864989883943581"/>
    <m/>
    <n v="0"/>
    <n v="0"/>
    <n v="0"/>
    <n v="0"/>
    <n v="0"/>
    <x v="2"/>
    <m/>
    <s v="No root cause"/>
    <s v="No root cause"/>
    <s v="No root cause"/>
    <x v="3"/>
    <s v=""/>
    <s v="EXN_236"/>
    <m/>
    <s v=""/>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6.2725970442281551E-2"/>
    <n v="18.988829533748245"/>
    <n v="3.8612944557162056E-2"/>
    <n v="6.2725970442281564E-2"/>
    <n v="3.8202737755862352E-2"/>
    <n v="1.5942776507920198"/>
    <n v="0"/>
    <n v="1.9977606275664674"/>
    <n v="0"/>
    <n v="2.3442070238818835"/>
    <n v="2.3442070238818835"/>
    <n v="0.11544646194850314"/>
    <n v="1.3613871981234649"/>
    <m/>
    <n v="0"/>
    <n v="0"/>
    <n v="0"/>
    <n v="0"/>
    <n v="0"/>
    <x v="0"/>
    <m/>
    <s v="No root cause"/>
    <s v="No root cause"/>
    <s v="No root cause"/>
    <x v="3"/>
    <s v=""/>
    <s v="CTR_310"/>
    <m/>
    <s v=""/>
  </r>
  <r>
    <s v="SCDP-New"/>
    <s v="LIT_739"/>
    <s v="Douala"/>
    <s v="CAMUSAT"/>
    <s v="Good Grid no GE - 8h"/>
    <s v="LITTORAL"/>
    <s v="Douala"/>
    <s v="ZTE"/>
    <n v="0"/>
    <n v="0"/>
    <n v="0"/>
    <n v="9.7902273758464489"/>
    <n v="0"/>
    <n v="1.8487663833029431"/>
    <n v="0"/>
    <n v="0"/>
    <n v="9.3527150696423922E-2"/>
    <n v="0"/>
    <n v="0"/>
    <n v="42.753161802684104"/>
    <n v="39.464391196034605"/>
    <n v="13.868556899607057"/>
    <n v="42.753161802684097"/>
    <n v="1.7884303133551929"/>
    <n v="0"/>
    <n v="0"/>
    <n v="0"/>
    <n v="0"/>
    <n v="0"/>
    <n v="0"/>
    <n v="1.8591820690403016"/>
    <n v="1.3590329677855677"/>
    <m/>
    <n v="0"/>
    <n v="0"/>
    <n v="0"/>
    <n v="0"/>
    <n v="0"/>
    <x v="0"/>
    <m/>
    <s v="No root cause"/>
    <s v="No root cause"/>
    <s v="No root cause"/>
    <x v="3"/>
    <s v=""/>
    <s v="LIT_739"/>
    <m/>
    <s v=""/>
  </r>
  <r>
    <s v="Garoua-Djamboutou-Village-IHS"/>
    <s v="NRD_086"/>
    <s v="Garoua"/>
    <s v="IHS"/>
    <s v="Grid-Gen"/>
    <s v="NORD"/>
    <s v="Garoua"/>
    <s v="Huawei"/>
    <n v="0"/>
    <n v="1.0694091309893761"/>
    <n v="0"/>
    <n v="0"/>
    <n v="0"/>
    <n v="0.13082029945809895"/>
    <n v="0"/>
    <n v="0.22051290831628301"/>
    <n v="0.29818467438854213"/>
    <n v="0.144695990389033"/>
    <n v="2.2990664406605541"/>
    <n v="2.2443484203827833"/>
    <n v="3.8909720260363612"/>
    <n v="3.4570089004174842"/>
    <n v="2.2443484203827833"/>
    <n v="5.5288742783927314E-2"/>
    <n v="0"/>
    <n v="0"/>
    <n v="0"/>
    <n v="0"/>
    <n v="0"/>
    <n v="0"/>
    <n v="0"/>
    <n v="1.3195282693125363"/>
    <m/>
    <n v="0"/>
    <n v="0"/>
    <n v="0"/>
    <n v="0"/>
    <n v="0"/>
    <x v="0"/>
    <m/>
    <s v="No root cause"/>
    <s v="No root cause"/>
    <s v="No root cause"/>
    <x v="3"/>
    <s v=""/>
    <s v="NRD_086"/>
    <m/>
    <s v=""/>
  </r>
  <r>
    <s v="Yde-University"/>
    <s v="CTR_447"/>
    <s v="Yaounde"/>
    <s v="IHS"/>
    <s v="Grid-Gen"/>
    <s v="CENTRE"/>
    <s v="Yaounde"/>
    <s v="ZTE"/>
    <n v="0"/>
    <n v="0"/>
    <n v="1.4535588828677943E-2"/>
    <n v="0"/>
    <n v="0"/>
    <n v="0"/>
    <n v="0"/>
    <n v="0"/>
    <n v="0"/>
    <n v="0"/>
    <n v="0"/>
    <n v="0"/>
    <n v="19.658144352843482"/>
    <n v="0"/>
    <n v="0"/>
    <n v="0"/>
    <n v="0"/>
    <n v="0"/>
    <n v="0"/>
    <n v="0"/>
    <n v="0"/>
    <n v="0"/>
    <n v="7.4532970639180673"/>
    <n v="1.3158542431791522"/>
    <m/>
    <n v="0"/>
    <n v="0"/>
    <n v="0"/>
    <n v="0"/>
    <n v="0"/>
    <x v="0"/>
    <m/>
    <s v="No root cause"/>
    <s v="No root cause"/>
    <s v="No root cause"/>
    <x v="3"/>
    <s v=""/>
    <s v="CTR_447"/>
    <m/>
    <s v=""/>
  </r>
  <r>
    <s v="Bamenda-Ntasen-IHS"/>
    <s v="NRO_134"/>
    <s v="SUD-OUEST"/>
    <s v="IHS"/>
    <s v="Grid-Gen"/>
    <s v="NORD-OUEST"/>
    <s v="Bamenda"/>
    <s v="Huawei"/>
    <n v="0"/>
    <n v="1.5835230985666306"/>
    <n v="0"/>
    <n v="0"/>
    <n v="0"/>
    <n v="0"/>
    <n v="0"/>
    <n v="0"/>
    <n v="0"/>
    <n v="0"/>
    <n v="0.57589467886871393"/>
    <n v="0"/>
    <n v="7.1793324258845495"/>
    <n v="5.5764582673435426"/>
    <n v="0"/>
    <n v="0"/>
    <n v="4.1912434045880381E-2"/>
    <n v="0.23788427459742661"/>
    <n v="0"/>
    <n v="0"/>
    <n v="0.68147834250769779"/>
    <n v="0.68147834250769779"/>
    <n v="0"/>
    <n v="1.2330816447081183"/>
    <m/>
    <n v="0"/>
    <n v="0"/>
    <n v="0"/>
    <n v="0"/>
    <n v="0"/>
    <x v="0"/>
    <m/>
    <s v="No root cause"/>
    <s v="No root cause"/>
    <s v="No root cause"/>
    <x v="3"/>
    <s v=""/>
    <s v="NRO_134"/>
    <m/>
    <s v=""/>
  </r>
  <r>
    <s v="Bonadiwoto-IHS"/>
    <s v="LIT_129"/>
    <s v="Douala"/>
    <s v="IHS"/>
    <s v="Grid-Gen"/>
    <s v="LITTORAL"/>
    <s v="Douala"/>
    <s v="ZTE"/>
    <n v="0"/>
    <n v="0"/>
    <n v="0"/>
    <n v="0"/>
    <n v="0"/>
    <n v="0"/>
    <n v="0"/>
    <n v="0"/>
    <n v="5.3173502495484168"/>
    <n v="1.579242679770456"/>
    <n v="1.1143891985058487"/>
    <n v="0"/>
    <n v="0"/>
    <n v="0"/>
    <n v="0"/>
    <n v="0"/>
    <n v="0"/>
    <n v="0"/>
    <n v="0"/>
    <n v="0"/>
    <n v="0"/>
    <n v="0"/>
    <n v="0"/>
    <n v="1.2257692625979859"/>
    <m/>
    <n v="0"/>
    <n v="0"/>
    <n v="0"/>
    <n v="0"/>
    <n v="0"/>
    <x v="0"/>
    <m/>
    <s v="No root cause"/>
    <s v="No root cause"/>
    <s v="No root cause"/>
    <x v="3"/>
    <s v=""/>
    <s v="LIT_129"/>
    <m/>
    <s v=""/>
  </r>
  <r>
    <s v="SABC-Bali"/>
    <s v="LIT_242"/>
    <s v="Douala"/>
    <s v="IHS"/>
    <s v="Grid-Gen"/>
    <s v="LITTORAL"/>
    <s v="Douala"/>
    <s v="ZTE"/>
    <n v="0"/>
    <n v="0"/>
    <n v="0"/>
    <n v="0"/>
    <n v="0"/>
    <n v="0"/>
    <n v="0"/>
    <n v="0"/>
    <n v="0"/>
    <n v="0"/>
    <n v="0"/>
    <n v="0"/>
    <n v="0"/>
    <n v="0"/>
    <n v="0"/>
    <n v="0"/>
    <n v="0"/>
    <n v="0"/>
    <n v="0"/>
    <n v="0"/>
    <n v="0"/>
    <n v="0"/>
    <n v="0"/>
    <n v="1.0967681411282613"/>
    <m/>
    <n v="0"/>
    <n v="0"/>
    <n v="0"/>
    <n v="0"/>
    <n v="0"/>
    <x v="0"/>
    <m/>
    <s v="No root cause"/>
    <s v="No root cause"/>
    <s v="No root cause"/>
    <x v="3"/>
    <s v=""/>
    <s v="LIT_242"/>
    <m/>
    <s v=""/>
  </r>
  <r>
    <s v="Accacia-New"/>
    <s v="CTR_482"/>
    <s v="Yaounde"/>
    <s v="IHS"/>
    <s v="GridOnly"/>
    <s v="CENTRE"/>
    <s v="Yaounde"/>
    <s v="ZTE"/>
    <n v="0"/>
    <n v="0"/>
    <n v="0"/>
    <n v="0"/>
    <n v="0"/>
    <n v="0"/>
    <n v="0"/>
    <n v="0"/>
    <n v="0"/>
    <n v="0"/>
    <n v="0"/>
    <n v="0"/>
    <n v="8.1130701161134944"/>
    <n v="0"/>
    <n v="0"/>
    <n v="0"/>
    <n v="0"/>
    <n v="0"/>
    <n v="0"/>
    <n v="0"/>
    <n v="1.3834135198454478"/>
    <n v="1.3834135198454478"/>
    <n v="0"/>
    <n v="1.0881894684575939"/>
    <m/>
    <n v="0"/>
    <n v="0"/>
    <n v="0"/>
    <n v="0"/>
    <n v="0"/>
    <x v="0"/>
    <m/>
    <s v="No root cause"/>
    <s v="No root cause"/>
    <s v="No root cause"/>
    <x v="3"/>
    <s v=""/>
    <s v="CTR_482"/>
    <m/>
    <s v=""/>
  </r>
  <r>
    <s v="Edea-Centre"/>
    <s v="LIT_185"/>
    <s v="LITTORAL"/>
    <s v="CAMUSAT"/>
    <s v="Good Grid + GE"/>
    <s v="LITTORAL"/>
    <s v="Edea"/>
    <s v="ZTE"/>
    <n v="0"/>
    <n v="0"/>
    <n v="0"/>
    <n v="0"/>
    <n v="0"/>
    <n v="1.9439343612045668"/>
    <n v="1.4134121215753088"/>
    <n v="3.7399802530012871"/>
    <n v="1.8795675635570852"/>
    <n v="1.4064921111881596"/>
    <n v="2.739039987672395"/>
    <n v="0"/>
    <n v="1.467933955991588"/>
    <n v="0"/>
    <n v="0"/>
    <n v="3.4318257698333205"/>
    <n v="0"/>
    <n v="0.85374736397542572"/>
    <n v="1.0140133777355458"/>
    <n v="2.1827282247961808"/>
    <n v="0"/>
    <n v="0"/>
    <n v="1.5974344596541992"/>
    <n v="1.0691237697362979"/>
    <m/>
    <n v="0"/>
    <n v="0"/>
    <n v="0"/>
    <n v="0"/>
    <n v="0"/>
    <x v="0"/>
    <m/>
    <s v="No root cause"/>
    <s v="No root cause"/>
    <s v="No root cause"/>
    <x v="3"/>
    <s v=""/>
    <s v="LIT_185"/>
    <m/>
    <s v=""/>
  </r>
  <r>
    <s v="Emana-MTN"/>
    <s v="CTR_370"/>
    <s v="Yaounde"/>
    <s v="IHS"/>
    <s v="Grid-Gen"/>
    <s v="CENTRE"/>
    <s v="Yaounde"/>
    <s v="ZTE"/>
    <n v="0"/>
    <n v="0"/>
    <n v="0"/>
    <n v="0"/>
    <n v="0"/>
    <n v="0"/>
    <n v="0"/>
    <n v="0"/>
    <n v="0"/>
    <n v="0"/>
    <n v="0"/>
    <n v="3.4689227327335093E-2"/>
    <n v="0"/>
    <n v="0"/>
    <n v="3.4689227327335093E-2"/>
    <n v="0.1329605088561866"/>
    <n v="0.11517893577374269"/>
    <n v="0"/>
    <n v="3.6574751807050125"/>
    <n v="0"/>
    <n v="0"/>
    <n v="0"/>
    <n v="6.0960297688859057E-2"/>
    <n v="1.047810851147009"/>
    <m/>
    <n v="0"/>
    <n v="0"/>
    <n v="0"/>
    <n v="0"/>
    <n v="0"/>
    <x v="0"/>
    <m/>
    <s v="No root cause"/>
    <s v="No root cause"/>
    <s v="No root cause"/>
    <x v="3"/>
    <s v=""/>
    <s v="CTR_370"/>
    <m/>
    <s v=""/>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n v="0"/>
    <n v="0"/>
    <n v="0"/>
    <n v="0"/>
    <n v="0"/>
    <n v="0"/>
    <n v="0"/>
    <n v="0"/>
    <n v="1.0436196077424214"/>
    <m/>
    <n v="0"/>
    <n v="0"/>
    <n v="0"/>
    <n v="0"/>
    <n v="0"/>
    <x v="0"/>
    <m/>
    <s v="No root cause"/>
    <s v="No root cause"/>
    <s v="No root cause"/>
    <x v="3"/>
    <s v=""/>
    <s v="OST_176"/>
    <m/>
    <s v=""/>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16.671749663987121"/>
    <n v="1.8394208022646275"/>
    <n v="0.41229350546324095"/>
    <n v="16.671749663987121"/>
    <n v="13.128151458338685"/>
    <n v="28.081776687697793"/>
    <n v="1.3609234860872126"/>
    <n v="0"/>
    <n v="0"/>
    <n v="0"/>
    <n v="0"/>
    <n v="0"/>
    <n v="1.0367352675119068"/>
    <m/>
    <n v="0"/>
    <n v="0"/>
    <n v="0"/>
    <n v="0"/>
    <n v="0"/>
    <x v="0"/>
    <m/>
    <s v="No root cause"/>
    <s v="No root cause"/>
    <s v="No root cause"/>
    <x v="3"/>
    <s v=""/>
    <s v="CTR_599"/>
    <m/>
    <s v=""/>
  </r>
  <r>
    <s v="Cite-de-la-Paix"/>
    <s v="LIT_442"/>
    <s v="Douala"/>
    <s v="IHS"/>
    <s v="Grid-Gen"/>
    <s v="LITTORAL"/>
    <s v="Douala"/>
    <s v="ZTE"/>
    <n v="0"/>
    <n v="0"/>
    <n v="0"/>
    <n v="1.7193015497969893E-2"/>
    <n v="0"/>
    <n v="0"/>
    <n v="1.747837675104787E-2"/>
    <n v="0"/>
    <n v="0"/>
    <n v="0"/>
    <n v="0.18678677521808779"/>
    <n v="0"/>
    <n v="0"/>
    <n v="0"/>
    <n v="0"/>
    <n v="0"/>
    <n v="0"/>
    <n v="0"/>
    <n v="0"/>
    <n v="0"/>
    <n v="0"/>
    <n v="0"/>
    <n v="0"/>
    <n v="1.0321694874626532"/>
    <m/>
    <n v="0"/>
    <n v="0"/>
    <n v="0"/>
    <n v="0"/>
    <n v="0"/>
    <x v="0"/>
    <m/>
    <s v="No root cause"/>
    <s v="No root cause"/>
    <s v="No root cause"/>
    <x v="3"/>
    <s v=""/>
    <s v="LIT_442"/>
    <m/>
    <s v=""/>
  </r>
  <r>
    <s v="Bberi-Warehouse-IHS"/>
    <s v="LIT_597"/>
    <s v="Douala"/>
    <s v="IHS"/>
    <s v="Grid-Gen"/>
    <s v="LITTORAL"/>
    <s v="Douala"/>
    <s v="ZTE"/>
    <n v="0"/>
    <n v="0"/>
    <n v="0"/>
    <n v="0"/>
    <n v="0"/>
    <n v="0"/>
    <n v="0"/>
    <n v="0"/>
    <n v="0"/>
    <n v="0"/>
    <n v="0"/>
    <n v="0"/>
    <n v="0"/>
    <n v="0"/>
    <n v="0"/>
    <n v="0"/>
    <n v="0"/>
    <n v="0"/>
    <n v="0"/>
    <n v="0"/>
    <n v="0"/>
    <n v="0"/>
    <n v="0"/>
    <n v="0.99803314756315786"/>
    <m/>
    <n v="0"/>
    <n v="0"/>
    <n v="0"/>
    <n v="0"/>
    <n v="0"/>
    <x v="0"/>
    <m/>
    <s v="No root cause"/>
    <s v="No root cause"/>
    <s v="No root cause"/>
    <x v="3"/>
    <s v=""/>
    <s v="LIT_597"/>
    <m/>
    <s v=""/>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0.34821206906883656"/>
    <n v="4.1133041123410194"/>
    <n v="15.776535742923754"/>
    <n v="0.34821206906883651"/>
    <n v="13.560901798631978"/>
    <n v="9.2228578644134558"/>
    <n v="23.011103406357282"/>
    <n v="0"/>
    <n v="0"/>
    <n v="0.94224502258634357"/>
    <n v="0.94224502258634357"/>
    <n v="9.6362928148890331E-2"/>
    <n v="0.97921713993830484"/>
    <m/>
    <n v="0"/>
    <n v="0"/>
    <n v="0"/>
    <n v="0"/>
    <n v="0"/>
    <x v="0"/>
    <m/>
    <s v="No root cause"/>
    <s v="No root cause"/>
    <s v="No root cause"/>
    <x v="3"/>
    <s v=""/>
    <s v="CTR_698"/>
    <m/>
    <s v=""/>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10.238298048414391"/>
    <n v="0"/>
    <n v="0"/>
    <n v="10.238298048414391"/>
    <n v="0.36517322854868117"/>
    <n v="1.9018970816104646"/>
    <n v="0.3330700875773685"/>
    <n v="5.4244320597660609"/>
    <n v="4.3570561277048672"/>
    <n v="4.0077561188586692"/>
    <n v="4.0077561188586692"/>
    <n v="0"/>
    <n v="0.97099516883398551"/>
    <m/>
    <n v="0"/>
    <n v="0"/>
    <n v="0"/>
    <n v="0"/>
    <n v="0"/>
    <x v="0"/>
    <m/>
    <s v="No root cause"/>
    <s v="No root cause"/>
    <s v="No root cause"/>
    <x v="3"/>
    <s v=""/>
    <s v="EXN_233"/>
    <m/>
    <s v=""/>
  </r>
  <r>
    <s v="Dschang-Foreke"/>
    <s v="OST_122"/>
    <s v="OUEST"/>
    <s v="IHS"/>
    <s v="GridOnly"/>
    <s v="OUEST"/>
    <s v="Dschang"/>
    <s v="Huawei"/>
    <n v="0"/>
    <n v="0"/>
    <n v="4.0236293385611512"/>
    <n v="0"/>
    <n v="0"/>
    <n v="0"/>
    <n v="0"/>
    <n v="0"/>
    <n v="1.6598929039217194"/>
    <n v="0"/>
    <n v="0"/>
    <n v="0"/>
    <n v="0"/>
    <n v="0"/>
    <n v="0"/>
    <n v="0"/>
    <n v="0"/>
    <n v="0"/>
    <n v="0"/>
    <n v="0"/>
    <n v="0"/>
    <n v="0"/>
    <n v="0"/>
    <n v="0.94008697810993813"/>
    <m/>
    <n v="0"/>
    <n v="0"/>
    <n v="0"/>
    <n v="0"/>
    <n v="0"/>
    <x v="0"/>
    <m/>
    <s v="No root cause"/>
    <s v="No root cause"/>
    <s v="No root cause"/>
    <x v="3"/>
    <s v=""/>
    <s v="OST_122"/>
    <m/>
    <s v=""/>
  </r>
  <r>
    <s v="Kumba-CCAS-IHS"/>
    <s v="SUO_109"/>
    <s v="SUD-OUEST"/>
    <s v="IHS"/>
    <s v="Grid-Gen"/>
    <s v="SUD-OUEST"/>
    <s v="Kumba"/>
    <s v="Huawei"/>
    <n v="0"/>
    <n v="4.1020680130010589E-3"/>
    <n v="0"/>
    <n v="0"/>
    <n v="0"/>
    <n v="7.5620732065758639E-3"/>
    <n v="1.5855384624164963E-2"/>
    <n v="0"/>
    <n v="7.4728978149888855E-3"/>
    <n v="7.4728978149888855E-3"/>
    <n v="7.3123821101323217E-3"/>
    <n v="2.9886954139593018"/>
    <n v="7.66908367648024E-3"/>
    <n v="0"/>
    <n v="2.9886954139593018"/>
    <n v="0"/>
    <n v="0.14945795629977768"/>
    <n v="0"/>
    <n v="0"/>
    <n v="0"/>
    <n v="2.7812912882063041"/>
    <n v="2.7812912882063041"/>
    <n v="0"/>
    <n v="0.903899604203942"/>
    <m/>
    <n v="0"/>
    <n v="0"/>
    <n v="0"/>
    <n v="0"/>
    <n v="0"/>
    <x v="0"/>
    <m/>
    <s v="No root cause"/>
    <s v="No root cause"/>
    <s v="No root cause"/>
    <x v="3"/>
    <s v=""/>
    <s v="SUO_109"/>
    <m/>
    <s v=""/>
  </r>
  <r>
    <s v="Ayene"/>
    <s v="CTR_651"/>
    <s v="Yaounde"/>
    <s v="CAMUSAT"/>
    <s v="Good Grid + GE"/>
    <s v="CENTRE"/>
    <s v="Yaounde"/>
    <s v="ZTE"/>
    <n v="15.180505260634709"/>
    <n v="0"/>
    <n v="5.6799373917410767"/>
    <n v="9.2773083585164624"/>
    <n v="0"/>
    <n v="0"/>
    <n v="0"/>
    <n v="11.453170078160445"/>
    <n v="23.302742607003335"/>
    <n v="0.17221551623277523"/>
    <n v="0"/>
    <n v="0"/>
    <n v="3.0247401072387583"/>
    <n v="0"/>
    <n v="0"/>
    <n v="0"/>
    <n v="0.28475486041554315"/>
    <n v="0"/>
    <n v="0"/>
    <n v="1.7707022455077004"/>
    <n v="11.248994101582898"/>
    <n v="11.248994101582898"/>
    <n v="0"/>
    <n v="0.88560081385029366"/>
    <m/>
    <n v="0"/>
    <n v="0"/>
    <n v="0"/>
    <n v="0"/>
    <n v="0"/>
    <x v="0"/>
    <m/>
    <s v="No root cause"/>
    <s v="No root cause"/>
    <s v="No root cause"/>
    <x v="3"/>
    <s v=""/>
    <s v="CTR_651"/>
    <m/>
    <s v=""/>
  </r>
  <r>
    <s v="Ndoghem-PK12-IHS"/>
    <s v="LIT_159"/>
    <s v="Douala"/>
    <s v="IHS"/>
    <s v="Grid-Gen"/>
    <s v="LITTORAL"/>
    <s v="Douala"/>
    <s v="ZTE"/>
    <n v="0"/>
    <n v="0"/>
    <n v="0"/>
    <n v="0"/>
    <n v="0"/>
    <n v="0"/>
    <n v="0"/>
    <n v="0"/>
    <n v="0"/>
    <n v="0"/>
    <n v="0"/>
    <n v="0"/>
    <n v="0.20351607867980478"/>
    <n v="0"/>
    <n v="0"/>
    <n v="0"/>
    <n v="1.447976503354421"/>
    <n v="0"/>
    <n v="0"/>
    <n v="2.9516162861374355"/>
    <n v="1.5854849571815437"/>
    <n v="1.5854849571815437"/>
    <n v="0"/>
    <n v="0.87094037947339475"/>
    <m/>
    <n v="0"/>
    <n v="0"/>
    <n v="0"/>
    <n v="0"/>
    <n v="0"/>
    <x v="0"/>
    <m/>
    <s v="No root cause"/>
    <s v="No root cause"/>
    <s v="No root cause"/>
    <x v="3"/>
    <s v=""/>
    <s v="LIT_159"/>
    <m/>
    <s v=""/>
  </r>
  <r>
    <s v="Nyalla-Kilimandjaro"/>
    <s v="LIT_343"/>
    <s v="Douala"/>
    <s v="IHS"/>
    <s v="Grid-Gen"/>
    <s v="LITTORAL"/>
    <s v="Douala"/>
    <s v="ZTE"/>
    <n v="0"/>
    <n v="0"/>
    <n v="0"/>
    <n v="0"/>
    <n v="0"/>
    <n v="0"/>
    <n v="0"/>
    <n v="0"/>
    <n v="0"/>
    <n v="0"/>
    <n v="0"/>
    <n v="0"/>
    <n v="0"/>
    <n v="2.0331989281831093E-3"/>
    <n v="0"/>
    <n v="6.9824331612605026E-2"/>
    <n v="0"/>
    <n v="0"/>
    <n v="0"/>
    <n v="0"/>
    <n v="2.0013811484648998"/>
    <n v="2.0013811484648998"/>
    <n v="0"/>
    <n v="0.85381870428869511"/>
    <m/>
    <n v="0"/>
    <n v="0"/>
    <n v="0"/>
    <n v="0"/>
    <n v="0"/>
    <x v="0"/>
    <m/>
    <s v="No root cause"/>
    <s v="No root cause"/>
    <s v="No root cause"/>
    <x v="3"/>
    <s v=""/>
    <s v="LIT_343"/>
    <m/>
    <s v=""/>
  </r>
  <r>
    <s v="Deone-IHS"/>
    <s v="ADM_111"/>
    <s v="ADAMAOUA"/>
    <s v="IHS"/>
    <s v="Hybrid-Gen"/>
    <s v="ADAMAOUA"/>
    <s v="Deone"/>
    <s v="NOKIA"/>
    <n v="0"/>
    <n v="1.7837142801516962E-3"/>
    <n v="0"/>
    <n v="0"/>
    <n v="0"/>
    <n v="0"/>
    <n v="0.13175457903312876"/>
    <n v="0"/>
    <n v="0"/>
    <n v="0"/>
    <n v="1.6546092081616361"/>
    <n v="0"/>
    <n v="0"/>
    <n v="0"/>
    <n v="0"/>
    <n v="0"/>
    <n v="0"/>
    <n v="0.58390938724372499"/>
    <n v="1.6332299921333144"/>
    <n v="1.5421674813499662"/>
    <n v="1.5531158230036537"/>
    <n v="1.5531158230036537"/>
    <n v="1.5409507666230065"/>
    <n v="0.84962751348387389"/>
    <m/>
    <n v="0"/>
    <n v="0"/>
    <n v="0"/>
    <n v="0"/>
    <n v="0"/>
    <x v="0"/>
    <m/>
    <s v="IHS"/>
    <s v="POWER ISSUE"/>
    <s v="Defaut GE &amp; Power Cabinet"/>
    <x v="0"/>
    <s v="(05-10-2026 ticket): INC-20260510-00014819...Grid Outage"/>
    <s v="ADM_111"/>
    <m/>
    <s v=""/>
  </r>
  <r>
    <s v="Ndogp-Bloc-13"/>
    <s v="LIT_292"/>
    <s v="Douala"/>
    <s v="IHS"/>
    <s v="Grid-Gen"/>
    <s v="LITTORAL"/>
    <s v="Douala"/>
    <s v="ZTE"/>
    <n v="0"/>
    <n v="4.6710070113259602E-2"/>
    <n v="0"/>
    <n v="0"/>
    <n v="0"/>
    <n v="0"/>
    <n v="0"/>
    <n v="0"/>
    <n v="0"/>
    <n v="0"/>
    <n v="0"/>
    <n v="0"/>
    <n v="0"/>
    <n v="0"/>
    <n v="0"/>
    <n v="0.16315529644753757"/>
    <n v="0"/>
    <n v="0"/>
    <n v="0"/>
    <n v="0"/>
    <n v="0.28555743893982627"/>
    <n v="0.28555743893982627"/>
    <n v="0"/>
    <n v="0.82767247947539158"/>
    <m/>
    <n v="0"/>
    <n v="0"/>
    <n v="0"/>
    <n v="0"/>
    <n v="0"/>
    <x v="0"/>
    <m/>
    <s v="No root cause"/>
    <s v="No root cause"/>
    <s v="No root cause"/>
    <x v="3"/>
    <s v=""/>
    <s v="LIT_292"/>
    <m/>
    <s v=""/>
  </r>
  <r>
    <s v="Beka-Hossere-II"/>
    <s v="ADM_172"/>
    <s v="Ngaoundere"/>
    <s v="CAMUSAT"/>
    <s v="Hybrid Solar - S3"/>
    <s v="ADAMAOUA"/>
    <s v="Ngaoundere"/>
    <s v="Huawei"/>
    <n v="2.2857436371574593"/>
    <n v="17.624624393250635"/>
    <n v="21.493142055685393"/>
    <n v="0"/>
    <n v="0"/>
    <n v="0"/>
    <n v="0.82635268367990466"/>
    <n v="3.2250280367431148"/>
    <n v="0"/>
    <n v="2.3044704693907248"/>
    <n v="0"/>
    <n v="0.24842480588300758"/>
    <n v="1.3225780677048109"/>
    <n v="0.93414789703024548"/>
    <n v="0.24842480588300758"/>
    <n v="0.23727788193463517"/>
    <n v="0.51015458019079263"/>
    <n v="0.17155561833503125"/>
    <n v="0.25830543927084493"/>
    <n v="3.1036246586366008"/>
    <n v="0"/>
    <n v="0"/>
    <n v="0"/>
    <n v="0.81422483042407523"/>
    <m/>
    <n v="0"/>
    <n v="0"/>
    <n v="0"/>
    <n v="0"/>
    <n v="0"/>
    <x v="0"/>
    <m/>
    <s v="No root cause"/>
    <s v="No root cause"/>
    <s v="No root cause"/>
    <x v="3"/>
    <s v=""/>
    <s v="ADM_172"/>
    <m/>
    <s v=""/>
  </r>
  <r>
    <s v="NEW-BELL-CAMTEL"/>
    <s v="LIT_752"/>
    <s v="Douala"/>
    <s v="CAMUSAT"/>
    <s v="Good Grid + GE"/>
    <s v="LITTORAL"/>
    <s v="Douala"/>
    <s v="ZTE"/>
    <n v="0"/>
    <n v="0"/>
    <n v="0"/>
    <n v="0"/>
    <n v="0"/>
    <n v="0"/>
    <n v="0"/>
    <n v="0"/>
    <n v="0"/>
    <n v="0"/>
    <n v="0"/>
    <n v="0"/>
    <n v="0"/>
    <n v="0"/>
    <n v="0"/>
    <n v="0"/>
    <n v="0"/>
    <n v="0"/>
    <n v="0"/>
    <n v="0"/>
    <n v="9.8984684661549086E-3"/>
    <n v="9.8984684661549086E-3"/>
    <n v="0"/>
    <n v="0.7951591317027793"/>
    <m/>
    <n v="0"/>
    <n v="0"/>
    <n v="0"/>
    <n v="0"/>
    <n v="0"/>
    <x v="0"/>
    <m/>
    <s v="No root cause"/>
    <s v="No root cause"/>
    <s v="No root cause"/>
    <x v="3"/>
    <s v=""/>
    <s v="LIT_752"/>
    <m/>
    <s v=""/>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0.18976523329709244"/>
    <n v="1.2705353091746499"/>
    <n v="0.88524411228394595"/>
    <n v="0.18976523329709247"/>
    <n v="0.20314154203513937"/>
    <n v="0.40130709721972541"/>
    <n v="0.14981465786612563"/>
    <n v="0.2468731540693942"/>
    <n v="2.8360806487973451"/>
    <n v="0"/>
    <n v="0"/>
    <n v="1.8689021867232822"/>
    <n v="0.78344148524824997"/>
    <m/>
    <n v="0"/>
    <n v="0"/>
    <n v="0"/>
    <n v="0"/>
    <n v="0"/>
    <x v="0"/>
    <m/>
    <s v="No root cause"/>
    <s v="No root cause"/>
    <s v="No root cause"/>
    <x v="3"/>
    <s v=""/>
    <s v="ADM_164"/>
    <m/>
    <s v=""/>
  </r>
  <r>
    <s v="IPD"/>
    <s v="LIT_100"/>
    <s v="Douala"/>
    <m/>
    <m/>
    <s v="LITTORAL"/>
    <s v="Douala"/>
    <s v="ZTE"/>
    <n v="0"/>
    <n v="0"/>
    <n v="0"/>
    <n v="0"/>
    <n v="0"/>
    <n v="0"/>
    <n v="0"/>
    <n v="0"/>
    <n v="0"/>
    <n v="0"/>
    <n v="0.14239526528608842"/>
    <n v="0"/>
    <n v="0"/>
    <n v="0"/>
    <n v="0"/>
    <n v="0"/>
    <n v="0"/>
    <n v="0"/>
    <n v="0"/>
    <n v="0"/>
    <n v="0"/>
    <n v="0"/>
    <n v="0"/>
    <n v="0.78303127844694997"/>
    <m/>
    <n v="0"/>
    <n v="0"/>
    <n v="0"/>
    <n v="0"/>
    <n v="0"/>
    <x v="0"/>
    <m/>
    <s v="No root cause"/>
    <s v="No root cause"/>
    <s v="No root cause"/>
    <x v="3"/>
    <s v=""/>
    <s v="LIT_100"/>
    <m/>
    <s v=""/>
  </r>
  <r>
    <s v="Nkolangaa"/>
    <s v="CTR_247"/>
    <s v="Yaounde"/>
    <s v="IHS"/>
    <s v="Grid-Gen"/>
    <s v="CENTRE"/>
    <s v="Yaounde"/>
    <s v="ZTE"/>
    <n v="0"/>
    <n v="0"/>
    <n v="0"/>
    <n v="1.1358091275650408"/>
    <n v="0"/>
    <n v="0"/>
    <n v="0"/>
    <n v="4.3962219596898686"/>
    <n v="3.4902534864011101"/>
    <n v="8.0061666566790743E-2"/>
    <n v="0"/>
    <n v="0"/>
    <n v="1.8182327292235603"/>
    <n v="0"/>
    <n v="0"/>
    <n v="0"/>
    <n v="0"/>
    <n v="0"/>
    <n v="0"/>
    <n v="1.4570902283746106"/>
    <n v="0"/>
    <n v="0"/>
    <n v="0"/>
    <n v="0.75458432853070301"/>
    <m/>
    <n v="0"/>
    <n v="0"/>
    <n v="0"/>
    <n v="0"/>
    <n v="0"/>
    <x v="0"/>
    <m/>
    <s v="No root cause"/>
    <s v="No root cause"/>
    <s v="No root cause"/>
    <x v="3"/>
    <s v=""/>
    <s v="CTR_247"/>
    <m/>
    <s v=""/>
  </r>
  <r>
    <s v="Abang-MTN-IHS"/>
    <s v="CTR_462"/>
    <s v="Yaounde"/>
    <s v="IHS"/>
    <s v="Grid-Gen"/>
    <s v="CENTRE"/>
    <s v="Yaounde"/>
    <s v="ZTE"/>
    <n v="0"/>
    <n v="0"/>
    <n v="0"/>
    <n v="1.1976076739348176"/>
    <n v="0"/>
    <n v="0"/>
    <n v="0"/>
    <n v="9.8598198514409319"/>
    <n v="18.907055699662987"/>
    <n v="0.22292064388913121"/>
    <n v="0"/>
    <n v="0"/>
    <n v="2.952650720679844"/>
    <n v="0"/>
    <n v="0"/>
    <n v="0"/>
    <n v="0"/>
    <n v="0"/>
    <n v="0"/>
    <n v="1.530909617530313"/>
    <n v="6.0559186777500971"/>
    <n v="6.0559186777500971"/>
    <n v="0"/>
    <n v="0.75174855107823768"/>
    <m/>
    <n v="0"/>
    <n v="0"/>
    <n v="0"/>
    <n v="0"/>
    <n v="0"/>
    <x v="0"/>
    <m/>
    <s v="No root cause"/>
    <s v="No root cause"/>
    <s v="No root cause"/>
    <x v="3"/>
    <s v=""/>
    <s v="CTR_462"/>
    <m/>
    <s v=""/>
  </r>
  <r>
    <s v="Maroua-Total-Domayo-MTN-IHS"/>
    <s v="EXN_158"/>
    <s v="Maroua"/>
    <s v="IHS"/>
    <s v="Grid-Gen"/>
    <s v="EXTREME-NORD"/>
    <s v="Maroua"/>
    <s v="Huawei"/>
    <n v="0"/>
    <n v="0"/>
    <n v="0"/>
    <n v="0"/>
    <n v="0"/>
    <n v="0.64464890578227518"/>
    <n v="1.3312994210020173"/>
    <n v="3.8981238924416366"/>
    <n v="5.4064007955871736"/>
    <n v="5.2362006432042643"/>
    <n v="4.6146659989213346"/>
    <n v="0"/>
    <n v="0.71937788393216395"/>
    <n v="0"/>
    <n v="0"/>
    <n v="1.4150351137021913"/>
    <n v="0"/>
    <n v="0"/>
    <n v="0"/>
    <n v="0"/>
    <n v="0"/>
    <n v="0"/>
    <n v="0"/>
    <n v="0.73007893092260157"/>
    <m/>
    <n v="0"/>
    <n v="0"/>
    <n v="0"/>
    <n v="0"/>
    <n v="0"/>
    <x v="0"/>
    <m/>
    <s v="No root cause"/>
    <s v="No root cause"/>
    <s v="No root cause"/>
    <x v="3"/>
    <s v=""/>
    <s v="EXN_158"/>
    <m/>
    <s v=""/>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0.26366635744361083"/>
    <n v="0.48878604776528461"/>
    <n v="0.97761305223062345"/>
    <n v="0.26366635744361083"/>
    <n v="4.4053618856260864E-2"/>
    <n v="0.30250273997049593"/>
    <n v="1.8341598949028459"/>
    <n v="0.74338359072486482"/>
    <n v="0.14416374041451166"/>
    <n v="1.2301031866291132"/>
    <n v="1.2301031866291132"/>
    <n v="2.3147373051478151"/>
    <n v="0.69448897588630132"/>
    <m/>
    <n v="0"/>
    <n v="0"/>
    <n v="0"/>
    <n v="0"/>
    <n v="0"/>
    <x v="2"/>
    <m/>
    <s v="No root cause"/>
    <s v="No root cause"/>
    <s v="No root cause"/>
    <x v="3"/>
    <s v=""/>
    <s v="EXN_043"/>
    <m/>
    <s v=""/>
  </r>
  <r>
    <s v="Makepe-III-MTN"/>
    <s v="LIT_677"/>
    <s v="Douala"/>
    <s v="MTN"/>
    <s v="MTN"/>
    <s v="LITTORAL"/>
    <s v="Douala"/>
    <s v="ZTE"/>
    <n v="0.35627352446830124"/>
    <n v="8.8859889051544805"/>
    <n v="31.423303456010132"/>
    <n v="18.5135782018246"/>
    <n v="3.2628027326193592"/>
    <n v="4.9623073454840156"/>
    <n v="0"/>
    <n v="0"/>
    <n v="0.67245379287909623"/>
    <n v="0"/>
    <n v="1.4424832992326637"/>
    <n v="0"/>
    <n v="0"/>
    <n v="0"/>
    <n v="0"/>
    <n v="1.3017110260734581"/>
    <n v="0"/>
    <n v="0"/>
    <n v="0.67566410697622747"/>
    <n v="0"/>
    <n v="15.688162929861056"/>
    <n v="15.688162929861056"/>
    <n v="6.4187020058042492"/>
    <n v="0.68376123253232424"/>
    <m/>
    <n v="0"/>
    <n v="0"/>
    <n v="0"/>
    <n v="0"/>
    <n v="0"/>
    <x v="0"/>
    <m/>
    <s v="No root cause"/>
    <s v="No root cause"/>
    <s v="No root cause"/>
    <x v="3"/>
    <s v=""/>
    <s v="LIT_677"/>
    <m/>
    <s v=""/>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
    <n v="0.5088526194736227"/>
    <n v="0.48106556745511947"/>
    <n v="0"/>
    <n v="0.44323736634392336"/>
    <n v="0"/>
    <n v="0.60291482251956907"/>
    <n v="0"/>
    <n v="0"/>
    <n v="0"/>
    <n v="0"/>
    <n v="0"/>
    <n v="0.60510853715260859"/>
    <m/>
    <n v="0"/>
    <n v="0"/>
    <n v="0"/>
    <n v="0"/>
    <n v="0"/>
    <x v="0"/>
    <m/>
    <s v="No root cause"/>
    <s v="No root cause"/>
    <s v="No root cause"/>
    <x v="3"/>
    <s v=""/>
    <s v="CTR_973"/>
    <m/>
    <s v=""/>
  </r>
  <r>
    <s v="Ayene-II"/>
    <s v="CTR_791"/>
    <s v="Yaounde"/>
    <s v="CAMUSAT"/>
    <s v="Good Grid + GE"/>
    <s v="CENTRE"/>
    <s v="Yaounde"/>
    <s v="ZTE"/>
    <n v="0"/>
    <n v="0"/>
    <n v="0"/>
    <n v="0.74085131822630856"/>
    <n v="0"/>
    <n v="0"/>
    <n v="0"/>
    <n v="3.0716820333701449"/>
    <n v="3.4684590206972521"/>
    <n v="7.6013103788741043E-2"/>
    <n v="0"/>
    <n v="0"/>
    <n v="13.306769767687401"/>
    <n v="0"/>
    <n v="0"/>
    <n v="0"/>
    <n v="0"/>
    <n v="0"/>
    <n v="0"/>
    <n v="1.3394322167147501"/>
    <n v="2.4398387138197305E-2"/>
    <n v="2.4398387138197305E-2"/>
    <n v="0"/>
    <n v="0.5978496602774277"/>
    <m/>
    <n v="0"/>
    <n v="0"/>
    <n v="0"/>
    <n v="0"/>
    <n v="0"/>
    <x v="0"/>
    <m/>
    <s v="No root cause"/>
    <s v="No root cause"/>
    <s v="No root cause"/>
    <x v="3"/>
    <s v=""/>
    <s v="CTR_791"/>
    <m/>
    <s v=""/>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27276968778625249"/>
    <n v="0"/>
    <n v="0"/>
    <n v="6.4954820179606365"/>
    <n v="0.32559718976237989"/>
    <n v="0"/>
    <n v="0"/>
    <n v="0"/>
    <n v="1.0259807152865172"/>
    <n v="1.0259807152865172"/>
    <n v="0"/>
    <n v="0.5938189325776968"/>
    <m/>
    <n v="0"/>
    <n v="0"/>
    <n v="0"/>
    <n v="0"/>
    <n v="0"/>
    <x v="0"/>
    <m/>
    <s v="No root cause"/>
    <s v="No root cause"/>
    <s v="No root cause"/>
    <x v="3"/>
    <s v=""/>
    <s v="LIT_684"/>
    <m/>
    <s v=""/>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50389446770138668"/>
    <n v="1.0509676600091886"/>
    <n v="0"/>
    <n v="0.50389446770138679"/>
    <n v="1.2179753333732837"/>
    <n v="0.89751464616631427"/>
    <n v="0.23831231647704376"/>
    <n v="0"/>
    <n v="1.6992370866898947"/>
    <n v="0"/>
    <n v="0"/>
    <n v="0"/>
    <n v="0.57890880710435366"/>
    <m/>
    <n v="0"/>
    <n v="0"/>
    <n v="0"/>
    <n v="0"/>
    <n v="0"/>
    <x v="0"/>
    <m/>
    <s v="No root cause"/>
    <s v="No root cause"/>
    <s v="No root cause"/>
    <x v="3"/>
    <s v=""/>
    <s v="LIT_763"/>
    <m/>
    <s v=""/>
  </r>
  <r>
    <s v="EST_197_Z_Bertoua-Mokolo-IV-MTN-IHS"/>
    <s v="EST_197"/>
    <s v="CENTRE"/>
    <s v="IHS"/>
    <s v="Solar-Grid-Gen-Lithium"/>
    <s v="EST"/>
    <s v="Bertoua"/>
    <s v="ZTE"/>
    <n v="0"/>
    <n v="0"/>
    <n v="0"/>
    <n v="0"/>
    <n v="0"/>
    <n v="0"/>
    <n v="0"/>
    <n v="0"/>
    <n v="0"/>
    <n v="0"/>
    <n v="0"/>
    <n v="0"/>
    <n v="0"/>
    <n v="0"/>
    <n v="0"/>
    <n v="0"/>
    <n v="0"/>
    <n v="0"/>
    <n v="0"/>
    <n v="0"/>
    <n v="0"/>
    <n v="0"/>
    <n v="7.3302171884496989E-2"/>
    <n v="0.57680426786290107"/>
    <m/>
    <n v="0"/>
    <n v="0"/>
    <n v="0"/>
    <n v="0"/>
    <n v="0"/>
    <x v="0"/>
    <m/>
    <s v="No root cause"/>
    <s v="No root cause"/>
    <s v="No root cause"/>
    <x v="3"/>
    <s v=""/>
    <s v="EST_197"/>
    <m/>
    <s v=""/>
  </r>
  <r>
    <s v="Obili-GP-MTN"/>
    <s v="CTR_747"/>
    <s v="Yaounde"/>
    <s v="MTN sharing"/>
    <s v="MTN"/>
    <s v="CENTRE"/>
    <s v="Yaounde"/>
    <s v="ZTE"/>
    <n v="0.33315926296895554"/>
    <n v="0"/>
    <n v="0"/>
    <n v="13.464003818133564"/>
    <n v="17.063889530951705"/>
    <n v="0.81181709485122677"/>
    <n v="0"/>
    <n v="2.2088922846878001"/>
    <n v="7.6820676134953043"/>
    <n v="23.988340852602352"/>
    <n v="1.2530212622669672"/>
    <n v="0"/>
    <n v="1.1949502472654912E-2"/>
    <n v="0"/>
    <n v="0"/>
    <n v="1.6729481812500535"/>
    <n v="0"/>
    <n v="0"/>
    <n v="2.5137651134453662"/>
    <n v="2.753201039856406"/>
    <n v="0"/>
    <n v="0"/>
    <n v="0.3374218466868138"/>
    <n v="0.54559288080745816"/>
    <m/>
    <n v="0"/>
    <n v="0"/>
    <n v="0"/>
    <n v="0"/>
    <n v="0"/>
    <x v="0"/>
    <m/>
    <s v="No root cause"/>
    <s v="No root cause"/>
    <s v="No root cause"/>
    <x v="3"/>
    <s v=""/>
    <s v="CTR_747"/>
    <m/>
    <s v=""/>
  </r>
  <r>
    <s v="Afeme-Nord"/>
    <s v="CTR_591"/>
    <s v="Yaounde"/>
    <s v="IHS"/>
    <s v="Grid-Gen"/>
    <s v="CENTRE"/>
    <s v="Yaounde"/>
    <s v="ZTE"/>
    <n v="0.23223055477081209"/>
    <n v="0"/>
    <n v="0"/>
    <n v="0"/>
    <n v="0"/>
    <n v="0"/>
    <n v="0.23544086886794377"/>
    <n v="0.8779495652521303"/>
    <n v="0"/>
    <n v="0"/>
    <n v="5.9355140640293569E-2"/>
    <n v="0"/>
    <n v="0"/>
    <n v="2.9427879223703837E-3"/>
    <n v="0"/>
    <n v="0"/>
    <n v="0"/>
    <n v="0"/>
    <n v="0"/>
    <n v="0.79783439345038787"/>
    <n v="0"/>
    <n v="0"/>
    <n v="0"/>
    <n v="0.544308755168605"/>
    <m/>
    <n v="0"/>
    <n v="0"/>
    <n v="0"/>
    <n v="0"/>
    <n v="0"/>
    <x v="0"/>
    <m/>
    <s v="No root cause"/>
    <s v="No root cause"/>
    <s v="No root cause"/>
    <x v="3"/>
    <s v=""/>
    <s v="CTR_591"/>
    <m/>
    <s v=""/>
  </r>
  <r>
    <s v="Mabanda3"/>
    <s v="LIT_488"/>
    <s v="Douala"/>
    <s v="IHS"/>
    <s v="Grid-Gen"/>
    <s v="LITTORAL"/>
    <s v="Douala"/>
    <s v="ZTE"/>
    <n v="0"/>
    <n v="0"/>
    <n v="0"/>
    <n v="0"/>
    <n v="0"/>
    <n v="0"/>
    <n v="0"/>
    <n v="4.9882038792008743"/>
    <n v="0"/>
    <n v="0"/>
    <n v="0"/>
    <n v="0"/>
    <n v="0"/>
    <n v="0"/>
    <n v="0"/>
    <n v="0"/>
    <n v="0"/>
    <n v="0"/>
    <n v="0"/>
    <n v="0"/>
    <n v="0"/>
    <n v="0"/>
    <n v="0"/>
    <n v="0.52823934960463192"/>
    <m/>
    <n v="0"/>
    <n v="0"/>
    <n v="0"/>
    <n v="0"/>
    <n v="0"/>
    <x v="0"/>
    <m/>
    <s v="No root cause"/>
    <s v="No root cause"/>
    <s v="No root cause"/>
    <x v="3"/>
    <s v=""/>
    <s v="LIT_488"/>
    <m/>
    <s v=""/>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1.2523613643692235"/>
    <n v="0"/>
    <n v="0"/>
    <n v="0"/>
    <n v="0"/>
    <n v="0"/>
    <n v="18.449996147623082"/>
    <n v="22.360961296453247"/>
    <n v="2.8467460256311474"/>
    <n v="2.8467460256311474"/>
    <n v="0"/>
    <n v="0.50166508291171208"/>
    <m/>
    <n v="0"/>
    <n v="0"/>
    <n v="0"/>
    <n v="0"/>
    <n v="0"/>
    <x v="0"/>
    <m/>
    <s v="No root cause"/>
    <s v="No root cause"/>
    <s v="No root cause"/>
    <x v="3"/>
    <s v=""/>
    <s v="CTR_939"/>
    <m/>
    <s v=""/>
  </r>
  <r>
    <s v="Brazzaville-II"/>
    <s v="LIT_694"/>
    <s v="Douala"/>
    <s v="CAMUSAT"/>
    <s v="Good Grid no GE - 8h"/>
    <s v="LITTORAL"/>
    <s v="Douala"/>
    <s v="ZTE"/>
    <n v="0"/>
    <n v="0"/>
    <n v="0"/>
    <n v="0"/>
    <n v="0"/>
    <n v="0"/>
    <n v="0"/>
    <n v="4.8246383759520368"/>
    <n v="0"/>
    <n v="0"/>
    <n v="0"/>
    <n v="0"/>
    <n v="0"/>
    <n v="0"/>
    <n v="0"/>
    <n v="0"/>
    <n v="0"/>
    <n v="0"/>
    <n v="0"/>
    <n v="0"/>
    <n v="11.36542149283885"/>
    <n v="11.36542149283885"/>
    <n v="0"/>
    <n v="0.49836559342299341"/>
    <m/>
    <n v="0"/>
    <n v="0"/>
    <n v="0"/>
    <n v="0"/>
    <n v="0"/>
    <x v="0"/>
    <m/>
    <s v="No root cause"/>
    <s v="No root cause"/>
    <s v="No root cause"/>
    <x v="3"/>
    <s v=""/>
    <s v="LIT_694"/>
    <m/>
    <s v=""/>
  </r>
  <r>
    <s v="Soboum-IHS"/>
    <s v="LIT_579"/>
    <s v="Douala"/>
    <s v="IHS"/>
    <s v="Grid-Gen"/>
    <s v="LITTORAL"/>
    <s v="Douala"/>
    <s v="ZTE"/>
    <n v="0"/>
    <n v="0"/>
    <n v="0"/>
    <n v="0"/>
    <n v="0"/>
    <n v="0"/>
    <n v="0"/>
    <n v="0"/>
    <n v="0"/>
    <n v="4.8544764619770371"/>
    <n v="0"/>
    <n v="0"/>
    <n v="0"/>
    <n v="0"/>
    <n v="0"/>
    <n v="0"/>
    <n v="0"/>
    <n v="1.9788376094717119"/>
    <n v="0"/>
    <n v="0"/>
    <n v="0"/>
    <n v="0"/>
    <n v="0"/>
    <n v="0.48477526374513813"/>
    <m/>
    <n v="0"/>
    <n v="0"/>
    <n v="0"/>
    <n v="0"/>
    <n v="0"/>
    <x v="0"/>
    <m/>
    <s v="No root cause"/>
    <s v="No root cause"/>
    <s v="No root cause"/>
    <x v="3"/>
    <s v=""/>
    <s v="LIT_579"/>
    <m/>
    <s v=""/>
  </r>
  <r>
    <s v="Maroua-Douggoy"/>
    <s v="EXN_016"/>
    <s v="Maroua"/>
    <s v="IHS"/>
    <s v="Grid-Gen"/>
    <s v="EXTREME-NORD"/>
    <s v="Maroua"/>
    <s v="Huawei"/>
    <n v="0.16336931738734653"/>
    <n v="0.75981000647770047"/>
    <n v="0"/>
    <n v="0"/>
    <n v="0"/>
    <n v="0"/>
    <n v="0"/>
    <n v="0"/>
    <n v="0"/>
    <n v="0"/>
    <n v="0"/>
    <n v="0"/>
    <n v="0"/>
    <n v="0"/>
    <n v="0"/>
    <n v="0"/>
    <n v="0"/>
    <n v="0"/>
    <n v="0"/>
    <n v="0"/>
    <n v="0.66831605470945943"/>
    <n v="0.66831605470945943"/>
    <n v="0"/>
    <n v="0.47075689218766492"/>
    <m/>
    <n v="0"/>
    <n v="0"/>
    <n v="0"/>
    <n v="0"/>
    <n v="0"/>
    <x v="0"/>
    <m/>
    <s v="No root cause"/>
    <s v="No root cause"/>
    <s v="No root cause"/>
    <x v="3"/>
    <s v=""/>
    <s v="EXN_016"/>
    <m/>
    <s v=""/>
  </r>
  <r>
    <s v="Nkongoa"/>
    <s v="CTR_629"/>
    <s v="Yaounde"/>
    <s v="CAMUSAT"/>
    <s v="Medium Grid + GE"/>
    <s v="CENTRE"/>
    <s v="Yaounde"/>
    <s v="ZTE"/>
    <n v="0"/>
    <n v="25.540135346842337"/>
    <n v="0"/>
    <n v="0.73241532618218019"/>
    <n v="0"/>
    <n v="0"/>
    <n v="0"/>
    <n v="3.0703444024963402"/>
    <n v="3.4680309788176342"/>
    <n v="7.7279394349276345E-2"/>
    <n v="0"/>
    <n v="13.868556899607057"/>
    <n v="1.083035130823867"/>
    <n v="7.4212117580250725"/>
    <n v="13.868556899607057"/>
    <n v="23.865849534718482"/>
    <n v="3.6561910550661622E-3"/>
    <n v="0"/>
    <n v="0.12293719484181012"/>
    <n v="1.373871752945641"/>
    <n v="0"/>
    <n v="0"/>
    <n v="0"/>
    <n v="0.45404542380426449"/>
    <m/>
    <n v="0"/>
    <n v="0"/>
    <n v="0"/>
    <n v="0"/>
    <n v="0"/>
    <x v="1"/>
    <s v="site vandalise"/>
    <s v="Exclu"/>
    <s v="Exclu"/>
    <s v="EXCLU"/>
    <x v="2"/>
    <s v=""/>
    <s v="CTR_629"/>
    <m/>
    <s v=""/>
  </r>
  <r>
    <s v="Nkolagaa-II"/>
    <s v="CTR_670"/>
    <s v="Yaounde"/>
    <s v="CAMUSAT"/>
    <s v="Good Grid + GE"/>
    <s v="CENTRE"/>
    <s v="Yaounde"/>
    <s v="ZTE"/>
    <n v="0"/>
    <n v="0"/>
    <n v="0"/>
    <n v="0.75479834947051272"/>
    <n v="0"/>
    <n v="0"/>
    <n v="0"/>
    <n v="3.0678296564535885"/>
    <n v="4.0241465558323561"/>
    <n v="0.35994755060168376"/>
    <n v="0"/>
    <n v="0"/>
    <n v="1.0569424112455164"/>
    <n v="0"/>
    <n v="0"/>
    <n v="0"/>
    <n v="0"/>
    <n v="0"/>
    <n v="0"/>
    <n v="0.93996213256171612"/>
    <n v="0"/>
    <n v="0"/>
    <n v="0"/>
    <n v="0.43476570414315985"/>
    <m/>
    <n v="0"/>
    <n v="0"/>
    <n v="0"/>
    <n v="0"/>
    <n v="0"/>
    <x v="0"/>
    <m/>
    <s v="No root cause"/>
    <s v="No root cause"/>
    <s v="No root cause"/>
    <x v="3"/>
    <s v=""/>
    <s v="CTR_670"/>
    <m/>
    <s v=""/>
  </r>
  <r>
    <s v="Douche"/>
    <s v="LIT_580"/>
    <s v="Douala"/>
    <s v="IHS"/>
    <s v="Grid-Gen"/>
    <s v="LITTORAL"/>
    <s v="Douala"/>
    <s v="ZTE"/>
    <n v="0"/>
    <n v="0"/>
    <n v="0"/>
    <n v="0"/>
    <n v="0"/>
    <n v="0.29781013774387655"/>
    <n v="0.443130355874019"/>
    <n v="0"/>
    <n v="0.29470683411665022"/>
    <n v="1.1911157054272863"/>
    <n v="0"/>
    <n v="0.59346223101134898"/>
    <n v="0.60519771254419363"/>
    <n v="46.252957055985036"/>
    <n v="0.59346223101134898"/>
    <n v="0.14986816310107798"/>
    <n v="0"/>
    <n v="0"/>
    <n v="0"/>
    <n v="0"/>
    <n v="0.14630114743759898"/>
    <n v="0.14630114743759898"/>
    <n v="0"/>
    <n v="0.41789372005490316"/>
    <m/>
    <n v="0"/>
    <n v="0"/>
    <n v="0"/>
    <n v="0"/>
    <n v="0"/>
    <x v="0"/>
    <m/>
    <s v="No root cause"/>
    <s v="No root cause"/>
    <s v="No root cause"/>
    <x v="3"/>
    <s v=""/>
    <s v="LIT_580"/>
    <m/>
    <s v=""/>
  </r>
  <r>
    <s v="Nkongoa-Mfou"/>
    <s v="CTR_896"/>
    <s v="CENTRE"/>
    <s v="CAMUSAT"/>
    <s v="Good Grid + GE"/>
    <s v="CENTRE"/>
    <s v="Mfou"/>
    <s v="ZTE"/>
    <n v="0"/>
    <n v="21.457668084912093"/>
    <n v="0"/>
    <n v="0.65153324601279039"/>
    <n v="0"/>
    <n v="0"/>
    <n v="5.6160699762864796"/>
    <n v="2.7662919873413747"/>
    <n v="3.4639110757263158"/>
    <n v="9.9394891462847454E-2"/>
    <n v="4.6685101003615532"/>
    <n v="13.868556899607057"/>
    <n v="0.94602605918963112"/>
    <n v="6.4848166411268346"/>
    <n v="13.868556899607057"/>
    <n v="20.734776690551399"/>
    <n v="0"/>
    <n v="2.4700335014111112"/>
    <n v="0.11521460593037752"/>
    <n v="1.1749749595500418"/>
    <n v="0.9916660246038469"/>
    <n v="0.9916660246038469"/>
    <n v="10.468584579648608"/>
    <n v="0.40209184066569048"/>
    <m/>
    <n v="0"/>
    <n v="0"/>
    <n v="0"/>
    <n v="0"/>
    <n v="0"/>
    <x v="1"/>
    <s v="site vandalise"/>
    <s v="Exclu"/>
    <s v="Exclu"/>
    <s v="EXCLU"/>
    <x v="2"/>
    <s v=""/>
    <s v="CTR_896"/>
    <m/>
    <s v=""/>
  </r>
  <r>
    <s v="Nkomedzap-Camtel"/>
    <s v="SUD_088"/>
    <s v="CENTRE"/>
    <s v="CAMUSAT"/>
    <s v="Medium Grid + GE"/>
    <s v="SUD"/>
    <s v="Nkomedzap"/>
    <s v="NOKIA"/>
    <n v="0"/>
    <n v="6.8730819832928114E-2"/>
    <n v="0"/>
    <n v="0"/>
    <n v="0"/>
    <n v="0"/>
    <n v="0"/>
    <n v="9.2165764370203004E-2"/>
    <n v="0"/>
    <n v="0.67916692977687665"/>
    <n v="0"/>
    <n v="0"/>
    <n v="0"/>
    <n v="0"/>
    <n v="0"/>
    <n v="0"/>
    <n v="0"/>
    <n v="0"/>
    <n v="0"/>
    <n v="0"/>
    <n v="0"/>
    <n v="0"/>
    <n v="0"/>
    <n v="0.39826491633297689"/>
    <m/>
    <n v="0"/>
    <n v="0"/>
    <n v="0"/>
    <n v="0"/>
    <n v="0"/>
    <x v="0"/>
    <m/>
    <s v="No root cause"/>
    <s v="No root cause"/>
    <s v="No root cause"/>
    <x v="3"/>
    <s v=""/>
    <s v="SUD_088"/>
    <m/>
    <s v=""/>
  </r>
  <r>
    <s v="Bertoua-Mokolo"/>
    <s v="EST_060"/>
    <s v="CENTRE"/>
    <s v="IHS"/>
    <s v="Grid-Gen"/>
    <s v="EST"/>
    <s v="Bertoua"/>
    <s v="ZTE"/>
    <n v="0"/>
    <n v="0"/>
    <n v="0"/>
    <n v="0"/>
    <n v="0"/>
    <n v="0"/>
    <n v="0"/>
    <n v="0"/>
    <n v="0"/>
    <n v="0"/>
    <n v="0"/>
    <n v="0"/>
    <n v="0"/>
    <n v="0"/>
    <n v="0"/>
    <n v="0"/>
    <n v="0"/>
    <n v="0"/>
    <n v="0"/>
    <n v="0"/>
    <n v="0"/>
    <n v="0"/>
    <n v="7.503217448128488E-2"/>
    <n v="0.39704451350186765"/>
    <m/>
    <n v="0"/>
    <n v="0"/>
    <n v="0"/>
    <n v="0"/>
    <n v="0"/>
    <x v="0"/>
    <m/>
    <s v="No root cause"/>
    <s v="No root cause"/>
    <s v="No root cause"/>
    <x v="3"/>
    <s v=""/>
    <s v="EST_060"/>
    <m/>
    <s v=""/>
  </r>
  <r>
    <s v="Mogode"/>
    <s v="EXN_024"/>
    <s v="EXTREME-NORD"/>
    <s v="IHS"/>
    <s v="Solar-Grid-Gen"/>
    <s v="EXTREME-NORD"/>
    <s v="Mogode"/>
    <s v="NOKIA"/>
    <n v="0"/>
    <n v="0.31520709864690521"/>
    <n v="0.19478381103087353"/>
    <n v="5.8687640842079856E-2"/>
    <n v="0"/>
    <n v="0.13400404777401764"/>
    <n v="0"/>
    <n v="0"/>
    <n v="0"/>
    <n v="0"/>
    <n v="0"/>
    <n v="0"/>
    <n v="0.43793893513441406"/>
    <n v="1.0679466545673495"/>
    <n v="0"/>
    <n v="0"/>
    <n v="0"/>
    <n v="0"/>
    <n v="0"/>
    <n v="0"/>
    <m/>
    <n v="0"/>
    <n v="0"/>
    <n v="0.39679482240542407"/>
    <m/>
    <n v="0"/>
    <n v="0"/>
    <n v="0"/>
    <n v="0"/>
    <n v="0"/>
    <x v="2"/>
    <m/>
    <s v="No root cause"/>
    <s v="No root cause"/>
    <s v="No root cause"/>
    <x v="3"/>
    <s v=""/>
    <s v="EXN_024"/>
    <m/>
    <s v=""/>
  </r>
  <r>
    <s v="EST_193_Z_Bertoua-Npoklota-Crf-ENIET"/>
    <s v="EST_193"/>
    <s v="CENTRE"/>
    <s v="ESCO"/>
    <s v="Bad Grid + Solar + GE"/>
    <s v="EST"/>
    <s v="Bertoua"/>
    <s v="ZTE"/>
    <n v="0"/>
    <n v="0"/>
    <n v="0"/>
    <n v="0"/>
    <n v="0"/>
    <n v="0"/>
    <n v="0"/>
    <n v="0"/>
    <n v="0"/>
    <n v="0"/>
    <n v="0"/>
    <n v="0"/>
    <n v="0"/>
    <n v="0"/>
    <n v="0"/>
    <n v="0"/>
    <n v="0"/>
    <n v="0"/>
    <n v="0"/>
    <n v="0"/>
    <n v="0"/>
    <n v="0"/>
    <n v="6.648917196725207E-2"/>
    <n v="0.394529767459115"/>
    <m/>
    <n v="0"/>
    <n v="0"/>
    <n v="0"/>
    <n v="0"/>
    <n v="0"/>
    <x v="0"/>
    <m/>
    <s v="No root cause"/>
    <s v="No root cause"/>
    <s v="No root cause"/>
    <x v="3"/>
    <s v=""/>
    <s v="EST_193"/>
    <m/>
    <s v=""/>
  </r>
  <r>
    <s v="Mbouda-Batang-IHS"/>
    <s v="OST_142"/>
    <s v="OUEST"/>
    <s v="IHS"/>
    <s v="Grid-Gen"/>
    <s v="OUEST"/>
    <s v="Mbouda"/>
    <s v="Huawei"/>
    <n v="0"/>
    <n v="0"/>
    <n v="0"/>
    <n v="3.5224814729206435"/>
    <n v="0"/>
    <n v="0"/>
    <n v="0"/>
    <n v="0"/>
    <n v="0"/>
    <n v="0"/>
    <n v="0"/>
    <n v="0"/>
    <n v="0"/>
    <n v="0"/>
    <n v="0"/>
    <n v="0"/>
    <n v="0"/>
    <n v="0"/>
    <n v="0"/>
    <n v="0"/>
    <n v="0"/>
    <n v="0"/>
    <n v="0"/>
    <n v="0.38953594553024395"/>
    <m/>
    <n v="0"/>
    <n v="0"/>
    <n v="0"/>
    <n v="0"/>
    <n v="0"/>
    <x v="0"/>
    <m/>
    <s v="No root cause"/>
    <s v="No root cause"/>
    <s v="No root cause"/>
    <x v="3"/>
    <s v=""/>
    <s v="OST_142"/>
    <m/>
    <s v=""/>
  </r>
  <r>
    <s v="Nkoulou-II"/>
    <s v="CTR_777"/>
    <s v="Yaounde"/>
    <s v="CAMUSAT"/>
    <s v="Good Grid + GE"/>
    <s v="CENTRE"/>
    <s v="Yaounde"/>
    <s v="ZTE"/>
    <n v="4.4699343383756664"/>
    <n v="0"/>
    <n v="0"/>
    <n v="0.65504675644131638"/>
    <n v="0"/>
    <n v="0"/>
    <n v="0"/>
    <n v="2.7657926051484885"/>
    <n v="3.4638397354130461"/>
    <n v="0.10626139661504487"/>
    <n v="0"/>
    <n v="0"/>
    <n v="0.97531125778679517"/>
    <n v="0"/>
    <n v="0"/>
    <n v="0"/>
    <n v="0"/>
    <n v="9.8449632312026334E-3"/>
    <n v="14.316181695217063"/>
    <n v="17.524783624829848"/>
    <n v="0"/>
    <n v="0"/>
    <n v="0"/>
    <n v="0.38700336440917349"/>
    <m/>
    <n v="0"/>
    <n v="0"/>
    <n v="0"/>
    <n v="0"/>
    <n v="0"/>
    <x v="0"/>
    <m/>
    <s v="No root cause"/>
    <s v="No root cause"/>
    <s v="No root cause"/>
    <x v="3"/>
    <s v=""/>
    <s v="CTR_777"/>
    <m/>
    <s v=""/>
  </r>
  <r>
    <s v="Ngd-Bamyangal-New"/>
    <s v="ADM_131"/>
    <s v="Ngaoundere"/>
    <s v="IHS"/>
    <s v="Grid-Gen"/>
    <s v="ADAMAOUA"/>
    <s v="Ngaoundere"/>
    <s v="Huawei"/>
    <n v="3.4416350629078885"/>
    <n v="1.488693987153036"/>
    <n v="0.23920407039291394"/>
    <n v="0"/>
    <n v="0"/>
    <n v="0"/>
    <n v="0.66248398409967091"/>
    <n v="1.931628157165564"/>
    <n v="0"/>
    <n v="1.7961529022666243"/>
    <n v="0"/>
    <n v="9.9680252715925732E-2"/>
    <n v="0.49142774795752686"/>
    <n v="0.32725585204589752"/>
    <n v="9.9680252715925718E-2"/>
    <n v="0.10388933119883116"/>
    <n v="0.19203028824340171"/>
    <n v="5.3772761126948655E-2"/>
    <n v="0.10228417415026551"/>
    <n v="1.13170705955204"/>
    <n v="0"/>
    <n v="0"/>
    <n v="0"/>
    <n v="0.35063763972000356"/>
    <m/>
    <n v="0"/>
    <n v="0"/>
    <n v="0"/>
    <n v="0"/>
    <n v="0"/>
    <x v="0"/>
    <m/>
    <s v="No root cause"/>
    <s v="No root cause"/>
    <s v="No root cause"/>
    <x v="3"/>
    <s v=""/>
    <s v="ADM_131"/>
    <m/>
    <s v=""/>
  </r>
  <r>
    <s v="Kumba-Nkamlikum"/>
    <s v="SUO_216"/>
    <s v="SUD-OUEST"/>
    <s v="IHS"/>
    <s v="Grid-Gen"/>
    <s v="SUD-OUEST"/>
    <s v="Kumba"/>
    <s v="Huawei"/>
    <n v="0"/>
    <n v="0"/>
    <n v="2.898271566890104"/>
    <n v="0"/>
    <n v="0"/>
    <n v="0"/>
    <n v="6.6346491340712778E-3"/>
    <n v="0"/>
    <n v="0"/>
    <n v="0"/>
    <n v="0"/>
    <n v="0"/>
    <n v="0"/>
    <n v="0"/>
    <n v="0"/>
    <n v="0"/>
    <n v="0.19582915992500705"/>
    <n v="0"/>
    <n v="1.428268741813699"/>
    <n v="0"/>
    <n v="2.7457994823546872"/>
    <n v="2.7457994823546872"/>
    <n v="0"/>
    <n v="0.34350360839304511"/>
    <m/>
    <n v="0"/>
    <n v="0"/>
    <n v="0"/>
    <n v="0"/>
    <n v="0"/>
    <x v="0"/>
    <m/>
    <s v="No root cause"/>
    <s v="No root cause"/>
    <s v="No root cause"/>
    <x v="3"/>
    <s v=""/>
    <s v="SUO_216"/>
    <m/>
    <s v=""/>
  </r>
  <r>
    <s v="Ngd-Mbiassoro"/>
    <s v="ADM_166"/>
    <s v="Ngaoundere"/>
    <s v="CAMUSAT"/>
    <s v="Hybrid Solar - S3"/>
    <s v="ADAMAOUA"/>
    <s v="Ngaoundere"/>
    <s v="Huawei"/>
    <n v="0"/>
    <n v="0"/>
    <n v="0"/>
    <n v="0"/>
    <n v="0"/>
    <n v="0"/>
    <n v="0"/>
    <n v="0"/>
    <n v="0.1656700424902906"/>
    <n v="3.5019711328556387"/>
    <n v="0.61226040355788414"/>
    <n v="0.78474344596541978"/>
    <n v="0.19128121495407113"/>
    <n v="1.2480096052597787"/>
    <n v="0.78474344596541978"/>
    <n v="1.791997329018671"/>
    <n v="0.37574942999089705"/>
    <n v="5.8165540916523266"/>
    <n v="14.295350323742342"/>
    <n v="4.6906255974751246E-2"/>
    <n v="5.7881963171276674"/>
    <n v="5.7881963171276674"/>
    <n v="27.206966096229529"/>
    <n v="0.33984741733797902"/>
    <m/>
    <n v="0"/>
    <n v="0"/>
    <n v="0"/>
    <n v="0"/>
    <n v="0"/>
    <x v="0"/>
    <m/>
    <s v="No root cause"/>
    <s v="No root cause"/>
    <s v="No root cause"/>
    <x v="3"/>
    <s v=""/>
    <s v="ADM_166"/>
    <m/>
    <s v=""/>
  </r>
  <r>
    <s v="Nyassosso-MTN"/>
    <s v="SUO_039"/>
    <s v="SUD-OUEST"/>
    <m/>
    <m/>
    <s v="SUD-OUEST"/>
    <s v="Nyassosso"/>
    <s v="NOKIA"/>
    <n v="0"/>
    <n v="0"/>
    <n v="0.10932903008563702"/>
    <n v="0"/>
    <n v="0"/>
    <n v="3.5135104285269843E-2"/>
    <n v="5.7607302965188768E-2"/>
    <n v="0"/>
    <n v="0"/>
    <n v="1.0701046990439218E-3"/>
    <n v="0"/>
    <n v="0"/>
    <n v="0"/>
    <n v="0"/>
    <n v="0"/>
    <n v="0"/>
    <n v="1.3554659521220896E-2"/>
    <n v="0"/>
    <n v="0"/>
    <n v="1.2484554822176806E-3"/>
    <n v="0.17790490621602409"/>
    <n v="0.17790490621602409"/>
    <n v="0"/>
    <n v="0.32379584685232277"/>
    <m/>
    <n v="0"/>
    <n v="0"/>
    <n v="0"/>
    <n v="0"/>
    <n v="0"/>
    <x v="2"/>
    <m/>
    <s v="No root cause"/>
    <s v="No root cause"/>
    <s v="No root cause"/>
    <x v="3"/>
    <s v=""/>
    <s v="SUO_039"/>
    <m/>
    <s v=""/>
  </r>
  <r>
    <s v="Nkong"/>
    <s v="LIT_021"/>
    <s v="LITTORAL"/>
    <s v="IHS"/>
    <s v="Grid-Gen"/>
    <s v="LITTORAL"/>
    <s v="Nkongsamba"/>
    <s v="ZTE"/>
    <n v="0"/>
    <n v="0"/>
    <n v="0"/>
    <n v="0"/>
    <n v="0"/>
    <n v="0"/>
    <n v="0"/>
    <n v="0"/>
    <n v="3.7453664466531404E-4"/>
    <n v="0"/>
    <n v="0"/>
    <n v="0"/>
    <n v="0"/>
    <n v="0"/>
    <n v="0"/>
    <n v="0"/>
    <n v="0"/>
    <n v="0"/>
    <n v="0"/>
    <n v="0"/>
    <n v="0"/>
    <n v="0"/>
    <n v="0"/>
    <n v="0.31059788889744944"/>
    <m/>
    <n v="0"/>
    <n v="0"/>
    <n v="0"/>
    <n v="0"/>
    <n v="0"/>
    <x v="0"/>
    <m/>
    <s v="No root cause"/>
    <s v="No root cause"/>
    <s v="No root cause"/>
    <x v="3"/>
    <s v=""/>
    <s v="LIT_021"/>
    <m/>
    <s v=""/>
  </r>
  <r>
    <s v="Bellare"/>
    <s v="EXN_046"/>
    <s v="Maroua"/>
    <s v="IHS"/>
    <s v="Solar-Grid-Gen"/>
    <s v="EXTREME-NORD"/>
    <s v="Maroua"/>
    <s v="Huawei"/>
    <n v="0"/>
    <n v="0.57603735949525303"/>
    <n v="0.54805412161525879"/>
    <n v="0"/>
    <n v="0"/>
    <n v="0"/>
    <n v="0"/>
    <n v="0"/>
    <n v="0"/>
    <n v="0"/>
    <n v="0"/>
    <n v="0"/>
    <n v="0"/>
    <n v="0"/>
    <n v="0"/>
    <n v="0.35625568938998331"/>
    <n v="1.6092234464219981"/>
    <n v="0.41823258654293399"/>
    <n v="8.1267674562612537"/>
    <n v="8.5144663887248062E-2"/>
    <n v="2.4625070983611703"/>
    <n v="2.4625070983611703"/>
    <n v="0"/>
    <n v="0.28589630542785638"/>
    <m/>
    <n v="0"/>
    <n v="0"/>
    <n v="0"/>
    <n v="0"/>
    <n v="0"/>
    <x v="0"/>
    <m/>
    <s v="No root cause"/>
    <s v="No root cause"/>
    <s v="No root cause"/>
    <x v="3"/>
    <s v=""/>
    <s v="EXN_046"/>
    <m/>
    <s v=""/>
  </r>
  <r>
    <s v="Indoor-K-Hotel"/>
    <s v="LIT_778"/>
    <s v="Douala"/>
    <m/>
    <m/>
    <s v="LITTORAL"/>
    <s v="Douala"/>
    <s v="ZTE"/>
    <n v="0.36485219713896794"/>
    <n v="0"/>
    <n v="4.9599352800677725E-2"/>
    <n v="0.30517602508896147"/>
    <n v="0.31038386795764072"/>
    <n v="2.8179423741485372E-3"/>
    <n v="0"/>
    <n v="0"/>
    <n v="0"/>
    <n v="7.2624438908435979E-2"/>
    <n v="0"/>
    <n v="0"/>
    <n v="0"/>
    <n v="0"/>
    <n v="0"/>
    <n v="0"/>
    <n v="0"/>
    <n v="0"/>
    <n v="0"/>
    <n v="0"/>
    <n v="0"/>
    <n v="0"/>
    <n v="0"/>
    <n v="0.28297135258380346"/>
    <m/>
    <n v="0"/>
    <n v="0"/>
    <n v="0"/>
    <n v="0"/>
    <n v="0"/>
    <x v="0"/>
    <m/>
    <s v="No root cause"/>
    <s v="No root cause"/>
    <s v="No root cause"/>
    <x v="3"/>
    <s v=""/>
    <s v="LIT_778"/>
    <m/>
    <s v=""/>
  </r>
  <r>
    <s v="Newb-Srce-Quartier"/>
    <s v="LIT_095"/>
    <s v="Douala"/>
    <s v="IHS"/>
    <s v="GridOnly"/>
    <s v="LITTORAL"/>
    <s v="Douala"/>
    <s v="ZTE"/>
    <n v="0"/>
    <n v="0"/>
    <n v="6.9777782058196589"/>
    <n v="0"/>
    <n v="0"/>
    <n v="0"/>
    <n v="0"/>
    <n v="0"/>
    <n v="1.3523091432599115"/>
    <n v="0"/>
    <n v="0"/>
    <n v="2.8254331070418557"/>
    <n v="0"/>
    <n v="0"/>
    <n v="2.8254331070418557"/>
    <n v="6.4220371654496002"/>
    <n v="0"/>
    <n v="0"/>
    <n v="0"/>
    <n v="11.389802044898735"/>
    <n v="7.8362161953925602"/>
    <n v="7.8362161953925602"/>
    <n v="0"/>
    <n v="0.27947567723359418"/>
    <m/>
    <n v="0"/>
    <n v="0"/>
    <n v="0"/>
    <n v="0"/>
    <n v="0"/>
    <x v="0"/>
    <m/>
    <s v="No root cause"/>
    <s v="No root cause"/>
    <s v="No root cause"/>
    <x v="3"/>
    <s v=""/>
    <s v="LIT_095"/>
    <m/>
    <s v=""/>
  </r>
  <r>
    <s v="Fio-MTN"/>
    <s v="EST_084"/>
    <s v="CENTRE"/>
    <s v="IHS"/>
    <s v="Grid-Gen"/>
    <s v="EST"/>
    <s v="Fio"/>
    <s v="NOKIA"/>
    <n v="0"/>
    <n v="0"/>
    <n v="0"/>
    <n v="0.48190381613603728"/>
    <n v="0"/>
    <n v="0"/>
    <n v="0"/>
    <n v="0"/>
    <n v="0"/>
    <n v="9.9876438577416946E-3"/>
    <n v="9.4543750160515888E-2"/>
    <n v="0"/>
    <n v="0.2692918475143608"/>
    <n v="0.52661635747774893"/>
    <n v="0"/>
    <n v="0.43544343711922107"/>
    <n v="5.5930805603354034E-2"/>
    <n v="0"/>
    <n v="0.12083265560035722"/>
    <n v="0.20276700539047379"/>
    <n v="0.17605005807101501"/>
    <n v="0.17605005807101501"/>
    <n v="2.1758795547221848E-3"/>
    <n v="0.26861411453829981"/>
    <m/>
    <n v="0"/>
    <n v="0"/>
    <n v="0"/>
    <n v="0"/>
    <n v="0"/>
    <x v="0"/>
    <m/>
    <s v="No root cause"/>
    <s v="No root cause"/>
    <s v="No root cause"/>
    <x v="3"/>
    <s v="(05-10-2026 ticket): INC-20260510-00015271...Others"/>
    <s v="EST_084"/>
    <m/>
    <s v=""/>
  </r>
  <r>
    <s v="Emana-Lycee2-MTN-IHS"/>
    <s v="CTR_518"/>
    <s v="Yaounde"/>
    <s v="IHS"/>
    <s v="Grid-Gen"/>
    <s v="CENTRE"/>
    <s v="Yaounde"/>
    <s v="ZTE"/>
    <n v="0"/>
    <n v="0"/>
    <n v="0"/>
    <n v="0"/>
    <n v="0"/>
    <n v="0"/>
    <n v="0"/>
    <n v="0"/>
    <n v="0"/>
    <n v="0"/>
    <n v="0"/>
    <n v="2.4255706511662188E-3"/>
    <n v="0"/>
    <n v="0"/>
    <n v="0.1308202994580995"/>
    <n v="0.26007111202426669"/>
    <n v="0.21744527484569121"/>
    <n v="0"/>
    <n v="0"/>
    <n v="0"/>
    <n v="0"/>
    <n v="0"/>
    <n v="0"/>
    <n v="0.26247884759711543"/>
    <m/>
    <n v="0"/>
    <n v="0"/>
    <n v="0"/>
    <n v="0"/>
    <n v="0"/>
    <x v="0"/>
    <m/>
    <s v="No root cause"/>
    <s v="No root cause"/>
    <s v="No root cause"/>
    <x v="3"/>
    <s v=""/>
    <s v="CTR_518"/>
    <m/>
    <s v=""/>
  </r>
  <r>
    <s v="So-Djay-IHS"/>
    <s v="NRD_125"/>
    <s v="NORD"/>
    <s v="IHS"/>
    <s v="Solar-Gen"/>
    <s v="NORD"/>
    <s v="So-Djay"/>
    <s v="NOKIA"/>
    <n v="0"/>
    <n v="0"/>
    <n v="0"/>
    <n v="0"/>
    <n v="0"/>
    <n v="0"/>
    <n v="0"/>
    <n v="0"/>
    <n v="2.2293847896745519E-3"/>
    <n v="0"/>
    <n v="0"/>
    <n v="0"/>
    <n v="0"/>
    <n v="6.5479167879821514"/>
    <n v="0"/>
    <n v="0"/>
    <n v="5.3114530203652817E-2"/>
    <n v="0"/>
    <n v="0.10574770424646508"/>
    <n v="0.18914673416786293"/>
    <n v="0"/>
    <n v="0"/>
    <n v="0"/>
    <n v="0.25695473374358557"/>
    <m/>
    <n v="0"/>
    <n v="0"/>
    <n v="0"/>
    <n v="0"/>
    <n v="0"/>
    <x v="0"/>
    <m/>
    <s v="No root cause"/>
    <s v="No root cause"/>
    <s v="No root cause"/>
    <x v="3"/>
    <s v="(05-10-2026 ticket): INC-20260510-00013615...Others"/>
    <s v="NRD_125"/>
    <m/>
    <s v=""/>
  </r>
  <r>
    <s v="Mendankwe"/>
    <s v="NRO_229"/>
    <s v="NORD-OUEST"/>
    <s v="IHS"/>
    <s v="Grid-Gen"/>
    <s v="NORD-OUEST"/>
    <s v="Bamenda"/>
    <s v="Huawei"/>
    <n v="0"/>
    <n v="0"/>
    <n v="0"/>
    <n v="0"/>
    <n v="0"/>
    <n v="0"/>
    <n v="0"/>
    <n v="0"/>
    <n v="0"/>
    <n v="0"/>
    <n v="6.8665051521974241E-3"/>
    <n v="0"/>
    <n v="0"/>
    <n v="0"/>
    <n v="0"/>
    <n v="0"/>
    <n v="0"/>
    <n v="0.23791994475406145"/>
    <n v="0"/>
    <n v="0"/>
    <n v="2.3027761369505724"/>
    <n v="2.3027761369505724"/>
    <n v="10.128309120431011"/>
    <n v="0.2436271698156281"/>
    <m/>
    <n v="0"/>
    <n v="0"/>
    <n v="0"/>
    <n v="0"/>
    <n v="0"/>
    <x v="0"/>
    <m/>
    <s v="No root cause"/>
    <s v="No root cause"/>
    <s v="No root cause"/>
    <x v="3"/>
    <s v=""/>
    <s v="NRO_229"/>
    <m/>
    <s v=""/>
  </r>
  <r>
    <s v="Gamoko-Hill-IHS"/>
    <s v="SUO_097"/>
    <s v="SUD-OUEST"/>
    <s v="IHS"/>
    <s v="Gen Only"/>
    <s v="SUD-OUEST"/>
    <s v="Gamoko"/>
    <s v="NOKIA"/>
    <n v="0"/>
    <n v="0"/>
    <n v="0"/>
    <n v="0"/>
    <n v="0"/>
    <n v="0"/>
    <n v="7.9066510456354253E-2"/>
    <n v="0"/>
    <n v="0"/>
    <n v="0.52461478058715871"/>
    <n v="0"/>
    <n v="0"/>
    <n v="0"/>
    <n v="0"/>
    <n v="0"/>
    <n v="0.20711876449991845"/>
    <n v="3.1710769248329822E-2"/>
    <n v="0"/>
    <n v="0"/>
    <n v="8.0257852428294147E-4"/>
    <n v="1.0734398586891076"/>
    <n v="1.0734398586891076"/>
    <n v="3.1782109561599575E-2"/>
    <n v="0.22985848935459846"/>
    <m/>
    <n v="0"/>
    <n v="0"/>
    <n v="0"/>
    <n v="0"/>
    <n v="0"/>
    <x v="2"/>
    <m/>
    <s v="BSS"/>
    <s v="RAN ISSUE"/>
    <s v="BSS Hardware issue"/>
    <x v="1"/>
    <s v="(05-10-2026 cells nokia): 08/05/2026 :Feedback PM : Intervention Yesterday  without improvement. RRU suspected faulty an planned to be replaced_x000a_07/05/2026 : Intervention ce jour || ETA 13H30|| FME sur site.|| Travaux en cours avec le BO RAN.|| Jumpeur remplacer mais l'alarme persiste toujours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10-2026 cells nokia): 09/05/2026: Escalade faite au PM || En attente de son Feedback_x000a_08/05/2026 :Feedback PM : Intervention Yesterday  without improvement. RRU suspected faulty an planned to be replaced_x000a_07/05/2026 : Intervention ce jour || ETA 13H30|| FME sur site.|| Travaux en cours avec le BO RAN.|| Jumpeur remplacer mais l'alarme persiste toujours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10-2026 cells nokia): 09/05/2026: Escalade faite au PM || En attente de son Feedback||FME worked on site on 07/05/2025 and noticed that  _x000a_ARGA PN 474800A is faulty and need tobe replaced . SP  request ongoing /New Plan Date: 12/05/2026_x000a_08/05/2026 :Feedback PM : Intervention Yesterday  without improvement. RRU suspected faulty an planned to be replaced_x000a_07/05/2026 : Intervention ce jour || ETA 13H30|| FME sur site.|| Travaux en cours avec le BO RAN.|| Jumpeur remplacer mais l'alarme persiste toujours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SUO_097"/>
    <m/>
    <s v=""/>
  </r>
  <r>
    <s v="Nkolbong-II"/>
    <s v="CTR_658"/>
    <s v="Yaounde"/>
    <s v="CAMUSAT"/>
    <s v="Good Grid + GE"/>
    <s v="CENTRE"/>
    <s v="Yaounde"/>
    <s v="ZTE"/>
    <n v="0"/>
    <n v="2.4202914679838914"/>
    <n v="0"/>
    <n v="0"/>
    <n v="11.021686028427688"/>
    <n v="0"/>
    <n v="6.1107080383411372"/>
    <n v="0"/>
    <n v="0.34664258217690724"/>
    <n v="0"/>
    <n v="0.69342784498035315"/>
    <n v="8.3218475428969083E-2"/>
    <n v="3.0158582382366972"/>
    <n v="0"/>
    <n v="8.3218475428969083E-2"/>
    <n v="0.22349136639528813"/>
    <n v="0.18584151606726565"/>
    <n v="0"/>
    <n v="0.53341152231667732"/>
    <n v="0"/>
    <n v="0"/>
    <n v="0"/>
    <n v="0"/>
    <n v="0.21835486383987823"/>
    <m/>
    <n v="0"/>
    <n v="0"/>
    <n v="0"/>
    <n v="0"/>
    <n v="0"/>
    <x v="0"/>
    <m/>
    <s v="No root cause"/>
    <s v="No root cause"/>
    <s v="No root cause"/>
    <x v="3"/>
    <s v=""/>
    <s v="CTR_658"/>
    <m/>
    <s v=""/>
  </r>
  <r>
    <s v="Bpriso-Hydrocarbure"/>
    <s v="LIT_676"/>
    <s v="Douala"/>
    <s v="CAMUSAT"/>
    <s v="Good Grid no GE - 8h"/>
    <s v="LITTORAL"/>
    <s v="Douala"/>
    <s v="ZTE"/>
    <n v="0"/>
    <n v="0"/>
    <n v="0"/>
    <n v="16.766846301575484"/>
    <n v="0"/>
    <n v="4.7960487454092497"/>
    <n v="0"/>
    <n v="0"/>
    <n v="0"/>
    <n v="0"/>
    <n v="0"/>
    <n v="0"/>
    <n v="0"/>
    <n v="0"/>
    <n v="0"/>
    <n v="0"/>
    <n v="0"/>
    <n v="0"/>
    <n v="0"/>
    <n v="0"/>
    <n v="0"/>
    <n v="0"/>
    <n v="0"/>
    <n v="0.21519805497769892"/>
    <m/>
    <n v="0"/>
    <n v="0"/>
    <n v="0"/>
    <n v="0"/>
    <n v="0"/>
    <x v="0"/>
    <m/>
    <s v="No root cause"/>
    <s v="No root cause"/>
    <s v="No root cause"/>
    <x v="3"/>
    <s v=""/>
    <s v="LIT_676"/>
    <m/>
    <s v=""/>
  </r>
  <r>
    <s v="Ngodi-Akwa"/>
    <s v="LIT_460"/>
    <s v="Douala"/>
    <s v="IHS"/>
    <s v="GridOnly"/>
    <s v="LITTORAL"/>
    <s v="Douala"/>
    <s v="ZTE"/>
    <n v="0"/>
    <n v="0"/>
    <n v="0"/>
    <n v="0"/>
    <n v="0"/>
    <n v="0.12420348540234563"/>
    <n v="0.19063915213464436"/>
    <n v="0"/>
    <n v="0.12334740164311035"/>
    <n v="0.50833540220241846"/>
    <n v="0"/>
    <n v="0.24496480068943324"/>
    <n v="0"/>
    <n v="0"/>
    <n v="0.24496480068943324"/>
    <n v="6.2333598719298597E-2"/>
    <n v="0"/>
    <n v="0"/>
    <n v="0"/>
    <n v="0"/>
    <n v="6.1120813393715862E-2"/>
    <n v="6.1120813393715862E-2"/>
    <n v="0"/>
    <n v="0.21122083251291981"/>
    <m/>
    <n v="0"/>
    <n v="0"/>
    <n v="0"/>
    <n v="0"/>
    <n v="0"/>
    <x v="0"/>
    <m/>
    <s v="No root cause"/>
    <s v="No root cause"/>
    <s v="No root cause"/>
    <x v="3"/>
    <s v=""/>
    <s v="LIT_460"/>
    <m/>
    <s v=""/>
  </r>
  <r>
    <s v="Mbang"/>
    <s v="EST_011"/>
    <s v="CENTRE"/>
    <s v="IHS"/>
    <s v="Solar-Gen"/>
    <s v="EST"/>
    <s v="Mbang"/>
    <s v="NOKIA"/>
    <n v="5.8855758447407145E-3"/>
    <n v="0.39713368889345474"/>
    <n v="3.2861845202934652"/>
    <n v="0.32386718716559226"/>
    <n v="0"/>
    <n v="0"/>
    <n v="0.1161777001595168"/>
    <n v="0"/>
    <n v="0"/>
    <n v="8.4181569658109169E-3"/>
    <n v="9.3081273738489331E-2"/>
    <n v="0"/>
    <n v="0.2020179321011436"/>
    <n v="0.40093256057505999"/>
    <n v="0"/>
    <n v="0.33881298279556993"/>
    <n v="4.7280792619416631E-2"/>
    <n v="2.9427879223701005E-3"/>
    <n v="8.1096101109199126E-2"/>
    <n v="0.14917259504669939"/>
    <n v="0.10203448305382201"/>
    <n v="0.10203448305382201"/>
    <n v="2.1402093980876723E-3"/>
    <n v="0.1973629766603032"/>
    <m/>
    <n v="0"/>
    <n v="0"/>
    <n v="0"/>
    <n v="0"/>
    <n v="0"/>
    <x v="0"/>
    <m/>
    <s v="No root cause"/>
    <s v="No root cause"/>
    <s v="No root cause"/>
    <x v="3"/>
    <s v=""/>
    <s v="EST_011"/>
    <m/>
    <s v=""/>
  </r>
  <r>
    <s v="Madagascar-Nodal"/>
    <s v="LIT_814"/>
    <s v="Douala"/>
    <m/>
    <m/>
    <s v="LITTORAL"/>
    <s v="Douala"/>
    <s v="ZTE"/>
    <n v="0"/>
    <n v="0"/>
    <n v="0"/>
    <n v="0"/>
    <n v="0.70953292070096141"/>
    <n v="0"/>
    <n v="0"/>
    <n v="0"/>
    <n v="0"/>
    <n v="0"/>
    <n v="0"/>
    <n v="0"/>
    <n v="0"/>
    <n v="0"/>
    <n v="0"/>
    <n v="0"/>
    <n v="0"/>
    <n v="0"/>
    <n v="0"/>
    <n v="0"/>
    <n v="0"/>
    <n v="0"/>
    <n v="0"/>
    <n v="0.18587718622390009"/>
    <m/>
    <n v="0"/>
    <n v="0"/>
    <n v="0"/>
    <n v="0"/>
    <n v="0"/>
    <x v="0"/>
    <m/>
    <s v="No root cause"/>
    <s v="No root cause"/>
    <s v="No root cause"/>
    <x v="3"/>
    <s v=""/>
    <s v="LIT_814"/>
    <m/>
    <s v=""/>
  </r>
  <r>
    <s v="ADM_238_H_NGD-MARZA"/>
    <s v="ADM_238"/>
    <s v=""/>
    <s v="ESCO"/>
    <s v="Hybrid Solar - S1"/>
    <s v="ADM"/>
    <s v="Ngaoundere"/>
    <s v="Huawei"/>
    <n v="0"/>
    <n v="0"/>
    <n v="0"/>
    <n v="0"/>
    <n v="0"/>
    <n v="0"/>
    <n v="0"/>
    <n v="0"/>
    <n v="0"/>
    <n v="0"/>
    <n v="0.17683480151698042"/>
    <n v="0"/>
    <n v="0"/>
    <s v=""/>
    <n v="0"/>
    <n v="1.0322943330108751"/>
    <n v="0"/>
    <n v="0"/>
    <n v="0"/>
    <n v="8.9175391586979543E-5"/>
    <n v="0"/>
    <n v="0"/>
    <n v="0"/>
    <n v="0.18049099257204659"/>
    <m/>
    <n v="0"/>
    <n v="0"/>
    <n v="0"/>
    <n v="0"/>
    <n v="0"/>
    <x v="1"/>
    <s v="not accepted"/>
    <s v="Exclu"/>
    <s v="Exclu"/>
    <s v="EXCLU"/>
    <x v="2"/>
    <s v=""/>
    <s v="ADM_238"/>
    <m/>
    <s v=""/>
  </r>
  <r>
    <s v="Nyalla"/>
    <s v="LIT_059"/>
    <s v="Douala"/>
    <s v="IHS"/>
    <s v="Grid-Gen"/>
    <s v="LITTORAL"/>
    <s v="Douala"/>
    <s v="ZTE"/>
    <n v="0.12907246178299447"/>
    <n v="0"/>
    <n v="0"/>
    <n v="0"/>
    <n v="0"/>
    <n v="0"/>
    <n v="0"/>
    <n v="0"/>
    <n v="0"/>
    <n v="0"/>
    <n v="0"/>
    <n v="0"/>
    <n v="0"/>
    <n v="2.4255706511658228E-3"/>
    <n v="0"/>
    <n v="0"/>
    <n v="4.7058745894365011"/>
    <n v="0"/>
    <n v="0"/>
    <n v="0"/>
    <n v="0"/>
    <n v="0"/>
    <n v="0"/>
    <n v="0.17733418370986803"/>
    <m/>
    <n v="0"/>
    <n v="0"/>
    <n v="0"/>
    <n v="0"/>
    <n v="0"/>
    <x v="0"/>
    <m/>
    <s v="No root cause"/>
    <s v="No root cause"/>
    <s v="No root cause"/>
    <x v="3"/>
    <s v=""/>
    <s v="LIT_059"/>
    <m/>
    <s v=""/>
  </r>
  <r>
    <s v="CTR_1052_Z_Santa-Barbara-Gottam-IHS"/>
    <s v="CTR_1052"/>
    <s v="Yaounde"/>
    <s v="IHS"/>
    <s v=""/>
    <s v="CTR"/>
    <s v="Yaoundé"/>
    <s v="ZTE"/>
    <n v="0"/>
    <n v="0"/>
    <n v="0"/>
    <n v="0"/>
    <n v="0"/>
    <n v="0"/>
    <n v="0"/>
    <n v="0"/>
    <n v="0"/>
    <n v="3.289876381505167"/>
    <n v="0"/>
    <n v="3.887030473728216"/>
    <n v="0.78793592498423404"/>
    <s v=""/>
    <n v="3.8870304737282164"/>
    <n v="0.23820530600713991"/>
    <n v="0.12680740683668482"/>
    <n v="0"/>
    <n v="0"/>
    <n v="0"/>
    <n v="0"/>
    <n v="0"/>
    <n v="0"/>
    <n v="0.17503345860692376"/>
    <m/>
    <n v="0"/>
    <n v="0"/>
    <n v="0"/>
    <n v="0"/>
    <n v="0"/>
    <x v="0"/>
    <m/>
    <s v="No root cause"/>
    <s v="No root cause"/>
    <s v="No root cause"/>
    <x v="3"/>
    <s v=""/>
    <s v="CTR_1052"/>
    <m/>
    <s v=""/>
  </r>
  <r>
    <s v="LIT_263_Z_CCC"/>
    <s v="LIT_263"/>
    <s v="Douala"/>
    <s v="IHS"/>
    <s v="Grid-Gen"/>
    <s v="LITTORAL"/>
    <s v="Douala"/>
    <s v="ZTE"/>
    <n v="0"/>
    <n v="0"/>
    <n v="0"/>
    <n v="0"/>
    <n v="0"/>
    <n v="0"/>
    <n v="0"/>
    <n v="0"/>
    <n v="0"/>
    <n v="0"/>
    <n v="0"/>
    <n v="0"/>
    <n v="0"/>
    <n v="0"/>
    <n v="0"/>
    <n v="0"/>
    <n v="0"/>
    <n v="0"/>
    <n v="0"/>
    <n v="0"/>
    <n v="0"/>
    <n v="0"/>
    <n v="0"/>
    <n v="0.15789394834390594"/>
    <m/>
    <n v="0"/>
    <n v="0"/>
    <n v="0"/>
    <n v="0"/>
    <n v="0"/>
    <x v="0"/>
    <m/>
    <s v="No root cause"/>
    <s v="No root cause"/>
    <s v="No root cause"/>
    <x v="3"/>
    <s v=""/>
    <s v="LIT_263"/>
    <m/>
    <s v=""/>
  </r>
  <r>
    <s v="Muyengue-Bafia-IHS"/>
    <s v="LIT_176"/>
    <s v="LITTORAL"/>
    <s v="IHS"/>
    <s v="Solar-Gen"/>
    <s v="LITTORAL"/>
    <s v="Muyengue"/>
    <s v="NOKIA"/>
    <n v="1.8558568662108227E-2"/>
    <n v="1.1127926982041573E-2"/>
    <n v="0"/>
    <n v="0"/>
    <n v="4.0904600316483436E-2"/>
    <n v="0"/>
    <n v="0"/>
    <n v="0"/>
    <n v="0"/>
    <n v="0"/>
    <n v="0"/>
    <n v="0"/>
    <n v="0"/>
    <n v="0"/>
    <n v="0"/>
    <n v="0"/>
    <n v="1.6229921268830277E-3"/>
    <n v="0"/>
    <n v="0"/>
    <n v="0"/>
    <n v="0"/>
    <n v="0"/>
    <n v="1.2163523412464008E-2"/>
    <n v="0.15357785939109614"/>
    <m/>
    <n v="0"/>
    <n v="0"/>
    <n v="0"/>
    <n v="0"/>
    <n v="0"/>
    <x v="0"/>
    <m/>
    <s v="No root cause"/>
    <s v="No root cause"/>
    <s v="No root cause"/>
    <x v="3"/>
    <s v=""/>
    <s v="LIT_176"/>
    <m/>
    <s v=""/>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8.716756677893553"/>
    <n v="1.6555807837671508"/>
    <n v="1.4878099766689359"/>
    <n v="3.4845875799247312"/>
    <n v="0"/>
    <n v="2.0982840132500518"/>
    <n v="3.2461663100837601"/>
    <n v="0"/>
    <n v="2.5358378720177712"/>
    <n v="0.73801554077384302"/>
    <n v="0.73801554077384302"/>
    <n v="2.4155344369368237"/>
    <n v="0.14416312110511914"/>
    <m/>
    <n v="0"/>
    <n v="0"/>
    <n v="0"/>
    <n v="0"/>
    <n v="0"/>
    <x v="2"/>
    <m/>
    <s v="No root cause"/>
    <s v="No root cause"/>
    <s v="No root cause"/>
    <x v="3"/>
    <s v=""/>
    <s v="EXN_208"/>
    <m/>
    <s v=""/>
  </r>
  <r>
    <s v="Mbanga-Bakoko-SIC"/>
    <s v="LIT_614"/>
    <s v="Douala"/>
    <s v="IHS"/>
    <s v="Grid + Gen"/>
    <s v="LITTORAL"/>
    <s v="Douala"/>
    <s v="ZTE"/>
    <n v="0.10454922909657442"/>
    <n v="2.2517143077278687"/>
    <n v="0"/>
    <n v="0"/>
    <n v="0"/>
    <n v="0"/>
    <n v="0"/>
    <n v="0.58725562375689422"/>
    <n v="0"/>
    <n v="0"/>
    <n v="1.1794515642077097"/>
    <n v="0"/>
    <n v="1.6452681397014559"/>
    <n v="1.0530543641723256"/>
    <n v="0"/>
    <n v="2.338624644368537"/>
    <n v="4.0173692260717448"/>
    <n v="0"/>
    <n v="0"/>
    <n v="0"/>
    <n v="2.282676003686865"/>
    <n v="2.282676003686865"/>
    <n v="22.415821997357561"/>
    <n v="0.14180670770161471"/>
    <m/>
    <n v="0"/>
    <n v="0"/>
    <n v="0"/>
    <n v="0"/>
    <n v="0"/>
    <x v="0"/>
    <m/>
    <s v="No root cause"/>
    <s v="No root cause"/>
    <s v="No root cause"/>
    <x v="3"/>
    <s v=""/>
    <s v="LIT_614"/>
    <m/>
    <s v=""/>
  </r>
  <r>
    <s v="Nkong-Marche"/>
    <s v="LIT_071"/>
    <s v="LITTORAL"/>
    <s v="IHS"/>
    <s v="Grid-Gen"/>
    <s v="LITTORAL"/>
    <s v="Nkongsamba"/>
    <s v="ZTE"/>
    <n v="0"/>
    <n v="0"/>
    <n v="0"/>
    <n v="0"/>
    <n v="0"/>
    <n v="0"/>
    <n v="0"/>
    <n v="0"/>
    <n v="3.7453664466531404E-4"/>
    <n v="0"/>
    <n v="0"/>
    <n v="0"/>
    <n v="0"/>
    <n v="0"/>
    <n v="0"/>
    <n v="0"/>
    <n v="0"/>
    <n v="0"/>
    <n v="0"/>
    <n v="0"/>
    <n v="0"/>
    <n v="0"/>
    <n v="0"/>
    <n v="0.13916711611064148"/>
    <m/>
    <n v="0"/>
    <n v="0"/>
    <n v="0"/>
    <n v="0"/>
    <n v="0"/>
    <x v="0"/>
    <m/>
    <s v="No root cause"/>
    <s v="No root cause"/>
    <s v="No root cause"/>
    <x v="3"/>
    <s v=""/>
    <s v="LIT_071"/>
    <m/>
    <s v=""/>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0.86389552353802224"/>
    <n v="1.7809039103052511"/>
    <n v="0.81782751624418881"/>
    <n v="0.86389552353802224"/>
    <n v="0.11765801165986034"/>
    <n v="0.70300528203679369"/>
    <n v="0"/>
    <n v="0"/>
    <n v="0"/>
    <n v="0.12101100638353045"/>
    <n v="0.12101100638353045"/>
    <n v="0.26850710406839617"/>
    <n v="0.1388995899358815"/>
    <m/>
    <n v="0"/>
    <n v="0"/>
    <n v="0"/>
    <n v="0"/>
    <n v="0"/>
    <x v="0"/>
    <m/>
    <s v="No root cause"/>
    <s v="No root cause"/>
    <s v="No root cause"/>
    <x v="3"/>
    <s v=""/>
    <s v="LIT_169"/>
    <m/>
    <s v=""/>
  </r>
  <r>
    <s v="C-D-Palmiers-III"/>
    <s v="LIT_168"/>
    <s v="Douala"/>
    <s v="IHS"/>
    <s v="GridOnly"/>
    <s v="LITTORAL"/>
    <s v="Douala"/>
    <s v="ZTE"/>
    <n v="0"/>
    <n v="16.35804847146245"/>
    <n v="13.868556899607057"/>
    <n v="17.771050386236453"/>
    <n v="0"/>
    <n v="0"/>
    <n v="0"/>
    <n v="0"/>
    <n v="0"/>
    <n v="0"/>
    <n v="14.670600371540351"/>
    <n v="0"/>
    <n v="0"/>
    <n v="0"/>
    <n v="0"/>
    <n v="0"/>
    <n v="0"/>
    <n v="0"/>
    <n v="32.828832472969154"/>
    <n v="13.868556899607057"/>
    <n v="13.351214782854356"/>
    <n v="13.351214782854356"/>
    <n v="36.376621922022167"/>
    <n v="0.13486886223614816"/>
    <m/>
    <n v="0"/>
    <n v="0"/>
    <n v="0"/>
    <n v="0"/>
    <n v="0"/>
    <x v="0"/>
    <m/>
    <s v="No root cause"/>
    <s v="No root cause"/>
    <s v="No root cause"/>
    <x v="3"/>
    <s v=""/>
    <s v="LIT_168"/>
    <m/>
    <s v=""/>
  </r>
  <r>
    <s v="Bankwop-IHS"/>
    <s v="OST_161"/>
    <s v="OUEST"/>
    <s v="IHS"/>
    <s v="Grid-Gen"/>
    <s v="OUEST"/>
    <s v="Bankwop"/>
    <s v="NOKIA"/>
    <n v="2.8536125307835631E-3"/>
    <n v="0"/>
    <n v="0"/>
    <n v="0"/>
    <n v="4.1020680130009011E-3"/>
    <n v="3.745366446653384E-3"/>
    <n v="5.3505234952189234E-3"/>
    <n v="7.0448559353711729E-3"/>
    <n v="3.5670156634794539E-3"/>
    <n v="0"/>
    <n v="0"/>
    <n v="1.0344345424089817E-2"/>
    <n v="3.4778402718925743E-3"/>
    <n v="0"/>
    <n v="1.0344345424089817E-2"/>
    <n v="5.7072250615666136E-3"/>
    <n v="2.9427879223704423E-3"/>
    <n v="0"/>
    <n v="0"/>
    <n v="0"/>
    <n v="0"/>
    <n v="0"/>
    <n v="0"/>
    <n v="0.13074895914482917"/>
    <m/>
    <n v="0"/>
    <n v="0"/>
    <n v="0"/>
    <n v="0"/>
    <n v="0"/>
    <x v="0"/>
    <m/>
    <s v="No root cause"/>
    <s v="No root cause"/>
    <s v="No root cause"/>
    <x v="3"/>
    <s v=""/>
    <s v="OST_161"/>
    <m/>
    <s v=""/>
  </r>
  <r>
    <s v="NKONGSAMBA-Q8-CIMETIERE-IHS"/>
    <s v="LIT_735"/>
    <s v="LITTORAL"/>
    <s v="IHS"/>
    <s v="Grid-Gen"/>
    <s v="LITTORAL"/>
    <s v="Nkongsamba"/>
    <s v="ZTE"/>
    <n v="4.4000743366064263"/>
    <n v="0"/>
    <n v="0"/>
    <n v="0"/>
    <n v="0"/>
    <n v="0"/>
    <n v="0"/>
    <n v="3.3426860484029746"/>
    <n v="1.909691010835165"/>
    <n v="0"/>
    <n v="0"/>
    <n v="0"/>
    <n v="0"/>
    <n v="0"/>
    <n v="0"/>
    <n v="0"/>
    <n v="0"/>
    <n v="0"/>
    <n v="0"/>
    <n v="0"/>
    <n v="0"/>
    <n v="0"/>
    <n v="0"/>
    <n v="0.12787751153572979"/>
    <m/>
    <n v="0"/>
    <n v="0"/>
    <n v="0"/>
    <n v="0"/>
    <n v="0"/>
    <x v="0"/>
    <m/>
    <s v="No root cause"/>
    <s v="No root cause"/>
    <s v="No root cause"/>
    <x v="3"/>
    <s v=""/>
    <s v="LIT_735"/>
    <m/>
    <s v=""/>
  </r>
  <r>
    <s v="Nkong-C-Fultang"/>
    <s v="LIT_353"/>
    <s v="LITTORAL"/>
    <m/>
    <m/>
    <s v="LITTORAL"/>
    <s v="Nkongsamba"/>
    <s v="ZTE"/>
    <n v="0"/>
    <n v="0"/>
    <n v="0"/>
    <n v="0"/>
    <n v="0"/>
    <n v="0"/>
    <n v="0"/>
    <n v="0"/>
    <n v="4.2804187961750177E-4"/>
    <n v="0"/>
    <n v="0"/>
    <n v="0"/>
    <n v="0"/>
    <n v="0"/>
    <n v="0"/>
    <n v="0"/>
    <n v="0"/>
    <n v="0"/>
    <n v="0"/>
    <n v="0"/>
    <n v="0"/>
    <n v="0"/>
    <n v="0"/>
    <n v="0.12750297489106308"/>
    <m/>
    <n v="0"/>
    <n v="0"/>
    <n v="0"/>
    <n v="0"/>
    <n v="0"/>
    <x v="0"/>
    <m/>
    <s v="No root cause"/>
    <s v="No root cause"/>
    <s v="No root cause"/>
    <x v="3"/>
    <s v=""/>
    <s v="LIT_353"/>
    <m/>
    <s v=""/>
  </r>
  <r>
    <s v="Cogefar-II"/>
    <s v="LIT_339"/>
    <s v="Douala"/>
    <s v="IHS"/>
    <s v="Grid-Gen"/>
    <s v="LITTORAL"/>
    <s v="Douala"/>
    <s v="ZTE"/>
    <n v="0"/>
    <n v="4.6264193155324602E-2"/>
    <n v="0"/>
    <n v="0"/>
    <n v="0"/>
    <n v="0"/>
    <n v="0"/>
    <n v="0"/>
    <n v="0"/>
    <n v="0"/>
    <n v="0"/>
    <n v="20.782021813014186"/>
    <n v="0"/>
    <n v="0"/>
    <n v="20.782021813014186"/>
    <n v="0.16363684356210731"/>
    <n v="0"/>
    <n v="0"/>
    <n v="0"/>
    <n v="0"/>
    <n v="0.28561094417477767"/>
    <n v="0.28561094417477767"/>
    <n v="0"/>
    <n v="0.1214212131848313"/>
    <m/>
    <n v="0"/>
    <n v="0"/>
    <n v="0"/>
    <n v="0"/>
    <n v="0"/>
    <x v="0"/>
    <m/>
    <s v="No root cause"/>
    <s v="No root cause"/>
    <s v="No root cause"/>
    <x v="3"/>
    <s v=""/>
    <s v="LIT_339"/>
    <m/>
    <s v=""/>
  </r>
  <r>
    <s v="Camp-Yabassi-IHS"/>
    <s v="LIT_587"/>
    <s v="Douala"/>
    <s v="IHS"/>
    <s v="Grid-Gen"/>
    <s v="LITTORAL"/>
    <s v="Douala"/>
    <s v="ZTE"/>
    <n v="0"/>
    <n v="3.8345418382401204E-3"/>
    <n v="0"/>
    <n v="0"/>
    <n v="5.7896860465928885E-17"/>
    <n v="2.5147460427529101E-3"/>
    <n v="0"/>
    <n v="5.7896860465928885E-17"/>
    <n v="21.021404234190275"/>
    <n v="0"/>
    <n v="0"/>
    <n v="13.665183501553791"/>
    <n v="11.725672239771937"/>
    <n v="4.62531354067682"/>
    <n v="13.665183501553791"/>
    <n v="0"/>
    <n v="0"/>
    <n v="0"/>
    <n v="0"/>
    <n v="0"/>
    <n v="0"/>
    <n v="0"/>
    <n v="0"/>
    <n v="9.9894273655734472E-2"/>
    <m/>
    <n v="0"/>
    <n v="0"/>
    <n v="0"/>
    <n v="0"/>
    <n v="0"/>
    <x v="0"/>
    <m/>
    <s v="No root cause"/>
    <s v="No root cause"/>
    <s v="No root cause"/>
    <x v="3"/>
    <s v=""/>
    <s v="LIT_587"/>
    <m/>
    <s v=""/>
  </r>
  <r>
    <s v="Mantoum-Village"/>
    <s v="OST_200"/>
    <s v="OUEST"/>
    <s v="IHS"/>
    <s v="Hybrid-Gen"/>
    <s v="OUEST"/>
    <s v="Mantoum"/>
    <s v="NOKIA"/>
    <n v="0"/>
    <n v="0"/>
    <n v="0"/>
    <n v="0"/>
    <n v="0"/>
    <n v="1.2484554822176806E-3"/>
    <n v="2.7691283992586522"/>
    <n v="4.1449048311377403"/>
    <n v="2.7661114529093713"/>
    <n v="0"/>
    <n v="0"/>
    <n v="0"/>
    <n v="0"/>
    <n v="0"/>
    <n v="0"/>
    <n v="2.1205908119383492E-2"/>
    <n v="1.2111801685343557"/>
    <n v="0"/>
    <n v="0"/>
    <n v="2.0920546866305404E-2"/>
    <n v="2.9463549380338065E-2"/>
    <n v="2.9463549380338065E-2"/>
    <n v="0.11776502212976517"/>
    <n v="9.8752828643420998E-2"/>
    <m/>
    <n v="0"/>
    <n v="0"/>
    <n v="0"/>
    <n v="0"/>
    <n v="0"/>
    <x v="0"/>
    <m/>
    <s v="No root cause"/>
    <s v="No root cause"/>
    <s v="No root cause"/>
    <x v="3"/>
    <s v=""/>
    <s v="OST_200"/>
    <m/>
    <s v=""/>
  </r>
  <r>
    <s v="Mantoum-Ville"/>
    <s v="OST_201"/>
    <s v="OUEST"/>
    <s v="IHS"/>
    <s v="Hybrid-Gen"/>
    <s v="OUEST"/>
    <s v="Mantoum"/>
    <s v="NOKIA"/>
    <n v="0"/>
    <n v="0"/>
    <n v="0"/>
    <n v="0"/>
    <n v="0"/>
    <n v="0"/>
    <n v="2.7670793640109288"/>
    <n v="4.1355634422380865"/>
    <n v="2.7631386018644819"/>
    <n v="0"/>
    <n v="0"/>
    <n v="0"/>
    <n v="0"/>
    <n v="0"/>
    <n v="0"/>
    <n v="8.757023453841448E-3"/>
    <n v="1.2128566658961915"/>
    <n v="0"/>
    <n v="0"/>
    <n v="2.0688690848179044E-2"/>
    <n v="2.8857156717546718E-2"/>
    <n v="2.8857156717546718E-2"/>
    <n v="6.4687829057194862E-2"/>
    <n v="9.7147671594855628E-2"/>
    <m/>
    <n v="0"/>
    <n v="0"/>
    <n v="0"/>
    <n v="0"/>
    <n v="0"/>
    <x v="0"/>
    <m/>
    <s v="No root cause"/>
    <s v="No root cause"/>
    <s v="No root cause"/>
    <x v="3"/>
    <s v=""/>
    <s v="OST_201"/>
    <m/>
    <s v=""/>
  </r>
  <r>
    <s v="Pont-Emana-MTN"/>
    <s v="CTR_799"/>
    <s v="Yaounde"/>
    <m/>
    <m/>
    <s v="CENTRE"/>
    <s v="Yaounde"/>
    <s v="ZTE"/>
    <n v="4.2804187961750177E-4"/>
    <n v="0"/>
    <n v="0"/>
    <n v="0"/>
    <n v="0"/>
    <n v="0"/>
    <n v="0"/>
    <n v="0"/>
    <n v="0"/>
    <n v="0"/>
    <n v="0"/>
    <n v="13.928518432910142"/>
    <n v="1.3214366226924974"/>
    <n v="0.25404285555298695"/>
    <n v="13.928518432910142"/>
    <n v="12.929896727762511"/>
    <n v="18.712992212491407"/>
    <n v="0"/>
    <n v="0"/>
    <n v="0"/>
    <n v="0"/>
    <n v="0"/>
    <n v="0"/>
    <n v="9.4294059064072622E-2"/>
    <m/>
    <n v="0"/>
    <n v="0"/>
    <n v="0"/>
    <n v="0"/>
    <n v="0"/>
    <x v="0"/>
    <m/>
    <s v="No root cause"/>
    <s v="No root cause"/>
    <s v="No root cause"/>
    <x v="3"/>
    <s v=""/>
    <s v="CTR_799"/>
    <m/>
    <s v=""/>
  </r>
  <r>
    <s v="Fondjomekwet-IHS"/>
    <s v="OST_208"/>
    <s v="OUEST"/>
    <s v="IHS"/>
    <s v="Grid-Gen"/>
    <s v="OUEST"/>
    <s v="Fondjomekwet"/>
    <s v="NOKIA"/>
    <n v="1.6051570485657116E-3"/>
    <n v="0"/>
    <n v="1.0433520815676698E-2"/>
    <n v="0"/>
    <n v="1.5159816569788325E-3"/>
    <n v="0"/>
    <n v="1.4268062653917818E-3"/>
    <n v="7.134031326958566E-3"/>
    <n v="0.75803090876026336"/>
    <n v="4.8154711456967923E-3"/>
    <n v="0"/>
    <n v="4.5479449709359835E-3"/>
    <n v="5.4396988868056322E-3"/>
    <n v="1.6943324401527619E-3"/>
    <n v="4.5479449709359835E-3"/>
    <n v="1.4268062653917815E-3"/>
    <n v="1.3376308738047309E-3"/>
    <n v="0"/>
    <n v="0.77299012935425593"/>
    <n v="7.7758801254448056"/>
    <n v="0"/>
    <n v="0"/>
    <n v="0"/>
    <n v="9.1297765906749595E-2"/>
    <m/>
    <n v="0"/>
    <n v="0"/>
    <n v="0"/>
    <n v="0"/>
    <n v="0"/>
    <x v="0"/>
    <m/>
    <s v="No root cause"/>
    <s v="No root cause"/>
    <s v="No root cause"/>
    <x v="3"/>
    <s v=""/>
    <s v="OST_208"/>
    <m/>
    <s v=""/>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28172289710158632"/>
    <n v="0"/>
    <n v="0"/>
    <n v="0.28172289710158632"/>
    <n v="8.259424768786032E-2"/>
    <n v="0"/>
    <n v="0"/>
    <n v="0"/>
    <n v="0"/>
    <n v="0.77418507960152227"/>
    <n v="0.77418507960152227"/>
    <n v="0"/>
    <n v="8.7088687423843791E-2"/>
    <m/>
    <n v="0"/>
    <n v="0"/>
    <n v="0"/>
    <n v="0"/>
    <n v="0"/>
    <x v="0"/>
    <m/>
    <s v="No root cause"/>
    <s v="No root cause"/>
    <s v="No root cause"/>
    <x v="3"/>
    <s v=""/>
    <s v="LIT_453"/>
    <m/>
    <s v=""/>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9.3598491009693849E-2"/>
    <n v="0"/>
    <n v="0"/>
    <n v="9.3598491009693849E-2"/>
    <n v="4.7940690517160343E-2"/>
    <n v="0"/>
    <n v="0"/>
    <n v="0"/>
    <n v="0"/>
    <n v="0.34871145126172487"/>
    <n v="0.34871145126172487"/>
    <n v="0"/>
    <n v="7.5157020029506472E-2"/>
    <m/>
    <n v="0"/>
    <n v="0"/>
    <n v="0"/>
    <n v="0"/>
    <n v="0"/>
    <x v="0"/>
    <m/>
    <s v="No root cause"/>
    <s v="No root cause"/>
    <s v="No root cause"/>
    <x v="3"/>
    <s v=""/>
    <s v="LIT_708"/>
    <m/>
    <s v=""/>
  </r>
  <r>
    <s v="Chevreuil"/>
    <s v="LIT_018"/>
    <s v="Douala"/>
    <s v="IHS"/>
    <s v="Grid-Gen"/>
    <s v="LITTORAL"/>
    <s v="Douala"/>
    <s v="ZTE"/>
    <n v="0"/>
    <n v="0"/>
    <n v="0"/>
    <n v="0"/>
    <n v="0"/>
    <n v="0"/>
    <n v="0"/>
    <n v="0"/>
    <n v="0"/>
    <n v="0"/>
    <n v="0"/>
    <n v="0"/>
    <n v="0"/>
    <n v="0"/>
    <n v="0"/>
    <n v="0"/>
    <n v="0"/>
    <n v="0"/>
    <n v="0"/>
    <n v="0"/>
    <m/>
    <n v="0"/>
    <n v="0"/>
    <n v="6.9877836847557329E-2"/>
    <m/>
    <n v="0"/>
    <n v="0"/>
    <n v="0"/>
    <n v="0"/>
    <n v="0"/>
    <x v="0"/>
    <m/>
    <s v="No root cause"/>
    <s v="No root cause"/>
    <s v="No root cause"/>
    <x v="3"/>
    <s v=""/>
    <s v="LIT_018"/>
    <m/>
    <s v=""/>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0"/>
    <n v="3.9137117586758837E-3"/>
    <n v="0.96057948309662611"/>
    <n v="0"/>
    <n v="0"/>
    <n v="0"/>
    <n v="1.5461764445700032"/>
    <n v="0.10818758507332359"/>
    <n v="0"/>
    <n v="2.4178480622544112"/>
    <n v="2.4178480622544112"/>
    <n v="0"/>
    <n v="6.7077729551725793E-2"/>
    <m/>
    <n v="0"/>
    <n v="0"/>
    <n v="0"/>
    <n v="0"/>
    <n v="0"/>
    <x v="2"/>
    <m/>
    <s v="No root cause"/>
    <s v="No root cause"/>
    <s v="No root cause"/>
    <x v="3"/>
    <s v=""/>
    <s v="NRO_081"/>
    <m/>
    <s v=""/>
  </r>
  <r>
    <s v="Kousseri"/>
    <s v="EXN_003"/>
    <s v="EXTREME-NORD"/>
    <s v="IHS"/>
    <s v="Grid-Gen"/>
    <s v="EXTREME-NORD"/>
    <s v="Kousseri"/>
    <s v="Huawei"/>
    <n v="0"/>
    <n v="0"/>
    <n v="0"/>
    <n v="0"/>
    <n v="5.3505234952187721E-4"/>
    <n v="2.2811065167949368E-2"/>
    <n v="0.43708426432442149"/>
    <n v="0.18058016796363358"/>
    <n v="0"/>
    <n v="0"/>
    <n v="0"/>
    <n v="0"/>
    <n v="0"/>
    <n v="0"/>
    <n v="0"/>
    <n v="0"/>
    <n v="5.7964004531536693E-3"/>
    <n v="0"/>
    <n v="0"/>
    <n v="0"/>
    <n v="0.77300796443257325"/>
    <n v="0.77300796443257325"/>
    <n v="8.8444153375966311E-2"/>
    <n v="6.6828038455282471E-2"/>
    <m/>
    <n v="0"/>
    <n v="0"/>
    <n v="0"/>
    <n v="0"/>
    <n v="0"/>
    <x v="2"/>
    <m/>
    <s v="IHS"/>
    <s v="POWER ISSUE"/>
    <s v="Defaut GE &amp; Power Cabinet"/>
    <x v="0"/>
    <s v="(05-10-2026 ticket): INC-20260510-00013433...Grid Outage"/>
    <s v="EXN_003"/>
    <m/>
    <s v=""/>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25796657278281448"/>
    <n v="0"/>
    <n v="0"/>
    <n v="0.25796657278281448"/>
    <n v="5.7268436477158312E-2"/>
    <n v="0"/>
    <n v="0"/>
    <n v="0"/>
    <n v="0"/>
    <n v="0.64143859168514394"/>
    <n v="0.64143859168514394"/>
    <n v="0"/>
    <n v="6.3457208653294822E-2"/>
    <m/>
    <n v="0"/>
    <n v="0"/>
    <n v="0"/>
    <n v="0"/>
    <n v="0"/>
    <x v="0"/>
    <m/>
    <s v="No root cause"/>
    <s v="No root cause"/>
    <s v="No root cause"/>
    <x v="3"/>
    <s v=""/>
    <s v="LIT_581"/>
    <m/>
    <s v=""/>
  </r>
  <r>
    <s v="Foyemtcha"/>
    <s v="OST_156"/>
    <s v="OUEST"/>
    <s v="IHS"/>
    <s v="Grid-Gen"/>
    <s v="OUEST"/>
    <s v="Foyemtcha"/>
    <s v="NOKIA"/>
    <n v="3.8345418382399201E-3"/>
    <n v="0"/>
    <n v="0"/>
    <n v="0"/>
    <n v="0"/>
    <n v="0"/>
    <n v="0.15674540939221412"/>
    <n v="6.6881543690234836E-3"/>
    <n v="4.7262957541102536E-3"/>
    <n v="0"/>
    <n v="0.12784255369234826"/>
    <n v="9.0138485816119149E-2"/>
    <n v="4.9046465372843562E-3"/>
    <n v="0"/>
    <n v="4.1448722009628243E-2"/>
    <n v="9.8092930745670003E-4"/>
    <n v="0.42773868328610587"/>
    <n v="0"/>
    <n v="0"/>
    <n v="8.3325485898873841E-2"/>
    <n v="0"/>
    <n v="0"/>
    <n v="1.1949502472655187E-2"/>
    <n v="6.1531020195015801E-2"/>
    <m/>
    <n v="0"/>
    <n v="0"/>
    <n v="0"/>
    <n v="0"/>
    <n v="0"/>
    <x v="0"/>
    <m/>
    <s v="No root cause"/>
    <s v="No root cause"/>
    <s v="No root cause"/>
    <x v="3"/>
    <s v="(05-10-2026 cells nokia): _x000a_09/05/2026 : Need BO RAN analysis_x000a_08/05/2026 : Need BO RAN analysis ..;..;(05-10-2026 cells nokia): _x000a_09/05/2026 : Need BO RAN analysis_x000a_08/05/2026 : Need BO RAN analysis ..;..;(05-10-2026 cells nokia): _x000a_09/05/2026 : Need BO RAN analysis||FME should check and replace FRGU_x000a_08/05/2026 : Need BO RAN analysis "/>
    <s v="OST_156"/>
    <m/>
    <s v=""/>
  </r>
  <r>
    <s v="Santchou-IHS"/>
    <s v="OST_140"/>
    <s v="OUEST"/>
    <s v="IHS"/>
    <s v="Grid-Gen"/>
    <s v="OUEST"/>
    <s v="Santchou"/>
    <s v="NOKIA"/>
    <n v="1.5159816569786607E-3"/>
    <n v="0"/>
    <n v="0"/>
    <n v="0"/>
    <n v="5.5288742783923418E-3"/>
    <n v="0"/>
    <n v="2.4077355728483103E-3"/>
    <n v="3.3886648803055238E-3"/>
    <n v="0"/>
    <n v="0"/>
    <n v="0"/>
    <n v="2.9427879223706136E-3"/>
    <n v="2.9427879223706136E-3"/>
    <n v="0"/>
    <n v="2.9427879223706136E-3"/>
    <n v="0"/>
    <n v="2.4969109644353608E-3"/>
    <n v="0"/>
    <n v="0"/>
    <n v="0"/>
    <n v="0"/>
    <n v="0"/>
    <n v="0"/>
    <n v="5.8962768917311524E-2"/>
    <m/>
    <n v="0"/>
    <n v="0"/>
    <n v="0"/>
    <n v="0"/>
    <n v="0"/>
    <x v="1"/>
    <m/>
    <s v="Exclu"/>
    <s v="Exclu"/>
    <s v="EXCLU"/>
    <x v="2"/>
    <s v=""/>
    <s v="OST_140"/>
    <m/>
    <s v=""/>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0"/>
    <n v="5.3505234952293776E-5"/>
    <n v="3.5670156634823915E-5"/>
    <n v="0"/>
    <n v="0"/>
    <n v="3.5670156634823915E-5"/>
    <n v="3.5670156634881818E-5"/>
    <n v="0"/>
    <n v="0"/>
    <n v="1.7835078317411958E-5"/>
    <n v="1.7835078317411958E-5"/>
    <n v="3.5670156634823915E-5"/>
    <n v="5.5877300368401696E-2"/>
    <m/>
    <n v="0"/>
    <n v="0"/>
    <n v="0"/>
    <n v="0"/>
    <n v="0"/>
    <x v="0"/>
    <m/>
    <s v="No root cause"/>
    <s v="No root cause"/>
    <s v="No root cause"/>
    <x v="3"/>
    <s v=""/>
    <s v="OST_089"/>
    <m/>
    <s v=""/>
  </r>
  <r>
    <s v="Koweit-City-II-HIS"/>
    <s v="CTR_604"/>
    <s v="Yaounde"/>
    <s v="IHS"/>
    <s v="Grid-Gen"/>
    <s v="CENTRE"/>
    <s v="Yaounde"/>
    <s v="ZTE"/>
    <n v="0"/>
    <n v="0"/>
    <n v="0.17203716544960049"/>
    <n v="0.28441599392751243"/>
    <n v="4.7407956727819585"/>
    <n v="4.3603912873502209"/>
    <n v="2.6021022563514284"/>
    <n v="3.589238171062656"/>
    <n v="9.1043794391509927"/>
    <n v="11.071891773891156"/>
    <n v="6.0526191882613789"/>
    <n v="0"/>
    <n v="0"/>
    <n v="0"/>
    <n v="0"/>
    <n v="4.7207490447532043"/>
    <n v="11.97407921057663"/>
    <n v="0"/>
    <n v="0"/>
    <n v="0"/>
    <n v="0"/>
    <n v="0"/>
    <n v="0"/>
    <n v="5.4200803006566066E-2"/>
    <m/>
    <n v="0"/>
    <n v="0"/>
    <n v="0"/>
    <n v="0"/>
    <n v="0"/>
    <x v="0"/>
    <m/>
    <s v="No root cause"/>
    <s v="No root cause"/>
    <s v="No root cause"/>
    <x v="3"/>
    <s v=""/>
    <s v="CTR_604"/>
    <m/>
    <s v=""/>
  </r>
  <r>
    <s v="Mbingo-IHS"/>
    <s v="NRO_031"/>
    <s v="NORD-OUEST"/>
    <s v="IHS"/>
    <s v="Grid-Gen"/>
    <s v="NORD-OUEST"/>
    <s v="Mbingo"/>
    <s v="NOKIA"/>
    <n v="2.0924462720842469"/>
    <n v="0"/>
    <n v="0"/>
    <n v="0"/>
    <n v="1.0795221731192857"/>
    <n v="0"/>
    <n v="0"/>
    <n v="0"/>
    <n v="0"/>
    <n v="0"/>
    <n v="0"/>
    <n v="0"/>
    <n v="0"/>
    <n v="0.36706374685032511"/>
    <n v="0"/>
    <n v="0"/>
    <n v="0"/>
    <n v="0.27478505163611888"/>
    <n v="0.36704591177200763"/>
    <n v="0"/>
    <n v="0"/>
    <n v="0"/>
    <n v="0"/>
    <n v="5.1472036024004637E-2"/>
    <m/>
    <n v="0"/>
    <n v="0"/>
    <n v="0"/>
    <n v="0"/>
    <n v="0"/>
    <x v="2"/>
    <m/>
    <s v="No root cause"/>
    <s v="No root cause"/>
    <s v="No root cause"/>
    <x v="3"/>
    <s v=""/>
    <s v="NRO_031"/>
    <m/>
    <s v=""/>
  </r>
  <r>
    <s v="Babanki-IHS"/>
    <s v="NRO_058"/>
    <s v="NORD-OUEST"/>
    <s v="IHS"/>
    <s v="Grid-Gen"/>
    <s v="NORD-OUEST"/>
    <s v="Babanki"/>
    <s v="NOKIA"/>
    <n v="2.0923861516778413"/>
    <n v="0"/>
    <n v="0"/>
    <n v="0"/>
    <n v="1.0719943551738911"/>
    <n v="0"/>
    <n v="0.58064207155090763"/>
    <n v="0"/>
    <n v="0"/>
    <n v="0"/>
    <n v="0"/>
    <n v="0"/>
    <n v="0"/>
    <n v="0.36670704528397718"/>
    <n v="0"/>
    <n v="0"/>
    <n v="0"/>
    <n v="0.27150339722571781"/>
    <n v="0.36347889610852863"/>
    <n v="0"/>
    <n v="0"/>
    <n v="0"/>
    <n v="0"/>
    <n v="5.0847808282895757E-2"/>
    <m/>
    <n v="0"/>
    <n v="0"/>
    <n v="0"/>
    <n v="0"/>
    <n v="0"/>
    <x v="2"/>
    <m/>
    <s v="No root cause"/>
    <s v="No root cause"/>
    <s v="No root cause"/>
    <x v="3"/>
    <s v=""/>
    <s v="NRO_058"/>
    <m/>
    <s v=""/>
  </r>
  <r>
    <s v="Bertoua-Bonis-MTN"/>
    <s v="EST_052"/>
    <s v="CENTRE"/>
    <s v="IHS"/>
    <s v="Grid-Gen"/>
    <s v="EST"/>
    <s v="Bertoua"/>
    <s v="ZTE"/>
    <n v="0"/>
    <n v="0"/>
    <n v="0"/>
    <n v="0"/>
    <n v="0"/>
    <n v="0"/>
    <n v="0"/>
    <n v="0"/>
    <n v="0"/>
    <n v="6.500886046690843E-2"/>
    <n v="0"/>
    <n v="0"/>
    <n v="0"/>
    <n v="0"/>
    <n v="0"/>
    <n v="0"/>
    <n v="0"/>
    <n v="0"/>
    <n v="0"/>
    <n v="0"/>
    <n v="1.3158364081008358"/>
    <n v="1.3158364081008358"/>
    <n v="0"/>
    <n v="4.2358311003814299E-2"/>
    <m/>
    <n v="0"/>
    <n v="0"/>
    <n v="0"/>
    <n v="0"/>
    <n v="0"/>
    <x v="0"/>
    <m/>
    <s v="No root cause"/>
    <s v="No root cause"/>
    <s v="No root cause"/>
    <x v="3"/>
    <s v=""/>
    <s v="EST_052"/>
    <m/>
    <s v=""/>
  </r>
  <r>
    <s v="Babylone-IHS"/>
    <s v="LIT_153"/>
    <s v="Douala"/>
    <s v="IHS"/>
    <s v="Grid-Gen"/>
    <s v="LITTORAL"/>
    <s v="Douala"/>
    <s v="ZTE"/>
    <n v="3.4990461800115877"/>
    <n v="0"/>
    <n v="0"/>
    <n v="0.30945644388513666"/>
    <n v="3.1827767362092043"/>
    <n v="0"/>
    <n v="0"/>
    <n v="0"/>
    <n v="0"/>
    <n v="0"/>
    <n v="0"/>
    <n v="6.2475209241138812"/>
    <n v="0"/>
    <n v="0"/>
    <n v="6.2475209241138812"/>
    <n v="0"/>
    <n v="0"/>
    <n v="0"/>
    <n v="0"/>
    <n v="0"/>
    <n v="0"/>
    <n v="0"/>
    <n v="0"/>
    <n v="3.7632015249705365E-2"/>
    <m/>
    <n v="0"/>
    <n v="0"/>
    <n v="0"/>
    <n v="0"/>
    <n v="0"/>
    <x v="0"/>
    <m/>
    <s v="No root cause"/>
    <s v="No root cause"/>
    <s v="No root cause"/>
    <x v="3"/>
    <s v=""/>
    <s v="LIT_153"/>
    <m/>
    <s v=""/>
  </r>
  <r>
    <s v="Youpwe"/>
    <s v="LIT_268"/>
    <s v="Douala"/>
    <s v="IHS"/>
    <s v="Grid-Gen"/>
    <s v="LITTORAL"/>
    <s v="Douala"/>
    <s v="ZTE"/>
    <n v="0"/>
    <n v="0"/>
    <n v="0"/>
    <n v="0"/>
    <n v="0.13602814232677882"/>
    <n v="0"/>
    <n v="0"/>
    <n v="0"/>
    <n v="0"/>
    <n v="0"/>
    <n v="0"/>
    <n v="0"/>
    <n v="0"/>
    <n v="0"/>
    <n v="0"/>
    <n v="0.12933998795775539"/>
    <n v="0"/>
    <n v="0"/>
    <n v="0"/>
    <n v="0"/>
    <n v="0"/>
    <n v="0"/>
    <n v="0"/>
    <n v="3.7542839858118481E-2"/>
    <m/>
    <n v="0"/>
    <n v="0"/>
    <n v="0"/>
    <n v="0"/>
    <n v="0"/>
    <x v="0"/>
    <m/>
    <s v="No root cause"/>
    <s v="No root cause"/>
    <s v="No root cause"/>
    <x v="3"/>
    <s v=""/>
    <s v="LIT_268"/>
    <m/>
    <s v=""/>
  </r>
  <r>
    <s v="Nkapa"/>
    <s v="LIT_051"/>
    <s v="LITTORAL"/>
    <s v="IHS"/>
    <s v="Grid-Gen"/>
    <s v="LITTORAL"/>
    <s v="Nkapa"/>
    <s v="ZTE"/>
    <n v="0"/>
    <n v="0"/>
    <n v="0"/>
    <n v="0"/>
    <n v="3.2103140971312638E-4"/>
    <n v="0"/>
    <n v="0"/>
    <n v="0"/>
    <n v="0"/>
    <n v="0"/>
    <n v="0"/>
    <n v="0"/>
    <n v="0"/>
    <n v="0"/>
    <n v="0"/>
    <n v="0"/>
    <n v="0"/>
    <n v="0"/>
    <n v="3.6847271803739944E-2"/>
    <n v="0"/>
    <n v="3.6508405315709425E-2"/>
    <n v="3.6508405315709425E-2"/>
    <n v="0"/>
    <n v="3.7061292743548566E-2"/>
    <m/>
    <n v="0"/>
    <n v="0"/>
    <n v="0"/>
    <n v="0"/>
    <n v="0"/>
    <x v="0"/>
    <m/>
    <s v="No root cause"/>
    <s v="No root cause"/>
    <s v="No root cause"/>
    <x v="3"/>
    <s v=""/>
    <s v="LIT_051"/>
    <m/>
    <s v=""/>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0"/>
    <n v="1.0640967454464388E-3"/>
    <n v="1.9440235365961538E-3"/>
    <n v="0"/>
    <n v="7.8295993813368037E-3"/>
    <n v="2.4969109644354271E-3"/>
    <n v="0.16641911577962121"/>
    <n v="5.2131933921748239E-2"/>
    <n v="4.8511413023316864E-3"/>
    <n v="3.5491805851617861E-3"/>
    <n v="3.5491805851617861E-3"/>
    <n v="1.9440235365961538E-3"/>
    <n v="3.6330054532535461E-2"/>
    <m/>
    <n v="0"/>
    <n v="0"/>
    <n v="0"/>
    <n v="0"/>
    <n v="0"/>
    <x v="0"/>
    <m/>
    <s v="No root cause"/>
    <s v="No root cause"/>
    <s v="No root cause"/>
    <x v="3"/>
    <s v=""/>
    <s v="NRD_055"/>
    <m/>
    <s v=""/>
  </r>
  <r>
    <s v="EST_194_Z_Bertoua-Birpondo-II"/>
    <s v="EST_194"/>
    <s v="CENTRE"/>
    <s v="ESCO"/>
    <s v="Bad Grid + Solar + GE"/>
    <s v="EST"/>
    <s v="Bertoua"/>
    <s v="ZTE"/>
    <n v="0"/>
    <n v="0"/>
    <n v="0"/>
    <n v="0"/>
    <n v="0"/>
    <n v="0"/>
    <n v="0"/>
    <n v="0"/>
    <n v="0"/>
    <n v="4.726295754109917E-3"/>
    <n v="0"/>
    <n v="0"/>
    <n v="0"/>
    <n v="0"/>
    <n v="0"/>
    <n v="0"/>
    <n v="0"/>
    <n v="0"/>
    <n v="0"/>
    <n v="0"/>
    <n v="0"/>
    <n v="0"/>
    <n v="6.8950412775052455E-2"/>
    <n v="3.5366960303396776E-2"/>
    <m/>
    <n v="0"/>
    <n v="0"/>
    <n v="0"/>
    <n v="0"/>
    <n v="0"/>
    <x v="0"/>
    <m/>
    <s v="No root cause"/>
    <s v="No root cause"/>
    <s v="No root cause"/>
    <x v="3"/>
    <s v=""/>
    <s v="EST_194"/>
    <m/>
    <s v=""/>
  </r>
  <r>
    <s v="Bertoua-Bindia-IHS"/>
    <s v="EST_127"/>
    <s v="CENTRE"/>
    <s v="IHS"/>
    <s v="Grid-Gen"/>
    <s v="EST"/>
    <s v="Bertoua"/>
    <s v="ZTE"/>
    <n v="0"/>
    <n v="0"/>
    <n v="0"/>
    <n v="0"/>
    <n v="0"/>
    <n v="0"/>
    <n v="0"/>
    <n v="0"/>
    <n v="0"/>
    <n v="0"/>
    <n v="0"/>
    <n v="0"/>
    <n v="4.0542521680321197"/>
    <n v="0"/>
    <n v="0"/>
    <n v="0"/>
    <n v="0"/>
    <n v="1.2831447095450488"/>
    <n v="0"/>
    <n v="0"/>
    <n v="0"/>
    <n v="0"/>
    <n v="3.0989340330391255"/>
    <n v="3.1157881820491042E-2"/>
    <m/>
    <n v="0"/>
    <n v="0"/>
    <n v="0"/>
    <n v="0"/>
    <n v="0"/>
    <x v="0"/>
    <m/>
    <s v="No root cause"/>
    <s v="No root cause"/>
    <s v="No root cause"/>
    <x v="3"/>
    <s v=""/>
    <s v="EST_127"/>
    <m/>
    <s v=""/>
  </r>
  <r>
    <s v="Hilton"/>
    <s v="CTR_702"/>
    <s v="Yaounde"/>
    <s v="CAMUSAT"/>
    <s v="Good Grid no GE - 8h"/>
    <s v="CENTRE"/>
    <s v="Yaounde"/>
    <s v="ZTE"/>
    <n v="0"/>
    <n v="0"/>
    <n v="0"/>
    <n v="0"/>
    <n v="0.5815127285386924"/>
    <n v="0"/>
    <n v="0"/>
    <n v="2.3127281106516793"/>
    <n v="0"/>
    <n v="0"/>
    <n v="0"/>
    <n v="0"/>
    <n v="0"/>
    <n v="0"/>
    <n v="0"/>
    <n v="0"/>
    <n v="0"/>
    <n v="0"/>
    <n v="0"/>
    <n v="3.2994894887181311E-3"/>
    <n v="0"/>
    <n v="0"/>
    <n v="0"/>
    <n v="3.0355303296208159E-2"/>
    <m/>
    <n v="0"/>
    <n v="0"/>
    <n v="0"/>
    <n v="0"/>
    <n v="0"/>
    <x v="0"/>
    <m/>
    <s v="No root cause"/>
    <s v="No root cause"/>
    <s v="No root cause"/>
    <x v="3"/>
    <s v=""/>
    <s v="CTR_702"/>
    <m/>
    <s v=""/>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3.920150214163616E-2"/>
    <n v="1.8726832233265207E-3"/>
    <n v="0"/>
    <n v="3.9201502141636153E-2"/>
    <n v="0"/>
    <n v="0"/>
    <n v="0"/>
    <n v="0"/>
    <n v="0"/>
    <n v="0"/>
    <n v="0"/>
    <n v="0"/>
    <n v="2.916035304894225E-2"/>
    <m/>
    <n v="0"/>
    <n v="0"/>
    <n v="0"/>
    <n v="0"/>
    <n v="0"/>
    <x v="2"/>
    <m/>
    <s v="No root cause"/>
    <s v="No root cause"/>
    <s v="No root cause"/>
    <x v="3"/>
    <s v=""/>
    <s v="NRO_093"/>
    <m/>
    <s v=""/>
  </r>
  <r>
    <s v="EST_195_Z_Bertoua-Nyanganza"/>
    <s v="EST_195"/>
    <s v="CENTRE"/>
    <s v="ESCO"/>
    <s v="Hybrid Solar - S1"/>
    <s v="EST"/>
    <s v="Bertoua"/>
    <s v="ZTE"/>
    <n v="0"/>
    <n v="0"/>
    <n v="0"/>
    <n v="7.5061959062074628"/>
    <n v="0"/>
    <n v="0"/>
    <n v="0"/>
    <n v="0"/>
    <n v="0"/>
    <n v="5.7946169453219398E-2"/>
    <n v="0"/>
    <n v="0"/>
    <n v="0"/>
    <n v="0"/>
    <n v="0"/>
    <n v="0"/>
    <n v="0"/>
    <n v="0"/>
    <n v="0"/>
    <n v="0"/>
    <n v="1.1867461112395234"/>
    <n v="1.1867461112395234"/>
    <n v="0"/>
    <n v="2.8090248349899562E-2"/>
    <m/>
    <n v="0"/>
    <n v="0"/>
    <n v="0"/>
    <n v="0"/>
    <n v="0"/>
    <x v="0"/>
    <m/>
    <s v="No root cause"/>
    <s v="No root cause"/>
    <s v="No root cause"/>
    <x v="3"/>
    <s v=""/>
    <s v="EST_195"/>
    <m/>
    <s v=""/>
  </r>
  <r>
    <s v="Kouedjou-IHS"/>
    <s v="LIT_502"/>
    <s v="LITTORAL"/>
    <s v="IHS"/>
    <s v="Gen Only"/>
    <s v="LITTORAL"/>
    <s v="Kouedjou"/>
    <s v="NOKIA"/>
    <n v="0"/>
    <n v="0"/>
    <n v="0"/>
    <n v="0"/>
    <n v="0"/>
    <n v="0"/>
    <n v="0"/>
    <n v="0"/>
    <n v="0"/>
    <n v="0"/>
    <n v="0"/>
    <n v="0"/>
    <n v="0"/>
    <n v="0"/>
    <n v="0"/>
    <n v="0"/>
    <n v="0"/>
    <n v="0"/>
    <n v="0"/>
    <n v="0"/>
    <n v="0"/>
    <n v="0"/>
    <n v="7.0825340994926309E-2"/>
    <n v="2.7680877616278288E-2"/>
    <m/>
    <n v="0"/>
    <n v="0"/>
    <n v="0"/>
    <n v="0"/>
    <n v="0"/>
    <x v="0"/>
    <m/>
    <s v="No root cause"/>
    <s v="No root cause"/>
    <s v="No root cause"/>
    <x v="3"/>
    <s v=""/>
    <s v="LIT_502"/>
    <m/>
    <s v=""/>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3.7453664466530413E-3"/>
    <n v="3.4778402718922325E-3"/>
    <n v="0.44694706263394141"/>
    <n v="3.7453664466530413E-3"/>
    <n v="0"/>
    <n v="1.0701046990439218E-3"/>
    <n v="0.12769916075255469"/>
    <n v="1.1592800906308012E-3"/>
    <n v="0"/>
    <n v="0"/>
    <n v="0"/>
    <n v="0"/>
    <n v="2.0421164673418313E-2"/>
    <m/>
    <n v="0"/>
    <n v="0"/>
    <n v="0"/>
    <n v="0"/>
    <n v="0"/>
    <x v="2"/>
    <m/>
    <s v="No root cause"/>
    <s v="No root cause"/>
    <s v="No root cause"/>
    <x v="3"/>
    <s v=""/>
    <s v="NRO_258"/>
    <m/>
    <s v=""/>
  </r>
  <r>
    <s v="EST_201_Z_Bertoua-Qtier-Toungou"/>
    <s v="EST_201"/>
    <s v="CENTRE"/>
    <s v="ESCO"/>
    <s v="Hybrid Solar - S1"/>
    <s v="EST"/>
    <s v="Bertoua"/>
    <s v="ZTE"/>
    <n v="0"/>
    <n v="0"/>
    <n v="0"/>
    <n v="0.68887990000941646"/>
    <n v="0"/>
    <n v="0"/>
    <n v="0"/>
    <n v="0"/>
    <n v="0"/>
    <n v="0"/>
    <n v="0"/>
    <n v="0"/>
    <n v="0"/>
    <n v="0"/>
    <n v="0"/>
    <n v="0"/>
    <n v="0"/>
    <n v="0"/>
    <n v="0"/>
    <n v="0"/>
    <n v="0"/>
    <n v="0"/>
    <n v="0.44393293439830167"/>
    <n v="1.9511575679231848E-2"/>
    <m/>
    <n v="0"/>
    <n v="0"/>
    <n v="0"/>
    <n v="0"/>
    <n v="0"/>
    <x v="0"/>
    <m/>
    <s v="No root cause"/>
    <s v="No root cause"/>
    <s v="No root cause"/>
    <x v="3"/>
    <s v=""/>
    <s v="EST_201"/>
    <m/>
    <s v=""/>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7.0024619542109336"/>
    <n v="0"/>
    <n v="6.9201173976195172"/>
    <n v="7.0024619542109336"/>
    <n v="4.9331826625917077E-2"/>
    <n v="6.4687829057194862E-2"/>
    <n v="0.12976802983737265"/>
    <n v="0"/>
    <n v="7.8010632560289769E-2"/>
    <n v="0.64393550264957922"/>
    <n v="0.64393550264957922"/>
    <n v="1.0291018539920611"/>
    <n v="1.920837934783547E-2"/>
    <m/>
    <n v="0"/>
    <n v="0"/>
    <n v="0"/>
    <n v="0"/>
    <n v="0"/>
    <x v="2"/>
    <m/>
    <s v="No root cause"/>
    <s v="No root cause"/>
    <s v="No root cause"/>
    <x v="3"/>
    <s v=""/>
    <s v="NRO_091"/>
    <m/>
    <s v=""/>
  </r>
  <r>
    <s v="Doumo-IHS-VSAT"/>
    <s v="NRD_152"/>
    <s v="EXTREME-NORD"/>
    <s v="IHS"/>
    <s v="Gen Only"/>
    <s v="NORD"/>
    <s v="Doumo"/>
    <s v="NOKIA"/>
    <n v="0"/>
    <n v="0.35019604248022884"/>
    <n v="0.37284867828159707"/>
    <n v="2.6259743413051099E-2"/>
    <n v="2.4203692074391877E-2"/>
    <n v="0"/>
    <n v="0.24411100762063639"/>
    <n v="7.5027838323003145E-3"/>
    <n v="2.4726722678085889E-2"/>
    <n v="0"/>
    <n v="0"/>
    <n v="0.65570665433906061"/>
    <n v="0.44315120563329574"/>
    <n v="0.87481059146826923"/>
    <n v="0.65570665433906061"/>
    <n v="0"/>
    <n v="0"/>
    <n v="0"/>
    <n v="0"/>
    <n v="0.10207015321045679"/>
    <n v="0"/>
    <n v="0"/>
    <n v="0"/>
    <n v="1.9119203956248412E-2"/>
    <m/>
    <n v="0"/>
    <n v="0"/>
    <n v="0"/>
    <n v="0"/>
    <n v="0"/>
    <x v="0"/>
    <m/>
    <s v="IHS"/>
    <s v="POWER ISSUE"/>
    <s v="Defaut GE &amp; Power Cabinet"/>
    <x v="0"/>
    <s v="(05-10-2026 ticket): INC-20260510-00015445...Grid Outage"/>
    <s v="NRD_152"/>
    <m/>
    <s v=""/>
  </r>
  <r>
    <s v="Shell-Newbell"/>
    <s v="LIT_053"/>
    <s v="Douala"/>
    <s v="IHS"/>
    <s v="Grid-Gen"/>
    <s v="LITTORAL"/>
    <s v="Douala"/>
    <s v="ZTE"/>
    <n v="0"/>
    <n v="0"/>
    <n v="0"/>
    <n v="0"/>
    <n v="0"/>
    <n v="0"/>
    <n v="0"/>
    <n v="0"/>
    <n v="0"/>
    <n v="0"/>
    <n v="0"/>
    <n v="0"/>
    <n v="0"/>
    <n v="0"/>
    <n v="0"/>
    <n v="0"/>
    <n v="0"/>
    <n v="0"/>
    <n v="0"/>
    <n v="0"/>
    <m/>
    <n v="0"/>
    <n v="0"/>
    <n v="1.8887347938122481E-2"/>
    <m/>
    <n v="0"/>
    <n v="0"/>
    <n v="0"/>
    <n v="0"/>
    <n v="0"/>
    <x v="0"/>
    <m/>
    <s v="No root cause"/>
    <s v="No root cause"/>
    <s v="No root cause"/>
    <x v="3"/>
    <s v=""/>
    <s v="LIT_053"/>
    <m/>
    <s v=""/>
  </r>
  <r>
    <s v="Ondoa-Otoa-IHS"/>
    <s v="CTR_622"/>
    <s v="Yaounde"/>
    <s v="IHS"/>
    <s v="Grid-Gen"/>
    <s v="CENTRE"/>
    <s v="Yaounde"/>
    <s v="ZTE"/>
    <n v="0"/>
    <n v="0"/>
    <n v="5.2345954861557201E-2"/>
    <n v="0"/>
    <n v="0"/>
    <n v="0"/>
    <n v="0"/>
    <n v="7.7031130059098318"/>
    <n v="26.153126988611234"/>
    <n v="0"/>
    <n v="0.31632294903733421"/>
    <n v="0"/>
    <n v="0.23157065687306846"/>
    <n v="0"/>
    <n v="0"/>
    <n v="0"/>
    <n v="1.8132567423730062"/>
    <n v="0"/>
    <n v="0"/>
    <n v="0"/>
    <n v="0.30510468477569153"/>
    <n v="0.30510468477569153"/>
    <n v="0"/>
    <n v="1.8691162076631494E-2"/>
    <m/>
    <n v="0"/>
    <n v="0"/>
    <n v="0"/>
    <n v="0"/>
    <n v="0"/>
    <x v="0"/>
    <m/>
    <s v="No root cause"/>
    <s v="No root cause"/>
    <s v="No root cause"/>
    <x v="3"/>
    <s v=""/>
    <s v="CTR_622"/>
    <m/>
    <s v=""/>
  </r>
  <r>
    <s v="Song-Bong"/>
    <s v="CTR_311"/>
    <s v="CENTRE"/>
    <s v="IHS"/>
    <s v="Solar-Gen"/>
    <s v="CENTRE"/>
    <s v="Song-Bong"/>
    <s v="NOKIA"/>
    <n v="2.1281934908928771E-3"/>
    <n v="0"/>
    <n v="0"/>
    <n v="0"/>
    <n v="0"/>
    <n v="0"/>
    <n v="0.866668152279646"/>
    <n v="0"/>
    <n v="0.44487279086717141"/>
    <n v="0"/>
    <n v="0"/>
    <n v="2.051034006500451E-3"/>
    <n v="0.26193866114277026"/>
    <n v="3.8089663359329746"/>
    <n v="2.0510340065004505E-3"/>
    <n v="0"/>
    <n v="0"/>
    <n v="0"/>
    <n v="0"/>
    <n v="0"/>
    <n v="0"/>
    <n v="0"/>
    <n v="0"/>
    <n v="1.8494976215139649E-2"/>
    <m/>
    <n v="0"/>
    <n v="0"/>
    <n v="0"/>
    <n v="0"/>
    <n v="0"/>
    <x v="0"/>
    <m/>
    <s v="No root cause"/>
    <s v="No root cause"/>
    <s v="No root cause"/>
    <x v="3"/>
    <s v=""/>
    <s v="CTR_311"/>
    <m/>
    <s v=""/>
  </r>
  <r>
    <s v="Yde-M-Central"/>
    <s v="CTR_244"/>
    <s v="Yaounde"/>
    <s v="IHS"/>
    <s v="GridOnly"/>
    <s v="CENTRE"/>
    <s v="Yaounde"/>
    <s v="ZTE"/>
    <n v="0"/>
    <n v="0"/>
    <n v="0.35597032813690493"/>
    <n v="0"/>
    <n v="0"/>
    <n v="0"/>
    <n v="0"/>
    <n v="0"/>
    <n v="0"/>
    <n v="0"/>
    <n v="0"/>
    <n v="0"/>
    <n v="0"/>
    <n v="0"/>
    <n v="0"/>
    <n v="0"/>
    <n v="0"/>
    <n v="0"/>
    <n v="0"/>
    <n v="0"/>
    <n v="0"/>
    <n v="0"/>
    <n v="0"/>
    <n v="1.8191779883743892E-2"/>
    <m/>
    <n v="0"/>
    <n v="0"/>
    <n v="0"/>
    <n v="0"/>
    <n v="0"/>
    <x v="0"/>
    <m/>
    <s v="No root cause"/>
    <s v="No root cause"/>
    <s v="No root cause"/>
    <x v="3"/>
    <s v=""/>
    <s v="CTR_244"/>
    <m/>
    <s v=""/>
  </r>
  <r>
    <s v="Bertoua-Lycee-Technique"/>
    <s v="EST_131"/>
    <s v="CENTRE"/>
    <s v="CAMUSAT"/>
    <s v="Bad Grid + GE"/>
    <s v="EST"/>
    <s v="Bertoua"/>
    <s v="ZTE"/>
    <n v="0"/>
    <n v="0"/>
    <n v="0"/>
    <n v="0"/>
    <n v="0"/>
    <n v="0"/>
    <n v="0"/>
    <n v="0"/>
    <n v="0"/>
    <n v="5.1650386807178636E-2"/>
    <n v="0"/>
    <n v="0"/>
    <n v="0"/>
    <n v="0"/>
    <n v="0"/>
    <n v="0"/>
    <n v="0"/>
    <n v="0"/>
    <n v="0"/>
    <n v="0"/>
    <n v="0.34535845653805436"/>
    <n v="0.34535845653805436"/>
    <n v="2.9135740640864296"/>
    <n v="1.7068169949748125E-2"/>
    <m/>
    <n v="0"/>
    <n v="0"/>
    <n v="0"/>
    <n v="0"/>
    <n v="0"/>
    <x v="0"/>
    <m/>
    <s v="No root cause"/>
    <s v="No root cause"/>
    <s v="No root cause"/>
    <x v="3"/>
    <s v=""/>
    <s v="EST_131"/>
    <m/>
    <s v=""/>
  </r>
  <r>
    <s v="Imm-Olympique"/>
    <s v="CTR_377"/>
    <s v="Yaounde"/>
    <s v="IHS"/>
    <s v="Grid-Gen"/>
    <s v="CENTRE"/>
    <s v="Yaounde"/>
    <s v="ZTE"/>
    <n v="0"/>
    <n v="0"/>
    <n v="0"/>
    <n v="0"/>
    <n v="0"/>
    <n v="0"/>
    <n v="0"/>
    <n v="0"/>
    <n v="0"/>
    <n v="0"/>
    <n v="0"/>
    <n v="0"/>
    <n v="0"/>
    <n v="0"/>
    <n v="0"/>
    <n v="0"/>
    <n v="0"/>
    <n v="0"/>
    <n v="0"/>
    <n v="0"/>
    <n v="0"/>
    <n v="0"/>
    <n v="0"/>
    <n v="1.681847885330421E-2"/>
    <m/>
    <n v="0"/>
    <n v="0"/>
    <n v="0"/>
    <n v="0"/>
    <n v="0"/>
    <x v="0"/>
    <m/>
    <s v="No root cause"/>
    <s v="No root cause"/>
    <s v="No root cause"/>
    <x v="3"/>
    <s v=""/>
    <s v="CTR_377"/>
    <m/>
    <s v=""/>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0"/>
    <n v="7.2502862994825151E-3"/>
    <n v="9.5417668998068125E-3"/>
    <n v="0"/>
    <n v="9.6844475263459795E-3"/>
    <n v="1.7835078317395908E-3"/>
    <n v="0.240648711736623"/>
    <n v="3.4332525760987116E-2"/>
    <n v="4.2804187961750177E-3"/>
    <n v="2.3363952595788638E-3"/>
    <n v="2.3363952595788638E-3"/>
    <n v="9.8092930745677484E-4"/>
    <n v="1.5141981491469126E-2"/>
    <m/>
    <n v="0"/>
    <n v="0"/>
    <n v="0"/>
    <n v="0"/>
    <n v="0"/>
    <x v="2"/>
    <m/>
    <s v="No root cause"/>
    <s v="No root cause"/>
    <s v="No root cause"/>
    <x v="3"/>
    <s v=""/>
    <s v="NRO_231"/>
    <m/>
    <s v=""/>
  </r>
  <r>
    <s v="Nodal"/>
    <s v="CTR_009"/>
    <s v="Yaounde"/>
    <s v="CAMUSAT"/>
    <s v="Good Grid + GE"/>
    <s v="CENTRE"/>
    <s v="Yaounde"/>
    <s v="ZTE"/>
    <n v="0"/>
    <n v="0"/>
    <n v="0"/>
    <n v="0"/>
    <n v="0"/>
    <n v="0"/>
    <n v="0"/>
    <n v="0"/>
    <n v="0"/>
    <n v="0"/>
    <n v="0"/>
    <n v="0"/>
    <n v="0"/>
    <n v="0"/>
    <n v="0"/>
    <n v="0"/>
    <n v="0"/>
    <n v="0"/>
    <n v="0"/>
    <n v="0"/>
    <n v="0"/>
    <n v="0"/>
    <n v="0"/>
    <n v="1.3465484129633812E-2"/>
    <m/>
    <n v="0"/>
    <n v="0"/>
    <n v="0"/>
    <n v="0"/>
    <n v="0"/>
    <x v="0"/>
    <m/>
    <s v="No root cause"/>
    <s v="No root cause"/>
    <s v="No root cause"/>
    <x v="3"/>
    <s v=""/>
    <s v="CTR_009"/>
    <m/>
    <s v=""/>
  </r>
  <r>
    <s v="Mercure"/>
    <s v="CTR_014"/>
    <s v="Yaounde"/>
    <s v="IHS"/>
    <s v="Grid-Gen (LL)"/>
    <s v="CENTRE"/>
    <s v="Yaounde"/>
    <s v="ZTE"/>
    <n v="0"/>
    <n v="0"/>
    <n v="0"/>
    <n v="0"/>
    <n v="0"/>
    <n v="0"/>
    <n v="0"/>
    <n v="0"/>
    <n v="0"/>
    <n v="0"/>
    <n v="0"/>
    <n v="0"/>
    <n v="0"/>
    <n v="0"/>
    <n v="0"/>
    <n v="0"/>
    <n v="0"/>
    <n v="0"/>
    <n v="0"/>
    <n v="0"/>
    <n v="0"/>
    <n v="0"/>
    <n v="0"/>
    <n v="1.3197957954873012E-2"/>
    <m/>
    <n v="0"/>
    <n v="0"/>
    <n v="0"/>
    <n v="0"/>
    <n v="0"/>
    <x v="0"/>
    <m/>
    <s v="No root cause"/>
    <s v="No root cause"/>
    <s v="No root cause"/>
    <x v="3"/>
    <s v=""/>
    <s v="CTR_014"/>
    <m/>
    <s v=""/>
  </r>
  <r>
    <s v="Ancien-Aeroport"/>
    <s v="LIT_055"/>
    <s v="Douala"/>
    <s v="IHS"/>
    <s v="Grid-Gen"/>
    <s v="LITTORAL"/>
    <s v="Douala"/>
    <s v="ZTE"/>
    <n v="0"/>
    <n v="0"/>
    <n v="0"/>
    <n v="0"/>
    <n v="7.488949385474554E-2"/>
    <n v="0"/>
    <n v="0"/>
    <n v="0"/>
    <n v="0"/>
    <n v="0"/>
    <n v="0"/>
    <n v="0"/>
    <n v="0"/>
    <n v="0"/>
    <n v="0"/>
    <n v="4.6032337137198578E-2"/>
    <n v="0"/>
    <n v="0"/>
    <n v="0"/>
    <n v="0"/>
    <n v="0"/>
    <n v="0"/>
    <n v="0"/>
    <n v="1.3162287798238182E-2"/>
    <m/>
    <n v="0"/>
    <n v="0"/>
    <n v="0"/>
    <n v="0"/>
    <n v="0"/>
    <x v="0"/>
    <m/>
    <s v="No root cause"/>
    <s v="No root cause"/>
    <s v="No root cause"/>
    <x v="3"/>
    <s v=""/>
    <s v="LIT_055"/>
    <m/>
    <s v=""/>
  </r>
  <r>
    <s v="Montee-Anne-Rouge"/>
    <s v="CTR_373"/>
    <s v="Yaounde"/>
    <s v="IHS"/>
    <s v="GridOnly"/>
    <s v="CENTRE"/>
    <s v="Yaounde"/>
    <s v="ZTE"/>
    <n v="0"/>
    <n v="0"/>
    <n v="0"/>
    <n v="0"/>
    <n v="0"/>
    <n v="0"/>
    <n v="0"/>
    <n v="0"/>
    <n v="0"/>
    <n v="0"/>
    <n v="0"/>
    <n v="0"/>
    <n v="2.2033277402527736"/>
    <n v="0"/>
    <n v="0"/>
    <n v="0"/>
    <n v="0"/>
    <n v="0"/>
    <n v="0"/>
    <n v="0"/>
    <n v="0"/>
    <n v="0"/>
    <n v="0"/>
    <n v="1.3019607171699081E-2"/>
    <m/>
    <n v="0"/>
    <n v="0"/>
    <n v="0"/>
    <n v="0"/>
    <n v="0"/>
    <x v="0"/>
    <m/>
    <s v="No root cause"/>
    <s v="No root cause"/>
    <s v="No root cause"/>
    <x v="3"/>
    <s v=""/>
    <s v="CTR_373"/>
    <m/>
    <s v=""/>
  </r>
  <r>
    <s v="Bafang-Chefferie"/>
    <s v="OST_099"/>
    <s v="OUEST"/>
    <s v="IHS"/>
    <s v="Grid-Gen"/>
    <s v="OUEST"/>
    <s v="Bafang"/>
    <s v="Huawei"/>
    <n v="0"/>
    <n v="0"/>
    <n v="0"/>
    <n v="0"/>
    <n v="0"/>
    <n v="0"/>
    <n v="0"/>
    <n v="0"/>
    <n v="0"/>
    <n v="0"/>
    <n v="0"/>
    <n v="0"/>
    <n v="0"/>
    <n v="2.675261747609386E-4"/>
    <n v="0"/>
    <n v="0"/>
    <n v="0"/>
    <n v="1.0363072256322892"/>
    <n v="1.2777050106582428"/>
    <n v="0.43027126440717628"/>
    <n v="1.1414450123133382E-2"/>
    <n v="1.1414450123133382E-2"/>
    <n v="9.6309422913937893E-3"/>
    <n v="1.1414450123133382E-2"/>
    <m/>
    <n v="0"/>
    <n v="0"/>
    <n v="0"/>
    <n v="0"/>
    <n v="0"/>
    <x v="0"/>
    <m/>
    <s v="No root cause"/>
    <s v="No root cause"/>
    <s v="No root cause"/>
    <x v="3"/>
    <s v=""/>
    <s v="OST_099"/>
    <m/>
    <s v=""/>
  </r>
  <r>
    <s v="Elig-Essono"/>
    <s v="CTR_047"/>
    <s v="Yaounde"/>
    <s v="IHS"/>
    <s v="GridOnly"/>
    <s v="CENTRE"/>
    <s v="Yaounde"/>
    <s v="ZTE"/>
    <n v="0"/>
    <n v="0"/>
    <n v="0"/>
    <n v="0"/>
    <n v="0"/>
    <n v="0"/>
    <n v="0"/>
    <n v="0"/>
    <n v="0"/>
    <n v="0"/>
    <n v="0"/>
    <n v="0"/>
    <n v="0"/>
    <n v="0"/>
    <n v="0"/>
    <n v="0"/>
    <n v="0"/>
    <n v="0"/>
    <n v="0"/>
    <n v="0"/>
    <n v="0"/>
    <n v="0"/>
    <n v="0"/>
    <n v="1.039785065904188E-2"/>
    <m/>
    <n v="0"/>
    <n v="0"/>
    <n v="0"/>
    <n v="0"/>
    <n v="0"/>
    <x v="0"/>
    <m/>
    <s v="No root cause"/>
    <s v="No root cause"/>
    <s v="No root cause"/>
    <x v="3"/>
    <s v=""/>
    <s v="CTR_047"/>
    <m/>
    <s v=""/>
  </r>
  <r>
    <s v="Kouba-MTN-IHS"/>
    <s v="EST_094"/>
    <s v="CENTRE"/>
    <s v="IHS"/>
    <s v="Hybrid-Gen"/>
    <s v="EST"/>
    <s v="Kouba"/>
    <s v="NOKIA"/>
    <n v="2.6752617476098045E-4"/>
    <n v="0"/>
    <n v="0"/>
    <n v="0"/>
    <n v="0"/>
    <n v="0"/>
    <n v="0"/>
    <n v="0"/>
    <n v="0"/>
    <n v="0"/>
    <n v="0"/>
    <n v="0.27308521885465337"/>
    <n v="0"/>
    <n v="1.0084754508667519"/>
    <n v="0.27308521885465337"/>
    <n v="0"/>
    <n v="0"/>
    <n v="0"/>
    <n v="5.3005852759301142E-2"/>
    <n v="0"/>
    <n v="0"/>
    <n v="0"/>
    <n v="0.46726121683745575"/>
    <n v="9.8092930745676005E-3"/>
    <m/>
    <n v="0"/>
    <n v="0"/>
    <n v="0"/>
    <n v="0"/>
    <n v="0"/>
    <x v="0"/>
    <m/>
    <s v="No root cause"/>
    <s v="No root cause"/>
    <s v="No root cause"/>
    <x v="3"/>
    <s v=""/>
    <s v="EST_094"/>
    <m/>
    <s v=""/>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0"/>
    <n v="6.3501704990375886E-3"/>
    <n v="9.9174339149505457E-3"/>
    <n v="0"/>
    <n v="3.2321342733439243E-2"/>
    <n v="8.0267143144544251E-3"/>
    <n v="0.26986981987610725"/>
    <n v="0.11354524136117877"/>
    <n v="5.4939009254776393E-3"/>
    <n v="1.8693577662858795E-2"/>
    <n v="1.8693577662858795E-2"/>
    <n v="6.7960629414996936E-3"/>
    <n v="8.1158742215141962E-3"/>
    <m/>
    <n v="0"/>
    <n v="0"/>
    <n v="0"/>
    <n v="0"/>
    <n v="0"/>
    <x v="0"/>
    <m/>
    <s v="No root cause"/>
    <s v="No root cause"/>
    <s v="No root cause"/>
    <x v="3"/>
    <s v=""/>
    <s v="ADM_133"/>
    <m/>
    <s v=""/>
  </r>
  <r>
    <s v="Mini_SS_AFD"/>
    <s v="CTR_737"/>
    <s v="Yaounde"/>
    <s v="CAMUSAT"/>
    <s v="Good Grid no GE - 8h"/>
    <s v="CENTRE"/>
    <s v="Yaounde"/>
    <s v="ZTE"/>
    <n v="0"/>
    <n v="0"/>
    <n v="0"/>
    <n v="0"/>
    <n v="0"/>
    <n v="0"/>
    <n v="0"/>
    <n v="0"/>
    <n v="0"/>
    <n v="0"/>
    <n v="0"/>
    <n v="0"/>
    <n v="3.3119740435404242E-2"/>
    <n v="4.9759868505534655E-2"/>
    <n v="0"/>
    <n v="6.4616488743925435E-2"/>
    <n v="8.987095964135805E-2"/>
    <n v="0"/>
    <n v="0"/>
    <n v="0"/>
    <n v="0"/>
    <n v="0"/>
    <n v="0"/>
    <n v="5.6002145916623919E-3"/>
    <m/>
    <n v="0"/>
    <n v="0"/>
    <n v="0"/>
    <n v="0"/>
    <n v="0"/>
    <x v="0"/>
    <m/>
    <s v="No root cause"/>
    <s v="No root cause"/>
    <s v="No root cause"/>
    <x v="3"/>
    <s v=""/>
    <s v="CTR_737"/>
    <m/>
    <s v=""/>
  </r>
  <r>
    <s v="EXN_360_H_Maroua-Cge-Protestant"/>
    <s v="EXN_360"/>
    <s v="Maroua"/>
    <s v="ESCO"/>
    <s v="Hybrid Solar - S1"/>
    <s v="EXN"/>
    <s v="Maroua"/>
    <s v="Huawei"/>
    <n v="0.47717752038192751"/>
    <n v="0.7969426395345186"/>
    <n v="0"/>
    <n v="2.229188603812998"/>
    <n v="0.23453127987375622"/>
    <n v="0"/>
    <n v="0"/>
    <n v="0"/>
    <n v="0"/>
    <n v="0"/>
    <n v="0"/>
    <n v="0"/>
    <n v="7.1982376089009883E-2"/>
    <s v=""/>
    <n v="0"/>
    <n v="0.122848019450223"/>
    <n v="0"/>
    <n v="1.0861562695294109E-2"/>
    <n v="0"/>
    <n v="6.9378454654670076E-3"/>
    <n v="3.7810366032879322E-2"/>
    <n v="3.7810366032879322E-2"/>
    <n v="0"/>
    <n v="5.6002145916623138E-3"/>
    <m/>
    <n v="0"/>
    <n v="0"/>
    <n v="0"/>
    <n v="0"/>
    <n v="0"/>
    <x v="0"/>
    <m/>
    <s v="No root cause"/>
    <s v="No root cause"/>
    <s v="No root cause"/>
    <x v="3"/>
    <s v=""/>
    <s v="EXN_360"/>
    <m/>
    <s v=""/>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0"/>
    <n v="4.7976360673794996E-3"/>
    <n v="5.1721727120448129E-3"/>
    <n v="0"/>
    <n v="2.2347353131697074E-2"/>
    <n v="4.9938219288708533E-3"/>
    <n v="0.12939349319270732"/>
    <n v="5.4807195669357628E-2"/>
    <n v="1.0843727616976714E-2"/>
    <n v="9.7201176829807695E-3"/>
    <n v="9.7201176829807695E-3"/>
    <n v="2.2115497113570923E-3"/>
    <n v="4.9938219288708542E-3"/>
    <m/>
    <n v="0"/>
    <n v="0"/>
    <n v="0"/>
    <n v="0"/>
    <n v="0"/>
    <x v="0"/>
    <m/>
    <s v="No root cause"/>
    <s v="No root cause"/>
    <s v="No root cause"/>
    <x v="3"/>
    <s v=""/>
    <s v="EST_042"/>
    <m/>
    <s v=""/>
  </r>
  <r>
    <s v="SFID-Ndeng-MTN-IHS"/>
    <s v="EST_102"/>
    <s v="CENTRE"/>
    <s v="IHS"/>
    <s v="Hybrid-Gen"/>
    <s v="EST"/>
    <s v="Deng"/>
    <s v="NOKIA"/>
    <n v="5.8855758447406642E-3"/>
    <n v="0"/>
    <n v="0"/>
    <n v="0"/>
    <n v="1.7060679216854582"/>
    <n v="6.857177406237426"/>
    <n v="0"/>
    <n v="0"/>
    <n v="0"/>
    <n v="0"/>
    <n v="0"/>
    <n v="0"/>
    <n v="0"/>
    <n v="0.54951659803728536"/>
    <n v="0"/>
    <n v="0"/>
    <n v="0"/>
    <n v="0"/>
    <n v="0"/>
    <n v="0"/>
    <n v="0.38563006337873418"/>
    <n v="0.38563006337873418"/>
    <n v="4.2044043835876019E-3"/>
    <n v="4.4517917512415508E-3"/>
    <m/>
    <n v="0"/>
    <n v="0"/>
    <n v="0"/>
    <n v="0"/>
    <n v="0"/>
    <x v="0"/>
    <m/>
    <s v="No root cause"/>
    <s v="No root cause"/>
    <s v="No root cause"/>
    <x v="3"/>
    <s v=""/>
    <s v="EST_102"/>
    <m/>
    <s v=""/>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5.9747512363276288E-3"/>
    <n v="7.2321242577040395E-2"/>
    <n v="4.0128926214140796E-3"/>
    <n v="5.9747512363276288E-3"/>
    <n v="1.781724323907851E-2"/>
    <n v="1.5659198762673607E-2"/>
    <n v="0.13436948004326077"/>
    <n v="5.3344719247331154E-2"/>
    <n v="2.4077355728484473E-3"/>
    <n v="2.2757559932997176E-2"/>
    <n v="2.2757559932997176E-2"/>
    <n v="5.3683585735361684E-3"/>
    <n v="3.9237172298270994E-3"/>
    <m/>
    <n v="0"/>
    <n v="0"/>
    <n v="0"/>
    <n v="0"/>
    <n v="0"/>
    <x v="0"/>
    <m/>
    <s v="No root cause"/>
    <s v="No root cause"/>
    <s v="No root cause"/>
    <x v="3"/>
    <s v=""/>
    <s v="LIT_180"/>
    <m/>
    <s v=""/>
  </r>
  <r>
    <s v="Kambolepi-IHS"/>
    <s v="EST_028"/>
    <s v="CENTRE"/>
    <s v="IHS"/>
    <s v="Solar-Gen"/>
    <s v="EST"/>
    <s v="Kambolepi"/>
    <s v="NOKIA"/>
    <n v="1.3376308738046931E-3"/>
    <n v="0"/>
    <n v="0"/>
    <n v="0"/>
    <n v="0"/>
    <n v="0"/>
    <n v="0.31890903539335619"/>
    <n v="0"/>
    <n v="0"/>
    <n v="0"/>
    <n v="0"/>
    <n v="0"/>
    <n v="0"/>
    <n v="0"/>
    <n v="0"/>
    <n v="0.75690288871196476"/>
    <n v="3.5991188044504789E-2"/>
    <n v="0"/>
    <n v="0"/>
    <n v="1.279595528959887"/>
    <n v="0.39340823622239324"/>
    <n v="0.39340823622239324"/>
    <n v="2.4309211746610715E-2"/>
    <n v="3.6561910550661617E-3"/>
    <m/>
    <n v="0"/>
    <n v="0"/>
    <n v="0"/>
    <n v="0"/>
    <n v="0"/>
    <x v="0"/>
    <m/>
    <s v="No root cause"/>
    <s v="No root cause"/>
    <s v="No root cause"/>
    <x v="3"/>
    <s v=""/>
    <s v="EST_028"/>
    <m/>
    <s v=""/>
  </r>
  <r>
    <s v="Bertoua-Crtv"/>
    <s v="EST_004"/>
    <s v="CENTRE"/>
    <s v="CAMUSAT"/>
    <s v="Good Grid + GE"/>
    <s v="EST"/>
    <s v="Bertoua"/>
    <s v="ZTE"/>
    <n v="0"/>
    <n v="0"/>
    <n v="0"/>
    <n v="0"/>
    <n v="0"/>
    <n v="0"/>
    <n v="0"/>
    <n v="0"/>
    <n v="0"/>
    <n v="4.761965910744707E-3"/>
    <n v="0"/>
    <n v="0"/>
    <n v="0"/>
    <n v="0"/>
    <n v="0"/>
    <n v="0"/>
    <n v="0"/>
    <n v="0"/>
    <n v="0"/>
    <n v="0"/>
    <n v="0"/>
    <n v="0"/>
    <n v="6.2779475677233423E-2"/>
    <n v="3.2638193320827756E-3"/>
    <m/>
    <n v="0"/>
    <n v="0"/>
    <n v="0"/>
    <n v="0"/>
    <n v="0"/>
    <x v="0"/>
    <m/>
    <s v="No root cause"/>
    <s v="No root cause"/>
    <s v="No root cause"/>
    <x v="3"/>
    <s v=""/>
    <s v="EST_004"/>
    <m/>
    <s v=""/>
  </r>
  <r>
    <s v="CTR_702_Z_Hilton-Indoor-8F"/>
    <s v="CTR_702_indoor_8F"/>
    <s v="Yaounde"/>
    <e v="#N/A"/>
    <e v="#N/A"/>
    <s v="CTR"/>
    <s v="Yaounde"/>
    <s v="ZTE"/>
    <n v="0"/>
    <n v="0"/>
    <n v="0"/>
    <n v="0"/>
    <n v="6.2850815990503309E-2"/>
    <n v="0"/>
    <n v="0"/>
    <n v="0.25313326655880014"/>
    <n v="0"/>
    <n v="0"/>
    <n v="0"/>
    <n v="0"/>
    <n v="0"/>
    <s v=""/>
    <n v="0"/>
    <n v="0"/>
    <n v="0"/>
    <n v="0"/>
    <n v="0"/>
    <n v="0"/>
    <n v="0"/>
    <n v="0"/>
    <n v="0"/>
    <n v="2.5860863560224117E-3"/>
    <m/>
    <n v="0"/>
    <n v="0"/>
    <n v="0"/>
    <n v="0"/>
    <n v="0"/>
    <x v="0"/>
    <m/>
    <s v="No root cause"/>
    <s v="No root cause"/>
    <s v="No root cause"/>
    <x v="3"/>
    <s v=""/>
    <s v="CTR_702_indoor_8F"/>
    <m/>
    <s v=""/>
  </r>
  <r>
    <s v="Oyack-IHS"/>
    <s v="LIT_368"/>
    <s v="Douala"/>
    <s v="IHS"/>
    <s v="Grid-Gen"/>
    <s v="LITTORAL"/>
    <s v="Douala"/>
    <s v="ZTE"/>
    <n v="0"/>
    <n v="0"/>
    <n v="9.4882616648546469E-2"/>
    <n v="0"/>
    <n v="0"/>
    <n v="0"/>
    <n v="0"/>
    <n v="2.7735151940599208"/>
    <n v="3.3368183076365527"/>
    <n v="0"/>
    <n v="0.24860315666618152"/>
    <n v="0"/>
    <n v="0"/>
    <n v="0"/>
    <n v="0"/>
    <n v="0"/>
    <n v="0"/>
    <n v="0"/>
    <n v="0"/>
    <n v="0"/>
    <n v="0"/>
    <n v="0"/>
    <n v="2.9499219536972522E-2"/>
    <n v="2.56825127770507E-3"/>
    <m/>
    <n v="0"/>
    <n v="0"/>
    <n v="0"/>
    <n v="0"/>
    <n v="0"/>
    <x v="0"/>
    <m/>
    <s v="No root cause"/>
    <s v="No root cause"/>
    <s v="No root cause"/>
    <x v="3"/>
    <s v=""/>
    <s v="LIT_368"/>
    <m/>
    <s v=""/>
  </r>
  <r>
    <s v="Tete-d-elephant-Camrail"/>
    <s v="EST_104"/>
    <s v="CENTRE"/>
    <s v="CAMUSAT"/>
    <s v="Hybrid Solar - S3"/>
    <s v="EST"/>
    <s v="Tete-d-elephant"/>
    <s v="NOKIA"/>
    <n v="4.3695941877618816E-3"/>
    <n v="0"/>
    <n v="5.8588232272645639E-2"/>
    <n v="0"/>
    <n v="1.0451355893993923E-2"/>
    <n v="0"/>
    <n v="0"/>
    <n v="1.6051570485658829E-3"/>
    <n v="0"/>
    <n v="0"/>
    <n v="0.76475032317161906"/>
    <n v="3.176427448328191E-2"/>
    <n v="0"/>
    <n v="0"/>
    <n v="3.176427448328191E-2"/>
    <n v="6.5989789774367254E-3"/>
    <n v="1.6943324401527619E-3"/>
    <n v="1.081929355968188"/>
    <n v="8.443126075455222E-2"/>
    <n v="3.6009023122822378E-2"/>
    <n v="0"/>
    <n v="0"/>
    <n v="1.6943324401527621E-3"/>
    <n v="2.4077355728484816E-3"/>
    <m/>
    <n v="0"/>
    <n v="0"/>
    <n v="0"/>
    <n v="0"/>
    <n v="0"/>
    <x v="0"/>
    <m/>
    <s v="No root cause"/>
    <s v="No root cause"/>
    <s v="No root cause"/>
    <x v="3"/>
    <s v=""/>
    <s v="EST_104"/>
    <m/>
    <s v=""/>
  </r>
  <r>
    <s v="Deng-Deng-IHS"/>
    <s v="EST_093"/>
    <s v="CENTRE"/>
    <s v="IHS"/>
    <s v="Hybrid-Gen"/>
    <s v="EST"/>
    <s v="Deng-Deng"/>
    <s v="NOKIA"/>
    <n v="5.2452965331461446E-2"/>
    <n v="0"/>
    <n v="1.5159816569788325E-3"/>
    <n v="0"/>
    <n v="0"/>
    <n v="0"/>
    <n v="1.7728067847491646E-2"/>
    <n v="0"/>
    <n v="0"/>
    <n v="0"/>
    <n v="0.96603701706174927"/>
    <n v="6.695288400350427E-2"/>
    <n v="3.8345418382400923E-3"/>
    <n v="1.4268062653917818E-3"/>
    <n v="6.695288400350427E-2"/>
    <n v="0"/>
    <n v="1.7977758943935E-2"/>
    <n v="1.7835078317396415E-3"/>
    <n v="7.4907328933062544E-3"/>
    <n v="6.8558041052069835E-2"/>
    <n v="0"/>
    <n v="0"/>
    <n v="0"/>
    <n v="1.7835078317396413E-3"/>
    <m/>
    <n v="0"/>
    <n v="0"/>
    <n v="0"/>
    <n v="0"/>
    <n v="0"/>
    <x v="0"/>
    <m/>
    <s v="No root cause"/>
    <s v="No root cause"/>
    <s v="No root cause"/>
    <x v="3"/>
    <s v=""/>
    <s v="EST_093"/>
    <m/>
    <s v=""/>
  </r>
  <r>
    <s v="Batibo"/>
    <s v="NRO_010"/>
    <s v="NORD-OUEST"/>
    <s v="IHS"/>
    <s v="Grid-Gen"/>
    <s v="NORD-OUEST"/>
    <s v="Batibo"/>
    <s v="NOKIA"/>
    <n v="0"/>
    <n v="1.0701046990435794E-3"/>
    <n v="0"/>
    <n v="0"/>
    <n v="5.269374667359035E-2"/>
    <n v="5.0409182907438033E-3"/>
    <n v="0"/>
    <n v="0"/>
    <n v="0"/>
    <n v="0"/>
    <n v="1.6051570485657116E-3"/>
    <n v="0"/>
    <n v="0"/>
    <n v="6.7091462562030406"/>
    <n v="0"/>
    <n v="0"/>
    <n v="0"/>
    <n v="0.14587310555798136"/>
    <n v="1.296592358596365"/>
    <n v="0"/>
    <n v="2.1730259421915177"/>
    <n v="2.1730259421915177"/>
    <n v="0"/>
    <n v="1.6051570485658825E-3"/>
    <m/>
    <n v="0"/>
    <n v="0"/>
    <n v="0"/>
    <n v="0"/>
    <n v="0"/>
    <x v="2"/>
    <m/>
    <s v="BSS"/>
    <s v="RAN ISSUE"/>
    <s v="BSS Hardware issue"/>
    <x v="1"/>
    <s v="(05-10-2026 cells nokia): 08/05/2026 : FME a recharger le software hier || Nouvelle alarme apparue || Feedback RM : Plan for next week _x000a_07/05/2026 : Check breaker and  interconnection (sfp, optical fiber) between system and radio module, swap its if needed || Rajout d'un second depart || Access issue ..;..;(05-10-2026 cells nokia): 08/05/2026 : FME a recharger le software hier || Nouvelle alarme apparue || Feedback RM : Plan for next week _x000a_07/05/2026 : Check breaker and  interconnection (sfp, optical fiber) between system and radio module, swap its if needed || Rajout d'un second depart || Access issue ..;..;(05-10-2026 cells nokia): 08/05/2026 : FME a recharger le software hier || Nouvelle alarme apparue || Feedback RM : Plan for next week _x000a_07/05/2026 : Check breaker and  interconnection (sfp, optical fiber) between system and radio module, swap its if needed || Rajout d'un second depart || Access issue "/>
    <s v="NRO_010"/>
    <m/>
    <s v=""/>
  </r>
  <r>
    <s v="Pinyin-New"/>
    <s v="NRO_247"/>
    <s v="NORD-OUEST"/>
    <s v="IHS"/>
    <s v="Grid Gen"/>
    <s v="NORD-OUEST"/>
    <s v="Pinyin"/>
    <s v="NOKIA"/>
    <n v="0"/>
    <n v="0"/>
    <n v="0"/>
    <n v="0"/>
    <n v="0"/>
    <n v="5.2032381332695306E-3"/>
    <n v="0"/>
    <n v="0"/>
    <n v="0"/>
    <n v="0"/>
    <n v="2.0510340065006218E-3"/>
    <n v="0"/>
    <n v="0"/>
    <n v="5.1732963219788095"/>
    <n v="0"/>
    <n v="0"/>
    <n v="0"/>
    <n v="0.10437087831340085"/>
    <n v="1.284785536750249"/>
    <n v="0"/>
    <n v="2.1669085103286503"/>
    <n v="2.1669085103286503"/>
    <n v="0"/>
    <n v="1.6051570485658825E-3"/>
    <m/>
    <n v="0"/>
    <n v="0"/>
    <n v="0"/>
    <n v="0"/>
    <n v="0"/>
    <x v="2"/>
    <m/>
    <s v="No root cause"/>
    <s v="No root cause"/>
    <s v="No root cause"/>
    <x v="3"/>
    <s v=""/>
    <s v="NRO_247"/>
    <m/>
    <s v=""/>
  </r>
  <r>
    <s v="CTR_702_Z_Hilton-Indoor-0F"/>
    <s v="CTR_702_indoor_0F"/>
    <s v="Yaounde"/>
    <e v="#N/A"/>
    <e v="#N/A"/>
    <s v="CTR"/>
    <s v="Yaounde"/>
    <s v="ZTE"/>
    <n v="0"/>
    <n v="0"/>
    <n v="0"/>
    <n v="0"/>
    <n v="0"/>
    <n v="0"/>
    <n v="0"/>
    <n v="0"/>
    <n v="0"/>
    <n v="0"/>
    <n v="0"/>
    <n v="0"/>
    <n v="0"/>
    <s v=""/>
    <n v="0"/>
    <n v="0"/>
    <n v="0"/>
    <n v="0"/>
    <n v="0.89558845770803552"/>
    <n v="4.8154711456976478E-4"/>
    <n v="0"/>
    <n v="0"/>
    <n v="0"/>
    <n v="1.5694868919308568E-3"/>
    <m/>
    <n v="0"/>
    <n v="0"/>
    <n v="0"/>
    <n v="0"/>
    <n v="0"/>
    <x v="0"/>
    <m/>
    <s v="No root cause"/>
    <s v="No root cause"/>
    <s v="No root cause"/>
    <x v="3"/>
    <s v=""/>
    <s v="CTR_702_indoor_0F"/>
    <m/>
    <s v=""/>
  </r>
  <r>
    <s v="Messan"/>
    <s v="SUD_247"/>
    <s v="CENTRE"/>
    <s v="IHS"/>
    <s v="Hybrid-Gen"/>
    <s v="SUD"/>
    <s v="Messam"/>
    <s v="NOKIA"/>
    <n v="0"/>
    <n v="0"/>
    <n v="1.2750483157643213E-2"/>
    <n v="0"/>
    <n v="0.21232737222955178"/>
    <n v="0"/>
    <n v="0"/>
    <n v="0.10259446831346235"/>
    <n v="0.75430580042471951"/>
    <n v="0.49846642661893742"/>
    <n v="5.8432957714221856E-2"/>
    <n v="0"/>
    <n v="0"/>
    <n v="0"/>
    <n v="0"/>
    <n v="0"/>
    <n v="0"/>
    <n v="0.30899273184888382"/>
    <n v="0"/>
    <n v="0"/>
    <n v="5.4396988868054613E-3"/>
    <n v="5.4396988868054613E-3"/>
    <n v="7.1697014835931563E-2"/>
    <n v="1.5338167352958317E-3"/>
    <m/>
    <n v="0"/>
    <n v="0"/>
    <n v="0"/>
    <n v="0"/>
    <n v="0"/>
    <x v="0"/>
    <m/>
    <s v="No root cause"/>
    <s v="No root cause"/>
    <s v="No root cause"/>
    <x v="3"/>
    <s v=""/>
    <s v="SUD_247"/>
    <m/>
    <s v=""/>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1.9458070444278931E-2"/>
    <n v="2.0510340065005295E-3"/>
    <n v="2.4077355728484473E-3"/>
    <n v="1.9458070444278934E-2"/>
    <n v="1.6550952678543403E-2"/>
    <n v="1.1991949959050661"/>
    <n v="0.13058844343997286"/>
    <n v="5.134719047578281E-2"/>
    <n v="2.1580444764049051E-3"/>
    <n v="5.7072250615666916E-3"/>
    <n v="5.7072250615666916E-3"/>
    <n v="3.3761803254830455E-2"/>
    <n v="1.3911361087568807E-3"/>
    <m/>
    <n v="0"/>
    <n v="0"/>
    <n v="0"/>
    <n v="0"/>
    <n v="0"/>
    <x v="0"/>
    <m/>
    <s v="No root cause"/>
    <s v="No root cause"/>
    <s v="No root cause"/>
    <x v="3"/>
    <s v=""/>
    <s v="ADM_075"/>
    <m/>
    <s v=""/>
  </r>
  <r>
    <s v="Bertoua-ENIA-MTN"/>
    <s v="EST_069"/>
    <s v="CENTRE"/>
    <s v="IHS"/>
    <s v="Grid-Gen"/>
    <s v="EST"/>
    <s v="Bertoua"/>
    <s v="ZTE"/>
    <n v="0"/>
    <n v="0"/>
    <n v="0"/>
    <n v="0.96330825007918786"/>
    <n v="0"/>
    <n v="0"/>
    <n v="4.3422645349446661E-17"/>
    <n v="0"/>
    <n v="0"/>
    <n v="0"/>
    <n v="0"/>
    <n v="0"/>
    <n v="0"/>
    <n v="0"/>
    <n v="0"/>
    <n v="0"/>
    <n v="0.76532104567777592"/>
    <n v="8.6845290698893322E-17"/>
    <n v="0"/>
    <n v="0"/>
    <n v="0"/>
    <n v="0"/>
    <n v="0.28320320860192932"/>
    <n v="1.2841256388525055E-3"/>
    <m/>
    <n v="0"/>
    <n v="0"/>
    <n v="0"/>
    <n v="0"/>
    <n v="0"/>
    <x v="0"/>
    <m/>
    <s v="No root cause"/>
    <s v="No root cause"/>
    <s v="No root cause"/>
    <x v="3"/>
    <s v=""/>
    <s v="EST_069"/>
    <m/>
    <s v=""/>
  </r>
  <r>
    <s v="Damas"/>
    <s v="CTR_074"/>
    <s v="Yaounde"/>
    <s v="IHS"/>
    <s v="Grid-Gen"/>
    <s v="CENTRE"/>
    <s v="Yaounde"/>
    <s v="ZTE"/>
    <n v="0"/>
    <n v="0"/>
    <n v="0"/>
    <n v="0"/>
    <n v="0"/>
    <n v="0"/>
    <n v="0"/>
    <n v="0"/>
    <n v="0"/>
    <n v="0"/>
    <n v="0"/>
    <n v="0"/>
    <n v="0"/>
    <n v="0"/>
    <n v="0"/>
    <n v="0"/>
    <n v="14.313399422999552"/>
    <n v="0"/>
    <n v="0"/>
    <n v="0"/>
    <n v="0"/>
    <n v="0"/>
    <n v="0"/>
    <n v="1.1414450123132885E-3"/>
    <m/>
    <n v="0"/>
    <n v="0"/>
    <n v="0"/>
    <n v="0"/>
    <n v="0"/>
    <x v="0"/>
    <m/>
    <s v="No root cause"/>
    <s v="No root cause"/>
    <s v="No root cause"/>
    <x v="3"/>
    <s v=""/>
    <s v="CTR_074"/>
    <m/>
    <s v=""/>
  </r>
  <r>
    <s v="Maroua-Zokok-Palar-II"/>
    <s v="EXN_204"/>
    <s v="Maroua"/>
    <s v="CAMUSAT"/>
    <s v="Bad Grid + GE"/>
    <s v="EXTREME-NORD"/>
    <s v="Maroua"/>
    <s v="Huawei"/>
    <n v="0"/>
    <n v="0"/>
    <n v="0"/>
    <n v="0"/>
    <n v="0.15712703997625793"/>
    <n v="0"/>
    <n v="0"/>
    <n v="0"/>
    <n v="0"/>
    <n v="0"/>
    <n v="0"/>
    <n v="2.675261747609386E-4"/>
    <n v="0"/>
    <n v="0"/>
    <n v="2.675261747609386E-4"/>
    <n v="2.8536125307833454E-3"/>
    <n v="2.4077355728484469E-3"/>
    <n v="2.675261747609386E-4"/>
    <n v="5.3505234952187721E-4"/>
    <n v="8.0257852428281603E-4"/>
    <n v="1.0701046990437544E-3"/>
    <n v="1.0701046990437544E-3"/>
    <n v="5.3505234952187721E-4"/>
    <n v="1.0701046990437544E-3"/>
    <m/>
    <n v="0"/>
    <n v="0"/>
    <n v="0"/>
    <n v="0"/>
    <n v="0"/>
    <x v="0"/>
    <m/>
    <s v="No root cause"/>
    <s v="No root cause"/>
    <s v="No root cause"/>
    <x v="3"/>
    <s v=""/>
    <s v="EXN_204"/>
    <m/>
    <s v=""/>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0"/>
    <n v="0"/>
    <n v="0.54648463472332809"/>
    <n v="0"/>
    <n v="0"/>
    <n v="0"/>
    <n v="0"/>
    <n v="0"/>
    <n v="0"/>
    <n v="0.17155561833503113"/>
    <n v="0.17155561833503113"/>
    <n v="0"/>
    <n v="1.0701046990435794E-3"/>
    <m/>
    <n v="0"/>
    <n v="0"/>
    <n v="0"/>
    <n v="0"/>
    <n v="0"/>
    <x v="0"/>
    <m/>
    <s v="No root cause"/>
    <s v="No root cause"/>
    <s v="No root cause"/>
    <x v="3"/>
    <s v=""/>
    <s v="EST_106"/>
    <m/>
    <s v=""/>
  </r>
  <r>
    <s v="Batouri-Kako-MTN"/>
    <s v="EST_070"/>
    <s v="CENTRE"/>
    <s v="IHS"/>
    <s v="Grid-Gen"/>
    <s v="EST"/>
    <s v="Batouri"/>
    <s v="ZTE"/>
    <n v="0"/>
    <n v="0"/>
    <n v="0"/>
    <n v="0"/>
    <n v="0"/>
    <n v="0"/>
    <n v="0"/>
    <n v="0"/>
    <n v="0"/>
    <n v="3.0926025802364636E-2"/>
    <n v="0"/>
    <n v="1.1296560255455392"/>
    <n v="0"/>
    <n v="4.3422645349446661E-17"/>
    <n v="1.1296560255455395"/>
    <n v="0"/>
    <n v="0"/>
    <n v="0"/>
    <n v="17.519005059455019"/>
    <n v="18.684028045303954"/>
    <n v="16.54153575719182"/>
    <n v="16.54153575719182"/>
    <n v="5.4263939183809748"/>
    <n v="9.630942291393935E-4"/>
    <m/>
    <n v="0"/>
    <n v="0"/>
    <n v="0"/>
    <n v="0"/>
    <n v="0"/>
    <x v="0"/>
    <m/>
    <s v="No root cause"/>
    <s v="No root cause"/>
    <s v="No root cause"/>
    <x v="3"/>
    <s v=""/>
    <s v="EST_070"/>
    <m/>
    <s v=""/>
  </r>
  <r>
    <s v="Essang-Mvout"/>
    <s v="SUD_162"/>
    <s v="CENTRE"/>
    <m/>
    <m/>
    <s v="SUD"/>
    <s v="Meyomessi"/>
    <s v="NOKIA"/>
    <n v="0"/>
    <n v="0"/>
    <n v="8.8417945697595954E-3"/>
    <n v="0"/>
    <n v="0"/>
    <n v="0"/>
    <n v="0"/>
    <n v="0"/>
    <n v="0.83497108740266046"/>
    <n v="0"/>
    <n v="0"/>
    <n v="0"/>
    <n v="0"/>
    <n v="0"/>
    <n v="0"/>
    <n v="0"/>
    <n v="0"/>
    <n v="0.41282956033009471"/>
    <n v="0"/>
    <n v="0"/>
    <n v="0"/>
    <n v="0"/>
    <n v="4.4106148678919835E-2"/>
    <n v="9.6309422913918739E-4"/>
    <m/>
    <n v="0"/>
    <n v="0"/>
    <n v="0"/>
    <n v="0"/>
    <n v="0"/>
    <x v="0"/>
    <m/>
    <s v="No root cause"/>
    <s v="No root cause"/>
    <s v="No root cause"/>
    <x v="3"/>
    <s v=""/>
    <s v="SUD_162"/>
    <m/>
    <s v=""/>
  </r>
  <r>
    <s v="Bertoua-Birpondo-IHS"/>
    <s v="EST_128"/>
    <s v="CENTRE"/>
    <s v="IHS"/>
    <s v="Grid-Gen"/>
    <s v="EST"/>
    <s v="Bertoua"/>
    <s v="ZTE"/>
    <n v="0"/>
    <n v="0"/>
    <n v="0"/>
    <n v="0"/>
    <n v="0"/>
    <n v="0"/>
    <n v="0"/>
    <n v="0"/>
    <n v="0"/>
    <n v="4.6549554408403318E-3"/>
    <n v="0"/>
    <n v="0"/>
    <n v="0"/>
    <n v="0"/>
    <n v="0"/>
    <n v="0"/>
    <n v="0"/>
    <n v="0"/>
    <n v="0"/>
    <n v="0"/>
    <n v="0"/>
    <n v="0"/>
    <n v="5.9640501893371702E-2"/>
    <n v="9.0958899418719125E-4"/>
    <m/>
    <n v="0"/>
    <n v="0"/>
    <n v="0"/>
    <n v="0"/>
    <n v="0"/>
    <x v="0"/>
    <m/>
    <s v="No root cause"/>
    <s v="No root cause"/>
    <s v="No root cause"/>
    <x v="3"/>
    <s v=""/>
    <s v="EST_128"/>
    <m/>
    <s v=""/>
  </r>
  <r>
    <s v="EMVIENG1"/>
    <s v="SUD_160"/>
    <s v="CENTRE"/>
    <s v="ESCO"/>
    <s v="HGB"/>
    <s v="SUD"/>
    <s v="Emvieng"/>
    <s v="NOKIA"/>
    <n v="0"/>
    <n v="0"/>
    <n v="3.759398628524356E-3"/>
    <n v="0"/>
    <n v="0"/>
    <n v="0"/>
    <n v="0"/>
    <n v="0"/>
    <n v="0.22160425785545262"/>
    <n v="0"/>
    <n v="0"/>
    <n v="0"/>
    <n v="0"/>
    <n v="0.83307650820556278"/>
    <n v="0"/>
    <n v="0"/>
    <n v="0"/>
    <n v="0.10119623437290447"/>
    <n v="0"/>
    <n v="0"/>
    <n v="0"/>
    <n v="0"/>
    <n v="1.8209614962061169E-2"/>
    <n v="8.9175391586982075E-4"/>
    <m/>
    <n v="0"/>
    <n v="0"/>
    <n v="0"/>
    <n v="0"/>
    <n v="0"/>
    <x v="0"/>
    <m/>
    <s v="No root cause"/>
    <s v="No root cause"/>
    <s v="No root cause"/>
    <x v="3"/>
    <s v=""/>
    <s v="SUD_160"/>
    <m/>
    <s v=""/>
  </r>
  <r>
    <s v="Bertoua-Agence-New"/>
    <s v="EST_088"/>
    <s v="CENTRE"/>
    <m/>
    <m/>
    <s v="EST"/>
    <s v="Bertoua"/>
    <s v="ZTE"/>
    <n v="0"/>
    <n v="0"/>
    <n v="2.6057049421715366E-2"/>
    <n v="0"/>
    <n v="0"/>
    <n v="5.7896860465928885E-17"/>
    <n v="0"/>
    <n v="0"/>
    <n v="0"/>
    <n v="0"/>
    <n v="0"/>
    <n v="0"/>
    <n v="0"/>
    <n v="0"/>
    <n v="0"/>
    <n v="0"/>
    <n v="0"/>
    <n v="0"/>
    <n v="0"/>
    <n v="0"/>
    <n v="0"/>
    <n v="0"/>
    <n v="0.7896480925027044"/>
    <n v="8.5608375923500353E-4"/>
    <m/>
    <n v="0"/>
    <n v="0"/>
    <n v="0"/>
    <n v="0"/>
    <n v="0"/>
    <x v="0"/>
    <m/>
    <s v="No root cause"/>
    <s v="No root cause"/>
    <s v="No root cause"/>
    <x v="3"/>
    <s v=""/>
    <s v="EST_088"/>
    <m/>
    <s v=""/>
  </r>
  <r>
    <s v="Ngd-Projet-Laitier"/>
    <s v="ADM_034"/>
    <s v="Ngaoundere"/>
    <s v="IHS"/>
    <s v="Grid-Gen"/>
    <s v="ADAMAOUA"/>
    <s v="Ngaoundere"/>
    <s v="Huawei"/>
    <n v="0"/>
    <n v="5.6893899832492949E-3"/>
    <n v="0"/>
    <n v="0"/>
    <n v="0"/>
    <n v="0"/>
    <n v="0"/>
    <n v="0"/>
    <n v="5.5163897235705542E-2"/>
    <n v="0"/>
    <n v="0"/>
    <n v="0"/>
    <n v="0.25834110942747973"/>
    <n v="0.90108166182979355"/>
    <n v="0"/>
    <n v="7.4907328933062817E-2"/>
    <n v="1.6148950013269299"/>
    <n v="0.78652695379715942"/>
    <n v="3.2038756338586833"/>
    <n v="0.85235622786666787"/>
    <n v="2.675261747609386E-4"/>
    <n v="2.675261747609386E-4"/>
    <n v="0"/>
    <n v="8.0257852428281581E-4"/>
    <m/>
    <n v="0"/>
    <n v="0"/>
    <n v="0"/>
    <n v="0"/>
    <n v="0"/>
    <x v="0"/>
    <m/>
    <s v="No root cause"/>
    <s v="No root cause"/>
    <s v="No root cause"/>
    <x v="3"/>
    <s v="(05-10-2026 ticket): INC-20260510-00014794...Others"/>
    <s v="ADM_034"/>
    <m/>
    <s v=""/>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9.2457045997380387"/>
    <n v="9.2457045997380387"/>
    <n v="9.2457045997380387"/>
    <n v="9.2457045997380387"/>
    <n v="7.1543633162401941"/>
    <n v="0"/>
    <n v="0"/>
    <n v="0"/>
    <n v="0"/>
    <n v="0"/>
    <n v="0"/>
    <n v="7.9918985940251458E-2"/>
    <n v="7.4907328933062809E-4"/>
    <m/>
    <n v="0"/>
    <n v="0"/>
    <n v="0"/>
    <n v="0"/>
    <n v="0"/>
    <x v="0"/>
    <m/>
    <s v="No root cause"/>
    <s v="No root cause"/>
    <s v="No root cause"/>
    <x v="3"/>
    <s v=""/>
    <s v="EST_087"/>
    <m/>
    <s v=""/>
  </r>
  <r>
    <s v="Bertoua-Meteo-II"/>
    <s v="EST_124"/>
    <s v="CENTRE"/>
    <s v="CAMUSAT"/>
    <s v="Good Grid + GE"/>
    <s v="EST"/>
    <s v="Bertoua"/>
    <s v="ZTE"/>
    <n v="0"/>
    <n v="0.90760930049395938"/>
    <n v="0"/>
    <n v="0.11840708494919165"/>
    <n v="0"/>
    <n v="5.86898922190547"/>
    <n v="0"/>
    <n v="0"/>
    <n v="0.90550476125250778"/>
    <n v="0"/>
    <n v="1.9380666204381434"/>
    <n v="1.88261736194936"/>
    <n v="1.3120553714975469"/>
    <n v="0.29187105666418423"/>
    <n v="1.88261736194936"/>
    <n v="0.7378906952256209"/>
    <n v="0.67454049704223096"/>
    <n v="0"/>
    <n v="3.1934777831996413"/>
    <n v="2.7482607231624874"/>
    <n v="0"/>
    <n v="0"/>
    <n v="0.64648591884896667"/>
    <n v="5.3505234952187721E-4"/>
    <m/>
    <n v="0"/>
    <n v="0"/>
    <n v="0"/>
    <n v="0"/>
    <n v="0"/>
    <x v="0"/>
    <m/>
    <s v="No root cause"/>
    <s v="No root cause"/>
    <s v="No root cause"/>
    <x v="3"/>
    <s v=""/>
    <s v="EST_124"/>
    <m/>
    <s v=""/>
  </r>
  <r>
    <s v="Ngd-Dang-MTN-IHS"/>
    <s v="ADM_083"/>
    <s v="Ngaoundere"/>
    <s v="IHS"/>
    <s v="Grid-Gen"/>
    <s v="ADAMAOUA"/>
    <s v="Ngaoundere"/>
    <s v="Huawei"/>
    <n v="0"/>
    <n v="4.1912434045880374E-3"/>
    <n v="0"/>
    <n v="0"/>
    <n v="0"/>
    <n v="1.7921578447235273"/>
    <n v="0"/>
    <n v="0"/>
    <n v="4.9438837095821454E-2"/>
    <n v="0"/>
    <n v="0"/>
    <n v="0"/>
    <n v="0"/>
    <n v="0.5364791557872689"/>
    <n v="0"/>
    <n v="4.7352132932686142E-2"/>
    <n v="3.9999621896339672"/>
    <n v="1.4362410218215749"/>
    <n v="9.4989270416884253"/>
    <n v="0.87925152596930078"/>
    <n v="1.4268062653916727E-3"/>
    <n v="1.4268062653916727E-3"/>
    <n v="0.60639266279146098"/>
    <n v="5.3505234952187721E-4"/>
    <m/>
    <n v="0"/>
    <n v="0"/>
    <n v="0"/>
    <n v="0"/>
    <n v="0"/>
    <x v="0"/>
    <m/>
    <s v="No root cause"/>
    <s v="No root cause"/>
    <s v="No root cause"/>
    <x v="3"/>
    <s v="(05-10-2026 ticket): INC-20260510-00014698...Auto TT closure RCA...Others"/>
    <s v="ADM_083"/>
    <m/>
    <s v=""/>
  </r>
  <r>
    <s v="Bertoua-Meteo"/>
    <s v="EST_107"/>
    <s v="CENTRE"/>
    <s v="IHS"/>
    <s v="Grid-Gen"/>
    <s v="EST"/>
    <s v="Bertoua"/>
    <s v="ZTE"/>
    <n v="0"/>
    <n v="0"/>
    <n v="0"/>
    <n v="0"/>
    <n v="0"/>
    <n v="0"/>
    <n v="0"/>
    <n v="0"/>
    <n v="0"/>
    <n v="0"/>
    <n v="0"/>
    <n v="0"/>
    <n v="0"/>
    <n v="0"/>
    <n v="0"/>
    <n v="0"/>
    <n v="0"/>
    <n v="0"/>
    <n v="0"/>
    <n v="0"/>
    <n v="0"/>
    <n v="0"/>
    <n v="1.2044920141653324"/>
    <n v="4.2804187961750177E-4"/>
    <m/>
    <n v="0"/>
    <n v="0"/>
    <n v="0"/>
    <n v="0"/>
    <n v="0"/>
    <x v="0"/>
    <m/>
    <s v="No root cause"/>
    <s v="No root cause"/>
    <s v="No root cause"/>
    <x v="3"/>
    <s v=""/>
    <s v="EST_107"/>
    <m/>
    <s v=""/>
  </r>
  <r>
    <s v="Mandjou-MTN-IHS"/>
    <s v="EST_112"/>
    <s v="CENTRE"/>
    <s v="IHS"/>
    <s v="Grid-Gen"/>
    <s v="EST"/>
    <s v="Bertoua"/>
    <s v="ZTE"/>
    <n v="0"/>
    <n v="0"/>
    <n v="0"/>
    <n v="0"/>
    <n v="9.570303025114632E-2"/>
    <n v="1.3485994469698919"/>
    <n v="0"/>
    <n v="0"/>
    <n v="0"/>
    <n v="0"/>
    <n v="0"/>
    <n v="0"/>
    <n v="0"/>
    <n v="0"/>
    <n v="0"/>
    <n v="0"/>
    <n v="0"/>
    <n v="0"/>
    <n v="0"/>
    <n v="0"/>
    <n v="0"/>
    <n v="0"/>
    <n v="0.49799105677832844"/>
    <n v="4.2804187961750177E-4"/>
    <m/>
    <n v="0"/>
    <n v="0"/>
    <n v="0"/>
    <n v="0"/>
    <n v="0"/>
    <x v="0"/>
    <m/>
    <s v="No root cause"/>
    <s v="No root cause"/>
    <s v="No root cause"/>
    <x v="3"/>
    <s v=""/>
    <s v="EST_112"/>
    <m/>
    <s v=""/>
  </r>
  <r>
    <s v="Makepe-Indoor"/>
    <s v="LIT_599"/>
    <s v="Douala"/>
    <m/>
    <m/>
    <s v="LITTORAL"/>
    <s v="Douala"/>
    <s v="ZTE"/>
    <n v="0"/>
    <n v="0"/>
    <n v="0"/>
    <n v="0"/>
    <n v="0"/>
    <n v="0"/>
    <n v="0"/>
    <n v="0"/>
    <n v="0"/>
    <n v="0"/>
    <n v="0"/>
    <n v="0"/>
    <n v="0"/>
    <n v="0"/>
    <n v="0"/>
    <n v="0"/>
    <n v="0"/>
    <n v="0"/>
    <n v="0"/>
    <n v="0"/>
    <n v="0"/>
    <n v="0"/>
    <n v="0"/>
    <n v="2.6752617476098045E-4"/>
    <m/>
    <n v="0"/>
    <n v="0"/>
    <n v="0"/>
    <n v="0"/>
    <n v="0"/>
    <x v="0"/>
    <m/>
    <s v="No root cause"/>
    <s v="No root cause"/>
    <s v="No root cause"/>
    <x v="3"/>
    <s v=""/>
    <s v="LIT_599"/>
    <m/>
    <s v=""/>
  </r>
  <r>
    <s v="Boulou_MTN"/>
    <s v="SUD_233"/>
    <s v="CENTRE"/>
    <s v="IHS"/>
    <s v="Hybrid-Gen"/>
    <s v="SUD"/>
    <s v="Boulou"/>
    <s v="NOKIA"/>
    <n v="0"/>
    <n v="0"/>
    <n v="1.2974126165021258E-2"/>
    <n v="0"/>
    <n v="0"/>
    <n v="0.38976741215264477"/>
    <n v="0"/>
    <n v="0"/>
    <n v="0.71924524380857524"/>
    <n v="0"/>
    <n v="0"/>
    <n v="0"/>
    <n v="0"/>
    <n v="0"/>
    <n v="0"/>
    <n v="0"/>
    <n v="0"/>
    <n v="0.3099023208430714"/>
    <n v="0"/>
    <n v="0"/>
    <n v="0"/>
    <n v="0"/>
    <n v="6.6577894055844619E-2"/>
    <n v="1.0701046990405002E-4"/>
    <m/>
    <n v="0"/>
    <n v="0"/>
    <n v="0"/>
    <n v="0"/>
    <n v="0"/>
    <x v="0"/>
    <m/>
    <s v="No root cause"/>
    <s v="No root cause"/>
    <s v="No root cause"/>
    <x v="3"/>
    <s v=""/>
    <s v="SUD_233"/>
    <m/>
    <s v=""/>
  </r>
  <r>
    <s v="Garoua-Lidire"/>
    <s v="NRD_075"/>
    <s v="Garoua"/>
    <s v="IHS"/>
    <s v="Grid-Gen"/>
    <s v="NORD"/>
    <s v="Garoua"/>
    <s v="Huawei"/>
    <n v="0"/>
    <n v="0"/>
    <n v="0"/>
    <n v="0"/>
    <n v="0"/>
    <n v="0"/>
    <n v="0"/>
    <n v="0"/>
    <n v="0"/>
    <n v="0"/>
    <n v="0"/>
    <n v="0"/>
    <n v="0"/>
    <n v="0"/>
    <n v="0"/>
    <n v="0"/>
    <n v="0"/>
    <n v="0"/>
    <n v="0"/>
    <n v="0"/>
    <m/>
    <n v="0"/>
    <n v="0"/>
    <n v="8.9175391586979543E-5"/>
    <m/>
    <n v="0"/>
    <n v="0"/>
    <n v="0"/>
    <n v="0"/>
    <n v="0"/>
    <x v="0"/>
    <m/>
    <s v="No root cause"/>
    <s v="No root cause"/>
    <s v="No root cause"/>
    <x v="3"/>
    <s v=""/>
    <s v="NRD_075"/>
    <m/>
    <s v=""/>
  </r>
  <r>
    <s v="Bertoua-Ngaikada"/>
    <s v="EST_051"/>
    <s v="CENTRE"/>
    <s v="IHS"/>
    <s v="Grid-Gen"/>
    <s v="EST"/>
    <s v="Bertoua"/>
    <s v="ZTE"/>
    <n v="0"/>
    <n v="0"/>
    <n v="0"/>
    <n v="1.2821102750026387"/>
    <n v="0"/>
    <n v="0"/>
    <n v="0"/>
    <n v="0"/>
    <n v="0"/>
    <n v="0"/>
    <n v="5.7896860465928885E-17"/>
    <n v="0"/>
    <n v="0"/>
    <n v="0"/>
    <n v="0"/>
    <n v="0"/>
    <n v="0"/>
    <n v="0"/>
    <n v="0"/>
    <n v="0"/>
    <n v="0"/>
    <n v="0"/>
    <n v="0.22862786895069828"/>
    <n v="6.8752521803290544E-17"/>
    <m/>
    <n v="0"/>
    <n v="0"/>
    <n v="0"/>
    <n v="0"/>
    <n v="0"/>
    <x v="0"/>
    <m/>
    <s v="No root cause"/>
    <s v="No root cause"/>
    <s v="No root cause"/>
    <x v="3"/>
    <s v=""/>
    <s v="EST_051"/>
    <m/>
    <s v=""/>
  </r>
  <r>
    <s v="CTR_948_Z_Nkoabang-III"/>
    <s v="CTR_948"/>
    <s v="Yaounde"/>
    <s v="ESCO"/>
    <s v="Good Grid + Solar + GE"/>
    <s v="CENTRE"/>
    <s v="Yaoundé"/>
    <s v="ZTE"/>
    <n v="0"/>
    <n v="0"/>
    <n v="0"/>
    <n v="0"/>
    <n v="0"/>
    <n v="0"/>
    <n v="0"/>
    <n v="4.3580013868556922"/>
    <n v="0"/>
    <n v="0.11343109809863772"/>
    <n v="5.6834152320129707"/>
    <n v="0"/>
    <n v="0"/>
    <n v="5.3818775629007529"/>
    <n v="0"/>
    <n v="0"/>
    <n v="22.314358236809884"/>
    <n v="28.203233571039259"/>
    <n v="0"/>
    <n v="0"/>
    <n v="12.470786141716109"/>
    <n v="12.470786141716109"/>
    <n v="25.624941144241557"/>
    <n v="0"/>
    <m/>
    <n v="0"/>
    <n v="0"/>
    <n v="0"/>
    <n v="0"/>
    <n v="0"/>
    <x v="0"/>
    <m/>
    <s v="No root cause"/>
    <s v="No root cause"/>
    <s v="No root cause"/>
    <x v="3"/>
    <s v=""/>
    <s v="CTR_948"/>
    <m/>
    <s v=""/>
  </r>
  <r>
    <s v="Makepe-Lycee"/>
    <s v="LIT_285"/>
    <s v="Douala"/>
    <s v="IHS"/>
    <s v="GridOnly"/>
    <s v="LITTORAL"/>
    <s v="Douala"/>
    <s v="ZTE"/>
    <n v="0"/>
    <n v="0"/>
    <n v="0"/>
    <n v="1.926188458278717E-3"/>
    <n v="0"/>
    <n v="0"/>
    <n v="0"/>
    <n v="0"/>
    <n v="0"/>
    <n v="0"/>
    <n v="0"/>
    <n v="0"/>
    <n v="0"/>
    <n v="0"/>
    <n v="0"/>
    <n v="0"/>
    <n v="0"/>
    <n v="0"/>
    <n v="0"/>
    <n v="0"/>
    <n v="4.7001673643749324"/>
    <n v="4.7001673643749324"/>
    <n v="24.186292386847125"/>
    <n v="0"/>
    <m/>
    <n v="0"/>
    <n v="0"/>
    <n v="0"/>
    <n v="0"/>
    <n v="0"/>
    <x v="0"/>
    <m/>
    <s v="No root cause"/>
    <s v="No root cause"/>
    <s v="No root cause"/>
    <x v="3"/>
    <s v=""/>
    <s v="LIT_285"/>
    <m/>
    <s v=""/>
  </r>
  <r>
    <s v="Ngd-Ville"/>
    <s v="ADM_018"/>
    <s v="Ngaoundere"/>
    <s v="IHS"/>
    <s v="Grid-Gen"/>
    <s v="ADAMAOUA"/>
    <s v="Ngaoundere"/>
    <s v="Huawei"/>
    <n v="0"/>
    <n v="0"/>
    <n v="0"/>
    <n v="0"/>
    <n v="0"/>
    <n v="0"/>
    <n v="0"/>
    <n v="0"/>
    <n v="0"/>
    <n v="0"/>
    <n v="0"/>
    <n v="0"/>
    <n v="0"/>
    <n v="0"/>
    <n v="0"/>
    <n v="0"/>
    <n v="0"/>
    <n v="0"/>
    <n v="0"/>
    <n v="0"/>
    <n v="2.1966752560403839"/>
    <n v="2.1966752560403839"/>
    <n v="23.999505611629043"/>
    <n v="0"/>
    <m/>
    <n v="0"/>
    <n v="0"/>
    <n v="0"/>
    <n v="0"/>
    <n v="0"/>
    <x v="0"/>
    <m/>
    <s v="No root cause"/>
    <s v="No root cause"/>
    <s v="No root cause"/>
    <x v="3"/>
    <s v="(05-10-2026 ticket): INC-20260510-00014499...Others"/>
    <s v="ADM_018"/>
    <m/>
    <s v=""/>
  </r>
  <r>
    <s v="Ngd-Balam"/>
    <s v="ADM_165"/>
    <s v="Ngaoundere"/>
    <s v="CAMUSAT"/>
    <s v="Hybrid Solar - S1"/>
    <s v="ADAMAOUA"/>
    <s v="Ngaoundere"/>
    <s v="Huawei"/>
    <n v="0"/>
    <n v="0"/>
    <n v="0"/>
    <n v="0"/>
    <n v="0"/>
    <n v="0"/>
    <n v="0"/>
    <n v="0"/>
    <n v="0"/>
    <n v="0"/>
    <n v="0"/>
    <n v="0"/>
    <n v="0"/>
    <n v="0"/>
    <n v="0"/>
    <n v="0"/>
    <n v="0"/>
    <n v="0"/>
    <n v="0"/>
    <n v="0"/>
    <m/>
    <n v="2.9292332628491038"/>
    <n v="21.43740743594353"/>
    <n v="0"/>
    <m/>
    <n v="0"/>
    <n v="0"/>
    <n v="0"/>
    <n v="0"/>
    <n v="0"/>
    <x v="0"/>
    <m/>
    <s v="No root cause"/>
    <s v="No root cause"/>
    <s v="No root cause"/>
    <x v="3"/>
    <s v=""/>
    <s v="ADM_165"/>
    <m/>
    <s v=""/>
  </r>
  <r>
    <s v="Ngd-burkina-rural"/>
    <s v="ADM_147"/>
    <s v="Ngaoundere"/>
    <s v="CAMUSAT"/>
    <s v="Hybrid Solar - S3"/>
    <s v="ADAMAOUA"/>
    <s v="Ngaoundere"/>
    <s v="Huawei"/>
    <n v="0"/>
    <n v="0"/>
    <n v="0"/>
    <n v="0"/>
    <n v="0"/>
    <n v="0"/>
    <n v="0"/>
    <n v="0"/>
    <n v="0"/>
    <n v="0"/>
    <n v="0"/>
    <n v="0"/>
    <n v="0"/>
    <n v="0"/>
    <n v="0"/>
    <n v="0"/>
    <n v="0"/>
    <n v="0"/>
    <n v="0"/>
    <n v="0"/>
    <m/>
    <n v="2.9292510979274211"/>
    <n v="18.975809926576556"/>
    <n v="0"/>
    <m/>
    <n v="0"/>
    <n v="0"/>
    <n v="0"/>
    <n v="0"/>
    <n v="0"/>
    <x v="0"/>
    <m/>
    <s v="No root cause"/>
    <s v="No root cause"/>
    <s v="No root cause"/>
    <x v="3"/>
    <s v=""/>
    <s v="ADM_147"/>
    <m/>
    <s v=""/>
  </r>
  <r>
    <s v="Yatchika-II"/>
    <s v="LIT_757"/>
    <s v="Douala"/>
    <s v="CAMUSAT"/>
    <s v="Good Grid + GE"/>
    <s v="LITTORAL"/>
    <s v="Douala"/>
    <s v="ZTE"/>
    <n v="0"/>
    <n v="0"/>
    <n v="0"/>
    <n v="0"/>
    <n v="8.7160027737113829E-2"/>
    <n v="0"/>
    <n v="0"/>
    <n v="0"/>
    <n v="0"/>
    <n v="0"/>
    <n v="0"/>
    <n v="0"/>
    <n v="0"/>
    <n v="0"/>
    <n v="0"/>
    <n v="3.0854685489093473E-3"/>
    <n v="0"/>
    <n v="0"/>
    <n v="0"/>
    <n v="0"/>
    <n v="0"/>
    <n v="0"/>
    <n v="18.085571992363729"/>
    <n v="0"/>
    <m/>
    <n v="0"/>
    <n v="0"/>
    <n v="0"/>
    <n v="0"/>
    <n v="0"/>
    <x v="0"/>
    <m/>
    <s v="No root cause"/>
    <s v="No root cause"/>
    <s v="No root cause"/>
    <x v="3"/>
    <s v=""/>
    <s v="LIT_757"/>
    <m/>
    <s v=""/>
  </r>
  <r>
    <s v="NRD_260_H_Garoua-Djagara"/>
    <s v="NRD_260"/>
    <s v="Garoua"/>
    <s v="ESCO"/>
    <s v="Hybrid Solar - S1"/>
    <s v="NRD"/>
    <s v="Garoua"/>
    <s v="Huawei"/>
    <n v="0"/>
    <n v="0"/>
    <n v="0"/>
    <n v="0"/>
    <n v="0"/>
    <n v="0"/>
    <n v="0"/>
    <n v="0"/>
    <n v="8.9175391586979543E-5"/>
    <n v="0"/>
    <n v="0"/>
    <n v="0"/>
    <n v="0"/>
    <n v="0"/>
    <n v="0"/>
    <n v="0"/>
    <n v="0"/>
    <n v="0"/>
    <n v="0"/>
    <n v="0"/>
    <n v="0"/>
    <n v="0"/>
    <n v="17.481569230066807"/>
    <n v="0"/>
    <m/>
    <n v="0"/>
    <n v="0"/>
    <n v="0"/>
    <n v="0"/>
    <n v="0"/>
    <x v="0"/>
    <m/>
    <s v="No root cause"/>
    <s v="No root cause"/>
    <s v="No root cause"/>
    <x v="3"/>
    <s v=""/>
    <s v="NRD_260"/>
    <m/>
    <s v=""/>
  </r>
  <r>
    <s v="Bekoko-MTN"/>
    <s v="SUO_061"/>
    <s v="LITTORAL"/>
    <s v="IHS"/>
    <s v="Grid-Gen"/>
    <s v="SUD-OUEST"/>
    <s v="Bekoko"/>
    <s v="ZTE"/>
    <n v="0"/>
    <n v="0"/>
    <n v="0.34489474450180085"/>
    <n v="13.046627315349868"/>
    <n v="13.810450214448982"/>
    <n v="14.415986793481206"/>
    <n v="0"/>
    <n v="0.64693179580690241"/>
    <n v="13.217380355160616"/>
    <n v="16.067265354575621"/>
    <n v="0"/>
    <n v="0"/>
    <n v="0"/>
    <n v="1.5159816569786609E-3"/>
    <n v="0"/>
    <n v="15.395703315612398"/>
    <n v="17.534985289627404"/>
    <n v="0"/>
    <n v="0"/>
    <n v="0"/>
    <n v="2.5551424951417232"/>
    <n v="2.5551424951417232"/>
    <n v="15.786987098817752"/>
    <n v="0"/>
    <m/>
    <n v="0"/>
    <n v="0"/>
    <n v="0"/>
    <n v="0"/>
    <n v="0"/>
    <x v="0"/>
    <m/>
    <s v="No root cause"/>
    <s v="No root cause"/>
    <s v="No root cause"/>
    <x v="3"/>
    <s v=""/>
    <s v="SUO_061"/>
    <m/>
    <s v=""/>
  </r>
  <r>
    <s v="Nkolbisson-Ayene-Bar"/>
    <s v="CTR_657"/>
    <s v="Yaounde"/>
    <s v="CAMUSAT"/>
    <s v="Good Grid + GE"/>
    <s v="CENTRE"/>
    <s v="Yaounde"/>
    <s v="ZTE"/>
    <n v="0"/>
    <n v="0"/>
    <n v="0"/>
    <n v="0"/>
    <n v="0"/>
    <n v="0"/>
    <n v="0"/>
    <n v="0.2020536022577781"/>
    <n v="0"/>
    <n v="0"/>
    <n v="4.9063230346457072"/>
    <n v="0"/>
    <n v="0"/>
    <n v="0"/>
    <n v="0"/>
    <n v="22.891822402570515"/>
    <n v="0.87852028775828761"/>
    <n v="53.017820096851615"/>
    <n v="19.214086572896953"/>
    <n v="21.568049384618448"/>
    <n v="0"/>
    <n v="0"/>
    <n v="11.998370587244921"/>
    <n v="0"/>
    <m/>
    <n v="0"/>
    <n v="0"/>
    <n v="0"/>
    <n v="0"/>
    <n v="0"/>
    <x v="0"/>
    <m/>
    <s v="No root cause"/>
    <s v="No root cause"/>
    <s v="No root cause"/>
    <x v="3"/>
    <s v=""/>
    <s v="CTR_657"/>
    <m/>
    <s v=""/>
  </r>
  <r>
    <s v="Logpom-II"/>
    <s v="LIT_274"/>
    <s v="Douala"/>
    <s v="IHS"/>
    <s v="Grid-Gen"/>
    <s v="LITTORAL"/>
    <s v="Douala"/>
    <s v="ZTE"/>
    <n v="0"/>
    <n v="0"/>
    <n v="0"/>
    <n v="0"/>
    <n v="0"/>
    <n v="0"/>
    <n v="0"/>
    <n v="0"/>
    <n v="0"/>
    <n v="0"/>
    <n v="0"/>
    <n v="0"/>
    <n v="0"/>
    <n v="0"/>
    <n v="0"/>
    <n v="3.1490149329543744"/>
    <n v="0"/>
    <n v="0"/>
    <n v="0"/>
    <n v="0"/>
    <n v="0"/>
    <n v="0"/>
    <n v="9.8490831342938598"/>
    <n v="0"/>
    <m/>
    <n v="0"/>
    <n v="0"/>
    <n v="0"/>
    <n v="0"/>
    <n v="0"/>
    <x v="0"/>
    <m/>
    <s v="No root cause"/>
    <s v="No root cause"/>
    <s v="No root cause"/>
    <x v="3"/>
    <s v=""/>
    <s v="LIT_274"/>
    <m/>
    <s v=""/>
  </r>
  <r>
    <s v="KOTTO-MBANGUE-II"/>
    <s v="LIT_712"/>
    <s v="Douala"/>
    <s v="CAMUSAT"/>
    <s v="Good Grid no GE - 8h"/>
    <s v="LITTORAL"/>
    <s v="Douala"/>
    <s v="ZTE"/>
    <n v="0"/>
    <n v="0"/>
    <n v="0"/>
    <n v="0"/>
    <n v="0"/>
    <n v="0"/>
    <n v="0"/>
    <n v="0"/>
    <n v="0"/>
    <n v="0"/>
    <n v="0"/>
    <n v="0"/>
    <n v="0"/>
    <n v="0"/>
    <n v="0"/>
    <n v="0"/>
    <n v="0"/>
    <n v="0"/>
    <n v="18.9540154608727"/>
    <n v="39.866590047170213"/>
    <n v="0"/>
    <n v="0"/>
    <n v="8.4410750414487214"/>
    <n v="0"/>
    <m/>
    <n v="0"/>
    <n v="0"/>
    <n v="0"/>
    <n v="0"/>
    <n v="0"/>
    <x v="0"/>
    <m/>
    <s v="No root cause"/>
    <s v="No root cause"/>
    <s v="No root cause"/>
    <x v="3"/>
    <s v=""/>
    <s v="LIT_712"/>
    <m/>
    <s v=""/>
  </r>
  <r>
    <s v="Hopital-General"/>
    <s v="LIT_248"/>
    <s v="Douala"/>
    <s v="IHS"/>
    <s v="Grid-Gen"/>
    <s v="LITTORAL"/>
    <s v="Douala"/>
    <s v="ZTE"/>
    <n v="0"/>
    <n v="0"/>
    <n v="0"/>
    <n v="1.9261884582787167E-3"/>
    <n v="0"/>
    <n v="0"/>
    <n v="0"/>
    <n v="0"/>
    <n v="7.1571277533793927"/>
    <n v="37.663619008483792"/>
    <n v="8.1577648223768886"/>
    <n v="0"/>
    <n v="0"/>
    <n v="0"/>
    <n v="0"/>
    <n v="0"/>
    <n v="0"/>
    <n v="0"/>
    <n v="12.908922675661252"/>
    <n v="18.768263120197012"/>
    <n v="0"/>
    <n v="0"/>
    <n v="7.7911647875628223"/>
    <n v="0"/>
    <m/>
    <n v="0"/>
    <n v="0"/>
    <n v="0"/>
    <n v="0"/>
    <n v="0"/>
    <x v="0"/>
    <m/>
    <s v="No root cause"/>
    <s v="No root cause"/>
    <s v="No root cause"/>
    <x v="3"/>
    <s v=""/>
    <s v="LIT_248"/>
    <m/>
    <s v=""/>
  </r>
  <r>
    <s v="Sim-barriere"/>
    <s v="CTR_748"/>
    <s v="Yaounde"/>
    <s v="CAMUSAT"/>
    <s v="Good Grid + GE"/>
    <s v="CENTRE"/>
    <s v="Yaounde"/>
    <s v="ZTE"/>
    <n v="0"/>
    <n v="0"/>
    <n v="0"/>
    <n v="0"/>
    <n v="0"/>
    <n v="0"/>
    <n v="0"/>
    <n v="0"/>
    <n v="12.667132518912316"/>
    <n v="0"/>
    <n v="3.0497983922746955E-2"/>
    <n v="0"/>
    <n v="0"/>
    <n v="0"/>
    <n v="0"/>
    <n v="0"/>
    <n v="0"/>
    <n v="0"/>
    <n v="8.4977192501847725"/>
    <n v="0"/>
    <n v="0"/>
    <n v="0"/>
    <n v="6.6597430892638565"/>
    <n v="0"/>
    <m/>
    <n v="0"/>
    <n v="0"/>
    <n v="0"/>
    <n v="0"/>
    <n v="0"/>
    <x v="0"/>
    <m/>
    <s v="No root cause"/>
    <s v="No root cause"/>
    <s v="No root cause"/>
    <x v="3"/>
    <s v=""/>
    <s v="CTR_748"/>
    <m/>
    <s v=""/>
  </r>
  <r>
    <s v="BBeri-Dikolo-Centre-Equestre"/>
    <s v="LIT_681"/>
    <s v="Douala"/>
    <s v="CAMUSAT"/>
    <s v="Good Grid no GE - 8h"/>
    <s v="LITTORAL"/>
    <s v="Douala"/>
    <s v="ZTE"/>
    <n v="10.865932289481869"/>
    <n v="0"/>
    <n v="0"/>
    <n v="13.804582473682563"/>
    <n v="1.1862110588900021"/>
    <n v="4.9960513136605291"/>
    <n v="0"/>
    <n v="0"/>
    <n v="0"/>
    <n v="0"/>
    <n v="0"/>
    <n v="0"/>
    <n v="0"/>
    <n v="0"/>
    <n v="0"/>
    <n v="1.7953146535857067"/>
    <n v="0"/>
    <n v="0"/>
    <n v="0"/>
    <n v="0"/>
    <n v="0"/>
    <n v="0"/>
    <n v="6.4346287307416814"/>
    <n v="0"/>
    <m/>
    <n v="0"/>
    <n v="0"/>
    <n v="0"/>
    <n v="0"/>
    <n v="0"/>
    <x v="0"/>
    <m/>
    <s v="No root cause"/>
    <s v="No root cause"/>
    <s v="No root cause"/>
    <x v="3"/>
    <s v=""/>
    <s v="LIT_681"/>
    <m/>
    <s v=""/>
  </r>
  <r>
    <s v="Logpom-Andem-IHS"/>
    <s v="LIT_140"/>
    <s v="Douala"/>
    <s v="IHS"/>
    <s v="Grid-Gen"/>
    <s v="LITTORAL"/>
    <s v="Douala"/>
    <s v="ZTE"/>
    <n v="0"/>
    <n v="0"/>
    <n v="0"/>
    <n v="0"/>
    <n v="0"/>
    <n v="0"/>
    <n v="0"/>
    <n v="0"/>
    <n v="0"/>
    <n v="0"/>
    <n v="0"/>
    <n v="0"/>
    <n v="0"/>
    <n v="0"/>
    <n v="0"/>
    <n v="0"/>
    <n v="0"/>
    <n v="0"/>
    <n v="0"/>
    <n v="0"/>
    <n v="0"/>
    <n v="0"/>
    <n v="5.9338018965108876"/>
    <n v="0"/>
    <m/>
    <n v="0"/>
    <n v="0"/>
    <n v="0"/>
    <n v="0"/>
    <n v="0"/>
    <x v="0"/>
    <m/>
    <s v="No root cause"/>
    <s v="No root cause"/>
    <s v="No root cause"/>
    <x v="3"/>
    <s v=""/>
    <s v="LIT_140"/>
    <m/>
    <s v=""/>
  </r>
  <r>
    <s v="Garoua-Foulbere-II"/>
    <s v="NRD_139"/>
    <s v="Garoua"/>
    <s v="CAMUSAT"/>
    <s v="Good Grid + GE"/>
    <s v="NORD"/>
    <s v="Garoua"/>
    <s v="Huawei"/>
    <n v="0"/>
    <n v="0"/>
    <n v="0"/>
    <n v="2.2144746642011452"/>
    <n v="2.7029061190013497"/>
    <n v="0"/>
    <n v="0"/>
    <n v="0.58120953220729787"/>
    <n v="1.1627222607459913"/>
    <n v="0"/>
    <n v="1.5410577770929108"/>
    <n v="0"/>
    <n v="0"/>
    <n v="4.7568829134242501"/>
    <n v="0"/>
    <n v="0"/>
    <n v="0"/>
    <n v="8.117707236476015"/>
    <n v="0"/>
    <n v="2.3463829034366053"/>
    <n v="1.4532021813014184"/>
    <n v="1.4532021813014184"/>
    <n v="5.8017688117272055"/>
    <n v="0"/>
    <m/>
    <n v="0"/>
    <n v="0"/>
    <n v="0"/>
    <n v="0"/>
    <n v="0"/>
    <x v="0"/>
    <m/>
    <s v="No root cause"/>
    <s v="No root cause"/>
    <s v="No root cause"/>
    <x v="3"/>
    <s v=""/>
    <s v="NRD_139"/>
    <m/>
    <s v=""/>
  </r>
  <r>
    <s v="LIT_863_Z_Kotto-Logpom-New"/>
    <s v="LIT_863"/>
    <s v="Douala"/>
    <m/>
    <e v="#N/A"/>
    <s v="LITTORAL"/>
    <s v="Douala"/>
    <s v="ZTE"/>
    <n v="0"/>
    <n v="0"/>
    <n v="0"/>
    <n v="0"/>
    <n v="0"/>
    <n v="0"/>
    <n v="0"/>
    <n v="0"/>
    <n v="0"/>
    <n v="0"/>
    <n v="0"/>
    <n v="0"/>
    <n v="0"/>
    <n v="0"/>
    <n v="0"/>
    <n v="0"/>
    <n v="0"/>
    <n v="0"/>
    <n v="0"/>
    <n v="0"/>
    <n v="0"/>
    <n v="0"/>
    <n v="5.6450163083956157"/>
    <n v="0"/>
    <m/>
    <n v="0"/>
    <n v="0"/>
    <n v="0"/>
    <n v="0"/>
    <n v="0"/>
    <x v="0"/>
    <m/>
    <s v="No root cause"/>
    <s v="No root cause"/>
    <s v="No root cause"/>
    <x v="3"/>
    <s v=""/>
    <s v="LIT_863"/>
    <m/>
    <s v=""/>
  </r>
  <r>
    <s v="Nkolo2-MTN-IHS"/>
    <s v="CTR_469"/>
    <s v="Yaounde"/>
    <s v="IHS"/>
    <s v="Grid-Gen"/>
    <s v="CENTRE"/>
    <s v="Yaounde"/>
    <s v="ZTE"/>
    <n v="0"/>
    <n v="0"/>
    <n v="0"/>
    <n v="0"/>
    <n v="0"/>
    <n v="0"/>
    <n v="0"/>
    <n v="3.7635760616151974"/>
    <n v="0"/>
    <n v="0"/>
    <n v="2.8187449526728323"/>
    <n v="0"/>
    <n v="0"/>
    <n v="0"/>
    <n v="0"/>
    <n v="0"/>
    <n v="0"/>
    <n v="0"/>
    <n v="0"/>
    <n v="0"/>
    <n v="0"/>
    <n v="0"/>
    <n v="5.5877300368401386"/>
    <n v="0"/>
    <m/>
    <n v="0"/>
    <n v="0"/>
    <n v="0"/>
    <n v="0"/>
    <n v="0"/>
    <x v="0"/>
    <m/>
    <s v="No root cause"/>
    <s v="No root cause"/>
    <s v="No root cause"/>
    <x v="3"/>
    <s v=""/>
    <s v="CTR_469"/>
    <m/>
    <s v=""/>
  </r>
  <r>
    <s v="Maroua-Douggoy-II"/>
    <s v="EXN_212"/>
    <s v="Maroua"/>
    <s v="CAMUSAT"/>
    <s v="Bad Grid + GE"/>
    <s v="EXTREME-NORD"/>
    <s v="Maroua"/>
    <s v="Huawei"/>
    <n v="0.27127154120759178"/>
    <n v="0.69615661196291456"/>
    <n v="0"/>
    <n v="0"/>
    <n v="0"/>
    <n v="0"/>
    <n v="3.0923350540616896"/>
    <n v="4.6228522998690194"/>
    <n v="4.6626245245168114"/>
    <n v="3.1392413100364402"/>
    <n v="0"/>
    <n v="0"/>
    <n v="0"/>
    <n v="0"/>
    <n v="0"/>
    <n v="0"/>
    <n v="0"/>
    <n v="2.2534621454029726"/>
    <n v="0"/>
    <n v="0"/>
    <n v="2.8344398215921442"/>
    <n v="2.8344398215921442"/>
    <n v="5.347491531904816"/>
    <n v="0"/>
    <m/>
    <n v="0"/>
    <n v="0"/>
    <n v="0"/>
    <n v="0"/>
    <n v="0"/>
    <x v="0"/>
    <m/>
    <s v="AKTIVCO"/>
    <s v="POWER ISSUE"/>
    <s v="AKTIVCO Defaut GE &amp; Power Cabinet"/>
    <x v="0"/>
    <s v="(05-10-2026 ticket): INC-20260510-00013475...Grid Outage"/>
    <s v="EXN_212"/>
    <m/>
    <s v=""/>
  </r>
  <r>
    <s v="Logpom-H-Soeurs"/>
    <s v="LIT_210"/>
    <s v="Douala"/>
    <s v="IHS"/>
    <s v="Grid-Gen"/>
    <s v="LITTORAL"/>
    <s v="Douala"/>
    <s v="ZTE"/>
    <n v="0"/>
    <n v="0"/>
    <n v="0"/>
    <n v="1.5873219702480276E-3"/>
    <n v="0"/>
    <n v="0"/>
    <n v="0"/>
    <n v="0"/>
    <n v="0"/>
    <n v="0"/>
    <n v="0"/>
    <n v="0"/>
    <n v="0"/>
    <n v="0"/>
    <n v="0"/>
    <n v="0"/>
    <n v="0"/>
    <n v="0"/>
    <n v="0"/>
    <n v="0"/>
    <n v="0"/>
    <n v="0"/>
    <n v="5.2411587949765002"/>
    <n v="0"/>
    <m/>
    <n v="0"/>
    <n v="0"/>
    <n v="0"/>
    <n v="0"/>
    <n v="0"/>
    <x v="0"/>
    <m/>
    <s v="No root cause"/>
    <s v="No root cause"/>
    <s v="No root cause"/>
    <x v="3"/>
    <s v=""/>
    <s v="LIT_210"/>
    <m/>
    <s v=""/>
  </r>
  <r>
    <s v="Bonewonda-II"/>
    <s v="LIT_378"/>
    <s v="Douala"/>
    <s v="IHS"/>
    <s v="Grid-Gen"/>
    <s v="LITTORAL"/>
    <s v="Douala"/>
    <s v="ZTE"/>
    <n v="0"/>
    <n v="0"/>
    <n v="9.2935917850202454"/>
    <n v="0"/>
    <n v="0"/>
    <n v="0"/>
    <n v="0"/>
    <n v="0"/>
    <n v="1.0163854431517576"/>
    <n v="15.949393321975952"/>
    <n v="0"/>
    <n v="3.7471499544849116E-2"/>
    <n v="0"/>
    <n v="0"/>
    <n v="3.7471499544849116E-2"/>
    <n v="0"/>
    <n v="0"/>
    <n v="0"/>
    <n v="0"/>
    <n v="0"/>
    <n v="4.9508572252042446"/>
    <n v="4.9508572252042446"/>
    <n v="4.9357865840260455"/>
    <n v="0"/>
    <m/>
    <n v="0"/>
    <n v="0"/>
    <n v="0"/>
    <n v="0"/>
    <n v="0"/>
    <x v="0"/>
    <m/>
    <s v="No root cause"/>
    <s v="No root cause"/>
    <s v="No root cause"/>
    <x v="3"/>
    <s v=""/>
    <s v="LIT_378"/>
    <m/>
    <s v=""/>
  </r>
  <r>
    <s v="Bagam-IHS"/>
    <s v="OST_160"/>
    <s v="OUEST"/>
    <s v="IHS"/>
    <s v="Grid-Gen"/>
    <s v="OUEST"/>
    <s v="Bagam"/>
    <s v="NOKIA"/>
    <n v="1.6394795455009348"/>
    <n v="0.12598798774794534"/>
    <n v="0"/>
    <n v="0"/>
    <n v="2.7890890164350181E-2"/>
    <n v="0"/>
    <n v="0.68311556727619316"/>
    <n v="1.5568981622682991"/>
    <n v="0.88911484780960071"/>
    <n v="0"/>
    <n v="0.3020205201882043"/>
    <n v="0"/>
    <n v="9.083876953993901E-2"/>
    <n v="6.401009608113381E-2"/>
    <n v="0"/>
    <n v="9.363416116632774E-3"/>
    <n v="2.2900240559536419E-2"/>
    <n v="0"/>
    <n v="0"/>
    <n v="0.11847842526246122"/>
    <n v="8.0317243239078522"/>
    <n v="8.0317243239078522"/>
    <n v="4.454435655317849"/>
    <n v="0"/>
    <m/>
    <n v="0"/>
    <n v="0"/>
    <n v="0"/>
    <n v="0"/>
    <n v="0"/>
    <x v="0"/>
    <m/>
    <s v="No root cause"/>
    <s v="No root cause"/>
    <s v="No root cause"/>
    <x v="3"/>
    <s v=""/>
    <s v="OST_160"/>
    <m/>
    <s v=""/>
  </r>
  <r>
    <s v="Ancienne-Mairie-Dla-V"/>
    <s v="LIT_771"/>
    <s v="Douala"/>
    <s v="CAMUSAT"/>
    <s v="Good Grid + GE"/>
    <s v="LITTORAL"/>
    <s v="Douala"/>
    <s v="ZTE"/>
    <n v="0"/>
    <n v="0"/>
    <n v="0"/>
    <n v="0"/>
    <n v="0"/>
    <n v="0"/>
    <n v="0"/>
    <n v="0"/>
    <n v="0"/>
    <n v="0"/>
    <n v="9.4643091546743605"/>
    <n v="4.2182457131605746"/>
    <n v="0"/>
    <n v="0"/>
    <n v="4.2182457131605737"/>
    <n v="11.651728005068012"/>
    <n v="27.313994401212216"/>
    <n v="0"/>
    <n v="0"/>
    <n v="0"/>
    <n v="4.0021559042670072"/>
    <n v="4.0021559042670072"/>
    <n v="4.3244536045406692"/>
    <n v="0"/>
    <m/>
    <n v="0"/>
    <n v="0"/>
    <n v="0"/>
    <n v="0"/>
    <n v="0"/>
    <x v="0"/>
    <m/>
    <s v="No root cause"/>
    <s v="No root cause"/>
    <s v="No root cause"/>
    <x v="3"/>
    <s v=""/>
    <s v="LIT_771"/>
    <m/>
    <s v=""/>
  </r>
  <r>
    <s v="Crf-Patrick-Mboma"/>
    <s v="LIT_697"/>
    <s v="Douala"/>
    <s v="CAMUSAT"/>
    <s v="Good Grid + GE"/>
    <s v="LITTORAL"/>
    <s v="Douala"/>
    <s v="ZTE"/>
    <n v="0"/>
    <n v="0"/>
    <n v="25.586221189214488"/>
    <n v="0"/>
    <n v="0"/>
    <n v="15.795173399765439"/>
    <n v="5.9394199461808697"/>
    <n v="0"/>
    <n v="0"/>
    <n v="0"/>
    <n v="8.200729526043494"/>
    <n v="4.216604885955376"/>
    <n v="0"/>
    <n v="0"/>
    <n v="4.216604885955376"/>
    <n v="0"/>
    <n v="0"/>
    <n v="0"/>
    <n v="0.82064545861833715"/>
    <n v="0"/>
    <n v="13.841073043919948"/>
    <n v="13.841073043919948"/>
    <n v="4.2383993516592353"/>
    <n v="0"/>
    <m/>
    <n v="0"/>
    <n v="0"/>
    <n v="0"/>
    <n v="0"/>
    <n v="0"/>
    <x v="0"/>
    <m/>
    <s v="No root cause"/>
    <s v="No root cause"/>
    <s v="No root cause"/>
    <x v="3"/>
    <s v=""/>
    <s v="LIT_697"/>
    <m/>
    <s v=""/>
  </r>
  <r>
    <s v="E-Police"/>
    <s v="CTR_076"/>
    <s v="Yaounde"/>
    <s v="IHS"/>
    <s v="GridOnly"/>
    <s v="CENTRE"/>
    <s v="Yaounde"/>
    <s v="ZTE"/>
    <n v="0"/>
    <n v="0"/>
    <n v="5.6101308952067859"/>
    <n v="2.7573031078693879E-2"/>
    <n v="0"/>
    <n v="0"/>
    <n v="2.7894062488407395E-2"/>
    <n v="0"/>
    <n v="0"/>
    <n v="0"/>
    <n v="0"/>
    <n v="0"/>
    <n v="9.5507379442004599"/>
    <n v="0"/>
    <n v="0"/>
    <n v="0"/>
    <n v="0"/>
    <n v="0"/>
    <n v="0"/>
    <n v="0"/>
    <n v="0"/>
    <n v="0"/>
    <n v="4.1038515208327979"/>
    <n v="0"/>
    <m/>
    <n v="0"/>
    <n v="0"/>
    <n v="0"/>
    <n v="0"/>
    <n v="0"/>
    <x v="0"/>
    <m/>
    <s v="No root cause"/>
    <s v="No root cause"/>
    <s v="No root cause"/>
    <x v="3"/>
    <s v=""/>
    <s v="CTR_076"/>
    <m/>
    <s v=""/>
  </r>
  <r>
    <s v="Ekombitie-II"/>
    <s v="CTR_723"/>
    <s v="Yaounde"/>
    <s v="CAMUSAT"/>
    <s v="Good Grid + GE"/>
    <s v="CENTRE"/>
    <s v="Yaounde"/>
    <s v="ZTE"/>
    <n v="5.3305660425816068"/>
    <n v="0"/>
    <n v="0"/>
    <n v="1.443232372521994"/>
    <n v="0"/>
    <n v="2.3286013303541617"/>
    <n v="0"/>
    <n v="0"/>
    <n v="0.55424289379139535"/>
    <n v="2.3075381028613169"/>
    <n v="0"/>
    <n v="0.36458467096420671"/>
    <n v="0"/>
    <n v="0"/>
    <n v="0.36458467096420677"/>
    <n v="12.947196753730379"/>
    <n v="0"/>
    <n v="0"/>
    <n v="0"/>
    <n v="0"/>
    <n v="0.78991561867746529"/>
    <n v="0.78991561867746529"/>
    <n v="3.7304384861014794"/>
    <n v="0"/>
    <m/>
    <n v="0"/>
    <n v="0"/>
    <n v="0"/>
    <n v="0"/>
    <n v="0"/>
    <x v="0"/>
    <m/>
    <s v="No root cause"/>
    <s v="No root cause"/>
    <s v="No root cause"/>
    <x v="3"/>
    <s v=""/>
    <s v="CTR_723"/>
    <m/>
    <s v=""/>
  </r>
  <r>
    <s v="Mbanga-Pongo-IHS"/>
    <s v="LIT_598"/>
    <s v="LITTORAL"/>
    <s v="IHS"/>
    <s v="Hybrid-Gen"/>
    <s v="LITTORAL"/>
    <s v="Mbanga Pongo"/>
    <s v="ZTE"/>
    <n v="5.1944665599415574"/>
    <n v="10.797017546863454"/>
    <n v="4.4570039065955553"/>
    <n v="0.57985406625517599"/>
    <n v="8.9089426509489673"/>
    <n v="0"/>
    <n v="0"/>
    <n v="0"/>
    <n v="0"/>
    <n v="0"/>
    <n v="0"/>
    <n v="0"/>
    <n v="0"/>
    <n v="0"/>
    <n v="0"/>
    <n v="0"/>
    <n v="0"/>
    <n v="0"/>
    <n v="0"/>
    <n v="0"/>
    <n v="0"/>
    <n v="0"/>
    <n v="3.3479652315849244"/>
    <n v="0"/>
    <m/>
    <n v="0"/>
    <n v="0"/>
    <n v="0"/>
    <n v="0"/>
    <n v="0"/>
    <x v="0"/>
    <m/>
    <s v="No root cause"/>
    <s v="No root cause"/>
    <s v="No root cause"/>
    <x v="3"/>
    <s v=""/>
    <s v="LIT_598"/>
    <m/>
    <s v=""/>
  </r>
  <r>
    <s v="Sangmelima-Chateau"/>
    <s v="SUD_260"/>
    <s v="CENTRE"/>
    <s v="CAMUSAT"/>
    <s v="Good Grid + GE"/>
    <s v="SUD"/>
    <s v="Sangmelima"/>
    <s v="ZTE"/>
    <n v="0"/>
    <n v="0"/>
    <n v="0"/>
    <n v="0"/>
    <n v="0"/>
    <n v="0"/>
    <n v="0.34551897224291145"/>
    <n v="1.9575425259607395"/>
    <n v="0"/>
    <n v="0"/>
    <n v="0"/>
    <n v="5.9176789857120611E-2"/>
    <n v="0"/>
    <n v="3.3609134984433542"/>
    <n v="5.9176789857120611E-2"/>
    <n v="0"/>
    <n v="3.1815282807269858"/>
    <n v="0"/>
    <n v="4.0087548832444426"/>
    <n v="0.10290840189137349"/>
    <n v="22.033277402527734"/>
    <n v="22.033277402527734"/>
    <n v="2.4220393056589988"/>
    <n v="0"/>
    <m/>
    <n v="0"/>
    <n v="0"/>
    <n v="0"/>
    <n v="0"/>
    <n v="0"/>
    <x v="0"/>
    <m/>
    <s v="No root cause"/>
    <s v="No root cause"/>
    <s v="No root cause"/>
    <x v="3"/>
    <s v=""/>
    <s v="SUD_260"/>
    <m/>
    <s v=""/>
  </r>
  <r>
    <s v="Bodjongo-IHS"/>
    <s v="LIT_123"/>
    <s v="Douala"/>
    <s v="IHS"/>
    <s v="Grid-Gen"/>
    <s v="LITTORAL"/>
    <s v="Douala"/>
    <s v="ZTE"/>
    <n v="0"/>
    <n v="0.10380015580724465"/>
    <n v="0"/>
    <n v="0"/>
    <n v="3.422551529108319E-2"/>
    <n v="0.42695393984014046"/>
    <n v="0"/>
    <n v="5.006306483693005E-2"/>
    <n v="12.124767787280311"/>
    <n v="0"/>
    <n v="0.22825333230603287"/>
    <n v="4.0646143485345843E-2"/>
    <n v="0"/>
    <n v="0"/>
    <n v="4.0646143485345843E-2"/>
    <n v="5.4254308241518293E-2"/>
    <n v="0"/>
    <n v="0"/>
    <n v="0"/>
    <n v="0"/>
    <n v="0.94071120585104717"/>
    <n v="0.94071120585104717"/>
    <n v="1.8938177911326843"/>
    <n v="0"/>
    <m/>
    <n v="0"/>
    <n v="0"/>
    <n v="0"/>
    <n v="0"/>
    <n v="0"/>
    <x v="0"/>
    <m/>
    <s v="No root cause"/>
    <s v="No root cause"/>
    <s v="No root cause"/>
    <x v="3"/>
    <s v=""/>
    <s v="LIT_123"/>
    <m/>
    <s v=""/>
  </r>
  <r>
    <s v="Mont-Febe"/>
    <s v="CTR_729"/>
    <s v="Yaounde"/>
    <s v="CAMUSAT"/>
    <s v="Good Grid no GE - 8h"/>
    <s v="CENTRE"/>
    <s v="Yaounde"/>
    <s v="ZTE"/>
    <n v="0"/>
    <n v="0.50014910125473355"/>
    <n v="0.57794571287521435"/>
    <n v="0"/>
    <n v="5.1507349479073037"/>
    <n v="1.470020660154723"/>
    <n v="0"/>
    <n v="0.495833012301923"/>
    <n v="0"/>
    <n v="0"/>
    <n v="0.79952872589054247"/>
    <n v="0"/>
    <n v="0.56048517120248387"/>
    <n v="0"/>
    <n v="0"/>
    <n v="0.49672476621779266"/>
    <n v="0"/>
    <n v="0"/>
    <n v="0"/>
    <n v="0"/>
    <n v="0"/>
    <n v="0"/>
    <n v="1.6821332465835108"/>
    <n v="0"/>
    <m/>
    <n v="0"/>
    <n v="0"/>
    <n v="0"/>
    <n v="0"/>
    <n v="0"/>
    <x v="0"/>
    <m/>
    <s v="No root cause"/>
    <s v="No root cause"/>
    <s v="No root cause"/>
    <x v="3"/>
    <s v=""/>
    <s v="CTR_729"/>
    <m/>
    <s v=""/>
  </r>
  <r>
    <s v="Bonamatoumbe-II"/>
    <s v="LIT_364"/>
    <s v="Douala"/>
    <s v="IHS"/>
    <s v="Grid-Gen"/>
    <s v="LITTORAL"/>
    <s v="Douala"/>
    <s v="ZTE"/>
    <n v="0"/>
    <n v="0"/>
    <n v="0"/>
    <n v="0"/>
    <n v="1.587321970248236E-3"/>
    <n v="2.8082579266222072"/>
    <n v="0"/>
    <n v="0"/>
    <n v="0"/>
    <n v="0"/>
    <n v="0"/>
    <n v="0"/>
    <n v="0"/>
    <n v="0"/>
    <n v="0"/>
    <n v="7.8035601669934058"/>
    <n v="0"/>
    <n v="0"/>
    <n v="0"/>
    <n v="0"/>
    <n v="0"/>
    <n v="0"/>
    <n v="1.5907641403634936"/>
    <n v="0"/>
    <m/>
    <n v="0"/>
    <n v="0"/>
    <n v="0"/>
    <n v="0"/>
    <n v="0"/>
    <x v="0"/>
    <m/>
    <s v="No root cause"/>
    <s v="No root cause"/>
    <s v="No root cause"/>
    <x v="3"/>
    <s v=""/>
    <s v="LIT_364"/>
    <m/>
    <s v=""/>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0.15766209232577977"/>
    <n v="0.58417015520798665"/>
    <n v="0.11978038597963138"/>
    <n v="0.15766209232577977"/>
    <n v="0.63211084572514564"/>
    <n v="0.12006574723270926"/>
    <n v="0.12011925246766147"/>
    <n v="0.11594584414139063"/>
    <n v="0"/>
    <n v="0.81055080429069182"/>
    <n v="0.81055080429069182"/>
    <n v="1.5584469784523716"/>
    <n v="0"/>
    <m/>
    <n v="0"/>
    <n v="0"/>
    <n v="0"/>
    <n v="0"/>
    <n v="0"/>
    <x v="0"/>
    <m/>
    <s v="No root cause"/>
    <s v="No root cause"/>
    <s v="No root cause"/>
    <x v="3"/>
    <s v=""/>
    <s v="LIT_367"/>
    <m/>
    <s v=""/>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n v="0"/>
    <n v="0"/>
    <n v="0"/>
    <n v="0"/>
    <n v="0"/>
    <n v="0"/>
    <n v="0"/>
    <n v="1.4951681205822513"/>
    <n v="0"/>
    <m/>
    <n v="0"/>
    <n v="0"/>
    <n v="0"/>
    <n v="0"/>
    <n v="0"/>
    <x v="0"/>
    <m/>
    <s v="No root cause"/>
    <s v="No root cause"/>
    <s v="No root cause"/>
    <x v="3"/>
    <s v=""/>
    <s v="LIT_091"/>
    <m/>
    <s v=""/>
  </r>
  <r>
    <s v="Bilongue-II"/>
    <s v="LIT_451"/>
    <s v="Douala"/>
    <s v="IHS"/>
    <s v="Grid-Gen"/>
    <s v="LITTORAL"/>
    <s v="Douala"/>
    <s v="ZTE"/>
    <n v="0"/>
    <n v="0"/>
    <n v="0"/>
    <n v="0"/>
    <n v="0"/>
    <n v="0"/>
    <n v="0"/>
    <n v="0"/>
    <n v="0"/>
    <n v="0"/>
    <n v="0"/>
    <n v="0"/>
    <n v="0"/>
    <n v="0"/>
    <n v="0"/>
    <n v="0"/>
    <n v="0"/>
    <n v="0"/>
    <n v="0"/>
    <n v="0"/>
    <n v="15.859540197412903"/>
    <n v="15.859540197412903"/>
    <n v="1.4566443514166751"/>
    <n v="0"/>
    <m/>
    <n v="0"/>
    <n v="0"/>
    <n v="0"/>
    <n v="0"/>
    <n v="0"/>
    <x v="0"/>
    <m/>
    <s v="No root cause"/>
    <s v="No root cause"/>
    <s v="No root cause"/>
    <x v="3"/>
    <s v=""/>
    <s v="LIT_451"/>
    <m/>
    <s v=""/>
  </r>
  <r>
    <s v="Beedi"/>
    <s v="LIT_127"/>
    <s v="Douala"/>
    <s v="IHS"/>
    <s v="Grid-Gen"/>
    <s v="LITTORAL"/>
    <s v="Douala"/>
    <s v="ZTE"/>
    <n v="0"/>
    <n v="1.3976280772644134"/>
    <n v="0"/>
    <n v="0"/>
    <n v="5.0385344702125652"/>
    <n v="0"/>
    <n v="0"/>
    <n v="0"/>
    <n v="0"/>
    <n v="0"/>
    <n v="0"/>
    <n v="5.6792596587650133"/>
    <n v="2.687015064220549"/>
    <n v="0"/>
    <n v="5.6792596587650133"/>
    <n v="0.42117537446530462"/>
    <n v="0"/>
    <n v="1.3574278107370021"/>
    <n v="0"/>
    <n v="0"/>
    <n v="0"/>
    <n v="0"/>
    <n v="1.0843905967759884"/>
    <n v="0"/>
    <m/>
    <n v="0"/>
    <n v="0"/>
    <n v="0"/>
    <n v="0"/>
    <n v="0"/>
    <x v="0"/>
    <m/>
    <s v="No root cause"/>
    <s v="No root cause"/>
    <s v="No root cause"/>
    <x v="3"/>
    <s v=""/>
    <s v="LIT_127"/>
    <m/>
    <s v=""/>
  </r>
  <r>
    <s v="Mobil-Kondengui"/>
    <s v="CTR_125"/>
    <s v="Yaounde"/>
    <s v="IHS"/>
    <s v="GridOnly"/>
    <s v="CENTRE"/>
    <s v="Yaounde"/>
    <s v="ZTE"/>
    <n v="5.8741792296958328"/>
    <n v="2.7424108174743815"/>
    <n v="0"/>
    <n v="0"/>
    <n v="0"/>
    <n v="0"/>
    <n v="0"/>
    <n v="0"/>
    <n v="0"/>
    <n v="4.6656564878307744E-2"/>
    <n v="2.7062591137250198"/>
    <n v="8.9102802818227733"/>
    <n v="0"/>
    <n v="0"/>
    <n v="8.9102802818227733"/>
    <n v="2.8931528994130118"/>
    <n v="0"/>
    <n v="0"/>
    <n v="0"/>
    <n v="0"/>
    <n v="0"/>
    <n v="0"/>
    <n v="1.0226098854845296"/>
    <n v="0"/>
    <m/>
    <n v="0"/>
    <n v="0"/>
    <n v="0"/>
    <n v="0"/>
    <n v="0"/>
    <x v="0"/>
    <m/>
    <s v="BSS"/>
    <s v="RAN ISSUE"/>
    <s v="BSS Hardware issue"/>
    <x v="1"/>
    <s v="05-10-2026: hardware issue,  site with GPS issue (alarm : TDD down 09Apr 02pm)"/>
    <s v="CTR_125"/>
    <m/>
    <s v=""/>
  </r>
  <r>
    <s v="Minisite-Dubai"/>
    <s v="LIT_662"/>
    <s v="Douala"/>
    <s v="CAMUSAT"/>
    <s v="Good Grid no GE - 8h"/>
    <s v="LITTORAL"/>
    <s v="Douala"/>
    <s v="ZTE"/>
    <n v="0"/>
    <n v="0"/>
    <n v="0"/>
    <n v="0"/>
    <n v="0"/>
    <n v="0"/>
    <n v="0"/>
    <n v="0"/>
    <n v="0"/>
    <n v="0"/>
    <n v="0"/>
    <n v="0"/>
    <n v="0"/>
    <n v="0"/>
    <n v="0"/>
    <n v="0.47897886329198464"/>
    <n v="0"/>
    <n v="1.1984280875374178"/>
    <n v="0"/>
    <n v="0"/>
    <n v="0"/>
    <n v="0"/>
    <n v="0.99994150094311884"/>
    <n v="0"/>
    <m/>
    <n v="0"/>
    <n v="0"/>
    <n v="0"/>
    <n v="0"/>
    <n v="0"/>
    <x v="0"/>
    <m/>
    <s v="No root cause"/>
    <s v="No root cause"/>
    <s v="No root cause"/>
    <x v="3"/>
    <s v=""/>
    <s v="LIT_662"/>
    <m/>
    <s v=""/>
  </r>
  <r>
    <s v="Foumban-Mambain-MTN"/>
    <s v="OST_102"/>
    <s v="OUEST"/>
    <m/>
    <m/>
    <s v="OUEST"/>
    <s v="Foumban"/>
    <s v="Huawei"/>
    <n v="0"/>
    <n v="0"/>
    <n v="0"/>
    <n v="0.95624555906549902"/>
    <n v="0"/>
    <n v="0"/>
    <n v="0"/>
    <n v="2.1765037824634095"/>
    <n v="4.6888242545650671"/>
    <n v="0.50287786823729497"/>
    <n v="0"/>
    <n v="0"/>
    <n v="0"/>
    <n v="0"/>
    <n v="0"/>
    <n v="0"/>
    <n v="0"/>
    <n v="5.8320706097884623"/>
    <n v="0.470667716796078"/>
    <n v="0"/>
    <n v="0"/>
    <n v="0"/>
    <n v="0.98931179426595084"/>
    <n v="0"/>
    <m/>
    <n v="0"/>
    <n v="0"/>
    <n v="0"/>
    <n v="0"/>
    <n v="0"/>
    <x v="0"/>
    <m/>
    <s v="No root cause"/>
    <s v="No root cause"/>
    <s v="No root cause"/>
    <x v="3"/>
    <s v=""/>
    <s v="OST_102"/>
    <m/>
    <s v=""/>
  </r>
  <r>
    <s v="Dagobert"/>
    <s v="CTR_255"/>
    <s v="Yaounde"/>
    <s v="IHS"/>
    <s v="Grid-Gen"/>
    <s v="CENTRE"/>
    <s v="Yaounde"/>
    <s v="ZTE"/>
    <n v="2.7883896493766271"/>
    <n v="0"/>
    <n v="0"/>
    <n v="0"/>
    <n v="0"/>
    <n v="0"/>
    <n v="0"/>
    <n v="0"/>
    <n v="0"/>
    <n v="0"/>
    <n v="0"/>
    <n v="0"/>
    <n v="0"/>
    <n v="0"/>
    <n v="0"/>
    <n v="0"/>
    <n v="0"/>
    <n v="55.356088039653791"/>
    <n v="3.9897070196014961E-2"/>
    <n v="3.0934229938390514"/>
    <n v="0"/>
    <n v="0"/>
    <n v="0.89325206244845623"/>
    <n v="0"/>
    <m/>
    <n v="0"/>
    <n v="0"/>
    <n v="0"/>
    <n v="0"/>
    <n v="0"/>
    <x v="0"/>
    <m/>
    <s v="No root cause"/>
    <s v="No root cause"/>
    <s v="No root cause"/>
    <x v="3"/>
    <s v=""/>
    <s v="CTR_255"/>
    <m/>
    <s v=""/>
  </r>
  <r>
    <s v="Montee-Kondengui-MTN-IHS"/>
    <s v="CTR_535"/>
    <s v="Yaounde"/>
    <s v="IHS"/>
    <s v="Grid-Gen"/>
    <s v="CENTRE"/>
    <s v="Yaounde"/>
    <s v="ZTE"/>
    <n v="0"/>
    <n v="0"/>
    <n v="0"/>
    <n v="0"/>
    <n v="0"/>
    <n v="0"/>
    <n v="0"/>
    <n v="0"/>
    <n v="0"/>
    <n v="2.7929732645041908E-2"/>
    <n v="0"/>
    <n v="0"/>
    <n v="0"/>
    <n v="0"/>
    <n v="0"/>
    <n v="0"/>
    <n v="0"/>
    <n v="0"/>
    <n v="0"/>
    <n v="0"/>
    <n v="0"/>
    <n v="0"/>
    <n v="0.86259356282085276"/>
    <n v="0"/>
    <m/>
    <n v="0"/>
    <n v="0"/>
    <n v="0"/>
    <n v="0"/>
    <n v="0"/>
    <x v="0"/>
    <m/>
    <s v="No root cause"/>
    <s v="No root cause"/>
    <s v="No root cause"/>
    <x v="3"/>
    <s v=""/>
    <s v="CTR_535"/>
    <m/>
    <s v=""/>
  </r>
  <r>
    <s v="Bamenda-Abangoh-IHS"/>
    <s v="NRO_064"/>
    <s v="NORD-OUEST"/>
    <s v="IHS"/>
    <s v="Grid-Gen"/>
    <s v="NORD-OUEST"/>
    <s v="Bamenda"/>
    <s v="Huawei"/>
    <n v="9.4769007199664426"/>
    <n v="5.5451933750531479"/>
    <n v="0"/>
    <n v="0"/>
    <n v="7.3343014213844002"/>
    <n v="0"/>
    <n v="0"/>
    <n v="1.7089393692945583"/>
    <n v="14.990704357180975"/>
    <n v="6.1590054304246449"/>
    <n v="1.0371989795481591"/>
    <n v="0"/>
    <n v="0.31097242554211496"/>
    <n v="3.7632015249705365E-2"/>
    <n v="0"/>
    <n v="0"/>
    <n v="0"/>
    <n v="2.5366475189265851"/>
    <n v="1.4770655160900941"/>
    <n v="0"/>
    <n v="0"/>
    <n v="0"/>
    <n v="0.84288580128013069"/>
    <n v="0"/>
    <m/>
    <n v="0"/>
    <n v="0"/>
    <n v="0"/>
    <n v="0"/>
    <n v="0"/>
    <x v="0"/>
    <m/>
    <s v="No root cause"/>
    <s v="No root cause"/>
    <s v="No root cause"/>
    <x v="3"/>
    <s v=""/>
    <s v="NRO_064"/>
    <m/>
    <s v=""/>
  </r>
  <r>
    <s v="Quartier-Gentil"/>
    <s v="LIT_450"/>
    <s v="Douala"/>
    <s v="IHS"/>
    <s v="Grid-Gen"/>
    <s v="LITTORAL"/>
    <s v="Douala"/>
    <s v="ZTE"/>
    <n v="0"/>
    <n v="7.184076556716974"/>
    <n v="0"/>
    <n v="0"/>
    <n v="0"/>
    <n v="0"/>
    <n v="0"/>
    <n v="0"/>
    <n v="6.3533721139276258"/>
    <n v="0"/>
    <n v="0"/>
    <n v="10.251567346682531"/>
    <n v="1.961822944756916"/>
    <n v="0"/>
    <n v="10.251567346682531"/>
    <n v="0"/>
    <n v="0.66910079815542256"/>
    <n v="0"/>
    <n v="0"/>
    <n v="0"/>
    <n v="0"/>
    <n v="0"/>
    <n v="0.8357160997965366"/>
    <n v="0"/>
    <m/>
    <n v="0"/>
    <n v="0"/>
    <n v="0"/>
    <n v="0"/>
    <n v="0"/>
    <x v="0"/>
    <m/>
    <s v="No root cause"/>
    <s v="No root cause"/>
    <s v="No root cause"/>
    <x v="3"/>
    <s v=""/>
    <s v="LIT_450"/>
    <m/>
    <s v=""/>
  </r>
  <r>
    <s v="Feu-Rouge-Bessengue"/>
    <s v="LIT_417"/>
    <s v="Douala"/>
    <s v="IHS"/>
    <s v="Grid-Gen"/>
    <s v="LITTORAL"/>
    <s v="Douala"/>
    <s v="ZTE"/>
    <n v="0.26474390254342467"/>
    <n v="0"/>
    <n v="0"/>
    <n v="0"/>
    <n v="0.13176555860892122"/>
    <n v="0"/>
    <n v="0.13388793292869133"/>
    <n v="0.13156937274742897"/>
    <n v="6.6863708611916789E-2"/>
    <n v="0"/>
    <n v="0.2229919842024011"/>
    <n v="0.13345989104907385"/>
    <n v="0.22047723815964776"/>
    <n v="0"/>
    <n v="0.13345989104907385"/>
    <n v="0.41184762850530598"/>
    <n v="0"/>
    <n v="0"/>
    <n v="0"/>
    <n v="0"/>
    <n v="0.54179400912585329"/>
    <n v="0.54179400912585329"/>
    <n v="0.78556385956802066"/>
    <n v="0"/>
    <m/>
    <n v="0"/>
    <n v="0"/>
    <n v="0"/>
    <n v="0"/>
    <n v="0"/>
    <x v="0"/>
    <m/>
    <s v="No root cause"/>
    <s v="No root cause"/>
    <s v="No root cause"/>
    <x v="3"/>
    <s v=""/>
    <s v="LIT_417"/>
    <m/>
    <s v=""/>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n v="0"/>
    <n v="0"/>
    <n v="0"/>
    <n v="34.813823184460368"/>
    <n v="38.44402853041808"/>
    <n v="2.5871207905648155"/>
    <n v="1.5556468711565414"/>
    <n v="1.5556468711565414"/>
    <n v="0.78444024963402459"/>
    <n v="0"/>
    <m/>
    <n v="0"/>
    <n v="0"/>
    <n v="0"/>
    <n v="0"/>
    <n v="0"/>
    <x v="0"/>
    <m/>
    <s v="No root cause"/>
    <s v="No root cause"/>
    <s v="No root cause"/>
    <x v="3"/>
    <s v=""/>
    <s v="CTR_560"/>
    <m/>
    <s v=""/>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13.868556899607057"/>
    <n v="13.868556899607057"/>
    <n v="13.868556899607057"/>
    <n v="13.868556899607057"/>
    <n v="13.868556899607057"/>
    <n v="34.420666718031704"/>
    <n v="0.19504441647904239"/>
    <n v="0"/>
    <n v="0"/>
    <n v="0"/>
    <n v="0"/>
    <n v="0.76030938867058828"/>
    <n v="0"/>
    <m/>
    <n v="0"/>
    <n v="0"/>
    <n v="0"/>
    <n v="0"/>
    <n v="0"/>
    <x v="0"/>
    <m/>
    <s v="No root cause"/>
    <s v="No root cause"/>
    <s v="No root cause"/>
    <x v="3"/>
    <s v=""/>
    <s v="CTR_321"/>
    <m/>
    <s v=""/>
  </r>
  <r>
    <s v="Maroua-Titouare-II"/>
    <s v="EXN_086"/>
    <s v="Maroua"/>
    <s v="IHS"/>
    <s v="Grid-Gen"/>
    <s v="EXTREME-NORD"/>
    <s v="Maroua"/>
    <s v="Huawei"/>
    <n v="0"/>
    <n v="0"/>
    <n v="0"/>
    <n v="0.64404251311948368"/>
    <n v="0"/>
    <n v="0"/>
    <n v="0.25862647068055805"/>
    <n v="0.88064266207805786"/>
    <n v="0"/>
    <n v="0"/>
    <n v="0"/>
    <n v="0"/>
    <n v="0"/>
    <n v="0.47824762508097124"/>
    <n v="0"/>
    <n v="0"/>
    <n v="0"/>
    <n v="1.1466528551820176"/>
    <n v="0"/>
    <n v="0.37712273102133642"/>
    <n v="0.96480639665784895"/>
    <n v="0.96480639665784895"/>
    <n v="0.75301484163877264"/>
    <n v="0"/>
    <m/>
    <n v="0"/>
    <n v="0"/>
    <n v="0"/>
    <n v="0"/>
    <n v="0"/>
    <x v="0"/>
    <m/>
    <s v="No root cause"/>
    <s v="No root cause"/>
    <s v="No root cause"/>
    <x v="3"/>
    <s v=""/>
    <s v="EXN_086"/>
    <m/>
    <s v=""/>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0"/>
    <n v="0"/>
    <n v="0"/>
    <n v="0"/>
    <n v="0.14937422566993172"/>
    <n v="3.5170774441904834E-2"/>
    <n v="0.13647401928471345"/>
    <n v="2.4970554699604388E-3"/>
    <n v="3.8684284870431712E-2"/>
    <n v="0.83152485639194929"/>
    <n v="0.83152485639194929"/>
    <n v="0.74567074366247532"/>
    <n v="0"/>
    <m/>
    <n v="0"/>
    <n v="0"/>
    <n v="0"/>
    <n v="0"/>
    <n v="0"/>
    <x v="0"/>
    <m/>
    <s v="No root cause"/>
    <s v="No root cause"/>
    <s v="No root cause"/>
    <x v="3"/>
    <s v=""/>
    <s v="LIT_121"/>
    <m/>
    <s v=""/>
  </r>
  <r>
    <s v="Science"/>
    <s v="CTR_249"/>
    <s v="Yaounde"/>
    <s v="IHS"/>
    <s v="Grid-Gen"/>
    <s v="CENTRE"/>
    <s v="Yaounde"/>
    <s v="ZTE"/>
    <n v="0"/>
    <n v="0"/>
    <n v="0"/>
    <n v="0"/>
    <n v="0"/>
    <n v="0"/>
    <n v="0"/>
    <n v="0"/>
    <n v="0"/>
    <n v="0"/>
    <n v="0"/>
    <n v="0"/>
    <n v="0.33990092257293125"/>
    <n v="0"/>
    <n v="0"/>
    <n v="0"/>
    <n v="0"/>
    <n v="0"/>
    <n v="0"/>
    <n v="0"/>
    <n v="0"/>
    <n v="0"/>
    <n v="0.71689880804604544"/>
    <n v="0"/>
    <m/>
    <n v="0"/>
    <n v="0"/>
    <n v="0"/>
    <n v="0"/>
    <n v="0"/>
    <x v="0"/>
    <m/>
    <s v="No root cause"/>
    <s v="No root cause"/>
    <s v="No root cause"/>
    <x v="3"/>
    <s v=""/>
    <s v="CTR_249"/>
    <m/>
    <s v=""/>
  </r>
  <r>
    <s v="Foumbot-Centre-Ville"/>
    <s v="OST_125"/>
    <s v="OUEST"/>
    <s v="IHS"/>
    <s v="Grid-Gen"/>
    <s v="OUEST"/>
    <s v="Foumbot"/>
    <s v="Huawei"/>
    <n v="2.7214546004514415"/>
    <n v="1.9711328556385961"/>
    <n v="2.5860863560224065E-3"/>
    <n v="12.903358131226227"/>
    <n v="0"/>
    <n v="4.0829844792014445"/>
    <n v="0"/>
    <n v="0"/>
    <n v="0"/>
    <n v="0"/>
    <n v="1.9688142954573338"/>
    <n v="0"/>
    <n v="0"/>
    <n v="0"/>
    <n v="0"/>
    <n v="0.52934512446031057"/>
    <n v="0"/>
    <n v="4.1903338155938519"/>
    <n v="0"/>
    <n v="0"/>
    <n v="0"/>
    <n v="0"/>
    <n v="0.70305878727174675"/>
    <n v="0"/>
    <m/>
    <n v="0"/>
    <n v="0"/>
    <n v="0"/>
    <n v="0"/>
    <n v="0"/>
    <x v="0"/>
    <m/>
    <s v="No root cause"/>
    <s v="No root cause"/>
    <s v="No root cause"/>
    <x v="3"/>
    <s v=""/>
    <s v="OST_125"/>
    <m/>
    <s v=""/>
  </r>
  <r>
    <s v="Nkolbi-Boss"/>
    <s v="CTR_333"/>
    <s v="Yaounde"/>
    <s v="IHS"/>
    <s v="Grid-Gen"/>
    <s v="CENTRE"/>
    <s v="Yaounde"/>
    <s v="ZTE"/>
    <n v="2.0295427371280677"/>
    <n v="0"/>
    <n v="0"/>
    <n v="0"/>
    <n v="0"/>
    <n v="0"/>
    <n v="0"/>
    <n v="0"/>
    <n v="0"/>
    <n v="0"/>
    <n v="0"/>
    <n v="0"/>
    <n v="0"/>
    <n v="0"/>
    <n v="0"/>
    <n v="0"/>
    <n v="0"/>
    <n v="24.154117905562547"/>
    <n v="0"/>
    <n v="2.9967033641238139"/>
    <n v="0"/>
    <n v="0"/>
    <n v="0.6891474261841779"/>
    <n v="0"/>
    <m/>
    <n v="0"/>
    <n v="0"/>
    <n v="0"/>
    <n v="0"/>
    <n v="0"/>
    <x v="0"/>
    <m/>
    <s v="No root cause"/>
    <s v="No root cause"/>
    <s v="No root cause"/>
    <x v="3"/>
    <s v=""/>
    <s v="CTR_333"/>
    <m/>
    <s v=""/>
  </r>
  <r>
    <s v="Biscuiterie-IHS"/>
    <s v="CTR_157"/>
    <s v="Yaounde"/>
    <s v="IHS"/>
    <s v="Grid-Gen"/>
    <s v="CENTRE"/>
    <s v="Yaounde"/>
    <s v="ZTE"/>
    <n v="2.2004206224870373"/>
    <n v="0.59893760005479013"/>
    <n v="0"/>
    <n v="0"/>
    <n v="0"/>
    <n v="0"/>
    <n v="0"/>
    <n v="0"/>
    <n v="0"/>
    <n v="0"/>
    <n v="9.3063438660171929E-2"/>
    <n v="0"/>
    <n v="0"/>
    <n v="0"/>
    <n v="0"/>
    <n v="0"/>
    <n v="0"/>
    <n v="0"/>
    <n v="0"/>
    <n v="0.17578253189625409"/>
    <n v="0"/>
    <n v="0"/>
    <n v="0.68515236864108098"/>
    <n v="0"/>
    <m/>
    <n v="0"/>
    <n v="0"/>
    <n v="0"/>
    <n v="0"/>
    <n v="0"/>
    <x v="0"/>
    <m/>
    <s v="No root cause"/>
    <s v="No root cause"/>
    <s v="No root cause"/>
    <x v="3"/>
    <s v=""/>
    <s v="CTR_157"/>
    <m/>
    <s v=""/>
  </r>
  <r>
    <s v="Garoua-Roumde-Adja-II"/>
    <s v="NRD_138"/>
    <s v="Garoua"/>
    <s v="CAMUSAT"/>
    <s v="Medium Grid + GE"/>
    <s v="NORD"/>
    <s v="Garoua"/>
    <s v="Huawei"/>
    <n v="0.14276980193075425"/>
    <n v="5.0876344408203567"/>
    <n v="12.820425017050335"/>
    <n v="13.667858763301401"/>
    <n v="6.4416914217553716"/>
    <n v="9.7272517143077275E-2"/>
    <n v="0"/>
    <n v="0"/>
    <n v="0"/>
    <n v="0"/>
    <n v="0"/>
    <n v="0.30390973452842623"/>
    <n v="8.4437503031963317"/>
    <n v="5.1305099690953764"/>
    <n v="0.30390973452842623"/>
    <n v="8.4522754706320473"/>
    <n v="0"/>
    <n v="0"/>
    <n v="0"/>
    <n v="1.8491587550259247"/>
    <n v="1.0936291673443996"/>
    <n v="1.0936291673443996"/>
    <n v="0.67800050223580555"/>
    <n v="0"/>
    <m/>
    <n v="0"/>
    <n v="0"/>
    <n v="0"/>
    <n v="0"/>
    <n v="0"/>
    <x v="0"/>
    <m/>
    <s v="No root cause"/>
    <s v="No root cause"/>
    <s v="No root cause"/>
    <x v="3"/>
    <s v=""/>
    <s v="NRD_138"/>
    <m/>
    <s v=""/>
  </r>
  <r>
    <s v="Yona-Hotel-MTN-IHS"/>
    <s v="CTR_466"/>
    <s v="Yaounde"/>
    <s v="IHS"/>
    <s v="Grid-Gen"/>
    <s v="CENTRE"/>
    <s v="Yaounde"/>
    <s v="ZTE"/>
    <n v="1.468754369594188"/>
    <n v="0"/>
    <n v="0"/>
    <n v="9.7736229179330014E-3"/>
    <n v="0"/>
    <n v="0"/>
    <n v="9.0067145502849173E-3"/>
    <n v="0"/>
    <n v="0"/>
    <n v="0"/>
    <n v="0"/>
    <n v="0"/>
    <n v="0"/>
    <n v="0"/>
    <n v="0"/>
    <n v="0"/>
    <n v="0"/>
    <n v="17.352389757813906"/>
    <n v="0"/>
    <n v="1.694813987267181"/>
    <n v="0"/>
    <n v="0"/>
    <n v="0.6596303715688876"/>
    <n v="0"/>
    <m/>
    <n v="0"/>
    <n v="0"/>
    <n v="0"/>
    <n v="0"/>
    <n v="0"/>
    <x v="0"/>
    <m/>
    <s v="No root cause"/>
    <s v="No root cause"/>
    <s v="No root cause"/>
    <x v="3"/>
    <s v=""/>
    <s v="CTR_466"/>
    <m/>
    <s v=""/>
  </r>
  <r>
    <s v="Voirie-Municipale-IHS"/>
    <s v="CTR_632"/>
    <s v="Yaounde"/>
    <s v="IHS"/>
    <s v="Grid-Gen"/>
    <s v="CENTRE"/>
    <s v="Yaounde"/>
    <s v="ZTE"/>
    <n v="0"/>
    <n v="0"/>
    <n v="0"/>
    <n v="0"/>
    <n v="0"/>
    <n v="0"/>
    <n v="0"/>
    <n v="0"/>
    <n v="0"/>
    <n v="0"/>
    <n v="0"/>
    <n v="0"/>
    <n v="0"/>
    <n v="0"/>
    <n v="0"/>
    <n v="0"/>
    <n v="0"/>
    <n v="0"/>
    <n v="0"/>
    <n v="0"/>
    <n v="0"/>
    <n v="0"/>
    <n v="0.64998159419917689"/>
    <n v="0"/>
    <m/>
    <n v="0"/>
    <n v="0"/>
    <n v="0"/>
    <n v="0"/>
    <n v="0"/>
    <x v="0"/>
    <m/>
    <s v="No root cause"/>
    <s v="No root cause"/>
    <s v="No root cause"/>
    <x v="3"/>
    <s v=""/>
    <s v="CTR_632"/>
    <m/>
    <s v=""/>
  </r>
  <r>
    <s v="Cradat"/>
    <s v="CTR_579"/>
    <s v="Yaounde"/>
    <s v="CAMUSAT"/>
    <s v="Good Grid + GE"/>
    <s v="CENTRE"/>
    <s v="Yaounde"/>
    <s v="ZTE"/>
    <n v="0"/>
    <n v="0"/>
    <n v="0"/>
    <n v="0"/>
    <n v="0"/>
    <n v="0"/>
    <n v="0"/>
    <n v="0"/>
    <n v="0"/>
    <n v="0"/>
    <n v="0"/>
    <n v="0"/>
    <n v="11.899492913053278"/>
    <n v="0"/>
    <n v="0"/>
    <n v="4.2322640847180515E-2"/>
    <n v="0"/>
    <n v="0"/>
    <n v="0"/>
    <n v="0"/>
    <n v="0"/>
    <n v="0"/>
    <n v="0.64486292672208323"/>
    <n v="0"/>
    <m/>
    <n v="0"/>
    <n v="0"/>
    <n v="0"/>
    <n v="0"/>
    <n v="0"/>
    <x v="0"/>
    <m/>
    <s v="No root cause"/>
    <s v="No root cause"/>
    <s v="No root cause"/>
    <x v="3"/>
    <s v=""/>
    <s v="CTR_579"/>
    <m/>
    <s v=""/>
  </r>
  <r>
    <s v="Bonas-Yde-MTN-IHS"/>
    <s v="CTR_524"/>
    <s v="Yaounde"/>
    <s v="IHS"/>
    <s v="Grid-Gen"/>
    <s v="CENTRE"/>
    <s v="Yaounde"/>
    <s v="ZTE"/>
    <n v="0"/>
    <n v="0"/>
    <n v="0"/>
    <n v="0"/>
    <n v="0"/>
    <n v="0"/>
    <n v="0"/>
    <n v="0"/>
    <n v="0"/>
    <n v="0"/>
    <n v="0"/>
    <n v="46.838268656205315"/>
    <n v="8.8723450702416713"/>
    <n v="13.868556899607057"/>
    <n v="46.838268656205315"/>
    <n v="3.1300562447029959E-2"/>
    <n v="0"/>
    <n v="0"/>
    <n v="0"/>
    <n v="0"/>
    <n v="0"/>
    <n v="0"/>
    <n v="0.61978680660782537"/>
    <n v="0"/>
    <m/>
    <n v="0"/>
    <n v="0"/>
    <n v="0"/>
    <n v="0"/>
    <n v="0"/>
    <x v="0"/>
    <m/>
    <s v="No root cause"/>
    <s v="No root cause"/>
    <s v="No root cause"/>
    <x v="3"/>
    <s v=""/>
    <s v="CTR_524"/>
    <m/>
    <s v=""/>
  </r>
  <r>
    <s v="Mini-Ferme"/>
    <s v="CTR_050"/>
    <s v="Yaounde"/>
    <s v="IHS"/>
    <s v="GridOnly"/>
    <s v="CENTRE"/>
    <s v="Yaounde"/>
    <s v="ZTE"/>
    <n v="0"/>
    <n v="0"/>
    <n v="0"/>
    <n v="0"/>
    <n v="0"/>
    <n v="0"/>
    <n v="0"/>
    <n v="0"/>
    <n v="0.14492784640715975"/>
    <n v="0"/>
    <n v="0"/>
    <n v="2.682520624484567"/>
    <n v="2.8090248349898168E-2"/>
    <n v="0.59872357911498153"/>
    <n v="2.682520624484567"/>
    <n v="12.295502992012738"/>
    <n v="0"/>
    <n v="0"/>
    <n v="0"/>
    <n v="0"/>
    <n v="0"/>
    <n v="0"/>
    <n v="0.61427576740775003"/>
    <n v="0"/>
    <m/>
    <n v="0"/>
    <n v="0"/>
    <n v="0"/>
    <n v="0"/>
    <n v="0"/>
    <x v="0"/>
    <m/>
    <s v="No root cause"/>
    <s v="No root cause"/>
    <s v="No root cause"/>
    <x v="3"/>
    <s v=""/>
    <s v="CTR_050"/>
    <m/>
    <s v=""/>
  </r>
  <r>
    <s v="E-Poste"/>
    <s v="CTR_242"/>
    <s v="Yaounde"/>
    <s v="IHS"/>
    <s v="Grid-Gen"/>
    <s v="CENTRE"/>
    <s v="Yaounde"/>
    <s v="ZTE"/>
    <n v="0"/>
    <n v="0"/>
    <n v="0"/>
    <n v="0"/>
    <n v="0"/>
    <n v="0"/>
    <n v="0"/>
    <n v="0"/>
    <n v="0"/>
    <n v="0"/>
    <n v="0"/>
    <n v="0"/>
    <n v="0"/>
    <n v="0"/>
    <n v="0"/>
    <n v="2.6663442084506304E-2"/>
    <n v="0"/>
    <n v="0"/>
    <n v="0"/>
    <n v="0"/>
    <n v="0"/>
    <n v="0"/>
    <n v="0.61149349519023533"/>
    <n v="0"/>
    <m/>
    <n v="0"/>
    <n v="0"/>
    <n v="0"/>
    <n v="0"/>
    <n v="0"/>
    <x v="0"/>
    <m/>
    <s v="No root cause"/>
    <s v="No root cause"/>
    <s v="No root cause"/>
    <x v="3"/>
    <s v=""/>
    <s v="CTR_242"/>
    <m/>
    <s v=""/>
  </r>
  <r>
    <s v="Foumban-Njibam"/>
    <s v="OST_177"/>
    <s v="OUEST"/>
    <s v="IHS"/>
    <s v="Grid-Gen"/>
    <s v="OUEST"/>
    <s v="Foumban"/>
    <s v="Huawei"/>
    <n v="1.6913896522302414"/>
    <n v="1.457036723139659"/>
    <n v="0"/>
    <n v="0"/>
    <n v="0"/>
    <n v="0"/>
    <n v="0"/>
    <n v="0"/>
    <n v="0"/>
    <n v="0"/>
    <n v="0.66952884003504243"/>
    <n v="0"/>
    <n v="3.4188953380532094"/>
    <n v="0"/>
    <n v="0"/>
    <n v="0"/>
    <n v="0"/>
    <n v="0"/>
    <n v="0"/>
    <n v="0"/>
    <n v="1.3703404074387975"/>
    <n v="1.3703404074387975"/>
    <n v="0.59565594564438873"/>
    <n v="0"/>
    <m/>
    <n v="0"/>
    <n v="0"/>
    <n v="0"/>
    <n v="0"/>
    <n v="0"/>
    <x v="0"/>
    <m/>
    <s v="No root cause"/>
    <s v="No root cause"/>
    <s v="No root cause"/>
    <x v="3"/>
    <s v=""/>
    <s v="OST_177"/>
    <m/>
    <s v=""/>
  </r>
  <r>
    <s v="Nkolbisson-Usne-Ds-Eaux-IHS"/>
    <s v="CTR_522"/>
    <s v="Yaounde"/>
    <s v="IHS"/>
    <s v="Grid-Gen"/>
    <s v="CENTRE"/>
    <s v="Yaounde"/>
    <s v="ZTE"/>
    <n v="0.46175017763737997"/>
    <n v="0"/>
    <n v="0"/>
    <n v="0"/>
    <n v="1.1684829910425103"/>
    <n v="0"/>
    <n v="0"/>
    <n v="0.11323491223714717"/>
    <n v="1.1165650780605709"/>
    <n v="0.73107769530837685"/>
    <n v="0"/>
    <n v="0"/>
    <n v="0"/>
    <n v="0"/>
    <n v="0"/>
    <n v="0"/>
    <n v="0"/>
    <n v="0"/>
    <n v="0"/>
    <n v="2.5147460427528737E-3"/>
    <n v="0"/>
    <n v="0"/>
    <n v="0.58980603995628234"/>
    <n v="0"/>
    <m/>
    <n v="0"/>
    <n v="0"/>
    <n v="0"/>
    <n v="0"/>
    <n v="0"/>
    <x v="0"/>
    <m/>
    <s v="No root cause"/>
    <s v="No root cause"/>
    <s v="No root cause"/>
    <x v="3"/>
    <s v=""/>
    <s v="CTR_522"/>
    <m/>
    <s v=""/>
  </r>
  <r>
    <s v="Bertoua-Kano"/>
    <s v="EST_032"/>
    <s v="CENTRE"/>
    <s v="IHS"/>
    <s v="Grid-Gen"/>
    <s v="EST"/>
    <s v="Bertoua"/>
    <s v="ZTE"/>
    <n v="0"/>
    <n v="0"/>
    <n v="0"/>
    <n v="0"/>
    <n v="0"/>
    <n v="0"/>
    <n v="0"/>
    <n v="0"/>
    <n v="0"/>
    <n v="0"/>
    <n v="0"/>
    <n v="0"/>
    <n v="0"/>
    <n v="0"/>
    <n v="0"/>
    <n v="0"/>
    <n v="0"/>
    <n v="0"/>
    <n v="0"/>
    <n v="0"/>
    <n v="0"/>
    <n v="0"/>
    <n v="0.54803628653694103"/>
    <n v="0"/>
    <m/>
    <n v="0"/>
    <n v="0"/>
    <n v="0"/>
    <n v="0"/>
    <n v="0"/>
    <x v="0"/>
    <m/>
    <s v="No root cause"/>
    <s v="No root cause"/>
    <s v="No root cause"/>
    <x v="3"/>
    <s v=""/>
    <s v="EST_032"/>
    <m/>
    <s v=""/>
  </r>
  <r>
    <s v="EST_205_Z_Mandjou-Sallekere"/>
    <s v="EST_205"/>
    <s v="CENTRE"/>
    <s v="ESCO"/>
    <s v="Hybrid Solar - S1"/>
    <s v="EST"/>
    <s v="Mandjou"/>
    <s v="ZTE"/>
    <n v="0"/>
    <n v="0"/>
    <n v="0"/>
    <n v="0"/>
    <n v="0"/>
    <n v="0"/>
    <n v="0"/>
    <n v="0"/>
    <n v="0"/>
    <n v="0"/>
    <n v="0"/>
    <n v="0"/>
    <n v="0"/>
    <n v="0"/>
    <n v="0"/>
    <n v="0"/>
    <n v="0"/>
    <n v="0"/>
    <n v="0"/>
    <n v="0"/>
    <n v="0"/>
    <n v="0"/>
    <n v="0.53967163480608293"/>
    <n v="0"/>
    <m/>
    <n v="0"/>
    <n v="0"/>
    <n v="0"/>
    <n v="0"/>
    <n v="0"/>
    <x v="0"/>
    <m/>
    <s v="No root cause"/>
    <s v="No root cause"/>
    <s v="No root cause"/>
    <x v="3"/>
    <s v=""/>
    <s v="EST_205"/>
    <m/>
    <s v=""/>
  </r>
  <r>
    <s v="Ngd-Mbideng-IHS"/>
    <s v="ADM_157"/>
    <s v="Ngaoundere"/>
    <s v="IHS"/>
    <s v="Grid-Gen"/>
    <s v="ADAMAOUA"/>
    <s v="Ngaoundere"/>
    <s v="Huawei"/>
    <n v="10.699388328154024"/>
    <n v="6.3574920170189433"/>
    <n v="0.46392605719210234"/>
    <n v="0.89434000222581789"/>
    <n v="11.112876783864532"/>
    <n v="0"/>
    <n v="4.7467882590966033"/>
    <n v="0"/>
    <n v="0"/>
    <n v="8.9175391586979543E-5"/>
    <n v="0"/>
    <n v="0.47664246803240562"/>
    <n v="0"/>
    <n v="2.741519063558512"/>
    <n v="0.47664246803240562"/>
    <n v="0"/>
    <n v="0"/>
    <n v="2.675261747609386E-4"/>
    <n v="0"/>
    <n v="0"/>
    <n v="0"/>
    <n v="0"/>
    <n v="0.49840126357962866"/>
    <n v="0"/>
    <m/>
    <n v="0"/>
    <n v="0"/>
    <n v="0"/>
    <n v="0"/>
    <n v="0"/>
    <x v="0"/>
    <m/>
    <s v="No root cause"/>
    <s v="No root cause"/>
    <s v="No root cause"/>
    <x v="3"/>
    <s v=""/>
    <s v="ADM_157"/>
    <m/>
    <s v=""/>
  </r>
  <r>
    <s v="Mbankolo-Camtel-II"/>
    <s v="CTR_680"/>
    <s v="Yaounde"/>
    <s v="CAMUSAT"/>
    <s v="Medium Grid + GE"/>
    <s v="CENTRE"/>
    <s v="Yaounde"/>
    <s v="ZTE"/>
    <n v="11.460642975975437"/>
    <n v="16.720082726227268"/>
    <n v="0"/>
    <n v="0"/>
    <n v="0"/>
    <n v="0"/>
    <n v="0.66077181658120143"/>
    <n v="1.5149293873579259"/>
    <n v="0"/>
    <n v="0"/>
    <n v="8.0935585404342814E-2"/>
    <n v="0"/>
    <n v="3.5267262215601849"/>
    <n v="1.8591999041186189"/>
    <n v="0"/>
    <n v="9.7309435755194293"/>
    <n v="0.3443061869173269"/>
    <n v="6.4136725137187423"/>
    <n v="0.75440597774752971"/>
    <n v="0.60130966547100373"/>
    <n v="0"/>
    <n v="0"/>
    <n v="0.49717064317572868"/>
    <n v="0"/>
    <m/>
    <n v="0"/>
    <n v="0"/>
    <n v="0"/>
    <n v="0"/>
    <n v="0"/>
    <x v="0"/>
    <m/>
    <s v="No root cause"/>
    <s v="No root cause"/>
    <s v="No root cause"/>
    <x v="3"/>
    <s v=""/>
    <s v="CTR_680"/>
    <m/>
    <s v=""/>
  </r>
  <r>
    <s v="Nkolafeme"/>
    <s v="CTR_246"/>
    <s v="Yaounde"/>
    <s v="IHS"/>
    <s v="Grid-Gen"/>
    <s v="CENTRE"/>
    <s v="Yaounde"/>
    <s v="ZTE"/>
    <n v="0"/>
    <n v="0"/>
    <n v="0"/>
    <n v="0"/>
    <n v="10.574364429149082"/>
    <n v="10.778790096823075"/>
    <n v="0"/>
    <n v="0.20497855510183091"/>
    <n v="0"/>
    <n v="3.9330628108654153"/>
    <n v="0"/>
    <n v="0"/>
    <n v="0"/>
    <n v="0.47295060682070456"/>
    <n v="0"/>
    <n v="0"/>
    <n v="0"/>
    <n v="0"/>
    <n v="0"/>
    <n v="0"/>
    <n v="0"/>
    <n v="0"/>
    <n v="0.49631455941649272"/>
    <n v="0"/>
    <m/>
    <n v="0"/>
    <n v="0"/>
    <n v="0"/>
    <n v="0"/>
    <n v="0"/>
    <x v="0"/>
    <m/>
    <s v="No root cause"/>
    <s v="No root cause"/>
    <s v="No root cause"/>
    <x v="3"/>
    <s v=""/>
    <s v="CTR_246"/>
    <m/>
    <s v=""/>
  </r>
  <r>
    <s v="New-Marche-Melen"/>
    <s v="CTR_425"/>
    <s v="Yaounde"/>
    <s v="IHS"/>
    <s v="Grid-Gen"/>
    <s v="CENTRE"/>
    <s v="Yaounde"/>
    <s v="ZTE"/>
    <n v="0"/>
    <n v="0"/>
    <n v="0"/>
    <n v="0"/>
    <n v="0"/>
    <n v="0"/>
    <n v="0"/>
    <n v="0"/>
    <n v="16.632441151375581"/>
    <n v="6.0377447329446685"/>
    <n v="0"/>
    <n v="0"/>
    <n v="0"/>
    <n v="0"/>
    <n v="0"/>
    <n v="0"/>
    <n v="0"/>
    <n v="0"/>
    <n v="0"/>
    <n v="0.63633775928636727"/>
    <n v="0"/>
    <n v="0"/>
    <n v="0.45766594470269634"/>
    <n v="0"/>
    <m/>
    <n v="0"/>
    <n v="0"/>
    <n v="0"/>
    <n v="0"/>
    <n v="0"/>
    <x v="0"/>
    <m/>
    <s v="No root cause"/>
    <s v="No root cause"/>
    <s v="No root cause"/>
    <x v="3"/>
    <s v=""/>
    <s v="CTR_425"/>
    <m/>
    <s v=""/>
  </r>
  <r>
    <s v="Ngoa-Ekelle-New"/>
    <s v="CTR_194"/>
    <s v="Yaounde"/>
    <m/>
    <m/>
    <s v="CENTRE"/>
    <s v="Yaounde"/>
    <s v="ZTE"/>
    <n v="1.2876926545160032E-2"/>
    <n v="0"/>
    <n v="0"/>
    <n v="0"/>
    <n v="0"/>
    <n v="0"/>
    <n v="0"/>
    <n v="0"/>
    <n v="0"/>
    <n v="0"/>
    <n v="0"/>
    <n v="0"/>
    <n v="0"/>
    <n v="0"/>
    <n v="0"/>
    <n v="0"/>
    <n v="0"/>
    <n v="0"/>
    <n v="0"/>
    <n v="0"/>
    <n v="0"/>
    <n v="0"/>
    <n v="0.45322501020166567"/>
    <n v="0"/>
    <m/>
    <n v="0"/>
    <n v="0"/>
    <n v="0"/>
    <n v="0"/>
    <n v="0"/>
    <x v="0"/>
    <m/>
    <s v="No root cause"/>
    <s v="No root cause"/>
    <s v="No root cause"/>
    <x v="3"/>
    <s v=""/>
    <s v="CTR_194"/>
    <m/>
    <s v=""/>
  </r>
  <r>
    <s v="Sapeur"/>
    <s v="CTR_322"/>
    <s v="Yaounde"/>
    <s v="IHS"/>
    <s v="Grid-Gen"/>
    <s v="CENTRE"/>
    <s v="Yaounde"/>
    <s v="ZTE"/>
    <n v="0"/>
    <n v="0"/>
    <n v="6.3538893311988343"/>
    <n v="0"/>
    <n v="0"/>
    <n v="0"/>
    <n v="0"/>
    <n v="0"/>
    <n v="0"/>
    <n v="0"/>
    <n v="0"/>
    <n v="0"/>
    <n v="0.1753901601732713"/>
    <n v="0"/>
    <n v="0"/>
    <n v="0"/>
    <n v="0"/>
    <n v="0"/>
    <n v="0"/>
    <n v="5.9747512363277624E-3"/>
    <n v="0"/>
    <n v="0"/>
    <n v="0.43913529833092163"/>
    <n v="0"/>
    <m/>
    <n v="0"/>
    <n v="0"/>
    <n v="0"/>
    <n v="0"/>
    <n v="0"/>
    <x v="0"/>
    <m/>
    <s v="No root cause"/>
    <s v="No root cause"/>
    <s v="No root cause"/>
    <x v="3"/>
    <s v=""/>
    <s v="CTR_322"/>
    <m/>
    <s v=""/>
  </r>
  <r>
    <s v="CTR_934_Z_Nkolbisson-II-MTN"/>
    <s v="CTR_934"/>
    <s v="Yaounde"/>
    <s v="ESCO"/>
    <s v="Hybrid Solar - S1"/>
    <s v="CTR"/>
    <s v="Yaoundé"/>
    <s v="ZTE"/>
    <n v="0"/>
    <n v="0"/>
    <n v="0"/>
    <n v="0"/>
    <n v="0"/>
    <n v="0"/>
    <n v="0"/>
    <n v="0"/>
    <n v="6.1854548515693466"/>
    <n v="0"/>
    <n v="0"/>
    <n v="0"/>
    <n v="0"/>
    <n v="0"/>
    <n v="0"/>
    <n v="0"/>
    <n v="0"/>
    <n v="0"/>
    <n v="0"/>
    <n v="0"/>
    <n v="0"/>
    <n v="0"/>
    <n v="0.4329643612331025"/>
    <n v="0"/>
    <m/>
    <n v="0"/>
    <n v="0"/>
    <n v="0"/>
    <n v="0"/>
    <n v="0"/>
    <x v="0"/>
    <m/>
    <s v="No root cause"/>
    <s v="No root cause"/>
    <s v="No root cause"/>
    <x v="3"/>
    <s v=""/>
    <s v="CTR_934"/>
    <m/>
    <s v=""/>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n v="0"/>
    <n v="0"/>
    <n v="0"/>
    <n v="0"/>
    <n v="0"/>
    <n v="0"/>
    <n v="0"/>
    <n v="0"/>
    <n v="0.43162673035929799"/>
    <n v="0"/>
    <m/>
    <n v="0"/>
    <n v="0"/>
    <n v="0"/>
    <n v="0"/>
    <n v="0"/>
    <x v="0"/>
    <m/>
    <s v="BSS"/>
    <s v="RAN ISSUE"/>
    <s v="BSS Hardware issue"/>
    <x v="1"/>
    <s v="05-10-2026: hardware issue,  site with GPS issue (alarm : TDD down 09Apr 02pm)"/>
    <s v="CTR_728"/>
    <m/>
    <s v=""/>
  </r>
  <r>
    <s v="Chapelle-Obili"/>
    <s v="CTR_339"/>
    <s v="Yaounde"/>
    <s v="IHS"/>
    <s v="Grid-Gen"/>
    <s v="CENTRE"/>
    <s v="Yaounde"/>
    <s v="ZTE"/>
    <n v="0"/>
    <n v="0"/>
    <n v="0"/>
    <n v="0"/>
    <n v="0"/>
    <n v="0"/>
    <n v="0"/>
    <n v="0"/>
    <n v="0"/>
    <n v="0"/>
    <n v="0"/>
    <n v="0"/>
    <n v="0"/>
    <n v="0"/>
    <n v="0"/>
    <n v="0"/>
    <n v="0"/>
    <n v="0"/>
    <n v="0"/>
    <n v="0"/>
    <n v="0"/>
    <n v="0"/>
    <n v="0.41969506296496029"/>
    <n v="0"/>
    <m/>
    <n v="0"/>
    <n v="0"/>
    <n v="0"/>
    <n v="0"/>
    <n v="0"/>
    <x v="0"/>
    <m/>
    <s v="No root cause"/>
    <s v="No root cause"/>
    <s v="No root cause"/>
    <x v="3"/>
    <s v=""/>
    <s v="CTR_339"/>
    <m/>
    <s v=""/>
  </r>
  <r>
    <s v="An-Marche-Melen"/>
    <s v="CTR_372"/>
    <s v="Yaounde"/>
    <s v="IHS"/>
    <s v="GridOnly"/>
    <s v="CENTRE"/>
    <s v="Yaounde"/>
    <s v="ZTE"/>
    <n v="0"/>
    <n v="0"/>
    <n v="0"/>
    <n v="0"/>
    <n v="0"/>
    <n v="0"/>
    <n v="0"/>
    <n v="0"/>
    <n v="0"/>
    <n v="0"/>
    <n v="0"/>
    <n v="0"/>
    <n v="0"/>
    <n v="0"/>
    <n v="0"/>
    <n v="0"/>
    <n v="0"/>
    <n v="0"/>
    <n v="0"/>
    <n v="0"/>
    <n v="0"/>
    <n v="0"/>
    <n v="0.41682361535585943"/>
    <n v="0"/>
    <m/>
    <n v="0"/>
    <n v="0"/>
    <n v="0"/>
    <n v="0"/>
    <n v="0"/>
    <x v="0"/>
    <m/>
    <s v="No root cause"/>
    <s v="No root cause"/>
    <s v="No root cause"/>
    <x v="3"/>
    <s v=""/>
    <s v="CTR_372"/>
    <m/>
    <s v=""/>
  </r>
  <r>
    <s v="CTR_950_Z_Nkolbisson-Claretains"/>
    <s v="CTR_950"/>
    <s v="Yaounde"/>
    <s v="ESCO"/>
    <e v="#N/A"/>
    <s v="CENTRE"/>
    <s v="Yaounde"/>
    <s v="ZTE"/>
    <n v="0"/>
    <n v="0"/>
    <n v="0"/>
    <n v="0"/>
    <n v="0"/>
    <n v="0"/>
    <n v="0"/>
    <n v="0"/>
    <n v="0"/>
    <n v="0"/>
    <n v="0"/>
    <n v="0"/>
    <n v="0"/>
    <n v="0"/>
    <n v="0"/>
    <n v="0"/>
    <n v="0"/>
    <n v="0"/>
    <n v="0"/>
    <n v="0"/>
    <n v="0"/>
    <n v="0"/>
    <n v="0.41113422537261091"/>
    <n v="0"/>
    <m/>
    <n v="0"/>
    <n v="0"/>
    <n v="0"/>
    <n v="0"/>
    <n v="0"/>
    <x v="0"/>
    <m/>
    <s v="No root cause"/>
    <s v="No root cause"/>
    <s v="No root cause"/>
    <x v="3"/>
    <s v=""/>
    <s v="CTR_950"/>
    <m/>
    <s v=""/>
  </r>
  <r>
    <s v="Agape"/>
    <s v="LIT_609"/>
    <s v="Douala"/>
    <s v="CAMUSAT"/>
    <s v="Good Grid no GE - 8h"/>
    <s v="LITTORAL"/>
    <s v="Douala"/>
    <s v="ZTE"/>
    <n v="0"/>
    <n v="4.2418593568528085"/>
    <n v="0"/>
    <n v="0"/>
    <n v="0.38760975707196477"/>
    <n v="13.383603285078749"/>
    <n v="0.6445775654690068"/>
    <n v="0"/>
    <n v="0"/>
    <n v="0"/>
    <n v="0"/>
    <n v="0.40478493749161687"/>
    <n v="1.0109635793432701"/>
    <n v="0"/>
    <n v="0.40478493749161687"/>
    <n v="0.60410977276683531"/>
    <n v="0.43260765966675518"/>
    <n v="0"/>
    <n v="0"/>
    <n v="0"/>
    <n v="2.5625975578783966"/>
    <n v="2.5625975578783966"/>
    <n v="0.40260905793689483"/>
    <n v="0"/>
    <m/>
    <n v="0"/>
    <n v="0"/>
    <n v="0"/>
    <n v="0"/>
    <n v="0"/>
    <x v="0"/>
    <m/>
    <s v="No root cause"/>
    <s v="No root cause"/>
    <s v="No root cause"/>
    <x v="3"/>
    <s v=""/>
    <s v="LIT_609"/>
    <m/>
    <s v=""/>
  </r>
  <r>
    <s v="Mabenanga-Kribi"/>
    <s v="SUD_090"/>
    <s v="CENTRE"/>
    <s v="CAMUSAT"/>
    <s v="HGB"/>
    <s v="SUD"/>
    <s v="Kribi"/>
    <s v="ZTE"/>
    <n v="0"/>
    <n v="0"/>
    <n v="0.55561619482183611"/>
    <n v="0"/>
    <n v="0"/>
    <n v="0"/>
    <n v="0"/>
    <n v="0"/>
    <n v="14.424940002796541"/>
    <n v="0"/>
    <n v="0"/>
    <n v="9.2207354900940407E-3"/>
    <n v="0"/>
    <n v="0"/>
    <n v="9.2207354900940407E-3"/>
    <n v="0"/>
    <n v="0"/>
    <n v="1.9126516338358519"/>
    <n v="0"/>
    <n v="0.51029726081733107"/>
    <n v="0"/>
    <n v="0"/>
    <n v="0.39360234338660982"/>
    <n v="0"/>
    <m/>
    <n v="0"/>
    <n v="0"/>
    <n v="0"/>
    <n v="0"/>
    <n v="0"/>
    <x v="0"/>
    <m/>
    <s v="No root cause"/>
    <s v="No root cause"/>
    <s v="No root cause"/>
    <x v="3"/>
    <s v=""/>
    <s v="SUD_090"/>
    <m/>
    <s v=""/>
  </r>
  <r>
    <s v="Lycee-Leclerc-MTN"/>
    <s v="CTR_401"/>
    <s v="Yaounde"/>
    <s v="IHS"/>
    <s v="Grid-Gen"/>
    <s v="CENTRE"/>
    <s v="Yaounde"/>
    <s v="ZTE"/>
    <n v="0"/>
    <n v="0"/>
    <n v="0"/>
    <n v="0"/>
    <n v="0"/>
    <n v="0"/>
    <n v="0"/>
    <n v="0"/>
    <n v="0"/>
    <n v="0"/>
    <n v="0"/>
    <n v="0"/>
    <n v="0"/>
    <n v="0"/>
    <n v="0"/>
    <n v="2.2971580872805666E-2"/>
    <n v="0"/>
    <n v="0"/>
    <n v="0"/>
    <n v="2.6039214343397538E-3"/>
    <n v="0"/>
    <n v="0"/>
    <n v="0.39101625703058818"/>
    <n v="0"/>
    <m/>
    <n v="0"/>
    <n v="0"/>
    <n v="0"/>
    <n v="0"/>
    <n v="0"/>
    <x v="0"/>
    <m/>
    <s v="No root cause"/>
    <s v="No root cause"/>
    <s v="No root cause"/>
    <x v="3"/>
    <s v=""/>
    <s v="CTR_401"/>
    <m/>
    <s v=""/>
  </r>
  <r>
    <s v="Foumban-Ndjidare-II"/>
    <s v="OST_175"/>
    <s v="OUEST"/>
    <s v="IHS"/>
    <s v="Grid-Gen"/>
    <s v="OUEST"/>
    <s v="Foumban"/>
    <s v="Huawei"/>
    <n v="1.2989109187776264"/>
    <n v="1.0252851472321387"/>
    <n v="0"/>
    <n v="0"/>
    <n v="0"/>
    <n v="0"/>
    <n v="0"/>
    <n v="0"/>
    <n v="0"/>
    <n v="0.28973084726609649"/>
    <n v="0.10683211912120148"/>
    <n v="0"/>
    <n v="2.7767433432353683"/>
    <n v="0"/>
    <n v="0"/>
    <n v="0"/>
    <n v="0"/>
    <n v="1.4413418542203502"/>
    <n v="0"/>
    <n v="0"/>
    <n v="15.763141599107389"/>
    <n v="15.763141599107389"/>
    <n v="0.39001749264481367"/>
    <n v="0"/>
    <m/>
    <n v="0"/>
    <n v="0"/>
    <n v="0"/>
    <n v="0"/>
    <n v="0"/>
    <x v="0"/>
    <m/>
    <s v="No root cause"/>
    <s v="No root cause"/>
    <s v="No root cause"/>
    <x v="3"/>
    <s v=""/>
    <s v="OST_175"/>
    <m/>
    <s v=""/>
  </r>
  <r>
    <s v="Obili-New"/>
    <s v="CTR_540"/>
    <s v="Yaounde"/>
    <s v="IHS"/>
    <s v="Grid-Gen"/>
    <s v="CENTRE"/>
    <s v="Yaounde"/>
    <s v="ZTE"/>
    <n v="0"/>
    <n v="0"/>
    <n v="0"/>
    <n v="0"/>
    <n v="0"/>
    <n v="0"/>
    <n v="0"/>
    <n v="0"/>
    <n v="0"/>
    <n v="0"/>
    <n v="0"/>
    <n v="0"/>
    <n v="1.4036206635790501E-2"/>
    <n v="0"/>
    <n v="0"/>
    <n v="0.3538479538171348"/>
    <n v="0"/>
    <n v="0"/>
    <n v="0"/>
    <n v="0"/>
    <n v="0"/>
    <n v="0"/>
    <n v="0.38999965756649707"/>
    <n v="0"/>
    <m/>
    <n v="0"/>
    <n v="0"/>
    <n v="0"/>
    <n v="0"/>
    <n v="0"/>
    <x v="0"/>
    <m/>
    <s v="No root cause"/>
    <s v="No root cause"/>
    <s v="No root cause"/>
    <x v="3"/>
    <s v=""/>
    <s v="CTR_540"/>
    <m/>
    <s v=""/>
  </r>
  <r>
    <s v="LAC-New"/>
    <s v="CTR_548"/>
    <s v="Yaounde"/>
    <s v="IHS"/>
    <s v="Grid-Gen"/>
    <s v="CENTRE"/>
    <s v="Yaounde"/>
    <s v="ZTE"/>
    <n v="0"/>
    <n v="0"/>
    <n v="0"/>
    <n v="0"/>
    <n v="0"/>
    <n v="0"/>
    <n v="0"/>
    <n v="0"/>
    <n v="0"/>
    <n v="0"/>
    <n v="0"/>
    <n v="0"/>
    <n v="0"/>
    <n v="0"/>
    <n v="0"/>
    <n v="0"/>
    <n v="0"/>
    <n v="0"/>
    <n v="0"/>
    <n v="0"/>
    <n v="0"/>
    <n v="0"/>
    <n v="0.38595109478844736"/>
    <n v="0"/>
    <m/>
    <n v="0"/>
    <n v="0"/>
    <n v="0"/>
    <n v="0"/>
    <n v="0"/>
    <x v="0"/>
    <m/>
    <s v="No root cause"/>
    <s v="No root cause"/>
    <s v="No root cause"/>
    <x v="3"/>
    <s v=""/>
    <s v="CTR_548"/>
    <m/>
    <s v=""/>
  </r>
  <r>
    <s v="Mvog-Betsi"/>
    <s v="CTR_016"/>
    <s v="Yaounde"/>
    <s v="IHS"/>
    <s v="Grid-Gen"/>
    <s v="CENTRE"/>
    <s v="Yaounde"/>
    <s v="ZTE"/>
    <n v="0"/>
    <n v="13.316382874900478"/>
    <n v="0"/>
    <n v="0"/>
    <n v="0"/>
    <n v="0"/>
    <n v="0"/>
    <n v="0"/>
    <n v="0"/>
    <n v="0"/>
    <n v="0"/>
    <n v="0"/>
    <n v="0"/>
    <n v="0"/>
    <n v="0"/>
    <n v="0"/>
    <n v="0"/>
    <n v="0"/>
    <n v="0"/>
    <n v="0"/>
    <n v="0"/>
    <n v="0"/>
    <n v="0.38306181210102941"/>
    <n v="0"/>
    <m/>
    <n v="0"/>
    <n v="0"/>
    <n v="0"/>
    <n v="0"/>
    <n v="0"/>
    <x v="0"/>
    <m/>
    <s v="No root cause"/>
    <s v="No root cause"/>
    <s v="No root cause"/>
    <x v="3"/>
    <s v=""/>
    <s v="CTR_016"/>
    <m/>
    <s v=""/>
  </r>
  <r>
    <s v="CTR_1055_Z_Ndisamba"/>
    <s v="CTR_1055"/>
    <s v="Yaounde"/>
    <s v="IHS"/>
    <s v="Grid-Gen"/>
    <s v="CTR"/>
    <s v="Yaounde"/>
    <s v="ZTE"/>
    <n v="0"/>
    <n v="0"/>
    <n v="0"/>
    <n v="3.6793766568787745E-2"/>
    <n v="0"/>
    <n v="0.31264892290395052"/>
    <n v="3.7828201111196648E-2"/>
    <n v="0"/>
    <n v="0"/>
    <n v="0"/>
    <n v="0"/>
    <n v="0"/>
    <n v="6.2370517331415707"/>
    <s v=""/>
    <n v="0"/>
    <n v="0"/>
    <n v="0"/>
    <n v="0"/>
    <n v="0"/>
    <n v="0"/>
    <n v="0"/>
    <n v="0"/>
    <n v="0.37507169701483611"/>
    <n v="0"/>
    <m/>
    <n v="0"/>
    <n v="0"/>
    <n v="0"/>
    <n v="0"/>
    <n v="0"/>
    <x v="0"/>
    <m/>
    <s v="No root cause"/>
    <s v="No root cause"/>
    <s v="No root cause"/>
    <x v="3"/>
    <s v=""/>
    <s v="CTR_1055"/>
    <m/>
    <s v=""/>
  </r>
  <r>
    <s v="Miende-MTN"/>
    <s v="CTR_307"/>
    <s v="CENTRE"/>
    <s v="IHS"/>
    <s v="Grid-Gen"/>
    <s v="CENTRE"/>
    <s v="Miende"/>
    <s v="NOKIA"/>
    <n v="0"/>
    <n v="0"/>
    <n v="4.2162125142324015E-2"/>
    <n v="0"/>
    <n v="1.3279424617821542"/>
    <n v="0"/>
    <n v="0"/>
    <n v="0"/>
    <n v="6.8030452422032012E-2"/>
    <n v="0"/>
    <n v="0"/>
    <n v="0"/>
    <n v="0"/>
    <n v="0"/>
    <n v="0"/>
    <n v="0"/>
    <n v="0"/>
    <n v="0"/>
    <n v="0"/>
    <n v="0"/>
    <n v="0"/>
    <n v="0"/>
    <n v="0.37467932529185294"/>
    <n v="0"/>
    <m/>
    <n v="0"/>
    <n v="0"/>
    <n v="0"/>
    <n v="0"/>
    <n v="0"/>
    <x v="0"/>
    <m/>
    <s v="No root cause"/>
    <s v="No root cause"/>
    <s v="No root cause"/>
    <x v="3"/>
    <s v=""/>
    <s v="CTR_307"/>
    <m/>
    <s v=""/>
  </r>
  <r>
    <s v="Nkoa-Ayos-IHS"/>
    <s v="CTR_661"/>
    <s v="Yaounde"/>
    <s v="IHS"/>
    <s v="Grid-Gen"/>
    <s v="CENTRE"/>
    <s v="Yaounde"/>
    <s v="ZTE"/>
    <n v="3.8505934087257318E-2"/>
    <n v="0"/>
    <n v="0"/>
    <n v="2.5860863560224118E-2"/>
    <n v="0"/>
    <n v="0"/>
    <n v="2.7323339982250585E-2"/>
    <n v="0"/>
    <n v="0"/>
    <n v="2.782272217513735E-2"/>
    <n v="0"/>
    <n v="0"/>
    <n v="0"/>
    <n v="0"/>
    <n v="0"/>
    <n v="0"/>
    <n v="0"/>
    <n v="0"/>
    <n v="0"/>
    <n v="0"/>
    <n v="0"/>
    <n v="0"/>
    <n v="0.36752745888657817"/>
    <n v="0"/>
    <m/>
    <n v="0"/>
    <n v="0"/>
    <n v="0"/>
    <n v="0"/>
    <n v="0"/>
    <x v="0"/>
    <m/>
    <s v="No root cause"/>
    <s v="No root cause"/>
    <s v="No root cause"/>
    <x v="3"/>
    <s v=""/>
    <s v="CTR_661"/>
    <m/>
    <s v=""/>
  </r>
  <r>
    <s v="Nganha-IHS"/>
    <s v="ADM_137"/>
    <s v="ADAMAOUA"/>
    <s v="IHS"/>
    <s v="Hybrid-Gen"/>
    <s v="ADAMAOUA"/>
    <s v="Nganha"/>
    <s v="NOKIA"/>
    <n v="3.389253292335157E-3"/>
    <n v="7.5632830013669036E-2"/>
    <n v="0"/>
    <n v="0"/>
    <n v="1.7838175222816795E-3"/>
    <n v="0"/>
    <n v="9.9882218798410718E-3"/>
    <n v="0"/>
    <n v="3.5674285603033928E-3"/>
    <n v="0"/>
    <n v="5.5314446653833359E-2"/>
    <n v="8.833075089327394E-2"/>
    <n v="0"/>
    <n v="0"/>
    <n v="8.833075089327394E-2"/>
    <n v="0"/>
    <n v="0"/>
    <n v="0"/>
    <n v="0"/>
    <n v="1.2129107502524781E-2"/>
    <n v="1.0648966331978829E-2"/>
    <n v="1.0648966331978829E-2"/>
    <n v="0.34603437782444441"/>
    <n v="0"/>
    <m/>
    <n v="0"/>
    <n v="0"/>
    <n v="0"/>
    <n v="0"/>
    <n v="0"/>
    <x v="0"/>
    <m/>
    <s v="IHS"/>
    <s v="POWER ISSUE"/>
    <s v="Defaut GE &amp; Power Cabinet"/>
    <x v="0"/>
    <s v="(05-10-2026 ticket): INC-20260510-00015790...Grid Outage"/>
    <s v="ADM_137"/>
    <m/>
    <s v=""/>
  </r>
  <r>
    <s v="Bda-Bus-Station-IHS"/>
    <s v="NRO_066"/>
    <s v="NORD-OUEST"/>
    <s v="IHS"/>
    <s v="Grid-Gen"/>
    <s v="NORD-OUEST"/>
    <s v="Bamenda"/>
    <s v="Huawei"/>
    <n v="0"/>
    <n v="0"/>
    <n v="0"/>
    <n v="0"/>
    <n v="0"/>
    <n v="0"/>
    <n v="0"/>
    <n v="0"/>
    <n v="0"/>
    <n v="0.26859627945998238"/>
    <n v="4.2767269349633175"/>
    <n v="1.9427750811139364"/>
    <n v="5.6407002194428033"/>
    <n v="0.59132202161326131"/>
    <n v="1.9427750811139364"/>
    <n v="2.7295695610858575"/>
    <n v="0"/>
    <n v="0.36445982541598532"/>
    <n v="0.24988728230503407"/>
    <n v="0"/>
    <n v="0"/>
    <n v="0"/>
    <n v="0.34332525760987126"/>
    <n v="0"/>
    <m/>
    <n v="0"/>
    <n v="0"/>
    <n v="0"/>
    <n v="0"/>
    <n v="0"/>
    <x v="0"/>
    <m/>
    <s v="No root cause"/>
    <s v="No root cause"/>
    <s v="No root cause"/>
    <x v="3"/>
    <s v=""/>
    <s v="NRO_066"/>
    <m/>
    <s v=""/>
  </r>
  <r>
    <s v="Mvogmbi-New"/>
    <s v="CTR_483"/>
    <s v="Yaounde"/>
    <s v="IHS"/>
    <s v="Grid-Gen"/>
    <s v="CENTRE"/>
    <s v="Yaounde"/>
    <s v="ZTE"/>
    <n v="0"/>
    <n v="0"/>
    <n v="0"/>
    <n v="0"/>
    <n v="1.1106081619025603"/>
    <n v="0"/>
    <n v="2.5557667228828455E-2"/>
    <n v="0.99558974183367621"/>
    <n v="1.6317491503368691"/>
    <n v="5.4165132849930873E-2"/>
    <n v="0"/>
    <n v="0"/>
    <n v="0"/>
    <n v="0"/>
    <n v="0"/>
    <n v="0"/>
    <n v="5.5342248018879533E-2"/>
    <n v="0"/>
    <n v="0"/>
    <n v="0"/>
    <n v="1.2771342881520862"/>
    <n v="1.2771342881520862"/>
    <n v="0.33963339639817075"/>
    <n v="0"/>
    <m/>
    <n v="0"/>
    <n v="0"/>
    <n v="0"/>
    <n v="0"/>
    <n v="0"/>
    <x v="0"/>
    <m/>
    <s v="No root cause"/>
    <s v="No root cause"/>
    <s v="No root cause"/>
    <x v="3"/>
    <s v=""/>
    <s v="CTR_483"/>
    <m/>
    <s v=""/>
  </r>
  <r>
    <s v="Leboudi"/>
    <s v="CTR_593"/>
    <s v="CENTRE"/>
    <s v="IHS"/>
    <s v="Grid-Gen"/>
    <s v="CENTRE"/>
    <s v="Leboudi"/>
    <s v="ZTE"/>
    <n v="0"/>
    <n v="0"/>
    <n v="0"/>
    <n v="0"/>
    <n v="0.43082415183501682"/>
    <n v="5.9877886785776466"/>
    <n v="0"/>
    <n v="0.13784732031515295"/>
    <n v="0"/>
    <n v="0"/>
    <n v="0.74286668207617523"/>
    <n v="0"/>
    <n v="0"/>
    <n v="5.2544994335579114"/>
    <n v="0"/>
    <n v="0.39313863135035709"/>
    <n v="0"/>
    <n v="3.2546521018283103"/>
    <n v="0"/>
    <n v="1.4446413437089519E-3"/>
    <n v="0"/>
    <n v="0"/>
    <n v="0.33947288069331322"/>
    <n v="0"/>
    <m/>
    <n v="0"/>
    <n v="0"/>
    <n v="0"/>
    <n v="0"/>
    <n v="0"/>
    <x v="0"/>
    <m/>
    <s v="No root cause"/>
    <s v="No root cause"/>
    <s v="No root cause"/>
    <x v="3"/>
    <s v=""/>
    <s v="CTR_593"/>
    <m/>
    <s v=""/>
  </r>
  <r>
    <s v="Entree-Cite-Verte-IHS"/>
    <s v="CTR_519"/>
    <s v="Yaounde"/>
    <s v="IHS"/>
    <s v="Grid-Gen"/>
    <s v="CENTRE"/>
    <s v="Yaounde"/>
    <s v="ZTE"/>
    <n v="0"/>
    <n v="0"/>
    <n v="0"/>
    <n v="0"/>
    <n v="0"/>
    <n v="0"/>
    <n v="0"/>
    <n v="0"/>
    <n v="6.9503300202891458E-2"/>
    <n v="0"/>
    <n v="0"/>
    <n v="7.3368161674271537"/>
    <n v="1.2930431780111835E-2"/>
    <n v="8.2826103705986226E-2"/>
    <n v="7.3368161674271537"/>
    <n v="2.0391201741845095"/>
    <n v="0"/>
    <n v="0"/>
    <n v="0"/>
    <n v="2.6574266692919492E-3"/>
    <n v="0"/>
    <n v="0"/>
    <n v="0.33875947756061831"/>
    <n v="0"/>
    <m/>
    <n v="0"/>
    <n v="0"/>
    <n v="0"/>
    <n v="0"/>
    <n v="0"/>
    <x v="0"/>
    <m/>
    <s v="No root cause"/>
    <s v="No root cause"/>
    <s v="No root cause"/>
    <x v="3"/>
    <s v=""/>
    <s v="CTR_519"/>
    <m/>
    <s v=""/>
  </r>
  <r>
    <s v="Enam-IHS"/>
    <s v="CTR_127"/>
    <s v="Yaounde"/>
    <s v="IHS"/>
    <s v="Grid-Gen (LL)"/>
    <s v="CENTRE"/>
    <s v="Yaounde"/>
    <s v="ZTE"/>
    <n v="0"/>
    <n v="0"/>
    <n v="0"/>
    <n v="0"/>
    <n v="0"/>
    <n v="0"/>
    <n v="0"/>
    <n v="0"/>
    <n v="0"/>
    <n v="0"/>
    <n v="0"/>
    <n v="0"/>
    <n v="7.3026441573710246"/>
    <n v="0"/>
    <n v="0"/>
    <n v="0"/>
    <n v="0"/>
    <n v="0"/>
    <n v="0"/>
    <n v="0"/>
    <n v="0"/>
    <n v="0"/>
    <n v="0.33385483102333335"/>
    <n v="0"/>
    <m/>
    <n v="0"/>
    <n v="0"/>
    <n v="0"/>
    <n v="0"/>
    <n v="0"/>
    <x v="0"/>
    <m/>
    <s v="No root cause"/>
    <s v="No root cause"/>
    <s v="No root cause"/>
    <x v="3"/>
    <s v=""/>
    <s v="CTR_127"/>
    <m/>
    <s v=""/>
  </r>
  <r>
    <s v="Etam-Bafia"/>
    <s v="CTR_721"/>
    <s v="Yaounde"/>
    <s v="CAMUSAT"/>
    <s v="Good Grid no GE - 8h"/>
    <s v="CENTRE"/>
    <s v="Yaounde"/>
    <s v="ZTE"/>
    <n v="0"/>
    <n v="0"/>
    <n v="0.15489765518658405"/>
    <n v="0"/>
    <n v="5.4485450856511806"/>
    <n v="18.446714493212689"/>
    <n v="0"/>
    <n v="0"/>
    <n v="0"/>
    <n v="2.2454363601601302E-2"/>
    <n v="2.7555196000376314E-2"/>
    <n v="0"/>
    <n v="0"/>
    <n v="0"/>
    <n v="0"/>
    <n v="0"/>
    <n v="3.4600051935748059E-3"/>
    <n v="0"/>
    <n v="0"/>
    <n v="0"/>
    <n v="0"/>
    <n v="0"/>
    <n v="0.32921771066081046"/>
    <n v="0"/>
    <m/>
    <n v="0"/>
    <n v="0"/>
    <n v="0"/>
    <n v="0"/>
    <n v="0"/>
    <x v="0"/>
    <m/>
    <s v="No root cause"/>
    <s v="No root cause"/>
    <s v="No root cause"/>
    <x v="3"/>
    <s v=""/>
    <s v="CTR_721"/>
    <m/>
    <s v=""/>
  </r>
  <r>
    <s v="Ngd-Chateau"/>
    <s v="ADM_001"/>
    <s v="Ngaoundere"/>
    <s v="CAMUSAT"/>
    <s v="Good Grid + Solar + GE"/>
    <s v="ADAMAOUA"/>
    <s v="Ngaoundere"/>
    <s v="Huawei"/>
    <n v="10.751520262075777"/>
    <n v="6.4099271472720911"/>
    <n v="2.675261747609386E-4"/>
    <n v="0.47690999420716657"/>
    <n v="7.9314555136074514"/>
    <n v="0"/>
    <n v="4.4399000664891721"/>
    <n v="0"/>
    <n v="0"/>
    <n v="0"/>
    <n v="0"/>
    <n v="0.31289861400039376"/>
    <n v="0"/>
    <n v="2.5663785944816837"/>
    <n v="0.31289861400039376"/>
    <n v="0"/>
    <n v="0"/>
    <n v="0"/>
    <n v="0"/>
    <n v="0"/>
    <n v="0"/>
    <n v="0"/>
    <n v="0.32786224470868902"/>
    <n v="0"/>
    <m/>
    <n v="0"/>
    <n v="0"/>
    <n v="0"/>
    <n v="0"/>
    <n v="0"/>
    <x v="0"/>
    <m/>
    <s v="No root cause"/>
    <s v="No root cause"/>
    <s v="No root cause"/>
    <x v="3"/>
    <s v=""/>
    <s v="ADM_001"/>
    <m/>
    <s v=""/>
  </r>
  <r>
    <s v="Nkolbong"/>
    <s v="CTR_271"/>
    <s v="Yaounde"/>
    <s v="IHS"/>
    <s v="Grid-Gen"/>
    <s v="CENTRE"/>
    <s v="Yaounde"/>
    <s v="ZTE"/>
    <n v="0"/>
    <n v="0"/>
    <n v="0"/>
    <n v="0"/>
    <n v="0"/>
    <n v="0"/>
    <n v="0"/>
    <n v="26.264738908721501"/>
    <n v="0"/>
    <n v="0"/>
    <n v="0"/>
    <n v="29.676856917014085"/>
    <n v="5.6774048106200077"/>
    <n v="23.751722868565473"/>
    <n v="29.676856917014085"/>
    <n v="0"/>
    <n v="0"/>
    <n v="0"/>
    <n v="0"/>
    <n v="0"/>
    <n v="0"/>
    <n v="0"/>
    <n v="0.29590178436391479"/>
    <n v="0"/>
    <m/>
    <n v="0"/>
    <n v="0"/>
    <n v="0"/>
    <n v="0"/>
    <n v="0"/>
    <x v="0"/>
    <m/>
    <s v="No root cause"/>
    <s v="No root cause"/>
    <s v="No root cause"/>
    <x v="3"/>
    <s v=""/>
    <s v="CTR_271"/>
    <m/>
    <s v=""/>
  </r>
  <r>
    <s v="H-General-Yde"/>
    <s v="CTR_336"/>
    <s v="Yaounde"/>
    <s v="IHS"/>
    <s v="Grid-Gen"/>
    <s v="CENTRE"/>
    <s v="Yaounde"/>
    <s v="ZTE"/>
    <n v="0"/>
    <n v="0"/>
    <n v="0"/>
    <n v="0"/>
    <n v="0"/>
    <n v="0"/>
    <n v="0"/>
    <n v="0"/>
    <n v="0"/>
    <n v="0"/>
    <n v="0"/>
    <n v="0"/>
    <n v="0"/>
    <n v="0"/>
    <n v="0"/>
    <n v="0"/>
    <n v="0"/>
    <n v="0"/>
    <n v="0"/>
    <n v="0"/>
    <n v="0"/>
    <n v="0"/>
    <n v="0.29479600950823698"/>
    <n v="0"/>
    <m/>
    <n v="0"/>
    <n v="0"/>
    <n v="0"/>
    <n v="0"/>
    <n v="0"/>
    <x v="0"/>
    <m/>
    <s v="No root cause"/>
    <s v="No root cause"/>
    <s v="No root cause"/>
    <x v="3"/>
    <s v=""/>
    <s v="CTR_336"/>
    <m/>
    <s v=""/>
  </r>
  <r>
    <s v="CTR_922_Z_Ekong"/>
    <s v="CTR_922"/>
    <s v="CENTRE"/>
    <s v="CAMUSAT"/>
    <s v="Good Grid Solar + GE"/>
    <s v="CENTRE"/>
    <s v="Leboudi"/>
    <s v="ZTE"/>
    <n v="0"/>
    <n v="0"/>
    <n v="0"/>
    <n v="0"/>
    <n v="0.38363253460718466"/>
    <n v="5.3175464354099073"/>
    <n v="0"/>
    <n v="0.11872811635890425"/>
    <n v="0"/>
    <n v="0"/>
    <n v="0.43034260472044555"/>
    <n v="0"/>
    <n v="0"/>
    <n v="4.6377089201074098"/>
    <n v="0"/>
    <n v="0.19481256046091514"/>
    <n v="0"/>
    <n v="9.7459428763843583"/>
    <n v="0"/>
    <n v="0"/>
    <n v="0"/>
    <n v="0"/>
    <n v="0.29442147286357184"/>
    <n v="0"/>
    <m/>
    <n v="0"/>
    <n v="0"/>
    <n v="0"/>
    <n v="0"/>
    <n v="0"/>
    <x v="0"/>
    <m/>
    <s v="No root cause"/>
    <s v="No root cause"/>
    <s v="No root cause"/>
    <x v="3"/>
    <s v=""/>
    <s v="CTR_922"/>
    <m/>
    <s v=""/>
  </r>
  <r>
    <s v="Abattoir"/>
    <s v="CTR_104"/>
    <s v="Yaounde"/>
    <s v="IHS"/>
    <s v="GridOnly"/>
    <s v="CENTRE"/>
    <s v="Yaounde"/>
    <s v="ZTE"/>
    <n v="0"/>
    <n v="0"/>
    <n v="0"/>
    <n v="0"/>
    <n v="0"/>
    <n v="0"/>
    <n v="0"/>
    <n v="0"/>
    <n v="0"/>
    <n v="0"/>
    <n v="0"/>
    <n v="3.8596892986676479"/>
    <n v="0"/>
    <n v="8.4003218874934685E-2"/>
    <n v="3.8596892986676479"/>
    <n v="0.20569195823452691"/>
    <n v="1.2409469142460896"/>
    <n v="0"/>
    <n v="0"/>
    <n v="0"/>
    <n v="0"/>
    <n v="0"/>
    <n v="0.29422528700208039"/>
    <n v="0"/>
    <m/>
    <n v="0"/>
    <n v="0"/>
    <n v="0"/>
    <n v="0"/>
    <n v="0"/>
    <x v="0"/>
    <m/>
    <s v="No root cause"/>
    <s v="No root cause"/>
    <s v="No root cause"/>
    <x v="3"/>
    <s v=""/>
    <s v="CTR_104"/>
    <m/>
    <s v=""/>
  </r>
  <r>
    <s v="Longtimbi"/>
    <s v="EST_072"/>
    <s v="CENTRE"/>
    <s v="IHS"/>
    <s v="Grid-Gen"/>
    <s v="EST"/>
    <s v="Longtimbi"/>
    <s v="NOKIA"/>
    <n v="1.7835078317392992E-4"/>
    <n v="0"/>
    <n v="0"/>
    <n v="0"/>
    <n v="0"/>
    <n v="0"/>
    <n v="0"/>
    <n v="0"/>
    <n v="0"/>
    <n v="0"/>
    <n v="0.71618540491335014"/>
    <n v="0.21739176961073878"/>
    <n v="0"/>
    <n v="0"/>
    <n v="0.21739176961073878"/>
    <n v="5.0487299260625021E-2"/>
    <n v="4.9267802149737881E-2"/>
    <n v="0"/>
    <n v="0"/>
    <n v="0"/>
    <n v="0"/>
    <n v="0"/>
    <n v="0.28455867455405187"/>
    <n v="0"/>
    <m/>
    <n v="0"/>
    <n v="0"/>
    <n v="0"/>
    <n v="0"/>
    <n v="0"/>
    <x v="0"/>
    <m/>
    <s v="No root cause"/>
    <s v="No root cause"/>
    <s v="No root cause"/>
    <x v="3"/>
    <s v=""/>
    <s v="EST_072"/>
    <m/>
    <s v=""/>
  </r>
  <r>
    <s v="Ngousso-Maetur"/>
    <s v="CTR_567"/>
    <s v="Yaounde"/>
    <s v="CAMUSAT"/>
    <s v="Good Grid no GE - 8h"/>
    <s v="CENTRE"/>
    <s v="Yaounde"/>
    <s v="ZTE"/>
    <n v="0"/>
    <n v="0"/>
    <n v="0"/>
    <n v="0"/>
    <n v="0"/>
    <n v="0"/>
    <n v="0"/>
    <n v="0"/>
    <n v="0"/>
    <n v="0"/>
    <n v="0"/>
    <n v="13.868556899607057"/>
    <n v="13.868556899607057"/>
    <n v="13.868556899607057"/>
    <n v="13.868556899607057"/>
    <n v="38.878152171741817"/>
    <n v="1.8300217159913594"/>
    <n v="0"/>
    <n v="0"/>
    <n v="0"/>
    <n v="0"/>
    <n v="0"/>
    <n v="0.27011226111696107"/>
    <n v="0"/>
    <m/>
    <n v="0"/>
    <n v="0"/>
    <n v="0"/>
    <n v="0"/>
    <n v="0"/>
    <x v="0"/>
    <m/>
    <s v="No root cause"/>
    <s v="No root cause"/>
    <s v="No root cause"/>
    <x v="3"/>
    <s v=""/>
    <s v="CTR_567"/>
    <m/>
    <s v=""/>
  </r>
  <r>
    <s v="Chapelle-Manguier-IHS"/>
    <s v="CTR_446"/>
    <s v="Yaounde"/>
    <s v="IHS"/>
    <s v="Grid-Gen"/>
    <s v="CENTRE"/>
    <s v="Yaounde"/>
    <s v="ZTE"/>
    <n v="0"/>
    <n v="0"/>
    <n v="0"/>
    <n v="0"/>
    <n v="0"/>
    <n v="0"/>
    <n v="0"/>
    <n v="2.0828517862187641"/>
    <n v="0"/>
    <n v="0"/>
    <n v="0"/>
    <n v="0"/>
    <n v="0"/>
    <n v="0"/>
    <n v="0"/>
    <n v="0"/>
    <n v="0"/>
    <n v="0"/>
    <n v="0"/>
    <n v="0"/>
    <n v="0"/>
    <n v="0"/>
    <n v="0.2638878187841896"/>
    <n v="0"/>
    <m/>
    <n v="0"/>
    <n v="0"/>
    <n v="0"/>
    <n v="0"/>
    <n v="0"/>
    <x v="0"/>
    <m/>
    <s v="No root cause"/>
    <s v="No root cause"/>
    <s v="No root cause"/>
    <x v="3"/>
    <s v=""/>
    <s v="CTR_446"/>
    <m/>
    <s v=""/>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n v="0"/>
    <n v="0"/>
    <n v="0"/>
    <n v="0"/>
    <n v="3.5670156634854415E-5"/>
    <n v="2.5325811210702158E-3"/>
    <n v="5.3505234952196076E-5"/>
    <n v="5.3505234952196076E-5"/>
    <n v="0.26369163292269809"/>
    <n v="0"/>
    <m/>
    <n v="0"/>
    <n v="0"/>
    <n v="0"/>
    <n v="0"/>
    <n v="0"/>
    <x v="0"/>
    <m/>
    <s v="No root cause"/>
    <s v="No root cause"/>
    <s v="No root cause"/>
    <x v="3"/>
    <s v=""/>
    <s v="CTR_595"/>
    <m/>
    <s v=""/>
  </r>
  <r>
    <s v="Dragage"/>
    <s v="CTR_344"/>
    <s v="Yaounde"/>
    <s v="IHS"/>
    <s v="Grid-Gen"/>
    <s v="CENTRE"/>
    <s v="Yaounde"/>
    <s v="ZTE"/>
    <n v="1.701466471479525E-2"/>
    <n v="0"/>
    <n v="5.3523070030504771E-2"/>
    <n v="0"/>
    <n v="0"/>
    <n v="0.57689344325448788"/>
    <n v="0"/>
    <n v="0"/>
    <n v="0"/>
    <n v="0"/>
    <n v="0.24191500229715818"/>
    <n v="0"/>
    <n v="0.70056187630731148"/>
    <n v="0"/>
    <n v="0"/>
    <n v="0"/>
    <n v="0"/>
    <n v="0"/>
    <n v="0"/>
    <n v="0"/>
    <n v="0.1293578230360731"/>
    <n v="0.1293578230360731"/>
    <n v="0.26306740518158944"/>
    <n v="0"/>
    <m/>
    <n v="0"/>
    <n v="0"/>
    <n v="0"/>
    <n v="0"/>
    <n v="0"/>
    <x v="0"/>
    <m/>
    <s v="No root cause"/>
    <s v="No root cause"/>
    <s v="No root cause"/>
    <x v="3"/>
    <s v=""/>
    <s v="CTR_344"/>
    <m/>
    <s v=""/>
  </r>
  <r>
    <s v="Nkolbisson-Nodal"/>
    <s v="CTR_576"/>
    <s v="Yaounde"/>
    <m/>
    <m/>
    <s v="CENTRE"/>
    <s v="Yaounde"/>
    <s v="ZTE"/>
    <n v="0"/>
    <n v="0"/>
    <n v="0"/>
    <n v="2.2436528523283907E-2"/>
    <n v="0"/>
    <n v="0"/>
    <n v="2.8393444681294167E-2"/>
    <n v="0"/>
    <n v="0"/>
    <n v="0"/>
    <n v="0"/>
    <n v="0"/>
    <n v="0"/>
    <n v="0"/>
    <n v="0"/>
    <n v="0"/>
    <n v="0"/>
    <n v="0"/>
    <n v="0"/>
    <n v="0"/>
    <n v="0"/>
    <n v="0"/>
    <n v="0.24478644990625864"/>
    <n v="0"/>
    <m/>
    <n v="0"/>
    <n v="0"/>
    <n v="0"/>
    <n v="0"/>
    <n v="0"/>
    <x v="0"/>
    <m/>
    <s v="No root cause"/>
    <s v="No root cause"/>
    <s v="No root cause"/>
    <x v="3"/>
    <s v=""/>
    <s v="CTR_576"/>
    <m/>
    <s v=""/>
  </r>
  <r>
    <s v="H-Deputes"/>
    <s v="CTR_578"/>
    <s v="Yaounde"/>
    <s v="IHS"/>
    <m/>
    <s v="CENTRE"/>
    <s v="Yaounde"/>
    <s v="ZTE"/>
    <n v="0"/>
    <n v="0"/>
    <n v="0"/>
    <n v="0"/>
    <n v="0"/>
    <n v="0"/>
    <n v="0"/>
    <n v="0"/>
    <n v="0"/>
    <n v="0"/>
    <n v="0"/>
    <n v="0"/>
    <n v="0"/>
    <n v="0"/>
    <n v="0"/>
    <n v="0"/>
    <n v="0"/>
    <n v="0"/>
    <n v="0"/>
    <n v="0"/>
    <n v="0"/>
    <n v="0"/>
    <n v="0.24418005724346692"/>
    <n v="0"/>
    <m/>
    <n v="0"/>
    <n v="0"/>
    <n v="0"/>
    <n v="0"/>
    <n v="0"/>
    <x v="0"/>
    <m/>
    <s v="No root cause"/>
    <s v="No root cause"/>
    <s v="No root cause"/>
    <x v="3"/>
    <s v=""/>
    <s v="CTR_578"/>
    <m/>
    <s v=""/>
  </r>
  <r>
    <s v="Maroua-University-IHS"/>
    <s v="EXN_117"/>
    <s v="Maroua"/>
    <s v="IHS"/>
    <s v="Grid-Gen"/>
    <s v="EXTREME-NORD"/>
    <s v="Maroua"/>
    <s v="Huawei"/>
    <n v="0.27136071659917876"/>
    <n v="0.69710187111373645"/>
    <n v="0"/>
    <n v="0"/>
    <n v="0"/>
    <n v="0"/>
    <n v="0"/>
    <n v="0"/>
    <n v="0"/>
    <n v="0"/>
    <n v="0"/>
    <n v="0"/>
    <n v="0"/>
    <n v="0.36524456886195078"/>
    <n v="0"/>
    <n v="4.8154711456968929E-3"/>
    <n v="0"/>
    <n v="0"/>
    <n v="0"/>
    <n v="0"/>
    <n v="0"/>
    <n v="0"/>
    <n v="0.23681416989838286"/>
    <n v="0"/>
    <m/>
    <n v="0"/>
    <n v="0"/>
    <n v="0"/>
    <n v="0"/>
    <n v="0"/>
    <x v="0"/>
    <m/>
    <s v="IHS"/>
    <s v="POWER ISSUE"/>
    <s v="Defaut GE &amp; Power Cabinet"/>
    <x v="0"/>
    <s v="(05-10-2026 ticket): INC-20260510-00014623...Grid Outage"/>
    <s v="EXN_117"/>
    <m/>
    <s v=""/>
  </r>
  <r>
    <s v="H-Plateau-New"/>
    <s v="CTR_484"/>
    <s v="Yaounde"/>
    <s v="IHS"/>
    <s v="Grid-Gen"/>
    <s v="CENTRE"/>
    <s v="Yaounde"/>
    <s v="ZTE"/>
    <n v="0"/>
    <n v="0"/>
    <n v="0"/>
    <n v="0"/>
    <n v="0"/>
    <n v="0"/>
    <n v="0"/>
    <n v="0"/>
    <n v="0"/>
    <n v="0"/>
    <n v="0"/>
    <n v="0"/>
    <n v="0"/>
    <n v="0"/>
    <n v="0"/>
    <n v="0"/>
    <n v="0"/>
    <n v="0"/>
    <n v="0"/>
    <n v="2.3007251029442607E-3"/>
    <n v="0"/>
    <n v="0"/>
    <n v="0.2310177694452287"/>
    <n v="0"/>
    <m/>
    <n v="0"/>
    <n v="0"/>
    <n v="0"/>
    <n v="0"/>
    <n v="0"/>
    <x v="0"/>
    <m/>
    <s v="No root cause"/>
    <s v="No root cause"/>
    <s v="No root cause"/>
    <x v="3"/>
    <s v=""/>
    <s v="CTR_484"/>
    <m/>
    <s v=""/>
  </r>
  <r>
    <s v="Ekounou-PJ"/>
    <s v="CTR_269"/>
    <s v="Yaounde"/>
    <s v="IHS"/>
    <s v="Grid-Gen"/>
    <s v="CENTRE"/>
    <s v="Yaounde"/>
    <s v="ZTE"/>
    <n v="12.828896679251098"/>
    <n v="0"/>
    <n v="0"/>
    <n v="3.8826965496971039E-2"/>
    <n v="0"/>
    <n v="0"/>
    <n v="7.9865480705299099E-2"/>
    <n v="0"/>
    <n v="0"/>
    <n v="0.50387663262306925"/>
    <n v="0"/>
    <n v="0"/>
    <n v="0"/>
    <n v="0"/>
    <n v="0"/>
    <n v="0"/>
    <n v="0"/>
    <n v="0"/>
    <n v="0"/>
    <n v="0"/>
    <n v="0"/>
    <n v="0"/>
    <n v="0.22019187690657019"/>
    <n v="0"/>
    <m/>
    <n v="0"/>
    <n v="0"/>
    <n v="0"/>
    <n v="0"/>
    <n v="0"/>
    <x v="0"/>
    <m/>
    <s v="No root cause"/>
    <s v="No root cause"/>
    <s v="No root cause"/>
    <x v="3"/>
    <s v=""/>
    <s v="CTR_269"/>
    <m/>
    <s v=""/>
  </r>
  <r>
    <s v="Nkolndongo"/>
    <s v="CTR_109"/>
    <s v="Yaounde"/>
    <s v="IHS"/>
    <s v="Grid-Gen"/>
    <s v="CENTRE"/>
    <s v="Yaounde"/>
    <s v="ZTE"/>
    <n v="0"/>
    <n v="0"/>
    <n v="0.17599655283606258"/>
    <n v="0"/>
    <n v="0"/>
    <n v="0"/>
    <n v="0"/>
    <n v="0"/>
    <n v="0"/>
    <n v="2.1526939529097084E-2"/>
    <n v="0"/>
    <n v="0"/>
    <n v="0"/>
    <n v="0"/>
    <n v="0"/>
    <n v="0"/>
    <n v="0"/>
    <n v="0"/>
    <n v="0"/>
    <n v="0"/>
    <n v="0"/>
    <n v="0"/>
    <n v="0.21441331153173401"/>
    <n v="0"/>
    <m/>
    <n v="0"/>
    <n v="0"/>
    <n v="0"/>
    <n v="0"/>
    <n v="0"/>
    <x v="0"/>
    <m/>
    <s v="No root cause"/>
    <s v="No root cause"/>
    <s v="No root cause"/>
    <x v="3"/>
    <s v=""/>
    <s v="CTR_109"/>
    <m/>
    <s v=""/>
  </r>
  <r>
    <s v="BOVA-II-IHS"/>
    <s v="SUO_221"/>
    <s v="SUD-OUEST"/>
    <s v="IHS"/>
    <s v="Grid-Gen"/>
    <s v="SUD-OUEST"/>
    <s v="Buea"/>
    <s v="Huawei"/>
    <n v="0"/>
    <n v="0"/>
    <n v="0"/>
    <n v="0"/>
    <n v="0"/>
    <n v="0.33656576292757817"/>
    <n v="0"/>
    <n v="0"/>
    <n v="0"/>
    <n v="0"/>
    <n v="0"/>
    <n v="0"/>
    <n v="7.1340313269583622E-3"/>
    <n v="0"/>
    <n v="0"/>
    <n v="0"/>
    <n v="4.7500164082720513"/>
    <n v="0"/>
    <n v="0"/>
    <n v="0"/>
    <n v="0"/>
    <n v="0"/>
    <n v="0.20777866239766229"/>
    <n v="0"/>
    <m/>
    <n v="0"/>
    <n v="0"/>
    <n v="0"/>
    <n v="0"/>
    <n v="0"/>
    <x v="0"/>
    <m/>
    <s v="No root cause"/>
    <s v="No root cause"/>
    <s v="No root cause"/>
    <x v="3"/>
    <s v=""/>
    <s v="SUO_221"/>
    <m/>
    <s v=""/>
  </r>
  <r>
    <s v="Omnisport-Rail-IHS"/>
    <s v="CTR_161"/>
    <s v="Yaounde"/>
    <s v="IHS"/>
    <s v="Grid-Gen"/>
    <s v="CENTRE"/>
    <s v="Yaounde"/>
    <s v="ZTE"/>
    <n v="0"/>
    <n v="0"/>
    <n v="0"/>
    <n v="0"/>
    <n v="0"/>
    <n v="0"/>
    <n v="0"/>
    <n v="2.3130491420613932"/>
    <n v="0"/>
    <n v="0"/>
    <n v="0"/>
    <n v="0"/>
    <n v="0"/>
    <n v="0"/>
    <n v="0"/>
    <n v="0"/>
    <n v="0"/>
    <n v="0"/>
    <n v="0"/>
    <n v="0"/>
    <n v="0"/>
    <n v="0"/>
    <n v="0.20057329075743494"/>
    <n v="0"/>
    <m/>
    <n v="0"/>
    <n v="0"/>
    <n v="0"/>
    <n v="0"/>
    <n v="0"/>
    <x v="0"/>
    <m/>
    <s v="No root cause"/>
    <s v="No root cause"/>
    <s v="No root cause"/>
    <x v="3"/>
    <s v=""/>
    <s v="CTR_161"/>
    <m/>
    <s v=""/>
  </r>
  <r>
    <s v="GSO"/>
    <s v="CTR_389"/>
    <s v="Yaounde"/>
    <s v="IHS"/>
    <s v="Grid-Gen"/>
    <s v="CENTRE"/>
    <s v="Yaounde"/>
    <s v="ZTE"/>
    <n v="1.9582915992500744E-2"/>
    <n v="0"/>
    <n v="0"/>
    <n v="9.2920758033632374E-3"/>
    <n v="0"/>
    <n v="0"/>
    <n v="1.0843727616976754E-2"/>
    <n v="0"/>
    <n v="2.5432108277473873"/>
    <n v="2.7065266398997805"/>
    <n v="0"/>
    <n v="0"/>
    <n v="0"/>
    <n v="0"/>
    <n v="0"/>
    <n v="0"/>
    <n v="0"/>
    <n v="0"/>
    <n v="0"/>
    <n v="0"/>
    <n v="0"/>
    <n v="0"/>
    <n v="0.19370678560523721"/>
    <n v="0"/>
    <m/>
    <n v="0"/>
    <n v="0"/>
    <n v="0"/>
    <n v="0"/>
    <n v="0"/>
    <x v="0"/>
    <m/>
    <s v="No root cause"/>
    <s v="No root cause"/>
    <s v="No root cause"/>
    <x v="3"/>
    <s v=""/>
    <s v="CTR_389"/>
    <m/>
    <s v=""/>
  </r>
  <r>
    <s v="Olezoa"/>
    <s v="CTR_035"/>
    <s v="Yaounde"/>
    <s v="IHS"/>
    <s v="GridOnly"/>
    <s v="CENTRE"/>
    <s v="Yaounde"/>
    <s v="ZTE"/>
    <n v="0"/>
    <n v="0"/>
    <n v="0"/>
    <n v="8.435992044128442E-3"/>
    <n v="0"/>
    <n v="0"/>
    <n v="1.6729303461717124E-2"/>
    <n v="0"/>
    <n v="0"/>
    <n v="8.0792904777802401E-3"/>
    <n v="0"/>
    <n v="0"/>
    <n v="0"/>
    <n v="0"/>
    <n v="0"/>
    <n v="0"/>
    <n v="0"/>
    <n v="0"/>
    <n v="0"/>
    <n v="0"/>
    <n v="0"/>
    <n v="0"/>
    <n v="0.18739316788087859"/>
    <n v="0"/>
    <m/>
    <n v="0"/>
    <n v="0"/>
    <n v="0"/>
    <n v="0"/>
    <n v="0"/>
    <x v="0"/>
    <m/>
    <s v="No root cause"/>
    <s v="No root cause"/>
    <s v="No root cause"/>
    <x v="3"/>
    <s v=""/>
    <s v="CTR_035"/>
    <m/>
    <s v=""/>
  </r>
  <r>
    <s v="Acropole-IHS"/>
    <s v="CTR_129"/>
    <s v="Yaounde"/>
    <s v="IHS"/>
    <s v="Grid-Gen"/>
    <s v="CENTRE"/>
    <s v="Yaounde"/>
    <s v="ZTE"/>
    <n v="0"/>
    <n v="0"/>
    <n v="0"/>
    <n v="0"/>
    <n v="0"/>
    <n v="0"/>
    <n v="0"/>
    <n v="0"/>
    <n v="0"/>
    <n v="1.6533117600226025E-2"/>
    <n v="0"/>
    <n v="0"/>
    <n v="0"/>
    <n v="0"/>
    <n v="0"/>
    <n v="0"/>
    <n v="0"/>
    <n v="0"/>
    <n v="0"/>
    <n v="0"/>
    <n v="0"/>
    <n v="0"/>
    <n v="0.18703646631453055"/>
    <n v="0"/>
    <m/>
    <n v="0"/>
    <n v="0"/>
    <n v="0"/>
    <n v="0"/>
    <n v="0"/>
    <x v="0"/>
    <m/>
    <s v="No root cause"/>
    <s v="No root cause"/>
    <s v="No root cause"/>
    <x v="3"/>
    <s v=""/>
    <s v="CTR_129"/>
    <m/>
    <s v=""/>
  </r>
  <r>
    <s v="Foumban-Ndjidare"/>
    <s v="OST_087"/>
    <s v="OUEST"/>
    <s v="IHS"/>
    <s v="Grid-Gen"/>
    <s v="OUEST"/>
    <s v="Foumban"/>
    <s v="Huawei"/>
    <n v="0.58561479655169457"/>
    <n v="0.3153955249648292"/>
    <n v="0"/>
    <n v="0"/>
    <n v="0"/>
    <n v="0"/>
    <n v="0"/>
    <n v="0"/>
    <n v="0"/>
    <n v="0"/>
    <n v="9.32774595999806E-2"/>
    <n v="0"/>
    <n v="1.2403405215832983"/>
    <n v="0"/>
    <n v="0"/>
    <n v="0"/>
    <n v="0"/>
    <n v="0"/>
    <n v="0"/>
    <n v="0"/>
    <n v="0.22370538733509687"/>
    <n v="0.22370538733509687"/>
    <n v="0.18607337208539151"/>
    <n v="0"/>
    <m/>
    <n v="0"/>
    <n v="0"/>
    <n v="0"/>
    <n v="0"/>
    <n v="0"/>
    <x v="0"/>
    <m/>
    <s v="No root cause"/>
    <s v="No root cause"/>
    <s v="No root cause"/>
    <x v="3"/>
    <s v=""/>
    <s v="OST_087"/>
    <m/>
    <s v=""/>
  </r>
  <r>
    <s v="CTR_947_Z_Nkoabang-Tradex"/>
    <s v="CTR_947"/>
    <s v="Yaounde"/>
    <s v="ESCO"/>
    <s v="meduim grid + GE"/>
    <s v="CENTRE"/>
    <s v="Yaoundé"/>
    <s v="ZTE"/>
    <n v="0"/>
    <n v="16.120003681160171"/>
    <n v="0"/>
    <n v="0"/>
    <n v="0"/>
    <n v="0"/>
    <n v="0"/>
    <n v="0.63141527767076588"/>
    <n v="4.7026286051827286"/>
    <n v="0"/>
    <n v="24.852860603881485"/>
    <n v="27.675368758079284"/>
    <n v="13.868556899607057"/>
    <n v="13.868556899607057"/>
    <n v="27.675368758079284"/>
    <n v="0"/>
    <n v="0"/>
    <n v="20.891529193882985"/>
    <n v="0"/>
    <n v="0"/>
    <n v="0"/>
    <n v="0"/>
    <n v="0.18585935114558211"/>
    <n v="0"/>
    <m/>
    <n v="0"/>
    <n v="0"/>
    <n v="0"/>
    <n v="0"/>
    <n v="0"/>
    <x v="0"/>
    <m/>
    <s v="No root cause"/>
    <s v="No root cause"/>
    <s v="No root cause"/>
    <x v="3"/>
    <s v=""/>
    <s v="CTR_947"/>
    <m/>
    <s v=""/>
  </r>
  <r>
    <s v="C-Supreme"/>
    <s v="CTR_240"/>
    <s v="Yaounde"/>
    <s v="IHS"/>
    <s v="GridOnly"/>
    <s v="CENTRE"/>
    <s v="Yaounde"/>
    <s v="ZTE"/>
    <n v="0"/>
    <n v="0"/>
    <n v="4.3238293767995595"/>
    <n v="0"/>
    <n v="0"/>
    <n v="0"/>
    <n v="0"/>
    <n v="0"/>
    <n v="0"/>
    <n v="2.5022614879306262E-2"/>
    <n v="0"/>
    <n v="0"/>
    <n v="0"/>
    <n v="0"/>
    <n v="0"/>
    <n v="0"/>
    <n v="0"/>
    <n v="0"/>
    <n v="0"/>
    <n v="0"/>
    <n v="0"/>
    <n v="0"/>
    <n v="0.18489625691644324"/>
    <n v="0"/>
    <m/>
    <n v="0"/>
    <n v="0"/>
    <n v="0"/>
    <n v="0"/>
    <n v="0"/>
    <x v="0"/>
    <m/>
    <s v="No root cause"/>
    <s v="No root cause"/>
    <s v="No root cause"/>
    <x v="3"/>
    <s v=""/>
    <s v="CTR_240"/>
    <m/>
    <s v=""/>
  </r>
  <r>
    <s v="Nkolbisson-II"/>
    <s v="CTR_761"/>
    <s v="Yaounde"/>
    <s v="CAMUSAT"/>
    <s v="Good Grid + GE"/>
    <s v="CENTRE"/>
    <s v="Yaounde"/>
    <s v="ZTE"/>
    <n v="0"/>
    <n v="0"/>
    <n v="0"/>
    <n v="0"/>
    <n v="0"/>
    <n v="1.3489561485362387"/>
    <n v="0"/>
    <n v="2.0541016399711221"/>
    <n v="0"/>
    <n v="0.63350198183390394"/>
    <n v="0"/>
    <n v="0"/>
    <n v="0"/>
    <n v="0"/>
    <n v="0"/>
    <n v="0"/>
    <n v="0"/>
    <n v="0"/>
    <n v="0"/>
    <n v="0"/>
    <n v="0"/>
    <n v="0"/>
    <n v="0.17631758424577568"/>
    <n v="0"/>
    <m/>
    <n v="0"/>
    <n v="0"/>
    <n v="0"/>
    <n v="0"/>
    <n v="0"/>
    <x v="0"/>
    <m/>
    <s v="No root cause"/>
    <s v="No root cause"/>
    <s v="No root cause"/>
    <x v="3"/>
    <s v=""/>
    <s v="CTR_761"/>
    <m/>
    <s v=""/>
  </r>
  <r>
    <s v="Mimboman-Liberte-IHS"/>
    <s v="CTR_552"/>
    <s v="Yaounde"/>
    <s v="IHS"/>
    <s v="Grid-Gen"/>
    <s v="CENTRE"/>
    <s v="Yaounde"/>
    <s v="ZTE"/>
    <n v="0"/>
    <n v="0"/>
    <n v="0"/>
    <n v="0"/>
    <n v="0"/>
    <n v="0"/>
    <n v="0"/>
    <n v="6.1184306272525699"/>
    <n v="5.5394861499915811"/>
    <n v="0"/>
    <n v="0"/>
    <n v="0"/>
    <n v="0"/>
    <n v="0"/>
    <n v="0"/>
    <n v="0"/>
    <n v="0"/>
    <n v="0"/>
    <n v="0"/>
    <n v="3.7275313683356997E-3"/>
    <n v="0"/>
    <n v="0"/>
    <n v="0.17440923086581464"/>
    <n v="0"/>
    <m/>
    <n v="0"/>
    <n v="0"/>
    <n v="0"/>
    <n v="0"/>
    <n v="0"/>
    <x v="0"/>
    <m/>
    <s v="No root cause"/>
    <s v="No root cause"/>
    <s v="No root cause"/>
    <x v="3"/>
    <s v=""/>
    <s v="CTR_552"/>
    <m/>
    <s v=""/>
  </r>
  <r>
    <s v="Nkolso-MTN-IHS"/>
    <s v="CTR_471"/>
    <s v="Yaounde"/>
    <s v="IHS"/>
    <s v="Grid-Gen"/>
    <s v="CENTRE"/>
    <s v="Yaounde"/>
    <s v="ZTE"/>
    <n v="0"/>
    <n v="8.4354748268570585"/>
    <n v="0"/>
    <n v="0"/>
    <n v="0"/>
    <n v="1.8487485482246264"/>
    <n v="0"/>
    <n v="0"/>
    <n v="0"/>
    <n v="0"/>
    <n v="0"/>
    <n v="0"/>
    <n v="0.79558717358239628"/>
    <n v="0"/>
    <n v="0"/>
    <n v="0.11434068709282549"/>
    <n v="0"/>
    <n v="0"/>
    <n v="0"/>
    <n v="2.1281707202232663"/>
    <n v="0"/>
    <n v="0"/>
    <n v="0.17398118898619741"/>
    <n v="0"/>
    <m/>
    <n v="0"/>
    <n v="0"/>
    <n v="0"/>
    <n v="0"/>
    <n v="0"/>
    <x v="0"/>
    <m/>
    <s v="No root cause"/>
    <s v="No root cause"/>
    <s v="No root cause"/>
    <x v="3"/>
    <s v=""/>
    <s v="CTR_471"/>
    <m/>
    <s v=""/>
  </r>
  <r>
    <s v="Ngd-Beka"/>
    <s v="ADM_180"/>
    <s v="Ngaoundere"/>
    <s v="ESCO"/>
    <s v="Medium Grid solar + GE"/>
    <s v="ADAMAOUA"/>
    <s v="Ngaoundere"/>
    <s v="Huawei"/>
    <n v="1.1816631139190659"/>
    <n v="2.5682512777050113E-2"/>
    <n v="0.59774264980752378"/>
    <n v="0"/>
    <n v="0.82558577531225663"/>
    <n v="0"/>
    <n v="0.16356550324883784"/>
    <n v="0"/>
    <n v="0"/>
    <n v="0"/>
    <n v="0"/>
    <n v="0.30551489157699191"/>
    <n v="0"/>
    <n v="0"/>
    <n v="0.30551489157699191"/>
    <n v="0.41823258654293399"/>
    <n v="0"/>
    <n v="0"/>
    <n v="0"/>
    <n v="0"/>
    <n v="0"/>
    <n v="0"/>
    <n v="0.15356002431277882"/>
    <n v="0"/>
    <m/>
    <n v="0"/>
    <n v="0"/>
    <n v="0"/>
    <n v="0"/>
    <n v="0"/>
    <x v="0"/>
    <m/>
    <s v="No root cause"/>
    <s v="No root cause"/>
    <s v="No root cause"/>
    <x v="3"/>
    <s v=""/>
    <s v="ADM_180"/>
    <m/>
    <s v=""/>
  </r>
  <r>
    <s v="Etoudi-Chapelle-IHS"/>
    <s v="CTR_520"/>
    <s v="Yaounde"/>
    <s v="IHS"/>
    <s v="Grid-Gen"/>
    <s v="CENTRE"/>
    <s v="Yaounde"/>
    <s v="ZTE"/>
    <n v="4.6977596288020632E-2"/>
    <n v="0.11498274991225124"/>
    <n v="0"/>
    <n v="0"/>
    <n v="0"/>
    <n v="4.6228522998690236E-2"/>
    <n v="0"/>
    <n v="0"/>
    <n v="4.7084606757924682E-2"/>
    <n v="0"/>
    <n v="0"/>
    <n v="0"/>
    <n v="0"/>
    <n v="0"/>
    <n v="0"/>
    <n v="0"/>
    <n v="4.5800481119073005E-2"/>
    <n v="0"/>
    <n v="0"/>
    <n v="0"/>
    <n v="0"/>
    <n v="0"/>
    <n v="0.1449278464071595"/>
    <n v="0"/>
    <m/>
    <n v="0"/>
    <n v="0"/>
    <n v="0"/>
    <n v="0"/>
    <n v="0"/>
    <x v="0"/>
    <m/>
    <s v="No root cause"/>
    <s v="No root cause"/>
    <s v="No root cause"/>
    <x v="3"/>
    <s v=""/>
    <s v="CTR_520"/>
    <m/>
    <s v=""/>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n v="0"/>
    <n v="0"/>
    <n v="3.7453664466531404E-4"/>
    <n v="0"/>
    <n v="0"/>
    <n v="0"/>
    <n v="0"/>
    <n v="0"/>
    <n v="0.13873907423102241"/>
    <n v="0"/>
    <m/>
    <n v="0"/>
    <n v="0"/>
    <n v="0"/>
    <n v="0"/>
    <n v="0"/>
    <x v="0"/>
    <m/>
    <s v="No root cause"/>
    <s v="No root cause"/>
    <s v="No root cause"/>
    <x v="3"/>
    <s v=""/>
    <s v="CTR_376"/>
    <m/>
    <s v=""/>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0"/>
    <n v="0"/>
    <n v="0"/>
    <n v="0"/>
    <n v="0"/>
    <n v="0"/>
    <n v="0"/>
    <n v="1.7862901039571049"/>
    <n v="0.23563705472943458"/>
    <n v="0"/>
    <n v="0"/>
    <n v="0.13292483869955218"/>
    <n v="0"/>
    <m/>
    <n v="0"/>
    <n v="0"/>
    <n v="0"/>
    <n v="0"/>
    <n v="0"/>
    <x v="0"/>
    <m/>
    <s v="No root cause"/>
    <s v="No root cause"/>
    <s v="No root cause"/>
    <x v="3"/>
    <s v=""/>
    <s v="CTR_583"/>
    <m/>
    <s v=""/>
  </r>
  <r>
    <s v="Mvog-Ada-New"/>
    <s v="CTR_347"/>
    <s v="Yaounde"/>
    <m/>
    <m/>
    <s v="CENTRE"/>
    <s v="Yaounde"/>
    <s v="ZTE"/>
    <n v="0"/>
    <n v="0"/>
    <n v="0"/>
    <n v="0"/>
    <n v="0"/>
    <n v="0"/>
    <n v="0"/>
    <n v="0"/>
    <n v="0"/>
    <n v="0.31609109301920768"/>
    <n v="0"/>
    <n v="0"/>
    <n v="0"/>
    <n v="0"/>
    <n v="0"/>
    <n v="0"/>
    <n v="0"/>
    <n v="0"/>
    <n v="0"/>
    <n v="0"/>
    <n v="0"/>
    <n v="0"/>
    <n v="0.13051710312670253"/>
    <n v="0"/>
    <m/>
    <n v="0"/>
    <n v="0"/>
    <n v="0"/>
    <n v="0"/>
    <n v="0"/>
    <x v="0"/>
    <m/>
    <s v="No root cause"/>
    <s v="No root cause"/>
    <s v="No root cause"/>
    <x v="3"/>
    <s v=""/>
    <s v="CTR_347"/>
    <m/>
    <s v=""/>
  </r>
  <r>
    <s v="Gamba-MTN"/>
    <s v="NRD_059"/>
    <s v="NORD"/>
    <s v="IHS"/>
    <s v="Solar-Gen"/>
    <s v="NORD"/>
    <s v="Gamba"/>
    <s v="NOKIA"/>
    <n v="2.1309117950446845"/>
    <n v="0"/>
    <n v="1.0701046990439218E-3"/>
    <n v="1.2841978916149027E-3"/>
    <n v="3.4674871358294994E-2"/>
    <n v="0"/>
    <n v="0"/>
    <n v="5.2173817207847213"/>
    <n v="0"/>
    <n v="4.8765251412355187E-2"/>
    <n v="1.2484554822176806E-3"/>
    <n v="0"/>
    <n v="0"/>
    <n v="0"/>
    <n v="0"/>
    <n v="0"/>
    <n v="1.3152412278924357"/>
    <n v="0"/>
    <n v="0"/>
    <n v="7.5986643026040523E-2"/>
    <n v="0"/>
    <n v="0"/>
    <n v="0.11726047355006269"/>
    <n v="0"/>
    <m/>
    <n v="0"/>
    <n v="0"/>
    <n v="0"/>
    <n v="0"/>
    <n v="0"/>
    <x v="0"/>
    <m/>
    <s v="IHS"/>
    <s v="POWER ISSUE"/>
    <s v="Defaut GE &amp; Power Cabinet"/>
    <x v="0"/>
    <s v="(05-10-2026 ticket): INC-20260510-00015036...Grid Outage"/>
    <s v="NRD_059"/>
    <m/>
    <s v=""/>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71065653063495671"/>
    <n v="10.995361452831208"/>
    <n v="0"/>
    <n v="0.71065653063495682"/>
    <n v="2.4880647655899981"/>
    <n v="0"/>
    <n v="0"/>
    <n v="0"/>
    <n v="0"/>
    <n v="0.62007216786090424"/>
    <n v="0.62007216786090424"/>
    <n v="0.11143356932708978"/>
    <n v="0"/>
    <m/>
    <n v="0"/>
    <n v="0"/>
    <n v="0"/>
    <n v="0"/>
    <n v="0"/>
    <x v="0"/>
    <m/>
    <s v="No root cause"/>
    <s v="No root cause"/>
    <s v="No root cause"/>
    <x v="3"/>
    <s v="(05-10-2026 ticket): INC-20260510-00018501...Others"/>
    <s v="CTR_270"/>
    <m/>
    <s v=""/>
  </r>
  <r>
    <s v="Mvog-Ada-TKC"/>
    <s v="CTR_096"/>
    <s v="Yaounde"/>
    <s v="IHS"/>
    <s v="Grid-Lithium"/>
    <s v="CENTRE"/>
    <s v="Yaounde"/>
    <s v="ZTE"/>
    <n v="31.584835760330794"/>
    <n v="23.161149920241538"/>
    <n v="23.114261499345105"/>
    <n v="13.341280644231563"/>
    <n v="0"/>
    <n v="0"/>
    <n v="0"/>
    <n v="3.4133664637748162"/>
    <n v="20.528852876298753"/>
    <n v="0.29262012995351455"/>
    <n v="0"/>
    <n v="0"/>
    <n v="0"/>
    <n v="0"/>
    <n v="0"/>
    <n v="0"/>
    <n v="0"/>
    <n v="0"/>
    <n v="18.327005447546323"/>
    <n v="0"/>
    <n v="0"/>
    <n v="0"/>
    <n v="0.11077367142934635"/>
    <n v="0"/>
    <m/>
    <n v="0"/>
    <n v="0"/>
    <n v="0"/>
    <n v="0"/>
    <n v="0"/>
    <x v="0"/>
    <m/>
    <s v="No root cause"/>
    <s v="No root cause"/>
    <s v="No root cause"/>
    <x v="3"/>
    <s v=""/>
    <s v="CTR_096"/>
    <m/>
    <s v=""/>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n v="0"/>
    <n v="0"/>
    <n v="0"/>
    <n v="0"/>
    <n v="0"/>
    <n v="0"/>
    <n v="0"/>
    <n v="0"/>
    <n v="0.10695696466942306"/>
    <n v="0"/>
    <m/>
    <n v="0"/>
    <n v="0"/>
    <n v="0"/>
    <n v="0"/>
    <n v="0"/>
    <x v="0"/>
    <m/>
    <s v="No root cause"/>
    <s v="No root cause"/>
    <s v="No root cause"/>
    <x v="3"/>
    <s v=""/>
    <s v="CTR_558"/>
    <m/>
    <s v=""/>
  </r>
  <r>
    <s v="Mimboman-Liberte-II"/>
    <s v="CTR_655"/>
    <s v="Yaounde"/>
    <s v="CAMUSAT"/>
    <s v="Good Grid no GE - 8h"/>
    <s v="CENTRE"/>
    <s v="Yaounde"/>
    <s v="ZTE"/>
    <n v="0"/>
    <n v="5.3091104433657801"/>
    <n v="0"/>
    <n v="0"/>
    <n v="0"/>
    <n v="2.6645607006189072E-2"/>
    <n v="0.44865923015241171"/>
    <n v="3.4645709736240589"/>
    <n v="3.1806008566544821"/>
    <n v="0"/>
    <n v="0.36742044841667265"/>
    <n v="0"/>
    <n v="0"/>
    <n v="0"/>
    <n v="0"/>
    <n v="0"/>
    <n v="0"/>
    <n v="0"/>
    <n v="0"/>
    <n v="0"/>
    <n v="0"/>
    <n v="0"/>
    <n v="9.9466231776116784E-2"/>
    <n v="0"/>
    <m/>
    <n v="0"/>
    <n v="0"/>
    <n v="0"/>
    <n v="0"/>
    <n v="0"/>
    <x v="0"/>
    <m/>
    <s v="No root cause"/>
    <s v="No root cause"/>
    <s v="No root cause"/>
    <x v="3"/>
    <s v=""/>
    <s v="CTR_655"/>
    <m/>
    <s v=""/>
  </r>
  <r>
    <s v="Mimboman-Don-Bosco"/>
    <s v="CTR_654"/>
    <s v="Yaounde"/>
    <s v="CAMUSAT"/>
    <s v="Good Grid no GE - 8h"/>
    <s v="CENTRE"/>
    <s v="Yaounde"/>
    <s v="ZTE"/>
    <n v="0"/>
    <n v="0"/>
    <n v="0"/>
    <n v="0"/>
    <n v="5.1142800478265462"/>
    <n v="2.2463994543892838"/>
    <n v="2.6084693793107396"/>
    <n v="1.4147497524491131"/>
    <n v="6.5133968024169991E-17"/>
    <n v="0"/>
    <n v="0"/>
    <n v="0"/>
    <n v="1.3911539438351985"/>
    <n v="10.867020229259232"/>
    <n v="0"/>
    <n v="0"/>
    <n v="0"/>
    <n v="0"/>
    <n v="0"/>
    <n v="1.0701046990437507E-3"/>
    <n v="0"/>
    <n v="0"/>
    <n v="9.9305716071260708E-2"/>
    <n v="0"/>
    <m/>
    <n v="0"/>
    <n v="0"/>
    <n v="0"/>
    <n v="0"/>
    <n v="0"/>
    <x v="0"/>
    <m/>
    <s v="No root cause"/>
    <s v="No root cause"/>
    <s v="No root cause"/>
    <x v="3"/>
    <s v=""/>
    <s v="CTR_654"/>
    <m/>
    <s v=""/>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37.36538082886031"/>
    <n v="0"/>
    <n v="12.586054252881434"/>
    <n v="37.365380828860303"/>
    <n v="1.2713735578555692"/>
    <n v="5.0366261168326032"/>
    <n v="0"/>
    <n v="1.4829332568565177"/>
    <n v="10.410638410195382"/>
    <n v="4.9860458347244689"/>
    <n v="4.9860458347244689"/>
    <n v="9.613107213076337E-2"/>
    <n v="0"/>
    <m/>
    <n v="0"/>
    <n v="0"/>
    <n v="0"/>
    <n v="0"/>
    <n v="0"/>
    <x v="0"/>
    <m/>
    <s v="No root cause"/>
    <s v="No root cause"/>
    <s v="No root cause"/>
    <x v="3"/>
    <s v=""/>
    <s v="LIT_616"/>
    <m/>
    <s v=""/>
  </r>
  <r>
    <s v="Batchenga"/>
    <s v="CTR_032"/>
    <s v="CENTRE"/>
    <s v="CAMUSAT"/>
    <s v="Medium Grid + Solar + GE"/>
    <s v="CENTRE"/>
    <s v="Batchenga"/>
    <s v="NOKIA"/>
    <n v="0"/>
    <n v="0"/>
    <n v="0"/>
    <n v="0"/>
    <n v="0"/>
    <n v="0"/>
    <n v="5.500000290841775E-2"/>
    <n v="0"/>
    <n v="0"/>
    <n v="0"/>
    <n v="0"/>
    <n v="0"/>
    <n v="0"/>
    <n v="0"/>
    <n v="0"/>
    <n v="0"/>
    <n v="0"/>
    <n v="0"/>
    <n v="0"/>
    <n v="0"/>
    <n v="0"/>
    <n v="0"/>
    <n v="9.0981427334941758E-2"/>
    <n v="0"/>
    <m/>
    <n v="0"/>
    <n v="0"/>
    <n v="0"/>
    <n v="0"/>
    <n v="0"/>
    <x v="0"/>
    <m/>
    <s v="BSS"/>
    <s v="RAN ISSUE"/>
    <s v="BSS Hardware issue"/>
    <x v="1"/>
    <s v="(05-10-2026 cells nokia): 09/05/2026 : Check breaker and  interconnection (sfp, optical fiber) between system and radio module, swap its if needed "/>
    <s v="CTR_032"/>
    <m/>
    <s v=""/>
  </r>
  <r>
    <s v="Ngd-Agence"/>
    <s v="ADM_026"/>
    <s v="Ngaoundere"/>
    <s v="OCM/Strategique"/>
    <m/>
    <s v="ADAMAOUA"/>
    <s v="Ngaoundere"/>
    <s v="Huawei"/>
    <n v="0"/>
    <n v="2.150910445077946E-2"/>
    <n v="0"/>
    <n v="0"/>
    <n v="0"/>
    <n v="1.7250087748585321"/>
    <n v="4.6227631244774328"/>
    <n v="4.6228522998690194"/>
    <n v="4.6227631244774328"/>
    <n v="3.3814416735866772"/>
    <n v="0"/>
    <n v="0"/>
    <n v="0"/>
    <n v="0"/>
    <n v="0"/>
    <n v="0"/>
    <n v="0"/>
    <n v="0"/>
    <n v="0"/>
    <n v="0"/>
    <n v="2.4344881903245415E-2"/>
    <n v="2.4344881903245415E-2"/>
    <n v="9.0138485816118913E-2"/>
    <n v="0"/>
    <m/>
    <n v="0"/>
    <n v="0"/>
    <n v="0"/>
    <n v="0"/>
    <n v="0"/>
    <x v="0"/>
    <m/>
    <s v="SPARE-ISSUE"/>
    <s v="SPARE-ISSUE"/>
    <s v="Warehouse HUAWEI"/>
    <x v="4"/>
    <s v="(05-10-2026 cells huawei): 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05-10-2026 cells huawei): 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05-10-2026 cells huawei): 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s v="ADM_026"/>
    <m/>
    <s v=""/>
  </r>
  <r>
    <s v="Ndogbong-Citadelle"/>
    <s v="LIT_344"/>
    <s v="Douala"/>
    <s v="IHS"/>
    <s v="Grid-Gen"/>
    <s v="LITTORAL"/>
    <s v="Douala"/>
    <s v="ZTE"/>
    <n v="0"/>
    <n v="6.2966743999566264"/>
    <n v="0"/>
    <n v="2.3185601812614315E-3"/>
    <n v="0"/>
    <n v="0"/>
    <n v="0"/>
    <n v="0"/>
    <n v="0"/>
    <n v="0"/>
    <n v="0"/>
    <n v="0"/>
    <n v="0"/>
    <n v="0"/>
    <n v="0"/>
    <n v="0"/>
    <n v="0"/>
    <n v="0"/>
    <n v="0"/>
    <n v="0"/>
    <n v="1.9094413197387239"/>
    <n v="1.9094413197387239"/>
    <n v="8.9835289484723052E-2"/>
    <n v="0"/>
    <m/>
    <n v="0"/>
    <n v="0"/>
    <n v="0"/>
    <n v="0"/>
    <n v="0"/>
    <x v="0"/>
    <m/>
    <s v="No root cause"/>
    <s v="No root cause"/>
    <s v="No root cause"/>
    <x v="3"/>
    <s v=""/>
    <s v="LIT_344"/>
    <m/>
    <s v=""/>
  </r>
  <r>
    <s v="Bda-Tubah-MTN"/>
    <s v="NRO_254"/>
    <s v="NORD-OUEST"/>
    <s v="IHS"/>
    <s v="Grid-Gen"/>
    <s v="NORD-OUEST"/>
    <s v="Bamenda"/>
    <s v="Huawei"/>
    <n v="0"/>
    <n v="0"/>
    <n v="0"/>
    <n v="0"/>
    <n v="0"/>
    <n v="0"/>
    <n v="0"/>
    <n v="0"/>
    <n v="0"/>
    <n v="0"/>
    <n v="0"/>
    <n v="0"/>
    <n v="0"/>
    <n v="0"/>
    <n v="0"/>
    <n v="0"/>
    <n v="0"/>
    <n v="0.93946275036882965"/>
    <n v="0"/>
    <n v="0.13545741982062195"/>
    <n v="0"/>
    <n v="0"/>
    <n v="8.1327957127325351E-2"/>
    <n v="0"/>
    <m/>
    <n v="0"/>
    <n v="0"/>
    <n v="0"/>
    <n v="0"/>
    <n v="0"/>
    <x v="0"/>
    <m/>
    <s v="No root cause"/>
    <s v="No root cause"/>
    <s v="No root cause"/>
    <x v="3"/>
    <s v=""/>
    <s v="NRO_254"/>
    <m/>
    <s v=""/>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18.491409199476074"/>
    <n v="18.491409199476074"/>
    <n v="18.491409199476074"/>
    <n v="18.491409199476074"/>
    <n v="18.491409199476074"/>
    <n v="18.491409199476074"/>
    <n v="10.114053367347879"/>
    <n v="0.1710612387826087"/>
    <n v="3.69771071847637E-2"/>
    <n v="0.31698164493902359"/>
    <n v="0.31698164493902359"/>
    <n v="6.3457208653294642E-2"/>
    <n v="0"/>
    <m/>
    <n v="0"/>
    <n v="0"/>
    <n v="0"/>
    <n v="0"/>
    <n v="0"/>
    <x v="0"/>
    <m/>
    <s v="No root cause"/>
    <s v="No root cause"/>
    <s v="No root cause"/>
    <x v="3"/>
    <s v=""/>
    <s v="CTR_699"/>
    <m/>
    <s v=""/>
  </r>
  <r>
    <s v="Berunda-MTN"/>
    <s v="SUO_066"/>
    <s v="SUD-OUEST"/>
    <s v="IHS"/>
    <s v="Grid-Gen"/>
    <s v="SUD-OUEST"/>
    <s v="Buea"/>
    <s v="Huawei"/>
    <n v="0"/>
    <n v="0"/>
    <n v="0"/>
    <n v="0"/>
    <n v="0"/>
    <n v="0"/>
    <n v="0"/>
    <n v="0"/>
    <n v="0"/>
    <n v="0"/>
    <n v="0"/>
    <n v="0"/>
    <n v="0"/>
    <n v="0"/>
    <n v="0"/>
    <n v="0"/>
    <n v="4.7109575867569546"/>
    <n v="0"/>
    <n v="0"/>
    <n v="0"/>
    <n v="0"/>
    <n v="0"/>
    <n v="5.6055651151575348E-2"/>
    <n v="0"/>
    <m/>
    <n v="0"/>
    <n v="0"/>
    <n v="0"/>
    <n v="0"/>
    <n v="0"/>
    <x v="0"/>
    <m/>
    <s v="No root cause"/>
    <s v="No root cause"/>
    <s v="No root cause"/>
    <x v="3"/>
    <s v=""/>
    <s v="SUO_066"/>
    <m/>
    <s v=""/>
  </r>
  <r>
    <s v="Sibongo"/>
    <s v="LIT_507"/>
    <s v="LITTORAL"/>
    <s v="IHS"/>
    <s v="Grid-Gen"/>
    <s v="LITTORAL"/>
    <s v="Sibongo"/>
    <s v="NOKIA"/>
    <n v="0"/>
    <n v="0"/>
    <n v="0"/>
    <n v="0"/>
    <n v="0"/>
    <n v="0"/>
    <n v="0"/>
    <n v="0"/>
    <n v="0"/>
    <n v="0"/>
    <n v="0"/>
    <n v="2.7697876626915651E-2"/>
    <n v="0"/>
    <n v="0"/>
    <n v="2.7697876626915655E-2"/>
    <n v="1.0701666299831919E-3"/>
    <n v="0"/>
    <n v="0"/>
    <n v="0"/>
    <n v="0"/>
    <n v="0"/>
    <n v="0"/>
    <n v="5.4737506847801071E-2"/>
    <n v="0"/>
    <m/>
    <n v="0"/>
    <n v="0"/>
    <n v="0"/>
    <n v="0"/>
    <n v="0"/>
    <x v="0"/>
    <m/>
    <s v="No root cause"/>
    <s v="No root cause"/>
    <s v="No root cause"/>
    <x v="3"/>
    <s v=""/>
    <s v="LIT_507"/>
    <m/>
    <s v=""/>
  </r>
  <r>
    <s v="Crf-Nkolbisson"/>
    <s v="CTR_256"/>
    <s v="Yaounde"/>
    <s v="IHS"/>
    <s v="Grid-Gen"/>
    <s v="CENTRE"/>
    <s v="Yaounde"/>
    <s v="ZTE"/>
    <n v="0.18874863383300125"/>
    <n v="0"/>
    <n v="0"/>
    <n v="0"/>
    <n v="0"/>
    <n v="0"/>
    <n v="0.35844940402302272"/>
    <n v="0"/>
    <n v="0"/>
    <n v="0"/>
    <n v="0"/>
    <n v="0"/>
    <n v="0"/>
    <n v="0"/>
    <n v="0"/>
    <n v="0"/>
    <n v="0"/>
    <n v="0"/>
    <n v="0"/>
    <n v="0"/>
    <n v="0"/>
    <n v="0"/>
    <n v="5.3808431283583182E-2"/>
    <n v="0"/>
    <m/>
    <n v="0"/>
    <n v="0"/>
    <n v="0"/>
    <n v="0"/>
    <n v="0"/>
    <x v="0"/>
    <m/>
    <s v="No root cause"/>
    <s v="No root cause"/>
    <s v="No root cause"/>
    <x v="3"/>
    <s v=""/>
    <s v="CTR_256"/>
    <m/>
    <s v=""/>
  </r>
  <r>
    <s v="Orange-Bastos"/>
    <s v="CTR_820"/>
    <s v="Yaounde"/>
    <m/>
    <m/>
    <s v="CENTRE"/>
    <s v="Yaounde"/>
    <s v="ZTE"/>
    <n v="0"/>
    <n v="0"/>
    <n v="0"/>
    <n v="0"/>
    <n v="0"/>
    <n v="0"/>
    <n v="0"/>
    <n v="0"/>
    <n v="0"/>
    <n v="0"/>
    <n v="9.6309422913952957E-4"/>
    <n v="0"/>
    <n v="0"/>
    <n v="0"/>
    <n v="0"/>
    <n v="0"/>
    <n v="0"/>
    <n v="0"/>
    <n v="0"/>
    <n v="0"/>
    <n v="0"/>
    <n v="0"/>
    <n v="3.9005316280144788E-2"/>
    <n v="0"/>
    <m/>
    <n v="0"/>
    <n v="0"/>
    <n v="0"/>
    <n v="0"/>
    <n v="0"/>
    <x v="0"/>
    <m/>
    <s v="No root cause"/>
    <s v="No root cause"/>
    <s v="No root cause"/>
    <x v="3"/>
    <s v=""/>
    <s v="CTR_820"/>
    <m/>
    <s v=""/>
  </r>
  <r>
    <s v="Bonewonda"/>
    <s v="LIT_074"/>
    <s v="Douala"/>
    <s v="IHS"/>
    <s v="Grid-Gen"/>
    <s v="LITTORAL"/>
    <s v="Douala"/>
    <s v="ZTE"/>
    <n v="0"/>
    <n v="0"/>
    <n v="0"/>
    <n v="0"/>
    <n v="26.782633912902032"/>
    <n v="43.476499074002732"/>
    <n v="0"/>
    <n v="0"/>
    <n v="0"/>
    <n v="0"/>
    <n v="0"/>
    <n v="0"/>
    <n v="0"/>
    <n v="0"/>
    <n v="0"/>
    <n v="0"/>
    <n v="0"/>
    <n v="0"/>
    <n v="0"/>
    <n v="0"/>
    <n v="0"/>
    <n v="0"/>
    <n v="3.0283962982938322E-2"/>
    <n v="0"/>
    <m/>
    <n v="0"/>
    <n v="0"/>
    <n v="0"/>
    <n v="0"/>
    <n v="0"/>
    <x v="0"/>
    <m/>
    <s v="No root cause"/>
    <s v="No root cause"/>
    <s v="No root cause"/>
    <x v="3"/>
    <s v=""/>
    <s v="LIT_074"/>
    <m/>
    <s v=""/>
  </r>
  <r>
    <s v="Lendi-II"/>
    <s v="LIT_582"/>
    <s v="Douala"/>
    <s v="CAMUSAT"/>
    <s v="Good Grid + GE"/>
    <s v="LITTORAL"/>
    <s v="Douala"/>
    <s v="ZTE"/>
    <n v="0.46107244466131936"/>
    <n v="0"/>
    <n v="0"/>
    <n v="0"/>
    <n v="0"/>
    <n v="0"/>
    <n v="0"/>
    <n v="4.2905312855809798"/>
    <n v="13.868556899607057"/>
    <n v="29.798884522861723"/>
    <n v="0"/>
    <n v="0"/>
    <n v="0"/>
    <n v="0"/>
    <n v="0"/>
    <n v="0"/>
    <n v="0"/>
    <n v="0"/>
    <n v="0"/>
    <n v="7.8805542000896027"/>
    <n v="0"/>
    <n v="0"/>
    <n v="2.755519600037654E-2"/>
    <n v="0"/>
    <m/>
    <n v="0"/>
    <n v="0"/>
    <n v="0"/>
    <n v="0"/>
    <n v="0"/>
    <x v="0"/>
    <m/>
    <s v="No root cause"/>
    <s v="No root cause"/>
    <s v="No root cause"/>
    <x v="3"/>
    <s v=""/>
    <s v="LIT_582"/>
    <m/>
    <s v=""/>
  </r>
  <r>
    <s v="Ndogbong-Hotel-Pacifique"/>
    <s v="LIT_619"/>
    <s v="Douala"/>
    <s v="CAMUSAT"/>
    <s v="Good Grid no GE - 12h"/>
    <s v="LITTORAL"/>
    <s v="Douala"/>
    <s v="ZTE"/>
    <n v="0"/>
    <n v="0"/>
    <n v="0"/>
    <n v="1.6051570485655401E-3"/>
    <n v="0"/>
    <n v="0"/>
    <n v="0"/>
    <n v="0"/>
    <n v="0"/>
    <n v="0"/>
    <n v="0"/>
    <n v="0"/>
    <n v="0"/>
    <n v="0"/>
    <n v="0"/>
    <n v="0"/>
    <n v="0"/>
    <n v="0"/>
    <n v="0"/>
    <n v="0"/>
    <n v="0"/>
    <n v="0"/>
    <n v="1.8905183016439186E-2"/>
    <n v="0"/>
    <m/>
    <n v="0"/>
    <n v="0"/>
    <n v="0"/>
    <n v="0"/>
    <n v="0"/>
    <x v="0"/>
    <m/>
    <s v="No root cause"/>
    <s v="No root cause"/>
    <s v="No root cause"/>
    <x v="3"/>
    <s v=""/>
    <s v="LIT_619"/>
    <m/>
    <s v=""/>
  </r>
  <r>
    <s v="Nkoabang-Nord"/>
    <s v="CTR_708"/>
    <s v="Yaounde"/>
    <s v="CAMUSAT"/>
    <s v="Good Grid + GE"/>
    <s v="CENTRE"/>
    <s v="Yaounde"/>
    <s v="ZTE"/>
    <n v="0"/>
    <n v="0"/>
    <n v="0"/>
    <n v="0"/>
    <n v="0"/>
    <n v="0"/>
    <n v="0"/>
    <n v="0"/>
    <n v="0.11701594884043463"/>
    <n v="0"/>
    <n v="0"/>
    <n v="0"/>
    <n v="0"/>
    <n v="0"/>
    <n v="0"/>
    <n v="0"/>
    <n v="0"/>
    <n v="0"/>
    <n v="0"/>
    <n v="0"/>
    <n v="0"/>
    <n v="0"/>
    <n v="1.6729303461717297E-2"/>
    <n v="0"/>
    <m/>
    <n v="0"/>
    <n v="0"/>
    <n v="0"/>
    <n v="0"/>
    <n v="0"/>
    <x v="0"/>
    <m/>
    <s v="No root cause"/>
    <s v="No root cause"/>
    <s v="No root cause"/>
    <x v="3"/>
    <s v=""/>
    <s v="CTR_708"/>
    <m/>
    <s v=""/>
  </r>
  <r>
    <s v="Oyomabang-Ecole-IHS"/>
    <s v="CTR_553"/>
    <s v="Yaounde"/>
    <s v="IHS"/>
    <s v="Grid-Gen"/>
    <s v="CENTRE"/>
    <s v="Yaounde"/>
    <s v="ZTE"/>
    <n v="0.16584839327346426"/>
    <n v="0"/>
    <n v="0"/>
    <n v="0"/>
    <n v="0"/>
    <n v="0"/>
    <n v="0.33171462162524651"/>
    <n v="0"/>
    <n v="0"/>
    <n v="0"/>
    <n v="0"/>
    <n v="0"/>
    <n v="0"/>
    <n v="0"/>
    <n v="0"/>
    <n v="0"/>
    <n v="0"/>
    <n v="0"/>
    <n v="0"/>
    <n v="0"/>
    <n v="0"/>
    <n v="0"/>
    <n v="1.2520224978811941E-2"/>
    <n v="0"/>
    <m/>
    <n v="0"/>
    <n v="0"/>
    <n v="0"/>
    <n v="0"/>
    <n v="0"/>
    <x v="0"/>
    <m/>
    <s v="No root cause"/>
    <s v="No root cause"/>
    <s v="No root cause"/>
    <x v="3"/>
    <s v=""/>
    <s v="CTR_553"/>
    <m/>
    <s v=""/>
  </r>
  <r>
    <s v="Minisite_Crf-Nkoabang"/>
    <s v="CTR_881"/>
    <s v="Yaounde"/>
    <s v="IHS"/>
    <s v="Grid + Solar"/>
    <s v="CENTRE"/>
    <s v="Yaounde"/>
    <s v="ZTE"/>
    <n v="0"/>
    <n v="0"/>
    <n v="0"/>
    <n v="0"/>
    <n v="0"/>
    <n v="0"/>
    <n v="0"/>
    <n v="0"/>
    <n v="0"/>
    <n v="0"/>
    <n v="0"/>
    <n v="0"/>
    <n v="0"/>
    <n v="0"/>
    <n v="0"/>
    <n v="0"/>
    <n v="0"/>
    <n v="0"/>
    <n v="0"/>
    <n v="0"/>
    <n v="0"/>
    <n v="0"/>
    <n v="1.2127853255829116E-2"/>
    <n v="0"/>
    <m/>
    <n v="0"/>
    <n v="0"/>
    <n v="0"/>
    <n v="0"/>
    <n v="0"/>
    <x v="0"/>
    <m/>
    <s v="No root cause"/>
    <s v="No root cause"/>
    <s v="No root cause"/>
    <x v="3"/>
    <s v=""/>
    <s v="CTR_881"/>
    <m/>
    <s v=""/>
  </r>
  <r>
    <s v="Mendong-II"/>
    <s v="CTR_476"/>
    <s v="Yaounde"/>
    <s v="IHS"/>
    <s v="Grid-Gen"/>
    <s v="CENTRE"/>
    <s v="Yaounde"/>
    <s v="ZTE"/>
    <n v="0"/>
    <n v="0"/>
    <n v="0"/>
    <n v="0"/>
    <n v="0"/>
    <n v="0"/>
    <n v="0"/>
    <n v="0"/>
    <n v="0"/>
    <n v="0"/>
    <n v="0"/>
    <n v="0"/>
    <n v="0"/>
    <n v="0"/>
    <n v="0"/>
    <n v="0"/>
    <n v="0"/>
    <n v="0"/>
    <n v="0"/>
    <n v="0"/>
    <n v="0"/>
    <n v="0"/>
    <n v="1.1717646454529062E-2"/>
    <n v="0"/>
    <m/>
    <n v="0"/>
    <n v="0"/>
    <n v="0"/>
    <n v="0"/>
    <n v="0"/>
    <x v="0"/>
    <m/>
    <s v="No root cause"/>
    <s v="No root cause"/>
    <s v="No root cause"/>
    <x v="3"/>
    <s v=""/>
    <s v="CTR_476"/>
    <m/>
    <s v=""/>
  </r>
  <r>
    <s v="Indoor-Agence-Ngaoundere"/>
    <s v="ADM_176"/>
    <s v="Ngaoundere"/>
    <m/>
    <m/>
    <s v="ADAMAOUA"/>
    <s v="Ngaoundere"/>
    <s v="Huawei"/>
    <n v="0"/>
    <n v="2.9427879223703247E-3"/>
    <n v="0"/>
    <n v="0"/>
    <n v="0"/>
    <n v="0"/>
    <n v="0"/>
    <n v="0"/>
    <n v="0"/>
    <n v="0"/>
    <n v="0"/>
    <n v="0"/>
    <n v="0"/>
    <n v="0"/>
    <n v="0"/>
    <n v="0"/>
    <n v="1.1236099339959421E-2"/>
    <n v="0"/>
    <n v="0"/>
    <n v="0"/>
    <n v="0"/>
    <n v="0"/>
    <n v="8.0257852428281592E-3"/>
    <n v="0"/>
    <m/>
    <n v="0"/>
    <n v="0"/>
    <n v="0"/>
    <n v="0"/>
    <n v="0"/>
    <x v="0"/>
    <m/>
    <s v="No root cause"/>
    <s v="No root cause"/>
    <s v="No root cause"/>
    <x v="3"/>
    <s v=""/>
    <s v="ADM_176"/>
    <m/>
    <s v=""/>
  </r>
  <r>
    <s v="Nkan"/>
    <s v="LIT_514"/>
    <s v="LITTORAL"/>
    <s v="IHS"/>
    <s v="Hybrid-Gen"/>
    <s v="LITTORAL"/>
    <s v="Nkan"/>
    <s v="NOKIA"/>
    <n v="0"/>
    <n v="0"/>
    <n v="0"/>
    <n v="0"/>
    <n v="0"/>
    <n v="0.99298681685940637"/>
    <n v="0"/>
    <n v="0"/>
    <n v="1.2955775048836102"/>
    <n v="7.0526930887202379"/>
    <n v="1.4685480284032921"/>
    <n v="3.6992270990460372"/>
    <n v="0"/>
    <n v="0.27980548219303192"/>
    <n v="3.6992270990460372"/>
    <n v="0"/>
    <n v="0"/>
    <n v="0"/>
    <n v="0"/>
    <n v="0.3798693330822156"/>
    <n v="0"/>
    <n v="0"/>
    <n v="3.2104998899488914E-3"/>
    <n v="0"/>
    <m/>
    <n v="0"/>
    <n v="0"/>
    <n v="0"/>
    <n v="0"/>
    <n v="0"/>
    <x v="0"/>
    <m/>
    <s v="No root cause"/>
    <s v="No root cause"/>
    <s v="No root cause"/>
    <x v="3"/>
    <s v=""/>
    <s v="LIT_514"/>
    <m/>
    <s v=""/>
  </r>
  <r>
    <s v="SongLoulou-IHS"/>
    <s v="LIT_200"/>
    <s v="LITTORAL"/>
    <s v="IHS"/>
    <s v="Grid-Gen"/>
    <s v="LITTORAL"/>
    <s v="Songloulou"/>
    <s v="NOKIA"/>
    <n v="0"/>
    <n v="0"/>
    <n v="0"/>
    <n v="0"/>
    <n v="0"/>
    <n v="0.99426933882033042"/>
    <n v="0"/>
    <n v="0"/>
    <n v="6.2402786523116866E-3"/>
    <n v="1.9455260434439701"/>
    <n v="9.2972309116965803"/>
    <n v="9.2451160421535636"/>
    <n v="9.2971226984682325"/>
    <n v="9.2449555264487078"/>
    <n v="9.2451160421535636"/>
    <n v="9.2451160421535636"/>
    <n v="9.2452230526234693"/>
    <n v="9.2453300630933732"/>
    <n v="6.2771306687015613"/>
    <n v="0.37837118650355428"/>
    <n v="0"/>
    <n v="0"/>
    <n v="2.5862360224589522E-3"/>
    <n v="0"/>
    <m/>
    <n v="0"/>
    <n v="0"/>
    <n v="0"/>
    <n v="0"/>
    <n v="0"/>
    <x v="0"/>
    <m/>
    <s v="No root cause"/>
    <s v="No root cause"/>
    <s v="No root cause"/>
    <x v="3"/>
    <s v=""/>
    <s v="LIT_200"/>
    <m/>
    <s v=""/>
  </r>
  <r>
    <s v="CTR_1054_Z_AKOK-Ndoe-MTN-IHS"/>
    <s v="CTR_1054"/>
    <s v="Yaounde"/>
    <s v="IHS"/>
    <s v=""/>
    <s v="CTR"/>
    <s v="Yaoundé"/>
    <s v="ZTE"/>
    <n v="0"/>
    <n v="0"/>
    <n v="0"/>
    <n v="0"/>
    <n v="0"/>
    <n v="0"/>
    <n v="0"/>
    <n v="0"/>
    <n v="0"/>
    <n v="0"/>
    <n v="0"/>
    <n v="0"/>
    <n v="0"/>
    <n v="0"/>
    <n v="0"/>
    <n v="0"/>
    <n v="0"/>
    <n v="0"/>
    <n v="0"/>
    <n v="4.5122748143011284E-3"/>
    <n v="0"/>
    <n v="0"/>
    <n v="2.4255706511659945E-3"/>
    <n v="0"/>
    <m/>
    <n v="0"/>
    <n v="0"/>
    <n v="0"/>
    <n v="0"/>
    <n v="0"/>
    <x v="0"/>
    <m/>
    <s v="No root cause"/>
    <s v="No root cause"/>
    <s v="No root cause"/>
    <x v="3"/>
    <s v=""/>
    <s v="CTR_1054"/>
    <m/>
    <s v=""/>
  </r>
  <r>
    <s v="CTR_302_N_Doume-Centre"/>
    <s v="CTR_302"/>
    <s v="CENTRE"/>
    <s v="IHS"/>
    <s v="Hybrid-Gen"/>
    <s v="CENTRE"/>
    <s v="Doume"/>
    <s v="NOKIA"/>
    <n v="2.1402093980876723E-3"/>
    <n v="0"/>
    <n v="0"/>
    <n v="0"/>
    <n v="0"/>
    <n v="0"/>
    <n v="5.9924872525011837E-2"/>
    <n v="0.17405416217056086"/>
    <n v="0.40025165722115302"/>
    <n v="1.0701046990435794E-3"/>
    <n v="0"/>
    <n v="0"/>
    <n v="0"/>
    <n v="0"/>
    <n v="0"/>
    <n v="0"/>
    <n v="0.58484788818404665"/>
    <n v="0"/>
    <n v="0"/>
    <n v="0"/>
    <n v="1.2484554822176806E-3"/>
    <n v="1.2484554822176806E-3"/>
    <n v="2.3185601812614311E-3"/>
    <n v="0"/>
    <m/>
    <n v="0"/>
    <n v="0"/>
    <n v="0"/>
    <n v="0"/>
    <n v="0"/>
    <x v="0"/>
    <m/>
    <s v="No root cause"/>
    <s v="No root cause"/>
    <s v="No root cause"/>
    <x v="3"/>
    <s v=""/>
    <s v="CTR_302"/>
    <m/>
    <s v=""/>
  </r>
  <r>
    <s v="Mbam"/>
    <s v="CTR_303"/>
    <s v="CENTRE"/>
    <s v="IHS"/>
    <s v="Hybrid-Gen"/>
    <s v="CENTRE"/>
    <s v="Mbam"/>
    <s v="NOKIA"/>
    <n v="1.2484554822176806E-3"/>
    <n v="0"/>
    <n v="0"/>
    <n v="0"/>
    <n v="4.4924352663456109"/>
    <n v="9.2966357389406529"/>
    <n v="9.2964734190981293"/>
    <n v="9.29679805878318"/>
    <n v="9.2964734190981293"/>
    <n v="9.2967439521690061"/>
    <n v="9.2967439521690061"/>
    <n v="4.6228522998690194"/>
    <n v="4.6228522998690194"/>
    <n v="4.6228522998690194"/>
    <n v="4.6228522998690194"/>
    <n v="4.6228522998690194"/>
    <n v="4.6228522998690194"/>
    <n v="4.6228522998690194"/>
    <n v="4.6228522998690194"/>
    <n v="2.4238344044566831"/>
    <n v="0"/>
    <n v="0"/>
    <n v="2.2293847896743806E-3"/>
    <n v="0"/>
    <m/>
    <n v="0"/>
    <n v="0"/>
    <n v="0"/>
    <n v="0"/>
    <n v="0"/>
    <x v="0"/>
    <m/>
    <s v="No root cause"/>
    <s v="No root cause"/>
    <s v="No root cause"/>
    <x v="3"/>
    <s v=""/>
    <s v="CTR_303"/>
    <m/>
    <s v=""/>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3.4906499774163611"/>
    <n v="1.8726832233265207E-3"/>
    <n v="2.8946332109133559"/>
    <n v="3.4906499774163611"/>
    <n v="3.7453664466530413E-3"/>
    <n v="3.6842561322419103"/>
    <n v="0"/>
    <n v="0"/>
    <n v="3.5670156634803098E-4"/>
    <n v="1.0701046990435794E-3"/>
    <n v="1.0701046990435794E-3"/>
    <n v="1.8726832233265207E-3"/>
    <n v="0"/>
    <m/>
    <n v="0"/>
    <n v="0"/>
    <n v="0"/>
    <n v="0"/>
    <n v="0"/>
    <x v="0"/>
    <m/>
    <s v="No root cause"/>
    <s v="No root cause"/>
    <s v="No root cause"/>
    <x v="3"/>
    <s v=""/>
    <s v="CTR_301"/>
    <m/>
    <s v=""/>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1.2484554822176806E-3"/>
    <n v="1.2306204039001678E-3"/>
    <n v="0"/>
    <n v="1.2484554822176804E-3"/>
    <n v="3.388664880305182E-3"/>
    <n v="2.364829620028063"/>
    <n v="0"/>
    <n v="0"/>
    <n v="0"/>
    <n v="0"/>
    <n v="0"/>
    <n v="1.4268062653917815E-3"/>
    <n v="0"/>
    <m/>
    <n v="0"/>
    <n v="0"/>
    <n v="0"/>
    <n v="0"/>
    <n v="0"/>
    <x v="0"/>
    <m/>
    <s v="No root cause"/>
    <s v="No root cause"/>
    <s v="No root cause"/>
    <x v="3"/>
    <s v=""/>
    <s v="CTR_406"/>
    <m/>
    <s v=""/>
  </r>
  <r>
    <s v="Endoum-Carrefour"/>
    <s v="SUD_108"/>
    <s v="CENTRE"/>
    <m/>
    <m/>
    <s v="SUD"/>
    <s v="Minton"/>
    <s v="NOKIA"/>
    <n v="0"/>
    <n v="0"/>
    <n v="0"/>
    <n v="0"/>
    <n v="0"/>
    <n v="0"/>
    <n v="0"/>
    <n v="0"/>
    <n v="0"/>
    <n v="0"/>
    <n v="0"/>
    <n v="0"/>
    <n v="0"/>
    <n v="0"/>
    <n v="0"/>
    <n v="0"/>
    <n v="0"/>
    <n v="0"/>
    <n v="0"/>
    <n v="0"/>
    <n v="0"/>
    <n v="0"/>
    <n v="1.3376308738047311E-3"/>
    <n v="0"/>
    <m/>
    <n v="0"/>
    <n v="0"/>
    <n v="0"/>
    <n v="0"/>
    <n v="0"/>
    <x v="0"/>
    <m/>
    <s v="No root cause"/>
    <s v="No root cause"/>
    <s v="No root cause"/>
    <x v="3"/>
    <s v=""/>
    <s v="SUD_108"/>
    <m/>
    <s v=""/>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0"/>
    <n v="0"/>
    <n v="0"/>
    <n v="0"/>
    <n v="0"/>
    <n v="0.78383385697123253"/>
    <n v="0.29763178696070314"/>
    <n v="0"/>
    <n v="1.3376308738047311E-3"/>
    <n v="3.3173245670353024E-3"/>
    <n v="3.3173245670353024E-3"/>
    <n v="8.9175391586964945E-4"/>
    <n v="0"/>
    <m/>
    <n v="0"/>
    <n v="0"/>
    <n v="0"/>
    <n v="0"/>
    <n v="0"/>
    <x v="0"/>
    <m/>
    <s v="No root cause"/>
    <s v="No root cause"/>
    <s v="No root cause"/>
    <x v="3"/>
    <s v=""/>
    <s v="CTR_367"/>
    <m/>
    <s v=""/>
  </r>
  <r>
    <s v="LIT_856_Z_Makepe-Orchidee"/>
    <s v="LIT_856"/>
    <s v="Douala"/>
    <s v="ESCO"/>
    <s v="Good Grid + Solar + GE"/>
    <s v="LITTORAL"/>
    <s v="Douala"/>
    <s v="ZTE"/>
    <n v="0"/>
    <n v="0"/>
    <n v="0"/>
    <n v="2.3899004945311399E-3"/>
    <n v="20.122997834108084"/>
    <n v="13.868556899607057"/>
    <n v="13.868556899607057"/>
    <n v="13.868556899607057"/>
    <n v="13.868556899607057"/>
    <n v="13.868556899607057"/>
    <n v="13.868556899607057"/>
    <n v="0"/>
    <n v="0"/>
    <n v="0"/>
    <n v="0"/>
    <n v="0"/>
    <n v="0"/>
    <n v="0"/>
    <n v="0"/>
    <n v="0"/>
    <n v="22.33279970779008"/>
    <n v="22.33279970779008"/>
    <n v="5.7072250615671915E-4"/>
    <n v="0"/>
    <m/>
    <n v="0"/>
    <n v="0"/>
    <n v="0"/>
    <n v="0"/>
    <n v="0"/>
    <x v="0"/>
    <m/>
    <s v="No root cause"/>
    <s v="No root cause"/>
    <s v="No root cause"/>
    <x v="3"/>
    <s v=""/>
    <s v="LIT_856"/>
    <m/>
    <s v=""/>
  </r>
  <r>
    <s v="Ngonga"/>
    <s v="LIT_135"/>
    <s v="LITTORAL"/>
    <s v="IHS"/>
    <s v="Grid-Gen"/>
    <s v="LITTORAL"/>
    <s v="Ngonga"/>
    <s v="NOKIA"/>
    <n v="0"/>
    <n v="0"/>
    <n v="0"/>
    <n v="0"/>
    <n v="0"/>
    <n v="1.3304858288692452"/>
    <n v="0"/>
    <n v="0"/>
    <n v="3.2994894887184733E-3"/>
    <n v="1.6281743481602859"/>
    <n v="1.5158702052550677"/>
    <n v="0"/>
    <n v="0"/>
    <n v="0"/>
    <n v="0"/>
    <n v="0"/>
    <n v="0"/>
    <n v="0"/>
    <n v="0"/>
    <n v="0.51573695970413735"/>
    <n v="0"/>
    <n v="0"/>
    <n v="4.4590276249291112E-4"/>
    <n v="0"/>
    <m/>
    <n v="0"/>
    <n v="0"/>
    <n v="0"/>
    <n v="0"/>
    <n v="0"/>
    <x v="0"/>
    <m/>
    <s v="No root cause"/>
    <s v="No root cause"/>
    <s v="No root cause"/>
    <x v="3"/>
    <s v=""/>
    <s v="LIT_135"/>
    <m/>
    <s v=""/>
  </r>
  <r>
    <s v="Djamboutou"/>
    <s v="NRD_003"/>
    <s v="Garoua"/>
    <s v="IHS"/>
    <s v="Grid-Gen"/>
    <s v="NORD"/>
    <s v="Garoua"/>
    <s v="Huawei"/>
    <n v="1.5203512511664143"/>
    <n v="9.8627983095199379E-2"/>
    <n v="0"/>
    <n v="0"/>
    <n v="0"/>
    <n v="0"/>
    <n v="0"/>
    <n v="0"/>
    <n v="0"/>
    <n v="0"/>
    <n v="0"/>
    <n v="0"/>
    <n v="0"/>
    <n v="0"/>
    <n v="0"/>
    <n v="0"/>
    <n v="0"/>
    <n v="0"/>
    <n v="0"/>
    <n v="0"/>
    <n v="0"/>
    <n v="0"/>
    <n v="2.675261747609386E-4"/>
    <n v="0"/>
    <m/>
    <n v="0"/>
    <n v="0"/>
    <n v="0"/>
    <n v="0"/>
    <n v="0"/>
    <x v="0"/>
    <m/>
    <s v="No root cause"/>
    <s v="No root cause"/>
    <s v="No root cause"/>
    <x v="3"/>
    <s v=""/>
    <s v="NRD_003"/>
    <m/>
    <s v=""/>
  </r>
  <r>
    <s v="Garoua-Sabongari-Lainde-IHS"/>
    <s v="NRD_083"/>
    <s v="Garoua"/>
    <s v="IHS"/>
    <s v="Grid-Gen"/>
    <s v="NORD"/>
    <s v="Garoua"/>
    <s v="Huawei"/>
    <n v="3.910965148830162"/>
    <n v="17.69355697094737"/>
    <n v="13.9381137050449"/>
    <n v="0"/>
    <n v="0"/>
    <n v="0"/>
    <n v="0"/>
    <n v="0.54165132849931374"/>
    <n v="0.8795368872223791"/>
    <n v="7.612653488683998"/>
    <n v="2.8418592141721817"/>
    <n v="0"/>
    <n v="0"/>
    <n v="3.8896700653191911"/>
    <n v="0"/>
    <n v="0"/>
    <n v="1.6484962888769039"/>
    <n v="0.8032919274155117"/>
    <n v="5.1638794006272244"/>
    <n v="3.1395980116027888"/>
    <n v="0"/>
    <n v="0"/>
    <n v="8.9175391586979543E-5"/>
    <n v="0"/>
    <m/>
    <n v="0"/>
    <n v="0"/>
    <n v="0"/>
    <n v="0"/>
    <n v="0"/>
    <x v="0"/>
    <m/>
    <s v="No root cause"/>
    <s v="No root cause"/>
    <s v="No root cause"/>
    <x v="3"/>
    <s v=""/>
    <s v="NRD_083"/>
    <m/>
    <s v=""/>
  </r>
  <r>
    <s v="Bokova-IHS"/>
    <s v="SUO_254"/>
    <s v="SUD-OUEST"/>
    <s v="IHS"/>
    <s v="Grid-Gen"/>
    <s v="SUD-OUEST"/>
    <s v="Buea"/>
    <s v="Huawei"/>
    <n v="0"/>
    <n v="0"/>
    <n v="0"/>
    <n v="0"/>
    <n v="0"/>
    <n v="0"/>
    <n v="7.2232067185453424E-3"/>
    <n v="0"/>
    <n v="0.82629917844495226"/>
    <n v="0.5496771137421419"/>
    <n v="0"/>
    <n v="0"/>
    <n v="8.2754763392717014E-3"/>
    <n v="0"/>
    <n v="0"/>
    <n v="0"/>
    <n v="10.919919071548627"/>
    <n v="0"/>
    <n v="0"/>
    <n v="0"/>
    <n v="0"/>
    <n v="0"/>
    <n v="8.9175391586979543E-5"/>
    <n v="0"/>
    <m/>
    <n v="0"/>
    <n v="0"/>
    <n v="0"/>
    <n v="0"/>
    <n v="0"/>
    <x v="0"/>
    <m/>
    <s v="No root cause"/>
    <s v="No root cause"/>
    <s v="No root cause"/>
    <x v="3"/>
    <s v=""/>
    <s v="SUO_254"/>
    <m/>
    <s v=""/>
  </r>
  <r>
    <s v="Tole-Tea-IHS"/>
    <s v="SUO_152"/>
    <s v="SUD-OUEST"/>
    <s v="IHS"/>
    <s v="Grid-Gen"/>
    <s v="SUD-OUEST"/>
    <s v="Buea"/>
    <s v="Huawei"/>
    <n v="0"/>
    <n v="0"/>
    <n v="0"/>
    <n v="0"/>
    <n v="0"/>
    <n v="0"/>
    <n v="0"/>
    <n v="0"/>
    <n v="0"/>
    <n v="0"/>
    <n v="0"/>
    <n v="0"/>
    <n v="0"/>
    <n v="6.6797718822142906"/>
    <n v="0"/>
    <n v="0"/>
    <n v="1.7545258294738224"/>
    <n v="0"/>
    <n v="0"/>
    <n v="0"/>
    <n v="0"/>
    <n v="0"/>
    <n v="8.9175391586979543E-5"/>
    <n v="0"/>
    <m/>
    <n v="0"/>
    <n v="0"/>
    <n v="0"/>
    <n v="0"/>
    <n v="0"/>
    <x v="0"/>
    <m/>
    <s v="No root cause"/>
    <s v="No root cause"/>
    <s v="No root cause"/>
    <x v="3"/>
    <s v=""/>
    <s v="SUO_152"/>
    <m/>
    <s v=""/>
  </r>
  <r>
    <s v="Nitob-IHS"/>
    <s v="NRO_122"/>
    <s v="NORD-OUEST"/>
    <s v="IHS"/>
    <s v="Grid-Gen"/>
    <s v="NORD-OUEST"/>
    <s v="Bamenda"/>
    <s v="Huawei"/>
    <n v="16.300191477400816"/>
    <n v="11.879588965651065"/>
    <n v="9.2782357825889701"/>
    <n v="0"/>
    <n v="0"/>
    <n v="0"/>
    <n v="0"/>
    <n v="0"/>
    <n v="1.4938661598650813"/>
    <n v="0"/>
    <n v="0"/>
    <n v="0"/>
    <n v="7.6873646317555711"/>
    <n v="13.50973295893937"/>
    <n v="0"/>
    <n v="0"/>
    <n v="0"/>
    <n v="1.396504467330417"/>
    <n v="18.491409199476077"/>
    <n v="49.624428920792298"/>
    <n v="37.964746470794701"/>
    <n v="37.964746470794701"/>
    <n v="0"/>
    <n v="0"/>
    <m/>
    <n v="0"/>
    <n v="0"/>
    <n v="0"/>
    <n v="0"/>
    <n v="0"/>
    <x v="0"/>
    <m/>
    <s v="No root cause"/>
    <s v="No root cause"/>
    <s v="No root cause"/>
    <x v="3"/>
    <s v=""/>
    <s v="NRO_122"/>
    <m/>
    <s v=""/>
  </r>
  <r>
    <s v="Bamenda-Nchuobuh-IHS"/>
    <s v="NRO_125"/>
    <s v="NORD-OUEST"/>
    <s v="IHS"/>
    <s v="Grid-Gen"/>
    <s v="NORD-OUEST"/>
    <s v="Bamenda"/>
    <s v="Huawei"/>
    <n v="16.298675495743836"/>
    <n v="11.220315295648525"/>
    <n v="12.546995431366339"/>
    <n v="11.037684093678394"/>
    <n v="35.833722138040642"/>
    <n v="35.428384313121192"/>
    <n v="0"/>
    <n v="0"/>
    <n v="1.4945082226845074"/>
    <n v="0"/>
    <n v="0"/>
    <n v="0"/>
    <n v="7.8033818162102344"/>
    <n v="12.650331875137333"/>
    <n v="0"/>
    <n v="0"/>
    <n v="0"/>
    <n v="1.3968254987401298"/>
    <n v="18.491409199476077"/>
    <n v="49.629315732251257"/>
    <n v="37.881706346148903"/>
    <n v="37.881706346148903"/>
    <n v="0"/>
    <n v="0"/>
    <m/>
    <n v="0"/>
    <n v="0"/>
    <n v="0"/>
    <n v="0"/>
    <n v="0"/>
    <x v="0"/>
    <m/>
    <s v="No root cause"/>
    <s v="No root cause"/>
    <s v="No root cause"/>
    <x v="3"/>
    <s v=""/>
    <s v="NRO_125"/>
    <m/>
    <s v=""/>
  </r>
  <r>
    <s v="Carrefour-Diderot"/>
    <s v="CTR_841"/>
    <s v="Yaounde"/>
    <s v="CAMUSAT"/>
    <s v="Good Grid no GE - 8h"/>
    <s v="CENTRE"/>
    <s v="Yaounde"/>
    <s v="ZTE"/>
    <n v="0"/>
    <n v="0"/>
    <n v="0"/>
    <n v="0"/>
    <n v="0"/>
    <n v="0"/>
    <n v="0"/>
    <n v="2.0062322897672304"/>
    <n v="48.931036745968562"/>
    <n v="12.206844817696965"/>
    <n v="12.24872158158621"/>
    <n v="13.868556899607057"/>
    <n v="13.868556899607057"/>
    <n v="13.868556899607057"/>
    <n v="13.868556899607057"/>
    <n v="13.339711157339634"/>
    <n v="12.01030225463926"/>
    <n v="49.656121854962294"/>
    <n v="49.229471111453563"/>
    <n v="25.650962523506635"/>
    <n v="37.726362814004389"/>
    <n v="37.726362814004389"/>
    <n v="0"/>
    <n v="0"/>
    <m/>
    <n v="0"/>
    <n v="0"/>
    <n v="0"/>
    <n v="0"/>
    <n v="0"/>
    <x v="0"/>
    <m/>
    <s v="No root cause"/>
    <s v="No root cause"/>
    <s v="No root cause"/>
    <x v="3"/>
    <s v=""/>
    <s v="CTR_841"/>
    <m/>
    <s v=""/>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0"/>
    <n v="2.6058832929547164"/>
    <n v="0"/>
    <n v="0"/>
    <n v="1.8657810480177386"/>
    <n v="0.34660691202027116"/>
    <n v="15.535316308680976"/>
    <n v="0"/>
    <n v="0"/>
    <n v="18.696708785987624"/>
    <n v="18.696708785987624"/>
    <n v="0"/>
    <n v="0"/>
    <m/>
    <n v="0"/>
    <n v="0"/>
    <n v="0"/>
    <n v="0"/>
    <n v="0"/>
    <x v="0"/>
    <m/>
    <s v="No root cause"/>
    <s v="No root cause"/>
    <s v="No root cause"/>
    <x v="3"/>
    <s v=""/>
    <s v="CTR_669"/>
    <m/>
    <s v=""/>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0"/>
    <n v="0"/>
    <n v="0"/>
    <n v="0"/>
    <n v="0"/>
    <n v="0"/>
    <n v="13.868556899607057"/>
    <n v="14.494050931276453"/>
    <n v="0"/>
    <n v="17.240242785354127"/>
    <n v="17.240242785354127"/>
    <n v="0"/>
    <n v="0"/>
    <m/>
    <n v="0"/>
    <n v="0"/>
    <n v="0"/>
    <n v="0"/>
    <n v="0"/>
    <x v="0"/>
    <m/>
    <s v="No root cause"/>
    <s v="No root cause"/>
    <s v="No root cause"/>
    <x v="3"/>
    <s v=""/>
    <s v="LIT_650"/>
    <m/>
    <s v=""/>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0"/>
    <n v="3.4362845394126689"/>
    <n v="4.9809806724823282"/>
    <n v="0"/>
    <n v="0"/>
    <n v="0"/>
    <n v="1.6573424877223324"/>
    <n v="23.114261499345094"/>
    <n v="23.028849309283085"/>
    <n v="15.227768218175799"/>
    <n v="15.227768218175799"/>
    <n v="0"/>
    <n v="0"/>
    <m/>
    <n v="0"/>
    <n v="0"/>
    <n v="0"/>
    <n v="0"/>
    <n v="0"/>
    <x v="0"/>
    <m/>
    <s v="No root cause"/>
    <s v="No root cause"/>
    <s v="No root cause"/>
    <x v="3"/>
    <s v=""/>
    <s v="NRO_227"/>
    <m/>
    <s v=""/>
  </r>
  <r>
    <s v="Garoua-Sonayo"/>
    <s v="NRD_162"/>
    <s v="Garoua"/>
    <s v="CAMUSAT"/>
    <s v="Medium Grid + GE"/>
    <s v="NORD"/>
    <s v="Garoua"/>
    <s v="Huawei"/>
    <n v="0"/>
    <n v="0"/>
    <n v="4.7938907009328471"/>
    <n v="0"/>
    <n v="0"/>
    <n v="0"/>
    <n v="0"/>
    <n v="0"/>
    <n v="0"/>
    <n v="0"/>
    <n v="0"/>
    <n v="0"/>
    <n v="4.775520570265928"/>
    <n v="0"/>
    <n v="0"/>
    <n v="0"/>
    <n v="1.7828836039984819"/>
    <n v="0"/>
    <n v="0"/>
    <n v="0"/>
    <n v="13.846958619764688"/>
    <n v="13.846958619764688"/>
    <n v="0"/>
    <n v="0"/>
    <m/>
    <n v="0"/>
    <n v="0"/>
    <n v="0"/>
    <n v="0"/>
    <n v="0"/>
    <x v="0"/>
    <m/>
    <s v="AKTIVCO"/>
    <s v="POWER ISSUE"/>
    <s v="AKTIVCO Defaut GE &amp; Power Cabinet"/>
    <x v="0"/>
    <s v="(05-10-2026 ticket): INC-20260510-00014100...Grid Outage"/>
    <s v="NRD_162"/>
    <m/>
    <s v=""/>
  </r>
  <r>
    <s v="Bitoto"/>
    <s v="CTR_315"/>
    <s v="Yaounde"/>
    <s v="IHS"/>
    <s v="Grid-Gen"/>
    <s v="CENTRE"/>
    <s v="Yaounde"/>
    <s v="ZTE"/>
    <n v="0"/>
    <n v="0"/>
    <n v="0"/>
    <n v="0"/>
    <n v="19.777871233588158"/>
    <n v="27.107071822573786"/>
    <n v="0"/>
    <n v="15.832805415015143"/>
    <n v="0"/>
    <n v="0"/>
    <n v="14.353296493195566"/>
    <n v="0"/>
    <n v="0"/>
    <n v="16.462704711028938"/>
    <n v="0"/>
    <n v="1.4618343592070384"/>
    <n v="0"/>
    <n v="0"/>
    <n v="0"/>
    <n v="0"/>
    <n v="12.966672659252982"/>
    <n v="12.966672659252982"/>
    <n v="0"/>
    <n v="0"/>
    <m/>
    <n v="0"/>
    <n v="0"/>
    <n v="0"/>
    <n v="0"/>
    <n v="0"/>
    <x v="0"/>
    <m/>
    <s v="No root cause"/>
    <s v="No root cause"/>
    <s v="No root cause"/>
    <x v="3"/>
    <s v=""/>
    <s v="CTR_315"/>
    <m/>
    <s v=""/>
  </r>
  <r>
    <s v="Nassarao-II"/>
    <s v="NRD_147"/>
    <s v="NORD"/>
    <s v="CAMUSAT"/>
    <s v="Good Grid + GE"/>
    <s v="NORD"/>
    <s v="Garoua"/>
    <s v="Huawei"/>
    <n v="0"/>
    <n v="0"/>
    <n v="4.4944397359837689"/>
    <n v="0"/>
    <n v="1.6448400978218378"/>
    <n v="3.8411586522958738"/>
    <n v="0"/>
    <n v="0"/>
    <n v="0"/>
    <n v="0"/>
    <n v="0"/>
    <n v="0"/>
    <n v="4.3381866148450632"/>
    <n v="0"/>
    <n v="0"/>
    <n v="0"/>
    <n v="1.5851817608501486"/>
    <n v="0"/>
    <n v="2.9387928648272279"/>
    <n v="0"/>
    <n v="12.490262047238698"/>
    <n v="12.490262047238698"/>
    <n v="0"/>
    <n v="0"/>
    <m/>
    <n v="0"/>
    <n v="0"/>
    <n v="0"/>
    <n v="0"/>
    <n v="0"/>
    <x v="0"/>
    <m/>
    <s v="No root cause"/>
    <s v="No root cause"/>
    <s v="No root cause"/>
    <x v="3"/>
    <s v=""/>
    <s v="NRD_147"/>
    <m/>
    <s v=""/>
  </r>
  <r>
    <s v="Nassarao"/>
    <s v="NRD_037"/>
    <s v="Garoua"/>
    <s v="IHS"/>
    <s v="Grid-Gen"/>
    <s v="NORD"/>
    <s v="Garoua"/>
    <s v="Huawei"/>
    <n v="0"/>
    <n v="0"/>
    <n v="4.3281097955957337"/>
    <n v="0"/>
    <n v="0"/>
    <n v="0"/>
    <n v="0"/>
    <n v="0"/>
    <n v="0"/>
    <n v="0"/>
    <n v="0"/>
    <n v="0"/>
    <n v="1.9694385231984428"/>
    <n v="0"/>
    <n v="0"/>
    <n v="0"/>
    <n v="1.6339607000482264"/>
    <n v="0"/>
    <n v="0"/>
    <n v="0"/>
    <n v="12.412946982732787"/>
    <n v="12.412946982732787"/>
    <n v="0"/>
    <n v="0"/>
    <m/>
    <n v="0"/>
    <n v="0"/>
    <n v="0"/>
    <n v="0"/>
    <n v="0"/>
    <x v="0"/>
    <m/>
    <s v="IHS"/>
    <s v="POWER ISSUE"/>
    <s v="Defaut GE &amp; Power Cabinet"/>
    <x v="0"/>
    <s v="(05-10-2026 ticket): INC-20260510-00014670...Grid Outage"/>
    <s v="NRD_037"/>
    <m/>
    <s v=""/>
  </r>
  <r>
    <s v="Pain-Magique"/>
    <s v="LIT_381"/>
    <s v="Douala"/>
    <s v="IHS"/>
    <s v="GridOnly"/>
    <s v="LITTORAL"/>
    <s v="Douala"/>
    <s v="ZTE"/>
    <n v="0"/>
    <n v="0"/>
    <n v="4.214464676557288"/>
    <n v="0"/>
    <n v="0"/>
    <n v="0"/>
    <n v="0"/>
    <n v="0"/>
    <n v="1.117831368621107"/>
    <n v="0"/>
    <n v="0"/>
    <n v="1.7347645626981478"/>
    <n v="0"/>
    <n v="0"/>
    <n v="1.7347645626981478"/>
    <n v="10.084809364414882"/>
    <n v="0"/>
    <n v="0"/>
    <n v="0"/>
    <n v="5.9709166944893886"/>
    <n v="10.629349975601613"/>
    <n v="10.629349975601613"/>
    <n v="0"/>
    <n v="0"/>
    <m/>
    <n v="0"/>
    <n v="0"/>
    <n v="0"/>
    <n v="0"/>
    <n v="0"/>
    <x v="0"/>
    <m/>
    <s v="No root cause"/>
    <s v="No root cause"/>
    <s v="No root cause"/>
    <x v="3"/>
    <s v=""/>
    <s v="LIT_381"/>
    <m/>
    <s v=""/>
  </r>
  <r>
    <s v="Garoua-Rte-Gashiga"/>
    <s v="NRD_159"/>
    <s v="Garoua"/>
    <s v="CAMUSAT"/>
    <s v="Medium Grid + Solar + GE"/>
    <s v="NORD"/>
    <s v="Garoua"/>
    <s v="Huawei"/>
    <n v="2.4077355728484478E-3"/>
    <n v="0"/>
    <n v="0"/>
    <n v="0"/>
    <n v="0"/>
    <n v="0"/>
    <n v="0"/>
    <n v="0"/>
    <n v="0"/>
    <n v="0"/>
    <n v="0"/>
    <n v="0.27822722175137615"/>
    <n v="2.8265923871324907"/>
    <n v="6.0747881906099019"/>
    <n v="0.27822722175137615"/>
    <n v="8.5608375923500336E-3"/>
    <n v="0"/>
    <n v="0"/>
    <n v="4.5491220861049042"/>
    <n v="0.99724840411719229"/>
    <n v="6.2078200397793601"/>
    <n v="6.2078200397793601"/>
    <n v="0"/>
    <n v="0"/>
    <m/>
    <n v="0"/>
    <n v="0"/>
    <n v="0"/>
    <n v="0"/>
    <n v="0"/>
    <x v="0"/>
    <m/>
    <s v="No root cause"/>
    <s v="No root cause"/>
    <s v="No root cause"/>
    <x v="3"/>
    <s v=""/>
    <s v="NRD_159"/>
    <m/>
    <s v=""/>
  </r>
  <r>
    <s v="Nlobisson"/>
    <s v="CTR_631"/>
    <s v="Yaounde"/>
    <s v="CAMUSAT"/>
    <s v="Bad Grid + Solar + GE"/>
    <s v="CENTRE"/>
    <s v="Yaounde"/>
    <s v="ZTE"/>
    <n v="0"/>
    <n v="0"/>
    <n v="0"/>
    <n v="0"/>
    <n v="7.5361231676240532"/>
    <n v="7.5473235968073791"/>
    <n v="0"/>
    <n v="4.3094186335191038"/>
    <n v="0"/>
    <n v="0"/>
    <n v="6.273667148927184"/>
    <n v="0"/>
    <n v="0"/>
    <n v="5.5665241287207534"/>
    <n v="0"/>
    <n v="0.42231681947761757"/>
    <n v="0"/>
    <n v="0.42126454985689132"/>
    <n v="1.3977172526559996"/>
    <n v="9.5792205642733816E-2"/>
    <n v="5.9308412735102012"/>
    <n v="5.9308412735102012"/>
    <n v="0"/>
    <n v="0"/>
    <m/>
    <n v="0"/>
    <n v="0"/>
    <n v="0"/>
    <n v="0"/>
    <n v="0"/>
    <x v="0"/>
    <m/>
    <s v="No root cause"/>
    <s v="No root cause"/>
    <s v="No root cause"/>
    <x v="3"/>
    <s v=""/>
    <s v="CTR_631"/>
    <m/>
    <s v=""/>
  </r>
  <r>
    <s v="GAROUA-BOULAI-II-IHS"/>
    <s v="ADM_156"/>
    <s v="CENTRE"/>
    <s v="IHS"/>
    <s v="Grid-Gen-Lithium"/>
    <s v="ADAMAOUA"/>
    <s v="Garoua Boulai"/>
    <s v="ZTE"/>
    <n v="2.7876405760872967"/>
    <n v="0"/>
    <n v="8.2070253086895359"/>
    <n v="0"/>
    <n v="0"/>
    <n v="0"/>
    <n v="0"/>
    <n v="0"/>
    <n v="0"/>
    <n v="0"/>
    <n v="0"/>
    <n v="0"/>
    <n v="0"/>
    <n v="0"/>
    <n v="0"/>
    <n v="0"/>
    <n v="0"/>
    <n v="0"/>
    <n v="0"/>
    <n v="0"/>
    <n v="5.2882077315777938"/>
    <n v="5.2882077315777938"/>
    <n v="0"/>
    <n v="0"/>
    <m/>
    <n v="0"/>
    <n v="0"/>
    <n v="0"/>
    <n v="0"/>
    <n v="0"/>
    <x v="0"/>
    <m/>
    <s v="Fiber AOF"/>
    <s v="TX ISSUE"/>
    <s v="fiber AOF"/>
    <x v="1"/>
    <s v="(05-10-2026 groupe whatsapp front office ) impacted by EST_055_Z_Gado-Badzere(EST-055), RFO/RCA: Brins de fibre rongés dans une chambre optique à 84 mètres"/>
    <s v="EST_055"/>
    <s v="impacted by EST_055_Z_Gado-Badzere(EST-055), RFO/RCA: Brins de fibre rongés dans une chambre optique à 84 mètres"/>
    <s v="(05-10-2026 groupe whatsapp front office ) impacted by EST_055_Z_Gado-Badzere(EST-055), RFO/RCA: Brins de fibre rongés dans une chambre optique à 84 mètres"/>
  </r>
  <r>
    <s v="Japoma-I"/>
    <s v="LIT_725"/>
    <s v="Douala"/>
    <s v="CAMUSAT"/>
    <s v="Good Grid no GE - 8h"/>
    <s v="LITTORAL"/>
    <s v="Douala"/>
    <s v="ZTE"/>
    <n v="0"/>
    <n v="9.916874266978283"/>
    <n v="1.9261884582785331E-3"/>
    <n v="0"/>
    <n v="0"/>
    <n v="0"/>
    <n v="0"/>
    <n v="0"/>
    <n v="0"/>
    <n v="0"/>
    <n v="0"/>
    <n v="0"/>
    <n v="0"/>
    <n v="0"/>
    <n v="0"/>
    <n v="7.4386009593845319"/>
    <n v="0"/>
    <n v="0"/>
    <n v="0"/>
    <n v="0"/>
    <n v="5.0987813647687314"/>
    <n v="5.0987813647687314"/>
    <n v="0"/>
    <n v="0"/>
    <m/>
    <n v="0"/>
    <n v="0"/>
    <n v="0"/>
    <n v="0"/>
    <n v="0"/>
    <x v="0"/>
    <m/>
    <s v="No root cause"/>
    <s v="No root cause"/>
    <s v="No root cause"/>
    <x v="3"/>
    <s v=""/>
    <s v="LIT_725"/>
    <m/>
    <s v=""/>
  </r>
  <r>
    <s v="Awae-Escalier-IHS"/>
    <s v="CTR_168"/>
    <s v="Yaounde"/>
    <s v="IHS"/>
    <s v="Grid-Gen"/>
    <s v="CENTRE"/>
    <s v="Yaounde"/>
    <s v="ZTE"/>
    <n v="0"/>
    <n v="0"/>
    <n v="5.3665750657044382E-2"/>
    <n v="0"/>
    <n v="0"/>
    <n v="0"/>
    <n v="0"/>
    <n v="7.7010798069816486"/>
    <n v="26.205383768081202"/>
    <n v="0"/>
    <n v="0.31931924219465618"/>
    <n v="0"/>
    <n v="0.23103560452354641"/>
    <n v="0"/>
    <n v="0"/>
    <n v="0"/>
    <n v="1.8079062188777888"/>
    <n v="0"/>
    <n v="0"/>
    <n v="0"/>
    <n v="3.9711050329164195"/>
    <n v="3.9711050329164195"/>
    <n v="0"/>
    <n v="0"/>
    <m/>
    <n v="0"/>
    <n v="0"/>
    <n v="0"/>
    <n v="0"/>
    <n v="0"/>
    <x v="0"/>
    <m/>
    <s v="No root cause"/>
    <s v="No root cause"/>
    <s v="No root cause"/>
    <x v="3"/>
    <s v=""/>
    <s v="CTR_168"/>
    <m/>
    <s v=""/>
  </r>
  <r>
    <s v="Ebogo"/>
    <s v="CTR_313"/>
    <s v="Yaounde"/>
    <s v="IHS"/>
    <s v="Grid-Gen"/>
    <s v="CENTRE"/>
    <s v="Yaounde"/>
    <s v="ZTE"/>
    <n v="0"/>
    <n v="0"/>
    <n v="0"/>
    <n v="0"/>
    <n v="0"/>
    <n v="0"/>
    <n v="0.81313689064671413"/>
    <n v="0.67564627189791004"/>
    <n v="2.6765815434048736"/>
    <n v="0"/>
    <n v="0"/>
    <n v="0"/>
    <n v="0.69414124811304911"/>
    <n v="0"/>
    <n v="0"/>
    <n v="0"/>
    <n v="0"/>
    <n v="0.38935759474706905"/>
    <n v="0"/>
    <n v="3.6472735159074551E-2"/>
    <n v="3.1988461417731782"/>
    <n v="3.1988461417731782"/>
    <n v="0"/>
    <n v="0"/>
    <m/>
    <n v="0"/>
    <n v="0"/>
    <n v="0"/>
    <n v="0"/>
    <n v="0"/>
    <x v="0"/>
    <m/>
    <s v="No root cause"/>
    <s v="No root cause"/>
    <s v="No root cause"/>
    <x v="3"/>
    <s v=""/>
    <s v="CTR_313"/>
    <m/>
    <s v=""/>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44420046057306251"/>
    <n v="0.16529550584562525"/>
    <n v="0"/>
    <n v="0"/>
    <n v="0.15102744319170855"/>
    <n v="0.1673465398521258"/>
    <n v="0"/>
    <n v="0"/>
    <n v="2.7746923092288682"/>
    <n v="2.7746923092288682"/>
    <n v="0"/>
    <n v="0"/>
    <m/>
    <n v="0"/>
    <n v="0"/>
    <n v="0"/>
    <n v="0"/>
    <n v="0"/>
    <x v="0"/>
    <m/>
    <s v="No root cause"/>
    <s v="No root cause"/>
    <s v="No root cause"/>
    <x v="3"/>
    <s v=""/>
    <s v="SUO_114"/>
    <m/>
    <s v=""/>
  </r>
  <r>
    <s v="Kumba-Mbo-Street-IHS"/>
    <s v="SUO_116"/>
    <s v="SUD-OUEST"/>
    <s v="IHS"/>
    <s v="Grid-Gen"/>
    <s v="SUD-OUEST"/>
    <s v="Kumba"/>
    <s v="Huawei"/>
    <n v="0"/>
    <n v="0"/>
    <n v="0"/>
    <n v="0"/>
    <n v="0"/>
    <n v="0.10135675007776095"/>
    <n v="8.4716622007630551E-3"/>
    <n v="0"/>
    <n v="1.3376308738046931E-3"/>
    <n v="0"/>
    <n v="0"/>
    <n v="0"/>
    <n v="0"/>
    <n v="0"/>
    <n v="0"/>
    <n v="0"/>
    <n v="0.19335008403888901"/>
    <n v="8.9175391586979543E-5"/>
    <n v="0"/>
    <n v="0"/>
    <n v="2.7587299141347987"/>
    <n v="2.7587299141347987"/>
    <n v="0"/>
    <n v="0"/>
    <m/>
    <n v="0"/>
    <n v="0"/>
    <n v="0"/>
    <n v="0"/>
    <n v="0"/>
    <x v="0"/>
    <m/>
    <s v="No root cause"/>
    <s v="No root cause"/>
    <s v="No root cause"/>
    <x v="3"/>
    <s v=""/>
    <s v="SUO_116"/>
    <m/>
    <s v=""/>
  </r>
  <r>
    <s v="Kumba-Station-IHS"/>
    <s v="SUO_126"/>
    <s v="SUD-OUEST"/>
    <s v="IHS"/>
    <s v="Grid-Gen"/>
    <s v="SUD-OUEST"/>
    <s v="Kumba"/>
    <s v="Huawei"/>
    <n v="0"/>
    <n v="0"/>
    <n v="0"/>
    <n v="0"/>
    <n v="0"/>
    <n v="0"/>
    <n v="9.4347564299024338E-3"/>
    <n v="0"/>
    <n v="8.0257852428281603E-4"/>
    <n v="0"/>
    <n v="0"/>
    <n v="8.9175391586979543E-5"/>
    <n v="0"/>
    <n v="0"/>
    <n v="8.9175391586979543E-5"/>
    <n v="0"/>
    <n v="0.14936878090819072"/>
    <n v="0"/>
    <n v="0"/>
    <n v="0"/>
    <n v="2.7396463803351843"/>
    <n v="2.7396463803351843"/>
    <n v="0"/>
    <n v="0"/>
    <m/>
    <n v="0"/>
    <n v="0"/>
    <n v="0"/>
    <n v="0"/>
    <n v="0"/>
    <x v="0"/>
    <m/>
    <s v="No root cause"/>
    <s v="No root cause"/>
    <s v="No root cause"/>
    <x v="3"/>
    <s v=""/>
    <s v="SUO_126"/>
    <m/>
    <s v=""/>
  </r>
  <r>
    <s v="Kumba-Kossala-IHS"/>
    <s v="SUO_113"/>
    <s v="SUD-OUEST"/>
    <s v="IHS"/>
    <s v="Grid-Gen"/>
    <s v="SUD-OUEST"/>
    <s v="Kumba"/>
    <s v="Huawei"/>
    <n v="0"/>
    <n v="0"/>
    <n v="0"/>
    <n v="0"/>
    <n v="0"/>
    <n v="0"/>
    <n v="7.7582590680672194E-3"/>
    <n v="0"/>
    <n v="8.0257852428281603E-4"/>
    <n v="0"/>
    <n v="0"/>
    <n v="0"/>
    <n v="0"/>
    <n v="0"/>
    <n v="0"/>
    <n v="8.9175391586979543E-5"/>
    <n v="0.14817383066092521"/>
    <n v="0"/>
    <n v="0"/>
    <n v="0"/>
    <n v="2.7279644040372908"/>
    <n v="2.7279644040372908"/>
    <n v="0"/>
    <n v="0"/>
    <m/>
    <n v="0"/>
    <n v="0"/>
    <n v="0"/>
    <n v="0"/>
    <n v="0"/>
    <x v="0"/>
    <m/>
    <s v="No root cause"/>
    <s v="No root cause"/>
    <s v="No root cause"/>
    <x v="3"/>
    <s v=""/>
    <s v="SUO_113"/>
    <m/>
    <s v=""/>
  </r>
  <r>
    <s v="Kumba-Makata-IHS"/>
    <s v="SUO_111"/>
    <s v="SUD-OUEST"/>
    <s v="IHS"/>
    <s v="Grid-Gen"/>
    <s v="SUD-OUEST"/>
    <s v="Kumba"/>
    <s v="Huawei"/>
    <n v="0"/>
    <n v="0"/>
    <n v="0"/>
    <n v="0"/>
    <n v="0"/>
    <n v="0"/>
    <n v="5.7964004531536693E-3"/>
    <n v="0"/>
    <n v="1.159280090630734E-3"/>
    <n v="7.6512485981628442E-3"/>
    <n v="0"/>
    <n v="0"/>
    <n v="0"/>
    <n v="0"/>
    <n v="0"/>
    <n v="0"/>
    <n v="0.13733010304394846"/>
    <n v="0"/>
    <n v="0"/>
    <n v="0"/>
    <n v="2.4663951454343627"/>
    <n v="2.4663951454343627"/>
    <n v="0"/>
    <n v="0"/>
    <m/>
    <n v="0"/>
    <n v="0"/>
    <n v="0"/>
    <n v="0"/>
    <n v="0"/>
    <x v="0"/>
    <m/>
    <s v="No root cause"/>
    <s v="No root cause"/>
    <s v="No root cause"/>
    <x v="3"/>
    <s v=""/>
    <s v="SUO_111"/>
    <m/>
    <s v=""/>
  </r>
  <r>
    <s v="Kumba-Centre"/>
    <s v="SUO_071"/>
    <s v="SUD-OUEST"/>
    <s v="IHS"/>
    <s v="Grid-Gen"/>
    <s v="SUD-OUEST"/>
    <s v="Kumba"/>
    <s v="Huawei"/>
    <n v="0"/>
    <n v="0"/>
    <n v="0"/>
    <n v="0.66587264897997633"/>
    <n v="0"/>
    <n v="0"/>
    <n v="6.2957826460407554E-3"/>
    <n v="0"/>
    <n v="1.6051570485656321E-3"/>
    <n v="0"/>
    <n v="7.2000211167327285E-2"/>
    <n v="0"/>
    <n v="5.7268436477158263E-2"/>
    <n v="0"/>
    <n v="0"/>
    <n v="0"/>
    <n v="0.13677721561610923"/>
    <n v="0"/>
    <n v="0.23005467521608983"/>
    <n v="0"/>
    <n v="2.4533933733409814"/>
    <n v="2.4533933733409814"/>
    <n v="0"/>
    <n v="0"/>
    <m/>
    <n v="0"/>
    <n v="0"/>
    <n v="0"/>
    <n v="0"/>
    <n v="0"/>
    <x v="0"/>
    <m/>
    <s v="No root cause"/>
    <s v="No root cause"/>
    <s v="No root cause"/>
    <x v="3"/>
    <s v=""/>
    <s v="SUO_071"/>
    <m/>
    <s v=""/>
  </r>
  <r>
    <s v="Marche-Congo"/>
    <s v="LIT_547"/>
    <s v="Douala"/>
    <s v="CAMUSAT"/>
    <s v="Good Grid no GE - 8h"/>
    <s v="LITTORAL"/>
    <s v="Douala"/>
    <s v="ZTE"/>
    <n v="0"/>
    <n v="0"/>
    <n v="24.475220655588945"/>
    <n v="28.880966547100314"/>
    <n v="0"/>
    <n v="0"/>
    <n v="0"/>
    <n v="61.36729417606216"/>
    <n v="61.405247222721577"/>
    <n v="0"/>
    <n v="0"/>
    <n v="36.324418647787169"/>
    <n v="16.595932746059884"/>
    <n v="13.868556899607057"/>
    <n v="36.324418647787169"/>
    <n v="5.0425651979122943"/>
    <n v="0"/>
    <n v="0"/>
    <n v="0"/>
    <n v="16.590100675450095"/>
    <n v="2.0478415274817161"/>
    <n v="2.0478415274817161"/>
    <n v="0"/>
    <n v="0"/>
    <m/>
    <n v="0"/>
    <n v="0"/>
    <n v="0"/>
    <n v="0"/>
    <n v="0"/>
    <x v="0"/>
    <m/>
    <s v="No root cause"/>
    <s v="No root cause"/>
    <s v="No root cause"/>
    <x v="3"/>
    <s v=""/>
    <s v="LIT_547"/>
    <m/>
    <s v=""/>
  </r>
  <r>
    <s v="Makepe-Chefferie"/>
    <s v="LIT_397"/>
    <s v="Douala"/>
    <s v="IHS"/>
    <s v="Grid-Gen"/>
    <s v="LITTORAL"/>
    <s v="Douala"/>
    <s v="ZTE"/>
    <n v="0"/>
    <n v="0"/>
    <n v="0"/>
    <n v="2.0331989281831089E-3"/>
    <n v="0"/>
    <n v="0"/>
    <n v="0"/>
    <n v="0"/>
    <n v="0"/>
    <n v="0"/>
    <n v="0"/>
    <n v="0"/>
    <n v="0"/>
    <n v="0"/>
    <n v="0"/>
    <n v="0"/>
    <n v="0"/>
    <n v="0"/>
    <n v="0"/>
    <n v="0"/>
    <n v="1.9978854731146896"/>
    <n v="1.9978854731146896"/>
    <n v="0"/>
    <n v="0"/>
    <m/>
    <n v="0"/>
    <n v="0"/>
    <n v="0"/>
    <n v="0"/>
    <n v="0"/>
    <x v="0"/>
    <m/>
    <s v="No root cause"/>
    <s v="No root cause"/>
    <s v="No root cause"/>
    <x v="3"/>
    <s v=""/>
    <s v="LIT_397"/>
    <m/>
    <s v=""/>
  </r>
  <r>
    <s v="Ekounou-II"/>
    <s v="CTR_719"/>
    <s v="Yaounde"/>
    <s v="CAMUSAT"/>
    <s v="Good Grid no GE - 8h"/>
    <s v="CENTRE"/>
    <s v="Yaounde"/>
    <s v="ZTE"/>
    <n v="0"/>
    <n v="0"/>
    <n v="0"/>
    <n v="0"/>
    <n v="0"/>
    <n v="0"/>
    <n v="0"/>
    <n v="26.10531114364229"/>
    <n v="19.097338150231288"/>
    <n v="0"/>
    <n v="0"/>
    <n v="0"/>
    <n v="12.805443551263719"/>
    <n v="0"/>
    <n v="0"/>
    <n v="0"/>
    <n v="0"/>
    <n v="0"/>
    <n v="0"/>
    <n v="0"/>
    <n v="1.9613592327206624"/>
    <n v="1.9613592327206624"/>
    <n v="0"/>
    <n v="0"/>
    <m/>
    <n v="0"/>
    <n v="0"/>
    <n v="0"/>
    <n v="0"/>
    <n v="0"/>
    <x v="0"/>
    <m/>
    <s v="No root cause"/>
    <s v="No root cause"/>
    <s v="No root cause"/>
    <x v="3"/>
    <s v=""/>
    <s v="CTR_719"/>
    <m/>
    <s v=""/>
  </r>
  <r>
    <s v="Baaba-II"/>
    <s v="CTR_879"/>
    <s v="CENTRE"/>
    <s v="CAMUSAT"/>
    <s v="Hybrid Solar - S3"/>
    <s v="CENTRE"/>
    <s v="Baaba"/>
    <s v="ZTE"/>
    <n v="7.4229595957002042E-2"/>
    <n v="0"/>
    <n v="0"/>
    <n v="0"/>
    <n v="0"/>
    <n v="0"/>
    <n v="0"/>
    <n v="0"/>
    <n v="2.1676575836179817"/>
    <n v="0"/>
    <n v="0"/>
    <n v="0"/>
    <n v="0"/>
    <n v="0"/>
    <n v="0"/>
    <n v="0"/>
    <n v="0"/>
    <n v="0"/>
    <n v="0"/>
    <n v="3.5580981243204676E-2"/>
    <n v="1.9523168480137429"/>
    <n v="1.9523168480137429"/>
    <n v="0"/>
    <n v="0"/>
    <m/>
    <n v="0"/>
    <n v="0"/>
    <n v="0"/>
    <n v="0"/>
    <n v="0"/>
    <x v="0"/>
    <m/>
    <s v="No root cause"/>
    <s v="No root cause"/>
    <s v="No root cause"/>
    <x v="3"/>
    <s v=""/>
    <s v="CTR_879"/>
    <m/>
    <s v=""/>
  </r>
  <r>
    <s v="Ebogo-II"/>
    <s v="CTR_867"/>
    <s v="CENTRE"/>
    <s v="CAMUSAT"/>
    <s v="HGB"/>
    <s v="CENTRE"/>
    <s v="Ebogo"/>
    <s v="ZTE"/>
    <n v="0"/>
    <n v="0"/>
    <n v="0"/>
    <n v="0"/>
    <n v="0"/>
    <n v="0.11542862687018635"/>
    <n v="0"/>
    <n v="0"/>
    <n v="2.1620038637913663"/>
    <n v="0"/>
    <n v="0"/>
    <n v="0"/>
    <n v="0"/>
    <n v="0"/>
    <n v="0"/>
    <n v="0"/>
    <n v="0"/>
    <n v="0"/>
    <n v="0"/>
    <n v="2.6663442084506606E-2"/>
    <n v="1.9521384972305693"/>
    <n v="1.9521384972305693"/>
    <n v="0"/>
    <n v="0"/>
    <m/>
    <n v="0"/>
    <n v="0"/>
    <n v="0"/>
    <n v="0"/>
    <n v="0"/>
    <x v="0"/>
    <m/>
    <s v="No root cause"/>
    <s v="No root cause"/>
    <s v="No root cause"/>
    <x v="3"/>
    <s v=""/>
    <s v="CTR_867"/>
    <m/>
    <s v=""/>
  </r>
  <r>
    <s v="H-Astoria"/>
    <s v="LIT_244"/>
    <s v="Douala"/>
    <s v="IHS"/>
    <s v="Grid-Gen (LL)"/>
    <s v="LITTORAL"/>
    <s v="Douala"/>
    <s v="ZTE"/>
    <n v="0"/>
    <n v="0"/>
    <n v="0"/>
    <n v="0"/>
    <n v="0"/>
    <n v="0"/>
    <n v="0"/>
    <n v="0"/>
    <n v="0"/>
    <n v="0"/>
    <n v="0"/>
    <n v="0"/>
    <n v="0"/>
    <n v="0"/>
    <n v="0"/>
    <n v="0"/>
    <n v="0"/>
    <n v="0"/>
    <n v="0"/>
    <n v="0"/>
    <n v="1.7594839812460599"/>
    <n v="1.7594839812460599"/>
    <n v="0"/>
    <n v="0"/>
    <m/>
    <n v="0"/>
    <n v="0"/>
    <n v="0"/>
    <n v="0"/>
    <n v="0"/>
    <x v="0"/>
    <m/>
    <s v="No root cause"/>
    <s v="No root cause"/>
    <s v="No root cause"/>
    <x v="3"/>
    <s v=""/>
    <s v="LIT_244"/>
    <m/>
    <s v=""/>
  </r>
  <r>
    <s v="IHS-Bamenda-Bujong"/>
    <s v="NRO_133"/>
    <s v="NORD-OUEST"/>
    <s v="IHS"/>
    <s v="Grid-Gen"/>
    <s v="NORD-OUEST"/>
    <s v="Bamenda"/>
    <s v="Huawei"/>
    <n v="0"/>
    <n v="0.20405113102932659"/>
    <n v="0"/>
    <n v="0"/>
    <n v="0.57683993801953592"/>
    <n v="0"/>
    <n v="0.55249505611629024"/>
    <n v="9.3277459599980569E-3"/>
    <n v="0"/>
    <n v="0"/>
    <n v="0"/>
    <n v="0"/>
    <n v="0.65738315170089578"/>
    <n v="0"/>
    <n v="0"/>
    <n v="0"/>
    <n v="0.82934897683722719"/>
    <n v="0.26121255703658047"/>
    <n v="0"/>
    <n v="0"/>
    <n v="1.5335848792779216"/>
    <n v="1.5335848792779216"/>
    <n v="0"/>
    <n v="0"/>
    <m/>
    <n v="0"/>
    <n v="0"/>
    <n v="0"/>
    <n v="0"/>
    <n v="0"/>
    <x v="0"/>
    <m/>
    <s v="No root cause"/>
    <s v="No root cause"/>
    <s v="No root cause"/>
    <x v="3"/>
    <s v=""/>
    <s v="NRO_133"/>
    <m/>
    <s v=""/>
  </r>
  <r>
    <s v="Ngaouyanga-IHS"/>
    <s v="ADM_081"/>
    <s v="ADAMAOUA"/>
    <s v="IHS"/>
    <s v="Hybrid-Gen"/>
    <s v="ADAMAOUA"/>
    <s v="Ngaouyanga"/>
    <s v="NOKIA"/>
    <n v="4.6737293324574605"/>
    <n v="4.6737834390716344"/>
    <n v="4.7056082235962036"/>
    <n v="4.6732964795440575"/>
    <n v="1.9402992554003182"/>
    <n v="0"/>
    <n v="0"/>
    <n v="0"/>
    <n v="0"/>
    <n v="0"/>
    <n v="4.2219026338985728E-2"/>
    <n v="0"/>
    <n v="0"/>
    <n v="0"/>
    <n v="0"/>
    <n v="0.28737661692820027"/>
    <n v="4.6216216794651199"/>
    <n v="0"/>
    <n v="4.8160285564095625E-3"/>
    <n v="0.79223417885872616"/>
    <n v="1.4836647273354373"/>
    <n v="1.4836647273354373"/>
    <n v="0"/>
    <n v="0"/>
    <m/>
    <n v="0"/>
    <n v="0"/>
    <n v="0"/>
    <n v="0"/>
    <n v="0"/>
    <x v="0"/>
    <m/>
    <s v="No root cause"/>
    <s v="No root cause"/>
    <s v="No root cause"/>
    <x v="3"/>
    <s v=""/>
    <s v="ADM_081"/>
    <m/>
    <s v=""/>
  </r>
  <r>
    <s v="Ebolowa-Angale"/>
    <s v="SUD_264"/>
    <s v="CENTRE"/>
    <s v="IHS"/>
    <s v="Grid-Gen"/>
    <s v="SUD"/>
    <s v="Ebolowa"/>
    <s v="ZTE"/>
    <n v="0"/>
    <n v="0"/>
    <n v="0"/>
    <n v="0"/>
    <n v="0"/>
    <n v="0"/>
    <n v="8.5499581945764227"/>
    <n v="6.2190918092759526"/>
    <n v="0"/>
    <n v="4.6127219753847362"/>
    <n v="1.3290343660557089"/>
    <n v="1.5127356727248866"/>
    <n v="0.84987715198055114"/>
    <n v="0.86510830886360734"/>
    <n v="1.5127356727248866"/>
    <n v="0"/>
    <n v="0"/>
    <n v="0"/>
    <n v="0"/>
    <n v="0"/>
    <n v="1.458980746676255"/>
    <n v="1.458980746676255"/>
    <n v="0"/>
    <n v="0"/>
    <m/>
    <n v="0"/>
    <n v="0"/>
    <n v="0"/>
    <n v="0"/>
    <n v="0"/>
    <x v="0"/>
    <m/>
    <s v="No root cause"/>
    <s v="No root cause"/>
    <s v="No root cause"/>
    <x v="3"/>
    <s v=""/>
    <s v="SUD_264"/>
    <m/>
    <s v=""/>
  </r>
  <r>
    <s v="Mefou-Assi"/>
    <s v="CTR_253"/>
    <s v="Yaounde"/>
    <s v="IHS"/>
    <s v="Grid-Gen"/>
    <s v="CENTRE"/>
    <s v="Yaounde"/>
    <s v="ZTE"/>
    <n v="0"/>
    <n v="0"/>
    <n v="0"/>
    <n v="0"/>
    <n v="0"/>
    <n v="0"/>
    <n v="0"/>
    <n v="0.70543085268795958"/>
    <n v="0"/>
    <n v="0"/>
    <n v="0"/>
    <n v="0"/>
    <n v="1.402978600759633"/>
    <n v="0"/>
    <n v="0"/>
    <n v="0"/>
    <n v="0"/>
    <n v="0"/>
    <n v="0"/>
    <n v="0"/>
    <n v="1.2779190315980538"/>
    <n v="1.2779190315980538"/>
    <n v="0"/>
    <n v="0"/>
    <m/>
    <n v="0"/>
    <n v="0"/>
    <n v="0"/>
    <n v="0"/>
    <n v="0"/>
    <x v="0"/>
    <m/>
    <s v="No root cause"/>
    <s v="No root cause"/>
    <s v="No root cause"/>
    <x v="3"/>
    <s v=""/>
    <s v="CTR_253"/>
    <m/>
    <s v=""/>
  </r>
  <r>
    <s v="Djarengol-Delegue-IHS"/>
    <s v="EXN_101"/>
    <s v="Maroua"/>
    <s v="IHS"/>
    <s v="Grid-Gen"/>
    <s v="EXTREME-NORD"/>
    <s v="Maroua"/>
    <s v="Huawei"/>
    <n v="0"/>
    <n v="0"/>
    <n v="0"/>
    <n v="0"/>
    <n v="0"/>
    <n v="0"/>
    <n v="0"/>
    <n v="0"/>
    <n v="0"/>
    <n v="0"/>
    <n v="0"/>
    <n v="0"/>
    <n v="0"/>
    <n v="0"/>
    <n v="0"/>
    <n v="0.25040449957623856"/>
    <n v="0.50696210117197871"/>
    <n v="0"/>
    <n v="0"/>
    <n v="0"/>
    <n v="1.24779558431997"/>
    <n v="1.24779558431997"/>
    <n v="0"/>
    <n v="0"/>
    <m/>
    <n v="0"/>
    <n v="0"/>
    <n v="0"/>
    <n v="0"/>
    <n v="0"/>
    <x v="0"/>
    <m/>
    <s v="No root cause"/>
    <s v="No root cause"/>
    <s v="No root cause"/>
    <x v="3"/>
    <s v=""/>
    <s v="EXN_101"/>
    <m/>
    <s v=""/>
  </r>
  <r>
    <s v="Garoua-Ray-Re"/>
    <s v="NRD_062"/>
    <s v="Garoua"/>
    <s v="IHS"/>
    <s v="Grid-Gen"/>
    <s v="NORD"/>
    <s v="Garoua"/>
    <s v="Huawei"/>
    <n v="0"/>
    <n v="0.22614879306458011"/>
    <n v="2.2884188989050687"/>
    <n v="1.5899972319958453"/>
    <n v="0"/>
    <n v="0"/>
    <n v="0"/>
    <n v="0"/>
    <n v="0"/>
    <n v="0"/>
    <n v="0"/>
    <n v="0.2828643421138991"/>
    <n v="4.7953531773548725"/>
    <n v="5.3887975732879045"/>
    <n v="0.2828643421138991"/>
    <n v="9.0711348531673686"/>
    <n v="0"/>
    <n v="0"/>
    <n v="0"/>
    <n v="1.8646396030054246"/>
    <n v="1.1115534210533826"/>
    <n v="1.1115534210533826"/>
    <n v="0"/>
    <n v="0"/>
    <m/>
    <n v="0"/>
    <n v="0"/>
    <n v="0"/>
    <n v="0"/>
    <n v="0"/>
    <x v="0"/>
    <m/>
    <s v="No root cause"/>
    <s v="No root cause"/>
    <s v="No root cause"/>
    <x v="3"/>
    <s v=""/>
    <s v="NRD_062"/>
    <m/>
    <s v=""/>
  </r>
  <r>
    <s v="Grand-Hangar"/>
    <s v="LIT_291"/>
    <s v="Douala"/>
    <s v="IHS"/>
    <s v="Grid-Gen"/>
    <s v="LITTORAL"/>
    <s v="Douala"/>
    <s v="ZTE"/>
    <n v="20.523448847568588"/>
    <n v="33.660089803186331"/>
    <n v="0"/>
    <n v="0"/>
    <n v="3.6383559767487868E-2"/>
    <n v="0"/>
    <n v="12.492045555070444"/>
    <n v="2.6862481558529021"/>
    <n v="0"/>
    <n v="0"/>
    <n v="0"/>
    <n v="0"/>
    <n v="0"/>
    <n v="0"/>
    <n v="0"/>
    <n v="0"/>
    <n v="0"/>
    <n v="0"/>
    <n v="2.9277172811921273"/>
    <n v="0"/>
    <n v="1.0536429217567997"/>
    <n v="1.0536429217567997"/>
    <n v="0"/>
    <n v="0"/>
    <m/>
    <n v="0"/>
    <n v="0"/>
    <n v="0"/>
    <n v="0"/>
    <n v="0"/>
    <x v="0"/>
    <m/>
    <s v="No root cause"/>
    <s v="No root cause"/>
    <s v="No root cause"/>
    <x v="3"/>
    <s v=""/>
    <s v="LIT_291"/>
    <m/>
    <s v=""/>
  </r>
  <r>
    <s v="Kye-Ossi-MTN-IHS"/>
    <s v="SUD_026"/>
    <s v="CENTRE"/>
    <s v="IHS"/>
    <s v="Grid-Gen-Lithium"/>
    <s v="SUD"/>
    <s v="Kye-Ossi"/>
    <s v="ZTE"/>
    <n v="0.84732673578116258"/>
    <n v="1.1202212691156372"/>
    <n v="0"/>
    <n v="0"/>
    <n v="0"/>
    <n v="0"/>
    <n v="0"/>
    <n v="0"/>
    <n v="0"/>
    <n v="0"/>
    <n v="0"/>
    <n v="2.9746235371668766"/>
    <n v="1.5368130284533703"/>
    <n v="0"/>
    <n v="2.9746235371668766"/>
    <n v="0"/>
    <n v="0"/>
    <n v="0"/>
    <n v="0"/>
    <n v="0"/>
    <n v="0.95244668738389482"/>
    <n v="0.95244668738389482"/>
    <n v="0"/>
    <n v="0"/>
    <m/>
    <n v="0"/>
    <n v="0"/>
    <n v="0"/>
    <n v="0"/>
    <n v="0"/>
    <x v="0"/>
    <m/>
    <s v="No root cause"/>
    <s v="No root cause"/>
    <s v="No root cause"/>
    <x v="3"/>
    <s v=""/>
    <s v="SUD_026"/>
    <m/>
    <s v=""/>
  </r>
  <r>
    <s v="Bertoua-Tigaza"/>
    <s v="EST_079"/>
    <s v="CENTRE"/>
    <s v="IHS"/>
    <s v="Grid-Gen"/>
    <s v="EST"/>
    <s v="Bertoua"/>
    <s v="ZTE"/>
    <n v="0"/>
    <n v="0"/>
    <n v="0"/>
    <n v="0"/>
    <n v="0"/>
    <n v="0"/>
    <n v="0"/>
    <n v="0"/>
    <n v="0"/>
    <n v="8.7213532972065522E-2"/>
    <n v="0"/>
    <n v="0"/>
    <n v="0"/>
    <n v="0"/>
    <n v="0"/>
    <n v="0"/>
    <n v="0"/>
    <n v="0"/>
    <n v="0"/>
    <n v="0"/>
    <n v="0.93669831322963326"/>
    <n v="0.93669831322963326"/>
    <n v="0"/>
    <n v="0"/>
    <m/>
    <n v="0"/>
    <n v="0"/>
    <n v="0"/>
    <n v="0"/>
    <n v="0"/>
    <x v="0"/>
    <m/>
    <s v="No root cause"/>
    <s v="No root cause"/>
    <s v="No root cause"/>
    <x v="3"/>
    <s v=""/>
    <s v="EST_079"/>
    <m/>
    <s v=""/>
  </r>
  <r>
    <s v="Nsam-Sofavinc-IHS"/>
    <s v="CTR_488"/>
    <s v="Yaounde"/>
    <s v="IHS"/>
    <s v="Grid-Gen"/>
    <s v="CENTRE"/>
    <s v="Yaounde"/>
    <s v="ZTE"/>
    <n v="0"/>
    <n v="0"/>
    <n v="0"/>
    <n v="0"/>
    <n v="0"/>
    <n v="3.9194368110309252"/>
    <n v="0.36048260295120621"/>
    <n v="0"/>
    <n v="0"/>
    <n v="0"/>
    <n v="0"/>
    <n v="0"/>
    <n v="0"/>
    <n v="0"/>
    <n v="0"/>
    <n v="0"/>
    <n v="0"/>
    <n v="0"/>
    <n v="0"/>
    <n v="1.5338167352961737E-3"/>
    <n v="0.93509315618106759"/>
    <n v="0.93509315618106759"/>
    <n v="0"/>
    <n v="0"/>
    <m/>
    <n v="0"/>
    <n v="0"/>
    <n v="0"/>
    <n v="0"/>
    <n v="0"/>
    <x v="0"/>
    <m/>
    <s v="No root cause"/>
    <s v="No root cause"/>
    <s v="No root cause"/>
    <x v="3"/>
    <s v=""/>
    <s v="CTR_488"/>
    <m/>
    <s v=""/>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0.56555033344462424"/>
    <n v="1.0165994640915665E-2"/>
    <n v="0"/>
    <n v="2.056384529995748E-2"/>
    <n v="0"/>
    <n v="0"/>
    <n v="0"/>
    <n v="0"/>
    <n v="0.91536755956202764"/>
    <n v="0.91536755956202764"/>
    <n v="0"/>
    <n v="0"/>
    <m/>
    <n v="0"/>
    <n v="0"/>
    <n v="0"/>
    <n v="0"/>
    <n v="0"/>
    <x v="0"/>
    <m/>
    <s v="No root cause"/>
    <s v="No root cause"/>
    <s v="No root cause"/>
    <x v="3"/>
    <s v=""/>
    <s v="OST_046"/>
    <m/>
    <s v=""/>
  </r>
  <r>
    <s v="EST_200_Z_Batouri-Qtier-Admin-MTN-IHS"/>
    <s v="EST_200"/>
    <s v="CENTRE"/>
    <s v="IHS"/>
    <s v=""/>
    <s v="EST"/>
    <s v="Batouri"/>
    <s v="ZTE"/>
    <n v="0"/>
    <n v="0"/>
    <n v="0"/>
    <n v="0"/>
    <n v="0"/>
    <n v="0"/>
    <n v="0"/>
    <n v="0"/>
    <n v="0"/>
    <n v="1.8316447081182425"/>
    <n v="0"/>
    <n v="0"/>
    <n v="0"/>
    <n v="0"/>
    <n v="0"/>
    <n v="0"/>
    <n v="0"/>
    <n v="0"/>
    <n v="0"/>
    <n v="0.42153207603165177"/>
    <n v="0.9083048685483387"/>
    <n v="0.9083048685483387"/>
    <n v="0"/>
    <n v="0"/>
    <m/>
    <n v="0"/>
    <n v="0"/>
    <n v="0"/>
    <n v="0"/>
    <n v="0"/>
    <x v="0"/>
    <m/>
    <s v="No root cause"/>
    <s v="No root cause"/>
    <s v="No root cause"/>
    <x v="3"/>
    <s v=""/>
    <s v="EST_200"/>
    <m/>
    <s v=""/>
  </r>
  <r>
    <s v="Bamenda-GRA-IHS"/>
    <s v="NRO_130"/>
    <s v="NORD-OUEST"/>
    <s v="IHS"/>
    <s v="Grid-Gen"/>
    <s v="NORD-OUEST"/>
    <s v="Bamenda"/>
    <s v="Huawei"/>
    <n v="1.9927311354809618"/>
    <n v="1.0705505760016893"/>
    <n v="5.5406454300822121"/>
    <n v="0"/>
    <n v="0"/>
    <n v="0"/>
    <n v="0"/>
    <n v="0"/>
    <n v="0"/>
    <n v="1.1656115434334096"/>
    <n v="0"/>
    <n v="0"/>
    <n v="0"/>
    <n v="0"/>
    <n v="0"/>
    <n v="0"/>
    <n v="0"/>
    <n v="0.26271070361524168"/>
    <n v="0"/>
    <n v="0.87267038207018155"/>
    <n v="0.8899525729597384"/>
    <n v="0.8899525729597384"/>
    <n v="0"/>
    <n v="0"/>
    <m/>
    <n v="0"/>
    <n v="0"/>
    <n v="0"/>
    <n v="0"/>
    <n v="0"/>
    <x v="0"/>
    <m/>
    <s v="No root cause"/>
    <s v="No root cause"/>
    <s v="No root cause"/>
    <x v="3"/>
    <s v=""/>
    <s v="NRO_130"/>
    <m/>
    <s v=""/>
  </r>
  <r>
    <s v="Batouri"/>
    <s v="EST_005"/>
    <s v="CENTRE"/>
    <s v="CAMUSAT"/>
    <s v="Bad Grid + Solar + GE"/>
    <s v="EST"/>
    <s v="Batouri"/>
    <s v="ZTE"/>
    <n v="0"/>
    <n v="0"/>
    <n v="0"/>
    <n v="0"/>
    <n v="0"/>
    <n v="0"/>
    <n v="0"/>
    <n v="2.4601350329449558"/>
    <n v="21.774347735515779"/>
    <n v="46.76803411779143"/>
    <n v="28.483815023128532"/>
    <n v="0"/>
    <n v="5.7806877491560442"/>
    <n v="4.4671163960015186"/>
    <n v="0"/>
    <n v="3.4587567380925881"/>
    <n v="26.535243541561435"/>
    <n v="0"/>
    <n v="1.1570507058410595"/>
    <n v="1.1096985729083733"/>
    <n v="0.88581483479010259"/>
    <n v="0.88581483479010259"/>
    <n v="0"/>
    <n v="0"/>
    <m/>
    <n v="0"/>
    <n v="0"/>
    <n v="0"/>
    <n v="0"/>
    <n v="0"/>
    <x v="0"/>
    <m/>
    <s v="No root cause"/>
    <s v="No root cause"/>
    <s v="No root cause"/>
    <x v="3"/>
    <s v=""/>
    <s v="EST_005"/>
    <m/>
    <s v=""/>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0.32292192801476938"/>
    <n v="0"/>
    <n v="4.8885949667981689E-2"/>
    <n v="0.32292192801476938"/>
    <n v="0"/>
    <n v="0"/>
    <n v="5.165003010561219"/>
    <n v="1.0909182354401552"/>
    <n v="5.5355267626051194"/>
    <n v="0.7556009279947945"/>
    <n v="0.7556009279947945"/>
    <n v="0"/>
    <n v="0"/>
    <m/>
    <n v="0"/>
    <n v="0"/>
    <n v="0"/>
    <n v="0"/>
    <n v="0"/>
    <x v="0"/>
    <m/>
    <s v="No root cause"/>
    <s v="No root cause"/>
    <s v="No root cause"/>
    <x v="3"/>
    <s v=""/>
    <s v="CTR_738"/>
    <m/>
    <s v=""/>
  </r>
  <r>
    <s v="Batouri-Sambo"/>
    <s v="EST_139"/>
    <s v="CENTRE"/>
    <s v="CAMUSAT"/>
    <s v="Hybrid Solar - S3"/>
    <s v="EST"/>
    <s v="Batouri"/>
    <s v="ZTE"/>
    <n v="0"/>
    <n v="0"/>
    <n v="0"/>
    <n v="0"/>
    <n v="0"/>
    <n v="0"/>
    <n v="0"/>
    <n v="0"/>
    <n v="0"/>
    <n v="5.2399460096509622E-2"/>
    <n v="0"/>
    <n v="0"/>
    <n v="0"/>
    <n v="0"/>
    <n v="0"/>
    <n v="0"/>
    <n v="0"/>
    <n v="0"/>
    <n v="0"/>
    <n v="0"/>
    <n v="0.71720200437744075"/>
    <n v="0.71720200437744075"/>
    <n v="0"/>
    <n v="0"/>
    <m/>
    <n v="0"/>
    <n v="0"/>
    <n v="0"/>
    <n v="0"/>
    <n v="0"/>
    <x v="0"/>
    <m/>
    <s v="No root cause"/>
    <s v="No root cause"/>
    <s v="No root cause"/>
    <x v="3"/>
    <s v=""/>
    <s v="EST_139"/>
    <m/>
    <s v=""/>
  </r>
  <r>
    <s v="Ange-raphael-II"/>
    <s v="LIT_696"/>
    <s v="Douala"/>
    <s v="CAMUSAT"/>
    <s v="Good Grid no GE - 8h"/>
    <s v="LITTORAL"/>
    <s v="Douala"/>
    <s v="ZTE"/>
    <n v="0"/>
    <n v="0"/>
    <n v="0"/>
    <n v="11.67425370898289"/>
    <n v="0"/>
    <n v="0"/>
    <n v="0.85897304192242108"/>
    <n v="10.660311671560615"/>
    <n v="1.062399945210639"/>
    <n v="3.8822150025825199"/>
    <n v="4.6973850921574165"/>
    <n v="2.801462761783279"/>
    <n v="6.6491312176650039"/>
    <n v="1.8401342053973226"/>
    <n v="2.801462761783279"/>
    <n v="2.3936458609777054"/>
    <n v="0"/>
    <n v="48.400389660791085"/>
    <n v="42.173646602916961"/>
    <n v="22.028158735050635"/>
    <n v="0.67534307556651318"/>
    <n v="0.67534307556651318"/>
    <n v="0"/>
    <n v="0"/>
    <m/>
    <n v="0"/>
    <n v="0"/>
    <n v="0"/>
    <n v="0"/>
    <n v="0"/>
    <x v="0"/>
    <m/>
    <s v="No root cause"/>
    <s v="No root cause"/>
    <s v="No root cause"/>
    <x v="3"/>
    <s v=""/>
    <s v="LIT_696"/>
    <m/>
    <s v=""/>
  </r>
  <r>
    <s v="Ngd-Lamidat-IHS"/>
    <s v="ADM_072"/>
    <s v="Ngaoundere"/>
    <s v="IHS"/>
    <s v="Grid-Gen"/>
    <s v="ADAMAOUA"/>
    <s v="Ngaoundere"/>
    <s v="Huawei"/>
    <n v="0"/>
    <n v="0"/>
    <n v="0"/>
    <n v="0"/>
    <n v="0"/>
    <n v="0"/>
    <n v="0"/>
    <n v="0"/>
    <n v="0"/>
    <n v="0"/>
    <n v="0"/>
    <n v="0"/>
    <n v="0"/>
    <n v="0.70002682395778926"/>
    <n v="0"/>
    <n v="0"/>
    <n v="0"/>
    <n v="0"/>
    <n v="0"/>
    <n v="0"/>
    <n v="0.66462419349775836"/>
    <n v="0.66462419349775836"/>
    <n v="0"/>
    <n v="0"/>
    <m/>
    <n v="0"/>
    <n v="0"/>
    <n v="0"/>
    <n v="0"/>
    <n v="0"/>
    <x v="0"/>
    <m/>
    <s v="No root cause"/>
    <s v="No root cause"/>
    <s v="No root cause"/>
    <x v="3"/>
    <s v=""/>
    <s v="ADM_072"/>
    <m/>
    <s v=""/>
  </r>
  <r>
    <s v="Kotto-Baden-Baden"/>
    <s v="LIT_713"/>
    <s v="Douala"/>
    <s v="CAMUSAT"/>
    <s v="Good Grid no GE - 8h"/>
    <s v="LITTORAL"/>
    <s v="Douala"/>
    <s v="ZTE"/>
    <n v="0"/>
    <n v="0"/>
    <n v="0"/>
    <n v="0"/>
    <n v="0"/>
    <n v="0"/>
    <n v="0.99871088053921819"/>
    <n v="9.568519517282903"/>
    <n v="1.134560672082825"/>
    <n v="0"/>
    <n v="0"/>
    <n v="0"/>
    <n v="0"/>
    <n v="0"/>
    <n v="0"/>
    <n v="2.3889374003019124"/>
    <n v="5.6234001934749006E-2"/>
    <n v="11.687826203582423"/>
    <n v="32.363051567632048"/>
    <n v="59.991014687543696"/>
    <n v="0.59897327021142355"/>
    <n v="0.59897327021142355"/>
    <n v="0"/>
    <n v="0"/>
    <m/>
    <n v="0"/>
    <n v="0"/>
    <n v="0"/>
    <n v="0"/>
    <n v="0"/>
    <x v="0"/>
    <m/>
    <s v="No root cause"/>
    <s v="No root cause"/>
    <s v="No root cause"/>
    <x v="3"/>
    <s v=""/>
    <s v="LIT_713"/>
    <m/>
    <s v=""/>
  </r>
  <r>
    <s v="Mekin-CAMTEL"/>
    <s v="CTR_434"/>
    <s v="CENTRE"/>
    <s v="CAMUSAT"/>
    <s v="Hybrid Solar - S3"/>
    <s v="CENTRE"/>
    <s v="Mekin"/>
    <s v="NOKIA"/>
    <n v="0"/>
    <n v="1.2569732696210253E-2"/>
    <n v="0"/>
    <n v="0"/>
    <n v="0"/>
    <n v="0"/>
    <n v="3.3684272044122304E-2"/>
    <n v="0"/>
    <n v="0"/>
    <n v="0.83761090754739698"/>
    <n v="3.05030494820162"/>
    <n v="0"/>
    <n v="1.0701046990435794E-3"/>
    <n v="0"/>
    <n v="0"/>
    <n v="0"/>
    <n v="0"/>
    <n v="8.4270745049695575E-2"/>
    <n v="0.26529678997126416"/>
    <n v="0.35638053493820515"/>
    <n v="0.59506738805991444"/>
    <n v="0.59506738805991444"/>
    <n v="0"/>
    <n v="0"/>
    <m/>
    <n v="0"/>
    <n v="0"/>
    <n v="0"/>
    <n v="0"/>
    <n v="0"/>
    <x v="0"/>
    <m/>
    <s v="No root cause"/>
    <s v="No root cause"/>
    <s v="No root cause"/>
    <x v="3"/>
    <s v=""/>
    <s v="CTR_434"/>
    <m/>
    <s v=""/>
  </r>
  <r>
    <s v="Ba-aba"/>
    <s v="CTR_755"/>
    <s v="Yaounde"/>
    <s v="CAMUSAT"/>
    <s v="Good Grid + GE"/>
    <s v="CENTRE"/>
    <s v="Yaounde"/>
    <s v="ZTE"/>
    <n v="2.9481384458655769E-2"/>
    <n v="0.29174621111596244"/>
    <n v="0"/>
    <n v="0"/>
    <n v="0.34776619211090348"/>
    <n v="5.4753690434405311E-2"/>
    <n v="0"/>
    <n v="1.2431406288791298"/>
    <n v="5.5752454820179272E-2"/>
    <n v="0.85722520424731674"/>
    <n v="0"/>
    <n v="0"/>
    <n v="0.25079687129922135"/>
    <n v="0"/>
    <n v="0"/>
    <n v="0.78638427317062121"/>
    <n v="0"/>
    <n v="0"/>
    <n v="0"/>
    <n v="3.8809130418653713E-2"/>
    <n v="0.54889237029617555"/>
    <n v="0.54889237029617555"/>
    <n v="0"/>
    <n v="0"/>
    <m/>
    <n v="0"/>
    <n v="0"/>
    <n v="0"/>
    <n v="0"/>
    <n v="0"/>
    <x v="0"/>
    <m/>
    <s v="No root cause"/>
    <s v="No root cause"/>
    <s v="No root cause"/>
    <x v="3"/>
    <s v=""/>
    <s v="CTR_755"/>
    <m/>
    <s v=""/>
  </r>
  <r>
    <s v="Soa-Sofamac"/>
    <s v="CTR_430"/>
    <s v="Yaounde"/>
    <s v="IHS"/>
    <s v="Grid-Gen"/>
    <s v="CENTRE"/>
    <s v="Yaounde"/>
    <s v="ZTE"/>
    <n v="0"/>
    <n v="0"/>
    <n v="0"/>
    <n v="0"/>
    <n v="0"/>
    <n v="0"/>
    <n v="0"/>
    <n v="0"/>
    <n v="0"/>
    <n v="1.2679848929752622"/>
    <n v="0"/>
    <n v="0"/>
    <n v="0.71713066406417314"/>
    <n v="0"/>
    <n v="0"/>
    <n v="0"/>
    <n v="0"/>
    <n v="0"/>
    <n v="0"/>
    <n v="2.5272305975750024E-2"/>
    <n v="0.54546803525923582"/>
    <n v="0.54546803525923582"/>
    <n v="0"/>
    <n v="0"/>
    <m/>
    <n v="0"/>
    <n v="0"/>
    <n v="0"/>
    <n v="0"/>
    <n v="0"/>
    <x v="0"/>
    <m/>
    <s v="No root cause"/>
    <s v="No root cause"/>
    <s v="No root cause"/>
    <x v="3"/>
    <s v=""/>
    <s v="CTR_430"/>
    <m/>
    <s v=""/>
  </r>
  <r>
    <s v="Awae-Yde"/>
    <s v="CTR_236"/>
    <s v="Yaounde"/>
    <s v="IHS"/>
    <s v="Grid-Gen"/>
    <s v="CENTRE"/>
    <s v="Yaounde"/>
    <s v="ZTE"/>
    <n v="0"/>
    <n v="0"/>
    <n v="9.2100344431032391E-2"/>
    <n v="0"/>
    <n v="0"/>
    <n v="0"/>
    <n v="0"/>
    <n v="12.52864313577774"/>
    <n v="46.616810488738231"/>
    <n v="0"/>
    <n v="0.49702796254918918"/>
    <n v="0"/>
    <n v="0.3803687152751028"/>
    <n v="0"/>
    <n v="0"/>
    <n v="0"/>
    <n v="3.0838812269392459"/>
    <n v="0"/>
    <n v="0"/>
    <n v="0"/>
    <n v="0.48869898097496539"/>
    <n v="0.48869898097496539"/>
    <n v="0"/>
    <n v="0"/>
    <m/>
    <n v="0"/>
    <n v="0"/>
    <n v="0"/>
    <n v="0"/>
    <n v="0"/>
    <x v="0"/>
    <m/>
    <s v="No root cause"/>
    <s v="No root cause"/>
    <s v="No root cause"/>
    <x v="3"/>
    <s v=""/>
    <s v="CTR_236"/>
    <m/>
    <s v=""/>
  </r>
  <r>
    <s v="Ossombe-MTN"/>
    <s v="CTR_405"/>
    <s v="CENTRE"/>
    <s v="IHS"/>
    <s v="Hybrid-Gen"/>
    <s v="CENTRE"/>
    <s v="Ossombe"/>
    <s v="NOKIA"/>
    <n v="0"/>
    <n v="0"/>
    <n v="0"/>
    <n v="0"/>
    <n v="0"/>
    <n v="0"/>
    <n v="0.30053964817907008"/>
    <n v="0"/>
    <n v="0"/>
    <n v="0.45796757044175218"/>
    <n v="0"/>
    <n v="0"/>
    <n v="0.21238810958486926"/>
    <n v="0"/>
    <n v="0"/>
    <n v="8.9175391586982075E-4"/>
    <n v="0"/>
    <n v="0"/>
    <n v="0"/>
    <n v="0.12133203779324428"/>
    <n v="0.48431155170888573"/>
    <n v="0.48431155170888573"/>
    <n v="0"/>
    <n v="0"/>
    <m/>
    <n v="0"/>
    <n v="0"/>
    <n v="0"/>
    <n v="0"/>
    <n v="0"/>
    <x v="0"/>
    <m/>
    <s v="No root cause"/>
    <s v="No root cause"/>
    <s v="No root cause"/>
    <x v="3"/>
    <s v=""/>
    <s v="CTR_405"/>
    <m/>
    <s v=""/>
  </r>
  <r>
    <s v="Mbalmayo-Ngalan"/>
    <s v="CTR_252"/>
    <s v="CENTRE"/>
    <s v="IHS"/>
    <s v="Grid-Gen"/>
    <s v="CENTRE"/>
    <s v="Mbalmayo"/>
    <s v="ZTE"/>
    <n v="18.468883495561204"/>
    <n v="18.491409199476077"/>
    <n v="32.767176607225913"/>
    <n v="0"/>
    <n v="0"/>
    <n v="0"/>
    <n v="0"/>
    <n v="0"/>
    <n v="0"/>
    <n v="0"/>
    <n v="0"/>
    <n v="0"/>
    <n v="0"/>
    <n v="0"/>
    <n v="0"/>
    <n v="0"/>
    <n v="0"/>
    <n v="0"/>
    <n v="0"/>
    <n v="0"/>
    <n v="0.47350349424854477"/>
    <n v="0.47350349424854477"/>
    <n v="0"/>
    <n v="0"/>
    <m/>
    <n v="0"/>
    <n v="0"/>
    <n v="0"/>
    <n v="0"/>
    <n v="0"/>
    <x v="0"/>
    <m/>
    <s v="No root cause"/>
    <s v="No root cause"/>
    <s v="No root cause"/>
    <x v="3"/>
    <s v=""/>
    <s v="CTR_252"/>
    <m/>
    <s v=""/>
  </r>
  <r>
    <s v="Bobongo-Itba-HIS"/>
    <s v="LIT_426"/>
    <s v="Douala"/>
    <s v="IHS"/>
    <s v="Grid-Gen"/>
    <s v="LITTORAL"/>
    <s v="Douala"/>
    <s v="ZTE"/>
    <n v="0"/>
    <n v="0"/>
    <n v="0"/>
    <n v="0"/>
    <n v="0"/>
    <n v="0"/>
    <n v="0"/>
    <n v="0"/>
    <n v="0.14391124694306726"/>
    <n v="0"/>
    <n v="0"/>
    <n v="0"/>
    <n v="0"/>
    <n v="0"/>
    <n v="0"/>
    <n v="0"/>
    <n v="20.50800366974573"/>
    <n v="0"/>
    <n v="0"/>
    <n v="0"/>
    <n v="0.38320449272756835"/>
    <n v="0.38320449272756835"/>
    <n v="0"/>
    <n v="0"/>
    <m/>
    <n v="0"/>
    <n v="0"/>
    <n v="0"/>
    <n v="0"/>
    <n v="0"/>
    <x v="0"/>
    <m/>
    <s v="No root cause"/>
    <s v="No root cause"/>
    <s v="No root cause"/>
    <x v="3"/>
    <s v=""/>
    <s v="LIT_426"/>
    <m/>
    <s v=""/>
  </r>
  <r>
    <s v="Sanglou-IHS"/>
    <s v="SUD_206"/>
    <s v="CENTRE"/>
    <s v="IHS"/>
    <s v="Grid-Gen-Lithium"/>
    <s v="SUD"/>
    <s v="Sagmelima"/>
    <s v="NOKIA"/>
    <n v="0"/>
    <n v="0"/>
    <n v="0"/>
    <n v="0"/>
    <n v="0"/>
    <n v="0"/>
    <n v="0"/>
    <n v="0"/>
    <n v="0"/>
    <n v="0"/>
    <n v="0"/>
    <n v="0"/>
    <n v="0.23633103934238686"/>
    <n v="0"/>
    <n v="0"/>
    <n v="0"/>
    <n v="0"/>
    <n v="0"/>
    <n v="0"/>
    <n v="0"/>
    <n v="0.36057369216501534"/>
    <n v="0.36057369216501534"/>
    <n v="0"/>
    <n v="0"/>
    <m/>
    <n v="0"/>
    <n v="0"/>
    <n v="0"/>
    <n v="0"/>
    <n v="0"/>
    <x v="0"/>
    <m/>
    <s v="No root cause"/>
    <s v="No root cause"/>
    <s v="No root cause"/>
    <x v="3"/>
    <s v=""/>
    <s v="SUD_206"/>
    <m/>
    <s v=""/>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0"/>
    <n v="1.3511141930126445"/>
    <n v="1.0836058533300232"/>
    <n v="0"/>
    <n v="1.0510568354007757"/>
    <n v="0.58060313954450782"/>
    <n v="0"/>
    <n v="0"/>
    <n v="0"/>
    <n v="0.33735050637354347"/>
    <n v="0.33735050637354347"/>
    <n v="0"/>
    <n v="0"/>
    <m/>
    <n v="0"/>
    <n v="0"/>
    <n v="0"/>
    <n v="0"/>
    <n v="0"/>
    <x v="0"/>
    <m/>
    <s v="No root cause"/>
    <s v="No root cause"/>
    <s v="No root cause"/>
    <x v="3"/>
    <s v=""/>
    <s v="CTR_851"/>
    <m/>
    <s v=""/>
  </r>
  <r>
    <s v="Nkoulou"/>
    <s v="CTR_659"/>
    <s v="CENTRE"/>
    <s v="CAMUSAT"/>
    <s v="Good Grid + GE"/>
    <s v="CENTRE"/>
    <s v="Nkoulou"/>
    <s v="ZTE"/>
    <n v="0"/>
    <n v="0"/>
    <n v="5.2845337054444705E-2"/>
    <n v="0"/>
    <n v="0"/>
    <n v="0"/>
    <n v="0"/>
    <n v="7.6998848567343856"/>
    <n v="26.056692720149073"/>
    <n v="0"/>
    <n v="0.31553820559136875"/>
    <n v="0"/>
    <n v="0.24384119075543681"/>
    <n v="0"/>
    <n v="0"/>
    <n v="4.5207464765019276"/>
    <n v="1.7928712478562236"/>
    <n v="8.4150714972619571"/>
    <n v="0"/>
    <n v="3.0854685489095186E-3"/>
    <n v="0.29490301997814156"/>
    <n v="0.29490301997814156"/>
    <n v="0"/>
    <n v="0"/>
    <m/>
    <n v="0"/>
    <n v="0"/>
    <n v="0"/>
    <n v="0"/>
    <n v="0"/>
    <x v="0"/>
    <m/>
    <s v="No root cause"/>
    <s v="No root cause"/>
    <s v="No root cause"/>
    <x v="3"/>
    <s v=""/>
    <s v="CTR_659"/>
    <m/>
    <s v=""/>
  </r>
  <r>
    <s v="Tikondi-MTN"/>
    <s v="EST_040"/>
    <s v="CENTRE"/>
    <s v="IHS"/>
    <s v="Grid-Gen"/>
    <s v="EST"/>
    <s v="Tikondi"/>
    <s v="NOKIA"/>
    <n v="0"/>
    <n v="2.4607057554511131"/>
    <n v="6.1633393544557737"/>
    <n v="6.1633928596907248"/>
    <n v="6.1633571895340911"/>
    <n v="3.4763110746564965"/>
    <n v="0"/>
    <n v="0"/>
    <n v="0"/>
    <n v="1.3929196165886303E-2"/>
    <n v="0"/>
    <n v="0"/>
    <n v="0"/>
    <n v="0"/>
    <n v="0"/>
    <n v="0"/>
    <n v="0"/>
    <n v="0"/>
    <n v="0"/>
    <n v="0"/>
    <n v="0.27596216680506691"/>
    <n v="0.27596216680506691"/>
    <n v="0"/>
    <n v="0"/>
    <m/>
    <n v="0"/>
    <n v="0"/>
    <n v="0"/>
    <n v="0"/>
    <n v="0"/>
    <x v="0"/>
    <m/>
    <s v="No root cause"/>
    <s v="No root cause"/>
    <s v="No root cause"/>
    <x v="3"/>
    <s v=""/>
    <s v="EST_040"/>
    <m/>
    <s v=""/>
  </r>
  <r>
    <s v="NRD_262_H_Gra-Doualare-Ancien-LAWANAT"/>
    <s v="NRD_262"/>
    <s v=""/>
    <s v="ESCO"/>
    <s v="Good Grid + Solar + GE"/>
    <s v="NRD"/>
    <s v="Garoua"/>
    <s v="Huawei"/>
    <n v="0"/>
    <n v="0.85672582205442971"/>
    <n v="5.354821749093265"/>
    <n v="0"/>
    <n v="0"/>
    <n v="0"/>
    <n v="0"/>
    <n v="0"/>
    <n v="0"/>
    <n v="0"/>
    <n v="0"/>
    <n v="0"/>
    <n v="0"/>
    <s v=""/>
    <n v="0"/>
    <n v="0"/>
    <n v="10.188645190378761"/>
    <n v="0"/>
    <n v="0"/>
    <n v="0"/>
    <n v="0.26030296804239328"/>
    <n v="0.26030296804239328"/>
    <n v="0"/>
    <n v="0"/>
    <m/>
    <n v="0"/>
    <n v="0"/>
    <n v="0"/>
    <n v="0"/>
    <n v="0"/>
    <x v="0"/>
    <m/>
    <s v="No root cause"/>
    <s v="No root cause"/>
    <s v="No root cause"/>
    <x v="3"/>
    <s v=""/>
    <s v="NRD_262"/>
    <m/>
    <s v=""/>
  </r>
  <r>
    <s v="Ngong-Town-IHS"/>
    <s v="NRD_088"/>
    <s v="NORD"/>
    <s v="IHS"/>
    <s v="Grid-Gen"/>
    <s v="NORD"/>
    <s v="Ngong"/>
    <s v="Huawei"/>
    <n v="0"/>
    <n v="0"/>
    <n v="0"/>
    <n v="8.9175391586979543E-5"/>
    <n v="0"/>
    <n v="0"/>
    <n v="0"/>
    <n v="0"/>
    <n v="0"/>
    <n v="0"/>
    <n v="0"/>
    <n v="0"/>
    <n v="0"/>
    <n v="0"/>
    <n v="0"/>
    <n v="0"/>
    <n v="0"/>
    <n v="1.5516518136134437E-2"/>
    <n v="1.7531881986000176E-2"/>
    <n v="3.3101905357086799E-2"/>
    <n v="0.25044016973287331"/>
    <n v="0.25044016973287331"/>
    <n v="0"/>
    <n v="0"/>
    <m/>
    <n v="0"/>
    <n v="0"/>
    <n v="0"/>
    <n v="0"/>
    <n v="0"/>
    <x v="0"/>
    <m/>
    <s v="No root cause"/>
    <s v="No root cause"/>
    <s v="No root cause"/>
    <x v="3"/>
    <s v=""/>
    <s v="NRD_088"/>
    <m/>
    <s v=""/>
  </r>
  <r>
    <s v="Gd-Moulin"/>
    <s v="LIT_054"/>
    <s v="Douala"/>
    <s v="IHS"/>
    <s v="Grid-Gen"/>
    <s v="LITTORAL"/>
    <s v="Douala"/>
    <s v="ZTE"/>
    <n v="0"/>
    <n v="0"/>
    <n v="0"/>
    <n v="0"/>
    <n v="0"/>
    <n v="0"/>
    <n v="0"/>
    <n v="0"/>
    <n v="0"/>
    <n v="0"/>
    <n v="0"/>
    <n v="0"/>
    <n v="0"/>
    <n v="0"/>
    <n v="0"/>
    <n v="0"/>
    <n v="0"/>
    <n v="0"/>
    <n v="0"/>
    <n v="0"/>
    <n v="0.2112029974346025"/>
    <n v="0.2112029974346025"/>
    <n v="0"/>
    <n v="0"/>
    <m/>
    <n v="0"/>
    <n v="0"/>
    <n v="0"/>
    <n v="0"/>
    <n v="0"/>
    <x v="0"/>
    <m/>
    <s v="No root cause"/>
    <s v="No root cause"/>
    <s v="No root cause"/>
    <x v="3"/>
    <s v=""/>
    <s v="LIT_054"/>
    <m/>
    <s v=""/>
  </r>
  <r>
    <s v="Ndogbessol-IHS"/>
    <s v="LIT_499"/>
    <s v="LITTORAL"/>
    <s v="IHS"/>
    <s v="Hybrid-Gen"/>
    <s v="LITTORAL"/>
    <s v="Ndogbessol"/>
    <s v="NOKIA"/>
    <n v="2.6663919820940158"/>
    <n v="0"/>
    <n v="0"/>
    <n v="0"/>
    <n v="0"/>
    <n v="0"/>
    <n v="4.9687907350931163E-2"/>
    <n v="0"/>
    <n v="9.7572260896020904E-3"/>
    <n v="2.9073287350163721E-2"/>
    <n v="0"/>
    <n v="0"/>
    <n v="0"/>
    <n v="0"/>
    <n v="0"/>
    <n v="0"/>
    <n v="0"/>
    <n v="0.18978306837540987"/>
    <n v="0"/>
    <n v="0"/>
    <n v="0.191816267303593"/>
    <n v="0.191816267303593"/>
    <n v="0"/>
    <n v="0"/>
    <m/>
    <n v="0"/>
    <n v="0"/>
    <n v="0"/>
    <n v="0"/>
    <n v="0"/>
    <x v="0"/>
    <m/>
    <s v="No root cause"/>
    <s v="No root cause"/>
    <s v="No root cause"/>
    <x v="3"/>
    <s v=""/>
    <s v="LIT_499"/>
    <m/>
    <s v=""/>
  </r>
  <r>
    <s v="Nyom-II-IHS"/>
    <s v="CTR_648"/>
    <s v="Yaounde"/>
    <s v="IHS"/>
    <s v="Grid-Gen"/>
    <s v="CENTRE"/>
    <s v="Yaounde"/>
    <s v="ZTE"/>
    <n v="0"/>
    <n v="0"/>
    <n v="0"/>
    <n v="0"/>
    <n v="0"/>
    <n v="0"/>
    <n v="0"/>
    <n v="0"/>
    <n v="0"/>
    <n v="0"/>
    <n v="0"/>
    <n v="0"/>
    <n v="0"/>
    <n v="0"/>
    <n v="0"/>
    <n v="0"/>
    <n v="0"/>
    <n v="0"/>
    <n v="0"/>
    <n v="9.2671066937189031E-2"/>
    <n v="0.17753036957135884"/>
    <n v="0.17753036957135884"/>
    <n v="0"/>
    <n v="0"/>
    <m/>
    <n v="0"/>
    <n v="0"/>
    <n v="0"/>
    <n v="0"/>
    <n v="0"/>
    <x v="0"/>
    <m/>
    <s v="No root cause"/>
    <s v="No root cause"/>
    <s v="No root cause"/>
    <x v="3"/>
    <s v=""/>
    <s v="CTR_648"/>
    <m/>
    <s v=""/>
  </r>
  <r>
    <s v="Missoke-Universite"/>
    <s v="LIT_373"/>
    <s v="Douala"/>
    <s v="IHS"/>
    <s v="Grid-Gen"/>
    <s v="LITTORAL"/>
    <s v="Douala"/>
    <s v="ZTE"/>
    <n v="0"/>
    <n v="0"/>
    <n v="0"/>
    <n v="2.1223743197699885E-3"/>
    <n v="8.5875902098261708E-2"/>
    <n v="0"/>
    <n v="0"/>
    <n v="0"/>
    <n v="3.9308512611540732E-2"/>
    <n v="0"/>
    <n v="0"/>
    <n v="0"/>
    <n v="0"/>
    <n v="0"/>
    <n v="0"/>
    <n v="0.33804607442792123"/>
    <n v="0"/>
    <n v="0"/>
    <n v="0"/>
    <n v="0"/>
    <n v="0.15471930440340992"/>
    <n v="0.15471930440340992"/>
    <n v="0"/>
    <n v="0"/>
    <m/>
    <n v="0"/>
    <n v="0"/>
    <n v="0"/>
    <n v="0"/>
    <n v="0"/>
    <x v="0"/>
    <m/>
    <s v="No root cause"/>
    <s v="No root cause"/>
    <s v="No root cause"/>
    <x v="3"/>
    <s v=""/>
    <s v="LIT_373"/>
    <m/>
    <s v=""/>
  </r>
  <r>
    <s v="Mindourou-Grumcam-IHS"/>
    <s v="EST_122"/>
    <s v="CENTRE"/>
    <s v="IHS"/>
    <s v="Gen Only"/>
    <s v="EST"/>
    <s v="Mindourou"/>
    <s v="NOKIA"/>
    <n v="0"/>
    <n v="0"/>
    <n v="0"/>
    <n v="7.419392580036697E-3"/>
    <n v="0.7661236242020586"/>
    <n v="0"/>
    <n v="0"/>
    <n v="0.21732042929746911"/>
    <n v="0.9066818764214557"/>
    <n v="0"/>
    <n v="0.69258959629943539"/>
    <n v="0"/>
    <n v="0"/>
    <n v="0"/>
    <n v="0"/>
    <n v="0"/>
    <n v="1.6051570485656318E-3"/>
    <n v="0"/>
    <n v="0"/>
    <n v="0"/>
    <n v="0.12609400370398904"/>
    <n v="0.12609400370398904"/>
    <n v="0"/>
    <n v="0"/>
    <m/>
    <n v="0"/>
    <n v="0"/>
    <n v="0"/>
    <n v="0"/>
    <n v="0"/>
    <x v="0"/>
    <m/>
    <s v="No root cause"/>
    <s v="No root cause"/>
    <s v="No root cause"/>
    <x v="3"/>
    <s v=""/>
    <s v="EST_122"/>
    <m/>
    <s v=""/>
  </r>
  <r>
    <s v="Nkolfoulou-I"/>
    <s v="CTR_671"/>
    <s v="Yaounde"/>
    <s v="CAMUSAT"/>
    <s v="Good Grid + GE"/>
    <s v="CENTRE"/>
    <s v="Yaounde"/>
    <s v="ZTE"/>
    <n v="0.20198226194450908"/>
    <n v="3.5356437607188815"/>
    <n v="0.21411011520033768"/>
    <n v="0"/>
    <n v="0"/>
    <n v="0"/>
    <n v="0"/>
    <n v="0"/>
    <n v="0"/>
    <n v="0"/>
    <n v="1.4464248515408076"/>
    <n v="0"/>
    <n v="3.9678947188192883"/>
    <n v="0"/>
    <n v="0"/>
    <n v="0"/>
    <n v="1.2382003121852099"/>
    <n v="0"/>
    <n v="34.570588386367717"/>
    <n v="29.034045024298504"/>
    <n v="0.11908481792525215"/>
    <n v="0.11908481792525215"/>
    <n v="0"/>
    <n v="0"/>
    <m/>
    <n v="0"/>
    <n v="0"/>
    <n v="0"/>
    <n v="0"/>
    <n v="0"/>
    <x v="0"/>
    <m/>
    <s v="No root cause"/>
    <s v="No root cause"/>
    <s v="No root cause"/>
    <x v="3"/>
    <s v=""/>
    <s v="CTR_671"/>
    <m/>
    <s v=""/>
  </r>
  <r>
    <s v="Eleveur"/>
    <s v="CTR_254"/>
    <s v="Yaounde"/>
    <s v="IHS"/>
    <s v="Grid-Gen"/>
    <s v="CENTRE"/>
    <s v="Yaounde"/>
    <s v="ZTE"/>
    <n v="0.20920546866305395"/>
    <n v="3.6137970739057108"/>
    <n v="0.21575094240553791"/>
    <n v="0"/>
    <n v="0"/>
    <n v="0"/>
    <n v="0"/>
    <n v="0"/>
    <n v="0"/>
    <n v="0"/>
    <n v="1.4766731443671111"/>
    <n v="0"/>
    <n v="4.0498469036877234"/>
    <n v="0"/>
    <n v="0"/>
    <n v="0"/>
    <n v="0.35468620249805261"/>
    <n v="0"/>
    <n v="2.3346117517471239E-2"/>
    <n v="1.2484554822173385E-4"/>
    <n v="0.11539295671355128"/>
    <n v="0.11539295671355128"/>
    <n v="0"/>
    <n v="0"/>
    <m/>
    <n v="0"/>
    <n v="0"/>
    <n v="0"/>
    <n v="0"/>
    <n v="0"/>
    <x v="0"/>
    <m/>
    <s v="No root cause"/>
    <s v="No root cause"/>
    <s v="No root cause"/>
    <x v="3"/>
    <s v=""/>
    <s v="CTR_254"/>
    <m/>
    <s v=""/>
  </r>
  <r>
    <s v="Kotto-Antenne"/>
    <s v="LIT_303"/>
    <s v="Douala"/>
    <s v="IHS"/>
    <s v="Grid-Gen"/>
    <s v="LITTORAL"/>
    <s v="Douala"/>
    <s v="ZTE"/>
    <n v="0"/>
    <n v="0"/>
    <n v="0"/>
    <n v="0"/>
    <n v="0"/>
    <n v="0"/>
    <n v="0"/>
    <n v="0"/>
    <n v="0"/>
    <n v="9.5364163763115767E-2"/>
    <n v="0"/>
    <n v="0"/>
    <n v="0.54190101959575721"/>
    <n v="0"/>
    <n v="0"/>
    <n v="0"/>
    <n v="0"/>
    <n v="0"/>
    <n v="0"/>
    <n v="0"/>
    <n v="7.731506450591169E-2"/>
    <n v="7.731506450591169E-2"/>
    <n v="0"/>
    <n v="0"/>
    <m/>
    <n v="0"/>
    <n v="0"/>
    <n v="0"/>
    <n v="0"/>
    <n v="0"/>
    <x v="0"/>
    <m/>
    <s v="No root cause"/>
    <s v="No root cause"/>
    <s v="No root cause"/>
    <x v="3"/>
    <s v=""/>
    <s v="LIT_303"/>
    <m/>
    <s v=""/>
  </r>
  <r>
    <s v="Djoungolo"/>
    <s v="CTR_029"/>
    <s v="Yaounde"/>
    <s v="IHS"/>
    <s v="Grid-Gen"/>
    <s v="CENTRE"/>
    <s v="Yaounde"/>
    <s v="ZTE"/>
    <n v="0"/>
    <n v="4.8939454902934658E-2"/>
    <n v="0"/>
    <n v="8.9532093153328902E-3"/>
    <n v="0"/>
    <n v="0"/>
    <n v="7.8652695379717984E-3"/>
    <n v="0"/>
    <n v="0"/>
    <n v="2.1621287093395893"/>
    <n v="8.0792904777803154E-2"/>
    <n v="0"/>
    <n v="4.844042941161363"/>
    <n v="0"/>
    <n v="0"/>
    <n v="1.2341874195637613E-2"/>
    <n v="0"/>
    <n v="0"/>
    <n v="0"/>
    <n v="0"/>
    <n v="7.4907328933063067E-2"/>
    <n v="7.4907328933063067E-2"/>
    <n v="0"/>
    <n v="0"/>
    <m/>
    <n v="0"/>
    <n v="0"/>
    <n v="0"/>
    <n v="0"/>
    <n v="0"/>
    <x v="0"/>
    <m/>
    <s v="No root cause"/>
    <s v="No root cause"/>
    <s v="No root cause"/>
    <x v="3"/>
    <s v=""/>
    <s v="CTR_029"/>
    <m/>
    <s v=""/>
  </r>
  <r>
    <s v="CTR_946_Z_Nkolfoulou-foret-Bar"/>
    <s v="CTR_946"/>
    <s v="Yaounde"/>
    <s v="ESCO"/>
    <s v="GE"/>
    <s v="CENTRE"/>
    <s v="Yaounde"/>
    <s v="ZTE"/>
    <n v="0.13233628111507781"/>
    <n v="2.3479523903285369"/>
    <n v="0.13709824702582263"/>
    <n v="0"/>
    <n v="0"/>
    <n v="0"/>
    <n v="0"/>
    <n v="0"/>
    <n v="0"/>
    <n v="0"/>
    <n v="0.95658442555352985"/>
    <n v="0"/>
    <n v="2.6518442897786452"/>
    <n v="0"/>
    <n v="0"/>
    <n v="0"/>
    <n v="0.22891323020377616"/>
    <n v="0"/>
    <n v="0"/>
    <n v="0"/>
    <n v="7.4621967679984719E-2"/>
    <n v="7.4621967679984719E-2"/>
    <n v="0"/>
    <n v="0"/>
    <m/>
    <n v="0"/>
    <n v="0"/>
    <n v="0"/>
    <n v="0"/>
    <n v="0"/>
    <x v="0"/>
    <m/>
    <s v="No root cause"/>
    <s v="No root cause"/>
    <s v="No root cause"/>
    <x v="3"/>
    <s v=""/>
    <s v="CTR_946"/>
    <m/>
    <s v=""/>
  </r>
  <r>
    <s v="Bodjongo "/>
    <s v="LIT_690"/>
    <s v="Douala"/>
    <s v="CAMUSAT"/>
    <s v="Good Grid + GE"/>
    <s v="LITTORAL"/>
    <s v="Douala"/>
    <s v="ZTE"/>
    <n v="0"/>
    <n v="0"/>
    <n v="0"/>
    <n v="0"/>
    <n v="0.37778262891908004"/>
    <n v="0"/>
    <n v="0"/>
    <n v="0"/>
    <n v="0.12987504030727717"/>
    <n v="0"/>
    <n v="0"/>
    <n v="0"/>
    <n v="0"/>
    <n v="0"/>
    <n v="0"/>
    <n v="0.22183270411177045"/>
    <n v="0"/>
    <n v="0"/>
    <n v="0"/>
    <n v="0.60419894815842257"/>
    <n v="6.5383397111573441E-2"/>
    <n v="6.5383397111573441E-2"/>
    <n v="0"/>
    <n v="0"/>
    <m/>
    <n v="0"/>
    <n v="0"/>
    <n v="0"/>
    <n v="0"/>
    <n v="0"/>
    <x v="0"/>
    <m/>
    <s v="No root cause"/>
    <s v="No root cause"/>
    <s v="No root cause"/>
    <x v="3"/>
    <s v=""/>
    <s v="LIT_690"/>
    <m/>
    <s v=""/>
  </r>
  <r>
    <s v="Douggoy-Lopere-II"/>
    <s v="EXN_217"/>
    <s v="Maroua"/>
    <s v="CAMUSAT"/>
    <s v="Medium Grid + GE"/>
    <s v="EXTREME-NORD"/>
    <s v="Maroua"/>
    <s v="Huawei"/>
    <n v="0.24879934252767288"/>
    <n v="0.67373791851794784"/>
    <n v="0"/>
    <n v="0"/>
    <n v="0"/>
    <n v="0"/>
    <n v="0"/>
    <n v="0"/>
    <n v="0"/>
    <n v="0"/>
    <n v="0"/>
    <n v="0"/>
    <n v="0"/>
    <n v="0"/>
    <n v="0"/>
    <n v="0"/>
    <n v="3.9629722372036875"/>
    <n v="0"/>
    <n v="0"/>
    <n v="0"/>
    <n v="6.2280093484346516E-2"/>
    <n v="6.2280093484346516E-2"/>
    <n v="0"/>
    <n v="0"/>
    <m/>
    <n v="0"/>
    <n v="0"/>
    <n v="0"/>
    <n v="0"/>
    <n v="0"/>
    <x v="0"/>
    <m/>
    <s v="No root cause"/>
    <s v="No root cause"/>
    <s v="No root cause"/>
    <x v="3"/>
    <s v=""/>
    <s v="EXN_217"/>
    <m/>
    <s v=""/>
  </r>
  <r>
    <s v="Mbidou-IHS"/>
    <s v="ADM_079"/>
    <s v="ADAMAOUA"/>
    <s v="IHS"/>
    <s v="Grid-Gen"/>
    <s v="ADAMAOUA"/>
    <s v="Mbidou"/>
    <s v="NOKIA"/>
    <n v="0"/>
    <n v="0"/>
    <n v="2.5022784293142787E-2"/>
    <n v="0"/>
    <n v="0"/>
    <n v="0"/>
    <n v="0"/>
    <n v="6.6616802048432469E-2"/>
    <n v="5.2241216224856175E-2"/>
    <n v="0"/>
    <n v="0"/>
    <n v="0"/>
    <n v="0"/>
    <n v="0"/>
    <n v="0"/>
    <n v="0.54084473939101496"/>
    <n v="2.6300676126995235"/>
    <n v="0"/>
    <n v="6.1465922426389513E-2"/>
    <n v="0"/>
    <n v="6.2188312015156795E-2"/>
    <n v="6.2188312015156795E-2"/>
    <n v="0"/>
    <n v="0"/>
    <m/>
    <n v="0"/>
    <n v="0"/>
    <n v="0"/>
    <n v="0"/>
    <n v="0"/>
    <x v="0"/>
    <m/>
    <s v="No root cause"/>
    <s v="No root cause"/>
    <s v="No root cause"/>
    <x v="3"/>
    <s v="(05-10-2026 ticket): INC-20260510-00013385...Others"/>
    <s v="ADM_079"/>
    <m/>
    <s v=""/>
  </r>
  <r>
    <s v="Soa-University-Stadium"/>
    <s v="CTR_674"/>
    <s v="Yaounde"/>
    <s v="IHS"/>
    <s v="Grid-Gen"/>
    <s v="CENTRE"/>
    <s v="Yaounde"/>
    <s v="ZTE"/>
    <n v="0"/>
    <n v="0"/>
    <n v="0"/>
    <n v="0"/>
    <n v="1.7959388813268158"/>
    <n v="0.20670855769861829"/>
    <n v="0"/>
    <n v="0"/>
    <n v="0.28405929236116489"/>
    <n v="0.79182397205742605"/>
    <n v="0"/>
    <n v="0"/>
    <n v="0.18646574380837364"/>
    <n v="0"/>
    <n v="0"/>
    <n v="0"/>
    <n v="0"/>
    <n v="0"/>
    <n v="0"/>
    <n v="1.0701046990437546E-3"/>
    <n v="5.9355140640294034E-2"/>
    <n v="5.9355140640294034E-2"/>
    <n v="0"/>
    <n v="0"/>
    <m/>
    <n v="0"/>
    <n v="0"/>
    <n v="0"/>
    <n v="0"/>
    <n v="0"/>
    <x v="0"/>
    <m/>
    <s v="No root cause"/>
    <s v="No root cause"/>
    <s v="No root cause"/>
    <x v="3"/>
    <s v=""/>
    <s v="CTR_674"/>
    <m/>
    <s v=""/>
  </r>
  <r>
    <s v="Ngoulmekong-Nord"/>
    <s v="CTR_379"/>
    <s v="Yaounde"/>
    <s v="IHS"/>
    <s v="Grid-Gen"/>
    <s v="CENTRE"/>
    <s v="Yaounde"/>
    <s v="ZTE"/>
    <n v="0.10410335213863958"/>
    <n v="1.8770884876709675"/>
    <n v="0.10792005889856218"/>
    <n v="0"/>
    <n v="0"/>
    <n v="0"/>
    <n v="0"/>
    <n v="0"/>
    <n v="5.9836687754863265"/>
    <n v="0"/>
    <n v="0.7676039357024026"/>
    <n v="0"/>
    <n v="2.117219982136386"/>
    <n v="0"/>
    <n v="0"/>
    <n v="0"/>
    <n v="0.19206595840003643"/>
    <n v="0"/>
    <n v="0"/>
    <n v="0"/>
    <n v="5.8302871019567055E-2"/>
    <n v="5.8302871019567055E-2"/>
    <n v="0"/>
    <n v="0"/>
    <m/>
    <n v="0"/>
    <n v="0"/>
    <n v="0"/>
    <n v="0"/>
    <n v="0"/>
    <x v="0"/>
    <m/>
    <s v="No root cause"/>
    <s v="No root cause"/>
    <s v="No root cause"/>
    <x v="3"/>
    <s v=""/>
    <s v="CTR_379"/>
    <m/>
    <s v=""/>
  </r>
  <r>
    <s v="MVAMEBOD"/>
    <s v="CTR_981"/>
    <s v="CENTRE"/>
    <m/>
    <m/>
    <s v="CENTRE"/>
    <s v="Mvamebod"/>
    <s v="NOKIA"/>
    <n v="1.9083402819608082"/>
    <n v="4.6739457589141615"/>
    <n v="10.182897297290509"/>
    <n v="0"/>
    <n v="0"/>
    <n v="0"/>
    <n v="0"/>
    <n v="0"/>
    <n v="0.83659159600246902"/>
    <n v="5.6169736098747695E-2"/>
    <n v="0"/>
    <n v="0"/>
    <n v="0"/>
    <n v="0"/>
    <n v="0"/>
    <n v="0"/>
    <n v="0"/>
    <n v="0"/>
    <n v="0"/>
    <n v="0"/>
    <n v="5.7036580459032031E-2"/>
    <n v="5.7036580459032031E-2"/>
    <n v="0"/>
    <n v="0"/>
    <m/>
    <n v="0"/>
    <n v="0"/>
    <n v="0"/>
    <n v="0"/>
    <n v="0"/>
    <x v="0"/>
    <m/>
    <s v="No root cause"/>
    <s v="No root cause"/>
    <s v="No root cause"/>
    <x v="3"/>
    <s v=""/>
    <s v="CTR_981"/>
    <m/>
    <s v=""/>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0"/>
    <n v="0"/>
    <n v="9.0209826129388479E-2"/>
    <n v="0"/>
    <n v="0"/>
    <n v="7.3712378685797372E-2"/>
    <n v="2.3322040161742756"/>
    <n v="0.16823829376799573"/>
    <n v="0"/>
    <n v="4.9973889445343152E-2"/>
    <n v="4.9973889445343152E-2"/>
    <n v="0"/>
    <n v="0"/>
    <m/>
    <n v="0"/>
    <n v="0"/>
    <n v="0"/>
    <n v="0"/>
    <n v="0"/>
    <x v="0"/>
    <m/>
    <s v="No root cause"/>
    <s v="No root cause"/>
    <s v="No root cause"/>
    <x v="3"/>
    <s v=""/>
    <s v="EST_008"/>
    <m/>
    <s v=""/>
  </r>
  <r>
    <s v="DEENA-IHS"/>
    <s v="ADM_082"/>
    <s v="ADAMAOUA"/>
    <s v="IHS"/>
    <s v="Solar-Gen"/>
    <s v="ADAMAOUA"/>
    <s v="Deena"/>
    <s v="NOKIA"/>
    <n v="0"/>
    <n v="6.4621110814108665E-2"/>
    <n v="0"/>
    <n v="0"/>
    <n v="0"/>
    <n v="0"/>
    <n v="0"/>
    <n v="0"/>
    <n v="0"/>
    <n v="0"/>
    <n v="6.0603178560773414E-2"/>
    <n v="0"/>
    <n v="0"/>
    <n v="0"/>
    <n v="0"/>
    <n v="0"/>
    <n v="0"/>
    <n v="0"/>
    <n v="5.3511428404552598E-3"/>
    <n v="0"/>
    <n v="4.4163215355106186E-2"/>
    <n v="4.4163215355106186E-2"/>
    <n v="0"/>
    <n v="0"/>
    <m/>
    <n v="0"/>
    <n v="0"/>
    <n v="0"/>
    <n v="0"/>
    <n v="0"/>
    <x v="0"/>
    <m/>
    <s v="No root cause"/>
    <s v="No root cause"/>
    <s v="No root cause"/>
    <x v="3"/>
    <s v=""/>
    <s v="ADM_082"/>
    <m/>
    <s v=""/>
  </r>
  <r>
    <s v="Colline-du-loup"/>
    <s v="LIT_133"/>
    <s v="LITTORAL"/>
    <s v="IHS"/>
    <s v="Solar-Gen"/>
    <s v="LITTORAL"/>
    <s v="Ebodje"/>
    <s v="NOKIA"/>
    <n v="0"/>
    <n v="2.051034006500451E-3"/>
    <n v="0"/>
    <n v="0"/>
    <n v="0"/>
    <n v="0"/>
    <n v="0"/>
    <n v="0"/>
    <n v="0"/>
    <n v="0"/>
    <n v="3.3727246817484962"/>
    <n v="0"/>
    <n v="0"/>
    <n v="0"/>
    <n v="0"/>
    <n v="0"/>
    <n v="0"/>
    <n v="4.6050172215516293E-2"/>
    <n v="0"/>
    <n v="0"/>
    <n v="4.2964703666606797E-2"/>
    <n v="4.2964703666606797E-2"/>
    <n v="0"/>
    <n v="0"/>
    <m/>
    <n v="0"/>
    <n v="0"/>
    <n v="0"/>
    <n v="0"/>
    <n v="0"/>
    <x v="0"/>
    <m/>
    <s v="No root cause"/>
    <s v="No root cause"/>
    <s v="No root cause"/>
    <x v="3"/>
    <s v=""/>
    <s v="LIT_133"/>
    <m/>
    <s v=""/>
  </r>
  <r>
    <s v="PK15"/>
    <s v="LIT_271"/>
    <s v="Douala"/>
    <s v="IHS"/>
    <s v="Grid-Gen"/>
    <s v="LITTORAL"/>
    <s v="Douala"/>
    <s v="ZTE"/>
    <n v="0"/>
    <n v="0.22079826956936169"/>
    <n v="0"/>
    <n v="3.4067318146407439"/>
    <n v="0"/>
    <n v="0"/>
    <n v="0"/>
    <n v="0"/>
    <n v="0"/>
    <n v="0"/>
    <n v="0"/>
    <n v="0"/>
    <n v="0"/>
    <n v="0"/>
    <n v="0"/>
    <n v="0"/>
    <n v="0"/>
    <n v="0"/>
    <n v="0.14009454018314466"/>
    <n v="0"/>
    <n v="3.9005316280144781E-2"/>
    <n v="3.9005316280144781E-2"/>
    <n v="0"/>
    <n v="0"/>
    <m/>
    <n v="0"/>
    <n v="0"/>
    <n v="0"/>
    <n v="0"/>
    <n v="0"/>
    <x v="0"/>
    <m/>
    <s v="No root cause"/>
    <s v="No root cause"/>
    <s v="No root cause"/>
    <x v="3"/>
    <s v=""/>
    <s v="LIT_271"/>
    <m/>
    <s v=""/>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2.6752617476094621E-3"/>
    <n v="1.5159816569788325E-3"/>
    <n v="9.2207354900938135E-3"/>
    <n v="2.6752617476094621E-3"/>
    <n v="1.515981656978832E-3"/>
    <n v="0.12045811895569196"/>
    <n v="3.210314097131252E-3"/>
    <n v="0"/>
    <n v="8.0115171801742227E-2"/>
    <n v="3.3244585983625945E-2"/>
    <n v="3.3244585983625945E-2"/>
    <n v="0"/>
    <n v="0"/>
    <m/>
    <n v="0"/>
    <n v="0"/>
    <n v="0"/>
    <n v="0"/>
    <n v="0"/>
    <x v="0"/>
    <m/>
    <s v="No root cause"/>
    <s v="No root cause"/>
    <s v="No root cause"/>
    <x v="3"/>
    <s v=""/>
    <s v="LIT_402"/>
    <m/>
    <s v=""/>
  </r>
  <r>
    <s v="Soa"/>
    <s v="CTR_031"/>
    <s v="Yaounde"/>
    <s v="IHS"/>
    <s v="Grid-Gen"/>
    <s v="CENTRE"/>
    <s v="Yaounde"/>
    <s v="ZTE"/>
    <n v="0"/>
    <n v="0"/>
    <n v="0"/>
    <n v="0"/>
    <n v="0"/>
    <n v="0"/>
    <n v="0"/>
    <n v="0"/>
    <n v="0"/>
    <n v="0"/>
    <n v="0"/>
    <n v="0"/>
    <n v="0"/>
    <n v="0"/>
    <n v="0"/>
    <n v="0"/>
    <n v="0"/>
    <n v="0"/>
    <n v="0"/>
    <n v="3.1585923700108133E-2"/>
    <n v="3.3191080748673767E-2"/>
    <n v="3.3191080748673767E-2"/>
    <n v="0"/>
    <n v="0"/>
    <m/>
    <n v="0"/>
    <n v="0"/>
    <n v="0"/>
    <n v="0"/>
    <n v="0"/>
    <x v="0"/>
    <m/>
    <s v="No root cause"/>
    <s v="No root cause"/>
    <s v="No root cause"/>
    <x v="3"/>
    <s v=""/>
    <s v="CTR_031"/>
    <m/>
    <s v=""/>
  </r>
  <r>
    <s v="Titi-Garage"/>
    <s v="CTR_542"/>
    <s v="Yaounde"/>
    <s v="IHS"/>
    <s v="Grid-Gen"/>
    <s v="CENTRE"/>
    <s v="Yaounde"/>
    <s v="ZTE"/>
    <n v="13.868556899607057"/>
    <n v="13.868556899607057"/>
    <n v="13.868556899607057"/>
    <n v="13.868556899607057"/>
    <n v="13.868556899607057"/>
    <n v="13.868556899607057"/>
    <n v="0"/>
    <n v="0"/>
    <n v="0"/>
    <n v="0"/>
    <n v="1.1539830723704667"/>
    <n v="0"/>
    <n v="0.2942787922370324"/>
    <n v="0"/>
    <n v="0"/>
    <n v="0"/>
    <n v="5.6394517639605672E-2"/>
    <n v="0"/>
    <n v="0"/>
    <n v="0"/>
    <n v="3.128272736871282E-2"/>
    <n v="3.128272736871282E-2"/>
    <n v="0"/>
    <n v="0"/>
    <m/>
    <n v="0"/>
    <n v="0"/>
    <n v="0"/>
    <n v="0"/>
    <n v="0"/>
    <x v="0"/>
    <m/>
    <s v="No root cause"/>
    <s v="No root cause"/>
    <s v="No root cause"/>
    <x v="3"/>
    <s v=""/>
    <s v="CTR_542"/>
    <m/>
    <s v=""/>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0"/>
    <n v="0"/>
    <n v="0"/>
    <n v="0"/>
    <n v="0"/>
    <n v="0"/>
    <n v="1.8744667311583155E-2"/>
    <n v="2.9213858283894445E-2"/>
    <n v="2.9213858283894445E-2"/>
    <n v="0"/>
    <n v="0"/>
    <m/>
    <n v="0"/>
    <n v="0"/>
    <n v="0"/>
    <n v="0"/>
    <n v="0"/>
    <x v="0"/>
    <m/>
    <s v="No root cause"/>
    <s v="No root cause"/>
    <s v="No root cause"/>
    <x v="3"/>
    <s v=""/>
    <s v="CTR_061"/>
    <m/>
    <s v=""/>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0"/>
    <n v="0"/>
    <n v="0"/>
    <n v="0"/>
    <n v="0"/>
    <n v="0"/>
    <n v="0"/>
    <n v="0"/>
    <n v="0"/>
    <n v="2.8767981325959601E-2"/>
    <n v="2.8767981325959601E-2"/>
    <n v="0"/>
    <n v="0"/>
    <m/>
    <n v="0"/>
    <n v="0"/>
    <n v="0"/>
    <n v="0"/>
    <n v="0"/>
    <x v="0"/>
    <m/>
    <s v="No root cause"/>
    <s v="No root cause"/>
    <s v="No root cause"/>
    <x v="3"/>
    <s v=""/>
    <s v="OST_019"/>
    <m/>
    <s v=""/>
  </r>
  <r>
    <s v="Makepe-Maturite"/>
    <s v="LIT_401"/>
    <s v="Douala"/>
    <s v="IHS"/>
    <s v="Grid-Gen"/>
    <s v="LITTORAL"/>
    <s v="Douala"/>
    <s v="ZTE"/>
    <n v="0"/>
    <n v="0"/>
    <n v="0"/>
    <n v="2.3185601812614315E-3"/>
    <n v="0"/>
    <n v="0"/>
    <n v="0"/>
    <n v="0"/>
    <n v="0"/>
    <n v="0"/>
    <n v="13.796556688439729"/>
    <n v="0"/>
    <n v="0"/>
    <n v="0"/>
    <n v="0"/>
    <n v="2.7804887096820302E-2"/>
    <n v="0"/>
    <n v="0"/>
    <n v="0"/>
    <n v="0"/>
    <n v="2.7448185530472131E-2"/>
    <n v="2.7448185530472131E-2"/>
    <n v="0"/>
    <n v="0"/>
    <m/>
    <n v="0"/>
    <n v="0"/>
    <n v="0"/>
    <n v="0"/>
    <n v="0"/>
    <x v="0"/>
    <m/>
    <s v="No root cause"/>
    <s v="No root cause"/>
    <s v="No root cause"/>
    <x v="3"/>
    <s v=""/>
    <s v="LIT_401"/>
    <m/>
    <s v=""/>
  </r>
  <r>
    <s v="Simbock-II"/>
    <s v="CTR_716"/>
    <s v="Yaounde"/>
    <s v="CAMUSAT"/>
    <s v="Good Grid + GE"/>
    <s v="CENTRE"/>
    <s v="Yaounde"/>
    <s v="ZTE"/>
    <n v="0"/>
    <n v="2.0421699725767839"/>
    <n v="0"/>
    <n v="0"/>
    <n v="0"/>
    <n v="0"/>
    <n v="0"/>
    <n v="0.41757268864519032"/>
    <n v="0.15916023890444153"/>
    <n v="1.4238278073126662"/>
    <n v="2.1972816487031647E-2"/>
    <n v="0"/>
    <n v="1.2645070527034249E-2"/>
    <n v="0"/>
    <n v="0"/>
    <n v="8.211270057329019E-2"/>
    <n v="8.1898679633482019E-2"/>
    <n v="0"/>
    <n v="0"/>
    <n v="2.4663416401994103"/>
    <n v="2.3899004945310384E-2"/>
    <n v="2.3899004945310384E-2"/>
    <n v="0"/>
    <n v="0"/>
    <m/>
    <n v="0"/>
    <n v="0"/>
    <n v="0"/>
    <n v="0"/>
    <n v="0"/>
    <x v="0"/>
    <m/>
    <s v="No root cause"/>
    <s v="No root cause"/>
    <s v="No root cause"/>
    <x v="3"/>
    <s v=""/>
    <s v="CTR_716"/>
    <m/>
    <s v=""/>
  </r>
  <r>
    <s v="BAFIA-BEGNIAN-IHS"/>
    <s v="CTR_828"/>
    <s v="CENTRE"/>
    <s v="IHS"/>
    <s v="Grid-Gen"/>
    <s v="CENTRE"/>
    <s v="Bafia"/>
    <s v="ZTE"/>
    <n v="0"/>
    <n v="0.13980917893006692"/>
    <n v="0"/>
    <n v="0"/>
    <n v="0.19961019652829567"/>
    <n v="0"/>
    <n v="0"/>
    <n v="0"/>
    <n v="3.7562815145833865"/>
    <n v="0"/>
    <n v="2.0872927207197955"/>
    <n v="0"/>
    <n v="0"/>
    <n v="0"/>
    <n v="0"/>
    <n v="3.4885413188826091E-2"/>
    <n v="0"/>
    <n v="0"/>
    <n v="0"/>
    <n v="0"/>
    <n v="2.0171473576975286E-2"/>
    <n v="2.0171473576975286E-2"/>
    <n v="0"/>
    <n v="0"/>
    <m/>
    <n v="0"/>
    <n v="0"/>
    <n v="0"/>
    <n v="0"/>
    <n v="0"/>
    <x v="0"/>
    <m/>
    <s v="No root cause"/>
    <s v="No root cause"/>
    <s v="No root cause"/>
    <x v="3"/>
    <s v=""/>
    <s v="CTR_828"/>
    <m/>
    <s v=""/>
  </r>
  <r>
    <s v="Bfsam-Centre-II"/>
    <s v="OST_170"/>
    <s v="Bafoussam"/>
    <s v="IHS"/>
    <s v="GridOnly"/>
    <s v="OUEST"/>
    <s v="Bafoussam"/>
    <s v="Huawei"/>
    <n v="0"/>
    <n v="0"/>
    <n v="0"/>
    <n v="0"/>
    <n v="0"/>
    <n v="0"/>
    <n v="0"/>
    <n v="0"/>
    <n v="8.9175391586979543E-5"/>
    <n v="0"/>
    <n v="1.8275604751835588"/>
    <n v="2.778705201850282E-2"/>
    <n v="0"/>
    <n v="0"/>
    <n v="2.7787052018502824E-2"/>
    <n v="0"/>
    <n v="0"/>
    <n v="0"/>
    <n v="0"/>
    <n v="9.6844475263459781E-2"/>
    <n v="1.9137039034565807E-2"/>
    <n v="1.9137039034565807E-2"/>
    <n v="0"/>
    <n v="0"/>
    <m/>
    <n v="0"/>
    <n v="0"/>
    <n v="0"/>
    <n v="0"/>
    <n v="0"/>
    <x v="0"/>
    <m/>
    <s v="No root cause"/>
    <s v="No root cause"/>
    <s v="No root cause"/>
    <x v="3"/>
    <s v=""/>
    <s v="OST_170"/>
    <m/>
    <s v=""/>
  </r>
  <r>
    <s v="Soa-II"/>
    <s v="CTR_317"/>
    <s v="Yaounde"/>
    <s v="IHS"/>
    <s v="Grid-Gen"/>
    <s v="CENTRE"/>
    <s v="Yaounde"/>
    <s v="ZTE"/>
    <n v="0"/>
    <n v="0"/>
    <n v="0"/>
    <n v="0"/>
    <n v="0"/>
    <n v="0"/>
    <n v="0"/>
    <n v="0"/>
    <n v="0"/>
    <n v="0"/>
    <n v="0"/>
    <n v="0"/>
    <n v="0"/>
    <n v="0"/>
    <n v="0"/>
    <n v="0"/>
    <n v="0"/>
    <n v="0"/>
    <n v="0"/>
    <n v="4.3089549214828389E-2"/>
    <n v="1.7514046907682379E-2"/>
    <n v="1.7514046907682379E-2"/>
    <n v="0"/>
    <n v="0"/>
    <m/>
    <n v="0"/>
    <n v="0"/>
    <n v="0"/>
    <n v="0"/>
    <n v="0"/>
    <x v="0"/>
    <m/>
    <s v="No root cause"/>
    <s v="No root cause"/>
    <s v="No root cause"/>
    <x v="3"/>
    <s v=""/>
    <s v="CTR_317"/>
    <m/>
    <s v=""/>
  </r>
  <r>
    <s v="Goyoum"/>
    <s v="EST_023"/>
    <s v="CENTRE"/>
    <s v="CAMUSAT"/>
    <m/>
    <s v="EST"/>
    <s v="Goyoum"/>
    <s v="NOKIA"/>
    <n v="2.4969109644355321E-3"/>
    <n v="0"/>
    <n v="0"/>
    <n v="0"/>
    <n v="0"/>
    <n v="0"/>
    <n v="0"/>
    <n v="0"/>
    <n v="0"/>
    <n v="0"/>
    <n v="0"/>
    <n v="0"/>
    <n v="0"/>
    <n v="0"/>
    <n v="0"/>
    <n v="0"/>
    <n v="0"/>
    <n v="0"/>
    <n v="0"/>
    <n v="0"/>
    <n v="1.7103840106382658E-2"/>
    <n v="1.7103840106382658E-2"/>
    <n v="0"/>
    <n v="0"/>
    <m/>
    <n v="0"/>
    <n v="0"/>
    <n v="0"/>
    <n v="0"/>
    <n v="0"/>
    <x v="0"/>
    <m/>
    <s v="SPARE-ISSUE"/>
    <s v="SPARE-ISSUE"/>
    <s v="SPARE-ISSUE"/>
    <x v="4"/>
    <s v="(05-10-2026 cells nokia): _x000a_08/05/2026 : Cde de la fibre en cours 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05-10-2026 cells nokia): _x000a_08/05/2026 : Cde de la fibre en cours 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05-10-2026 cells nokia): _x000a_08/05/2026 : Cde de la fibre en cours 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
    <s v="EST_023"/>
    <m/>
    <s v=""/>
  </r>
  <r>
    <s v="Bfsam-Ndiandam"/>
    <s v="OST_119"/>
    <s v="Bafoussam"/>
    <s v="IHS"/>
    <s v="GridOnly"/>
    <s v="OUEST"/>
    <s v="Bafoussam"/>
    <s v="Huawei"/>
    <n v="0"/>
    <n v="3.1478913230203784E-2"/>
    <n v="0"/>
    <n v="0"/>
    <n v="0"/>
    <n v="0"/>
    <n v="0"/>
    <n v="0"/>
    <n v="0"/>
    <n v="6.5633088208016952"/>
    <n v="0"/>
    <n v="0"/>
    <n v="0"/>
    <n v="0"/>
    <n v="0"/>
    <n v="1.738920135946101E-2"/>
    <n v="0"/>
    <n v="0"/>
    <n v="0"/>
    <n v="1.5873219702482358E-2"/>
    <n v="1.5534353214451834E-2"/>
    <n v="1.5534353214451834E-2"/>
    <n v="0"/>
    <n v="0"/>
    <m/>
    <n v="0"/>
    <n v="0"/>
    <n v="0"/>
    <n v="0"/>
    <n v="0"/>
    <x v="0"/>
    <m/>
    <s v="No root cause"/>
    <s v="No root cause"/>
    <s v="No root cause"/>
    <x v="3"/>
    <s v=""/>
    <s v="OST_119"/>
    <m/>
    <s v=""/>
  </r>
  <r>
    <s v="Biteng-GP"/>
    <s v="CTR_556"/>
    <s v="Yaounde"/>
    <s v="CAMUSAT"/>
    <s v="Good Grid no GE - 8h"/>
    <s v="CENTRE"/>
    <s v="Yaounde"/>
    <s v="ZTE"/>
    <n v="0"/>
    <n v="0"/>
    <n v="0"/>
    <n v="0"/>
    <n v="0"/>
    <n v="0"/>
    <n v="0"/>
    <n v="1.4565195058684539"/>
    <n v="0"/>
    <n v="0"/>
    <n v="5.9016274152263244E-2"/>
    <n v="0"/>
    <n v="0"/>
    <n v="0"/>
    <n v="0"/>
    <n v="0"/>
    <n v="0"/>
    <n v="0"/>
    <n v="0"/>
    <n v="0"/>
    <n v="1.5391672587912906E-2"/>
    <n v="1.5391672587912906E-2"/>
    <n v="0"/>
    <n v="0"/>
    <m/>
    <n v="0"/>
    <n v="0"/>
    <n v="0"/>
    <n v="0"/>
    <n v="0"/>
    <x v="0"/>
    <m/>
    <s v="No root cause"/>
    <s v="No root cause"/>
    <s v="No root cause"/>
    <x v="3"/>
    <s v=""/>
    <s v="CTR_556"/>
    <m/>
    <s v=""/>
  </r>
  <r>
    <s v="Nkomo"/>
    <s v="CTR_042"/>
    <s v="Yaounde"/>
    <s v="IHS"/>
    <s v="Grid-Gen"/>
    <s v="CENTRE"/>
    <s v="Yaounde"/>
    <s v="ZTE"/>
    <n v="0"/>
    <n v="0"/>
    <n v="0"/>
    <n v="0"/>
    <n v="0"/>
    <n v="0"/>
    <n v="0"/>
    <n v="1.7899284599338543"/>
    <n v="0"/>
    <n v="0"/>
    <n v="0"/>
    <n v="0"/>
    <n v="0"/>
    <n v="0"/>
    <n v="0"/>
    <n v="0"/>
    <n v="0"/>
    <n v="0"/>
    <n v="0"/>
    <n v="1.7478376751047871E-3"/>
    <n v="1.2127853255829322E-2"/>
    <n v="1.2127853255829322E-2"/>
    <n v="0"/>
    <n v="0"/>
    <m/>
    <n v="0"/>
    <n v="0"/>
    <n v="0"/>
    <n v="0"/>
    <n v="0"/>
    <x v="0"/>
    <m/>
    <s v="No root cause"/>
    <s v="No root cause"/>
    <s v="No root cause"/>
    <x v="3"/>
    <s v=""/>
    <s v="CTR_042"/>
    <m/>
    <s v=""/>
  </r>
  <r>
    <s v="Crf-Nkomo-IHS"/>
    <s v="CTR_554"/>
    <s v="Yaounde"/>
    <s v="IHS"/>
    <s v="Grid-Gen"/>
    <s v="CENTRE"/>
    <s v="Yaounde"/>
    <s v="ZTE"/>
    <n v="0"/>
    <n v="0"/>
    <n v="0"/>
    <n v="0"/>
    <n v="0"/>
    <n v="0"/>
    <n v="0"/>
    <n v="1.4564660006335017"/>
    <n v="0"/>
    <n v="0"/>
    <n v="0"/>
    <n v="0"/>
    <n v="0"/>
    <n v="0"/>
    <n v="0"/>
    <n v="0"/>
    <n v="0"/>
    <n v="0"/>
    <n v="0"/>
    <n v="0"/>
    <n v="1.191383231602058E-2"/>
    <n v="1.191383231602058E-2"/>
    <n v="0"/>
    <n v="0"/>
    <m/>
    <n v="0"/>
    <n v="0"/>
    <n v="0"/>
    <n v="0"/>
    <n v="0"/>
    <x v="0"/>
    <m/>
    <s v="No root cause"/>
    <s v="No root cause"/>
    <s v="No root cause"/>
    <x v="3"/>
    <s v=""/>
    <s v="CTR_554"/>
    <m/>
    <s v=""/>
  </r>
  <r>
    <s v="Nyanon"/>
    <s v="LIT_349"/>
    <s v="LITTORAL"/>
    <s v="IHS"/>
    <s v="Grid-Gen"/>
    <s v="LITTORAL"/>
    <s v="Nyanon"/>
    <s v="NOKIA"/>
    <n v="0"/>
    <n v="0"/>
    <n v="0"/>
    <n v="0"/>
    <n v="0"/>
    <n v="0"/>
    <n v="0"/>
    <n v="3.338726661016523E-2"/>
    <n v="0"/>
    <n v="0"/>
    <n v="0"/>
    <n v="0"/>
    <n v="0"/>
    <n v="0"/>
    <n v="0"/>
    <n v="0"/>
    <n v="0"/>
    <n v="0"/>
    <n v="0"/>
    <n v="7.8831046162892281E-3"/>
    <n v="1.0736717147072338E-2"/>
    <n v="1.0736717147072338E-2"/>
    <n v="0"/>
    <n v="0"/>
    <m/>
    <n v="0"/>
    <n v="0"/>
    <n v="0"/>
    <n v="0"/>
    <n v="0"/>
    <x v="0"/>
    <m/>
    <s v="No root cause"/>
    <s v="No root cause"/>
    <s v="No root cause"/>
    <x v="3"/>
    <s v=""/>
    <s v="LIT_349"/>
    <m/>
    <s v=""/>
  </r>
  <r>
    <s v="Logbaba-SONEL"/>
    <s v="LIT_342"/>
    <s v="Douala"/>
    <s v="IHS"/>
    <s v="Grid-GenLithium"/>
    <s v="LITTORAL"/>
    <s v="Douala"/>
    <s v="ZTE"/>
    <n v="0"/>
    <n v="0"/>
    <n v="0"/>
    <n v="0"/>
    <n v="0"/>
    <n v="0"/>
    <n v="0"/>
    <n v="0"/>
    <n v="0"/>
    <n v="0"/>
    <n v="0"/>
    <n v="0"/>
    <n v="0"/>
    <n v="1.4981465786611484E-3"/>
    <n v="0"/>
    <n v="0"/>
    <n v="0"/>
    <n v="0"/>
    <n v="0"/>
    <n v="0"/>
    <n v="1.0112489405963503E-2"/>
    <n v="1.0112489405963503E-2"/>
    <n v="0"/>
    <n v="0"/>
    <m/>
    <n v="0"/>
    <n v="0"/>
    <n v="0"/>
    <n v="0"/>
    <n v="0"/>
    <x v="0"/>
    <m/>
    <s v="No root cause"/>
    <s v="No root cause"/>
    <s v="No root cause"/>
    <x v="3"/>
    <s v=""/>
    <s v="LIT_342"/>
    <m/>
    <s v=""/>
  </r>
  <r>
    <s v="Soa-Town-IHS"/>
    <s v="CTR_649"/>
    <s v="Yaounde"/>
    <s v="IHS"/>
    <s v="Grid-Gen"/>
    <s v="CENTRE"/>
    <s v="Yaounde"/>
    <s v="ZTE"/>
    <n v="0"/>
    <n v="0.90274032411331118"/>
    <n v="0"/>
    <n v="0"/>
    <n v="0"/>
    <n v="0"/>
    <n v="0"/>
    <n v="0"/>
    <n v="2.6342410674793808E-2"/>
    <n v="0"/>
    <n v="0"/>
    <n v="0"/>
    <n v="0"/>
    <n v="0"/>
    <n v="0"/>
    <n v="0"/>
    <n v="0"/>
    <n v="0"/>
    <n v="0"/>
    <n v="2.9802415868368529E-2"/>
    <n v="9.8984684661545842E-3"/>
    <n v="9.8984684661545842E-3"/>
    <n v="0"/>
    <n v="0"/>
    <m/>
    <n v="0"/>
    <n v="0"/>
    <n v="0"/>
    <n v="0"/>
    <n v="0"/>
    <x v="0"/>
    <m/>
    <s v="No root cause"/>
    <s v="No root cause"/>
    <s v="No root cause"/>
    <x v="3"/>
    <s v=""/>
    <s v="CTR_649"/>
    <m/>
    <s v=""/>
  </r>
  <r>
    <s v="Telo-MTN-IHS"/>
    <s v="ADM_108"/>
    <s v="ADAMAOUA"/>
    <s v="IHS"/>
    <s v="Grid-Hybrid-Gen"/>
    <s v="ADAMAOUA"/>
    <s v="Telo"/>
    <s v="NOKIA"/>
    <n v="0"/>
    <n v="0.25119299185209965"/>
    <n v="0"/>
    <n v="0"/>
    <n v="2.3189627789662859E-3"/>
    <n v="0.31189951313706238"/>
    <n v="0"/>
    <n v="0"/>
    <n v="0"/>
    <n v="2.4558898721069769E-2"/>
    <n v="0"/>
    <n v="0"/>
    <n v="0"/>
    <n v="0"/>
    <n v="0"/>
    <n v="0"/>
    <n v="0"/>
    <n v="0"/>
    <n v="0"/>
    <n v="0"/>
    <n v="9.4542328680928319E-3"/>
    <n v="9.4542328680928319E-3"/>
    <n v="0"/>
    <n v="0"/>
    <m/>
    <n v="0"/>
    <n v="0"/>
    <n v="0"/>
    <n v="0"/>
    <n v="0"/>
    <x v="0"/>
    <m/>
    <s v="IHS"/>
    <s v="POWER ISSUE"/>
    <s v="Defaut GE &amp; Power Cabinet"/>
    <x v="0"/>
    <s v="(05-10-2026 ticket): INC-20260510-00015174...Grid Outage"/>
    <s v="ADM_108"/>
    <m/>
    <s v=""/>
  </r>
  <r>
    <s v="SOA-Vallee"/>
    <s v="CTR_714"/>
    <s v="Yaounde"/>
    <s v="CAMUSAT"/>
    <s v="Good Grid + GE"/>
    <s v="CENTRE"/>
    <s v="Yaounde"/>
    <s v="ZTE"/>
    <n v="4.3665978946046744"/>
    <n v="5.7703434037319541"/>
    <n v="0"/>
    <n v="0"/>
    <n v="0.90329321154115039"/>
    <n v="0"/>
    <n v="0"/>
    <n v="0"/>
    <n v="0"/>
    <n v="0"/>
    <n v="0"/>
    <n v="0"/>
    <n v="0"/>
    <n v="0"/>
    <n v="0"/>
    <n v="0"/>
    <n v="0"/>
    <n v="0"/>
    <n v="0"/>
    <n v="1.3340638581412174E-2"/>
    <n v="9.2742407250464096E-3"/>
    <n v="9.2742407250464096E-3"/>
    <n v="0"/>
    <n v="0"/>
    <m/>
    <n v="0"/>
    <n v="0"/>
    <n v="0"/>
    <n v="0"/>
    <n v="0"/>
    <x v="0"/>
    <m/>
    <s v="No root cause"/>
    <s v="No root cause"/>
    <s v="No root cause"/>
    <x v="3"/>
    <s v=""/>
    <s v="CTR_714"/>
    <m/>
    <s v=""/>
  </r>
  <r>
    <s v="Boussa-IHS"/>
    <s v="NRD_129"/>
    <s v="NORD"/>
    <s v="IHS"/>
    <s v="Solar-Gen"/>
    <s v="NORD"/>
    <s v="Boussa"/>
    <s v="NOKIA"/>
    <n v="0"/>
    <n v="0"/>
    <n v="0"/>
    <n v="0"/>
    <n v="0"/>
    <n v="1.188192218300262"/>
    <n v="0"/>
    <n v="0"/>
    <n v="0.39016743069246196"/>
    <n v="0"/>
    <n v="0"/>
    <n v="0"/>
    <n v="0"/>
    <n v="0"/>
    <n v="0"/>
    <n v="0"/>
    <n v="0"/>
    <n v="4.3537946534910166"/>
    <n v="0"/>
    <n v="0"/>
    <n v="4.8511413023317575E-3"/>
    <n v="4.8511413023317575E-3"/>
    <n v="0"/>
    <n v="0"/>
    <m/>
    <n v="0"/>
    <n v="0"/>
    <n v="0"/>
    <n v="0"/>
    <n v="0"/>
    <x v="0"/>
    <m/>
    <s v="IHS"/>
    <s v="POWER ISSUE"/>
    <s v="Defaut GE &amp; Power Cabinet"/>
    <x v="0"/>
    <s v="(05-10-2026 ticket): INC-20260510-00014993...Grid Outage"/>
    <s v="NRD_129"/>
    <m/>
    <s v=""/>
  </r>
  <r>
    <s v="Kumba-Mabanda"/>
    <s v="SUO_027"/>
    <s v="SUD-OUEST"/>
    <s v="IHS"/>
    <s v="Grid-Gen"/>
    <s v="SUD-OUEST"/>
    <s v="Kumba"/>
    <s v="Huawei"/>
    <n v="0"/>
    <n v="0"/>
    <n v="0"/>
    <n v="0"/>
    <n v="0"/>
    <n v="0"/>
    <n v="7.3123821101323226E-3"/>
    <n v="0"/>
    <n v="0"/>
    <n v="0"/>
    <n v="0"/>
    <n v="0"/>
    <n v="0"/>
    <n v="8.9175391586979543E-5"/>
    <n v="0"/>
    <n v="0"/>
    <n v="0.14913692489006458"/>
    <n v="0"/>
    <n v="0"/>
    <n v="0"/>
    <n v="3.299489488718243E-3"/>
    <n v="3.299489488718243E-3"/>
    <n v="0"/>
    <n v="0"/>
    <m/>
    <n v="0"/>
    <n v="0"/>
    <n v="0"/>
    <n v="0"/>
    <n v="0"/>
    <x v="0"/>
    <m/>
    <s v="No root cause"/>
    <s v="No root cause"/>
    <s v="No root cause"/>
    <x v="3"/>
    <s v=""/>
    <s v="SUO_027"/>
    <m/>
    <s v=""/>
  </r>
  <r>
    <s v="Letta-MTN"/>
    <s v="EST_063"/>
    <s v="CENTRE"/>
    <s v="IHS"/>
    <s v="solar + Gen"/>
    <s v="EST"/>
    <s v="Letta"/>
    <s v="NOKIA"/>
    <n v="2.0974076872486383E-2"/>
    <n v="0.44464633753099769"/>
    <n v="3.9307442506841537"/>
    <n v="0.38099294301621162"/>
    <n v="0.18232800563873838"/>
    <n v="0"/>
    <n v="2.5652906547043228"/>
    <n v="0"/>
    <n v="0"/>
    <n v="0"/>
    <n v="0.32554368452742793"/>
    <n v="9.9519737011070711E-3"/>
    <n v="0.4658522456503808"/>
    <n v="0"/>
    <n v="9.9519737011070711E-3"/>
    <n v="0"/>
    <n v="0"/>
    <n v="6.9485465124574819E-2"/>
    <n v="2.1937146330396973E-3"/>
    <n v="0"/>
    <n v="2.7466020608791705E-3"/>
    <n v="2.7466020608791705E-3"/>
    <n v="0"/>
    <n v="0"/>
    <m/>
    <n v="0"/>
    <n v="0"/>
    <n v="0"/>
    <n v="0"/>
    <n v="0"/>
    <x v="0"/>
    <m/>
    <s v="No root cause"/>
    <s v="No root cause"/>
    <s v="No root cause"/>
    <x v="3"/>
    <s v=""/>
    <s v="EST_063"/>
    <m/>
    <s v=""/>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0"/>
    <n v="0"/>
    <n v="0"/>
    <n v="0"/>
    <n v="0"/>
    <n v="0"/>
    <n v="0"/>
    <n v="0"/>
    <n v="17.230076790713209"/>
    <n v="1.8548481450091792E-3"/>
    <n v="1.8548481450091792E-3"/>
    <n v="0"/>
    <n v="0"/>
    <m/>
    <n v="0"/>
    <n v="0"/>
    <n v="0"/>
    <n v="0"/>
    <n v="0"/>
    <x v="0"/>
    <m/>
    <s v="No root cause"/>
    <s v="No root cause"/>
    <s v="No root cause"/>
    <x v="3"/>
    <s v=""/>
    <s v="LIT_122"/>
    <m/>
    <s v=""/>
  </r>
  <r>
    <s v="Abome-II"/>
    <s v="CTR_662"/>
    <s v="Yaounde"/>
    <s v="CAMUSAT"/>
    <s v="Good Grid no GE - 12h"/>
    <s v="CENTRE"/>
    <s v="Yaounde"/>
    <s v="ZTE"/>
    <n v="0"/>
    <n v="0"/>
    <n v="0"/>
    <n v="0"/>
    <n v="0"/>
    <n v="0"/>
    <n v="0"/>
    <n v="6.2003828121210054"/>
    <n v="0"/>
    <n v="0"/>
    <n v="0"/>
    <n v="0"/>
    <n v="3.4735955232526607"/>
    <n v="0"/>
    <n v="0"/>
    <n v="7.774346308709509"/>
    <n v="0"/>
    <n v="0"/>
    <n v="0"/>
    <n v="3.5993684955469361"/>
    <n v="1.2127853255829973E-3"/>
    <n v="1.2127853255829973E-3"/>
    <n v="0"/>
    <n v="0"/>
    <m/>
    <n v="0"/>
    <n v="0"/>
    <n v="0"/>
    <n v="0"/>
    <n v="0"/>
    <x v="0"/>
    <m/>
    <s v="No root cause"/>
    <s v="No root cause"/>
    <s v="No root cause"/>
    <x v="3"/>
    <s v=""/>
    <s v="CTR_662"/>
    <m/>
    <s v=""/>
  </r>
  <r>
    <s v="BAMENDA-MENTEH-IHS"/>
    <s v="NRO_148"/>
    <s v="NORD-OUEST"/>
    <m/>
    <m/>
    <s v="NORD-OUEST"/>
    <s v="Bamenda"/>
    <s v="Huawei"/>
    <n v="0"/>
    <n v="0"/>
    <n v="3.2272574215327894"/>
    <n v="0"/>
    <n v="0"/>
    <n v="0"/>
    <n v="0"/>
    <n v="0.30346385757049138"/>
    <n v="0"/>
    <n v="6.1424009725111507E-2"/>
    <n v="4.4494061632323438"/>
    <n v="0"/>
    <n v="1.5248991961373502E-2"/>
    <n v="5.6983075224079929E-2"/>
    <n v="0"/>
    <n v="0"/>
    <n v="3.2624817012096465"/>
    <n v="0.34974588580413374"/>
    <n v="0.62800877771214481"/>
    <n v="0"/>
    <n v="8.9175391586979543E-5"/>
    <n v="8.9175391586979543E-5"/>
    <n v="0"/>
    <n v="0"/>
    <m/>
    <n v="0"/>
    <n v="0"/>
    <n v="0"/>
    <n v="0"/>
    <n v="0"/>
    <x v="0"/>
    <m/>
    <s v="No root cause"/>
    <s v="No root cause"/>
    <s v="No root cause"/>
    <x v="3"/>
    <s v=""/>
    <s v="NRO_148"/>
    <m/>
    <s v=""/>
  </r>
  <r>
    <s v="Bfsam-Tougang"/>
    <s v="OST_064"/>
    <s v="Bafoussam"/>
    <s v="IHS"/>
    <s v="Grid-Gen"/>
    <s v="OUEST"/>
    <s v="Bafoussam"/>
    <s v="Huawei"/>
    <n v="0"/>
    <n v="1.0097507940176866"/>
    <n v="0.85635128540976446"/>
    <n v="0.83924744530338158"/>
    <n v="0"/>
    <n v="0"/>
    <n v="0"/>
    <n v="0"/>
    <n v="0"/>
    <n v="0"/>
    <n v="0"/>
    <n v="0"/>
    <n v="0"/>
    <n v="0"/>
    <n v="0"/>
    <n v="0"/>
    <n v="0"/>
    <n v="0"/>
    <n v="0"/>
    <n v="0"/>
    <n v="8.9175391586979543E-5"/>
    <n v="8.9175391586979543E-5"/>
    <n v="0"/>
    <n v="0"/>
    <m/>
    <n v="0"/>
    <n v="0"/>
    <n v="0"/>
    <n v="0"/>
    <n v="0"/>
    <x v="0"/>
    <m/>
    <s v="No root cause"/>
    <s v="No root cause"/>
    <s v="No root cause"/>
    <x v="3"/>
    <s v=""/>
    <s v="OST_064"/>
    <m/>
    <s v=""/>
  </r>
  <r>
    <s v="KYE-Ossi-II"/>
    <s v="SUD_073"/>
    <s v="CENTRE"/>
    <s v="CAMUSAT"/>
    <s v="HGB"/>
    <s v="SUD"/>
    <s v="Kye-Ossi"/>
    <s v="ZTE"/>
    <n v="0.57107920772301646"/>
    <n v="0"/>
    <n v="0"/>
    <n v="0"/>
    <n v="0"/>
    <n v="0"/>
    <n v="0"/>
    <n v="0"/>
    <n v="0"/>
    <n v="0"/>
    <n v="0.35595249305858762"/>
    <n v="7.8474344596541901E-3"/>
    <n v="0"/>
    <n v="0"/>
    <n v="7.8474344596541328E-3"/>
    <n v="0"/>
    <n v="5.7896860465928885E-17"/>
    <n v="0"/>
    <n v="0"/>
    <n v="8.616126335133957E-2"/>
    <n v="5.7896860465928885E-17"/>
    <n v="5.7896860465928885E-17"/>
    <n v="0"/>
    <n v="0"/>
    <m/>
    <n v="0"/>
    <n v="0"/>
    <n v="0"/>
    <n v="0"/>
    <n v="0"/>
    <x v="0"/>
    <m/>
    <s v="No root cause"/>
    <s v="No root cause"/>
    <s v="No root cause"/>
    <x v="3"/>
    <s v=""/>
    <s v="SUD_073"/>
    <m/>
    <s v=""/>
  </r>
  <r>
    <s v="Edea-Ville"/>
    <s v="LIT_078"/>
    <s v="LITTORAL"/>
    <s v="IHS"/>
    <s v="Grid-Gen"/>
    <s v="LITTORAL"/>
    <s v="Edea"/>
    <s v="ZTE"/>
    <n v="8.7499250926710666"/>
    <n v="0"/>
    <n v="0"/>
    <n v="0"/>
    <n v="0"/>
    <n v="1.2380933017153068"/>
    <n v="0"/>
    <n v="1.9920355674265837"/>
    <n v="0"/>
    <n v="0"/>
    <n v="0"/>
    <n v="0"/>
    <n v="0"/>
    <n v="0"/>
    <n v="0"/>
    <n v="9.2183812597557893"/>
    <n v="0.1617819954170982"/>
    <n v="2.566111068306923"/>
    <n v="4.4919606600976509"/>
    <n v="1.4074195352606627"/>
    <n v="0"/>
    <n v="0"/>
    <n v="0"/>
    <n v="0"/>
    <m/>
    <n v="0"/>
    <n v="0"/>
    <n v="0"/>
    <n v="0"/>
    <n v="0"/>
    <x v="0"/>
    <m/>
    <s v="No root cause"/>
    <s v="No root cause"/>
    <s v="No root cause"/>
    <x v="3"/>
    <s v=""/>
    <s v="LIT_078"/>
    <m/>
    <s v=""/>
  </r>
  <r>
    <s v="Olembe-Terminus"/>
    <s v="CTR_383"/>
    <s v="Yaounde"/>
    <s v="IHS"/>
    <s v="Grid-Gen"/>
    <s v="CENTRE"/>
    <s v="Yaounde"/>
    <s v="ZTE"/>
    <n v="11.809871644508361"/>
    <n v="0"/>
    <n v="0"/>
    <n v="3.5492697605533707"/>
    <n v="0"/>
    <n v="5.8628896251209239"/>
    <n v="0"/>
    <n v="0"/>
    <n v="1.4969159582573557"/>
    <n v="5.7473896579374664"/>
    <n v="0"/>
    <n v="0.97235063478610817"/>
    <n v="0"/>
    <n v="0"/>
    <n v="0.97235063478610817"/>
    <n v="0"/>
    <n v="0"/>
    <n v="0"/>
    <n v="0"/>
    <n v="0"/>
    <n v="0"/>
    <n v="0"/>
    <n v="0"/>
    <n v="0"/>
    <m/>
    <n v="0"/>
    <n v="0"/>
    <n v="0"/>
    <n v="0"/>
    <n v="0"/>
    <x v="0"/>
    <m/>
    <s v="No root cause"/>
    <s v="No root cause"/>
    <s v="No root cause"/>
    <x v="3"/>
    <s v=""/>
    <s v="CTR_383"/>
    <m/>
    <s v=""/>
  </r>
  <r>
    <s v="Kotto-Bloc-II"/>
    <s v="LIT_611"/>
    <s v="Douala"/>
    <s v="CAMUSAT"/>
    <s v="Good Grid no GE - 8h"/>
    <s v="LITTORAL"/>
    <s v="Douala"/>
    <s v="ZTE"/>
    <n v="0"/>
    <n v="0"/>
    <n v="0"/>
    <n v="0"/>
    <n v="0"/>
    <n v="0"/>
    <n v="0"/>
    <n v="0"/>
    <n v="0"/>
    <n v="0"/>
    <n v="0"/>
    <n v="0"/>
    <n v="0"/>
    <n v="0"/>
    <n v="0"/>
    <n v="0"/>
    <n v="0"/>
    <n v="0"/>
    <n v="9.1066444940973046"/>
    <n v="34.885181332808273"/>
    <n v="0"/>
    <n v="0"/>
    <n v="0"/>
    <n v="0"/>
    <m/>
    <n v="0"/>
    <n v="0"/>
    <n v="0"/>
    <n v="0"/>
    <n v="0"/>
    <x v="0"/>
    <m/>
    <s v="No root cause"/>
    <s v="No root cause"/>
    <s v="No root cause"/>
    <x v="3"/>
    <s v=""/>
    <s v="LIT_611"/>
    <m/>
    <s v=""/>
  </r>
  <r>
    <s v="Nyom-Sud"/>
    <s v="CTR_707"/>
    <s v="Yaounde"/>
    <s v="CAMUSAT"/>
    <s v="Good Grid + GE"/>
    <s v="CENTRE"/>
    <s v="Yaounde"/>
    <s v="ZTE"/>
    <n v="10.039900637211677"/>
    <n v="0"/>
    <n v="0"/>
    <n v="2.7124122157445223"/>
    <n v="0"/>
    <n v="19.176864764448556"/>
    <n v="0"/>
    <n v="0"/>
    <n v="1.3205091986199933"/>
    <n v="4.6422033598433936"/>
    <n v="0"/>
    <n v="0.9698893939783072"/>
    <n v="1.0366460921203193"/>
    <n v="7.1831491326444672"/>
    <n v="0.9698893939783072"/>
    <n v="5.029563425818913"/>
    <n v="0"/>
    <n v="0"/>
    <n v="0"/>
    <n v="0"/>
    <n v="0"/>
    <n v="0"/>
    <n v="0"/>
    <n v="0"/>
    <m/>
    <n v="0"/>
    <n v="0"/>
    <n v="0"/>
    <n v="0"/>
    <n v="0"/>
    <x v="0"/>
    <m/>
    <s v="No root cause"/>
    <s v="No root cause"/>
    <s v="No root cause"/>
    <x v="3"/>
    <s v=""/>
    <s v="CTR_707"/>
    <m/>
    <s v=""/>
  </r>
  <r>
    <s v="Malangue"/>
    <s v="LIT_449"/>
    <s v="Douala"/>
    <s v="IHS"/>
    <s v="Grid-Gen"/>
    <s v="LITTORAL"/>
    <s v="Douala"/>
    <s v="ZTE"/>
    <n v="0"/>
    <n v="4.1116276149791844"/>
    <n v="0"/>
    <n v="0"/>
    <n v="9.2054686630539919"/>
    <n v="0"/>
    <n v="0"/>
    <n v="0"/>
    <n v="0"/>
    <n v="0"/>
    <n v="0"/>
    <n v="0"/>
    <n v="0"/>
    <n v="1.9975287715482551E-3"/>
    <n v="0"/>
    <n v="0"/>
    <n v="0"/>
    <n v="0"/>
    <n v="0"/>
    <n v="0"/>
    <n v="0"/>
    <n v="0"/>
    <n v="0"/>
    <n v="0"/>
    <m/>
    <n v="0"/>
    <n v="0"/>
    <n v="0"/>
    <n v="0"/>
    <n v="0"/>
    <x v="0"/>
    <m/>
    <s v="No root cause"/>
    <s v="No root cause"/>
    <s v="No root cause"/>
    <x v="3"/>
    <s v=""/>
    <s v="LIT_449"/>
    <m/>
    <s v=""/>
  </r>
  <r>
    <s v="Stamatiades"/>
    <s v="LIT_014"/>
    <s v="Douala"/>
    <s v="IHS"/>
    <s v="GridOnly"/>
    <s v="LITTORAL"/>
    <s v="Douala"/>
    <s v="ZTE"/>
    <n v="0"/>
    <n v="0"/>
    <n v="0"/>
    <n v="0"/>
    <n v="0"/>
    <n v="0"/>
    <n v="0"/>
    <n v="0"/>
    <n v="0"/>
    <n v="0"/>
    <n v="0"/>
    <n v="0"/>
    <n v="0"/>
    <n v="0"/>
    <n v="0"/>
    <n v="0"/>
    <n v="0"/>
    <n v="0"/>
    <n v="0"/>
    <n v="0"/>
    <n v="0"/>
    <n v="0"/>
    <n v="0"/>
    <n v="0"/>
    <m/>
    <n v="0"/>
    <n v="0"/>
    <n v="0"/>
    <n v="0"/>
    <n v="0"/>
    <x v="0"/>
    <m/>
    <s v="No root cause"/>
    <s v="No root cause"/>
    <s v="No root cause"/>
    <x v="3"/>
    <s v=""/>
    <s v="LIT_014"/>
    <m/>
    <s v=""/>
  </r>
  <r>
    <s v="J-Vespa"/>
    <s v="CTR_088"/>
    <s v="Yaounde"/>
    <s v="IHS"/>
    <s v="Grid-Gen"/>
    <s v="CENTRE"/>
    <s v="Yaounde"/>
    <s v="ZTE"/>
    <n v="0"/>
    <n v="0"/>
    <n v="0"/>
    <n v="0.35680857681782263"/>
    <n v="1.4587667257364454"/>
    <n v="0"/>
    <n v="0"/>
    <n v="0"/>
    <n v="0"/>
    <n v="0"/>
    <n v="0"/>
    <n v="0"/>
    <n v="5.6249518452885425"/>
    <n v="0"/>
    <n v="0"/>
    <n v="0"/>
    <n v="0"/>
    <n v="0"/>
    <n v="0"/>
    <n v="0"/>
    <n v="0"/>
    <n v="0"/>
    <n v="0"/>
    <n v="0"/>
    <m/>
    <n v="0"/>
    <n v="0"/>
    <n v="0"/>
    <n v="0"/>
    <n v="0"/>
    <x v="0"/>
    <m/>
    <s v="No root cause"/>
    <s v="No root cause"/>
    <s v="No root cause"/>
    <x v="3"/>
    <s v=""/>
    <s v="CTR_088"/>
    <m/>
    <s v=""/>
  </r>
  <r>
    <s v="CTR_951_Z_Odza-Entree-Plaque-LB"/>
    <s v="CTR_951"/>
    <s v="Yaounde"/>
    <s v="ESCO"/>
    <s v="Good Grid + Solar + GE"/>
    <s v="CENTRE"/>
    <s v="Yaoundé"/>
    <s v="ZTE"/>
    <n v="0"/>
    <n v="0"/>
    <n v="0"/>
    <n v="0"/>
    <n v="0"/>
    <n v="0"/>
    <n v="0"/>
    <n v="0"/>
    <n v="0"/>
    <n v="0"/>
    <n v="0"/>
    <n v="0"/>
    <n v="0"/>
    <n v="0"/>
    <n v="0"/>
    <n v="0"/>
    <n v="8.0768649071291794"/>
    <n v="0"/>
    <n v="0"/>
    <n v="0"/>
    <n v="0"/>
    <n v="0"/>
    <n v="0"/>
    <n v="0"/>
    <m/>
    <n v="0"/>
    <n v="0"/>
    <n v="0"/>
    <n v="0"/>
    <n v="0"/>
    <x v="0"/>
    <m/>
    <s v="No root cause"/>
    <s v="No root cause"/>
    <s v="No root cause"/>
    <x v="3"/>
    <s v=""/>
    <s v="CTR_951"/>
    <m/>
    <s v=""/>
  </r>
  <r>
    <s v="Minkan-Nord-IHS"/>
    <s v="CTR_646"/>
    <s v="Yaounde"/>
    <s v="CAMUSAT"/>
    <s v="Good Grid + GE"/>
    <s v="CENTRE"/>
    <s v="Yaounde"/>
    <s v="ZTE"/>
    <n v="0"/>
    <n v="0"/>
    <n v="0"/>
    <n v="0"/>
    <n v="0"/>
    <n v="0"/>
    <n v="0"/>
    <n v="0"/>
    <n v="0"/>
    <n v="0"/>
    <n v="0"/>
    <n v="0"/>
    <n v="0"/>
    <n v="0"/>
    <n v="0"/>
    <n v="0"/>
    <n v="1.4514186734696788"/>
    <n v="0"/>
    <n v="0"/>
    <n v="0"/>
    <n v="0"/>
    <n v="0"/>
    <n v="0"/>
    <n v="0"/>
    <m/>
    <n v="0"/>
    <n v="0"/>
    <n v="0"/>
    <n v="0"/>
    <n v="0"/>
    <x v="0"/>
    <m/>
    <s v="No root cause"/>
    <s v="No root cause"/>
    <s v="No root cause"/>
    <x v="3"/>
    <s v=""/>
    <s v="CTR_646"/>
    <m/>
    <s v=""/>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89086216195392554"/>
    <n v="7.4907328933062805E-3"/>
    <n v="0"/>
    <n v="0.89086216195392554"/>
    <n v="16.849030342462036"/>
    <n v="10.473649741890748"/>
    <n v="0"/>
    <n v="1.3861957920629622"/>
    <n v="0"/>
    <n v="0"/>
    <n v="0"/>
    <n v="0"/>
    <n v="0"/>
    <m/>
    <n v="0"/>
    <n v="0"/>
    <n v="0"/>
    <n v="0"/>
    <n v="0"/>
    <x v="0"/>
    <m/>
    <s v="No root cause"/>
    <s v="No root cause"/>
    <s v="No root cause"/>
    <x v="3"/>
    <s v=""/>
    <s v="SUO_241"/>
    <m/>
    <s v=""/>
  </r>
  <r>
    <s v="C-D-Palmiers-II"/>
    <s v="LIT_371"/>
    <s v="Douala"/>
    <s v="CAMUSAT"/>
    <s v="Grid-Gen"/>
    <s v="LITTORAL"/>
    <s v="Douala"/>
    <s v="ZTE"/>
    <n v="0"/>
    <n v="31.170865757505716"/>
    <n v="53.219071120585099"/>
    <n v="22.29885955375207"/>
    <n v="49.418023559425087"/>
    <n v="20.376006255118671"/>
    <n v="0"/>
    <n v="0"/>
    <n v="12.850976506208037"/>
    <n v="0"/>
    <n v="0"/>
    <n v="0"/>
    <n v="0"/>
    <n v="0"/>
    <n v="0"/>
    <n v="0"/>
    <n v="0"/>
    <n v="0"/>
    <n v="0"/>
    <n v="0"/>
    <n v="0"/>
    <n v="0"/>
    <n v="0"/>
    <n v="0"/>
    <m/>
    <n v="0"/>
    <n v="0"/>
    <n v="0"/>
    <n v="0"/>
    <n v="0"/>
    <x v="0"/>
    <m/>
    <s v="No root cause"/>
    <s v="No root cause"/>
    <s v="No root cause"/>
    <x v="3"/>
    <s v=""/>
    <s v="LIT_371"/>
    <m/>
    <s v=""/>
  </r>
  <r>
    <s v="Nsimalen-highway-I"/>
    <s v="CTR_724"/>
    <s v="Yaounde"/>
    <m/>
    <m/>
    <s v="CENTRE"/>
    <s v="Yaounde"/>
    <s v="ZTE"/>
    <n v="0"/>
    <n v="0"/>
    <n v="0"/>
    <n v="0"/>
    <n v="2.3434222804359179"/>
    <n v="0"/>
    <n v="0"/>
    <n v="0.20583463886106595"/>
    <n v="0"/>
    <n v="0"/>
    <n v="1.3911361087568404E-2"/>
    <n v="0"/>
    <n v="0"/>
    <n v="0"/>
    <n v="0"/>
    <n v="0"/>
    <n v="1.2089686188229989"/>
    <n v="0"/>
    <n v="1.3101826882742205"/>
    <n v="0"/>
    <n v="0"/>
    <n v="0"/>
    <n v="0"/>
    <n v="0"/>
    <m/>
    <n v="0"/>
    <n v="0"/>
    <n v="0"/>
    <n v="0"/>
    <n v="0"/>
    <x v="0"/>
    <m/>
    <s v="No root cause"/>
    <s v="No root cause"/>
    <s v="No root cause"/>
    <x v="3"/>
    <s v=""/>
    <s v="CTR_724"/>
    <m/>
    <s v=""/>
  </r>
  <r>
    <s v="Bonamikengue"/>
    <s v="LIT_336"/>
    <s v="Douala"/>
    <s v="IHS"/>
    <s v="Grid-Gen"/>
    <s v="LITTORAL"/>
    <s v="Douala"/>
    <s v="ZTE"/>
    <n v="0"/>
    <n v="0"/>
    <n v="0"/>
    <n v="0"/>
    <n v="3.7935211581101344E-2"/>
    <n v="0"/>
    <n v="0"/>
    <n v="0"/>
    <n v="0"/>
    <n v="0"/>
    <n v="0"/>
    <n v="13.868556899607057"/>
    <n v="12.535402630460029"/>
    <n v="13.868556899607057"/>
    <n v="13.868556899607057"/>
    <n v="13.868556899607057"/>
    <n v="13.868556899607057"/>
    <n v="27.095532526902431"/>
    <n v="0"/>
    <n v="0"/>
    <n v="0"/>
    <n v="0"/>
    <n v="0"/>
    <n v="0"/>
    <m/>
    <n v="0"/>
    <n v="0"/>
    <n v="0"/>
    <n v="0"/>
    <n v="0"/>
    <x v="0"/>
    <m/>
    <s v="No root cause"/>
    <s v="No root cause"/>
    <s v="No root cause"/>
    <x v="3"/>
    <s v=""/>
    <s v="LIT_336"/>
    <m/>
    <s v=""/>
  </r>
  <r>
    <s v="CTR_936_Z_Nsimalen-TOUTOULI"/>
    <s v="CTR_936"/>
    <s v="Yaounde"/>
    <s v="ESCO"/>
    <s v="Good Grid + GE"/>
    <s v="CENTRE"/>
    <s v="Yaoundé"/>
    <s v="ZTE"/>
    <n v="0"/>
    <n v="0"/>
    <n v="0"/>
    <n v="0"/>
    <n v="0"/>
    <n v="0"/>
    <n v="0"/>
    <n v="0"/>
    <n v="0"/>
    <n v="0"/>
    <n v="0"/>
    <n v="21.382832096292301"/>
    <n v="0"/>
    <n v="12.949872015477991"/>
    <n v="21.382832096292301"/>
    <n v="0"/>
    <n v="1.2388780451612715"/>
    <n v="0"/>
    <n v="0"/>
    <n v="0"/>
    <n v="0"/>
    <n v="0"/>
    <n v="0"/>
    <n v="0"/>
    <m/>
    <n v="0"/>
    <n v="0"/>
    <n v="0"/>
    <n v="0"/>
    <n v="0"/>
    <x v="0"/>
    <m/>
    <s v="No root cause"/>
    <s v="No root cause"/>
    <s v="No root cause"/>
    <x v="3"/>
    <s v=""/>
    <s v="CTR_936"/>
    <m/>
    <s v=""/>
  </r>
  <r>
    <s v="Bepanda-TSF"/>
    <s v="LIT_366"/>
    <s v="Douala"/>
    <s v="IHS"/>
    <s v="GridOnly"/>
    <s v="LITTORAL"/>
    <s v="Douala"/>
    <s v="ZTE"/>
    <n v="0"/>
    <n v="0"/>
    <n v="0"/>
    <n v="1.3481714050902742"/>
    <n v="0"/>
    <n v="0.39581389309796733"/>
    <n v="0"/>
    <n v="0"/>
    <n v="0"/>
    <n v="0"/>
    <n v="0"/>
    <n v="0.48110123761175499"/>
    <n v="0"/>
    <n v="0"/>
    <n v="0.48110123761175499"/>
    <n v="0"/>
    <n v="0"/>
    <n v="0"/>
    <n v="0"/>
    <n v="0"/>
    <n v="0"/>
    <n v="0"/>
    <n v="0"/>
    <n v="0"/>
    <m/>
    <n v="0"/>
    <n v="0"/>
    <n v="0"/>
    <n v="0"/>
    <n v="0"/>
    <x v="0"/>
    <m/>
    <s v="No root cause"/>
    <s v="No root cause"/>
    <s v="No root cause"/>
    <x v="3"/>
    <s v=""/>
    <s v="LIT_366"/>
    <m/>
    <s v=""/>
  </r>
  <r>
    <s v="Garoua-Camp-Chinois-II"/>
    <s v="NRD_163"/>
    <s v="Garoua"/>
    <s v="CAMUSAT"/>
    <s v="Medium Grid + GE"/>
    <s v="NORD"/>
    <s v="Garoua"/>
    <s v="Huawei"/>
    <n v="0"/>
    <n v="0"/>
    <n v="2.9168378834185131"/>
    <n v="0"/>
    <n v="0"/>
    <n v="0"/>
    <n v="0"/>
    <n v="0"/>
    <n v="1.9651581044022677"/>
    <n v="0"/>
    <n v="0"/>
    <n v="0"/>
    <n v="0"/>
    <n v="0"/>
    <n v="0"/>
    <n v="0"/>
    <n v="0"/>
    <n v="0"/>
    <n v="0"/>
    <n v="0.58864675986565196"/>
    <n v="0"/>
    <n v="0"/>
    <n v="0"/>
    <n v="0"/>
    <m/>
    <n v="0"/>
    <n v="0"/>
    <n v="0"/>
    <n v="0"/>
    <n v="0"/>
    <x v="0"/>
    <m/>
    <s v="No root cause"/>
    <s v="No root cause"/>
    <s v="No root cause"/>
    <x v="3"/>
    <s v=""/>
    <s v="NRD_163"/>
    <m/>
    <s v=""/>
  </r>
  <r>
    <s v="Domayo-II"/>
    <s v="EXN_247"/>
    <s v="Maroua"/>
    <s v="CAMUSAT"/>
    <s v="Medium Grid + GE"/>
    <s v="EXTREME-NORD"/>
    <s v="Maroua"/>
    <s v="Huawei"/>
    <n v="0"/>
    <n v="0"/>
    <n v="0"/>
    <n v="0"/>
    <n v="0"/>
    <n v="0"/>
    <n v="4.9046465372838757E-3"/>
    <n v="0"/>
    <n v="0"/>
    <n v="0"/>
    <n v="1.4078119069836461"/>
    <n v="0"/>
    <n v="0"/>
    <n v="0"/>
    <n v="0"/>
    <n v="0"/>
    <n v="0"/>
    <n v="0.94877266125051007"/>
    <n v="0.28152671124009443"/>
    <n v="0"/>
    <n v="0"/>
    <n v="0"/>
    <n v="0"/>
    <n v="0"/>
    <m/>
    <n v="0"/>
    <n v="0"/>
    <n v="0"/>
    <n v="0"/>
    <n v="0"/>
    <x v="0"/>
    <m/>
    <s v="No root cause"/>
    <s v="No root cause"/>
    <s v="No root cause"/>
    <x v="3"/>
    <s v=""/>
    <s v="EXN_247"/>
    <m/>
    <s v=""/>
  </r>
  <r>
    <s v="Edea-Peage-IHS"/>
    <s v="LIT_749"/>
    <s v="LITTORAL"/>
    <m/>
    <m/>
    <s v="LITTORAL"/>
    <s v="Edea"/>
    <s v="ZTE"/>
    <n v="0"/>
    <n v="0"/>
    <n v="0"/>
    <n v="0"/>
    <n v="0"/>
    <n v="1.9424005444692714"/>
    <n v="0"/>
    <n v="0"/>
    <n v="0"/>
    <n v="0"/>
    <n v="0"/>
    <n v="0"/>
    <n v="0"/>
    <n v="0"/>
    <n v="0"/>
    <n v="0"/>
    <n v="0"/>
    <n v="0"/>
    <n v="0"/>
    <n v="0"/>
    <n v="0"/>
    <n v="0"/>
    <n v="0"/>
    <n v="0"/>
    <m/>
    <n v="0"/>
    <n v="0"/>
    <n v="0"/>
    <n v="0"/>
    <n v="0"/>
    <x v="0"/>
    <m/>
    <s v="No root cause"/>
    <s v="No root cause"/>
    <s v="No root cause"/>
    <x v="3"/>
    <s v=""/>
    <s v="LIT_749"/>
    <m/>
    <s v=""/>
  </r>
  <r>
    <s v="Kribi-Hotel-Paradis-IHS"/>
    <s v="SUD_080"/>
    <s v="LITTORAL"/>
    <s v="IHS"/>
    <s v="Grid-Gen"/>
    <s v="SUD"/>
    <s v="Kribi"/>
    <s v="ZTE"/>
    <n v="0"/>
    <n v="8.0382697976503312E-2"/>
    <n v="0"/>
    <n v="0"/>
    <n v="0"/>
    <n v="0"/>
    <n v="0"/>
    <n v="0"/>
    <n v="0"/>
    <n v="0"/>
    <n v="0"/>
    <n v="1.1093418713420391E-2"/>
    <n v="0.142805472087389"/>
    <n v="0"/>
    <n v="1.1093418713420391E-2"/>
    <n v="0.1511879588965655"/>
    <n v="0"/>
    <n v="0"/>
    <n v="0"/>
    <n v="0"/>
    <n v="0"/>
    <n v="0"/>
    <n v="0"/>
    <n v="0"/>
    <m/>
    <n v="0"/>
    <n v="0"/>
    <n v="0"/>
    <n v="0"/>
    <n v="0"/>
    <x v="0"/>
    <m/>
    <s v="No root cause"/>
    <s v="No root cause"/>
    <s v="No root cause"/>
    <x v="3"/>
    <s v=""/>
    <s v="SUD_080"/>
    <m/>
    <s v=""/>
  </r>
  <r>
    <s v="Buea-Dirty-South-HIS"/>
    <s v="SUO_260"/>
    <s v="SUD-OUEST"/>
    <m/>
    <m/>
    <s v="SUD-OUEST"/>
    <s v="Buea"/>
    <s v="Huawei"/>
    <n v="0"/>
    <n v="0.62319330656644789"/>
    <n v="0"/>
    <n v="0"/>
    <n v="0"/>
    <n v="0"/>
    <n v="0"/>
    <n v="0"/>
    <n v="0"/>
    <n v="0"/>
    <n v="0"/>
    <n v="0"/>
    <n v="0"/>
    <n v="0"/>
    <n v="0"/>
    <n v="0"/>
    <n v="10.332574272400141"/>
    <n v="0"/>
    <n v="0"/>
    <n v="0"/>
    <n v="0"/>
    <n v="0"/>
    <n v="0"/>
    <n v="0"/>
    <m/>
    <n v="0"/>
    <n v="0"/>
    <n v="0"/>
    <n v="0"/>
    <n v="0"/>
    <x v="0"/>
    <m/>
    <s v="No root cause"/>
    <s v="No root cause"/>
    <s v="No root cause"/>
    <x v="3"/>
    <s v=""/>
    <s v="SUO_260"/>
    <m/>
    <s v=""/>
  </r>
  <r>
    <s v="Pitoa-Ville-IHS"/>
    <s v="NRD_096"/>
    <s v="NORD"/>
    <s v="IHS"/>
    <s v="Grid-Gen"/>
    <s v="NORD"/>
    <s v="Garoua"/>
    <s v="Huawei"/>
    <n v="0"/>
    <n v="0"/>
    <n v="5.649920954932897"/>
    <n v="0"/>
    <n v="0"/>
    <n v="0"/>
    <n v="0.30289313506433468"/>
    <n v="0"/>
    <n v="0"/>
    <n v="0"/>
    <n v="0"/>
    <n v="0"/>
    <n v="0"/>
    <n v="0"/>
    <n v="0"/>
    <n v="0"/>
    <n v="3.4387992854554219"/>
    <n v="5.8998439073945648E-2"/>
    <n v="0"/>
    <n v="1.4606037388031377"/>
    <n v="0"/>
    <n v="0"/>
    <n v="0"/>
    <n v="0"/>
    <m/>
    <n v="0"/>
    <n v="0"/>
    <n v="0"/>
    <n v="0"/>
    <n v="0"/>
    <x v="0"/>
    <m/>
    <s v="No root cause"/>
    <s v="No root cause"/>
    <s v="No root cause"/>
    <x v="3"/>
    <s v=""/>
    <s v="NRD_096"/>
    <m/>
    <s v=""/>
  </r>
  <r>
    <s v="Logbaba-CAMTEL"/>
    <s v="LIT_253"/>
    <s v="Douala"/>
    <s v="CAMUSAT"/>
    <s v="Good Grid + GE"/>
    <s v="LITTORAL"/>
    <s v="Douala"/>
    <s v="ZTE"/>
    <n v="0"/>
    <n v="0"/>
    <n v="0"/>
    <n v="0"/>
    <n v="0"/>
    <n v="0"/>
    <n v="0"/>
    <n v="0"/>
    <n v="0"/>
    <n v="0"/>
    <n v="0"/>
    <n v="0"/>
    <n v="0"/>
    <n v="2.0331989281831093E-3"/>
    <n v="0"/>
    <n v="0"/>
    <n v="0"/>
    <n v="0"/>
    <n v="0"/>
    <n v="0"/>
    <n v="0"/>
    <n v="0"/>
    <n v="0"/>
    <n v="0"/>
    <m/>
    <n v="0"/>
    <n v="0"/>
    <n v="0"/>
    <n v="0"/>
    <n v="0"/>
    <x v="0"/>
    <m/>
    <s v="No root cause"/>
    <s v="No root cause"/>
    <s v="No root cause"/>
    <x v="3"/>
    <s v=""/>
    <s v="LIT_253"/>
    <m/>
    <s v=""/>
  </r>
  <r>
    <s v="Maroua-Loperey-II-IHS"/>
    <s v="EXN_146"/>
    <s v="Maroua"/>
    <s v="IHS"/>
    <s v="Grid-Gen"/>
    <s v="EXTREME-NORD"/>
    <s v="Maroua"/>
    <s v="Huawei"/>
    <n v="0"/>
    <n v="0"/>
    <n v="0"/>
    <n v="0"/>
    <n v="0.23524468300645202"/>
    <n v="0"/>
    <n v="4.8154711456968955E-3"/>
    <n v="0"/>
    <n v="0"/>
    <n v="8.9175391586979543E-5"/>
    <n v="0"/>
    <n v="0"/>
    <n v="0"/>
    <n v="0"/>
    <n v="0"/>
    <n v="0"/>
    <n v="0"/>
    <n v="0"/>
    <n v="0"/>
    <n v="0.2174096046890561"/>
    <n v="0"/>
    <n v="0"/>
    <n v="0"/>
    <n v="0"/>
    <m/>
    <n v="0"/>
    <n v="0"/>
    <n v="0"/>
    <n v="0"/>
    <n v="0"/>
    <x v="0"/>
    <m/>
    <s v="No root cause"/>
    <s v="No root cause"/>
    <s v="No root cause"/>
    <x v="3"/>
    <s v=""/>
    <s v="EXN_146"/>
    <m/>
    <s v=""/>
  </r>
  <r>
    <s v="Makepe-Ecole-Sira"/>
    <s v="LIT_167"/>
    <s v="Douala"/>
    <s v="IHS"/>
    <s v="Grid-Gen"/>
    <s v="LITTORAL"/>
    <s v="Douala"/>
    <s v="ZTE"/>
    <n v="0"/>
    <n v="0"/>
    <n v="18.783191080748672"/>
    <n v="0"/>
    <n v="0"/>
    <n v="11.336368150259819"/>
    <n v="4.393314841924135"/>
    <n v="0"/>
    <n v="0"/>
    <n v="0"/>
    <n v="5.9700249405735182"/>
    <n v="3.0645836721998214"/>
    <n v="0"/>
    <n v="0"/>
    <n v="3.0645836721998214"/>
    <n v="0"/>
    <n v="0"/>
    <n v="0"/>
    <n v="0.59526357392140627"/>
    <n v="0"/>
    <n v="0"/>
    <n v="0"/>
    <n v="0"/>
    <n v="0"/>
    <m/>
    <n v="0"/>
    <n v="0"/>
    <n v="0"/>
    <n v="0"/>
    <n v="0"/>
    <x v="0"/>
    <m/>
    <s v="No root cause"/>
    <s v="No root cause"/>
    <s v="No root cause"/>
    <x v="3"/>
    <s v=""/>
    <s v="LIT_167"/>
    <m/>
    <s v=""/>
  </r>
  <r>
    <s v="Bamenda-Sisia-Quater-IHS"/>
    <s v="NRO_118"/>
    <s v="NORD-OUEST"/>
    <s v="IHS"/>
    <s v="Grid-Gen"/>
    <s v="NORD-OUEST"/>
    <s v="Bamenda"/>
    <s v="Huawei"/>
    <n v="0"/>
    <n v="0"/>
    <n v="0"/>
    <n v="0"/>
    <n v="0"/>
    <n v="0"/>
    <n v="0"/>
    <n v="0"/>
    <n v="0"/>
    <n v="0.19570431437678526"/>
    <n v="0"/>
    <n v="0"/>
    <n v="0"/>
    <n v="2.6744770041634212"/>
    <n v="0"/>
    <n v="0"/>
    <n v="0"/>
    <n v="0.25999977171099753"/>
    <n v="0"/>
    <n v="0"/>
    <n v="0"/>
    <n v="0"/>
    <n v="0"/>
    <n v="0"/>
    <m/>
    <n v="0"/>
    <n v="0"/>
    <n v="0"/>
    <n v="0"/>
    <n v="0"/>
    <x v="0"/>
    <m/>
    <s v="No root cause"/>
    <s v="No root cause"/>
    <s v="No root cause"/>
    <x v="3"/>
    <s v=""/>
    <s v="NRO_118"/>
    <m/>
    <s v=""/>
  </r>
  <r>
    <s v="Maroua-Harde"/>
    <s v="EXN_091"/>
    <s v="Maroua"/>
    <s v="IHS"/>
    <s v="Solar-Grid-Gen"/>
    <s v="EXTREME-NORD"/>
    <s v="Maroua"/>
    <s v="Huawei"/>
    <n v="0"/>
    <n v="0"/>
    <n v="0"/>
    <n v="0"/>
    <n v="0"/>
    <n v="0"/>
    <n v="4.9046465372838757E-3"/>
    <n v="0"/>
    <n v="0"/>
    <n v="0"/>
    <n v="0.69146598636543932"/>
    <n v="2.675261747609386E-4"/>
    <n v="0"/>
    <n v="0"/>
    <n v="2.675261747609386E-4"/>
    <n v="0"/>
    <n v="0"/>
    <n v="0.32381368193064014"/>
    <n v="0.13028524710857711"/>
    <n v="0"/>
    <n v="0"/>
    <n v="0"/>
    <n v="0"/>
    <n v="0"/>
    <m/>
    <n v="0"/>
    <n v="0"/>
    <n v="0"/>
    <n v="0"/>
    <n v="0"/>
    <x v="0"/>
    <m/>
    <s v="No root cause"/>
    <s v="No root cause"/>
    <s v="No root cause"/>
    <x v="3"/>
    <s v="(05-10-2026 ticket): INC-20260510-00014226...Others"/>
    <s v="EXN_091"/>
    <m/>
    <s v=""/>
  </r>
  <r>
    <s v="Dschang-Vallee"/>
    <s v="OST_096"/>
    <s v="OUEST"/>
    <s v="IHS"/>
    <s v="Grid-Gen"/>
    <s v="OUEST"/>
    <s v="Dschang"/>
    <s v="Huawei"/>
    <n v="0"/>
    <n v="0"/>
    <n v="0"/>
    <n v="0"/>
    <n v="0"/>
    <n v="0"/>
    <n v="0"/>
    <n v="0"/>
    <n v="0"/>
    <n v="0"/>
    <n v="0"/>
    <n v="0"/>
    <n v="0"/>
    <n v="0"/>
    <n v="0"/>
    <n v="0"/>
    <n v="3.4963174130290242"/>
    <n v="0"/>
    <n v="0"/>
    <n v="0.47209452306146976"/>
    <n v="0"/>
    <n v="0"/>
    <n v="0"/>
    <n v="0"/>
    <m/>
    <n v="0"/>
    <n v="0"/>
    <n v="0"/>
    <n v="0"/>
    <n v="0"/>
    <x v="0"/>
    <m/>
    <s v="No root cause"/>
    <s v="No root cause"/>
    <s v="No root cause"/>
    <x v="3"/>
    <s v=""/>
    <s v="OST_096"/>
    <m/>
    <s v=""/>
  </r>
  <r>
    <s v="Laquintinie-Camtel"/>
    <s v="LIT_644"/>
    <s v="Douala"/>
    <s v="CAMUSAT"/>
    <s v="Good Grid no GE - 8h"/>
    <s v="LITTORAL"/>
    <s v="Douala"/>
    <s v="ZTE"/>
    <n v="0"/>
    <n v="0"/>
    <n v="0"/>
    <n v="0"/>
    <n v="0"/>
    <n v="0"/>
    <n v="12.766242049122086"/>
    <n v="24.490790678960032"/>
    <n v="18.844490244925563"/>
    <n v="0.33931236498845746"/>
    <n v="0"/>
    <n v="0"/>
    <n v="0"/>
    <n v="0"/>
    <n v="0"/>
    <n v="0"/>
    <n v="0"/>
    <n v="0"/>
    <n v="0"/>
    <n v="0"/>
    <n v="0"/>
    <n v="0"/>
    <n v="0"/>
    <n v="0"/>
    <m/>
    <n v="0"/>
    <n v="0"/>
    <n v="0"/>
    <n v="0"/>
    <n v="0"/>
    <x v="0"/>
    <m/>
    <s v="No root cause"/>
    <s v="No root cause"/>
    <s v="No root cause"/>
    <x v="3"/>
    <s v=""/>
    <s v="LIT_644"/>
    <m/>
    <s v=""/>
  </r>
  <r>
    <s v="Molyko-Buea-SC2"/>
    <s v="SUO_213"/>
    <s v="SUD-OUEST"/>
    <s v="IHS"/>
    <s v="Grid-Gen"/>
    <s v="SUD-OUEST"/>
    <s v="Buea"/>
    <s v="Huawei"/>
    <n v="0"/>
    <n v="1.4268062653916727E-3"/>
    <n v="3.4451842434930504"/>
    <n v="0"/>
    <n v="1.2744411913261593"/>
    <n v="0"/>
    <n v="0"/>
    <n v="8.5049246218249994"/>
    <n v="4.2625837178576218E-3"/>
    <n v="0"/>
    <n v="0"/>
    <n v="0"/>
    <n v="0"/>
    <n v="0"/>
    <n v="0"/>
    <n v="0"/>
    <n v="1.7426655023927542"/>
    <n v="0"/>
    <n v="0"/>
    <n v="0"/>
    <n v="0"/>
    <n v="0"/>
    <n v="0"/>
    <n v="0"/>
    <m/>
    <n v="0"/>
    <n v="0"/>
    <n v="0"/>
    <n v="0"/>
    <n v="0"/>
    <x v="0"/>
    <m/>
    <s v="No root cause"/>
    <s v="No root cause"/>
    <s v="No root cause"/>
    <x v="3"/>
    <s v=""/>
    <s v="SUO_213"/>
    <m/>
    <s v=""/>
  </r>
  <r>
    <s v="Ngd-Q-Haoussa"/>
    <s v="ADM_048"/>
    <s v="Ngaoundere"/>
    <s v="IHS"/>
    <s v="Grid-Gen"/>
    <s v="ADAMAOUA"/>
    <s v="Ngaoundere"/>
    <s v="Huawei"/>
    <n v="1.4620305450685294"/>
    <n v="0.82210793504036428"/>
    <n v="0"/>
    <n v="0"/>
    <n v="0"/>
    <n v="0"/>
    <n v="0"/>
    <n v="0"/>
    <n v="0"/>
    <n v="0"/>
    <n v="0"/>
    <n v="0"/>
    <n v="0"/>
    <n v="0.53774544634780408"/>
    <n v="0"/>
    <n v="0"/>
    <n v="0"/>
    <n v="0"/>
    <n v="0"/>
    <n v="0"/>
    <n v="0"/>
    <n v="0"/>
    <n v="0"/>
    <n v="0"/>
    <m/>
    <n v="0"/>
    <n v="0"/>
    <n v="0"/>
    <n v="0"/>
    <n v="0"/>
    <x v="0"/>
    <m/>
    <s v="No root cause"/>
    <s v="No root cause"/>
    <s v="No root cause"/>
    <x v="3"/>
    <s v=""/>
    <s v="ADM_048"/>
    <m/>
    <s v=""/>
  </r>
  <r>
    <s v="Ngd-Madagascar-MTN-IHS"/>
    <s v="ADM_084"/>
    <s v="Ngaoundere"/>
    <s v="IHS"/>
    <s v="Grid-Gen"/>
    <s v="ADAMAOUA"/>
    <s v="Ngaoundere"/>
    <s v="Huawei"/>
    <n v="0"/>
    <n v="0"/>
    <n v="0"/>
    <n v="0"/>
    <n v="0.18769636421227451"/>
    <n v="0"/>
    <n v="0"/>
    <n v="0"/>
    <n v="0.6686370861191725"/>
    <n v="0"/>
    <n v="0"/>
    <n v="0"/>
    <n v="0"/>
    <n v="1.678601901076668"/>
    <n v="0"/>
    <n v="0.99425211095986954"/>
    <n v="0.21723125390588213"/>
    <n v="0"/>
    <n v="0.37328818918309631"/>
    <n v="0"/>
    <n v="0"/>
    <n v="0"/>
    <n v="0"/>
    <n v="0"/>
    <m/>
    <n v="0"/>
    <n v="0"/>
    <n v="0"/>
    <n v="0"/>
    <n v="0"/>
    <x v="0"/>
    <m/>
    <s v="No root cause"/>
    <s v="No root cause"/>
    <s v="No root cause"/>
    <x v="3"/>
    <s v=""/>
    <s v="ADM_084"/>
    <m/>
    <s v=""/>
  </r>
  <r>
    <s v="Bep-Axe-Lrd"/>
    <s v="LIT_097"/>
    <s v="Douala"/>
    <s v="IHS"/>
    <s v="GridOnly"/>
    <s v="LITTORAL"/>
    <s v="Douala"/>
    <s v="ZTE"/>
    <n v="0"/>
    <n v="0"/>
    <n v="0"/>
    <n v="0"/>
    <n v="0"/>
    <n v="0"/>
    <n v="0"/>
    <n v="0"/>
    <n v="0"/>
    <n v="0"/>
    <n v="0"/>
    <n v="0"/>
    <n v="0"/>
    <n v="0"/>
    <n v="0"/>
    <n v="0"/>
    <n v="6.3475043731612099E-2"/>
    <n v="0"/>
    <n v="0"/>
    <n v="0"/>
    <n v="0"/>
    <n v="0"/>
    <n v="0"/>
    <n v="0"/>
    <m/>
    <n v="0"/>
    <n v="0"/>
    <n v="0"/>
    <n v="0"/>
    <n v="0"/>
    <x v="0"/>
    <m/>
    <s v="No root cause"/>
    <s v="No root cause"/>
    <s v="No root cause"/>
    <x v="3"/>
    <s v=""/>
    <s v="LIT_097"/>
    <m/>
    <s v=""/>
  </r>
  <r>
    <s v="Bepanda-Omnisport"/>
    <s v="LIT_405"/>
    <s v="Douala"/>
    <s v="CAMUSAT"/>
    <s v="Grid-Gen"/>
    <s v="LITTORAL"/>
    <s v="Douala"/>
    <s v="ZTE"/>
    <n v="0"/>
    <n v="0"/>
    <n v="0"/>
    <n v="0"/>
    <n v="0"/>
    <n v="0"/>
    <n v="0"/>
    <n v="4.684900537335241"/>
    <n v="0"/>
    <n v="0"/>
    <n v="0"/>
    <n v="0"/>
    <n v="0"/>
    <n v="0"/>
    <n v="0"/>
    <n v="0"/>
    <n v="0"/>
    <n v="0"/>
    <n v="0"/>
    <n v="0"/>
    <n v="0"/>
    <n v="0"/>
    <n v="0"/>
    <n v="0"/>
    <m/>
    <n v="0"/>
    <n v="0"/>
    <n v="0"/>
    <n v="0"/>
    <n v="0"/>
    <x v="0"/>
    <m/>
    <s v="No root cause"/>
    <s v="No root cause"/>
    <s v="No root cause"/>
    <x v="3"/>
    <s v=""/>
    <s v="LIT_405"/>
    <m/>
    <s v=""/>
  </r>
  <r>
    <s v="Simbock-Chefferie-MTN"/>
    <s v="CTR_836"/>
    <s v="Yaounde"/>
    <s v="MTN sharing"/>
    <m/>
    <s v="CENTRE"/>
    <s v="Yaounde"/>
    <s v="ZTE"/>
    <n v="0"/>
    <n v="0"/>
    <n v="0.67396977453607387"/>
    <n v="0"/>
    <n v="0"/>
    <n v="0"/>
    <n v="0"/>
    <n v="0.56934920512623077"/>
    <n v="0"/>
    <n v="0"/>
    <n v="0.35024526799701955"/>
    <n v="0"/>
    <n v="10.245342904349759"/>
    <n v="0.92002251500286858"/>
    <n v="0"/>
    <n v="5.7165171373700536"/>
    <n v="0"/>
    <n v="0"/>
    <n v="0"/>
    <n v="1.0861562695294437E-2"/>
    <n v="0"/>
    <n v="0"/>
    <n v="0"/>
    <n v="0"/>
    <m/>
    <n v="0"/>
    <n v="0"/>
    <n v="0"/>
    <n v="0"/>
    <n v="0"/>
    <x v="0"/>
    <m/>
    <s v="No root cause"/>
    <s v="No root cause"/>
    <s v="No root cause"/>
    <x v="3"/>
    <s v=""/>
    <s v="CTR_836"/>
    <m/>
    <s v=""/>
  </r>
  <r>
    <s v="Palar"/>
    <s v="EXN_055"/>
    <s v="Maroua"/>
    <s v="IHS"/>
    <s v="Grid-Gen"/>
    <s v="EXTREME-NORD"/>
    <s v="Maroua"/>
    <s v="Huawei"/>
    <n v="0"/>
    <n v="0"/>
    <n v="0"/>
    <n v="0"/>
    <n v="0"/>
    <n v="0"/>
    <n v="0"/>
    <n v="0"/>
    <n v="0.90372125342076792"/>
    <n v="0"/>
    <n v="0"/>
    <n v="0.25004779800989063"/>
    <n v="0"/>
    <n v="0.20795701318083623"/>
    <n v="0.25004779800989063"/>
    <n v="0"/>
    <n v="0"/>
    <n v="0"/>
    <n v="0"/>
    <n v="0"/>
    <n v="0"/>
    <n v="0"/>
    <n v="0"/>
    <n v="0"/>
    <m/>
    <n v="0"/>
    <n v="0"/>
    <n v="0"/>
    <n v="0"/>
    <n v="0"/>
    <x v="0"/>
    <m/>
    <s v="No root cause"/>
    <s v="No root cause"/>
    <s v="No root cause"/>
    <x v="3"/>
    <s v=""/>
    <s v="EXN_055"/>
    <m/>
    <s v=""/>
  </r>
  <r>
    <s v="Bessengue"/>
    <s v="LIT_022"/>
    <s v="Douala"/>
    <s v="CAMUSAT"/>
    <s v="Good grid 100%"/>
    <s v="LITTORAL"/>
    <s v="Douala"/>
    <s v="ZTE"/>
    <n v="0"/>
    <n v="0"/>
    <n v="0"/>
    <n v="0"/>
    <n v="0"/>
    <n v="0"/>
    <n v="0"/>
    <n v="0"/>
    <n v="0"/>
    <n v="0"/>
    <n v="0"/>
    <n v="0"/>
    <n v="0"/>
    <n v="0"/>
    <n v="0"/>
    <n v="0"/>
    <n v="0"/>
    <n v="0"/>
    <n v="0"/>
    <n v="0"/>
    <n v="0"/>
    <n v="0"/>
    <n v="0"/>
    <n v="0"/>
    <m/>
    <n v="0"/>
    <n v="0"/>
    <n v="0"/>
    <n v="0"/>
    <n v="0"/>
    <x v="0"/>
    <m/>
    <s v="No root cause"/>
    <s v="No root cause"/>
    <s v="No root cause"/>
    <x v="3"/>
    <s v=""/>
    <s v="LIT_022"/>
    <m/>
    <s v=""/>
  </r>
  <r>
    <s v="Omnisport"/>
    <s v="LIT_102"/>
    <s v="Douala"/>
    <s v="IHS"/>
    <s v="GridOnly"/>
    <s v="LITTORAL"/>
    <s v="Douala"/>
    <s v="ZTE"/>
    <n v="0"/>
    <n v="0"/>
    <n v="0"/>
    <n v="0"/>
    <n v="0"/>
    <n v="0"/>
    <n v="0"/>
    <n v="0"/>
    <n v="0"/>
    <n v="0"/>
    <n v="0"/>
    <n v="0"/>
    <n v="0"/>
    <n v="0"/>
    <n v="0"/>
    <n v="0"/>
    <n v="0"/>
    <n v="0"/>
    <n v="0"/>
    <n v="0"/>
    <n v="0"/>
    <n v="0"/>
    <n v="0"/>
    <n v="0"/>
    <m/>
    <n v="0"/>
    <n v="0"/>
    <n v="0"/>
    <n v="0"/>
    <n v="0"/>
    <x v="0"/>
    <m/>
    <s v="PDH"/>
    <s v="TX ISSUE"/>
    <s v="MPR ISSUE"/>
    <x v="1"/>
    <s v="(05-10-2026  groupe whatsapp incident ) impacted by   LIT_620_Z_Notre-Dame-de-Yassa(LIT-620) ,MPR plante , apres resolution du probleme d'energie || Action :Reset physique du MPR a Notre Dame de Yassa"/>
    <s v="LIT_620"/>
    <s v="mpacted by   LIT_620_Z_Notre-Dame-de-Yassa(LIT-620) ,MPR plante , apres resolution du probleme d'energie || Action :Reset physique du MPR a Notre Dame de Yassa"/>
    <s v="(05-10-2026  groupe whatsapp incident ) impacted by   LIT_620_Z_Notre-Dame-de-Yassa(LIT-620) ,MPR plante , apres resolution du probleme d'energie || Action :Reset physique du MPR a Notre Dame de Yassa"/>
  </r>
  <r>
    <s v="Edenville-Stade"/>
    <s v="CTR_730"/>
    <s v="Yaounde"/>
    <s v="CAMUSAT"/>
    <s v="Good Grid + GE"/>
    <s v="CENTRE"/>
    <s v="Yaounde"/>
    <s v="ZTE"/>
    <n v="0"/>
    <n v="0"/>
    <n v="0"/>
    <n v="0"/>
    <n v="9.2742407250458962E-3"/>
    <n v="0"/>
    <n v="9.3099108816805769E-3"/>
    <n v="1.6408272052003906E-2"/>
    <n v="0"/>
    <n v="0"/>
    <n v="0"/>
    <n v="0"/>
    <n v="0"/>
    <n v="0"/>
    <n v="0"/>
    <n v="0"/>
    <n v="1.541860355617193"/>
    <n v="0"/>
    <n v="0"/>
    <n v="0"/>
    <n v="0"/>
    <n v="0"/>
    <n v="0"/>
    <n v="0"/>
    <m/>
    <n v="0"/>
    <n v="0"/>
    <n v="0"/>
    <n v="0"/>
    <n v="0"/>
    <x v="0"/>
    <m/>
    <s v="No root cause"/>
    <s v="No root cause"/>
    <s v="No root cause"/>
    <x v="3"/>
    <s v=""/>
    <s v="CTR_730"/>
    <m/>
    <s v=""/>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n v="0"/>
    <n v="0"/>
    <n v="0"/>
    <n v="0"/>
    <n v="0"/>
    <n v="0"/>
    <n v="0"/>
    <n v="0"/>
    <n v="0"/>
    <m/>
    <n v="0"/>
    <n v="0"/>
    <n v="0"/>
    <n v="0"/>
    <n v="0"/>
    <x v="0"/>
    <m/>
    <s v="No root cause"/>
    <s v="No root cause"/>
    <s v="No root cause"/>
    <x v="3"/>
    <s v=""/>
    <s v="ADM_071"/>
    <m/>
    <s v=""/>
  </r>
  <r>
    <s v="Nsimalen-highway-II"/>
    <s v="CTR_725"/>
    <s v="Yaounde"/>
    <s v="MTN sharing"/>
    <s v="MTN "/>
    <s v="CENTRE"/>
    <s v="Yaounde"/>
    <s v="ZTE"/>
    <n v="0"/>
    <n v="0"/>
    <n v="0"/>
    <n v="2.9179793284308273"/>
    <n v="0"/>
    <n v="0"/>
    <n v="9.5417668998068767E-3"/>
    <n v="2.9917095421949425"/>
    <n v="15.80209341015258"/>
    <n v="0"/>
    <n v="0"/>
    <n v="0"/>
    <n v="3.3558840063578486"/>
    <n v="0"/>
    <n v="0"/>
    <n v="0"/>
    <n v="1.5368843687666398"/>
    <n v="0"/>
    <n v="0"/>
    <n v="0"/>
    <n v="0"/>
    <n v="0"/>
    <n v="0"/>
    <n v="0"/>
    <m/>
    <n v="0"/>
    <n v="0"/>
    <n v="0"/>
    <n v="0"/>
    <n v="0"/>
    <x v="0"/>
    <m/>
    <s v="No root cause"/>
    <s v="No root cause"/>
    <s v="No root cause"/>
    <x v="3"/>
    <s v=""/>
    <s v="CTR_725"/>
    <m/>
    <s v=""/>
  </r>
  <r>
    <s v="Maroua-Zokok-Palar-IHS"/>
    <s v="EXN_116"/>
    <s v="Maroua"/>
    <s v="IHS"/>
    <s v="Grid-Gen"/>
    <s v="EXTREME-NORD"/>
    <s v="Maroua"/>
    <s v="Huawei"/>
    <n v="0"/>
    <n v="0"/>
    <n v="0"/>
    <n v="0"/>
    <n v="0"/>
    <n v="0"/>
    <n v="0"/>
    <n v="1.0170631761278193"/>
    <n v="0"/>
    <n v="0"/>
    <n v="0"/>
    <n v="0"/>
    <n v="0"/>
    <n v="0"/>
    <n v="0"/>
    <n v="0"/>
    <n v="0"/>
    <n v="1.7775865857382154"/>
    <n v="0"/>
    <n v="0"/>
    <n v="0"/>
    <n v="0"/>
    <n v="0"/>
    <n v="0"/>
    <m/>
    <n v="0"/>
    <n v="0"/>
    <n v="0"/>
    <n v="0"/>
    <n v="0"/>
    <x v="0"/>
    <m/>
    <s v="No root cause"/>
    <s v="No root cause"/>
    <s v="No root cause"/>
    <x v="3"/>
    <s v=""/>
    <s v="EXN_116"/>
    <m/>
    <s v=""/>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0"/>
    <n v="0"/>
    <n v="0"/>
    <n v="0"/>
    <n v="0"/>
    <n v="0"/>
    <n v="0"/>
    <n v="0"/>
    <n v="0"/>
    <n v="0"/>
    <n v="0"/>
    <n v="0"/>
    <n v="0"/>
    <m/>
    <n v="0"/>
    <n v="0"/>
    <n v="0"/>
    <n v="0"/>
    <n v="0"/>
    <x v="0"/>
    <m/>
    <s v="No root cause"/>
    <s v="No root cause"/>
    <s v="No root cause"/>
    <x v="3"/>
    <s v=""/>
    <s v="CTR_144"/>
    <m/>
    <s v=""/>
  </r>
  <r>
    <s v="Nkolfoulou-II-IHS"/>
    <s v="CTR_621"/>
    <s v="Yaounde"/>
    <s v="IHS"/>
    <s v="Grid-Gen"/>
    <s v="CENTRE"/>
    <s v="Yaounde"/>
    <s v="ZTE"/>
    <n v="0"/>
    <n v="0"/>
    <n v="0"/>
    <n v="0"/>
    <n v="0"/>
    <n v="0"/>
    <n v="0"/>
    <n v="0"/>
    <n v="11.548855273333279"/>
    <n v="0"/>
    <n v="0"/>
    <n v="0"/>
    <n v="0"/>
    <n v="0"/>
    <n v="0"/>
    <n v="1.9815842115325903"/>
    <n v="0"/>
    <n v="0"/>
    <n v="0"/>
    <n v="0.36404961861468516"/>
    <n v="0"/>
    <n v="0"/>
    <n v="0"/>
    <n v="0"/>
    <m/>
    <n v="0"/>
    <n v="0"/>
    <n v="0"/>
    <n v="0"/>
    <n v="0"/>
    <x v="0"/>
    <m/>
    <s v="No root cause"/>
    <s v="No root cause"/>
    <s v="No root cause"/>
    <x v="3"/>
    <s v=""/>
    <s v="CTR_621"/>
    <m/>
    <s v=""/>
  </r>
  <r>
    <s v="Satcom"/>
    <s v="CTR_199"/>
    <s v="Yaounde"/>
    <s v="IHS"/>
    <s v="Grid-Gen"/>
    <s v="CENTRE"/>
    <s v="Yaounde"/>
    <s v="ZTE"/>
    <n v="2.8127880365148257"/>
    <n v="0"/>
    <n v="0"/>
    <n v="0"/>
    <n v="0"/>
    <n v="0"/>
    <n v="0"/>
    <n v="1.3124834133771648"/>
    <n v="0"/>
    <n v="2.6569094520207854"/>
    <n v="0"/>
    <n v="0"/>
    <n v="4.2416096657563642"/>
    <n v="0"/>
    <n v="0"/>
    <n v="0"/>
    <n v="0"/>
    <n v="0"/>
    <n v="0"/>
    <n v="0"/>
    <n v="0"/>
    <n v="0"/>
    <n v="0"/>
    <n v="0"/>
    <m/>
    <n v="0"/>
    <n v="0"/>
    <n v="0"/>
    <n v="0"/>
    <n v="0"/>
    <x v="0"/>
    <m/>
    <s v="No root cause"/>
    <s v="No root cause"/>
    <s v="No root cause"/>
    <x v="3"/>
    <s v=""/>
    <s v="CTR_199"/>
    <m/>
    <s v=""/>
  </r>
  <r>
    <s v="Sodibanga"/>
    <s v="LIT_515"/>
    <s v="LITTORAL"/>
    <s v="IHS"/>
    <s v="Hybrid-Gen"/>
    <s v="LITTORAL"/>
    <s v="Sodibanga"/>
    <s v="NOKIA"/>
    <n v="0"/>
    <n v="0"/>
    <n v="0"/>
    <n v="0"/>
    <n v="0"/>
    <n v="0.99515808584008514"/>
    <n v="0"/>
    <n v="2.9527112634140436E-2"/>
    <n v="3.178654886906819E-2"/>
    <n v="1.212863683933338"/>
    <n v="1.1638421709327282"/>
    <n v="0"/>
    <n v="0"/>
    <n v="0"/>
    <n v="0"/>
    <n v="4.4046044464990448"/>
    <n v="9.2444739793341402"/>
    <n v="0"/>
    <n v="0"/>
    <n v="0.28566444940973013"/>
    <n v="0"/>
    <n v="0"/>
    <n v="0"/>
    <n v="0"/>
    <m/>
    <n v="0"/>
    <n v="0"/>
    <n v="0"/>
    <n v="0"/>
    <n v="0"/>
    <x v="0"/>
    <m/>
    <s v="No root cause"/>
    <s v="No root cause"/>
    <s v="No root cause"/>
    <x v="3"/>
    <s v=""/>
    <s v="LIT_515"/>
    <m/>
    <s v=""/>
  </r>
  <r>
    <s v="Nkolfoulou"/>
    <s v="CTR_214"/>
    <s v="Yaounde"/>
    <s v="IHS"/>
    <s v="Grid-Gen"/>
    <s v="CENTRE"/>
    <s v="Yaounde"/>
    <s v="ZTE"/>
    <n v="0"/>
    <n v="0"/>
    <n v="0"/>
    <n v="0"/>
    <n v="0"/>
    <n v="0.50708694672020049"/>
    <n v="0"/>
    <n v="0"/>
    <n v="2.19526628485331"/>
    <n v="0"/>
    <n v="0"/>
    <n v="0"/>
    <n v="0"/>
    <n v="0"/>
    <n v="0"/>
    <n v="0"/>
    <n v="0"/>
    <n v="0"/>
    <n v="0"/>
    <n v="0.22468631664255365"/>
    <n v="0"/>
    <n v="0"/>
    <n v="0"/>
    <n v="0"/>
    <m/>
    <n v="0"/>
    <n v="0"/>
    <n v="0"/>
    <n v="0"/>
    <n v="0"/>
    <x v="0"/>
    <m/>
    <s v="No root cause"/>
    <s v="No root cause"/>
    <s v="No root cause"/>
    <x v="3"/>
    <s v=""/>
    <s v="CTR_214"/>
    <m/>
    <s v=""/>
  </r>
  <r>
    <s v="Mulang-IHS"/>
    <s v="NRO_120"/>
    <s v="NORD-OUEST"/>
    <s v="IHS"/>
    <s v="Grid-Gen"/>
    <s v="NORD-OUEST"/>
    <s v="Bamenda"/>
    <s v="Huawei"/>
    <n v="0"/>
    <n v="0"/>
    <n v="0"/>
    <n v="0"/>
    <n v="0"/>
    <n v="0"/>
    <n v="0"/>
    <n v="0"/>
    <n v="0"/>
    <n v="0"/>
    <n v="8.0257852428281603E-4"/>
    <n v="0"/>
    <n v="0"/>
    <n v="0"/>
    <n v="0"/>
    <n v="0"/>
    <n v="0"/>
    <n v="0.26024946280744105"/>
    <n v="1.2373977336609281"/>
    <n v="0"/>
    <n v="0"/>
    <n v="0"/>
    <n v="0"/>
    <n v="0"/>
    <m/>
    <n v="0"/>
    <n v="0"/>
    <n v="0"/>
    <n v="0"/>
    <n v="0"/>
    <x v="0"/>
    <m/>
    <s v="No root cause"/>
    <s v="No root cause"/>
    <s v="No root cause"/>
    <x v="3"/>
    <s v=""/>
    <s v="NRO_120"/>
    <m/>
    <s v=""/>
  </r>
  <r>
    <s v="Bfsam-Toungan-Lycee"/>
    <s v="OST_268"/>
    <s v="Bafoussam"/>
    <s v="CAMUSAT"/>
    <s v="Good Grid + GE"/>
    <s v="OUEST"/>
    <s v="Bafoussam"/>
    <s v="Huawei"/>
    <n v="0"/>
    <n v="0"/>
    <n v="0"/>
    <n v="0"/>
    <n v="0"/>
    <n v="0"/>
    <n v="0"/>
    <n v="0"/>
    <n v="0.51935748060256892"/>
    <n v="0.11138006409213744"/>
    <n v="0.54691267660294551"/>
    <n v="5.8053179923123671E-2"/>
    <n v="0"/>
    <n v="0"/>
    <n v="5.8053179923123671E-2"/>
    <n v="0.21999569104507849"/>
    <n v="2.8892826874181363E-2"/>
    <n v="0.21839053399651284"/>
    <n v="6.0853287218954832E-2"/>
    <n v="0.17852913395713302"/>
    <n v="0"/>
    <n v="0"/>
    <n v="0"/>
    <n v="0"/>
    <m/>
    <n v="0"/>
    <n v="0"/>
    <n v="0"/>
    <n v="0"/>
    <n v="0"/>
    <x v="0"/>
    <m/>
    <s v="No root cause"/>
    <s v="No root cause"/>
    <s v="No root cause"/>
    <x v="3"/>
    <s v=""/>
    <s v="OST_268"/>
    <m/>
    <s v=""/>
  </r>
  <r>
    <s v="Ndjore-Luxe-MTN"/>
    <s v="CTR_363"/>
    <s v="CENTRE"/>
    <s v="IHS"/>
    <s v="Grid-Lithium"/>
    <s v="CENTRE"/>
    <s v="Ndjore-Luxe"/>
    <s v="NOKIA"/>
    <n v="0"/>
    <n v="0"/>
    <n v="0"/>
    <n v="0"/>
    <n v="0"/>
    <n v="0"/>
    <n v="0"/>
    <n v="0"/>
    <n v="0"/>
    <n v="2.1989113169365972"/>
    <n v="0"/>
    <n v="0"/>
    <n v="0"/>
    <n v="0"/>
    <n v="0"/>
    <n v="0"/>
    <n v="0"/>
    <n v="0"/>
    <n v="0"/>
    <n v="1.2972241848396264"/>
    <n v="0"/>
    <n v="0"/>
    <n v="0"/>
    <n v="0"/>
    <m/>
    <n v="0"/>
    <n v="0"/>
    <n v="0"/>
    <n v="0"/>
    <n v="0"/>
    <x v="0"/>
    <m/>
    <s v="No root cause"/>
    <s v="No root cause"/>
    <s v="No root cause"/>
    <x v="3"/>
    <s v=""/>
    <s v="CTR_363"/>
    <m/>
    <s v=""/>
  </r>
  <r>
    <s v="Nanga-Eboko"/>
    <s v="CTR_033"/>
    <s v="CENTRE"/>
    <s v="CAMUSAT"/>
    <s v="Medium Grid + Solar + GE"/>
    <s v="CENTRE"/>
    <s v="Nanga-Eboko"/>
    <s v="NOKIA"/>
    <n v="0"/>
    <n v="0"/>
    <n v="0"/>
    <n v="0"/>
    <n v="0"/>
    <n v="0"/>
    <n v="0"/>
    <n v="0"/>
    <n v="0"/>
    <n v="0"/>
    <n v="0"/>
    <n v="0"/>
    <n v="0"/>
    <n v="0"/>
    <n v="0"/>
    <n v="0"/>
    <n v="0"/>
    <n v="0"/>
    <n v="0"/>
    <n v="0"/>
    <n v="0"/>
    <n v="0"/>
    <n v="0"/>
    <n v="0"/>
    <m/>
    <n v="0"/>
    <n v="0"/>
    <n v="0"/>
    <n v="0"/>
    <n v="0"/>
    <x v="0"/>
    <m/>
    <s v="No root cause"/>
    <s v="No root cause"/>
    <s v="No root cause"/>
    <x v="3"/>
    <s v=""/>
    <s v="CTR_033"/>
    <m/>
    <s v=""/>
  </r>
  <r>
    <s v="Dong-MTN-IHS"/>
    <s v="CTR_167"/>
    <s v="CENTRE"/>
    <s v="IHS"/>
    <s v="Hybrid-Gen"/>
    <s v="CENTRE"/>
    <s v="Dong"/>
    <s v="NOKIA"/>
    <n v="1.7121675184699329E-3"/>
    <n v="0"/>
    <n v="0"/>
    <n v="0"/>
    <n v="2.6731191638337946E-2"/>
    <n v="0"/>
    <n v="2.4951504218943453E-2"/>
    <n v="9.6363076401558712E-3"/>
    <n v="2.6752617476094621E-3"/>
    <n v="0"/>
    <n v="3.7453664466535548E-3"/>
    <n v="0"/>
    <n v="0"/>
    <n v="0"/>
    <n v="0"/>
    <n v="0"/>
    <n v="1.6586622835179075E-3"/>
    <n v="0"/>
    <n v="0"/>
    <n v="0"/>
    <n v="0"/>
    <n v="0"/>
    <n v="0"/>
    <n v="0"/>
    <m/>
    <n v="0"/>
    <n v="0"/>
    <n v="0"/>
    <n v="0"/>
    <n v="0"/>
    <x v="0"/>
    <m/>
    <s v="No root cause"/>
    <s v="No root cause"/>
    <s v="No root cause"/>
    <x v="3"/>
    <s v=""/>
    <s v="CTR_167"/>
    <m/>
    <s v=""/>
  </r>
  <r>
    <s v="Nanga-Eboko-IHS"/>
    <s v="CTR_138"/>
    <s v="CENTRE"/>
    <s v="IHS"/>
    <s v="Grid-Gen"/>
    <s v="CENTRE"/>
    <s v="Nanga-Eboko"/>
    <s v="NOKIA"/>
    <n v="0"/>
    <n v="0"/>
    <n v="0"/>
    <n v="0"/>
    <n v="0"/>
    <n v="0"/>
    <n v="0"/>
    <n v="0"/>
    <n v="0"/>
    <n v="0"/>
    <n v="0"/>
    <n v="0"/>
    <n v="0"/>
    <n v="0"/>
    <n v="0"/>
    <n v="0"/>
    <n v="0"/>
    <n v="0"/>
    <n v="0"/>
    <n v="0"/>
    <n v="0"/>
    <n v="0"/>
    <n v="0"/>
    <n v="0"/>
    <m/>
    <n v="0"/>
    <n v="0"/>
    <n v="0"/>
    <n v="0"/>
    <n v="0"/>
    <x v="0"/>
    <m/>
    <s v="No root cause"/>
    <s v="No root cause"/>
    <s v="No root cause"/>
    <x v="3"/>
    <s v=""/>
    <s v="CTR_138"/>
    <m/>
    <s v=""/>
  </r>
  <r>
    <s v="Donga-MTN-IHS"/>
    <s v="CTR_166"/>
    <s v="CENTRE"/>
    <s v="IHS"/>
    <s v="Hybrid-Gen"/>
    <s v="CENTRE"/>
    <s v="Donga"/>
    <s v="NOKIA"/>
    <n v="0"/>
    <n v="0"/>
    <n v="0"/>
    <n v="0"/>
    <n v="0"/>
    <n v="0"/>
    <n v="0"/>
    <n v="0"/>
    <n v="0"/>
    <n v="0"/>
    <n v="0"/>
    <n v="0"/>
    <n v="0.57666213792550824"/>
    <n v="0"/>
    <n v="0"/>
    <n v="0"/>
    <n v="1.5216710469619013"/>
    <n v="6.1628399722628862"/>
    <n v="3.1365780115917339"/>
    <n v="0"/>
    <n v="0"/>
    <n v="0"/>
    <n v="0"/>
    <n v="0"/>
    <m/>
    <n v="0"/>
    <n v="0"/>
    <n v="0"/>
    <n v="0"/>
    <n v="0"/>
    <x v="0"/>
    <m/>
    <s v="No root cause"/>
    <s v="No root cause"/>
    <s v="No root cause"/>
    <x v="3"/>
    <s v=""/>
    <s v="CTR_166"/>
    <m/>
    <s v=""/>
  </r>
  <r>
    <s v="Ouassa-Bamvele-Camrail"/>
    <s v="CTR_454"/>
    <s v="CENTRE"/>
    <s v="CAMUSAT"/>
    <s v="Hybrid Solar - S3"/>
    <s v="CENTRE"/>
    <s v="Ouassa-Bamvele"/>
    <s v="NOKIA"/>
    <n v="0"/>
    <n v="0"/>
    <n v="0"/>
    <n v="0"/>
    <n v="0"/>
    <n v="0"/>
    <n v="0"/>
    <n v="0"/>
    <n v="0"/>
    <n v="0"/>
    <n v="0"/>
    <n v="0"/>
    <n v="0"/>
    <n v="0"/>
    <n v="0"/>
    <n v="0"/>
    <n v="0"/>
    <n v="0"/>
    <n v="0"/>
    <n v="0"/>
    <n v="0"/>
    <n v="0"/>
    <n v="0"/>
    <n v="0"/>
    <m/>
    <n v="0"/>
    <n v="0"/>
    <n v="0"/>
    <n v="0"/>
    <n v="0"/>
    <x v="0"/>
    <m/>
    <s v="No root cause"/>
    <s v="No root cause"/>
    <s v="No root cause"/>
    <x v="3"/>
    <s v=""/>
    <s v="CTR_454"/>
    <m/>
    <s v=""/>
  </r>
  <r>
    <s v="Nkoambang"/>
    <s v="CTR_891"/>
    <s v="CENTRE"/>
    <s v="ESCO"/>
    <s v="HGB"/>
    <s v="CENTRE"/>
    <s v="Nkoambang"/>
    <s v="NOKIA"/>
    <n v="0"/>
    <n v="0"/>
    <n v="0"/>
    <n v="0"/>
    <n v="0"/>
    <n v="0"/>
    <n v="0"/>
    <n v="0"/>
    <n v="0.57584290947145478"/>
    <n v="0"/>
    <n v="0"/>
    <n v="0"/>
    <n v="0"/>
    <n v="0"/>
    <n v="0"/>
    <n v="6.2288480019810235"/>
    <n v="8.6392049264766726"/>
    <n v="0"/>
    <n v="0"/>
    <n v="4.7655329264081406E-2"/>
    <n v="0"/>
    <n v="0"/>
    <n v="0"/>
    <n v="0"/>
    <m/>
    <n v="0"/>
    <n v="0"/>
    <n v="0"/>
    <n v="0"/>
    <n v="0"/>
    <x v="0"/>
    <m/>
    <s v="No root cause"/>
    <s v="No root cause"/>
    <s v="No root cause"/>
    <x v="3"/>
    <s v=""/>
    <s v="CTR_891"/>
    <m/>
    <s v=""/>
  </r>
  <r>
    <s v="Deido-Pharmacie-La-Rive"/>
    <s v="LIT_436"/>
    <s v="Douala"/>
    <s v="IHS"/>
    <s v="Grid-Gen"/>
    <s v="LITTORAL"/>
    <s v="Douala"/>
    <s v="ZTE"/>
    <n v="0"/>
    <n v="0"/>
    <n v="4.6287557107920785"/>
    <n v="0"/>
    <n v="0"/>
    <n v="0"/>
    <n v="0"/>
    <n v="0"/>
    <n v="0.42349393464656548"/>
    <n v="0"/>
    <n v="0"/>
    <n v="7.776094146384748E-3"/>
    <n v="0"/>
    <n v="0"/>
    <n v="7.776094146384748E-3"/>
    <n v="0"/>
    <n v="0"/>
    <n v="0"/>
    <n v="0"/>
    <n v="0"/>
    <n v="0"/>
    <n v="0"/>
    <n v="0"/>
    <n v="0"/>
    <m/>
    <n v="0"/>
    <n v="0"/>
    <n v="0"/>
    <n v="0"/>
    <n v="0"/>
    <x v="0"/>
    <m/>
    <s v="No root cause"/>
    <s v="No root cause"/>
    <s v="No root cause"/>
    <x v="3"/>
    <s v=""/>
    <s v="LIT_436"/>
    <m/>
    <s v=""/>
  </r>
  <r>
    <s v="YATCHIKA-IHS"/>
    <s v="LIT_482"/>
    <s v="Douala"/>
    <s v="IHS"/>
    <s v="Grid-Gen"/>
    <s v="LITTORAL"/>
    <s v="Douala"/>
    <s v="ZTE"/>
    <n v="0"/>
    <n v="0"/>
    <n v="0"/>
    <n v="0"/>
    <n v="0.30986665068643598"/>
    <n v="0"/>
    <n v="0"/>
    <n v="0"/>
    <n v="0"/>
    <n v="0"/>
    <n v="0"/>
    <n v="0"/>
    <n v="0"/>
    <n v="0"/>
    <n v="0"/>
    <n v="3.3708298019880113E-3"/>
    <n v="0"/>
    <n v="0"/>
    <n v="0"/>
    <n v="0"/>
    <n v="0"/>
    <n v="0"/>
    <n v="0"/>
    <n v="0"/>
    <m/>
    <n v="0"/>
    <n v="0"/>
    <n v="0"/>
    <n v="0"/>
    <n v="0"/>
    <x v="0"/>
    <m/>
    <s v="No root cause"/>
    <s v="No root cause"/>
    <s v="No root cause"/>
    <x v="3"/>
    <s v=""/>
    <s v="LIT_482"/>
    <m/>
    <s v=""/>
  </r>
  <r>
    <s v="Deido-plage"/>
    <s v="LIT_345"/>
    <s v="Douala"/>
    <s v="IHS"/>
    <s v="Grid-Gen"/>
    <s v="LITTORAL"/>
    <s v="Douala"/>
    <s v="ZTE"/>
    <n v="0"/>
    <n v="0"/>
    <n v="0"/>
    <n v="0"/>
    <n v="0"/>
    <n v="0"/>
    <n v="0"/>
    <n v="0"/>
    <n v="0"/>
    <n v="0"/>
    <n v="0"/>
    <n v="0"/>
    <n v="0"/>
    <n v="0"/>
    <n v="0"/>
    <n v="0"/>
    <n v="0"/>
    <n v="0"/>
    <n v="0"/>
    <n v="0"/>
    <n v="0"/>
    <n v="0"/>
    <n v="0"/>
    <n v="0"/>
    <m/>
    <n v="0"/>
    <n v="0"/>
    <n v="0"/>
    <n v="0"/>
    <n v="0"/>
    <x v="0"/>
    <m/>
    <s v="No root cause"/>
    <s v="No root cause"/>
    <s v="No root cause"/>
    <x v="3"/>
    <s v=""/>
    <s v="LIT_345"/>
    <m/>
    <s v=""/>
  </r>
  <r>
    <s v="Babylone-dispensaire"/>
    <s v="LIT_648"/>
    <s v="Douala"/>
    <s v="CAMUSAT"/>
    <s v="Good Grid no GE - 12h"/>
    <s v="LITTORAL"/>
    <s v="Douala"/>
    <s v="ZTE"/>
    <n v="0"/>
    <n v="4.9197171784620712"/>
    <n v="5.0473093287447215"/>
    <n v="0"/>
    <n v="12.9598239891791"/>
    <n v="27.407628562378534"/>
    <n v="0"/>
    <n v="1.37615464297027"/>
    <n v="0"/>
    <n v="0"/>
    <n v="0"/>
    <n v="22.302890281451802"/>
    <n v="0"/>
    <n v="0"/>
    <n v="22.302890281451802"/>
    <n v="0"/>
    <n v="0"/>
    <n v="0"/>
    <n v="50.535694412341336"/>
    <n v="54.497239843279608"/>
    <n v="0"/>
    <n v="0"/>
    <n v="0"/>
    <n v="0"/>
    <m/>
    <n v="0"/>
    <n v="0"/>
    <n v="0"/>
    <n v="0"/>
    <n v="0"/>
    <x v="0"/>
    <m/>
    <s v="No root cause"/>
    <s v="No root cause"/>
    <s v="No root cause"/>
    <x v="3"/>
    <s v=""/>
    <s v="LIT_648"/>
    <m/>
    <s v=""/>
  </r>
  <r>
    <s v="Sable"/>
    <s v="LIT_267"/>
    <s v="Douala"/>
    <s v="IHS"/>
    <s v="Grid-Gen"/>
    <s v="LITTORAL"/>
    <s v="Douala"/>
    <s v="ZTE"/>
    <n v="0"/>
    <n v="0"/>
    <n v="0"/>
    <n v="0.92453478981716974"/>
    <n v="0"/>
    <n v="0"/>
    <n v="0"/>
    <n v="0"/>
    <n v="0"/>
    <n v="0"/>
    <n v="0"/>
    <n v="0"/>
    <n v="0"/>
    <n v="0"/>
    <n v="0"/>
    <n v="0"/>
    <n v="0"/>
    <n v="26.778799371063798"/>
    <n v="0"/>
    <n v="0"/>
    <n v="0"/>
    <n v="0"/>
    <n v="0"/>
    <n v="0"/>
    <m/>
    <n v="0"/>
    <n v="0"/>
    <n v="0"/>
    <n v="0"/>
    <n v="0"/>
    <x v="0"/>
    <m/>
    <s v="No root cause"/>
    <s v="No root cause"/>
    <s v="No root cause"/>
    <x v="3"/>
    <s v=""/>
    <s v="LIT_267"/>
    <m/>
    <s v=""/>
  </r>
  <r>
    <s v="Bep-Yonyong"/>
    <s v="LIT_092"/>
    <s v="Douala"/>
    <s v="IHS"/>
    <s v="GridOnly"/>
    <s v="LITTORAL"/>
    <s v="Douala"/>
    <s v="ZTE"/>
    <n v="6.6359510947884477"/>
    <n v="0"/>
    <n v="2.2494670878598737"/>
    <n v="13.743996712638364"/>
    <n v="4.5519756986356894"/>
    <n v="0"/>
    <n v="0"/>
    <n v="6.6356657335353688"/>
    <n v="0"/>
    <n v="0"/>
    <n v="0"/>
    <n v="24.264392194799004"/>
    <n v="0"/>
    <n v="6.8692695893366231"/>
    <n v="24.264392194799008"/>
    <n v="0"/>
    <n v="0"/>
    <n v="0"/>
    <n v="0"/>
    <n v="47.917968627383857"/>
    <n v="0"/>
    <n v="0"/>
    <n v="0"/>
    <n v="0"/>
    <m/>
    <n v="0"/>
    <n v="0"/>
    <n v="0"/>
    <n v="0"/>
    <n v="0"/>
    <x v="0"/>
    <m/>
    <s v="No root cause"/>
    <s v="No root cause"/>
    <s v="No root cause"/>
    <x v="3"/>
    <s v=""/>
    <s v="LIT_092"/>
    <m/>
    <s v=""/>
  </r>
  <r>
    <s v="Camatrans-New"/>
    <s v="LIT_311"/>
    <s v="Douala"/>
    <s v="IHS"/>
    <s v="Grid-Gen"/>
    <s v="LITTORAL"/>
    <s v="Douala"/>
    <s v="ZTE"/>
    <n v="0"/>
    <n v="0"/>
    <n v="0"/>
    <n v="0"/>
    <n v="0"/>
    <n v="0"/>
    <n v="0"/>
    <n v="0"/>
    <n v="0"/>
    <n v="0"/>
    <n v="0"/>
    <n v="0"/>
    <n v="0"/>
    <n v="0"/>
    <n v="0"/>
    <n v="0"/>
    <n v="0"/>
    <n v="0"/>
    <n v="0"/>
    <n v="0.16340498754398139"/>
    <n v="0"/>
    <n v="0"/>
    <n v="0"/>
    <n v="0"/>
    <m/>
    <n v="0"/>
    <n v="0"/>
    <n v="0"/>
    <n v="0"/>
    <n v="0"/>
    <x v="0"/>
    <m/>
    <s v="No root cause"/>
    <s v="No root cause"/>
    <s v="No root cause"/>
    <x v="3"/>
    <s v=""/>
    <s v="LIT_311"/>
    <m/>
    <s v=""/>
  </r>
  <r>
    <s v="Port-SUD"/>
    <s v="LIT_640"/>
    <s v="Douala"/>
    <s v="CAMUSAT"/>
    <s v="Good Grid + GE"/>
    <s v="LITTORAL"/>
    <s v="Douala"/>
    <s v="ZTE"/>
    <n v="0"/>
    <n v="0"/>
    <n v="0"/>
    <n v="0"/>
    <n v="0"/>
    <n v="0"/>
    <n v="0"/>
    <n v="0"/>
    <n v="0"/>
    <n v="0"/>
    <n v="0"/>
    <n v="0"/>
    <n v="0"/>
    <n v="0"/>
    <n v="0"/>
    <n v="3.2145766808491221"/>
    <n v="0"/>
    <n v="0"/>
    <n v="0"/>
    <n v="0.11683759805726082"/>
    <n v="0"/>
    <n v="0"/>
    <n v="0"/>
    <n v="0"/>
    <m/>
    <n v="0"/>
    <n v="0"/>
    <n v="0"/>
    <n v="0"/>
    <n v="0"/>
    <x v="0"/>
    <m/>
    <s v="No root cause"/>
    <s v="No root cause"/>
    <s v="No root cause"/>
    <x v="3"/>
    <s v=""/>
    <s v="LIT_640"/>
    <m/>
    <s v=""/>
  </r>
  <r>
    <s v="Spectrum-Bonanjo-IHS"/>
    <s v="LIT_429"/>
    <s v="Douala"/>
    <s v="IHS"/>
    <s v="Grid-Gen"/>
    <s v="LITTORAL"/>
    <s v="Douala"/>
    <s v="ZTE"/>
    <n v="0"/>
    <n v="0"/>
    <n v="0"/>
    <n v="0"/>
    <n v="0"/>
    <n v="0"/>
    <n v="0"/>
    <n v="0"/>
    <n v="0"/>
    <n v="0"/>
    <n v="0"/>
    <n v="15.525471345449771"/>
    <n v="0"/>
    <n v="4.5082975918363859"/>
    <n v="15.525471345449773"/>
    <n v="0"/>
    <n v="4.4052643443967483E-2"/>
    <n v="0"/>
    <n v="0"/>
    <n v="0"/>
    <n v="0"/>
    <n v="0"/>
    <n v="0"/>
    <n v="0"/>
    <m/>
    <n v="0"/>
    <n v="0"/>
    <n v="0"/>
    <n v="0"/>
    <n v="0"/>
    <x v="0"/>
    <m/>
    <s v="No root cause"/>
    <s v="No root cause"/>
    <s v="No root cause"/>
    <x v="3"/>
    <s v=""/>
    <s v="LIT_429"/>
    <m/>
    <s v=""/>
  </r>
  <r>
    <s v="Bonateki-New"/>
    <s v="LIT_527"/>
    <s v="Douala"/>
    <s v="IHS"/>
    <s v="Grid-Gen"/>
    <s v="LITTORAL"/>
    <s v="Douala"/>
    <s v="ZTE"/>
    <n v="0"/>
    <n v="0"/>
    <n v="5.7788150659327178"/>
    <n v="0"/>
    <n v="0"/>
    <n v="0"/>
    <n v="0"/>
    <n v="0"/>
    <n v="0.58784418134136884"/>
    <n v="0"/>
    <n v="0"/>
    <n v="1.4874455316708116E-2"/>
    <n v="0"/>
    <n v="0"/>
    <n v="1.4874455316708116E-2"/>
    <n v="0"/>
    <n v="0"/>
    <n v="0"/>
    <n v="0"/>
    <n v="0"/>
    <n v="0"/>
    <n v="0"/>
    <n v="0"/>
    <n v="0"/>
    <m/>
    <n v="0"/>
    <n v="0"/>
    <n v="0"/>
    <n v="0"/>
    <n v="0"/>
    <x v="0"/>
    <m/>
    <s v="No root cause"/>
    <s v="No root cause"/>
    <s v="No root cause"/>
    <x v="3"/>
    <s v=""/>
    <s v="LIT_527"/>
    <m/>
    <s v=""/>
  </r>
  <r>
    <s v="Base-Elf-New"/>
    <s v="LIT_151"/>
    <s v="Douala"/>
    <s v="IHS"/>
    <s v="Grid-Gen"/>
    <s v="LITTORAL"/>
    <s v="Douala"/>
    <s v="ZTE"/>
    <n v="0"/>
    <n v="0"/>
    <n v="0"/>
    <n v="0"/>
    <n v="0"/>
    <n v="0"/>
    <n v="0"/>
    <n v="0"/>
    <n v="0"/>
    <n v="0"/>
    <n v="0"/>
    <n v="0"/>
    <n v="0"/>
    <n v="0"/>
    <n v="0"/>
    <n v="0"/>
    <n v="0"/>
    <n v="0"/>
    <n v="0.12805586231890273"/>
    <n v="0"/>
    <n v="0"/>
    <n v="0"/>
    <n v="0"/>
    <n v="0"/>
    <m/>
    <n v="0"/>
    <n v="0"/>
    <n v="0"/>
    <n v="0"/>
    <n v="0"/>
    <x v="0"/>
    <m/>
    <s v="No root cause"/>
    <s v="No root cause"/>
    <s v="No root cause"/>
    <x v="3"/>
    <s v=""/>
    <s v="LIT_151"/>
    <m/>
    <s v=""/>
  </r>
  <r>
    <s v="Ngodi-Cite"/>
    <s v="LIT_626"/>
    <s v="Douala"/>
    <s v="CAMUSAT"/>
    <s v="Good Grid no GE - 8h"/>
    <s v="LITTORAL"/>
    <s v="Douala"/>
    <s v="ZTE"/>
    <n v="0"/>
    <n v="14.407943173160062"/>
    <n v="23.615016993262621"/>
    <n v="0"/>
    <n v="0"/>
    <n v="2.4985161214839926"/>
    <n v="0"/>
    <n v="0"/>
    <n v="0"/>
    <n v="0.33927669483182271"/>
    <n v="0"/>
    <n v="0"/>
    <n v="0"/>
    <n v="0"/>
    <n v="0"/>
    <n v="0"/>
    <n v="0"/>
    <n v="0"/>
    <n v="2.0581680378274732E-2"/>
    <n v="0"/>
    <n v="0"/>
    <n v="0"/>
    <n v="0"/>
    <n v="0"/>
    <m/>
    <n v="0"/>
    <n v="0"/>
    <n v="0"/>
    <n v="0"/>
    <n v="0"/>
    <x v="0"/>
    <m/>
    <s v="No root cause"/>
    <s v="No root cause"/>
    <s v="No root cause"/>
    <x v="3"/>
    <s v=""/>
    <s v="LIT_626"/>
    <m/>
    <s v=""/>
  </r>
  <r>
    <s v="Marche-Mboppi"/>
    <s v="LIT_236"/>
    <s v="Douala"/>
    <s v="IHS"/>
    <s v="Grid-Gen"/>
    <s v="LITTORAL"/>
    <s v="Douala"/>
    <s v="ZTE"/>
    <n v="0"/>
    <n v="0"/>
    <n v="0"/>
    <n v="0"/>
    <n v="0"/>
    <n v="0"/>
    <n v="0"/>
    <n v="0"/>
    <n v="31.061750748359888"/>
    <n v="1.847232566567645"/>
    <n v="0"/>
    <n v="19.523685697408634"/>
    <n v="16.767434859159952"/>
    <n v="6.6002452679970203"/>
    <n v="19.523685697408634"/>
    <n v="0"/>
    <n v="0"/>
    <n v="0"/>
    <n v="0"/>
    <n v="0"/>
    <n v="0"/>
    <n v="0"/>
    <n v="0"/>
    <n v="0"/>
    <m/>
    <n v="0"/>
    <n v="0"/>
    <n v="0"/>
    <n v="0"/>
    <n v="0"/>
    <x v="0"/>
    <m/>
    <s v="No root cause"/>
    <s v="No root cause"/>
    <s v="No root cause"/>
    <x v="3"/>
    <s v=""/>
    <s v="LIT_236"/>
    <m/>
    <s v=""/>
  </r>
  <r>
    <s v="Minoterie"/>
    <s v="LIT_023"/>
    <s v="Douala"/>
    <s v="IHS"/>
    <s v="Grid-Gen"/>
    <s v="LITTORAL"/>
    <s v="Douala"/>
    <s v="ZTE"/>
    <n v="0"/>
    <n v="0"/>
    <n v="0"/>
    <n v="0"/>
    <n v="0"/>
    <n v="0"/>
    <n v="0"/>
    <n v="0"/>
    <n v="0"/>
    <n v="0"/>
    <n v="0"/>
    <n v="11.299039331341511"/>
    <n v="0"/>
    <n v="0"/>
    <n v="11.299039331341511"/>
    <n v="0"/>
    <n v="0.11393048029152522"/>
    <n v="0"/>
    <n v="0"/>
    <n v="0"/>
    <n v="0"/>
    <n v="0"/>
    <n v="0"/>
    <n v="0"/>
    <m/>
    <n v="0"/>
    <n v="0"/>
    <n v="0"/>
    <n v="0"/>
    <n v="0"/>
    <x v="0"/>
    <m/>
    <s v="No root cause"/>
    <s v="No root cause"/>
    <s v="No root cause"/>
    <x v="3"/>
    <s v=""/>
    <s v="LIT_023"/>
    <m/>
    <s v=""/>
  </r>
  <r>
    <s v="Bpriso-ASECNA"/>
    <s v="LIT_060"/>
    <s v="Douala"/>
    <s v="IHS"/>
    <s v="Grid-Gen"/>
    <s v="LITTORAL"/>
    <s v="Douala"/>
    <s v="ZTE"/>
    <n v="0"/>
    <n v="0"/>
    <n v="0"/>
    <n v="0"/>
    <n v="0"/>
    <n v="0"/>
    <n v="0"/>
    <n v="0"/>
    <n v="0"/>
    <n v="0"/>
    <n v="0"/>
    <n v="0"/>
    <n v="0"/>
    <n v="0"/>
    <n v="0"/>
    <n v="0"/>
    <n v="0"/>
    <n v="0"/>
    <n v="0"/>
    <n v="0"/>
    <n v="0"/>
    <n v="0"/>
    <n v="0"/>
    <n v="0"/>
    <m/>
    <n v="0"/>
    <n v="0"/>
    <n v="0"/>
    <n v="0"/>
    <n v="0"/>
    <x v="0"/>
    <m/>
    <s v="No root cause"/>
    <s v="No root cause"/>
    <s v="No root cause"/>
    <x v="3"/>
    <s v=""/>
    <s v="LIT_060"/>
    <m/>
    <s v=""/>
  </r>
  <r>
    <s v="Fin-Goudron-Mt-Essec"/>
    <s v="LIT_160"/>
    <s v="Douala"/>
    <s v="IHS"/>
    <s v="Grid-Gen"/>
    <s v="LITTORAL"/>
    <s v="Douala"/>
    <s v="ZTE"/>
    <n v="0"/>
    <n v="0"/>
    <n v="0"/>
    <n v="2.211549711357039E-3"/>
    <n v="0"/>
    <n v="0"/>
    <n v="0"/>
    <n v="0"/>
    <n v="0"/>
    <n v="0"/>
    <n v="0"/>
    <n v="0"/>
    <n v="0"/>
    <n v="0"/>
    <n v="0"/>
    <n v="0"/>
    <n v="0"/>
    <n v="0"/>
    <n v="0"/>
    <n v="2.1453637357212365"/>
    <n v="0"/>
    <n v="0"/>
    <n v="0"/>
    <n v="0"/>
    <m/>
    <n v="0"/>
    <n v="0"/>
    <n v="0"/>
    <n v="0"/>
    <n v="0"/>
    <x v="0"/>
    <m/>
    <s v="No root cause"/>
    <s v="No root cause"/>
    <s v="No root cause"/>
    <x v="3"/>
    <s v=""/>
    <s v="LIT_160"/>
    <m/>
    <s v=""/>
  </r>
  <r>
    <s v="BICEC-Indoor"/>
    <s v="LIT_700"/>
    <s v="Douala"/>
    <s v="CAMUSAT"/>
    <s v="Good Grid no GE - 8h"/>
    <s v="LITTORAL"/>
    <s v="Douala"/>
    <s v="ZTE"/>
    <n v="0"/>
    <n v="0"/>
    <n v="0"/>
    <n v="0"/>
    <n v="0"/>
    <n v="0"/>
    <n v="0"/>
    <n v="0"/>
    <n v="0"/>
    <n v="0"/>
    <n v="0"/>
    <n v="0"/>
    <n v="0"/>
    <n v="0"/>
    <n v="0"/>
    <n v="0"/>
    <n v="0"/>
    <n v="0"/>
    <n v="0.23922190547123134"/>
    <n v="0"/>
    <n v="0"/>
    <n v="0"/>
    <n v="0"/>
    <n v="0"/>
    <m/>
    <n v="0"/>
    <n v="0"/>
    <n v="0"/>
    <n v="0"/>
    <n v="0"/>
    <x v="0"/>
    <m/>
    <s v="No root cause"/>
    <s v="No root cause"/>
    <s v="No root cause"/>
    <x v="3"/>
    <s v=""/>
    <s v="LIT_700"/>
    <m/>
    <s v=""/>
  </r>
  <r>
    <s v="Garoua-Camp-Chinois-IHS"/>
    <s v="NRD_073"/>
    <s v="Garoua"/>
    <s v="IHS"/>
    <s v="Grid-Gen"/>
    <s v="NORD"/>
    <s v="Garoua"/>
    <s v="Huawei"/>
    <n v="0"/>
    <n v="0"/>
    <n v="0"/>
    <n v="0"/>
    <n v="0"/>
    <n v="0"/>
    <n v="0"/>
    <n v="0"/>
    <n v="0"/>
    <n v="0"/>
    <n v="0"/>
    <n v="0"/>
    <n v="0"/>
    <n v="0"/>
    <n v="0"/>
    <n v="0"/>
    <n v="0"/>
    <n v="0"/>
    <n v="0"/>
    <n v="0"/>
    <n v="0"/>
    <n v="0"/>
    <n v="0"/>
    <n v="0"/>
    <m/>
    <n v="0"/>
    <n v="0"/>
    <n v="0"/>
    <n v="0"/>
    <n v="0"/>
    <x v="0"/>
    <m/>
    <s v="No root cause"/>
    <s v="No root cause"/>
    <s v="No root cause"/>
    <x v="3"/>
    <s v=""/>
    <s v="NRD_073"/>
    <m/>
    <s v=""/>
  </r>
  <r>
    <s v="Nkomkana"/>
    <s v="CTR_427"/>
    <s v="Yaounde"/>
    <s v="IHS"/>
    <s v="GridOnly"/>
    <s v="CENTRE"/>
    <s v="Yaounde"/>
    <s v="ZTE"/>
    <n v="0"/>
    <n v="7.5989629361531663E-17"/>
    <n v="0"/>
    <n v="0.38814480942148699"/>
    <n v="0"/>
    <n v="0"/>
    <n v="3.4756287221808466"/>
    <n v="0"/>
    <n v="1.1579372093185777E-16"/>
    <n v="1.5921636628130443E-16"/>
    <n v="0"/>
    <n v="7.2371075582411097E-17"/>
    <n v="0.23146364640316341"/>
    <n v="0"/>
    <n v="5.7896860465928885E-17"/>
    <n v="0"/>
    <n v="0"/>
    <n v="0"/>
    <n v="0"/>
    <n v="0"/>
    <n v="0"/>
    <n v="0"/>
    <n v="0"/>
    <n v="0"/>
    <m/>
    <n v="0"/>
    <n v="0"/>
    <n v="0"/>
    <n v="0"/>
    <n v="0"/>
    <x v="0"/>
    <m/>
    <s v="No root cause"/>
    <s v="No root cause"/>
    <s v="No root cause"/>
    <x v="3"/>
    <s v=""/>
    <s v="CTR_427"/>
    <m/>
    <s v=""/>
  </r>
  <r>
    <s v="Bepanda-Ambiance"/>
    <s v="LIT_687"/>
    <s v="Douala"/>
    <s v="CAMUSAT"/>
    <s v="Good Grid no GE - 8h"/>
    <s v="LITTORAL"/>
    <s v="Douala"/>
    <s v="ZTE"/>
    <n v="2.1355901128033032"/>
    <n v="0"/>
    <n v="1.5400946828637718"/>
    <n v="12.605637168873933"/>
    <n v="3.6391763903513659"/>
    <n v="0"/>
    <n v="0"/>
    <n v="5.7912104453633084"/>
    <n v="0"/>
    <n v="0"/>
    <n v="0"/>
    <n v="22.107185967075022"/>
    <n v="0"/>
    <n v="6.2912525361481393"/>
    <n v="22.107185967075022"/>
    <n v="0"/>
    <n v="0"/>
    <n v="0"/>
    <n v="0"/>
    <n v="43.513328510728158"/>
    <n v="0"/>
    <n v="0"/>
    <n v="0"/>
    <n v="0"/>
    <m/>
    <n v="0"/>
    <n v="0"/>
    <n v="0"/>
    <n v="0"/>
    <n v="0"/>
    <x v="0"/>
    <m/>
    <s v="No root cause"/>
    <s v="No root cause"/>
    <s v="No root cause"/>
    <x v="3"/>
    <s v=""/>
    <s v="LIT_687"/>
    <m/>
    <s v=""/>
  </r>
  <r>
    <s v="Newb-Ancien-Etage-New"/>
    <s v="LIT_528"/>
    <s v="Douala"/>
    <s v="IHS"/>
    <s v="GridOnly"/>
    <s v="LITTORAL"/>
    <s v="Douala"/>
    <s v="ZTE"/>
    <n v="1.6895526391635487"/>
    <n v="6.3224995933602157"/>
    <n v="6.4643419712184658"/>
    <n v="0"/>
    <n v="12.078325243341807"/>
    <n v="14.232178476342126"/>
    <n v="0"/>
    <n v="4.2477270976192312"/>
    <n v="1.1615808157336787"/>
    <n v="0"/>
    <n v="0"/>
    <n v="15.989789774364855"/>
    <n v="21.193566245188094"/>
    <n v="23.220647741508362"/>
    <n v="15.989789774364855"/>
    <n v="0"/>
    <n v="0"/>
    <n v="5.4018171804596031"/>
    <n v="30.310608589944451"/>
    <n v="32.739443060442362"/>
    <n v="0"/>
    <n v="0"/>
    <n v="0"/>
    <n v="0"/>
    <m/>
    <n v="0"/>
    <n v="0"/>
    <n v="0"/>
    <n v="0"/>
    <n v="0"/>
    <x v="0"/>
    <m/>
    <s v="No root cause"/>
    <s v="No root cause"/>
    <s v="No root cause"/>
    <x v="3"/>
    <s v=""/>
    <s v="LIT_528"/>
    <m/>
    <s v=""/>
  </r>
  <r>
    <s v="BATA-Mokolo"/>
    <s v="CTR_409"/>
    <s v="Yaounde"/>
    <s v="IHS"/>
    <s v="GridOnly"/>
    <s v="CENTRE"/>
    <s v="Yaounde"/>
    <s v="ZTE"/>
    <n v="0"/>
    <n v="0"/>
    <n v="0"/>
    <n v="0"/>
    <n v="0"/>
    <n v="0"/>
    <n v="0"/>
    <n v="0"/>
    <n v="0"/>
    <n v="0"/>
    <n v="0"/>
    <n v="12.750083468166519"/>
    <n v="16.384141191040801"/>
    <n v="37.422542254867551"/>
    <n v="12.750083468166519"/>
    <n v="49.147019544392215"/>
    <n v="17.51977196782266"/>
    <n v="30.377169102224943"/>
    <n v="28.931190127642076"/>
    <n v="30.968009576723652"/>
    <n v="0"/>
    <n v="0"/>
    <n v="0"/>
    <n v="0"/>
    <m/>
    <n v="0"/>
    <n v="0"/>
    <n v="0"/>
    <n v="0"/>
    <n v="0"/>
    <x v="0"/>
    <m/>
    <s v="No root cause"/>
    <s v="No root cause"/>
    <s v="No root cause"/>
    <x v="3"/>
    <s v=""/>
    <s v="CTR_409"/>
    <m/>
    <s v=""/>
  </r>
  <r>
    <s v="Madagascar-Yde-New"/>
    <s v="CTR_217"/>
    <s v="Yaounde"/>
    <s v="IHS"/>
    <s v="Grid-Lithium"/>
    <s v="CENTRE"/>
    <s v="Yaounde"/>
    <s v="ZTE"/>
    <n v="0"/>
    <n v="0"/>
    <n v="0"/>
    <n v="0"/>
    <n v="0"/>
    <n v="0"/>
    <n v="0"/>
    <n v="0"/>
    <n v="0"/>
    <n v="0"/>
    <n v="0"/>
    <n v="0"/>
    <n v="0.14999300864929954"/>
    <n v="0"/>
    <n v="0"/>
    <n v="0"/>
    <n v="0"/>
    <n v="28.570957215787327"/>
    <n v="26.860484029757462"/>
    <n v="28.764681836470885"/>
    <n v="0"/>
    <n v="0"/>
    <n v="0"/>
    <n v="0"/>
    <m/>
    <n v="0"/>
    <n v="0"/>
    <n v="0"/>
    <n v="0"/>
    <n v="0"/>
    <x v="0"/>
    <m/>
    <s v="No root cause"/>
    <s v="No root cause"/>
    <s v="No root cause"/>
    <x v="3"/>
    <s v=""/>
    <s v="CTR_217"/>
    <m/>
    <s v=""/>
  </r>
  <r>
    <s v="Meyo-II"/>
    <s v="CTR_850"/>
    <s v="Yaounde"/>
    <s v="CAMUSAT"/>
    <s v="Good Grid no GE - 8h"/>
    <s v="CENTRE"/>
    <s v="Binguela"/>
    <s v="ZTE"/>
    <n v="8.6820626196733777"/>
    <n v="0"/>
    <n v="0"/>
    <n v="0"/>
    <n v="0"/>
    <n v="0.5078716901661654"/>
    <n v="0"/>
    <n v="0"/>
    <n v="0"/>
    <n v="0"/>
    <n v="5.3505234952230308E-4"/>
    <n v="0"/>
    <n v="0"/>
    <n v="0"/>
    <n v="0"/>
    <n v="0"/>
    <n v="7.2204779515627804"/>
    <n v="13.868556899607057"/>
    <n v="13.868556899607057"/>
    <n v="26.38266444655612"/>
    <n v="0"/>
    <n v="0"/>
    <n v="0"/>
    <n v="0"/>
    <m/>
    <n v="0"/>
    <n v="0"/>
    <n v="0"/>
    <n v="0"/>
    <n v="0"/>
    <x v="0"/>
    <m/>
    <s v="No root cause"/>
    <s v="No root cause"/>
    <s v="No root cause"/>
    <x v="3"/>
    <s v=""/>
    <s v="CTR_850"/>
    <m/>
    <s v=""/>
  </r>
  <r>
    <s v="Bberi-Chateau"/>
    <s v="LIT_017"/>
    <s v="Douala"/>
    <s v="IHS"/>
    <s v="Grid-Gen"/>
    <s v="LITTORAL"/>
    <s v="Douala"/>
    <s v="ZTE"/>
    <n v="1.675980144564011"/>
    <n v="0"/>
    <n v="0"/>
    <n v="0"/>
    <n v="0"/>
    <n v="0"/>
    <n v="0"/>
    <n v="0"/>
    <n v="0"/>
    <n v="0"/>
    <n v="5.5323699537429398"/>
    <n v="0.52945213493021526"/>
    <n v="2.2129230123875328"/>
    <n v="2.3783255287030625"/>
    <n v="0.52945213493021526"/>
    <n v="2.3179537885986732"/>
    <n v="0"/>
    <n v="2.9875539689469877"/>
    <n v="5.6865542057968286"/>
    <n v="12.174456315472572"/>
    <n v="0"/>
    <n v="0"/>
    <n v="0"/>
    <n v="0"/>
    <m/>
    <n v="0"/>
    <n v="0"/>
    <n v="0"/>
    <n v="0"/>
    <n v="0"/>
    <x v="0"/>
    <m/>
    <s v="No root cause"/>
    <s v="No root cause"/>
    <s v="No root cause"/>
    <x v="3"/>
    <s v=""/>
    <s v="LIT_017"/>
    <m/>
    <s v=""/>
  </r>
  <r>
    <s v="Lendi-Chefferie"/>
    <s v="LIT_774"/>
    <s v="Douala"/>
    <s v="CAMUSAT"/>
    <s v="Good Grid + GE"/>
    <s v="LITTORAL"/>
    <s v="Douala"/>
    <s v="ZTE"/>
    <n v="1.7690079130675482"/>
    <n v="0"/>
    <n v="0"/>
    <n v="0"/>
    <n v="0"/>
    <n v="0"/>
    <n v="0"/>
    <n v="4.2900497384664105"/>
    <n v="56.485333858398036"/>
    <n v="29.798224624963972"/>
    <n v="0"/>
    <n v="0"/>
    <n v="0"/>
    <n v="0"/>
    <n v="0"/>
    <n v="0"/>
    <n v="0"/>
    <n v="0"/>
    <n v="0"/>
    <n v="8.6547927849260748"/>
    <n v="0"/>
    <n v="0"/>
    <n v="0"/>
    <n v="0"/>
    <m/>
    <n v="0"/>
    <n v="0"/>
    <n v="0"/>
    <n v="0"/>
    <n v="0"/>
    <x v="0"/>
    <m/>
    <s v="No root cause"/>
    <s v="No root cause"/>
    <s v="No root cause"/>
    <x v="3"/>
    <s v=""/>
    <s v="LIT_774"/>
    <m/>
    <s v=""/>
  </r>
  <r>
    <s v="Ndobo-Rail"/>
    <s v="LIT_260"/>
    <s v="Douala"/>
    <s v="IHS"/>
    <s v="Grid-Gen"/>
    <s v="LITTORAL"/>
    <s v="Douala"/>
    <s v="ZTE"/>
    <n v="1.0565143693658992"/>
    <n v="0"/>
    <n v="0"/>
    <n v="0"/>
    <n v="0"/>
    <n v="0"/>
    <n v="0"/>
    <n v="0"/>
    <n v="0"/>
    <n v="0"/>
    <n v="4.2248625272163292"/>
    <n v="0.7668548624130721"/>
    <n v="2.0389596584796528"/>
    <n v="2.0869360191534465"/>
    <n v="0.7668548624130721"/>
    <n v="0"/>
    <n v="0"/>
    <n v="1.9925884548544233"/>
    <n v="4.0940778979148664"/>
    <n v="8.6377246149763316"/>
    <n v="0"/>
    <n v="0"/>
    <n v="0"/>
    <n v="0"/>
    <m/>
    <n v="0"/>
    <n v="0"/>
    <n v="0"/>
    <n v="0"/>
    <n v="0"/>
    <x v="0"/>
    <m/>
    <s v="No root cause"/>
    <s v="No root cause"/>
    <s v="No root cause"/>
    <x v="3"/>
    <s v=""/>
    <s v="LIT_260"/>
    <m/>
    <s v=""/>
  </r>
  <r>
    <s v="Garoua-Bockle-IHS"/>
    <s v="NRD_094"/>
    <s v="Garoua"/>
    <s v="IHS"/>
    <s v="Grid-Gen"/>
    <s v="NORD"/>
    <s v="Garoua"/>
    <s v="Huawei"/>
    <n v="0"/>
    <n v="0"/>
    <n v="9.9270045914625613E-2"/>
    <n v="7.0431259327745961"/>
    <n v="0"/>
    <n v="0"/>
    <n v="0"/>
    <n v="0"/>
    <n v="6.9110928479909142E-2"/>
    <n v="0.37168303213453069"/>
    <n v="0"/>
    <n v="1.5058691675726885"/>
    <n v="1.9458962198194809"/>
    <n v="0"/>
    <n v="1.5058691675726885"/>
    <n v="1.8776770452554412"/>
    <n v="0"/>
    <n v="1.2405188723664722"/>
    <n v="2.4737610327794468"/>
    <n v="6.4009739379567554"/>
    <n v="0"/>
    <n v="0"/>
    <n v="0"/>
    <n v="0"/>
    <m/>
    <n v="0"/>
    <n v="0"/>
    <n v="0"/>
    <n v="0"/>
    <n v="0"/>
    <x v="0"/>
    <m/>
    <s v="No root cause"/>
    <s v="No root cause"/>
    <s v="No root cause"/>
    <x v="3"/>
    <s v=""/>
    <s v="NRD_094"/>
    <m/>
    <s v=""/>
  </r>
  <r>
    <s v="KRIBI-MAKAO"/>
    <s v="SUD_095"/>
    <s v="CENTRE"/>
    <s v="CAMUSAT"/>
    <s v="Good Grid + GE"/>
    <s v="SUD"/>
    <s v="Kribi"/>
    <s v="ZTE"/>
    <n v="0"/>
    <n v="0"/>
    <n v="2.6030653505805676"/>
    <n v="0"/>
    <n v="0"/>
    <n v="0"/>
    <n v="0"/>
    <n v="0"/>
    <n v="0"/>
    <n v="0"/>
    <n v="0"/>
    <n v="6.557797781601618"/>
    <n v="0"/>
    <n v="2.7969148168123441"/>
    <n v="6.5577977816016171"/>
    <n v="0"/>
    <n v="0"/>
    <n v="0"/>
    <n v="0"/>
    <n v="4.7277403954536235"/>
    <n v="0"/>
    <n v="0"/>
    <n v="0"/>
    <n v="0"/>
    <m/>
    <n v="0"/>
    <n v="0"/>
    <n v="0"/>
    <n v="0"/>
    <n v="0"/>
    <x v="0"/>
    <m/>
    <s v="No root cause"/>
    <s v="No root cause"/>
    <s v="No root cause"/>
    <x v="3"/>
    <s v=""/>
    <s v="SUD_095"/>
    <m/>
    <s v=""/>
  </r>
  <r>
    <s v="Simbock"/>
    <s v="CTR_069"/>
    <s v="Yaounde"/>
    <s v="IHS"/>
    <s v="Grid-Gen"/>
    <s v="CENTRE"/>
    <s v="Yaounde"/>
    <s v="ZTE"/>
    <n v="0"/>
    <n v="0"/>
    <n v="0"/>
    <n v="0"/>
    <n v="0"/>
    <n v="0"/>
    <n v="0"/>
    <n v="0"/>
    <n v="0"/>
    <n v="0"/>
    <n v="0"/>
    <n v="0"/>
    <n v="0"/>
    <n v="0"/>
    <n v="0"/>
    <n v="0"/>
    <n v="0"/>
    <n v="0"/>
    <n v="0"/>
    <n v="4.2014093992289547"/>
    <n v="0"/>
    <n v="0"/>
    <n v="0"/>
    <n v="0"/>
    <m/>
    <n v="0"/>
    <n v="0"/>
    <n v="0"/>
    <n v="0"/>
    <n v="0"/>
    <x v="0"/>
    <m/>
    <s v="No root cause"/>
    <s v="No root cause"/>
    <s v="No root cause"/>
    <x v="3"/>
    <s v=""/>
    <s v="CTR_069"/>
    <m/>
    <s v=""/>
  </r>
  <r>
    <s v="Zamengoue"/>
    <s v="CTR_100"/>
    <s v="CENTRE"/>
    <s v="CAMUSAT"/>
    <s v="Good grid 100%"/>
    <s v="CENTRE"/>
    <s v="Zamengoue"/>
    <s v="ZTE"/>
    <n v="0"/>
    <n v="0"/>
    <n v="0"/>
    <n v="0"/>
    <n v="0"/>
    <n v="0"/>
    <n v="0"/>
    <n v="8.4431260754552068E-2"/>
    <n v="0"/>
    <n v="0"/>
    <n v="0"/>
    <n v="0"/>
    <n v="0"/>
    <n v="0"/>
    <n v="0"/>
    <n v="0"/>
    <n v="0"/>
    <n v="0"/>
    <n v="0"/>
    <n v="3.1438784303989635"/>
    <n v="0"/>
    <n v="0"/>
    <n v="0"/>
    <n v="0"/>
    <m/>
    <n v="0"/>
    <n v="0"/>
    <n v="0"/>
    <n v="0"/>
    <n v="0"/>
    <x v="0"/>
    <m/>
    <s v="No root cause"/>
    <s v="No root cause"/>
    <s v="No root cause"/>
    <x v="3"/>
    <s v=""/>
    <s v="CTR_100"/>
    <m/>
    <s v=""/>
  </r>
  <r>
    <s v="Meyong-Meyeme"/>
    <s v="CTR_122"/>
    <s v="Yaounde"/>
    <s v="IHS"/>
    <s v="Grid-Gen"/>
    <s v="CENTRE"/>
    <s v="Yaounde"/>
    <s v="ZTE"/>
    <n v="0"/>
    <n v="0"/>
    <n v="0"/>
    <n v="1.3353301487017499"/>
    <n v="0"/>
    <n v="0"/>
    <n v="0"/>
    <n v="0"/>
    <n v="0"/>
    <n v="0"/>
    <n v="0"/>
    <n v="0"/>
    <n v="0.23190952336109938"/>
    <n v="0"/>
    <n v="0"/>
    <n v="0"/>
    <n v="0"/>
    <n v="1.3027632956941861"/>
    <n v="2.1090693513453354"/>
    <n v="2.7295695610858575"/>
    <n v="0"/>
    <n v="0"/>
    <n v="0"/>
    <n v="0"/>
    <m/>
    <n v="0"/>
    <n v="0"/>
    <n v="0"/>
    <n v="0"/>
    <n v="0"/>
    <x v="0"/>
    <m/>
    <s v="No root cause"/>
    <s v="No root cause"/>
    <s v="No root cause"/>
    <x v="3"/>
    <s v=""/>
    <s v="CTR_122"/>
    <m/>
    <s v=""/>
  </r>
  <r>
    <s v="Nkomeda"/>
    <s v="CTR_597"/>
    <s v="Yaounde"/>
    <s v="CAMUSAT"/>
    <s v="Good Grid + GE"/>
    <s v="CENTRE"/>
    <s v="Yaounde"/>
    <s v="ZTE"/>
    <n v="0"/>
    <n v="0"/>
    <n v="0"/>
    <n v="0"/>
    <n v="0"/>
    <n v="0"/>
    <n v="0"/>
    <n v="0"/>
    <n v="0"/>
    <n v="0"/>
    <n v="0"/>
    <n v="0"/>
    <n v="0"/>
    <n v="0"/>
    <n v="0"/>
    <n v="0"/>
    <n v="0"/>
    <n v="0"/>
    <n v="0"/>
    <n v="2.4477218184360492"/>
    <n v="0"/>
    <n v="0"/>
    <n v="0"/>
    <n v="0"/>
    <m/>
    <n v="0"/>
    <n v="0"/>
    <n v="0"/>
    <n v="0"/>
    <n v="0"/>
    <x v="0"/>
    <m/>
    <s v="No root cause"/>
    <s v="No root cause"/>
    <s v="No root cause"/>
    <x v="3"/>
    <s v=""/>
    <s v="CTR_597"/>
    <m/>
    <s v=""/>
  </r>
  <r>
    <s v="Garoua-Lainde-II"/>
    <s v="NRD_145"/>
    <s v="Garoua"/>
    <s v="CAMUSAT"/>
    <s v="Medium Grid + GE"/>
    <s v="NORD"/>
    <s v="Garoua"/>
    <s v="Huawei"/>
    <n v="0"/>
    <n v="0"/>
    <n v="5.0805717498066683"/>
    <n v="0"/>
    <n v="0"/>
    <n v="0"/>
    <n v="2.0636077367142933"/>
    <n v="0.73792636538225576"/>
    <n v="0.85158931949901973"/>
    <n v="1.0968573165198483"/>
    <n v="4.594316174561186E-2"/>
    <n v="0"/>
    <n v="0"/>
    <n v="0"/>
    <n v="0"/>
    <n v="0"/>
    <n v="1.9921782480531229"/>
    <n v="5.2864955640593223"/>
    <n v="0"/>
    <n v="2.1255846338672444"/>
    <n v="0"/>
    <n v="0"/>
    <n v="0"/>
    <n v="0"/>
    <m/>
    <n v="0"/>
    <n v="0"/>
    <n v="0"/>
    <n v="0"/>
    <n v="0"/>
    <x v="0"/>
    <m/>
    <s v="No root cause"/>
    <s v="No root cause"/>
    <s v="No root cause"/>
    <x v="3"/>
    <s v="(05-10-2026 ticket): INC-20260510-00015206...Auto TT closure RCA...Others"/>
    <s v="NRD_145"/>
    <m/>
    <s v=""/>
  </r>
  <r>
    <s v="Ngodi-Cimetiere"/>
    <s v="LIT_411"/>
    <s v="Douala"/>
    <s v="IHS"/>
    <s v="Grid-Lithium"/>
    <s v="LITTORAL"/>
    <s v="Douala"/>
    <s v="ZTE"/>
    <n v="0"/>
    <n v="0"/>
    <n v="0"/>
    <n v="0"/>
    <n v="0"/>
    <n v="0"/>
    <n v="0"/>
    <n v="3.051778085967932"/>
    <n v="16.237893548838148"/>
    <n v="0.38777027277682186"/>
    <n v="0.33228534413140237"/>
    <n v="0.81458153199042371"/>
    <n v="0"/>
    <n v="0"/>
    <n v="0.8145815319904236"/>
    <n v="0.97641703264247359"/>
    <n v="0.65786469881546528"/>
    <n v="0"/>
    <n v="0.36167755319847145"/>
    <n v="2.1174518381545115"/>
    <n v="0"/>
    <n v="0"/>
    <n v="0"/>
    <n v="0"/>
    <m/>
    <n v="0"/>
    <n v="0"/>
    <n v="0"/>
    <n v="0"/>
    <n v="0"/>
    <x v="0"/>
    <m/>
    <s v="No root cause"/>
    <s v="No root cause"/>
    <s v="No root cause"/>
    <x v="3"/>
    <s v=""/>
    <s v="LIT_411"/>
    <m/>
    <s v=""/>
  </r>
  <r>
    <s v="Mfou-EPC-MTN-IHS"/>
    <s v="CTR_464"/>
    <s v="CENTRE"/>
    <s v="IHS"/>
    <s v="Grid-Gen"/>
    <s v="CENTRE"/>
    <s v="Mfou"/>
    <s v="ZTE"/>
    <n v="0"/>
    <n v="8.4609611537726184E-2"/>
    <n v="0"/>
    <n v="0"/>
    <n v="0"/>
    <n v="0"/>
    <n v="0"/>
    <n v="0.41680578027754239"/>
    <n v="0.10340778408426146"/>
    <n v="0"/>
    <n v="0"/>
    <n v="0"/>
    <n v="0.24701583469593336"/>
    <n v="0"/>
    <n v="0"/>
    <n v="0"/>
    <n v="0"/>
    <n v="0"/>
    <n v="0"/>
    <n v="1.5250953819988413"/>
    <n v="0"/>
    <n v="0"/>
    <n v="0"/>
    <n v="0"/>
    <m/>
    <n v="0"/>
    <n v="0"/>
    <n v="0"/>
    <n v="0"/>
    <n v="0"/>
    <x v="0"/>
    <m/>
    <s v="No root cause"/>
    <s v="No root cause"/>
    <s v="No root cause"/>
    <x v="3"/>
    <s v=""/>
    <s v="CTR_464"/>
    <m/>
    <s v=""/>
  </r>
  <r>
    <s v="Garoua-Ouro-Lawan"/>
    <s v="NRD_054"/>
    <s v="Garoua"/>
    <s v="IHS"/>
    <s v="Grid-Gen"/>
    <s v="NORD"/>
    <s v="Garoua"/>
    <s v="Huawei"/>
    <n v="0"/>
    <n v="0"/>
    <n v="4.2670424874369699"/>
    <n v="0"/>
    <n v="0"/>
    <n v="0"/>
    <n v="0"/>
    <n v="0"/>
    <n v="0.41306041383088932"/>
    <n v="3.4209463720597091"/>
    <n v="0"/>
    <n v="0"/>
    <n v="0"/>
    <n v="1.5573590386750107"/>
    <n v="0"/>
    <n v="0"/>
    <n v="1.63030450899316"/>
    <n v="0.37917376502783701"/>
    <n v="2.3115153253260967"/>
    <n v="1.4260928622589768"/>
    <n v="0"/>
    <n v="0"/>
    <n v="0"/>
    <n v="0"/>
    <m/>
    <n v="0"/>
    <n v="0"/>
    <n v="0"/>
    <n v="0"/>
    <n v="0"/>
    <x v="0"/>
    <m/>
    <s v="No root cause"/>
    <s v="No root cause"/>
    <s v="No root cause"/>
    <x v="3"/>
    <s v=""/>
    <s v="NRD_054"/>
    <m/>
    <s v=""/>
  </r>
  <r>
    <s v="LIT_858_Z_JAPOMA-COCOTIERS"/>
    <s v="LIT_858"/>
    <s v="Douala"/>
    <s v="IHS"/>
    <s v="Grid-Gen"/>
    <s v="LITTORAL"/>
    <s v="Douala"/>
    <s v="ZTE"/>
    <n v="0"/>
    <n v="5.1418530789052438E-2"/>
    <n v="0"/>
    <n v="9.5217737770130082"/>
    <n v="5.3525388590686376"/>
    <n v="0"/>
    <n v="17.012809866650688"/>
    <n v="0"/>
    <n v="0"/>
    <n v="0"/>
    <n v="0"/>
    <n v="0"/>
    <n v="0"/>
    <n v="0"/>
    <n v="0"/>
    <n v="0"/>
    <n v="0"/>
    <n v="0"/>
    <n v="0"/>
    <n v="1.1590482346126085"/>
    <n v="0"/>
    <n v="0"/>
    <n v="0"/>
    <n v="0"/>
    <m/>
    <n v="0"/>
    <n v="0"/>
    <n v="0"/>
    <n v="0"/>
    <n v="0"/>
    <x v="0"/>
    <m/>
    <s v="No root cause"/>
    <s v="No root cause"/>
    <s v="No root cause"/>
    <x v="3"/>
    <s v=""/>
    <s v="LIT_858"/>
    <m/>
    <s v=""/>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43510457063119051"/>
    <n v="0"/>
    <n v="0"/>
    <n v="0.43510457063119051"/>
    <n v="0"/>
    <n v="1.1461534729891307"/>
    <n v="0"/>
    <n v="0.91640199410443657"/>
    <n v="0.81044379382078746"/>
    <n v="0"/>
    <n v="0"/>
    <n v="0"/>
    <n v="0"/>
    <m/>
    <n v="0"/>
    <n v="0"/>
    <n v="0"/>
    <n v="0"/>
    <n v="0"/>
    <x v="0"/>
    <m/>
    <s v="No root cause"/>
    <s v="No root cause"/>
    <s v="No root cause"/>
    <x v="3"/>
    <s v=""/>
    <s v="ADM_077"/>
    <m/>
    <s v=""/>
  </r>
  <r>
    <s v="Pitoa"/>
    <s v="NRD_013"/>
    <s v="NORD"/>
    <s v="IHS"/>
    <s v="Grid-Gen"/>
    <s v="NORD"/>
    <s v="Garoua"/>
    <s v="Huawei"/>
    <n v="0"/>
    <n v="0"/>
    <n v="5.6528459077769506"/>
    <n v="0"/>
    <n v="0"/>
    <n v="0"/>
    <n v="0"/>
    <n v="0"/>
    <n v="0"/>
    <n v="0"/>
    <n v="0"/>
    <n v="0"/>
    <n v="0"/>
    <n v="0"/>
    <n v="0"/>
    <n v="0"/>
    <n v="3.3134365199624467"/>
    <n v="0"/>
    <n v="0"/>
    <n v="0.79027232024381266"/>
    <n v="0"/>
    <n v="0"/>
    <n v="0"/>
    <n v="0"/>
    <m/>
    <n v="0"/>
    <n v="0"/>
    <n v="0"/>
    <n v="0"/>
    <n v="0"/>
    <x v="0"/>
    <m/>
    <s v="No root cause"/>
    <s v="No root cause"/>
    <s v="No root cause"/>
    <x v="3"/>
    <s v="(05-10-2026 ticket): INC-20260510-00015056...Others"/>
    <s v="NRD_013"/>
    <m/>
    <s v=""/>
  </r>
  <r>
    <s v="Camp-Sic-Mendong"/>
    <s v="CTR_767"/>
    <s v="Yaounde"/>
    <s v="CAMUSAT"/>
    <s v="Good Grid no GE - 8h"/>
    <s v="CENTRE"/>
    <s v="Yaounde"/>
    <s v="ZTE"/>
    <n v="0"/>
    <n v="0"/>
    <n v="0"/>
    <n v="0"/>
    <n v="0"/>
    <n v="0"/>
    <n v="0"/>
    <n v="1.2873181178713191"/>
    <n v="0"/>
    <n v="0"/>
    <n v="0"/>
    <n v="0"/>
    <n v="0"/>
    <n v="0"/>
    <n v="0"/>
    <n v="0"/>
    <n v="0"/>
    <n v="0"/>
    <n v="0"/>
    <n v="0.55566970005678706"/>
    <n v="0"/>
    <n v="0"/>
    <n v="0"/>
    <n v="0"/>
    <m/>
    <n v="0"/>
    <n v="0"/>
    <n v="0"/>
    <n v="0"/>
    <n v="0"/>
    <x v="0"/>
    <m/>
    <s v="No root cause"/>
    <s v="No root cause"/>
    <s v="No root cause"/>
    <x v="3"/>
    <s v=""/>
    <s v="CTR_767"/>
    <m/>
    <s v=""/>
  </r>
  <r>
    <s v="Elum-Ndem-IHS"/>
    <s v="CTR_623"/>
    <s v="Yaounde"/>
    <s v="IHS"/>
    <s v="Grid-Gen"/>
    <s v="CENTRE"/>
    <s v="Yaounde"/>
    <s v="ZTE"/>
    <n v="0"/>
    <n v="0"/>
    <n v="0"/>
    <n v="0"/>
    <n v="0"/>
    <n v="0"/>
    <n v="0"/>
    <n v="0"/>
    <n v="0"/>
    <n v="0"/>
    <n v="0"/>
    <n v="0"/>
    <n v="0"/>
    <n v="0"/>
    <n v="0"/>
    <n v="0.24548201796063734"/>
    <n v="0"/>
    <n v="0"/>
    <n v="0"/>
    <n v="0.51365025554100086"/>
    <n v="0"/>
    <n v="0"/>
    <n v="0"/>
    <n v="0"/>
    <m/>
    <n v="0"/>
    <n v="0"/>
    <n v="0"/>
    <n v="0"/>
    <n v="0"/>
    <x v="0"/>
    <m/>
    <s v="No root cause"/>
    <s v="No root cause"/>
    <s v="No root cause"/>
    <x v="3"/>
    <s v=""/>
    <s v="CTR_623"/>
    <m/>
    <s v=""/>
  </r>
  <r>
    <s v="Biyemassi-Crf-IHS"/>
    <s v="CTR_538"/>
    <s v="Yaounde"/>
    <s v="IHS"/>
    <s v="Grid-Gen"/>
    <s v="CENTRE"/>
    <s v="Yaounde"/>
    <s v="ZTE"/>
    <n v="0"/>
    <n v="0"/>
    <n v="0"/>
    <n v="0"/>
    <n v="0"/>
    <n v="0"/>
    <n v="0"/>
    <n v="0"/>
    <n v="0"/>
    <n v="0"/>
    <n v="0"/>
    <n v="0"/>
    <n v="0"/>
    <n v="0"/>
    <n v="0"/>
    <n v="0"/>
    <n v="0"/>
    <n v="0"/>
    <n v="0"/>
    <n v="0.45597161226254368"/>
    <n v="0"/>
    <n v="0"/>
    <n v="0"/>
    <n v="0"/>
    <m/>
    <n v="0"/>
    <n v="0"/>
    <n v="0"/>
    <n v="0"/>
    <n v="0"/>
    <x v="0"/>
    <m/>
    <s v="No root cause"/>
    <s v="No root cause"/>
    <s v="No root cause"/>
    <x v="3"/>
    <s v=""/>
    <s v="CTR_538"/>
    <m/>
    <s v=""/>
  </r>
  <r>
    <s v="Logbong"/>
    <s v="LIT_508"/>
    <s v="LITTORAL"/>
    <s v="IHS"/>
    <s v="Grid-Gen"/>
    <s v="LITTORAL"/>
    <s v="Logbong"/>
    <s v="NOKIA"/>
    <n v="0"/>
    <n v="0"/>
    <n v="0"/>
    <n v="0"/>
    <n v="0"/>
    <n v="0.9954296212096666"/>
    <n v="0"/>
    <n v="0"/>
    <n v="6.8354455696060315E-3"/>
    <n v="1.281353583207814"/>
    <n v="1.1940305905214328"/>
    <n v="0.85693984299423831"/>
    <n v="4.3904425846911996E-2"/>
    <n v="0"/>
    <n v="0.85693984299423831"/>
    <n v="0"/>
    <n v="0"/>
    <n v="0"/>
    <n v="0"/>
    <n v="0.37956613675081963"/>
    <n v="0"/>
    <n v="0"/>
    <n v="0"/>
    <n v="0"/>
    <m/>
    <n v="0"/>
    <n v="0"/>
    <n v="0"/>
    <n v="0"/>
    <n v="0"/>
    <x v="0"/>
    <m/>
    <s v="No root cause"/>
    <s v="No root cause"/>
    <s v="No root cause"/>
    <x v="3"/>
    <s v=""/>
    <s v="LIT_508"/>
    <m/>
    <s v=""/>
  </r>
  <r>
    <s v="Garoua-Mairie"/>
    <s v="NRD_142"/>
    <s v="Garoua"/>
    <s v="CAMUSAT"/>
    <s v="Bad Grid + GE"/>
    <s v="NORD"/>
    <s v="Garoua"/>
    <s v="Huawei"/>
    <n v="0"/>
    <n v="0"/>
    <n v="0"/>
    <n v="0"/>
    <n v="0"/>
    <n v="0.70002682395778937"/>
    <n v="0"/>
    <n v="2.0571871085200306"/>
    <n v="0"/>
    <n v="0"/>
    <n v="1.8583794905160189"/>
    <n v="0.96202412444033514"/>
    <n v="2.5703201467898289"/>
    <n v="1.2845536807321229"/>
    <n v="0.96202412444033514"/>
    <n v="0.68540205973752477"/>
    <n v="2.9553616525840893"/>
    <n v="1.7265247565155106"/>
    <n v="0"/>
    <n v="0.26410183972399859"/>
    <n v="0"/>
    <n v="0"/>
    <n v="0"/>
    <n v="0"/>
    <m/>
    <n v="0"/>
    <n v="0"/>
    <n v="0"/>
    <n v="0"/>
    <n v="0"/>
    <x v="0"/>
    <m/>
    <s v="No root cause"/>
    <s v="No root cause"/>
    <s v="No root cause"/>
    <x v="3"/>
    <s v=""/>
    <s v="NRD_142"/>
    <m/>
    <s v=""/>
  </r>
  <r>
    <s v="Madjap"/>
    <s v="LIT_519"/>
    <s v="LITTORAL"/>
    <s v="IHS"/>
    <s v="Hybrid-Gen"/>
    <s v="LITTORAL"/>
    <s v="Mandjap"/>
    <s v="NOKIA"/>
    <n v="0"/>
    <n v="0"/>
    <n v="0"/>
    <n v="1.2705632801202602"/>
    <n v="0"/>
    <n v="0.9958905268095446"/>
    <n v="0"/>
    <n v="0"/>
    <n v="1.8891180027734621E-2"/>
    <n v="0.99864276455131518"/>
    <n v="0.96401178981414082"/>
    <n v="0"/>
    <n v="0"/>
    <n v="0"/>
    <n v="0"/>
    <n v="0"/>
    <n v="0"/>
    <n v="0"/>
    <n v="0"/>
    <n v="0.25955389475306273"/>
    <n v="0"/>
    <n v="0"/>
    <n v="0"/>
    <n v="0"/>
    <m/>
    <n v="0"/>
    <n v="0"/>
    <n v="0"/>
    <n v="0"/>
    <n v="0"/>
    <x v="0"/>
    <m/>
    <s v="SPARE-ISSUE"/>
    <s v="SPARE-ISSUE"/>
    <s v="SPARE-ISSUE"/>
    <x v="4"/>
    <s v="(05-10-2026 cells nokia): 08/05/2026 : ||Feedback RM : Le Fme n'a pas encore recu la Spares. ||Point escalader au PM || En attente du feedback du PM  _x000a_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10-2026 cells nokia): 09/05/2026: Escalade faite au PM || En attente de son Feedback _x000a_08/05/2026 : ||Feedback RM : Le Fme n'a pas encore recu la Spares. ||Point escalader au PM || En attente du feedback du PM  _x000a_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10-2026 cells nokia): 09/05/2026: Escalade faite au PM || En attente de son Feedback ||After on site  check FME noticed faulty FRMF / SP request ongoing to _x000a_be replaced   /new planned:11/05/2026_x000a_08/05/2026 : ||Feedback RM : Le Fme n'a pas encore recu la Spares. ||Point escalader au PM || En attente du feedback du PM  _x000a_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
    <s v="LIT_519"/>
    <m/>
    <s v=""/>
  </r>
  <r>
    <s v="Makondo"/>
    <s v="LIT_114"/>
    <s v="LITTORAL"/>
    <s v="ESCO"/>
    <s v="Hybrid Solar - S1"/>
    <s v="LITTORAL"/>
    <s v="Makondo"/>
    <s v="NOKIA"/>
    <n v="0"/>
    <n v="0"/>
    <n v="0"/>
    <n v="0"/>
    <n v="0"/>
    <n v="0.99390963035786761"/>
    <n v="0"/>
    <n v="0"/>
    <n v="1.5898294686009187E-2"/>
    <n v="0.99671486919687635"/>
    <n v="0.96768300951115027"/>
    <n v="0"/>
    <n v="0"/>
    <n v="0"/>
    <n v="0"/>
    <n v="0"/>
    <n v="0"/>
    <n v="0"/>
    <n v="0"/>
    <n v="0.25723533457180126"/>
    <n v="0"/>
    <n v="0"/>
    <n v="0"/>
    <n v="0"/>
    <m/>
    <n v="0"/>
    <n v="0"/>
    <n v="0"/>
    <n v="0"/>
    <n v="0"/>
    <x v="0"/>
    <m/>
    <s v="No root cause"/>
    <s v="No root cause"/>
    <s v="No root cause"/>
    <x v="3"/>
    <s v=""/>
    <s v="LIT_114"/>
    <m/>
    <s v=""/>
  </r>
  <r>
    <s v="EST_074_N_Mazabe"/>
    <s v="EST_074"/>
    <s v="CENTRE"/>
    <s v="IHS"/>
    <s v="Solar Only"/>
    <s v="EST"/>
    <s v="Mazabe"/>
    <s v="NOKIA"/>
    <n v="0"/>
    <n v="0"/>
    <n v="0"/>
    <n v="0"/>
    <n v="0"/>
    <n v="0"/>
    <n v="0"/>
    <n v="0"/>
    <n v="0"/>
    <n v="0"/>
    <n v="0"/>
    <n v="0"/>
    <n v="0"/>
    <n v="0"/>
    <n v="0"/>
    <n v="0"/>
    <n v="0"/>
    <n v="0"/>
    <n v="0"/>
    <n v="0.22366971717846207"/>
    <n v="0"/>
    <n v="0"/>
    <n v="0"/>
    <n v="0"/>
    <m/>
    <n v="0"/>
    <n v="0"/>
    <n v="0"/>
    <n v="0"/>
    <n v="0"/>
    <x v="0"/>
    <m/>
    <s v="No root cause"/>
    <s v="No root cause"/>
    <s v="No root cause"/>
    <x v="3"/>
    <s v=""/>
    <s v="EST_074"/>
    <m/>
    <s v=""/>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0"/>
    <n v="0"/>
    <n v="0"/>
    <n v="0"/>
    <n v="0.30273261935947815"/>
    <n v="0"/>
    <n v="0.45944945253443603"/>
    <n v="0"/>
    <n v="0.20965134562098886"/>
    <n v="0"/>
    <n v="0"/>
    <n v="0"/>
    <n v="0"/>
    <m/>
    <n v="0"/>
    <n v="0"/>
    <n v="0"/>
    <n v="0"/>
    <n v="0"/>
    <x v="0"/>
    <m/>
    <s v="No root cause"/>
    <s v="No root cause"/>
    <s v="No root cause"/>
    <x v="3"/>
    <s v=""/>
    <s v="OST_270"/>
    <m/>
    <s v=""/>
  </r>
  <r>
    <s v="Fondonera-IHS"/>
    <s v="OST_263"/>
    <s v="OUEST"/>
    <s v="IHS"/>
    <s v="Grid-Gen"/>
    <s v="OUEST"/>
    <s v="Santchou"/>
    <s v="NOKIA"/>
    <n v="0"/>
    <n v="0"/>
    <n v="0"/>
    <n v="0.30997021247031109"/>
    <n v="0"/>
    <n v="0"/>
    <n v="0"/>
    <n v="0"/>
    <n v="0"/>
    <n v="0"/>
    <n v="0"/>
    <n v="0"/>
    <n v="6.6434101200108735"/>
    <n v="7.6085335855926814"/>
    <n v="0"/>
    <n v="0"/>
    <n v="0"/>
    <n v="0"/>
    <n v="0"/>
    <n v="0.15181218663767393"/>
    <n v="0"/>
    <n v="0"/>
    <n v="0"/>
    <n v="0"/>
    <m/>
    <n v="0"/>
    <n v="0"/>
    <n v="0"/>
    <n v="0"/>
    <n v="0"/>
    <x v="0"/>
    <m/>
    <s v="No root cause"/>
    <s v="No root cause"/>
    <s v="No root cause"/>
    <x v="3"/>
    <s v=""/>
    <s v="OST_263"/>
    <m/>
    <s v=""/>
  </r>
  <r>
    <s v="Kouen"/>
    <s v="EST_071"/>
    <s v="CENTRE"/>
    <s v="IHS"/>
    <s v="Gen Only"/>
    <s v="EST"/>
    <s v="Kouen"/>
    <s v="NOKIA"/>
    <n v="0"/>
    <n v="0"/>
    <n v="0"/>
    <n v="0"/>
    <n v="1.0341135109992494"/>
    <n v="0"/>
    <n v="0"/>
    <n v="0"/>
    <n v="0"/>
    <n v="0"/>
    <n v="0"/>
    <n v="0"/>
    <n v="0"/>
    <n v="0"/>
    <n v="0"/>
    <n v="0"/>
    <n v="0"/>
    <n v="0"/>
    <n v="0"/>
    <n v="0.14009454018314482"/>
    <n v="0"/>
    <n v="0"/>
    <n v="0"/>
    <n v="0"/>
    <m/>
    <n v="0"/>
    <n v="0"/>
    <n v="0"/>
    <n v="0"/>
    <n v="0"/>
    <x v="0"/>
    <m/>
    <s v="No root cause"/>
    <s v="No root cause"/>
    <s v="No root cause"/>
    <x v="3"/>
    <s v=""/>
    <s v="EST_071"/>
    <m/>
    <s v=""/>
  </r>
  <r>
    <s v="Foret-Bar-Mabanda-IHS"/>
    <s v="LIT_360"/>
    <s v="Douala"/>
    <s v="IHS"/>
    <s v="Grid-Gen"/>
    <s v="LITTORAL"/>
    <s v="Douala"/>
    <s v="ZTE"/>
    <n v="0"/>
    <n v="0"/>
    <n v="0"/>
    <n v="0"/>
    <n v="4.4837386889933481E-2"/>
    <n v="0"/>
    <n v="0"/>
    <n v="2.6874074359435327"/>
    <n v="0"/>
    <n v="0"/>
    <n v="0"/>
    <n v="0"/>
    <n v="0"/>
    <n v="0"/>
    <n v="0"/>
    <n v="0"/>
    <n v="0"/>
    <n v="0"/>
    <n v="0"/>
    <n v="0.11979822105794852"/>
    <n v="0"/>
    <n v="0"/>
    <n v="0"/>
    <n v="0"/>
    <m/>
    <n v="0"/>
    <n v="0"/>
    <n v="0"/>
    <n v="0"/>
    <n v="0"/>
    <x v="0"/>
    <m/>
    <s v="No root cause"/>
    <s v="No root cause"/>
    <s v="No root cause"/>
    <x v="3"/>
    <s v=""/>
    <s v="LIT_360"/>
    <m/>
    <s v=""/>
  </r>
  <r>
    <s v="Lemla"/>
    <s v="OST_261"/>
    <s v="OUEST"/>
    <s v="CAMUSAT"/>
    <s v="Hybrid Solar - S3"/>
    <s v="OUEST"/>
    <s v="Bandjoun"/>
    <s v="Huawei"/>
    <n v="4.6303430327623261"/>
    <n v="4.6264193155324991"/>
    <n v="4.6228522998690194"/>
    <n v="4.6228522998690194"/>
    <n v="4.6225847736942578"/>
    <n v="2.5789523246954484"/>
    <n v="0"/>
    <n v="0.15195486726421312"/>
    <n v="0"/>
    <n v="0"/>
    <n v="0"/>
    <n v="3.3101905357086805E-2"/>
    <n v="0"/>
    <n v="0"/>
    <n v="3.3101905357086799E-2"/>
    <n v="0"/>
    <n v="0"/>
    <n v="0"/>
    <n v="0"/>
    <n v="0.11369862427339891"/>
    <n v="0"/>
    <n v="0"/>
    <n v="0"/>
    <n v="0"/>
    <m/>
    <n v="0"/>
    <n v="0"/>
    <n v="0"/>
    <n v="0"/>
    <n v="0"/>
    <x v="0"/>
    <m/>
    <s v="No root cause"/>
    <s v="No root cause"/>
    <s v="No root cause"/>
    <x v="3"/>
    <s v=""/>
    <s v="OST_261"/>
    <m/>
    <s v=""/>
  </r>
  <r>
    <s v="OST_360_H_Bandjoun-Yom-V"/>
    <s v="OST_360"/>
    <s v="OUEST"/>
    <s v="ESCO"/>
    <s v="Hybrid Solar - S1"/>
    <s v="OST"/>
    <s v="Bandjoun"/>
    <s v="Huawei"/>
    <n v="0"/>
    <n v="0"/>
    <n v="0"/>
    <n v="0"/>
    <n v="0"/>
    <n v="0"/>
    <n v="0"/>
    <n v="0.12288368960685779"/>
    <n v="0"/>
    <n v="0"/>
    <n v="0"/>
    <n v="3.3369431531847737E-2"/>
    <n v="0"/>
    <s v=""/>
    <n v="3.3369431531847737E-2"/>
    <n v="0"/>
    <n v="0"/>
    <n v="0"/>
    <n v="0"/>
    <n v="0.11271769496594215"/>
    <n v="0"/>
    <n v="0"/>
    <n v="0"/>
    <n v="0"/>
    <m/>
    <n v="0"/>
    <n v="0"/>
    <n v="0"/>
    <n v="0"/>
    <n v="0"/>
    <x v="0"/>
    <m/>
    <s v="No root cause"/>
    <s v="No root cause"/>
    <s v="No root cause"/>
    <x v="3"/>
    <s v=""/>
    <s v="OST_360"/>
    <m/>
    <s v=""/>
  </r>
  <r>
    <s v="Bandjoun"/>
    <s v="OST_009"/>
    <s v="OUEST"/>
    <s v="IHS"/>
    <s v="Grid-Gen"/>
    <s v="OUEST"/>
    <s v="Bandjoun"/>
    <s v="Huawei"/>
    <n v="0"/>
    <n v="0"/>
    <n v="0"/>
    <n v="0"/>
    <n v="0"/>
    <n v="0"/>
    <n v="6.5580474726980613"/>
    <n v="0"/>
    <n v="0"/>
    <n v="8.9175391586979543E-5"/>
    <n v="0"/>
    <n v="3.2673863477469305E-2"/>
    <n v="0"/>
    <n v="0"/>
    <n v="3.2673863477469305E-2"/>
    <n v="0"/>
    <n v="0"/>
    <n v="0"/>
    <n v="0"/>
    <n v="0.11218264261642028"/>
    <n v="0"/>
    <n v="0"/>
    <n v="0"/>
    <n v="0"/>
    <m/>
    <n v="0"/>
    <n v="0"/>
    <n v="0"/>
    <n v="0"/>
    <n v="0"/>
    <x v="0"/>
    <m/>
    <s v="No root cause"/>
    <s v="No root cause"/>
    <s v="No root cause"/>
    <x v="3"/>
    <s v=""/>
    <s v="OST_009"/>
    <m/>
    <s v=""/>
  </r>
  <r>
    <s v="Bandjoun-Soung"/>
    <s v="OST_067"/>
    <s v="OUEST"/>
    <s v="IHS"/>
    <s v="Grid-Gen"/>
    <s v="OUEST"/>
    <s v="Bandjoun"/>
    <s v="Huawei"/>
    <n v="0.67407678500597834"/>
    <n v="8.8372813062696703E-2"/>
    <n v="0"/>
    <n v="0"/>
    <n v="7.7404239897498235E-3"/>
    <n v="7.6512485981628442E-3"/>
    <n v="6.4323101705604211"/>
    <n v="0"/>
    <n v="7.66908367648024E-3"/>
    <n v="7.8474344596541987E-3"/>
    <n v="0"/>
    <n v="3.287004933896065E-2"/>
    <n v="7.7582590680672194E-3"/>
    <n v="0"/>
    <n v="3.287004933896065E-2"/>
    <n v="0"/>
    <n v="0"/>
    <n v="0"/>
    <n v="0"/>
    <n v="0.11102336252578951"/>
    <n v="0"/>
    <n v="0"/>
    <n v="0"/>
    <n v="0"/>
    <m/>
    <n v="0"/>
    <n v="0"/>
    <n v="0"/>
    <n v="0"/>
    <n v="0"/>
    <x v="0"/>
    <m/>
    <s v="No root cause"/>
    <s v="No root cause"/>
    <s v="No root cause"/>
    <x v="3"/>
    <s v=""/>
    <s v="OST_067"/>
    <m/>
    <s v=""/>
  </r>
  <r>
    <s v="Bfsam-Q-Admin"/>
    <s v="OST_111"/>
    <s v="Bafoussam"/>
    <s v="IHS"/>
    <s v="Grid-Gen"/>
    <s v="OUEST"/>
    <s v="Bafoussam"/>
    <s v="Huawei"/>
    <n v="0"/>
    <n v="0"/>
    <n v="0"/>
    <n v="6.9384696932081207"/>
    <n v="0"/>
    <n v="8.9175391586979543E-5"/>
    <n v="0"/>
    <n v="0"/>
    <n v="0"/>
    <n v="0"/>
    <n v="0"/>
    <n v="1.9440235365961536E-2"/>
    <n v="0"/>
    <n v="0"/>
    <n v="1.9440235365961536E-2"/>
    <n v="0"/>
    <n v="0"/>
    <n v="0"/>
    <n v="0"/>
    <n v="9.6844475263459753E-2"/>
    <n v="0"/>
    <n v="0"/>
    <n v="0"/>
    <n v="0"/>
    <m/>
    <n v="0"/>
    <n v="0"/>
    <n v="0"/>
    <n v="0"/>
    <n v="0"/>
    <x v="0"/>
    <m/>
    <s v="No root cause"/>
    <s v="No root cause"/>
    <s v="No root cause"/>
    <x v="3"/>
    <s v=""/>
    <s v="OST_111"/>
    <m/>
    <s v=""/>
  </r>
  <r>
    <s v="Bfsam-Kouogouo"/>
    <s v="OST_065"/>
    <s v="Bafoussam"/>
    <s v="IHS"/>
    <s v="Grid-Gen"/>
    <s v="OUEST"/>
    <s v="Bafoussam"/>
    <s v="Huawei"/>
    <n v="0"/>
    <n v="0"/>
    <n v="0"/>
    <n v="0"/>
    <n v="0"/>
    <n v="0"/>
    <n v="0"/>
    <n v="0"/>
    <n v="0"/>
    <n v="0"/>
    <n v="0"/>
    <n v="2.1134567806114151E-2"/>
    <n v="0"/>
    <n v="8.9175391586979543E-5"/>
    <n v="2.1134567806114151E-2"/>
    <n v="0"/>
    <n v="0"/>
    <n v="0"/>
    <n v="0"/>
    <n v="9.6755299871872785E-2"/>
    <n v="0"/>
    <n v="0"/>
    <n v="0"/>
    <n v="0"/>
    <m/>
    <n v="0"/>
    <n v="0"/>
    <n v="0"/>
    <n v="0"/>
    <n v="0"/>
    <x v="0"/>
    <m/>
    <s v="No root cause"/>
    <s v="No root cause"/>
    <s v="No root cause"/>
    <x v="3"/>
    <s v=""/>
    <s v="OST_065"/>
    <m/>
    <s v=""/>
  </r>
  <r>
    <s v="Bfsam-Nylon"/>
    <s v="OST_107"/>
    <s v="Bafoussam"/>
    <s v="IHS"/>
    <s v="Grid-Gen"/>
    <s v="OUEST"/>
    <s v="Bafoussam"/>
    <s v="Huawei"/>
    <n v="0"/>
    <n v="0"/>
    <n v="0"/>
    <n v="0"/>
    <n v="0"/>
    <n v="0"/>
    <n v="0"/>
    <n v="0"/>
    <n v="0"/>
    <n v="0"/>
    <n v="1.8635873333846986"/>
    <n v="2.7466020608789693E-2"/>
    <n v="0"/>
    <n v="0"/>
    <n v="2.7466020608789693E-2"/>
    <n v="0"/>
    <n v="0"/>
    <n v="0"/>
    <n v="0"/>
    <n v="9.6666124480285817E-2"/>
    <n v="0"/>
    <n v="0"/>
    <n v="0"/>
    <n v="0"/>
    <m/>
    <n v="0"/>
    <n v="0"/>
    <n v="0"/>
    <n v="0"/>
    <n v="0"/>
    <x v="0"/>
    <m/>
    <s v="No root cause"/>
    <s v="No root cause"/>
    <s v="No root cause"/>
    <x v="3"/>
    <s v=""/>
    <s v="OST_107"/>
    <m/>
    <s v=""/>
  </r>
  <r>
    <s v="Bfsam-Toket"/>
    <s v="OST_045"/>
    <s v="Bafoussam"/>
    <s v="IHS"/>
    <s v="Grid-Gen"/>
    <s v="OUEST"/>
    <s v="Bafoussam"/>
    <s v="Huawei"/>
    <n v="0"/>
    <n v="0"/>
    <n v="0"/>
    <n v="0"/>
    <n v="0"/>
    <n v="0"/>
    <n v="0"/>
    <n v="0"/>
    <n v="0"/>
    <n v="0"/>
    <n v="0"/>
    <n v="2.6895298102633029E-2"/>
    <n v="0"/>
    <n v="0"/>
    <n v="2.6895298102633029E-2"/>
    <n v="0"/>
    <n v="0"/>
    <n v="0"/>
    <n v="0"/>
    <n v="9.5685195172829057E-2"/>
    <n v="0"/>
    <n v="0"/>
    <n v="0"/>
    <n v="0"/>
    <m/>
    <n v="0"/>
    <n v="0"/>
    <n v="0"/>
    <n v="0"/>
    <n v="0"/>
    <x v="0"/>
    <m/>
    <s v="No root cause"/>
    <s v="No root cause"/>
    <s v="No root cause"/>
    <x v="3"/>
    <s v=""/>
    <s v="OST_045"/>
    <m/>
    <s v=""/>
  </r>
  <r>
    <s v="Bfsam-Brasserie"/>
    <s v="OST_134"/>
    <s v="Bafoussam"/>
    <s v="IHS"/>
    <s v="Grid-Gen"/>
    <s v="OUEST"/>
    <s v="Bafoussam"/>
    <s v="Huawei"/>
    <n v="0"/>
    <n v="0"/>
    <n v="0"/>
    <n v="0"/>
    <n v="0"/>
    <n v="0"/>
    <n v="0"/>
    <n v="0"/>
    <n v="0"/>
    <n v="0"/>
    <n v="0"/>
    <n v="2.5914368795176255E-2"/>
    <n v="0"/>
    <n v="0"/>
    <n v="2.5914368795176251E-2"/>
    <n v="0"/>
    <n v="0"/>
    <n v="0"/>
    <n v="0"/>
    <n v="9.5417668998068098E-2"/>
    <n v="0"/>
    <n v="0"/>
    <n v="0"/>
    <n v="0"/>
    <m/>
    <n v="0"/>
    <n v="0"/>
    <n v="0"/>
    <n v="0"/>
    <n v="0"/>
    <x v="0"/>
    <m/>
    <s v="No root cause"/>
    <s v="No root cause"/>
    <s v="No root cause"/>
    <x v="3"/>
    <s v=""/>
    <s v="OST_134"/>
    <m/>
    <s v=""/>
  </r>
  <r>
    <s v="Bfsam-Kamkouop"/>
    <s v="OST_002"/>
    <s v="Bafoussam"/>
    <s v="IHS"/>
    <s v="Grid-Gen"/>
    <s v="OUEST"/>
    <s v="Bafoussam"/>
    <s v="Huawei"/>
    <n v="0"/>
    <n v="0"/>
    <n v="0"/>
    <n v="0"/>
    <n v="0"/>
    <n v="0"/>
    <n v="0"/>
    <n v="0"/>
    <n v="0"/>
    <n v="0"/>
    <n v="0"/>
    <n v="2.0278484046879149E-2"/>
    <n v="0"/>
    <n v="0"/>
    <n v="2.0278484046879149E-2"/>
    <n v="0"/>
    <n v="0"/>
    <n v="0"/>
    <n v="0"/>
    <n v="9.4793441256959238E-2"/>
    <n v="0"/>
    <n v="0"/>
    <n v="0"/>
    <n v="0"/>
    <m/>
    <n v="0"/>
    <n v="0"/>
    <n v="0"/>
    <n v="0"/>
    <n v="0"/>
    <x v="0"/>
    <m/>
    <s v="No root cause"/>
    <s v="No root cause"/>
    <s v="No root cause"/>
    <x v="3"/>
    <s v=""/>
    <s v="OST_002"/>
    <m/>
    <s v=""/>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2.6485091301332923E-2"/>
    <n v="0"/>
    <n v="0"/>
    <n v="2.6485091301332923E-2"/>
    <n v="0"/>
    <n v="0"/>
    <n v="0"/>
    <n v="0"/>
    <n v="9.1761477943001934E-2"/>
    <n v="0"/>
    <n v="0"/>
    <n v="0"/>
    <n v="0"/>
    <m/>
    <n v="0"/>
    <n v="0"/>
    <n v="0"/>
    <n v="0"/>
    <n v="0"/>
    <x v="0"/>
    <m/>
    <s v="No root cause"/>
    <s v="No root cause"/>
    <s v="No root cause"/>
    <x v="3"/>
    <s v=""/>
    <s v="OST_214"/>
    <m/>
    <s v=""/>
  </r>
  <r>
    <s v="Bfsam-Megom"/>
    <s v="OST_238"/>
    <s v="Bafoussam"/>
    <s v="CAMUSAT"/>
    <s v="Good Grid no GE - 8h"/>
    <s v="OUEST"/>
    <s v="Bafoussam"/>
    <s v="Huawei"/>
    <n v="0"/>
    <n v="0"/>
    <n v="0"/>
    <n v="0"/>
    <n v="0"/>
    <n v="0"/>
    <n v="0"/>
    <n v="0"/>
    <n v="0"/>
    <n v="0"/>
    <n v="0"/>
    <n v="2.6342410674793756E-2"/>
    <n v="0"/>
    <n v="0"/>
    <n v="2.6342410674793756E-2"/>
    <n v="0"/>
    <n v="0"/>
    <n v="0"/>
    <n v="0"/>
    <n v="9.1315600985067039E-2"/>
    <n v="0"/>
    <n v="0"/>
    <n v="0"/>
    <n v="0"/>
    <m/>
    <n v="0"/>
    <n v="0"/>
    <n v="0"/>
    <n v="0"/>
    <n v="0"/>
    <x v="0"/>
    <m/>
    <s v="No root cause"/>
    <s v="No root cause"/>
    <s v="No root cause"/>
    <x v="3"/>
    <s v=""/>
    <s v="OST_238"/>
    <m/>
    <s v=""/>
  </r>
  <r>
    <s v="Maroua-Barmare"/>
    <s v="EXN_089"/>
    <s v="Maroua"/>
    <s v="IHS"/>
    <s v="Grid-Gen"/>
    <s v="EXTREME-NORD"/>
    <s v="Maroua"/>
    <s v="Huawei"/>
    <n v="0"/>
    <n v="0"/>
    <n v="0"/>
    <n v="0"/>
    <n v="0"/>
    <n v="0"/>
    <n v="3.2103140971312641E-3"/>
    <n v="0"/>
    <n v="0"/>
    <n v="0"/>
    <n v="0"/>
    <n v="6.2422774110885678E-4"/>
    <n v="0"/>
    <n v="0"/>
    <n v="6.2422774110885678E-4"/>
    <n v="0"/>
    <n v="0"/>
    <n v="0"/>
    <n v="0"/>
    <n v="8.6357449212830978E-2"/>
    <n v="0"/>
    <n v="0"/>
    <n v="0"/>
    <n v="0"/>
    <m/>
    <n v="0"/>
    <n v="0"/>
    <n v="0"/>
    <n v="0"/>
    <n v="0"/>
    <x v="0"/>
    <m/>
    <s v="No root cause"/>
    <s v="No root cause"/>
    <s v="No root cause"/>
    <x v="3"/>
    <s v="(05-10-2026 ticket): INC-20260510-00014609...Others"/>
    <s v="EXN_089"/>
    <m/>
    <s v=""/>
  </r>
  <r>
    <s v="Bfsam-Tyo"/>
    <s v="OST_118"/>
    <s v="Bafoussam"/>
    <s v="IHS"/>
    <s v="Grid-Gen"/>
    <s v="OUEST"/>
    <s v="Bafoussam"/>
    <s v="Huawei"/>
    <n v="0"/>
    <n v="0"/>
    <n v="0"/>
    <n v="0"/>
    <n v="0"/>
    <n v="0"/>
    <n v="0"/>
    <n v="0"/>
    <n v="0"/>
    <n v="0"/>
    <n v="0"/>
    <n v="2.6645607006189485E-2"/>
    <n v="0"/>
    <n v="0"/>
    <n v="2.6645607006189488E-2"/>
    <n v="0"/>
    <n v="0"/>
    <n v="0"/>
    <n v="0"/>
    <n v="8.5786726706674296E-2"/>
    <n v="0"/>
    <n v="0"/>
    <n v="0"/>
    <n v="0"/>
    <m/>
    <n v="0"/>
    <n v="0"/>
    <n v="0"/>
    <n v="0"/>
    <n v="0"/>
    <x v="0"/>
    <m/>
    <s v="No root cause"/>
    <s v="No root cause"/>
    <s v="No root cause"/>
    <x v="3"/>
    <s v=""/>
    <s v="OST_118"/>
    <m/>
    <s v=""/>
  </r>
  <r>
    <s v="Bfsam-Gouache-IHS"/>
    <s v="OST_121"/>
    <s v="Bafoussam"/>
    <s v="IHS"/>
    <s v="Grid-Gen"/>
    <s v="OUEST"/>
    <s v="Bafoussam"/>
    <s v="Huawei"/>
    <n v="0"/>
    <n v="0"/>
    <n v="0"/>
    <n v="0"/>
    <n v="0"/>
    <n v="0"/>
    <n v="0"/>
    <n v="0"/>
    <n v="0"/>
    <n v="0"/>
    <n v="1.537562101742701"/>
    <n v="2.6146224813302397E-2"/>
    <n v="0"/>
    <n v="0"/>
    <n v="2.6146224813302397E-2"/>
    <n v="0"/>
    <n v="0"/>
    <n v="0"/>
    <n v="0"/>
    <n v="8.5697551315087328E-2"/>
    <n v="0"/>
    <n v="0"/>
    <n v="0"/>
    <n v="0"/>
    <m/>
    <n v="0"/>
    <n v="0"/>
    <n v="0"/>
    <n v="0"/>
    <n v="0"/>
    <x v="0"/>
    <m/>
    <s v="No root cause"/>
    <s v="No root cause"/>
    <s v="No root cause"/>
    <x v="3"/>
    <s v=""/>
    <s v="OST_121"/>
    <m/>
    <s v=""/>
  </r>
  <r>
    <s v="Base-Navale"/>
    <s v="LIT_347"/>
    <s v="Douala"/>
    <s v="IHS"/>
    <s v="Grid-Gen"/>
    <s v="LITTORAL"/>
    <s v="Douala"/>
    <s v="ZTE"/>
    <n v="0"/>
    <n v="0"/>
    <n v="0"/>
    <n v="0"/>
    <n v="0"/>
    <n v="0"/>
    <n v="0"/>
    <n v="0"/>
    <n v="0"/>
    <n v="0"/>
    <n v="0"/>
    <n v="0"/>
    <n v="0"/>
    <n v="0"/>
    <n v="0"/>
    <n v="0"/>
    <n v="0"/>
    <n v="0"/>
    <n v="0"/>
    <n v="7.7671766072259119E-2"/>
    <n v="0"/>
    <n v="0"/>
    <n v="0"/>
    <n v="0"/>
    <m/>
    <n v="0"/>
    <n v="0"/>
    <n v="0"/>
    <n v="0"/>
    <n v="0"/>
    <x v="0"/>
    <m/>
    <s v="No root cause"/>
    <s v="No root cause"/>
    <s v="No root cause"/>
    <x v="3"/>
    <s v=""/>
    <s v="LIT_347"/>
    <m/>
    <s v=""/>
  </r>
  <r>
    <s v="CTR_940_Z_GBS-la-releve-Simbock"/>
    <s v="CTR_940"/>
    <s v="Yaounde"/>
    <s v="ESCO"/>
    <e v="#N/A"/>
    <s v="CENTRE"/>
    <s v="Yaounde"/>
    <s v="ZTE"/>
    <n v="0"/>
    <n v="0"/>
    <n v="0"/>
    <n v="0"/>
    <n v="0"/>
    <n v="0"/>
    <n v="0"/>
    <n v="0"/>
    <n v="29.566671803169218"/>
    <n v="0"/>
    <n v="0"/>
    <n v="0"/>
    <n v="0"/>
    <n v="0"/>
    <n v="0"/>
    <n v="0"/>
    <n v="0"/>
    <n v="0"/>
    <n v="0"/>
    <n v="3.7542839858118314E-2"/>
    <n v="0"/>
    <n v="0"/>
    <n v="0"/>
    <n v="0"/>
    <m/>
    <n v="0"/>
    <n v="0"/>
    <n v="0"/>
    <n v="0"/>
    <n v="0"/>
    <x v="0"/>
    <m/>
    <s v="No root cause"/>
    <s v="No root cause"/>
    <s v="No root cause"/>
    <x v="3"/>
    <s v=""/>
    <s v="CTR_940"/>
    <m/>
    <s v=""/>
  </r>
  <r>
    <s v="Nkolzie"/>
    <s v="CTR_105"/>
    <s v="Yaounde"/>
    <m/>
    <m/>
    <s v="CENTRE"/>
    <s v="Yaounde"/>
    <s v="ZTE"/>
    <n v="0"/>
    <n v="0"/>
    <n v="0"/>
    <n v="0"/>
    <n v="0"/>
    <n v="0"/>
    <n v="0"/>
    <n v="0"/>
    <n v="0"/>
    <n v="0"/>
    <n v="0"/>
    <n v="0"/>
    <n v="0"/>
    <n v="0"/>
    <n v="0"/>
    <n v="0"/>
    <n v="0"/>
    <n v="0"/>
    <n v="0"/>
    <n v="3.1443243073569264E-2"/>
    <n v="0"/>
    <n v="0"/>
    <n v="0"/>
    <n v="0"/>
    <m/>
    <n v="0"/>
    <n v="0"/>
    <n v="0"/>
    <n v="0"/>
    <n v="0"/>
    <x v="0"/>
    <m/>
    <s v="No root cause"/>
    <s v="No root cause"/>
    <s v="No root cause"/>
    <x v="3"/>
    <s v=""/>
    <s v="CTR_105"/>
    <m/>
    <s v=""/>
  </r>
  <r>
    <s v="Maan-IHS"/>
    <s v="SUD_037"/>
    <s v="CENTRE"/>
    <s v="IHS"/>
    <s v="Gen Only"/>
    <s v="SUD"/>
    <s v="Maan"/>
    <s v="NOKIA"/>
    <n v="0.18271041665342455"/>
    <n v="1.6723545907637318"/>
    <n v="3.0259210058420418"/>
    <n v="2.3102587307891511"/>
    <n v="0"/>
    <n v="6.2971578854974286"/>
    <n v="0"/>
    <n v="0"/>
    <n v="0"/>
    <n v="7.1802638844526188"/>
    <n v="0"/>
    <n v="0"/>
    <n v="0"/>
    <n v="0"/>
    <n v="0"/>
    <n v="0"/>
    <n v="0"/>
    <n v="0"/>
    <n v="0"/>
    <n v="2.9517054615290219E-2"/>
    <n v="0"/>
    <n v="0"/>
    <n v="0"/>
    <n v="0"/>
    <m/>
    <n v="0"/>
    <n v="0"/>
    <n v="0"/>
    <n v="0"/>
    <n v="0"/>
    <x v="0"/>
    <m/>
    <s v="No root cause"/>
    <s v="No root cause"/>
    <s v="No root cause"/>
    <x v="3"/>
    <s v=""/>
    <s v="SUD_037"/>
    <m/>
    <s v=""/>
  </r>
  <r>
    <s v="CRH-Etoug-Ebe"/>
    <s v="CTR_265"/>
    <s v="Yaounde"/>
    <s v="IHS"/>
    <s v="Grid-Gen"/>
    <s v="CENTRE"/>
    <s v="Yaounde"/>
    <s v="ZTE"/>
    <n v="0"/>
    <n v="0"/>
    <n v="0"/>
    <n v="0"/>
    <n v="0"/>
    <n v="0"/>
    <n v="0"/>
    <n v="0"/>
    <n v="0"/>
    <n v="0"/>
    <n v="0"/>
    <n v="0"/>
    <n v="0"/>
    <n v="0"/>
    <n v="0"/>
    <n v="0"/>
    <n v="3.8991048217490949"/>
    <n v="0"/>
    <n v="0"/>
    <n v="2.8839321639228897E-2"/>
    <n v="0"/>
    <n v="0"/>
    <n v="0"/>
    <n v="0"/>
    <m/>
    <n v="0"/>
    <n v="0"/>
    <n v="0"/>
    <n v="0"/>
    <n v="0"/>
    <x v="0"/>
    <m/>
    <s v="No root cause"/>
    <s v="No root cause"/>
    <s v="No root cause"/>
    <x v="3"/>
    <s v=""/>
    <s v="CTR_265"/>
    <m/>
    <s v=""/>
  </r>
  <r>
    <s v="Mankon"/>
    <s v="NRO_029"/>
    <s v="NORD-OUEST"/>
    <s v="IHS"/>
    <s v="Grid-Gen"/>
    <s v="NORD-OUEST"/>
    <s v="Bamenda"/>
    <s v="Huawei"/>
    <n v="0"/>
    <n v="0"/>
    <n v="0"/>
    <n v="0.76976198017880737"/>
    <n v="0"/>
    <n v="4.726295754109916E-2"/>
    <n v="0"/>
    <n v="0"/>
    <n v="0"/>
    <n v="0"/>
    <n v="1.5462121147266381"/>
    <n v="4.6299863311959774E-2"/>
    <n v="0"/>
    <n v="1.5516518136134437E-2"/>
    <n v="4.6299863311959774E-2"/>
    <n v="0"/>
    <n v="0"/>
    <n v="5.5742823877888208"/>
    <n v="0"/>
    <n v="2.8464784994563872E-2"/>
    <n v="0"/>
    <n v="0"/>
    <n v="0"/>
    <n v="0"/>
    <m/>
    <n v="0"/>
    <n v="0"/>
    <n v="0"/>
    <n v="0"/>
    <n v="0"/>
    <x v="0"/>
    <m/>
    <s v="No root cause"/>
    <s v="No root cause"/>
    <s v="No root cause"/>
    <x v="3"/>
    <s v=""/>
    <s v="NRO_029"/>
    <m/>
    <s v=""/>
  </r>
  <r>
    <s v="Nkolzie-II"/>
    <s v="CTR_672"/>
    <s v="CENTRE"/>
    <s v="CAMUSAT"/>
    <s v="Good Grid no GE - 12h"/>
    <s v="CENTRE"/>
    <s v="Nkolzie"/>
    <s v="ZTE"/>
    <n v="0"/>
    <n v="0"/>
    <n v="0"/>
    <n v="0"/>
    <n v="0"/>
    <n v="0"/>
    <n v="9.4347564299023141E-3"/>
    <n v="0"/>
    <n v="0"/>
    <n v="0"/>
    <n v="0"/>
    <n v="0"/>
    <n v="0"/>
    <n v="0"/>
    <n v="0"/>
    <n v="0"/>
    <n v="0"/>
    <n v="0"/>
    <n v="0"/>
    <n v="2.8143753584850963E-2"/>
    <n v="0"/>
    <n v="0"/>
    <n v="0"/>
    <n v="0"/>
    <m/>
    <n v="0"/>
    <n v="0"/>
    <n v="0"/>
    <n v="0"/>
    <n v="0"/>
    <x v="0"/>
    <m/>
    <s v="No root cause"/>
    <s v="No root cause"/>
    <s v="No root cause"/>
    <x v="3"/>
    <s v=""/>
    <s v="CTR_672"/>
    <m/>
    <s v=""/>
  </r>
  <r>
    <s v="Montee-Des-Soeurs-IHS"/>
    <s v="CTR_149"/>
    <s v="Yaounde"/>
    <s v="IHS"/>
    <s v="Grid-Gen"/>
    <s v="CENTRE"/>
    <s v="Yaounde"/>
    <s v="ZTE"/>
    <n v="0"/>
    <n v="0"/>
    <n v="0"/>
    <n v="0"/>
    <n v="0"/>
    <n v="0"/>
    <n v="0"/>
    <n v="5.5680222752994162"/>
    <n v="18.689699600208879"/>
    <n v="0"/>
    <n v="0"/>
    <n v="0"/>
    <n v="0"/>
    <n v="0"/>
    <n v="0"/>
    <n v="0"/>
    <n v="0"/>
    <n v="0"/>
    <n v="0"/>
    <n v="2.8018908036628438E-2"/>
    <n v="0"/>
    <n v="0"/>
    <n v="0"/>
    <n v="0"/>
    <m/>
    <n v="0"/>
    <n v="0"/>
    <n v="0"/>
    <n v="0"/>
    <n v="0"/>
    <x v="0"/>
    <m/>
    <s v="No root cause"/>
    <s v="No root cause"/>
    <s v="No root cause"/>
    <x v="3"/>
    <s v=""/>
    <s v="CTR_149"/>
    <m/>
    <s v=""/>
  </r>
  <r>
    <s v="Etoug-Ebe-II"/>
    <s v="CTR_740"/>
    <s v="Yaounde"/>
    <s v="CAMUSAT"/>
    <s v="Good Grid + GE"/>
    <s v="CENTRE"/>
    <s v="Yaounde"/>
    <s v="ZTE"/>
    <n v="0"/>
    <n v="0"/>
    <n v="0"/>
    <n v="0"/>
    <n v="0"/>
    <n v="0"/>
    <n v="0"/>
    <n v="0"/>
    <n v="0"/>
    <n v="0"/>
    <n v="0"/>
    <n v="0"/>
    <n v="0"/>
    <n v="0"/>
    <n v="0"/>
    <n v="0"/>
    <n v="0"/>
    <n v="0"/>
    <n v="0"/>
    <n v="2.316776673429748E-2"/>
    <n v="0"/>
    <n v="0"/>
    <n v="0"/>
    <n v="0"/>
    <m/>
    <n v="0"/>
    <n v="0"/>
    <n v="0"/>
    <n v="0"/>
    <n v="0"/>
    <x v="0"/>
    <m/>
    <s v="No root cause"/>
    <s v="No root cause"/>
    <s v="No root cause"/>
    <x v="3"/>
    <s v=""/>
    <s v="CTR_740"/>
    <m/>
    <s v=""/>
  </r>
  <r>
    <s v="Soa-UNIV-MTN"/>
    <s v="CTR_431"/>
    <s v="Yaounde"/>
    <s v="IHS"/>
    <s v="Grid-Gen"/>
    <s v="CENTRE"/>
    <s v="Yaounde"/>
    <s v="ZTE"/>
    <n v="0"/>
    <n v="0"/>
    <n v="0"/>
    <n v="0"/>
    <n v="0"/>
    <n v="0"/>
    <n v="0"/>
    <n v="0.76409042527387516"/>
    <n v="0"/>
    <n v="0"/>
    <n v="0"/>
    <n v="0"/>
    <n v="0"/>
    <n v="0"/>
    <n v="0"/>
    <n v="0"/>
    <n v="0"/>
    <n v="0"/>
    <n v="0"/>
    <n v="2.314993165597997E-2"/>
    <n v="0"/>
    <n v="0"/>
    <n v="0"/>
    <n v="0"/>
    <m/>
    <n v="0"/>
    <n v="0"/>
    <n v="0"/>
    <n v="0"/>
    <n v="0"/>
    <x v="0"/>
    <m/>
    <s v="No root cause"/>
    <s v="No root cause"/>
    <s v="No root cause"/>
    <x v="3"/>
    <s v=""/>
    <s v="CTR_431"/>
    <m/>
    <s v=""/>
  </r>
  <r>
    <s v="Baikwa-Bere"/>
    <s v="NRD_056"/>
    <s v="NORD"/>
    <s v="IHS"/>
    <s v="Solar-Gen"/>
    <s v="NORD"/>
    <s v="Baikwa-Bere"/>
    <s v="NOKIA"/>
    <n v="0"/>
    <n v="0"/>
    <n v="0"/>
    <n v="0"/>
    <n v="1.9730878635905152E-2"/>
    <n v="0"/>
    <n v="3.929943742928458E-2"/>
    <n v="0"/>
    <n v="0"/>
    <n v="0"/>
    <n v="0"/>
    <n v="0"/>
    <n v="7.2683218375409284E-3"/>
    <n v="0.73944234703923428"/>
    <n v="0"/>
    <n v="0"/>
    <n v="1.9333224896057162E-2"/>
    <n v="0"/>
    <n v="0"/>
    <n v="1.9333224896057162E-2"/>
    <n v="0"/>
    <n v="0"/>
    <n v="0"/>
    <n v="0"/>
    <m/>
    <n v="0"/>
    <n v="0"/>
    <n v="0"/>
    <n v="0"/>
    <n v="0"/>
    <x v="0"/>
    <m/>
    <s v="IHS"/>
    <s v="POWER ISSUE"/>
    <s v="Defaut GE &amp; Power Cabinet"/>
    <x v="0"/>
    <s v="(05-10-2026 ticket): INC-20260510-00014833...Grid Outage"/>
    <s v="NRD_056"/>
    <m/>
    <s v=""/>
  </r>
  <r>
    <s v="Nkolondom"/>
    <s v="CTR_248"/>
    <s v="Yaounde"/>
    <s v="IHS"/>
    <s v="Grid-Gen"/>
    <s v="CENTRE"/>
    <s v="Yaounde"/>
    <s v="ZTE"/>
    <n v="5.0699063729728655"/>
    <n v="0"/>
    <n v="0"/>
    <n v="0"/>
    <n v="0"/>
    <n v="1.460211367080154"/>
    <n v="0"/>
    <n v="0"/>
    <n v="0"/>
    <n v="0"/>
    <n v="3.777469587624447E-2"/>
    <n v="0.44277365430767152"/>
    <n v="0"/>
    <n v="0"/>
    <n v="0.44277365430767146"/>
    <n v="0"/>
    <n v="0"/>
    <n v="0"/>
    <n v="0"/>
    <n v="4.8154711456967914E-3"/>
    <n v="0"/>
    <n v="0"/>
    <n v="0"/>
    <n v="0"/>
    <m/>
    <n v="0"/>
    <n v="0"/>
    <n v="0"/>
    <n v="0"/>
    <n v="0"/>
    <x v="0"/>
    <m/>
    <s v="No root cause"/>
    <s v="No root cause"/>
    <s v="No root cause"/>
    <x v="3"/>
    <s v=""/>
    <s v="CTR_248"/>
    <m/>
    <s v=""/>
  </r>
  <r>
    <s v="Crfr-Ecole-Maternelle-Carriere"/>
    <s v="CTR_557"/>
    <s v="Yaounde"/>
    <s v="CAMUSAT"/>
    <s v="Good Grid no GE - 8h"/>
    <s v="CENTRE"/>
    <s v="Yaounde"/>
    <s v="ZTE"/>
    <n v="0"/>
    <n v="0"/>
    <n v="0"/>
    <n v="0.33397967657155619"/>
    <n v="9.3975167863757108"/>
    <n v="21.281939058250792"/>
    <n v="0"/>
    <n v="0"/>
    <n v="0"/>
    <n v="0"/>
    <n v="0"/>
    <n v="0"/>
    <n v="0.19878978292569499"/>
    <n v="0"/>
    <n v="0"/>
    <n v="0"/>
    <n v="0"/>
    <n v="0"/>
    <n v="0"/>
    <n v="3.7453664466532127E-3"/>
    <n v="0"/>
    <n v="0"/>
    <n v="0"/>
    <n v="0"/>
    <m/>
    <n v="0"/>
    <n v="0"/>
    <n v="0"/>
    <n v="0"/>
    <n v="0"/>
    <x v="0"/>
    <m/>
    <s v="No root cause"/>
    <s v="No root cause"/>
    <s v="No root cause"/>
    <x v="3"/>
    <s v=""/>
    <s v="CTR_557"/>
    <m/>
    <s v=""/>
  </r>
  <r>
    <s v="Messassi"/>
    <s v="CTR_337"/>
    <s v="Yaounde"/>
    <s v="IHS"/>
    <s v="Grid-Gen"/>
    <s v="CENTRE"/>
    <s v="Yaounde"/>
    <s v="ZTE"/>
    <n v="0"/>
    <n v="0"/>
    <n v="0"/>
    <n v="0"/>
    <n v="0"/>
    <n v="0"/>
    <n v="0"/>
    <n v="0"/>
    <n v="0"/>
    <n v="0"/>
    <n v="2.7852685106710813"/>
    <n v="1.1535728655691673"/>
    <n v="0"/>
    <n v="0"/>
    <n v="1.1535728655691673"/>
    <n v="0"/>
    <n v="0"/>
    <n v="0"/>
    <n v="0"/>
    <n v="3.0497983922748344E-3"/>
    <n v="0"/>
    <n v="0"/>
    <n v="0"/>
    <n v="0"/>
    <m/>
    <n v="0"/>
    <n v="0"/>
    <n v="0"/>
    <n v="0"/>
    <n v="0"/>
    <x v="0"/>
    <m/>
    <s v="No root cause"/>
    <s v="No root cause"/>
    <s v="No root cause"/>
    <x v="3"/>
    <s v=""/>
    <s v="CTR_337"/>
    <m/>
    <s v=""/>
  </r>
  <r>
    <s v="Sous-Prefecture-Tsinga"/>
    <s v="CTR_475"/>
    <s v="Yaounde"/>
    <s v="IHS"/>
    <s v="Grid-Gen"/>
    <s v="CENTRE"/>
    <s v="Yaounde"/>
    <s v="ZTE"/>
    <n v="0"/>
    <n v="0"/>
    <n v="0"/>
    <n v="0.2814732060051422"/>
    <n v="0"/>
    <n v="0"/>
    <n v="0"/>
    <n v="0"/>
    <n v="0"/>
    <n v="0"/>
    <n v="0"/>
    <n v="0"/>
    <n v="0.1666509717977476"/>
    <n v="0"/>
    <n v="0"/>
    <n v="0"/>
    <n v="0"/>
    <n v="0"/>
    <n v="0"/>
    <n v="2.9249528440529297E-3"/>
    <n v="0"/>
    <n v="0"/>
    <n v="0"/>
    <n v="0"/>
    <m/>
    <n v="0"/>
    <n v="0"/>
    <n v="0"/>
    <n v="0"/>
    <n v="0"/>
    <x v="0"/>
    <m/>
    <s v="No root cause"/>
    <s v="No root cause"/>
    <s v="No root cause"/>
    <x v="3"/>
    <s v=""/>
    <s v="CTR_475"/>
    <m/>
    <s v=""/>
  </r>
  <r>
    <s v="H-Princes"/>
    <s v="CTR_044"/>
    <s v="Yaounde"/>
    <s v="IHS"/>
    <s v="Grid-Gen"/>
    <s v="CENTRE"/>
    <s v="Yaounde"/>
    <s v="ZTE"/>
    <n v="0"/>
    <n v="0"/>
    <n v="0"/>
    <n v="0"/>
    <n v="1.1045799054312802"/>
    <n v="0"/>
    <n v="0"/>
    <n v="0"/>
    <n v="0"/>
    <n v="0"/>
    <n v="0"/>
    <n v="0"/>
    <n v="0"/>
    <n v="0"/>
    <n v="0"/>
    <n v="1.4676307596601919"/>
    <n v="0"/>
    <n v="0"/>
    <n v="0"/>
    <n v="2.158044476405014E-3"/>
    <n v="0"/>
    <n v="0"/>
    <n v="0"/>
    <n v="0"/>
    <m/>
    <n v="0"/>
    <n v="0"/>
    <n v="0"/>
    <n v="0"/>
    <n v="0"/>
    <x v="0"/>
    <m/>
    <s v="No root cause"/>
    <s v="No root cause"/>
    <s v="No root cause"/>
    <x v="3"/>
    <s v=""/>
    <s v="CTR_044"/>
    <m/>
    <s v=""/>
  </r>
  <r>
    <s v="Rd-Pt-Express"/>
    <s v="CTR_012"/>
    <s v="Yaounde"/>
    <s v="IHS"/>
    <s v="GridOnly"/>
    <s v="CENTRE"/>
    <s v="Yaounde"/>
    <s v="ZTE"/>
    <n v="0"/>
    <n v="0"/>
    <n v="0"/>
    <n v="0"/>
    <n v="0"/>
    <n v="0"/>
    <n v="0"/>
    <n v="0"/>
    <n v="0"/>
    <n v="0"/>
    <n v="0"/>
    <n v="0"/>
    <n v="6.4835325154879806"/>
    <n v="0"/>
    <n v="0"/>
    <n v="0"/>
    <n v="0"/>
    <n v="0"/>
    <n v="0"/>
    <n v="1.997528771548426E-3"/>
    <n v="0"/>
    <n v="0"/>
    <n v="0"/>
    <n v="0"/>
    <m/>
    <n v="0"/>
    <n v="0"/>
    <n v="0"/>
    <n v="0"/>
    <n v="0"/>
    <x v="0"/>
    <m/>
    <s v="No root cause"/>
    <s v="No root cause"/>
    <s v="No root cause"/>
    <x v="3"/>
    <s v=""/>
    <s v="CTR_012"/>
    <m/>
    <s v=""/>
  </r>
  <r>
    <s v="Bpriso-Vanitex-New"/>
    <s v="LIT_410"/>
    <s v="Douala"/>
    <s v="IHS"/>
    <s v="Grid-Gen"/>
    <s v="LITTORAL"/>
    <s v="Douala"/>
    <s v="ZTE"/>
    <n v="0"/>
    <n v="0"/>
    <n v="0"/>
    <n v="0"/>
    <n v="0"/>
    <n v="0"/>
    <n v="0"/>
    <n v="0"/>
    <n v="0"/>
    <n v="0"/>
    <n v="0"/>
    <n v="0"/>
    <n v="0"/>
    <n v="0"/>
    <n v="0"/>
    <n v="0"/>
    <n v="0"/>
    <n v="0"/>
    <n v="0"/>
    <n v="1.3911361087569271E-3"/>
    <n v="0"/>
    <n v="0"/>
    <n v="0"/>
    <n v="0"/>
    <m/>
    <n v="0"/>
    <n v="0"/>
    <n v="0"/>
    <n v="0"/>
    <n v="0"/>
    <x v="0"/>
    <m/>
    <s v="No root cause"/>
    <s v="No root cause"/>
    <s v="No root cause"/>
    <x v="3"/>
    <s v=""/>
    <s v="LIT_410"/>
    <m/>
    <s v=""/>
  </r>
  <r>
    <s v="Nkolda"/>
    <s v="CTR_215"/>
    <s v="Yaounde"/>
    <s v="IHS"/>
    <s v="Grid-Gen"/>
    <s v="CENTRE"/>
    <s v="Yaounde"/>
    <s v="ZTE"/>
    <n v="0"/>
    <n v="0"/>
    <n v="0"/>
    <n v="0"/>
    <n v="0"/>
    <n v="0"/>
    <n v="0"/>
    <n v="0"/>
    <n v="0"/>
    <n v="0"/>
    <n v="0"/>
    <n v="0"/>
    <n v="0"/>
    <n v="0"/>
    <n v="0"/>
    <n v="0"/>
    <n v="0"/>
    <n v="0"/>
    <n v="0"/>
    <n v="1.1771151689481429E-3"/>
    <n v="0"/>
    <n v="0"/>
    <n v="0"/>
    <n v="0"/>
    <m/>
    <n v="0"/>
    <n v="0"/>
    <n v="0"/>
    <n v="0"/>
    <n v="0"/>
    <x v="0"/>
    <m/>
    <s v="No root cause"/>
    <s v="No root cause"/>
    <s v="No root cause"/>
    <x v="3"/>
    <s v=""/>
    <s v="CTR_215"/>
    <m/>
    <s v=""/>
  </r>
  <r>
    <s v="Nkozoa"/>
    <s v="CTR_079"/>
    <s v="Yaounde"/>
    <s v="IHS"/>
    <s v="Grid-Gen"/>
    <s v="CENTRE"/>
    <s v="Yaounde"/>
    <s v="ZTE"/>
    <n v="0.12821637802375885"/>
    <n v="0"/>
    <n v="0"/>
    <n v="0"/>
    <n v="0"/>
    <n v="2.3845499710358178E-2"/>
    <n v="0"/>
    <n v="0"/>
    <n v="8.6536691749920838"/>
    <n v="0"/>
    <n v="0"/>
    <n v="0.77648580470446582"/>
    <n v="0"/>
    <n v="0"/>
    <n v="0.77648580470446582"/>
    <n v="0"/>
    <n v="0"/>
    <n v="0"/>
    <n v="0"/>
    <n v="9.4525915082201682E-4"/>
    <n v="0"/>
    <n v="0"/>
    <n v="0"/>
    <n v="0"/>
    <m/>
    <n v="0"/>
    <n v="0"/>
    <n v="0"/>
    <n v="0"/>
    <n v="0"/>
    <x v="0"/>
    <m/>
    <s v="No root cause"/>
    <s v="No root cause"/>
    <s v="No root cause"/>
    <x v="3"/>
    <s v=""/>
    <s v="CTR_079"/>
    <m/>
    <s v=""/>
  </r>
  <r>
    <s v="Mobil-Essos"/>
    <s v="CTR_068"/>
    <s v="Yaounde"/>
    <s v="IHS"/>
    <s v="Grid-Gen"/>
    <s v="CENTRE"/>
    <s v="Yaounde"/>
    <s v="ZTE"/>
    <n v="0"/>
    <n v="0"/>
    <n v="0"/>
    <n v="0"/>
    <n v="9.4525915082201671E-4"/>
    <n v="0"/>
    <n v="0"/>
    <n v="0"/>
    <n v="6.717867609500253"/>
    <n v="0"/>
    <n v="0"/>
    <n v="0"/>
    <n v="0"/>
    <n v="0"/>
    <n v="0"/>
    <n v="0"/>
    <n v="0"/>
    <n v="0"/>
    <n v="0"/>
    <n v="8.2041360260028291E-4"/>
    <n v="0"/>
    <n v="0"/>
    <n v="0"/>
    <n v="0"/>
    <m/>
    <n v="0"/>
    <n v="0"/>
    <n v="0"/>
    <n v="0"/>
    <n v="0"/>
    <x v="0"/>
    <m/>
    <s v="No root cause"/>
    <s v="No root cause"/>
    <s v="No root cause"/>
    <x v="3"/>
    <s v=""/>
    <s v="CTR_068"/>
    <m/>
    <s v=""/>
  </r>
  <r>
    <s v="Awae-Nkomo"/>
    <s v="CTR_374"/>
    <s v="Yaounde"/>
    <s v="IHS"/>
    <s v="Grid-Gen"/>
    <s v="CENTRE"/>
    <s v="Yaounde"/>
    <s v="ZTE"/>
    <n v="0"/>
    <n v="0"/>
    <n v="0"/>
    <n v="0"/>
    <n v="2.927717281192125"/>
    <n v="1.5057621571027837"/>
    <n v="0"/>
    <n v="0"/>
    <n v="0"/>
    <n v="0"/>
    <n v="0"/>
    <n v="0"/>
    <n v="0"/>
    <n v="0"/>
    <n v="0"/>
    <n v="0"/>
    <n v="0"/>
    <n v="0"/>
    <n v="0"/>
    <n v="7.3123821101323244E-4"/>
    <n v="0"/>
    <n v="0"/>
    <n v="0"/>
    <n v="0"/>
    <m/>
    <n v="0"/>
    <n v="0"/>
    <n v="0"/>
    <n v="0"/>
    <n v="0"/>
    <x v="0"/>
    <m/>
    <s v="No root cause"/>
    <s v="No root cause"/>
    <s v="No root cause"/>
    <x v="3"/>
    <s v=""/>
    <s v="CTR_374"/>
    <m/>
    <s v=""/>
  </r>
  <r>
    <s v="Nkomkana-IHS"/>
    <s v="CTR_448"/>
    <s v="Yaounde"/>
    <s v="IHS"/>
    <s v="Grid-Gen"/>
    <s v="CENTRE"/>
    <s v="Yaounde"/>
    <s v="ZTE"/>
    <n v="0"/>
    <n v="0"/>
    <n v="0"/>
    <n v="0.27977887356498915"/>
    <n v="0"/>
    <n v="0"/>
    <n v="0"/>
    <n v="0"/>
    <n v="0"/>
    <n v="0"/>
    <n v="0"/>
    <n v="0"/>
    <n v="0.16643695085793903"/>
    <n v="0"/>
    <n v="0"/>
    <n v="0"/>
    <n v="0"/>
    <n v="0"/>
    <n v="0"/>
    <n v="7.3123821101323244E-4"/>
    <n v="0"/>
    <n v="0"/>
    <n v="0"/>
    <n v="0"/>
    <m/>
    <n v="0"/>
    <n v="0"/>
    <n v="0"/>
    <n v="0"/>
    <n v="0"/>
    <x v="0"/>
    <m/>
    <s v="No root cause"/>
    <s v="No root cause"/>
    <s v="No root cause"/>
    <x v="3"/>
    <s v=""/>
    <s v="CTR_448"/>
    <m/>
    <s v=""/>
  </r>
  <r>
    <s v="Mvog-Ebanda"/>
    <s v="CTR_341"/>
    <s v="Yaounde"/>
    <s v="IHS"/>
    <s v="Grid-Gen"/>
    <s v="CENTRE"/>
    <s v="Yaounde"/>
    <s v="ZTE"/>
    <n v="60.097079898297274"/>
    <n v="60.097079898297274"/>
    <n v="60.097079898297274"/>
    <n v="41.186974400241979"/>
    <n v="0"/>
    <n v="0"/>
    <n v="0"/>
    <n v="0"/>
    <n v="0"/>
    <n v="0"/>
    <n v="2.26690979445429"/>
    <n v="0"/>
    <n v="0"/>
    <n v="0"/>
    <n v="0"/>
    <n v="0"/>
    <n v="0"/>
    <n v="0"/>
    <n v="0"/>
    <n v="7.1340313269571969E-4"/>
    <n v="0"/>
    <n v="0"/>
    <n v="0"/>
    <n v="0"/>
    <m/>
    <n v="0"/>
    <n v="0"/>
    <n v="0"/>
    <n v="0"/>
    <n v="0"/>
    <x v="0"/>
    <m/>
    <s v="BSS"/>
    <s v="RAN ISSUE"/>
    <s v="BSS Hardware issue"/>
    <x v="1"/>
    <s v="05-10-2026: hardware issue,  site with GPS issue (alarm : TDD down 09Apr 02pm)"/>
    <s v="CTR_341"/>
    <m/>
    <s v=""/>
  </r>
  <r>
    <s v="Memve-Ele-IHS"/>
    <s v="SUD_056"/>
    <s v="CENTRE"/>
    <s v="IHS"/>
    <s v="Hybrid-Gen"/>
    <s v="SUD"/>
    <s v="Memve-Ele"/>
    <s v="NOKIA"/>
    <n v="0.75361310108546975"/>
    <n v="1.306031303272507"/>
    <n v="0.1644826960897062"/>
    <n v="1.7133008244275927"/>
    <n v="0"/>
    <n v="0.16485041710317686"/>
    <n v="0"/>
    <n v="0"/>
    <n v="0"/>
    <n v="4.3496291487940502"/>
    <n v="0"/>
    <n v="0"/>
    <n v="0"/>
    <n v="0"/>
    <n v="0"/>
    <n v="0"/>
    <n v="0"/>
    <n v="0"/>
    <n v="0"/>
    <n v="6.5989789774364852E-4"/>
    <n v="0"/>
    <n v="0"/>
    <n v="0"/>
    <n v="0"/>
    <m/>
    <n v="0"/>
    <n v="0"/>
    <n v="0"/>
    <n v="0"/>
    <n v="0"/>
    <x v="0"/>
    <m/>
    <s v="No root cause"/>
    <s v="No root cause"/>
    <s v="No root cause"/>
    <x v="3"/>
    <s v=""/>
    <s v="SUD_056"/>
    <m/>
    <s v=""/>
  </r>
  <r>
    <s v="CTR_941_Z_Biyemassi-Accacia"/>
    <s v="CTR_941"/>
    <s v="Yaounde"/>
    <s v="ESCO"/>
    <s v="Good Grid + Solar + GE"/>
    <s v="CENTRE"/>
    <s v="Yaounde"/>
    <s v="ZTE"/>
    <n v="6.5133968024169991E-17"/>
    <n v="0"/>
    <n v="0"/>
    <n v="0"/>
    <n v="0"/>
    <n v="0"/>
    <n v="0"/>
    <n v="0"/>
    <n v="0"/>
    <n v="0"/>
    <n v="13.510232341132257"/>
    <n v="0"/>
    <n v="12.055353662469003"/>
    <n v="0"/>
    <n v="0"/>
    <n v="0"/>
    <n v="0"/>
    <n v="0"/>
    <n v="0"/>
    <n v="3.7453664466531404E-4"/>
    <n v="0"/>
    <n v="0"/>
    <n v="0"/>
    <n v="0"/>
    <m/>
    <n v="0"/>
    <n v="0"/>
    <n v="0"/>
    <n v="0"/>
    <n v="0"/>
    <x v="0"/>
    <m/>
    <s v="No root cause"/>
    <s v="No root cause"/>
    <s v="No root cause"/>
    <x v="3"/>
    <s v=""/>
    <s v="CTR_941"/>
    <m/>
    <s v=""/>
  </r>
  <r>
    <s v="Ngd-Sabonbari-America-IHS"/>
    <s v="ADM_155"/>
    <s v="Ngaoundere"/>
    <s v="IHS"/>
    <s v="Grid-Gen"/>
    <s v="ADAMAOUA"/>
    <s v="Ngaoundere"/>
    <s v="Huawei"/>
    <n v="1.5003046231376609"/>
    <n v="0.86036417803117826"/>
    <n v="0"/>
    <n v="0"/>
    <n v="0"/>
    <n v="0"/>
    <n v="0"/>
    <n v="0"/>
    <n v="0"/>
    <n v="0"/>
    <n v="0"/>
    <n v="0"/>
    <n v="0"/>
    <n v="2.1402093980875088E-3"/>
    <n v="0"/>
    <n v="0"/>
    <n v="0"/>
    <n v="0"/>
    <n v="0"/>
    <n v="1.7835078317395909E-4"/>
    <n v="0"/>
    <n v="0"/>
    <n v="0"/>
    <n v="0"/>
    <m/>
    <n v="0"/>
    <n v="0"/>
    <n v="0"/>
    <n v="0"/>
    <n v="0"/>
    <x v="0"/>
    <m/>
    <s v="No root cause"/>
    <s v="No root cause"/>
    <s v="No root cause"/>
    <x v="3"/>
    <s v=""/>
    <s v="ADM_155"/>
    <m/>
    <s v=""/>
  </r>
  <r>
    <s v="Foumban-Njinka"/>
    <s v="OST_101"/>
    <s v="OUEST"/>
    <s v="IHS"/>
    <s v="Grid-Gen"/>
    <s v="OUEST"/>
    <s v="Foumban"/>
    <s v="Huawei"/>
    <n v="0.45531171436480011"/>
    <n v="3.0587159314333982E-2"/>
    <n v="0"/>
    <n v="0"/>
    <n v="0"/>
    <n v="0"/>
    <n v="0"/>
    <n v="0"/>
    <n v="0"/>
    <n v="0"/>
    <n v="0"/>
    <n v="0"/>
    <n v="0"/>
    <n v="0"/>
    <n v="0"/>
    <n v="0"/>
    <n v="0"/>
    <n v="0"/>
    <n v="0"/>
    <n v="8.9175391586979543E-5"/>
    <n v="0"/>
    <n v="0"/>
    <n v="0"/>
    <n v="0"/>
    <m/>
    <n v="0"/>
    <n v="0"/>
    <n v="0"/>
    <n v="0"/>
    <n v="0"/>
    <x v="0"/>
    <m/>
    <s v="No root cause"/>
    <s v="No root cause"/>
    <s v="No root cause"/>
    <x v="3"/>
    <s v=""/>
    <s v="OST_101"/>
    <m/>
    <s v=""/>
  </r>
  <r>
    <s v="Edea-Bisseke"/>
    <s v="LIT_313"/>
    <s v="LITTORAL"/>
    <s v="IHS"/>
    <s v="Grid-Gen"/>
    <s v="LITTORAL"/>
    <s v="Edea"/>
    <s v="ZTE"/>
    <n v="0"/>
    <n v="0"/>
    <n v="5.7896860465928885E-17"/>
    <n v="0"/>
    <n v="0"/>
    <n v="1.8243501610864274"/>
    <n v="0"/>
    <n v="0"/>
    <n v="0"/>
    <n v="0"/>
    <n v="0"/>
    <n v="0"/>
    <n v="0"/>
    <n v="0"/>
    <n v="0"/>
    <n v="0"/>
    <n v="0"/>
    <n v="0"/>
    <n v="0"/>
    <n v="1.1579372093185777E-16"/>
    <n v="0"/>
    <n v="0"/>
    <n v="0"/>
    <n v="0"/>
    <m/>
    <n v="0"/>
    <n v="0"/>
    <n v="0"/>
    <n v="0"/>
    <n v="0"/>
    <x v="0"/>
    <m/>
    <s v="No root cause"/>
    <s v="No root cause"/>
    <s v="No root cause"/>
    <x v="3"/>
    <s v=""/>
    <s v="LIT_313"/>
    <m/>
    <s v=""/>
  </r>
  <r>
    <s v="Lende-Kribi"/>
    <s v="SUD_086"/>
    <s v="LITTORAL"/>
    <s v="CAMUSAT"/>
    <s v="HGB"/>
    <s v="SUD"/>
    <s v="Kribi"/>
    <s v="ZTE"/>
    <n v="0"/>
    <n v="0"/>
    <n v="0"/>
    <n v="0"/>
    <n v="0"/>
    <n v="0"/>
    <n v="0"/>
    <n v="0"/>
    <n v="3.2386897067342399"/>
    <n v="0"/>
    <n v="0"/>
    <n v="8.4181569658114408E-3"/>
    <n v="0"/>
    <n v="0"/>
    <n v="8.4181569658114408E-3"/>
    <n v="3.4362131990993983"/>
    <n v="0"/>
    <n v="14.279958651154427"/>
    <n v="25.71129859345438"/>
    <n v="0"/>
    <n v="0"/>
    <n v="0"/>
    <n v="0"/>
    <n v="0"/>
    <m/>
    <n v="0"/>
    <n v="0"/>
    <n v="0"/>
    <n v="0"/>
    <n v="0"/>
    <x v="0"/>
    <m/>
    <s v="No root cause"/>
    <s v="No root cause"/>
    <s v="No root cause"/>
    <x v="3"/>
    <s v=""/>
    <s v="SUD_086"/>
    <m/>
    <s v=""/>
  </r>
  <r>
    <s v="Chapelle-Essos"/>
    <s v="CTR_207"/>
    <s v="Yaounde"/>
    <s v="IHS"/>
    <s v="Grid-Gen"/>
    <s v="CENTRE"/>
    <s v="Yaounde"/>
    <s v="ZTE"/>
    <n v="0.18045532241541212"/>
    <n v="7.249959336021429E-2"/>
    <n v="0"/>
    <n v="0"/>
    <n v="0"/>
    <n v="0"/>
    <n v="0"/>
    <n v="0"/>
    <n v="0"/>
    <n v="0"/>
    <n v="0.52347738369388697"/>
    <n v="0"/>
    <n v="0.43753014128235607"/>
    <n v="0"/>
    <n v="0"/>
    <n v="0"/>
    <n v="0"/>
    <n v="0"/>
    <n v="17.984304417677553"/>
    <n v="0"/>
    <n v="0"/>
    <n v="0"/>
    <n v="0"/>
    <n v="0"/>
    <m/>
    <n v="0"/>
    <n v="0"/>
    <n v="0"/>
    <n v="0"/>
    <n v="0"/>
    <x v="0"/>
    <m/>
    <s v="No root cause"/>
    <s v="No root cause"/>
    <s v="No root cause"/>
    <x v="3"/>
    <s v=""/>
    <s v="CTR_207"/>
    <m/>
    <s v=""/>
  </r>
  <r>
    <s v="Bonendale-II"/>
    <s v="LIT_641"/>
    <s v="Douala"/>
    <s v="CAMUSAT"/>
    <s v="Good Grid + GE"/>
    <s v="LITTORAL"/>
    <s v="Douala"/>
    <s v="ZTE"/>
    <n v="4.8062682452851195"/>
    <n v="1.6006091035946957"/>
    <n v="1.8972242910913073"/>
    <n v="13.469211661002245"/>
    <n v="0"/>
    <n v="2.1497333299089982"/>
    <n v="0"/>
    <n v="0"/>
    <n v="4.8546191426035792"/>
    <n v="0"/>
    <n v="0.38256242990814188"/>
    <n v="0"/>
    <n v="5.5504190530001463"/>
    <n v="1.2306204039001676E-3"/>
    <n v="0"/>
    <n v="1.8852747886186516"/>
    <n v="0"/>
    <n v="9.9343169735726935"/>
    <n v="4.5738058344961816"/>
    <n v="0"/>
    <n v="0"/>
    <n v="0"/>
    <n v="0"/>
    <n v="0"/>
    <m/>
    <n v="0"/>
    <n v="0"/>
    <n v="0"/>
    <n v="0"/>
    <n v="0"/>
    <x v="0"/>
    <m/>
    <s v="No root cause"/>
    <s v="No root cause"/>
    <s v="No root cause"/>
    <x v="3"/>
    <s v=""/>
    <s v="LIT_641"/>
    <m/>
    <s v=""/>
  </r>
  <r>
    <s v="Maroua-Makabaye"/>
    <s v="EXN_234"/>
    <s v="Maroua"/>
    <s v="CAMUSAT"/>
    <s v="Medium Grid + GE"/>
    <s v="EXTREME-NORD"/>
    <s v="Maroua"/>
    <s v="Huawei"/>
    <n v="0"/>
    <n v="0"/>
    <n v="0"/>
    <n v="0"/>
    <n v="1.7600547037522152"/>
    <n v="0"/>
    <n v="3.4978155596076856"/>
    <n v="0"/>
    <n v="3.027504544377956"/>
    <n v="0"/>
    <n v="1.1536977111173892"/>
    <n v="0"/>
    <n v="0"/>
    <n v="0"/>
    <n v="0"/>
    <n v="8.4142332485810414"/>
    <n v="0"/>
    <n v="0"/>
    <n v="4.2261109826985468"/>
    <n v="0"/>
    <n v="0"/>
    <n v="0"/>
    <n v="0"/>
    <n v="0"/>
    <m/>
    <n v="0"/>
    <n v="0"/>
    <n v="0"/>
    <n v="0"/>
    <n v="0"/>
    <x v="0"/>
    <m/>
    <s v="No root cause"/>
    <s v="No root cause"/>
    <s v="No root cause"/>
    <x v="3"/>
    <s v=""/>
    <s v="EXN_234"/>
    <m/>
    <s v=""/>
  </r>
  <r>
    <s v="Kribi-Afanmabe"/>
    <s v="SUD_241"/>
    <s v="LITTORAL"/>
    <s v="IHS"/>
    <s v="Grid-Gen"/>
    <s v="SUD"/>
    <s v="Kribi"/>
    <s v="ZTE"/>
    <n v="13.922133474872512"/>
    <n v="0"/>
    <n v="0"/>
    <n v="0"/>
    <n v="0"/>
    <n v="0"/>
    <n v="0"/>
    <n v="0"/>
    <n v="0"/>
    <n v="0"/>
    <n v="0"/>
    <n v="9.9341386227895911E-3"/>
    <n v="0"/>
    <n v="2.6349009653771196"/>
    <n v="9.9341386227895876E-3"/>
    <n v="0"/>
    <n v="0"/>
    <n v="0"/>
    <n v="3.8123193306566443"/>
    <n v="0"/>
    <n v="0"/>
    <n v="0"/>
    <n v="0"/>
    <n v="0"/>
    <m/>
    <n v="0"/>
    <n v="0"/>
    <n v="0"/>
    <n v="0"/>
    <n v="0"/>
    <x v="0"/>
    <m/>
    <s v="No root cause"/>
    <s v="No root cause"/>
    <s v="No root cause"/>
    <x v="3"/>
    <s v=""/>
    <s v="SUD_241"/>
    <m/>
    <s v=""/>
  </r>
  <r>
    <s v="Bafia"/>
    <s v="CTR_022"/>
    <s v="CENTRE"/>
    <s v="IHS"/>
    <s v="Grid-Gen"/>
    <s v="CENTRE"/>
    <s v="Bafia"/>
    <s v="ZTE"/>
    <n v="0"/>
    <n v="0"/>
    <n v="0"/>
    <n v="0"/>
    <n v="0.17007530683468816"/>
    <n v="0"/>
    <n v="0"/>
    <n v="0"/>
    <n v="3.2038042935454141"/>
    <n v="0"/>
    <n v="1.7572010912214324"/>
    <n v="0"/>
    <n v="0"/>
    <n v="0"/>
    <n v="0"/>
    <n v="0"/>
    <n v="0"/>
    <n v="0"/>
    <n v="3.4990996852465384"/>
    <n v="0"/>
    <n v="0"/>
    <n v="0"/>
    <n v="0"/>
    <n v="0"/>
    <m/>
    <n v="0"/>
    <n v="0"/>
    <n v="0"/>
    <n v="0"/>
    <n v="0"/>
    <x v="0"/>
    <m/>
    <s v="No root cause"/>
    <s v="No root cause"/>
    <s v="No root cause"/>
    <x v="3"/>
    <s v=""/>
    <s v="CTR_022"/>
    <m/>
    <s v=""/>
  </r>
  <r>
    <s v="PK10-Soeurs-Dominicaines"/>
    <s v="LIT_403"/>
    <s v="Douala"/>
    <s v="IHS"/>
    <s v="Grid-Gen"/>
    <s v="LITTORAL"/>
    <s v="Douala"/>
    <s v="ZTE"/>
    <n v="0"/>
    <n v="0"/>
    <n v="0"/>
    <n v="0"/>
    <n v="0"/>
    <n v="0"/>
    <n v="0"/>
    <n v="0"/>
    <n v="0"/>
    <n v="0"/>
    <n v="6.4090888985911727"/>
    <n v="0"/>
    <n v="0"/>
    <n v="2.2115497113570394E-3"/>
    <n v="0"/>
    <n v="0"/>
    <n v="0"/>
    <n v="0"/>
    <n v="3.3441663599033191"/>
    <n v="0"/>
    <n v="0"/>
    <n v="0"/>
    <n v="0"/>
    <n v="0"/>
    <m/>
    <n v="0"/>
    <n v="0"/>
    <n v="0"/>
    <n v="0"/>
    <n v="0"/>
    <x v="0"/>
    <m/>
    <s v="No root cause"/>
    <s v="No root cause"/>
    <s v="No root cause"/>
    <x v="3"/>
    <s v=""/>
    <s v="LIT_403"/>
    <m/>
    <s v=""/>
  </r>
  <r>
    <s v="Pingo-PK10-IHS-New"/>
    <s v="LIT_562"/>
    <s v="Douala"/>
    <s v="IHS"/>
    <s v="Grid-Gen"/>
    <s v="LITTORAL"/>
    <s v="Douala"/>
    <s v="ZTE"/>
    <n v="0"/>
    <n v="0"/>
    <n v="0"/>
    <n v="0"/>
    <n v="0"/>
    <n v="0"/>
    <n v="0"/>
    <n v="0"/>
    <n v="0"/>
    <n v="0"/>
    <n v="5.1065396238367962"/>
    <n v="0"/>
    <n v="0"/>
    <n v="0"/>
    <n v="0"/>
    <n v="0"/>
    <n v="0"/>
    <n v="0"/>
    <n v="2.6721049387472071"/>
    <n v="0"/>
    <n v="0"/>
    <n v="0"/>
    <n v="0"/>
    <n v="0"/>
    <m/>
    <n v="0"/>
    <n v="0"/>
    <n v="0"/>
    <n v="0"/>
    <n v="0"/>
    <x v="0"/>
    <m/>
    <s v="No root cause"/>
    <s v="No root cause"/>
    <s v="No root cause"/>
    <x v="3"/>
    <s v=""/>
    <s v="LIT_562"/>
    <m/>
    <s v=""/>
  </r>
  <r>
    <s v="Bda-Kwe-Pastoral-Center-IHS"/>
    <s v="NRO_062"/>
    <s v="NORD-OUEST"/>
    <s v="IHS"/>
    <s v="Grid-Gen"/>
    <s v="NORD-OUEST"/>
    <s v="Bamenda"/>
    <s v="Huawei"/>
    <n v="0"/>
    <n v="0"/>
    <n v="0"/>
    <n v="0"/>
    <n v="0"/>
    <n v="0"/>
    <n v="0"/>
    <n v="0"/>
    <n v="0"/>
    <n v="0.14687186994375528"/>
    <n v="4.5194088456281234"/>
    <n v="0"/>
    <n v="0"/>
    <n v="1.4419660819614593"/>
    <n v="0"/>
    <n v="0"/>
    <n v="0"/>
    <n v="1.7127025708195289"/>
    <n v="2.6683774073788715"/>
    <n v="0"/>
    <n v="0"/>
    <n v="0"/>
    <n v="0"/>
    <n v="0"/>
    <m/>
    <n v="0"/>
    <n v="0"/>
    <n v="0"/>
    <n v="0"/>
    <n v="0"/>
    <x v="0"/>
    <m/>
    <s v="No root cause"/>
    <s v="No root cause"/>
    <s v="No root cause"/>
    <x v="3"/>
    <s v=""/>
    <s v="NRO_062"/>
    <m/>
    <s v=""/>
  </r>
  <r>
    <s v="Abome-New"/>
    <s v="CTR_549"/>
    <s v="Yaounde"/>
    <s v="IHS"/>
    <s v="Grid-Gen"/>
    <s v="CENTRE"/>
    <s v="Yaounde"/>
    <s v="ZTE"/>
    <n v="0"/>
    <n v="0"/>
    <n v="0"/>
    <n v="0"/>
    <n v="3.3445587316263019"/>
    <n v="0"/>
    <n v="0"/>
    <n v="0"/>
    <n v="0"/>
    <n v="0"/>
    <n v="0"/>
    <n v="0"/>
    <n v="0"/>
    <n v="0"/>
    <n v="0"/>
    <n v="0"/>
    <n v="0"/>
    <n v="0"/>
    <n v="2.2447407921057647"/>
    <n v="0"/>
    <n v="0"/>
    <n v="0"/>
    <n v="0"/>
    <n v="0"/>
    <m/>
    <n v="0"/>
    <n v="0"/>
    <n v="0"/>
    <n v="0"/>
    <n v="0"/>
    <x v="0"/>
    <m/>
    <s v="No root cause"/>
    <s v="No root cause"/>
    <s v="No root cause"/>
    <x v="3"/>
    <s v=""/>
    <s v="CTR_549"/>
    <m/>
    <s v=""/>
  </r>
  <r>
    <s v="PK10-Marche"/>
    <s v="LIT_278"/>
    <s v="Douala"/>
    <s v="IHS"/>
    <s v="Grid-Gen-Lithium"/>
    <s v="LITTORAL"/>
    <s v="Douala"/>
    <s v="ZTE"/>
    <n v="0"/>
    <n v="0"/>
    <n v="0"/>
    <n v="0.66799502329974636"/>
    <n v="0"/>
    <n v="0"/>
    <n v="0"/>
    <n v="0"/>
    <n v="0"/>
    <n v="0"/>
    <n v="3.4214992594875482"/>
    <n v="0"/>
    <n v="0"/>
    <n v="0"/>
    <n v="0"/>
    <n v="0"/>
    <n v="0"/>
    <n v="0"/>
    <n v="1.7237246492196794"/>
    <n v="0"/>
    <n v="0"/>
    <n v="0"/>
    <n v="0"/>
    <n v="0"/>
    <m/>
    <n v="0"/>
    <n v="0"/>
    <n v="0"/>
    <n v="0"/>
    <n v="0"/>
    <x v="0"/>
    <m/>
    <s v="No root cause"/>
    <s v="No root cause"/>
    <s v="No root cause"/>
    <x v="3"/>
    <s v=""/>
    <s v="LIT_278"/>
    <m/>
    <s v=""/>
  </r>
  <r>
    <s v="Foumban-Ndjisse"/>
    <s v="OST_083"/>
    <s v="OUEST"/>
    <s v="IHS"/>
    <s v="Grid-Gen"/>
    <s v="OUEST"/>
    <s v="Foumban"/>
    <s v="Huawei"/>
    <n v="0"/>
    <n v="0"/>
    <n v="0"/>
    <n v="0"/>
    <n v="0"/>
    <n v="0"/>
    <n v="0"/>
    <n v="0"/>
    <n v="0"/>
    <n v="0"/>
    <n v="0"/>
    <n v="0"/>
    <n v="0"/>
    <n v="0"/>
    <n v="0"/>
    <n v="0"/>
    <n v="0"/>
    <n v="1.803572294846661"/>
    <n v="1.6659746656279517"/>
    <n v="0"/>
    <n v="0"/>
    <n v="0"/>
    <n v="0"/>
    <n v="0"/>
    <m/>
    <n v="0"/>
    <n v="0"/>
    <n v="0"/>
    <n v="0"/>
    <n v="0"/>
    <x v="0"/>
    <m/>
    <s v="No root cause"/>
    <s v="No root cause"/>
    <s v="No root cause"/>
    <x v="3"/>
    <s v=""/>
    <s v="OST_083"/>
    <m/>
    <s v=""/>
  </r>
  <r>
    <s v="Maroua-Ouro-Bah"/>
    <s v="EXN_083"/>
    <s v="Maroua"/>
    <s v="IHS"/>
    <s v="Grid-Gen"/>
    <s v="EXTREME-NORD"/>
    <s v="Maroua"/>
    <s v="Huawei"/>
    <n v="0.27127154120759178"/>
    <n v="0.69467630046257056"/>
    <n v="0"/>
    <n v="0"/>
    <n v="0"/>
    <n v="0"/>
    <n v="0"/>
    <n v="0"/>
    <n v="0"/>
    <n v="0.52221109313335223"/>
    <n v="0"/>
    <n v="0.67696606769339651"/>
    <n v="0"/>
    <n v="0"/>
    <n v="0.67696606769339651"/>
    <n v="0"/>
    <n v="0"/>
    <n v="0"/>
    <n v="1.6472478333946861"/>
    <n v="0"/>
    <n v="0"/>
    <n v="0"/>
    <n v="0"/>
    <n v="0"/>
    <m/>
    <n v="0"/>
    <n v="0"/>
    <n v="0"/>
    <n v="0"/>
    <n v="0"/>
    <x v="0"/>
    <m/>
    <s v="No root cause"/>
    <s v="No root cause"/>
    <s v="No root cause"/>
    <x v="3"/>
    <s v=""/>
    <s v="EXN_083"/>
    <m/>
    <s v=""/>
  </r>
  <r>
    <s v="Parcours-Vita"/>
    <s v="LIT_666"/>
    <s v="Douala"/>
    <s v="CAMUSAT"/>
    <s v="Good Grid no GE - 12h"/>
    <s v="LITTORAL"/>
    <s v="Douala"/>
    <s v="ZTE"/>
    <n v="0"/>
    <n v="0"/>
    <n v="23.879529039787919"/>
    <n v="0"/>
    <n v="0"/>
    <n v="18.159979939103906"/>
    <n v="8.5214755745035422"/>
    <n v="0"/>
    <n v="0"/>
    <n v="0"/>
    <n v="7.3877709861799543"/>
    <n v="4.0830379844363982"/>
    <n v="0"/>
    <n v="0"/>
    <n v="4.0830379844363982"/>
    <n v="0"/>
    <n v="0"/>
    <n v="0"/>
    <n v="0.90948198371728772"/>
    <n v="0"/>
    <n v="0"/>
    <n v="0"/>
    <n v="0"/>
    <n v="0"/>
    <m/>
    <n v="0"/>
    <n v="0"/>
    <n v="0"/>
    <n v="0"/>
    <n v="0"/>
    <x v="0"/>
    <m/>
    <s v="No root cause"/>
    <s v="No root cause"/>
    <s v="No root cause"/>
    <x v="3"/>
    <s v=""/>
    <s v="LIT_666"/>
    <m/>
    <s v=""/>
  </r>
  <r>
    <s v="Makepe-AES"/>
    <s v="LIT_357"/>
    <s v="Douala"/>
    <s v="IHS"/>
    <s v="Grid-Gen"/>
    <s v="LITTORAL"/>
    <s v="Douala"/>
    <s v="ZTE"/>
    <n v="0"/>
    <n v="0"/>
    <n v="18.528952039334197"/>
    <n v="0"/>
    <n v="0"/>
    <n v="11.384166160150441"/>
    <n v="4.1865706140688808"/>
    <n v="0"/>
    <n v="0"/>
    <n v="0"/>
    <n v="5.8604462193914388"/>
    <n v="3.0638345989104905"/>
    <n v="19.345834296427562"/>
    <n v="0"/>
    <n v="3.0638345989104905"/>
    <n v="0"/>
    <n v="0"/>
    <n v="0"/>
    <n v="0.59496037759001053"/>
    <n v="0"/>
    <n v="0"/>
    <n v="0"/>
    <n v="0"/>
    <n v="0"/>
    <m/>
    <n v="0"/>
    <n v="0"/>
    <n v="0"/>
    <n v="0"/>
    <n v="0"/>
    <x v="0"/>
    <m/>
    <s v="No root cause"/>
    <s v="No root cause"/>
    <s v="No root cause"/>
    <x v="3"/>
    <s v=""/>
    <s v="LIT_357"/>
    <m/>
    <s v=""/>
  </r>
  <r>
    <s v="Foumban-Ndjisse-III"/>
    <s v="OST_229"/>
    <s v="OUEST"/>
    <s v="CAMUSAT"/>
    <s v="HGB"/>
    <s v="OUEST"/>
    <s v="Foumban"/>
    <s v="Huawei"/>
    <n v="0"/>
    <n v="0"/>
    <n v="0"/>
    <n v="0"/>
    <n v="0"/>
    <n v="0"/>
    <n v="8.0614553994629509E-3"/>
    <n v="0"/>
    <n v="0"/>
    <n v="0"/>
    <n v="0"/>
    <n v="0"/>
    <n v="0"/>
    <n v="0"/>
    <n v="0"/>
    <n v="0"/>
    <n v="0"/>
    <n v="5.9226728076408319"/>
    <n v="0.45960996823929245"/>
    <n v="0"/>
    <n v="0"/>
    <n v="0"/>
    <n v="0"/>
    <n v="0"/>
    <m/>
    <n v="0"/>
    <n v="0"/>
    <n v="0"/>
    <n v="0"/>
    <n v="0"/>
    <x v="0"/>
    <m/>
    <s v="No root cause"/>
    <s v="No root cause"/>
    <s v="No root cause"/>
    <x v="3"/>
    <s v=""/>
    <s v="OST_229"/>
    <m/>
    <s v=""/>
  </r>
  <r>
    <s v="Bonassama-New-IHS"/>
    <s v="LIT_589"/>
    <s v="Douala"/>
    <s v="IHS"/>
    <s v="Grid-Gen"/>
    <s v="LITTORAL"/>
    <s v="Douala"/>
    <s v="ZTE"/>
    <n v="0"/>
    <n v="0"/>
    <n v="0"/>
    <n v="0"/>
    <n v="0"/>
    <n v="0"/>
    <n v="0"/>
    <n v="0"/>
    <n v="0"/>
    <n v="0"/>
    <n v="0"/>
    <n v="0"/>
    <n v="0"/>
    <n v="0"/>
    <n v="0"/>
    <n v="0"/>
    <n v="0"/>
    <n v="0"/>
    <n v="0.27360793646717013"/>
    <n v="0"/>
    <n v="0"/>
    <n v="0"/>
    <n v="0"/>
    <n v="0"/>
    <m/>
    <n v="0"/>
    <n v="0"/>
    <n v="0"/>
    <n v="0"/>
    <n v="0"/>
    <x v="0"/>
    <m/>
    <s v="No root cause"/>
    <s v="No root cause"/>
    <s v="No root cause"/>
    <x v="3"/>
    <s v=""/>
    <s v="LIT_589"/>
    <m/>
    <s v=""/>
  </r>
  <r>
    <s v="Kribi-Gd-Batanga-II"/>
    <s v="SUD_094"/>
    <s v="LITTORAL"/>
    <s v="CAMUSAT"/>
    <s v="Good Grid + GE"/>
    <s v="SUD"/>
    <s v="Kribi"/>
    <s v="ZTE"/>
    <n v="0"/>
    <n v="5.7999674688171875E-2"/>
    <n v="3.5670156634854415E-5"/>
    <n v="3.2007544951531388"/>
    <n v="0"/>
    <n v="0"/>
    <n v="0"/>
    <n v="0"/>
    <n v="0"/>
    <n v="0"/>
    <n v="0"/>
    <n v="1.0076819249328664E-2"/>
    <n v="0.2029631912519651"/>
    <n v="0"/>
    <n v="1.0076819249328666E-2"/>
    <n v="0"/>
    <n v="0"/>
    <n v="0"/>
    <n v="0.24888851791926003"/>
    <n v="0"/>
    <n v="0"/>
    <n v="0"/>
    <n v="0"/>
    <n v="0"/>
    <m/>
    <n v="0"/>
    <n v="0"/>
    <n v="0"/>
    <n v="0"/>
    <n v="0"/>
    <x v="0"/>
    <m/>
    <s v="No root cause"/>
    <s v="No root cause"/>
    <s v="No root cause"/>
    <x v="3"/>
    <s v=""/>
    <s v="SUD_094"/>
    <m/>
    <s v=""/>
  </r>
  <r>
    <s v="Bsadi-ZoneA-New"/>
    <s v="LIT_277"/>
    <s v="Douala"/>
    <s v="IHS"/>
    <s v="GridOnly"/>
    <s v="LITTORAL"/>
    <s v="Douala"/>
    <s v="ZTE"/>
    <n v="0"/>
    <n v="0"/>
    <n v="6.9437488763900665"/>
    <n v="0"/>
    <n v="0"/>
    <n v="4.1665418211184457"/>
    <n v="1.539185093869585"/>
    <n v="0"/>
    <n v="0"/>
    <n v="0"/>
    <n v="2.1955873162630239"/>
    <n v="1.1472235776881743"/>
    <n v="7.2466955166893543"/>
    <n v="0"/>
    <n v="3.4467715654632984"/>
    <n v="0"/>
    <n v="0"/>
    <n v="0"/>
    <n v="0.22156517793700986"/>
    <n v="0"/>
    <n v="0"/>
    <n v="0"/>
    <n v="0"/>
    <n v="0"/>
    <m/>
    <n v="0"/>
    <n v="0"/>
    <n v="0"/>
    <n v="0"/>
    <n v="0"/>
    <x v="0"/>
    <m/>
    <s v="No root cause"/>
    <s v="No root cause"/>
    <s v="No root cause"/>
    <x v="3"/>
    <s v=""/>
    <s v="LIT_277"/>
    <m/>
    <s v=""/>
  </r>
  <r>
    <s v="Bonaberi-Magzi-IHS"/>
    <s v="LIT_738"/>
    <s v="Douala"/>
    <s v="IHS"/>
    <s v="Grid-Gen"/>
    <s v="LITTORAL"/>
    <s v="Douala"/>
    <s v="ZTE"/>
    <n v="0"/>
    <n v="0"/>
    <n v="0"/>
    <n v="2.1254776233973405"/>
    <n v="1.4499561970476513"/>
    <n v="0"/>
    <n v="0"/>
    <n v="0"/>
    <n v="0"/>
    <n v="0"/>
    <n v="0"/>
    <n v="0"/>
    <n v="0"/>
    <n v="0"/>
    <n v="0"/>
    <n v="1.8510314382492523"/>
    <n v="0"/>
    <n v="0"/>
    <n v="0.20480020431865703"/>
    <n v="0"/>
    <n v="0"/>
    <n v="0"/>
    <n v="0"/>
    <n v="0"/>
    <m/>
    <n v="0"/>
    <n v="0"/>
    <n v="0"/>
    <n v="0"/>
    <n v="0"/>
    <x v="0"/>
    <m/>
    <s v="No root cause"/>
    <s v="No root cause"/>
    <s v="No root cause"/>
    <x v="3"/>
    <s v=""/>
    <s v="LIT_738"/>
    <m/>
    <s v=""/>
  </r>
  <r>
    <s v="Shell-Nsimeyong"/>
    <s v="CTR_056"/>
    <s v="Yaounde"/>
    <s v="IHS"/>
    <s v="Grid-Gen"/>
    <s v="CENTRE"/>
    <s v="Yaounde"/>
    <s v="ZTE"/>
    <n v="0.2307859134271032"/>
    <n v="0"/>
    <n v="0"/>
    <n v="0"/>
    <n v="0"/>
    <n v="0"/>
    <n v="0"/>
    <n v="0"/>
    <n v="0"/>
    <n v="0"/>
    <n v="0"/>
    <n v="0"/>
    <n v="0"/>
    <n v="0"/>
    <n v="0"/>
    <n v="0"/>
    <n v="0"/>
    <n v="0"/>
    <n v="0.16686499273755634"/>
    <n v="0"/>
    <n v="0"/>
    <n v="0"/>
    <n v="0"/>
    <n v="0"/>
    <m/>
    <n v="0"/>
    <n v="0"/>
    <n v="0"/>
    <n v="0"/>
    <n v="0"/>
    <x v="0"/>
    <m/>
    <s v="No root cause"/>
    <s v="No root cause"/>
    <s v="No root cause"/>
    <x v="3"/>
    <s v=""/>
    <s v="CTR_056"/>
    <m/>
    <s v=""/>
  </r>
  <r>
    <s v="Maroua-Ouro-Bah-II-IHS"/>
    <s v="EXN_184"/>
    <s v="Maroua"/>
    <s v="IHS"/>
    <s v="Grid-Gen"/>
    <s v="EXTREME-NORD"/>
    <s v="Maroua"/>
    <s v="Huawei"/>
    <n v="1.4790630448616426"/>
    <n v="0.74789617416167997"/>
    <n v="0"/>
    <n v="0"/>
    <n v="0.82132319159439893"/>
    <n v="0"/>
    <n v="0"/>
    <n v="0"/>
    <n v="0"/>
    <n v="0"/>
    <n v="0.90816218792179948"/>
    <n v="0"/>
    <n v="0"/>
    <n v="0"/>
    <n v="0"/>
    <n v="0"/>
    <n v="0"/>
    <n v="0"/>
    <n v="0.13677721561610923"/>
    <n v="0"/>
    <n v="0"/>
    <n v="0"/>
    <n v="0"/>
    <n v="0"/>
    <m/>
    <n v="0"/>
    <n v="0"/>
    <n v="0"/>
    <n v="0"/>
    <n v="0"/>
    <x v="0"/>
    <m/>
    <s v="No root cause"/>
    <s v="No root cause"/>
    <s v="No root cause"/>
    <x v="3"/>
    <s v=""/>
    <s v="EXN_184"/>
    <m/>
    <s v=""/>
  </r>
  <r>
    <s v="Rond-point"/>
    <s v="LIT_048"/>
    <s v="Douala"/>
    <s v="IHS"/>
    <s v="Grid-Gen"/>
    <s v="LITTORAL"/>
    <s v="Douala"/>
    <s v="ZTE"/>
    <n v="0"/>
    <n v="0"/>
    <n v="0"/>
    <n v="0"/>
    <n v="0"/>
    <n v="0"/>
    <n v="0"/>
    <n v="0"/>
    <n v="0"/>
    <n v="0"/>
    <n v="0"/>
    <n v="0"/>
    <n v="0"/>
    <n v="0"/>
    <n v="0"/>
    <n v="0"/>
    <n v="0"/>
    <n v="0"/>
    <n v="0.13069545390987697"/>
    <n v="0"/>
    <n v="0"/>
    <n v="0"/>
    <n v="0"/>
    <n v="0"/>
    <m/>
    <n v="0"/>
    <n v="0"/>
    <n v="0"/>
    <n v="0"/>
    <n v="0"/>
    <x v="0"/>
    <m/>
    <s v="No root cause"/>
    <s v="No root cause"/>
    <s v="No root cause"/>
    <x v="3"/>
    <s v=""/>
    <s v="LIT_048"/>
    <m/>
    <s v=""/>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n v="0"/>
    <n v="0"/>
    <n v="3.0791014259501819"/>
    <n v="5.7732148513410547E-2"/>
    <n v="0"/>
    <n v="0"/>
    <n v="0"/>
    <n v="0"/>
    <n v="0"/>
    <m/>
    <n v="0"/>
    <n v="0"/>
    <n v="0"/>
    <n v="0"/>
    <n v="0"/>
    <x v="0"/>
    <m/>
    <s v="No root cause"/>
    <s v="No root cause"/>
    <s v="No root cause"/>
    <x v="3"/>
    <s v=""/>
    <s v="NRO_119"/>
    <m/>
    <s v=""/>
  </r>
  <r>
    <s v="Kiiki"/>
    <s v="CTR_190"/>
    <s v="CENTRE"/>
    <s v="IHS"/>
    <s v="Grid-Gen"/>
    <s v="CENTRE"/>
    <s v="Kiiki"/>
    <s v="NOKIA"/>
    <n v="0"/>
    <n v="0"/>
    <n v="0"/>
    <n v="0"/>
    <n v="0"/>
    <n v="0"/>
    <n v="0"/>
    <n v="6.6851597340379598E-2"/>
    <n v="0"/>
    <n v="0"/>
    <n v="0"/>
    <n v="0"/>
    <n v="0"/>
    <n v="0"/>
    <n v="0"/>
    <n v="0"/>
    <n v="0"/>
    <n v="0"/>
    <n v="6.7238245256582962E-3"/>
    <n v="0"/>
    <n v="0"/>
    <n v="0"/>
    <n v="0"/>
    <n v="0"/>
    <m/>
    <n v="0"/>
    <n v="0"/>
    <n v="0"/>
    <n v="0"/>
    <n v="0"/>
    <x v="0"/>
    <m/>
    <s v="No root cause"/>
    <s v="No root cause"/>
    <s v="No root cause"/>
    <x v="3"/>
    <s v=""/>
    <s v="CTR_190"/>
    <m/>
    <s v=""/>
  </r>
  <r>
    <s v="Buea-UB-Lamp-IHS"/>
    <s v="SUO_200"/>
    <s v="SUD-OUEST"/>
    <s v="IHS"/>
    <s v="Grid-Gen"/>
    <s v="SUD-OUEST"/>
    <s v="Buea"/>
    <s v="Huawei"/>
    <n v="0"/>
    <n v="0.62467361806679156"/>
    <n v="0"/>
    <n v="0"/>
    <n v="0"/>
    <n v="0"/>
    <n v="0"/>
    <n v="0"/>
    <n v="0"/>
    <n v="0"/>
    <n v="0"/>
    <n v="0"/>
    <n v="0"/>
    <n v="0"/>
    <n v="0"/>
    <n v="0"/>
    <n v="10.332663447791729"/>
    <n v="0"/>
    <n v="4.7262957541099162E-3"/>
    <n v="0"/>
    <n v="0"/>
    <n v="0"/>
    <n v="0"/>
    <n v="0"/>
    <m/>
    <n v="0"/>
    <n v="0"/>
    <n v="0"/>
    <n v="0"/>
    <n v="0"/>
    <x v="0"/>
    <m/>
    <s v="No root cause"/>
    <s v="No root cause"/>
    <s v="No root cause"/>
    <x v="3"/>
    <s v=""/>
    <s v="SUO_200"/>
    <m/>
    <s v=""/>
  </r>
  <r>
    <s v="Bpriso-Croissanterie"/>
    <s v="LIT_675"/>
    <s v="Douala"/>
    <s v="CAMUSAT"/>
    <s v="Good Grid + GE"/>
    <s v="LITTORAL"/>
    <s v="Douala"/>
    <s v="ZTE"/>
    <n v="0"/>
    <n v="0"/>
    <n v="0"/>
    <n v="0"/>
    <n v="0"/>
    <n v="0"/>
    <n v="0"/>
    <n v="0"/>
    <n v="0"/>
    <n v="0"/>
    <n v="0"/>
    <n v="0"/>
    <n v="0"/>
    <n v="0"/>
    <n v="0"/>
    <n v="0"/>
    <n v="0"/>
    <n v="0"/>
    <n v="2.2293847896742098E-3"/>
    <n v="0"/>
    <n v="0"/>
    <n v="0"/>
    <n v="0"/>
    <n v="0"/>
    <m/>
    <n v="0"/>
    <n v="0"/>
    <n v="0"/>
    <n v="0"/>
    <n v="0"/>
    <x v="0"/>
    <m/>
    <s v="No root cause"/>
    <s v="No root cause"/>
    <s v="No root cause"/>
    <x v="3"/>
    <s v=""/>
    <s v="LIT_675"/>
    <m/>
    <s v=""/>
  </r>
  <r>
    <s v="Ndogbong-Vallee"/>
    <s v="LIT_264"/>
    <s v="Douala"/>
    <s v="IHS"/>
    <s v="Grid-Gen"/>
    <s v="LITTORAL"/>
    <s v="Douala"/>
    <s v="ZTE"/>
    <n v="0"/>
    <n v="2.1314702097119858"/>
    <n v="0"/>
    <n v="2.211549711357039E-3"/>
    <n v="0"/>
    <n v="0"/>
    <n v="0"/>
    <n v="0"/>
    <n v="0"/>
    <n v="0"/>
    <n v="0"/>
    <n v="0"/>
    <n v="0"/>
    <n v="0"/>
    <n v="0"/>
    <n v="0"/>
    <n v="0"/>
    <n v="0"/>
    <n v="1.8548481450091792E-3"/>
    <n v="0"/>
    <n v="0"/>
    <n v="0"/>
    <n v="0"/>
    <n v="0"/>
    <m/>
    <n v="0"/>
    <n v="0"/>
    <n v="0"/>
    <n v="0"/>
    <n v="0"/>
    <x v="0"/>
    <m/>
    <s v="No root cause"/>
    <s v="No root cause"/>
    <s v="No root cause"/>
    <x v="3"/>
    <s v=""/>
    <s v="LIT_264"/>
    <m/>
    <s v=""/>
  </r>
  <r>
    <s v="Bafang-Hotel-IHS"/>
    <s v="OST_222"/>
    <s v="OUEST"/>
    <s v="IHS"/>
    <s v="Grid-Gen"/>
    <s v="OUEST"/>
    <s v="Bafang"/>
    <s v="Huawei"/>
    <n v="0"/>
    <n v="0"/>
    <n v="0"/>
    <n v="0"/>
    <n v="0"/>
    <n v="2.2115497113570925E-2"/>
    <n v="0"/>
    <n v="8.9175391586979538E-4"/>
    <n v="8.9175391586979538E-4"/>
    <n v="0"/>
    <n v="0"/>
    <n v="0"/>
    <n v="0"/>
    <n v="5.3505234952187721E-4"/>
    <n v="0"/>
    <n v="0"/>
    <n v="0"/>
    <n v="0"/>
    <n v="1.6051570485656314E-3"/>
    <n v="0"/>
    <n v="0"/>
    <n v="0"/>
    <n v="0"/>
    <n v="0"/>
    <m/>
    <n v="0"/>
    <n v="0"/>
    <n v="0"/>
    <n v="0"/>
    <n v="0"/>
    <x v="0"/>
    <m/>
    <s v="No root cause"/>
    <s v="No root cause"/>
    <s v="No root cause"/>
    <x v="3"/>
    <s v=""/>
    <s v="OST_222"/>
    <m/>
    <s v=""/>
  </r>
  <r>
    <s v="Bafang-Centre"/>
    <s v="OST_126"/>
    <s v="OUEST"/>
    <s v="IHS"/>
    <s v="Grid Only"/>
    <s v="OUEST"/>
    <s v="Bafang"/>
    <s v="Huawei"/>
    <n v="0"/>
    <n v="0"/>
    <n v="0"/>
    <n v="0"/>
    <n v="2.675261747609386E-4"/>
    <n v="0"/>
    <n v="0"/>
    <n v="5.439698886805751E-3"/>
    <n v="0"/>
    <n v="2.675261747609386E-4"/>
    <n v="0"/>
    <n v="0"/>
    <n v="0"/>
    <n v="2.675261747609386E-4"/>
    <n v="0"/>
    <n v="0"/>
    <n v="0"/>
    <n v="1.7835078317395909E-4"/>
    <n v="2.675261747609386E-4"/>
    <n v="0"/>
    <n v="0"/>
    <n v="0"/>
    <n v="0"/>
    <n v="0"/>
    <m/>
    <n v="0"/>
    <n v="0"/>
    <n v="0"/>
    <n v="0"/>
    <n v="0"/>
    <x v="0"/>
    <m/>
    <s v="No root cause"/>
    <s v="No root cause"/>
    <s v="No root cause"/>
    <x v="3"/>
    <s v=""/>
    <s v="OST_126"/>
    <m/>
    <s v=""/>
  </r>
  <r>
    <s v="Nkwein-Clinic-St-Louis-MTN"/>
    <s v="NRO_244"/>
    <s v="NORD-OUEST"/>
    <s v="IHS"/>
    <s v="Grid-Gen"/>
    <s v="NORD-OUEST"/>
    <s v="Bamenda"/>
    <s v="Huawei"/>
    <n v="0"/>
    <n v="0"/>
    <n v="0"/>
    <n v="0"/>
    <n v="0"/>
    <n v="0"/>
    <n v="0"/>
    <n v="0"/>
    <n v="0"/>
    <n v="0"/>
    <n v="4.5479449709359566E-3"/>
    <n v="0"/>
    <n v="0"/>
    <n v="0"/>
    <n v="0"/>
    <n v="0"/>
    <n v="0"/>
    <n v="0.60155935656744652"/>
    <n v="8.9175391586979543E-5"/>
    <n v="0"/>
    <n v="0"/>
    <n v="0"/>
    <n v="0"/>
    <n v="0"/>
    <m/>
    <n v="0"/>
    <n v="0"/>
    <n v="0"/>
    <n v="0"/>
    <n v="0"/>
    <x v="0"/>
    <m/>
    <s v="No root cause"/>
    <s v="No root cause"/>
    <s v="No root cause"/>
    <x v="3"/>
    <s v=""/>
    <s v="NRO_244"/>
    <m/>
    <s v=""/>
  </r>
  <r>
    <s v="Mboppi-New"/>
    <s v="LIT_736"/>
    <s v="Douala"/>
    <s v="CAMUSAT"/>
    <s v="Good Grid no GE - 8h"/>
    <s v="LITTORAL"/>
    <s v="Douala"/>
    <s v="ZTE"/>
    <n v="0"/>
    <n v="0"/>
    <n v="0"/>
    <n v="0"/>
    <n v="0"/>
    <n v="0"/>
    <n v="0"/>
    <n v="0"/>
    <n v="45.003984356496098"/>
    <n v="0"/>
    <n v="15.895691901162273"/>
    <n v="45.674422785525309"/>
    <n v="13.868556899607057"/>
    <n v="13.868556899607057"/>
    <n v="45.674422785525309"/>
    <n v="0"/>
    <n v="0"/>
    <n v="0"/>
    <n v="8.6845290698893322E-17"/>
    <n v="0"/>
    <n v="0"/>
    <n v="0"/>
    <n v="0"/>
    <n v="0"/>
    <m/>
    <n v="0"/>
    <n v="0"/>
    <n v="0"/>
    <n v="0"/>
    <n v="0"/>
    <x v="0"/>
    <m/>
    <s v="No root cause"/>
    <s v="No root cause"/>
    <s v="No root cause"/>
    <x v="3"/>
    <s v=""/>
    <s v="LIT_736"/>
    <m/>
    <s v=""/>
  </r>
  <r>
    <s v="Sangmelima-Stade"/>
    <s v="SUD_103"/>
    <s v="CENTRE"/>
    <s v="CAMUSAT"/>
    <s v="Bad Grid + GE"/>
    <s v="SUD"/>
    <s v="Sangmelima"/>
    <s v="ZTE"/>
    <n v="0"/>
    <n v="0"/>
    <n v="0"/>
    <n v="0"/>
    <n v="0"/>
    <n v="0"/>
    <n v="0"/>
    <n v="7.2371075582411097E-17"/>
    <n v="0"/>
    <n v="0"/>
    <n v="0"/>
    <n v="8.3824868091763767E-3"/>
    <n v="0"/>
    <n v="0"/>
    <n v="8.3824868091763195E-3"/>
    <n v="0"/>
    <n v="0"/>
    <n v="1.3891564150636491"/>
    <n v="2.8948430232964443E-17"/>
    <n v="0"/>
    <n v="0"/>
    <n v="0"/>
    <n v="0"/>
    <n v="0"/>
    <m/>
    <n v="0"/>
    <n v="0"/>
    <n v="0"/>
    <n v="0"/>
    <n v="0"/>
    <x v="0"/>
    <m/>
    <s v="No root cause"/>
    <s v="No root cause"/>
    <s v="No root cause"/>
    <x v="3"/>
    <s v=""/>
    <s v="SUD_103"/>
    <m/>
    <s v=""/>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56.225548107626857"/>
    <n v="4.5175004922481614"/>
    <n v="8.14581531990423"/>
    <n v="56.225548107626857"/>
    <n v="13.868556899607057"/>
    <n v="56.081476344978917"/>
    <n v="0"/>
    <n v="0"/>
    <n v="0"/>
    <n v="0"/>
    <n v="0"/>
    <n v="0"/>
    <n v="0"/>
    <m/>
    <n v="0"/>
    <n v="0"/>
    <n v="0"/>
    <n v="0"/>
    <n v="0"/>
    <x v="0"/>
    <m/>
    <s v="BSS"/>
    <s v="RAN ISSUE"/>
    <s v="BSS Hardware issue"/>
    <x v="1"/>
    <s v="05-10-2026: hardware issue,  site with GPS issue (alarm : TDD down 09Apr 02pm)"/>
    <s v="CTR_449"/>
    <m/>
    <s v=""/>
  </r>
  <r>
    <s v="NR-Bastos"/>
    <s v="CTR_038"/>
    <s v="Yaounde"/>
    <s v="IHS"/>
    <s v="GridOnly"/>
    <s v="CENTRE"/>
    <s v="Yaounde"/>
    <s v="ZTE"/>
    <n v="0"/>
    <n v="0"/>
    <n v="0"/>
    <n v="2.2632714384775689E-2"/>
    <n v="0"/>
    <n v="0"/>
    <n v="2.4451892373150014E-2"/>
    <n v="0"/>
    <n v="0"/>
    <n v="0"/>
    <n v="0"/>
    <n v="27.834725182845226"/>
    <n v="19.101012176364669"/>
    <n v="0"/>
    <n v="27.834725182845226"/>
    <n v="50.176585110420525"/>
    <n v="53.338387794528451"/>
    <n v="0"/>
    <n v="0"/>
    <n v="0"/>
    <n v="0"/>
    <n v="0"/>
    <n v="0"/>
    <n v="0"/>
    <m/>
    <n v="0"/>
    <n v="0"/>
    <n v="0"/>
    <n v="0"/>
    <n v="0"/>
    <x v="0"/>
    <m/>
    <s v="No root cause"/>
    <s v="No root cause"/>
    <s v="No root cause"/>
    <x v="3"/>
    <s v=""/>
    <s v="CTR_038"/>
    <m/>
    <s v=""/>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18.491141673301318"/>
    <n v="18.491409199476077"/>
    <n v="18.491409199476077"/>
    <n v="18.491141673301318"/>
    <n v="18.491409199476077"/>
    <n v="18.491409199476077"/>
    <n v="0"/>
    <n v="0"/>
    <n v="0"/>
    <n v="0"/>
    <n v="0"/>
    <n v="0"/>
    <n v="0"/>
    <m/>
    <n v="0"/>
    <n v="0"/>
    <n v="0"/>
    <n v="0"/>
    <n v="0"/>
    <x v="0"/>
    <m/>
    <s v="No root cause"/>
    <s v="No root cause"/>
    <s v="No root cause"/>
    <x v="3"/>
    <s v=""/>
    <s v="OST_084"/>
    <m/>
    <s v=""/>
  </r>
  <r>
    <s v="Reserve-Benoue"/>
    <s v="NRD_168"/>
    <s v="NORD"/>
    <s v="CAMUSAT"/>
    <s v="Hybrid Solar - S3"/>
    <s v="NORD"/>
    <s v="Reserve Benoue"/>
    <s v="Huawei"/>
    <n v="0"/>
    <n v="0"/>
    <n v="0"/>
    <n v="0"/>
    <n v="0"/>
    <n v="0"/>
    <n v="0"/>
    <n v="0"/>
    <n v="0"/>
    <n v="0"/>
    <n v="0"/>
    <n v="0"/>
    <n v="0"/>
    <n v="18.491409199476074"/>
    <n v="18.491409199476074"/>
    <n v="18.491409199476074"/>
    <n v="18.491409199476074"/>
    <n v="0"/>
    <n v="0"/>
    <n v="0"/>
    <n v="0"/>
    <n v="0"/>
    <n v="0"/>
    <n v="0"/>
    <m/>
    <n v="0"/>
    <n v="0"/>
    <n v="0"/>
    <n v="0"/>
    <n v="0"/>
    <x v="0"/>
    <m/>
    <s v="SPARE-ISSUE"/>
    <s v="SPARE-ISSUE"/>
    <s v="SPARE-ISSUE"/>
    <x v="4"/>
    <s v="(05-10-2026 ocm ran 18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05-10-2026 ocm ran 12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s v="NRD_168"/>
    <m/>
    <s v=""/>
  </r>
  <r>
    <s v="Eloumdem"/>
    <s v="CTR_630"/>
    <s v="Yaounde"/>
    <s v="CAMUSAT"/>
    <s v="HGB"/>
    <s v="CENTRE"/>
    <s v="Yaounde"/>
    <s v="ZTE"/>
    <n v="0"/>
    <n v="0"/>
    <n v="16.09919014476376"/>
    <n v="13.868556899607057"/>
    <n v="13.868556899607057"/>
    <n v="24.964757885244829"/>
    <n v="0"/>
    <n v="1.1617234963602177"/>
    <n v="4.1380413659672461"/>
    <n v="0"/>
    <n v="0"/>
    <n v="0"/>
    <n v="14.78608250364549"/>
    <n v="0"/>
    <n v="0"/>
    <n v="7.4950311471807742"/>
    <n v="15.386964127236878"/>
    <n v="0"/>
    <n v="0"/>
    <n v="0"/>
    <n v="0"/>
    <n v="0"/>
    <n v="0"/>
    <n v="0"/>
    <m/>
    <n v="0"/>
    <n v="0"/>
    <n v="0"/>
    <n v="0"/>
    <n v="0"/>
    <x v="0"/>
    <m/>
    <s v="No root cause"/>
    <s v="No root cause"/>
    <s v="No root cause"/>
    <x v="3"/>
    <s v=""/>
    <s v="CTR_630"/>
    <m/>
    <s v=""/>
  </r>
  <r>
    <s v="Cite-Sic-II"/>
    <s v="LIT_161"/>
    <s v="Douala"/>
    <s v="IHS"/>
    <s v="GridOnly"/>
    <s v="LITTORAL"/>
    <s v="Douala"/>
    <s v="ZTE"/>
    <n v="13.868556899607057"/>
    <n v="13.868556899607057"/>
    <n v="13.868556899607057"/>
    <n v="13.868556899607057"/>
    <n v="24.214097273943946"/>
    <n v="0"/>
    <n v="0"/>
    <n v="0.51905428427117328"/>
    <n v="0"/>
    <n v="0.29911209846104686"/>
    <n v="0"/>
    <n v="0"/>
    <n v="0"/>
    <n v="0"/>
    <n v="0"/>
    <n v="18.065293508316852"/>
    <n v="13.868556899607057"/>
    <n v="0"/>
    <n v="0"/>
    <n v="0"/>
    <n v="0"/>
    <n v="0"/>
    <n v="0"/>
    <n v="0"/>
    <m/>
    <n v="0"/>
    <n v="0"/>
    <n v="0"/>
    <n v="0"/>
    <n v="0"/>
    <x v="0"/>
    <m/>
    <s v="No root cause"/>
    <s v="No root cause"/>
    <s v="No root cause"/>
    <x v="3"/>
    <s v=""/>
    <s v="LIT_161"/>
    <m/>
    <s v=""/>
  </r>
  <r>
    <s v="Oyomabang-marche"/>
    <s v="CTR_718"/>
    <s v="Yaounde"/>
    <s v="CAMUSAT"/>
    <s v="Good Grid no GE - 8h"/>
    <s v="CENTRE"/>
    <s v="Yaounde"/>
    <s v="ZTE"/>
    <n v="0"/>
    <n v="0"/>
    <n v="0"/>
    <n v="5.996403021404948"/>
    <n v="34.245490578798226"/>
    <n v="38.763650968944127"/>
    <n v="40.276582827530511"/>
    <n v="39.472809353000429"/>
    <n v="26.309469285141528"/>
    <n v="0"/>
    <n v="0"/>
    <n v="13.868556899607057"/>
    <n v="30.551703178639009"/>
    <n v="13.868556899607057"/>
    <n v="13.868556899607057"/>
    <n v="13.868556899607057"/>
    <n v="13.868556899607057"/>
    <n v="12.15241215867227"/>
    <n v="0"/>
    <n v="0"/>
    <n v="0"/>
    <n v="0"/>
    <n v="0"/>
    <n v="0"/>
    <m/>
    <n v="0"/>
    <n v="0"/>
    <n v="0"/>
    <n v="0"/>
    <n v="0"/>
    <x v="0"/>
    <m/>
    <s v="No root cause"/>
    <s v="No root cause"/>
    <s v="No root cause"/>
    <x v="3"/>
    <s v=""/>
    <s v="CTR_718"/>
    <m/>
    <s v=""/>
  </r>
  <r>
    <s v="CTR_920_Z_MENDONG-ELOUMDEM"/>
    <s v="CTR_920"/>
    <s v="Yaounde"/>
    <s v="ESCO"/>
    <s v="Good Grid + Solar + GE"/>
    <s v="CENTRE"/>
    <s v="Yaounde"/>
    <s v="ZTE"/>
    <n v="0"/>
    <n v="0"/>
    <n v="0"/>
    <n v="16.087436828152605"/>
    <n v="0"/>
    <n v="0"/>
    <n v="0"/>
    <n v="2.5397151523971342E-2"/>
    <n v="0"/>
    <n v="0"/>
    <n v="0"/>
    <n v="0"/>
    <n v="0"/>
    <n v="0"/>
    <n v="0"/>
    <n v="0"/>
    <n v="13.601744127978819"/>
    <n v="0"/>
    <n v="0"/>
    <n v="0"/>
    <n v="0"/>
    <n v="0"/>
    <n v="0"/>
    <n v="0"/>
    <m/>
    <n v="0"/>
    <n v="0"/>
    <n v="0"/>
    <n v="0"/>
    <n v="0"/>
    <x v="0"/>
    <m/>
    <s v="No root cause"/>
    <s v="No root cause"/>
    <s v="No root cause"/>
    <x v="3"/>
    <s v=""/>
    <s v="CTR_920"/>
    <m/>
    <s v=""/>
  </r>
  <r>
    <s v="Okolo"/>
    <s v="CTR_213"/>
    <s v="Yaounde"/>
    <s v="IHS"/>
    <s v="Grid-Gen"/>
    <s v="CENTRE"/>
    <s v="Yaounde"/>
    <s v="ZTE"/>
    <n v="0"/>
    <n v="0"/>
    <n v="0"/>
    <n v="0"/>
    <n v="0"/>
    <n v="0"/>
    <n v="0"/>
    <n v="0"/>
    <n v="0"/>
    <n v="0"/>
    <n v="0"/>
    <n v="4.2875528275019559E-2"/>
    <n v="0"/>
    <n v="0"/>
    <n v="4.2875528275019559E-2"/>
    <n v="3.6382846364354959"/>
    <n v="13.508734194553597"/>
    <n v="0"/>
    <n v="0"/>
    <n v="0"/>
    <n v="0"/>
    <n v="0"/>
    <n v="0"/>
    <n v="0"/>
    <m/>
    <n v="0"/>
    <n v="0"/>
    <n v="0"/>
    <n v="0"/>
    <n v="0"/>
    <x v="0"/>
    <m/>
    <s v="No root cause"/>
    <s v="No root cause"/>
    <s v="No root cause"/>
    <x v="3"/>
    <s v=""/>
    <s v="CTR_213"/>
    <m/>
    <s v=""/>
  </r>
  <r>
    <s v="PK9"/>
    <s v="LIT_370"/>
    <s v="Douala"/>
    <s v="IHS"/>
    <s v="Grid-Gen"/>
    <s v="LITTORAL"/>
    <s v="Douala"/>
    <s v="ZTE"/>
    <n v="0"/>
    <n v="0"/>
    <n v="0"/>
    <n v="0"/>
    <n v="0"/>
    <n v="0"/>
    <n v="0"/>
    <n v="0"/>
    <n v="0"/>
    <n v="0"/>
    <n v="0"/>
    <n v="0"/>
    <n v="0"/>
    <n v="2.2115497113570394E-3"/>
    <n v="0"/>
    <n v="2.1875972011768305"/>
    <n v="10.742620557995394"/>
    <n v="0"/>
    <n v="0"/>
    <n v="0"/>
    <n v="0"/>
    <n v="0"/>
    <n v="0"/>
    <n v="0"/>
    <m/>
    <n v="0"/>
    <n v="0"/>
    <n v="0"/>
    <n v="0"/>
    <n v="0"/>
    <x v="0"/>
    <m/>
    <s v="No root cause"/>
    <s v="No root cause"/>
    <s v="No root cause"/>
    <x v="3"/>
    <s v=""/>
    <s v="LIT_370"/>
    <m/>
    <s v=""/>
  </r>
  <r>
    <s v="Mankon-II"/>
    <s v="NRO_141"/>
    <s v="NORD-OUEST"/>
    <s v="CAMUSAT"/>
    <s v="HGB"/>
    <s v="NORD-OUEST"/>
    <s v="Bamenda"/>
    <s v="Huawei"/>
    <n v="0"/>
    <n v="0"/>
    <n v="0"/>
    <n v="0"/>
    <n v="0"/>
    <n v="0"/>
    <n v="0"/>
    <n v="0"/>
    <n v="0"/>
    <n v="0"/>
    <n v="0"/>
    <n v="0"/>
    <n v="0"/>
    <n v="2.6207577482714246"/>
    <n v="5.2336502270048761"/>
    <n v="4.7576676568702148"/>
    <n v="10.402487779404336"/>
    <n v="0"/>
    <n v="0"/>
    <n v="0"/>
    <n v="0"/>
    <n v="0"/>
    <n v="0"/>
    <n v="0"/>
    <m/>
    <n v="0"/>
    <n v="0"/>
    <n v="0"/>
    <n v="0"/>
    <n v="0"/>
    <x v="0"/>
    <m/>
    <s v="No root cause"/>
    <s v="No root cause"/>
    <s v="No root cause"/>
    <x v="3"/>
    <s v="(05-10-2026 ocm ran 18h) Power status check Ongoing"/>
    <s v="NRO_141"/>
    <m/>
    <s v=""/>
  </r>
  <r>
    <s v="Buea-Service-Center-IHS"/>
    <s v="SUO_182"/>
    <s v="SUD-OUEST"/>
    <s v="IHS"/>
    <s v="Grid-Gen"/>
    <s v="SUD-OUEST"/>
    <s v="Buea"/>
    <s v="Huawei"/>
    <n v="0"/>
    <n v="0.62601124894059634"/>
    <n v="0"/>
    <n v="0"/>
    <n v="0"/>
    <n v="0"/>
    <n v="0"/>
    <n v="0"/>
    <n v="0"/>
    <n v="0"/>
    <n v="0"/>
    <n v="0"/>
    <n v="0"/>
    <n v="0"/>
    <n v="0"/>
    <n v="0"/>
    <n v="10.332395921616968"/>
    <n v="0"/>
    <n v="0"/>
    <n v="0"/>
    <n v="0"/>
    <n v="0"/>
    <n v="0"/>
    <n v="0"/>
    <m/>
    <n v="0"/>
    <n v="0"/>
    <n v="0"/>
    <n v="0"/>
    <n v="0"/>
    <x v="0"/>
    <m/>
    <s v="No root cause"/>
    <s v="No root cause"/>
    <s v="No root cause"/>
    <x v="3"/>
    <s v=""/>
    <s v="SUO_182"/>
    <m/>
    <s v=""/>
  </r>
  <r>
    <s v="Buea-Orange"/>
    <s v="SUO_007"/>
    <s v="SUD-OUEST"/>
    <s v="IHS"/>
    <s v="Grid-Gen"/>
    <s v="SUD-OUEST"/>
    <s v="Buea"/>
    <s v="Huawei"/>
    <n v="0"/>
    <n v="8.9175391586979543E-5"/>
    <n v="0"/>
    <n v="0"/>
    <n v="0"/>
    <n v="0"/>
    <n v="6.9556805437844052E-3"/>
    <n v="0"/>
    <n v="0"/>
    <n v="0"/>
    <n v="0"/>
    <n v="0"/>
    <n v="0"/>
    <n v="0"/>
    <n v="0"/>
    <n v="0"/>
    <n v="10.138171918740527"/>
    <n v="0"/>
    <n v="0"/>
    <n v="0"/>
    <n v="0"/>
    <n v="0"/>
    <n v="0"/>
    <n v="0"/>
    <m/>
    <n v="0"/>
    <n v="0"/>
    <n v="0"/>
    <n v="0"/>
    <n v="0"/>
    <x v="0"/>
    <m/>
    <s v="No root cause"/>
    <s v="No root cause"/>
    <s v="No root cause"/>
    <x v="3"/>
    <s v=""/>
    <s v="SUO_007"/>
    <m/>
    <s v=""/>
  </r>
  <r>
    <s v="Ekoumdoum"/>
    <s v="CTR_259"/>
    <s v="Yaounde"/>
    <s v="CAMUSAT"/>
    <s v="Grid-Gen"/>
    <s v="CENTRE"/>
    <s v="Yaounde"/>
    <s v="ZTE"/>
    <n v="9.1622542682909405"/>
    <n v="0"/>
    <n v="3.6733484004074977"/>
    <n v="28.701278133052543"/>
    <n v="0"/>
    <n v="0"/>
    <n v="0"/>
    <n v="0"/>
    <n v="20.349128792094362"/>
    <n v="27.15404941886181"/>
    <n v="32.177548918052807"/>
    <n v="8.5501187102812803"/>
    <n v="0"/>
    <n v="0"/>
    <n v="8.5501187102812803"/>
    <n v="0"/>
    <n v="9.9783517819383452"/>
    <n v="0"/>
    <n v="0"/>
    <n v="0"/>
    <n v="0"/>
    <n v="0"/>
    <n v="0"/>
    <n v="0"/>
    <m/>
    <n v="0"/>
    <n v="0"/>
    <n v="0"/>
    <n v="0"/>
    <n v="0"/>
    <x v="0"/>
    <m/>
    <s v="No root cause"/>
    <s v="No root cause"/>
    <s v="No root cause"/>
    <x v="3"/>
    <s v=""/>
    <s v="CTR_259"/>
    <m/>
    <s v=""/>
  </r>
  <r>
    <s v="Messassi-MTN-IHS"/>
    <s v="CTR_468"/>
    <s v="Yaounde"/>
    <s v="IHS"/>
    <s v="Grid-Gen"/>
    <s v="CENTRE"/>
    <s v="Yaounde"/>
    <s v="ZTE"/>
    <n v="0"/>
    <n v="9.6783835997180638"/>
    <n v="0"/>
    <n v="0"/>
    <n v="0"/>
    <n v="0"/>
    <n v="0"/>
    <n v="0"/>
    <n v="0"/>
    <n v="0"/>
    <n v="0"/>
    <n v="1.1622407136314217"/>
    <n v="0"/>
    <n v="0"/>
    <n v="1.1622407136314217"/>
    <n v="18.441756341440446"/>
    <n v="9.2615064791272523"/>
    <n v="0"/>
    <n v="0"/>
    <n v="0"/>
    <n v="0"/>
    <n v="0"/>
    <n v="0"/>
    <n v="0"/>
    <m/>
    <n v="0"/>
    <n v="0"/>
    <n v="0"/>
    <n v="0"/>
    <n v="0"/>
    <x v="0"/>
    <m/>
    <s v="No root cause"/>
    <s v="No root cause"/>
    <s v="No root cause"/>
    <x v="3"/>
    <s v=""/>
    <s v="CTR_468"/>
    <m/>
    <s v=""/>
  </r>
  <r>
    <s v="Ekekam-MTN-IHS"/>
    <s v="CTR_694"/>
    <s v="Yaounde"/>
    <s v="IHS"/>
    <s v="Gen-Lithium"/>
    <s v="CENTRE"/>
    <s v="Yaounde"/>
    <s v="NOKIA"/>
    <n v="0"/>
    <n v="0"/>
    <n v="0"/>
    <n v="0"/>
    <n v="0"/>
    <n v="0"/>
    <n v="0"/>
    <n v="0"/>
    <n v="0"/>
    <n v="5.5081142472312825"/>
    <n v="12.327606132984052"/>
    <n v="12.327606132984052"/>
    <n v="12.327606132984052"/>
    <n v="12.327606132984052"/>
    <n v="12.327606132984052"/>
    <n v="12.327606132984052"/>
    <n v="7.3694770599385748"/>
    <n v="0"/>
    <n v="0"/>
    <n v="0"/>
    <n v="0"/>
    <n v="0"/>
    <n v="0"/>
    <n v="0"/>
    <m/>
    <n v="0"/>
    <n v="0"/>
    <n v="0"/>
    <n v="0"/>
    <n v="0"/>
    <x v="0"/>
    <m/>
    <s v="No root cause"/>
    <s v="No root cause"/>
    <s v="No root cause"/>
    <x v="3"/>
    <s v=""/>
    <s v="CTR_694"/>
    <m/>
    <s v=""/>
  </r>
  <r>
    <s v="Ngona-II"/>
    <s v="CTR_709"/>
    <s v="Yaounde"/>
    <s v="CAMUSAT"/>
    <s v="Good Grid + GE"/>
    <s v="CENTRE"/>
    <s v="Yaounde"/>
    <s v="ZTE"/>
    <n v="0"/>
    <n v="0"/>
    <n v="0"/>
    <n v="0.25249120373937367"/>
    <n v="2.3114261499344941E-2"/>
    <n v="0"/>
    <n v="0"/>
    <n v="0"/>
    <n v="0"/>
    <n v="0"/>
    <n v="0.3258290457805062"/>
    <n v="0"/>
    <n v="0.35725445377575693"/>
    <n v="0"/>
    <n v="0"/>
    <n v="0"/>
    <n v="6.7802903836111339"/>
    <n v="0"/>
    <n v="0"/>
    <n v="0"/>
    <n v="0"/>
    <n v="0"/>
    <n v="0"/>
    <n v="0"/>
    <m/>
    <n v="0"/>
    <n v="0"/>
    <n v="0"/>
    <n v="0"/>
    <n v="0"/>
    <x v="0"/>
    <m/>
    <s v="No root cause"/>
    <s v="No root cause"/>
    <s v="No root cause"/>
    <x v="3"/>
    <s v=""/>
    <s v="CTR_709"/>
    <m/>
    <s v=""/>
  </r>
  <r>
    <s v="Mayo-Oulo"/>
    <s v="NRD_010"/>
    <s v="NORD"/>
    <s v="IHS"/>
    <s v="Grid-Gen"/>
    <s v="NORD"/>
    <s v="Mayo-Oulo"/>
    <s v="Huawei"/>
    <n v="0"/>
    <n v="0"/>
    <n v="0"/>
    <n v="0"/>
    <n v="0"/>
    <n v="0"/>
    <n v="0"/>
    <n v="0"/>
    <n v="0"/>
    <n v="0"/>
    <n v="0"/>
    <n v="0"/>
    <n v="0"/>
    <n v="5.8677407664232519E-3"/>
    <n v="0.82273216278147321"/>
    <n v="5.1486304086658512"/>
    <n v="6.3382301324361574"/>
    <n v="0"/>
    <n v="0"/>
    <n v="0"/>
    <n v="0"/>
    <n v="0"/>
    <n v="0"/>
    <n v="0"/>
    <m/>
    <n v="0"/>
    <n v="0"/>
    <n v="0"/>
    <n v="0"/>
    <n v="0"/>
    <x v="0"/>
    <m/>
    <s v="No root cause"/>
    <s v="No root cause"/>
    <s v="No root cause"/>
    <x v="3"/>
    <s v=""/>
    <s v="NRD_010"/>
    <m/>
    <s v=""/>
  </r>
  <r>
    <s v="H-ville-MTN"/>
    <s v="CTR_369"/>
    <s v="Yaounde"/>
    <s v="IHS"/>
    <s v="Grid-Gen"/>
    <s v="CENTRE"/>
    <s v="Yaounde"/>
    <s v="ZTE"/>
    <n v="0"/>
    <n v="0"/>
    <n v="0"/>
    <n v="1.0665376833802823E-2"/>
    <n v="0"/>
    <n v="0"/>
    <n v="1.0879397773611608E-2"/>
    <n v="0"/>
    <n v="0"/>
    <n v="0"/>
    <n v="0"/>
    <n v="0"/>
    <n v="0"/>
    <n v="0"/>
    <n v="0"/>
    <n v="0"/>
    <n v="6.0046428275875856"/>
    <n v="0"/>
    <n v="0"/>
    <n v="0"/>
    <n v="0"/>
    <n v="0"/>
    <n v="0"/>
    <n v="0"/>
    <m/>
    <n v="0"/>
    <n v="0"/>
    <n v="0"/>
    <n v="0"/>
    <n v="0"/>
    <x v="0"/>
    <m/>
    <s v="No root cause"/>
    <s v="No root cause"/>
    <s v="No root cause"/>
    <x v="3"/>
    <s v=""/>
    <s v="CTR_369"/>
    <m/>
    <s v=""/>
  </r>
  <r>
    <s v="Lagdo-Ville"/>
    <s v="NRD_131"/>
    <s v="NORD"/>
    <s v="CAMUSAT"/>
    <s v="Good Grid + GE"/>
    <s v="NORD"/>
    <s v="Lagdo"/>
    <s v="Huawei"/>
    <n v="0"/>
    <n v="0"/>
    <n v="0"/>
    <n v="0"/>
    <n v="0"/>
    <n v="0"/>
    <n v="0"/>
    <n v="0"/>
    <n v="0"/>
    <n v="0"/>
    <n v="0"/>
    <n v="0"/>
    <n v="0"/>
    <n v="0.10765253272380167"/>
    <n v="0"/>
    <n v="0"/>
    <n v="4.8469500589270993"/>
    <n v="0"/>
    <n v="0"/>
    <n v="0"/>
    <n v="0"/>
    <n v="0"/>
    <n v="0"/>
    <n v="0"/>
    <m/>
    <n v="0"/>
    <n v="0"/>
    <n v="0"/>
    <n v="0"/>
    <n v="0"/>
    <x v="0"/>
    <m/>
    <s v="No root cause"/>
    <s v="No root cause"/>
    <s v="No root cause"/>
    <x v="3"/>
    <s v=""/>
    <s v="NRD_131"/>
    <m/>
    <s v=""/>
  </r>
  <r>
    <s v="PK10-Genie-Militaire"/>
    <s v="LIT_447"/>
    <s v="Douala"/>
    <s v="IHS"/>
    <s v="Grid-Gen"/>
    <s v="LITTORAL"/>
    <s v="Douala"/>
    <s v="ZTE"/>
    <n v="0"/>
    <n v="0"/>
    <n v="5.0418696298579189"/>
    <n v="20.032359966099083"/>
    <n v="20.032359966099083"/>
    <n v="20.032359966099083"/>
    <n v="0"/>
    <n v="0.68156751789928505"/>
    <n v="0"/>
    <n v="1.0392321784763419"/>
    <n v="4.6752517599655281"/>
    <n v="0"/>
    <n v="0"/>
    <n v="1.8013429100568119E-3"/>
    <n v="0"/>
    <n v="0"/>
    <n v="4.7424364999871589"/>
    <n v="0"/>
    <n v="0"/>
    <n v="0"/>
    <n v="0"/>
    <n v="0"/>
    <n v="0"/>
    <n v="0"/>
    <m/>
    <n v="0"/>
    <n v="0"/>
    <n v="0"/>
    <n v="0"/>
    <n v="0"/>
    <x v="0"/>
    <m/>
    <s v="No root cause"/>
    <s v="No root cause"/>
    <s v="No root cause"/>
    <x v="3"/>
    <s v=""/>
    <s v="LIT_447"/>
    <m/>
    <s v=""/>
  </r>
  <r>
    <s v="Zone-Papass"/>
    <s v="LIT_270"/>
    <s v="Douala"/>
    <s v="IHS"/>
    <s v="Grid-Gen"/>
    <s v="LITTORAL"/>
    <s v="Douala"/>
    <s v="ZTE"/>
    <n v="0"/>
    <n v="0"/>
    <n v="0"/>
    <n v="0"/>
    <n v="0"/>
    <n v="0"/>
    <n v="0"/>
    <n v="0"/>
    <n v="0"/>
    <n v="0"/>
    <n v="0"/>
    <n v="0"/>
    <n v="0"/>
    <n v="0"/>
    <n v="0"/>
    <n v="0"/>
    <n v="4.6787652703940523"/>
    <n v="0.42072949750736932"/>
    <n v="0"/>
    <n v="0"/>
    <n v="0"/>
    <n v="0"/>
    <n v="0"/>
    <n v="0"/>
    <m/>
    <n v="0"/>
    <n v="0"/>
    <n v="0"/>
    <n v="0"/>
    <n v="0"/>
    <x v="0"/>
    <m/>
    <s v="No root cause"/>
    <s v="No root cause"/>
    <s v="No root cause"/>
    <x v="3"/>
    <s v=""/>
    <s v="LIT_270"/>
    <m/>
    <s v=""/>
  </r>
  <r>
    <s v="Sakdje"/>
    <s v="NRD_172"/>
    <s v="NORD"/>
    <s v="CAMUSAT"/>
    <s v="Hybrid Solar - S3"/>
    <s v="NORD"/>
    <s v="Sakdje"/>
    <s v="Huawei"/>
    <n v="0"/>
    <n v="0"/>
    <n v="0"/>
    <n v="0"/>
    <n v="0"/>
    <n v="0"/>
    <n v="0"/>
    <n v="0"/>
    <n v="0"/>
    <n v="0"/>
    <n v="0"/>
    <n v="0"/>
    <n v="0"/>
    <n v="0"/>
    <n v="0"/>
    <n v="1.6168390248635263"/>
    <n v="4.5283263847868209"/>
    <n v="0"/>
    <n v="0"/>
    <n v="0"/>
    <n v="0"/>
    <n v="0"/>
    <n v="0"/>
    <n v="0"/>
    <m/>
    <n v="0"/>
    <n v="0"/>
    <n v="0"/>
    <n v="0"/>
    <n v="0"/>
    <x v="0"/>
    <m/>
    <s v="No root cause"/>
    <s v="No root cause"/>
    <s v="No root cause"/>
    <x v="3"/>
    <s v=""/>
    <s v="NRD_172"/>
    <m/>
    <s v=""/>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0"/>
    <n v="0"/>
    <n v="0"/>
    <n v="0"/>
    <n v="0"/>
    <n v="4.2064923965494128"/>
    <n v="1.2780082069896388"/>
    <n v="0"/>
    <n v="0"/>
    <n v="0"/>
    <n v="0"/>
    <n v="0"/>
    <n v="0"/>
    <m/>
    <n v="0"/>
    <n v="0"/>
    <n v="0"/>
    <n v="0"/>
    <n v="0"/>
    <x v="0"/>
    <m/>
    <s v="No root cause"/>
    <s v="No root cause"/>
    <s v="No root cause"/>
    <x v="3"/>
    <s v=""/>
    <s v="NRO_112"/>
    <m/>
    <s v=""/>
  </r>
  <r>
    <s v="Afanoya-II"/>
    <s v="CTR_838"/>
    <s v="Yaounde"/>
    <s v="CAMUSAT"/>
    <s v="Medium Grid + GE"/>
    <s v="CENTRE"/>
    <s v="Yaounde"/>
    <s v="ZTE"/>
    <n v="0.65579582973064821"/>
    <n v="0"/>
    <n v="0"/>
    <n v="1.6283492006042497E-16"/>
    <n v="0"/>
    <n v="0"/>
    <n v="0"/>
    <n v="3.0392578609891188"/>
    <n v="1.7075125630291672"/>
    <n v="6.9762978943193135"/>
    <n v="0.5292381139904061"/>
    <n v="0"/>
    <n v="19.313748990534567"/>
    <n v="16.472549674260129"/>
    <n v="0"/>
    <n v="0"/>
    <n v="4.0684132202161329"/>
    <n v="0"/>
    <n v="0"/>
    <n v="0"/>
    <n v="0"/>
    <n v="0"/>
    <n v="0"/>
    <n v="0"/>
    <m/>
    <n v="0"/>
    <n v="0"/>
    <n v="0"/>
    <n v="0"/>
    <n v="0"/>
    <x v="0"/>
    <m/>
    <s v="No root cause"/>
    <s v="No root cause"/>
    <s v="No root cause"/>
    <x v="3"/>
    <s v=""/>
    <s v="CTR_838"/>
    <m/>
    <s v=""/>
  </r>
  <r>
    <s v="Tchollire-Centre"/>
    <s v="NRD_180"/>
    <s v="NORD"/>
    <s v="CAMUSAT"/>
    <s v="HGB"/>
    <s v="NORD"/>
    <s v="Tchollire"/>
    <s v="Huawei"/>
    <n v="0"/>
    <n v="0"/>
    <n v="0"/>
    <n v="0"/>
    <n v="0"/>
    <n v="0"/>
    <n v="0"/>
    <n v="0"/>
    <n v="0"/>
    <n v="0"/>
    <n v="0"/>
    <n v="0"/>
    <n v="0"/>
    <n v="1.708868028981289"/>
    <n v="5.383215193774558"/>
    <n v="6.1725244197892319"/>
    <n v="3.8793970602083703"/>
    <n v="0"/>
    <n v="0"/>
    <n v="0"/>
    <n v="0"/>
    <n v="0"/>
    <n v="0"/>
    <n v="0"/>
    <m/>
    <n v="0"/>
    <n v="0"/>
    <n v="0"/>
    <n v="0"/>
    <n v="0"/>
    <x v="0"/>
    <m/>
    <s v="No root cause"/>
    <s v="No root cause"/>
    <s v="No root cause"/>
    <x v="3"/>
    <s v="(05-10-2026 ocm ran 18h) Power status check Ongoing"/>
    <s v="NRD_180"/>
    <m/>
    <s v=""/>
  </r>
  <r>
    <s v="Kribi-Ndjibo"/>
    <s v="SUD_081"/>
    <s v="LITTORAL"/>
    <s v="CAMUSAT"/>
    <s v="Good Grid + Solar + GE"/>
    <s v="SUD"/>
    <s v="Kribi"/>
    <s v="ZTE"/>
    <n v="13.398584750865359"/>
    <n v="0"/>
    <n v="0"/>
    <n v="0"/>
    <n v="0"/>
    <n v="0"/>
    <n v="0"/>
    <n v="0"/>
    <n v="0"/>
    <n v="0"/>
    <n v="0"/>
    <n v="8.0257852428280447E-3"/>
    <n v="0"/>
    <n v="0"/>
    <n v="8.0257852428280447E-3"/>
    <n v="0"/>
    <n v="3.8062910741853648"/>
    <n v="0"/>
    <n v="0"/>
    <n v="0"/>
    <n v="0"/>
    <n v="0"/>
    <n v="0"/>
    <n v="0"/>
    <m/>
    <n v="0"/>
    <n v="0"/>
    <n v="0"/>
    <n v="0"/>
    <n v="0"/>
    <x v="0"/>
    <m/>
    <s v="No root cause"/>
    <s v="No root cause"/>
    <s v="No root cause"/>
    <x v="3"/>
    <s v=""/>
    <s v="SUD_081"/>
    <m/>
    <s v=""/>
  </r>
  <r>
    <s v="Sangmelima-Ville"/>
    <s v="SUD_228"/>
    <s v="CENTRE"/>
    <s v="IHS"/>
    <s v="Grid-Gen"/>
    <s v="SUD"/>
    <s v="Sangmelima"/>
    <s v="ZTE"/>
    <n v="0"/>
    <n v="0"/>
    <n v="0"/>
    <n v="0"/>
    <n v="0"/>
    <n v="0"/>
    <n v="0"/>
    <n v="0"/>
    <n v="0"/>
    <n v="0"/>
    <n v="0"/>
    <n v="9.9341386227895893E-3"/>
    <n v="0"/>
    <n v="0"/>
    <n v="9.9341386227895893E-3"/>
    <n v="0"/>
    <n v="3.5854571344593684"/>
    <n v="0"/>
    <n v="0"/>
    <n v="0"/>
    <n v="0"/>
    <n v="0"/>
    <n v="0"/>
    <n v="0"/>
    <m/>
    <n v="0"/>
    <n v="0"/>
    <n v="0"/>
    <n v="0"/>
    <n v="0"/>
    <x v="0"/>
    <m/>
    <s v="No root cause"/>
    <s v="No root cause"/>
    <s v="No root cause"/>
    <x v="3"/>
    <s v=""/>
    <s v="SUD_228"/>
    <m/>
    <s v=""/>
  </r>
  <r>
    <s v="Poumpoumrey-II"/>
    <s v="NRD_148"/>
    <s v="Garoua"/>
    <s v="CAMUSAT"/>
    <s v="Good Grid + GE"/>
    <s v="NORD"/>
    <s v="Garoua"/>
    <s v="Huawei"/>
    <n v="0"/>
    <n v="1.8473574121158682"/>
    <n v="5.0657686348032289"/>
    <n v="0"/>
    <n v="0"/>
    <n v="0"/>
    <n v="0"/>
    <n v="8.1006925717612213E-2"/>
    <n v="6.1533695456763482"/>
    <n v="5.2857999960049424"/>
    <n v="0"/>
    <n v="0"/>
    <n v="1.1254826172192687"/>
    <n v="0"/>
    <n v="0"/>
    <n v="0"/>
    <n v="3.4864011094845524"/>
    <n v="5.2924881503739671"/>
    <n v="0"/>
    <n v="0"/>
    <n v="0"/>
    <n v="0"/>
    <n v="0"/>
    <n v="0"/>
    <m/>
    <n v="0"/>
    <n v="0"/>
    <n v="0"/>
    <n v="0"/>
    <n v="0"/>
    <x v="0"/>
    <m/>
    <s v="No root cause"/>
    <s v="No root cause"/>
    <s v="No root cause"/>
    <x v="3"/>
    <s v=""/>
    <s v="NRD_148"/>
    <m/>
    <s v=""/>
  </r>
  <r>
    <s v="Ekoumdoum-II"/>
    <s v="CTR_665"/>
    <s v="Yaounde"/>
    <s v="CAMUSAT"/>
    <s v="HGB"/>
    <s v="CENTRE"/>
    <s v="Yaounde"/>
    <s v="ZTE"/>
    <n v="0"/>
    <n v="0"/>
    <n v="0"/>
    <n v="0"/>
    <n v="0"/>
    <n v="0"/>
    <n v="0"/>
    <n v="0"/>
    <n v="0"/>
    <n v="0"/>
    <n v="0"/>
    <n v="0"/>
    <n v="0"/>
    <n v="0"/>
    <n v="0"/>
    <n v="0"/>
    <n v="3.0282536176672861"/>
    <n v="0"/>
    <n v="0"/>
    <n v="0"/>
    <n v="0"/>
    <n v="0"/>
    <n v="0"/>
    <n v="0"/>
    <m/>
    <n v="0"/>
    <n v="0"/>
    <n v="0"/>
    <n v="0"/>
    <n v="0"/>
    <x v="0"/>
    <m/>
    <s v="No root cause"/>
    <s v="No root cause"/>
    <s v="No root cause"/>
    <x v="3"/>
    <s v=""/>
    <s v="CTR_665"/>
    <m/>
    <s v=""/>
  </r>
  <r>
    <s v="Buea-Signal-Hill"/>
    <s v="SUO_023"/>
    <s v="SUD-OUEST"/>
    <s v="OCM/Strategique"/>
    <m/>
    <s v="SUD-OUEST"/>
    <s v="Buea"/>
    <s v="Huawei"/>
    <n v="0"/>
    <n v="0"/>
    <n v="0"/>
    <n v="0"/>
    <n v="0"/>
    <n v="0"/>
    <n v="0"/>
    <n v="0"/>
    <n v="0"/>
    <n v="0"/>
    <n v="7.7582590680672185E-3"/>
    <n v="0"/>
    <n v="7.5620732065758639E-3"/>
    <n v="7.651248598162845E-3"/>
    <n v="0"/>
    <n v="0"/>
    <n v="2.8852162895617708"/>
    <n v="0"/>
    <n v="0"/>
    <n v="0"/>
    <n v="0"/>
    <n v="0"/>
    <n v="0"/>
    <n v="0"/>
    <m/>
    <n v="0"/>
    <n v="0"/>
    <n v="0"/>
    <n v="0"/>
    <n v="0"/>
    <x v="0"/>
    <m/>
    <s v="No root cause"/>
    <s v="No root cause"/>
    <s v="No root cause"/>
    <x v="3"/>
    <s v=""/>
    <s v="SUO_023"/>
    <m/>
    <s v=""/>
  </r>
  <r>
    <s v="Bankim"/>
    <s v="ADM_012"/>
    <s v="ADAMAOUA"/>
    <s v="IHS"/>
    <s v="Grid-Gen"/>
    <s v="ADAMAOUA"/>
    <s v="Bankim"/>
    <s v="Huawei"/>
    <n v="0"/>
    <n v="0"/>
    <n v="0"/>
    <n v="0"/>
    <n v="0"/>
    <n v="0"/>
    <n v="0"/>
    <n v="0"/>
    <n v="0"/>
    <n v="0"/>
    <n v="0"/>
    <n v="0"/>
    <n v="0"/>
    <n v="0"/>
    <n v="0"/>
    <n v="0"/>
    <n v="2.8222049578664108"/>
    <n v="0"/>
    <n v="0"/>
    <n v="0"/>
    <n v="0"/>
    <n v="0"/>
    <n v="0"/>
    <n v="0"/>
    <m/>
    <n v="0"/>
    <n v="0"/>
    <n v="0"/>
    <n v="0"/>
    <n v="0"/>
    <x v="0"/>
    <m/>
    <s v="No root cause"/>
    <s v="No root cause"/>
    <s v="No root cause"/>
    <x v="3"/>
    <s v=""/>
    <s v="ADM_012"/>
    <m/>
    <s v=""/>
  </r>
  <r>
    <s v="Mbamti-Katarko"/>
    <s v="ADM_163"/>
    <s v="ADAMAOUA"/>
    <s v="CAMUSAT"/>
    <s v="HGB"/>
    <s v="ADAMAOUA"/>
    <s v="Mbamti"/>
    <s v="Huawei"/>
    <n v="0"/>
    <n v="0"/>
    <n v="0"/>
    <n v="0"/>
    <n v="0"/>
    <n v="0"/>
    <n v="0"/>
    <n v="0"/>
    <n v="0"/>
    <n v="0"/>
    <n v="0"/>
    <n v="0"/>
    <n v="0"/>
    <n v="0.17082438012401799"/>
    <n v="1.2280343175442954"/>
    <n v="2.3567985891739647"/>
    <n v="2.7593719769542258"/>
    <n v="0"/>
    <n v="0"/>
    <n v="0"/>
    <n v="0"/>
    <n v="0"/>
    <n v="0"/>
    <n v="0"/>
    <m/>
    <n v="0"/>
    <n v="0"/>
    <n v="0"/>
    <n v="0"/>
    <n v="0"/>
    <x v="0"/>
    <m/>
    <s v="No root cause"/>
    <s v="No root cause"/>
    <s v="No root cause"/>
    <x v="3"/>
    <s v=""/>
    <s v="ADM_163"/>
    <m/>
    <s v=""/>
  </r>
  <r>
    <s v="Bfsam-Baleng"/>
    <s v="OST_063"/>
    <s v="Bafoussam"/>
    <s v="IHS"/>
    <s v="Grid-Gen"/>
    <s v="OUEST"/>
    <s v="Bafoussam"/>
    <s v="Huawei"/>
    <n v="0"/>
    <n v="0"/>
    <n v="0"/>
    <n v="0"/>
    <n v="0"/>
    <n v="0"/>
    <n v="0"/>
    <n v="0"/>
    <n v="0"/>
    <n v="0"/>
    <n v="0"/>
    <n v="6.1638030664920258"/>
    <n v="6.1589340901113774"/>
    <n v="6.1638030664920258"/>
    <n v="6.1638030664920258"/>
    <n v="5.655806530777638"/>
    <n v="2.6678601901076666"/>
    <n v="0"/>
    <n v="0"/>
    <n v="0"/>
    <n v="0"/>
    <n v="0"/>
    <n v="0"/>
    <n v="0"/>
    <m/>
    <n v="0"/>
    <n v="0"/>
    <n v="0"/>
    <n v="0"/>
    <n v="0"/>
    <x v="0"/>
    <m/>
    <s v="No root cause"/>
    <s v="No root cause"/>
    <s v="No root cause"/>
    <x v="3"/>
    <s v=""/>
    <s v="OST_063"/>
    <m/>
    <s v=""/>
  </r>
  <r>
    <s v="Limbe-Bimbia-CRTV"/>
    <s v="SUO_081"/>
    <s v="SUD-OUEST"/>
    <s v="CAMUSAT"/>
    <s v="Bad Grid solar + SE"/>
    <s v="SUD-OUEST"/>
    <s v="Limbe"/>
    <s v="Huawei"/>
    <n v="0"/>
    <n v="0"/>
    <n v="0"/>
    <n v="0"/>
    <n v="0"/>
    <n v="0"/>
    <n v="0"/>
    <n v="0"/>
    <n v="0"/>
    <n v="0"/>
    <n v="0"/>
    <n v="0"/>
    <n v="0"/>
    <n v="0"/>
    <n v="0"/>
    <n v="2.8973619778959177"/>
    <n v="2.5195080086635677"/>
    <n v="0"/>
    <n v="0"/>
    <n v="0"/>
    <n v="0"/>
    <n v="0"/>
    <n v="0"/>
    <n v="0"/>
    <m/>
    <n v="0"/>
    <n v="0"/>
    <n v="0"/>
    <n v="0"/>
    <n v="0"/>
    <x v="0"/>
    <m/>
    <s v="No root cause"/>
    <s v="No root cause"/>
    <s v="No root cause"/>
    <x v="3"/>
    <s v=""/>
    <s v="SUO_081"/>
    <m/>
    <s v=""/>
  </r>
  <r>
    <s v="Magba"/>
    <s v="OST_023"/>
    <s v="OUEST"/>
    <s v="ESCO"/>
    <s v="Bad Grid + Solar + GE"/>
    <s v="OUEST"/>
    <s v="Magba"/>
    <s v="Huawei"/>
    <n v="0"/>
    <n v="0"/>
    <n v="0"/>
    <n v="0"/>
    <n v="0"/>
    <n v="0"/>
    <n v="0"/>
    <n v="0"/>
    <n v="0"/>
    <n v="0"/>
    <n v="0"/>
    <n v="0"/>
    <n v="0"/>
    <n v="0"/>
    <n v="0"/>
    <n v="0"/>
    <n v="2.3716195392557213"/>
    <n v="0"/>
    <n v="0"/>
    <n v="0"/>
    <n v="0"/>
    <n v="0"/>
    <n v="0"/>
    <n v="0"/>
    <m/>
    <n v="0"/>
    <n v="0"/>
    <n v="0"/>
    <n v="0"/>
    <n v="0"/>
    <x v="0"/>
    <m/>
    <s v="No root cause"/>
    <s v="No root cause"/>
    <s v="No root cause"/>
    <x v="3"/>
    <s v=""/>
    <s v="OST_023"/>
    <m/>
    <s v=""/>
  </r>
  <r>
    <s v="Buea-Universite"/>
    <s v="SUO_062"/>
    <s v="SUD-OUEST"/>
    <s v="IHS"/>
    <s v="Grid-Gen"/>
    <s v="SUD-OUEST"/>
    <s v="Buea"/>
    <s v="Huawei"/>
    <n v="0"/>
    <n v="0.62485196884996552"/>
    <n v="0"/>
    <n v="0"/>
    <n v="0"/>
    <n v="0"/>
    <n v="0"/>
    <n v="0"/>
    <n v="0"/>
    <n v="8.2933114175890946E-3"/>
    <n v="0"/>
    <n v="0"/>
    <n v="8.9175391586979543E-5"/>
    <n v="0"/>
    <n v="0"/>
    <n v="0"/>
    <n v="2.2855652863742857"/>
    <n v="0.82571062086047831"/>
    <n v="0"/>
    <n v="0"/>
    <n v="0"/>
    <n v="0"/>
    <n v="0"/>
    <n v="0"/>
    <m/>
    <n v="0"/>
    <n v="0"/>
    <n v="0"/>
    <n v="0"/>
    <n v="0"/>
    <x v="0"/>
    <m/>
    <s v="No root cause"/>
    <s v="No root cause"/>
    <s v="No root cause"/>
    <x v="3"/>
    <s v=""/>
    <s v="SUO_062"/>
    <m/>
    <s v=""/>
  </r>
  <r>
    <s v="Mbouda-CEBEC-MTN"/>
    <s v="OST_313"/>
    <s v="OUEST"/>
    <m/>
    <m/>
    <s v="OUEST"/>
    <s v="Mbouda"/>
    <s v="Huawei"/>
    <n v="0"/>
    <n v="0"/>
    <n v="0"/>
    <n v="0"/>
    <n v="0"/>
    <n v="0"/>
    <n v="0"/>
    <n v="0"/>
    <n v="0"/>
    <n v="0"/>
    <n v="0"/>
    <n v="0"/>
    <n v="0"/>
    <n v="0"/>
    <n v="0.45381356778613885"/>
    <n v="0.44960448930323338"/>
    <n v="2.0139370436003459"/>
    <n v="0"/>
    <n v="0"/>
    <n v="0"/>
    <n v="0"/>
    <n v="0"/>
    <n v="0"/>
    <n v="0"/>
    <m/>
    <n v="0"/>
    <n v="0"/>
    <n v="0"/>
    <n v="0"/>
    <n v="0"/>
    <x v="0"/>
    <m/>
    <s v="No root cause"/>
    <s v="No root cause"/>
    <s v="No root cause"/>
    <x v="3"/>
    <s v=""/>
    <s v="OST_313"/>
    <m/>
    <s v=""/>
  </r>
  <r>
    <s v="Molyko-Paramount-Street-IHS"/>
    <s v="SUO_179"/>
    <s v="SUD-OUEST"/>
    <s v="IHS"/>
    <s v="Grid-Gen"/>
    <s v="SUD-OUEST"/>
    <s v="Buea"/>
    <s v="Huawei"/>
    <n v="0"/>
    <n v="0"/>
    <n v="4.3424491985629201"/>
    <n v="0"/>
    <n v="1.2518619821763359"/>
    <n v="0"/>
    <n v="0"/>
    <n v="10.014039773651453"/>
    <n v="1.2445317649878866"/>
    <n v="0"/>
    <n v="0"/>
    <n v="0"/>
    <n v="0"/>
    <n v="0"/>
    <n v="0"/>
    <n v="0"/>
    <n v="1.9470733349884286"/>
    <n v="0"/>
    <n v="0"/>
    <n v="0"/>
    <n v="0"/>
    <n v="0"/>
    <n v="0"/>
    <n v="0"/>
    <m/>
    <n v="0"/>
    <n v="0"/>
    <n v="0"/>
    <n v="0"/>
    <n v="0"/>
    <x v="0"/>
    <m/>
    <s v="No root cause"/>
    <s v="No root cause"/>
    <s v="No root cause"/>
    <x v="3"/>
    <s v=""/>
    <s v="SUO_179"/>
    <m/>
    <s v=""/>
  </r>
  <r>
    <s v="Buea-Wokoko-IHS"/>
    <s v="SUO_185"/>
    <s v="SUD-OUEST"/>
    <s v="IHS"/>
    <s v="Grid-Gen"/>
    <s v="SUD-OUEST"/>
    <s v="Buea"/>
    <s v="Huawei"/>
    <n v="0"/>
    <n v="0.49973889445343334"/>
    <n v="0"/>
    <n v="0"/>
    <n v="0.16907654244891321"/>
    <n v="0"/>
    <n v="0.16420756606826409"/>
    <n v="1.9495880810311819"/>
    <n v="1.9473230260848722"/>
    <n v="1.1408386196505469"/>
    <n v="0"/>
    <n v="0"/>
    <n v="0"/>
    <n v="0"/>
    <n v="0"/>
    <n v="0.86689181669534532"/>
    <n v="1.9461815810725585"/>
    <n v="0"/>
    <n v="0"/>
    <n v="0"/>
    <n v="0"/>
    <n v="0"/>
    <n v="0"/>
    <n v="0"/>
    <m/>
    <n v="0"/>
    <n v="0"/>
    <n v="0"/>
    <n v="0"/>
    <n v="0"/>
    <x v="0"/>
    <m/>
    <s v="No root cause"/>
    <s v="No root cause"/>
    <s v="No root cause"/>
    <x v="3"/>
    <s v=""/>
    <s v="SUO_185"/>
    <m/>
    <s v=""/>
  </r>
  <r>
    <s v="Mvog-Manga-III"/>
    <s v="CTR_739"/>
    <s v="Yaounde"/>
    <s v="CAMUSAT"/>
    <s v="Good Grid + GE"/>
    <s v="CENTRE"/>
    <s v="Yaounde"/>
    <s v="ZTE"/>
    <n v="0"/>
    <n v="0"/>
    <n v="0"/>
    <n v="0"/>
    <n v="0"/>
    <n v="0"/>
    <n v="0"/>
    <n v="2.97713828320963"/>
    <n v="23.181945621559613"/>
    <n v="1.7165371126577695"/>
    <n v="2.2757381582214"/>
    <n v="0.15596775988562669"/>
    <n v="0"/>
    <n v="0"/>
    <n v="0.15596775988562669"/>
    <n v="0"/>
    <n v="1.8481599906401511"/>
    <n v="0"/>
    <n v="0"/>
    <n v="0"/>
    <n v="0"/>
    <n v="0"/>
    <n v="0"/>
    <n v="0"/>
    <m/>
    <n v="0"/>
    <n v="0"/>
    <n v="0"/>
    <n v="0"/>
    <n v="0"/>
    <x v="0"/>
    <m/>
    <s v="No root cause"/>
    <s v="No root cause"/>
    <s v="No root cause"/>
    <x v="3"/>
    <s v=""/>
    <s v="CTR_739"/>
    <m/>
    <s v=""/>
  </r>
  <r>
    <s v="Poumpoumrey"/>
    <s v="NRD_038"/>
    <s v="Garoua"/>
    <s v="IHS"/>
    <s v="Grid-Gen"/>
    <s v="NORD"/>
    <s v="Garoua"/>
    <s v="Huawei"/>
    <n v="0"/>
    <n v="0"/>
    <n v="4.6273824097616378"/>
    <n v="0"/>
    <n v="0"/>
    <n v="0"/>
    <n v="0"/>
    <n v="0"/>
    <n v="0"/>
    <n v="0"/>
    <n v="0"/>
    <n v="0"/>
    <n v="0"/>
    <n v="0"/>
    <n v="0"/>
    <n v="0"/>
    <n v="1.8352295588600389"/>
    <n v="2.2467383208773142"/>
    <n v="0"/>
    <n v="0"/>
    <n v="0"/>
    <n v="0"/>
    <n v="0"/>
    <n v="0"/>
    <m/>
    <n v="0"/>
    <n v="0"/>
    <n v="0"/>
    <n v="0"/>
    <n v="0"/>
    <x v="0"/>
    <m/>
    <s v="IHS"/>
    <s v="POWER ISSUE"/>
    <s v="Defaut GE &amp; Power Cabinet"/>
    <x v="0"/>
    <s v="(05-10-2026 ticket): INC-20260510-00014380...Grid Outage"/>
    <s v="NRD_038"/>
    <m/>
    <s v=""/>
  </r>
  <r>
    <s v="Marouare-New"/>
    <s v="NRD_130"/>
    <s v="Garoua"/>
    <s v="IHS"/>
    <s v="Grid-Gen"/>
    <s v="NORD"/>
    <s v="Garoua"/>
    <s v="Huawei"/>
    <n v="0"/>
    <n v="0"/>
    <n v="5.2659852239943161"/>
    <n v="0"/>
    <n v="0"/>
    <n v="0.30455179734785254"/>
    <n v="0"/>
    <n v="0"/>
    <n v="0"/>
    <n v="0"/>
    <n v="0"/>
    <n v="0"/>
    <n v="2.4283350883050399"/>
    <n v="0.47050720109122152"/>
    <n v="0"/>
    <n v="0"/>
    <n v="1.8147192187950336"/>
    <n v="2.8826480382840658"/>
    <n v="0"/>
    <n v="0"/>
    <n v="0"/>
    <n v="0"/>
    <n v="0"/>
    <n v="0"/>
    <m/>
    <n v="0"/>
    <n v="0"/>
    <n v="0"/>
    <n v="0"/>
    <n v="0"/>
    <x v="0"/>
    <m/>
    <s v="No root cause"/>
    <s v="No root cause"/>
    <s v="No root cause"/>
    <x v="3"/>
    <s v=""/>
    <s v="NRD_130"/>
    <m/>
    <s v=""/>
  </r>
  <r>
    <s v="MOLYKO-CHIEF-STREET-MTN"/>
    <s v="SUO_228"/>
    <s v="SUD-OUEST"/>
    <s v="MTN sharing"/>
    <m/>
    <s v="SUD-OUEST"/>
    <s v="Buea"/>
    <s v="Huawei"/>
    <n v="0.34287938065193635"/>
    <n v="0.75050009559601982"/>
    <n v="0"/>
    <n v="0"/>
    <n v="0"/>
    <n v="0"/>
    <n v="0"/>
    <n v="0"/>
    <n v="7.2232067185453424E-3"/>
    <n v="4.4679724797607525"/>
    <n v="0"/>
    <n v="0"/>
    <n v="7.5620732065758639E-3"/>
    <n v="0.27171741816552664"/>
    <n v="0"/>
    <n v="0.19936050543185146"/>
    <n v="1.8129000408066591"/>
    <n v="0"/>
    <n v="0"/>
    <n v="0"/>
    <n v="0"/>
    <n v="0"/>
    <n v="0"/>
    <n v="0"/>
    <m/>
    <n v="0"/>
    <n v="0"/>
    <n v="0"/>
    <n v="0"/>
    <n v="0"/>
    <x v="0"/>
    <m/>
    <s v="No root cause"/>
    <s v="No root cause"/>
    <s v="No root cause"/>
    <x v="3"/>
    <s v=""/>
    <s v="SUO_228"/>
    <m/>
    <s v=""/>
  </r>
  <r>
    <s v="GSS-BUEA-TOWN-IHS"/>
    <s v="SUO_184"/>
    <s v="SUD-OUEST"/>
    <s v="IHS"/>
    <s v="Grid-Gen"/>
    <s v="SUD-OUEST"/>
    <s v="Buea"/>
    <s v="Huawei"/>
    <n v="0"/>
    <n v="8.0257852428281603E-4"/>
    <n v="0"/>
    <n v="0"/>
    <n v="0"/>
    <n v="0"/>
    <n v="0"/>
    <n v="1.6943324401526112E-3"/>
    <n v="2.675261747609386E-4"/>
    <n v="3.3886648803052224E-3"/>
    <n v="1.4205461529022665"/>
    <n v="0"/>
    <n v="0"/>
    <n v="0"/>
    <n v="0"/>
    <n v="0"/>
    <n v="1.7939056823986332"/>
    <n v="0"/>
    <n v="0"/>
    <n v="0"/>
    <n v="0"/>
    <n v="0"/>
    <n v="0"/>
    <n v="0"/>
    <m/>
    <n v="0"/>
    <n v="0"/>
    <n v="0"/>
    <n v="0"/>
    <n v="0"/>
    <x v="0"/>
    <m/>
    <s v="No root cause"/>
    <s v="No root cause"/>
    <s v="No root cause"/>
    <x v="3"/>
    <s v=""/>
    <s v="SUO_184"/>
    <m/>
    <s v=""/>
  </r>
  <r>
    <s v="Buea-Salvation-Pharmacy-HIS"/>
    <s v="SUO_259"/>
    <s v="SUD-OUEST"/>
    <s v="IHS"/>
    <m/>
    <s v="SUD-OUEST"/>
    <s v="Buea"/>
    <s v="Huawei"/>
    <n v="0"/>
    <n v="0"/>
    <n v="0"/>
    <n v="0"/>
    <n v="0"/>
    <n v="0"/>
    <n v="0"/>
    <n v="0"/>
    <n v="0"/>
    <n v="0"/>
    <n v="0"/>
    <n v="0"/>
    <n v="0"/>
    <n v="0"/>
    <n v="0"/>
    <n v="0"/>
    <n v="1.7572902666130188"/>
    <n v="0"/>
    <n v="0"/>
    <n v="0"/>
    <n v="0"/>
    <n v="0"/>
    <n v="0"/>
    <n v="0"/>
    <m/>
    <n v="0"/>
    <n v="0"/>
    <n v="0"/>
    <n v="0"/>
    <n v="0"/>
    <x v="0"/>
    <m/>
    <s v="No root cause"/>
    <s v="No root cause"/>
    <s v="No root cause"/>
    <x v="3"/>
    <s v=""/>
    <s v="SUO_259"/>
    <m/>
    <s v=""/>
  </r>
  <r>
    <s v="Buea-David-Square"/>
    <s v="SUO_077"/>
    <s v="SUD-OUEST"/>
    <s v="IHS"/>
    <s v="Grid-Gen"/>
    <s v="SUD-OUEST"/>
    <s v="Buea"/>
    <s v="Huawei"/>
    <n v="0"/>
    <n v="0"/>
    <n v="2.3592776650600831"/>
    <n v="0"/>
    <n v="0.94795224764790986"/>
    <n v="0"/>
    <n v="0"/>
    <n v="8.4817390200123821"/>
    <n v="0"/>
    <n v="0"/>
    <n v="0"/>
    <n v="0"/>
    <n v="0"/>
    <n v="0"/>
    <n v="0"/>
    <n v="0"/>
    <n v="1.757058410594893"/>
    <n v="0"/>
    <n v="0"/>
    <n v="0"/>
    <n v="0"/>
    <n v="0"/>
    <n v="0"/>
    <n v="0"/>
    <m/>
    <n v="0"/>
    <n v="0"/>
    <n v="0"/>
    <n v="0"/>
    <n v="0"/>
    <x v="0"/>
    <m/>
    <s v="No root cause"/>
    <s v="No root cause"/>
    <s v="No root cause"/>
    <x v="3"/>
    <s v=""/>
    <s v="SUO_077"/>
    <m/>
    <s v=""/>
  </r>
  <r>
    <s v="Mountain-Hotel-IHS"/>
    <s v="SUO_202"/>
    <s v="SUD-OUEST"/>
    <s v="IHS"/>
    <s v="Grid-Gen (LL)"/>
    <s v="SUD-OUEST"/>
    <s v="Buea"/>
    <s v="Huawei"/>
    <n v="2.5733342750254682"/>
    <n v="7.4550627366714889E-2"/>
    <n v="0"/>
    <n v="0"/>
    <n v="8.9175391586979543E-5"/>
    <n v="0"/>
    <n v="0"/>
    <n v="0"/>
    <n v="0"/>
    <n v="0"/>
    <n v="0"/>
    <n v="0"/>
    <n v="8.9175391586979543E-5"/>
    <n v="0"/>
    <n v="0"/>
    <n v="0"/>
    <n v="1.7414170469105363"/>
    <n v="0"/>
    <n v="0"/>
    <n v="0"/>
    <n v="0"/>
    <n v="0"/>
    <n v="0"/>
    <n v="0"/>
    <m/>
    <n v="0"/>
    <n v="0"/>
    <n v="0"/>
    <n v="0"/>
    <n v="0"/>
    <x v="0"/>
    <m/>
    <s v="No root cause"/>
    <s v="No root cause"/>
    <s v="No root cause"/>
    <x v="3"/>
    <s v=""/>
    <s v="SUO_202"/>
    <m/>
    <s v=""/>
  </r>
  <r>
    <s v="Buea-Entree"/>
    <s v="SUO_033"/>
    <s v="SUD-OUEST"/>
    <s v="IHS"/>
    <s v="Grid-Gen"/>
    <s v="SUD-OUEST"/>
    <s v="Buea"/>
    <s v="Huawei"/>
    <n v="0"/>
    <n v="0.62312196625317817"/>
    <n v="0"/>
    <n v="0"/>
    <n v="0"/>
    <n v="0"/>
    <n v="0"/>
    <n v="0"/>
    <n v="1.5766209232577981E-2"/>
    <n v="0"/>
    <n v="7.7404239897498235E-3"/>
    <n v="0"/>
    <n v="0"/>
    <n v="0"/>
    <n v="0"/>
    <n v="0"/>
    <n v="1.740489622838032"/>
    <n v="0"/>
    <n v="0"/>
    <n v="0"/>
    <n v="0"/>
    <n v="0"/>
    <n v="0"/>
    <n v="0"/>
    <m/>
    <n v="0"/>
    <n v="0"/>
    <n v="0"/>
    <n v="0"/>
    <n v="0"/>
    <x v="0"/>
    <m/>
    <s v="No root cause"/>
    <s v="No root cause"/>
    <s v="No root cause"/>
    <x v="3"/>
    <s v=""/>
    <s v="SUO_033"/>
    <m/>
    <s v=""/>
  </r>
  <r>
    <s v="Buea-Street2"/>
    <s v="SUO_240"/>
    <s v="SUD-OUEST"/>
    <s v="CAMUSAT"/>
    <s v="Medium Grid + GE"/>
    <s v="SUD-OUEST"/>
    <s v="Buea"/>
    <s v="Huawei"/>
    <n v="0"/>
    <n v="0"/>
    <n v="0"/>
    <n v="0"/>
    <n v="0"/>
    <n v="4.0119651973415733"/>
    <n v="8.9175391586979543E-5"/>
    <n v="0"/>
    <n v="0"/>
    <n v="0"/>
    <n v="0"/>
    <n v="0"/>
    <n v="0"/>
    <n v="0"/>
    <n v="0"/>
    <n v="0"/>
    <n v="1.7292178533414373"/>
    <n v="0"/>
    <n v="0"/>
    <n v="0"/>
    <n v="0"/>
    <n v="0"/>
    <n v="0"/>
    <n v="0"/>
    <m/>
    <n v="0"/>
    <n v="0"/>
    <n v="0"/>
    <n v="0"/>
    <n v="0"/>
    <x v="0"/>
    <m/>
    <s v="No root cause"/>
    <s v="No root cause"/>
    <s v="No root cause"/>
    <x v="3"/>
    <s v=""/>
    <s v="SUO_240"/>
    <m/>
    <s v=""/>
  </r>
  <r>
    <s v="Buea-Sandpit-IHS"/>
    <s v="SUO_180"/>
    <s v="SUD-OUEST"/>
    <s v="IHS"/>
    <s v="Grid-Gen"/>
    <s v="SUD-OUEST"/>
    <s v="Buea"/>
    <s v="Huawei"/>
    <n v="0"/>
    <n v="3.9176533031991854"/>
    <n v="0"/>
    <n v="0"/>
    <n v="2.1117624481712629"/>
    <n v="4.6417574828854589"/>
    <n v="1.9691353268670471"/>
    <n v="0"/>
    <n v="0"/>
    <n v="2.374883358587804"/>
    <n v="1.0991580416227926"/>
    <n v="0"/>
    <n v="5.270533168965251"/>
    <n v="0"/>
    <n v="0"/>
    <n v="0"/>
    <n v="1.727773211997728"/>
    <n v="0"/>
    <n v="0"/>
    <n v="0"/>
    <n v="0"/>
    <n v="0"/>
    <n v="0"/>
    <n v="0"/>
    <m/>
    <n v="0"/>
    <n v="0"/>
    <n v="0"/>
    <n v="0"/>
    <n v="0"/>
    <x v="0"/>
    <m/>
    <s v="No root cause"/>
    <s v="No root cause"/>
    <s v="No root cause"/>
    <x v="3"/>
    <s v=""/>
    <s v="SUO_180"/>
    <m/>
    <s v=""/>
  </r>
  <r>
    <s v="Buea-Bomaka-II-IHS"/>
    <s v="SUO_201"/>
    <s v="SUD-OUEST"/>
    <s v="IHS"/>
    <s v="Grid-Gen"/>
    <s v="SUD-OUEST"/>
    <s v="Buea"/>
    <s v="Huawei"/>
    <n v="0"/>
    <n v="0.62399588509073067"/>
    <n v="0"/>
    <n v="0"/>
    <n v="0"/>
    <n v="7.6512485981628442E-3"/>
    <n v="0"/>
    <n v="0"/>
    <n v="2.6752617476093862E-3"/>
    <n v="0"/>
    <n v="0"/>
    <n v="0"/>
    <n v="0"/>
    <n v="0"/>
    <n v="0"/>
    <n v="0"/>
    <n v="1.7270419737867155"/>
    <n v="0"/>
    <n v="0"/>
    <n v="0"/>
    <n v="0"/>
    <n v="0"/>
    <n v="0"/>
    <n v="0"/>
    <m/>
    <n v="0"/>
    <n v="0"/>
    <n v="0"/>
    <n v="0"/>
    <n v="0"/>
    <x v="0"/>
    <m/>
    <s v="No root cause"/>
    <s v="No root cause"/>
    <s v="No root cause"/>
    <x v="3"/>
    <s v=""/>
    <s v="SUO_201"/>
    <m/>
    <s v=""/>
  </r>
  <r>
    <s v="Buea-Soppo-University-IHS"/>
    <s v="SUO_199"/>
    <s v="SUD-OUEST"/>
    <s v="IHS"/>
    <s v="Grid-Gen"/>
    <s v="SUD-OUEST"/>
    <s v="Buea"/>
    <s v="Huawei"/>
    <n v="0"/>
    <n v="0.6242277411088567"/>
    <n v="0"/>
    <n v="0"/>
    <n v="0"/>
    <n v="0"/>
    <n v="0"/>
    <n v="0"/>
    <n v="0"/>
    <n v="0"/>
    <n v="0"/>
    <n v="0"/>
    <n v="0"/>
    <n v="0"/>
    <n v="0"/>
    <n v="0"/>
    <n v="1.7110974137709631"/>
    <n v="0"/>
    <n v="0"/>
    <n v="0"/>
    <n v="0"/>
    <n v="0"/>
    <n v="0"/>
    <n v="0"/>
    <m/>
    <n v="0"/>
    <n v="0"/>
    <n v="0"/>
    <n v="0"/>
    <n v="0"/>
    <x v="0"/>
    <m/>
    <s v="No root cause"/>
    <s v="No root cause"/>
    <s v="No root cause"/>
    <x v="3"/>
    <s v=""/>
    <s v="SUO_199"/>
    <m/>
    <s v=""/>
  </r>
  <r>
    <s v="Great-Soppo-IHS"/>
    <s v="SUO_181"/>
    <s v="SUD-OUEST"/>
    <s v="IHS"/>
    <s v="Grid-Gen"/>
    <s v="SUD-OUEST"/>
    <s v="Buea"/>
    <s v="Huawei"/>
    <n v="0"/>
    <n v="0"/>
    <n v="0"/>
    <n v="0"/>
    <n v="0"/>
    <n v="0"/>
    <n v="0"/>
    <n v="0"/>
    <n v="0"/>
    <n v="0"/>
    <n v="0"/>
    <n v="0"/>
    <n v="0"/>
    <n v="0"/>
    <n v="0"/>
    <n v="0"/>
    <n v="1.7082438012401802"/>
    <n v="0"/>
    <n v="0"/>
    <n v="0"/>
    <n v="0"/>
    <n v="0"/>
    <n v="0"/>
    <n v="0"/>
    <m/>
    <n v="0"/>
    <n v="0"/>
    <n v="0"/>
    <n v="0"/>
    <n v="0"/>
    <x v="0"/>
    <m/>
    <s v="No root cause"/>
    <s v="No root cause"/>
    <s v="No root cause"/>
    <x v="3"/>
    <s v=""/>
    <s v="SUO_181"/>
    <m/>
    <s v=""/>
  </r>
  <r>
    <s v="Buea-Kouma-IHS"/>
    <s v="SUO_215"/>
    <s v="SUD-OUEST"/>
    <s v="IHS"/>
    <s v="Grid-Gen"/>
    <s v="SUD-OUEST"/>
    <s v="Buea"/>
    <s v="Huawei"/>
    <n v="0.44810634272457217"/>
    <n v="0.27795969557661515"/>
    <n v="0"/>
    <n v="0"/>
    <n v="0"/>
    <n v="0"/>
    <n v="3.8103753071200486"/>
    <n v="3.4496073429157645"/>
    <n v="1.4009454018314478"/>
    <n v="0"/>
    <n v="0"/>
    <n v="0"/>
    <n v="0"/>
    <n v="0"/>
    <n v="0"/>
    <n v="0"/>
    <n v="1.6841664455116956"/>
    <n v="0"/>
    <n v="0"/>
    <n v="0"/>
    <n v="0"/>
    <n v="0"/>
    <n v="0"/>
    <n v="0"/>
    <m/>
    <n v="0"/>
    <n v="0"/>
    <n v="0"/>
    <n v="0"/>
    <n v="0"/>
    <x v="0"/>
    <m/>
    <s v="No root cause"/>
    <s v="No root cause"/>
    <s v="No root cause"/>
    <x v="3"/>
    <s v=""/>
    <s v="SUO_215"/>
    <m/>
    <s v=""/>
  </r>
  <r>
    <s v="Molyko-IHS"/>
    <s v="SUO_183"/>
    <s v="SUD-OUEST"/>
    <s v="IHS"/>
    <s v="Grid-Gen"/>
    <s v="SUD-OUEST"/>
    <s v="Buea"/>
    <s v="Huawei"/>
    <n v="11.76259085188895"/>
    <n v="15.469611880159686"/>
    <n v="0"/>
    <n v="8.0257852428281592E-3"/>
    <n v="8.0079501645107607E-3"/>
    <n v="0"/>
    <n v="0"/>
    <n v="8.560837592350037E-3"/>
    <n v="0"/>
    <n v="0"/>
    <n v="7.3837224234019052E-3"/>
    <n v="0"/>
    <n v="8.0614553994629509E-3"/>
    <n v="0"/>
    <n v="0"/>
    <n v="0"/>
    <n v="1.6818657204087515"/>
    <n v="0"/>
    <n v="0"/>
    <n v="0"/>
    <n v="0"/>
    <n v="0"/>
    <n v="0"/>
    <n v="0"/>
    <m/>
    <n v="0"/>
    <n v="0"/>
    <n v="0"/>
    <n v="0"/>
    <n v="0"/>
    <x v="0"/>
    <m/>
    <s v="No root cause"/>
    <s v="No root cause"/>
    <s v="No root cause"/>
    <x v="3"/>
    <s v=""/>
    <s v="SUO_183"/>
    <m/>
    <s v=""/>
  </r>
  <r>
    <s v="Buea-Centre-Ville"/>
    <s v="SUO_063"/>
    <s v="SUD-OUEST"/>
    <s v="IHS"/>
    <s v="Grid-Gen"/>
    <s v="SUD-OUEST"/>
    <s v="Buea"/>
    <s v="Huawei"/>
    <n v="0"/>
    <n v="0"/>
    <n v="0"/>
    <n v="0"/>
    <n v="0"/>
    <n v="0"/>
    <n v="0"/>
    <n v="0"/>
    <n v="0"/>
    <n v="0"/>
    <n v="0"/>
    <n v="0"/>
    <n v="0"/>
    <n v="0"/>
    <n v="0"/>
    <n v="0"/>
    <n v="1.6813128329809122"/>
    <n v="0"/>
    <n v="0"/>
    <n v="0"/>
    <n v="0"/>
    <n v="0"/>
    <n v="0"/>
    <n v="0"/>
    <m/>
    <n v="0"/>
    <n v="0"/>
    <n v="0"/>
    <n v="0"/>
    <n v="0"/>
    <x v="0"/>
    <m/>
    <s v="No root cause"/>
    <s v="No root cause"/>
    <s v="No root cause"/>
    <x v="3"/>
    <s v=""/>
    <s v="SUO_063"/>
    <m/>
    <s v=""/>
  </r>
  <r>
    <s v="Buea-Hospital"/>
    <s v="SUO_163"/>
    <s v="SUD-OUEST"/>
    <s v="IHS"/>
    <s v="Grid-Gen"/>
    <s v="SUD-OUEST"/>
    <s v="Buea"/>
    <s v="Huawei"/>
    <n v="0"/>
    <n v="2.675261747609386E-4"/>
    <n v="0"/>
    <n v="0"/>
    <n v="0"/>
    <n v="0"/>
    <n v="0"/>
    <n v="5.3505234952187721E-4"/>
    <n v="5.3505234952187721E-4"/>
    <n v="3.2103140971312641E-3"/>
    <n v="1.4197970796129362"/>
    <n v="0"/>
    <n v="0"/>
    <n v="0"/>
    <n v="0"/>
    <n v="0"/>
    <n v="1.6776566419258456"/>
    <n v="0"/>
    <n v="0"/>
    <n v="0"/>
    <n v="0"/>
    <n v="0"/>
    <n v="0"/>
    <n v="0"/>
    <m/>
    <n v="0"/>
    <n v="0"/>
    <n v="0"/>
    <n v="0"/>
    <n v="0"/>
    <x v="0"/>
    <m/>
    <s v="No root cause"/>
    <s v="No root cause"/>
    <s v="No root cause"/>
    <x v="3"/>
    <s v=""/>
    <s v="SUO_163"/>
    <m/>
    <s v=""/>
  </r>
  <r>
    <s v="Tole-II-IHS"/>
    <s v="SUO_190"/>
    <s v="SUD-OUEST"/>
    <s v="IHS"/>
    <m/>
    <s v="SUD-OUEST"/>
    <s v="Buea"/>
    <s v="Huawei"/>
    <n v="0"/>
    <n v="0"/>
    <n v="0"/>
    <n v="0"/>
    <n v="1.1096985729083733"/>
    <n v="2.3305096837341233"/>
    <n v="1.0835345130167535"/>
    <n v="0"/>
    <n v="0"/>
    <n v="0.83259496109099318"/>
    <n v="0.66070047626793149"/>
    <n v="0"/>
    <n v="2.5057393282025382"/>
    <n v="0"/>
    <n v="0"/>
    <n v="0"/>
    <n v="1.6718067362377402"/>
    <n v="0"/>
    <n v="0"/>
    <n v="0"/>
    <n v="0"/>
    <n v="0"/>
    <n v="0"/>
    <n v="0"/>
    <m/>
    <n v="0"/>
    <n v="0"/>
    <n v="0"/>
    <n v="0"/>
    <n v="0"/>
    <x v="0"/>
    <m/>
    <s v="No root cause"/>
    <s v="No root cause"/>
    <s v="No root cause"/>
    <x v="3"/>
    <s v=""/>
    <s v="SUO_190"/>
    <m/>
    <s v=""/>
  </r>
  <r>
    <s v="Mile16-Buea-HIS"/>
    <s v="SUO_243"/>
    <s v="SUD-OUEST"/>
    <s v="IHS"/>
    <s v="Grid-Gen"/>
    <s v="SUD-OUEST"/>
    <s v="Buea"/>
    <s v="Huawei"/>
    <n v="0"/>
    <n v="0"/>
    <n v="0"/>
    <n v="0"/>
    <n v="0"/>
    <n v="0"/>
    <n v="0"/>
    <n v="0"/>
    <n v="0"/>
    <n v="0"/>
    <n v="8.0257852428281592E-3"/>
    <n v="0"/>
    <n v="0"/>
    <n v="0"/>
    <n v="0"/>
    <n v="0"/>
    <n v="1.6677225033030565"/>
    <n v="0"/>
    <n v="0"/>
    <n v="0"/>
    <n v="0"/>
    <n v="0"/>
    <n v="0"/>
    <n v="0"/>
    <m/>
    <n v="0"/>
    <n v="0"/>
    <n v="0"/>
    <n v="0"/>
    <n v="0"/>
    <x v="0"/>
    <m/>
    <s v="No root cause"/>
    <s v="No root cause"/>
    <s v="No root cause"/>
    <x v="3"/>
    <s v=""/>
    <s v="SUO_243"/>
    <m/>
    <s v=""/>
  </r>
  <r>
    <s v="Buea-Camtel"/>
    <s v="SUO_226"/>
    <s v="SUD-OUEST"/>
    <s v="CAMUSAT"/>
    <s v="Good Grid no GE - 8h"/>
    <s v="SUD-OUEST"/>
    <s v="Buea"/>
    <s v="Huawei"/>
    <n v="0"/>
    <n v="5.3505234952187721E-4"/>
    <n v="0"/>
    <n v="0"/>
    <n v="0"/>
    <n v="0"/>
    <n v="0"/>
    <n v="0"/>
    <n v="2.675261747609386E-4"/>
    <n v="3.2103140971312641E-3"/>
    <n v="1.4138223283766083"/>
    <n v="0"/>
    <n v="0"/>
    <n v="0"/>
    <n v="0"/>
    <n v="0"/>
    <n v="1.6496020637325823"/>
    <n v="0"/>
    <n v="0"/>
    <n v="0"/>
    <n v="0"/>
    <n v="0"/>
    <n v="0"/>
    <n v="0"/>
    <m/>
    <n v="0"/>
    <n v="0"/>
    <n v="0"/>
    <n v="0"/>
    <n v="0"/>
    <x v="0"/>
    <m/>
    <s v="No root cause"/>
    <s v="No root cause"/>
    <s v="No root cause"/>
    <x v="3"/>
    <s v=""/>
    <s v="SUO_226"/>
    <m/>
    <s v=""/>
  </r>
  <r>
    <s v="CDC-Delmonte-IHS"/>
    <s v="LIT_173"/>
    <s v="SUD-OUEST"/>
    <s v="IHS"/>
    <s v="Grid-Gen"/>
    <s v="LITTORAL"/>
    <s v="CDC-Delmonte"/>
    <s v="Huawei"/>
    <n v="0"/>
    <n v="0"/>
    <n v="0"/>
    <n v="0"/>
    <n v="0"/>
    <n v="0"/>
    <n v="0"/>
    <n v="0"/>
    <n v="0"/>
    <n v="0"/>
    <n v="0"/>
    <n v="0"/>
    <n v="0"/>
    <n v="0"/>
    <n v="0"/>
    <n v="1.2647032385648611"/>
    <n v="1.5681492610570356"/>
    <n v="0"/>
    <n v="0"/>
    <n v="0"/>
    <n v="0"/>
    <n v="0"/>
    <n v="0"/>
    <n v="0"/>
    <m/>
    <n v="0"/>
    <n v="0"/>
    <n v="0"/>
    <n v="0"/>
    <n v="0"/>
    <x v="0"/>
    <m/>
    <s v="No root cause"/>
    <s v="No root cause"/>
    <s v="No root cause"/>
    <x v="3"/>
    <s v=""/>
    <s v="LIT_173"/>
    <m/>
    <s v=""/>
  </r>
  <r>
    <s v="BANKA"/>
    <s v="OST_286"/>
    <s v="OUEST"/>
    <s v="CAMUSAT"/>
    <s v="Bad Grid + GE"/>
    <s v="OUEST"/>
    <s v="Banka"/>
    <s v="Huawei"/>
    <n v="0"/>
    <n v="0"/>
    <n v="0"/>
    <n v="0"/>
    <n v="0"/>
    <n v="0"/>
    <n v="0"/>
    <n v="0"/>
    <n v="0"/>
    <n v="0"/>
    <n v="0"/>
    <n v="0"/>
    <n v="0"/>
    <n v="8.0257852428281581E-4"/>
    <n v="0"/>
    <n v="0.84500817559990071"/>
    <n v="1.5416641697557023"/>
    <n v="0"/>
    <n v="0"/>
    <n v="0"/>
    <n v="0"/>
    <n v="0"/>
    <n v="0"/>
    <n v="0"/>
    <m/>
    <n v="0"/>
    <n v="0"/>
    <n v="0"/>
    <n v="0"/>
    <n v="0"/>
    <x v="0"/>
    <m/>
    <s v="No root cause"/>
    <s v="No root cause"/>
    <s v="No root cause"/>
    <x v="3"/>
    <s v=""/>
    <s v="OST_286"/>
    <m/>
    <s v=""/>
  </r>
  <r>
    <s v="Mamegnam"/>
    <s v="OST_272"/>
    <s v="OUEST"/>
    <s v="CAMUSAT"/>
    <s v="Hybrid Solar - S3"/>
    <s v="OUEST"/>
    <s v="Mamegnam"/>
    <s v="Huawei"/>
    <n v="0"/>
    <n v="0"/>
    <n v="0"/>
    <n v="0"/>
    <n v="0"/>
    <n v="0"/>
    <n v="0"/>
    <n v="0"/>
    <n v="0"/>
    <n v="0"/>
    <n v="0"/>
    <n v="0"/>
    <n v="0"/>
    <n v="0"/>
    <n v="0.17442706594413199"/>
    <n v="0"/>
    <n v="1.2314764876595525"/>
    <n v="0"/>
    <n v="0"/>
    <n v="0"/>
    <n v="0"/>
    <n v="0"/>
    <n v="0"/>
    <n v="0"/>
    <m/>
    <n v="0"/>
    <n v="0"/>
    <n v="0"/>
    <n v="0"/>
    <n v="0"/>
    <x v="0"/>
    <m/>
    <s v="No root cause"/>
    <s v="No root cause"/>
    <s v="No root cause"/>
    <x v="3"/>
    <s v=""/>
    <s v="OST_272"/>
    <m/>
    <s v=""/>
  </r>
  <r>
    <s v="Massangam"/>
    <s v="OST_057"/>
    <s v="OUEST"/>
    <s v="IHS"/>
    <s v="Solar-Grid-Gen"/>
    <s v="OUEST"/>
    <s v="Massangam"/>
    <s v="Huawei"/>
    <n v="0"/>
    <n v="0"/>
    <n v="0"/>
    <n v="0"/>
    <n v="0"/>
    <n v="0"/>
    <n v="0"/>
    <n v="0"/>
    <n v="0"/>
    <n v="0"/>
    <n v="0"/>
    <n v="0"/>
    <n v="0"/>
    <n v="4.494439735983769E-3"/>
    <n v="0.21419929059192483"/>
    <n v="0"/>
    <n v="1.2309771054666654"/>
    <n v="0"/>
    <n v="0"/>
    <n v="0"/>
    <n v="0"/>
    <n v="0"/>
    <n v="0"/>
    <n v="0"/>
    <m/>
    <n v="0"/>
    <n v="0"/>
    <n v="0"/>
    <n v="0"/>
    <n v="0"/>
    <x v="0"/>
    <m/>
    <s v="No root cause"/>
    <s v="No root cause"/>
    <s v="No root cause"/>
    <x v="3"/>
    <s v=""/>
    <s v="OST_057"/>
    <m/>
    <s v=""/>
  </r>
  <r>
    <s v="Lamape"/>
    <s v="OST_027"/>
    <s v="OUEST"/>
    <s v="IHS"/>
    <s v="Grid-Gen"/>
    <s v="OUEST"/>
    <s v="Lamape"/>
    <s v="Huawei"/>
    <n v="0"/>
    <n v="0"/>
    <n v="0"/>
    <n v="0"/>
    <n v="0"/>
    <n v="0"/>
    <n v="0"/>
    <n v="0"/>
    <n v="0"/>
    <n v="0"/>
    <n v="0"/>
    <n v="0"/>
    <n v="0"/>
    <n v="2.0653020691544457"/>
    <n v="0"/>
    <n v="0.1516695060111348"/>
    <n v="1.1455649154046565"/>
    <n v="0"/>
    <n v="0"/>
    <n v="0"/>
    <n v="0"/>
    <n v="0"/>
    <n v="0"/>
    <n v="0"/>
    <m/>
    <n v="0"/>
    <n v="0"/>
    <n v="0"/>
    <n v="0"/>
    <n v="0"/>
    <x v="0"/>
    <m/>
    <s v="No root cause"/>
    <s v="No root cause"/>
    <s v="No root cause"/>
    <x v="3"/>
    <s v=""/>
    <s v="OST_027"/>
    <m/>
    <s v=""/>
  </r>
  <r>
    <s v="Tole-HIS"/>
    <s v="SUO_196"/>
    <s v="SUD-OUEST"/>
    <s v="IHS"/>
    <s v="Grid-Gen"/>
    <s v="SUD-OUEST"/>
    <s v="Buea"/>
    <s v="Huawei"/>
    <n v="0"/>
    <n v="0"/>
    <n v="0"/>
    <n v="0"/>
    <n v="0"/>
    <n v="0"/>
    <n v="0"/>
    <n v="0"/>
    <n v="0"/>
    <n v="0"/>
    <n v="0"/>
    <n v="0"/>
    <n v="0"/>
    <n v="0"/>
    <n v="0"/>
    <n v="0"/>
    <n v="1.1443878002357084"/>
    <n v="0"/>
    <n v="0"/>
    <n v="0"/>
    <n v="0"/>
    <n v="0"/>
    <n v="0"/>
    <n v="0"/>
    <m/>
    <n v="0"/>
    <n v="0"/>
    <n v="0"/>
    <n v="0"/>
    <n v="0"/>
    <x v="0"/>
    <m/>
    <s v="No root cause"/>
    <s v="No root cause"/>
    <s v="No root cause"/>
    <x v="3"/>
    <s v=""/>
    <s v="SUO_196"/>
    <m/>
    <s v=""/>
  </r>
  <r>
    <s v="Mboulai-MTN"/>
    <s v="ADM_029"/>
    <s v="ADAMAOUA"/>
    <s v="IHS"/>
    <s v="Gen Only"/>
    <s v="ADAMAOUA"/>
    <s v="Mboulai"/>
    <s v="NOKIA"/>
    <n v="0"/>
    <n v="0"/>
    <n v="0"/>
    <n v="0"/>
    <n v="0"/>
    <n v="0"/>
    <n v="0"/>
    <n v="0"/>
    <n v="0"/>
    <n v="0"/>
    <n v="0"/>
    <n v="1.0767609026395535"/>
    <n v="0"/>
    <n v="0"/>
    <n v="1.0767609026395535"/>
    <n v="1.5409507666230065"/>
    <n v="0.93614743569341186"/>
    <n v="0"/>
    <n v="0"/>
    <n v="0"/>
    <n v="0"/>
    <n v="0"/>
    <n v="0"/>
    <n v="0"/>
    <m/>
    <n v="0"/>
    <n v="0"/>
    <n v="0"/>
    <n v="0"/>
    <n v="0"/>
    <x v="0"/>
    <m/>
    <s v="No root cause"/>
    <s v="No root cause"/>
    <s v="No root cause"/>
    <x v="3"/>
    <s v="(05-10-2026 ticket): INC-20260510-00013617...Others"/>
    <s v="ADM_029"/>
    <m/>
    <s v=""/>
  </r>
  <r>
    <s v="Garoua-Lainde"/>
    <s v="NRD_009"/>
    <s v="Garoua"/>
    <s v="IHS"/>
    <s v="Grid-Gen"/>
    <s v="NORD"/>
    <s v="Garoua"/>
    <s v="Huawei"/>
    <n v="0"/>
    <n v="0"/>
    <n v="4.7484112512234855"/>
    <n v="0"/>
    <n v="0"/>
    <n v="0"/>
    <n v="0"/>
    <n v="0"/>
    <n v="0"/>
    <n v="0"/>
    <n v="0"/>
    <n v="0"/>
    <n v="0"/>
    <n v="0"/>
    <n v="0"/>
    <n v="0"/>
    <n v="0.91342353602543147"/>
    <n v="0"/>
    <n v="0"/>
    <n v="0"/>
    <n v="0"/>
    <n v="0"/>
    <n v="0"/>
    <n v="0"/>
    <m/>
    <n v="0"/>
    <n v="0"/>
    <n v="0"/>
    <n v="0"/>
    <n v="0"/>
    <x v="0"/>
    <m/>
    <s v="No root cause"/>
    <s v="No root cause"/>
    <s v="No root cause"/>
    <x v="3"/>
    <s v=""/>
    <s v="NRD_009"/>
    <m/>
    <s v=""/>
  </r>
  <r>
    <s v="Tibati-Market-MTN-IHS"/>
    <s v="ADM_105"/>
    <s v="ADAMAOUA"/>
    <s v="IHS"/>
    <s v="Grid-Gen"/>
    <s v="ADAMAOUA"/>
    <s v="Tibati"/>
    <s v="Huawei"/>
    <n v="0"/>
    <n v="0"/>
    <n v="0"/>
    <n v="0"/>
    <n v="0"/>
    <n v="0"/>
    <n v="0"/>
    <n v="0"/>
    <n v="0"/>
    <n v="0"/>
    <n v="0"/>
    <n v="0"/>
    <n v="0"/>
    <n v="0"/>
    <n v="0"/>
    <n v="0"/>
    <n v="0.77564755602354785"/>
    <n v="0"/>
    <n v="0"/>
    <n v="0"/>
    <n v="0"/>
    <n v="0"/>
    <n v="0"/>
    <n v="0"/>
    <m/>
    <n v="0"/>
    <n v="0"/>
    <n v="0"/>
    <n v="0"/>
    <n v="0"/>
    <x v="0"/>
    <m/>
    <s v="No root cause"/>
    <s v="No root cause"/>
    <s v="No root cause"/>
    <x v="3"/>
    <s v=""/>
    <s v="ADM_105"/>
    <m/>
    <s v=""/>
  </r>
  <r>
    <s v="Tibati-II"/>
    <s v="ADM_044"/>
    <s v="ADAMAOUA"/>
    <s v="IHS"/>
    <s v="Grid-Gen"/>
    <s v="ADAMAOUA"/>
    <s v="Tibati"/>
    <s v="Huawei"/>
    <n v="0"/>
    <n v="0"/>
    <n v="0"/>
    <n v="0"/>
    <n v="0"/>
    <n v="0"/>
    <n v="0"/>
    <n v="0"/>
    <n v="0"/>
    <n v="0"/>
    <n v="0"/>
    <n v="0"/>
    <n v="0"/>
    <n v="0"/>
    <n v="0"/>
    <n v="0"/>
    <n v="0.7279922267594664"/>
    <n v="0"/>
    <n v="0"/>
    <n v="0"/>
    <n v="0"/>
    <n v="0"/>
    <n v="0"/>
    <n v="0"/>
    <m/>
    <n v="0"/>
    <n v="0"/>
    <n v="0"/>
    <n v="0"/>
    <n v="0"/>
    <x v="0"/>
    <m/>
    <s v="No root cause"/>
    <s v="No root cause"/>
    <s v="No root cause"/>
    <x v="3"/>
    <s v=""/>
    <s v="ADM_044"/>
    <m/>
    <s v=""/>
  </r>
  <r>
    <s v="Tignere"/>
    <s v="ADM_011"/>
    <s v="ADAMAOUA"/>
    <s v="IHS"/>
    <s v="Grid-Gen"/>
    <s v="ADAMAOUA"/>
    <s v="Tignere"/>
    <s v="Huawei"/>
    <n v="0"/>
    <n v="0"/>
    <n v="0"/>
    <n v="0"/>
    <n v="0"/>
    <n v="0"/>
    <n v="0"/>
    <n v="0"/>
    <n v="0"/>
    <n v="0"/>
    <n v="0"/>
    <n v="0"/>
    <n v="0"/>
    <n v="0"/>
    <n v="0"/>
    <n v="6.8486700738800296E-2"/>
    <n v="0.72553098595166565"/>
    <n v="0"/>
    <n v="0"/>
    <n v="0"/>
    <n v="0"/>
    <n v="0"/>
    <n v="0"/>
    <n v="0"/>
    <m/>
    <n v="0"/>
    <n v="0"/>
    <n v="0"/>
    <n v="0"/>
    <n v="0"/>
    <x v="0"/>
    <m/>
    <s v="No root cause"/>
    <s v="No root cause"/>
    <s v="No root cause"/>
    <x v="3"/>
    <s v=""/>
    <s v="ADM_011"/>
    <m/>
    <s v=""/>
  </r>
  <r>
    <s v="Mvog-Manga"/>
    <s v="CTR_378"/>
    <s v="Yaounde"/>
    <s v="IHS"/>
    <s v="Grid-Gen"/>
    <s v="CENTRE"/>
    <s v="Yaounde"/>
    <s v="ZTE"/>
    <n v="0"/>
    <n v="0"/>
    <n v="0"/>
    <n v="0.61568473859482431"/>
    <n v="0"/>
    <n v="0"/>
    <n v="0"/>
    <n v="0"/>
    <n v="0"/>
    <n v="0"/>
    <n v="0"/>
    <n v="0"/>
    <n v="0"/>
    <n v="0"/>
    <n v="0"/>
    <n v="1.0841409056795452"/>
    <n v="0.65636655223680562"/>
    <n v="0"/>
    <n v="0"/>
    <n v="0"/>
    <n v="0"/>
    <n v="0"/>
    <n v="0"/>
    <n v="0"/>
    <m/>
    <n v="0"/>
    <n v="0"/>
    <n v="0"/>
    <n v="0"/>
    <n v="0"/>
    <x v="0"/>
    <m/>
    <s v="No root cause"/>
    <s v="No root cause"/>
    <s v="No root cause"/>
    <x v="3"/>
    <s v=""/>
    <s v="CTR_378"/>
    <m/>
    <s v=""/>
  </r>
  <r>
    <s v="Borongo"/>
    <s v="ADM_162"/>
    <s v="ADAMAOUA"/>
    <s v="CAMUSAT"/>
    <s v="Bad Grid + GE"/>
    <s v="ADAMAOUA"/>
    <s v="Borongo"/>
    <s v="Huawei"/>
    <n v="0"/>
    <n v="0"/>
    <n v="0"/>
    <n v="0"/>
    <n v="0"/>
    <n v="0"/>
    <n v="0"/>
    <n v="0"/>
    <n v="0"/>
    <n v="0"/>
    <n v="0"/>
    <n v="0"/>
    <n v="0"/>
    <n v="0"/>
    <n v="0"/>
    <n v="1.8905183016439665E-2"/>
    <n v="0.56940271036118173"/>
    <n v="0"/>
    <n v="0"/>
    <n v="0"/>
    <n v="0"/>
    <n v="0"/>
    <n v="0"/>
    <n v="0"/>
    <m/>
    <n v="0"/>
    <n v="0"/>
    <n v="0"/>
    <n v="0"/>
    <n v="0"/>
    <x v="0"/>
    <m/>
    <s v="No root cause"/>
    <s v="No root cause"/>
    <s v="No root cause"/>
    <x v="3"/>
    <s v=""/>
    <s v="ADM_162"/>
    <m/>
    <s v=""/>
  </r>
  <r>
    <s v="Bonadibong"/>
    <s v="LIT_126"/>
    <s v="Douala"/>
    <s v="IHS"/>
    <s v="Grid-Gen"/>
    <s v="LITTORAL"/>
    <s v="Douala"/>
    <s v="ZTE"/>
    <n v="0"/>
    <n v="0"/>
    <n v="0"/>
    <n v="0"/>
    <n v="0"/>
    <n v="0"/>
    <n v="0"/>
    <n v="0"/>
    <n v="0"/>
    <n v="0"/>
    <n v="0"/>
    <n v="21.826586679907432"/>
    <n v="9.9502080283534955"/>
    <n v="13.868556899607057"/>
    <n v="21.826586679907429"/>
    <n v="0"/>
    <n v="0.45907491588977112"/>
    <n v="0"/>
    <n v="0"/>
    <n v="0"/>
    <n v="0"/>
    <n v="0"/>
    <n v="0"/>
    <n v="0"/>
    <m/>
    <n v="0"/>
    <n v="0"/>
    <n v="0"/>
    <n v="0"/>
    <n v="0"/>
    <x v="0"/>
    <m/>
    <s v="No root cause"/>
    <s v="No root cause"/>
    <s v="No root cause"/>
    <x v="3"/>
    <s v=""/>
    <s v="LIT_126"/>
    <m/>
    <s v=""/>
  </r>
  <r>
    <s v="Djoa-IHS"/>
    <s v="ADM_187"/>
    <s v="ADAMAOUA"/>
    <m/>
    <m/>
    <s v="ADAMAOUA"/>
    <s v="Tibati"/>
    <s v="Huawei"/>
    <n v="0"/>
    <n v="0"/>
    <n v="0"/>
    <n v="0"/>
    <n v="0"/>
    <n v="0"/>
    <n v="0"/>
    <n v="0"/>
    <n v="0"/>
    <n v="0"/>
    <n v="0"/>
    <n v="0"/>
    <n v="0"/>
    <n v="0"/>
    <n v="0"/>
    <n v="6.2137412857807335E-2"/>
    <n v="0.4348905496913818"/>
    <n v="0"/>
    <n v="0"/>
    <n v="0"/>
    <n v="0"/>
    <n v="0"/>
    <n v="0"/>
    <n v="0"/>
    <m/>
    <n v="0"/>
    <n v="0"/>
    <n v="0"/>
    <n v="0"/>
    <n v="0"/>
    <x v="0"/>
    <m/>
    <s v="No root cause"/>
    <s v="No root cause"/>
    <s v="No root cause"/>
    <x v="3"/>
    <s v=""/>
    <s v="ADM_187"/>
    <m/>
    <s v=""/>
  </r>
  <r>
    <s v="Ngd-Trouamala"/>
    <s v="ADM_058"/>
    <s v="Ngaoundere"/>
    <s v="IHS"/>
    <s v="Grid-Gen"/>
    <s v="ADAMAOUA"/>
    <s v="Ngaoundere"/>
    <s v="Huawei"/>
    <n v="1.7971695017307163"/>
    <n v="0.8496631310407412"/>
    <n v="0"/>
    <n v="0"/>
    <n v="0"/>
    <n v="0"/>
    <n v="0.46317698390277162"/>
    <n v="0"/>
    <n v="0.22133332191888319"/>
    <n v="0.67705524308498344"/>
    <n v="0.98651168697011982"/>
    <n v="0"/>
    <n v="0.50589199647293492"/>
    <n v="0"/>
    <n v="0"/>
    <n v="0"/>
    <n v="0.39394120987464076"/>
    <n v="6.5633088208016943E-2"/>
    <n v="0"/>
    <n v="0"/>
    <n v="0"/>
    <n v="0"/>
    <n v="0"/>
    <n v="0"/>
    <m/>
    <n v="0"/>
    <n v="0"/>
    <n v="0"/>
    <n v="0"/>
    <n v="0"/>
    <x v="0"/>
    <m/>
    <s v="No root cause"/>
    <s v="No root cause"/>
    <s v="No root cause"/>
    <x v="3"/>
    <s v=""/>
    <s v="ADM_058"/>
    <m/>
    <s v=""/>
  </r>
  <r>
    <s v="Mile4"/>
    <s v="SUO_021"/>
    <s v="SUD-OUEST"/>
    <s v="IHS"/>
    <s v="Grid-Gen"/>
    <s v="SUD-OUEST"/>
    <s v="Limbe"/>
    <s v="Huawei"/>
    <n v="0"/>
    <n v="0"/>
    <n v="0"/>
    <n v="0"/>
    <n v="0"/>
    <n v="0"/>
    <n v="0"/>
    <n v="0"/>
    <n v="0"/>
    <n v="0"/>
    <n v="0"/>
    <n v="0"/>
    <n v="0"/>
    <n v="0"/>
    <n v="0"/>
    <n v="0"/>
    <n v="0.33690462941560873"/>
    <n v="0"/>
    <n v="0"/>
    <n v="0"/>
    <n v="0"/>
    <n v="0"/>
    <n v="0"/>
    <n v="0"/>
    <m/>
    <n v="0"/>
    <n v="0"/>
    <n v="0"/>
    <n v="0"/>
    <n v="0"/>
    <x v="0"/>
    <m/>
    <s v="No root cause"/>
    <s v="No root cause"/>
    <s v="No root cause"/>
    <x v="3"/>
    <s v=""/>
    <s v="SUO_021"/>
    <m/>
    <s v=""/>
  </r>
  <r>
    <s v="Koundoum"/>
    <s v="OST_252"/>
    <s v="OUEST"/>
    <s v="IHS"/>
    <s v="Gen-Lithium"/>
    <s v="OUEST"/>
    <s v="Koundoum"/>
    <s v="Huawei"/>
    <n v="0"/>
    <n v="0"/>
    <n v="0"/>
    <n v="0"/>
    <n v="0"/>
    <n v="0"/>
    <n v="0"/>
    <n v="0"/>
    <n v="0"/>
    <n v="0"/>
    <n v="0"/>
    <n v="0"/>
    <n v="0"/>
    <n v="4.923123678420696"/>
    <n v="3.8270332702684962"/>
    <n v="0.18339811033778214"/>
    <n v="0.29916560369599893"/>
    <n v="0"/>
    <n v="0"/>
    <n v="0"/>
    <n v="0"/>
    <n v="0"/>
    <n v="0"/>
    <n v="0"/>
    <m/>
    <n v="0"/>
    <n v="0"/>
    <n v="0"/>
    <n v="0"/>
    <n v="0"/>
    <x v="0"/>
    <m/>
    <s v="No root cause"/>
    <s v="No root cause"/>
    <s v="No root cause"/>
    <x v="3"/>
    <s v="(05-10-2026 ocm ran 12h) Power status check Ongoing"/>
    <s v="OST_252"/>
    <m/>
    <s v=""/>
  </r>
  <r>
    <s v="Limbe-Semme-Beach-MTN"/>
    <s v="SUO_082"/>
    <s v="SUD-OUEST"/>
    <s v="IHS"/>
    <s v="Grid-Gen"/>
    <s v="SUD-OUEST"/>
    <s v="Limbe"/>
    <s v="Huawei"/>
    <n v="0"/>
    <n v="0"/>
    <n v="0"/>
    <n v="0"/>
    <n v="0"/>
    <n v="0"/>
    <n v="0"/>
    <n v="0"/>
    <n v="0"/>
    <n v="0"/>
    <n v="0"/>
    <n v="0"/>
    <n v="0"/>
    <n v="0"/>
    <n v="0.29160353048942311"/>
    <n v="0"/>
    <n v="0.22463281140760144"/>
    <n v="0"/>
    <n v="0"/>
    <n v="0"/>
    <n v="0"/>
    <n v="0"/>
    <n v="0"/>
    <n v="0"/>
    <m/>
    <n v="0"/>
    <n v="0"/>
    <n v="0"/>
    <n v="0"/>
    <n v="0"/>
    <x v="0"/>
    <m/>
    <s v="No root cause"/>
    <s v="No root cause"/>
    <s v="No root cause"/>
    <x v="3"/>
    <s v=""/>
    <s v="SUO_082"/>
    <m/>
    <s v=""/>
  </r>
  <r>
    <s v="Boudva-IHS"/>
    <s v="NRD_092"/>
    <s v="NORD"/>
    <s v="IHS"/>
    <s v="Gen Only"/>
    <s v="NORD"/>
    <s v="Boudva"/>
    <s v="Huawei"/>
    <n v="0"/>
    <n v="0"/>
    <n v="0"/>
    <n v="0"/>
    <n v="0"/>
    <n v="0"/>
    <n v="0"/>
    <n v="0"/>
    <n v="0"/>
    <n v="0"/>
    <n v="0"/>
    <n v="0"/>
    <n v="0"/>
    <n v="7.2232067185453427E-2"/>
    <n v="0.87250986636532524"/>
    <n v="0.20635185613227067"/>
    <n v="0.20207143733609562"/>
    <n v="0"/>
    <n v="0"/>
    <n v="0"/>
    <n v="0"/>
    <n v="0"/>
    <n v="0"/>
    <n v="0"/>
    <m/>
    <n v="0"/>
    <n v="0"/>
    <n v="0"/>
    <n v="0"/>
    <n v="0"/>
    <x v="0"/>
    <m/>
    <s v="No root cause"/>
    <s v="No root cause"/>
    <s v="No root cause"/>
    <x v="3"/>
    <s v=""/>
    <s v="NRD_092"/>
    <m/>
    <s v=""/>
  </r>
  <r>
    <s v="Ashum-MTN"/>
    <s v="SUO_089"/>
    <s v="SUD-OUEST"/>
    <s v="IHS"/>
    <s v="Gen Only"/>
    <s v="SUD-OUEST"/>
    <s v="Ashum"/>
    <s v="Huawei"/>
    <n v="0"/>
    <n v="0"/>
    <n v="0"/>
    <n v="0"/>
    <n v="0"/>
    <n v="0"/>
    <n v="0"/>
    <n v="0"/>
    <n v="0"/>
    <n v="0"/>
    <n v="0"/>
    <n v="0"/>
    <n v="0"/>
    <n v="1.5613540962181074"/>
    <n v="1.9450401360602456"/>
    <n v="1.9130975107937893"/>
    <n v="0.1673465398521258"/>
    <n v="0"/>
    <n v="0"/>
    <n v="0"/>
    <n v="0"/>
    <n v="0"/>
    <n v="0"/>
    <n v="0"/>
    <m/>
    <n v="0"/>
    <n v="0"/>
    <n v="0"/>
    <n v="0"/>
    <n v="0"/>
    <x v="0"/>
    <m/>
    <s v="ACCESS-ISSUE"/>
    <s v="ACCESS-ISSUE"/>
    <s v="ACCESS-ISSUE"/>
    <x v="6"/>
    <s v="(05-10-2026 ocm ran 18h) Impacted by SUO_040_H_Tinto (TX issue)..;..;(05-10-2026 ocm ran 12h) Impacted by SUO_040_H_Tinto (TX issue) ||(05-10-2026 groupw whatsapp incident): SUO_040_H_Tinto: 10.05.2026: Acces Negociation Ongoing"/>
    <s v="SUO_040"/>
    <s v=" Impacted by SUO_040_H_Tinto (TX issue)"/>
    <s v=""/>
  </r>
  <r>
    <s v="Nyamboya-MTN"/>
    <s v="ADM_179"/>
    <s v="ADAMAOUA"/>
    <m/>
    <m/>
    <s v="ADAMAOUA"/>
    <s v="Nyamboya"/>
    <s v="Huawei"/>
    <n v="0"/>
    <n v="0"/>
    <n v="0"/>
    <n v="0"/>
    <n v="0"/>
    <n v="0"/>
    <n v="0"/>
    <n v="0"/>
    <n v="0"/>
    <n v="0"/>
    <n v="0"/>
    <n v="0"/>
    <n v="0"/>
    <n v="0"/>
    <n v="0"/>
    <n v="0.89273484517725221"/>
    <n v="0.14847702699232093"/>
    <n v="0"/>
    <n v="0"/>
    <n v="0"/>
    <n v="0"/>
    <n v="0"/>
    <n v="0"/>
    <n v="0"/>
    <m/>
    <n v="0"/>
    <n v="0"/>
    <n v="0"/>
    <n v="0"/>
    <n v="0"/>
    <x v="0"/>
    <m/>
    <s v="No root cause"/>
    <s v="No root cause"/>
    <s v="No root cause"/>
    <x v="3"/>
    <s v=""/>
    <s v="ADM_179"/>
    <m/>
    <s v=""/>
  </r>
  <r>
    <s v="H-Sawa"/>
    <s v="LIT_099"/>
    <s v="Douala"/>
    <s v="IHS"/>
    <s v="Grid-Gen (LL)"/>
    <s v="LITTORAL"/>
    <s v="Douala"/>
    <s v="ZTE"/>
    <n v="0"/>
    <n v="0"/>
    <n v="0"/>
    <n v="0"/>
    <n v="0"/>
    <n v="0"/>
    <n v="0"/>
    <n v="0"/>
    <n v="0"/>
    <n v="0"/>
    <n v="0"/>
    <n v="14.530844697845234"/>
    <n v="0"/>
    <n v="0"/>
    <n v="14.530844697845234"/>
    <n v="0"/>
    <n v="0.14767444846803848"/>
    <n v="0"/>
    <n v="0"/>
    <n v="0"/>
    <n v="0"/>
    <n v="0"/>
    <n v="0"/>
    <n v="0"/>
    <m/>
    <n v="0"/>
    <n v="0"/>
    <n v="0"/>
    <n v="0"/>
    <n v="0"/>
    <x v="0"/>
    <m/>
    <s v="No root cause"/>
    <s v="No root cause"/>
    <s v="No root cause"/>
    <x v="3"/>
    <s v=""/>
    <s v="LIT_099"/>
    <m/>
    <s v=""/>
  </r>
  <r>
    <s v="Abom"/>
    <s v="CTR_263"/>
    <s v="Yaounde"/>
    <s v="IHS"/>
    <s v="Grid-Gen"/>
    <s v="CENTRE"/>
    <s v="Yaounde"/>
    <s v="ZTE"/>
    <n v="0"/>
    <n v="0"/>
    <n v="0"/>
    <n v="0"/>
    <n v="0"/>
    <n v="0"/>
    <n v="0"/>
    <n v="0"/>
    <n v="0"/>
    <n v="0"/>
    <n v="2.3861551280843987"/>
    <n v="0"/>
    <n v="0"/>
    <n v="0"/>
    <n v="0"/>
    <n v="0"/>
    <n v="0.1463189825159163"/>
    <n v="0"/>
    <n v="0"/>
    <n v="0"/>
    <n v="0"/>
    <n v="0"/>
    <n v="0"/>
    <n v="0"/>
    <m/>
    <n v="0"/>
    <n v="0"/>
    <n v="0"/>
    <n v="0"/>
    <n v="0"/>
    <x v="0"/>
    <m/>
    <s v="No root cause"/>
    <s v="No root cause"/>
    <s v="No root cause"/>
    <x v="3"/>
    <s v=""/>
    <s v="CTR_263"/>
    <m/>
    <s v=""/>
  </r>
  <r>
    <s v="Fotouni-IHS"/>
    <s v="OST_153"/>
    <s v="OUEST"/>
    <s v="IHS"/>
    <s v="Hybrid-Gen"/>
    <s v="OUEST"/>
    <s v="Fotouni"/>
    <s v="Huawei"/>
    <n v="0"/>
    <n v="0"/>
    <n v="0"/>
    <n v="0"/>
    <n v="0"/>
    <n v="0"/>
    <n v="0"/>
    <n v="0"/>
    <n v="0"/>
    <n v="0"/>
    <n v="0"/>
    <n v="0"/>
    <n v="0"/>
    <n v="0.13957732291194033"/>
    <n v="0.10884748297106722"/>
    <n v="5.5288742783927303E-3"/>
    <n v="8.8729514629044645E-2"/>
    <n v="0"/>
    <n v="0"/>
    <n v="0"/>
    <n v="0"/>
    <n v="0"/>
    <n v="0"/>
    <n v="0"/>
    <m/>
    <n v="0"/>
    <n v="0"/>
    <n v="0"/>
    <n v="0"/>
    <n v="0"/>
    <x v="0"/>
    <m/>
    <s v="No root cause"/>
    <s v="No root cause"/>
    <s v="No root cause"/>
    <x v="3"/>
    <s v=""/>
    <s v="OST_153"/>
    <m/>
    <s v=""/>
  </r>
  <r>
    <s v="Ngaoundal3-IHS"/>
    <s v="ADM_119"/>
    <s v="Ngaoundere"/>
    <s v="IHS"/>
    <s v="Grid-Gen"/>
    <s v="ADAMAOUA"/>
    <s v="Ngaoundal"/>
    <s v="Huawei"/>
    <n v="0"/>
    <n v="0"/>
    <n v="0"/>
    <n v="0"/>
    <n v="0"/>
    <n v="0"/>
    <n v="0"/>
    <n v="0"/>
    <n v="0"/>
    <n v="0"/>
    <n v="0"/>
    <n v="0"/>
    <n v="0"/>
    <n v="3.8345418382401196E-3"/>
    <n v="1.6051570485656314E-3"/>
    <n v="4.8939454902934373E-2"/>
    <n v="6.2939991382090152E-2"/>
    <n v="0"/>
    <n v="0"/>
    <n v="0"/>
    <n v="0"/>
    <n v="0"/>
    <n v="0"/>
    <n v="0"/>
    <m/>
    <n v="0"/>
    <n v="0"/>
    <n v="0"/>
    <n v="0"/>
    <n v="0"/>
    <x v="0"/>
    <m/>
    <s v="No root cause"/>
    <s v="No root cause"/>
    <s v="No root cause"/>
    <x v="3"/>
    <s v="(05-10-2026  groupe whatsapp incident ) impacted by   ADM_010_H_Ngaoundal  A determiner  || sans action..;..;(05-10-2026 ocm ran 18h) Power status check Ongoing..;..;(05-10-2026 ocm ran 12h) Power status check Ongoing"/>
    <s v="ADM_010"/>
    <s v=" impacted by   ADM_010_H_Ngaoundal  A determiner  || sans action"/>
    <s v="(05-10-2026  groupe whatsapp incident ) impacted by   ADM_010_H_Ngaoundal  A determiner  || sans action"/>
  </r>
  <r>
    <s v="Batsaa"/>
    <s v="OST_290"/>
    <s v="OUEST"/>
    <s v="CAMUSAT"/>
    <s v="Hybrid Solar - S3"/>
    <s v="OUEST"/>
    <s v="Batsaa"/>
    <s v="Huawei"/>
    <n v="0"/>
    <n v="0"/>
    <n v="0"/>
    <n v="0"/>
    <n v="0"/>
    <n v="0"/>
    <n v="0"/>
    <n v="0"/>
    <n v="0"/>
    <n v="0"/>
    <n v="0"/>
    <n v="0"/>
    <n v="0"/>
    <n v="0.18685811553135692"/>
    <n v="0"/>
    <n v="0"/>
    <n v="6.1531020195015884E-2"/>
    <n v="0"/>
    <n v="0"/>
    <n v="0"/>
    <n v="0"/>
    <n v="0"/>
    <n v="0"/>
    <n v="0"/>
    <m/>
    <n v="0"/>
    <n v="0"/>
    <n v="0"/>
    <n v="0"/>
    <n v="0"/>
    <x v="0"/>
    <m/>
    <s v="No root cause"/>
    <s v="No root cause"/>
    <s v="No root cause"/>
    <x v="3"/>
    <s v=""/>
    <s v="OST_290"/>
    <m/>
    <s v=""/>
  </r>
  <r>
    <s v="Ngaoundal"/>
    <s v="ADM_010"/>
    <s v="Ngaoundere"/>
    <s v="IHS"/>
    <s v="Medium Grid + Solar + GE"/>
    <s v="ADAMAOUA"/>
    <s v="Ngaoundal"/>
    <s v="Huawei"/>
    <n v="0"/>
    <n v="0"/>
    <n v="0"/>
    <n v="0"/>
    <n v="0"/>
    <n v="0"/>
    <n v="0"/>
    <n v="0"/>
    <n v="0"/>
    <n v="0"/>
    <n v="0"/>
    <n v="0"/>
    <n v="0"/>
    <n v="1.8726832233265697E-3"/>
    <n v="2.4969109644354267E-3"/>
    <n v="4.068181364198007E-2"/>
    <n v="5.9640501893371917E-2"/>
    <n v="0"/>
    <n v="0"/>
    <n v="0"/>
    <n v="0"/>
    <n v="0"/>
    <n v="0"/>
    <n v="0"/>
    <m/>
    <n v="0"/>
    <n v="0"/>
    <n v="0"/>
    <n v="0"/>
    <n v="0"/>
    <x v="0"/>
    <m/>
    <s v="No root cause"/>
    <s v="No root cause"/>
    <s v="No root cause"/>
    <x v="3"/>
    <s v="(05-10-2026  groupe whatsapp incident ) impacted by   ADM_010_H_Ngaoundal  A determiner  || sans action..;..;(05-10-2026 ocm ran 18h) Power status check Ongoing..;..;(05-10-2026 ocm ran 12h) Power status check Ongoing..;..;(05-10-2026 ticket): INC-20260510-00016303...2026-05-10 21:35:40...No power issue on site, U: 54.1V, site on grid...Sans action...Others...A determiner...user:ABANDA_x0009_Jean Roland"/>
    <s v="ADM_010"/>
    <s v=" impacted by   ADM_010_H_Ngaoundal  A determiner  || sans action"/>
    <s v="(05-10-2026  groupe whatsapp incident ) impacted by   ADM_010_H_Ngaoundal  A determiner  || sans action"/>
  </r>
  <r>
    <s v="Mayo-Nonde-IHS"/>
    <s v="NRD_106"/>
    <s v="NORD"/>
    <s v="IHS"/>
    <s v="Solar-Gen"/>
    <s v="NORD"/>
    <s v="Mayo-Nonde"/>
    <s v="NOKIA"/>
    <n v="0"/>
    <n v="0"/>
    <n v="0"/>
    <n v="0"/>
    <n v="0"/>
    <n v="0"/>
    <n v="3.6659162718221575E-2"/>
    <n v="0"/>
    <n v="0"/>
    <n v="0"/>
    <n v="0"/>
    <n v="0"/>
    <n v="1.7794618445754095E-2"/>
    <n v="1.479105932037063"/>
    <n v="0"/>
    <n v="0"/>
    <n v="3.4511913887393324E-2"/>
    <n v="0"/>
    <n v="0"/>
    <n v="0"/>
    <n v="0"/>
    <n v="0"/>
    <n v="0"/>
    <n v="0"/>
    <m/>
    <n v="0"/>
    <n v="0"/>
    <n v="0"/>
    <n v="0"/>
    <n v="0"/>
    <x v="0"/>
    <m/>
    <s v="No root cause"/>
    <s v="No root cause"/>
    <s v="No root cause"/>
    <x v="3"/>
    <s v="(05-10-2026 cells nokia): _x000a_09/05/2026 : Need BO RAN analysis_x000a_08/05/2026 : Need BO RAN analysis ..;..;(05-10-2026 cells nokia): _x000a_09/05/2026 : Need BO RAN analysis_x000a_08/05/2026 : Need BO RAN analysis ..;..;(05-10-2026 ticket): INC-20260510-00016151...Others"/>
    <s v="NRD_106"/>
    <m/>
    <s v=""/>
  </r>
  <r>
    <s v="Bawa-IHS"/>
    <s v="ADM_143"/>
    <s v="ADAMAOUA"/>
    <s v="IHS"/>
    <s v="Solar-Gen"/>
    <s v="ADAMAOUA"/>
    <s v="Bawa"/>
    <s v="Huawei"/>
    <n v="0"/>
    <n v="0"/>
    <n v="0"/>
    <n v="0"/>
    <n v="0"/>
    <n v="0"/>
    <n v="0"/>
    <n v="0"/>
    <n v="0"/>
    <n v="0"/>
    <n v="0"/>
    <n v="0"/>
    <n v="0"/>
    <n v="4.5479449709359557E-3"/>
    <n v="1.0701046990437544E-3"/>
    <n v="4.6620894721672905E-2"/>
    <n v="3.4421701152574105E-2"/>
    <n v="0"/>
    <n v="0"/>
    <n v="0"/>
    <n v="0"/>
    <n v="0"/>
    <n v="0"/>
    <n v="0"/>
    <m/>
    <n v="0"/>
    <n v="0"/>
    <n v="0"/>
    <n v="0"/>
    <n v="0"/>
    <x v="0"/>
    <m/>
    <s v="No root cause"/>
    <s v="No root cause"/>
    <s v="No root cause"/>
    <x v="3"/>
    <s v=""/>
    <s v="ADM_143"/>
    <m/>
    <s v=""/>
  </r>
  <r>
    <s v="Tekel-IHS"/>
    <s v="ADM_140"/>
    <s v="ADAMAOUA"/>
    <m/>
    <m/>
    <s v="ADAMAOUA"/>
    <s v="Martap"/>
    <s v="Huawei"/>
    <n v="0"/>
    <n v="0"/>
    <n v="0"/>
    <n v="0"/>
    <n v="0"/>
    <n v="0"/>
    <n v="0"/>
    <n v="0"/>
    <n v="0"/>
    <n v="0"/>
    <n v="0"/>
    <n v="0"/>
    <n v="0"/>
    <n v="0.43230446333535943"/>
    <n v="1.3376308738046929E-3"/>
    <n v="4.2946868588289347E-2"/>
    <n v="3.2192316362899612E-2"/>
    <n v="0"/>
    <n v="0"/>
    <n v="0"/>
    <n v="0"/>
    <n v="0"/>
    <n v="0"/>
    <n v="0"/>
    <m/>
    <n v="0"/>
    <n v="0"/>
    <n v="0"/>
    <n v="0"/>
    <n v="0"/>
    <x v="0"/>
    <m/>
    <s v="No root cause"/>
    <s v="No root cause"/>
    <s v="No root cause"/>
    <x v="3"/>
    <s v=""/>
    <s v="ADM_140"/>
    <m/>
    <s v=""/>
  </r>
  <r>
    <s v="Bawa"/>
    <s v="ADM_183"/>
    <s v="ADAMAOUA"/>
    <m/>
    <m/>
    <s v="ADAMAOUA"/>
    <s v="Bawa"/>
    <s v="Huawei"/>
    <n v="0"/>
    <n v="0"/>
    <n v="0"/>
    <n v="0"/>
    <n v="0"/>
    <n v="0"/>
    <n v="0"/>
    <n v="0"/>
    <n v="0"/>
    <n v="0"/>
    <n v="0"/>
    <n v="0"/>
    <n v="0"/>
    <n v="2.0867041631353212E-3"/>
    <n v="8.9175391586979538E-4"/>
    <n v="3.1853449874869093E-2"/>
    <n v="2.4915604409402083E-2"/>
    <n v="0"/>
    <n v="0"/>
    <n v="0"/>
    <n v="0"/>
    <n v="0"/>
    <n v="0"/>
    <n v="0"/>
    <m/>
    <n v="0"/>
    <n v="0"/>
    <n v="0"/>
    <n v="0"/>
    <n v="0"/>
    <x v="0"/>
    <m/>
    <s v="No root cause"/>
    <s v="No root cause"/>
    <s v="No root cause"/>
    <x v="3"/>
    <s v=""/>
    <s v="ADM_183"/>
    <m/>
    <s v=""/>
  </r>
  <r>
    <s v="Njimom-IHS"/>
    <s v="OST_149"/>
    <s v="OUEST"/>
    <s v="IHS"/>
    <s v="Grid-Gen"/>
    <s v="OUEST"/>
    <s v="Njimom"/>
    <s v="Huawei"/>
    <n v="0"/>
    <n v="0"/>
    <n v="0"/>
    <n v="0"/>
    <n v="0"/>
    <n v="0"/>
    <n v="0"/>
    <n v="0"/>
    <n v="0"/>
    <n v="0"/>
    <n v="0"/>
    <n v="0"/>
    <n v="0"/>
    <n v="0.81456369691210584"/>
    <n v="0"/>
    <n v="0"/>
    <n v="2.471941854791072E-2"/>
    <n v="0"/>
    <n v="0"/>
    <n v="0"/>
    <n v="0"/>
    <n v="0"/>
    <n v="0"/>
    <n v="0"/>
    <m/>
    <n v="0"/>
    <n v="0"/>
    <n v="0"/>
    <n v="0"/>
    <n v="0"/>
    <x v="0"/>
    <m/>
    <s v="No root cause"/>
    <s v="No root cause"/>
    <s v="No root cause"/>
    <x v="3"/>
    <s v=""/>
    <s v="OST_149"/>
    <m/>
    <s v=""/>
  </r>
  <r>
    <s v="Cite-Verte"/>
    <s v="CTR_414"/>
    <s v="Yaounde"/>
    <s v="IHS"/>
    <s v="GridOnly"/>
    <s v="CENTRE"/>
    <s v="Yaounde"/>
    <s v="ZTE"/>
    <n v="0"/>
    <n v="0"/>
    <n v="0"/>
    <n v="0.22857436371574583"/>
    <n v="0"/>
    <n v="0"/>
    <n v="0"/>
    <n v="0"/>
    <n v="4.0503462858806107E-2"/>
    <n v="2.099188717957513E-2"/>
    <n v="3.7988716816053238E-2"/>
    <n v="4.0556968093758312E-2"/>
    <n v="0.15527219183124921"/>
    <n v="1.7745902925808851E-2"/>
    <n v="4.0556968093758312E-2"/>
    <n v="0"/>
    <n v="2.4380552059880309E-2"/>
    <n v="4.5835972924924331"/>
    <n v="0"/>
    <n v="0"/>
    <n v="0"/>
    <n v="0"/>
    <n v="0"/>
    <n v="0"/>
    <m/>
    <n v="0"/>
    <n v="0"/>
    <n v="0"/>
    <n v="0"/>
    <n v="0"/>
    <x v="0"/>
    <m/>
    <s v="No root cause"/>
    <s v="No root cause"/>
    <s v="No root cause"/>
    <x v="3"/>
    <s v=""/>
    <s v="CTR_414"/>
    <m/>
    <s v=""/>
  </r>
  <r>
    <s v="Mbonge"/>
    <s v="SUO_134"/>
    <s v="SUD-OUEST"/>
    <s v="IHS"/>
    <s v="Hybrid-Gen"/>
    <s v="SUD-OUEST"/>
    <s v="Mbonge"/>
    <s v="Huawei"/>
    <n v="0"/>
    <n v="0"/>
    <n v="0"/>
    <n v="0"/>
    <n v="0"/>
    <n v="0"/>
    <n v="0"/>
    <n v="0"/>
    <n v="0"/>
    <n v="0"/>
    <n v="0"/>
    <n v="0"/>
    <n v="0"/>
    <n v="0"/>
    <n v="0"/>
    <n v="0.10237334954185251"/>
    <n v="2.0474669908370501E-2"/>
    <n v="0"/>
    <n v="0"/>
    <n v="0"/>
    <n v="0"/>
    <n v="0"/>
    <n v="0"/>
    <n v="0"/>
    <m/>
    <n v="0"/>
    <n v="0"/>
    <n v="0"/>
    <n v="0"/>
    <n v="0"/>
    <x v="0"/>
    <m/>
    <s v="No root cause"/>
    <s v="No root cause"/>
    <s v="No root cause"/>
    <x v="3"/>
    <s v=""/>
    <s v="SUO_134"/>
    <m/>
    <s v=""/>
  </r>
  <r>
    <s v="Bombe-Bakundu-MTN"/>
    <s v="SUO_086"/>
    <s v="SUD-OUEST"/>
    <s v="IHS"/>
    <s v="Gen Only"/>
    <s v="SUD-OUEST"/>
    <s v="Bombe-Bakundu"/>
    <s v="Huawei"/>
    <n v="0"/>
    <n v="0"/>
    <n v="0"/>
    <n v="0"/>
    <n v="0"/>
    <n v="0"/>
    <n v="0"/>
    <n v="0"/>
    <n v="0"/>
    <n v="0"/>
    <n v="0"/>
    <n v="0"/>
    <n v="0"/>
    <n v="0"/>
    <n v="0"/>
    <n v="6.3136177243581504E-3"/>
    <n v="1.9850442167261645E-2"/>
    <n v="0"/>
    <n v="0"/>
    <n v="0"/>
    <n v="0"/>
    <n v="0"/>
    <n v="0"/>
    <n v="0"/>
    <m/>
    <n v="0"/>
    <n v="0"/>
    <n v="0"/>
    <n v="0"/>
    <n v="0"/>
    <x v="0"/>
    <m/>
    <s v="No root cause"/>
    <s v="No root cause"/>
    <s v="No root cause"/>
    <x v="3"/>
    <s v=""/>
    <s v="SUO_086"/>
    <m/>
    <s v=""/>
  </r>
  <r>
    <s v="BAHAM-NGOUGOUM"/>
    <s v="OST_282"/>
    <s v="OUEST"/>
    <s v="CAMUSAT"/>
    <s v="Bad Grid + GE"/>
    <s v="OUEST"/>
    <s v="Bafang"/>
    <s v="Huawei"/>
    <n v="0"/>
    <n v="0"/>
    <n v="0"/>
    <n v="0"/>
    <n v="0"/>
    <n v="0"/>
    <n v="0"/>
    <n v="0"/>
    <n v="0"/>
    <n v="0"/>
    <n v="0"/>
    <n v="0"/>
    <n v="0"/>
    <n v="0"/>
    <n v="2.4255706511658433E-2"/>
    <n v="2.4879934252767289E-2"/>
    <n v="1.9154874112883205E-2"/>
    <n v="0"/>
    <n v="0"/>
    <n v="0"/>
    <n v="0"/>
    <n v="0"/>
    <n v="0"/>
    <n v="0"/>
    <m/>
    <n v="0"/>
    <n v="0"/>
    <n v="0"/>
    <n v="0"/>
    <n v="0"/>
    <x v="0"/>
    <m/>
    <s v="No root cause"/>
    <s v="No root cause"/>
    <s v="No root cause"/>
    <x v="3"/>
    <s v=""/>
    <s v="OST_282"/>
    <m/>
    <s v=""/>
  </r>
  <r>
    <s v="Adoumre-IHS"/>
    <s v="NRD_078"/>
    <s v="NORD"/>
    <s v="IHS"/>
    <s v="Grid-Gen"/>
    <s v="NORD"/>
    <s v="Adoumre"/>
    <s v="Huawei"/>
    <n v="0"/>
    <n v="0"/>
    <n v="0"/>
    <n v="0"/>
    <n v="0"/>
    <n v="0"/>
    <n v="0"/>
    <n v="0"/>
    <n v="0"/>
    <n v="0"/>
    <n v="0"/>
    <n v="0"/>
    <n v="0"/>
    <n v="0.23638612801876538"/>
    <n v="8.4645281694360974E-2"/>
    <n v="2.0296319125196541E-2"/>
    <n v="1.6764973618352153E-2"/>
    <n v="0"/>
    <n v="0"/>
    <n v="0"/>
    <n v="0"/>
    <n v="0"/>
    <n v="0"/>
    <n v="0"/>
    <m/>
    <n v="0"/>
    <n v="0"/>
    <n v="0"/>
    <n v="0"/>
    <n v="0"/>
    <x v="0"/>
    <m/>
    <s v="No root cause"/>
    <s v="No root cause"/>
    <s v="No root cause"/>
    <x v="3"/>
    <s v=""/>
    <s v="NRD_078"/>
    <m/>
    <s v=""/>
  </r>
  <r>
    <s v="Mbe-IHS"/>
    <s v="ADM_092"/>
    <s v="ADAMAOUA"/>
    <s v="IHS"/>
    <s v="Solar-Gen"/>
    <s v="ADAMAOUA"/>
    <s v="Mbe"/>
    <s v="Huawei"/>
    <n v="0"/>
    <n v="0"/>
    <n v="0"/>
    <n v="0"/>
    <n v="0"/>
    <n v="0"/>
    <n v="0"/>
    <n v="0"/>
    <n v="0"/>
    <n v="0"/>
    <n v="0"/>
    <n v="0"/>
    <n v="0"/>
    <n v="0"/>
    <n v="0"/>
    <n v="0"/>
    <n v="1.6051570485656318E-2"/>
    <n v="0"/>
    <n v="0"/>
    <n v="0"/>
    <n v="0"/>
    <n v="0"/>
    <n v="0"/>
    <n v="0"/>
    <m/>
    <n v="0"/>
    <n v="0"/>
    <n v="0"/>
    <n v="0"/>
    <n v="0"/>
    <x v="0"/>
    <m/>
    <s v="No root cause"/>
    <s v="No root cause"/>
    <s v="No root cause"/>
    <x v="3"/>
    <s v=""/>
    <s v="ADM_092"/>
    <m/>
    <s v=""/>
  </r>
  <r>
    <s v="Ribao"/>
    <s v="NRD_028"/>
    <s v="NORD"/>
    <s v="IHS"/>
    <s v="Solar-Gen"/>
    <s v="NORD"/>
    <s v="Ribao"/>
    <s v="Huawei"/>
    <n v="0"/>
    <n v="0"/>
    <n v="0"/>
    <n v="0"/>
    <n v="0"/>
    <n v="0"/>
    <n v="0"/>
    <n v="0"/>
    <n v="0"/>
    <n v="0"/>
    <n v="0"/>
    <n v="0"/>
    <n v="0"/>
    <n v="2.1134567806114148E-2"/>
    <n v="6.072844167073306E-2"/>
    <n v="0.10162427625252189"/>
    <n v="1.5516518136134439E-2"/>
    <n v="0"/>
    <n v="0"/>
    <n v="0"/>
    <n v="0"/>
    <n v="0"/>
    <n v="0"/>
    <n v="0"/>
    <m/>
    <n v="0"/>
    <n v="0"/>
    <n v="0"/>
    <n v="0"/>
    <n v="0"/>
    <x v="0"/>
    <m/>
    <s v="No root cause"/>
    <s v="No root cause"/>
    <s v="No root cause"/>
    <x v="3"/>
    <s v=""/>
    <s v="NRD_028"/>
    <m/>
    <s v=""/>
  </r>
  <r>
    <s v="Ngongo-MTN"/>
    <s v="SUO_085"/>
    <s v="SUD-OUEST"/>
    <s v="IHS"/>
    <s v=""/>
    <s v="SUD-OUEST"/>
    <s v="Ngongo"/>
    <s v="Huawei"/>
    <n v="0"/>
    <n v="0"/>
    <n v="0"/>
    <n v="0"/>
    <n v="0"/>
    <n v="0"/>
    <n v="0"/>
    <n v="0"/>
    <n v="0"/>
    <n v="0"/>
    <n v="0"/>
    <n v="0"/>
    <n v="0"/>
    <n v="0"/>
    <n v="0"/>
    <n v="6.7773297606104441E-2"/>
    <n v="1.3590329677855681E-2"/>
    <n v="0"/>
    <n v="0"/>
    <n v="0"/>
    <n v="0"/>
    <n v="0"/>
    <n v="0"/>
    <n v="0"/>
    <m/>
    <n v="0"/>
    <n v="0"/>
    <n v="0"/>
    <n v="0"/>
    <n v="0"/>
    <x v="0"/>
    <m/>
    <s v="No root cause"/>
    <s v="No root cause"/>
    <s v="No root cause"/>
    <x v="3"/>
    <s v=""/>
    <s v="SUO_085"/>
    <m/>
    <s v=""/>
  </r>
  <r>
    <s v="FOSSET"/>
    <s v="OST_264"/>
    <s v="NORD-OUEST"/>
    <s v="IHS"/>
    <s v="Grid-Gen"/>
    <s v="OUEST"/>
    <s v="Foumbot"/>
    <s v="Huawei"/>
    <n v="0"/>
    <n v="0"/>
    <n v="0"/>
    <n v="0"/>
    <n v="0"/>
    <n v="0"/>
    <n v="0"/>
    <n v="0"/>
    <n v="0"/>
    <n v="0"/>
    <n v="0"/>
    <n v="0"/>
    <n v="0"/>
    <n v="0"/>
    <n v="0"/>
    <n v="0"/>
    <n v="4.8154711456968938E-3"/>
    <n v="0"/>
    <n v="0"/>
    <n v="0"/>
    <n v="0"/>
    <n v="0"/>
    <n v="0"/>
    <n v="0"/>
    <m/>
    <n v="0"/>
    <n v="0"/>
    <n v="0"/>
    <n v="0"/>
    <n v="0"/>
    <x v="0"/>
    <m/>
    <s v="No root cause"/>
    <s v="No root cause"/>
    <s v="No root cause"/>
    <x v="3"/>
    <s v=""/>
    <s v="OST_264"/>
    <m/>
    <s v=""/>
  </r>
  <r>
    <s v="Odza"/>
    <s v="CTR_099"/>
    <s v="Yaounde"/>
    <s v="IHS"/>
    <s v="Grid-Gen"/>
    <s v="CENTRE"/>
    <s v="Yaounde"/>
    <s v="ZTE"/>
    <n v="0"/>
    <n v="0"/>
    <n v="0"/>
    <n v="0"/>
    <n v="0"/>
    <n v="0"/>
    <n v="0"/>
    <n v="0"/>
    <n v="0"/>
    <n v="0"/>
    <n v="0"/>
    <n v="0"/>
    <n v="0"/>
    <n v="0"/>
    <n v="0"/>
    <n v="0"/>
    <n v="4.4409345010315909E-3"/>
    <n v="0"/>
    <n v="0"/>
    <n v="0"/>
    <n v="0"/>
    <n v="0"/>
    <n v="0"/>
    <n v="0"/>
    <m/>
    <n v="0"/>
    <n v="0"/>
    <n v="0"/>
    <n v="0"/>
    <n v="0"/>
    <x v="0"/>
    <m/>
    <s v="No root cause"/>
    <s v="No root cause"/>
    <s v="No root cause"/>
    <x v="3"/>
    <s v=""/>
    <s v="CTR_099"/>
    <m/>
    <s v=""/>
  </r>
  <r>
    <s v="Meguia"/>
    <s v="OST_029"/>
    <s v="NORD-OUEST"/>
    <s v="IHS"/>
    <s v="Gen Only"/>
    <s v="OUEST"/>
    <s v="Meguia"/>
    <s v="NOKIA"/>
    <n v="0"/>
    <n v="0"/>
    <n v="0"/>
    <n v="0"/>
    <n v="1.6051570485658829E-3"/>
    <n v="0"/>
    <n v="0"/>
    <n v="0"/>
    <n v="0"/>
    <n v="0"/>
    <n v="0"/>
    <n v="0"/>
    <n v="0"/>
    <n v="0"/>
    <n v="0"/>
    <n v="1.9637134630585587"/>
    <n v="2.1402093980876723E-3"/>
    <n v="0"/>
    <n v="0"/>
    <n v="0"/>
    <n v="0"/>
    <n v="0"/>
    <n v="0"/>
    <n v="0"/>
    <m/>
    <n v="0"/>
    <n v="0"/>
    <n v="0"/>
    <n v="0"/>
    <n v="0"/>
    <x v="0"/>
    <m/>
    <s v="No root cause"/>
    <s v="No root cause"/>
    <s v="No root cause"/>
    <x v="3"/>
    <s v=""/>
    <s v="OST_029"/>
    <m/>
    <s v=""/>
  </r>
  <r>
    <s v="Bafou-Balepe-IHS"/>
    <s v="OST_255"/>
    <s v="OUEST"/>
    <s v="IHS"/>
    <s v="Grid-Gen"/>
    <s v="OUEST"/>
    <s v="Loung"/>
    <s v="Huawei"/>
    <n v="0"/>
    <n v="0"/>
    <n v="0"/>
    <n v="0"/>
    <n v="0"/>
    <n v="0"/>
    <n v="0"/>
    <n v="0"/>
    <n v="0"/>
    <n v="0"/>
    <n v="0"/>
    <n v="0"/>
    <n v="0"/>
    <n v="8.9175391586979543E-5"/>
    <n v="0.71072787094822698"/>
    <n v="0"/>
    <n v="2.140209398087508E-3"/>
    <n v="0"/>
    <n v="0"/>
    <n v="0"/>
    <n v="0"/>
    <n v="0"/>
    <n v="0"/>
    <n v="0"/>
    <m/>
    <n v="0"/>
    <n v="0"/>
    <n v="0"/>
    <n v="0"/>
    <n v="0"/>
    <x v="0"/>
    <m/>
    <s v="No root cause"/>
    <s v="No root cause"/>
    <s v="No root cause"/>
    <x v="3"/>
    <s v="(05-10-2026 ocm ran 12h) Power status check Ongoing"/>
    <s v="OST_255"/>
    <m/>
    <s v=""/>
  </r>
  <r>
    <s v="Fokoue"/>
    <s v="OST_059"/>
    <s v="OUEST"/>
    <s v="IHS"/>
    <s v="Grid-Gen"/>
    <s v="OUEST"/>
    <s v="Fokoue"/>
    <s v="Huawei"/>
    <n v="0"/>
    <n v="0"/>
    <n v="0"/>
    <n v="0"/>
    <n v="0"/>
    <n v="0"/>
    <n v="0"/>
    <n v="0"/>
    <n v="0"/>
    <n v="0"/>
    <n v="0"/>
    <n v="0"/>
    <n v="0"/>
    <n v="0"/>
    <n v="3.2638193320834508E-2"/>
    <n v="0"/>
    <n v="2.140209398087508E-3"/>
    <n v="0"/>
    <n v="0"/>
    <n v="0"/>
    <n v="0"/>
    <n v="0"/>
    <n v="0"/>
    <n v="0"/>
    <m/>
    <n v="0"/>
    <n v="0"/>
    <n v="0"/>
    <n v="0"/>
    <n v="0"/>
    <x v="0"/>
    <m/>
    <s v="PDH"/>
    <s v="TX ISSUE"/>
    <s v="ODU HS"/>
    <x v="1"/>
    <s v="(05-10-2026  groupe whatsapp incident ) impacted by OST_059_H_Fokoue  ,Defaut  de l'ODU sur le site de Bafou corruption de la MIB a Fokoue|| Action :remplacement de l'ODU a Bafou , configuration de la MIB sur le site de Fokoue..;..;(05-10-2026 ocm ran 12h) P2 Incident at OST_059_H_Fokoue: FME sur site de Bafou travaux en cours "/>
    <s v="OST_059"/>
    <s v=" impacted by OST_059_H_Fokoue  ,Defaut  de l'ODU sur le site de Bafou corruption de la MIB a Fokoue|| Action :remplacement de l'ODU a Bafou , configuration de la MIB sur le site de Fokoue"/>
    <s v="(05-10-2026  groupe whatsapp incident ) impacted by OST_059_H_Fokoue  ,Defaut  de l'ODU sur le site de Bafou corruption de la MIB a Fokoue|| Action :remplacement de l'ODU a Bafou , configuration de la MIB sur le site de Fokoue"/>
  </r>
  <r>
    <s v="Fokoue-IHS"/>
    <s v="OST_139"/>
    <s v="OUEST"/>
    <s v="IHS"/>
    <s v="Grid-Gen"/>
    <s v="OUEST"/>
    <s v="Fokoue"/>
    <s v="Huawei"/>
    <n v="0"/>
    <n v="0"/>
    <n v="0"/>
    <n v="0"/>
    <n v="0"/>
    <n v="0"/>
    <n v="0"/>
    <n v="0"/>
    <n v="0"/>
    <n v="0"/>
    <n v="0"/>
    <n v="0"/>
    <n v="0"/>
    <n v="0"/>
    <n v="0.18222099516883394"/>
    <n v="0.10007262443890842"/>
    <n v="1.9618586149135497E-3"/>
    <n v="0"/>
    <n v="0"/>
    <n v="0"/>
    <n v="0"/>
    <n v="0"/>
    <n v="0"/>
    <n v="0"/>
    <m/>
    <n v="0"/>
    <n v="0"/>
    <n v="0"/>
    <n v="0"/>
    <n v="0"/>
    <x v="0"/>
    <m/>
    <s v="PDH"/>
    <s v="TX ISSUE"/>
    <s v="ODU HS"/>
    <x v="1"/>
    <s v="(05-10-2026  groupe whatsapp incident ) impacted by OST_059_H_Fokoue  ,Defaut  de l'ODU sur le site de Bafou corruption de la MIB a Fokoue|| Action :remplacement de l'ODU a Bafou , configuration de la MIB sur le site de Fokoue..;..;(05-10-2026 ocm ran 12h) P2 Incident at OST_059_H_Fokoue"/>
    <s v="OST_059"/>
    <s v=" impacted by OST_059_H_Fokoue  ,Defaut  de l'ODU sur le site de Bafou corruption de la MIB a Fokoue|| Action :remplacement de l'ODU a Bafou , configuration de la MIB sur le site de Fokoue"/>
    <s v="(05-10-2026  groupe whatsapp incident ) impacted by OST_059_H_Fokoue  ,Defaut  de l'ODU sur le site de Bafou corruption de la MIB a Fokoue|| Action :remplacement de l'ODU a Bafou , configuration de la MIB sur le site de Fokoue"/>
  </r>
  <r>
    <s v="Bawa-CAMRAIL"/>
    <s v="ADM_014"/>
    <s v="ADAMAOUA"/>
    <s v="CAMUSAT"/>
    <s v="Hybrid Solar - S3"/>
    <s v="ADAMAOUA"/>
    <s v="Bawa"/>
    <s v="Huawei"/>
    <n v="0"/>
    <n v="0"/>
    <n v="0"/>
    <n v="0"/>
    <n v="0"/>
    <n v="0"/>
    <n v="0"/>
    <n v="0"/>
    <n v="0"/>
    <n v="0"/>
    <n v="0"/>
    <n v="0"/>
    <n v="0"/>
    <n v="4.2804187961750177E-3"/>
    <n v="1.6051570485656314E-3"/>
    <n v="3.2103140971312632E-3"/>
    <n v="1.9618586149135497E-3"/>
    <n v="0"/>
    <n v="0"/>
    <n v="0"/>
    <n v="0"/>
    <n v="0"/>
    <n v="0"/>
    <n v="0"/>
    <m/>
    <n v="0"/>
    <n v="0"/>
    <n v="0"/>
    <n v="0"/>
    <n v="0"/>
    <x v="0"/>
    <m/>
    <s v="No root cause"/>
    <s v="No root cause"/>
    <s v="No root cause"/>
    <x v="3"/>
    <s v=""/>
    <s v="ADM_014"/>
    <m/>
    <s v=""/>
  </r>
  <r>
    <s v="Bafou-Zinkop"/>
    <s v="OST_069"/>
    <s v="OUEST"/>
    <s v="IHS"/>
    <s v="Grid-Gen"/>
    <s v="OUEST"/>
    <s v="Bafou"/>
    <s v="Huawei"/>
    <n v="0"/>
    <n v="0"/>
    <n v="0"/>
    <n v="0"/>
    <n v="0"/>
    <n v="0"/>
    <n v="0"/>
    <n v="0"/>
    <n v="0"/>
    <n v="0"/>
    <n v="0"/>
    <n v="0"/>
    <n v="0"/>
    <n v="0"/>
    <n v="0.71161962486409669"/>
    <n v="0"/>
    <n v="1.9618586149135497E-3"/>
    <n v="0"/>
    <n v="0"/>
    <n v="0"/>
    <n v="0"/>
    <n v="0"/>
    <n v="0"/>
    <n v="0"/>
    <m/>
    <n v="0"/>
    <n v="0"/>
    <n v="0"/>
    <n v="0"/>
    <n v="0"/>
    <x v="0"/>
    <m/>
    <s v="No root cause"/>
    <s v="No root cause"/>
    <s v="No root cause"/>
    <x v="3"/>
    <s v="(05-10-2026 ocm ran 12h) Power status check Ongoing"/>
    <s v="OST_069"/>
    <m/>
    <s v=""/>
  </r>
  <r>
    <s v="Bafou"/>
    <s v="OST_017"/>
    <s v="OUEST"/>
    <s v="IHS"/>
    <s v="Grid-Gen"/>
    <s v="OUEST"/>
    <s v="Bafou"/>
    <s v="Huawei"/>
    <n v="0"/>
    <n v="0"/>
    <n v="0"/>
    <n v="0"/>
    <n v="0"/>
    <n v="0"/>
    <n v="0"/>
    <n v="0"/>
    <n v="0"/>
    <n v="0"/>
    <n v="0"/>
    <n v="0"/>
    <n v="0"/>
    <n v="0"/>
    <n v="0"/>
    <n v="0"/>
    <n v="1.8726832233265697E-3"/>
    <n v="0"/>
    <n v="0"/>
    <n v="0"/>
    <n v="0"/>
    <n v="0"/>
    <n v="0"/>
    <n v="0"/>
    <m/>
    <n v="0"/>
    <n v="0"/>
    <n v="0"/>
    <n v="0"/>
    <n v="0"/>
    <x v="0"/>
    <m/>
    <s v="No root cause"/>
    <s v="No root cause"/>
    <s v="No root cause"/>
    <x v="3"/>
    <s v=""/>
    <s v="OST_017"/>
    <m/>
    <s v=""/>
  </r>
  <r>
    <s v="Gaba"/>
    <s v="NRD_155"/>
    <s v="NORD"/>
    <s v="CAMUSAT"/>
    <s v="Hybrid Solar - S3"/>
    <s v="NORD"/>
    <s v="Gaba"/>
    <s v="NOKIA"/>
    <n v="0"/>
    <n v="0"/>
    <n v="0"/>
    <n v="0"/>
    <n v="0"/>
    <n v="0"/>
    <n v="0"/>
    <n v="0.85426571394147588"/>
    <n v="0.72738700960816571"/>
    <n v="3.3197102560929338E-3"/>
    <n v="1.6943324401527621E-3"/>
    <n v="0"/>
    <n v="0"/>
    <n v="0"/>
    <n v="0"/>
    <n v="0"/>
    <n v="1.7835800845021801E-3"/>
    <n v="0"/>
    <n v="0"/>
    <n v="0"/>
    <n v="0"/>
    <n v="0"/>
    <n v="0"/>
    <n v="0"/>
    <m/>
    <n v="0"/>
    <n v="0"/>
    <n v="0"/>
    <n v="0"/>
    <n v="0"/>
    <x v="0"/>
    <m/>
    <s v="AKTIVCO"/>
    <s v="POWER ISSUE"/>
    <s v="AKTIVCO Defaut GE &amp; Power Cabinet"/>
    <x v="0"/>
    <s v="(05-10-2026 ticket): INC-20260510-00013539...Grid Outage"/>
    <s v="NRD_155"/>
    <m/>
    <s v=""/>
  </r>
  <r>
    <s v="Bafou-Badzifeng"/>
    <s v="OST_108"/>
    <s v="OUEST"/>
    <s v="IHS"/>
    <s v="Grid-Gen"/>
    <s v="OUEST"/>
    <s v="Bafou"/>
    <s v="Huawei"/>
    <n v="0"/>
    <n v="0"/>
    <n v="0"/>
    <n v="0"/>
    <n v="0"/>
    <n v="0"/>
    <n v="0"/>
    <n v="0"/>
    <n v="0"/>
    <n v="0"/>
    <n v="0"/>
    <n v="0"/>
    <n v="0"/>
    <n v="0"/>
    <n v="0"/>
    <n v="0"/>
    <n v="1.6051570485656314E-3"/>
    <n v="0"/>
    <n v="0"/>
    <n v="0"/>
    <n v="0"/>
    <n v="0"/>
    <n v="0"/>
    <n v="0"/>
    <m/>
    <n v="0"/>
    <n v="0"/>
    <n v="0"/>
    <n v="0"/>
    <n v="0"/>
    <x v="0"/>
    <m/>
    <s v="No root cause"/>
    <s v="No root cause"/>
    <s v="No root cause"/>
    <x v="3"/>
    <s v="(05-10-2026 ocm ran 12h) Power status check Ongoing"/>
    <s v="OST_108"/>
    <m/>
    <s v=""/>
  </r>
  <r>
    <s v="Kongola-IHS"/>
    <s v="EXN_113"/>
    <s v="Maroua"/>
    <s v="IHS"/>
    <s v="Grid-Gen"/>
    <s v="EXTREME-NORD"/>
    <s v="Maroua"/>
    <s v="Huawei"/>
    <n v="0.27011226111696096"/>
    <n v="0.6943731041311747"/>
    <n v="0"/>
    <n v="0"/>
    <n v="0"/>
    <n v="0"/>
    <n v="0"/>
    <n v="0"/>
    <n v="0"/>
    <n v="0"/>
    <n v="0"/>
    <n v="7.2232067185453424E-3"/>
    <n v="0"/>
    <n v="0"/>
    <n v="7.2232067185453424E-3"/>
    <n v="0"/>
    <n v="8.9175391586979538E-4"/>
    <n v="0"/>
    <n v="0"/>
    <n v="0"/>
    <n v="0"/>
    <n v="0"/>
    <n v="0"/>
    <n v="0"/>
    <m/>
    <n v="0"/>
    <n v="0"/>
    <n v="0"/>
    <n v="0"/>
    <n v="0"/>
    <x v="0"/>
    <m/>
    <s v="No root cause"/>
    <s v="No root cause"/>
    <s v="No root cause"/>
    <x v="3"/>
    <s v=""/>
    <s v="EXN_113"/>
    <m/>
    <s v=""/>
  </r>
  <r>
    <s v="Ndop"/>
    <s v="NRO_006"/>
    <s v="NORD-OUEST"/>
    <s v="IHS"/>
    <s v="Grid-Hybrid-Gen"/>
    <s v="NORD-OUEST"/>
    <s v="Ndop"/>
    <s v="Huawei"/>
    <n v="0"/>
    <n v="0"/>
    <n v="0"/>
    <n v="0"/>
    <n v="0"/>
    <n v="0"/>
    <n v="0"/>
    <n v="0"/>
    <n v="0"/>
    <n v="0"/>
    <n v="0"/>
    <n v="0"/>
    <n v="0"/>
    <n v="2.4969109644354268E-4"/>
    <n v="0"/>
    <n v="0"/>
    <n v="5.3505234952187721E-4"/>
    <n v="0"/>
    <n v="0"/>
    <n v="0"/>
    <n v="0"/>
    <n v="0"/>
    <n v="0"/>
    <n v="0"/>
    <m/>
    <n v="0"/>
    <n v="0"/>
    <n v="0"/>
    <n v="0"/>
    <n v="0"/>
    <x v="0"/>
    <m/>
    <s v="No root cause"/>
    <s v="No root cause"/>
    <s v="No root cause"/>
    <x v="3"/>
    <s v=""/>
    <s v="NRO_006"/>
    <m/>
    <s v=""/>
  </r>
  <r>
    <s v="Col-Batie-IHS"/>
    <s v="OST_164"/>
    <s v="OUEST"/>
    <s v="IHS"/>
    <s v="Grid-Gen"/>
    <s v="OUEST"/>
    <s v="Batie"/>
    <s v="Huawei"/>
    <n v="0"/>
    <n v="0"/>
    <n v="0"/>
    <n v="0"/>
    <n v="0"/>
    <n v="0"/>
    <n v="0"/>
    <n v="0"/>
    <n v="0"/>
    <n v="0"/>
    <n v="0"/>
    <n v="0"/>
    <n v="0"/>
    <n v="0"/>
    <n v="5.2256779469970005E-3"/>
    <n v="0"/>
    <n v="3.5670156634791817E-4"/>
    <n v="0"/>
    <n v="0"/>
    <n v="0"/>
    <n v="0"/>
    <n v="0"/>
    <n v="0"/>
    <n v="0"/>
    <m/>
    <n v="0"/>
    <n v="0"/>
    <n v="0"/>
    <n v="0"/>
    <n v="0"/>
    <x v="0"/>
    <m/>
    <s v="No root cause"/>
    <s v="No root cause"/>
    <s v="No root cause"/>
    <x v="3"/>
    <s v=""/>
    <s v="OST_164"/>
    <m/>
    <s v=""/>
  </r>
  <r>
    <s v="Bayangam"/>
    <s v="OST_051"/>
    <s v="OUEST"/>
    <s v="IHS"/>
    <s v="Grid-Gen"/>
    <s v="OUEST"/>
    <s v="Bayangam"/>
    <s v="Huawei"/>
    <n v="0"/>
    <n v="0"/>
    <n v="0"/>
    <n v="0"/>
    <n v="0"/>
    <n v="0"/>
    <n v="0"/>
    <n v="0"/>
    <n v="0"/>
    <n v="0"/>
    <n v="0"/>
    <n v="0"/>
    <n v="0"/>
    <n v="1.3316026173334132"/>
    <n v="0"/>
    <n v="0"/>
    <n v="8.9175391586979543E-5"/>
    <n v="0"/>
    <n v="0"/>
    <n v="0"/>
    <n v="0"/>
    <n v="0"/>
    <n v="0"/>
    <n v="0"/>
    <m/>
    <n v="0"/>
    <n v="0"/>
    <n v="0"/>
    <n v="0"/>
    <n v="0"/>
    <x v="0"/>
    <m/>
    <s v="No root cause"/>
    <s v="No root cause"/>
    <s v="No root cause"/>
    <x v="3"/>
    <s v=""/>
    <s v="OST_051"/>
    <m/>
    <s v=""/>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n v="0"/>
    <n v="8.9175391586979543E-5"/>
    <n v="2.2393189282972781"/>
    <n v="0"/>
    <n v="0"/>
    <n v="0"/>
    <n v="0"/>
    <n v="0"/>
    <n v="0"/>
    <m/>
    <n v="0"/>
    <n v="0"/>
    <n v="0"/>
    <n v="0"/>
    <n v="0"/>
    <x v="0"/>
    <m/>
    <s v="No root cause"/>
    <s v="No root cause"/>
    <s v="No root cause"/>
    <x v="3"/>
    <s v=""/>
    <s v="NRO_126"/>
    <m/>
    <s v=""/>
  </r>
  <r>
    <s v="Sangmelima-II"/>
    <s v="SUD_224"/>
    <s v="CENTRE"/>
    <s v="IHS"/>
    <s v="Grid-Gen"/>
    <s v="SUD"/>
    <s v="Sangmelima"/>
    <s v="ZTE"/>
    <n v="8.6845290698893322E-17"/>
    <n v="0"/>
    <n v="0"/>
    <n v="0"/>
    <n v="0"/>
    <n v="0"/>
    <n v="0"/>
    <n v="0"/>
    <n v="0"/>
    <n v="0"/>
    <n v="0"/>
    <n v="9.5239318214897992E-3"/>
    <n v="5.7896860465928885E-17"/>
    <n v="0"/>
    <n v="9.5239318214897697E-3"/>
    <n v="0"/>
    <n v="8.6845290698893322E-17"/>
    <n v="0"/>
    <n v="0"/>
    <n v="0"/>
    <n v="0"/>
    <n v="0"/>
    <n v="0"/>
    <n v="0"/>
    <m/>
    <n v="0"/>
    <n v="0"/>
    <n v="0"/>
    <n v="0"/>
    <n v="0"/>
    <x v="0"/>
    <m/>
    <s v="No root cause"/>
    <s v="No root cause"/>
    <s v="No root cause"/>
    <x v="3"/>
    <s v=""/>
    <s v="SUD_224"/>
    <m/>
    <s v=""/>
  </r>
  <r>
    <s v="Makepe-Nodal"/>
    <s v="LIT_103"/>
    <s v="Douala"/>
    <s v="OCM/Strategique"/>
    <m/>
    <s v="LITTORAL"/>
    <s v="Douala"/>
    <s v="ZTE"/>
    <n v="0"/>
    <n v="0"/>
    <n v="0"/>
    <n v="0.79417820239532244"/>
    <n v="0"/>
    <n v="0"/>
    <n v="0"/>
    <n v="0"/>
    <n v="0"/>
    <n v="0"/>
    <n v="0"/>
    <n v="22.301409969951454"/>
    <n v="0.969051145297389"/>
    <n v="0"/>
    <n v="22.301409969951454"/>
    <n v="37.183480865101181"/>
    <n v="0"/>
    <n v="0"/>
    <n v="0"/>
    <n v="0"/>
    <n v="0"/>
    <n v="0"/>
    <n v="0"/>
    <n v="0"/>
    <m/>
    <n v="0"/>
    <n v="0"/>
    <n v="0"/>
    <n v="0"/>
    <n v="0"/>
    <x v="0"/>
    <m/>
    <s v="No root cause"/>
    <s v="No root cause"/>
    <s v="No root cause"/>
    <x v="3"/>
    <s v=""/>
    <s v="LIT_103"/>
    <m/>
    <s v=""/>
  </r>
  <r>
    <s v="Nkolmesseng-H-Pyramides"/>
    <s v="CTR_771"/>
    <s v="Yaounde"/>
    <s v="CAMUSAT"/>
    <s v="Good Grid no GE - 8h"/>
    <s v="CENTRE"/>
    <s v="Yaounde"/>
    <s v="ZTE"/>
    <n v="0"/>
    <n v="0"/>
    <n v="0"/>
    <n v="0"/>
    <n v="0"/>
    <n v="0"/>
    <n v="0"/>
    <n v="0"/>
    <n v="4.1508826223557724"/>
    <n v="33.897492530669204"/>
    <n v="15.384288865489266"/>
    <n v="13.868556899607057"/>
    <n v="13.868556899607057"/>
    <n v="13.868556899607057"/>
    <n v="13.868556899607057"/>
    <n v="22.189887225232784"/>
    <n v="0"/>
    <n v="0"/>
    <n v="0"/>
    <n v="0"/>
    <n v="0"/>
    <n v="0"/>
    <n v="0"/>
    <n v="0"/>
    <m/>
    <n v="0"/>
    <n v="0"/>
    <n v="0"/>
    <n v="0"/>
    <n v="0"/>
    <x v="0"/>
    <m/>
    <s v="No root cause"/>
    <s v="No root cause"/>
    <s v="No root cause"/>
    <x v="3"/>
    <s v=""/>
    <s v="CTR_771"/>
    <m/>
    <s v=""/>
  </r>
  <r>
    <s v="Mbalgong-Carrefour"/>
    <s v="CTR_831"/>
    <s v="Yaounde"/>
    <s v="CAMUSAT"/>
    <s v="Good Grid no GE - 8h"/>
    <s v="CENTRE"/>
    <s v="Yaounde"/>
    <s v="ZTE"/>
    <n v="0"/>
    <n v="0"/>
    <n v="14.995698179109844"/>
    <n v="0"/>
    <n v="0"/>
    <n v="0"/>
    <n v="0"/>
    <n v="2.4358436562766603"/>
    <n v="12.95955646300434"/>
    <n v="0"/>
    <n v="0"/>
    <n v="0"/>
    <n v="24.399261057035151"/>
    <n v="0"/>
    <n v="0"/>
    <n v="15.756917156774616"/>
    <n v="0"/>
    <n v="0"/>
    <n v="0"/>
    <n v="0"/>
    <n v="0"/>
    <n v="0"/>
    <n v="0"/>
    <n v="0"/>
    <m/>
    <n v="0"/>
    <n v="0"/>
    <n v="0"/>
    <n v="0"/>
    <n v="0"/>
    <x v="0"/>
    <m/>
    <s v="No root cause"/>
    <s v="No root cause"/>
    <s v="No root cause"/>
    <x v="3"/>
    <s v=""/>
    <s v="CTR_831"/>
    <m/>
    <s v=""/>
  </r>
  <r>
    <s v="PK19"/>
    <s v="LIT_584"/>
    <s v="Douala"/>
    <s v="CAMUSAT"/>
    <s v="HGB"/>
    <s v="LITTORAL"/>
    <s v="Douala"/>
    <s v="ZTE"/>
    <n v="0"/>
    <n v="0"/>
    <n v="0"/>
    <n v="15.523134950190196"/>
    <n v="36.800365547765161"/>
    <n v="0"/>
    <n v="24.893025200252261"/>
    <n v="0"/>
    <n v="0"/>
    <n v="0"/>
    <n v="0"/>
    <n v="0"/>
    <n v="7.2242054829311195"/>
    <n v="0"/>
    <n v="0"/>
    <n v="10.105890426986043"/>
    <n v="0"/>
    <n v="0"/>
    <n v="0"/>
    <n v="0"/>
    <n v="0"/>
    <n v="0"/>
    <n v="0"/>
    <n v="0"/>
    <m/>
    <n v="0"/>
    <n v="0"/>
    <n v="0"/>
    <n v="0"/>
    <n v="0"/>
    <x v="0"/>
    <m/>
    <s v="No root cause"/>
    <s v="No root cause"/>
    <s v="No root cause"/>
    <x v="3"/>
    <s v=""/>
    <s v="LIT_584"/>
    <m/>
    <s v=""/>
  </r>
  <r>
    <s v="LIT_871_Z_Bonamatoumbe-III-IHS"/>
    <s v="LIT_871"/>
    <s v="Douala"/>
    <s v="I_HS"/>
    <s v="Grid-Gen"/>
    <s v="LITTORAL"/>
    <s v="Douala"/>
    <s v="ZTE"/>
    <n v="5.7137527002308568"/>
    <n v="1.8071393105101401"/>
    <n v="2.0931782965645369"/>
    <n v="0"/>
    <n v="0.16715035399063402"/>
    <n v="0"/>
    <n v="1.1928635431023908"/>
    <n v="0"/>
    <n v="2.2371252136642381"/>
    <n v="0"/>
    <n v="0.43084198691333331"/>
    <n v="0"/>
    <n v="1.15403657760542"/>
    <n v="0"/>
    <n v="0"/>
    <n v="4.9858318137846611"/>
    <n v="0"/>
    <n v="5.5279290192419115"/>
    <n v="0"/>
    <n v="0"/>
    <n v="0"/>
    <n v="0"/>
    <n v="0"/>
    <n v="0"/>
    <m/>
    <n v="0"/>
    <n v="0"/>
    <n v="0"/>
    <n v="0"/>
    <n v="0"/>
    <x v="0"/>
    <m/>
    <s v="No root cause"/>
    <s v="No root cause"/>
    <s v="No root cause"/>
    <x v="3"/>
    <s v=""/>
    <s v="LIT_871"/>
    <m/>
    <s v=""/>
  </r>
  <r>
    <s v="Bonassama"/>
    <s v="LIT_435"/>
    <s v="Douala"/>
    <s v="IHS"/>
    <s v="Grid-Gen"/>
    <s v="LITTORAL"/>
    <s v="Douala"/>
    <s v="ZTE"/>
    <n v="0"/>
    <n v="0"/>
    <n v="0"/>
    <n v="0"/>
    <n v="0"/>
    <n v="1.3079176333279103"/>
    <n v="0"/>
    <n v="0"/>
    <n v="0"/>
    <n v="0"/>
    <n v="0"/>
    <n v="0"/>
    <n v="0"/>
    <n v="0"/>
    <n v="0"/>
    <n v="3.6955352378343385"/>
    <n v="0"/>
    <n v="0"/>
    <n v="0"/>
    <n v="0"/>
    <n v="0"/>
    <n v="0"/>
    <n v="0"/>
    <n v="0"/>
    <m/>
    <n v="0"/>
    <n v="0"/>
    <n v="0"/>
    <n v="0"/>
    <n v="0"/>
    <x v="0"/>
    <m/>
    <s v="No root cause"/>
    <s v="No root cause"/>
    <s v="No root cause"/>
    <x v="3"/>
    <s v=""/>
    <s v="LIT_435"/>
    <m/>
    <s v=""/>
  </r>
  <r>
    <s v="LIT_862_Z_Bonamatoumbe-Village"/>
    <s v="LIT_862"/>
    <s v="Douala"/>
    <s v="ESCO"/>
    <s v="GE"/>
    <s v="LITTORAL"/>
    <s v="Douala"/>
    <s v="ZTE"/>
    <n v="6.8049027916891403"/>
    <n v="1.6285388362397377"/>
    <n v="14.452780560049996"/>
    <n v="0"/>
    <n v="0"/>
    <n v="0"/>
    <n v="0"/>
    <n v="0"/>
    <n v="1.9880761800401219"/>
    <n v="0"/>
    <n v="0.38261593514309417"/>
    <n v="0"/>
    <n v="1.02369782526189"/>
    <n v="1.551651813613344E-3"/>
    <n v="0"/>
    <n v="3.0398820887302285"/>
    <n v="0"/>
    <n v="4.9106747937551543"/>
    <n v="0"/>
    <n v="0"/>
    <n v="0"/>
    <n v="0"/>
    <n v="0"/>
    <n v="0"/>
    <m/>
    <n v="0"/>
    <n v="0"/>
    <n v="0"/>
    <n v="0"/>
    <n v="0"/>
    <x v="0"/>
    <m/>
    <s v="No root cause"/>
    <s v="No root cause"/>
    <s v="No root cause"/>
    <x v="3"/>
    <s v=""/>
    <s v="LIT_862"/>
    <m/>
    <s v=""/>
  </r>
  <r>
    <s v="Yelwa-MTN-IHS"/>
    <s v="NRD_097"/>
    <s v="Garoua"/>
    <s v="IHS"/>
    <s v="Grid-Gen"/>
    <s v="NORD"/>
    <s v="Garoua"/>
    <s v="Huawei"/>
    <n v="0"/>
    <n v="0"/>
    <n v="0"/>
    <n v="0"/>
    <n v="0"/>
    <n v="0"/>
    <n v="0"/>
    <n v="0"/>
    <n v="0"/>
    <n v="0"/>
    <n v="0"/>
    <n v="6.1638030664920258"/>
    <n v="0"/>
    <n v="3.1816531262752084"/>
    <n v="6.1638030664920258"/>
    <n v="2.5550533197501379"/>
    <n v="0"/>
    <n v="0"/>
    <n v="0"/>
    <n v="0"/>
    <n v="0"/>
    <n v="0"/>
    <n v="0"/>
    <n v="0"/>
    <m/>
    <n v="0"/>
    <n v="0"/>
    <n v="0"/>
    <n v="0"/>
    <n v="0"/>
    <x v="0"/>
    <m/>
    <s v="No root cause"/>
    <s v="No root cause"/>
    <s v="No root cause"/>
    <x v="3"/>
    <s v=""/>
    <s v="NRD_097"/>
    <m/>
    <s v=""/>
  </r>
  <r>
    <s v="Bonendale"/>
    <s v="LIT_181"/>
    <s v="Douala"/>
    <s v="IHS"/>
    <s v="Grid-Gen"/>
    <s v="LITTORAL"/>
    <s v="Douala"/>
    <s v="ZTE"/>
    <n v="4.9499298011317414"/>
    <n v="1.8527614408460404"/>
    <n v="2.2262458158906271"/>
    <n v="0"/>
    <n v="0"/>
    <n v="0"/>
    <n v="0"/>
    <n v="0"/>
    <n v="1.9888430884077701"/>
    <n v="0"/>
    <n v="0.38286562623953768"/>
    <n v="0"/>
    <n v="1.0269081393590211"/>
    <n v="1.6764973618350781E-3"/>
    <n v="0"/>
    <n v="2.2061278475486041"/>
    <n v="0"/>
    <n v="4.9335036940014207"/>
    <n v="0"/>
    <n v="0"/>
    <n v="0"/>
    <n v="0"/>
    <n v="0"/>
    <n v="0"/>
    <m/>
    <n v="0"/>
    <n v="0"/>
    <n v="0"/>
    <n v="0"/>
    <n v="0"/>
    <x v="0"/>
    <m/>
    <s v="No root cause"/>
    <s v="No root cause"/>
    <s v="No root cause"/>
    <x v="3"/>
    <s v=""/>
    <s v="LIT_181"/>
    <m/>
    <s v=""/>
  </r>
  <r>
    <s v="Mendong-Vallee2-MTN-IHS"/>
    <s v="CTR_521"/>
    <s v="Yaounde"/>
    <s v="IHS"/>
    <s v="Grid-Gen"/>
    <s v="CENTRE"/>
    <s v="Yaounde"/>
    <s v="ZTE"/>
    <n v="0"/>
    <n v="0"/>
    <n v="1.5275031175716891"/>
    <n v="1.5374015860378438"/>
    <n v="0"/>
    <n v="0"/>
    <n v="0"/>
    <n v="0"/>
    <n v="0"/>
    <n v="0"/>
    <n v="0"/>
    <n v="0"/>
    <n v="0"/>
    <n v="0"/>
    <n v="0"/>
    <n v="2.0181282870049344"/>
    <n v="0"/>
    <n v="0"/>
    <n v="0"/>
    <n v="0"/>
    <n v="0"/>
    <n v="0"/>
    <n v="0"/>
    <n v="0"/>
    <m/>
    <n v="0"/>
    <n v="0"/>
    <n v="0"/>
    <n v="0"/>
    <n v="0"/>
    <x v="0"/>
    <m/>
    <s v="No root cause"/>
    <s v="No root cause"/>
    <s v="No root cause"/>
    <x v="3"/>
    <s v=""/>
    <s v="CTR_521"/>
    <m/>
    <s v=""/>
  </r>
  <r>
    <s v="Abom-Plateau-II"/>
    <s v="CTR_872"/>
    <s v="CENTRE"/>
    <s v="CAMUSAT"/>
    <s v="Good Grid + GE"/>
    <s v="CENTRE"/>
    <s v="Abom"/>
    <s v="ZTE"/>
    <n v="0"/>
    <n v="0"/>
    <n v="0"/>
    <n v="0"/>
    <n v="0"/>
    <n v="0"/>
    <n v="0"/>
    <n v="2.577953560309671"/>
    <n v="3.8698196231519315"/>
    <n v="0"/>
    <n v="2.4796822787808237"/>
    <n v="0"/>
    <n v="0"/>
    <n v="14.016017327135287"/>
    <n v="0"/>
    <n v="1.9502479789289258"/>
    <n v="0"/>
    <n v="0"/>
    <n v="0"/>
    <n v="0"/>
    <n v="0"/>
    <n v="0"/>
    <n v="0"/>
    <n v="0"/>
    <m/>
    <n v="0"/>
    <n v="0"/>
    <n v="0"/>
    <n v="0"/>
    <n v="0"/>
    <x v="0"/>
    <m/>
    <s v="No root cause"/>
    <s v="No root cause"/>
    <s v="No root cause"/>
    <x v="3"/>
    <s v=""/>
    <s v="CTR_872"/>
    <m/>
    <s v=""/>
  </r>
  <r>
    <s v="Edea-Q-Haoussa"/>
    <s v="LIT_000"/>
    <s v="LITTORAL"/>
    <s v="CAMUSAT"/>
    <s v="Grid-Gen"/>
    <s v="LITTORAL"/>
    <s v="Edea"/>
    <s v="ZTE"/>
    <n v="0"/>
    <n v="0"/>
    <n v="0"/>
    <n v="0"/>
    <n v="0"/>
    <n v="1.4397366971717844"/>
    <n v="0"/>
    <n v="0"/>
    <n v="0"/>
    <n v="0"/>
    <n v="0"/>
    <n v="0"/>
    <n v="0"/>
    <n v="0"/>
    <n v="0"/>
    <n v="1.9259209321039961"/>
    <n v="0"/>
    <n v="0"/>
    <n v="0"/>
    <n v="0"/>
    <n v="0"/>
    <n v="0"/>
    <n v="0"/>
    <n v="0"/>
    <m/>
    <n v="0"/>
    <n v="0"/>
    <n v="0"/>
    <n v="0"/>
    <n v="0"/>
    <x v="0"/>
    <m/>
    <s v="No root cause"/>
    <s v="No root cause"/>
    <s v="No root cause"/>
    <x v="3"/>
    <s v=""/>
    <s v="LIT_000"/>
    <m/>
    <s v=""/>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n v="1.7255616622863714"/>
    <n v="0"/>
    <n v="0"/>
    <n v="0"/>
    <n v="0"/>
    <n v="0"/>
    <n v="0"/>
    <n v="0"/>
    <n v="0"/>
    <m/>
    <n v="0"/>
    <n v="0"/>
    <n v="0"/>
    <n v="0"/>
    <n v="0"/>
    <x v="0"/>
    <m/>
    <s v="No root cause"/>
    <s v="No root cause"/>
    <s v="No root cause"/>
    <x v="3"/>
    <s v=""/>
    <s v="OST_233"/>
    <m/>
    <s v=""/>
  </r>
  <r>
    <s v="Meyo"/>
    <s v="CTR_320"/>
    <s v="Yaounde"/>
    <s v="IHS"/>
    <s v="Grid-Gen"/>
    <s v="CENTRE"/>
    <s v="Yaounde"/>
    <s v="ZTE"/>
    <n v="0"/>
    <n v="0"/>
    <n v="0"/>
    <n v="0"/>
    <n v="0"/>
    <n v="0"/>
    <n v="0"/>
    <n v="0"/>
    <n v="0"/>
    <n v="0"/>
    <n v="1.551651813613444E-3"/>
    <n v="0"/>
    <n v="0"/>
    <n v="0"/>
    <n v="0"/>
    <n v="1.656468568884778"/>
    <n v="0"/>
    <n v="0"/>
    <n v="0"/>
    <n v="0"/>
    <n v="0"/>
    <n v="0"/>
    <n v="0"/>
    <n v="0"/>
    <m/>
    <n v="0"/>
    <n v="0"/>
    <n v="0"/>
    <n v="0"/>
    <n v="0"/>
    <x v="0"/>
    <m/>
    <s v="No root cause"/>
    <s v="No root cause"/>
    <s v="No root cause"/>
    <x v="3"/>
    <s v=""/>
    <s v="CTR_320"/>
    <m/>
    <s v=""/>
  </r>
  <r>
    <s v="Garoua-H-Plateau"/>
    <s v="NRD_175"/>
    <s v="Garoua"/>
    <s v="CAMUSAT"/>
    <s v="Good Grid + GE"/>
    <s v="NORD"/>
    <s v="Garoua"/>
    <s v="Huawei"/>
    <n v="0"/>
    <n v="0"/>
    <n v="0"/>
    <n v="0"/>
    <n v="3.0474798320934391"/>
    <n v="0"/>
    <n v="0"/>
    <n v="0"/>
    <n v="0"/>
    <n v="0"/>
    <n v="0"/>
    <n v="1.4687186994375527"/>
    <n v="0"/>
    <n v="0"/>
    <n v="1.4687186994375527"/>
    <n v="1.3763329937534421"/>
    <n v="0"/>
    <n v="0"/>
    <n v="0"/>
    <n v="0"/>
    <n v="0"/>
    <n v="0"/>
    <n v="0"/>
    <n v="0"/>
    <m/>
    <n v="0"/>
    <n v="0"/>
    <n v="0"/>
    <n v="0"/>
    <n v="0"/>
    <x v="0"/>
    <m/>
    <s v="No root cause"/>
    <s v="No root cause"/>
    <s v="No root cause"/>
    <x v="3"/>
    <s v=""/>
    <s v="NRD_175"/>
    <m/>
    <s v=""/>
  </r>
  <r>
    <s v="Bonamatoumbe"/>
    <s v="LIT_203"/>
    <s v="Douala"/>
    <s v="IHS"/>
    <s v="Grid-Gen"/>
    <s v="LITTORAL"/>
    <s v="Douala"/>
    <s v="ZTE"/>
    <n v="0"/>
    <n v="0"/>
    <n v="0"/>
    <n v="0"/>
    <n v="3.6918612117009128E-2"/>
    <n v="0"/>
    <n v="0"/>
    <n v="0"/>
    <n v="0"/>
    <n v="0"/>
    <n v="0"/>
    <n v="0"/>
    <n v="0"/>
    <n v="0"/>
    <n v="0"/>
    <n v="1.1680192790062582"/>
    <n v="0"/>
    <n v="0"/>
    <n v="0"/>
    <n v="0"/>
    <n v="0"/>
    <n v="0"/>
    <n v="0"/>
    <n v="0"/>
    <m/>
    <n v="0"/>
    <n v="0"/>
    <n v="0"/>
    <n v="0"/>
    <n v="0"/>
    <x v="0"/>
    <m/>
    <s v="No root cause"/>
    <s v="No root cause"/>
    <s v="No root cause"/>
    <x v="3"/>
    <s v=""/>
    <s v="LIT_203"/>
    <m/>
    <s v=""/>
  </r>
  <r>
    <s v="Maroua-Zokok-Laddeo-IHS"/>
    <s v="EXN_170"/>
    <s v="Maroua"/>
    <s v="IHS"/>
    <s v="Grid-Gen"/>
    <s v="EXTREME-NORD"/>
    <s v="Maroua"/>
    <s v="Huawei"/>
    <n v="0"/>
    <n v="0"/>
    <n v="0"/>
    <n v="0"/>
    <n v="0"/>
    <n v="0"/>
    <n v="0"/>
    <n v="0"/>
    <n v="0"/>
    <n v="0.56465857952875431"/>
    <n v="0"/>
    <n v="0"/>
    <n v="0"/>
    <n v="0"/>
    <n v="0"/>
    <n v="1.0312242283118314"/>
    <n v="0"/>
    <n v="0"/>
    <n v="0"/>
    <n v="0"/>
    <n v="0"/>
    <n v="0"/>
    <n v="0"/>
    <n v="0"/>
    <m/>
    <n v="0"/>
    <n v="0"/>
    <n v="0"/>
    <n v="0"/>
    <n v="0"/>
    <x v="0"/>
    <m/>
    <s v="No root cause"/>
    <s v="No root cause"/>
    <s v="No root cause"/>
    <x v="3"/>
    <s v=""/>
    <s v="EXN_170"/>
    <m/>
    <s v=""/>
  </r>
  <r>
    <s v="Ndoumkain"/>
    <s v="OST_207"/>
    <s v="OUEST"/>
    <s v="IHS"/>
    <s v="Grid-Gen"/>
    <s v="OUEST"/>
    <s v="Ndoumkain"/>
    <s v="Huawei"/>
    <n v="0"/>
    <n v="0"/>
    <n v="0"/>
    <n v="0"/>
    <n v="0"/>
    <n v="0"/>
    <n v="0"/>
    <n v="0"/>
    <n v="0"/>
    <n v="0"/>
    <n v="0"/>
    <n v="0"/>
    <n v="0"/>
    <n v="0"/>
    <n v="1.6693633305082565"/>
    <n v="0.87106522502161599"/>
    <n v="0"/>
    <n v="0"/>
    <n v="0"/>
    <n v="0"/>
    <n v="0"/>
    <n v="0"/>
    <n v="0"/>
    <n v="0"/>
    <m/>
    <n v="0"/>
    <n v="0"/>
    <n v="0"/>
    <n v="0"/>
    <n v="0"/>
    <x v="0"/>
    <m/>
    <s v="IHS"/>
    <s v="POWER ISSUE"/>
    <s v="Defaut GE &amp; Power Cabinet"/>
    <x v="0"/>
    <s v="(hourly IHS): 10/05/2026 16:58 1:09:44 No com FME Brice is on the way; ETA 06:15 PM."/>
    <s v="OST_207"/>
    <m/>
    <s v=""/>
  </r>
  <r>
    <s v="Poli-Ville-IHS"/>
    <s v="NRD_119"/>
    <s v="NORD"/>
    <s v="IHS"/>
    <s v="Grid-Gen"/>
    <s v="NORD"/>
    <s v="Poli"/>
    <s v="Huawei"/>
    <n v="0"/>
    <n v="0"/>
    <n v="0"/>
    <n v="0"/>
    <n v="0"/>
    <n v="0"/>
    <n v="0"/>
    <n v="0"/>
    <n v="0"/>
    <n v="0"/>
    <n v="0"/>
    <n v="0"/>
    <n v="0"/>
    <n v="0"/>
    <n v="0"/>
    <n v="0.83535939823018956"/>
    <n v="0"/>
    <n v="0"/>
    <n v="0"/>
    <n v="0"/>
    <n v="0"/>
    <n v="0"/>
    <n v="0"/>
    <n v="0"/>
    <m/>
    <n v="0"/>
    <n v="0"/>
    <n v="0"/>
    <n v="0"/>
    <n v="0"/>
    <x v="0"/>
    <m/>
    <s v="IHS"/>
    <s v="POWER ISSUE"/>
    <s v="Defaut GE &amp; Power Cabinet"/>
    <x v="0"/>
    <s v="(hourly IHS): 10/05/2026 16:00 3:14:04 0.9 Grid only site, No space to deploy MDG/Awaiting Grid return"/>
    <s v="NRD_119"/>
    <m/>
    <s v=""/>
  </r>
  <r>
    <s v="Maroua-Zikirou-IHS"/>
    <s v="EXN_147"/>
    <s v="Maroua"/>
    <s v="IHS"/>
    <s v="Grid-Gen"/>
    <s v="EXTREME-NORD"/>
    <s v="Maroua"/>
    <s v="Huawei"/>
    <n v="0.59535274931299276"/>
    <n v="7.874187077130293E-2"/>
    <n v="0"/>
    <n v="0"/>
    <n v="0"/>
    <n v="0"/>
    <n v="0"/>
    <n v="8.9175391586979543E-5"/>
    <n v="0"/>
    <n v="0.56694146955338098"/>
    <n v="0.18511027785625211"/>
    <n v="0"/>
    <n v="9.861014801688199E-2"/>
    <n v="0"/>
    <n v="0"/>
    <n v="0.77413157436656943"/>
    <n v="0"/>
    <n v="0"/>
    <n v="0"/>
    <n v="0"/>
    <n v="0"/>
    <n v="0"/>
    <n v="0"/>
    <n v="0"/>
    <m/>
    <n v="0"/>
    <n v="0"/>
    <n v="0"/>
    <n v="0"/>
    <n v="0"/>
    <x v="0"/>
    <m/>
    <s v="No root cause"/>
    <s v="No root cause"/>
    <s v="No root cause"/>
    <x v="3"/>
    <s v=""/>
    <s v="EXN_147"/>
    <m/>
    <s v=""/>
  </r>
  <r>
    <s v="Bibemire"/>
    <s v="NRD_039"/>
    <s v="Garoua"/>
    <s v="IHS"/>
    <s v="Grid-Gen"/>
    <s v="NORD"/>
    <s v="Garoua"/>
    <s v="Huawei"/>
    <n v="0"/>
    <n v="0"/>
    <n v="4.9849043897121546E-2"/>
    <n v="2.7582305319419111"/>
    <n v="0"/>
    <n v="0"/>
    <n v="0"/>
    <n v="0"/>
    <n v="0"/>
    <n v="0"/>
    <n v="0"/>
    <n v="0"/>
    <n v="0"/>
    <n v="0"/>
    <n v="0"/>
    <n v="0.72455005664420868"/>
    <n v="0"/>
    <n v="0.46620894721672901"/>
    <n v="0"/>
    <n v="0"/>
    <n v="0"/>
    <n v="0"/>
    <n v="0"/>
    <n v="0"/>
    <m/>
    <n v="0"/>
    <n v="0"/>
    <n v="0"/>
    <n v="0"/>
    <n v="0"/>
    <x v="0"/>
    <m/>
    <s v="No root cause"/>
    <s v="No root cause"/>
    <s v="No root cause"/>
    <x v="3"/>
    <s v=""/>
    <s v="NRD_039"/>
    <m/>
    <s v=""/>
  </r>
  <r>
    <s v="Ekie-Sud-IHS"/>
    <s v="CTR_647"/>
    <s v="Yaounde"/>
    <s v="IHS"/>
    <s v="Grid-Gen"/>
    <s v="CENTRE"/>
    <s v="Yaounde"/>
    <s v="ZTE"/>
    <n v="0"/>
    <n v="0"/>
    <n v="0"/>
    <n v="0"/>
    <n v="0"/>
    <n v="0"/>
    <n v="0"/>
    <n v="0"/>
    <n v="13.695574475006634"/>
    <n v="0"/>
    <n v="0"/>
    <n v="0"/>
    <n v="0"/>
    <n v="0"/>
    <n v="0"/>
    <n v="0.57002693810229121"/>
    <n v="0"/>
    <n v="0"/>
    <n v="0"/>
    <n v="0"/>
    <n v="0"/>
    <n v="0"/>
    <n v="0"/>
    <n v="0"/>
    <m/>
    <n v="0"/>
    <n v="0"/>
    <n v="0"/>
    <n v="0"/>
    <n v="0"/>
    <x v="0"/>
    <m/>
    <s v="No root cause"/>
    <s v="No root cause"/>
    <s v="No root cause"/>
    <x v="3"/>
    <s v=""/>
    <s v="CTR_647"/>
    <m/>
    <s v=""/>
  </r>
  <r>
    <s v="Bangang-Fokam-IHS"/>
    <s v="OST_212"/>
    <s v="OUEST"/>
    <s v="IHS"/>
    <s v="Grid-Gen"/>
    <s v="OUEST"/>
    <s v="Bangang"/>
    <s v="Huawei"/>
    <n v="0"/>
    <n v="0"/>
    <n v="0"/>
    <n v="0"/>
    <n v="0"/>
    <n v="0"/>
    <n v="0"/>
    <n v="0"/>
    <n v="0"/>
    <n v="0"/>
    <n v="0"/>
    <n v="0"/>
    <n v="0"/>
    <n v="0"/>
    <n v="0"/>
    <n v="0.56148393558825782"/>
    <n v="0"/>
    <n v="0"/>
    <n v="0"/>
    <n v="0"/>
    <n v="0"/>
    <n v="0"/>
    <n v="0"/>
    <n v="0"/>
    <m/>
    <n v="0"/>
    <n v="0"/>
    <n v="0"/>
    <n v="0"/>
    <n v="0"/>
    <x v="0"/>
    <m/>
    <s v="No root cause"/>
    <s v="No root cause"/>
    <s v="No root cause"/>
    <x v="3"/>
    <s v=""/>
    <s v="OST_212"/>
    <m/>
    <s v=""/>
  </r>
  <r>
    <s v="Foumban-Njiyouom"/>
    <s v="OST_137"/>
    <s v="OUEST"/>
    <s v="IHS"/>
    <s v="Grid-Gen"/>
    <s v="OUEST"/>
    <s v="Foumban"/>
    <s v="Huawei"/>
    <n v="0"/>
    <n v="0"/>
    <n v="0"/>
    <n v="0"/>
    <n v="0"/>
    <n v="0"/>
    <n v="0"/>
    <n v="0"/>
    <n v="0"/>
    <n v="0"/>
    <n v="0"/>
    <n v="0"/>
    <n v="0"/>
    <n v="0"/>
    <n v="0"/>
    <n v="0.49492342330773648"/>
    <n v="0"/>
    <n v="0"/>
    <n v="0"/>
    <n v="0"/>
    <n v="0"/>
    <n v="0"/>
    <n v="0"/>
    <n v="0"/>
    <m/>
    <n v="0"/>
    <n v="0"/>
    <n v="0"/>
    <n v="0"/>
    <n v="0"/>
    <x v="0"/>
    <m/>
    <s v="No root cause"/>
    <s v="No root cause"/>
    <s v="No root cause"/>
    <x v="3"/>
    <s v=""/>
    <s v="OST_137"/>
    <m/>
    <s v=""/>
  </r>
  <r>
    <s v="Bamendou-II"/>
    <s v="OST_310"/>
    <s v="OUEST"/>
    <s v="ESCO"/>
    <s v="Medium Grid + GE"/>
    <s v="OUEST"/>
    <s v="Bamendou"/>
    <s v="Huawei"/>
    <n v="0"/>
    <n v="0"/>
    <n v="0"/>
    <n v="0"/>
    <n v="0"/>
    <n v="0"/>
    <n v="0"/>
    <n v="0"/>
    <n v="0"/>
    <n v="0"/>
    <n v="0"/>
    <n v="0"/>
    <n v="0"/>
    <n v="0"/>
    <n v="0"/>
    <n v="0.47705267483370578"/>
    <n v="0"/>
    <n v="0"/>
    <n v="0"/>
    <n v="0"/>
    <n v="0"/>
    <n v="0"/>
    <n v="0"/>
    <n v="0"/>
    <m/>
    <n v="0"/>
    <n v="0"/>
    <n v="0"/>
    <n v="0"/>
    <n v="0"/>
    <x v="0"/>
    <m/>
    <s v="No root cause"/>
    <s v="No root cause"/>
    <s v="No root cause"/>
    <x v="3"/>
    <s v=""/>
    <s v="OST_310"/>
    <m/>
    <s v=""/>
  </r>
  <r>
    <s v="Bon-Marche-IHS"/>
    <s v="ADM_178"/>
    <s v="ADAMAOUA"/>
    <m/>
    <m/>
    <s v="ADAMAOUA"/>
    <s v="Banyo"/>
    <s v="Huawei"/>
    <n v="0"/>
    <n v="0"/>
    <n v="0"/>
    <n v="0"/>
    <n v="0"/>
    <n v="0"/>
    <n v="0"/>
    <n v="0"/>
    <n v="0"/>
    <n v="0"/>
    <n v="0"/>
    <n v="0"/>
    <n v="0"/>
    <n v="0"/>
    <n v="0"/>
    <n v="0.35848507417965775"/>
    <n v="0"/>
    <n v="0"/>
    <n v="0"/>
    <n v="0"/>
    <n v="0"/>
    <n v="0"/>
    <n v="0"/>
    <n v="0"/>
    <m/>
    <n v="0"/>
    <n v="0"/>
    <n v="0"/>
    <n v="0"/>
    <n v="0"/>
    <x v="0"/>
    <m/>
    <s v="No root cause"/>
    <s v="No root cause"/>
    <s v="No root cause"/>
    <x v="3"/>
    <s v=""/>
    <s v="ADM_178"/>
    <m/>
    <s v=""/>
  </r>
  <r>
    <s v="Bberi-Q-Princes-II"/>
    <s v="LIT_444"/>
    <s v="Douala"/>
    <s v="IHS"/>
    <s v="Grid-Gen"/>
    <s v="LITTORAL"/>
    <s v="Douala"/>
    <s v="ZTE"/>
    <n v="0"/>
    <n v="0"/>
    <n v="0"/>
    <n v="4.2804187961750177E-4"/>
    <n v="0"/>
    <n v="0"/>
    <n v="0"/>
    <n v="0"/>
    <n v="0"/>
    <n v="0"/>
    <n v="0"/>
    <n v="0"/>
    <n v="0"/>
    <n v="3.7453664466531404E-4"/>
    <n v="0"/>
    <n v="0.30961695958999336"/>
    <n v="0"/>
    <n v="0"/>
    <n v="0"/>
    <n v="0"/>
    <n v="0"/>
    <n v="0"/>
    <n v="0"/>
    <n v="0"/>
    <m/>
    <n v="0"/>
    <n v="0"/>
    <n v="0"/>
    <n v="0"/>
    <n v="0"/>
    <x v="0"/>
    <m/>
    <s v="No root cause"/>
    <s v="No root cause"/>
    <s v="No root cause"/>
    <x v="3"/>
    <s v=""/>
    <s v="LIT_444"/>
    <m/>
    <s v=""/>
  </r>
  <r>
    <s v="Missellele"/>
    <s v="LIT_178"/>
    <s v="SUD-OUEST"/>
    <s v="IHS"/>
    <s v="Grid-Gen"/>
    <s v="LITTORAL"/>
    <s v="misselele"/>
    <s v="Huawei"/>
    <n v="0"/>
    <n v="0"/>
    <n v="0"/>
    <n v="0"/>
    <n v="0"/>
    <n v="0"/>
    <n v="0"/>
    <n v="0"/>
    <n v="0"/>
    <n v="0"/>
    <n v="0"/>
    <n v="0"/>
    <n v="0"/>
    <n v="0"/>
    <n v="0"/>
    <n v="0.22784312550473268"/>
    <n v="0"/>
    <n v="0"/>
    <n v="0"/>
    <n v="0"/>
    <n v="0"/>
    <n v="0"/>
    <n v="0"/>
    <n v="0"/>
    <m/>
    <n v="0"/>
    <n v="0"/>
    <n v="0"/>
    <n v="0"/>
    <n v="0"/>
    <x v="0"/>
    <m/>
    <s v="No root cause"/>
    <s v="No root cause"/>
    <s v="No root cause"/>
    <x v="3"/>
    <s v=""/>
    <s v="LIT_178"/>
    <m/>
    <s v=""/>
  </r>
  <r>
    <s v="Badenkop"/>
    <s v="OST_258"/>
    <s v="OUEST"/>
    <s v="CAMUSAT"/>
    <s v="Good Grid + GE"/>
    <s v="OUEST"/>
    <s v="Badenkop"/>
    <s v="Huawei"/>
    <n v="0"/>
    <n v="0"/>
    <n v="0"/>
    <n v="0"/>
    <n v="0"/>
    <n v="0"/>
    <n v="0"/>
    <n v="0"/>
    <n v="0"/>
    <n v="0"/>
    <n v="0"/>
    <n v="0"/>
    <n v="0"/>
    <n v="0"/>
    <n v="0.1317120533739688"/>
    <n v="0.19463420967774156"/>
    <n v="0"/>
    <n v="0"/>
    <n v="0"/>
    <n v="0"/>
    <n v="0"/>
    <n v="0"/>
    <n v="0"/>
    <n v="0"/>
    <m/>
    <n v="0"/>
    <n v="0"/>
    <n v="0"/>
    <n v="0"/>
    <n v="0"/>
    <x v="0"/>
    <m/>
    <s v="No root cause"/>
    <s v="No root cause"/>
    <s v="No root cause"/>
    <x v="3"/>
    <s v=""/>
    <s v="OST_258"/>
    <m/>
    <s v=""/>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5.3505234952187721E-4"/>
    <n v="1.2854632697263098"/>
    <s v=""/>
    <n v="5.3505234952187721E-4"/>
    <n v="0.18387965745235177"/>
    <n v="0"/>
    <n v="0"/>
    <n v="0"/>
    <n v="0"/>
    <n v="0"/>
    <n v="0"/>
    <n v="0"/>
    <n v="0"/>
    <m/>
    <n v="0"/>
    <n v="0"/>
    <n v="0"/>
    <n v="0"/>
    <n v="0"/>
    <x v="0"/>
    <m/>
    <s v="No root cause"/>
    <s v="No root cause"/>
    <s v="No root cause"/>
    <x v="3"/>
    <s v=""/>
    <s v="EXN_356"/>
    <m/>
    <s v=""/>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8.0257852428281603E-4"/>
    <n v="0.65071283241018962"/>
    <n v="0.8081073985612085"/>
    <n v="8.0257852428281581E-4"/>
    <n v="0.1816502726626773"/>
    <n v="0"/>
    <n v="0"/>
    <n v="0"/>
    <n v="0"/>
    <n v="0"/>
    <n v="0"/>
    <n v="0"/>
    <n v="0"/>
    <m/>
    <n v="0"/>
    <n v="0"/>
    <n v="0"/>
    <n v="0"/>
    <n v="0"/>
    <x v="0"/>
    <m/>
    <s v="No root cause"/>
    <s v="No root cause"/>
    <s v="No root cause"/>
    <x v="3"/>
    <s v="(05-10-2026 ticket): INC-20260510-00014861...Others"/>
    <s v="EXN_250"/>
    <m/>
    <s v=""/>
  </r>
  <r>
    <s v="Kombou-IHS"/>
    <s v="OST_265"/>
    <s v="NORD-OUEST"/>
    <s v="IHS"/>
    <s v="Grid-Gen"/>
    <s v="OUEST"/>
    <s v="Kombou"/>
    <s v="Huawei"/>
    <n v="0"/>
    <n v="0"/>
    <n v="0"/>
    <n v="0"/>
    <n v="0"/>
    <n v="0"/>
    <n v="0"/>
    <n v="0"/>
    <n v="0"/>
    <n v="0"/>
    <n v="0"/>
    <n v="0"/>
    <n v="0"/>
    <n v="0"/>
    <n v="0"/>
    <n v="0.16040869438665881"/>
    <n v="0"/>
    <n v="0"/>
    <n v="0"/>
    <n v="0"/>
    <n v="0"/>
    <n v="0"/>
    <n v="0"/>
    <n v="0"/>
    <m/>
    <n v="0"/>
    <n v="0"/>
    <n v="0"/>
    <n v="0"/>
    <n v="0"/>
    <x v="0"/>
    <m/>
    <s v="No root cause"/>
    <s v="No root cause"/>
    <s v="No root cause"/>
    <x v="3"/>
    <s v=""/>
    <s v="OST_265"/>
    <m/>
    <s v=""/>
  </r>
  <r>
    <s v="Bata"/>
    <s v="ADM_027"/>
    <s v="ADAMAOUA"/>
    <s v="IHS"/>
    <s v="Solar-Grid-Gen"/>
    <s v="ADAMAOUA"/>
    <s v="Bata"/>
    <s v="NOKIA"/>
    <n v="0"/>
    <n v="0"/>
    <n v="0"/>
    <n v="0"/>
    <n v="0"/>
    <n v="0"/>
    <n v="0"/>
    <n v="0"/>
    <n v="0"/>
    <n v="3.4814715937128843E-2"/>
    <n v="4.4479868197211093E-2"/>
    <n v="0"/>
    <n v="0"/>
    <n v="0"/>
    <n v="0"/>
    <n v="0.15005992348472294"/>
    <n v="0"/>
    <n v="0"/>
    <n v="0"/>
    <n v="0"/>
    <n v="0"/>
    <n v="0"/>
    <n v="0"/>
    <n v="0"/>
    <m/>
    <n v="0"/>
    <n v="0"/>
    <n v="0"/>
    <n v="0"/>
    <n v="0"/>
    <x v="0"/>
    <m/>
    <s v="IHS"/>
    <s v="POWER ISSUE"/>
    <s v="Defaut GE &amp; Power Cabinet"/>
    <x v="0"/>
    <s v="(05-10-2026 cells nokia): 09/05/2026: Feedback RM|| ETD 10/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cells nokia): 09/05/2026: Feedback RM|| ETD 10/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ticket): INC-20260510-00015392...Grid Outage"/>
    <s v="ADM_027"/>
    <m/>
    <s v=""/>
  </r>
  <r>
    <s v="Souza"/>
    <s v="LIT_016"/>
    <s v="LITTORAL"/>
    <m/>
    <m/>
    <s v="LITTORAL"/>
    <s v="Souza"/>
    <s v="ZTE"/>
    <n v="0"/>
    <n v="0"/>
    <n v="0"/>
    <n v="0"/>
    <n v="0"/>
    <n v="0"/>
    <n v="0"/>
    <n v="0"/>
    <n v="0"/>
    <n v="0"/>
    <n v="0"/>
    <n v="0"/>
    <n v="0"/>
    <n v="0"/>
    <n v="0"/>
    <n v="0.14656867361235959"/>
    <n v="0"/>
    <n v="0"/>
    <n v="0"/>
    <n v="0"/>
    <n v="0"/>
    <n v="0"/>
    <n v="0"/>
    <n v="0"/>
    <m/>
    <n v="0"/>
    <n v="0"/>
    <n v="0"/>
    <n v="0"/>
    <n v="0"/>
    <x v="0"/>
    <m/>
    <s v="No root cause"/>
    <s v="No root cause"/>
    <s v="No root cause"/>
    <x v="3"/>
    <s v=""/>
    <s v="LIT_016"/>
    <m/>
    <s v=""/>
  </r>
  <r>
    <s v="Bodjongo-II"/>
    <s v="LIT_773"/>
    <s v="Douala"/>
    <s v="CAMUSAT"/>
    <s v="Bad Grid + GE"/>
    <s v="LITTORAL"/>
    <s v="Bodjongo"/>
    <s v="ZTE"/>
    <n v="0"/>
    <n v="2.6213284707775797"/>
    <n v="10.797748785074464"/>
    <n v="1.9717570833797049"/>
    <n v="0.44405777994652351"/>
    <n v="0"/>
    <n v="0"/>
    <n v="0"/>
    <n v="0"/>
    <n v="0"/>
    <n v="0"/>
    <n v="0"/>
    <n v="0"/>
    <n v="0"/>
    <n v="0"/>
    <n v="0.13206875494031708"/>
    <n v="0"/>
    <n v="11.521585438585978"/>
    <n v="0"/>
    <n v="0"/>
    <n v="0"/>
    <n v="0"/>
    <n v="0"/>
    <n v="0"/>
    <m/>
    <n v="0"/>
    <n v="0"/>
    <n v="0"/>
    <n v="0"/>
    <n v="0"/>
    <x v="0"/>
    <m/>
    <s v="No root cause"/>
    <s v="No root cause"/>
    <s v="No root cause"/>
    <x v="3"/>
    <s v=""/>
    <s v="LIT_773"/>
    <m/>
    <s v=""/>
  </r>
  <r>
    <s v="Talla-Kribi-IHS"/>
    <s v="LIT_504"/>
    <s v="LITTORAL"/>
    <s v="IHS"/>
    <s v="Grid-Gen"/>
    <s v="LITTORAL"/>
    <s v="Kribi"/>
    <s v="ZTE"/>
    <n v="0"/>
    <n v="0"/>
    <n v="0"/>
    <n v="0"/>
    <n v="0"/>
    <n v="0"/>
    <n v="0"/>
    <n v="0"/>
    <n v="0"/>
    <n v="0"/>
    <n v="0"/>
    <n v="0"/>
    <n v="0"/>
    <n v="0"/>
    <n v="0"/>
    <n v="0.10274788618651787"/>
    <n v="0"/>
    <n v="0"/>
    <n v="0"/>
    <n v="0"/>
    <n v="0"/>
    <n v="0"/>
    <n v="0"/>
    <n v="0"/>
    <m/>
    <n v="0"/>
    <n v="0"/>
    <n v="0"/>
    <n v="0"/>
    <n v="0"/>
    <x v="0"/>
    <m/>
    <s v="No root cause"/>
    <s v="No root cause"/>
    <s v="No root cause"/>
    <x v="3"/>
    <s v=""/>
    <s v="LIT_504"/>
    <m/>
    <s v=""/>
  </r>
  <r>
    <s v="Bangangte-Lycee-Classique-IHS"/>
    <s v="OST_266"/>
    <s v="OUEST"/>
    <s v="IHS"/>
    <s v="Grid-Gen"/>
    <s v="OUEST"/>
    <s v="Bangangte"/>
    <s v="Huawei"/>
    <n v="0"/>
    <n v="0"/>
    <n v="0"/>
    <n v="0"/>
    <n v="0"/>
    <n v="0"/>
    <n v="0"/>
    <n v="0"/>
    <n v="0"/>
    <n v="0"/>
    <n v="0"/>
    <n v="0"/>
    <n v="0"/>
    <n v="0"/>
    <n v="0"/>
    <n v="9.9323551149577805E-2"/>
    <n v="0"/>
    <n v="0"/>
    <n v="0"/>
    <n v="0"/>
    <n v="0"/>
    <n v="0"/>
    <n v="0"/>
    <n v="0"/>
    <m/>
    <n v="0"/>
    <n v="0"/>
    <n v="0"/>
    <n v="0"/>
    <n v="0"/>
    <x v="0"/>
    <m/>
    <s v="No root cause"/>
    <s v="No root cause"/>
    <s v="No root cause"/>
    <x v="3"/>
    <s v=""/>
    <s v="OST_266"/>
    <m/>
    <s v=""/>
  </r>
  <r>
    <s v="Dibamba"/>
    <s v="LIT_583"/>
    <s v="LITTORAL"/>
    <s v="CAMUSAT"/>
    <s v="Good Grid + GE"/>
    <s v="LITTORAL"/>
    <s v="Dibamba"/>
    <s v="ZTE"/>
    <n v="0"/>
    <n v="1.7041238981488611"/>
    <n v="2.4434057294832511E-2"/>
    <n v="2.1892736985386643"/>
    <n v="0.36688539606715159"/>
    <n v="0"/>
    <n v="1.9903947402213698E-2"/>
    <n v="0"/>
    <n v="0"/>
    <n v="0"/>
    <n v="16.667843781835604"/>
    <n v="0"/>
    <n v="0"/>
    <n v="4.6210509569589622"/>
    <n v="0"/>
    <n v="7.6958362939563235E-2"/>
    <n v="0"/>
    <n v="0"/>
    <n v="0"/>
    <n v="0"/>
    <n v="0"/>
    <n v="0"/>
    <n v="0"/>
    <n v="0"/>
    <m/>
    <n v="0"/>
    <n v="0"/>
    <n v="0"/>
    <n v="0"/>
    <n v="0"/>
    <x v="0"/>
    <m/>
    <s v="No root cause"/>
    <s v="No root cause"/>
    <s v="No root cause"/>
    <x v="3"/>
    <s v=""/>
    <s v="LIT_583"/>
    <m/>
    <s v=""/>
  </r>
  <r>
    <s v="Yoyo-New"/>
    <s v="LIT_536"/>
    <s v="LITTORAL"/>
    <s v="IHS"/>
    <s v="Hybrid-Gen"/>
    <s v="LITTORAL"/>
    <s v="Yoyo"/>
    <s v="NOKIA"/>
    <n v="0"/>
    <n v="0"/>
    <n v="0"/>
    <n v="0"/>
    <n v="0"/>
    <n v="0.23718993460223825"/>
    <n v="0"/>
    <n v="2.8934958451594647E-2"/>
    <n v="0"/>
    <n v="0"/>
    <n v="0"/>
    <n v="2.4969109644353612E-3"/>
    <n v="3.2101194760234701E-2"/>
    <n v="2.3346814240537601E-2"/>
    <n v="2.4969109644353608E-3"/>
    <n v="5.7038288720772698E-2"/>
    <n v="0"/>
    <n v="0"/>
    <n v="0"/>
    <n v="0"/>
    <n v="0"/>
    <n v="0"/>
    <n v="0"/>
    <n v="0"/>
    <m/>
    <n v="0"/>
    <n v="0"/>
    <n v="0"/>
    <n v="0"/>
    <n v="0"/>
    <x v="0"/>
    <m/>
    <s v="No root cause"/>
    <s v="No root cause"/>
    <s v="No root cause"/>
    <x v="3"/>
    <s v=""/>
    <s v="LIT_536"/>
    <m/>
    <s v=""/>
  </r>
  <r>
    <s v="Armee-de-l-AIR-IHS"/>
    <s v="LIT_748"/>
    <s v="Douala"/>
    <m/>
    <m/>
    <s v="LITTORAL"/>
    <s v="Douala"/>
    <s v="ZTE"/>
    <n v="0"/>
    <n v="0"/>
    <n v="0"/>
    <n v="0"/>
    <n v="0"/>
    <n v="0"/>
    <n v="0"/>
    <n v="0"/>
    <n v="0"/>
    <n v="0"/>
    <n v="0"/>
    <n v="0"/>
    <n v="0"/>
    <n v="0"/>
    <n v="0"/>
    <n v="4.8939454902934221E-2"/>
    <n v="0"/>
    <n v="0"/>
    <n v="0"/>
    <n v="0"/>
    <n v="0"/>
    <n v="0"/>
    <n v="0"/>
    <n v="0"/>
    <m/>
    <n v="0"/>
    <n v="0"/>
    <n v="0"/>
    <n v="0"/>
    <n v="0"/>
    <x v="0"/>
    <m/>
    <s v="No root cause"/>
    <s v="No root cause"/>
    <s v="No root cause"/>
    <x v="3"/>
    <s v=""/>
    <s v="LIT_748"/>
    <m/>
    <s v=""/>
  </r>
  <r>
    <s v="NRD_190_H_Garoua-Military"/>
    <s v="NRD_190"/>
    <s v="Garoua"/>
    <s v="CAMUSAT"/>
    <s v="Medium Grid + GE"/>
    <s v="NORD"/>
    <s v="Garoua"/>
    <s v="Huawei"/>
    <n v="0"/>
    <n v="0"/>
    <n v="0"/>
    <n v="0"/>
    <n v="4.726295754109916E-2"/>
    <n v="0"/>
    <n v="0"/>
    <n v="0"/>
    <n v="0"/>
    <n v="0"/>
    <n v="0"/>
    <n v="4.9581517722360621E-2"/>
    <n v="0"/>
    <n v="0"/>
    <n v="4.9581517722360621E-2"/>
    <n v="4.5033572751424666E-2"/>
    <n v="0"/>
    <n v="0"/>
    <n v="0"/>
    <n v="0"/>
    <n v="0"/>
    <n v="0"/>
    <n v="0"/>
    <n v="0"/>
    <m/>
    <n v="0"/>
    <n v="0"/>
    <n v="0"/>
    <n v="0"/>
    <n v="0"/>
    <x v="0"/>
    <m/>
    <s v="No root cause"/>
    <s v="No root cause"/>
    <s v="No root cause"/>
    <x v="3"/>
    <s v=""/>
    <s v="NRD_190"/>
    <m/>
    <s v=""/>
  </r>
  <r>
    <s v="Muyuka"/>
    <s v="SUO_012"/>
    <s v="SUD-OUEST"/>
    <s v="IHS"/>
    <s v="Grid-Gen"/>
    <s v="SUD-OUEST"/>
    <s v="Muyuka"/>
    <s v="Huawei"/>
    <n v="0"/>
    <n v="0"/>
    <n v="0"/>
    <n v="0"/>
    <n v="0"/>
    <n v="0"/>
    <n v="0"/>
    <n v="0"/>
    <n v="0"/>
    <n v="0"/>
    <n v="0"/>
    <n v="0"/>
    <n v="0"/>
    <n v="0.52930945430367571"/>
    <n v="0"/>
    <n v="3.5955517887870152E-2"/>
    <n v="0"/>
    <n v="0"/>
    <n v="0"/>
    <n v="0"/>
    <n v="0"/>
    <n v="0"/>
    <n v="0"/>
    <n v="0"/>
    <m/>
    <n v="0"/>
    <n v="0"/>
    <n v="0"/>
    <n v="0"/>
    <n v="0"/>
    <x v="0"/>
    <m/>
    <s v="No root cause"/>
    <s v="No root cause"/>
    <s v="No root cause"/>
    <x v="3"/>
    <s v=""/>
    <s v="SUO_012"/>
    <m/>
    <s v=""/>
  </r>
  <r>
    <s v="Bamoungoum"/>
    <s v="OST_274"/>
    <s v="OUEST"/>
    <s v="CAMUSAT"/>
    <s v="Good Grid + GE"/>
    <s v="OUEST"/>
    <s v="Bamoungoum"/>
    <s v="Huawei"/>
    <n v="0"/>
    <n v="0"/>
    <n v="0"/>
    <n v="0"/>
    <n v="0"/>
    <n v="0"/>
    <n v="0"/>
    <n v="0"/>
    <n v="0"/>
    <n v="0"/>
    <n v="0"/>
    <n v="0"/>
    <n v="0"/>
    <n v="0"/>
    <n v="0"/>
    <n v="2.125941335433592E-2"/>
    <n v="0"/>
    <n v="0"/>
    <n v="0"/>
    <n v="0"/>
    <n v="0"/>
    <n v="0"/>
    <n v="0"/>
    <n v="0"/>
    <m/>
    <n v="0"/>
    <n v="0"/>
    <n v="0"/>
    <n v="0"/>
    <n v="0"/>
    <x v="0"/>
    <m/>
    <s v="No root cause"/>
    <s v="No root cause"/>
    <s v="No root cause"/>
    <x v="3"/>
    <s v=""/>
    <s v="OST_274"/>
    <m/>
    <s v=""/>
  </r>
  <r>
    <s v="Bfsam-Dienso"/>
    <s v="OST_120"/>
    <s v="Bafoussam"/>
    <s v="IHS"/>
    <s v="Grid-Gen (LL)"/>
    <s v="OUEST"/>
    <s v="Bafoussam"/>
    <s v="Huawei"/>
    <n v="0"/>
    <n v="0"/>
    <n v="0.90040392885373233"/>
    <n v="0"/>
    <n v="0"/>
    <n v="0"/>
    <n v="0"/>
    <n v="0"/>
    <n v="0"/>
    <n v="14.772955886003887"/>
    <n v="0"/>
    <n v="0"/>
    <n v="0"/>
    <n v="0"/>
    <n v="0"/>
    <n v="1.6087240642291108E-2"/>
    <n v="0"/>
    <n v="0.11557130749672545"/>
    <n v="0"/>
    <n v="0"/>
    <n v="0"/>
    <n v="0"/>
    <n v="0"/>
    <n v="0"/>
    <m/>
    <n v="0"/>
    <n v="0"/>
    <n v="0"/>
    <n v="0"/>
    <n v="0"/>
    <x v="0"/>
    <m/>
    <s v="No root cause"/>
    <s v="No root cause"/>
    <s v="No root cause"/>
    <x v="3"/>
    <s v=""/>
    <s v="OST_120"/>
    <m/>
    <s v=""/>
  </r>
  <r>
    <s v="Bamendjou-MTN"/>
    <s v="OST_044"/>
    <s v="OUEST"/>
    <s v="IHS"/>
    <s v="Grid-Gen"/>
    <s v="OUEST"/>
    <s v="Bamendjou"/>
    <s v="Huawei"/>
    <n v="0"/>
    <n v="0"/>
    <n v="0"/>
    <n v="0"/>
    <n v="0"/>
    <n v="0"/>
    <n v="0"/>
    <n v="0"/>
    <n v="0"/>
    <n v="0"/>
    <n v="0"/>
    <n v="0"/>
    <n v="0"/>
    <n v="0"/>
    <n v="0"/>
    <n v="1.5998065250704126E-2"/>
    <n v="0"/>
    <n v="0"/>
    <n v="0"/>
    <n v="0"/>
    <n v="0"/>
    <n v="0"/>
    <n v="0"/>
    <n v="0"/>
    <m/>
    <n v="0"/>
    <n v="0"/>
    <n v="0"/>
    <n v="0"/>
    <n v="0"/>
    <x v="0"/>
    <m/>
    <s v="No root cause"/>
    <s v="No root cause"/>
    <s v="No root cause"/>
    <x v="3"/>
    <s v=""/>
    <s v="OST_044"/>
    <m/>
    <s v=""/>
  </r>
  <r>
    <s v="Bahouan-IHS"/>
    <s v="OST_300"/>
    <s v="OUEST"/>
    <s v="HIS"/>
    <s v="Grid-Gen"/>
    <s v="OUEST"/>
    <s v="Bahouan"/>
    <s v="Huawei"/>
    <n v="0"/>
    <n v="0"/>
    <n v="0"/>
    <n v="0"/>
    <n v="0"/>
    <n v="0"/>
    <n v="0"/>
    <n v="0"/>
    <n v="0"/>
    <n v="0"/>
    <n v="0"/>
    <n v="0"/>
    <n v="0"/>
    <n v="0"/>
    <n v="0"/>
    <n v="1.5498683057817042E-2"/>
    <n v="0"/>
    <n v="0"/>
    <n v="0"/>
    <n v="0"/>
    <n v="0"/>
    <n v="0"/>
    <n v="0"/>
    <n v="0"/>
    <m/>
    <n v="0"/>
    <n v="0"/>
    <n v="0"/>
    <n v="0"/>
    <n v="0"/>
    <x v="0"/>
    <m/>
    <s v="No root cause"/>
    <s v="No root cause"/>
    <s v="No root cause"/>
    <x v="3"/>
    <s v=""/>
    <s v="OST_300"/>
    <m/>
    <s v=""/>
  </r>
  <r>
    <s v="Banyo-Sabongari-MTN"/>
    <s v="ADM_174"/>
    <s v="ADAMAOUA"/>
    <s v="MTN sharing"/>
    <s v="MTN Sharing"/>
    <s v="ADAMAOUA"/>
    <s v="Banyo"/>
    <s v="Huawei"/>
    <n v="0"/>
    <n v="0"/>
    <n v="0"/>
    <n v="0"/>
    <n v="0"/>
    <n v="0"/>
    <n v="0"/>
    <n v="0"/>
    <n v="0"/>
    <n v="0"/>
    <n v="0"/>
    <n v="0"/>
    <n v="0"/>
    <n v="16.529479244249256"/>
    <n v="1.7346397171499255"/>
    <n v="8.9175391586979527E-3"/>
    <n v="0"/>
    <n v="0"/>
    <n v="0"/>
    <n v="0"/>
    <n v="0"/>
    <n v="0"/>
    <n v="0"/>
    <n v="0"/>
    <m/>
    <n v="0"/>
    <n v="0"/>
    <n v="0"/>
    <n v="0"/>
    <n v="0"/>
    <x v="0"/>
    <m/>
    <s v="No root cause"/>
    <s v="No root cause"/>
    <s v="No root cause"/>
    <x v="3"/>
    <s v=""/>
    <s v="ADM_174"/>
    <m/>
    <s v=""/>
  </r>
  <r>
    <s v="Gashiga"/>
    <s v="NRD_022"/>
    <s v="NORD"/>
    <s v="IHS"/>
    <s v="Grid-Gen"/>
    <s v="NORD"/>
    <s v="Garoua"/>
    <s v="Huawei"/>
    <n v="2.764437139196366E-3"/>
    <n v="8.9175391586979543E-5"/>
    <n v="0"/>
    <n v="0"/>
    <n v="0"/>
    <n v="0"/>
    <n v="0"/>
    <n v="0"/>
    <n v="0"/>
    <n v="0.39668781193551977"/>
    <n v="0"/>
    <n v="0.26324575596476357"/>
    <n v="0"/>
    <n v="0.81770267069596736"/>
    <n v="0.26324575596476357"/>
    <n v="8.917539158697951E-3"/>
    <n v="0"/>
    <n v="0"/>
    <n v="0"/>
    <n v="0"/>
    <n v="0"/>
    <n v="0"/>
    <n v="0"/>
    <n v="0"/>
    <m/>
    <n v="0"/>
    <n v="0"/>
    <n v="0"/>
    <n v="0"/>
    <n v="0"/>
    <x v="0"/>
    <m/>
    <s v="No root cause"/>
    <s v="No root cause"/>
    <s v="No root cause"/>
    <x v="3"/>
    <s v=""/>
    <s v="NRD_022"/>
    <m/>
    <s v=""/>
  </r>
  <r>
    <s v="Banyo"/>
    <s v="ADM_006"/>
    <s v="ADAMAOUA"/>
    <s v="CAMUSAT"/>
    <s v="Bad Grid + GE"/>
    <s v="ADAMAOUA"/>
    <s v="Banyo"/>
    <s v="Huawei"/>
    <n v="0"/>
    <n v="0"/>
    <n v="0"/>
    <n v="0"/>
    <n v="0"/>
    <n v="0"/>
    <n v="0"/>
    <n v="0"/>
    <n v="0"/>
    <n v="0"/>
    <n v="0"/>
    <n v="0"/>
    <n v="0"/>
    <n v="0"/>
    <n v="0"/>
    <n v="7.3123821101323226E-3"/>
    <n v="0"/>
    <n v="0"/>
    <n v="0"/>
    <n v="0"/>
    <n v="0"/>
    <n v="0"/>
    <n v="0"/>
    <n v="0"/>
    <m/>
    <n v="0"/>
    <n v="0"/>
    <n v="0"/>
    <n v="0"/>
    <n v="0"/>
    <x v="0"/>
    <m/>
    <s v="No root cause"/>
    <s v="No root cause"/>
    <s v="No root cause"/>
    <x v="3"/>
    <s v=""/>
    <s v="ADM_006"/>
    <m/>
    <s v=""/>
  </r>
  <r>
    <s v="Bangam-IHS"/>
    <s v="OST_211"/>
    <s v="OUEST"/>
    <s v="IHS"/>
    <s v="Grid-Gen"/>
    <s v="OUEST"/>
    <s v="Bangam"/>
    <s v="Huawei"/>
    <n v="0"/>
    <n v="0"/>
    <n v="0"/>
    <n v="0"/>
    <n v="0"/>
    <n v="0"/>
    <n v="0"/>
    <n v="0"/>
    <n v="0"/>
    <n v="0"/>
    <n v="0"/>
    <n v="0"/>
    <n v="0"/>
    <n v="0"/>
    <n v="0"/>
    <n v="6.9378454654670059E-3"/>
    <n v="0"/>
    <n v="0"/>
    <n v="0"/>
    <n v="0"/>
    <n v="0"/>
    <n v="0"/>
    <n v="0"/>
    <n v="0"/>
    <m/>
    <n v="0"/>
    <n v="0"/>
    <n v="0"/>
    <n v="0"/>
    <n v="0"/>
    <x v="0"/>
    <m/>
    <s v="No root cause"/>
    <s v="No root cause"/>
    <s v="No root cause"/>
    <x v="3"/>
    <s v=""/>
    <s v="OST_211"/>
    <m/>
    <s v=""/>
  </r>
  <r>
    <s v="Bonaloka-IHS"/>
    <s v="LIT_156"/>
    <s v="Douala"/>
    <s v="IHS"/>
    <s v="Grid-Gen"/>
    <s v="LITTORAL"/>
    <s v="Douala"/>
    <s v="ZTE"/>
    <n v="0"/>
    <n v="0"/>
    <n v="0"/>
    <n v="0"/>
    <n v="0"/>
    <n v="0"/>
    <n v="0"/>
    <n v="0"/>
    <n v="0"/>
    <n v="0"/>
    <n v="0"/>
    <n v="0"/>
    <n v="0"/>
    <n v="0"/>
    <n v="0"/>
    <n v="3.3529947236703274E-3"/>
    <n v="0"/>
    <n v="0"/>
    <n v="0"/>
    <n v="0"/>
    <n v="0"/>
    <n v="0"/>
    <n v="0"/>
    <n v="0"/>
    <m/>
    <n v="0"/>
    <n v="0"/>
    <n v="0"/>
    <n v="0"/>
    <n v="0"/>
    <x v="0"/>
    <m/>
    <s v="No root cause"/>
    <s v="No root cause"/>
    <s v="No root cause"/>
    <x v="3"/>
    <s v=""/>
    <s v="LIT_156"/>
    <m/>
    <s v=""/>
  </r>
  <r>
    <s v="Crf-Nsam-IHS"/>
    <s v="CTR_159"/>
    <s v="Yaounde"/>
    <s v="IHS"/>
    <s v="Grid-Gen"/>
    <s v="CENTRE"/>
    <s v="Yaounde"/>
    <s v="ZTE"/>
    <n v="0"/>
    <n v="0"/>
    <n v="0"/>
    <n v="0"/>
    <n v="0"/>
    <n v="0"/>
    <n v="0"/>
    <n v="0"/>
    <n v="0"/>
    <n v="0"/>
    <n v="0"/>
    <n v="20.569909226585398"/>
    <n v="10.968412649493624"/>
    <n v="13.868556899607057"/>
    <n v="20.569909226585398"/>
    <n v="0"/>
    <n v="0"/>
    <n v="0"/>
    <n v="0"/>
    <n v="0"/>
    <n v="0"/>
    <n v="0"/>
    <n v="0"/>
    <n v="0"/>
    <m/>
    <n v="0"/>
    <n v="0"/>
    <n v="0"/>
    <n v="0"/>
    <n v="0"/>
    <x v="0"/>
    <m/>
    <s v="No root cause"/>
    <s v="No root cause"/>
    <s v="No root cause"/>
    <x v="3"/>
    <s v=""/>
    <s v="CTR_159"/>
    <m/>
    <s v=""/>
  </r>
  <r>
    <s v="Nkololoun"/>
    <s v="LIT_183"/>
    <s v="Douala"/>
    <s v="IHS"/>
    <s v="GridOnly"/>
    <s v="LITTORAL"/>
    <s v="Douala"/>
    <s v="ZTE"/>
    <n v="0"/>
    <n v="4.2096492054115924"/>
    <n v="4.2464429719803798"/>
    <n v="0"/>
    <n v="0"/>
    <n v="4.44093450103159E-3"/>
    <n v="27.146255489637099"/>
    <n v="18.560466622721034"/>
    <n v="23.18105386764374"/>
    <n v="7.86960346200273"/>
    <n v="60.072021613261327"/>
    <n v="19.157995251588744"/>
    <n v="0"/>
    <n v="0"/>
    <n v="19.157995251588744"/>
    <n v="0"/>
    <n v="0"/>
    <n v="0"/>
    <n v="0"/>
    <n v="0"/>
    <n v="0"/>
    <n v="0"/>
    <n v="0"/>
    <n v="0"/>
    <m/>
    <n v="0"/>
    <n v="0"/>
    <n v="0"/>
    <n v="0"/>
    <n v="0"/>
    <x v="0"/>
    <m/>
    <s v="No root cause"/>
    <s v="No root cause"/>
    <s v="No root cause"/>
    <x v="3"/>
    <s v=""/>
    <s v="LIT_183"/>
    <m/>
    <s v=""/>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4.6213541532903575"/>
    <n v="4.6214076585253103"/>
    <n v="4.6214611637602614"/>
    <n v="4.6213541532903575"/>
    <n v="0"/>
    <n v="0"/>
    <n v="0"/>
    <n v="0"/>
    <n v="0"/>
    <n v="0"/>
    <n v="0"/>
    <n v="0"/>
    <n v="0"/>
    <m/>
    <n v="0"/>
    <n v="0"/>
    <n v="0"/>
    <n v="0"/>
    <n v="0"/>
    <x v="0"/>
    <m/>
    <s v="No root cause"/>
    <s v="No root cause"/>
    <s v="No root cause"/>
    <x v="3"/>
    <s v=""/>
    <s v="NRD_015"/>
    <m/>
    <s v=""/>
  </r>
  <r>
    <s v="Bastos-Bethesda"/>
    <s v="CTR_474"/>
    <s v="Yaounde"/>
    <s v="IHS"/>
    <s v="Grid-Gen"/>
    <s v="CENTRE"/>
    <s v="Yaounde"/>
    <s v="ZTE"/>
    <n v="1.2698575761985931E-2"/>
    <n v="0"/>
    <n v="0"/>
    <n v="0.20241030382412623"/>
    <n v="0.72057283417942941"/>
    <n v="0"/>
    <n v="0"/>
    <n v="0"/>
    <n v="4.2804187961750177E-4"/>
    <n v="0"/>
    <n v="0"/>
    <n v="3.8613301258728487"/>
    <n v="3.8723165341163654"/>
    <n v="3.8862635653605794E-2"/>
    <n v="3.8613301258728487"/>
    <n v="0"/>
    <n v="0"/>
    <n v="0"/>
    <n v="0"/>
    <n v="0"/>
    <n v="0"/>
    <n v="0"/>
    <n v="0"/>
    <n v="0"/>
    <m/>
    <n v="0"/>
    <n v="0"/>
    <n v="0"/>
    <n v="0"/>
    <n v="0"/>
    <x v="0"/>
    <m/>
    <s v="No root cause"/>
    <s v="No root cause"/>
    <s v="No root cause"/>
    <x v="3"/>
    <s v=""/>
    <s v="CTR_474"/>
    <m/>
    <s v=""/>
  </r>
  <r>
    <s v="Bansoa-II"/>
    <s v="OST_299"/>
    <s v="OUEST"/>
    <s v="CAMUSAT"/>
    <s v="Hybrid Solar - S3"/>
    <s v="OUEST"/>
    <s v="Bansoa"/>
    <s v="Huawei"/>
    <n v="0"/>
    <n v="0"/>
    <n v="0"/>
    <n v="0"/>
    <n v="0"/>
    <n v="0"/>
    <n v="0"/>
    <n v="0"/>
    <n v="0"/>
    <n v="0"/>
    <n v="0"/>
    <n v="0"/>
    <n v="0"/>
    <n v="0"/>
    <n v="3.2897515359569449"/>
    <n v="0"/>
    <n v="0"/>
    <n v="0"/>
    <n v="0"/>
    <n v="0"/>
    <n v="0"/>
    <n v="0"/>
    <n v="0"/>
    <n v="0"/>
    <m/>
    <n v="0"/>
    <n v="0"/>
    <n v="0"/>
    <n v="0"/>
    <n v="0"/>
    <x v="0"/>
    <m/>
    <s v="No root cause"/>
    <s v="No root cause"/>
    <s v="No root cause"/>
    <x v="3"/>
    <s v=""/>
    <s v="OST_299"/>
    <m/>
    <s v=""/>
  </r>
  <r>
    <s v="Nkololoun-Marche"/>
    <s v="LIT_548"/>
    <s v="Douala"/>
    <s v="CAMUSAT"/>
    <s v="Good Grid no GE - 8h"/>
    <s v="LITTORAL"/>
    <s v="Douala"/>
    <s v="ZTE"/>
    <n v="0"/>
    <n v="12.118418499399315"/>
    <n v="0"/>
    <n v="0"/>
    <n v="0"/>
    <n v="0"/>
    <n v="0"/>
    <n v="0"/>
    <n v="0"/>
    <n v="0"/>
    <n v="0"/>
    <n v="2.875442666643838"/>
    <n v="0"/>
    <n v="2.051034006500451E-3"/>
    <n v="2.875442666643838"/>
    <n v="0"/>
    <n v="0"/>
    <n v="0"/>
    <n v="0"/>
    <n v="0"/>
    <n v="0"/>
    <n v="0"/>
    <n v="0"/>
    <n v="0"/>
    <m/>
    <n v="0"/>
    <n v="0"/>
    <n v="0"/>
    <n v="0"/>
    <n v="0"/>
    <x v="0"/>
    <m/>
    <s v="No root cause"/>
    <s v="No root cause"/>
    <s v="No root cause"/>
    <x v="3"/>
    <s v=""/>
    <s v="LIT_548"/>
    <m/>
    <s v=""/>
  </r>
  <r>
    <s v="Edea-Lom"/>
    <s v="LIT_321"/>
    <s v="LITTORAL"/>
    <s v="IHS"/>
    <s v="Grid-Gen"/>
    <s v="LITTORAL"/>
    <s v="Edea"/>
    <s v="ZTE"/>
    <n v="0"/>
    <n v="0"/>
    <n v="0"/>
    <n v="0"/>
    <n v="0"/>
    <n v="0.89715794459996578"/>
    <n v="1.0080207914208992"/>
    <n v="1.8178046873439433"/>
    <n v="0"/>
    <n v="0"/>
    <n v="0"/>
    <n v="1.1816274437624303"/>
    <n v="1.1446553264104691"/>
    <n v="10.453121566747425"/>
    <n v="2.7107178833043681"/>
    <n v="0"/>
    <n v="0"/>
    <n v="0"/>
    <n v="0"/>
    <n v="0"/>
    <n v="0"/>
    <n v="0"/>
    <n v="0"/>
    <n v="0"/>
    <m/>
    <n v="0"/>
    <n v="0"/>
    <n v="0"/>
    <n v="0"/>
    <n v="0"/>
    <x v="0"/>
    <m/>
    <s v="No root cause"/>
    <s v="No root cause"/>
    <s v="No root cause"/>
    <x v="3"/>
    <s v=""/>
    <s v="LIT_321"/>
    <m/>
    <s v=""/>
  </r>
  <r>
    <s v="Bansoa-IHS"/>
    <s v="OST_151"/>
    <s v="OUEST"/>
    <s v="IHS"/>
    <s v="Grid-Gen"/>
    <s v="OUEST"/>
    <s v="Bansoa"/>
    <s v="Huawei"/>
    <n v="0"/>
    <n v="0"/>
    <n v="0"/>
    <n v="0"/>
    <n v="0"/>
    <n v="0"/>
    <n v="0"/>
    <n v="0"/>
    <n v="0"/>
    <n v="0"/>
    <n v="0"/>
    <n v="0"/>
    <n v="0"/>
    <n v="0"/>
    <n v="2.5522353773759896"/>
    <n v="0"/>
    <n v="0"/>
    <n v="0"/>
    <n v="0"/>
    <n v="0"/>
    <n v="0"/>
    <n v="0"/>
    <n v="0"/>
    <n v="0"/>
    <m/>
    <n v="0"/>
    <n v="0"/>
    <n v="0"/>
    <n v="0"/>
    <n v="0"/>
    <x v="0"/>
    <m/>
    <s v="No root cause"/>
    <s v="No root cause"/>
    <s v="No root cause"/>
    <x v="3"/>
    <s v=""/>
    <s v="OST_151"/>
    <m/>
    <s v=""/>
  </r>
  <r>
    <s v="Olembe"/>
    <s v="CTR_080"/>
    <s v="Yaounde"/>
    <s v="IHS"/>
    <s v="Grid-Gen"/>
    <s v="CENTRE"/>
    <s v="Yaounde"/>
    <s v="ZTE"/>
    <n v="3.5170239389555191"/>
    <n v="8.2978415274817134"/>
    <n v="0"/>
    <n v="0.78208601929612642"/>
    <n v="2.0640714487505472"/>
    <n v="3.0569324236016691E-2"/>
    <n v="0"/>
    <n v="0"/>
    <n v="0"/>
    <n v="0"/>
    <n v="0"/>
    <n v="1.1410348055120376"/>
    <n v="0"/>
    <n v="0"/>
    <n v="1.1410348055120381"/>
    <n v="0"/>
    <n v="0"/>
    <n v="0"/>
    <n v="0"/>
    <n v="0"/>
    <n v="0"/>
    <n v="0"/>
    <n v="0"/>
    <n v="0"/>
    <m/>
    <n v="0"/>
    <n v="0"/>
    <n v="0"/>
    <n v="0"/>
    <n v="0"/>
    <x v="0"/>
    <m/>
    <s v="No root cause"/>
    <s v="No root cause"/>
    <s v="No root cause"/>
    <x v="3"/>
    <s v=""/>
    <s v="CTR_080"/>
    <m/>
    <s v=""/>
  </r>
  <r>
    <s v="Garoua-Foulbere"/>
    <s v="NRD_045"/>
    <s v="Garoua"/>
    <s v="IHS"/>
    <s v="Grid-Gen"/>
    <s v="NORD"/>
    <s v="Garoua"/>
    <s v="Huawei"/>
    <n v="0"/>
    <n v="0"/>
    <n v="0"/>
    <n v="0"/>
    <n v="0"/>
    <n v="0"/>
    <n v="0"/>
    <n v="0"/>
    <n v="0"/>
    <n v="2.2788771320052623"/>
    <n v="0"/>
    <n v="1.0555691102150768"/>
    <n v="0"/>
    <n v="0.98146435980629665"/>
    <n v="1.0555691102150768"/>
    <n v="0"/>
    <n v="0"/>
    <n v="0"/>
    <n v="0"/>
    <n v="0"/>
    <n v="0"/>
    <n v="0"/>
    <n v="0"/>
    <n v="0"/>
    <m/>
    <n v="0"/>
    <n v="0"/>
    <n v="0"/>
    <n v="0"/>
    <n v="0"/>
    <x v="0"/>
    <m/>
    <s v="No root cause"/>
    <s v="No root cause"/>
    <s v="No root cause"/>
    <x v="3"/>
    <s v=""/>
    <s v="NRD_045"/>
    <m/>
    <s v=""/>
  </r>
  <r>
    <s v="Nkolmekong-YDE-HIS"/>
    <s v="CTR_523"/>
    <s v="Yaounde"/>
    <s v="IHS"/>
    <s v="Grid-Gen"/>
    <s v="CENTRE"/>
    <s v="Yaounde"/>
    <s v="ZTE"/>
    <n v="0"/>
    <n v="0"/>
    <n v="0"/>
    <n v="0"/>
    <n v="0"/>
    <n v="0"/>
    <n v="0"/>
    <n v="0"/>
    <n v="5.2906868074639135"/>
    <n v="0"/>
    <n v="7.785011685543311E-2"/>
    <n v="1.0123368803737094"/>
    <n v="0"/>
    <n v="0"/>
    <n v="1.0123368803737094"/>
    <n v="0"/>
    <n v="0"/>
    <n v="0"/>
    <n v="0"/>
    <n v="0"/>
    <n v="0"/>
    <n v="0"/>
    <n v="0"/>
    <n v="0"/>
    <m/>
    <n v="0"/>
    <n v="0"/>
    <n v="0"/>
    <n v="0"/>
    <n v="0"/>
    <x v="0"/>
    <m/>
    <s v="No root cause"/>
    <s v="No root cause"/>
    <s v="No root cause"/>
    <x v="3"/>
    <s v=""/>
    <s v="CTR_523"/>
    <m/>
    <s v=""/>
  </r>
  <r>
    <s v="China-Embassy-IHS"/>
    <s v="CTR_874"/>
    <s v="Yaounde"/>
    <s v="IHS"/>
    <s v="GridOnly"/>
    <s v="CENTRE"/>
    <s v="Yaounde"/>
    <s v="ZTE"/>
    <n v="0"/>
    <n v="0"/>
    <n v="0"/>
    <n v="0"/>
    <n v="0"/>
    <n v="0"/>
    <n v="0"/>
    <n v="0"/>
    <n v="0"/>
    <n v="0"/>
    <n v="0"/>
    <n v="0.31364768728972425"/>
    <n v="0"/>
    <n v="0"/>
    <n v="0.84003218874934726"/>
    <n v="0"/>
    <n v="0"/>
    <n v="0"/>
    <n v="0"/>
    <n v="0"/>
    <n v="0"/>
    <n v="0"/>
    <n v="0"/>
    <n v="0"/>
    <m/>
    <n v="0"/>
    <n v="0"/>
    <n v="0"/>
    <n v="0"/>
    <n v="0"/>
    <x v="0"/>
    <m/>
    <s v="No root cause"/>
    <s v="No root cause"/>
    <s v="No root cause"/>
    <x v="3"/>
    <s v=""/>
    <s v="CTR_874"/>
    <m/>
    <s v=""/>
  </r>
  <r>
    <s v="Ekoudou-New"/>
    <s v="CTR_539"/>
    <s v="Yaounde"/>
    <s v="IHS"/>
    <s v="Grid-Gen"/>
    <s v="CENTRE"/>
    <s v="Yaounde"/>
    <s v="ZTE"/>
    <n v="0"/>
    <n v="0"/>
    <n v="0"/>
    <n v="0"/>
    <n v="1.5262189919328377"/>
    <n v="0"/>
    <n v="0"/>
    <n v="0"/>
    <n v="0"/>
    <n v="0"/>
    <n v="0"/>
    <n v="0.73485873191166351"/>
    <n v="0"/>
    <n v="0"/>
    <n v="0.73485873191166351"/>
    <n v="0"/>
    <n v="0"/>
    <n v="0"/>
    <n v="0"/>
    <n v="0"/>
    <n v="0"/>
    <n v="0"/>
    <n v="0"/>
    <n v="0"/>
    <m/>
    <n v="0"/>
    <n v="0"/>
    <n v="0"/>
    <n v="0"/>
    <n v="0"/>
    <x v="0"/>
    <m/>
    <s v="No root cause"/>
    <s v="No root cause"/>
    <s v="No root cause"/>
    <x v="3"/>
    <s v=""/>
    <s v="CTR_539"/>
    <m/>
    <s v=""/>
  </r>
  <r>
    <s v="Nyom"/>
    <s v="CTR_381"/>
    <s v="Yaounde"/>
    <s v="IHS"/>
    <s v="Grid-Gen"/>
    <s v="CENTRE"/>
    <s v="Yaounde"/>
    <s v="ZTE"/>
    <n v="0"/>
    <n v="0"/>
    <n v="0"/>
    <n v="0"/>
    <n v="0"/>
    <n v="0"/>
    <n v="0"/>
    <n v="0"/>
    <n v="0"/>
    <n v="0"/>
    <n v="0"/>
    <n v="0.44107932186751786"/>
    <n v="0"/>
    <n v="0"/>
    <n v="0.44107932186751786"/>
    <n v="0"/>
    <n v="0"/>
    <n v="0"/>
    <n v="0"/>
    <n v="0"/>
    <n v="0"/>
    <n v="0"/>
    <n v="0"/>
    <n v="0"/>
    <m/>
    <n v="0"/>
    <n v="0"/>
    <n v="0"/>
    <n v="0"/>
    <n v="0"/>
    <x v="0"/>
    <m/>
    <s v="No root cause"/>
    <s v="No root cause"/>
    <s v="No root cause"/>
    <x v="3"/>
    <s v=""/>
    <s v="CTR_381"/>
    <m/>
    <s v=""/>
  </r>
  <r>
    <s v="Ngd-Maraba-MTN"/>
    <s v="ADM_167"/>
    <s v="Ngaoundere"/>
    <s v="MTN sharing"/>
    <m/>
    <s v="ADAMAOUA"/>
    <s v="Ngaoundere"/>
    <s v="Huawei"/>
    <n v="0"/>
    <n v="0"/>
    <n v="0"/>
    <n v="0"/>
    <n v="0"/>
    <n v="0"/>
    <n v="0"/>
    <n v="0"/>
    <n v="0"/>
    <n v="0"/>
    <n v="0"/>
    <n v="0.40803092174538352"/>
    <n v="2.242778933490853"/>
    <n v="0.72246335248107341"/>
    <n v="0.40803092174538352"/>
    <n v="0"/>
    <n v="0"/>
    <n v="0"/>
    <n v="0"/>
    <n v="0"/>
    <n v="0"/>
    <n v="0"/>
    <n v="0"/>
    <n v="0"/>
    <m/>
    <n v="0"/>
    <n v="0"/>
    <n v="0"/>
    <n v="0"/>
    <n v="0"/>
    <x v="0"/>
    <m/>
    <s v="No root cause"/>
    <s v="No root cause"/>
    <s v="No root cause"/>
    <x v="3"/>
    <s v=""/>
    <s v="ADM_167"/>
    <m/>
    <s v=""/>
  </r>
  <r>
    <s v="Dembo"/>
    <s v="NRD_024"/>
    <s v="NORD"/>
    <s v="IHS"/>
    <s v="Solar-Gen"/>
    <s v="NORD"/>
    <s v="Dembo"/>
    <s v="NOKIA"/>
    <n v="0"/>
    <n v="0"/>
    <n v="0.46621302258272607"/>
    <n v="0"/>
    <n v="0"/>
    <n v="0"/>
    <n v="0"/>
    <n v="0"/>
    <n v="0"/>
    <n v="0"/>
    <n v="0"/>
    <n v="0.39311835192284178"/>
    <n v="0"/>
    <n v="0"/>
    <n v="0.39311835192284178"/>
    <n v="0"/>
    <n v="0"/>
    <n v="0"/>
    <n v="0"/>
    <n v="0"/>
    <n v="0"/>
    <n v="0"/>
    <n v="0"/>
    <n v="0"/>
    <m/>
    <n v="0"/>
    <n v="0"/>
    <n v="0"/>
    <n v="0"/>
    <n v="0"/>
    <x v="0"/>
    <m/>
    <s v="IHS"/>
    <s v="POWER ISSUE"/>
    <s v="Defaut GE &amp; Power Cabinet"/>
    <x v="0"/>
    <s v="(05-10-2026 ticket): INC-20260510-00014434...Grid Outage"/>
    <s v="NRD_024"/>
    <m/>
    <s v=""/>
  </r>
  <r>
    <s v="Ekombitie"/>
    <s v="CTR_387"/>
    <s v="Yaounde"/>
    <s v="IHS"/>
    <s v="Grid-Gen"/>
    <s v="CENTRE"/>
    <s v="Yaounde"/>
    <s v="ZTE"/>
    <n v="0"/>
    <n v="0"/>
    <n v="0"/>
    <n v="0"/>
    <n v="0"/>
    <n v="0"/>
    <n v="0"/>
    <n v="0"/>
    <n v="0"/>
    <n v="0"/>
    <n v="0"/>
    <n v="0.36046476787288878"/>
    <n v="0"/>
    <n v="0"/>
    <n v="0.36046476787288878"/>
    <n v="0"/>
    <n v="0"/>
    <n v="0"/>
    <n v="0"/>
    <n v="0"/>
    <n v="0"/>
    <n v="0"/>
    <n v="0"/>
    <n v="0"/>
    <m/>
    <n v="0"/>
    <n v="0"/>
    <n v="0"/>
    <n v="0"/>
    <n v="0"/>
    <x v="0"/>
    <m/>
    <s v="No root cause"/>
    <s v="No root cause"/>
    <s v="No root cause"/>
    <x v="3"/>
    <s v=""/>
    <s v="CTR_387"/>
    <m/>
    <s v=""/>
  </r>
  <r>
    <s v="Olembe-CAMTEL"/>
    <s v="CTR_861"/>
    <s v="Yaounde"/>
    <s v="ESCO"/>
    <s v="Good Grid no GE - 8h"/>
    <s v="CENTRE"/>
    <s v="Yaounde"/>
    <s v="ZTE"/>
    <n v="0"/>
    <n v="0"/>
    <n v="0"/>
    <n v="0"/>
    <n v="0"/>
    <n v="0"/>
    <n v="0"/>
    <n v="0"/>
    <n v="0"/>
    <n v="0"/>
    <n v="0"/>
    <n v="0.35117269206952567"/>
    <n v="0"/>
    <n v="0"/>
    <n v="0.35117269206952567"/>
    <n v="0"/>
    <n v="0"/>
    <n v="0"/>
    <n v="0"/>
    <n v="0"/>
    <n v="0"/>
    <n v="0"/>
    <n v="0"/>
    <n v="0"/>
    <m/>
    <n v="0"/>
    <n v="0"/>
    <n v="0"/>
    <n v="0"/>
    <n v="0"/>
    <x v="0"/>
    <m/>
    <s v="No root cause"/>
    <s v="No root cause"/>
    <s v="No root cause"/>
    <x v="3"/>
    <s v=""/>
    <s v="CTR_861"/>
    <m/>
    <s v=""/>
  </r>
  <r>
    <s v="Kong-Kong-IHS"/>
    <s v="NRD_070"/>
    <s v="NORD"/>
    <s v="IHS"/>
    <s v="Solar-Gen"/>
    <s v="NORD"/>
    <s v="KongKong"/>
    <s v="NOKIA"/>
    <n v="0"/>
    <n v="9.8098607748450719E-4"/>
    <n v="2.5483726777558637E-2"/>
    <n v="0"/>
    <n v="0"/>
    <n v="0"/>
    <n v="0"/>
    <n v="0.10843379050572668"/>
    <n v="0"/>
    <n v="0"/>
    <n v="0"/>
    <n v="0.30135324048778761"/>
    <n v="0.11792436547633295"/>
    <n v="1.5784864895840522E-2"/>
    <n v="0.30135324048778761"/>
    <n v="0"/>
    <n v="0"/>
    <n v="0"/>
    <n v="0"/>
    <n v="0"/>
    <n v="0"/>
    <n v="0"/>
    <n v="0"/>
    <n v="0"/>
    <m/>
    <n v="0"/>
    <n v="0"/>
    <n v="0"/>
    <n v="0"/>
    <n v="0"/>
    <x v="0"/>
    <m/>
    <s v="No root cause"/>
    <s v="No root cause"/>
    <s v="No root cause"/>
    <x v="3"/>
    <s v="(05-10-2026 ticket): INC-20260510-00014200...Others"/>
    <s v="NRD_070"/>
    <m/>
    <s v=""/>
  </r>
  <r>
    <s v="Maroua-Diarenga"/>
    <s v="EXN_088"/>
    <s v="Maroua"/>
    <s v="IHS"/>
    <s v="Grid-Gen"/>
    <s v="EXTREME-NORD"/>
    <s v="Maroua"/>
    <s v="Huawei"/>
    <n v="0"/>
    <n v="0"/>
    <n v="0"/>
    <n v="0"/>
    <n v="0"/>
    <n v="0"/>
    <n v="0"/>
    <n v="0"/>
    <n v="0"/>
    <n v="0"/>
    <n v="0"/>
    <n v="0.26217565126571984"/>
    <n v="0"/>
    <n v="0"/>
    <n v="0.26217565126571984"/>
    <n v="0"/>
    <n v="0"/>
    <n v="0"/>
    <n v="0"/>
    <n v="0"/>
    <n v="0"/>
    <n v="0"/>
    <n v="0"/>
    <n v="0"/>
    <m/>
    <n v="0"/>
    <n v="0"/>
    <n v="0"/>
    <n v="0"/>
    <n v="0"/>
    <x v="0"/>
    <m/>
    <s v="No root cause"/>
    <s v="No root cause"/>
    <s v="No root cause"/>
    <x v="3"/>
    <s v=""/>
    <s v="EXN_088"/>
    <m/>
    <s v=""/>
  </r>
  <r>
    <s v="Kodek-Djarengol"/>
    <s v="EXN_053"/>
    <s v="Maroua"/>
    <s v="IHS"/>
    <s v="Grid-Gen"/>
    <s v="EXTREME-NORD"/>
    <s v="Maroua"/>
    <s v="Huawei"/>
    <n v="0.27136071659917876"/>
    <n v="0.69431959889622274"/>
    <n v="0"/>
    <n v="0"/>
    <n v="0"/>
    <n v="0"/>
    <n v="0"/>
    <n v="0"/>
    <n v="0"/>
    <n v="0"/>
    <n v="0"/>
    <n v="0.18646574380837422"/>
    <n v="0"/>
    <n v="0"/>
    <n v="0.18646574380837422"/>
    <n v="0"/>
    <n v="0"/>
    <n v="0"/>
    <n v="0"/>
    <n v="0"/>
    <n v="0"/>
    <n v="0"/>
    <n v="0"/>
    <n v="0"/>
    <m/>
    <n v="0"/>
    <n v="0"/>
    <n v="0"/>
    <n v="0"/>
    <n v="0"/>
    <x v="0"/>
    <m/>
    <s v="No root cause"/>
    <s v="No root cause"/>
    <s v="No root cause"/>
    <x v="3"/>
    <s v=""/>
    <s v="EXN_053"/>
    <m/>
    <s v=""/>
  </r>
  <r>
    <s v="Maroua-Doualare-II"/>
    <s v="EXN_111"/>
    <s v="Maroua"/>
    <s v="IHS"/>
    <s v="Grid-Gen"/>
    <s v="EXTREME-NORD"/>
    <s v="Maroua"/>
    <s v="Huawei"/>
    <n v="0"/>
    <n v="0"/>
    <n v="1.0317236105047183"/>
    <n v="0"/>
    <n v="0"/>
    <n v="0"/>
    <n v="4.8154711456968955E-3"/>
    <n v="0"/>
    <n v="0"/>
    <n v="0"/>
    <n v="0"/>
    <n v="0.14357238045503706"/>
    <n v="0"/>
    <n v="0"/>
    <n v="0.14357238045503706"/>
    <n v="0"/>
    <n v="0"/>
    <n v="3.7329353970659156"/>
    <n v="0"/>
    <n v="0"/>
    <n v="0"/>
    <n v="0"/>
    <n v="0"/>
    <n v="0"/>
    <m/>
    <n v="0"/>
    <n v="0"/>
    <n v="0"/>
    <n v="0"/>
    <n v="0"/>
    <x v="0"/>
    <m/>
    <s v="No root cause"/>
    <s v="No root cause"/>
    <s v="No root cause"/>
    <x v="3"/>
    <s v=""/>
    <s v="EXN_111"/>
    <m/>
    <s v=""/>
  </r>
  <r>
    <s v="Mbaka"/>
    <s v="ADM_161"/>
    <s v="ADAMAOUA"/>
    <s v="CAMUSAT"/>
    <s v="Hybrid Solar - S3"/>
    <s v="ADAMAOUA"/>
    <s v="Mbaka"/>
    <s v="Huawei"/>
    <n v="0"/>
    <n v="0"/>
    <n v="0"/>
    <n v="0"/>
    <n v="0"/>
    <n v="0"/>
    <n v="0"/>
    <n v="0"/>
    <n v="0"/>
    <n v="0"/>
    <n v="0"/>
    <n v="0"/>
    <n v="0"/>
    <n v="0"/>
    <n v="0.13365607691056491"/>
    <n v="0"/>
    <n v="0"/>
    <n v="0"/>
    <n v="0"/>
    <n v="0"/>
    <n v="0"/>
    <n v="0"/>
    <n v="0"/>
    <n v="0"/>
    <m/>
    <n v="0"/>
    <n v="0"/>
    <n v="0"/>
    <n v="0"/>
    <n v="0"/>
    <x v="0"/>
    <m/>
    <s v="No root cause"/>
    <s v="No root cause"/>
    <s v="No root cause"/>
    <x v="3"/>
    <s v=""/>
    <s v="ADM_161"/>
    <m/>
    <s v=""/>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4.0182431449092976E-2"/>
    <n v="23.114261499345094"/>
    <n v="21.026665582293905"/>
    <n v="4.0182431449092976E-2"/>
    <n v="0"/>
    <n v="0"/>
    <n v="2.0499460667231681"/>
    <n v="0"/>
    <n v="0"/>
    <n v="0"/>
    <n v="0"/>
    <n v="0"/>
    <n v="0"/>
    <m/>
    <n v="0"/>
    <n v="0"/>
    <n v="0"/>
    <n v="0"/>
    <n v="0"/>
    <x v="0"/>
    <m/>
    <s v="No root cause"/>
    <s v="No root cause"/>
    <s v="No root cause"/>
    <x v="3"/>
    <s v=""/>
    <s v="NRO_124"/>
    <m/>
    <s v=""/>
  </r>
  <r>
    <s v="Mfou"/>
    <s v="CTR_036"/>
    <s v="CENTRE"/>
    <s v="IHS"/>
    <s v="Grid-Gen"/>
    <s v="CENTRE"/>
    <s v="Mfou"/>
    <s v="ZTE"/>
    <n v="0"/>
    <n v="0"/>
    <n v="0"/>
    <n v="0"/>
    <n v="0.25056501528109515"/>
    <n v="5.1418530789052404E-2"/>
    <n v="0"/>
    <n v="0"/>
    <n v="0"/>
    <n v="0"/>
    <n v="0"/>
    <n v="3.8131397442592439E-2"/>
    <n v="0.58181592487008926"/>
    <n v="0"/>
    <n v="3.8131397442592446E-2"/>
    <n v="0"/>
    <n v="0"/>
    <n v="0"/>
    <n v="0"/>
    <n v="0"/>
    <n v="0"/>
    <n v="0"/>
    <n v="0"/>
    <n v="0"/>
    <m/>
    <n v="0"/>
    <n v="0"/>
    <n v="0"/>
    <n v="0"/>
    <n v="0"/>
    <x v="0"/>
    <m/>
    <s v="No root cause"/>
    <s v="No root cause"/>
    <s v="No root cause"/>
    <x v="3"/>
    <s v=""/>
    <s v="CTR_036"/>
    <m/>
    <s v=""/>
  </r>
  <r>
    <s v="Bamoungoum-IHS"/>
    <s v="OST_163"/>
    <s v="OUEST"/>
    <s v="IHS"/>
    <s v="Grid-Gen"/>
    <s v="OUEST"/>
    <s v="Bamoungoum"/>
    <s v="Huawei"/>
    <n v="0"/>
    <n v="0"/>
    <n v="0"/>
    <n v="0"/>
    <n v="0"/>
    <n v="0"/>
    <n v="0"/>
    <n v="0"/>
    <n v="0"/>
    <n v="0"/>
    <n v="0"/>
    <n v="0"/>
    <n v="0"/>
    <n v="0"/>
    <n v="2.5646842620415309E-2"/>
    <n v="0"/>
    <n v="0"/>
    <n v="0"/>
    <n v="0"/>
    <n v="0"/>
    <n v="0"/>
    <n v="0"/>
    <n v="0"/>
    <n v="0"/>
    <m/>
    <n v="0"/>
    <n v="0"/>
    <n v="0"/>
    <n v="0"/>
    <n v="0"/>
    <x v="0"/>
    <m/>
    <s v="No root cause"/>
    <s v="No root cause"/>
    <s v="No root cause"/>
    <x v="3"/>
    <s v=""/>
    <s v="OST_163"/>
    <m/>
    <s v=""/>
  </r>
  <r>
    <s v="be"/>
    <s v="SUD_240"/>
    <s v="CENTRE"/>
    <s v="IHS"/>
    <s v="Grid-Gen"/>
    <s v="SUD"/>
    <s v="Kribi"/>
    <s v="ZTE"/>
    <n v="0"/>
    <n v="0"/>
    <n v="0"/>
    <n v="0"/>
    <n v="0"/>
    <n v="0"/>
    <n v="0"/>
    <n v="0"/>
    <n v="0"/>
    <n v="0"/>
    <n v="0"/>
    <n v="1.4696104533534354E-2"/>
    <n v="0"/>
    <n v="0"/>
    <n v="1.4696104533534354E-2"/>
    <n v="0"/>
    <n v="0"/>
    <n v="0"/>
    <n v="0"/>
    <n v="0"/>
    <n v="0"/>
    <n v="0"/>
    <n v="0"/>
    <n v="0"/>
    <m/>
    <n v="0"/>
    <n v="0"/>
    <n v="0"/>
    <n v="0"/>
    <n v="0"/>
    <x v="0"/>
    <m/>
    <s v="No root cause"/>
    <s v="No root cause"/>
    <s v="No root cause"/>
    <x v="3"/>
    <s v=""/>
    <s v="SUD_240"/>
    <m/>
    <s v=""/>
  </r>
  <r>
    <s v="be-HIS"/>
    <s v="SUD_043"/>
    <s v="CENTRE"/>
    <s v="IHS"/>
    <s v="Grid-Gen"/>
    <s v="SUD"/>
    <s v="Kribi"/>
    <s v="ZTE"/>
    <n v="0"/>
    <n v="0"/>
    <n v="0"/>
    <n v="0"/>
    <n v="0"/>
    <n v="0"/>
    <n v="0"/>
    <n v="0"/>
    <n v="0"/>
    <n v="0"/>
    <n v="0"/>
    <n v="1.2431049587225291E-2"/>
    <n v="0"/>
    <n v="0"/>
    <n v="1.2431049587225294E-2"/>
    <n v="0"/>
    <n v="0"/>
    <n v="0"/>
    <n v="0"/>
    <n v="0"/>
    <n v="0"/>
    <n v="0"/>
    <n v="0"/>
    <n v="0"/>
    <m/>
    <n v="0"/>
    <n v="0"/>
    <n v="0"/>
    <n v="0"/>
    <n v="0"/>
    <x v="0"/>
    <m/>
    <s v="No root cause"/>
    <s v="No root cause"/>
    <s v="No root cause"/>
    <x v="3"/>
    <s v=""/>
    <s v="SUD_043"/>
    <m/>
    <s v=""/>
  </r>
  <r>
    <s v="Kribi-Port-Eau-Profonde-IHS"/>
    <s v="SUD_076"/>
    <s v="LITTORAL"/>
    <s v="IHS"/>
    <s v="Gen-Lithium"/>
    <s v="SUD"/>
    <s v="Kribi"/>
    <s v="ZTE"/>
    <n v="0"/>
    <n v="3.2031800658042973E-2"/>
    <n v="1.3911361087569274E-3"/>
    <n v="0"/>
    <n v="0"/>
    <n v="0"/>
    <n v="0"/>
    <n v="0"/>
    <n v="0"/>
    <n v="0"/>
    <n v="16.943253061212843"/>
    <n v="1.2038677864242234E-2"/>
    <n v="0"/>
    <n v="0"/>
    <n v="1.2038677864242234E-2"/>
    <n v="0"/>
    <n v="0"/>
    <n v="0"/>
    <n v="0"/>
    <n v="0"/>
    <n v="0"/>
    <n v="0"/>
    <n v="0"/>
    <n v="0"/>
    <m/>
    <n v="0"/>
    <n v="0"/>
    <n v="0"/>
    <n v="0"/>
    <n v="0"/>
    <x v="0"/>
    <m/>
    <s v="No root cause"/>
    <s v="No root cause"/>
    <s v="No root cause"/>
    <x v="3"/>
    <s v=""/>
    <s v="SUD_076"/>
    <m/>
    <s v=""/>
  </r>
  <r>
    <s v="Sangmelima-Akon-MTN"/>
    <s v="SUD_258"/>
    <s v="CENTRE"/>
    <s v="IHS"/>
    <s v="Grid-Gen"/>
    <s v="SUD"/>
    <s v="Sangmelima"/>
    <s v="ZTE"/>
    <n v="0"/>
    <n v="0.13228277588012607"/>
    <n v="0"/>
    <n v="0"/>
    <n v="0"/>
    <n v="0"/>
    <n v="0"/>
    <n v="0"/>
    <n v="0"/>
    <n v="0"/>
    <n v="0"/>
    <n v="0"/>
    <n v="0"/>
    <n v="0"/>
    <n v="1.2020842785924555E-2"/>
    <n v="0"/>
    <n v="0"/>
    <n v="0"/>
    <n v="0"/>
    <n v="0"/>
    <n v="0"/>
    <n v="0"/>
    <n v="0"/>
    <n v="0"/>
    <m/>
    <n v="0"/>
    <n v="0"/>
    <n v="0"/>
    <n v="0"/>
    <n v="0"/>
    <x v="0"/>
    <m/>
    <s v="No root cause"/>
    <s v="No root cause"/>
    <s v="No root cause"/>
    <x v="3"/>
    <s v=""/>
    <s v="SUD_258"/>
    <m/>
    <s v=""/>
  </r>
  <r>
    <s v="Kribi-Orange"/>
    <s v="SUD_002"/>
    <s v="LITTORAL"/>
    <m/>
    <m/>
    <s v="SUD"/>
    <s v="Kribi"/>
    <s v="ZTE"/>
    <n v="0"/>
    <n v="0"/>
    <n v="0"/>
    <n v="0"/>
    <n v="0"/>
    <n v="0"/>
    <n v="0"/>
    <n v="0"/>
    <n v="0"/>
    <n v="0"/>
    <n v="0"/>
    <n v="1.1878162159385646E-2"/>
    <n v="0"/>
    <n v="0"/>
    <n v="1.187816215938565E-2"/>
    <n v="0"/>
    <n v="0"/>
    <n v="0"/>
    <n v="0"/>
    <n v="0"/>
    <n v="0"/>
    <n v="0"/>
    <n v="0"/>
    <n v="0"/>
    <m/>
    <n v="0"/>
    <n v="0"/>
    <n v="0"/>
    <n v="0"/>
    <n v="0"/>
    <x v="0"/>
    <m/>
    <s v="No root cause"/>
    <s v="No root cause"/>
    <s v="No root cause"/>
    <x v="3"/>
    <s v=""/>
    <s v="SUD_002"/>
    <m/>
    <s v=""/>
  </r>
  <r>
    <s v="Azem-IHS"/>
    <s v="SUD_060"/>
    <s v="CENTRE"/>
    <s v="IHS"/>
    <s v="Grid-Gen"/>
    <s v="SUD"/>
    <s v="Azem"/>
    <s v="ZTE"/>
    <n v="0"/>
    <n v="0"/>
    <n v="0"/>
    <n v="0"/>
    <n v="0"/>
    <n v="0"/>
    <n v="0"/>
    <n v="0"/>
    <n v="0"/>
    <n v="0"/>
    <n v="0"/>
    <n v="1.166414121957669E-2"/>
    <n v="0"/>
    <n v="0"/>
    <n v="1.1664141219576691E-2"/>
    <n v="0"/>
    <n v="0"/>
    <n v="0"/>
    <n v="0"/>
    <n v="0"/>
    <n v="0"/>
    <n v="0"/>
    <n v="0"/>
    <n v="0"/>
    <m/>
    <n v="0"/>
    <n v="0"/>
    <n v="0"/>
    <n v="0"/>
    <n v="0"/>
    <x v="0"/>
    <m/>
    <s v="No root cause"/>
    <s v="No root cause"/>
    <s v="No root cause"/>
    <x v="3"/>
    <s v=""/>
    <s v="SUD_060"/>
    <m/>
    <s v=""/>
  </r>
  <r>
    <s v="Sangmelima-CRTV"/>
    <s v="SUD_018"/>
    <s v="CENTRE"/>
    <s v="CAMUSAT"/>
    <s v="Medium Grid + Solar + GE"/>
    <s v="SUD"/>
    <s v="Sangmelima"/>
    <s v="ZTE"/>
    <n v="0"/>
    <n v="0"/>
    <n v="0"/>
    <n v="0"/>
    <n v="0"/>
    <n v="0"/>
    <n v="0"/>
    <n v="0"/>
    <n v="0"/>
    <n v="0"/>
    <n v="0"/>
    <n v="1.1057748556785537E-2"/>
    <n v="0"/>
    <n v="0"/>
    <n v="1.1057748556785537E-2"/>
    <n v="0"/>
    <n v="0"/>
    <n v="0"/>
    <n v="0"/>
    <n v="0"/>
    <n v="0"/>
    <n v="0"/>
    <n v="0"/>
    <n v="0"/>
    <m/>
    <n v="0"/>
    <n v="0"/>
    <n v="0"/>
    <n v="0"/>
    <n v="0"/>
    <x v="0"/>
    <m/>
    <s v="No root cause"/>
    <s v="No root cause"/>
    <s v="No root cause"/>
    <x v="3"/>
    <s v=""/>
    <s v="SUD_018"/>
    <m/>
    <s v=""/>
  </r>
  <r>
    <s v="e-Technique"/>
    <s v="SUD_057"/>
    <s v="CENTRE"/>
    <s v="IHS"/>
    <s v="Grid-Gen"/>
    <s v="SUD"/>
    <s v="Kribi"/>
    <s v="ZTE"/>
    <n v="0"/>
    <n v="0.87898399979454001"/>
    <n v="0"/>
    <n v="0"/>
    <n v="0"/>
    <n v="0"/>
    <n v="0"/>
    <n v="0"/>
    <n v="0"/>
    <n v="0"/>
    <n v="0"/>
    <n v="1.036218050240687E-2"/>
    <n v="0"/>
    <n v="0"/>
    <n v="1.0362180502406842E-2"/>
    <n v="0"/>
    <n v="0"/>
    <n v="0"/>
    <n v="0"/>
    <n v="0"/>
    <n v="0"/>
    <n v="0"/>
    <n v="0"/>
    <n v="0"/>
    <m/>
    <n v="0"/>
    <n v="0"/>
    <n v="0"/>
    <n v="0"/>
    <n v="0"/>
    <x v="0"/>
    <m/>
    <s v="No root cause"/>
    <s v="No root cause"/>
    <s v="No root cause"/>
    <x v="3"/>
    <s v=""/>
    <s v="SUD_057"/>
    <m/>
    <s v=""/>
  </r>
  <r>
    <s v="Kribi-CRTV"/>
    <s v="SUD_010"/>
    <s v="CENTRE"/>
    <s v="CAMUSAT"/>
    <s v="Good Grid + GE"/>
    <s v="SUD"/>
    <s v="Kribi"/>
    <s v="ZTE"/>
    <n v="0.6507485025668247"/>
    <n v="0"/>
    <n v="0"/>
    <n v="0"/>
    <n v="0"/>
    <n v="0"/>
    <n v="0"/>
    <n v="0"/>
    <n v="0"/>
    <n v="0"/>
    <n v="0"/>
    <n v="9.9519737011067588E-3"/>
    <n v="0"/>
    <n v="0"/>
    <n v="9.9519737011067588E-3"/>
    <n v="0"/>
    <n v="0"/>
    <n v="0"/>
    <n v="0"/>
    <n v="0"/>
    <n v="0"/>
    <n v="0"/>
    <n v="0"/>
    <n v="0"/>
    <m/>
    <n v="0"/>
    <n v="0"/>
    <n v="0"/>
    <n v="0"/>
    <n v="0"/>
    <x v="0"/>
    <m/>
    <s v="No root cause"/>
    <s v="No root cause"/>
    <s v="No root cause"/>
    <x v="3"/>
    <s v=""/>
    <s v="SUD_010"/>
    <m/>
    <s v=""/>
  </r>
  <r>
    <s v="Kribi-Bassiki"/>
    <s v="SUD_071"/>
    <s v="CENTRE"/>
    <s v="CAMUSAT"/>
    <s v="Good Grid no GE - 8h"/>
    <s v="SUD"/>
    <s v="Kribi"/>
    <s v="ZTE"/>
    <n v="0"/>
    <n v="0"/>
    <n v="0"/>
    <n v="0"/>
    <n v="0"/>
    <n v="0"/>
    <n v="0"/>
    <n v="0"/>
    <n v="0"/>
    <n v="0"/>
    <n v="0"/>
    <n v="9.8092930745678555E-3"/>
    <n v="0"/>
    <n v="0"/>
    <n v="9.8092930745678555E-3"/>
    <n v="0"/>
    <n v="0"/>
    <n v="0"/>
    <n v="0"/>
    <n v="0"/>
    <n v="0"/>
    <n v="0"/>
    <n v="0"/>
    <n v="0"/>
    <m/>
    <n v="0"/>
    <n v="0"/>
    <n v="0"/>
    <n v="0"/>
    <n v="0"/>
    <x v="0"/>
    <m/>
    <s v="No root cause"/>
    <s v="No root cause"/>
    <s v="No root cause"/>
    <x v="3"/>
    <s v=""/>
    <s v="SUD_071"/>
    <m/>
    <s v=""/>
  </r>
  <r>
    <s v="Kye-Ossi"/>
    <s v="SUD_015"/>
    <s v="CENTRE"/>
    <s v="IHS"/>
    <s v="Solar-Grid-Gen-Lithium"/>
    <s v="SUD"/>
    <s v="Kye-Ossi"/>
    <s v="ZTE"/>
    <n v="0.55970042775651829"/>
    <n v="0"/>
    <n v="0"/>
    <n v="5.7896860465928885E-17"/>
    <n v="0"/>
    <n v="0"/>
    <n v="0"/>
    <n v="0"/>
    <n v="0"/>
    <n v="0"/>
    <n v="0"/>
    <n v="8.5608375923502886E-3"/>
    <n v="0"/>
    <n v="0"/>
    <n v="8.5608375923501741E-3"/>
    <n v="0"/>
    <n v="0"/>
    <n v="0"/>
    <n v="0"/>
    <n v="0"/>
    <n v="0"/>
    <n v="0"/>
    <n v="0"/>
    <n v="0"/>
    <m/>
    <n v="0"/>
    <n v="0"/>
    <n v="0"/>
    <n v="0"/>
    <n v="0"/>
    <x v="0"/>
    <m/>
    <s v="No root cause"/>
    <s v="No root cause"/>
    <s v="No root cause"/>
    <x v="3"/>
    <s v=""/>
    <s v="SUD_015"/>
    <m/>
    <s v=""/>
  </r>
  <r>
    <s v="KRIBI-NDOMBE-II"/>
    <s v="SUD_096"/>
    <s v="LITTORAL"/>
    <s v="CAMUSAT"/>
    <s v="Good Grid + Solar + GE"/>
    <s v="SUD"/>
    <s v="Kribi"/>
    <s v="ZTE"/>
    <n v="0"/>
    <n v="0"/>
    <n v="0"/>
    <n v="0"/>
    <n v="0"/>
    <n v="8.6845290698893322E-17"/>
    <n v="0"/>
    <n v="0"/>
    <n v="0"/>
    <n v="5.7896860465928885E-17"/>
    <n v="8.6845290698893322E-17"/>
    <n v="7.9722800078760574E-3"/>
    <n v="5.7896860465928885E-17"/>
    <n v="0"/>
    <n v="7.9722800078760418E-3"/>
    <n v="0"/>
    <n v="0"/>
    <n v="0"/>
    <n v="0"/>
    <n v="0"/>
    <n v="0"/>
    <n v="0"/>
    <n v="0"/>
    <n v="0"/>
    <m/>
    <n v="0"/>
    <n v="0"/>
    <n v="0"/>
    <n v="0"/>
    <n v="0"/>
    <x v="0"/>
    <m/>
    <s v="No root cause"/>
    <s v="No root cause"/>
    <s v="No root cause"/>
    <x v="3"/>
    <s v=""/>
    <s v="SUD_096"/>
    <m/>
    <s v=""/>
  </r>
  <r>
    <s v="Kribi-Ebouyie"/>
    <s v="SUD_077"/>
    <s v="LITTORAL"/>
    <s v="IHS"/>
    <s v="Grid-Gen"/>
    <s v="SUD"/>
    <s v="Kribi"/>
    <s v="ZTE"/>
    <n v="0"/>
    <n v="0"/>
    <n v="0"/>
    <n v="0"/>
    <n v="0"/>
    <n v="0"/>
    <n v="0"/>
    <n v="0"/>
    <n v="0"/>
    <n v="0"/>
    <n v="0"/>
    <n v="7.9009396946064809E-3"/>
    <n v="0"/>
    <n v="0"/>
    <n v="7.9009396946064809E-3"/>
    <n v="0"/>
    <n v="0"/>
    <n v="0"/>
    <n v="0"/>
    <n v="0"/>
    <n v="0"/>
    <n v="0"/>
    <n v="0"/>
    <n v="0"/>
    <m/>
    <n v="0"/>
    <n v="0"/>
    <n v="0"/>
    <n v="0"/>
    <n v="0"/>
    <x v="0"/>
    <m/>
    <s v="No root cause"/>
    <s v="No root cause"/>
    <s v="No root cause"/>
    <x v="3"/>
    <s v=""/>
    <s v="SUD_077"/>
    <m/>
    <s v=""/>
  </r>
  <r>
    <s v="Kribi-Kienke-Bridge-IHS"/>
    <s v="SUD_042"/>
    <s v="LITTORAL"/>
    <s v="IHS"/>
    <s v="Grid-Gen"/>
    <s v="SUD"/>
    <s v="Kribi"/>
    <s v="ZTE"/>
    <n v="0"/>
    <n v="0"/>
    <n v="0"/>
    <n v="0"/>
    <n v="0"/>
    <n v="0"/>
    <n v="0"/>
    <n v="0"/>
    <n v="0"/>
    <n v="0"/>
    <n v="0"/>
    <n v="7.2945470318146414E-3"/>
    <n v="0"/>
    <n v="0"/>
    <n v="7.2945470318146405E-3"/>
    <n v="0"/>
    <n v="0"/>
    <n v="0"/>
    <n v="0"/>
    <n v="0"/>
    <n v="0"/>
    <n v="0"/>
    <n v="0"/>
    <n v="0"/>
    <m/>
    <n v="0"/>
    <n v="0"/>
    <n v="0"/>
    <n v="0"/>
    <n v="0"/>
    <x v="0"/>
    <m/>
    <s v="No root cause"/>
    <s v="No root cause"/>
    <s v="No root cause"/>
    <x v="3"/>
    <s v=""/>
    <s v="SUD_042"/>
    <m/>
    <s v=""/>
  </r>
  <r>
    <s v="Kribi-Ocean"/>
    <s v="SUD_006"/>
    <s v="LITTORAL"/>
    <s v="IHS"/>
    <s v="Grid-Gen"/>
    <s v="SUD"/>
    <s v="Kribi"/>
    <s v="ZTE"/>
    <n v="0"/>
    <n v="0"/>
    <n v="0"/>
    <n v="0"/>
    <n v="0"/>
    <n v="0"/>
    <n v="0"/>
    <n v="0"/>
    <n v="0"/>
    <n v="0"/>
    <n v="0"/>
    <n v="7.0091857787370022E-3"/>
    <n v="0"/>
    <n v="0"/>
    <n v="7.0091857787370022E-3"/>
    <n v="0"/>
    <n v="0"/>
    <n v="0"/>
    <n v="0"/>
    <n v="0"/>
    <n v="0"/>
    <n v="0"/>
    <n v="0"/>
    <n v="0"/>
    <m/>
    <n v="0"/>
    <n v="0"/>
    <n v="0"/>
    <n v="0"/>
    <n v="0"/>
    <x v="0"/>
    <m/>
    <s v="No root cause"/>
    <s v="No root cause"/>
    <s v="No root cause"/>
    <x v="3"/>
    <s v=""/>
    <s v="SUD_006"/>
    <m/>
    <s v=""/>
  </r>
  <r>
    <s v="Belel-MTN-IHS"/>
    <s v="ADM_096"/>
    <s v="ADAMAOUA"/>
    <s v="IHS"/>
    <s v="Solar-Gen"/>
    <s v="ADAMAOUA"/>
    <s v="Belel"/>
    <s v="Huawei"/>
    <n v="0"/>
    <n v="0"/>
    <n v="0"/>
    <n v="0"/>
    <n v="0"/>
    <n v="0"/>
    <n v="0"/>
    <n v="0"/>
    <n v="0"/>
    <n v="0"/>
    <n v="0"/>
    <n v="0"/>
    <n v="0"/>
    <n v="0"/>
    <n v="6.4206281942625247E-3"/>
    <n v="0"/>
    <n v="0"/>
    <n v="0"/>
    <n v="0"/>
    <n v="0"/>
    <n v="0"/>
    <n v="0"/>
    <n v="0"/>
    <n v="0"/>
    <m/>
    <n v="0"/>
    <n v="0"/>
    <n v="0"/>
    <n v="0"/>
    <n v="0"/>
    <x v="0"/>
    <m/>
    <s v="No root cause"/>
    <s v="No root cause"/>
    <s v="No root cause"/>
    <x v="3"/>
    <s v=""/>
    <s v="ADM_096"/>
    <m/>
    <s v=""/>
  </r>
  <r>
    <s v="Ndiam-badji"/>
    <s v="NRD_154"/>
    <s v="NORD"/>
    <s v="CAMUSAT"/>
    <s v="Hybrid Solar - S3"/>
    <s v="NORD"/>
    <s v="Ndiam-Badji"/>
    <s v="NOKIA"/>
    <n v="1.2485277349802194E-3"/>
    <n v="0"/>
    <n v="0"/>
    <n v="4.8157498349233373E-3"/>
    <n v="0"/>
    <n v="0"/>
    <n v="0"/>
    <n v="0"/>
    <n v="0"/>
    <n v="0"/>
    <n v="0"/>
    <n v="5.6186999824777671E-3"/>
    <n v="0"/>
    <n v="0"/>
    <n v="5.6186999824777671E-3"/>
    <n v="0"/>
    <n v="0"/>
    <n v="0"/>
    <n v="0"/>
    <n v="0"/>
    <n v="0"/>
    <n v="0"/>
    <n v="0"/>
    <n v="0"/>
    <m/>
    <n v="0"/>
    <n v="0"/>
    <n v="0"/>
    <n v="0"/>
    <n v="0"/>
    <x v="0"/>
    <m/>
    <s v="AKTIVCO"/>
    <s v="POWER ISSUE"/>
    <s v="AKTIVCO Defaut GE &amp; Power Cabinet"/>
    <x v="0"/>
    <s v="(05-10-2026 ticket): INC-20260510-00014416...Grid Outage"/>
    <s v="NRD_154"/>
    <m/>
    <s v=""/>
  </r>
  <r>
    <s v="Ebolowa-Elat"/>
    <s v="SUD_217"/>
    <s v="CENTRE"/>
    <s v="IHS"/>
    <s v="Grid-Gen"/>
    <s v="SUD"/>
    <s v="Ebolowa"/>
    <s v="ZTE"/>
    <n v="0"/>
    <n v="0"/>
    <n v="0"/>
    <n v="0"/>
    <n v="0"/>
    <n v="0"/>
    <n v="0"/>
    <n v="0"/>
    <n v="0"/>
    <n v="0"/>
    <n v="0"/>
    <n v="5.4218638084884618E-3"/>
    <n v="0"/>
    <n v="0"/>
    <n v="5.4218638084884618E-3"/>
    <n v="0"/>
    <n v="0"/>
    <n v="0"/>
    <n v="0"/>
    <n v="0"/>
    <n v="0"/>
    <n v="0"/>
    <n v="0"/>
    <n v="0"/>
    <m/>
    <n v="0"/>
    <n v="0"/>
    <n v="0"/>
    <n v="0"/>
    <n v="0"/>
    <x v="0"/>
    <m/>
    <s v="No root cause"/>
    <s v="No root cause"/>
    <s v="No root cause"/>
    <x v="3"/>
    <s v=""/>
    <s v="SUD_217"/>
    <m/>
    <s v=""/>
  </r>
  <r>
    <s v="Ebolowa-Mekalat"/>
    <s v="SUD_223"/>
    <s v="CENTRE"/>
    <s v="IHS"/>
    <s v="Grid-Gen"/>
    <s v="SUD"/>
    <s v="Ebolowa"/>
    <s v="ZTE"/>
    <n v="0"/>
    <n v="0"/>
    <n v="0"/>
    <n v="0"/>
    <n v="0"/>
    <n v="0"/>
    <n v="0"/>
    <n v="0"/>
    <n v="0"/>
    <n v="0"/>
    <n v="0"/>
    <n v="2.9606230006877844E-3"/>
    <n v="0"/>
    <n v="0"/>
    <n v="2.9606230006877844E-3"/>
    <n v="0"/>
    <n v="0"/>
    <n v="0"/>
    <n v="0"/>
    <n v="0"/>
    <n v="0"/>
    <n v="0"/>
    <n v="0"/>
    <n v="0"/>
    <m/>
    <n v="0"/>
    <n v="0"/>
    <n v="0"/>
    <n v="0"/>
    <n v="0"/>
    <x v="0"/>
    <m/>
    <s v="No root cause"/>
    <s v="No root cause"/>
    <s v="No root cause"/>
    <x v="3"/>
    <s v=""/>
    <s v="SUD_223"/>
    <m/>
    <s v=""/>
  </r>
  <r>
    <s v="Doualare"/>
    <s v="EXN_030"/>
    <s v="Maroua"/>
    <s v="IHS"/>
    <s v="Solar-Grid-Gen"/>
    <s v="EXTREME-NORD"/>
    <s v="Maroua"/>
    <s v="Huawei"/>
    <n v="0"/>
    <n v="0"/>
    <n v="0"/>
    <n v="0"/>
    <n v="0"/>
    <n v="0"/>
    <n v="3.2103140971312641E-3"/>
    <n v="0"/>
    <n v="0"/>
    <n v="0"/>
    <n v="0"/>
    <n v="1.159280090630734E-3"/>
    <n v="0"/>
    <n v="0"/>
    <n v="1.159280090630734E-3"/>
    <n v="0"/>
    <n v="0"/>
    <n v="0.41197247405352799"/>
    <n v="0"/>
    <n v="0"/>
    <n v="0"/>
    <n v="0"/>
    <n v="0"/>
    <n v="0"/>
    <m/>
    <n v="0"/>
    <n v="0"/>
    <n v="0"/>
    <n v="0"/>
    <n v="0"/>
    <x v="0"/>
    <m/>
    <s v="No root cause"/>
    <s v="No root cause"/>
    <s v="No root cause"/>
    <x v="3"/>
    <s v=""/>
    <s v="EXN_030"/>
    <m/>
    <s v=""/>
  </r>
  <r>
    <s v="Maroua-Doursogo"/>
    <s v="EXN_067"/>
    <s v="Maroua"/>
    <s v="IHS"/>
    <s v="Grid-Gen"/>
    <s v="EXTREME-NORD"/>
    <s v="Maroua"/>
    <s v="Huawei"/>
    <n v="0"/>
    <n v="0"/>
    <n v="0"/>
    <n v="0"/>
    <n v="0"/>
    <n v="0"/>
    <n v="4.8154711456968955E-3"/>
    <n v="0"/>
    <n v="0"/>
    <n v="0"/>
    <n v="0"/>
    <n v="8.0257852428281603E-4"/>
    <n v="0"/>
    <n v="0"/>
    <n v="8.0257852428281581E-4"/>
    <n v="0"/>
    <n v="0"/>
    <n v="0"/>
    <n v="0"/>
    <n v="0"/>
    <n v="0"/>
    <n v="0"/>
    <n v="0"/>
    <n v="0"/>
    <m/>
    <n v="0"/>
    <n v="0"/>
    <n v="0"/>
    <n v="0"/>
    <n v="0"/>
    <x v="0"/>
    <m/>
    <s v="No root cause"/>
    <s v="No root cause"/>
    <s v="No root cause"/>
    <x v="3"/>
    <s v=""/>
    <s v="EXN_067"/>
    <m/>
    <s v=""/>
  </r>
  <r>
    <s v="Maroua-Orange"/>
    <s v="EXN_044"/>
    <s v="Maroua"/>
    <s v="CAMUSAT"/>
    <s v="Bad Grid + GE"/>
    <s v="EXTREME-NORD"/>
    <s v="Maroua"/>
    <s v="Huawei"/>
    <n v="0"/>
    <n v="0"/>
    <n v="0"/>
    <n v="0"/>
    <n v="0"/>
    <n v="0"/>
    <n v="4.8154711456968955E-3"/>
    <n v="0"/>
    <n v="0"/>
    <n v="0"/>
    <n v="0"/>
    <n v="5.3505234952187721E-4"/>
    <n v="0"/>
    <n v="0"/>
    <n v="5.3505234952187721E-4"/>
    <n v="0"/>
    <n v="0"/>
    <n v="0"/>
    <n v="0"/>
    <n v="0"/>
    <n v="0"/>
    <n v="0"/>
    <n v="0"/>
    <n v="0"/>
    <m/>
    <n v="0"/>
    <n v="0"/>
    <n v="0"/>
    <n v="0"/>
    <n v="0"/>
    <x v="0"/>
    <m/>
    <s v="No root cause"/>
    <s v="No root cause"/>
    <s v="No root cause"/>
    <x v="3"/>
    <s v=""/>
    <s v="EXN_044"/>
    <m/>
    <s v=""/>
  </r>
  <r>
    <s v="Bantoum"/>
    <s v="OST_010"/>
    <s v="OUEST"/>
    <s v="IHS"/>
    <s v="Grid-Gen"/>
    <s v="OUEST"/>
    <s v="Bantoum"/>
    <s v="Huawei"/>
    <n v="0"/>
    <n v="0"/>
    <n v="0"/>
    <n v="0"/>
    <n v="0"/>
    <n v="0"/>
    <n v="0"/>
    <n v="0"/>
    <n v="0"/>
    <n v="0"/>
    <n v="0"/>
    <n v="0"/>
    <n v="0"/>
    <n v="0"/>
    <n v="8.9175391586979543E-5"/>
    <n v="0"/>
    <n v="0"/>
    <n v="0"/>
    <n v="0"/>
    <n v="0"/>
    <n v="0"/>
    <n v="0"/>
    <n v="0"/>
    <n v="0"/>
    <m/>
    <n v="0"/>
    <n v="0"/>
    <n v="0"/>
    <n v="0"/>
    <n v="0"/>
    <x v="0"/>
    <m/>
    <s v="No root cause"/>
    <s v="No root cause"/>
    <s v="No root cause"/>
    <x v="3"/>
    <s v=""/>
    <s v="OST_010"/>
    <m/>
    <s v=""/>
  </r>
  <r>
    <s v="CTR_984_Z_Mbalmayo-Ngalan-II"/>
    <s v="CTR_984"/>
    <s v="CENTRE"/>
    <s v="ESCO"/>
    <s v="Hybrid Solar - S1"/>
    <s v="CTR"/>
    <s v="Mbalmayo"/>
    <s v="ZTE"/>
    <n v="0"/>
    <n v="0"/>
    <n v="0"/>
    <n v="0"/>
    <n v="0"/>
    <n v="0"/>
    <n v="0"/>
    <n v="0"/>
    <n v="0"/>
    <n v="0"/>
    <n v="0"/>
    <n v="0"/>
    <n v="0"/>
    <s v=""/>
    <n v="0"/>
    <n v="0"/>
    <n v="0"/>
    <n v="0"/>
    <n v="0"/>
    <n v="0"/>
    <n v="0"/>
    <n v="0"/>
    <n v="0"/>
    <n v="0"/>
    <m/>
    <n v="0"/>
    <n v="0"/>
    <n v="0"/>
    <n v="0"/>
    <n v="0"/>
    <x v="0"/>
    <m/>
    <s v="No root cause"/>
    <s v="No root cause"/>
    <s v="No root cause"/>
    <x v="3"/>
    <s v=""/>
    <s v="CTR_984"/>
    <m/>
    <s v=""/>
  </r>
  <r>
    <s v="Ndom"/>
    <s v="SUD_028"/>
    <s v=""/>
    <s v="IHS"/>
    <s v="Grid Gen"/>
    <s v="SUD"/>
    <s v="Ndom"/>
    <s v="ZTE"/>
    <n v="18.491409199476074"/>
    <n v="18.491409199476074"/>
    <n v="18.491409199476074"/>
    <n v="18.491409199476074"/>
    <n v="0"/>
    <n v="0"/>
    <n v="0"/>
    <n v="0"/>
    <n v="0"/>
    <n v="0"/>
    <n v="0"/>
    <n v="0"/>
    <n v="0"/>
    <s v=""/>
    <n v="0"/>
    <n v="0"/>
    <n v="0"/>
    <n v="0"/>
    <n v="0"/>
    <n v="0"/>
    <n v="0"/>
    <n v="0"/>
    <n v="0"/>
    <n v="0"/>
    <m/>
    <n v="0"/>
    <n v="0"/>
    <n v="0"/>
    <n v="0"/>
    <n v="0"/>
    <x v="0"/>
    <m/>
    <s v="No root cause"/>
    <s v="No root cause"/>
    <s v="No root cause"/>
    <x v="3"/>
    <s v=""/>
    <s v="SUD_028"/>
    <m/>
    <s v=""/>
  </r>
  <r>
    <s v="Manjo-New"/>
    <s v="LIT_062"/>
    <s v=""/>
    <s v="IHS"/>
    <e v="#REF!"/>
    <s v="LIT"/>
    <s v="Manjo"/>
    <s v="ZTE"/>
    <n v="0"/>
    <n v="0"/>
    <n v="0"/>
    <n v="0"/>
    <n v="0"/>
    <n v="0"/>
    <n v="0"/>
    <n v="0"/>
    <n v="0"/>
    <n v="0"/>
    <n v="0"/>
    <n v="0"/>
    <n v="0"/>
    <s v=""/>
    <n v="0"/>
    <n v="0"/>
    <n v="0"/>
    <n v="0"/>
    <n v="0"/>
    <n v="0"/>
    <n v="0"/>
    <n v="0"/>
    <n v="0"/>
    <n v="0"/>
    <m/>
    <n v="0"/>
    <n v="0"/>
    <n v="0"/>
    <n v="0"/>
    <n v="0"/>
    <x v="0"/>
    <m/>
    <s v="No root cause"/>
    <s v="No root cause"/>
    <s v="No root cause"/>
    <x v="3"/>
    <s v=""/>
    <s v="LIT_062"/>
    <m/>
    <s v=""/>
  </r>
  <r>
    <s v="Ngoulmepa-New"/>
    <s v="LIT_067"/>
    <s v="LITTORAL"/>
    <s v="IHS"/>
    <s v="GRID GEN"/>
    <s v="LIT"/>
    <s v="Ngoulmepa"/>
    <s v="ZTE"/>
    <n v="0"/>
    <n v="0"/>
    <n v="0"/>
    <n v="0"/>
    <n v="0"/>
    <n v="0"/>
    <n v="0"/>
    <n v="0"/>
    <n v="0"/>
    <n v="0"/>
    <n v="0"/>
    <n v="0"/>
    <n v="0"/>
    <s v=""/>
    <n v="0"/>
    <n v="0"/>
    <n v="0"/>
    <n v="0"/>
    <n v="0"/>
    <n v="0"/>
    <n v="0"/>
    <n v="0"/>
    <n v="0"/>
    <n v="0"/>
    <m/>
    <n v="0"/>
    <n v="0"/>
    <n v="0"/>
    <n v="0"/>
    <n v="0"/>
    <x v="0"/>
    <m/>
    <s v="No root cause"/>
    <s v="No root cause"/>
    <s v="No root cause"/>
    <x v="3"/>
    <s v=""/>
    <s v="LIT_067"/>
    <m/>
    <s v=""/>
  </r>
  <r>
    <s v="Tole-IHS"/>
    <s v="SUO_189"/>
    <s v=""/>
    <s v="IHS"/>
    <e v="#N/A"/>
    <s v="SUD-OUEST"/>
    <s v="Buea"/>
    <s v="ZTE"/>
    <n v="0"/>
    <n v="0"/>
    <n v="0"/>
    <n v="0"/>
    <n v="0"/>
    <n v="0"/>
    <n v="0"/>
    <n v="0"/>
    <n v="0"/>
    <n v="0"/>
    <n v="0"/>
    <n v="0"/>
    <n v="0"/>
    <s v=""/>
    <n v="0"/>
    <n v="0"/>
    <n v="0"/>
    <n v="0"/>
    <n v="0"/>
    <n v="0"/>
    <n v="0"/>
    <n v="0"/>
    <n v="0"/>
    <n v="0"/>
    <m/>
    <n v="0"/>
    <n v="0"/>
    <n v="0"/>
    <n v="0"/>
    <n v="0"/>
    <x v="0"/>
    <m/>
    <s v="No root cause"/>
    <s v="No root cause"/>
    <s v="No root cause"/>
    <x v="3"/>
    <s v=""/>
    <s v="SUO_189"/>
    <m/>
    <s v=""/>
  </r>
  <r>
    <s v="OST_347_H_Bfsam-Baleng-Lycee"/>
    <s v="OST_347"/>
    <s v=""/>
    <s v="ESCO"/>
    <s v="Hybrid Solar - S1"/>
    <s v="OST"/>
    <s v="Bafoussam"/>
    <s v="Huawei"/>
    <n v="0"/>
    <n v="0"/>
    <n v="0"/>
    <n v="0"/>
    <n v="0"/>
    <n v="0"/>
    <n v="0"/>
    <n v="0"/>
    <n v="0"/>
    <n v="0"/>
    <n v="0"/>
    <n v="0"/>
    <n v="0"/>
    <s v=""/>
    <n v="0"/>
    <n v="0"/>
    <n v="0"/>
    <n v="0"/>
    <n v="0"/>
    <n v="0"/>
    <n v="0"/>
    <n v="0"/>
    <n v="0"/>
    <n v="0"/>
    <m/>
    <n v="0"/>
    <n v="0"/>
    <n v="0"/>
    <n v="0"/>
    <n v="0"/>
    <x v="0"/>
    <m/>
    <s v="No root cause"/>
    <s v="No root cause"/>
    <s v="No root cause"/>
    <x v="3"/>
    <s v=""/>
    <s v="OST_347"/>
    <m/>
    <s v=""/>
  </r>
  <r>
    <s v="OST_364_H_Dschang-Tchouale"/>
    <s v="OST_364"/>
    <s v=""/>
    <s v="ESCO"/>
    <s v="Hybrid Solar - S1"/>
    <s v="OST"/>
    <s v="Dschang"/>
    <s v="Huawei"/>
    <n v="0"/>
    <n v="0"/>
    <n v="0"/>
    <n v="0"/>
    <n v="0"/>
    <n v="0"/>
    <n v="0"/>
    <n v="0"/>
    <n v="0"/>
    <n v="0"/>
    <n v="0"/>
    <n v="0"/>
    <n v="0"/>
    <s v=""/>
    <n v="0"/>
    <n v="0"/>
    <n v="0"/>
    <n v="0"/>
    <n v="0"/>
    <n v="0"/>
    <n v="0"/>
    <n v="0"/>
    <n v="0"/>
    <n v="0"/>
    <m/>
    <n v="0"/>
    <n v="0"/>
    <n v="0"/>
    <n v="0"/>
    <n v="0"/>
    <x v="0"/>
    <m/>
    <s v="No root cause"/>
    <s v="No root cause"/>
    <s v="No root cause"/>
    <x v="3"/>
    <s v=""/>
    <s v="OST_364"/>
    <m/>
    <s v=""/>
  </r>
  <r>
    <s v="Ngoulmepa-New"/>
    <s v="LIT_523"/>
    <s v=""/>
    <m/>
    <m/>
    <s v="LITTORAL"/>
    <m/>
    <s v="ZTE"/>
    <n v="0"/>
    <n v="0"/>
    <n v="0"/>
    <n v="0"/>
    <n v="0"/>
    <n v="0"/>
    <n v="0"/>
    <n v="0"/>
    <n v="0"/>
    <n v="0"/>
    <n v="0"/>
    <n v="0"/>
    <n v="0"/>
    <s v=""/>
    <n v="0"/>
    <n v="0"/>
    <n v="0"/>
    <n v="0"/>
    <n v="0"/>
    <n v="0"/>
    <n v="0"/>
    <n v="0"/>
    <n v="0"/>
    <n v="0"/>
    <m/>
    <n v="0"/>
    <n v="0"/>
    <n v="0"/>
    <n v="0"/>
    <n v="0"/>
    <x v="0"/>
    <m/>
    <s v="No root cause"/>
    <s v="No root cause"/>
    <s v="No root cause"/>
    <x v="3"/>
    <s v=""/>
    <s v="LIT_523"/>
    <m/>
    <s v=""/>
  </r>
  <r>
    <s v="CTR_1057_Z_Labogenie"/>
    <s v="CTR_1057"/>
    <s v="Yaounde"/>
    <s v="ESCO"/>
    <s v="Good Grid + GE"/>
    <s v="CTR"/>
    <s v="Yaounde"/>
    <s v="ZTE"/>
    <n v="0"/>
    <n v="6.8272679798991511"/>
    <n v="0"/>
    <n v="0"/>
    <n v="0"/>
    <n v="0"/>
    <n v="0"/>
    <n v="13.02151552507897"/>
    <n v="0"/>
    <n v="0"/>
    <n v="0"/>
    <n v="0"/>
    <n v="0"/>
    <n v="19.987326393347651"/>
    <n v="0"/>
    <n v="0"/>
    <n v="0"/>
    <n v="0"/>
    <n v="0"/>
    <n v="0"/>
    <n v="0"/>
    <n v="0"/>
    <n v="0"/>
    <n v="0"/>
    <m/>
    <n v="0"/>
    <n v="0"/>
    <n v="0"/>
    <n v="0"/>
    <n v="0"/>
    <x v="0"/>
    <m/>
    <s v="No root cause"/>
    <s v="No root cause"/>
    <s v="No root cause"/>
    <x v="3"/>
    <s v=""/>
    <s v="CTR_1057"/>
    <m/>
    <s v=""/>
  </r>
  <r>
    <s v="Etoa-Dispensaire"/>
    <s v="CTR_715"/>
    <s v="Yaounde"/>
    <s v="CAMUSAT"/>
    <s v="Good Grid + GE"/>
    <s v="CENTRE"/>
    <s v="Yaounde"/>
    <s v="ZTE"/>
    <n v="13.444884614177317"/>
    <n v="0"/>
    <n v="0"/>
    <n v="0"/>
    <n v="0"/>
    <n v="0"/>
    <n v="0"/>
    <n v="0"/>
    <n v="0"/>
    <n v="0"/>
    <n v="1.6586622835179196E-3"/>
    <n v="0"/>
    <n v="15.12154249171739"/>
    <n v="14.511029925834613"/>
    <n v="0"/>
    <n v="0"/>
    <n v="0"/>
    <n v="0"/>
    <n v="0"/>
    <n v="0"/>
    <n v="0"/>
    <n v="0"/>
    <n v="0"/>
    <n v="0"/>
    <m/>
    <n v="0"/>
    <n v="0"/>
    <n v="0"/>
    <n v="0"/>
    <n v="0"/>
    <x v="0"/>
    <m/>
    <s v="No root cause"/>
    <s v="No root cause"/>
    <s v="No root cause"/>
    <x v="3"/>
    <s v=""/>
    <s v="CTR_715"/>
    <m/>
    <s v=""/>
  </r>
  <r>
    <s v="Anguissa-IHS"/>
    <s v="CTR_478"/>
    <s v="Yaounde"/>
    <s v="IHS"/>
    <s v="Grid-Gen"/>
    <s v="CENTRE"/>
    <s v="Yaounde"/>
    <s v="ZTE"/>
    <n v="4.4709509378397581"/>
    <n v="10.516097228286149"/>
    <n v="0"/>
    <n v="0"/>
    <n v="1.048738275219514"/>
    <n v="2.09622809495681"/>
    <n v="5.7526866761977322"/>
    <n v="12.041691992477876"/>
    <n v="0"/>
    <n v="0"/>
    <n v="0"/>
    <n v="0"/>
    <n v="0"/>
    <n v="10.223815964820666"/>
    <n v="0"/>
    <n v="0"/>
    <n v="0"/>
    <n v="0"/>
    <n v="0"/>
    <n v="0"/>
    <n v="0"/>
    <n v="0"/>
    <n v="0"/>
    <n v="0"/>
    <m/>
    <n v="0"/>
    <n v="0"/>
    <n v="0"/>
    <n v="0"/>
    <n v="0"/>
    <x v="0"/>
    <m/>
    <s v="BSS"/>
    <s v="RAN ISSUE"/>
    <s v="BSS Hardware issue"/>
    <x v="1"/>
    <s v="05-10-2026: hardware issue,  site with GPS issue (alarm : TDD down 09Apr 02pm)"/>
    <s v="CTR_478"/>
    <m/>
    <s v=""/>
  </r>
  <r>
    <s v="Ndogpassi-III"/>
    <s v="LIT_283"/>
    <s v="Douala"/>
    <s v="IHS"/>
    <s v="Grid-Gen"/>
    <s v="LITTORAL"/>
    <s v="Douala"/>
    <s v="ZTE"/>
    <n v="0"/>
    <n v="0"/>
    <n v="0"/>
    <n v="0"/>
    <n v="2.1432948666364182"/>
    <n v="0"/>
    <n v="0"/>
    <n v="0.8292419663673225"/>
    <n v="0"/>
    <n v="0"/>
    <n v="0"/>
    <n v="0"/>
    <n v="0"/>
    <n v="7.8664109829839113"/>
    <n v="0"/>
    <n v="0"/>
    <n v="0"/>
    <n v="0"/>
    <n v="0"/>
    <n v="0"/>
    <n v="0"/>
    <n v="0"/>
    <n v="0"/>
    <n v="0"/>
    <m/>
    <n v="0"/>
    <n v="0"/>
    <n v="0"/>
    <n v="0"/>
    <n v="0"/>
    <x v="0"/>
    <m/>
    <s v="No root cause"/>
    <s v="No root cause"/>
    <s v="No root cause"/>
    <x v="3"/>
    <s v=""/>
    <s v="LIT_283"/>
    <m/>
    <s v=""/>
  </r>
  <r>
    <s v="Sorawel-IHS"/>
    <s v="NRD_099"/>
    <s v="NORD"/>
    <s v="IHS"/>
    <s v="Grid-Gen"/>
    <s v="NORD"/>
    <s v="Sorawel"/>
    <s v="Huawei"/>
    <n v="0"/>
    <n v="0"/>
    <n v="0"/>
    <n v="0"/>
    <n v="0"/>
    <n v="0"/>
    <n v="0"/>
    <n v="0"/>
    <n v="0"/>
    <n v="0"/>
    <n v="0"/>
    <n v="0"/>
    <n v="0"/>
    <n v="6.3994757913780944"/>
    <n v="0"/>
    <n v="0"/>
    <n v="0"/>
    <n v="0"/>
    <n v="0"/>
    <n v="0"/>
    <n v="0"/>
    <n v="0"/>
    <n v="0"/>
    <n v="0"/>
    <m/>
    <n v="0"/>
    <n v="0"/>
    <n v="0"/>
    <n v="0"/>
    <n v="0"/>
    <x v="0"/>
    <m/>
    <s v="No root cause"/>
    <s v="No root cause"/>
    <s v="No root cause"/>
    <x v="3"/>
    <s v=""/>
    <s v="NRD_099"/>
    <m/>
    <s v=""/>
  </r>
  <r>
    <s v="Biteng"/>
    <s v="CTR_211"/>
    <s v="Yaounde"/>
    <s v="IHS"/>
    <s v="Grid-Gen"/>
    <s v="CENTRE"/>
    <s v="Yaounde"/>
    <s v="ZTE"/>
    <n v="0"/>
    <n v="0"/>
    <n v="0"/>
    <n v="0"/>
    <n v="0"/>
    <n v="0"/>
    <n v="0"/>
    <n v="0"/>
    <n v="0"/>
    <n v="0"/>
    <n v="0"/>
    <n v="0"/>
    <n v="0"/>
    <n v="2.7791689138865312"/>
    <n v="0"/>
    <n v="0"/>
    <n v="0"/>
    <n v="0"/>
    <n v="0"/>
    <n v="0"/>
    <n v="0"/>
    <n v="0"/>
    <n v="0"/>
    <n v="0"/>
    <m/>
    <n v="0"/>
    <n v="0"/>
    <n v="0"/>
    <n v="0"/>
    <n v="0"/>
    <x v="0"/>
    <m/>
    <s v="No root cause"/>
    <s v="No root cause"/>
    <s v="No root cause"/>
    <x v="3"/>
    <s v=""/>
    <s v="CTR_211"/>
    <m/>
    <s v=""/>
  </r>
  <r>
    <s v="Garoua-Yelwa-Orange-IHS"/>
    <s v="NRD_082"/>
    <s v="Garoua"/>
    <s v="IHS"/>
    <s v="Grid-Gen"/>
    <s v="NORD"/>
    <s v="Garoua"/>
    <s v="Huawei"/>
    <n v="0"/>
    <n v="0"/>
    <n v="0"/>
    <n v="2.595949154331926"/>
    <n v="3.287450810854001"/>
    <n v="0"/>
    <n v="0"/>
    <n v="0"/>
    <n v="0"/>
    <n v="0"/>
    <n v="0"/>
    <n v="0"/>
    <n v="0"/>
    <n v="2.2288497373249667"/>
    <n v="0"/>
    <n v="0"/>
    <n v="0"/>
    <n v="8.586698455910259"/>
    <n v="0"/>
    <n v="0"/>
    <n v="0"/>
    <n v="0"/>
    <n v="0"/>
    <n v="0"/>
    <m/>
    <n v="0"/>
    <n v="0"/>
    <n v="0"/>
    <n v="0"/>
    <n v="0"/>
    <x v="0"/>
    <m/>
    <s v="No root cause"/>
    <s v="No root cause"/>
    <s v="No root cause"/>
    <x v="3"/>
    <s v=""/>
    <s v="NRD_082"/>
    <m/>
    <s v=""/>
  </r>
  <r>
    <s v="Djabi-IHS"/>
    <s v="NRD_069"/>
    <s v="NORD"/>
    <s v="IHS"/>
    <s v="Solar-Gen"/>
    <s v="NORD"/>
    <s v="Djabi"/>
    <s v="Huawei"/>
    <n v="0"/>
    <n v="0"/>
    <n v="0"/>
    <n v="0"/>
    <n v="0"/>
    <n v="0"/>
    <n v="0"/>
    <n v="0"/>
    <n v="0"/>
    <n v="0"/>
    <n v="0"/>
    <n v="0"/>
    <n v="0"/>
    <n v="1.2446209403794732"/>
    <n v="0"/>
    <n v="0"/>
    <n v="0"/>
    <n v="0"/>
    <n v="0"/>
    <n v="0"/>
    <n v="0"/>
    <n v="0"/>
    <n v="0"/>
    <n v="0"/>
    <m/>
    <n v="0"/>
    <n v="0"/>
    <n v="0"/>
    <n v="0"/>
    <n v="0"/>
    <x v="0"/>
    <m/>
    <s v="No root cause"/>
    <s v="No root cause"/>
    <s v="No root cause"/>
    <x v="3"/>
    <s v=""/>
    <s v="NRD_069"/>
    <m/>
    <s v=""/>
  </r>
  <r>
    <s v="Bda-Titam-Naka"/>
    <s v="OST_113"/>
    <s v="NORD-OUEST"/>
    <s v="IHS"/>
    <s v="Grid-Gen"/>
    <s v="OUEST"/>
    <s v="Bamenda"/>
    <s v="Huawei"/>
    <n v="0"/>
    <n v="0"/>
    <n v="0"/>
    <n v="0"/>
    <n v="0.56287507169701478"/>
    <n v="0"/>
    <n v="0"/>
    <n v="0"/>
    <n v="0"/>
    <n v="0"/>
    <n v="1.0384474350303767"/>
    <n v="0"/>
    <n v="0"/>
    <n v="1.0907042145003467"/>
    <n v="0"/>
    <n v="0"/>
    <n v="0"/>
    <n v="3.5271899335964356"/>
    <n v="0"/>
    <n v="0"/>
    <n v="0"/>
    <n v="0"/>
    <n v="0"/>
    <n v="0"/>
    <m/>
    <n v="0"/>
    <n v="0"/>
    <n v="0"/>
    <n v="0"/>
    <n v="0"/>
    <x v="0"/>
    <m/>
    <s v="No root cause"/>
    <s v="No root cause"/>
    <s v="No root cause"/>
    <x v="3"/>
    <s v=""/>
    <s v="OST_113"/>
    <m/>
    <s v=""/>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0"/>
    <n v="0.39784709202615121"/>
    <n v="0.88945319076685136"/>
    <n v="0"/>
    <n v="0"/>
    <n v="0"/>
    <n v="0"/>
    <n v="0"/>
    <n v="0"/>
    <n v="0"/>
    <n v="0"/>
    <n v="0"/>
    <n v="0"/>
    <m/>
    <n v="0"/>
    <n v="0"/>
    <n v="0"/>
    <n v="0"/>
    <n v="0"/>
    <x v="0"/>
    <m/>
    <s v="No root cause"/>
    <s v="No root cause"/>
    <s v="No root cause"/>
    <x v="3"/>
    <s v=""/>
    <s v="CTR_830"/>
    <m/>
    <s v=""/>
  </r>
  <r>
    <s v="Bafia-Lable"/>
    <s v="CTR_362"/>
    <s v="CENTRE"/>
    <s v="IHS"/>
    <s v="Grid-Gen"/>
    <s v="CENTRE"/>
    <s v="Bafia"/>
    <s v="ZTE"/>
    <n v="0"/>
    <n v="0"/>
    <n v="0"/>
    <n v="0"/>
    <n v="0"/>
    <n v="0"/>
    <n v="0.21651785077318528"/>
    <n v="0"/>
    <n v="3.5804276423738632"/>
    <n v="0"/>
    <n v="1.9547959238998613"/>
    <n v="0"/>
    <n v="0"/>
    <n v="0.87152893705786816"/>
    <n v="0"/>
    <n v="0"/>
    <n v="0"/>
    <n v="0"/>
    <n v="0"/>
    <n v="0"/>
    <n v="0"/>
    <n v="0"/>
    <n v="0"/>
    <n v="0"/>
    <m/>
    <n v="0"/>
    <n v="0"/>
    <n v="0"/>
    <n v="0"/>
    <n v="0"/>
    <x v="0"/>
    <m/>
    <s v="No root cause"/>
    <s v="No root cause"/>
    <s v="No root cause"/>
    <x v="3"/>
    <s v=""/>
    <s v="CTR_362"/>
    <m/>
    <s v=""/>
  </r>
  <r>
    <s v="Badankali-IHS"/>
    <s v="NRD_107"/>
    <s v="NORD"/>
    <s v="IHS"/>
    <s v="Hybrid-Gen"/>
    <s v="NORD"/>
    <s v="Badankali"/>
    <s v="Huawei"/>
    <n v="0"/>
    <n v="0"/>
    <n v="0"/>
    <n v="0"/>
    <n v="0"/>
    <n v="0"/>
    <n v="0"/>
    <n v="0"/>
    <n v="0"/>
    <n v="0"/>
    <n v="0"/>
    <n v="0"/>
    <n v="0"/>
    <n v="0.40214534590064288"/>
    <n v="0"/>
    <n v="0"/>
    <n v="0"/>
    <n v="0"/>
    <n v="0"/>
    <n v="0"/>
    <n v="0"/>
    <n v="0"/>
    <n v="0"/>
    <n v="0"/>
    <m/>
    <n v="0"/>
    <n v="0"/>
    <n v="0"/>
    <n v="0"/>
    <n v="0"/>
    <x v="0"/>
    <m/>
    <s v="No root cause"/>
    <s v="No root cause"/>
    <s v="No root cause"/>
    <x v="3"/>
    <s v=""/>
    <s v="NRD_107"/>
    <m/>
    <s v=""/>
  </r>
  <r>
    <s v="Maroua-Domayo-IHS"/>
    <s v="EXN_241"/>
    <s v="Maroua"/>
    <s v="IHS"/>
    <s v="Grid-Gen"/>
    <s v="EXTREME-NORD"/>
    <s v="Maroua"/>
    <s v="Huawei"/>
    <n v="0"/>
    <n v="0"/>
    <n v="0"/>
    <n v="0"/>
    <n v="0"/>
    <n v="0"/>
    <n v="0"/>
    <n v="0"/>
    <n v="0"/>
    <n v="0"/>
    <n v="0"/>
    <n v="0"/>
    <n v="0"/>
    <n v="0.23611860184400438"/>
    <n v="0"/>
    <n v="0"/>
    <n v="0"/>
    <n v="0"/>
    <n v="0"/>
    <n v="0"/>
    <n v="0"/>
    <n v="0"/>
    <n v="0"/>
    <n v="0"/>
    <m/>
    <n v="0"/>
    <n v="0"/>
    <n v="0"/>
    <n v="0"/>
    <n v="0"/>
    <x v="0"/>
    <m/>
    <s v="No root cause"/>
    <s v="No root cause"/>
    <s v="No root cause"/>
    <x v="3"/>
    <s v=""/>
    <s v="EXN_241"/>
    <m/>
    <s v=""/>
  </r>
  <r>
    <s v="Laore-MTN-IHS"/>
    <s v="ADM_093"/>
    <s v="ADAMAOUA"/>
    <s v="IHS"/>
    <s v="Solar-Gen"/>
    <s v="ADAMAOUA"/>
    <s v="Laore"/>
    <s v="NOKIA"/>
    <n v="0"/>
    <n v="0"/>
    <n v="0"/>
    <n v="0"/>
    <n v="0"/>
    <n v="0"/>
    <n v="0"/>
    <n v="0"/>
    <n v="1.8728999941590844E-3"/>
    <n v="0"/>
    <n v="0"/>
    <n v="0"/>
    <n v="0"/>
    <n v="0.12829903972362774"/>
    <n v="0"/>
    <n v="0"/>
    <n v="0"/>
    <n v="0"/>
    <n v="0"/>
    <n v="0"/>
    <n v="0"/>
    <n v="0"/>
    <n v="0"/>
    <n v="0"/>
    <m/>
    <n v="0"/>
    <n v="0"/>
    <n v="0"/>
    <n v="0"/>
    <n v="0"/>
    <x v="0"/>
    <m/>
    <s v="IHS"/>
    <s v="POWER ISSUE"/>
    <s v="Defaut GE &amp; Power Cabinet"/>
    <x v="0"/>
    <s v="(05-10-2026 ticket): INC-20260510-00015873...Grid Outage"/>
    <s v="ADM_093"/>
    <m/>
    <s v=""/>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11751533103332193"/>
    <n v="0"/>
    <n v="0"/>
    <n v="0"/>
    <n v="0"/>
    <n v="0"/>
    <n v="0"/>
    <n v="0"/>
    <n v="0"/>
    <n v="0"/>
    <n v="0"/>
    <m/>
    <n v="0"/>
    <n v="0"/>
    <n v="0"/>
    <n v="0"/>
    <n v="0"/>
    <x v="0"/>
    <m/>
    <s v="No root cause"/>
    <s v="No root cause"/>
    <s v="No root cause"/>
    <x v="3"/>
    <s v=""/>
    <s v="LIT_098"/>
    <m/>
    <s v=""/>
  </r>
  <r>
    <s v="Bda-Nitop-II"/>
    <s v="NRO_226"/>
    <s v="NORD-OUEST"/>
    <s v="IHS"/>
    <s v="Grid-Gen"/>
    <s v="NORD-OUEST"/>
    <s v="Bamenda"/>
    <s v="Huawei"/>
    <n v="8.550671597709119"/>
    <n v="4.5593594210590886"/>
    <n v="0"/>
    <n v="0"/>
    <n v="7.3854702610770122"/>
    <n v="0"/>
    <n v="0"/>
    <n v="1.7037671965825134"/>
    <n v="14.999586226183036"/>
    <n v="0.86946006797305042"/>
    <n v="1.0492019872557665"/>
    <n v="0"/>
    <n v="0.34988856643067295"/>
    <n v="4.6157182685420607E-2"/>
    <n v="0"/>
    <n v="0"/>
    <n v="0"/>
    <n v="2.5902062591137249"/>
    <n v="0"/>
    <n v="0"/>
    <n v="0"/>
    <n v="0"/>
    <n v="0"/>
    <n v="0"/>
    <m/>
    <n v="0"/>
    <n v="0"/>
    <n v="0"/>
    <n v="0"/>
    <n v="0"/>
    <x v="0"/>
    <m/>
    <s v="No root cause"/>
    <s v="No root cause"/>
    <s v="No root cause"/>
    <x v="3"/>
    <s v=""/>
    <s v="NRO_226"/>
    <m/>
    <s v=""/>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0"/>
    <n v="0.29597312467718512"/>
    <n v="3.977222464779287E-2"/>
    <n v="0"/>
    <n v="0"/>
    <n v="0"/>
    <n v="2.4605274046679395"/>
    <n v="0"/>
    <n v="0"/>
    <n v="0"/>
    <n v="0"/>
    <n v="0"/>
    <n v="0"/>
    <m/>
    <n v="0"/>
    <n v="0"/>
    <n v="0"/>
    <n v="0"/>
    <n v="0"/>
    <x v="0"/>
    <m/>
    <s v="No root cause"/>
    <s v="No root cause"/>
    <s v="No root cause"/>
    <x v="3"/>
    <s v=""/>
    <s v="NRO_128"/>
    <m/>
    <s v=""/>
  </r>
  <r>
    <s v="Port_Autonome_Kribi"/>
    <s v="SUD_092"/>
    <s v="CENTRE"/>
    <s v="CAMUSAT"/>
    <s v="Good Grid no GE - 8h"/>
    <s v="SUD"/>
    <s v="Kribi"/>
    <s v="ZTE"/>
    <n v="0"/>
    <n v="2.6752617476098045E-4"/>
    <n v="0"/>
    <n v="9.4169213515849729E-3"/>
    <n v="0"/>
    <n v="0"/>
    <n v="0"/>
    <n v="0"/>
    <n v="0"/>
    <n v="0"/>
    <n v="1.4106655195144295"/>
    <n v="0"/>
    <n v="4.7298627697734158E-2"/>
    <n v="9.5239318214895355E-3"/>
    <n v="0"/>
    <n v="0"/>
    <n v="0"/>
    <n v="0"/>
    <n v="0"/>
    <n v="0"/>
    <n v="0"/>
    <n v="0"/>
    <n v="0"/>
    <n v="0"/>
    <m/>
    <n v="0"/>
    <n v="0"/>
    <n v="0"/>
    <n v="0"/>
    <n v="0"/>
    <x v="0"/>
    <m/>
    <s v="No root cause"/>
    <s v="No root cause"/>
    <s v="No root cause"/>
    <x v="3"/>
    <s v=""/>
    <s v="SUD_092"/>
    <m/>
    <s v=""/>
  </r>
  <r>
    <s v="GBHS-Muyuka"/>
    <s v="SUO_246"/>
    <s v="NORD-OUEST"/>
    <m/>
    <m/>
    <s v="SUD-OUEST"/>
    <s v="Bamenda"/>
    <s v="Huawei"/>
    <n v="0"/>
    <n v="0"/>
    <n v="0"/>
    <n v="0"/>
    <n v="0"/>
    <n v="0"/>
    <n v="0"/>
    <n v="0"/>
    <n v="0"/>
    <n v="0"/>
    <n v="0"/>
    <n v="0"/>
    <n v="0"/>
    <n v="4.0128926214140796E-3"/>
    <n v="0"/>
    <n v="0"/>
    <n v="0"/>
    <n v="0"/>
    <n v="0"/>
    <n v="0"/>
    <n v="0"/>
    <n v="0"/>
    <n v="0"/>
    <n v="0"/>
    <m/>
    <n v="0"/>
    <n v="0"/>
    <n v="0"/>
    <n v="0"/>
    <n v="0"/>
    <x v="0"/>
    <m/>
    <s v="No root cause"/>
    <s v="No root cause"/>
    <s v="No root cause"/>
    <x v="3"/>
    <s v=""/>
    <s v="SUO_246"/>
    <m/>
    <s v=""/>
  </r>
  <r>
    <s v="Ndogp-Nodal"/>
    <s v="LIT_093"/>
    <s v="Douala"/>
    <m/>
    <m/>
    <s v="LITTORAL"/>
    <s v="Douala"/>
    <s v="ZTE"/>
    <n v="0"/>
    <n v="0"/>
    <n v="0"/>
    <n v="0"/>
    <n v="0"/>
    <n v="0"/>
    <n v="0"/>
    <n v="0"/>
    <n v="0"/>
    <n v="0"/>
    <n v="0"/>
    <n v="0"/>
    <n v="0"/>
    <n v="2.56825127770507E-3"/>
    <n v="0"/>
    <n v="0"/>
    <n v="0"/>
    <n v="0"/>
    <n v="0"/>
    <n v="0"/>
    <n v="0"/>
    <n v="0"/>
    <n v="0"/>
    <n v="0"/>
    <m/>
    <n v="0"/>
    <n v="0"/>
    <n v="0"/>
    <n v="0"/>
    <n v="0"/>
    <x v="0"/>
    <m/>
    <s v="No root cause"/>
    <s v="No root cause"/>
    <s v="No root cause"/>
    <x v="3"/>
    <s v=""/>
    <s v="LIT_093"/>
    <m/>
    <s v=""/>
  </r>
  <r>
    <s v="PK8"/>
    <s v="LIT_255"/>
    <s v="Douala"/>
    <s v="IHS"/>
    <s v="Grid-Gen"/>
    <s v="LITTORAL"/>
    <s v="Douala"/>
    <s v="ZTE"/>
    <n v="0"/>
    <n v="0"/>
    <n v="0.35877043543273729"/>
    <n v="0"/>
    <n v="0"/>
    <n v="0"/>
    <n v="0"/>
    <n v="0"/>
    <n v="0"/>
    <n v="0"/>
    <n v="0.77719920783716157"/>
    <n v="0"/>
    <n v="0"/>
    <n v="2.3720654162136274E-3"/>
    <n v="0"/>
    <n v="0"/>
    <n v="0"/>
    <n v="0"/>
    <n v="0"/>
    <n v="0"/>
    <n v="0"/>
    <n v="0"/>
    <n v="0"/>
    <n v="0"/>
    <m/>
    <n v="0"/>
    <n v="0"/>
    <n v="0"/>
    <n v="0"/>
    <n v="0"/>
    <x v="0"/>
    <m/>
    <s v="No root cause"/>
    <s v="No root cause"/>
    <s v="No root cause"/>
    <x v="3"/>
    <s v=""/>
    <s v="LIT_255"/>
    <m/>
    <s v=""/>
  </r>
  <r>
    <s v="Song-Kot-IHS"/>
    <s v="LIT_374"/>
    <s v="Douala"/>
    <s v="IHS"/>
    <s v="Grid-Gen"/>
    <s v="LITTORAL"/>
    <s v="Douala"/>
    <s v="ZTE"/>
    <n v="0"/>
    <n v="1.7554532535463276"/>
    <n v="0"/>
    <n v="0"/>
    <n v="0"/>
    <n v="0"/>
    <n v="0"/>
    <n v="0"/>
    <n v="0"/>
    <n v="0"/>
    <n v="0"/>
    <n v="0"/>
    <n v="0"/>
    <n v="2.1045392414528177E-3"/>
    <n v="0"/>
    <n v="0"/>
    <n v="0"/>
    <n v="0"/>
    <n v="0"/>
    <n v="0"/>
    <n v="0"/>
    <n v="0"/>
    <n v="0"/>
    <n v="0"/>
    <m/>
    <n v="0"/>
    <n v="0"/>
    <n v="0"/>
    <n v="0"/>
    <n v="0"/>
    <x v="0"/>
    <m/>
    <s v="No root cause"/>
    <s v="No root cause"/>
    <s v="No root cause"/>
    <x v="3"/>
    <s v=""/>
    <s v="LIT_374"/>
    <m/>
    <s v=""/>
  </r>
  <r>
    <s v="Nyalla-Pariso"/>
    <s v="LIT_179"/>
    <s v="Douala"/>
    <s v="IHS"/>
    <s v="Grid-Gen"/>
    <s v="LITTORAL"/>
    <s v="Douala"/>
    <s v="ZTE"/>
    <n v="0"/>
    <n v="0"/>
    <n v="0"/>
    <n v="0"/>
    <n v="0"/>
    <n v="8.4071705575673512"/>
    <n v="0"/>
    <n v="0"/>
    <n v="0"/>
    <n v="0"/>
    <n v="0"/>
    <n v="0"/>
    <n v="0"/>
    <n v="2.0867041631353052E-3"/>
    <n v="0"/>
    <n v="0"/>
    <n v="0"/>
    <n v="0"/>
    <n v="0"/>
    <n v="0"/>
    <n v="0"/>
    <n v="0"/>
    <n v="0"/>
    <n v="0"/>
    <m/>
    <n v="0"/>
    <n v="0"/>
    <n v="0"/>
    <n v="0"/>
    <n v="0"/>
    <x v="0"/>
    <m/>
    <s v="No root cause"/>
    <s v="No root cause"/>
    <s v="No root cause"/>
    <x v="3"/>
    <s v=""/>
    <s v="LIT_179"/>
    <m/>
    <s v=""/>
  </r>
  <r>
    <s v="PK11"/>
    <s v="LIT_128"/>
    <s v="Douala"/>
    <s v="IHS"/>
    <s v="Grid-Gen"/>
    <s v="LITTORAL"/>
    <s v="Douala"/>
    <s v="ZTE"/>
    <n v="0"/>
    <n v="57.767140937069307"/>
    <n v="13.868556899607057"/>
    <n v="13.868556899607057"/>
    <n v="43.079383220187594"/>
    <n v="0"/>
    <n v="0"/>
    <n v="0"/>
    <n v="0"/>
    <n v="0"/>
    <n v="0"/>
    <n v="0"/>
    <n v="0"/>
    <n v="2.0331989281831093E-3"/>
    <n v="0"/>
    <n v="0"/>
    <n v="0"/>
    <n v="0"/>
    <n v="0"/>
    <n v="0"/>
    <n v="0"/>
    <n v="0"/>
    <n v="0"/>
    <n v="0"/>
    <m/>
    <n v="0"/>
    <n v="0"/>
    <n v="0"/>
    <n v="0"/>
    <n v="0"/>
    <x v="0"/>
    <m/>
    <s v="No root cause"/>
    <s v="No root cause"/>
    <s v="No root cause"/>
    <x v="3"/>
    <s v=""/>
    <s v="LIT_128"/>
    <m/>
    <s v=""/>
  </r>
  <r>
    <s v="Bana-Centre"/>
    <s v="OST_036"/>
    <s v="OUEST"/>
    <s v="IHS"/>
    <s v="Grid-Gen"/>
    <s v="OUEST"/>
    <s v="Bana"/>
    <s v="Huawei"/>
    <n v="0"/>
    <n v="0"/>
    <n v="0"/>
    <n v="0"/>
    <n v="0"/>
    <n v="0"/>
    <n v="0"/>
    <n v="0"/>
    <n v="0"/>
    <n v="0"/>
    <n v="0"/>
    <n v="0"/>
    <n v="0"/>
    <n v="1.8726832233265697E-3"/>
    <n v="0"/>
    <n v="0"/>
    <n v="0"/>
    <n v="0"/>
    <n v="0"/>
    <n v="0"/>
    <n v="0"/>
    <n v="0"/>
    <n v="0"/>
    <n v="0"/>
    <m/>
    <n v="0"/>
    <n v="0"/>
    <n v="0"/>
    <n v="0"/>
    <n v="0"/>
    <x v="0"/>
    <m/>
    <s v="No root cause"/>
    <s v="No root cause"/>
    <s v="No root cause"/>
    <x v="3"/>
    <s v=""/>
    <s v="OST_036"/>
    <m/>
    <s v=""/>
  </r>
  <r>
    <s v="Bberi-Abattoir"/>
    <s v="LIT_346"/>
    <s v="Douala"/>
    <s v="IHS"/>
    <s v="Grid-Gen"/>
    <s v="LITTORAL"/>
    <s v="Douala"/>
    <s v="ZTE"/>
    <n v="0"/>
    <n v="0"/>
    <n v="0"/>
    <n v="0"/>
    <n v="0"/>
    <n v="0"/>
    <n v="0"/>
    <n v="0"/>
    <n v="5.4676999597640661"/>
    <n v="1.9723456409641797"/>
    <n v="1.7559704708175321"/>
    <n v="0"/>
    <n v="2.3293860738001273"/>
    <n v="1.8370130666916665E-3"/>
    <n v="0"/>
    <n v="0"/>
    <n v="0"/>
    <n v="15.099248643820651"/>
    <n v="0"/>
    <n v="0"/>
    <n v="0"/>
    <n v="0"/>
    <n v="0"/>
    <n v="0"/>
    <m/>
    <n v="0"/>
    <n v="0"/>
    <n v="0"/>
    <n v="0"/>
    <n v="0"/>
    <x v="0"/>
    <m/>
    <s v="No root cause"/>
    <s v="No root cause"/>
    <s v="No root cause"/>
    <x v="3"/>
    <s v=""/>
    <s v="LIT_346"/>
    <m/>
    <s v=""/>
  </r>
  <r>
    <s v="Total-Ndobo"/>
    <s v="LIT_437"/>
    <s v="Douala"/>
    <s v="IHS"/>
    <s v="Grid-Gen"/>
    <s v="LITTORAL"/>
    <s v="Douala"/>
    <s v="ZTE"/>
    <n v="0"/>
    <n v="0"/>
    <n v="0"/>
    <n v="0"/>
    <n v="0"/>
    <n v="0"/>
    <n v="0"/>
    <n v="0"/>
    <n v="0"/>
    <n v="0"/>
    <n v="0"/>
    <n v="0"/>
    <n v="0"/>
    <n v="1.7835078317394704E-3"/>
    <n v="0"/>
    <n v="0"/>
    <n v="0"/>
    <n v="0"/>
    <n v="0"/>
    <n v="0"/>
    <n v="0"/>
    <n v="0"/>
    <n v="0"/>
    <n v="0"/>
    <m/>
    <n v="0"/>
    <n v="0"/>
    <n v="0"/>
    <n v="0"/>
    <n v="0"/>
    <x v="0"/>
    <m/>
    <s v="No root cause"/>
    <s v="No root cause"/>
    <s v="No root cause"/>
    <x v="3"/>
    <s v=""/>
    <s v="LIT_437"/>
    <m/>
    <s v=""/>
  </r>
  <r>
    <s v="Bberi-Enem"/>
    <s v="LIT_637"/>
    <s v="Douala"/>
    <s v="CAMUSAT"/>
    <s v="Good Grid + GE"/>
    <s v="LITTORAL"/>
    <s v="Douala"/>
    <s v="ZTE"/>
    <n v="0"/>
    <n v="0"/>
    <n v="0"/>
    <n v="0"/>
    <n v="0"/>
    <n v="0"/>
    <n v="0"/>
    <n v="0"/>
    <n v="0"/>
    <n v="0"/>
    <n v="0"/>
    <n v="0"/>
    <n v="0"/>
    <n v="1.6408272052002239E-3"/>
    <n v="0"/>
    <n v="0"/>
    <n v="0"/>
    <n v="0"/>
    <n v="0"/>
    <n v="0"/>
    <n v="0"/>
    <n v="0"/>
    <n v="0"/>
    <n v="0"/>
    <m/>
    <n v="0"/>
    <n v="0"/>
    <n v="0"/>
    <n v="0"/>
    <n v="0"/>
    <x v="0"/>
    <m/>
    <s v="No root cause"/>
    <s v="No root cause"/>
    <s v="No root cause"/>
    <x v="3"/>
    <s v=""/>
    <s v="LIT_637"/>
    <m/>
    <s v=""/>
  </r>
  <r>
    <s v="Boadibo"/>
    <s v="LIT_682"/>
    <s v="Douala"/>
    <s v="CAMUSAT"/>
    <s v="Good Grid + GE"/>
    <s v="LITTORAL"/>
    <s v="Douala"/>
    <s v="ZTE"/>
    <n v="0"/>
    <n v="0"/>
    <n v="0"/>
    <n v="0"/>
    <n v="15.181700210881967"/>
    <n v="0"/>
    <n v="0"/>
    <n v="0"/>
    <n v="7.1749271615401522"/>
    <n v="0"/>
    <n v="0"/>
    <n v="0"/>
    <n v="0"/>
    <n v="1.391136108756585E-3"/>
    <n v="0"/>
    <n v="0"/>
    <n v="0"/>
    <n v="0"/>
    <n v="0"/>
    <n v="0"/>
    <n v="0"/>
    <n v="0"/>
    <n v="0"/>
    <n v="0"/>
    <m/>
    <n v="0"/>
    <n v="0"/>
    <n v="0"/>
    <n v="0"/>
    <n v="0"/>
    <x v="0"/>
    <m/>
    <s v="No root cause"/>
    <s v="No root cause"/>
    <s v="No root cause"/>
    <x v="3"/>
    <s v=""/>
    <s v="LIT_682"/>
    <m/>
    <s v=""/>
  </r>
  <r>
    <s v="Bomono-Gare-IHS"/>
    <s v="LIT_498"/>
    <s v="LITTORAL"/>
    <s v="IHS"/>
    <s v="Grid-Gen"/>
    <s v="LITTORAL"/>
    <s v="Bomono"/>
    <s v="ZTE"/>
    <n v="0"/>
    <n v="0"/>
    <n v="0"/>
    <n v="0"/>
    <n v="2.2071622820910135"/>
    <n v="0"/>
    <n v="0"/>
    <n v="0"/>
    <n v="0"/>
    <n v="0"/>
    <n v="0"/>
    <n v="0"/>
    <n v="0"/>
    <n v="1.3554659521219016E-3"/>
    <n v="0"/>
    <n v="0"/>
    <n v="0"/>
    <n v="0"/>
    <n v="0"/>
    <n v="0"/>
    <n v="0"/>
    <n v="0"/>
    <n v="0"/>
    <n v="0"/>
    <m/>
    <n v="0"/>
    <n v="0"/>
    <n v="0"/>
    <n v="0"/>
    <n v="0"/>
    <x v="0"/>
    <m/>
    <s v="No root cause"/>
    <s v="No root cause"/>
    <s v="No root cause"/>
    <x v="3"/>
    <s v=""/>
    <s v="LIT_498"/>
    <m/>
    <s v=""/>
  </r>
  <r>
    <s v="Famkeu-IHS"/>
    <s v="OST_308"/>
    <s v="OUEST"/>
    <s v="IHS"/>
    <s v="Solar-Grid-Gen-Lithium"/>
    <s v="OUEST"/>
    <s v="Bafang"/>
    <s v="Huawei"/>
    <n v="0"/>
    <n v="0"/>
    <n v="0"/>
    <n v="0"/>
    <n v="0"/>
    <n v="0"/>
    <n v="0"/>
    <n v="0"/>
    <n v="0"/>
    <n v="0"/>
    <n v="0"/>
    <n v="0"/>
    <n v="0"/>
    <n v="5.3505234952187721E-4"/>
    <n v="0"/>
    <n v="0"/>
    <n v="0"/>
    <n v="0"/>
    <n v="0"/>
    <n v="0"/>
    <n v="0"/>
    <n v="0"/>
    <n v="0"/>
    <n v="0"/>
    <m/>
    <n v="0"/>
    <n v="0"/>
    <n v="0"/>
    <n v="0"/>
    <n v="0"/>
    <x v="0"/>
    <m/>
    <s v="No root cause"/>
    <s v="No root cause"/>
    <s v="No root cause"/>
    <x v="3"/>
    <s v=""/>
    <s v="OST_308"/>
    <m/>
    <s v=""/>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2.675261747609386E-4"/>
    <n v="0"/>
    <n v="0"/>
    <n v="0"/>
    <n v="0"/>
    <n v="0"/>
    <n v="0"/>
    <n v="0"/>
    <n v="0"/>
    <n v="0"/>
    <n v="0"/>
    <m/>
    <n v="0"/>
    <n v="0"/>
    <n v="0"/>
    <n v="0"/>
    <n v="0"/>
    <x v="0"/>
    <m/>
    <s v="No root cause"/>
    <s v="No root cause"/>
    <s v="No root cause"/>
    <x v="3"/>
    <s v=""/>
    <s v="OST_015"/>
    <m/>
    <s v=""/>
  </r>
  <r>
    <s v="Ngousso-II"/>
    <s v="CTR_342"/>
    <s v="Yaounde"/>
    <s v="IHS"/>
    <s v="Grid-Gen"/>
    <s v="CENTRE"/>
    <s v="Yaounde"/>
    <s v="ZTE"/>
    <n v="0"/>
    <n v="0"/>
    <n v="0"/>
    <n v="0"/>
    <n v="0"/>
    <n v="0"/>
    <n v="0"/>
    <n v="0"/>
    <n v="12.20406254547945"/>
    <n v="0"/>
    <n v="4.6602167889439627"/>
    <n v="0"/>
    <n v="0"/>
    <n v="0"/>
    <n v="0"/>
    <n v="0"/>
    <n v="0"/>
    <n v="0"/>
    <n v="0"/>
    <n v="0"/>
    <n v="0"/>
    <n v="0"/>
    <n v="0"/>
    <n v="0"/>
    <m/>
    <n v="0"/>
    <n v="0"/>
    <n v="0"/>
    <n v="0"/>
    <n v="0"/>
    <x v="0"/>
    <m/>
    <s v="No root cause"/>
    <s v="No root cause"/>
    <s v="No root cause"/>
    <x v="3"/>
    <s v=""/>
    <s v="CTR_342"/>
    <m/>
    <s v=""/>
  </r>
  <r>
    <s v="Nkolmesseng-Crf-Safari"/>
    <s v="CTR_559"/>
    <s v="Yaounde"/>
    <s v="CAMUSAT"/>
    <s v="Good Grid no GE - 8h"/>
    <s v="CENTRE"/>
    <s v="Yaounde"/>
    <s v="ZTE"/>
    <n v="0"/>
    <n v="0"/>
    <n v="0"/>
    <n v="0"/>
    <n v="0"/>
    <n v="0"/>
    <n v="0"/>
    <n v="0"/>
    <n v="0"/>
    <n v="0"/>
    <n v="2.4465982085020532"/>
    <n v="0"/>
    <n v="0"/>
    <n v="0"/>
    <n v="0"/>
    <n v="0"/>
    <n v="0"/>
    <n v="0"/>
    <n v="0"/>
    <n v="0"/>
    <n v="0"/>
    <n v="0"/>
    <n v="0"/>
    <n v="0"/>
    <m/>
    <n v="0"/>
    <n v="0"/>
    <n v="0"/>
    <n v="0"/>
    <n v="0"/>
    <x v="0"/>
    <m/>
    <s v="No root cause"/>
    <s v="No root cause"/>
    <s v="No root cause"/>
    <x v="3"/>
    <s v=""/>
    <s v="CTR_559"/>
    <m/>
    <s v=""/>
  </r>
  <r>
    <s v="Dschang-Rectorat-MTN"/>
    <s v="OST_097"/>
    <s v="OUEST"/>
    <s v="IHS"/>
    <s v="Grid-Gen"/>
    <s v="OUEST"/>
    <s v="Dschang"/>
    <s v="Huawei"/>
    <n v="0"/>
    <n v="0"/>
    <n v="0"/>
    <n v="0"/>
    <n v="0"/>
    <n v="0"/>
    <n v="0"/>
    <n v="0"/>
    <n v="0"/>
    <n v="0"/>
    <n v="5.8839706876920843"/>
    <n v="0"/>
    <n v="0"/>
    <n v="0"/>
    <n v="0"/>
    <n v="0"/>
    <n v="0"/>
    <n v="0"/>
    <n v="0"/>
    <n v="0"/>
    <n v="0"/>
    <n v="0"/>
    <n v="0"/>
    <n v="0"/>
    <m/>
    <n v="0"/>
    <n v="0"/>
    <n v="0"/>
    <n v="0"/>
    <n v="0"/>
    <x v="0"/>
    <m/>
    <s v="No root cause"/>
    <s v="No root cause"/>
    <s v="No root cause"/>
    <x v="3"/>
    <s v=""/>
    <s v="OST_097"/>
    <m/>
    <s v=""/>
  </r>
  <r>
    <s v="Abom-Plateau"/>
    <s v="CTR_650"/>
    <s v="Yaounde"/>
    <s v="CAMUSAT"/>
    <s v="Good Grid + GE"/>
    <s v="CENTRE"/>
    <s v="Yaounde"/>
    <s v="ZTE"/>
    <n v="0"/>
    <n v="0"/>
    <n v="0"/>
    <n v="0"/>
    <n v="0"/>
    <n v="0"/>
    <n v="0"/>
    <n v="0"/>
    <n v="0"/>
    <n v="0"/>
    <n v="1.2217742050548894"/>
    <n v="0"/>
    <n v="0"/>
    <n v="0"/>
    <n v="0"/>
    <n v="0"/>
    <n v="0"/>
    <n v="0"/>
    <n v="0"/>
    <n v="0"/>
    <n v="0"/>
    <n v="0"/>
    <n v="0"/>
    <n v="0"/>
    <m/>
    <n v="0"/>
    <n v="0"/>
    <n v="0"/>
    <n v="0"/>
    <n v="0"/>
    <x v="0"/>
    <m/>
    <s v="No root cause"/>
    <s v="No root cause"/>
    <s v="No root cause"/>
    <x v="3"/>
    <s v=""/>
    <s v="CTR_650"/>
    <m/>
    <s v=""/>
  </r>
  <r>
    <s v="NR-Omnisport"/>
    <s v="CTR_132"/>
    <s v="Yaounde"/>
    <s v="IHS"/>
    <s v="Grid-Gen"/>
    <s v="CENTRE"/>
    <s v="Yaounde"/>
    <s v="ZTE"/>
    <n v="0"/>
    <n v="0"/>
    <n v="0"/>
    <n v="0"/>
    <n v="0"/>
    <n v="0"/>
    <n v="0"/>
    <n v="0"/>
    <n v="0"/>
    <n v="0"/>
    <n v="0"/>
    <n v="0"/>
    <n v="0"/>
    <n v="0"/>
    <n v="0"/>
    <n v="0"/>
    <n v="0"/>
    <n v="0"/>
    <n v="0"/>
    <n v="0"/>
    <n v="0"/>
    <n v="0"/>
    <n v="0"/>
    <n v="0"/>
    <m/>
    <n v="0"/>
    <n v="0"/>
    <n v="0"/>
    <n v="0"/>
    <n v="0"/>
    <x v="0"/>
    <m/>
    <s v="No root cause"/>
    <s v="No root cause"/>
    <s v="No root cause"/>
    <x v="3"/>
    <s v=""/>
    <s v="CTR_132"/>
    <m/>
    <s v=""/>
  </r>
  <r>
    <s v="Ebolowa-SIM"/>
    <s v="SUD_097"/>
    <s v="CENTRE"/>
    <s v="CAMUSAT"/>
    <s v="Good Grid + GE"/>
    <s v="SUD"/>
    <s v="Ebolowa"/>
    <s v="ZTE"/>
    <n v="0"/>
    <n v="0"/>
    <n v="0"/>
    <n v="0"/>
    <n v="0"/>
    <n v="0"/>
    <n v="0"/>
    <n v="0"/>
    <n v="0"/>
    <n v="0"/>
    <n v="0"/>
    <n v="0"/>
    <n v="0"/>
    <n v="0"/>
    <n v="0"/>
    <n v="0"/>
    <n v="0"/>
    <n v="0"/>
    <n v="0"/>
    <n v="0"/>
    <n v="0"/>
    <n v="0"/>
    <n v="0"/>
    <n v="0"/>
    <m/>
    <n v="0"/>
    <n v="0"/>
    <n v="0"/>
    <n v="0"/>
    <n v="0"/>
    <x v="0"/>
    <m/>
    <s v="No root cause"/>
    <s v="No root cause"/>
    <s v="No root cause"/>
    <x v="3"/>
    <s v=""/>
    <s v="SUD_097"/>
    <m/>
    <s v=""/>
  </r>
  <r>
    <s v="Denver-Total-IHS"/>
    <s v="LIT_588"/>
    <s v="Douala"/>
    <s v="IHS"/>
    <s v="Grid-Gen"/>
    <s v="LITTORAL"/>
    <s v="Douala"/>
    <s v="ZTE"/>
    <n v="0"/>
    <n v="0"/>
    <n v="0"/>
    <n v="0"/>
    <n v="0"/>
    <n v="0"/>
    <n v="0"/>
    <n v="0"/>
    <n v="0"/>
    <n v="0"/>
    <n v="0"/>
    <n v="0"/>
    <n v="0"/>
    <n v="0"/>
    <n v="0"/>
    <n v="0"/>
    <n v="0"/>
    <n v="0"/>
    <n v="0"/>
    <n v="0"/>
    <n v="0"/>
    <n v="0"/>
    <n v="0"/>
    <n v="0"/>
    <m/>
    <n v="0"/>
    <n v="0"/>
    <n v="0"/>
    <n v="0"/>
    <n v="0"/>
    <x v="0"/>
    <m/>
    <s v="No root cause"/>
    <s v="No root cause"/>
    <s v="No root cause"/>
    <x v="3"/>
    <s v=""/>
    <s v="LIT_588"/>
    <m/>
    <s v=""/>
  </r>
  <r>
    <s v="Ndobo3-MTN"/>
    <s v="LIT_624"/>
    <s v="Douala"/>
    <s v="IHS"/>
    <s v="grid + Gen"/>
    <s v="LITTORAL"/>
    <s v="Douala"/>
    <s v="ZTE"/>
    <n v="0"/>
    <n v="0.72301623990891328"/>
    <n v="0"/>
    <n v="5.7412900611529185"/>
    <n v="0"/>
    <n v="0"/>
    <n v="0.72323026084872188"/>
    <n v="1.3597107007616307"/>
    <n v="3.7495755251360459"/>
    <n v="0"/>
    <n v="5.0546930511681261"/>
    <n v="0"/>
    <n v="2.1617363376166052"/>
    <n v="0"/>
    <n v="0"/>
    <n v="0"/>
    <n v="0"/>
    <n v="9.3796103677450464"/>
    <n v="0"/>
    <n v="0"/>
    <n v="0"/>
    <n v="0"/>
    <n v="0"/>
    <n v="0"/>
    <m/>
    <n v="0"/>
    <n v="0"/>
    <n v="0"/>
    <n v="0"/>
    <n v="0"/>
    <x v="0"/>
    <m/>
    <s v="No root cause"/>
    <s v="No root cause"/>
    <s v="No root cause"/>
    <x v="3"/>
    <s v=""/>
    <s v="LIT_624"/>
    <m/>
    <s v=""/>
  </r>
  <r>
    <s v="Songa-Boko"/>
    <s v="LIT_280"/>
    <s v="Douala"/>
    <s v="IHS"/>
    <s v="Grid-Gen"/>
    <s v="LITTORAL"/>
    <s v="Douala"/>
    <s v="ZTE"/>
    <n v="11.697885187753437"/>
    <n v="22.335813836025714"/>
    <n v="9.3552833209201189"/>
    <n v="1.2422845451198943"/>
    <n v="17.856801442786495"/>
    <n v="0"/>
    <n v="0"/>
    <n v="0"/>
    <n v="0"/>
    <n v="0"/>
    <n v="0"/>
    <n v="0"/>
    <n v="0"/>
    <n v="0"/>
    <n v="0"/>
    <n v="0"/>
    <n v="0"/>
    <n v="0"/>
    <n v="0"/>
    <n v="0"/>
    <n v="0"/>
    <n v="0"/>
    <n v="0"/>
    <n v="0"/>
    <m/>
    <n v="0"/>
    <n v="0"/>
    <n v="0"/>
    <n v="0"/>
    <n v="0"/>
    <x v="0"/>
    <m/>
    <s v="No root cause"/>
    <s v="No root cause"/>
    <s v="No root cause"/>
    <x v="3"/>
    <s v=""/>
    <s v="LIT_280"/>
    <m/>
    <s v=""/>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0"/>
    <n v="0"/>
    <n v="0"/>
    <n v="0"/>
    <n v="0"/>
    <n v="0"/>
    <n v="0"/>
    <n v="0"/>
    <n v="0"/>
    <n v="0"/>
    <n v="0"/>
    <n v="0"/>
    <n v="0"/>
    <m/>
    <n v="0"/>
    <n v="0"/>
    <n v="0"/>
    <n v="0"/>
    <n v="0"/>
    <x v="0"/>
    <m/>
    <s v="PDH"/>
    <s v="TX ISSUE"/>
    <s v="ODU HS"/>
    <x v="1"/>
    <s v="(05-10-2026 ocm ran 18h) 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10-2026 ocm ran 12h) 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m/>
    <s v=""/>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0"/>
    <n v="0"/>
    <n v="0"/>
    <n v="0"/>
    <n v="0"/>
    <n v="0"/>
    <n v="0"/>
    <n v="0"/>
    <n v="0"/>
    <n v="0"/>
    <n v="0"/>
    <n v="0"/>
    <n v="0"/>
    <m/>
    <n v="0"/>
    <n v="0"/>
    <n v="0"/>
    <n v="0"/>
    <n v="0"/>
    <x v="0"/>
    <m/>
    <s v="No root cause"/>
    <s v="No root cause"/>
    <s v="No root cause"/>
    <x v="3"/>
    <s v=""/>
    <s v="LIT_377"/>
    <m/>
    <s v=""/>
  </r>
  <r>
    <s v="Mefou-Assi-IHS"/>
    <s v="CTR_642"/>
    <s v="Yaounde"/>
    <s v="HIS"/>
    <s v="Grid-Gen"/>
    <s v="CENTRE"/>
    <s v="Yaounde"/>
    <s v="ZTE"/>
    <n v="0"/>
    <n v="0"/>
    <n v="0"/>
    <n v="0"/>
    <n v="0"/>
    <n v="0"/>
    <n v="0"/>
    <n v="0"/>
    <n v="0"/>
    <n v="0"/>
    <n v="0"/>
    <n v="0"/>
    <n v="0"/>
    <n v="0"/>
    <n v="0"/>
    <n v="0"/>
    <n v="0"/>
    <n v="2.6146759865651923"/>
    <n v="0"/>
    <n v="0"/>
    <n v="0"/>
    <n v="0"/>
    <n v="0"/>
    <n v="0"/>
    <m/>
    <n v="0"/>
    <n v="0"/>
    <n v="0"/>
    <n v="0"/>
    <n v="0"/>
    <x v="0"/>
    <m/>
    <s v="No root cause"/>
    <s v="No root cause"/>
    <s v="No root cause"/>
    <x v="3"/>
    <s v=""/>
    <s v="CTR_642"/>
    <m/>
    <s v=""/>
  </r>
  <r>
    <s v="Fougerole-MTN-IHS"/>
    <s v="CTR_473"/>
    <s v="Yaounde"/>
    <s v="IHS"/>
    <s v="Grid-Gen"/>
    <s v="CENTRE"/>
    <s v="Yaounde"/>
    <s v="ZTE"/>
    <n v="0"/>
    <n v="50.465709565023836"/>
    <n v="24.766503154668658"/>
    <n v="0"/>
    <n v="3.6696030339608434"/>
    <n v="0.62986362585715361"/>
    <n v="0"/>
    <n v="0"/>
    <n v="4.1849832920986323"/>
    <n v="0"/>
    <n v="0.18464656582000016"/>
    <n v="0"/>
    <n v="0"/>
    <n v="0"/>
    <n v="0"/>
    <n v="0"/>
    <n v="0"/>
    <n v="0"/>
    <n v="0"/>
    <n v="0"/>
    <n v="0"/>
    <n v="0"/>
    <n v="0"/>
    <n v="0"/>
    <m/>
    <n v="0"/>
    <n v="0"/>
    <n v="0"/>
    <n v="0"/>
    <n v="0"/>
    <x v="0"/>
    <m/>
    <s v="No root cause"/>
    <s v="No root cause"/>
    <s v="No root cause"/>
    <x v="3"/>
    <s v=""/>
    <s v="CTR_473"/>
    <m/>
    <s v=""/>
  </r>
  <r>
    <s v="Soukounga-MTN"/>
    <s v="ADM_030"/>
    <s v="ADAMAOUA"/>
    <s v="IHS"/>
    <s v="Grid-Gen"/>
    <s v="ADAMAOUA"/>
    <s v="Soukounga"/>
    <s v="NOKIA"/>
    <n v="0"/>
    <n v="0"/>
    <n v="0"/>
    <n v="0"/>
    <n v="0"/>
    <n v="0"/>
    <n v="0"/>
    <n v="0"/>
    <n v="0"/>
    <n v="0"/>
    <n v="0"/>
    <n v="0"/>
    <n v="0"/>
    <n v="0"/>
    <n v="0"/>
    <n v="0"/>
    <n v="0"/>
    <n v="0"/>
    <n v="0"/>
    <n v="0"/>
    <n v="0"/>
    <n v="0"/>
    <n v="0"/>
    <n v="0"/>
    <m/>
    <n v="0"/>
    <n v="0"/>
    <n v="0"/>
    <n v="0"/>
    <n v="0"/>
    <x v="0"/>
    <m/>
    <s v="No root cause"/>
    <s v="No root cause"/>
    <s v="No root cause"/>
    <x v="3"/>
    <s v=""/>
    <s v="ADM_030"/>
    <m/>
    <s v=""/>
  </r>
  <r>
    <s v="Ekie-Nodal"/>
    <s v="CTR_575"/>
    <s v="Yaounde"/>
    <m/>
    <m/>
    <s v="CENTRE"/>
    <s v="Yaounde"/>
    <s v="ZTE"/>
    <n v="0"/>
    <n v="0"/>
    <n v="0"/>
    <n v="0"/>
    <n v="0"/>
    <n v="0"/>
    <n v="0"/>
    <n v="0"/>
    <n v="0"/>
    <n v="0"/>
    <n v="0"/>
    <n v="0"/>
    <n v="0"/>
    <n v="0"/>
    <n v="0"/>
    <n v="0"/>
    <n v="0"/>
    <n v="0"/>
    <n v="0"/>
    <n v="0"/>
    <n v="0"/>
    <n v="0"/>
    <n v="0"/>
    <n v="0"/>
    <m/>
    <n v="0"/>
    <n v="0"/>
    <n v="0"/>
    <n v="0"/>
    <n v="0"/>
    <x v="0"/>
    <m/>
    <s v="No root cause"/>
    <s v="No root cause"/>
    <s v="No root cause"/>
    <x v="3"/>
    <s v=""/>
    <s v="CTR_575"/>
    <m/>
    <s v=""/>
  </r>
  <r>
    <s v="Bfsam-Centre"/>
    <s v="OST_078"/>
    <s v="Bafoussam"/>
    <s v="IHS"/>
    <s v="GridOnly"/>
    <s v="OUEST"/>
    <s v="Bafoussam"/>
    <s v="Huawei"/>
    <n v="0"/>
    <n v="0"/>
    <n v="0"/>
    <n v="0"/>
    <n v="4.6192852842055409E-3"/>
    <n v="0"/>
    <n v="0"/>
    <n v="0"/>
    <n v="0"/>
    <n v="0"/>
    <n v="0"/>
    <n v="0"/>
    <n v="8.9175391586979543E-5"/>
    <n v="0"/>
    <n v="0"/>
    <n v="0"/>
    <n v="0"/>
    <n v="0"/>
    <n v="0"/>
    <n v="0"/>
    <n v="0"/>
    <n v="0"/>
    <n v="0"/>
    <n v="0"/>
    <m/>
    <n v="0"/>
    <n v="0"/>
    <n v="0"/>
    <n v="0"/>
    <n v="0"/>
    <x v="0"/>
    <m/>
    <s v="No root cause"/>
    <s v="No root cause"/>
    <s v="No root cause"/>
    <x v="3"/>
    <s v=""/>
    <s v="OST_078"/>
    <m/>
    <s v=""/>
  </r>
  <r>
    <s v="Mimboman-Village"/>
    <s v="CTR_245"/>
    <s v="Yaounde"/>
    <s v="IHS"/>
    <s v="Grid-Gen"/>
    <s v="CENTRE"/>
    <s v="Yaounde"/>
    <s v="ZTE"/>
    <n v="0"/>
    <n v="0"/>
    <n v="0"/>
    <n v="0"/>
    <n v="0"/>
    <n v="0"/>
    <n v="0"/>
    <n v="4.2462467861188884"/>
    <n v="1.2934177146558701"/>
    <n v="0"/>
    <n v="0"/>
    <n v="0"/>
    <n v="0"/>
    <n v="0"/>
    <n v="0"/>
    <n v="0"/>
    <n v="0"/>
    <n v="0"/>
    <n v="0"/>
    <n v="0"/>
    <n v="0"/>
    <n v="0"/>
    <n v="0"/>
    <n v="0"/>
    <m/>
    <n v="0"/>
    <n v="0"/>
    <n v="0"/>
    <n v="0"/>
    <n v="0"/>
    <x v="0"/>
    <m/>
    <s v="No root cause"/>
    <s v="No root cause"/>
    <s v="No root cause"/>
    <x v="3"/>
    <s v=""/>
    <s v="CTR_245"/>
    <m/>
    <s v=""/>
  </r>
  <r>
    <s v="Crf-Cornier"/>
    <s v="CTR_477"/>
    <s v="Yaounde"/>
    <s v="IHS"/>
    <s v="Grid-Gen"/>
    <s v="CENTRE"/>
    <s v="Yaounde"/>
    <s v="ZTE"/>
    <n v="0"/>
    <n v="0"/>
    <n v="0"/>
    <n v="0"/>
    <n v="0"/>
    <n v="0"/>
    <n v="0"/>
    <n v="0"/>
    <n v="0"/>
    <n v="0"/>
    <n v="0"/>
    <n v="0"/>
    <n v="0"/>
    <n v="0"/>
    <n v="0"/>
    <n v="0"/>
    <n v="0"/>
    <n v="0"/>
    <n v="0"/>
    <n v="0"/>
    <n v="0"/>
    <n v="0"/>
    <n v="0"/>
    <n v="0"/>
    <m/>
    <n v="0"/>
    <n v="0"/>
    <n v="0"/>
    <n v="0"/>
    <n v="0"/>
    <x v="0"/>
    <m/>
    <s v="No root cause"/>
    <s v="No root cause"/>
    <s v="No root cause"/>
    <x v="3"/>
    <s v=""/>
    <s v="CTR_477"/>
    <m/>
    <s v=""/>
  </r>
  <r>
    <s v="Madison"/>
    <s v="CTR_071"/>
    <s v="Yaounde"/>
    <s v="IHS"/>
    <s v="Grid-Gen"/>
    <s v="CENTRE"/>
    <s v="Yaounde"/>
    <s v="ZTE"/>
    <n v="0"/>
    <n v="0"/>
    <n v="0"/>
    <n v="0"/>
    <n v="0"/>
    <n v="0"/>
    <n v="0"/>
    <n v="0"/>
    <n v="0"/>
    <n v="0"/>
    <n v="0"/>
    <n v="0"/>
    <n v="0"/>
    <n v="0"/>
    <n v="0"/>
    <n v="0"/>
    <n v="0"/>
    <n v="0"/>
    <n v="0"/>
    <n v="0"/>
    <n v="0"/>
    <n v="0"/>
    <n v="0"/>
    <n v="0"/>
    <m/>
    <n v="0"/>
    <n v="0"/>
    <n v="0"/>
    <n v="0"/>
    <n v="0"/>
    <x v="0"/>
    <m/>
    <s v="No root cause"/>
    <s v="No root cause"/>
    <s v="No root cause"/>
    <x v="3"/>
    <s v=""/>
    <s v="CTR_071"/>
    <m/>
    <s v=""/>
  </r>
  <r>
    <s v="Ahala"/>
    <s v="CTR_195"/>
    <s v="Yaounde"/>
    <s v="IHS"/>
    <s v="Grid-Gen-Lithium"/>
    <s v="CENTRE"/>
    <s v="Yaounde"/>
    <s v="ZTE"/>
    <n v="0"/>
    <n v="4.2423944092023307"/>
    <n v="0"/>
    <n v="0"/>
    <n v="0"/>
    <n v="0"/>
    <n v="4.0342947153949517E-2"/>
    <n v="0"/>
    <n v="0"/>
    <n v="0"/>
    <n v="1.0165994640915666E-3"/>
    <n v="0"/>
    <n v="0"/>
    <n v="0"/>
    <n v="0"/>
    <n v="0"/>
    <n v="0"/>
    <n v="0"/>
    <n v="0"/>
    <n v="0"/>
    <n v="0"/>
    <n v="0"/>
    <n v="0"/>
    <n v="0"/>
    <m/>
    <n v="0"/>
    <n v="0"/>
    <n v="0"/>
    <n v="0"/>
    <n v="0"/>
    <x v="0"/>
    <m/>
    <s v="No root cause"/>
    <s v="No root cause"/>
    <s v="No root cause"/>
    <x v="3"/>
    <s v=""/>
    <s v="CTR_195"/>
    <m/>
    <s v=""/>
  </r>
  <r>
    <s v="Mvan-IHS"/>
    <s v="CTR_639"/>
    <s v="Yaounde"/>
    <s v="IHS"/>
    <s v="Grid-Gen"/>
    <s v="CENTRE"/>
    <s v="Yaounde"/>
    <s v="ZTE"/>
    <n v="0"/>
    <n v="0"/>
    <n v="0"/>
    <n v="0"/>
    <n v="0"/>
    <n v="1.2549296156469283"/>
    <n v="4.1591402636167125E-2"/>
    <n v="0"/>
    <n v="0.7294903733381275"/>
    <n v="0"/>
    <n v="0"/>
    <n v="0"/>
    <n v="0"/>
    <n v="0"/>
    <n v="0"/>
    <n v="0"/>
    <n v="0"/>
    <n v="0"/>
    <n v="0"/>
    <n v="0"/>
    <n v="0"/>
    <n v="0"/>
    <n v="0"/>
    <n v="0"/>
    <m/>
    <n v="0"/>
    <n v="0"/>
    <n v="0"/>
    <n v="0"/>
    <n v="0"/>
    <x v="0"/>
    <m/>
    <s v="No root cause"/>
    <s v="No root cause"/>
    <s v="No root cause"/>
    <x v="3"/>
    <s v=""/>
    <s v="CTR_639"/>
    <m/>
    <s v=""/>
  </r>
  <r>
    <s v="Batchenga-MTN-IHS"/>
    <s v="CTR_180"/>
    <s v="CENTRE"/>
    <s v="IHS"/>
    <s v="Grid-Gen-Lithium"/>
    <s v="CENTRE"/>
    <s v="Batchenga"/>
    <s v="NOKIA"/>
    <n v="0"/>
    <n v="0"/>
    <n v="0"/>
    <n v="0"/>
    <n v="0"/>
    <n v="0"/>
    <n v="0"/>
    <n v="0"/>
    <n v="0"/>
    <n v="1.2045578683424085"/>
    <n v="0"/>
    <n v="0"/>
    <n v="0"/>
    <n v="0"/>
    <n v="0"/>
    <n v="0"/>
    <n v="0"/>
    <n v="0"/>
    <n v="0"/>
    <n v="0"/>
    <n v="0"/>
    <n v="0"/>
    <n v="0"/>
    <n v="0"/>
    <m/>
    <n v="0"/>
    <n v="0"/>
    <n v="0"/>
    <n v="0"/>
    <n v="0"/>
    <x v="0"/>
    <m/>
    <s v="No root cause"/>
    <s v="No root cause"/>
    <s v="No root cause"/>
    <x v="3"/>
    <s v=""/>
    <s v="CTR_180"/>
    <m/>
    <s v=""/>
  </r>
  <r>
    <s v="Messa-Carriere"/>
    <s v="CTR_382"/>
    <s v="Yaounde"/>
    <s v="IHS"/>
    <s v="GridOnly"/>
    <s v="CENTRE"/>
    <s v="Yaounde"/>
    <s v="ZTE"/>
    <n v="0"/>
    <n v="0"/>
    <n v="0"/>
    <n v="0"/>
    <n v="0"/>
    <n v="0"/>
    <n v="0"/>
    <n v="0"/>
    <n v="0"/>
    <n v="0"/>
    <n v="0"/>
    <n v="0"/>
    <n v="0"/>
    <n v="0"/>
    <n v="0"/>
    <n v="0"/>
    <n v="0"/>
    <n v="0"/>
    <n v="0"/>
    <n v="0"/>
    <n v="0"/>
    <n v="0"/>
    <n v="0"/>
    <n v="0"/>
    <m/>
    <n v="0"/>
    <n v="0"/>
    <n v="0"/>
    <n v="0"/>
    <n v="0"/>
    <x v="0"/>
    <m/>
    <s v="No root cause"/>
    <s v="No root cause"/>
    <s v="No root cause"/>
    <x v="3"/>
    <s v=""/>
    <s v="CTR_382"/>
    <m/>
    <s v=""/>
  </r>
  <r>
    <s v="Tsomo-Assi"/>
    <s v="CTR_563"/>
    <s v="Yaounde"/>
    <s v="CAMUSAT"/>
    <s v="Good Grid no GE - 8h"/>
    <s v="CENTRE"/>
    <s v="Yaounde"/>
    <s v="ZTE"/>
    <n v="0"/>
    <n v="0"/>
    <n v="0"/>
    <n v="0"/>
    <n v="0"/>
    <n v="0"/>
    <n v="0"/>
    <n v="0"/>
    <n v="0"/>
    <n v="0"/>
    <n v="0"/>
    <n v="0"/>
    <n v="8.6818664338118872"/>
    <n v="0"/>
    <n v="0"/>
    <n v="0"/>
    <n v="0"/>
    <n v="0"/>
    <n v="0"/>
    <n v="0"/>
    <n v="0"/>
    <n v="0"/>
    <n v="0"/>
    <n v="0"/>
    <m/>
    <n v="0"/>
    <n v="0"/>
    <n v="0"/>
    <n v="0"/>
    <n v="0"/>
    <x v="0"/>
    <m/>
    <s v="No root cause"/>
    <s v="No root cause"/>
    <s v="No root cause"/>
    <x v="3"/>
    <s v=""/>
    <s v="CTR_563"/>
    <m/>
    <s v=""/>
  </r>
  <r>
    <s v="Ngousso-Savana"/>
    <s v="CTR_272"/>
    <s v="Yaounde"/>
    <s v="IHS"/>
    <s v="Grid-Gen"/>
    <s v="CENTRE"/>
    <s v="Yaounde"/>
    <s v="ZTE"/>
    <n v="0"/>
    <n v="0"/>
    <n v="0"/>
    <n v="0"/>
    <n v="0.87261687683522893"/>
    <n v="0"/>
    <n v="0"/>
    <n v="0"/>
    <n v="0"/>
    <n v="0"/>
    <n v="0.23146364640316447"/>
    <n v="0"/>
    <n v="0"/>
    <n v="0"/>
    <n v="0"/>
    <n v="0"/>
    <n v="0"/>
    <n v="0"/>
    <n v="0"/>
    <n v="0"/>
    <n v="0"/>
    <n v="0"/>
    <n v="0"/>
    <n v="0"/>
    <m/>
    <n v="0"/>
    <n v="0"/>
    <n v="0"/>
    <n v="0"/>
    <n v="0"/>
    <x v="0"/>
    <m/>
    <s v="No root cause"/>
    <s v="No root cause"/>
    <s v="No root cause"/>
    <x v="3"/>
    <s v=""/>
    <s v="CTR_272"/>
    <m/>
    <s v=""/>
  </r>
  <r>
    <s v="vence"/>
    <s v="CTR_326"/>
    <s v="Yaounde"/>
    <s v="IHS"/>
    <s v="Grid-Gen"/>
    <s v="CENTRE"/>
    <s v="Yaounde"/>
    <s v="ZTE"/>
    <n v="0"/>
    <n v="0"/>
    <n v="0"/>
    <n v="0"/>
    <n v="0"/>
    <n v="0"/>
    <n v="0"/>
    <n v="0"/>
    <n v="0"/>
    <n v="0"/>
    <n v="0"/>
    <n v="0"/>
    <n v="0"/>
    <n v="0"/>
    <n v="0"/>
    <n v="0"/>
    <n v="0"/>
    <n v="0"/>
    <n v="0"/>
    <n v="0"/>
    <n v="0"/>
    <n v="0"/>
    <n v="0"/>
    <n v="0"/>
    <m/>
    <n v="0"/>
    <n v="0"/>
    <n v="0"/>
    <n v="0"/>
    <n v="0"/>
    <x v="0"/>
    <m/>
    <s v="No root cause"/>
    <s v="No root cause"/>
    <s v="No root cause"/>
    <x v="3"/>
    <s v=""/>
    <s v="CTR_326"/>
    <m/>
    <s v=""/>
  </r>
  <r>
    <s v="Mfandena"/>
    <s v="CTR_570"/>
    <s v="Yaounde"/>
    <m/>
    <m/>
    <s v="CENTRE"/>
    <s v="Yaounde"/>
    <s v="ZTE"/>
    <n v="0"/>
    <n v="0"/>
    <n v="0"/>
    <n v="0"/>
    <n v="0"/>
    <n v="0"/>
    <n v="0"/>
    <n v="0"/>
    <n v="0"/>
    <n v="0"/>
    <n v="0"/>
    <n v="0"/>
    <n v="0"/>
    <n v="0"/>
    <n v="0"/>
    <n v="0"/>
    <n v="0"/>
    <n v="0"/>
    <n v="0"/>
    <n v="0"/>
    <n v="0"/>
    <n v="0"/>
    <n v="0"/>
    <n v="0"/>
    <m/>
    <n v="0"/>
    <n v="0"/>
    <n v="0"/>
    <n v="0"/>
    <n v="0"/>
    <x v="0"/>
    <m/>
    <s v="No root cause"/>
    <s v="No root cause"/>
    <s v="No root cause"/>
    <x v="3"/>
    <s v=""/>
    <s v="CTR_570"/>
    <m/>
    <s v=""/>
  </r>
  <r>
    <s v="Mehanda"/>
    <s v="CTR_635"/>
    <s v="Yaounde"/>
    <s v="HIS"/>
    <s v="Grid-Gen"/>
    <s v="CENTRE"/>
    <s v="Yaounde"/>
    <s v="ZTE"/>
    <n v="0"/>
    <n v="0"/>
    <n v="0"/>
    <n v="0"/>
    <n v="0"/>
    <n v="0"/>
    <n v="0"/>
    <n v="0"/>
    <n v="0"/>
    <n v="4.3714668709853255"/>
    <n v="0"/>
    <n v="0"/>
    <n v="0"/>
    <n v="0"/>
    <n v="0"/>
    <n v="0"/>
    <n v="0"/>
    <n v="0"/>
    <n v="0"/>
    <n v="0"/>
    <n v="0"/>
    <n v="0"/>
    <n v="0"/>
    <n v="0"/>
    <m/>
    <n v="0"/>
    <n v="0"/>
    <n v="0"/>
    <n v="0"/>
    <n v="0"/>
    <x v="0"/>
    <m/>
    <s v="No root cause"/>
    <s v="No root cause"/>
    <s v="No root cause"/>
    <x v="3"/>
    <s v=""/>
    <s v="CTR_635"/>
    <m/>
    <s v=""/>
  </r>
  <r>
    <s v="Nkoabang-II-IHS"/>
    <s v="CTR_458"/>
    <s v="Yaounde"/>
    <s v="IHS"/>
    <s v="Grid-Gen"/>
    <s v="CENTRE"/>
    <s v="Yaounde"/>
    <s v="ZTE"/>
    <n v="0"/>
    <n v="0"/>
    <n v="0"/>
    <n v="0"/>
    <n v="0"/>
    <n v="0"/>
    <n v="0"/>
    <n v="0"/>
    <n v="0"/>
    <n v="0"/>
    <n v="0.41468340595777187"/>
    <n v="0"/>
    <n v="0.49206981077695305"/>
    <n v="0"/>
    <n v="0"/>
    <n v="0"/>
    <n v="0"/>
    <n v="0"/>
    <n v="0"/>
    <n v="0"/>
    <n v="0"/>
    <n v="0"/>
    <n v="0"/>
    <n v="0"/>
    <m/>
    <n v="0"/>
    <n v="0"/>
    <n v="0"/>
    <n v="0"/>
    <n v="0"/>
    <x v="0"/>
    <m/>
    <s v="No root cause"/>
    <s v="No root cause"/>
    <s v="No root cause"/>
    <x v="3"/>
    <s v=""/>
    <s v="CTR_458"/>
    <m/>
    <s v=""/>
  </r>
  <r>
    <s v="Odza-PK10"/>
    <s v="CTR_330"/>
    <s v="Yaounde"/>
    <s v="IHS"/>
    <s v="Grid-Gen"/>
    <s v="CENTRE"/>
    <s v="Yaounde"/>
    <s v="ZTE"/>
    <n v="0"/>
    <n v="0"/>
    <n v="0"/>
    <n v="0"/>
    <n v="0"/>
    <n v="0"/>
    <n v="0"/>
    <n v="0"/>
    <n v="0.66414264638318832"/>
    <n v="0"/>
    <n v="5.7944207594604427"/>
    <n v="0"/>
    <n v="0"/>
    <n v="0"/>
    <n v="0"/>
    <n v="0"/>
    <n v="0"/>
    <n v="0"/>
    <n v="0"/>
    <n v="0"/>
    <n v="0"/>
    <n v="0"/>
    <n v="0"/>
    <n v="0"/>
    <m/>
    <n v="0"/>
    <n v="0"/>
    <n v="0"/>
    <n v="0"/>
    <n v="0"/>
    <x v="0"/>
    <m/>
    <s v="No root cause"/>
    <s v="No root cause"/>
    <s v="No root cause"/>
    <x v="3"/>
    <s v=""/>
    <s v="CTR_330"/>
    <m/>
    <s v=""/>
  </r>
  <r>
    <s v="Mvoula"/>
    <s v="SUD_245"/>
    <s v="CENTRE"/>
    <s v="IHS"/>
    <s v="Grid-Gen"/>
    <s v="SUD"/>
    <s v="Mvoula"/>
    <s v="NOKIA"/>
    <n v="9.7201176829808059E-3"/>
    <n v="3.8345418382400923E-3"/>
    <n v="0"/>
    <n v="0"/>
    <n v="2.4077355728483103E-3"/>
    <n v="0"/>
    <n v="0"/>
    <n v="0"/>
    <n v="3.1505322438735179"/>
    <n v="7.1233332771329856"/>
    <n v="0"/>
    <n v="0"/>
    <n v="0"/>
    <n v="0"/>
    <n v="0"/>
    <n v="0"/>
    <n v="0"/>
    <n v="1.8405800823552466E-2"/>
    <n v="0"/>
    <n v="0"/>
    <n v="0"/>
    <n v="0"/>
    <n v="0"/>
    <n v="0"/>
    <m/>
    <n v="0"/>
    <n v="0"/>
    <n v="0"/>
    <n v="0"/>
    <n v="0"/>
    <x v="0"/>
    <m/>
    <s v="No root cause"/>
    <s v="No root cause"/>
    <s v="No root cause"/>
    <x v="3"/>
    <s v=""/>
    <s v="SUD_245"/>
    <m/>
    <s v=""/>
  </r>
  <r>
    <s v="Mendong"/>
    <s v="CTR_025"/>
    <s v="Yaounde"/>
    <s v="IHS"/>
    <s v="Grid-Gen"/>
    <s v="CENTRE"/>
    <s v="Yaounde"/>
    <s v="ZTE"/>
    <n v="0"/>
    <n v="0"/>
    <n v="0"/>
    <n v="0"/>
    <n v="0"/>
    <n v="0"/>
    <n v="9.2742407250458962E-3"/>
    <n v="0"/>
    <n v="3.4859552325266199"/>
    <n v="0"/>
    <n v="0"/>
    <n v="0"/>
    <n v="0"/>
    <n v="0"/>
    <n v="0"/>
    <n v="0"/>
    <n v="0"/>
    <n v="0"/>
    <n v="0"/>
    <n v="0"/>
    <n v="0"/>
    <n v="0"/>
    <n v="0"/>
    <n v="0"/>
    <m/>
    <n v="0"/>
    <n v="0"/>
    <n v="0"/>
    <n v="0"/>
    <n v="0"/>
    <x v="0"/>
    <m/>
    <s v="No root cause"/>
    <s v="No root cause"/>
    <s v="No root cause"/>
    <x v="3"/>
    <s v=""/>
    <s v="CTR_025"/>
    <m/>
    <s v=""/>
  </r>
  <r>
    <s v="Nkolmesseng"/>
    <s v="CTR_078"/>
    <s v="Yaounde"/>
    <s v="IHS"/>
    <s v="Grid-Gen"/>
    <s v="CENTRE"/>
    <s v="Yaounde"/>
    <s v="ZTE"/>
    <n v="0"/>
    <n v="0"/>
    <n v="0"/>
    <n v="0"/>
    <n v="0"/>
    <n v="0"/>
    <n v="0"/>
    <n v="0"/>
    <n v="0"/>
    <n v="0"/>
    <n v="0.65065932717523789"/>
    <n v="0"/>
    <n v="0"/>
    <n v="0"/>
    <n v="0"/>
    <n v="0"/>
    <n v="0"/>
    <n v="0"/>
    <n v="0"/>
    <n v="0"/>
    <n v="0"/>
    <n v="0"/>
    <n v="0"/>
    <n v="0"/>
    <m/>
    <n v="0"/>
    <n v="0"/>
    <n v="0"/>
    <n v="0"/>
    <n v="0"/>
    <x v="0"/>
    <m/>
    <s v="No root cause"/>
    <s v="No root cause"/>
    <s v="No root cause"/>
    <x v="3"/>
    <s v=""/>
    <s v="CTR_078"/>
    <m/>
    <s v=""/>
  </r>
  <r>
    <s v="Chapelle-Nsimeyong"/>
    <s v="CTR_238"/>
    <s v="Yaounde"/>
    <s v="IHS"/>
    <s v="Grid-Gen"/>
    <s v="CENTRE"/>
    <s v="Yaounde"/>
    <s v="ZTE"/>
    <n v="0"/>
    <n v="0"/>
    <n v="0"/>
    <n v="0"/>
    <n v="0"/>
    <n v="0"/>
    <n v="0"/>
    <n v="0"/>
    <n v="0"/>
    <n v="0"/>
    <n v="0"/>
    <n v="0"/>
    <n v="0"/>
    <n v="0"/>
    <n v="0"/>
    <n v="0"/>
    <n v="0"/>
    <n v="0"/>
    <n v="0"/>
    <n v="0"/>
    <n v="0"/>
    <n v="0"/>
    <n v="0"/>
    <n v="0"/>
    <m/>
    <n v="0"/>
    <n v="0"/>
    <n v="0"/>
    <n v="0"/>
    <n v="0"/>
    <x v="0"/>
    <m/>
    <s v="No root cause"/>
    <s v="No root cause"/>
    <s v="No root cause"/>
    <x v="3"/>
    <s v=""/>
    <s v="CTR_238"/>
    <m/>
    <s v=""/>
  </r>
  <r>
    <s v="CTR_944_Z_Mimboman-Camtel"/>
    <s v="CTR_944"/>
    <s v="Yaounde"/>
    <s v="ESCO"/>
    <s v="Bad Grid + GE"/>
    <s v="CTR"/>
    <s v="Yaoundé"/>
    <s v="ZTE"/>
    <n v="0"/>
    <n v="0"/>
    <n v="0"/>
    <n v="0"/>
    <n v="0"/>
    <n v="0"/>
    <n v="0"/>
    <n v="0"/>
    <n v="0"/>
    <n v="0"/>
    <n v="0"/>
    <n v="0"/>
    <n v="0"/>
    <n v="0"/>
    <n v="0"/>
    <n v="0"/>
    <n v="0"/>
    <n v="0"/>
    <n v="0"/>
    <n v="0"/>
    <n v="0"/>
    <n v="0"/>
    <n v="0"/>
    <n v="0"/>
    <m/>
    <n v="0"/>
    <n v="0"/>
    <n v="0"/>
    <n v="0"/>
    <n v="0"/>
    <x v="0"/>
    <m/>
    <s v="No root cause"/>
    <s v="No root cause"/>
    <s v="No root cause"/>
    <x v="3"/>
    <s v=""/>
    <s v="CTR_944"/>
    <m/>
    <s v=""/>
  </r>
  <r>
    <s v="Messamendongo"/>
    <s v="CTR_007"/>
    <s v="Yaounde"/>
    <m/>
    <m/>
    <s v="CENTRE"/>
    <s v="Yaounde"/>
    <s v="ZTE"/>
    <n v="0"/>
    <n v="0"/>
    <n v="0"/>
    <n v="0"/>
    <n v="0"/>
    <n v="0"/>
    <n v="0"/>
    <n v="0"/>
    <n v="0"/>
    <n v="0"/>
    <n v="0"/>
    <n v="0"/>
    <n v="0"/>
    <n v="0"/>
    <n v="0"/>
    <n v="0"/>
    <n v="0"/>
    <n v="0"/>
    <n v="0"/>
    <n v="0"/>
    <n v="0"/>
    <n v="0"/>
    <n v="0"/>
    <n v="0"/>
    <m/>
    <n v="0"/>
    <n v="0"/>
    <n v="0"/>
    <n v="0"/>
    <n v="0"/>
    <x v="0"/>
    <m/>
    <s v="No root cause"/>
    <s v="No root cause"/>
    <s v="No root cause"/>
    <x v="3"/>
    <s v=""/>
    <s v="CTR_007"/>
    <m/>
    <s v=""/>
  </r>
  <r>
    <s v="Fouda-New"/>
    <s v="CTR_327"/>
    <s v="Yaounde"/>
    <s v="IHS"/>
    <s v="Grid-Gen"/>
    <s v="CENTRE"/>
    <s v="Yaounde"/>
    <s v="ZTE"/>
    <n v="0"/>
    <n v="0"/>
    <n v="0"/>
    <n v="0"/>
    <n v="0"/>
    <n v="0"/>
    <n v="0"/>
    <n v="13.140457662377692"/>
    <n v="24.400937554396993"/>
    <n v="0"/>
    <n v="0"/>
    <n v="0"/>
    <n v="0"/>
    <n v="0"/>
    <n v="0"/>
    <n v="0"/>
    <n v="0"/>
    <n v="0"/>
    <n v="0"/>
    <n v="0"/>
    <n v="0"/>
    <n v="0"/>
    <n v="0"/>
    <n v="0"/>
    <m/>
    <n v="0"/>
    <n v="0"/>
    <n v="0"/>
    <n v="0"/>
    <n v="0"/>
    <x v="0"/>
    <m/>
    <s v="No root cause"/>
    <s v="No root cause"/>
    <s v="No root cause"/>
    <x v="3"/>
    <s v=""/>
    <s v="CTR_327"/>
    <m/>
    <s v=""/>
  </r>
  <r>
    <s v="Damas-II"/>
    <s v="CTR_472"/>
    <s v="Yaounde"/>
    <s v="IHS"/>
    <s v="Grid-Gen"/>
    <s v="CENTRE"/>
    <s v="Yaounde"/>
    <s v="ZTE"/>
    <n v="0"/>
    <n v="0"/>
    <n v="0.24598140015352477"/>
    <n v="0"/>
    <n v="0"/>
    <n v="0"/>
    <n v="62.058367790704629"/>
    <n v="0"/>
    <n v="0"/>
    <n v="0"/>
    <n v="2.2278153027825578"/>
    <n v="0"/>
    <n v="0"/>
    <n v="0"/>
    <n v="0"/>
    <n v="0"/>
    <n v="0"/>
    <n v="0"/>
    <n v="0"/>
    <n v="0"/>
    <n v="0"/>
    <n v="0"/>
    <n v="0"/>
    <n v="0"/>
    <m/>
    <n v="0"/>
    <n v="0"/>
    <n v="0"/>
    <n v="0"/>
    <n v="0"/>
    <x v="0"/>
    <m/>
    <s v="No root cause"/>
    <s v="No root cause"/>
    <s v="No root cause"/>
    <x v="3"/>
    <s v=""/>
    <s v="CTR_472"/>
    <m/>
    <s v=""/>
  </r>
  <r>
    <s v="Nkolmesseng-II"/>
    <s v="CTR_273"/>
    <s v="Yaounde"/>
    <s v="IHS"/>
    <s v="Grid-Gen"/>
    <s v="CENTRE"/>
    <s v="Yaounde"/>
    <s v="ZTE"/>
    <n v="0.35479321296795668"/>
    <n v="0.1385963936044835"/>
    <n v="0"/>
    <n v="0"/>
    <n v="0"/>
    <n v="0"/>
    <n v="0"/>
    <n v="0"/>
    <n v="3.2071216181124482"/>
    <n v="0"/>
    <n v="0.80268553475272031"/>
    <n v="0"/>
    <n v="0.35687991713109229"/>
    <n v="0"/>
    <n v="0"/>
    <n v="0"/>
    <n v="0"/>
    <n v="0"/>
    <n v="0"/>
    <n v="0"/>
    <n v="0"/>
    <n v="0"/>
    <n v="0"/>
    <n v="0"/>
    <m/>
    <n v="0"/>
    <n v="0"/>
    <n v="0"/>
    <n v="0"/>
    <n v="0"/>
    <x v="0"/>
    <m/>
    <s v="No root cause"/>
    <s v="No root cause"/>
    <s v="No root cause"/>
    <x v="3"/>
    <s v=""/>
    <s v="CTR_273"/>
    <m/>
    <s v=""/>
  </r>
  <r>
    <s v="Odza-II-IHS"/>
    <s v="CTR_158"/>
    <s v="Yaounde"/>
    <s v="IHS"/>
    <s v="Grid-Gen"/>
    <s v="CENTRE"/>
    <s v="Yaounde"/>
    <s v="ZTE"/>
    <n v="0"/>
    <n v="0"/>
    <n v="0"/>
    <n v="0"/>
    <n v="0"/>
    <n v="0"/>
    <n v="0"/>
    <n v="0"/>
    <n v="0"/>
    <n v="0"/>
    <n v="0"/>
    <n v="0"/>
    <n v="0"/>
    <n v="0"/>
    <n v="0"/>
    <n v="0"/>
    <n v="0"/>
    <n v="0"/>
    <n v="0"/>
    <n v="0"/>
    <n v="0"/>
    <n v="0"/>
    <n v="0"/>
    <n v="0"/>
    <m/>
    <n v="0"/>
    <n v="0"/>
    <n v="0"/>
    <n v="0"/>
    <n v="0"/>
    <x v="0"/>
    <m/>
    <s v="No root cause"/>
    <s v="No root cause"/>
    <s v="No root cause"/>
    <x v="3"/>
    <s v=""/>
    <s v="CTR_158"/>
    <m/>
    <s v=""/>
  </r>
  <r>
    <s v="Ntaba"/>
    <s v="CTR_380"/>
    <s v="Yaounde"/>
    <s v="IHS"/>
    <s v="Grid-Gen"/>
    <s v="CENTRE"/>
    <s v="Yaounde"/>
    <s v="ZTE"/>
    <n v="2.5783994372676076"/>
    <n v="5.0194866065695862"/>
    <n v="0"/>
    <n v="0"/>
    <n v="0"/>
    <n v="0"/>
    <n v="0"/>
    <n v="6.0937647139396116"/>
    <n v="0"/>
    <n v="0"/>
    <n v="0"/>
    <n v="0"/>
    <n v="0"/>
    <n v="0"/>
    <n v="0"/>
    <n v="0"/>
    <n v="0"/>
    <n v="0"/>
    <n v="0"/>
    <n v="0"/>
    <n v="0"/>
    <n v="0"/>
    <n v="0"/>
    <n v="0"/>
    <m/>
    <n v="0"/>
    <n v="0"/>
    <n v="0"/>
    <n v="0"/>
    <n v="0"/>
    <x v="0"/>
    <m/>
    <s v="No root cause"/>
    <s v="No root cause"/>
    <s v="No root cause"/>
    <x v="3"/>
    <s v=""/>
    <s v="CTR_380"/>
    <m/>
    <s v=""/>
  </r>
  <r>
    <s v="Ekie-Elegance"/>
    <s v="CTR_285"/>
    <s v="Yaounde"/>
    <s v="IHS"/>
    <s v="Grid-Gen"/>
    <s v="CENTRE"/>
    <s v="Yaounde"/>
    <s v="ZTE"/>
    <n v="0"/>
    <n v="0"/>
    <n v="0"/>
    <n v="1.0041149092693984E-2"/>
    <n v="0"/>
    <n v="0"/>
    <n v="1.1146923948372248E-2"/>
    <n v="0"/>
    <n v="0"/>
    <n v="7.8726532603949959"/>
    <n v="0"/>
    <n v="0"/>
    <n v="0"/>
    <n v="0"/>
    <n v="0"/>
    <n v="0"/>
    <n v="0"/>
    <n v="0"/>
    <n v="0"/>
    <n v="0"/>
    <n v="0"/>
    <n v="0"/>
    <n v="0"/>
    <n v="0"/>
    <m/>
    <n v="0"/>
    <n v="0"/>
    <n v="0"/>
    <n v="0"/>
    <n v="0"/>
    <x v="0"/>
    <m/>
    <s v="No root cause"/>
    <s v="No root cause"/>
    <s v="No root cause"/>
    <x v="3"/>
    <s v=""/>
    <s v="CTR_285"/>
    <m/>
    <s v=""/>
  </r>
  <r>
    <s v="Tho-II"/>
    <s v="SUD_164"/>
    <s v="CENTRE"/>
    <m/>
    <m/>
    <s v="SUD"/>
    <s v="Ambam"/>
    <s v="NOKIA"/>
    <n v="0.20976555317945933"/>
    <n v="0"/>
    <n v="0"/>
    <n v="0"/>
    <n v="0"/>
    <n v="0"/>
    <n v="0"/>
    <n v="0"/>
    <n v="0"/>
    <n v="0"/>
    <n v="0"/>
    <n v="0"/>
    <n v="0"/>
    <n v="0"/>
    <n v="0"/>
    <n v="0"/>
    <n v="0"/>
    <n v="0"/>
    <n v="0"/>
    <n v="0"/>
    <n v="0"/>
    <n v="0"/>
    <n v="0"/>
    <n v="0"/>
    <m/>
    <n v="0"/>
    <n v="0"/>
    <n v="0"/>
    <n v="0"/>
    <n v="0"/>
    <x v="0"/>
    <m/>
    <s v="No root cause"/>
    <s v="No root cause"/>
    <s v="No root cause"/>
    <x v="3"/>
    <s v=""/>
    <s v="SUD_164"/>
    <m/>
    <s v=""/>
  </r>
  <r>
    <s v="Tamtam-Weekend-IHS"/>
    <s v="CTR_121"/>
    <s v="Yaounde"/>
    <s v="IHS"/>
    <s v="Grid-Gen"/>
    <s v="CENTRE"/>
    <s v="Yaounde"/>
    <s v="ZTE"/>
    <n v="0"/>
    <n v="0"/>
    <n v="0"/>
    <n v="0"/>
    <n v="0"/>
    <n v="0"/>
    <n v="0"/>
    <n v="0"/>
    <n v="0"/>
    <n v="0"/>
    <n v="0"/>
    <n v="0"/>
    <n v="0"/>
    <n v="0"/>
    <n v="0"/>
    <n v="0"/>
    <n v="0"/>
    <n v="0"/>
    <n v="0"/>
    <n v="0"/>
    <n v="0"/>
    <n v="0"/>
    <n v="0"/>
    <n v="0"/>
    <m/>
    <n v="0"/>
    <n v="0"/>
    <n v="0"/>
    <n v="0"/>
    <n v="0"/>
    <x v="0"/>
    <m/>
    <s v="No root cause"/>
    <s v="No root cause"/>
    <s v="No root cause"/>
    <x v="3"/>
    <s v=""/>
    <s v="CTR_121"/>
    <m/>
    <s v=""/>
  </r>
  <r>
    <s v="Mimboman-Nodal"/>
    <s v="CTR_351"/>
    <s v="Yaounde"/>
    <s v="IHS"/>
    <s v="GridOnly"/>
    <s v="CENTRE"/>
    <s v="Yaounde"/>
    <s v="ZTE"/>
    <n v="0"/>
    <n v="0"/>
    <n v="0"/>
    <n v="0"/>
    <n v="0"/>
    <n v="0"/>
    <n v="0"/>
    <n v="0"/>
    <n v="0"/>
    <n v="0"/>
    <n v="0"/>
    <n v="0"/>
    <n v="0"/>
    <n v="0"/>
    <n v="0"/>
    <n v="0"/>
    <n v="0"/>
    <n v="0"/>
    <n v="0"/>
    <n v="0"/>
    <n v="0"/>
    <n v="0"/>
    <n v="0"/>
    <n v="0"/>
    <m/>
    <n v="0"/>
    <n v="0"/>
    <n v="0"/>
    <n v="0"/>
    <n v="0"/>
    <x v="0"/>
    <m/>
    <s v="No root cause"/>
    <s v="No root cause"/>
    <s v="No root cause"/>
    <x v="3"/>
    <s v=""/>
    <s v="CTR_351"/>
    <m/>
    <s v=""/>
  </r>
  <r>
    <s v="Clge-Advantiste"/>
    <s v="CTR_331"/>
    <s v="Yaounde"/>
    <s v="IHS"/>
    <s v="Grid-Gen"/>
    <s v="CENTRE"/>
    <s v="Yaounde"/>
    <s v="ZTE"/>
    <n v="0"/>
    <n v="0"/>
    <n v="0"/>
    <n v="0"/>
    <n v="1.1664141219576867E-2"/>
    <n v="0"/>
    <n v="0"/>
    <n v="0"/>
    <n v="0"/>
    <n v="0"/>
    <n v="0"/>
    <n v="0"/>
    <n v="0"/>
    <n v="0"/>
    <n v="0"/>
    <n v="0"/>
    <n v="0"/>
    <n v="0"/>
    <n v="0"/>
    <n v="0"/>
    <n v="0"/>
    <n v="0"/>
    <n v="0"/>
    <n v="0"/>
    <m/>
    <n v="0"/>
    <n v="0"/>
    <n v="0"/>
    <n v="0"/>
    <n v="0"/>
    <x v="0"/>
    <m/>
    <s v="No root cause"/>
    <s v="No root cause"/>
    <s v="No root cause"/>
    <x v="3"/>
    <s v=""/>
    <s v="CTR_331"/>
    <m/>
    <s v=""/>
  </r>
  <r>
    <s v="Vallee-Bastos"/>
    <s v="CTR_251"/>
    <s v="Yaounde"/>
    <s v="IHS"/>
    <s v="GridOnly"/>
    <s v="CENTRE"/>
    <s v="Yaounde"/>
    <s v="ZTE"/>
    <n v="0"/>
    <n v="0"/>
    <n v="0"/>
    <n v="0"/>
    <n v="0"/>
    <n v="0"/>
    <n v="0"/>
    <n v="12.351398127459456"/>
    <n v="3.5285989047835122"/>
    <n v="0"/>
    <n v="0"/>
    <n v="0"/>
    <n v="0"/>
    <n v="0"/>
    <n v="0"/>
    <n v="0"/>
    <n v="0"/>
    <n v="0"/>
    <n v="0"/>
    <n v="0"/>
    <n v="0"/>
    <n v="0"/>
    <n v="0"/>
    <n v="0"/>
    <m/>
    <n v="0"/>
    <n v="0"/>
    <n v="0"/>
    <n v="0"/>
    <n v="0"/>
    <x v="0"/>
    <m/>
    <s v="No root cause"/>
    <s v="No root cause"/>
    <s v="No root cause"/>
    <x v="3"/>
    <s v=""/>
    <s v="CTR_251"/>
    <m/>
    <s v=""/>
  </r>
  <r>
    <s v="Etougebe-Lycee-MTN"/>
    <s v="CTR_419"/>
    <s v="Yaounde"/>
    <s v="IHS"/>
    <s v="Grid-Gen"/>
    <s v="CENTRE"/>
    <s v="Yaounde"/>
    <s v="ZTE"/>
    <n v="0"/>
    <n v="0"/>
    <n v="0"/>
    <n v="0.58590015780477378"/>
    <n v="0"/>
    <n v="0"/>
    <n v="0"/>
    <n v="0"/>
    <n v="0"/>
    <n v="0"/>
    <n v="0"/>
    <n v="0"/>
    <n v="0"/>
    <n v="0"/>
    <n v="0"/>
    <n v="0"/>
    <n v="0"/>
    <n v="0"/>
    <n v="0"/>
    <n v="0"/>
    <n v="0"/>
    <n v="0"/>
    <n v="0"/>
    <n v="0"/>
    <m/>
    <n v="0"/>
    <n v="0"/>
    <n v="0"/>
    <n v="0"/>
    <n v="0"/>
    <x v="0"/>
    <m/>
    <s v="No root cause"/>
    <s v="No root cause"/>
    <s v="No root cause"/>
    <x v="3"/>
    <s v=""/>
    <s v="CTR_419"/>
    <m/>
    <s v=""/>
  </r>
  <r>
    <s v="Mvog-Ebanda-II"/>
    <s v="CTR_668"/>
    <s v="Yaounde"/>
    <s v="CAMUSAT"/>
    <s v="Medium Grid + Solar + GE"/>
    <s v="CENTRE"/>
    <s v="Yaounde"/>
    <s v="ZTE"/>
    <n v="46.22852299869021"/>
    <n v="46.22852299869021"/>
    <n v="46.22852299869021"/>
    <n v="31.777008729200727"/>
    <n v="0"/>
    <n v="0"/>
    <n v="0"/>
    <n v="0"/>
    <n v="0"/>
    <n v="0"/>
    <n v="1.7524569603890046"/>
    <n v="0"/>
    <n v="0"/>
    <n v="0"/>
    <n v="0"/>
    <n v="0"/>
    <n v="0"/>
    <n v="0"/>
    <n v="0"/>
    <n v="0"/>
    <n v="0"/>
    <n v="0"/>
    <n v="0"/>
    <n v="0"/>
    <m/>
    <n v="0"/>
    <n v="0"/>
    <n v="0"/>
    <n v="0"/>
    <n v="0"/>
    <x v="0"/>
    <m/>
    <s v="BSS"/>
    <s v="RAN ISSUE"/>
    <s v="BSS Hardware issue"/>
    <x v="1"/>
    <s v="05-10-2026: hardware issue,  site with GPS issue (alarm : TDD down 09Apr 02pm)"/>
    <s v="CTR_668"/>
    <m/>
    <s v=""/>
  </r>
  <r>
    <s v="Mfandena-IHS"/>
    <s v="CTR_643"/>
    <s v="Yaounde"/>
    <s v="IHS"/>
    <s v="Grid-Gen"/>
    <s v="CENTRE"/>
    <s v="Yaounde"/>
    <s v="ZTE"/>
    <n v="0"/>
    <n v="0"/>
    <n v="0"/>
    <n v="0"/>
    <n v="0"/>
    <n v="0"/>
    <n v="0"/>
    <n v="0"/>
    <n v="0"/>
    <n v="0"/>
    <n v="0"/>
    <n v="0"/>
    <n v="0"/>
    <n v="0"/>
    <n v="0"/>
    <n v="0"/>
    <n v="0"/>
    <n v="0"/>
    <n v="0"/>
    <n v="0"/>
    <n v="0"/>
    <n v="0"/>
    <n v="0"/>
    <n v="0"/>
    <m/>
    <n v="0"/>
    <n v="0"/>
    <n v="0"/>
    <n v="0"/>
    <n v="0"/>
    <x v="0"/>
    <m/>
    <s v="No root cause"/>
    <s v="No root cause"/>
    <s v="No root cause"/>
    <x v="3"/>
    <s v=""/>
    <s v="CTR_643"/>
    <m/>
    <s v=""/>
  </r>
  <r>
    <s v="Carriere"/>
    <s v="CTR_720"/>
    <s v="Yaounde"/>
    <s v="CAMUSAT"/>
    <s v="Good Grid no GE - 8h"/>
    <s v="CENTRE"/>
    <s v="Yaounde"/>
    <s v="ZTE"/>
    <n v="0"/>
    <n v="0"/>
    <n v="0"/>
    <n v="0.26349544706120653"/>
    <n v="0"/>
    <n v="0"/>
    <n v="1.7153421624105036"/>
    <n v="0"/>
    <n v="0"/>
    <n v="0"/>
    <n v="0"/>
    <n v="0"/>
    <n v="0.15775126771736708"/>
    <n v="0"/>
    <n v="0"/>
    <n v="0"/>
    <n v="0"/>
    <n v="0"/>
    <n v="0"/>
    <n v="0"/>
    <n v="0"/>
    <n v="0"/>
    <n v="0"/>
    <n v="0"/>
    <m/>
    <n v="0"/>
    <n v="0"/>
    <n v="0"/>
    <n v="0"/>
    <n v="0"/>
    <x v="0"/>
    <m/>
    <s v="No root cause"/>
    <s v="No root cause"/>
    <s v="No root cause"/>
    <x v="3"/>
    <s v=""/>
    <s v="CTR_720"/>
    <m/>
    <s v=""/>
  </r>
  <r>
    <s v="Marche-Odza-IHS"/>
    <s v="CTR_479"/>
    <s v="Yaounde"/>
    <s v="IHS"/>
    <s v="Grid-Gen"/>
    <s v="CENTRE"/>
    <s v="Yaounde"/>
    <s v="ZTE"/>
    <n v="0"/>
    <n v="0"/>
    <n v="0"/>
    <n v="0"/>
    <n v="0"/>
    <n v="0"/>
    <n v="0"/>
    <n v="4.4780314639317673"/>
    <n v="0"/>
    <n v="21.040041891031947"/>
    <n v="0"/>
    <n v="0"/>
    <n v="0"/>
    <n v="0"/>
    <n v="0"/>
    <n v="0"/>
    <n v="0"/>
    <n v="0"/>
    <n v="0"/>
    <n v="0"/>
    <n v="0"/>
    <n v="0"/>
    <n v="0"/>
    <n v="0"/>
    <m/>
    <n v="0"/>
    <n v="0"/>
    <n v="0"/>
    <n v="0"/>
    <n v="0"/>
    <x v="0"/>
    <m/>
    <s v="No root cause"/>
    <s v="No root cause"/>
    <s v="No root cause"/>
    <x v="3"/>
    <s v=""/>
    <s v="CTR_479"/>
    <m/>
    <s v=""/>
  </r>
  <r>
    <s v="Mimboman-Ecole"/>
    <s v="CTR_422"/>
    <s v="Yaounde"/>
    <s v="IHS"/>
    <s v="Grid-Gen"/>
    <s v="CENTRE"/>
    <s v="Yaounde"/>
    <s v="ZTE"/>
    <n v="0"/>
    <n v="0"/>
    <n v="0"/>
    <n v="0"/>
    <n v="0"/>
    <n v="0"/>
    <n v="0"/>
    <n v="0"/>
    <n v="0"/>
    <n v="0"/>
    <n v="0"/>
    <n v="0"/>
    <n v="0"/>
    <n v="0"/>
    <n v="0"/>
    <n v="0"/>
    <n v="0"/>
    <n v="0"/>
    <n v="0"/>
    <n v="0"/>
    <n v="0"/>
    <n v="0"/>
    <n v="0"/>
    <n v="0"/>
    <m/>
    <n v="0"/>
    <n v="0"/>
    <n v="0"/>
    <n v="0"/>
    <n v="0"/>
    <x v="0"/>
    <m/>
    <s v="No root cause"/>
    <s v="No root cause"/>
    <s v="No root cause"/>
    <x v="3"/>
    <s v=""/>
    <s v="CTR_422"/>
    <m/>
    <s v=""/>
  </r>
  <r>
    <s v="Complexe-BEAC"/>
    <s v="CTR_196"/>
    <s v="Yaounde"/>
    <s v="IHS"/>
    <s v="Grid-Gen"/>
    <s v="CENTRE"/>
    <s v="Yaounde"/>
    <s v="ZTE"/>
    <n v="0"/>
    <n v="0"/>
    <n v="0"/>
    <n v="1.7728067847491338E-2"/>
    <n v="0"/>
    <n v="0"/>
    <n v="1.8976523329709189E-2"/>
    <n v="0"/>
    <n v="0"/>
    <n v="7.8339868106028838"/>
    <n v="0"/>
    <n v="0"/>
    <n v="0"/>
    <n v="0"/>
    <n v="0"/>
    <n v="0"/>
    <n v="0"/>
    <n v="0"/>
    <n v="0"/>
    <n v="0"/>
    <n v="0"/>
    <n v="0"/>
    <n v="0"/>
    <n v="0"/>
    <m/>
    <n v="0"/>
    <n v="0"/>
    <n v="0"/>
    <n v="0"/>
    <n v="0"/>
    <x v="0"/>
    <m/>
    <s v="No root cause"/>
    <s v="No root cause"/>
    <s v="No root cause"/>
    <x v="3"/>
    <s v=""/>
    <s v="CTR_196"/>
    <m/>
    <s v=""/>
  </r>
  <r>
    <s v="Golf-Quater-IHS"/>
    <s v="CTR_852"/>
    <s v="Yaounde"/>
    <s v="IHS"/>
    <s v="Grid-Gen"/>
    <s v="CENTRE"/>
    <s v="Yaounde"/>
    <s v="ZTE"/>
    <n v="0"/>
    <n v="0"/>
    <n v="1.6099903547896446"/>
    <n v="0.23544086886794377"/>
    <n v="0"/>
    <n v="0"/>
    <n v="0"/>
    <n v="0"/>
    <n v="0"/>
    <n v="0"/>
    <n v="0"/>
    <n v="0"/>
    <n v="0.13618865803163549"/>
    <n v="0"/>
    <n v="0"/>
    <n v="0"/>
    <n v="0"/>
    <n v="0"/>
    <n v="0"/>
    <n v="0"/>
    <n v="0"/>
    <n v="0"/>
    <n v="0"/>
    <n v="0"/>
    <m/>
    <n v="0"/>
    <n v="0"/>
    <n v="0"/>
    <n v="0"/>
    <n v="0"/>
    <x v="0"/>
    <m/>
    <s v="No root cause"/>
    <s v="No root cause"/>
    <s v="No root cause"/>
    <x v="3"/>
    <s v=""/>
    <s v="CTR_852"/>
    <m/>
    <s v=""/>
  </r>
  <r>
    <s v="Ahala-IHS"/>
    <s v="CTR_164"/>
    <s v="Yaounde"/>
    <s v="IHS"/>
    <s v="Grid-Gen"/>
    <s v="CENTRE"/>
    <s v="Yaounde"/>
    <s v="ZTE"/>
    <n v="0"/>
    <n v="0"/>
    <n v="0"/>
    <n v="0"/>
    <n v="0.94524131574366665"/>
    <n v="0"/>
    <n v="0"/>
    <n v="0"/>
    <n v="0"/>
    <n v="0"/>
    <n v="2.1830135860492372E-2"/>
    <n v="0"/>
    <n v="0"/>
    <n v="0"/>
    <n v="0"/>
    <n v="0"/>
    <n v="0"/>
    <n v="0"/>
    <n v="0"/>
    <n v="0"/>
    <n v="0"/>
    <n v="0"/>
    <n v="0"/>
    <n v="0"/>
    <m/>
    <n v="0"/>
    <n v="0"/>
    <n v="0"/>
    <n v="0"/>
    <n v="0"/>
    <x v="0"/>
    <m/>
    <s v="No root cause"/>
    <s v="No root cause"/>
    <s v="No root cause"/>
    <x v="3"/>
    <s v=""/>
    <s v="CTR_164"/>
    <m/>
    <s v=""/>
  </r>
  <r>
    <s v="Crf-Mbankolo"/>
    <s v="CTR_637"/>
    <s v="Yaounde"/>
    <m/>
    <m/>
    <s v="CENTRE"/>
    <s v="Yaounde"/>
    <s v="ZTE"/>
    <n v="0"/>
    <n v="0"/>
    <n v="0"/>
    <n v="0"/>
    <n v="0"/>
    <n v="0"/>
    <n v="0"/>
    <n v="0"/>
    <n v="0"/>
    <n v="0"/>
    <n v="0"/>
    <n v="0"/>
    <n v="0.22573858626328039"/>
    <n v="0"/>
    <n v="0"/>
    <n v="0"/>
    <n v="0"/>
    <n v="0"/>
    <n v="0"/>
    <n v="0"/>
    <n v="0"/>
    <n v="0"/>
    <n v="0"/>
    <n v="0"/>
    <m/>
    <n v="0"/>
    <n v="0"/>
    <n v="0"/>
    <n v="0"/>
    <n v="0"/>
    <x v="0"/>
    <m/>
    <s v="No root cause"/>
    <s v="No root cause"/>
    <s v="No root cause"/>
    <x v="3"/>
    <s v=""/>
    <s v="CTR_637"/>
    <m/>
    <s v=""/>
  </r>
  <r>
    <s v="Scalom"/>
    <s v="CTR_210"/>
    <s v="Yaounde"/>
    <s v="IHS"/>
    <s v="Grid-Gen"/>
    <s v="CENTRE"/>
    <s v="Yaounde"/>
    <s v="ZTE"/>
    <n v="0"/>
    <n v="0"/>
    <n v="0"/>
    <n v="1.6283426503782214E-2"/>
    <n v="0"/>
    <n v="0"/>
    <n v="1.8887347938122478E-2"/>
    <n v="0"/>
    <n v="0"/>
    <n v="0"/>
    <n v="0"/>
    <n v="0"/>
    <n v="0"/>
    <n v="0"/>
    <n v="0"/>
    <n v="0"/>
    <n v="0"/>
    <n v="0"/>
    <n v="0"/>
    <n v="0"/>
    <n v="0"/>
    <n v="0"/>
    <n v="0"/>
    <n v="0"/>
    <m/>
    <n v="0"/>
    <n v="0"/>
    <n v="0"/>
    <n v="0"/>
    <n v="0"/>
    <x v="0"/>
    <m/>
    <s v="No root cause"/>
    <s v="No root cause"/>
    <s v="No root cause"/>
    <x v="3"/>
    <s v=""/>
    <s v="CTR_210"/>
    <m/>
    <s v=""/>
  </r>
  <r>
    <s v="Odza-II-MTN-IHS"/>
    <s v="CTR_467"/>
    <s v="Yaounde"/>
    <s v="IHS"/>
    <s v="Grid-Gen"/>
    <s v="CENTRE"/>
    <s v="Yaounde"/>
    <s v="ZTE"/>
    <n v="0"/>
    <n v="0"/>
    <n v="0"/>
    <n v="0"/>
    <n v="0"/>
    <n v="0"/>
    <n v="0"/>
    <n v="0"/>
    <n v="0"/>
    <n v="1.3371849968467582"/>
    <n v="0"/>
    <n v="0"/>
    <n v="0"/>
    <n v="0"/>
    <n v="0"/>
    <n v="0"/>
    <n v="0"/>
    <n v="0"/>
    <n v="0"/>
    <n v="0"/>
    <n v="0"/>
    <n v="0"/>
    <n v="0"/>
    <n v="0"/>
    <m/>
    <n v="0"/>
    <n v="0"/>
    <n v="0"/>
    <n v="0"/>
    <n v="0"/>
    <x v="0"/>
    <m/>
    <s v="No root cause"/>
    <s v="No root cause"/>
    <s v="No root cause"/>
    <x v="3"/>
    <s v=""/>
    <s v="CTR_467"/>
    <m/>
    <s v=""/>
  </r>
  <r>
    <s v="Essomba"/>
    <s v="CTR_266"/>
    <s v="Yaounde"/>
    <s v="IHS"/>
    <s v="Grid-Gen"/>
    <s v="CENTRE"/>
    <s v="Yaounde"/>
    <s v="ZTE"/>
    <n v="0"/>
    <n v="0"/>
    <n v="0"/>
    <n v="0"/>
    <n v="0"/>
    <n v="0"/>
    <n v="0"/>
    <n v="3.7293862164807545"/>
    <n v="0"/>
    <n v="0"/>
    <n v="0"/>
    <n v="0"/>
    <n v="0"/>
    <n v="0"/>
    <n v="0"/>
    <n v="0"/>
    <n v="0"/>
    <n v="0"/>
    <n v="0"/>
    <n v="0"/>
    <n v="0"/>
    <n v="0"/>
    <n v="0"/>
    <n v="0"/>
    <m/>
    <n v="0"/>
    <n v="0"/>
    <n v="0"/>
    <n v="0"/>
    <n v="0"/>
    <x v="0"/>
    <m/>
    <s v="No root cause"/>
    <s v="No root cause"/>
    <s v="No root cause"/>
    <x v="3"/>
    <s v=""/>
    <s v="CTR_266"/>
    <m/>
    <s v=""/>
  </r>
  <r>
    <s v="Bastos-Golf"/>
    <s v="CTR_769"/>
    <s v="Yaounde"/>
    <s v="CAMUSAT"/>
    <s v="Good Grid + GE"/>
    <s v="CENTRE"/>
    <s v="Yaounde"/>
    <s v="ZTE"/>
    <n v="0"/>
    <n v="0"/>
    <n v="0"/>
    <n v="0"/>
    <n v="0"/>
    <n v="0"/>
    <n v="0"/>
    <n v="0"/>
    <n v="0"/>
    <n v="0"/>
    <n v="0"/>
    <n v="0"/>
    <n v="3.3071942425513581"/>
    <n v="0"/>
    <n v="0"/>
    <n v="0"/>
    <n v="0"/>
    <n v="0"/>
    <n v="0"/>
    <n v="0"/>
    <n v="0"/>
    <n v="0"/>
    <n v="0"/>
    <n v="0"/>
    <m/>
    <n v="0"/>
    <n v="0"/>
    <n v="0"/>
    <n v="0"/>
    <n v="0"/>
    <x v="0"/>
    <m/>
    <s v="No root cause"/>
    <s v="No root cause"/>
    <s v="No root cause"/>
    <x v="3"/>
    <s v=""/>
    <s v="CTR_769"/>
    <m/>
    <s v=""/>
  </r>
  <r>
    <s v="Oyomabang"/>
    <s v="CTR_340"/>
    <s v="Yaounde"/>
    <s v="IHS"/>
    <s v="Grid-Gen"/>
    <s v="CENTRE"/>
    <s v="Yaounde"/>
    <s v="ZTE"/>
    <n v="0.5850262389672215"/>
    <n v="0"/>
    <n v="0"/>
    <n v="0"/>
    <n v="0"/>
    <n v="0"/>
    <n v="0.70329064328987367"/>
    <n v="0"/>
    <n v="0"/>
    <n v="0"/>
    <n v="0"/>
    <n v="0"/>
    <n v="0"/>
    <n v="0"/>
    <n v="0"/>
    <n v="0"/>
    <n v="0"/>
    <n v="0"/>
    <n v="0"/>
    <n v="0"/>
    <n v="0"/>
    <n v="0"/>
    <n v="0"/>
    <n v="0"/>
    <m/>
    <n v="0"/>
    <n v="0"/>
    <n v="0"/>
    <n v="0"/>
    <n v="0"/>
    <x v="0"/>
    <m/>
    <s v="No root cause"/>
    <s v="No root cause"/>
    <s v="No root cause"/>
    <x v="3"/>
    <s v=""/>
    <s v="CTR_340"/>
    <m/>
    <s v=""/>
  </r>
  <r>
    <s v="Febe-Village-IHS"/>
    <s v="CTR_692"/>
    <s v="Yaounde"/>
    <s v="IHS"/>
    <s v="Grid-Gen"/>
    <s v="CENTRE"/>
    <s v="Yaounde"/>
    <s v="ZTE"/>
    <n v="0"/>
    <n v="0"/>
    <n v="0"/>
    <n v="0"/>
    <n v="0"/>
    <n v="0"/>
    <n v="0"/>
    <n v="0"/>
    <n v="0"/>
    <n v="0"/>
    <n v="0"/>
    <n v="0"/>
    <n v="0"/>
    <n v="0"/>
    <n v="0"/>
    <n v="0"/>
    <n v="0"/>
    <n v="0"/>
    <n v="0"/>
    <n v="0"/>
    <n v="0"/>
    <n v="0"/>
    <n v="0"/>
    <n v="0"/>
    <m/>
    <n v="0"/>
    <n v="0"/>
    <n v="0"/>
    <n v="0"/>
    <n v="0"/>
    <x v="0"/>
    <m/>
    <s v="No root cause"/>
    <s v="No root cause"/>
    <s v="No root cause"/>
    <x v="3"/>
    <s v=""/>
    <s v="CTR_692"/>
    <m/>
    <s v=""/>
  </r>
  <r>
    <s v="Mehanda-III"/>
    <s v="CTR_866"/>
    <s v="Yaounde"/>
    <s v="CAMUSAT"/>
    <s v="Good Grid + GE"/>
    <s v="CENTRE"/>
    <s v="Binguela"/>
    <s v="ZTE"/>
    <n v="0"/>
    <n v="0"/>
    <n v="0"/>
    <n v="0"/>
    <n v="0"/>
    <n v="0"/>
    <n v="0"/>
    <n v="0"/>
    <n v="0"/>
    <n v="0"/>
    <n v="0"/>
    <n v="0"/>
    <n v="0"/>
    <n v="0"/>
    <n v="0"/>
    <n v="0"/>
    <n v="0"/>
    <n v="0"/>
    <n v="0"/>
    <n v="0"/>
    <n v="0"/>
    <n v="0"/>
    <n v="0"/>
    <n v="0"/>
    <m/>
    <n v="0"/>
    <n v="0"/>
    <n v="0"/>
    <n v="0"/>
    <n v="0"/>
    <x v="0"/>
    <m/>
    <s v="No root cause"/>
    <s v="No root cause"/>
    <s v="No root cause"/>
    <x v="3"/>
    <s v=""/>
    <s v="CTR_866"/>
    <m/>
    <s v=""/>
  </r>
  <r>
    <s v="Bastos-Nylon"/>
    <s v="CTR_198"/>
    <s v="Yaounde"/>
    <s v="IHS"/>
    <s v="Grid-Gen"/>
    <s v="CENTRE"/>
    <s v="Yaounde"/>
    <s v="ZTE"/>
    <n v="0"/>
    <n v="0"/>
    <n v="0"/>
    <n v="0.20280267554710912"/>
    <n v="0"/>
    <n v="0"/>
    <n v="0"/>
    <n v="0"/>
    <n v="0"/>
    <n v="0"/>
    <n v="0"/>
    <n v="0"/>
    <n v="0.11913832316020478"/>
    <n v="0"/>
    <n v="0"/>
    <n v="0"/>
    <n v="0"/>
    <n v="0"/>
    <n v="0"/>
    <n v="0"/>
    <n v="0"/>
    <n v="0"/>
    <n v="0"/>
    <n v="0"/>
    <m/>
    <n v="0"/>
    <n v="0"/>
    <n v="0"/>
    <n v="0"/>
    <n v="0"/>
    <x v="0"/>
    <m/>
    <s v="No root cause"/>
    <s v="No root cause"/>
    <s v="No root cause"/>
    <x v="3"/>
    <s v=""/>
    <s v="CTR_198"/>
    <m/>
    <s v=""/>
  </r>
  <r>
    <s v="Mendong-Village"/>
    <s v="CTR_713"/>
    <s v="Yaounde"/>
    <s v="CAMUSAT"/>
    <s v="Good Grid + GE"/>
    <s v="CENTRE"/>
    <s v="Yaounde"/>
    <s v="ZTE"/>
    <n v="0"/>
    <n v="0"/>
    <n v="0"/>
    <n v="0"/>
    <n v="0"/>
    <n v="0"/>
    <n v="0"/>
    <n v="0"/>
    <n v="0"/>
    <n v="0"/>
    <n v="0"/>
    <n v="0"/>
    <n v="0"/>
    <n v="0"/>
    <n v="0"/>
    <n v="0"/>
    <n v="0"/>
    <n v="0"/>
    <n v="0"/>
    <n v="0"/>
    <n v="0"/>
    <n v="0"/>
    <n v="0"/>
    <n v="0"/>
    <m/>
    <n v="0"/>
    <n v="0"/>
    <n v="0"/>
    <n v="0"/>
    <n v="0"/>
    <x v="0"/>
    <m/>
    <s v="No root cause"/>
    <s v="No root cause"/>
    <s v="No root cause"/>
    <x v="3"/>
    <s v=""/>
    <s v="CTR_713"/>
    <m/>
    <s v=""/>
  </r>
  <r>
    <s v="Mehanda-II"/>
    <s v="CTR_763"/>
    <s v="Yaounde"/>
    <s v="CAMUSAT"/>
    <s v="Good Grid + GE"/>
    <s v="CENTRE"/>
    <s v="Yaounde"/>
    <s v="ZTE"/>
    <n v="0"/>
    <n v="0"/>
    <n v="0"/>
    <n v="0"/>
    <n v="0"/>
    <n v="0"/>
    <n v="0"/>
    <n v="9.8754612151252896"/>
    <n v="12.299765575730596"/>
    <n v="1.9944433029994322"/>
    <n v="0"/>
    <n v="0"/>
    <n v="0"/>
    <n v="0"/>
    <n v="0"/>
    <n v="0"/>
    <n v="0"/>
    <n v="0"/>
    <n v="0"/>
    <n v="0"/>
    <n v="0"/>
    <n v="0"/>
    <n v="0"/>
    <n v="0"/>
    <m/>
    <n v="0"/>
    <n v="0"/>
    <n v="0"/>
    <n v="0"/>
    <n v="0"/>
    <x v="0"/>
    <m/>
    <s v="No root cause"/>
    <s v="No root cause"/>
    <s v="No root cause"/>
    <x v="3"/>
    <s v=""/>
    <s v="CTR_763"/>
    <m/>
    <s v=""/>
  </r>
  <r>
    <s v="GP-Etoudi"/>
    <s v="CTR_735"/>
    <s v="Yaounde"/>
    <s v="CAMUSAT"/>
    <s v="Good Grid no GE - 12h"/>
    <s v="CENTRE"/>
    <s v="Yaounde"/>
    <s v="ZTE"/>
    <n v="0"/>
    <n v="0"/>
    <n v="0"/>
    <n v="0"/>
    <n v="0"/>
    <n v="0"/>
    <n v="0"/>
    <n v="0"/>
    <n v="0"/>
    <n v="0"/>
    <n v="0"/>
    <n v="0"/>
    <n v="0"/>
    <n v="0"/>
    <n v="0"/>
    <n v="0"/>
    <n v="0"/>
    <n v="0"/>
    <n v="0"/>
    <n v="0"/>
    <n v="0"/>
    <n v="0"/>
    <n v="0"/>
    <n v="0"/>
    <m/>
    <n v="0"/>
    <n v="0"/>
    <n v="0"/>
    <n v="0"/>
    <n v="0"/>
    <x v="0"/>
    <m/>
    <s v="No root cause"/>
    <s v="No root cause"/>
    <s v="No root cause"/>
    <x v="3"/>
    <s v=""/>
    <s v="CTR_735"/>
    <m/>
    <s v=""/>
  </r>
  <r>
    <s v="Bong-assi"/>
    <s v="CTR_774"/>
    <s v="Yaounde"/>
    <s v="CAMUSAT"/>
    <s v="Hybrid Solar - S3"/>
    <s v="CENTRE"/>
    <s v="Yaounde"/>
    <s v="ZTE"/>
    <n v="0"/>
    <n v="0"/>
    <n v="0"/>
    <n v="0"/>
    <n v="5.500338153084932E-2"/>
    <n v="1.9064985318163523"/>
    <n v="4.8868114589664786E-2"/>
    <n v="0"/>
    <n v="0"/>
    <n v="0"/>
    <n v="0"/>
    <n v="0"/>
    <n v="0"/>
    <n v="0"/>
    <n v="0"/>
    <n v="0"/>
    <n v="0"/>
    <n v="0"/>
    <n v="0"/>
    <n v="0"/>
    <n v="0"/>
    <n v="0"/>
    <n v="0"/>
    <n v="0"/>
    <m/>
    <n v="0"/>
    <n v="0"/>
    <n v="0"/>
    <n v="0"/>
    <n v="0"/>
    <x v="0"/>
    <m/>
    <s v="No root cause"/>
    <s v="No root cause"/>
    <s v="No root cause"/>
    <x v="3"/>
    <s v=""/>
    <s v="CTR_774"/>
    <m/>
    <s v=""/>
  </r>
  <r>
    <s v="CTR_954_Z_Nkolfoulou-III"/>
    <s v="CTR_954"/>
    <s v="Yaounde"/>
    <m/>
    <e v="#N/A"/>
    <s v="CENTRE"/>
    <s v="Yaounde"/>
    <s v="ZTE"/>
    <n v="0"/>
    <n v="0"/>
    <n v="0"/>
    <n v="0"/>
    <n v="0"/>
    <n v="0"/>
    <n v="0"/>
    <n v="0"/>
    <n v="0.62499464947650485"/>
    <n v="0"/>
    <n v="0"/>
    <n v="0"/>
    <n v="0"/>
    <n v="0"/>
    <n v="0"/>
    <n v="0"/>
    <n v="0"/>
    <n v="0"/>
    <n v="0"/>
    <n v="0"/>
    <n v="0"/>
    <n v="0"/>
    <n v="0"/>
    <n v="0"/>
    <m/>
    <n v="0"/>
    <n v="0"/>
    <n v="0"/>
    <n v="0"/>
    <n v="0"/>
    <x v="0"/>
    <m/>
    <s v="No root cause"/>
    <s v="No root cause"/>
    <s v="No root cause"/>
    <x v="3"/>
    <s v=""/>
    <s v="CTR_954"/>
    <m/>
    <s v=""/>
  </r>
  <r>
    <s v="Jean-Vespa2-MTN-IHS"/>
    <s v="CTR_525"/>
    <s v="Yaounde"/>
    <s v="IHS"/>
    <s v="Grid-Gen"/>
    <s v="CENTRE"/>
    <s v="Yaounde"/>
    <s v="ZTE"/>
    <n v="0"/>
    <n v="0"/>
    <n v="0"/>
    <n v="0"/>
    <n v="0"/>
    <n v="0"/>
    <n v="0"/>
    <n v="0"/>
    <n v="0"/>
    <n v="0"/>
    <n v="0"/>
    <n v="0"/>
    <n v="0.20471102892707058"/>
    <n v="0"/>
    <n v="0"/>
    <n v="0"/>
    <n v="0"/>
    <n v="0"/>
    <n v="0"/>
    <n v="0"/>
    <n v="0"/>
    <n v="0"/>
    <n v="0"/>
    <n v="0"/>
    <m/>
    <n v="0"/>
    <n v="0"/>
    <n v="0"/>
    <n v="0"/>
    <n v="0"/>
    <x v="0"/>
    <m/>
    <s v="No root cause"/>
    <s v="No root cause"/>
    <s v="No root cause"/>
    <x v="3"/>
    <s v=""/>
    <s v="CTR_525"/>
    <m/>
    <s v=""/>
  </r>
  <r>
    <s v="Mendong-Maetur-IHS"/>
    <s v="CTR_486"/>
    <s v="Yaounde"/>
    <s v="IHS"/>
    <s v="Grid-Gen"/>
    <s v="CENTRE"/>
    <s v="Yaounde"/>
    <s v="ZTE"/>
    <n v="0"/>
    <n v="0"/>
    <n v="0"/>
    <n v="0"/>
    <n v="0"/>
    <n v="0"/>
    <n v="0"/>
    <n v="0"/>
    <n v="0"/>
    <n v="0"/>
    <n v="0"/>
    <n v="0"/>
    <n v="0"/>
    <n v="0"/>
    <n v="0"/>
    <n v="0"/>
    <n v="0"/>
    <n v="0"/>
    <n v="0"/>
    <n v="0"/>
    <n v="0"/>
    <n v="0"/>
    <n v="0"/>
    <n v="0"/>
    <m/>
    <n v="0"/>
    <n v="0"/>
    <n v="0"/>
    <n v="0"/>
    <n v="0"/>
    <x v="0"/>
    <m/>
    <s v="No root cause"/>
    <s v="No root cause"/>
    <s v="No root cause"/>
    <x v="3"/>
    <s v=""/>
    <s v="CTR_486"/>
    <m/>
    <s v=""/>
  </r>
  <r>
    <s v="Odza-III"/>
    <s v="CTR_628"/>
    <s v="Yaounde"/>
    <s v="CAMUSAT"/>
    <s v="Bad Grid + GE"/>
    <s v="CENTRE"/>
    <s v="Yaounde"/>
    <s v="ZTE"/>
    <n v="5.5391651185818702"/>
    <n v="0"/>
    <n v="0"/>
    <n v="0"/>
    <n v="0"/>
    <n v="0"/>
    <n v="0"/>
    <n v="0"/>
    <n v="0"/>
    <n v="0"/>
    <n v="0"/>
    <n v="0"/>
    <n v="0"/>
    <n v="0"/>
    <n v="0"/>
    <n v="0"/>
    <n v="0"/>
    <n v="0"/>
    <n v="0"/>
    <n v="0"/>
    <n v="0"/>
    <n v="0"/>
    <n v="0"/>
    <n v="0"/>
    <m/>
    <n v="0"/>
    <n v="0"/>
    <n v="0"/>
    <n v="0"/>
    <n v="0"/>
    <x v="0"/>
    <m/>
    <s v="No root cause"/>
    <s v="No root cause"/>
    <s v="No root cause"/>
    <x v="3"/>
    <s v=""/>
    <s v="CTR_628"/>
    <m/>
    <s v=""/>
  </r>
  <r>
    <s v="CTR_006_Z_Mbankolo"/>
    <s v="CTR_006"/>
    <s v="Yaounde"/>
    <s v="OCM/Datacenter"/>
    <s v="Grid-Gen"/>
    <s v="CENTRE"/>
    <s v="Yaounde"/>
    <s v="ZTE"/>
    <n v="0"/>
    <n v="0"/>
    <n v="0"/>
    <n v="0"/>
    <n v="0"/>
    <n v="0"/>
    <n v="0"/>
    <n v="0"/>
    <n v="0"/>
    <n v="0"/>
    <n v="0"/>
    <n v="0"/>
    <n v="0"/>
    <n v="0"/>
    <n v="0"/>
    <n v="0"/>
    <n v="0"/>
    <n v="0"/>
    <n v="0"/>
    <n v="0"/>
    <n v="0"/>
    <n v="0"/>
    <n v="0"/>
    <n v="0"/>
    <m/>
    <n v="0"/>
    <n v="0"/>
    <n v="0"/>
    <n v="0"/>
    <n v="0"/>
    <x v="0"/>
    <m/>
    <s v="No root cause"/>
    <s v="No root cause"/>
    <s v="No root cause"/>
    <x v="3"/>
    <s v=""/>
    <s v="CTR_006"/>
    <m/>
    <s v=""/>
  </r>
  <r>
    <s v="Mimboman3-IHS"/>
    <s v="CTR_625"/>
    <s v="Yaounde"/>
    <s v="IHS"/>
    <s v="Grid-Gen"/>
    <s v="CENTRE"/>
    <s v="Yaounde"/>
    <s v="ZTE"/>
    <n v="0"/>
    <n v="0"/>
    <n v="0"/>
    <n v="0"/>
    <n v="0"/>
    <n v="0"/>
    <n v="0"/>
    <n v="0"/>
    <n v="0"/>
    <n v="0"/>
    <n v="0"/>
    <n v="0"/>
    <n v="0"/>
    <n v="0"/>
    <n v="0"/>
    <n v="0"/>
    <n v="0"/>
    <n v="0"/>
    <n v="0"/>
    <n v="0"/>
    <n v="0"/>
    <n v="0"/>
    <n v="0"/>
    <n v="0"/>
    <m/>
    <n v="0"/>
    <n v="0"/>
    <n v="0"/>
    <n v="0"/>
    <n v="0"/>
    <x v="0"/>
    <m/>
    <s v="No root cause"/>
    <s v="No root cause"/>
    <s v="No root cause"/>
    <x v="3"/>
    <s v=""/>
    <s v="CTR_625"/>
    <m/>
    <s v=""/>
  </r>
  <r>
    <s v="Nsimeyong-Chefferie"/>
    <s v="CTR_660"/>
    <s v="Yaounde"/>
    <s v="CAMUSAT"/>
    <s v="Good Grid no GE - 12h"/>
    <s v="CENTRE"/>
    <s v="Yaounde"/>
    <s v="ZTE"/>
    <n v="0"/>
    <n v="0"/>
    <n v="0"/>
    <n v="0"/>
    <n v="0.38074325191976849"/>
    <n v="0"/>
    <n v="0"/>
    <n v="0"/>
    <n v="0"/>
    <n v="0"/>
    <n v="0"/>
    <n v="0"/>
    <n v="9.4887075418125573"/>
    <n v="0"/>
    <n v="0"/>
    <n v="0"/>
    <n v="0"/>
    <n v="0"/>
    <n v="0"/>
    <n v="0"/>
    <n v="0"/>
    <n v="0"/>
    <n v="0"/>
    <n v="0"/>
    <m/>
    <n v="0"/>
    <n v="0"/>
    <n v="0"/>
    <n v="0"/>
    <n v="0"/>
    <x v="0"/>
    <m/>
    <s v="No root cause"/>
    <s v="No root cause"/>
    <s v="No root cause"/>
    <x v="3"/>
    <s v=""/>
    <s v="CTR_660"/>
    <m/>
    <s v=""/>
  </r>
  <r>
    <s v="Rain-forest-School"/>
    <s v="CTR_766"/>
    <s v="Yaounde"/>
    <s v="CAMUSAT"/>
    <s v="Good Grid no GE - 8h"/>
    <s v="CENTRE"/>
    <s v="Yaounde"/>
    <s v="ZTE"/>
    <n v="0"/>
    <n v="0"/>
    <n v="0"/>
    <n v="0"/>
    <n v="16.809151107344341"/>
    <n v="0"/>
    <n v="0"/>
    <n v="0"/>
    <n v="0"/>
    <n v="0"/>
    <n v="0"/>
    <n v="0"/>
    <n v="0"/>
    <n v="0"/>
    <n v="0"/>
    <n v="0"/>
    <n v="0"/>
    <n v="0"/>
    <n v="0"/>
    <n v="0"/>
    <n v="0"/>
    <n v="0"/>
    <n v="0"/>
    <n v="0"/>
    <m/>
    <n v="0"/>
    <n v="0"/>
    <n v="0"/>
    <n v="0"/>
    <n v="0"/>
    <x v="0"/>
    <m/>
    <s v="No root cause"/>
    <s v="No root cause"/>
    <s v="No root cause"/>
    <x v="3"/>
    <s v=""/>
    <s v="CTR_766"/>
    <m/>
    <s v=""/>
  </r>
  <r>
    <s v="Sofavinc"/>
    <s v="CTR_261"/>
    <s v="Yaounde"/>
    <s v="IHS"/>
    <s v="Grid-Gen"/>
    <s v="CENTRE"/>
    <s v="Yaounde"/>
    <s v="ZTE"/>
    <n v="0"/>
    <n v="0"/>
    <n v="0"/>
    <n v="0"/>
    <n v="0"/>
    <n v="0"/>
    <n v="0"/>
    <n v="0"/>
    <n v="0"/>
    <n v="0"/>
    <n v="0"/>
    <n v="0"/>
    <n v="0"/>
    <n v="0"/>
    <n v="0"/>
    <n v="0"/>
    <n v="0"/>
    <n v="0"/>
    <n v="0"/>
    <n v="0"/>
    <n v="0"/>
    <n v="0"/>
    <n v="0"/>
    <n v="0"/>
    <m/>
    <n v="0"/>
    <n v="0"/>
    <n v="0"/>
    <n v="0"/>
    <n v="0"/>
    <x v="0"/>
    <m/>
    <s v="No root cause"/>
    <s v="No root cause"/>
    <s v="No root cause"/>
    <x v="3"/>
    <s v=""/>
    <s v="CTR_261"/>
    <m/>
    <s v=""/>
  </r>
  <r>
    <s v="Sodecoton"/>
    <s v="EXN_001"/>
    <s v="Maroua"/>
    <s v="IHS"/>
    <s v="Grid-Gen"/>
    <s v="EXTREME-NORD"/>
    <s v="Maroua"/>
    <s v="Huawei"/>
    <n v="0"/>
    <n v="2.0510340065005295E-3"/>
    <n v="0"/>
    <n v="0"/>
    <n v="5.439698886805751E-3"/>
    <n v="0"/>
    <n v="0"/>
    <n v="0"/>
    <n v="0"/>
    <n v="0"/>
    <n v="5.5288742783927312E-3"/>
    <n v="0"/>
    <n v="0"/>
    <n v="0"/>
    <n v="0"/>
    <n v="0"/>
    <n v="0"/>
    <n v="0"/>
    <n v="0"/>
    <n v="0"/>
    <n v="0"/>
    <n v="0"/>
    <n v="0"/>
    <n v="0"/>
    <m/>
    <n v="0"/>
    <n v="0"/>
    <n v="0"/>
    <n v="0"/>
    <n v="0"/>
    <x v="0"/>
    <m/>
    <s v="No root cause"/>
    <s v="No root cause"/>
    <s v="No root cause"/>
    <x v="3"/>
    <s v=""/>
    <s v="EXN_001"/>
    <m/>
    <s v=""/>
  </r>
  <r>
    <s v="Bonabappe"/>
    <s v="LIT_290"/>
    <s v="Douala"/>
    <s v="IHS"/>
    <s v="Grid-Gen"/>
    <s v="LITTORAL"/>
    <s v="Douala"/>
    <s v="ZTE"/>
    <n v="0"/>
    <n v="0"/>
    <n v="0"/>
    <n v="0"/>
    <n v="0"/>
    <n v="0"/>
    <n v="0"/>
    <n v="0"/>
    <n v="0"/>
    <n v="0"/>
    <n v="0"/>
    <n v="0"/>
    <n v="0"/>
    <n v="0"/>
    <n v="0"/>
    <n v="0"/>
    <n v="0"/>
    <n v="0"/>
    <n v="0"/>
    <n v="0"/>
    <n v="0"/>
    <n v="0"/>
    <n v="0"/>
    <n v="0"/>
    <m/>
    <n v="0"/>
    <n v="0"/>
    <n v="0"/>
    <n v="0"/>
    <n v="0"/>
    <x v="0"/>
    <m/>
    <s v="No root cause"/>
    <s v="No root cause"/>
    <s v="No root cause"/>
    <x v="3"/>
    <s v=""/>
    <s v="LIT_290"/>
    <m/>
    <s v=""/>
  </r>
  <r>
    <s v="Mabanda2-IHS"/>
    <s v="LIT_577"/>
    <s v="Douala"/>
    <s v="IHS"/>
    <s v="Grid-Gen"/>
    <s v="LITTORAL"/>
    <s v="Douala"/>
    <s v="ZTE"/>
    <n v="0"/>
    <n v="0"/>
    <n v="0"/>
    <n v="0"/>
    <n v="4.7405638167637855E-2"/>
    <n v="0"/>
    <n v="0"/>
    <n v="1.6498874249856603"/>
    <n v="0"/>
    <n v="0"/>
    <n v="0"/>
    <n v="0"/>
    <n v="0"/>
    <n v="0"/>
    <n v="0"/>
    <n v="0"/>
    <n v="0"/>
    <n v="0"/>
    <n v="0"/>
    <n v="0"/>
    <n v="0"/>
    <n v="0"/>
    <n v="0"/>
    <n v="0"/>
    <m/>
    <n v="0"/>
    <n v="0"/>
    <n v="0"/>
    <n v="0"/>
    <n v="0"/>
    <x v="0"/>
    <m/>
    <s v="No root cause"/>
    <s v="No root cause"/>
    <s v="No root cause"/>
    <x v="3"/>
    <s v=""/>
    <s v="LIT_577"/>
    <m/>
    <s v=""/>
  </r>
  <r>
    <s v="Mbalmayo"/>
    <s v="CTR_021"/>
    <s v="CENTRE"/>
    <m/>
    <m/>
    <s v="CENTRE"/>
    <s v="Mbalmayo"/>
    <s v="ZTE"/>
    <n v="0"/>
    <n v="0"/>
    <n v="0"/>
    <n v="0"/>
    <n v="0"/>
    <n v="0"/>
    <n v="0"/>
    <n v="0"/>
    <n v="0"/>
    <n v="0"/>
    <n v="0"/>
    <n v="0"/>
    <n v="0"/>
    <n v="0"/>
    <n v="0"/>
    <n v="0"/>
    <n v="0"/>
    <n v="0"/>
    <n v="0"/>
    <n v="0"/>
    <n v="0"/>
    <n v="0"/>
    <n v="0"/>
    <n v="0"/>
    <m/>
    <n v="0"/>
    <n v="0"/>
    <n v="0"/>
    <n v="0"/>
    <n v="0"/>
    <x v="0"/>
    <m/>
    <s v="No root cause"/>
    <s v="No root cause"/>
    <s v="No root cause"/>
    <x v="3"/>
    <s v=""/>
    <s v="CTR_021"/>
    <m/>
    <s v=""/>
  </r>
  <r>
    <s v="Grand-Hangar-II"/>
    <s v="LIT_361"/>
    <s v="Douala"/>
    <s v="IHS"/>
    <s v="Grid-Gen"/>
    <s v="LITTORAL"/>
    <s v="Douala"/>
    <s v="ZTE"/>
    <n v="0"/>
    <n v="0"/>
    <n v="0"/>
    <n v="0"/>
    <n v="4.8689763806490573E-2"/>
    <n v="0"/>
    <n v="0"/>
    <n v="1.443250207600312"/>
    <n v="0"/>
    <n v="0"/>
    <n v="0"/>
    <n v="0"/>
    <n v="0"/>
    <n v="0"/>
    <n v="0"/>
    <n v="0"/>
    <n v="0"/>
    <n v="0"/>
    <n v="0"/>
    <n v="0"/>
    <n v="0"/>
    <n v="0"/>
    <n v="0"/>
    <n v="0"/>
    <m/>
    <n v="0"/>
    <n v="0"/>
    <n v="0"/>
    <n v="0"/>
    <n v="0"/>
    <x v="0"/>
    <m/>
    <s v="No root cause"/>
    <s v="No root cause"/>
    <s v="No root cause"/>
    <x v="3"/>
    <s v=""/>
    <s v="LIT_361"/>
    <m/>
    <s v=""/>
  </r>
  <r>
    <s v="Bberi-Centre"/>
    <s v="LIT_243"/>
    <s v="Douala"/>
    <s v="IHS"/>
    <s v="Grid-Gen"/>
    <s v="LITTORAL"/>
    <s v="Douala"/>
    <s v="ZTE"/>
    <n v="0"/>
    <n v="0"/>
    <n v="0.36747395365162511"/>
    <n v="0"/>
    <n v="0"/>
    <n v="0"/>
    <n v="0"/>
    <n v="0"/>
    <n v="0"/>
    <n v="0"/>
    <n v="0"/>
    <n v="0"/>
    <n v="0"/>
    <n v="0"/>
    <n v="0"/>
    <n v="0"/>
    <n v="0"/>
    <n v="0"/>
    <n v="0"/>
    <n v="0"/>
    <n v="0"/>
    <n v="0"/>
    <n v="0"/>
    <n v="0"/>
    <m/>
    <n v="0"/>
    <n v="0"/>
    <n v="0"/>
    <n v="0"/>
    <n v="0"/>
    <x v="0"/>
    <m/>
    <s v="No root cause"/>
    <s v="No root cause"/>
    <s v="No root cause"/>
    <x v="3"/>
    <s v=""/>
    <s v="LIT_243"/>
    <m/>
    <s v=""/>
  </r>
  <r>
    <s v="Ngwele"/>
    <s v="LIT_206"/>
    <s v="Douala"/>
    <s v="IHS"/>
    <s v="Grid-Gen"/>
    <s v="LITTORAL"/>
    <s v="Douala"/>
    <s v="ZTE"/>
    <n v="0"/>
    <n v="0"/>
    <n v="0"/>
    <n v="0"/>
    <n v="1.5944560015751692E-2"/>
    <n v="0"/>
    <n v="0"/>
    <n v="3.1680271264407174"/>
    <n v="0"/>
    <n v="0"/>
    <n v="0"/>
    <n v="0"/>
    <n v="0"/>
    <n v="0"/>
    <n v="0"/>
    <n v="0"/>
    <n v="0"/>
    <n v="0"/>
    <n v="0"/>
    <n v="0"/>
    <n v="0"/>
    <n v="0"/>
    <n v="0"/>
    <n v="0"/>
    <m/>
    <n v="0"/>
    <n v="0"/>
    <n v="0"/>
    <n v="0"/>
    <n v="0"/>
    <x v="0"/>
    <m/>
    <s v="No root cause"/>
    <s v="No root cause"/>
    <s v="No root cause"/>
    <x v="3"/>
    <s v=""/>
    <s v="LIT_206"/>
    <m/>
    <s v=""/>
  </r>
  <r>
    <s v="Mbalmayo-Oyack"/>
    <s v="CTR_493"/>
    <s v="CENTRE"/>
    <s v="IHS"/>
    <s v="Grid-Gen"/>
    <s v="CENTRE"/>
    <s v="Mbalmayo"/>
    <s v="ZTE"/>
    <n v="0"/>
    <n v="0"/>
    <n v="0"/>
    <n v="0"/>
    <n v="0"/>
    <n v="0"/>
    <n v="0"/>
    <n v="0"/>
    <n v="0"/>
    <n v="0"/>
    <n v="0"/>
    <n v="0"/>
    <n v="0"/>
    <n v="0"/>
    <n v="0"/>
    <n v="0"/>
    <n v="0"/>
    <n v="0"/>
    <n v="0"/>
    <n v="0"/>
    <n v="0"/>
    <n v="0"/>
    <n v="0"/>
    <n v="0"/>
    <m/>
    <n v="0"/>
    <n v="0"/>
    <n v="0"/>
    <n v="0"/>
    <n v="0"/>
    <x v="0"/>
    <m/>
    <s v="No root cause"/>
    <s v="No root cause"/>
    <s v="No root cause"/>
    <x v="3"/>
    <s v=""/>
    <s v="CTR_493"/>
    <m/>
    <s v=""/>
  </r>
  <r>
    <s v="Galdi"/>
    <s v="ADM_031"/>
    <s v="ADAMAOUA"/>
    <s v="IHS"/>
    <s v="Grid-Gen"/>
    <s v="ADAMAOUA"/>
    <s v="Galdi"/>
    <s v="NOKIA"/>
    <n v="0"/>
    <n v="0"/>
    <n v="0"/>
    <n v="0"/>
    <n v="0"/>
    <n v="0"/>
    <n v="0"/>
    <n v="0"/>
    <n v="2.3188285641970513E-3"/>
    <n v="0"/>
    <n v="0"/>
    <n v="0"/>
    <n v="0"/>
    <n v="0"/>
    <n v="0"/>
    <n v="0"/>
    <n v="0"/>
    <n v="0"/>
    <n v="0"/>
    <n v="0"/>
    <n v="0"/>
    <n v="0"/>
    <n v="0"/>
    <n v="0"/>
    <m/>
    <n v="0"/>
    <n v="0"/>
    <n v="0"/>
    <n v="0"/>
    <n v="0"/>
    <x v="0"/>
    <m/>
    <s v="No root cause"/>
    <s v="No root cause"/>
    <s v="No root cause"/>
    <x v="3"/>
    <s v=""/>
    <s v="ADM_031"/>
    <m/>
    <s v=""/>
  </r>
  <r>
    <s v="Mbalmayo-Haoussa"/>
    <s v="CTR_393"/>
    <s v="CENTRE"/>
    <s v="IHS"/>
    <s v="Grid-Gen"/>
    <s v="CENTRE"/>
    <s v="Mbalmayo"/>
    <s v="ZTE"/>
    <n v="0"/>
    <n v="0"/>
    <n v="0"/>
    <n v="0"/>
    <n v="0"/>
    <n v="0"/>
    <n v="0"/>
    <n v="0"/>
    <n v="0"/>
    <n v="0"/>
    <n v="0"/>
    <n v="0"/>
    <n v="0"/>
    <n v="0"/>
    <n v="0"/>
    <n v="0"/>
    <n v="0"/>
    <n v="0"/>
    <n v="0"/>
    <n v="0"/>
    <n v="0"/>
    <n v="0"/>
    <n v="0"/>
    <n v="0"/>
    <m/>
    <n v="0"/>
    <n v="0"/>
    <n v="0"/>
    <n v="0"/>
    <n v="0"/>
    <x v="0"/>
    <m/>
    <s v="No root cause"/>
    <s v="No root cause"/>
    <s v="No root cause"/>
    <x v="3"/>
    <s v=""/>
    <s v="CTR_393"/>
    <m/>
    <s v=""/>
  </r>
  <r>
    <s v="Nkomba-II-IHS"/>
    <s v="LIT_155"/>
    <s v="Douala"/>
    <s v="IHS"/>
    <s v="Grid-Gen"/>
    <s v="LITTORAL"/>
    <s v="Douala"/>
    <s v="ZTE"/>
    <n v="0"/>
    <n v="3.7257478605040033"/>
    <n v="3.3257605590797668"/>
    <n v="0"/>
    <n v="0"/>
    <n v="0"/>
    <n v="13.516028741585416"/>
    <n v="0"/>
    <n v="0"/>
    <n v="0"/>
    <n v="0"/>
    <n v="0"/>
    <n v="0"/>
    <n v="0"/>
    <n v="0"/>
    <n v="0"/>
    <n v="0"/>
    <n v="0"/>
    <n v="0"/>
    <n v="0"/>
    <n v="0"/>
    <n v="0"/>
    <n v="0"/>
    <n v="0"/>
    <m/>
    <n v="0"/>
    <n v="0"/>
    <n v="0"/>
    <n v="0"/>
    <n v="0"/>
    <x v="0"/>
    <m/>
    <s v="No root cause"/>
    <s v="No root cause"/>
    <s v="No root cause"/>
    <x v="3"/>
    <s v=""/>
    <s v="LIT_155"/>
    <m/>
    <s v=""/>
  </r>
  <r>
    <s v="Mbalmayo-mbokoulo-IHS"/>
    <s v="CTR_136"/>
    <s v="CENTRE"/>
    <s v="IHS"/>
    <s v="Grid-Gen"/>
    <s v="CENTRE"/>
    <s v="Mbalmayo"/>
    <s v="ZTE"/>
    <n v="0"/>
    <n v="0"/>
    <n v="6.7523606509661188E-2"/>
    <n v="0"/>
    <n v="0"/>
    <n v="0"/>
    <n v="0"/>
    <n v="0"/>
    <n v="0"/>
    <n v="0"/>
    <n v="0"/>
    <n v="0"/>
    <n v="0"/>
    <n v="0"/>
    <n v="0"/>
    <n v="0"/>
    <n v="0"/>
    <n v="0"/>
    <n v="0"/>
    <n v="0"/>
    <n v="0"/>
    <n v="0"/>
    <n v="0"/>
    <n v="0"/>
    <m/>
    <n v="0"/>
    <n v="0"/>
    <n v="0"/>
    <n v="0"/>
    <n v="0"/>
    <x v="0"/>
    <m/>
    <s v="No root cause"/>
    <s v="No root cause"/>
    <s v="No root cause"/>
    <x v="3"/>
    <s v=""/>
    <s v="CTR_136"/>
    <m/>
    <s v=""/>
  </r>
  <r>
    <s v="Dibi-MTN"/>
    <s v="ADM_032"/>
    <s v="ADAMAOUA"/>
    <s v="IHS"/>
    <s v="Grid-Gen"/>
    <s v="ADAMAOUA"/>
    <s v="Dibi"/>
    <s v="NOKIA"/>
    <n v="0"/>
    <n v="0"/>
    <n v="0"/>
    <n v="0"/>
    <n v="0"/>
    <n v="0"/>
    <n v="0"/>
    <n v="0"/>
    <n v="1.7837142801515253E-3"/>
    <n v="0"/>
    <n v="0"/>
    <n v="0"/>
    <n v="0"/>
    <n v="0"/>
    <n v="0"/>
    <n v="0"/>
    <n v="0"/>
    <n v="0"/>
    <n v="0"/>
    <n v="0"/>
    <n v="0"/>
    <n v="0"/>
    <n v="0"/>
    <n v="0"/>
    <m/>
    <n v="0"/>
    <n v="0"/>
    <n v="0"/>
    <n v="0"/>
    <n v="0"/>
    <x v="0"/>
    <m/>
    <s v="No root cause"/>
    <s v="No root cause"/>
    <s v="No root cause"/>
    <x v="3"/>
    <s v=""/>
    <s v="ADM_032"/>
    <m/>
    <s v=""/>
  </r>
  <r>
    <s v="Bidzar-MTN"/>
    <s v="NRD_027"/>
    <s v="NORD"/>
    <s v="IHS"/>
    <s v="Gen Only"/>
    <s v="NORD"/>
    <s v="Bidzar"/>
    <s v="NOKIA"/>
    <n v="0"/>
    <n v="0"/>
    <n v="0"/>
    <n v="0"/>
    <n v="0"/>
    <n v="0"/>
    <n v="0"/>
    <n v="0"/>
    <n v="0"/>
    <n v="0"/>
    <n v="0"/>
    <n v="0"/>
    <n v="0"/>
    <n v="0"/>
    <n v="0"/>
    <n v="0"/>
    <n v="0"/>
    <n v="0"/>
    <n v="0"/>
    <n v="0"/>
    <n v="0"/>
    <n v="0"/>
    <n v="0"/>
    <n v="0"/>
    <m/>
    <n v="0"/>
    <n v="0"/>
    <n v="0"/>
    <n v="0"/>
    <n v="0"/>
    <x v="0"/>
    <m/>
    <s v="No root cause"/>
    <s v="No root cause"/>
    <s v="No root cause"/>
    <x v="3"/>
    <s v="(05-10-2026 ticket): INC-20260510-00015798...Others"/>
    <s v="NRD_027"/>
    <m/>
    <s v=""/>
  </r>
  <r>
    <s v="Mombal-MTN"/>
    <s v="EST_061"/>
    <s v="CENTRE"/>
    <s v="IHS"/>
    <s v="Grid-Gen"/>
    <s v="EST"/>
    <s v="Mombal"/>
    <s v="NOKIA"/>
    <n v="0"/>
    <n v="0"/>
    <n v="0"/>
    <n v="0"/>
    <n v="0"/>
    <n v="0"/>
    <n v="0"/>
    <n v="0"/>
    <n v="0"/>
    <n v="0"/>
    <n v="0"/>
    <n v="0"/>
    <n v="0"/>
    <n v="0"/>
    <n v="0"/>
    <n v="0"/>
    <n v="0"/>
    <n v="0"/>
    <n v="0"/>
    <n v="0"/>
    <n v="0"/>
    <n v="0"/>
    <n v="0"/>
    <n v="0"/>
    <m/>
    <n v="0"/>
    <n v="0"/>
    <n v="0"/>
    <n v="0"/>
    <n v="0"/>
    <x v="0"/>
    <m/>
    <s v="No root cause"/>
    <s v="No root cause"/>
    <s v="No root cause"/>
    <x v="3"/>
    <s v=""/>
    <s v="EST_061"/>
    <m/>
    <s v=""/>
  </r>
  <r>
    <s v="Tcheboa-MTN-IHS"/>
    <s v="NRD_025"/>
    <s v="NORD"/>
    <s v="IHS"/>
    <s v="Grid-Hybrid-Gen"/>
    <s v="NORD"/>
    <s v="Ngong"/>
    <s v="NOKIA"/>
    <n v="0"/>
    <n v="0"/>
    <n v="0"/>
    <n v="0.15395771234068034"/>
    <n v="0"/>
    <n v="0"/>
    <n v="0"/>
    <n v="0"/>
    <n v="0"/>
    <n v="0"/>
    <n v="0"/>
    <n v="0"/>
    <n v="6.4938767910017337"/>
    <n v="0"/>
    <n v="0"/>
    <n v="0"/>
    <n v="0"/>
    <n v="0"/>
    <n v="0"/>
    <n v="0"/>
    <n v="0"/>
    <n v="0"/>
    <n v="0"/>
    <n v="0"/>
    <m/>
    <n v="0"/>
    <n v="0"/>
    <n v="0"/>
    <n v="0"/>
    <n v="0"/>
    <x v="0"/>
    <m/>
    <s v="No root cause"/>
    <s v="No root cause"/>
    <s v="No root cause"/>
    <x v="3"/>
    <s v="(05-10-2026 ticket): INC-20260510-00014220...Others"/>
    <s v="NRD_025"/>
    <m/>
    <s v=""/>
  </r>
  <r>
    <s v="Bfsam-Ndjinga"/>
    <s v="OST_075"/>
    <s v="Bafoussam"/>
    <s v="IHS"/>
    <s v="Grid-Gen"/>
    <s v="OUEST"/>
    <s v="Bafoussam"/>
    <s v="Huawei"/>
    <n v="0"/>
    <n v="0"/>
    <n v="0"/>
    <n v="0"/>
    <n v="0"/>
    <n v="0"/>
    <n v="7.4409551897224295"/>
    <n v="18.431108799684964"/>
    <n v="18.478478767695965"/>
    <n v="18.491409199476077"/>
    <n v="29.694959521506256"/>
    <n v="0"/>
    <n v="0"/>
    <n v="0"/>
    <n v="0"/>
    <n v="0"/>
    <n v="0"/>
    <n v="0"/>
    <n v="0"/>
    <n v="0"/>
    <n v="0"/>
    <n v="0"/>
    <n v="0"/>
    <n v="0"/>
    <m/>
    <n v="0"/>
    <n v="0"/>
    <n v="0"/>
    <n v="0"/>
    <n v="0"/>
    <x v="0"/>
    <m/>
    <s v="No root cause"/>
    <s v="No root cause"/>
    <s v="No root cause"/>
    <x v="3"/>
    <s v=""/>
    <s v="OST_075"/>
    <m/>
    <s v=""/>
  </r>
  <r>
    <s v="CHR-Bafoussam"/>
    <s v="OST_307"/>
    <s v="Bafoussam"/>
    <s v="CAMUSAT"/>
    <s v="Medium Grid + GE"/>
    <s v="OUEST"/>
    <s v="Bafoussam"/>
    <s v="NOKIA"/>
    <n v="0"/>
    <n v="0"/>
    <n v="0"/>
    <n v="0"/>
    <n v="0"/>
    <n v="1.082132283504853E-3"/>
    <n v="7.2541455387393317"/>
    <n v="27.735584468495354"/>
    <n v="23.164597465791779"/>
    <n v="23.165463171618583"/>
    <n v="19.561856515356606"/>
    <n v="0"/>
    <n v="0"/>
    <n v="0"/>
    <n v="0"/>
    <n v="0"/>
    <n v="0"/>
    <n v="0"/>
    <n v="0"/>
    <n v="0"/>
    <n v="0"/>
    <n v="0"/>
    <n v="0"/>
    <n v="0"/>
    <m/>
    <n v="0"/>
    <n v="0"/>
    <n v="0"/>
    <n v="0"/>
    <n v="0"/>
    <x v="0"/>
    <m/>
    <s v="No root cause"/>
    <s v="No root cause"/>
    <s v="No root cause"/>
    <x v="3"/>
    <s v=""/>
    <s v="OST_307"/>
    <m/>
    <s v=""/>
  </r>
  <r>
    <s v="FAYADOR-AKWA"/>
    <s v="LIT_689"/>
    <s v="Douala"/>
    <s v="CAMUSAT"/>
    <s v="Good Grid no GE - 8h"/>
    <s v="LITTORAL"/>
    <s v="Douala"/>
    <s v="ZTE"/>
    <n v="0"/>
    <n v="0"/>
    <n v="0"/>
    <n v="0"/>
    <n v="0"/>
    <n v="2.2925209669180697"/>
    <n v="0"/>
    <n v="0"/>
    <n v="1.3378092245878672"/>
    <n v="14.355151341340568"/>
    <n v="17.936987954901511"/>
    <n v="0"/>
    <n v="0"/>
    <n v="0"/>
    <n v="0"/>
    <n v="0"/>
    <n v="0"/>
    <n v="0"/>
    <n v="0"/>
    <n v="0"/>
    <n v="0"/>
    <n v="0"/>
    <n v="0"/>
    <n v="0"/>
    <m/>
    <n v="0"/>
    <n v="0"/>
    <n v="0"/>
    <n v="0"/>
    <n v="0"/>
    <x v="0"/>
    <m/>
    <s v="No root cause"/>
    <s v="No root cause"/>
    <s v="No root cause"/>
    <x v="3"/>
    <s v=""/>
    <s v="LIT_689"/>
    <m/>
    <s v=""/>
  </r>
  <r>
    <s v="Bep-Universite"/>
    <s v="LIT_265"/>
    <s v="Douala"/>
    <s v="IHS"/>
    <s v="Grid-Gen"/>
    <s v="LITTORAL"/>
    <s v="Douala"/>
    <s v="ZTE"/>
    <n v="0"/>
    <n v="0"/>
    <n v="0"/>
    <n v="2.1223743197701598E-3"/>
    <n v="0"/>
    <n v="0"/>
    <n v="0"/>
    <n v="0"/>
    <n v="0"/>
    <n v="0"/>
    <n v="16.420257224633534"/>
    <n v="0"/>
    <n v="0"/>
    <n v="0"/>
    <n v="0"/>
    <n v="0"/>
    <n v="0"/>
    <n v="0"/>
    <n v="0"/>
    <n v="0"/>
    <n v="0"/>
    <n v="0"/>
    <n v="0"/>
    <n v="0"/>
    <m/>
    <n v="0"/>
    <n v="0"/>
    <n v="0"/>
    <n v="0"/>
    <n v="0"/>
    <x v="0"/>
    <m/>
    <s v="No root cause"/>
    <s v="No root cause"/>
    <s v="No root cause"/>
    <x v="3"/>
    <s v=""/>
    <s v="LIT_265"/>
    <m/>
    <s v=""/>
  </r>
  <r>
    <s v="Shell-NewBell-Carrefour"/>
    <s v="LIT_407"/>
    <s v="Douala"/>
    <s v="IHS"/>
    <s v="GridOnly"/>
    <s v="LITTORAL"/>
    <s v="Douala"/>
    <s v="ZTE"/>
    <n v="0"/>
    <n v="0"/>
    <n v="0"/>
    <n v="4.9634666255746458"/>
    <n v="0"/>
    <n v="0"/>
    <n v="0"/>
    <n v="0"/>
    <n v="0"/>
    <n v="0"/>
    <n v="6.7972515430909812"/>
    <n v="0"/>
    <n v="0"/>
    <n v="0"/>
    <n v="0"/>
    <n v="0"/>
    <n v="0"/>
    <n v="0"/>
    <n v="0"/>
    <n v="0"/>
    <n v="0"/>
    <n v="0"/>
    <n v="0"/>
    <n v="0"/>
    <m/>
    <n v="0"/>
    <n v="0"/>
    <n v="0"/>
    <n v="0"/>
    <n v="0"/>
    <x v="0"/>
    <m/>
    <s v="No root cause"/>
    <s v="No root cause"/>
    <s v="No root cause"/>
    <x v="3"/>
    <s v=""/>
    <s v="LIT_407"/>
    <m/>
    <s v=""/>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n v="0"/>
    <n v="0"/>
    <n v="0"/>
    <n v="0"/>
    <n v="0"/>
    <n v="0"/>
    <n v="0"/>
    <n v="0"/>
    <n v="0"/>
    <m/>
    <n v="0"/>
    <n v="0"/>
    <n v="0"/>
    <n v="0"/>
    <n v="0"/>
    <x v="0"/>
    <m/>
    <s v="No root cause"/>
    <s v="No root cause"/>
    <s v="No root cause"/>
    <x v="3"/>
    <s v=""/>
    <s v="LIT_139"/>
    <m/>
    <s v=""/>
  </r>
  <r>
    <s v="Bamenda-Foncha-Street-IHS"/>
    <s v="NRO_121"/>
    <s v="NORD-OUEST"/>
    <s v="IHS"/>
    <s v="Grid-Gen"/>
    <s v="NORD-OUEST"/>
    <s v="Bamenda"/>
    <s v="Huawei"/>
    <n v="4.5670998450488396"/>
    <n v="2.3213246184006642"/>
    <n v="0.16452859747797724"/>
    <n v="0"/>
    <n v="0"/>
    <n v="7.3837224234019052E-3"/>
    <n v="0"/>
    <n v="0"/>
    <n v="0"/>
    <n v="0"/>
    <n v="4.9592932172483764"/>
    <n v="0"/>
    <n v="0"/>
    <n v="0"/>
    <n v="0"/>
    <n v="0"/>
    <n v="0"/>
    <n v="0.2626215282236547"/>
    <n v="0"/>
    <n v="0"/>
    <n v="0"/>
    <n v="0"/>
    <n v="0"/>
    <n v="0"/>
    <m/>
    <n v="0"/>
    <n v="0"/>
    <n v="0"/>
    <n v="0"/>
    <n v="0"/>
    <x v="0"/>
    <m/>
    <s v="No root cause"/>
    <s v="No root cause"/>
    <s v="No root cause"/>
    <x v="3"/>
    <s v=""/>
    <s v="NRO_121"/>
    <m/>
    <s v=""/>
  </r>
  <r>
    <s v="Ndogbong-IUT"/>
    <s v="LIT_221"/>
    <s v="Douala"/>
    <s v="IHS"/>
    <s v="Grid-Gen"/>
    <s v="LITTORAL"/>
    <s v="Douala"/>
    <s v="ZTE"/>
    <n v="0"/>
    <n v="0"/>
    <n v="0"/>
    <n v="2.1937146330396977E-3"/>
    <n v="0"/>
    <n v="0"/>
    <n v="0"/>
    <n v="0"/>
    <n v="0.51728861151774996"/>
    <n v="26.773502352803554"/>
    <n v="4.0995354318799864"/>
    <n v="0"/>
    <n v="0"/>
    <n v="0"/>
    <n v="0"/>
    <n v="0"/>
    <n v="0"/>
    <n v="0"/>
    <n v="0"/>
    <n v="0"/>
    <n v="0"/>
    <n v="0"/>
    <n v="0"/>
    <n v="0"/>
    <m/>
    <n v="0"/>
    <n v="0"/>
    <n v="0"/>
    <n v="0"/>
    <n v="0"/>
    <x v="0"/>
    <m/>
    <s v="No root cause"/>
    <s v="No root cause"/>
    <s v="No root cause"/>
    <x v="3"/>
    <s v=""/>
    <s v="LIT_221"/>
    <m/>
    <s v=""/>
  </r>
  <r>
    <s v="Yelwa"/>
    <s v="NRD_007"/>
    <s v="Garoua"/>
    <s v="IHS"/>
    <s v="Grid-Gen"/>
    <s v="NORD"/>
    <s v="Garoua"/>
    <s v="Huawei"/>
    <n v="0"/>
    <n v="0"/>
    <n v="0"/>
    <n v="0"/>
    <n v="0"/>
    <n v="0"/>
    <n v="0"/>
    <n v="0"/>
    <n v="0"/>
    <n v="0"/>
    <n v="2.6528073840077848"/>
    <n v="0"/>
    <n v="0"/>
    <n v="0"/>
    <n v="0"/>
    <n v="0"/>
    <n v="0"/>
    <n v="0"/>
    <n v="0"/>
    <n v="0"/>
    <n v="0"/>
    <n v="0"/>
    <n v="0"/>
    <n v="0"/>
    <m/>
    <n v="0"/>
    <n v="0"/>
    <n v="0"/>
    <n v="0"/>
    <n v="0"/>
    <x v="0"/>
    <m/>
    <s v="No root cause"/>
    <s v="No root cause"/>
    <s v="No root cause"/>
    <x v="3"/>
    <s v=""/>
    <s v="NRD_007"/>
    <m/>
    <s v=""/>
  </r>
  <r>
    <s v="Bda-Mulang"/>
    <s v="NRO_243"/>
    <s v="NORD-OUEST"/>
    <s v="IHS"/>
    <s v="Grid-Gen"/>
    <s v="NORD-OUEST"/>
    <s v="Bamenda"/>
    <s v="Huawei"/>
    <n v="0"/>
    <n v="0"/>
    <n v="0"/>
    <n v="1.3401277847691289"/>
    <n v="0"/>
    <n v="0"/>
    <n v="0"/>
    <n v="0"/>
    <n v="0"/>
    <n v="0"/>
    <n v="2.3148861551280842"/>
    <n v="0"/>
    <n v="0"/>
    <n v="0"/>
    <n v="0"/>
    <n v="0"/>
    <n v="0"/>
    <n v="13.788816264449983"/>
    <n v="0"/>
    <n v="0"/>
    <n v="0"/>
    <n v="0"/>
    <n v="0"/>
    <n v="0"/>
    <m/>
    <n v="0"/>
    <n v="0"/>
    <n v="0"/>
    <n v="0"/>
    <n v="0"/>
    <x v="0"/>
    <m/>
    <s v="No root cause"/>
    <s v="No root cause"/>
    <s v="No root cause"/>
    <x v="3"/>
    <s v=""/>
    <s v="NRO_243"/>
    <m/>
    <s v=""/>
  </r>
  <r>
    <s v="Edea-Nkakanzock"/>
    <s v="LIT_314"/>
    <s v="LITTORAL"/>
    <s v="IHS"/>
    <s v="Grid-Gen"/>
    <s v="LITTORAL"/>
    <s v="Edea"/>
    <s v="ZTE"/>
    <n v="0"/>
    <n v="0"/>
    <n v="0"/>
    <n v="0"/>
    <n v="0.4110807201376574"/>
    <n v="4.1577134573513339"/>
    <n v="0"/>
    <n v="2.4190965177366279"/>
    <n v="3.1977403669174982"/>
    <n v="4.4890357072535991"/>
    <n v="2.2382488235982341"/>
    <n v="0"/>
    <n v="0"/>
    <n v="0"/>
    <n v="0"/>
    <n v="0"/>
    <n v="0"/>
    <n v="0"/>
    <n v="0"/>
    <n v="0"/>
    <n v="0"/>
    <n v="0"/>
    <n v="0"/>
    <n v="0"/>
    <m/>
    <n v="0"/>
    <n v="0"/>
    <n v="0"/>
    <n v="0"/>
    <n v="0"/>
    <x v="0"/>
    <m/>
    <s v="No root cause"/>
    <s v="No root cause"/>
    <s v="No root cause"/>
    <x v="3"/>
    <s v=""/>
    <s v="LIT_314"/>
    <m/>
    <s v=""/>
  </r>
  <r>
    <s v="Oyack-II"/>
    <s v="LIT_765"/>
    <s v="Douala"/>
    <s v="CAMUSAT"/>
    <s v="Good Grid no GE - 8h"/>
    <s v="LITTORAL"/>
    <s v="Douala"/>
    <s v="ZTE"/>
    <n v="0"/>
    <n v="0"/>
    <n v="0"/>
    <n v="0"/>
    <n v="0"/>
    <n v="2.2985492233893474"/>
    <n v="0"/>
    <n v="5.0158125804362053"/>
    <n v="0"/>
    <n v="0"/>
    <n v="2.1714029500646324"/>
    <n v="0"/>
    <n v="0"/>
    <n v="0"/>
    <n v="0"/>
    <n v="0"/>
    <n v="0"/>
    <n v="0"/>
    <n v="0"/>
    <n v="0"/>
    <n v="0"/>
    <n v="0"/>
    <n v="0"/>
    <n v="0"/>
    <m/>
    <n v="0"/>
    <n v="0"/>
    <n v="0"/>
    <n v="0"/>
    <n v="0"/>
    <x v="0"/>
    <m/>
    <s v="No root cause"/>
    <s v="No root cause"/>
    <s v="No root cause"/>
    <x v="3"/>
    <s v=""/>
    <s v="LIT_765"/>
    <m/>
    <s v=""/>
  </r>
  <r>
    <s v="Foumbot"/>
    <s v="OST_005"/>
    <s v="OUEST"/>
    <s v="IHS"/>
    <s v="Grid-Gen"/>
    <s v="OUEST"/>
    <s v="Foumbot"/>
    <s v="Huawei"/>
    <n v="2.1472007487879283"/>
    <n v="1.1485790436402967"/>
    <n v="0"/>
    <n v="0"/>
    <n v="0"/>
    <n v="3.5247465278669532"/>
    <n v="0"/>
    <n v="0"/>
    <n v="0"/>
    <n v="0"/>
    <n v="1.7052118379262231"/>
    <n v="0"/>
    <n v="0"/>
    <n v="0"/>
    <n v="0"/>
    <n v="0"/>
    <n v="0"/>
    <n v="3.4716871698727001"/>
    <n v="0"/>
    <n v="0"/>
    <n v="0"/>
    <n v="0"/>
    <n v="0"/>
    <n v="0"/>
    <m/>
    <n v="0"/>
    <n v="0"/>
    <n v="0"/>
    <n v="0"/>
    <n v="0"/>
    <x v="0"/>
    <m/>
    <s v="No root cause"/>
    <s v="No root cause"/>
    <s v="No root cause"/>
    <x v="3"/>
    <s v=""/>
    <s v="OST_005"/>
    <m/>
    <s v=""/>
  </r>
  <r>
    <s v="Foumbot-Ndoumbem"/>
    <s v="OST_228"/>
    <s v="OUEST"/>
    <s v="CAMUSAT"/>
    <s v="Hybrid Solar - S1"/>
    <s v="OUEST"/>
    <s v="Foumbot"/>
    <s v="Huawei"/>
    <n v="2.0504989541510077"/>
    <n v="1.049951060545097"/>
    <n v="1.2405367074447897"/>
    <n v="9.9994150094311909"/>
    <n v="0"/>
    <n v="3.0777102898414248"/>
    <n v="0"/>
    <n v="0"/>
    <n v="0"/>
    <n v="0"/>
    <n v="1.572964732202732"/>
    <n v="0"/>
    <n v="0"/>
    <n v="0"/>
    <n v="0"/>
    <n v="0"/>
    <n v="0"/>
    <n v="3.1887871576021665"/>
    <n v="0"/>
    <n v="0"/>
    <n v="0"/>
    <n v="0"/>
    <n v="0"/>
    <n v="0"/>
    <m/>
    <n v="0"/>
    <n v="0"/>
    <n v="0"/>
    <n v="0"/>
    <n v="0"/>
    <x v="0"/>
    <m/>
    <s v="No root cause"/>
    <s v="No root cause"/>
    <s v="No root cause"/>
    <x v="3"/>
    <s v=""/>
    <s v="OST_228"/>
    <m/>
    <s v=""/>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n v="0"/>
    <n v="0"/>
    <n v="2.1061087283446476"/>
    <n v="0"/>
    <n v="0"/>
    <n v="0"/>
    <n v="0"/>
    <n v="0"/>
    <n v="0"/>
    <m/>
    <n v="0"/>
    <n v="0"/>
    <n v="0"/>
    <n v="0"/>
    <n v="0"/>
    <x v="0"/>
    <m/>
    <s v="No root cause"/>
    <s v="No root cause"/>
    <s v="No root cause"/>
    <x v="3"/>
    <s v=""/>
    <s v="NRO_131"/>
    <m/>
    <s v=""/>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n v="0"/>
    <n v="0"/>
    <n v="2.3668754084232937"/>
    <n v="0"/>
    <n v="0"/>
    <n v="0"/>
    <n v="0"/>
    <n v="0"/>
    <n v="0"/>
    <m/>
    <n v="0"/>
    <n v="0"/>
    <n v="0"/>
    <n v="0"/>
    <n v="0"/>
    <x v="0"/>
    <m/>
    <s v="No root cause"/>
    <s v="No root cause"/>
    <s v="No root cause"/>
    <x v="3"/>
    <s v=""/>
    <s v="NRO_016"/>
    <m/>
    <s v=""/>
  </r>
  <r>
    <s v="St-Thomas"/>
    <s v="LIT_369"/>
    <s v="Douala"/>
    <s v="IHS"/>
    <s v="Grid-Gen"/>
    <s v="LITTORAL"/>
    <s v="Douala"/>
    <s v="ZTE"/>
    <n v="0"/>
    <n v="0"/>
    <n v="0"/>
    <n v="0"/>
    <n v="0"/>
    <n v="0"/>
    <n v="0"/>
    <n v="0"/>
    <n v="0"/>
    <n v="0"/>
    <n v="0.38882254239754799"/>
    <n v="0"/>
    <n v="0"/>
    <n v="0"/>
    <n v="0"/>
    <n v="0"/>
    <n v="0"/>
    <n v="0"/>
    <n v="0"/>
    <n v="0"/>
    <n v="0"/>
    <n v="0"/>
    <n v="0"/>
    <n v="0"/>
    <m/>
    <n v="0"/>
    <n v="0"/>
    <n v="0"/>
    <n v="0"/>
    <n v="0"/>
    <x v="0"/>
    <m/>
    <s v="No root cause"/>
    <s v="No root cause"/>
    <s v="No root cause"/>
    <x v="3"/>
    <s v=""/>
    <s v="LIT_369"/>
    <m/>
    <s v=""/>
  </r>
  <r>
    <s v="Bafia-Dang"/>
    <s v="CTR_397"/>
    <s v="CENTRE"/>
    <s v="IHS"/>
    <s v="Grid-Gen"/>
    <s v="CENTRE"/>
    <s v="Bafia"/>
    <s v="ZTE"/>
    <n v="0"/>
    <n v="0"/>
    <n v="0"/>
    <n v="0"/>
    <n v="3.5634486478157215E-2"/>
    <n v="0"/>
    <n v="0"/>
    <n v="0"/>
    <n v="0.98437147757203203"/>
    <n v="0"/>
    <n v="0.34444886754386711"/>
    <n v="0"/>
    <n v="0"/>
    <n v="0"/>
    <n v="0"/>
    <n v="0"/>
    <n v="0"/>
    <n v="0"/>
    <n v="0"/>
    <n v="0"/>
    <n v="0"/>
    <n v="0"/>
    <n v="0"/>
    <n v="0"/>
    <m/>
    <n v="0"/>
    <n v="0"/>
    <n v="0"/>
    <n v="0"/>
    <n v="0"/>
    <x v="0"/>
    <m/>
    <s v="No root cause"/>
    <s v="No root cause"/>
    <s v="No root cause"/>
    <x v="3"/>
    <s v=""/>
    <s v="CTR_397"/>
    <m/>
    <s v=""/>
  </r>
  <r>
    <s v="PK8-Essiac"/>
    <s v="LIT_443"/>
    <s v="Douala"/>
    <s v="IHS"/>
    <s v="Grid-Gen"/>
    <s v="LITTORAL"/>
    <s v="Douala"/>
    <s v="ZTE"/>
    <n v="0"/>
    <n v="0"/>
    <n v="0.13376308738046944"/>
    <n v="0"/>
    <n v="0"/>
    <n v="0"/>
    <n v="0"/>
    <n v="0"/>
    <n v="0"/>
    <n v="0"/>
    <n v="0.20314154203513884"/>
    <n v="0"/>
    <n v="0"/>
    <n v="0"/>
    <n v="0"/>
    <n v="0"/>
    <n v="0"/>
    <n v="0"/>
    <n v="0"/>
    <n v="0"/>
    <n v="0"/>
    <n v="0"/>
    <n v="0"/>
    <n v="0"/>
    <m/>
    <n v="0"/>
    <n v="0"/>
    <n v="0"/>
    <n v="0"/>
    <n v="0"/>
    <x v="0"/>
    <m/>
    <s v="No root cause"/>
    <s v="No root cause"/>
    <s v="No root cause"/>
    <x v="3"/>
    <s v=""/>
    <s v="LIT_443"/>
    <m/>
    <s v=""/>
  </r>
  <r>
    <s v="Bonaloka-Entree"/>
    <s v="LIT_433"/>
    <s v="Douala"/>
    <s v="IHS"/>
    <s v="Grid-Gen"/>
    <s v="LITTORAL"/>
    <s v="Douala"/>
    <s v="ZTE"/>
    <n v="0"/>
    <n v="0"/>
    <n v="0"/>
    <n v="0"/>
    <n v="0"/>
    <n v="0"/>
    <n v="0"/>
    <n v="0"/>
    <n v="0.11514326561710836"/>
    <n v="0.39217553712121872"/>
    <n v="1.6996829636478101E-2"/>
    <n v="0"/>
    <n v="0"/>
    <n v="0"/>
    <n v="0"/>
    <n v="0"/>
    <n v="0"/>
    <n v="0"/>
    <n v="0"/>
    <n v="0"/>
    <n v="0"/>
    <n v="0"/>
    <n v="0"/>
    <n v="0"/>
    <m/>
    <n v="0"/>
    <n v="0"/>
    <n v="0"/>
    <n v="0"/>
    <n v="0"/>
    <x v="0"/>
    <m/>
    <s v="No root cause"/>
    <s v="No root cause"/>
    <s v="No root cause"/>
    <x v="3"/>
    <s v=""/>
    <s v="LIT_433"/>
    <m/>
    <s v=""/>
  </r>
  <r>
    <s v="Ngambouo"/>
    <s v="OST_220"/>
    <s v="OUEST"/>
    <s v="IHS"/>
    <s v="Hybrid-Gen"/>
    <s v="OUEST"/>
    <s v="Ngambouo"/>
    <s v="NOKIA"/>
    <n v="0"/>
    <n v="0"/>
    <n v="0"/>
    <n v="0"/>
    <n v="0"/>
    <n v="1.005600833642482"/>
    <n v="0"/>
    <n v="0"/>
    <n v="0"/>
    <n v="0"/>
    <n v="1.3810175627420408E-2"/>
    <n v="0"/>
    <n v="0"/>
    <n v="0"/>
    <n v="0"/>
    <n v="0"/>
    <n v="0"/>
    <n v="0"/>
    <n v="0"/>
    <n v="0"/>
    <n v="0"/>
    <n v="0"/>
    <n v="0"/>
    <n v="0"/>
    <m/>
    <n v="0"/>
    <n v="0"/>
    <n v="0"/>
    <n v="0"/>
    <n v="0"/>
    <x v="0"/>
    <m/>
    <s v="No root cause"/>
    <s v="No root cause"/>
    <s v="No root cause"/>
    <x v="3"/>
    <s v=""/>
    <s v="OST_220"/>
    <m/>
    <s v=""/>
  </r>
  <r>
    <s v="Barriere"/>
    <s v="CTR_237"/>
    <s v="Yaounde"/>
    <s v="IHS"/>
    <s v="Grid-Gen"/>
    <s v="CENTRE"/>
    <s v="Yaounde"/>
    <s v="ZTE"/>
    <n v="0"/>
    <n v="0"/>
    <n v="0"/>
    <n v="0.6183421652641149"/>
    <n v="1.1377353160233199"/>
    <n v="0"/>
    <n v="0"/>
    <n v="3.21744812845818E-2"/>
    <n v="0"/>
    <n v="0"/>
    <n v="1.0968573165198661E-2"/>
    <n v="0"/>
    <n v="0"/>
    <n v="0"/>
    <n v="0"/>
    <n v="0"/>
    <n v="0"/>
    <n v="0"/>
    <n v="0"/>
    <n v="0"/>
    <n v="0"/>
    <n v="0"/>
    <n v="0"/>
    <n v="0"/>
    <m/>
    <n v="0"/>
    <n v="0"/>
    <n v="0"/>
    <n v="0"/>
    <n v="0"/>
    <x v="0"/>
    <m/>
    <s v="No root cause"/>
    <s v="No root cause"/>
    <s v="No root cause"/>
    <x v="3"/>
    <s v=""/>
    <s v="CTR_237"/>
    <m/>
    <s v=""/>
  </r>
  <r>
    <s v="Nkwein-MTN"/>
    <s v="NRO_221"/>
    <s v="NORD-OUEST"/>
    <s v="IHS"/>
    <s v="Grid-Gen"/>
    <s v="NORD-OUEST"/>
    <s v="Bamenda"/>
    <s v="Huawei"/>
    <n v="0"/>
    <n v="0"/>
    <n v="0"/>
    <n v="0"/>
    <n v="0"/>
    <n v="0"/>
    <n v="0"/>
    <n v="0"/>
    <n v="0"/>
    <n v="0"/>
    <n v="3.299489488718243E-3"/>
    <n v="0"/>
    <n v="0"/>
    <n v="0"/>
    <n v="0"/>
    <n v="0"/>
    <n v="0"/>
    <n v="0.23727788193463517"/>
    <n v="0"/>
    <n v="0"/>
    <n v="0"/>
    <n v="0"/>
    <n v="0"/>
    <n v="0"/>
    <m/>
    <n v="0"/>
    <n v="0"/>
    <n v="0"/>
    <n v="0"/>
    <n v="0"/>
    <x v="0"/>
    <m/>
    <s v="No root cause"/>
    <s v="No root cause"/>
    <s v="No root cause"/>
    <x v="3"/>
    <s v=""/>
    <s v="NRO_221"/>
    <m/>
    <s v=""/>
  </r>
  <r>
    <s v="Banda"/>
    <s v="NRD_029"/>
    <s v="NORD"/>
    <s v="IHS"/>
    <s v="Solar-Gen"/>
    <s v="NORD"/>
    <s v="Banda"/>
    <s v="NOKIA"/>
    <n v="0"/>
    <n v="0"/>
    <n v="0"/>
    <n v="0"/>
    <n v="0"/>
    <n v="0"/>
    <n v="0"/>
    <n v="0.44536765914319032"/>
    <n v="0"/>
    <n v="0"/>
    <n v="1.3376308738047311E-3"/>
    <n v="0"/>
    <n v="0"/>
    <n v="0"/>
    <n v="0"/>
    <n v="0"/>
    <n v="0"/>
    <n v="0"/>
    <n v="0"/>
    <n v="0"/>
    <n v="0"/>
    <n v="0"/>
    <n v="0"/>
    <n v="0"/>
    <m/>
    <n v="0"/>
    <n v="0"/>
    <n v="0"/>
    <n v="0"/>
    <n v="0"/>
    <x v="0"/>
    <m/>
    <s v="IHS"/>
    <s v="POWER ISSUE"/>
    <s v="Defaut GE &amp; Power Cabinet"/>
    <x v="0"/>
    <s v="(05-10-2026 ticket): INC-20260510-00015023...Grid Outage"/>
    <s v="NRD_029"/>
    <m/>
    <s v=""/>
  </r>
  <r>
    <s v="Madingring"/>
    <s v="NRD_036"/>
    <s v="NORD"/>
    <s v="IHS"/>
    <s v="Solar-Gen"/>
    <s v="NORD"/>
    <s v="Madingring"/>
    <s v="NOKIA"/>
    <n v="1.118062274587154"/>
    <n v="0"/>
    <n v="1.4204673877937353"/>
    <n v="1.6082854203479202"/>
    <n v="0"/>
    <n v="0"/>
    <n v="4.2425189959044776"/>
    <n v="9.2961487794130768"/>
    <n v="9.2962028860272525"/>
    <n v="4.1896352632314127"/>
    <n v="1.2484554822176806E-3"/>
    <n v="0"/>
    <n v="0"/>
    <n v="0"/>
    <n v="0"/>
    <n v="0"/>
    <n v="0"/>
    <n v="0"/>
    <n v="0"/>
    <n v="0"/>
    <n v="0"/>
    <n v="0"/>
    <n v="0"/>
    <n v="0"/>
    <m/>
    <n v="0"/>
    <n v="0"/>
    <n v="0"/>
    <n v="0"/>
    <n v="0"/>
    <x v="0"/>
    <m/>
    <s v="TRAVAUX OCM"/>
    <s v="TRAVAUX OCM"/>
    <s v="Projet OCM (ZTE, NOKIA, autres projets)"/>
    <x v="5"/>
    <s v="(05-10-2026 ocm ran 18h) New BTS installed and not yet accepted..;..;(05-10-2026 ocm ran 12h) New BTS installed and not yet accepted"/>
    <s v="NRD_036"/>
    <m/>
    <s v=""/>
  </r>
  <r>
    <s v="Bfsam-Tyo-II"/>
    <s v="OST_232"/>
    <s v="Bafoussam"/>
    <s v="CAMUSAT"/>
    <s v="Good Grid + GE"/>
    <s v="OUEST"/>
    <s v="Bafoussam"/>
    <s v="Huawei"/>
    <n v="0"/>
    <n v="0"/>
    <n v="0"/>
    <n v="0"/>
    <n v="0"/>
    <n v="0"/>
    <n v="0"/>
    <n v="0"/>
    <n v="0"/>
    <n v="0"/>
    <n v="2.675261747609386E-4"/>
    <n v="0"/>
    <n v="0"/>
    <n v="0"/>
    <n v="0"/>
    <n v="0"/>
    <n v="0"/>
    <n v="0"/>
    <n v="0"/>
    <n v="0"/>
    <n v="0"/>
    <n v="0"/>
    <n v="0"/>
    <n v="0"/>
    <m/>
    <n v="0"/>
    <n v="0"/>
    <n v="0"/>
    <n v="0"/>
    <n v="0"/>
    <x v="0"/>
    <m/>
    <s v="No root cause"/>
    <s v="No root cause"/>
    <s v="No root cause"/>
    <x v="3"/>
    <s v=""/>
    <s v="OST_232"/>
    <m/>
    <s v=""/>
  </r>
  <r>
    <s v="Bonangang"/>
    <s v="LIT_358"/>
    <s v="Douala"/>
    <s v="IHS"/>
    <s v="Grid-Gen"/>
    <s v="LITTORAL"/>
    <s v="Douala"/>
    <s v="ZTE"/>
    <n v="0"/>
    <n v="0"/>
    <n v="0"/>
    <n v="0"/>
    <n v="0"/>
    <n v="0"/>
    <n v="0"/>
    <n v="0"/>
    <n v="0"/>
    <n v="9.2236604429377387"/>
    <n v="0"/>
    <n v="0"/>
    <n v="0"/>
    <n v="0"/>
    <n v="0"/>
    <n v="0"/>
    <n v="0"/>
    <n v="0"/>
    <n v="0"/>
    <n v="0"/>
    <n v="0"/>
    <n v="0"/>
    <n v="0"/>
    <n v="0"/>
    <m/>
    <n v="0"/>
    <n v="0"/>
    <n v="0"/>
    <n v="0"/>
    <n v="0"/>
    <x v="0"/>
    <m/>
    <s v="No root cause"/>
    <s v="No root cause"/>
    <s v="No root cause"/>
    <x v="3"/>
    <s v=""/>
    <s v="LIT_358"/>
    <m/>
    <s v=""/>
  </r>
  <r>
    <s v="Touboro-Ville"/>
    <s v="NRD_137"/>
    <s v="NORD"/>
    <s v="CAMUSAT"/>
    <s v="Medium Grid + GE"/>
    <s v="NORD"/>
    <s v="Touboro"/>
    <s v="Huawei"/>
    <n v="0.30952778419840593"/>
    <n v="0.14036206635790577"/>
    <n v="2.9427879223703247E-3"/>
    <n v="0"/>
    <n v="1.4738908721495978"/>
    <n v="0"/>
    <n v="0"/>
    <n v="0"/>
    <n v="1.0962330887787397"/>
    <n v="6.5354860986265573"/>
    <n v="0"/>
    <n v="0"/>
    <n v="0"/>
    <n v="0"/>
    <n v="0"/>
    <n v="0"/>
    <n v="0"/>
    <n v="0"/>
    <n v="0"/>
    <n v="0"/>
    <n v="0"/>
    <n v="0"/>
    <n v="0"/>
    <n v="0"/>
    <m/>
    <n v="0"/>
    <n v="0"/>
    <n v="0"/>
    <n v="0"/>
    <n v="0"/>
    <x v="0"/>
    <m/>
    <s v="No root cause"/>
    <s v="No root cause"/>
    <s v="No root cause"/>
    <x v="3"/>
    <s v=""/>
    <s v="NRD_137"/>
    <m/>
    <s v=""/>
  </r>
  <r>
    <s v="Kotto-Mbangue"/>
    <s v="LIT_202"/>
    <s v="Douala"/>
    <s v="IHS"/>
    <s v="GridOnly"/>
    <s v="LITTORAL"/>
    <s v="Douala"/>
    <s v="ZTE"/>
    <n v="0"/>
    <n v="0"/>
    <n v="0"/>
    <n v="0"/>
    <n v="0"/>
    <n v="0"/>
    <n v="0"/>
    <n v="0"/>
    <n v="0"/>
    <n v="3.8021890061723642"/>
    <n v="0"/>
    <n v="0"/>
    <n v="0"/>
    <n v="0"/>
    <n v="0"/>
    <n v="0"/>
    <n v="0"/>
    <n v="0"/>
    <n v="0"/>
    <n v="0"/>
    <n v="0"/>
    <n v="0"/>
    <n v="0"/>
    <n v="0"/>
    <m/>
    <n v="0"/>
    <n v="0"/>
    <n v="0"/>
    <n v="0"/>
    <n v="0"/>
    <x v="0"/>
    <m/>
    <s v="No root cause"/>
    <s v="No root cause"/>
    <s v="No root cause"/>
    <x v="3"/>
    <s v=""/>
    <s v="LIT_202"/>
    <m/>
    <s v=""/>
  </r>
  <r>
    <s v="Ebolowa-Elat-II"/>
    <s v="SUD_100"/>
    <s v="CENTRE"/>
    <s v="CAMUSAT"/>
    <s v="Medium Grid + GE"/>
    <s v="SUD"/>
    <s v="Ebolowa"/>
    <s v="ZTE"/>
    <n v="0"/>
    <n v="0"/>
    <n v="0"/>
    <n v="0"/>
    <n v="0"/>
    <n v="0"/>
    <n v="0"/>
    <n v="3.5926268359429634"/>
    <n v="0"/>
    <n v="3.729671577733833"/>
    <n v="0"/>
    <n v="0"/>
    <n v="0"/>
    <n v="0"/>
    <n v="0"/>
    <n v="0"/>
    <n v="0"/>
    <n v="0"/>
    <n v="0"/>
    <n v="0"/>
    <n v="0"/>
    <n v="0"/>
    <n v="0"/>
    <n v="0"/>
    <m/>
    <n v="0"/>
    <n v="0"/>
    <n v="0"/>
    <n v="0"/>
    <n v="0"/>
    <x v="0"/>
    <m/>
    <s v="No root cause"/>
    <s v="No root cause"/>
    <s v="No root cause"/>
    <x v="3"/>
    <s v=""/>
    <s v="SUD_100"/>
    <m/>
    <s v=""/>
  </r>
  <r>
    <s v="Hogmeni"/>
    <s v="LIT_325"/>
    <s v="Douala"/>
    <s v="IHS"/>
    <s v="GridOnly"/>
    <s v="LITTORAL"/>
    <s v="Douala"/>
    <s v="ZTE"/>
    <n v="0"/>
    <n v="0"/>
    <n v="0"/>
    <n v="0"/>
    <n v="0"/>
    <n v="0"/>
    <n v="0"/>
    <n v="0"/>
    <n v="8.6275586203354138"/>
    <n v="3.6884725468206478"/>
    <n v="0"/>
    <n v="0"/>
    <n v="0"/>
    <n v="0"/>
    <n v="0"/>
    <n v="0"/>
    <n v="0"/>
    <n v="0"/>
    <n v="0"/>
    <n v="0"/>
    <n v="0"/>
    <n v="0"/>
    <n v="0"/>
    <n v="0"/>
    <m/>
    <n v="0"/>
    <n v="0"/>
    <n v="0"/>
    <n v="0"/>
    <n v="0"/>
    <x v="0"/>
    <m/>
    <s v="No root cause"/>
    <s v="No root cause"/>
    <s v="No root cause"/>
    <x v="3"/>
    <s v=""/>
    <s v="LIT_325"/>
    <m/>
    <s v=""/>
  </r>
  <r>
    <s v="Ngodi"/>
    <s v="LIT_294"/>
    <s v="Douala"/>
    <s v="IHS"/>
    <s v="Grid-Gen"/>
    <s v="LITTORAL"/>
    <s v="Douala"/>
    <s v="ZTE"/>
    <n v="0"/>
    <n v="0"/>
    <n v="0"/>
    <n v="0"/>
    <n v="0"/>
    <n v="0"/>
    <n v="0"/>
    <n v="0"/>
    <n v="0"/>
    <n v="0.46121512528785746"/>
    <n v="0"/>
    <n v="0"/>
    <n v="0"/>
    <n v="0"/>
    <n v="0"/>
    <n v="0"/>
    <n v="0"/>
    <n v="0"/>
    <n v="0"/>
    <n v="0"/>
    <n v="0"/>
    <n v="0"/>
    <n v="0"/>
    <n v="0"/>
    <m/>
    <n v="0"/>
    <n v="0"/>
    <n v="0"/>
    <n v="0"/>
    <n v="0"/>
    <x v="0"/>
    <m/>
    <s v="No root cause"/>
    <s v="No root cause"/>
    <s v="No root cause"/>
    <x v="3"/>
    <s v=""/>
    <s v="LIT_294"/>
    <m/>
    <s v=""/>
  </r>
  <r>
    <s v="Laquintinie"/>
    <s v="LIT_082"/>
    <s v="Douala"/>
    <s v="IHS"/>
    <s v="Grid-Lithium"/>
    <s v="LITTORAL"/>
    <s v="Douala"/>
    <s v="ZTE"/>
    <n v="0"/>
    <n v="0"/>
    <n v="0"/>
    <n v="0"/>
    <n v="0"/>
    <n v="0"/>
    <n v="0"/>
    <n v="0"/>
    <n v="0"/>
    <n v="0.33897349850042668"/>
    <n v="0"/>
    <n v="0"/>
    <n v="0"/>
    <n v="0"/>
    <n v="0"/>
    <n v="0"/>
    <n v="0"/>
    <n v="0"/>
    <n v="0"/>
    <n v="0"/>
    <n v="0"/>
    <n v="0"/>
    <n v="0"/>
    <n v="0"/>
    <m/>
    <n v="0"/>
    <n v="0"/>
    <n v="0"/>
    <n v="0"/>
    <n v="0"/>
    <x v="0"/>
    <m/>
    <s v="No root cause"/>
    <s v="No root cause"/>
    <s v="No root cause"/>
    <x v="3"/>
    <s v=""/>
    <s v="LIT_082"/>
    <m/>
    <s v=""/>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0"/>
    <n v="0"/>
    <n v="0"/>
    <n v="0"/>
    <n v="0"/>
    <n v="0"/>
    <n v="0"/>
    <n v="0"/>
    <n v="0"/>
    <n v="0"/>
    <n v="0"/>
    <n v="0"/>
    <n v="0"/>
    <m/>
    <n v="0"/>
    <n v="0"/>
    <n v="0"/>
    <n v="0"/>
    <n v="0"/>
    <x v="0"/>
    <m/>
    <s v="No root cause"/>
    <s v="No root cause"/>
    <s v="No root cause"/>
    <x v="3"/>
    <s v=""/>
    <s v="OST_145"/>
    <m/>
    <s v=""/>
  </r>
  <r>
    <s v="Evidence-building-IHS"/>
    <s v="NRO_123"/>
    <s v="NORD-OUEST"/>
    <s v="IHS"/>
    <s v="Grid-Gen"/>
    <s v="NORD-OUEST"/>
    <s v="Bamenda"/>
    <s v="Huawei"/>
    <n v="0"/>
    <n v="1.3334396304001053"/>
    <n v="7.6978694928845162"/>
    <n v="0.12110018177511821"/>
    <n v="0"/>
    <n v="0"/>
    <n v="0"/>
    <n v="0"/>
    <n v="0"/>
    <n v="7.5799082848932607E-3"/>
    <n v="0"/>
    <n v="0"/>
    <n v="0"/>
    <n v="0"/>
    <n v="0"/>
    <n v="0"/>
    <n v="0"/>
    <n v="0.23765241857930045"/>
    <n v="0"/>
    <n v="0"/>
    <n v="0"/>
    <n v="0"/>
    <n v="0"/>
    <n v="0"/>
    <m/>
    <n v="0"/>
    <n v="0"/>
    <n v="0"/>
    <n v="0"/>
    <n v="0"/>
    <x v="0"/>
    <m/>
    <s v="No root cause"/>
    <s v="No root cause"/>
    <s v="No root cause"/>
    <x v="3"/>
    <s v=""/>
    <s v="NRO_123"/>
    <m/>
    <s v=""/>
  </r>
  <r>
    <s v="Garoua-Chateau"/>
    <s v="NRD_018"/>
    <s v="Garoua"/>
    <s v="CAMUSAT"/>
    <s v="Medium Grid + Solar + GE"/>
    <s v="NORD"/>
    <s v="Garoua"/>
    <s v="Huawei"/>
    <n v="0"/>
    <n v="0"/>
    <n v="0"/>
    <n v="0"/>
    <n v="0"/>
    <n v="0"/>
    <n v="0"/>
    <n v="0"/>
    <n v="1.0058984171011292E-2"/>
    <n v="6.1531020195015893E-3"/>
    <n v="0"/>
    <n v="0"/>
    <n v="0"/>
    <n v="0"/>
    <n v="0"/>
    <n v="0"/>
    <n v="0"/>
    <n v="0"/>
    <n v="0"/>
    <n v="0"/>
    <n v="0"/>
    <n v="0"/>
    <n v="0"/>
    <n v="0"/>
    <m/>
    <n v="0"/>
    <n v="0"/>
    <n v="0"/>
    <n v="0"/>
    <n v="0"/>
    <x v="0"/>
    <m/>
    <s v="No root cause"/>
    <s v="No root cause"/>
    <s v="No root cause"/>
    <x v="3"/>
    <s v=""/>
    <s v="NRD_018"/>
    <m/>
    <s v=""/>
  </r>
  <r>
    <s v="Yambong"/>
    <s v="LIT_365"/>
    <s v="Douala"/>
    <s v="IHS"/>
    <s v="Grid-Gen"/>
    <s v="LITTORAL"/>
    <s v="Douala"/>
    <s v="ZTE"/>
    <n v="0"/>
    <n v="1.3911361087568807E-3"/>
    <n v="3.7792530954561962E-2"/>
    <n v="2.2472198679918936E-3"/>
    <n v="0"/>
    <n v="0"/>
    <n v="0"/>
    <n v="0"/>
    <n v="0"/>
    <n v="2.2293847896745515E-3"/>
    <n v="0"/>
    <n v="0"/>
    <n v="0"/>
    <n v="0"/>
    <n v="0"/>
    <n v="0"/>
    <n v="0"/>
    <n v="0"/>
    <n v="0"/>
    <n v="0"/>
    <n v="0"/>
    <n v="0"/>
    <n v="0"/>
    <n v="0"/>
    <m/>
    <n v="0"/>
    <n v="0"/>
    <n v="0"/>
    <n v="0"/>
    <n v="0"/>
    <x v="0"/>
    <m/>
    <s v="No root cause"/>
    <s v="No root cause"/>
    <s v="No root cause"/>
    <x v="3"/>
    <s v=""/>
    <s v="LIT_365"/>
    <m/>
    <s v=""/>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n v="0"/>
    <n v="0"/>
    <n v="0"/>
    <n v="0"/>
    <n v="0"/>
    <n v="0"/>
    <n v="0"/>
    <n v="0"/>
    <n v="0"/>
    <m/>
    <n v="0"/>
    <n v="0"/>
    <n v="0"/>
    <n v="0"/>
    <n v="0"/>
    <x v="0"/>
    <m/>
    <s v="No root cause"/>
    <s v="No root cause"/>
    <s v="No root cause"/>
    <x v="3"/>
    <s v=""/>
    <s v="OST_135"/>
    <m/>
    <s v=""/>
  </r>
  <r>
    <s v="Ngomedzap-MTN"/>
    <s v="CTR_532"/>
    <s v="CENTRE"/>
    <s v="IHS"/>
    <s v="Gen Only"/>
    <s v="CENTRE"/>
    <s v="Ngomedzap"/>
    <s v="NOKIA"/>
    <n v="4.4562260760913377"/>
    <n v="13.9196503586522"/>
    <n v="12.487068982410355"/>
    <n v="6.2675347254003846"/>
    <n v="0"/>
    <n v="0"/>
    <n v="5.3671432231043852"/>
    <n v="13.9196503586522"/>
    <n v="0"/>
    <n v="0"/>
    <n v="0"/>
    <n v="0"/>
    <n v="0"/>
    <n v="0"/>
    <n v="0"/>
    <n v="0"/>
    <n v="0"/>
    <n v="0"/>
    <n v="0"/>
    <n v="0"/>
    <n v="0"/>
    <n v="0"/>
    <n v="0"/>
    <n v="0"/>
    <m/>
    <n v="0"/>
    <n v="0"/>
    <n v="0"/>
    <n v="0"/>
    <n v="0"/>
    <x v="0"/>
    <m/>
    <s v="No root cause"/>
    <s v="No root cause"/>
    <s v="No root cause"/>
    <x v="3"/>
    <s v=""/>
    <s v="CTR_532"/>
    <m/>
    <s v=""/>
  </r>
  <r>
    <s v="Brazz-Tergal"/>
    <s v="LIT_340"/>
    <s v="Douala"/>
    <s v="IHS"/>
    <s v="Grid-Gen"/>
    <s v="LITTORAL"/>
    <s v="Douala"/>
    <s v="ZTE"/>
    <n v="0"/>
    <n v="0"/>
    <n v="0"/>
    <n v="0"/>
    <n v="0"/>
    <n v="0"/>
    <n v="2.6654881246914499"/>
    <n v="10.698157707750122"/>
    <n v="52.750989490145024"/>
    <n v="0"/>
    <n v="0"/>
    <n v="0"/>
    <n v="0"/>
    <n v="0"/>
    <n v="0"/>
    <n v="0"/>
    <n v="0"/>
    <n v="1.0701046990439218E-3"/>
    <n v="0"/>
    <n v="0"/>
    <n v="0"/>
    <n v="0"/>
    <n v="0"/>
    <n v="0"/>
    <m/>
    <n v="0"/>
    <n v="0"/>
    <n v="0"/>
    <n v="0"/>
    <n v="0"/>
    <x v="0"/>
    <m/>
    <s v="No root cause"/>
    <s v="No root cause"/>
    <s v="No root cause"/>
    <x v="3"/>
    <s v=""/>
    <s v="LIT_340"/>
    <m/>
    <s v=""/>
  </r>
  <r>
    <s v="Brazz-St-Bruno"/>
    <s v="LIT_089"/>
    <s v="Douala"/>
    <s v="IHS"/>
    <s v="Grid-Gen"/>
    <s v="LITTORAL"/>
    <s v="Douala"/>
    <s v="ZTE"/>
    <n v="0"/>
    <n v="0"/>
    <n v="0"/>
    <n v="0"/>
    <n v="0"/>
    <n v="0"/>
    <n v="0"/>
    <n v="3.6937517300025968"/>
    <n v="0"/>
    <n v="0"/>
    <n v="0"/>
    <n v="0"/>
    <n v="0"/>
    <n v="0"/>
    <n v="0"/>
    <n v="0"/>
    <n v="0"/>
    <n v="0"/>
    <n v="0"/>
    <n v="0"/>
    <n v="0"/>
    <n v="0"/>
    <n v="0"/>
    <n v="0"/>
    <m/>
    <n v="0"/>
    <n v="0"/>
    <n v="0"/>
    <n v="0"/>
    <n v="0"/>
    <x v="0"/>
    <m/>
    <s v="No root cause"/>
    <s v="No root cause"/>
    <s v="No root cause"/>
    <x v="3"/>
    <s v=""/>
    <s v="LIT_089"/>
    <m/>
    <s v=""/>
  </r>
  <r>
    <s v="Bberi-Sodiko-MTN"/>
    <s v="LIT_418"/>
    <s v="Douala"/>
    <s v="IHS"/>
    <s v="Grid-Gen"/>
    <s v="LITTORAL"/>
    <s v="Douala"/>
    <s v="ZTE"/>
    <n v="0"/>
    <n v="0"/>
    <n v="0"/>
    <n v="0"/>
    <n v="4.7833680047256112E-2"/>
    <n v="0.68549123512911292"/>
    <n v="0"/>
    <n v="3.4248522542112192"/>
    <n v="0.34776619211090154"/>
    <n v="0"/>
    <n v="0"/>
    <n v="0"/>
    <n v="0"/>
    <n v="0"/>
    <n v="0"/>
    <n v="0"/>
    <n v="0"/>
    <n v="0"/>
    <n v="0"/>
    <n v="0"/>
    <n v="0"/>
    <n v="0"/>
    <n v="0"/>
    <n v="0"/>
    <m/>
    <n v="0"/>
    <n v="0"/>
    <n v="0"/>
    <n v="0"/>
    <n v="0"/>
    <x v="0"/>
    <m/>
    <s v="No root cause"/>
    <s v="No root cause"/>
    <s v="No root cause"/>
    <x v="3"/>
    <s v=""/>
    <s v="LIT_418"/>
    <m/>
    <s v=""/>
  </r>
  <r>
    <s v="Nylon"/>
    <s v="LIT_076"/>
    <s v="Douala"/>
    <s v="IHS"/>
    <s v="Grid-Gen"/>
    <s v="LITTORAL"/>
    <s v="Douala"/>
    <s v="ZTE"/>
    <n v="0"/>
    <n v="0"/>
    <n v="0"/>
    <n v="0"/>
    <n v="0"/>
    <n v="0"/>
    <n v="0"/>
    <n v="2.8809893760005476"/>
    <n v="0"/>
    <n v="0"/>
    <n v="0"/>
    <n v="0"/>
    <n v="0"/>
    <n v="0"/>
    <n v="0"/>
    <n v="0"/>
    <n v="0"/>
    <n v="0"/>
    <n v="0"/>
    <n v="0"/>
    <n v="0"/>
    <n v="0"/>
    <n v="0"/>
    <n v="0"/>
    <m/>
    <n v="0"/>
    <n v="0"/>
    <n v="0"/>
    <n v="0"/>
    <n v="0"/>
    <x v="0"/>
    <m/>
    <s v="No root cause"/>
    <s v="No root cause"/>
    <s v="No root cause"/>
    <x v="3"/>
    <s v=""/>
    <s v="LIT_076"/>
    <m/>
    <s v=""/>
  </r>
  <r>
    <s v="LIT_010_Z_Ndogbong"/>
    <s v="LIT_010"/>
    <s v="Douala"/>
    <m/>
    <m/>
    <s v="LITTORAL"/>
    <s v="Douala"/>
    <s v="ZTE"/>
    <n v="0"/>
    <n v="0"/>
    <n v="0"/>
    <n v="1.4803115003436352E-3"/>
    <n v="0"/>
    <n v="0"/>
    <n v="0"/>
    <n v="0.38200954248030305"/>
    <n v="0"/>
    <n v="0"/>
    <n v="0"/>
    <n v="0"/>
    <n v="0"/>
    <n v="0"/>
    <n v="0"/>
    <n v="0"/>
    <n v="0"/>
    <n v="0"/>
    <n v="0"/>
    <n v="0"/>
    <n v="0"/>
    <n v="0"/>
    <n v="0"/>
    <n v="0"/>
    <m/>
    <n v="0"/>
    <n v="0"/>
    <n v="0"/>
    <n v="0"/>
    <n v="0"/>
    <x v="0"/>
    <m/>
    <s v="No root cause"/>
    <s v="No root cause"/>
    <s v="No root cause"/>
    <x v="3"/>
    <s v=""/>
    <s v="LIT_010"/>
    <m/>
    <s v=""/>
  </r>
  <r>
    <s v="Bda-Ntamulung-MTN"/>
    <s v="NRO_253"/>
    <s v="NORD-OUEST"/>
    <s v="IHS"/>
    <s v="Grid-Gen"/>
    <s v="NORD-OUEST"/>
    <s v="Bamenda"/>
    <s v="Huawei"/>
    <n v="0"/>
    <n v="0"/>
    <n v="7.8474344596542005E-3"/>
    <n v="7.8474344596542005E-3"/>
    <n v="0"/>
    <n v="0"/>
    <n v="0"/>
    <n v="8.9175391586979543E-5"/>
    <n v="0"/>
    <n v="0"/>
    <n v="0"/>
    <n v="0"/>
    <n v="0"/>
    <n v="0"/>
    <n v="0"/>
    <n v="0"/>
    <n v="0"/>
    <n v="0.23679633482006543"/>
    <n v="0"/>
    <n v="0"/>
    <n v="0"/>
    <n v="0"/>
    <n v="0"/>
    <n v="0"/>
    <m/>
    <n v="0"/>
    <n v="0"/>
    <n v="0"/>
    <n v="0"/>
    <n v="0"/>
    <x v="0"/>
    <m/>
    <s v="No root cause"/>
    <s v="No root cause"/>
    <s v="No root cause"/>
    <x v="3"/>
    <s v=""/>
    <s v="NRO_253"/>
    <m/>
    <s v=""/>
  </r>
  <r>
    <s v="Bamenda-GTTC-IHS"/>
    <s v="NRO_063"/>
    <s v="NORD-OUEST"/>
    <s v="IHS"/>
    <s v="Grid-Gen"/>
    <s v="NORD-OUEST"/>
    <s v="Bamenda"/>
    <s v="Huawei"/>
    <n v="0"/>
    <n v="0"/>
    <n v="0"/>
    <n v="0"/>
    <n v="0"/>
    <n v="0"/>
    <n v="0"/>
    <n v="8.9175391586979543E-5"/>
    <n v="0"/>
    <n v="0"/>
    <n v="0"/>
    <n v="0"/>
    <n v="0"/>
    <n v="0"/>
    <n v="0"/>
    <n v="0"/>
    <n v="0"/>
    <n v="0.25978575077118882"/>
    <n v="0"/>
    <n v="0"/>
    <n v="0"/>
    <n v="0"/>
    <n v="0"/>
    <n v="0"/>
    <m/>
    <n v="0"/>
    <n v="0"/>
    <n v="0"/>
    <n v="0"/>
    <n v="0"/>
    <x v="0"/>
    <m/>
    <s v="No root cause"/>
    <s v="No root cause"/>
    <s v="No root cause"/>
    <x v="3"/>
    <s v=""/>
    <s v="NRO_063"/>
    <m/>
    <s v=""/>
  </r>
  <r>
    <s v="Denver2"/>
    <s v="LIT_486"/>
    <s v="Douala"/>
    <s v="IHS"/>
    <s v="GridOnly"/>
    <s v="LITTORAL"/>
    <s v="Douala"/>
    <s v="ZTE"/>
    <n v="0"/>
    <n v="0"/>
    <n v="0"/>
    <n v="0"/>
    <n v="0"/>
    <n v="27.216454357894367"/>
    <n v="0"/>
    <n v="0"/>
    <n v="0"/>
    <n v="0"/>
    <n v="0"/>
    <n v="0"/>
    <n v="0"/>
    <n v="0"/>
    <n v="0"/>
    <n v="0"/>
    <n v="0"/>
    <n v="0"/>
    <n v="0"/>
    <n v="0"/>
    <n v="0"/>
    <n v="0"/>
    <n v="0"/>
    <n v="0"/>
    <m/>
    <n v="0"/>
    <n v="0"/>
    <n v="0"/>
    <n v="0"/>
    <n v="0"/>
    <x v="0"/>
    <m/>
    <s v="No root cause"/>
    <s v="No root cause"/>
    <s v="No root cause"/>
    <x v="3"/>
    <s v=""/>
    <s v="LIT_486"/>
    <m/>
    <s v=""/>
  </r>
  <r>
    <s v="C-D-Palmiers"/>
    <s v="LIT_036"/>
    <s v="Douala"/>
    <s v="CAMUSAT"/>
    <s v="Good Grid + GE"/>
    <s v="LITTORAL"/>
    <s v="Douala"/>
    <s v="ZTE"/>
    <n v="0"/>
    <n v="21.539923466111926"/>
    <n v="37.281234929358817"/>
    <n v="16.289436925175426"/>
    <n v="34.200974223318021"/>
    <n v="14.24482354686916"/>
    <n v="0"/>
    <n v="0"/>
    <n v="8.2024238584836482"/>
    <n v="0"/>
    <n v="0"/>
    <n v="0"/>
    <n v="0"/>
    <n v="0"/>
    <n v="0"/>
    <n v="0"/>
    <n v="0"/>
    <n v="0"/>
    <n v="0"/>
    <n v="0"/>
    <n v="0"/>
    <n v="0"/>
    <n v="0"/>
    <n v="0"/>
    <m/>
    <n v="0"/>
    <n v="0"/>
    <n v="0"/>
    <n v="0"/>
    <n v="0"/>
    <x v="0"/>
    <m/>
    <s v="No root cause"/>
    <s v="No root cause"/>
    <s v="No root cause"/>
    <x v="3"/>
    <s v=""/>
    <s v="LIT_036"/>
    <m/>
    <s v=""/>
  </r>
  <r>
    <s v="Bfsam-Tayim-II"/>
    <s v="OST_291"/>
    <s v="Bafoussam"/>
    <s v="CAMUSAT"/>
    <s v="Good Grid no GE - 8h"/>
    <s v="OUEST"/>
    <s v="Bafoussam"/>
    <s v="Huawei"/>
    <n v="0"/>
    <n v="0"/>
    <n v="0"/>
    <n v="0"/>
    <n v="0"/>
    <n v="4.4385267654587333"/>
    <n v="0"/>
    <n v="0"/>
    <n v="0"/>
    <n v="0"/>
    <n v="0"/>
    <n v="0"/>
    <n v="0"/>
    <n v="0"/>
    <n v="0"/>
    <n v="0"/>
    <n v="0"/>
    <n v="0"/>
    <n v="0"/>
    <n v="0"/>
    <n v="0"/>
    <n v="0"/>
    <n v="0"/>
    <n v="0"/>
    <m/>
    <n v="0"/>
    <n v="0"/>
    <n v="0"/>
    <n v="0"/>
    <n v="0"/>
    <x v="0"/>
    <m/>
    <s v="No root cause"/>
    <s v="No root cause"/>
    <s v="No root cause"/>
    <x v="3"/>
    <s v=""/>
    <s v="OST_291"/>
    <m/>
    <s v=""/>
  </r>
  <r>
    <s v="Bfsam-Tayim-IHS"/>
    <s v="OST_213"/>
    <s v="Bafoussam"/>
    <s v="IHS"/>
    <s v="Grid-Gen"/>
    <s v="OUEST"/>
    <s v="Bafoussam"/>
    <s v="Huawei"/>
    <n v="0"/>
    <n v="0"/>
    <n v="0"/>
    <n v="0"/>
    <n v="0"/>
    <n v="4.131674243007935"/>
    <n v="0"/>
    <n v="0"/>
    <n v="0"/>
    <n v="0"/>
    <n v="0"/>
    <n v="0"/>
    <n v="0"/>
    <n v="0"/>
    <n v="0"/>
    <n v="0"/>
    <n v="0"/>
    <n v="0"/>
    <n v="0"/>
    <n v="0"/>
    <n v="0"/>
    <n v="0"/>
    <n v="0"/>
    <n v="0"/>
    <m/>
    <n v="0"/>
    <n v="0"/>
    <n v="0"/>
    <n v="0"/>
    <n v="0"/>
    <x v="0"/>
    <m/>
    <s v="No root cause"/>
    <s v="No root cause"/>
    <s v="No root cause"/>
    <x v="3"/>
    <s v=""/>
    <s v="OST_213"/>
    <m/>
    <s v=""/>
  </r>
  <r>
    <s v="Edea-Mbondanjick"/>
    <s v="LIT_456"/>
    <s v="LITTORAL"/>
    <s v="IHS"/>
    <s v="Gen-Lithium"/>
    <s v="LITTORAL"/>
    <s v="Edea"/>
    <s v="ZTE"/>
    <n v="1.2925616308966335"/>
    <n v="0"/>
    <n v="0"/>
    <n v="0"/>
    <n v="0"/>
    <n v="1.9417763167281628"/>
    <n v="1.777586585738214"/>
    <n v="0"/>
    <n v="0"/>
    <n v="0"/>
    <n v="0"/>
    <n v="0"/>
    <n v="0"/>
    <n v="0"/>
    <n v="0"/>
    <n v="0"/>
    <n v="0"/>
    <n v="0"/>
    <n v="0"/>
    <n v="0"/>
    <n v="0"/>
    <n v="0"/>
    <n v="0"/>
    <n v="0"/>
    <m/>
    <n v="0"/>
    <n v="0"/>
    <n v="0"/>
    <n v="0"/>
    <n v="0"/>
    <x v="0"/>
    <m/>
    <s v="No root cause"/>
    <s v="No root cause"/>
    <s v="No root cause"/>
    <x v="3"/>
    <s v=""/>
    <s v="LIT_456"/>
    <m/>
    <s v=""/>
  </r>
  <r>
    <s v="Okoth"/>
    <s v="LIT_323"/>
    <s v="LITTORAL"/>
    <s v="IHS"/>
    <s v="Grid-Gen"/>
    <s v="LITTORAL"/>
    <s v="Edea"/>
    <s v="ZTE"/>
    <n v="0"/>
    <n v="0"/>
    <n v="0"/>
    <n v="0"/>
    <n v="0"/>
    <n v="1.7637108948072817"/>
    <n v="0"/>
    <n v="0"/>
    <n v="0"/>
    <n v="0"/>
    <n v="0"/>
    <n v="0"/>
    <n v="0"/>
    <n v="0"/>
    <n v="0"/>
    <n v="0"/>
    <n v="0"/>
    <n v="0"/>
    <n v="0"/>
    <n v="0"/>
    <n v="0"/>
    <n v="0"/>
    <n v="0"/>
    <n v="0"/>
    <m/>
    <n v="0"/>
    <n v="0"/>
    <n v="0"/>
    <n v="0"/>
    <n v="0"/>
    <x v="0"/>
    <m/>
    <s v="No root cause"/>
    <s v="No root cause"/>
    <s v="No root cause"/>
    <x v="3"/>
    <s v=""/>
    <s v="LIT_323"/>
    <m/>
    <s v=""/>
  </r>
  <r>
    <s v="Edea"/>
    <s v="LIT_005"/>
    <s v="LITTORAL"/>
    <s v="OCM/Strategique"/>
    <m/>
    <s v="LITTORAL"/>
    <s v="Edea"/>
    <s v="ZTE"/>
    <n v="0"/>
    <n v="0"/>
    <n v="0"/>
    <n v="0"/>
    <n v="0"/>
    <n v="1.4424476290760286"/>
    <n v="0"/>
    <n v="0"/>
    <n v="0"/>
    <n v="0"/>
    <n v="0"/>
    <n v="0"/>
    <n v="0"/>
    <n v="0"/>
    <n v="0"/>
    <n v="0"/>
    <n v="0"/>
    <n v="0"/>
    <n v="0"/>
    <n v="0"/>
    <n v="0"/>
    <n v="0"/>
    <n v="0"/>
    <n v="0"/>
    <m/>
    <n v="0"/>
    <n v="0"/>
    <n v="0"/>
    <n v="0"/>
    <n v="0"/>
    <x v="0"/>
    <m/>
    <s v="No root cause"/>
    <s v="No root cause"/>
    <s v="No root cause"/>
    <x v="3"/>
    <s v=""/>
    <s v="LIT_005"/>
    <m/>
    <s v=""/>
  </r>
  <r>
    <s v="PK14-Market-IHS"/>
    <s v="LIT_578"/>
    <s v="Douala"/>
    <s v="IHS"/>
    <s v="Grid-Gen"/>
    <s v="LITTORAL"/>
    <s v="Douala"/>
    <s v="ZTE"/>
    <n v="0"/>
    <n v="0"/>
    <n v="0"/>
    <n v="4.4846304429092019"/>
    <n v="0.96300505374779155"/>
    <n v="1.2719264452834067"/>
    <n v="0"/>
    <n v="0"/>
    <n v="0"/>
    <n v="0"/>
    <n v="0"/>
    <n v="0"/>
    <n v="0"/>
    <n v="0"/>
    <n v="0"/>
    <n v="0"/>
    <n v="0"/>
    <n v="0"/>
    <n v="0"/>
    <n v="0"/>
    <n v="0"/>
    <n v="0"/>
    <n v="0"/>
    <n v="0"/>
    <m/>
    <n v="0"/>
    <n v="0"/>
    <n v="0"/>
    <n v="0"/>
    <n v="0"/>
    <x v="0"/>
    <m/>
    <s v="No root cause"/>
    <s v="No root cause"/>
    <s v="No root cause"/>
    <x v="3"/>
    <s v=""/>
    <s v="LIT_578"/>
    <m/>
    <s v=""/>
  </r>
  <r>
    <s v="Makepe"/>
    <s v="LIT_037"/>
    <s v="Douala"/>
    <s v="IHS"/>
    <s v="Grid-Gen"/>
    <s v="LITTORAL"/>
    <s v="Douala"/>
    <s v="ZTE"/>
    <n v="0"/>
    <n v="0"/>
    <n v="0"/>
    <n v="2.4612408078006779E-3"/>
    <n v="0"/>
    <n v="1.2678957175836765"/>
    <n v="0"/>
    <n v="0"/>
    <n v="0"/>
    <n v="0"/>
    <n v="0"/>
    <n v="0"/>
    <n v="0"/>
    <n v="0"/>
    <n v="0"/>
    <n v="0"/>
    <n v="0"/>
    <n v="0"/>
    <n v="0"/>
    <n v="0"/>
    <n v="0"/>
    <n v="0"/>
    <n v="0"/>
    <n v="0"/>
    <m/>
    <n v="0"/>
    <n v="0"/>
    <n v="0"/>
    <n v="0"/>
    <n v="0"/>
    <x v="0"/>
    <m/>
    <s v="No root cause"/>
    <s v="No root cause"/>
    <s v="No root cause"/>
    <x v="3"/>
    <s v=""/>
    <s v="LIT_037"/>
    <m/>
    <s v=""/>
  </r>
  <r>
    <s v="Logbessou-PK21-IHS"/>
    <s v="LIT_235"/>
    <s v="Douala"/>
    <s v="IHS"/>
    <s v="Grid-Gen"/>
    <s v="LITTORAL"/>
    <s v="Douala"/>
    <s v="ZTE"/>
    <n v="0"/>
    <n v="0"/>
    <n v="0"/>
    <n v="0"/>
    <n v="0"/>
    <n v="1.0448502281463237"/>
    <n v="0"/>
    <n v="0"/>
    <n v="0"/>
    <n v="0"/>
    <n v="0"/>
    <n v="0"/>
    <n v="0"/>
    <n v="0"/>
    <n v="0"/>
    <n v="0"/>
    <n v="0"/>
    <n v="0"/>
    <n v="0"/>
    <n v="0"/>
    <n v="0"/>
    <n v="0"/>
    <n v="0"/>
    <n v="0"/>
    <m/>
    <n v="0"/>
    <n v="0"/>
    <n v="0"/>
    <n v="0"/>
    <n v="0"/>
    <x v="0"/>
    <m/>
    <s v="No root cause"/>
    <s v="No root cause"/>
    <s v="No root cause"/>
    <x v="3"/>
    <s v=""/>
    <s v="LIT_235"/>
    <m/>
    <s v=""/>
  </r>
  <r>
    <s v="Nomayos"/>
    <s v="CTR_062"/>
    <s v="CENTRE"/>
    <s v="IHS"/>
    <s v="Grid-Gen"/>
    <s v="CENTRE"/>
    <s v="Nomayos"/>
    <s v="ZTE"/>
    <n v="0"/>
    <n v="0"/>
    <n v="0"/>
    <n v="0"/>
    <n v="0.22400858366649262"/>
    <n v="0.79960006620381086"/>
    <n v="0.18885564430290563"/>
    <n v="0"/>
    <n v="0"/>
    <n v="0"/>
    <n v="0"/>
    <n v="0"/>
    <n v="0"/>
    <n v="0"/>
    <n v="0"/>
    <n v="0"/>
    <n v="0"/>
    <n v="0"/>
    <n v="0"/>
    <n v="0"/>
    <n v="0"/>
    <n v="0"/>
    <n v="0"/>
    <n v="0"/>
    <m/>
    <n v="0"/>
    <n v="0"/>
    <n v="0"/>
    <n v="0"/>
    <n v="0"/>
    <x v="0"/>
    <m/>
    <s v="No root cause"/>
    <s v="No root cause"/>
    <s v="No root cause"/>
    <x v="3"/>
    <s v=""/>
    <s v="CTR_062"/>
    <m/>
    <s v=""/>
  </r>
  <r>
    <s v="H-Lumiere"/>
    <s v="LIT_065"/>
    <s v="Douala"/>
    <s v="IHS"/>
    <s v="Grid-Gen (LL)"/>
    <s v="LITTORAL"/>
    <s v="Douala"/>
    <s v="ZTE"/>
    <n v="0"/>
    <n v="0"/>
    <n v="0"/>
    <n v="0"/>
    <n v="0"/>
    <n v="0.38170634614890758"/>
    <n v="0"/>
    <n v="0"/>
    <n v="0"/>
    <n v="0"/>
    <n v="0"/>
    <n v="0"/>
    <n v="0"/>
    <n v="0"/>
    <n v="0"/>
    <n v="0"/>
    <n v="0"/>
    <n v="0"/>
    <n v="0"/>
    <n v="0"/>
    <n v="0"/>
    <n v="0"/>
    <n v="0"/>
    <n v="0"/>
    <m/>
    <n v="0"/>
    <n v="0"/>
    <n v="0"/>
    <n v="0"/>
    <n v="0"/>
    <x v="0"/>
    <m/>
    <s v="No root cause"/>
    <s v="No root cause"/>
    <s v="No root cause"/>
    <x v="3"/>
    <s v=""/>
    <s v="LIT_065"/>
    <m/>
    <s v=""/>
  </r>
  <r>
    <s v="Mak-Missoke"/>
    <s v="LIT_080"/>
    <s v="Douala"/>
    <s v="IHS"/>
    <s v="Grid-Gen"/>
    <s v="LITTORAL"/>
    <s v="Douala"/>
    <s v="ZTE"/>
    <n v="0"/>
    <n v="0"/>
    <n v="0"/>
    <n v="2.0153638498657677E-3"/>
    <n v="0"/>
    <n v="0.23071457311383381"/>
    <n v="3.9897070196013802E-2"/>
    <n v="0"/>
    <n v="0"/>
    <n v="0"/>
    <n v="0"/>
    <n v="0"/>
    <n v="0"/>
    <n v="0"/>
    <n v="0"/>
    <n v="0"/>
    <n v="0"/>
    <n v="0"/>
    <n v="0"/>
    <n v="0"/>
    <n v="0"/>
    <n v="0"/>
    <n v="0"/>
    <n v="0"/>
    <m/>
    <n v="0"/>
    <n v="0"/>
    <n v="0"/>
    <n v="0"/>
    <n v="0"/>
    <x v="0"/>
    <m/>
    <s v="No root cause"/>
    <s v="No root cause"/>
    <s v="No root cause"/>
    <x v="3"/>
    <s v=""/>
    <s v="LIT_080"/>
    <m/>
    <s v=""/>
  </r>
  <r>
    <s v="Tourningal-MTN-IHS"/>
    <s v="ADM_094"/>
    <s v="ADAMAOUA"/>
    <s v="IHS"/>
    <s v="Solar-Grid-Gen"/>
    <s v="ADAMAOUA"/>
    <s v="Tournigal"/>
    <s v="NOKIA"/>
    <n v="0"/>
    <n v="0.16811878838417238"/>
    <n v="0"/>
    <n v="0"/>
    <n v="1.4270540178252754E-3"/>
    <n v="0.20710079855808464"/>
    <n v="0"/>
    <n v="0"/>
    <n v="0"/>
    <n v="0"/>
    <n v="0"/>
    <n v="0"/>
    <n v="0"/>
    <n v="0"/>
    <n v="0"/>
    <n v="0"/>
    <n v="0"/>
    <n v="0"/>
    <n v="0"/>
    <n v="0"/>
    <n v="0"/>
    <n v="0"/>
    <n v="0"/>
    <n v="0"/>
    <m/>
    <n v="0"/>
    <n v="0"/>
    <n v="0"/>
    <n v="0"/>
    <n v="0"/>
    <x v="0"/>
    <m/>
    <s v="No root cause"/>
    <s v="No root cause"/>
    <s v="No root cause"/>
    <x v="3"/>
    <s v=""/>
    <s v="ADM_094"/>
    <m/>
    <s v=""/>
  </r>
  <r>
    <s v="Makepe-Missoke-Clinique"/>
    <s v="LIT_398"/>
    <s v="Douala"/>
    <s v="IHS"/>
    <s v="Grid-Lithium"/>
    <s v="LITTORAL"/>
    <s v="Douala"/>
    <s v="ZTE"/>
    <n v="0"/>
    <n v="0"/>
    <n v="0"/>
    <n v="2.3542303378962857E-3"/>
    <n v="0"/>
    <n v="0.19896813370886871"/>
    <n v="0"/>
    <n v="0"/>
    <n v="0"/>
    <n v="0"/>
    <n v="0"/>
    <n v="0"/>
    <n v="0"/>
    <n v="0"/>
    <n v="0"/>
    <n v="0"/>
    <n v="0"/>
    <n v="0"/>
    <n v="0"/>
    <n v="0"/>
    <n v="0"/>
    <n v="0"/>
    <n v="0"/>
    <n v="0"/>
    <m/>
    <n v="0"/>
    <n v="0"/>
    <n v="0"/>
    <n v="0"/>
    <n v="0"/>
    <x v="0"/>
    <m/>
    <s v="No root cause"/>
    <s v="No root cause"/>
    <s v="No root cause"/>
    <x v="3"/>
    <s v=""/>
    <s v="LIT_398"/>
    <m/>
    <s v=""/>
  </r>
  <r>
    <s v="Garoua-Roum-Adja-Camp-Sic"/>
    <s v="NRD_084"/>
    <s v="Garoua"/>
    <s v="IHS"/>
    <s v="Grid-Gen"/>
    <s v="NORD"/>
    <s v="Garoua"/>
    <s v="Huawei"/>
    <n v="0"/>
    <n v="0"/>
    <n v="3.4690654133600431"/>
    <n v="0"/>
    <n v="0"/>
    <n v="2.9160353048942312E-2"/>
    <n v="0"/>
    <n v="0"/>
    <n v="0"/>
    <n v="0"/>
    <n v="0"/>
    <n v="0"/>
    <n v="2.9267185168063508"/>
    <n v="0"/>
    <n v="0"/>
    <n v="0"/>
    <n v="0"/>
    <n v="0"/>
    <n v="0"/>
    <n v="0"/>
    <n v="0"/>
    <n v="0"/>
    <n v="0"/>
    <n v="0"/>
    <m/>
    <n v="0"/>
    <n v="0"/>
    <n v="0"/>
    <n v="0"/>
    <n v="0"/>
    <x v="0"/>
    <m/>
    <s v="No root cause"/>
    <s v="No root cause"/>
    <s v="No root cause"/>
    <x v="3"/>
    <s v=""/>
    <s v="NRD_084"/>
    <m/>
    <s v=""/>
  </r>
  <r>
    <s v="Hot-Spot"/>
    <s v="NRO_028"/>
    <s v="NORD-OUEST"/>
    <s v="OCM/Strategique"/>
    <m/>
    <s v="NORD-OUEST"/>
    <s v="Bamenda"/>
    <s v="Huawei"/>
    <n v="0"/>
    <n v="0"/>
    <n v="0"/>
    <n v="0"/>
    <n v="0"/>
    <n v="7.936609851241179E-3"/>
    <n v="0"/>
    <n v="0"/>
    <n v="0"/>
    <n v="0"/>
    <n v="0"/>
    <n v="0"/>
    <n v="0"/>
    <n v="0"/>
    <n v="0"/>
    <n v="0"/>
    <n v="0"/>
    <n v="0.41639557347624223"/>
    <n v="0"/>
    <n v="0"/>
    <n v="0"/>
    <n v="0"/>
    <n v="0"/>
    <n v="0"/>
    <m/>
    <n v="0"/>
    <n v="0"/>
    <n v="0"/>
    <n v="0"/>
    <n v="0"/>
    <x v="0"/>
    <m/>
    <s v="No root cause"/>
    <s v="No root cause"/>
    <s v="No root cause"/>
    <x v="3"/>
    <s v=""/>
    <s v="NRO_028"/>
    <m/>
    <s v=""/>
  </r>
  <r>
    <s v="Nkololoun-II"/>
    <s v="LIT_439"/>
    <s v="Douala"/>
    <s v="IHS"/>
    <s v="Grid-Gen"/>
    <s v="LITTORAL"/>
    <s v="Douala"/>
    <s v="ZTE"/>
    <n v="0"/>
    <n v="0"/>
    <n v="0"/>
    <n v="0"/>
    <n v="0"/>
    <n v="4.5657800492534956E-3"/>
    <n v="0"/>
    <n v="0"/>
    <n v="0"/>
    <n v="0"/>
    <n v="0"/>
    <n v="0"/>
    <n v="0"/>
    <n v="0"/>
    <n v="0"/>
    <n v="0"/>
    <n v="0"/>
    <n v="0"/>
    <n v="0"/>
    <n v="0"/>
    <n v="0"/>
    <n v="0"/>
    <n v="0"/>
    <n v="0"/>
    <m/>
    <n v="0"/>
    <n v="0"/>
    <n v="0"/>
    <n v="0"/>
    <n v="0"/>
    <x v="0"/>
    <m/>
    <s v="No root cause"/>
    <s v="No root cause"/>
    <s v="No root cause"/>
    <x v="3"/>
    <s v=""/>
    <s v="LIT_439"/>
    <m/>
    <s v=""/>
  </r>
  <r>
    <s v="Logpom-Sodikombo"/>
    <s v="LIT_275"/>
    <s v="Douala"/>
    <s v="IHS"/>
    <s v="Grid-Gen"/>
    <s v="LITTORAL"/>
    <s v="Douala"/>
    <s v="ZTE"/>
    <n v="12.115582721946847"/>
    <n v="4.1024425496457244"/>
    <n v="4.9759868505535512E-3"/>
    <n v="0"/>
    <n v="0"/>
    <n v="2.7287669825616584E-3"/>
    <n v="0"/>
    <n v="0"/>
    <n v="0"/>
    <n v="0"/>
    <n v="0"/>
    <n v="0"/>
    <n v="0"/>
    <n v="0"/>
    <n v="0"/>
    <n v="0"/>
    <n v="0"/>
    <n v="0"/>
    <n v="0"/>
    <n v="0"/>
    <n v="0"/>
    <n v="0"/>
    <n v="0"/>
    <n v="0"/>
    <m/>
    <n v="0"/>
    <n v="0"/>
    <n v="0"/>
    <n v="0"/>
    <n v="0"/>
    <x v="0"/>
    <m/>
    <s v="No root cause"/>
    <s v="No root cause"/>
    <s v="No root cause"/>
    <x v="3"/>
    <s v=""/>
    <s v="LIT_275"/>
    <m/>
    <s v=""/>
  </r>
  <r>
    <s v="Ngo-Njo"/>
    <s v="LIT_441"/>
    <s v="Douala"/>
    <s v="IHS"/>
    <s v="Grid-Gen"/>
    <s v="LITTORAL"/>
    <s v="Douala"/>
    <s v="ZTE"/>
    <n v="0"/>
    <n v="57.767140937069307"/>
    <n v="13.868556899607057"/>
    <n v="13.868556899607057"/>
    <n v="43.311488929410174"/>
    <n v="0"/>
    <n v="0"/>
    <n v="0"/>
    <n v="0"/>
    <n v="0"/>
    <n v="0"/>
    <n v="0"/>
    <n v="0"/>
    <n v="0"/>
    <n v="0"/>
    <n v="0"/>
    <n v="0"/>
    <n v="0"/>
    <n v="0"/>
    <n v="0"/>
    <n v="0"/>
    <n v="0"/>
    <n v="0"/>
    <n v="0"/>
    <m/>
    <n v="0"/>
    <n v="0"/>
    <n v="0"/>
    <n v="0"/>
    <n v="0"/>
    <x v="0"/>
    <m/>
    <s v="No root cause"/>
    <s v="No root cause"/>
    <s v="No root cause"/>
    <x v="3"/>
    <s v=""/>
    <s v="LIT_441"/>
    <m/>
    <s v=""/>
  </r>
  <r>
    <s v="Boko-Plage-IHS"/>
    <s v="LIT_363"/>
    <s v="Douala"/>
    <s v="CAMUSAT"/>
    <s v="Good Grid + GE"/>
    <s v="LITTORAL"/>
    <s v="Douala"/>
    <s v="ZTE"/>
    <n v="18.008702804815758"/>
    <n v="21.816527695736418"/>
    <n v="23.606866362471571"/>
    <n v="28.974939574754661"/>
    <n v="21.169221363284851"/>
    <n v="0"/>
    <n v="0"/>
    <n v="0"/>
    <n v="0"/>
    <n v="0"/>
    <n v="0"/>
    <n v="0"/>
    <n v="0"/>
    <n v="0"/>
    <n v="0"/>
    <n v="0"/>
    <n v="0"/>
    <n v="0"/>
    <n v="0"/>
    <n v="0"/>
    <n v="0"/>
    <n v="0"/>
    <n v="0"/>
    <n v="0"/>
    <m/>
    <n v="0"/>
    <n v="0"/>
    <n v="0"/>
    <n v="0"/>
    <n v="0"/>
    <x v="0"/>
    <m/>
    <s v="No root cause"/>
    <s v="No root cause"/>
    <s v="No root cause"/>
    <x v="3"/>
    <s v=""/>
    <s v="LIT_363"/>
    <m/>
    <s v=""/>
  </r>
  <r>
    <s v="Minkwele-II"/>
    <s v="LIT_621"/>
    <s v="Douala"/>
    <s v="IHS"/>
    <s v="Grid-Gen"/>
    <s v="LITTORAL"/>
    <s v="Douala"/>
    <s v="ZTE"/>
    <n v="0"/>
    <n v="7.0248271424209499"/>
    <n v="0"/>
    <n v="7.0918335316594057"/>
    <n v="10.879148082515059"/>
    <n v="0"/>
    <n v="6.384904532392782"/>
    <n v="0"/>
    <n v="0.13230061095844323"/>
    <n v="0"/>
    <n v="0"/>
    <n v="0"/>
    <n v="0"/>
    <n v="0"/>
    <n v="0"/>
    <n v="0"/>
    <n v="0"/>
    <n v="0"/>
    <n v="0"/>
    <n v="0"/>
    <n v="0"/>
    <n v="0"/>
    <n v="0"/>
    <n v="0"/>
    <m/>
    <n v="0"/>
    <n v="0"/>
    <n v="0"/>
    <n v="0"/>
    <n v="0"/>
    <x v="0"/>
    <m/>
    <s v="No root cause"/>
    <s v="No root cause"/>
    <s v="No root cause"/>
    <x v="3"/>
    <s v=""/>
    <s v="LIT_621"/>
    <m/>
    <s v=""/>
  </r>
  <r>
    <s v="Carington"/>
    <s v="CTR_070"/>
    <s v="Yaounde"/>
    <s v="IHS"/>
    <s v="GridOnly"/>
    <s v="CENTRE"/>
    <s v="Yaounde"/>
    <s v="ZTE"/>
    <n v="8.4020340550119421"/>
    <n v="0"/>
    <n v="2.6205793974882505"/>
    <n v="13.791687712059083"/>
    <n v="8.7669932626208151"/>
    <n v="0"/>
    <n v="0"/>
    <n v="0"/>
    <n v="0"/>
    <n v="0"/>
    <n v="0"/>
    <n v="0"/>
    <n v="0"/>
    <n v="0"/>
    <n v="0"/>
    <n v="0"/>
    <n v="0"/>
    <n v="0"/>
    <n v="0"/>
    <n v="0"/>
    <n v="0"/>
    <n v="0"/>
    <n v="0"/>
    <n v="0"/>
    <m/>
    <n v="0"/>
    <n v="0"/>
    <n v="0"/>
    <n v="0"/>
    <n v="0"/>
    <x v="0"/>
    <m/>
    <s v="No root cause"/>
    <s v="No root cause"/>
    <s v="No root cause"/>
    <x v="3"/>
    <s v=""/>
    <s v="CTR_070"/>
    <m/>
    <s v=""/>
  </r>
  <r>
    <s v="Bfsam-Baleng-IHS"/>
    <s v="OST_169"/>
    <s v="Bafoussam"/>
    <s v="IHS"/>
    <s v="Grid-Gen"/>
    <s v="OUEST"/>
    <s v="Bafoussam"/>
    <s v="Huawei"/>
    <n v="5.4664515042818447E-2"/>
    <n v="4.4498520401902782E-2"/>
    <n v="0"/>
    <n v="2.2153129128820632"/>
    <n v="2.8583209914591374"/>
    <n v="0"/>
    <n v="0"/>
    <n v="0"/>
    <n v="0"/>
    <n v="0"/>
    <n v="0"/>
    <n v="0"/>
    <n v="0"/>
    <n v="0"/>
    <n v="0"/>
    <n v="0"/>
    <n v="0"/>
    <n v="0"/>
    <n v="0"/>
    <n v="0"/>
    <n v="0"/>
    <n v="0"/>
    <n v="0"/>
    <n v="0"/>
    <m/>
    <n v="0"/>
    <n v="0"/>
    <n v="0"/>
    <n v="0"/>
    <n v="0"/>
    <x v="0"/>
    <m/>
    <s v="No root cause"/>
    <s v="No root cause"/>
    <s v="No root cause"/>
    <x v="3"/>
    <s v=""/>
    <s v="OST_169"/>
    <m/>
    <s v=""/>
  </r>
  <r>
    <s v="Bsadi-BlocJ"/>
    <s v="LIT_247"/>
    <s v="Douala"/>
    <s v="IHS"/>
    <s v="Grid-Gen"/>
    <s v="LITTORAL"/>
    <s v="Douala"/>
    <s v="ZTE"/>
    <n v="0"/>
    <n v="0"/>
    <n v="0"/>
    <n v="5.0362159100313049"/>
    <n v="2.7981454372162435"/>
    <n v="0"/>
    <n v="0"/>
    <n v="0"/>
    <n v="0"/>
    <n v="0"/>
    <n v="0"/>
    <n v="0"/>
    <n v="0"/>
    <n v="0"/>
    <n v="0"/>
    <n v="0"/>
    <n v="0"/>
    <n v="0"/>
    <n v="0"/>
    <n v="0"/>
    <n v="0"/>
    <n v="0"/>
    <n v="0"/>
    <n v="0"/>
    <m/>
    <n v="0"/>
    <n v="0"/>
    <n v="0"/>
    <n v="0"/>
    <n v="0"/>
    <x v="0"/>
    <m/>
    <s v="No root cause"/>
    <s v="No root cause"/>
    <s v="No root cause"/>
    <x v="3"/>
    <s v=""/>
    <s v="LIT_247"/>
    <m/>
    <s v=""/>
  </r>
  <r>
    <s v="Djamboutou-MTN-IHS"/>
    <s v="NRD_118"/>
    <s v="Garoua"/>
    <s v="IHS"/>
    <s v="Grid-Gen"/>
    <s v="NORD"/>
    <s v="Garoua"/>
    <s v="Huawei"/>
    <n v="0"/>
    <n v="1.974575025753853"/>
    <n v="3.7553897606675171"/>
    <n v="9.5297638920992025"/>
    <n v="1.194468700150956"/>
    <n v="0"/>
    <n v="0"/>
    <n v="0"/>
    <n v="0.81194194039944867"/>
    <n v="0"/>
    <n v="0"/>
    <n v="0"/>
    <n v="0"/>
    <n v="0"/>
    <n v="0"/>
    <n v="0"/>
    <n v="0"/>
    <n v="0"/>
    <n v="0"/>
    <n v="0"/>
    <n v="0"/>
    <n v="0"/>
    <n v="0"/>
    <n v="0"/>
    <m/>
    <n v="0"/>
    <n v="0"/>
    <n v="0"/>
    <n v="0"/>
    <n v="0"/>
    <x v="0"/>
    <m/>
    <s v="No root cause"/>
    <s v="No root cause"/>
    <s v="No root cause"/>
    <x v="3"/>
    <s v=""/>
    <s v="NRD_118"/>
    <m/>
    <s v=""/>
  </r>
  <r>
    <s v="Du-Levant"/>
    <s v="LIT_046"/>
    <s v="Douala"/>
    <s v="IHS"/>
    <s v="Grid-Gen"/>
    <s v="LITTORAL"/>
    <s v="Douala"/>
    <s v="ZTE"/>
    <n v="0"/>
    <n v="0"/>
    <n v="0"/>
    <n v="0"/>
    <n v="1.4803115003438603E-3"/>
    <n v="0"/>
    <n v="0"/>
    <n v="0"/>
    <n v="0"/>
    <n v="0"/>
    <n v="0"/>
    <n v="0"/>
    <n v="0"/>
    <n v="0"/>
    <n v="0"/>
    <n v="0"/>
    <n v="0"/>
    <n v="0"/>
    <n v="0"/>
    <n v="0"/>
    <n v="0"/>
    <n v="0"/>
    <n v="0"/>
    <n v="0"/>
    <m/>
    <n v="0"/>
    <n v="0"/>
    <n v="0"/>
    <n v="0"/>
    <n v="0"/>
    <x v="0"/>
    <m/>
    <s v="No root cause"/>
    <s v="No root cause"/>
    <s v="No root cause"/>
    <x v="3"/>
    <s v=""/>
    <s v="LIT_046"/>
    <m/>
    <s v=""/>
  </r>
  <r>
    <s v="Ndogp-Ecole-Publique"/>
    <s v="LIT_693"/>
    <s v="Douala"/>
    <s v="CAMUSAT"/>
    <s v="Good Grid no GE - 8h"/>
    <s v="LITTORAL"/>
    <s v="Douala"/>
    <s v="ZTE"/>
    <n v="0"/>
    <n v="0"/>
    <n v="0"/>
    <n v="10.211349245076804"/>
    <n v="0"/>
    <n v="0"/>
    <n v="0"/>
    <n v="0"/>
    <n v="0"/>
    <n v="0"/>
    <n v="0"/>
    <n v="0"/>
    <n v="0"/>
    <n v="0"/>
    <n v="0"/>
    <n v="0"/>
    <n v="0"/>
    <n v="0"/>
    <n v="0"/>
    <n v="0"/>
    <n v="0"/>
    <n v="0"/>
    <n v="0"/>
    <n v="0"/>
    <m/>
    <n v="0"/>
    <n v="0"/>
    <n v="0"/>
    <n v="0"/>
    <n v="0"/>
    <x v="0"/>
    <m/>
    <s v="No root cause"/>
    <s v="No root cause"/>
    <s v="No root cause"/>
    <x v="3"/>
    <s v=""/>
    <s v="LIT_693"/>
    <m/>
    <s v=""/>
  </r>
  <r>
    <s v="Mbouda-Lepi"/>
    <s v="OST_071"/>
    <s v="OUEST"/>
    <s v="IHS"/>
    <s v="Grid-Gen"/>
    <s v="OUEST"/>
    <s v="Mbouda"/>
    <s v="Huawei"/>
    <n v="0"/>
    <n v="0"/>
    <n v="0"/>
    <n v="4.9775028322104369"/>
    <n v="0"/>
    <n v="0"/>
    <n v="0"/>
    <n v="0"/>
    <n v="0"/>
    <n v="0"/>
    <n v="0"/>
    <n v="0"/>
    <n v="0"/>
    <n v="0"/>
    <n v="0"/>
    <n v="0"/>
    <n v="0"/>
    <n v="0"/>
    <n v="0"/>
    <n v="0"/>
    <n v="0"/>
    <n v="0"/>
    <n v="0"/>
    <n v="0"/>
    <m/>
    <n v="0"/>
    <n v="0"/>
    <n v="0"/>
    <n v="0"/>
    <n v="0"/>
    <x v="0"/>
    <m/>
    <s v="No root cause"/>
    <s v="No root cause"/>
    <s v="No root cause"/>
    <x v="3"/>
    <s v=""/>
    <s v="OST_071"/>
    <m/>
    <s v=""/>
  </r>
  <r>
    <s v="Dschang-Q-Admin"/>
    <s v="OST_112"/>
    <s v="OUEST"/>
    <s v="IHS"/>
    <s v="Grid-Gen"/>
    <s v="OUEST"/>
    <s v="Dschang"/>
    <s v="Huawei"/>
    <n v="0"/>
    <n v="0"/>
    <n v="0"/>
    <n v="4.6290054018885218"/>
    <n v="0"/>
    <n v="0"/>
    <n v="0"/>
    <n v="0"/>
    <n v="0"/>
    <n v="0"/>
    <n v="0"/>
    <n v="0"/>
    <n v="0"/>
    <n v="0"/>
    <n v="0"/>
    <n v="0"/>
    <n v="0"/>
    <n v="0"/>
    <n v="0"/>
    <n v="0"/>
    <n v="0"/>
    <n v="0"/>
    <n v="0"/>
    <n v="0"/>
    <m/>
    <n v="0"/>
    <n v="0"/>
    <n v="0"/>
    <n v="0"/>
    <n v="0"/>
    <x v="0"/>
    <m/>
    <s v="No root cause"/>
    <s v="No root cause"/>
    <s v="No root cause"/>
    <x v="3"/>
    <s v=""/>
    <s v="OST_112"/>
    <m/>
    <s v=""/>
  </r>
  <r>
    <s v="Mak-Village"/>
    <s v="LIT_531"/>
    <s v="Douala"/>
    <s v="IHS"/>
    <s v="Grid-Gen"/>
    <s v="LITTORAL"/>
    <s v="Douala"/>
    <s v="ZTE"/>
    <n v="0"/>
    <n v="4.1730337896259782"/>
    <n v="0"/>
    <n v="2.9638868200198045"/>
    <n v="0"/>
    <n v="0"/>
    <n v="0"/>
    <n v="0"/>
    <n v="0"/>
    <n v="0"/>
    <n v="0"/>
    <n v="0"/>
    <n v="0"/>
    <n v="0"/>
    <n v="0"/>
    <n v="0"/>
    <n v="0"/>
    <n v="1.8905183016438626E-3"/>
    <n v="0"/>
    <n v="0"/>
    <n v="0"/>
    <n v="0"/>
    <n v="0"/>
    <n v="0"/>
    <m/>
    <n v="0"/>
    <n v="0"/>
    <n v="0"/>
    <n v="0"/>
    <n v="0"/>
    <x v="0"/>
    <m/>
    <s v="No root cause"/>
    <s v="No root cause"/>
    <s v="No root cause"/>
    <x v="3"/>
    <s v=""/>
    <s v="LIT_531"/>
    <m/>
    <s v=""/>
  </r>
  <r>
    <s v="Franqueville"/>
    <s v="LIT_596"/>
    <s v="Douala"/>
    <s v="CAMUSAT"/>
    <s v="Good Grid no GE - 8h"/>
    <s v="LITTORAL"/>
    <s v="Douala"/>
    <s v="ZTE"/>
    <n v="0"/>
    <n v="0"/>
    <n v="0"/>
    <n v="2.1085521340741318"/>
    <n v="0"/>
    <n v="0"/>
    <n v="0"/>
    <n v="0"/>
    <n v="0"/>
    <n v="0"/>
    <n v="0"/>
    <n v="0"/>
    <n v="0"/>
    <n v="0"/>
    <n v="0"/>
    <n v="0"/>
    <n v="0"/>
    <n v="0"/>
    <n v="0"/>
    <n v="0"/>
    <n v="0"/>
    <n v="0"/>
    <n v="0"/>
    <n v="0"/>
    <m/>
    <n v="0"/>
    <n v="0"/>
    <n v="0"/>
    <n v="0"/>
    <n v="0"/>
    <x v="0"/>
    <m/>
    <s v="No root cause"/>
    <s v="No root cause"/>
    <s v="No root cause"/>
    <x v="3"/>
    <s v=""/>
    <s v="LIT_596"/>
    <m/>
    <s v=""/>
  </r>
  <r>
    <s v="Gra-Yelwa-II"/>
    <s v="NRD_072"/>
    <s v="Garoua"/>
    <s v="IHS"/>
    <s v="Grid-Gen"/>
    <s v="NORD"/>
    <s v="Garoua"/>
    <s v="Huawei"/>
    <n v="0"/>
    <n v="0"/>
    <n v="0"/>
    <n v="1.5103636073086726"/>
    <n v="0"/>
    <n v="0"/>
    <n v="0"/>
    <n v="0"/>
    <n v="0"/>
    <n v="0"/>
    <n v="0"/>
    <n v="0"/>
    <n v="0"/>
    <n v="0"/>
    <n v="0"/>
    <n v="0"/>
    <n v="0"/>
    <n v="0"/>
    <n v="0"/>
    <n v="0"/>
    <n v="0"/>
    <n v="0"/>
    <n v="0"/>
    <n v="0"/>
    <m/>
    <n v="0"/>
    <n v="0"/>
    <n v="0"/>
    <n v="0"/>
    <n v="0"/>
    <x v="0"/>
    <m/>
    <s v="No root cause"/>
    <s v="No root cause"/>
    <s v="No root cause"/>
    <x v="3"/>
    <s v=""/>
    <s v="NRD_072"/>
    <m/>
    <s v=""/>
  </r>
  <r>
    <s v="Japoma-Stade-Camtel"/>
    <s v="LIT_733"/>
    <s v="Douala"/>
    <s v="CAMUSAT"/>
    <s v="Good Grid no GE - 8h"/>
    <s v="LITTORAL"/>
    <s v="Douala"/>
    <s v="ZTE"/>
    <n v="0"/>
    <n v="0.29117548860980513"/>
    <n v="0"/>
    <n v="0.33929452991013997"/>
    <n v="0"/>
    <n v="0"/>
    <n v="0"/>
    <n v="0"/>
    <n v="0"/>
    <n v="0"/>
    <n v="0"/>
    <n v="0"/>
    <n v="0"/>
    <n v="0"/>
    <n v="0"/>
    <n v="0"/>
    <n v="0"/>
    <n v="0"/>
    <n v="0"/>
    <n v="0"/>
    <n v="0"/>
    <n v="0"/>
    <n v="0"/>
    <n v="0"/>
    <m/>
    <n v="0"/>
    <n v="0"/>
    <n v="0"/>
    <n v="0"/>
    <n v="0"/>
    <x v="0"/>
    <m/>
    <s v="No root cause"/>
    <s v="No root cause"/>
    <s v="No root cause"/>
    <x v="3"/>
    <s v=""/>
    <s v="LIT_733"/>
    <m/>
    <s v=""/>
  </r>
  <r>
    <s v="Baloum-IHS"/>
    <s v="OST_167"/>
    <s v="OUEST"/>
    <s v="IHS"/>
    <s v="Gen Only"/>
    <s v="OUEST"/>
    <s v="Baloum"/>
    <s v="NOKIA"/>
    <n v="0"/>
    <n v="0"/>
    <n v="0"/>
    <n v="0.28512029463099731"/>
    <n v="0"/>
    <n v="0"/>
    <n v="0"/>
    <n v="0"/>
    <n v="0"/>
    <n v="0"/>
    <n v="0"/>
    <n v="0"/>
    <n v="0"/>
    <n v="0"/>
    <n v="0"/>
    <n v="0"/>
    <n v="0"/>
    <n v="0"/>
    <n v="0"/>
    <n v="0"/>
    <n v="0"/>
    <n v="0"/>
    <n v="0"/>
    <n v="0"/>
    <m/>
    <n v="0"/>
    <n v="0"/>
    <n v="0"/>
    <n v="0"/>
    <n v="0"/>
    <x v="0"/>
    <m/>
    <s v="No root cause"/>
    <s v="No root cause"/>
    <s v="No root cause"/>
    <x v="3"/>
    <s v=""/>
    <s v="OST_167"/>
    <m/>
    <s v=""/>
  </r>
  <r>
    <s v="Ange-Raphael"/>
    <s v="LIT_056"/>
    <s v="Douala"/>
    <s v="IHS"/>
    <s v="GridOnly"/>
    <s v="LITTORAL"/>
    <s v="Douala"/>
    <s v="ZTE"/>
    <n v="0"/>
    <n v="0"/>
    <n v="0"/>
    <n v="2.2472198679918932E-3"/>
    <n v="0"/>
    <n v="0"/>
    <n v="0"/>
    <n v="0"/>
    <n v="0"/>
    <n v="0"/>
    <n v="0"/>
    <n v="0"/>
    <n v="0"/>
    <n v="0"/>
    <n v="0"/>
    <n v="0"/>
    <n v="0"/>
    <n v="0"/>
    <n v="0"/>
    <n v="0"/>
    <n v="0"/>
    <n v="0"/>
    <n v="0"/>
    <n v="0"/>
    <m/>
    <n v="0"/>
    <n v="0"/>
    <n v="0"/>
    <n v="0"/>
    <n v="0"/>
    <x v="0"/>
    <m/>
    <s v="No root cause"/>
    <s v="No root cause"/>
    <s v="No root cause"/>
    <x v="3"/>
    <s v=""/>
    <s v="LIT_056"/>
    <m/>
    <s v=""/>
  </r>
  <r>
    <s v="Socaver"/>
    <s v="LIT_024"/>
    <s v="Douala"/>
    <s v="IHS"/>
    <s v="Grid-Gen"/>
    <s v="LITTORAL"/>
    <s v="Douala"/>
    <s v="ZTE"/>
    <n v="0"/>
    <n v="0"/>
    <n v="0"/>
    <n v="2.2115497113572098E-3"/>
    <n v="0"/>
    <n v="0"/>
    <n v="0"/>
    <n v="0"/>
    <n v="0"/>
    <n v="0"/>
    <n v="0"/>
    <n v="0"/>
    <n v="0"/>
    <n v="0"/>
    <n v="0"/>
    <n v="0"/>
    <n v="0"/>
    <n v="0"/>
    <n v="0"/>
    <n v="0"/>
    <n v="0"/>
    <n v="0"/>
    <n v="0"/>
    <n v="0"/>
    <m/>
    <n v="0"/>
    <n v="0"/>
    <n v="0"/>
    <n v="0"/>
    <n v="0"/>
    <x v="0"/>
    <m/>
    <s v="No root cause"/>
    <s v="No root cause"/>
    <s v="No root cause"/>
    <x v="3"/>
    <s v=""/>
    <s v="LIT_024"/>
    <m/>
    <s v=""/>
  </r>
  <r>
    <s v="Logpom-Kosovo"/>
    <s v="LIT_276"/>
    <s v="Douala"/>
    <s v="IHS"/>
    <s v="Grid-Gen"/>
    <s v="LITTORAL"/>
    <s v="Douala"/>
    <s v="ZTE"/>
    <n v="0"/>
    <n v="0"/>
    <n v="0"/>
    <n v="1.9083533799613751E-3"/>
    <n v="0"/>
    <n v="0"/>
    <n v="0"/>
    <n v="0"/>
    <n v="0"/>
    <n v="0"/>
    <n v="0"/>
    <n v="0"/>
    <n v="0"/>
    <n v="0"/>
    <n v="0"/>
    <n v="0"/>
    <n v="0"/>
    <n v="0"/>
    <n v="0"/>
    <n v="0"/>
    <n v="0"/>
    <n v="0"/>
    <n v="0"/>
    <n v="0"/>
    <m/>
    <n v="0"/>
    <n v="0"/>
    <n v="0"/>
    <n v="0"/>
    <n v="0"/>
    <x v="0"/>
    <m/>
    <s v="No root cause"/>
    <s v="No root cause"/>
    <s v="No root cause"/>
    <x v="3"/>
    <s v=""/>
    <s v="LIT_276"/>
    <m/>
    <s v=""/>
  </r>
  <r>
    <s v="Ndogbong-Guinness"/>
    <s v="LIT_432"/>
    <s v="Douala"/>
    <s v="IHS"/>
    <s v="Grid-Gen"/>
    <s v="LITTORAL"/>
    <s v="Douala"/>
    <s v="ZTE"/>
    <n v="0"/>
    <n v="0"/>
    <n v="0"/>
    <n v="1.6408272052003947E-3"/>
    <n v="0"/>
    <n v="0"/>
    <n v="0"/>
    <n v="0"/>
    <n v="0"/>
    <n v="0"/>
    <n v="0"/>
    <n v="0"/>
    <n v="0"/>
    <n v="0"/>
    <n v="0"/>
    <n v="0"/>
    <n v="0"/>
    <n v="0"/>
    <n v="0"/>
    <n v="0"/>
    <n v="0"/>
    <n v="0"/>
    <n v="0"/>
    <n v="0"/>
    <m/>
    <n v="0"/>
    <n v="0"/>
    <n v="0"/>
    <n v="0"/>
    <n v="0"/>
    <x v="0"/>
    <m/>
    <s v="No root cause"/>
    <s v="No root cause"/>
    <s v="No root cause"/>
    <x v="3"/>
    <s v=""/>
    <s v="LIT_432"/>
    <m/>
    <s v=""/>
  </r>
  <r>
    <s v="Logpom-IHS"/>
    <s v="LIT_376"/>
    <s v="Douala"/>
    <s v="IHS"/>
    <s v="Grid-Gen"/>
    <s v="LITTORAL"/>
    <s v="Douala"/>
    <s v="ZTE"/>
    <n v="0"/>
    <n v="0"/>
    <n v="0"/>
    <n v="1.5694868919306861E-3"/>
    <n v="0"/>
    <n v="0"/>
    <n v="0"/>
    <n v="0"/>
    <n v="0"/>
    <n v="0"/>
    <n v="0"/>
    <n v="0"/>
    <n v="0"/>
    <n v="0"/>
    <n v="0"/>
    <n v="0"/>
    <n v="0"/>
    <n v="0"/>
    <n v="0"/>
    <n v="0"/>
    <n v="0"/>
    <n v="0"/>
    <n v="0"/>
    <n v="0"/>
    <m/>
    <n v="0"/>
    <n v="0"/>
    <n v="0"/>
    <n v="0"/>
    <n v="0"/>
    <x v="0"/>
    <m/>
    <s v="No root cause"/>
    <s v="No root cause"/>
    <s v="No root cause"/>
    <x v="3"/>
    <s v=""/>
    <s v="LIT_376"/>
    <m/>
    <s v=""/>
  </r>
  <r>
    <s v="Ndogbong-Seven"/>
    <s v="LIT_652"/>
    <s v="Douala"/>
    <s v="CAMUSAT"/>
    <s v="Good Grid no GE - 8h"/>
    <s v="LITTORAL"/>
    <s v="Douala"/>
    <s v="ZTE"/>
    <n v="0"/>
    <n v="0"/>
    <n v="0"/>
    <n v="1.5159816569784899E-3"/>
    <n v="0"/>
    <n v="0"/>
    <n v="0"/>
    <n v="0"/>
    <n v="0"/>
    <n v="0"/>
    <n v="0"/>
    <n v="0"/>
    <n v="0"/>
    <n v="0"/>
    <n v="0"/>
    <n v="0"/>
    <n v="0"/>
    <n v="0"/>
    <n v="0"/>
    <n v="0"/>
    <n v="0"/>
    <n v="0"/>
    <n v="0"/>
    <n v="0"/>
    <m/>
    <n v="0"/>
    <n v="0"/>
    <n v="0"/>
    <n v="0"/>
    <n v="0"/>
    <x v="0"/>
    <m/>
    <s v="No root cause"/>
    <s v="No root cause"/>
    <s v="No root cause"/>
    <x v="3"/>
    <s v=""/>
    <s v="LIT_652"/>
    <m/>
    <s v=""/>
  </r>
  <r>
    <s v="Makepe-St-Tropez"/>
    <s v="LIT_224"/>
    <s v="Douala"/>
    <s v="IHS"/>
    <s v="Grid-Gen"/>
    <s v="LITTORAL"/>
    <s v="Douala"/>
    <s v="ZTE"/>
    <n v="0"/>
    <n v="0"/>
    <n v="0"/>
    <n v="1.3733010304392435E-3"/>
    <n v="0"/>
    <n v="0"/>
    <n v="0"/>
    <n v="0"/>
    <n v="0"/>
    <n v="0"/>
    <n v="0"/>
    <n v="0"/>
    <n v="0"/>
    <n v="0"/>
    <n v="0"/>
    <n v="0"/>
    <n v="0"/>
    <n v="0"/>
    <n v="0"/>
    <n v="0"/>
    <n v="0"/>
    <n v="0"/>
    <n v="0"/>
    <n v="0"/>
    <m/>
    <n v="0"/>
    <n v="0"/>
    <n v="0"/>
    <n v="0"/>
    <n v="0"/>
    <x v="0"/>
    <m/>
    <s v="No root cause"/>
    <s v="No root cause"/>
    <s v="No root cause"/>
    <x v="3"/>
    <s v=""/>
    <s v="LIT_224"/>
    <m/>
    <s v=""/>
  </r>
  <r>
    <s v="Foumban-Nkoungougnet"/>
    <s v="OST_082"/>
    <s v="OUEST"/>
    <s v="IHS"/>
    <s v="Grid-Gen"/>
    <s v="OUEST"/>
    <s v="Foumban"/>
    <s v="Huawei"/>
    <n v="0"/>
    <n v="0"/>
    <n v="0"/>
    <n v="8.9175391586979543E-5"/>
    <n v="0"/>
    <n v="0"/>
    <n v="0"/>
    <n v="0"/>
    <n v="0"/>
    <n v="0"/>
    <n v="0"/>
    <n v="0"/>
    <n v="0"/>
    <n v="0"/>
    <n v="0"/>
    <n v="0"/>
    <n v="0"/>
    <n v="0"/>
    <n v="0"/>
    <n v="0"/>
    <n v="0"/>
    <n v="0"/>
    <n v="0"/>
    <n v="0"/>
    <m/>
    <n v="0"/>
    <n v="0"/>
    <n v="0"/>
    <n v="0"/>
    <n v="0"/>
    <x v="0"/>
    <m/>
    <s v="No root cause"/>
    <s v="No root cause"/>
    <s v="No root cause"/>
    <x v="3"/>
    <s v=""/>
    <s v="OST_082"/>
    <m/>
    <s v=""/>
  </r>
  <r>
    <s v="BTS-Mobile-Tagidor-Hotel"/>
    <s v="OST_306"/>
    <s v="Bafoussam"/>
    <s v="CAMUSAT"/>
    <s v="Medium Grid + GE"/>
    <s v="OUEST"/>
    <s v="Bafoussam"/>
    <s v="Huawei"/>
    <n v="18.491409199476074"/>
    <n v="18.491409199476074"/>
    <n v="18.491409199476074"/>
    <n v="18.491409199476074"/>
    <n v="0"/>
    <n v="0"/>
    <n v="0"/>
    <n v="0"/>
    <n v="0"/>
    <n v="0"/>
    <n v="0"/>
    <n v="0"/>
    <n v="0"/>
    <n v="0"/>
    <n v="0"/>
    <n v="0"/>
    <n v="0"/>
    <n v="0"/>
    <n v="0"/>
    <n v="0"/>
    <n v="0"/>
    <n v="0"/>
    <n v="0"/>
    <n v="0"/>
    <m/>
    <n v="0"/>
    <n v="0"/>
    <n v="0"/>
    <n v="0"/>
    <n v="0"/>
    <x v="0"/>
    <m/>
    <s v="No root cause"/>
    <s v="No root cause"/>
    <s v="No root cause"/>
    <x v="3"/>
    <s v=""/>
    <s v="OST_306"/>
    <m/>
    <s v=""/>
  </r>
  <r>
    <s v="Indoor-BEAC"/>
    <s v="CTR_878"/>
    <s v="Yaounde"/>
    <s v="CAMUSAT"/>
    <s v="Good Grid no GE - 8h"/>
    <s v="CENTRE"/>
    <s v="Yaounde"/>
    <s v="ZTE"/>
    <n v="13.868556899607057"/>
    <n v="13.868556899607057"/>
    <n v="13.868556899607057"/>
    <n v="13.868556899607057"/>
    <n v="0"/>
    <n v="0"/>
    <n v="0"/>
    <n v="0"/>
    <n v="0"/>
    <n v="0"/>
    <n v="0"/>
    <n v="0"/>
    <n v="0"/>
    <n v="0"/>
    <n v="0"/>
    <n v="0"/>
    <n v="0"/>
    <n v="0"/>
    <n v="0"/>
    <n v="0"/>
    <n v="0"/>
    <n v="0"/>
    <n v="0"/>
    <n v="0"/>
    <m/>
    <n v="0"/>
    <n v="0"/>
    <n v="0"/>
    <n v="0"/>
    <n v="0"/>
    <x v="0"/>
    <m/>
    <s v="No root cause"/>
    <s v="No root cause"/>
    <s v="No root cause"/>
    <x v="3"/>
    <s v=""/>
    <s v="CTR_878"/>
    <m/>
    <s v=""/>
  </r>
  <r>
    <s v="Minisite-Tradex-Village"/>
    <s v="LIT_663"/>
    <s v="Douala"/>
    <s v="CAMUSAT"/>
    <s v="Good Grid no GE - 8h"/>
    <s v="LITTORAL"/>
    <s v="Douala"/>
    <s v="ZTE"/>
    <n v="2.1888991618939992"/>
    <n v="2.6853385668587149"/>
    <n v="2.1821218321333893"/>
    <n v="2.155547565440469"/>
    <n v="0"/>
    <n v="0"/>
    <n v="0"/>
    <n v="0"/>
    <n v="0"/>
    <n v="0"/>
    <n v="0"/>
    <n v="0"/>
    <n v="0"/>
    <n v="0"/>
    <n v="0"/>
    <n v="0"/>
    <n v="0"/>
    <n v="0"/>
    <n v="0"/>
    <n v="0"/>
    <n v="0"/>
    <n v="0"/>
    <n v="0"/>
    <n v="0"/>
    <m/>
    <n v="0"/>
    <n v="0"/>
    <n v="0"/>
    <n v="0"/>
    <n v="0"/>
    <x v="0"/>
    <m/>
    <s v="AKTIVCO GRID ONLY"/>
    <s v="POWER ISSUE"/>
    <s v="AKTIVCO Coupure ENEO &amp; Baisse de tension"/>
    <x v="0"/>
    <s v="(05-10-2026 ocm ran 18h) 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05-10-2026 ocm ran 12h) 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
    <s v="LIT_663"/>
    <m/>
    <s v=""/>
  </r>
  <r>
    <s v="Minisite-PK8-ESG-ISTA"/>
    <s v="LIT_630"/>
    <s v="Douala"/>
    <s v="CAMUSAT"/>
    <s v="Good Grid no GE - 8h"/>
    <s v="LITTORAL"/>
    <s v="Douala"/>
    <s v="ZTE"/>
    <n v="9.363416116632774E-3"/>
    <n v="3.4288473117543155"/>
    <n v="0"/>
    <n v="3.4778402718922325E-3"/>
    <n v="0"/>
    <n v="0"/>
    <n v="0"/>
    <n v="0"/>
    <n v="0"/>
    <n v="0"/>
    <n v="0"/>
    <n v="0"/>
    <n v="0"/>
    <n v="0"/>
    <n v="0"/>
    <n v="0"/>
    <n v="0"/>
    <n v="0"/>
    <n v="0"/>
    <n v="0"/>
    <n v="0"/>
    <n v="0"/>
    <n v="0"/>
    <n v="0"/>
    <m/>
    <n v="0"/>
    <n v="0"/>
    <n v="0"/>
    <n v="0"/>
    <n v="0"/>
    <x v="0"/>
    <m/>
    <s v="No root cause"/>
    <s v="No root cause"/>
    <s v="No root cause"/>
    <x v="3"/>
    <s v=""/>
    <s v="LIT_630"/>
    <m/>
    <s v=""/>
  </r>
  <r>
    <s v="CBC"/>
    <s v="CTR_805"/>
    <s v="Yaounde"/>
    <m/>
    <m/>
    <s v="CENTRE"/>
    <s v="Yaounde"/>
    <s v="ZTE"/>
    <n v="1.7335696124508495E-2"/>
    <n v="8.9175391586828202E-5"/>
    <n v="7.134031326964783E-5"/>
    <n v="7.1340313269474141E-5"/>
    <n v="0"/>
    <n v="0"/>
    <n v="0"/>
    <n v="0"/>
    <n v="0"/>
    <n v="0"/>
    <n v="0"/>
    <n v="0"/>
    <n v="0"/>
    <n v="0"/>
    <n v="0"/>
    <n v="0"/>
    <n v="0"/>
    <n v="0"/>
    <n v="0"/>
    <n v="0"/>
    <n v="0"/>
    <n v="0"/>
    <n v="0"/>
    <n v="0"/>
    <m/>
    <n v="0"/>
    <n v="0"/>
    <n v="0"/>
    <n v="0"/>
    <n v="0"/>
    <x v="0"/>
    <m/>
    <s v="No root cause"/>
    <s v="No root cause"/>
    <s v="No root cause"/>
    <x v="3"/>
    <s v=""/>
    <s v="CTR_805"/>
    <m/>
    <s v=""/>
  </r>
  <r>
    <s v="Bandjoun-IUT"/>
    <s v="OST_239"/>
    <s v="OUEST"/>
    <s v="CAMUSAT"/>
    <s v="Good Grid + GE"/>
    <s v="OUEST"/>
    <s v="Bandjoun"/>
    <s v="Huawei"/>
    <n v="4.2917262358282464"/>
    <n v="2.4090910388005695"/>
    <n v="3.3723992888797576"/>
    <n v="0"/>
    <n v="0"/>
    <n v="0"/>
    <n v="0"/>
    <n v="0"/>
    <n v="0"/>
    <n v="0"/>
    <n v="0"/>
    <n v="0"/>
    <n v="0"/>
    <n v="0"/>
    <n v="0"/>
    <n v="0"/>
    <n v="0"/>
    <n v="0"/>
    <n v="0"/>
    <n v="0"/>
    <n v="0"/>
    <n v="0"/>
    <n v="0"/>
    <n v="0"/>
    <m/>
    <n v="0"/>
    <n v="0"/>
    <n v="0"/>
    <n v="0"/>
    <n v="0"/>
    <x v="0"/>
    <m/>
    <s v="No root cause"/>
    <s v="No root cause"/>
    <s v="No root cause"/>
    <x v="3"/>
    <s v=""/>
    <s v="OST_239"/>
    <m/>
    <s v=""/>
  </r>
  <r>
    <s v="Maroua-Diguirwo-IHS"/>
    <s v="EXN_114"/>
    <s v="Maroua"/>
    <s v="IHS"/>
    <s v="Grid-Gen"/>
    <s v="EXTREME-NORD"/>
    <s v="Maroua"/>
    <s v="Huawei"/>
    <n v="0"/>
    <n v="0"/>
    <n v="0"/>
    <n v="0"/>
    <n v="0"/>
    <n v="0"/>
    <n v="0"/>
    <n v="0"/>
    <n v="0"/>
    <n v="0"/>
    <n v="0"/>
    <n v="0"/>
    <n v="0"/>
    <n v="0"/>
    <n v="0"/>
    <n v="0"/>
    <n v="0"/>
    <n v="0"/>
    <n v="0"/>
    <n v="0"/>
    <n v="0"/>
    <n v="0"/>
    <n v="0"/>
    <n v="0"/>
    <m/>
    <n v="0"/>
    <n v="0"/>
    <n v="0"/>
    <n v="0"/>
    <n v="0"/>
    <x v="0"/>
    <m/>
    <s v="No root cause"/>
    <s v="No root cause"/>
    <s v="No root cause"/>
    <x v="3"/>
    <s v=""/>
    <s v="EXN_114"/>
    <m/>
    <s v=""/>
  </r>
  <r>
    <s v="Maroua-Diguirwo-II"/>
    <s v="EXN_196"/>
    <s v="Maroua"/>
    <s v="CAMUSAT"/>
    <s v="Good Grid + GE"/>
    <s v="EXTREME-NORD"/>
    <s v="Maroua"/>
    <s v="Huawei"/>
    <n v="0"/>
    <n v="0"/>
    <n v="0"/>
    <n v="0"/>
    <n v="0"/>
    <n v="0"/>
    <n v="0"/>
    <n v="0"/>
    <n v="0"/>
    <n v="0"/>
    <n v="0"/>
    <n v="0"/>
    <n v="0"/>
    <n v="0"/>
    <n v="0"/>
    <n v="0"/>
    <n v="0"/>
    <n v="0"/>
    <n v="0"/>
    <n v="0"/>
    <n v="0"/>
    <n v="0"/>
    <n v="0"/>
    <n v="0"/>
    <m/>
    <n v="0"/>
    <n v="0"/>
    <n v="0"/>
    <n v="0"/>
    <n v="0"/>
    <x v="0"/>
    <m/>
    <s v="No root cause"/>
    <s v="No root cause"/>
    <s v="No root cause"/>
    <x v="3"/>
    <s v=""/>
    <s v="EXN_196"/>
    <m/>
    <s v=""/>
  </r>
  <r>
    <s v="Ngd-Bamyangal-rural"/>
    <s v="ADM_151"/>
    <s v="Ngaoundere"/>
    <s v="CAMUSAT"/>
    <s v="Medium Grid + Solar + GE"/>
    <s v="ADAMAOUA"/>
    <s v="Ngaoundere"/>
    <s v="Huawei"/>
    <n v="0.15775126771736681"/>
    <n v="6.7416596039756513E-2"/>
    <n v="0"/>
    <n v="0"/>
    <n v="0"/>
    <n v="0"/>
    <n v="0"/>
    <n v="0"/>
    <n v="0"/>
    <n v="0"/>
    <n v="0"/>
    <n v="0"/>
    <n v="0"/>
    <n v="0"/>
    <n v="0"/>
    <n v="0"/>
    <n v="0"/>
    <n v="0"/>
    <n v="0"/>
    <n v="0"/>
    <n v="0"/>
    <n v="0"/>
    <n v="0"/>
    <n v="0"/>
    <m/>
    <n v="0"/>
    <n v="0"/>
    <n v="0"/>
    <n v="0"/>
    <n v="0"/>
    <x v="0"/>
    <m/>
    <s v="No root cause"/>
    <s v="No root cause"/>
    <s v="No root cause"/>
    <x v="3"/>
    <s v=""/>
    <s v="ADM_151"/>
    <m/>
    <s v=""/>
  </r>
  <r>
    <s v="Ngoumou-Camrail"/>
    <s v="CTR_098"/>
    <s v="CENTRE"/>
    <s v="CAMUSAT"/>
    <s v="Medium Grid + Solar + GE"/>
    <s v="CENTRE"/>
    <s v="Ngoumou"/>
    <s v="NOKIA"/>
    <n v="0"/>
    <n v="0"/>
    <n v="0"/>
    <n v="0"/>
    <n v="0"/>
    <n v="0"/>
    <n v="0"/>
    <n v="0"/>
    <n v="0"/>
    <n v="0"/>
    <n v="0"/>
    <n v="0"/>
    <n v="0"/>
    <n v="0"/>
    <n v="0"/>
    <n v="0"/>
    <n v="0"/>
    <n v="0"/>
    <n v="0"/>
    <n v="0"/>
    <n v="0"/>
    <n v="0"/>
    <n v="0"/>
    <n v="0"/>
    <m/>
    <n v="0"/>
    <n v="0"/>
    <n v="0"/>
    <n v="0"/>
    <n v="0"/>
    <x v="0"/>
    <m/>
    <s v="No root cause"/>
    <s v="No root cause"/>
    <s v="No root cause"/>
    <x v="3"/>
    <s v=""/>
    <s v="CTR_098"/>
    <m/>
    <s v=""/>
  </r>
  <r>
    <s v="Cogefar"/>
    <s v="LIT_198"/>
    <s v="Douala"/>
    <s v="IHS"/>
    <s v="Grid-Gen"/>
    <s v="LITTORAL"/>
    <s v="Douala"/>
    <s v="ZTE"/>
    <n v="0"/>
    <n v="0"/>
    <n v="0"/>
    <n v="0"/>
    <n v="0"/>
    <n v="0"/>
    <n v="0"/>
    <n v="0"/>
    <n v="0"/>
    <n v="0"/>
    <n v="0"/>
    <n v="0"/>
    <n v="0"/>
    <n v="0"/>
    <n v="0"/>
    <n v="0"/>
    <n v="0"/>
    <n v="0"/>
    <n v="0"/>
    <n v="0"/>
    <n v="0"/>
    <n v="0"/>
    <n v="0"/>
    <n v="0"/>
    <m/>
    <n v="0"/>
    <n v="0"/>
    <n v="0"/>
    <n v="0"/>
    <n v="0"/>
    <x v="0"/>
    <m/>
    <s v="No root cause"/>
    <s v="No root cause"/>
    <s v="No root cause"/>
    <x v="3"/>
    <s v=""/>
    <s v="LIT_198"/>
    <m/>
    <s v=""/>
  </r>
  <r>
    <s v="Nkolmeyos-IHS"/>
    <s v="SUD_111"/>
    <s v="CENTRE"/>
    <s v="IHS"/>
    <s v="Gen-Lithium"/>
    <s v="SUD"/>
    <s v="Nkolmeyos"/>
    <s v="ZTE"/>
    <n v="0"/>
    <n v="0"/>
    <n v="0"/>
    <n v="0"/>
    <n v="0"/>
    <n v="0"/>
    <n v="0"/>
    <n v="0"/>
    <n v="0"/>
    <n v="0"/>
    <n v="0"/>
    <n v="0"/>
    <n v="0"/>
    <n v="0"/>
    <n v="0"/>
    <n v="0"/>
    <n v="0"/>
    <n v="0"/>
    <n v="0"/>
    <n v="0"/>
    <n v="0"/>
    <n v="0"/>
    <n v="0"/>
    <n v="0"/>
    <m/>
    <n v="0"/>
    <n v="0"/>
    <n v="0"/>
    <n v="0"/>
    <n v="0"/>
    <x v="0"/>
    <m/>
    <s v="No root cause"/>
    <s v="No root cause"/>
    <s v="No root cause"/>
    <x v="3"/>
    <s v=""/>
    <s v="SUD_111"/>
    <m/>
    <s v=""/>
  </r>
  <r>
    <s v="Meyo-Elie"/>
    <s v="SUD_124"/>
    <s v="CENTRE"/>
    <s v="CAMUSAT"/>
    <s v="Hybrid Solar - S3"/>
    <s v="SUD"/>
    <s v="Ambam"/>
    <s v="ZTE"/>
    <n v="0"/>
    <n v="0"/>
    <n v="0"/>
    <n v="0"/>
    <n v="0"/>
    <n v="0"/>
    <n v="0"/>
    <n v="0"/>
    <n v="0"/>
    <n v="0"/>
    <n v="0"/>
    <n v="0"/>
    <n v="0"/>
    <n v="0"/>
    <n v="0"/>
    <n v="0"/>
    <n v="0"/>
    <n v="0"/>
    <n v="0"/>
    <n v="0"/>
    <n v="0"/>
    <n v="0"/>
    <n v="0"/>
    <n v="0"/>
    <m/>
    <n v="0"/>
    <n v="0"/>
    <n v="0"/>
    <n v="0"/>
    <n v="0"/>
    <x v="0"/>
    <m/>
    <s v="No root cause"/>
    <s v="No root cause"/>
    <s v="No root cause"/>
    <x v="3"/>
    <s v=""/>
    <s v="SUD_124"/>
    <m/>
    <s v=""/>
  </r>
  <r>
    <s v="Hila"/>
    <s v="LIT_008"/>
    <s v="Douala"/>
    <s v="IHS"/>
    <s v="GridOnly"/>
    <s v="LITTORAL"/>
    <s v="Douala"/>
    <s v="ZTE"/>
    <n v="0"/>
    <n v="0"/>
    <n v="5.0308653865360862"/>
    <n v="0"/>
    <n v="0"/>
    <n v="0"/>
    <n v="0"/>
    <n v="0"/>
    <n v="1.0041684145043421"/>
    <n v="0"/>
    <n v="0"/>
    <n v="0"/>
    <n v="0"/>
    <n v="0"/>
    <n v="0"/>
    <n v="0"/>
    <n v="0"/>
    <n v="0"/>
    <n v="0"/>
    <n v="0"/>
    <n v="0"/>
    <n v="0"/>
    <n v="0"/>
    <n v="0"/>
    <m/>
    <n v="0"/>
    <n v="0"/>
    <n v="0"/>
    <n v="0"/>
    <n v="0"/>
    <x v="0"/>
    <m/>
    <s v="No root cause"/>
    <s v="No root cause"/>
    <s v="No root cause"/>
    <x v="3"/>
    <s v=""/>
    <s v="LIT_008"/>
    <m/>
    <s v=""/>
  </r>
  <r>
    <s v="Lycee-Koumassi-IHS"/>
    <s v="LIT_427"/>
    <s v="Douala"/>
    <s v="IHS"/>
    <s v="Grid-Gen"/>
    <s v="LITTORAL"/>
    <s v="Douala"/>
    <s v="ZTE"/>
    <n v="0"/>
    <n v="0"/>
    <n v="0"/>
    <n v="0"/>
    <n v="0"/>
    <n v="0"/>
    <n v="0"/>
    <n v="0"/>
    <n v="0"/>
    <n v="0"/>
    <n v="0"/>
    <n v="0"/>
    <n v="0"/>
    <n v="0"/>
    <n v="0"/>
    <n v="0"/>
    <n v="0"/>
    <n v="0"/>
    <n v="0"/>
    <n v="0"/>
    <n v="0"/>
    <n v="0"/>
    <n v="0"/>
    <n v="0"/>
    <m/>
    <n v="0"/>
    <n v="0"/>
    <n v="0"/>
    <n v="0"/>
    <n v="0"/>
    <x v="0"/>
    <m/>
    <s v="No root cause"/>
    <s v="No root cause"/>
    <s v="No root cause"/>
    <x v="3"/>
    <s v=""/>
    <s v="LIT_427"/>
    <m/>
    <s v=""/>
  </r>
  <r>
    <s v="PK18-Crf-Lapaix"/>
    <s v="LIT_731"/>
    <s v="Douala"/>
    <s v="CAMUSAT"/>
    <s v="Good Grid + GE"/>
    <s v="LITTORAL"/>
    <s v="Douala"/>
    <s v="ZTE"/>
    <n v="0"/>
    <n v="0"/>
    <n v="0"/>
    <n v="0"/>
    <n v="0"/>
    <n v="0"/>
    <n v="0"/>
    <n v="0"/>
    <n v="0"/>
    <n v="0"/>
    <n v="0"/>
    <n v="0"/>
    <n v="0"/>
    <n v="0"/>
    <n v="0"/>
    <n v="0"/>
    <n v="0"/>
    <n v="0"/>
    <n v="0"/>
    <n v="0"/>
    <n v="0"/>
    <n v="0"/>
    <n v="0"/>
    <n v="0"/>
    <m/>
    <n v="0"/>
    <n v="0"/>
    <n v="0"/>
    <n v="0"/>
    <n v="0"/>
    <x v="0"/>
    <m/>
    <s v="No root cause"/>
    <s v="No root cause"/>
    <s v="No root cause"/>
    <x v="3"/>
    <s v=""/>
    <s v="LIT_731"/>
    <m/>
    <s v=""/>
  </r>
  <r>
    <s v="Ndokoti-GUINNESS"/>
    <s v="LIT_525"/>
    <s v="Douala"/>
    <s v="IHS"/>
    <s v="Grid-Gen"/>
    <s v="LITTORAL"/>
    <s v="Douala"/>
    <s v="ZTE"/>
    <n v="0"/>
    <n v="0"/>
    <n v="0"/>
    <n v="0"/>
    <n v="0"/>
    <n v="0"/>
    <n v="0"/>
    <n v="0"/>
    <n v="0"/>
    <n v="0"/>
    <n v="0"/>
    <n v="0"/>
    <n v="0"/>
    <n v="0"/>
    <n v="0"/>
    <n v="0"/>
    <n v="0"/>
    <n v="0"/>
    <n v="0"/>
    <n v="0"/>
    <n v="0"/>
    <n v="0"/>
    <n v="0"/>
    <n v="0"/>
    <m/>
    <n v="0"/>
    <n v="0"/>
    <n v="0"/>
    <n v="0"/>
    <n v="0"/>
    <x v="0"/>
    <m/>
    <s v="No root cause"/>
    <s v="No root cause"/>
    <s v="No root cause"/>
    <x v="3"/>
    <s v=""/>
    <s v="LIT_525"/>
    <m/>
    <s v=""/>
  </r>
  <r>
    <s v="Soudanaise-micro"/>
    <s v="LIT_703"/>
    <s v="Douala"/>
    <m/>
    <m/>
    <s v="LITTORAL"/>
    <s v="Douala"/>
    <s v="ZTE"/>
    <n v="0"/>
    <n v="0"/>
    <n v="0"/>
    <n v="0"/>
    <n v="0"/>
    <n v="0"/>
    <n v="0"/>
    <n v="0"/>
    <n v="0"/>
    <n v="0"/>
    <n v="0"/>
    <n v="0"/>
    <n v="0"/>
    <n v="0"/>
    <n v="0"/>
    <n v="0"/>
    <n v="0"/>
    <n v="0"/>
    <n v="0"/>
    <n v="0"/>
    <n v="0"/>
    <n v="0"/>
    <n v="0"/>
    <n v="0"/>
    <m/>
    <n v="0"/>
    <n v="0"/>
    <n v="0"/>
    <n v="0"/>
    <n v="0"/>
    <x v="0"/>
    <m/>
    <s v="No root cause"/>
    <s v="No root cause"/>
    <s v="No root cause"/>
    <x v="3"/>
    <s v=""/>
    <s v="LIT_703"/>
    <m/>
    <s v=""/>
  </r>
  <r>
    <s v="Bomkoul"/>
    <s v="LIT_392"/>
    <s v="Douala"/>
    <s v="IHS"/>
    <s v="Grid-Gen"/>
    <s v="LITTORAL"/>
    <s v="Douala"/>
    <s v="ZTE"/>
    <n v="0"/>
    <n v="0"/>
    <n v="0"/>
    <n v="0"/>
    <n v="0"/>
    <n v="0"/>
    <n v="0"/>
    <n v="0"/>
    <n v="0"/>
    <n v="0"/>
    <n v="0"/>
    <n v="0"/>
    <n v="0"/>
    <n v="0"/>
    <n v="0"/>
    <n v="0"/>
    <n v="0"/>
    <n v="0"/>
    <n v="0"/>
    <n v="0"/>
    <n v="0"/>
    <n v="0"/>
    <n v="0"/>
    <n v="0"/>
    <m/>
    <n v="0"/>
    <n v="0"/>
    <n v="0"/>
    <n v="0"/>
    <n v="0"/>
    <x v="0"/>
    <m/>
    <s v="No root cause"/>
    <s v="No root cause"/>
    <s v="No root cause"/>
    <x v="3"/>
    <s v=""/>
    <s v="LIT_392"/>
    <m/>
    <s v=""/>
  </r>
  <r>
    <s v="Sodiko-Gare-Rtiere-IHS"/>
    <s v="LIT_137"/>
    <s v="Douala"/>
    <s v="IHS"/>
    <s v="Grid-Gen"/>
    <s v="LITTORAL"/>
    <s v="Douala"/>
    <s v="ZTE"/>
    <n v="0"/>
    <n v="0"/>
    <n v="0"/>
    <n v="0"/>
    <n v="0"/>
    <n v="0"/>
    <n v="0"/>
    <n v="0"/>
    <n v="0"/>
    <n v="0"/>
    <n v="0"/>
    <n v="0"/>
    <n v="0"/>
    <n v="0"/>
    <n v="0"/>
    <n v="0"/>
    <n v="0"/>
    <n v="0"/>
    <n v="0"/>
    <n v="0"/>
    <n v="0"/>
    <n v="0"/>
    <n v="0"/>
    <n v="0"/>
    <m/>
    <n v="0"/>
    <n v="0"/>
    <n v="0"/>
    <n v="0"/>
    <n v="0"/>
    <x v="0"/>
    <m/>
    <s v="No root cause"/>
    <s v="No root cause"/>
    <s v="No root cause"/>
    <x v="3"/>
    <s v=""/>
    <s v="LIT_137"/>
    <m/>
    <s v=""/>
  </r>
  <r>
    <s v="Bsadi-IPPB-Santa-Lucia"/>
    <s v="LIT_686"/>
    <s v="Douala"/>
    <s v="CAMUSAT"/>
    <s v="Good Grid no GE - 8h"/>
    <s v="LITTORAL"/>
    <s v="Douala"/>
    <s v="ZTE"/>
    <n v="0"/>
    <n v="2.9659200189479873"/>
    <n v="0.53389306943124704"/>
    <n v="0"/>
    <n v="0"/>
    <n v="0"/>
    <n v="0"/>
    <n v="0"/>
    <n v="0"/>
    <n v="0"/>
    <n v="0"/>
    <n v="0"/>
    <n v="0"/>
    <n v="0"/>
    <n v="0"/>
    <n v="0"/>
    <n v="0"/>
    <n v="0"/>
    <n v="0"/>
    <n v="0"/>
    <n v="0"/>
    <n v="0"/>
    <n v="0"/>
    <n v="0"/>
    <m/>
    <n v="0"/>
    <n v="0"/>
    <n v="0"/>
    <n v="0"/>
    <n v="0"/>
    <x v="0"/>
    <m/>
    <s v="No root cause"/>
    <s v="No root cause"/>
    <s v="No root cause"/>
    <x v="3"/>
    <s v=""/>
    <s v="LIT_686"/>
    <m/>
    <s v=""/>
  </r>
  <r>
    <s v="LIT_869_Z_Bonamikano"/>
    <s v="LIT_869"/>
    <s v="Douala"/>
    <s v="I_HS"/>
    <s v="Grid-Gen"/>
    <s v="LITTORAL"/>
    <s v="Douala"/>
    <s v="ZTE"/>
    <n v="0"/>
    <n v="0"/>
    <n v="0"/>
    <n v="0"/>
    <n v="0"/>
    <n v="0"/>
    <n v="0"/>
    <n v="0"/>
    <n v="0"/>
    <n v="0"/>
    <n v="0"/>
    <n v="0"/>
    <n v="0"/>
    <n v="0"/>
    <n v="0"/>
    <n v="0"/>
    <n v="0"/>
    <n v="0"/>
    <n v="0"/>
    <n v="0"/>
    <n v="0"/>
    <n v="0"/>
    <n v="0"/>
    <n v="0"/>
    <m/>
    <n v="0"/>
    <n v="0"/>
    <n v="0"/>
    <n v="0"/>
    <n v="0"/>
    <x v="0"/>
    <m/>
    <s v="No root cause"/>
    <s v="No root cause"/>
    <s v="No root cause"/>
    <x v="3"/>
    <s v=""/>
    <s v="LIT_869"/>
    <m/>
    <s v=""/>
  </r>
  <r>
    <s v="Kribi-gd-batanga"/>
    <s v="LIT_107"/>
    <s v="LITTORAL"/>
    <s v="IHS"/>
    <s v="Grid-Gen"/>
    <s v="LITTORAL"/>
    <s v="Kribi"/>
    <s v="ZTE"/>
    <n v="0"/>
    <n v="2.389900494531037E-2"/>
    <n v="0"/>
    <n v="0"/>
    <n v="0"/>
    <n v="0"/>
    <n v="0"/>
    <n v="0"/>
    <n v="0"/>
    <n v="0"/>
    <n v="0"/>
    <n v="0"/>
    <n v="0"/>
    <n v="0"/>
    <n v="0"/>
    <n v="0"/>
    <n v="0"/>
    <n v="0"/>
    <n v="0"/>
    <n v="0"/>
    <n v="0"/>
    <n v="0"/>
    <n v="0"/>
    <n v="0"/>
    <m/>
    <n v="0"/>
    <n v="0"/>
    <n v="0"/>
    <n v="0"/>
    <n v="0"/>
    <x v="0"/>
    <m/>
    <s v="No root cause"/>
    <s v="No root cause"/>
    <s v="No root cause"/>
    <x v="3"/>
    <s v=""/>
    <s v="LIT_107"/>
    <m/>
    <s v=""/>
  </r>
  <r>
    <s v="Ndogpassi-Crf-Lotus-MTN"/>
    <s v="LIT_683"/>
    <s v="Douala"/>
    <s v="MTN sharing"/>
    <s v="MTN sharing"/>
    <s v="LITTORAL"/>
    <s v="Douala"/>
    <s v="ZTE"/>
    <n v="0"/>
    <n v="4.337651562495541"/>
    <n v="0"/>
    <n v="0"/>
    <n v="0"/>
    <n v="0"/>
    <n v="0"/>
    <n v="0"/>
    <n v="0"/>
    <n v="0"/>
    <n v="0"/>
    <n v="0"/>
    <n v="0"/>
    <n v="0"/>
    <n v="0"/>
    <n v="0"/>
    <n v="0"/>
    <n v="0"/>
    <n v="0"/>
    <n v="0"/>
    <n v="0"/>
    <n v="0"/>
    <n v="0"/>
    <n v="0"/>
    <m/>
    <n v="0"/>
    <n v="0"/>
    <n v="0"/>
    <n v="0"/>
    <n v="0"/>
    <x v="0"/>
    <m/>
    <s v="No root cause"/>
    <s v="No root cause"/>
    <s v="No root cause"/>
    <x v="3"/>
    <s v=""/>
    <s v="LIT_683"/>
    <m/>
    <s v=""/>
  </r>
  <r>
    <s v="Menloh-Maloume-Camrail"/>
    <s v="CTR_451"/>
    <s v="CENTRE"/>
    <s v="CAMUSAT"/>
    <s v="Hybrid Solar - S3"/>
    <s v="CENTRE"/>
    <s v="Eseka"/>
    <s v="NOKIA"/>
    <n v="0"/>
    <n v="0"/>
    <n v="0"/>
    <n v="0"/>
    <n v="0"/>
    <n v="0"/>
    <n v="0"/>
    <n v="0"/>
    <n v="0"/>
    <n v="0"/>
    <n v="0"/>
    <n v="0"/>
    <n v="0"/>
    <n v="0"/>
    <n v="0"/>
    <n v="0"/>
    <n v="0"/>
    <n v="0"/>
    <n v="0"/>
    <n v="0"/>
    <n v="0"/>
    <n v="0"/>
    <n v="0"/>
    <n v="0"/>
    <m/>
    <n v="0"/>
    <n v="0"/>
    <n v="0"/>
    <n v="0"/>
    <n v="0"/>
    <x v="0"/>
    <m/>
    <s v="AKTIVCO"/>
    <s v="POWER ISSUE"/>
    <s v="AKTIVCO Defaut GE &amp; Power Cabinet"/>
    <x v="0"/>
    <s v="(05-10-2026  groupe whatsapp incident ) impacted by  CTR_750_Z_Nkometou-II(CTR-750) ,Probleme d'energie || Action : RCA attendu de CAMUSAT..;..;(05-10-2026 cells zte): 08/05/2026 : Need BO RAN ongoing..;..;(05-10-2026 cells zte): 09/05/2026 : Need BO RAN analysis || Site unstable due to transmission_x000a_08/05/2026 : Need BO RAN ongoing || Check la connectivité de la RRU 61 || FME etienne activer pour investugation  || Demande du work permis en cours ..;..;(05-10-2026 ocm ran 12h) Power status check Ongoing"/>
    <s v="CTR_750"/>
    <s v=" impacted by  CTR_750_Z_Nkometou-II(CTR-750) ,Probleme d'energie || Action : RCA attendu de CAMUSAT"/>
    <s v="(05-10-2026  groupe whatsapp incident ) impacted by  CTR_750_Z_Nkometou-II(CTR-750) ,Probleme d'energie || Action : RCA attendu de CAMUSAT"/>
  </r>
  <r>
    <s v="Barriere-IHS"/>
    <s v="CTR_526"/>
    <s v="Yaounde"/>
    <s v="IHS"/>
    <s v="Grid-Gen"/>
    <s v="CENTRE"/>
    <s v="Yaounde"/>
    <s v="ZTE"/>
    <n v="0"/>
    <n v="0"/>
    <n v="0"/>
    <n v="0"/>
    <n v="0"/>
    <n v="0"/>
    <n v="0"/>
    <n v="0"/>
    <n v="0"/>
    <n v="0"/>
    <n v="0"/>
    <n v="0"/>
    <n v="0"/>
    <n v="0"/>
    <n v="0"/>
    <n v="0"/>
    <n v="0"/>
    <n v="0"/>
    <n v="0"/>
    <n v="0"/>
    <n v="0"/>
    <n v="0"/>
    <n v="0"/>
    <n v="0"/>
    <m/>
    <n v="0"/>
    <n v="0"/>
    <n v="0"/>
    <n v="0"/>
    <n v="0"/>
    <x v="0"/>
    <m/>
    <s v="No root cause"/>
    <s v="No root cause"/>
    <s v="No root cause"/>
    <x v="3"/>
    <s v=""/>
    <s v="CTR_526"/>
    <m/>
    <s v=""/>
  </r>
  <r>
    <s v="Bpriso-Nodal"/>
    <s v="LIT_104"/>
    <s v="Douala"/>
    <m/>
    <m/>
    <s v="LITTORAL"/>
    <s v="Douala"/>
    <s v="ZTE"/>
    <n v="0"/>
    <n v="0"/>
    <n v="0"/>
    <n v="0"/>
    <n v="0"/>
    <n v="0"/>
    <n v="0"/>
    <n v="0"/>
    <n v="0"/>
    <n v="0"/>
    <n v="0"/>
    <n v="0"/>
    <n v="0"/>
    <n v="0"/>
    <n v="0"/>
    <n v="0"/>
    <n v="0"/>
    <n v="0"/>
    <n v="0"/>
    <n v="0"/>
    <n v="0"/>
    <n v="0"/>
    <n v="0"/>
    <n v="0"/>
    <m/>
    <n v="0"/>
    <n v="0"/>
    <n v="0"/>
    <n v="0"/>
    <n v="0"/>
    <x v="0"/>
    <m/>
    <s v="No root cause"/>
    <s v="No root cause"/>
    <s v="No root cause"/>
    <x v="3"/>
    <s v=""/>
    <s v="LIT_104"/>
    <m/>
    <s v=""/>
  </r>
  <r>
    <s v="Otele-Camrail"/>
    <s v="CTR_452"/>
    <s v="CENTRE"/>
    <s v="CAMUSAT"/>
    <s v="Medium Grid + Solar + GE"/>
    <s v="CENTRE"/>
    <s v="Ngoumou"/>
    <s v="NOKIA"/>
    <n v="0"/>
    <n v="0"/>
    <n v="0"/>
    <n v="0"/>
    <n v="0"/>
    <n v="0"/>
    <n v="0"/>
    <n v="0"/>
    <n v="0"/>
    <n v="0"/>
    <n v="0"/>
    <n v="0"/>
    <n v="0"/>
    <n v="0"/>
    <n v="0"/>
    <n v="0"/>
    <n v="0"/>
    <n v="0"/>
    <n v="0"/>
    <n v="0"/>
    <n v="0"/>
    <n v="0"/>
    <n v="0"/>
    <n v="0"/>
    <m/>
    <n v="0"/>
    <n v="0"/>
    <n v="0"/>
    <n v="0"/>
    <n v="0"/>
    <x v="0"/>
    <m/>
    <s v="No root cause"/>
    <s v="No root cause"/>
    <s v="No root cause"/>
    <x v="3"/>
    <s v=""/>
    <s v="CTR_452"/>
    <m/>
    <s v=""/>
  </r>
  <r>
    <s v="Boko-Douala-II-IHS"/>
    <s v="LIT_575"/>
    <s v="Douala"/>
    <s v="IHS"/>
    <s v="Grid-Gen"/>
    <s v="LITTORAL"/>
    <s v="Douala"/>
    <s v="ZTE"/>
    <n v="0"/>
    <n v="0"/>
    <n v="0"/>
    <n v="0"/>
    <n v="0"/>
    <n v="0"/>
    <n v="0"/>
    <n v="0"/>
    <n v="0"/>
    <n v="0"/>
    <n v="0"/>
    <n v="0"/>
    <n v="0"/>
    <n v="0"/>
    <n v="0"/>
    <n v="0"/>
    <n v="0"/>
    <n v="0"/>
    <n v="0"/>
    <n v="0"/>
    <n v="0"/>
    <n v="0"/>
    <n v="0"/>
    <n v="0"/>
    <m/>
    <n v="0"/>
    <n v="0"/>
    <n v="0"/>
    <n v="0"/>
    <n v="0"/>
    <x v="0"/>
    <m/>
    <s v="No root cause"/>
    <s v="No root cause"/>
    <s v="No root cause"/>
    <x v="3"/>
    <s v=""/>
    <s v="LIT_575"/>
    <m/>
    <s v=""/>
  </r>
  <r>
    <s v="Beedi-Hte-Tension"/>
    <s v="LIT_256"/>
    <s v="Douala"/>
    <s v="IHS"/>
    <s v="Grid-Gen"/>
    <s v="LITTORAL"/>
    <s v="Douala"/>
    <s v="ZTE"/>
    <n v="0"/>
    <n v="0"/>
    <n v="0"/>
    <n v="0"/>
    <n v="0"/>
    <n v="0"/>
    <n v="0"/>
    <n v="0"/>
    <n v="0"/>
    <n v="0"/>
    <n v="0"/>
    <n v="0"/>
    <n v="0"/>
    <n v="0"/>
    <n v="0"/>
    <n v="0"/>
    <n v="0"/>
    <n v="0"/>
    <n v="0"/>
    <n v="0"/>
    <n v="0"/>
    <n v="0"/>
    <n v="0"/>
    <n v="0"/>
    <m/>
    <n v="0"/>
    <n v="0"/>
    <n v="0"/>
    <n v="0"/>
    <n v="0"/>
    <x v="0"/>
    <m/>
    <s v="No root cause"/>
    <s v="No root cause"/>
    <s v="No root cause"/>
    <x v="3"/>
    <s v=""/>
    <s v="LIT_256"/>
    <m/>
    <s v=""/>
  </r>
  <r>
    <s v="ZI-Cimencam"/>
    <s v="LIT_258"/>
    <s v="Douala"/>
    <s v="OCM/Strategique"/>
    <s v="Grid-Gen"/>
    <s v="LITTORAL"/>
    <s v="Douala"/>
    <s v="ZTE"/>
    <n v="0"/>
    <n v="0"/>
    <n v="0"/>
    <n v="0"/>
    <n v="0"/>
    <n v="0"/>
    <n v="0"/>
    <n v="0"/>
    <n v="0"/>
    <n v="0"/>
    <n v="0"/>
    <n v="0"/>
    <n v="0"/>
    <n v="0"/>
    <n v="0"/>
    <n v="0"/>
    <n v="0"/>
    <n v="0"/>
    <n v="0"/>
    <n v="0"/>
    <n v="0"/>
    <n v="0"/>
    <n v="0"/>
    <n v="0"/>
    <m/>
    <n v="0"/>
    <n v="0"/>
    <n v="0"/>
    <n v="0"/>
    <n v="0"/>
    <x v="0"/>
    <m/>
    <s v="No root cause"/>
    <s v="No root cause"/>
    <s v="No root cause"/>
    <x v="3"/>
    <s v=""/>
    <s v="LIT_258"/>
    <m/>
    <s v=""/>
  </r>
  <r>
    <s v="Djerkoka-MTN-IHS"/>
    <s v="ADM_095"/>
    <s v="ADAMAOUA"/>
    <s v="IHS"/>
    <s v="Hybrid-Gen"/>
    <s v="ADAMAOUA"/>
    <s v="Djerkoka"/>
    <s v="NOKIA"/>
    <n v="0"/>
    <n v="0"/>
    <n v="0"/>
    <n v="0"/>
    <n v="0"/>
    <n v="0"/>
    <n v="0"/>
    <n v="0"/>
    <n v="0"/>
    <n v="0"/>
    <n v="0"/>
    <n v="0"/>
    <n v="0"/>
    <n v="0"/>
    <n v="0"/>
    <n v="0"/>
    <n v="0"/>
    <n v="0"/>
    <n v="0"/>
    <n v="0"/>
    <n v="0"/>
    <n v="0"/>
    <n v="0"/>
    <n v="0"/>
    <m/>
    <n v="0"/>
    <n v="0"/>
    <n v="0"/>
    <n v="0"/>
    <n v="0"/>
    <x v="0"/>
    <m/>
    <s v="IHS"/>
    <s v="POWER ISSUE"/>
    <s v="Defaut GE &amp; Power Cabinet"/>
    <x v="0"/>
    <s v="(05-10-2026 ticket): INC-20260510-00014720...Grid Outage"/>
    <s v="ADM_095"/>
    <m/>
    <s v=""/>
  </r>
  <r>
    <s v="Denver"/>
    <s v="LIT_106"/>
    <s v="Douala"/>
    <s v="IHS"/>
    <s v="Grid-Gen"/>
    <s v="LITTORAL"/>
    <s v="Douala"/>
    <s v="ZTE"/>
    <n v="0"/>
    <n v="0"/>
    <n v="0"/>
    <n v="0"/>
    <n v="0"/>
    <n v="0"/>
    <n v="0"/>
    <n v="0"/>
    <n v="0"/>
    <n v="0"/>
    <n v="0"/>
    <n v="0"/>
    <n v="0"/>
    <n v="0"/>
    <n v="0"/>
    <n v="0"/>
    <n v="0"/>
    <n v="0"/>
    <n v="0"/>
    <n v="0"/>
    <n v="0"/>
    <n v="0"/>
    <n v="0"/>
    <n v="0"/>
    <m/>
    <n v="0"/>
    <n v="0"/>
    <n v="0"/>
    <n v="0"/>
    <n v="0"/>
    <x v="0"/>
    <m/>
    <s v="No root cause"/>
    <s v="No root cause"/>
    <s v="No root cause"/>
    <x v="3"/>
    <s v=""/>
    <s v="LIT_106"/>
    <m/>
    <s v=""/>
  </r>
  <r>
    <s v="Centenaire"/>
    <s v="LIT_045"/>
    <s v="Douala"/>
    <s v="IHS"/>
    <s v="Grid-Gen (LL)"/>
    <s v="LITTORAL"/>
    <s v="Douala"/>
    <s v="ZTE"/>
    <n v="0"/>
    <n v="0"/>
    <n v="0"/>
    <n v="0"/>
    <n v="0"/>
    <n v="0"/>
    <n v="0"/>
    <n v="0"/>
    <n v="0"/>
    <n v="0"/>
    <n v="0"/>
    <n v="0"/>
    <n v="0"/>
    <n v="0"/>
    <n v="0"/>
    <n v="0"/>
    <n v="0"/>
    <n v="0"/>
    <n v="0"/>
    <n v="0"/>
    <n v="0"/>
    <n v="0"/>
    <n v="0"/>
    <n v="0"/>
    <m/>
    <n v="0"/>
    <n v="0"/>
    <n v="0"/>
    <n v="0"/>
    <n v="0"/>
    <x v="0"/>
    <m/>
    <s v="No root cause"/>
    <s v="No root cause"/>
    <s v="No root cause"/>
    <x v="3"/>
    <s v=""/>
    <s v="LIT_045"/>
    <m/>
    <s v=""/>
  </r>
  <r>
    <s v="Ndogpassi-Pays-Bas-IHS"/>
    <s v="LIT_634"/>
    <s v="Douala"/>
    <s v="IHS"/>
    <s v="Grid-Gen"/>
    <s v="LITTORAL"/>
    <s v="Douala"/>
    <s v="ZTE"/>
    <n v="0"/>
    <n v="0"/>
    <n v="0"/>
    <n v="0"/>
    <n v="0"/>
    <n v="0"/>
    <n v="0"/>
    <n v="0"/>
    <n v="0"/>
    <n v="0"/>
    <n v="0"/>
    <n v="0"/>
    <n v="0"/>
    <n v="0"/>
    <n v="0"/>
    <n v="0"/>
    <n v="0"/>
    <n v="0"/>
    <n v="0"/>
    <n v="0"/>
    <n v="0"/>
    <n v="0"/>
    <n v="0"/>
    <n v="0"/>
    <m/>
    <n v="0"/>
    <n v="0"/>
    <n v="0"/>
    <n v="0"/>
    <n v="0"/>
    <x v="0"/>
    <m/>
    <s v="No root cause"/>
    <s v="No root cause"/>
    <s v="No root cause"/>
    <x v="3"/>
    <s v=""/>
    <s v="LIT_634"/>
    <m/>
    <s v=""/>
  </r>
  <r>
    <s v="Bamenda-Meta-Quater-IHS"/>
    <s v="NRO_070"/>
    <s v="NORD-OUEST"/>
    <s v="IHS"/>
    <s v="Grid-Gen"/>
    <s v="NORD-OUEST"/>
    <s v="Bamenda"/>
    <s v="Huawei"/>
    <n v="3.0835066902945787"/>
    <n v="1.9801217351105631"/>
    <n v="2.7020143650854801E-2"/>
    <n v="0"/>
    <n v="0"/>
    <n v="0"/>
    <n v="0"/>
    <n v="0"/>
    <n v="0"/>
    <n v="0"/>
    <n v="0"/>
    <n v="0"/>
    <n v="0"/>
    <n v="0"/>
    <n v="0"/>
    <n v="0"/>
    <n v="0"/>
    <n v="0.40492761811815664"/>
    <n v="0"/>
    <n v="0"/>
    <n v="0"/>
    <n v="0"/>
    <n v="0"/>
    <n v="0"/>
    <m/>
    <n v="0"/>
    <n v="0"/>
    <n v="0"/>
    <n v="0"/>
    <n v="0"/>
    <x v="0"/>
    <m/>
    <s v="No root cause"/>
    <s v="No root cause"/>
    <s v="No root cause"/>
    <x v="3"/>
    <s v=""/>
    <s v="NRO_070"/>
    <m/>
    <s v=""/>
  </r>
  <r>
    <s v="Touboro"/>
    <s v="ADM_005"/>
    <s v="ADAMAOUA"/>
    <s v="IHS"/>
    <s v="Grid-Gen"/>
    <s v="ADAMAOUA"/>
    <s v="Touboro"/>
    <s v="Huawei"/>
    <n v="0"/>
    <n v="0"/>
    <n v="3.8167067599227237E-3"/>
    <n v="0"/>
    <n v="0"/>
    <n v="0"/>
    <n v="0"/>
    <n v="0"/>
    <n v="0"/>
    <n v="0"/>
    <n v="0"/>
    <n v="0"/>
    <n v="0"/>
    <n v="0"/>
    <n v="0"/>
    <n v="0"/>
    <n v="0"/>
    <n v="0"/>
    <n v="0"/>
    <n v="0"/>
    <n v="0"/>
    <n v="0"/>
    <n v="0"/>
    <n v="0"/>
    <m/>
    <n v="0"/>
    <n v="0"/>
    <n v="0"/>
    <n v="0"/>
    <n v="0"/>
    <x v="0"/>
    <m/>
    <s v="No root cause"/>
    <s v="No root cause"/>
    <s v="No root cause"/>
    <x v="3"/>
    <s v=""/>
    <s v="ADM_005"/>
    <m/>
    <s v=""/>
  </r>
  <r>
    <s v="Foumban-CAMTEL"/>
    <s v="OST_047"/>
    <s v="OUEST"/>
    <s v="CAMUSAT"/>
    <s v="Medium Grid + Solar + GE"/>
    <s v="OUEST"/>
    <s v="Foumban"/>
    <s v="Huawei"/>
    <n v="1.2907067827516243"/>
    <n v="0.94418904612293919"/>
    <n v="0"/>
    <n v="0"/>
    <n v="0"/>
    <n v="0"/>
    <n v="0"/>
    <n v="0"/>
    <n v="0"/>
    <n v="0"/>
    <n v="0"/>
    <n v="0"/>
    <n v="0"/>
    <n v="0"/>
    <n v="0"/>
    <n v="0"/>
    <n v="0"/>
    <n v="0"/>
    <n v="0"/>
    <n v="0"/>
    <n v="0"/>
    <n v="0"/>
    <n v="0"/>
    <n v="0"/>
    <m/>
    <n v="0"/>
    <n v="0"/>
    <n v="0"/>
    <n v="0"/>
    <n v="0"/>
    <x v="0"/>
    <m/>
    <s v="No root cause"/>
    <s v="No root cause"/>
    <s v="No root cause"/>
    <x v="3"/>
    <s v=""/>
    <s v="OST_047"/>
    <m/>
    <s v=""/>
  </r>
  <r>
    <s v="Ngaoundere-Cifan-MTN-IHS"/>
    <s v="ADM_120"/>
    <s v="Ngaoundere"/>
    <s v="IHS"/>
    <s v="Grid-Gen"/>
    <s v="ADAMAOUA"/>
    <s v="Ngaoundere"/>
    <s v="Huawei"/>
    <n v="1.4886583169964016"/>
    <n v="0.85091158652295884"/>
    <n v="0"/>
    <n v="0"/>
    <n v="0"/>
    <n v="0"/>
    <n v="0"/>
    <n v="0"/>
    <n v="0"/>
    <n v="0"/>
    <n v="0"/>
    <n v="0"/>
    <n v="0"/>
    <n v="0"/>
    <n v="0"/>
    <n v="0"/>
    <n v="0"/>
    <n v="0"/>
    <n v="0"/>
    <n v="0"/>
    <n v="0"/>
    <n v="0"/>
    <n v="0"/>
    <n v="0"/>
    <m/>
    <n v="0"/>
    <n v="0"/>
    <n v="0"/>
    <n v="0"/>
    <n v="0"/>
    <x v="0"/>
    <m/>
    <s v="No root cause"/>
    <s v="No root cause"/>
    <s v="No root cause"/>
    <x v="3"/>
    <s v=""/>
    <s v="ADM_120"/>
    <m/>
    <s v=""/>
  </r>
  <r>
    <s v="Maroua-Massalare"/>
    <s v="EXN_087"/>
    <s v="Maroua"/>
    <s v="IHS"/>
    <s v="Grid-Gen"/>
    <s v="EXTREME-NORD"/>
    <s v="Maroua"/>
    <s v="Huawei"/>
    <n v="0.27136071659917876"/>
    <n v="0.69528269312536206"/>
    <n v="0"/>
    <n v="0"/>
    <n v="0"/>
    <n v="0"/>
    <n v="0"/>
    <n v="0"/>
    <n v="0"/>
    <n v="0"/>
    <n v="0"/>
    <n v="0"/>
    <n v="0"/>
    <n v="0"/>
    <n v="0"/>
    <n v="0"/>
    <n v="0"/>
    <n v="0"/>
    <n v="0"/>
    <n v="0"/>
    <n v="0"/>
    <n v="0"/>
    <n v="0"/>
    <n v="0"/>
    <m/>
    <n v="0"/>
    <n v="0"/>
    <n v="0"/>
    <n v="0"/>
    <n v="0"/>
    <x v="0"/>
    <m/>
    <s v="No root cause"/>
    <s v="No root cause"/>
    <s v="No root cause"/>
    <x v="3"/>
    <s v=""/>
    <s v="EXN_087"/>
    <m/>
    <s v=""/>
  </r>
  <r>
    <s v="Foumban-Camtel-II"/>
    <s v="OST_235"/>
    <s v="OUEST"/>
    <s v="CAMUSAT"/>
    <s v="Medium Grid + GE"/>
    <s v="OUEST"/>
    <s v="Foumban"/>
    <s v="Huawei"/>
    <n v="1.0848186386556062"/>
    <n v="0.62618959972377042"/>
    <n v="0"/>
    <n v="0"/>
    <n v="0"/>
    <n v="0"/>
    <n v="0"/>
    <n v="0"/>
    <n v="0"/>
    <n v="0"/>
    <n v="0"/>
    <n v="0"/>
    <n v="0"/>
    <n v="0"/>
    <n v="0"/>
    <n v="0"/>
    <n v="0"/>
    <n v="0"/>
    <n v="0"/>
    <n v="0"/>
    <n v="0"/>
    <n v="0"/>
    <n v="0"/>
    <n v="0"/>
    <m/>
    <n v="0"/>
    <n v="0"/>
    <n v="0"/>
    <n v="0"/>
    <n v="0"/>
    <x v="0"/>
    <m/>
    <s v="No root cause"/>
    <s v="No root cause"/>
    <s v="No root cause"/>
    <x v="3"/>
    <s v=""/>
    <s v="OST_235"/>
    <m/>
    <s v=""/>
  </r>
  <r>
    <s v="Japoma-Village"/>
    <s v="LIT_254"/>
    <s v="Douala"/>
    <s v="IHS"/>
    <s v="Grid-Gen"/>
    <s v="LITTORAL"/>
    <s v="Douala"/>
    <s v="ZTE"/>
    <n v="0"/>
    <n v="0.13804350617664471"/>
    <n v="0"/>
    <n v="0"/>
    <n v="0"/>
    <n v="0"/>
    <n v="39.393478924644647"/>
    <n v="0"/>
    <n v="0"/>
    <n v="0"/>
    <n v="0"/>
    <n v="0"/>
    <n v="0"/>
    <n v="0"/>
    <n v="0"/>
    <n v="0"/>
    <n v="0"/>
    <n v="0"/>
    <n v="0"/>
    <n v="0"/>
    <n v="0"/>
    <n v="0"/>
    <n v="0"/>
    <n v="0"/>
    <m/>
    <n v="0"/>
    <n v="0"/>
    <n v="0"/>
    <n v="0"/>
    <n v="0"/>
    <x v="0"/>
    <m/>
    <s v="No root cause"/>
    <s v="No root cause"/>
    <s v="No root cause"/>
    <x v="3"/>
    <s v=""/>
    <s v="LIT_254"/>
    <m/>
    <s v=""/>
  </r>
  <r>
    <s v="LIT_853_Z_Japoma-Petit-Chateau"/>
    <s v="LIT_853"/>
    <s v="Douala"/>
    <m/>
    <e v="#N/A"/>
    <s v="LITTORAL"/>
    <s v="Douala"/>
    <s v="ZTE"/>
    <n v="0"/>
    <n v="0.13634917373649205"/>
    <n v="0"/>
    <n v="0"/>
    <n v="0"/>
    <n v="0"/>
    <n v="39.707162282091019"/>
    <n v="0"/>
    <n v="0"/>
    <n v="0"/>
    <n v="0"/>
    <n v="0"/>
    <n v="0"/>
    <n v="0"/>
    <n v="0"/>
    <n v="0"/>
    <n v="0"/>
    <n v="0"/>
    <n v="0"/>
    <n v="0"/>
    <n v="0"/>
    <n v="0"/>
    <n v="0"/>
    <n v="0"/>
    <m/>
    <n v="0"/>
    <n v="0"/>
    <n v="0"/>
    <n v="0"/>
    <n v="0"/>
    <x v="0"/>
    <m/>
    <s v="No root cause"/>
    <s v="No root cause"/>
    <s v="No root cause"/>
    <x v="3"/>
    <s v=""/>
    <s v="LIT_853"/>
    <m/>
    <s v=""/>
  </r>
  <r>
    <s v="Ngd-Aoudi-IHS"/>
    <s v="ADM_115"/>
    <s v="Ngaoundere"/>
    <s v="IHS"/>
    <s v="Grid-Gen"/>
    <s v="ADAMAOUA"/>
    <s v="Ngaoundere"/>
    <s v="Huawei"/>
    <n v="0.74819937049307572"/>
    <n v="0.10906150391087596"/>
    <n v="0"/>
    <n v="0"/>
    <n v="0"/>
    <n v="0"/>
    <n v="0"/>
    <n v="0"/>
    <n v="0"/>
    <n v="0"/>
    <n v="0"/>
    <n v="0"/>
    <n v="0"/>
    <n v="0"/>
    <n v="0"/>
    <n v="0"/>
    <n v="0"/>
    <n v="0"/>
    <n v="0"/>
    <n v="0"/>
    <n v="0"/>
    <n v="0"/>
    <n v="0"/>
    <n v="0"/>
    <m/>
    <n v="0"/>
    <n v="0"/>
    <n v="0"/>
    <n v="0"/>
    <n v="0"/>
    <x v="0"/>
    <m/>
    <s v="No root cause"/>
    <s v="No root cause"/>
    <s v="No root cause"/>
    <x v="3"/>
    <s v=""/>
    <s v="ADM_115"/>
    <m/>
    <s v=""/>
  </r>
  <r>
    <s v="Japoma-II"/>
    <s v="LIT_646"/>
    <s v="Douala"/>
    <m/>
    <m/>
    <s v="LITTORAL"/>
    <s v="Douala"/>
    <s v="ZTE"/>
    <n v="0"/>
    <n v="7.9936821018568263E-2"/>
    <n v="0"/>
    <n v="0"/>
    <n v="0"/>
    <n v="0"/>
    <n v="25.63542817029218"/>
    <n v="0"/>
    <n v="0"/>
    <n v="0"/>
    <n v="0"/>
    <n v="0"/>
    <n v="0"/>
    <n v="0"/>
    <n v="0"/>
    <n v="0"/>
    <n v="0"/>
    <n v="0"/>
    <n v="0"/>
    <n v="0"/>
    <n v="0"/>
    <n v="0"/>
    <n v="0"/>
    <n v="0"/>
    <m/>
    <n v="0"/>
    <n v="0"/>
    <n v="0"/>
    <n v="0"/>
    <n v="0"/>
    <x v="0"/>
    <m/>
    <s v="No root cause"/>
    <s v="No root cause"/>
    <s v="No root cause"/>
    <x v="3"/>
    <s v=""/>
    <s v="LIT_646"/>
    <m/>
    <s v=""/>
  </r>
  <r>
    <s v="CTN"/>
    <s v="LIT_003"/>
    <s v="Douala"/>
    <s v="CAMUSAT"/>
    <s v="Good Grid 100%"/>
    <s v="LITTORAL"/>
    <s v="Douala"/>
    <s v="ZTE"/>
    <n v="0"/>
    <n v="0"/>
    <n v="0"/>
    <n v="0"/>
    <n v="0"/>
    <n v="0"/>
    <n v="0"/>
    <n v="0"/>
    <n v="0"/>
    <n v="0"/>
    <n v="0"/>
    <n v="0"/>
    <n v="0"/>
    <n v="0"/>
    <n v="0"/>
    <n v="0"/>
    <n v="0"/>
    <n v="0"/>
    <n v="0"/>
    <n v="0"/>
    <n v="0"/>
    <n v="0"/>
    <n v="0"/>
    <n v="0"/>
    <m/>
    <n v="0"/>
    <n v="0"/>
    <n v="0"/>
    <n v="0"/>
    <n v="0"/>
    <x v="0"/>
    <m/>
    <s v="No root cause"/>
    <s v="No root cause"/>
    <s v="No root cause"/>
    <x v="3"/>
    <s v=""/>
    <s v="LIT_003"/>
    <m/>
    <s v=""/>
  </r>
  <r>
    <s v="Kapanyaye-IHS"/>
    <s v="NRD_109"/>
    <s v="NORD"/>
    <s v="IHS"/>
    <s v="Solar-Gen"/>
    <s v="NORD"/>
    <s v="Kapanyaye"/>
    <s v="NOKIA"/>
    <n v="0"/>
    <n v="0"/>
    <n v="0"/>
    <n v="0"/>
    <n v="0"/>
    <n v="0"/>
    <n v="0"/>
    <n v="0"/>
    <n v="0"/>
    <n v="0"/>
    <n v="0"/>
    <n v="0"/>
    <n v="2.2551924884225978E-2"/>
    <n v="0"/>
    <n v="0"/>
    <n v="0"/>
    <n v="0"/>
    <n v="0"/>
    <n v="0"/>
    <n v="0"/>
    <n v="0"/>
    <n v="0"/>
    <n v="0"/>
    <n v="0"/>
    <m/>
    <n v="0"/>
    <n v="0"/>
    <n v="0"/>
    <n v="0"/>
    <n v="0"/>
    <x v="0"/>
    <m/>
    <s v="No root cause"/>
    <s v="No root cause"/>
    <s v="No root cause"/>
    <x v="3"/>
    <s v="(05-10-2026 ticket): INC-20260510-00014387...Others"/>
    <s v="NRD_109"/>
    <m/>
    <s v=""/>
  </r>
  <r>
    <s v="Ndogbat"/>
    <s v="LIT_372"/>
    <s v="Douala"/>
    <s v="IHS"/>
    <s v="Grid-Lithium"/>
    <s v="LITTORAL"/>
    <s v="Douala"/>
    <s v="ZTE"/>
    <n v="0"/>
    <n v="0"/>
    <n v="0"/>
    <n v="0"/>
    <n v="0"/>
    <n v="0"/>
    <n v="0"/>
    <n v="0"/>
    <n v="6.581143899119074E-2"/>
    <n v="0"/>
    <n v="0"/>
    <n v="0"/>
    <n v="0"/>
    <n v="0"/>
    <n v="0"/>
    <n v="0"/>
    <n v="0"/>
    <n v="0"/>
    <n v="0"/>
    <n v="0"/>
    <n v="0"/>
    <n v="0"/>
    <n v="0"/>
    <n v="0"/>
    <m/>
    <n v="0"/>
    <n v="0"/>
    <n v="0"/>
    <n v="0"/>
    <n v="0"/>
    <x v="0"/>
    <m/>
    <s v="No root cause"/>
    <s v="No root cause"/>
    <s v="No root cause"/>
    <x v="3"/>
    <s v=""/>
    <s v="LIT_372"/>
    <m/>
    <s v=""/>
  </r>
  <r>
    <s v="La-Rose"/>
    <s v="LIT_009"/>
    <s v="Douala"/>
    <s v="IHS"/>
    <s v="Grid-Gen"/>
    <s v="LITTORAL"/>
    <s v="Douala"/>
    <s v="ZTE"/>
    <n v="0"/>
    <n v="0"/>
    <n v="0"/>
    <n v="0"/>
    <n v="0"/>
    <n v="0"/>
    <n v="0"/>
    <n v="0"/>
    <n v="0"/>
    <n v="0"/>
    <n v="0"/>
    <n v="0"/>
    <n v="0"/>
    <n v="0"/>
    <n v="0"/>
    <n v="0"/>
    <n v="0"/>
    <n v="0"/>
    <n v="0"/>
    <n v="0"/>
    <n v="0"/>
    <n v="0"/>
    <n v="0"/>
    <n v="0"/>
    <m/>
    <n v="0"/>
    <n v="0"/>
    <n v="0"/>
    <n v="0"/>
    <n v="0"/>
    <x v="0"/>
    <m/>
    <s v="No root cause"/>
    <s v="No root cause"/>
    <s v="No root cause"/>
    <x v="3"/>
    <s v=""/>
    <s v="LIT_009"/>
    <m/>
    <s v=""/>
  </r>
  <r>
    <s v="Bsadi-Hopital"/>
    <s v="LIT_446"/>
    <s v="Douala"/>
    <s v="IHS"/>
    <s v="Grid-Gen"/>
    <s v="LITTORAL"/>
    <s v="Douala"/>
    <s v="ZTE"/>
    <n v="0"/>
    <n v="0"/>
    <n v="0"/>
    <n v="0"/>
    <n v="0"/>
    <n v="0"/>
    <n v="0"/>
    <n v="0"/>
    <n v="0"/>
    <n v="0"/>
    <n v="0"/>
    <n v="0"/>
    <n v="0"/>
    <n v="0"/>
    <n v="0"/>
    <n v="0"/>
    <n v="0"/>
    <n v="0"/>
    <n v="0"/>
    <n v="0"/>
    <n v="0"/>
    <n v="0"/>
    <n v="0"/>
    <n v="0"/>
    <m/>
    <n v="0"/>
    <n v="0"/>
    <n v="0"/>
    <n v="0"/>
    <n v="0"/>
    <x v="0"/>
    <m/>
    <s v="No root cause"/>
    <s v="No root cause"/>
    <s v="No root cause"/>
    <x v="3"/>
    <s v=""/>
    <s v="LIT_446"/>
    <m/>
    <s v=""/>
  </r>
  <r>
    <s v="Minisite-Elig-Edzoa"/>
    <s v="CTR_684"/>
    <s v="Yaounde"/>
    <s v="CAMUSAT"/>
    <s v="Good Grid no GE - 8h"/>
    <s v="CENTRE"/>
    <s v="Yaounde"/>
    <s v="ZTE"/>
    <n v="0"/>
    <n v="0"/>
    <n v="0"/>
    <n v="0"/>
    <n v="0"/>
    <n v="0"/>
    <n v="0"/>
    <n v="0"/>
    <n v="0"/>
    <n v="0"/>
    <n v="0"/>
    <n v="0"/>
    <n v="0"/>
    <n v="0"/>
    <n v="0"/>
    <n v="0"/>
    <n v="0"/>
    <n v="0"/>
    <n v="0"/>
    <n v="0"/>
    <n v="0"/>
    <n v="0"/>
    <n v="0"/>
    <n v="0"/>
    <m/>
    <n v="0"/>
    <n v="0"/>
    <n v="0"/>
    <n v="0"/>
    <n v="0"/>
    <x v="0"/>
    <m/>
    <s v="No root cause"/>
    <s v="No root cause"/>
    <s v="No root cause"/>
    <x v="3"/>
    <s v=""/>
    <s v="CTR_684"/>
    <m/>
    <s v=""/>
  </r>
  <r>
    <s v="Bamenda-CRTV"/>
    <s v="NRO_008"/>
    <s v="NORD-OUEST"/>
    <s v="CAMUSAT"/>
    <s v="Good Grid + GE"/>
    <s v="NORD-OUEST"/>
    <s v="Bamenda"/>
    <s v="Huawei"/>
    <n v="0"/>
    <n v="0"/>
    <n v="0"/>
    <n v="0"/>
    <n v="0"/>
    <n v="0"/>
    <n v="0"/>
    <n v="0"/>
    <n v="0"/>
    <n v="0"/>
    <n v="0"/>
    <n v="0"/>
    <n v="0"/>
    <n v="0"/>
    <n v="0"/>
    <n v="0"/>
    <n v="0"/>
    <n v="0.42486723567700524"/>
    <n v="0"/>
    <n v="0"/>
    <n v="0"/>
    <n v="0"/>
    <n v="0"/>
    <n v="0"/>
    <m/>
    <n v="0"/>
    <n v="0"/>
    <n v="0"/>
    <n v="0"/>
    <n v="0"/>
    <x v="0"/>
    <m/>
    <s v="No root cause"/>
    <s v="No root cause"/>
    <s v="No root cause"/>
    <x v="3"/>
    <s v=""/>
    <s v="NRO_008"/>
    <m/>
    <s v=""/>
  </r>
  <r>
    <s v="PK10-Plateau"/>
    <s v="LIT_223"/>
    <s v="Douala"/>
    <s v="IHS"/>
    <s v="Grid-Gen"/>
    <s v="LITTORAL"/>
    <s v="Douala"/>
    <s v="ZTE"/>
    <n v="0"/>
    <n v="0"/>
    <n v="0"/>
    <n v="0"/>
    <n v="0"/>
    <n v="0"/>
    <n v="0"/>
    <n v="0"/>
    <n v="0"/>
    <n v="0"/>
    <n v="0"/>
    <n v="0"/>
    <n v="0"/>
    <n v="0"/>
    <n v="0"/>
    <n v="0"/>
    <n v="0"/>
    <n v="0"/>
    <n v="0"/>
    <n v="0"/>
    <n v="0"/>
    <n v="0"/>
    <n v="0"/>
    <n v="0"/>
    <m/>
    <n v="0"/>
    <n v="0"/>
    <n v="0"/>
    <n v="0"/>
    <n v="0"/>
    <x v="0"/>
    <m/>
    <s v="No root cause"/>
    <s v="No root cause"/>
    <s v="No root cause"/>
    <x v="3"/>
    <s v=""/>
    <s v="LIT_223"/>
    <m/>
    <s v=""/>
  </r>
  <r>
    <s v="Sokelle-IHS"/>
    <s v="LIT_506"/>
    <s v="LITTORAL"/>
    <s v="IHS"/>
    <s v="Gen Only"/>
    <s v="LITTORAL"/>
    <s v="Sokelle"/>
    <s v="ZTE"/>
    <n v="0"/>
    <n v="0"/>
    <n v="0"/>
    <n v="0"/>
    <n v="0"/>
    <n v="0"/>
    <n v="0"/>
    <n v="0"/>
    <n v="0"/>
    <n v="0"/>
    <n v="0"/>
    <n v="0"/>
    <n v="0"/>
    <n v="0"/>
    <n v="0"/>
    <n v="0"/>
    <n v="0"/>
    <n v="0"/>
    <n v="0"/>
    <n v="0"/>
    <n v="0"/>
    <n v="0"/>
    <n v="0"/>
    <n v="0"/>
    <m/>
    <n v="0"/>
    <n v="0"/>
    <n v="0"/>
    <n v="0"/>
    <n v="0"/>
    <x v="0"/>
    <m/>
    <s v="Fiber AOF"/>
    <s v="TX ISSUE"/>
    <s v="fiber AOF"/>
    <x v="1"/>
    <s v="(05-10-2026 cells nokia): _x000a_08/05/2026 : Escalade faite au PM || En attente de son Feedback _x000a_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10-2026 cells nokia): _x000a_09/05/2026: Escalade faite au PM || En attente de son Feedback_x000a_08/05/2026 : Escalade faite au PM || En attente de son Feedback _x000a_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10-2026 cells nokia): _x000a_09/05/2026: Escalade faite au PM || En attente de son Feedback||This is new occurence Faulty FXED to be be replaced/Spare part request ongoing New Plan Date: 12/05/2026 _x000a_08/05/2026 : Escalade faite au PM || En attente de son Feedback _x000a_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
    <s v="LIT_506"/>
    <m/>
    <s v=""/>
  </r>
  <r>
    <s v="Ebolowa-NewBell"/>
    <s v="SUD_262"/>
    <s v="CENTRE"/>
    <s v="IHS"/>
    <s v="Grid-Gen"/>
    <s v="SUD"/>
    <s v="Ebolowa"/>
    <s v="ZTE"/>
    <n v="0"/>
    <n v="0"/>
    <n v="0"/>
    <n v="0"/>
    <n v="0"/>
    <n v="0"/>
    <n v="0"/>
    <n v="0"/>
    <n v="0"/>
    <n v="0"/>
    <n v="0"/>
    <n v="0"/>
    <n v="0"/>
    <n v="0"/>
    <n v="0"/>
    <n v="0"/>
    <n v="0"/>
    <n v="0"/>
    <n v="0"/>
    <n v="0"/>
    <n v="0"/>
    <n v="0"/>
    <n v="0"/>
    <n v="0"/>
    <m/>
    <n v="0"/>
    <n v="0"/>
    <n v="0"/>
    <n v="0"/>
    <n v="0"/>
    <x v="0"/>
    <m/>
    <s v="No root cause"/>
    <s v="No root cause"/>
    <s v="No root cause"/>
    <x v="3"/>
    <s v=""/>
    <s v="SUD_262"/>
    <m/>
    <s v=""/>
  </r>
  <r>
    <s v="Song-Mahop"/>
    <s v="LIT_300"/>
    <s v="Douala"/>
    <s v="IHS"/>
    <s v="Grid-Gen"/>
    <s v="LITTORAL"/>
    <s v="Douala"/>
    <s v="ZTE"/>
    <n v="0"/>
    <n v="0"/>
    <n v="0"/>
    <n v="0"/>
    <n v="0"/>
    <n v="0"/>
    <n v="0"/>
    <n v="0"/>
    <n v="0"/>
    <n v="0"/>
    <n v="0"/>
    <n v="0"/>
    <n v="0"/>
    <n v="0"/>
    <n v="0"/>
    <n v="0"/>
    <n v="0"/>
    <n v="0"/>
    <n v="0"/>
    <n v="0"/>
    <n v="0"/>
    <n v="0"/>
    <n v="0"/>
    <n v="0"/>
    <m/>
    <n v="0"/>
    <n v="0"/>
    <n v="0"/>
    <n v="0"/>
    <n v="0"/>
    <x v="0"/>
    <m/>
    <s v="No root cause"/>
    <s v="No root cause"/>
    <s v="No root cause"/>
    <x v="3"/>
    <s v=""/>
    <s v="LIT_300"/>
    <m/>
    <s v=""/>
  </r>
  <r>
    <s v="Ngoung"/>
    <s v="CTR_115"/>
    <s v="CENTRE"/>
    <s v="IHS"/>
    <s v="Grid-Gen"/>
    <s v="CENTRE"/>
    <s v="Ngoung"/>
    <s v="ZTE"/>
    <n v="0"/>
    <n v="0"/>
    <n v="0"/>
    <n v="0"/>
    <n v="0"/>
    <n v="0"/>
    <n v="0"/>
    <n v="0"/>
    <n v="0"/>
    <n v="0"/>
    <n v="0"/>
    <n v="0"/>
    <n v="0"/>
    <n v="0"/>
    <n v="0"/>
    <n v="0"/>
    <n v="0"/>
    <n v="0"/>
    <n v="0"/>
    <n v="0"/>
    <n v="0"/>
    <n v="0"/>
    <n v="0"/>
    <n v="0"/>
    <m/>
    <n v="0"/>
    <n v="0"/>
    <n v="0"/>
    <n v="0"/>
    <n v="0"/>
    <x v="0"/>
    <m/>
    <s v="No root cause"/>
    <s v="No root cause"/>
    <s v="No root cause"/>
    <x v="3"/>
    <s v=""/>
    <s v="CTR_115"/>
    <m/>
    <s v=""/>
  </r>
  <r>
    <s v="Bantoum-II-IHS"/>
    <s v="OST_301"/>
    <s v="OUEST"/>
    <s v="IHS"/>
    <s v="Grid-Gen"/>
    <s v="OUEST"/>
    <s v="Bantoum"/>
    <s v="Huawei"/>
    <n v="0"/>
    <n v="0"/>
    <n v="0"/>
    <n v="0"/>
    <n v="0"/>
    <n v="0"/>
    <n v="0"/>
    <n v="0"/>
    <n v="0"/>
    <n v="0"/>
    <n v="0"/>
    <n v="0"/>
    <n v="0"/>
    <n v="0"/>
    <n v="0"/>
    <n v="0"/>
    <n v="0"/>
    <n v="0"/>
    <n v="0"/>
    <n v="0"/>
    <n v="0"/>
    <n v="0"/>
    <n v="0"/>
    <n v="0"/>
    <m/>
    <n v="0"/>
    <n v="0"/>
    <n v="0"/>
    <n v="0"/>
    <n v="0"/>
    <x v="0"/>
    <m/>
    <s v="No root cause"/>
    <s v="No root cause"/>
    <s v="No root cause"/>
    <x v="3"/>
    <s v=""/>
    <s v="OST_301"/>
    <m/>
    <s v=""/>
  </r>
  <r>
    <s v="Bamendjing-MTN-IHS"/>
    <s v="OST_221"/>
    <s v="OUEST"/>
    <s v="IHS"/>
    <s v="Grid-Gen"/>
    <s v="OUEST"/>
    <s v="Bamendjing"/>
    <s v="Huawei"/>
    <n v="0"/>
    <n v="0"/>
    <n v="0"/>
    <n v="0"/>
    <n v="0"/>
    <n v="0"/>
    <n v="0"/>
    <n v="0"/>
    <n v="0"/>
    <n v="0"/>
    <n v="0"/>
    <n v="0"/>
    <n v="0"/>
    <n v="0"/>
    <n v="0"/>
    <n v="0"/>
    <n v="0"/>
    <n v="0"/>
    <n v="0"/>
    <n v="0"/>
    <n v="0"/>
    <n v="0"/>
    <n v="0"/>
    <n v="0"/>
    <m/>
    <n v="0"/>
    <n v="0"/>
    <n v="0"/>
    <n v="0"/>
    <n v="0"/>
    <x v="0"/>
    <m/>
    <s v="No root cause"/>
    <s v="No root cause"/>
    <s v="No root cause"/>
    <x v="3"/>
    <s v=""/>
    <s v="OST_221"/>
    <m/>
    <s v=""/>
  </r>
  <r>
    <s v="Bandjoun-Marche-Hiala"/>
    <s v="OST_276"/>
    <s v="OUEST"/>
    <s v="CAMUSAT"/>
    <s v="Medium Grid + GE"/>
    <s v="OUEST"/>
    <s v="Bandjoun"/>
    <s v="Huawei"/>
    <n v="0"/>
    <n v="0"/>
    <n v="0"/>
    <n v="0"/>
    <n v="0"/>
    <n v="0"/>
    <n v="0"/>
    <n v="0"/>
    <n v="0"/>
    <n v="0"/>
    <n v="0"/>
    <n v="0"/>
    <n v="0"/>
    <n v="0"/>
    <n v="0"/>
    <n v="0"/>
    <n v="0"/>
    <n v="0"/>
    <n v="0"/>
    <n v="0"/>
    <n v="0"/>
    <n v="0"/>
    <n v="0"/>
    <n v="0"/>
    <m/>
    <n v="0"/>
    <n v="0"/>
    <n v="0"/>
    <n v="0"/>
    <n v="0"/>
    <x v="0"/>
    <m/>
    <s v="No root cause"/>
    <s v="No root cause"/>
    <s v="No root cause"/>
    <x v="3"/>
    <s v=""/>
    <s v="OST_276"/>
    <m/>
    <s v=""/>
  </r>
  <r>
    <s v="Boga-Mahole"/>
    <s v="CTR_234"/>
    <s v="CENTRE"/>
    <s v="IHS"/>
    <s v="Grid-Gen"/>
    <s v="CENTRE"/>
    <s v="Boga-Mahole"/>
    <s v="ZTE"/>
    <n v="0"/>
    <n v="0"/>
    <n v="0"/>
    <n v="0"/>
    <n v="0"/>
    <n v="0"/>
    <n v="0"/>
    <n v="0"/>
    <n v="0"/>
    <n v="0"/>
    <n v="0"/>
    <n v="0"/>
    <n v="0"/>
    <n v="0"/>
    <n v="0"/>
    <n v="0"/>
    <n v="0"/>
    <n v="0"/>
    <n v="0"/>
    <n v="0"/>
    <n v="0"/>
    <n v="0"/>
    <n v="0"/>
    <n v="0"/>
    <m/>
    <n v="0"/>
    <n v="0"/>
    <n v="0"/>
    <n v="0"/>
    <n v="0"/>
    <x v="0"/>
    <m/>
    <s v="No root cause"/>
    <s v="No root cause"/>
    <s v="No root cause"/>
    <x v="3"/>
    <s v=""/>
    <s v="CTR_234"/>
    <m/>
    <s v=""/>
  </r>
  <r>
    <s v="Jabane"/>
    <s v="SUO_173"/>
    <s v="SUD-OUEST"/>
    <s v="CAMUSAT"/>
    <s v="Good Grid no GE - 8h"/>
    <s v="SUD-OUEST"/>
    <s v="Jabane"/>
    <s v="NOKIA"/>
    <n v="0"/>
    <n v="0"/>
    <n v="0"/>
    <n v="0"/>
    <n v="0"/>
    <n v="0"/>
    <n v="0"/>
    <n v="0"/>
    <n v="0"/>
    <n v="0"/>
    <n v="0"/>
    <n v="0"/>
    <n v="0"/>
    <n v="0"/>
    <n v="0"/>
    <n v="0"/>
    <n v="0"/>
    <n v="0"/>
    <n v="0"/>
    <n v="0"/>
    <n v="0"/>
    <n v="0"/>
    <n v="0"/>
    <n v="0"/>
    <m/>
    <n v="0"/>
    <n v="0"/>
    <n v="0"/>
    <n v="0"/>
    <n v="0"/>
    <x v="0"/>
    <m/>
    <s v="ACCESS-ISSUE"/>
    <s v="ACCESS-ISSUE"/>
    <s v="ACCESS-ISSUE"/>
    <x v="6"/>
    <s v="(05-10-2026 groupw whatsapp incident):SUO_173_H_Jabane: Probable arrêt volontaire des equipements par le bir   || (05-10-2026 cells huawei): 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10-2026 cells huawei): 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10-2026 cells huawei): 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SUO_173"/>
    <m/>
    <s v=""/>
  </r>
  <r>
    <s v="Oyack-Lycee"/>
    <s v="LIT_299"/>
    <s v="Douala"/>
    <s v="IHS"/>
    <s v="Grid-Gen"/>
    <s v="LITTORAL"/>
    <s v="Douala"/>
    <s v="ZTE"/>
    <n v="0"/>
    <n v="0"/>
    <n v="0"/>
    <n v="0"/>
    <n v="0"/>
    <n v="0"/>
    <n v="0"/>
    <n v="0"/>
    <n v="0"/>
    <n v="0"/>
    <n v="0"/>
    <n v="0"/>
    <n v="0"/>
    <n v="0"/>
    <n v="0"/>
    <n v="0"/>
    <n v="0"/>
    <n v="0"/>
    <n v="0"/>
    <n v="0"/>
    <n v="0"/>
    <n v="0"/>
    <n v="0"/>
    <n v="0"/>
    <m/>
    <n v="0"/>
    <n v="0"/>
    <n v="0"/>
    <n v="0"/>
    <n v="0"/>
    <x v="0"/>
    <m/>
    <s v="No root cause"/>
    <s v="No root cause"/>
    <s v="No root cause"/>
    <x v="3"/>
    <s v=""/>
    <s v="LIT_299"/>
    <m/>
    <s v=""/>
  </r>
  <r>
    <s v="PK13-II"/>
    <s v="LIT_448"/>
    <s v="Douala"/>
    <s v="IHS"/>
    <s v="Grid-Gen"/>
    <s v="LITTORAL"/>
    <s v="Douala"/>
    <s v="ZTE"/>
    <n v="0"/>
    <n v="0"/>
    <n v="0"/>
    <n v="0"/>
    <n v="0"/>
    <n v="0"/>
    <n v="0"/>
    <n v="0"/>
    <n v="0"/>
    <n v="0"/>
    <n v="0"/>
    <n v="0"/>
    <n v="0"/>
    <n v="0"/>
    <n v="0"/>
    <n v="0"/>
    <n v="0"/>
    <n v="0"/>
    <n v="0"/>
    <n v="0"/>
    <n v="0"/>
    <n v="0"/>
    <n v="0"/>
    <n v="0"/>
    <m/>
    <n v="0"/>
    <n v="0"/>
    <n v="0"/>
    <n v="0"/>
    <n v="0"/>
    <x v="0"/>
    <m/>
    <s v="No root cause"/>
    <s v="No root cause"/>
    <s v="No root cause"/>
    <x v="3"/>
    <s v=""/>
    <s v="LIT_448"/>
    <m/>
    <s v=""/>
  </r>
  <r>
    <s v="PK17-University-IHS"/>
    <s v="LIT_234"/>
    <s v="Douala"/>
    <s v="IHS"/>
    <s v="Grid-Gen"/>
    <s v="LITTORAL"/>
    <s v="Douala"/>
    <s v="ZTE"/>
    <n v="0"/>
    <n v="0"/>
    <n v="0"/>
    <n v="0"/>
    <n v="0"/>
    <n v="0"/>
    <n v="0"/>
    <n v="0"/>
    <n v="0"/>
    <n v="0"/>
    <n v="0"/>
    <n v="0"/>
    <n v="0"/>
    <n v="0"/>
    <n v="0"/>
    <n v="0"/>
    <n v="0"/>
    <n v="0"/>
    <n v="0"/>
    <n v="0"/>
    <n v="0"/>
    <n v="0"/>
    <n v="0"/>
    <n v="0"/>
    <m/>
    <n v="0"/>
    <n v="0"/>
    <n v="0"/>
    <n v="0"/>
    <n v="0"/>
    <x v="0"/>
    <m/>
    <s v="No root cause"/>
    <s v="No root cause"/>
    <s v="No root cause"/>
    <x v="3"/>
    <s v=""/>
    <s v="LIT_234"/>
    <m/>
    <s v=""/>
  </r>
  <r>
    <s v="Emene-City"/>
    <s v="LIT_384"/>
    <s v="Douala"/>
    <s v="IHS"/>
    <s v="Grid-Gen"/>
    <s v="LITTORAL"/>
    <s v="Douala"/>
    <s v="ZTE"/>
    <n v="0"/>
    <n v="0"/>
    <n v="0"/>
    <n v="0"/>
    <n v="0"/>
    <n v="0"/>
    <n v="0"/>
    <n v="0"/>
    <n v="0"/>
    <n v="0"/>
    <n v="0"/>
    <n v="0"/>
    <n v="0"/>
    <n v="0"/>
    <n v="0"/>
    <n v="0"/>
    <n v="0"/>
    <n v="0"/>
    <n v="0"/>
    <n v="0"/>
    <n v="0"/>
    <n v="0"/>
    <n v="0"/>
    <n v="0"/>
    <m/>
    <n v="0"/>
    <n v="0"/>
    <n v="0"/>
    <n v="0"/>
    <n v="0"/>
    <x v="0"/>
    <m/>
    <s v="No root cause"/>
    <s v="No root cause"/>
    <s v="No root cause"/>
    <x v="3"/>
    <s v=""/>
    <s v="LIT_384"/>
    <m/>
    <s v=""/>
  </r>
  <r>
    <s v="Logpom-Denver-City"/>
    <s v="LIT_440"/>
    <s v="Douala"/>
    <s v="IHS"/>
    <s v="Grid-Gen"/>
    <s v="LITTORAL"/>
    <s v="Douala"/>
    <s v="ZTE"/>
    <n v="0"/>
    <n v="0"/>
    <n v="0"/>
    <n v="0"/>
    <n v="0"/>
    <n v="0"/>
    <n v="0"/>
    <n v="0"/>
    <n v="0"/>
    <n v="0"/>
    <n v="0"/>
    <n v="0"/>
    <n v="0"/>
    <n v="0"/>
    <n v="0"/>
    <n v="0"/>
    <n v="0"/>
    <n v="0"/>
    <n v="0"/>
    <n v="0"/>
    <n v="0"/>
    <n v="0"/>
    <n v="0"/>
    <n v="0"/>
    <m/>
    <n v="0"/>
    <n v="0"/>
    <n v="0"/>
    <n v="0"/>
    <n v="0"/>
    <x v="0"/>
    <m/>
    <s v="No root cause"/>
    <s v="No root cause"/>
    <s v="No root cause"/>
    <x v="3"/>
    <s v=""/>
    <s v="LIT_440"/>
    <m/>
    <s v=""/>
  </r>
  <r>
    <s v="Logbessou-II"/>
    <s v="LIT_669"/>
    <s v="Douala"/>
    <s v="CAMUSAT"/>
    <s v="Good Grid + GE"/>
    <s v="LITTORAL"/>
    <s v="Douala"/>
    <s v="ZTE"/>
    <n v="0"/>
    <n v="0"/>
    <n v="0"/>
    <n v="0"/>
    <n v="0"/>
    <n v="0"/>
    <n v="0"/>
    <n v="0"/>
    <n v="0"/>
    <n v="0"/>
    <n v="0"/>
    <n v="0"/>
    <n v="0"/>
    <n v="0"/>
    <n v="0"/>
    <n v="0"/>
    <n v="0"/>
    <n v="0"/>
    <n v="0"/>
    <n v="0"/>
    <n v="0"/>
    <n v="0"/>
    <n v="0"/>
    <n v="0"/>
    <m/>
    <n v="0"/>
    <n v="0"/>
    <n v="0"/>
    <n v="0"/>
    <n v="0"/>
    <x v="0"/>
    <m/>
    <s v="No root cause"/>
    <s v="No root cause"/>
    <s v="No root cause"/>
    <x v="3"/>
    <s v=""/>
    <s v="LIT_669"/>
    <m/>
    <s v=""/>
  </r>
  <r>
    <s v="NR-PK5"/>
    <s v="LIT_096"/>
    <s v="Douala"/>
    <s v="IHS"/>
    <s v="Grid-Gen"/>
    <s v="LITTORAL"/>
    <s v="Douala"/>
    <s v="ZTE"/>
    <n v="0"/>
    <n v="0"/>
    <n v="0"/>
    <n v="0"/>
    <n v="0"/>
    <n v="0"/>
    <n v="0"/>
    <n v="0"/>
    <n v="0"/>
    <n v="0"/>
    <n v="0"/>
    <n v="0"/>
    <n v="0"/>
    <n v="0"/>
    <n v="0"/>
    <n v="0"/>
    <n v="0"/>
    <n v="0"/>
    <n v="0"/>
    <n v="0"/>
    <n v="0"/>
    <n v="0"/>
    <n v="0"/>
    <n v="0"/>
    <m/>
    <n v="0"/>
    <n v="0"/>
    <n v="0"/>
    <n v="0"/>
    <n v="0"/>
    <x v="0"/>
    <m/>
    <s v="No root cause"/>
    <s v="No root cause"/>
    <s v="No root cause"/>
    <x v="3"/>
    <s v=""/>
    <s v="LIT_096"/>
    <m/>
    <s v=""/>
  </r>
  <r>
    <s v="Ambam"/>
    <s v="CTR_394"/>
    <s v="CENTRE"/>
    <s v="IHS"/>
    <s v="Grid-Gen"/>
    <s v="CENTRE"/>
    <s v="Ambam"/>
    <s v="ZTE"/>
    <n v="0"/>
    <n v="0"/>
    <n v="0"/>
    <n v="0"/>
    <n v="0"/>
    <n v="0"/>
    <n v="0"/>
    <n v="0"/>
    <n v="0"/>
    <n v="0"/>
    <n v="0"/>
    <n v="0"/>
    <n v="0"/>
    <n v="0"/>
    <n v="0"/>
    <n v="0"/>
    <n v="0"/>
    <n v="0"/>
    <n v="0"/>
    <n v="0"/>
    <n v="0"/>
    <n v="0"/>
    <n v="0"/>
    <n v="0"/>
    <m/>
    <n v="0"/>
    <n v="0"/>
    <n v="0"/>
    <n v="0"/>
    <n v="0"/>
    <x v="0"/>
    <m/>
    <s v="IHS"/>
    <s v="POWER ISSUE"/>
    <s v="Defaut GE &amp; Power Cabinet"/>
    <x v="0"/>
    <s v="(05-10-2026 cells zte): 09/04/2026 : Power issue || Mail sent to Camusat"/>
    <s v="CTR_394"/>
    <m/>
    <s v=""/>
  </r>
  <r>
    <s v="Nomayos-IHS"/>
    <s v="CTR_527"/>
    <s v="CENTRE"/>
    <s v="IHS"/>
    <s v="Grid-Gen"/>
    <s v="CENTRE"/>
    <s v="Nomayos"/>
    <s v="ZTE"/>
    <n v="0"/>
    <n v="0"/>
    <n v="0"/>
    <n v="0"/>
    <n v="0"/>
    <n v="0"/>
    <n v="0"/>
    <n v="0"/>
    <n v="0"/>
    <n v="0"/>
    <n v="0"/>
    <n v="0"/>
    <n v="0"/>
    <n v="0"/>
    <n v="0"/>
    <n v="0"/>
    <n v="0"/>
    <n v="0"/>
    <n v="0"/>
    <n v="0"/>
    <n v="0"/>
    <n v="0"/>
    <n v="0"/>
    <n v="0"/>
    <m/>
    <n v="0"/>
    <n v="0"/>
    <n v="0"/>
    <n v="0"/>
    <n v="0"/>
    <x v="0"/>
    <m/>
    <s v="No root cause"/>
    <s v="No root cause"/>
    <s v="No root cause"/>
    <x v="3"/>
    <s v=""/>
    <s v="CTR_527"/>
    <m/>
    <s v=""/>
  </r>
  <r>
    <s v="Koutaba-IHS"/>
    <s v="OST_138"/>
    <s v="OUEST"/>
    <s v="IHS"/>
    <s v="Grid-Gen"/>
    <s v="OUEST"/>
    <s v="Koutaba"/>
    <s v="Huawei"/>
    <n v="0"/>
    <n v="0"/>
    <n v="0"/>
    <n v="0"/>
    <n v="0"/>
    <n v="0"/>
    <n v="0"/>
    <n v="0"/>
    <n v="0"/>
    <n v="0"/>
    <n v="0"/>
    <n v="0"/>
    <n v="0"/>
    <n v="0"/>
    <n v="0"/>
    <n v="0"/>
    <n v="0"/>
    <n v="0"/>
    <n v="0"/>
    <n v="0"/>
    <n v="0"/>
    <n v="0"/>
    <n v="0"/>
    <n v="0"/>
    <m/>
    <n v="0"/>
    <n v="0"/>
    <n v="0"/>
    <n v="0"/>
    <n v="0"/>
    <x v="0"/>
    <m/>
    <s v="No root cause"/>
    <s v="No root cause"/>
    <s v="No root cause"/>
    <x v="3"/>
    <s v=""/>
    <s v="OST_138"/>
    <m/>
    <s v=""/>
  </r>
  <r>
    <s v="Bfsam-Tougang-EEC"/>
    <s v="OST_077"/>
    <s v="Bafoussam"/>
    <s v="IHS"/>
    <s v="Grid-Gen"/>
    <s v="OUEST"/>
    <s v="Bafoussam"/>
    <s v="Huawei"/>
    <n v="0"/>
    <n v="0"/>
    <n v="0"/>
    <n v="0"/>
    <n v="0"/>
    <n v="0"/>
    <n v="0"/>
    <n v="0"/>
    <n v="0"/>
    <n v="0"/>
    <n v="0"/>
    <n v="0"/>
    <n v="0"/>
    <n v="0"/>
    <n v="0"/>
    <n v="0"/>
    <n v="0"/>
    <n v="0"/>
    <n v="0"/>
    <n v="0"/>
    <n v="0"/>
    <n v="0"/>
    <n v="0"/>
    <n v="0"/>
    <m/>
    <n v="0"/>
    <n v="0"/>
    <n v="0"/>
    <n v="0"/>
    <n v="0"/>
    <x v="0"/>
    <m/>
    <s v="No root cause"/>
    <s v="No root cause"/>
    <s v="No root cause"/>
    <x v="3"/>
    <s v=""/>
    <s v="OST_077"/>
    <m/>
    <s v=""/>
  </r>
  <r>
    <s v="Bamendjing-IHS"/>
    <s v="OST_030"/>
    <s v="OUEST"/>
    <s v="IHS"/>
    <s v="Grid-Hybrid-Gen"/>
    <s v="OUEST"/>
    <s v="Bamendjing"/>
    <s v="Huawei"/>
    <n v="0"/>
    <n v="0"/>
    <n v="0"/>
    <n v="0"/>
    <n v="0"/>
    <n v="0"/>
    <n v="0"/>
    <n v="0"/>
    <n v="0"/>
    <n v="0"/>
    <n v="0"/>
    <n v="0"/>
    <n v="0"/>
    <n v="0"/>
    <n v="0"/>
    <n v="0"/>
    <n v="0"/>
    <n v="0"/>
    <n v="0"/>
    <n v="0"/>
    <n v="0"/>
    <n v="0"/>
    <n v="0"/>
    <n v="0"/>
    <m/>
    <n v="0"/>
    <n v="0"/>
    <n v="0"/>
    <n v="0"/>
    <n v="0"/>
    <x v="0"/>
    <m/>
    <s v="No root cause"/>
    <s v="No root cause"/>
    <s v="No root cause"/>
    <x v="3"/>
    <s v=""/>
    <s v="OST_030"/>
    <m/>
    <s v=""/>
  </r>
  <r>
    <s v="Bamendou"/>
    <s v="OST_056"/>
    <s v="OUEST"/>
    <s v="IHS"/>
    <s v="Grid-Gen"/>
    <s v="OUEST"/>
    <s v="Bamendou"/>
    <s v="Huawei"/>
    <n v="0"/>
    <n v="0"/>
    <n v="0"/>
    <n v="0"/>
    <n v="0"/>
    <n v="0"/>
    <n v="0"/>
    <n v="0"/>
    <n v="0"/>
    <n v="0"/>
    <n v="0"/>
    <n v="0"/>
    <n v="0"/>
    <n v="0"/>
    <n v="0"/>
    <n v="0"/>
    <n v="0"/>
    <n v="0"/>
    <n v="0"/>
    <n v="0"/>
    <n v="0"/>
    <n v="0"/>
    <n v="0"/>
    <n v="0"/>
    <m/>
    <n v="0"/>
    <n v="0"/>
    <n v="0"/>
    <n v="0"/>
    <n v="0"/>
    <x v="0"/>
    <m/>
    <s v="No root cause"/>
    <s v="No root cause"/>
    <s v="No root cause"/>
    <x v="3"/>
    <s v=""/>
    <s v="OST_056"/>
    <m/>
    <s v=""/>
  </r>
  <r>
    <s v="Yoke"/>
    <s v="SUO_070"/>
    <s v="SUD-OUEST"/>
    <s v="IHS"/>
    <m/>
    <s v="SUD-OUEST"/>
    <s v="Yoke"/>
    <s v="Huawei"/>
    <n v="0"/>
    <n v="0"/>
    <n v="0"/>
    <n v="0"/>
    <n v="0"/>
    <n v="0"/>
    <n v="0"/>
    <n v="0"/>
    <n v="0"/>
    <n v="0"/>
    <n v="0"/>
    <n v="0"/>
    <n v="0"/>
    <n v="0"/>
    <n v="0"/>
    <n v="0"/>
    <n v="0"/>
    <n v="0"/>
    <n v="0"/>
    <n v="0"/>
    <n v="0"/>
    <n v="0"/>
    <n v="0"/>
    <n v="0"/>
    <m/>
    <n v="0"/>
    <n v="0"/>
    <n v="0"/>
    <n v="0"/>
    <n v="0"/>
    <x v="0"/>
    <m/>
    <s v="No root cause"/>
    <s v="No root cause"/>
    <s v="No root cause"/>
    <x v="3"/>
    <s v=""/>
    <s v="SUO_070"/>
    <m/>
    <s v=""/>
  </r>
  <r>
    <s v="Malanden"/>
    <s v="OST_275"/>
    <s v="OUEST"/>
    <s v="CAMUSAT"/>
    <s v="Hybrid Solar - S3"/>
    <s v="OUEST"/>
    <s v="Malanden"/>
    <s v="Huawei"/>
    <n v="0"/>
    <n v="0"/>
    <n v="0"/>
    <n v="0"/>
    <n v="0"/>
    <n v="0"/>
    <n v="0"/>
    <n v="0"/>
    <n v="0"/>
    <n v="0"/>
    <n v="0"/>
    <n v="0"/>
    <n v="0"/>
    <n v="0"/>
    <n v="0"/>
    <n v="0"/>
    <n v="0"/>
    <n v="0"/>
    <n v="0"/>
    <n v="0"/>
    <n v="0"/>
    <n v="0"/>
    <n v="0"/>
    <n v="0"/>
    <m/>
    <n v="0"/>
    <n v="0"/>
    <n v="0"/>
    <n v="0"/>
    <n v="0"/>
    <x v="0"/>
    <m/>
    <s v="No root cause"/>
    <s v="No root cause"/>
    <s v="No root cause"/>
    <x v="3"/>
    <s v=""/>
    <s v="OST_275"/>
    <m/>
    <s v=""/>
  </r>
  <r>
    <s v="Tongo-IHS"/>
    <s v="NRD_112"/>
    <s v="NORD"/>
    <s v="IHS"/>
    <s v="Hybrid-Gen"/>
    <s v="NORD"/>
    <s v="Tongo"/>
    <s v="Huawei"/>
    <n v="0"/>
    <n v="0"/>
    <n v="0"/>
    <n v="0"/>
    <n v="0"/>
    <n v="0"/>
    <n v="0"/>
    <n v="0"/>
    <n v="0"/>
    <n v="0"/>
    <n v="0"/>
    <n v="0"/>
    <n v="0"/>
    <n v="0"/>
    <n v="0"/>
    <n v="0"/>
    <n v="0"/>
    <n v="0"/>
    <n v="0"/>
    <n v="0"/>
    <n v="0"/>
    <n v="0"/>
    <n v="0"/>
    <n v="0"/>
    <m/>
    <n v="0"/>
    <n v="0"/>
    <n v="0"/>
    <n v="0"/>
    <n v="0"/>
    <x v="0"/>
    <m/>
    <s v="No root cause"/>
    <s v="No root cause"/>
    <s v="No root cause"/>
    <x v="3"/>
    <s v=""/>
    <s v="NRD_112"/>
    <m/>
    <s v=""/>
  </r>
  <r>
    <s v="Koupa-Matapit-IHS"/>
    <s v="OST_209"/>
    <s v="OUEST"/>
    <s v="IHS"/>
    <s v="Hybrid-Gen"/>
    <s v="OUEST"/>
    <s v="Koupa-Matapit"/>
    <s v="Huawei"/>
    <n v="0"/>
    <n v="0"/>
    <n v="0"/>
    <n v="0"/>
    <n v="0"/>
    <n v="0"/>
    <n v="0"/>
    <n v="0"/>
    <n v="0"/>
    <n v="0"/>
    <n v="0"/>
    <n v="0"/>
    <n v="0"/>
    <n v="0"/>
    <n v="0"/>
    <n v="0"/>
    <n v="0"/>
    <n v="0"/>
    <n v="0"/>
    <n v="0"/>
    <n v="0"/>
    <n v="0"/>
    <n v="0"/>
    <n v="0"/>
    <m/>
    <n v="0"/>
    <n v="0"/>
    <n v="0"/>
    <n v="0"/>
    <n v="0"/>
    <x v="0"/>
    <m/>
    <s v="No root cause"/>
    <s v="No root cause"/>
    <s v="No root cause"/>
    <x v="3"/>
    <s v=""/>
    <s v="OST_209"/>
    <m/>
    <s v=""/>
  </r>
  <r>
    <s v="Bandja"/>
    <s v="OST_022"/>
    <s v="OUEST"/>
    <s v="IHS"/>
    <s v="Grid-Gen"/>
    <s v="OUEST"/>
    <s v="Bandja"/>
    <s v="Huawei"/>
    <n v="0"/>
    <n v="0"/>
    <n v="0"/>
    <n v="0"/>
    <n v="0"/>
    <n v="0"/>
    <n v="0"/>
    <n v="0"/>
    <n v="0"/>
    <n v="0"/>
    <n v="0"/>
    <n v="0"/>
    <n v="0"/>
    <n v="0"/>
    <n v="0"/>
    <n v="0"/>
    <n v="0"/>
    <n v="0"/>
    <n v="0"/>
    <n v="0"/>
    <n v="0"/>
    <n v="0"/>
    <n v="0"/>
    <n v="0"/>
    <m/>
    <n v="0"/>
    <n v="0"/>
    <n v="0"/>
    <n v="0"/>
    <n v="0"/>
    <x v="0"/>
    <m/>
    <s v="No root cause"/>
    <s v="No root cause"/>
    <s v="No root cause"/>
    <x v="3"/>
    <s v=""/>
    <s v="OST_022"/>
    <m/>
    <s v=""/>
  </r>
  <r>
    <s v="Dizangue"/>
    <s v="LIT_113"/>
    <s v="LITTORAL"/>
    <s v="IHS"/>
    <s v="Grid-Gen"/>
    <s v="LITTORAL"/>
    <s v="Dizangue"/>
    <s v="ZTE"/>
    <n v="0"/>
    <n v="0"/>
    <n v="0"/>
    <n v="0"/>
    <n v="0"/>
    <n v="0"/>
    <n v="0"/>
    <n v="0"/>
    <n v="0"/>
    <n v="0"/>
    <n v="0"/>
    <n v="0"/>
    <n v="0"/>
    <n v="0"/>
    <n v="0"/>
    <n v="0"/>
    <n v="0"/>
    <n v="0"/>
    <n v="0"/>
    <n v="0"/>
    <n v="0"/>
    <n v="0"/>
    <n v="0"/>
    <n v="0"/>
    <m/>
    <n v="0"/>
    <n v="0"/>
    <n v="0"/>
    <n v="0"/>
    <n v="0"/>
    <x v="0"/>
    <m/>
    <s v="No root cause"/>
    <s v="No root cause"/>
    <s v="No root cause"/>
    <x v="3"/>
    <s v=""/>
    <s v="LIT_113"/>
    <m/>
    <s v=""/>
  </r>
  <r>
    <s v="Nsimalene-Yemwak"/>
    <s v="SUD_122"/>
    <s v="CENTRE"/>
    <s v="CAMUSAT"/>
    <s v="Hybrid Solar - S3"/>
    <s v="SUD"/>
    <s v="Nsimalene-Yemwak"/>
    <s v="ZTE"/>
    <n v="0"/>
    <n v="0"/>
    <n v="0"/>
    <n v="0"/>
    <n v="0"/>
    <n v="0"/>
    <n v="0"/>
    <n v="0"/>
    <n v="0"/>
    <n v="0"/>
    <n v="0"/>
    <n v="0"/>
    <n v="0"/>
    <n v="0"/>
    <n v="0"/>
    <n v="0"/>
    <n v="0"/>
    <n v="0"/>
    <n v="0"/>
    <n v="0"/>
    <n v="0"/>
    <n v="0"/>
    <n v="0"/>
    <n v="0"/>
    <m/>
    <n v="0"/>
    <n v="0"/>
    <n v="0"/>
    <n v="0"/>
    <n v="0"/>
    <x v="0"/>
    <m/>
    <s v="ENVTECH"/>
    <s v="ENVTECH"/>
    <s v="Sites strategiques, MLL, Pylone, etc."/>
    <x v="0"/>
    <s v="(05-10-2026 cells zte): 09/05/2026 : Intervention prevu pour ce jour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10-2026 cells zte): 09/05/2026 : Intervention prevu pour ce jour || Relance faite a Camusat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10-2026 cells zte): 09/05/2026 : Intervention prevu pour ce jour || Relance faite a Camusat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s v="SUD_122"/>
    <m/>
    <s v=""/>
  </r>
  <r>
    <s v="Akom-II-IHS"/>
    <s v="SUD_054"/>
    <s v="CENTRE"/>
    <s v="IHS"/>
    <s v="Gen-Lithium"/>
    <s v="SUD"/>
    <s v="Akom II"/>
    <s v="ZTE"/>
    <n v="0"/>
    <n v="0"/>
    <n v="0"/>
    <n v="0"/>
    <n v="0"/>
    <n v="0"/>
    <n v="0"/>
    <n v="0"/>
    <n v="0"/>
    <n v="0"/>
    <n v="0"/>
    <n v="0"/>
    <n v="0"/>
    <n v="0"/>
    <n v="0"/>
    <n v="0"/>
    <n v="0"/>
    <n v="0"/>
    <n v="0"/>
    <n v="0"/>
    <n v="0"/>
    <n v="0"/>
    <n v="0"/>
    <n v="0"/>
    <m/>
    <n v="0"/>
    <n v="0"/>
    <n v="0"/>
    <n v="0"/>
    <n v="0"/>
    <x v="0"/>
    <m/>
    <s v="BSS"/>
    <s v="RAN ISSUE"/>
    <s v="BSS Hardware issue"/>
    <x v="1"/>
    <s v="(05-10-2026 cells zte): 09/05/2026 : Check and clean RRU 61 port 11||FME Fabrice activer  ||..;..;(05-10-2026 cells zte): 09/05/2026 : Check and clean RRU 61 port 11||FME Fabrice activer  ||"/>
    <s v="SUD_054"/>
    <m/>
    <s v=""/>
  </r>
  <r>
    <s v="Manjo-PHP"/>
    <s v="LIT_592"/>
    <s v="LITTORAL"/>
    <s v="CAMUSAT"/>
    <s v="Good Grid no GE - 8h"/>
    <s v="LITTORAL"/>
    <s v="Manjo"/>
    <s v="ZTE"/>
    <n v="0"/>
    <n v="0"/>
    <n v="0"/>
    <n v="0"/>
    <n v="0"/>
    <n v="0"/>
    <n v="0"/>
    <n v="0"/>
    <n v="0"/>
    <n v="0"/>
    <n v="0"/>
    <n v="0"/>
    <n v="0"/>
    <n v="0"/>
    <n v="0"/>
    <n v="0"/>
    <n v="0"/>
    <n v="0"/>
    <n v="0"/>
    <n v="0"/>
    <n v="0"/>
    <n v="0"/>
    <n v="0"/>
    <n v="0"/>
    <m/>
    <n v="0"/>
    <n v="0"/>
    <n v="0"/>
    <n v="0"/>
    <n v="0"/>
    <x v="0"/>
    <m/>
    <s v="No root cause"/>
    <s v="No root cause"/>
    <s v="No root cause"/>
    <x v="3"/>
    <s v=""/>
    <s v="LIT_592"/>
    <m/>
    <s v=""/>
  </r>
  <r>
    <s v="MBANGASSINA"/>
    <s v="CTR_226"/>
    <s v="CENTRE"/>
    <s v="IHS"/>
    <s v="Grid-Gen-Lithium"/>
    <s v="CENTRE"/>
    <s v="Mbangassina"/>
    <s v="ZTE"/>
    <n v="0"/>
    <n v="0"/>
    <n v="0"/>
    <n v="0"/>
    <n v="0"/>
    <n v="0"/>
    <n v="0"/>
    <n v="0"/>
    <n v="0"/>
    <n v="0"/>
    <n v="0"/>
    <n v="0"/>
    <n v="0"/>
    <n v="0"/>
    <n v="0"/>
    <n v="0"/>
    <n v="0"/>
    <n v="0"/>
    <n v="0"/>
    <n v="0"/>
    <n v="0"/>
    <n v="0"/>
    <n v="0"/>
    <n v="0"/>
    <m/>
    <n v="0"/>
    <n v="0"/>
    <n v="0"/>
    <n v="0"/>
    <n v="0"/>
    <x v="0"/>
    <m/>
    <s v="No root cause"/>
    <s v="No root cause"/>
    <s v="No root cause"/>
    <x v="3"/>
    <s v=""/>
    <s v="CTR_226"/>
    <m/>
    <s v=""/>
  </r>
  <r>
    <s v="Bonepoupa-IHS"/>
    <s v="LIT_145"/>
    <s v="LITTORAL"/>
    <s v="IHS"/>
    <s v="Solar-Grid-Gen-Lithium"/>
    <s v="LITTORAL"/>
    <s v="Bonepoupa"/>
    <s v="ZTE"/>
    <n v="0"/>
    <n v="0"/>
    <n v="0"/>
    <n v="0"/>
    <n v="0"/>
    <n v="0"/>
    <n v="0"/>
    <n v="0"/>
    <n v="0"/>
    <n v="0"/>
    <n v="0"/>
    <n v="0"/>
    <n v="0"/>
    <n v="0"/>
    <n v="0"/>
    <n v="0"/>
    <n v="0"/>
    <n v="0"/>
    <n v="0"/>
    <n v="0"/>
    <n v="0"/>
    <n v="0"/>
    <n v="0"/>
    <n v="0"/>
    <m/>
    <n v="0"/>
    <n v="0"/>
    <n v="0"/>
    <n v="0"/>
    <n v="0"/>
    <x v="0"/>
    <m/>
    <s v="No root cause"/>
    <s v="No root cause"/>
    <s v="No root cause"/>
    <x v="3"/>
    <s v=""/>
    <s v="LIT_145"/>
    <m/>
    <s v=""/>
  </r>
  <r>
    <s v="Bana"/>
    <s v="OST_007"/>
    <s v="OUEST"/>
    <s v="IHS"/>
    <s v="Grid-Gen"/>
    <s v="OUEST"/>
    <s v="Bana"/>
    <s v="NOKIA"/>
    <n v="0"/>
    <n v="0"/>
    <n v="0"/>
    <n v="0"/>
    <n v="0"/>
    <n v="0"/>
    <n v="0"/>
    <n v="0"/>
    <n v="0"/>
    <n v="0"/>
    <n v="0"/>
    <n v="0"/>
    <n v="0"/>
    <n v="0"/>
    <n v="0"/>
    <n v="0"/>
    <n v="0"/>
    <n v="0"/>
    <n v="0"/>
    <n v="0"/>
    <n v="0"/>
    <n v="0"/>
    <n v="0"/>
    <n v="0"/>
    <m/>
    <n v="0"/>
    <n v="0"/>
    <n v="0"/>
    <n v="0"/>
    <n v="0"/>
    <x v="0"/>
    <m/>
    <s v="No root cause"/>
    <s v="No root cause"/>
    <s v="No root cause"/>
    <x v="3"/>
    <s v=""/>
    <s v="OST_007"/>
    <m/>
    <s v=""/>
  </r>
  <r>
    <s v="Malantouen"/>
    <s v="OST_039"/>
    <s v="OUEST"/>
    <s v="IHS"/>
    <s v="Grid-Gen"/>
    <s v="OUEST"/>
    <s v="Malantouen"/>
    <s v="NOKIA"/>
    <n v="0"/>
    <n v="0"/>
    <n v="0"/>
    <n v="0"/>
    <n v="0"/>
    <n v="0"/>
    <n v="0"/>
    <n v="0"/>
    <n v="0"/>
    <n v="0"/>
    <n v="0"/>
    <n v="0"/>
    <n v="0"/>
    <n v="0"/>
    <n v="0"/>
    <n v="0"/>
    <n v="0"/>
    <n v="0"/>
    <n v="0"/>
    <n v="0"/>
    <n v="0"/>
    <n v="0"/>
    <n v="0"/>
    <n v="0"/>
    <m/>
    <n v="0"/>
    <n v="0"/>
    <n v="0"/>
    <n v="0"/>
    <n v="0"/>
    <x v="0"/>
    <m/>
    <s v="No root cause"/>
    <s v="No root cause"/>
    <s v="No root cause"/>
    <x v="3"/>
    <s v=""/>
    <s v="OST_039"/>
    <m/>
    <s v=""/>
  </r>
  <r>
    <s v="Ndjole"/>
    <s v="CTR_893"/>
    <s v="CENTRE"/>
    <m/>
    <m/>
    <s v="CENTRE"/>
    <s v="Ndjole"/>
    <s v="ZTE"/>
    <n v="0"/>
    <n v="0"/>
    <n v="0"/>
    <n v="0"/>
    <n v="0"/>
    <n v="0"/>
    <n v="0"/>
    <n v="0"/>
    <n v="0"/>
    <n v="0"/>
    <n v="0"/>
    <n v="0"/>
    <n v="0"/>
    <n v="0"/>
    <n v="0"/>
    <n v="0"/>
    <n v="0"/>
    <n v="0"/>
    <n v="0"/>
    <n v="0"/>
    <n v="0"/>
    <n v="0"/>
    <n v="0"/>
    <n v="0"/>
    <m/>
    <n v="0"/>
    <n v="0"/>
    <n v="0"/>
    <n v="0"/>
    <n v="0"/>
    <x v="0"/>
    <m/>
    <s v="No root cause"/>
    <s v="No root cause"/>
    <s v="No root cause"/>
    <x v="3"/>
    <s v=""/>
    <s v="CTR_893"/>
    <m/>
    <s v=""/>
  </r>
  <r>
    <s v="Foumban-Lycee-MTN"/>
    <s v="OST_128"/>
    <s v="OUEST"/>
    <s v="IHS"/>
    <s v="Grid-Gen"/>
    <s v="OUEST"/>
    <s v="Foumban"/>
    <s v="Huawei"/>
    <n v="0"/>
    <n v="0"/>
    <n v="0"/>
    <n v="0"/>
    <n v="0"/>
    <n v="0"/>
    <n v="0"/>
    <n v="0"/>
    <n v="0"/>
    <n v="0"/>
    <n v="0"/>
    <n v="0"/>
    <n v="0"/>
    <n v="0"/>
    <n v="0"/>
    <n v="0"/>
    <n v="0"/>
    <n v="0"/>
    <n v="0"/>
    <n v="0"/>
    <n v="0"/>
    <n v="0"/>
    <n v="0"/>
    <n v="0"/>
    <m/>
    <n v="0"/>
    <n v="0"/>
    <n v="0"/>
    <n v="0"/>
    <n v="0"/>
    <x v="0"/>
    <m/>
    <s v="No root cause"/>
    <s v="No root cause"/>
    <s v="No root cause"/>
    <x v="3"/>
    <s v=""/>
    <s v="OST_128"/>
    <m/>
    <s v=""/>
  </r>
  <r>
    <s v="Foumban-Njintout-II"/>
    <s v="OST_178"/>
    <s v="OUEST"/>
    <s v="IHS"/>
    <s v="Grid-Gen"/>
    <s v="OUEST"/>
    <s v="Foumban"/>
    <s v="Huawei"/>
    <n v="0"/>
    <n v="0"/>
    <n v="0"/>
    <n v="0"/>
    <n v="0"/>
    <n v="0"/>
    <n v="0"/>
    <n v="0"/>
    <n v="0"/>
    <n v="0"/>
    <n v="0"/>
    <n v="0"/>
    <n v="0"/>
    <n v="0"/>
    <n v="0"/>
    <n v="0"/>
    <n v="0"/>
    <n v="0"/>
    <n v="0"/>
    <n v="0"/>
    <n v="0"/>
    <n v="0"/>
    <n v="0"/>
    <n v="0"/>
    <m/>
    <n v="0"/>
    <n v="0"/>
    <n v="0"/>
    <n v="0"/>
    <n v="0"/>
    <x v="0"/>
    <m/>
    <s v="No root cause"/>
    <s v="No root cause"/>
    <s v="No root cause"/>
    <x v="3"/>
    <s v=""/>
    <s v="OST_178"/>
    <m/>
    <s v=""/>
  </r>
  <r>
    <s v="Manmenye"/>
    <s v="CTR_117"/>
    <s v="CENTRE"/>
    <s v="IHS"/>
    <s v="Grid-Hybrid-Gen"/>
    <s v="CENTRE"/>
    <s v="Manmenye"/>
    <s v="ZTE"/>
    <n v="0"/>
    <n v="0"/>
    <n v="0"/>
    <n v="0"/>
    <n v="0"/>
    <n v="0"/>
    <n v="0"/>
    <n v="0"/>
    <n v="0"/>
    <n v="0"/>
    <n v="0"/>
    <n v="0"/>
    <n v="0"/>
    <n v="0"/>
    <n v="0"/>
    <n v="0"/>
    <n v="0"/>
    <n v="0"/>
    <n v="0"/>
    <n v="0"/>
    <n v="0"/>
    <n v="0"/>
    <n v="0"/>
    <n v="0"/>
    <m/>
    <n v="0"/>
    <n v="0"/>
    <n v="0"/>
    <n v="0"/>
    <n v="0"/>
    <x v="0"/>
    <m/>
    <s v="No root cause"/>
    <s v="No root cause"/>
    <s v="No root cause"/>
    <x v="3"/>
    <s v=""/>
    <s v="CTR_117"/>
    <m/>
    <s v=""/>
  </r>
  <r>
    <s v="Obala-Mairie"/>
    <s v="CTR_113"/>
    <s v="CENTRE"/>
    <s v="IHS"/>
    <s v="Grid-Gen"/>
    <s v="CENTRE"/>
    <s v="Obala"/>
    <s v="ZTE"/>
    <n v="0"/>
    <n v="0"/>
    <n v="0"/>
    <n v="0"/>
    <n v="0"/>
    <n v="0"/>
    <n v="0"/>
    <n v="0"/>
    <n v="0"/>
    <n v="0"/>
    <n v="0"/>
    <n v="0"/>
    <n v="0"/>
    <n v="0"/>
    <n v="0"/>
    <n v="0"/>
    <n v="0"/>
    <n v="0"/>
    <n v="0"/>
    <n v="0"/>
    <n v="0"/>
    <n v="0"/>
    <n v="0"/>
    <n v="0"/>
    <m/>
    <n v="0"/>
    <n v="0"/>
    <n v="0"/>
    <n v="0"/>
    <n v="0"/>
    <x v="0"/>
    <m/>
    <s v="IHS"/>
    <s v="POWER ISSUE"/>
    <s v="Defaut GE &amp; Power Cabinet"/>
    <x v="0"/>
    <s v="(05-10-2026 cells zte): 09/05/2026 : Need BO RAN analysis || Cell was down due to power || Power issue || Mail sent to Camusat"/>
    <s v="CTR_113"/>
    <m/>
    <s v=""/>
  </r>
  <r>
    <s v="Penja-Shell-IHS"/>
    <s v="LIT_493"/>
    <s v="LITTORAL"/>
    <s v="IHS"/>
    <s v="Grid-Gen"/>
    <s v="LITTORAL"/>
    <s v="Penja"/>
    <s v="ZTE"/>
    <n v="0"/>
    <n v="0"/>
    <n v="0"/>
    <n v="0"/>
    <n v="0"/>
    <n v="0"/>
    <n v="0"/>
    <n v="0"/>
    <n v="0"/>
    <n v="0"/>
    <n v="0"/>
    <n v="0"/>
    <n v="0"/>
    <n v="0"/>
    <n v="0"/>
    <n v="0"/>
    <n v="0"/>
    <n v="0"/>
    <n v="0"/>
    <n v="0"/>
    <n v="0"/>
    <n v="0"/>
    <n v="0"/>
    <n v="0"/>
    <m/>
    <n v="0"/>
    <n v="0"/>
    <n v="0"/>
    <n v="0"/>
    <n v="0"/>
    <x v="0"/>
    <m/>
    <s v="No root cause"/>
    <s v="No root cause"/>
    <s v="No root cause"/>
    <x v="3"/>
    <s v=""/>
    <s v="LIT_493"/>
    <m/>
    <s v=""/>
  </r>
  <r>
    <s v="Mouanko"/>
    <s v="LIT_191"/>
    <s v="LITTORAL"/>
    <s v="IHS"/>
    <s v="Grid-Gen"/>
    <s v="LITTORAL"/>
    <s v="Mouanko"/>
    <s v="ZTE"/>
    <n v="0"/>
    <n v="0"/>
    <n v="0"/>
    <n v="0"/>
    <n v="0"/>
    <n v="0"/>
    <n v="0"/>
    <n v="0"/>
    <n v="0"/>
    <n v="0"/>
    <n v="0"/>
    <n v="0"/>
    <n v="0"/>
    <n v="0"/>
    <n v="0"/>
    <n v="0"/>
    <n v="0"/>
    <n v="0"/>
    <n v="0"/>
    <n v="0"/>
    <n v="0"/>
    <n v="0"/>
    <n v="0"/>
    <n v="0"/>
    <m/>
    <n v="0"/>
    <n v="0"/>
    <n v="0"/>
    <n v="0"/>
    <n v="0"/>
    <x v="0"/>
    <m/>
    <s v="No root cause"/>
    <s v="No root cause"/>
    <s v="No root cause"/>
    <x v="3"/>
    <s v="(05-10-2026 ticket): INC-20260510-00013857...Others"/>
    <s v="LIT_191"/>
    <m/>
    <s v=""/>
  </r>
  <r>
    <s v="Awae"/>
    <s v="CTR_112"/>
    <s v="CENTRE"/>
    <s v="IHS"/>
    <s v="Grid-Gen"/>
    <s v="CENTRE"/>
    <s v="Awae"/>
    <s v="ZTE"/>
    <n v="0"/>
    <n v="0"/>
    <n v="0"/>
    <n v="0"/>
    <n v="0"/>
    <n v="0"/>
    <n v="0"/>
    <n v="0"/>
    <n v="0"/>
    <n v="0"/>
    <n v="0"/>
    <n v="0"/>
    <n v="0"/>
    <n v="0"/>
    <n v="0"/>
    <n v="0"/>
    <n v="0"/>
    <n v="0"/>
    <n v="0"/>
    <n v="0"/>
    <n v="0"/>
    <n v="0"/>
    <n v="0"/>
    <n v="0"/>
    <m/>
    <n v="0"/>
    <n v="0"/>
    <n v="0"/>
    <n v="0"/>
    <n v="0"/>
    <x v="0"/>
    <m/>
    <s v="No root cause"/>
    <s v="No root cause"/>
    <s v="No root cause"/>
    <x v="3"/>
    <s v=""/>
    <s v="CTR_112"/>
    <m/>
    <s v=""/>
  </r>
  <r>
    <s v="Kotto-Bloc"/>
    <s v="LIT_246"/>
    <s v="Douala"/>
    <s v="IHS"/>
    <s v="Grid-Gen"/>
    <s v="LITTORAL"/>
    <s v="Douala"/>
    <s v="ZTE"/>
    <n v="0"/>
    <n v="0"/>
    <n v="0"/>
    <n v="0"/>
    <n v="0"/>
    <n v="0"/>
    <n v="0"/>
    <n v="0"/>
    <n v="0"/>
    <n v="0"/>
    <n v="0"/>
    <n v="0"/>
    <n v="0"/>
    <n v="0"/>
    <n v="0"/>
    <n v="0"/>
    <n v="0"/>
    <n v="0"/>
    <n v="0"/>
    <n v="0"/>
    <n v="0"/>
    <n v="0"/>
    <n v="0"/>
    <n v="0"/>
    <m/>
    <n v="0"/>
    <n v="0"/>
    <n v="0"/>
    <n v="0"/>
    <n v="0"/>
    <x v="0"/>
    <m/>
    <s v="No root cause"/>
    <s v="No root cause"/>
    <s v="No root cause"/>
    <x v="3"/>
    <s v=""/>
    <s v="LIT_246"/>
    <m/>
    <s v=""/>
  </r>
  <r>
    <s v="LIT_878_Z_Souza-New-IHS"/>
    <s v="LIT_878"/>
    <s v="LITTORAL"/>
    <s v="IHS"/>
    <s v=""/>
    <s v="LIT"/>
    <s v="Souza"/>
    <s v="ZTE"/>
    <n v="0"/>
    <n v="0"/>
    <n v="0"/>
    <n v="0"/>
    <n v="0"/>
    <n v="0"/>
    <n v="0"/>
    <n v="0"/>
    <n v="0"/>
    <n v="0"/>
    <n v="0"/>
    <n v="0"/>
    <n v="0"/>
    <n v="0"/>
    <n v="0"/>
    <n v="0"/>
    <n v="0"/>
    <n v="0"/>
    <n v="0"/>
    <n v="0"/>
    <n v="0"/>
    <n v="0"/>
    <n v="0"/>
    <n v="0"/>
    <m/>
    <n v="0"/>
    <n v="0"/>
    <n v="0"/>
    <n v="0"/>
    <n v="0"/>
    <x v="0"/>
    <m/>
    <s v="No root cause"/>
    <s v="No root cause"/>
    <s v="No root cause"/>
    <x v="3"/>
    <s v=""/>
    <s v="LIT_878"/>
    <m/>
    <s v=""/>
  </r>
  <r>
    <s v="Bfsam-Stade"/>
    <s v="OST_110"/>
    <s v="Bafoussam"/>
    <s v="IHS"/>
    <s v="GridOnly"/>
    <s v="OUEST"/>
    <s v="Bafoussam"/>
    <s v="Huawei"/>
    <n v="0"/>
    <n v="0"/>
    <n v="0"/>
    <n v="0"/>
    <n v="0"/>
    <n v="0"/>
    <n v="0"/>
    <n v="0"/>
    <n v="0"/>
    <n v="0"/>
    <n v="0"/>
    <n v="0"/>
    <n v="0"/>
    <n v="0"/>
    <n v="0"/>
    <n v="0"/>
    <n v="0"/>
    <n v="0"/>
    <n v="0"/>
    <n v="0"/>
    <n v="0"/>
    <n v="0"/>
    <n v="0"/>
    <n v="0"/>
    <m/>
    <n v="0"/>
    <n v="0"/>
    <n v="0"/>
    <n v="0"/>
    <n v="0"/>
    <x v="0"/>
    <m/>
    <s v="No root cause"/>
    <s v="No root cause"/>
    <s v="No root cause"/>
    <x v="3"/>
    <s v=""/>
    <s v="OST_110"/>
    <m/>
    <s v=""/>
  </r>
  <r>
    <s v="Ebeba"/>
    <s v="CTR_116"/>
    <s v="CENTRE"/>
    <s v="IHS"/>
    <s v="Grid-Gen-Lithium"/>
    <s v="CENTRE"/>
    <s v="Ebeba"/>
    <s v="ZTE"/>
    <n v="0"/>
    <n v="0"/>
    <n v="0"/>
    <n v="0"/>
    <n v="0"/>
    <n v="0"/>
    <n v="0"/>
    <n v="0"/>
    <n v="0"/>
    <n v="0"/>
    <n v="0"/>
    <n v="0"/>
    <n v="0"/>
    <n v="0"/>
    <n v="0"/>
    <n v="0"/>
    <n v="0"/>
    <n v="0"/>
    <n v="0"/>
    <n v="0"/>
    <n v="0"/>
    <n v="0"/>
    <n v="0"/>
    <n v="0"/>
    <m/>
    <n v="0"/>
    <n v="0"/>
    <n v="0"/>
    <n v="0"/>
    <n v="0"/>
    <x v="0"/>
    <m/>
    <s v="No root cause"/>
    <s v="No root cause"/>
    <s v="No root cause"/>
    <x v="3"/>
    <s v=""/>
    <s v="CTR_116"/>
    <m/>
    <s v=""/>
  </r>
  <r>
    <s v="Bfsam-Djemoun"/>
    <s v="OST_001"/>
    <s v="Bafoussam"/>
    <s v="OCM/Strategique"/>
    <m/>
    <s v="OUEST"/>
    <s v="Bafoussam"/>
    <s v="Huawei"/>
    <n v="0"/>
    <n v="0"/>
    <n v="0"/>
    <n v="0"/>
    <n v="0"/>
    <n v="0"/>
    <n v="0"/>
    <n v="0"/>
    <n v="0"/>
    <n v="0"/>
    <n v="0"/>
    <n v="0"/>
    <n v="0"/>
    <n v="0"/>
    <n v="0"/>
    <n v="0"/>
    <n v="0"/>
    <n v="0"/>
    <n v="0"/>
    <n v="0"/>
    <n v="0"/>
    <n v="0"/>
    <n v="0"/>
    <n v="0"/>
    <m/>
    <n v="0"/>
    <n v="0"/>
    <n v="0"/>
    <n v="0"/>
    <n v="0"/>
    <x v="0"/>
    <m/>
    <s v="No root cause"/>
    <s v="No root cause"/>
    <s v="No root cause"/>
    <x v="3"/>
    <s v=""/>
    <s v="OST_001"/>
    <m/>
    <s v=""/>
  </r>
  <r>
    <s v="Binguela-Camrail"/>
    <s v="CTR_453"/>
    <s v="CENTRE"/>
    <s v="CAMUSAT"/>
    <s v="Hybrid Solar - S1"/>
    <s v="CENTRE"/>
    <s v="Mbankomo"/>
    <s v="NOKIA"/>
    <n v="0"/>
    <n v="0"/>
    <n v="0"/>
    <n v="0"/>
    <n v="0"/>
    <n v="0"/>
    <n v="0"/>
    <n v="0"/>
    <n v="0"/>
    <n v="0"/>
    <n v="0"/>
    <n v="0"/>
    <n v="0"/>
    <n v="0"/>
    <n v="0"/>
    <n v="0"/>
    <n v="0"/>
    <n v="0"/>
    <n v="0"/>
    <n v="0"/>
    <n v="0"/>
    <n v="0"/>
    <n v="0"/>
    <n v="0"/>
    <m/>
    <n v="0"/>
    <n v="0"/>
    <n v="0"/>
    <n v="0"/>
    <n v="0"/>
    <x v="0"/>
    <m/>
    <s v="No root cause"/>
    <s v="No root cause"/>
    <s v="No root cause"/>
    <x v="3"/>
    <s v=""/>
    <s v="CTR_453"/>
    <m/>
    <s v=""/>
  </r>
  <r>
    <s v="Safacam"/>
    <s v="LIT_040"/>
    <s v="LITTORAL"/>
    <s v="IHS"/>
    <s v="Grid-Gen"/>
    <s v="LITTORAL"/>
    <s v="Dizangue"/>
    <s v="ZTE"/>
    <n v="0"/>
    <n v="0"/>
    <n v="0"/>
    <n v="0"/>
    <n v="0"/>
    <n v="0"/>
    <n v="0"/>
    <n v="0"/>
    <n v="0"/>
    <n v="0"/>
    <n v="0"/>
    <n v="0"/>
    <n v="0"/>
    <n v="0"/>
    <n v="0"/>
    <n v="0"/>
    <n v="0"/>
    <n v="0"/>
    <n v="0"/>
    <n v="0"/>
    <n v="0"/>
    <n v="0"/>
    <n v="0"/>
    <n v="0"/>
    <m/>
    <n v="0"/>
    <n v="0"/>
    <n v="0"/>
    <n v="0"/>
    <n v="0"/>
    <x v="0"/>
    <m/>
    <s v="BSS"/>
    <s v="RAN ISSUE"/>
    <s v="BSS Hardware issue"/>
    <x v="1"/>
    <s v="(05-10-2026 cells zte): 08/05/2026 : Check and clean RRU 52 ant 5 || FME activer et Presentement sur Dizangue || Intervention apres Dizangue ..;..;(05-10-2026 cells zte): 09/05/2026 : Feedback FME : Commande Jumpeurs en cours _x000a_08/05/2026 : Check and clean RRU 52 ant 5 || FME activer et Presentement sur Dizangue || Intervention apres Dizangue ..;..;(05-10-2026 cells zte): 09/05/2026 : Feedback FME : Commande Jumpeurs en cours _x000a_08/05/2026 : Check and clean RRU 52 ant 5 || FME activer et Presentement sur Dizangue || Intervention apres Dizangue "/>
    <s v="LIT_040"/>
    <m/>
    <s v=""/>
  </r>
  <r>
    <s v="Nkolve-IHS"/>
    <s v="CTR_531"/>
    <s v="CENTRE"/>
    <s v="IHS"/>
    <s v="Hybrid-Gen"/>
    <s v="CENTRE"/>
    <s v="Nkolve"/>
    <s v="ZTE"/>
    <n v="0"/>
    <n v="0"/>
    <n v="0"/>
    <n v="0"/>
    <n v="0"/>
    <n v="0"/>
    <n v="0"/>
    <n v="0"/>
    <n v="0"/>
    <n v="0"/>
    <n v="0"/>
    <n v="0"/>
    <n v="0"/>
    <n v="0"/>
    <n v="0"/>
    <n v="0"/>
    <n v="0"/>
    <n v="0"/>
    <n v="0"/>
    <n v="0"/>
    <n v="0"/>
    <n v="0"/>
    <n v="0"/>
    <n v="0"/>
    <m/>
    <n v="0"/>
    <n v="0"/>
    <n v="0"/>
    <n v="0"/>
    <n v="0"/>
    <x v="0"/>
    <m/>
    <s v="No root cause"/>
    <s v="No root cause"/>
    <s v="No root cause"/>
    <x v="3"/>
    <s v=""/>
    <s v="CTR_531"/>
    <m/>
    <s v=""/>
  </r>
  <r>
    <s v="Lengom-IHS"/>
    <s v="CTR_533"/>
    <s v="Yaounde"/>
    <s v="IHS"/>
    <s v="Grid-Gen"/>
    <s v="CENTRE"/>
    <s v="Yaounde"/>
    <s v="ZTE"/>
    <n v="0"/>
    <n v="0"/>
    <n v="0"/>
    <n v="0"/>
    <n v="0"/>
    <n v="0"/>
    <n v="0"/>
    <n v="0"/>
    <n v="0"/>
    <n v="0"/>
    <n v="0"/>
    <n v="0"/>
    <n v="0"/>
    <n v="0"/>
    <n v="0"/>
    <n v="0"/>
    <n v="0"/>
    <n v="0"/>
    <n v="0"/>
    <n v="0"/>
    <n v="0"/>
    <n v="0"/>
    <n v="0"/>
    <n v="0"/>
    <m/>
    <n v="0"/>
    <n v="0"/>
    <n v="0"/>
    <n v="0"/>
    <n v="0"/>
    <x v="0"/>
    <m/>
    <s v="No root cause"/>
    <s v="No root cause"/>
    <s v="No root cause"/>
    <x v="3"/>
    <s v=""/>
    <s v="CTR_533"/>
    <m/>
    <s v=""/>
  </r>
  <r>
    <s v="Nguibassal"/>
    <s v="CTR_858"/>
    <s v="CENTRE"/>
    <s v="ESCO"/>
    <s v="Hybrid solar - S3"/>
    <s v="CENTRE"/>
    <s v="Nguibassal"/>
    <s v="ZTE"/>
    <n v="0"/>
    <n v="0"/>
    <n v="0"/>
    <n v="0"/>
    <n v="0"/>
    <n v="0"/>
    <n v="0"/>
    <n v="0"/>
    <n v="0"/>
    <n v="0"/>
    <n v="0"/>
    <n v="0"/>
    <n v="0"/>
    <n v="0"/>
    <n v="0"/>
    <n v="0"/>
    <n v="0"/>
    <n v="0"/>
    <n v="0"/>
    <n v="0"/>
    <n v="0"/>
    <n v="0"/>
    <n v="0"/>
    <n v="0"/>
    <m/>
    <n v="0"/>
    <n v="0"/>
    <n v="0"/>
    <n v="0"/>
    <n v="0"/>
    <x v="0"/>
    <m/>
    <s v="No root cause"/>
    <s v="No root cause"/>
    <s v="No root cause"/>
    <x v="3"/>
    <s v=""/>
    <s v="CTR_858"/>
    <m/>
    <s v=""/>
  </r>
  <r>
    <s v="BP-Cite"/>
    <s v="LIT_034"/>
    <s v="Douala"/>
    <s v="IHS"/>
    <s v="GridOnly"/>
    <s v="LITTORAL"/>
    <s v="Douala"/>
    <s v="ZTE"/>
    <n v="0"/>
    <n v="0"/>
    <n v="0"/>
    <n v="0"/>
    <n v="0"/>
    <n v="0"/>
    <n v="0"/>
    <n v="0"/>
    <n v="0.10276572126483552"/>
    <n v="0"/>
    <n v="0"/>
    <n v="0"/>
    <n v="0"/>
    <n v="0"/>
    <n v="0"/>
    <n v="0"/>
    <n v="0"/>
    <n v="0"/>
    <n v="0"/>
    <n v="0"/>
    <n v="0"/>
    <n v="0"/>
    <n v="0"/>
    <n v="0"/>
    <m/>
    <n v="0"/>
    <n v="0"/>
    <n v="0"/>
    <n v="0"/>
    <n v="0"/>
    <x v="0"/>
    <m/>
    <s v="No root cause"/>
    <s v="No root cause"/>
    <s v="No root cause"/>
    <x v="3"/>
    <s v=""/>
    <s v="LIT_034"/>
    <m/>
    <s v=""/>
  </r>
  <r>
    <s v="Nkoteng-IHS"/>
    <s v="CTR_152"/>
    <s v="CENTRE"/>
    <s v="IHS"/>
    <s v="Grid-Gen"/>
    <s v="CENTRE"/>
    <s v="Nkoteng"/>
    <s v="ZTE"/>
    <n v="0"/>
    <n v="0"/>
    <n v="0"/>
    <n v="0"/>
    <n v="0"/>
    <n v="0"/>
    <n v="0"/>
    <n v="0"/>
    <n v="0"/>
    <n v="0"/>
    <n v="0"/>
    <n v="0"/>
    <n v="0"/>
    <n v="0"/>
    <n v="0"/>
    <n v="0"/>
    <n v="0"/>
    <n v="0"/>
    <n v="0"/>
    <n v="0"/>
    <n v="0"/>
    <n v="0"/>
    <n v="0"/>
    <n v="0"/>
    <m/>
    <n v="0"/>
    <n v="0"/>
    <n v="0"/>
    <n v="0"/>
    <n v="0"/>
    <x v="0"/>
    <m/>
    <s v="No root cause"/>
    <s v="No root cause"/>
    <s v="No root cause"/>
    <x v="3"/>
    <s v=""/>
    <s v="CTR_152"/>
    <m/>
    <s v=""/>
  </r>
  <r>
    <s v="Carrefour-Elat"/>
    <s v="CTR_835"/>
    <s v="CENTRE"/>
    <s v="CAMUSAT"/>
    <s v="Good Grid + GE"/>
    <s v="CENTRE"/>
    <s v="Elat"/>
    <s v="ZTE"/>
    <n v="0"/>
    <n v="0"/>
    <n v="0"/>
    <n v="0"/>
    <n v="0"/>
    <n v="0"/>
    <n v="0"/>
    <n v="0"/>
    <n v="0"/>
    <n v="0"/>
    <n v="0"/>
    <n v="0"/>
    <n v="0"/>
    <n v="0"/>
    <n v="0"/>
    <n v="0"/>
    <n v="0"/>
    <n v="0"/>
    <n v="0"/>
    <n v="0"/>
    <n v="0"/>
    <n v="0"/>
    <n v="0"/>
    <n v="0"/>
    <m/>
    <n v="0"/>
    <n v="0"/>
    <n v="0"/>
    <n v="0"/>
    <n v="0"/>
    <x v="0"/>
    <m/>
    <s v="No root cause"/>
    <s v="No root cause"/>
    <s v="No root cause"/>
    <x v="3"/>
    <s v=""/>
    <s v="CTR_835"/>
    <m/>
    <s v=""/>
  </r>
  <r>
    <s v="Njombe-PHP"/>
    <s v="LIT_590"/>
    <s v="LITTORAL"/>
    <s v="CAMUSAT"/>
    <s v="Good Grid no GE - 8h"/>
    <s v="LITTORAL"/>
    <s v="Njombe"/>
    <s v="ZTE"/>
    <n v="0"/>
    <n v="0"/>
    <n v="0"/>
    <n v="0"/>
    <n v="0"/>
    <n v="0"/>
    <n v="0"/>
    <n v="0"/>
    <n v="0"/>
    <n v="0"/>
    <n v="0"/>
    <n v="0"/>
    <n v="0"/>
    <n v="0"/>
    <n v="0"/>
    <n v="0"/>
    <n v="0"/>
    <n v="0"/>
    <n v="0"/>
    <n v="0"/>
    <n v="0"/>
    <n v="0"/>
    <n v="0"/>
    <n v="0"/>
    <m/>
    <n v="0"/>
    <n v="0"/>
    <n v="0"/>
    <n v="0"/>
    <n v="0"/>
    <x v="0"/>
    <m/>
    <s v="No root cause"/>
    <s v="No root cause"/>
    <s v="No root cause"/>
    <x v="3"/>
    <s v=""/>
    <s v="LIT_590"/>
    <m/>
    <s v=""/>
  </r>
  <r>
    <s v="Mimbo"/>
    <s v="SUD_099"/>
    <s v="CENTRE"/>
    <s v="CAMUSAT"/>
    <s v="HGB"/>
    <s v="SUD"/>
    <s v="Mimbo"/>
    <s v="ZTE"/>
    <n v="0"/>
    <n v="0"/>
    <n v="0"/>
    <n v="0"/>
    <n v="0"/>
    <n v="0"/>
    <n v="0"/>
    <n v="0"/>
    <n v="0"/>
    <n v="0"/>
    <n v="0"/>
    <n v="0"/>
    <n v="0"/>
    <n v="0"/>
    <n v="0"/>
    <n v="0"/>
    <n v="0"/>
    <n v="0"/>
    <n v="0"/>
    <n v="0"/>
    <n v="0"/>
    <n v="0"/>
    <n v="0"/>
    <n v="0"/>
    <m/>
    <n v="0"/>
    <n v="0"/>
    <n v="0"/>
    <n v="0"/>
    <n v="0"/>
    <x v="0"/>
    <m/>
    <s v="No root cause"/>
    <s v="No root cause"/>
    <s v="No root cause"/>
    <x v="3"/>
    <s v=""/>
    <s v="SUD_099"/>
    <m/>
    <s v=""/>
  </r>
  <r>
    <s v="Olama-IHS"/>
    <s v="CTR_441"/>
    <s v="CENTRE"/>
    <s v="IHS"/>
    <s v="Grid-Gen"/>
    <s v="CENTRE"/>
    <s v="Olama"/>
    <s v="ZTE"/>
    <n v="0"/>
    <n v="0"/>
    <n v="0"/>
    <n v="0"/>
    <n v="0"/>
    <n v="0"/>
    <n v="0"/>
    <n v="0"/>
    <n v="0"/>
    <n v="0"/>
    <n v="0"/>
    <n v="0"/>
    <n v="0"/>
    <n v="0"/>
    <n v="0"/>
    <n v="0"/>
    <n v="0"/>
    <n v="0"/>
    <n v="0"/>
    <n v="0"/>
    <n v="0"/>
    <n v="0"/>
    <n v="0"/>
    <n v="0"/>
    <m/>
    <n v="0"/>
    <n v="0"/>
    <n v="0"/>
    <n v="0"/>
    <n v="0"/>
    <x v="0"/>
    <m/>
    <s v="No root cause"/>
    <s v="No root cause"/>
    <s v="No root cause"/>
    <x v="3"/>
    <s v=""/>
    <s v="CTR_441"/>
    <m/>
    <s v=""/>
  </r>
  <r>
    <s v="Liberte"/>
    <s v="LIT_019"/>
    <s v="Douala"/>
    <m/>
    <m/>
    <s v="LITTORAL"/>
    <s v="Douala"/>
    <s v="ZTE"/>
    <n v="0"/>
    <n v="0"/>
    <n v="0"/>
    <n v="0"/>
    <n v="0"/>
    <n v="0"/>
    <n v="0"/>
    <n v="0"/>
    <n v="0"/>
    <n v="0"/>
    <n v="0"/>
    <n v="0"/>
    <n v="0"/>
    <n v="0"/>
    <n v="0"/>
    <n v="0"/>
    <n v="0"/>
    <n v="0"/>
    <n v="0"/>
    <n v="0"/>
    <n v="0"/>
    <n v="0"/>
    <n v="0"/>
    <n v="0"/>
    <m/>
    <n v="0"/>
    <n v="0"/>
    <n v="0"/>
    <n v="0"/>
    <n v="0"/>
    <x v="0"/>
    <m/>
    <s v="No root cause"/>
    <s v="No root cause"/>
    <s v="No root cause"/>
    <x v="3"/>
    <s v=""/>
    <s v="LIT_019"/>
    <m/>
    <s v=""/>
  </r>
  <r>
    <s v="kalat-IHS"/>
    <s v="SUD_082"/>
    <s v="CENTRE"/>
    <s v="IHS"/>
    <s v="Grid-Gen"/>
    <s v="SUD"/>
    <s v="Ebolowa"/>
    <s v="ZTE"/>
    <n v="0"/>
    <n v="0"/>
    <n v="0"/>
    <n v="0"/>
    <n v="0"/>
    <n v="0"/>
    <n v="0"/>
    <n v="0"/>
    <n v="0"/>
    <n v="0"/>
    <n v="0"/>
    <n v="0"/>
    <n v="0"/>
    <n v="0"/>
    <n v="0"/>
    <n v="0"/>
    <n v="0"/>
    <n v="0"/>
    <n v="0"/>
    <n v="0"/>
    <n v="0"/>
    <n v="0"/>
    <n v="0"/>
    <n v="0"/>
    <m/>
    <n v="0"/>
    <n v="0"/>
    <n v="0"/>
    <n v="0"/>
    <n v="0"/>
    <x v="0"/>
    <m/>
    <s v="No root cause"/>
    <s v="No root cause"/>
    <s v="No root cause"/>
    <x v="3"/>
    <s v=""/>
    <s v="SUD_082"/>
    <m/>
    <s v=""/>
  </r>
  <r>
    <s v="Ebolowa-Si-MTN"/>
    <s v="SUD_263"/>
    <s v="CENTRE"/>
    <s v="IHS"/>
    <s v="Grid-Gen"/>
    <s v="SUD"/>
    <s v="Ebolowa"/>
    <s v="ZTE"/>
    <n v="0"/>
    <n v="0"/>
    <n v="0"/>
    <n v="0"/>
    <n v="0"/>
    <n v="0"/>
    <n v="0"/>
    <n v="0"/>
    <n v="0"/>
    <n v="0"/>
    <n v="0"/>
    <n v="0"/>
    <n v="0"/>
    <n v="0"/>
    <n v="0"/>
    <n v="0"/>
    <n v="0"/>
    <n v="0"/>
    <n v="0"/>
    <n v="0"/>
    <n v="0"/>
    <n v="0"/>
    <n v="0"/>
    <n v="0"/>
    <m/>
    <n v="0"/>
    <n v="0"/>
    <n v="0"/>
    <n v="0"/>
    <n v="0"/>
    <x v="0"/>
    <m/>
    <s v="No root cause"/>
    <s v="No root cause"/>
    <s v="No root cause"/>
    <x v="3"/>
    <s v=""/>
    <s v="SUD_263"/>
    <m/>
    <s v=""/>
  </r>
  <r>
    <s v="Bali-SNEC"/>
    <s v="LIT_015"/>
    <s v="Douala"/>
    <s v="CAMUSAT"/>
    <s v="Good Grid + GE"/>
    <s v="LITTORAL"/>
    <s v="Douala"/>
    <s v="ZTE"/>
    <n v="0"/>
    <n v="0"/>
    <n v="0"/>
    <n v="0"/>
    <n v="0"/>
    <n v="0"/>
    <n v="0"/>
    <n v="0"/>
    <n v="0"/>
    <n v="0"/>
    <n v="0"/>
    <n v="0"/>
    <n v="0"/>
    <n v="0"/>
    <n v="0"/>
    <n v="0"/>
    <n v="0"/>
    <n v="0"/>
    <n v="0"/>
    <n v="0"/>
    <n v="0"/>
    <n v="0"/>
    <n v="0"/>
    <n v="0"/>
    <m/>
    <n v="0"/>
    <n v="0"/>
    <n v="0"/>
    <n v="0"/>
    <n v="0"/>
    <x v="0"/>
    <m/>
    <s v="No root cause"/>
    <s v="No root cause"/>
    <s v="No root cause"/>
    <x v="3"/>
    <s v=""/>
    <s v="LIT_015"/>
    <m/>
    <s v=""/>
  </r>
  <r>
    <s v="SNAC"/>
    <s v="LIT_043"/>
    <s v="Douala"/>
    <s v="IHS"/>
    <s v="GridOnly"/>
    <s v="LITTORAL"/>
    <s v="Douala"/>
    <s v="ZTE"/>
    <n v="0"/>
    <n v="0"/>
    <n v="0"/>
    <n v="0"/>
    <n v="0"/>
    <n v="0"/>
    <n v="0"/>
    <n v="0"/>
    <n v="0"/>
    <n v="0"/>
    <n v="0"/>
    <n v="0"/>
    <n v="0"/>
    <n v="0"/>
    <n v="0"/>
    <n v="0"/>
    <n v="0"/>
    <n v="0"/>
    <n v="0"/>
    <n v="0"/>
    <n v="0"/>
    <n v="0"/>
    <n v="0"/>
    <n v="0"/>
    <m/>
    <n v="0"/>
    <n v="0"/>
    <n v="0"/>
    <n v="0"/>
    <n v="0"/>
    <x v="0"/>
    <m/>
    <s v="No root cause"/>
    <s v="No root cause"/>
    <s v="No root cause"/>
    <x v="3"/>
    <s v=""/>
    <s v="LIT_043"/>
    <m/>
    <s v=""/>
  </r>
  <r>
    <s v="Bali-Koumassi"/>
    <s v="LIT_413"/>
    <s v="Douala"/>
    <s v="IHS"/>
    <s v="Grid-Gen"/>
    <s v="LITTORAL"/>
    <s v="Douala"/>
    <s v="ZTE"/>
    <n v="0"/>
    <n v="0"/>
    <n v="0"/>
    <n v="0"/>
    <n v="0"/>
    <n v="0"/>
    <n v="0"/>
    <n v="0"/>
    <n v="0"/>
    <n v="0"/>
    <n v="0"/>
    <n v="0"/>
    <n v="0"/>
    <n v="0"/>
    <n v="0"/>
    <n v="0"/>
    <n v="0"/>
    <n v="0"/>
    <n v="0"/>
    <n v="0"/>
    <n v="0"/>
    <n v="0"/>
    <n v="0"/>
    <n v="0"/>
    <m/>
    <n v="0"/>
    <n v="0"/>
    <n v="0"/>
    <n v="0"/>
    <n v="0"/>
    <x v="0"/>
    <m/>
    <s v="No root cause"/>
    <s v="No root cause"/>
    <s v="No root cause"/>
    <x v="3"/>
    <s v=""/>
    <s v="LIT_413"/>
    <m/>
    <s v=""/>
  </r>
  <r>
    <s v="LIT_833_Z_Boko4-MTN-IHS"/>
    <s v="LIT_833"/>
    <s v="Yaounde"/>
    <s v="MTN sharing"/>
    <s v="Grid-Gen"/>
    <s v="LITTORAL"/>
    <s v="Yaounde"/>
    <s v="ZTE"/>
    <n v="0"/>
    <n v="0"/>
    <n v="0"/>
    <n v="0"/>
    <n v="0"/>
    <n v="0"/>
    <n v="0"/>
    <n v="0"/>
    <n v="0"/>
    <n v="0"/>
    <n v="0"/>
    <n v="0"/>
    <n v="0"/>
    <n v="0"/>
    <n v="0"/>
    <n v="0"/>
    <n v="0"/>
    <n v="0"/>
    <n v="0"/>
    <n v="0"/>
    <n v="0"/>
    <n v="0"/>
    <n v="0"/>
    <n v="0"/>
    <m/>
    <n v="0"/>
    <n v="0"/>
    <n v="0"/>
    <n v="0"/>
    <n v="0"/>
    <x v="0"/>
    <m/>
    <s v="Partners"/>
    <s v="POWER ISSUE"/>
    <s v="Sharing"/>
    <x v="0"/>
    <s v="(05-10-2026 ticket): INC-20260510-00004051...Grid Outage"/>
    <s v="LIT_833"/>
    <m/>
    <s v=""/>
  </r>
  <r>
    <s v="LIT_857_Z_Bois-des-Singes-III-IHS"/>
    <s v="LIT_857"/>
    <s v="Yaounde"/>
    <s v="ESCO"/>
    <s v="Grid-Gen"/>
    <s v="LITTORAL"/>
    <s v="Yaounde"/>
    <s v="ZTE"/>
    <n v="0"/>
    <n v="0"/>
    <n v="0"/>
    <n v="0"/>
    <n v="0"/>
    <n v="0"/>
    <n v="0"/>
    <n v="0"/>
    <n v="0"/>
    <n v="0"/>
    <n v="0"/>
    <n v="0"/>
    <n v="0"/>
    <n v="0"/>
    <n v="0"/>
    <n v="0"/>
    <n v="0"/>
    <n v="0"/>
    <n v="0"/>
    <n v="0"/>
    <n v="0"/>
    <n v="0"/>
    <n v="0"/>
    <n v="0"/>
    <m/>
    <n v="0"/>
    <n v="0"/>
    <n v="0"/>
    <n v="0"/>
    <n v="0"/>
    <x v="0"/>
    <m/>
    <s v="No root cause"/>
    <s v="No root cause"/>
    <s v="No root cause"/>
    <x v="3"/>
    <s v=""/>
    <s v="LIT_857"/>
    <m/>
    <s v=""/>
  </r>
  <r>
    <s v="Emana"/>
    <s v="CTR_023"/>
    <s v="Yaounde"/>
    <m/>
    <m/>
    <s v="CENTRE"/>
    <s v="Yaounde"/>
    <s v="ZTE"/>
    <n v="0"/>
    <n v="0"/>
    <n v="0"/>
    <n v="0"/>
    <n v="0"/>
    <n v="0"/>
    <n v="0"/>
    <n v="0"/>
    <n v="0"/>
    <n v="0"/>
    <n v="0"/>
    <n v="0"/>
    <n v="0"/>
    <n v="0"/>
    <n v="0"/>
    <n v="0"/>
    <n v="0"/>
    <n v="0"/>
    <n v="0"/>
    <n v="0"/>
    <n v="0"/>
    <n v="0"/>
    <n v="0"/>
    <n v="0"/>
    <m/>
    <n v="0"/>
    <n v="0"/>
    <n v="0"/>
    <n v="0"/>
    <n v="0"/>
    <x v="0"/>
    <m/>
    <s v="No root cause"/>
    <s v="No root cause"/>
    <s v="No root cause"/>
    <x v="3"/>
    <s v=""/>
    <s v="CTR_023"/>
    <m/>
    <s v=""/>
  </r>
  <r>
    <s v="Mabanda"/>
    <s v="LIT_094"/>
    <s v="LITTORAL"/>
    <m/>
    <m/>
    <s v="LITTORAL"/>
    <m/>
    <s v="ZTE"/>
    <n v="0"/>
    <n v="0"/>
    <n v="0"/>
    <n v="0"/>
    <n v="0"/>
    <n v="0"/>
    <n v="0"/>
    <n v="0"/>
    <n v="0"/>
    <n v="0"/>
    <n v="0"/>
    <n v="0"/>
    <n v="0"/>
    <n v="0"/>
    <n v="0"/>
    <n v="0"/>
    <n v="0"/>
    <n v="0"/>
    <n v="0"/>
    <n v="0"/>
    <n v="0"/>
    <n v="0"/>
    <n v="0"/>
    <n v="0"/>
    <m/>
    <n v="0"/>
    <n v="0"/>
    <n v="0"/>
    <n v="0"/>
    <n v="0"/>
    <x v="0"/>
    <m/>
    <s v="No root cause"/>
    <s v="No root cause"/>
    <s v="No root cause"/>
    <x v="3"/>
    <s v=""/>
    <s v="LIT_094"/>
    <m/>
    <s v=""/>
  </r>
  <r>
    <s v="Manjo-new"/>
    <s v="LIT_555"/>
    <s v="LITTORAL"/>
    <m/>
    <m/>
    <s v="LITTORAL"/>
    <m/>
    <s v="ZTE"/>
    <n v="0"/>
    <n v="0"/>
    <n v="0"/>
    <n v="0"/>
    <n v="0"/>
    <n v="0"/>
    <n v="0"/>
    <n v="0"/>
    <n v="0"/>
    <n v="0"/>
    <n v="0"/>
    <n v="0"/>
    <n v="0"/>
    <n v="0"/>
    <n v="0"/>
    <n v="0"/>
    <n v="0"/>
    <n v="0"/>
    <n v="0"/>
    <n v="0"/>
    <n v="0"/>
    <n v="0"/>
    <n v="0"/>
    <n v="0"/>
    <m/>
    <n v="0"/>
    <n v="0"/>
    <n v="0"/>
    <n v="0"/>
    <n v="0"/>
    <x v="0"/>
    <m/>
    <s v="No root cause"/>
    <s v="No root cause"/>
    <s v="No root cause"/>
    <x v="3"/>
    <s v=""/>
    <s v="LIT_555"/>
    <m/>
    <s v=""/>
  </r>
  <r>
    <s v="Olembe-staduim"/>
    <s v="CTR_853"/>
    <s v="CENTRE"/>
    <m/>
    <m/>
    <s v="CENTRE"/>
    <m/>
    <s v="ZTE"/>
    <n v="0"/>
    <n v="0"/>
    <n v="0"/>
    <n v="0"/>
    <n v="0"/>
    <n v="0"/>
    <n v="0"/>
    <n v="0"/>
    <n v="0"/>
    <n v="0"/>
    <n v="0"/>
    <n v="0"/>
    <n v="0"/>
    <n v="0"/>
    <n v="0"/>
    <n v="0"/>
    <n v="0"/>
    <n v="0"/>
    <n v="0"/>
    <n v="0"/>
    <n v="0"/>
    <n v="0"/>
    <n v="0"/>
    <n v="0"/>
    <m/>
    <n v="0"/>
    <n v="0"/>
    <n v="0"/>
    <n v="0"/>
    <n v="0"/>
    <x v="0"/>
    <m/>
    <s v="No root cause"/>
    <s v="No root cause"/>
    <s v="No root cause"/>
    <x v="3"/>
    <s v=""/>
    <s v="CTR_853"/>
    <m/>
    <s v=""/>
  </r>
  <r>
    <s v="Labogenie"/>
    <s v="CTR_015"/>
    <s v="Yaounde"/>
    <s v="IHS"/>
    <s v="GridOnly"/>
    <s v="CENTRE"/>
    <s v="Yaounde"/>
    <s v="ZTE"/>
    <n v="0"/>
    <n v="0"/>
    <n v="0"/>
    <n v="0"/>
    <n v="0"/>
    <n v="0"/>
    <n v="0"/>
    <n v="0"/>
    <n v="0"/>
    <n v="0"/>
    <n v="0"/>
    <n v="0"/>
    <n v="0"/>
    <n v="0"/>
    <n v="0"/>
    <n v="0"/>
    <n v="0"/>
    <n v="0"/>
    <n v="0"/>
    <n v="0"/>
    <n v="0"/>
    <n v="0"/>
    <n v="0"/>
    <n v="0"/>
    <m/>
    <n v="0"/>
    <n v="0"/>
    <n v="0"/>
    <n v="0"/>
    <n v="0"/>
    <x v="0"/>
    <m/>
    <s v="No root cause"/>
    <s v="No root cause"/>
    <s v="No root cause"/>
    <x v="3"/>
    <s v=""/>
    <s v="CTR_015"/>
    <m/>
    <s v=""/>
  </r>
  <r>
    <s v="Ndisamba"/>
    <s v="CTR_008"/>
    <s v="Yaounde"/>
    <s v="IHS"/>
    <s v="Grid-Gen"/>
    <s v="CENTRE"/>
    <s v="Yaounde"/>
    <s v="ZTE"/>
    <n v="0"/>
    <n v="0"/>
    <n v="0"/>
    <n v="0"/>
    <n v="0"/>
    <n v="0"/>
    <n v="0"/>
    <n v="0"/>
    <n v="0"/>
    <n v="0"/>
    <n v="0"/>
    <n v="0"/>
    <n v="0"/>
    <n v="0"/>
    <n v="0"/>
    <n v="0"/>
    <n v="0"/>
    <n v="0"/>
    <n v="0"/>
    <n v="0"/>
    <n v="0"/>
    <n v="0"/>
    <n v="0"/>
    <n v="0"/>
    <m/>
    <n v="0"/>
    <n v="0"/>
    <n v="0"/>
    <n v="0"/>
    <n v="0"/>
    <x v="0"/>
    <m/>
    <s v="No root cause"/>
    <s v="No root cause"/>
    <s v="No root cause"/>
    <x v="3"/>
    <s v=""/>
    <s v="CTR_008"/>
    <m/>
    <s v=""/>
  </r>
  <r>
    <s v="Foumban"/>
    <s v="OST_004"/>
    <s v="OUEST"/>
    <s v="IHS"/>
    <s v="Grid-Gen"/>
    <s v="OUEST"/>
    <s v="Foumban"/>
    <s v="Huawei"/>
    <n v="0"/>
    <n v="0"/>
    <n v="0"/>
    <n v="0"/>
    <n v="0"/>
    <n v="0"/>
    <n v="0"/>
    <n v="0"/>
    <n v="0"/>
    <n v="0"/>
    <n v="0"/>
    <n v="0"/>
    <n v="0"/>
    <n v="0"/>
    <n v="0"/>
    <n v="0"/>
    <n v="0"/>
    <n v="0"/>
    <n v="0"/>
    <n v="0"/>
    <n v="0"/>
    <n v="0"/>
    <n v="0"/>
    <n v="0"/>
    <m/>
    <n v="0"/>
    <n v="0"/>
    <n v="0"/>
    <n v="0"/>
    <n v="0"/>
    <x v="0"/>
    <m/>
    <s v="No root cause"/>
    <s v="No root cause"/>
    <s v="No root cause"/>
    <x v="3"/>
    <s v=""/>
    <s v="OST_004"/>
    <m/>
    <s v=""/>
  </r>
  <r>
    <s v="Zingui"/>
    <s v="SUD_136"/>
    <s v="CENTRE"/>
    <m/>
    <m/>
    <s v="SUD"/>
    <m/>
    <s v="ZTE"/>
    <n v="0"/>
    <n v="0"/>
    <n v="0"/>
    <n v="0"/>
    <n v="0"/>
    <n v="0"/>
    <n v="0"/>
    <n v="0"/>
    <n v="0"/>
    <n v="0"/>
    <n v="0"/>
    <n v="0"/>
    <n v="0"/>
    <n v="0"/>
    <n v="0"/>
    <n v="0"/>
    <n v="0"/>
    <n v="0"/>
    <n v="0"/>
    <n v="0"/>
    <n v="0"/>
    <n v="0"/>
    <n v="0"/>
    <n v="0"/>
    <m/>
    <n v="0"/>
    <n v="0"/>
    <n v="0"/>
    <n v="0"/>
    <n v="0"/>
    <x v="0"/>
    <m/>
    <s v="No root cause"/>
    <s v="No root cause"/>
    <s v="No root cause"/>
    <x v="3"/>
    <s v=""/>
    <s v="SUD_136"/>
    <m/>
    <s v=""/>
  </r>
  <r>
    <s v="Bonantone"/>
    <s v="LIT_085"/>
    <s v="Douala"/>
    <s v="IHS"/>
    <s v="Grid-Gen"/>
    <s v="LITTORAL"/>
    <s v="Douala"/>
    <s v="ZTE"/>
    <n v="0"/>
    <n v="0"/>
    <n v="0"/>
    <n v="0"/>
    <n v="0"/>
    <n v="0"/>
    <n v="0"/>
    <n v="0"/>
    <n v="0"/>
    <n v="0"/>
    <n v="0"/>
    <n v="0"/>
    <n v="0"/>
    <n v="0"/>
    <n v="0"/>
    <n v="0"/>
    <n v="0"/>
    <n v="0"/>
    <n v="0"/>
    <n v="0"/>
    <n v="0"/>
    <n v="0"/>
    <n v="0"/>
    <n v="0"/>
    <m/>
    <n v="0"/>
    <n v="0"/>
    <n v="0"/>
    <n v="0"/>
    <n v="0"/>
    <x v="0"/>
    <m/>
    <s v="No root cause"/>
    <s v="No root cause"/>
    <s v="No root cause"/>
    <x v="3"/>
    <s v=""/>
    <s v="LIT_085"/>
    <m/>
    <s v=""/>
  </r>
  <r>
    <s v="Newb-Q-Haoussa"/>
    <s v="LIT_395"/>
    <s v="Douala"/>
    <s v="CAMUSAT"/>
    <s v="Grid-Gen"/>
    <s v="LITTORAL"/>
    <s v="Douala"/>
    <s v="ZTE"/>
    <n v="0"/>
    <n v="0"/>
    <n v="0"/>
    <n v="0"/>
    <n v="0"/>
    <n v="0"/>
    <n v="0"/>
    <n v="0"/>
    <n v="0"/>
    <n v="0"/>
    <n v="0"/>
    <n v="0"/>
    <n v="0"/>
    <n v="0"/>
    <n v="0"/>
    <n v="0"/>
    <n v="0"/>
    <n v="0"/>
    <n v="0"/>
    <n v="0"/>
    <m/>
    <n v="0"/>
    <n v="0"/>
    <n v="0"/>
    <m/>
    <n v="0"/>
    <n v="0"/>
    <n v="0"/>
    <n v="0"/>
    <n v="0"/>
    <x v="0"/>
    <m/>
    <s v="No root cause"/>
    <s v="No root cause"/>
    <s v="No root cause"/>
    <x v="3"/>
    <s v=""/>
    <s v="LIT_395"/>
    <m/>
    <s v=""/>
  </r>
  <r>
    <s v="Minisite-SOUDANAISE"/>
    <s v="LIT_665"/>
    <s v="Douala"/>
    <m/>
    <m/>
    <s v="LITTORAL"/>
    <s v="Douala"/>
    <s v="ZTE"/>
    <n v="0"/>
    <n v="0"/>
    <n v="0"/>
    <n v="0"/>
    <n v="0"/>
    <n v="0"/>
    <n v="0"/>
    <n v="0"/>
    <n v="0"/>
    <n v="0"/>
    <n v="0"/>
    <n v="0"/>
    <n v="0"/>
    <n v="0"/>
    <n v="0"/>
    <n v="0"/>
    <n v="0"/>
    <n v="0"/>
    <n v="0"/>
    <n v="0"/>
    <m/>
    <n v="0"/>
    <n v="0"/>
    <n v="0"/>
    <m/>
    <n v="0"/>
    <n v="0"/>
    <n v="0"/>
    <n v="0"/>
    <n v="0"/>
    <x v="0"/>
    <m/>
    <s v="No root cause"/>
    <s v="No root cause"/>
    <s v="No root cause"/>
    <x v="3"/>
    <s v=""/>
    <s v="LIT_665"/>
    <m/>
    <s v=""/>
  </r>
  <r>
    <s v="Beka"/>
    <s v="NRD_020"/>
    <s v="NORD"/>
    <s v="IHS"/>
    <s v="Solar-Gen"/>
    <s v="NORD"/>
    <s v="Beka"/>
    <s v="Huawei"/>
    <n v="0"/>
    <n v="0"/>
    <n v="0"/>
    <n v="0"/>
    <n v="0"/>
    <n v="0"/>
    <n v="0"/>
    <n v="0"/>
    <n v="0"/>
    <n v="0"/>
    <n v="0"/>
    <n v="0"/>
    <n v="0"/>
    <n v="0"/>
    <n v="0"/>
    <n v="0"/>
    <n v="0"/>
    <n v="0"/>
    <n v="0"/>
    <n v="0"/>
    <m/>
    <n v="0"/>
    <n v="0"/>
    <n v="0"/>
    <m/>
    <n v="0"/>
    <n v="0"/>
    <n v="0"/>
    <n v="0"/>
    <n v="0"/>
    <x v="0"/>
    <m/>
    <s v="No root cause"/>
    <s v="No root cause"/>
    <s v="No root cause"/>
    <x v="3"/>
    <s v=""/>
    <s v="NRD_020"/>
    <m/>
    <s v=""/>
  </r>
  <r>
    <s v="Nkong-Zem"/>
    <s v="OST_073"/>
    <s v="OUEST"/>
    <s v="IHS"/>
    <s v="Grid-Gen"/>
    <s v="OUEST"/>
    <s v="Nkong-Zem"/>
    <s v="Huawei"/>
    <n v="0"/>
    <n v="0"/>
    <n v="0"/>
    <n v="0"/>
    <n v="0"/>
    <n v="0"/>
    <n v="0"/>
    <n v="0"/>
    <n v="0"/>
    <n v="0"/>
    <n v="0"/>
    <n v="0"/>
    <n v="0"/>
    <n v="0"/>
    <n v="0"/>
    <n v="0"/>
    <n v="0"/>
    <n v="0"/>
    <n v="0"/>
    <n v="0"/>
    <m/>
    <n v="0"/>
    <n v="0"/>
    <n v="0"/>
    <m/>
    <n v="0"/>
    <n v="0"/>
    <n v="0"/>
    <n v="0"/>
    <n v="0"/>
    <x v="0"/>
    <m/>
    <s v="No root cause"/>
    <s v="No root cause"/>
    <s v="No root cause"/>
    <x v="3"/>
    <s v=""/>
    <s v="OST_073"/>
    <m/>
    <s v=""/>
  </r>
  <r>
    <s v="Hopital-Mbouo"/>
    <s v="OST_296"/>
    <s v="Bafoussam"/>
    <s v="CAMUSAT"/>
    <s v="Good Grid + GE"/>
    <s v="OUEST"/>
    <s v="Bafoussam"/>
    <s v="Huawei"/>
    <n v="0"/>
    <n v="0"/>
    <n v="0"/>
    <n v="0"/>
    <n v="0"/>
    <n v="0"/>
    <n v="0"/>
    <n v="0"/>
    <n v="0"/>
    <n v="0"/>
    <n v="0"/>
    <n v="0"/>
    <n v="0"/>
    <n v="0"/>
    <n v="0"/>
    <n v="0"/>
    <n v="0"/>
    <n v="0"/>
    <n v="0"/>
    <n v="0"/>
    <m/>
    <n v="0"/>
    <n v="0"/>
    <n v="0"/>
    <m/>
    <n v="0"/>
    <n v="0"/>
    <n v="0"/>
    <n v="0"/>
    <n v="0"/>
    <x v="0"/>
    <m/>
    <s v="No root cause"/>
    <s v="No root cause"/>
    <s v="No root cause"/>
    <x v="3"/>
    <s v=""/>
    <s v="OST_296"/>
    <m/>
    <s v=""/>
  </r>
  <r>
    <s v="Bfsam-Banengo"/>
    <s v="OST_003"/>
    <s v="Bafoussam"/>
    <s v="OCM/Strategique"/>
    <m/>
    <s v="OUEST"/>
    <s v="Bafoussam"/>
    <s v="Huawei"/>
    <n v="0"/>
    <n v="0"/>
    <n v="0"/>
    <n v="0"/>
    <n v="0"/>
    <n v="0"/>
    <n v="0"/>
    <n v="0"/>
    <n v="0"/>
    <n v="0"/>
    <n v="0"/>
    <n v="0"/>
    <n v="0"/>
    <n v="0"/>
    <n v="0"/>
    <n v="0"/>
    <n v="0"/>
    <n v="0"/>
    <n v="0"/>
    <n v="0"/>
    <m/>
    <n v="0"/>
    <n v="0"/>
    <n v="0"/>
    <m/>
    <n v="0"/>
    <n v="0"/>
    <n v="0"/>
    <n v="0"/>
    <n v="0"/>
    <x v="0"/>
    <m/>
    <s v="No root cause"/>
    <s v="No root cause"/>
    <s v="No root cause"/>
    <x v="3"/>
    <s v=""/>
    <s v="OST_003"/>
    <m/>
    <s v=""/>
  </r>
  <r>
    <s v="Banekane"/>
    <s v="OST_052"/>
    <s v="OUEST"/>
    <s v="IHS"/>
    <s v="Grid-Gen"/>
    <s v="OUEST"/>
    <s v="Banekane"/>
    <s v="Huawei"/>
    <n v="0"/>
    <n v="0"/>
    <n v="0"/>
    <n v="0"/>
    <n v="0"/>
    <n v="0"/>
    <n v="0"/>
    <n v="0"/>
    <n v="0"/>
    <n v="0"/>
    <n v="0"/>
    <n v="0"/>
    <n v="0"/>
    <n v="0"/>
    <n v="0"/>
    <n v="0"/>
    <n v="0"/>
    <n v="0"/>
    <n v="0"/>
    <n v="0"/>
    <m/>
    <n v="0"/>
    <n v="0"/>
    <n v="0"/>
    <m/>
    <n v="0"/>
    <n v="0"/>
    <n v="0"/>
    <n v="0"/>
    <n v="0"/>
    <x v="0"/>
    <m/>
    <s v="No root cause"/>
    <s v="No root cause"/>
    <s v="No root cause"/>
    <x v="3"/>
    <s v=""/>
    <s v="OST_052"/>
    <m/>
    <s v=""/>
  </r>
  <r>
    <s v="Koloko"/>
    <s v="LIT_079"/>
    <s v="Douala"/>
    <s v="IHS"/>
    <s v="Grid-Gen"/>
    <s v="LITTORAL"/>
    <s v="Douala"/>
    <s v="ZTE"/>
    <n v="0"/>
    <n v="0"/>
    <n v="0"/>
    <n v="0"/>
    <n v="0"/>
    <n v="0"/>
    <n v="0"/>
    <n v="0"/>
    <n v="0"/>
    <n v="0"/>
    <n v="0"/>
    <n v="0"/>
    <n v="0"/>
    <n v="0"/>
    <n v="0"/>
    <n v="0"/>
    <n v="0"/>
    <n v="0"/>
    <n v="0"/>
    <n v="0"/>
    <m/>
    <n v="0"/>
    <n v="0"/>
    <n v="0"/>
    <m/>
    <n v="0"/>
    <n v="0"/>
    <n v="0"/>
    <n v="0"/>
    <n v="0"/>
    <x v="0"/>
    <m/>
    <s v="No root cause"/>
    <s v="No root cause"/>
    <s v="No root cause"/>
    <x v="3"/>
    <s v=""/>
    <s v="LIT_079"/>
    <m/>
    <s v=""/>
  </r>
  <r>
    <s v="Bfsam-Bamendzi"/>
    <s v="OST_024"/>
    <s v="Bafoussam"/>
    <s v="IHS"/>
    <s v="Grid-Gen"/>
    <s v="OUEST"/>
    <s v="Bafoussam"/>
    <s v="Huawei"/>
    <n v="0"/>
    <n v="0"/>
    <n v="0"/>
    <n v="0"/>
    <n v="0"/>
    <n v="0"/>
    <n v="0"/>
    <n v="0"/>
    <n v="0"/>
    <n v="0"/>
    <n v="0"/>
    <n v="0"/>
    <n v="0"/>
    <n v="0"/>
    <n v="0"/>
    <n v="0"/>
    <n v="0"/>
    <n v="0"/>
    <n v="0"/>
    <n v="0"/>
    <m/>
    <n v="0"/>
    <n v="0"/>
    <n v="0"/>
    <m/>
    <n v="0"/>
    <n v="0"/>
    <n v="0"/>
    <n v="0"/>
    <n v="0"/>
    <x v="0"/>
    <m/>
    <s v="No root cause"/>
    <s v="No root cause"/>
    <s v="No root cause"/>
    <x v="3"/>
    <s v=""/>
    <s v="OST_024"/>
    <m/>
    <s v=""/>
  </r>
  <r>
    <s v="Bangourain"/>
    <s v="OST_090"/>
    <s v="NORD-OUEST"/>
    <s v="IHS"/>
    <s v="Grid-Gen"/>
    <s v="OUEST"/>
    <s v="Bangourain"/>
    <s v="NOKIA"/>
    <n v="0"/>
    <n v="0"/>
    <n v="0"/>
    <n v="0"/>
    <n v="0"/>
    <n v="0"/>
    <n v="0"/>
    <n v="0"/>
    <n v="0"/>
    <n v="0"/>
    <n v="0"/>
    <n v="0"/>
    <n v="0"/>
    <n v="0"/>
    <n v="0"/>
    <n v="0"/>
    <n v="0"/>
    <n v="0"/>
    <n v="0"/>
    <n v="0"/>
    <m/>
    <n v="0"/>
    <n v="0"/>
    <n v="0"/>
    <m/>
    <n v="0"/>
    <n v="0"/>
    <n v="0"/>
    <n v="0"/>
    <n v="0"/>
    <x v="0"/>
    <m/>
    <s v="No root cause"/>
    <s v="No root cause"/>
    <s v="No root cause"/>
    <x v="3"/>
    <s v=""/>
    <s v="OST_090"/>
    <m/>
    <s v=""/>
  </r>
  <r>
    <s v="Kekem"/>
    <s v="OST_103"/>
    <s v="OUEST"/>
    <s v="IHS"/>
    <s v="Grid-Gen"/>
    <s v="OUEST"/>
    <s v="Kekem"/>
    <s v="Huawei"/>
    <n v="0"/>
    <n v="0"/>
    <n v="0"/>
    <n v="0"/>
    <n v="0"/>
    <n v="0"/>
    <n v="0"/>
    <n v="0"/>
    <n v="0"/>
    <n v="0"/>
    <n v="0"/>
    <n v="0"/>
    <n v="0"/>
    <n v="0"/>
    <n v="0"/>
    <n v="0"/>
    <n v="0"/>
    <n v="0"/>
    <n v="0"/>
    <n v="0"/>
    <m/>
    <n v="0"/>
    <n v="0"/>
    <n v="0"/>
    <m/>
    <n v="0"/>
    <n v="0"/>
    <n v="0"/>
    <n v="0"/>
    <n v="0"/>
    <x v="0"/>
    <m/>
    <s v="No root cause"/>
    <s v="No root cause"/>
    <s v="No root cause"/>
    <x v="3"/>
    <s v=""/>
    <s v="OST_103"/>
    <m/>
    <s v=""/>
  </r>
  <r>
    <s v="Camp-Bertaud"/>
    <s v="LIT_281"/>
    <s v="Douala"/>
    <s v="IHS"/>
    <m/>
    <s v="LITTORAL"/>
    <s v="Douala"/>
    <s v="ZTE"/>
    <n v="0"/>
    <n v="0"/>
    <n v="0"/>
    <n v="0"/>
    <n v="0"/>
    <n v="0"/>
    <n v="0"/>
    <n v="0"/>
    <n v="0"/>
    <n v="0"/>
    <n v="0"/>
    <n v="0"/>
    <n v="0"/>
    <n v="0"/>
    <n v="0"/>
    <n v="0"/>
    <n v="0"/>
    <n v="0"/>
    <n v="0"/>
    <n v="0"/>
    <m/>
    <n v="0"/>
    <n v="0"/>
    <n v="0"/>
    <m/>
    <n v="0"/>
    <n v="0"/>
    <n v="0"/>
    <n v="0"/>
    <n v="0"/>
    <x v="0"/>
    <m/>
    <s v="No root cause"/>
    <s v="No root cause"/>
    <s v="No root cause"/>
    <x v="3"/>
    <s v=""/>
    <s v="LIT_281"/>
    <m/>
    <s v=""/>
  </r>
  <r>
    <s v="Bfsam-Q-Haoussa"/>
    <s v="OST_100"/>
    <s v="Bafoussam"/>
    <s v="IHS"/>
    <s v="Grid-Gen"/>
    <s v="OUEST"/>
    <s v="Bafoussam"/>
    <s v="Huawei"/>
    <n v="0"/>
    <n v="0"/>
    <n v="0"/>
    <n v="0"/>
    <n v="0"/>
    <n v="0"/>
    <n v="0"/>
    <n v="0"/>
    <n v="0"/>
    <n v="0"/>
    <n v="0"/>
    <n v="0"/>
    <n v="0"/>
    <n v="0"/>
    <n v="0"/>
    <n v="0"/>
    <n v="0"/>
    <n v="0"/>
    <n v="0"/>
    <n v="0"/>
    <m/>
    <n v="0"/>
    <n v="0"/>
    <n v="0"/>
    <m/>
    <n v="0"/>
    <n v="0"/>
    <n v="0"/>
    <n v="0"/>
    <n v="0"/>
    <x v="0"/>
    <m/>
    <s v="No root cause"/>
    <s v="No root cause"/>
    <s v="No root cause"/>
    <x v="3"/>
    <s v=""/>
    <s v="OST_100"/>
    <m/>
    <s v=""/>
  </r>
  <r>
    <s v="Ebolowa-Ville"/>
    <s v="CTR_392"/>
    <s v="CENTRE"/>
    <s v="IHS"/>
    <s v="Grid-Gen"/>
    <s v="CENTRE"/>
    <s v="Ebolowa"/>
    <s v="ZTE"/>
    <n v="0"/>
    <n v="0"/>
    <n v="0"/>
    <n v="0"/>
    <n v="0"/>
    <n v="0"/>
    <n v="0"/>
    <n v="0"/>
    <n v="0"/>
    <n v="0"/>
    <n v="0"/>
    <n v="0"/>
    <n v="0"/>
    <n v="0"/>
    <n v="0"/>
    <n v="0"/>
    <n v="0"/>
    <n v="0"/>
    <n v="0"/>
    <n v="0"/>
    <m/>
    <n v="0"/>
    <n v="0"/>
    <n v="0"/>
    <m/>
    <n v="0"/>
    <n v="0"/>
    <n v="0"/>
    <n v="0"/>
    <n v="0"/>
    <x v="0"/>
    <m/>
    <s v="No root cause"/>
    <s v="No root cause"/>
    <s v="No root cause"/>
    <x v="3"/>
    <s v=""/>
    <s v="CTR_392"/>
    <m/>
    <s v=""/>
  </r>
  <r>
    <s v="Ekoumdoum-MTN-IHS"/>
    <s v="CTR_465"/>
    <s v="Yaounde"/>
    <s v="CAMUSAT"/>
    <s v="Grid-Gen"/>
    <s v="CENTRE"/>
    <s v="Yaounde"/>
    <s v="ZTE"/>
    <n v="0"/>
    <n v="0"/>
    <n v="0"/>
    <n v="0"/>
    <n v="0"/>
    <n v="0"/>
    <n v="0"/>
    <n v="0"/>
    <n v="0"/>
    <n v="0"/>
    <n v="0"/>
    <n v="0"/>
    <n v="0"/>
    <n v="0"/>
    <n v="0"/>
    <n v="0"/>
    <n v="0"/>
    <n v="0"/>
    <n v="0"/>
    <n v="0"/>
    <m/>
    <n v="0"/>
    <n v="0"/>
    <n v="0"/>
    <m/>
    <n v="0"/>
    <n v="0"/>
    <n v="0"/>
    <n v="0"/>
    <n v="0"/>
    <x v="0"/>
    <m/>
    <s v="No root cause"/>
    <s v="No root cause"/>
    <s v="No root cause"/>
    <x v="3"/>
    <s v=""/>
    <s v="CTR_465"/>
    <m/>
    <s v=""/>
  </r>
  <r>
    <s v="Santa-Barbara-Dla-IHS"/>
    <s v="LIT_171"/>
    <s v="Douala"/>
    <s v="IHS"/>
    <s v="Grid-Gen (LL)"/>
    <s v="LITTORAL"/>
    <s v="Douala"/>
    <s v="ZTE"/>
    <n v="0"/>
    <n v="0"/>
    <n v="0"/>
    <n v="0"/>
    <n v="0"/>
    <n v="0"/>
    <n v="0"/>
    <n v="0"/>
    <n v="0"/>
    <n v="0"/>
    <n v="0"/>
    <n v="0"/>
    <n v="0"/>
    <n v="0"/>
    <n v="0"/>
    <n v="0"/>
    <n v="0"/>
    <n v="0"/>
    <n v="0"/>
    <n v="0"/>
    <m/>
    <n v="0"/>
    <n v="0"/>
    <n v="0"/>
    <m/>
    <n v="0"/>
    <n v="0"/>
    <n v="0"/>
    <n v="0"/>
    <n v="0"/>
    <x v="0"/>
    <m/>
    <s v="No root cause"/>
    <s v="No root cause"/>
    <s v="No root cause"/>
    <x v="3"/>
    <s v=""/>
    <s v="LIT_171"/>
    <m/>
    <s v=""/>
  </r>
  <r>
    <s v="Bberi-Q-Princes"/>
    <s v="LIT_535"/>
    <s v="Douala"/>
    <s v="IHS"/>
    <s v="Grid-Gen (LL)"/>
    <s v="LITTORAL"/>
    <s v="Douala"/>
    <s v="ZTE"/>
    <n v="0"/>
    <n v="0"/>
    <n v="0"/>
    <n v="0"/>
    <n v="0"/>
    <n v="0"/>
    <n v="1.979693693230913E-3"/>
    <n v="0"/>
    <n v="0"/>
    <n v="0"/>
    <n v="0"/>
    <n v="0"/>
    <n v="0"/>
    <n v="0"/>
    <n v="0"/>
    <n v="0"/>
    <n v="0"/>
    <n v="0"/>
    <n v="0"/>
    <n v="0"/>
    <m/>
    <n v="0"/>
    <n v="0"/>
    <n v="0"/>
    <m/>
    <n v="0"/>
    <n v="0"/>
    <n v="0"/>
    <n v="0"/>
    <n v="0"/>
    <x v="0"/>
    <m/>
    <s v="No root cause"/>
    <s v="No root cause"/>
    <s v="No root cause"/>
    <x v="3"/>
    <s v=""/>
    <s v="LIT_535"/>
    <m/>
    <s v=""/>
  </r>
  <r>
    <s v="Logbaba"/>
    <s v="LIT_058"/>
    <s v="Douala"/>
    <s v="IHS"/>
    <s v="Grid-Gen"/>
    <s v="LITTORAL"/>
    <s v="Douala"/>
    <s v="ZTE"/>
    <n v="0"/>
    <n v="0"/>
    <n v="0"/>
    <n v="0"/>
    <n v="0"/>
    <n v="0"/>
    <n v="0"/>
    <n v="0"/>
    <n v="0"/>
    <n v="0"/>
    <n v="0"/>
    <n v="0"/>
    <n v="0"/>
    <n v="0"/>
    <n v="0"/>
    <n v="0"/>
    <n v="0"/>
    <n v="0"/>
    <n v="0"/>
    <n v="0"/>
    <m/>
    <n v="0"/>
    <n v="0"/>
    <n v="0"/>
    <m/>
    <n v="0"/>
    <n v="0"/>
    <n v="0"/>
    <n v="0"/>
    <n v="0"/>
    <x v="0"/>
    <m/>
    <s v="No root cause"/>
    <s v="No root cause"/>
    <s v="No root cause"/>
    <x v="3"/>
    <s v=""/>
    <s v="LIT_058"/>
    <m/>
    <s v=""/>
  </r>
  <r>
    <s v="Dschang-Lycee-Technique-IHS"/>
    <s v="OST_267"/>
    <s v="OUEST"/>
    <s v="IHS"/>
    <s v="Grid-Gen"/>
    <s v="OUEST"/>
    <s v="Dschang"/>
    <s v="Huawei"/>
    <n v="0"/>
    <n v="0"/>
    <n v="0"/>
    <n v="0"/>
    <n v="0"/>
    <n v="0"/>
    <n v="0"/>
    <n v="0"/>
    <n v="0"/>
    <n v="0"/>
    <n v="0"/>
    <n v="0"/>
    <n v="0"/>
    <n v="0"/>
    <n v="0"/>
    <n v="0"/>
    <n v="0"/>
    <n v="0"/>
    <n v="0"/>
    <n v="0"/>
    <m/>
    <n v="0"/>
    <n v="0"/>
    <n v="0"/>
    <m/>
    <n v="0"/>
    <n v="0"/>
    <n v="0"/>
    <n v="0"/>
    <n v="0"/>
    <x v="0"/>
    <m/>
    <s v="No root cause"/>
    <s v="No root cause"/>
    <s v="No root cause"/>
    <x v="3"/>
    <s v=""/>
    <s v="OST_267"/>
    <m/>
    <s v=""/>
  </r>
  <r>
    <s v="Dschang-Universite"/>
    <s v="OST_106"/>
    <s v="OUEST"/>
    <s v="IHS"/>
    <s v="Grid-Gen"/>
    <s v="OUEST"/>
    <s v="Dschang"/>
    <s v="Huawei"/>
    <n v="0"/>
    <n v="0"/>
    <n v="0"/>
    <n v="0"/>
    <n v="0"/>
    <n v="0"/>
    <n v="0"/>
    <n v="0"/>
    <n v="0"/>
    <n v="0"/>
    <n v="0"/>
    <n v="0"/>
    <n v="0"/>
    <n v="0"/>
    <n v="0"/>
    <n v="0"/>
    <n v="0"/>
    <n v="0"/>
    <n v="0"/>
    <n v="0"/>
    <m/>
    <n v="0"/>
    <n v="0"/>
    <n v="0"/>
    <m/>
    <n v="0"/>
    <n v="0"/>
    <n v="0"/>
    <n v="0"/>
    <n v="0"/>
    <x v="0"/>
    <m/>
    <s v="No root cause"/>
    <s v="No root cause"/>
    <s v="No root cause"/>
    <x v="3"/>
    <s v=""/>
    <s v="OST_106"/>
    <m/>
    <s v=""/>
  </r>
  <r>
    <s v="Dschang-Meka"/>
    <s v="OST_074"/>
    <s v="OUEST"/>
    <s v="IHS"/>
    <s v="Grid-Gen"/>
    <s v="OUEST"/>
    <s v="Dschang"/>
    <s v="Huawei"/>
    <n v="0"/>
    <n v="0"/>
    <n v="0"/>
    <n v="0"/>
    <n v="0"/>
    <n v="0"/>
    <n v="0"/>
    <n v="0"/>
    <n v="0"/>
    <n v="0"/>
    <n v="0"/>
    <n v="0"/>
    <n v="0"/>
    <n v="0"/>
    <n v="0"/>
    <n v="0"/>
    <n v="0"/>
    <n v="0"/>
    <n v="0"/>
    <n v="0"/>
    <m/>
    <n v="0"/>
    <n v="0"/>
    <n v="0"/>
    <m/>
    <n v="0"/>
    <n v="0"/>
    <n v="0"/>
    <n v="0"/>
    <n v="0"/>
    <x v="0"/>
    <m/>
    <s v="No root cause"/>
    <s v="No root cause"/>
    <s v="No root cause"/>
    <x v="3"/>
    <s v=""/>
    <s v="OST_074"/>
    <m/>
    <s v=""/>
  </r>
  <r>
    <s v="Dschang"/>
    <s v="OST_011"/>
    <s v="OUEST"/>
    <s v="CAMUSAT"/>
    <s v="Medium Grid + Solar + GE"/>
    <s v="OUEST"/>
    <s v="Dschang"/>
    <s v="Huawei"/>
    <n v="0"/>
    <n v="0"/>
    <n v="0"/>
    <n v="0"/>
    <n v="0"/>
    <n v="0"/>
    <n v="0"/>
    <n v="0"/>
    <n v="0"/>
    <n v="0"/>
    <n v="0"/>
    <n v="0"/>
    <n v="0"/>
    <n v="0"/>
    <n v="0"/>
    <n v="0"/>
    <n v="0"/>
    <n v="0"/>
    <n v="0"/>
    <n v="0"/>
    <m/>
    <n v="0"/>
    <n v="0"/>
    <n v="0"/>
    <m/>
    <n v="0"/>
    <n v="0"/>
    <n v="0"/>
    <n v="0"/>
    <n v="0"/>
    <x v="0"/>
    <m/>
    <s v="No root cause"/>
    <s v="No root cause"/>
    <s v="No root cause"/>
    <x v="3"/>
    <s v=""/>
    <s v="OST_011"/>
    <m/>
    <s v=""/>
  </r>
  <r>
    <s v="Mbouda"/>
    <s v="OST_141"/>
    <s v="OUEST"/>
    <s v="CAMUSAT"/>
    <e v="#N/A"/>
    <s v="OUEST"/>
    <s v="Mbouda"/>
    <s v="Huawei"/>
    <n v="0"/>
    <n v="0"/>
    <n v="0"/>
    <n v="0"/>
    <n v="0"/>
    <n v="0"/>
    <n v="0"/>
    <n v="0"/>
    <n v="0"/>
    <n v="0"/>
    <n v="0"/>
    <n v="0"/>
    <n v="0"/>
    <n v="0"/>
    <n v="0"/>
    <n v="0"/>
    <n v="0"/>
    <n v="0"/>
    <n v="0"/>
    <n v="0"/>
    <m/>
    <n v="0"/>
    <n v="0"/>
    <n v="0"/>
    <m/>
    <n v="0"/>
    <n v="0"/>
    <n v="0"/>
    <n v="0"/>
    <n v="0"/>
    <x v="0"/>
    <m/>
    <s v="No root cause"/>
    <s v="No root cause"/>
    <s v="No root cause"/>
    <x v="3"/>
    <s v=""/>
    <s v="OST_141"/>
    <m/>
    <s v=""/>
  </r>
  <r>
    <s v="PK10-Bassang"/>
    <s v="LIT_452"/>
    <s v="Douala"/>
    <s v="IHS"/>
    <s v="Grid-Gen"/>
    <s v="LITTORAL"/>
    <s v="Douala"/>
    <s v="ZTE"/>
    <n v="0"/>
    <n v="0"/>
    <n v="0"/>
    <n v="0"/>
    <n v="0"/>
    <n v="0"/>
    <n v="0"/>
    <n v="0"/>
    <n v="0"/>
    <n v="0"/>
    <n v="0"/>
    <n v="0"/>
    <n v="0"/>
    <n v="0"/>
    <n v="0"/>
    <n v="0"/>
    <n v="0"/>
    <n v="0"/>
    <n v="0"/>
    <n v="0"/>
    <m/>
    <n v="0"/>
    <n v="0"/>
    <n v="0"/>
    <m/>
    <n v="0"/>
    <n v="0"/>
    <n v="0"/>
    <n v="0"/>
    <n v="0"/>
    <x v="0"/>
    <m/>
    <s v="No root cause"/>
    <s v="No root cause"/>
    <s v="No root cause"/>
    <x v="3"/>
    <s v=""/>
    <s v="LIT_452"/>
    <m/>
    <s v=""/>
  </r>
  <r>
    <s v="Bfsam-Njinkwo"/>
    <s v="OST_076"/>
    <s v="Bafoussam"/>
    <s v="IHS"/>
    <s v="Grid-Gen"/>
    <s v="OUEST"/>
    <s v="Bafoussam"/>
    <s v="Huawei"/>
    <n v="0"/>
    <n v="0"/>
    <n v="0"/>
    <n v="0"/>
    <n v="0"/>
    <n v="0"/>
    <n v="0"/>
    <n v="0"/>
    <n v="0"/>
    <n v="0"/>
    <n v="0"/>
    <n v="0"/>
    <n v="0"/>
    <n v="0"/>
    <n v="0"/>
    <n v="0"/>
    <n v="0"/>
    <n v="0"/>
    <n v="0"/>
    <n v="0"/>
    <m/>
    <n v="0"/>
    <n v="0"/>
    <n v="0"/>
    <m/>
    <n v="0"/>
    <n v="0"/>
    <n v="0"/>
    <n v="0"/>
    <n v="0"/>
    <x v="0"/>
    <m/>
    <s v="No root cause"/>
    <s v="No root cause"/>
    <s v="No root cause"/>
    <x v="3"/>
    <s v=""/>
    <s v="OST_076"/>
    <m/>
    <s v=""/>
  </r>
  <r>
    <s v="Bfsam-Marche-New"/>
    <s v="OST_223"/>
    <s v="Bafoussam"/>
    <s v="IHS"/>
    <s v="Grid-Gen"/>
    <s v="OUEST"/>
    <s v="Bafoussam"/>
    <s v="Huawei"/>
    <n v="0"/>
    <n v="0"/>
    <n v="0"/>
    <n v="0"/>
    <n v="0"/>
    <n v="0"/>
    <n v="0"/>
    <n v="0"/>
    <n v="0"/>
    <n v="0"/>
    <n v="0"/>
    <n v="0"/>
    <n v="0"/>
    <n v="0"/>
    <n v="0"/>
    <n v="0"/>
    <n v="0"/>
    <n v="0"/>
    <n v="0"/>
    <n v="0"/>
    <m/>
    <n v="0"/>
    <n v="0"/>
    <n v="0"/>
    <m/>
    <n v="0"/>
    <n v="0"/>
    <n v="0"/>
    <n v="0"/>
    <n v="0"/>
    <x v="0"/>
    <m/>
    <s v="No root cause"/>
    <s v="No root cause"/>
    <s v="No root cause"/>
    <x v="3"/>
    <s v=""/>
    <s v="OST_223"/>
    <m/>
    <s v=""/>
  </r>
  <r>
    <s v="Newb-Mairie"/>
    <s v="LIT_090"/>
    <s v="Douala"/>
    <s v="IHS"/>
    <s v="Grid-Gen"/>
    <s v="LITTORAL"/>
    <s v="Douala"/>
    <s v="ZTE"/>
    <n v="0"/>
    <n v="0"/>
    <n v="0"/>
    <n v="0"/>
    <n v="0"/>
    <n v="0"/>
    <n v="0"/>
    <n v="0"/>
    <n v="0"/>
    <n v="0"/>
    <n v="0"/>
    <n v="0"/>
    <n v="0"/>
    <n v="0"/>
    <n v="0"/>
    <n v="0"/>
    <n v="0"/>
    <n v="0"/>
    <n v="0"/>
    <n v="0"/>
    <m/>
    <n v="0"/>
    <n v="0"/>
    <n v="0"/>
    <m/>
    <n v="0"/>
    <n v="0"/>
    <n v="0"/>
    <n v="0"/>
    <n v="0"/>
    <x v="0"/>
    <m/>
    <s v="No root cause"/>
    <s v="No root cause"/>
    <s v="No root cause"/>
    <x v="3"/>
    <s v=""/>
    <s v="LIT_090"/>
    <m/>
    <s v=""/>
  </r>
  <r>
    <s v="Bfsam-Leproserie-IHS"/>
    <s v="OST_166"/>
    <s v="Bafoussam"/>
    <s v="IHS"/>
    <s v="Grid-Gen"/>
    <s v="OUEST"/>
    <s v="Bafoussam"/>
    <s v="Huawei"/>
    <n v="0"/>
    <n v="0"/>
    <n v="0"/>
    <n v="0"/>
    <n v="0"/>
    <n v="0"/>
    <n v="0"/>
    <n v="0"/>
    <n v="0.63350198183390272"/>
    <n v="0"/>
    <n v="0"/>
    <n v="0"/>
    <n v="0"/>
    <n v="0"/>
    <n v="0"/>
    <n v="0"/>
    <n v="0"/>
    <n v="0"/>
    <n v="0"/>
    <n v="0"/>
    <m/>
    <n v="0"/>
    <n v="0"/>
    <n v="0"/>
    <m/>
    <n v="0"/>
    <n v="0"/>
    <n v="0"/>
    <n v="0"/>
    <n v="0"/>
    <x v="0"/>
    <m/>
    <s v="No root cause"/>
    <s v="No root cause"/>
    <s v="No root cause"/>
    <x v="3"/>
    <s v=""/>
    <s v="OST_166"/>
    <m/>
    <s v=""/>
  </r>
  <r>
    <s v="Bmouang-Terminus"/>
    <s v="LIT_044"/>
    <s v="Douala"/>
    <s v="IHS"/>
    <s v="Grid-Gen"/>
    <s v="LITTORAL"/>
    <s v="Douala"/>
    <s v="ZTE"/>
    <n v="1.0344345424090672E-3"/>
    <n v="0"/>
    <n v="0"/>
    <n v="0"/>
    <n v="0"/>
    <n v="0"/>
    <n v="0"/>
    <n v="0"/>
    <n v="0"/>
    <n v="0"/>
    <n v="0"/>
    <n v="0"/>
    <n v="0"/>
    <n v="0"/>
    <n v="0"/>
    <n v="0"/>
    <n v="0"/>
    <n v="0"/>
    <n v="0"/>
    <n v="0"/>
    <m/>
    <n v="0"/>
    <n v="0"/>
    <n v="0"/>
    <m/>
    <n v="0"/>
    <n v="0"/>
    <n v="0"/>
    <n v="0"/>
    <n v="0"/>
    <x v="0"/>
    <m/>
    <s v="No root cause"/>
    <s v="No root cause"/>
    <s v="No root cause"/>
    <x v="3"/>
    <s v=""/>
    <s v="LIT_044"/>
    <m/>
    <s v=""/>
  </r>
  <r>
    <s v="Deido-Lycee"/>
    <s v="LIT_004"/>
    <s v="Douala"/>
    <m/>
    <m/>
    <s v="LITTORAL"/>
    <s v="Douala"/>
    <s v="ZTE"/>
    <n v="0"/>
    <n v="0"/>
    <n v="0"/>
    <n v="0"/>
    <n v="0"/>
    <n v="0"/>
    <n v="0"/>
    <n v="0"/>
    <n v="0"/>
    <n v="0"/>
    <n v="0"/>
    <n v="0"/>
    <n v="0"/>
    <n v="0"/>
    <n v="0"/>
    <n v="0"/>
    <n v="0"/>
    <n v="0"/>
    <n v="0"/>
    <n v="0"/>
    <m/>
    <n v="0"/>
    <n v="0"/>
    <n v="0"/>
    <m/>
    <n v="0"/>
    <n v="0"/>
    <n v="0"/>
    <n v="0"/>
    <n v="0"/>
    <x v="0"/>
    <m/>
    <s v="No root cause"/>
    <s v="No root cause"/>
    <s v="No root cause"/>
    <x v="3"/>
    <s v=""/>
    <s v="LIT_004"/>
    <m/>
    <s v=""/>
  </r>
  <r>
    <s v="Bonateki-MRS"/>
    <s v="LIT_396"/>
    <s v="Douala"/>
    <s v="IHS"/>
    <s v="Grid-Gen"/>
    <s v="LITTORAL"/>
    <s v="Douala"/>
    <s v="ZTE"/>
    <n v="0"/>
    <n v="0"/>
    <n v="0"/>
    <n v="0"/>
    <n v="0"/>
    <n v="0"/>
    <n v="0"/>
    <n v="0"/>
    <n v="0"/>
    <n v="0"/>
    <n v="0"/>
    <n v="0"/>
    <n v="0"/>
    <n v="0"/>
    <n v="0"/>
    <n v="0"/>
    <n v="0"/>
    <n v="0"/>
    <n v="0"/>
    <n v="0"/>
    <m/>
    <n v="0"/>
    <n v="0"/>
    <n v="0"/>
    <m/>
    <n v="0"/>
    <n v="0"/>
    <n v="0"/>
    <n v="0"/>
    <n v="0"/>
    <x v="0"/>
    <m/>
    <s v="No root cause"/>
    <s v="No root cause"/>
    <s v="No root cause"/>
    <x v="3"/>
    <s v=""/>
    <s v="LIT_396"/>
    <m/>
    <s v=""/>
  </r>
  <r>
    <s v="Deido-Bonateki"/>
    <s v="LIT_414"/>
    <s v="Douala"/>
    <s v="IHS"/>
    <s v="Grid-Gen"/>
    <s v="LITTORAL"/>
    <s v="Douala"/>
    <s v="ZTE"/>
    <n v="0.15958828078405901"/>
    <n v="0"/>
    <n v="0"/>
    <n v="0"/>
    <n v="0"/>
    <n v="0"/>
    <n v="0"/>
    <n v="0"/>
    <n v="1.2432119691923991"/>
    <n v="0"/>
    <n v="0"/>
    <n v="0"/>
    <n v="0"/>
    <n v="0"/>
    <n v="0"/>
    <n v="0"/>
    <n v="0"/>
    <n v="0"/>
    <n v="0"/>
    <n v="0"/>
    <m/>
    <n v="0"/>
    <n v="0"/>
    <n v="0"/>
    <m/>
    <n v="0"/>
    <n v="0"/>
    <n v="0"/>
    <n v="0"/>
    <n v="0"/>
    <x v="0"/>
    <m/>
    <s v="No root cause"/>
    <s v="No root cause"/>
    <s v="No root cause"/>
    <x v="3"/>
    <s v=""/>
    <s v="LIT_414"/>
    <m/>
    <s v=""/>
  </r>
  <r>
    <s v="Batoufam-Chefferie"/>
    <s v="OST_277"/>
    <s v="OUEST"/>
    <s v="CAMUSAT"/>
    <s v="Good Grid + GE"/>
    <s v="OUEST"/>
    <s v="Batoufam"/>
    <s v="Huawei"/>
    <n v="0"/>
    <n v="0"/>
    <n v="0"/>
    <n v="0"/>
    <n v="0"/>
    <n v="0"/>
    <n v="0"/>
    <n v="0"/>
    <n v="0"/>
    <n v="0"/>
    <n v="0"/>
    <n v="0"/>
    <n v="0"/>
    <n v="0"/>
    <n v="0"/>
    <n v="0"/>
    <n v="0"/>
    <n v="0"/>
    <n v="0"/>
    <n v="0"/>
    <m/>
    <n v="0"/>
    <n v="0"/>
    <n v="0"/>
    <m/>
    <n v="0"/>
    <n v="0"/>
    <n v="0"/>
    <n v="0"/>
    <n v="0"/>
    <x v="0"/>
    <m/>
    <s v="No root cause"/>
    <s v="No root cause"/>
    <s v="No root cause"/>
    <x v="3"/>
    <s v=""/>
    <s v="OST_277"/>
    <m/>
    <s v=""/>
  </r>
  <r>
    <s v="Garoua-Djamboutou-CICAM"/>
    <s v="NRD_047"/>
    <s v="Garoua"/>
    <s v="IHS"/>
    <s v="Grid-Gen"/>
    <s v="NORD"/>
    <s v="Garoua"/>
    <s v="Huawei"/>
    <n v="0"/>
    <n v="0"/>
    <n v="0"/>
    <n v="0"/>
    <n v="0"/>
    <n v="0"/>
    <n v="0"/>
    <n v="0"/>
    <n v="0"/>
    <n v="0"/>
    <n v="0"/>
    <n v="0"/>
    <n v="0"/>
    <n v="0"/>
    <n v="0"/>
    <n v="0"/>
    <n v="0"/>
    <n v="0"/>
    <n v="0"/>
    <n v="0"/>
    <m/>
    <n v="0"/>
    <n v="0"/>
    <n v="0"/>
    <m/>
    <n v="0"/>
    <n v="0"/>
    <n v="0"/>
    <n v="0"/>
    <n v="0"/>
    <x v="0"/>
    <m/>
    <s v="No root cause"/>
    <s v="No root cause"/>
    <s v="No root cause"/>
    <x v="3"/>
    <s v=""/>
    <s v="NRD_047"/>
    <m/>
    <s v=""/>
  </r>
  <r>
    <s v="Plateau"/>
    <s v="NRD_002"/>
    <s v="Garoua"/>
    <s v="CAMUSAT"/>
    <s v="Good Grid + Solar + GE"/>
    <s v="NORD"/>
    <s v="Garoua"/>
    <s v="Huawei"/>
    <n v="0"/>
    <n v="0"/>
    <n v="0"/>
    <n v="0"/>
    <n v="0"/>
    <n v="0"/>
    <n v="0"/>
    <n v="0"/>
    <n v="0"/>
    <n v="0"/>
    <n v="0"/>
    <n v="0"/>
    <n v="0"/>
    <n v="0"/>
    <n v="0"/>
    <n v="0"/>
    <n v="0"/>
    <n v="0"/>
    <n v="0"/>
    <n v="0"/>
    <m/>
    <n v="0"/>
    <n v="0"/>
    <n v="0"/>
    <m/>
    <n v="0"/>
    <n v="0"/>
    <n v="0"/>
    <n v="0"/>
    <n v="0"/>
    <x v="0"/>
    <m/>
    <s v="No root cause"/>
    <s v="No root cause"/>
    <s v="No root cause"/>
    <x v="3"/>
    <s v=""/>
    <s v="NRD_002"/>
    <m/>
    <s v=""/>
  </r>
  <r>
    <s v="Garoua-Orange"/>
    <s v="NRD_001"/>
    <s v="Garoua"/>
    <s v="OCM/Strategique"/>
    <m/>
    <s v="NORD"/>
    <s v="Garoua"/>
    <s v="Huawei"/>
    <n v="0"/>
    <n v="0"/>
    <n v="0"/>
    <n v="0"/>
    <n v="0"/>
    <n v="0"/>
    <n v="0"/>
    <n v="0"/>
    <n v="0"/>
    <n v="0"/>
    <n v="0"/>
    <n v="0"/>
    <n v="0"/>
    <n v="0"/>
    <n v="0"/>
    <n v="0"/>
    <n v="0"/>
    <n v="0"/>
    <n v="0"/>
    <n v="0"/>
    <m/>
    <n v="0"/>
    <n v="0"/>
    <n v="0"/>
    <m/>
    <n v="0"/>
    <n v="0"/>
    <n v="0"/>
    <n v="0"/>
    <n v="0"/>
    <x v="0"/>
    <m/>
    <s v="No root cause"/>
    <s v="No root cause"/>
    <s v="No root cause"/>
    <x v="3"/>
    <s v=""/>
    <s v="NRD_001"/>
    <m/>
    <s v=""/>
  </r>
  <r>
    <s v="Gra-Plateau-MTN"/>
    <s v="NRD_035"/>
    <s v="Garoua"/>
    <s v="IHS"/>
    <s v="Grid-Gen"/>
    <s v="NORD"/>
    <s v="Garoua"/>
    <s v="Huawei"/>
    <n v="0"/>
    <n v="0"/>
    <n v="0"/>
    <n v="0"/>
    <n v="0"/>
    <n v="0"/>
    <n v="0"/>
    <n v="0"/>
    <n v="0"/>
    <n v="0"/>
    <n v="0"/>
    <n v="0"/>
    <n v="0"/>
    <n v="0"/>
    <n v="0"/>
    <n v="0"/>
    <n v="0"/>
    <n v="0"/>
    <n v="0"/>
    <n v="0"/>
    <m/>
    <n v="0"/>
    <n v="0"/>
    <n v="0"/>
    <m/>
    <n v="0"/>
    <n v="0"/>
    <n v="0"/>
    <n v="0"/>
    <n v="0"/>
    <x v="0"/>
    <m/>
    <s v="No root cause"/>
    <s v="No root cause"/>
    <s v="No root cause"/>
    <x v="3"/>
    <s v=""/>
    <s v="NRD_035"/>
    <m/>
    <s v=""/>
  </r>
  <r>
    <s v="Zokok"/>
    <s v="EXN_009"/>
    <s v="Maroua"/>
    <s v="OCM/Strategique"/>
    <m/>
    <s v="EXTREME-NORD"/>
    <s v="Maroua"/>
    <s v="Huawei"/>
    <n v="0"/>
    <n v="0"/>
    <n v="0"/>
    <n v="0"/>
    <n v="0"/>
    <n v="0"/>
    <n v="0"/>
    <n v="0"/>
    <n v="0"/>
    <n v="0"/>
    <n v="0"/>
    <n v="0"/>
    <n v="0"/>
    <n v="0"/>
    <n v="0"/>
    <n v="0"/>
    <n v="0"/>
    <n v="0"/>
    <n v="0"/>
    <n v="0"/>
    <m/>
    <n v="0"/>
    <n v="0"/>
    <n v="0"/>
    <m/>
    <n v="0"/>
    <n v="0"/>
    <n v="0"/>
    <n v="0"/>
    <n v="0"/>
    <x v="0"/>
    <m/>
    <s v="No root cause"/>
    <s v="No root cause"/>
    <s v="No root cause"/>
    <x v="3"/>
    <s v=""/>
    <s v="EXN_009"/>
    <m/>
    <s v=""/>
  </r>
  <r>
    <s v="Ngd-Baladji"/>
    <s v="ADM_035"/>
    <s v="Ngaoundere"/>
    <s v="IHS"/>
    <s v="Grid-Gen"/>
    <s v="ADAMAOUA"/>
    <s v="Ngaoundere"/>
    <s v="Huawei"/>
    <n v="0"/>
    <n v="0"/>
    <n v="0"/>
    <n v="0"/>
    <n v="0"/>
    <n v="0"/>
    <n v="0"/>
    <n v="0"/>
    <n v="0"/>
    <n v="0"/>
    <n v="0"/>
    <n v="0"/>
    <n v="0"/>
    <n v="0"/>
    <n v="0"/>
    <n v="0"/>
    <n v="0"/>
    <n v="0"/>
    <n v="0"/>
    <n v="0"/>
    <m/>
    <n v="0"/>
    <n v="0"/>
    <n v="0"/>
    <m/>
    <n v="0"/>
    <n v="0"/>
    <n v="0"/>
    <n v="0"/>
    <n v="0"/>
    <x v="0"/>
    <m/>
    <s v="No root cause"/>
    <s v="No root cause"/>
    <s v="No root cause"/>
    <x v="3"/>
    <s v=""/>
    <s v="ADM_035"/>
    <m/>
    <s v=""/>
  </r>
  <r>
    <s v="Ngd-Gadamadanga"/>
    <s v="ADM_087"/>
    <s v="Ngaoundere"/>
    <s v="IHS"/>
    <s v="Grid-Gen"/>
    <s v="ADAMAOUA"/>
    <s v="Ngaoundere"/>
    <s v="Huawei"/>
    <n v="0"/>
    <n v="0"/>
    <n v="0"/>
    <n v="0"/>
    <n v="0"/>
    <n v="0"/>
    <n v="0"/>
    <n v="0"/>
    <n v="0"/>
    <n v="0"/>
    <n v="0"/>
    <n v="0"/>
    <n v="0"/>
    <n v="0"/>
    <n v="0"/>
    <n v="0"/>
    <n v="0"/>
    <n v="0"/>
    <n v="0"/>
    <n v="0"/>
    <m/>
    <n v="0"/>
    <n v="0"/>
    <n v="0"/>
    <m/>
    <n v="0"/>
    <n v="0"/>
    <n v="0"/>
    <n v="0"/>
    <n v="0"/>
    <x v="0"/>
    <m/>
    <s v="No root cause"/>
    <s v="No root cause"/>
    <s v="No root cause"/>
    <x v="3"/>
    <s v=""/>
    <s v="ADM_087"/>
    <m/>
    <s v=""/>
  </r>
  <r>
    <s v="Ngd-Bamyangal-II-IHS"/>
    <s v="ADM_085"/>
    <s v="Ngaoundere"/>
    <s v="IHS"/>
    <s v="Grid-Gen"/>
    <s v="ADAMAOUA"/>
    <s v="Ngaoundere"/>
    <s v="Huawei"/>
    <n v="0"/>
    <n v="0"/>
    <n v="0"/>
    <n v="0"/>
    <n v="0"/>
    <n v="0"/>
    <n v="0"/>
    <n v="0"/>
    <n v="0"/>
    <n v="0"/>
    <n v="0"/>
    <n v="0"/>
    <n v="0"/>
    <n v="0"/>
    <n v="0"/>
    <n v="0"/>
    <n v="0"/>
    <n v="0"/>
    <n v="0"/>
    <n v="0"/>
    <m/>
    <n v="0"/>
    <n v="0"/>
    <n v="0"/>
    <m/>
    <n v="0"/>
    <n v="0"/>
    <n v="0"/>
    <n v="0"/>
    <n v="0"/>
    <x v="0"/>
    <m/>
    <s v="No root cause"/>
    <s v="No root cause"/>
    <s v="No root cause"/>
    <x v="3"/>
    <s v=""/>
    <s v="ADM_085"/>
    <m/>
    <s v=""/>
  </r>
  <r>
    <s v="Boko-Douala"/>
    <s v="LIT_240"/>
    <s v="Douala"/>
    <s v="IHS"/>
    <s v="Grid-Gen"/>
    <s v="LITTORAL"/>
    <s v="Douala"/>
    <s v="ZTE"/>
    <n v="0"/>
    <n v="0"/>
    <n v="0"/>
    <n v="0"/>
    <n v="0"/>
    <n v="0"/>
    <n v="0"/>
    <n v="0"/>
    <n v="0"/>
    <n v="0"/>
    <n v="0"/>
    <n v="0"/>
    <n v="0"/>
    <n v="0"/>
    <n v="0"/>
    <n v="0"/>
    <n v="0"/>
    <n v="0"/>
    <n v="0"/>
    <n v="0"/>
    <m/>
    <n v="0"/>
    <n v="0"/>
    <n v="0"/>
    <m/>
    <n v="0"/>
    <n v="0"/>
    <n v="0"/>
    <n v="0"/>
    <n v="0"/>
    <x v="0"/>
    <m/>
    <s v="No root cause"/>
    <s v="No root cause"/>
    <s v="No root cause"/>
    <x v="3"/>
    <s v=""/>
    <s v="LIT_240"/>
    <m/>
    <s v=""/>
  </r>
  <r>
    <s v="Koupa-Kagnam"/>
    <s v="OST_114"/>
    <s v="OUEST"/>
    <s v="IHS"/>
    <s v="Grid-Gen"/>
    <s v="OUEST"/>
    <s v="Koupa-Kagnam"/>
    <s v="Huawei"/>
    <n v="0"/>
    <n v="0"/>
    <n v="0"/>
    <n v="0"/>
    <n v="0"/>
    <n v="0"/>
    <n v="0"/>
    <n v="0"/>
    <n v="0"/>
    <n v="0"/>
    <n v="0"/>
    <n v="0"/>
    <n v="0"/>
    <n v="0"/>
    <n v="0"/>
    <n v="0"/>
    <n v="0"/>
    <n v="0"/>
    <n v="0"/>
    <n v="0"/>
    <m/>
    <n v="0"/>
    <n v="0"/>
    <n v="0"/>
    <m/>
    <n v="0"/>
    <n v="0"/>
    <n v="0"/>
    <n v="0"/>
    <n v="0"/>
    <x v="0"/>
    <m/>
    <s v="No root cause"/>
    <s v="No root cause"/>
    <s v="No root cause"/>
    <x v="3"/>
    <s v=""/>
    <s v="OST_114"/>
    <m/>
    <s v=""/>
  </r>
  <r>
    <s v="Rey-Bouba"/>
    <s v="NRD_023"/>
    <s v="NORD"/>
    <s v="IHS"/>
    <s v="Grid-Gen"/>
    <s v="NORD"/>
    <s v="Rey-bouba"/>
    <s v="Huawei"/>
    <n v="0"/>
    <n v="0"/>
    <n v="0"/>
    <n v="0"/>
    <n v="0"/>
    <n v="0"/>
    <n v="0"/>
    <n v="0"/>
    <n v="0"/>
    <n v="0"/>
    <n v="0"/>
    <n v="0"/>
    <n v="0"/>
    <n v="0"/>
    <n v="0"/>
    <n v="0"/>
    <n v="0"/>
    <n v="0"/>
    <n v="0"/>
    <n v="0"/>
    <m/>
    <n v="0"/>
    <n v="0"/>
    <n v="0"/>
    <m/>
    <n v="0"/>
    <n v="0"/>
    <n v="0"/>
    <n v="0"/>
    <n v="0"/>
    <x v="0"/>
    <m/>
    <s v="No root cause"/>
    <s v="No root cause"/>
    <s v="No root cause"/>
    <x v="3"/>
    <s v=""/>
    <s v="NRD_023"/>
    <m/>
    <s v=""/>
  </r>
  <r>
    <s v="Tchollire"/>
    <s v="NRD_008"/>
    <s v="NORD"/>
    <s v="IHS"/>
    <s v="Grid-Hybrid-Gen"/>
    <s v="NORD"/>
    <s v="Tchollire"/>
    <s v="Huawei"/>
    <n v="0"/>
    <n v="0"/>
    <n v="0"/>
    <n v="0"/>
    <n v="0"/>
    <n v="0"/>
    <n v="0"/>
    <n v="0"/>
    <n v="0"/>
    <n v="0"/>
    <n v="0"/>
    <n v="0"/>
    <n v="0"/>
    <n v="0"/>
    <n v="0"/>
    <n v="0"/>
    <n v="0"/>
    <n v="0"/>
    <n v="0"/>
    <n v="0"/>
    <m/>
    <n v="0"/>
    <n v="0"/>
    <n v="0"/>
    <m/>
    <n v="0"/>
    <n v="0"/>
    <n v="0"/>
    <n v="0"/>
    <n v="0"/>
    <x v="0"/>
    <m/>
    <s v="No root cause"/>
    <s v="No root cause"/>
    <s v="No root cause"/>
    <x v="3"/>
    <s v=""/>
    <s v="NRD_008"/>
    <m/>
    <s v=""/>
  </r>
  <r>
    <s v="Gouna"/>
    <s v="NRD_031"/>
    <s v="NORD"/>
    <s v="IHS"/>
    <s v="Solar-Gen"/>
    <s v="NORD"/>
    <s v="Gouna"/>
    <s v="Huawei"/>
    <n v="0"/>
    <n v="0"/>
    <n v="0"/>
    <n v="0"/>
    <n v="0"/>
    <n v="0"/>
    <n v="0"/>
    <n v="0"/>
    <n v="0"/>
    <n v="0"/>
    <n v="0"/>
    <n v="0"/>
    <n v="0"/>
    <n v="0"/>
    <n v="0"/>
    <n v="0"/>
    <n v="0"/>
    <n v="0"/>
    <n v="0"/>
    <n v="0"/>
    <m/>
    <n v="0"/>
    <n v="0"/>
    <n v="0"/>
    <m/>
    <n v="0"/>
    <n v="0"/>
    <n v="0"/>
    <n v="0"/>
    <n v="0"/>
    <x v="0"/>
    <m/>
    <s v="No root cause"/>
    <s v="No root cause"/>
    <s v="No root cause"/>
    <x v="3"/>
    <s v=""/>
    <s v="NRD_031"/>
    <m/>
    <s v=""/>
  </r>
  <r>
    <s v="Pitchoumba"/>
    <s v="NRD_171"/>
    <s v="NORD"/>
    <s v="CAMUSAT"/>
    <s v="Hybrid Solar - S3"/>
    <s v="NORD"/>
    <s v="PITCHOUMBA"/>
    <s v="Huawei"/>
    <n v="0"/>
    <n v="0"/>
    <n v="0"/>
    <n v="0"/>
    <n v="0"/>
    <n v="0"/>
    <n v="0"/>
    <n v="0"/>
    <n v="0"/>
    <n v="0"/>
    <n v="0"/>
    <n v="0"/>
    <n v="0"/>
    <n v="0"/>
    <n v="0"/>
    <n v="0"/>
    <n v="0"/>
    <n v="0"/>
    <n v="0"/>
    <n v="0"/>
    <m/>
    <n v="0"/>
    <n v="0"/>
    <n v="0"/>
    <m/>
    <n v="0"/>
    <n v="0"/>
    <n v="0"/>
    <n v="0"/>
    <n v="0"/>
    <x v="0"/>
    <m/>
    <s v="No root cause"/>
    <s v="No root cause"/>
    <s v="No root cause"/>
    <x v="3"/>
    <s v=""/>
    <s v="NRD_171"/>
    <m/>
    <s v=""/>
  </r>
  <r>
    <s v="Lagdo-Marche"/>
    <s v="NRD_077"/>
    <s v="NORD"/>
    <s v="IHS"/>
    <s v="Grid-Gen"/>
    <s v="NORD"/>
    <s v="Lagdo"/>
    <s v="Huawei"/>
    <n v="0"/>
    <n v="0"/>
    <n v="0"/>
    <n v="0"/>
    <n v="0"/>
    <n v="0"/>
    <n v="0"/>
    <n v="0"/>
    <n v="0"/>
    <n v="0"/>
    <n v="0"/>
    <n v="0"/>
    <n v="0"/>
    <n v="0"/>
    <n v="0"/>
    <n v="0"/>
    <n v="0"/>
    <n v="0"/>
    <n v="0"/>
    <n v="0"/>
    <m/>
    <n v="0"/>
    <n v="0"/>
    <n v="0"/>
    <m/>
    <n v="0"/>
    <n v="0"/>
    <n v="0"/>
    <n v="0"/>
    <n v="0"/>
    <x v="0"/>
    <m/>
    <s v="No root cause"/>
    <s v="No root cause"/>
    <s v="No root cause"/>
    <x v="3"/>
    <s v=""/>
    <s v="NRD_077"/>
    <m/>
    <s v=""/>
  </r>
  <r>
    <s v="Lagdo"/>
    <s v="NRD_012"/>
    <s v="NORD"/>
    <s v="IHS"/>
    <s v="Grid-Gen"/>
    <s v="NORD"/>
    <s v="Lagdo"/>
    <s v="Huawei"/>
    <n v="0"/>
    <n v="0"/>
    <n v="0"/>
    <n v="0"/>
    <n v="0"/>
    <n v="0"/>
    <n v="0"/>
    <n v="0"/>
    <n v="0"/>
    <n v="0"/>
    <n v="0"/>
    <n v="0"/>
    <n v="0"/>
    <n v="0"/>
    <n v="0"/>
    <n v="0"/>
    <n v="0"/>
    <n v="0"/>
    <n v="0"/>
    <n v="0"/>
    <m/>
    <n v="0"/>
    <n v="0"/>
    <n v="0"/>
    <m/>
    <n v="0"/>
    <n v="0"/>
    <n v="0"/>
    <n v="0"/>
    <n v="0"/>
    <x v="0"/>
    <m/>
    <s v="No root cause"/>
    <s v="No root cause"/>
    <s v="No root cause"/>
    <x v="3"/>
    <s v=""/>
    <s v="NRD_012"/>
    <m/>
    <s v=""/>
  </r>
  <r>
    <s v="Djarako"/>
    <s v="NRD_030"/>
    <s v="NORD"/>
    <s v="IHS"/>
    <s v="Gen Only"/>
    <s v="NORD"/>
    <s v="Djarako"/>
    <s v="Huawei"/>
    <n v="0"/>
    <n v="0"/>
    <n v="0"/>
    <n v="0"/>
    <n v="0"/>
    <n v="0"/>
    <n v="0"/>
    <n v="0"/>
    <n v="0"/>
    <n v="0"/>
    <n v="0"/>
    <n v="0"/>
    <n v="0"/>
    <n v="0"/>
    <n v="0"/>
    <n v="0"/>
    <n v="0"/>
    <n v="0"/>
    <n v="0"/>
    <n v="0"/>
    <m/>
    <n v="0"/>
    <n v="0"/>
    <n v="0"/>
    <m/>
    <n v="0"/>
    <n v="0"/>
    <n v="0"/>
    <n v="0"/>
    <n v="0"/>
    <x v="0"/>
    <m/>
    <s v="No root cause"/>
    <s v="No root cause"/>
    <s v="No root cause"/>
    <x v="3"/>
    <s v=""/>
    <s v="NRD_030"/>
    <m/>
    <s v=""/>
  </r>
  <r>
    <s v="Bonawon"/>
    <s v="LIT_400"/>
    <s v="Douala"/>
    <s v="IHS"/>
    <s v="Grid-Gen"/>
    <s v="LITTORAL"/>
    <s v="Douala"/>
    <s v="ZTE"/>
    <n v="0"/>
    <n v="0"/>
    <n v="0"/>
    <n v="0"/>
    <n v="0"/>
    <n v="0"/>
    <n v="0"/>
    <n v="0"/>
    <n v="0"/>
    <n v="0"/>
    <n v="0"/>
    <n v="0"/>
    <n v="0"/>
    <n v="0"/>
    <n v="0"/>
    <n v="0"/>
    <n v="0"/>
    <n v="0"/>
    <n v="0"/>
    <n v="0"/>
    <m/>
    <n v="0"/>
    <n v="0"/>
    <n v="0"/>
    <m/>
    <n v="0"/>
    <n v="0"/>
    <n v="0"/>
    <n v="0"/>
    <n v="0"/>
    <x v="0"/>
    <m/>
    <s v="No root cause"/>
    <s v="No root cause"/>
    <s v="No root cause"/>
    <x v="3"/>
    <s v=""/>
    <s v="LIT_400"/>
    <m/>
    <s v=""/>
  </r>
  <r>
    <s v="Oyak"/>
    <s v="LIT_222"/>
    <s v="Douala"/>
    <s v="IHS"/>
    <s v="Grid-Gen"/>
    <s v="LITTORAL"/>
    <s v="Douala"/>
    <s v="ZTE"/>
    <n v="0"/>
    <n v="0"/>
    <n v="0"/>
    <n v="0"/>
    <n v="0"/>
    <n v="0"/>
    <n v="0"/>
    <n v="0"/>
    <n v="0"/>
    <n v="0"/>
    <n v="0"/>
    <n v="0"/>
    <n v="0"/>
    <n v="0"/>
    <n v="0"/>
    <n v="0"/>
    <n v="0"/>
    <n v="0"/>
    <n v="0"/>
    <n v="0"/>
    <m/>
    <n v="0"/>
    <n v="0"/>
    <n v="0"/>
    <m/>
    <n v="0"/>
    <n v="0"/>
    <n v="0"/>
    <n v="0"/>
    <n v="0"/>
    <x v="0"/>
    <m/>
    <s v="No root cause"/>
    <s v="No root cause"/>
    <s v="No root cause"/>
    <x v="3"/>
    <s v=""/>
    <s v="LIT_222"/>
    <m/>
    <s v=""/>
  </r>
  <r>
    <s v="Bfsam-Eveche-Carrefour"/>
    <s v="OST_066"/>
    <s v="Bafoussam"/>
    <s v="IHS"/>
    <s v="Grid-Gen"/>
    <s v="OUEST"/>
    <s v="Bafoussam"/>
    <s v="Huawei"/>
    <n v="0"/>
    <n v="0"/>
    <n v="0"/>
    <n v="0"/>
    <n v="0"/>
    <n v="0"/>
    <n v="0"/>
    <n v="0"/>
    <n v="0"/>
    <n v="0"/>
    <n v="0"/>
    <n v="0"/>
    <n v="0"/>
    <n v="0"/>
    <n v="0"/>
    <n v="0"/>
    <n v="0"/>
    <n v="0"/>
    <n v="0"/>
    <n v="0"/>
    <m/>
    <n v="0"/>
    <n v="0"/>
    <n v="0"/>
    <m/>
    <n v="0"/>
    <n v="0"/>
    <n v="0"/>
    <n v="0"/>
    <n v="0"/>
    <x v="0"/>
    <m/>
    <s v="No root cause"/>
    <s v="No root cause"/>
    <s v="No root cause"/>
    <x v="3"/>
    <s v=""/>
    <s v="OST_066"/>
    <m/>
    <s v=""/>
  </r>
  <r>
    <s v="Bilongue"/>
    <s v="LIT_425"/>
    <s v="Douala"/>
    <s v="IHS"/>
    <s v="Grid-Gen"/>
    <s v="LITTORAL"/>
    <s v="Douala"/>
    <s v="ZTE"/>
    <n v="0"/>
    <n v="0"/>
    <n v="0"/>
    <n v="0"/>
    <n v="0"/>
    <n v="0"/>
    <n v="0"/>
    <n v="0"/>
    <n v="0.4585755336968832"/>
    <n v="0"/>
    <n v="0"/>
    <n v="0"/>
    <n v="0"/>
    <n v="0"/>
    <n v="0"/>
    <n v="0"/>
    <n v="0"/>
    <n v="0"/>
    <n v="0"/>
    <n v="0"/>
    <m/>
    <n v="0"/>
    <n v="0"/>
    <n v="0"/>
    <m/>
    <n v="0"/>
    <n v="0"/>
    <n v="0"/>
    <n v="0"/>
    <n v="0"/>
    <x v="0"/>
    <m/>
    <s v="No root cause"/>
    <s v="No root cause"/>
    <s v="No root cause"/>
    <x v="3"/>
    <s v=""/>
    <s v="LIT_425"/>
    <m/>
    <s v=""/>
  </r>
  <r>
    <s v="Ferme-Suisse"/>
    <s v="LIT_006"/>
    <s v="LITTORAL"/>
    <s v="IHS"/>
    <s v="Grid-Gen"/>
    <s v="LITTORAL"/>
    <s v="Ferme-Suisse"/>
    <s v="ZTE"/>
    <n v="0"/>
    <n v="0"/>
    <n v="0"/>
    <n v="0"/>
    <n v="0"/>
    <n v="0"/>
    <n v="0"/>
    <n v="0"/>
    <n v="0"/>
    <n v="0"/>
    <n v="0"/>
    <n v="0"/>
    <n v="0"/>
    <n v="0"/>
    <n v="0"/>
    <n v="0"/>
    <n v="0"/>
    <n v="0"/>
    <n v="0"/>
    <n v="0"/>
    <m/>
    <n v="0"/>
    <n v="0"/>
    <n v="0"/>
    <m/>
    <n v="0"/>
    <n v="0"/>
    <n v="0"/>
    <n v="0"/>
    <n v="0"/>
    <x v="0"/>
    <m/>
    <s v="No root cause"/>
    <s v="No root cause"/>
    <s v="No root cause"/>
    <x v="3"/>
    <s v=""/>
    <s v="LIT_006"/>
    <m/>
    <s v=""/>
  </r>
  <r>
    <s v="Kompigna"/>
    <s v="LIT_111"/>
    <s v="LITTORAL"/>
    <s v="IHS"/>
    <s v="Grid-Gen"/>
    <s v="LITTORAL"/>
    <s v="Kompigna"/>
    <s v="ZTE"/>
    <n v="0"/>
    <n v="0"/>
    <n v="0"/>
    <n v="0"/>
    <n v="0"/>
    <n v="0"/>
    <n v="0"/>
    <n v="0"/>
    <n v="0"/>
    <n v="0"/>
    <n v="0"/>
    <n v="0"/>
    <n v="0"/>
    <n v="0"/>
    <n v="0"/>
    <n v="0"/>
    <n v="0"/>
    <n v="0"/>
    <n v="0"/>
    <n v="0"/>
    <m/>
    <n v="0"/>
    <n v="0"/>
    <n v="0"/>
    <m/>
    <n v="0"/>
    <n v="0"/>
    <n v="0"/>
    <n v="0"/>
    <n v="0"/>
    <x v="0"/>
    <m/>
    <s v="No root cause"/>
    <s v="No root cause"/>
    <s v="No root cause"/>
    <x v="3"/>
    <s v=""/>
    <s v="LIT_111"/>
    <m/>
    <s v=""/>
  </r>
  <r>
    <s v="Kopongo"/>
    <s v="LIT_509"/>
    <s v="LITTORAL"/>
    <s v="IHS"/>
    <s v="Grid-Gen"/>
    <s v="LITTORAL"/>
    <s v="Kopongo"/>
    <s v="ZTE"/>
    <n v="0"/>
    <n v="0"/>
    <n v="0"/>
    <n v="0"/>
    <n v="0"/>
    <n v="0"/>
    <n v="0"/>
    <n v="0"/>
    <n v="0"/>
    <n v="0"/>
    <n v="0"/>
    <n v="0"/>
    <n v="0"/>
    <n v="0"/>
    <n v="0"/>
    <n v="0"/>
    <n v="0"/>
    <n v="0"/>
    <n v="0"/>
    <n v="0"/>
    <m/>
    <n v="0"/>
    <n v="0"/>
    <n v="0"/>
    <m/>
    <n v="0"/>
    <n v="0"/>
    <n v="0"/>
    <n v="0"/>
    <n v="0"/>
    <x v="0"/>
    <m/>
    <s v="No root cause"/>
    <s v="No root cause"/>
    <s v="No root cause"/>
    <x v="3"/>
    <s v=""/>
    <s v="LIT_509"/>
    <m/>
    <s v=""/>
  </r>
  <r>
    <s v="Bagofit"/>
    <s v="EST_082"/>
    <s v="CENTRE"/>
    <s v="IHS"/>
    <s v="GenOnly"/>
    <s v="EST"/>
    <s v="Bagofit"/>
    <s v="ZTE"/>
    <n v="0"/>
    <n v="0"/>
    <n v="0"/>
    <n v="0"/>
    <n v="0"/>
    <n v="0"/>
    <n v="0"/>
    <n v="0"/>
    <n v="0"/>
    <n v="0"/>
    <n v="0"/>
    <n v="0"/>
    <n v="0"/>
    <n v="0"/>
    <n v="0"/>
    <n v="0"/>
    <n v="0"/>
    <n v="0"/>
    <n v="0"/>
    <n v="0"/>
    <m/>
    <n v="0"/>
    <n v="0"/>
    <n v="0"/>
    <m/>
    <n v="0"/>
    <n v="0"/>
    <n v="0"/>
    <n v="0"/>
    <n v="0"/>
    <x v="0"/>
    <m/>
    <s v="No root cause"/>
    <s v="No root cause"/>
    <s v="No root cause"/>
    <x v="3"/>
    <s v=""/>
    <s v="EST_082"/>
    <m/>
    <s v=""/>
  </r>
  <r>
    <s v="Ntoumba"/>
    <s v="CTR_355"/>
    <s v="CENTRE"/>
    <s v="IHS"/>
    <s v="Grid-Gen"/>
    <s v="CENTRE"/>
    <s v="Ntoumba"/>
    <s v="ZTE"/>
    <n v="0"/>
    <n v="0"/>
    <n v="0"/>
    <n v="0"/>
    <n v="0"/>
    <n v="0"/>
    <n v="0"/>
    <n v="0"/>
    <n v="0"/>
    <n v="0"/>
    <n v="0"/>
    <n v="0"/>
    <n v="0"/>
    <n v="0"/>
    <n v="0"/>
    <n v="0"/>
    <n v="0"/>
    <n v="0"/>
    <n v="0"/>
    <n v="0"/>
    <m/>
    <n v="0"/>
    <n v="0"/>
    <n v="0"/>
    <m/>
    <n v="0"/>
    <n v="0"/>
    <n v="0"/>
    <n v="0"/>
    <n v="0"/>
    <x v="0"/>
    <m/>
    <s v="No root cause"/>
    <s v="No root cause"/>
    <s v="No root cause"/>
    <x v="3"/>
    <s v=""/>
    <s v="CTR_355"/>
    <m/>
    <s v=""/>
  </r>
  <r>
    <s v="Meyo-Centre"/>
    <s v="CTR_145"/>
    <s v="CENTRE"/>
    <s v="IHS"/>
    <s v="Solar-Gen-Lithium"/>
    <s v="CENTRE"/>
    <s v="Meyo"/>
    <s v="ZTE"/>
    <n v="0"/>
    <n v="0"/>
    <n v="0"/>
    <n v="0"/>
    <n v="0"/>
    <n v="0"/>
    <n v="0"/>
    <n v="0"/>
    <n v="0"/>
    <n v="0"/>
    <n v="0"/>
    <n v="0"/>
    <n v="0"/>
    <n v="0"/>
    <n v="0"/>
    <n v="0"/>
    <n v="0"/>
    <n v="0"/>
    <n v="0"/>
    <n v="0"/>
    <m/>
    <n v="0"/>
    <n v="0"/>
    <n v="0"/>
    <m/>
    <n v="0"/>
    <n v="0"/>
    <n v="0"/>
    <n v="0"/>
    <n v="0"/>
    <x v="0"/>
    <m/>
    <s v="No root cause"/>
    <s v="No root cause"/>
    <s v="No root cause"/>
    <x v="3"/>
    <s v=""/>
    <s v="CTR_145"/>
    <m/>
    <s v=""/>
  </r>
  <r>
    <s v="Mengang-MTN"/>
    <s v="CTR_306"/>
    <s v="CENTRE"/>
    <s v="IHS"/>
    <s v="Grid-Gen"/>
    <s v="CENTRE"/>
    <s v="Mengang"/>
    <s v="ZTE"/>
    <n v="0"/>
    <n v="0"/>
    <n v="0"/>
    <n v="0"/>
    <n v="0"/>
    <n v="0"/>
    <n v="0"/>
    <n v="0"/>
    <n v="0"/>
    <n v="0"/>
    <n v="0"/>
    <n v="0"/>
    <n v="0"/>
    <n v="0"/>
    <n v="0"/>
    <n v="0"/>
    <n v="0"/>
    <n v="0"/>
    <n v="0"/>
    <n v="0"/>
    <m/>
    <n v="0"/>
    <n v="0"/>
    <n v="0"/>
    <m/>
    <n v="0"/>
    <n v="0"/>
    <n v="0"/>
    <n v="0"/>
    <n v="0"/>
    <x v="0"/>
    <m/>
    <s v="No root cause"/>
    <s v="No root cause"/>
    <s v="No root cause"/>
    <x v="3"/>
    <s v=""/>
    <s v="CTR_306"/>
    <m/>
    <s v=""/>
  </r>
  <r>
    <s v="Missole"/>
    <s v="LIT_227"/>
    <s v="LITTORAL"/>
    <s v="IHS"/>
    <s v="Hybrid-Gen"/>
    <s v="LITTORAL"/>
    <s v="Missole"/>
    <s v="ZTE"/>
    <n v="0"/>
    <n v="0"/>
    <n v="0"/>
    <n v="0"/>
    <n v="0"/>
    <n v="0"/>
    <n v="0"/>
    <n v="0"/>
    <n v="0"/>
    <n v="0"/>
    <n v="0"/>
    <n v="0"/>
    <n v="0"/>
    <n v="0"/>
    <n v="0"/>
    <n v="0"/>
    <n v="0"/>
    <n v="0"/>
    <n v="0"/>
    <n v="0"/>
    <m/>
    <n v="0"/>
    <n v="0"/>
    <n v="0"/>
    <m/>
    <n v="0"/>
    <n v="0"/>
    <n v="0"/>
    <n v="0"/>
    <n v="0"/>
    <x v="0"/>
    <m/>
    <s v="No root cause"/>
    <s v="No root cause"/>
    <s v="No root cause"/>
    <x v="3"/>
    <s v=""/>
    <s v="LIT_227"/>
    <m/>
    <s v=""/>
  </r>
  <r>
    <s v="Ndokohok-IHS"/>
    <s v="OST_025"/>
    <s v="CENTRE"/>
    <s v="IHS"/>
    <s v="Grid-Gen"/>
    <s v="OUEST"/>
    <s v="Makenene"/>
    <s v="ZTE"/>
    <n v="0"/>
    <n v="0"/>
    <n v="0"/>
    <n v="0"/>
    <n v="0"/>
    <n v="0"/>
    <n v="0"/>
    <n v="0"/>
    <n v="0"/>
    <n v="0"/>
    <n v="0"/>
    <n v="0"/>
    <n v="0"/>
    <n v="0"/>
    <n v="0"/>
    <n v="0"/>
    <n v="0"/>
    <n v="0"/>
    <n v="0"/>
    <n v="0"/>
    <m/>
    <n v="0"/>
    <n v="0"/>
    <n v="0"/>
    <m/>
    <n v="0"/>
    <n v="0"/>
    <n v="0"/>
    <n v="0"/>
    <n v="0"/>
    <x v="0"/>
    <m/>
    <s v="No root cause"/>
    <s v="No root cause"/>
    <s v="No root cause"/>
    <x v="3"/>
    <s v=""/>
    <s v="OST_025"/>
    <m/>
    <s v=""/>
  </r>
  <r>
    <s v="Dibombari"/>
    <s v="LIT_187"/>
    <s v="LITTORAL"/>
    <s v="IHS"/>
    <s v="Grid-Gen"/>
    <s v="LITTORAL"/>
    <s v="Dibombari"/>
    <s v="ZTE"/>
    <n v="0"/>
    <n v="0"/>
    <n v="0"/>
    <n v="0"/>
    <n v="0"/>
    <n v="0"/>
    <n v="0"/>
    <n v="0"/>
    <n v="0"/>
    <n v="0"/>
    <n v="0"/>
    <n v="0"/>
    <n v="0"/>
    <n v="0"/>
    <n v="0"/>
    <n v="0"/>
    <n v="0"/>
    <n v="0"/>
    <n v="0"/>
    <n v="0"/>
    <m/>
    <n v="0"/>
    <n v="0"/>
    <n v="0"/>
    <m/>
    <n v="0"/>
    <n v="0"/>
    <n v="0"/>
    <n v="0"/>
    <n v="0"/>
    <x v="0"/>
    <m/>
    <s v="No root cause"/>
    <s v="No root cause"/>
    <s v="No root cause"/>
    <x v="3"/>
    <s v=""/>
    <s v="LIT_187"/>
    <m/>
    <s v=""/>
  </r>
  <r>
    <s v="Sud-Cameroun-Hevea-Camtel"/>
    <s v="SUD_055"/>
    <s v="LITTORAL"/>
    <s v="CAMUSAT"/>
    <s v="Good Grid no GE - 8h"/>
    <s v="SUD"/>
    <s v="Niete"/>
    <s v="ZTE"/>
    <n v="0"/>
    <n v="0"/>
    <n v="0"/>
    <n v="0"/>
    <n v="0"/>
    <n v="0"/>
    <n v="0"/>
    <n v="0"/>
    <n v="0"/>
    <n v="0"/>
    <n v="0"/>
    <n v="0"/>
    <n v="0"/>
    <n v="0"/>
    <n v="0"/>
    <n v="0"/>
    <n v="0"/>
    <n v="0"/>
    <n v="0"/>
    <n v="0"/>
    <m/>
    <n v="0"/>
    <n v="0"/>
    <n v="0"/>
    <m/>
    <n v="0"/>
    <n v="0"/>
    <n v="0"/>
    <n v="0"/>
    <n v="0"/>
    <x v="0"/>
    <m/>
    <s v="No root cause"/>
    <s v="No root cause"/>
    <s v="No root cause"/>
    <x v="3"/>
    <s v=""/>
    <s v="SUD_055"/>
    <m/>
    <s v=""/>
  </r>
  <r>
    <s v="Bonalea"/>
    <s v="LIT_296"/>
    <s v="LITTORAL"/>
    <s v="IHS"/>
    <s v="Grid-Gen"/>
    <s v="LITTORAL"/>
    <s v="Bonalea"/>
    <s v="ZTE"/>
    <n v="0"/>
    <n v="0"/>
    <n v="0"/>
    <n v="0"/>
    <n v="0"/>
    <n v="0"/>
    <n v="0"/>
    <n v="0"/>
    <n v="0"/>
    <n v="0"/>
    <n v="0"/>
    <n v="0"/>
    <n v="0"/>
    <n v="0"/>
    <n v="0"/>
    <n v="0"/>
    <n v="0"/>
    <n v="0"/>
    <n v="0"/>
    <n v="0"/>
    <m/>
    <n v="0"/>
    <n v="0"/>
    <n v="0"/>
    <m/>
    <n v="0"/>
    <n v="0"/>
    <n v="0"/>
    <n v="0"/>
    <n v="0"/>
    <x v="0"/>
    <m/>
    <s v="No root cause"/>
    <s v="No root cause"/>
    <s v="No root cause"/>
    <x v="3"/>
    <s v=""/>
    <s v="LIT_296"/>
    <m/>
    <s v=""/>
  </r>
  <r>
    <s v="Bare"/>
    <s v="LIT_112"/>
    <s v="LITTORAL"/>
    <s v="IHS"/>
    <s v="Grid-Gen"/>
    <s v="LITTORAL"/>
    <s v="Bare"/>
    <s v="ZTE"/>
    <n v="0"/>
    <n v="0"/>
    <n v="0"/>
    <n v="0"/>
    <n v="0"/>
    <n v="0"/>
    <n v="0"/>
    <n v="0"/>
    <n v="0"/>
    <n v="0"/>
    <n v="0"/>
    <n v="0"/>
    <n v="0"/>
    <n v="0"/>
    <n v="0"/>
    <n v="0"/>
    <n v="0"/>
    <n v="0"/>
    <n v="0"/>
    <n v="0"/>
    <m/>
    <n v="0"/>
    <n v="0"/>
    <n v="0"/>
    <m/>
    <n v="0"/>
    <n v="0"/>
    <n v="0"/>
    <n v="0"/>
    <n v="0"/>
    <x v="0"/>
    <m/>
    <s v="BSS"/>
    <s v="RAN ISSUE"/>
    <s v="BSS Hardware issue"/>
    <x v="1"/>
    <s v="(05-10-2026 cells zte): _x000a__x000a_09/05/2026 : Intervention prevue pour ce jour _x000a_08/05/2026 : FME presentement sur le site de Missole || Intervention reporter pour demain || ETA : 09/05/2026 _x000a_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10-2026 cells zte): _x000a__x000a_09/05/2026 : Intervention prevue pour ce jour _x000a_08/05/2026 : FME presentement sur le site de Missole || Intervention reporter pour demain || ETA : 09/05/2026 _x000a_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10-2026 cells zte): _x000a__x000a_09/05/2026 : Feedback PM : VSWR correction Plan date  review  : 10/05/2026_x000a_08/05/2026 : FME presentement sur le site de Missole || Intervention reporter pour demain || ETA : 09/05/2026 _x000a_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
    <s v="LIT_112"/>
    <m/>
    <s v=""/>
  </r>
  <r>
    <s v="Kola-IHS"/>
    <s v="LIT_764"/>
    <s v="LITTORAL"/>
    <s v="IHS"/>
    <s v="Grid-Gen"/>
    <s v="LITTORAL"/>
    <s v="Baaba"/>
    <s v="ZTE"/>
    <n v="0"/>
    <n v="0"/>
    <n v="0"/>
    <n v="0"/>
    <n v="0"/>
    <n v="0"/>
    <n v="0"/>
    <n v="0"/>
    <n v="0"/>
    <n v="0"/>
    <n v="0"/>
    <n v="0"/>
    <n v="0"/>
    <n v="0"/>
    <n v="0"/>
    <n v="0"/>
    <n v="0"/>
    <n v="0"/>
    <n v="0"/>
    <n v="0"/>
    <m/>
    <n v="0"/>
    <n v="0"/>
    <n v="0"/>
    <m/>
    <n v="0"/>
    <n v="0"/>
    <n v="0"/>
    <n v="0"/>
    <n v="0"/>
    <x v="0"/>
    <m/>
    <s v="No root cause"/>
    <s v="No root cause"/>
    <s v="No root cause"/>
    <x v="3"/>
    <s v=""/>
    <s v="LIT_764"/>
    <m/>
    <s v=""/>
  </r>
  <r>
    <s v="Ndoulou-IHS"/>
    <s v="LIT_431"/>
    <s v="LITTORAL"/>
    <s v="IHS"/>
    <s v="Grid-Gen"/>
    <s v="LITTORAL"/>
    <s v="Ndoulou"/>
    <s v="ZTE"/>
    <n v="0"/>
    <n v="0"/>
    <n v="0"/>
    <n v="0"/>
    <n v="0"/>
    <n v="0"/>
    <n v="0"/>
    <n v="0"/>
    <n v="0"/>
    <n v="0"/>
    <n v="0"/>
    <n v="0"/>
    <n v="0"/>
    <n v="0"/>
    <n v="0"/>
    <n v="0"/>
    <n v="0"/>
    <n v="0"/>
    <n v="0"/>
    <n v="0"/>
    <m/>
    <n v="0"/>
    <n v="0"/>
    <n v="0"/>
    <m/>
    <n v="0"/>
    <n v="0"/>
    <n v="0"/>
    <n v="0"/>
    <n v="0"/>
    <x v="0"/>
    <m/>
    <s v="No root cause"/>
    <s v="No root cause"/>
    <s v="No root cause"/>
    <x v="3"/>
    <s v=""/>
    <s v="LIT_431"/>
    <m/>
    <s v=""/>
  </r>
  <r>
    <s v="Manengole"/>
    <s v="LIT_356"/>
    <s v="LITTORAL"/>
    <s v="IHS"/>
    <s v="Grid-Gen"/>
    <s v="LITTORAL"/>
    <s v="Manengole"/>
    <s v="ZTE"/>
    <n v="0"/>
    <n v="0"/>
    <n v="0"/>
    <n v="0"/>
    <n v="0"/>
    <n v="0"/>
    <n v="0"/>
    <n v="0"/>
    <n v="0"/>
    <n v="0"/>
    <n v="0"/>
    <n v="0"/>
    <n v="0"/>
    <n v="0"/>
    <n v="0"/>
    <n v="0"/>
    <n v="0"/>
    <n v="0"/>
    <n v="0"/>
    <n v="0"/>
    <m/>
    <n v="0"/>
    <n v="0"/>
    <n v="0"/>
    <m/>
    <n v="0"/>
    <n v="0"/>
    <n v="0"/>
    <n v="0"/>
    <n v="0"/>
    <x v="0"/>
    <m/>
    <s v="No root cause"/>
    <s v="No root cause"/>
    <s v="No root cause"/>
    <x v="3"/>
    <s v=""/>
    <s v="LIT_356"/>
    <m/>
    <s v=""/>
  </r>
  <r>
    <s v="Logbadjeck-IHS"/>
    <s v="LIT_503"/>
    <s v="LITTORAL"/>
    <s v="IHS"/>
    <s v="Grid-Gen"/>
    <s v="LITTORAL"/>
    <s v="Logbadjeck"/>
    <s v="ZTE"/>
    <n v="0"/>
    <n v="0"/>
    <n v="0"/>
    <n v="0"/>
    <n v="0"/>
    <n v="0"/>
    <n v="0"/>
    <n v="0"/>
    <n v="0"/>
    <n v="0"/>
    <n v="0"/>
    <n v="0"/>
    <n v="0"/>
    <n v="0"/>
    <n v="0"/>
    <n v="0"/>
    <n v="0"/>
    <n v="0"/>
    <n v="0"/>
    <n v="0"/>
    <m/>
    <n v="0"/>
    <n v="0"/>
    <n v="0"/>
    <m/>
    <n v="0"/>
    <n v="0"/>
    <n v="0"/>
    <n v="0"/>
    <n v="0"/>
    <x v="0"/>
    <m/>
    <s v="No root cause"/>
    <s v="No root cause"/>
    <s v="No root cause"/>
    <x v="3"/>
    <s v=""/>
    <s v="LIT_503"/>
    <m/>
    <s v=""/>
  </r>
  <r>
    <s v="Dizangue-KM14-IHS"/>
    <s v="LIT_496"/>
    <s v="LITTORAL"/>
    <s v="IHS"/>
    <s v="Grid-Gen"/>
    <s v="LITTORAL"/>
    <s v="Dizangue"/>
    <s v="ZTE"/>
    <n v="0"/>
    <n v="0"/>
    <n v="0"/>
    <n v="0"/>
    <n v="0"/>
    <n v="0"/>
    <n v="0"/>
    <n v="0"/>
    <n v="0"/>
    <n v="0"/>
    <n v="0"/>
    <n v="0"/>
    <n v="0"/>
    <n v="0"/>
    <n v="0"/>
    <n v="0"/>
    <n v="0"/>
    <n v="0"/>
    <n v="0"/>
    <n v="0"/>
    <m/>
    <n v="0"/>
    <n v="0"/>
    <n v="0"/>
    <m/>
    <n v="0"/>
    <n v="0"/>
    <n v="0"/>
    <n v="0"/>
    <n v="0"/>
    <x v="0"/>
    <m/>
    <s v="No root cause"/>
    <s v="No root cause"/>
    <s v="No root cause"/>
    <x v="3"/>
    <s v=""/>
    <s v="LIT_496"/>
    <m/>
    <s v=""/>
  </r>
  <r>
    <s v="Meyo-Nkoulou"/>
    <s v="SUD_117"/>
    <s v="CENTRE"/>
    <m/>
    <m/>
    <s v="SUD"/>
    <s v="Kyé-Ossi"/>
    <s v="ZTE"/>
    <n v="0"/>
    <n v="0"/>
    <n v="0"/>
    <n v="0"/>
    <n v="0"/>
    <n v="0"/>
    <n v="0"/>
    <n v="0"/>
    <n v="0"/>
    <n v="0"/>
    <n v="0"/>
    <n v="0"/>
    <n v="0"/>
    <n v="0"/>
    <n v="0"/>
    <n v="0"/>
    <n v="0"/>
    <n v="0"/>
    <n v="0"/>
    <n v="0"/>
    <m/>
    <n v="0"/>
    <n v="0"/>
    <n v="0"/>
    <m/>
    <n v="0"/>
    <n v="0"/>
    <n v="0"/>
    <n v="0"/>
    <n v="0"/>
    <x v="0"/>
    <m/>
    <s v="No root cause"/>
    <s v="No root cause"/>
    <s v="No root cause"/>
    <x v="3"/>
    <s v=""/>
    <s v="SUD_117"/>
    <m/>
    <s v=""/>
  </r>
  <r>
    <s v="Mbongo-IHS"/>
    <s v="LIT_480"/>
    <s v="LITTORAL"/>
    <s v="IHS"/>
    <s v="Grid-Gen"/>
    <s v="LITTORAL"/>
    <s v="Mbongo"/>
    <s v="ZTE"/>
    <n v="0"/>
    <n v="0"/>
    <n v="0"/>
    <n v="0"/>
    <n v="0"/>
    <n v="0"/>
    <n v="0"/>
    <n v="0"/>
    <n v="0"/>
    <n v="0"/>
    <n v="0"/>
    <n v="0"/>
    <n v="0"/>
    <n v="0"/>
    <n v="0"/>
    <n v="0"/>
    <n v="0"/>
    <n v="0"/>
    <n v="0"/>
    <n v="0"/>
    <m/>
    <n v="0"/>
    <n v="0"/>
    <n v="0"/>
    <m/>
    <n v="0"/>
    <n v="0"/>
    <n v="0"/>
    <n v="0"/>
    <n v="0"/>
    <x v="0"/>
    <m/>
    <s v="No root cause"/>
    <s v="No root cause"/>
    <s v="No root cause"/>
    <x v="3"/>
    <s v=""/>
    <s v="LIT_480"/>
    <m/>
    <s v=""/>
  </r>
  <r>
    <s v="Apouh"/>
    <s v="LIT_512"/>
    <s v="LITTORAL"/>
    <s v="IHS"/>
    <s v="Grid-Gen"/>
    <s v="LITTORAL"/>
    <s v="Apouh"/>
    <s v="ZTE"/>
    <n v="0"/>
    <n v="0"/>
    <n v="0"/>
    <n v="0"/>
    <n v="0"/>
    <n v="0"/>
    <n v="0"/>
    <n v="0"/>
    <n v="0"/>
    <n v="0"/>
    <n v="0"/>
    <n v="0"/>
    <n v="0"/>
    <n v="0"/>
    <n v="0"/>
    <n v="0"/>
    <n v="0"/>
    <n v="0"/>
    <n v="0"/>
    <n v="0"/>
    <m/>
    <n v="0"/>
    <n v="0"/>
    <n v="0"/>
    <m/>
    <n v="0"/>
    <n v="0"/>
    <n v="0"/>
    <n v="0"/>
    <n v="0"/>
    <x v="0"/>
    <m/>
    <s v="No root cause"/>
    <s v="No root cause"/>
    <s v="No root cause"/>
    <x v="3"/>
    <s v=""/>
    <s v="LIT_512"/>
    <m/>
    <s v=""/>
  </r>
  <r>
    <s v="Ndokok"/>
    <s v="CTR_059"/>
    <s v="LITTORAL"/>
    <s v="IHS"/>
    <s v="Grid-Gen"/>
    <s v="CENTRE"/>
    <s v="Ndokok"/>
    <s v="ZTE"/>
    <n v="0"/>
    <n v="0"/>
    <n v="0"/>
    <n v="0"/>
    <n v="0"/>
    <n v="0"/>
    <n v="0"/>
    <n v="0"/>
    <n v="0"/>
    <n v="0"/>
    <n v="0"/>
    <n v="0"/>
    <n v="0"/>
    <n v="0"/>
    <n v="0"/>
    <n v="0"/>
    <n v="0"/>
    <n v="0"/>
    <n v="0"/>
    <n v="0"/>
    <m/>
    <n v="0"/>
    <n v="0"/>
    <n v="0"/>
    <m/>
    <n v="0"/>
    <n v="0"/>
    <n v="0"/>
    <n v="0"/>
    <n v="0"/>
    <x v="0"/>
    <m/>
    <s v="No root cause"/>
    <s v="No root cause"/>
    <s v="No root cause"/>
    <x v="3"/>
    <s v=""/>
    <s v="CTR_059"/>
    <m/>
    <s v=""/>
  </r>
  <r>
    <s v="MISSOLE-II-PK35-IHS"/>
    <s v="LIT_750"/>
    <s v="LITTORAL"/>
    <m/>
    <m/>
    <s v="LITTORAL"/>
    <s v="Missole"/>
    <s v="ZTE"/>
    <n v="0"/>
    <n v="0"/>
    <n v="0"/>
    <n v="0"/>
    <n v="0"/>
    <n v="0"/>
    <n v="0"/>
    <n v="0"/>
    <n v="0"/>
    <n v="0"/>
    <n v="0"/>
    <n v="0"/>
    <n v="0"/>
    <n v="0"/>
    <n v="0"/>
    <n v="0"/>
    <n v="0"/>
    <n v="0"/>
    <n v="0"/>
    <n v="0"/>
    <m/>
    <n v="0"/>
    <n v="0"/>
    <n v="0"/>
    <m/>
    <n v="0"/>
    <n v="0"/>
    <n v="0"/>
    <n v="0"/>
    <n v="0"/>
    <x v="0"/>
    <m/>
    <s v="No root cause"/>
    <s v="No root cause"/>
    <s v="No root cause"/>
    <x v="3"/>
    <s v=""/>
    <s v="LIT_750"/>
    <m/>
    <s v=""/>
  </r>
  <r>
    <s v="Yembon"/>
    <s v="SUD_243"/>
    <s v="CENTRE"/>
    <s v="CAMUSAT"/>
    <s v="HGB"/>
    <s v="SUD"/>
    <s v="Yembon"/>
    <s v="ZTE"/>
    <n v="0"/>
    <n v="0"/>
    <n v="0"/>
    <n v="0"/>
    <n v="0"/>
    <n v="0"/>
    <n v="0"/>
    <n v="0"/>
    <n v="0"/>
    <n v="0"/>
    <n v="0"/>
    <n v="0"/>
    <n v="0"/>
    <n v="0"/>
    <n v="0"/>
    <n v="0"/>
    <n v="0"/>
    <n v="0"/>
    <n v="0"/>
    <n v="0"/>
    <m/>
    <n v="0"/>
    <n v="0"/>
    <n v="0"/>
    <m/>
    <n v="0"/>
    <n v="0"/>
    <n v="0"/>
    <n v="0"/>
    <n v="0"/>
    <x v="0"/>
    <m/>
    <s v="No root cause"/>
    <s v="No root cause"/>
    <s v="No root cause"/>
    <x v="3"/>
    <s v=""/>
    <s v="SUD_243"/>
    <m/>
    <s v=""/>
  </r>
  <r>
    <s v="Mbomela-IHS"/>
    <s v="SUD_105"/>
    <s v="CENTRE"/>
    <s v="IHS"/>
    <s v="Gen-Lithium"/>
    <s v="SUD"/>
    <s v="Mbomela"/>
    <s v="ZTE"/>
    <n v="0"/>
    <n v="0"/>
    <n v="0"/>
    <n v="0"/>
    <n v="0"/>
    <n v="0"/>
    <n v="0"/>
    <n v="0"/>
    <n v="0"/>
    <n v="0"/>
    <n v="0"/>
    <n v="0"/>
    <n v="0"/>
    <n v="0"/>
    <n v="0"/>
    <n v="0"/>
    <n v="0"/>
    <n v="0"/>
    <n v="0"/>
    <n v="0"/>
    <m/>
    <n v="0"/>
    <n v="0"/>
    <n v="0"/>
    <m/>
    <n v="0"/>
    <n v="0"/>
    <n v="0"/>
    <n v="0"/>
    <n v="0"/>
    <x v="0"/>
    <m/>
    <s v="No root cause"/>
    <s v="No root cause"/>
    <s v="No root cause"/>
    <x v="3"/>
    <s v=""/>
    <s v="SUD_105"/>
    <m/>
    <s v=""/>
  </r>
  <r>
    <s v="Mekoto"/>
    <s v="SUD_126"/>
    <s v="CENTRE"/>
    <s v="CAMUSAT"/>
    <s v="Hybrid Solar S3"/>
    <s v="SUD"/>
    <s v="Ekombitié"/>
    <s v="ZTE"/>
    <n v="0"/>
    <n v="0"/>
    <n v="0"/>
    <n v="0"/>
    <n v="0"/>
    <n v="0"/>
    <n v="0"/>
    <n v="0"/>
    <n v="0"/>
    <n v="0"/>
    <n v="0"/>
    <n v="0"/>
    <n v="0"/>
    <n v="0"/>
    <n v="0"/>
    <n v="0"/>
    <n v="0"/>
    <n v="0"/>
    <n v="0"/>
    <n v="0"/>
    <m/>
    <n v="0"/>
    <n v="0"/>
    <n v="0"/>
    <m/>
    <n v="0"/>
    <n v="0"/>
    <n v="0"/>
    <n v="0"/>
    <n v="0"/>
    <x v="0"/>
    <m/>
    <s v="No root cause"/>
    <s v="No root cause"/>
    <s v="No root cause"/>
    <x v="3"/>
    <s v=""/>
    <s v="SUD_126"/>
    <m/>
    <s v=""/>
  </r>
  <r>
    <s v="Avobengon"/>
    <s v="SUD_244"/>
    <s v="CENTRE"/>
    <s v="IHS"/>
    <s v="Gen-Lithium"/>
    <s v="SUD"/>
    <s v="Avobengon"/>
    <s v="ZTE"/>
    <n v="0"/>
    <n v="0"/>
    <n v="0"/>
    <n v="0"/>
    <n v="0"/>
    <n v="0"/>
    <n v="0"/>
    <n v="0"/>
    <n v="0"/>
    <n v="0"/>
    <n v="0"/>
    <n v="0"/>
    <n v="0"/>
    <n v="0"/>
    <n v="0"/>
    <n v="0"/>
    <n v="0"/>
    <n v="0"/>
    <n v="0"/>
    <n v="0"/>
    <m/>
    <n v="0"/>
    <n v="0"/>
    <n v="0"/>
    <m/>
    <n v="0"/>
    <n v="0"/>
    <n v="0"/>
    <n v="0"/>
    <n v="0"/>
    <x v="0"/>
    <m/>
    <s v="No root cause"/>
    <s v="No root cause"/>
    <s v="No root cause"/>
    <x v="3"/>
    <s v=""/>
    <s v="SUD_244"/>
    <m/>
    <s v=""/>
  </r>
  <r>
    <s v="Koungoulou-MTN"/>
    <s v="SUD_248"/>
    <s v="CENTRE"/>
    <s v="IHS"/>
    <s v="Gen-Lithium"/>
    <s v="SUD"/>
    <s v="Koungoulou"/>
    <s v="ZTE"/>
    <n v="0"/>
    <n v="0"/>
    <n v="0"/>
    <n v="0"/>
    <n v="0"/>
    <n v="0"/>
    <n v="0"/>
    <n v="0"/>
    <n v="0"/>
    <n v="0"/>
    <n v="0"/>
    <n v="0"/>
    <n v="0"/>
    <n v="0"/>
    <n v="0"/>
    <n v="0"/>
    <n v="0"/>
    <n v="0"/>
    <n v="0"/>
    <n v="0"/>
    <m/>
    <n v="0"/>
    <n v="0"/>
    <n v="0"/>
    <m/>
    <n v="0"/>
    <n v="0"/>
    <n v="0"/>
    <n v="0"/>
    <n v="0"/>
    <x v="0"/>
    <m/>
    <s v="No root cause"/>
    <s v="No root cause"/>
    <s v="No root cause"/>
    <x v="3"/>
    <s v=""/>
    <s v="SUD_248"/>
    <m/>
    <s v=""/>
  </r>
  <r>
    <s v="Bikoula-MTN"/>
    <s v="SUD_232"/>
    <s v="CENTRE"/>
    <s v="IHS"/>
    <s v="Gen-Lithium"/>
    <s v="SUD"/>
    <s v="Bikoula"/>
    <s v="ZTE"/>
    <n v="0"/>
    <n v="0"/>
    <n v="0"/>
    <n v="0"/>
    <n v="0"/>
    <n v="0"/>
    <n v="0"/>
    <n v="0"/>
    <n v="0"/>
    <n v="0"/>
    <n v="0"/>
    <n v="0"/>
    <n v="0"/>
    <n v="0"/>
    <n v="0"/>
    <n v="0"/>
    <n v="0"/>
    <n v="0"/>
    <n v="0"/>
    <n v="0"/>
    <m/>
    <n v="0"/>
    <n v="0"/>
    <n v="0"/>
    <m/>
    <n v="0"/>
    <n v="0"/>
    <n v="0"/>
    <n v="0"/>
    <n v="0"/>
    <x v="0"/>
    <m/>
    <s v="No root cause"/>
    <s v="No root cause"/>
    <s v="No root cause"/>
    <x v="3"/>
    <s v=""/>
    <s v="SUD_232"/>
    <m/>
    <s v=""/>
  </r>
  <r>
    <s v="Ngoulemakong-MTN"/>
    <s v="EST_067"/>
    <s v="CENTRE"/>
    <s v="IHS"/>
    <s v="Grid-Hybrid-Gen"/>
    <s v="EST"/>
    <s v="Ngoulemakong"/>
    <s v="ZTE"/>
    <n v="0"/>
    <n v="0"/>
    <n v="0"/>
    <n v="0"/>
    <n v="0"/>
    <n v="0"/>
    <n v="0"/>
    <n v="0"/>
    <n v="0"/>
    <n v="0"/>
    <n v="0"/>
    <n v="0"/>
    <n v="0"/>
    <n v="0"/>
    <n v="0"/>
    <n v="0"/>
    <n v="0"/>
    <n v="0"/>
    <n v="0"/>
    <n v="0"/>
    <m/>
    <n v="0"/>
    <n v="0"/>
    <n v="0"/>
    <m/>
    <n v="0"/>
    <n v="0"/>
    <n v="0"/>
    <n v="0"/>
    <n v="0"/>
    <x v="0"/>
    <m/>
    <s v="No root cause"/>
    <s v="No root cause"/>
    <s v="No root cause"/>
    <x v="3"/>
    <s v=""/>
    <s v="EST_067"/>
    <m/>
    <s v=""/>
  </r>
  <r>
    <s v="Motcheboum"/>
    <s v="EST_062"/>
    <s v="CENTRE"/>
    <s v="IHS"/>
    <s v="Grid-Gen"/>
    <s v="EST"/>
    <s v="Motcheboum"/>
    <s v="ZTE"/>
    <n v="0"/>
    <n v="0"/>
    <n v="0"/>
    <n v="0"/>
    <n v="0"/>
    <n v="0"/>
    <n v="0"/>
    <n v="0"/>
    <n v="0"/>
    <n v="0"/>
    <n v="0"/>
    <n v="0"/>
    <n v="0"/>
    <n v="0"/>
    <n v="0"/>
    <n v="0"/>
    <n v="0"/>
    <n v="0"/>
    <n v="0"/>
    <n v="0"/>
    <m/>
    <n v="0"/>
    <n v="0"/>
    <n v="0"/>
    <m/>
    <n v="0"/>
    <n v="0"/>
    <n v="0"/>
    <n v="0"/>
    <n v="0"/>
    <x v="0"/>
    <m/>
    <s v="No root cause"/>
    <s v="No root cause"/>
    <s v="No root cause"/>
    <x v="3"/>
    <s v=""/>
    <s v="EST_062"/>
    <m/>
    <s v=""/>
  </r>
  <r>
    <s v="Nkoum"/>
    <s v="EST_022"/>
    <s v="CENTRE"/>
    <s v="IHS"/>
    <s v="Grid-Gen"/>
    <s v="EST"/>
    <s v="Nkoum"/>
    <s v="ZTE"/>
    <n v="0"/>
    <n v="0"/>
    <n v="0"/>
    <n v="0"/>
    <n v="0"/>
    <n v="0"/>
    <n v="0"/>
    <n v="0"/>
    <n v="0"/>
    <n v="0"/>
    <n v="0"/>
    <n v="0"/>
    <n v="0"/>
    <n v="0"/>
    <n v="0"/>
    <n v="0"/>
    <n v="0"/>
    <n v="0"/>
    <n v="0"/>
    <n v="0"/>
    <m/>
    <n v="0"/>
    <n v="0"/>
    <n v="0"/>
    <m/>
    <n v="0"/>
    <n v="0"/>
    <n v="0"/>
    <n v="0"/>
    <n v="0"/>
    <x v="0"/>
    <m/>
    <s v="No root cause"/>
    <s v="No root cause"/>
    <s v="No root cause"/>
    <x v="3"/>
    <s v=""/>
    <s v="EST_022"/>
    <m/>
    <s v=""/>
  </r>
  <r>
    <s v="Messok"/>
    <s v="SUD_106"/>
    <s v="CENTRE"/>
    <s v="CAMUSAT"/>
    <s v="Hybrid Solar - S3"/>
    <s v="SUD"/>
    <s v="Messok"/>
    <s v="ZTE"/>
    <n v="0"/>
    <n v="0"/>
    <n v="0"/>
    <n v="0"/>
    <n v="0"/>
    <n v="0"/>
    <n v="0"/>
    <n v="0"/>
    <n v="0"/>
    <n v="0"/>
    <n v="0"/>
    <n v="0"/>
    <n v="0"/>
    <n v="0"/>
    <n v="0"/>
    <n v="0"/>
    <n v="0"/>
    <n v="0"/>
    <n v="0"/>
    <n v="0"/>
    <m/>
    <n v="0"/>
    <n v="0"/>
    <n v="0"/>
    <m/>
    <n v="0"/>
    <n v="0"/>
    <n v="0"/>
    <n v="0"/>
    <n v="0"/>
    <x v="0"/>
    <m/>
    <s v="No root cause"/>
    <s v="No root cause"/>
    <s v="No root cause"/>
    <x v="3"/>
    <s v=""/>
    <s v="SUD_106"/>
    <m/>
    <s v=""/>
  </r>
  <r>
    <s v="Ndonkol-MTN-IHS"/>
    <s v="SUD_062"/>
    <s v="LITTORAL"/>
    <s v="IHS"/>
    <s v="Grid-Gen"/>
    <s v="SUD"/>
    <s v="Ndonkol"/>
    <s v="ZTE"/>
    <n v="0"/>
    <n v="0"/>
    <n v="0"/>
    <n v="0"/>
    <n v="0"/>
    <n v="0"/>
    <n v="0"/>
    <n v="0"/>
    <n v="0"/>
    <n v="0"/>
    <n v="0"/>
    <n v="0"/>
    <n v="0"/>
    <n v="0"/>
    <n v="0"/>
    <n v="0"/>
    <n v="0"/>
    <n v="0"/>
    <n v="0"/>
    <n v="0"/>
    <m/>
    <n v="0"/>
    <n v="0"/>
    <n v="0"/>
    <m/>
    <n v="0"/>
    <n v="0"/>
    <n v="0"/>
    <n v="0"/>
    <n v="0"/>
    <x v="0"/>
    <m/>
    <s v="No root cause"/>
    <s v="No root cause"/>
    <s v="No root cause"/>
    <x v="3"/>
    <s v=""/>
    <s v="SUD_062"/>
    <m/>
    <s v=""/>
  </r>
  <r>
    <s v="Adouma"/>
    <s v="EST_134"/>
    <s v="CENTRE"/>
    <s v="CAMUSAT"/>
    <s v="Hybrid Solar - S3"/>
    <s v="EST"/>
    <s v="Adouma"/>
    <s v="ZTE"/>
    <n v="0"/>
    <n v="0"/>
    <n v="0"/>
    <n v="0"/>
    <n v="0"/>
    <n v="0"/>
    <n v="0"/>
    <n v="0"/>
    <n v="0"/>
    <n v="0"/>
    <n v="0"/>
    <n v="0"/>
    <n v="0"/>
    <n v="0"/>
    <n v="0"/>
    <n v="0"/>
    <n v="0"/>
    <n v="0"/>
    <n v="0"/>
    <n v="0"/>
    <m/>
    <n v="0"/>
    <n v="0"/>
    <n v="0"/>
    <m/>
    <n v="0"/>
    <n v="0"/>
    <n v="0"/>
    <n v="0"/>
    <n v="0"/>
    <x v="0"/>
    <m/>
    <s v="No root cause"/>
    <s v="No root cause"/>
    <s v="No root cause"/>
    <x v="3"/>
    <s v=""/>
    <s v="EST_134"/>
    <m/>
    <s v=""/>
  </r>
  <r>
    <s v="GADJI"/>
    <s v="EST_147"/>
    <s v="CENTRE"/>
    <m/>
    <m/>
    <s v="EST"/>
    <s v="Gadji"/>
    <s v="ZTE"/>
    <n v="0"/>
    <n v="0"/>
    <n v="0"/>
    <n v="0"/>
    <n v="0"/>
    <n v="0"/>
    <n v="0"/>
    <n v="0"/>
    <n v="0"/>
    <n v="0"/>
    <n v="0"/>
    <n v="0"/>
    <n v="0"/>
    <n v="0"/>
    <n v="0"/>
    <n v="0"/>
    <n v="0"/>
    <n v="0"/>
    <n v="0"/>
    <n v="0"/>
    <m/>
    <n v="0"/>
    <n v="0"/>
    <n v="0"/>
    <m/>
    <n v="0"/>
    <n v="0"/>
    <n v="0"/>
    <n v="0"/>
    <n v="0"/>
    <x v="0"/>
    <m/>
    <s v="No root cause"/>
    <s v="No root cause"/>
    <s v="No root cause"/>
    <x v="3"/>
    <s v=""/>
    <s v="EST_147"/>
    <m/>
    <s v=""/>
  </r>
  <r>
    <s v="Badongoue-MTN-IHS"/>
    <s v="EST_089"/>
    <s v="CENTRE"/>
    <s v="IHS"/>
    <s v="Grid-Gen-Lithium"/>
    <s v="EST"/>
    <s v="Badongoue"/>
    <s v="ZTE"/>
    <n v="0"/>
    <n v="0"/>
    <n v="0"/>
    <n v="0"/>
    <n v="0"/>
    <n v="0"/>
    <n v="0"/>
    <n v="0"/>
    <n v="0"/>
    <n v="0"/>
    <n v="0"/>
    <n v="0"/>
    <n v="0"/>
    <n v="0"/>
    <n v="0"/>
    <n v="0"/>
    <n v="0"/>
    <n v="0"/>
    <n v="0"/>
    <n v="0"/>
    <m/>
    <n v="0"/>
    <n v="0"/>
    <n v="0"/>
    <m/>
    <n v="0"/>
    <n v="0"/>
    <n v="0"/>
    <n v="0"/>
    <n v="0"/>
    <x v="0"/>
    <m/>
    <s v="No root cause"/>
    <s v="No root cause"/>
    <s v="No root cause"/>
    <x v="3"/>
    <s v=""/>
    <s v="EST_089"/>
    <m/>
    <s v=""/>
  </r>
  <r>
    <s v="Dimako"/>
    <s v="EST_019"/>
    <s v="CENTRE"/>
    <s v="IHS"/>
    <s v="Grid-Gen"/>
    <s v="EST"/>
    <s v="Dimako"/>
    <s v="ZTE"/>
    <n v="0"/>
    <n v="0"/>
    <n v="0"/>
    <n v="0"/>
    <n v="0"/>
    <n v="0"/>
    <n v="0"/>
    <n v="0"/>
    <n v="0"/>
    <n v="0"/>
    <n v="0"/>
    <n v="0"/>
    <n v="0"/>
    <n v="0"/>
    <n v="0"/>
    <n v="0"/>
    <n v="0"/>
    <n v="0"/>
    <n v="0"/>
    <n v="0"/>
    <m/>
    <n v="0"/>
    <n v="0"/>
    <n v="0"/>
    <m/>
    <n v="0"/>
    <n v="0"/>
    <n v="0"/>
    <n v="0"/>
    <n v="0"/>
    <x v="0"/>
    <m/>
    <s v="No root cause"/>
    <s v="No root cause"/>
    <s v="No root cause"/>
    <x v="3"/>
    <s v=""/>
    <s v="EST_019"/>
    <m/>
    <s v=""/>
  </r>
  <r>
    <s v="Atok"/>
    <s v="EST_017"/>
    <s v="CENTRE"/>
    <s v="IHS"/>
    <s v="Grid-Gen-Lithium"/>
    <s v="EST"/>
    <s v="Atok"/>
    <s v="ZTE"/>
    <n v="0"/>
    <n v="0"/>
    <n v="0"/>
    <n v="0"/>
    <n v="0"/>
    <n v="0"/>
    <n v="0"/>
    <n v="0"/>
    <n v="0"/>
    <n v="0"/>
    <n v="0"/>
    <n v="0"/>
    <n v="0"/>
    <n v="0"/>
    <n v="0"/>
    <n v="0"/>
    <n v="0"/>
    <n v="0"/>
    <n v="0"/>
    <n v="0"/>
    <m/>
    <n v="0"/>
    <n v="0"/>
    <n v="0"/>
    <m/>
    <n v="0"/>
    <n v="0"/>
    <n v="0"/>
    <n v="0"/>
    <n v="0"/>
    <x v="0"/>
    <m/>
    <s v="No root cause"/>
    <s v="No root cause"/>
    <s v="No root cause"/>
    <x v="3"/>
    <s v=""/>
    <s v="EST_017"/>
    <m/>
    <s v=""/>
  </r>
  <r>
    <s v="Bigoens-IHS"/>
    <s v="EST_029"/>
    <s v="CENTRE"/>
    <s v="IHS"/>
    <s v="Gen-Lithium"/>
    <s v="EST"/>
    <s v="Bigoens"/>
    <s v="ZTE"/>
    <n v="0"/>
    <n v="0"/>
    <n v="0"/>
    <n v="0"/>
    <n v="0"/>
    <n v="0"/>
    <n v="0"/>
    <n v="0"/>
    <n v="0"/>
    <n v="0"/>
    <n v="0"/>
    <n v="0"/>
    <n v="0"/>
    <n v="0"/>
    <n v="0"/>
    <n v="0"/>
    <n v="0"/>
    <n v="0"/>
    <n v="0"/>
    <n v="0"/>
    <m/>
    <n v="0"/>
    <n v="0"/>
    <n v="0"/>
    <m/>
    <n v="0"/>
    <n v="0"/>
    <n v="0"/>
    <n v="0"/>
    <n v="0"/>
    <x v="0"/>
    <m/>
    <s v="No root cause"/>
    <s v="No root cause"/>
    <s v="No root cause"/>
    <x v="3"/>
    <s v=""/>
    <s v="EST_029"/>
    <m/>
    <s v=""/>
  </r>
  <r>
    <s v="Andom-MTN"/>
    <s v="CTR_305"/>
    <s v="CENTRE"/>
    <s v="IHS"/>
    <s v="Hybrid-Gen"/>
    <s v="CENTRE"/>
    <s v="Andom"/>
    <s v="ZTE"/>
    <n v="0"/>
    <n v="0"/>
    <n v="0"/>
    <n v="0"/>
    <n v="0"/>
    <n v="0"/>
    <n v="0"/>
    <n v="0"/>
    <n v="0"/>
    <n v="0"/>
    <n v="0"/>
    <n v="0"/>
    <n v="0"/>
    <n v="0"/>
    <n v="0"/>
    <n v="0"/>
    <n v="0"/>
    <n v="0"/>
    <n v="0"/>
    <n v="0"/>
    <m/>
    <n v="0"/>
    <n v="0"/>
    <n v="0"/>
    <m/>
    <n v="0"/>
    <n v="0"/>
    <n v="0"/>
    <n v="0"/>
    <n v="0"/>
    <x v="0"/>
    <m/>
    <s v="No root cause"/>
    <s v="No root cause"/>
    <s v="No root cause"/>
    <x v="3"/>
    <s v=""/>
    <s v="CTR_305"/>
    <m/>
    <s v=""/>
  </r>
  <r>
    <s v="Nyazanga"/>
    <s v="SUD_249"/>
    <s v="CENTRE"/>
    <s v="IHS"/>
    <s v="Grid-Gen-Lithium"/>
    <s v="SUD"/>
    <s v="Nyazanga"/>
    <s v="ZTE"/>
    <n v="0"/>
    <n v="0"/>
    <n v="0"/>
    <n v="0"/>
    <n v="0"/>
    <n v="0"/>
    <n v="0"/>
    <n v="0"/>
    <n v="0"/>
    <n v="0"/>
    <n v="0"/>
    <n v="0"/>
    <n v="0"/>
    <n v="0"/>
    <n v="0"/>
    <n v="0"/>
    <n v="0"/>
    <n v="0"/>
    <n v="0"/>
    <n v="0"/>
    <m/>
    <n v="0"/>
    <n v="0"/>
    <n v="0"/>
    <m/>
    <n v="0"/>
    <n v="0"/>
    <n v="0"/>
    <n v="0"/>
    <n v="0"/>
    <x v="0"/>
    <m/>
    <s v="No root cause"/>
    <s v="No root cause"/>
    <s v="No root cause"/>
    <x v="3"/>
    <s v=""/>
    <s v="SUD_249"/>
    <m/>
    <s v=""/>
  </r>
  <r>
    <s v="Melane"/>
    <s v="SUD_256"/>
    <s v="CENTRE"/>
    <s v="IHS"/>
    <s v="Grid-Gen"/>
    <s v="SUD"/>
    <s v="Melane"/>
    <s v="ZTE"/>
    <n v="0"/>
    <n v="0"/>
    <n v="0"/>
    <n v="0"/>
    <n v="0"/>
    <n v="0"/>
    <n v="0"/>
    <n v="0"/>
    <n v="0"/>
    <n v="0"/>
    <n v="0"/>
    <n v="0"/>
    <n v="0"/>
    <n v="0"/>
    <n v="0"/>
    <n v="0"/>
    <n v="0"/>
    <n v="0"/>
    <n v="0"/>
    <n v="0"/>
    <m/>
    <n v="0"/>
    <n v="0"/>
    <n v="0"/>
    <m/>
    <n v="0"/>
    <n v="0"/>
    <n v="0"/>
    <n v="0"/>
    <n v="0"/>
    <x v="0"/>
    <m/>
    <s v="No root cause"/>
    <s v="No root cause"/>
    <s v="No root cause"/>
    <x v="3"/>
    <s v=""/>
    <s v="SUD_256"/>
    <m/>
    <s v=""/>
  </r>
  <r>
    <s v="Kpwang-MTN"/>
    <s v="SUD_239"/>
    <s v="CENTRE"/>
    <s v="IHS"/>
    <s v="Grid-Gen"/>
    <s v="SUD"/>
    <s v="Kpwang"/>
    <s v="ZTE"/>
    <n v="0"/>
    <n v="0"/>
    <n v="0"/>
    <n v="0"/>
    <n v="0"/>
    <n v="0"/>
    <n v="0"/>
    <n v="0"/>
    <n v="0"/>
    <n v="0"/>
    <n v="0"/>
    <n v="0"/>
    <n v="0"/>
    <n v="0"/>
    <n v="0"/>
    <n v="0"/>
    <n v="0"/>
    <n v="0"/>
    <n v="0"/>
    <n v="0"/>
    <m/>
    <n v="0"/>
    <n v="0"/>
    <n v="0"/>
    <m/>
    <n v="0"/>
    <n v="0"/>
    <n v="0"/>
    <n v="0"/>
    <n v="0"/>
    <x v="0"/>
    <m/>
    <s v="No root cause"/>
    <s v="No root cause"/>
    <s v="No root cause"/>
    <x v="3"/>
    <s v=""/>
    <s v="SUD_239"/>
    <m/>
    <s v=""/>
  </r>
  <r>
    <s v="Ebanga-Ngoulou-New"/>
    <s v="SUD_019"/>
    <s v="CENTRE"/>
    <s v="CAMUSAT"/>
    <s v="Medium Grid + GE"/>
    <s v="SUD"/>
    <s v="Ebanga-Ngoulou"/>
    <s v="ZTE"/>
    <n v="0"/>
    <n v="0"/>
    <n v="0"/>
    <n v="0"/>
    <n v="0"/>
    <n v="0"/>
    <n v="0"/>
    <n v="0"/>
    <n v="0"/>
    <n v="0"/>
    <n v="0"/>
    <n v="0"/>
    <n v="0"/>
    <n v="0"/>
    <n v="0"/>
    <n v="0"/>
    <n v="0"/>
    <n v="0"/>
    <n v="0"/>
    <n v="0"/>
    <m/>
    <n v="0"/>
    <n v="0"/>
    <n v="0"/>
    <m/>
    <n v="0"/>
    <n v="0"/>
    <n v="0"/>
    <n v="0"/>
    <n v="0"/>
    <x v="0"/>
    <m/>
    <s v="No root cause"/>
    <s v="No root cause"/>
    <s v="No root cause"/>
    <x v="3"/>
    <s v=""/>
    <s v="SUD_019"/>
    <m/>
    <s v=""/>
  </r>
  <r>
    <s v="EMINEMVOM-IHS"/>
    <s v="SUD_107"/>
    <s v="CENTRE"/>
    <s v="IHS"/>
    <s v="Hybrid-Gen-Lithium"/>
    <s v="SUD"/>
    <s v="Eminevom"/>
    <s v="ZTE"/>
    <n v="0"/>
    <n v="0"/>
    <n v="0"/>
    <n v="0"/>
    <n v="0"/>
    <n v="0"/>
    <n v="0"/>
    <n v="0"/>
    <n v="0"/>
    <n v="0"/>
    <n v="0"/>
    <n v="0"/>
    <n v="0"/>
    <n v="0"/>
    <n v="0"/>
    <n v="0"/>
    <n v="0"/>
    <n v="0"/>
    <n v="0"/>
    <n v="0"/>
    <m/>
    <n v="0"/>
    <n v="0"/>
    <n v="0"/>
    <m/>
    <n v="0"/>
    <n v="0"/>
    <n v="0"/>
    <n v="0"/>
    <n v="0"/>
    <x v="0"/>
    <m/>
    <s v="No root cause"/>
    <s v="No root cause"/>
    <s v="No root cause"/>
    <x v="3"/>
    <s v=""/>
    <s v="SUD_107"/>
    <m/>
    <s v=""/>
  </r>
  <r>
    <s v="Evelessi-IHS"/>
    <s v="SUD_138"/>
    <s v="CENTRE"/>
    <s v="IHS"/>
    <s v="Gen-Lithium"/>
    <s v="SUD"/>
    <s v="Sangmelima"/>
    <s v="ZTE"/>
    <n v="0"/>
    <n v="0"/>
    <n v="0"/>
    <n v="0"/>
    <n v="0"/>
    <n v="0"/>
    <n v="0"/>
    <n v="0"/>
    <n v="0"/>
    <n v="0"/>
    <n v="0"/>
    <n v="0"/>
    <n v="0"/>
    <n v="0"/>
    <n v="0"/>
    <n v="0"/>
    <n v="0"/>
    <n v="0"/>
    <n v="0"/>
    <n v="0"/>
    <m/>
    <n v="0"/>
    <n v="0"/>
    <n v="0"/>
    <m/>
    <n v="0"/>
    <n v="0"/>
    <n v="0"/>
    <n v="0"/>
    <n v="0"/>
    <x v="0"/>
    <m/>
    <s v="No root cause"/>
    <s v="No root cause"/>
    <s v="No root cause"/>
    <x v="3"/>
    <s v=""/>
    <s v="SUD_138"/>
    <m/>
    <s v=""/>
  </r>
  <r>
    <s v="Olounou-MTN"/>
    <s v="CTR_298"/>
    <s v="CENTRE"/>
    <s v="IHS"/>
    <s v="Grid-Gen-Lithium"/>
    <s v="CENTRE"/>
    <s v="Olounou"/>
    <s v="ZTE"/>
    <n v="0"/>
    <n v="0"/>
    <n v="0"/>
    <n v="0"/>
    <n v="0"/>
    <n v="0"/>
    <n v="0"/>
    <n v="0"/>
    <n v="0"/>
    <n v="0"/>
    <n v="0"/>
    <n v="0"/>
    <n v="0"/>
    <n v="0"/>
    <n v="0"/>
    <n v="0"/>
    <n v="0"/>
    <n v="0"/>
    <n v="0"/>
    <n v="0"/>
    <m/>
    <n v="0"/>
    <n v="0"/>
    <n v="0"/>
    <m/>
    <n v="0"/>
    <n v="0"/>
    <n v="0"/>
    <n v="0"/>
    <n v="0"/>
    <x v="0"/>
    <m/>
    <s v="No root cause"/>
    <s v="No root cause"/>
    <s v="No root cause"/>
    <x v="3"/>
    <s v=""/>
    <s v="CTR_298"/>
    <m/>
    <s v=""/>
  </r>
  <r>
    <s v="Koundou-MTN"/>
    <s v="CTR_823"/>
    <s v="CENTRE"/>
    <s v="CAMUSAT"/>
    <s v="HGB"/>
    <s v="CENTRE"/>
    <s v="Koundou"/>
    <s v="ZTE"/>
    <n v="0"/>
    <n v="0"/>
    <n v="0"/>
    <n v="0"/>
    <n v="0"/>
    <n v="0"/>
    <n v="0"/>
    <n v="0"/>
    <n v="0"/>
    <n v="0"/>
    <n v="0"/>
    <n v="0"/>
    <n v="0"/>
    <n v="0"/>
    <n v="0"/>
    <n v="0"/>
    <n v="0"/>
    <n v="0"/>
    <n v="0"/>
    <n v="0"/>
    <m/>
    <n v="0"/>
    <n v="0"/>
    <n v="0"/>
    <m/>
    <n v="0"/>
    <n v="0"/>
    <n v="0"/>
    <n v="0"/>
    <n v="0"/>
    <x v="0"/>
    <m/>
    <s v="No root cause"/>
    <s v="No root cause"/>
    <s v="No root cause"/>
    <x v="3"/>
    <s v=""/>
    <s v="CTR_823"/>
    <m/>
    <s v=""/>
  </r>
  <r>
    <s v="Mvoutessi-MTN"/>
    <s v="SUD_237"/>
    <s v="CENTRE"/>
    <s v="IHS"/>
    <s v="Gen Only"/>
    <s v="SUD"/>
    <s v="Mvoutessi"/>
    <s v="ZTE"/>
    <n v="0"/>
    <n v="0"/>
    <n v="0"/>
    <n v="0"/>
    <n v="0"/>
    <n v="0"/>
    <n v="0"/>
    <n v="0"/>
    <n v="0"/>
    <n v="0"/>
    <n v="0"/>
    <n v="0"/>
    <n v="0"/>
    <n v="0"/>
    <n v="0"/>
    <n v="0"/>
    <n v="0"/>
    <n v="0"/>
    <n v="0"/>
    <n v="0"/>
    <m/>
    <n v="0"/>
    <n v="0"/>
    <n v="0"/>
    <m/>
    <n v="0"/>
    <n v="0"/>
    <n v="0"/>
    <n v="0"/>
    <n v="0"/>
    <x v="0"/>
    <m/>
    <s v="No root cause"/>
    <s v="No root cause"/>
    <s v="No root cause"/>
    <x v="3"/>
    <s v=""/>
    <s v="SUD_237"/>
    <m/>
    <s v=""/>
  </r>
  <r>
    <s v="Nkout"/>
    <s v="SUD_012"/>
    <s v="CENTRE"/>
    <s v="IHS"/>
    <s v="Grid-Gen"/>
    <s v="SUD"/>
    <s v="Nkout"/>
    <s v="ZTE"/>
    <n v="0"/>
    <n v="0"/>
    <n v="0"/>
    <n v="0"/>
    <n v="0"/>
    <n v="0"/>
    <n v="0"/>
    <n v="0"/>
    <n v="0"/>
    <n v="0"/>
    <n v="0"/>
    <n v="0"/>
    <n v="0"/>
    <n v="0"/>
    <n v="0"/>
    <n v="0"/>
    <n v="0"/>
    <n v="0"/>
    <n v="0"/>
    <n v="0"/>
    <m/>
    <n v="0"/>
    <n v="0"/>
    <n v="0"/>
    <m/>
    <n v="0"/>
    <n v="0"/>
    <n v="0"/>
    <n v="0"/>
    <n v="0"/>
    <x v="0"/>
    <m/>
    <s v="No root cause"/>
    <s v="No root cause"/>
    <s v="No root cause"/>
    <x v="3"/>
    <s v=""/>
    <s v="SUD_012"/>
    <m/>
    <s v=""/>
  </r>
  <r>
    <s v="Nguinda"/>
    <s v="CTR_353"/>
    <s v="CENTRE"/>
    <s v="IHS"/>
    <s v="Grid-Gen"/>
    <s v="CENTRE"/>
    <s v="Nguinda"/>
    <s v="ZTE"/>
    <n v="0"/>
    <n v="0"/>
    <n v="0"/>
    <n v="0"/>
    <n v="0"/>
    <n v="0"/>
    <n v="0"/>
    <n v="0"/>
    <n v="0"/>
    <n v="0"/>
    <n v="0"/>
    <n v="0"/>
    <n v="0"/>
    <n v="0"/>
    <n v="0"/>
    <n v="0"/>
    <n v="0"/>
    <n v="0"/>
    <n v="0"/>
    <n v="0"/>
    <m/>
    <n v="0"/>
    <n v="0"/>
    <n v="0"/>
    <m/>
    <n v="0"/>
    <n v="0"/>
    <n v="0"/>
    <n v="0"/>
    <n v="0"/>
    <x v="0"/>
    <m/>
    <s v="No root cause"/>
    <s v="No root cause"/>
    <s v="No root cause"/>
    <x v="3"/>
    <s v=""/>
    <s v="CTR_353"/>
    <m/>
    <s v=""/>
  </r>
  <r>
    <s v="Ayoumgong-MTN"/>
    <s v="CTR_349"/>
    <s v="CENTRE"/>
    <s v="IHS"/>
    <s v="Grid-Gen"/>
    <s v="CENTRE"/>
    <s v="Ayoumgong"/>
    <s v="ZTE"/>
    <n v="0"/>
    <n v="0"/>
    <n v="0"/>
    <n v="0"/>
    <n v="0"/>
    <n v="0"/>
    <n v="0"/>
    <n v="0"/>
    <n v="0"/>
    <n v="0"/>
    <n v="0"/>
    <n v="0"/>
    <n v="0"/>
    <n v="0"/>
    <n v="0"/>
    <n v="0"/>
    <n v="0"/>
    <n v="0"/>
    <n v="0"/>
    <n v="0"/>
    <m/>
    <n v="0"/>
    <n v="0"/>
    <n v="0"/>
    <m/>
    <n v="0"/>
    <n v="0"/>
    <n v="0"/>
    <n v="0"/>
    <n v="0"/>
    <x v="0"/>
    <m/>
    <s v="No root cause"/>
    <s v="No root cause"/>
    <s v="No root cause"/>
    <x v="3"/>
    <s v=""/>
    <s v="CTR_349"/>
    <m/>
    <s v=""/>
  </r>
  <r>
    <s v="Essa-Mintsang-IHS"/>
    <s v="CTR_147"/>
    <s v="CENTRE"/>
    <s v="IHS"/>
    <s v="Grid-Hybrid-Gen"/>
    <s v="CENTRE"/>
    <s v="Essa-Mintsang"/>
    <s v="ZTE"/>
    <n v="0"/>
    <n v="0"/>
    <n v="0"/>
    <n v="0"/>
    <n v="0"/>
    <n v="0"/>
    <n v="0"/>
    <n v="0"/>
    <n v="0"/>
    <n v="0"/>
    <n v="0"/>
    <n v="0"/>
    <n v="0"/>
    <n v="0"/>
    <n v="0"/>
    <n v="0"/>
    <n v="0"/>
    <n v="0"/>
    <n v="0"/>
    <n v="0"/>
    <m/>
    <n v="0"/>
    <n v="0"/>
    <n v="0"/>
    <m/>
    <n v="0"/>
    <n v="0"/>
    <n v="0"/>
    <n v="0"/>
    <n v="0"/>
    <x v="0"/>
    <m/>
    <s v="No root cause"/>
    <s v="No root cause"/>
    <s v="No root cause"/>
    <x v="3"/>
    <s v=""/>
    <s v="CTR_147"/>
    <m/>
    <s v=""/>
  </r>
  <r>
    <s v="Nkototououtou"/>
    <s v="SUD_119"/>
    <s v="CENTRE"/>
    <s v="CAMUSAT"/>
    <s v="Hybrid Solar - S3"/>
    <s v="SUD"/>
    <s v="Sangmelima"/>
    <s v="ZTE"/>
    <n v="0"/>
    <n v="0"/>
    <n v="0"/>
    <n v="0"/>
    <n v="0"/>
    <n v="0"/>
    <n v="0"/>
    <n v="0"/>
    <n v="0"/>
    <n v="0"/>
    <n v="0"/>
    <n v="0"/>
    <n v="0"/>
    <n v="0"/>
    <n v="0"/>
    <n v="0"/>
    <n v="0"/>
    <n v="0"/>
    <n v="0"/>
    <n v="0"/>
    <m/>
    <n v="0"/>
    <n v="0"/>
    <n v="0"/>
    <m/>
    <n v="0"/>
    <n v="0"/>
    <n v="0"/>
    <n v="0"/>
    <n v="0"/>
    <x v="0"/>
    <m/>
    <s v="No root cause"/>
    <s v="No root cause"/>
    <s v="No root cause"/>
    <x v="3"/>
    <s v=""/>
    <s v="SUD_119"/>
    <m/>
    <s v=""/>
  </r>
  <r>
    <s v="Mekouda"/>
    <s v="CTR_146"/>
    <s v="CENTRE"/>
    <s v="IHS"/>
    <s v="Grid-Gen"/>
    <s v="CENTRE"/>
    <s v="Mekouda"/>
    <s v="ZTE"/>
    <n v="0"/>
    <n v="0"/>
    <n v="0"/>
    <n v="0"/>
    <n v="0"/>
    <n v="0"/>
    <n v="0"/>
    <n v="0"/>
    <n v="0"/>
    <n v="0"/>
    <n v="0"/>
    <n v="0"/>
    <n v="0"/>
    <n v="0"/>
    <n v="0"/>
    <n v="0"/>
    <n v="0"/>
    <n v="0"/>
    <n v="0"/>
    <n v="0"/>
    <m/>
    <n v="0"/>
    <n v="0"/>
    <n v="0"/>
    <m/>
    <n v="0"/>
    <n v="0"/>
    <n v="0"/>
    <n v="0"/>
    <n v="0"/>
    <x v="0"/>
    <m/>
    <s v="No root cause"/>
    <s v="No root cause"/>
    <s v="No root cause"/>
    <x v="3"/>
    <s v=""/>
    <s v="CTR_146"/>
    <m/>
    <s v=""/>
  </r>
  <r>
    <s v="Kamkop-IHS"/>
    <s v="OST_146"/>
    <s v="OUEST"/>
    <s v="IHS"/>
    <s v="Grid-Gen"/>
    <s v="OUEST"/>
    <s v="Kamkop"/>
    <s v="Huawei"/>
    <n v="0"/>
    <n v="0"/>
    <n v="0"/>
    <n v="0"/>
    <n v="0"/>
    <n v="0"/>
    <n v="0"/>
    <n v="0"/>
    <n v="0"/>
    <n v="0"/>
    <n v="0"/>
    <n v="0"/>
    <n v="0"/>
    <n v="0"/>
    <n v="0"/>
    <n v="0"/>
    <n v="0"/>
    <n v="0"/>
    <n v="0"/>
    <n v="0"/>
    <m/>
    <n v="0"/>
    <n v="0"/>
    <n v="0"/>
    <m/>
    <n v="0"/>
    <n v="0"/>
    <n v="0"/>
    <n v="0"/>
    <n v="0"/>
    <x v="0"/>
    <m/>
    <s v="No root cause"/>
    <s v="No root cause"/>
    <s v="No root cause"/>
    <x v="3"/>
    <s v=""/>
    <s v="OST_146"/>
    <m/>
    <s v=""/>
  </r>
  <r>
    <s v="Kake"/>
    <s v="LIT_769"/>
    <s v="LITTORAL"/>
    <s v="CAMUSAT"/>
    <s v="Hybrid Solar - S3"/>
    <s v="LITTORAL"/>
    <s v="Kake"/>
    <s v="ZTE"/>
    <n v="0"/>
    <n v="0"/>
    <n v="0"/>
    <n v="0"/>
    <n v="0"/>
    <n v="0"/>
    <n v="0"/>
    <n v="0"/>
    <n v="0"/>
    <n v="0"/>
    <n v="0"/>
    <n v="0"/>
    <n v="0"/>
    <n v="0"/>
    <n v="0"/>
    <n v="0"/>
    <n v="0"/>
    <n v="0"/>
    <n v="0"/>
    <n v="0"/>
    <m/>
    <n v="0"/>
    <n v="0"/>
    <n v="0"/>
    <m/>
    <n v="0"/>
    <n v="0"/>
    <n v="0"/>
    <n v="0"/>
    <n v="0"/>
    <x v="0"/>
    <m/>
    <s v="No root cause"/>
    <s v="No root cause"/>
    <s v="No root cause"/>
    <x v="3"/>
    <s v=""/>
    <s v="LIT_769"/>
    <m/>
    <s v=""/>
  </r>
  <r>
    <s v="Mokom-IHS"/>
    <s v="SUD_113"/>
    <s v="CENTRE"/>
    <s v="IHS"/>
    <s v="Gen-Lithium"/>
    <s v="SUD"/>
    <s v="Mintom"/>
    <s v="ZTE"/>
    <n v="0"/>
    <n v="0"/>
    <n v="0"/>
    <n v="0"/>
    <n v="0"/>
    <n v="0"/>
    <n v="0"/>
    <n v="0"/>
    <n v="0"/>
    <n v="0"/>
    <n v="0"/>
    <n v="0"/>
    <n v="0"/>
    <n v="0"/>
    <n v="0"/>
    <n v="0"/>
    <n v="0"/>
    <n v="0"/>
    <n v="0"/>
    <n v="0"/>
    <m/>
    <n v="0"/>
    <n v="0"/>
    <n v="0"/>
    <m/>
    <n v="0"/>
    <n v="0"/>
    <n v="0"/>
    <n v="0"/>
    <n v="0"/>
    <x v="0"/>
    <m/>
    <s v="SPARE-ISSUE"/>
    <s v="SPARE-ISSUE"/>
    <s v="SPARE-ISSUE"/>
    <x v="4"/>
    <s v="(05-10-2026 cells zte): 09/05/2026 : Commande de la fibre en cours _x000a_08/05/2026 : FME sur site || Intervention en cours || Feedback  FME : F.O  faulty || Tickets creer au FME pour la commande de la F.O _x000a_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05-10-2026 cells zte): 09/05/2026 : Commande de la fibre en cours _x000a_08/05/2026 : FME sur site || Intervention en cours || Feedback  FME : F.O  faulty || Tickets creer au FME pour la commande de la F.O _x000a_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05-10-2026 cells zte): 09/05/2026 : Commande de la fibre en cours _x000a_08/05/2026 : FME sur site || Intervention en cours || Feedback  FME : F.O  faulty || Tickets creer au FME pour la commande de la F.O _x000a_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
    <s v="SUD_113"/>
    <m/>
    <s v=""/>
  </r>
  <r>
    <s v="Akom-Centre-Hill-IHS"/>
    <s v="SUD_112"/>
    <s v="CENTRE"/>
    <s v="IHS"/>
    <s v="Hybrid-Gen"/>
    <s v="SUD"/>
    <s v="Akom"/>
    <s v="ZTE"/>
    <n v="0"/>
    <n v="0"/>
    <n v="0"/>
    <n v="0"/>
    <n v="0"/>
    <n v="0"/>
    <n v="0"/>
    <n v="0"/>
    <n v="0"/>
    <n v="0"/>
    <n v="0"/>
    <n v="0"/>
    <n v="0"/>
    <n v="0"/>
    <n v="0"/>
    <n v="0"/>
    <n v="0"/>
    <n v="0"/>
    <n v="0"/>
    <n v="0"/>
    <m/>
    <n v="0"/>
    <n v="0"/>
    <n v="0"/>
    <m/>
    <n v="0"/>
    <n v="0"/>
    <n v="0"/>
    <n v="0"/>
    <n v="0"/>
    <x v="0"/>
    <m/>
    <s v="No root cause"/>
    <s v="No root cause"/>
    <s v="No root cause"/>
    <x v="3"/>
    <s v=""/>
    <s v="SUD_112"/>
    <m/>
    <s v=""/>
  </r>
  <r>
    <s v="Ndoungue"/>
    <s v="LIT_109"/>
    <s v="LITTORAL"/>
    <s v="IHS"/>
    <s v="Grid-Gen"/>
    <s v="LITTORAL"/>
    <s v="Ndoungue"/>
    <s v="ZTE"/>
    <n v="0"/>
    <n v="0"/>
    <n v="0"/>
    <n v="0"/>
    <n v="0"/>
    <n v="0"/>
    <n v="0"/>
    <n v="0"/>
    <n v="0"/>
    <n v="0"/>
    <n v="0"/>
    <n v="0"/>
    <n v="0"/>
    <n v="0"/>
    <n v="0"/>
    <n v="0"/>
    <n v="0"/>
    <n v="0"/>
    <n v="0"/>
    <n v="0"/>
    <m/>
    <n v="0"/>
    <n v="0"/>
    <n v="0"/>
    <m/>
    <n v="0"/>
    <n v="0"/>
    <n v="0"/>
    <n v="0"/>
    <n v="0"/>
    <x v="0"/>
    <m/>
    <s v="No root cause"/>
    <s v="No root cause"/>
    <s v="No root cause"/>
    <x v="3"/>
    <s v=""/>
    <s v="LIT_109"/>
    <m/>
    <s v=""/>
  </r>
  <r>
    <s v="Wasse"/>
    <s v="EST_153"/>
    <s v="CENTRE"/>
    <s v="ESCO"/>
    <s v="Hybrid Solar - S3"/>
    <s v="EST"/>
    <s v="Wasse"/>
    <s v="ZTE"/>
    <n v="0"/>
    <n v="0"/>
    <n v="0"/>
    <n v="0"/>
    <n v="0"/>
    <n v="0"/>
    <n v="0"/>
    <n v="0"/>
    <n v="0"/>
    <n v="0"/>
    <n v="0"/>
    <n v="0"/>
    <n v="0"/>
    <n v="0"/>
    <n v="0"/>
    <n v="0"/>
    <n v="0"/>
    <n v="0"/>
    <n v="0"/>
    <n v="0"/>
    <m/>
    <n v="0"/>
    <n v="0"/>
    <n v="0"/>
    <m/>
    <n v="0"/>
    <n v="0"/>
    <n v="0"/>
    <n v="0"/>
    <n v="0"/>
    <x v="0"/>
    <m/>
    <s v="No root cause"/>
    <s v="No root cause"/>
    <s v="No root cause"/>
    <x v="3"/>
    <s v=""/>
    <s v="EST_153"/>
    <m/>
    <s v=""/>
  </r>
  <r>
    <s v="Paki-IHS"/>
    <s v="EST_155"/>
    <s v="CENTRE"/>
    <m/>
    <m/>
    <s v="EST"/>
    <s v="Doumé"/>
    <s v="ZTE"/>
    <n v="0"/>
    <n v="0"/>
    <n v="0"/>
    <n v="0"/>
    <n v="0"/>
    <n v="0"/>
    <n v="0"/>
    <n v="0"/>
    <n v="0"/>
    <n v="0"/>
    <n v="0"/>
    <n v="0"/>
    <n v="0"/>
    <n v="0"/>
    <n v="0"/>
    <n v="0"/>
    <n v="0"/>
    <n v="0"/>
    <n v="0"/>
    <n v="0"/>
    <m/>
    <n v="0"/>
    <n v="0"/>
    <n v="0"/>
    <m/>
    <n v="0"/>
    <n v="0"/>
    <n v="0"/>
    <n v="0"/>
    <n v="0"/>
    <x v="0"/>
    <m/>
    <s v="No root cause"/>
    <s v="No root cause"/>
    <s v="No root cause"/>
    <x v="3"/>
    <s v=""/>
    <s v="EST_155"/>
    <m/>
    <s v=""/>
  </r>
  <r>
    <s v="Nintyaminyoumin"/>
    <s v="SUD_130"/>
    <s v="CENTRE"/>
    <m/>
    <m/>
    <s v="SUD"/>
    <s v="Sangmelima"/>
    <s v="ZTE"/>
    <n v="0"/>
    <n v="0"/>
    <n v="0"/>
    <n v="0"/>
    <n v="0"/>
    <n v="0"/>
    <n v="0"/>
    <n v="0"/>
    <n v="0"/>
    <n v="0"/>
    <n v="0"/>
    <n v="0"/>
    <n v="0"/>
    <n v="0"/>
    <n v="0"/>
    <n v="0"/>
    <n v="0"/>
    <n v="0"/>
    <n v="0"/>
    <n v="0"/>
    <m/>
    <n v="0"/>
    <n v="0"/>
    <n v="0"/>
    <m/>
    <n v="0"/>
    <n v="0"/>
    <n v="0"/>
    <n v="0"/>
    <n v="0"/>
    <x v="0"/>
    <m/>
    <s v="No root cause"/>
    <s v="No root cause"/>
    <s v="No root cause"/>
    <x v="3"/>
    <s v=""/>
    <s v="SUD_130"/>
    <m/>
    <s v=""/>
  </r>
  <r>
    <s v="Loum-RoundAbout"/>
    <s v="LIT_768"/>
    <s v="LITTORAL"/>
    <s v="MTN sharing"/>
    <m/>
    <s v="LITTORAL"/>
    <s v="Loum"/>
    <s v="ZTE"/>
    <n v="0"/>
    <n v="0"/>
    <n v="0"/>
    <n v="0"/>
    <n v="0"/>
    <n v="0"/>
    <n v="0"/>
    <n v="0"/>
    <n v="0"/>
    <n v="0"/>
    <n v="0"/>
    <n v="0"/>
    <n v="0"/>
    <n v="0"/>
    <n v="0"/>
    <n v="0"/>
    <n v="0"/>
    <n v="0"/>
    <n v="0"/>
    <n v="0"/>
    <m/>
    <n v="0"/>
    <n v="0"/>
    <n v="0"/>
    <m/>
    <n v="0"/>
    <n v="0"/>
    <n v="0"/>
    <n v="0"/>
    <n v="0"/>
    <x v="0"/>
    <m/>
    <s v="No root cause"/>
    <s v="No root cause"/>
    <s v="No root cause"/>
    <x v="3"/>
    <s v=""/>
    <s v="LIT_768"/>
    <m/>
    <s v=""/>
  </r>
  <r>
    <s v="Ouro-Be-IHS"/>
    <s v="NRD_124"/>
    <s v="NORD"/>
    <s v="IHS"/>
    <s v="Grid-Hybrid-Gen"/>
    <s v="NORD"/>
    <s v="Ouro-Be"/>
    <s v="Huawei"/>
    <n v="0"/>
    <n v="0"/>
    <n v="0"/>
    <n v="0"/>
    <n v="0"/>
    <n v="0"/>
    <n v="0"/>
    <n v="0"/>
    <n v="0"/>
    <n v="0"/>
    <n v="0"/>
    <n v="0"/>
    <n v="0"/>
    <n v="0"/>
    <n v="0"/>
    <n v="0"/>
    <n v="0"/>
    <n v="0"/>
    <n v="0"/>
    <n v="0"/>
    <m/>
    <n v="0"/>
    <n v="0"/>
    <n v="0"/>
    <m/>
    <n v="0"/>
    <n v="0"/>
    <n v="0"/>
    <n v="0"/>
    <n v="0"/>
    <x v="0"/>
    <m/>
    <s v="No root cause"/>
    <s v="No root cause"/>
    <s v="No root cause"/>
    <x v="3"/>
    <s v=""/>
    <s v="NRD_124"/>
    <m/>
    <s v=""/>
  </r>
  <r>
    <s v="Petit-Zambi"/>
    <s v="SUD_135"/>
    <s v="CENTRE"/>
    <s v="CAMUSAT"/>
    <s v="Hybrid Solar - S3"/>
    <s v="SUD"/>
    <s v="Bipindi"/>
    <s v="ZTE"/>
    <n v="0"/>
    <n v="0"/>
    <n v="0"/>
    <n v="0"/>
    <n v="0"/>
    <n v="0"/>
    <n v="0"/>
    <n v="0"/>
    <n v="0"/>
    <n v="0"/>
    <n v="0"/>
    <n v="0"/>
    <n v="0"/>
    <n v="0"/>
    <n v="0"/>
    <n v="0"/>
    <n v="0"/>
    <n v="0"/>
    <n v="0"/>
    <n v="0"/>
    <m/>
    <n v="0"/>
    <n v="0"/>
    <n v="0"/>
    <m/>
    <n v="0"/>
    <n v="0"/>
    <n v="0"/>
    <n v="0"/>
    <n v="0"/>
    <x v="0"/>
    <m/>
    <s v="No root cause"/>
    <s v="No root cause"/>
    <s v="No root cause"/>
    <x v="3"/>
    <s v=""/>
    <s v="SUD_135"/>
    <m/>
    <s v=""/>
  </r>
  <r>
    <s v="Campo-Maan"/>
    <s v="SUD_085"/>
    <s v="CENTRE"/>
    <s v="CAMUSAT"/>
    <s v="Hybrid Solar - S3"/>
    <s v="SUD"/>
    <s v="Campo"/>
    <s v="NOKIA"/>
    <n v="0"/>
    <n v="0"/>
    <n v="0"/>
    <n v="0"/>
    <n v="0"/>
    <n v="0"/>
    <n v="0"/>
    <n v="0"/>
    <n v="0"/>
    <n v="0"/>
    <n v="0"/>
    <n v="0"/>
    <n v="0"/>
    <n v="0"/>
    <n v="0"/>
    <n v="0"/>
    <n v="0"/>
    <n v="0"/>
    <n v="0"/>
    <n v="0"/>
    <m/>
    <n v="0"/>
    <n v="0"/>
    <n v="0"/>
    <m/>
    <n v="0"/>
    <n v="0"/>
    <n v="0"/>
    <n v="0"/>
    <n v="0"/>
    <x v="0"/>
    <m/>
    <s v="No root cause"/>
    <s v="No root cause"/>
    <s v="No root cause"/>
    <x v="3"/>
    <s v=""/>
    <s v="SUD_085"/>
    <m/>
    <s v=""/>
  </r>
  <r>
    <s v="Bato"/>
    <s v="OST_273"/>
    <s v="OUEST"/>
    <s v="CAMUSAT"/>
    <s v="Bad Grid + GE"/>
    <s v="OUEST"/>
    <s v="Bato"/>
    <s v="Huawei"/>
    <n v="0"/>
    <n v="0"/>
    <n v="0"/>
    <n v="0"/>
    <n v="0"/>
    <n v="0"/>
    <n v="0"/>
    <n v="0"/>
    <n v="0"/>
    <n v="0"/>
    <n v="0"/>
    <n v="0"/>
    <n v="0"/>
    <n v="0"/>
    <n v="0"/>
    <n v="0"/>
    <n v="0"/>
    <n v="0"/>
    <n v="0"/>
    <n v="0"/>
    <m/>
    <n v="0"/>
    <n v="0"/>
    <n v="0"/>
    <m/>
    <n v="0"/>
    <n v="0"/>
    <n v="0"/>
    <n v="0"/>
    <n v="0"/>
    <x v="0"/>
    <m/>
    <s v="No root cause"/>
    <s v="No root cause"/>
    <s v="No root cause"/>
    <x v="3"/>
    <s v=""/>
    <s v="OST_273"/>
    <m/>
    <s v=""/>
  </r>
  <r>
    <s v="Ambam-FH"/>
    <s v="SUD_020"/>
    <s v="CENTRE"/>
    <s v="IHS"/>
    <s v="Solar-Gen"/>
    <s v="SUD"/>
    <s v="Ambam"/>
    <s v="ZTE"/>
    <n v="0"/>
    <n v="0"/>
    <n v="0"/>
    <n v="0"/>
    <n v="0"/>
    <n v="0"/>
    <n v="0"/>
    <n v="0"/>
    <n v="0"/>
    <n v="0"/>
    <n v="0"/>
    <n v="0"/>
    <n v="0"/>
    <n v="0"/>
    <n v="0"/>
    <n v="0"/>
    <n v="0"/>
    <n v="0"/>
    <n v="0"/>
    <n v="0"/>
    <m/>
    <n v="0"/>
    <n v="0"/>
    <n v="0"/>
    <m/>
    <n v="0"/>
    <n v="0"/>
    <n v="0"/>
    <n v="0"/>
    <n v="0"/>
    <x v="0"/>
    <m/>
    <s v="No root cause"/>
    <s v="No root cause"/>
    <s v="No root cause"/>
    <x v="3"/>
    <s v=""/>
    <s v="SUD_020"/>
    <m/>
    <s v=""/>
  </r>
  <r>
    <s v="Ntui"/>
    <s v="CTR_114"/>
    <s v="CENTRE"/>
    <s v="CAMUSAT"/>
    <s v="Medium Grid + Solar + GE"/>
    <s v="CENTRE"/>
    <s v="Ntui"/>
    <s v="ZTE"/>
    <n v="0"/>
    <n v="0"/>
    <n v="0"/>
    <n v="0"/>
    <n v="0"/>
    <n v="0"/>
    <n v="0"/>
    <n v="0"/>
    <n v="0"/>
    <n v="0"/>
    <n v="0"/>
    <n v="0"/>
    <n v="0"/>
    <n v="0"/>
    <n v="0"/>
    <n v="0"/>
    <n v="0"/>
    <n v="0"/>
    <n v="0"/>
    <n v="0"/>
    <m/>
    <n v="0"/>
    <n v="0"/>
    <n v="0"/>
    <m/>
    <n v="0"/>
    <n v="0"/>
    <n v="0"/>
    <n v="0"/>
    <n v="0"/>
    <x v="0"/>
    <m/>
    <s v="No root cause"/>
    <s v="No root cause"/>
    <s v="No root cause"/>
    <x v="3"/>
    <s v=""/>
    <s v="CTR_114"/>
    <m/>
    <s v=""/>
  </r>
  <r>
    <s v="Figuil"/>
    <s v="NRD_005"/>
    <s v="NORD"/>
    <s v="IHS"/>
    <s v="Grid Only"/>
    <s v="NORD"/>
    <s v="Figuil"/>
    <s v="Huawei"/>
    <n v="0"/>
    <n v="0"/>
    <n v="0"/>
    <n v="0"/>
    <n v="0"/>
    <n v="0"/>
    <n v="0"/>
    <n v="0"/>
    <n v="0"/>
    <n v="0"/>
    <n v="0"/>
    <n v="0"/>
    <n v="0"/>
    <n v="0"/>
    <n v="0"/>
    <n v="0"/>
    <n v="0"/>
    <n v="0"/>
    <n v="0"/>
    <n v="0"/>
    <m/>
    <n v="0"/>
    <n v="0"/>
    <n v="0"/>
    <m/>
    <n v="0"/>
    <n v="0"/>
    <n v="0"/>
    <n v="0"/>
    <n v="0"/>
    <x v="0"/>
    <m/>
    <s v="No root cause"/>
    <s v="No root cause"/>
    <s v="No root cause"/>
    <x v="3"/>
    <s v=""/>
    <s v="NRD_005"/>
    <m/>
    <s v=""/>
  </r>
  <r>
    <s v="Lagdo-MTN-IHS"/>
    <s v="NRD_090"/>
    <s v="NORD"/>
    <s v="IHS"/>
    <s v="Grid Only"/>
    <s v="NORD"/>
    <s v="Lagdo"/>
    <s v="Huawei"/>
    <n v="0"/>
    <n v="0"/>
    <n v="0"/>
    <n v="0"/>
    <n v="0"/>
    <n v="0"/>
    <n v="0"/>
    <n v="0"/>
    <n v="0"/>
    <n v="0"/>
    <n v="0"/>
    <n v="0"/>
    <n v="0"/>
    <n v="0"/>
    <n v="0"/>
    <n v="0"/>
    <n v="0"/>
    <n v="0"/>
    <n v="0"/>
    <n v="0"/>
    <m/>
    <n v="0"/>
    <n v="0"/>
    <n v="0"/>
    <m/>
    <n v="0"/>
    <n v="0"/>
    <n v="0"/>
    <n v="0"/>
    <n v="0"/>
    <x v="0"/>
    <m/>
    <s v="No root cause"/>
    <s v="No root cause"/>
    <s v="No root cause"/>
    <x v="3"/>
    <s v=""/>
    <s v="NRD_090"/>
    <m/>
    <s v=""/>
  </r>
  <r>
    <s v="Crf-Figuil"/>
    <s v="NRD_074"/>
    <s v="NORD"/>
    <s v="IHS"/>
    <s v="Grid-Gen"/>
    <s v="NORD"/>
    <s v="Figuil"/>
    <s v="Huawei"/>
    <n v="0"/>
    <n v="0"/>
    <n v="0"/>
    <n v="0"/>
    <n v="0"/>
    <n v="0"/>
    <n v="0"/>
    <n v="0"/>
    <n v="0"/>
    <n v="0"/>
    <n v="0"/>
    <n v="0"/>
    <n v="0"/>
    <n v="0"/>
    <n v="0"/>
    <n v="0"/>
    <n v="0"/>
    <n v="0"/>
    <n v="0"/>
    <n v="0"/>
    <m/>
    <n v="0"/>
    <n v="0"/>
    <n v="0"/>
    <m/>
    <n v="0"/>
    <n v="0"/>
    <n v="0"/>
    <n v="0"/>
    <n v="0"/>
    <x v="0"/>
    <m/>
    <s v="No root cause"/>
    <s v="No root cause"/>
    <s v="No root cause"/>
    <x v="3"/>
    <s v=""/>
    <s v="NRD_074"/>
    <m/>
    <s v=""/>
  </r>
  <r>
    <s v="Bamena"/>
    <s v="OST_260"/>
    <s v="OUEST"/>
    <s v="CAMUSAT"/>
    <s v="HGB"/>
    <s v="OUEST"/>
    <s v="Bamena"/>
    <s v="Huawei"/>
    <n v="0"/>
    <n v="0"/>
    <n v="0"/>
    <n v="0"/>
    <n v="0"/>
    <n v="0"/>
    <n v="0"/>
    <n v="0"/>
    <n v="0"/>
    <n v="0"/>
    <n v="0"/>
    <n v="0"/>
    <n v="0"/>
    <n v="0"/>
    <n v="0"/>
    <n v="0"/>
    <n v="0"/>
    <n v="0"/>
    <n v="0"/>
    <n v="0"/>
    <m/>
    <n v="0"/>
    <n v="0"/>
    <n v="0"/>
    <m/>
    <n v="0"/>
    <n v="0"/>
    <n v="0"/>
    <n v="0"/>
    <n v="0"/>
    <x v="0"/>
    <m/>
    <s v="No root cause"/>
    <s v="No root cause"/>
    <s v="No root cause"/>
    <x v="3"/>
    <s v=""/>
    <s v="OST_260"/>
    <m/>
    <s v=""/>
  </r>
  <r>
    <s v="Padarme-IHS"/>
    <s v="NRD_164"/>
    <s v="NORD"/>
    <s v="IHS"/>
    <s v="Hybrid-Gen"/>
    <s v="NORD"/>
    <s v="Padarme"/>
    <s v="Huawei"/>
    <n v="0"/>
    <n v="0"/>
    <n v="0"/>
    <n v="0"/>
    <n v="0"/>
    <n v="0"/>
    <n v="0"/>
    <n v="0"/>
    <n v="0"/>
    <n v="0"/>
    <n v="0"/>
    <n v="0"/>
    <n v="0"/>
    <n v="0"/>
    <n v="0"/>
    <n v="0"/>
    <n v="0"/>
    <n v="0"/>
    <n v="0"/>
    <n v="0"/>
    <m/>
    <n v="0"/>
    <n v="0"/>
    <n v="0"/>
    <m/>
    <n v="0"/>
    <n v="0"/>
    <n v="0"/>
    <n v="0"/>
    <n v="0"/>
    <x v="0"/>
    <m/>
    <s v="No root cause"/>
    <s v="No root cause"/>
    <s v="No root cause"/>
    <x v="3"/>
    <s v=""/>
    <s v="NRD_164"/>
    <m/>
    <s v=""/>
  </r>
  <r>
    <s v="Ndokoa-IHS"/>
    <s v="CTR_757"/>
    <s v="CENTRE"/>
    <s v="IHS"/>
    <s v="Solar-Gen-Lithium"/>
    <s v="CENTRE"/>
    <s v="Ndokoa"/>
    <s v="ZTE"/>
    <n v="0"/>
    <n v="0"/>
    <n v="0"/>
    <n v="0"/>
    <n v="0"/>
    <n v="0"/>
    <n v="0"/>
    <n v="0"/>
    <n v="0"/>
    <n v="0"/>
    <n v="0"/>
    <n v="0"/>
    <n v="0"/>
    <n v="0"/>
    <n v="0"/>
    <n v="0"/>
    <n v="0"/>
    <n v="0"/>
    <n v="0"/>
    <n v="0"/>
    <m/>
    <n v="0"/>
    <n v="0"/>
    <n v="0"/>
    <m/>
    <n v="0"/>
    <n v="0"/>
    <n v="0"/>
    <n v="0"/>
    <n v="0"/>
    <x v="0"/>
    <m/>
    <s v="SPARE-ISSUE"/>
    <s v="SPARE-ISSUE"/>
    <s v="SPARE-ISSUE"/>
    <x v="4"/>
    <s v="(05-10-2026 ocm ran 18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10-2026 ocm ran 12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s v="CTR_757"/>
    <m/>
    <s v=""/>
  </r>
  <r>
    <s v="Bibemi"/>
    <s v="NRD_021"/>
    <s v="NORD"/>
    <s v="IHS"/>
    <s v="Solar-Grid-Gen"/>
    <s v="NORD"/>
    <s v="Bibemi"/>
    <s v="Huawei"/>
    <n v="0"/>
    <n v="0"/>
    <n v="0"/>
    <n v="0"/>
    <n v="0"/>
    <n v="0"/>
    <n v="0"/>
    <n v="0"/>
    <n v="0"/>
    <n v="0"/>
    <n v="0"/>
    <n v="0"/>
    <n v="0"/>
    <n v="0"/>
    <n v="0"/>
    <n v="0"/>
    <n v="0"/>
    <n v="0"/>
    <n v="0"/>
    <n v="0"/>
    <m/>
    <n v="0"/>
    <n v="0"/>
    <n v="0"/>
    <m/>
    <n v="0"/>
    <n v="0"/>
    <n v="0"/>
    <n v="0"/>
    <n v="0"/>
    <x v="0"/>
    <m/>
    <s v="No root cause"/>
    <s v="No root cause"/>
    <s v="No root cause"/>
    <x v="3"/>
    <s v=""/>
    <s v="NRD_021"/>
    <m/>
    <s v=""/>
  </r>
  <r>
    <s v="Boula-Ibi-IHS"/>
    <s v="NRD_105"/>
    <s v="NORD"/>
    <s v="IHS"/>
    <s v="Hybrid-Gen"/>
    <s v="NORD"/>
    <s v="Boula-Ibi"/>
    <s v="Huawei"/>
    <n v="0"/>
    <n v="0"/>
    <n v="0"/>
    <n v="0"/>
    <n v="0"/>
    <n v="0"/>
    <n v="0"/>
    <n v="0"/>
    <n v="0"/>
    <n v="0"/>
    <n v="0"/>
    <n v="0"/>
    <n v="0"/>
    <n v="0"/>
    <n v="0"/>
    <n v="0"/>
    <n v="0"/>
    <n v="0"/>
    <n v="0"/>
    <n v="0"/>
    <m/>
    <n v="0"/>
    <n v="0"/>
    <n v="0"/>
    <m/>
    <n v="0"/>
    <n v="0"/>
    <n v="0"/>
    <n v="0"/>
    <n v="0"/>
    <x v="0"/>
    <m/>
    <s v="No root cause"/>
    <s v="No root cause"/>
    <s v="No root cause"/>
    <x v="3"/>
    <s v=""/>
    <s v="NRD_105"/>
    <m/>
    <s v=""/>
  </r>
  <r>
    <s v="Adoumri-Houla-IHS"/>
    <s v="NRD_126"/>
    <s v="NORD"/>
    <s v="IHS"/>
    <s v="Grid-Gen"/>
    <s v="NORD"/>
    <s v="Adoumri"/>
    <s v="Huawei"/>
    <n v="0"/>
    <n v="0"/>
    <n v="0"/>
    <n v="0"/>
    <n v="0"/>
    <n v="0"/>
    <n v="0"/>
    <n v="0"/>
    <n v="0"/>
    <n v="0"/>
    <n v="0"/>
    <n v="0"/>
    <n v="0"/>
    <n v="0"/>
    <n v="0"/>
    <n v="0"/>
    <n v="0"/>
    <n v="0"/>
    <n v="0"/>
    <n v="0"/>
    <m/>
    <n v="0"/>
    <n v="0"/>
    <n v="0"/>
    <m/>
    <n v="0"/>
    <n v="0"/>
    <n v="0"/>
    <n v="0"/>
    <n v="0"/>
    <x v="0"/>
    <m/>
    <s v="No root cause"/>
    <s v="No root cause"/>
    <s v="No root cause"/>
    <x v="3"/>
    <s v=""/>
    <s v="NRD_126"/>
    <m/>
    <s v=""/>
  </r>
  <r>
    <s v="Poli-New"/>
    <s v="ADM_152"/>
    <s v="ADAMAOUA"/>
    <s v="IHS"/>
    <s v="Hybrid-Gen"/>
    <s v="ADAMAOUA"/>
    <s v="Poli"/>
    <s v="Huawei"/>
    <n v="0"/>
    <n v="0"/>
    <n v="0"/>
    <n v="0"/>
    <n v="0"/>
    <n v="0"/>
    <n v="0"/>
    <n v="0"/>
    <n v="0"/>
    <n v="0"/>
    <n v="0"/>
    <n v="0"/>
    <n v="0"/>
    <n v="0"/>
    <n v="0"/>
    <n v="0"/>
    <n v="0"/>
    <n v="0"/>
    <n v="0"/>
    <n v="0"/>
    <m/>
    <n v="0"/>
    <n v="0"/>
    <n v="0"/>
    <m/>
    <n v="0"/>
    <n v="0"/>
    <n v="0"/>
    <n v="0"/>
    <n v="0"/>
    <x v="0"/>
    <m/>
    <s v="No root cause"/>
    <s v="No root cause"/>
    <s v="No root cause"/>
    <x v="3"/>
    <s v=""/>
    <s v="ADM_152"/>
    <m/>
    <s v=""/>
  </r>
  <r>
    <s v="Badjouma"/>
    <s v="NRD_026"/>
    <s v="NORD"/>
    <s v="IHS"/>
    <s v="Solar-Gen"/>
    <s v="NORD"/>
    <s v="Badjouma"/>
    <s v="Huawei"/>
    <n v="0"/>
    <n v="0"/>
    <n v="0"/>
    <n v="0"/>
    <n v="0"/>
    <n v="0"/>
    <n v="0"/>
    <n v="0"/>
    <n v="0"/>
    <n v="0"/>
    <n v="0"/>
    <n v="0"/>
    <n v="0"/>
    <n v="0"/>
    <n v="0"/>
    <n v="0"/>
    <n v="0"/>
    <n v="0"/>
    <n v="0"/>
    <n v="0"/>
    <m/>
    <n v="0"/>
    <n v="0"/>
    <n v="0"/>
    <m/>
    <n v="0"/>
    <n v="0"/>
    <n v="0"/>
    <n v="0"/>
    <n v="0"/>
    <x v="0"/>
    <m/>
    <s v="No root cause"/>
    <s v="No root cause"/>
    <s v="No root cause"/>
    <x v="3"/>
    <s v=""/>
    <s v="NRD_026"/>
    <m/>
    <s v=""/>
  </r>
  <r>
    <s v="Tiko-Long-Street-IHS"/>
    <s v="LIT_174"/>
    <s v="SUD-OUEST"/>
    <s v="IHS"/>
    <s v="Grid-Gen"/>
    <s v="LITTORAL"/>
    <s v="Tiko"/>
    <s v="Huawei"/>
    <n v="0"/>
    <n v="0"/>
    <n v="0"/>
    <n v="0"/>
    <n v="0"/>
    <n v="0"/>
    <n v="0"/>
    <n v="0"/>
    <n v="0"/>
    <n v="0"/>
    <n v="0"/>
    <n v="0"/>
    <n v="0"/>
    <n v="0"/>
    <n v="0"/>
    <n v="0"/>
    <n v="0"/>
    <n v="0"/>
    <n v="0"/>
    <n v="0"/>
    <m/>
    <n v="0"/>
    <n v="0"/>
    <n v="0"/>
    <m/>
    <n v="0"/>
    <n v="0"/>
    <n v="0"/>
    <n v="0"/>
    <n v="0"/>
    <x v="0"/>
    <m/>
    <s v="No root cause"/>
    <s v="No root cause"/>
    <s v="No root cause"/>
    <x v="3"/>
    <s v=""/>
    <s v="LIT_174"/>
    <m/>
    <s v=""/>
  </r>
  <r>
    <s v="Melong"/>
    <s v="LIT_063"/>
    <s v="LITTORAL"/>
    <s v="IHS"/>
    <s v="Grid-Gen"/>
    <s v="LITTORAL"/>
    <s v="Melong"/>
    <s v="ZTE"/>
    <n v="0"/>
    <n v="0"/>
    <n v="0"/>
    <n v="0"/>
    <n v="0"/>
    <n v="0"/>
    <n v="0"/>
    <n v="0"/>
    <n v="0"/>
    <n v="0"/>
    <n v="0"/>
    <n v="0"/>
    <n v="0"/>
    <n v="0"/>
    <n v="0"/>
    <n v="0"/>
    <n v="0"/>
    <n v="0"/>
    <n v="0"/>
    <n v="0"/>
    <m/>
    <n v="0"/>
    <n v="0"/>
    <n v="0"/>
    <m/>
    <n v="0"/>
    <n v="0"/>
    <n v="0"/>
    <n v="0"/>
    <n v="0"/>
    <x v="0"/>
    <m/>
    <s v="No root cause"/>
    <s v="No root cause"/>
    <s v="No root cause"/>
    <x v="3"/>
    <s v=""/>
    <s v="LIT_063"/>
    <m/>
    <s v=""/>
  </r>
  <r>
    <s v="Baliama"/>
    <s v="CTR_352"/>
    <s v="CENTRE"/>
    <s v="IHS"/>
    <s v="Grid-Gen"/>
    <s v="CENTRE"/>
    <s v="Baliama"/>
    <s v="ZTE"/>
    <n v="0"/>
    <n v="0"/>
    <n v="0"/>
    <n v="0"/>
    <n v="0"/>
    <n v="0"/>
    <n v="0"/>
    <n v="0"/>
    <n v="0"/>
    <n v="0"/>
    <n v="0"/>
    <n v="0"/>
    <n v="0"/>
    <n v="0"/>
    <n v="0"/>
    <n v="0"/>
    <n v="0"/>
    <n v="0"/>
    <n v="0"/>
    <n v="0"/>
    <m/>
    <n v="0"/>
    <n v="0"/>
    <n v="0"/>
    <m/>
    <n v="0"/>
    <n v="0"/>
    <n v="0"/>
    <n v="0"/>
    <n v="0"/>
    <x v="0"/>
    <m/>
    <s v="No root cause"/>
    <s v="No root cause"/>
    <s v="No root cause"/>
    <x v="3"/>
    <s v=""/>
    <s v="CTR_352"/>
    <m/>
    <s v=""/>
  </r>
  <r>
    <s v="Deuk"/>
    <s v="CTR_277"/>
    <s v="CENTRE"/>
    <s v="IHS"/>
    <s v="Solar-Gen"/>
    <s v="CENTRE"/>
    <s v="Deuk"/>
    <s v="ZTE"/>
    <n v="0"/>
    <n v="0"/>
    <n v="0"/>
    <n v="0"/>
    <n v="0"/>
    <n v="0"/>
    <n v="0"/>
    <n v="0"/>
    <n v="0"/>
    <n v="0"/>
    <n v="0"/>
    <n v="0"/>
    <n v="0"/>
    <n v="0"/>
    <n v="0"/>
    <n v="0"/>
    <n v="0"/>
    <n v="0"/>
    <n v="0"/>
    <n v="0"/>
    <m/>
    <n v="0"/>
    <n v="0"/>
    <n v="0"/>
    <m/>
    <n v="0"/>
    <n v="0"/>
    <n v="0"/>
    <n v="0"/>
    <n v="0"/>
    <x v="0"/>
    <m/>
    <s v="No root cause"/>
    <s v="No root cause"/>
    <s v="No root cause"/>
    <x v="3"/>
    <s v=""/>
    <s v="CTR_277"/>
    <m/>
    <s v=""/>
  </r>
  <r>
    <s v="Ngoro"/>
    <s v="CTR_278"/>
    <s v="CENTRE"/>
    <s v="IHS"/>
    <s v="SolarAER-Gen-Lithium"/>
    <s v="CENTRE"/>
    <s v="Ngoro"/>
    <s v="ZTE"/>
    <n v="0"/>
    <n v="0"/>
    <n v="0"/>
    <n v="0"/>
    <n v="0"/>
    <n v="0"/>
    <n v="0"/>
    <n v="0"/>
    <n v="0"/>
    <n v="0"/>
    <n v="0"/>
    <n v="0"/>
    <n v="0"/>
    <n v="0"/>
    <n v="0"/>
    <n v="0"/>
    <n v="0"/>
    <n v="0"/>
    <n v="0"/>
    <n v="0"/>
    <m/>
    <n v="0"/>
    <n v="0"/>
    <n v="0"/>
    <m/>
    <n v="0"/>
    <n v="0"/>
    <n v="0"/>
    <n v="0"/>
    <n v="0"/>
    <x v="0"/>
    <m/>
    <s v="No root cause"/>
    <s v="No root cause"/>
    <s v="No root cause"/>
    <x v="3"/>
    <s v=""/>
    <s v="CTR_278"/>
    <m/>
    <s v=""/>
  </r>
  <r>
    <s v="Manoka-IHS"/>
    <s v="LIT_497"/>
    <s v="LITTORAL"/>
    <s v="IHS"/>
    <s v="Solar-Gen-Lithium"/>
    <s v="LITTORAL"/>
    <s v="Manoka"/>
    <s v="ZTE"/>
    <n v="0"/>
    <n v="0"/>
    <n v="0"/>
    <n v="0"/>
    <n v="0"/>
    <n v="0"/>
    <n v="0"/>
    <n v="0"/>
    <n v="0"/>
    <n v="0"/>
    <n v="0"/>
    <n v="0"/>
    <n v="0"/>
    <n v="0"/>
    <n v="0"/>
    <n v="0"/>
    <n v="0"/>
    <n v="0"/>
    <n v="0"/>
    <n v="0"/>
    <m/>
    <n v="0"/>
    <n v="0"/>
    <n v="0"/>
    <m/>
    <n v="0"/>
    <n v="0"/>
    <n v="0"/>
    <n v="0"/>
    <n v="0"/>
    <x v="0"/>
    <m/>
    <s v="No root cause"/>
    <s v="No root cause"/>
    <s v="No root cause"/>
    <x v="3"/>
    <s v=""/>
    <s v="LIT_497"/>
    <m/>
    <s v=""/>
  </r>
  <r>
    <s v="Dikoum-Camtel"/>
    <s v="SUD_098"/>
    <s v="CENTRE"/>
    <s v="CAMUSAT"/>
    <s v="Good Grid no GE - 12h"/>
    <s v="SUD"/>
    <s v="Dikoum"/>
    <s v="NOKIA"/>
    <n v="0"/>
    <n v="0"/>
    <n v="0"/>
    <n v="0"/>
    <n v="0"/>
    <n v="0"/>
    <n v="0"/>
    <n v="0"/>
    <n v="0"/>
    <n v="0"/>
    <n v="0"/>
    <n v="0"/>
    <n v="0"/>
    <n v="0"/>
    <n v="0"/>
    <n v="0"/>
    <n v="0"/>
    <n v="0"/>
    <n v="0"/>
    <n v="0"/>
    <m/>
    <n v="0"/>
    <n v="0"/>
    <n v="0"/>
    <m/>
    <n v="0"/>
    <n v="0"/>
    <n v="0"/>
    <n v="0"/>
    <n v="0"/>
    <x v="0"/>
    <m/>
    <s v="No root cause"/>
    <s v="No root cause"/>
    <s v="No root cause"/>
    <x v="3"/>
    <s v=""/>
    <s v="SUD_098"/>
    <m/>
    <s v=""/>
  </r>
  <r>
    <s v="Ndandouck-IHS"/>
    <s v="CTR_141"/>
    <s v="CENTRE"/>
    <s v="IHS"/>
    <s v="Solar-Gen"/>
    <s v="CENTRE"/>
    <s v="Ndandouck"/>
    <s v="ZTE"/>
    <n v="0"/>
    <n v="0"/>
    <n v="0"/>
    <n v="0"/>
    <n v="0"/>
    <n v="0"/>
    <n v="0"/>
    <n v="0"/>
    <n v="0"/>
    <n v="0"/>
    <n v="0"/>
    <n v="0"/>
    <n v="0"/>
    <n v="0"/>
    <n v="0"/>
    <n v="0"/>
    <n v="0"/>
    <n v="0"/>
    <n v="0"/>
    <n v="0"/>
    <m/>
    <n v="0"/>
    <n v="0"/>
    <n v="0"/>
    <m/>
    <n v="0"/>
    <n v="0"/>
    <n v="0"/>
    <n v="0"/>
    <n v="0"/>
    <x v="0"/>
    <m/>
    <s v="No root cause"/>
    <s v="No root cause"/>
    <s v="No root cause"/>
    <x v="3"/>
    <s v=""/>
    <s v="CTR_141"/>
    <m/>
    <s v=""/>
  </r>
  <r>
    <s v="Melong-Carrefour-MTN"/>
    <s v="LIT_679"/>
    <s v="LITTORAL"/>
    <s v="MTN sharing"/>
    <s v="MTN sharing"/>
    <s v="LITTORAL"/>
    <s v="Melong"/>
    <s v="ZTE"/>
    <n v="0"/>
    <n v="0"/>
    <n v="0"/>
    <n v="0"/>
    <n v="0"/>
    <n v="0"/>
    <n v="0"/>
    <n v="0"/>
    <n v="0"/>
    <n v="0"/>
    <n v="0"/>
    <n v="0"/>
    <n v="0"/>
    <n v="0"/>
    <n v="0"/>
    <n v="0"/>
    <n v="0"/>
    <n v="0"/>
    <n v="0"/>
    <n v="0"/>
    <m/>
    <n v="0"/>
    <n v="0"/>
    <n v="0"/>
    <m/>
    <n v="0"/>
    <n v="0"/>
    <n v="0"/>
    <n v="0"/>
    <n v="0"/>
    <x v="0"/>
    <m/>
    <s v="No root cause"/>
    <s v="No root cause"/>
    <s v="No root cause"/>
    <x v="3"/>
    <s v=""/>
    <s v="LIT_679"/>
    <m/>
    <s v=""/>
  </r>
  <r>
    <s v="Kobdombo"/>
    <s v="EST_057"/>
    <s v="CENTRE"/>
    <s v="IHS"/>
    <s v="Grid-Gen"/>
    <s v="EST"/>
    <s v="Kobdombo"/>
    <s v="ZTE"/>
    <n v="0"/>
    <n v="0"/>
    <n v="0"/>
    <n v="0"/>
    <n v="0"/>
    <n v="0"/>
    <n v="0"/>
    <n v="0"/>
    <n v="0"/>
    <n v="0"/>
    <n v="0"/>
    <n v="0"/>
    <n v="0"/>
    <n v="0"/>
    <n v="0"/>
    <n v="0"/>
    <n v="0"/>
    <n v="0"/>
    <n v="0"/>
    <n v="0"/>
    <m/>
    <n v="0"/>
    <n v="0"/>
    <n v="0"/>
    <m/>
    <n v="0"/>
    <n v="0"/>
    <n v="0"/>
    <n v="0"/>
    <n v="0"/>
    <x v="0"/>
    <m/>
    <s v="No root cause"/>
    <s v="No root cause"/>
    <s v="No root cause"/>
    <x v="3"/>
    <s v=""/>
    <s v="EST_057"/>
    <m/>
    <s v=""/>
  </r>
  <r>
    <s v="Penja"/>
    <s v="LIT_208"/>
    <s v="LITTORAL"/>
    <s v="IHS"/>
    <s v="Grid-Gen"/>
    <s v="LITTORAL"/>
    <s v="Penja"/>
    <s v="ZTE"/>
    <n v="0"/>
    <n v="0"/>
    <n v="0"/>
    <n v="0"/>
    <n v="0"/>
    <n v="0"/>
    <n v="0"/>
    <n v="0"/>
    <n v="0"/>
    <n v="0"/>
    <n v="0"/>
    <n v="0"/>
    <n v="0"/>
    <n v="0"/>
    <n v="0"/>
    <n v="0"/>
    <n v="0"/>
    <n v="0"/>
    <n v="0"/>
    <n v="0"/>
    <m/>
    <n v="0"/>
    <n v="0"/>
    <n v="0"/>
    <m/>
    <n v="0"/>
    <n v="0"/>
    <n v="0"/>
    <n v="0"/>
    <n v="0"/>
    <x v="0"/>
    <m/>
    <s v="No root cause"/>
    <s v="No root cause"/>
    <s v="No root cause"/>
    <x v="3"/>
    <s v=""/>
    <s v="LIT_208"/>
    <m/>
    <s v=""/>
  </r>
  <r>
    <s v="Okola"/>
    <s v="CTR_191"/>
    <s v="CENTRE"/>
    <s v="IHS"/>
    <s v="Grid-Gen"/>
    <s v="CENTRE"/>
    <s v="Okola"/>
    <s v="ZTE"/>
    <n v="0"/>
    <n v="0"/>
    <n v="0"/>
    <n v="0"/>
    <n v="0"/>
    <n v="0"/>
    <n v="0"/>
    <n v="0"/>
    <n v="0"/>
    <n v="0"/>
    <n v="0"/>
    <n v="0"/>
    <n v="0"/>
    <n v="0"/>
    <n v="0"/>
    <n v="0"/>
    <n v="0"/>
    <n v="0"/>
    <n v="0"/>
    <n v="0"/>
    <m/>
    <n v="0"/>
    <n v="0"/>
    <n v="0"/>
    <m/>
    <n v="0"/>
    <n v="0"/>
    <n v="0"/>
    <n v="0"/>
    <n v="0"/>
    <x v="0"/>
    <m/>
    <s v="No root cause"/>
    <s v="No root cause"/>
    <s v="No root cause"/>
    <x v="3"/>
    <s v=""/>
    <s v="CTR_191"/>
    <m/>
    <s v=""/>
  </r>
  <r>
    <s v="Lom-Pangar-MTN"/>
    <s v="EST_083"/>
    <s v="CENTRE"/>
    <s v="IHS"/>
    <s v="Grid-Gen-Lithium"/>
    <s v="EST"/>
    <s v="Lom-Pangar"/>
    <s v="NOKIA"/>
    <n v="0"/>
    <n v="0"/>
    <n v="0"/>
    <n v="0"/>
    <n v="0"/>
    <n v="0"/>
    <n v="0"/>
    <n v="0"/>
    <n v="0"/>
    <n v="0"/>
    <n v="0"/>
    <n v="0"/>
    <n v="0"/>
    <n v="0"/>
    <n v="0"/>
    <n v="0"/>
    <n v="0"/>
    <n v="0"/>
    <n v="0"/>
    <n v="0"/>
    <m/>
    <n v="0"/>
    <n v="0"/>
    <n v="0"/>
    <m/>
    <n v="0"/>
    <n v="0"/>
    <n v="0"/>
    <n v="0"/>
    <n v="0"/>
    <x v="0"/>
    <m/>
    <s v="No root cause"/>
    <s v="No root cause"/>
    <s v="No root cause"/>
    <x v="3"/>
    <s v=""/>
    <s v="EST_083"/>
    <m/>
    <s v=""/>
  </r>
  <r>
    <s v="Penka-Michel-IHS"/>
    <s v="OST_210"/>
    <s v="OUEST"/>
    <s v="IHS"/>
    <s v="Grid-Gen"/>
    <s v="OUEST"/>
    <s v="Penka-Michel"/>
    <s v="Huawei"/>
    <n v="0"/>
    <n v="0"/>
    <n v="0"/>
    <n v="0"/>
    <n v="0"/>
    <n v="0"/>
    <n v="0"/>
    <n v="0"/>
    <n v="0"/>
    <n v="0"/>
    <n v="0"/>
    <n v="0"/>
    <n v="0"/>
    <n v="0"/>
    <n v="0"/>
    <n v="0"/>
    <n v="0"/>
    <n v="0"/>
    <n v="0"/>
    <n v="0"/>
    <m/>
    <n v="0"/>
    <n v="0"/>
    <n v="0"/>
    <m/>
    <n v="0"/>
    <n v="0"/>
    <n v="0"/>
    <n v="0"/>
    <n v="0"/>
    <x v="0"/>
    <m/>
    <s v="No root cause"/>
    <s v="No root cause"/>
    <s v="No root cause"/>
    <x v="3"/>
    <s v=""/>
    <s v="OST_210"/>
    <m/>
    <s v=""/>
  </r>
  <r>
    <s v="Minta"/>
    <s v="CTR_233"/>
    <s v="CENTRE"/>
    <s v="IHS"/>
    <s v="Grid-Hybrid-Gen"/>
    <s v="CENTRE"/>
    <s v="Minta"/>
    <s v="ZTE"/>
    <n v="0"/>
    <n v="0"/>
    <n v="0"/>
    <n v="0"/>
    <n v="0"/>
    <n v="0"/>
    <n v="0"/>
    <n v="0"/>
    <n v="0"/>
    <n v="0"/>
    <n v="0"/>
    <n v="0"/>
    <n v="0"/>
    <n v="0"/>
    <n v="0"/>
    <n v="0"/>
    <n v="0"/>
    <n v="0"/>
    <n v="0"/>
    <n v="0"/>
    <m/>
    <n v="0"/>
    <n v="0"/>
    <n v="0"/>
    <m/>
    <n v="0"/>
    <n v="0"/>
    <n v="0"/>
    <n v="0"/>
    <n v="0"/>
    <x v="0"/>
    <m/>
    <s v="No root cause"/>
    <s v="No root cause"/>
    <s v="No root cause"/>
    <x v="3"/>
    <s v=""/>
    <s v="CTR_233"/>
    <m/>
    <s v=""/>
  </r>
  <r>
    <s v="Lendi-Entree"/>
    <s v="LIT_297"/>
    <s v="Douala"/>
    <s v="IHS"/>
    <s v="Grid-Gen"/>
    <s v="LITTORAL"/>
    <s v="Douala"/>
    <s v="ZTE"/>
    <n v="0"/>
    <n v="0"/>
    <n v="0"/>
    <n v="0"/>
    <n v="0"/>
    <n v="0"/>
    <n v="0"/>
    <n v="0"/>
    <n v="0"/>
    <n v="0"/>
    <n v="0"/>
    <n v="0"/>
    <n v="0"/>
    <n v="0"/>
    <n v="0"/>
    <n v="0"/>
    <n v="0"/>
    <n v="0"/>
    <n v="0"/>
    <n v="0"/>
    <m/>
    <n v="0"/>
    <n v="0"/>
    <n v="0"/>
    <m/>
    <n v="0"/>
    <n v="0"/>
    <n v="0"/>
    <n v="0"/>
    <n v="0"/>
    <x v="0"/>
    <m/>
    <s v="No root cause"/>
    <s v="No root cause"/>
    <s v="No root cause"/>
    <x v="3"/>
    <s v=""/>
    <s v="LIT_297"/>
    <m/>
    <s v=""/>
  </r>
  <r>
    <s v="Mbitom-camrail"/>
    <s v="EST_105"/>
    <s v="CENTRE"/>
    <s v="CAMUSAT"/>
    <s v="Hybrid solar - S1"/>
    <s v="EST"/>
    <s v="Betare-Oya"/>
    <s v="NOKIA"/>
    <n v="0"/>
    <n v="0"/>
    <n v="0"/>
    <n v="0"/>
    <n v="0"/>
    <n v="0"/>
    <n v="0"/>
    <n v="0"/>
    <n v="0"/>
    <n v="0"/>
    <n v="0"/>
    <n v="0"/>
    <n v="0"/>
    <n v="0"/>
    <n v="0"/>
    <n v="0"/>
    <n v="0"/>
    <n v="0"/>
    <n v="0"/>
    <n v="0"/>
    <m/>
    <n v="0"/>
    <n v="0"/>
    <n v="0"/>
    <m/>
    <n v="0"/>
    <n v="0"/>
    <n v="0"/>
    <n v="0"/>
    <n v="0"/>
    <x v="0"/>
    <m/>
    <s v="No root cause"/>
    <s v="No root cause"/>
    <s v="No root cause"/>
    <x v="3"/>
    <s v=""/>
    <s v="EST_105"/>
    <m/>
    <s v=""/>
  </r>
  <r>
    <s v="Bembaran-Camtel"/>
    <s v="ADM_185"/>
    <s v="ADAMAOUA"/>
    <s v="CAMUSAT"/>
    <s v="Hibrid solar - s3"/>
    <s v="ADAMAOUA"/>
    <s v="Bembaran"/>
    <s v="Huawei"/>
    <n v="0"/>
    <n v="0"/>
    <n v="0"/>
    <n v="0"/>
    <n v="0"/>
    <n v="0"/>
    <n v="0"/>
    <n v="0"/>
    <n v="0"/>
    <n v="0"/>
    <n v="0"/>
    <n v="0"/>
    <n v="0"/>
    <n v="0"/>
    <n v="0"/>
    <n v="0"/>
    <n v="0"/>
    <n v="0"/>
    <n v="0"/>
    <n v="0"/>
    <m/>
    <n v="0"/>
    <n v="0"/>
    <n v="0"/>
    <m/>
    <n v="0"/>
    <n v="0"/>
    <n v="0"/>
    <n v="0"/>
    <n v="0"/>
    <x v="0"/>
    <m/>
    <s v="No root cause"/>
    <s v="No root cause"/>
    <s v="No root cause"/>
    <x v="3"/>
    <s v=""/>
    <s v="ADM_185"/>
    <m/>
    <s v=""/>
  </r>
  <r>
    <s v="Mbargue-Camrail"/>
    <s v="CTR_457"/>
    <s v="CENTRE"/>
    <s v="IHS"/>
    <e v="#N/A"/>
    <s v="CENTRE"/>
    <s v="Minta"/>
    <s v="NOKIA"/>
    <n v="0"/>
    <n v="0"/>
    <n v="0"/>
    <n v="0"/>
    <n v="0"/>
    <n v="0"/>
    <n v="0"/>
    <n v="0"/>
    <n v="0"/>
    <n v="0"/>
    <n v="0"/>
    <n v="0"/>
    <n v="0"/>
    <n v="0"/>
    <n v="0"/>
    <n v="0"/>
    <n v="0"/>
    <n v="0"/>
    <n v="0"/>
    <n v="0"/>
    <m/>
    <n v="0"/>
    <n v="0"/>
    <n v="0"/>
    <m/>
    <n v="0"/>
    <n v="0"/>
    <n v="0"/>
    <n v="0"/>
    <n v="0"/>
    <x v="0"/>
    <m/>
    <s v="No root cause"/>
    <s v="No root cause"/>
    <s v="No root cause"/>
    <x v="3"/>
    <s v="(05-10-2026 cells zte): 09/05/2026 : Need BO TX analysis..;..;(05-10-2026 ocm ran 12h) Power status check Ongoing"/>
    <s v="CTR_457"/>
    <m/>
    <s v=""/>
  </r>
  <r>
    <s v="Mbandjock"/>
    <s v="CTR_030"/>
    <s v="CENTRE"/>
    <s v="CAMUSAT"/>
    <s v="Medium Grid + Solar + GE"/>
    <s v="CENTRE"/>
    <s v="Mbandjock"/>
    <s v="ZTE"/>
    <n v="0"/>
    <n v="0"/>
    <n v="0"/>
    <n v="0"/>
    <n v="0"/>
    <n v="0"/>
    <n v="0"/>
    <n v="0"/>
    <n v="0"/>
    <n v="0"/>
    <n v="0"/>
    <n v="0"/>
    <n v="0"/>
    <n v="0"/>
    <n v="0"/>
    <n v="0"/>
    <n v="0"/>
    <n v="0"/>
    <n v="0"/>
    <n v="0"/>
    <m/>
    <n v="0"/>
    <n v="0"/>
    <n v="0"/>
    <m/>
    <n v="0"/>
    <n v="0"/>
    <n v="0"/>
    <n v="0"/>
    <n v="0"/>
    <x v="0"/>
    <m/>
    <s v="No root cause"/>
    <s v="No root cause"/>
    <s v="No root cause"/>
    <x v="3"/>
    <s v=""/>
    <s v="CTR_030"/>
    <m/>
    <s v=""/>
  </r>
  <r>
    <s v="Pella"/>
    <s v="CTR_894"/>
    <s v="CENTRE"/>
    <s v="CAMUSAT"/>
    <s v="HGB"/>
    <s v="CENTRE"/>
    <s v="Pella"/>
    <s v="ZTE"/>
    <n v="0"/>
    <n v="0"/>
    <n v="0"/>
    <n v="0"/>
    <n v="0"/>
    <n v="0"/>
    <n v="0"/>
    <n v="0"/>
    <n v="0"/>
    <n v="0"/>
    <n v="0"/>
    <n v="0"/>
    <n v="0"/>
    <n v="0"/>
    <n v="0"/>
    <n v="0"/>
    <n v="0"/>
    <n v="0"/>
    <n v="0"/>
    <n v="0"/>
    <m/>
    <n v="0"/>
    <n v="0"/>
    <n v="0"/>
    <m/>
    <n v="0"/>
    <n v="0"/>
    <n v="0"/>
    <n v="0"/>
    <n v="0"/>
    <x v="0"/>
    <m/>
    <s v="No root cause"/>
    <s v="No root cause"/>
    <s v="No root cause"/>
    <x v="3"/>
    <s v=""/>
    <s v="CTR_894"/>
    <m/>
    <s v=""/>
  </r>
  <r>
    <s v="MENGUE-BIBEY-IHS"/>
    <s v="CTR_870"/>
    <s v="CENTRE"/>
    <s v="IHS"/>
    <s v="Hybrid Gen"/>
    <s v="CENTRE"/>
    <s v="Mengue Bibey"/>
    <s v="ZTE"/>
    <n v="0"/>
    <n v="0"/>
    <n v="0"/>
    <n v="0"/>
    <n v="0"/>
    <n v="0"/>
    <n v="0"/>
    <n v="0"/>
    <n v="0"/>
    <n v="0"/>
    <n v="0"/>
    <n v="0"/>
    <n v="0"/>
    <n v="0"/>
    <n v="0"/>
    <n v="0"/>
    <n v="0"/>
    <n v="0"/>
    <n v="0"/>
    <n v="0"/>
    <m/>
    <n v="0"/>
    <n v="0"/>
    <n v="0"/>
    <m/>
    <n v="0"/>
    <n v="0"/>
    <n v="0"/>
    <n v="0"/>
    <n v="0"/>
    <x v="0"/>
    <m/>
    <s v="No root cause"/>
    <s v="No root cause"/>
    <s v="No root cause"/>
    <x v="3"/>
    <s v=""/>
    <s v="CTR_870"/>
    <m/>
    <s v=""/>
  </r>
  <r>
    <s v="Yabassi-Greenfil"/>
    <s v="LIT_586"/>
    <s v="LITTORAL"/>
    <s v="CAMUSAT"/>
    <s v="Hybrid Solar - S3"/>
    <s v="LITTORAL"/>
    <s v="Yabassi"/>
    <s v="ZTE"/>
    <n v="0"/>
    <n v="0"/>
    <n v="0"/>
    <n v="0"/>
    <n v="0"/>
    <n v="0"/>
    <n v="0"/>
    <n v="0"/>
    <n v="0"/>
    <n v="0"/>
    <n v="0"/>
    <n v="0"/>
    <n v="0"/>
    <n v="0"/>
    <n v="0"/>
    <n v="0"/>
    <n v="0"/>
    <n v="0"/>
    <n v="0"/>
    <n v="0"/>
    <m/>
    <n v="0"/>
    <n v="0"/>
    <n v="0"/>
    <m/>
    <n v="0"/>
    <n v="0"/>
    <n v="0"/>
    <n v="0"/>
    <n v="0"/>
    <x v="0"/>
    <m/>
    <s v="No root cause"/>
    <s v="No root cause"/>
    <s v="No root cause"/>
    <x v="3"/>
    <s v=""/>
    <s v="LIT_586"/>
    <m/>
    <s v=""/>
  </r>
  <r>
    <s v="Ebebda-MTN"/>
    <s v="CTR_822"/>
    <s v="CENTRE"/>
    <s v="CAMUSAT"/>
    <s v="Hybrid Solar 3"/>
    <s v="CENTRE"/>
    <s v="Ebebda"/>
    <s v="ZTE"/>
    <n v="0"/>
    <n v="0"/>
    <n v="0"/>
    <n v="0"/>
    <n v="0"/>
    <n v="0"/>
    <n v="0"/>
    <n v="0"/>
    <n v="0"/>
    <n v="0"/>
    <n v="0"/>
    <n v="0"/>
    <n v="0"/>
    <n v="0"/>
    <n v="0"/>
    <n v="0"/>
    <n v="0"/>
    <n v="0"/>
    <n v="0"/>
    <n v="0"/>
    <m/>
    <n v="0"/>
    <n v="0"/>
    <n v="0"/>
    <m/>
    <n v="0"/>
    <n v="0"/>
    <n v="0"/>
    <n v="0"/>
    <n v="0"/>
    <x v="0"/>
    <m/>
    <s v="No root cause"/>
    <s v="No root cause"/>
    <s v="No root cause"/>
    <x v="3"/>
    <s v=""/>
    <s v="CTR_822"/>
    <m/>
    <s v=""/>
  </r>
  <r>
    <s v="Bipindi-IHS"/>
    <s v="SUD_040"/>
    <s v="CENTRE"/>
    <s v="IHS"/>
    <s v="Solar-Gen-Hybrid"/>
    <s v="SUD"/>
    <s v="Bipindi"/>
    <s v="ZTE"/>
    <n v="0"/>
    <n v="0"/>
    <n v="0"/>
    <n v="0"/>
    <n v="0"/>
    <n v="0"/>
    <n v="0"/>
    <n v="0"/>
    <n v="0"/>
    <n v="0"/>
    <n v="0"/>
    <n v="0"/>
    <n v="0"/>
    <n v="0"/>
    <n v="0"/>
    <n v="0"/>
    <n v="0"/>
    <n v="0"/>
    <n v="0"/>
    <n v="0"/>
    <m/>
    <n v="0"/>
    <n v="0"/>
    <n v="0"/>
    <m/>
    <n v="0"/>
    <n v="0"/>
    <n v="0"/>
    <n v="0"/>
    <n v="0"/>
    <x v="0"/>
    <m/>
    <s v="No root cause"/>
    <s v="No root cause"/>
    <s v="No root cause"/>
    <x v="3"/>
    <s v=""/>
    <s v="SUD_040"/>
    <m/>
    <s v=""/>
  </r>
  <r>
    <s v="Ndogkeng"/>
    <s v="LIT_117"/>
    <s v="LITTORAL"/>
    <s v="IHS"/>
    <s v="Grid-Gen"/>
    <s v="LITTORAL"/>
    <s v="Ndogkeng"/>
    <s v="ZTE"/>
    <n v="0"/>
    <n v="0"/>
    <n v="0"/>
    <n v="0"/>
    <n v="0"/>
    <n v="0"/>
    <n v="0"/>
    <n v="0"/>
    <n v="0"/>
    <n v="0"/>
    <n v="0"/>
    <n v="0"/>
    <n v="0"/>
    <n v="0"/>
    <n v="0"/>
    <n v="0"/>
    <n v="0"/>
    <n v="0"/>
    <n v="0"/>
    <n v="0"/>
    <m/>
    <n v="0"/>
    <n v="0"/>
    <n v="0"/>
    <m/>
    <n v="0"/>
    <n v="0"/>
    <n v="0"/>
    <n v="0"/>
    <n v="0"/>
    <x v="0"/>
    <m/>
    <s v="No root cause"/>
    <s v="No root cause"/>
    <s v="No root cause"/>
    <x v="3"/>
    <s v=""/>
    <s v="LIT_117"/>
    <m/>
    <s v=""/>
  </r>
  <r>
    <s v="Yabassi"/>
    <s v="LIT_110"/>
    <s v="LITTORAL"/>
    <s v="IHS"/>
    <s v="Gen-Lithium"/>
    <s v="LITTORAL"/>
    <s v="Yabassi"/>
    <s v="ZTE"/>
    <n v="0"/>
    <n v="0"/>
    <n v="0"/>
    <n v="0"/>
    <n v="0"/>
    <n v="0"/>
    <n v="0"/>
    <n v="0"/>
    <n v="0"/>
    <n v="0"/>
    <n v="0"/>
    <n v="0"/>
    <n v="0"/>
    <n v="0"/>
    <n v="0"/>
    <n v="0"/>
    <n v="0"/>
    <n v="0"/>
    <n v="0"/>
    <n v="0"/>
    <m/>
    <n v="0"/>
    <n v="0"/>
    <n v="0"/>
    <m/>
    <n v="0"/>
    <n v="0"/>
    <n v="0"/>
    <n v="0"/>
    <n v="0"/>
    <x v="0"/>
    <m/>
    <s v="No root cause"/>
    <s v="No root cause"/>
    <s v="No root cause"/>
    <x v="3"/>
    <s v=""/>
    <s v="LIT_110"/>
    <m/>
    <s v=""/>
  </r>
  <r>
    <s v="Esse-IHS"/>
    <s v="CTR_134"/>
    <s v="CENTRE"/>
    <s v="IHS"/>
    <s v="Grid-Gen"/>
    <s v="CENTRE"/>
    <s v="Esse"/>
    <s v="ZTE"/>
    <n v="0"/>
    <n v="0"/>
    <n v="0"/>
    <n v="0"/>
    <n v="0"/>
    <n v="0"/>
    <n v="0"/>
    <n v="0"/>
    <n v="0"/>
    <n v="0"/>
    <n v="0"/>
    <n v="0"/>
    <n v="0"/>
    <n v="0"/>
    <n v="0"/>
    <n v="0"/>
    <n v="0"/>
    <n v="0"/>
    <n v="0"/>
    <n v="0"/>
    <m/>
    <n v="0"/>
    <n v="0"/>
    <n v="0"/>
    <m/>
    <n v="0"/>
    <n v="0"/>
    <n v="0"/>
    <n v="0"/>
    <n v="0"/>
    <x v="0"/>
    <m/>
    <s v="No root cause"/>
    <s v="No root cause"/>
    <s v="No root cause"/>
    <x v="3"/>
    <s v=""/>
    <s v="CTR_134"/>
    <m/>
    <s v=""/>
  </r>
  <r>
    <s v="Obala-ville-IHS"/>
    <s v="CTR_627"/>
    <s v="CENTRE"/>
    <s v="IHS"/>
    <s v="Grid-Gen"/>
    <s v="CENTRE"/>
    <s v="Obala"/>
    <s v="ZTE"/>
    <n v="0"/>
    <n v="0"/>
    <n v="0"/>
    <n v="0"/>
    <n v="0"/>
    <n v="0"/>
    <n v="0"/>
    <n v="0"/>
    <n v="0"/>
    <n v="0"/>
    <n v="0"/>
    <n v="0"/>
    <n v="0"/>
    <n v="0"/>
    <n v="0"/>
    <n v="0"/>
    <n v="0"/>
    <n v="0"/>
    <n v="0"/>
    <n v="0"/>
    <m/>
    <n v="0"/>
    <n v="0"/>
    <n v="0"/>
    <m/>
    <n v="0"/>
    <n v="0"/>
    <n v="0"/>
    <n v="0"/>
    <n v="0"/>
    <x v="0"/>
    <m/>
    <s v="No root cause"/>
    <s v="No root cause"/>
    <s v="No root cause"/>
    <x v="3"/>
    <s v=""/>
    <s v="CTR_627"/>
    <m/>
    <s v=""/>
  </r>
  <r>
    <s v="Kolomine-IHS"/>
    <s v="EST_125"/>
    <s v="CENTRE"/>
    <s v="IHS"/>
    <s v="Hybrid-Gen"/>
    <s v="EST"/>
    <s v="Kolomine"/>
    <s v="ZTE"/>
    <n v="0"/>
    <n v="0"/>
    <n v="0"/>
    <n v="0"/>
    <n v="0"/>
    <n v="0"/>
    <n v="0"/>
    <n v="0"/>
    <n v="0"/>
    <n v="0"/>
    <n v="0"/>
    <n v="0"/>
    <n v="0"/>
    <n v="0"/>
    <n v="0"/>
    <n v="0"/>
    <n v="0"/>
    <n v="0"/>
    <n v="0"/>
    <n v="0"/>
    <m/>
    <n v="0"/>
    <n v="0"/>
    <n v="0"/>
    <m/>
    <n v="0"/>
    <n v="0"/>
    <n v="0"/>
    <n v="0"/>
    <n v="0"/>
    <x v="0"/>
    <m/>
    <s v="No root cause"/>
    <s v="No root cause"/>
    <s v="No root cause"/>
    <x v="3"/>
    <s v=""/>
    <s v="EST_125"/>
    <m/>
    <s v=""/>
  </r>
  <r>
    <s v="Missole-Entree"/>
    <s v="LIT_306"/>
    <s v="LITTORAL"/>
    <s v="IHS"/>
    <s v="Hybrid-Gen"/>
    <s v="LITTORAL"/>
    <s v="Missole"/>
    <s v="ZTE"/>
    <n v="0"/>
    <n v="0"/>
    <n v="0"/>
    <n v="0"/>
    <n v="0"/>
    <n v="0"/>
    <n v="0"/>
    <n v="0"/>
    <n v="0"/>
    <n v="0"/>
    <n v="0"/>
    <n v="0"/>
    <n v="0"/>
    <n v="0"/>
    <n v="0"/>
    <n v="0"/>
    <n v="0"/>
    <n v="0"/>
    <n v="0"/>
    <n v="0"/>
    <m/>
    <n v="0"/>
    <n v="0"/>
    <n v="0"/>
    <m/>
    <n v="0"/>
    <n v="0"/>
    <n v="0"/>
    <n v="0"/>
    <n v="0"/>
    <x v="0"/>
    <m/>
    <s v="No root cause"/>
    <s v="No root cause"/>
    <s v="No root cause"/>
    <x v="3"/>
    <s v=""/>
    <s v="LIT_306"/>
    <m/>
    <s v=""/>
  </r>
  <r>
    <s v="Baigon"/>
    <s v="OST_070"/>
    <s v="OUEST"/>
    <s v="IHS"/>
    <s v="Grid-Gen"/>
    <s v="OUEST"/>
    <s v="Baigon"/>
    <s v="Huawei"/>
    <n v="0"/>
    <n v="0"/>
    <n v="0"/>
    <n v="0"/>
    <n v="0"/>
    <n v="0"/>
    <n v="0"/>
    <n v="0"/>
    <n v="0"/>
    <n v="0"/>
    <n v="0"/>
    <n v="0"/>
    <n v="0"/>
    <n v="0"/>
    <n v="0"/>
    <n v="0"/>
    <n v="0"/>
    <n v="0"/>
    <n v="0"/>
    <n v="0"/>
    <m/>
    <n v="0"/>
    <n v="0"/>
    <n v="0"/>
    <m/>
    <n v="0"/>
    <n v="0"/>
    <n v="0"/>
    <n v="0"/>
    <n v="0"/>
    <x v="0"/>
    <m/>
    <s v="No root cause"/>
    <s v="No root cause"/>
    <s v="No root cause"/>
    <x v="3"/>
    <s v=""/>
    <s v="OST_070"/>
    <m/>
    <s v=""/>
  </r>
  <r>
    <s v="Bangangte-Ville"/>
    <s v="OST_018"/>
    <s v="OUEST"/>
    <s v="IHS"/>
    <s v="Grid Only"/>
    <s v="OUEST"/>
    <s v="Bangangte"/>
    <s v="Huawei"/>
    <n v="0"/>
    <n v="0"/>
    <n v="0"/>
    <n v="0"/>
    <n v="0"/>
    <n v="0"/>
    <n v="0"/>
    <n v="0"/>
    <n v="0"/>
    <n v="0"/>
    <n v="0"/>
    <n v="0"/>
    <n v="0"/>
    <n v="0"/>
    <n v="0"/>
    <n v="0"/>
    <n v="0"/>
    <n v="0"/>
    <n v="0"/>
    <n v="0"/>
    <m/>
    <n v="0"/>
    <n v="0"/>
    <n v="0"/>
    <m/>
    <n v="0"/>
    <n v="0"/>
    <n v="0"/>
    <n v="0"/>
    <n v="0"/>
    <x v="0"/>
    <m/>
    <s v="No root cause"/>
    <s v="No root cause"/>
    <s v="No root cause"/>
    <x v="3"/>
    <s v=""/>
    <s v="OST_018"/>
    <m/>
    <s v=""/>
  </r>
  <r>
    <s v="Kenzou"/>
    <s v="EST_016"/>
    <s v="CENTRE"/>
    <s v="IHS"/>
    <s v="Solar-Gen"/>
    <s v="EST"/>
    <s v="Kenzou"/>
    <s v="ZTE"/>
    <n v="0"/>
    <n v="0"/>
    <n v="0"/>
    <n v="0"/>
    <n v="0"/>
    <n v="0"/>
    <n v="0"/>
    <n v="0"/>
    <n v="0"/>
    <n v="0"/>
    <n v="0"/>
    <n v="0"/>
    <n v="0"/>
    <n v="0"/>
    <n v="0"/>
    <n v="0"/>
    <n v="0"/>
    <n v="0"/>
    <n v="0"/>
    <n v="0"/>
    <m/>
    <n v="0"/>
    <n v="0"/>
    <n v="0"/>
    <m/>
    <n v="0"/>
    <n v="0"/>
    <n v="0"/>
    <n v="0"/>
    <n v="0"/>
    <x v="0"/>
    <m/>
    <s v="No root cause"/>
    <s v="No root cause"/>
    <s v="No root cause"/>
    <x v="3"/>
    <s v=""/>
    <s v="EST_016"/>
    <m/>
    <s v=""/>
  </r>
  <r>
    <s v="Nkoundja"/>
    <s v="OST_006"/>
    <s v="OUEST"/>
    <s v="IHS"/>
    <s v="Grid-Gen"/>
    <s v="OUEST"/>
    <s v="Nkoundja"/>
    <s v="Huawei"/>
    <n v="0"/>
    <n v="0"/>
    <n v="0"/>
    <n v="0"/>
    <n v="0"/>
    <n v="0"/>
    <n v="0"/>
    <n v="0"/>
    <n v="0"/>
    <n v="0"/>
    <n v="0"/>
    <n v="0"/>
    <n v="0"/>
    <n v="0"/>
    <n v="0"/>
    <n v="0"/>
    <n v="0"/>
    <n v="0"/>
    <n v="0"/>
    <n v="0"/>
    <m/>
    <n v="0"/>
    <n v="0"/>
    <n v="0"/>
    <m/>
    <n v="0"/>
    <n v="0"/>
    <n v="0"/>
    <n v="0"/>
    <n v="0"/>
    <x v="0"/>
    <m/>
    <s v="No root cause"/>
    <s v="No root cause"/>
    <s v="No root cause"/>
    <x v="3"/>
    <s v=""/>
    <s v="OST_006"/>
    <m/>
    <s v=""/>
  </r>
  <r>
    <s v="Mbanga"/>
    <s v="LIT_031"/>
    <s v="LITTORAL"/>
    <s v="IHS"/>
    <s v="Grid-Gen"/>
    <s v="LITTORAL"/>
    <s v="Mbanga"/>
    <s v="ZTE"/>
    <n v="0"/>
    <n v="0"/>
    <n v="0"/>
    <n v="0"/>
    <n v="0"/>
    <n v="0"/>
    <n v="0"/>
    <n v="0"/>
    <n v="0"/>
    <n v="0"/>
    <n v="0"/>
    <n v="0"/>
    <n v="0"/>
    <n v="0"/>
    <n v="0"/>
    <n v="0"/>
    <n v="0"/>
    <n v="0"/>
    <n v="0"/>
    <n v="0"/>
    <m/>
    <n v="0"/>
    <n v="0"/>
    <n v="0"/>
    <m/>
    <n v="0"/>
    <n v="0"/>
    <n v="0"/>
    <n v="0"/>
    <n v="0"/>
    <x v="0"/>
    <m/>
    <s v="No root cause"/>
    <s v="No root cause"/>
    <s v="No root cause"/>
    <x v="3"/>
    <s v=""/>
    <s v="LIT_031"/>
    <m/>
    <s v=""/>
  </r>
  <r>
    <s v="Mbanga2-IHS"/>
    <s v="LIT_430"/>
    <s v="LITTORAL"/>
    <s v="IHS"/>
    <s v="Grid-Gen"/>
    <s v="LITTORAL"/>
    <s v="Mbanga"/>
    <s v="ZTE"/>
    <n v="0"/>
    <n v="0"/>
    <n v="0"/>
    <n v="0"/>
    <n v="0"/>
    <n v="0"/>
    <n v="0"/>
    <n v="0"/>
    <n v="0"/>
    <n v="0"/>
    <n v="0"/>
    <n v="0"/>
    <n v="0"/>
    <n v="0"/>
    <n v="0"/>
    <n v="0"/>
    <n v="0"/>
    <n v="0"/>
    <n v="0"/>
    <n v="0"/>
    <m/>
    <n v="0"/>
    <n v="0"/>
    <n v="0"/>
    <m/>
    <n v="0"/>
    <n v="0"/>
    <n v="0"/>
    <n v="0"/>
    <n v="0"/>
    <x v="0"/>
    <m/>
    <s v="No root cause"/>
    <s v="No root cause"/>
    <s v="No root cause"/>
    <x v="3"/>
    <s v=""/>
    <s v="LIT_430"/>
    <m/>
    <s v=""/>
  </r>
  <r>
    <s v="Mbankomo-IHS"/>
    <s v="CTR_528"/>
    <s v="CENTRE"/>
    <s v="IHS"/>
    <s v="Grid-Gen"/>
    <s v="CENTRE"/>
    <s v="Mbankomo"/>
    <s v="ZTE"/>
    <n v="0"/>
    <n v="0"/>
    <n v="0"/>
    <n v="0"/>
    <n v="0"/>
    <n v="0"/>
    <n v="0"/>
    <n v="0"/>
    <n v="0"/>
    <n v="0"/>
    <n v="0"/>
    <n v="0"/>
    <n v="0"/>
    <n v="0"/>
    <n v="0"/>
    <n v="0"/>
    <n v="0"/>
    <n v="0"/>
    <n v="0"/>
    <n v="0"/>
    <m/>
    <n v="0"/>
    <n v="0"/>
    <n v="0"/>
    <m/>
    <n v="0"/>
    <n v="0"/>
    <n v="0"/>
    <n v="0"/>
    <n v="0"/>
    <x v="0"/>
    <m/>
    <s v="No root cause"/>
    <s v="No root cause"/>
    <s v="No root cause"/>
    <x v="3"/>
    <s v=""/>
    <s v="CTR_528"/>
    <m/>
    <s v=""/>
  </r>
  <r>
    <s v="Akok"/>
    <s v="CTR_663"/>
    <s v="CENTRE"/>
    <s v="CAMUSAT"/>
    <s v="Good Grid + Solar + GE"/>
    <s v="CENTRE"/>
    <s v="Akok"/>
    <s v="ZTE"/>
    <n v="0"/>
    <n v="0"/>
    <n v="0"/>
    <n v="0"/>
    <n v="0"/>
    <n v="0"/>
    <n v="0"/>
    <n v="0"/>
    <n v="0"/>
    <n v="0"/>
    <n v="0"/>
    <n v="0"/>
    <n v="0"/>
    <n v="0"/>
    <n v="0"/>
    <n v="0"/>
    <n v="0"/>
    <n v="0"/>
    <n v="0"/>
    <n v="0"/>
    <m/>
    <n v="0"/>
    <n v="0"/>
    <n v="0"/>
    <m/>
    <n v="0"/>
    <n v="0"/>
    <n v="0"/>
    <n v="0"/>
    <n v="0"/>
    <x v="0"/>
    <m/>
    <s v="No root cause"/>
    <s v="No root cause"/>
    <s v="No root cause"/>
    <x v="3"/>
    <s v=""/>
    <s v="CTR_663"/>
    <m/>
    <s v=""/>
  </r>
  <r>
    <s v="Loum-Joli-IHS"/>
    <s v="LIT_521"/>
    <s v="LITTORAL"/>
    <s v="IHS"/>
    <s v="Grid-Gen"/>
    <s v="LITTORAL"/>
    <s v="Loum"/>
    <s v="ZTE"/>
    <n v="0"/>
    <n v="0"/>
    <n v="0"/>
    <n v="0"/>
    <n v="0"/>
    <n v="0"/>
    <n v="0"/>
    <n v="0"/>
    <n v="0"/>
    <n v="0"/>
    <n v="0"/>
    <n v="0"/>
    <n v="0"/>
    <n v="0"/>
    <n v="0"/>
    <n v="0"/>
    <n v="0"/>
    <n v="0"/>
    <n v="0"/>
    <n v="0"/>
    <m/>
    <n v="0"/>
    <n v="0"/>
    <n v="0"/>
    <m/>
    <n v="0"/>
    <n v="0"/>
    <n v="0"/>
    <n v="0"/>
    <n v="0"/>
    <x v="0"/>
    <m/>
    <s v="No root cause"/>
    <s v="No root cause"/>
    <s v="No root cause"/>
    <x v="3"/>
    <s v=""/>
    <s v="LIT_521"/>
    <m/>
    <s v=""/>
  </r>
  <r>
    <s v="Ngambe-Tikar-IHS"/>
    <s v="OST_031"/>
    <s v="OUEST"/>
    <s v="IHS"/>
    <s v="Grid-Gen"/>
    <s v="OUEST"/>
    <s v="Ngambe-Tikar"/>
    <s v="ZTE"/>
    <n v="0"/>
    <n v="0"/>
    <n v="0"/>
    <n v="0"/>
    <n v="0"/>
    <n v="0"/>
    <n v="0"/>
    <n v="0"/>
    <n v="0"/>
    <n v="0"/>
    <n v="0"/>
    <n v="0"/>
    <n v="0"/>
    <n v="0"/>
    <n v="0"/>
    <n v="0"/>
    <n v="0"/>
    <n v="0"/>
    <n v="0"/>
    <n v="0"/>
    <m/>
    <n v="0"/>
    <n v="0"/>
    <n v="0"/>
    <m/>
    <n v="0"/>
    <n v="0"/>
    <n v="0"/>
    <n v="0"/>
    <n v="0"/>
    <x v="0"/>
    <m/>
    <s v="No root cause"/>
    <s v="No root cause"/>
    <s v="No root cause"/>
    <x v="3"/>
    <s v=""/>
    <s v="OST_031"/>
    <m/>
    <s v=""/>
  </r>
  <r>
    <s v="Ndokayo"/>
    <s v="EST_054"/>
    <s v="CENTRE"/>
    <s v="IHS"/>
    <s v="Solar-Gen-Lithium"/>
    <s v="EST"/>
    <s v="Ndokayo"/>
    <s v="ZTE"/>
    <n v="0"/>
    <n v="0"/>
    <n v="0"/>
    <n v="0"/>
    <n v="0"/>
    <n v="0"/>
    <n v="0"/>
    <n v="0"/>
    <n v="0"/>
    <n v="0"/>
    <n v="0"/>
    <n v="0"/>
    <n v="0"/>
    <n v="0"/>
    <n v="0"/>
    <n v="0"/>
    <n v="0"/>
    <n v="0"/>
    <n v="0"/>
    <n v="0"/>
    <m/>
    <n v="0"/>
    <n v="0"/>
    <n v="0"/>
    <m/>
    <n v="0"/>
    <n v="0"/>
    <n v="0"/>
    <n v="0"/>
    <n v="0"/>
    <x v="0"/>
    <m/>
    <s v="No root cause"/>
    <s v="No root cause"/>
    <s v="No root cause"/>
    <x v="3"/>
    <s v=""/>
    <s v="EST_054"/>
    <m/>
    <s v=""/>
  </r>
  <r>
    <s v="Ouli-IHS"/>
    <s v="EST_114"/>
    <s v="CENTRE"/>
    <s v="IHS"/>
    <s v="Gen Only"/>
    <s v="EST"/>
    <s v="Ouli"/>
    <s v="ZTE"/>
    <n v="0"/>
    <n v="0"/>
    <n v="0"/>
    <n v="0"/>
    <n v="0"/>
    <n v="0"/>
    <n v="0"/>
    <n v="0"/>
    <n v="0"/>
    <n v="0"/>
    <n v="0"/>
    <n v="0"/>
    <n v="0"/>
    <n v="0"/>
    <n v="0"/>
    <n v="0"/>
    <n v="0"/>
    <n v="0"/>
    <n v="0"/>
    <n v="0"/>
    <m/>
    <n v="0"/>
    <n v="0"/>
    <n v="0"/>
    <m/>
    <n v="0"/>
    <n v="0"/>
    <n v="0"/>
    <n v="0"/>
    <n v="0"/>
    <x v="0"/>
    <m/>
    <s v="No root cause"/>
    <s v="No root cause"/>
    <s v="No root cause"/>
    <x v="3"/>
    <s v=""/>
    <s v="EST_114"/>
    <m/>
    <s v=""/>
  </r>
  <r>
    <s v="Pouma"/>
    <s v="LIT_069"/>
    <s v="LITTORAL"/>
    <s v="IHS"/>
    <s v="Grid-Gen"/>
    <s v="LITTORAL"/>
    <s v="Pouma"/>
    <s v="ZTE"/>
    <n v="0"/>
    <n v="0"/>
    <n v="0"/>
    <n v="0"/>
    <n v="0"/>
    <n v="0"/>
    <n v="0"/>
    <n v="0"/>
    <n v="0"/>
    <n v="0"/>
    <n v="0"/>
    <n v="0"/>
    <n v="0"/>
    <n v="0"/>
    <n v="0"/>
    <n v="0"/>
    <n v="0"/>
    <n v="0"/>
    <n v="0"/>
    <n v="0"/>
    <m/>
    <n v="0"/>
    <n v="0"/>
    <n v="0"/>
    <m/>
    <n v="0"/>
    <n v="0"/>
    <n v="0"/>
    <n v="0"/>
    <n v="0"/>
    <x v="0"/>
    <m/>
    <s v="No root cause"/>
    <s v="No root cause"/>
    <s v="No root cause"/>
    <x v="3"/>
    <s v=""/>
    <s v="LIT_069"/>
    <m/>
    <s v=""/>
  </r>
  <r>
    <s v="Kouoptamo"/>
    <s v="OST_058"/>
    <s v="OUEST"/>
    <s v="IHS"/>
    <s v="Grid-Gen"/>
    <s v="OUEST"/>
    <s v="Kouoptamo"/>
    <s v="Huawei"/>
    <n v="0"/>
    <n v="0"/>
    <n v="0"/>
    <n v="0"/>
    <n v="0"/>
    <n v="0"/>
    <n v="0"/>
    <n v="0"/>
    <n v="0"/>
    <n v="0"/>
    <n v="0"/>
    <n v="0"/>
    <n v="0"/>
    <n v="0"/>
    <n v="0"/>
    <n v="0"/>
    <n v="0"/>
    <n v="0"/>
    <n v="0"/>
    <n v="0"/>
    <m/>
    <n v="0"/>
    <n v="0"/>
    <n v="0"/>
    <m/>
    <n v="0"/>
    <n v="0"/>
    <n v="0"/>
    <n v="0"/>
    <n v="0"/>
    <x v="0"/>
    <m/>
    <s v="No root cause"/>
    <s v="No root cause"/>
    <s v="No root cause"/>
    <x v="3"/>
    <s v=""/>
    <s v="OST_058"/>
    <m/>
    <s v=""/>
  </r>
  <r>
    <s v="Gomala-IHS"/>
    <s v="EST_126"/>
    <s v="CENTRE"/>
    <s v="IHS"/>
    <s v="Solar-Gen-Lithium"/>
    <s v="EST"/>
    <s v="Gomala"/>
    <s v="ZTE"/>
    <n v="0"/>
    <n v="0"/>
    <n v="0"/>
    <n v="0"/>
    <n v="0"/>
    <n v="0"/>
    <n v="0"/>
    <n v="0"/>
    <n v="0"/>
    <n v="0"/>
    <n v="0"/>
    <n v="0"/>
    <n v="0"/>
    <n v="0"/>
    <n v="0"/>
    <n v="0"/>
    <n v="0"/>
    <n v="0"/>
    <n v="0"/>
    <n v="0"/>
    <m/>
    <n v="0"/>
    <n v="0"/>
    <n v="0"/>
    <m/>
    <n v="0"/>
    <n v="0"/>
    <n v="0"/>
    <n v="0"/>
    <n v="0"/>
    <x v="0"/>
    <m/>
    <s v="No root cause"/>
    <s v="No root cause"/>
    <s v="No root cause"/>
    <x v="3"/>
    <s v=""/>
    <s v="EST_126"/>
    <m/>
    <s v=""/>
  </r>
  <r>
    <s v="Njombe-Market-IHS"/>
    <s v="LIT_492"/>
    <s v="LITTORAL"/>
    <s v="IHS"/>
    <s v="Grid-Gen"/>
    <s v="LITTORAL"/>
    <s v="Njombe"/>
    <s v="ZTE"/>
    <n v="0"/>
    <n v="0"/>
    <n v="0"/>
    <n v="0"/>
    <n v="0"/>
    <n v="0"/>
    <n v="0"/>
    <n v="0"/>
    <n v="0"/>
    <n v="0"/>
    <n v="0"/>
    <n v="0"/>
    <n v="0"/>
    <n v="0"/>
    <n v="0"/>
    <n v="0"/>
    <n v="0"/>
    <n v="0"/>
    <n v="0"/>
    <n v="0"/>
    <m/>
    <n v="0"/>
    <n v="0"/>
    <n v="0"/>
    <m/>
    <n v="0"/>
    <n v="0"/>
    <n v="0"/>
    <n v="0"/>
    <n v="0"/>
    <x v="0"/>
    <m/>
    <s v="No root cause"/>
    <s v="No root cause"/>
    <s v="No root cause"/>
    <x v="3"/>
    <s v=""/>
    <s v="LIT_492"/>
    <m/>
    <s v=""/>
  </r>
  <r>
    <s v="Boumnyebel-MTN"/>
    <s v="CTR_286"/>
    <s v="CENTRE"/>
    <s v="IHS"/>
    <s v="Grid-Gen"/>
    <s v="CENTRE"/>
    <s v="Boumnyebel"/>
    <s v="ZTE"/>
    <n v="0"/>
    <n v="0"/>
    <n v="0"/>
    <n v="0"/>
    <n v="0"/>
    <n v="0"/>
    <n v="0"/>
    <n v="0"/>
    <n v="0"/>
    <n v="0"/>
    <n v="0"/>
    <n v="0"/>
    <n v="0"/>
    <n v="0"/>
    <n v="0"/>
    <n v="0"/>
    <n v="0"/>
    <n v="0"/>
    <n v="0"/>
    <n v="0"/>
    <m/>
    <n v="0"/>
    <n v="0"/>
    <n v="0"/>
    <m/>
    <n v="0"/>
    <n v="0"/>
    <n v="0"/>
    <n v="0"/>
    <n v="0"/>
    <x v="0"/>
    <m/>
    <s v="No root cause"/>
    <s v="No root cause"/>
    <s v="No root cause"/>
    <x v="3"/>
    <s v=""/>
    <s v="CTR_286"/>
    <m/>
    <s v=""/>
  </r>
  <r>
    <s v="Nkolnkoumou"/>
    <s v="CTR_676"/>
    <s v="Yaounde"/>
    <s v="IHS"/>
    <s v="Grid-Gen-Lithium"/>
    <s v="CENTRE"/>
    <s v="Yaounde"/>
    <s v="ZTE"/>
    <n v="0"/>
    <n v="0"/>
    <n v="0"/>
    <n v="0"/>
    <n v="0"/>
    <n v="0"/>
    <n v="0"/>
    <n v="0"/>
    <n v="0"/>
    <n v="0"/>
    <n v="0"/>
    <n v="0"/>
    <n v="0"/>
    <n v="0"/>
    <n v="0"/>
    <n v="0"/>
    <n v="0"/>
    <n v="0"/>
    <n v="0"/>
    <n v="0"/>
    <m/>
    <n v="0"/>
    <n v="0"/>
    <n v="0"/>
    <m/>
    <n v="0"/>
    <n v="0"/>
    <n v="0"/>
    <n v="0"/>
    <n v="0"/>
    <x v="0"/>
    <m/>
    <s v="No root cause"/>
    <s v="No root cause"/>
    <s v="No root cause"/>
    <x v="3"/>
    <s v=""/>
    <s v="CTR_676"/>
    <m/>
    <s v=""/>
  </r>
  <r>
    <s v="Mengbwa-Camtel"/>
    <s v="SUD_078"/>
    <s v="CENTRE"/>
    <s v="CAMUSAT"/>
    <s v="Bad Grid + GE"/>
    <s v="SUD"/>
    <s v="Mengbwa"/>
    <s v="NOKIA"/>
    <n v="0"/>
    <n v="0"/>
    <n v="0"/>
    <n v="0"/>
    <n v="0"/>
    <n v="0"/>
    <n v="0"/>
    <n v="0"/>
    <n v="0"/>
    <n v="0"/>
    <n v="0"/>
    <n v="0"/>
    <n v="0"/>
    <n v="0"/>
    <n v="0"/>
    <n v="0"/>
    <n v="0"/>
    <n v="0"/>
    <n v="0"/>
    <n v="0"/>
    <m/>
    <n v="0"/>
    <n v="0"/>
    <n v="0"/>
    <m/>
    <n v="0"/>
    <n v="0"/>
    <n v="0"/>
    <n v="0"/>
    <n v="0"/>
    <x v="0"/>
    <m/>
    <s v="No root cause"/>
    <s v="No root cause"/>
    <s v="No root cause"/>
    <x v="3"/>
    <s v=""/>
    <s v="SUD_078"/>
    <m/>
    <s v=""/>
  </r>
  <r>
    <s v="Awae-MTN-IHS"/>
    <s v="CTR_187"/>
    <s v="CENTRE"/>
    <s v="IHS"/>
    <s v="Grid-Gen"/>
    <s v="CENTRE"/>
    <s v="Awae"/>
    <s v="ZTE"/>
    <n v="0"/>
    <n v="0"/>
    <n v="0"/>
    <n v="0"/>
    <n v="0"/>
    <n v="0"/>
    <n v="0"/>
    <n v="0"/>
    <n v="0"/>
    <n v="0"/>
    <n v="0"/>
    <n v="0"/>
    <n v="0"/>
    <n v="0"/>
    <n v="0"/>
    <n v="0"/>
    <n v="0"/>
    <n v="0"/>
    <n v="0"/>
    <n v="0"/>
    <m/>
    <n v="0"/>
    <n v="0"/>
    <n v="0"/>
    <m/>
    <n v="0"/>
    <n v="0"/>
    <n v="0"/>
    <n v="0"/>
    <n v="0"/>
    <x v="0"/>
    <m/>
    <s v="No root cause"/>
    <s v="No root cause"/>
    <s v="No root cause"/>
    <x v="3"/>
    <s v=""/>
    <s v="CTR_187"/>
    <m/>
    <s v=""/>
  </r>
  <r>
    <s v="Obala-Carrefour-MTN-IHS"/>
    <s v="CTR_174"/>
    <s v="CENTRE"/>
    <s v="IHS"/>
    <s v="Hybrid-Gen"/>
    <s v="CENTRE"/>
    <s v="Obala"/>
    <s v="ZTE"/>
    <n v="0"/>
    <n v="0"/>
    <n v="0"/>
    <n v="0"/>
    <n v="0"/>
    <n v="0"/>
    <n v="0"/>
    <n v="0"/>
    <n v="0"/>
    <n v="0"/>
    <n v="0"/>
    <n v="0"/>
    <n v="0"/>
    <n v="0"/>
    <n v="0"/>
    <n v="0"/>
    <n v="0"/>
    <n v="0"/>
    <n v="0"/>
    <n v="0"/>
    <m/>
    <n v="0"/>
    <n v="0"/>
    <n v="0"/>
    <m/>
    <n v="0"/>
    <n v="0"/>
    <n v="0"/>
    <n v="0"/>
    <n v="0"/>
    <x v="0"/>
    <m/>
    <s v="No root cause"/>
    <s v="No root cause"/>
    <s v="No root cause"/>
    <x v="3"/>
    <s v=""/>
    <s v="CTR_174"/>
    <m/>
    <s v=""/>
  </r>
  <r>
    <s v="Nkoteng-Ville-IHS"/>
    <s v="CTR_506"/>
    <s v="CENTRE"/>
    <s v="IHS"/>
    <s v="Grid-Gen"/>
    <s v="CENTRE"/>
    <s v="Nkoteng"/>
    <s v="ZTE"/>
    <n v="0"/>
    <n v="0"/>
    <n v="0"/>
    <n v="0"/>
    <n v="0"/>
    <n v="0"/>
    <n v="0"/>
    <n v="0"/>
    <n v="0"/>
    <n v="0"/>
    <n v="0"/>
    <n v="0"/>
    <n v="0"/>
    <n v="0"/>
    <n v="0"/>
    <n v="0"/>
    <n v="0"/>
    <n v="0"/>
    <n v="0"/>
    <n v="0"/>
    <m/>
    <n v="0"/>
    <n v="0"/>
    <n v="0"/>
    <m/>
    <n v="0"/>
    <n v="0"/>
    <n v="0"/>
    <n v="0"/>
    <n v="0"/>
    <x v="0"/>
    <m/>
    <s v="No root cause"/>
    <s v="No root cause"/>
    <s v="No root cause"/>
    <x v="3"/>
    <s v=""/>
    <s v="CTR_506"/>
    <m/>
    <s v=""/>
  </r>
  <r>
    <s v="Botmakak"/>
    <s v="CTR_189"/>
    <s v="CENTRE"/>
    <s v="IHS"/>
    <s v="Grid-Gen"/>
    <s v="CENTRE"/>
    <s v="Botmakak"/>
    <s v="ZTE"/>
    <n v="0"/>
    <n v="0"/>
    <n v="0"/>
    <n v="0"/>
    <n v="0"/>
    <n v="0"/>
    <n v="0"/>
    <n v="0"/>
    <n v="0"/>
    <n v="0"/>
    <n v="0"/>
    <n v="0"/>
    <n v="0"/>
    <n v="0"/>
    <n v="0"/>
    <n v="0"/>
    <n v="0"/>
    <n v="0"/>
    <n v="0"/>
    <n v="0"/>
    <m/>
    <n v="0"/>
    <n v="0"/>
    <n v="0"/>
    <m/>
    <n v="0"/>
    <n v="0"/>
    <n v="0"/>
    <n v="0"/>
    <n v="0"/>
    <x v="0"/>
    <m/>
    <s v="No root cause"/>
    <s v="No root cause"/>
    <s v="No root cause"/>
    <x v="3"/>
    <s v=""/>
    <s v="CTR_189"/>
    <m/>
    <s v=""/>
  </r>
  <r>
    <s v="Djoum-Ville-IHS"/>
    <s v="SUD_064"/>
    <s v="CENTRE"/>
    <s v="IHS"/>
    <s v="Grid-Gen"/>
    <s v="SUD"/>
    <s v="Djoum"/>
    <s v="ZTE"/>
    <n v="0"/>
    <n v="0"/>
    <n v="0"/>
    <n v="0"/>
    <n v="0"/>
    <n v="0"/>
    <n v="0"/>
    <n v="0"/>
    <n v="0"/>
    <n v="0"/>
    <n v="0"/>
    <n v="0"/>
    <n v="0"/>
    <n v="0"/>
    <n v="0"/>
    <n v="0"/>
    <n v="0"/>
    <n v="0"/>
    <n v="0"/>
    <n v="0"/>
    <m/>
    <n v="0"/>
    <n v="0"/>
    <n v="0"/>
    <m/>
    <n v="0"/>
    <n v="0"/>
    <n v="0"/>
    <n v="0"/>
    <n v="0"/>
    <x v="0"/>
    <m/>
    <s v="No root cause"/>
    <s v="No root cause"/>
    <s v="No root cause"/>
    <x v="3"/>
    <s v=""/>
    <s v="SUD_064"/>
    <m/>
    <s v=""/>
  </r>
  <r>
    <s v="SANGLA"/>
    <s v="CTR_892"/>
    <s v="CENTRE"/>
    <s v="CAMUSAT"/>
    <s v="Hybrid Solar - S3"/>
    <s v="CENTRE"/>
    <s v="Sangla"/>
    <s v="ZTE"/>
    <n v="0"/>
    <n v="0"/>
    <n v="0"/>
    <n v="0"/>
    <n v="0"/>
    <n v="0"/>
    <n v="0"/>
    <n v="0"/>
    <n v="0"/>
    <n v="0"/>
    <n v="0"/>
    <n v="0"/>
    <n v="0"/>
    <n v="0"/>
    <n v="0"/>
    <n v="0"/>
    <n v="0"/>
    <n v="0"/>
    <n v="0"/>
    <n v="0"/>
    <m/>
    <n v="0"/>
    <n v="0"/>
    <n v="0"/>
    <m/>
    <n v="0"/>
    <n v="0"/>
    <n v="0"/>
    <n v="0"/>
    <n v="0"/>
    <x v="0"/>
    <m/>
    <s v="No root cause"/>
    <s v="No root cause"/>
    <s v="No root cause"/>
    <x v="3"/>
    <s v=""/>
    <s v="CTR_892"/>
    <m/>
    <s v=""/>
  </r>
  <r>
    <s v="Mbankomo-Dajoll"/>
    <s v="CTR_710"/>
    <s v="CENTRE"/>
    <s v="CAMUSAT"/>
    <s v="Good Grid + GE"/>
    <s v="CENTRE"/>
    <s v="Mbankomo"/>
    <s v="ZTE"/>
    <n v="0"/>
    <n v="0"/>
    <n v="0"/>
    <n v="0"/>
    <n v="0"/>
    <n v="0"/>
    <n v="0"/>
    <n v="0"/>
    <n v="0"/>
    <n v="0"/>
    <n v="0"/>
    <n v="0"/>
    <n v="0"/>
    <n v="0"/>
    <n v="0"/>
    <n v="0"/>
    <n v="0"/>
    <n v="0"/>
    <n v="0"/>
    <n v="0"/>
    <m/>
    <n v="0"/>
    <n v="0"/>
    <n v="0"/>
    <m/>
    <n v="0"/>
    <n v="0"/>
    <n v="0"/>
    <n v="0"/>
    <n v="0"/>
    <x v="0"/>
    <m/>
    <s v="No root cause"/>
    <s v="No root cause"/>
    <s v="No root cause"/>
    <x v="3"/>
    <s v=""/>
    <s v="CTR_710"/>
    <m/>
    <s v=""/>
  </r>
  <r>
    <s v="Oveng-Mission-Catholique"/>
    <s v="CTR_898"/>
    <s v="CENTRE"/>
    <s v="CAMUSAT"/>
    <s v="Medium Grid + GE"/>
    <s v="CENTRE"/>
    <s v="Mbankomo"/>
    <s v="NOKIA"/>
    <n v="0"/>
    <n v="0"/>
    <n v="0"/>
    <n v="0"/>
    <n v="0"/>
    <n v="0"/>
    <n v="0"/>
    <n v="0"/>
    <n v="0"/>
    <n v="0"/>
    <n v="0"/>
    <n v="0"/>
    <n v="0"/>
    <n v="0"/>
    <n v="0"/>
    <n v="0"/>
    <n v="0"/>
    <n v="0"/>
    <n v="0"/>
    <n v="0"/>
    <m/>
    <n v="0"/>
    <n v="0"/>
    <n v="0"/>
    <m/>
    <n v="0"/>
    <n v="0"/>
    <n v="0"/>
    <n v="0"/>
    <n v="0"/>
    <x v="0"/>
    <m/>
    <s v="No root cause"/>
    <s v="No root cause"/>
    <s v="No root cause"/>
    <x v="3"/>
    <s v=""/>
    <s v="CTR_898"/>
    <m/>
    <s v=""/>
  </r>
  <r>
    <s v="DZENG"/>
    <s v="CTR_856"/>
    <s v="CENTRE"/>
    <s v="IHS"/>
    <s v="Grid-Gen"/>
    <s v="CENTRE"/>
    <s v="Binguela"/>
    <s v="ZTE"/>
    <n v="0"/>
    <n v="0"/>
    <n v="0"/>
    <n v="0"/>
    <n v="0"/>
    <n v="0"/>
    <n v="0"/>
    <n v="0"/>
    <n v="0"/>
    <n v="0"/>
    <n v="0"/>
    <n v="0"/>
    <n v="0"/>
    <n v="0"/>
    <n v="0"/>
    <n v="0"/>
    <n v="0"/>
    <n v="0"/>
    <n v="0"/>
    <n v="0"/>
    <m/>
    <n v="0"/>
    <n v="0"/>
    <n v="0"/>
    <m/>
    <n v="0"/>
    <n v="0"/>
    <n v="0"/>
    <n v="0"/>
    <n v="0"/>
    <x v="0"/>
    <m/>
    <s v="No root cause"/>
    <s v="No root cause"/>
    <s v="No root cause"/>
    <x v="3"/>
    <s v=""/>
    <s v="CTR_856"/>
    <m/>
    <s v=""/>
  </r>
  <r>
    <s v="Essiezik"/>
    <s v="CTR_348"/>
    <s v="CENTRE"/>
    <s v="IHS"/>
    <s v="Gen-Lithium"/>
    <s v="CENTRE"/>
    <s v="Essiezik"/>
    <s v="ZTE"/>
    <n v="0"/>
    <n v="0"/>
    <n v="0"/>
    <n v="0"/>
    <n v="0"/>
    <n v="0"/>
    <n v="0"/>
    <n v="0"/>
    <n v="0"/>
    <n v="0"/>
    <n v="0"/>
    <n v="0"/>
    <n v="0"/>
    <n v="0"/>
    <n v="0"/>
    <n v="0"/>
    <n v="0"/>
    <n v="0"/>
    <n v="0"/>
    <n v="0"/>
    <m/>
    <n v="0"/>
    <n v="0"/>
    <n v="0"/>
    <m/>
    <n v="0"/>
    <n v="0"/>
    <n v="0"/>
    <n v="0"/>
    <n v="0"/>
    <x v="0"/>
    <m/>
    <s v="No root cause"/>
    <s v="No root cause"/>
    <s v="No root cause"/>
    <x v="3"/>
    <s v=""/>
    <s v="CTR_348"/>
    <m/>
    <s v=""/>
  </r>
  <r>
    <s v="Bangoulap"/>
    <s v="OST_314"/>
    <s v="OUEST"/>
    <m/>
    <m/>
    <s v="OUEST"/>
    <s v="Bangangté"/>
    <s v="Huawei"/>
    <n v="0"/>
    <n v="0"/>
    <n v="0"/>
    <n v="0"/>
    <n v="0"/>
    <n v="0"/>
    <n v="0"/>
    <n v="0"/>
    <n v="0"/>
    <n v="0"/>
    <n v="0"/>
    <n v="0"/>
    <n v="0"/>
    <n v="0"/>
    <n v="0"/>
    <n v="0"/>
    <n v="0"/>
    <n v="0"/>
    <n v="0"/>
    <n v="0"/>
    <m/>
    <n v="0"/>
    <n v="0"/>
    <n v="0"/>
    <m/>
    <n v="0"/>
    <n v="0"/>
    <n v="0"/>
    <n v="0"/>
    <n v="0"/>
    <x v="0"/>
    <m/>
    <s v="No root cause"/>
    <s v="No root cause"/>
    <s v="No root cause"/>
    <x v="3"/>
    <s v=""/>
    <s v="OST_314"/>
    <m/>
    <s v=""/>
  </r>
  <r>
    <s v="Nguila"/>
    <s v="CTR_299"/>
    <s v="CENTRE"/>
    <s v="IHS"/>
    <s v="Gen Only"/>
    <s v="CENTRE"/>
    <s v="Nguila"/>
    <s v="ZTE"/>
    <n v="0"/>
    <n v="0"/>
    <n v="0"/>
    <n v="0"/>
    <n v="0"/>
    <n v="0"/>
    <n v="0"/>
    <n v="0"/>
    <n v="0"/>
    <n v="0"/>
    <n v="0"/>
    <n v="0"/>
    <n v="0"/>
    <n v="0"/>
    <n v="0"/>
    <n v="0"/>
    <n v="0"/>
    <n v="0"/>
    <n v="0"/>
    <n v="0"/>
    <m/>
    <n v="0"/>
    <n v="0"/>
    <n v="0"/>
    <m/>
    <n v="0"/>
    <n v="0"/>
    <n v="0"/>
    <n v="0"/>
    <n v="0"/>
    <x v="0"/>
    <m/>
    <s v="No root cause"/>
    <s v="No root cause"/>
    <s v="No root cause"/>
    <x v="3"/>
    <s v=""/>
    <s v="CTR_299"/>
    <m/>
    <s v=""/>
  </r>
  <r>
    <s v="Talba"/>
    <s v="CTR_206"/>
    <s v="CENTRE"/>
    <s v="IHS"/>
    <s v="Grid-Gen"/>
    <s v="CENTRE"/>
    <s v="Talba"/>
    <s v="ZTE"/>
    <n v="0"/>
    <n v="0"/>
    <n v="0"/>
    <n v="0"/>
    <n v="0"/>
    <n v="0"/>
    <n v="0"/>
    <n v="0"/>
    <n v="0"/>
    <n v="0"/>
    <n v="0"/>
    <n v="0"/>
    <n v="0"/>
    <n v="0"/>
    <n v="0"/>
    <n v="0"/>
    <n v="0"/>
    <n v="0"/>
    <n v="0"/>
    <n v="0"/>
    <m/>
    <n v="0"/>
    <n v="0"/>
    <n v="0"/>
    <m/>
    <n v="0"/>
    <n v="0"/>
    <n v="0"/>
    <n v="0"/>
    <n v="0"/>
    <x v="0"/>
    <m/>
    <s v="No root cause"/>
    <s v="No root cause"/>
    <s v="No root cause"/>
    <x v="3"/>
    <s v=""/>
    <s v="CTR_206"/>
    <m/>
    <s v=""/>
  </r>
  <r>
    <s v="Batcham-II"/>
    <s v="OST_243"/>
    <s v="OUEST"/>
    <s v="CAMUSAT"/>
    <s v="HGB"/>
    <s v="OUEST"/>
    <s v="Batcham"/>
    <s v="Huawei"/>
    <n v="0"/>
    <n v="0"/>
    <n v="0"/>
    <n v="0"/>
    <n v="0"/>
    <n v="0"/>
    <n v="0"/>
    <n v="0"/>
    <n v="0"/>
    <n v="0"/>
    <n v="0"/>
    <n v="0"/>
    <n v="0"/>
    <n v="0"/>
    <n v="0"/>
    <n v="0"/>
    <n v="0"/>
    <n v="0"/>
    <n v="0"/>
    <n v="0"/>
    <m/>
    <n v="0"/>
    <n v="0"/>
    <n v="0"/>
    <m/>
    <n v="0"/>
    <n v="0"/>
    <n v="0"/>
    <n v="0"/>
    <n v="0"/>
    <x v="0"/>
    <m/>
    <s v="No root cause"/>
    <s v="No root cause"/>
    <s v="No root cause"/>
    <x v="3"/>
    <s v=""/>
    <s v="OST_243"/>
    <m/>
    <s v=""/>
  </r>
  <r>
    <s v="Badoumguia"/>
    <s v="OST_303"/>
    <s v="OUEST"/>
    <s v="CAMUSAT"/>
    <s v="Hybrid Solar - S3"/>
    <s v="OUEST"/>
    <s v="Badoumguia"/>
    <s v="Huawei"/>
    <n v="0"/>
    <n v="0"/>
    <n v="0"/>
    <n v="0"/>
    <n v="0"/>
    <n v="0"/>
    <n v="0"/>
    <n v="0"/>
    <n v="0"/>
    <n v="0"/>
    <n v="0"/>
    <n v="0"/>
    <n v="0"/>
    <n v="0"/>
    <n v="0"/>
    <n v="0"/>
    <n v="0"/>
    <n v="0"/>
    <n v="0"/>
    <n v="0"/>
    <m/>
    <n v="0"/>
    <n v="0"/>
    <n v="0"/>
    <m/>
    <n v="0"/>
    <n v="0"/>
    <n v="0"/>
    <n v="0"/>
    <n v="0"/>
    <x v="0"/>
    <m/>
    <s v="No root cause"/>
    <s v="No root cause"/>
    <s v="No root cause"/>
    <x v="3"/>
    <s v=""/>
    <s v="OST_303"/>
    <m/>
    <s v=""/>
  </r>
  <r>
    <s v="Gbiti-IHS"/>
    <s v="EST_101"/>
    <s v="CENTRE"/>
    <s v="IHS"/>
    <s v="Hybrid-Gen"/>
    <s v="EST"/>
    <s v="Gbiti"/>
    <s v="ZTE"/>
    <n v="0"/>
    <n v="0"/>
    <n v="0"/>
    <n v="0"/>
    <n v="0"/>
    <n v="0"/>
    <n v="0"/>
    <n v="0"/>
    <n v="0"/>
    <n v="0"/>
    <n v="0"/>
    <n v="0"/>
    <n v="0"/>
    <n v="0"/>
    <n v="0"/>
    <n v="0"/>
    <n v="0"/>
    <n v="0"/>
    <n v="0"/>
    <n v="0"/>
    <m/>
    <n v="0"/>
    <n v="0"/>
    <n v="0"/>
    <m/>
    <n v="0"/>
    <n v="0"/>
    <n v="0"/>
    <n v="0"/>
    <n v="0"/>
    <x v="0"/>
    <m/>
    <s v="No root cause"/>
    <s v="No root cause"/>
    <s v="No root cause"/>
    <x v="3"/>
    <s v=""/>
    <s v="EST_101"/>
    <m/>
    <s v=""/>
  </r>
  <r>
    <s v="Bangangte"/>
    <s v="OST_012"/>
    <s v="OUEST"/>
    <s v="IHS"/>
    <s v="Grid-Gen"/>
    <s v="OUEST"/>
    <s v="Bangangte"/>
    <s v="Huawei"/>
    <n v="0"/>
    <n v="0"/>
    <n v="0"/>
    <n v="0"/>
    <n v="0"/>
    <n v="0"/>
    <n v="0"/>
    <n v="0"/>
    <n v="0"/>
    <n v="0"/>
    <n v="0"/>
    <n v="0"/>
    <n v="0"/>
    <n v="0"/>
    <n v="0"/>
    <n v="0"/>
    <n v="0"/>
    <n v="0"/>
    <n v="0"/>
    <n v="0"/>
    <m/>
    <n v="0"/>
    <n v="0"/>
    <n v="0"/>
    <m/>
    <n v="0"/>
    <n v="0"/>
    <n v="0"/>
    <n v="0"/>
    <n v="0"/>
    <x v="0"/>
    <m/>
    <s v="No root cause"/>
    <s v="No root cause"/>
    <s v="No root cause"/>
    <x v="3"/>
    <s v=""/>
    <s v="OST_012"/>
    <m/>
    <s v=""/>
  </r>
  <r>
    <s v="Bambit-MTN"/>
    <s v="OST_048"/>
    <s v="OUEST"/>
    <s v="IHS"/>
    <s v="Grid-Gen"/>
    <s v="OUEST"/>
    <s v="Bambit"/>
    <s v="Huawei"/>
    <n v="0"/>
    <n v="0"/>
    <n v="0"/>
    <n v="0"/>
    <n v="0"/>
    <n v="0"/>
    <n v="0"/>
    <n v="0"/>
    <n v="0"/>
    <n v="0"/>
    <n v="0"/>
    <n v="0"/>
    <n v="0"/>
    <n v="0"/>
    <n v="0"/>
    <n v="0"/>
    <n v="0"/>
    <n v="0"/>
    <n v="0"/>
    <n v="0"/>
    <m/>
    <n v="0"/>
    <n v="0"/>
    <n v="0"/>
    <m/>
    <n v="0"/>
    <n v="0"/>
    <n v="0"/>
    <n v="0"/>
    <n v="0"/>
    <x v="0"/>
    <m/>
    <s v="No root cause"/>
    <s v="No root cause"/>
    <s v="No root cause"/>
    <x v="3"/>
    <s v=""/>
    <s v="OST_048"/>
    <m/>
    <s v=""/>
  </r>
  <r>
    <s v="Saa-IHS"/>
    <s v="CTR_829"/>
    <s v="CENTRE"/>
    <s v="IHS"/>
    <s v="Grid-Gen"/>
    <s v="CENTRE"/>
    <s v="Saa"/>
    <s v="ZTE"/>
    <n v="0"/>
    <n v="0"/>
    <n v="0"/>
    <n v="0"/>
    <n v="0"/>
    <n v="0"/>
    <n v="0"/>
    <n v="0"/>
    <n v="0"/>
    <n v="0"/>
    <n v="0"/>
    <n v="0"/>
    <n v="0"/>
    <n v="0"/>
    <n v="0"/>
    <n v="0"/>
    <n v="0"/>
    <n v="0"/>
    <n v="0"/>
    <n v="0"/>
    <m/>
    <n v="0"/>
    <n v="0"/>
    <n v="0"/>
    <m/>
    <n v="0"/>
    <n v="0"/>
    <n v="0"/>
    <n v="0"/>
    <n v="0"/>
    <x v="0"/>
    <m/>
    <s v="No root cause"/>
    <s v="No root cause"/>
    <s v="No root cause"/>
    <x v="3"/>
    <s v=""/>
    <s v="CTR_829"/>
    <m/>
    <s v=""/>
  </r>
  <r>
    <s v="Basseu-MTN"/>
    <s v="OST_322"/>
    <s v="OUEST"/>
    <m/>
    <m/>
    <s v="OUEST"/>
    <s v="Bandja"/>
    <s v="Huawei"/>
    <n v="0"/>
    <n v="0"/>
    <n v="0"/>
    <n v="0"/>
    <n v="0"/>
    <n v="0"/>
    <n v="0"/>
    <n v="0"/>
    <n v="0"/>
    <n v="0"/>
    <n v="0"/>
    <n v="0"/>
    <n v="0"/>
    <n v="0"/>
    <n v="0"/>
    <n v="0"/>
    <n v="0"/>
    <n v="0"/>
    <n v="0"/>
    <n v="0"/>
    <m/>
    <n v="0"/>
    <n v="0"/>
    <n v="0"/>
    <m/>
    <n v="0"/>
    <n v="0"/>
    <n v="0"/>
    <n v="0"/>
    <n v="0"/>
    <x v="0"/>
    <m/>
    <s v="No root cause"/>
    <s v="No root cause"/>
    <s v="No root cause"/>
    <x v="3"/>
    <s v=""/>
    <s v="OST_322"/>
    <m/>
    <s v=""/>
  </r>
  <r>
    <s v="Tchabal"/>
    <s v="ADM_016"/>
    <s v="ADAMAOUA"/>
    <s v="IHS"/>
    <s v="Solar-Grid-Gen"/>
    <s v="ADAMAOUA"/>
    <s v="Tchabal"/>
    <s v="Huawei"/>
    <n v="0"/>
    <n v="0"/>
    <n v="0"/>
    <n v="0"/>
    <n v="0"/>
    <n v="0"/>
    <n v="0"/>
    <n v="0"/>
    <n v="0"/>
    <n v="0"/>
    <n v="0"/>
    <n v="0"/>
    <n v="0"/>
    <n v="0"/>
    <n v="0"/>
    <n v="0"/>
    <n v="0"/>
    <n v="0"/>
    <n v="0"/>
    <n v="0"/>
    <m/>
    <n v="0"/>
    <n v="0"/>
    <n v="0"/>
    <m/>
    <n v="0"/>
    <n v="0"/>
    <n v="0"/>
    <n v="0"/>
    <n v="0"/>
    <x v="0"/>
    <m/>
    <s v="No root cause"/>
    <s v="No root cause"/>
    <s v="No root cause"/>
    <x v="3"/>
    <s v=""/>
    <s v="ADM_016"/>
    <m/>
    <s v=""/>
  </r>
  <r>
    <s v="Nkolbewae-IHS"/>
    <s v="CTR_440"/>
    <s v="CENTRE"/>
    <s v="IHS"/>
    <s v="Grid-Gen"/>
    <s v="CENTRE"/>
    <s v="Nkol-bewaa"/>
    <s v="ZTE"/>
    <n v="0"/>
    <n v="0"/>
    <n v="0"/>
    <n v="0"/>
    <n v="0"/>
    <n v="0"/>
    <n v="0"/>
    <n v="0"/>
    <n v="0"/>
    <n v="0"/>
    <n v="0"/>
    <n v="0"/>
    <n v="0"/>
    <n v="0"/>
    <n v="0"/>
    <n v="0"/>
    <n v="0"/>
    <n v="0"/>
    <n v="0"/>
    <n v="0"/>
    <m/>
    <n v="0"/>
    <n v="0"/>
    <n v="0"/>
    <m/>
    <n v="0"/>
    <n v="0"/>
    <n v="0"/>
    <n v="0"/>
    <n v="0"/>
    <x v="0"/>
    <m/>
    <s v="No root cause"/>
    <s v="No root cause"/>
    <s v="No root cause"/>
    <x v="3"/>
    <s v=""/>
    <s v="CTR_440"/>
    <m/>
    <s v=""/>
  </r>
  <r>
    <s v="Bangangte-Centre"/>
    <s v="OST_180"/>
    <s v="OUEST"/>
    <s v="IHS"/>
    <s v="Grid-Gen"/>
    <s v="OUEST"/>
    <s v="Bangangte"/>
    <s v="Huawei"/>
    <n v="0"/>
    <n v="0"/>
    <n v="0"/>
    <n v="0"/>
    <n v="0"/>
    <n v="0"/>
    <n v="0"/>
    <n v="0"/>
    <n v="0"/>
    <n v="0"/>
    <n v="0"/>
    <n v="0"/>
    <n v="0"/>
    <n v="0"/>
    <n v="0"/>
    <n v="0"/>
    <n v="0"/>
    <n v="0"/>
    <n v="0"/>
    <n v="0"/>
    <m/>
    <n v="0"/>
    <n v="0"/>
    <n v="0"/>
    <m/>
    <n v="0"/>
    <n v="0"/>
    <n v="0"/>
    <n v="0"/>
    <n v="0"/>
    <x v="0"/>
    <m/>
    <s v="No root cause"/>
    <s v="No root cause"/>
    <s v="No root cause"/>
    <x v="3"/>
    <s v=""/>
    <s v="OST_180"/>
    <m/>
    <s v=""/>
  </r>
  <r>
    <s v="Makenene"/>
    <s v="CTR_081"/>
    <s v="CENTRE"/>
    <s v="IHS"/>
    <s v="Grid-Gen"/>
    <s v="CENTRE"/>
    <s v="Makenene"/>
    <s v="ZTE"/>
    <n v="0"/>
    <n v="0"/>
    <n v="0"/>
    <n v="0"/>
    <n v="0"/>
    <n v="0"/>
    <n v="0"/>
    <n v="0"/>
    <n v="0"/>
    <n v="0"/>
    <n v="0"/>
    <n v="0"/>
    <n v="0"/>
    <n v="0"/>
    <n v="0"/>
    <n v="0"/>
    <n v="0"/>
    <n v="0"/>
    <n v="0"/>
    <n v="0"/>
    <m/>
    <n v="0"/>
    <n v="0"/>
    <n v="0"/>
    <m/>
    <n v="0"/>
    <n v="0"/>
    <n v="0"/>
    <n v="0"/>
    <n v="0"/>
    <x v="0"/>
    <m/>
    <s v="No root cause"/>
    <s v="No root cause"/>
    <s v="No root cause"/>
    <x v="3"/>
    <s v=""/>
    <s v="CTR_081"/>
    <m/>
    <s v=""/>
  </r>
  <r>
    <s v="Ngom"/>
    <s v="SUD_115"/>
    <s v="CENTRE"/>
    <m/>
    <m/>
    <s v="SUD"/>
    <s v="Ngom"/>
    <s v="ZTE"/>
    <n v="0"/>
    <n v="0"/>
    <n v="0"/>
    <n v="0"/>
    <n v="0"/>
    <n v="0"/>
    <n v="0"/>
    <n v="0"/>
    <n v="0"/>
    <n v="0"/>
    <n v="0"/>
    <n v="0"/>
    <n v="0"/>
    <n v="0"/>
    <n v="0"/>
    <n v="0"/>
    <n v="0"/>
    <n v="0"/>
    <n v="0"/>
    <n v="0"/>
    <m/>
    <n v="0"/>
    <n v="0"/>
    <n v="0"/>
    <m/>
    <n v="0"/>
    <n v="0"/>
    <n v="0"/>
    <n v="0"/>
    <n v="0"/>
    <x v="0"/>
    <m/>
    <s v="No root cause"/>
    <s v="No root cause"/>
    <s v="No root cause"/>
    <x v="3"/>
    <s v=""/>
    <s v="SUD_115"/>
    <m/>
    <s v=""/>
  </r>
  <r>
    <s v="Loum-PHP"/>
    <s v="LIT_593"/>
    <s v="LITTORAL"/>
    <s v="CAMUSAT"/>
    <s v="Medium Grid + GE"/>
    <s v="LITTORAL"/>
    <s v="Loum"/>
    <s v="ZTE"/>
    <n v="0"/>
    <n v="0"/>
    <n v="0"/>
    <n v="0"/>
    <n v="0"/>
    <n v="0"/>
    <n v="0"/>
    <n v="0"/>
    <n v="0"/>
    <n v="0"/>
    <n v="0"/>
    <n v="0"/>
    <n v="0"/>
    <n v="0"/>
    <n v="0"/>
    <n v="0"/>
    <n v="0"/>
    <n v="0"/>
    <n v="0"/>
    <n v="0"/>
    <m/>
    <n v="0"/>
    <n v="0"/>
    <n v="0"/>
    <m/>
    <n v="0"/>
    <n v="0"/>
    <n v="0"/>
    <n v="0"/>
    <n v="0"/>
    <x v="0"/>
    <m/>
    <s v="No root cause"/>
    <s v="No root cause"/>
    <s v="No root cause"/>
    <x v="3"/>
    <s v=""/>
    <s v="LIT_593"/>
    <m/>
    <s v=""/>
  </r>
  <r>
    <s v="Bafou-Dzinmezo"/>
    <s v="OST_254"/>
    <s v="OUEST"/>
    <s v="CAMUSAT"/>
    <s v="Hybrid Solar - S2"/>
    <s v="OUEST"/>
    <s v="Bafou"/>
    <s v="Huawei"/>
    <n v="0"/>
    <n v="0"/>
    <n v="0"/>
    <n v="0"/>
    <n v="0"/>
    <n v="0"/>
    <n v="0"/>
    <n v="0"/>
    <n v="0"/>
    <n v="0"/>
    <n v="0"/>
    <n v="0"/>
    <n v="0"/>
    <n v="0"/>
    <n v="0"/>
    <n v="0"/>
    <n v="0"/>
    <n v="0"/>
    <n v="0"/>
    <n v="0"/>
    <m/>
    <n v="0"/>
    <n v="0"/>
    <n v="0"/>
    <m/>
    <n v="0"/>
    <n v="0"/>
    <n v="0"/>
    <n v="0"/>
    <n v="0"/>
    <x v="0"/>
    <m/>
    <s v="No root cause"/>
    <s v="No root cause"/>
    <s v="No root cause"/>
    <x v="3"/>
    <s v=""/>
    <s v="OST_254"/>
    <m/>
    <s v=""/>
  </r>
  <r>
    <s v="Awae-Metet"/>
    <s v="CTR_880"/>
    <s v="CENTRE"/>
    <s v="CAMUSAT"/>
    <s v="Good Grid + GE"/>
    <s v="CENTRE"/>
    <s v="Ebolmadzom"/>
    <s v="ZTE"/>
    <n v="0"/>
    <n v="0"/>
    <n v="0"/>
    <n v="0"/>
    <n v="0"/>
    <n v="0"/>
    <n v="0"/>
    <n v="0"/>
    <n v="0"/>
    <n v="0"/>
    <n v="0"/>
    <n v="0"/>
    <n v="0"/>
    <n v="0"/>
    <n v="0"/>
    <n v="0"/>
    <n v="0"/>
    <n v="0"/>
    <n v="0"/>
    <n v="0"/>
    <m/>
    <n v="0"/>
    <n v="0"/>
    <n v="0"/>
    <m/>
    <n v="0"/>
    <n v="0"/>
    <n v="0"/>
    <n v="0"/>
    <n v="0"/>
    <x v="0"/>
    <m/>
    <s v="No root cause"/>
    <s v="No root cause"/>
    <s v="No root cause"/>
    <x v="3"/>
    <s v=""/>
    <s v="CTR_880"/>
    <m/>
    <s v=""/>
  </r>
  <r>
    <s v="Abouta-MTN"/>
    <s v="SUD_238"/>
    <s v="CENTRE"/>
    <s v="IHS"/>
    <s v="Solar-Grid-Gen-Lithium"/>
    <s v="SUD"/>
    <s v="Abouta"/>
    <s v="ZTE"/>
    <n v="0"/>
    <n v="0"/>
    <n v="0"/>
    <n v="0"/>
    <n v="0"/>
    <n v="0"/>
    <n v="0"/>
    <n v="0"/>
    <n v="0"/>
    <n v="0"/>
    <n v="0"/>
    <n v="0"/>
    <n v="0"/>
    <n v="0"/>
    <n v="0"/>
    <n v="0"/>
    <n v="0"/>
    <n v="0"/>
    <n v="0"/>
    <n v="0"/>
    <m/>
    <n v="0"/>
    <n v="0"/>
    <n v="0"/>
    <m/>
    <n v="0"/>
    <n v="0"/>
    <n v="0"/>
    <n v="0"/>
    <n v="0"/>
    <x v="0"/>
    <m/>
    <s v="No root cause"/>
    <s v="No root cause"/>
    <s v="No root cause"/>
    <x v="3"/>
    <s v=""/>
    <s v="SUD_238"/>
    <m/>
    <s v=""/>
  </r>
  <r>
    <s v="Tongo-Ngandima-IHS"/>
    <s v="EST_116"/>
    <s v="CENTRE"/>
    <s v="IHS"/>
    <s v="Hybrid-Gen"/>
    <s v="EST"/>
    <s v="Tongo-Ngandima"/>
    <s v="NOKIA"/>
    <n v="0"/>
    <n v="0"/>
    <n v="0"/>
    <n v="0"/>
    <n v="0"/>
    <n v="0"/>
    <n v="0"/>
    <n v="0"/>
    <n v="0"/>
    <n v="0"/>
    <n v="0"/>
    <n v="0"/>
    <n v="0"/>
    <n v="0"/>
    <n v="0"/>
    <n v="0"/>
    <n v="0"/>
    <n v="0"/>
    <n v="0"/>
    <n v="0"/>
    <m/>
    <n v="0"/>
    <n v="0"/>
    <n v="0"/>
    <m/>
    <n v="0"/>
    <n v="0"/>
    <n v="0"/>
    <n v="0"/>
    <n v="0"/>
    <x v="0"/>
    <m/>
    <s v="No root cause"/>
    <s v="No root cause"/>
    <s v="No root cause"/>
    <x v="3"/>
    <s v=""/>
    <s v="EST_116"/>
    <m/>
    <s v=""/>
  </r>
  <r>
    <s v="Dibang"/>
    <s v="CTR_204"/>
    <s v="CENTRE"/>
    <s v="IHS"/>
    <s v="Grid-Gen"/>
    <s v="CENTRE"/>
    <s v="Dibang"/>
    <s v="ZTE"/>
    <n v="0"/>
    <n v="0"/>
    <n v="0"/>
    <n v="0"/>
    <n v="0"/>
    <n v="0"/>
    <n v="0"/>
    <n v="0"/>
    <n v="0"/>
    <n v="0"/>
    <n v="0"/>
    <n v="0"/>
    <n v="0"/>
    <n v="0"/>
    <n v="0"/>
    <n v="0"/>
    <n v="0"/>
    <n v="0"/>
    <n v="0"/>
    <n v="0"/>
    <m/>
    <n v="0"/>
    <n v="0"/>
    <n v="0"/>
    <m/>
    <n v="0"/>
    <n v="0"/>
    <n v="0"/>
    <n v="0"/>
    <n v="0"/>
    <x v="0"/>
    <m/>
    <s v="No root cause"/>
    <s v="No root cause"/>
    <s v="No root cause"/>
    <x v="3"/>
    <s v=""/>
    <s v="CTR_204"/>
    <m/>
    <s v=""/>
  </r>
  <r>
    <s v="Mbandjock-II"/>
    <s v="CTR_510"/>
    <s v="CENTRE"/>
    <s v="CAMUSAT"/>
    <s v="Good Grid no GE - 8h"/>
    <s v="CENTRE"/>
    <s v="Mbandjock"/>
    <s v="ZTE"/>
    <n v="0"/>
    <n v="0"/>
    <n v="0"/>
    <n v="0"/>
    <n v="0"/>
    <n v="0"/>
    <n v="0"/>
    <n v="0"/>
    <n v="0"/>
    <n v="0"/>
    <n v="0"/>
    <n v="0"/>
    <n v="0"/>
    <n v="0"/>
    <n v="0"/>
    <n v="0"/>
    <n v="0"/>
    <n v="0"/>
    <n v="0"/>
    <n v="0"/>
    <m/>
    <n v="0"/>
    <n v="0"/>
    <n v="0"/>
    <m/>
    <n v="0"/>
    <n v="0"/>
    <n v="0"/>
    <n v="0"/>
    <n v="0"/>
    <x v="0"/>
    <m/>
    <s v="No root cause"/>
    <s v="No root cause"/>
    <s v="No root cause"/>
    <x v="3"/>
    <s v=""/>
    <s v="CTR_510"/>
    <m/>
    <s v=""/>
  </r>
  <r>
    <s v="Djohong"/>
    <s v="ADM_022"/>
    <s v="ADAMAOUA"/>
    <s v="IHS"/>
    <s v="Solar-Gen"/>
    <s v="ADAMAOUA"/>
    <s v="Djohong"/>
    <s v="Huawei"/>
    <n v="0"/>
    <n v="0"/>
    <n v="0"/>
    <n v="0"/>
    <n v="0"/>
    <n v="0"/>
    <n v="0"/>
    <n v="0"/>
    <n v="0"/>
    <n v="0"/>
    <n v="0"/>
    <n v="0"/>
    <n v="0"/>
    <n v="0"/>
    <n v="0"/>
    <n v="0"/>
    <n v="0"/>
    <n v="0"/>
    <n v="0"/>
    <n v="0"/>
    <m/>
    <n v="0"/>
    <n v="0"/>
    <n v="0"/>
    <m/>
    <n v="0"/>
    <n v="0"/>
    <n v="0"/>
    <n v="0"/>
    <n v="0"/>
    <x v="0"/>
    <m/>
    <s v="No root cause"/>
    <s v="No root cause"/>
    <s v="No root cause"/>
    <x v="3"/>
    <s v=""/>
    <s v="ADM_022"/>
    <m/>
    <s v=""/>
  </r>
  <r>
    <s v="Ke-Eke-MTN"/>
    <s v="SUD_255"/>
    <s v="CENTRE"/>
    <s v="IHS"/>
    <s v="Grid-Gen"/>
    <s v="SUD"/>
    <s v="Ke-Eke"/>
    <s v="ZTE"/>
    <n v="0"/>
    <n v="0"/>
    <n v="0"/>
    <n v="0"/>
    <n v="0"/>
    <n v="0"/>
    <n v="0"/>
    <n v="0"/>
    <n v="0"/>
    <n v="0"/>
    <n v="0"/>
    <n v="0"/>
    <n v="0"/>
    <n v="0"/>
    <n v="0"/>
    <n v="0"/>
    <n v="0"/>
    <n v="0"/>
    <n v="0"/>
    <n v="0"/>
    <m/>
    <n v="0"/>
    <n v="0"/>
    <n v="0"/>
    <m/>
    <n v="0"/>
    <n v="0"/>
    <n v="0"/>
    <n v="0"/>
    <n v="0"/>
    <x v="0"/>
    <m/>
    <s v="No root cause"/>
    <s v="No root cause"/>
    <s v="No root cause"/>
    <x v="3"/>
    <s v=""/>
    <s v="SUD_255"/>
    <m/>
    <s v=""/>
  </r>
  <r>
    <s v="Nkondjock-MTN"/>
    <s v="LIT_239"/>
    <s v="LITTORAL"/>
    <s v="IHS"/>
    <s v="Grid-Gen"/>
    <s v="LITTORAL"/>
    <s v="Nkondjock"/>
    <s v="ZTE"/>
    <n v="0"/>
    <n v="0"/>
    <n v="0"/>
    <n v="0"/>
    <n v="0"/>
    <n v="0"/>
    <n v="0"/>
    <n v="0"/>
    <n v="0"/>
    <n v="0"/>
    <n v="0"/>
    <n v="0"/>
    <n v="0"/>
    <n v="0"/>
    <n v="0"/>
    <n v="0"/>
    <n v="0"/>
    <n v="0"/>
    <n v="0"/>
    <n v="0"/>
    <m/>
    <n v="0"/>
    <n v="0"/>
    <n v="0"/>
    <m/>
    <n v="0"/>
    <n v="0"/>
    <n v="0"/>
    <n v="0"/>
    <n v="0"/>
    <x v="0"/>
    <m/>
    <s v="No root cause"/>
    <s v="No root cause"/>
    <s v="No root cause"/>
    <x v="3"/>
    <s v=""/>
    <s v="LIT_239"/>
    <m/>
    <s v=""/>
  </r>
  <r>
    <s v="Ekabita-Essele"/>
    <s v="CTR_437"/>
    <s v="CENTRE"/>
    <s v="IHS"/>
    <s v="Grid-Gen"/>
    <s v="CENTRE"/>
    <s v="Ekabita-Essele"/>
    <s v="ZTE"/>
    <n v="0"/>
    <n v="0"/>
    <n v="0"/>
    <n v="0"/>
    <n v="0"/>
    <n v="0"/>
    <n v="0"/>
    <n v="0"/>
    <n v="0"/>
    <n v="0"/>
    <n v="0"/>
    <n v="0"/>
    <n v="0"/>
    <n v="0"/>
    <n v="0"/>
    <n v="0"/>
    <n v="0"/>
    <n v="0"/>
    <n v="0"/>
    <n v="0"/>
    <m/>
    <n v="0"/>
    <n v="0"/>
    <n v="0"/>
    <m/>
    <n v="0"/>
    <n v="0"/>
    <n v="0"/>
    <n v="0"/>
    <n v="0"/>
    <x v="0"/>
    <m/>
    <s v="No root cause"/>
    <s v="No root cause"/>
    <s v="No root cause"/>
    <x v="3"/>
    <s v=""/>
    <s v="CTR_437"/>
    <m/>
    <s v=""/>
  </r>
  <r>
    <s v="Nkometou-Razel"/>
    <s v="CTR_825"/>
    <s v="CENTRE"/>
    <s v="CAMUSAT"/>
    <s v="Hybrid Solar - S3"/>
    <s v="CENTRE"/>
    <s v="Nkometou"/>
    <s v="ZTE"/>
    <n v="0"/>
    <n v="0"/>
    <n v="0"/>
    <n v="0"/>
    <n v="0"/>
    <n v="0"/>
    <n v="0"/>
    <n v="0"/>
    <n v="0"/>
    <n v="0"/>
    <n v="0"/>
    <n v="0"/>
    <n v="0"/>
    <n v="0"/>
    <n v="0"/>
    <n v="0"/>
    <n v="0"/>
    <n v="0"/>
    <n v="0"/>
    <n v="0"/>
    <m/>
    <n v="0"/>
    <n v="0"/>
    <n v="0"/>
    <m/>
    <n v="0"/>
    <n v="0"/>
    <n v="0"/>
    <n v="0"/>
    <n v="0"/>
    <x v="0"/>
    <m/>
    <s v="No root cause"/>
    <s v="No root cause"/>
    <s v="No root cause"/>
    <x v="3"/>
    <s v=""/>
    <s v="CTR_825"/>
    <m/>
    <s v=""/>
  </r>
  <r>
    <s v="Yegeassi"/>
    <s v="CTR_770"/>
    <s v="CENTRE"/>
    <s v="CAMUSAT"/>
    <s v="Hybrid Solar - S1"/>
    <s v="CENTRE"/>
    <s v="Yegeassi"/>
    <s v="ZTE"/>
    <n v="0"/>
    <n v="0"/>
    <n v="0"/>
    <n v="0"/>
    <n v="0"/>
    <n v="0"/>
    <n v="0"/>
    <n v="0"/>
    <n v="0"/>
    <n v="0"/>
    <n v="0"/>
    <n v="0"/>
    <n v="0"/>
    <n v="0"/>
    <n v="0"/>
    <n v="0"/>
    <n v="0"/>
    <n v="0"/>
    <n v="0"/>
    <n v="0"/>
    <m/>
    <n v="0"/>
    <n v="0"/>
    <n v="0"/>
    <m/>
    <n v="0"/>
    <n v="0"/>
    <n v="0"/>
    <n v="0"/>
    <n v="0"/>
    <x v="0"/>
    <m/>
    <s v="SPARE-ISSUE"/>
    <s v="SPARE-ISSUE"/>
    <s v="SPARE-ISSUE"/>
    <x v="4"/>
    <s v="(05-10-2026 ocm ran 18h)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10-2026 ocm ran 12h)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s v="CTR_770"/>
    <m/>
    <s v=""/>
  </r>
  <r>
    <s v="Abang-Minko-IHS"/>
    <s v="SUD_044"/>
    <s v="CENTRE"/>
    <s v="IHS"/>
    <s v="Solar-Grid-Gen"/>
    <s v="SUD"/>
    <s v="Abang-Minko"/>
    <s v="ZTE"/>
    <n v="0"/>
    <n v="0"/>
    <n v="0"/>
    <n v="0"/>
    <n v="0"/>
    <n v="0"/>
    <n v="0"/>
    <n v="0"/>
    <n v="0"/>
    <n v="0"/>
    <n v="0"/>
    <n v="0"/>
    <n v="0"/>
    <n v="0"/>
    <n v="0"/>
    <n v="0"/>
    <n v="0"/>
    <n v="0"/>
    <n v="0"/>
    <n v="0"/>
    <m/>
    <n v="0"/>
    <n v="0"/>
    <n v="0"/>
    <m/>
    <n v="0"/>
    <n v="0"/>
    <n v="0"/>
    <n v="0"/>
    <n v="0"/>
    <x v="0"/>
    <m/>
    <s v="No root cause"/>
    <s v="No root cause"/>
    <s v="No root cause"/>
    <x v="3"/>
    <s v=""/>
    <s v="SUD_044"/>
    <m/>
    <s v=""/>
  </r>
  <r>
    <s v="Bazou"/>
    <s v="OST_037"/>
    <s v="OUEST"/>
    <s v="IHS"/>
    <s v="Grid-Gen"/>
    <s v="OUEST"/>
    <s v="Bazou"/>
    <s v="Huawei"/>
    <n v="0"/>
    <n v="0"/>
    <n v="0"/>
    <n v="0"/>
    <n v="0"/>
    <n v="0"/>
    <n v="0"/>
    <n v="0"/>
    <n v="0"/>
    <n v="0"/>
    <n v="0"/>
    <n v="0"/>
    <n v="0"/>
    <n v="0"/>
    <n v="0"/>
    <n v="0"/>
    <n v="0"/>
    <n v="0"/>
    <n v="0"/>
    <n v="0"/>
    <m/>
    <n v="0"/>
    <n v="0"/>
    <n v="0"/>
    <m/>
    <n v="0"/>
    <n v="0"/>
    <n v="0"/>
    <n v="0"/>
    <n v="0"/>
    <x v="0"/>
    <m/>
    <s v="No root cause"/>
    <s v="No root cause"/>
    <s v="No root cause"/>
    <x v="3"/>
    <s v=""/>
    <s v="OST_037"/>
    <m/>
    <s v=""/>
  </r>
  <r>
    <s v="Efok"/>
    <s v="CTR_221"/>
    <s v="CENTRE"/>
    <s v="IHS"/>
    <s v="Grid-Gen"/>
    <s v="CENTRE"/>
    <s v="Efok"/>
    <s v="ZTE"/>
    <n v="0"/>
    <n v="0"/>
    <n v="0"/>
    <n v="0"/>
    <n v="0"/>
    <n v="0"/>
    <n v="0"/>
    <n v="0"/>
    <n v="0"/>
    <n v="0"/>
    <n v="0"/>
    <n v="0"/>
    <n v="0"/>
    <n v="0"/>
    <n v="0"/>
    <n v="0"/>
    <n v="0"/>
    <n v="0"/>
    <n v="0"/>
    <n v="0"/>
    <m/>
    <n v="0"/>
    <n v="0"/>
    <n v="0"/>
    <m/>
    <n v="0"/>
    <n v="0"/>
    <n v="0"/>
    <n v="0"/>
    <n v="0"/>
    <x v="0"/>
    <m/>
    <s v="No root cause"/>
    <s v="No root cause"/>
    <s v="No root cause"/>
    <x v="3"/>
    <s v=""/>
    <s v="CTR_221"/>
    <m/>
    <s v=""/>
  </r>
  <r>
    <s v="Mintom-MTN"/>
    <s v="SUD_246"/>
    <s v="CENTRE"/>
    <s v="IHS"/>
    <s v="Solar-Gen-Lithium"/>
    <s v="SUD"/>
    <s v="Mintom"/>
    <s v="ZTE"/>
    <n v="0"/>
    <n v="0"/>
    <n v="0"/>
    <n v="0"/>
    <n v="0"/>
    <n v="0"/>
    <n v="0"/>
    <n v="0"/>
    <n v="0"/>
    <n v="0"/>
    <n v="0"/>
    <n v="0"/>
    <n v="0"/>
    <n v="0"/>
    <n v="0"/>
    <n v="0"/>
    <n v="0"/>
    <n v="0"/>
    <n v="0"/>
    <n v="0"/>
    <m/>
    <n v="0"/>
    <n v="0"/>
    <n v="0"/>
    <m/>
    <n v="0"/>
    <n v="0"/>
    <n v="0"/>
    <n v="0"/>
    <n v="0"/>
    <x v="0"/>
    <m/>
    <s v="No root cause"/>
    <s v="No root cause"/>
    <s v="No root cause"/>
    <x v="3"/>
    <s v=""/>
    <s v="SUD_246"/>
    <m/>
    <s v=""/>
  </r>
  <r>
    <s v="BTS-Mobile-Mbandjock"/>
    <s v="CTR_636"/>
    <s v="CENTRE"/>
    <s v="CAMUSAT"/>
    <s v="HGB"/>
    <s v="CENTRE"/>
    <s v="Mbandjock"/>
    <s v="NOKIA"/>
    <n v="0"/>
    <n v="0"/>
    <n v="0"/>
    <n v="0"/>
    <n v="0"/>
    <n v="0"/>
    <n v="0"/>
    <n v="0"/>
    <n v="0"/>
    <n v="0"/>
    <n v="0"/>
    <n v="0"/>
    <n v="0"/>
    <n v="0"/>
    <n v="0"/>
    <n v="0"/>
    <n v="0"/>
    <n v="0"/>
    <n v="0"/>
    <n v="0"/>
    <m/>
    <n v="0"/>
    <n v="0"/>
    <n v="0"/>
    <m/>
    <n v="0"/>
    <n v="0"/>
    <n v="0"/>
    <n v="0"/>
    <n v="0"/>
    <x v="0"/>
    <m/>
    <s v="No root cause"/>
    <s v="No root cause"/>
    <s v="No root cause"/>
    <x v="3"/>
    <s v=""/>
    <s v="CTR_636"/>
    <m/>
    <s v=""/>
  </r>
  <r>
    <s v="Niete-V14"/>
    <s v="LIT_193"/>
    <s v="LITTORAL"/>
    <s v="IHS"/>
    <s v="Grid-Gen"/>
    <s v="LITTORAL"/>
    <s v="Niete"/>
    <s v="ZTE"/>
    <n v="0"/>
    <n v="0"/>
    <n v="0"/>
    <n v="0"/>
    <n v="0"/>
    <n v="0"/>
    <n v="0"/>
    <n v="0"/>
    <n v="0"/>
    <n v="0"/>
    <n v="0"/>
    <n v="0"/>
    <n v="0"/>
    <n v="0"/>
    <n v="0"/>
    <n v="0"/>
    <n v="0"/>
    <n v="0"/>
    <n v="0"/>
    <n v="0"/>
    <m/>
    <n v="0"/>
    <n v="0"/>
    <n v="0"/>
    <m/>
    <n v="0"/>
    <n v="0"/>
    <n v="0"/>
    <n v="0"/>
    <n v="0"/>
    <x v="0"/>
    <m/>
    <s v="No root cause"/>
    <s v="No root cause"/>
    <s v="No root cause"/>
    <x v="3"/>
    <s v=""/>
    <s v="LIT_193"/>
    <m/>
    <s v=""/>
  </r>
  <r>
    <s v="Niete-V15-IHS"/>
    <s v="LIT_495"/>
    <s v="LITTORAL"/>
    <s v="IHS"/>
    <s v="Grid-Gen"/>
    <s v="LITTORAL"/>
    <s v="Niete"/>
    <s v="ZTE"/>
    <n v="0"/>
    <n v="0"/>
    <n v="0"/>
    <n v="0"/>
    <n v="0"/>
    <n v="0"/>
    <n v="0"/>
    <n v="0"/>
    <n v="0"/>
    <n v="0"/>
    <n v="0"/>
    <n v="0"/>
    <n v="0"/>
    <n v="0"/>
    <n v="0"/>
    <n v="0"/>
    <n v="0"/>
    <n v="0"/>
    <n v="0"/>
    <n v="0"/>
    <m/>
    <n v="0"/>
    <n v="0"/>
    <n v="0"/>
    <m/>
    <n v="0"/>
    <n v="0"/>
    <n v="0"/>
    <n v="0"/>
    <n v="0"/>
    <x v="0"/>
    <m/>
    <s v="No root cause"/>
    <s v="No root cause"/>
    <s v="No root cause"/>
    <x v="3"/>
    <s v=""/>
    <s v="LIT_495"/>
    <m/>
    <s v=""/>
  </r>
  <r>
    <s v="Niete-V13"/>
    <s v="LIT_194"/>
    <s v="LITTORAL"/>
    <s v="IHS"/>
    <s v="Grid-Gen-Lithium"/>
    <s v="LITTORAL"/>
    <s v="Niete"/>
    <s v="NOKIA"/>
    <n v="0"/>
    <n v="0"/>
    <n v="0"/>
    <n v="0"/>
    <n v="0"/>
    <n v="0"/>
    <n v="0"/>
    <n v="0"/>
    <n v="0"/>
    <n v="0"/>
    <n v="0"/>
    <n v="0"/>
    <n v="0"/>
    <n v="0"/>
    <n v="0"/>
    <n v="0"/>
    <n v="0"/>
    <n v="0"/>
    <n v="0"/>
    <n v="0"/>
    <m/>
    <n v="0"/>
    <n v="0"/>
    <n v="0"/>
    <m/>
    <n v="0"/>
    <n v="0"/>
    <n v="0"/>
    <n v="0"/>
    <n v="0"/>
    <x v="0"/>
    <m/>
    <s v="No root cause"/>
    <s v="No root cause"/>
    <s v="No root cause"/>
    <x v="3"/>
    <s v=""/>
    <s v="LIT_194"/>
    <m/>
    <s v=""/>
  </r>
  <r>
    <s v="NR-Cite"/>
    <s v="LIT_404"/>
    <s v="Douala"/>
    <s v="IHS"/>
    <s v="Grid-Gen"/>
    <s v="LITTORAL"/>
    <s v="Douala"/>
    <s v="ZTE"/>
    <n v="0"/>
    <n v="0"/>
    <n v="0"/>
    <n v="0"/>
    <n v="0"/>
    <n v="0"/>
    <n v="0"/>
    <n v="0"/>
    <n v="0"/>
    <n v="0"/>
    <n v="0"/>
    <n v="0"/>
    <n v="0"/>
    <n v="0"/>
    <n v="0"/>
    <n v="0"/>
    <n v="0"/>
    <n v="0"/>
    <n v="0"/>
    <n v="0"/>
    <m/>
    <n v="0"/>
    <n v="0"/>
    <n v="0"/>
    <m/>
    <n v="0"/>
    <n v="0"/>
    <n v="0"/>
    <n v="0"/>
    <n v="0"/>
    <x v="0"/>
    <m/>
    <s v="No root cause"/>
    <s v="No root cause"/>
    <s v="No root cause"/>
    <x v="3"/>
    <s v=""/>
    <s v="LIT_404"/>
    <m/>
    <s v=""/>
  </r>
  <r>
    <s v="Bazou-IHS"/>
    <s v="OST_152"/>
    <s v="OUEST"/>
    <s v="IHS"/>
    <s v="Grid-Gen"/>
    <s v="OUEST"/>
    <s v="Bazou"/>
    <s v="Huawei"/>
    <n v="0"/>
    <n v="0"/>
    <n v="0"/>
    <n v="0"/>
    <n v="0"/>
    <n v="0"/>
    <n v="0"/>
    <n v="0"/>
    <n v="0"/>
    <n v="0"/>
    <n v="0"/>
    <n v="0"/>
    <n v="0"/>
    <n v="0"/>
    <n v="0"/>
    <n v="0"/>
    <n v="0"/>
    <n v="0"/>
    <n v="0"/>
    <n v="0"/>
    <m/>
    <n v="0"/>
    <n v="0"/>
    <n v="0"/>
    <m/>
    <n v="0"/>
    <n v="0"/>
    <n v="0"/>
    <n v="0"/>
    <n v="0"/>
    <x v="0"/>
    <m/>
    <s v="No root cause"/>
    <s v="No root cause"/>
    <s v="No root cause"/>
    <x v="3"/>
    <s v=""/>
    <s v="OST_152"/>
    <m/>
    <s v=""/>
  </r>
  <r>
    <s v="Babadjou"/>
    <s v="OST_060"/>
    <s v="OUEST"/>
    <s v="IHS"/>
    <s v="Grid-Gen"/>
    <s v="OUEST"/>
    <s v="Babadjou"/>
    <s v="Huawei"/>
    <n v="0"/>
    <n v="0"/>
    <n v="0"/>
    <n v="0"/>
    <n v="0"/>
    <n v="0"/>
    <n v="0"/>
    <n v="0"/>
    <n v="0"/>
    <n v="0"/>
    <n v="0"/>
    <n v="0"/>
    <n v="0"/>
    <n v="0"/>
    <n v="0"/>
    <n v="0"/>
    <n v="0"/>
    <n v="0"/>
    <n v="0"/>
    <n v="0"/>
    <m/>
    <n v="0"/>
    <n v="0"/>
    <n v="0"/>
    <m/>
    <n v="0"/>
    <n v="0"/>
    <n v="0"/>
    <n v="0"/>
    <n v="0"/>
    <x v="0"/>
    <m/>
    <s v="No root cause"/>
    <s v="No root cause"/>
    <s v="No root cause"/>
    <x v="3"/>
    <s v=""/>
    <s v="OST_060"/>
    <m/>
    <s v=""/>
  </r>
  <r>
    <s v="EDZENDOUAN"/>
    <s v="CTR_795"/>
    <s v="CENTRE"/>
    <s v="CAMUSAT"/>
    <s v="HGB"/>
    <s v="CENTRE"/>
    <s v="Edzendouan"/>
    <s v="ZTE"/>
    <n v="0"/>
    <n v="0"/>
    <n v="0"/>
    <n v="0"/>
    <n v="0"/>
    <n v="0"/>
    <n v="0"/>
    <n v="0"/>
    <n v="0"/>
    <n v="0"/>
    <n v="0"/>
    <n v="0"/>
    <n v="0"/>
    <n v="0"/>
    <n v="0"/>
    <n v="0"/>
    <n v="0"/>
    <n v="0"/>
    <n v="0"/>
    <n v="0"/>
    <m/>
    <n v="0"/>
    <n v="0"/>
    <n v="0"/>
    <m/>
    <n v="0"/>
    <n v="0"/>
    <n v="0"/>
    <n v="0"/>
    <n v="0"/>
    <x v="0"/>
    <m/>
    <s v="No root cause"/>
    <s v="No root cause"/>
    <s v="No root cause"/>
    <x v="3"/>
    <s v=""/>
    <s v="CTR_795"/>
    <m/>
    <s v=""/>
  </r>
  <r>
    <s v="Bangang"/>
    <s v="OST_311"/>
    <s v="OUEST"/>
    <s v="ESCO"/>
    <s v="Hybrid Solar - S3"/>
    <s v="OUEST"/>
    <s v="MBOUDA"/>
    <s v="Huawei"/>
    <n v="0"/>
    <n v="0"/>
    <n v="0"/>
    <n v="0"/>
    <n v="0"/>
    <n v="0"/>
    <n v="0"/>
    <n v="0"/>
    <n v="0"/>
    <n v="0"/>
    <n v="0"/>
    <n v="0"/>
    <n v="0"/>
    <n v="0"/>
    <n v="0"/>
    <n v="0"/>
    <n v="0"/>
    <n v="0"/>
    <n v="0"/>
    <n v="0"/>
    <m/>
    <n v="0"/>
    <n v="0"/>
    <n v="0"/>
    <m/>
    <n v="0"/>
    <n v="0"/>
    <n v="0"/>
    <n v="0"/>
    <n v="0"/>
    <x v="0"/>
    <m/>
    <s v="No root cause"/>
    <s v="No root cause"/>
    <s v="No root cause"/>
    <x v="3"/>
    <s v=""/>
    <s v="OST_311"/>
    <m/>
    <s v=""/>
  </r>
  <r>
    <s v="Mbongouen-MTN"/>
    <s v="SUD_214"/>
    <s v="CENTRE"/>
    <s v="IHS"/>
    <s v="Grid-Gen"/>
    <s v="SUD"/>
    <s v="Mbongouen"/>
    <s v="ZTE"/>
    <n v="0"/>
    <n v="0"/>
    <n v="0"/>
    <n v="0"/>
    <n v="0"/>
    <n v="0"/>
    <n v="0"/>
    <n v="0"/>
    <n v="0"/>
    <n v="0"/>
    <n v="0"/>
    <n v="0"/>
    <n v="0"/>
    <n v="0"/>
    <n v="0"/>
    <n v="0"/>
    <n v="0"/>
    <n v="0"/>
    <n v="0"/>
    <n v="0"/>
    <m/>
    <n v="0"/>
    <n v="0"/>
    <n v="0"/>
    <m/>
    <n v="0"/>
    <n v="0"/>
    <n v="0"/>
    <n v="0"/>
    <n v="0"/>
    <x v="0"/>
    <m/>
    <s v="No root cause"/>
    <s v="No root cause"/>
    <s v="No root cause"/>
    <x v="3"/>
    <s v=""/>
    <s v="SUD_214"/>
    <m/>
    <s v=""/>
  </r>
  <r>
    <s v="Kienke"/>
    <s v="LIT_195"/>
    <s v="LITTORAL"/>
    <s v="IHS"/>
    <s v="Grid-Gen"/>
    <s v="LITTORAL"/>
    <s v="Kiienke"/>
    <s v="ZTE"/>
    <n v="0"/>
    <n v="0"/>
    <n v="0"/>
    <n v="0"/>
    <n v="0"/>
    <n v="0"/>
    <n v="0"/>
    <n v="0"/>
    <n v="0"/>
    <n v="0"/>
    <n v="0"/>
    <n v="0"/>
    <n v="0"/>
    <n v="0"/>
    <n v="0"/>
    <n v="0"/>
    <n v="0"/>
    <n v="0"/>
    <n v="0"/>
    <n v="0"/>
    <m/>
    <n v="0"/>
    <n v="0"/>
    <n v="0"/>
    <m/>
    <n v="0"/>
    <n v="0"/>
    <n v="0"/>
    <n v="0"/>
    <n v="0"/>
    <x v="0"/>
    <m/>
    <s v="No root cause"/>
    <s v="No root cause"/>
    <s v="No root cause"/>
    <x v="3"/>
    <s v=""/>
    <s v="LIT_195"/>
    <m/>
    <s v=""/>
  </r>
  <r>
    <s v="Saa"/>
    <s v="CTR_192"/>
    <s v="CENTRE"/>
    <s v="IHS"/>
    <s v="Grid-Gen"/>
    <s v="CENTRE"/>
    <s v="Saa"/>
    <s v="ZTE"/>
    <n v="0"/>
    <n v="0"/>
    <n v="0"/>
    <n v="0"/>
    <n v="0"/>
    <n v="0"/>
    <n v="0"/>
    <n v="0"/>
    <n v="0"/>
    <n v="0"/>
    <n v="0"/>
    <n v="0"/>
    <n v="0"/>
    <n v="0"/>
    <n v="0"/>
    <n v="0"/>
    <n v="0"/>
    <n v="0"/>
    <n v="0"/>
    <n v="0"/>
    <m/>
    <n v="0"/>
    <n v="0"/>
    <n v="0"/>
    <m/>
    <n v="0"/>
    <n v="0"/>
    <n v="0"/>
    <n v="0"/>
    <n v="0"/>
    <x v="0"/>
    <m/>
    <s v="No root cause"/>
    <s v="No root cause"/>
    <s v="No root cause"/>
    <x v="3"/>
    <s v=""/>
    <s v="CTR_192"/>
    <m/>
    <s v=""/>
  </r>
  <r>
    <s v="BIAKOA-MTN-IHS"/>
    <s v="CTR_443"/>
    <s v="CENTRE"/>
    <s v="IHS"/>
    <s v="Solar-Grid-Gen-Lithium"/>
    <s v="CENTRE"/>
    <s v="Biakoa"/>
    <s v="ZTE"/>
    <n v="0"/>
    <n v="0"/>
    <n v="0"/>
    <n v="0"/>
    <n v="0"/>
    <n v="0"/>
    <n v="0"/>
    <n v="0"/>
    <n v="0"/>
    <n v="0"/>
    <n v="0"/>
    <n v="0"/>
    <n v="0"/>
    <n v="0"/>
    <n v="0"/>
    <n v="0"/>
    <n v="0"/>
    <n v="0"/>
    <n v="0"/>
    <n v="0"/>
    <m/>
    <n v="0"/>
    <n v="0"/>
    <n v="0"/>
    <m/>
    <n v="0"/>
    <n v="0"/>
    <n v="0"/>
    <n v="0"/>
    <n v="0"/>
    <x v="0"/>
    <m/>
    <s v="No root cause"/>
    <s v="No root cause"/>
    <s v="No root cause"/>
    <x v="3"/>
    <s v=""/>
    <s v="CTR_443"/>
    <m/>
    <s v=""/>
  </r>
  <r>
    <s v="Bihaing-IHS"/>
    <s v="LIT_517"/>
    <s v="LITTORAL"/>
    <s v="HIS"/>
    <s v="Grid-Gen"/>
    <s v="LITTORAL"/>
    <s v="Bihaing"/>
    <s v="ZTE"/>
    <n v="0"/>
    <n v="0"/>
    <n v="0"/>
    <n v="0"/>
    <n v="0"/>
    <n v="0"/>
    <n v="0"/>
    <n v="0"/>
    <n v="0"/>
    <n v="0"/>
    <n v="0"/>
    <n v="0"/>
    <n v="0"/>
    <n v="0"/>
    <n v="0"/>
    <n v="0"/>
    <n v="0"/>
    <n v="0"/>
    <n v="0"/>
    <n v="0"/>
    <m/>
    <n v="0"/>
    <n v="0"/>
    <n v="0"/>
    <m/>
    <n v="0"/>
    <n v="0"/>
    <n v="0"/>
    <n v="0"/>
    <n v="0"/>
    <x v="0"/>
    <m/>
    <s v="No root cause"/>
    <s v="No root cause"/>
    <s v="No root cause"/>
    <x v="3"/>
    <s v=""/>
    <s v="LIT_517"/>
    <m/>
    <s v=""/>
  </r>
  <r>
    <s v="Penja-PHP"/>
    <s v="LIT_594"/>
    <s v="LITTORAL"/>
    <s v="CAMUSAT"/>
    <s v="Good Grid + GE"/>
    <s v="LITTORAL"/>
    <s v="Penja"/>
    <s v="ZTE"/>
    <n v="0"/>
    <n v="0"/>
    <n v="0"/>
    <n v="0"/>
    <n v="0"/>
    <n v="0"/>
    <n v="0"/>
    <n v="0"/>
    <n v="0"/>
    <n v="0"/>
    <n v="0"/>
    <n v="0"/>
    <n v="0"/>
    <n v="0"/>
    <n v="0"/>
    <n v="0"/>
    <n v="0"/>
    <n v="0"/>
    <n v="0"/>
    <n v="0"/>
    <m/>
    <n v="0"/>
    <n v="0"/>
    <n v="0"/>
    <m/>
    <n v="0"/>
    <n v="0"/>
    <n v="0"/>
    <n v="0"/>
    <n v="0"/>
    <x v="0"/>
    <m/>
    <s v="No root cause"/>
    <s v="No root cause"/>
    <s v="No root cause"/>
    <x v="3"/>
    <s v=""/>
    <s v="LIT_594"/>
    <m/>
    <s v=""/>
  </r>
  <r>
    <s v="Bikok"/>
    <s v="CTR_260"/>
    <s v="CENTRE"/>
    <s v="IHS"/>
    <s v="Grid-Hybrid-Gen"/>
    <s v="CENTRE"/>
    <s v="Bikok"/>
    <s v="ZTE"/>
    <n v="0"/>
    <n v="0"/>
    <n v="0"/>
    <n v="0"/>
    <n v="0"/>
    <n v="0"/>
    <n v="0"/>
    <n v="0"/>
    <n v="0"/>
    <n v="0"/>
    <n v="0"/>
    <n v="0"/>
    <n v="0"/>
    <n v="0"/>
    <n v="0"/>
    <n v="0"/>
    <n v="0"/>
    <n v="0"/>
    <n v="0"/>
    <n v="0"/>
    <m/>
    <n v="0"/>
    <n v="0"/>
    <n v="0"/>
    <m/>
    <n v="0"/>
    <n v="0"/>
    <n v="0"/>
    <n v="0"/>
    <n v="0"/>
    <x v="0"/>
    <m/>
    <s v="No root cause"/>
    <s v="No root cause"/>
    <s v="No root cause"/>
    <x v="3"/>
    <s v=""/>
    <s v="CTR_260"/>
    <m/>
    <s v=""/>
  </r>
  <r>
    <s v="Mengue-Bibey-Camrail"/>
    <s v="CTR_455"/>
    <s v="CENTRE"/>
    <s v="CAMUSAT"/>
    <s v="Gen Only"/>
    <s v="CENTRE"/>
    <s v="Mengue-Bibey"/>
    <s v="NOKIA"/>
    <n v="0"/>
    <n v="0"/>
    <n v="0"/>
    <n v="0"/>
    <n v="0"/>
    <n v="0"/>
    <n v="0"/>
    <n v="0"/>
    <n v="0"/>
    <n v="0"/>
    <n v="0"/>
    <n v="0"/>
    <n v="0"/>
    <n v="0"/>
    <n v="0"/>
    <n v="0"/>
    <n v="0"/>
    <n v="0"/>
    <n v="0"/>
    <n v="0"/>
    <m/>
    <n v="0"/>
    <n v="0"/>
    <n v="0"/>
    <m/>
    <n v="0"/>
    <n v="0"/>
    <n v="0"/>
    <n v="0"/>
    <n v="0"/>
    <x v="0"/>
    <m/>
    <s v="AKTIVCO"/>
    <s v="POWER ISSUE"/>
    <s v="AKTIVCO Defaut GE &amp; Power Cabinet"/>
    <x v="0"/>
    <s v="(05-10-2026 cells zte): 09/05/2026 : Power issue || Mail sent to IHS..;..;(05-10-2026 ocm ran 12h) Power status check Ongoing"/>
    <s v="CTR_455"/>
    <m/>
    <s v=""/>
  </r>
  <r>
    <s v="Botko"/>
    <s v="LIT_319"/>
    <s v="LITTORAL"/>
    <s v="IHS"/>
    <s v="Grid-Gen"/>
    <s v="LITTORAL"/>
    <s v="Botko"/>
    <s v="ZTE"/>
    <n v="0"/>
    <n v="0"/>
    <n v="0"/>
    <n v="0"/>
    <n v="0"/>
    <n v="0"/>
    <n v="0"/>
    <n v="0"/>
    <n v="0"/>
    <n v="0"/>
    <n v="0"/>
    <n v="0"/>
    <n v="0"/>
    <n v="0"/>
    <n v="0"/>
    <n v="0"/>
    <n v="0"/>
    <n v="0"/>
    <n v="0"/>
    <n v="0"/>
    <m/>
    <n v="0"/>
    <n v="0"/>
    <n v="0"/>
    <m/>
    <n v="0"/>
    <n v="0"/>
    <n v="0"/>
    <n v="0"/>
    <n v="0"/>
    <x v="0"/>
    <m/>
    <s v="No root cause"/>
    <s v="No root cause"/>
    <s v="No root cause"/>
    <x v="3"/>
    <s v=""/>
    <s v="LIT_319"/>
    <m/>
    <s v=""/>
  </r>
  <r>
    <s v="Belabo"/>
    <s v="EST_002"/>
    <s v="CENTRE"/>
    <s v="CAMUSAT"/>
    <s v="Good Grid + GE"/>
    <s v="EST"/>
    <s v="Belabo"/>
    <s v="NOKIA"/>
    <n v="0"/>
    <n v="0"/>
    <n v="0"/>
    <n v="0"/>
    <n v="0"/>
    <n v="0"/>
    <n v="0"/>
    <n v="0"/>
    <n v="0"/>
    <n v="0"/>
    <n v="0"/>
    <n v="0"/>
    <n v="0"/>
    <n v="0"/>
    <n v="0"/>
    <n v="0"/>
    <n v="0"/>
    <n v="0"/>
    <n v="0"/>
    <n v="0"/>
    <m/>
    <n v="0"/>
    <n v="0"/>
    <n v="0"/>
    <m/>
    <n v="0"/>
    <n v="0"/>
    <n v="0"/>
    <n v="0"/>
    <n v="0"/>
    <x v="0"/>
    <m/>
    <s v="No root cause"/>
    <s v="No root cause"/>
    <s v="No root cause"/>
    <x v="3"/>
    <s v=""/>
    <s v="EST_002"/>
    <m/>
    <s v=""/>
  </r>
  <r>
    <s v="Gado-Badzere"/>
    <s v="EST_055"/>
    <s v="CENTRE"/>
    <s v="IHS"/>
    <s v="Solar-Gen-Lithium"/>
    <s v="EST"/>
    <s v="Gado-Badzere"/>
    <s v="ZTE"/>
    <n v="0"/>
    <n v="0"/>
    <n v="0"/>
    <n v="0"/>
    <n v="0"/>
    <n v="0"/>
    <n v="0"/>
    <n v="0"/>
    <n v="0"/>
    <n v="0"/>
    <n v="0"/>
    <n v="0"/>
    <n v="0"/>
    <n v="0"/>
    <n v="0"/>
    <n v="0"/>
    <n v="0"/>
    <n v="0"/>
    <n v="0"/>
    <n v="0"/>
    <m/>
    <n v="0"/>
    <n v="0"/>
    <n v="0"/>
    <m/>
    <n v="0"/>
    <n v="0"/>
    <n v="0"/>
    <n v="0"/>
    <n v="0"/>
    <x v="0"/>
    <m/>
    <s v="Fiber AOF"/>
    <s v="TX ISSUE"/>
    <s v="fiber AOF"/>
    <x v="1"/>
    <s v="(05-10-2026 groupe whatsapp front office ) impacted by EST_055_Z_Gado-Badzere(EST-055), RFO/RCA: Brins de fibre rongés dans une chambre optique à 84 mètres"/>
    <s v="EST_055"/>
    <s v="impacted by EST_055_Z_Gado-Badzere(EST-055), RFO/RCA: Brins de fibre rongés dans une chambre optique à 84 mètres"/>
    <s v="(05-10-2026 groupe whatsapp front office ) impacted by EST_055_Z_Gado-Badzere(EST-055), RFO/RCA: Brins de fibre rongés dans une chambre optique à 84 mètres"/>
  </r>
  <r>
    <s v="Angongo"/>
    <s v="CTR_358"/>
    <s v="CENTRE"/>
    <s v="IHS"/>
    <s v="Grid-Gen"/>
    <s v="CENTRE"/>
    <s v="Angongo"/>
    <s v="ZTE"/>
    <n v="0"/>
    <n v="0"/>
    <n v="0"/>
    <n v="0"/>
    <n v="0"/>
    <n v="0"/>
    <n v="0"/>
    <n v="0"/>
    <n v="0"/>
    <n v="0"/>
    <n v="0"/>
    <n v="0"/>
    <n v="0"/>
    <n v="0"/>
    <n v="0"/>
    <n v="0"/>
    <n v="0"/>
    <n v="0"/>
    <n v="0"/>
    <n v="0"/>
    <m/>
    <n v="0"/>
    <n v="0"/>
    <n v="0"/>
    <m/>
    <n v="0"/>
    <n v="0"/>
    <n v="0"/>
    <n v="0"/>
    <n v="0"/>
    <x v="0"/>
    <m/>
    <s v="No root cause"/>
    <s v="No root cause"/>
    <s v="No root cause"/>
    <x v="3"/>
    <s v=""/>
    <s v="CTR_358"/>
    <m/>
    <s v=""/>
  </r>
  <r>
    <s v="Ombessa"/>
    <s v="CTR_095"/>
    <s v="CENTRE"/>
    <s v="IHS"/>
    <s v="Grid-Gen"/>
    <s v="CENTRE"/>
    <s v="Ombessa"/>
    <s v="ZTE"/>
    <n v="0"/>
    <n v="0"/>
    <n v="0"/>
    <n v="0"/>
    <n v="0"/>
    <n v="0"/>
    <n v="0"/>
    <n v="0"/>
    <n v="0"/>
    <n v="0"/>
    <n v="0"/>
    <n v="0"/>
    <n v="0"/>
    <n v="0"/>
    <n v="0"/>
    <n v="0"/>
    <n v="0"/>
    <n v="0"/>
    <n v="0"/>
    <n v="0"/>
    <m/>
    <n v="0"/>
    <n v="0"/>
    <n v="0"/>
    <m/>
    <n v="0"/>
    <n v="0"/>
    <n v="0"/>
    <n v="0"/>
    <n v="0"/>
    <x v="0"/>
    <m/>
    <s v="No root cause"/>
    <s v="No root cause"/>
    <s v="No root cause"/>
    <x v="3"/>
    <s v=""/>
    <s v="CTR_095"/>
    <m/>
    <s v=""/>
  </r>
  <r>
    <s v="Nkongtock-IHS"/>
    <s v="CTR_733"/>
    <s v="CENTRE"/>
    <s v="IHS"/>
    <s v="Solar-Gen"/>
    <s v="CENTRE"/>
    <s v="Nkongtock"/>
    <s v="ZTE"/>
    <n v="0"/>
    <n v="0"/>
    <n v="0"/>
    <n v="0"/>
    <n v="0"/>
    <n v="0"/>
    <n v="0"/>
    <n v="0"/>
    <n v="0"/>
    <n v="0"/>
    <n v="0"/>
    <n v="0"/>
    <n v="0"/>
    <n v="0"/>
    <n v="0"/>
    <n v="0"/>
    <n v="0"/>
    <n v="0"/>
    <n v="0"/>
    <n v="0"/>
    <m/>
    <n v="0"/>
    <n v="0"/>
    <n v="0"/>
    <m/>
    <n v="0"/>
    <n v="0"/>
    <n v="0"/>
    <n v="0"/>
    <n v="0"/>
    <x v="0"/>
    <m/>
    <s v="No root cause"/>
    <s v="No root cause"/>
    <s v="No root cause"/>
    <x v="3"/>
    <s v=""/>
    <s v="CTR_733"/>
    <m/>
    <s v=""/>
  </r>
  <r>
    <s v="Ekali-MTN"/>
    <s v="CTR_309"/>
    <s v="CENTRE"/>
    <s v="IHS"/>
    <s v="Grid-Gen"/>
    <s v="CENTRE"/>
    <s v="Ekali"/>
    <s v="ZTE"/>
    <n v="0"/>
    <n v="0"/>
    <n v="0"/>
    <n v="0"/>
    <n v="0"/>
    <n v="0"/>
    <n v="0"/>
    <n v="0"/>
    <n v="0"/>
    <n v="0"/>
    <n v="0"/>
    <n v="0"/>
    <n v="0"/>
    <n v="0"/>
    <n v="0"/>
    <n v="0"/>
    <n v="0"/>
    <n v="0"/>
    <n v="0"/>
    <n v="0"/>
    <m/>
    <n v="0"/>
    <n v="0"/>
    <n v="0"/>
    <m/>
    <n v="0"/>
    <n v="0"/>
    <n v="0"/>
    <n v="0"/>
    <n v="0"/>
    <x v="0"/>
    <m/>
    <s v="No root cause"/>
    <s v="No root cause"/>
    <s v="No root cause"/>
    <x v="3"/>
    <s v=""/>
    <s v="CTR_309"/>
    <m/>
    <s v=""/>
  </r>
  <r>
    <s v="Niete-FH"/>
    <s v="SUD_005"/>
    <s v="LITTORAL"/>
    <s v="IHS"/>
    <s v="Grid-Gen-Lithium"/>
    <s v="SUD"/>
    <s v="Niete"/>
    <s v="ZTE"/>
    <n v="0"/>
    <n v="0"/>
    <n v="0"/>
    <n v="0"/>
    <n v="0"/>
    <n v="0"/>
    <n v="0"/>
    <n v="0"/>
    <n v="0"/>
    <n v="0"/>
    <n v="0"/>
    <n v="0"/>
    <n v="0"/>
    <n v="0"/>
    <n v="0"/>
    <n v="0"/>
    <n v="0"/>
    <n v="0"/>
    <n v="0"/>
    <n v="0"/>
    <m/>
    <n v="0"/>
    <n v="0"/>
    <n v="0"/>
    <m/>
    <n v="0"/>
    <n v="0"/>
    <n v="0"/>
    <n v="0"/>
    <n v="0"/>
    <x v="0"/>
    <m/>
    <s v="No root cause"/>
    <s v="No root cause"/>
    <s v="No root cause"/>
    <x v="3"/>
    <s v=""/>
    <s v="SUD_005"/>
    <m/>
    <s v=""/>
  </r>
  <r>
    <s v="Nkolafamba"/>
    <s v="CTR_780"/>
    <s v="CENTRE"/>
    <s v="CAMUSAT"/>
    <s v="HGB"/>
    <s v="CENTRE"/>
    <s v="Nkolafamba"/>
    <s v="ZTE"/>
    <n v="0"/>
    <n v="0"/>
    <n v="0"/>
    <n v="0"/>
    <n v="0"/>
    <n v="0"/>
    <n v="0"/>
    <n v="0"/>
    <n v="0"/>
    <n v="0"/>
    <n v="0"/>
    <n v="0"/>
    <n v="0"/>
    <n v="0"/>
    <n v="0"/>
    <n v="0"/>
    <n v="0"/>
    <n v="0"/>
    <n v="0"/>
    <n v="0"/>
    <m/>
    <n v="0"/>
    <n v="0"/>
    <n v="0"/>
    <m/>
    <n v="0"/>
    <n v="0"/>
    <n v="0"/>
    <n v="0"/>
    <n v="0"/>
    <x v="0"/>
    <m/>
    <s v="No root cause"/>
    <s v="No root cause"/>
    <s v="No root cause"/>
    <x v="3"/>
    <s v=""/>
    <s v="CTR_780"/>
    <m/>
    <s v=""/>
  </r>
  <r>
    <s v="Lolodorf"/>
    <s v="SUD_024"/>
    <s v="CENTRE"/>
    <s v="IHS"/>
    <s v="Solar-Gen"/>
    <s v="SUD"/>
    <s v="Lolodorf"/>
    <s v="ZTE"/>
    <n v="0"/>
    <n v="0"/>
    <n v="0"/>
    <n v="0"/>
    <n v="0"/>
    <n v="0"/>
    <n v="0"/>
    <n v="0"/>
    <n v="0"/>
    <n v="0"/>
    <n v="0"/>
    <n v="0"/>
    <n v="0"/>
    <n v="0"/>
    <n v="0"/>
    <n v="0"/>
    <n v="0"/>
    <n v="0"/>
    <n v="0"/>
    <n v="0"/>
    <m/>
    <n v="0"/>
    <n v="0"/>
    <n v="0"/>
    <m/>
    <n v="0"/>
    <n v="0"/>
    <n v="0"/>
    <n v="0"/>
    <n v="0"/>
    <x v="0"/>
    <m/>
    <s v="ACCESS-ISSUE"/>
    <s v="ACCESS-ISSUE"/>
    <s v="ACCESS-ISSUE"/>
    <x v="6"/>
    <s v="(05-10-2026 ocm ran 18h) 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05-10-2026 ocm ran 12h) 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s v="SUD_024"/>
    <m/>
    <s v=""/>
  </r>
  <r>
    <s v="Poutkak"/>
    <s v="LIT_513"/>
    <s v="LITTORAL"/>
    <s v="IHS"/>
    <s v="Hybrid-Gen"/>
    <s v="LITTORAL"/>
    <s v="Poutkak"/>
    <s v="ZTE"/>
    <n v="0"/>
    <n v="0"/>
    <n v="0"/>
    <n v="0"/>
    <n v="0"/>
    <n v="0"/>
    <n v="0"/>
    <n v="0"/>
    <n v="0"/>
    <n v="0"/>
    <n v="0"/>
    <n v="0"/>
    <n v="0"/>
    <n v="0"/>
    <n v="0"/>
    <n v="0"/>
    <n v="0"/>
    <n v="0"/>
    <n v="0"/>
    <n v="0"/>
    <m/>
    <n v="0"/>
    <n v="0"/>
    <n v="0"/>
    <m/>
    <n v="0"/>
    <n v="0"/>
    <n v="0"/>
    <n v="0"/>
    <n v="0"/>
    <x v="0"/>
    <m/>
    <s v="No root cause"/>
    <s v="No root cause"/>
    <s v="No root cause"/>
    <x v="3"/>
    <s v=""/>
    <s v="LIT_513"/>
    <m/>
    <s v=""/>
  </r>
  <r>
    <s v="Akoeman"/>
    <s v="CTR_517"/>
    <s v="CENTRE"/>
    <s v="IHS"/>
    <s v="Grid-Hybrid-Gen"/>
    <s v="CENTRE"/>
    <s v="Akoeman"/>
    <s v="NOKIA"/>
    <n v="0"/>
    <n v="0"/>
    <n v="0"/>
    <n v="0"/>
    <n v="0"/>
    <n v="0"/>
    <n v="0"/>
    <n v="0"/>
    <n v="0"/>
    <n v="0"/>
    <n v="0"/>
    <n v="0"/>
    <n v="0"/>
    <n v="0"/>
    <n v="0"/>
    <n v="0"/>
    <n v="0"/>
    <n v="0"/>
    <n v="0"/>
    <n v="0"/>
    <m/>
    <n v="0"/>
    <n v="0"/>
    <n v="0"/>
    <m/>
    <n v="0"/>
    <n v="0"/>
    <n v="0"/>
    <n v="0"/>
    <n v="0"/>
    <x v="0"/>
    <m/>
    <s v="No root cause"/>
    <s v="No root cause"/>
    <s v="No root cause"/>
    <x v="3"/>
    <s v=""/>
    <s v="CTR_517"/>
    <m/>
    <s v=""/>
  </r>
  <r>
    <s v="Ngomo"/>
    <s v="CTR_083"/>
    <s v="CENTRE"/>
    <s v="IHS"/>
    <s v="Grid-Gen"/>
    <s v="CENTRE"/>
    <s v="Ngomo"/>
    <s v="ZTE"/>
    <n v="0"/>
    <n v="0"/>
    <n v="0"/>
    <n v="0"/>
    <n v="0"/>
    <n v="0"/>
    <n v="0"/>
    <n v="0"/>
    <n v="0"/>
    <n v="0"/>
    <n v="0"/>
    <n v="0"/>
    <n v="0"/>
    <n v="0"/>
    <n v="0"/>
    <n v="0"/>
    <n v="0"/>
    <n v="0"/>
    <n v="0"/>
    <n v="0"/>
    <m/>
    <n v="0"/>
    <n v="0"/>
    <n v="0"/>
    <m/>
    <n v="0"/>
    <n v="0"/>
    <n v="0"/>
    <n v="0"/>
    <n v="0"/>
    <x v="0"/>
    <m/>
    <s v="No root cause"/>
    <s v="No root cause"/>
    <s v="No root cause"/>
    <x v="3"/>
    <s v=""/>
    <s v="CTR_083"/>
    <m/>
    <s v=""/>
  </r>
  <r>
    <s v="MBPIKILIKI"/>
    <s v="SUD_110"/>
    <s v="CENTRE"/>
    <s v="IHS"/>
    <s v="Gen Only"/>
    <s v="SUD"/>
    <s v="Mbikiliki"/>
    <s v="ZTE"/>
    <n v="0"/>
    <n v="0"/>
    <n v="0"/>
    <n v="0"/>
    <n v="0"/>
    <n v="0"/>
    <n v="0"/>
    <n v="0"/>
    <n v="0"/>
    <n v="0"/>
    <n v="0"/>
    <n v="0"/>
    <n v="0"/>
    <n v="0"/>
    <n v="0"/>
    <n v="0"/>
    <n v="0"/>
    <n v="0"/>
    <n v="0"/>
    <n v="0"/>
    <m/>
    <n v="0"/>
    <n v="0"/>
    <n v="0"/>
    <m/>
    <n v="0"/>
    <n v="0"/>
    <n v="0"/>
    <n v="0"/>
    <n v="0"/>
    <x v="0"/>
    <m/>
    <s v="ACCESS-ISSUE"/>
    <s v="ACCESS-ISSUE"/>
    <s v="ACCESS-ISSUE"/>
    <x v="6"/>
    <s v="(05-10-2026 ocm ran 18h) Impacted by SUD_110_Z_MBPIKILIKI-IHS (TX issue)..;..;(05-10-2026 ocm ran 12h) Impacted by SUD_110_Z_MBPIKILIKI-IHS (TX issue) || impacted by SUD_024_Z_Lolodorf(SUD-024) , SUD_024_Z_Lolodorf(SUD-024): 10/05/2026 ODU recu MPT-MC(3DB20826AA) demande d'accès en cours "/>
    <s v="SUD_024"/>
    <s v="SUD_024_Z_Lolodorf(SUD-024)"/>
    <s v=""/>
  </r>
  <r>
    <s v="Minkama-IHS"/>
    <s v="CTR_909"/>
    <s v="CENTRE"/>
    <m/>
    <m/>
    <s v="CENTRE"/>
    <s v="Obala"/>
    <s v="ZTE"/>
    <n v="0"/>
    <n v="0"/>
    <n v="0"/>
    <n v="0"/>
    <n v="0"/>
    <n v="0"/>
    <n v="0"/>
    <n v="0"/>
    <n v="0"/>
    <n v="0"/>
    <n v="0"/>
    <n v="0"/>
    <n v="0"/>
    <n v="0"/>
    <n v="0"/>
    <n v="0"/>
    <n v="0"/>
    <n v="0"/>
    <n v="0"/>
    <n v="0"/>
    <m/>
    <n v="0"/>
    <n v="0"/>
    <n v="0"/>
    <m/>
    <n v="0"/>
    <n v="0"/>
    <n v="0"/>
    <n v="0"/>
    <n v="0"/>
    <x v="0"/>
    <m/>
    <s v="No root cause"/>
    <s v="No root cause"/>
    <s v="No root cause"/>
    <x v="3"/>
    <s v=""/>
    <s v="CTR_909"/>
    <m/>
    <s v=""/>
  </r>
  <r>
    <s v="Nomale"/>
    <s v="CTR_297"/>
    <s v="CENTRE"/>
    <s v="IHS"/>
    <s v="Grid-Gen"/>
    <s v="CENTRE"/>
    <s v="Nomale"/>
    <s v="ZTE"/>
    <n v="0"/>
    <n v="0"/>
    <n v="0"/>
    <n v="0"/>
    <n v="0"/>
    <n v="0"/>
    <n v="0"/>
    <n v="0"/>
    <n v="0"/>
    <n v="0"/>
    <n v="0"/>
    <n v="0"/>
    <n v="0"/>
    <n v="0"/>
    <n v="0"/>
    <n v="0"/>
    <n v="0"/>
    <n v="0"/>
    <n v="0"/>
    <n v="0"/>
    <m/>
    <n v="0"/>
    <n v="0"/>
    <n v="0"/>
    <m/>
    <n v="0"/>
    <n v="0"/>
    <n v="0"/>
    <n v="0"/>
    <n v="0"/>
    <x v="0"/>
    <m/>
    <s v="No root cause"/>
    <s v="No root cause"/>
    <s v="No root cause"/>
    <x v="3"/>
    <s v=""/>
    <s v="CTR_297"/>
    <m/>
    <s v=""/>
  </r>
  <r>
    <s v="Tangui"/>
    <s v="LIT_233"/>
    <s v="LITTORAL"/>
    <s v="IHS"/>
    <s v="Grid-Gen"/>
    <s v="LITTORAL"/>
    <s v="Mbanga"/>
    <s v="ZTE"/>
    <n v="0"/>
    <n v="0"/>
    <n v="0"/>
    <n v="0"/>
    <n v="0"/>
    <n v="0"/>
    <n v="0"/>
    <n v="0"/>
    <n v="0"/>
    <n v="0"/>
    <n v="0"/>
    <n v="0"/>
    <n v="0"/>
    <n v="0"/>
    <n v="0"/>
    <n v="0"/>
    <n v="0"/>
    <n v="0"/>
    <n v="0"/>
    <n v="0"/>
    <m/>
    <n v="0"/>
    <n v="0"/>
    <n v="0"/>
    <m/>
    <n v="0"/>
    <n v="0"/>
    <n v="0"/>
    <n v="0"/>
    <n v="0"/>
    <x v="0"/>
    <m/>
    <s v="No root cause"/>
    <s v="No root cause"/>
    <s v="No root cause"/>
    <x v="3"/>
    <s v=""/>
    <s v="LIT_233"/>
    <m/>
    <s v=""/>
  </r>
  <r>
    <s v="Borongoue-IHS"/>
    <s v="EST_130"/>
    <s v="CENTRE"/>
    <s v="IHS"/>
    <s v="Solar-Gen"/>
    <s v="EST"/>
    <s v="Borongoue"/>
    <s v="NOKIA"/>
    <n v="0"/>
    <n v="0"/>
    <n v="0"/>
    <n v="0"/>
    <n v="0"/>
    <n v="0"/>
    <n v="0"/>
    <n v="0"/>
    <n v="0"/>
    <n v="0"/>
    <n v="0"/>
    <n v="0"/>
    <n v="0"/>
    <n v="0"/>
    <n v="0"/>
    <n v="0"/>
    <n v="0"/>
    <n v="0"/>
    <n v="0"/>
    <n v="0"/>
    <m/>
    <n v="0"/>
    <n v="0"/>
    <n v="0"/>
    <m/>
    <n v="0"/>
    <n v="0"/>
    <n v="0"/>
    <n v="0"/>
    <n v="0"/>
    <x v="0"/>
    <m/>
    <s v="No root cause"/>
    <s v="No root cause"/>
    <s v="No root cause"/>
    <x v="3"/>
    <s v=""/>
    <s v="EST_130"/>
    <m/>
    <s v=""/>
  </r>
  <r>
    <s v="Lounghe-Camrail"/>
    <s v="LIT_389"/>
    <s v="LITTORAL"/>
    <s v="CAMUSAT"/>
    <s v="Pure Solar"/>
    <s v="LITTORAL"/>
    <s v="Dibamba"/>
    <s v="ZTE"/>
    <n v="0"/>
    <n v="0"/>
    <n v="0"/>
    <n v="0"/>
    <n v="0"/>
    <n v="0"/>
    <n v="0"/>
    <n v="0"/>
    <n v="0"/>
    <n v="0"/>
    <n v="0"/>
    <n v="0"/>
    <n v="0"/>
    <n v="0"/>
    <n v="0"/>
    <n v="0"/>
    <n v="0"/>
    <n v="0"/>
    <n v="0"/>
    <n v="0"/>
    <m/>
    <n v="0"/>
    <n v="0"/>
    <n v="0"/>
    <m/>
    <n v="0"/>
    <n v="0"/>
    <n v="0"/>
    <n v="0"/>
    <n v="0"/>
    <x v="0"/>
    <m/>
    <s v="SPARE-ISSUE"/>
    <s v="SPARE-ISSUE"/>
    <s v="SPARE-ISSUE"/>
    <x v="4"/>
    <s v="(05-10-2026 ocm ran 18h) 10/05/2026 ODU MPT-MC 3DB20859ABAA03  faulty and not available in our stock, request to OCM done..;..;(05-10-2026 ocm ran 12h) Power status check Ongoing"/>
    <s v="LIT_389"/>
    <m/>
    <s v=""/>
  </r>
  <r>
    <s v="Bangoua"/>
    <s v="OST_183"/>
    <s v="OUEST"/>
    <s v="IHS"/>
    <s v="Grid-Gen"/>
    <s v="OUEST"/>
    <s v="Bangoua"/>
    <s v="Huawei"/>
    <n v="0"/>
    <n v="0"/>
    <n v="0"/>
    <n v="0"/>
    <n v="0"/>
    <n v="0"/>
    <n v="0"/>
    <n v="0"/>
    <n v="0"/>
    <n v="0"/>
    <n v="0"/>
    <n v="0"/>
    <n v="0"/>
    <n v="0"/>
    <n v="0"/>
    <n v="0"/>
    <n v="0"/>
    <n v="0"/>
    <n v="0"/>
    <n v="0"/>
    <m/>
    <n v="0"/>
    <n v="0"/>
    <n v="0"/>
    <m/>
    <n v="0"/>
    <n v="0"/>
    <n v="0"/>
    <n v="0"/>
    <n v="0"/>
    <x v="0"/>
    <m/>
    <s v="No root cause"/>
    <s v="No root cause"/>
    <s v="No root cause"/>
    <x v="3"/>
    <s v=""/>
    <s v="OST_183"/>
    <m/>
    <s v=""/>
  </r>
  <r>
    <s v="Batchingou"/>
    <s v="OST_033"/>
    <s v="OUEST"/>
    <s v="IHS"/>
    <s v="Grid-Gen"/>
    <s v="OUEST"/>
    <s v="Batchingou"/>
    <s v="Huawei"/>
    <n v="0"/>
    <n v="0"/>
    <n v="0"/>
    <n v="0"/>
    <n v="0"/>
    <n v="0"/>
    <n v="0"/>
    <n v="0"/>
    <n v="0"/>
    <n v="0"/>
    <n v="0"/>
    <n v="0"/>
    <n v="0"/>
    <n v="0"/>
    <n v="0"/>
    <n v="0"/>
    <n v="0"/>
    <n v="0"/>
    <n v="0"/>
    <n v="0"/>
    <m/>
    <n v="0"/>
    <n v="0"/>
    <n v="0"/>
    <m/>
    <n v="0"/>
    <n v="0"/>
    <n v="0"/>
    <n v="0"/>
    <n v="0"/>
    <x v="0"/>
    <m/>
    <s v="No root cause"/>
    <s v="No root cause"/>
    <s v="No root cause"/>
    <x v="3"/>
    <s v=""/>
    <s v="OST_033"/>
    <m/>
    <s v=""/>
  </r>
  <r>
    <s v="Niete-DG"/>
    <s v="SUD_011"/>
    <s v="LITTORAL"/>
    <s v="IHS"/>
    <s v="Grid-Gen"/>
    <s v="SUD"/>
    <s v="Niete"/>
    <s v="ZTE"/>
    <n v="0"/>
    <n v="0"/>
    <n v="0"/>
    <n v="0"/>
    <n v="0"/>
    <n v="0"/>
    <n v="0"/>
    <n v="0"/>
    <n v="0"/>
    <n v="0"/>
    <n v="0"/>
    <n v="0"/>
    <n v="0"/>
    <n v="0"/>
    <n v="0"/>
    <n v="0"/>
    <n v="0"/>
    <n v="0"/>
    <n v="0"/>
    <n v="0"/>
    <m/>
    <n v="0"/>
    <n v="0"/>
    <n v="0"/>
    <m/>
    <n v="0"/>
    <n v="0"/>
    <n v="0"/>
    <n v="0"/>
    <n v="0"/>
    <x v="0"/>
    <m/>
    <s v="No root cause"/>
    <s v="No root cause"/>
    <s v="No root cause"/>
    <x v="3"/>
    <s v=""/>
    <s v="SUD_011"/>
    <m/>
    <s v=""/>
  </r>
  <r>
    <s v="Adjap-IHS"/>
    <s v="SUD_070"/>
    <s v="CENTRE"/>
    <s v="IHS"/>
    <s v="Grid-Gen"/>
    <s v="SUD"/>
    <s v="Adjap"/>
    <s v="NOKIA"/>
    <n v="0"/>
    <n v="0"/>
    <n v="0"/>
    <n v="0"/>
    <n v="0"/>
    <n v="0"/>
    <n v="0"/>
    <n v="0"/>
    <n v="0"/>
    <n v="0"/>
    <n v="0"/>
    <n v="0"/>
    <n v="0"/>
    <n v="0"/>
    <n v="0"/>
    <n v="0"/>
    <n v="0"/>
    <n v="0"/>
    <n v="0"/>
    <n v="0"/>
    <m/>
    <n v="0"/>
    <n v="0"/>
    <n v="0"/>
    <m/>
    <n v="0"/>
    <n v="0"/>
    <n v="0"/>
    <n v="0"/>
    <n v="0"/>
    <x v="0"/>
    <m/>
    <s v="No root cause"/>
    <s v="No root cause"/>
    <s v="No root cause"/>
    <x v="3"/>
    <s v=""/>
    <s v="SUD_070"/>
    <m/>
    <s v=""/>
  </r>
  <r>
    <s v="Minka-MTN-IHS"/>
    <s v="CTR_186"/>
    <s v="CENTRE"/>
    <s v="IHS"/>
    <s v="Hybrid-Gen"/>
    <s v="CENTRE"/>
    <s v="Minka"/>
    <s v="ZTE"/>
    <n v="0"/>
    <n v="0"/>
    <n v="0"/>
    <n v="0"/>
    <n v="0"/>
    <n v="0"/>
    <n v="0"/>
    <n v="0"/>
    <n v="0"/>
    <n v="0"/>
    <n v="0"/>
    <n v="0"/>
    <n v="0"/>
    <n v="0"/>
    <n v="0"/>
    <n v="0"/>
    <n v="0"/>
    <n v="0"/>
    <n v="0"/>
    <n v="0"/>
    <m/>
    <n v="0"/>
    <n v="0"/>
    <n v="0"/>
    <m/>
    <n v="0"/>
    <n v="0"/>
    <n v="0"/>
    <n v="0"/>
    <n v="0"/>
    <x v="0"/>
    <m/>
    <s v="No root cause"/>
    <s v="No root cause"/>
    <s v="No root cause"/>
    <x v="3"/>
    <s v=""/>
    <s v="CTR_186"/>
    <m/>
    <s v=""/>
  </r>
  <r>
    <s v="Tonga"/>
    <s v="OST_053"/>
    <s v="OUEST"/>
    <s v="IHS"/>
    <s v="Grid-Gen"/>
    <s v="OUEST"/>
    <s v="Tonga"/>
    <s v="Huawei"/>
    <n v="0"/>
    <n v="0"/>
    <n v="0"/>
    <n v="0"/>
    <n v="0"/>
    <n v="0"/>
    <n v="0"/>
    <n v="0"/>
    <n v="0"/>
    <n v="0"/>
    <n v="0"/>
    <n v="0"/>
    <n v="0"/>
    <n v="0"/>
    <n v="0"/>
    <n v="0"/>
    <n v="0"/>
    <n v="0"/>
    <n v="0"/>
    <n v="0"/>
    <m/>
    <n v="0"/>
    <n v="0"/>
    <n v="0"/>
    <m/>
    <n v="0"/>
    <n v="0"/>
    <n v="0"/>
    <n v="0"/>
    <n v="0"/>
    <x v="0"/>
    <m/>
    <s v="No root cause"/>
    <s v="No root cause"/>
    <s v="No root cause"/>
    <x v="3"/>
    <s v=""/>
    <s v="OST_053"/>
    <m/>
    <s v=""/>
  </r>
  <r>
    <s v="Minisite-Bonapriso-Castel-Hall"/>
    <s v="LIT_628"/>
    <s v="Douala"/>
    <m/>
    <m/>
    <s v="LITTORAL"/>
    <s v="Douala"/>
    <s v="NOKIA"/>
    <n v="0"/>
    <n v="0"/>
    <n v="0"/>
    <n v="0"/>
    <n v="0"/>
    <n v="0"/>
    <n v="0"/>
    <n v="0"/>
    <n v="0"/>
    <n v="0"/>
    <n v="0"/>
    <n v="0"/>
    <n v="0"/>
    <n v="0"/>
    <n v="0"/>
    <n v="0"/>
    <n v="0"/>
    <n v="0"/>
    <n v="0"/>
    <n v="0"/>
    <m/>
    <n v="0"/>
    <n v="0"/>
    <n v="0"/>
    <m/>
    <n v="0"/>
    <n v="0"/>
    <n v="0"/>
    <n v="0"/>
    <n v="0"/>
    <x v="0"/>
    <m/>
    <s v="No root cause"/>
    <s v="No root cause"/>
    <s v="No root cause"/>
    <x v="3"/>
    <s v=""/>
    <s v="LIT_628"/>
    <m/>
    <s v=""/>
  </r>
  <r>
    <s v="Babette"/>
    <s v="OST_257"/>
    <s v="OUEST"/>
    <s v="CAMUSAT"/>
    <s v="Hybrid Solar - S3"/>
    <s v="OUEST"/>
    <s v="Babette"/>
    <s v="Huawei"/>
    <n v="0"/>
    <n v="0"/>
    <n v="0"/>
    <n v="0"/>
    <n v="0"/>
    <n v="0"/>
    <n v="0"/>
    <n v="0"/>
    <n v="0"/>
    <n v="0"/>
    <n v="0"/>
    <n v="0"/>
    <n v="0"/>
    <n v="0"/>
    <n v="0"/>
    <n v="0"/>
    <n v="0"/>
    <n v="0"/>
    <n v="0"/>
    <n v="0"/>
    <m/>
    <n v="0"/>
    <n v="0"/>
    <n v="0"/>
    <m/>
    <n v="0"/>
    <n v="0"/>
    <n v="0"/>
    <n v="0"/>
    <n v="0"/>
    <x v="0"/>
    <m/>
    <s v="No root cause"/>
    <s v="No root cause"/>
    <s v="No root cause"/>
    <x v="3"/>
    <s v=""/>
    <s v="OST_257"/>
    <m/>
    <s v=""/>
  </r>
  <r>
    <s v="Nkoteng-II"/>
    <s v="CTR_220"/>
    <s v="CENTRE"/>
    <s v="IHS"/>
    <s v="Grid-Gen"/>
    <s v="CENTRE"/>
    <s v="Nkoteng"/>
    <s v="ZTE"/>
    <n v="0"/>
    <n v="0"/>
    <n v="0"/>
    <n v="0"/>
    <n v="0"/>
    <n v="0"/>
    <n v="0"/>
    <n v="0"/>
    <n v="0"/>
    <n v="0"/>
    <n v="0"/>
    <n v="0"/>
    <n v="0"/>
    <n v="0"/>
    <n v="0"/>
    <n v="0"/>
    <n v="0"/>
    <n v="0"/>
    <n v="0"/>
    <n v="0"/>
    <m/>
    <n v="0"/>
    <n v="0"/>
    <n v="0"/>
    <m/>
    <n v="0"/>
    <n v="0"/>
    <n v="0"/>
    <n v="0"/>
    <n v="0"/>
    <x v="0"/>
    <m/>
    <s v="No root cause"/>
    <s v="No root cause"/>
    <s v="No root cause"/>
    <x v="3"/>
    <s v=""/>
    <s v="CTR_220"/>
    <m/>
    <s v=""/>
  </r>
  <r>
    <s v="Talla-Monatele-IHS"/>
    <s v="CTR_135"/>
    <s v="CENTRE"/>
    <s v="IHS"/>
    <s v="Grid-Gen"/>
    <s v="CENTRE"/>
    <s v="Monatele"/>
    <s v="ZTE"/>
    <n v="0"/>
    <n v="0"/>
    <n v="0"/>
    <n v="0"/>
    <n v="0"/>
    <n v="0"/>
    <n v="0"/>
    <n v="0"/>
    <n v="0"/>
    <n v="0"/>
    <n v="0"/>
    <n v="0"/>
    <n v="0"/>
    <n v="0"/>
    <n v="0"/>
    <n v="0"/>
    <n v="0"/>
    <n v="0"/>
    <n v="0"/>
    <n v="0"/>
    <m/>
    <n v="0"/>
    <n v="0"/>
    <n v="0"/>
    <m/>
    <n v="0"/>
    <n v="0"/>
    <n v="0"/>
    <n v="0"/>
    <n v="0"/>
    <x v="0"/>
    <m/>
    <s v="No root cause"/>
    <s v="No root cause"/>
    <s v="No root cause"/>
    <x v="3"/>
    <s v=""/>
    <s v="CTR_135"/>
    <m/>
    <s v=""/>
  </r>
  <r>
    <s v="Enganme-IHS"/>
    <s v="CTR_143"/>
    <s v="CENTRE"/>
    <s v="IHS"/>
    <s v="Solar-Gen"/>
    <s v="CENTRE"/>
    <s v="Enganme"/>
    <s v="ZTE"/>
    <n v="0"/>
    <n v="0"/>
    <n v="0"/>
    <n v="0"/>
    <n v="0"/>
    <n v="0"/>
    <n v="0"/>
    <n v="0"/>
    <n v="0"/>
    <n v="0"/>
    <n v="0"/>
    <n v="0"/>
    <n v="0"/>
    <n v="0"/>
    <n v="0"/>
    <n v="0"/>
    <n v="0"/>
    <n v="0"/>
    <n v="0"/>
    <n v="0"/>
    <m/>
    <n v="0"/>
    <n v="0"/>
    <n v="0"/>
    <m/>
    <n v="0"/>
    <n v="0"/>
    <n v="0"/>
    <n v="0"/>
    <n v="0"/>
    <x v="0"/>
    <m/>
    <s v="No root cause"/>
    <s v="No root cause"/>
    <s v="No root cause"/>
    <x v="3"/>
    <s v=""/>
    <s v="CTR_143"/>
    <m/>
    <s v=""/>
  </r>
  <r>
    <s v="Mfessang"/>
    <s v="OST_189"/>
    <s v="OUEST"/>
    <s v="IHS"/>
    <s v="Hybrid-Gen"/>
    <s v="OUEST"/>
    <s v="Mfessang"/>
    <s v="Huawei"/>
    <n v="0"/>
    <n v="0"/>
    <n v="0"/>
    <n v="0"/>
    <n v="0"/>
    <n v="0"/>
    <n v="0"/>
    <n v="0"/>
    <n v="0"/>
    <n v="0"/>
    <n v="0"/>
    <n v="0"/>
    <n v="0"/>
    <n v="0"/>
    <n v="0"/>
    <n v="0"/>
    <n v="0"/>
    <n v="0"/>
    <n v="0"/>
    <n v="0"/>
    <m/>
    <n v="0"/>
    <n v="0"/>
    <n v="0"/>
    <m/>
    <n v="0"/>
    <n v="0"/>
    <n v="0"/>
    <n v="0"/>
    <n v="0"/>
    <x v="0"/>
    <m/>
    <s v="No root cause"/>
    <s v="No root cause"/>
    <s v="No root cause"/>
    <x v="3"/>
    <s v=""/>
    <s v="OST_189"/>
    <m/>
    <s v=""/>
  </r>
  <r>
    <s v="Demdeng"/>
    <s v="OST_088"/>
    <s v="OUEST"/>
    <s v="IHS"/>
    <s v="Grid-Gen"/>
    <s v="OUEST"/>
    <s v="Demdeng"/>
    <s v="Huawei"/>
    <n v="0"/>
    <n v="0"/>
    <n v="0"/>
    <n v="0"/>
    <n v="0"/>
    <n v="0"/>
    <n v="0"/>
    <n v="0"/>
    <n v="0"/>
    <n v="0"/>
    <n v="0"/>
    <n v="0"/>
    <n v="0"/>
    <n v="0"/>
    <n v="0"/>
    <n v="0"/>
    <n v="0"/>
    <n v="0"/>
    <n v="0"/>
    <n v="0"/>
    <m/>
    <n v="0"/>
    <n v="0"/>
    <n v="0"/>
    <m/>
    <n v="0"/>
    <n v="0"/>
    <n v="0"/>
    <n v="0"/>
    <n v="0"/>
    <x v="0"/>
    <m/>
    <s v="No root cause"/>
    <s v="No root cause"/>
    <s v="No root cause"/>
    <x v="3"/>
    <s v=""/>
    <s v="OST_088"/>
    <m/>
    <s v=""/>
  </r>
  <r>
    <s v="Bayomen-Kalong-MTN"/>
    <s v="CTR_364"/>
    <s v="CENTRE"/>
    <s v="IHS"/>
    <s v="Grid-Gen"/>
    <s v="CENTRE"/>
    <s v="Bayomen-Kalong"/>
    <s v="ZTE"/>
    <n v="0"/>
    <n v="0"/>
    <n v="0"/>
    <n v="0"/>
    <n v="0"/>
    <n v="0"/>
    <n v="0"/>
    <n v="0"/>
    <n v="0"/>
    <n v="0"/>
    <n v="0"/>
    <n v="0"/>
    <n v="0"/>
    <n v="0"/>
    <n v="0"/>
    <n v="0"/>
    <n v="0"/>
    <n v="0"/>
    <n v="0"/>
    <n v="0"/>
    <m/>
    <n v="0"/>
    <n v="0"/>
    <n v="0"/>
    <m/>
    <n v="0"/>
    <n v="0"/>
    <n v="0"/>
    <n v="0"/>
    <n v="0"/>
    <x v="0"/>
    <m/>
    <s v="No root cause"/>
    <s v="No root cause"/>
    <s v="No root cause"/>
    <x v="3"/>
    <s v=""/>
    <s v="CTR_364"/>
    <m/>
    <s v=""/>
  </r>
  <r>
    <s v="Pouma-Makob"/>
    <s v="LIT_201"/>
    <s v="LITTORAL"/>
    <s v="IHS"/>
    <s v=""/>
    <s v="LITTORAL"/>
    <s v="Pouma"/>
    <s v="ZTE"/>
    <n v="0"/>
    <n v="0"/>
    <n v="0"/>
    <n v="0"/>
    <n v="0"/>
    <n v="0"/>
    <n v="0"/>
    <n v="0"/>
    <n v="0"/>
    <n v="0"/>
    <n v="0"/>
    <n v="0"/>
    <n v="0"/>
    <n v="0"/>
    <n v="0"/>
    <n v="0"/>
    <n v="0"/>
    <n v="0"/>
    <n v="0"/>
    <n v="0"/>
    <m/>
    <n v="0"/>
    <n v="0"/>
    <n v="0"/>
    <m/>
    <n v="0"/>
    <n v="0"/>
    <n v="0"/>
    <n v="0"/>
    <n v="0"/>
    <x v="0"/>
    <m/>
    <s v="No root cause"/>
    <s v="No root cause"/>
    <s v="No root cause"/>
    <x v="3"/>
    <s v=""/>
    <s v="LIT_201"/>
    <m/>
    <s v=""/>
  </r>
  <r>
    <s v="Zamakoe-MTN"/>
    <s v="CTR_366"/>
    <s v="CENTRE"/>
    <s v="IHS"/>
    <s v="Grid-Gen"/>
    <s v="CENTRE"/>
    <s v="Zamakoe"/>
    <s v="ZTE"/>
    <n v="0"/>
    <n v="0"/>
    <n v="0"/>
    <n v="0"/>
    <n v="0"/>
    <n v="0"/>
    <n v="0"/>
    <n v="0"/>
    <n v="0"/>
    <n v="0"/>
    <n v="0"/>
    <n v="0"/>
    <n v="0"/>
    <n v="0"/>
    <n v="0"/>
    <n v="0"/>
    <n v="0"/>
    <n v="0"/>
    <n v="0"/>
    <n v="0"/>
    <m/>
    <n v="0"/>
    <n v="0"/>
    <n v="0"/>
    <m/>
    <n v="0"/>
    <n v="0"/>
    <n v="0"/>
    <n v="0"/>
    <n v="0"/>
    <x v="0"/>
    <m/>
    <s v="SPARE-ISSUE"/>
    <s v="SPARE-ISSUE"/>
    <s v="SPARE-ISSUE"/>
    <x v="4"/>
    <s v="(05-10-2026 ocm ran 18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10-2026 ocm ran 12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CTR_366"/>
    <m/>
    <s v=""/>
  </r>
  <r>
    <s v="Loum"/>
    <s v="LIT_029"/>
    <s v="LITTORAL"/>
    <s v="IHS"/>
    <s v="Grid-Gen"/>
    <s v="LITTORAL"/>
    <s v="Loum"/>
    <s v="ZTE"/>
    <n v="0"/>
    <n v="0"/>
    <n v="0"/>
    <n v="0"/>
    <n v="0"/>
    <n v="0"/>
    <n v="0"/>
    <n v="0"/>
    <n v="0"/>
    <n v="0"/>
    <n v="0"/>
    <n v="0"/>
    <n v="0"/>
    <n v="0"/>
    <n v="0"/>
    <n v="0"/>
    <n v="0"/>
    <n v="0"/>
    <n v="0"/>
    <n v="0"/>
    <m/>
    <n v="0"/>
    <n v="0"/>
    <n v="0"/>
    <m/>
    <n v="0"/>
    <n v="0"/>
    <n v="0"/>
    <n v="0"/>
    <n v="0"/>
    <x v="0"/>
    <m/>
    <s v="No root cause"/>
    <s v="No root cause"/>
    <s v="No root cause"/>
    <x v="3"/>
    <s v=""/>
    <s v="LIT_029"/>
    <m/>
    <s v=""/>
  </r>
  <r>
    <s v="DIDANGO-II"/>
    <s v="OST_316"/>
    <s v="OUEST"/>
    <m/>
    <m/>
    <s v="OUEST"/>
    <s v="Koutaba"/>
    <s v="Huawei"/>
    <n v="0"/>
    <n v="0"/>
    <n v="0"/>
    <n v="0"/>
    <n v="0"/>
    <n v="0"/>
    <n v="0"/>
    <n v="0"/>
    <n v="0"/>
    <n v="0"/>
    <n v="0"/>
    <n v="0"/>
    <n v="0"/>
    <n v="0"/>
    <n v="0"/>
    <n v="0"/>
    <n v="0"/>
    <n v="0"/>
    <n v="0"/>
    <n v="0"/>
    <m/>
    <n v="0"/>
    <n v="0"/>
    <n v="0"/>
    <m/>
    <n v="0"/>
    <n v="0"/>
    <n v="0"/>
    <n v="0"/>
    <n v="0"/>
    <x v="0"/>
    <m/>
    <s v="No root cause"/>
    <s v="No root cause"/>
    <s v="No root cause"/>
    <x v="3"/>
    <s v=""/>
    <s v="OST_316"/>
    <m/>
    <s v=""/>
  </r>
  <r>
    <s v="Sombo"/>
    <s v="CTR_013"/>
    <s v="CENTRE"/>
    <s v="IHS"/>
    <s v="Grid-Gen"/>
    <s v="CENTRE"/>
    <s v="Sombo"/>
    <s v="ZTE"/>
    <n v="0"/>
    <n v="0"/>
    <n v="0"/>
    <n v="0"/>
    <n v="0"/>
    <n v="0"/>
    <n v="0"/>
    <n v="0"/>
    <n v="0"/>
    <n v="0"/>
    <n v="0"/>
    <n v="0"/>
    <n v="0"/>
    <n v="0"/>
    <n v="0"/>
    <n v="0"/>
    <n v="0"/>
    <n v="0"/>
    <n v="0"/>
    <n v="0"/>
    <m/>
    <n v="0"/>
    <n v="0"/>
    <n v="0"/>
    <m/>
    <n v="0"/>
    <n v="0"/>
    <n v="0"/>
    <n v="0"/>
    <n v="0"/>
    <x v="0"/>
    <m/>
    <s v="No root cause"/>
    <s v="No root cause"/>
    <s v="No root cause"/>
    <x v="3"/>
    <s v=""/>
    <s v="CTR_013"/>
    <m/>
    <s v=""/>
  </r>
  <r>
    <s v="Akono"/>
    <s v="CTR_063"/>
    <s v="CENTRE"/>
    <s v="IHS"/>
    <s v="Grid-Gen"/>
    <s v="CENTRE"/>
    <s v="Akono"/>
    <s v="ZTE"/>
    <n v="0"/>
    <n v="0"/>
    <n v="0"/>
    <n v="0"/>
    <n v="0"/>
    <n v="0"/>
    <n v="0"/>
    <n v="0"/>
    <n v="0"/>
    <n v="0"/>
    <n v="0"/>
    <n v="0"/>
    <n v="0"/>
    <n v="0"/>
    <n v="0"/>
    <n v="0"/>
    <n v="0"/>
    <n v="0"/>
    <n v="0"/>
    <n v="0"/>
    <m/>
    <n v="0"/>
    <n v="0"/>
    <n v="0"/>
    <m/>
    <n v="0"/>
    <n v="0"/>
    <n v="0"/>
    <n v="0"/>
    <n v="0"/>
    <x v="0"/>
    <m/>
    <s v="No root cause"/>
    <s v="No root cause"/>
    <s v="No root cause"/>
    <x v="3"/>
    <s v=""/>
    <s v="CTR_063"/>
    <m/>
    <s v=""/>
  </r>
  <r>
    <s v="Balengou"/>
    <s v="OST_049"/>
    <s v="OUEST"/>
    <s v="IHS"/>
    <s v="Grid-Gen"/>
    <s v="OUEST"/>
    <s v="Balengou"/>
    <s v="Huawei"/>
    <n v="0"/>
    <n v="0"/>
    <n v="0"/>
    <n v="0"/>
    <n v="0"/>
    <n v="0"/>
    <n v="0"/>
    <n v="0"/>
    <n v="0"/>
    <n v="0"/>
    <n v="0"/>
    <n v="0"/>
    <n v="0"/>
    <n v="0"/>
    <n v="0"/>
    <n v="0"/>
    <n v="0"/>
    <n v="0"/>
    <n v="0"/>
    <n v="0"/>
    <m/>
    <n v="0"/>
    <n v="0"/>
    <n v="0"/>
    <m/>
    <n v="0"/>
    <n v="0"/>
    <n v="0"/>
    <n v="0"/>
    <n v="0"/>
    <x v="0"/>
    <m/>
    <s v="No root cause"/>
    <s v="No root cause"/>
    <s v="No root cause"/>
    <x v="3"/>
    <s v=""/>
    <s v="OST_049"/>
    <m/>
    <s v=""/>
  </r>
  <r>
    <s v="Bokito-MTN"/>
    <s v="CTR_193"/>
    <s v="CENTRE"/>
    <s v="IHS"/>
    <s v="Grid-Gen"/>
    <s v="CENTRE"/>
    <s v="Bokito"/>
    <s v="ZTE"/>
    <n v="0"/>
    <n v="0"/>
    <n v="0"/>
    <n v="0"/>
    <n v="0"/>
    <n v="0"/>
    <n v="0"/>
    <n v="0"/>
    <n v="0"/>
    <n v="0"/>
    <n v="0"/>
    <n v="0"/>
    <n v="0"/>
    <n v="0"/>
    <n v="0"/>
    <n v="0"/>
    <n v="0"/>
    <n v="0"/>
    <n v="0"/>
    <n v="0"/>
    <m/>
    <n v="0"/>
    <n v="0"/>
    <n v="0"/>
    <m/>
    <n v="0"/>
    <n v="0"/>
    <n v="0"/>
    <n v="0"/>
    <n v="0"/>
    <x v="0"/>
    <m/>
    <s v="No root cause"/>
    <s v="No root cause"/>
    <s v="No root cause"/>
    <x v="3"/>
    <s v=""/>
    <s v="CTR_193"/>
    <m/>
    <s v=""/>
  </r>
  <r>
    <s v="Bissiang"/>
    <s v="LIT_505"/>
    <s v="LITTORAL"/>
    <s v="IHS"/>
    <s v="Hybrid-Gen"/>
    <s v="LITTORAL"/>
    <s v="Bissiang"/>
    <s v="ZTE"/>
    <n v="0"/>
    <n v="0"/>
    <n v="0"/>
    <n v="0"/>
    <n v="0"/>
    <n v="0"/>
    <n v="0"/>
    <n v="0"/>
    <n v="0"/>
    <n v="0"/>
    <n v="0"/>
    <n v="0"/>
    <n v="0"/>
    <n v="0"/>
    <n v="0"/>
    <n v="0"/>
    <n v="0"/>
    <n v="0"/>
    <n v="0"/>
    <n v="0"/>
    <m/>
    <n v="0"/>
    <n v="0"/>
    <n v="0"/>
    <m/>
    <n v="0"/>
    <n v="0"/>
    <n v="0"/>
    <n v="0"/>
    <n v="0"/>
    <x v="0"/>
    <m/>
    <s v="No root cause"/>
    <s v="No root cause"/>
    <s v="No root cause"/>
    <x v="3"/>
    <s v=""/>
    <s v="LIT_505"/>
    <m/>
    <s v=""/>
  </r>
  <r>
    <s v="Afambassi-MTN"/>
    <s v="CTR_365"/>
    <s v="CENTRE"/>
    <s v="IHS"/>
    <m/>
    <s v="CENTRE"/>
    <s v="Afambassi"/>
    <s v="ZTE"/>
    <n v="0"/>
    <n v="0"/>
    <n v="0"/>
    <n v="0"/>
    <n v="0"/>
    <n v="0"/>
    <n v="0"/>
    <n v="0"/>
    <n v="0"/>
    <n v="0"/>
    <n v="0"/>
    <n v="0"/>
    <n v="0"/>
    <n v="0"/>
    <n v="0"/>
    <n v="0"/>
    <n v="0"/>
    <n v="0"/>
    <n v="0"/>
    <n v="0"/>
    <m/>
    <n v="0"/>
    <n v="0"/>
    <n v="0"/>
    <m/>
    <n v="0"/>
    <n v="0"/>
    <n v="0"/>
    <n v="0"/>
    <n v="0"/>
    <x v="0"/>
    <m/>
    <s v="No root cause"/>
    <s v="No root cause"/>
    <s v="No root cause"/>
    <x v="3"/>
    <s v=""/>
    <s v="CTR_365"/>
    <m/>
    <s v=""/>
  </r>
  <r>
    <s v="Ezezang-MTN"/>
    <s v="CTR_230"/>
    <s v="CENTRE"/>
    <s v="IHS"/>
    <s v=""/>
    <s v="CENTRE"/>
    <s v="Ezezang"/>
    <s v="ZTE"/>
    <n v="0"/>
    <n v="0"/>
    <n v="0"/>
    <n v="0"/>
    <n v="0"/>
    <n v="0"/>
    <n v="0"/>
    <n v="0"/>
    <n v="0"/>
    <n v="0"/>
    <n v="0"/>
    <n v="0"/>
    <n v="0"/>
    <n v="0"/>
    <n v="0"/>
    <n v="0"/>
    <n v="0"/>
    <n v="0"/>
    <n v="0"/>
    <n v="0"/>
    <m/>
    <n v="0"/>
    <n v="0"/>
    <n v="0"/>
    <m/>
    <n v="0"/>
    <n v="0"/>
    <n v="0"/>
    <n v="0"/>
    <n v="0"/>
    <x v="0"/>
    <m/>
    <s v="No root cause"/>
    <s v="No root cause"/>
    <s v="No root cause"/>
    <x v="3"/>
    <s v=""/>
    <s v="CTR_230"/>
    <m/>
    <s v=""/>
  </r>
  <r>
    <s v="Yop-IHS"/>
    <s v="CTR_673"/>
    <s v="CENTRE"/>
    <s v="IHS"/>
    <s v="Solar-Grid-Gen"/>
    <s v="CENTRE"/>
    <s v="Yop"/>
    <s v="ZTE"/>
    <n v="0"/>
    <n v="0"/>
    <n v="0"/>
    <n v="0"/>
    <n v="0"/>
    <n v="0"/>
    <n v="0"/>
    <n v="0"/>
    <n v="0"/>
    <n v="0"/>
    <n v="0"/>
    <n v="0"/>
    <n v="0"/>
    <n v="0"/>
    <n v="0"/>
    <n v="0"/>
    <n v="0"/>
    <n v="0"/>
    <n v="0"/>
    <n v="0"/>
    <m/>
    <n v="0"/>
    <n v="0"/>
    <n v="0"/>
    <m/>
    <n v="0"/>
    <n v="0"/>
    <n v="0"/>
    <n v="0"/>
    <n v="0"/>
    <x v="0"/>
    <m/>
    <s v="No root cause"/>
    <s v="No root cause"/>
    <s v="No root cause"/>
    <x v="3"/>
    <s v=""/>
    <s v="CTR_673"/>
    <m/>
    <s v=""/>
  </r>
  <r>
    <s v="Taete-MTN-IHS"/>
    <s v="CTR_184"/>
    <s v="CENTRE"/>
    <s v="IHS"/>
    <s v="Grid-Gen-Lithium"/>
    <s v="CENTRE"/>
    <s v="Taete"/>
    <s v="ZTE"/>
    <n v="0"/>
    <n v="0"/>
    <n v="0"/>
    <n v="0"/>
    <n v="0"/>
    <n v="0"/>
    <n v="0"/>
    <n v="0"/>
    <n v="0"/>
    <n v="0"/>
    <n v="0"/>
    <n v="0"/>
    <n v="0"/>
    <n v="0"/>
    <n v="0"/>
    <n v="0"/>
    <n v="0"/>
    <n v="0"/>
    <n v="0"/>
    <n v="0"/>
    <m/>
    <n v="0"/>
    <n v="0"/>
    <n v="0"/>
    <m/>
    <n v="0"/>
    <n v="0"/>
    <n v="0"/>
    <n v="0"/>
    <n v="0"/>
    <x v="0"/>
    <m/>
    <s v="No root cause"/>
    <s v="No root cause"/>
    <s v="No root cause"/>
    <x v="3"/>
    <s v=""/>
    <s v="CTR_184"/>
    <m/>
    <s v=""/>
  </r>
  <r>
    <s v="Sikoum"/>
    <s v="LIT_012"/>
    <s v="LITTORAL"/>
    <s v="IHS"/>
    <s v="Solar-Gen-Lithium"/>
    <s v="LITTORAL"/>
    <s v="Sikoum"/>
    <s v="ZTE"/>
    <n v="0"/>
    <n v="0"/>
    <n v="0"/>
    <n v="0"/>
    <n v="0"/>
    <n v="0"/>
    <n v="0"/>
    <n v="0"/>
    <n v="0"/>
    <n v="0"/>
    <n v="0"/>
    <n v="0"/>
    <n v="0"/>
    <n v="0"/>
    <n v="0"/>
    <n v="0"/>
    <n v="0"/>
    <n v="0"/>
    <n v="0"/>
    <n v="0"/>
    <m/>
    <n v="0"/>
    <n v="0"/>
    <n v="0"/>
    <m/>
    <n v="0"/>
    <n v="0"/>
    <n v="0"/>
    <n v="0"/>
    <n v="0"/>
    <x v="0"/>
    <m/>
    <s v="No root cause"/>
    <s v="No root cause"/>
    <s v="No root cause"/>
    <x v="3"/>
    <s v=""/>
    <s v="LIT_012"/>
    <m/>
    <s v=""/>
  </r>
  <r>
    <s v="Memiam-MTN"/>
    <s v="SUD_235"/>
    <s v="CENTRE"/>
    <s v="IHS"/>
    <s v="Grid-Gen"/>
    <s v="SUD"/>
    <s v="Memiam"/>
    <s v="ZTE"/>
    <n v="0"/>
    <n v="0"/>
    <n v="0"/>
    <n v="0"/>
    <n v="0"/>
    <n v="0"/>
    <n v="0"/>
    <n v="0"/>
    <n v="0"/>
    <n v="0"/>
    <n v="0"/>
    <n v="0"/>
    <n v="0"/>
    <n v="0"/>
    <n v="0"/>
    <n v="0"/>
    <n v="0"/>
    <n v="0"/>
    <n v="0"/>
    <n v="0"/>
    <m/>
    <n v="0"/>
    <n v="0"/>
    <n v="0"/>
    <m/>
    <n v="0"/>
    <n v="0"/>
    <n v="0"/>
    <n v="0"/>
    <n v="0"/>
    <x v="0"/>
    <m/>
    <s v="No root cause"/>
    <s v="No root cause"/>
    <s v="No root cause"/>
    <x v="3"/>
    <s v=""/>
    <s v="SUD_235"/>
    <m/>
    <s v=""/>
  </r>
  <r>
    <s v="Sikoum-II"/>
    <s v="LIT_388"/>
    <s v="LITTORAL"/>
    <s v="IHS"/>
    <s v="Gen-Lithium"/>
    <s v="LITTORAL"/>
    <s v="Sikoum"/>
    <s v="ZTE"/>
    <n v="0"/>
    <n v="0"/>
    <n v="0"/>
    <n v="0"/>
    <n v="0"/>
    <n v="0"/>
    <n v="0"/>
    <n v="0"/>
    <n v="0"/>
    <n v="0"/>
    <n v="0"/>
    <n v="0"/>
    <n v="0"/>
    <n v="0"/>
    <n v="0"/>
    <n v="0"/>
    <n v="0"/>
    <n v="0"/>
    <n v="0"/>
    <n v="0"/>
    <m/>
    <n v="0"/>
    <n v="0"/>
    <n v="0"/>
    <m/>
    <n v="0"/>
    <n v="0"/>
    <n v="0"/>
    <n v="0"/>
    <n v="0"/>
    <x v="0"/>
    <m/>
    <s v="No root cause"/>
    <s v="No root cause"/>
    <s v="No root cause"/>
    <x v="3"/>
    <s v=""/>
    <s v="LIT_388"/>
    <m/>
    <s v=""/>
  </r>
  <r>
    <s v="Nkongkarak-MTN-IHS"/>
    <s v="CTR_696"/>
    <s v="CENTRE"/>
    <s v="IHS"/>
    <s v="Hybrid-Gen"/>
    <s v="CENTRE"/>
    <s v="Nkongkarak"/>
    <s v="ZTE"/>
    <n v="0"/>
    <n v="0"/>
    <n v="0"/>
    <n v="0"/>
    <n v="0"/>
    <n v="0"/>
    <n v="0"/>
    <n v="0"/>
    <n v="0"/>
    <n v="0"/>
    <n v="0"/>
    <n v="0"/>
    <n v="0"/>
    <n v="0"/>
    <n v="0"/>
    <n v="0"/>
    <n v="0"/>
    <n v="0"/>
    <n v="0"/>
    <n v="0"/>
    <m/>
    <n v="0"/>
    <n v="0"/>
    <n v="0"/>
    <m/>
    <n v="0"/>
    <n v="0"/>
    <n v="0"/>
    <n v="0"/>
    <n v="0"/>
    <x v="0"/>
    <m/>
    <s v="No root cause"/>
    <s v="No root cause"/>
    <s v="No root cause"/>
    <x v="3"/>
    <s v=""/>
    <s v="CTR_696"/>
    <m/>
    <s v=""/>
  </r>
  <r>
    <s v="Metet"/>
    <s v="CTR_053"/>
    <s v="CENTRE"/>
    <s v="IHS"/>
    <s v="Grid-Gen"/>
    <s v="CENTRE"/>
    <s v="Metet"/>
    <s v="ZTE"/>
    <n v="0"/>
    <n v="0"/>
    <n v="0"/>
    <n v="0"/>
    <n v="0"/>
    <n v="0"/>
    <n v="0"/>
    <n v="0"/>
    <n v="0"/>
    <n v="0"/>
    <n v="0"/>
    <n v="0"/>
    <n v="0"/>
    <n v="0"/>
    <n v="0"/>
    <n v="0"/>
    <n v="0"/>
    <n v="0"/>
    <n v="0"/>
    <n v="0"/>
    <m/>
    <n v="0"/>
    <n v="0"/>
    <n v="0"/>
    <m/>
    <n v="0"/>
    <n v="0"/>
    <n v="0"/>
    <n v="0"/>
    <n v="0"/>
    <x v="0"/>
    <m/>
    <s v="No root cause"/>
    <s v="No root cause"/>
    <s v="No root cause"/>
    <x v="3"/>
    <s v=""/>
    <s v="CTR_053"/>
    <m/>
    <s v=""/>
  </r>
  <r>
    <s v="Yambassa"/>
    <s v="CTR_232"/>
    <s v="CENTRE"/>
    <s v="IHS"/>
    <s v="Grid-Gen"/>
    <s v="CENTRE"/>
    <s v="Yambassa"/>
    <s v="ZTE"/>
    <n v="0"/>
    <n v="0"/>
    <n v="0"/>
    <n v="0"/>
    <n v="0"/>
    <n v="0"/>
    <n v="0"/>
    <n v="0"/>
    <n v="0"/>
    <n v="0"/>
    <n v="0"/>
    <n v="0"/>
    <n v="0"/>
    <n v="0"/>
    <n v="0"/>
    <n v="0"/>
    <n v="0"/>
    <n v="0"/>
    <n v="0"/>
    <n v="0"/>
    <m/>
    <n v="0"/>
    <n v="0"/>
    <n v="0"/>
    <m/>
    <n v="0"/>
    <n v="0"/>
    <n v="0"/>
    <n v="0"/>
    <n v="0"/>
    <x v="0"/>
    <m/>
    <s v="No root cause"/>
    <s v="No root cause"/>
    <s v="No root cause"/>
    <x v="3"/>
    <s v=""/>
    <s v="CTR_232"/>
    <m/>
    <s v=""/>
  </r>
  <r>
    <s v="Sackbayeme"/>
    <s v="LIT_138"/>
    <s v="LITTORAL"/>
    <s v="IHS"/>
    <s v="Grid-Gen"/>
    <s v="LITTORAL"/>
    <s v="Sacbayeme"/>
    <s v="ZTE"/>
    <n v="0"/>
    <n v="0"/>
    <n v="0"/>
    <n v="0"/>
    <n v="0"/>
    <n v="0"/>
    <n v="0"/>
    <n v="0"/>
    <n v="0"/>
    <n v="0"/>
    <n v="0"/>
    <n v="0"/>
    <n v="0"/>
    <n v="0"/>
    <n v="0"/>
    <n v="0"/>
    <n v="0"/>
    <n v="0"/>
    <n v="0"/>
    <n v="0"/>
    <m/>
    <n v="0"/>
    <n v="0"/>
    <n v="0"/>
    <m/>
    <n v="0"/>
    <n v="0"/>
    <n v="0"/>
    <n v="0"/>
    <n v="0"/>
    <x v="0"/>
    <m/>
    <s v="No root cause"/>
    <s v="No root cause"/>
    <s v="No root cause"/>
    <x v="3"/>
    <s v=""/>
    <s v="LIT_138"/>
    <m/>
    <s v=""/>
  </r>
  <r>
    <s v="Bamoko"/>
    <s v="CTR_091"/>
    <s v="CENTRE"/>
    <s v="IHS"/>
    <s v="Solar-Gen"/>
    <s v="CENTRE"/>
    <s v="Bamoko"/>
    <s v="ZTE"/>
    <n v="0"/>
    <n v="0"/>
    <n v="0"/>
    <n v="0"/>
    <n v="0"/>
    <n v="0"/>
    <n v="0"/>
    <n v="0"/>
    <n v="0"/>
    <n v="0"/>
    <n v="0"/>
    <n v="0"/>
    <n v="0"/>
    <n v="0"/>
    <n v="0"/>
    <n v="0"/>
    <n v="0"/>
    <n v="0"/>
    <n v="0"/>
    <n v="0"/>
    <m/>
    <n v="0"/>
    <n v="0"/>
    <n v="0"/>
    <m/>
    <n v="0"/>
    <n v="0"/>
    <n v="0"/>
    <n v="0"/>
    <n v="0"/>
    <x v="0"/>
    <m/>
    <s v="No root cause"/>
    <s v="No root cause"/>
    <s v="No root cause"/>
    <x v="3"/>
    <s v=""/>
    <s v="CTR_091"/>
    <m/>
    <s v=""/>
  </r>
  <r>
    <s v="Penja-Market-MTN"/>
    <s v="LIT_767"/>
    <s v="LITTORAL"/>
    <m/>
    <m/>
    <s v="LITTORAL"/>
    <s v="Penja"/>
    <s v="ZTE"/>
    <n v="0"/>
    <n v="0"/>
    <n v="0"/>
    <n v="0"/>
    <n v="0"/>
    <n v="0"/>
    <n v="0"/>
    <n v="0"/>
    <n v="0"/>
    <n v="0"/>
    <n v="0"/>
    <n v="0"/>
    <n v="0"/>
    <n v="0"/>
    <n v="0"/>
    <n v="0"/>
    <n v="0"/>
    <n v="0"/>
    <n v="0"/>
    <n v="0"/>
    <m/>
    <n v="0"/>
    <n v="0"/>
    <n v="0"/>
    <m/>
    <n v="0"/>
    <n v="0"/>
    <n v="0"/>
    <n v="0"/>
    <n v="0"/>
    <x v="0"/>
    <m/>
    <s v="No root cause"/>
    <s v="No root cause"/>
    <s v="No root cause"/>
    <x v="3"/>
    <s v=""/>
    <s v="LIT_767"/>
    <m/>
    <s v=""/>
  </r>
  <r>
    <s v="Ngwei-II-IHS"/>
    <s v="LIT_664"/>
    <s v="LITTORAL"/>
    <s v="IHS"/>
    <s v="Solar-Gen"/>
    <s v="LITTORAL"/>
    <s v="Ngwei"/>
    <s v="ZTE"/>
    <n v="0"/>
    <n v="0"/>
    <n v="0"/>
    <n v="0"/>
    <n v="0"/>
    <n v="0"/>
    <n v="0"/>
    <n v="0"/>
    <n v="0"/>
    <n v="0"/>
    <n v="0"/>
    <n v="0"/>
    <n v="0"/>
    <n v="0"/>
    <n v="0"/>
    <n v="0"/>
    <n v="0"/>
    <n v="0"/>
    <n v="0"/>
    <n v="0"/>
    <m/>
    <n v="0"/>
    <n v="0"/>
    <n v="0"/>
    <m/>
    <n v="0"/>
    <n v="0"/>
    <n v="0"/>
    <n v="0"/>
    <n v="0"/>
    <x v="0"/>
    <m/>
    <s v="No root cause"/>
    <s v="No root cause"/>
    <s v="No root cause"/>
    <x v="3"/>
    <s v=""/>
    <s v="LIT_664"/>
    <m/>
    <s v=""/>
  </r>
  <r>
    <s v="Pama"/>
    <s v="SUD_004"/>
    <s v="LITTORAL"/>
    <s v="IHS"/>
    <s v="Grid-Gen"/>
    <s v="SUD"/>
    <s v="Pama"/>
    <s v="NOKIA"/>
    <n v="0"/>
    <n v="0"/>
    <n v="0"/>
    <n v="0"/>
    <n v="0"/>
    <n v="0"/>
    <n v="0"/>
    <n v="0"/>
    <n v="0"/>
    <n v="0"/>
    <n v="0"/>
    <n v="0"/>
    <n v="0"/>
    <n v="0"/>
    <n v="0"/>
    <n v="0"/>
    <n v="0"/>
    <n v="0"/>
    <n v="0"/>
    <n v="0"/>
    <m/>
    <n v="0"/>
    <n v="0"/>
    <n v="0"/>
    <m/>
    <n v="0"/>
    <n v="0"/>
    <n v="0"/>
    <n v="0"/>
    <n v="0"/>
    <x v="0"/>
    <m/>
    <s v="No root cause"/>
    <s v="No root cause"/>
    <s v="No root cause"/>
    <x v="3"/>
    <s v=""/>
    <s v="SUD_004"/>
    <m/>
    <s v=""/>
  </r>
  <r>
    <s v="Ntui-Ecole-Publique"/>
    <s v="CTR_826"/>
    <s v="CENTRE"/>
    <s v="CAMUSAT"/>
    <s v="HGB"/>
    <s v="CENTRE"/>
    <s v="Ntui"/>
    <s v="ZTE"/>
    <n v="0"/>
    <n v="0"/>
    <n v="0"/>
    <n v="0"/>
    <n v="0"/>
    <n v="0"/>
    <n v="0"/>
    <n v="0"/>
    <n v="0"/>
    <n v="0"/>
    <n v="0"/>
    <n v="0"/>
    <n v="0"/>
    <n v="0"/>
    <n v="0"/>
    <n v="0"/>
    <n v="0"/>
    <n v="0"/>
    <n v="0"/>
    <n v="0"/>
    <m/>
    <n v="0"/>
    <n v="0"/>
    <n v="0"/>
    <m/>
    <n v="0"/>
    <n v="0"/>
    <n v="0"/>
    <n v="0"/>
    <n v="0"/>
    <x v="0"/>
    <m/>
    <s v="No root cause"/>
    <s v="No root cause"/>
    <s v="No root cause"/>
    <x v="3"/>
    <s v=""/>
    <s v="CTR_826"/>
    <m/>
    <s v=""/>
  </r>
  <r>
    <s v="Mamb"/>
    <s v="CTR_356"/>
    <s v="CENTRE"/>
    <s v="IHS"/>
    <s v="Grid-Gen"/>
    <s v="CENTRE"/>
    <s v="Mamb"/>
    <s v="ZTE"/>
    <n v="0"/>
    <n v="0"/>
    <n v="0"/>
    <n v="0"/>
    <n v="0"/>
    <n v="0"/>
    <n v="0"/>
    <n v="0"/>
    <n v="0"/>
    <n v="0"/>
    <n v="0"/>
    <n v="0"/>
    <n v="0"/>
    <n v="0"/>
    <n v="0"/>
    <n v="0"/>
    <n v="0"/>
    <n v="0"/>
    <n v="0"/>
    <n v="0"/>
    <m/>
    <n v="0"/>
    <n v="0"/>
    <n v="0"/>
    <m/>
    <n v="0"/>
    <n v="0"/>
    <n v="0"/>
    <n v="0"/>
    <n v="0"/>
    <x v="0"/>
    <m/>
    <s v="No root cause"/>
    <s v="No root cause"/>
    <s v="No root cause"/>
    <x v="3"/>
    <s v=""/>
    <s v="CTR_356"/>
    <m/>
    <s v=""/>
  </r>
  <r>
    <s v="MONATELE-IHS"/>
    <s v="CTR_869"/>
    <s v="CENTRE"/>
    <s v="IHS"/>
    <s v="Grid-Gen"/>
    <s v="CENTRE"/>
    <s v="Monatele"/>
    <s v="ZTE"/>
    <n v="0"/>
    <n v="0"/>
    <n v="0"/>
    <n v="0"/>
    <n v="0"/>
    <n v="0"/>
    <n v="0"/>
    <n v="0"/>
    <n v="0"/>
    <n v="0"/>
    <n v="0"/>
    <n v="0"/>
    <n v="0"/>
    <n v="0"/>
    <n v="0"/>
    <n v="0"/>
    <n v="0"/>
    <n v="0"/>
    <n v="0"/>
    <n v="0"/>
    <m/>
    <n v="0"/>
    <n v="0"/>
    <n v="0"/>
    <m/>
    <n v="0"/>
    <n v="0"/>
    <n v="0"/>
    <n v="0"/>
    <n v="0"/>
    <x v="0"/>
    <m/>
    <s v="No root cause"/>
    <s v="No root cause"/>
    <s v="No root cause"/>
    <x v="3"/>
    <s v=""/>
    <s v="CTR_869"/>
    <m/>
    <s v=""/>
  </r>
  <r>
    <s v="Mbanga-Mouyouka-IHS"/>
    <s v="LIT_789"/>
    <s v="LITTORAL"/>
    <m/>
    <m/>
    <s v="LITTORAL"/>
    <s v="Mouyouka"/>
    <s v="ZTE"/>
    <n v="0"/>
    <n v="0"/>
    <n v="0"/>
    <n v="0"/>
    <n v="0"/>
    <n v="0"/>
    <n v="0"/>
    <n v="0"/>
    <n v="0"/>
    <n v="0"/>
    <n v="0"/>
    <n v="0"/>
    <n v="0"/>
    <n v="0"/>
    <n v="0"/>
    <n v="0"/>
    <n v="0"/>
    <n v="0"/>
    <n v="0"/>
    <n v="0"/>
    <m/>
    <n v="0"/>
    <n v="0"/>
    <n v="0"/>
    <m/>
    <n v="0"/>
    <n v="0"/>
    <n v="0"/>
    <n v="0"/>
    <n v="0"/>
    <x v="0"/>
    <m/>
    <s v="No root cause"/>
    <s v="No root cause"/>
    <s v="No root cause"/>
    <x v="3"/>
    <s v=""/>
    <s v="LIT_789"/>
    <m/>
    <s v=""/>
  </r>
  <r>
    <s v="Bidou-IHS"/>
    <s v="SUD_125"/>
    <s v="NORD-OUEST"/>
    <m/>
    <m/>
    <s v="SUD"/>
    <s v="Bamenda"/>
    <s v="ZTE"/>
    <n v="0"/>
    <n v="0"/>
    <n v="0"/>
    <n v="0"/>
    <n v="0"/>
    <n v="0"/>
    <n v="0"/>
    <n v="0"/>
    <n v="0"/>
    <n v="0"/>
    <n v="0"/>
    <n v="0"/>
    <n v="0"/>
    <n v="0"/>
    <n v="0"/>
    <n v="0"/>
    <n v="0"/>
    <n v="0"/>
    <n v="0"/>
    <n v="0"/>
    <m/>
    <n v="0"/>
    <n v="0"/>
    <n v="0"/>
    <m/>
    <n v="0"/>
    <n v="0"/>
    <n v="0"/>
    <n v="0"/>
    <n v="0"/>
    <x v="0"/>
    <m/>
    <s v="No root cause"/>
    <s v="No root cause"/>
    <s v="No root cause"/>
    <x v="3"/>
    <s v=""/>
    <s v="SUD_125"/>
    <m/>
    <s v=""/>
  </r>
  <r>
    <s v="Makoda-MTN"/>
    <s v="CTR_360"/>
    <s v="CENTRE"/>
    <s v="IHS"/>
    <s v="Gen-Lithium"/>
    <s v="CENTRE"/>
    <s v="Makoda"/>
    <s v="ZTE"/>
    <n v="0"/>
    <n v="0"/>
    <n v="0"/>
    <n v="0"/>
    <n v="0"/>
    <n v="0"/>
    <n v="0"/>
    <n v="0"/>
    <n v="0"/>
    <n v="0"/>
    <n v="0"/>
    <n v="0"/>
    <n v="0"/>
    <n v="0"/>
    <n v="0"/>
    <n v="0"/>
    <n v="0"/>
    <n v="0"/>
    <n v="0"/>
    <n v="0"/>
    <m/>
    <n v="0"/>
    <n v="0"/>
    <n v="0"/>
    <m/>
    <n v="0"/>
    <n v="0"/>
    <n v="0"/>
    <n v="0"/>
    <n v="0"/>
    <x v="0"/>
    <m/>
    <s v="No root cause"/>
    <s v="No root cause"/>
    <s v="No root cause"/>
    <x v="3"/>
    <s v=""/>
    <s v="CTR_360"/>
    <m/>
    <s v=""/>
  </r>
  <r>
    <s v="Manjo-Q2-MTN"/>
    <s v="LIT_772"/>
    <s v="LITTORAL"/>
    <m/>
    <m/>
    <s v="LITTORAL"/>
    <s v="Manjo"/>
    <s v="ZTE"/>
    <n v="0"/>
    <n v="0"/>
    <n v="0"/>
    <n v="0"/>
    <n v="0"/>
    <n v="0"/>
    <n v="0"/>
    <n v="0"/>
    <n v="0"/>
    <n v="0"/>
    <n v="0"/>
    <n v="0"/>
    <n v="0"/>
    <n v="0"/>
    <n v="0"/>
    <n v="0"/>
    <n v="0"/>
    <n v="0"/>
    <n v="0"/>
    <n v="0"/>
    <m/>
    <n v="0"/>
    <n v="0"/>
    <n v="0"/>
    <m/>
    <n v="0"/>
    <n v="0"/>
    <n v="0"/>
    <n v="0"/>
    <n v="0"/>
    <x v="0"/>
    <m/>
    <s v="No root cause"/>
    <s v="No root cause"/>
    <s v="No root cause"/>
    <x v="3"/>
    <s v=""/>
    <s v="LIT_772"/>
    <m/>
    <s v=""/>
  </r>
  <r>
    <s v="BISSIANG-Kribi"/>
    <s v="SUD_128"/>
    <s v="CENTRE"/>
    <s v="CAMUSAT"/>
    <s v="Hybrid Solar - S3"/>
    <s v="SUD"/>
    <s v="BISSIANG"/>
    <s v="ZTE"/>
    <n v="0"/>
    <n v="0"/>
    <n v="0"/>
    <n v="0"/>
    <n v="0"/>
    <n v="0"/>
    <n v="0"/>
    <n v="0"/>
    <n v="0"/>
    <n v="0"/>
    <n v="0"/>
    <n v="0"/>
    <n v="0"/>
    <n v="0"/>
    <n v="0"/>
    <n v="0"/>
    <n v="0"/>
    <n v="0"/>
    <n v="0"/>
    <n v="0"/>
    <m/>
    <n v="0"/>
    <n v="0"/>
    <n v="0"/>
    <m/>
    <n v="0"/>
    <n v="0"/>
    <n v="0"/>
    <n v="0"/>
    <n v="0"/>
    <x v="0"/>
    <m/>
    <s v="No root cause"/>
    <s v="No root cause"/>
    <s v="No root cause"/>
    <x v="3"/>
    <s v=""/>
    <s v="SUD_128"/>
    <m/>
    <s v=""/>
  </r>
  <r>
    <s v="Ndokoma"/>
    <s v="LIT_308"/>
    <s v="LITTORAL"/>
    <s v="IHS"/>
    <s v="Grid-Gen-Lithium"/>
    <s v="LITTORAL"/>
    <s v="Ndokoma"/>
    <s v="ZTE"/>
    <n v="0"/>
    <n v="0"/>
    <n v="0"/>
    <n v="0"/>
    <n v="0"/>
    <n v="0"/>
    <n v="0"/>
    <n v="0"/>
    <n v="0"/>
    <n v="0"/>
    <n v="0"/>
    <n v="0"/>
    <n v="0"/>
    <n v="0"/>
    <n v="0"/>
    <n v="0"/>
    <n v="0"/>
    <n v="0"/>
    <n v="0"/>
    <n v="0"/>
    <m/>
    <n v="0"/>
    <n v="0"/>
    <n v="0"/>
    <m/>
    <n v="0"/>
    <n v="0"/>
    <n v="0"/>
    <n v="0"/>
    <n v="0"/>
    <x v="0"/>
    <m/>
    <s v="No root cause"/>
    <s v="No root cause"/>
    <s v="No root cause"/>
    <x v="3"/>
    <s v=""/>
    <s v="LIT_308"/>
    <m/>
    <s v=""/>
  </r>
  <r>
    <s v="Ngwei"/>
    <s v="LIT_108"/>
    <s v="LITTORAL"/>
    <s v="IHS"/>
    <s v="Solar-Grid-Gen"/>
    <s v="LITTORAL"/>
    <s v="Ngwei"/>
    <s v="ZTE"/>
    <n v="0"/>
    <n v="0"/>
    <n v="0"/>
    <n v="0"/>
    <n v="0"/>
    <n v="0"/>
    <n v="0"/>
    <n v="0"/>
    <n v="0"/>
    <n v="0"/>
    <n v="0"/>
    <n v="0"/>
    <n v="0"/>
    <n v="0"/>
    <n v="0"/>
    <n v="0"/>
    <n v="0"/>
    <n v="0"/>
    <n v="0"/>
    <n v="0"/>
    <m/>
    <n v="0"/>
    <n v="0"/>
    <n v="0"/>
    <m/>
    <n v="0"/>
    <n v="0"/>
    <n v="0"/>
    <n v="0"/>
    <n v="0"/>
    <x v="0"/>
    <m/>
    <s v="No root cause"/>
    <s v="No root cause"/>
    <s v="No root cause"/>
    <x v="3"/>
    <s v=""/>
    <s v="LIT_108"/>
    <m/>
    <s v=""/>
  </r>
  <r>
    <s v="Essazok"/>
    <s v="CTR_749"/>
    <s v="CENTRE"/>
    <s v="CAMUSAT"/>
    <s v="Hybrid Solar - S3"/>
    <s v="CENTRE"/>
    <s v="Essazok"/>
    <s v="ZTE"/>
    <n v="0"/>
    <n v="0"/>
    <n v="0"/>
    <n v="0"/>
    <n v="0"/>
    <n v="0"/>
    <n v="0"/>
    <n v="0"/>
    <n v="0"/>
    <n v="0"/>
    <n v="0"/>
    <n v="0"/>
    <n v="0"/>
    <n v="0"/>
    <n v="0"/>
    <n v="0"/>
    <n v="0"/>
    <n v="0"/>
    <n v="0"/>
    <n v="0"/>
    <m/>
    <n v="0"/>
    <n v="0"/>
    <n v="0"/>
    <m/>
    <n v="0"/>
    <n v="0"/>
    <n v="0"/>
    <n v="0"/>
    <n v="0"/>
    <x v="0"/>
    <m/>
    <s v="No root cause"/>
    <s v="No root cause"/>
    <s v="No root cause"/>
    <x v="3"/>
    <s v="(05-10-2026 ocm ran 12h) Power status check Ongoing"/>
    <s v="CTR_749"/>
    <m/>
    <s v=""/>
  </r>
  <r>
    <s v="Nkometou-Edouma-IHS"/>
    <s v="CTR_695"/>
    <s v="Yaounde"/>
    <s v="IHS"/>
    <s v="Grid-Gen-Lithium"/>
    <s v="CENTRE"/>
    <s v="Yaounde"/>
    <s v="ZTE"/>
    <n v="0"/>
    <n v="0"/>
    <n v="0"/>
    <n v="0"/>
    <n v="0"/>
    <n v="0"/>
    <n v="0"/>
    <n v="0"/>
    <n v="0"/>
    <n v="0"/>
    <n v="0"/>
    <n v="0"/>
    <n v="0"/>
    <n v="0"/>
    <n v="0"/>
    <n v="0"/>
    <n v="0"/>
    <n v="0"/>
    <n v="0"/>
    <n v="0"/>
    <m/>
    <n v="0"/>
    <n v="0"/>
    <n v="0"/>
    <m/>
    <n v="0"/>
    <n v="0"/>
    <n v="0"/>
    <n v="0"/>
    <n v="0"/>
    <x v="0"/>
    <m/>
    <s v="No root cause"/>
    <s v="No root cause"/>
    <s v="No root cause"/>
    <x v="3"/>
    <s v=""/>
    <s v="CTR_695"/>
    <m/>
    <s v=""/>
  </r>
  <r>
    <s v="Njombe"/>
    <s v="LIT_039"/>
    <s v="LITTORAL"/>
    <s v="IHS"/>
    <s v="Grid-Gen"/>
    <s v="LITTORAL"/>
    <s v="Njombe"/>
    <s v="ZTE"/>
    <n v="0"/>
    <n v="0"/>
    <n v="0"/>
    <n v="0"/>
    <n v="0"/>
    <n v="0"/>
    <n v="0"/>
    <n v="0"/>
    <n v="0"/>
    <n v="0"/>
    <n v="0"/>
    <n v="0"/>
    <n v="0"/>
    <n v="0"/>
    <n v="0"/>
    <n v="0"/>
    <n v="0"/>
    <n v="0"/>
    <n v="0"/>
    <n v="0"/>
    <m/>
    <n v="0"/>
    <n v="0"/>
    <n v="0"/>
    <m/>
    <n v="0"/>
    <n v="0"/>
    <n v="0"/>
    <n v="0"/>
    <n v="0"/>
    <x v="0"/>
    <m/>
    <s v="No root cause"/>
    <s v="No root cause"/>
    <s v="No root cause"/>
    <x v="3"/>
    <s v=""/>
    <s v="LIT_039"/>
    <m/>
    <s v=""/>
  </r>
  <r>
    <s v="Edea-Ndokok"/>
    <s v="LIT_230"/>
    <s v="LITTORAL"/>
    <s v="IHS"/>
    <s v="Grid-Gen"/>
    <s v="LITTORAL"/>
    <s v="Edea"/>
    <s v="ZTE"/>
    <n v="0"/>
    <n v="0"/>
    <n v="0"/>
    <n v="0"/>
    <n v="0"/>
    <n v="0"/>
    <n v="0"/>
    <n v="0"/>
    <n v="0"/>
    <n v="0"/>
    <n v="0"/>
    <n v="0"/>
    <n v="0"/>
    <n v="0"/>
    <n v="0"/>
    <n v="0"/>
    <n v="0"/>
    <n v="0"/>
    <n v="0"/>
    <n v="0"/>
    <m/>
    <n v="0"/>
    <n v="0"/>
    <n v="0"/>
    <m/>
    <n v="0"/>
    <n v="0"/>
    <n v="0"/>
    <n v="0"/>
    <n v="0"/>
    <x v="0"/>
    <m/>
    <s v="No root cause"/>
    <s v="No root cause"/>
    <s v="No root cause"/>
    <x v="3"/>
    <s v=""/>
    <s v="LIT_230"/>
    <m/>
    <s v=""/>
  </r>
  <r>
    <s v="Mengueme"/>
    <s v="CTR_354"/>
    <s v="CENTRE"/>
    <s v="IHS"/>
    <s v="Grid-Gen"/>
    <s v="CENTRE"/>
    <s v="Mengueme"/>
    <s v="ZTE"/>
    <n v="0"/>
    <n v="0"/>
    <n v="0"/>
    <n v="0"/>
    <n v="0"/>
    <n v="0"/>
    <n v="0"/>
    <n v="0"/>
    <n v="0"/>
    <n v="0"/>
    <n v="0"/>
    <n v="0"/>
    <n v="0"/>
    <n v="0"/>
    <n v="0"/>
    <n v="0"/>
    <n v="0"/>
    <n v="0"/>
    <n v="0"/>
    <n v="0"/>
    <m/>
    <n v="0"/>
    <n v="0"/>
    <n v="0"/>
    <m/>
    <n v="0"/>
    <n v="0"/>
    <n v="0"/>
    <n v="0"/>
    <n v="0"/>
    <x v="0"/>
    <m/>
    <s v="No root cause"/>
    <s v="No root cause"/>
    <s v="No root cause"/>
    <x v="3"/>
    <s v=""/>
    <s v="CTR_354"/>
    <m/>
    <s v=""/>
  </r>
  <r>
    <s v="Mandoumba"/>
    <s v="CTR_066"/>
    <s v="CENTRE"/>
    <s v="IHS"/>
    <s v="Solar-Grid-Gen-Lithium"/>
    <s v="CENTRE"/>
    <s v="Mandoumba"/>
    <s v="ZTE"/>
    <n v="0"/>
    <n v="0"/>
    <n v="0"/>
    <n v="0"/>
    <n v="0"/>
    <n v="0"/>
    <n v="0"/>
    <n v="0"/>
    <n v="0"/>
    <n v="0"/>
    <n v="0"/>
    <n v="0"/>
    <n v="0"/>
    <n v="0"/>
    <n v="0"/>
    <n v="0"/>
    <n v="0"/>
    <n v="0"/>
    <n v="0"/>
    <n v="0"/>
    <m/>
    <n v="0"/>
    <n v="0"/>
    <n v="0"/>
    <m/>
    <n v="0"/>
    <n v="0"/>
    <n v="0"/>
    <n v="0"/>
    <n v="0"/>
    <x v="0"/>
    <m/>
    <s v="No root cause"/>
    <s v="No root cause"/>
    <s v="No root cause"/>
    <x v="3"/>
    <s v=""/>
    <s v="CTR_066"/>
    <m/>
    <s v=""/>
  </r>
  <r>
    <s v="Djoum-CIFAN"/>
    <s v="SUD_231"/>
    <s v="CENTRE"/>
    <s v="IHS"/>
    <s v="Grid-Gen-Lithium"/>
    <s v="SUD"/>
    <s v="Djoum"/>
    <s v="ZTE"/>
    <n v="0"/>
    <n v="0"/>
    <n v="0"/>
    <n v="0"/>
    <n v="0"/>
    <n v="0"/>
    <n v="0"/>
    <n v="0"/>
    <n v="0"/>
    <n v="0"/>
    <n v="0"/>
    <n v="0"/>
    <n v="0"/>
    <n v="0"/>
    <n v="0"/>
    <n v="0"/>
    <n v="0"/>
    <n v="0"/>
    <n v="0"/>
    <n v="0"/>
    <m/>
    <n v="0"/>
    <n v="0"/>
    <n v="0"/>
    <m/>
    <n v="0"/>
    <n v="0"/>
    <n v="0"/>
    <n v="0"/>
    <n v="0"/>
    <x v="0"/>
    <m/>
    <s v="No root cause"/>
    <s v="No root cause"/>
    <s v="No root cause"/>
    <x v="3"/>
    <s v=""/>
    <s v="SUD_231"/>
    <m/>
    <s v=""/>
  </r>
  <r>
    <s v="Avebe-MTN"/>
    <s v="SUD_236"/>
    <s v="CENTRE"/>
    <s v="IHS"/>
    <s v="Grid-Gen"/>
    <s v="SUD"/>
    <s v="Avebe"/>
    <s v="ZTE"/>
    <n v="0"/>
    <n v="0"/>
    <n v="0"/>
    <n v="0"/>
    <n v="0"/>
    <n v="0"/>
    <n v="0"/>
    <n v="0"/>
    <n v="0"/>
    <n v="0"/>
    <n v="0"/>
    <n v="0"/>
    <n v="0"/>
    <n v="0"/>
    <n v="0"/>
    <n v="0"/>
    <n v="0"/>
    <n v="0"/>
    <n v="0"/>
    <n v="0"/>
    <m/>
    <n v="0"/>
    <n v="0"/>
    <n v="0"/>
    <m/>
    <n v="0"/>
    <n v="0"/>
    <n v="0"/>
    <n v="0"/>
    <n v="0"/>
    <x v="0"/>
    <m/>
    <s v="No root cause"/>
    <s v="No root cause"/>
    <s v="No root cause"/>
    <x v="3"/>
    <s v=""/>
    <s v="SUD_236"/>
    <m/>
    <s v=""/>
  </r>
  <r>
    <s v="Goufan"/>
    <s v="CTR_231"/>
    <s v="CENTRE"/>
    <s v="IHS"/>
    <s v="Grid-Gen"/>
    <s v="CENTRE"/>
    <s v="Goufan"/>
    <s v="ZTE"/>
    <n v="0"/>
    <n v="0"/>
    <n v="0"/>
    <n v="0"/>
    <n v="0"/>
    <n v="0"/>
    <n v="0"/>
    <n v="0"/>
    <n v="0"/>
    <n v="0"/>
    <n v="0"/>
    <n v="0"/>
    <n v="0"/>
    <n v="0"/>
    <n v="0"/>
    <n v="0"/>
    <n v="0"/>
    <n v="0"/>
    <n v="0"/>
    <n v="0"/>
    <m/>
    <n v="0"/>
    <n v="0"/>
    <n v="0"/>
    <m/>
    <n v="0"/>
    <n v="0"/>
    <n v="0"/>
    <n v="0"/>
    <n v="0"/>
    <x v="0"/>
    <m/>
    <s v="No root cause"/>
    <s v="No root cause"/>
    <s v="No root cause"/>
    <x v="3"/>
    <s v=""/>
    <s v="CTR_231"/>
    <m/>
    <s v=""/>
  </r>
  <r>
    <s v="Mvoundou-Ngoke-MTN-IHS"/>
    <s v="CTR_183"/>
    <s v="CENTRE"/>
    <s v="IHS"/>
    <s v="Gen-Lithium"/>
    <s v="CENTRE"/>
    <s v="Mvoundou-Ngoke"/>
    <s v="ZTE"/>
    <n v="0"/>
    <n v="0"/>
    <n v="0"/>
    <n v="0"/>
    <n v="0"/>
    <n v="0"/>
    <n v="0"/>
    <n v="0"/>
    <n v="0"/>
    <n v="0"/>
    <n v="0"/>
    <n v="0"/>
    <n v="0"/>
    <n v="0"/>
    <n v="0"/>
    <n v="0"/>
    <n v="0"/>
    <n v="0"/>
    <n v="0"/>
    <n v="0"/>
    <m/>
    <n v="0"/>
    <n v="0"/>
    <n v="0"/>
    <m/>
    <n v="0"/>
    <n v="0"/>
    <n v="0"/>
    <n v="0"/>
    <n v="0"/>
    <x v="0"/>
    <m/>
    <s v="No root cause"/>
    <s v="No root cause"/>
    <s v="No root cause"/>
    <x v="3"/>
    <s v=""/>
    <s v="CTR_183"/>
    <m/>
    <s v=""/>
  </r>
  <r>
    <s v="Ebombe"/>
    <s v="CTR_003"/>
    <s v="LITTORAL"/>
    <s v="IHS"/>
    <s v="Solar-Gen-Lithium"/>
    <s v="CENTRE"/>
    <s v="Ebombe"/>
    <s v="ZTE"/>
    <n v="0"/>
    <n v="0"/>
    <n v="0"/>
    <n v="0"/>
    <n v="0"/>
    <n v="0"/>
    <n v="0"/>
    <n v="0"/>
    <n v="0"/>
    <n v="0"/>
    <n v="0"/>
    <n v="0"/>
    <n v="0"/>
    <n v="0"/>
    <n v="0"/>
    <n v="0"/>
    <n v="0"/>
    <n v="0"/>
    <n v="0"/>
    <n v="0"/>
    <m/>
    <n v="0"/>
    <n v="0"/>
    <n v="0"/>
    <m/>
    <n v="0"/>
    <n v="0"/>
    <n v="0"/>
    <n v="0"/>
    <n v="0"/>
    <x v="0"/>
    <m/>
    <s v="No root cause"/>
    <s v="No root cause"/>
    <s v="No root cause"/>
    <x v="3"/>
    <s v=""/>
    <s v="CTR_003"/>
    <m/>
    <s v=""/>
  </r>
  <r>
    <s v="Lobo"/>
    <s v="CTR_227"/>
    <s v="CENTRE"/>
    <s v="IHS"/>
    <s v="Grid-Gen-Lithium"/>
    <s v="CENTRE"/>
    <s v="Lobo"/>
    <s v="ZTE"/>
    <n v="0"/>
    <n v="0"/>
    <n v="0"/>
    <n v="0"/>
    <n v="0"/>
    <n v="0"/>
    <n v="0"/>
    <n v="0"/>
    <n v="0"/>
    <n v="0"/>
    <n v="0"/>
    <n v="0"/>
    <n v="0"/>
    <n v="0"/>
    <n v="0"/>
    <n v="0"/>
    <n v="0"/>
    <n v="0"/>
    <n v="0"/>
    <n v="0"/>
    <m/>
    <n v="0"/>
    <n v="0"/>
    <n v="0"/>
    <m/>
    <n v="0"/>
    <n v="0"/>
    <n v="0"/>
    <n v="0"/>
    <n v="0"/>
    <x v="0"/>
    <m/>
    <s v="No root cause"/>
    <s v="No root cause"/>
    <s v="No root cause"/>
    <x v="3"/>
    <s v=""/>
    <s v="CTR_227"/>
    <m/>
    <s v=""/>
  </r>
  <r>
    <s v="Campo"/>
    <s v="LIT_132"/>
    <s v="LITTORAL"/>
    <s v="IHS"/>
    <s v="Grid-Gen"/>
    <s v="LITTORAL"/>
    <s v="Campo"/>
    <s v="ZTE"/>
    <n v="0"/>
    <n v="0"/>
    <n v="0"/>
    <n v="0"/>
    <n v="0"/>
    <n v="0"/>
    <n v="0"/>
    <n v="0"/>
    <n v="0"/>
    <n v="0"/>
    <n v="0"/>
    <n v="0"/>
    <n v="0"/>
    <n v="0"/>
    <n v="0"/>
    <n v="0"/>
    <n v="0"/>
    <n v="0"/>
    <n v="0"/>
    <n v="0"/>
    <m/>
    <n v="0"/>
    <n v="0"/>
    <n v="0"/>
    <m/>
    <n v="0"/>
    <n v="0"/>
    <n v="0"/>
    <n v="0"/>
    <n v="0"/>
    <x v="0"/>
    <m/>
    <s v="No root cause"/>
    <s v="No root cause"/>
    <s v="No root cause"/>
    <x v="3"/>
    <s v=""/>
    <s v="LIT_132"/>
    <m/>
    <s v=""/>
  </r>
  <r>
    <s v="Nkenglikok"/>
    <s v="CTR_060"/>
    <s v="CENTRE"/>
    <s v="IHS"/>
    <s v="Solar-Grid-Gen"/>
    <s v="CENTRE"/>
    <s v="Nkeng-likok"/>
    <s v="ZTE"/>
    <n v="0"/>
    <n v="0"/>
    <n v="0"/>
    <n v="0"/>
    <n v="0"/>
    <n v="0"/>
    <n v="0"/>
    <n v="0"/>
    <n v="0"/>
    <n v="0"/>
    <n v="0"/>
    <n v="0"/>
    <n v="0"/>
    <n v="0"/>
    <n v="0"/>
    <n v="0"/>
    <n v="0"/>
    <n v="0"/>
    <n v="0"/>
    <n v="0"/>
    <m/>
    <n v="0"/>
    <n v="0"/>
    <n v="0"/>
    <m/>
    <n v="0"/>
    <n v="0"/>
    <n v="0"/>
    <n v="0"/>
    <n v="0"/>
    <x v="0"/>
    <m/>
    <s v="No root cause"/>
    <s v="No root cause"/>
    <s v="No root cause"/>
    <x v="3"/>
    <s v=""/>
    <s v="CTR_060"/>
    <m/>
    <s v=""/>
  </r>
  <r>
    <s v="Monatele"/>
    <s v="CTR_073"/>
    <s v="CENTRE"/>
    <s v="IHS"/>
    <s v="Grid-Gen"/>
    <s v="CENTRE"/>
    <s v="Monatele"/>
    <s v="ZTE"/>
    <n v="0"/>
    <n v="0"/>
    <n v="0"/>
    <n v="0"/>
    <n v="0"/>
    <n v="0"/>
    <n v="0"/>
    <n v="0"/>
    <n v="0"/>
    <n v="0"/>
    <n v="0"/>
    <n v="0"/>
    <n v="0"/>
    <n v="0"/>
    <n v="0"/>
    <n v="0"/>
    <n v="0"/>
    <n v="0"/>
    <n v="0"/>
    <n v="0"/>
    <m/>
    <n v="0"/>
    <n v="0"/>
    <n v="0"/>
    <m/>
    <n v="0"/>
    <n v="0"/>
    <n v="0"/>
    <n v="0"/>
    <n v="0"/>
    <x v="0"/>
    <m/>
    <s v="No root cause"/>
    <s v="No root cause"/>
    <s v="No root cause"/>
    <x v="3"/>
    <s v=""/>
    <s v="CTR_073"/>
    <m/>
    <s v=""/>
  </r>
  <r>
    <s v="Mbambou-IHS"/>
    <s v="LIT_143"/>
    <s v="LITTORAL"/>
    <s v="IHS"/>
    <s v="Gen-Lithium"/>
    <s v="LITTORAL"/>
    <s v="Mbambou"/>
    <s v="ZTE"/>
    <n v="0"/>
    <n v="0"/>
    <n v="0"/>
    <n v="0"/>
    <n v="0"/>
    <n v="0"/>
    <n v="0"/>
    <n v="0"/>
    <n v="0"/>
    <n v="0"/>
    <n v="0"/>
    <n v="0"/>
    <n v="0"/>
    <n v="0"/>
    <n v="0"/>
    <n v="0"/>
    <n v="0"/>
    <n v="0"/>
    <n v="0"/>
    <n v="0"/>
    <m/>
    <n v="0"/>
    <n v="0"/>
    <n v="0"/>
    <m/>
    <n v="0"/>
    <n v="0"/>
    <n v="0"/>
    <n v="0"/>
    <n v="0"/>
    <x v="0"/>
    <m/>
    <s v="No root cause"/>
    <s v="No root cause"/>
    <s v="No root cause"/>
    <x v="3"/>
    <s v=""/>
    <s v="LIT_143"/>
    <m/>
    <s v=""/>
  </r>
  <r>
    <s v="Mengong"/>
    <s v="SUD_017"/>
    <s v="CENTRE"/>
    <s v="IHS"/>
    <s v="GenOnly"/>
    <s v="SUD"/>
    <s v="Abiete"/>
    <s v="ZTE"/>
    <n v="0"/>
    <n v="0"/>
    <n v="0"/>
    <n v="0"/>
    <n v="0"/>
    <n v="0"/>
    <n v="0"/>
    <n v="0"/>
    <n v="0"/>
    <n v="0"/>
    <n v="0"/>
    <n v="0"/>
    <n v="0"/>
    <n v="0"/>
    <n v="0"/>
    <n v="0"/>
    <n v="0"/>
    <n v="0"/>
    <n v="0"/>
    <n v="0"/>
    <m/>
    <n v="0"/>
    <n v="0"/>
    <n v="0"/>
    <m/>
    <n v="0"/>
    <n v="0"/>
    <n v="0"/>
    <n v="0"/>
    <n v="0"/>
    <x v="0"/>
    <m/>
    <s v="No root cause"/>
    <s v="No root cause"/>
    <s v="No root cause"/>
    <x v="3"/>
    <s v=""/>
    <s v="SUD_017"/>
    <m/>
    <s v=""/>
  </r>
  <r>
    <s v="Minisite-Tsinga"/>
    <s v="CTR_690"/>
    <s v="Yaounde"/>
    <s v="CAMUSAT"/>
    <s v="Good Grid no GE - 8h"/>
    <s v="CENTRE"/>
    <s v="Yaounde"/>
    <s v="ZTE"/>
    <n v="0"/>
    <n v="0"/>
    <n v="0"/>
    <n v="0"/>
    <n v="0"/>
    <n v="0"/>
    <n v="0"/>
    <n v="0"/>
    <n v="0"/>
    <n v="0"/>
    <n v="0"/>
    <n v="0"/>
    <n v="0"/>
    <n v="0"/>
    <n v="0"/>
    <n v="0"/>
    <n v="0"/>
    <n v="0"/>
    <n v="0"/>
    <n v="0"/>
    <m/>
    <n v="0"/>
    <n v="0"/>
    <n v="0"/>
    <m/>
    <n v="0"/>
    <n v="0"/>
    <n v="0"/>
    <n v="0"/>
    <n v="0"/>
    <x v="0"/>
    <m/>
    <s v="No root cause"/>
    <s v="No root cause"/>
    <s v="No root cause"/>
    <x v="3"/>
    <s v=""/>
    <s v="CTR_690"/>
    <m/>
    <s v=""/>
  </r>
  <r>
    <s v="Olamze-IHS"/>
    <s v="SUD_038"/>
    <s v="CENTRE"/>
    <s v="IHS"/>
    <s v="Grid-Gen"/>
    <s v="SUD"/>
    <s v="Olamze"/>
    <s v="ZTE"/>
    <n v="0"/>
    <n v="0"/>
    <n v="0"/>
    <n v="0"/>
    <n v="0"/>
    <n v="0"/>
    <n v="0"/>
    <n v="0"/>
    <n v="0"/>
    <n v="0"/>
    <n v="0"/>
    <n v="0"/>
    <n v="0"/>
    <n v="0"/>
    <n v="0"/>
    <n v="0"/>
    <n v="0"/>
    <n v="0"/>
    <n v="0"/>
    <n v="0"/>
    <m/>
    <n v="0"/>
    <n v="0"/>
    <n v="0"/>
    <m/>
    <n v="0"/>
    <n v="0"/>
    <n v="0"/>
    <n v="0"/>
    <n v="0"/>
    <x v="0"/>
    <m/>
    <s v="No root cause"/>
    <s v="No root cause"/>
    <s v="No root cause"/>
    <x v="3"/>
    <s v=""/>
    <s v="SUD_038"/>
    <m/>
    <s v=""/>
  </r>
  <r>
    <s v="Mfou-Entree"/>
    <s v="CTR_653"/>
    <s v="CENTRE"/>
    <s v="CAMUSAT"/>
    <s v="Hybrid Solar - S1"/>
    <s v="CENTRE"/>
    <s v="Mfou"/>
    <s v="ZTE"/>
    <n v="0"/>
    <n v="0"/>
    <n v="0"/>
    <n v="0"/>
    <n v="0"/>
    <n v="0"/>
    <n v="0"/>
    <n v="0"/>
    <n v="0"/>
    <n v="0"/>
    <n v="0"/>
    <n v="0"/>
    <n v="0"/>
    <n v="0"/>
    <n v="0"/>
    <n v="0"/>
    <n v="0"/>
    <n v="0"/>
    <n v="0"/>
    <n v="0"/>
    <m/>
    <n v="0"/>
    <n v="0"/>
    <n v="0"/>
    <m/>
    <n v="0"/>
    <n v="0"/>
    <n v="0"/>
    <n v="0"/>
    <n v="0"/>
    <x v="0"/>
    <m/>
    <s v="No root cause"/>
    <s v="No root cause"/>
    <s v="No root cause"/>
    <x v="3"/>
    <s v=""/>
    <s v="CTR_653"/>
    <m/>
    <s v=""/>
  </r>
  <r>
    <s v="Boutourou"/>
    <s v="CTR_092"/>
    <s v="CENTRE"/>
    <s v="IHS"/>
    <s v="Grid-Gen-Lithium"/>
    <s v="CENTRE"/>
    <s v="Boutourou"/>
    <s v="ZTE"/>
    <n v="0"/>
    <n v="0"/>
    <n v="0"/>
    <n v="0"/>
    <n v="0"/>
    <n v="0"/>
    <n v="0"/>
    <n v="0"/>
    <n v="0"/>
    <n v="0"/>
    <n v="0"/>
    <n v="0"/>
    <n v="0"/>
    <n v="0"/>
    <n v="0"/>
    <n v="0"/>
    <n v="0"/>
    <n v="0"/>
    <n v="0"/>
    <n v="0"/>
    <m/>
    <n v="0"/>
    <n v="0"/>
    <n v="0"/>
    <m/>
    <n v="0"/>
    <n v="0"/>
    <n v="0"/>
    <n v="0"/>
    <n v="0"/>
    <x v="0"/>
    <m/>
    <s v="No root cause"/>
    <s v="No root cause"/>
    <s v="No root cause"/>
    <x v="3"/>
    <s v=""/>
    <s v="CTR_092"/>
    <m/>
    <s v=""/>
  </r>
  <r>
    <s v="Nkak"/>
    <s v="LIT_231"/>
    <s v="LITTORAL"/>
    <s v="IHS"/>
    <s v="Solar-Gen-Lithium"/>
    <s v="LITTORAL"/>
    <s v="Mapubbi"/>
    <s v="ZTE"/>
    <n v="0"/>
    <n v="0"/>
    <n v="0"/>
    <n v="0"/>
    <n v="0"/>
    <n v="0"/>
    <n v="0"/>
    <n v="0"/>
    <n v="0"/>
    <n v="0"/>
    <n v="0"/>
    <n v="0"/>
    <n v="0"/>
    <n v="0"/>
    <n v="0"/>
    <n v="0"/>
    <n v="0"/>
    <n v="0"/>
    <n v="0"/>
    <n v="0"/>
    <m/>
    <n v="0"/>
    <n v="0"/>
    <n v="0"/>
    <m/>
    <n v="0"/>
    <n v="0"/>
    <n v="0"/>
    <n v="0"/>
    <n v="0"/>
    <x v="0"/>
    <m/>
    <s v="No root cause"/>
    <s v="No root cause"/>
    <s v="No root cause"/>
    <x v="3"/>
    <s v=""/>
    <s v="LIT_231"/>
    <m/>
    <s v=""/>
  </r>
  <r>
    <s v="Ambassade-Gabon"/>
    <s v="CTR_745"/>
    <s v="Yaounde"/>
    <s v="CAMUSAT"/>
    <s v="Good Grid no GE - 8h"/>
    <s v="CENTRE"/>
    <s v="Yaounde"/>
    <s v="ZTE"/>
    <n v="0"/>
    <n v="0"/>
    <n v="0"/>
    <n v="0"/>
    <n v="0"/>
    <n v="0"/>
    <n v="0"/>
    <n v="0"/>
    <n v="0"/>
    <n v="0"/>
    <n v="0"/>
    <n v="0"/>
    <n v="0"/>
    <n v="0"/>
    <n v="0"/>
    <n v="0"/>
    <n v="0"/>
    <n v="0"/>
    <n v="0"/>
    <n v="0"/>
    <m/>
    <n v="0"/>
    <n v="0"/>
    <n v="0"/>
    <m/>
    <n v="0"/>
    <n v="0"/>
    <n v="0"/>
    <n v="0"/>
    <n v="0"/>
    <x v="0"/>
    <m/>
    <s v="No root cause"/>
    <s v="No root cause"/>
    <s v="No root cause"/>
    <x v="3"/>
    <s v=""/>
    <s v="CTR_745"/>
    <m/>
    <s v=""/>
  </r>
  <r>
    <s v="Dibamba-Camrail"/>
    <s v="LIT_385"/>
    <s v="Douala"/>
    <s v="CAMUSAT"/>
    <s v="Hybrid Solar - S3"/>
    <s v="LITTORAL"/>
    <s v="Douala"/>
    <s v="ZTE"/>
    <n v="0"/>
    <n v="0"/>
    <n v="0"/>
    <n v="0"/>
    <n v="0"/>
    <n v="0"/>
    <n v="0"/>
    <n v="0"/>
    <n v="0"/>
    <n v="0"/>
    <n v="0"/>
    <n v="0"/>
    <n v="0"/>
    <n v="0"/>
    <n v="0"/>
    <n v="0"/>
    <n v="0"/>
    <n v="0"/>
    <n v="0"/>
    <n v="0"/>
    <m/>
    <n v="0"/>
    <n v="0"/>
    <n v="0"/>
    <m/>
    <n v="0"/>
    <n v="0"/>
    <n v="0"/>
    <n v="0"/>
    <n v="0"/>
    <x v="0"/>
    <m/>
    <s v="No root cause"/>
    <s v="No root cause"/>
    <s v="No root cause"/>
    <x v="3"/>
    <s v=""/>
    <s v="LIT_385"/>
    <m/>
    <s v=""/>
  </r>
  <r>
    <s v="Campo-Beach-IHS"/>
    <s v="LIT_494"/>
    <s v="LITTORAL"/>
    <s v="IHS"/>
    <s v="Grid-Gen"/>
    <s v="LITTORAL"/>
    <s v="Campo"/>
    <s v="ZTE"/>
    <n v="0"/>
    <n v="0"/>
    <n v="0"/>
    <n v="0"/>
    <n v="0"/>
    <n v="0"/>
    <n v="0"/>
    <n v="0"/>
    <n v="0"/>
    <n v="0"/>
    <n v="0"/>
    <n v="0"/>
    <n v="0"/>
    <n v="0"/>
    <n v="0"/>
    <n v="0"/>
    <n v="0"/>
    <n v="0"/>
    <n v="0"/>
    <n v="0"/>
    <m/>
    <n v="0"/>
    <n v="0"/>
    <n v="0"/>
    <m/>
    <n v="0"/>
    <n v="0"/>
    <n v="0"/>
    <n v="0"/>
    <n v="0"/>
    <x v="0"/>
    <m/>
    <s v="No root cause"/>
    <s v="No root cause"/>
    <s v="No root cause"/>
    <x v="3"/>
    <s v=""/>
    <s v="LIT_494"/>
    <m/>
    <s v=""/>
  </r>
  <r>
    <s v="Abong-Mbang"/>
    <s v="EST_009"/>
    <s v="CENTRE"/>
    <s v="CAMUSAT"/>
    <s v="Bad Grid + Solar + GE"/>
    <s v="EST"/>
    <s v="Abong-Mbang"/>
    <s v="NOKIA"/>
    <n v="0"/>
    <n v="0"/>
    <n v="0"/>
    <n v="0"/>
    <n v="0"/>
    <n v="0"/>
    <n v="0"/>
    <n v="0"/>
    <n v="0"/>
    <n v="0"/>
    <n v="0"/>
    <n v="0"/>
    <n v="0"/>
    <n v="0"/>
    <n v="0"/>
    <n v="0"/>
    <n v="0"/>
    <n v="0"/>
    <n v="0"/>
    <n v="0"/>
    <m/>
    <n v="0"/>
    <n v="0"/>
    <n v="0"/>
    <m/>
    <n v="0"/>
    <n v="0"/>
    <n v="0"/>
    <n v="0"/>
    <n v="0"/>
    <x v="0"/>
    <m/>
    <s v="No root cause"/>
    <s v="No root cause"/>
    <s v="No root cause"/>
    <x v="3"/>
    <s v=""/>
    <s v="EST_009"/>
    <m/>
    <s v=""/>
  </r>
  <r>
    <s v="Fifinda-MTN"/>
    <s v="SUD_215"/>
    <s v="LITTORAL"/>
    <s v="IHS"/>
    <s v="Grid-Gen"/>
    <s v="SUD"/>
    <s v="Fifinda"/>
    <s v="ZTE"/>
    <n v="0"/>
    <n v="0"/>
    <n v="0"/>
    <n v="0"/>
    <n v="0"/>
    <n v="0"/>
    <n v="0"/>
    <n v="0"/>
    <n v="0"/>
    <n v="0"/>
    <n v="0"/>
    <n v="0"/>
    <n v="0"/>
    <n v="0"/>
    <n v="0"/>
    <n v="0"/>
    <n v="0"/>
    <n v="0"/>
    <n v="0"/>
    <n v="0"/>
    <m/>
    <n v="0"/>
    <n v="0"/>
    <n v="0"/>
    <m/>
    <n v="0"/>
    <n v="0"/>
    <n v="0"/>
    <n v="0"/>
    <n v="0"/>
    <x v="0"/>
    <m/>
    <s v="SPARE-ISSUE"/>
    <s v="SPARE-ISSUE"/>
    <s v="SPARE-ISSUE"/>
    <x v="4"/>
    <s v="(05-10-2026 ocm ran 18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10-2026 ocm ran 12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SUD_215"/>
    <m/>
    <s v=""/>
  </r>
  <r>
    <s v="Dehane-PHP"/>
    <s v="LIT_591"/>
    <s v="LITTORAL"/>
    <s v="CAMUSAT"/>
    <s v="Good Grid + GE"/>
    <s v="LITTORAL"/>
    <s v="Dehane"/>
    <s v="ZTE"/>
    <n v="0"/>
    <n v="0"/>
    <n v="0"/>
    <n v="0"/>
    <n v="0"/>
    <n v="0"/>
    <n v="0"/>
    <n v="0"/>
    <n v="0"/>
    <n v="0"/>
    <n v="0"/>
    <n v="0"/>
    <n v="0"/>
    <n v="0"/>
    <n v="0"/>
    <n v="0"/>
    <n v="0"/>
    <n v="0"/>
    <n v="0"/>
    <n v="0"/>
    <m/>
    <n v="0"/>
    <n v="0"/>
    <n v="0"/>
    <m/>
    <n v="0"/>
    <n v="0"/>
    <n v="0"/>
    <n v="0"/>
    <n v="0"/>
    <x v="0"/>
    <m/>
    <s v="No root cause"/>
    <s v="No root cause"/>
    <s v="No root cause"/>
    <x v="3"/>
    <s v=""/>
    <s v="LIT_591"/>
    <m/>
    <s v=""/>
  </r>
  <r>
    <s v="Ndoussan"/>
    <s v="CTR_054"/>
    <s v="CENTRE"/>
    <s v="IHS"/>
    <s v="Gen-Lithium"/>
    <s v="CENTRE"/>
    <s v="Ndoussan"/>
    <s v="ZTE"/>
    <n v="0"/>
    <n v="0"/>
    <n v="0"/>
    <n v="0"/>
    <n v="0"/>
    <n v="0"/>
    <n v="0"/>
    <n v="0"/>
    <n v="0"/>
    <n v="0"/>
    <n v="0"/>
    <n v="0"/>
    <n v="0"/>
    <n v="0"/>
    <n v="0"/>
    <n v="0"/>
    <n v="0"/>
    <n v="0"/>
    <n v="0"/>
    <n v="0"/>
    <m/>
    <n v="0"/>
    <n v="0"/>
    <n v="0"/>
    <m/>
    <n v="0"/>
    <n v="0"/>
    <n v="0"/>
    <n v="0"/>
    <n v="0"/>
    <x v="0"/>
    <m/>
    <s v="No root cause"/>
    <s v="No root cause"/>
    <s v="No root cause"/>
    <x v="3"/>
    <s v=""/>
    <s v="CTR_054"/>
    <m/>
    <s v=""/>
  </r>
  <r>
    <s v="Nkog-Edzen"/>
    <s v="CTR_041"/>
    <s v="CENTRE"/>
    <m/>
    <m/>
    <s v="CENTRE"/>
    <s v="Nkog-Edzen"/>
    <s v="ZTE"/>
    <n v="0"/>
    <n v="0"/>
    <n v="0"/>
    <n v="0"/>
    <n v="0"/>
    <n v="0"/>
    <n v="0"/>
    <n v="0"/>
    <n v="0"/>
    <n v="0"/>
    <n v="0"/>
    <n v="0"/>
    <n v="0"/>
    <n v="0"/>
    <n v="0"/>
    <n v="0"/>
    <n v="0"/>
    <n v="0"/>
    <n v="0"/>
    <n v="0"/>
    <m/>
    <n v="0"/>
    <n v="0"/>
    <n v="0"/>
    <m/>
    <n v="0"/>
    <n v="0"/>
    <n v="0"/>
    <n v="0"/>
    <n v="0"/>
    <x v="0"/>
    <m/>
    <s v="No root cause"/>
    <s v="No root cause"/>
    <s v="No root cause"/>
    <x v="3"/>
    <s v=""/>
    <s v="CTR_041"/>
    <m/>
    <s v=""/>
  </r>
  <r>
    <s v="Nakong"/>
    <s v="NRD_157"/>
    <s v="NORD"/>
    <s v="CAMUSAT"/>
    <s v="Bad Grid + Solar + GE"/>
    <s v="NORD"/>
    <s v="Nakong"/>
    <s v="Huawei"/>
    <n v="0"/>
    <n v="0"/>
    <n v="0"/>
    <n v="0"/>
    <n v="0"/>
    <n v="0"/>
    <n v="0"/>
    <n v="0"/>
    <n v="0"/>
    <n v="0"/>
    <n v="0"/>
    <n v="0"/>
    <n v="0"/>
    <n v="0"/>
    <n v="0"/>
    <n v="0"/>
    <n v="0"/>
    <n v="0"/>
    <n v="0"/>
    <n v="0"/>
    <m/>
    <n v="0"/>
    <n v="0"/>
    <n v="0"/>
    <m/>
    <n v="0"/>
    <n v="0"/>
    <n v="0"/>
    <n v="0"/>
    <n v="0"/>
    <x v="0"/>
    <m/>
    <s v="No root cause"/>
    <s v="No root cause"/>
    <s v="No root cause"/>
    <x v="3"/>
    <s v=""/>
    <s v="NRD_157"/>
    <m/>
    <s v=""/>
  </r>
  <r>
    <s v="Balessing"/>
    <s v="OST_008"/>
    <s v="OUEST"/>
    <s v="OCM/Strategique"/>
    <s v="OCM/Stratégique"/>
    <s v="OUEST"/>
    <s v="Balessing"/>
    <s v="Huawei"/>
    <n v="0"/>
    <n v="0"/>
    <n v="0"/>
    <n v="0"/>
    <n v="0"/>
    <n v="0"/>
    <n v="0"/>
    <n v="0"/>
    <n v="0"/>
    <n v="0"/>
    <n v="0"/>
    <n v="0"/>
    <n v="0"/>
    <n v="0"/>
    <n v="0"/>
    <n v="0"/>
    <n v="0"/>
    <n v="0"/>
    <n v="0"/>
    <n v="0"/>
    <m/>
    <n v="0"/>
    <n v="0"/>
    <n v="0"/>
    <m/>
    <n v="0"/>
    <n v="0"/>
    <n v="0"/>
    <n v="0"/>
    <n v="0"/>
    <x v="0"/>
    <m/>
    <s v="No root cause"/>
    <s v="No root cause"/>
    <s v="No root cause"/>
    <x v="3"/>
    <s v=""/>
    <s v="OST_008"/>
    <m/>
    <s v=""/>
  </r>
  <r>
    <s v="Mbouda-SIK-IHS"/>
    <s v="OST_144"/>
    <s v="OUEST"/>
    <s v="IHS"/>
    <s v="Grid-Gen"/>
    <s v="OUEST"/>
    <s v="Mbouda"/>
    <s v="Huawei"/>
    <n v="0"/>
    <n v="0"/>
    <n v="0"/>
    <n v="0"/>
    <n v="0"/>
    <n v="0"/>
    <n v="0"/>
    <n v="0"/>
    <n v="0"/>
    <n v="0"/>
    <n v="0"/>
    <n v="0"/>
    <n v="0"/>
    <n v="0"/>
    <n v="0"/>
    <n v="0"/>
    <n v="0"/>
    <n v="0"/>
    <n v="0"/>
    <n v="0"/>
    <m/>
    <n v="0"/>
    <n v="0"/>
    <n v="0"/>
    <m/>
    <n v="0"/>
    <n v="0"/>
    <n v="0"/>
    <n v="0"/>
    <n v="0"/>
    <x v="0"/>
    <m/>
    <s v="No root cause"/>
    <s v="No root cause"/>
    <s v="No root cause"/>
    <x v="3"/>
    <s v=""/>
    <s v="OST_144"/>
    <m/>
    <s v=""/>
  </r>
  <r>
    <s v="Yenon"/>
    <s v="OST_013"/>
    <s v="OUEST"/>
    <s v="IHS"/>
    <s v="Grid-Gen"/>
    <s v="OUEST"/>
    <s v="Yenon"/>
    <s v="Huawei"/>
    <n v="0"/>
    <n v="0"/>
    <n v="0"/>
    <n v="0"/>
    <n v="0"/>
    <n v="0"/>
    <n v="0"/>
    <n v="0"/>
    <n v="0"/>
    <n v="0"/>
    <n v="0"/>
    <n v="0"/>
    <n v="0"/>
    <n v="0"/>
    <n v="0"/>
    <n v="0"/>
    <n v="0"/>
    <n v="0"/>
    <n v="0"/>
    <n v="0"/>
    <m/>
    <n v="0"/>
    <n v="0"/>
    <n v="0"/>
    <m/>
    <n v="0"/>
    <n v="0"/>
    <n v="0"/>
    <n v="0"/>
    <n v="0"/>
    <x v="0"/>
    <m/>
    <s v="No root cause"/>
    <s v="No root cause"/>
    <s v="No root cause"/>
    <x v="3"/>
    <s v=""/>
    <s v="OST_013"/>
    <m/>
    <s v=""/>
  </r>
  <r>
    <s v="Baham"/>
    <s v="OST_035"/>
    <s v="OUEST"/>
    <s v="IHS"/>
    <s v="Grid-Gen"/>
    <s v="OUEST"/>
    <s v="Baham"/>
    <s v="Huawei"/>
    <n v="0"/>
    <n v="0"/>
    <n v="0"/>
    <n v="0"/>
    <n v="0"/>
    <n v="0"/>
    <n v="0"/>
    <n v="0"/>
    <n v="0"/>
    <n v="0"/>
    <n v="0"/>
    <n v="0"/>
    <n v="0"/>
    <n v="0"/>
    <n v="0"/>
    <n v="0"/>
    <n v="0"/>
    <n v="0"/>
    <n v="0"/>
    <n v="0"/>
    <m/>
    <n v="0"/>
    <n v="0"/>
    <n v="0"/>
    <m/>
    <n v="0"/>
    <n v="0"/>
    <n v="0"/>
    <n v="0"/>
    <n v="0"/>
    <x v="0"/>
    <m/>
    <s v="No root cause"/>
    <s v="No root cause"/>
    <s v="No root cause"/>
    <x v="3"/>
    <s v=""/>
    <s v="OST_035"/>
    <m/>
    <s v=""/>
  </r>
  <r>
    <s v="Batcham"/>
    <s v="OST_040"/>
    <s v="OUEST"/>
    <s v="IHS"/>
    <s v="Grid-Gen"/>
    <s v="OUEST"/>
    <s v="Batcham"/>
    <s v="Huawei"/>
    <n v="0"/>
    <n v="0"/>
    <n v="0"/>
    <n v="0"/>
    <n v="0"/>
    <n v="0"/>
    <n v="0"/>
    <n v="0"/>
    <n v="0"/>
    <n v="0"/>
    <n v="0"/>
    <n v="0"/>
    <n v="0"/>
    <n v="0"/>
    <n v="0"/>
    <n v="0"/>
    <n v="0"/>
    <n v="0"/>
    <n v="0"/>
    <n v="0"/>
    <m/>
    <n v="0"/>
    <n v="0"/>
    <n v="0"/>
    <m/>
    <n v="0"/>
    <n v="0"/>
    <n v="0"/>
    <n v="0"/>
    <n v="0"/>
    <x v="0"/>
    <m/>
    <s v="No root cause"/>
    <s v="No root cause"/>
    <s v="No root cause"/>
    <x v="3"/>
    <s v=""/>
    <s v="OST_040"/>
    <m/>
    <s v=""/>
  </r>
  <r>
    <s v="Batie"/>
    <s v="OST_034"/>
    <s v="OUEST"/>
    <s v="IHS"/>
    <s v="Grid-Gen"/>
    <s v="OUEST"/>
    <s v="Batie"/>
    <s v="Huawei"/>
    <n v="0"/>
    <n v="0"/>
    <n v="0"/>
    <n v="0"/>
    <n v="0"/>
    <n v="0"/>
    <n v="0"/>
    <n v="0"/>
    <n v="0"/>
    <n v="0"/>
    <n v="0"/>
    <n v="0"/>
    <n v="0"/>
    <n v="0"/>
    <n v="0"/>
    <n v="0"/>
    <n v="0"/>
    <n v="0"/>
    <n v="0"/>
    <n v="0"/>
    <m/>
    <n v="0"/>
    <n v="0"/>
    <n v="0"/>
    <m/>
    <n v="0"/>
    <n v="0"/>
    <n v="0"/>
    <n v="0"/>
    <n v="0"/>
    <x v="0"/>
    <m/>
    <s v="No root cause"/>
    <s v="No root cause"/>
    <s v="No root cause"/>
    <x v="3"/>
    <s v=""/>
    <s v="OST_034"/>
    <m/>
    <s v=""/>
  </r>
  <r>
    <s v="Bafounda-IHS"/>
    <s v="OST_150"/>
    <s v="NORD-OUEST"/>
    <s v="IHS"/>
    <s v="Grid-Gen"/>
    <s v="OUEST"/>
    <s v="Bafounda"/>
    <s v="Huawei"/>
    <n v="0"/>
    <n v="0"/>
    <n v="0"/>
    <n v="0"/>
    <n v="0"/>
    <n v="0"/>
    <n v="0"/>
    <n v="0"/>
    <n v="0"/>
    <n v="0"/>
    <n v="0"/>
    <n v="0"/>
    <n v="0"/>
    <n v="0"/>
    <n v="0"/>
    <n v="0"/>
    <n v="0"/>
    <n v="0"/>
    <n v="0"/>
    <n v="0"/>
    <m/>
    <n v="0"/>
    <n v="0"/>
    <n v="0"/>
    <m/>
    <n v="0"/>
    <n v="0"/>
    <n v="0"/>
    <n v="0"/>
    <n v="0"/>
    <x v="0"/>
    <m/>
    <s v="No root cause"/>
    <s v="No root cause"/>
    <s v="No root cause"/>
    <x v="3"/>
    <s v=""/>
    <s v="OST_150"/>
    <m/>
    <s v=""/>
  </r>
  <r>
    <s v="Bameka-IHS"/>
    <s v="OST_162"/>
    <s v="OUEST"/>
    <s v="IHS"/>
    <s v="Grid-Gen"/>
    <s v="OUEST"/>
    <s v="Bameka"/>
    <s v="Huawei"/>
    <n v="0"/>
    <n v="0"/>
    <n v="0"/>
    <n v="0"/>
    <n v="0"/>
    <n v="0"/>
    <n v="0"/>
    <n v="0"/>
    <n v="0"/>
    <n v="0"/>
    <n v="0"/>
    <n v="0"/>
    <n v="0"/>
    <n v="0"/>
    <n v="0"/>
    <n v="0"/>
    <n v="0"/>
    <n v="0"/>
    <n v="0"/>
    <n v="0"/>
    <m/>
    <n v="0"/>
    <n v="0"/>
    <n v="0"/>
    <m/>
    <n v="0"/>
    <n v="0"/>
    <n v="0"/>
    <n v="0"/>
    <n v="0"/>
    <x v="0"/>
    <m/>
    <s v="No root cause"/>
    <s v="No root cause"/>
    <s v="No root cause"/>
    <x v="3"/>
    <s v=""/>
    <s v="OST_162"/>
    <m/>
    <s v=""/>
  </r>
  <r>
    <s v="Bamendjou-II"/>
    <s v="OST_298"/>
    <s v="OUEST"/>
    <s v="CAMUSAT"/>
    <s v="Hybrid Solar - S3"/>
    <s v="OUEST"/>
    <s v="Bamendjou"/>
    <s v="Huawei"/>
    <n v="0"/>
    <n v="0"/>
    <n v="0"/>
    <n v="0"/>
    <n v="0"/>
    <n v="0"/>
    <n v="0"/>
    <n v="0"/>
    <n v="0"/>
    <n v="0"/>
    <n v="0"/>
    <n v="0"/>
    <n v="0"/>
    <n v="0"/>
    <n v="0"/>
    <n v="0"/>
    <n v="0"/>
    <n v="0"/>
    <n v="0"/>
    <n v="0"/>
    <m/>
    <n v="0"/>
    <n v="0"/>
    <n v="0"/>
    <m/>
    <n v="0"/>
    <n v="0"/>
    <n v="0"/>
    <n v="0"/>
    <n v="0"/>
    <x v="0"/>
    <m/>
    <s v="No root cause"/>
    <s v="No root cause"/>
    <s v="No root cause"/>
    <x v="3"/>
    <s v=""/>
    <s v="OST_298"/>
    <m/>
    <s v=""/>
  </r>
  <r>
    <s v="Foumban-Kounga"/>
    <s v="OST_028"/>
    <s v="OUEST"/>
    <s v="IHS"/>
    <s v="Grid-Gen"/>
    <s v="OUEST"/>
    <s v="Foumban"/>
    <s v="Huawei"/>
    <n v="0"/>
    <n v="0"/>
    <n v="0"/>
    <n v="0"/>
    <n v="0"/>
    <n v="0"/>
    <n v="0"/>
    <n v="0"/>
    <n v="0"/>
    <n v="0"/>
    <n v="0"/>
    <n v="0"/>
    <n v="0"/>
    <n v="0"/>
    <n v="0"/>
    <n v="0"/>
    <n v="0"/>
    <n v="0"/>
    <n v="0"/>
    <n v="0"/>
    <m/>
    <n v="0"/>
    <n v="0"/>
    <n v="0"/>
    <m/>
    <n v="0"/>
    <n v="0"/>
    <n v="0"/>
    <n v="0"/>
    <n v="0"/>
    <x v="0"/>
    <m/>
    <s v="No root cause"/>
    <s v="No root cause"/>
    <s v="No root cause"/>
    <x v="3"/>
    <s v=""/>
    <s v="OST_028"/>
    <m/>
    <s v=""/>
  </r>
  <r>
    <s v="Bakassi"/>
    <s v="SUO_018"/>
    <s v="SUD-OUEST"/>
    <s v="IHS"/>
    <s v="Solar-Gen"/>
    <s v="SUD-OUEST"/>
    <s v="Bakassi"/>
    <s v="Huawei"/>
    <n v="0"/>
    <n v="0"/>
    <n v="0"/>
    <n v="0"/>
    <n v="0"/>
    <n v="0"/>
    <n v="0"/>
    <n v="0"/>
    <n v="0"/>
    <n v="0"/>
    <n v="0"/>
    <n v="0"/>
    <n v="0"/>
    <n v="0"/>
    <n v="0"/>
    <n v="0"/>
    <n v="0"/>
    <n v="0"/>
    <n v="0"/>
    <n v="0"/>
    <m/>
    <n v="0"/>
    <n v="0"/>
    <n v="0"/>
    <m/>
    <n v="0"/>
    <n v="0"/>
    <n v="0"/>
    <n v="0"/>
    <n v="0"/>
    <x v="0"/>
    <m/>
    <s v="No root cause"/>
    <s v="No root cause"/>
    <s v="No root cause"/>
    <x v="3"/>
    <s v=""/>
    <s v="SUO_018"/>
    <m/>
    <s v=""/>
  </r>
  <r>
    <s v="Botatango-MTN"/>
    <s v="CTR_223"/>
    <s v="CENTRE"/>
    <s v="IHS"/>
    <s v="Solar-Gen"/>
    <s v="CENTRE"/>
    <s v="Botatango"/>
    <s v="ZTE"/>
    <n v="0"/>
    <n v="0"/>
    <n v="0"/>
    <n v="0"/>
    <n v="0"/>
    <n v="0"/>
    <n v="0"/>
    <n v="0"/>
    <n v="0"/>
    <n v="0"/>
    <n v="0"/>
    <n v="0"/>
    <n v="0"/>
    <n v="0"/>
    <n v="0"/>
    <n v="0"/>
    <n v="0"/>
    <n v="0"/>
    <n v="0"/>
    <n v="0"/>
    <m/>
    <n v="0"/>
    <n v="0"/>
    <n v="0"/>
    <m/>
    <n v="0"/>
    <n v="0"/>
    <n v="0"/>
    <n v="0"/>
    <n v="0"/>
    <x v="0"/>
    <m/>
    <s v="No root cause"/>
    <s v="No root cause"/>
    <s v="No root cause"/>
    <x v="3"/>
    <s v=""/>
    <s v="CTR_223"/>
    <m/>
    <s v=""/>
  </r>
  <r>
    <s v="Foumbot-Mangoum"/>
    <s v="OST_136"/>
    <s v="OUEST"/>
    <s v="IHS"/>
    <s v="Grid-Gen"/>
    <s v="OUEST"/>
    <s v="Foumbot"/>
    <s v="Huawei"/>
    <n v="0"/>
    <n v="0"/>
    <n v="0"/>
    <n v="0"/>
    <n v="0"/>
    <n v="0"/>
    <n v="0"/>
    <n v="0"/>
    <n v="0"/>
    <n v="0"/>
    <n v="0"/>
    <n v="0"/>
    <n v="0"/>
    <n v="0"/>
    <n v="0"/>
    <n v="0"/>
    <n v="0"/>
    <n v="0"/>
    <n v="0"/>
    <n v="0"/>
    <m/>
    <n v="0"/>
    <n v="0"/>
    <n v="0"/>
    <m/>
    <n v="0"/>
    <n v="0"/>
    <n v="0"/>
    <n v="0"/>
    <n v="0"/>
    <x v="0"/>
    <m/>
    <s v="No root cause"/>
    <s v="No root cause"/>
    <s v="No root cause"/>
    <x v="3"/>
    <s v=""/>
    <s v="OST_136"/>
    <m/>
    <s v=""/>
  </r>
  <r>
    <s v="OZOM-I"/>
    <s v="CTR_743"/>
    <s v="CENTRE"/>
    <s v="CAMUSAT"/>
    <s v="Hybrid Solar - S1"/>
    <s v="CENTRE"/>
    <s v="Ozom"/>
    <s v="ZTE"/>
    <n v="0"/>
    <n v="0"/>
    <n v="0"/>
    <n v="0"/>
    <n v="0"/>
    <n v="0"/>
    <n v="0"/>
    <n v="0"/>
    <n v="0"/>
    <n v="0"/>
    <n v="0"/>
    <n v="0"/>
    <n v="0"/>
    <n v="0"/>
    <n v="0"/>
    <n v="0"/>
    <n v="0"/>
    <n v="0"/>
    <n v="0"/>
    <n v="0"/>
    <m/>
    <n v="0"/>
    <n v="0"/>
    <n v="0"/>
    <m/>
    <n v="0"/>
    <n v="0"/>
    <n v="0"/>
    <n v="0"/>
    <n v="0"/>
    <x v="0"/>
    <m/>
    <s v="No root cause"/>
    <s v="No root cause"/>
    <s v="No root cause"/>
    <x v="3"/>
    <s v=""/>
    <s v="CTR_743"/>
    <m/>
    <s v=""/>
  </r>
  <r>
    <s v="Loum-Nkombi-II-IHS"/>
    <s v="LIT_520"/>
    <s v="LITTORAL"/>
    <s v="IHS"/>
    <s v="Grid-Gen"/>
    <s v="LITTORAL"/>
    <s v="Loum"/>
    <s v="ZTE"/>
    <n v="0"/>
    <n v="0"/>
    <n v="0"/>
    <n v="0"/>
    <n v="0"/>
    <n v="0"/>
    <n v="0"/>
    <n v="0"/>
    <n v="0"/>
    <n v="0"/>
    <n v="0"/>
    <n v="0"/>
    <n v="0"/>
    <n v="0"/>
    <n v="0"/>
    <n v="0"/>
    <n v="0"/>
    <n v="0"/>
    <n v="0"/>
    <n v="0"/>
    <m/>
    <n v="0"/>
    <n v="0"/>
    <n v="0"/>
    <m/>
    <n v="0"/>
    <n v="0"/>
    <n v="0"/>
    <n v="0"/>
    <n v="0"/>
    <x v="0"/>
    <m/>
    <s v="No root cause"/>
    <s v="No root cause"/>
    <s v="No root cause"/>
    <x v="3"/>
    <s v=""/>
    <s v="LIT_520"/>
    <m/>
    <s v=""/>
  </r>
  <r>
    <s v="Ndikinimeki-New"/>
    <s v="CTR_544"/>
    <s v="CENTRE"/>
    <m/>
    <m/>
    <s v="CENTRE"/>
    <s v="Ndikinimeki"/>
    <s v="ZTE"/>
    <n v="0"/>
    <n v="0"/>
    <n v="0"/>
    <n v="0"/>
    <n v="0"/>
    <n v="0"/>
    <n v="0"/>
    <n v="0"/>
    <n v="0"/>
    <n v="0"/>
    <n v="0"/>
    <n v="0"/>
    <n v="0"/>
    <n v="0"/>
    <n v="0"/>
    <n v="0"/>
    <n v="0"/>
    <n v="0"/>
    <n v="0"/>
    <n v="0"/>
    <m/>
    <n v="0"/>
    <n v="0"/>
    <n v="0"/>
    <m/>
    <n v="0"/>
    <n v="0"/>
    <n v="0"/>
    <n v="0"/>
    <n v="0"/>
    <x v="0"/>
    <m/>
    <s v="No root cause"/>
    <s v="No root cause"/>
    <s v="No root cause"/>
    <x v="3"/>
    <s v=""/>
    <s v="CTR_544"/>
    <m/>
    <s v=""/>
  </r>
  <r>
    <s v="Madagascar"/>
    <s v="LIT_049"/>
    <s v="Douala"/>
    <s v="IHS"/>
    <s v="Grid-Gen"/>
    <s v="LITTORAL"/>
    <s v="Douala"/>
    <s v="ZTE"/>
    <n v="0"/>
    <n v="0"/>
    <n v="0"/>
    <n v="0"/>
    <n v="0"/>
    <n v="0"/>
    <n v="0"/>
    <n v="0"/>
    <n v="0"/>
    <n v="0"/>
    <n v="0"/>
    <n v="0"/>
    <n v="0"/>
    <n v="0"/>
    <n v="0"/>
    <n v="0"/>
    <n v="0"/>
    <n v="0"/>
    <n v="0"/>
    <n v="0"/>
    <m/>
    <n v="0"/>
    <n v="0"/>
    <n v="0"/>
    <m/>
    <n v="0"/>
    <n v="0"/>
    <n v="0"/>
    <n v="0"/>
    <n v="0"/>
    <x v="0"/>
    <m/>
    <s v="No root cause"/>
    <s v="No root cause"/>
    <s v="No root cause"/>
    <x v="3"/>
    <s v=""/>
    <s v="LIT_049"/>
    <m/>
    <s v=""/>
  </r>
  <r>
    <s v="Nyabi"/>
    <s v="EST_133"/>
    <s v="CENTRE"/>
    <s v="CAMUSAT"/>
    <s v="HGB"/>
    <s v="EST"/>
    <s v="Nyabi"/>
    <s v="ZTE"/>
    <n v="0"/>
    <n v="0"/>
    <n v="0"/>
    <n v="0"/>
    <n v="0"/>
    <n v="0"/>
    <n v="0"/>
    <n v="0"/>
    <n v="0"/>
    <n v="0"/>
    <n v="0"/>
    <n v="0"/>
    <n v="0"/>
    <n v="0"/>
    <n v="0"/>
    <n v="0"/>
    <n v="0"/>
    <n v="0"/>
    <n v="0"/>
    <n v="0"/>
    <m/>
    <n v="0"/>
    <n v="0"/>
    <n v="0"/>
    <m/>
    <n v="0"/>
    <n v="0"/>
    <n v="0"/>
    <n v="0"/>
    <n v="0"/>
    <x v="0"/>
    <m/>
    <s v="No root cause"/>
    <s v="No root cause"/>
    <s v="No root cause"/>
    <x v="3"/>
    <s v=""/>
    <s v="EST_133"/>
    <m/>
    <s v=""/>
  </r>
  <r>
    <s v="Njombe-SDH-IHS"/>
    <s v="LIT_787"/>
    <s v="LITTORAL"/>
    <s v="IHS"/>
    <s v="Gen Only"/>
    <s v="LITTORAL"/>
    <s v="Njombe-Penja"/>
    <s v="ZTE"/>
    <n v="0"/>
    <n v="0"/>
    <n v="0"/>
    <n v="0"/>
    <n v="0"/>
    <n v="0"/>
    <n v="0"/>
    <n v="0"/>
    <n v="0"/>
    <n v="0"/>
    <n v="0"/>
    <n v="0"/>
    <n v="0"/>
    <n v="0"/>
    <n v="0"/>
    <n v="0"/>
    <n v="0"/>
    <n v="0"/>
    <n v="0"/>
    <n v="0"/>
    <m/>
    <n v="0"/>
    <n v="0"/>
    <n v="0"/>
    <m/>
    <n v="0"/>
    <n v="0"/>
    <n v="0"/>
    <n v="0"/>
    <n v="0"/>
    <x v="0"/>
    <m/>
    <s v="No root cause"/>
    <s v="No root cause"/>
    <s v="No root cause"/>
    <x v="3"/>
    <s v=""/>
    <s v="LIT_787"/>
    <m/>
    <s v=""/>
  </r>
  <r>
    <s v="Gara-Guider-IHS"/>
    <s v="NRD_115"/>
    <s v="NORD"/>
    <s v="IHS"/>
    <s v="Hybrid-Gen"/>
    <s v="NORD"/>
    <s v="Guider"/>
    <s v="Huawei"/>
    <n v="0"/>
    <n v="0"/>
    <n v="0"/>
    <n v="0"/>
    <n v="0"/>
    <n v="0"/>
    <n v="0"/>
    <n v="0"/>
    <n v="0"/>
    <n v="0"/>
    <n v="0"/>
    <n v="0"/>
    <n v="0"/>
    <n v="0"/>
    <n v="0"/>
    <n v="0"/>
    <n v="0"/>
    <n v="0"/>
    <n v="0"/>
    <n v="0"/>
    <m/>
    <n v="0"/>
    <n v="0"/>
    <n v="0"/>
    <m/>
    <n v="0"/>
    <n v="0"/>
    <n v="0"/>
    <n v="0"/>
    <n v="0"/>
    <x v="0"/>
    <m/>
    <s v="No root cause"/>
    <s v="No root cause"/>
    <s v="No root cause"/>
    <x v="3"/>
    <s v=""/>
    <s v="NRD_115"/>
    <m/>
    <s v=""/>
  </r>
  <r>
    <s v="BIBA-MTN"/>
    <s v="CTR_304"/>
    <s v="CENTRE"/>
    <s v="IHS"/>
    <s v="Grid-Gen"/>
    <s v="CENTRE"/>
    <s v="Biba"/>
    <s v="ZTE"/>
    <n v="0"/>
    <n v="0"/>
    <n v="0"/>
    <n v="0"/>
    <n v="0"/>
    <n v="0"/>
    <n v="0"/>
    <n v="0"/>
    <n v="0"/>
    <n v="0"/>
    <n v="0"/>
    <n v="0"/>
    <n v="0"/>
    <n v="0"/>
    <n v="0"/>
    <n v="0"/>
    <n v="0"/>
    <n v="0"/>
    <n v="0"/>
    <n v="0"/>
    <m/>
    <n v="0"/>
    <n v="0"/>
    <n v="0"/>
    <m/>
    <n v="0"/>
    <n v="0"/>
    <n v="0"/>
    <n v="0"/>
    <n v="0"/>
    <x v="0"/>
    <m/>
    <s v="IHS"/>
    <s v="POWER ISSUE"/>
    <s v="Defaut GE &amp; Power Cabinet"/>
    <x v="0"/>
    <s v="(hourly IHS): 10/05/2026 14:47 0:25:03 53.5 FOUDA is managing"/>
    <s v="CTR_304"/>
    <m/>
    <s v=""/>
  </r>
  <r>
    <s v="Kousseri-Ngueli-MTN-IHS"/>
    <s v="EXN_141"/>
    <s v="EXTREME-NORD"/>
    <s v="IHS"/>
    <s v="Grid-Gen"/>
    <s v="EXTREME-NORD"/>
    <s v="Kousseri"/>
    <s v="Huawei"/>
    <n v="0"/>
    <n v="0"/>
    <n v="0"/>
    <n v="0"/>
    <n v="8.0257852428281603E-4"/>
    <n v="0.12395379430590157"/>
    <n v="0.4372982852642302"/>
    <n v="0.18218532501219922"/>
    <n v="0"/>
    <n v="0"/>
    <n v="0"/>
    <n v="0"/>
    <n v="0"/>
    <n v="1.3029416464773582"/>
    <n v="0"/>
    <n v="0"/>
    <n v="0"/>
    <n v="0"/>
    <n v="0"/>
    <n v="7.2348886948432378"/>
    <n v="5.3195796343380906"/>
    <n v="5.3195796343380906"/>
    <n v="33.875591054495438"/>
    <n v="0"/>
    <m/>
    <n v="0"/>
    <n v="0"/>
    <n v="0"/>
    <n v="0"/>
    <n v="0"/>
    <x v="2"/>
    <m/>
    <s v="No root cause"/>
    <s v="No root cause"/>
    <s v="No root cause"/>
    <x v="3"/>
    <s v=""/>
    <s v="EXN_141"/>
    <m/>
    <s v=""/>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9.2444204740991864"/>
    <n v="9.2964193124839536"/>
    <n v="9.2443134636292825"/>
    <n v="9.2444204740991864"/>
    <n v="3.9081650415343301"/>
    <n v="1.0701046990435794E-3"/>
    <n v="9.2445274845690903"/>
    <n v="9.2445274845690903"/>
    <n v="9.2445274845690903"/>
    <n v="9.2443669688642345"/>
    <n v="9.2443669688642345"/>
    <n v="5.5197427182942249"/>
    <n v="0"/>
    <m/>
    <n v="0"/>
    <n v="0"/>
    <n v="0"/>
    <n v="0"/>
    <n v="0"/>
    <x v="2"/>
    <m/>
    <s v="No root cause"/>
    <s v="No root cause"/>
    <s v="No root cause"/>
    <x v="3"/>
    <s v=""/>
    <s v="NRO_089"/>
    <m/>
    <s v=""/>
  </r>
  <r>
    <s v="Bagarao"/>
    <s v="EXN_202"/>
    <s v="EXTREME-NORD"/>
    <s v="CAMUSAT"/>
    <s v="Hybrid Solar - S3"/>
    <s v="EXTREME-NORD"/>
    <s v="Bagarao"/>
    <s v="NOKIA"/>
    <n v="0"/>
    <n v="0"/>
    <n v="0"/>
    <n v="0"/>
    <n v="0"/>
    <n v="0"/>
    <n v="2.138614970500615"/>
    <n v="1.5586892038831206"/>
    <n v="1.4050125567639238"/>
    <n v="0.20114205479180028"/>
    <n v="0"/>
    <n v="3.4875304917161487"/>
    <n v="0"/>
    <n v="1.9842991772053429"/>
    <n v="3.4875304917161487"/>
    <n v="0"/>
    <n v="2.8014369892229172"/>
    <n v="0"/>
    <n v="0"/>
    <n v="0.32098738507278862"/>
    <n v="1.6714321995930748"/>
    <n v="1.6714321995930748"/>
    <n v="3.5813874965826979"/>
    <n v="0"/>
    <m/>
    <n v="0"/>
    <n v="0"/>
    <n v="0"/>
    <n v="0"/>
    <n v="0"/>
    <x v="2"/>
    <m/>
    <s v="No root cause"/>
    <s v="No root cause"/>
    <s v="No root cause"/>
    <x v="3"/>
    <s v=""/>
    <s v="EXN_202"/>
    <m/>
    <s v=""/>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6.313617724358153E-3"/>
    <n v="0"/>
    <n v="0"/>
    <n v="0"/>
    <n v="0"/>
    <n v="6.7391448579329003"/>
    <n v="0"/>
    <n v="0"/>
    <n v="0"/>
    <n v="0"/>
    <n v="0.58490139341899872"/>
    <n v="0"/>
    <m/>
    <n v="0"/>
    <n v="0"/>
    <n v="0"/>
    <n v="0"/>
    <n v="0"/>
    <x v="2"/>
    <m/>
    <s v="No root cause"/>
    <s v="No root cause"/>
    <s v="No root cause"/>
    <x v="3"/>
    <s v=""/>
    <s v="NRO_068"/>
    <m/>
    <s v=""/>
  </r>
  <r>
    <s v="Bokwai-IHS"/>
    <s v="SUO_197"/>
    <s v="SUD-OUEST"/>
    <s v="IHS"/>
    <s v="Grid-Gen"/>
    <s v="SUD-OUEST"/>
    <s v="Buea"/>
    <s v="Huawei"/>
    <n v="0"/>
    <n v="0"/>
    <n v="0"/>
    <n v="0"/>
    <n v="0"/>
    <n v="0"/>
    <n v="0"/>
    <n v="0"/>
    <n v="0"/>
    <n v="0"/>
    <n v="0"/>
    <n v="0"/>
    <n v="0"/>
    <n v="0"/>
    <n v="0"/>
    <n v="0"/>
    <n v="5.6052084135911855"/>
    <n v="0"/>
    <n v="0"/>
    <n v="0"/>
    <n v="0"/>
    <n v="0"/>
    <n v="0.25584419846304429"/>
    <n v="0"/>
    <m/>
    <n v="0"/>
    <n v="0"/>
    <n v="0"/>
    <n v="0"/>
    <n v="0"/>
    <x v="2"/>
    <m/>
    <s v="No root cause"/>
    <s v="No root cause"/>
    <s v="No root cause"/>
    <x v="3"/>
    <s v=""/>
    <s v="SUO_197"/>
    <m/>
    <s v=""/>
  </r>
  <r>
    <s v="Bambui-Round-About-IHS"/>
    <s v="NRO_067"/>
    <s v="NORD-OUEST"/>
    <s v="IHS"/>
    <s v="Hybrid-Gen"/>
    <s v="NORD-OUEST"/>
    <s v="Bamenda"/>
    <s v="Huawei"/>
    <n v="0"/>
    <n v="0"/>
    <n v="0"/>
    <n v="0"/>
    <n v="0"/>
    <n v="0"/>
    <n v="1.0677147985492235"/>
    <n v="0.38525552673406904"/>
    <n v="0"/>
    <n v="1.6682040504176263"/>
    <n v="0"/>
    <n v="0"/>
    <n v="4.6969392151994809"/>
    <n v="0.19912864941372527"/>
    <n v="0"/>
    <n v="0.30961695958999291"/>
    <n v="2.286457040290155E-2"/>
    <n v="19.310485171202483"/>
    <n v="0"/>
    <n v="2.0748616711325703"/>
    <n v="0"/>
    <n v="0"/>
    <n v="0.22746858886006741"/>
    <n v="0"/>
    <m/>
    <n v="0"/>
    <n v="0"/>
    <n v="0"/>
    <n v="0"/>
    <n v="0"/>
    <x v="2"/>
    <m/>
    <s v="No root cause"/>
    <s v="No root cause"/>
    <s v="No root cause"/>
    <x v="3"/>
    <s v=""/>
    <s v="NRO_067"/>
    <m/>
    <s v=""/>
  </r>
  <r>
    <s v="NRO_147_H_Bambili-Campus-two-IHS"/>
    <s v="NRO_147"/>
    <s v="NORD-OUEST"/>
    <s v="IHS"/>
    <s v="Hybrid Gen"/>
    <s v="NRO"/>
    <s v="Tubah"/>
    <s v="Huawei"/>
    <n v="0"/>
    <n v="0"/>
    <n v="0"/>
    <n v="0"/>
    <n v="0"/>
    <n v="8.9175391586979543E-5"/>
    <n v="0"/>
    <n v="0"/>
    <n v="0"/>
    <n v="0"/>
    <n v="0"/>
    <n v="0"/>
    <n v="0"/>
    <s v=""/>
    <n v="0"/>
    <n v="0"/>
    <n v="0"/>
    <n v="16.440410863132179"/>
    <n v="0"/>
    <n v="1.7792987532566855"/>
    <n v="0"/>
    <n v="0"/>
    <n v="0.18628739302520023"/>
    <n v="0"/>
    <m/>
    <n v="0"/>
    <n v="0"/>
    <n v="0"/>
    <n v="0"/>
    <n v="0"/>
    <x v="2"/>
    <m/>
    <s v="No root cause"/>
    <s v="No root cause"/>
    <s v="No root cause"/>
    <x v="3"/>
    <s v=""/>
    <s v="NRO_147"/>
    <m/>
    <s v=""/>
  </r>
  <r>
    <s v="Ekindi-MTN"/>
    <s v="SUO_045"/>
    <s v="SUD-OUEST"/>
    <s v="IHS"/>
    <s v="Grid-Gen"/>
    <s v="SUD-OUEST"/>
    <s v="Ekindi"/>
    <s v="NOKIA"/>
    <n v="0"/>
    <n v="9.693078972476326E-3"/>
    <n v="0"/>
    <n v="0"/>
    <n v="0"/>
    <n v="0"/>
    <n v="4.6892229631513273E-2"/>
    <n v="0"/>
    <n v="0"/>
    <n v="0"/>
    <n v="0"/>
    <n v="0.12118935716670509"/>
    <n v="0"/>
    <n v="0"/>
    <n v="0.12118935716670509"/>
    <n v="0"/>
    <n v="2.061735053490979E-2"/>
    <n v="0"/>
    <n v="0"/>
    <n v="0"/>
    <n v="0.35144021824428634"/>
    <n v="0.35144021824428634"/>
    <n v="9.3134778973441551E-2"/>
    <n v="0"/>
    <m/>
    <n v="0"/>
    <n v="0"/>
    <n v="0"/>
    <n v="0"/>
    <n v="0"/>
    <x v="2"/>
    <m/>
    <s v="No root cause"/>
    <s v="No root cause"/>
    <s v="No root cause"/>
    <x v="3"/>
    <s v=""/>
    <s v="SUO_045"/>
    <m/>
    <s v=""/>
  </r>
  <r>
    <s v="Bafanji"/>
    <s v="NRO_051"/>
    <s v="NORD-OUEST"/>
    <s v="IHS"/>
    <s v="Gen Only"/>
    <s v="NORD-OUEST"/>
    <s v="Bafanji"/>
    <s v="NOKIA"/>
    <n v="3.4628233072155298E-3"/>
    <n v="0.15536585129315914"/>
    <n v="0"/>
    <n v="0"/>
    <n v="2.5846352065488531"/>
    <n v="3.8899368850193303"/>
    <n v="0"/>
    <n v="0"/>
    <n v="0.6688186559354693"/>
    <n v="0"/>
    <n v="0.75558645207679798"/>
    <n v="0"/>
    <n v="0"/>
    <n v="0"/>
    <n v="0"/>
    <n v="0"/>
    <n v="0"/>
    <n v="0.10446005370498776"/>
    <n v="0"/>
    <n v="4.6324475720037777"/>
    <n v="0"/>
    <n v="0"/>
    <n v="3.5063763972000457E-2"/>
    <n v="0"/>
    <m/>
    <n v="0"/>
    <n v="0"/>
    <n v="0"/>
    <n v="0"/>
    <n v="0"/>
    <x v="2"/>
    <m/>
    <s v="No root cause"/>
    <s v="No root cause"/>
    <s v="No root cause"/>
    <x v="3"/>
    <s v=""/>
    <s v="NRO_051"/>
    <m/>
    <s v=""/>
  </r>
  <r>
    <s v="Sabongari-NRO"/>
    <s v="NRO_230"/>
    <s v="NORD-OUEST"/>
    <s v="IHS"/>
    <s v="Hybrid-Gen"/>
    <s v="NORD-OUEST"/>
    <s v="Sabongari"/>
    <s v="NOKIA"/>
    <n v="0"/>
    <n v="0"/>
    <n v="0"/>
    <n v="0"/>
    <n v="0"/>
    <n v="0"/>
    <n v="2.8711472503450963"/>
    <n v="4.1322689584042607"/>
    <n v="2.8459366217446149"/>
    <n v="0"/>
    <n v="0"/>
    <n v="0"/>
    <n v="0"/>
    <n v="0.60591111567689115"/>
    <n v="0"/>
    <n v="0"/>
    <n v="2.9351901790071144"/>
    <n v="0"/>
    <n v="0"/>
    <n v="4.389212773911124E-2"/>
    <n v="3.08368504107773E-2"/>
    <n v="3.08368504107773E-2"/>
    <n v="4.0128926214141941E-3"/>
    <n v="0"/>
    <m/>
    <n v="0"/>
    <n v="0"/>
    <n v="0"/>
    <n v="0"/>
    <n v="0"/>
    <x v="2"/>
    <m/>
    <s v="SPARE-ISSUE"/>
    <s v="SPARE-ISSUE"/>
    <s v="SPARE-ISSUE"/>
    <x v="4"/>
    <s v="(05-10-2026 cells nokia): 08/05/2026 : Feedback PM. Intervention planned on 10.05.2026 after spare part collected_x000a_05/05/2026 : Intervention planned on 10.05.2026 after spare part collected_x000a_04/05/2026 : Ghost town                                  30/04/2026 : FRMF to be remplaced || plan for W19_x000a_29/04/2026: Need BO RAN analysis ..;..;(05-10-2026 cells nokia): 08/05/2026 : Feedback PM. Intervention planned on 10.05.2026 after spare part collected_x000a_05/05/2026 : Intervention planned on 10.05.2026 after spare part collected_x000a_04/05/2026 : Ghost town                                  30/04/2026 : FRMF to be remplaced || plan for W19_x000a_29/04/2026: Need BO RAN analysis ..;..;(05-10-2026 cells nokia): 08/05/2026 : Feedback PM. Intervention planned on 10.05.2026 after spare part collected_x000a_05/05/2026 : Intervention planned on 10.05.2026 after spare part collected_x000a_04/05/2026 : Ghost town                                  30/04/2026 : FRMF to be remplaced || plan for W19_x000a_29/04/2026: Need BO RAN analysis "/>
    <s v="NRO_230"/>
    <m/>
    <s v=""/>
  </r>
  <r>
    <s v="Makalingai-MTN"/>
    <s v="EXN_029"/>
    <s v="EXTREME-NORD"/>
    <s v="IHS"/>
    <s v="Grid-Gen"/>
    <s v="EXTREME-NORD"/>
    <s v="Makalingai"/>
    <s v="NOKIA"/>
    <n v="0"/>
    <n v="0"/>
    <n v="0"/>
    <n v="1.7140465031664064E-2"/>
    <n v="0"/>
    <n v="0"/>
    <n v="0"/>
    <n v="0"/>
    <n v="0"/>
    <n v="5.7075553599091585E-3"/>
    <n v="0"/>
    <n v="0"/>
    <n v="0.8317615017804213"/>
    <n v="0.44588539602536847"/>
    <n v="0"/>
    <n v="0"/>
    <n v="0"/>
    <n v="0"/>
    <n v="0"/>
    <n v="0"/>
    <n v="0"/>
    <n v="0"/>
    <n v="3.6564026524416315E-3"/>
    <n v="0"/>
    <m/>
    <n v="0"/>
    <n v="0"/>
    <n v="0"/>
    <n v="0"/>
    <n v="0"/>
    <x v="2"/>
    <m/>
    <s v="No root cause"/>
    <s v="No root cause"/>
    <s v="No root cause"/>
    <x v="3"/>
    <s v=""/>
    <s v="EXN_029"/>
    <m/>
    <s v=""/>
  </r>
  <r>
    <s v="SONGKOLONG-IHS"/>
    <s v="NRO_094"/>
    <s v="NORD-OUEST"/>
    <s v="IHS"/>
    <s v="Gen Only"/>
    <s v="NORD-OUEST"/>
    <s v="Songkolong"/>
    <s v="NOKIA"/>
    <n v="0.27985492565527881"/>
    <n v="0"/>
    <n v="0"/>
    <n v="0"/>
    <n v="0"/>
    <n v="0"/>
    <n v="3.043917372510093"/>
    <n v="4.1375493385060222"/>
    <n v="3.0711289376977202"/>
    <n v="0"/>
    <n v="4.9938219288708924E-3"/>
    <n v="0"/>
    <n v="0.97239228370317343"/>
    <n v="1.0324370136374144"/>
    <n v="0"/>
    <n v="7.5906093318836881E-2"/>
    <n v="0.57373663439230871"/>
    <n v="0"/>
    <n v="1.1592800906306299E-3"/>
    <n v="4.4230994227141975E-2"/>
    <n v="3.2959224730547541E-2"/>
    <n v="3.2959224730547541E-2"/>
    <n v="2.6752617476092913E-3"/>
    <n v="0"/>
    <m/>
    <n v="0"/>
    <n v="0"/>
    <n v="0"/>
    <n v="0"/>
    <n v="0"/>
    <x v="2"/>
    <m/>
    <s v="IHS"/>
    <s v="POWER ISSUE"/>
    <s v="Defaut GE &amp; Power Cabinet"/>
    <x v="0"/>
    <s v="(hourly IHS): 10/05/2026 19:39 1:33:05 50.6 ETA ASAP"/>
    <s v="NRO_094"/>
    <m/>
    <s v=""/>
  </r>
  <r>
    <s v="Dogba-IHS"/>
    <s v="EXN_171"/>
    <s v="EXTREME-NORD"/>
    <s v="IHS"/>
    <s v="Gen Only"/>
    <s v="EXTREME-NORD"/>
    <s v="Dogba"/>
    <s v="NOKIA"/>
    <n v="0.2845787430767871"/>
    <n v="0"/>
    <n v="0"/>
    <n v="3.38886099494609E-3"/>
    <n v="0.54404468898060421"/>
    <n v="0"/>
    <n v="0"/>
    <n v="0"/>
    <n v="0"/>
    <n v="1.7836110499716445E-3"/>
    <n v="1.5767339689282551"/>
    <n v="0"/>
    <n v="3.413273167473144"/>
    <n v="0.42553565423980527"/>
    <n v="0"/>
    <n v="0"/>
    <n v="0"/>
    <n v="0"/>
    <n v="0"/>
    <n v="0"/>
    <m/>
    <n v="0"/>
    <n v="2.5862360224589522E-3"/>
    <n v="0"/>
    <m/>
    <n v="0"/>
    <n v="0"/>
    <n v="0"/>
    <n v="0"/>
    <n v="0"/>
    <x v="2"/>
    <m/>
    <s v="No root cause"/>
    <s v="No root cause"/>
    <s v="No root cause"/>
    <x v="3"/>
    <s v=""/>
    <s v="EXN_171"/>
    <m/>
    <s v=""/>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0"/>
    <n v="0.16738221000876058"/>
    <n v="7.6690836764802392E-3"/>
    <n v="0"/>
    <n v="0"/>
    <n v="7.0626910136887808E-2"/>
    <n v="6.2422774110885686E-3"/>
    <n v="6.9556805437844043E-3"/>
    <n v="5.8855758447406495E-3"/>
    <n v="0.14187804801488443"/>
    <n v="0.14187804801488443"/>
    <n v="2.675261747609386E-4"/>
    <n v="0"/>
    <m/>
    <n v="0"/>
    <n v="0"/>
    <n v="0"/>
    <n v="0"/>
    <n v="0"/>
    <x v="2"/>
    <m/>
    <s v="No root cause"/>
    <s v="No root cause"/>
    <s v="No root cause"/>
    <x v="3"/>
    <s v="(05-10-2026 ticket): INC-20260510-00014803...Others"/>
    <s v="EXN_010"/>
    <m/>
    <s v=""/>
  </r>
  <r>
    <s v="Mendji-IHS"/>
    <s v="NRO_087"/>
    <s v="NORD-OUEST"/>
    <s v="IHS"/>
    <s v="Hybrid-Gen"/>
    <s v="NORD-OUEST"/>
    <s v="Mendji"/>
    <s v="NOKIA"/>
    <n v="0"/>
    <n v="0"/>
    <n v="0"/>
    <n v="0"/>
    <n v="1.6051570485658829E-3"/>
    <n v="0"/>
    <n v="3.3360663850941982E-2"/>
    <n v="0"/>
    <n v="0"/>
    <n v="0"/>
    <n v="0"/>
    <n v="0"/>
    <n v="0"/>
    <n v="0"/>
    <n v="0"/>
    <n v="1.7461790128212811"/>
    <n v="2.4077355728483103E-3"/>
    <n v="0"/>
    <n v="0"/>
    <n v="6.7453693002656721"/>
    <n v="5.3556956679308163"/>
    <n v="5.3556956679308163"/>
    <n v="0"/>
    <n v="0"/>
    <m/>
    <n v="0"/>
    <n v="0"/>
    <n v="0"/>
    <n v="0"/>
    <n v="0"/>
    <x v="2"/>
    <m/>
    <s v="No root cause"/>
    <s v="No root cause"/>
    <s v="No root cause"/>
    <x v="3"/>
    <s v=""/>
    <s v="NRO_087"/>
    <m/>
    <s v=""/>
  </r>
  <r>
    <s v="Fontem"/>
    <s v="SUO_017"/>
    <s v="SUD-OUEST"/>
    <s v="IHS"/>
    <s v="Grid-Gen"/>
    <s v="SUD-OUEST"/>
    <s v="Fontem"/>
    <s v="NOKIA"/>
    <n v="0"/>
    <n v="0"/>
    <n v="0"/>
    <n v="0"/>
    <n v="1.3376308738047311E-3"/>
    <n v="0"/>
    <n v="3.2573113968602393E-2"/>
    <n v="0"/>
    <n v="0"/>
    <n v="0"/>
    <n v="0"/>
    <n v="0"/>
    <n v="0"/>
    <n v="0"/>
    <n v="0"/>
    <n v="1.7470886018154681"/>
    <n v="2.1402093980876723E-3"/>
    <n v="0"/>
    <n v="1.3568927583874808"/>
    <n v="9.2445274845690903"/>
    <n v="5.3554994820693258"/>
    <n v="5.3554994820693258"/>
    <n v="0"/>
    <n v="0"/>
    <m/>
    <n v="0"/>
    <n v="0"/>
    <n v="0"/>
    <n v="0"/>
    <n v="0"/>
    <x v="2"/>
    <m/>
    <s v="No root cause"/>
    <s v="No root cause"/>
    <s v="No root cause"/>
    <x v="3"/>
    <s v=""/>
    <s v="SUO_017"/>
    <m/>
    <s v=""/>
  </r>
  <r>
    <s v="Awing"/>
    <s v="NRO_248"/>
    <s v="NORD-OUEST"/>
    <s v="IHS"/>
    <s v="Grid-Gen"/>
    <s v="NORD-OUEST"/>
    <s v="Awing"/>
    <s v="NOKIA"/>
    <n v="6.1976489460654189"/>
    <n v="6.200563681301313"/>
    <n v="6.1975407328370684"/>
    <n v="6.1976128749893027"/>
    <n v="6.1975768039131856"/>
    <n v="2.2410317867206806"/>
    <n v="0"/>
    <n v="1.226431396692258"/>
    <n v="0"/>
    <n v="0.57263731706498666"/>
    <n v="0"/>
    <n v="0"/>
    <n v="0"/>
    <n v="0"/>
    <n v="0"/>
    <n v="0"/>
    <n v="0"/>
    <n v="0"/>
    <n v="0"/>
    <n v="0"/>
    <n v="2.9646002231524995"/>
    <n v="2.9646002231524995"/>
    <n v="0"/>
    <n v="0"/>
    <m/>
    <n v="0"/>
    <n v="0"/>
    <n v="0"/>
    <n v="0"/>
    <n v="0"/>
    <x v="2"/>
    <m/>
    <s v="No root cause"/>
    <s v="No root cause"/>
    <s v="No root cause"/>
    <x v="3"/>
    <s v=""/>
    <s v="NRO_248"/>
    <m/>
    <s v=""/>
  </r>
  <r>
    <s v="Muchemni-Fundong-IHS"/>
    <s v="NRO_041"/>
    <s v="NORD-OUEST"/>
    <s v="IHS"/>
    <s v="Grid-Gen"/>
    <s v="NORD-OUEST"/>
    <s v="Fundong"/>
    <s v="NOKIA"/>
    <n v="0.59935991812762679"/>
    <n v="0"/>
    <n v="0"/>
    <n v="5.1353068033237963E-2"/>
    <n v="2.4821841798304538E-2"/>
    <n v="0"/>
    <n v="0"/>
    <n v="2.0867041631353226E-2"/>
    <n v="0"/>
    <n v="0.36630234820623853"/>
    <n v="0.25348300068948926"/>
    <n v="2.7644371391963413E-3"/>
    <n v="2.7053307087621325E-3"/>
    <n v="0.96507392283260973"/>
    <n v="2.7644371391963413E-3"/>
    <n v="1.4268062653917818E-3"/>
    <n v="2.5860863560224117E-3"/>
    <n v="0.14815599558260784"/>
    <n v="2.7127154120759174E-2"/>
    <n v="0"/>
    <n v="2.2421368706714269"/>
    <n v="2.2421368706714269"/>
    <n v="0"/>
    <n v="0"/>
    <m/>
    <n v="0"/>
    <n v="0"/>
    <n v="0"/>
    <n v="0"/>
    <n v="0"/>
    <x v="2"/>
    <m/>
    <s v="No root cause"/>
    <s v="No root cause"/>
    <s v="No root cause"/>
    <x v="3"/>
    <s v=""/>
    <s v="NRO_041"/>
    <m/>
    <s v=""/>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3.6418338170206579"/>
    <n v="4.6228522998690194"/>
    <n v="4.6228522998690194"/>
    <n v="3.641833817020657"/>
    <n v="2.4199347664175468"/>
    <n v="2.5687684949762146"/>
    <n v="4.6969213801211644"/>
    <n v="4.6228522998690194"/>
    <n v="2.679114124525944"/>
    <n v="2.2015085622643982"/>
    <n v="2.2015085622643982"/>
    <n v="0"/>
    <n v="0"/>
    <m/>
    <n v="0"/>
    <n v="0"/>
    <n v="0"/>
    <n v="0"/>
    <n v="0"/>
    <x v="2"/>
    <m/>
    <s v="No root cause"/>
    <s v="No root cause"/>
    <s v="No root cause"/>
    <x v="3"/>
    <s v=""/>
    <s v="NRO_033"/>
    <m/>
    <s v=""/>
  </r>
  <r>
    <s v="Befang-MTN"/>
    <s v="NRO_239"/>
    <s v="NORD-OUEST"/>
    <s v="IHS"/>
    <s v="Gen Only"/>
    <s v="NORD-OUEST"/>
    <s v="Befang"/>
    <s v="NOKIA"/>
    <n v="0"/>
    <n v="0"/>
    <n v="0"/>
    <n v="0"/>
    <n v="0"/>
    <n v="0"/>
    <n v="0"/>
    <n v="0"/>
    <n v="0"/>
    <n v="0.94787402163984646"/>
    <n v="0"/>
    <n v="0"/>
    <n v="0.51284961349674174"/>
    <n v="0"/>
    <n v="0"/>
    <n v="0"/>
    <n v="0"/>
    <n v="2.7366857573344978"/>
    <n v="0"/>
    <n v="0"/>
    <n v="0.8898277274115165"/>
    <n v="0.8898277274115165"/>
    <n v="0"/>
    <n v="0"/>
    <m/>
    <n v="0"/>
    <n v="0"/>
    <n v="0"/>
    <n v="0"/>
    <n v="0"/>
    <x v="2"/>
    <m/>
    <s v="No root cause"/>
    <s v="No root cause"/>
    <s v="No root cause"/>
    <x v="3"/>
    <s v=""/>
    <s v="NRO_239"/>
    <m/>
    <s v=""/>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0"/>
    <n v="0.30979531037316688"/>
    <n v="3.9058821515097035E-2"/>
    <n v="0"/>
    <n v="0"/>
    <n v="0"/>
    <n v="2.5733699451821042"/>
    <n v="0"/>
    <n v="0"/>
    <m/>
    <n v="0.82451567061321285"/>
    <n v="0"/>
    <n v="0"/>
    <m/>
    <n v="0"/>
    <n v="0"/>
    <n v="0"/>
    <n v="0"/>
    <n v="0"/>
    <x v="2"/>
    <m/>
    <s v="No root cause"/>
    <s v="No root cause"/>
    <s v="No root cause"/>
    <x v="3"/>
    <s v=""/>
    <s v="NRO_065"/>
    <m/>
    <s v=""/>
  </r>
  <r>
    <s v="Small-Ekombe-IHS"/>
    <s v="SUO_090"/>
    <s v="SUD-OUEST"/>
    <s v="IHS"/>
    <s v="Hybrid-Gen"/>
    <s v="SUD-OUEST"/>
    <s v="Mbongue"/>
    <s v="NOKIA"/>
    <n v="0"/>
    <n v="0"/>
    <n v="0"/>
    <n v="0"/>
    <n v="2.3896027242361423E-2"/>
    <n v="0"/>
    <n v="8.7550200241578502E-2"/>
    <n v="0"/>
    <n v="0"/>
    <n v="0"/>
    <n v="0"/>
    <n v="0"/>
    <n v="0"/>
    <n v="0"/>
    <n v="0"/>
    <n v="0"/>
    <n v="3.1871284953186474E-2"/>
    <n v="0"/>
    <n v="0"/>
    <n v="0"/>
    <n v="0.52736543076707942"/>
    <n v="0.52736543076707942"/>
    <n v="0"/>
    <n v="0"/>
    <m/>
    <n v="0"/>
    <n v="0"/>
    <n v="0"/>
    <n v="0"/>
    <n v="0"/>
    <x v="2"/>
    <m/>
    <s v="No root cause"/>
    <s v="No root cause"/>
    <s v="No root cause"/>
    <x v="3"/>
    <s v=""/>
    <s v="SUO_090"/>
    <m/>
    <s v=""/>
  </r>
  <r>
    <s v="Bekondo-IHS"/>
    <s v="SUO_096"/>
    <s v="SUD-OUEST"/>
    <s v="IHS"/>
    <s v="Hybrid-Gen"/>
    <s v="SUD-OUEST"/>
    <s v="Bekondo"/>
    <s v="NOKIA"/>
    <n v="0"/>
    <n v="0"/>
    <n v="0"/>
    <n v="0"/>
    <n v="5.7109399892720861E-2"/>
    <n v="0"/>
    <n v="8.9840707736364114E-2"/>
    <n v="0.71089348572610733"/>
    <n v="9.2965816323264807"/>
    <n v="9.2971226984682325"/>
    <n v="4.1604784861386985"/>
    <n v="0"/>
    <n v="0"/>
    <n v="0"/>
    <n v="0"/>
    <n v="0"/>
    <n v="0.19782668869655529"/>
    <n v="3.4938918423778588E-2"/>
    <n v="0"/>
    <n v="2.9427879223701005E-3"/>
    <n v="0.52709790459231853"/>
    <n v="0.52709790459231853"/>
    <n v="0"/>
    <n v="0"/>
    <m/>
    <n v="0"/>
    <n v="0"/>
    <n v="0"/>
    <n v="0"/>
    <n v="0"/>
    <x v="2"/>
    <m/>
    <s v="No root cause"/>
    <s v="No root cause"/>
    <s v="No root cause"/>
    <x v="3"/>
    <s v=""/>
    <s v="SUO_096"/>
    <m/>
    <s v=""/>
  </r>
  <r>
    <s v="Ikiliwindi-MTN"/>
    <s v="SUO_048"/>
    <s v="SUD-OUEST"/>
    <s v="IHS"/>
    <s v="Gen Only"/>
    <s v="SUD-OUEST"/>
    <s v="Ikiliwindi"/>
    <s v="NOKIA"/>
    <n v="0"/>
    <n v="0"/>
    <n v="0"/>
    <n v="0"/>
    <n v="0"/>
    <n v="0"/>
    <n v="7.1924478255654997E-2"/>
    <n v="0"/>
    <n v="0"/>
    <n v="0"/>
    <n v="0"/>
    <n v="0"/>
    <n v="0"/>
    <n v="0"/>
    <n v="0"/>
    <n v="0"/>
    <n v="2.9962931573225108E-2"/>
    <n v="0"/>
    <n v="0"/>
    <n v="6.242277411088403E-4"/>
    <n v="0.52622398575476614"/>
    <n v="0.52622398575476614"/>
    <n v="0"/>
    <n v="0"/>
    <m/>
    <n v="0"/>
    <n v="0"/>
    <n v="0"/>
    <n v="0"/>
    <n v="0"/>
    <x v="2"/>
    <m/>
    <s v="No root cause"/>
    <s v="No root cause"/>
    <s v="No root cause"/>
    <x v="3"/>
    <s v=""/>
    <s v="SUO_048"/>
    <m/>
    <s v=""/>
  </r>
  <r>
    <s v="Ebonji-IHS"/>
    <s v="SUO_101"/>
    <s v="SUD-OUEST"/>
    <s v="IHS"/>
    <s v="Grid-Gen"/>
    <s v="SUD-OUEST"/>
    <s v="Ebonji"/>
    <s v="NOKIA"/>
    <n v="0"/>
    <n v="0"/>
    <n v="0"/>
    <n v="0"/>
    <n v="1.1414450123133571E-2"/>
    <n v="0"/>
    <n v="9.0218445898252272E-2"/>
    <n v="0"/>
    <n v="0"/>
    <n v="0.11914855049941886"/>
    <n v="0"/>
    <n v="0"/>
    <n v="0"/>
    <n v="0"/>
    <n v="0"/>
    <n v="0"/>
    <n v="3.3422936766799853E-2"/>
    <n v="1.9814772010626869E-2"/>
    <n v="2.0059825986707875"/>
    <n v="3.1211387055442015E-3"/>
    <n v="0.5255105826220704"/>
    <n v="0.5255105826220704"/>
    <n v="0"/>
    <n v="0"/>
    <m/>
    <n v="0"/>
    <n v="0"/>
    <n v="0"/>
    <n v="0"/>
    <n v="0"/>
    <x v="2"/>
    <m/>
    <s v="No root cause"/>
    <s v="No root cause"/>
    <s v="No root cause"/>
    <x v="3"/>
    <s v=""/>
    <s v="SUO_101"/>
    <m/>
    <s v=""/>
  </r>
  <r>
    <s v="Yagoua-Quinf"/>
    <s v="EXN_069"/>
    <s v="EXTREME-NORD"/>
    <s v="IHS"/>
    <s v="Grid-Gen"/>
    <s v="EXTREME-NORD"/>
    <s v="Yagoua"/>
    <s v="Huawei"/>
    <n v="0"/>
    <n v="0"/>
    <n v="0"/>
    <n v="0"/>
    <n v="0"/>
    <n v="0"/>
    <n v="4.5036248013172271"/>
    <n v="2.8459612821851823"/>
    <n v="2.5435318591570999"/>
    <n v="0.56467641460707174"/>
    <n v="0"/>
    <n v="0"/>
    <n v="0"/>
    <n v="0.66412481130487144"/>
    <n v="0"/>
    <n v="0"/>
    <n v="0"/>
    <n v="0"/>
    <n v="0"/>
    <n v="0"/>
    <n v="0.30908190724047108"/>
    <n v="0.30908190724047108"/>
    <n v="0"/>
    <n v="0"/>
    <m/>
    <n v="0"/>
    <n v="0"/>
    <n v="0"/>
    <n v="0"/>
    <n v="0"/>
    <x v="2"/>
    <m/>
    <s v="No root cause"/>
    <s v="No root cause"/>
    <s v="No root cause"/>
    <x v="3"/>
    <s v=""/>
    <s v="EXN_069"/>
    <m/>
    <s v=""/>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6.0639266279144729E-3"/>
    <n v="0.29014017048756729"/>
    <n v="1.2981261753316611"/>
    <n v="6.0639266279144729E-3"/>
    <n v="1.9618586149135714E-3"/>
    <n v="0"/>
    <n v="6.452731335233837E-2"/>
    <n v="6.0674936435780855E-2"/>
    <n v="0"/>
    <n v="3.2727368712421483E-2"/>
    <n v="3.2727368712421483E-2"/>
    <n v="0"/>
    <n v="0"/>
    <m/>
    <n v="0"/>
    <n v="0"/>
    <n v="0"/>
    <n v="0"/>
    <n v="0"/>
    <x v="2"/>
    <m/>
    <s v="No root cause"/>
    <s v="No root cause"/>
    <s v="No root cause"/>
    <x v="3"/>
    <s v=""/>
    <s v="NRO_245"/>
    <m/>
    <s v=""/>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6.0639266279144729E-3"/>
    <n v="0.70636255647862523"/>
    <n v="2.6752617476092913E-3"/>
    <n v="6.0639266279144729E-3"/>
    <n v="0"/>
    <n v="1.515981656978832E-3"/>
    <n v="8.2629917844495263E-2"/>
    <n v="4.0128926214141923E-3"/>
    <n v="0"/>
    <n v="1.5159816569788325E-3"/>
    <n v="1.5159816569788325E-3"/>
    <n v="0"/>
    <n v="0"/>
    <m/>
    <n v="0"/>
    <n v="0"/>
    <n v="0"/>
    <n v="0"/>
    <n v="0"/>
    <x v="2"/>
    <m/>
    <s v="ACCESS-ISSUE"/>
    <s v="ACCESS-ISSUE"/>
    <s v="ACCESS-ISSUE"/>
    <x v="6"/>
    <s v="(05-10-2026 cells nokia):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05-10-2026 cells nokia):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05-10-2026 cells nokia):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
    <s v="NRO_024"/>
    <m/>
    <s v=""/>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3.6000640636013164"/>
    <n v="2.8080250624667422"/>
    <n v="5.5825221939714567"/>
    <n v="3.6000640636013164"/>
    <n v="1.2970560706326177"/>
    <n v="3.9381636432641907"/>
    <n v="0.22729023807689339"/>
    <n v="4.4819551811615913E-2"/>
    <n v="2.4652715355003667"/>
    <n v="0"/>
    <n v="0"/>
    <n v="0"/>
    <n v="0"/>
    <m/>
    <n v="0"/>
    <n v="0"/>
    <n v="0"/>
    <n v="0"/>
    <n v="0"/>
    <x v="2"/>
    <m/>
    <s v="No root cause"/>
    <s v="No root cause"/>
    <s v="No root cause"/>
    <x v="3"/>
    <s v=""/>
    <s v="NRO_030"/>
    <m/>
    <s v=""/>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17.373559995776656"/>
    <n v="0"/>
    <n v="0"/>
    <n v="17.373559995776656"/>
    <n v="19.838528334945622"/>
    <n v="1.2388958802395893"/>
    <n v="2.041313888817549"/>
    <n v="0"/>
    <n v="0"/>
    <n v="0"/>
    <n v="0"/>
    <n v="0"/>
    <n v="0"/>
    <m/>
    <n v="0"/>
    <n v="0"/>
    <n v="0"/>
    <n v="0"/>
    <n v="0"/>
    <x v="2"/>
    <m/>
    <s v="No root cause"/>
    <s v="No root cause"/>
    <s v="No root cause"/>
    <x v="3"/>
    <s v=""/>
    <s v="SUO_225"/>
    <m/>
    <s v=""/>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6.1531020195015234E-3"/>
    <n v="4.7262957541099127E-3"/>
    <n v="1.2418029980053247"/>
    <n v="6.1531020195015234E-3"/>
    <n v="0"/>
    <n v="2.9427879223702718E-3"/>
    <n v="9.1155085280210421E-2"/>
    <n v="4.1912434045879516E-3"/>
    <n v="0"/>
    <n v="0"/>
    <n v="0"/>
    <n v="0"/>
    <n v="0"/>
    <m/>
    <n v="0"/>
    <n v="0"/>
    <n v="0"/>
    <n v="0"/>
    <n v="0"/>
    <x v="2"/>
    <m/>
    <s v="No root cause"/>
    <s v="No root cause"/>
    <s v="No root cause"/>
    <x v="3"/>
    <s v=""/>
    <s v="NRO_246"/>
    <m/>
    <s v=""/>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5.7072250615666127E-3"/>
    <n v="3.210314097131252E-3"/>
    <n v="1.2824848116473049"/>
    <n v="5.7072250615666127E-3"/>
    <n v="1.6051570485658825E-3"/>
    <n v="1.3376308738047311E-3"/>
    <n v="5.7428952182014728E-2"/>
    <n v="4.8154711456969632E-3"/>
    <n v="1.6943324401527621E-3"/>
    <n v="0"/>
    <n v="0"/>
    <n v="0"/>
    <n v="0"/>
    <m/>
    <n v="0"/>
    <n v="0"/>
    <n v="0"/>
    <n v="0"/>
    <n v="0"/>
    <x v="2"/>
    <m/>
    <s v="No root cause"/>
    <s v="No root cause"/>
    <s v="No root cause"/>
    <x v="3"/>
    <s v=""/>
    <s v="NRO_021"/>
    <m/>
    <s v=""/>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7.3123821101323244E-3"/>
    <n v="5.3505234952187534E-3"/>
    <n v="1.2825383168822571"/>
    <n v="7.3123821101323235E-3"/>
    <n v="0"/>
    <n v="2.2293847896745519E-3"/>
    <n v="7.5317535734363034E-2"/>
    <n v="6.3314528026756243E-3"/>
    <n v="0"/>
    <n v="0"/>
    <n v="0"/>
    <n v="0"/>
    <n v="0"/>
    <m/>
    <n v="0"/>
    <n v="0"/>
    <n v="0"/>
    <n v="0"/>
    <n v="0"/>
    <x v="2"/>
    <m/>
    <s v="No root cause"/>
    <s v="No root cause"/>
    <s v="No root cause"/>
    <x v="3"/>
    <s v=""/>
    <s v="NRO_018"/>
    <m/>
    <s v=""/>
  </r>
  <r>
    <s v="Nchum-IHS"/>
    <s v="NRO_088"/>
    <s v="NORD-OUEST"/>
    <s v="IHS"/>
    <s v="Hybrid-Gen"/>
    <s v="NORD-OUEST"/>
    <s v="Nchum"/>
    <s v="NOKIA"/>
    <n v="0"/>
    <n v="0"/>
    <n v="0"/>
    <n v="0"/>
    <n v="0"/>
    <n v="0"/>
    <n v="0.22508903247741516"/>
    <n v="0"/>
    <n v="0"/>
    <n v="0.28793583732688693"/>
    <n v="0"/>
    <n v="4.6215681742301671"/>
    <n v="4.6735670126149351"/>
    <n v="4.6214611637602614"/>
    <n v="4.6215681742301671"/>
    <n v="4.6215146689952142"/>
    <n v="2.2217157059980082"/>
    <n v="0.2330509683734123"/>
    <n v="0.11294955098406807"/>
    <n v="0"/>
    <n v="0"/>
    <n v="0"/>
    <n v="0"/>
    <n v="0"/>
    <m/>
    <n v="0"/>
    <n v="0"/>
    <n v="0"/>
    <n v="0"/>
    <n v="0"/>
    <x v="2"/>
    <m/>
    <s v="No root cause"/>
    <s v="No root cause"/>
    <s v="No root cause"/>
    <x v="3"/>
    <s v=""/>
    <s v="NRO_088"/>
    <m/>
    <s v=""/>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4.7084606757925203E-3"/>
    <n v="0"/>
    <n v="0"/>
    <n v="0"/>
    <n v="0"/>
    <n v="0.12215245139584457"/>
    <n v="0"/>
    <n v="0"/>
    <n v="0"/>
    <n v="0"/>
    <n v="0"/>
    <n v="0"/>
    <m/>
    <n v="0"/>
    <n v="0"/>
    <n v="0"/>
    <n v="0"/>
    <n v="0"/>
    <x v="2"/>
    <m/>
    <s v="No root cause"/>
    <s v="No root cause"/>
    <s v="No root cause"/>
    <x v="3"/>
    <s v=""/>
    <s v="NRO_061"/>
    <m/>
    <s v=""/>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0.15448744838528342"/>
    <n v="1.0685285424864597"/>
    <n v="0.85030519386016734"/>
    <n v="0.15448744838528342"/>
    <n v="0"/>
    <n v="8.9175391586982075E-4"/>
    <n v="4.0360782232266974E-2"/>
    <n v="3.6561910550661622E-3"/>
    <n v="0"/>
    <n v="0"/>
    <n v="0"/>
    <n v="0"/>
    <n v="0"/>
    <m/>
    <n v="0"/>
    <n v="0"/>
    <n v="0"/>
    <n v="0"/>
    <n v="0"/>
    <x v="2"/>
    <m/>
    <s v="BSS"/>
    <s v="RAN ISSUE"/>
    <s v="BSS Hardware issue"/>
    <x v="1"/>
    <s v="(05-10-2026 cells nokia): 09/05/2026 : Need BO RAN analysis ..;..;(05-10-2026 cells nokia): 09/05/2026: Feedback RM|| Intervention en cour_x000a_05/04/2026 : Feddback PM : Intervention planned on 07.05.2026 after spare part collected_x000a_04/05/2026 : Ghost town                                         30/04/2026 :  Check breaker and  interconnection FXDB (sfp, optical fiber) between system and radio module, swap its if needed || Access issue ..;..;(05-10-2026 cells nokia): 09/05/2026: Feedback RM|| Intervention en cour_x000a_05/04/2026 : Feddback PM : Intervention planned on 07.05.2026 after spare part collected_x000a_04/05/2026 : Ghost town                                         30/04/2026 :  Check breaker and  interconnection FXDB (sfp, optical fiber) between system and radio module, swap its if needed || Access issue "/>
    <s v="NRO_009"/>
    <m/>
    <s v=""/>
  </r>
  <r>
    <s v="Balikumbat-Palais"/>
    <s v="NRO_034"/>
    <s v="NORD-OUEST"/>
    <s v="IHS"/>
    <s v="Grid-Gen"/>
    <s v="NORD-OUEST"/>
    <s v="Balikumbat"/>
    <s v="NOKIA"/>
    <n v="2.7053307087621325E-3"/>
    <n v="0.15714335700993459"/>
    <n v="0"/>
    <n v="0"/>
    <n v="2.6195218224961261"/>
    <n v="3.8940339532160726"/>
    <n v="0"/>
    <n v="0"/>
    <n v="0.66923146871340267"/>
    <n v="0"/>
    <n v="0.75584397278040771"/>
    <n v="0"/>
    <n v="0"/>
    <n v="0"/>
    <n v="0"/>
    <n v="0"/>
    <n v="0"/>
    <n v="0.10189180242728284"/>
    <n v="1.612291079892593E-2"/>
    <n v="0"/>
    <n v="0"/>
    <n v="0"/>
    <n v="0"/>
    <n v="0"/>
    <m/>
    <n v="0"/>
    <n v="0"/>
    <n v="0"/>
    <n v="0"/>
    <n v="0"/>
    <x v="2"/>
    <m/>
    <s v="No root cause"/>
    <s v="No root cause"/>
    <s v="No root cause"/>
    <x v="3"/>
    <s v=""/>
    <s v="NRO_034"/>
    <m/>
    <s v=""/>
  </r>
  <r>
    <s v="Bambalang"/>
    <s v="NRO_100"/>
    <s v="NORD-OUEST"/>
    <s v="IHS"/>
    <s v="Hybrid-Gen"/>
    <s v="NORD-OUEST"/>
    <s v="Bambalang"/>
    <s v="Huawei"/>
    <n v="0"/>
    <n v="0"/>
    <n v="0"/>
    <n v="0"/>
    <n v="0"/>
    <n v="0"/>
    <n v="0"/>
    <n v="0"/>
    <n v="0"/>
    <n v="0"/>
    <n v="0"/>
    <n v="0"/>
    <n v="0"/>
    <n v="16.505330548207503"/>
    <n v="16.275989276124108"/>
    <n v="15.565154394705981"/>
    <n v="16.717764166046006"/>
    <n v="0"/>
    <n v="0"/>
    <n v="0"/>
    <n v="0"/>
    <n v="0"/>
    <n v="0"/>
    <n v="0"/>
    <m/>
    <n v="0"/>
    <n v="0"/>
    <n v="0"/>
    <n v="0"/>
    <n v="0"/>
    <x v="2"/>
    <m/>
    <s v="No root cause"/>
    <s v="No root cause"/>
    <s v="No root cause"/>
    <x v="3"/>
    <s v=""/>
    <s v="NRO_100"/>
    <m/>
    <s v=""/>
  </r>
  <r>
    <s v="Tourou"/>
    <s v="EXN_231"/>
    <s v="EXTREME-NORD"/>
    <s v="CAMUSAT"/>
    <s v="Hybrid Solar - S3"/>
    <s v="EXTREME-NORD"/>
    <s v="Tourou"/>
    <s v="Huawei"/>
    <n v="0"/>
    <n v="0"/>
    <n v="0"/>
    <n v="0"/>
    <n v="0"/>
    <n v="0"/>
    <n v="0"/>
    <n v="0"/>
    <n v="0"/>
    <n v="0"/>
    <n v="0"/>
    <n v="0"/>
    <n v="0"/>
    <n v="5.7560931761563543"/>
    <n v="5.0284219808066011"/>
    <n v="10.490307705039193"/>
    <n v="5.2475259179358096"/>
    <n v="0"/>
    <n v="0"/>
    <n v="0"/>
    <n v="0"/>
    <n v="0"/>
    <n v="0"/>
    <n v="0"/>
    <m/>
    <n v="0"/>
    <n v="0"/>
    <n v="0"/>
    <n v="0"/>
    <n v="0"/>
    <x v="2"/>
    <m/>
    <s v="No root cause"/>
    <s v="No root cause"/>
    <s v="No root cause"/>
    <x v="3"/>
    <s v=""/>
    <s v="EXN_231"/>
    <m/>
    <s v=""/>
  </r>
  <r>
    <s v="Ndoukoula"/>
    <s v="EXN_073"/>
    <s v="EXTREME-NORD"/>
    <s v="IHS"/>
    <s v="Hybrid-Gen"/>
    <s v="EXTREME-NORD"/>
    <s v="Ndoukoula"/>
    <s v="Huawei"/>
    <n v="0"/>
    <n v="0"/>
    <n v="0"/>
    <n v="0"/>
    <n v="0"/>
    <n v="0"/>
    <n v="0"/>
    <n v="0"/>
    <n v="0"/>
    <n v="0"/>
    <n v="0"/>
    <n v="0"/>
    <n v="0"/>
    <n v="4.6228522998690194"/>
    <n v="4.6228522998690194"/>
    <n v="4.6228522998690194"/>
    <n v="4.6228522998690194"/>
    <n v="0"/>
    <n v="0"/>
    <n v="0"/>
    <n v="0"/>
    <n v="0"/>
    <n v="0"/>
    <n v="0"/>
    <m/>
    <n v="0"/>
    <n v="0"/>
    <n v="0"/>
    <n v="0"/>
    <n v="0"/>
    <x v="2"/>
    <m/>
    <s v="No root cause"/>
    <s v="No root cause"/>
    <s v="No root cause"/>
    <x v="3"/>
    <s v=""/>
    <s v="EXN_073"/>
    <m/>
    <s v=""/>
  </r>
  <r>
    <s v="Kay-Kay"/>
    <s v="EXN_050"/>
    <s v="EXTREME-NORD"/>
    <s v="IHS"/>
    <s v="Solar-Gen"/>
    <s v="EXTREME-NORD"/>
    <s v="Kay-Kay"/>
    <s v="Huawei"/>
    <n v="0"/>
    <n v="0"/>
    <n v="0"/>
    <n v="0"/>
    <n v="0"/>
    <n v="0"/>
    <n v="0"/>
    <n v="0"/>
    <n v="0"/>
    <n v="0"/>
    <n v="0"/>
    <n v="0"/>
    <n v="0"/>
    <n v="2.4055061880587729"/>
    <n v="6.9653114860757981"/>
    <n v="0"/>
    <n v="4.1958448547939255"/>
    <n v="0"/>
    <n v="0"/>
    <n v="0"/>
    <n v="0"/>
    <n v="0"/>
    <n v="0"/>
    <n v="0"/>
    <m/>
    <n v="0"/>
    <n v="0"/>
    <n v="0"/>
    <n v="0"/>
    <n v="0"/>
    <x v="2"/>
    <m/>
    <s v="No root cause"/>
    <s v="No root cause"/>
    <s v="No root cause"/>
    <x v="3"/>
    <s v=""/>
    <s v="EXN_050"/>
    <m/>
    <s v=""/>
  </r>
  <r>
    <s v="Doreissou-IHS"/>
    <s v="EXN_118"/>
    <s v="EXTREME-NORD"/>
    <s v="IHS"/>
    <s v="Hybrid-Gen"/>
    <s v="EXTREME-NORD"/>
    <s v="Doreissou"/>
    <s v="Huawei"/>
    <n v="0"/>
    <n v="0"/>
    <n v="0"/>
    <n v="0"/>
    <n v="0"/>
    <n v="0"/>
    <n v="0"/>
    <n v="0"/>
    <n v="0"/>
    <n v="0"/>
    <n v="0"/>
    <n v="0"/>
    <n v="0"/>
    <n v="2.4066654681494035"/>
    <n v="6.9663815907748416"/>
    <n v="0"/>
    <n v="4.1937403155524748"/>
    <n v="0"/>
    <n v="0"/>
    <n v="0"/>
    <n v="0"/>
    <n v="0"/>
    <n v="0"/>
    <n v="0"/>
    <m/>
    <n v="0"/>
    <n v="0"/>
    <n v="0"/>
    <n v="0"/>
    <n v="0"/>
    <x v="2"/>
    <m/>
    <s v="No root cause"/>
    <s v="No root cause"/>
    <s v="No root cause"/>
    <x v="3"/>
    <s v=""/>
    <s v="EXN_118"/>
    <m/>
    <s v=""/>
  </r>
  <r>
    <s v="Guirvidig"/>
    <s v="EXN_098"/>
    <s v="EXTREME-NORD"/>
    <s v="IHS"/>
    <s v="Grid-Gen"/>
    <s v="EXTREME-NORD"/>
    <s v="Guirvidig"/>
    <s v="Huawei"/>
    <n v="0"/>
    <n v="0"/>
    <n v="0"/>
    <n v="0"/>
    <n v="0"/>
    <n v="0"/>
    <n v="0"/>
    <n v="0"/>
    <n v="0"/>
    <n v="0"/>
    <n v="0"/>
    <n v="0"/>
    <n v="0"/>
    <n v="4.6228522998690194"/>
    <n v="4.6255275616166305"/>
    <n v="4.6328399437267604"/>
    <n v="4.1022820339408677"/>
    <n v="0"/>
    <n v="0"/>
    <n v="0"/>
    <n v="0"/>
    <n v="0"/>
    <n v="0"/>
    <n v="0"/>
    <m/>
    <n v="0"/>
    <n v="0"/>
    <n v="0"/>
    <n v="0"/>
    <n v="0"/>
    <x v="2"/>
    <m/>
    <s v="No root cause"/>
    <s v="No root cause"/>
    <s v="No root cause"/>
    <x v="3"/>
    <s v=""/>
    <s v="EXN_098"/>
    <m/>
    <s v=""/>
  </r>
  <r>
    <s v="Baligam"/>
    <s v="OST_283"/>
    <s v="OUEST"/>
    <s v="ESCO"/>
    <s v="Hybrid solar - S3"/>
    <s v="OUEST"/>
    <s v="Galim"/>
    <s v="Huawei"/>
    <n v="0"/>
    <n v="0"/>
    <n v="0"/>
    <n v="0"/>
    <n v="0"/>
    <n v="0"/>
    <n v="0"/>
    <n v="0"/>
    <n v="0"/>
    <n v="0"/>
    <n v="0"/>
    <n v="0"/>
    <n v="0"/>
    <n v="0"/>
    <n v="0"/>
    <n v="0"/>
    <n v="3.4671570599800816"/>
    <n v="0"/>
    <n v="0"/>
    <n v="0"/>
    <n v="0"/>
    <n v="0"/>
    <n v="0"/>
    <n v="0"/>
    <m/>
    <n v="0"/>
    <n v="0"/>
    <n v="0"/>
    <n v="0"/>
    <n v="0"/>
    <x v="2"/>
    <m/>
    <s v="AKTIVCO"/>
    <s v="POWER ISSUE"/>
    <s v="AKTIVCO Defaut GE &amp; Power Cabinet"/>
    <x v="0"/>
    <s v="(05-10-2026 cells huawei): 09/05/2026 : Power issue || Mail sent to camusat..;..;(05-10-2026 cells huawei): 09/05/2026 : Power issue || Mail sent to camusat..;..;(05-10-2026 ocm ran 18h) 10/05/2026 Besoin d'un fme sur site pour verifier le status du MPR et la chaine antennaire de L ODU 3/1  red zone escalade RM DENIS _x000a_09.05.2026 CAMUSAT: investigations ongoing / FME is trying to get level0..;..;(05-10-2026 ocm ran 12h) 10/05/2026 Besoin d'un fme sur site pour verifier le status du MPR et la chaine antennaire de L ODU 3/1  red zone escalade RM DENIS _x000a_09.05.2026 CAMUSAT: investigations ongoing / FME is trying to get level0"/>
    <s v="OST_283"/>
    <m/>
    <s v=""/>
  </r>
  <r>
    <s v="Tekele"/>
    <s v="EXN_230"/>
    <s v="EXTREME-NORD"/>
    <s v="CAMUSAT"/>
    <s v="Hybrid Solar - S3"/>
    <s v="EXTREME-NORD"/>
    <s v="Tekele"/>
    <s v="Huawei"/>
    <n v="0"/>
    <n v="0"/>
    <n v="0"/>
    <n v="0"/>
    <n v="0"/>
    <n v="0"/>
    <n v="0"/>
    <n v="0"/>
    <n v="0"/>
    <n v="0"/>
    <n v="0"/>
    <n v="0"/>
    <n v="0"/>
    <n v="0"/>
    <n v="3.8969646123510053E-2"/>
    <n v="2.7380055531299847"/>
    <n v="3.0871807164279614"/>
    <n v="0"/>
    <n v="0"/>
    <n v="0"/>
    <n v="0"/>
    <n v="0"/>
    <n v="0"/>
    <n v="0"/>
    <m/>
    <n v="0"/>
    <n v="0"/>
    <n v="0"/>
    <n v="0"/>
    <n v="0"/>
    <x v="2"/>
    <m/>
    <s v="No root cause"/>
    <s v="No root cause"/>
    <s v="No root cause"/>
    <x v="3"/>
    <s v=""/>
    <s v="EXN_230"/>
    <m/>
    <s v=""/>
  </r>
  <r>
    <s v="Torock-IHS"/>
    <s v="EXN_178"/>
    <s v="EXTREME-NORD"/>
    <s v="IHS"/>
    <s v="Solar-Grid-Gen"/>
    <s v="EXTREME-NORD"/>
    <s v="Torock"/>
    <s v="Huawei"/>
    <n v="0"/>
    <n v="0"/>
    <n v="0"/>
    <n v="0"/>
    <n v="0"/>
    <n v="0"/>
    <n v="0"/>
    <n v="0"/>
    <n v="0"/>
    <n v="0"/>
    <n v="0"/>
    <n v="0"/>
    <n v="0"/>
    <n v="3.0875195829159923"/>
    <n v="3.4537272460070834"/>
    <n v="3.0819015332460129"/>
    <n v="3.0819015332460129"/>
    <n v="0"/>
    <n v="0"/>
    <n v="0"/>
    <n v="0"/>
    <n v="0"/>
    <n v="0"/>
    <n v="0"/>
    <m/>
    <n v="0"/>
    <n v="0"/>
    <n v="0"/>
    <n v="0"/>
    <n v="0"/>
    <x v="2"/>
    <m/>
    <s v="No root cause"/>
    <s v="No root cause"/>
    <s v="No root cause"/>
    <x v="3"/>
    <s v=""/>
    <s v="EXN_178"/>
    <m/>
    <s v=""/>
  </r>
  <r>
    <s v="Ilor-MTN"/>
    <s v="SUO_046"/>
    <s v="SUD-OUEST"/>
    <s v="IHS"/>
    <s v="Gen Only"/>
    <s v="SUD-OUEST"/>
    <s v="Ilor"/>
    <s v="Huawei"/>
    <n v="0"/>
    <n v="0"/>
    <n v="0"/>
    <n v="0"/>
    <n v="0"/>
    <n v="0"/>
    <n v="0"/>
    <n v="0"/>
    <n v="0"/>
    <n v="0"/>
    <n v="0"/>
    <n v="0"/>
    <n v="0"/>
    <n v="2.1300969086815456"/>
    <n v="2.234004074958694"/>
    <n v="2.3368768066934336"/>
    <n v="1.8993109952544422"/>
    <n v="0"/>
    <n v="0"/>
    <n v="0"/>
    <n v="0"/>
    <n v="0"/>
    <n v="0"/>
    <n v="0"/>
    <m/>
    <n v="0"/>
    <n v="0"/>
    <n v="0"/>
    <n v="0"/>
    <n v="0"/>
    <x v="2"/>
    <m/>
    <s v="No root cause"/>
    <s v="No root cause"/>
    <s v="No root cause"/>
    <x v="3"/>
    <s v="(05-10-2026 ocm ran 18h) Power status check Ongoing"/>
    <s v="SUO_046"/>
    <m/>
    <s v=""/>
  </r>
  <r>
    <s v="Mile14-IHS"/>
    <s v="SUO_079"/>
    <s v="SUD-OUEST"/>
    <s v="IHS"/>
    <s v="Grid-Gen"/>
    <s v="SUD-OUEST"/>
    <s v="Buea"/>
    <s v="Huawei"/>
    <n v="0"/>
    <n v="0"/>
    <n v="0"/>
    <n v="0"/>
    <n v="0"/>
    <n v="0"/>
    <n v="0"/>
    <n v="0"/>
    <n v="0"/>
    <n v="0"/>
    <n v="0"/>
    <n v="0"/>
    <n v="0"/>
    <n v="0"/>
    <n v="0"/>
    <n v="0"/>
    <n v="1.7067278195832014"/>
    <n v="0"/>
    <n v="0"/>
    <n v="0"/>
    <n v="0"/>
    <n v="0"/>
    <n v="0"/>
    <n v="0"/>
    <m/>
    <n v="0"/>
    <n v="0"/>
    <n v="0"/>
    <n v="0"/>
    <n v="0"/>
    <x v="2"/>
    <m/>
    <s v="No root cause"/>
    <s v="No root cause"/>
    <s v="No root cause"/>
    <x v="3"/>
    <s v=""/>
    <s v="SUO_079"/>
    <m/>
    <s v=""/>
  </r>
  <r>
    <s v="Kumbo"/>
    <s v="NRO_037"/>
    <s v="NORD-OUEST"/>
    <s v="CAMUSAT"/>
    <s v="Medium Grid + Solar + GE"/>
    <s v="NORD-OUEST"/>
    <s v="Kumbo"/>
    <s v="Huawei"/>
    <n v="0"/>
    <n v="0"/>
    <n v="0"/>
    <n v="0"/>
    <n v="0"/>
    <n v="0"/>
    <n v="0"/>
    <n v="0"/>
    <n v="0"/>
    <n v="0"/>
    <n v="0"/>
    <n v="0"/>
    <n v="0"/>
    <n v="7.8193798814609359"/>
    <n v="0"/>
    <n v="0"/>
    <n v="1.5169625862861089"/>
    <n v="0"/>
    <n v="0"/>
    <n v="0"/>
    <n v="0"/>
    <n v="0"/>
    <n v="0"/>
    <n v="0"/>
    <m/>
    <n v="0"/>
    <n v="0"/>
    <n v="0"/>
    <n v="0"/>
    <n v="0"/>
    <x v="2"/>
    <m/>
    <s v="No root cause"/>
    <s v="No root cause"/>
    <s v="No root cause"/>
    <x v="3"/>
    <s v=""/>
    <s v="NRO_037"/>
    <m/>
    <s v=""/>
  </r>
  <r>
    <s v="NEW-Bonako"/>
    <s v="SUO_157"/>
    <s v="SUD-OUEST"/>
    <s v="IHS"/>
    <s v="Grid-Gen"/>
    <s v="SUD-OUEST"/>
    <s v="Tiko"/>
    <s v="Huawei"/>
    <n v="0"/>
    <n v="0"/>
    <n v="0"/>
    <n v="0"/>
    <n v="0"/>
    <n v="0"/>
    <n v="0"/>
    <n v="0"/>
    <n v="0"/>
    <n v="0"/>
    <n v="0"/>
    <n v="0"/>
    <n v="0"/>
    <n v="0.50170075306834683"/>
    <n v="0"/>
    <n v="0.4451457197238845"/>
    <n v="1.2484911523743487"/>
    <n v="0"/>
    <n v="0"/>
    <n v="0"/>
    <n v="0"/>
    <n v="0"/>
    <n v="0"/>
    <n v="0"/>
    <m/>
    <n v="0"/>
    <n v="0"/>
    <n v="0"/>
    <n v="0"/>
    <n v="0"/>
    <x v="2"/>
    <m/>
    <s v="No root cause"/>
    <s v="No root cause"/>
    <s v="No root cause"/>
    <x v="3"/>
    <s v=""/>
    <s v="SUO_157"/>
    <m/>
    <s v=""/>
  </r>
  <r>
    <s v="Wotutu-IHS"/>
    <s v="SUO_127"/>
    <s v="SUD-OUEST"/>
    <s v="IHS"/>
    <s v="Grid-Gen"/>
    <s v="SUD-OUEST"/>
    <s v="Wotutu"/>
    <s v="Huawei"/>
    <n v="0"/>
    <n v="0"/>
    <n v="0"/>
    <n v="0"/>
    <n v="0"/>
    <n v="0"/>
    <n v="0"/>
    <n v="0"/>
    <n v="0"/>
    <n v="0"/>
    <n v="0"/>
    <n v="0"/>
    <n v="0"/>
    <n v="0"/>
    <n v="0.63726518335887306"/>
    <n v="0"/>
    <n v="0.88634988713962437"/>
    <n v="0"/>
    <n v="0"/>
    <n v="0"/>
    <n v="0"/>
    <n v="0"/>
    <n v="0"/>
    <n v="0"/>
    <m/>
    <n v="0"/>
    <n v="0"/>
    <n v="0"/>
    <n v="0"/>
    <n v="0"/>
    <x v="2"/>
    <m/>
    <s v="No root cause"/>
    <s v="No root cause"/>
    <s v="No root cause"/>
    <x v="3"/>
    <s v=""/>
    <s v="SUO_127"/>
    <m/>
    <s v=""/>
  </r>
  <r>
    <s v="Sedek"/>
    <s v="EXN_218"/>
    <s v="EXTREME-NORD"/>
    <s v="IHS"/>
    <s v="Hybrid-Gen"/>
    <s v="EXTREME-NORD"/>
    <s v="Sedek"/>
    <s v="Huawei"/>
    <n v="0"/>
    <n v="0"/>
    <n v="0"/>
    <n v="0"/>
    <n v="0"/>
    <n v="0"/>
    <n v="0"/>
    <n v="0"/>
    <n v="0"/>
    <n v="0"/>
    <n v="0"/>
    <n v="0"/>
    <n v="0"/>
    <n v="5.3505234952187716E-3"/>
    <n v="0.10035798569198678"/>
    <n v="1.35353976366381"/>
    <n v="0.80182945099348502"/>
    <n v="0"/>
    <n v="0"/>
    <n v="0"/>
    <n v="0"/>
    <n v="0"/>
    <n v="0"/>
    <n v="0"/>
    <m/>
    <n v="0"/>
    <n v="0"/>
    <n v="0"/>
    <n v="0"/>
    <n v="0"/>
    <x v="2"/>
    <m/>
    <s v="IHS"/>
    <s v="POWER ISSUE"/>
    <s v="Defaut GE &amp; Power Cabinet"/>
    <x v="0"/>
    <s v="(hourly IHS): 10/05/2026 14:09 1:03:03 46.3 Romaric is informed and managing with L0."/>
    <s v="EXN_218"/>
    <m/>
    <s v=""/>
  </r>
  <r>
    <s v="Gabarairou"/>
    <s v="EXN_210"/>
    <s v="EXTREME-NORD"/>
    <s v="IHS"/>
    <s v="Hybrid-Gen"/>
    <s v="EXTREME-NORD"/>
    <s v="Moulvoudaye"/>
    <s v="Huawei"/>
    <n v="0"/>
    <n v="0"/>
    <n v="0"/>
    <n v="0"/>
    <n v="0"/>
    <n v="0"/>
    <n v="0"/>
    <n v="0"/>
    <n v="0"/>
    <n v="0"/>
    <n v="0"/>
    <n v="0"/>
    <n v="0"/>
    <n v="4.4587695793489755E-3"/>
    <n v="9.7896744884186135E-2"/>
    <n v="1.3535754338204451"/>
    <n v="0.80115171801742413"/>
    <n v="0"/>
    <n v="0"/>
    <n v="0"/>
    <n v="0"/>
    <n v="0"/>
    <n v="0"/>
    <n v="0"/>
    <m/>
    <n v="0"/>
    <n v="0"/>
    <n v="0"/>
    <n v="0"/>
    <n v="0"/>
    <x v="2"/>
    <m/>
    <s v="No root cause"/>
    <s v="No root cause"/>
    <s v="No root cause"/>
    <x v="3"/>
    <s v=""/>
    <s v="EXN_210"/>
    <m/>
    <s v=""/>
  </r>
  <r>
    <s v="Moulvouday"/>
    <s v="EXN_038"/>
    <s v="EXTREME-NORD"/>
    <s v="IHS"/>
    <s v="Solar-Gen"/>
    <s v="EXTREME-NORD"/>
    <s v="Moulvoudaye"/>
    <s v="Huawei"/>
    <n v="0"/>
    <n v="0"/>
    <n v="0"/>
    <n v="0"/>
    <n v="0"/>
    <n v="0"/>
    <n v="0"/>
    <n v="0"/>
    <n v="0"/>
    <n v="0"/>
    <n v="0"/>
    <n v="0"/>
    <n v="0"/>
    <n v="1.5413253032676717"/>
    <n v="1.8097967371794323"/>
    <n v="9.4347564299024338E-3"/>
    <n v="0.76667651162989769"/>
    <n v="0"/>
    <n v="0"/>
    <n v="0"/>
    <n v="0"/>
    <n v="0"/>
    <n v="0"/>
    <n v="0"/>
    <m/>
    <n v="0"/>
    <n v="0"/>
    <n v="0"/>
    <n v="0"/>
    <n v="0"/>
    <x v="2"/>
    <m/>
    <s v="No root cause"/>
    <s v="No root cause"/>
    <s v="No root cause"/>
    <x v="3"/>
    <s v=""/>
    <s v="EXN_038"/>
    <m/>
    <s v=""/>
  </r>
  <r>
    <s v="Loe-MTN"/>
    <s v="SUO_043"/>
    <s v="SUD-OUEST"/>
    <s v="IHS"/>
    <s v="Gen Only"/>
    <s v="SUD-OUEST"/>
    <s v="Loe"/>
    <s v="Huawei"/>
    <n v="0"/>
    <n v="0"/>
    <n v="0"/>
    <n v="0"/>
    <n v="0"/>
    <n v="0"/>
    <n v="0"/>
    <n v="0"/>
    <n v="0"/>
    <n v="0"/>
    <n v="0"/>
    <n v="0"/>
    <n v="0"/>
    <n v="1.1776323862193345"/>
    <n v="1.3863206376111838"/>
    <n v="1.5889627974534359"/>
    <n v="0.71258271909323623"/>
    <n v="0"/>
    <n v="0"/>
    <n v="0"/>
    <n v="0"/>
    <n v="0"/>
    <n v="0"/>
    <n v="0"/>
    <m/>
    <n v="0"/>
    <n v="0"/>
    <n v="0"/>
    <n v="0"/>
    <n v="0"/>
    <x v="2"/>
    <m/>
    <s v="No root cause"/>
    <s v="No root cause"/>
    <s v="No root cause"/>
    <x v="3"/>
    <s v="(05-10-2026 ocm ran 18h) Power status check Ongoing"/>
    <s v="SUO_043"/>
    <m/>
    <s v=""/>
  </r>
  <r>
    <s v="Berore-IHS"/>
    <s v="NRO_086"/>
    <s v="NORD-OUEST"/>
    <s v="IHS"/>
    <s v="Gen Only"/>
    <s v="NORD-OUEST"/>
    <s v="Berore"/>
    <s v="Huawei"/>
    <n v="0"/>
    <n v="0"/>
    <n v="0"/>
    <n v="0"/>
    <n v="0"/>
    <n v="0"/>
    <n v="0"/>
    <n v="0"/>
    <n v="0"/>
    <n v="0"/>
    <n v="0"/>
    <n v="0"/>
    <n v="0"/>
    <n v="3.5137779547017547"/>
    <n v="1.3585157505143637"/>
    <n v="1.2956649345238604"/>
    <n v="0.65313840306135551"/>
    <n v="0"/>
    <n v="0"/>
    <n v="0"/>
    <n v="0"/>
    <n v="0"/>
    <n v="0"/>
    <n v="0"/>
    <m/>
    <n v="0"/>
    <n v="0"/>
    <n v="0"/>
    <n v="0"/>
    <n v="0"/>
    <x v="2"/>
    <m/>
    <s v="No root cause"/>
    <s v="No root cause"/>
    <s v="No root cause"/>
    <x v="3"/>
    <s v=""/>
    <s v="NRO_086"/>
    <m/>
    <s v=""/>
  </r>
  <r>
    <s v="Mutengene-Qter8"/>
    <s v="SUO_064"/>
    <s v="SUD-OUEST"/>
    <s v="IHS"/>
    <s v="Grid-Gen"/>
    <s v="SUD-OUEST"/>
    <s v="Mutengene"/>
    <s v="Huawei"/>
    <n v="0"/>
    <n v="0"/>
    <n v="0"/>
    <n v="0"/>
    <n v="0"/>
    <n v="0"/>
    <n v="0"/>
    <n v="0"/>
    <n v="0"/>
    <n v="0"/>
    <n v="0"/>
    <n v="0"/>
    <n v="0"/>
    <n v="0"/>
    <n v="7.8024722272160449"/>
    <n v="10.29308740900543"/>
    <n v="0.65287087688659462"/>
    <n v="0"/>
    <n v="0"/>
    <n v="0"/>
    <n v="0"/>
    <n v="0"/>
    <n v="0"/>
    <n v="0"/>
    <m/>
    <n v="0"/>
    <n v="0"/>
    <n v="0"/>
    <n v="0"/>
    <n v="0"/>
    <x v="2"/>
    <m/>
    <s v="No root cause"/>
    <s v="No root cause"/>
    <s v="No root cause"/>
    <x v="3"/>
    <s v=""/>
    <s v="SUO_064"/>
    <m/>
    <s v=""/>
  </r>
  <r>
    <s v="Mutengene-E-Police"/>
    <s v="SUO_164"/>
    <s v="SUD-OUEST"/>
    <s v="CAMUSAT"/>
    <s v="Hybrid Solar - S1"/>
    <s v="SUD-OUEST"/>
    <s v="Mutengene"/>
    <s v="Huawei"/>
    <n v="0"/>
    <n v="0"/>
    <n v="0"/>
    <n v="0"/>
    <n v="0"/>
    <n v="0"/>
    <n v="0"/>
    <n v="0"/>
    <n v="0"/>
    <n v="0"/>
    <n v="0"/>
    <n v="0"/>
    <n v="0"/>
    <n v="1.4981465786612564E-3"/>
    <n v="7.7486816310107791"/>
    <n v="10.071878932634769"/>
    <n v="0.64411385343275318"/>
    <n v="0"/>
    <n v="0"/>
    <n v="0"/>
    <n v="0"/>
    <n v="0"/>
    <n v="0"/>
    <n v="0"/>
    <m/>
    <n v="0"/>
    <n v="0"/>
    <n v="0"/>
    <n v="0"/>
    <n v="0"/>
    <x v="2"/>
    <m/>
    <s v="No root cause"/>
    <s v="No root cause"/>
    <s v="No root cause"/>
    <x v="3"/>
    <s v=""/>
    <s v="SUO_164"/>
    <m/>
    <s v=""/>
  </r>
  <r>
    <s v="Bonjongo"/>
    <s v="SUO_131"/>
    <s v="SUD-OUEST"/>
    <s v="IHS"/>
    <s v="Grid-Gen"/>
    <s v="SUD-OUEST"/>
    <s v="Bonjongo"/>
    <s v="NOKIA"/>
    <n v="0"/>
    <n v="0.65853529892792617"/>
    <n v="0"/>
    <n v="0"/>
    <n v="0.34235795956480369"/>
    <n v="6.8388598076999124E-2"/>
    <n v="0.16227141690168898"/>
    <n v="0.17326807194652988"/>
    <n v="3.5283456170889974E-2"/>
    <n v="0"/>
    <n v="0"/>
    <n v="4.2981290289441922"/>
    <n v="3.2000428650187351"/>
    <n v="2.7929554294258812"/>
    <n v="4.2981290289441914"/>
    <n v="1.0861562695294168E-2"/>
    <n v="0.33642308230103907"/>
    <n v="0"/>
    <n v="0"/>
    <n v="0"/>
    <n v="0"/>
    <n v="0"/>
    <n v="0"/>
    <n v="0"/>
    <m/>
    <n v="0"/>
    <n v="0"/>
    <n v="0"/>
    <n v="0"/>
    <n v="0"/>
    <x v="2"/>
    <m/>
    <s v="No root cause"/>
    <s v="No root cause"/>
    <s v="No root cause"/>
    <x v="3"/>
    <s v=""/>
    <s v="SUO_131"/>
    <m/>
    <s v=""/>
  </r>
  <r>
    <s v="Ndop-Kake-Hill"/>
    <s v="NRO_137"/>
    <s v="NORD-OUEST"/>
    <s v="IHS"/>
    <s v="Grid-Gen"/>
    <s v="NORD-OUEST"/>
    <s v="Ndop"/>
    <s v="Huawei"/>
    <n v="0"/>
    <n v="0"/>
    <n v="0"/>
    <n v="0"/>
    <n v="0"/>
    <n v="0"/>
    <n v="0"/>
    <n v="0"/>
    <n v="0"/>
    <n v="0"/>
    <n v="0"/>
    <n v="0"/>
    <n v="0"/>
    <n v="0"/>
    <n v="0"/>
    <n v="0"/>
    <n v="0.32750554314234098"/>
    <n v="0"/>
    <n v="0"/>
    <n v="0"/>
    <n v="0"/>
    <n v="0"/>
    <n v="0"/>
    <n v="0"/>
    <m/>
    <n v="0"/>
    <n v="0"/>
    <n v="0"/>
    <n v="0"/>
    <n v="0"/>
    <x v="2"/>
    <m/>
    <s v="No root cause"/>
    <s v="No root cause"/>
    <s v="No root cause"/>
    <x v="3"/>
    <s v=""/>
    <s v="NRO_137"/>
    <m/>
    <s v=""/>
  </r>
  <r>
    <s v="Mutengene"/>
    <s v="SUO_005"/>
    <s v="SUD-OUEST"/>
    <s v="IHS"/>
    <s v="Grid-Gen"/>
    <s v="SUD-OUEST"/>
    <s v="Mutengene"/>
    <s v="Huawei"/>
    <n v="0"/>
    <n v="0"/>
    <n v="0"/>
    <n v="0"/>
    <n v="0"/>
    <n v="0"/>
    <n v="0"/>
    <n v="0"/>
    <n v="0"/>
    <n v="0"/>
    <n v="0"/>
    <n v="0"/>
    <n v="0"/>
    <n v="0"/>
    <n v="4.0251988254530824"/>
    <n v="4.6363356190769709"/>
    <n v="0.2968113733581027"/>
    <n v="0"/>
    <n v="0"/>
    <n v="0"/>
    <n v="0"/>
    <n v="0"/>
    <n v="0"/>
    <n v="0"/>
    <m/>
    <n v="0"/>
    <n v="0"/>
    <n v="0"/>
    <n v="0"/>
    <n v="0"/>
    <x v="2"/>
    <m/>
    <s v="No root cause"/>
    <s v="No root cause"/>
    <s v="No root cause"/>
    <x v="3"/>
    <s v=""/>
    <s v="SUO_005"/>
    <m/>
    <s v=""/>
  </r>
  <r>
    <s v="Tinto"/>
    <s v="SUO_040"/>
    <s v="SUD-OUEST"/>
    <s v="IHS"/>
    <s v="Gen Only"/>
    <s v="SUD-OUEST"/>
    <s v="Tinto"/>
    <s v="Huawei"/>
    <n v="0"/>
    <n v="0"/>
    <n v="0"/>
    <n v="0"/>
    <n v="0"/>
    <n v="0"/>
    <n v="0"/>
    <n v="0"/>
    <n v="0"/>
    <n v="0"/>
    <n v="0"/>
    <n v="0"/>
    <n v="0"/>
    <n v="2.3405865029834523"/>
    <n v="2.9191564435997752"/>
    <n v="2.8668639939731699"/>
    <n v="0.25286574038403914"/>
    <n v="0"/>
    <n v="0"/>
    <n v="0"/>
    <n v="0"/>
    <n v="0"/>
    <n v="0"/>
    <n v="0"/>
    <m/>
    <n v="0"/>
    <n v="0"/>
    <n v="0"/>
    <n v="0"/>
    <n v="0"/>
    <x v="2"/>
    <m/>
    <s v="ACCESS-ISSUE"/>
    <s v="ACCESS-ISSUE"/>
    <s v="ACCESS-ISSUE"/>
    <x v="6"/>
    <s v="(05-10-2026 ocm ran 18h) 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05-10-2026 ocm ran 12h) 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s v="SUO_040"/>
    <m/>
    <s v=""/>
  </r>
  <r>
    <s v="Logone-Birni"/>
    <s v="EXN_051"/>
    <s v="EXTREME-NORD"/>
    <s v="IHS"/>
    <s v="Solar-Gen"/>
    <s v="EXTREME-NORD"/>
    <s v="Logone-Birni"/>
    <s v="Huawei"/>
    <n v="0"/>
    <n v="0"/>
    <n v="0"/>
    <n v="0"/>
    <n v="0"/>
    <n v="0"/>
    <n v="0"/>
    <n v="0"/>
    <n v="0"/>
    <n v="0"/>
    <n v="0"/>
    <n v="0"/>
    <n v="0"/>
    <n v="0.96122154591605258"/>
    <n v="0"/>
    <n v="0"/>
    <n v="0.2127368141698984"/>
    <n v="0"/>
    <n v="0"/>
    <n v="0"/>
    <n v="0"/>
    <n v="0"/>
    <n v="0"/>
    <n v="0"/>
    <m/>
    <n v="0"/>
    <n v="0"/>
    <n v="0"/>
    <n v="0"/>
    <n v="0"/>
    <x v="2"/>
    <m/>
    <s v="IHS"/>
    <s v="POWER ISSUE"/>
    <s v="Defaut GE &amp; Power Cabinet"/>
    <x v="0"/>
    <s v="(hourly IHS): 10/05/2026 05:57 1:03:00 49 V FME is informed and is managing with level 0"/>
    <s v="EXN_051"/>
    <m/>
    <s v=""/>
  </r>
  <r>
    <s v="Kosseoua"/>
    <s v="EXN_244"/>
    <s v="EXTREME-NORD"/>
    <s v="CAMUSAT"/>
    <s v="HGB"/>
    <s v="EXTREME-NORD"/>
    <s v="Kosseoua"/>
    <s v="Huawei"/>
    <n v="0"/>
    <n v="0"/>
    <n v="0"/>
    <n v="0"/>
    <n v="0"/>
    <n v="0"/>
    <n v="0"/>
    <n v="0"/>
    <n v="0"/>
    <n v="0"/>
    <n v="0"/>
    <n v="0"/>
    <n v="0"/>
    <n v="6.8487057440366623"/>
    <n v="7.9380009873499358"/>
    <n v="0.61051256588277958"/>
    <n v="0.11856760065404799"/>
    <n v="0"/>
    <n v="0"/>
    <n v="0"/>
    <n v="0"/>
    <n v="0"/>
    <n v="0"/>
    <n v="0"/>
    <m/>
    <n v="0"/>
    <n v="0"/>
    <n v="0"/>
    <n v="0"/>
    <n v="0"/>
    <x v="2"/>
    <m/>
    <s v="No root cause"/>
    <s v="No root cause"/>
    <s v="No root cause"/>
    <x v="3"/>
    <s v=""/>
    <s v="EXN_244"/>
    <m/>
    <s v=""/>
  </r>
  <r>
    <s v="Akum-Ville-MTN"/>
    <s v="NRO_240"/>
    <s v="NORD-OUEST"/>
    <s v="IHS"/>
    <s v="Grid-Gen"/>
    <s v="NORD-OUEST"/>
    <s v="Akum"/>
    <s v="Huawei"/>
    <n v="0"/>
    <n v="0"/>
    <n v="0"/>
    <n v="0"/>
    <n v="0"/>
    <n v="0"/>
    <n v="0"/>
    <n v="0"/>
    <n v="0"/>
    <n v="0"/>
    <n v="0"/>
    <n v="0"/>
    <n v="0"/>
    <n v="0.11642739125596048"/>
    <n v="0"/>
    <n v="0"/>
    <n v="4.2518826708671846E-2"/>
    <n v="0"/>
    <n v="0"/>
    <n v="0"/>
    <n v="0"/>
    <n v="0"/>
    <n v="0"/>
    <n v="0"/>
    <m/>
    <n v="0"/>
    <n v="0"/>
    <n v="0"/>
    <n v="0"/>
    <n v="0"/>
    <x v="2"/>
    <m/>
    <s v="No root cause"/>
    <s v="No root cause"/>
    <s v="No root cause"/>
    <x v="3"/>
    <s v=""/>
    <s v="NRO_240"/>
    <m/>
    <s v=""/>
  </r>
  <r>
    <s v="Tokombere"/>
    <s v="EXN_015"/>
    <s v="EXTREME-NORD"/>
    <s v="IHS"/>
    <s v="Grid-Gen"/>
    <s v="EXTREME-NORD"/>
    <s v="Tokombere"/>
    <s v="Huawei"/>
    <n v="0"/>
    <n v="0"/>
    <n v="0"/>
    <n v="0"/>
    <n v="0"/>
    <n v="0"/>
    <n v="0"/>
    <n v="0"/>
    <n v="0"/>
    <n v="0"/>
    <n v="0"/>
    <n v="0"/>
    <n v="0"/>
    <n v="0.60015038538037246"/>
    <n v="2.43983871381976E-2"/>
    <n v="0"/>
    <n v="2.9249528440529294E-2"/>
    <n v="0"/>
    <n v="0"/>
    <n v="0"/>
    <n v="0"/>
    <n v="0"/>
    <n v="0"/>
    <n v="0"/>
    <m/>
    <n v="0"/>
    <n v="0"/>
    <n v="0"/>
    <n v="0"/>
    <n v="0"/>
    <x v="2"/>
    <m/>
    <s v="No root cause"/>
    <s v="No root cause"/>
    <s v="No root cause"/>
    <x v="3"/>
    <s v=""/>
    <s v="EXN_015"/>
    <m/>
    <s v=""/>
  </r>
  <r>
    <s v="Ekombe-Bondji-IHS"/>
    <s v="SUO_091"/>
    <s v="SUD-OUEST"/>
    <s v="IHS"/>
    <s v="Gen Only"/>
    <s v="SUD-OUEST"/>
    <s v="Mbongue"/>
    <s v="Huawei"/>
    <n v="0"/>
    <n v="0"/>
    <n v="0"/>
    <n v="0"/>
    <n v="0"/>
    <n v="0"/>
    <n v="0"/>
    <n v="0"/>
    <n v="0"/>
    <n v="0"/>
    <n v="0"/>
    <n v="0"/>
    <n v="0"/>
    <n v="0"/>
    <n v="0"/>
    <n v="0"/>
    <n v="2.0135803420339982E-2"/>
    <n v="0"/>
    <n v="0"/>
    <n v="0"/>
    <n v="0"/>
    <n v="0"/>
    <n v="0"/>
    <n v="0"/>
    <m/>
    <n v="0"/>
    <n v="0"/>
    <n v="0"/>
    <n v="0"/>
    <n v="0"/>
    <x v="2"/>
    <m/>
    <s v="No root cause"/>
    <s v="No root cause"/>
    <s v="No root cause"/>
    <x v="3"/>
    <s v=""/>
    <s v="SUO_091"/>
    <m/>
    <s v=""/>
  </r>
  <r>
    <s v="Bombanda-Ebulu-IHS"/>
    <s v="SUO_095"/>
    <s v="SUD-OUEST"/>
    <s v="IHS"/>
    <s v="Vandalized"/>
    <s v="SUD-OUEST"/>
    <s v="Mbongue"/>
    <s v="Huawei"/>
    <n v="0"/>
    <n v="0"/>
    <n v="0"/>
    <n v="0"/>
    <n v="0"/>
    <n v="0"/>
    <n v="0"/>
    <n v="0"/>
    <n v="0"/>
    <n v="0"/>
    <n v="0"/>
    <n v="0"/>
    <n v="0"/>
    <n v="0"/>
    <n v="0"/>
    <n v="2.4255706511658433E-2"/>
    <n v="2.0117968342022584E-2"/>
    <n v="0"/>
    <n v="0"/>
    <n v="0"/>
    <n v="0"/>
    <n v="0"/>
    <n v="0"/>
    <n v="0"/>
    <m/>
    <n v="0"/>
    <n v="0"/>
    <n v="0"/>
    <n v="0"/>
    <n v="0"/>
    <x v="2"/>
    <m/>
    <s v="No root cause"/>
    <s v="No root cause"/>
    <s v="No root cause"/>
    <x v="3"/>
    <s v=""/>
    <s v="SUO_095"/>
    <m/>
    <s v=""/>
  </r>
  <r>
    <s v="Ekondo-titi"/>
    <s v="SUO_019"/>
    <s v="SUD-OUEST"/>
    <s v="IHS"/>
    <s v="Grid-Gen"/>
    <s v="SUD-OUEST"/>
    <s v="Ekondo-Titi"/>
    <s v="Huawei"/>
    <n v="0"/>
    <n v="0"/>
    <n v="0"/>
    <n v="0"/>
    <n v="0"/>
    <n v="0"/>
    <n v="0"/>
    <n v="0"/>
    <n v="0"/>
    <n v="0"/>
    <n v="0"/>
    <n v="0"/>
    <n v="0"/>
    <n v="0"/>
    <n v="0.44029457842155273"/>
    <n v="0.15281095102344816"/>
    <n v="1.6497447443591214E-2"/>
    <n v="0"/>
    <n v="0"/>
    <n v="0"/>
    <n v="0"/>
    <n v="0"/>
    <n v="0"/>
    <n v="0"/>
    <m/>
    <n v="0"/>
    <n v="0"/>
    <n v="0"/>
    <n v="0"/>
    <n v="0"/>
    <x v="2"/>
    <m/>
    <s v="No root cause"/>
    <s v="No root cause"/>
    <s v="No root cause"/>
    <x v="3"/>
    <s v=""/>
    <s v="SUO_019"/>
    <m/>
    <s v=""/>
  </r>
  <r>
    <s v="Mada-IHS"/>
    <s v="EXN_223"/>
    <s v="EXTREME-NORD"/>
    <s v="IHS"/>
    <s v="Gen Only"/>
    <s v="EXTREME-NORD"/>
    <s v="Mada"/>
    <s v="Huawei"/>
    <n v="0"/>
    <n v="0"/>
    <n v="0"/>
    <n v="0"/>
    <n v="0"/>
    <n v="0"/>
    <n v="0"/>
    <n v="0"/>
    <n v="0"/>
    <n v="0"/>
    <n v="0"/>
    <n v="0"/>
    <n v="0"/>
    <n v="0.90263331364340682"/>
    <n v="0.83798115474284662"/>
    <n v="3.2994894887182413E-3"/>
    <n v="1.432156788886892E-2"/>
    <n v="0"/>
    <n v="0"/>
    <n v="0"/>
    <n v="0"/>
    <n v="0"/>
    <n v="0"/>
    <n v="0"/>
    <m/>
    <n v="0"/>
    <n v="0"/>
    <n v="0"/>
    <n v="0"/>
    <n v="0"/>
    <x v="2"/>
    <m/>
    <s v="No root cause"/>
    <s v="No root cause"/>
    <s v="No root cause"/>
    <x v="3"/>
    <s v=""/>
    <s v="EXN_223"/>
    <m/>
    <s v=""/>
  </r>
  <r>
    <s v="Kar-Hay"/>
    <s v="EXN_022"/>
    <s v="EXTREME-NORD"/>
    <s v="IHS"/>
    <s v="Solar-Grid-Gen"/>
    <s v="EXTREME-NORD"/>
    <s v="Kar-Hay"/>
    <s v="Huawei"/>
    <n v="0"/>
    <n v="0"/>
    <n v="0"/>
    <n v="0"/>
    <n v="0"/>
    <n v="0"/>
    <n v="0"/>
    <n v="0"/>
    <n v="0"/>
    <n v="0"/>
    <n v="0"/>
    <n v="0"/>
    <n v="0"/>
    <n v="0.33606638073469108"/>
    <n v="1.763889245590455E-2"/>
    <n v="0.34079267648880102"/>
    <n v="1.3180122876555575E-2"/>
    <n v="0"/>
    <n v="0"/>
    <n v="0"/>
    <n v="0"/>
    <n v="0"/>
    <n v="0"/>
    <n v="0"/>
    <m/>
    <n v="0"/>
    <n v="0"/>
    <n v="0"/>
    <n v="0"/>
    <n v="0"/>
    <x v="2"/>
    <m/>
    <s v="No root cause"/>
    <s v="No root cause"/>
    <s v="No root cause"/>
    <x v="3"/>
    <s v=""/>
    <s v="EXN_022"/>
    <m/>
    <s v=""/>
  </r>
  <r>
    <s v="Bai-Panya-IHS"/>
    <s v="SUO_093"/>
    <s v="SUD-OUEST"/>
    <s v="IHS"/>
    <s v="Gen Only"/>
    <s v="SUD-OUEST"/>
    <s v="Mbongue"/>
    <s v="Huawei"/>
    <n v="0"/>
    <n v="0"/>
    <n v="0"/>
    <n v="0"/>
    <n v="0"/>
    <n v="0"/>
    <n v="0"/>
    <n v="0"/>
    <n v="0"/>
    <n v="0"/>
    <n v="0"/>
    <n v="0"/>
    <n v="0"/>
    <n v="0"/>
    <n v="0"/>
    <n v="0.20456834830053106"/>
    <n v="1.211001817751182E-2"/>
    <n v="0"/>
    <n v="0"/>
    <n v="0"/>
    <n v="0"/>
    <n v="0"/>
    <n v="0"/>
    <n v="0"/>
    <m/>
    <n v="0"/>
    <n v="0"/>
    <n v="0"/>
    <n v="0"/>
    <n v="0"/>
    <x v="2"/>
    <m/>
    <s v="No root cause"/>
    <s v="No root cause"/>
    <s v="No root cause"/>
    <x v="3"/>
    <s v=""/>
    <s v="SUO_093"/>
    <m/>
    <s v=""/>
  </r>
  <r>
    <s v="Ekondo-Nege-MTN"/>
    <s v="SUO_047"/>
    <s v="SUD-OUEST"/>
    <s v="IHS"/>
    <s v="Hybrid-Gen"/>
    <s v="SUD-OUEST"/>
    <s v="Ekondo-Nege"/>
    <s v="Huawei"/>
    <n v="0"/>
    <n v="0"/>
    <n v="0"/>
    <n v="0"/>
    <n v="0"/>
    <n v="0"/>
    <n v="0"/>
    <n v="0"/>
    <n v="0"/>
    <n v="0"/>
    <n v="0"/>
    <n v="0"/>
    <n v="0"/>
    <n v="0"/>
    <n v="0"/>
    <n v="6.8504535817117684E-2"/>
    <n v="7.66908367648024E-3"/>
    <n v="0"/>
    <n v="0"/>
    <n v="0"/>
    <n v="0"/>
    <n v="0"/>
    <n v="0"/>
    <n v="0"/>
    <m/>
    <n v="0"/>
    <n v="0"/>
    <n v="0"/>
    <n v="0"/>
    <n v="0"/>
    <x v="2"/>
    <m/>
    <s v="No root cause"/>
    <s v="No root cause"/>
    <s v="No root cause"/>
    <x v="3"/>
    <s v=""/>
    <s v="SUO_047"/>
    <m/>
    <s v=""/>
  </r>
  <r>
    <s v="Fotokol-Town-IHS"/>
    <s v="EXN_259"/>
    <s v="EXTREME-NORD"/>
    <s v="IHS"/>
    <s v="Hybrid-Gen"/>
    <s v="EXTREME-NORD"/>
    <s v="Fotokol"/>
    <s v="Huawei"/>
    <n v="0"/>
    <n v="0"/>
    <n v="0"/>
    <n v="0"/>
    <n v="0"/>
    <n v="0"/>
    <n v="0"/>
    <n v="0"/>
    <n v="0"/>
    <n v="0"/>
    <n v="0"/>
    <n v="0"/>
    <n v="0"/>
    <n v="2.2755063022032749"/>
    <n v="0.7692447629076028"/>
    <n v="4.5479449709359548E-3"/>
    <n v="4.8154711456968938E-3"/>
    <n v="0"/>
    <n v="0"/>
    <n v="0"/>
    <n v="0"/>
    <n v="0"/>
    <n v="0"/>
    <n v="0"/>
    <m/>
    <n v="0"/>
    <n v="0"/>
    <n v="0"/>
    <n v="0"/>
    <n v="0"/>
    <x v="2"/>
    <m/>
    <s v="No root cause"/>
    <s v="No root cause"/>
    <s v="No root cause"/>
    <x v="3"/>
    <s v=""/>
    <s v="EXN_259"/>
    <m/>
    <s v=""/>
  </r>
  <r>
    <s v="Bogo-Marche"/>
    <s v="EXN_191"/>
    <s v="EXTREME-NORD"/>
    <s v="CAMUSAT"/>
    <s v="Bad Grid + GE"/>
    <s v="EXTREME-NORD"/>
    <s v="Bogo"/>
    <s v="Huawei"/>
    <n v="0"/>
    <n v="0"/>
    <n v="0"/>
    <n v="0"/>
    <n v="0"/>
    <n v="0"/>
    <n v="0"/>
    <n v="0"/>
    <n v="0"/>
    <n v="0"/>
    <n v="0"/>
    <n v="0"/>
    <n v="0"/>
    <n v="0"/>
    <n v="3.4600051935748046E-3"/>
    <n v="0"/>
    <n v="3.2103140971312624E-3"/>
    <n v="0"/>
    <n v="0"/>
    <n v="0"/>
    <n v="0"/>
    <n v="0"/>
    <n v="0"/>
    <n v="0"/>
    <m/>
    <n v="0"/>
    <n v="0"/>
    <n v="0"/>
    <n v="0"/>
    <n v="0"/>
    <x v="2"/>
    <m/>
    <s v="No root cause"/>
    <s v="No root cause"/>
    <s v="No root cause"/>
    <x v="3"/>
    <s v=""/>
    <s v="EXN_191"/>
    <m/>
    <s v=""/>
  </r>
  <r>
    <s v="Jakiri"/>
    <s v="NRO_019"/>
    <s v="NORD-OUEST"/>
    <s v="IHS"/>
    <s v="Grid-Gen"/>
    <s v="NORD-OUEST"/>
    <s v="Jakiri"/>
    <s v="Huawei"/>
    <n v="0"/>
    <n v="0"/>
    <n v="0"/>
    <n v="0"/>
    <n v="0"/>
    <n v="0"/>
    <n v="0"/>
    <n v="0"/>
    <n v="0"/>
    <n v="0"/>
    <n v="0"/>
    <n v="0"/>
    <n v="0"/>
    <n v="3.8344526628485323"/>
    <n v="0"/>
    <n v="0"/>
    <n v="1.159280090630734E-3"/>
    <n v="0"/>
    <n v="0"/>
    <n v="0"/>
    <n v="0"/>
    <n v="0"/>
    <n v="0"/>
    <n v="0"/>
    <m/>
    <n v="0"/>
    <n v="0"/>
    <n v="0"/>
    <n v="0"/>
    <n v="0"/>
    <x v="2"/>
    <m/>
    <s v="No root cause"/>
    <s v="No root cause"/>
    <s v="No root cause"/>
    <x v="3"/>
    <s v=""/>
    <s v="NRO_019"/>
    <m/>
    <s v=""/>
  </r>
  <r>
    <s v="Kumbo-II"/>
    <s v="NRO_020"/>
    <s v="NORD-OUEST"/>
    <m/>
    <m/>
    <s v="NORD-OUEST"/>
    <s v="Kumbo"/>
    <s v="Huawei"/>
    <n v="0"/>
    <n v="0"/>
    <n v="0"/>
    <n v="0"/>
    <n v="0"/>
    <n v="0"/>
    <n v="0"/>
    <n v="0"/>
    <n v="0"/>
    <n v="0"/>
    <n v="0"/>
    <n v="0"/>
    <n v="0"/>
    <n v="2.533811741474119"/>
    <n v="0"/>
    <n v="0"/>
    <n v="8.0257852428281581E-4"/>
    <n v="0"/>
    <n v="0"/>
    <n v="0"/>
    <n v="0"/>
    <n v="0"/>
    <n v="0"/>
    <n v="0"/>
    <m/>
    <n v="0"/>
    <n v="0"/>
    <n v="0"/>
    <n v="0"/>
    <n v="0"/>
    <x v="2"/>
    <m/>
    <s v="No root cause"/>
    <s v="No root cause"/>
    <s v="No root cause"/>
    <x v="3"/>
    <s v=""/>
    <s v="NRO_020"/>
    <m/>
    <s v=""/>
  </r>
  <r>
    <s v="MBIYEH-IHS"/>
    <s v="NRO_150"/>
    <s v="NORD-OUEST"/>
    <s v="IHS"/>
    <m/>
    <s v="NORD-OUEST"/>
    <s v="Ndu"/>
    <s v="Huawei"/>
    <n v="0"/>
    <n v="0"/>
    <n v="0"/>
    <n v="0"/>
    <n v="0"/>
    <n v="0"/>
    <n v="0"/>
    <n v="0"/>
    <n v="0"/>
    <n v="0"/>
    <n v="0"/>
    <n v="0"/>
    <n v="0"/>
    <n v="2.5372004063544242"/>
    <n v="0"/>
    <n v="4.3517591094446003E-3"/>
    <n v="5.3505234952187721E-4"/>
    <n v="0"/>
    <n v="0"/>
    <n v="0"/>
    <n v="0"/>
    <n v="0"/>
    <n v="0"/>
    <n v="0"/>
    <m/>
    <n v="0"/>
    <n v="0"/>
    <n v="0"/>
    <n v="0"/>
    <n v="0"/>
    <x v="2"/>
    <m/>
    <s v="No root cause"/>
    <s v="No root cause"/>
    <s v="No root cause"/>
    <x v="3"/>
    <s v=""/>
    <s v="NRO_150"/>
    <m/>
    <s v=""/>
  </r>
  <r>
    <s v="Ndop-Catholic-Church"/>
    <s v="NRO_136"/>
    <s v="NORD-OUEST"/>
    <s v="IHS"/>
    <s v="Grid-Gen"/>
    <s v="NORD-OUEST"/>
    <s v="Ndop"/>
    <s v="Huawei"/>
    <n v="0"/>
    <n v="0"/>
    <n v="0"/>
    <n v="0"/>
    <n v="0"/>
    <n v="0"/>
    <n v="0"/>
    <n v="0"/>
    <n v="0"/>
    <n v="0"/>
    <n v="0"/>
    <n v="0"/>
    <n v="0"/>
    <n v="8.0257852428281581E-4"/>
    <n v="0"/>
    <n v="0"/>
    <n v="3.5670156634791817E-4"/>
    <n v="0"/>
    <n v="0"/>
    <n v="0"/>
    <n v="0"/>
    <n v="0"/>
    <n v="0"/>
    <n v="0"/>
    <m/>
    <n v="0"/>
    <n v="0"/>
    <n v="0"/>
    <n v="0"/>
    <n v="0"/>
    <x v="2"/>
    <m/>
    <s v="No root cause"/>
    <s v="No root cause"/>
    <s v="No root cause"/>
    <x v="3"/>
    <s v=""/>
    <s v="NRO_136"/>
    <m/>
    <s v=""/>
  </r>
  <r>
    <s v="Jakiri-Church-IHS"/>
    <s v="NRO_138"/>
    <s v="NORD-OUEST"/>
    <s v="IHS"/>
    <s v="Grid-Gen"/>
    <s v="NORD-OUEST"/>
    <s v="Jakiri"/>
    <s v="Huawei"/>
    <n v="0"/>
    <n v="0"/>
    <n v="0"/>
    <n v="0"/>
    <n v="0"/>
    <n v="0"/>
    <n v="0"/>
    <n v="0"/>
    <n v="0"/>
    <n v="0"/>
    <n v="0"/>
    <n v="0"/>
    <n v="0"/>
    <n v="2.4737967029360819"/>
    <n v="7.8545684909811592E-2"/>
    <n v="2.675261747609386E-4"/>
    <n v="2.675261747609386E-4"/>
    <n v="0"/>
    <n v="0"/>
    <n v="0"/>
    <n v="0"/>
    <n v="0"/>
    <n v="0"/>
    <n v="0"/>
    <m/>
    <n v="0"/>
    <n v="0"/>
    <n v="0"/>
    <n v="0"/>
    <n v="0"/>
    <x v="2"/>
    <m/>
    <s v="No root cause"/>
    <s v="No root cause"/>
    <s v="No root cause"/>
    <x v="3"/>
    <s v=""/>
    <s v="NRO_138"/>
    <m/>
    <s v=""/>
  </r>
  <r>
    <s v="Amchide"/>
    <s v="EXN_007"/>
    <s v="EXTREME-NORD"/>
    <s v="IHS"/>
    <s v="Grid-Hybrid-Gen"/>
    <s v="EXTREME-NORD"/>
    <s v="Amchide"/>
    <s v="Huawei"/>
    <n v="0"/>
    <n v="0"/>
    <n v="0"/>
    <n v="0"/>
    <n v="0"/>
    <n v="0"/>
    <n v="0"/>
    <n v="0"/>
    <n v="0"/>
    <n v="0"/>
    <n v="0"/>
    <n v="0"/>
    <n v="0"/>
    <n v="0.58317139082221126"/>
    <n v="6.7773297606104439E-3"/>
    <n v="1.2484554822177136E-3"/>
    <n v="1.7835078317395909E-4"/>
    <n v="0"/>
    <n v="0"/>
    <n v="0"/>
    <n v="0"/>
    <n v="0"/>
    <n v="0"/>
    <n v="0"/>
    <m/>
    <n v="0"/>
    <n v="0"/>
    <n v="0"/>
    <n v="0"/>
    <n v="0"/>
    <x v="2"/>
    <s v="site vandalise"/>
    <s v="Exclu"/>
    <s v="Exclu"/>
    <s v="EXCLU"/>
    <x v="2"/>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hourly IHS): 10/05/2026 12:07 1:53:00 42.2 V Fme is informed and managing with L0 (OCM Cable Vandalized)..;..;(05-10-2026 ocm ran 18h) 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05-10-2026 ocm ran 12h) Power status check Ongoing"/>
    <s v="EXN_007"/>
    <s v="EXN_007_H_Amchide -{ 10/05/2026 FME yaouba :de nouveau vandalisé et le comble c’est ces gars vise seulement les câbles qui alimentent directement les équipements de réseau   ETR=11/05/2026  } "/>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r>
  <r>
    <s v="Mindif"/>
    <s v="EXN_037"/>
    <s v="EXTREME-NORD"/>
    <s v="IHS"/>
    <s v="Grid-Gen"/>
    <s v="EXTREME-NORD"/>
    <s v="Mindif"/>
    <s v="Huawei"/>
    <n v="0"/>
    <n v="0"/>
    <n v="0"/>
    <n v="0"/>
    <n v="0"/>
    <n v="0"/>
    <n v="0"/>
    <n v="0"/>
    <n v="0"/>
    <n v="0"/>
    <n v="0"/>
    <n v="0"/>
    <n v="0"/>
    <n v="0"/>
    <n v="0"/>
    <n v="0"/>
    <n v="8.9175391586979543E-5"/>
    <n v="0"/>
    <n v="0"/>
    <n v="0"/>
    <n v="0"/>
    <n v="0"/>
    <n v="0"/>
    <n v="0"/>
    <m/>
    <n v="0"/>
    <n v="0"/>
    <n v="0"/>
    <n v="0"/>
    <n v="0"/>
    <x v="2"/>
    <m/>
    <s v="No root cause"/>
    <s v="No root cause"/>
    <s v="No root cause"/>
    <x v="3"/>
    <s v=""/>
    <s v="EXN_037"/>
    <m/>
    <s v=""/>
  </r>
  <r>
    <s v="Pette"/>
    <s v="EXN_039"/>
    <s v="EXTREME-NORD"/>
    <s v="CAMUSAT"/>
    <s v="Hybrid Solar - S3"/>
    <s v="EXTREME-NORD"/>
    <s v="Pette"/>
    <s v="Huawei"/>
    <n v="0"/>
    <n v="0"/>
    <n v="0"/>
    <n v="0"/>
    <n v="0"/>
    <n v="0"/>
    <n v="0"/>
    <n v="0"/>
    <n v="0"/>
    <n v="0"/>
    <n v="0"/>
    <n v="0"/>
    <n v="0"/>
    <n v="18.491409199476074"/>
    <n v="18.491409199476074"/>
    <n v="7.9690696937788417"/>
    <n v="0"/>
    <n v="0"/>
    <n v="0"/>
    <n v="0"/>
    <n v="0"/>
    <n v="0"/>
    <n v="0"/>
    <n v="0"/>
    <m/>
    <n v="0"/>
    <n v="0"/>
    <n v="0"/>
    <n v="0"/>
    <n v="0"/>
    <x v="2"/>
    <m/>
    <s v="No root cause"/>
    <s v="No root cause"/>
    <s v="No root cause"/>
    <x v="3"/>
    <s v=""/>
    <s v="EXN_039"/>
    <m/>
    <s v=""/>
  </r>
  <r>
    <s v="Bafut-Swie-Hill-IHS"/>
    <s v="NRO_102"/>
    <s v="NORD-OUEST"/>
    <s v="IHS"/>
    <s v="Gen Only"/>
    <s v="NORD-OUEST"/>
    <s v="Bafut"/>
    <s v="Huawei"/>
    <n v="0"/>
    <n v="0"/>
    <n v="0"/>
    <n v="0"/>
    <n v="0"/>
    <n v="0"/>
    <n v="0"/>
    <n v="0"/>
    <n v="0"/>
    <n v="0"/>
    <n v="0"/>
    <n v="0"/>
    <n v="0"/>
    <n v="0"/>
    <n v="2.3591528195118614"/>
    <n v="5.9808151629555439"/>
    <n v="0"/>
    <n v="0"/>
    <n v="0"/>
    <n v="0"/>
    <n v="0"/>
    <n v="0"/>
    <n v="0"/>
    <n v="0"/>
    <m/>
    <n v="0"/>
    <n v="0"/>
    <n v="0"/>
    <n v="0"/>
    <n v="0"/>
    <x v="2"/>
    <m/>
    <s v="No root cause"/>
    <s v="No root cause"/>
    <s v="No root cause"/>
    <x v="3"/>
    <s v=""/>
    <s v="NRO_102"/>
    <m/>
    <s v=""/>
  </r>
  <r>
    <s v="Muyuka-Beach-Bush-IHS"/>
    <s v="SUO_255"/>
    <s v="SUD-OUEST"/>
    <s v="HIS "/>
    <s v="Hybrid-Gen"/>
    <s v="SUD-OUEST"/>
    <s v="Muyuka"/>
    <s v="Huawei"/>
    <n v="0"/>
    <n v="0"/>
    <n v="0"/>
    <n v="0"/>
    <n v="0"/>
    <n v="0"/>
    <n v="0"/>
    <n v="0"/>
    <n v="0"/>
    <n v="0"/>
    <n v="0"/>
    <n v="0"/>
    <n v="0"/>
    <n v="0"/>
    <n v="0"/>
    <n v="4.8225338367105843"/>
    <n v="0"/>
    <n v="0"/>
    <n v="0"/>
    <n v="0"/>
    <n v="0"/>
    <n v="0"/>
    <n v="0"/>
    <n v="0"/>
    <m/>
    <n v="0"/>
    <n v="0"/>
    <n v="0"/>
    <n v="0"/>
    <n v="0"/>
    <x v="2"/>
    <m/>
    <s v="No root cause"/>
    <s v="No root cause"/>
    <s v="No root cause"/>
    <x v="3"/>
    <s v=""/>
    <s v="SUO_255"/>
    <m/>
    <s v=""/>
  </r>
  <r>
    <s v="Ouro-Zangui"/>
    <s v="EXN_199"/>
    <s v="EXTREME-NORD"/>
    <s v="IHS"/>
    <s v="Hybrid-Gen"/>
    <s v="EXTREME-NORD"/>
    <s v="Ouro Zangui"/>
    <s v="Huawei"/>
    <n v="0"/>
    <n v="0"/>
    <n v="0"/>
    <n v="0"/>
    <n v="0"/>
    <n v="0"/>
    <n v="0"/>
    <n v="0"/>
    <n v="0"/>
    <n v="0"/>
    <n v="0"/>
    <n v="0"/>
    <n v="0"/>
    <n v="4.8154711456968938E-3"/>
    <n v="9.7361692534664229E-2"/>
    <n v="1.3514708945789922"/>
    <n v="0"/>
    <n v="0"/>
    <n v="0"/>
    <n v="0"/>
    <n v="0"/>
    <n v="0"/>
    <n v="0"/>
    <n v="0"/>
    <m/>
    <n v="0"/>
    <n v="0"/>
    <n v="0"/>
    <n v="0"/>
    <n v="0"/>
    <x v="2"/>
    <m/>
    <s v="No root cause"/>
    <s v="No root cause"/>
    <s v="No root cause"/>
    <x v="3"/>
    <s v=""/>
    <s v="EXN_199"/>
    <m/>
    <s v=""/>
  </r>
  <r>
    <s v="Dargala-New"/>
    <s v="EXN_190"/>
    <s v="EXTREME-NORD"/>
    <s v="IHS"/>
    <s v="Grid-Gen"/>
    <s v="EXTREME-NORD"/>
    <s v="Dargala"/>
    <s v="Huawei"/>
    <n v="0"/>
    <n v="0"/>
    <n v="0"/>
    <n v="0"/>
    <n v="0"/>
    <n v="0"/>
    <n v="0"/>
    <n v="0"/>
    <n v="0"/>
    <n v="0"/>
    <n v="0"/>
    <n v="0"/>
    <n v="0"/>
    <n v="4.2804187961750159E-3"/>
    <n v="9.7736229179329559E-2"/>
    <n v="1.3514173893440402"/>
    <n v="0"/>
    <n v="0"/>
    <n v="0"/>
    <n v="0"/>
    <n v="0"/>
    <n v="0"/>
    <n v="0"/>
    <n v="0"/>
    <m/>
    <n v="0"/>
    <n v="0"/>
    <n v="0"/>
    <n v="0"/>
    <n v="0"/>
    <x v="2"/>
    <m/>
    <s v="No root cause"/>
    <s v="No root cause"/>
    <s v="No root cause"/>
    <x v="3"/>
    <s v=""/>
    <s v="EXN_190"/>
    <m/>
    <s v=""/>
  </r>
  <r>
    <s v="Gagadje"/>
    <s v="EXN_209"/>
    <s v="EXTREME-NORD"/>
    <s v="CAMUSAT"/>
    <s v="Hybrid Solar - S3"/>
    <s v="EXTREME-NORD"/>
    <s v="Mindif"/>
    <s v="Huawei"/>
    <n v="0"/>
    <n v="0"/>
    <n v="0"/>
    <n v="0"/>
    <n v="0"/>
    <n v="0"/>
    <n v="0"/>
    <n v="0"/>
    <n v="0"/>
    <n v="0"/>
    <n v="0"/>
    <n v="0"/>
    <n v="0"/>
    <n v="5.4878535982627201E-2"/>
    <n v="0.1089188232843368"/>
    <n v="1.3505613055848051"/>
    <n v="0"/>
    <n v="0"/>
    <n v="0"/>
    <n v="0"/>
    <n v="0"/>
    <n v="0"/>
    <n v="0"/>
    <n v="0"/>
    <m/>
    <n v="0"/>
    <n v="0"/>
    <n v="0"/>
    <n v="0"/>
    <n v="0"/>
    <x v="2"/>
    <m/>
    <s v="No root cause"/>
    <s v="No root cause"/>
    <s v="No root cause"/>
    <x v="3"/>
    <s v=""/>
    <s v="EXN_209"/>
    <m/>
    <s v=""/>
  </r>
  <r>
    <s v="Kar-Hay-Ville"/>
    <s v="EXN_192"/>
    <s v="EXTREME-NORD"/>
    <s v="CAMUSAT"/>
    <s v="Bad Grid + GE"/>
    <s v="EXTREME-NORD"/>
    <s v="Kar-Hay"/>
    <s v="Huawei"/>
    <n v="0"/>
    <n v="0"/>
    <n v="0"/>
    <n v="0"/>
    <n v="0"/>
    <n v="0"/>
    <n v="0"/>
    <n v="0"/>
    <n v="0"/>
    <n v="0"/>
    <n v="0"/>
    <n v="0"/>
    <n v="0"/>
    <n v="0.72453222156589114"/>
    <n v="5.4040287301709608E-2"/>
    <n v="1.0564608641309463"/>
    <n v="0"/>
    <n v="0"/>
    <n v="0"/>
    <n v="0"/>
    <n v="0"/>
    <n v="0"/>
    <n v="0"/>
    <n v="0"/>
    <m/>
    <n v="0"/>
    <n v="0"/>
    <n v="0"/>
    <n v="0"/>
    <n v="0"/>
    <x v="2"/>
    <m/>
    <s v="No root cause"/>
    <s v="No root cause"/>
    <s v="No root cause"/>
    <x v="3"/>
    <s v=""/>
    <s v="EXN_192"/>
    <m/>
    <s v=""/>
  </r>
  <r>
    <s v="Meri"/>
    <s v="EXN_023"/>
    <s v="EXTREME-NORD"/>
    <s v="IHS"/>
    <s v="Grid-Gen"/>
    <s v="EXTREME-NORD"/>
    <s v="Meri"/>
    <s v="Huawei"/>
    <n v="0"/>
    <n v="0"/>
    <n v="0"/>
    <n v="0"/>
    <n v="0"/>
    <n v="0"/>
    <n v="0"/>
    <n v="0"/>
    <n v="0"/>
    <n v="0"/>
    <n v="0"/>
    <n v="0"/>
    <n v="0"/>
    <n v="1.2785967645741125"/>
    <n v="6.6703192907060685E-2"/>
    <n v="4.940316693918665E-2"/>
    <n v="0"/>
    <n v="0"/>
    <n v="0"/>
    <n v="0"/>
    <n v="0"/>
    <n v="0"/>
    <n v="0"/>
    <n v="0"/>
    <m/>
    <n v="0"/>
    <n v="0"/>
    <n v="0"/>
    <n v="0"/>
    <n v="0"/>
    <x v="2"/>
    <m/>
    <s v="No root cause"/>
    <s v="No root cause"/>
    <s v="No root cause"/>
    <x v="3"/>
    <s v=""/>
    <s v="EXN_023"/>
    <m/>
    <s v=""/>
  </r>
  <r>
    <s v="Maga"/>
    <s v="EXN_014"/>
    <s v="EXTREME-NORD"/>
    <s v="IHS"/>
    <s v="Grid-Gen"/>
    <s v="EXTREME-NORD"/>
    <s v="Maga"/>
    <s v="Huawei"/>
    <n v="0"/>
    <n v="0"/>
    <n v="0"/>
    <n v="0"/>
    <n v="0"/>
    <n v="0"/>
    <n v="0"/>
    <n v="0"/>
    <n v="0"/>
    <n v="0"/>
    <n v="0"/>
    <n v="0"/>
    <n v="0"/>
    <n v="0"/>
    <n v="1.6479612365273816E-2"/>
    <n v="3.6026858201139732E-2"/>
    <n v="0"/>
    <n v="0"/>
    <n v="0"/>
    <n v="0"/>
    <n v="0"/>
    <n v="0"/>
    <n v="0"/>
    <n v="0"/>
    <m/>
    <n v="0"/>
    <n v="0"/>
    <n v="0"/>
    <n v="0"/>
    <n v="0"/>
    <x v="2"/>
    <m/>
    <s v="No root cause"/>
    <s v="No root cause"/>
    <s v="No root cause"/>
    <x v="3"/>
    <s v=""/>
    <s v="EXN_014"/>
    <m/>
    <s v=""/>
  </r>
  <r>
    <s v="Zouhaye"/>
    <s v="EXN_242"/>
    <s v="EXTREME-NORD"/>
    <s v="CAMUSAT"/>
    <s v="Hybrid Solar - S3"/>
    <s v="EXTREME-NORD"/>
    <s v="Zouhaye"/>
    <s v="Huawei"/>
    <n v="0"/>
    <n v="0"/>
    <n v="0"/>
    <n v="0"/>
    <n v="0"/>
    <n v="0"/>
    <n v="0"/>
    <n v="0"/>
    <n v="0"/>
    <n v="0"/>
    <n v="0"/>
    <n v="0"/>
    <n v="0"/>
    <n v="0.20374793469793084"/>
    <n v="0"/>
    <n v="1.4624764220264645E-2"/>
    <n v="0"/>
    <n v="0"/>
    <n v="0"/>
    <n v="0"/>
    <n v="0"/>
    <n v="0"/>
    <n v="0"/>
    <n v="0"/>
    <m/>
    <n v="0"/>
    <n v="0"/>
    <n v="0"/>
    <n v="0"/>
    <n v="0"/>
    <x v="2"/>
    <m/>
    <s v="No root cause"/>
    <s v="No root cause"/>
    <s v="No root cause"/>
    <x v="3"/>
    <s v=""/>
    <s v="EXN_242"/>
    <m/>
    <s v=""/>
  </r>
  <r>
    <s v="Hougno"/>
    <s v="EXN_245"/>
    <s v="EXTREME-NORD"/>
    <s v="CAMUSAT"/>
    <s v="HGB"/>
    <s v="EXTREME-NORD"/>
    <s v="Hougno"/>
    <s v="Huawei"/>
    <n v="0"/>
    <n v="0"/>
    <n v="0"/>
    <n v="0"/>
    <n v="0"/>
    <n v="0"/>
    <n v="0"/>
    <n v="0"/>
    <n v="0"/>
    <n v="0"/>
    <n v="0"/>
    <n v="0"/>
    <n v="0"/>
    <n v="0.2044791729089441"/>
    <n v="0"/>
    <n v="1.3822185695981827E-2"/>
    <n v="0"/>
    <n v="0"/>
    <n v="0"/>
    <n v="0"/>
    <n v="0"/>
    <n v="0"/>
    <n v="0"/>
    <n v="0"/>
    <m/>
    <n v="0"/>
    <n v="0"/>
    <n v="0"/>
    <n v="0"/>
    <n v="0"/>
    <x v="2"/>
    <m/>
    <s v="No root cause"/>
    <s v="No root cause"/>
    <s v="No root cause"/>
    <x v="3"/>
    <s v=""/>
    <s v="EXN_245"/>
    <m/>
    <s v=""/>
  </r>
  <r>
    <s v="Idenau-MTN"/>
    <s v="SUO_036"/>
    <s v="SUD-OUEST"/>
    <s v="IHS"/>
    <s v="Grid-Gen"/>
    <s v="SUD-OUEST"/>
    <s v="Idenau"/>
    <s v="Huawei"/>
    <n v="0"/>
    <n v="0"/>
    <n v="0"/>
    <n v="0"/>
    <n v="0"/>
    <n v="0"/>
    <n v="0"/>
    <n v="0"/>
    <n v="0"/>
    <n v="0"/>
    <n v="0"/>
    <n v="0"/>
    <n v="0"/>
    <n v="0"/>
    <n v="0"/>
    <n v="9.9163035444721249E-3"/>
    <n v="0"/>
    <n v="0"/>
    <n v="0"/>
    <n v="0"/>
    <n v="0"/>
    <n v="0"/>
    <n v="0"/>
    <n v="0"/>
    <m/>
    <n v="0"/>
    <n v="0"/>
    <n v="0"/>
    <n v="0"/>
    <n v="0"/>
    <x v="2"/>
    <m/>
    <s v="No root cause"/>
    <s v="No root cause"/>
    <s v="No root cause"/>
    <x v="3"/>
    <s v=""/>
    <s v="SUO_036"/>
    <m/>
    <s v=""/>
  </r>
  <r>
    <s v="Bogo"/>
    <s v="EXN_006"/>
    <s v="EXTREME-NORD"/>
    <s v="IHS"/>
    <s v="Grid-Hybrid-Gen"/>
    <s v="EXTREME-NORD"/>
    <s v="Bogo"/>
    <s v="Huawei"/>
    <n v="0"/>
    <n v="0"/>
    <n v="0"/>
    <n v="0"/>
    <n v="0"/>
    <n v="0"/>
    <n v="0"/>
    <n v="0"/>
    <n v="0"/>
    <n v="0"/>
    <n v="0"/>
    <n v="0"/>
    <n v="0"/>
    <n v="0"/>
    <n v="0"/>
    <n v="6.777329760610443E-3"/>
    <n v="0"/>
    <n v="0"/>
    <n v="0"/>
    <n v="0"/>
    <n v="0"/>
    <n v="0"/>
    <n v="0"/>
    <n v="0"/>
    <m/>
    <n v="0"/>
    <n v="0"/>
    <n v="0"/>
    <n v="0"/>
    <n v="0"/>
    <x v="2"/>
    <m/>
    <s v="No root cause"/>
    <s v="No root cause"/>
    <s v="No root cause"/>
    <x v="3"/>
    <s v=""/>
    <s v="EXN_006"/>
    <m/>
    <s v=""/>
  </r>
  <r>
    <s v="Zidim-IHS"/>
    <s v="EXN_154"/>
    <s v="EXTREME-NORD"/>
    <s v="IHS"/>
    <s v="Solar-Gen"/>
    <s v="EXTREME-NORD"/>
    <s v="Zidim"/>
    <s v="Huawei"/>
    <n v="0"/>
    <n v="0"/>
    <n v="0"/>
    <n v="0"/>
    <n v="0"/>
    <n v="0"/>
    <n v="0"/>
    <n v="0"/>
    <n v="0"/>
    <n v="0"/>
    <n v="0"/>
    <n v="0"/>
    <n v="0"/>
    <n v="2.675261747609386E-4"/>
    <n v="0"/>
    <n v="3.0319633139573037E-3"/>
    <n v="0"/>
    <n v="0"/>
    <n v="0"/>
    <n v="0"/>
    <n v="0"/>
    <n v="0"/>
    <n v="0"/>
    <n v="0"/>
    <m/>
    <n v="0"/>
    <n v="0"/>
    <n v="0"/>
    <n v="0"/>
    <n v="0"/>
    <x v="2"/>
    <m/>
    <s v="No root cause"/>
    <s v="No root cause"/>
    <s v="No root cause"/>
    <x v="3"/>
    <s v=""/>
    <s v="EXN_154"/>
    <m/>
    <s v=""/>
  </r>
  <r>
    <s v="Mamfe-Camtel"/>
    <s v="SUO_245"/>
    <s v="SUD-OUEST"/>
    <s v="ESCO"/>
    <s v="HGB"/>
    <s v="SUD-OUEST"/>
    <s v="Mamfe"/>
    <s v="NOKIA"/>
    <n v="0"/>
    <n v="0"/>
    <n v="0"/>
    <n v="0"/>
    <n v="18.542069805607813"/>
    <n v="18.542178018836168"/>
    <n v="18.542069805607813"/>
    <n v="18.542232125450344"/>
    <n v="18.542069805607813"/>
    <n v="18.542178018836168"/>
    <n v="13.304771466270058"/>
    <n v="2.2600254542237748"/>
    <n v="12.850081021405529"/>
    <n v="3.6650372539115894"/>
    <n v="2.2600254542237748"/>
    <n v="0"/>
    <n v="0"/>
    <n v="0"/>
    <n v="0"/>
    <n v="0"/>
    <n v="0"/>
    <n v="0"/>
    <n v="0"/>
    <n v="0"/>
    <m/>
    <n v="0"/>
    <n v="0"/>
    <n v="0"/>
    <n v="0"/>
    <n v="0"/>
    <x v="2"/>
    <m/>
    <s v="No root cause"/>
    <s v="No root cause"/>
    <s v="No root cause"/>
    <x v="3"/>
    <s v=""/>
    <s v="SUO_245"/>
    <m/>
    <s v=""/>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71563251748551071"/>
    <n v="0"/>
    <n v="0.14401825741297195"/>
    <n v="0.71563251748551071"/>
    <n v="0"/>
    <n v="0"/>
    <n v="0"/>
    <n v="0"/>
    <n v="0"/>
    <n v="0"/>
    <n v="0"/>
    <n v="0"/>
    <n v="0"/>
    <m/>
    <n v="0"/>
    <n v="0"/>
    <n v="0"/>
    <n v="0"/>
    <n v="0"/>
    <x v="2"/>
    <m/>
    <s v="No root cause"/>
    <s v="No root cause"/>
    <s v="No root cause"/>
    <x v="3"/>
    <s v="(05-10-2026 ticket): INC-20260510-00015052...Auto TT closure RCA...Others"/>
    <s v="EXN_064"/>
    <m/>
    <s v=""/>
  </r>
  <r>
    <s v="Kumbo-Bangam-IHS"/>
    <s v="NRO_052"/>
    <s v="NORD-OUEST"/>
    <s v="IHS"/>
    <s v="Grid-Gen"/>
    <s v="NORD-OUEST"/>
    <s v="Kumbo-Bangam"/>
    <s v="Huawei"/>
    <n v="0"/>
    <n v="0"/>
    <n v="0"/>
    <n v="0"/>
    <n v="0"/>
    <n v="0"/>
    <n v="0"/>
    <n v="0"/>
    <n v="0"/>
    <n v="0"/>
    <n v="0"/>
    <n v="0"/>
    <n v="0"/>
    <n v="8.0600999335108288"/>
    <n v="0.66597965944988058"/>
    <n v="0"/>
    <n v="0"/>
    <n v="0"/>
    <n v="0"/>
    <n v="0"/>
    <n v="0"/>
    <n v="0"/>
    <n v="0"/>
    <n v="0"/>
    <m/>
    <n v="0"/>
    <n v="0"/>
    <n v="0"/>
    <n v="0"/>
    <n v="0"/>
    <x v="2"/>
    <m/>
    <s v="No root cause"/>
    <s v="No root cause"/>
    <s v="No root cause"/>
    <x v="3"/>
    <s v=""/>
    <s v="NRO_052"/>
    <m/>
    <s v=""/>
  </r>
  <r>
    <s v="Magada-IHS"/>
    <s v="EXN_128"/>
    <s v="EXTREME-NORD"/>
    <s v="IHS"/>
    <s v="Gen Only"/>
    <s v="EXTREME-NORD"/>
    <s v="Magada"/>
    <s v="NOKIA"/>
    <n v="0"/>
    <n v="2.1403332599658708E-3"/>
    <n v="3.8023408028515511E-2"/>
    <n v="0"/>
    <n v="0"/>
    <n v="0"/>
    <n v="0"/>
    <n v="0.14857273970691828"/>
    <n v="0"/>
    <n v="0"/>
    <n v="0"/>
    <n v="0.4019074223636861"/>
    <n v="0.20079234285224226"/>
    <n v="2.4452712958094893E-2"/>
    <n v="0.40190742236368598"/>
    <n v="0"/>
    <n v="0"/>
    <n v="0"/>
    <n v="0"/>
    <n v="0"/>
    <n v="0"/>
    <n v="0"/>
    <n v="0"/>
    <n v="0"/>
    <m/>
    <n v="0"/>
    <n v="0"/>
    <n v="0"/>
    <n v="0"/>
    <n v="0"/>
    <x v="2"/>
    <m/>
    <s v="IHS"/>
    <s v="POWER ISSUE"/>
    <s v="Defaut GE &amp; Power Cabinet"/>
    <x v="0"/>
    <s v="(05-10-2026 ticket): INC-20260510-00014909...Grid Outage"/>
    <s v="EXN_128"/>
    <m/>
    <s v=""/>
  </r>
  <r>
    <s v="Wina-IHS"/>
    <s v="EXN_127"/>
    <s v="EXTREME-NORD"/>
    <s v="IHS"/>
    <s v="Gen Only"/>
    <s v="EXTREME-NORD"/>
    <s v="Wina"/>
    <s v="Huawei"/>
    <n v="0"/>
    <n v="0"/>
    <n v="0"/>
    <n v="0"/>
    <n v="0"/>
    <n v="0"/>
    <n v="0"/>
    <n v="0"/>
    <n v="0"/>
    <n v="0"/>
    <n v="0"/>
    <n v="0"/>
    <n v="0"/>
    <n v="3.2727368712421483E-2"/>
    <n v="0.36586879660305965"/>
    <n v="0"/>
    <n v="0"/>
    <n v="0"/>
    <n v="0"/>
    <n v="0"/>
    <n v="0"/>
    <n v="0"/>
    <n v="0"/>
    <n v="0"/>
    <m/>
    <n v="0"/>
    <n v="0"/>
    <n v="0"/>
    <n v="0"/>
    <n v="0"/>
    <x v="2"/>
    <m/>
    <s v="No root cause"/>
    <s v="No root cause"/>
    <s v="No root cause"/>
    <x v="3"/>
    <s v=""/>
    <s v="EXN_127"/>
    <m/>
    <s v=""/>
  </r>
  <r>
    <s v="Tiko-Stadium-IHS"/>
    <s v="SUO_105"/>
    <s v="SUD-OUEST"/>
    <s v="IHS"/>
    <s v="Grid-Gen"/>
    <s v="SUD-OUEST"/>
    <s v="Tiko"/>
    <s v="Huawei"/>
    <n v="0"/>
    <n v="0"/>
    <n v="0"/>
    <n v="0"/>
    <n v="0"/>
    <n v="0"/>
    <n v="0"/>
    <n v="0"/>
    <n v="0"/>
    <n v="0"/>
    <n v="0"/>
    <n v="0"/>
    <n v="0"/>
    <n v="0"/>
    <n v="0.18405800823552576"/>
    <n v="0"/>
    <n v="0"/>
    <n v="0"/>
    <n v="0"/>
    <n v="0"/>
    <n v="0"/>
    <n v="0"/>
    <n v="0"/>
    <n v="0"/>
    <m/>
    <n v="0"/>
    <n v="0"/>
    <n v="0"/>
    <n v="0"/>
    <n v="0"/>
    <x v="2"/>
    <m/>
    <s v="No root cause"/>
    <s v="No root cause"/>
    <s v="No root cause"/>
    <x v="3"/>
    <s v=""/>
    <s v="SUO_105"/>
    <m/>
    <s v=""/>
  </r>
  <r>
    <s v="Balaza"/>
    <s v="EXN_036"/>
    <s v="EXTREME-NORD"/>
    <s v="IHS"/>
    <s v="Solar-Grid-Gen"/>
    <s v="EXTREME-NORD"/>
    <s v="Balaza"/>
    <s v="Huawei"/>
    <n v="0"/>
    <n v="0"/>
    <n v="0"/>
    <n v="0"/>
    <n v="0"/>
    <n v="0"/>
    <n v="0"/>
    <n v="0"/>
    <n v="0"/>
    <n v="0"/>
    <n v="0"/>
    <n v="0"/>
    <n v="0"/>
    <n v="0"/>
    <n v="0.1149470797556166"/>
    <n v="0"/>
    <n v="0"/>
    <n v="0"/>
    <n v="0"/>
    <n v="0"/>
    <n v="0"/>
    <n v="0"/>
    <n v="0"/>
    <n v="0"/>
    <m/>
    <n v="0"/>
    <n v="0"/>
    <n v="0"/>
    <n v="0"/>
    <n v="0"/>
    <x v="2"/>
    <m/>
    <s v="No root cause"/>
    <s v="No root cause"/>
    <s v="No root cause"/>
    <x v="3"/>
    <s v=""/>
    <s v="EXN_036"/>
    <m/>
    <s v=""/>
  </r>
  <r>
    <s v="Kolofata"/>
    <s v="EXN_104"/>
    <s v="EXTREME-NORD"/>
    <s v="IHS"/>
    <s v="Grid-Hybrid-Gen"/>
    <s v="EXTREME-NORD"/>
    <s v="Kolofata"/>
    <s v="Huawei"/>
    <n v="0"/>
    <n v="0"/>
    <n v="0"/>
    <n v="0"/>
    <n v="0"/>
    <n v="0"/>
    <n v="0"/>
    <n v="0"/>
    <n v="0"/>
    <n v="0"/>
    <n v="0"/>
    <n v="0"/>
    <n v="0"/>
    <n v="0.56537198266145017"/>
    <n v="7.5799082848932615E-3"/>
    <n v="0"/>
    <n v="0"/>
    <n v="0"/>
    <n v="0"/>
    <n v="0"/>
    <n v="0"/>
    <n v="0"/>
    <n v="0"/>
    <n v="0"/>
    <m/>
    <n v="0"/>
    <n v="0"/>
    <n v="0"/>
    <n v="0"/>
    <n v="0"/>
    <x v="2"/>
    <m/>
    <s v="Exclu"/>
    <s v="Exclu"/>
    <s v="EXCLU"/>
    <x v="2"/>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
    <s v="EXN_007"/>
    <s v="EXN_007_H_Amchide -{ 10/05/2026 FME yaouba :de nouveau vandalisé et le comble c’est ces gars vise seulement les câbles qui alimentent directement les équipements de réseau   ETR=11/05/2026  } "/>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r>
  <r>
    <s v="Pouss-New"/>
    <s v="EXN_189"/>
    <s v="EXTREME-NORD"/>
    <s v="IHS"/>
    <s v="Grid-Hybrid-Gen"/>
    <s v="EXTREME-NORD"/>
    <s v="Pouss"/>
    <s v="Huawei"/>
    <n v="0"/>
    <n v="0"/>
    <n v="0"/>
    <n v="0"/>
    <n v="0"/>
    <n v="0"/>
    <n v="0"/>
    <n v="0"/>
    <n v="0"/>
    <n v="0"/>
    <n v="0"/>
    <n v="0"/>
    <n v="0"/>
    <n v="0"/>
    <n v="3.4778402718922017E-3"/>
    <n v="0"/>
    <n v="0"/>
    <n v="0"/>
    <n v="0"/>
    <n v="0"/>
    <n v="0"/>
    <n v="0"/>
    <n v="0"/>
    <n v="0"/>
    <m/>
    <n v="0"/>
    <n v="0"/>
    <n v="0"/>
    <n v="0"/>
    <n v="0"/>
    <x v="2"/>
    <m/>
    <s v="No root cause"/>
    <s v="No root cause"/>
    <s v="No root cause"/>
    <x v="3"/>
    <s v=""/>
    <s v="EXN_189"/>
    <m/>
    <s v=""/>
  </r>
  <r>
    <s v="Bogo-MTN"/>
    <s v="EXN_097"/>
    <s v="EXTREME-NORD"/>
    <s v="IHS"/>
    <s v="Grid-Gen"/>
    <s v="EXTREME-NORD"/>
    <s v="Bogo"/>
    <s v="Huawei"/>
    <n v="0"/>
    <n v="0"/>
    <n v="0"/>
    <n v="0"/>
    <n v="0"/>
    <n v="0"/>
    <n v="0"/>
    <n v="0"/>
    <n v="0"/>
    <n v="0"/>
    <n v="0"/>
    <n v="0"/>
    <n v="0"/>
    <n v="0"/>
    <n v="3.3886648803052215E-3"/>
    <n v="0"/>
    <n v="0"/>
    <n v="0"/>
    <n v="0"/>
    <n v="0"/>
    <n v="0"/>
    <n v="0"/>
    <n v="0"/>
    <n v="0"/>
    <m/>
    <n v="0"/>
    <n v="0"/>
    <n v="0"/>
    <n v="0"/>
    <n v="0"/>
    <x v="2"/>
    <m/>
    <s v="No root cause"/>
    <s v="No root cause"/>
    <s v="No root cause"/>
    <x v="3"/>
    <s v=""/>
    <s v="EXN_097"/>
    <m/>
    <s v=""/>
  </r>
  <r>
    <s v="Dziguilao"/>
    <s v="EXN_074"/>
    <s v="EXTREME-NORD"/>
    <s v="IHS"/>
    <s v="Gen-Solar AER"/>
    <s v="EXTREME-NORD"/>
    <s v="Dziguilao"/>
    <s v="Huawei"/>
    <n v="0"/>
    <n v="0"/>
    <n v="0"/>
    <n v="0"/>
    <n v="0"/>
    <n v="0"/>
    <n v="0"/>
    <n v="0"/>
    <n v="0"/>
    <n v="0"/>
    <n v="0"/>
    <n v="0"/>
    <n v="0"/>
    <n v="0"/>
    <n v="2.675261747609386E-4"/>
    <n v="0"/>
    <n v="0"/>
    <n v="0"/>
    <n v="0"/>
    <n v="0"/>
    <n v="0"/>
    <n v="0"/>
    <n v="0"/>
    <n v="0"/>
    <m/>
    <n v="0"/>
    <n v="0"/>
    <n v="0"/>
    <n v="0"/>
    <n v="0"/>
    <x v="2"/>
    <m/>
    <s v="No root cause"/>
    <s v="No root cause"/>
    <s v="No root cause"/>
    <x v="3"/>
    <s v=""/>
    <s v="EXN_074"/>
    <m/>
    <s v=""/>
  </r>
  <r>
    <s v="Tiko-Junction-IHS"/>
    <s v="SUO_205"/>
    <s v="SUD-OUEST"/>
    <s v="IHS"/>
    <s v="Grid-Gen"/>
    <s v="SUD-OUEST"/>
    <s v="Tiko"/>
    <s v="Huawei"/>
    <n v="0"/>
    <n v="0"/>
    <n v="0"/>
    <n v="0"/>
    <n v="0"/>
    <n v="0"/>
    <n v="0"/>
    <n v="0"/>
    <n v="0"/>
    <n v="0"/>
    <n v="0"/>
    <n v="0"/>
    <n v="0"/>
    <n v="6.9217938949813498E-2"/>
    <n v="8.9175391586979543E-5"/>
    <n v="0"/>
    <n v="0"/>
    <n v="0"/>
    <n v="0"/>
    <n v="0"/>
    <n v="0"/>
    <n v="0"/>
    <n v="0"/>
    <n v="0"/>
    <m/>
    <n v="0"/>
    <n v="0"/>
    <n v="0"/>
    <n v="0"/>
    <n v="0"/>
    <x v="2"/>
    <m/>
    <s v="No root cause"/>
    <s v="No root cause"/>
    <s v="No root cause"/>
    <x v="3"/>
    <s v=""/>
    <s v="SUO_205"/>
    <m/>
    <s v=""/>
  </r>
  <r>
    <s v="Belo"/>
    <s v="NRO_032"/>
    <s v="NORD-OUEST"/>
    <s v="IHS"/>
    <s v="Grid-Gen"/>
    <s v="NORD-OUEST"/>
    <s v="Belo"/>
    <s v="NOKIA"/>
    <n v="0"/>
    <n v="0"/>
    <n v="0"/>
    <n v="0"/>
    <n v="0"/>
    <n v="0"/>
    <n v="0"/>
    <n v="0"/>
    <n v="0"/>
    <n v="2.4744041952081322"/>
    <n v="0.12246308030734648"/>
    <n v="0"/>
    <n v="7.3299293438313221E-2"/>
    <n v="0"/>
    <n v="0"/>
    <n v="0"/>
    <n v="0"/>
    <n v="0.14171753231002795"/>
    <n v="0"/>
    <n v="0"/>
    <n v="0"/>
    <n v="0"/>
    <n v="0"/>
    <n v="0"/>
    <m/>
    <n v="0"/>
    <n v="0"/>
    <n v="0"/>
    <n v="0"/>
    <n v="0"/>
    <x v="2"/>
    <m/>
    <s v="No root cause"/>
    <s v="No root cause"/>
    <s v="No root cause"/>
    <x v="3"/>
    <s v=""/>
    <s v="NRO_032"/>
    <m/>
    <s v=""/>
  </r>
  <r>
    <s v="Aguli-MTN"/>
    <s v="NRO_256"/>
    <s v="NORD-OUEST"/>
    <s v="IHS"/>
    <s v="Hybrid-Gen"/>
    <s v="NORD-OUEST"/>
    <s v="Aguli"/>
    <s v="NOKIA"/>
    <n v="0"/>
    <n v="0"/>
    <n v="0"/>
    <n v="0"/>
    <n v="0"/>
    <n v="0"/>
    <n v="0"/>
    <n v="0"/>
    <n v="0.76308022689801902"/>
    <n v="0"/>
    <n v="0.17719483110427151"/>
    <n v="0"/>
    <n v="0"/>
    <n v="0"/>
    <n v="0"/>
    <n v="0"/>
    <n v="0"/>
    <n v="4.9742033427217218E-2"/>
    <n v="0"/>
    <n v="0"/>
    <n v="0"/>
    <n v="0"/>
    <n v="0"/>
    <n v="0"/>
    <m/>
    <n v="0"/>
    <n v="0"/>
    <n v="0"/>
    <n v="0"/>
    <n v="0"/>
    <x v="2"/>
    <m/>
    <s v="No root cause"/>
    <s v="No root cause"/>
    <s v="No root cause"/>
    <x v="3"/>
    <s v=""/>
    <s v="NRO_256"/>
    <m/>
    <s v=""/>
  </r>
  <r>
    <s v="Mokong-MTN-IHS"/>
    <s v="EXN_161"/>
    <s v="EXTREME-NORD"/>
    <s v="IHS"/>
    <s v="Hybrid-Gen"/>
    <s v="EXTREME-NORD"/>
    <s v="Mokong"/>
    <s v="NOKIA"/>
    <n v="0"/>
    <n v="0"/>
    <n v="0"/>
    <n v="3.745583204940658E-3"/>
    <n v="0"/>
    <n v="0"/>
    <n v="0"/>
    <n v="2.0662503352013832"/>
    <n v="0"/>
    <n v="2.9429582324530077E-3"/>
    <n v="0"/>
    <n v="0"/>
    <n v="0"/>
    <n v="0"/>
    <n v="0"/>
    <n v="0"/>
    <n v="0"/>
    <n v="0"/>
    <n v="0"/>
    <n v="0"/>
    <n v="0"/>
    <n v="0"/>
    <n v="0"/>
    <n v="0"/>
    <m/>
    <n v="0"/>
    <n v="0"/>
    <n v="0"/>
    <n v="0"/>
    <n v="0"/>
    <x v="2"/>
    <m/>
    <s v="No root cause"/>
    <s v="No root cause"/>
    <s v="No root cause"/>
    <x v="3"/>
    <s v=""/>
    <s v="EXN_161"/>
    <m/>
    <s v=""/>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n v="0"/>
    <n v="0"/>
    <n v="0"/>
    <n v="0"/>
    <n v="0"/>
    <n v="0"/>
    <n v="0"/>
    <n v="0"/>
    <n v="0"/>
    <m/>
    <n v="0"/>
    <n v="0"/>
    <n v="0"/>
    <n v="0"/>
    <n v="0"/>
    <x v="2"/>
    <m/>
    <s v="No root cause"/>
    <s v="No root cause"/>
    <s v="No root cause"/>
    <x v="3"/>
    <s v="(05-10-2026 ticket): INC-20260510-00014809...Others"/>
    <s v="EXN_138"/>
    <m/>
    <s v=""/>
  </r>
  <r>
    <s v="Kousseri-Papar-IHS"/>
    <s v="EXN_188"/>
    <s v="EXTREME-NORD"/>
    <s v="IHS"/>
    <s v="GenOnly"/>
    <s v="EXTREME-NORD"/>
    <s v="Kousseri"/>
    <s v="Huawei"/>
    <n v="0"/>
    <n v="0"/>
    <n v="2.2668384541410201E-2"/>
    <n v="0"/>
    <n v="1.3376308738046931E-3"/>
    <n v="0.13160504290406441"/>
    <n v="0.40523081444955239"/>
    <n v="0.16690066289419089"/>
    <n v="0"/>
    <n v="0"/>
    <n v="0"/>
    <n v="0"/>
    <n v="16.192913481321678"/>
    <n v="0"/>
    <n v="0"/>
    <n v="0"/>
    <n v="0"/>
    <n v="0"/>
    <n v="0"/>
    <n v="0"/>
    <n v="0"/>
    <n v="0"/>
    <n v="0"/>
    <n v="0"/>
    <m/>
    <n v="0"/>
    <n v="0"/>
    <n v="0"/>
    <n v="0"/>
    <n v="0"/>
    <x v="2"/>
    <m/>
    <s v="No root cause"/>
    <s v="No root cause"/>
    <s v="No root cause"/>
    <x v="3"/>
    <s v=""/>
    <s v="EXN_188"/>
    <m/>
    <s v=""/>
  </r>
  <r>
    <s v="Kousseri-Crtv"/>
    <s v="EXN_031"/>
    <s v="EXTREME-NORD"/>
    <s v="CAMUSAT"/>
    <s v="Bad Grid + Solar + GE"/>
    <s v="EXTREME-NORD"/>
    <s v="Kousseri"/>
    <s v="Huawei"/>
    <n v="0"/>
    <n v="0"/>
    <n v="0"/>
    <n v="0"/>
    <n v="0.60095296390465502"/>
    <n v="5.2773996741174493E-2"/>
    <n v="0.40772772541398777"/>
    <n v="0.16645478593625601"/>
    <n v="0"/>
    <n v="0"/>
    <n v="0"/>
    <n v="0"/>
    <n v="0"/>
    <n v="0"/>
    <n v="0"/>
    <n v="0"/>
    <n v="0"/>
    <n v="0"/>
    <n v="0"/>
    <n v="0"/>
    <n v="0"/>
    <n v="0"/>
    <n v="0"/>
    <n v="0"/>
    <m/>
    <n v="0"/>
    <n v="0"/>
    <n v="0"/>
    <n v="0"/>
    <n v="0"/>
    <x v="2"/>
    <m/>
    <s v="IHS"/>
    <s v="POWER ISSUE"/>
    <s v="Defaut GE &amp; Power Cabinet"/>
    <x v="0"/>
    <s v="(05-10-2026 ticket): INC-20260510-00013477...Grid Outage"/>
    <s v="EXN_031"/>
    <m/>
    <s v=""/>
  </r>
  <r>
    <s v="Kembong"/>
    <s v="NRO_026"/>
    <s v="NORD-OUEST"/>
    <s v="IHS"/>
    <s v="Grid-Gen"/>
    <s v="NORD-OUEST"/>
    <s v="Kembong"/>
    <s v="NOKIA"/>
    <n v="0"/>
    <n v="0"/>
    <n v="0"/>
    <n v="0"/>
    <n v="0"/>
    <n v="0"/>
    <n v="0"/>
    <n v="0"/>
    <n v="0"/>
    <n v="0"/>
    <n v="0"/>
    <n v="0"/>
    <n v="0"/>
    <n v="0"/>
    <n v="0"/>
    <n v="0"/>
    <n v="0"/>
    <n v="0"/>
    <n v="0"/>
    <n v="0"/>
    <n v="0"/>
    <n v="0"/>
    <n v="0"/>
    <n v="0"/>
    <m/>
    <n v="0"/>
    <n v="0"/>
    <n v="0"/>
    <n v="0"/>
    <n v="0"/>
    <x v="2"/>
    <m/>
    <s v="BSS"/>
    <s v="RAN ISSUE"/>
    <s v="BSS Hardware issue"/>
    <x v="1"/>
    <s v="(05-10-2026 cells nokia): 09/05/2026 : Need BO RAN analysis ..;..;(05-10-2026 cells nokia): 09/05/2026 : Need BO RAN analysis||Fme should check and clean jumper, port 1..;..;(05-10-2026 ticket): INC-20260510-00017010...Grid Outage"/>
    <s v="NRO_026"/>
    <m/>
    <s v=""/>
  </r>
  <r>
    <s v="Mamfe-Brasserie"/>
    <s v="SUO_073"/>
    <s v="SUD-OUEST"/>
    <s v="IHS"/>
    <s v="Grid-Gen"/>
    <s v="SUD-OUEST"/>
    <s v="Mamfe"/>
    <s v="Huawei"/>
    <n v="0"/>
    <n v="0"/>
    <n v="0"/>
    <n v="0"/>
    <n v="0"/>
    <n v="0"/>
    <n v="0"/>
    <n v="0"/>
    <n v="0"/>
    <n v="0"/>
    <n v="0"/>
    <n v="0"/>
    <n v="0"/>
    <n v="0"/>
    <n v="0"/>
    <n v="0"/>
    <n v="0"/>
    <n v="0"/>
    <n v="0"/>
    <n v="0"/>
    <n v="0"/>
    <n v="0"/>
    <n v="0"/>
    <n v="0"/>
    <m/>
    <n v="0"/>
    <n v="0"/>
    <n v="0"/>
    <n v="0"/>
    <n v="0"/>
    <x v="2"/>
    <m/>
    <s v="No root cause"/>
    <s v="No root cause"/>
    <s v="No root cause"/>
    <x v="3"/>
    <s v=""/>
    <s v="SUO_073"/>
    <m/>
    <s v=""/>
  </r>
  <r>
    <s v="Guidiguis"/>
    <s v="EXN_018"/>
    <s v="EXTREME-NORD"/>
    <s v="IHS"/>
    <s v="Grid-Gen"/>
    <s v="EXTREME-NORD"/>
    <s v="Guidiguis"/>
    <s v="Huawei"/>
    <n v="0"/>
    <n v="0"/>
    <n v="0"/>
    <n v="0"/>
    <n v="0"/>
    <n v="0"/>
    <n v="0"/>
    <n v="0"/>
    <n v="0"/>
    <n v="0"/>
    <n v="0"/>
    <n v="0"/>
    <n v="0"/>
    <n v="0"/>
    <n v="0"/>
    <n v="0"/>
    <n v="0"/>
    <n v="0"/>
    <n v="0"/>
    <n v="0"/>
    <n v="0"/>
    <n v="0"/>
    <n v="0"/>
    <n v="0"/>
    <m/>
    <n v="0"/>
    <n v="0"/>
    <n v="0"/>
    <n v="0"/>
    <n v="0"/>
    <x v="2"/>
    <m/>
    <s v="No root cause"/>
    <s v="No root cause"/>
    <s v="No root cause"/>
    <x v="3"/>
    <s v=""/>
    <s v="EXN_018"/>
    <m/>
    <s v=""/>
  </r>
  <r>
    <s v="Ekata-IHS"/>
    <s v="SUO_266"/>
    <s v="SUD-OUEST"/>
    <m/>
    <m/>
    <s v="SUD-OUEST"/>
    <s v="Bavenga"/>
    <s v="Huawei"/>
    <n v="0"/>
    <n v="0"/>
    <n v="0"/>
    <n v="0"/>
    <n v="0"/>
    <n v="0"/>
    <n v="0"/>
    <n v="0"/>
    <n v="0"/>
    <n v="0"/>
    <n v="0"/>
    <n v="0"/>
    <n v="0"/>
    <n v="0"/>
    <n v="0"/>
    <n v="0"/>
    <n v="0"/>
    <n v="0"/>
    <n v="0"/>
    <n v="0"/>
    <n v="0"/>
    <n v="0"/>
    <n v="0"/>
    <n v="0"/>
    <m/>
    <n v="0"/>
    <n v="0"/>
    <n v="0"/>
    <n v="0"/>
    <n v="0"/>
    <x v="2"/>
    <m/>
    <s v="No root cause"/>
    <s v="No root cause"/>
    <s v="No root cause"/>
    <x v="3"/>
    <s v=""/>
    <s v="SUO_266"/>
    <m/>
    <s v=""/>
  </r>
  <r>
    <s v="Bambili"/>
    <s v="SUO_010"/>
    <s v="NORD-OUEST"/>
    <s v="IHS"/>
    <s v="Grid-Gen"/>
    <s v="SUD-OUEST"/>
    <s v="Bambili"/>
    <s v="Huawei"/>
    <n v="0"/>
    <n v="0"/>
    <n v="0"/>
    <n v="0"/>
    <n v="0"/>
    <n v="0"/>
    <n v="0"/>
    <n v="0"/>
    <n v="0"/>
    <n v="0"/>
    <n v="0"/>
    <n v="0"/>
    <n v="0"/>
    <n v="0"/>
    <n v="0"/>
    <n v="0"/>
    <n v="0"/>
    <n v="0"/>
    <n v="0"/>
    <n v="0"/>
    <n v="0"/>
    <n v="0"/>
    <n v="0"/>
    <n v="0"/>
    <m/>
    <n v="0"/>
    <n v="0"/>
    <n v="0"/>
    <n v="0"/>
    <n v="0"/>
    <x v="2"/>
    <m/>
    <s v="No root cause"/>
    <s v="No root cause"/>
    <s v="No root cause"/>
    <x v="3"/>
    <s v=""/>
    <s v="SUO_010"/>
    <m/>
    <s v=""/>
  </r>
  <r>
    <s v="Hina"/>
    <s v="EXN_047"/>
    <s v="EXTREME-NORD"/>
    <s v="IHS"/>
    <s v="Solar-Gen"/>
    <s v="EXTREME-NORD"/>
    <s v="Hina"/>
    <s v="Huawei"/>
    <n v="0"/>
    <n v="0"/>
    <n v="0"/>
    <n v="0"/>
    <n v="0"/>
    <n v="0"/>
    <n v="0"/>
    <n v="0"/>
    <n v="0"/>
    <n v="0"/>
    <n v="0"/>
    <n v="0"/>
    <n v="0"/>
    <n v="0"/>
    <n v="0"/>
    <n v="0"/>
    <n v="0"/>
    <n v="0"/>
    <n v="0"/>
    <n v="0"/>
    <n v="0"/>
    <n v="0"/>
    <n v="0"/>
    <n v="0"/>
    <m/>
    <n v="0"/>
    <n v="0"/>
    <n v="0"/>
    <n v="0"/>
    <n v="0"/>
    <x v="2"/>
    <m/>
    <s v="No root cause"/>
    <s v="No root cause"/>
    <s v="No root cause"/>
    <x v="3"/>
    <s v=""/>
    <s v="EXN_047"/>
    <m/>
    <s v=""/>
  </r>
  <r>
    <s v="Mile29-Mamfe-IHS"/>
    <s v="SUO_102"/>
    <s v="SUD-OUEST"/>
    <s v="IHS"/>
    <s v="Solar-Gen"/>
    <s v="SUD-OUEST"/>
    <s v="Mile29"/>
    <s v="NOKIA"/>
    <n v="0"/>
    <n v="0"/>
    <n v="0"/>
    <n v="0"/>
    <n v="0"/>
    <n v="0"/>
    <n v="0"/>
    <n v="0"/>
    <n v="0"/>
    <n v="0"/>
    <n v="0"/>
    <n v="0"/>
    <n v="0"/>
    <n v="0"/>
    <n v="0"/>
    <n v="0"/>
    <n v="0"/>
    <n v="0"/>
    <n v="0"/>
    <n v="0"/>
    <n v="0"/>
    <n v="0"/>
    <n v="0"/>
    <n v="0"/>
    <m/>
    <n v="0"/>
    <n v="0"/>
    <n v="0"/>
    <n v="0"/>
    <n v="0"/>
    <x v="2"/>
    <m/>
    <s v="No root cause"/>
    <s v="No root cause"/>
    <s v="No root cause"/>
    <x v="3"/>
    <s v=""/>
    <s v="SUO_102"/>
    <m/>
    <s v=""/>
  </r>
  <r>
    <s v="Elogbatindi"/>
    <s v="SUO_037"/>
    <s v="LITTORAL"/>
    <s v="IHS"/>
    <s v="Grid-Gen"/>
    <s v="SUD-OUEST"/>
    <s v="Elogbatindi"/>
    <s v="ZTE"/>
    <n v="0"/>
    <n v="0"/>
    <n v="0"/>
    <n v="0"/>
    <n v="0"/>
    <n v="0"/>
    <n v="0"/>
    <n v="0"/>
    <n v="0"/>
    <n v="0"/>
    <n v="0"/>
    <n v="0"/>
    <n v="0"/>
    <n v="0"/>
    <n v="0"/>
    <n v="0"/>
    <n v="0"/>
    <n v="0"/>
    <n v="0"/>
    <n v="0"/>
    <n v="0"/>
    <n v="0"/>
    <n v="0"/>
    <n v="0"/>
    <m/>
    <n v="0"/>
    <n v="0"/>
    <n v="0"/>
    <n v="0"/>
    <n v="0"/>
    <x v="2"/>
    <m/>
    <s v="No root cause"/>
    <s v="No root cause"/>
    <s v="No root cause"/>
    <x v="3"/>
    <s v=""/>
    <s v="SUO_037"/>
    <m/>
    <s v=""/>
  </r>
  <r>
    <s v="Mpenda-Mbocko-IHS"/>
    <s v="SUO_008"/>
    <s v="SUD-OUEST"/>
    <s v="IHS"/>
    <s v="Grid-Gen"/>
    <s v="SUD-OUEST"/>
    <s v="Mpenda-Mbocko"/>
    <s v="NOKIA"/>
    <n v="0"/>
    <n v="0"/>
    <n v="0"/>
    <n v="0"/>
    <n v="0"/>
    <n v="0"/>
    <n v="0"/>
    <n v="0"/>
    <n v="0"/>
    <n v="0"/>
    <n v="0"/>
    <n v="0"/>
    <n v="0"/>
    <n v="0"/>
    <n v="0"/>
    <n v="0"/>
    <n v="0"/>
    <n v="0"/>
    <n v="0"/>
    <n v="0"/>
    <n v="0"/>
    <n v="0"/>
    <n v="0"/>
    <n v="0"/>
    <m/>
    <n v="0"/>
    <n v="0"/>
    <n v="0"/>
    <n v="0"/>
    <n v="0"/>
    <x v="2"/>
    <m/>
    <s v="No root cause"/>
    <s v="No root cause"/>
    <s v="No root cause"/>
    <x v="3"/>
    <s v=""/>
    <s v="SUO_008"/>
    <m/>
    <s v=""/>
  </r>
  <r>
    <s v="Mamfe-Centre-IHS"/>
    <s v="SUO_106"/>
    <s v="SUD-OUEST"/>
    <s v="IHS"/>
    <s v="Grid - Gen"/>
    <s v="SUD-OUEST"/>
    <s v="Mamfe"/>
    <s v="NOKIA"/>
    <n v="0"/>
    <n v="0"/>
    <n v="0"/>
    <n v="0"/>
    <n v="0"/>
    <n v="0"/>
    <n v="0"/>
    <n v="0"/>
    <n v="0"/>
    <n v="0"/>
    <n v="0"/>
    <n v="0"/>
    <n v="0"/>
    <n v="0"/>
    <n v="0"/>
    <n v="0"/>
    <n v="0"/>
    <n v="0"/>
    <n v="0"/>
    <n v="0"/>
    <n v="0"/>
    <n v="0"/>
    <n v="0"/>
    <n v="0"/>
    <m/>
    <n v="0"/>
    <n v="0"/>
    <n v="0"/>
    <n v="0"/>
    <n v="0"/>
    <x v="2"/>
    <m/>
    <s v="No root cause"/>
    <s v="No root cause"/>
    <s v="No root cause"/>
    <x v="3"/>
    <s v=""/>
    <s v="SUO_106"/>
    <m/>
    <s v=""/>
  </r>
  <r>
    <s v="Datcheka"/>
    <s v="EXN_075"/>
    <s v="EXTREME-NORD"/>
    <s v="IHS"/>
    <s v="Gen-Solar AER"/>
    <s v="EXTREME-NORD"/>
    <s v="Datcheka"/>
    <s v="Huawei"/>
    <n v="0"/>
    <n v="0"/>
    <n v="0"/>
    <n v="0"/>
    <n v="0"/>
    <n v="0"/>
    <n v="0"/>
    <n v="0"/>
    <n v="0"/>
    <n v="0"/>
    <n v="0"/>
    <n v="0"/>
    <n v="0"/>
    <n v="0"/>
    <n v="0"/>
    <n v="0"/>
    <n v="0"/>
    <n v="0"/>
    <n v="0"/>
    <n v="0"/>
    <n v="0"/>
    <n v="0"/>
    <n v="0"/>
    <n v="0"/>
    <m/>
    <n v="0"/>
    <n v="0"/>
    <n v="0"/>
    <n v="0"/>
    <n v="0"/>
    <x v="2"/>
    <m/>
    <s v="No root cause"/>
    <s v="No root cause"/>
    <s v="No root cause"/>
    <x v="3"/>
    <s v=""/>
    <s v="EXN_075"/>
    <m/>
    <s v=""/>
  </r>
  <r>
    <s v="Minawao-IHS"/>
    <s v="EXN_155"/>
    <s v="EXTREME-NORD"/>
    <s v="IHS"/>
    <s v="Solar-Gen"/>
    <s v="EXTREME-NORD"/>
    <s v="Minawao"/>
    <s v="Huawei"/>
    <n v="0"/>
    <n v="0"/>
    <n v="0"/>
    <n v="0"/>
    <n v="0"/>
    <n v="0"/>
    <n v="0"/>
    <n v="0"/>
    <n v="0"/>
    <n v="0"/>
    <n v="0"/>
    <n v="0"/>
    <n v="0"/>
    <n v="0"/>
    <n v="0"/>
    <n v="0"/>
    <n v="0"/>
    <n v="0"/>
    <n v="0"/>
    <n v="0"/>
    <n v="0"/>
    <n v="0"/>
    <n v="0"/>
    <n v="0"/>
    <m/>
    <n v="0"/>
    <n v="0"/>
    <n v="0"/>
    <n v="0"/>
    <n v="0"/>
    <x v="2"/>
    <m/>
    <s v="No root cause"/>
    <s v="No root cause"/>
    <s v="No root cause"/>
    <x v="3"/>
    <s v=""/>
    <s v="EXN_155"/>
    <m/>
    <s v=""/>
  </r>
  <r>
    <s v="Kikai-IHS"/>
    <s v="NRO_053"/>
    <s v="NORD-OUEST"/>
    <s v="IHS"/>
    <s v="Gen Only"/>
    <s v="NORD-OUEST"/>
    <s v="Kikai"/>
    <s v="NOKIA"/>
    <n v="0"/>
    <n v="0"/>
    <n v="0"/>
    <n v="0"/>
    <n v="0"/>
    <n v="0"/>
    <n v="0"/>
    <n v="0"/>
    <n v="0"/>
    <n v="0"/>
    <n v="0"/>
    <n v="0"/>
    <n v="0"/>
    <n v="0"/>
    <n v="0"/>
    <n v="0"/>
    <n v="0"/>
    <n v="0"/>
    <n v="0"/>
    <n v="0"/>
    <n v="0"/>
    <n v="0"/>
    <n v="0"/>
    <n v="0"/>
    <m/>
    <n v="0"/>
    <n v="0"/>
    <n v="0"/>
    <n v="0"/>
    <n v="0"/>
    <x v="2"/>
    <m/>
    <s v="No root cause"/>
    <s v="No root cause"/>
    <s v="No root cause"/>
    <x v="3"/>
    <s v=""/>
    <s v="NRO_053"/>
    <m/>
    <s v=""/>
  </r>
  <r>
    <s v="Nkar-IHS"/>
    <s v="NRO_142"/>
    <s v="SUD-OUEST"/>
    <s v="IHS"/>
    <s v="Hybrid-Gen"/>
    <s v="NORD-OUEST"/>
    <s v="Buea"/>
    <s v="NOKIA"/>
    <n v="0"/>
    <n v="0"/>
    <n v="0"/>
    <n v="0"/>
    <n v="0"/>
    <n v="0"/>
    <n v="0"/>
    <n v="0"/>
    <n v="0"/>
    <n v="0"/>
    <n v="0"/>
    <n v="0"/>
    <n v="0"/>
    <n v="0"/>
    <n v="0"/>
    <n v="0"/>
    <n v="0"/>
    <n v="0"/>
    <n v="0"/>
    <n v="0"/>
    <n v="0"/>
    <n v="0"/>
    <n v="0"/>
    <n v="0"/>
    <m/>
    <n v="0"/>
    <n v="0"/>
    <n v="0"/>
    <n v="0"/>
    <n v="0"/>
    <x v="2"/>
    <m/>
    <s v="No root cause"/>
    <s v="No root cause"/>
    <s v="No root cause"/>
    <x v="3"/>
    <s v=""/>
    <s v="NRO_142"/>
    <m/>
    <s v=""/>
  </r>
  <r>
    <s v="Datcheka-IHS"/>
    <s v="EXN_265"/>
    <s v="EXTREME-NORD"/>
    <m/>
    <m/>
    <s v="EXTREME-NORD"/>
    <s v="Datcheka"/>
    <s v="Huawei"/>
    <n v="0"/>
    <n v="0"/>
    <n v="0"/>
    <n v="0"/>
    <n v="0"/>
    <n v="0"/>
    <n v="0"/>
    <n v="0"/>
    <n v="0"/>
    <n v="0"/>
    <n v="0"/>
    <n v="0"/>
    <n v="0"/>
    <n v="0"/>
    <n v="0"/>
    <n v="0"/>
    <n v="0"/>
    <n v="0"/>
    <n v="0"/>
    <n v="0"/>
    <n v="0"/>
    <n v="0"/>
    <n v="0"/>
    <n v="0"/>
    <m/>
    <n v="0"/>
    <n v="0"/>
    <n v="0"/>
    <n v="0"/>
    <n v="0"/>
    <x v="2"/>
    <m/>
    <s v="No root cause"/>
    <s v="No root cause"/>
    <s v="No root cause"/>
    <x v="3"/>
    <s v=""/>
    <s v="EXN_265"/>
    <m/>
    <s v=""/>
  </r>
  <r>
    <s v="Debunsha-MTN"/>
    <s v="SUO_035"/>
    <s v="SUD-OUEST"/>
    <s v="IHS"/>
    <s v="Grid-Gen"/>
    <s v="SUD-OUEST"/>
    <s v="Debunsha"/>
    <s v="Huawei"/>
    <n v="0"/>
    <n v="0"/>
    <n v="0"/>
    <n v="0"/>
    <n v="0"/>
    <n v="0"/>
    <n v="0"/>
    <n v="0"/>
    <n v="0"/>
    <n v="0"/>
    <n v="0"/>
    <n v="0"/>
    <n v="0"/>
    <n v="0"/>
    <n v="0"/>
    <n v="0"/>
    <n v="0"/>
    <n v="0"/>
    <n v="0"/>
    <n v="0"/>
    <n v="0"/>
    <n v="0"/>
    <n v="0"/>
    <n v="0"/>
    <m/>
    <n v="0"/>
    <n v="0"/>
    <n v="0"/>
    <n v="0"/>
    <n v="0"/>
    <x v="2"/>
    <m/>
    <s v="No root cause"/>
    <s v="No root cause"/>
    <s v="No root cause"/>
    <x v="3"/>
    <s v=""/>
    <s v="SUO_035"/>
    <m/>
    <s v=""/>
  </r>
  <r>
    <s v="Bamessing-IHS"/>
    <s v="NRO_038"/>
    <s v="NORD-OUEST"/>
    <s v="IHS"/>
    <s v="Grid-Gen"/>
    <s v="NORD-OUEST"/>
    <s v="Bamessing"/>
    <s v="Huawei"/>
    <n v="0"/>
    <n v="0"/>
    <n v="0"/>
    <n v="0"/>
    <n v="0"/>
    <n v="0"/>
    <n v="0"/>
    <n v="0"/>
    <n v="0"/>
    <n v="0"/>
    <n v="0"/>
    <n v="0"/>
    <n v="0"/>
    <n v="0"/>
    <n v="0"/>
    <n v="0"/>
    <n v="0"/>
    <n v="0"/>
    <n v="0"/>
    <n v="0"/>
    <n v="0"/>
    <n v="0"/>
    <n v="0"/>
    <n v="0"/>
    <m/>
    <n v="0"/>
    <n v="0"/>
    <n v="0"/>
    <n v="0"/>
    <n v="0"/>
    <x v="2"/>
    <m/>
    <s v="No root cause"/>
    <s v="No root cause"/>
    <s v="No root cause"/>
    <x v="3"/>
    <s v=""/>
    <s v="NRO_038"/>
    <m/>
    <s v=""/>
  </r>
  <r>
    <s v="Bakwele-IHS"/>
    <s v="SUO_249"/>
    <s v="SUD-OUEST"/>
    <s v="IHS"/>
    <s v="Hybrid Gen"/>
    <s v="SUD-OUEST"/>
    <s v="Pella"/>
    <s v="NOKIA"/>
    <n v="0"/>
    <n v="0"/>
    <n v="0"/>
    <n v="0"/>
    <n v="0"/>
    <n v="0"/>
    <n v="0"/>
    <n v="0"/>
    <n v="0"/>
    <n v="0"/>
    <n v="0"/>
    <n v="0"/>
    <n v="0"/>
    <n v="0"/>
    <n v="0"/>
    <n v="0"/>
    <n v="0"/>
    <n v="0"/>
    <n v="0"/>
    <n v="0"/>
    <n v="0"/>
    <n v="0"/>
    <n v="0"/>
    <n v="0"/>
    <m/>
    <n v="0"/>
    <n v="0"/>
    <n v="0"/>
    <n v="0"/>
    <n v="0"/>
    <x v="2"/>
    <m/>
    <s v="ACCESS-ISSUE"/>
    <s v="ACCESS-ISSUE"/>
    <s v="ACCESS-ISSUE"/>
    <x v="6"/>
    <s v="(05-10-2026 ocm ran 18h) 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10-2026 ocm ran 12h) 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s v="SUO_249"/>
    <m/>
    <s v=""/>
  </r>
  <r>
    <s v="Mamfe-Town-IHS"/>
    <s v="SUO_107"/>
    <s v="SUD-OUEST"/>
    <s v="IHS"/>
    <s v="Gen Only"/>
    <s v="SUD-OUEST"/>
    <s v="Mamfe"/>
    <s v="NOKIA"/>
    <n v="0"/>
    <n v="0"/>
    <n v="0"/>
    <n v="0"/>
    <n v="0"/>
    <n v="0"/>
    <n v="0"/>
    <n v="0"/>
    <n v="0"/>
    <n v="0"/>
    <n v="0"/>
    <n v="0"/>
    <n v="0"/>
    <n v="0"/>
    <n v="0"/>
    <n v="0"/>
    <n v="0"/>
    <n v="0"/>
    <n v="0"/>
    <n v="0"/>
    <n v="0"/>
    <n v="0"/>
    <n v="0"/>
    <n v="0"/>
    <m/>
    <n v="0"/>
    <n v="0"/>
    <n v="0"/>
    <n v="0"/>
    <n v="0"/>
    <x v="2"/>
    <m/>
    <s v="No root cause"/>
    <s v="No root cause"/>
    <s v="No root cause"/>
    <x v="3"/>
    <s v=""/>
    <s v="SUO_107"/>
    <m/>
    <s v=""/>
  </r>
  <r>
    <s v="Kumbe-MTN"/>
    <s v="SUO_088"/>
    <s v="SUD-OUEST"/>
    <s v="IHS"/>
    <s v="Gen Only"/>
    <s v="SUD-OUEST"/>
    <s v="Kumbe"/>
    <s v="Huawei"/>
    <n v="0"/>
    <n v="0"/>
    <n v="0"/>
    <n v="0"/>
    <n v="0"/>
    <n v="0"/>
    <n v="0"/>
    <n v="0"/>
    <n v="0"/>
    <n v="0"/>
    <n v="0"/>
    <n v="0"/>
    <n v="0"/>
    <n v="0"/>
    <n v="0"/>
    <n v="0"/>
    <n v="0"/>
    <n v="0"/>
    <n v="0"/>
    <n v="0"/>
    <n v="0"/>
    <n v="0"/>
    <n v="0"/>
    <n v="0"/>
    <m/>
    <n v="0"/>
    <n v="0"/>
    <n v="0"/>
    <n v="0"/>
    <n v="0"/>
    <x v="2"/>
    <m/>
    <s v="IHS"/>
    <s v="POWER ISSUE"/>
    <s v="Defaut GE &amp; Power Cabinet"/>
    <x v="0"/>
    <s v="(05-10-2026 ticket): INC-20260510-00005554...2026-05-10 09:44:18...Fme is informed and managing with L0...Grid Outage...user:OCM_NOC.IHS"/>
    <s v="SUO_088"/>
    <m/>
    <s v=""/>
  </r>
  <r>
    <s v="Mutengene-Ombe-IHS"/>
    <s v="SUO_149"/>
    <s v="SUD-OUEST"/>
    <s v="IHS"/>
    <s v="Gen Only"/>
    <s v="SUD-OUEST"/>
    <s v="Mutengene"/>
    <s v="Huawei"/>
    <n v="0"/>
    <n v="0"/>
    <n v="0"/>
    <n v="0"/>
    <n v="0"/>
    <n v="0"/>
    <n v="0"/>
    <n v="0"/>
    <n v="0"/>
    <n v="0"/>
    <n v="0"/>
    <n v="0"/>
    <n v="0"/>
    <n v="0"/>
    <n v="0"/>
    <n v="0"/>
    <n v="0"/>
    <n v="0"/>
    <n v="0"/>
    <n v="0"/>
    <n v="0"/>
    <n v="0"/>
    <n v="0"/>
    <n v="0"/>
    <m/>
    <n v="0"/>
    <n v="0"/>
    <n v="0"/>
    <n v="0"/>
    <n v="0"/>
    <x v="2"/>
    <m/>
    <s v="No root cause"/>
    <s v="No root cause"/>
    <s v="No root cause"/>
    <x v="3"/>
    <s v=""/>
    <s v="SUO_149"/>
    <m/>
    <s v=""/>
  </r>
  <r>
    <s v="Makary"/>
    <s v="EXN_020"/>
    <s v="EXTREME-NORD"/>
    <s v="IHS"/>
    <s v="Solar-Gen"/>
    <s v="EXTREME-NORD"/>
    <s v="Makary"/>
    <s v="Huawei"/>
    <n v="0"/>
    <n v="0"/>
    <n v="0"/>
    <n v="0"/>
    <n v="0"/>
    <n v="0"/>
    <n v="0"/>
    <n v="0"/>
    <n v="0"/>
    <n v="0"/>
    <n v="0"/>
    <n v="0"/>
    <n v="0"/>
    <n v="0"/>
    <n v="0"/>
    <n v="0"/>
    <n v="0"/>
    <n v="0"/>
    <n v="0"/>
    <n v="0"/>
    <n v="0"/>
    <n v="0"/>
    <n v="0"/>
    <n v="0"/>
    <m/>
    <n v="0"/>
    <n v="0"/>
    <n v="0"/>
    <n v="0"/>
    <n v="0"/>
    <x v="2"/>
    <m/>
    <s v="No root cause"/>
    <s v="No root cause"/>
    <s v="No root cause"/>
    <x v="3"/>
    <s v=""/>
    <s v="EXN_020"/>
    <m/>
    <s v=""/>
  </r>
  <r>
    <s v="Goulourgou"/>
    <s v="EXN_200"/>
    <s v="EXTREME-NORD"/>
    <s v="IHS"/>
    <s v="Hybrid-Gen"/>
    <s v="EXTREME-NORD"/>
    <s v="Kalfou"/>
    <s v="NOKIA"/>
    <n v="0"/>
    <n v="0"/>
    <n v="0"/>
    <n v="0"/>
    <n v="0"/>
    <n v="0"/>
    <n v="0"/>
    <n v="0"/>
    <n v="0"/>
    <n v="0"/>
    <n v="0"/>
    <n v="0"/>
    <n v="0"/>
    <n v="0"/>
    <n v="0"/>
    <n v="0"/>
    <n v="0"/>
    <n v="0"/>
    <n v="0"/>
    <n v="0"/>
    <n v="0"/>
    <n v="0"/>
    <n v="0"/>
    <n v="0"/>
    <m/>
    <n v="0"/>
    <n v="0"/>
    <n v="0"/>
    <n v="0"/>
    <n v="0"/>
    <x v="2"/>
    <m/>
    <s v="No root cause"/>
    <s v="No root cause"/>
    <s v="No root cause"/>
    <x v="3"/>
    <s v=""/>
    <s v="EXN_200"/>
    <m/>
    <s v=""/>
  </r>
  <r>
    <s v="Lara"/>
    <s v="EXN_102"/>
    <s v="EXTREME-NORD"/>
    <s v="IHS"/>
    <s v="Grid-Gen"/>
    <s v="EXTREME-NORD"/>
    <s v="Lara"/>
    <s v="Huawei"/>
    <n v="0"/>
    <n v="0"/>
    <n v="0"/>
    <n v="0"/>
    <n v="0"/>
    <n v="0"/>
    <n v="0"/>
    <n v="0"/>
    <n v="0"/>
    <n v="0"/>
    <n v="0"/>
    <n v="0"/>
    <n v="0"/>
    <n v="0"/>
    <n v="0"/>
    <n v="0"/>
    <n v="0"/>
    <n v="0"/>
    <n v="0"/>
    <n v="0"/>
    <n v="0"/>
    <n v="0"/>
    <n v="0"/>
    <n v="0"/>
    <m/>
    <n v="0"/>
    <n v="0"/>
    <n v="0"/>
    <n v="0"/>
    <n v="0"/>
    <x v="2"/>
    <m/>
    <s v="No root cause"/>
    <s v="No root cause"/>
    <s v="No root cause"/>
    <x v="3"/>
    <s v=""/>
    <s v="EXN_102"/>
    <m/>
    <s v=""/>
  </r>
  <r>
    <s v="Waza"/>
    <s v="EXN_033"/>
    <s v="EXTREME-NORD"/>
    <s v="IHS"/>
    <s v="Grid-Hybrid-Gen"/>
    <s v="EXTREME-NORD"/>
    <s v="Waza"/>
    <s v="NOKIA"/>
    <n v="0"/>
    <n v="0"/>
    <n v="0"/>
    <n v="0"/>
    <n v="0"/>
    <n v="0"/>
    <n v="0"/>
    <n v="0"/>
    <n v="0"/>
    <n v="0"/>
    <n v="0"/>
    <n v="0"/>
    <n v="0"/>
    <n v="0"/>
    <n v="0"/>
    <n v="0"/>
    <n v="0"/>
    <n v="0"/>
    <n v="0"/>
    <n v="0"/>
    <n v="0"/>
    <n v="0"/>
    <n v="0"/>
    <n v="0"/>
    <m/>
    <n v="0"/>
    <n v="0"/>
    <n v="0"/>
    <n v="0"/>
    <n v="0"/>
    <x v="2"/>
    <m/>
    <s v="No root cause"/>
    <s v="No root cause"/>
    <s v="No root cause"/>
    <x v="3"/>
    <s v=""/>
    <s v="EXN_033"/>
    <m/>
    <s v=""/>
  </r>
  <r>
    <s v="Mayo-kaba-IHS"/>
    <s v="EXN_162"/>
    <s v="EXTREME-NORD"/>
    <s v="IHS"/>
    <s v="Hybrid-Gen"/>
    <s v="EXTREME-NORD"/>
    <s v="Mayo-Kaba "/>
    <s v="Huawei"/>
    <n v="0"/>
    <n v="0"/>
    <n v="0"/>
    <n v="0"/>
    <n v="0"/>
    <n v="0"/>
    <n v="0"/>
    <n v="0"/>
    <n v="0"/>
    <n v="0"/>
    <n v="0"/>
    <n v="0"/>
    <n v="0"/>
    <n v="0"/>
    <n v="0"/>
    <n v="0"/>
    <n v="0"/>
    <n v="0"/>
    <n v="0"/>
    <n v="0"/>
    <n v="0"/>
    <n v="0"/>
    <n v="0"/>
    <n v="0"/>
    <m/>
    <n v="0"/>
    <n v="0"/>
    <n v="0"/>
    <n v="0"/>
    <n v="0"/>
    <x v="2"/>
    <m/>
    <s v="No root cause"/>
    <s v="No root cause"/>
    <s v="No root cause"/>
    <x v="3"/>
    <s v=""/>
    <s v="EXN_162"/>
    <m/>
    <s v=""/>
  </r>
  <r>
    <s v="Doumo-IHS"/>
    <s v="EXN_165"/>
    <s v="EXTREME-NORD"/>
    <s v="IHS"/>
    <s v="Hybrid-Gen"/>
    <s v="EXTREME-NORD"/>
    <s v="Doumo"/>
    <s v="Huawei"/>
    <n v="0"/>
    <n v="0"/>
    <n v="0"/>
    <n v="0"/>
    <n v="0"/>
    <n v="0"/>
    <n v="0"/>
    <n v="0"/>
    <n v="0"/>
    <n v="0"/>
    <n v="0"/>
    <n v="0"/>
    <n v="0"/>
    <n v="0"/>
    <n v="0"/>
    <n v="0"/>
    <n v="0"/>
    <n v="0"/>
    <n v="0"/>
    <n v="0"/>
    <n v="0"/>
    <n v="0"/>
    <n v="0"/>
    <n v="0"/>
    <m/>
    <n v="0"/>
    <n v="0"/>
    <n v="0"/>
    <n v="0"/>
    <n v="0"/>
    <x v="2"/>
    <m/>
    <s v="No root cause"/>
    <s v="No root cause"/>
    <s v="No root cause"/>
    <x v="3"/>
    <s v=""/>
    <s v="EXN_165"/>
    <m/>
    <s v=""/>
  </r>
  <r>
    <s v="Maltam"/>
    <s v="EXN_035"/>
    <s v="EXTREME-NORD"/>
    <s v="IHS"/>
    <s v="Solar-Gen"/>
    <s v="EXTREME-NORD"/>
    <s v="Maltam"/>
    <s v="NOKIA"/>
    <n v="0"/>
    <n v="0"/>
    <n v="0"/>
    <n v="0"/>
    <n v="0"/>
    <n v="0"/>
    <n v="0"/>
    <n v="0"/>
    <n v="0"/>
    <n v="0"/>
    <n v="0"/>
    <n v="0"/>
    <n v="0"/>
    <n v="0"/>
    <n v="0"/>
    <n v="0"/>
    <n v="0"/>
    <n v="0"/>
    <n v="0"/>
    <n v="0"/>
    <n v="0"/>
    <n v="0"/>
    <n v="0"/>
    <n v="0"/>
    <m/>
    <n v="0"/>
    <n v="0"/>
    <n v="0"/>
    <n v="0"/>
    <n v="0"/>
    <x v="2"/>
    <m/>
    <s v="No root cause"/>
    <s v="No root cause"/>
    <s v="No root cause"/>
    <x v="3"/>
    <s v=""/>
    <s v="EXN_035"/>
    <m/>
    <s v=""/>
  </r>
  <r>
    <s v="Tiko"/>
    <s v="SUO_004"/>
    <s v="SUD-OUEST"/>
    <s v="IHS"/>
    <s v="Grid-Gen"/>
    <s v="SUD-OUEST"/>
    <s v="Tiko"/>
    <s v="Huawei"/>
    <n v="0"/>
    <n v="0"/>
    <n v="0"/>
    <n v="0"/>
    <n v="0"/>
    <n v="0"/>
    <n v="0"/>
    <n v="0"/>
    <n v="0"/>
    <n v="0"/>
    <n v="0"/>
    <n v="0"/>
    <n v="0"/>
    <n v="0"/>
    <n v="0"/>
    <n v="0"/>
    <n v="0"/>
    <n v="0"/>
    <n v="0"/>
    <n v="0"/>
    <n v="0"/>
    <n v="0"/>
    <n v="0"/>
    <n v="0"/>
    <m/>
    <n v="0"/>
    <n v="0"/>
    <n v="0"/>
    <n v="0"/>
    <n v="0"/>
    <x v="2"/>
    <m/>
    <s v="No root cause"/>
    <s v="No root cause"/>
    <s v="No root cause"/>
    <x v="3"/>
    <s v=""/>
    <s v="SUO_004"/>
    <m/>
    <s v=""/>
  </r>
  <r>
    <s v="Gazawa-MTN-IHS"/>
    <s v="EXN_130"/>
    <s v="EXTREME-NORD"/>
    <s v="IHS"/>
    <s v="Grid-Gen"/>
    <s v="EXTREME-NORD"/>
    <s v="Gazawa"/>
    <s v="Huawei"/>
    <n v="0"/>
    <n v="0"/>
    <n v="0"/>
    <n v="0"/>
    <n v="0"/>
    <n v="0"/>
    <n v="0"/>
    <n v="0"/>
    <n v="0"/>
    <n v="0"/>
    <n v="0"/>
    <n v="0"/>
    <n v="0"/>
    <n v="0"/>
    <n v="0"/>
    <n v="0"/>
    <n v="0"/>
    <n v="0"/>
    <n v="0"/>
    <n v="0"/>
    <n v="0"/>
    <n v="0"/>
    <n v="0"/>
    <n v="0"/>
    <m/>
    <n v="0"/>
    <n v="0"/>
    <n v="0"/>
    <n v="0"/>
    <n v="0"/>
    <x v="2"/>
    <m/>
    <s v="No root cause"/>
    <s v="No root cause"/>
    <s v="No root cause"/>
    <x v="3"/>
    <s v=""/>
    <s v="EXN_130"/>
    <m/>
    <s v=""/>
  </r>
  <r>
    <s v="Moutourwa-MTN"/>
    <s v="EXN_027"/>
    <s v="EXTREME-NORD"/>
    <s v="IHS"/>
    <s v="Grid-Gen"/>
    <s v="EXTREME-NORD"/>
    <s v="Moutourwa"/>
    <s v="Huawei"/>
    <n v="0"/>
    <n v="0"/>
    <n v="0"/>
    <n v="0"/>
    <n v="0"/>
    <n v="0"/>
    <n v="0"/>
    <n v="0"/>
    <n v="0"/>
    <n v="0"/>
    <n v="0"/>
    <n v="0"/>
    <n v="0"/>
    <n v="0"/>
    <n v="0"/>
    <n v="0"/>
    <n v="0"/>
    <n v="0"/>
    <n v="0"/>
    <n v="0"/>
    <n v="0"/>
    <n v="0"/>
    <n v="0"/>
    <n v="0"/>
    <m/>
    <n v="0"/>
    <n v="0"/>
    <n v="0"/>
    <n v="0"/>
    <n v="0"/>
    <x v="2"/>
    <m/>
    <s v="No root cause"/>
    <s v="No root cause"/>
    <s v="No root cause"/>
    <x v="3"/>
    <s v=""/>
    <s v="EXN_027"/>
    <m/>
    <s v=""/>
  </r>
  <r>
    <s v="Mouda-IHS"/>
    <s v="EXN_186"/>
    <s v="EXTREME-NORD"/>
    <s v="IHS"/>
    <s v="Hybrid-Gen"/>
    <s v="EXTREME-NORD"/>
    <s v="Mouda"/>
    <s v="Huawei"/>
    <n v="0"/>
    <n v="0"/>
    <n v="0"/>
    <n v="0"/>
    <n v="0"/>
    <n v="0"/>
    <n v="0"/>
    <n v="0"/>
    <n v="0"/>
    <n v="0"/>
    <n v="0"/>
    <n v="0"/>
    <n v="0"/>
    <n v="0"/>
    <n v="0"/>
    <n v="0"/>
    <n v="0"/>
    <n v="0"/>
    <n v="0"/>
    <n v="0"/>
    <n v="0"/>
    <n v="0"/>
    <n v="0"/>
    <n v="0"/>
    <m/>
    <n v="0"/>
    <n v="0"/>
    <n v="0"/>
    <n v="0"/>
    <n v="0"/>
    <x v="2"/>
    <m/>
    <s v="No root cause"/>
    <s v="No root cause"/>
    <s v="No root cause"/>
    <x v="3"/>
    <s v=""/>
    <s v="EXN_186"/>
    <m/>
    <s v=""/>
  </r>
  <r>
    <s v="Badjouma-Zagam"/>
    <s v="EXN_239"/>
    <s v="EXTREME-NORD"/>
    <s v="CAMUSAT"/>
    <s v="Hybrid Solar - S3"/>
    <s v="EXTREME-NORD"/>
    <s v="Badjouma"/>
    <s v="Huawei"/>
    <n v="0"/>
    <n v="0"/>
    <n v="0"/>
    <n v="0"/>
    <n v="0"/>
    <n v="0"/>
    <n v="0"/>
    <n v="0"/>
    <n v="0"/>
    <n v="0"/>
    <n v="0"/>
    <n v="0"/>
    <n v="0"/>
    <n v="0"/>
    <n v="0"/>
    <n v="0"/>
    <n v="0"/>
    <n v="0"/>
    <n v="0"/>
    <n v="0"/>
    <n v="0"/>
    <n v="0"/>
    <n v="0"/>
    <n v="0"/>
    <m/>
    <n v="0"/>
    <n v="0"/>
    <n v="0"/>
    <n v="0"/>
    <n v="0"/>
    <x v="2"/>
    <m/>
    <s v="No root cause"/>
    <s v="No root cause"/>
    <s v="No root cause"/>
    <x v="3"/>
    <s v=""/>
    <s v="EXN_239"/>
    <m/>
    <s v=""/>
  </r>
  <r>
    <s v="Gamdougoum-IHS"/>
    <s v="EXN_163"/>
    <s v="EXTREME-NORD"/>
    <s v="IHS"/>
    <s v="Solar-Gen"/>
    <s v="EXTREME-NORD"/>
    <s v="Gamdougoum"/>
    <s v="Huawei"/>
    <n v="0"/>
    <n v="0"/>
    <n v="0"/>
    <n v="0"/>
    <n v="0"/>
    <n v="0"/>
    <n v="0"/>
    <n v="0"/>
    <n v="0"/>
    <n v="0"/>
    <n v="0"/>
    <n v="0"/>
    <n v="0"/>
    <n v="0"/>
    <n v="0"/>
    <n v="0"/>
    <n v="0"/>
    <n v="0"/>
    <n v="0"/>
    <n v="0"/>
    <n v="0"/>
    <n v="0"/>
    <n v="0"/>
    <n v="0"/>
    <m/>
    <n v="0"/>
    <n v="0"/>
    <n v="0"/>
    <n v="0"/>
    <n v="0"/>
    <x v="2"/>
    <m/>
    <s v="No root cause"/>
    <s v="No root cause"/>
    <s v="No root cause"/>
    <x v="3"/>
    <s v=""/>
    <s v="EXN_163"/>
    <m/>
    <s v=""/>
  </r>
  <r>
    <s v="Tiko-Likomba-IHS"/>
    <s v="SUO_209"/>
    <s v="SUD-OUEST"/>
    <s v="IHS"/>
    <s v="Grid-Gen"/>
    <s v="SUD-OUEST"/>
    <s v="Tiko"/>
    <s v="Huawei"/>
    <n v="0"/>
    <n v="0"/>
    <n v="0"/>
    <n v="0"/>
    <n v="0"/>
    <n v="0"/>
    <n v="0"/>
    <n v="0"/>
    <n v="0"/>
    <n v="0"/>
    <n v="0"/>
    <n v="0"/>
    <n v="0"/>
    <n v="0"/>
    <n v="0"/>
    <n v="0"/>
    <n v="0"/>
    <n v="0"/>
    <n v="0"/>
    <n v="0"/>
    <n v="0"/>
    <n v="0"/>
    <n v="0"/>
    <n v="0"/>
    <m/>
    <n v="0"/>
    <n v="0"/>
    <n v="0"/>
    <n v="0"/>
    <n v="0"/>
    <x v="2"/>
    <m/>
    <s v="No root cause"/>
    <s v="No root cause"/>
    <s v="No root cause"/>
    <x v="3"/>
    <s v=""/>
    <s v="SUO_209"/>
    <m/>
    <s v=""/>
  </r>
  <r>
    <s v="Ngambe"/>
    <s v="SUO_029"/>
    <s v="LITTORAL"/>
    <s v="IHS"/>
    <s v="Grid-Hybrid-Gen"/>
    <s v="SUD-OUEST"/>
    <s v="Ngambe"/>
    <s v="ZTE"/>
    <n v="0"/>
    <n v="0"/>
    <n v="0"/>
    <n v="0"/>
    <n v="0"/>
    <n v="0"/>
    <n v="0"/>
    <n v="0"/>
    <n v="0"/>
    <n v="0"/>
    <n v="0"/>
    <n v="0"/>
    <n v="0"/>
    <n v="0"/>
    <n v="0"/>
    <n v="0"/>
    <n v="0"/>
    <n v="0"/>
    <n v="0"/>
    <n v="0"/>
    <n v="0"/>
    <n v="0"/>
    <n v="0"/>
    <n v="0"/>
    <m/>
    <n v="0"/>
    <n v="0"/>
    <n v="0"/>
    <n v="0"/>
    <n v="0"/>
    <x v="2"/>
    <m/>
    <s v="No root cause"/>
    <s v="No root cause"/>
    <s v="No root cause"/>
    <x v="3"/>
    <s v=""/>
    <s v="SUO_029"/>
    <m/>
    <s v=""/>
  </r>
  <r>
    <s v="Tiko-Market-IHS"/>
    <s v="SUO_104"/>
    <s v="SUD-OUEST"/>
    <s v="IHS"/>
    <s v="Grid-Gen"/>
    <s v="SUD-OUEST"/>
    <s v="Tiko"/>
    <s v="Huawei"/>
    <n v="0"/>
    <n v="0"/>
    <n v="0"/>
    <n v="0"/>
    <n v="0"/>
    <n v="0"/>
    <n v="0"/>
    <n v="0"/>
    <n v="0"/>
    <n v="0"/>
    <n v="0"/>
    <n v="0"/>
    <n v="0"/>
    <n v="0"/>
    <n v="0"/>
    <n v="0"/>
    <n v="0"/>
    <n v="0"/>
    <n v="0"/>
    <n v="0"/>
    <n v="0"/>
    <n v="0"/>
    <n v="0"/>
    <n v="0"/>
    <m/>
    <n v="0"/>
    <n v="0"/>
    <n v="0"/>
    <n v="0"/>
    <n v="0"/>
    <x v="2"/>
    <m/>
    <s v="No root cause"/>
    <s v="No root cause"/>
    <s v="No root cause"/>
    <x v="3"/>
    <s v=""/>
    <s v="SUO_104"/>
    <m/>
    <s v=""/>
  </r>
  <r>
    <s v="Santa-New"/>
    <s v="NRO_104"/>
    <s v="NORD-OUEST"/>
    <s v="IHS"/>
    <s v="Grid-Gen"/>
    <s v="NORD-OUEST"/>
    <s v="Santa"/>
    <s v="Huawei"/>
    <n v="0"/>
    <n v="0"/>
    <n v="0"/>
    <n v="0"/>
    <n v="0"/>
    <n v="0"/>
    <n v="0"/>
    <n v="0"/>
    <n v="0"/>
    <n v="0"/>
    <n v="0"/>
    <n v="0"/>
    <n v="0"/>
    <n v="0"/>
    <n v="0"/>
    <n v="0"/>
    <n v="0"/>
    <n v="0"/>
    <n v="0"/>
    <n v="0"/>
    <n v="0"/>
    <n v="0"/>
    <n v="0"/>
    <n v="0"/>
    <m/>
    <n v="0"/>
    <n v="0"/>
    <n v="0"/>
    <n v="0"/>
    <n v="0"/>
    <x v="2"/>
    <m/>
    <s v="No root cause"/>
    <s v="No root cause"/>
    <s v="No root cause"/>
    <x v="3"/>
    <s v=""/>
    <s v="NRO_104"/>
    <m/>
    <s v=""/>
  </r>
  <r>
    <s v="Akum"/>
    <s v="NRO_001"/>
    <s v="NORD-OUEST"/>
    <s v="CAMUSAT"/>
    <s v="Medium Grid + Solar + GE"/>
    <s v="NORD-OUEST"/>
    <s v="Akum"/>
    <s v="Huawei"/>
    <n v="0"/>
    <n v="0"/>
    <n v="0"/>
    <n v="0"/>
    <n v="0"/>
    <n v="0"/>
    <n v="0"/>
    <n v="0"/>
    <n v="0"/>
    <n v="0"/>
    <n v="0"/>
    <n v="0"/>
    <n v="0"/>
    <n v="0"/>
    <n v="0"/>
    <n v="0"/>
    <n v="0"/>
    <n v="0"/>
    <n v="0"/>
    <n v="0"/>
    <n v="0"/>
    <n v="0"/>
    <n v="0"/>
    <n v="0"/>
    <m/>
    <n v="0"/>
    <n v="0"/>
    <n v="0"/>
    <n v="0"/>
    <n v="0"/>
    <x v="2"/>
    <m/>
    <s v="No root cause"/>
    <s v="No root cause"/>
    <s v="No root cause"/>
    <x v="3"/>
    <s v=""/>
    <s v="NRO_001"/>
    <m/>
    <s v=""/>
  </r>
  <r>
    <s v="Ndom"/>
    <s v="SUO_028"/>
    <s v="CENTRE"/>
    <s v="IHS"/>
    <s v="Grid Gen"/>
    <s v="SUD-OUEST"/>
    <s v="Ndom"/>
    <s v="ZTE"/>
    <n v="0"/>
    <n v="0"/>
    <n v="0"/>
    <n v="0"/>
    <n v="0"/>
    <n v="0"/>
    <n v="0"/>
    <n v="0"/>
    <n v="0"/>
    <n v="0"/>
    <n v="0"/>
    <n v="0"/>
    <n v="0"/>
    <n v="0"/>
    <n v="0"/>
    <n v="0"/>
    <n v="0"/>
    <n v="0"/>
    <n v="0"/>
    <n v="0"/>
    <n v="0"/>
    <n v="0"/>
    <n v="0"/>
    <n v="0"/>
    <m/>
    <n v="0"/>
    <n v="0"/>
    <n v="0"/>
    <n v="0"/>
    <n v="0"/>
    <x v="2"/>
    <m/>
    <s v="No root cause"/>
    <s v="No root cause"/>
    <s v="No root cause"/>
    <x v="3"/>
    <s v=""/>
    <s v="SUO_028"/>
    <m/>
    <s v=""/>
  </r>
  <r>
    <s v="Sabga"/>
    <s v="NRO_048"/>
    <s v="NORD-OUEST"/>
    <s v="IHS"/>
    <s v="Grid-Gen"/>
    <s v="NORD-OUEST"/>
    <s v="Sabga"/>
    <s v="Huawei"/>
    <n v="0"/>
    <n v="0"/>
    <n v="0"/>
    <n v="0"/>
    <n v="0"/>
    <n v="0"/>
    <n v="0"/>
    <n v="0"/>
    <n v="0"/>
    <n v="0"/>
    <n v="0"/>
    <n v="0"/>
    <n v="0"/>
    <n v="0"/>
    <n v="0"/>
    <n v="0"/>
    <n v="0"/>
    <n v="0"/>
    <n v="0"/>
    <n v="0"/>
    <n v="0"/>
    <n v="0"/>
    <n v="0"/>
    <n v="0"/>
    <m/>
    <n v="0"/>
    <n v="0"/>
    <n v="0"/>
    <n v="0"/>
    <n v="0"/>
    <x v="2"/>
    <m/>
    <s v="No root cause"/>
    <s v="No root cause"/>
    <s v="No root cause"/>
    <x v="3"/>
    <s v=""/>
    <s v="NRO_048"/>
    <m/>
    <s v=""/>
  </r>
  <r>
    <s v="Mundemba"/>
    <s v="SUO_020"/>
    <s v="SUD-OUEST"/>
    <s v="IHS"/>
    <s v="Hybrid-Gen"/>
    <s v="SUD-OUEST"/>
    <s v="Mundemba"/>
    <s v="NOKIA"/>
    <n v="0"/>
    <n v="0"/>
    <n v="0"/>
    <n v="0"/>
    <n v="0"/>
    <n v="0"/>
    <n v="0"/>
    <n v="0"/>
    <n v="0"/>
    <n v="0"/>
    <n v="0"/>
    <n v="0"/>
    <n v="0"/>
    <n v="0"/>
    <n v="0"/>
    <n v="0"/>
    <n v="0"/>
    <n v="0"/>
    <n v="0"/>
    <n v="0"/>
    <n v="0"/>
    <n v="0"/>
    <n v="0"/>
    <n v="0"/>
    <m/>
    <n v="0"/>
    <n v="0"/>
    <n v="0"/>
    <n v="0"/>
    <n v="0"/>
    <x v="2"/>
    <m/>
    <s v="No root cause"/>
    <s v="No root cause"/>
    <s v="No root cause"/>
    <x v="3"/>
    <s v=""/>
    <s v="SUO_020"/>
    <m/>
    <s v=""/>
  </r>
  <r>
    <s v="Nguti"/>
    <s v="SUO_022"/>
    <s v="SUD-OUEST"/>
    <s v="CAMUSAT"/>
    <s v="HGB"/>
    <s v="SUD-OUEST"/>
    <s v="Nguti"/>
    <s v="NOKIA"/>
    <n v="0"/>
    <n v="0"/>
    <n v="0"/>
    <n v="0"/>
    <n v="0"/>
    <n v="0"/>
    <n v="0"/>
    <n v="0"/>
    <n v="0"/>
    <n v="0"/>
    <n v="0"/>
    <n v="0"/>
    <n v="0"/>
    <n v="0"/>
    <n v="0"/>
    <n v="0"/>
    <n v="0"/>
    <n v="0"/>
    <n v="0"/>
    <n v="0"/>
    <n v="0"/>
    <n v="0"/>
    <n v="0"/>
    <n v="0"/>
    <m/>
    <n v="0"/>
    <n v="0"/>
    <n v="0"/>
    <n v="0"/>
    <n v="0"/>
    <x v="2"/>
    <m/>
    <s v="No root cause"/>
    <s v="No root cause"/>
    <s v="No root cause"/>
    <x v="3"/>
    <s v=""/>
    <s v="SUO_022"/>
    <m/>
    <s v=""/>
  </r>
  <r>
    <s v="Konye"/>
    <s v="SUO_032"/>
    <s v="SUD-OUEST"/>
    <s v="IHS"/>
    <s v="Hybrid-Gen"/>
    <s v="SUD-OUEST"/>
    <s v="Konye"/>
    <s v="NOKIA"/>
    <n v="0"/>
    <n v="0"/>
    <n v="0"/>
    <n v="0"/>
    <n v="0"/>
    <n v="0"/>
    <n v="0"/>
    <n v="0"/>
    <n v="0"/>
    <n v="0"/>
    <n v="0"/>
    <n v="0"/>
    <n v="0"/>
    <n v="0"/>
    <n v="0"/>
    <n v="0"/>
    <n v="0"/>
    <n v="0"/>
    <n v="0"/>
    <n v="0"/>
    <n v="0"/>
    <n v="0"/>
    <n v="0"/>
    <n v="0"/>
    <m/>
    <n v="0"/>
    <n v="0"/>
    <n v="0"/>
    <n v="0"/>
    <n v="0"/>
    <x v="2"/>
    <m/>
    <s v="No root cause"/>
    <s v="No root cause"/>
    <s v="No root cause"/>
    <x v="3"/>
    <s v=""/>
    <s v="SUO_032"/>
    <m/>
    <s v=""/>
  </r>
  <r>
    <s v="Kurume"/>
    <s v="SUO_034"/>
    <s v="SUD-OUEST"/>
    <s v="CAMUSAT"/>
    <e v="#N/A"/>
    <s v="SUD-OUEST"/>
    <s v="Kurume"/>
    <s v="NOKIA"/>
    <n v="0"/>
    <n v="0"/>
    <n v="0"/>
    <n v="0"/>
    <n v="0"/>
    <n v="0"/>
    <n v="0"/>
    <n v="0"/>
    <n v="0"/>
    <n v="0"/>
    <n v="0"/>
    <n v="0"/>
    <n v="0"/>
    <n v="0"/>
    <n v="0"/>
    <n v="0"/>
    <n v="0"/>
    <n v="0"/>
    <n v="0"/>
    <n v="0"/>
    <n v="0"/>
    <n v="0"/>
    <n v="0"/>
    <n v="0"/>
    <m/>
    <n v="0"/>
    <n v="0"/>
    <n v="0"/>
    <n v="0"/>
    <n v="0"/>
    <x v="2"/>
    <m/>
    <s v="No root cause"/>
    <s v="No root cause"/>
    <s v="No root cause"/>
    <x v="3"/>
    <s v=""/>
    <s v="SUO_034"/>
    <m/>
    <s v=""/>
  </r>
  <r>
    <s v="Ekona-MTN"/>
    <s v="SUO_087"/>
    <s v="SUD-OUEST"/>
    <s v="IHS"/>
    <s v="Vandalized"/>
    <s v="SUD-OUEST"/>
    <s v="Ekona"/>
    <s v="NOKIA"/>
    <n v="0"/>
    <n v="0"/>
    <n v="0"/>
    <n v="0"/>
    <n v="0"/>
    <n v="0"/>
    <n v="0"/>
    <n v="0"/>
    <n v="0"/>
    <n v="0"/>
    <n v="0"/>
    <n v="0"/>
    <n v="0"/>
    <n v="0"/>
    <n v="0"/>
    <n v="0"/>
    <n v="0"/>
    <n v="0"/>
    <n v="0"/>
    <n v="0"/>
    <n v="0"/>
    <n v="0"/>
    <n v="0"/>
    <n v="0"/>
    <m/>
    <n v="0"/>
    <n v="0"/>
    <n v="0"/>
    <n v="0"/>
    <n v="0"/>
    <x v="2"/>
    <m/>
    <s v="TRAVAUX OCM"/>
    <s v="TRAVAUX OCM"/>
    <s v="Projet OCM (ZTE, NOKIA, autres projets)"/>
    <x v="5"/>
    <s v="(05-10-2026 ocm ran 18h) New site not yet transferred to MSP..;..;(05-10-2026 ocm ran 12h) New site not yet transferred to MSP"/>
    <s v="SUO_087"/>
    <m/>
    <s v=""/>
  </r>
  <r>
    <s v="Munyengue-Trouble-IHS"/>
    <s v="SUO_098"/>
    <s v="SUD-OUEST"/>
    <s v="IHS"/>
    <s v="Gen Only"/>
    <s v="SUD-OUEST"/>
    <s v="Muyengue"/>
    <s v="NOKIA"/>
    <n v="0"/>
    <n v="0"/>
    <n v="0"/>
    <n v="0"/>
    <n v="0"/>
    <n v="0"/>
    <n v="0"/>
    <n v="0"/>
    <n v="0"/>
    <n v="0"/>
    <n v="0"/>
    <n v="0"/>
    <n v="0"/>
    <n v="0"/>
    <n v="0"/>
    <n v="0"/>
    <n v="0"/>
    <n v="0"/>
    <n v="0"/>
    <n v="0"/>
    <n v="0"/>
    <n v="0"/>
    <n v="0"/>
    <n v="0"/>
    <m/>
    <n v="0"/>
    <n v="0"/>
    <n v="0"/>
    <n v="0"/>
    <n v="0"/>
    <x v="2"/>
    <m/>
    <s v="No root cause"/>
    <s v="No root cause"/>
    <s v="No root cause"/>
    <x v="3"/>
    <s v=""/>
    <s v="SUO_098"/>
    <m/>
    <s v=""/>
  </r>
  <r>
    <s v="Muyengue-II-IHS"/>
    <s v="SUO_026"/>
    <s v="SUD-OUEST"/>
    <s v="IHS"/>
    <s v="Grid-Gen"/>
    <s v="SUD-OUEST"/>
    <s v="Muyengue"/>
    <s v="NOKIA"/>
    <n v="0"/>
    <n v="0"/>
    <n v="0"/>
    <n v="0"/>
    <n v="0"/>
    <n v="0"/>
    <n v="0"/>
    <n v="0"/>
    <n v="0"/>
    <n v="0"/>
    <n v="0"/>
    <n v="0"/>
    <n v="0"/>
    <n v="0"/>
    <n v="0"/>
    <n v="0"/>
    <n v="0"/>
    <n v="0"/>
    <n v="0"/>
    <n v="0"/>
    <n v="0"/>
    <n v="0"/>
    <n v="0"/>
    <n v="0"/>
    <m/>
    <n v="0"/>
    <n v="0"/>
    <n v="0"/>
    <n v="0"/>
    <n v="0"/>
    <x v="2"/>
    <m/>
    <s v="No root cause"/>
    <s v="No root cause"/>
    <s v="No root cause"/>
    <x v="3"/>
    <s v=""/>
    <s v="SUO_026"/>
    <m/>
    <s v=""/>
  </r>
  <r>
    <s v="Babensi-IHS"/>
    <s v="SUO_099"/>
    <s v="SUD-OUEST"/>
    <s v="IHS"/>
    <s v="Gen Only"/>
    <s v="SUD-OUEST"/>
    <s v="Babensi"/>
    <s v="NOKIA"/>
    <n v="0"/>
    <n v="0"/>
    <n v="0"/>
    <n v="0"/>
    <n v="0"/>
    <n v="0"/>
    <n v="0"/>
    <n v="0"/>
    <n v="0"/>
    <n v="0"/>
    <n v="0"/>
    <n v="0"/>
    <n v="0"/>
    <n v="0"/>
    <n v="0"/>
    <n v="0"/>
    <n v="0"/>
    <n v="0"/>
    <n v="0"/>
    <n v="0"/>
    <n v="0"/>
    <n v="0"/>
    <n v="0"/>
    <n v="0"/>
    <m/>
    <n v="0"/>
    <n v="0"/>
    <n v="0"/>
    <n v="0"/>
    <n v="0"/>
    <x v="2"/>
    <m/>
    <s v="No root cause"/>
    <s v="No root cause"/>
    <s v="No root cause"/>
    <x v="3"/>
    <s v=""/>
    <s v="SUO_099"/>
    <m/>
    <s v=""/>
  </r>
  <r>
    <s v="Ekona-II-IHS"/>
    <s v="SUO_128"/>
    <s v="SUD-OUEST"/>
    <s v="IHS"/>
    <s v="Vandalized"/>
    <s v="SUD-OUEST"/>
    <s v="Ekona"/>
    <s v="NOKIA"/>
    <n v="0"/>
    <n v="0"/>
    <n v="0"/>
    <n v="0"/>
    <n v="0"/>
    <n v="0"/>
    <n v="0"/>
    <n v="0"/>
    <n v="0"/>
    <n v="0"/>
    <n v="0"/>
    <n v="0"/>
    <n v="0"/>
    <n v="0"/>
    <n v="0"/>
    <n v="0"/>
    <n v="0"/>
    <n v="0"/>
    <n v="0"/>
    <n v="0"/>
    <n v="0"/>
    <n v="0"/>
    <n v="0"/>
    <n v="0"/>
    <m/>
    <n v="0"/>
    <n v="0"/>
    <n v="0"/>
    <n v="0"/>
    <n v="0"/>
    <x v="2"/>
    <m/>
    <s v="No root cause"/>
    <s v="No root cause"/>
    <s v="No root cause"/>
    <x v="3"/>
    <s v=""/>
    <s v="SUO_128"/>
    <m/>
    <s v=""/>
  </r>
  <r>
    <s v="Akwaya-IHS"/>
    <s v="SUO_092"/>
    <s v="SUD-OUEST"/>
    <s v="IHS"/>
    <s v="Solar-Gen"/>
    <s v="SUD-OUEST"/>
    <s v="Akwaya"/>
    <s v="NOKIA"/>
    <n v="0"/>
    <n v="0"/>
    <n v="0"/>
    <n v="0"/>
    <n v="0"/>
    <n v="0"/>
    <n v="0"/>
    <n v="0"/>
    <n v="0"/>
    <n v="0"/>
    <n v="0"/>
    <n v="0"/>
    <n v="0"/>
    <n v="0"/>
    <n v="0"/>
    <n v="0"/>
    <n v="0"/>
    <n v="0"/>
    <n v="0"/>
    <n v="0"/>
    <n v="0"/>
    <n v="0"/>
    <n v="0"/>
    <n v="0"/>
    <m/>
    <n v="0"/>
    <n v="0"/>
    <n v="0"/>
    <n v="0"/>
    <n v="0"/>
    <x v="2"/>
    <m/>
    <s v="No root cause"/>
    <s v="No root cause"/>
    <s v="No root cause"/>
    <x v="3"/>
    <s v=""/>
    <s v="SUO_092"/>
    <m/>
    <s v=""/>
  </r>
  <r>
    <s v="Njikwa-Town-IHS"/>
    <s v="NRO_022"/>
    <s v="NORD-OUEST"/>
    <m/>
    <m/>
    <s v="NORD-OUEST"/>
    <s v="Njikwa"/>
    <s v="NOKIA"/>
    <n v="0"/>
    <n v="0"/>
    <n v="0"/>
    <n v="0"/>
    <n v="0"/>
    <n v="0"/>
    <n v="0"/>
    <n v="0"/>
    <n v="0"/>
    <n v="0"/>
    <n v="0"/>
    <n v="0"/>
    <n v="0"/>
    <n v="0"/>
    <n v="0"/>
    <n v="0"/>
    <n v="0"/>
    <n v="0"/>
    <n v="0"/>
    <n v="0"/>
    <n v="0"/>
    <n v="0"/>
    <n v="0"/>
    <n v="0"/>
    <m/>
    <n v="0"/>
    <n v="0"/>
    <n v="0"/>
    <n v="0"/>
    <n v="0"/>
    <x v="2"/>
    <m/>
    <s v="No root cause"/>
    <s v="No root cause"/>
    <s v="No root cause"/>
    <x v="3"/>
    <s v=""/>
    <s v="NRO_022"/>
    <m/>
    <s v=""/>
  </r>
  <r>
    <s v="Bova-Bokombo-IHS"/>
    <s v="SUO_025"/>
    <s v="SUD-OUEST"/>
    <s v="IHS"/>
    <s v="Gen Only"/>
    <s v="SUD-OUEST"/>
    <s v="Bova-Bokombo"/>
    <s v="NOKIA"/>
    <n v="0"/>
    <n v="0"/>
    <n v="0"/>
    <n v="0"/>
    <n v="0"/>
    <n v="0"/>
    <n v="0"/>
    <n v="0"/>
    <n v="0"/>
    <n v="0"/>
    <n v="0"/>
    <n v="0"/>
    <n v="0"/>
    <n v="0"/>
    <n v="0"/>
    <n v="0"/>
    <n v="0"/>
    <n v="0"/>
    <n v="0"/>
    <n v="0"/>
    <n v="0"/>
    <n v="0"/>
    <n v="0"/>
    <n v="0"/>
    <m/>
    <n v="0"/>
    <n v="0"/>
    <n v="0"/>
    <n v="0"/>
    <n v="0"/>
    <x v="2"/>
    <m/>
    <s v="No root cause"/>
    <s v="No root cause"/>
    <s v="No root cause"/>
    <x v="3"/>
    <s v=""/>
    <s v="SUO_025"/>
    <m/>
    <s v=""/>
  </r>
  <r>
    <s v="Abuenshie"/>
    <s v="NRO_045"/>
    <s v="NORD-OUEST"/>
    <s v="IHS"/>
    <s v="Vandalized"/>
    <s v="NORD-OUEST"/>
    <s v="Abuenshie"/>
    <s v="NOKIA"/>
    <n v="0"/>
    <n v="0"/>
    <n v="0"/>
    <n v="0"/>
    <n v="0"/>
    <n v="0"/>
    <n v="0"/>
    <n v="0"/>
    <n v="0"/>
    <n v="0"/>
    <n v="0"/>
    <n v="0"/>
    <n v="0"/>
    <n v="0"/>
    <n v="0"/>
    <n v="0"/>
    <n v="0"/>
    <n v="0"/>
    <n v="0"/>
    <n v="0"/>
    <n v="0"/>
    <n v="0"/>
    <n v="0"/>
    <n v="0"/>
    <m/>
    <n v="0"/>
    <n v="0"/>
    <n v="0"/>
    <n v="0"/>
    <n v="0"/>
    <x v="2"/>
    <m/>
    <s v="No root cause"/>
    <s v="No root cause"/>
    <s v="No root cause"/>
    <x v="3"/>
    <s v=""/>
    <s v="NRO_045"/>
    <m/>
    <s v=""/>
  </r>
  <r>
    <s v="Tugi"/>
    <s v="NRO_076"/>
    <s v="NORD-OUEST"/>
    <m/>
    <m/>
    <s v="NORD-OUEST"/>
    <s v="Tugi"/>
    <s v="NOKIA"/>
    <n v="0"/>
    <n v="0"/>
    <n v="0"/>
    <n v="0"/>
    <n v="0"/>
    <n v="0"/>
    <n v="0"/>
    <n v="0"/>
    <n v="0"/>
    <n v="0"/>
    <n v="0"/>
    <n v="0"/>
    <n v="0"/>
    <n v="0"/>
    <n v="0"/>
    <n v="0"/>
    <n v="0"/>
    <n v="0"/>
    <n v="0"/>
    <n v="0"/>
    <n v="0"/>
    <n v="0"/>
    <n v="0"/>
    <n v="0"/>
    <m/>
    <n v="0"/>
    <n v="0"/>
    <n v="0"/>
    <n v="0"/>
    <n v="0"/>
    <x v="2"/>
    <m/>
    <s v="No root cause"/>
    <s v="No root cause"/>
    <s v="No root cause"/>
    <x v="3"/>
    <s v=""/>
    <s v="NRO_076"/>
    <m/>
    <s v=""/>
  </r>
  <r>
    <s v="Jikejem"/>
    <s v="NRO_071"/>
    <s v="NORD-OUEST"/>
    <s v="IHS"/>
    <s v="Hybrid-Gen"/>
    <s v="NORD-OUEST"/>
    <s v="Jikejem"/>
    <s v="NOKIA"/>
    <n v="0"/>
    <n v="0"/>
    <n v="0"/>
    <n v="0"/>
    <n v="0"/>
    <n v="0"/>
    <n v="0"/>
    <n v="0"/>
    <n v="0"/>
    <n v="0"/>
    <n v="0"/>
    <n v="0"/>
    <n v="0"/>
    <n v="0"/>
    <n v="0"/>
    <n v="0"/>
    <n v="0"/>
    <n v="0"/>
    <n v="0"/>
    <n v="0"/>
    <n v="0"/>
    <n v="0"/>
    <n v="0"/>
    <n v="0"/>
    <m/>
    <n v="0"/>
    <n v="0"/>
    <n v="0"/>
    <n v="0"/>
    <n v="0"/>
    <x v="2"/>
    <m/>
    <s v="No root cause"/>
    <s v="No root cause"/>
    <s v="No root cause"/>
    <x v="3"/>
    <s v=""/>
    <s v="NRO_071"/>
    <m/>
    <s v=""/>
  </r>
  <r>
    <s v="Bai-Kuke-IHS"/>
    <s v="SUO_153"/>
    <s v="SUD-OUEST"/>
    <s v="IHS"/>
    <s v="Vandalized"/>
    <s v="SUD-OUEST"/>
    <s v="Bai-Kuke"/>
    <s v="NOKIA"/>
    <n v="0"/>
    <n v="0"/>
    <n v="0"/>
    <n v="0"/>
    <n v="0"/>
    <n v="0"/>
    <n v="0"/>
    <n v="0"/>
    <n v="0"/>
    <n v="0"/>
    <n v="0"/>
    <n v="0"/>
    <n v="0"/>
    <n v="0"/>
    <n v="0"/>
    <n v="0"/>
    <n v="0"/>
    <n v="0"/>
    <n v="0"/>
    <n v="0"/>
    <n v="0"/>
    <n v="0"/>
    <n v="0"/>
    <n v="0"/>
    <m/>
    <n v="0"/>
    <n v="0"/>
    <n v="0"/>
    <n v="0"/>
    <n v="0"/>
    <x v="2"/>
    <m/>
    <s v="No root cause"/>
    <s v="No root cause"/>
    <s v="No root cause"/>
    <x v="3"/>
    <s v=""/>
    <s v="SUO_153"/>
    <m/>
    <s v=""/>
  </r>
  <r>
    <s v="Kwaja"/>
    <s v="NRO_096"/>
    <s v="NORD-OUEST"/>
    <s v="IHS"/>
    <s v="Vandalized"/>
    <s v="NORD-OUEST"/>
    <s v="Kwaja"/>
    <s v="NOKIA"/>
    <n v="0"/>
    <n v="0"/>
    <n v="0"/>
    <n v="0"/>
    <n v="0"/>
    <n v="0"/>
    <n v="0"/>
    <n v="0"/>
    <n v="0"/>
    <n v="0"/>
    <n v="0"/>
    <n v="0"/>
    <n v="0"/>
    <n v="0"/>
    <n v="0"/>
    <n v="0"/>
    <n v="0"/>
    <n v="0"/>
    <n v="0"/>
    <n v="0"/>
    <n v="0"/>
    <n v="0"/>
    <n v="0"/>
    <n v="0"/>
    <m/>
    <n v="0"/>
    <n v="0"/>
    <n v="0"/>
    <n v="0"/>
    <n v="0"/>
    <x v="2"/>
    <m/>
    <s v="No root cause"/>
    <s v="No root cause"/>
    <s v="No root cause"/>
    <x v="3"/>
    <s v=""/>
    <s v="NRO_096"/>
    <m/>
    <s v=""/>
  </r>
  <r>
    <s v="Jikejem-II"/>
    <s v="NRO_111"/>
    <s v="NORD-OUEST"/>
    <m/>
    <m/>
    <s v="NORD-OUEST"/>
    <s v="Jikejem"/>
    <s v="NOKIA"/>
    <n v="0"/>
    <n v="0"/>
    <n v="0"/>
    <n v="0"/>
    <n v="0"/>
    <n v="0"/>
    <n v="0"/>
    <n v="0"/>
    <n v="0"/>
    <n v="0"/>
    <n v="0"/>
    <n v="0"/>
    <n v="0"/>
    <n v="0"/>
    <n v="0"/>
    <n v="0"/>
    <n v="0"/>
    <n v="0"/>
    <n v="0"/>
    <n v="0"/>
    <n v="0"/>
    <n v="0"/>
    <n v="0"/>
    <n v="0"/>
    <m/>
    <n v="0"/>
    <n v="0"/>
    <n v="0"/>
    <n v="0"/>
    <n v="0"/>
    <x v="2"/>
    <m/>
    <s v="No root cause"/>
    <s v="No root cause"/>
    <s v="No root cause"/>
    <x v="3"/>
    <s v=""/>
    <s v="NRO_111"/>
    <m/>
    <s v=""/>
  </r>
  <r>
    <s v="Gossi-IHS"/>
    <s v="EXN_232"/>
    <s v="EXTREME-NORD"/>
    <s v="CAMUSAT"/>
    <s v="Hybrid Solar - S3"/>
    <s v="EXTREME-NORD"/>
    <s v="Gossi"/>
    <s v="NOKIA"/>
    <n v="0"/>
    <n v="0"/>
    <n v="0"/>
    <n v="0"/>
    <n v="0"/>
    <n v="0"/>
    <n v="0"/>
    <n v="0"/>
    <n v="0"/>
    <n v="0"/>
    <n v="0"/>
    <n v="0"/>
    <n v="0"/>
    <n v="0"/>
    <n v="0"/>
    <n v="0"/>
    <n v="0"/>
    <n v="0"/>
    <n v="0"/>
    <n v="0"/>
    <n v="0"/>
    <n v="0"/>
    <n v="0"/>
    <n v="0"/>
    <m/>
    <n v="0"/>
    <n v="0"/>
    <n v="0"/>
    <n v="0"/>
    <n v="0"/>
    <x v="2"/>
    <m/>
    <s v="No root cause"/>
    <s v="No root cause"/>
    <s v="No root cause"/>
    <x v="3"/>
    <s v=""/>
    <s v="EXN_232"/>
    <m/>
    <s v=""/>
  </r>
  <r>
    <s v="Mora"/>
    <s v="EXN_005"/>
    <s v="EXTREME-NORD"/>
    <s v="CAMUSAT"/>
    <s v="Bad Grid + Solar + GE"/>
    <s v="EXTREME-NORD"/>
    <s v="Mora"/>
    <s v="Huawei"/>
    <n v="0"/>
    <n v="0"/>
    <n v="0"/>
    <n v="0"/>
    <n v="0"/>
    <n v="0"/>
    <n v="0"/>
    <n v="0"/>
    <n v="0"/>
    <n v="0"/>
    <n v="0"/>
    <n v="0"/>
    <n v="0"/>
    <n v="0"/>
    <n v="0"/>
    <n v="0"/>
    <n v="0"/>
    <n v="0"/>
    <n v="0"/>
    <n v="0"/>
    <n v="0"/>
    <n v="0"/>
    <n v="0"/>
    <n v="0"/>
    <m/>
    <n v="0"/>
    <n v="0"/>
    <n v="0"/>
    <n v="0"/>
    <n v="0"/>
    <x v="2"/>
    <m/>
    <s v="No root cause"/>
    <s v="No root cause"/>
    <s v="No root cause"/>
    <x v="3"/>
    <s v=""/>
    <s v="EXN_005"/>
    <m/>
    <s v=""/>
  </r>
  <r>
    <s v="Balatchi-IHS"/>
    <s v="NRO_027"/>
    <s v="NORD-OUEST"/>
    <s v="IHS"/>
    <s v="Hybrid-Gen"/>
    <s v="NORD-OUEST"/>
    <s v="Balatchi"/>
    <s v="Huawei"/>
    <n v="0"/>
    <n v="0"/>
    <n v="0"/>
    <n v="0"/>
    <n v="0"/>
    <n v="0"/>
    <n v="0"/>
    <n v="0"/>
    <n v="0"/>
    <n v="0"/>
    <n v="0"/>
    <n v="0"/>
    <n v="0"/>
    <n v="0"/>
    <n v="0"/>
    <n v="0"/>
    <n v="0"/>
    <n v="0"/>
    <n v="0"/>
    <n v="0"/>
    <n v="0"/>
    <n v="0"/>
    <n v="0"/>
    <n v="0"/>
    <m/>
    <n v="0"/>
    <n v="0"/>
    <n v="0"/>
    <n v="0"/>
    <n v="0"/>
    <x v="2"/>
    <m/>
    <s v="No root cause"/>
    <s v="No root cause"/>
    <s v="No root cause"/>
    <x v="3"/>
    <s v=""/>
    <s v="NRO_027"/>
    <m/>
    <s v=""/>
  </r>
  <r>
    <s v="Mamfe"/>
    <s v="SUO_009"/>
    <s v="SUD-OUEST"/>
    <s v="CAMUSAT"/>
    <s v="Bad Grid + GE"/>
    <s v="SUD-OUEST"/>
    <s v="Mamfe"/>
    <s v="NOKIA"/>
    <n v="0"/>
    <n v="0"/>
    <n v="0"/>
    <n v="0"/>
    <n v="0"/>
    <n v="0"/>
    <n v="0"/>
    <n v="0"/>
    <n v="0"/>
    <n v="0"/>
    <n v="0"/>
    <n v="0"/>
    <n v="0"/>
    <n v="0"/>
    <n v="0"/>
    <n v="0"/>
    <n v="0"/>
    <n v="0"/>
    <n v="0"/>
    <n v="0"/>
    <n v="0"/>
    <n v="0"/>
    <n v="0"/>
    <n v="0"/>
    <m/>
    <n v="0"/>
    <n v="0"/>
    <n v="0"/>
    <n v="0"/>
    <n v="0"/>
    <x v="2"/>
    <m/>
    <s v="No root cause"/>
    <s v="No root cause"/>
    <s v="No root cause"/>
    <x v="3"/>
    <s v=""/>
    <s v="SUO_009"/>
    <m/>
    <s v=""/>
  </r>
  <r>
    <s v="Fotokol"/>
    <s v="EXN_013"/>
    <s v="EXTREME-NORD"/>
    <s v="IHS"/>
    <s v="Solar-Gen"/>
    <s v="EXTREME-NORD"/>
    <s v="Fotokol"/>
    <s v="NOKIA"/>
    <n v="0"/>
    <n v="0"/>
    <n v="0"/>
    <n v="0"/>
    <n v="0"/>
    <n v="0"/>
    <n v="0"/>
    <n v="0"/>
    <n v="0"/>
    <n v="0"/>
    <n v="0"/>
    <n v="0"/>
    <n v="0"/>
    <n v="0"/>
    <n v="0"/>
    <n v="0"/>
    <n v="0"/>
    <n v="0"/>
    <n v="0"/>
    <n v="0"/>
    <n v="0"/>
    <n v="0"/>
    <n v="0"/>
    <n v="0"/>
    <m/>
    <n v="0"/>
    <n v="0"/>
    <n v="0"/>
    <n v="0"/>
    <n v="0"/>
    <x v="2"/>
    <m/>
    <s v="No root cause"/>
    <s v="No root cause"/>
    <s v="No root cause"/>
    <x v="3"/>
    <s v=""/>
    <s v="EXN_013"/>
    <m/>
    <s v=""/>
  </r>
  <r>
    <s v="Bafut-MTN"/>
    <s v="NRO_036"/>
    <s v="NORD-OUEST"/>
    <s v="IHS"/>
    <s v="Grid-Gen"/>
    <s v="NORD-OUEST"/>
    <s v="Bafut"/>
    <s v="Huawei"/>
    <n v="0"/>
    <n v="0"/>
    <n v="0"/>
    <n v="0"/>
    <n v="0"/>
    <n v="0"/>
    <n v="0"/>
    <n v="0"/>
    <n v="0"/>
    <n v="0"/>
    <n v="0"/>
    <n v="0"/>
    <n v="0"/>
    <n v="0"/>
    <n v="0"/>
    <n v="0"/>
    <n v="0"/>
    <n v="0"/>
    <n v="0"/>
    <n v="0"/>
    <n v="0"/>
    <n v="0"/>
    <n v="0"/>
    <n v="0"/>
    <m/>
    <n v="0"/>
    <n v="0"/>
    <n v="0"/>
    <n v="0"/>
    <n v="0"/>
    <x v="2"/>
    <m/>
    <s v="No root cause"/>
    <s v="No root cause"/>
    <s v="No root cause"/>
    <x v="3"/>
    <s v=""/>
    <s v="NRO_036"/>
    <m/>
    <s v=""/>
  </r>
  <r>
    <s v="Mozogo"/>
    <s v="EXN_042"/>
    <s v="EXTREME-NORD"/>
    <s v="IHS"/>
    <s v="Solar-Gen"/>
    <s v="EXTREME-NORD"/>
    <s v="Mozogo"/>
    <s v="NOKIA"/>
    <n v="0"/>
    <n v="0"/>
    <n v="0"/>
    <n v="0"/>
    <n v="0"/>
    <n v="0"/>
    <n v="0"/>
    <n v="0"/>
    <n v="0"/>
    <n v="0"/>
    <n v="0"/>
    <n v="0"/>
    <n v="0"/>
    <n v="0"/>
    <n v="0"/>
    <n v="0"/>
    <n v="0"/>
    <n v="0"/>
    <n v="0"/>
    <n v="0"/>
    <n v="0"/>
    <n v="0"/>
    <n v="0"/>
    <n v="0"/>
    <m/>
    <n v="0"/>
    <n v="0"/>
    <n v="0"/>
    <n v="0"/>
    <n v="0"/>
    <x v="2"/>
    <m/>
    <s v="Exclu"/>
    <s v="Exclu"/>
    <s v="EXCLU"/>
    <x v="2"/>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
    <s v="EXN_007"/>
    <s v="EXN_007_H_Amchide -{ 10/05/2026 FME yaouba :de nouveau vandalisé et le comble c’est ces gars vise seulement les câbles qui alimentent directement les équipements de réseau   ETR=11/05/2026  } "/>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r>
  <r>
    <s v="Maga-Ville"/>
    <s v="EXN_110"/>
    <s v="EXTREME-NORD"/>
    <s v="IHS"/>
    <s v="Hybrid-Gen"/>
    <s v="EXTREME-NORD"/>
    <s v="Maga"/>
    <s v="Huawei"/>
    <n v="0"/>
    <n v="0"/>
    <n v="0"/>
    <n v="0"/>
    <n v="0"/>
    <n v="0"/>
    <n v="0"/>
    <n v="0"/>
    <n v="0"/>
    <n v="0"/>
    <n v="0"/>
    <n v="0"/>
    <n v="0"/>
    <n v="3.4778402718922009E-3"/>
    <n v="0"/>
    <n v="0"/>
    <n v="0"/>
    <n v="0"/>
    <n v="0"/>
    <n v="0"/>
    <n v="0"/>
    <n v="0"/>
    <n v="0"/>
    <n v="0"/>
    <m/>
    <n v="0"/>
    <n v="0"/>
    <n v="0"/>
    <n v="0"/>
    <n v="0"/>
    <x v="2"/>
    <m/>
    <s v="No root cause"/>
    <s v="No root cause"/>
    <s v="No root cause"/>
    <x v="3"/>
    <s v=""/>
    <s v="EXN_110"/>
    <m/>
    <s v=""/>
  </r>
  <r>
    <s v="Guere-IHS"/>
    <s v="EXN_126"/>
    <s v="EXTREME-NORD"/>
    <s v="IHS"/>
    <s v="Gen Only"/>
    <s v="EXTREME-NORD"/>
    <s v="Guere"/>
    <s v="Huawei"/>
    <n v="0"/>
    <n v="0"/>
    <n v="0"/>
    <n v="0"/>
    <n v="0"/>
    <n v="0"/>
    <n v="0"/>
    <n v="0"/>
    <n v="0"/>
    <n v="0"/>
    <n v="0"/>
    <n v="0"/>
    <n v="0"/>
    <n v="4.0128926214140796E-3"/>
    <n v="0"/>
    <n v="0"/>
    <n v="0"/>
    <n v="0"/>
    <n v="0"/>
    <n v="0"/>
    <n v="0"/>
    <n v="0"/>
    <n v="0"/>
    <n v="0"/>
    <m/>
    <n v="0"/>
    <n v="0"/>
    <n v="0"/>
    <n v="0"/>
    <n v="0"/>
    <x v="2"/>
    <m/>
    <s v="No root cause"/>
    <s v="No root cause"/>
    <s v="No root cause"/>
    <x v="3"/>
    <s v=""/>
    <s v="EXN_126"/>
    <m/>
    <s v=""/>
  </r>
  <r>
    <s v="Gobo"/>
    <s v="EXN_048"/>
    <s v="EXTREME-NORD"/>
    <s v="IHS"/>
    <s v="Solar-Gen"/>
    <s v="EXTREME-NORD"/>
    <s v="Gobo"/>
    <s v="Huawei"/>
    <n v="0"/>
    <n v="0"/>
    <n v="0"/>
    <n v="0"/>
    <n v="0"/>
    <n v="0"/>
    <n v="0"/>
    <n v="0"/>
    <n v="0"/>
    <n v="0"/>
    <n v="0"/>
    <n v="0"/>
    <n v="0"/>
    <n v="1.298393701506422E-2"/>
    <n v="0"/>
    <n v="0"/>
    <n v="0"/>
    <n v="0"/>
    <n v="0"/>
    <n v="0"/>
    <m/>
    <n v="0"/>
    <n v="0"/>
    <n v="0"/>
    <m/>
    <n v="0"/>
    <n v="0"/>
    <n v="0"/>
    <n v="0"/>
    <n v="0"/>
    <x v="2"/>
    <m/>
    <s v="No root cause"/>
    <s v="No root cause"/>
    <s v="No root cause"/>
    <x v="3"/>
    <s v=""/>
    <s v="EXN_048"/>
    <m/>
    <s v=""/>
  </r>
  <r>
    <s v="Bougoudoum-IHS"/>
    <s v="EXN_135"/>
    <s v="EXTREME-NORD"/>
    <s v="IHS"/>
    <s v="Gen Only"/>
    <s v="EXTREME-NORD"/>
    <s v="Bougoudoum"/>
    <s v="Huawei"/>
    <n v="0"/>
    <n v="0"/>
    <n v="0"/>
    <n v="0"/>
    <n v="0"/>
    <n v="0"/>
    <n v="0"/>
    <n v="0"/>
    <n v="0"/>
    <n v="0"/>
    <n v="0"/>
    <n v="0"/>
    <n v="0"/>
    <n v="1.326929826814255E-2"/>
    <n v="0"/>
    <n v="0"/>
    <n v="0"/>
    <n v="0"/>
    <n v="0"/>
    <n v="0"/>
    <m/>
    <n v="0"/>
    <n v="0"/>
    <n v="0"/>
    <m/>
    <n v="0"/>
    <n v="0"/>
    <n v="0"/>
    <n v="0"/>
    <n v="0"/>
    <x v="2"/>
    <m/>
    <s v="No root cause"/>
    <s v="No root cause"/>
    <s v="No root cause"/>
    <x v="3"/>
    <s v=""/>
    <s v="EXN_135"/>
    <m/>
    <s v=""/>
  </r>
  <r>
    <s v="Kalfou"/>
    <s v="EXN_058"/>
    <s v="EXTREME-NORD"/>
    <s v="IHS"/>
    <s v="Grid-Gen"/>
    <s v="EXTREME-NORD"/>
    <s v="Kalfou"/>
    <s v="Huawei"/>
    <n v="0"/>
    <n v="0"/>
    <n v="0"/>
    <n v="0"/>
    <n v="0"/>
    <n v="0"/>
    <n v="0"/>
    <n v="0"/>
    <n v="0"/>
    <n v="0"/>
    <n v="0"/>
    <n v="0"/>
    <n v="0"/>
    <n v="1.3394143816364326E-2"/>
    <n v="0"/>
    <n v="0"/>
    <n v="0"/>
    <n v="0"/>
    <n v="0"/>
    <n v="0"/>
    <m/>
    <n v="0"/>
    <n v="0"/>
    <n v="0"/>
    <m/>
    <n v="0"/>
    <n v="0"/>
    <n v="0"/>
    <n v="0"/>
    <n v="0"/>
    <x v="2"/>
    <m/>
    <s v="No root cause"/>
    <s v="No root cause"/>
    <s v="No root cause"/>
    <x v="3"/>
    <s v=""/>
    <s v="EXN_058"/>
    <m/>
    <s v=""/>
  </r>
  <r>
    <s v="Godola-MTN"/>
    <s v="EXN_028"/>
    <s v="EXTREME-NORD"/>
    <s v="IHS"/>
    <s v="Grid-Gen"/>
    <s v="EXTREME-NORD"/>
    <s v="Godola"/>
    <s v="Huawei"/>
    <n v="0"/>
    <n v="0"/>
    <n v="0"/>
    <n v="0"/>
    <n v="0"/>
    <n v="0"/>
    <n v="0"/>
    <n v="0"/>
    <n v="0"/>
    <n v="0"/>
    <n v="0"/>
    <n v="0"/>
    <n v="0"/>
    <n v="0.561804966997971"/>
    <n v="0"/>
    <n v="0"/>
    <n v="0"/>
    <n v="0"/>
    <n v="0"/>
    <n v="0"/>
    <m/>
    <n v="0"/>
    <n v="0"/>
    <n v="0"/>
    <m/>
    <n v="0"/>
    <n v="0"/>
    <n v="0"/>
    <n v="0"/>
    <n v="0"/>
    <x v="2"/>
    <m/>
    <s v="No root cause"/>
    <s v="No root cause"/>
    <s v="No root cause"/>
    <x v="3"/>
    <s v=""/>
    <s v="EXN_028"/>
    <m/>
    <s v=""/>
  </r>
  <r>
    <s v="Doulek"/>
    <s v="EXN_272"/>
    <s v="EXTREME-NORD"/>
    <s v="ESCO"/>
    <s v="Hybrid Solar - S3"/>
    <s v="EXTREME-NORD"/>
    <s v="Doulek"/>
    <s v="Huawei"/>
    <n v="0"/>
    <n v="0"/>
    <n v="0"/>
    <n v="0"/>
    <n v="0"/>
    <n v="0"/>
    <n v="0"/>
    <n v="0"/>
    <n v="0"/>
    <n v="0"/>
    <n v="0"/>
    <n v="0"/>
    <n v="0"/>
    <n v="0.56617456118573306"/>
    <n v="0"/>
    <n v="0"/>
    <n v="0"/>
    <n v="0"/>
    <n v="0"/>
    <n v="0"/>
    <m/>
    <n v="0"/>
    <n v="0"/>
    <n v="0"/>
    <m/>
    <n v="0"/>
    <n v="0"/>
    <n v="0"/>
    <n v="0"/>
    <n v="0"/>
    <x v="2"/>
    <m/>
    <s v="No root cause"/>
    <s v="No root cause"/>
    <s v="No root cause"/>
    <x v="3"/>
    <s v=""/>
    <s v="EXN_272"/>
    <m/>
    <s v=""/>
  </r>
  <r>
    <s v="DOUBLE-IHS"/>
    <s v="EXN_109"/>
    <s v="EXTREME-NORD"/>
    <s v="IHS"/>
    <s v="Grid-Gen"/>
    <s v="EXTREME-NORD"/>
    <s v="Double(Djakaramani)"/>
    <s v="Huawei"/>
    <n v="0"/>
    <n v="0"/>
    <n v="0"/>
    <n v="0"/>
    <n v="0"/>
    <n v="0"/>
    <n v="0"/>
    <n v="0"/>
    <n v="0"/>
    <n v="0"/>
    <n v="0"/>
    <n v="0"/>
    <n v="0"/>
    <n v="0.56679878892684188"/>
    <n v="0"/>
    <n v="0"/>
    <n v="0"/>
    <n v="0"/>
    <n v="0"/>
    <n v="0"/>
    <m/>
    <n v="0"/>
    <n v="0"/>
    <n v="0"/>
    <m/>
    <n v="0"/>
    <n v="0"/>
    <n v="0"/>
    <n v="0"/>
    <n v="0"/>
    <x v="2"/>
    <m/>
    <s v="No root cause"/>
    <s v="No root cause"/>
    <s v="No root cause"/>
    <x v="3"/>
    <s v=""/>
    <s v="EXN_109"/>
    <m/>
    <s v=""/>
  </r>
  <r>
    <s v="Guendjen"/>
    <s v="EXN_205"/>
    <s v="EXTREME-NORD"/>
    <s v="CAMUSAT"/>
    <s v="Hybrid Solar - S3"/>
    <s v="EXTREME-NORD"/>
    <s v="Kalfou"/>
    <s v="Huawei"/>
    <n v="0"/>
    <n v="0"/>
    <n v="0"/>
    <n v="0"/>
    <n v="0"/>
    <n v="0"/>
    <n v="0"/>
    <n v="0"/>
    <n v="0"/>
    <n v="0"/>
    <n v="0"/>
    <n v="0"/>
    <n v="0"/>
    <n v="0.64454189531237061"/>
    <n v="0"/>
    <n v="0"/>
    <n v="0"/>
    <n v="0"/>
    <n v="0"/>
    <n v="0"/>
    <m/>
    <n v="0"/>
    <n v="0"/>
    <n v="0"/>
    <m/>
    <n v="0"/>
    <n v="0"/>
    <n v="0"/>
    <n v="0"/>
    <n v="0"/>
    <x v="2"/>
    <m/>
    <s v="IHS"/>
    <s v="POWER ISSUE"/>
    <s v="Defaut GE &amp; Power Cabinet"/>
    <x v="0"/>
    <s v="(05-10-2026  groupe whatsapp incident ) impacted by   EXN_096_H_Yagoua-Ville  Grid fluctuation and unstable || Action: Manuel start of Gen"/>
    <s v="EXN_096"/>
    <s v=" impacted by   EXN_096_H_Yagoua-Ville  Grid fluctuation and unstable || Action: Manuel start of Gen"/>
    <s v="(05-10-2026  groupe whatsapp incident ) impacted by   EXN_096_H_Yagoua-Ville  Grid fluctuation and unstable || Action: Manuel start of Gen"/>
  </r>
  <r>
    <s v="Mbengwi"/>
    <s v="NRO_011"/>
    <s v="NORD-OUEST"/>
    <m/>
    <m/>
    <s v="NORD-OUEST"/>
    <s v="Mbengwi"/>
    <s v="Huawei"/>
    <n v="0"/>
    <n v="0"/>
    <n v="0"/>
    <n v="0"/>
    <n v="0"/>
    <n v="0"/>
    <n v="0"/>
    <n v="0"/>
    <n v="0"/>
    <n v="0"/>
    <n v="0"/>
    <n v="0"/>
    <n v="0"/>
    <n v="1.5709850385095012"/>
    <n v="0"/>
    <n v="0"/>
    <n v="0"/>
    <n v="0"/>
    <n v="0"/>
    <n v="0"/>
    <m/>
    <n v="0"/>
    <n v="0"/>
    <n v="0"/>
    <m/>
    <n v="0"/>
    <n v="0"/>
    <n v="0"/>
    <n v="0"/>
    <n v="0"/>
    <x v="2"/>
    <m/>
    <s v="No root cause"/>
    <s v="No root cause"/>
    <s v="No root cause"/>
    <x v="3"/>
    <s v=""/>
    <s v="NRO_011"/>
    <m/>
    <s v=""/>
  </r>
  <r>
    <s v="Mbengwi-Mile17-IHS"/>
    <s v="NRO_144"/>
    <s v="NORD-OUEST"/>
    <m/>
    <m/>
    <s v="NORD-OUEST"/>
    <s v="Mbengwi"/>
    <s v="Huawei"/>
    <n v="0"/>
    <n v="0"/>
    <n v="0"/>
    <n v="0"/>
    <n v="0"/>
    <n v="0"/>
    <n v="0"/>
    <n v="0"/>
    <n v="0"/>
    <n v="0"/>
    <n v="0"/>
    <n v="0"/>
    <n v="0"/>
    <n v="1.9143816364326425"/>
    <n v="0"/>
    <n v="0"/>
    <n v="0"/>
    <n v="0"/>
    <n v="0"/>
    <n v="0"/>
    <m/>
    <n v="0"/>
    <n v="0"/>
    <n v="0"/>
    <m/>
    <n v="0"/>
    <n v="0"/>
    <n v="0"/>
    <n v="0"/>
    <n v="0"/>
    <x v="2"/>
    <m/>
    <s v="No root cause"/>
    <s v="No root cause"/>
    <s v="No root cause"/>
    <x v="3"/>
    <s v=""/>
    <s v="NRO_144"/>
    <m/>
    <s v=""/>
  </r>
  <r>
    <s v="Wum-II-IHS"/>
    <s v="NRO_149"/>
    <s v="NORD-OUEST"/>
    <m/>
    <m/>
    <s v="NORD-OUEST"/>
    <s v="Wum"/>
    <s v="Huawei"/>
    <n v="0"/>
    <n v="0"/>
    <n v="0"/>
    <n v="0"/>
    <n v="0"/>
    <n v="0"/>
    <n v="0"/>
    <n v="0"/>
    <n v="0"/>
    <n v="0"/>
    <n v="0"/>
    <n v="0"/>
    <n v="0"/>
    <n v="1.9240482488806705"/>
    <n v="0"/>
    <n v="0"/>
    <n v="0"/>
    <n v="0"/>
    <n v="0"/>
    <n v="0"/>
    <m/>
    <n v="0"/>
    <n v="0"/>
    <n v="0"/>
    <m/>
    <n v="0"/>
    <n v="0"/>
    <n v="0"/>
    <n v="0"/>
    <n v="0"/>
    <x v="2"/>
    <m/>
    <s v="No root cause"/>
    <s v="No root cause"/>
    <s v="No root cause"/>
    <x v="3"/>
    <s v=""/>
    <s v="NRO_149"/>
    <m/>
    <s v=""/>
  </r>
  <r>
    <s v="Wum"/>
    <s v="NRO_007"/>
    <s v="NORD-OUEST"/>
    <s v="IHS"/>
    <s v="Grid-Gen"/>
    <s v="NORD-OUEST"/>
    <s v="Wum"/>
    <s v="Huawei"/>
    <n v="0"/>
    <n v="0"/>
    <n v="0"/>
    <n v="0"/>
    <n v="0"/>
    <n v="0"/>
    <n v="0"/>
    <n v="0"/>
    <n v="0"/>
    <n v="0"/>
    <n v="0"/>
    <n v="0"/>
    <n v="0"/>
    <n v="1.9251183535797147"/>
    <n v="0"/>
    <n v="0"/>
    <n v="0"/>
    <n v="0"/>
    <n v="0"/>
    <n v="0"/>
    <m/>
    <n v="0"/>
    <n v="0"/>
    <n v="0"/>
    <m/>
    <n v="0"/>
    <n v="0"/>
    <n v="0"/>
    <n v="0"/>
    <n v="0"/>
    <x v="2"/>
    <m/>
    <s v="No root cause"/>
    <s v="No root cause"/>
    <s v="No root cause"/>
    <x v="3"/>
    <s v=""/>
    <s v="NRO_007"/>
    <m/>
    <s v=""/>
  </r>
  <r>
    <s v="Akum-IHS"/>
    <s v="NRO_139"/>
    <s v="NORD-OUEST"/>
    <s v="IHS"/>
    <m/>
    <s v="NORD-OUEST"/>
    <s v="Akum"/>
    <s v="Huawei"/>
    <n v="0"/>
    <n v="0"/>
    <n v="0"/>
    <n v="0"/>
    <n v="0"/>
    <n v="0"/>
    <n v="0"/>
    <n v="0"/>
    <n v="0"/>
    <n v="0"/>
    <n v="0"/>
    <n v="0"/>
    <n v="0"/>
    <n v="2.5181882128680808"/>
    <n v="0"/>
    <n v="0"/>
    <n v="0"/>
    <n v="0"/>
    <n v="0"/>
    <n v="0"/>
    <m/>
    <n v="0"/>
    <n v="0"/>
    <n v="0"/>
    <m/>
    <n v="0"/>
    <n v="0"/>
    <n v="0"/>
    <n v="0"/>
    <n v="0"/>
    <x v="2"/>
    <m/>
    <s v="IHS"/>
    <s v="POWER ISSUE"/>
    <s v="Defaut GE &amp; Power Cabinet"/>
    <x v="0"/>
    <s v="(hourly IHS): 10/05/2026 00:38 4:37:37 0.3V FME Hans is unreachable, Cord Jackson is informed"/>
    <s v="NRO_139"/>
    <m/>
    <s v=""/>
  </r>
  <r>
    <s v="Kousseri-Market-MTN-IHS"/>
    <s v="EXN_180"/>
    <s v="EXTREME-NORD"/>
    <s v="IHS"/>
    <s v="Grid-Gen"/>
    <s v="EXTREME-NORD"/>
    <s v="Kousseri"/>
    <s v="Huawei"/>
    <n v="0"/>
    <n v="0"/>
    <n v="0"/>
    <n v="0"/>
    <n v="5.3505234952187721E-4"/>
    <n v="4.2001609437467363E-2"/>
    <n v="0.46886637388602093"/>
    <n v="0.19472338506932857"/>
    <n v="0.49886497561588089"/>
    <n v="0"/>
    <n v="0"/>
    <n v="0"/>
    <n v="2.9908534584357067"/>
    <n v="3.5423675852445413"/>
    <n v="0"/>
    <n v="0"/>
    <n v="0"/>
    <n v="0"/>
    <n v="0"/>
    <n v="0"/>
    <m/>
    <n v="0"/>
    <n v="0"/>
    <n v="0"/>
    <m/>
    <n v="0"/>
    <n v="0"/>
    <n v="0"/>
    <n v="0"/>
    <n v="0"/>
    <x v="2"/>
    <m/>
    <s v="No root cause"/>
    <s v="No root cause"/>
    <s v="No root cause"/>
    <x v="3"/>
    <s v="(05-10-2026 ticket): INC-20260510-00014417...Auto TT closure RCA...Others"/>
    <s v="EXN_180"/>
    <m/>
    <s v=""/>
  </r>
  <r>
    <s v="Bali-Njenka-IHS"/>
    <s v="NRO_151"/>
    <s v="NORD-OUEST"/>
    <m/>
    <m/>
    <s v="NORD-OUEST"/>
    <s v="Bali"/>
    <s v="Huawei"/>
    <n v="0"/>
    <n v="0"/>
    <n v="0"/>
    <n v="0"/>
    <n v="0"/>
    <n v="0"/>
    <n v="0"/>
    <n v="0"/>
    <n v="0"/>
    <n v="0"/>
    <n v="0"/>
    <n v="0"/>
    <n v="0"/>
    <n v="10.344113568071499"/>
    <n v="0"/>
    <n v="0"/>
    <n v="0"/>
    <n v="0"/>
    <n v="0"/>
    <n v="0"/>
    <m/>
    <n v="0"/>
    <n v="0"/>
    <n v="0"/>
    <m/>
    <n v="0"/>
    <n v="0"/>
    <n v="0"/>
    <n v="0"/>
    <n v="0"/>
    <x v="2"/>
    <m/>
    <s v="No root cause"/>
    <s v="No root cause"/>
    <s v="No root cause"/>
    <x v="3"/>
    <s v=""/>
    <s v="NRO_151"/>
    <m/>
    <s v=""/>
  </r>
  <r>
    <s v="Bali"/>
    <s v="NRO_017"/>
    <s v="NORD-OUEST"/>
    <s v="IHS"/>
    <s v="Grid-Gen"/>
    <s v="NORD-OUEST"/>
    <s v="Bali"/>
    <s v="Huawei"/>
    <n v="0"/>
    <n v="0"/>
    <n v="0"/>
    <n v="0"/>
    <n v="0"/>
    <n v="0"/>
    <n v="0"/>
    <n v="0"/>
    <n v="0"/>
    <n v="0"/>
    <n v="0"/>
    <n v="0"/>
    <n v="0"/>
    <n v="10.352870591525342"/>
    <n v="0"/>
    <n v="0"/>
    <n v="0"/>
    <n v="0"/>
    <n v="0"/>
    <n v="0"/>
    <m/>
    <n v="0"/>
    <n v="0"/>
    <n v="0"/>
    <m/>
    <n v="0"/>
    <n v="0"/>
    <n v="0"/>
    <n v="0"/>
    <n v="0"/>
    <x v="2"/>
    <m/>
    <s v="No root cause"/>
    <s v="No root cause"/>
    <s v="No root cause"/>
    <x v="3"/>
    <s v=""/>
    <s v="NRO_017"/>
    <m/>
    <s v=""/>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0"/>
    <n v="0"/>
    <n v="0"/>
    <n v="0"/>
    <n v="0"/>
    <n v="0"/>
    <n v="0"/>
    <n v="0"/>
    <n v="0"/>
    <n v="1.8355327551914351"/>
    <n v="1.8355327551914351"/>
    <n v="0"/>
    <n v="0"/>
    <m/>
    <n v="0"/>
    <n v="0"/>
    <n v="0"/>
    <n v="0"/>
    <n v="0"/>
    <x v="1"/>
    <m/>
    <s v="Exclu"/>
    <s v="Exclu"/>
    <s v="EXCLU"/>
    <x v="2"/>
    <s v=""/>
    <s v="CTR_590"/>
    <m/>
    <s v=""/>
  </r>
  <r>
    <s v="CTR_1050_Z_Nouvelle-Route-Nkomo"/>
    <s v="CTR_1050"/>
    <s v="Yaounde"/>
    <s v="ESCO"/>
    <s v="Good Grid + GE"/>
    <s v="CTR"/>
    <s v="Yaoundé"/>
    <s v="ZTE"/>
    <n v="0"/>
    <n v="5.4523974625677347"/>
    <n v="0.74275967160626866"/>
    <n v="0"/>
    <n v="0"/>
    <n v="0"/>
    <n v="0"/>
    <n v="2.924364286468454"/>
    <n v="9.2164550712975135"/>
    <n v="0"/>
    <n v="0"/>
    <n v="0"/>
    <n v="0"/>
    <n v="0"/>
    <n v="0"/>
    <n v="0"/>
    <n v="0"/>
    <n v="0"/>
    <n v="0"/>
    <n v="0"/>
    <n v="4.3927797895746482E-2"/>
    <n v="4.3927797895746482E-2"/>
    <n v="0"/>
    <n v="0"/>
    <m/>
    <n v="0"/>
    <n v="0"/>
    <n v="0"/>
    <n v="0"/>
    <n v="0"/>
    <x v="1"/>
    <m/>
    <s v="Exclu"/>
    <s v="Exclu"/>
    <s v="EXCLU"/>
    <x v="2"/>
    <s v=""/>
    <s v="CTR_1050"/>
    <m/>
    <s v=""/>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0310458775286575"/>
    <n v="0"/>
    <n v="0"/>
    <n v="0"/>
    <n v="0"/>
    <n v="0"/>
    <n v="0"/>
    <m/>
    <n v="0"/>
    <n v="0"/>
    <n v="0"/>
    <n v="0"/>
    <n v="0"/>
    <x v="1"/>
    <m/>
    <s v="Exclu"/>
    <s v="Exclu"/>
    <s v="EXCLU"/>
    <x v="2"/>
    <s v=""/>
    <s v="LIT_041"/>
    <m/>
    <s v=""/>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1.5409507666230065"/>
    <n v="1.5409507666230065"/>
    <n v="1.5409507666230065"/>
    <n v="1.5409507666230065"/>
    <n v="1.5409507666230065"/>
    <n v="1.5409507666230065"/>
    <n v="1.5409507666230065"/>
    <n v="1.5409507666230065"/>
    <n v="1.1179918843259626"/>
    <n v="0"/>
    <n v="0"/>
    <n v="0"/>
    <n v="0"/>
    <m/>
    <n v="0"/>
    <n v="0"/>
    <n v="0"/>
    <n v="0"/>
    <n v="0"/>
    <x v="1"/>
    <m/>
    <s v="Exclu"/>
    <s v="Exclu"/>
    <s v="EXCLU"/>
    <x v="2"/>
    <s v=""/>
    <s v="LIT_087"/>
    <m/>
    <s v=""/>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1.5409507666230065"/>
    <n v="1.5409507666230065"/>
    <n v="1.5409507666230065"/>
    <n v="1.5409507666230065"/>
    <n v="1.5409507666230065"/>
    <n v="1.5409507666230065"/>
    <n v="1.5409507666230065"/>
    <n v="1.5409507666230065"/>
    <n v="1.1109291933122738"/>
    <n v="0"/>
    <n v="0"/>
    <n v="0"/>
    <n v="0"/>
    <m/>
    <n v="0"/>
    <n v="0"/>
    <n v="0"/>
    <n v="0"/>
    <n v="0"/>
    <x v="1"/>
    <m/>
    <s v="Exclu"/>
    <s v="Exclu"/>
    <s v="EXCLU"/>
    <x v="2"/>
    <s v=""/>
    <s v="LIT_025"/>
    <m/>
    <s v=""/>
  </r>
  <r>
    <s v="Bouba-Ndjida-Park"/>
    <s v="NRD_167"/>
    <s v="NORD"/>
    <s v="CAMUSAT"/>
    <s v="Hybrid Solar - S3"/>
    <s v="NORD"/>
    <s v="Bouba-Ndjida"/>
    <s v="Huawei"/>
    <n v="0"/>
    <n v="0"/>
    <n v="0"/>
    <n v="0"/>
    <n v="0"/>
    <n v="0"/>
    <n v="0"/>
    <n v="0"/>
    <n v="0"/>
    <n v="0"/>
    <n v="0"/>
    <n v="0"/>
    <n v="0"/>
    <n v="2.9427879223703251E-2"/>
    <n v="7.8338976352112955"/>
    <n v="5.8802253212454305"/>
    <n v="7.353759491828681"/>
    <n v="0"/>
    <n v="0"/>
    <n v="0"/>
    <n v="0"/>
    <n v="0"/>
    <n v="0"/>
    <n v="0"/>
    <m/>
    <n v="0"/>
    <n v="0"/>
    <n v="0"/>
    <n v="0"/>
    <n v="0"/>
    <x v="1"/>
    <m/>
    <s v="Exclu"/>
    <s v="Exclu"/>
    <s v="EXCLU"/>
    <x v="2"/>
    <s v=""/>
    <s v="NRD_167"/>
    <m/>
    <s v=""/>
  </r>
  <r>
    <s v="Pouss-II"/>
    <s v="NRD_136"/>
    <s v="NORD"/>
    <s v="CAMUSAT"/>
    <s v="Hybrid Solar - S3"/>
    <s v="NORD"/>
    <s v="Pouss"/>
    <s v="Huawei"/>
    <n v="0"/>
    <n v="0"/>
    <n v="0"/>
    <n v="0"/>
    <n v="0"/>
    <n v="0"/>
    <n v="0"/>
    <n v="0"/>
    <n v="0"/>
    <n v="0"/>
    <n v="0"/>
    <n v="0"/>
    <n v="0"/>
    <n v="9.2242846706788448"/>
    <n v="2.2291350985780451"/>
    <n v="1.0978382458273053"/>
    <n v="5.3131411710655101"/>
    <n v="0"/>
    <n v="0"/>
    <n v="0"/>
    <n v="0"/>
    <n v="0"/>
    <n v="0"/>
    <n v="0"/>
    <m/>
    <n v="0"/>
    <n v="0"/>
    <n v="0"/>
    <n v="0"/>
    <n v="0"/>
    <x v="1"/>
    <m/>
    <s v="Exclu"/>
    <s v="Exclu"/>
    <s v="EXCLU"/>
    <x v="2"/>
    <s v=""/>
    <s v="NRD_136"/>
    <m/>
    <s v=""/>
  </r>
  <r>
    <s v="Taram-FH"/>
    <s v="OST_092"/>
    <s v="OUEST"/>
    <s v="IHS"/>
    <s v="Grid-Hybrid-Gen"/>
    <s v="OUEST"/>
    <s v="Taram"/>
    <s v="Huawei"/>
    <n v="0"/>
    <n v="0"/>
    <n v="0"/>
    <n v="0"/>
    <n v="0"/>
    <n v="0"/>
    <n v="0"/>
    <n v="0"/>
    <n v="0"/>
    <n v="0"/>
    <n v="0"/>
    <n v="0"/>
    <n v="0"/>
    <n v="4.62311982604378"/>
    <n v="4.6228522998690194"/>
    <n v="4.628381174147413"/>
    <n v="4.6228522998690194"/>
    <n v="0"/>
    <n v="0"/>
    <n v="0"/>
    <n v="0"/>
    <n v="0"/>
    <n v="0"/>
    <n v="0"/>
    <m/>
    <n v="0"/>
    <n v="0"/>
    <n v="0"/>
    <n v="0"/>
    <n v="0"/>
    <x v="1"/>
    <m/>
    <s v="Exclu"/>
    <s v="Exclu"/>
    <s v="EXCLU"/>
    <x v="2"/>
    <s v=""/>
    <s v="OST_092"/>
    <m/>
    <s v=""/>
  </r>
  <r>
    <s v="Pangar-camrail"/>
    <s v="ADM_114"/>
    <s v="ADAMAOUA"/>
    <s v="CAMUSAT"/>
    <s v="Hybrid Solar - S3"/>
    <s v="ADAMAOUA"/>
    <s v="Pangar"/>
    <s v="Huawei"/>
    <n v="0"/>
    <n v="0"/>
    <n v="0"/>
    <n v="0"/>
    <n v="0"/>
    <n v="0"/>
    <n v="0"/>
    <n v="0"/>
    <n v="0"/>
    <n v="0"/>
    <n v="0"/>
    <n v="0"/>
    <n v="0"/>
    <n v="4.8868114589664781E-3"/>
    <n v="1.4268062653916727E-3"/>
    <n v="0.15767992740409723"/>
    <n v="5.7642973121823579E-2"/>
    <n v="0"/>
    <n v="0"/>
    <n v="0"/>
    <n v="0"/>
    <n v="0"/>
    <n v="0"/>
    <n v="0"/>
    <m/>
    <n v="0"/>
    <n v="0"/>
    <n v="0"/>
    <n v="0"/>
    <n v="0"/>
    <x v="1"/>
    <m/>
    <s v="Exclu"/>
    <s v="Exclu"/>
    <s v="EXCLU"/>
    <x v="2"/>
    <s v=""/>
    <s v="ADM_114"/>
    <m/>
    <s v=""/>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0"/>
    <n v="6.2155247936124737E-2"/>
    <n v="0"/>
    <n v="0"/>
    <n v="0"/>
    <n v="0"/>
    <n v="0"/>
    <n v="0"/>
    <n v="0"/>
    <n v="0"/>
    <n v="0"/>
    <n v="0"/>
    <n v="0"/>
    <m/>
    <n v="0"/>
    <n v="0"/>
    <n v="0"/>
    <n v="0"/>
    <n v="0"/>
    <x v="1"/>
    <s v="enquete suite a un deces"/>
    <s v="Exclu"/>
    <s v="Exclu"/>
    <s v="EXCLU"/>
    <x v="2"/>
    <s v=""/>
    <s v="ADM_132"/>
    <m/>
    <s v=""/>
  </r>
  <r>
    <s v="Ngong-II"/>
    <s v="NRD_032"/>
    <s v="NORD"/>
    <s v="IHS"/>
    <s v="Grid-Gen"/>
    <s v="NORD"/>
    <s v="Ngong"/>
    <s v="Huawei"/>
    <n v="0"/>
    <n v="0"/>
    <n v="0"/>
    <n v="0"/>
    <n v="0"/>
    <n v="0"/>
    <n v="0"/>
    <n v="0"/>
    <n v="0"/>
    <n v="0"/>
    <n v="21.494800717968918"/>
    <n v="0"/>
    <n v="0"/>
    <n v="0"/>
    <n v="0"/>
    <n v="0"/>
    <n v="0"/>
    <n v="0"/>
    <n v="0"/>
    <n v="0"/>
    <n v="0"/>
    <n v="0"/>
    <n v="0"/>
    <n v="0"/>
    <m/>
    <n v="0"/>
    <n v="0"/>
    <n v="0"/>
    <n v="0"/>
    <n v="0"/>
    <x v="1"/>
    <m/>
    <s v="Exclu"/>
    <s v="Exclu"/>
    <s v="EXCLU"/>
    <x v="2"/>
    <s v=""/>
    <s v="NRD_032"/>
    <m/>
    <s v=""/>
  </r>
  <r>
    <s v="Djoum"/>
    <s v="SUD_014"/>
    <s v="CENTRE"/>
    <s v="CAMUSAT"/>
    <s v="Medium Grid + Solar + GE"/>
    <s v="SUD"/>
    <s v="Djoum"/>
    <s v="ZTE"/>
    <n v="0"/>
    <n v="0"/>
    <n v="0"/>
    <n v="0"/>
    <n v="0"/>
    <n v="0"/>
    <n v="0"/>
    <n v="0"/>
    <n v="0"/>
    <n v="0"/>
    <n v="0"/>
    <n v="0"/>
    <n v="0"/>
    <n v="0"/>
    <n v="0"/>
    <n v="0"/>
    <n v="0"/>
    <n v="0"/>
    <n v="0"/>
    <n v="0"/>
    <n v="0"/>
    <n v="0"/>
    <n v="0"/>
    <n v="0"/>
    <m/>
    <n v="0"/>
    <n v="0"/>
    <n v="0"/>
    <n v="0"/>
    <n v="0"/>
    <x v="1"/>
    <m/>
    <s v="Exclu"/>
    <s v="Exclu"/>
    <s v="EXCLU"/>
    <x v="2"/>
    <s v=""/>
    <s v="SUD_014"/>
    <m/>
    <s v=""/>
  </r>
  <r>
    <s v="Toumbouroum"/>
    <s v="ADM_182"/>
    <s v="ADAMAOUA"/>
    <s v="ESCO"/>
    <s v="Hybrid solar - s3"/>
    <s v="ADAMAOUA"/>
    <s v="Toumbouroum"/>
    <s v="Huawei"/>
    <n v="0"/>
    <n v="0"/>
    <n v="0"/>
    <n v="0"/>
    <n v="0"/>
    <n v="0"/>
    <n v="0"/>
    <n v="0"/>
    <n v="0"/>
    <n v="0"/>
    <n v="0"/>
    <n v="0"/>
    <n v="0"/>
    <n v="0"/>
    <n v="0"/>
    <n v="0"/>
    <n v="0"/>
    <n v="0"/>
    <n v="0"/>
    <n v="0"/>
    <n v="0"/>
    <n v="0"/>
    <n v="0"/>
    <n v="0"/>
    <m/>
    <n v="0"/>
    <n v="0"/>
    <n v="0"/>
    <n v="0"/>
    <n v="0"/>
    <x v="1"/>
    <m/>
    <s v="Exclu"/>
    <s v="Exclu"/>
    <s v="EXCLU"/>
    <x v="2"/>
    <s v=""/>
    <s v="ADM_182"/>
    <m/>
    <s v=""/>
  </r>
  <r>
    <s v="Mbankomo-Okoa-Maria"/>
    <s v="CTR_541"/>
    <s v="CENTRE"/>
    <s v="IHS"/>
    <s v="Grid-Gen"/>
    <s v="CENTRE"/>
    <s v="Mbankomo"/>
    <s v="ZTE"/>
    <n v="0"/>
    <n v="0"/>
    <n v="0"/>
    <n v="0"/>
    <n v="0"/>
    <n v="0"/>
    <n v="0"/>
    <n v="0"/>
    <n v="0"/>
    <n v="0"/>
    <n v="0"/>
    <n v="0"/>
    <n v="0"/>
    <n v="0"/>
    <n v="0"/>
    <n v="0"/>
    <n v="0"/>
    <n v="0"/>
    <n v="0"/>
    <n v="0"/>
    <n v="0"/>
    <n v="0"/>
    <n v="0"/>
    <n v="0"/>
    <m/>
    <n v="0"/>
    <n v="0"/>
    <n v="0"/>
    <n v="0"/>
    <n v="0"/>
    <x v="1"/>
    <m/>
    <s v="Exclu"/>
    <s v="Exclu"/>
    <s v="EXCLU"/>
    <x v="2"/>
    <s v=""/>
    <s v="CTR_541"/>
    <m/>
    <s v=""/>
  </r>
  <r>
    <s v="Zoetele"/>
    <s v="CTR_111"/>
    <s v="CENTRE"/>
    <s v="IHS"/>
    <s v="Grid-Gen"/>
    <s v="CENTRE"/>
    <s v="Zoetele"/>
    <s v="ZTE"/>
    <n v="0"/>
    <n v="0"/>
    <n v="0"/>
    <n v="0"/>
    <n v="0"/>
    <n v="0"/>
    <n v="0"/>
    <n v="0"/>
    <n v="0"/>
    <n v="0"/>
    <n v="0"/>
    <n v="0"/>
    <n v="0"/>
    <n v="0"/>
    <n v="0"/>
    <n v="0"/>
    <n v="0"/>
    <n v="0"/>
    <n v="0"/>
    <n v="0"/>
    <n v="0"/>
    <n v="0"/>
    <n v="0"/>
    <n v="0"/>
    <m/>
    <n v="0"/>
    <n v="0"/>
    <n v="0"/>
    <n v="0"/>
    <n v="0"/>
    <x v="1"/>
    <m/>
    <s v="Exclu"/>
    <s v="Exclu"/>
    <s v="EXCLU"/>
    <x v="2"/>
    <s v=""/>
    <s v="CTR_111"/>
    <m/>
    <s v=""/>
  </r>
  <r>
    <s v="Endom"/>
    <s v="CTR_225"/>
    <s v="CENTRE"/>
    <s v="IHS"/>
    <s v="Grid-Hybrid-Gen"/>
    <s v="CENTRE"/>
    <s v="Endom"/>
    <s v="ZTE"/>
    <n v="0"/>
    <n v="0"/>
    <n v="0"/>
    <n v="0"/>
    <n v="0"/>
    <n v="0"/>
    <n v="0"/>
    <n v="0"/>
    <n v="0"/>
    <n v="0"/>
    <n v="0"/>
    <n v="0"/>
    <n v="0"/>
    <n v="0"/>
    <n v="0"/>
    <n v="0"/>
    <n v="0"/>
    <n v="0"/>
    <n v="0"/>
    <n v="0"/>
    <n v="0"/>
    <n v="0"/>
    <n v="0"/>
    <n v="0"/>
    <m/>
    <n v="0"/>
    <n v="0"/>
    <n v="0"/>
    <n v="0"/>
    <n v="0"/>
    <x v="1"/>
    <m/>
    <s v="Exclu"/>
    <s v="Exclu"/>
    <s v="EXCLU"/>
    <x v="2"/>
    <s v=""/>
    <s v="CTR_225"/>
    <m/>
    <s v=""/>
  </r>
  <r>
    <s v="Menganme-Camtel"/>
    <s v="CTR_142"/>
    <s v="CENTRE"/>
    <s v="CAMUSAT"/>
    <s v="Bad Grid + GE"/>
    <s v="CENTRE"/>
    <s v="Menganme"/>
    <s v="ZTE"/>
    <n v="0"/>
    <n v="0"/>
    <n v="0"/>
    <n v="0"/>
    <n v="0"/>
    <n v="0"/>
    <n v="0"/>
    <n v="0"/>
    <n v="0"/>
    <n v="0"/>
    <n v="0"/>
    <n v="0"/>
    <n v="0"/>
    <n v="0"/>
    <n v="0"/>
    <n v="0"/>
    <n v="0"/>
    <n v="0"/>
    <n v="0"/>
    <n v="0"/>
    <n v="0"/>
    <n v="0"/>
    <n v="0"/>
    <n v="0"/>
    <m/>
    <n v="0"/>
    <n v="0"/>
    <n v="0"/>
    <n v="0"/>
    <n v="0"/>
    <x v="1"/>
    <m/>
    <s v="Exclu"/>
    <s v="Exclu"/>
    <s v="EXCLU"/>
    <x v="2"/>
    <s v=""/>
    <s v="CTR_142"/>
    <m/>
    <s v=""/>
  </r>
  <r>
    <s v="Obokoue-I"/>
    <s v="CTR_906"/>
    <s v="CENTRE"/>
    <s v="CAMUSAT"/>
    <s v="Hybrid Solar - S3"/>
    <s v="CENTRE"/>
    <s v="Mbankomo"/>
    <s v="ZTE"/>
    <n v="0"/>
    <n v="0"/>
    <n v="0"/>
    <n v="0"/>
    <n v="0"/>
    <n v="0"/>
    <n v="0"/>
    <n v="0"/>
    <n v="0"/>
    <n v="0"/>
    <n v="0"/>
    <n v="0"/>
    <n v="0"/>
    <n v="0"/>
    <n v="0"/>
    <n v="0"/>
    <n v="0"/>
    <n v="0"/>
    <n v="0"/>
    <n v="0"/>
    <n v="0"/>
    <n v="0"/>
    <n v="0"/>
    <n v="0"/>
    <m/>
    <n v="0"/>
    <n v="0"/>
    <n v="0"/>
    <n v="0"/>
    <n v="0"/>
    <x v="1"/>
    <m/>
    <s v="Exclu"/>
    <s v="Exclu"/>
    <s v="EXCLU"/>
    <x v="2"/>
    <s v=""/>
    <s v="CTR_906"/>
    <m/>
    <s v=""/>
  </r>
  <r>
    <s v="Guidiguis-Ville"/>
    <s v="NRD_144"/>
    <s v="NORD"/>
    <s v="CAMUSAT"/>
    <s v="Good Grid + GE"/>
    <s v="NORD"/>
    <s v="Guidiguis"/>
    <s v="Huawei"/>
    <n v="0"/>
    <n v="0"/>
    <n v="0"/>
    <n v="0"/>
    <n v="0"/>
    <n v="0"/>
    <n v="0"/>
    <n v="0"/>
    <n v="0"/>
    <n v="0"/>
    <n v="0"/>
    <n v="0"/>
    <n v="0"/>
    <n v="0"/>
    <n v="0"/>
    <n v="0"/>
    <n v="0"/>
    <n v="0"/>
    <n v="0"/>
    <n v="0"/>
    <n v="0"/>
    <n v="0"/>
    <n v="0"/>
    <n v="0"/>
    <m/>
    <n v="0"/>
    <n v="0"/>
    <n v="0"/>
    <n v="0"/>
    <n v="0"/>
    <x v="1"/>
    <m/>
    <s v="Exclu"/>
    <s v="Exclu"/>
    <s v="EXCLU"/>
    <x v="2"/>
    <s v=""/>
    <s v="NRD_144"/>
    <m/>
    <s v=""/>
  </r>
  <r>
    <s v="Maga-Lycee"/>
    <s v="NRD_135"/>
    <s v="EXTREME-NORD"/>
    <s v="CAMUSAT"/>
    <s v="Bad Grid + Solar + GE"/>
    <s v="NORD"/>
    <s v="Maga"/>
    <s v="Huawei"/>
    <n v="0"/>
    <n v="0"/>
    <n v="0"/>
    <n v="0"/>
    <n v="0"/>
    <n v="0"/>
    <n v="0"/>
    <n v="0"/>
    <n v="0"/>
    <n v="0"/>
    <n v="0"/>
    <n v="0"/>
    <n v="0"/>
    <n v="0"/>
    <n v="0"/>
    <n v="0"/>
    <n v="0"/>
    <n v="0"/>
    <n v="0"/>
    <n v="0"/>
    <n v="0"/>
    <n v="0"/>
    <n v="0"/>
    <n v="0"/>
    <m/>
    <n v="0"/>
    <n v="0"/>
    <n v="0"/>
    <n v="0"/>
    <n v="0"/>
    <x v="1"/>
    <m/>
    <s v="Exclu"/>
    <s v="Exclu"/>
    <s v="EXCLU"/>
    <x v="2"/>
    <s v=""/>
    <s v="NRD_135"/>
    <m/>
    <s v=""/>
  </r>
  <r>
    <s v="Phacochere"/>
    <s v="ADM_160"/>
    <s v="ADAMAOUA"/>
    <s v="CAMUSAT"/>
    <s v="Hybrid Solar - S3"/>
    <s v="ADAMAOUA"/>
    <s v="Phacochere"/>
    <s v="Huawei"/>
    <n v="0"/>
    <n v="0"/>
    <n v="0"/>
    <n v="0"/>
    <n v="0"/>
    <n v="0"/>
    <n v="0"/>
    <n v="0"/>
    <n v="0"/>
    <n v="0"/>
    <n v="0"/>
    <n v="0"/>
    <n v="0"/>
    <n v="0"/>
    <n v="0"/>
    <n v="0"/>
    <n v="0"/>
    <n v="0"/>
    <n v="0"/>
    <n v="0"/>
    <n v="0"/>
    <n v="0"/>
    <n v="0"/>
    <n v="0"/>
    <m/>
    <n v="0"/>
    <n v="0"/>
    <n v="0"/>
    <n v="0"/>
    <n v="0"/>
    <x v="1"/>
    <m/>
    <s v="Exclu"/>
    <s v="Exclu"/>
    <s v="EXCLU"/>
    <x v="2"/>
    <s v=""/>
    <s v="ADM_160"/>
    <m/>
    <s v=""/>
  </r>
  <r>
    <s v="Guiwa-Yangamo"/>
    <s v="EST_123"/>
    <s v="CENTRE"/>
    <s v="CAMUSAT"/>
    <s v="Hybrid Solar - S2"/>
    <s v="EST"/>
    <s v="Guiwa-Yangamo"/>
    <s v="ZTE"/>
    <n v="0"/>
    <n v="0"/>
    <n v="0"/>
    <n v="0"/>
    <n v="0"/>
    <n v="0"/>
    <n v="0"/>
    <n v="0"/>
    <n v="0"/>
    <n v="0"/>
    <n v="0"/>
    <n v="0"/>
    <n v="0"/>
    <n v="0"/>
    <n v="0"/>
    <n v="0"/>
    <n v="0"/>
    <n v="0"/>
    <n v="0"/>
    <n v="0"/>
    <n v="0"/>
    <n v="0"/>
    <n v="0"/>
    <n v="0"/>
    <m/>
    <n v="0"/>
    <n v="0"/>
    <n v="0"/>
    <n v="0"/>
    <n v="0"/>
    <x v="1"/>
    <m/>
    <s v="Exclu"/>
    <s v="Exclu"/>
    <s v="EXCLU"/>
    <x v="2"/>
    <s v=""/>
    <s v="EST_123"/>
    <m/>
    <s v=""/>
  </r>
  <r>
    <s v="Mbankomo-MTN"/>
    <s v="CTR_222"/>
    <s v="CENTRE"/>
    <s v="IHS"/>
    <s v="Grid-Gen"/>
    <s v="CENTRE"/>
    <s v="Mbankomo"/>
    <s v="ZTE"/>
    <n v="0"/>
    <n v="0"/>
    <n v="0"/>
    <n v="0"/>
    <n v="0"/>
    <n v="0"/>
    <n v="0"/>
    <n v="0"/>
    <n v="0"/>
    <n v="0"/>
    <n v="0"/>
    <n v="0"/>
    <n v="0"/>
    <n v="0"/>
    <n v="0"/>
    <n v="0"/>
    <n v="0"/>
    <n v="0"/>
    <n v="0"/>
    <n v="0"/>
    <n v="0"/>
    <n v="0"/>
    <n v="0"/>
    <n v="0"/>
    <m/>
    <n v="0"/>
    <n v="0"/>
    <n v="0"/>
    <n v="0"/>
    <n v="0"/>
    <x v="1"/>
    <m/>
    <s v="Exclu"/>
    <s v="Exclu"/>
    <s v="EXCLU"/>
    <x v="2"/>
    <s v=""/>
    <s v="CTR_222"/>
    <m/>
    <s v=""/>
  </r>
  <r>
    <s v="Messamena"/>
    <s v="EST_046"/>
    <s v="CENTRE"/>
    <s v="IHS"/>
    <s v="Solar-Gen"/>
    <s v="EST"/>
    <s v="Messamena"/>
    <s v="ZTE"/>
    <n v="0"/>
    <n v="0"/>
    <n v="0"/>
    <n v="0"/>
    <n v="0"/>
    <n v="0"/>
    <n v="0"/>
    <n v="0"/>
    <n v="0"/>
    <n v="0"/>
    <n v="0"/>
    <n v="0"/>
    <n v="0"/>
    <n v="0"/>
    <n v="0"/>
    <n v="0"/>
    <n v="0"/>
    <n v="0"/>
    <n v="0"/>
    <n v="0"/>
    <n v="0"/>
    <n v="0"/>
    <n v="0"/>
    <n v="0"/>
    <m/>
    <n v="0"/>
    <n v="0"/>
    <n v="0"/>
    <n v="0"/>
    <n v="0"/>
    <x v="1"/>
    <m/>
    <s v="Exclu"/>
    <s v="Exclu"/>
    <s v="EXCLU"/>
    <x v="2"/>
    <s v=""/>
    <s v="EST_046"/>
    <m/>
    <s v=""/>
  </r>
  <r>
    <s v="Nji-Camtel"/>
    <s v="CTR_139"/>
    <s v="CENTRE"/>
    <s v="CAMUSAT"/>
    <s v="Hybrid Solar - S3"/>
    <s v="CENTRE"/>
    <s v="Nji"/>
    <s v="ZTE"/>
    <n v="0"/>
    <n v="0"/>
    <n v="0"/>
    <n v="0"/>
    <n v="0"/>
    <n v="0"/>
    <n v="0"/>
    <n v="0"/>
    <n v="0"/>
    <n v="0"/>
    <n v="0"/>
    <n v="0"/>
    <n v="0"/>
    <n v="0"/>
    <n v="0"/>
    <n v="0"/>
    <n v="0"/>
    <n v="0"/>
    <n v="0"/>
    <n v="0"/>
    <n v="0"/>
    <n v="0"/>
    <n v="0"/>
    <n v="0"/>
    <m/>
    <n v="0"/>
    <n v="0"/>
    <n v="0"/>
    <n v="0"/>
    <n v="0"/>
    <x v="1"/>
    <m/>
    <s v="Exclu"/>
    <s v="Exclu"/>
    <s v="EXCLU"/>
    <x v="2"/>
    <s v=""/>
    <s v="CTR_139"/>
    <m/>
    <s v=""/>
  </r>
  <r>
    <s v="Nguelemendouka-FH"/>
    <s v="EST_024"/>
    <s v="CENTRE"/>
    <s v="IHS"/>
    <s v="Hybrid-Gen-Lithium"/>
    <s v="EST"/>
    <s v="Nguelemendouka"/>
    <s v="ZTE"/>
    <n v="0"/>
    <n v="0"/>
    <n v="0"/>
    <n v="0"/>
    <n v="0"/>
    <n v="0"/>
    <n v="0"/>
    <n v="0"/>
    <n v="0"/>
    <n v="0"/>
    <n v="0"/>
    <n v="0"/>
    <n v="0"/>
    <n v="0"/>
    <n v="0"/>
    <n v="0"/>
    <n v="0"/>
    <n v="0"/>
    <n v="0"/>
    <n v="0"/>
    <n v="0"/>
    <n v="0"/>
    <n v="0"/>
    <n v="0"/>
    <m/>
    <n v="0"/>
    <n v="0"/>
    <n v="0"/>
    <n v="0"/>
    <n v="0"/>
    <x v="1"/>
    <m/>
    <s v="Exclu"/>
    <s v="Exclu"/>
    <s v="EXCLU"/>
    <x v="2"/>
    <s v=""/>
    <s v="EST_024"/>
    <m/>
    <s v=""/>
  </r>
  <r>
    <s v="Nguem-MTN"/>
    <s v="EST_077"/>
    <s v="CENTRE"/>
    <s v="IHS"/>
    <s v="Grid-Gen"/>
    <s v="EST"/>
    <s v="Nguem"/>
    <s v="ZTE"/>
    <n v="0"/>
    <n v="0"/>
    <n v="0"/>
    <n v="0"/>
    <n v="0"/>
    <n v="0"/>
    <n v="0"/>
    <n v="0"/>
    <n v="0"/>
    <n v="0"/>
    <n v="0"/>
    <n v="0"/>
    <n v="0"/>
    <n v="0"/>
    <n v="0"/>
    <n v="0"/>
    <n v="0"/>
    <n v="0"/>
    <n v="0"/>
    <n v="0"/>
    <n v="0"/>
    <n v="0"/>
    <n v="0"/>
    <n v="0"/>
    <m/>
    <n v="0"/>
    <n v="0"/>
    <n v="0"/>
    <n v="0"/>
    <n v="0"/>
    <x v="1"/>
    <m/>
    <s v="Exclu"/>
    <s v="Exclu"/>
    <s v="EXCLU"/>
    <x v="2"/>
    <s v=""/>
    <s v="EST_077"/>
    <m/>
    <s v=""/>
  </r>
  <r>
    <s v="Andom"/>
    <s v="EST_150"/>
    <s v="CENTRE"/>
    <s v="CAMUSAT"/>
    <m/>
    <s v="EST"/>
    <s v="Andom"/>
    <s v="ZTE"/>
    <n v="0"/>
    <n v="0"/>
    <n v="0"/>
    <n v="0"/>
    <n v="0"/>
    <n v="0"/>
    <n v="0"/>
    <n v="0"/>
    <n v="0"/>
    <n v="0"/>
    <n v="0"/>
    <n v="0"/>
    <n v="0"/>
    <n v="0"/>
    <n v="0"/>
    <n v="0"/>
    <n v="0"/>
    <n v="0"/>
    <n v="0"/>
    <n v="0"/>
    <n v="0"/>
    <n v="0"/>
    <n v="0"/>
    <n v="0"/>
    <m/>
    <n v="0"/>
    <n v="0"/>
    <n v="0"/>
    <n v="0"/>
    <n v="0"/>
    <x v="1"/>
    <m/>
    <s v="Exclu"/>
    <s v="Exclu"/>
    <s v="EXCLU"/>
    <x v="2"/>
    <s v=""/>
    <s v="EST_150"/>
    <m/>
    <s v=""/>
  </r>
  <r>
    <s v="Meba-CAMTEL"/>
    <s v="CTR_407"/>
    <s v="CENTRE"/>
    <s v="CAMUSAT"/>
    <s v="Hybrid Solar - S3"/>
    <s v="CENTRE"/>
    <s v="Meba"/>
    <s v="ZTE"/>
    <n v="0"/>
    <n v="0"/>
    <n v="0"/>
    <n v="0"/>
    <n v="0"/>
    <n v="0"/>
    <n v="0"/>
    <n v="0"/>
    <n v="0"/>
    <n v="0"/>
    <n v="0"/>
    <n v="0"/>
    <n v="0"/>
    <n v="0"/>
    <n v="0"/>
    <n v="0"/>
    <n v="0"/>
    <n v="0"/>
    <n v="0"/>
    <n v="0"/>
    <n v="0"/>
    <n v="0"/>
    <n v="0"/>
    <n v="0"/>
    <m/>
    <n v="0"/>
    <n v="0"/>
    <n v="0"/>
    <n v="0"/>
    <n v="0"/>
    <x v="1"/>
    <m/>
    <s v="Exclu"/>
    <s v="Exclu"/>
    <s v="EXCLU"/>
    <x v="2"/>
    <s v=""/>
    <s v="CTR_407"/>
    <m/>
    <s v=""/>
  </r>
  <r>
    <s v="Yoko"/>
    <s v="CTR_335"/>
    <s v="CENTRE"/>
    <s v="IHS"/>
    <s v="Grid-Gen"/>
    <s v="CENTRE"/>
    <s v="Yoko"/>
    <s v="ZTE"/>
    <n v="0"/>
    <n v="0"/>
    <n v="0"/>
    <n v="0"/>
    <n v="0"/>
    <n v="0"/>
    <n v="0"/>
    <n v="0"/>
    <n v="0"/>
    <n v="0"/>
    <n v="0"/>
    <n v="0"/>
    <n v="0"/>
    <n v="0"/>
    <n v="0"/>
    <n v="0"/>
    <n v="0"/>
    <n v="0"/>
    <n v="0"/>
    <n v="0"/>
    <n v="0"/>
    <n v="0"/>
    <n v="0"/>
    <n v="0"/>
    <m/>
    <n v="0"/>
    <n v="0"/>
    <n v="0"/>
    <n v="0"/>
    <n v="0"/>
    <x v="1"/>
    <m/>
    <s v="Exclu"/>
    <s v="Exclu"/>
    <s v="EXCLU"/>
    <x v="2"/>
    <s v=""/>
    <s v="CTR_335"/>
    <m/>
    <s v=""/>
  </r>
  <r>
    <s v="Abong-Mbang-II"/>
    <s v="EST_036"/>
    <s v="CENTRE"/>
    <s v="IHS"/>
    <s v="Grid-Gen"/>
    <s v="EST"/>
    <s v="Abong-Mbang"/>
    <s v="ZTE"/>
    <n v="0"/>
    <n v="0"/>
    <n v="0"/>
    <n v="0"/>
    <n v="0"/>
    <n v="0"/>
    <n v="0"/>
    <n v="0"/>
    <n v="0"/>
    <n v="0"/>
    <n v="0"/>
    <n v="0"/>
    <n v="0"/>
    <n v="0"/>
    <n v="0"/>
    <n v="0"/>
    <n v="0"/>
    <n v="0"/>
    <n v="0"/>
    <n v="0"/>
    <n v="0"/>
    <n v="0"/>
    <n v="0"/>
    <n v="0"/>
    <m/>
    <n v="0"/>
    <n v="0"/>
    <n v="0"/>
    <n v="0"/>
    <n v="0"/>
    <x v="1"/>
    <m/>
    <s v="Exclu"/>
    <s v="Exclu"/>
    <s v="EXCLU"/>
    <x v="2"/>
    <s v=""/>
    <s v="EST_036"/>
    <m/>
    <s v=""/>
  </r>
  <r>
    <s v="Eseka"/>
    <s v="CTR_067"/>
    <s v="CENTRE"/>
    <s v="IHS"/>
    <s v="Grid-Gen"/>
    <s v="CENTRE"/>
    <s v="Eseka"/>
    <s v="ZTE"/>
    <n v="0"/>
    <n v="0"/>
    <n v="0"/>
    <n v="0"/>
    <n v="0"/>
    <n v="0"/>
    <n v="0"/>
    <n v="0"/>
    <n v="0"/>
    <n v="0"/>
    <n v="0"/>
    <n v="0"/>
    <n v="0"/>
    <n v="0"/>
    <n v="0"/>
    <n v="0"/>
    <n v="0"/>
    <n v="0"/>
    <n v="0"/>
    <n v="0"/>
    <n v="0"/>
    <n v="0"/>
    <n v="0"/>
    <n v="0"/>
    <m/>
    <n v="0"/>
    <n v="0"/>
    <n v="0"/>
    <n v="0"/>
    <n v="0"/>
    <x v="1"/>
    <m/>
    <s v="Exclu"/>
    <s v="Exclu"/>
    <s v="EXCLU"/>
    <x v="2"/>
    <s v=""/>
    <s v="CTR_067"/>
    <m/>
    <s v=""/>
  </r>
  <r>
    <s v="Kette"/>
    <s v="EST_045"/>
    <s v="CENTRE"/>
    <s v="IHS"/>
    <s v="Solar-Gen-Lithium"/>
    <s v="EST"/>
    <s v="Kette"/>
    <s v="ZTE"/>
    <n v="0"/>
    <n v="0"/>
    <n v="0"/>
    <n v="0"/>
    <n v="0"/>
    <n v="0"/>
    <n v="0"/>
    <n v="0"/>
    <n v="0"/>
    <n v="0"/>
    <n v="0"/>
    <n v="0"/>
    <n v="0"/>
    <n v="0"/>
    <n v="0"/>
    <n v="0"/>
    <n v="0"/>
    <n v="0"/>
    <n v="0"/>
    <n v="0"/>
    <n v="0"/>
    <n v="0"/>
    <n v="0"/>
    <n v="0"/>
    <m/>
    <n v="0"/>
    <n v="0"/>
    <n v="0"/>
    <n v="0"/>
    <n v="0"/>
    <x v="1"/>
    <m/>
    <s v="Exclu"/>
    <s v="Exclu"/>
    <s v="EXCLU"/>
    <x v="2"/>
    <s v=""/>
    <s v="EST_045"/>
    <m/>
    <s v=""/>
  </r>
  <r>
    <s v="Eseka-Town-MTN-IHS"/>
    <s v="CTR_185"/>
    <s v="CENTRE"/>
    <s v="IHS"/>
    <s v="Grid-Gen"/>
    <s v="CENTRE"/>
    <s v="Eseka"/>
    <s v="ZTE"/>
    <n v="0"/>
    <n v="0"/>
    <n v="0"/>
    <n v="0"/>
    <n v="0"/>
    <n v="0"/>
    <n v="0"/>
    <n v="0"/>
    <n v="0"/>
    <n v="0"/>
    <n v="0"/>
    <n v="0"/>
    <n v="0"/>
    <n v="0"/>
    <n v="0"/>
    <n v="0"/>
    <n v="0"/>
    <n v="0"/>
    <n v="0"/>
    <n v="0"/>
    <n v="0"/>
    <n v="0"/>
    <n v="0"/>
    <n v="0"/>
    <m/>
    <n v="0"/>
    <n v="0"/>
    <n v="0"/>
    <n v="0"/>
    <n v="0"/>
    <x v="1"/>
    <m/>
    <s v="Exclu"/>
    <s v="Exclu"/>
    <s v="EXCLU"/>
    <x v="2"/>
    <s v=""/>
    <s v="CTR_185"/>
    <m/>
    <s v=""/>
  </r>
  <r>
    <s v="Biyouha"/>
    <s v="CTR_855"/>
    <s v="CENTRE"/>
    <s v="CAMUSAT"/>
    <s v="HGB"/>
    <s v="CENTRE"/>
    <s v="Biyouha"/>
    <s v="ZTE"/>
    <n v="0"/>
    <n v="0"/>
    <n v="0"/>
    <n v="0"/>
    <n v="0"/>
    <n v="0"/>
    <n v="0"/>
    <n v="0"/>
    <n v="0"/>
    <n v="0"/>
    <n v="0"/>
    <n v="0"/>
    <n v="0"/>
    <n v="0"/>
    <n v="0"/>
    <n v="0"/>
    <n v="0"/>
    <n v="0"/>
    <n v="0"/>
    <n v="0"/>
    <n v="0"/>
    <n v="0"/>
    <n v="0"/>
    <n v="0"/>
    <m/>
    <n v="0"/>
    <n v="0"/>
    <n v="0"/>
    <n v="0"/>
    <n v="0"/>
    <x v="1"/>
    <m/>
    <s v="Exclu"/>
    <s v="Exclu"/>
    <s v="EXCLU"/>
    <x v="2"/>
    <s v="(05-10-2026 ocm ran 18h) Power status check Ongoing"/>
    <s v="CTR_855"/>
    <m/>
    <s v=""/>
  </r>
  <r>
    <s v="Ngoumou-I"/>
    <s v="CTR_577"/>
    <s v="CENTRE"/>
    <s v="CAMUSAT"/>
    <s v="Medium Grid + GE"/>
    <s v="CENTRE"/>
    <s v="Ngoumou"/>
    <s v="ZTE"/>
    <n v="0"/>
    <n v="0"/>
    <n v="0"/>
    <n v="0"/>
    <n v="0"/>
    <n v="0"/>
    <n v="0"/>
    <n v="0"/>
    <n v="0"/>
    <n v="0"/>
    <n v="0"/>
    <n v="0"/>
    <n v="0"/>
    <n v="0"/>
    <n v="0"/>
    <n v="0"/>
    <n v="0"/>
    <n v="0"/>
    <n v="0"/>
    <n v="0"/>
    <n v="0"/>
    <n v="0"/>
    <n v="0"/>
    <n v="0"/>
    <m/>
    <n v="0"/>
    <n v="0"/>
    <n v="0"/>
    <n v="0"/>
    <n v="0"/>
    <x v="1"/>
    <m/>
    <s v="Exclu"/>
    <s v="Exclu"/>
    <s v="EXCLU"/>
    <x v="2"/>
    <s v=""/>
    <s v="CTR_577"/>
    <m/>
    <s v=""/>
  </r>
  <r>
    <s v="Zili-Nkoteng-IHS"/>
    <s v="CTR_910"/>
    <s v="CENTRE"/>
    <s v="IHS"/>
    <s v="Hybrid-Gen"/>
    <s v="CENTRE"/>
    <s v="Nkoteng"/>
    <s v="ZTE"/>
    <n v="0"/>
    <n v="0"/>
    <n v="0"/>
    <n v="0"/>
    <n v="0"/>
    <n v="0"/>
    <n v="0"/>
    <n v="0"/>
    <n v="0"/>
    <n v="0"/>
    <n v="0"/>
    <n v="0"/>
    <n v="0"/>
    <n v="0"/>
    <n v="0"/>
    <n v="0"/>
    <n v="0"/>
    <n v="0"/>
    <n v="0"/>
    <n v="0"/>
    <n v="0"/>
    <n v="0"/>
    <n v="0"/>
    <n v="0"/>
    <m/>
    <n v="0"/>
    <n v="0"/>
    <n v="0"/>
    <n v="0"/>
    <n v="0"/>
    <x v="1"/>
    <m/>
    <s v="Exclu"/>
    <s v="Exclu"/>
    <s v="EXCLU"/>
    <x v="2"/>
    <s v=""/>
    <s v="CTR_910"/>
    <m/>
    <s v=""/>
  </r>
  <r>
    <s v="Bouam"/>
    <s v="EST_003"/>
    <s v="CENTRE"/>
    <s v="IHS"/>
    <s v="Grid-Gen"/>
    <s v="EST"/>
    <s v="Bouam"/>
    <s v="ZTE"/>
    <n v="0"/>
    <n v="0"/>
    <n v="0"/>
    <n v="0"/>
    <n v="0"/>
    <n v="0"/>
    <n v="0"/>
    <n v="0"/>
    <n v="0"/>
    <n v="0"/>
    <n v="0"/>
    <n v="0"/>
    <n v="0"/>
    <n v="0"/>
    <n v="0"/>
    <n v="0"/>
    <n v="0"/>
    <n v="0"/>
    <n v="0"/>
    <n v="0"/>
    <n v="0"/>
    <n v="0"/>
    <n v="0"/>
    <n v="0"/>
    <m/>
    <n v="0"/>
    <n v="0"/>
    <n v="0"/>
    <n v="0"/>
    <n v="0"/>
    <x v="1"/>
    <m/>
    <s v="Exclu"/>
    <s v="Exclu"/>
    <s v="EXCLU"/>
    <x v="2"/>
    <s v=""/>
    <s v="EST_003"/>
    <m/>
    <s v=""/>
  </r>
  <r>
    <s v="Akonolinga"/>
    <s v="CTR_057"/>
    <s v="CENTRE"/>
    <s v="CAMUSAT"/>
    <s v="Medium Grid + Solar + GE"/>
    <s v="CENTRE"/>
    <s v="Akonolinga"/>
    <s v="NOKIA"/>
    <n v="0"/>
    <n v="0"/>
    <n v="0"/>
    <n v="0"/>
    <n v="0"/>
    <n v="0"/>
    <n v="0"/>
    <n v="0"/>
    <n v="0"/>
    <n v="0"/>
    <n v="0"/>
    <n v="0"/>
    <n v="0"/>
    <n v="0"/>
    <n v="0"/>
    <n v="0"/>
    <n v="0"/>
    <n v="0"/>
    <n v="0"/>
    <n v="0"/>
    <n v="0"/>
    <n v="0"/>
    <n v="0"/>
    <n v="0"/>
    <m/>
    <n v="0"/>
    <n v="0"/>
    <n v="0"/>
    <n v="0"/>
    <n v="0"/>
    <x v="1"/>
    <m/>
    <s v="Exclu"/>
    <s v="Exclu"/>
    <s v="EXCLU"/>
    <x v="2"/>
    <s v=""/>
    <s v="CTR_057"/>
    <m/>
    <s v=""/>
  </r>
  <r>
    <s v="Borongo-IHS"/>
    <s v="EST_154"/>
    <s v="CENTRE"/>
    <m/>
    <m/>
    <s v="EST"/>
    <s v="Nganha "/>
    <s v="ZTE"/>
    <n v="0"/>
    <n v="0"/>
    <n v="0"/>
    <n v="0"/>
    <n v="0"/>
    <n v="0"/>
    <n v="0"/>
    <n v="0"/>
    <n v="0"/>
    <n v="0"/>
    <n v="0"/>
    <n v="0"/>
    <n v="0"/>
    <n v="0"/>
    <n v="0"/>
    <n v="0"/>
    <n v="0"/>
    <n v="0"/>
    <n v="0"/>
    <n v="0"/>
    <n v="0"/>
    <n v="0"/>
    <n v="0"/>
    <n v="0"/>
    <m/>
    <n v="0"/>
    <n v="0"/>
    <n v="0"/>
    <n v="0"/>
    <n v="0"/>
    <x v="1"/>
    <m/>
    <s v="Exclu"/>
    <s v="Exclu"/>
    <s v="EXCLU"/>
    <x v="2"/>
    <s v=""/>
    <s v="EST_154"/>
    <m/>
    <s v=""/>
  </r>
  <r>
    <s v="Doume-MTN-IHS"/>
    <s v="EST_092"/>
    <s v="CENTRE"/>
    <s v="IHS"/>
    <s v="Grid-Gen"/>
    <s v="EST"/>
    <s v="Doume"/>
    <s v="ZTE"/>
    <n v="0"/>
    <n v="0"/>
    <n v="0"/>
    <n v="0"/>
    <n v="0"/>
    <n v="0"/>
    <n v="0"/>
    <n v="0"/>
    <n v="0"/>
    <n v="0"/>
    <n v="0"/>
    <n v="0"/>
    <n v="0"/>
    <n v="0"/>
    <n v="0"/>
    <n v="0"/>
    <n v="0"/>
    <n v="0"/>
    <n v="0"/>
    <n v="0"/>
    <n v="0"/>
    <n v="0"/>
    <n v="0"/>
    <n v="0"/>
    <m/>
    <n v="0"/>
    <n v="0"/>
    <n v="0"/>
    <n v="0"/>
    <n v="0"/>
    <x v="1"/>
    <m/>
    <s v="Exclu"/>
    <s v="Exclu"/>
    <s v="EXCLU"/>
    <x v="2"/>
    <s v=""/>
    <s v="EST_092"/>
    <m/>
    <s v=""/>
  </r>
  <r>
    <s v="Djoum-Caminex"/>
    <s v="SUD_252"/>
    <s v="CENTRE"/>
    <s v="IHS"/>
    <s v="Gen-Lithium"/>
    <s v="SUD"/>
    <s v="Djoum"/>
    <s v="ZTE"/>
    <n v="0"/>
    <n v="0"/>
    <n v="0"/>
    <n v="0"/>
    <n v="0"/>
    <n v="0"/>
    <n v="0"/>
    <n v="0"/>
    <n v="0"/>
    <n v="0"/>
    <n v="0"/>
    <n v="0"/>
    <n v="0"/>
    <n v="0"/>
    <n v="0"/>
    <n v="0"/>
    <n v="0"/>
    <n v="0"/>
    <n v="0"/>
    <n v="0"/>
    <n v="0"/>
    <n v="0"/>
    <n v="0"/>
    <n v="0"/>
    <m/>
    <n v="0"/>
    <n v="0"/>
    <n v="0"/>
    <n v="0"/>
    <n v="0"/>
    <x v="1"/>
    <m/>
    <s v="Exclu"/>
    <s v="Exclu"/>
    <s v="EXCLU"/>
    <x v="2"/>
    <s v=""/>
    <s v="SUD_252"/>
    <m/>
    <s v=""/>
  </r>
  <r>
    <s v="Minisite-Soa"/>
    <s v="CTR_689"/>
    <s v="Yaounde"/>
    <s v="CAMUSAT"/>
    <s v="Good Grid no GE - 8h"/>
    <s v="CENTRE"/>
    <s v="Yaounde"/>
    <s v="NOKIA"/>
    <n v="0"/>
    <n v="0"/>
    <n v="0"/>
    <n v="0"/>
    <n v="0"/>
    <n v="0"/>
    <n v="0"/>
    <n v="0"/>
    <n v="0"/>
    <n v="0"/>
    <n v="0"/>
    <n v="0"/>
    <n v="0"/>
    <n v="0"/>
    <n v="0"/>
    <n v="0"/>
    <n v="0"/>
    <n v="0"/>
    <n v="0"/>
    <n v="0"/>
    <n v="0"/>
    <n v="0"/>
    <n v="0"/>
    <n v="0"/>
    <m/>
    <n v="0"/>
    <n v="0"/>
    <n v="0"/>
    <n v="0"/>
    <n v="0"/>
    <x v="1"/>
    <m/>
    <s v="Exclu"/>
    <s v="Exclu"/>
    <s v="EXCLU"/>
    <x v="2"/>
    <s v=""/>
    <s v="CTR_689"/>
    <m/>
    <s v=""/>
  </r>
  <r>
    <s v="Ndemba"/>
    <s v="EST_075"/>
    <s v="CENTRE"/>
    <s v="IHS"/>
    <s v="Grid-Gen"/>
    <s v="EST"/>
    <s v="Ndemba"/>
    <s v="ZTE"/>
    <n v="0"/>
    <n v="0"/>
    <n v="0"/>
    <n v="0"/>
    <n v="0"/>
    <n v="0"/>
    <n v="0"/>
    <n v="0"/>
    <n v="0"/>
    <n v="0"/>
    <n v="0"/>
    <n v="0"/>
    <n v="0"/>
    <n v="0"/>
    <n v="0"/>
    <n v="0"/>
    <n v="0"/>
    <n v="0"/>
    <n v="0"/>
    <n v="0"/>
    <n v="0"/>
    <n v="0"/>
    <n v="0"/>
    <n v="0"/>
    <m/>
    <n v="0"/>
    <n v="0"/>
    <n v="0"/>
    <n v="0"/>
    <n v="0"/>
    <x v="1"/>
    <m/>
    <s v="Exclu"/>
    <s v="Exclu"/>
    <s v="EXCLU"/>
    <x v="2"/>
    <s v=""/>
    <s v="EST_075"/>
    <m/>
    <s v=""/>
  </r>
  <r>
    <s v="Afanoya-MTN-IHS"/>
    <s v="CTR_463"/>
    <s v="CENTRE"/>
    <s v="IHS"/>
    <s v="Grid-Gen"/>
    <s v="CENTRE"/>
    <s v="Afanoya"/>
    <s v="ZTE"/>
    <n v="0"/>
    <n v="0"/>
    <n v="0"/>
    <n v="0"/>
    <n v="0"/>
    <n v="0"/>
    <n v="0"/>
    <n v="0"/>
    <n v="0"/>
    <n v="0"/>
    <n v="0"/>
    <n v="0"/>
    <n v="0"/>
    <n v="0"/>
    <n v="0"/>
    <n v="0"/>
    <n v="0"/>
    <n v="0"/>
    <n v="0"/>
    <n v="0"/>
    <n v="0"/>
    <n v="0"/>
    <n v="0"/>
    <n v="0"/>
    <m/>
    <n v="0"/>
    <n v="0"/>
    <n v="0"/>
    <n v="0"/>
    <n v="0"/>
    <x v="1"/>
    <m/>
    <s v="Exclu"/>
    <s v="Exclu"/>
    <s v="EXCLU"/>
    <x v="2"/>
    <s v=""/>
    <s v="CTR_463"/>
    <m/>
    <s v=""/>
  </r>
  <r>
    <s v="Mom"/>
    <s v="CTR_202"/>
    <s v="CENTRE"/>
    <s v="IHS"/>
    <s v="Grid-Gen"/>
    <s v="CENTRE"/>
    <s v="Mom"/>
    <s v="ZTE"/>
    <n v="0"/>
    <n v="0"/>
    <n v="0"/>
    <n v="0"/>
    <n v="0"/>
    <n v="0"/>
    <n v="0"/>
    <n v="0"/>
    <n v="0"/>
    <n v="0"/>
    <n v="0"/>
    <n v="0"/>
    <n v="0"/>
    <n v="0"/>
    <n v="0"/>
    <n v="0"/>
    <n v="0"/>
    <n v="0"/>
    <n v="0"/>
    <n v="0"/>
    <n v="0"/>
    <n v="0"/>
    <n v="0"/>
    <n v="0"/>
    <m/>
    <n v="0"/>
    <n v="0"/>
    <n v="0"/>
    <n v="0"/>
    <n v="0"/>
    <x v="1"/>
    <m/>
    <s v="Exclu"/>
    <s v="Exclu"/>
    <s v="EXCLU"/>
    <x v="2"/>
    <s v=""/>
    <s v="CTR_202"/>
    <m/>
    <s v=""/>
  </r>
  <r>
    <s v="Bondjock"/>
    <s v="CTR_205"/>
    <s v="CENTRE"/>
    <s v="IHS"/>
    <s v="Grid-Gen"/>
    <s v="CENTRE"/>
    <s v="Bondjock"/>
    <s v="ZTE"/>
    <n v="0"/>
    <n v="0"/>
    <n v="0"/>
    <n v="0"/>
    <n v="0"/>
    <n v="0"/>
    <n v="0"/>
    <n v="0"/>
    <n v="0"/>
    <n v="0"/>
    <n v="0"/>
    <n v="0"/>
    <n v="0"/>
    <n v="0"/>
    <n v="0"/>
    <n v="0"/>
    <n v="0"/>
    <n v="0"/>
    <n v="0"/>
    <n v="0"/>
    <n v="0"/>
    <n v="0"/>
    <n v="0"/>
    <n v="0"/>
    <m/>
    <n v="0"/>
    <n v="0"/>
    <n v="0"/>
    <n v="0"/>
    <n v="0"/>
    <x v="1"/>
    <m/>
    <s v="Exclu"/>
    <s v="Exclu"/>
    <s v="EXCLU"/>
    <x v="2"/>
    <s v="(hourly IHS): 10/05/2026 16:36 0:36:09 No com fme is on the wa ETA 05:30 PM"/>
    <s v="CTR_205"/>
    <m/>
    <s v=""/>
  </r>
  <r>
    <s v="BTS-Mobile-Bachuo-Akagbe"/>
    <s v="SUO_168"/>
    <s v="SUD-OUEST"/>
    <m/>
    <m/>
    <s v="SUD-OUEST"/>
    <s v="Bachuo"/>
    <s v="NOKIA"/>
    <n v="0"/>
    <n v="0"/>
    <n v="0"/>
    <n v="0"/>
    <n v="0"/>
    <n v="0"/>
    <n v="0"/>
    <n v="0"/>
    <n v="0"/>
    <n v="0"/>
    <n v="0"/>
    <n v="0"/>
    <n v="0"/>
    <n v="0"/>
    <n v="0"/>
    <n v="0"/>
    <n v="0"/>
    <n v="0"/>
    <n v="0"/>
    <n v="0"/>
    <n v="0"/>
    <n v="0"/>
    <n v="0"/>
    <n v="0"/>
    <m/>
    <n v="0"/>
    <n v="0"/>
    <n v="0"/>
    <n v="0"/>
    <n v="0"/>
    <x v="1"/>
    <m/>
    <s v="Exclu"/>
    <s v="Exclu"/>
    <s v="EXCLU"/>
    <x v="2"/>
    <s v=""/>
    <s v="SUO_168"/>
    <m/>
    <s v=""/>
  </r>
  <r>
    <s v="Otele"/>
    <s v="CTR_201"/>
    <s v="CENTRE"/>
    <s v="IHS"/>
    <s v="Grid-Gen"/>
    <s v="CENTRE"/>
    <s v="Otele"/>
    <s v="ZTE"/>
    <n v="0"/>
    <n v="0"/>
    <n v="0"/>
    <n v="0"/>
    <n v="0"/>
    <n v="0"/>
    <n v="0"/>
    <n v="0"/>
    <n v="0"/>
    <n v="0"/>
    <n v="0"/>
    <n v="0"/>
    <n v="0"/>
    <n v="0"/>
    <n v="0"/>
    <n v="0"/>
    <n v="0"/>
    <n v="0"/>
    <n v="0"/>
    <n v="0"/>
    <n v="0"/>
    <n v="0"/>
    <n v="0"/>
    <n v="0"/>
    <m/>
    <n v="0"/>
    <n v="0"/>
    <n v="0"/>
    <n v="0"/>
    <n v="0"/>
    <x v="1"/>
    <m/>
    <s v="Exclu"/>
    <s v="Exclu"/>
    <s v="EXCLU"/>
    <x v="2"/>
    <s v=""/>
    <s v="CTR_201"/>
    <m/>
    <s v=""/>
  </r>
  <r>
    <s v="Carrefour-Mezzanine"/>
    <s v="LIT_734"/>
    <s v="Douala"/>
    <s v="OCM"/>
    <e v="#N/A"/>
    <s v="LITTORAL"/>
    <s v="Douala"/>
    <s v="ZTE"/>
    <n v="0"/>
    <n v="0"/>
    <n v="0"/>
    <n v="0"/>
    <n v="0"/>
    <n v="0"/>
    <n v="0"/>
    <n v="0"/>
    <n v="0"/>
    <n v="0"/>
    <n v="0"/>
    <n v="0"/>
    <n v="0"/>
    <n v="0"/>
    <n v="0"/>
    <n v="0"/>
    <n v="0"/>
    <n v="0"/>
    <n v="0"/>
    <n v="0"/>
    <n v="0"/>
    <n v="0"/>
    <n v="0"/>
    <n v="0"/>
    <m/>
    <n v="0"/>
    <n v="0"/>
    <n v="0"/>
    <n v="0"/>
    <n v="0"/>
    <x v="1"/>
    <m/>
    <s v="Exclu"/>
    <s v="Exclu"/>
    <s v="EXCLU"/>
    <x v="2"/>
    <s v=""/>
    <s v="LIT_734"/>
    <m/>
    <s v=""/>
  </r>
  <r>
    <s v="Doume"/>
    <s v="EST_020"/>
    <s v="CENTRE"/>
    <s v="IHS"/>
    <s v="Grid-Gen-Lithium"/>
    <s v="EST"/>
    <s v="Doume"/>
    <s v="ZTE"/>
    <n v="0"/>
    <n v="0"/>
    <n v="0"/>
    <n v="0"/>
    <n v="0"/>
    <n v="0"/>
    <n v="0"/>
    <n v="0"/>
    <n v="0"/>
    <n v="0"/>
    <n v="0"/>
    <n v="0"/>
    <n v="0"/>
    <n v="0"/>
    <n v="0"/>
    <n v="0"/>
    <n v="0"/>
    <n v="0"/>
    <n v="0"/>
    <n v="0"/>
    <n v="0"/>
    <n v="0"/>
    <n v="0"/>
    <n v="0"/>
    <m/>
    <n v="0"/>
    <n v="0"/>
    <n v="0"/>
    <n v="0"/>
    <n v="0"/>
    <x v="1"/>
    <m/>
    <s v="Exclu"/>
    <s v="Exclu"/>
    <s v="EXCLU"/>
    <x v="2"/>
    <s v=""/>
    <s v="EST_020"/>
    <m/>
    <s v=""/>
  </r>
  <r>
    <s v="Matomb"/>
    <s v="CTR_005"/>
    <s v="CENTRE"/>
    <s v="IHS"/>
    <s v="Grid-Gen"/>
    <s v="CENTRE"/>
    <s v="Matomb"/>
    <s v="ZTE"/>
    <n v="0"/>
    <n v="0"/>
    <n v="0"/>
    <n v="0"/>
    <n v="0"/>
    <n v="0"/>
    <n v="0"/>
    <n v="0"/>
    <n v="0"/>
    <n v="0"/>
    <n v="0"/>
    <n v="0"/>
    <n v="0"/>
    <n v="0"/>
    <n v="0"/>
    <n v="0"/>
    <n v="0"/>
    <n v="0"/>
    <n v="0"/>
    <n v="0"/>
    <n v="0"/>
    <n v="0"/>
    <n v="0"/>
    <n v="0"/>
    <m/>
    <n v="0"/>
    <n v="0"/>
    <n v="0"/>
    <n v="0"/>
    <n v="0"/>
    <x v="1"/>
    <m/>
    <s v="Exclu"/>
    <s v="Exclu"/>
    <s v="EXCLU"/>
    <x v="2"/>
    <s v=""/>
    <s v="CTR_005"/>
    <m/>
    <s v=""/>
  </r>
  <r>
    <s v="Mbakwa-Supe-MTN"/>
    <s v="SUO_049"/>
    <s v="SUD-OUEST"/>
    <s v="IHS"/>
    <s v="Vandalized"/>
    <s v="SUD-OUEST"/>
    <s v="Mbakwa"/>
    <s v="Huawei"/>
    <n v="0"/>
    <n v="0"/>
    <n v="0"/>
    <n v="0"/>
    <n v="0"/>
    <n v="0"/>
    <n v="0"/>
    <n v="0"/>
    <n v="0"/>
    <n v="0"/>
    <n v="0"/>
    <n v="0"/>
    <n v="0"/>
    <n v="0"/>
    <n v="0"/>
    <n v="0"/>
    <n v="0"/>
    <n v="0"/>
    <n v="0"/>
    <n v="0"/>
    <n v="0"/>
    <n v="0"/>
    <n v="0"/>
    <n v="0"/>
    <m/>
    <n v="0"/>
    <n v="0"/>
    <n v="0"/>
    <n v="0"/>
    <n v="0"/>
    <x v="1"/>
    <m/>
    <s v="Exclu"/>
    <s v="Exclu"/>
    <s v="EXCLU"/>
    <x v="2"/>
    <s v=""/>
    <s v="SUO_049"/>
    <m/>
    <s v=""/>
  </r>
  <r>
    <s v="Boumnyebel"/>
    <s v="CTR_058"/>
    <s v="CENTRE"/>
    <s v="IHS"/>
    <s v="Grid-Gen"/>
    <s v="CENTRE"/>
    <s v="Boumnyebel"/>
    <s v="ZTE"/>
    <n v="0"/>
    <n v="0"/>
    <n v="0"/>
    <n v="0"/>
    <n v="0"/>
    <n v="0"/>
    <n v="0"/>
    <n v="0"/>
    <n v="0"/>
    <n v="0"/>
    <n v="0"/>
    <n v="0"/>
    <n v="0"/>
    <n v="0"/>
    <n v="0"/>
    <n v="0"/>
    <n v="0"/>
    <n v="0"/>
    <n v="0"/>
    <n v="0"/>
    <n v="0"/>
    <n v="0"/>
    <n v="0"/>
    <n v="0"/>
    <m/>
    <n v="0"/>
    <n v="0"/>
    <n v="0"/>
    <n v="0"/>
    <n v="0"/>
    <x v="1"/>
    <m/>
    <s v="Exclu"/>
    <s v="Exclu"/>
    <s v="EXCLU"/>
    <x v="2"/>
    <s v=""/>
    <s v="CTR_058"/>
    <m/>
    <s v=""/>
  </r>
  <r>
    <s v="Loum-Camtel"/>
    <s v="LIT_086"/>
    <s v="LITTORAL"/>
    <s v="CAMUSAT"/>
    <s v="Medium Grid + Solar + GE"/>
    <s v="LITTORAL"/>
    <s v="Loum"/>
    <s v="ZTE"/>
    <n v="0"/>
    <n v="0"/>
    <n v="0"/>
    <n v="0"/>
    <n v="0"/>
    <n v="0"/>
    <n v="0"/>
    <n v="0"/>
    <n v="0"/>
    <n v="0"/>
    <n v="0"/>
    <n v="0"/>
    <n v="0"/>
    <n v="0"/>
    <n v="0"/>
    <n v="0"/>
    <n v="0"/>
    <n v="0"/>
    <n v="0"/>
    <n v="0"/>
    <n v="0"/>
    <n v="0"/>
    <n v="0"/>
    <n v="0"/>
    <m/>
    <n v="0"/>
    <n v="0"/>
    <n v="0"/>
    <n v="0"/>
    <n v="0"/>
    <x v="1"/>
    <m/>
    <s v="Exclu"/>
    <s v="Exclu"/>
    <s v="EXCLU"/>
    <x v="2"/>
    <s v=""/>
    <s v="LIT_086"/>
    <m/>
    <s v=""/>
  </r>
  <r>
    <s v="H-ville"/>
    <s v="CTR_077"/>
    <s v="Yaounde"/>
    <s v="IHS"/>
    <s v="Grid Only"/>
    <s v="CENTRE"/>
    <s v="Yaounde"/>
    <s v="NOKIA"/>
    <n v="0"/>
    <n v="0"/>
    <n v="0"/>
    <n v="0"/>
    <n v="0"/>
    <n v="0"/>
    <n v="0"/>
    <n v="0"/>
    <n v="0"/>
    <n v="0"/>
    <n v="0"/>
    <n v="0"/>
    <n v="0"/>
    <n v="0"/>
    <n v="0"/>
    <n v="0"/>
    <n v="0"/>
    <n v="0"/>
    <n v="0"/>
    <n v="0"/>
    <n v="0"/>
    <n v="0"/>
    <n v="0"/>
    <n v="0"/>
    <m/>
    <n v="0"/>
    <n v="0"/>
    <n v="0"/>
    <n v="0"/>
    <n v="0"/>
    <x v="1"/>
    <m/>
    <s v="Exclu"/>
    <s v="Exclu"/>
    <s v="EXCLU"/>
    <x v="2"/>
    <s v=""/>
    <s v="CTR_077"/>
    <m/>
    <s v=""/>
  </r>
  <r>
    <s v="Kotto-Logpom"/>
    <s v="LIT_612"/>
    <s v="Douala"/>
    <s v="CAMUSAT"/>
    <s v="Good Grid no GE - 8h"/>
    <s v="LITTORAL"/>
    <s v="Douala"/>
    <s v="ZTE"/>
    <n v="0"/>
    <n v="0"/>
    <n v="0"/>
    <n v="0"/>
    <n v="0"/>
    <n v="0"/>
    <n v="0"/>
    <n v="0"/>
    <n v="0"/>
    <n v="0"/>
    <n v="0"/>
    <n v="0"/>
    <n v="0"/>
    <n v="0"/>
    <n v="0"/>
    <n v="0"/>
    <n v="0"/>
    <n v="0"/>
    <n v="0"/>
    <n v="0"/>
    <n v="0"/>
    <n v="0"/>
    <n v="0"/>
    <n v="0"/>
    <m/>
    <n v="0"/>
    <n v="0"/>
    <n v="0"/>
    <n v="0"/>
    <n v="0"/>
    <x v="1"/>
    <m/>
    <s v="Exclu"/>
    <s v="Exclu"/>
    <s v="EXCLU"/>
    <x v="2"/>
    <s v=""/>
    <s v="LIT_612"/>
    <m/>
    <s v=""/>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
    <n v="0"/>
    <n v="0.87202831925075575"/>
    <n v="0"/>
    <n v="0"/>
    <n v="0"/>
    <n v="0"/>
    <n v="0"/>
    <n v="0"/>
    <m/>
    <n v="0"/>
    <n v="0"/>
    <n v="0"/>
    <m/>
    <n v="0"/>
    <n v="0"/>
    <n v="0"/>
    <n v="0"/>
    <n v="0"/>
    <x v="1"/>
    <s v="site vandalise"/>
    <s v="Exclu"/>
    <s v="Exclu"/>
    <s v="EXCLU"/>
    <x v="2"/>
    <s v=""/>
    <s v="CTR_101"/>
    <m/>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49.477307359752089"/>
    <n v="1.4785814977470741"/>
    <n v="3.8880827433489444"/>
    <n v="49.477307359752082"/>
    <n v="0"/>
    <n v="0"/>
    <n v="0"/>
    <n v="0"/>
    <n v="0"/>
    <n v="0"/>
    <n v="0"/>
    <n v="0"/>
    <n v="0"/>
    <m/>
    <n v="68.483383414233245"/>
    <n v="31.712738150905842"/>
    <n v="26.982797311219237"/>
    <n v="105.26860114650431"/>
    <n v="68.483383414233245"/>
    <x v="0"/>
    <m/>
    <x v="0"/>
    <x v="0"/>
    <s v="AKTIVCO Coupure ENEO &amp; Baisse de tension"/>
    <s v="PASSIVE"/>
    <s v="(05-10-2026 top offenders): 11/05/2026 grid outage grid only site /awaiting grid return escalade L4 camusat _x000a_10/05/2026 grid outage grid only site /awaiting grid return escalade L4 camusat ..;..;(05-10-2026 ocm ran 18h) 10/05/2026 grid outage grid only site /awaiting grid return..;..;(05-10-2026 ocm ran 12h) 10/05/2026 grid outage grid only site /awaiting grid return || (05-10-2026  retour CAMUSAT ):  Mauvaises phases AC"/>
    <s v="LIT_539"/>
    <m/>
  </r>
  <r>
    <s v="Mak-Universite-II-IHS"/>
    <s v="LIT_576"/>
    <s v="Douala"/>
    <s v="IHS"/>
    <s v="Grid-Gen"/>
    <s v="LITTORAL"/>
    <s v="Douala"/>
    <s v="ZTE"/>
    <n v="0"/>
    <n v="2.8409317900996749"/>
    <n v="0"/>
    <n v="1.7656727534221285E-3"/>
    <n v="8.8658174315774427E-2"/>
    <n v="0"/>
    <n v="0"/>
    <n v="0"/>
    <n v="4.1573567557850015E-2"/>
    <n v="0"/>
    <n v="0"/>
    <n v="0"/>
    <n v="0"/>
    <n v="0"/>
    <n v="0"/>
    <n v="0.33397967657155564"/>
    <n v="3.0046578090533704"/>
    <n v="0"/>
    <n v="0"/>
    <n v="0"/>
    <n v="0.15518301643966245"/>
    <n v="0.15518301643966245"/>
    <n v="0"/>
    <n v="0"/>
    <m/>
    <n v="52.469712470001419"/>
    <n v="12.476319796650001"/>
    <n v="19.236465994131468"/>
    <n v="84.815267627121273"/>
    <n v="52.469712470001419"/>
    <x v="0"/>
    <m/>
    <x v="1"/>
    <x v="0"/>
    <s v="Defaut GE &amp; Power Cabinet"/>
    <s v="PASSIVE"/>
    <s v="(05-10-2026 top offenders):..;..;(05-10-2026 ticket): INC-20260510-00006555...Access issue: the neighbours prevented the technician from carrying out the work because they say the generator is making noise IHS SS MAXIME is informed and confirmed// (Grid-Gen) : Gen started and...Access issue: the neighbours prevented the technician from carrying out the work because they say the generator is making noise IHS SS MAXIME is informed and confirmed// (Grid-Gen) : Gen started and...Grid Outage"/>
    <s v="LIT_576"/>
    <m/>
  </r>
  <r>
    <s v="Bonewonda-III"/>
    <s v="LIT_615"/>
    <s v="Douala"/>
    <s v="CAMUSAT"/>
    <s v="Good Grid no GE - 8h"/>
    <s v="LITTORAL"/>
    <s v="Douala"/>
    <s v="ZTE"/>
    <n v="0"/>
    <n v="0"/>
    <n v="0"/>
    <n v="0"/>
    <n v="0"/>
    <n v="0"/>
    <n v="0"/>
    <n v="0"/>
    <n v="0"/>
    <n v="0"/>
    <n v="13.732653602828499"/>
    <n v="63.555051892943879"/>
    <n v="48.377382409761644"/>
    <n v="36.683563619864536"/>
    <n v="63.555051892943879"/>
    <n v="0"/>
    <n v="0"/>
    <n v="61.323081016913328"/>
    <n v="0"/>
    <n v="46.912658767867178"/>
    <n v="13.866755556697001"/>
    <n v="13.866755556697001"/>
    <n v="13.866149164034208"/>
    <n v="13.86750462998633"/>
    <m/>
    <n v="46.235603524782199"/>
    <n v="21.344530972107322"/>
    <n v="19.552248130807754"/>
    <n v="70.229136707181738"/>
    <n v="46.235603524782199"/>
    <x v="0"/>
    <m/>
    <x v="0"/>
    <x v="0"/>
    <s v="AKTIVCO Coupure ENEO &amp; Baisse de tension"/>
    <s v="PASSIVE"/>
    <s v="(05-10-2026 top offenders):..;..;(05-10-2026 ticket): INC-20260510-00006232...Grid Outage || (05-10-2026  retour CAMUSAT ):  GE faulty"/>
    <s v="LIT_615"/>
    <m/>
  </r>
  <r>
    <s v="Bertoua-Camp-SIC-IHS"/>
    <s v="EST_025"/>
    <s v="CENTRE"/>
    <s v="IHS"/>
    <s v="Grid-Gen"/>
    <s v="EST"/>
    <s v="Bertoua"/>
    <s v="ZTE"/>
    <n v="0"/>
    <n v="0"/>
    <n v="0"/>
    <n v="1.4246660559935846"/>
    <n v="0"/>
    <n v="0"/>
    <n v="0"/>
    <n v="0"/>
    <n v="0"/>
    <n v="4.7084606757925203E-3"/>
    <n v="0"/>
    <n v="0"/>
    <n v="2.0229437581506313"/>
    <n v="0"/>
    <n v="0"/>
    <n v="0"/>
    <n v="0"/>
    <n v="0"/>
    <n v="0"/>
    <n v="2.6850710406839546"/>
    <n v="0"/>
    <n v="0"/>
    <n v="5.3023687837617767E-2"/>
    <n v="12.394648192379144"/>
    <m/>
    <n v="41.605670698821172"/>
    <n v="0"/>
    <n v="55.081244836133287"/>
    <n v="44.323621535370265"/>
    <n v="41.605670698821172"/>
    <x v="0"/>
    <m/>
    <x v="2"/>
    <x v="1"/>
    <s v="MPR ISSUE"/>
    <s v="ACTIVE"/>
    <s v="(05-10-2026 top offenders): 09/05/2026 : Need BO RAN analysis || Site unstable due to transmission || Check antenna link port 8/1 || FME activer || ETA : 10/05/2026..;..;(05-10-2026 cells zte): 09/05/2026 : Need BO TX analysis..;..;(05-10-2026 cells zte): 09/05/2026 : Need BO TX analysis..;..;(05-10-2026 cells zte): 09/05/2026 : Need BO RAN analysis || Site unstable due to transmission || Check antenna link port 8/1 || FME activer || ETA : 10/05/2026"/>
    <s v="EST_025"/>
    <m/>
  </r>
  <r>
    <s v="Polytechnique"/>
    <s v="CTR_128"/>
    <s v="Yaounde"/>
    <s v="IHS"/>
    <s v="GridOnly"/>
    <s v="CENTRE"/>
    <s v="Yaounde"/>
    <s v="ZTE"/>
    <n v="0"/>
    <n v="0"/>
    <n v="0"/>
    <n v="0"/>
    <n v="0"/>
    <n v="0"/>
    <n v="0"/>
    <n v="0"/>
    <n v="0"/>
    <n v="0"/>
    <n v="0"/>
    <n v="0"/>
    <n v="17.399670550433317"/>
    <n v="0"/>
    <n v="0"/>
    <n v="0"/>
    <n v="0"/>
    <n v="0"/>
    <n v="0"/>
    <n v="0"/>
    <n v="0"/>
    <n v="0"/>
    <n v="1.727773211997728"/>
    <n v="28.234195266998253"/>
    <m/>
    <n v="40.459463720597086"/>
    <n v="21.784288334951981"/>
    <n v="18.527656225030682"/>
    <n v="59.69205069527893"/>
    <n v="40.459463720597086"/>
    <x v="0"/>
    <m/>
    <x v="3"/>
    <x v="0"/>
    <s v="Coupure ENEO &amp; Baisse de tension"/>
    <s v="PASSIVE"/>
    <s v="(05-10-2026 top offenders):..;..;(05-10-2026 ocm ran 12h) 08.05.26: IHS: GRID BAD VOLTAGES and no space"/>
    <s v="CTR_128"/>
    <m/>
  </r>
  <r>
    <s v="Lada"/>
    <s v="CTR_667"/>
    <s v="Yaounde"/>
    <s v="CAMUSAT"/>
    <s v="Bad Grid + Solar + GE"/>
    <s v="CENTRE"/>
    <s v="Lada"/>
    <s v="ZTE"/>
    <n v="0"/>
    <n v="0"/>
    <n v="0"/>
    <n v="0"/>
    <n v="8.6248298533528516"/>
    <n v="8.5509212888055615"/>
    <n v="0"/>
    <n v="4.9264410029877332"/>
    <n v="33.859289792913337"/>
    <n v="36.982818398952162"/>
    <n v="36.982604378012347"/>
    <n v="36.982818398952162"/>
    <n v="36.982818398952162"/>
    <n v="36.982729223560575"/>
    <n v="36.982818398952162"/>
    <n v="36.982818398952162"/>
    <n v="36.982818398952162"/>
    <n v="36.982818398952162"/>
    <n v="36.982818398952162"/>
    <n v="36.982818398952162"/>
    <n v="36.982586542934037"/>
    <n v="36.982586542934037"/>
    <n v="36.982818398952162"/>
    <n v="36.982818398952162"/>
    <m/>
    <n v="36.982818398952162"/>
    <n v="32.372936225315634"/>
    <n v="27.540622418066651"/>
    <n v="44.323621535370265"/>
    <n v="36.982818398952162"/>
    <x v="1"/>
    <s v="site vandalise"/>
    <x v="4"/>
    <x v="2"/>
    <s v="EXCLU"/>
    <s v="Exclu"/>
    <s v=""/>
    <s v="CTR_667"/>
    <m/>
  </r>
  <r>
    <s v="Mile4-Q10-IHS"/>
    <s v="SUO_214"/>
    <s v="SUD-OUEST"/>
    <s v="IHS"/>
    <s v="Grid-Gen"/>
    <s v="SUD-OUEST"/>
    <s v="Limbe"/>
    <s v="Huawei"/>
    <n v="0"/>
    <n v="0"/>
    <n v="0"/>
    <n v="0"/>
    <n v="0"/>
    <n v="8.5060839019156305"/>
    <n v="13.868556899607057"/>
    <n v="13.868556899607057"/>
    <n v="13.868289373432297"/>
    <n v="13.868556899607057"/>
    <n v="13.868556899607057"/>
    <n v="13.868556899607057"/>
    <n v="13.868556899607057"/>
    <n v="13.868289373432297"/>
    <n v="13.868556899607057"/>
    <n v="13.868289373432297"/>
    <n v="13.868556899607057"/>
    <n v="13.868556899607057"/>
    <n v="13.868556899607057"/>
    <n v="13.868289373432297"/>
    <n v="13.868289373432297"/>
    <n v="13.868289373432297"/>
    <n v="13.868556899607057"/>
    <n v="13.868556899607057"/>
    <m/>
    <n v="35.702884003504238"/>
    <n v="15.603205720018064"/>
    <n v="13.27623754296847"/>
    <n v="55.644100197650523"/>
    <n v="35.702884003504238"/>
    <x v="2"/>
    <m/>
    <x v="2"/>
    <x v="1"/>
    <s v="MPR ISSUE"/>
    <s v="ACTIVE"/>
    <s v="(05-10-2026 ocm ran 12h) 10/05/2026 Carte recu FME desmond sur site intervention en cours avec le bo tx abanda _x000a_08.05.26: EASv2 remise par OCM et sera expédiée de Douala vers Limbe, ETD 09.05.26_x000a_06/05/2026 03.05.2026: Carte EAC Faulty Commande passee a OCM car Spare pas disponible chez Huawei_x000a_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
    <s v="SUO_214"/>
    <m/>
  </r>
  <r>
    <s v="Bitotol-Ecole-Publique"/>
    <s v="CTR_794"/>
    <s v="Yaounde"/>
    <s v="ESCO "/>
    <s v="Good Grid no GE 8H"/>
    <s v="CENTRE"/>
    <s v="Yaounde"/>
    <s v="ZTE"/>
    <n v="0"/>
    <n v="0"/>
    <n v="3.0910509284228387"/>
    <n v="18.092117466106206"/>
    <n v="0"/>
    <n v="0"/>
    <n v="0"/>
    <n v="0"/>
    <n v="0"/>
    <n v="0"/>
    <n v="0"/>
    <n v="11.798153998053836"/>
    <n v="0"/>
    <n v="0.73207645969414992"/>
    <n v="11.798153998053838"/>
    <n v="9.0663015469433521"/>
    <n v="12.327606132984052"/>
    <n v="12.327606132984052"/>
    <n v="12.327606132984052"/>
    <n v="12.327606132984052"/>
    <n v="6.3447756061786418"/>
    <n v="6.3447756061786418"/>
    <n v="1.0146911107116057"/>
    <n v="9.2164729063758273"/>
    <m/>
    <n v="33.131743443111823"/>
    <n v="11.013043095971767"/>
    <n v="13.282240803642161"/>
    <n v="51.966778624851457"/>
    <n v="33.131743443111823"/>
    <x v="0"/>
    <m/>
    <x v="0"/>
    <x v="0"/>
    <s v="AKTIVCO Coupure ENEO &amp; Baisse de tension"/>
    <s v="PASSIVE"/>
    <s v="(05-10-2026 top offenders): 09/05/2026 : Power issue || Mail sent to camusat || En attente de leur Feedback _x000a_08/05/2026 : Power issue || Mail sent to Camusat || Feedback Camusat : FME en route pour le site ETA 13 :30. Feedback ASAP. _x000a_07/05/2026 : FME activer pour une nouvelle investiguation ce jour || SFP faulty || FME sur site pour le remplacement de la SFP || Intervention en cours || Cell UP after _x000a_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10-2026 cells zte): 09/05/2026 : Power issue || Mail sent to camusat || En attente de leur Feedback _x000a_08/05/2026 : Power issue || Mail sent to Camusat || Feedback Camusat : FME en route pour le site ETA 13 :30. Feedback ASAP. _x000a_07/05/2026 : FME activer pour une nouvelle investiguation ce jour || SFP faulty || FME sur site pour le remplacement de la SFP || Intervention en cours || Cell UP after _x000a_06/05/2026 : Fme Henri activer pour investiguation|| FME sur site || Intervention en cours  || FME a remplacer la F.O mais l'alarme persiste toujours _x000a_05/05/2026 : Need BO RAN analysis || The fiber or cable is damaged_x000a_The connectors of the antenna feeder cables are improperly fabricated,..;..;(05-10-2026 ticket): INC-20260510-00002502...Grid Outage"/>
    <s v="CTR_794"/>
    <m/>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0"/>
    <n v="0"/>
    <n v="0"/>
    <n v="0"/>
    <n v="1.3828427973392945"/>
    <n v="0"/>
    <n v="13.530475155022494"/>
    <n v="23.861997157801934"/>
    <n v="0"/>
    <n v="38.278697354415847"/>
    <n v="38.278697354415847"/>
    <n v="0"/>
    <n v="0"/>
    <m/>
    <n v="31.805741040370052"/>
    <n v="14.84196711549145"/>
    <n v="12.675061456388914"/>
    <n v="48.766448988436458"/>
    <n v="31.805741040370052"/>
    <x v="0"/>
    <m/>
    <x v="0"/>
    <x v="0"/>
    <s v="AKTIVCO Coupure ENEO &amp; Baisse de tension"/>
    <s v="PASSIVE"/>
    <s v="(05-10-2026  groupe whatsapp incident ):LIT_618_Z_Logpom-Akanji-Immeuble(LIT-618): 09.05.2026 CAMUSAT: Grid outage and grid only site / Grid return awaited || (05-10-2026 top offenders): || (05-10-2026  retour CAMUSAT ):  Grid outage Grid only site"/>
    <s v="LIT_618"/>
    <m/>
  </r>
  <r>
    <s v="Montee-Jouvence-II-IHS"/>
    <s v="CTR_154"/>
    <s v="Yaounde"/>
    <s v="IHS"/>
    <s v="Grid-Gen"/>
    <s v="CENTRE"/>
    <s v="Yaounde"/>
    <s v="ZTE"/>
    <n v="0"/>
    <n v="0"/>
    <n v="16.036856546044461"/>
    <n v="13.868556899607057"/>
    <n v="21.059321610693054"/>
    <n v="0"/>
    <n v="0"/>
    <n v="0"/>
    <n v="0"/>
    <n v="0"/>
    <n v="0"/>
    <n v="0"/>
    <n v="0"/>
    <n v="0"/>
    <n v="0"/>
    <n v="1.1111253791737731E-2"/>
    <n v="7.5717933242588451"/>
    <n v="0"/>
    <n v="0"/>
    <n v="0"/>
    <n v="0"/>
    <n v="0"/>
    <n v="0"/>
    <n v="0"/>
    <m/>
    <n v="30.381556531491032"/>
    <n v="26.509837775619584"/>
    <n v="22.563547436172058"/>
    <n v="36.474646888481757"/>
    <n v="30.381556531491032"/>
    <x v="0"/>
    <m/>
    <x v="5"/>
    <x v="1"/>
    <s v="fiber AOF"/>
    <s v="ACTIVE"/>
    <s v="(05-10-2026 top offenders): 11/05/2026 CDS: en attente des poteaux pour la finalisation de la coupure _x000a_10/05/2026 equipe sur la coupure ETR=2H_x000a_10/05/2026 OCM_AOF_CTR_154_CTR_074_Montee-Jouvence-II-IHS_Damas is down CDS activated ..;..;(05-10-2026 ocm ran 18h) 10/05/2026 equipe sur la coupure ETR=2H_x000a_10/05/2026 OCM_AOF_CTR_154_CTR_074_Montee-Jouvence-II-IHS_Damas is down CDS activated ..;..;(05-10-2026 ocm ran 12h) 10/05/2026 OCM_AOF_CTR_154_CTR_074_Montee-Jouvence-II-IHS_Damas is down CDS activated ..;..;(05-10-2026 ticket): INC-20260510-00002118...2026-05-10 12:06:48...10/05/2026 OCM_AOF_CTR_154_CTR_074_Montee-Jouvence-II-IHS_Damas is down CDS activated...power failure. Escalate to IHS ...user:NGUESSAN KOFFI MARC PAETERNE"/>
    <s v="CTR_154"/>
    <m/>
  </r>
  <r>
    <s v="Bepanda"/>
    <s v="LIT_050"/>
    <s v="Douala"/>
    <s v="IHS"/>
    <s v="GridOnly"/>
    <s v="LITTORAL"/>
    <s v="Douala"/>
    <s v="ZTE"/>
    <n v="46.520768591999044"/>
    <n v="0"/>
    <n v="0"/>
    <n v="0"/>
    <n v="0"/>
    <n v="34.123391632637336"/>
    <n v="0"/>
    <n v="14.623319578920938"/>
    <n v="0"/>
    <n v="0"/>
    <n v="4.2804187961750177E-4"/>
    <n v="42.139010880824571"/>
    <n v="9.2910592038991737"/>
    <n v="0"/>
    <n v="42.139010880824571"/>
    <n v="32.837357640404882"/>
    <n v="0"/>
    <n v="0"/>
    <n v="0"/>
    <n v="21.889062959253266"/>
    <n v="13.868556899607057"/>
    <n v="13.868556899607057"/>
    <n v="13.868556899607057"/>
    <n v="31.262217028647417"/>
    <m/>
    <n v="30.218401235043505"/>
    <n v="17.645748154542801"/>
    <n v="14.984138641533303"/>
    <n v="43.468339801298853"/>
    <n v="30.218401235043505"/>
    <x v="0"/>
    <m/>
    <x v="2"/>
    <x v="1"/>
    <s v="MPR ISSUE"/>
    <s v="ACTIVE"/>
    <s v="(05-10-2026 groupw whatsapp incident):LIT_050_Z_Bepanda(LIT-050): FME CANETE activé to check MPR status ETA ASAP  || (05-10-2026 top offenders):"/>
    <s v="LIT_050"/>
    <m/>
  </r>
  <r>
    <s v="Mvan-MRS-IHS"/>
    <s v="CTR_487"/>
    <s v="Yaounde"/>
    <s v="IHS"/>
    <s v="Grid-Gen"/>
    <s v="CENTRE"/>
    <s v="Yaounde"/>
    <s v="ZTE"/>
    <n v="0"/>
    <n v="0"/>
    <n v="15.787272460070835"/>
    <n v="3.5955517887870124E-2"/>
    <n v="0"/>
    <n v="0"/>
    <n v="7.7065373409467647E-2"/>
    <n v="3.2398489868248732"/>
    <n v="3.748006038244116"/>
    <n v="7.7238730370712814"/>
    <n v="0"/>
    <n v="0"/>
    <n v="20.20464682264512"/>
    <n v="30.134576366951745"/>
    <n v="0"/>
    <n v="0"/>
    <n v="1.2578902386476183"/>
    <n v="3.6900777038691802E-2"/>
    <n v="0"/>
    <n v="1.2322077258705675"/>
    <n v="0"/>
    <n v="0"/>
    <n v="0"/>
    <n v="3.1507627706294805"/>
    <m/>
    <n v="29.150918292512401"/>
    <n v="12.920573400637066"/>
    <n v="11.538001383831276"/>
    <n v="44.9337211376615"/>
    <n v="29.150918292512401"/>
    <x v="0"/>
    <m/>
    <x v="1"/>
    <x v="0"/>
    <s v="Defaut GE &amp; Power Cabinet"/>
    <s v="PASSIVE"/>
    <s v="(05-10-2026 top offenders):..;..;(hourly IHS): 10/05/2026 22:19 0:40:56 46.8V FME Nicolas is informed ETA=11:30 PM..;..;(05-10-2026 ticket): INC-20260510-00016537..._x0009_Grid outage, site went down due to insufficiency of rectifiers //Site stabilized..._x0009_Grid outage, site went down due to insufficiency of rectifiers //Site stabilized...Grid Outage..._x0009_Grid outage, site went down due to insufficiency of rectifiers //Site stabilized"/>
    <s v="CTR_487"/>
    <m/>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22.973542731420842"/>
    <n v="29.444626362243277"/>
    <n v="26.883259424768784"/>
    <n v="22.973542731420842"/>
    <n v="26.516124337605191"/>
    <n v="25.787953760062553"/>
    <n v="27.385102858463672"/>
    <n v="29.138665593708357"/>
    <n v="25.896355366075689"/>
    <n v="13.868556899607057"/>
    <n v="13.868556899607057"/>
    <n v="32.027645084795097"/>
    <n v="25.264886583169968"/>
    <m/>
    <n v="28.87814860472616"/>
    <n v="9.1050132089573115"/>
    <n v="15.76365938370207"/>
    <n v="42.735187428726533"/>
    <n v="28.87814860472616"/>
    <x v="0"/>
    <m/>
    <x v="0"/>
    <x v="0"/>
    <s v="AKTIVCO Coupure ENEO &amp; Baisse de tension"/>
    <s v="PASSIVE"/>
    <s v="(05-10-2026  retour CAMUSAT ):  Grid outage Grid only site (Insuffisance de redresseurs)  || (05-10-2026 top offenders): _x000a_09/05/2026 : En attente du feedback de camusat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10-2026 cells zte):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05-10-2026 cells zte): _x000a_09/05/2026 : En attente du feedback de camusat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
    <s v="LIT_613"/>
    <m/>
  </r>
  <r>
    <s v="Makepe-Conteneur"/>
    <s v="LIT_730"/>
    <s v="Douala"/>
    <s v="CAMUSAT"/>
    <s v="Good Grid no GE - 8h"/>
    <s v="LITTORAL"/>
    <s v="Douala"/>
    <s v="ZTE"/>
    <n v="0"/>
    <n v="0"/>
    <n v="0"/>
    <n v="2.1402093980875015E-3"/>
    <n v="0"/>
    <n v="6.3239620697822421"/>
    <n v="0"/>
    <n v="0"/>
    <n v="0"/>
    <n v="0"/>
    <n v="0"/>
    <n v="0"/>
    <n v="0"/>
    <n v="0"/>
    <n v="0"/>
    <n v="0"/>
    <n v="0"/>
    <n v="0"/>
    <n v="0"/>
    <n v="0"/>
    <n v="13.868556899607057"/>
    <n v="13.868556899607057"/>
    <n v="27.981222516144314"/>
    <n v="7.690646286165971"/>
    <m/>
    <n v="28.287593491480539"/>
    <n v="14.169654169114621"/>
    <n v="16.425346212824412"/>
    <n v="39.789923818091474"/>
    <n v="28.287593491480539"/>
    <x v="0"/>
    <m/>
    <x v="0"/>
    <x v="0"/>
    <s v="AKTIVCO Coupure ENEO &amp; Baisse de tension"/>
    <s v="PASSIVE"/>
    <s v="(05-10-2026 top offenders): 09/05/2026 : Power issue || Mail sent to Camusat..;..;(05-10-2026 cells zte): 09/05/2026 : Power issue || Mail sent to Camusat..;..;(05-10-2026 cells zte): 09/05/2026 : Power issue || Mail sent to Camusat..;..;(05-10-2026 cells zte): 09/05/2026 : Power issue || Mail sent to Camusat || (05-10-2026  retour CAMUSAT ):  Grid outage Grid only site || (05-10-2026  retour CAMUSAT ):  Grid outage Grid only site "/>
    <s v="LIT_730"/>
    <m/>
  </r>
  <r>
    <s v="Bertoua-Force-Tyre"/>
    <s v="EST_120"/>
    <s v="CENTRE"/>
    <s v="CAMUSAT"/>
    <s v="Medium Grid + GE"/>
    <s v="EST"/>
    <s v="Bertoua"/>
    <s v="ZTE"/>
    <n v="0"/>
    <n v="2.0912342730279394"/>
    <n v="2.3098923331992136"/>
    <n v="0.99844335436445741"/>
    <n v="0"/>
    <n v="0"/>
    <n v="0"/>
    <n v="0"/>
    <n v="0"/>
    <n v="4.726295754109917E-3"/>
    <n v="2.9491907154862704"/>
    <n v="0"/>
    <n v="9.0890591068763484"/>
    <n v="0"/>
    <n v="0"/>
    <n v="0.40920803691433166"/>
    <n v="0"/>
    <n v="3.3369966584197264"/>
    <n v="0"/>
    <n v="1.9483574606272815"/>
    <n v="0.9392843995856559"/>
    <n v="0.9392843995856559"/>
    <n v="4.2929033509972035E-2"/>
    <n v="8.5172843310989563"/>
    <m/>
    <n v="27.737113799214121"/>
    <n v="0"/>
    <n v="13.770311209033324"/>
    <n v="44.323621535370265"/>
    <n v="27.737113799214121"/>
    <x v="0"/>
    <m/>
    <x v="6"/>
    <x v="3"/>
    <s v="No root cause"/>
    <s v="No root cause"/>
    <s v="(05-10-2026 top offenders): 09/05/2026 : Need BO TX analysis"/>
    <s v="EST_120"/>
    <m/>
  </r>
  <r>
    <s v="MUTENGENE-Q12-IHS"/>
    <s v="SUO_211"/>
    <s v="SUD-OUEST"/>
    <s v="IHS"/>
    <s v="Grid +Gen"/>
    <s v="SUD-OUEST"/>
    <s v="Mutengene"/>
    <s v="Huawei"/>
    <n v="27.737113799214111"/>
    <n v="27.736578746864588"/>
    <n v="27.737113799214111"/>
    <n v="27.737113799214111"/>
    <n v="37.30204846575522"/>
    <n v="22.918521514811676"/>
    <n v="0"/>
    <n v="7.3658873450845094E-3"/>
    <n v="0"/>
    <n v="0"/>
    <n v="0"/>
    <n v="20.969361475660108"/>
    <n v="0"/>
    <n v="0"/>
    <n v="20.969361475660108"/>
    <n v="22.72583132867053"/>
    <n v="1.3598890515448032"/>
    <n v="27.737113799214111"/>
    <n v="27.736578746864588"/>
    <n v="27.737113799214111"/>
    <n v="27.736578746864588"/>
    <n v="27.736578746864588"/>
    <n v="27.737113799214111"/>
    <n v="27.737113799214111"/>
    <m/>
    <n v="27.737113799214111"/>
    <n v="64.745872450631268"/>
    <n v="55.081244836133287"/>
    <n v="0"/>
    <n v="27.737113799214111"/>
    <x v="2"/>
    <m/>
    <x v="7"/>
    <x v="4"/>
    <s v="Warehouse HUAWEI"/>
    <s v="SPARE-ISSUE"/>
    <s v="(05-10-2026 ocm ran 18h) 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10-2026 ocm ran 12h) 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s v="SUO_211"/>
    <m/>
  </r>
  <r>
    <s v="Ngd-Yarban"/>
    <s v="ADM_073"/>
    <s v="Ngaoundere"/>
    <s v="IHS"/>
    <s v="Grid-Gen"/>
    <s v="ADAMAOUA"/>
    <s v="Ngaoundere"/>
    <s v="Huawei"/>
    <n v="0.55335113987552542"/>
    <n v="5.0622907945313376"/>
    <n v="0.79194881760564773"/>
    <n v="1.0171880216760407"/>
    <n v="1.6637631159165946"/>
    <n v="0"/>
    <n v="0"/>
    <n v="0"/>
    <n v="0"/>
    <n v="0"/>
    <n v="0"/>
    <n v="2.8911375355631455"/>
    <n v="2.7436771080349174"/>
    <n v="5.6142329632197887"/>
    <n v="2.8911375355631455"/>
    <n v="1.5271642510836594"/>
    <n v="0.60361039057394716"/>
    <n v="0.31050871350586279"/>
    <n v="0.17754820464967627"/>
    <n v="1.4702703512511666"/>
    <n v="2.8846990722905663"/>
    <n v="2.8846990722905663"/>
    <n v="9.5863545956002993E-2"/>
    <n v="21.091050215019703"/>
    <m/>
    <n v="27.674726695259874"/>
    <n v="32.371062791506304"/>
    <n v="0.17834465558921633"/>
    <n v="44.089691310600251"/>
    <n v="27.674726695259874"/>
    <x v="0"/>
    <m/>
    <x v="1"/>
    <x v="0"/>
    <s v="Defaut GE &amp; Power Cabinet"/>
    <s v="PASSIVE"/>
    <s v="(05-10-2026 top offenders): 08/05/2026 : Power issue || Mail sent to IHS || Feedack  IHS : Gen overload, process of replacement is ongoing, ETR: Week 20..;..;(05-10-2026 cells huawei): 08/05/2026 : Power issue || Mail sent to IHS || Feedack  IHS : Gen overload, process of replacement is ongoing, ETR: Week 20..;..;(05-10-2026 cells huawei): 08/05/2026 : Power issue || Mail sent to IHS || Feedack  IHS : Gen overload, process of replacement is ongoing, ETR: Week 20..;..;(05-10-2026 cells huawei): 08/05/2026 : Power issue || Mail sent to IHS || Feedack  IHS : Gen overload, process of replacement is ongoing, ETR: Week 20"/>
    <s v="ADM_073"/>
    <m/>
  </r>
  <r>
    <s v="Bonamoussongo-IHS"/>
    <s v="LIT_154"/>
    <s v="Douala"/>
    <s v="IHS"/>
    <s v="Grid-Gen"/>
    <s v="LITTORAL"/>
    <s v="Douala"/>
    <s v="ZTE"/>
    <n v="42.644581845887807"/>
    <n v="0"/>
    <n v="0"/>
    <n v="0"/>
    <n v="0"/>
    <n v="31.277894062488397"/>
    <n v="0"/>
    <n v="13.395160415828419"/>
    <n v="0"/>
    <n v="0"/>
    <n v="0"/>
    <n v="0.48238536325060732"/>
    <n v="8.5157148442070234"/>
    <n v="0"/>
    <n v="0.48238536325060732"/>
    <n v="0"/>
    <n v="0"/>
    <n v="0"/>
    <n v="0"/>
    <n v="9.4497914009239992"/>
    <n v="13.868556899607057"/>
    <n v="13.868556899607057"/>
    <n v="13.868556899607057"/>
    <n v="28.657956727819588"/>
    <m/>
    <n v="27.414174036121029"/>
    <n v="17.387588975616385"/>
    <n v="14.830497669247322"/>
    <n v="38.260587873494913"/>
    <n v="27.414174036121029"/>
    <x v="0"/>
    <m/>
    <x v="2"/>
    <x v="1"/>
    <s v="MPR ISSUE"/>
    <s v="ACTIVE"/>
    <s v="(05-10-2026 groupw whatsapp incident):LIT_154_Z_Bonamoussongo-IHS(LIT-154): Impacted by LIT_050_Z_Bepanda(LIT-050)_x000a_LIT_050_Z_Bepanda(LIT-050): FME CANETE activé to check MPR status ETA ASAP   ||  (05-10-2026 top offenders):"/>
    <s v="LIT_050"/>
    <s v="LIT_050_Z_Bepanda(LIT-050): FME CANETE activé to check MPR status ETA ASAP"/>
  </r>
  <r>
    <s v="Bep-An-2000"/>
    <s v="LIT_459"/>
    <s v="Douala"/>
    <s v="IHS"/>
    <s v="Grid-Gen"/>
    <s v="LITTORAL"/>
    <s v="Douala"/>
    <s v="ZTE"/>
    <n v="42.642602152194577"/>
    <n v="0"/>
    <n v="0"/>
    <n v="0"/>
    <n v="0"/>
    <n v="31.27787622741009"/>
    <n v="0"/>
    <n v="13.385993185573279"/>
    <n v="0"/>
    <n v="0"/>
    <n v="0"/>
    <n v="0.48160061980464214"/>
    <n v="8.516499587652989"/>
    <n v="0"/>
    <n v="0.48160061980464208"/>
    <n v="0"/>
    <n v="0"/>
    <n v="0"/>
    <n v="0"/>
    <n v="9.4494168642793337"/>
    <n v="13.868556899607057"/>
    <n v="13.868556899607057"/>
    <n v="13.868556899607057"/>
    <n v="28.655905693813079"/>
    <m/>
    <n v="27.413638983771502"/>
    <n v="17.387339184441807"/>
    <n v="14.830816426451239"/>
    <n v="38.259425062436115"/>
    <n v="27.413638983771502"/>
    <x v="0"/>
    <m/>
    <x v="2"/>
    <x v="1"/>
    <s v="MPR ISSUE"/>
    <s v="ACTIVE"/>
    <s v="(05-10-2026 groupw whatsapp incident):LIT_154_Z_Bonamoussongo-IHS(LIT-154): Impacted by LIT_050_Z_Bepanda(LIT-050)_x000a_LIT_050_Z_Bepanda(LIT-050): FME CANETE activé to check MPR status ETA ASAP   ||   (05-10-2026 top offenders):"/>
    <s v="LIT_050"/>
    <s v="LIT_050_Z_Bepanda(LIT-050): FME CANETE activé to check MPR status ETA ASAP"/>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32.698582896017214"/>
    <n v="23.491723096854464"/>
    <n v="13.868556899607057"/>
    <n v="32.698582896017214"/>
    <n v="19.294237414855338"/>
    <n v="3.7225197113285549"/>
    <n v="13.868556899607057"/>
    <n v="13.868556899607057"/>
    <n v="28.385008689250157"/>
    <n v="28.081116789800049"/>
    <n v="28.081116789800049"/>
    <n v="4.5677419078682657"/>
    <n v="33.764193155324982"/>
    <m/>
    <n v="25.806894613235624"/>
    <n v="22.356934602672165"/>
    <n v="19.332943174515741"/>
    <n v="30.919248654422404"/>
    <n v="25.806894613235624"/>
    <x v="0"/>
    <m/>
    <x v="8"/>
    <x v="0"/>
    <s v="Sharing"/>
    <s v="PASSIVE"/>
    <s v="(05-10-2026 top offenders): Power status check Ongoing..;..;(05-10-2026 ticket): INC-20260510-00010418...2026-05-10 16:35:16...MTN activated for check power status...Grid Outage...user:NIONAN VENCESLA EBENEZER    || (05-10-2026  cell dashboard ): 10/05/2026 : Power issue || Mail sent to MTN"/>
    <s v="LIT_753"/>
    <m/>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0"/>
    <n v="0"/>
    <n v="0"/>
    <n v="0"/>
    <n v="4.8119041300334155E-2"/>
    <n v="0.13519185479227014"/>
    <n v="0.65445654323640046"/>
    <n v="0.4347040622149746"/>
    <n v="0.61571687662355767"/>
    <n v="9.6204057211514762"/>
    <n v="9.6204057211514762"/>
    <n v="23.049907382063182"/>
    <n v="25.362653101368508"/>
    <m/>
    <n v="25.548954317485538"/>
    <n v="60.146467553125589"/>
    <n v="38.722740982664313"/>
    <n v="7.5943632341494123"/>
    <n v="25.548954317485538"/>
    <x v="0"/>
    <m/>
    <x v="2"/>
    <x v="1"/>
    <s v="MPR ISSUE"/>
    <s v="ACTIVE"/>
    <s v="(05-10-2026 top offenders): 09/05/2026: FME activer. ETA 14h_x000a_08/05/2026 : Feedback BO : Closed after reset Activate FME to check and replaced FSP on ABIA|| FME activer.|| Intervention prevue pour demain_x000a_07/05/2026 : Need BO RAN analysis ..;..;(05-10-2026 cells nokia): 09/05/2026: FME activer. ETA 14h_x000a_08/05/2026 : Feedback BO : Closed after reset Activate FME to check and replaced FSP on ABIA|| FME activer.|| Intervention prevue pour demain_x000a_07/05/2026 : Need BO RAN analysis ..;..;(05-10-2026 cells nokia): 09/05/2026: FME activer. ETA 14h_x000a_08/05/2026 : Feedback BO : Closed after reset Activate FME to check and replaced FSP on ABIA|| FME activer.|| Intervention prevue pour demain_x000a_07/05/2026 : Need BO RAN analysis ..;..;(05-10-2026 ocm ran 18h) 10/05/2026 FME should check BBU status and interconnection with MPR on port 1/1  FME EN route ETA=15H23 UTC ..;..;(05-10-2026 ocm ran 12h) 09.05.2026: Possible Plantage de de la BTS. Reset en remote en cours Update ASAP..;..;(05-10-2026 ticket): INC-20260510-00014715...Grid Outage"/>
    <s v="NRD_128"/>
    <m/>
  </r>
  <r>
    <s v="Ndpssi-Vallee-de-la-Paix"/>
    <s v="LIT_554"/>
    <s v="Douala"/>
    <s v="CAMUSAT"/>
    <s v="Good Grid no GE - 12h"/>
    <s v="LITTORAL"/>
    <s v="Douala"/>
    <s v="ZTE"/>
    <n v="1.5409507666230065"/>
    <n v="2.1633593297434888"/>
    <n v="1.5409507666230065"/>
    <n v="1.1619196822217084"/>
    <n v="0"/>
    <n v="0"/>
    <n v="0"/>
    <n v="0"/>
    <n v="0"/>
    <n v="0"/>
    <n v="0"/>
    <n v="0"/>
    <n v="0"/>
    <n v="2.3363952595789436E-3"/>
    <n v="0"/>
    <n v="0"/>
    <n v="0"/>
    <n v="13.868556899607057"/>
    <n v="13.868556899607057"/>
    <n v="13.868556899607057"/>
    <n v="13.868556899607057"/>
    <n v="13.868556899607057"/>
    <n v="13.868556899607057"/>
    <n v="9.533741114563977"/>
    <m/>
    <n v="24.945906207463345"/>
    <n v="12.314954697872578"/>
    <n v="10.509743770209207"/>
    <n v="37.698026723313362"/>
    <n v="24.945906207463345"/>
    <x v="0"/>
    <m/>
    <x v="0"/>
    <x v="0"/>
    <s v="AKTIVCO Coupure ENEO &amp; Baisse de tension"/>
    <s v="PASSIVE"/>
    <s v="(05-10-2026 top offenders): 11/05/2026 grid only site grid outage / grid return awaited_x000a_10/05/2026  grid only site grid outage / grid return awaited..;..;(05-10-2026 ocm ran 18h) 10/05/2026  grid only site grid outage / grid return awaited..;..;(05-10-2026 ticket): INC-20260510-00007908...2026-05-10 14:19:34... grid only site grid outage / grid return awaited...Grid Outage...user:OCM_NOC.CAMUSAT || (05-10-2026  retour CAMUSAT ):  Grid outage Grid only site"/>
    <s v="LIT_554"/>
    <m/>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8.9175391586979538E-4"/>
    <n v="5.3505234952187721E-4"/>
    <n v="1.3269298268142552E-2"/>
    <n v="8.9175391586979538E-4"/>
    <n v="0"/>
    <n v="0.46817080583164256"/>
    <n v="4.5479449709359566E-3"/>
    <n v="1.0701046990437544E-3"/>
    <n v="1.3376308738046931E-3"/>
    <n v="2.9161601504424528"/>
    <n v="2.9161601504424528"/>
    <n v="28.831099668124864"/>
    <n v="31.559902320843069"/>
    <m/>
    <n v="24.765147688716532"/>
    <n v="15.804912093489841"/>
    <n v="26.911820707147982"/>
    <n v="25.836806718366617"/>
    <n v="24.765147688716532"/>
    <x v="0"/>
    <m/>
    <x v="6"/>
    <x v="3"/>
    <s v="No root cause"/>
    <s v="No root cause"/>
    <s v="(05-10-2026 groupw whatsapp incident): SUO_112_H_Kumba-Market: 09.05.2026: FME Collins activtaed is manging ETA=ASAP  ||(05-10-2026 top offenders):"/>
    <s v="SUO_112"/>
    <m/>
  </r>
  <r>
    <s v="Ndogp-St-Nicolas"/>
    <s v="LIT_205"/>
    <s v="Douala"/>
    <s v="IHS"/>
    <s v="Grid-Gen"/>
    <s v="LITTORAL"/>
    <s v="Douala"/>
    <s v="ZTE"/>
    <n v="0"/>
    <n v="0.64675344502372778"/>
    <n v="0"/>
    <n v="0"/>
    <n v="0"/>
    <n v="0"/>
    <n v="0"/>
    <n v="0"/>
    <n v="3.2588433452328984"/>
    <n v="0"/>
    <n v="0"/>
    <n v="0"/>
    <n v="0"/>
    <n v="0"/>
    <n v="0"/>
    <n v="0"/>
    <n v="0"/>
    <n v="13.868556899607057"/>
    <n v="13.868556899607057"/>
    <n v="13.868556899607057"/>
    <n v="13.868556899607057"/>
    <n v="13.868556899607057"/>
    <n v="63.178981431543285"/>
    <n v="9.8580720137658275"/>
    <m/>
    <n v="23.828092673920555"/>
    <n v="12.20055033991583"/>
    <n v="10.38383467466365"/>
    <n v="35.666903606520066"/>
    <n v="23.828092673920555"/>
    <x v="0"/>
    <m/>
    <x v="1"/>
    <x v="0"/>
    <s v="AKTIVCO Coupure ENEO &amp; Baisse de tension"/>
    <s v="PASSIVE"/>
    <s v="(05-10-2026 top offenders): Impacted by LIT_554_Z_Ndpssi-Vallee-de-la-Paix(LIT-554)..;..;(05-10-2026 ocm ran 18h) Impacted by LIT_554_Z_Ndpssi-Vallee-de-la-Paix(LIT-554)..;..;(05-10-2026 ticket): INC-20260510-00007885...Power issue, generator failure ...Grid Outage ||(05-10-2026 groupw whatsapp incident): LIT_554_Z_Ndpssi-Vallee-de-la-Paix(LIT-554)  //  INC-20260511-00004096, Grid outage and Grid only site / Grid return awaited"/>
    <s v="LIT_554"/>
    <s v=" Impacted by LIT_554_Z_Ndpssi-Vallee-de-la-Paix(LIT-554)"/>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21.898907922484469"/>
    <n v="16.325035741496947"/>
    <n v="21.860277142848989"/>
    <n v="21.898907922484469"/>
    <n v="18.943760290840189"/>
    <n v="24.689205925241062"/>
    <n v="23.163040438543174"/>
    <n v="17.687528714476091"/>
    <n v="20.34991353554032"/>
    <n v="5.6079015104171122"/>
    <n v="5.6079015104171122"/>
    <n v="12.963676366095658"/>
    <n v="22.933003598405403"/>
    <m/>
    <n v="23.335808842203789"/>
    <n v="18.402740309101592"/>
    <n v="34.377273801387915"/>
    <n v="17.578625179756905"/>
    <n v="23.335808842203789"/>
    <x v="0"/>
    <m/>
    <x v="1"/>
    <x v="0"/>
    <s v="Defaut GE &amp; Power Cabinet"/>
    <s v="PASSIVE"/>
    <s v="(05-10-2026 top offenders): 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_x000a_07/05/2026 : power cabinet replaced yesterday. _x000a_Power is stable || Site down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cells huawei): 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05-10-2026 ocm ran 18h) Power status check Ongoing..;..;(05-10-2026 ocm ran 12h) Power status check Ongoing"/>
    <s v="NRD_060"/>
    <m/>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23.114261499345094"/>
    <n v="23.114261499345094"/>
    <n v="23.113993973170334"/>
    <n v="23.114261499345094"/>
    <n v="23.114261499345094"/>
    <n v="23.113993973170334"/>
    <n v="23.113993973170334"/>
    <n v="23.114261499345094"/>
    <n v="23.114261499345094"/>
    <n v="23.114261499345094"/>
    <n v="23.114261499345094"/>
    <n v="23.113993973170334"/>
    <n v="23.114261499345094"/>
    <m/>
    <n v="23.114261499345094"/>
    <n v="32.372936225315634"/>
    <n v="55.081244836133287"/>
    <n v="0"/>
    <n v="23.114261499345094"/>
    <x v="0"/>
    <m/>
    <x v="7"/>
    <x v="4"/>
    <s v="SPARE-ISSUE"/>
    <s v="SPARE-ISSUE"/>
    <s v="(05-10-2026 top offenders):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10-2026 ocm ran 18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05-10-2026 ocm ran 12h)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s v="SUO_195"/>
    <m/>
  </r>
  <r>
    <s v="Ndjeleng-II"/>
    <s v="OST_165"/>
    <s v="OUEST"/>
    <s v="IHS"/>
    <s v="Grid-Gen"/>
    <s v="OUEST"/>
    <s v="Bandjoun"/>
    <s v="Huawei"/>
    <n v="0"/>
    <n v="0"/>
    <n v="0"/>
    <n v="0"/>
    <n v="0"/>
    <n v="0"/>
    <n v="6.5929685560435241"/>
    <n v="0"/>
    <n v="0"/>
    <n v="0"/>
    <n v="0"/>
    <n v="3.3494277080069509E-2"/>
    <n v="0"/>
    <n v="0"/>
    <n v="3.3494277080069509E-2"/>
    <n v="0"/>
    <n v="0"/>
    <n v="0"/>
    <n v="0"/>
    <n v="0.11146923948372443"/>
    <n v="0"/>
    <n v="0"/>
    <n v="11.766603744510363"/>
    <n v="23.113993973170334"/>
    <m/>
    <n v="23.114261499345094"/>
    <n v="32.372936225315634"/>
    <n v="55.081244836133287"/>
    <n v="0"/>
    <n v="23.114261499345094"/>
    <x v="0"/>
    <m/>
    <x v="2"/>
    <x v="1"/>
    <s v="ODU HS"/>
    <s v="ACTIVE"/>
    <s v="(05-10-2026 top offenders): 10/05/2026 fme sur dschang-foto 2 ETD=13H UTC _x000a_08.05.26: ODU reçu faulty et expédition d'une nouvelle pièce en cours de Bamenda, ETD=09.05.26_x000a_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05-10-2026 ocm ran 18h) 10/05/2026 fme sur dschang-foto 2 ETD=13H UTC _x000a_08.05.26: ODU reçu faulty et expédition d'une nouvelle pièce en cours de Bamenda, ETD=09.05.26_x000a_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05-10-2026 ocm ran 12h) 10/05/2026 fme sur dschang-foto 2 ETD=13H UTC _x000a_08.05.26: ODU reçu faulty et expédition d'une nouvelle pièce en cours de Bamenda, ETD=09.05.26_x000a_08.05.2026:FME Landry  Sur site remplacement de l'ODU en Cours. Update ASAP_x000a_07.05.26: ODU faulty et disponible à Bfsam, remplacement ce 08.05.26_x000a_07.05.26: Besoin d'un FME sur site pour vérifier la chaine antennaire de l'ODU 3.1; CM-20260507-00003164; RM Denis informé pour investigations, update ASAP"/>
    <s v="OST_165"/>
    <m/>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3993973170334"/>
    <n v="23.113993973170334"/>
    <n v="23.114261499345094"/>
    <n v="23.113993973170334"/>
    <m/>
    <n v="23.114261499345094"/>
    <n v="32.372936225315634"/>
    <n v="55.081244836133287"/>
    <n v="0"/>
    <n v="23.114261499345094"/>
    <x v="1"/>
    <m/>
    <x v="4"/>
    <x v="2"/>
    <s v="EXCLU"/>
    <s v="Exclu"/>
    <s v="(05-10-2026 top offenders):"/>
    <s v="OST_406"/>
    <m/>
  </r>
  <r>
    <s v="Zileng-HIS"/>
    <s v="EXN_174"/>
    <s v="EXTREME-NORD"/>
    <s v="IHS"/>
    <s v="Grid-Gen"/>
    <s v="EXTREME-NORD"/>
    <s v="Zileng"/>
    <s v="NOKIA"/>
    <n v="15.903667082885152"/>
    <n v="3.0737402174271398"/>
    <n v="0.17469681274573265"/>
    <n v="0"/>
    <n v="0"/>
    <n v="0"/>
    <n v="13.968480603866711"/>
    <n v="13.49893199931083"/>
    <n v="9.6659110355023365"/>
    <n v="7.8209222103247216"/>
    <n v="0"/>
    <n v="23.113405415585859"/>
    <n v="13.788672457605864"/>
    <n v="13.16416467728264"/>
    <n v="23.113405415585859"/>
    <n v="23.113565931290715"/>
    <n v="23.113458920820811"/>
    <n v="23.113084384176148"/>
    <n v="18.91987435951615"/>
    <n v="23.113191394646048"/>
    <n v="13.994543892841142"/>
    <n v="13.994543892841142"/>
    <n v="23.053780250889591"/>
    <n v="23.080908782973751"/>
    <m/>
    <n v="23.113405415585859"/>
    <n v="32.366941237125765"/>
    <n v="55.081244836133287"/>
    <n v="0"/>
    <n v="23.113405415585859"/>
    <x v="2"/>
    <m/>
    <x v="6"/>
    <x v="3"/>
    <s v="No root cause"/>
    <s v="No root cause"/>
    <s v="(05-10-2026 cells nokia): _x000a_08/05/2026 : Organisation de la Join visite en cours par le 3PP_x000a_06/05/2026 : power issue _x000a_30/04/2026 : Power issue || Point suivi par le 3 PP ..;..;(05-10-2026 cells nokia): _x000a_08/05/2026 : Organisation de la Join visite en cours par le 3PP_x000a_06/05/2026 : power issue _x000a_30/04/2026 : Power issue || Point suivi par le 3 PP ..;..;(05-10-2026 cells nokia): _x000a_08/05/2026 : Organisation de la Join visite en cours par le 3PP_x000a_06/05/2026 : power issue _x000a_30/04/2026 : Power issue || Point suivi par le 3 PP ..;..;(05-10-2026 ticket): INC-20260510-00015749...Others"/>
    <s v="EXN_174"/>
    <m/>
  </r>
  <r>
    <s v="Nkong-CRTV-II"/>
    <s v="LIT_558"/>
    <s v="LITTORAL"/>
    <s v="IHS"/>
    <s v="Grid-Gen"/>
    <s v="LITTORAL"/>
    <s v="Nkongsamba"/>
    <s v="ZTE"/>
    <n v="0"/>
    <n v="0"/>
    <n v="0"/>
    <n v="0"/>
    <n v="0"/>
    <n v="0"/>
    <n v="0"/>
    <n v="0"/>
    <n v="4.2804187961750177E-4"/>
    <n v="0"/>
    <n v="0"/>
    <n v="0"/>
    <n v="0"/>
    <n v="0"/>
    <n v="0"/>
    <n v="0"/>
    <n v="0"/>
    <n v="0"/>
    <n v="0"/>
    <n v="0"/>
    <n v="13.19749424283672"/>
    <n v="13.19749424283672"/>
    <n v="23.114261499345094"/>
    <n v="23.114261499345094"/>
    <m/>
    <n v="21.835094012264825"/>
    <n v="13.87839765955661"/>
    <n v="23.619483800333892"/>
    <n v="22.865174656957052"/>
    <n v="21.835094012264825"/>
    <x v="0"/>
    <m/>
    <x v="7"/>
    <x v="4"/>
    <s v="Warehouse HUAWEI"/>
    <s v="SPARE-ISSUE"/>
    <s v="(05-10-2026 groupw whatsapp incident):LIT_558_Z_Nkong-CRTV-II(LIT-558): 09.05.2026: Nouvelle  Spare recu Faulty. Expedition d'une nouvelle Spare de Douala ce Jour ETD=09.05.2026 || (05-10-2026 top offenders):"/>
    <s v="LIT_558"/>
    <m/>
  </r>
  <r>
    <s v="De-La-Salle"/>
    <s v="LIT_245"/>
    <s v="Douala"/>
    <s v="IHS"/>
    <s v="Grid-GenLithium"/>
    <s v="LITTORAL"/>
    <s v="Douala"/>
    <s v="ZTE"/>
    <n v="0"/>
    <n v="0"/>
    <n v="0"/>
    <n v="0"/>
    <n v="0"/>
    <n v="0"/>
    <n v="0"/>
    <n v="0"/>
    <n v="0"/>
    <n v="0.32286842277981803"/>
    <n v="0"/>
    <n v="0"/>
    <n v="0"/>
    <n v="0"/>
    <n v="0"/>
    <n v="0"/>
    <n v="0"/>
    <n v="0"/>
    <n v="0.67081296567389526"/>
    <n v="0"/>
    <n v="0"/>
    <n v="0"/>
    <n v="0.48980475583064365"/>
    <n v="0"/>
    <m/>
    <n v="21.722411987455519"/>
    <n v="8.327038595733967"/>
    <n v="4.9444554946941803"/>
    <n v="36.1913997946886"/>
    <n v="21.722411987455519"/>
    <x v="0"/>
    <m/>
    <x v="6"/>
    <x v="3"/>
    <s v="No root cause"/>
    <s v="No root cause"/>
    <s v="(05-10-2026 top offenders):"/>
    <s v="LIT_245"/>
    <m/>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13.362161504254907"/>
    <n v="1.8878298562388596"/>
    <n v="4.2159553812722237"/>
    <n v="13.362161504254907"/>
    <n v="8.9171713640163883"/>
    <n v="6.4778860114509973"/>
    <n v="15.591217365410856"/>
    <n v="22.559886800629506"/>
    <n v="14.042100183069872"/>
    <n v="9.7041969660398504"/>
    <n v="9.7041969660398504"/>
    <n v="21.096349469245684"/>
    <n v="15.837409519268974"/>
    <m/>
    <n v="21.253629825941257"/>
    <n v="29.434267951992133"/>
    <n v="50.788898670859581"/>
    <n v="0"/>
    <n v="21.253629825941257"/>
    <x v="0"/>
    <m/>
    <x v="9"/>
    <x v="5"/>
    <s v="Projet OCM (ZTE, NOKIA, autres projets)"/>
    <s v="PLANNED WORKS"/>
    <s v="(05-10-2026 top offenders): 11/05/2026 FME activé ETA=13H UTC_x000a_10/05/2026 FME wily activé ETA asap _x000a_Site is not supervised Mobilize FME locally for tshoot..;..;(05-10-2026 ocm ran 18h) 10/05/2026 FME wily activé ETA asap _x000a_Site is not supervised Mobilize FME locally for tshoot..;..;(05-10-2026 ticket): INC-20260510-00003893...2026-05-10 16:41:27...FME wily activé ETA asap...user:OCM_NOC.IHS"/>
    <s v="ADM_024"/>
    <m/>
  </r>
  <r>
    <s v="PK13-Sitabac-New"/>
    <s v="LIT_667"/>
    <s v="Douala"/>
    <s v="CAMUSAT"/>
    <s v="Medium Grid + GE"/>
    <s v="LITTORAL"/>
    <s v="Douala"/>
    <s v="ZTE"/>
    <n v="0"/>
    <n v="0"/>
    <n v="0"/>
    <n v="0"/>
    <n v="0"/>
    <n v="0"/>
    <n v="0"/>
    <n v="0"/>
    <n v="0"/>
    <n v="0"/>
    <n v="0"/>
    <n v="0"/>
    <n v="18.707766534544408"/>
    <n v="0"/>
    <n v="0"/>
    <n v="0"/>
    <n v="2.9696297152380056"/>
    <n v="0"/>
    <n v="0"/>
    <n v="20.069242908059454"/>
    <n v="25.797959238998608"/>
    <n v="25.797959238998608"/>
    <n v="12.715483416230775"/>
    <n v="16.502138069188696"/>
    <m/>
    <n v="20.53882268507817"/>
    <n v="8.5755808144391299"/>
    <n v="7.6120814080398214"/>
    <n v="32.13640403005688"/>
    <n v="20.53882268507817"/>
    <x v="0"/>
    <m/>
    <x v="10"/>
    <x v="0"/>
    <s v="AKTIVCO Defaut GE &amp; Power Cabinet"/>
    <s v="PASSIVE"/>
    <s v="(05-10-2026 top offenders):..;..;(05-10-2026 ticket): INC-20260510-00015762...2026-05-10 21:00:54...FME is on the way ETA 22H40...Grid Outage...user:OCM_NOC.CAMUSAT || (05-10-2026  retour CAMUSAT ):  Relais de démarrage faulty"/>
    <s v="LIT_667"/>
    <m/>
  </r>
  <r>
    <s v="Tchika"/>
    <s v="EXN_225"/>
    <s v="EXTREME-NORD"/>
    <s v="IHS"/>
    <s v="Hybrid-Gen"/>
    <s v="EXTREME-NORD"/>
    <s v="Tchika"/>
    <s v="NOKIA"/>
    <n v="0"/>
    <n v="0"/>
    <n v="0"/>
    <n v="0"/>
    <n v="18.542502658521219"/>
    <n v="18.542502658521219"/>
    <n v="18.542610871749567"/>
    <n v="18.542556765135394"/>
    <n v="18.542340338678692"/>
    <n v="18.542664978363742"/>
    <n v="18.542827298206269"/>
    <n v="18.490553115716843"/>
    <n v="18.542664978363742"/>
    <n v="18.490606620951795"/>
    <n v="18.490553115716843"/>
    <n v="18.490713631421698"/>
    <n v="18.490606620951795"/>
    <n v="18.490232084307127"/>
    <n v="18.490285589542079"/>
    <n v="18.490339094777031"/>
    <n v="18.490713631421698"/>
    <n v="18.490713631421698"/>
    <n v="18.490339094777031"/>
    <n v="18.490820641891602"/>
    <m/>
    <n v="18.490553115716843"/>
    <n v="32.366941237125765"/>
    <n v="41.310933627099971"/>
    <n v="0"/>
    <n v="18.490553115716843"/>
    <x v="1"/>
    <m/>
    <x v="4"/>
    <x v="2"/>
    <s v="EXCLU"/>
    <s v="Exclu"/>
    <s v=""/>
    <s v="EXN_225"/>
    <m/>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0.23117828515008551"/>
    <n v="8.3387016919068699"/>
    <n v="24.489702739182665"/>
    <n v="0.23117828515008551"/>
    <n v="7.1934578079119191"/>
    <n v="26.510541958091846"/>
    <n v="8.4547010412832098"/>
    <n v="0"/>
    <n v="5.8780851118473425"/>
    <n v="17.503042664360944"/>
    <n v="17.503042664360944"/>
    <n v="14.428150316893673"/>
    <n v="15.591015258266202"/>
    <m/>
    <n v="18.421745383568329"/>
    <n v="21.351400229408217"/>
    <n v="18.305907463508678"/>
    <n v="17.694085477830527"/>
    <n v="18.421745383568329"/>
    <x v="0"/>
    <m/>
    <x v="0"/>
    <x v="0"/>
    <s v="AKTIVCO Coupure ENEO &amp; Baisse de tension"/>
    <s v="PASSIVE"/>
    <s v="(05-10-2026  retour CAMUSAT ):  Mauvaises phases AC || (05-10-2026 top offenders):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05-10-2026 cells zte): 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
    <s v="CTR_598"/>
    <m/>
  </r>
  <r>
    <s v="Boko-Hospital-IHS"/>
    <s v="LIT_632"/>
    <s v="Douala"/>
    <s v="IHS"/>
    <s v="Grid-Gen"/>
    <s v="LITTORAL"/>
    <s v="Douala"/>
    <s v="ZTE"/>
    <n v="12.442802903836112"/>
    <n v="24.172595046699371"/>
    <n v="10.089928031891974"/>
    <n v="1.2955935942105905"/>
    <n v="19.172120633616128"/>
    <n v="0"/>
    <n v="0"/>
    <n v="0"/>
    <n v="0"/>
    <n v="0"/>
    <n v="0"/>
    <n v="0"/>
    <n v="0.18619821763361358"/>
    <n v="8.3610847151951773E-2"/>
    <n v="0"/>
    <n v="0.36276549297583316"/>
    <n v="0"/>
    <n v="0"/>
    <n v="0"/>
    <n v="0"/>
    <n v="0"/>
    <n v="0"/>
    <n v="9.3772026321721977"/>
    <n v="0"/>
    <m/>
    <n v="17.724358151201518"/>
    <n v="7.472378091915159"/>
    <n v="6.5840362992203616"/>
    <n v="27.703323669689432"/>
    <n v="17.724358151201518"/>
    <x v="0"/>
    <m/>
    <x v="1"/>
    <x v="0"/>
    <s v="Defaut GE &amp; Power Cabinet"/>
    <s v="PASSIVE"/>
    <s v="(05-10-2026 top offenders): Power status check Ongoing..;..;(hourly IHS): 10/05/2026 03:05 3:10:37 46.5V Access Issue during the Night because the Landlord prohibits the access to the site after 6:30 PM, IHS SS BENOIT is informed and confirmed..;..;(05-10-2026 ticket): INC-20260510-00018420...Grid Outage"/>
    <s v="LIT_632"/>
    <m/>
  </r>
  <r>
    <s v="Bfsam-Ndiandam-II"/>
    <s v="OST_240"/>
    <s v="Bafoussam"/>
    <s v="CAMUSAT"/>
    <s v="Good Grid + GE"/>
    <s v="OUEST"/>
    <s v="Bafoussam"/>
    <s v="Huawei"/>
    <n v="0.91620580824294517"/>
    <n v="2.7666665239860402"/>
    <n v="3.8097510793789411"/>
    <n v="0"/>
    <n v="0"/>
    <n v="0"/>
    <n v="0"/>
    <n v="0"/>
    <n v="2.9998780080643086"/>
    <n v="13.530225463926062"/>
    <n v="8.9175391586979543E-5"/>
    <n v="0"/>
    <n v="0"/>
    <n v="0"/>
    <n v="0"/>
    <n v="1.5516518136134437E-2"/>
    <n v="0"/>
    <n v="0"/>
    <n v="0"/>
    <n v="6.8932577696735178E-2"/>
    <n v="6.8795960996823915"/>
    <n v="6.8795960996823915"/>
    <n v="0"/>
    <n v="0"/>
    <m/>
    <n v="17.455601356036674"/>
    <n v="30.89542142768645"/>
    <n v="38.752003920288601"/>
    <n v="6.5664624496844806E-2"/>
    <n v="17.455601356036674"/>
    <x v="0"/>
    <m/>
    <x v="10"/>
    <x v="0"/>
    <s v="AKTIVCO Defaut GE &amp; Power Cabinet"/>
    <s v="PASSIVE"/>
    <s v="(05-10-2026 top offenders): 11/05/2026 FME sera sur site l'inventaire apres ndjeleng-II_x000a_10/05/2026 Évidence bfssm ndiendam2 tous les câbles power  qui alimente les radios sur le pylône ont été découpé et emporter_x000a_10/05/2026 intervention in the morning ETA 08H..;..;(05-10-2026 ocm ran 18h) 10/05/2026 Évidence bfssm ndiendam2 tous les câbles power  qui alimente les radios sur le pylône ont été découpé et emporter_x000a_10/05/2026 intervention in the morning ETA 08H..;..;(05-10-2026 ocm ran 12h) 10/05/2026 intervention in the morning ETA 08H"/>
    <s v="OST_240"/>
    <m/>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0.47798009890621029"/>
    <n v="4.7293277174238728"/>
    <n v="3.4440427984807367"/>
    <n v="0.47798009890621029"/>
    <n v="7.6120470960212083"/>
    <n v="15.478297563300259"/>
    <n v="8.2526831091820672"/>
    <n v="19.308683828292427"/>
    <n v="4.7959417349393458"/>
    <n v="4.6352120091429754"/>
    <n v="4.6352120091429754"/>
    <n v="12.526199730048255"/>
    <n v="9.4924707433375257"/>
    <m/>
    <n v="15.834232221280534"/>
    <n v="18.416478823703383"/>
    <n v="15.714145764694281"/>
    <n v="15.204438600292871"/>
    <n v="15.834232221280534"/>
    <x v="0"/>
    <m/>
    <x v="6"/>
    <x v="3"/>
    <s v="MPR ISSUE"/>
    <s v="No root cause"/>
    <s v="(05-10-2026  groupe whatsapp incident ):NRD_158_H_Garoua-Ngalbidje-II: Need FME on site to check MPR status  : fme activated ETA ASAP  || (05-10-2026 top offenders):"/>
    <s v="NRD_158"/>
    <m/>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15079558717358238"/>
    <n v="0"/>
    <n v="0.24350232426740637"/>
    <n v="0.15079558717358238"/>
    <n v="0.14530238305182441"/>
    <n v="1.7988103289359163"/>
    <n v="0"/>
    <n v="0.29352971894770186"/>
    <n v="0.14524887781687223"/>
    <n v="0"/>
    <n v="0"/>
    <n v="4.5927645227475722"/>
    <n v="17.768268114018941"/>
    <m/>
    <n v="15.556450876487089"/>
    <n v="10.964583608103625"/>
    <n v="14.052358208295509"/>
    <n v="17.78211711504661"/>
    <n v="15.556450876487089"/>
    <x v="0"/>
    <m/>
    <x v="7"/>
    <x v="4"/>
    <s v="Warehouse HUAWEI"/>
    <s v="SPARE-ISSUE"/>
    <s v="(05-10-2026 top offenders):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05-10-2026 cells huawei): 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s v="OST_231"/>
    <m/>
  </r>
  <r>
    <s v="KOUSSERI-Douane-MTN"/>
    <s v="EXN_246"/>
    <s v="EXTREME-NORD"/>
    <s v="MTN sharing"/>
    <m/>
    <s v="EXTREME-NORD"/>
    <s v="Kousseri"/>
    <s v="Huawei"/>
    <n v="16.611217408177886"/>
    <n v="11.780960982555868"/>
    <n v="12.691887607616863"/>
    <n v="11.596082560717742"/>
    <n v="13.690027765649926"/>
    <n v="13.326192167975048"/>
    <n v="10.481211815097321"/>
    <n v="12.864352814946081"/>
    <n v="7.0784215527647234"/>
    <n v="11.380117597372394"/>
    <n v="8.2046889134299565"/>
    <n v="11.59048234612608"/>
    <n v="8.4947586271840851"/>
    <n v="11.950394226571131"/>
    <n v="11.59048234612608"/>
    <n v="12.9258838351411"/>
    <n v="8.1269101368877941"/>
    <n v="6.4586169110785798"/>
    <n v="5.5432315164382349"/>
    <n v="6.0493910390859318"/>
    <n v="7.6512307630845271"/>
    <n v="7.6512307630845271"/>
    <n v="12.17590095681628"/>
    <n v="15.169179985903154"/>
    <m/>
    <n v="15.159263682358681"/>
    <n v="23.803849981415535"/>
    <n v="34.304331527892529"/>
    <n v="0.46734744466113765"/>
    <n v="15.159263682358681"/>
    <x v="2"/>
    <m/>
    <x v="8"/>
    <x v="0"/>
    <s v="Sharing"/>
    <s v="PASSIVE"/>
    <s v="(05-10-2026 ocm ran 18h) 10.05.2026: MTN Power Issue hndled by MTN ESCALATE TO MTN..;..;(05-10-2026 ocm ran 12h) 09.05.2026: MTN Power Issue hndled by MTN ESCALATE TO MTN"/>
    <s v="EXN_246"/>
    <m/>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14.887492758958203"/>
    <n v="15.181325674237298"/>
    <n v="15.53945404685061"/>
    <n v="14.887492758958201"/>
    <n v="14.586971689310081"/>
    <n v="14.608569969152446"/>
    <n v="15.039732987475494"/>
    <n v="15.118225167150353"/>
    <n v="14.978237637437115"/>
    <n v="15.034739165546627"/>
    <n v="15.034739165546627"/>
    <n v="14.839801759537487"/>
    <n v="15.133634674816586"/>
    <m/>
    <n v="14.995537663404988"/>
    <n v="8.7988941245119072"/>
    <n v="15.036255444373044"/>
    <n v="16.666160501852836"/>
    <n v="14.995537663404988"/>
    <x v="0"/>
    <m/>
    <x v="1"/>
    <x v="0"/>
    <s v="Defaut GE &amp; Power Cabinet"/>
    <s v="PASSIVE"/>
    <s v="(05-10-2026 top offenders): Grid outage ..;..;(05-10-2026 ocm ran 18h) Power status check Ongoing"/>
    <s v="SUO_054"/>
    <m/>
  </r>
  <r>
    <s v="Brazzaville"/>
    <s v="LIT_081"/>
    <s v="Douala"/>
    <s v="IHS"/>
    <s v="Grid-Gen"/>
    <s v="LITTORAL"/>
    <s v="Douala"/>
    <s v="ZTE"/>
    <n v="0"/>
    <n v="17.909575439527671"/>
    <n v="22.486769938904157"/>
    <n v="0"/>
    <n v="0"/>
    <n v="0"/>
    <n v="0"/>
    <n v="0"/>
    <n v="0"/>
    <n v="0"/>
    <n v="0"/>
    <n v="0"/>
    <n v="0"/>
    <n v="0"/>
    <n v="0"/>
    <n v="0"/>
    <n v="0"/>
    <n v="0"/>
    <n v="0"/>
    <n v="0"/>
    <n v="0"/>
    <n v="0"/>
    <n v="0"/>
    <n v="0"/>
    <m/>
    <n v="14.879074601992395"/>
    <n v="6.933953215112167"/>
    <n v="5.9011521160378209"/>
    <n v="22.834291763248387"/>
    <n v="14.879074601992395"/>
    <x v="0"/>
    <m/>
    <x v="2"/>
    <x v="1"/>
    <s v="ODU HS"/>
    <s v="ACTIVE"/>
    <s v="(05-10-2026 top offenders): 10/05/2026 FME activé ETA=17H35 UTC_x000a_besoin activer un FME vérifier la chaine antennaire de l'ODU 6/1..;..;(05-10-2026 ocm ran 12h) Power status check Ongoing..;..;(05-10-2026 ticket): INC-20260510-00007442...2026-05-10 16:42:44...10/05/2026 FME activé ETA=17H35 UTC...Ongoing work for link upgrade ...Grid Outage...user:NGUESSAN KOFFI MARC PAETERNE"/>
    <s v="LIT_081"/>
    <m/>
  </r>
  <r>
    <s v="CTR_942_Z_Mbankolo-II"/>
    <s v="CTR_942"/>
    <s v="Yaounde"/>
    <s v="ESCO"/>
    <s v="Medium Grid + GE"/>
    <s v="CTR"/>
    <s v="Yaoundé"/>
    <s v="ZTE"/>
    <n v="36.503340153467285"/>
    <n v="36.777393966892383"/>
    <n v="30.438593111950073"/>
    <n v="0"/>
    <n v="9.9727872375033169"/>
    <n v="0"/>
    <n v="0"/>
    <n v="0"/>
    <n v="0"/>
    <n v="0"/>
    <n v="0"/>
    <n v="0"/>
    <n v="0"/>
    <s v=""/>
    <n v="0"/>
    <n v="0"/>
    <n v="0"/>
    <n v="0"/>
    <n v="0"/>
    <n v="0"/>
    <n v="0"/>
    <n v="0"/>
    <n v="0"/>
    <n v="24.179657737713061"/>
    <m/>
    <n v="14.781160022029889"/>
    <n v="12.861123101087491"/>
    <n v="11.073625263930966"/>
    <n v="17.693675073927423"/>
    <n v="14.781160022029889"/>
    <x v="0"/>
    <m/>
    <x v="10"/>
    <x v="0"/>
    <s v="AKTIVCO Defaut GE &amp; Power Cabinet"/>
    <s v="PASSIVE"/>
    <s v="(05-10-2026  retour CAMUSAT ):  Nuisance sonore || (05-10-2026 top offenders):"/>
    <s v="CTR_942"/>
    <m/>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1.3015505103686014"/>
    <n v="2.7832353117429012"/>
    <n v="1.6454643255629462"/>
    <n v="1.3015505103686014"/>
    <n v="1.9100120422448805"/>
    <n v="0.41848227763937734"/>
    <n v="0.47378885550162314"/>
    <n v="0.30836850410777561"/>
    <n v="0.66546244217867667"/>
    <n v="1.2317618489126314"/>
    <n v="1.2317618489126314"/>
    <n v="0.41438020962637601"/>
    <n v="0.28075980287244662"/>
    <m/>
    <n v="14.756886480439912"/>
    <n v="6.9182163711137488"/>
    <n v="5.8848954986382696"/>
    <n v="22.614759875412318"/>
    <n v="14.756886480439912"/>
    <x v="0"/>
    <m/>
    <x v="2"/>
    <x v="1"/>
    <s v="ODU HS"/>
    <s v="ACTIVE"/>
    <s v="(05-10-2026 top offenders): Le site est impacté par BRAZZAVILLE_LIT_081_x000a_BV vérifier le statut power de ce site, au besoin activer un FME vérifier la chaine antennaire de l'ODU 4/1..;..;(05-10-2026 ocm ran 12h) Power status check Ongoing..;..;(05-10-2026 ticket): INC-20260510-00007428...2026-05-10 13:35:46...Le site est impacté par BRAZZAVILLE_LIT_081_x000a_BV vérifier le statut power de ce site, au besoin activer un FME vérifier la chaine antennaire de l'ODU 4/1...Affected by the remote site down due to power issue....Grid Outage...user:OCM_NOC.IHS"/>
    <s v="LIT_081"/>
    <s v="BRAZZAVILLE_LIT_081"/>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0.18597905223815153"/>
    <n v="3.5670156634823915E-5"/>
    <n v="5.3505234952120087E-5"/>
    <n v="0.18597905223815148"/>
    <n v="5.3505234952293776E-5"/>
    <n v="4.552612752935965"/>
    <n v="5.3505234952235873E-5"/>
    <n v="7.1340313269532038E-5"/>
    <n v="8.9175391587001892E-5"/>
    <n v="7.1340313269474141E-5"/>
    <n v="7.1340313269474141E-5"/>
    <n v="2.3595738181455812"/>
    <n v="3.5670156634766019E-5"/>
    <m/>
    <n v="14.479504389079569"/>
    <n v="31.569108225523458"/>
    <n v="26.972778408942744"/>
    <n v="1.7572117778549159"/>
    <n v="14.479504389079569"/>
    <x v="0"/>
    <m/>
    <x v="2"/>
    <x v="1"/>
    <s v="ODU HS"/>
    <s v="ACTIVE"/>
    <s v="(05-10-2026 top offenders):..;..;(05-10-2026  groupe whatsapp incident ) impacted by ADM_008_N_Baiboum  ,Defaut de plantage de l'ODU || Action:Refection des connecteurs. Reset des MPR de part et d'autre des sites de Baiboum et Touboro..;..;(05-10-2026 ticket): INC-20260510-00014592...Others"/>
    <s v="ADM_008"/>
    <s v=" impacted by ADM_008_N_Baiboum  ,Defaut de plantage de l'ODU || Action:Refection des connecteurs. Reset des MPR de part et d'autre des sites de Baiboum et Touboro"/>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0"/>
    <n v="43.2320336555062"/>
    <n v="12.966369462921584"/>
    <n v="0"/>
    <n v="24.664165475283429"/>
    <n v="0"/>
    <n v="0"/>
    <n v="7.9529289479015972"/>
    <n v="0"/>
    <n v="32.976007539244321"/>
    <n v="32.976007539244321"/>
    <n v="19.308023930394679"/>
    <n v="0"/>
    <m/>
    <n v="14.345306378109376"/>
    <n v="6.3906574104049021"/>
    <n v="5.5175809473294084"/>
    <n v="22.206442192147836"/>
    <n v="14.345306378109376"/>
    <x v="0"/>
    <m/>
    <x v="10"/>
    <x v="0"/>
    <s v="AKTIVCO Defaut GE &amp; Power Cabinet"/>
    <s v="PASSIVE"/>
    <s v="(05-10-2026  retour CAMUSAT ):  Baisse de tension  || (05-10-2026 top offenders): Power status check Ongoing..;..;(05-10-2026 ticket): INC-20260510-00011579...Grid Outage"/>
    <s v="CTR_833"/>
    <m/>
  </r>
  <r>
    <s v="Maison-Blanche-IHS"/>
    <s v="CTR_123"/>
    <s v="Yaounde"/>
    <s v="IHS"/>
    <s v="GridOnly"/>
    <s v="CENTRE"/>
    <s v="Yaounde"/>
    <s v="ZTE"/>
    <n v="0"/>
    <n v="0"/>
    <n v="0"/>
    <n v="0"/>
    <n v="0"/>
    <n v="0"/>
    <n v="0"/>
    <n v="0"/>
    <n v="0"/>
    <n v="0"/>
    <n v="4.3822749284456624"/>
    <n v="0"/>
    <n v="13.077589011308868"/>
    <n v="0"/>
    <n v="0"/>
    <n v="0"/>
    <n v="0"/>
    <n v="0"/>
    <n v="0"/>
    <n v="5.869524274254987E-2"/>
    <n v="0"/>
    <n v="0"/>
    <n v="0"/>
    <n v="0"/>
    <m/>
    <n v="14.267670282193748"/>
    <n v="7.2511880068262933"/>
    <n v="6.3698845843916079"/>
    <n v="21.273252117136945"/>
    <n v="14.267670282193748"/>
    <x v="0"/>
    <m/>
    <x v="3"/>
    <x v="0"/>
    <s v="Coupure ENEO &amp; Baisse de tension"/>
    <s v="PASSIVE"/>
    <s v="(05-10-2026 top offenders): 10/05/2026 Grid only site, No space to deploy MDG/Awaiting Grid return..;..;(hourly IHS): 10/05/2026 13:49 1:23:26 46.4 Grid outage without space for MDG. Awaiting grid return..;..;(05-10-2026 ocm ran 18h) 10/05/2026 Grid only site, No space to deploy MDG/Awaiting Grid return..;..;(05-10-2026 ticket): INC-20260510-00009780...2026-05-10 16:30:30...Grid only site, No space to deploy MDG//Grid return...Grid only site, No space to deploy MDG//Grid return...Grid Outage...Grid only site, No space to deploy MDG//Grid return...user:OCM_NOC.IHS"/>
    <s v="CTR_123"/>
    <m/>
  </r>
  <r>
    <s v="Fin-goudron-Mbangue"/>
    <s v="LIT_844"/>
    <s v="Douala"/>
    <s v="CAMUSAT"/>
    <s v="Bad-Grid-GE"/>
    <s v="LITTORAL"/>
    <s v="Douala"/>
    <s v="ZTE"/>
    <n v="0"/>
    <n v="0"/>
    <n v="0"/>
    <n v="0"/>
    <n v="0"/>
    <n v="0"/>
    <n v="0.23062539772224599"/>
    <n v="3.5359469570502764"/>
    <n v="0.11619553523783435"/>
    <n v="29.782440580653081"/>
    <n v="0"/>
    <n v="4.4848622989273261"/>
    <n v="0"/>
    <n v="0"/>
    <n v="4.4848622989273261"/>
    <n v="7.3005396181295712"/>
    <n v="3.0113816335790284"/>
    <n v="1.4239883230175248"/>
    <n v="36.445340478779109"/>
    <n v="68.566798075523707"/>
    <n v="0"/>
    <n v="0"/>
    <n v="0.12404296969748844"/>
    <n v="0"/>
    <m/>
    <n v="13.927573173759319"/>
    <n v="6.4925722096327476"/>
    <n v="5.5290030804696189"/>
    <n v="21.370141638595037"/>
    <n v="13.927573173759319"/>
    <x v="0"/>
    <m/>
    <x v="0"/>
    <x v="0"/>
    <s v="AKTIVCO Coupure ENEO &amp; Baisse de tension"/>
    <s v="PASSIVE"/>
    <s v=" (05-10-2026  retour CAMUSAT ):  Site impacté par Kotto Denver || (05-10-2026 top offenders):"/>
    <s v="LIT_657"/>
    <s v="  Site impacté par Kotto Denver_LIT_657"/>
  </r>
  <r>
    <s v="Kondengui"/>
    <s v="CTR_040"/>
    <s v="Yaounde"/>
    <s v="IHS"/>
    <s v="Grid-Gen"/>
    <s v="CENTRE"/>
    <s v="Yaounde"/>
    <s v="ZTE"/>
    <n v="0"/>
    <n v="0"/>
    <n v="0"/>
    <n v="0"/>
    <n v="0"/>
    <n v="0"/>
    <n v="0"/>
    <n v="0"/>
    <n v="0"/>
    <n v="0"/>
    <n v="3.1333557341916993"/>
    <n v="0"/>
    <n v="0"/>
    <n v="0"/>
    <n v="0"/>
    <n v="1.9887004077812309"/>
    <n v="0"/>
    <n v="0"/>
    <n v="0"/>
    <n v="0"/>
    <n v="13.868556899607057"/>
    <n v="13.868556899607057"/>
    <n v="13.868556899607057"/>
    <n v="13.868556899607057"/>
    <m/>
    <n v="13.868556899607057"/>
    <n v="32.372936225315634"/>
    <n v="27.540622418066651"/>
    <n v="0"/>
    <n v="13.868556899607057"/>
    <x v="0"/>
    <m/>
    <x v="3"/>
    <x v="0"/>
    <s v="Coupure ENEO &amp; Baisse de tension"/>
    <s v="PASSIVE"/>
    <s v="(05-10-2026 top offenders): Impacted by CTR_417_Z_Emombo-Tchad (Power issue)..;..;(05-10-2026 ocm ran 18h) Impacted by CTR_417_Z_Emombo-Tchad (Power issue)..;..;(05-10-2026 ocm ran 12h) Impacted by CTR_417_Z_Emombo-Tchad (Power issue)"/>
    <s v="CTR_417"/>
    <s v="Impacted by CTR_417_Z_Emombo-Tchad (Power issue)"/>
  </r>
  <r>
    <s v="NR-Carrossel"/>
    <s v="CTR_565"/>
    <s v="Yaounde"/>
    <s v="CAMUSAT"/>
    <s v="Good Grid no GE - 8h"/>
    <s v="CENTRE"/>
    <s v="Yaounde"/>
    <s v="ZTE"/>
    <n v="22.13276146938216"/>
    <n v="0.41286422796939709"/>
    <n v="0"/>
    <n v="0"/>
    <n v="0"/>
    <n v="0"/>
    <n v="0"/>
    <n v="0"/>
    <n v="0"/>
    <n v="0"/>
    <n v="2.2890431266461775"/>
    <n v="0"/>
    <n v="0"/>
    <n v="0"/>
    <n v="0"/>
    <n v="1.442215773057903"/>
    <n v="0"/>
    <n v="0"/>
    <n v="0"/>
    <n v="0"/>
    <n v="13.868556899607057"/>
    <n v="13.868556899607057"/>
    <n v="13.868556899607057"/>
    <n v="13.868556899607057"/>
    <m/>
    <n v="13.868556899607057"/>
    <n v="32.372936225315634"/>
    <n v="27.540622418066651"/>
    <n v="0"/>
    <n v="13.868556899607057"/>
    <x v="0"/>
    <m/>
    <x v="0"/>
    <x v="0"/>
    <s v="AKTIVCO Coupure ENEO &amp; Baisse de tension"/>
    <s v="PASSIVE"/>
    <s v="(05-10-2026 top offenders): Impacted by CTR_417_Z_Emombo-Tchad (TX issue)..;..;(05-10-2026 ocm ran 18h) Impacted by CTR_417_Z_Emombo-Tchad (TX issue)..;..;(05-10-2026 ocm ran 12h) Impacted by CTR_417_Z_Emombo-Tchad (TX issue)  || (05-10-2026  retour CAMUSAT ):  Grid outage Grid only site"/>
    <s v="CTR_417"/>
    <s v=" Impacted by CTR_417_Z_Emombo-Tchad (TX issue)"/>
  </r>
  <r>
    <s v="Emombo-Tchad"/>
    <s v="CTR_417"/>
    <s v="Yaounde"/>
    <s v="IHS"/>
    <s v="GridOnly"/>
    <s v="CENTRE"/>
    <s v="Yaounde"/>
    <s v="ZTE"/>
    <n v="1.9369786806607827"/>
    <n v="0"/>
    <n v="0"/>
    <n v="0"/>
    <n v="0"/>
    <n v="0"/>
    <n v="0"/>
    <n v="0"/>
    <n v="0"/>
    <n v="0"/>
    <n v="5.4716415120722077"/>
    <n v="0"/>
    <n v="0"/>
    <n v="0"/>
    <n v="0"/>
    <n v="1.1005670128098672"/>
    <n v="0"/>
    <n v="0"/>
    <n v="0"/>
    <n v="0"/>
    <n v="13.868556899607057"/>
    <n v="13.868556899607057"/>
    <n v="13.868556899607057"/>
    <n v="13.868556899607057"/>
    <m/>
    <n v="13.868556899607057"/>
    <n v="32.372936225315634"/>
    <n v="27.540622418066651"/>
    <n v="0"/>
    <n v="13.868556899607057"/>
    <x v="0"/>
    <m/>
    <x v="7"/>
    <x v="4"/>
    <s v="SPARE-ISSUE"/>
    <s v="SPARE-ISSUE"/>
    <s v="(05-10-2026 top offenders):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10-2026 ocm ran 18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05-10-2026 ocm ran 12h)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s v="CTR_417"/>
    <m/>
  </r>
  <r>
    <s v="Ancien-Troisieme"/>
    <s v="LIT_653"/>
    <s v="Douala"/>
    <s v="CAMUSAT"/>
    <s v="Good Grid no GE - 8h"/>
    <s v="LITTORAL"/>
    <s v="Douala"/>
    <s v="ZTE"/>
    <n v="6.8514345110192263"/>
    <n v="1.1615808157336778"/>
    <n v="10.532523335416474"/>
    <n v="0"/>
    <n v="0"/>
    <n v="2.3130848122180243"/>
    <n v="0"/>
    <n v="2.7501690765424511E-2"/>
    <n v="7.9679639189231581"/>
    <n v="0"/>
    <n v="0"/>
    <n v="58.592120319718745"/>
    <n v="17.27926593671258"/>
    <n v="58.181681662400514"/>
    <n v="58.592120319718752"/>
    <n v="37.108876732499517"/>
    <n v="0"/>
    <n v="0"/>
    <n v="0"/>
    <n v="0"/>
    <n v="0"/>
    <n v="0"/>
    <n v="2.7501690765424681E-2"/>
    <n v="12.426269786235887"/>
    <m/>
    <n v="13.868556899607057"/>
    <n v="32.372936225315634"/>
    <n v="27.540622418066651"/>
    <n v="0"/>
    <n v="13.868556899607057"/>
    <x v="0"/>
    <m/>
    <x v="0"/>
    <x v="0"/>
    <s v="AKTIVCO Coupure ENEO &amp; Baisse de tension"/>
    <s v="PASSIVE"/>
    <s v="(05-10-2026 top offenders): 11.05.26: Grid outage grid only site / awaiting grid return escalade L4_x000a_08.05.26: Grid outage grid only site / awaiting grid return escalade L2 ..;..;(05-10-2026 ocm ran 18h) 08.05.26: Grid outage grid only site / awaiting grid return..;..;(05-10-2026 ocm ran 12h) 08.05.26: Grid outage grid only site / awaiting grid return || (05-10-2026  retour CAMUSAT ):  Mauvaises phases AC"/>
    <s v="LIT_653"/>
    <m/>
  </r>
  <r>
    <s v="CBC-Radio-II"/>
    <s v="CTR_821"/>
    <s v="Yaounde"/>
    <s v="CAMUSAT"/>
    <s v="Good Grid no GE - 8h"/>
    <s v="CENTRE"/>
    <s v="Yaounde"/>
    <s v="ZTE"/>
    <n v="0"/>
    <n v="0"/>
    <n v="0"/>
    <n v="0"/>
    <n v="0"/>
    <n v="0"/>
    <n v="0"/>
    <n v="0"/>
    <n v="0"/>
    <n v="0"/>
    <n v="10.694465846538424"/>
    <n v="0"/>
    <n v="3.4511589947293775"/>
    <n v="0"/>
    <n v="0"/>
    <n v="0"/>
    <n v="0"/>
    <n v="0"/>
    <n v="0"/>
    <n v="0"/>
    <n v="0"/>
    <n v="0"/>
    <n v="0"/>
    <n v="1.8600916580344891"/>
    <m/>
    <n v="13.868556899607057"/>
    <n v="32.372936225315634"/>
    <n v="27.540622418066651"/>
    <n v="0"/>
    <n v="13.868556899607057"/>
    <x v="0"/>
    <m/>
    <x v="0"/>
    <x v="0"/>
    <s v="AKTIVCO Coupure ENEO &amp; Baisse de tension"/>
    <s v="PASSIVE"/>
    <s v="(05-10-2026 top offenders): 11.05.25: Grid outage and grid only site / Grid return awaited escalade L4 _x000a_08.05.25: Grid outage and grid only site / Grid return awaited escalade L2 ..;..;(05-10-2026 ocm ran 18h) 08.05.25: Grid outage and grid only site / Grid return awaited..;..;(05-10-2026 ocm ran 12h) 08.05.25: Grid outage and grid only site / Grid return awaited  || (05-10-2026  retour CAMUSAT ):  Grid outage Grid only site"/>
    <s v="CTR_821"/>
    <m/>
  </r>
  <r>
    <s v="Bonadibong-Crf-Tif"/>
    <s v="LIT_412"/>
    <s v="Douala"/>
    <s v="IHS"/>
    <s v="GridOnly"/>
    <s v="LITTORAL"/>
    <s v="Douala"/>
    <s v="ZTE"/>
    <n v="0"/>
    <n v="0"/>
    <n v="0"/>
    <n v="0"/>
    <n v="0"/>
    <n v="0"/>
    <n v="0"/>
    <n v="0"/>
    <n v="0"/>
    <n v="0"/>
    <n v="0"/>
    <n v="0"/>
    <n v="0"/>
    <n v="0"/>
    <n v="0"/>
    <n v="0"/>
    <n v="0"/>
    <n v="0"/>
    <n v="0"/>
    <n v="0"/>
    <n v="0"/>
    <n v="0"/>
    <n v="0"/>
    <n v="0"/>
    <m/>
    <n v="13.868556899607057"/>
    <n v="32.372936225315634"/>
    <n v="27.540622418066651"/>
    <n v="0"/>
    <n v="13.868556899607057"/>
    <x v="0"/>
    <m/>
    <x v="3"/>
    <x v="0"/>
    <s v="Coupure ENEO &amp; Baisse de tension"/>
    <s v="PASSIVE"/>
    <s v="(05-10-2026 top offenders): 11/05/2026 IHS: Grid only site, No space to deployed MDG/Awaiting Grid return,Seraphin  informed ESCALADE L3 IHS _x000a_08.05.2026 IHS: Grid only site, No space to deployed MDG/Awaiting Grid return,Seraphin  informed..;..;(05-10-2026 ocm ran 18h) 08.05.2026 IHS: Grid only site, No space to deployed MDG/Awaiting Grid return,Seraphin  informed..;..;(05-10-2026 ocm ran 12h) 08.05.2026 IHS: Grid only site, No space to deployed MDG/Awaiting Grid return,Seraphin  informed"/>
    <s v="LIT_412"/>
    <m/>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3.866202669269162"/>
    <n v="13.866202669269162"/>
    <n v="13.866202669269162"/>
    <n v="13.865881637859449"/>
    <n v="13.865881637859449"/>
    <n v="13.865988648329351"/>
    <n v="13.865667616919639"/>
    <m/>
    <n v="13.866095658799258"/>
    <n v="64.728636859585393"/>
    <n v="13.770311209033324"/>
    <n v="0"/>
    <n v="13.866095658799258"/>
    <x v="1"/>
    <s v="site en projet"/>
    <x v="4"/>
    <x v="2"/>
    <s v="EXCLU"/>
    <s v="Exclu"/>
    <s v=""/>
    <s v="NRO_234"/>
    <m/>
  </r>
  <r>
    <s v="Cellucam-New"/>
    <s v="LIT_209"/>
    <s v="LITTORAL"/>
    <s v="CAMUSAT"/>
    <s v="Grid-Gen"/>
    <s v="LITTORAL"/>
    <s v="Edea"/>
    <s v="ZTE"/>
    <n v="34.507969426395341"/>
    <n v="0"/>
    <n v="0"/>
    <n v="37.870398906495673"/>
    <n v="12.220131951043422"/>
    <n v="2.9388285349838621"/>
    <n v="0"/>
    <n v="0"/>
    <n v="0"/>
    <n v="0"/>
    <n v="0"/>
    <n v="6.2561531020195025"/>
    <n v="0"/>
    <n v="0"/>
    <n v="6.2561531020195025"/>
    <n v="25.068290514877308"/>
    <n v="0"/>
    <n v="0"/>
    <n v="0"/>
    <n v="0"/>
    <n v="0"/>
    <n v="0"/>
    <n v="0"/>
    <n v="0"/>
    <m/>
    <n v="13.846173876318725"/>
    <n v="7.910137125363196"/>
    <n v="14.635630765255293"/>
    <n v="14.963428908194288"/>
    <n v="13.846173876318725"/>
    <x v="0"/>
    <m/>
    <x v="10"/>
    <x v="0"/>
    <s v="AKTIVCO Defaut GE &amp; Power Cabinet"/>
    <s v="PASSIVE"/>
    <s v="(05-10-2026 top offenders): 10/05/2026 instabilit power ..;..;(05-10-2026 ocm ran 18h) 10/05/2026 instabilit power ..;..;(05-10-2026 ticket): INC-20260510-00012724...Grid Outage"/>
    <s v="LIT_209"/>
    <m/>
  </r>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0"/>
    <n v="0"/>
    <n v="21.697335867341263"/>
    <n v="27.601692049550127"/>
    <n v="4.2000360981985141"/>
    <n v="25.945027294803857"/>
    <n v="34.71847685577557"/>
    <n v="44.11613632277782"/>
    <n v="44.11613632277782"/>
    <n v="35.032730935728082"/>
    <n v="30.580078788241966"/>
    <m/>
    <n v="13.306074199633025"/>
    <n v="4.0596061692425129"/>
    <n v="4.8736913954255368"/>
    <n v="21.266446252410439"/>
    <n v="13.306074199633025"/>
    <x v="0"/>
    <m/>
    <x v="10"/>
    <x v="0"/>
    <s v="AKTIVCO Defaut GE &amp; Power Cabinet"/>
    <s v="PASSIVE"/>
    <s v="(05-10-2026  retour CAMUSAT ):  Mauvaises phases AC  || (05-10-2026 top offenders): 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05-10-2026 cells zte): 08/05/2026 : Need BO RAN analysis : Cell was down due to power ..;..;(05-10-2026 cells zte): 09/05/2026 : FME activer pour avoir les evidensces power pour pouvoir interpeller le powerco par rapport aux intabillites power du sitre _x000a_08/05/2026 : Need BO RAN analysis : Cell was down due to power ..;..;(05-10-2026 cells zte): 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
    <s v="CTR_258"/>
    <m/>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12.645516403991634"/>
    <n v="12.416157296829921"/>
    <n v="10.333020149358083"/>
    <n v="12.645516403991634"/>
    <n v="11.397150097165509"/>
    <n v="18.822570933673482"/>
    <n v="16.765080628822062"/>
    <n v="13.295123461546146"/>
    <n v="14.572685791577848"/>
    <n v="15.416106645207499"/>
    <n v="15.416106645207499"/>
    <n v="13.679950946400597"/>
    <n v="1.2954687486623693"/>
    <m/>
    <n v="13.145790350794586"/>
    <n v="9.2672525768457561"/>
    <n v="11.826689158174975"/>
    <n v="15.057035198427549"/>
    <n v="13.145790350794586"/>
    <x v="0"/>
    <m/>
    <x v="6"/>
    <x v="3"/>
    <s v="No root cause"/>
    <s v="No root cause"/>
    <s v="(05-10-2026 groupw whatsapp incident): SUO_186_H_Buea-Boduma-IHS -{ New case }  || (05-10-2026 top offenders):"/>
    <s v="SUO_186"/>
    <m/>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1.5462121147266381"/>
    <n v="0"/>
    <n v="3.0125230785913431"/>
    <n v="1.5462121147266381"/>
    <n v="6.2621991935690984"/>
    <n v="6.1742900925426554"/>
    <n v="9.269157727725414"/>
    <n v="13.831977153978078"/>
    <n v="10.458115388676292"/>
    <n v="2.8697532766605889"/>
    <n v="2.8697532766605889"/>
    <n v="0"/>
    <n v="0"/>
    <m/>
    <n v="12.973271638230418"/>
    <n v="22.143987626344376"/>
    <n v="28.088991061197984"/>
    <n v="0.73120295403257396"/>
    <n v="12.973271638230418"/>
    <x v="0"/>
    <m/>
    <x v="1"/>
    <x v="0"/>
    <s v="Defaut GE &amp; Power Cabinet"/>
    <s v="PASSIVE"/>
    <s v="(05-10-2026 top offenders): 09/05/2026 : Power issue || Mail sent to IHS..;..;(hourly IHS): 10/05/2026 00:37 0:37:16 45.8V FME MERLIN IS ON SITE/Franklin informed..;..;(05-10-2026 cells huawei): 09/05/2026 : Power issue || Mail sent to IHS..;..;(05-10-2026 ocm ran 18h) Power status check Ongoing..;..;(05-10-2026 ocm ran 12h) Power status check Ongoing..;..;(05-10-2026 ticket): INC-20260510-00004839...2026-05-10 08:14:19..._x0009_PWC overload. // Load stabilized....FME Gael is on site and reports insufficient rectifiers and PWC overload // Load stabilized....Grid Outage...user:OCM_NOC.IHS"/>
    <s v="NRD_085"/>
    <m/>
  </r>
  <r>
    <s v="Akak-Nkozoa-MTN-IHS"/>
    <s v="CTR_529"/>
    <s v="Yaounde"/>
    <s v="IHS"/>
    <s v="Grid-Gen"/>
    <s v="CENTRE"/>
    <s v="Yaounde"/>
    <s v="ZTE"/>
    <n v="1.4550035242114749"/>
    <n v="3.5397636638102017"/>
    <n v="1.857844438166498"/>
    <n v="10.480997794157519"/>
    <n v="0"/>
    <n v="2.9731253905882165"/>
    <n v="13.985840374622249"/>
    <n v="0"/>
    <n v="0"/>
    <n v="7.8080367716510697"/>
    <n v="2.384104094077895"/>
    <n v="0"/>
    <n v="0"/>
    <n v="0"/>
    <n v="0"/>
    <n v="0"/>
    <n v="0"/>
    <n v="10.645526391635491"/>
    <n v="0"/>
    <n v="8.6130943718200044"/>
    <n v="0.12290152468517541"/>
    <n v="0.12290152468517541"/>
    <n v="0"/>
    <n v="0"/>
    <m/>
    <n v="12.710222068127143"/>
    <n v="6.7398654724650182"/>
    <n v="5.7135635015351358"/>
    <n v="18.849235663770852"/>
    <n v="12.710222068127143"/>
    <x v="0"/>
    <m/>
    <x v="10"/>
    <x v="0"/>
    <s v="AKTIVCO Defaut GE &amp; Power Cabinet"/>
    <s v="PASSIVE"/>
    <s v="(05-10-2026 top offenders): Indisponibilité des services mobiles Voix &amp; Data dans la localité de CTR_750_Z_Nkometou-II(CTR-750) et environs...;..;(05-10-2026  groupe whatsapp incident ) impacted by  CTR_750_Z_Nkometou-II(CTR-750) ,Probleme d'energie || Action : RCA attendu de CAMUSAT"/>
    <s v="CTR_750"/>
    <s v=" impacted by  CTR_750_Z_Nkometou-II(CTR-750) ,Probleme d'energie || Action : RCA attendu de CAMUSAT"/>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0"/>
    <n v="0"/>
    <n v="3.9102874158541012"/>
    <n v="0"/>
    <n v="3.6435638196174445"/>
    <n v="0"/>
    <n v="0"/>
    <n v="0"/>
    <n v="0"/>
    <n v="1.5977019858289594"/>
    <n v="1.5977019858289594"/>
    <n v="9.0947306617812842"/>
    <n v="13.270065176510204"/>
    <m/>
    <n v="12.6858771862239"/>
    <n v="24.090860041005719"/>
    <n v="27.540622418066651"/>
    <n v="0"/>
    <n v="12.6858771862239"/>
    <x v="0"/>
    <m/>
    <x v="0"/>
    <x v="0"/>
    <s v="AKTIVCO Coupure ENEO &amp; Baisse de tension"/>
    <s v="PASSIVE"/>
    <s v="(05-10-2026 top offenders): Power status check Ongoing  || (05-10-2026  retour CAMUSAT ):  Access issue (dalle abritant les équipements fragilisée)"/>
    <s v="LIT_656"/>
    <m/>
  </r>
  <r>
    <s v="Nkometou-II"/>
    <s v="CTR_750"/>
    <s v="Yaounde"/>
    <s v="CAMUSAT"/>
    <s v="Hybrid Solar - S1"/>
    <s v="CENTRE"/>
    <s v="Yaounde"/>
    <s v="ZTE"/>
    <n v="5.3505234952196076E-5"/>
    <n v="0"/>
    <n v="0"/>
    <n v="0"/>
    <n v="0"/>
    <n v="4.6284168443040485"/>
    <n v="0"/>
    <n v="9.4221113593754051"/>
    <n v="19.545283977251003"/>
    <n v="0"/>
    <n v="0"/>
    <n v="0"/>
    <n v="0"/>
    <n v="0"/>
    <n v="0"/>
    <n v="0"/>
    <n v="7.2519925349496184"/>
    <n v="0"/>
    <n v="0"/>
    <n v="0.17266139319070975"/>
    <n v="1.9190544269517974E-2"/>
    <n v="1.9190544269517974E-2"/>
    <n v="0"/>
    <n v="0"/>
    <m/>
    <n v="12.549206981077699"/>
    <n v="7.6286224716137312"/>
    <n v="6.5953521799592663"/>
    <n v="17.729448614148108"/>
    <n v="12.549206981077699"/>
    <x v="0"/>
    <m/>
    <x v="10"/>
    <x v="0"/>
    <s v="AKTIVCO Defaut GE &amp; Power Cabinet"/>
    <s v="PASSIVE"/>
    <s v="(05-10-2026  retour CAMUSAT ):  Désequilibre des phases au niveau du GE  || (05-10-2026 top offenders): Power issue at Nkometou-II. NOC Camusat said that power team is on the way to the site for troublesshooting..;..;(05-10-2026  groupe whatsapp incident ) impacted by  CTR_750_Z_Nkometou-II(CTR-750) ,Probleme d'energie || Action : RCA attendu de CAMUSAT..;..;(05-10-2026 ticket): INC-20260510-00008848...2026-05-10 17:06:32...Probleme d'energie sur le site de NKOMETOU , Tension à 24.58V , CAMUSAT alerté pour prise en charge_x000a__x000a_Feedback Camusat : The technician is on the way ETA 18h30...RCA attendu de CAMUSAT...Others...Probleme d'energie...user:OCM_NOC.CAMUSAT"/>
    <s v="CTR_750"/>
    <s v=" impacted by  CTR_750_Z_Nkometou-II(CTR-750) ,Probleme d'energie || Action : RCA attendu de CAMUSAT"/>
  </r>
  <r>
    <s v="Superette-Biyem-Assi"/>
    <s v="CTR_561"/>
    <s v="Yaounde"/>
    <s v="CAMUSAT"/>
    <s v="Good Grid no GE - 12h"/>
    <s v="CENTRE"/>
    <s v="Yaounde"/>
    <s v="ZTE"/>
    <n v="13.868556899607057"/>
    <n v="13.868556899607057"/>
    <n v="37.547601824029122"/>
    <n v="0"/>
    <n v="0"/>
    <n v="0"/>
    <n v="0"/>
    <n v="0"/>
    <n v="53.665322615164676"/>
    <n v="42.695322643700806"/>
    <n v="3.7213069260029727"/>
    <n v="0"/>
    <n v="40.030458746750448"/>
    <n v="0"/>
    <n v="0"/>
    <n v="0"/>
    <n v="0"/>
    <n v="0"/>
    <n v="0"/>
    <n v="2.2293847896744497E-2"/>
    <n v="0"/>
    <n v="0"/>
    <n v="0"/>
    <n v="0"/>
    <m/>
    <n v="12.533440771845115"/>
    <n v="7.3160088166292976"/>
    <n v="6.2525288071510428"/>
    <n v="18.005513639636916"/>
    <n v="12.533440771845115"/>
    <x v="0"/>
    <m/>
    <x v="0"/>
    <x v="0"/>
    <s v="AKTIVCO Coupure ENEO &amp; Baisse de tension"/>
    <s v="PASSIVE"/>
    <s v="(05-10-2026 top offenders): Impacted by CTR_123_Z_Maison-Blanche-IHS(CTR-123)..;..;(05-10-2026 ocm ran 18h) Impacted by CTR_123_Z_Maison-Blanche-IHS(CTR-123)..;..;(05-10-2026 ticket): INC-20260510-00009798...2026-05-10 15:38:13...Grid outage and grid only site / Grid return awaited...power failure. Group don't start ...Grid Outage...user:OCM_NOC.CAMUSAT || (05-10-2026  retour CAMUSAT ):  Grid outage Grid only site"/>
    <s v="CTR_561"/>
    <m/>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12.326964070164625"/>
    <n v="12.36137987040521"/>
    <n v="12.32692840000799"/>
    <n v="12.326964070164625"/>
    <n v="12.326785719381451"/>
    <n v="12.326785719381451"/>
    <n v="12.32678571938145"/>
    <n v="12.326714379068182"/>
    <n v="12.326643038754911"/>
    <n v="12.326714379068182"/>
    <n v="12.326714379068182"/>
    <n v="12.326892729851355"/>
    <n v="12.326607368598276"/>
    <m/>
    <n v="12.326678708911547"/>
    <n v="21.575462913004728"/>
    <n v="27.540622418066651"/>
    <n v="0"/>
    <n v="12.326678708911547"/>
    <x v="0"/>
    <m/>
    <x v="7"/>
    <x v="4"/>
    <s v="Warehouse HUAWEI"/>
    <s v="SPARE-ISSUE"/>
    <s v="(05-10-2026 top offenders): 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10-2026 ocm ran 18h) 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10-2026 ocm ran 12h) 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m/>
  </r>
  <r>
    <s v="New-Deido"/>
    <s v="LIT_287"/>
    <s v="Douala"/>
    <s v="IHS"/>
    <s v="GridOnly"/>
    <s v="LITTORAL"/>
    <s v="Douala"/>
    <s v="ZTE"/>
    <n v="0"/>
    <n v="7.9493440971598046"/>
    <n v="2.0538519488746791"/>
    <n v="0"/>
    <n v="0"/>
    <n v="0"/>
    <n v="1.3462987218669489"/>
    <n v="5.1192917048337367"/>
    <n v="2.6352219967868309"/>
    <n v="1.5926546586651382"/>
    <n v="2.8345111619054144"/>
    <n v="0.76387640433406667"/>
    <n v="0.14210990403301055"/>
    <n v="1.3004269004346078"/>
    <n v="0.76387640433406645"/>
    <n v="4.5016451076239976"/>
    <n v="0"/>
    <n v="0"/>
    <n v="1.7110795786926458"/>
    <n v="12.85188609520222"/>
    <n v="6.3680147132262075"/>
    <n v="6.3680147132262075"/>
    <n v="14.985746205408738"/>
    <n v="11.488519203385525"/>
    <m/>
    <n v="12.250522924496266"/>
    <n v="7.4717536139787137"/>
    <n v="11.291070803200151"/>
    <n v="14.176753026591987"/>
    <n v="12.250522924496266"/>
    <x v="0"/>
    <m/>
    <x v="3"/>
    <x v="0"/>
    <s v="Coupure ENEO &amp; Baisse de tension"/>
    <s v="PASSIVE"/>
    <s v="(05-10-2026 top offenders): 09/05/2026 : Need BO RAN analysis || Cell was down due to power ..;..;(05-10-2026 cells zte): 09/05/2026 : Need BO RAN analysis || Cell was down due to power ..;..;(05-10-2026 cells zte): 09/05/2026 : Need BO RAN analysis || Cell was down due to power "/>
    <s v="LIT_287"/>
    <m/>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3.1681698070672568"/>
    <n v="7.6166307111487788"/>
    <n v="3.7337736457468331"/>
    <n v="3.1681698070672564"/>
    <n v="1.4060105640735892"/>
    <n v="3.9464747897600962"/>
    <n v="1.1821981662685876"/>
    <n v="4.6988118984228082"/>
    <n v="5.1231440817502918"/>
    <n v="0.95676277633670337"/>
    <n v="0.95676277633670337"/>
    <n v="2.2722424828711909"/>
    <n v="8.256089609140691"/>
    <m/>
    <n v="12.209002862173369"/>
    <n v="11.90317394658066"/>
    <n v="15.582711544280901"/>
    <n v="10.120902253828795"/>
    <n v="12.209002862173369"/>
    <x v="0"/>
    <m/>
    <x v="1"/>
    <x v="0"/>
    <s v="Defaut GE &amp; Power Cabinet"/>
    <s v="PASSIVE"/>
    <s v="(05-10-2026 top offenders): Power status check Ongoing..;..;(hourly IHS): 10/05/2026 19:02 1:10:34 54.5 Rectifiers hanging due to MPR faulty..;..;(05-10-2026 ocm ran 18h) Power status check Ongoing..;..;(05-10-2026 ocm ran 12h) Power status check Ongoing"/>
    <s v="NRD_040"/>
    <m/>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13.85325440241073"/>
    <n v="10.653821542222548"/>
    <n v="11.613864133800183"/>
    <n v="13.85325440241073"/>
    <n v="12.335150371112311"/>
    <n v="11.672238345133021"/>
    <n v="12.164325990988292"/>
    <n v="11.301429231836043"/>
    <n v="12.286371431914233"/>
    <n v="11.769136325631434"/>
    <n v="11.769136325631434"/>
    <n v="11.748590315409793"/>
    <n v="12.513197957954873"/>
    <m/>
    <n v="12.150432464979041"/>
    <n v="52.714180944730202"/>
    <n v="13.770311209033324"/>
    <n v="0"/>
    <n v="12.150432464979041"/>
    <x v="2"/>
    <m/>
    <x v="1"/>
    <x v="0"/>
    <s v="Defaut GE &amp; Power Cabinet"/>
    <s v="PASSIVE"/>
    <s v="(05-10-2026 cells nokia): 08/05/2026 : Feedback RM : Je propose une joint visite dans ce site avec le powerco,_x000a_07/05/2026 : Relance faite ce jour _x000a_06/05/2026 : FME activer || Il remplacer le FCOOP || Fkoop non dis[ponible au Ware house de HW la cde va etre transferer a OCM _x000a_05/05/2026 : Check breaker and  interconnection (sfp, optical fiber) between system and radio module, swap its if needed ..;..;(05-10-2026 cells nokia): 08/05/2026 : Feedback RM : Je propose une joint visite dans ce site avec le powerco,_x000a_07/05/2026 : Relance faite ce jour _x000a_06/05/2026 : FME activer || Il remplacer le FCOOP || Fkoop non dis[ponible au Ware house de HW la cde va etre transferer a OCM _x000a_05/05/2026 : Check breaker and  interconnection (sfp, optical fiber) between system and radio module, swap its if needed ..;..;(05-10-2026 cells nokia): 08/05/2026 : Feedback RM : Je propose une joint visite dans ce site avec le powerco,_x000a_07/05/2026 : Relance faite ce jour _x000a_06/05/2026 : FME activer || Il remplacer le FCOOP || Fkoop non dis[ponible au Ware house de HW la cde va etre transferer a OCM _x000a_05/05/2026 : Check breaker and  interconnection (sfp, optical fiber) between system and radio module, swap its if needed "/>
    <s v="NRO_046"/>
    <m/>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0.15908889859117217"/>
    <n v="4.4601785505360514"/>
    <n v="0"/>
    <n v="0.15908889859117217"/>
    <n v="0"/>
    <n v="0"/>
    <n v="0"/>
    <n v="1.0764718220030667"/>
    <n v="0"/>
    <n v="11.740297003992206"/>
    <n v="11.740297003992206"/>
    <n v="26.225305550561732"/>
    <n v="8.7736814169898398"/>
    <m/>
    <n v="12.016865563460062"/>
    <n v="2.3320504058607003"/>
    <n v="4.039503792785716"/>
    <n v="19.80434814727262"/>
    <n v="12.016865563460062"/>
    <x v="0"/>
    <m/>
    <x v="0"/>
    <x v="0"/>
    <s v="AKTIVCO Coupure ENEO &amp; Baisse de tension"/>
    <s v="PASSIVE"/>
    <s v="(05-10-2026 top offenders): || (05-10-2026  retour CAMUSAT ):  Grid outage Grid only site"/>
    <s v="CTR_849"/>
    <m/>
  </r>
  <r>
    <s v="Foreke"/>
    <s v="OST_251"/>
    <s v="OUEST"/>
    <s v="CAMUSAT"/>
    <s v="Medium Grid + GE"/>
    <s v="OUEST"/>
    <s v="Dschang"/>
    <s v="NOKIA"/>
    <n v="5.525333147336596E-2"/>
    <n v="4.1038515208327894E-2"/>
    <n v="0.98496752417673428"/>
    <n v="0"/>
    <n v="5.5253531933106864E-2"/>
    <n v="0"/>
    <n v="0"/>
    <n v="1.1888178743402145"/>
    <n v="0"/>
    <n v="5.4737717880089923E-2"/>
    <n v="0"/>
    <n v="5.9729677284958954E-2"/>
    <n v="5.9196292838330763E-2"/>
    <n v="0"/>
    <n v="5.9729677284958954E-2"/>
    <n v="0"/>
    <n v="2.4077355728483103E-3"/>
    <n v="5.8338541176201832E-2"/>
    <n v="0"/>
    <n v="5.523523754897483E-2"/>
    <n v="5.5948640681670922E-2"/>
    <n v="5.5948640681670922E-2"/>
    <n v="0"/>
    <n v="4.7739689184523151"/>
    <m/>
    <n v="11.932808839350177"/>
    <n v="20.879045118281116"/>
    <n v="17.780276834256455"/>
    <n v="5.7187047871700081"/>
    <n v="11.932808839350177"/>
    <x v="0"/>
    <m/>
    <x v="2"/>
    <x v="1"/>
    <s v="ODU HS"/>
    <s v="ACTIVE"/>
    <s v="(05-10-2026 top offenders):..;..;(05-10-2026  groupe whatsapp incident ) impacted by OST_059_H_Fokoue  ,Defaut  de l'ODU sur le site de Bafou corruption de la MIB a Fokoue|| Action :remplacement de l'ODU a Bafou , configuration de la MIB sur le site de Fokoue..;..;(05-10-2026 ocm ran 12h) P2 Incident at OST_059_H_Fokoue"/>
    <s v="OST_059"/>
    <s v=" impacted by OST_059_H_Fokoue  ,Defaut  de l'ODU sur le site de Bafou corruption de la MIB a Fokoue|| Action :remplacement de l'ODU a Bafou , configuration de la MIB sur le site de Fokoue"/>
  </r>
  <r>
    <s v="CTR_953_Z_Akak-II"/>
    <s v="CTR_953"/>
    <s v="Yaounde"/>
    <s v="ESCO"/>
    <s v="Good Grid + Solar + GE"/>
    <s v="CTR"/>
    <s v="Yaoundé"/>
    <s v="ZTE"/>
    <n v="0"/>
    <n v="0"/>
    <n v="0"/>
    <n v="0"/>
    <n v="0"/>
    <n v="0"/>
    <n v="0"/>
    <n v="0"/>
    <n v="0"/>
    <n v="0.13513638841090894"/>
    <n v="0"/>
    <n v="0"/>
    <n v="0"/>
    <n v="0"/>
    <n v="0"/>
    <n v="0"/>
    <n v="0"/>
    <n v="0"/>
    <n v="0"/>
    <n v="7.773615070498499"/>
    <n v="8.699951203225785E-2"/>
    <n v="8.699951203225785E-2"/>
    <n v="0"/>
    <n v="0"/>
    <m/>
    <n v="11.821874652215973"/>
    <n v="6.795194217634057"/>
    <n v="5.779705621347043"/>
    <n v="17.088021513919809"/>
    <n v="11.821874652215973"/>
    <x v="0"/>
    <m/>
    <x v="10"/>
    <x v="0"/>
    <s v="AKTIVCO Defaut GE &amp; Power Cabinet"/>
    <s v="PASSIVE"/>
    <s v="(05-10-2026 top offenders): Indisponibilité des services mobiles Voix &amp; Data dans la localité de CTR_750_Z_Nkometou-II(CTR-750) et environs. || (05-10-2026  groupe whatsapp incident ) impacted by  CTR_750_Z_Nkometou-II(CTR-750) ,Probleme d'energie || Action : RCA attendu de CAMUSAT || (05-10-2026  retour CAMUSAT ):  Site impacté par Nkometou 2"/>
    <s v="CTR_750"/>
    <s v="impacted by  CTR_750_Z_Nkometou-II(CTR-750) ,Probleme d'energie || Action : RCA attendu de CAMUSAT"/>
  </r>
  <r>
    <s v="NYOM-Camtel"/>
    <s v="CTR_551"/>
    <s v="Yaounde"/>
    <s v="CAMUSAT"/>
    <s v="HGB"/>
    <s v="CENTRE"/>
    <s v="Yaounde"/>
    <s v="ZTE"/>
    <n v="0"/>
    <n v="0"/>
    <n v="0"/>
    <n v="0"/>
    <n v="0"/>
    <n v="0"/>
    <n v="0"/>
    <n v="0"/>
    <n v="6.4206281942625276E-4"/>
    <n v="0.13344205597075612"/>
    <n v="0"/>
    <n v="0"/>
    <n v="0"/>
    <n v="0"/>
    <n v="0"/>
    <n v="0"/>
    <n v="0"/>
    <n v="0"/>
    <n v="0"/>
    <n v="9.102667271632523"/>
    <n v="2.3774159397088469E-2"/>
    <n v="2.3774159397088469E-2"/>
    <n v="0"/>
    <n v="0"/>
    <m/>
    <n v="11.743560823324287"/>
    <n v="6.743737235670979"/>
    <n v="5.7181854809918695"/>
    <n v="16.991542396364807"/>
    <n v="11.743560823324287"/>
    <x v="0"/>
    <m/>
    <x v="10"/>
    <x v="0"/>
    <s v="AKTIVCO Defaut GE &amp; Power Cabinet"/>
    <s v="PASSIVE"/>
    <s v="(05-10-2026 top offenders): Indisponibilité des services mobiles Voix &amp; Data dans la localité de CTR_750_Z_Nkometou-II(CTR-750) et environs...;..;(05-10-2026  groupe whatsapp incident ) impacted by  CTR_750_Z_Nkometou-II(CTR-750) ,Probleme d'energie || Action : RCA attendu de CAMUSAT..;..;(05-10-2026 ticket): INC-20260510-00008437...Grid Outage  || (05-10-2026  retour CAMUSAT ):  Site impacté par Nkometou 2"/>
    <s v="CTR_750"/>
    <s v=" impacted by  CTR_750_Z_Nkometou-II(CTR-750) ,Probleme d'energie || Action : RCA attendu de CAMUSAT"/>
  </r>
  <r>
    <s v="Edea-Ekite"/>
    <s v="LIT_322"/>
    <s v="LITTORAL"/>
    <s v="IHS"/>
    <s v="Grid-Gen"/>
    <s v="LITTORAL"/>
    <s v="Edea"/>
    <s v="ZTE"/>
    <n v="34.712573444852524"/>
    <n v="0"/>
    <n v="4.6890917807398269"/>
    <n v="31.989852553840535"/>
    <n v="5.0959990925512155"/>
    <n v="2.4286382846364352"/>
    <n v="0"/>
    <n v="0"/>
    <n v="0.18917667571261898"/>
    <n v="0"/>
    <n v="0"/>
    <n v="6.2567951648389286"/>
    <n v="0"/>
    <n v="0"/>
    <n v="6.2567951648389286"/>
    <n v="22.6619282430593"/>
    <n v="0"/>
    <n v="0"/>
    <n v="0"/>
    <n v="0"/>
    <n v="0"/>
    <n v="0"/>
    <n v="0"/>
    <n v="0.49893631592915122"/>
    <m/>
    <n v="11.22370396052883"/>
    <n v="7.0760843934470783"/>
    <n v="12.21036657928469"/>
    <n v="11.724281902610606"/>
    <n v="11.22370396052883"/>
    <x v="0"/>
    <m/>
    <x v="10"/>
    <x v="0"/>
    <s v="AKTIVCO Defaut GE &amp; Power Cabinet"/>
    <s v="PASSIVE"/>
    <s v="(05-10-2026 top offenders): Impacted by LIT_209_Z_Cellucam-New(LIT-209)..;..;(05-10-2026 ocm ran 18h) Impacted by LIT_209_Z_Cellucam-New(LIT-209)..;..;(05-10-2026 ticket): INC-20260510-00013227...Grid Outage"/>
    <s v="LIT_209"/>
    <s v=" Impacted by LIT_209_Z_Cellucam-New(LIT-209)"/>
  </r>
  <r>
    <s v="Edea-Entree"/>
    <s v="LIT_229"/>
    <s v="LITTORAL"/>
    <s v="IHS"/>
    <s v="Solar-Grid-Gen"/>
    <s v="LITTORAL"/>
    <s v="Edea"/>
    <s v="ZTE"/>
    <n v="50.851161277619418"/>
    <n v="50.851375298559219"/>
    <n v="50.851375298559219"/>
    <n v="50.851072102227825"/>
    <n v="50.851375298559219"/>
    <n v="50.851375298559219"/>
    <n v="32.277550202178446"/>
    <n v="3.3850443594067916"/>
    <n v="0"/>
    <n v="0"/>
    <n v="0"/>
    <n v="6.2559390810796947"/>
    <n v="5.2967685691701405"/>
    <n v="0"/>
    <n v="6.2559390810796947"/>
    <n v="22.619873128386882"/>
    <n v="0"/>
    <n v="0"/>
    <n v="0"/>
    <n v="0"/>
    <n v="1.1224684889836283"/>
    <n v="1.1224684889836283"/>
    <n v="0"/>
    <n v="0"/>
    <m/>
    <n v="10.910305964335549"/>
    <n v="6.8866177875296248"/>
    <n v="11.776856781963271"/>
    <n v="11.454270334692591"/>
    <n v="10.910305964335549"/>
    <x v="1"/>
    <m/>
    <x v="1"/>
    <x v="0"/>
    <s v="AKTIVCO Defaut GE &amp; Power Cabinet"/>
    <s v="PASSIVE"/>
    <s v="(05-10-2026 top offenders): Impacted by LIT_209_Z_Cellucam-New(LIT-209)..;..;(05-10-2026 ocm ran 18h) Impacted by LIT_209_Z_Cellucam-New(LIT-209)..;..;(05-10-2026 ticket): INC-20260510-00012711...Grid Outage ||(05-10-2026 groupw whatsapp incident):INC-20260510-00009594 // LIT_209_Z_Cellucam-New(LIT-209), The technician is managing with the level 0 INC-20260510-00009594 // LIT_209_Z_Cellucam-New(LIT-209), The technician is managing with the level 0"/>
    <s v="LIT_209"/>
    <s v=" Impacted by LIT_209_Z_Cellucam-New(LIT-209)"/>
  </r>
  <r>
    <s v="Edea-Beon"/>
    <s v="LIT_186"/>
    <s v="LITTORAL"/>
    <s v="IHS"/>
    <s v="Grid-Gen"/>
    <s v="LITTORAL"/>
    <s v="Edea"/>
    <s v="ZTE"/>
    <n v="16.1305977176807"/>
    <n v="35.310030733406947"/>
    <n v="0"/>
    <n v="0"/>
    <n v="0"/>
    <n v="1.9391545602155045"/>
    <n v="0"/>
    <n v="6.3421538496659741E-2"/>
    <n v="0"/>
    <n v="0"/>
    <n v="0"/>
    <n v="0"/>
    <n v="0"/>
    <n v="0"/>
    <n v="0"/>
    <n v="0"/>
    <n v="0"/>
    <n v="0"/>
    <n v="0"/>
    <n v="0"/>
    <n v="0"/>
    <n v="0"/>
    <n v="1.4027110745848714"/>
    <n v="0"/>
    <m/>
    <n v="10.677362006432045"/>
    <n v="6.7790826868737746"/>
    <n v="11.538585772038452"/>
    <n v="11.190414825321156"/>
    <n v="10.677362006432045"/>
    <x v="0"/>
    <m/>
    <x v="1"/>
    <x v="0"/>
    <s v="Defaut GE &amp; Power Cabinet"/>
    <s v="PASSIVE"/>
    <s v="(05-10-2026 top offenders):..;..;(05-10-2026 ticket): INC-20260510-00004530...2026-05-10 10:36:03...no power issue u=49v load=39A site on grid...power issue observed Camusat support informed and he is managing it we are following up ...Grid Outage...user:OCM_NOC.CAMUSAT"/>
    <s v="LIT_186"/>
    <m/>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1.9664065598844858"/>
    <n v="1.1839816741003271"/>
    <n v="13.37136842135301"/>
    <n v="1.9664065598844855"/>
    <n v="2.001737850031247"/>
    <n v="0"/>
    <n v="0.36763446935648175"/>
    <n v="0"/>
    <n v="15.990770703672311"/>
    <n v="0"/>
    <n v="0"/>
    <n v="4.0824494268519224E-2"/>
    <n v="14.724266122197395"/>
    <m/>
    <n v="10.291428746721914"/>
    <n v="7.5180898768629421"/>
    <n v="9.5950168473807516"/>
    <n v="11.499175361757363"/>
    <n v="10.291428746721914"/>
    <x v="0"/>
    <m/>
    <x v="10"/>
    <x v="0"/>
    <s v="AKTIVCO Defaut GE &amp; Power Cabinet"/>
    <s v="PASSIVE"/>
    <s v="(05-10-2026 top offenders): ||(05-10-2026 groupe whatsapp incident): EXN_237_H_Maroua-Boulore: Power status check Ongoing   || (05-10-2026 capture de la courbe): capture de la courbe power sur la platforme imaster  ,Maroua-Boulore EXN_237 "/>
    <s v="EXN_237"/>
    <m/>
  </r>
  <r>
    <s v="EST_001_Z_Bertoua"/>
    <s v="EST_001"/>
    <s v="CENTRE"/>
    <s v="OCM"/>
    <s v="Grid Gen"/>
    <s v="EST"/>
    <s v="Bertoua"/>
    <s v="ZTE"/>
    <n v="0"/>
    <n v="0"/>
    <n v="0"/>
    <n v="0"/>
    <n v="0"/>
    <n v="0"/>
    <n v="0"/>
    <n v="0"/>
    <n v="0"/>
    <n v="0"/>
    <n v="0"/>
    <n v="0"/>
    <n v="0"/>
    <n v="0"/>
    <n v="0"/>
    <n v="0"/>
    <n v="0"/>
    <n v="0"/>
    <n v="0"/>
    <n v="0"/>
    <n v="0"/>
    <n v="0"/>
    <n v="9.0406011990879984E-2"/>
    <n v="0"/>
    <m/>
    <n v="9.7523278344219904"/>
    <n v="9.6604238856316123"/>
    <n v="4.1416123504391207"/>
    <n v="13.389427338809769"/>
    <n v="9.7523278344219904"/>
    <x v="0"/>
    <m/>
    <x v="11"/>
    <x v="0"/>
    <s v="Sites strategiques &amp; DataCenter"/>
    <s v="PASSIVE"/>
    <s v="(05-10-2026  groupe whatsapp incident ):&quot;EST_001_Z_Bertoua(EST-001) -{ Feedback OCM : Nous avons délesté la BTS pour permettre de rétablir les 40 sites adosses à Bertoua HR._x000a_NB : le fusible a été à nouveau remplacé.  } &quot; || (05-10-2026 top offenders):"/>
    <s v="EST_001"/>
    <m/>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5.7767105266912653"/>
    <n v="2.576615929435869"/>
    <n v="10.570440711919254"/>
    <n v="5.7767105266912653"/>
    <n v="2.6658983314927531"/>
    <n v="5.5761372359338299"/>
    <n v="0.3234569803642921"/>
    <n v="1.7044805997152093"/>
    <n v="4.741580416227924"/>
    <n v="0.48029865908747171"/>
    <n v="0.48029865908747171"/>
    <n v="2.076145796771423"/>
    <n v="10.30651722297843"/>
    <m/>
    <n v="9.6647219297269391"/>
    <n v="9.1916907465358957"/>
    <n v="11.711352176559192"/>
    <n v="8.4767216170132649"/>
    <n v="9.6647219297269391"/>
    <x v="0"/>
    <m/>
    <x v="6"/>
    <x v="3"/>
    <s v="No root cause"/>
    <s v="No root cause"/>
    <s v="(05-10-2026 top offenders): Power status check Ongoing..;..;(05-10-2026 ocm ran 18h) Power status check Ongoing"/>
    <s v="NRD_117"/>
    <m/>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13.868556899607057"/>
    <n v="13.868556899607057"/>
    <n v="13.868556899607057"/>
    <n v="12.963715461429688"/>
    <m/>
    <n v="9.3669971707883501"/>
    <n v="0"/>
    <n v="27.90192239962866"/>
    <n v="0"/>
    <n v="9.3669971707883501"/>
    <x v="1"/>
    <m/>
    <x v="4"/>
    <x v="2"/>
    <s v="EXCLU"/>
    <s v="Exclu"/>
    <s v="(hourly IHS): 10/05/2026 02:46 0:21:23 46V fme Merlin is heading to site ETA 03:30AM"/>
    <s v="NRD_110"/>
    <m/>
  </r>
  <r>
    <s v="Soulede"/>
    <s v="EXN_052"/>
    <s v="EXTREME-NORD"/>
    <s v="IHS"/>
    <s v="Solar-Grid-Gen"/>
    <s v="EXTREME-NORD"/>
    <s v="Soulede"/>
    <s v="NOKIA"/>
    <n v="0"/>
    <n v="0"/>
    <n v="0"/>
    <n v="0"/>
    <n v="0"/>
    <n v="4.815749834923679E-3"/>
    <n v="0"/>
    <n v="0"/>
    <n v="0"/>
    <n v="2.9429582324530077E-3"/>
    <n v="0"/>
    <n v="5.4917540281116915E-2"/>
    <n v="0"/>
    <n v="1.689687742539673"/>
    <n v="5.4917540281116915E-2"/>
    <n v="0"/>
    <n v="0"/>
    <n v="0"/>
    <n v="0"/>
    <n v="0"/>
    <n v="0"/>
    <n v="0"/>
    <n v="0"/>
    <n v="0"/>
    <m/>
    <n v="9.2815551818424691"/>
    <n v="0"/>
    <n v="27.647412261345224"/>
    <n v="0"/>
    <n v="9.2815551818424691"/>
    <x v="2"/>
    <m/>
    <x v="6"/>
    <x v="3"/>
    <s v="No root cause"/>
    <s v="No root cause"/>
    <s v="(05-10-2026 cells nokia): 09/05/2026 : Need BO RAN analysis "/>
    <s v="EXN_052"/>
    <m/>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9.2733846412866363"/>
    <n v="9.2457045997380387"/>
    <n v="9.2457045997380387"/>
    <n v="9.2733846412866363"/>
    <n v="9.2457045997380387"/>
    <n v="5.822189976400626"/>
    <n v="9.2457045997380387"/>
    <n v="9.2457045997380387"/>
    <n v="9.2457045997380387"/>
    <n v="9.2457045997380387"/>
    <n v="9.2457045997380387"/>
    <n v="9.2457045997380387"/>
    <n v="19.343480066089668"/>
    <m/>
    <n v="9.2457045997380387"/>
    <n v="0"/>
    <n v="0"/>
    <n v="17.729448614148101"/>
    <n v="9.2457045997380387"/>
    <x v="0"/>
    <m/>
    <x v="12"/>
    <x v="6"/>
    <s v="BSS Hardware issue"/>
    <s v="ACTIVE"/>
    <s v="05-10-2026: hardware issue,  site with GPS issue (alarm : TDD down 09Apr 02pm)   ||  (05-10-2026 top offenders):"/>
    <s v="CTR_002"/>
    <m/>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2.9626918697725384"/>
    <n v="16.532974919599468"/>
    <n v="17.700887188135827"/>
    <n v="2.9626918697725384"/>
    <n v="6.7759742946583232"/>
    <n v="4.5641035518915176"/>
    <n v="22.417337979014537"/>
    <n v="35.749219536972838"/>
    <n v="6.4995840859736385"/>
    <n v="8.430088633205207"/>
    <n v="8.430088633205207"/>
    <n v="9.2457045997380387"/>
    <n v="10.207318517377077"/>
    <m/>
    <n v="9.2457045997380387"/>
    <n v="0"/>
    <n v="0"/>
    <n v="17.729448614148101"/>
    <n v="9.2457045997380387"/>
    <x v="0"/>
    <m/>
    <x v="0"/>
    <x v="0"/>
    <s v="AKTIVCO Coupure ENEO &amp; Baisse de tension"/>
    <s v="PASSIVE"/>
    <s v="(05-10-2026  retour CAMUSAT ):  Grid outage Grid only site"/>
    <s v="CTR_566"/>
    <m/>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20.494698701320942"/>
    <n v="9.2457045997380387"/>
    <n v="9.2457045997380387"/>
    <n v="20.494698701320942"/>
    <n v="0.71957406979365524"/>
    <n v="8.2347053502381318"/>
    <n v="9.2457045997380387"/>
    <n v="9.2457045997380387"/>
    <n v="9.2457045997380387"/>
    <n v="9.2457045997380387"/>
    <n v="9.2457045997380387"/>
    <n v="9.2457045997380387"/>
    <n v="9.2457045997380387"/>
    <m/>
    <n v="9.2457045997380387"/>
    <n v="0"/>
    <n v="27.540622418066651"/>
    <n v="0"/>
    <n v="9.2457045997380387"/>
    <x v="0"/>
    <m/>
    <x v="6"/>
    <x v="3"/>
    <s v="No root cause"/>
    <s v="No root cause"/>
    <s v="(05-10-2026 top offenders):"/>
    <s v="LIT_780"/>
    <m/>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10.219464205711219"/>
    <n v="9.2457045997380387"/>
    <n v="9.2457045997380387"/>
    <n v="10.219464205711221"/>
    <n v="9.2457045997380387"/>
    <n v="5.5444978069987707"/>
    <n v="9.2457045997380387"/>
    <n v="9.2457045997380387"/>
    <n v="9.2457045997380387"/>
    <n v="9.2457045997380387"/>
    <n v="9.2457045997380387"/>
    <n v="9.2457045997380387"/>
    <n v="8.279007684778545"/>
    <m/>
    <n v="9.2457045997380387"/>
    <n v="0"/>
    <n v="0"/>
    <n v="17.729448614148101"/>
    <n v="9.2457045997380387"/>
    <x v="0"/>
    <m/>
    <x v="12"/>
    <x v="6"/>
    <s v="BSS Hardware issue"/>
    <s v="ACTIVE"/>
    <s v="05-10-2026: hardware issue,  site with GPS issue (alarm : TDD down 09Apr 02pm)   ||  (05-10-2026 top offenders):"/>
    <s v="CTR_200"/>
    <m/>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13.868556899607057"/>
    <n v="13.868556899607057"/>
    <n v="13.868556899607057"/>
    <n v="13.868556899607057"/>
    <n v="13.868556899607057"/>
    <n v="48.050126557715743"/>
    <n v="9.2457045997380387"/>
    <n v="9.2457045997380387"/>
    <n v="15.111269486606572"/>
    <n v="9.2457045997380387"/>
    <n v="9.2457045997380387"/>
    <n v="9.2457045997380387"/>
    <n v="8.2342773083585143"/>
    <m/>
    <n v="9.2457045997380387"/>
    <n v="0"/>
    <n v="0"/>
    <n v="17.729448614148101"/>
    <n v="9.2457045997380387"/>
    <x v="0"/>
    <m/>
    <x v="12"/>
    <x v="6"/>
    <s v="BSS Hardware issue"/>
    <s v="ACTIVE"/>
    <s v="05-10-2026: hardware issue,  site with GPS issue (alarm : TDD down 09Apr 02pm)(05-10-2026 top offenders):"/>
    <s v="CTR_197"/>
    <m/>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9.2457045997380387"/>
    <n v="12.643893411864749"/>
    <n v="9.2457045997380387"/>
    <n v="9.2457045997380387"/>
    <n v="6.3121374128578074"/>
    <n v="4.8036999940074141"/>
    <n v="8.5103821557901203"/>
    <n v="5.9889479586682759"/>
    <n v="9.2457045997380387"/>
    <n v="9.2457045997380387"/>
    <n v="9.2457045997380387"/>
    <n v="9.2457045997380387"/>
    <n v="8.2321370989604272"/>
    <m/>
    <n v="9.2457045997380387"/>
    <n v="0"/>
    <n v="0"/>
    <n v="17.729448614148101"/>
    <n v="9.2457045997380387"/>
    <x v="0"/>
    <m/>
    <x v="0"/>
    <x v="0"/>
    <s v="AKTIVCO Coupure ENEO &amp; Baisse de tension"/>
    <s v="PASSIVE"/>
    <s v="(05-10-2026  retour CAMUSAT ):  Grid outage Grid only site"/>
    <s v="CTR_682"/>
    <m/>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9.2457045997380387"/>
    <n v="9.2457045997380387"/>
    <n v="9.2457045997380387"/>
    <n v="9.2457045997380387"/>
    <n v="9.2457045997380387"/>
    <n v="5.7927620971769214"/>
    <n v="9.2457045997380387"/>
    <n v="9.2457045997380387"/>
    <n v="9.2457045997380387"/>
    <n v="9.2457045997380387"/>
    <n v="9.2457045997380387"/>
    <n v="9.3455810383154567"/>
    <n v="8.1788637200263672"/>
    <m/>
    <n v="9.2457045997380387"/>
    <n v="0"/>
    <n v="0"/>
    <n v="17.729448614148101"/>
    <n v="9.2457045997380387"/>
    <x v="0"/>
    <m/>
    <x v="12"/>
    <x v="6"/>
    <s v="BSS Hardware issue"/>
    <s v="ACTIVE"/>
    <s v="05-10-2026: hardware issue,  site with GPS issue (alarm : TDD down 09Apr 02pm)   ||  (05-10-2026 top offenders):"/>
    <s v="CTR_049"/>
    <m/>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9.2457045997380387"/>
    <n v="9.2457045997380387"/>
    <n v="9.2457045997380387"/>
    <n v="9.2457045997380387"/>
    <n v="9.2457045997380387"/>
    <n v="4.7534050731523569"/>
    <n v="9.2457045997380387"/>
    <n v="9.2457045997380387"/>
    <n v="9.2457045997380387"/>
    <n v="9.2457045997380387"/>
    <n v="9.2457045997380387"/>
    <n v="9.3517519754132739"/>
    <n v="8.1531633721710008"/>
    <m/>
    <n v="9.2457045997380387"/>
    <n v="0"/>
    <n v="0"/>
    <n v="17.729448614148101"/>
    <n v="9.2457045997380387"/>
    <x v="0"/>
    <m/>
    <x v="12"/>
    <x v="6"/>
    <s v="BSS Hardware issue"/>
    <s v="ACTIVE"/>
    <s v="05-10-2026: hardware issue,  site with GPS issue (alarm : TDD down 09Apr 02pm)   ||  (05-10-2026 top offenders):"/>
    <s v="CTR_086"/>
    <m/>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9.2457045997380387"/>
    <n v="9.7790804518980803"/>
    <n v="9.2457045997380387"/>
    <n v="9.2457045997380387"/>
    <n v="9.2457045997380387"/>
    <n v="4.6000590697793875"/>
    <n v="9.2457045997380387"/>
    <n v="9.2457045997380387"/>
    <n v="9.2457045997380387"/>
    <n v="9.3412114441276923"/>
    <n v="9.3412114441276923"/>
    <n v="9.4431924219465628"/>
    <n v="8.1306198331778123"/>
    <m/>
    <n v="9.2457045997380387"/>
    <n v="0"/>
    <n v="0"/>
    <n v="17.729448614148101"/>
    <n v="9.2457045997380387"/>
    <x v="0"/>
    <m/>
    <x v="12"/>
    <x v="6"/>
    <s v="BSS Hardware issue"/>
    <s v="ACTIVE"/>
    <s v="05-10-2026: hardware issue,  site with GPS issue (alarm : TDD down 09Apr 02pm)   ||  (05-10-2026 top offenders):"/>
    <s v="CTR_824"/>
    <m/>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9.2457045997380387"/>
    <n v="0"/>
    <n v="6.1939800190050587"/>
    <n v="9.2457045997380387"/>
    <n v="9.2457045997380387"/>
    <n v="4.665032260089661"/>
    <n v="0"/>
    <n v="0"/>
    <n v="0"/>
    <n v="5.2379484808793677"/>
    <n v="5.2379484808793677"/>
    <n v="9.1476830093056307"/>
    <n v="8.1302274614548296"/>
    <m/>
    <n v="9.2457045997380387"/>
    <n v="0"/>
    <n v="0"/>
    <n v="17.729448614148101"/>
    <n v="9.2457045997380387"/>
    <x v="0"/>
    <m/>
    <x v="12"/>
    <x v="6"/>
    <s v="BSS Hardware issue"/>
    <s v="ACTIVE"/>
    <s v="05-10-2026: hardware issue,  site with GPS issue (alarm : TDD down 09Apr 02pm)(05-10-2026 top offenders):"/>
    <s v="CTR_093"/>
    <m/>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15.875823623916698"/>
    <n v="22.248350611957211"/>
    <n v="46.970783288103576"/>
    <n v="15.875823623916698"/>
    <n v="17.063764685403491"/>
    <n v="4.4939938590258333"/>
    <n v="8.836764088998466"/>
    <n v="8.3322632286342895"/>
    <n v="9.2457045997380387"/>
    <n v="7.13583266986842"/>
    <n v="7.13583266986842"/>
    <n v="6.6188115845254316"/>
    <n v="6.3228206247699275"/>
    <m/>
    <n v="9.2457045997380387"/>
    <n v="0"/>
    <n v="0"/>
    <n v="17.729448614148101"/>
    <n v="9.2457045997380387"/>
    <x v="0"/>
    <m/>
    <x v="0"/>
    <x v="0"/>
    <s v="AKTIVCO Coupure ENEO &amp; Baisse de tension"/>
    <s v="PASSIVE"/>
    <s v="(05-10-2026  retour CAMUSAT ):  Grid outage Grid only site  || 05-10-2026: hardware issue,  site with GPS issue (alarm : TDD down 09Apr 02pm)   ||  (05-10-2026 top offenders):"/>
    <s v="CTR_917"/>
    <m/>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9.2457045997380387"/>
    <n v="14.169256320038357"/>
    <n v="9.2457045997380387"/>
    <n v="9.2457045997380387"/>
    <n v="9.2457045997380387"/>
    <n v="6.5584041742644112"/>
    <n v="9.2457045997380387"/>
    <n v="9.2457045997380387"/>
    <n v="9.2457045997380387"/>
    <n v="9.2457045997380387"/>
    <n v="9.2457045997380387"/>
    <n v="9.6649359506667469"/>
    <n v="6.0262946126649037"/>
    <m/>
    <n v="9.2457045997380387"/>
    <n v="0"/>
    <n v="0"/>
    <n v="17.729448614148101"/>
    <n v="9.2457045997380387"/>
    <x v="0"/>
    <m/>
    <x v="12"/>
    <x v="6"/>
    <s v="BSS Hardware issue"/>
    <s v="ACTIVE"/>
    <s v="05-10-2026: hardware issue,  site with GPS issue (alarm : TDD down 09Apr 02pm)   ||  (05-10-2026 top offenders):"/>
    <s v="CTR_323"/>
    <m/>
  </r>
  <r>
    <s v="CTR_064_Z_Etoa-Meki"/>
    <s v="CTR_064"/>
    <s v="Yaounde"/>
    <m/>
    <m/>
    <s v="CENTRE"/>
    <s v="Yaounde"/>
    <s v="ZTE"/>
    <n v="0"/>
    <n v="0"/>
    <n v="0"/>
    <n v="0"/>
    <n v="4.8743269041442668E-2"/>
    <n v="0"/>
    <n v="0"/>
    <n v="5.2203274235017923E-2"/>
    <n v="0"/>
    <n v="0"/>
    <n v="0"/>
    <n v="0"/>
    <n v="0"/>
    <n v="9.2457045997380387"/>
    <n v="9.2457045997380387"/>
    <n v="9.2457045997380387"/>
    <n v="4.5449486777786348"/>
    <n v="0"/>
    <n v="0"/>
    <n v="0"/>
    <n v="0"/>
    <n v="0"/>
    <n v="5.7552727625537541"/>
    <n v="4.7763053137118936"/>
    <m/>
    <n v="9.2457045997380387"/>
    <n v="0"/>
    <n v="0"/>
    <n v="17.729448614148101"/>
    <n v="9.2457045997380387"/>
    <x v="0"/>
    <m/>
    <x v="12"/>
    <x v="6"/>
    <s v="BSS Hardware issue"/>
    <s v="ACTIVE"/>
    <s v="05-10-2026: hardware issue,  site with GPS issue (alarm : TDD down 09Apr 02pm)   ||  (05-10-2026 top offenders):"/>
    <s v="CTR_064"/>
    <m/>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9.3755796400453164"/>
    <n v="9.2457045997380387"/>
    <n v="9.2457045997380387"/>
    <n v="9.3755796400453164"/>
    <n v="9.2457045997380387"/>
    <n v="4.8933926028655979"/>
    <n v="3.9362196197275936"/>
    <n v="6.0641406488544174"/>
    <n v="8.0088062482699964"/>
    <n v="9.2457045997380387"/>
    <n v="9.2457045997380387"/>
    <n v="3.8189718148690335"/>
    <n v="1.5469968581726037"/>
    <m/>
    <n v="9.2457045997380387"/>
    <n v="0"/>
    <n v="0"/>
    <n v="17.729448614148101"/>
    <n v="9.2457045997380387"/>
    <x v="0"/>
    <m/>
    <x v="12"/>
    <x v="6"/>
    <s v="BSS Hardware issue"/>
    <s v="ACTIVE"/>
    <s v="05-10-2026: hardware issue,  site with GPS issue (alarm : TDD down 09Apr 02pm)   ||  (05-10-2026 top offenders):"/>
    <s v="CTR_011"/>
    <m/>
  </r>
  <r>
    <s v="Kanga"/>
    <s v="LIT_510"/>
    <s v="LITTORAL"/>
    <s v="IHS"/>
    <s v="Grid-Hybrid-Gen"/>
    <s v="LITTORAL"/>
    <s v="Massock-Songloulou"/>
    <s v="NOKIA"/>
    <n v="0"/>
    <n v="0"/>
    <n v="0"/>
    <n v="0"/>
    <n v="0"/>
    <n v="0.99509095518137713"/>
    <n v="0"/>
    <n v="0"/>
    <n v="7.2101826740124768E-3"/>
    <n v="1.945774552425614"/>
    <n v="9.2972309116965803"/>
    <n v="9.2451160421535636"/>
    <n v="9.2971226984682325"/>
    <n v="9.2449555264487078"/>
    <n v="9.2451160421535636"/>
    <n v="9.2451160421535636"/>
    <n v="9.2452230526234693"/>
    <n v="9.2453300630933732"/>
    <n v="9.2453300630933732"/>
    <n v="9.2450625369186117"/>
    <n v="9.2451695473885156"/>
    <n v="9.2451695473885156"/>
    <n v="9.2451160421535636"/>
    <n v="9.2451160421535636"/>
    <m/>
    <n v="9.2450625369186117"/>
    <n v="32.368439984173229"/>
    <n v="13.770311209033324"/>
    <n v="0"/>
    <n v="9.2450625369186117"/>
    <x v="0"/>
    <m/>
    <x v="12"/>
    <x v="6"/>
    <s v="BSS Hardware issue"/>
    <s v="ACTIVE"/>
    <s v="(05-10-2026 top offenders): 11/05/2026 fme en route pour le site ETA=14H UTC _x000a_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05-10-2026 ocm ran 18h) 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05-10-2026 ocm ran 12h) 10/05/2026  software SRAN24 toujours pas rcu HOnnore en route pour la verification a l'agence UPDATE dans 1H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05-10-2026 ticket): INC-20260510-00001282...Grid Outage"/>
    <s v="LIT_510"/>
    <m/>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9.2446344950389943"/>
    <n v="9.2451160421535636"/>
    <m/>
    <n v="9.2448485159788039"/>
    <n v="32.366941237125765"/>
    <n v="13.770311209033324"/>
    <n v="0"/>
    <n v="9.2448485159788039"/>
    <x v="2"/>
    <m/>
    <x v="6"/>
    <x v="3"/>
    <s v="No root cause"/>
    <s v="No root cause"/>
    <s v=""/>
    <s v="EXN_133"/>
    <m/>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2.8768179020958984"/>
    <n v="4.6760319855599528"/>
    <n v="4.6233874605976846"/>
    <n v="2.8768179020958984"/>
    <n v="2.1664971175498637"/>
    <n v="1.8424609084649113"/>
    <n v="3.8441756056145251"/>
    <n v="9.9257954930922321E-2"/>
    <n v="1.8034384290571397"/>
    <n v="3.7326322007345194"/>
    <n v="3.7326322007345194"/>
    <n v="9.2445274845690903"/>
    <n v="9.2445274845690903"/>
    <m/>
    <n v="9.2445809898040405"/>
    <n v="32.365067803316428"/>
    <n v="13.770311209033324"/>
    <n v="0"/>
    <n v="9.2445809898040405"/>
    <x v="2"/>
    <m/>
    <x v="12"/>
    <x v="6"/>
    <s v="BSS Hardware issue"/>
    <s v="ACTIVE"/>
    <s v="(05-10-2026 ocm ran 18h)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05-10-2026 ocm ran 12h)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s v="EXN_152"/>
    <m/>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9.2444204740991864"/>
    <n v="6.8521218290848447"/>
    <n v="7.896070718225737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2"/>
    <m/>
    <x v="13"/>
    <x v="7"/>
    <s v="ACCESS-ISSUE"/>
    <s v="ACCESS-ISSUE"/>
    <s v="(05-10-2026 ocm ran 18h) 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10-2026 ocm ran 12h) 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SUO_133"/>
    <m/>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2"/>
    <m/>
    <x v="7"/>
    <x v="4"/>
    <s v="SPARE-ISSUE"/>
    <s v="SPARE-ISSUE"/>
    <s v="(05-10-2026 ocm ran 18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10-2026 ocm ran 12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NRO_073"/>
    <m/>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2"/>
    <m/>
    <x v="13"/>
    <x v="7"/>
    <s v="ACCESS-ISSUE"/>
    <s v="ACCESS-ISSUE"/>
    <s v="(05-10-2026 ocm ran 18h) 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10-2026 ocm ran 12h) 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s v="NRO_085"/>
    <m/>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32.364318429792696"/>
    <n v="13.770311209033324"/>
    <n v="0"/>
    <n v="9.2444739793341402"/>
    <x v="1"/>
    <m/>
    <x v="4"/>
    <x v="2"/>
    <s v="EXCLU"/>
    <s v="Exclu"/>
    <s v=""/>
    <s v="SUO_016"/>
    <m/>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5.1945182132270693"/>
    <n v="0.60942976521179115"/>
    <n v="8.9190876114083977E-4"/>
    <n v="6.9182785326033827"/>
    <n v="5.6409828058686244"/>
    <n v="3.4201329048159672"/>
    <n v="8.0308346325309916"/>
    <n v="8.0388315974561237"/>
    <n v="4.0565582910412123"/>
    <n v="6.1543681707013791"/>
    <n v="6.1543681707013791"/>
    <n v="6.1630896633593295"/>
    <n v="9.2437070709664901"/>
    <m/>
    <n v="9.2280300371254995"/>
    <n v="43.040143440084094"/>
    <n v="9.1802074726888829"/>
    <n v="0"/>
    <n v="9.2280300371254995"/>
    <x v="0"/>
    <m/>
    <x v="7"/>
    <x v="4"/>
    <s v="Warehouse HUAWEI"/>
    <s v="SPARE-ISSUE"/>
    <s v="(05-10-2026 top offenders):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05-10-2026 ocm ran 18h)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05-10-2026 ocm ran 12h)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s v="ADM_100"/>
    <m/>
  </r>
  <r>
    <s v="Emana-Bilick-IHS"/>
    <s v="CTR_160"/>
    <s v="Yaounde"/>
    <s v="IHS"/>
    <s v="Grid-Gen"/>
    <s v="CENTRE"/>
    <s v="Yaounde"/>
    <s v="ZTE"/>
    <n v="4.3638512925437958"/>
    <n v="13.934903390947767"/>
    <n v="0"/>
    <n v="0"/>
    <n v="0"/>
    <n v="0"/>
    <n v="0"/>
    <n v="0"/>
    <n v="0"/>
    <n v="0"/>
    <n v="5.2243046459665603"/>
    <n v="35.558865746091257"/>
    <n v="9.7253076907711318"/>
    <n v="3.4415102173596646"/>
    <n v="35.558865746091257"/>
    <n v="13.868556899607057"/>
    <n v="28.43162958397183"/>
    <n v="0"/>
    <n v="0"/>
    <n v="0"/>
    <n v="0"/>
    <n v="0"/>
    <n v="0"/>
    <n v="0.13174772353060413"/>
    <m/>
    <n v="9.1611841635918996"/>
    <n v="7.0316215643721855E-2"/>
    <n v="0.13579056886685623"/>
    <n v="17.460702458264659"/>
    <n v="9.1611841635918996"/>
    <x v="0"/>
    <m/>
    <x v="12"/>
    <x v="6"/>
    <s v="BSS Hardware issue"/>
    <s v="ACTIVE"/>
    <s v="(05-10-2026  cell dashboard ): 10/04/2026 : Interferance GPS  || (05-10-2026 top offenders):"/>
    <s v="CTR_160"/>
    <m/>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n v="17.996878147891319"/>
    <n v="19.828273164913121"/>
    <n v="0"/>
    <n v="0"/>
    <n v="0.71968108026356037"/>
    <n v="4.062527644371392"/>
    <n v="4.062527644371392"/>
    <n v="17.763488313029882"/>
    <n v="5.098799199847047"/>
    <m/>
    <n v="9.0978339654085065"/>
    <n v="7.0037698484067326"/>
    <n v="6.0474616726338022"/>
    <n v="11.634950653034686"/>
    <n v="9.0978339654085065"/>
    <x v="0"/>
    <m/>
    <x v="10"/>
    <x v="0"/>
    <s v="AKTIVCO Defaut GE &amp; Power Cabinet"/>
    <s v="PASSIVE"/>
    <s v="(05-10-2026 top offenders):  ||(05-10-2026 capture de la courbe): capture de la courbe power sur la platforme Elastic , Moulanga LIT_670 ||(05-10-2026  groupe whatsapp incident ):LIT_670_Z_Moulanga(LIT-670) = INC-20260510-00000282 , Fme is was managing with level zero but he is unreachable now"/>
    <s v="LIT_670"/>
    <m/>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57.190300999049718"/>
    <n v="13.868556899607057"/>
    <n v="13.868556899607057"/>
    <n v="57.190300999049718"/>
    <n v="36.73847782600383"/>
    <n v="4.410686208205278"/>
    <n v="13.868556899607057"/>
    <n v="13.868556899607057"/>
    <n v="40.563870269067138"/>
    <n v="0"/>
    <n v="0"/>
    <n v="0.95273204863697214"/>
    <n v="6.2424557618717413"/>
    <m/>
    <n v="8.9334837187137026"/>
    <n v="8.3430252309069614E-2"/>
    <n v="0.11916206806273866"/>
    <n v="17.031180573339721"/>
    <n v="8.9334837187137026"/>
    <x v="0"/>
    <m/>
    <x v="0"/>
    <x v="0"/>
    <s v="AKTIVCO Coupure ENEO &amp; Baisse de tension"/>
    <s v="PASSIVE"/>
    <s v="(05-10-2026  retour CAMUSAT ):  Grid outage Grid only site"/>
    <s v="CTR_868"/>
    <m/>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9.2457045997380387"/>
    <n v="0.31767841498945631"/>
    <n v="2.428923645889514"/>
    <n v="9.2457045997380387"/>
    <n v="4.8917517756603965"/>
    <n v="3.8859068637942213"/>
    <n v="8.7917305162470445"/>
    <n v="2.1611834501887661"/>
    <n v="7.0594093592783764"/>
    <n v="4.7698490153609985"/>
    <n v="4.7698490153609985"/>
    <n v="4.8708133937157729"/>
    <n v="6.9571608552847479"/>
    <m/>
    <n v="8.5356187916092363"/>
    <n v="3.9734282140130848"/>
    <n v="3.3649072969049096"/>
    <n v="13.113567515272495"/>
    <n v="8.5356187916092363"/>
    <x v="0"/>
    <m/>
    <x v="12"/>
    <x v="6"/>
    <s v="BSS Hardware issue"/>
    <s v="ACTIVE"/>
    <s v="05-10-2026: hardware issue,  site with GPS issue (alarm : TDD down 09Apr 02pm)   ||  (05-10-2026 top offenders):"/>
    <s v="CTR_675"/>
    <m/>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0"/>
    <n v="2.3459726966353061"/>
    <n v="8.4181569658108524E-2"/>
    <n v="0"/>
    <n v="1.6504403124134996"/>
    <n v="2.0295427371280668"/>
    <n v="1.4622980712432903"/>
    <n v="0"/>
    <n v="0.11152274471867687"/>
    <n v="10.690613469621868"/>
    <n v="10.690613469621868"/>
    <n v="3.051029012678601"/>
    <n v="3.8542674348591599"/>
    <m/>
    <n v="7.9581367907702756"/>
    <n v="8.2930669959913508E-2"/>
    <n v="0.12038397067773712"/>
    <n v="15.160217579733271"/>
    <n v="7.9581367907702756"/>
    <x v="0"/>
    <m/>
    <x v="6"/>
    <x v="3"/>
    <s v="No root cause"/>
    <s v="No root cause"/>
    <s v="(05-10-2026 top offenders):"/>
    <s v="CTR_594"/>
    <m/>
  </r>
  <r>
    <s v="Akak-IHS"/>
    <s v="CTR_513"/>
    <s v="Yaounde"/>
    <s v="IHS"/>
    <s v="Grid-Gen"/>
    <s v="CENTRE"/>
    <s v="Yaounde"/>
    <s v="ZTE"/>
    <n v="0"/>
    <n v="0"/>
    <n v="0"/>
    <n v="0"/>
    <n v="0"/>
    <n v="0"/>
    <n v="0"/>
    <n v="0"/>
    <n v="1.0701046990437546E-3"/>
    <n v="2.6651670932817404"/>
    <n v="0"/>
    <n v="0"/>
    <n v="0"/>
    <n v="0"/>
    <n v="0"/>
    <n v="0"/>
    <n v="0"/>
    <n v="0"/>
    <n v="0"/>
    <n v="4.5509947693282315"/>
    <n v="0"/>
    <n v="0"/>
    <n v="0"/>
    <n v="0"/>
    <m/>
    <n v="7.7790547693853025"/>
    <n v="6.7689661443033629"/>
    <n v="5.7304576333425121"/>
    <n v="9.3744459547308079"/>
    <n v="7.7790547693853025"/>
    <x v="0"/>
    <m/>
    <x v="10"/>
    <x v="0"/>
    <s v="AKTIVCO Defaut GE &amp; Power Cabinet"/>
    <s v="PASSIVE"/>
    <s v="(05-10-2026 top offenders): Indisponibilité des services mobiles Voix &amp; Data dans la localité de CTR_750_Z_Nkometou-II(CTR-750) et environs...;..;(05-10-2026  groupe whatsapp incident ) impacted by  CTR_750_Z_Nkometou-II(CTR-750) ,Probleme d'energie || Action : RCA attendu de CAMUSAT"/>
    <s v="CTR_750"/>
    <s v=" impacted by  CTR_750_Z_Nkometou-II(CTR-750) ,Probleme d'energie || Action : RCA attendu de CAMUSAT"/>
  </r>
  <r>
    <s v="Kotto-Denver"/>
    <s v="LIT_657"/>
    <s v="Douala"/>
    <s v="CAMUSAT"/>
    <s v="Good Grid no GE - 12h"/>
    <s v="LITTORAL"/>
    <s v="Douala"/>
    <s v="ZTE"/>
    <n v="0"/>
    <n v="0"/>
    <n v="0"/>
    <n v="0"/>
    <n v="0"/>
    <n v="0"/>
    <n v="0.11084501174261581"/>
    <n v="1.8771776630625534"/>
    <n v="0.44414695533811016"/>
    <n v="16.078768980090342"/>
    <n v="0"/>
    <n v="2.5879412041674152"/>
    <n v="0"/>
    <n v="0"/>
    <n v="2.5879412041674152"/>
    <n v="3.8850329449566678"/>
    <n v="1.799488061911978"/>
    <n v="0.69499733187228385"/>
    <n v="19.366077110317807"/>
    <n v="36.497026535742918"/>
    <n v="0"/>
    <n v="0"/>
    <n v="0"/>
    <n v="0"/>
    <m/>
    <n v="7.613687923226407"/>
    <n v="6.4419894967806917"/>
    <n v="5.5898857064169638"/>
    <n v="9.2373710510936426"/>
    <n v="7.613687923226407"/>
    <x v="0"/>
    <m/>
    <x v="0"/>
    <x v="0"/>
    <s v="AKTIVCO Coupure ENEO &amp; Baisse de tension"/>
    <s v="PASSIVE"/>
    <s v="(05-10-2026 top offenders):..;..;(05-10-2026 ticket): INC-20260510-00004073...2026-05-10 08:34:05... grid only site probable grid outage / FME will check...Grid Outage...user:OCM_NOC.CAMUSAT || (05-10-2026  retour CAMUSAT ):  Grid outage Grid only site"/>
    <s v="LIT_657"/>
    <m/>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7656599121658062"/>
    <n v="2.2558877160541391"/>
    <n v="0.29998601729859914"/>
    <n v="0.7656599121658062"/>
    <n v="1.2810223352252783"/>
    <n v="1.8390105954633267"/>
    <n v="4.4314105692100911"/>
    <n v="1.3342957141593401"/>
    <n v="4.289389840568667"/>
    <n v="5.6152138925272439"/>
    <n v="5.6152138925272439"/>
    <n v="8.9134549257632703"/>
    <n v="16.649313135463839"/>
    <m/>
    <n v="7.5757170414886739"/>
    <n v="10.515583971799575"/>
    <n v="17.885466711547682"/>
    <n v="0.13372327176180376"/>
    <n v="7.5757170414886739"/>
    <x v="0"/>
    <m/>
    <x v="10"/>
    <x v="0"/>
    <s v="AKTIVCO Defaut GE &amp; Power Cabinet"/>
    <s v="PASSIVE"/>
    <s v="(05-10-2026  retour CAMUSAT ):  Souci avec le GE "/>
    <s v="NRD_134"/>
    <m/>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0"/>
    <n v="1.0206301917912985"/>
    <n v="2.0140083839136156"/>
    <n v="0"/>
    <n v="4.3879464833505972"/>
    <n v="0"/>
    <n v="10.231966595611715"/>
    <n v="3.7063076251380416"/>
    <n v="8.9601649958765375"/>
    <n v="2.040511310293267"/>
    <n v="2.040511310293267"/>
    <n v="2.1614153062068935"/>
    <n v="0"/>
    <m/>
    <n v="7.3044098301244444"/>
    <n v="2.50140882222462"/>
    <n v="2.1312106653610381"/>
    <n v="11.949901448342731"/>
    <n v="7.3044098301244444"/>
    <x v="0"/>
    <m/>
    <x v="2"/>
    <x v="1"/>
    <s v="MPR ISSUE"/>
    <s v="ACTIVE"/>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961...2026-05-10 18:20:23...Vu le retour de CAMUSAT, le FME a été alerté pour la prise en charge , ETA : 01H30...Reset physique du MPR à Notre Dame Yassa...Others...MPR planté après resolution du probleme d'energie...user:OCM_NOC.CAMUSAT"/>
    <s v="LIT_620"/>
    <s v="mpacted by   LIT_620_Z_Notre-Dame-de-Yassa(LIT-620) ,MPR plante , apres resolution du probleme d'energie || Action :Reset physique du MPR a Notre Dame de Yassa"/>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5.0979787862444468"/>
    <n v="2.573958502766577"/>
    <n v="9.2099274326333411"/>
    <n v="5.0979787862444468"/>
    <n v="0"/>
    <n v="0"/>
    <n v="0"/>
    <n v="9.9876438577417084E-2"/>
    <n v="4.3065471859100022"/>
    <n v="4.4056388810414537"/>
    <n v="4.4056388810414537"/>
    <n v="5.2367000253971518"/>
    <n v="9.6010328650555152"/>
    <m/>
    <n v="7.1717703526779735"/>
    <n v="6.6194661263183976"/>
    <n v="8.4359625277531283"/>
    <n v="6.5091769048760373"/>
    <n v="7.1717703526779735"/>
    <x v="0"/>
    <m/>
    <x v="1"/>
    <x v="0"/>
    <s v="Defaut GE &amp; Power Cabinet"/>
    <s v="PASSIVE"/>
    <s v="(05-10-2026 top offenders): Power status check Ongoing..;..;(hourly IHS): 10/05/2026 18:46 1:25:50 54.6 Rectifiers hanging due to base connectors faulty...;..;(05-10-2026 ocm ran 18h) Power status check Ongoing"/>
    <s v="NRD_101"/>
    <m/>
  </r>
  <r>
    <s v="Bonabappe-II"/>
    <s v="LIT_362"/>
    <s v="Douala"/>
    <s v="IHS"/>
    <s v="Grid-Gen"/>
    <s v="LITTORAL"/>
    <s v="Douala"/>
    <s v="ZTE"/>
    <n v="0"/>
    <n v="1.4447840243356067"/>
    <n v="0"/>
    <n v="0"/>
    <n v="0"/>
    <n v="0"/>
    <n v="0"/>
    <n v="1.5408437561531017"/>
    <n v="0"/>
    <n v="0"/>
    <n v="0"/>
    <n v="0"/>
    <n v="0.44489602862744065"/>
    <n v="1.9620191306184063"/>
    <n v="0"/>
    <n v="0"/>
    <n v="0.29452848333347581"/>
    <n v="3.234480628251335"/>
    <n v="5.6243276175474337"/>
    <n v="1.3526480097479401"/>
    <n v="3.0267911412452597"/>
    <n v="3.0267911412452597"/>
    <n v="4.075226220133378"/>
    <n v="5.6093639868391385"/>
    <m/>
    <n v="7.1099361361515623"/>
    <n v="4.38458448736856"/>
    <n v="4.6046603153231267"/>
    <n v="9.4690098540713166"/>
    <n v="7.1099361361515623"/>
    <x v="0"/>
    <m/>
    <x v="6"/>
    <x v="3"/>
    <s v="No root cause"/>
    <s v="No root cause"/>
    <s v="(05-10-2026 top offenders):"/>
    <s v="LIT_362"/>
    <m/>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1.5381149891705399"/>
    <n v="7.0065996923805685"/>
    <n v="0"/>
    <n v="1.5381149891705399"/>
    <n v="17.804616003629793"/>
    <n v="22.854243892555782"/>
    <n v="7.1104355183444472"/>
    <n v="11.523743483062383"/>
    <n v="9.6702151338486964"/>
    <n v="23.575244768614827"/>
    <n v="23.575244768614827"/>
    <n v="13.868556899607057"/>
    <n v="29.969066840166313"/>
    <m/>
    <n v="7.0428762416781518"/>
    <n v="6.9885325867574704"/>
    <n v="5.957253383926477"/>
    <n v="7.7566337686897917"/>
    <n v="7.0428762416781518"/>
    <x v="0"/>
    <m/>
    <x v="0"/>
    <x v="0"/>
    <s v="AKTIVCO Coupure ENEO &amp; Baisse de tension"/>
    <s v="PASSIVE"/>
    <s v="(05-10-2026 top offenders): Power status check Ongoing..;..;(05-10-2026 ocm ran 18h) Power status check Ongoing..;..;(05-10-2026 ticket): INC-20260510-00012476...2026-05-10 18:16:29...Grid outage grid only site /Grid return awaited...Grid Outage...user:OCM_NOC.CAMUSAT || (05-10-2026  retour CAMUSAT ):  Grid outage Grid only site"/>
    <s v="CTR_776"/>
    <m/>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8.4012610589574876"/>
    <n v="9.1584616909373242"/>
    <n v="9.0566245748942453"/>
    <n v="8.4012610589574876"/>
    <n v="6.3430655566982939"/>
    <n v="5.4652432280671697"/>
    <n v="9.2449198562920731"/>
    <n v="7.6448417708744927"/>
    <n v="4.2424643672170355"/>
    <n v="7.4414806385682413"/>
    <n v="7.4414806385682413"/>
    <n v="7.4330120904063062"/>
    <n v="6.8612068662377581"/>
    <m/>
    <n v="6.9567666327681232"/>
    <n v="15.567735373227983"/>
    <n v="7.1581072561801804"/>
    <n v="4.4691992862904755"/>
    <n v="6.9567666327681232"/>
    <x v="2"/>
    <m/>
    <x v="7"/>
    <x v="4"/>
    <s v="Warehouse HUAWEI"/>
    <s v="SPARE-ISSUE"/>
    <s v="(05-10-2026 ocm ran 18h) 09.05.26: Carte EAC faulty et commande passée au SPM, vérifications en cours..;..;(05-10-2026 ocm ran 12h) 09.05.26: Carte EAC faulty et commande passée au SPM, vérifications en cours..;..;(05-10-2026 ticket): INC-20260510-00017453...Transmission Board fault"/>
    <s v="EXN_274"/>
    <m/>
  </r>
  <r>
    <s v="LIT_837_Z_Yassa-Hotel-Midi"/>
    <s v="LIT_837"/>
    <s v="Douala"/>
    <s v="ESCO"/>
    <s v="Bad Grid + Solar + GE"/>
    <s v="LIT"/>
    <s v="Douala"/>
    <s v="ZTE"/>
    <n v="0"/>
    <n v="18.876022663390717"/>
    <n v="0"/>
    <n v="1.3554659521220727E-3"/>
    <n v="0"/>
    <n v="0"/>
    <n v="27.886215053947545"/>
    <n v="0"/>
    <n v="0"/>
    <n v="1.5338167352961737E-3"/>
    <n v="0"/>
    <n v="0"/>
    <n v="0"/>
    <s v=""/>
    <n v="0"/>
    <n v="7.8105871878504605"/>
    <n v="20.469890107381442"/>
    <n v="0"/>
    <n v="0"/>
    <n v="0"/>
    <n v="0"/>
    <n v="0"/>
    <n v="0"/>
    <n v="0"/>
    <m/>
    <n v="6.9084354213216228"/>
    <n v="4.8832925674136423"/>
    <n v="4.1572314534308479"/>
    <n v="9.2340878198688028"/>
    <n v="6.9084354213216228"/>
    <x v="1"/>
    <m/>
    <x v="4"/>
    <x v="2"/>
    <s v="EXCLU"/>
    <s v="Exclu"/>
    <s v=""/>
    <s v="LIT_837"/>
    <m/>
  </r>
  <r>
    <s v="Qtier-Tergal"/>
    <s v="LIT_420"/>
    <s v="Douala"/>
    <s v="IHS"/>
    <s v="Grid-Gen"/>
    <s v="LITTORAL"/>
    <s v="Douala"/>
    <s v="ZTE"/>
    <n v="10.57204586896782"/>
    <n v="16.435845083082928"/>
    <n v="0"/>
    <n v="1.6854149009939198E-2"/>
    <n v="0"/>
    <n v="0"/>
    <n v="1.9743431697357278E-2"/>
    <n v="3.521268687595061"/>
    <n v="0"/>
    <n v="0"/>
    <n v="23.779777446758718"/>
    <n v="0"/>
    <n v="0"/>
    <n v="0"/>
    <n v="0"/>
    <n v="8.3518104744701507"/>
    <n v="0"/>
    <n v="0"/>
    <n v="0"/>
    <n v="0"/>
    <n v="3.6356807150011545"/>
    <n v="3.6356807150011545"/>
    <n v="0"/>
    <n v="5.0366261168326161E-2"/>
    <m/>
    <n v="6.7860332788293327"/>
    <n v="4.0190151033735795"/>
    <n v="3.5732682558625819"/>
    <n v="9.6119672136529868"/>
    <n v="6.7860332788293327"/>
    <x v="0"/>
    <m/>
    <x v="1"/>
    <x v="0"/>
    <s v="Defaut GE &amp; Power Cabinet"/>
    <s v="PASSIVE"/>
    <s v="(05-10-2026 top offenders): Power status check Ongoing..;..;(05-10-2026 ticket): INC-20260510-00009535...2026-05-10 15:35:09...The technician is on the way to the site ETA 17h35...Grid Outage...user:OCM_NOC.CAMUSAT"/>
    <s v="LIT_420"/>
    <m/>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6.0577378557384733"/>
    <n v="28.765288229133677"/>
    <n v="9.7999831636860666"/>
    <n v="6.0577378557384733"/>
    <n v="6.0941035804276424"/>
    <n v="4.3903363838451286"/>
    <n v="10.854624849828641"/>
    <n v="11.763464770726502"/>
    <n v="17.312189491286492"/>
    <n v="7.0809184637291578"/>
    <n v="7.0809184637291578"/>
    <n v="8.1911877591436877"/>
    <n v="53.650769191257673"/>
    <m/>
    <n v="6.7112686305228104"/>
    <n v="1.8730591225735285"/>
    <n v="3.2314542808667484"/>
    <n v="10.276274331479403"/>
    <n v="6.7112686305228104"/>
    <x v="0"/>
    <m/>
    <x v="0"/>
    <x v="0"/>
    <s v="AKTIVCO Coupure ENEO &amp; Baisse de tension"/>
    <s v="PASSIVE"/>
    <s v="(05-10-2026  retour CAMUSAT ):  Mauvaises phases AC"/>
    <s v="LIT_654"/>
    <m/>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6.4626298036999943"/>
    <n v="6.2400480262988927"/>
    <n v="5.3320998593169016"/>
    <n v="6.4626298036999943"/>
    <n v="6.3579378939768807"/>
    <n v="11.18179152648295"/>
    <n v="9.6661309009140126"/>
    <n v="8.0570858052751877"/>
    <n v="8.6886259284941758"/>
    <n v="10.0192119463635"/>
    <n v="10.0192119463635"/>
    <n v="8.1323141656179612"/>
    <n v="1.5187817642744834"/>
    <m/>
    <n v="6.6489171967251934"/>
    <n v="9.2628812312906401"/>
    <n v="15.762543733488373"/>
    <n v="6.617762937572641E-2"/>
    <n v="6.6489171967251934"/>
    <x v="0"/>
    <m/>
    <x v="6"/>
    <x v="3"/>
    <s v="No root cause"/>
    <s v="No root cause"/>
    <s v="(05-10-2026 top offenders):"/>
    <s v="SUO_170"/>
    <m/>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9.2457045997380387"/>
    <n v="9.2457045997380387"/>
    <n v="9.2457045997380387"/>
    <n v="9.2457045997380387"/>
    <n v="9.2457045997380387"/>
    <n v="5.8382058767296465"/>
    <n v="5.9491400638638492"/>
    <n v="9.2457045997380387"/>
    <n v="9.383337899113382"/>
    <n v="9.2457045997380387"/>
    <n v="9.2457045997380387"/>
    <n v="9.2457045997380387"/>
    <n v="8.1970554999101104"/>
    <m/>
    <n v="6.6384836759095167"/>
    <n v="0"/>
    <n v="10.03298924555695"/>
    <n v="6.271074240424455"/>
    <n v="6.6384836759095167"/>
    <x v="0"/>
    <m/>
    <x v="12"/>
    <x v="6"/>
    <s v="BSS Hardware issue"/>
    <s v="ACTIVE"/>
    <s v="05-10-2026: hardware issue,  site with GPS issue (alarm : TDD down 09Apr 02pm)   ||  (05-10-2026 top offenders):"/>
    <s v="CTR_075"/>
    <m/>
  </r>
  <r>
    <s v="Nkol-Mbanda"/>
    <s v="CTR_262"/>
    <s v="Yaounde"/>
    <s v="IHS"/>
    <s v="Grid-Gen"/>
    <s v="CENTRE"/>
    <s v="Yaounde"/>
    <s v="ZTE"/>
    <n v="0"/>
    <n v="0"/>
    <n v="0"/>
    <n v="0"/>
    <n v="4.5035891311605933"/>
    <n v="6.1638030664920258"/>
    <n v="6.1638030664920258"/>
    <n v="6.1638030664920258"/>
    <n v="6.1638030664920258"/>
    <n v="6.1638030664920258"/>
    <n v="6.1638030664920258"/>
    <n v="6.1638030664920258"/>
    <n v="6.1638030664920258"/>
    <n v="6.1638030664920258"/>
    <n v="6.1638030664920258"/>
    <n v="6.1638030664920258"/>
    <n v="6.1638030664920258"/>
    <n v="6.1638030664920258"/>
    <n v="6.1638030664920258"/>
    <n v="6.2338949242793937"/>
    <n v="6.1638030664920258"/>
    <n v="6.1638030664920258"/>
    <n v="6.1638030664920258"/>
    <n v="6.1638030664920258"/>
    <m/>
    <n v="6.1638030664920258"/>
    <n v="0"/>
    <n v="0"/>
    <n v="11.819632409432067"/>
    <n v="6.1638030664920258"/>
    <x v="0"/>
    <m/>
    <x v="12"/>
    <x v="6"/>
    <s v="BSS Hardware issue"/>
    <s v="ACTIVE"/>
    <s v="05-10-2026: hardware issue,  site with GPS issue (alarm : TDD down 09Apr 02pm)(05-10-2026 top offenders):"/>
    <s v="CTR_262"/>
    <m/>
  </r>
  <r>
    <s v="Tabene"/>
    <s v="EST_007"/>
    <s v="CENTRE"/>
    <s v="CAMUSAT"/>
    <s v="Hybrid Solar - S3"/>
    <s v="EST"/>
    <s v="Tabene"/>
    <s v="NOKIA"/>
    <n v="0"/>
    <n v="0"/>
    <n v="0"/>
    <n v="0"/>
    <n v="0"/>
    <n v="0"/>
    <n v="0"/>
    <n v="0"/>
    <n v="0"/>
    <n v="0"/>
    <n v="0"/>
    <n v="0"/>
    <n v="0"/>
    <n v="0"/>
    <n v="0"/>
    <n v="0"/>
    <n v="0"/>
    <n v="7.0448559353714687E-3"/>
    <n v="1.6076361244517499"/>
    <n v="4.3260232853453022"/>
    <n v="6.163410694769043"/>
    <n v="6.163410694769043"/>
    <n v="4.9735720859774117"/>
    <n v="5.8806028818852187"/>
    <m/>
    <n v="6.1635177052389469"/>
    <n v="10.788980412375254"/>
    <n v="4.5901037363444415"/>
    <n v="5.9098162047160336"/>
    <n v="6.1635177052389469"/>
    <x v="0"/>
    <m/>
    <x v="14"/>
    <x v="8"/>
    <s v="Sites strategiques, MLL, Pylone, etc."/>
    <s v="PASSIVE"/>
    <s v="(05-10-2026 top offenders): 08/05/2026 : Feedback FME. Presence des gueppes sur site.||Rapport d'intervention en cour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05-10-2026 cells nokia): _x000a_09/05/2026 : Need BO RAN analysis_x000a_08/05/2026 : Need BO RAN analysis ..;..;(05-10-2026 cells nokia): 08/05/2026 : Feedback FME. Presence des gueppes sur site.||Rapport d'intervention en cour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s v="EST_007"/>
    <m/>
  </r>
  <r>
    <s v="Diang-MTN"/>
    <s v="EST_076"/>
    <s v="CENTRE"/>
    <s v="IHS"/>
    <s v="Grid-Gen"/>
    <s v="EST"/>
    <s v="Diang"/>
    <s v="NOKIA"/>
    <n v="0"/>
    <n v="0"/>
    <n v="0"/>
    <n v="0"/>
    <n v="0"/>
    <n v="0.37895974408802824"/>
    <n v="0"/>
    <n v="0"/>
    <n v="2.1924840126357958"/>
    <n v="0"/>
    <n v="0"/>
    <n v="0"/>
    <n v="0.38095727285957653"/>
    <n v="0"/>
    <n v="0"/>
    <n v="1.0101074955840346"/>
    <n v="1.6675263174415651"/>
    <n v="2.9619963017181599"/>
    <n v="9.7888005695810598"/>
    <n v="5.1851388139815606"/>
    <n v="0"/>
    <n v="0"/>
    <n v="1.9352308429856777"/>
    <n v="2.3766133611845914"/>
    <m/>
    <n v="5.8766404705036335"/>
    <n v="10.018249743214673"/>
    <n v="4.3794583507587275"/>
    <n v="5.7063584697515903"/>
    <n v="5.8766404705036335"/>
    <x v="0"/>
    <m/>
    <x v="6"/>
    <x v="3"/>
    <s v="No root cause"/>
    <s v="No root cause"/>
    <s v="(05-10-2026 top offenders):..;..;(05-10-2026 ticket): INC-20260510-00015753...Transmission Board fault"/>
    <s v="EST_076"/>
    <m/>
  </r>
  <r>
    <s v="CTR_935_Z_BATA-Mokolo-II-HIS"/>
    <s v="CTR_935"/>
    <s v="Yaounde"/>
    <s v="I_HS"/>
    <s v="Grid Only"/>
    <s v="CENTRE"/>
    <s v="Yaoundé"/>
    <s v="ZTE"/>
    <n v="0"/>
    <n v="0"/>
    <n v="0"/>
    <n v="27.364467672850438"/>
    <n v="0"/>
    <n v="0"/>
    <n v="0"/>
    <n v="4.9707255024498247"/>
    <n v="0.15421992221052261"/>
    <n v="0"/>
    <n v="0"/>
    <n v="20.548364451977982"/>
    <n v="9.054530395253872"/>
    <n v="8.5472472626721814"/>
    <n v="20.548364451977985"/>
    <n v="14.843689806610676"/>
    <n v="6.960121478285429"/>
    <n v="10.639016588049639"/>
    <n v="0"/>
    <n v="0"/>
    <n v="0.68632948381002878"/>
    <n v="0.68632948381002878"/>
    <n v="0.73760533397254291"/>
    <n v="6.2676388924559063"/>
    <m/>
    <n v="5.6291787588497684"/>
    <n v="2.0906272356310125"/>
    <n v="1.9714070537994155"/>
    <n v="8.9528585452659133"/>
    <n v="5.6291787588497684"/>
    <x v="0"/>
    <m/>
    <x v="3"/>
    <x v="0"/>
    <s v="Coupure ENEO &amp; Baisse de tension"/>
    <s v="PASSIVE"/>
    <s v="(05-10-2026 top offenders):..;..;(05-10-2026 ticket): INC-20260510-00009940...Grid only site, No space to deploy MDG// Grid return...Grid only site, No space to deploy MDG// Grid return...Grid Outage...Grid only site, No space to deploy MDG// Grid return"/>
    <s v="CTR_935"/>
    <m/>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
    <n v="0.60129183039268552"/>
    <n v="0.13768680461029642"/>
    <n v="0"/>
    <n v="4.5051942882091591"/>
    <n v="11.502448399551412"/>
    <n v="0"/>
    <n v="6.819420545439498"/>
    <n v="3.4808900702844765"/>
    <n v="1.3194390939209495"/>
    <n v="1.3194390939209495"/>
    <n v="0.10772387303707129"/>
    <n v="0.4889486720714088"/>
    <m/>
    <n v="5.6242562772341635"/>
    <n v="12.739974381417138"/>
    <n v="10.841888776686352"/>
    <n v="0.31686601352253507"/>
    <n v="5.6242562772341635"/>
    <x v="0"/>
    <m/>
    <x v="10"/>
    <x v="0"/>
    <s v="AKTIVCO Defaut GE &amp; Power Cabinet"/>
    <s v="PASSIVE"/>
    <s v="(05-10-2026 top offenders):..;..;(05-10-2026 ocm ran 12h) Power status check Ongoing || (05-10-2026  retour CAMUSAT ):  Automatisme"/>
    <s v="SUO_234"/>
    <m/>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0"/>
    <n v="0.30904623708383588"/>
    <n v="1.2065787183284673"/>
    <n v="0"/>
    <n v="0.39838214437567288"/>
    <n v="0"/>
    <n v="5.7569849300722256"/>
    <n v="1.999330114458399"/>
    <n v="3.4870788424606145"/>
    <n v="0.19695276985900334"/>
    <n v="0.19695276985900334"/>
    <n v="0.19818339026290291"/>
    <n v="0"/>
    <m/>
    <n v="5.3804507566353621"/>
    <n v="2.5111506780331641"/>
    <n v="2.1299356365453845"/>
    <n v="8.2586945434885859"/>
    <n v="5.3804507566353621"/>
    <x v="0"/>
    <m/>
    <x v="2"/>
    <x v="1"/>
    <s v="MPR ISSUE"/>
    <s v="ACTIVE"/>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779...impacted by notre dame de yassa due to power issue ...Grid Outage"/>
    <s v="LIT_620"/>
    <s v="mpacted by   LIT_620_Z_Notre-Dame-de-Yassa(LIT-620) ,MPR plante , apres resolution du probleme d'energie || Action :Reset physique du MPR a Notre Dame de Yassa"/>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0"/>
    <n v="0.30952778419840549"/>
    <n v="1.202744176490228"/>
    <n v="0"/>
    <n v="0.39479729363387556"/>
    <n v="0"/>
    <n v="5.7502967757032017"/>
    <n v="2.0001326929826813"/>
    <n v="3.4848137875143044"/>
    <n v="0.19345709450879331"/>
    <n v="0.19345709450879331"/>
    <n v="0.1966852436842417"/>
    <n v="0"/>
    <m/>
    <n v="5.3799692095207927"/>
    <n v="2.5081531839382274"/>
    <n v="2.1296168793414729"/>
    <n v="8.2587971444643635"/>
    <n v="5.3799692095207927"/>
    <x v="0"/>
    <m/>
    <x v="2"/>
    <x v="1"/>
    <s v="MPR ISSUE"/>
    <s v="ACTIVE"/>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784...impacted by notre dame de yassa due to power issue ...Grid Outage"/>
    <s v="LIT_620"/>
    <s v="mpacted by   LIT_620_Z_Notre-Dame-de-Yassa(LIT-620) ,MPR plante , apres resolution du probleme d'energie || Action :Reset physique du MPR a Notre Dame de Yassa"/>
  </r>
  <r>
    <s v="Nsimalen"/>
    <s v="CTR_010"/>
    <s v="Yaounde"/>
    <s v="IHS"/>
    <s v="Grid-Gen"/>
    <s v="CENTRE"/>
    <s v="Yaounde"/>
    <s v="ZTE"/>
    <n v="0"/>
    <n v="0"/>
    <n v="0"/>
    <n v="1.1129088870055419E-2"/>
    <n v="0"/>
    <n v="0"/>
    <n v="1.1396615044815888E-2"/>
    <n v="0"/>
    <n v="0"/>
    <n v="0"/>
    <n v="0"/>
    <n v="0"/>
    <n v="0.14854836730559065"/>
    <n v="0"/>
    <n v="0"/>
    <n v="0"/>
    <n v="10.039151563922346"/>
    <n v="0"/>
    <n v="0"/>
    <n v="0.44011622763837899"/>
    <n v="0"/>
    <n v="0"/>
    <n v="0"/>
    <n v="0"/>
    <m/>
    <n v="5.3359344011551428"/>
    <n v="5.0788790571082574"/>
    <n v="4.340198088476801"/>
    <n v="6.0473357125815603"/>
    <n v="5.3359344011551428"/>
    <x v="0"/>
    <m/>
    <x v="6"/>
    <x v="3"/>
    <s v="No root cause"/>
    <s v="No root cause"/>
    <s v="(05-10-2026 top offenders):..;..;(05-10-2026 ocm ran 12h) Power status check Ongoing..;..;(05-10-2026 ticket): INC-20260510-00007369...2026-05-10 15:40:25...Travaux nokia Full swap Nkolda-New_Nsimalen,Ambam-Fh_Ambam-New,Nyom-II-IHS_Nkometou...transmission work ...user:OCM_NOC.IHS  ||(05-10-2026 groupe whatsapp insicent): CTR_010_Z_Nsimalen(CTR-010)  INC-20260510-00007369, Site impacted by Essazok_ctr_749 not managed by IHS"/>
    <s v="CTR_749"/>
    <s v="Site impacted by Essazok_CTR_749 not managed by IHS"/>
  </r>
  <r>
    <s v="Stade-Abega"/>
    <s v="CTR_274"/>
    <s v="Yaounde"/>
    <s v="IHS"/>
    <s v="Grid-Gen"/>
    <s v="CENTRE"/>
    <s v="Yaounde"/>
    <s v="ZTE"/>
    <n v="0.52194356695859134"/>
    <n v="0"/>
    <n v="0"/>
    <n v="0"/>
    <n v="0"/>
    <n v="0.30061024503970812"/>
    <n v="0"/>
    <n v="0"/>
    <n v="0.77224105606492599"/>
    <n v="0"/>
    <n v="0.10799139921183183"/>
    <n v="0"/>
    <n v="0"/>
    <n v="0"/>
    <n v="0"/>
    <n v="0"/>
    <n v="0.30241158794976497"/>
    <n v="0"/>
    <n v="0"/>
    <n v="0"/>
    <n v="4.6381904672219809"/>
    <n v="4.6381904672219809"/>
    <n v="0"/>
    <n v="0"/>
    <m/>
    <n v="5.1868509815000294"/>
    <n v="0"/>
    <n v="0"/>
    <n v="9.9462411927322396"/>
    <n v="5.1868509815000294"/>
    <x v="0"/>
    <m/>
    <x v="6"/>
    <x v="3"/>
    <s v="No root cause"/>
    <s v="No root cause"/>
    <s v="(05-10-2026 top offenders):"/>
    <s v="CTR_274"/>
    <m/>
  </r>
  <r>
    <s v="laboratorie-T.Bella"/>
    <s v="CTR_937"/>
    <s v="Yaounde"/>
    <s v="ESCO"/>
    <m/>
    <s v="CENTRE"/>
    <s v="Yaounde"/>
    <s v="ZTE"/>
    <n v="6.2907888241118846"/>
    <n v="5.095731566376454"/>
    <n v="0"/>
    <n v="0"/>
    <n v="0"/>
    <n v="0"/>
    <n v="9.2457045997380387"/>
    <n v="7.4489809749652576"/>
    <n v="2.5207921343024204"/>
    <n v="6.7872460641549175"/>
    <n v="9.2457045997380387"/>
    <n v="9.2457045997380387"/>
    <n v="3.4146862595703023"/>
    <n v="9.2457045997380387"/>
    <n v="9.2457045997380387"/>
    <n v="7.0899251782794428"/>
    <n v="9.4093592783784619"/>
    <n v="0"/>
    <n v="0"/>
    <n v="0"/>
    <n v="0"/>
    <n v="0"/>
    <n v="4.3588931407715449E-2"/>
    <n v="0"/>
    <m/>
    <n v="5.1751511701238178"/>
    <n v="0"/>
    <n v="10.184027034010969"/>
    <n v="3.3677744288819289"/>
    <n v="5.1751511701238178"/>
    <x v="0"/>
    <m/>
    <x v="12"/>
    <x v="6"/>
    <s v="BSS Hardware issue"/>
    <s v="ACTIVE"/>
    <s v="05-10-2026: hardware issue,  site with GPS issue (alarm : TDD down 09Apr 02pm)   ||  (05-10-2026 top offenders):"/>
    <s v="CTR_937"/>
    <m/>
  </r>
  <r>
    <s v="Nyalla-II"/>
    <s v="LIT_341"/>
    <s v="Douala"/>
    <s v="IHS"/>
    <s v="Grid-Gen"/>
    <s v="LITTORAL"/>
    <s v="Douala"/>
    <s v="ZTE"/>
    <n v="13.868556899607057"/>
    <n v="13.868556899607057"/>
    <n v="13.868556899607057"/>
    <n v="13.868556899607057"/>
    <n v="51.126945093641304"/>
    <n v="0"/>
    <n v="0"/>
    <n v="1.7710411119957321"/>
    <n v="1.1486325488752502"/>
    <n v="0"/>
    <n v="10.849220821098468"/>
    <n v="0"/>
    <n v="0"/>
    <n v="0"/>
    <n v="0"/>
    <n v="0"/>
    <n v="1.1490427556765503"/>
    <n v="2.0634115508528028"/>
    <n v="13.315277100044804"/>
    <n v="9.7105045757676951"/>
    <n v="2.2001887664689104"/>
    <n v="2.2001887664689104"/>
    <n v="0.74379410614867936"/>
    <n v="0"/>
    <m/>
    <n v="5.0688005981171864"/>
    <n v="1.1241851811885266"/>
    <n v="1.2380529799973481"/>
    <n v="8.6150277323597457"/>
    <n v="5.0688005981171864"/>
    <x v="0"/>
    <m/>
    <x v="6"/>
    <x v="3"/>
    <s v="No root cause"/>
    <s v="No root cause"/>
    <s v="(05-10-2026 top offenders):"/>
    <s v="LIT_341"/>
    <m/>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20.140832912425484"/>
    <n v="18.491409199476077"/>
    <n v="18.491141673301318"/>
    <n v="20.140832912425484"/>
    <n v="2.0020767165192774"/>
    <n v="5.6570193161032201"/>
    <n v="0.38998182248817892"/>
    <n v="7.00501237041032"/>
    <n v="0.84413425676234821"/>
    <n v="6.1180560906079045"/>
    <n v="6.1180560906079045"/>
    <n v="2.675261747609386E-4"/>
    <n v="0"/>
    <m/>
    <n v="5.0185413474187648"/>
    <n v="8.7333239411851693"/>
    <n v="11.140883033956566"/>
    <n v="6.0021570829147199E-2"/>
    <n v="5.0185413474187648"/>
    <x v="0"/>
    <m/>
    <x v="10"/>
    <x v="0"/>
    <s v="AKTIVCO Defaut GE &amp; Power Cabinet"/>
    <s v="PASSIVE"/>
    <s v="(05-10-2026  retour CAMUSAT ):  Génératrice faulty"/>
    <s v="EXN_197"/>
    <m/>
  </r>
  <r>
    <s v="Mbouda-Marche-Ignames"/>
    <s v="OST_297"/>
    <s v="OUEST"/>
    <s v="CAMUSAT"/>
    <s v="Medium Grid + Solar + GE"/>
    <s v="OUEST"/>
    <s v="Mbouda"/>
    <s v="Huawei"/>
    <n v="0"/>
    <n v="0"/>
    <n v="0.1982368954978555"/>
    <n v="0"/>
    <n v="0.21241578276018522"/>
    <n v="0"/>
    <n v="0.2138425890255769"/>
    <n v="0"/>
    <n v="0.18735749772424398"/>
    <n v="0"/>
    <n v="0"/>
    <n v="0"/>
    <n v="0"/>
    <n v="0"/>
    <n v="0"/>
    <n v="0"/>
    <n v="0"/>
    <n v="0"/>
    <n v="1.6352091555304435"/>
    <n v="6.3156687583646534"/>
    <n v="8.9175391586979543E-5"/>
    <n v="8.9175391586979543E-5"/>
    <n v="3.027379698829733"/>
    <n v="0"/>
    <m/>
    <n v="4.9058414875311405"/>
    <n v="11.268704363152406"/>
    <n v="9.5761039199485918"/>
    <n v="0.15697949293776967"/>
    <n v="4.9058414875311405"/>
    <x v="0"/>
    <m/>
    <x v="10"/>
    <x v="0"/>
    <s v="AKTIVCO Defaut GE &amp; Power Cabinet"/>
    <s v="PASSIVE"/>
    <s v="(05-10-2026  retour CAMUSAT ):  Joint de culasse"/>
    <s v="OST_297"/>
    <m/>
  </r>
  <r>
    <s v="Ndjokloumbe-IHS"/>
    <s v="LIT_500"/>
    <s v="LITTORAL"/>
    <s v="IHS"/>
    <s v="Hybrid-Gen"/>
    <s v="LITTORAL"/>
    <s v="Ndjokloumbe"/>
    <s v="NOKIA"/>
    <n v="0"/>
    <n v="0"/>
    <n v="0"/>
    <n v="0"/>
    <n v="3.1407109232144901"/>
    <n v="1.0531151735374513"/>
    <n v="6.2353738111532296E-2"/>
    <n v="3.6060977227545345E-2"/>
    <n v="0.20585205939642395"/>
    <n v="6.482468978853726"/>
    <n v="5.5979681424939098"/>
    <n v="4.7076045920332845"/>
    <n v="4.7922494416687869"/>
    <n v="4.9152397026425287"/>
    <n v="4.7076045920332836"/>
    <n v="4.9729216747089708"/>
    <n v="5.0760059697574142"/>
    <n v="4.7777321199772844"/>
    <n v="5.2237330481697963"/>
    <n v="5.5517566838739505"/>
    <n v="4.7671380834567527"/>
    <n v="4.7671380834567527"/>
    <n v="5.0537192552726866"/>
    <n v="4.9856744937162683"/>
    <m/>
    <n v="4.8844010613954252"/>
    <n v="32.368439984173229"/>
    <n v="0.78100034636568405"/>
    <n v="0"/>
    <n v="4.8844010613954252"/>
    <x v="0"/>
    <m/>
    <x v="6"/>
    <x v="3"/>
    <s v="No root cause"/>
    <s v="No root cause"/>
    <s v="(05-10-2026 top offenders):..;..;(05-10-2026 ticket): INC-20260510-00016801...Others"/>
    <s v="LIT_500"/>
    <m/>
  </r>
  <r>
    <s v="Bastos-ART"/>
    <s v="CTR_722"/>
    <s v="Yaounde"/>
    <s v="CAMUSAT"/>
    <s v="Good Grid + GE"/>
    <s v="CENTRE"/>
    <s v="Yaounde"/>
    <s v="NOKIA"/>
    <n v="0"/>
    <n v="0"/>
    <n v="0"/>
    <n v="0"/>
    <n v="5.6483860251546583"/>
    <n v="3.0819728735592831"/>
    <n v="3.0819907086375999"/>
    <n v="3.0819907086375999"/>
    <n v="3.0819907086375999"/>
    <n v="4.361809019620118"/>
    <n v="3.0820620489508697"/>
    <n v="11.21894966234774"/>
    <n v="17.736089136137718"/>
    <n v="3.0819907086375999"/>
    <n v="11.21894966234774"/>
    <n v="7.2096743856306569"/>
    <n v="3.0821512243424563"/>
    <n v="3.0820085437159177"/>
    <n v="3.0819907086375999"/>
    <n v="3.0819907086375999"/>
    <n v="8.0193197508349048"/>
    <n v="8.0193197508349048"/>
    <n v="3.2195705027779917"/>
    <n v="5.9266024824926946"/>
    <m/>
    <n v="4.7519166622147377"/>
    <n v="0"/>
    <n v="4.9195393065883275"/>
    <n v="5.9452322103035318"/>
    <n v="4.7519166622147377"/>
    <x v="1"/>
    <m/>
    <x v="4"/>
    <x v="2"/>
    <s v="EXCLU"/>
    <s v="Exclu"/>
    <s v="(05-10-2026 ticket): INC-20260510-00001839...2026-05-10 04:12:18...Grid outage, Grid only /Awaiting Grid return...Transmission Board fault...user:OCM_NOC.CAMUSAT"/>
    <s v="CTR_722"/>
    <m/>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5.8057734727740131"/>
    <n v="6.7847277896314813"/>
    <s v=""/>
    <n v="5.8057734727740131"/>
    <n v="4.6215681742301671"/>
    <n v="4.6216216794651199"/>
    <n v="4.6214076585253103"/>
    <n v="4.6217821951699758"/>
    <n v="4.6218357004049269"/>
    <n v="4.621675184700071"/>
    <n v="4.621675184700071"/>
    <n v="4.6218357004049269"/>
    <n v="4.6217821951699758"/>
    <m/>
    <n v="4.7356811210921697"/>
    <n v="18.432215667701801"/>
    <n v="0"/>
    <n v="4.0337652550287739"/>
    <n v="4.7356811210921697"/>
    <x v="0"/>
    <m/>
    <x v="7"/>
    <x v="4"/>
    <s v="SPARE-ISSUE"/>
    <s v="SPARE-ISSUE"/>
    <s v="(05-10-2026 top offenders):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10-2026 ocm ran 18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10-2026 ocm ran 12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10-2026 ticket): INC-20260510-00018464...Grid Outage"/>
    <s v="CTR_860"/>
    <m/>
  </r>
  <r>
    <s v="Martap"/>
    <s v="ADM_060"/>
    <s v="Ngaoundere"/>
    <s v="IHS"/>
    <s v="Solar-Gen"/>
    <s v="ADAMAOUA"/>
    <s v="Martap"/>
    <s v="NOKIA"/>
    <n v="9.2513236249332245"/>
    <n v="9.4853174359718988"/>
    <n v="9.8285571753140903"/>
    <n v="4.3311258293502179"/>
    <n v="0.18861983891998182"/>
    <n v="7.7596062219251697E-3"/>
    <n v="0.10442139866642042"/>
    <n v="0.15819802111669609"/>
    <n v="6.2460578417842215E-2"/>
    <n v="0.21467540549097525"/>
    <n v="0.27380315256765925"/>
    <n v="5.6368447889778052E-3"/>
    <n v="1.596516682442076E-2"/>
    <n v="1.534083069162231E-2"/>
    <n v="5.6368447889778052E-3"/>
    <n v="7.0529685888112606E-2"/>
    <n v="8.1407194549417597E-2"/>
    <n v="0.49540607292063599"/>
    <n v="0.28150035397132728"/>
    <n v="1.3824585797682845E-2"/>
    <n v="1.9550064019798724E-2"/>
    <n v="1.9550064019798724E-2"/>
    <n v="0.17512080671238417"/>
    <s v=""/>
    <m/>
    <n v="4.6698527995438734"/>
    <n v="32.380804647314847"/>
    <n v="0.13043991981393255"/>
    <n v="4.0014380552761226E-3"/>
    <n v="4.6698527995438734"/>
    <x v="0"/>
    <m/>
    <x v="1"/>
    <x v="0"/>
    <s v="Defaut GE &amp; Power Cabinet"/>
    <s v="PASSIVE"/>
    <s v="(05-10-2026 top offenders): 09/05/2026 : Need BO RAN analysis ..;..;(05-10-2026 cells nokia): 09/05/2026 : Need BO RAN analysis ..;..;(05-10-2026 cells nokia): 09/05/2026 : Need BO RAN analysis ..;..;(05-10-2026 ticket): INC-20260510-00012166...Grid Outage"/>
    <s v="ADM_060"/>
    <m/>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m/>
    <n v="4.6228522998690194"/>
    <n v="10.790978741771879"/>
    <n v="9.1802074726888829"/>
    <n v="0"/>
    <n v="4.6228522998690194"/>
    <x v="0"/>
    <m/>
    <x v="6"/>
    <x v="3"/>
    <s v="No root cause"/>
    <s v="No root cause"/>
    <s v="(05-10-2026 top offenders):"/>
    <s v="LIT_756"/>
    <m/>
  </r>
  <r>
    <s v="Kossehone"/>
    <s v="EXN_243"/>
    <s v="EXTREME-NORD"/>
    <s v="CAMUSAT"/>
    <s v="Bad Grid + GE"/>
    <s v="EXTREME-NORD"/>
    <s v="KOSSEHONE"/>
    <s v="NOKIA"/>
    <n v="0"/>
    <n v="0"/>
    <n v="0"/>
    <n v="0"/>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m/>
    <n v="4.6228522998690194"/>
    <n v="0"/>
    <n v="13.770311209033324"/>
    <n v="0"/>
    <n v="4.6228522998690194"/>
    <x v="2"/>
    <m/>
    <x v="6"/>
    <x v="3"/>
    <s v="No root cause"/>
    <s v="No root cause"/>
    <s v=""/>
    <s v="EXN_243"/>
    <m/>
  </r>
  <r>
    <s v="Liberte-Indoor"/>
    <s v="LIT_673"/>
    <s v="Douala"/>
    <m/>
    <m/>
    <s v="LITTORAL"/>
    <s v="Douala"/>
    <s v="ZTE"/>
    <n v="0"/>
    <n v="0"/>
    <n v="0"/>
    <n v="0"/>
    <n v="0"/>
    <n v="0"/>
    <n v="0"/>
    <n v="0"/>
    <n v="0"/>
    <n v="0"/>
    <n v="0"/>
    <n v="0"/>
    <n v="0"/>
    <n v="0"/>
    <n v="0"/>
    <n v="0"/>
    <n v="0"/>
    <n v="1.8548481450091792E-3"/>
    <n v="0"/>
    <n v="0"/>
    <n v="0"/>
    <n v="0"/>
    <n v="0"/>
    <n v="3.3406350143964749"/>
    <m/>
    <n v="4.6228522998690194"/>
    <n v="0"/>
    <n v="0"/>
    <n v="8.8647243070740505"/>
    <n v="4.6228522998690194"/>
    <x v="0"/>
    <m/>
    <x v="13"/>
    <x v="7"/>
    <s v="ACCESS-ISSUE"/>
    <s v="ACCESS-ISSUE"/>
    <s v="(05-10-2026 top offenders): 09/05/2026 : Mail initie ce jour du cote de OCM pour avoir l'access au site _x000a_08/05/2026 : Need BO RAN analysis || Site unstable check the port 5 to Optical link of RRU 81 ||Acess issue || Demande d'access en cours pour le FME Etaba fidele  ..;..;(05-10-2026 cells zte): 08/05/2026 : Need BO RAN analysis || Site unstable check the port 5 to Optical link of RRU 81 ||Acess issue || Demande d'access en cours pour le FME Etaba fidele  ..;..;(05-10-2026 cells zte): 09/05/2026 : Mail initie ce jour du cote de OCM pour avoir l'access au site _x000a_08/05/2026 : Need BO RAN analysis || Site unstable check the port 5 to Optical link of RRU 81 ||Acess issue || Demande d'access en cours pour le FME Etaba fidele  ..;..;(05-10-2026 cells zte): 09/05/2026 : Mail initie ce jour du cote de OCM pour avoir l'access au site _x000a_08/05/2026 : Need BO RAN analysis || Site unstable check the port 5 to Optical link of RRU 81 ||Acess issue || Demande d'access en cours pour le FME Etaba fidele  "/>
    <s v="LIT_673"/>
    <m/>
  </r>
  <r>
    <s v="Nkolmeyang-IHS"/>
    <s v="CTR_442"/>
    <s v="CENTRE"/>
    <s v="IHS"/>
    <s v="Grid-Gen"/>
    <s v="CENTRE"/>
    <s v="Nkolmeyang"/>
    <s v="NOKIA"/>
    <n v="0"/>
    <n v="0"/>
    <n v="0"/>
    <n v="0"/>
    <n v="0"/>
    <n v="0"/>
    <n v="0"/>
    <n v="0"/>
    <n v="1.4814390961181438"/>
    <n v="4.6738916522999867"/>
    <n v="4.6738916522999867"/>
    <n v="0"/>
    <n v="0"/>
    <n v="0"/>
    <n v="0"/>
    <n v="0"/>
    <n v="0"/>
    <n v="4.6214076585253103"/>
    <n v="4.6217821951699758"/>
    <n v="4.6218357004049269"/>
    <n v="4.621675184700071"/>
    <n v="4.621675184700071"/>
    <n v="4.6218357004049269"/>
    <n v="4.6217821951699758"/>
    <m/>
    <n v="4.6219962161097845"/>
    <n v="32.366941237125765"/>
    <n v="0"/>
    <n v="0"/>
    <n v="4.6219962161097845"/>
    <x v="0"/>
    <m/>
    <x v="14"/>
    <x v="8"/>
    <s v="Sites strategiques, MLL, Pylone, etc."/>
    <s v="PASSIVE"/>
    <s v="(05-10-2026 top offenders):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10-2026 ocm ran 18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10-2026 ocm ran 12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m/>
  </r>
  <r>
    <s v="Nkeng-Likok-II"/>
    <s v="LIT_658"/>
    <s v="LITTORAL"/>
    <s v="CAMUSAT"/>
    <s v="Hybrid Solar - S3"/>
    <s v="LITTORAL"/>
    <s v="Nkeng-Likok-II"/>
    <s v="NOKIA"/>
    <n v="0"/>
    <n v="0"/>
    <n v="0"/>
    <n v="0"/>
    <n v="0"/>
    <n v="0"/>
    <n v="0"/>
    <n v="0"/>
    <n v="0"/>
    <n v="0"/>
    <n v="0"/>
    <n v="0"/>
    <n v="0"/>
    <n v="0"/>
    <n v="0"/>
    <n v="0"/>
    <n v="0"/>
    <n v="0"/>
    <n v="0"/>
    <n v="0"/>
    <n v="3.2097433746251065"/>
    <n v="3.2097433746251065"/>
    <n v="8.3098623702676395"/>
    <n v="4.6217821951699758"/>
    <m/>
    <n v="4.6219962161097845"/>
    <n v="32.366941237125765"/>
    <n v="0"/>
    <n v="0"/>
    <n v="4.6219962161097845"/>
    <x v="1"/>
    <m/>
    <x v="4"/>
    <x v="2"/>
    <s v="EXCLU"/>
    <s v="Exclu"/>
    <s v=""/>
    <s v="LIT_658"/>
    <m/>
  </r>
  <r>
    <s v="Nkomekui"/>
    <s v="SUD_016"/>
    <s v="CENTRE"/>
    <s v="IHS"/>
    <s v="Grid-Gen"/>
    <s v="SUD"/>
    <s v="Nkomekui"/>
    <s v="ZTE"/>
    <n v="4.6737834390716344"/>
    <n v="4.6739457589141615"/>
    <n v="4.6738375456858101"/>
    <n v="4.6735129060007585"/>
    <n v="0"/>
    <n v="0"/>
    <n v="0"/>
    <n v="0"/>
    <n v="0"/>
    <n v="0"/>
    <n v="0"/>
    <n v="0"/>
    <n v="0"/>
    <n v="4.6216216794651199"/>
    <n v="4.6217286899350229"/>
    <n v="4.6215681742301671"/>
    <n v="5.1042388987338523"/>
    <n v="0"/>
    <n v="0"/>
    <n v="0"/>
    <n v="0"/>
    <n v="0"/>
    <n v="0"/>
    <n v="4.6217821951699758"/>
    <m/>
    <n v="4.6219962161097845"/>
    <n v="32.366941237125765"/>
    <n v="0"/>
    <n v="0"/>
    <n v="4.6219962161097845"/>
    <x v="1"/>
    <m/>
    <x v="4"/>
    <x v="2"/>
    <s v="EXCLU"/>
    <s v="Exclu"/>
    <s v=""/>
    <s v="SUD_016"/>
    <m/>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4.6215681742301671"/>
    <n v="4.6735670126149351"/>
    <n v="4.6214611637602614"/>
    <n v="4.6215681742301671"/>
    <n v="4.6215146689952142"/>
    <n v="4.6216216794651199"/>
    <n v="4.621675184700071"/>
    <n v="4.621675184700071"/>
    <n v="4.621675184700071"/>
    <n v="10.555708937229085"/>
    <n v="10.555708937229085"/>
    <n v="4.6215681742301671"/>
    <n v="4.6214076585253103"/>
    <m/>
    <n v="4.6216216794651199"/>
    <n v="32.364318429792696"/>
    <n v="0"/>
    <n v="0"/>
    <n v="4.6216216794651199"/>
    <x v="0"/>
    <m/>
    <x v="6"/>
    <x v="3"/>
    <s v="No root cause"/>
    <s v="No root cause"/>
    <s v="(05-10-2026 top offenders):"/>
    <s v="OST_186"/>
    <m/>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4.6213541532903575"/>
    <n v="4.6782552326955162"/>
    <n v="4.626811687255481"/>
    <n v="4.6213541532903575"/>
    <n v="4.9373739059962958"/>
    <n v="4.6267403469422108"/>
    <n v="4.7669775677518951"/>
    <n v="4.6810124902620469"/>
    <n v="4.6249390040321536"/>
    <n v="4.6303965379972771"/>
    <n v="4.6303965379972771"/>
    <n v="4.626758182020529"/>
    <n v="4.6265441610807212"/>
    <m/>
    <n v="4.6215146689952142"/>
    <n v="32.363569056268958"/>
    <n v="0"/>
    <n v="0"/>
    <n v="4.6215146689952142"/>
    <x v="0"/>
    <m/>
    <x v="6"/>
    <x v="3"/>
    <s v="No root cause"/>
    <s v="No root cause"/>
    <s v="(05-10-2026 top offenders):"/>
    <s v="OST_293"/>
    <m/>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3.6907172148385722E-2"/>
    <n v="0.11362917616934116"/>
    <n v="2.4884254435828985E-2"/>
    <n v="3.6907172148385722E-2"/>
    <n v="0.17454654455525967"/>
    <n v="0.21898095591804997"/>
    <n v="8.9369257866310808E-2"/>
    <n v="9.1682913999794433E-2"/>
    <n v="6.2611995032085976E-2"/>
    <n v="9.9447826867202271E-2"/>
    <n v="9.9447826867202271E-2"/>
    <n v="0.10774257834581222"/>
    <n v="3.2822242409982529E-2"/>
    <m/>
    <n v="4.5269697296918459"/>
    <n v="7.4667577904871525"/>
    <n v="10.308604432383543"/>
    <n v="0"/>
    <n v="4.5269697296918459"/>
    <x v="0"/>
    <m/>
    <x v="6"/>
    <x v="3"/>
    <s v="No root cause"/>
    <s v="No root cause"/>
    <s v="(05-10-2026 top offenders): Impacted by ADM_010_H_Ngaoundal..;..;(05-10-2026  groupe whatsapp incident ) impacted by   ADM_010_H_Ngaoundal  A determiner  || sans action..;..;(05-10-2026 ocm ran 18h) Power status check Ongoing..;..;(05-10-2026 ocm ran 12h) 10/05/2026 remplacement FSMF ce jour, ETA 14H_x000a_09.05.2026: FSMF reçu à la gare à Ngaoundal en ce moment,  ETA 10/05/2026 après travaux sur GORO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ticket): INC-20260510-00017298...Grid Outage"/>
    <s v="ADM_010"/>
    <s v=" impacted by   ADM_010_H_Ngaoundal  A determiner  || sans action"/>
  </r>
  <r>
    <s v="Stade-Omnisport-Roumde-Adja"/>
    <s v="NRD_174"/>
    <s v="Garoua"/>
    <s v="CAMUSAT"/>
    <s v="Medium Grid + GE"/>
    <s v="NORD"/>
    <s v="Garoua"/>
    <s v="Huawei"/>
    <n v="0"/>
    <n v="0"/>
    <n v="0"/>
    <n v="1.5567526460122192"/>
    <n v="0"/>
    <n v="8.1223086866819045"/>
    <n v="4.1915109307627993"/>
    <n v="0"/>
    <n v="0.86669563083385415"/>
    <n v="0"/>
    <n v="1.4492071237583217"/>
    <n v="0.3333376137521295"/>
    <n v="0"/>
    <n v="1.9723991461991308"/>
    <n v="0.3333376137521295"/>
    <n v="0"/>
    <n v="0"/>
    <n v="0.55966475759988354"/>
    <n v="1.3278572508867601"/>
    <n v="1.5944560015751941"/>
    <n v="0"/>
    <n v="0"/>
    <n v="5.0753282367813526"/>
    <n v="1.8673862050663033"/>
    <m/>
    <n v="4.3306245416384863"/>
    <n v="7.3857005543365748"/>
    <n v="9.4237911026789192"/>
    <n v="0.21529104750397812"/>
    <n v="4.3306245416384863"/>
    <x v="0"/>
    <m/>
    <x v="10"/>
    <x v="0"/>
    <s v="AKTIVCO Defaut GE &amp; Power Cabinet"/>
    <s v="PASSIVE"/>
    <s v="(05-10-2026 top offenders): Power status check Ongoing..;..;(05-10-2026 ocm ran 18h) Power status check Ongoing..;..;(05-10-2026 ticket): INC-20260510-00012617...2026-05-10 19:25:40...Auto TT closure RCA...Others...user:OCM_NOC.CAMUSAT || (05-10-2026  retour CAMUSAT ):  Batterie GE faulty"/>
    <s v="NRD_174"/>
    <m/>
  </r>
  <r>
    <s v="Minkwele-IHS"/>
    <s v="LIT_479"/>
    <s v="LITTORAL"/>
    <s v="IHS"/>
    <s v="Grid-Gen"/>
    <s v="LITTORAL"/>
    <s v="Minkwele"/>
    <s v="ZTE"/>
    <n v="0"/>
    <n v="0"/>
    <n v="0"/>
    <n v="0"/>
    <n v="1.7882341274937013"/>
    <n v="0"/>
    <n v="1.8224061375498317"/>
    <n v="0"/>
    <n v="9.1172920358527976E-2"/>
    <n v="4.857472755134367"/>
    <n v="0"/>
    <n v="1.1533231744727253"/>
    <n v="0"/>
    <n v="0"/>
    <n v="1.1533231744727253"/>
    <n v="0"/>
    <n v="0"/>
    <n v="0"/>
    <n v="0"/>
    <n v="0"/>
    <n v="0"/>
    <n v="0"/>
    <n v="0"/>
    <n v="0"/>
    <m/>
    <n v="4.2673813539249998"/>
    <n v="2.0481627359527437"/>
    <n v="1.7993844160878048"/>
    <n v="6.4638614739081577"/>
    <n v="4.2673813539249998"/>
    <x v="0"/>
    <m/>
    <x v="1"/>
    <x v="0"/>
    <s v="Defaut GE &amp; Power Cabinet"/>
    <s v="PASSIVE"/>
    <s v="(05-10-2026 top offenders):..;..;(hourly IHS): 10/05/2026 04:40 0:36:08 FME is on the way ETA 04:50..;..;(05-10-2026 ticket): INC-20260510-00002241...2026-05-10 05:05:22...FME is on site...Grid Outage...user:OCM_NOC.IHS"/>
    <s v="LIT_479"/>
    <m/>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2.0240852031629442"/>
    <n v="0"/>
    <n v="0.34710629421315908"/>
    <n v="2.0240852031629442"/>
    <n v="1.3820758889716434"/>
    <n v="15.174798035573136"/>
    <n v="25.836643523869043"/>
    <n v="1.4810605736331917"/>
    <n v="0"/>
    <n v="2.5835002696663842"/>
    <n v="2.5835002696663842"/>
    <n v="4.0942740837763569"/>
    <n v="0"/>
    <m/>
    <n v="4.207134459368838"/>
    <n v="3.5603985068482746"/>
    <n v="3.2649237872775929"/>
    <n v="4.9907850643622762"/>
    <n v="4.207134459368838"/>
    <x v="0"/>
    <m/>
    <x v="0"/>
    <x v="0"/>
    <s v="AKTIVCO Coupure ENEO &amp; Baisse de tension"/>
    <s v="PASSIVE"/>
    <s v="(05-10-2026 top offenders): Power status check Ongoing..;..;(05-10-2026 ticket): INC-20260510-00011226...2026-05-10 16:55:10...Impacted by LIT_791_Z_Mabanda-New /Main site up awaited...Grid Outage...user:OCM_NOC.CAMUSAT || (05-10-2026  retour CAMUSAT ):  Grid outage Grid only site"/>
    <s v="LIT_791"/>
    <s v="Impacted by LIT_791_Z_Mabanda-New /Main site up awaited"/>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1.2312803017980611"/>
    <n v="0.55713217647881341"/>
    <n v="0"/>
    <n v="1.2312803017980611"/>
    <n v="0"/>
    <n v="0.29914776861768155"/>
    <n v="1.9861321565035257"/>
    <n v="0"/>
    <n v="0"/>
    <n v="0"/>
    <n v="0"/>
    <n v="0"/>
    <n v="0"/>
    <m/>
    <n v="3.9529845933459469"/>
    <n v="5.0863727923455997"/>
    <n v="6.5345758064132262"/>
    <n v="1.9807118373618577"/>
    <n v="3.9529845933459469"/>
    <x v="0"/>
    <m/>
    <x v="1"/>
    <x v="0"/>
    <s v="Defaut GE &amp; Power Cabinet"/>
    <s v="PASSIVE"/>
    <s v="(05-10-2026 top offenders): Power status check Ongoing..;..;(hourly IHS): 10/05/2026 15:55 0:11:09 44.8 FME Emmanuel is on site."/>
    <s v="EXN_145"/>
    <m/>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4.9913417229006471"/>
    <n v="2.3851016535055876"/>
    <n v="3.9357413250195168"/>
    <n v="4.9913417229006471"/>
    <n v="0.27593266393779775"/>
    <n v="1.1990304237236893"/>
    <n v="1.0100442362261528"/>
    <n v="4.8036473420521211E-2"/>
    <n v="1.5412982105461215"/>
    <n v="4.3655634600622664"/>
    <n v="4.3655634600622664"/>
    <n v="1.5050645912574632"/>
    <n v="2.5970672615345864"/>
    <m/>
    <n v="3.9406992017118134"/>
    <n v="1.1908794248008665"/>
    <n v="11.231033639889979"/>
    <n v="4.8744716078819028E-4"/>
    <n v="3.9406992017118134"/>
    <x v="2"/>
    <m/>
    <x v="1"/>
    <x v="0"/>
    <s v="Defaut GE &amp; Power Cabinet"/>
    <s v="PASSIVE"/>
    <s v="(05-10-2026 cells nokia): 09/05/2026 : Need BO RAN analysis ..;..;(05-10-2026 ocm ran 18h) Power status check Ongoing..;..;(05-10-2026 ticket): INC-20260510-00012780...Grid Outage"/>
    <s v="EXN_125"/>
    <m/>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2.1525156021265119"/>
    <n v="0"/>
    <n v="0.28136619553523801"/>
    <n v="2.1525156021265119"/>
    <n v="1.5634586354595605"/>
    <n v="17.97046439690326"/>
    <n v="29.527666486889082"/>
    <n v="1.9482504501573774"/>
    <n v="1.7844174207337791"/>
    <n v="2.7663276574980102"/>
    <n v="2.7663276574980102"/>
    <n v="4.5505667274486132"/>
    <n v="0"/>
    <m/>
    <n v="3.890044601963857"/>
    <n v="3.3936628978174239"/>
    <n v="2.8864527338317854"/>
    <n v="4.6720380329505096"/>
    <n v="3.890044601963857"/>
    <x v="0"/>
    <m/>
    <x v="0"/>
    <x v="0"/>
    <s v="AKTIVCO Coupure ENEO &amp; Baisse de tension"/>
    <s v="PASSIVE"/>
    <s v="(05-10-2026 top offenders): Power status check Ongoing..;..;(05-10-2026 ticket): INC-20260510-00011223...2026-05-10 16:53:45...power issue here the power guy are taken point ...Grid Outage...user:OCM_NOC.CAMUSAT || (05-10-2026  retour CAMUSAT ):  Grid outage Grid only site"/>
    <s v="LIT_791"/>
    <m/>
  </r>
  <r>
    <s v="Masque"/>
    <s v="CTR_020"/>
    <s v="Yaounde"/>
    <s v="IHS"/>
    <s v="Grid-Gen"/>
    <s v="CENTRE"/>
    <s v="Yaounde"/>
    <s v="ZTE"/>
    <n v="5.7591608096269482"/>
    <n v="0"/>
    <n v="9.0566527695736171E-2"/>
    <n v="0"/>
    <n v="0"/>
    <n v="0.32948523683557179"/>
    <n v="6.3307572346211689"/>
    <n v="5.3269455216831743"/>
    <n v="9.2457045997380387"/>
    <n v="9.2457045997380387"/>
    <n v="9.579505925526421"/>
    <n v="1.8646396030054249"/>
    <n v="10.239047121703722"/>
    <n v="9.2457045997380387"/>
    <n v="1.8646396030054246"/>
    <n v="0"/>
    <n v="0"/>
    <n v="4.3411294027674332"/>
    <n v="0"/>
    <n v="2.2828900246267478E-3"/>
    <n v="0.21662486124309077"/>
    <n v="0.21662486124309077"/>
    <n v="0.43312487693795931"/>
    <n v="0"/>
    <m/>
    <n v="3.8034731318112156"/>
    <n v="0"/>
    <n v="0"/>
    <n v="7.293492964035484"/>
    <n v="3.8034731318112156"/>
    <x v="0"/>
    <m/>
    <x v="12"/>
    <x v="6"/>
    <s v="BSS Hardware issue"/>
    <s v="ACTIVE"/>
    <s v="05-10-2026: hardware issue,  site with GPS issue (alarm : TDD down 09Apr 02pm)   ||  (05-10-2026 top offenders):"/>
    <s v="CTR_020"/>
    <m/>
  </r>
  <r>
    <s v="Scalom-EHS-IHS"/>
    <s v="CTR_155"/>
    <s v="Yaounde"/>
    <s v="IHS"/>
    <s v="Grid-Lithium"/>
    <s v="CENTRE"/>
    <s v="Yaounde"/>
    <s v="ZTE"/>
    <n v="0"/>
    <n v="0"/>
    <n v="0"/>
    <n v="0"/>
    <n v="0"/>
    <n v="0"/>
    <n v="0"/>
    <n v="0"/>
    <n v="0"/>
    <n v="0"/>
    <n v="0"/>
    <n v="1.1646306141259522E-2"/>
    <n v="1.09329030085638E-2"/>
    <n v="1.2859091466842516E-2"/>
    <n v="1.1646306141259522E-2"/>
    <n v="0"/>
    <n v="0"/>
    <n v="0"/>
    <n v="0"/>
    <n v="0"/>
    <n v="0"/>
    <n v="0"/>
    <n v="0"/>
    <n v="0"/>
    <m/>
    <n v="3.7858699095119457"/>
    <n v="3.208442741867799"/>
    <n v="2.7403556820384152"/>
    <n v="4.6170439099343987"/>
    <n v="3.7858699095119457"/>
    <x v="0"/>
    <m/>
    <x v="1"/>
    <x v="0"/>
    <s v="Defaut GE &amp; Power Cabinet"/>
    <s v="PASSIVE"/>
    <s v="(05-10-2026 top offenders): 11/05/2026 Feedback IHS : Grid only site, No space to deploy MDG/Awaiting Grid return..;..;(hourly IHS): 10/05/2026 21:39 1:20:52 2V Grid only site, No space to deploy MDG/Awaiting Grid return..;..;(05-10-2026 ticket): INC-20260510-00015847...2026-05-11 03:41:54...user:OCM_NOC.IHS"/>
    <s v="CTR_155"/>
    <m/>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0.36884913542709874"/>
    <n v="0.14649293399488114"/>
    <n v="3.2675096935342242E-2"/>
    <n v="0.36884913542709874"/>
    <n v="0"/>
    <n v="0.67357076794513449"/>
    <n v="8.0693967965757949"/>
    <n v="5.5738749668476038"/>
    <n v="0.92147785594851217"/>
    <n v="11.988008406742514"/>
    <n v="11.988008406742514"/>
    <n v="13.493233278885418"/>
    <n v="2.0585685823700848"/>
    <m/>
    <n v="3.7513806004173738"/>
    <n v="13.3936778852879"/>
    <n v="5.477216152626573"/>
    <n v="0"/>
    <n v="3.7513806004173738"/>
    <x v="2"/>
    <m/>
    <x v="6"/>
    <x v="3"/>
    <s v="No root cause"/>
    <s v="No root cause"/>
    <s v="(05-10-2026 ocm ran 18h) Power status check Ongoing..;..;(05-10-2026 ticket): INC-20260510-00012791...2026-05-10 23:05:26...BO TX Analyse en cours_x000a__x000a_No Power Issue on Site, U1 = 51.3V / U2 = 53.6V and Site on GEN. TX FME Herman 656401745 / Huawei is informed....user:OCM_NOC.IHS"/>
    <s v="EXN_160"/>
    <m/>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2.0424611530298415E-2"/>
    <n v="8.6283189962236329E-2"/>
    <n v="1.4181256394976778E-2"/>
    <n v="2.0424611530298412E-2"/>
    <n v="0.10315746121911201"/>
    <n v="0.16441279799048905"/>
    <n v="6.7356797688287978E-2"/>
    <n v="0.24029798891628826"/>
    <n v="3.9208005643019489E-2"/>
    <n v="4.9893369904406945E-2"/>
    <n v="4.9893369904406945E-2"/>
    <n v="4.8270083571509047E-2"/>
    <n v="1.596516682442076E-2"/>
    <m/>
    <n v="3.7179147453062118"/>
    <n v="4.6221358943922883"/>
    <n v="9.108636007679852"/>
    <n v="0"/>
    <n v="3.7179147453062118"/>
    <x v="0"/>
    <m/>
    <x v="6"/>
    <x v="3"/>
    <s v="No root cause"/>
    <s v="No root cause"/>
    <s v="(05-10-2026 top offenders):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groupe whatsapp incident ) impacted by   ADM_010_H_Ngaoundal  A determiner  || sans action..;..;(05-10-2026 ocm ran 18h)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ocm ran 12h)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05-10-2026 ticket): INC-20260510-00017341...Grid Outage"/>
    <s v="ADM_010"/>
    <s v=" impacted by   ADM_010_H_Ngaoundal  A determiner  || sans action"/>
  </r>
  <r>
    <s v="Mora-Technical-School-MTN-IHS"/>
    <s v="EXN_134"/>
    <s v="EXTREME-NORD"/>
    <s v="IHS"/>
    <s v="Grid-Gen"/>
    <s v="EXTREME-NORD"/>
    <s v="Mora"/>
    <s v="Huawei"/>
    <n v="0"/>
    <n v="0"/>
    <n v="1.9974752663133892"/>
    <n v="0"/>
    <n v="1.1213270439713157"/>
    <n v="0"/>
    <n v="0"/>
    <n v="0"/>
    <n v="0"/>
    <n v="0"/>
    <n v="0"/>
    <n v="2.9687736314787707"/>
    <n v="1.3516849155188011"/>
    <n v="3.871478285435447"/>
    <n v="2.9687736314787707"/>
    <n v="0.27198494434028758"/>
    <n v="4.2982538744924137E-2"/>
    <n v="1.4235602811379067"/>
    <n v="1.0372524847831113"/>
    <n v="0"/>
    <n v="0"/>
    <n v="0"/>
    <n v="1.8892698461617488"/>
    <n v="0.31662614536872957"/>
    <m/>
    <n v="3.7176150647912727"/>
    <n v="4.1989896446570665"/>
    <n v="7.1236391192440953"/>
    <n v="1.3931502494161323"/>
    <n v="3.7176150647912727"/>
    <x v="2"/>
    <m/>
    <x v="6"/>
    <x v="3"/>
    <s v="No root cause"/>
    <s v="No root cause"/>
    <s v=""/>
    <s v="EXN_134"/>
    <m/>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0"/>
    <n v="0.20524608127659161"/>
    <n v="0.7867053045803335"/>
    <n v="0"/>
    <n v="0.23931108086281822"/>
    <n v="0"/>
    <n v="3.8162608829647895"/>
    <n v="1.7633363581626158"/>
    <n v="2.4085916566076824"/>
    <n v="0.12011925246766152"/>
    <n v="0.12011925246766152"/>
    <n v="0.12029760325083573"/>
    <n v="0"/>
    <m/>
    <n v="3.6846915102173603"/>
    <n v="2.5778449216455042"/>
    <n v="2.1904995052888205"/>
    <n v="4.9496762734012316"/>
    <n v="3.6846915102173603"/>
    <x v="0"/>
    <m/>
    <x v="2"/>
    <x v="1"/>
    <s v="MPR ISSUE"/>
    <s v="ACTIVE"/>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
    <s v="LIT_620"/>
    <s v="mpacted by   LIT_620_Z_Notre-Dame-de-Yassa(LIT-620) ,MPR plante , apres resolution du probleme d'energie || Action :Reset physique du MPR a Notre Dame de Yassa"/>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0"/>
    <n v="4.2940535617442016E-2"/>
    <n v="0.96152474224744811"/>
    <n v="0"/>
    <n v="0"/>
    <n v="0"/>
    <n v="0.1554148724577879"/>
    <n v="1.4589094063629852E-2"/>
    <n v="0"/>
    <n v="2.2278331378608747"/>
    <n v="2.2278331378608747"/>
    <n v="0"/>
    <n v="0"/>
    <m/>
    <n v="3.623338840805518"/>
    <n v="12.348801402027906"/>
    <n v="5.5402658350078724"/>
    <n v="0"/>
    <n v="3.623338840805518"/>
    <x v="2"/>
    <m/>
    <x v="1"/>
    <x v="0"/>
    <s v="Defaut GE &amp; Power Cabinet"/>
    <s v="PASSIVE"/>
    <s v="(hourly IHS): 10/05/2026 16:38 2:36:01 39 FME Joseph is managing with level 0...;..;(05-10-2026 cells nokia): 08/05/2026 : Cde de la ARMA en cours _x000a_07/05/2026 : Cde en cours _x000a_06/05/2026 : FME active || Aceess issue || ARMA faulty  ||Negociation en cours _x000a_04/05/2026 : Ghost town   _x000a_04/05/2026 : Check breaker and  interconnection FR(sfp, optical fiber) between system and radio module, swap its if needed..;..;(05-10-2026 cells nokia): 08/05/2026 : Cde de la ARMA en cours _x000a_07/05/2026 : Cde en cours _x000a_06/05/2026 : FME active || Aceess issue || ARMA faulty  ||Negociation en cours _x000a_04/05/2026 : Ghost town   _x000a_04/05/2026 : Check breaker and  interconnection FR(sfp, optical fiber) between system and radio module, swap its if needed..;..;(05-10-2026 cells nokia): 08/05/2026 : Cde de la ARMA en cours _x000a_07/05/2026 : Cde en cours _x000a_06/05/2026 : FME active || Aceess issue || ARMA faulty  ||Negociation en cours _x000a_04/05/2026 : Ghost town   _x000a_04/05/2026 : Check breaker and  interconnection FR(sfp, optical fiber) between system and radio module, swap its if needed..;..;(05-10-2026 ocm ran 12h) Power status check Ongoing..;..;(05-10-2026 ticket): INC-20260510-00017225...Grid Outage"/>
    <s v="NRO_047"/>
    <m/>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1.6651007467903993"/>
    <n v="0.36909694577850827"/>
    <s v=""/>
    <n v="2.4970358099836489"/>
    <n v="3.915459588566145"/>
    <n v="0.63439373574977242"/>
    <n v="0.31972944899595646"/>
    <n v="0.99616046433983096"/>
    <n v="5.1138520059469279"/>
    <n v="5.7972565369129043"/>
    <n v="5.7972565369129043"/>
    <n v="3.9612065644502654"/>
    <n v="6.5471324047678161"/>
    <m/>
    <n v="3.5363749989298956"/>
    <n v="10.083445239779543"/>
    <n v="5.7674865951970515"/>
    <n v="0.30728992245007847"/>
    <n v="3.5363749989298956"/>
    <x v="1"/>
    <m/>
    <x v="4"/>
    <x v="2"/>
    <s v="EXCLU"/>
    <s v="Exclu"/>
    <s v="(05-10-2026 ocm ran 18h) Power status check Ongoing"/>
    <s v="OST_342"/>
    <m/>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0.43537808793886928"/>
    <n v="2.3265844095354342E-3"/>
    <n v="0.51209957191440525"/>
    <n v="0.43537808793886928"/>
    <n v="1.8103652157212324E-2"/>
    <n v="6.1284595955616972E-2"/>
    <n v="1.2627689608937303E-2"/>
    <n v="2.3722026964623142E-2"/>
    <n v="1.8727916024701579E-3"/>
    <n v="4.2410389432502082"/>
    <n v="4.2410389432502082"/>
    <n v="6.0642775699035556E-3"/>
    <n v="0.81618706475335379"/>
    <m/>
    <n v="3.503646295605733"/>
    <n v="0.57914083825921536"/>
    <n v="10.190132571614152"/>
    <n v="0"/>
    <n v="3.503646295605733"/>
    <x v="2"/>
    <m/>
    <x v="6"/>
    <x v="3"/>
    <s v="No root cause"/>
    <s v="No root cause"/>
    <s v="(05-10-2026 cells nokia): 09/05/2026 : Need BO RAN analysis ..;..;(05-10-2026 ticket): INC-20260510-00013886...Others"/>
    <s v="EXN_224"/>
    <m/>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6.3314528026754543E-3"/>
    <n v="1.4022587050667971E-2"/>
    <n v="8.9175391586978642E-3"/>
    <n v="6.3314528026754543E-3"/>
    <n v="0"/>
    <n v="1.3162287798238217E-2"/>
    <n v="8.3575176995317066E-2"/>
    <n v="0.18782120976049627"/>
    <n v="0"/>
    <n v="0.38170634614890725"/>
    <n v="0.38170634614890725"/>
    <n v="0"/>
    <n v="0"/>
    <m/>
    <n v="3.4663901516124334"/>
    <n v="12.125238300780547"/>
    <n v="5.1678511684364068"/>
    <n v="0"/>
    <n v="3.4663901516124334"/>
    <x v="2"/>
    <m/>
    <x v="1"/>
    <x v="0"/>
    <s v="Defaut GE &amp; Power Cabinet"/>
    <s v="PASSIVE"/>
    <s v="(hourly IHS): 10/05/2026 00:38 7:22:00 41v FME is informed and managing"/>
    <s v="NRO_101"/>
    <m/>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2.0272992176152842"/>
    <n v="1.7121531651633077"/>
    <n v="1.8838614699778493"/>
    <n v="0.9703924765264027"/>
    <n v="9.4775606178641975E-2"/>
    <n v="6.5454737424843956E-3"/>
    <n v="0.9299388185473404"/>
    <n v="5.8621321533081598"/>
    <n v="3.7082694837529568"/>
    <n v="4.1260918634945902"/>
    <n v="4.1260918634945902"/>
    <n v="1.6833638669874127"/>
    <n v="3.3786950715257977"/>
    <m/>
    <n v="3.3897884902392192"/>
    <n v="0"/>
    <n v="0"/>
    <n v="6.5002164196582388"/>
    <n v="3.3897884902392192"/>
    <x v="2"/>
    <m/>
    <x v="6"/>
    <x v="3"/>
    <s v="No root cause"/>
    <s v="No root cause"/>
    <s v=""/>
    <s v="NRO_090"/>
    <m/>
  </r>
  <r>
    <s v="Ngong-Marche"/>
    <s v="NRD_132"/>
    <s v="NORD"/>
    <s v="CAMUSAT"/>
    <s v="Good Grid + GE"/>
    <s v="NORD"/>
    <s v="Ngong"/>
    <s v="Huawei"/>
    <n v="0"/>
    <n v="0"/>
    <n v="6.6218970530743402"/>
    <n v="0"/>
    <n v="0"/>
    <n v="0"/>
    <n v="0"/>
    <n v="0"/>
    <n v="0"/>
    <n v="0"/>
    <n v="1.802858891713965"/>
    <n v="0"/>
    <n v="0"/>
    <n v="0"/>
    <n v="0"/>
    <n v="7.0448559353713846E-3"/>
    <n v="0.75683154839869549"/>
    <n v="0.96238082600668295"/>
    <n v="2.4258560124189223"/>
    <n v="0"/>
    <n v="0"/>
    <n v="0"/>
    <n v="1.5618178082543595"/>
    <n v="0.69005701517836515"/>
    <m/>
    <n v="3.3544215299358209"/>
    <n v="4.6217612076304206"/>
    <n v="7.8701153646072379"/>
    <n v="0.10037795463449975"/>
    <n v="3.3544215299358209"/>
    <x v="0"/>
    <m/>
    <x v="10"/>
    <x v="0"/>
    <s v="AKTIVCO Defaut GE &amp; Power Cabinet"/>
    <s v="PASSIVE"/>
    <s v="(05-10-2026 top offenders):..;..;(05-10-2026 ocm ran 12h) Power status check Ongoing || (05-10-2026  retour CAMUSAT ):  Batterie GE faulty"/>
    <s v="NRD_132"/>
    <m/>
  </r>
  <r>
    <s v="Bda-Mankon-Palace-IHS"/>
    <s v="NRO_059"/>
    <s v="NORD-OUEST"/>
    <s v="IHS"/>
    <s v="Grid-Gen"/>
    <s v="NORD-OUEST"/>
    <s v="Bamenda"/>
    <s v="Huawei"/>
    <n v="0"/>
    <n v="0"/>
    <n v="0.90241929270359811"/>
    <n v="1.4098629409901466"/>
    <n v="0"/>
    <n v="7.7582590680672185E-3"/>
    <n v="0"/>
    <n v="0"/>
    <n v="0"/>
    <n v="0"/>
    <n v="11.653386667351532"/>
    <n v="23.114261499345094"/>
    <n v="23.114261499345094"/>
    <n v="23.113993973170334"/>
    <n v="23.114261499345094"/>
    <n v="23.114261499345094"/>
    <n v="23.113993973170334"/>
    <n v="19.149987301424236"/>
    <n v="4.6228522998690194"/>
    <n v="3.4781077980669632"/>
    <n v="0"/>
    <n v="0"/>
    <n v="9.3357360750842524"/>
    <n v="8.3514002676688559"/>
    <m/>
    <n v="3.316254462336595"/>
    <n v="4.5056083114516259"/>
    <n v="7.6711577431649971"/>
    <n v="0.1870757791654902"/>
    <n v="3.316254462336595"/>
    <x v="0"/>
    <m/>
    <x v="1"/>
    <x v="0"/>
    <s v="Defaut GE &amp; Power Cabinet"/>
    <s v="PASSIVE"/>
    <s v="(05-10-2026 top offenders): Power status check Ongoing..;..;(hourly IHS): 10/05/2026 19:08 3:02:51 56.5 FME Moses is managing with level 0..;..;(05-10-2026 ocm ran 18h) Power status check Ongoing"/>
    <s v="NRO_059"/>
    <m/>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5.3505234952187721E-4"/>
    <n v="0.67470101274708738"/>
    <n v="0.17843995856554604"/>
    <n v="5.3505234952187721E-4"/>
    <n v="0.6888085596961474"/>
    <n v="0.56958106114435569"/>
    <n v="1.2756183064951074"/>
    <n v="0.39538585121834979"/>
    <n v="4.4041585695411101"/>
    <n v="0.62481629869333077"/>
    <n v="0.62481629869333077"/>
    <n v="0.25850162513233627"/>
    <n v="0.49287238930123595"/>
    <m/>
    <n v="3.2768032690985156"/>
    <n v="3.3184757542694312"/>
    <n v="3.2374044153397867"/>
    <n v="3.2907552963991713"/>
    <n v="3.2768032690985156"/>
    <x v="0"/>
    <m/>
    <x v="6"/>
    <x v="3"/>
    <s v="No root cause"/>
    <s v="No root cause"/>
    <s v="(05-10-2026 top offenders):"/>
    <s v="SUO_224"/>
    <m/>
  </r>
  <r>
    <s v="EST_211_Z_BATOURI-TRYPANO-MTN-IHS"/>
    <s v="EST_211"/>
    <s v="CENTRE"/>
    <s v="IHS"/>
    <s v="Grid-Gen"/>
    <s v="EST"/>
    <s v="Batouri"/>
    <s v="ZTE"/>
    <n v="0"/>
    <n v="4.0755294164647733"/>
    <n v="0"/>
    <n v="0"/>
    <n v="0"/>
    <n v="0"/>
    <n v="0"/>
    <n v="0"/>
    <n v="0"/>
    <n v="5.8195860549662817E-2"/>
    <n v="0"/>
    <n v="0"/>
    <n v="0"/>
    <n v="2.4613478182705402"/>
    <n v="0"/>
    <n v="0"/>
    <n v="0"/>
    <n v="0"/>
    <n v="0"/>
    <n v="0"/>
    <n v="0.78201467898285804"/>
    <n v="0.78201467898285804"/>
    <n v="5.5655075292566645"/>
    <n v="5.3505234952187721E-4"/>
    <m/>
    <n v="3.266405418439474"/>
    <n v="1.9634835277707838"/>
    <n v="3.4706284362026598"/>
    <n v="3.4917164076197231"/>
    <n v="3.266405418439474"/>
    <x v="0"/>
    <m/>
    <x v="3"/>
    <x v="0"/>
    <s v="Coupure ENEO &amp; Baisse de tension"/>
    <s v="PASSIVE"/>
    <s v="(05-10-2026 top offenders):..;..;(hourly IHS): 10/05/2026 22:01 0:58:51 42.2V FME Alain is heading to site, ETA 23h45"/>
    <s v="EST_211"/>
    <m/>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3.0815805018362994"/>
    <n v="0.14848631625779557"/>
    <n v="3.4361596938644476"/>
    <n v="3.0815805018362994"/>
    <n v="3.6674012066206982"/>
    <n v="3.2100164194077214"/>
    <n v="3.2341774319199388"/>
    <n v="3.0858787557107923"/>
    <n v="3.2362998062397095"/>
    <n v="4.0100353884455853"/>
    <n v="4.0100353884455853"/>
    <n v="3.4071420214420449"/>
    <n v="3.0829716379450569"/>
    <m/>
    <n v="3.2620536593300291"/>
    <n v="0.40865836160969427"/>
    <n v="0.19709820441942028"/>
    <n v="6.0164870191981477"/>
    <n v="3.2620536593300291"/>
    <x v="1"/>
    <m/>
    <x v="4"/>
    <x v="2"/>
    <s v="EXCLU"/>
    <s v="Exclu"/>
    <s v="(05-10-2026 cells nokia): 08/05/2026 : Jumpeurs attendues || Cde en cours _x000a_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10-2026 cells nokia): 08/05/2026 : Jumpeurs attendues || Cde en cours _x000a_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10-2026 cells nokia): 08/05/2026 : Jumpeurs attendues || Cde en cours _x000a_06/05/2026 : Jumpeurs non disponible du cote du Ware House de HW commande transferer a OCM _x000a_04/05/2026 : Commande du jumpeurs en cours || Relance faite au SPMS ce jour _x000a_02/05/2026 : En attente du feedack de HW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05-10-2026 ticket): INC-20260510-00000555...Grid Outage"/>
    <s v="SUD_163"/>
    <m/>
  </r>
  <r>
    <s v="Yagoua-Ville"/>
    <s v="EXN_096"/>
    <s v="EXTREME-NORD"/>
    <s v="IHS"/>
    <s v="Grid-Gen"/>
    <s v="EXTREME-NORD"/>
    <s v="Yagoua"/>
    <s v="Huawei"/>
    <n v="0.30658499627603564"/>
    <n v="0.27933299660705474"/>
    <n v="0"/>
    <n v="0"/>
    <n v="0"/>
    <n v="0"/>
    <n v="4.745040421421499"/>
    <n v="3.2768032690985152"/>
    <n v="3.9430147845665222"/>
    <n v="0"/>
    <n v="0.32156646206264822"/>
    <n v="0"/>
    <n v="0"/>
    <n v="1.3772069125909947"/>
    <n v="0"/>
    <n v="0"/>
    <n v="0"/>
    <n v="0"/>
    <n v="0.15311414735484385"/>
    <n v="0"/>
    <n v="1.2091469696061732"/>
    <n v="1.2091469696061732"/>
    <n v="0.41314958922247619"/>
    <n v="0.81780968116587183"/>
    <m/>
    <n v="3.2531361201713307"/>
    <n v="3.0143549992206515"/>
    <n v="4.8688037849655394"/>
    <n v="2.2784256687394802"/>
    <n v="3.2531361201713307"/>
    <x v="2"/>
    <m/>
    <x v="1"/>
    <x v="0"/>
    <s v="Defaut GE &amp; Power Cabinet"/>
    <s v="PASSIVE"/>
    <s v="(05-10-2026  groupe whatsapp incident ) impacted by   EXN_096_H_Yagoua-Ville  Grid fluctuation and unstable || Action: Manuel start of Gen"/>
    <s v="EXN_096"/>
    <s v=" impacted by   EXN_096_H_Yagoua-Ville  Grid fluctuation and unstable || Action: Manuel start of Gen"/>
  </r>
  <r>
    <s v="Yagoua-MTN-IHS"/>
    <s v="EXN_144"/>
    <s v="EXTREME-NORD"/>
    <s v="IHS"/>
    <s v="Grid-Gen"/>
    <s v="EXTREME-NORD"/>
    <s v="Yagoua"/>
    <s v="Huawei"/>
    <n v="0.24177232167061891"/>
    <n v="0.21537640576087294"/>
    <n v="0"/>
    <n v="0"/>
    <n v="0"/>
    <n v="1.4929744059492116"/>
    <n v="4.7060529402196716"/>
    <n v="3.2046425422263316"/>
    <n v="4.9567963062839411"/>
    <n v="0"/>
    <n v="0.24846047603964241"/>
    <n v="0"/>
    <n v="0"/>
    <n v="1.103866502298585"/>
    <n v="0"/>
    <n v="0"/>
    <n v="0"/>
    <n v="0"/>
    <n v="0.1145903781892687"/>
    <n v="0"/>
    <n v="1.5666332794000568"/>
    <n v="1.5666332794000568"/>
    <n v="0.36765230443479924"/>
    <n v="0.66052212548475731"/>
    <m/>
    <n v="3.2520838505506044"/>
    <n v="2.8507417798720271"/>
    <n v="4.8252934266314425"/>
    <n v="2.3492203420251405"/>
    <n v="3.2520838505506044"/>
    <x v="2"/>
    <m/>
    <x v="1"/>
    <x v="0"/>
    <s v="Defaut GE &amp; Power Cabinet"/>
    <s v="PASSIVE"/>
    <s v="(05-10-2026  groupe whatsapp incident ) impacted by   EXN_096_H_Yagoua-Ville  Grid fluctuation and unstable || Action: Manuel start of Gen"/>
    <s v="EXN_096"/>
    <s v=" impacted by   EXN_096_H_Yagoua-Ville  Grid fluctuation and unstable || Action: Manuel start of Gen"/>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9.1392291821831861"/>
    <n v="9.2294072889644276"/>
    <n v="9.0813543530432348"/>
    <n v="9.1392291821831861"/>
    <n v="8.8873800412632367"/>
    <n v="6.5990503177497555"/>
    <n v="9.7272517143077317E-2"/>
    <n v="0.31400438885607251"/>
    <n v="1.2318866944608524"/>
    <n v="0.80537863157864686"/>
    <n v="0.80537863157864686"/>
    <n v="4.4552025636854835E-2"/>
    <n v="0"/>
    <m/>
    <n v="3.2453243558683118"/>
    <n v="11.275948307215168"/>
    <n v="4.8706100757877131"/>
    <n v="0"/>
    <n v="3.2453243558683118"/>
    <x v="2"/>
    <m/>
    <x v="1"/>
    <x v="0"/>
    <s v="Defaut GE &amp; Power Cabinet"/>
    <s v="PASSIVE"/>
    <s v="(hourly IHS): 10/05/2026 06:21 1:39:00 41v FME is informed and managing..;..;(05-10-2026 cells nokia): _x000a_09/05/2026 : Need BO RAN analysis_x000a_08/05/2026 : Need BO RAN analysis ..;..;(05-10-2026 cells nokia): _x000a_09/05/2026 : Need BO RAN analysis_x000a_08/05/2026 : Need BO RAN analysis ..;..;(05-10-2026 ticket): INC-20260510-00005064...Others"/>
    <s v="NRO_050"/>
    <m/>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3.0926025802364508E-2"/>
    <n v="1.6100795301812332"/>
    <n v="1.1542684336235458"/>
    <n v="3.0926025802364504E-2"/>
    <n v="0.9403188341280645"/>
    <n v="0.3183383128871996"/>
    <n v="3.7639505982598669"/>
    <n v="0.48602371922735588"/>
    <n v="0.7123686981534274"/>
    <n v="1.8985797570434289"/>
    <n v="1.8985797570434289"/>
    <n v="4.8640717341117981"/>
    <n v="1.0825892538659316"/>
    <m/>
    <n v="3.2309492827444903"/>
    <n v="3.4302573048931091"/>
    <n v="6.2411066740108323"/>
    <n v="1.2385647792464769"/>
    <n v="3.2309492827444903"/>
    <x v="0"/>
    <m/>
    <x v="6"/>
    <x v="3"/>
    <s v="No root cause"/>
    <s v="No root cause"/>
    <s v="(05-10-2026 top offenders):"/>
    <s v="NRD_076"/>
    <m/>
  </r>
  <r>
    <s v="NYANGOBE-MTN"/>
    <s v="LIT_685"/>
    <s v="Douala"/>
    <s v="MTN"/>
    <m/>
    <s v="LITTORAL"/>
    <s v="Douala"/>
    <s v="ZTE"/>
    <n v="0.12036894356410451"/>
    <n v="0.8580812880065517"/>
    <n v="8.0257852428281592E-4"/>
    <n v="0"/>
    <n v="0.47901453344861988"/>
    <n v="2.8460682926550862"/>
    <n v="0"/>
    <n v="2.143401877106323"/>
    <n v="1.1349708788841231"/>
    <n v="6.7719792371152346E-2"/>
    <n v="0.54502215830130107"/>
    <n v="0"/>
    <n v="1.2405723776014246"/>
    <n v="1.3367391198888234"/>
    <n v="0"/>
    <n v="1.0110170845782218"/>
    <n v="0"/>
    <n v="3.4387814503771055"/>
    <n v="1.1881550824265976"/>
    <n v="2.0814963202666417"/>
    <n v="1.2103240847751211"/>
    <n v="1.2103240847751211"/>
    <n v="0.11000676306169829"/>
    <n v="0"/>
    <m/>
    <n v="3.2248318508816238"/>
    <n v="2.5071540192399153"/>
    <n v="2.1315294225649497"/>
    <n v="4.1251748320627231"/>
    <n v="3.2248318508816238"/>
    <x v="0"/>
    <m/>
    <x v="2"/>
    <x v="1"/>
    <s v="MPR ISSUE"/>
    <s v="ACTIVE"/>
    <s v="(05-10-2026 top offenders): Power status check Ongoing..;..;(05-10-2026  groupe whatsapp incident ) impacted by   LIT_620_Z_Notre-Dame-de-Yassa(LIT-620) ,MPR plante , apres resolution du probleme d'energie || Action :Reset physique du MPR a Notre Dame de Yassa..;..;(05-10-2026 ocm ran 18h) Power status check Ongoing..;..;(05-10-2026 ticket): INC-20260510-00011959...Grid outage, generator failure ...Grid Outage"/>
    <s v="LIT_620"/>
    <s v="mpacted by   LIT_620_Z_Notre-Dame-de-Yassa(LIT-620) ,MPR plante , apres resolution du probleme d'energie || Action :Reset physique du MPR a Notre Dame de Yassa"/>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1.5459454556853951"/>
    <n v="0.45623974233386155"/>
    <n v="1.5533120088651449"/>
    <n v="1.5459454556853951"/>
    <n v="1.5903263345655123"/>
    <n v="0.90344478957696328"/>
    <n v="2.6168464312114538E-2"/>
    <n v="2.2528274197601054E-2"/>
    <n v="1.6785121263918189E-2"/>
    <n v="0.19396960758066398"/>
    <n v="0.19396960758066398"/>
    <n v="2.5865323104029909E-2"/>
    <n v="4.5487346818182152E-3"/>
    <m/>
    <n v="3.2042787202542518"/>
    <n v="6.6850363096451364"/>
    <n v="4.4139160450889134"/>
    <n v="1.4724266033659688"/>
    <n v="3.2042787202542518"/>
    <x v="0"/>
    <m/>
    <x v="6"/>
    <x v="3"/>
    <s v="No root cause"/>
    <s v="No root cause"/>
    <s v="(05-10-2026 top offenders): Impacted by ADM_010_H_Ngaoundal..;..;(05-10-2026  groupe whatsapp incident ) impacted by   ADM_010_H_Ngaoundal  A determiner  || sans action..;..;(05-10-2026 ocm ran 18h) Power status check Ongoing..;..;(05-10-2026 ocm ran 12h) Power status check Ongoing..;..;(05-10-2026 ticket): INC-20260510-00017314...Grid Outage"/>
    <s v="ADM_010"/>
    <s v=" impacted by   ADM_010_H_Ngaoundal  A determiner  || sans action"/>
  </r>
  <r>
    <s v="Santa-Barbara-Yde-IHS"/>
    <s v="CTR_163"/>
    <s v="Yaounde"/>
    <s v="IHS"/>
    <s v="Grid-Gen"/>
    <s v="CENTRE"/>
    <s v="Yaounde"/>
    <s v="ZTE"/>
    <n v="2.6742451481452942"/>
    <n v="2.1616114920683799E-2"/>
    <n v="0"/>
    <n v="0"/>
    <n v="0"/>
    <n v="0"/>
    <n v="0"/>
    <n v="0"/>
    <n v="0"/>
    <n v="0"/>
    <n v="0"/>
    <n v="4.1991621793609619"/>
    <n v="0.87333027996792534"/>
    <n v="0"/>
    <n v="4.1991621793609628"/>
    <n v="0.25846595497570163"/>
    <n v="0.13599247217014401"/>
    <n v="0"/>
    <n v="0"/>
    <n v="0"/>
    <n v="0"/>
    <n v="0"/>
    <n v="0"/>
    <n v="0.18124006586137767"/>
    <m/>
    <n v="3.1539195794916579"/>
    <n v="0"/>
    <n v="0"/>
    <n v="6.047917118110961"/>
    <n v="3.1539195794916579"/>
    <x v="0"/>
    <m/>
    <x v="12"/>
    <x v="6"/>
    <s v="BSS Hardware issue"/>
    <s v="ACTIVE"/>
    <s v="05-10-2026: hardware issue,  site with GPS issue (alarm : TDD down 09Apr 02pm)   ||  (05-10-2026 top offenders):"/>
    <s v="CTR_163"/>
    <m/>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11.461092693096091"/>
    <n v="3.0819015332460129"/>
    <n v="3.0819015332460129"/>
    <n v="11.461092693096091"/>
    <n v="5.3653378550857926"/>
    <n v="13.874050769563482"/>
    <n v="4.9087756412811906E-2"/>
    <n v="7.4915999766370228E-3"/>
    <n v="0.22837341481371765"/>
    <n v="1.6220547369688791"/>
    <n v="1.6220547369688791"/>
    <n v="3.0819015332460129"/>
    <n v="3.0819015332460129"/>
    <m/>
    <n v="3.1398526574611214"/>
    <n v="0.10603635360838339"/>
    <n v="9.3077251132401813"/>
    <n v="0"/>
    <n v="3.1398526574611214"/>
    <x v="0"/>
    <m/>
    <x v="7"/>
    <x v="4"/>
    <s v="SPARE-ISSUE"/>
    <s v="SPARE-ISSUE"/>
    <s v="(05-10-2026 top offenders): 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cells nokia): 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cells nokia): 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ticket): INC-20260510-00015250...Grid Outage"/>
    <s v="ADM_141"/>
    <m/>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3.6714935522624867"/>
    <n v="1.9106541050643062"/>
    <n v="4.5243313272437238"/>
    <n v="3.6714935522624867"/>
    <n v="1.721263408411879"/>
    <n v="1.6846479926262654"/>
    <n v="4.6213541532903575"/>
    <n v="3.7963391004842575"/>
    <n v="1.6629962075489464"/>
    <n v="2.6272318817006393"/>
    <n v="2.6272318817006393"/>
    <n v="3.1571477286671059"/>
    <n v="3.1412210037296719"/>
    <m/>
    <n v="3.1303059357994254"/>
    <n v="21.920924107446176"/>
    <n v="0"/>
    <n v="0"/>
    <n v="3.1303059357994254"/>
    <x v="0"/>
    <m/>
    <x v="6"/>
    <x v="3"/>
    <s v="No root cause"/>
    <s v="No root cause"/>
    <s v="(05-10-2026 top offenders):"/>
    <s v="EST_115"/>
    <m/>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3.0813308107398565"/>
    <n v="3.1160720525044576"/>
    <n v="3.0813664808964911"/>
    <n v="3.0813308107398565"/>
    <n v="3.0814378212097608"/>
    <n v="3.0813664808964911"/>
    <n v="3.0811167898000473"/>
    <n v="3.0811524599566824"/>
    <n v="3.0811881301133166"/>
    <n v="3.0822403997340437"/>
    <n v="3.0822403997340437"/>
    <n v="3.0811881301133166"/>
    <n v="3.0815091615230297"/>
    <m/>
    <n v="3.1177164761592779"/>
    <n v="21.577960824750509"/>
    <n v="0.10838372153646239"/>
    <n v="0"/>
    <n v="3.1177164761592779"/>
    <x v="2"/>
    <m/>
    <x v="14"/>
    <x v="8"/>
    <s v="ACCESS-ISSUE"/>
    <s v="PASSIVE"/>
    <s v="(05-10-2026 cells nokia):  _x000a_08/05/2026 : Point escalader et suivant par Mr Theophile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10-2026 cells nokia):  _x000a_08/05/2026 : Point escalader et suivant par Mr Theophile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5-10-2026 cells nokia):  _x000a_08/05/2026 : Point escalader et suivant par Mr Theophile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m/>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m/>
    <n v="3.0819015332460129"/>
    <n v="0"/>
    <n v="9.1802074726888829"/>
    <n v="0"/>
    <n v="3.0819015332460129"/>
    <x v="0"/>
    <m/>
    <x v="12"/>
    <x v="6"/>
    <s v="BSS Hardware issue"/>
    <s v="ACTIVE"/>
    <s v="(05-10-2026 top offenders): 11/05/2026 SRAN24 remis à Douala ce jour et recherche d'une solution pour expédition sur Yaoundé en cours ETD=11.05.2026 ET ETD=12/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10-2026 ocm ran 18h) 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10-2026 ocm ran 12h) 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SUD_161"/>
    <m/>
  </r>
  <r>
    <s v="SS-Hotel-Lagon-Outdoor"/>
    <s v="SUD_091"/>
    <s v="CENTRE"/>
    <s v="CAMUSAT"/>
    <s v="Good Grid no GE - 8h"/>
    <s v="SUD"/>
    <s v="Kribi"/>
    <s v="NOKIA"/>
    <n v="0"/>
    <n v="0"/>
    <n v="0"/>
    <n v="0"/>
    <n v="0"/>
    <n v="0"/>
    <n v="0"/>
    <n v="0"/>
    <n v="0"/>
    <n v="0"/>
    <n v="0"/>
    <n v="0"/>
    <n v="0"/>
    <n v="5.199226210667357E-2"/>
    <n v="2.5593337385463138E-2"/>
    <n v="2.1492513152158416E-2"/>
    <n v="5.8142355314710736E-2"/>
    <n v="0"/>
    <n v="0"/>
    <n v="0"/>
    <n v="0"/>
    <n v="0"/>
    <n v="0"/>
    <n v="1.3644624532283043E-2"/>
    <m/>
    <n v="3.0819015332460129"/>
    <n v="0"/>
    <n v="9.1802074726888829"/>
    <n v="0"/>
    <n v="3.0819015332460129"/>
    <x v="0"/>
    <m/>
    <x v="7"/>
    <x v="4"/>
    <s v="Warehouse HUAWEI"/>
    <s v="SPARE-ISSUE"/>
    <s v="(05-10-2026 top offenders): 11/05/226 MSS0 faulty commande passé ETD_x000a_10/05/2026 Besoin d'un fme sur site pour verifier le status du MPR ETA=13H UTC  // chassis MSS 0 faulty commande en cours _x000a_09.05.2026 CAMUSAT: investigations ongoing / FME is trying to get level0..;..;(05-10-2026 ocm ran 18h) 10/05/2026 Besoin d'un fme sur site pour verifier le status du MPR ETA=13H UTC  // chassis MSS 0 faulty commande en cours _x000a_09.05.2026 CAMUSAT: investigations ongoing / FME is trying to get level0..;..;(05-10-2026 ocm ran 12h) 10/05/2026 Besoin d'un fme sur site pour verifier le status du MPR ETA=13H UTC _x000a_09.05.2026 CAMUSAT: investigations ongoing / FME is trying to get level0"/>
    <s v="SUD_091"/>
    <m/>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3.0810454494867776"/>
    <n v="3.1157113417432898"/>
    <n v="3.0809741091735079"/>
    <n v="3.0810454494867776"/>
    <n v="3.081009779330143"/>
    <n v="3.0810811196434127"/>
    <n v="3.0811167898000473"/>
    <n v="3.0811167898000473"/>
    <n v="3.0811167898000473"/>
    <n v="3.081009779330143"/>
    <n v="3.081009779330143"/>
    <n v="3.0810454494867776"/>
    <n v="3.0809384390168733"/>
    <m/>
    <n v="3.0810811196434127"/>
    <n v="21.576212286528463"/>
    <n v="0"/>
    <n v="0"/>
    <n v="3.0810811196434127"/>
    <x v="1"/>
    <m/>
    <x v="4"/>
    <x v="2"/>
    <s v="EXCLU"/>
    <s v="Exclu"/>
    <s v=""/>
    <s v="SUO_015"/>
    <m/>
  </r>
  <r>
    <s v="Mile16-Bolifamba-IHS"/>
    <s v="SUO_220"/>
    <s v="SUD-OUEST"/>
    <s v="IHS"/>
    <s v="Grid-Gen"/>
    <s v="SUD-OUEST"/>
    <s v="Buea"/>
    <s v="Huawei"/>
    <n v="0"/>
    <n v="1.2405010372881551"/>
    <n v="18.533054107347194"/>
    <n v="8.9175391586979543E-5"/>
    <n v="0"/>
    <n v="2.8479053057217789"/>
    <n v="0"/>
    <n v="0"/>
    <n v="0"/>
    <n v="14.895144007556361"/>
    <n v="3.5292944728378886"/>
    <n v="0"/>
    <n v="0"/>
    <n v="0"/>
    <n v="0"/>
    <n v="0"/>
    <n v="8.2661664283900222"/>
    <n v="0"/>
    <n v="0"/>
    <n v="0"/>
    <n v="0"/>
    <n v="0"/>
    <n v="0"/>
    <n v="0"/>
    <m/>
    <n v="3.0773000830401243"/>
    <n v="1.7991209348984247"/>
    <n v="2.3012676336485209"/>
    <n v="3.9268813462123537"/>
    <n v="3.0773000830401243"/>
    <x v="0"/>
    <m/>
    <x v="6"/>
    <x v="3"/>
    <s v="No root cause"/>
    <s v="No root cause"/>
    <s v="(05-10-2026 top offenders):"/>
    <s v="SUO_220"/>
    <m/>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1.9835862764523694E-2"/>
    <n v="5.5012787040754102E-2"/>
    <n v="1.346782229322644E-2"/>
    <n v="1.9835862764523694E-2"/>
    <n v="9.4649224153634318E-2"/>
    <n v="0.13696118790246145"/>
    <n v="6.1640884244423502"/>
    <n v="6.1640170874318345"/>
    <n v="4.0729351078248603"/>
    <n v="3.3481969977928239E-2"/>
    <n v="3.3481969977928239E-2"/>
    <n v="7.3456177276613882E-2"/>
    <n v="3.5676350445633591E-3"/>
    <m/>
    <n v="3.0392037107200207"/>
    <n v="4.523218589259379"/>
    <n v="4.8058210782770541"/>
    <n v="1.4955629138102116"/>
    <n v="3.0392037107200207"/>
    <x v="0"/>
    <m/>
    <x v="6"/>
    <x v="3"/>
    <s v="No root cause"/>
    <s v="No root cause"/>
    <s v="(05-10-2026 top offenders): Power status check Ongoing..;..;(05-10-2026  groupe whatsapp incident ) impacted by   ADM_010_H_Ngaoundal  A determiner  || sans action..;..;(05-10-2026 ocm ran 18h) Power status check Ongoing..;..;(05-10-2026 ocm ran 12h) Power status check Ongoing..;..;(05-10-2026 ticket): INC-20260510-00017950...Grid Outage"/>
    <s v="ADM_010"/>
    <s v=" impacted by   ADM_010_H_Ngaoundal  A determiner  || sans action"/>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4.120723504921056"/>
    <n v="14.279708960057992"/>
    <n v="1.8149154046565257"/>
    <n v="4.120723504921056"/>
    <n v="26.781189271558333"/>
    <n v="20.306039242879525"/>
    <n v="30.839632682995038"/>
    <n v="3.7255160044858782"/>
    <n v="1.7925323813681933"/>
    <n v="13.739930314782001"/>
    <n v="13.739930314782001"/>
    <n v="1.8336422368897913"/>
    <n v="5.4152648295109191"/>
    <m/>
    <n v="3.0031061572397575"/>
    <n v="0.99991407183594516"/>
    <n v="1.4419513381002411"/>
    <n v="4.5566461355274068"/>
    <n v="3.0031061572397575"/>
    <x v="0"/>
    <m/>
    <x v="0"/>
    <x v="0"/>
    <s v="AKTIVCO Coupure ENEO &amp; Baisse de tension"/>
    <s v="PASSIVE"/>
    <s v="(05-10-2026  retour CAMUSAT ):  Automatisme"/>
    <s v="LIT_718"/>
    <m/>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6.891474261841779"/>
    <n v="2.1596317983751527"/>
    <n v="0"/>
    <n v="6.891474261841779"/>
    <n v="13.868556899607057"/>
    <n v="13.868289373432297"/>
    <n v="0"/>
    <n v="6.6645228902529148"/>
    <n v="0.80495058969902944"/>
    <n v="2.2204672505157905"/>
    <n v="2.2204672505157905"/>
    <n v="0"/>
    <n v="0.36124951131885408"/>
    <m/>
    <n v="2.9344054355611484"/>
    <n v="6.5888667074325866"/>
    <n v="5.6085330028458644"/>
    <n v="0.21221301823068861"/>
    <n v="2.9344054355611484"/>
    <x v="0"/>
    <m/>
    <x v="1"/>
    <x v="0"/>
    <s v="Defaut GE &amp; Power Cabinet"/>
    <s v="PASSIVE"/>
    <s v="(hourly IHS): 10/05/2026 05:01 1:14:41 46.3V Grid only site, No space to deployed MDG/Awaiting Grid return/Franklin"/>
    <s v="EXN_082"/>
    <m/>
  </r>
  <r>
    <s v="Bberi-Excellence"/>
    <s v="LIT_645"/>
    <s v="Douala"/>
    <s v="CAMUSAT"/>
    <s v="Good Grid no GE - 8h"/>
    <s v="LITTORAL"/>
    <s v="Douala"/>
    <s v="ZTE"/>
    <n v="4.6738962940134066"/>
    <n v="1.5503676879745911"/>
    <n v="1.8062832267509048"/>
    <n v="0"/>
    <n v="0"/>
    <n v="2.7190111947219582"/>
    <n v="0"/>
    <n v="0"/>
    <n v="2.658960486027286"/>
    <n v="0.61766443228805568"/>
    <n v="1.2894939974260415"/>
    <n v="0"/>
    <n v="1.0256240137201693"/>
    <n v="0"/>
    <n v="0"/>
    <n v="4.3321940285304175"/>
    <n v="0"/>
    <n v="4.9744530338181621"/>
    <n v="0.37004220492933043"/>
    <n v="0"/>
    <n v="10.766822759272097"/>
    <n v="10.766822759272097"/>
    <n v="0"/>
    <n v="0"/>
    <m/>
    <n v="2.9319976999883002"/>
    <n v="2.2684785519305861"/>
    <n v="2.0311209033324147"/>
    <n v="3.6936351279475215"/>
    <n v="2.9319976999883002"/>
    <x v="0"/>
    <m/>
    <x v="0"/>
    <x v="0"/>
    <s v="AKTIVCO Coupure ENEO &amp; Baisse de tension"/>
    <s v="PASSIVE"/>
    <s v="(05-10-2026 ticket): INC-20260510-00008156...2026-05-10 14:34:12...investigations ongoing / FME is trying to get level0...Grid Outage...user:OCM_NOC.CAMUSAT"/>
    <s v="LIT_645"/>
    <m/>
  </r>
  <r>
    <s v="Sanguere-Paul-MTN"/>
    <s v="NRD_166"/>
    <s v="NORD"/>
    <s v="IHS"/>
    <s v="Grid-Gen"/>
    <s v="NORD"/>
    <s v="Garoua"/>
    <s v="Huawei"/>
    <n v="0"/>
    <n v="0"/>
    <n v="9.7629218709425203E-2"/>
    <n v="7.0687014350817412"/>
    <n v="0"/>
    <n v="0"/>
    <n v="0"/>
    <n v="0"/>
    <n v="9.1048074810306107E-2"/>
    <n v="0.66121769353913606"/>
    <n v="0"/>
    <n v="3.0478008635031517"/>
    <n v="5.2663419255606625"/>
    <n v="2.2271554048848139"/>
    <n v="3.0478008635031522"/>
    <n v="1.8552048465755222"/>
    <n v="0"/>
    <n v="1.2399838200169504"/>
    <n v="4.6809768201054114"/>
    <n v="12.709472994837819"/>
    <n v="0"/>
    <n v="0"/>
    <n v="1.872968584579648"/>
    <n v="0"/>
    <m/>
    <n v="2.8678627583589451"/>
    <n v="3.8180581034255363"/>
    <n v="6.502859464623902"/>
    <n v="0.26761754514990149"/>
    <n v="2.8678627583589451"/>
    <x v="0"/>
    <m/>
    <x v="1"/>
    <x v="0"/>
    <s v="Defaut GE &amp; Power Cabinet"/>
    <s v="PASSIVE"/>
    <s v="(hourly IHS): 10/05/2026 18:53 0:21:00 54.3 FME Gael is on the way to site, ETA 07:40 PM...;..;(05-10-2026 ocm ran 18h) Power status check Ongoing"/>
    <s v="NRD_166"/>
    <m/>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0"/>
    <n v="0.15816147451866672"/>
    <n v="0.62877568607979228"/>
    <n v="0"/>
    <n v="0.18964038774887013"/>
    <n v="0.27756732385363325"/>
    <n v="3.8716031309836687"/>
    <n v="7.3799235517202995"/>
    <n v="3.3534227655500479"/>
    <n v="9.5025297275084936E-2"/>
    <n v="9.5025297275084936E-2"/>
    <n v="1.7912482557293401"/>
    <n v="1.0649860315666617"/>
    <m/>
    <n v="2.8642600725388303"/>
    <n v="2.5066544368907593"/>
    <n v="2.1296168793414729"/>
    <n v="3.4351148693164526"/>
    <n v="2.8642600725388303"/>
    <x v="0"/>
    <m/>
    <x v="2"/>
    <x v="1"/>
    <s v="MPR ISSUE"/>
    <s v="ACTIVE"/>
    <s v="(05-10-2026  groupe whatsapp incident ) impacted by   LIT_620_Z_Notre-Dame-de-Yassa(LIT-620) ,MPR plante , apres resolution du probleme d'energie || Action :Reset physique du MPR a Notre Dame de Yassa..;..;(05-10-2026 ocm ran 18h) Power status check Ongoing..;..;(05-10-2026 ticket): INC-20260510-00011951...impacted by notre dame de yassa due to power issue ...Grid Outage"/>
    <s v="LIT_620"/>
    <s v="mpacted by   LIT_620_Z_Notre-Dame-de-Yassa(LIT-620) ,MPR plante , apres resolution du probleme d'energie || Action :Reset physique du MPR a Notre Dame de Yassa"/>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0"/>
    <n v="0.16024817868180183"/>
    <n v="0.62957826460407607"/>
    <n v="0"/>
    <n v="0.19249400027965385"/>
    <n v="12.266342638963796"/>
    <n v="3.0509220022086958"/>
    <n v="17.488703261393756"/>
    <n v="35.786066808776567"/>
    <n v="0.69877836847557162"/>
    <n v="0.69877836847557162"/>
    <n v="0.69578207531824876"/>
    <n v="0"/>
    <m/>
    <n v="2.8642065673038779"/>
    <n v="2.506029958954314"/>
    <n v="2.1292981221375609"/>
    <n v="3.435388471918523"/>
    <n v="2.8642065673038779"/>
    <x v="0"/>
    <m/>
    <x v="2"/>
    <x v="1"/>
    <s v="MPR ISSUE"/>
    <s v="ACTIVE"/>
    <s v="(05-10-2026  groupe whatsapp incident ) impacted by   LIT_620_Z_Notre-Dame-de-Yassa(LIT-620) ,MPR plante , apres resolution du probleme d'energie || Action :Reset physique du MPR a Notre Dame de Yassa..;..;(05-10-2026 ocm ran 18h) Power status check Ongoing..;..;(05-10-2026 ticket): INC-20260510-00011954...impacted by notre dame de yassa due to power issue ...Grid Outage"/>
    <s v="LIT_620"/>
    <s v="mpacted by   LIT_620_Z_Notre-Dame-de-Yassa(LIT-620) ,MPR plante , apres resolution du probleme d'energie || Action :Reset physique du MPR a Notre Dame de Yassa"/>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1.2558748747977497"/>
    <n v="0.8882582405195858"/>
    <n v="0.4984012635796285"/>
    <n v="1.25587487479775"/>
    <n v="2.5233960557367596"/>
    <n v="1.5854671221032266"/>
    <n v="1.3368996355936797"/>
    <n v="1.1355594364685975"/>
    <n v="1.0697301623990889"/>
    <n v="0.95745834439108213"/>
    <n v="0.95745834439108213"/>
    <n v="2.0681913518418638"/>
    <n v="2.32642545079944"/>
    <m/>
    <n v="2.6981798232472394"/>
    <n v="1.7470394749989011"/>
    <n v="7.2940679709361422"/>
    <n v="0"/>
    <n v="2.6981798232472394"/>
    <x v="0"/>
    <m/>
    <x v="1"/>
    <x v="0"/>
    <s v="Defaut GE &amp; Power Cabinet"/>
    <s v="PASSIVE"/>
    <s v="(05-10-2026 ticket): INC-20260510-00017107...Grid Outage"/>
    <s v="EST_015"/>
    <m/>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4.4608027782771602"/>
    <n v="5.5199567392340332E-2"/>
    <n v="0.95513978420982037"/>
    <n v="4.4608027782771593"/>
    <n v="0.24594572999688952"/>
    <n v="1.4416093803951111"/>
    <n v="7.3748048842432079E-2"/>
    <n v="5.2970182602665852E-2"/>
    <n v="3.7971060088519062"/>
    <n v="1.5675250333159261"/>
    <n v="1.5675250333159261"/>
    <n v="0"/>
    <n v="5.389760667517042E-2"/>
    <m/>
    <n v="2.6871755799254062"/>
    <n v="2.20128472596909"/>
    <n v="2.802300831998803"/>
    <n v="2.746115116653205"/>
    <n v="2.6871755799254062"/>
    <x v="0"/>
    <m/>
    <x v="6"/>
    <x v="3"/>
    <s v="No root cause"/>
    <s v="No root cause"/>
    <s v=""/>
    <s v="ADM_033"/>
    <m/>
  </r>
  <r>
    <s v="EXN_368_H_Maroua-Walya-Mosquee"/>
    <s v="EXN_368"/>
    <s v=""/>
    <s v="ESCO"/>
    <s v="Hybrid Solar - S1"/>
    <s v="EXN"/>
    <s v="Maroua"/>
    <s v="Huawei"/>
    <n v="0.27046896268330889"/>
    <n v="0.70166765116298979"/>
    <n v="0"/>
    <n v="0"/>
    <n v="0"/>
    <n v="0"/>
    <n v="0"/>
    <n v="0"/>
    <n v="0"/>
    <n v="0"/>
    <n v="0"/>
    <n v="1.0701046990437546E-3"/>
    <n v="0"/>
    <s v=""/>
    <n v="1.0701046990437544E-3"/>
    <n v="0"/>
    <n v="0"/>
    <n v="0"/>
    <n v="0"/>
    <n v="1.0701046990437544E-3"/>
    <n v="3.6567439424940003"/>
    <n v="3.6567439424940003"/>
    <n v="0.31434325534410285"/>
    <n v="0"/>
    <m/>
    <n v="2.6708921534216241"/>
    <n v="4.2601884824286902"/>
    <n v="5.5647038873078536"/>
    <n v="0.37278354532062952"/>
    <n v="2.6708921534216241"/>
    <x v="0"/>
    <m/>
    <x v="6"/>
    <x v="3"/>
    <s v="No root cause"/>
    <s v="No root cause"/>
    <s v=""/>
    <s v="EXN_368"/>
    <m/>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7.2775542630187262E-2"/>
    <n v="1.1841686338579278"/>
    <n v="1.242268657769616"/>
    <n v="7.2775542630187248E-2"/>
    <n v="2.0658677917694424"/>
    <n v="0.21713297053749808"/>
    <n v="2.3222640684293858"/>
    <n v="1.5938348342546658"/>
    <n v="1.1929492596510212"/>
    <n v="2.8530239731988711"/>
    <n v="2.8530239731988711"/>
    <n v="0.10621403802581171"/>
    <n v="1.0152569437701093"/>
    <m/>
    <n v="2.661072951396779"/>
    <n v="4.5213451554500441"/>
    <n v="4.0800626938199134"/>
    <n v="1.2381885756686302"/>
    <n v="2.661072951396779"/>
    <x v="2"/>
    <m/>
    <x v="6"/>
    <x v="3"/>
    <s v="No root cause"/>
    <s v="No root cause"/>
    <s v=""/>
    <s v="EXN_169"/>
    <m/>
  </r>
  <r>
    <s v="Ngd-Burkina-II-IHS"/>
    <s v="ADM_101"/>
    <s v="Ngaoundere"/>
    <s v="IHS"/>
    <s v="Grid-Gen"/>
    <s v="ADAMAOUA"/>
    <s v="Ngaoundere"/>
    <s v="Huawei"/>
    <n v="1.4233105900414629"/>
    <n v="0.78046302716924476"/>
    <n v="0.59711842206641497"/>
    <n v="0"/>
    <n v="0"/>
    <n v="0"/>
    <n v="0.96288020819957021"/>
    <n v="0"/>
    <n v="0"/>
    <n v="0"/>
    <n v="0"/>
    <n v="0"/>
    <n v="0.56974157684921223"/>
    <n v="0"/>
    <n v="0"/>
    <n v="0.98537024195780676"/>
    <n v="1.4129305744607383"/>
    <n v="0"/>
    <n v="1.016974000736232"/>
    <n v="0.12288368960685779"/>
    <n v="2.3034717050049509"/>
    <n v="2.3034717050049509"/>
    <n v="0"/>
    <n v="0"/>
    <m/>
    <n v="2.6497219154588758"/>
    <n v="2.1294697632778998"/>
    <n v="2.7194239589814733"/>
    <n v="2.747312128037263"/>
    <n v="2.6497219154588758"/>
    <x v="0"/>
    <m/>
    <x v="6"/>
    <x v="3"/>
    <s v="No root cause"/>
    <s v="No root cause"/>
    <s v="(05-10-2026 ocm ran 18h) Power status check Ongoing"/>
    <s v="ADM_101"/>
    <m/>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9.2457045997380387"/>
    <n v="0.79401768669046613"/>
    <n v="6.1748251448921758"/>
    <n v="9.2457045997380387"/>
    <n v="9.2457045997380387"/>
    <n v="4.2899070578398737"/>
    <n v="0"/>
    <n v="0"/>
    <n v="0"/>
    <n v="0.21798032719521343"/>
    <n v="0.21798032719521343"/>
    <n v="0.38579057908359071"/>
    <n v="0"/>
    <m/>
    <n v="2.6236827011154773"/>
    <n v="0"/>
    <n v="0"/>
    <n v="5.0311414481676291"/>
    <n v="2.6236827011154773"/>
    <x v="0"/>
    <m/>
    <x v="12"/>
    <x v="6"/>
    <s v="BSS Hardware issue"/>
    <s v="ACTIVE"/>
    <s v="05-10-2026: hardware issue,  site with GPS issue (alarm : TDD down 09Apr 02pm)"/>
    <s v="CTR_124"/>
    <m/>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9.2457045997380387"/>
    <n v="9.2457045997380387"/>
    <n v="9.2457045997380387"/>
    <n v="9.2457045997380387"/>
    <n v="9.2457045997380387"/>
    <n v="4.4590727756803732"/>
    <n v="9.2457045997380387"/>
    <n v="9.2457045997380387"/>
    <n v="9.2457045997380387"/>
    <n v="9.2457045997380387"/>
    <n v="9.2457045997380387"/>
    <n v="9.3539278549679992"/>
    <n v="8.2342594732801988"/>
    <m/>
    <n v="2.6221845545368159"/>
    <n v="0"/>
    <n v="0"/>
    <n v="5.0282686208458918"/>
    <n v="2.6221845545368159"/>
    <x v="0"/>
    <m/>
    <x v="12"/>
    <x v="6"/>
    <s v="BSS Hardware issue"/>
    <s v="ACTIVE"/>
    <s v="05-10-2026: hardware issue,  site with GPS issue (alarm : TDD down 09Apr 02pm)"/>
    <s v="CTR_633"/>
    <m/>
  </r>
  <r>
    <s v="Ngd-Baladji-II-IHS"/>
    <s v="ADM_158"/>
    <s v="Ngaoundere"/>
    <s v="IHS"/>
    <s v="Grid-Gen"/>
    <s v="ADAMAOUA"/>
    <s v="Ngaoundere"/>
    <s v="Huawei"/>
    <n v="0"/>
    <n v="2.2704946451960857"/>
    <n v="29.627899627032843"/>
    <n v="0"/>
    <n v="0"/>
    <n v="0"/>
    <n v="0"/>
    <n v="0"/>
    <n v="0"/>
    <n v="0"/>
    <n v="0.5940329535175054"/>
    <n v="4.8743982444575709"/>
    <n v="0"/>
    <n v="0.93464727922313251"/>
    <n v="4.8743982444575709"/>
    <n v="0.1712880921602703"/>
    <n v="1.4607820895863117"/>
    <n v="0.12529142517970623"/>
    <n v="0"/>
    <n v="4.0736210630848113"/>
    <n v="1.6048003469992835"/>
    <n v="1.6048003469992835"/>
    <n v="0.45340336098483891"/>
    <n v="0"/>
    <m/>
    <n v="2.5951109056510084"/>
    <n v="1.9315102574247929"/>
    <n v="2.4714839805379598"/>
    <n v="2.8564111656127489"/>
    <n v="2.5951109056510084"/>
    <x v="0"/>
    <m/>
    <x v="6"/>
    <x v="3"/>
    <s v="No root cause"/>
    <s v="No root cause"/>
    <s v=""/>
    <s v="ADM_158"/>
    <m/>
  </r>
  <r>
    <s v="Limbe-Mile4-IHS"/>
    <s v="SUO_212"/>
    <s v="SUD-OUEST"/>
    <s v="IHS"/>
    <s v="Grid-Gen"/>
    <s v="SUD-OUEST"/>
    <s v="Limbe"/>
    <s v="Huawei"/>
    <n v="0"/>
    <n v="0"/>
    <n v="0"/>
    <n v="0"/>
    <n v="0"/>
    <n v="0"/>
    <n v="0"/>
    <n v="0"/>
    <n v="2.6639364728778396"/>
    <n v="0"/>
    <n v="0"/>
    <n v="0"/>
    <n v="0"/>
    <n v="0.98726076025945042"/>
    <n v="0"/>
    <n v="0"/>
    <n v="2.7763866416690206"/>
    <n v="0"/>
    <n v="0"/>
    <n v="0"/>
    <n v="0"/>
    <n v="0"/>
    <n v="0"/>
    <n v="0.88354977984379324"/>
    <m/>
    <n v="2.5760452069297126"/>
    <n v="4.435666782569772"/>
    <n v="3.7885356209050323"/>
    <n v="1.2862742329824652"/>
    <n v="2.5760452069297126"/>
    <x v="0"/>
    <m/>
    <x v="1"/>
    <x v="0"/>
    <s v="Defaut GE &amp; Power Cabinet"/>
    <s v="PASSIVE"/>
    <s v="(hourly IHS): 10/05/2026 07:35 0:25:00 46 V FME is on site"/>
    <s v="SUO_212"/>
    <m/>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1.1664497921143262"/>
    <n v="1.0280674194496524"/>
    <n v="0"/>
    <n v="1.1664497921143262"/>
    <n v="4.1041725522425114"/>
    <n v="0"/>
    <n v="4.99234161737051"/>
    <n v="0.1565028122351492"/>
    <n v="0.6821025702488076"/>
    <n v="9.7966123338840809"/>
    <n v="9.7966123338840809"/>
    <n v="2.255709365270965"/>
    <n v="0.36469168143411157"/>
    <m/>
    <n v="2.5441739219765256"/>
    <n v="2.2271381125379182"/>
    <n v="1.8915052480186041"/>
    <n v="3.0511478176362044"/>
    <n v="2.5441739219765256"/>
    <x v="0"/>
    <m/>
    <x v="6"/>
    <x v="3"/>
    <s v="No root cause"/>
    <s v="No root cause"/>
    <s v=""/>
    <s v="LIT_741"/>
    <m/>
  </r>
  <r>
    <s v="H-Franco"/>
    <s v="CTR_102"/>
    <s v="Yaounde"/>
    <s v="IHS"/>
    <s v="Grid-Gen"/>
    <s v="CENTRE"/>
    <s v="Yaounde"/>
    <s v="ZTE"/>
    <n v="6.2482699974032121"/>
    <n v="5.4646501613717877"/>
    <n v="0"/>
    <n v="0"/>
    <n v="0"/>
    <n v="0"/>
    <n v="10.853643920521185"/>
    <n v="7.4495338623930971"/>
    <n v="4.6395459331741025"/>
    <n v="10.372025465638224"/>
    <n v="9.3388393787114801"/>
    <n v="9.2457045997380387"/>
    <n v="0.65765067787565745"/>
    <n v="6.3741856503240264"/>
    <n v="9.2457045997380387"/>
    <n v="9.272332371665911"/>
    <n v="16.758196288591545"/>
    <n v="0"/>
    <n v="0"/>
    <n v="0"/>
    <n v="0.13358473659729514"/>
    <n v="0.13358473659729514"/>
    <n v="0"/>
    <n v="0"/>
    <m/>
    <n v="2.538520202149912"/>
    <n v="0"/>
    <n v="0"/>
    <n v="4.867834895056987"/>
    <n v="2.538520202149912"/>
    <x v="0"/>
    <m/>
    <x v="12"/>
    <x v="6"/>
    <s v="BSS Hardware issue"/>
    <s v="ACTIVE"/>
    <s v="05-10-2026: hardware issue,  site with GPS issue (alarm : TDD down 09Apr 02pm)"/>
    <s v="CTR_102"/>
    <m/>
  </r>
  <r>
    <s v="Foumbot-MTN"/>
    <s v="OST_043"/>
    <s v="OUEST"/>
    <s v="IHS"/>
    <s v="Grid-Gen"/>
    <s v="OUEST"/>
    <s v="Foumbot"/>
    <s v="Huawei"/>
    <n v="2.1917884445814182"/>
    <n v="1.4428578358773287"/>
    <n v="8.9175391586979543E-5"/>
    <n v="0"/>
    <n v="5.3505234952187721E-4"/>
    <n v="4.0137843753299496"/>
    <n v="0"/>
    <n v="0"/>
    <n v="0"/>
    <n v="0"/>
    <n v="1.9065698721296229"/>
    <n v="0"/>
    <n v="2.8982002265768355E-2"/>
    <n v="0"/>
    <n v="0"/>
    <n v="0"/>
    <n v="0"/>
    <n v="3.7721725693641863"/>
    <n v="0"/>
    <n v="0"/>
    <n v="0.69583558055320138"/>
    <n v="0.69583558055320138"/>
    <n v="3.2816544104008472E-2"/>
    <n v="0"/>
    <m/>
    <n v="2.4814301164559276"/>
    <n v="1.6554910095160444"/>
    <n v="1.4207008578393872"/>
    <n v="3.3904492445284955"/>
    <n v="2.4814301164559276"/>
    <x v="0"/>
    <m/>
    <x v="1"/>
    <x v="0"/>
    <s v="Defaut GE &amp; Power Cabinet"/>
    <s v="PASSIVE"/>
    <s v="(hourly IHS): 10/05/2026 11:36 0:24:00 51.9 V Fme is informd and managing ETA = ASAP"/>
    <s v="OST_043"/>
    <m/>
  </r>
  <r>
    <s v="Bsadi-Lycee-CAMTEL"/>
    <s v="LIT_643"/>
    <s v="Douala"/>
    <s v="CAMUSAT"/>
    <s v="Good Grid no GE - 12h"/>
    <s v="LITTORAL"/>
    <s v="Douala"/>
    <s v="ZTE"/>
    <n v="0"/>
    <n v="0"/>
    <n v="0"/>
    <n v="0"/>
    <n v="0"/>
    <n v="0"/>
    <n v="1.8434693650426761"/>
    <n v="1.2579615789608842"/>
    <n v="0.38532686704733804"/>
    <n v="2.8817741194465132"/>
    <n v="1.2075774827142418"/>
    <n v="2.978458079005126E-3"/>
    <n v="0.58194077041831116"/>
    <n v="0.52123016382589582"/>
    <n v="2.978458079005126E-3"/>
    <n v="2.0687085691130687"/>
    <n v="2.7466020608788292E-3"/>
    <n v="2.7644371391963418E-3"/>
    <n v="0"/>
    <n v="0.61119029885884124"/>
    <n v="0.1024625249334396"/>
    <n v="0.1024625249334396"/>
    <n v="16.005966190398734"/>
    <n v="29.584203685155224"/>
    <m/>
    <n v="2.4552838916426247"/>
    <n v="0"/>
    <n v="2.1753585381029605"/>
    <n v="3.3078212587032989"/>
    <n v="2.4552838916426247"/>
    <x v="0"/>
    <m/>
    <x v="6"/>
    <x v="3"/>
    <s v="No root cause"/>
    <s v="No root cause"/>
    <s v=""/>
    <s v="LIT_643"/>
    <m/>
  </r>
  <r>
    <s v="Tongolo"/>
    <s v="CTR_390"/>
    <s v="Yaounde"/>
    <s v="IHS"/>
    <s v="Grid-Gen"/>
    <s v="CENTRE"/>
    <s v="Yaounde"/>
    <s v="ZTE"/>
    <n v="4.5586460179263884E-2"/>
    <n v="4.8281875565372019"/>
    <n v="34.892886086641383"/>
    <n v="49.985856782894288"/>
    <n v="50.559415066503426"/>
    <n v="17.659349290734603"/>
    <n v="0"/>
    <n v="0"/>
    <n v="4.5800481119073005E-2"/>
    <n v="0"/>
    <n v="0"/>
    <n v="0.30599643869156151"/>
    <n v="23.93993645004894"/>
    <n v="0"/>
    <n v="0.30599643869156151"/>
    <n v="0"/>
    <n v="4.5657800492533755E-2"/>
    <n v="0"/>
    <n v="0"/>
    <n v="0"/>
    <n v="0"/>
    <n v="0"/>
    <n v="0.24821078494319831"/>
    <n v="0"/>
    <m/>
    <n v="2.4525729597383807"/>
    <n v="0"/>
    <n v="0"/>
    <n v="4.703023527634957"/>
    <n v="2.4525729597383807"/>
    <x v="0"/>
    <m/>
    <x v="6"/>
    <x v="3"/>
    <s v="No root cause"/>
    <s v="No root cause"/>
    <s v=""/>
    <s v="CTR_390"/>
    <m/>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0.10154132564083078"/>
    <n v="1.0637197410061265"/>
    <n v="2.1265190569459995"/>
    <n v="0.10154132564083075"/>
    <n v="1.8190219476978593"/>
    <n v="3.7759473006680375"/>
    <n v="4.5782289339188953"/>
    <n v="4.3035555861943431"/>
    <n v="4.6926316737056339"/>
    <n v="0.24510575014584185"/>
    <n v="0.24510575014584185"/>
    <n v="0.51155840122415241"/>
    <n v="7.1345856730286233E-2"/>
    <m/>
    <n v="2.2556920772809392"/>
    <n v="3.1061532558780858"/>
    <n v="3.9115244050527811"/>
    <n v="0.95685670008996049"/>
    <n v="2.2556920772809392"/>
    <x v="0"/>
    <m/>
    <x v="2"/>
    <x v="1"/>
    <s v="MPR ISSUE"/>
    <s v="ACTIVE"/>
    <s v="(05-10-2026 ticket): INC-20260510-00000976...plantage du mpr ...Grid Outage"/>
    <s v="ADM_153"/>
    <m/>
  </r>
  <r>
    <s v="Bsadi-Terminus"/>
    <s v="LIT_057"/>
    <s v="Douala"/>
    <s v="IHS"/>
    <s v="Grid-Gen"/>
    <s v="LITTORAL"/>
    <s v="Douala"/>
    <s v="ZTE"/>
    <n v="0"/>
    <n v="0"/>
    <n v="0"/>
    <n v="0"/>
    <n v="0"/>
    <n v="0"/>
    <n v="1.9546532432733215"/>
    <n v="1.4839141861639749"/>
    <n v="0.28748362739810429"/>
    <n v="3.4729356253549182"/>
    <n v="1.2015670613212797"/>
    <n v="0"/>
    <n v="0.31081190983725848"/>
    <n v="5.1168839692608686E-2"/>
    <n v="0"/>
    <n v="1.3789369151877817"/>
    <n v="0"/>
    <n v="0"/>
    <n v="0"/>
    <n v="0.48170763027454638"/>
    <n v="4.8065536065382018E-2"/>
    <n v="4.8065536065382018E-2"/>
    <n v="19.44735156221018"/>
    <n v="38.251159993493765"/>
    <m/>
    <n v="2.2391762476707391"/>
    <n v="1.6958322842104001"/>
    <n v="1.4420044643008929"/>
    <n v="2.9011451910512256"/>
    <n v="2.2391762476707391"/>
    <x v="0"/>
    <m/>
    <x v="6"/>
    <x v="3"/>
    <s v="No root cause"/>
    <s v="No root cause"/>
    <s v="(05-10-2026 cells zte): 08/05/2026 : Need BO TX analysis..;..;(05-10-2026 cells zte): 08/05/2026 : Need BO TX analysis"/>
    <s v="LIT_057"/>
    <m/>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
    <n v="0.51505922672807647"/>
    <n v="0.52415511666994841"/>
    <n v="0"/>
    <n v="2.9866800501094359"/>
    <n v="0.8926813399422997"/>
    <n v="3.482798423664438"/>
    <n v="1.3163714604503585"/>
    <n v="1.0223601943880862"/>
    <n v="2.7158365507814581"/>
    <n v="2.7158365507814581"/>
    <n v="0"/>
    <n v="0"/>
    <m/>
    <n v="2.2373927398389974"/>
    <n v="1.0164002893580966"/>
    <n v="0.96365615362907109"/>
    <n v="3.3917146565630669"/>
    <n v="2.2373927398389974"/>
    <x v="0"/>
    <m/>
    <x v="6"/>
    <x v="3"/>
    <s v="No root cause"/>
    <s v="No root cause"/>
    <s v=""/>
    <s v="LIT_610"/>
    <m/>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1.9618586149118417E-4"/>
    <n v="1.9618586149141573E-4"/>
    <n v="1.1573737139255658"/>
    <n v="1.9618586149118417E-4"/>
    <n v="1.7835078317394589E-4"/>
    <n v="3.0676334705919332E-3"/>
    <n v="0.68549778786362492"/>
    <n v="1.0646010993855382"/>
    <n v="1.6051570485653394E-4"/>
    <n v="1.7835078317388799E-4"/>
    <n v="1.7835078317388799E-4"/>
    <n v="1.6051570485647602E-4"/>
    <n v="2.9652949020368045E-2"/>
    <m/>
    <n v="2.2360479749338666"/>
    <n v="4.3963246725737282"/>
    <n v="4.3045504078392165"/>
    <n v="0.31288509566241324"/>
    <n v="2.2360479749338666"/>
    <x v="0"/>
    <m/>
    <x v="6"/>
    <x v="3"/>
    <s v="No root cause"/>
    <s v="No root cause"/>
    <s v="(05-10-2026 ocm ran 12h) Power status check Ongoing"/>
    <s v="OST_262"/>
    <m/>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2.0564380352307001"/>
    <n v="3.0819015332460129"/>
    <n v="3.0819015332460129"/>
    <n v="2.0564380352307001"/>
    <n v="0"/>
    <n v="0"/>
    <n v="4.1876763889245487E-2"/>
    <n v="0"/>
    <n v="2.0296319125196444E-2"/>
    <n v="0"/>
    <n v="0"/>
    <n v="0"/>
    <n v="0.31116861140360641"/>
    <m/>
    <n v="2.1217679271073213"/>
    <n v="7.420796214364791"/>
    <n v="3.1636652488346235"/>
    <n v="0"/>
    <n v="2.1217679271073213"/>
    <x v="2"/>
    <m/>
    <x v="6"/>
    <x v="3"/>
    <s v="No root cause"/>
    <s v="No root cause"/>
    <s v=""/>
    <s v="NRO_255"/>
    <m/>
  </r>
  <r>
    <s v="Kumba-Barombi-Kang-II-IHS"/>
    <s v="SUO_108"/>
    <s v="SUD-OUEST"/>
    <s v="IHS"/>
    <s v="Grid-Gen"/>
    <s v="SUD-OUEST"/>
    <s v="Kumba"/>
    <s v="Huawei"/>
    <n v="0"/>
    <n v="0"/>
    <n v="0"/>
    <n v="0"/>
    <n v="0"/>
    <n v="0"/>
    <n v="8.0257852428281592E-3"/>
    <n v="0"/>
    <n v="0"/>
    <n v="0"/>
    <n v="0"/>
    <n v="0"/>
    <n v="0"/>
    <n v="0"/>
    <n v="0"/>
    <n v="0"/>
    <n v="0.14856620238390791"/>
    <n v="0"/>
    <n v="0"/>
    <n v="0"/>
    <n v="2.740359783467881"/>
    <n v="2.740359783467881"/>
    <n v="0"/>
    <n v="0"/>
    <m/>
    <n v="2.0199831351499431"/>
    <n v="1.7460403103005886"/>
    <n v="2.9813892543971496"/>
    <n v="1.4760860381686578"/>
    <n v="2.0199831351499431"/>
    <x v="0"/>
    <m/>
    <x v="6"/>
    <x v="3"/>
    <s v="Defaut GE &amp; Power Cabinet"/>
    <s v="No root cause"/>
    <s v="(hourly IHS): 10/05/2026 18:52 0:21:15 35 Fme Is managing with level 0..;..;(05-10-2026 ocm ran 18h) Power status check Ongoing"/>
    <s v="SUO_108"/>
    <m/>
  </r>
  <r>
    <s v="Makepe-Decharge2-IHS"/>
    <s v="LIT_490"/>
    <s v="Douala"/>
    <s v="IHS"/>
    <s v="Grid-Gen"/>
    <s v="LITTORAL"/>
    <s v="Douala"/>
    <s v="ZTE"/>
    <n v="23.180572320529166"/>
    <n v="0"/>
    <n v="0"/>
    <n v="2.140209398087501E-3"/>
    <n v="0"/>
    <n v="0"/>
    <n v="0"/>
    <n v="0"/>
    <n v="0"/>
    <n v="0"/>
    <n v="0"/>
    <n v="0"/>
    <n v="0"/>
    <n v="4.0727114740906272"/>
    <n v="0"/>
    <n v="0"/>
    <n v="0"/>
    <n v="0"/>
    <n v="0.6829051487730885"/>
    <n v="33.135470974480157"/>
    <n v="2.6605299729192136"/>
    <n v="2.6605299729192136"/>
    <n v="1.2658981888121283"/>
    <n v="0"/>
    <m/>
    <n v="1.9696168739816169"/>
    <n v="0.60986515273231579"/>
    <n v="0.62104528562345607"/>
    <n v="3.2101109294389825"/>
    <n v="1.9696168739816169"/>
    <x v="0"/>
    <m/>
    <x v="6"/>
    <x v="3"/>
    <s v="No root cause"/>
    <s v="No root cause"/>
    <s v=""/>
    <s v="LIT_490"/>
    <m/>
  </r>
  <r>
    <s v="Mabanda-MTN"/>
    <s v="LIT_259"/>
    <s v="Douala"/>
    <s v="IHS"/>
    <s v="Grid-Gen"/>
    <s v="LITTORAL"/>
    <s v="Douala"/>
    <s v="ZTE"/>
    <n v="0"/>
    <n v="0"/>
    <n v="0.77891137535563248"/>
    <n v="0"/>
    <n v="0"/>
    <n v="0"/>
    <n v="0"/>
    <n v="0"/>
    <n v="0"/>
    <n v="0"/>
    <n v="0"/>
    <n v="0"/>
    <n v="0"/>
    <n v="0"/>
    <n v="0"/>
    <n v="0"/>
    <n v="0"/>
    <n v="0"/>
    <n v="0"/>
    <n v="0"/>
    <n v="0"/>
    <n v="0"/>
    <n v="0"/>
    <n v="0"/>
    <m/>
    <n v="1.9655861462818867"/>
    <n v="1.1886313042296639"/>
    <n v="1.0461611432418387"/>
    <n v="2.770226345960642"/>
    <n v="1.9655861462818867"/>
    <x v="0"/>
    <m/>
    <x v="1"/>
    <x v="0"/>
    <s v="Defaut GE &amp; Power Cabinet"/>
    <s v="PASSIVE"/>
    <s v="(hourly IHS): 10/05/2026 05:59 0:17:10 7.7V FME is on the way ETA 06:45 AM/Maxime is informed..;..;(05-10-2026 ticket): INC-20260510-00002828...Grid outage ;site went down because Gen fails to start due to ATS alarming //he reset it and Gen started...Grid outage ;site went down because Gen fails to start due to ATS alarming //he reset it and Gen started...Grid Outage"/>
    <s v="LIT_259"/>
    <m/>
  </r>
  <r>
    <s v="Bekoko-IHS"/>
    <s v="LIT_477"/>
    <s v="LITTORAL"/>
    <s v="IHS"/>
    <s v="Grid-Gen"/>
    <s v="LITTORAL"/>
    <s v="Bekoko"/>
    <s v="ZTE"/>
    <n v="2.746423710095796"/>
    <n v="7.9030977390827921"/>
    <n v="0"/>
    <n v="0"/>
    <n v="0.37444746927372707"/>
    <n v="0"/>
    <n v="0.73312872931487572"/>
    <n v="0"/>
    <n v="5.8106685158075551E-2"/>
    <n v="2.1993505177879937"/>
    <n v="0"/>
    <n v="1.3237908530303939"/>
    <n v="0"/>
    <n v="0"/>
    <n v="1.3237908530303939"/>
    <n v="0.54266792796340579"/>
    <n v="2.0237463366749138"/>
    <n v="0.82747629361390052"/>
    <n v="0.8572608744039516"/>
    <n v="0.36986385414615663"/>
    <n v="0"/>
    <n v="0"/>
    <n v="0"/>
    <n v="0"/>
    <m/>
    <n v="1.9295414530024286"/>
    <n v="1.9313853618375041"/>
    <n v="1.6387307853157485"/>
    <n v="2.1162477263623769"/>
    <n v="1.9295414530024286"/>
    <x v="0"/>
    <m/>
    <x v="1"/>
    <x v="0"/>
    <s v="Defaut GE &amp; Power Cabinet"/>
    <s v="PASSIVE"/>
    <s v="(05-10-2026 ticket): INC-20260510-00002251...Power issue _x000a_Technicien power suit le point ...Grid Outage"/>
    <s v="LIT_477"/>
    <m/>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3.4888445152140353"/>
    <n v="2.4707469045438075"/>
    <n v="0"/>
    <n v="3.4888445152140353"/>
    <n v="3.3742184668681321"/>
    <n v="3.6918612117008455E-3"/>
    <n v="41.605670698821186"/>
    <n v="35.103108154768542"/>
    <n v="29.278064565837127"/>
    <n v="2.0137051875822198"/>
    <n v="2.0137051875822198"/>
    <n v="0.44839170397765049"/>
    <n v="0"/>
    <m/>
    <n v="1.9180378274877079"/>
    <n v="0.84404437889924022"/>
    <n v="0.90771426434237368"/>
    <n v="2.8625330238340698"/>
    <n v="1.9180378274877079"/>
    <x v="1"/>
    <s v="site vandalise"/>
    <x v="4"/>
    <x v="2"/>
    <s v="EXCLU"/>
    <s v="Exclu"/>
    <s v=""/>
    <s v="CTR_762"/>
    <m/>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1.3734437110660238"/>
    <n v="0"/>
    <s v=""/>
    <n v="1.3734437110660238"/>
    <n v="0"/>
    <n v="0.44202458101834002"/>
    <n v="4.5811895569195826"/>
    <n v="0"/>
    <n v="0"/>
    <n v="1.5499574811732917"/>
    <n v="1.5499574811732917"/>
    <n v="0.40776339557062263"/>
    <n v="0.91822117209281096"/>
    <m/>
    <n v="1.8844722100943694"/>
    <n v="1.998329396624422"/>
    <n v="3.3794107496829429"/>
    <n v="0.89091847299104576"/>
    <n v="1.8844722100943694"/>
    <x v="2"/>
    <m/>
    <x v="6"/>
    <x v="3"/>
    <s v="No root cause"/>
    <s v="No root cause"/>
    <s v=""/>
    <s v="EXN_153"/>
    <m/>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1.0402131077837991"/>
    <n v="0.15596775988562725"/>
    <n v="0.65615253129699558"/>
    <n v="1.0402131077837991"/>
    <n v="9.0780548635545175E-2"/>
    <n v="1.7669747141393648"/>
    <n v="0.61941226996315979"/>
    <n v="1.8390641006982791"/>
    <n v="2.1537997277653647"/>
    <n v="1.0775954319370609"/>
    <n v="1.0775954319370609"/>
    <n v="0.16060488024815012"/>
    <n v="0.31942625266456071"/>
    <m/>
    <n v="1.8198913915070785"/>
    <n v="2.4111093126146539"/>
    <n v="3.0449281903771022"/>
    <n v="0.86937226807801848"/>
    <n v="1.8198913915070785"/>
    <x v="0"/>
    <m/>
    <x v="6"/>
    <x v="3"/>
    <s v="No root cause"/>
    <s v="No root cause"/>
    <s v=""/>
    <s v="EXN_143"/>
    <m/>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29.359392522964448"/>
    <n v="1.4413953594553019"/>
    <n v="14.409102453250691"/>
    <n v="29.359392522964448"/>
    <n v="45.25795587173581"/>
    <n v="22.798402262344013"/>
    <n v="0"/>
    <n v="8.1174753804578934"/>
    <n v="3.7434580932731794"/>
    <n v="10.070434291291059"/>
    <n v="10.070434291291059"/>
    <n v="15.832288197743935"/>
    <n v="1.936336617841355"/>
    <m/>
    <n v="1.8086374570888026"/>
    <n v="0.4767264566822137"/>
    <n v="0.45114769593792903"/>
    <n v="3.0472489805567062"/>
    <n v="1.8086374570888026"/>
    <x v="0"/>
    <m/>
    <x v="0"/>
    <x v="0"/>
    <s v="AKTIVCO Coupure ENEO &amp; Baisse de tension"/>
    <s v="PASSIVE"/>
    <s v="(05-10-2026 ticket): INC-20260510-00018389...Grid Outage"/>
    <s v="LIT_751"/>
    <m/>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2.9975416128047305"/>
    <n v="0.77154548801054701"/>
    <n v="0.59663687495184503"/>
    <n v="2.9975416128047301"/>
    <n v="18.490071568602271"/>
    <n v="14.623747620800556"/>
    <n v="1.3122158872024039"/>
    <n v="1.6320523466682642"/>
    <n v="0.95569267163765959"/>
    <n v="1.048756110297832"/>
    <n v="1.048756110297832"/>
    <n v="2.0588814409601839"/>
    <n v="2.0128669389013027"/>
    <m/>
    <n v="1.7156275236635823"/>
    <n v="0.57926573384650426"/>
    <n v="4.8640224269068488"/>
    <n v="0"/>
    <n v="1.7156275236635823"/>
    <x v="0"/>
    <m/>
    <x v="6"/>
    <x v="3"/>
    <s v="No root cause"/>
    <s v="No root cause"/>
    <s v="(05-10-2026 ticket): INC-20260510-00018203...Others"/>
    <s v="EST_010"/>
    <m/>
  </r>
  <r>
    <s v="Yassa-II"/>
    <s v="LIT_642"/>
    <s v="Douala"/>
    <s v="CAMUSAT"/>
    <s v="Good Grid + GE"/>
    <s v="LITTORAL"/>
    <s v="Douala"/>
    <s v="ZTE"/>
    <n v="0"/>
    <n v="0"/>
    <n v="0"/>
    <n v="2.3167766734297483E-2"/>
    <n v="7.1643509600980121E-2"/>
    <n v="0"/>
    <n v="2.4344881903245626E-2"/>
    <n v="0"/>
    <n v="0"/>
    <n v="0"/>
    <n v="0"/>
    <n v="0"/>
    <n v="0"/>
    <n v="0"/>
    <n v="0"/>
    <n v="0"/>
    <n v="0"/>
    <n v="0"/>
    <n v="0"/>
    <n v="0"/>
    <n v="0"/>
    <n v="0"/>
    <n v="21.263051710312673"/>
    <n v="8.5498690191848361"/>
    <m/>
    <n v="1.6881971732114271"/>
    <n v="0.90074697552845828"/>
    <n v="0.77266746228464611"/>
    <n v="2.4932037113645777"/>
    <n v="1.6881971732114271"/>
    <x v="0"/>
    <m/>
    <x v="6"/>
    <x v="3"/>
    <s v="No root cause"/>
    <s v="No root cause"/>
    <s v=""/>
    <s v="LIT_642"/>
    <m/>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0.51409036433030431"/>
    <n v="0.25367891780749086"/>
    <n v="2.6771495058555347E-2"/>
    <n v="0.51409036433030442"/>
    <n v="5.3505234952177976E-5"/>
    <n v="0.37600848917408197"/>
    <n v="16.062291160625762"/>
    <n v="1.7835078317469854E-5"/>
    <n v="9.1449472967682147E-2"/>
    <n v="10.946486994781221"/>
    <n v="10.946486994781221"/>
    <n v="3.5670156634881818E-5"/>
    <n v="3.6447581681024177"/>
    <m/>
    <n v="1.5409864367796413"/>
    <n v="0"/>
    <n v="4.5901037363444415"/>
    <n v="6.8400650517608241E-5"/>
    <n v="1.5409864367796413"/>
    <x v="2"/>
    <m/>
    <x v="1"/>
    <x v="0"/>
    <s v="Defaut GE &amp; Power Cabinet"/>
    <s v="PASSIVE"/>
    <s v="(05-10-2026 cells nokia): 09/05/2026 : Need BO RAN analysis ..;..;(05-10-2026 ticket): INC-20260510-00014805...Grid Outage"/>
    <s v="EXN_095"/>
    <m/>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3.0873112933061679"/>
    <n v="3.0819015332460129"/>
    <s v=""/>
    <n v="3.0873112933061679"/>
    <n v="3.0819015332460129"/>
    <n v="3.0819015332460129"/>
    <n v="3.0819015332460129"/>
    <n v="2.9730950280981401"/>
    <n v="3.160589898782364"/>
    <n v="1.7579323294324449"/>
    <n v="1.7579323294324449"/>
    <n v="0.10203014642506436"/>
    <n v="0"/>
    <m/>
    <n v="1.5409507666230065"/>
    <n v="0"/>
    <n v="0"/>
    <n v="2.9549081023580168"/>
    <n v="1.5409507666230065"/>
    <x v="0"/>
    <m/>
    <x v="6"/>
    <x v="3"/>
    <s v="No root cause"/>
    <s v="No root cause"/>
    <s v="(05-10-2026 cells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5-10-2026 cells nokia): 05/05/2026 : En attente du feedback du deploiement OCM _x000a_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m/>
  </r>
  <r>
    <s v="Ntumansah"/>
    <s v="NRO_002"/>
    <s v="NORD-OUEST"/>
    <s v="IHS"/>
    <s v="Grid-Gen"/>
    <s v="NORD-OUEST"/>
    <s v="Bamenda"/>
    <s v="Huawei"/>
    <n v="0"/>
    <n v="0"/>
    <n v="0"/>
    <n v="0"/>
    <n v="0"/>
    <n v="0"/>
    <n v="0"/>
    <n v="0"/>
    <n v="0"/>
    <n v="0"/>
    <n v="5.3505234952187731E-4"/>
    <n v="0"/>
    <n v="0"/>
    <n v="0"/>
    <n v="0"/>
    <n v="0"/>
    <n v="0"/>
    <n v="1.769917502061735"/>
    <n v="1.5409507666230065"/>
    <n v="1.5408615912314194"/>
    <n v="1.5409507666230065"/>
    <n v="1.5409507666230065"/>
    <n v="1.5408615912314194"/>
    <n v="1.5409507666230065"/>
    <m/>
    <n v="1.5408615912314194"/>
    <n v="10.790354263835434"/>
    <n v="0"/>
    <n v="0"/>
    <n v="1.5408615912314194"/>
    <x v="0"/>
    <m/>
    <x v="6"/>
    <x v="3"/>
    <s v="No root cause"/>
    <s v="No root cause"/>
    <s v=""/>
    <s v="NRO_002"/>
    <m/>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1.5601769810491588"/>
    <n v="1.8013429100569866E-3"/>
    <n v="0.66334006785890598"/>
    <n v="1.5601769810491588"/>
    <n v="1.5568774915604411"/>
    <n v="2.3511448693473502"/>
    <n v="1.6253998624558761"/>
    <n v="1.5747482400344714"/>
    <n v="1.5419316959304632"/>
    <n v="1.543679533605568"/>
    <n v="1.543679533605568"/>
    <n v="1.5610687349650287"/>
    <n v="1.5412182927977673"/>
    <m/>
    <n v="1.5405048896650715"/>
    <n v="10.787856352089653"/>
    <n v="0"/>
    <n v="0"/>
    <n v="1.5405048896650715"/>
    <x v="0"/>
    <m/>
    <x v="13"/>
    <x v="7"/>
    <s v="ACCESS-ISSUE"/>
    <s v="ACCESS-ISSUE"/>
    <s v="(05-10-2026 cells nokia): 09/05/2026: Feedback RM.||Access issue. ETD 15/05/2026_x000a_07/05/2026 : Intervention prevue pour Samedi 09/05/2026_x000a_06/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05-10-2026 cells nokia): 09/05/2026: Feedback RM.||Access issue. ETD 15/05/2026_x000a_07/05/2026 : Intervention prevue pour Samedi 09/05/2026_x000a_06/05/2026 : Intervention prevue pour Jeudi 07/05/2026  _x000a_04/05/2026 : ETA 05052026|| Feedback PM : La FXDB est disponible au WH et nous travaillons au déploiement du FME.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
    <s v="ADM_128"/>
    <m/>
  </r>
  <r>
    <s v="Nkoumadjap-IHS"/>
    <s v="SUD_050"/>
    <s v="CENTRE"/>
    <s v="IHS"/>
    <s v="Gird-Hybrid-Gen"/>
    <s v="SUD"/>
    <s v="Nkoumadjap"/>
    <s v="NOKIA"/>
    <n v="0"/>
    <n v="0"/>
    <n v="0"/>
    <n v="0.28682764527704951"/>
    <n v="0"/>
    <n v="0"/>
    <n v="4.2596852256993972E-2"/>
    <n v="0"/>
    <n v="0"/>
    <n v="0"/>
    <n v="0"/>
    <n v="0"/>
    <n v="0"/>
    <n v="0"/>
    <n v="0"/>
    <n v="0"/>
    <n v="1.2268393672970297"/>
    <n v="8.8741107429950965"/>
    <n v="8.5785299900408916"/>
    <n v="3.684031612319616"/>
    <n v="7.1113451073386358"/>
    <n v="7.1113451073386358"/>
    <n v="7.2346746739034282"/>
    <n v="4.1297302194713392"/>
    <m/>
    <n v="1.4867856337730752"/>
    <n v="5.1997779856040349"/>
    <n v="2.2169563532135825"/>
    <n v="0"/>
    <n v="1.4867856337730752"/>
    <x v="0"/>
    <m/>
    <x v="6"/>
    <x v="3"/>
    <s v="No root cause"/>
    <s v="No root cause"/>
    <s v=""/>
    <s v="SUD_050"/>
    <m/>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0"/>
    <n v="4.3735095752084112E-2"/>
    <n v="1.0963936044835962"/>
    <n v="0"/>
    <n v="0"/>
    <n v="0"/>
    <n v="0.15070641178199537"/>
    <n v="2.4541067764736774E-2"/>
    <n v="0"/>
    <n v="2.2360372738868768"/>
    <n v="2.2360372738868768"/>
    <n v="2.4148696041753973E-2"/>
    <n v="0"/>
    <m/>
    <n v="1.4850377960979704"/>
    <n v="4.6804621336562633"/>
    <n v="2.4326487278612499"/>
    <n v="0"/>
    <n v="1.4850377960979704"/>
    <x v="2"/>
    <m/>
    <x v="6"/>
    <x v="3"/>
    <s v="No root cause"/>
    <s v="No root cause"/>
    <s v="(05-10-2026 ocm ran 18h) Power status check Ongoing..;..;(05-10-2026 ticket): INC-20260510-00017788...Others"/>
    <s v="NRO_079"/>
    <m/>
  </r>
  <r>
    <s v="Bomono-ba-mbengue-IHS"/>
    <s v="LIT_790"/>
    <s v="Douala"/>
    <s v="IHS"/>
    <s v="Grid-Gen"/>
    <s v="LITTORAL"/>
    <s v="Dibombari"/>
    <s v="ZTE"/>
    <n v="0"/>
    <n v="2.7603350711833645"/>
    <n v="0"/>
    <n v="0"/>
    <n v="0.2838274363430387"/>
    <n v="0"/>
    <n v="0.55811310578626994"/>
    <n v="1.1887971452460244"/>
    <n v="3.4403866074256842E-2"/>
    <n v="1.6661173462544903"/>
    <n v="0"/>
    <n v="0.90835837378329098"/>
    <n v="0"/>
    <n v="6.0639266279149864E-4"/>
    <n v="0.90835837378329098"/>
    <n v="0"/>
    <n v="0"/>
    <n v="0"/>
    <n v="0"/>
    <n v="0"/>
    <n v="0"/>
    <n v="0"/>
    <n v="0"/>
    <n v="0"/>
    <m/>
    <n v="1.4690218957689487"/>
    <n v="1.2844262196803473"/>
    <n v="1.0920621806052813"/>
    <n v="1.7622401596088142"/>
    <n v="1.4690218957689487"/>
    <x v="0"/>
    <m/>
    <x v="1"/>
    <x v="0"/>
    <s v="Defaut GE &amp; Power Cabinet"/>
    <s v="PASSIVE"/>
    <s v="(05-10-2026 ticket): INC-20260510-00002242...Power issue _x000a_Technicien power suit le point ...Grid Outage"/>
    <s v="LIT_790"/>
    <m/>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0"/>
    <n v="0"/>
    <n v="0.89075515148402118"/>
    <n v="0"/>
    <n v="0"/>
    <n v="0"/>
    <n v="3.1878597335296619"/>
    <n v="5.9488547026107703"/>
    <n v="0"/>
    <n v="0"/>
    <n v="0"/>
    <n v="1.3983236453187915"/>
    <n v="0"/>
    <m/>
    <n v="1.4401825741297194"/>
    <n v="2.4616920254667098"/>
    <n v="3.1456023406128977"/>
    <n v="6.2586595223555225E-2"/>
    <n v="1.4401825741297194"/>
    <x v="0"/>
    <m/>
    <x v="6"/>
    <x v="3"/>
    <s v="No root cause"/>
    <s v="No root cause"/>
    <s v=""/>
    <s v="OST_227"/>
    <m/>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5.7964004531536632E-3"/>
    <n v="2.1168282332009478"/>
    <n v="1.2452630031988996"/>
    <n v="5.7964004531536632E-3"/>
    <n v="2.1259413354336048E-2"/>
    <n v="0.12304420531171441"/>
    <n v="7.82424885784158E-2"/>
    <n v="3.7591172920358531"/>
    <n v="2.0412960537392313"/>
    <n v="4.0967174895058314E-2"/>
    <n v="4.0967174895058314E-2"/>
    <n v="0"/>
    <n v="0"/>
    <m/>
    <n v="1.4348498857128182"/>
    <n v="4.97846300492788"/>
    <n v="2.1563924844701496"/>
    <n v="0"/>
    <n v="1.4348498857128182"/>
    <x v="2"/>
    <m/>
    <x v="6"/>
    <x v="3"/>
    <s v="No root cause"/>
    <s v="No root cause"/>
    <s v="(05-10-2026 ocm ran 18h) Impacted by Ntem_G9U9U21_NRO_056..;..;(05-10-2026 ticket): INC-20260510-00011289...generator issue on site ...Grid Outage"/>
    <s v="NRO_056"/>
    <s v=" Impacted by Ntem_G9U9U21_NRO_056. "/>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4.0128926214140223E-3"/>
    <n v="2.0837250783763488"/>
    <n v="1.2398411393904114"/>
    <n v="4.0128926214140215E-3"/>
    <n v="2.054601022164006E-2"/>
    <n v="1.515981656978832E-3"/>
    <n v="6.3760404984690336E-2"/>
    <n v="7.9205582807555311E-2"/>
    <n v="0.45729140805803131"/>
    <n v="4.1448722009628021E-2"/>
    <n v="4.1448722009628021E-2"/>
    <n v="0"/>
    <n v="0"/>
    <m/>
    <n v="1.4262712130421507"/>
    <n v="4.9727178079125851"/>
    <n v="2.1332825871864705"/>
    <n v="0"/>
    <n v="1.4262712130421507"/>
    <x v="2"/>
    <m/>
    <x v="1"/>
    <x v="0"/>
    <s v="Defaut GE &amp; Power Cabinet"/>
    <s v="PASSIVE"/>
    <s v="(hourly IHS): 10/05/2026 15:34 3:39:48 48.1 FME Roland is managing with level 0..;..;(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05-10-2026 ocm ran 18h) 10/05/2026 FME Roland is managing with level 0..;..;(05-10-2026 ticket): INC-20260510-00011472...power issue on site ...Grid Outage"/>
    <s v="NRO_056"/>
    <m/>
  </r>
  <r>
    <s v="Kumba-Fiango-IHS"/>
    <s v="SUO_110"/>
    <s v="SUD-OUEST"/>
    <s v="IHS"/>
    <s v="Grid-Gen"/>
    <s v="SUD-OUEST"/>
    <s v="Kumba"/>
    <s v="Huawei"/>
    <n v="0"/>
    <n v="0"/>
    <n v="0"/>
    <n v="0.26110554656667612"/>
    <n v="0"/>
    <n v="0"/>
    <n v="8.0079501645107607E-3"/>
    <n v="0"/>
    <n v="0"/>
    <n v="0"/>
    <n v="0"/>
    <n v="0"/>
    <n v="0"/>
    <n v="0"/>
    <n v="0"/>
    <n v="0"/>
    <n v="1.3498657375304264"/>
    <n v="0"/>
    <n v="0"/>
    <n v="0"/>
    <n v="2.7311747181344228"/>
    <n v="2.7311747181344228"/>
    <n v="0"/>
    <n v="0"/>
    <m/>
    <n v="1.4170683126303742"/>
    <n v="1.2239767554324583"/>
    <n v="2.1066663606597507"/>
    <n v="1.0260097577631999"/>
    <n v="1.4170683126303742"/>
    <x v="0"/>
    <m/>
    <x v="6"/>
    <x v="3"/>
    <s v="No root cause"/>
    <s v="No root cause"/>
    <s v=""/>
    <s v="SUO_110"/>
    <m/>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
    <n v="0.88886463318237741"/>
    <n v="0.1984509164376643"/>
    <n v="0"/>
    <n v="0.63649827499122513"/>
    <n v="3.3292740695082945"/>
    <n v="0"/>
    <n v="0"/>
    <n v="1.933964552425143"/>
    <n v="1.3141777458173172"/>
    <n v="1.3141777458173172"/>
    <n v="1.65941135680715"/>
    <n v="4.86118245142438"/>
    <m/>
    <n v="1.356268530646372"/>
    <n v="1.2377152700342513"/>
    <n v="2.1271730741114752"/>
    <n v="0.89245748762769039"/>
    <n v="1.356268530646372"/>
    <x v="0"/>
    <m/>
    <x v="6"/>
    <x v="3"/>
    <s v="No root cause"/>
    <s v="No root cause"/>
    <s v=""/>
    <s v="NRD_183"/>
    <m/>
  </r>
  <r>
    <s v="Logbessou-OCM"/>
    <s v="LIT_680"/>
    <s v="Douala"/>
    <s v="CAMUSAT"/>
    <s v="Good Grid + GE"/>
    <s v="LITTORAL"/>
    <s v="Douala"/>
    <s v="ZTE"/>
    <n v="4.0826812828700492"/>
    <n v="7.2792088644619657"/>
    <n v="1.5837014493498045"/>
    <n v="1.9514785993328254"/>
    <n v="0"/>
    <n v="5.8818661484506309"/>
    <n v="0"/>
    <n v="0"/>
    <n v="0"/>
    <n v="0"/>
    <n v="0"/>
    <n v="0"/>
    <n v="0"/>
    <n v="0"/>
    <n v="0"/>
    <n v="1.5195308375638139"/>
    <n v="8.2211685257952301"/>
    <n v="0"/>
    <n v="0.25425687649279638"/>
    <n v="6.5133968024169991E-17"/>
    <n v="4.8001508134222517"/>
    <n v="4.8001508134222517"/>
    <n v="9.8554145870965346"/>
    <n v="9.7379527612982089E-2"/>
    <m/>
    <n v="1.3347772612739102"/>
    <n v="0.61610993209676712"/>
    <n v="0.52339932882483275"/>
    <n v="2.0539005334156331"/>
    <n v="1.3347772612739102"/>
    <x v="0"/>
    <m/>
    <x v="10"/>
    <x v="0"/>
    <s v="AKTIVCO Defaut GE &amp; Power Cabinet"/>
    <s v="PASSIVE"/>
    <s v="(05-10-2026 ticket): INC-20260510-00006912...Grid Outage"/>
    <s v="LIT_680"/>
    <m/>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
    <n v="0.97620301170266488"/>
    <n v="0.3147891323020377"/>
    <n v="0"/>
    <n v="0.70732137098960424"/>
    <n v="0.76467898285834957"/>
    <n v="1.6499944354555651"/>
    <n v="0.49381764845205794"/>
    <n v="1.2413214508907553"/>
    <n v="0.88041080605993172"/>
    <n v="0.88041080605993172"/>
    <n v="0.31334449095832878"/>
    <n v="0.48948372442093074"/>
    <m/>
    <n v="1.2553576575265455"/>
    <n v="1.3544926441494911"/>
    <n v="1.1704764527678324"/>
    <n v="1.2828542004565879"/>
    <n v="1.2553576575265455"/>
    <x v="0"/>
    <m/>
    <x v="6"/>
    <x v="3"/>
    <s v="No root cause"/>
    <s v="No root cause"/>
    <s v=""/>
    <s v="SUO_219"/>
    <m/>
  </r>
  <r>
    <s v="Limbe-New-Town-IHS"/>
    <s v="SUO_187"/>
    <s v="SUD-OUEST"/>
    <s v="IHS"/>
    <s v="Grid-Gen"/>
    <s v="SUD-OUEST"/>
    <s v="Limbe"/>
    <s v="Huawei"/>
    <n v="0"/>
    <n v="0"/>
    <n v="0"/>
    <n v="0"/>
    <n v="0"/>
    <n v="0"/>
    <n v="0.5275437815502535"/>
    <n v="0"/>
    <n v="0"/>
    <n v="0"/>
    <n v="0"/>
    <n v="0"/>
    <n v="7.4907328933062805E-3"/>
    <n v="0"/>
    <n v="0"/>
    <n v="0.73942451196091696"/>
    <n v="0.68893340524436908"/>
    <n v="3.1942625266456075E-2"/>
    <n v="0"/>
    <n v="0.66105717783427931"/>
    <n v="0"/>
    <n v="0"/>
    <n v="0"/>
    <n v="0.48957289981251767"/>
    <m/>
    <n v="1.236755670841502"/>
    <n v="2.5597350614885954"/>
    <n v="2.2041529388564181"/>
    <n v="0.25171439390457184"/>
    <n v="1.236755670841502"/>
    <x v="0"/>
    <m/>
    <x v="6"/>
    <x v="3"/>
    <s v="No root cause"/>
    <s v="No root cause"/>
    <s v=""/>
    <s v="SUO_187"/>
    <m/>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s v=""/>
    <n v="0"/>
    <n v="0"/>
    <n v="0"/>
    <n v="0"/>
    <n v="0.19841524628102947"/>
    <n v="0"/>
    <n v="0"/>
    <n v="0"/>
    <n v="4.1984666113065838"/>
    <n v="0"/>
    <m/>
    <n v="1.2275527704297255"/>
    <n v="2.0501610653493678"/>
    <n v="2.6192810707521992"/>
    <n v="0.1063630115547851"/>
    <n v="1.2275527704297255"/>
    <x v="0"/>
    <m/>
    <x v="6"/>
    <x v="3"/>
    <s v="No root cause"/>
    <s v="No root cause"/>
    <s v=""/>
    <s v="NRD_266"/>
    <m/>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0.79301892230469162"/>
    <n v="0.69854651245744537"/>
    <n v="0.96532361392905253"/>
    <n v="0.79301892230469162"/>
    <n v="2.2339327346454247"/>
    <n v="0.99421644080323401"/>
    <n v="1.6821510816618297"/>
    <n v="0.89193226665296899"/>
    <n v="0.86075654975416149"/>
    <n v="0.16593756866505202"/>
    <n v="0.16593756866505202"/>
    <n v="0"/>
    <n v="1.4917437855453113"/>
    <m/>
    <n v="1.1915972525418541"/>
    <n v="0.95570103393562977"/>
    <n v="0.84789416240806947"/>
    <n v="1.4774540511790066"/>
    <n v="1.1915972525418541"/>
    <x v="0"/>
    <m/>
    <x v="8"/>
    <x v="0"/>
    <s v="Sharing"/>
    <s v="PASSIVE"/>
    <s v="(05-10-2026 ticket): INC-20260510-00010404...Grid Outage"/>
    <s v="CTR_832"/>
    <m/>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0.47159514086858256"/>
    <n v="1.3508970016949899"/>
    <n v="0.25867997591551017"/>
    <n v="0.47159514086858256"/>
    <n v="1.1029034080694455"/>
    <n v="1.3397354130461459"/>
    <n v="0.78483262135700693"/>
    <n v="0.72733232886172261"/>
    <n v="0.55558052466520014"/>
    <n v="1.2494185764468528"/>
    <n v="1.2494185764468528"/>
    <n v="2.1442222907089232"/>
    <n v="0.90917878738589131"/>
    <m/>
    <n v="1.1623655591796436"/>
    <n v="2.6021995611668647"/>
    <n v="2.35550948451435"/>
    <n v="0"/>
    <n v="1.1623655591796436"/>
    <x v="0"/>
    <m/>
    <x v="1"/>
    <x v="0"/>
    <s v="Defaut GE &amp; Power Cabinet"/>
    <s v="PASSIVE"/>
    <s v="(05-10-2026 ticket): INC-20260510-00007007...Grid Outage"/>
    <s v="SUD_052"/>
    <m/>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2.0441496662700147"/>
    <n v="3.5691737079555863"/>
    <n v="1.1408742898071815"/>
    <n v="2.0441496662700147"/>
    <n v="4.7105652150339736"/>
    <n v="1.187691370390346"/>
    <n v="0"/>
    <n v="1.6140745877243311E-2"/>
    <n v="0.10649325263317071"/>
    <n v="2.6442108762587995"/>
    <n v="2.6442108762587995"/>
    <n v="0"/>
    <n v="2.9980766651542697E-2"/>
    <m/>
    <n v="1.1402322269877554"/>
    <n v="0.37868342066032795"/>
    <n v="0.36603952249320865"/>
    <n v="1.8471595672263481"/>
    <n v="1.1402322269877554"/>
    <x v="0"/>
    <m/>
    <x v="6"/>
    <x v="3"/>
    <s v="No root cause"/>
    <s v="No root cause"/>
    <s v=""/>
    <s v="CTR_778"/>
    <m/>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4.8957289981251768E-2"/>
    <n v="0.27139638675581351"/>
    <n v="0.29140734462793172"/>
    <n v="4.8957289981251761E-2"/>
    <n v="0"/>
    <n v="0.33401534672819055"/>
    <n v="3.9870495929321716"/>
    <n v="0"/>
    <n v="0.37525004779800986"/>
    <n v="1.2090399591362686"/>
    <n v="1.2090399591362686"/>
    <n v="0.26738349413439944"/>
    <n v="0.5647834250769761"/>
    <m/>
    <n v="1.1272839601293259"/>
    <n v="2.1176046824854424"/>
    <n v="2.457139906361884"/>
    <n v="0"/>
    <n v="1.1272839601293259"/>
    <x v="0"/>
    <m/>
    <x v="6"/>
    <x v="3"/>
    <s v="No root cause"/>
    <s v="No root cause"/>
    <s v=""/>
    <s v="EXN_071"/>
    <m/>
  </r>
  <r>
    <s v="Ngd-Burkina"/>
    <s v="ADM_036"/>
    <s v="Ngaoundere"/>
    <s v="IHS"/>
    <s v="Grid-Gen"/>
    <s v="ADAMAOUA"/>
    <s v="Ngaoundere"/>
    <s v="Huawei"/>
    <n v="1.4409851526540025"/>
    <n v="0.80177594575853328"/>
    <n v="0.62442392697034821"/>
    <n v="0"/>
    <n v="0"/>
    <n v="0"/>
    <n v="0"/>
    <n v="0"/>
    <n v="0"/>
    <n v="0"/>
    <n v="0"/>
    <n v="0"/>
    <n v="0"/>
    <n v="0"/>
    <n v="0"/>
    <n v="0"/>
    <n v="1.6183015012855524"/>
    <n v="0"/>
    <n v="1.2224876081875853"/>
    <n v="0.14312650349710218"/>
    <n v="1.1318140700219443"/>
    <n v="1.1318140700219443"/>
    <n v="0"/>
    <n v="0"/>
    <m/>
    <n v="1.1167612639220621"/>
    <n v="1.8284713979113463"/>
    <n v="2.3330902278391492"/>
    <n v="0.13885332055061977"/>
    <n v="1.1167612639220621"/>
    <x v="0"/>
    <m/>
    <x v="6"/>
    <x v="3"/>
    <s v="No root cause"/>
    <s v="No root cause"/>
    <s v="(05-10-2026 ticket): INC-20260510-00013614...Auto TT closure RCA...Transmission Board fault"/>
    <s v="ADM_036"/>
    <m/>
  </r>
  <r>
    <s v="PK5"/>
    <s v="LIT_073"/>
    <s v="Douala"/>
    <s v="IHS"/>
    <s v="Grid-Gen"/>
    <s v="LITTORAL"/>
    <s v="Douala"/>
    <s v="ZTE"/>
    <n v="22.520781433255426"/>
    <n v="32.238437875428403"/>
    <n v="0"/>
    <n v="3.6401394845805034E-2"/>
    <n v="0"/>
    <n v="0"/>
    <n v="3.6597580707296649E-2"/>
    <n v="0"/>
    <n v="0"/>
    <n v="0"/>
    <n v="0.33490710064406037"/>
    <n v="0"/>
    <n v="0"/>
    <n v="0"/>
    <n v="0"/>
    <n v="0"/>
    <n v="0"/>
    <n v="0"/>
    <n v="0"/>
    <n v="0"/>
    <n v="0"/>
    <n v="0"/>
    <n v="0"/>
    <n v="1.4165689304374871"/>
    <m/>
    <n v="1.1072016619439375"/>
    <n v="0.43988225843195095"/>
    <n v="0.37432720979494094"/>
    <n v="1.7617271547299318"/>
    <n v="1.1072016619439375"/>
    <x v="0"/>
    <m/>
    <x v="6"/>
    <x v="3"/>
    <s v="No root cause"/>
    <s v="No root cause"/>
    <s v=""/>
    <s v="LIT_073"/>
    <m/>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4.6228522998690194"/>
    <n v="4.6228522998690194"/>
    <n v="4.6228522998690194"/>
    <n v="4.6228522998690194"/>
    <n v="4.6228522998690194"/>
    <n v="4.6228522998690194"/>
    <n v="2.4905438414761165"/>
    <n v="1.8370309017700959"/>
    <n v="0.43902828786101766"/>
    <n v="0.49718847825404583"/>
    <n v="0.49718847825404583"/>
    <n v="1.1178848738560583"/>
    <n v="4.9096046890561107"/>
    <m/>
    <n v="1.0908825652835208"/>
    <n v="0.39841692345199409"/>
    <n v="3.0799914828075119"/>
    <n v="0"/>
    <n v="1.0908825652835208"/>
    <x v="2"/>
    <m/>
    <x v="6"/>
    <x v="3"/>
    <s v="No root cause"/>
    <s v="No root cause"/>
    <s v="(05-10-2026 cells nokia): 09/05/2026 : Need BO RAN analysis ..;..;(05-10-2026 ticket): INC-20260510-00017001...Transmission Board fault"/>
    <s v="NRO_012"/>
    <m/>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n v="0"/>
    <n v="8.2667193158178591"/>
    <n v="0"/>
    <n v="0"/>
    <n v="0"/>
    <n v="0"/>
    <n v="0"/>
    <n v="0"/>
    <n v="0"/>
    <m/>
    <n v="1.0885818401805767"/>
    <n v="0"/>
    <n v="3.0683568448646947"/>
    <n v="0.11217706684877655"/>
    <n v="1.0885818401805767"/>
    <x v="0"/>
    <m/>
    <x v="6"/>
    <x v="3"/>
    <s v="No root cause"/>
    <s v="No root cause"/>
    <s v=""/>
    <s v="SUO_169"/>
    <m/>
  </r>
  <r>
    <s v="Logbessou-Sunshine-City"/>
    <s v="LIT_638"/>
    <s v="Douala"/>
    <s v="CAMUSAT"/>
    <s v="Good Grid + GE"/>
    <s v="LITTORAL"/>
    <s v="Douala"/>
    <s v="ZTE"/>
    <n v="2.5689111756027532"/>
    <n v="4.1921529935822246"/>
    <n v="1.1759737239358168"/>
    <n v="1.4209028544686135"/>
    <n v="0"/>
    <n v="3.7711916400567294"/>
    <n v="0"/>
    <n v="0"/>
    <n v="0"/>
    <n v="0"/>
    <n v="0"/>
    <n v="0"/>
    <n v="0"/>
    <n v="0"/>
    <n v="0"/>
    <n v="1.0926660731152604"/>
    <n v="4.9141526340270465"/>
    <n v="0"/>
    <n v="0.36816952170600326"/>
    <n v="0"/>
    <n v="2.9285555298730426"/>
    <n v="2.9285555298730426"/>
    <n v="6.014862327463451"/>
    <n v="0.5621259984076854"/>
    <m/>
    <n v="1.0822325522995835"/>
    <n v="0.68380334040741941"/>
    <n v="0.73494785982163102"/>
    <n v="1.4149016562807122"/>
    <n v="1.0822325522995835"/>
    <x v="0"/>
    <m/>
    <x v="10"/>
    <x v="0"/>
    <s v="AKTIVCO Defaut GE &amp; Power Cabinet"/>
    <s v="PASSIVE"/>
    <s v="(05-10-2026 ticket): INC-20260510-00006908...Grid Outage"/>
    <s v="LIT_638"/>
    <m/>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0.54127679185464939"/>
    <n v="13.371885638624217"/>
    <n v="0.80680543784403891"/>
    <n v="0.54127679185464939"/>
    <n v="7.9829632197880906"/>
    <n v="8.3957917776008539"/>
    <n v="45.489223332277483"/>
    <n v="3.4201437935354253"/>
    <n v="0.76510702473796721"/>
    <n v="12.581791669163577"/>
    <n v="12.581791669163577"/>
    <n v="0.63510713888246939"/>
    <n v="4.3550050936983666"/>
    <m/>
    <n v="1.0722984136767946"/>
    <n v="0.42414541443353354"/>
    <n v="0.35828309719799717"/>
    <n v="1.7094348574092684"/>
    <n v="1.0722984136767946"/>
    <x v="0"/>
    <m/>
    <x v="6"/>
    <x v="3"/>
    <s v="No root cause"/>
    <s v="No root cause"/>
    <s v=""/>
    <s v="LIT_585"/>
    <m/>
  </r>
  <r>
    <s v="Ngousso-IHS"/>
    <s v="CTR_130"/>
    <s v="Yaounde"/>
    <s v="IHS"/>
    <s v="Grid-Gen"/>
    <s v="CENTRE"/>
    <s v="Yaounde"/>
    <s v="ZTE"/>
    <n v="0"/>
    <n v="0"/>
    <n v="0"/>
    <n v="0"/>
    <n v="5.3483654507423681"/>
    <n v="1.5304637405723776"/>
    <n v="0"/>
    <n v="3.605503762488123"/>
    <n v="20.041313175414405"/>
    <n v="0"/>
    <n v="0"/>
    <n v="0"/>
    <n v="0.68129999172452416"/>
    <n v="14.306211886437639"/>
    <n v="0"/>
    <n v="0.57746416576064219"/>
    <n v="0"/>
    <n v="0"/>
    <n v="0"/>
    <n v="0.22418693444966606"/>
    <n v="0"/>
    <n v="0"/>
    <n v="0"/>
    <n v="0"/>
    <m/>
    <n v="1.0702295445919778"/>
    <n v="0.10691062271940657"/>
    <n v="0.27365305955914598"/>
    <n v="1.8468175639737638"/>
    <n v="1.0702295445919778"/>
    <x v="0"/>
    <m/>
    <x v="6"/>
    <x v="3"/>
    <s v="No root cause"/>
    <s v="No root cause"/>
    <s v=""/>
    <s v="CTR_130"/>
    <m/>
  </r>
  <r>
    <s v="Salack"/>
    <s v="EXN_008"/>
    <s v="EXTREME-NORD"/>
    <s v="IHS"/>
    <s v="Grid-Gen"/>
    <s v="EXTREME-NORD"/>
    <s v="Salak"/>
    <s v="NOKIA"/>
    <n v="1.1693954826550281"/>
    <n v="0.88059296532993858"/>
    <n v="2.0309672480686705"/>
    <n v="0.27823539193748392"/>
    <n v="0"/>
    <n v="0"/>
    <n v="0"/>
    <n v="1.4268062653917818E-3"/>
    <n v="0.44727679749959492"/>
    <n v="2.1061413349859572"/>
    <n v="0"/>
    <n v="2.140457136181933E-3"/>
    <n v="1.5160693924757608E-3"/>
    <n v="0.2234245934887871"/>
    <n v="2.140457136181933E-3"/>
    <n v="0"/>
    <n v="0.22335325833642924"/>
    <n v="1.9613628804529832"/>
    <n v="0"/>
    <n v="1.5160693924757608E-3"/>
    <n v="0.50942334197977923"/>
    <n v="0.50942334197977923"/>
    <n v="0.16961510421832507"/>
    <n v="0.44941754663442268"/>
    <m/>
    <n v="1.0637571225210491"/>
    <n v="1.8695620461294358"/>
    <n v="1.4957201508649696"/>
    <n v="0.5650235736001944"/>
    <n v="1.0637571225210491"/>
    <x v="2"/>
    <m/>
    <x v="6"/>
    <x v="3"/>
    <s v="No root cause"/>
    <s v="No root cause"/>
    <s v="(05-10-2026 ticket): INC-20260510-00010574...No Power issue on site the site is on GEN Ubaie = 53.6V . TX FME Eric 657760519 / Huawei is informed....No Power issue on site the site is on GEN Ubaie = 53.6V . TX FME Eric 657760519 / Huawei is informed....Grid Outage...No Power issue on site the site is on GEN Ubaie = 53.6V . TX FME Eric 657760519 / Huawei is informed."/>
    <s v="EXN_008"/>
    <m/>
  </r>
  <r>
    <s v="Meskin-MTN-IHS"/>
    <s v="EXN_157"/>
    <s v="EXTREME-NORD"/>
    <s v="IHS"/>
    <s v="Grid-Gen-Lithium"/>
    <s v="EXTREME-NORD"/>
    <s v="Maroua"/>
    <s v="Huawei"/>
    <n v="0.56679878892684188"/>
    <n v="0.28436248869256037"/>
    <n v="1.7647453293496902"/>
    <n v="0"/>
    <n v="0"/>
    <n v="0"/>
    <n v="0"/>
    <n v="1.0712639791343852"/>
    <n v="0"/>
    <n v="0"/>
    <n v="0.66358975895534955"/>
    <n v="0"/>
    <n v="0"/>
    <n v="0"/>
    <n v="0"/>
    <n v="1.0494338432738926"/>
    <n v="2.2290102530298235"/>
    <n v="0.27109319042441782"/>
    <n v="5.2386440489337467"/>
    <n v="0"/>
    <n v="4.1776887450668179"/>
    <n v="4.1776887450668179"/>
    <n v="0"/>
    <n v="0.92653231858871743"/>
    <m/>
    <n v="1.0356829978911803"/>
    <n v="1.771643905694839"/>
    <n v="2.2565353726994228"/>
    <n v="4.8222458614870414E-2"/>
    <n v="1.0356829978911803"/>
    <x v="2"/>
    <m/>
    <x v="1"/>
    <x v="0"/>
    <s v="Defaut GE &amp; Power Cabinet"/>
    <s v="PASSIVE"/>
    <s v="(hourly IHS): 10/05/2026 02:15 0:52:04 50.2V FMES are unreable, cord Michel is informed"/>
    <s v="EXN_157"/>
    <m/>
  </r>
  <r>
    <s v="Maroua-Lougol"/>
    <s v="EXN_084"/>
    <s v="Maroua"/>
    <s v="IHS"/>
    <s v="Grid-Gen"/>
    <s v="EXTREME-NORD"/>
    <s v="Maroua"/>
    <s v="Huawei"/>
    <n v="0"/>
    <n v="0"/>
    <n v="0"/>
    <n v="0"/>
    <n v="0"/>
    <n v="0"/>
    <n v="4.9046465372838757E-3"/>
    <n v="0"/>
    <n v="0"/>
    <n v="0"/>
    <n v="1.2352575242628403"/>
    <n v="1.0732971780625684"/>
    <n v="0"/>
    <n v="0"/>
    <n v="1.0732971780625684"/>
    <n v="0"/>
    <n v="0"/>
    <n v="0.84161951071959551"/>
    <n v="0.25054718020277772"/>
    <n v="0.31295211923534599"/>
    <n v="0"/>
    <n v="0"/>
    <n v="0.56349929943812371"/>
    <n v="0"/>
    <m/>
    <n v="1.033542788493093"/>
    <n v="1.7023268547494297"/>
    <n v="2.1776429647310032"/>
    <n v="0.11388708311171522"/>
    <n v="1.033542788493093"/>
    <x v="0"/>
    <m/>
    <x v="1"/>
    <x v="0"/>
    <s v="Defaut GE &amp; Power Cabinet"/>
    <s v="PASSIVE"/>
    <s v="(hourly IHS): 10/05/2026 22:06 0:53:37 46.1V Grid outage, Gen overload. // Awaiting Grid return."/>
    <s v="EXN_084"/>
    <m/>
  </r>
  <r>
    <s v="Domayo"/>
    <s v="EXN_054"/>
    <s v="Maroua"/>
    <s v="IHS"/>
    <s v="Grid-Gen"/>
    <s v="EXTREME-NORD"/>
    <s v="Maroua"/>
    <s v="Huawei"/>
    <n v="0"/>
    <n v="0"/>
    <n v="0"/>
    <n v="0"/>
    <n v="0"/>
    <n v="0"/>
    <n v="4.8154711456968955E-3"/>
    <n v="0"/>
    <n v="0"/>
    <n v="0"/>
    <n v="0.8269234061860613"/>
    <n v="0.59551326501784929"/>
    <n v="0"/>
    <n v="0"/>
    <n v="0.59551326501784929"/>
    <n v="0"/>
    <n v="0"/>
    <n v="8.7284873285335589"/>
    <n v="11.131532275784528"/>
    <n v="6.4492891651185813"/>
    <n v="7.3181250053505229"/>
    <n v="7.3181250053505229"/>
    <n v="1.8950305764582676"/>
    <n v="0"/>
    <m/>
    <n v="1.0234659692437642"/>
    <n v="1.4381726876331387"/>
    <n v="1.8503855687138528"/>
    <n v="0.3775715908568576"/>
    <n v="1.0234659692437642"/>
    <x v="0"/>
    <m/>
    <x v="1"/>
    <x v="0"/>
    <s v="Defaut GE &amp; Power Cabinet"/>
    <s v="PASSIVE"/>
    <s v="(hourly IHS): 10/05/2026 17:48 0:19:35 0 FME Alban is on the way; ETA ASAP."/>
    <s v="EXN_054"/>
    <m/>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21.161017227258849"/>
    <n v="1.0668587147899886"/>
    <n v="0.63359115722548953"/>
    <n v="21.161017227258849"/>
    <n v="22.462086190512881"/>
    <n v="2.2149383762373973"/>
    <n v="3.5488952239087075"/>
    <n v="1.1911335405056029"/>
    <n v="0"/>
    <n v="2.273169906943695"/>
    <n v="2.273169906943695"/>
    <n v="0.88017895004180535"/>
    <n v="1.3716602032342842"/>
    <m/>
    <n v="0.97276084158740761"/>
    <n v="1.9015353164754265"/>
    <n v="1.636658863490315"/>
    <n v="0.29104476795216105"/>
    <n v="0.97276084158740761"/>
    <x v="2"/>
    <m/>
    <x v="6"/>
    <x v="3"/>
    <s v="No root cause"/>
    <s v="No root cause"/>
    <s v=""/>
    <s v="SUO_210"/>
    <m/>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6.1638030664920258"/>
    <n v="6.7494892033569887"/>
    <n v="6.1638030664920258"/>
    <n v="6.1638030664920258"/>
    <n v="2.0866328228220512"/>
    <n v="1.749246646291873"/>
    <n v="6.4384632725799223E-2"/>
    <n v="0.4908748605296876"/>
    <n v="0.39804327788764177"/>
    <n v="4.3884101953868502"/>
    <n v="4.3884101953868502"/>
    <n v="4.3617824234589788"/>
    <n v="5.8306973087580225"/>
    <m/>
    <n v="0.95804690197555598"/>
    <n v="1.1765164322626285"/>
    <n v="1.5888452829033939"/>
    <n v="0.49214268047374843"/>
    <n v="0.95804690197555598"/>
    <x v="0"/>
    <m/>
    <x v="6"/>
    <x v="3"/>
    <s v="No root cause"/>
    <s v="No root cause"/>
    <s v=""/>
    <s v="NRD_149"/>
    <m/>
  </r>
  <r>
    <s v="Ngd-Stade"/>
    <s v="ADM_057"/>
    <s v="Ngaoundere"/>
    <s v="IHS"/>
    <s v="Grid-Gen"/>
    <s v="ADAMAOUA"/>
    <s v="Ngaoundere"/>
    <s v="Huawei"/>
    <n v="0.37872788806990215"/>
    <n v="1.9178238065478994"/>
    <n v="32.696157325366045"/>
    <n v="0"/>
    <n v="0"/>
    <n v="0"/>
    <n v="0"/>
    <n v="0"/>
    <n v="0"/>
    <n v="0"/>
    <n v="0.3150566584767987"/>
    <n v="1.7907310384581363"/>
    <n v="0"/>
    <n v="0.41912434045880376"/>
    <n v="1.7907310384581361"/>
    <n v="0"/>
    <n v="0.61602360508285459"/>
    <n v="0"/>
    <n v="0"/>
    <n v="1.3926520904138595"/>
    <n v="0.75638567144076041"/>
    <n v="0.75638567144076041"/>
    <n v="0"/>
    <n v="0"/>
    <m/>
    <n v="0.94900451726863633"/>
    <n v="1.9333836912341282"/>
    <n v="1.6479747442292196"/>
    <n v="0.22948418248636904"/>
    <n v="0.94900451726863633"/>
    <x v="0"/>
    <m/>
    <x v="6"/>
    <x v="3"/>
    <s v="No root cause"/>
    <s v="No root cause"/>
    <s v=""/>
    <s v="ADM_057"/>
    <m/>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0.50501807763538265"/>
    <n v="0.32006474029423687"/>
    <n v="0.24451892373149794"/>
    <n v="0.50501807763538265"/>
    <n v="0.85995397122987849"/>
    <n v="0.58441984630442911"/>
    <n v="0.56931353496959458"/>
    <n v="0.47400287644143091"/>
    <n v="0.39979111556274671"/>
    <n v="0.45263645261719082"/>
    <n v="0.45263645261719082"/>
    <n v="0.87441821974528655"/>
    <n v="0.89011308866459482"/>
    <m/>
    <n v="0.92257293120225559"/>
    <n v="0.69229624034307313"/>
    <n v="2.4536335771188433"/>
    <n v="0"/>
    <n v="0.92257293120225559"/>
    <x v="2"/>
    <m/>
    <x v="6"/>
    <x v="3"/>
    <s v="No root cause"/>
    <s v="No root cause"/>
    <s v=""/>
    <s v="SUO_013"/>
    <m/>
  </r>
  <r>
    <s v="Bonakanda"/>
    <s v="SUO_132"/>
    <s v="SUD-OUEST"/>
    <s v="IHS"/>
    <s v="Grid-Gen"/>
    <s v="SUD-OUEST"/>
    <s v="Buea"/>
    <s v="Huawei"/>
    <n v="0"/>
    <n v="0"/>
    <n v="0"/>
    <n v="0"/>
    <n v="0"/>
    <n v="0"/>
    <n v="7.0448559353713837E-3"/>
    <n v="0"/>
    <n v="0"/>
    <n v="0"/>
    <n v="0"/>
    <n v="0"/>
    <n v="0"/>
    <n v="0"/>
    <n v="0"/>
    <n v="0"/>
    <n v="11.047047509795025"/>
    <n v="0"/>
    <n v="8.9175391586979543E-5"/>
    <n v="0"/>
    <n v="0"/>
    <n v="0"/>
    <n v="0"/>
    <n v="0.32878966878119359"/>
    <m/>
    <n v="0.89005958342964286"/>
    <n v="0"/>
    <n v="2.6512630435447844"/>
    <n v="0"/>
    <n v="0.89005958342964286"/>
    <x v="2"/>
    <m/>
    <x v="6"/>
    <x v="3"/>
    <s v="No root cause"/>
    <s v="No root cause"/>
    <s v="(05-10-2026 ocm ran 18h) 10/05/2026 site instable..;..;(05-10-2026 ocm ran 12h) Power status check Ongoing"/>
    <s v="SUO_132"/>
    <m/>
  </r>
  <r>
    <s v="Kousseri-Michedire-MTN-IHS"/>
    <s v="EXN_182"/>
    <s v="EXTREME-NORD"/>
    <s v="IHS"/>
    <s v="Hybrid-Gen-Lithium"/>
    <s v="EXTREME-NORD"/>
    <s v="Kousseri"/>
    <s v="Huawei"/>
    <n v="0"/>
    <n v="0"/>
    <n v="0"/>
    <n v="0"/>
    <n v="1.8726832233265703E-3"/>
    <n v="0.12313338070330135"/>
    <n v="0.43697725385451702"/>
    <n v="0.17890367060179835"/>
    <n v="0"/>
    <n v="0"/>
    <n v="0"/>
    <n v="0"/>
    <n v="0"/>
    <n v="0"/>
    <n v="0"/>
    <n v="0"/>
    <n v="0"/>
    <n v="0"/>
    <n v="0"/>
    <n v="0"/>
    <n v="0"/>
    <n v="0"/>
    <n v="0"/>
    <n v="0"/>
    <m/>
    <n v="0.86020366232632206"/>
    <n v="1.463151805090944"/>
    <n v="1.8669078171166671"/>
    <n v="4.7025447230813346E-2"/>
    <n v="0.86020366232632206"/>
    <x v="2"/>
    <m/>
    <x v="6"/>
    <x v="3"/>
    <s v="No root cause"/>
    <s v="No root cause"/>
    <s v=""/>
    <s v="EXN_182"/>
    <m/>
  </r>
  <r>
    <s v="Garoua-Kolbives"/>
    <s v="NRD_049"/>
    <s v="Garoua"/>
    <s v="IHS"/>
    <s v="Grid-Gen"/>
    <s v="NORD"/>
    <s v="Garoua"/>
    <s v="Huawei"/>
    <n v="0"/>
    <n v="0.7093902400744222"/>
    <n v="0"/>
    <n v="0"/>
    <n v="4.9199847046368355"/>
    <n v="0"/>
    <n v="0"/>
    <n v="0"/>
    <n v="1.0701046990437547E-2"/>
    <n v="6.5989789774364869E-3"/>
    <n v="0"/>
    <n v="1.3658459677028134"/>
    <n v="0"/>
    <n v="2.0168798315227159"/>
    <n v="1.3658459677028134"/>
    <n v="0"/>
    <n v="6.2401907069254321"/>
    <n v="0"/>
    <n v="0"/>
    <n v="0"/>
    <n v="2.5349888566430674"/>
    <n v="2.5349888566430674"/>
    <n v="0"/>
    <n v="0"/>
    <m/>
    <n v="0.85786726706674321"/>
    <n v="1.3726025043063999"/>
    <n v="1.7324454032661136"/>
    <n v="0.1539014636644801"/>
    <n v="0.85786726706674321"/>
    <x v="0"/>
    <m/>
    <x v="1"/>
    <x v="0"/>
    <s v="Defaut GE &amp; Power Cabinet"/>
    <s v="PASSIVE"/>
    <s v="(hourly IHS): 10/05/2026 09:47 0:13:00 0 v Fme is informed ETA Asap"/>
    <s v="NRD_049"/>
    <m/>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1.9719889393978307"/>
    <n v="1.7840607191674298"/>
    <n v="1.8995606863508858"/>
    <n v="1.9719889393978307"/>
    <n v="3.2524227170386348"/>
    <n v="1.3034410286702449"/>
    <n v="1.8974383120311158"/>
    <n v="1.8187321114164474"/>
    <n v="1.8098502424143843"/>
    <n v="1.1401965568311205"/>
    <n v="1.1401965568311205"/>
    <n v="0.5407417395051265"/>
    <n v="0.49677827145274561"/>
    <m/>
    <n v="0.81688225709336748"/>
    <n v="5.7204676890119863"/>
    <n v="0"/>
    <n v="0"/>
    <n v="0.81688225709336748"/>
    <x v="0"/>
    <m/>
    <x v="6"/>
    <x v="3"/>
    <s v="No root cause"/>
    <s v="No root cause"/>
    <s v=""/>
    <s v="EST_103"/>
    <m/>
  </r>
  <r>
    <s v="Ngd-La-Gare"/>
    <s v="ADM_002"/>
    <s v="Ngaoundere"/>
    <s v="OCM/Strategique"/>
    <m/>
    <s v="ADAMAOUA"/>
    <s v="Ngaoundere"/>
    <s v="Huawei"/>
    <n v="0"/>
    <n v="0"/>
    <n v="0"/>
    <n v="0"/>
    <n v="0"/>
    <n v="0"/>
    <n v="0"/>
    <n v="0"/>
    <n v="0"/>
    <n v="0"/>
    <n v="0"/>
    <n v="0"/>
    <n v="0"/>
    <n v="0"/>
    <n v="0"/>
    <n v="0"/>
    <n v="0"/>
    <n v="0"/>
    <n v="0"/>
    <n v="0"/>
    <m/>
    <n v="0"/>
    <n v="0"/>
    <n v="2.0938381944622796E-2"/>
    <m/>
    <n v="0.81363627283960127"/>
    <n v="6.8068095072519375E-2"/>
    <n v="1.6631157114150781"/>
    <n v="0.47093847881330886"/>
    <n v="0.81363627283960127"/>
    <x v="0"/>
    <m/>
    <x v="6"/>
    <x v="3"/>
    <s v="No root cause"/>
    <s v="No root cause"/>
    <s v=""/>
    <s v="ADM_002"/>
    <m/>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2.9555935086022149"/>
    <n v="3.0231543110979953"/>
    <n v="2.0532990614468392"/>
    <n v="2.9555935086022149"/>
    <n v="2.9451243176299036"/>
    <n v="4.1239873242531386"/>
    <n v="0.13633133865817429"/>
    <n v="4.1912434045879516E-3"/>
    <n v="0"/>
    <n v="3.8309748225766486E-2"/>
    <n v="3.8309748225766486E-2"/>
    <n v="0"/>
    <n v="0"/>
    <m/>
    <n v="0.7684956896182723"/>
    <n v="3.5868763713535481"/>
    <n v="0.7634235033711767"/>
    <n v="0"/>
    <n v="0.7684956896182723"/>
    <x v="2"/>
    <m/>
    <x v="1"/>
    <x v="0"/>
    <s v="Defaut GE &amp; Power Cabinet"/>
    <s v="PASSIVE"/>
    <s v="(hourly IHS): 10/05/2026 14:57 1:09:43 45.8 FME Roland is managing with level 0..;..;(05-10-2026 ticket): INC-20260510-00008871...Auto TT closure RCA...Transmission Board fault"/>
    <s v="NRO_043"/>
    <m/>
  </r>
  <r>
    <s v="Makepe-Crf-Conquete"/>
    <s v="LIT_775"/>
    <s v="Douala"/>
    <s v="MTN"/>
    <m/>
    <s v="LITTORAL"/>
    <s v="Douala"/>
    <s v="ZTE"/>
    <n v="0"/>
    <n v="3.6075904666512577"/>
    <n v="0.68390391315886379"/>
    <n v="2.2293847896745515E-3"/>
    <n v="2.7267516187117087"/>
    <n v="0"/>
    <n v="2.0345187239786204"/>
    <n v="0"/>
    <n v="3.7865119723313723"/>
    <n v="20.271135994612379"/>
    <n v="5.2015649211118804"/>
    <n v="0"/>
    <n v="0"/>
    <n v="0"/>
    <n v="0"/>
    <n v="1.0850148245170976"/>
    <n v="0"/>
    <n v="0"/>
    <n v="6.4681943481350208"/>
    <n v="9.8553967520182173"/>
    <n v="0"/>
    <n v="0"/>
    <n v="4.3537923083727845"/>
    <n v="0.56164445129311524"/>
    <m/>
    <n v="0.75032174481284586"/>
    <n v="0.28126486257488736"/>
    <n v="0.53838091740873295"/>
    <n v="1.0152024549814282"/>
    <n v="0.75032174481284586"/>
    <x v="0"/>
    <m/>
    <x v="6"/>
    <x v="3"/>
    <s v="No root cause"/>
    <s v="No root cause"/>
    <s v=""/>
    <s v="LIT_775"/>
    <m/>
  </r>
  <r>
    <s v="Efoulan-Pont"/>
    <s v="CTR_773"/>
    <s v="Yaounde"/>
    <s v="CAMUSAT"/>
    <s v="Good Grid no GE - 8h"/>
    <s v="CENTRE"/>
    <s v="Yaounde"/>
    <s v="ZTE"/>
    <n v="0"/>
    <n v="2.1445254870403199"/>
    <n v="0"/>
    <n v="0"/>
    <n v="0"/>
    <n v="0.98044776034220582"/>
    <n v="0"/>
    <n v="0"/>
    <n v="0"/>
    <n v="0"/>
    <n v="0"/>
    <n v="0.37776479384076261"/>
    <n v="4.4413625429111985"/>
    <n v="0"/>
    <n v="0.37776479384076256"/>
    <n v="0"/>
    <n v="1.7363875548250318"/>
    <n v="0"/>
    <n v="0"/>
    <n v="0.11077367142934572"/>
    <n v="0.56339228896821969"/>
    <n v="0.56339228896821969"/>
    <n v="0.5690638438731519"/>
    <n v="0"/>
    <m/>
    <n v="0.73334275025468532"/>
    <n v="0.18122349715637726"/>
    <n v="0.33798888854888226"/>
    <n v="1.1390418327434462"/>
    <n v="0.73334275025468532"/>
    <x v="0"/>
    <m/>
    <x v="6"/>
    <x v="3"/>
    <s v="No root cause"/>
    <s v="No root cause"/>
    <s v=""/>
    <s v="CTR_773"/>
    <m/>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78866716319524699"/>
    <n v="8.9175391586979543E-5"/>
    <n v="0"/>
    <n v="0.69610310672796227"/>
    <n v="0.84903890329963227"/>
    <n v="0"/>
    <n v="0.13670587530283965"/>
    <n v="0.80819657395279543"/>
    <n v="0.21473434294144672"/>
    <n v="0.21473434294144672"/>
    <n v="0"/>
    <n v="5.5556268958688253E-2"/>
    <m/>
    <n v="0.71964541010692484"/>
    <n v="5.0395369471122144"/>
    <n v="0"/>
    <n v="0"/>
    <n v="0.71964541010692484"/>
    <x v="0"/>
    <m/>
    <x v="10"/>
    <x v="0"/>
    <s v="AKTIVCO Defaut GE &amp; Power Cabinet"/>
    <s v="PASSIVE"/>
    <s v="(05-10-2026 ocm ran 18h) Power status check Ongoing..;..;(05-10-2026 ticket): INC-20260510-00012279...Grid outage, no backup ...Others"/>
    <s v="SUO_233"/>
    <m/>
  </r>
  <r>
    <s v="Fochieya-IHS"/>
    <s v="OST_195"/>
    <s v="OUEST"/>
    <s v="IHS"/>
    <s v="Grid-Gen"/>
    <s v="OUEST"/>
    <s v=" Fochieya"/>
    <s v="NOKIA"/>
    <n v="0"/>
    <n v="0"/>
    <n v="0"/>
    <n v="0"/>
    <n v="6.5989789774327555E-4"/>
    <n v="1.0577180016607828"/>
    <n v="2.4969109644359369E-4"/>
    <n v="2.3185601812623967E-4"/>
    <n v="2.8536125307841763E-4"/>
    <n v="2.8536125307859132E-4"/>
    <n v="0.58057495646188817"/>
    <n v="2.3185601812612388E-4"/>
    <n v="0.5802077956583509"/>
    <n v="2.3185601812606598E-4"/>
    <n v="2.3185601812606598E-4"/>
    <n v="2.3185601812623967E-4"/>
    <n v="2.3185601812606598E-4"/>
    <n v="1.1990344802002095"/>
    <n v="2.4969109644365164E-4"/>
    <n v="3.2103140971312578E-4"/>
    <n v="2.4969109644353585E-4"/>
    <n v="2.4969109644353585E-4"/>
    <n v="9.3812511949502349E-3"/>
    <n v="2.3185601812606598E-4"/>
    <m/>
    <n v="0.71411653582853207"/>
    <n v="1.6681054638322363"/>
    <n v="0"/>
    <n v="0.91260147920510781"/>
    <n v="0.71411653582853207"/>
    <x v="0"/>
    <m/>
    <x v="1"/>
    <x v="0"/>
    <s v="Defaut GE &amp; Power Cabinet"/>
    <s v="PASSIVE"/>
    <s v="(05-10-2026 ticket): INC-20260510-00006591...Grid Outage"/>
    <s v="OST_195"/>
    <m/>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
    <n v="0"/>
    <n v="0.99594644340002392"/>
    <n v="0"/>
    <n v="3.1758210556654198"/>
    <n v="2.4541067764736899E-2"/>
    <n v="3.9472773682843783"/>
    <n v="1.4337084407005043"/>
    <n v="0"/>
    <n v="2.1584190130495671"/>
    <n v="2.1584190130495671"/>
    <n v="0"/>
    <n v="0"/>
    <m/>
    <n v="0.69349918529362209"/>
    <n v="0.35919970904323983"/>
    <n v="0.45901037363444552"/>
    <n v="0.93599450168210707"/>
    <n v="0.69349918529362209"/>
    <x v="0"/>
    <m/>
    <x v="6"/>
    <x v="3"/>
    <s v="No root cause"/>
    <s v="No root cause"/>
    <s v=""/>
    <s v="LIT_728"/>
    <m/>
  </r>
  <r>
    <s v="Bondjo-Hill-IHS"/>
    <s v="SUO_167"/>
    <s v="SUD-OUEST"/>
    <s v="IHS"/>
    <s v="Grid-Gen"/>
    <s v="SUD-OUEST"/>
    <s v="Limbe"/>
    <s v="Huawei"/>
    <n v="0"/>
    <n v="0"/>
    <n v="0"/>
    <n v="0"/>
    <n v="0"/>
    <n v="0"/>
    <n v="0"/>
    <n v="0.10950738086881087"/>
    <n v="0"/>
    <n v="0"/>
    <n v="0"/>
    <n v="0"/>
    <n v="0"/>
    <n v="0"/>
    <n v="0"/>
    <n v="0"/>
    <n v="0"/>
    <n v="0"/>
    <n v="0"/>
    <n v="0"/>
    <n v="0"/>
    <n v="0"/>
    <n v="0"/>
    <n v="0.48948372442093074"/>
    <m/>
    <n v="0.69012835549163465"/>
    <n v="1.1446680575039268"/>
    <n v="0.97699082999275766"/>
    <n v="0.38099162338273496"/>
    <n v="0.69012835549163465"/>
    <x v="0"/>
    <m/>
    <x v="6"/>
    <x v="3"/>
    <s v="No root cause"/>
    <s v="No root cause"/>
    <s v="(05-10-2026 ticket): INC-20260510-00015635...Auto TT closure RCA...Transmission Board fault"/>
    <s v="SUO_167"/>
    <m/>
  </r>
  <r>
    <s v="Bertoua-Camtel"/>
    <s v="EST_143"/>
    <s v="CENTRE"/>
    <s v="CAMUSAT"/>
    <s v="Good Grid + GE"/>
    <s v="EST"/>
    <s v="Bertoua"/>
    <s v="ZTE"/>
    <n v="0"/>
    <n v="0"/>
    <n v="1.1054894944254678"/>
    <n v="1.3624037975875558"/>
    <n v="0"/>
    <n v="0"/>
    <n v="0"/>
    <n v="0"/>
    <n v="0"/>
    <n v="3.676273353251549"/>
    <n v="6.3890244354841021"/>
    <n v="3.3275975721464568"/>
    <n v="1.1074870231970164"/>
    <n v="0.68775629007542183"/>
    <n v="3.3275975721464572"/>
    <n v="0.34225515291082759"/>
    <n v="1.8841511786846548"/>
    <n v="1.1919896242648378"/>
    <n v="1.0720130524237159"/>
    <n v="6.0861491354980837"/>
    <n v="4.7226752332114854"/>
    <n v="4.7226752332114854"/>
    <n v="5.7521159536915762"/>
    <n v="3.1383673911988881"/>
    <m/>
    <n v="0.68529504926762064"/>
    <n v="0.27102342441718724"/>
    <n v="0.49141735603224512"/>
    <n v="0.92354558328791669"/>
    <n v="0.68529504926762064"/>
    <x v="0"/>
    <m/>
    <x v="10"/>
    <x v="0"/>
    <s v="AKTIVCO Defaut GE &amp; Power Cabinet"/>
    <s v="PASSIVE"/>
    <s v="(05-10-2026 cells zte): 09/04/2026 : Need BO RAN || Cell was down due to power"/>
    <s v="EST_143"/>
    <m/>
  </r>
  <r>
    <s v="Ngbetnsouen"/>
    <s v="OST_219"/>
    <s v="OUEST"/>
    <s v="IHS"/>
    <s v="Grid-Gen"/>
    <s v="OUEST"/>
    <s v="Ngbetnsouen"/>
    <s v="NOKIA"/>
    <n v="1.7756656423187911"/>
    <n v="0"/>
    <n v="0"/>
    <n v="0"/>
    <n v="0"/>
    <n v="0"/>
    <n v="0"/>
    <n v="0"/>
    <n v="0.25878843825887876"/>
    <n v="0"/>
    <n v="0"/>
    <n v="0.83940796100823833"/>
    <n v="0"/>
    <n v="5.321220461543291"/>
    <n v="0.83940796100823822"/>
    <n v="0.44070478522285272"/>
    <n v="5.8927098760676228E-2"/>
    <n v="0"/>
    <n v="0"/>
    <n v="0"/>
    <n v="0"/>
    <n v="0"/>
    <n v="3.7763459776904571"/>
    <n v="2.9310346057591605"/>
    <m/>
    <n v="0.68520587387603338"/>
    <n v="2.363524093857535"/>
    <n v="1.0356952817133664"/>
    <n v="0"/>
    <n v="0.68520587387603338"/>
    <x v="0"/>
    <m/>
    <x v="6"/>
    <x v="3"/>
    <s v="No root cause"/>
    <s v="No root cause"/>
    <s v="(05-10-2026 ticket): INC-20260510-00012168...Transmission Board fault"/>
    <s v="OST_219"/>
    <m/>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0.71418787614180168"/>
    <n v="4.992056256117432"/>
    <n v="0"/>
    <n v="0.71418787614180168"/>
    <n v="8.0154052272474328"/>
    <n v="0.61504267577539862"/>
    <n v="3.6015978803366124"/>
    <n v="0"/>
    <n v="0.75066061130087636"/>
    <n v="7.1268437903964532"/>
    <n v="7.1268437903964532"/>
    <n v="0"/>
    <n v="0"/>
    <m/>
    <n v="0.68333319065270648"/>
    <n v="0.26452885387815783"/>
    <n v="0.33820139335148858"/>
    <n v="1.020195702469209"/>
    <n v="0.68333319065270648"/>
    <x v="0"/>
    <m/>
    <x v="6"/>
    <x v="3"/>
    <s v="No root cause"/>
    <s v="No root cause"/>
    <s v=""/>
    <s v="CTR_897"/>
    <m/>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13.868556899607057"/>
    <n v="1.6516352626607655"/>
    <n v="1.3202416724452344"/>
    <n v="13.868556899607057"/>
    <n v="4.2516864850056946"/>
    <n v="15.84165161386057"/>
    <n v="0"/>
    <n v="11.987544694706262"/>
    <n v="4.3046923377649957"/>
    <n v="0.66943966464345361"/>
    <n v="0.66943966464345361"/>
    <n v="3.4084083120025825"/>
    <n v="11.408653722680228"/>
    <m/>
    <n v="0.68320834510448247"/>
    <n v="0.24092358788053186"/>
    <n v="0.2113360261941914"/>
    <n v="1.1080905383842516"/>
    <n v="0.68320834510448247"/>
    <x v="0"/>
    <m/>
    <x v="6"/>
    <x v="3"/>
    <s v="No root cause"/>
    <s v="No root cause"/>
    <s v=""/>
    <s v="LIT_737"/>
    <m/>
  </r>
  <r>
    <s v="Ndogbong-Bifaka"/>
    <s v="LIT_671"/>
    <s v="Douala"/>
    <s v="CAMUSAT"/>
    <s v="Good Grid no GE - 8h"/>
    <s v="LITTORAL"/>
    <s v="Douala"/>
    <s v="ZTE"/>
    <n v="0"/>
    <n v="3.4078732596530577"/>
    <n v="0"/>
    <n v="1.3554659521219862E-3"/>
    <n v="0"/>
    <n v="0"/>
    <n v="0"/>
    <n v="0"/>
    <n v="1.054570345829303"/>
    <n v="0"/>
    <n v="14.176800558166612"/>
    <n v="0"/>
    <n v="0"/>
    <n v="0"/>
    <n v="0"/>
    <n v="0.60822967585815291"/>
    <n v="0"/>
    <n v="0"/>
    <n v="30.412910599173024"/>
    <n v="13.833118598990392"/>
    <n v="10.010205231813217"/>
    <n v="10.010205231813217"/>
    <n v="32.062191631495892"/>
    <n v="2.3620242671209621"/>
    <m/>
    <n v="0.67254296827068227"/>
    <n v="0.24766794959413929"/>
    <n v="0.37374282158776823"/>
    <n v="0.98124153199946573"/>
    <n v="0.67254296827068227"/>
    <x v="0"/>
    <m/>
    <x v="6"/>
    <x v="3"/>
    <s v="No root cause"/>
    <s v="No root cause"/>
    <s v=""/>
    <s v="LIT_671"/>
    <m/>
  </r>
  <r>
    <s v="Nyalla-Marche"/>
    <s v="LIT_655"/>
    <s v="Douala"/>
    <s v="CAMUSAT"/>
    <s v="Medium Grid + GE"/>
    <s v="LITTORAL"/>
    <s v="Douala"/>
    <s v="ZTE"/>
    <n v="4.2804187961750177E-4"/>
    <n v="5.5955239660648406"/>
    <n v="5.1171871655922843"/>
    <n v="0"/>
    <n v="0"/>
    <n v="0"/>
    <n v="0"/>
    <n v="0.67289966983702865"/>
    <n v="0"/>
    <n v="0"/>
    <n v="0"/>
    <n v="0"/>
    <n v="0"/>
    <n v="1.9440235365960586E-3"/>
    <n v="0"/>
    <n v="0"/>
    <n v="0"/>
    <n v="0"/>
    <n v="0"/>
    <n v="0"/>
    <n v="0"/>
    <n v="0"/>
    <n v="0"/>
    <n v="0"/>
    <m/>
    <n v="0.66767399189003074"/>
    <n v="0.16810946049102948"/>
    <n v="0.19603568040637723"/>
    <n v="1.1080905383842516"/>
    <n v="0.66767399189003074"/>
    <x v="0"/>
    <m/>
    <x v="6"/>
    <x v="3"/>
    <s v="No root cause"/>
    <s v="No root cause"/>
    <s v=""/>
    <s v="LIT_655"/>
    <m/>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0"/>
    <n v="7.1340313269589948E-5"/>
    <n v="7.1340313269532038E-5"/>
    <n v="0"/>
    <n v="0.42033712578438676"/>
    <n v="0"/>
    <n v="6.5633088208015382E-3"/>
    <n v="0"/>
    <n v="5.985452283318056E-2"/>
    <n v="1.8816007624852669E-2"/>
    <n v="1.8816007624852669E-2"/>
    <n v="6.1709370978189184E-3"/>
    <n v="6.5989789774364991E-3"/>
    <m/>
    <n v="0.65936284539412671"/>
    <n v="0.76798296624022322"/>
    <n v="0.68267167837993137"/>
    <n v="0.61461404522541585"/>
    <n v="0.65936284539412671"/>
    <x v="0"/>
    <m/>
    <x v="6"/>
    <x v="3"/>
    <s v="No root cause"/>
    <s v="No root cause"/>
    <s v=""/>
    <s v="OST_294"/>
    <m/>
  </r>
  <r>
    <s v="Ekounou-Lycee-MTN"/>
    <s v="CTR_726"/>
    <s v="Yaounde"/>
    <s v="MTN"/>
    <m/>
    <s v="CENTRE"/>
    <s v="Yaounde"/>
    <s v="ZTE"/>
    <n v="0"/>
    <n v="0"/>
    <n v="1.0878149318129278"/>
    <n v="8.5409693151044568"/>
    <n v="27.128349071006443"/>
    <n v="0.9366626430729984"/>
    <n v="0"/>
    <n v="4.0623136234315833"/>
    <n v="15.700611814526599"/>
    <n v="0"/>
    <n v="0.56694146955338143"/>
    <n v="4.6657634983006719"/>
    <n v="1.9730768791751918"/>
    <n v="8.7709348149289603"/>
    <n v="4.6657634983006719"/>
    <n v="6.7159949262769194"/>
    <n v="3.4569375601042132"/>
    <n v="13.868556899607057"/>
    <n v="13.868556899607057"/>
    <n v="17.813016325517289"/>
    <n v="1.5611222401999816"/>
    <n v="1.5611222401999816"/>
    <n v="0.35925198254730545"/>
    <n v="2.3720654162136274E-3"/>
    <m/>
    <n v="0.65253201039856412"/>
    <n v="0.33097330631591992"/>
    <n v="0.3431952562127904"/>
    <n v="0.93972233713531528"/>
    <n v="0.65253201039856412"/>
    <x v="0"/>
    <m/>
    <x v="6"/>
    <x v="3"/>
    <s v="No root cause"/>
    <s v="No root cause"/>
    <s v=""/>
    <s v="CTR_726"/>
    <m/>
  </r>
  <r>
    <s v="Maroua-Tchadeo-III"/>
    <s v="EXN_249"/>
    <s v="Maroua"/>
    <s v="CAMUSAT"/>
    <s v="Medium Grid + GE"/>
    <s v="EXTREME-NORD"/>
    <s v="Maroua"/>
    <s v="Huawei"/>
    <n v="0.18708997154948306"/>
    <n v="6.9021753088322146E-2"/>
    <n v="0"/>
    <n v="0"/>
    <n v="0"/>
    <n v="0"/>
    <n v="4.9046465372838757E-3"/>
    <n v="0"/>
    <n v="0"/>
    <n v="0"/>
    <n v="0"/>
    <n v="8.9175391586979538E-4"/>
    <n v="0"/>
    <n v="0"/>
    <n v="8.9175391586979538E-4"/>
    <n v="0"/>
    <n v="0"/>
    <n v="0"/>
    <n v="1.3700193760290842"/>
    <n v="1.5105597931701633"/>
    <n v="0"/>
    <n v="0"/>
    <n v="0"/>
    <n v="0"/>
    <m/>
    <n v="0.64696746596353649"/>
    <n v="0.7793484646835247"/>
    <n v="0.98097529504166769"/>
    <n v="0.39569776324400763"/>
    <n v="0.64696746596353649"/>
    <x v="0"/>
    <m/>
    <x v="6"/>
    <x v="3"/>
    <s v="No root cause"/>
    <s v="No root cause"/>
    <s v=""/>
    <s v="EXN_249"/>
    <m/>
  </r>
  <r>
    <s v="Mabanda4-IHS"/>
    <s v="LIT_489"/>
    <s v="Douala"/>
    <s v="IHS"/>
    <s v="Grid-Gen"/>
    <s v="LITTORAL"/>
    <s v="Douala"/>
    <s v="ZTE"/>
    <n v="0"/>
    <n v="3.4996169025177419"/>
    <n v="8.3842703170078581E-2"/>
    <n v="0"/>
    <n v="2.1355722777249864"/>
    <n v="0"/>
    <n v="0"/>
    <n v="0"/>
    <n v="0"/>
    <n v="0"/>
    <n v="0"/>
    <n v="5.6030682041930984"/>
    <n v="0"/>
    <n v="0"/>
    <n v="5.6030682041930984"/>
    <n v="0"/>
    <n v="0"/>
    <n v="9.4953956961816216E-2"/>
    <n v="1.8184645852416865"/>
    <n v="1.067197581278019"/>
    <n v="0"/>
    <n v="0"/>
    <n v="0.75943546983303489"/>
    <n v="0.90532641046933393"/>
    <m/>
    <n v="0.6440246780411667"/>
    <n v="0.11727695646439577"/>
    <n v="7.7351748149508889E-2"/>
    <n v="1.1530639660995434"/>
    <n v="0.6440246780411667"/>
    <x v="0"/>
    <m/>
    <x v="6"/>
    <x v="3"/>
    <s v="No root cause"/>
    <s v="No root cause"/>
    <s v=""/>
    <s v="LIT_489"/>
    <m/>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68504535817117695"/>
    <n v="15.124431774404808"/>
    <n v="0"/>
    <n v="0.68504535817117695"/>
    <n v="0.41630639808465486"/>
    <n v="0.44264880875944901"/>
    <n v="0"/>
    <n v="0.32293976309308725"/>
    <n v="0.31737521865805979"/>
    <n v="1.1028499028344934"/>
    <n v="1.1028499028344934"/>
    <n v="2.2597400929706968"/>
    <n v="3.8683749818082207"/>
    <m/>
    <n v="0.6301311520319155"/>
    <n v="0"/>
    <n v="1.1302599188741682"/>
    <n v="0.48071977183731829"/>
    <n v="0.6301311520319155"/>
    <x v="0"/>
    <m/>
    <x v="6"/>
    <x v="3"/>
    <s v="No root cause"/>
    <s v="No root cause"/>
    <s v=""/>
    <s v="CTR_842"/>
    <m/>
  </r>
  <r>
    <s v="Garoua-Plage"/>
    <s v="NRD_053"/>
    <s v="Garoua"/>
    <s v="IHS"/>
    <s v="Grid-Gen"/>
    <s v="NORD"/>
    <s v="Garoua"/>
    <s v="Huawei"/>
    <n v="0"/>
    <n v="0"/>
    <n v="0.94445657229770019"/>
    <n v="0"/>
    <n v="0"/>
    <n v="0"/>
    <n v="0"/>
    <n v="0"/>
    <n v="0"/>
    <n v="6.97173211427006E-2"/>
    <n v="1.4040130353020404"/>
    <n v="0"/>
    <n v="0"/>
    <n v="0"/>
    <n v="0"/>
    <n v="0"/>
    <n v="0"/>
    <n v="0.14669351916058135"/>
    <n v="0"/>
    <n v="0"/>
    <n v="0"/>
    <n v="0"/>
    <n v="0"/>
    <n v="0"/>
    <m/>
    <n v="0.62538702119948753"/>
    <n v="1.0503718891007119"/>
    <n v="1.3390458874370563"/>
    <n v="4.9590471625221323E-2"/>
    <n v="0.62538702119948753"/>
    <x v="0"/>
    <m/>
    <x v="1"/>
    <x v="0"/>
    <s v="Defaut GE &amp; Power Cabinet"/>
    <s v="PASSIVE"/>
    <s v="(05-10-2026 ticket): INC-20260510-00004179...2026-05-10 07:26:51...Hybrid system malfunction // FME reset card and started GEN manually...Hybrid system malfunction // FME reset card and started GEN manually...Transmission Board fault...user:OCM_NOC.IHS"/>
    <s v="NRD_053"/>
    <m/>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0.8626649031341227"/>
    <n v="5.7813193316288167"/>
    <n v="0.48680846267332123"/>
    <n v="0.8626649031341227"/>
    <n v="0.37801448493720613"/>
    <n v="4.4624257704040424"/>
    <n v="7.9544449295585962E-2"/>
    <n v="0.13246112666329943"/>
    <n v="4.5627837560960289"/>
    <n v="0.10000128412563883"/>
    <n v="0.10000128412563883"/>
    <n v="4.6781410426529425E-2"/>
    <n v="0"/>
    <m/>
    <n v="0.61275978575077139"/>
    <n v="2.0666472828715197"/>
    <n v="0.9461776336145199"/>
    <n v="0"/>
    <n v="0.61275978575077139"/>
    <x v="0"/>
    <m/>
    <x v="10"/>
    <x v="0"/>
    <s v="AKTIVCO Defaut GE &amp; Power Cabinet"/>
    <s v="PASSIVE"/>
    <s v="(05-10-2026 cells nokia): 08/05/2026 : feedback RM : _x000a_L’équipe était mobilisée sur site pour résoudre un problème de VSWR alarm. Après investigations menées avec le support du BO RAN Ivan, il ressort que la FRMF, FRGU ainsi qu’un Jumper sont défectueux, d’où la demande des pièces de rechange.      || ETD 10/05/2026_x000a_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10-2026 cells nokia): 09/05/2026: Escalade faite au PM || En attente de son Feedback_x000a_08/05/2026 : feedback RM : _x000a_L’équipe était mobilisée sur site pour résoudre un problème de VSWR alarm. Après investigations menées avec le support du BO RAN Ivan, il ressort que la FRMF, FRGU ainsi qu’un Jumper sont défectueux, d’où la demande des pièces de rechange.      || ETD 10/05/2026_x000a_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10-2026 cells nokia): 09/05/2026: Escalade faite au PM || En attente de son Feedback||After on sit e check FME noticed  FRMF/FRGU/Jumpers are faulty and need to be replaced_x000a_New plan date : 10/05/2026 _x000a_08/05/2026 : feedback RM : _x000a_L’équipe était mobilisée sur site pour résoudre un problème de VSWR alarm. Après investigations menées avec le support du BO RAN Ivan, il ressort que la FRMF, FRGU ainsi qu’un Jumper sont défectueux, d’où la demande des pièces de rechange.      || ETD 10/05/2026_x000a_07/05/2026 : Intervention ce jour || FME en route, mais mauvais etat de la route || ETA 16H || FME sur site || Intervention en cours _x000a_05/04/2026 :En attente du  Feedbackdu  PM || 07/05/2026_x000a_04/05/2026 : Escalade faite au PM du SBC_x000a_02/05/2026 : Feedback  PM : Plan for 07/05/2026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05-10-2026 ticket): INC-20260510-00010032...Grid Outage"/>
    <s v="LIT_134"/>
    <m/>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0.36057784173265506"/>
    <n v="0.26183410213583802"/>
    <n v="0.27690561550809861"/>
    <n v="0.36057784173265506"/>
    <n v="1.2841999559795736E-2"/>
    <n v="3.567222099943289E-3"/>
    <n v="2.5238096357098734E-2"/>
    <n v="2.4167929727115886E-2"/>
    <n v="4.0666331939353595E-2"/>
    <n v="6.5098035858495544E-3"/>
    <n v="6.5098035858495544E-3"/>
    <n v="0.12761737062547143"/>
    <n v="9.8098607748440772E-2"/>
    <m/>
    <n v="0.6087464513553239"/>
    <n v="0"/>
    <n v="1.8133021647252245"/>
    <n v="0"/>
    <n v="0.6087464513553239"/>
    <x v="2"/>
    <m/>
    <x v="4"/>
    <x v="2"/>
    <s v="EXCLU"/>
    <s v="Exclu"/>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
    <s v="EXN_007"/>
    <s v="EXN_007_H_Amchide -{ 10/05/2026 FME yaouba :de nouveau vandalisé et le comble c’est ces gars vise seulement les câbles qui alimentent directement les équipements de réseau   ETR=11/05/2026  } "/>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3.8120696395602018"/>
    <n v="2.9174799462379402"/>
    <n v="1.7629974916745859"/>
    <n v="3.8120696395602018"/>
    <n v="5.5570001968992653"/>
    <n v="1.5297325023613646"/>
    <n v="0.53054007470757603"/>
    <n v="0.87270605222681774"/>
    <n v="0.59801017598228456"/>
    <n v="5.7840229088013979"/>
    <n v="5.7840229088013979"/>
    <n v="0.30030704870831304"/>
    <n v="0.67853555458532699"/>
    <m/>
    <n v="0.60810483030993112"/>
    <n v="0.12839266373311911"/>
    <n v="0.11549636021774129"/>
    <n v="1.0565848485445439"/>
    <n v="0.60810483030993112"/>
    <x v="0"/>
    <m/>
    <x v="12"/>
    <x v="6"/>
    <s v="BSS Hardware issue"/>
    <s v="ACTIVE"/>
    <s v="(05-10-2026 ticket): INC-20260510-00018379...Grid Outage || 05-10-2026: hardware issue,  site with GPS issue (alarm : TDD down 09Apr 02pm)"/>
    <s v="CTR_652"/>
    <m/>
  </r>
  <r>
    <s v="Guidjiba-MTN"/>
    <s v="NRD_058"/>
    <s v="NORD"/>
    <s v="IHS"/>
    <s v="Solar-Gen"/>
    <s v="NORD"/>
    <s v="Guidjiba"/>
    <s v="NOKIA"/>
    <n v="0"/>
    <n v="0"/>
    <n v="0"/>
    <n v="0"/>
    <n v="0"/>
    <n v="0"/>
    <n v="0"/>
    <n v="0.4182473777471255"/>
    <n v="0.3549708086212327"/>
    <n v="0"/>
    <n v="9.8092930745687112E-4"/>
    <n v="0.49134917575638293"/>
    <n v="0"/>
    <n v="0"/>
    <n v="0.49134917575638293"/>
    <n v="1.8656049298449173E-2"/>
    <n v="0.56560237401286351"/>
    <n v="0"/>
    <n v="0"/>
    <n v="0"/>
    <n v="0.54989113468195061"/>
    <n v="0.54989113468195061"/>
    <n v="1.8656075103007191E-2"/>
    <n v="0"/>
    <m/>
    <n v="0.58905617807965915"/>
    <n v="2.0622759373164037"/>
    <n v="0.87742998096797775"/>
    <n v="0"/>
    <n v="0.58905617807965915"/>
    <x v="0"/>
    <m/>
    <x v="1"/>
    <x v="0"/>
    <s v="Defaut GE &amp; Power Cabinet"/>
    <s v="PASSIVE"/>
    <s v="(05-10-2026 ticket): INC-20260510-00015419...Grid Outage"/>
    <s v="NRD_058"/>
    <m/>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0"/>
    <n v="1.3028881412424069"/>
    <n v="1.3048143297006869"/>
    <n v="0"/>
    <n v="6.022263884965172"/>
    <n v="1.4470490792819186"/>
    <n v="0.90265114872172414"/>
    <n v="0"/>
    <n v="2.6156747509509635"/>
    <n v="2.0365519229068045"/>
    <n v="2.0365519229068045"/>
    <n v="0"/>
    <n v="0"/>
    <m/>
    <n v="0.57839158983314731"/>
    <n v="0"/>
    <n v="1.5937860195653106E-3"/>
    <n v="1.1080905383842516"/>
    <n v="0.57839158983314731"/>
    <x v="0"/>
    <m/>
    <x v="6"/>
    <x v="3"/>
    <s v="No root cause"/>
    <s v="No root cause"/>
    <s v=""/>
    <s v="LIT_261"/>
    <m/>
  </r>
  <r>
    <s v="NRD_255_H_Garoua-Universite"/>
    <s v="NRD_255"/>
    <s v=""/>
    <s v="ESCO"/>
    <s v="Hybrid Solar - S1"/>
    <s v="NRD"/>
    <s v="Garoua"/>
    <s v="Huawei"/>
    <n v="0"/>
    <n v="0"/>
    <n v="9.0676926830521101"/>
    <n v="1.2369518567029933"/>
    <n v="0"/>
    <n v="0"/>
    <n v="0"/>
    <n v="0"/>
    <n v="0"/>
    <n v="0.55859465290083987"/>
    <n v="2.0293287161882581"/>
    <n v="0"/>
    <n v="0"/>
    <s v=""/>
    <n v="0"/>
    <n v="8.9175391586979543E-5"/>
    <n v="1.8709532207297825"/>
    <n v="0"/>
    <n v="0"/>
    <n v="0"/>
    <n v="3.1662436186089784"/>
    <n v="3.1662436186089784"/>
    <n v="0"/>
    <n v="0"/>
    <m/>
    <n v="0.57758901130886664"/>
    <n v="0.4552444156685011"/>
    <n v="0.56791908497132049"/>
    <n v="0.61731587092085893"/>
    <n v="0.57758901130886664"/>
    <x v="1"/>
    <s v=" not accepted"/>
    <x v="4"/>
    <x v="2"/>
    <s v="EXCLU"/>
    <s v="Exclu"/>
    <s v=""/>
    <s v="NRD_255"/>
    <m/>
  </r>
  <r>
    <s v="Hopital-General-Garoua"/>
    <s v="NRD_189"/>
    <s v="Garoua"/>
    <s v="ESCO"/>
    <s v="Medium Grid + Solar + GE"/>
    <s v="NORD"/>
    <s v="Garoua"/>
    <s v="Huawei"/>
    <n v="0"/>
    <n v="0"/>
    <n v="5.0747931844318312"/>
    <n v="1.1822338364252223"/>
    <n v="0"/>
    <n v="0"/>
    <n v="0"/>
    <n v="0"/>
    <n v="0"/>
    <n v="0.55912970525036165"/>
    <n v="2.0161485933117032"/>
    <n v="0"/>
    <n v="0"/>
    <n v="0"/>
    <n v="0"/>
    <n v="0"/>
    <n v="1.9416871413365753"/>
    <n v="0"/>
    <n v="0"/>
    <n v="0"/>
    <n v="3.17753322318389"/>
    <n v="3.17753322318389"/>
    <n v="0"/>
    <n v="0"/>
    <m/>
    <n v="0.57393282025380044"/>
    <n v="0.44587724662182415"/>
    <n v="0.56101267888654283"/>
    <n v="0.61731587092085893"/>
    <n v="0.57393282025380044"/>
    <x v="0"/>
    <m/>
    <x v="6"/>
    <x v="3"/>
    <s v="No root cause"/>
    <s v="No root cause"/>
    <s v="(05-10-2026 ticket): INC-20260510-00014569...Others"/>
    <s v="NRD_189"/>
    <m/>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44.204366455213986"/>
    <n v="21.703863506005426"/>
    <n v="9.21609836973116"/>
    <n v="44.204366455213986"/>
    <n v="0.60626781724323797"/>
    <n v="0"/>
    <n v="0.6218021704576906"/>
    <n v="1.0585475682940833"/>
    <n v="2.9444287495755268"/>
    <n v="4.7377815445463192"/>
    <n v="4.7377815445463192"/>
    <n v="2.3857627563614154"/>
    <n v="1.6127726270071607"/>
    <m/>
    <n v="0.57131106374114082"/>
    <n v="0.10191479922784552"/>
    <n v="0.21601113185157927"/>
    <n v="0.92857303110095102"/>
    <n v="0.57131106374114082"/>
    <x v="0"/>
    <m/>
    <x v="6"/>
    <x v="3"/>
    <s v="No root cause"/>
    <s v="No root cause"/>
    <s v=""/>
    <s v="LIT_647"/>
    <m/>
  </r>
  <r>
    <s v="Bamenda-Mile8-IHS"/>
    <s v="NRO_135"/>
    <s v="NORD-OUEST"/>
    <s v="IHS"/>
    <s v="Grid-Gen"/>
    <s v="NORD-OUEST"/>
    <s v="Bamenda"/>
    <s v="Huawei"/>
    <n v="0"/>
    <n v="0"/>
    <n v="8.8551163845870681E-2"/>
    <n v="1.4501702179874612"/>
    <n v="0"/>
    <n v="4.8243886848555927E-2"/>
    <n v="0"/>
    <n v="0"/>
    <n v="0"/>
    <n v="0"/>
    <n v="2.6242177534649991"/>
    <n v="0"/>
    <n v="0.27032628205676973"/>
    <n v="0"/>
    <n v="0"/>
    <n v="1.4091495378574508"/>
    <n v="0"/>
    <n v="13.789583172817627"/>
    <n v="0"/>
    <n v="0"/>
    <n v="0"/>
    <n v="0"/>
    <n v="0"/>
    <n v="0"/>
    <m/>
    <n v="0.56706631510160288"/>
    <n v="0.75749173690794491"/>
    <n v="1.2922948308631774"/>
    <n v="4.8051456988576546E-2"/>
    <n v="0.56706631510160288"/>
    <x v="0"/>
    <m/>
    <x v="1"/>
    <x v="0"/>
    <s v="Defaut GE &amp; Power Cabinet"/>
    <s v="PASSIVE"/>
    <s v="(hourly IHS): 10/05/2026 19:00 0:13:31 47.1 FME Moses is managing with level 0...;..;(05-10-2026 ocm ran 18h) Power status check Ongoing"/>
    <s v="NRO_135"/>
    <m/>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5.430561544826884"/>
    <n v="3.8871857090686679"/>
    <n v="5.582124336199441"/>
    <n v="5.430561544826884"/>
    <n v="0.45840116542159154"/>
    <n v="1.1628306987240451"/>
    <n v="1.1574097019487057"/>
    <n v="6.3351983858804792E-2"/>
    <n v="2.0363015134114657"/>
    <n v="4.0298359458156057"/>
    <n v="4.0298359458156057"/>
    <n v="1.7961174994452112"/>
    <n v="2.7723112844701121"/>
    <m/>
    <n v="0.55487934876427314"/>
    <n v="1.1590310500421648"/>
    <n v="0.68998638970924786"/>
    <n v="0.30246767658859081"/>
    <n v="0.55487934876427314"/>
    <x v="2"/>
    <m/>
    <x v="1"/>
    <x v="0"/>
    <s v="Defaut GE &amp; Power Cabinet"/>
    <s v="PASSIVE"/>
    <s v="(05-10-2026 ocm ran 12h) Power status check Ongoing..;..;(05-10-2026 ticket): INC-20260510-00007683...Grid Outage"/>
    <s v="EXN_017"/>
    <m/>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2.6812912696673381"/>
    <n v="2.4907775035781228"/>
    <n v="5.8214409031112941"/>
    <n v="2.6812912696673381"/>
    <n v="2.1310064976757328"/>
    <n v="2.1395628069527834"/>
    <n v="2.1688703689435638"/>
    <n v="4.1387205927759076"/>
    <n v="1.6272725456792023"/>
    <n v="1.9939617558848578E-2"/>
    <n v="1.9939617558848578E-2"/>
    <n v="0.74757514275196701"/>
    <n v="0.76735424460595869"/>
    <m/>
    <n v="0.55376134667682564"/>
    <n v="1.4836346814063441"/>
    <n v="0.65743673307016781"/>
    <n v="0.23239121013336478"/>
    <n v="0.55376134667682564"/>
    <x v="2"/>
    <m/>
    <x v="1"/>
    <x v="0"/>
    <s v="Defaut GE &amp; Power Cabinet"/>
    <s v="PASSIVE"/>
    <s v="(05-10-2026 ticket): INC-20260510-00018691...Grid Outage"/>
    <s v="NRO_013"/>
    <m/>
  </r>
  <r>
    <s v="CNDH"/>
    <s v="CTR_046"/>
    <s v="Yaounde"/>
    <s v="CAMUSAT"/>
    <s v="Grid-Gen"/>
    <s v="CENTRE"/>
    <s v="Yaounde"/>
    <s v="ZTE"/>
    <n v="4.3560930334757275"/>
    <n v="0"/>
    <n v="1.3372385020817108"/>
    <n v="1.8499613335502085"/>
    <n v="36.836107044713245"/>
    <n v="20.377343885992474"/>
    <n v="1.2764922253326614"/>
    <n v="3.8177590295434514"/>
    <n v="1.9197143248495436"/>
    <n v="0"/>
    <n v="2.5585668301786617"/>
    <n v="1.3820937240499598"/>
    <n v="49.764487790818777"/>
    <n v="32.899156186774654"/>
    <n v="1.3820937240499598"/>
    <n v="4.4390083125733009"/>
    <n v="0"/>
    <n v="0"/>
    <n v="0"/>
    <n v="4.8333062240143044E-3"/>
    <n v="1.1876200300770778"/>
    <n v="1.1876200300770778"/>
    <n v="0"/>
    <n v="23.532725941906158"/>
    <m/>
    <n v="0.51514840211966062"/>
    <n v="0"/>
    <n v="4.4626008547779773E-3"/>
    <n v="0.98496936745266783"/>
    <n v="0.51514840211966062"/>
    <x v="0"/>
    <m/>
    <x v="1"/>
    <x v="0"/>
    <s v="Defaut GE &amp; Power Cabinet"/>
    <s v="PASSIVE"/>
    <s v="(05-10-2026 ticket): INC-20260510-00018377...Grid Outage"/>
    <s v="CTR_046"/>
    <m/>
  </r>
  <r>
    <s v="Widikum"/>
    <s v="NRO_219"/>
    <s v="NORD-OUEST"/>
    <s v="IHS"/>
    <s v="Gen Only"/>
    <s v="NORD-OUEST"/>
    <s v="Widikum"/>
    <s v="NOKIA"/>
    <n v="2.1745378757294547"/>
    <n v="1.3376308738047311E-3"/>
    <n v="0"/>
    <n v="0"/>
    <n v="3.8293380590601611E-2"/>
    <n v="5.3492757987588755"/>
    <n v="4.31168759645724E-2"/>
    <n v="0"/>
    <n v="0"/>
    <n v="1.5342263251484363"/>
    <n v="3.4495409051081993"/>
    <n v="0.98387209537914533"/>
    <n v="0"/>
    <n v="6.7100023399622755"/>
    <n v="0.98387209537914533"/>
    <n v="0.32957441222715889"/>
    <n v="0.58472304263582486"/>
    <n v="0.14621197204601169"/>
    <n v="1.7009670892866822"/>
    <n v="0.95806473705387329"/>
    <n v="2.1722411987455517"/>
    <n v="2.1722411987455517"/>
    <n v="0"/>
    <n v="0.80846410012755654"/>
    <m/>
    <n v="0.51459551469182407"/>
    <n v="1.7826347173762735"/>
    <n v="0.77458000550812423"/>
    <n v="0"/>
    <n v="0.51459551469182407"/>
    <x v="2"/>
    <m/>
    <x v="1"/>
    <x v="0"/>
    <s v="Defaut GE &amp; Power Cabinet"/>
    <s v="PASSIVE"/>
    <s v="(hourly IHS): 10/05/2026 14:43 0:29:04 50.47 FME Gerald is managing with level 0...;..;(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05-10-2026 cells nokia): 09/05/2026 : Feedback RM||Access issue_x000a_08052026 :Feedback RM : Plan for tommorrov If access possible _x000a_07/05/2026 : Need BO RAN ongoing|| Activate FME to check port RF EXT1 to  FSMF radio || Access issue "/>
    <s v="NRO_219"/>
    <m/>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10.023866841934298"/>
    <n v="0"/>
    <n v="9.5385926295163223E-2"/>
    <n v="10.023866841934298"/>
    <n v="11.805587312709013"/>
    <n v="2.2295138124645555E-3"/>
    <n v="1.2217735692305798E-2"/>
    <n v="3.1213193374503775E-3"/>
    <n v="0.26193485241996817"/>
    <n v="0"/>
    <n v="0"/>
    <n v="0.93322772197417836"/>
    <n v="0.35056921119306056"/>
    <m/>
    <n v="0.51051550544719648"/>
    <n v="0.83992282451870226"/>
    <n v="1.1634232493886443"/>
    <n v="0"/>
    <n v="0.51051550544719648"/>
    <x v="2"/>
    <m/>
    <x v="1"/>
    <x v="0"/>
    <s v="Defaut GE &amp; Power Cabinet"/>
    <s v="PASSIVE"/>
    <s v="(05-10-2026 ticket): INC-20260510-00005409...Grid Outage"/>
    <s v="EXN_226"/>
    <m/>
  </r>
  <r>
    <s v="Mimboman-Chapelle"/>
    <s v="CTR_772"/>
    <s v="Yaounde"/>
    <s v="CAMUSAT"/>
    <s v="Good Grid no GE - 8h"/>
    <s v="CENTRE"/>
    <s v="Yaounde"/>
    <s v="ZTE"/>
    <n v="0"/>
    <n v="0"/>
    <n v="0"/>
    <n v="0"/>
    <n v="1.8192849988442874"/>
    <n v="0"/>
    <n v="0"/>
    <n v="2.3954293688094448"/>
    <n v="2.7739967411744897"/>
    <n v="0"/>
    <n v="1.5382755048753978"/>
    <n v="0"/>
    <n v="3.9644347136257143"/>
    <n v="0"/>
    <n v="0"/>
    <n v="9.7596402165321194"/>
    <n v="15.227714712940848"/>
    <n v="0"/>
    <n v="0"/>
    <n v="4.6899656995773791"/>
    <n v="2.9446962757502866"/>
    <n v="2.9446962757502866"/>
    <n v="0"/>
    <n v="4.0176545873248246"/>
    <m/>
    <n v="0.47881834758712799"/>
    <n v="0.39554432494434649"/>
    <n v="0.36784581331538135"/>
    <n v="0.57306065003600604"/>
    <n v="0.47881834758712799"/>
    <x v="0"/>
    <m/>
    <x v="6"/>
    <x v="3"/>
    <s v="No root cause"/>
    <s v="No root cause"/>
    <s v=""/>
    <s v="CTR_772"/>
    <m/>
  </r>
  <r>
    <s v="Kotto-Village"/>
    <s v="LIT_726"/>
    <s v="Douala"/>
    <s v="CAMUSAT"/>
    <s v="Good Grid no GE - 8h"/>
    <s v="LITTORAL"/>
    <s v="Douala"/>
    <s v="ZTE"/>
    <n v="0"/>
    <n v="0"/>
    <n v="0"/>
    <n v="0"/>
    <n v="0"/>
    <n v="2.1228915370413182"/>
    <n v="0"/>
    <n v="0"/>
    <n v="0"/>
    <n v="0"/>
    <n v="3.442705167606932"/>
    <n v="0.67348822742150549"/>
    <n v="0"/>
    <n v="0"/>
    <n v="0.6734882274215056"/>
    <n v="2.0640179435155934"/>
    <n v="3.9279084732316871"/>
    <n v="0"/>
    <n v="0.38074325191976682"/>
    <n v="0"/>
    <n v="0.66819120916123842"/>
    <n v="0.66819120916123842"/>
    <n v="7.6426699254921768"/>
    <n v="0.67031358348100911"/>
    <m/>
    <n v="0.47733803608678355"/>
    <n v="0.19059066620305426"/>
    <n v="0.23109897283678554"/>
    <n v="0.71437639400525699"/>
    <n v="0.47733803608678355"/>
    <x v="0"/>
    <m/>
    <x v="6"/>
    <x v="3"/>
    <s v="No root cause"/>
    <s v="No root cause"/>
    <s v=""/>
    <s v="LIT_726"/>
    <m/>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1.8548481450092805E-3"/>
    <n v="1.7835078317469854E-5"/>
    <n v="1.0701046990435595E-4"/>
    <n v="1.8548481450092224E-3"/>
    <n v="3.5670156634708122E-5"/>
    <n v="3.5670156634823915E-5"/>
    <n v="7.1340313269532038E-5"/>
    <n v="5.3505234952235873E-5"/>
    <n v="0"/>
    <n v="7.9063987978937433E-2"/>
    <n v="7.9063987978937433E-2"/>
    <n v="1.7835078317411958E-5"/>
    <n v="1.7835078317469854E-5"/>
    <m/>
    <n v="0.46867643338498172"/>
    <n v="1.0248931892937503"/>
    <n v="0.43882241738663252"/>
    <n v="0.33558556746492607"/>
    <n v="0.46867643338498172"/>
    <x v="0"/>
    <m/>
    <x v="1"/>
    <x v="0"/>
    <s v="Defaut GE &amp; Power Cabinet"/>
    <s v="PASSIVE"/>
    <s v="(05-10-2026 ticket): INC-20260510-00006407...Grid Outage"/>
    <s v="OST_026"/>
    <m/>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1.044582701971561"/>
    <n v="0"/>
    <n v="5.8231530706297635E-2"/>
    <n v="1.0445827019715608"/>
    <n v="1.1987847891037657"/>
    <n v="1.429089155416299"/>
    <n v="1.2998561779284488"/>
    <n v="1.9261884582787579E-2"/>
    <n v="1.1475981143328395"/>
    <n v="0"/>
    <n v="0"/>
    <n v="0"/>
    <n v="0"/>
    <m/>
    <n v="0.45912842112472285"/>
    <n v="0.67943199485230354"/>
    <n v="0.58587574079174187"/>
    <n v="0.31720801677512278"/>
    <n v="0.45912842112472285"/>
    <x v="0"/>
    <m/>
    <x v="6"/>
    <x v="3"/>
    <s v="No root cause"/>
    <s v="No root cause"/>
    <s v="(05-10-2026 ticket): INC-20260510-00015309...Others"/>
    <s v="EXN_085"/>
    <m/>
  </r>
  <r>
    <s v="Kotto-Eglise-EPC"/>
    <s v="LIT_454"/>
    <s v="Douala"/>
    <s v="IHS"/>
    <s v="Grid-Gen"/>
    <s v="LITTORAL"/>
    <s v="Douala"/>
    <s v="ZTE"/>
    <n v="0"/>
    <n v="0"/>
    <n v="0"/>
    <n v="0"/>
    <n v="0"/>
    <n v="0"/>
    <n v="0"/>
    <n v="0"/>
    <n v="0"/>
    <n v="0"/>
    <n v="0"/>
    <n v="0"/>
    <n v="0"/>
    <n v="0"/>
    <n v="0"/>
    <n v="0"/>
    <n v="0"/>
    <n v="0"/>
    <n v="0"/>
    <n v="0"/>
    <m/>
    <n v="0"/>
    <n v="0"/>
    <n v="0"/>
    <m/>
    <n v="0.4501038714961198"/>
    <n v="0.36969093837551809"/>
    <n v="0.31216955503194321"/>
    <n v="0.56091953456914057"/>
    <n v="0.4501038714961198"/>
    <x v="0"/>
    <m/>
    <x v="6"/>
    <x v="3"/>
    <s v="No root cause"/>
    <s v="No root cause"/>
    <s v=""/>
    <s v="LIT_454"/>
    <m/>
  </r>
  <r>
    <s v="ODING-IHS"/>
    <s v="SUD_204"/>
    <s v="CENTRE"/>
    <s v="IHS"/>
    <s v=""/>
    <s v="SUD"/>
    <s v="Meyomessi"/>
    <s v="NOKIA"/>
    <n v="0.53786853543581203"/>
    <n v="0.35932202473778641"/>
    <n v="0.50085528199811957"/>
    <n v="0.45438734584368773"/>
    <n v="0.41285150169515977"/>
    <n v="0.56976068280336345"/>
    <n v="0.53311246946866586"/>
    <n v="0.54589966595208139"/>
    <n v="1.0163161187875764"/>
    <n v="0.57549598390593926"/>
    <n v="0.5618070105196028"/>
    <n v="0.51504139164975904"/>
    <n v="0.46115067261559306"/>
    <n v="0.45292181387026903"/>
    <n v="0.51504139164975904"/>
    <n v="0.50633787343086978"/>
    <n v="0.47198751259156529"/>
    <n v="0.69258959629943528"/>
    <n v="0.50755065875645289"/>
    <n v="0.46214725473783502"/>
    <n v="0.26476173762174221"/>
    <n v="0.26476173762174221"/>
    <n v="0.55857681782252266"/>
    <n v="0.46870585818116428"/>
    <m/>
    <n v="0.43726261510759545"/>
    <n v="3.0620651135650596"/>
    <n v="0"/>
    <n v="0"/>
    <n v="0.43726261510759545"/>
    <x v="0"/>
    <m/>
    <x v="6"/>
    <x v="3"/>
    <s v="No root cause"/>
    <s v="No root cause"/>
    <s v=""/>
    <s v="SUD_204"/>
    <m/>
  </r>
  <r>
    <s v="SUD_172_Z_Ebolowa-EPC-ELAT"/>
    <s v="SUD_172"/>
    <s v="CENTRE"/>
    <s v="ESCO"/>
    <s v="Hybrid Solar - S1"/>
    <s v="SUD"/>
    <s v="Ebolowa"/>
    <s v="ZTE"/>
    <n v="0"/>
    <n v="0"/>
    <n v="0"/>
    <n v="0"/>
    <n v="0"/>
    <n v="0"/>
    <n v="0"/>
    <n v="0"/>
    <n v="0"/>
    <n v="6.0974030699163633"/>
    <n v="0"/>
    <n v="0"/>
    <n v="0"/>
    <n v="0"/>
    <n v="0"/>
    <n v="0"/>
    <n v="0"/>
    <n v="0"/>
    <n v="0"/>
    <n v="0"/>
    <n v="0"/>
    <n v="0"/>
    <n v="0"/>
    <n v="0"/>
    <m/>
    <n v="0.43649570673994792"/>
    <n v="0.24054890111866481"/>
    <n v="0.40652168739013606"/>
    <n v="0.50944804505468788"/>
    <n v="0.43649570673994792"/>
    <x v="0"/>
    <m/>
    <x v="6"/>
    <x v="3"/>
    <s v="No root cause"/>
    <s v="No root cause"/>
    <s v=""/>
    <s v="SUD_172"/>
    <m/>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0"/>
    <n v="0"/>
    <n v="0"/>
    <n v="0"/>
    <n v="0.34214814244092262"/>
    <n v="8.9710443936502335E-2"/>
    <n v="9.0352506755927597E-2"/>
    <n v="0.57769602177877011"/>
    <n v="0.39058821515097075"/>
    <n v="3.9201502141635758E-2"/>
    <n v="3.9201502141635758E-2"/>
    <n v="0.16788159220164858"/>
    <n v="3.6294384375901739E-2"/>
    <m/>
    <n v="0.42679342413528526"/>
    <n v="0.15774312674604032"/>
    <n v="0.22440507155461956"/>
    <n v="0.63075659874755741"/>
    <n v="0.42679342413528526"/>
    <x v="0"/>
    <m/>
    <x v="6"/>
    <x v="3"/>
    <s v="No root cause"/>
    <s v="No root cause"/>
    <s v=""/>
    <s v="SUD_007"/>
    <m/>
  </r>
  <r>
    <s v="Nkolfon-Cimencam-IHS"/>
    <s v="CTR_911"/>
    <s v="CENTRE"/>
    <s v="IHS"/>
    <s v="Gen-Lithium"/>
    <s v="CENTRE"/>
    <s v="Mbankomo"/>
    <s v="ZTE"/>
    <n v="0"/>
    <n v="0"/>
    <n v="0"/>
    <n v="0"/>
    <n v="0"/>
    <n v="0"/>
    <n v="0"/>
    <n v="1.9373353822271302"/>
    <n v="1.4769228354635553"/>
    <n v="4.1027992512120708"/>
    <n v="13.868556899607057"/>
    <n v="13.868556899607057"/>
    <n v="13.868556899607057"/>
    <n v="13.868556899607057"/>
    <n v="13.868556899607057"/>
    <n v="13.868556899607057"/>
    <n v="13.868556899607057"/>
    <n v="24.325744864210844"/>
    <n v="0"/>
    <n v="0"/>
    <n v="0"/>
    <n v="0"/>
    <n v="0"/>
    <n v="6.1515414245049438E-17"/>
    <m/>
    <n v="0.42369012050805754"/>
    <n v="0.3798074809459292"/>
    <n v="0.38080860627450258"/>
    <n v="0.46331180628060264"/>
    <n v="0.42369012050805754"/>
    <x v="0"/>
    <m/>
    <x v="6"/>
    <x v="3"/>
    <s v="No root cause"/>
    <s v="No root cause"/>
    <s v=""/>
    <s v="CTR_911"/>
    <m/>
  </r>
  <r>
    <s v="Garoua-Foulbere-IV"/>
    <s v="NRD_067"/>
    <s v="Garoua"/>
    <s v="IHS"/>
    <s v="Grid-Gen"/>
    <s v="NORD"/>
    <s v="Garoua"/>
    <s v="Huawei"/>
    <n v="3.2921592715297932"/>
    <n v="1.0058984171011291"/>
    <n v="5.4380045543655982"/>
    <n v="3.1678487756575442"/>
    <n v="0"/>
    <n v="0"/>
    <n v="0"/>
    <n v="1.2829485236835574"/>
    <n v="0"/>
    <n v="0.17674562612539343"/>
    <n v="0"/>
    <n v="0.85599458384341665"/>
    <n v="8.4460331932209574"/>
    <n v="6.325977433632108"/>
    <n v="0.85599458384341665"/>
    <n v="8.1510766680078657"/>
    <n v="0"/>
    <n v="0"/>
    <n v="0"/>
    <n v="1.8662804302106253"/>
    <n v="1.0902940076990466"/>
    <n v="1.0902940076990466"/>
    <n v="0"/>
    <n v="0"/>
    <m/>
    <n v="0.420979188603813"/>
    <n v="0.7362594870688105"/>
    <n v="0.94081188734865406"/>
    <n v="0"/>
    <n v="0.420979188603813"/>
    <x v="0"/>
    <m/>
    <x v="6"/>
    <x v="3"/>
    <s v="No root cause"/>
    <s v="No root cause"/>
    <s v=""/>
    <s v="NRD_067"/>
    <m/>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0.55720351679208324"/>
    <n v="1.0029021239438065"/>
    <n v="0.56171579160638396"/>
    <n v="0.55720351679208324"/>
    <n v="0.50036312219454238"/>
    <n v="0.61691535899872463"/>
    <n v="1.1858186871670191"/>
    <n v="1.1720856768626242"/>
    <n v="1.0942177249288736"/>
    <n v="0.48395485014253797"/>
    <n v="0.48395485014253797"/>
    <n v="0.49272970867469673"/>
    <n v="0.59142903208316555"/>
    <m/>
    <n v="0.39486863394714539"/>
    <n v="0.7643609942088414"/>
    <n v="0.85108173444719848"/>
    <n v="0"/>
    <n v="0.39486863394714539"/>
    <x v="2"/>
    <m/>
    <x v="6"/>
    <x v="3"/>
    <s v="No root cause"/>
    <s v="No root cause"/>
    <s v=""/>
    <s v="EXN_108"/>
    <m/>
  </r>
  <r>
    <s v="Ebolowa-Agence-New"/>
    <s v="SUD_083"/>
    <s v="CENTRE"/>
    <s v="CAMUSAT"/>
    <s v="Good Grid + GE"/>
    <s v="SUD"/>
    <s v="Ebolowa"/>
    <s v="ZTE"/>
    <n v="0"/>
    <n v="0"/>
    <n v="0"/>
    <n v="0"/>
    <n v="0"/>
    <n v="0"/>
    <n v="0"/>
    <n v="0"/>
    <n v="0"/>
    <n v="0"/>
    <n v="0"/>
    <n v="5.3683585735364381E-3"/>
    <n v="0"/>
    <n v="0"/>
    <n v="5.3683585735364381E-3"/>
    <n v="0"/>
    <n v="0"/>
    <n v="0"/>
    <n v="0"/>
    <n v="0"/>
    <n v="0"/>
    <n v="0"/>
    <n v="0"/>
    <n v="0"/>
    <m/>
    <n v="0.39219337219953504"/>
    <n v="0.2410484834678209"/>
    <n v="0.40439663936404696"/>
    <n v="0.42572564882121033"/>
    <n v="0.39219337219953504"/>
    <x v="0"/>
    <m/>
    <x v="6"/>
    <x v="3"/>
    <s v="No root cause"/>
    <s v="No root cause"/>
    <s v=""/>
    <s v="SUD_083"/>
    <m/>
  </r>
  <r>
    <s v="Ngaoui"/>
    <s v="ADM_037"/>
    <s v="ADAMAOUA"/>
    <s v="IHS"/>
    <s v="Solar-Gen"/>
    <s v="ADAMAOUA"/>
    <s v="Ngaoui"/>
    <s v="NOKIA"/>
    <n v="0"/>
    <n v="0.42960770388030967"/>
    <n v="2.9751328288835426"/>
    <n v="17.013420618533651"/>
    <n v="18.541853379151117"/>
    <n v="15.75850530080182"/>
    <n v="3.9595645095496625E-3"/>
    <n v="2.9451348243667024"/>
    <n v="0"/>
    <n v="0"/>
    <n v="0"/>
    <n v="0"/>
    <n v="0"/>
    <n v="0"/>
    <n v="0"/>
    <n v="2.764917159536535E-3"/>
    <n v="0"/>
    <n v="0"/>
    <n v="4.6464404760851806E-2"/>
    <n v="0"/>
    <n v="3.7619429426076052E-2"/>
    <n v="3.7619429426076052E-2"/>
    <n v="4.0848033862678955E-2"/>
    <n v="0"/>
    <m/>
    <n v="0.37689927050825189"/>
    <n v="0.64458612599866516"/>
    <n v="0.61314732165082608"/>
    <n v="0.15151205544939655"/>
    <n v="0.37689927050825189"/>
    <x v="0"/>
    <m/>
    <x v="1"/>
    <x v="0"/>
    <s v="Defaut GE &amp; Power Cabinet"/>
    <s v="PASSIVE"/>
    <s v="(05-10-2026 ticket): INC-20260510-00014411...Grid Outage"/>
    <s v="ADM_037"/>
    <m/>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0"/>
    <n v="0.291871056664184"/>
    <n v="3.6740261333835574E-2"/>
    <n v="0"/>
    <n v="0.80605636455470797"/>
    <n v="0.50731880273832664"/>
    <n v="2.6135167064745608"/>
    <n v="0"/>
    <n v="0"/>
    <n v="0"/>
    <n v="0"/>
    <n v="0.16377952418864664"/>
    <n v="0.77281177857108219"/>
    <m/>
    <n v="0.37623097710546666"/>
    <n v="0.36594407075684732"/>
    <n v="0.6470771239430011"/>
    <n v="0.20468894667375845"/>
    <n v="0.37623097710546666"/>
    <x v="0"/>
    <m/>
    <x v="6"/>
    <x v="3"/>
    <s v="No root cause"/>
    <s v="No root cause"/>
    <s v=""/>
    <s v="NRO_127"/>
    <m/>
  </r>
  <r>
    <s v="Garoua-Lycee-Technique-MTN"/>
    <s v="NRD_063"/>
    <s v="Garoua"/>
    <s v="IHS"/>
    <s v="Grid-Gen"/>
    <s v="NORD"/>
    <s v="Garoua"/>
    <s v="Huawei"/>
    <n v="0"/>
    <n v="0"/>
    <n v="0"/>
    <n v="0"/>
    <n v="0"/>
    <n v="0"/>
    <n v="0"/>
    <n v="0"/>
    <n v="3.7842469173850626"/>
    <n v="0"/>
    <n v="0"/>
    <n v="0.31764274483282112"/>
    <n v="0"/>
    <n v="2.6256802298870259"/>
    <n v="0.31764274483282112"/>
    <n v="12.927596002659566"/>
    <n v="0"/>
    <n v="2.3536061101551509"/>
    <n v="1.5959898183104901"/>
    <n v="0"/>
    <n v="0"/>
    <n v="0"/>
    <n v="0"/>
    <n v="0"/>
    <m/>
    <n v="0.37516087240642282"/>
    <n v="0.30724314473100489"/>
    <n v="0.39419640883883972"/>
    <n v="0.38150462826161652"/>
    <n v="0.37516087240642282"/>
    <x v="0"/>
    <m/>
    <x v="6"/>
    <x v="3"/>
    <s v="No root cause"/>
    <s v="No root cause"/>
    <s v=""/>
    <s v="NRD_063"/>
    <m/>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0.84827199493198413"/>
    <n v="1.8371419720363085"/>
    <n v="0.9793954907214788"/>
    <n v="0.84827199493198413"/>
    <n v="2.5690538562292935"/>
    <n v="1.4941871912747944"/>
    <n v="1.9276330996224671"/>
    <n v="3.9080580310644266"/>
    <n v="6.762740666546815"/>
    <n v="5.9034644282929971"/>
    <n v="5.9034644282929971"/>
    <n v="0.73703461146638583"/>
    <n v="1.818749946494765"/>
    <m/>
    <n v="0.37257478605040056"/>
    <n v="0.7537448692892742"/>
    <n v="0.78918971068746169"/>
    <n v="0"/>
    <n v="0.37257478605040056"/>
    <x v="2"/>
    <m/>
    <x v="1"/>
    <x v="0"/>
    <s v="Defaut GE &amp; Power Cabinet"/>
    <s v="PASSIVE"/>
    <s v="(05-10-2026 ticket): INC-20260510-00017011...Grid Outage"/>
    <s v="SUO_100"/>
    <m/>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2.8341776837209374E-2"/>
    <n v="2.8393511513777212"/>
    <n v="0"/>
    <n v="2.8341776837209377E-2"/>
    <n v="0.11605631242206929"/>
    <n v="0.1194454469453303"/>
    <n v="5.7216778848559968E-2"/>
    <n v="2.9000771469085935E-2"/>
    <n v="2.9018627191049466E-2"/>
    <n v="9.3473645461471952E-2"/>
    <n v="9.3473645461471952E-2"/>
    <n v="0"/>
    <n v="0"/>
    <m/>
    <n v="0.3663813184768876"/>
    <n v="0.97568432790187398"/>
    <n v="0.6763356740976294"/>
    <n v="0"/>
    <n v="0.3663813184768876"/>
    <x v="0"/>
    <m/>
    <x v="1"/>
    <x v="0"/>
    <s v="Defaut GE &amp; Power Cabinet"/>
    <s v="PASSIVE"/>
    <s v="(05-10-2026 ticket): INC-20260510-00015998...Grid Outage"/>
    <s v="NRD_123"/>
    <m/>
  </r>
  <r>
    <s v="Garoua-Bockle-II"/>
    <s v="NRD_186"/>
    <s v="Garoua"/>
    <s v="CAMUSAT"/>
    <s v="Medium Grid + GE"/>
    <s v="NORD"/>
    <s v="Garoua"/>
    <s v="Huawei"/>
    <n v="0"/>
    <n v="0"/>
    <n v="0"/>
    <n v="0"/>
    <n v="2.9877501548084795"/>
    <n v="5.1205044901593171"/>
    <n v="0"/>
    <n v="3.8139066526268923"/>
    <n v="4.1371317769730585"/>
    <n v="7.9532143091546761"/>
    <n v="3.0752490490336237"/>
    <n v="0.18371914174749526"/>
    <n v="0.7946240793532573"/>
    <n v="3.0011799687814791"/>
    <n v="0.18371914174749526"/>
    <n v="1.4743367491075325"/>
    <n v="0.64357880108323129"/>
    <n v="2.6534316117488932"/>
    <n v="7.2327484854451489"/>
    <n v="2.6482237688802135"/>
    <n v="0.12618317909557605"/>
    <n v="0.12618317909557605"/>
    <n v="0.41011762590851886"/>
    <n v="0.38657532252955629"/>
    <m/>
    <n v="0.36401394845805046"/>
    <n v="0.30786762266744999"/>
    <n v="0.52355870742678789"/>
    <n v="0.27668063134347631"/>
    <n v="0.36401394845805046"/>
    <x v="0"/>
    <m/>
    <x v="6"/>
    <x v="3"/>
    <s v="No root cause"/>
    <s v="No root cause"/>
    <s v=""/>
    <s v="NRD_186"/>
    <m/>
  </r>
  <r>
    <s v="Nkong-8Bis-MTN"/>
    <s v="LIT_288"/>
    <s v="LITTORAL"/>
    <s v="IHS"/>
    <s v="Grid-Gen"/>
    <s v="LITTORAL"/>
    <s v="Nkongsamba"/>
    <s v="ZTE"/>
    <n v="0"/>
    <n v="0"/>
    <n v="0"/>
    <n v="0"/>
    <n v="0"/>
    <n v="0"/>
    <n v="0"/>
    <n v="0"/>
    <n v="0"/>
    <n v="0"/>
    <n v="0"/>
    <n v="0"/>
    <n v="0"/>
    <n v="0"/>
    <n v="0"/>
    <n v="0"/>
    <n v="0"/>
    <n v="0"/>
    <n v="0"/>
    <n v="0"/>
    <n v="8.5554870688548931E-2"/>
    <n v="8.5554870688548931E-2"/>
    <n v="0"/>
    <n v="0.12707493301144465"/>
    <m/>
    <n v="0.36021507677644538"/>
    <n v="0.24879200987974054"/>
    <n v="0.42607212923012122"/>
    <n v="0.34833031276060644"/>
    <n v="0.36021507677644538"/>
    <x v="0"/>
    <m/>
    <x v="6"/>
    <x v="3"/>
    <s v="No root cause"/>
    <s v="No root cause"/>
    <s v=""/>
    <s v="LIT_288"/>
    <m/>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1.061511758310433"/>
    <n v="1.255143636586737"/>
    <n v="3.1603758778425535E-2"/>
    <n v="1.6372601895369456E-2"/>
    <n v="1.6372601895369456E-2"/>
    <n v="7.8770406896610758"/>
    <n v="0.83277331187416714"/>
    <m/>
    <n v="0.36001889091495393"/>
    <n v="1.4845089505173674"/>
    <n v="0.44094746541271868"/>
    <n v="0"/>
    <n v="0.36001889091495393"/>
    <x v="2"/>
    <m/>
    <x v="6"/>
    <x v="3"/>
    <s v="No root cause"/>
    <s v="No root cause"/>
    <s v=""/>
    <s v="NRO_110"/>
    <m/>
  </r>
  <r>
    <s v="Kribi-LONDJI"/>
    <s v="SUD_079"/>
    <s v="CENTRE"/>
    <s v="CAMUSAT"/>
    <s v="Medium Grid + Solar + GE"/>
    <s v="SUD"/>
    <s v="Kribi"/>
    <s v="ZTE"/>
    <n v="21.486632252099547"/>
    <n v="13.687584359920438"/>
    <n v="0"/>
    <n v="0"/>
    <n v="0"/>
    <n v="0"/>
    <n v="0"/>
    <n v="0.3022510722449086"/>
    <n v="0"/>
    <n v="3.2731827482000848"/>
    <n v="0"/>
    <n v="9.666612448028607E-3"/>
    <n v="0"/>
    <n v="0"/>
    <n v="9.666612448028607E-3"/>
    <n v="13.618830133006881"/>
    <n v="0.94752420576829255"/>
    <n v="3.4903248267143201E-2"/>
    <n v="0"/>
    <n v="0"/>
    <n v="1.7730921460022311"/>
    <n v="1.7730921460022311"/>
    <n v="0"/>
    <n v="1.4242558491922848"/>
    <m/>
    <n v="0.35547094594401835"/>
    <n v="0.20795115283622889"/>
    <n v="0.40843423061361328"/>
    <n v="0.36177104058730447"/>
    <n v="0.35547094594401835"/>
    <x v="0"/>
    <m/>
    <x v="6"/>
    <x v="3"/>
    <s v="No root cause"/>
    <s v="No root cause"/>
    <s v=""/>
    <s v="SUD_079"/>
    <m/>
  </r>
  <r>
    <s v="Mpoloungoue"/>
    <s v="SUD_021"/>
    <s v="CENTRE"/>
    <s v="IHS"/>
    <s v="Grid-Gen-Lithium"/>
    <s v="SUD"/>
    <s v="Mpoloungoue"/>
    <s v="ZTE"/>
    <n v="0"/>
    <n v="0.34339659792314042"/>
    <n v="0"/>
    <n v="0"/>
    <n v="0"/>
    <n v="0"/>
    <n v="0"/>
    <n v="0.30068158535297684"/>
    <n v="0"/>
    <n v="3.2715419209948835"/>
    <n v="0"/>
    <n v="8.4716622007631262E-3"/>
    <n v="0"/>
    <n v="0"/>
    <n v="8.4716622007631262E-3"/>
    <n v="13.581447808853621"/>
    <n v="0.94773822670810159"/>
    <n v="0"/>
    <n v="0"/>
    <n v="0"/>
    <n v="1.7846136065952694"/>
    <n v="1.7846136065952694"/>
    <n v="0"/>
    <n v="1.4243093544272376"/>
    <m/>
    <n v="0.3541868203051653"/>
    <n v="0.20795115283622889"/>
    <n v="0.40800922100839543"/>
    <n v="0.35958221977074245"/>
    <n v="0.3541868203051653"/>
    <x v="0"/>
    <m/>
    <x v="6"/>
    <x v="3"/>
    <s v="No root cause"/>
    <s v="No root cause"/>
    <s v=""/>
    <s v="SUD_021"/>
    <m/>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4.5080835708965772"/>
    <n v="5.9695036498825296"/>
    <n v="5.5354910924484857"/>
    <n v="4.5080835708965772"/>
    <n v="0.12602266339071944"/>
    <n v="0.18081202398175958"/>
    <n v="0.48621990508884716"/>
    <n v="0.30234024763649536"/>
    <n v="0.16199601635690697"/>
    <n v="0.2021427776493652"/>
    <n v="0.2021427776493652"/>
    <n v="0.30822582348123612"/>
    <n v="0.27260917208139651"/>
    <m/>
    <n v="0.3526886737265042"/>
    <n v="9.8043036021885702E-2"/>
    <n v="1.0088665503840391"/>
    <n v="0"/>
    <n v="0.3526886737265042"/>
    <x v="1"/>
    <m/>
    <x v="4"/>
    <x v="2"/>
    <s v="EXCLU"/>
    <s v="Exclu"/>
    <s v=""/>
    <s v="CTR_436"/>
    <m/>
  </r>
  <r>
    <s v="Garoua-Nigeriare-II"/>
    <s v="NRD_140"/>
    <s v="Garoua"/>
    <s v="CAMUSAT"/>
    <s v="Medium Grid + GE"/>
    <s v="NORD"/>
    <s v="Garoua"/>
    <s v="Huawei"/>
    <n v="0"/>
    <n v="0"/>
    <n v="0"/>
    <n v="0"/>
    <n v="0"/>
    <n v="0"/>
    <n v="0"/>
    <n v="0"/>
    <n v="5.8253824554194384"/>
    <n v="0"/>
    <n v="0"/>
    <n v="0.47261174033267417"/>
    <n v="0"/>
    <n v="2.4228953894182341"/>
    <n v="0.47261174033267422"/>
    <n v="11.687968884208964"/>
    <n v="0"/>
    <n v="2.1969427822151455"/>
    <n v="1.3676651456911875"/>
    <n v="0"/>
    <n v="0"/>
    <n v="0"/>
    <n v="5.7716988696840765"/>
    <n v="0"/>
    <m/>
    <n v="0.34109587282019671"/>
    <n v="0.30724314473100489"/>
    <n v="0.39499330184862175"/>
    <n v="0.31566900213847793"/>
    <n v="0.34109587282019671"/>
    <x v="0"/>
    <m/>
    <x v="6"/>
    <x v="3"/>
    <s v="No root cause"/>
    <s v="No root cause"/>
    <s v=""/>
    <s v="NRD_140"/>
    <m/>
  </r>
  <r>
    <s v="Number49-MTN"/>
    <s v="NRO_261"/>
    <s v="NORD-OUEST"/>
    <s v="IHS"/>
    <s v="Grid-Gen"/>
    <s v="NORD-OUEST"/>
    <s v="Number49"/>
    <s v="NOKIA"/>
    <n v="1.4466659617926092"/>
    <n v="0"/>
    <n v="0"/>
    <n v="0"/>
    <n v="2.6546254876876441E-2"/>
    <n v="5.3975006185775012"/>
    <n v="0.69322670601166858"/>
    <n v="0"/>
    <n v="0"/>
    <n v="1.8323372128363844"/>
    <n v="6.0179490162867078"/>
    <n v="0.65274603133837261"/>
    <n v="0"/>
    <n v="4.473661869744002"/>
    <n v="0.65274603133837261"/>
    <n v="0.44766046576663732"/>
    <n v="0.38885821255418301"/>
    <n v="9.0834053870497311E-2"/>
    <n v="1.1308331407144876"/>
    <n v="0.63524981950900727"/>
    <n v="1.4466745426372516"/>
    <n v="1.4466745426372516"/>
    <n v="0"/>
    <n v="0.5367466819620299"/>
    <m/>
    <n v="0.33968690163312243"/>
    <n v="1.1710210264219112"/>
    <n v="0.51373036030614305"/>
    <n v="0"/>
    <n v="0.33968690163312243"/>
    <x v="2"/>
    <m/>
    <x v="1"/>
    <x v="0"/>
    <s v="Defaut GE &amp; Power Cabinet"/>
    <s v="PASSIVE"/>
    <s v="(05-10-2026 ticket): INC-20260510-00008853...Grid Outage"/>
    <s v="NRO_261"/>
    <m/>
  </r>
  <r>
    <s v="Kribi-Mpala"/>
    <s v="SUD_053"/>
    <s v="LITTORAL"/>
    <s v="IHS"/>
    <s v="Grid-Gen"/>
    <s v="SUD"/>
    <s v="Kribi"/>
    <s v="ZTE"/>
    <n v="0"/>
    <n v="0.33886648803052172"/>
    <n v="0"/>
    <n v="0"/>
    <n v="0"/>
    <n v="0"/>
    <n v="0"/>
    <n v="0.3012701429374513"/>
    <n v="0.4965285803563021"/>
    <n v="3.2918739102767161"/>
    <n v="0"/>
    <n v="8.899704080380523E-3"/>
    <n v="0"/>
    <n v="0"/>
    <n v="8.8997040803805248E-3"/>
    <n v="13.579307599455529"/>
    <n v="0.95059183923888391"/>
    <n v="3.4403866074256814E-2"/>
    <n v="0"/>
    <n v="0"/>
    <n v="1.7698104915918302"/>
    <n v="1.7698104915918302"/>
    <n v="0"/>
    <n v="1.4255934800660899"/>
    <m/>
    <n v="0.33795689903633458"/>
    <n v="0.208325839598096"/>
    <n v="0.35743307798756191"/>
    <n v="0.36091603245583448"/>
    <n v="0.33795689903633458"/>
    <x v="0"/>
    <m/>
    <x v="6"/>
    <x v="3"/>
    <s v="No root cause"/>
    <s v="No root cause"/>
    <s v=""/>
    <s v="SUD_053"/>
    <m/>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0"/>
    <n v="0"/>
    <n v="0"/>
    <n v="0"/>
    <n v="0"/>
    <n v="0"/>
    <n v="0"/>
    <n v="3.4495973033294998E-2"/>
    <n v="0"/>
    <n v="4.3666899098584878E-2"/>
    <n v="4.3666899098584878E-2"/>
    <n v="2.4223350043824057E-2"/>
    <n v="0"/>
    <m/>
    <n v="0.3311600846745949"/>
    <n v="0.41902469535468345"/>
    <n v="0.41655762580090788"/>
    <n v="0.25212479780767699"/>
    <n v="0.3311600846745949"/>
    <x v="0"/>
    <m/>
    <x v="1"/>
    <x v="0"/>
    <s v="Defaut GE &amp; Power Cabinet"/>
    <s v="PASSIVE"/>
    <s v="(05-10-2026 ticket): INC-20260510-00012020...Grid Outage"/>
    <s v="ADM_142"/>
    <m/>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0.38864419161437419"/>
    <n v="0.44277786590844326"/>
    <n v="1.9096196705218971"/>
    <n v="0.38864419161437419"/>
    <n v="0.12250915296219257"/>
    <n v="8.714219265879633E-2"/>
    <n v="1.0744742932315166"/>
    <n v="1.2522186837426836"/>
    <n v="1.5748374154260485E-2"/>
    <n v="4.476604657666361E-3"/>
    <n v="4.476604657666361E-3"/>
    <n v="0.46918740529573411"/>
    <n v="0.41179412327035414"/>
    <m/>
    <n v="0.32481244631641432"/>
    <n v="1.4833848902317661"/>
    <n v="0.33655448113127384"/>
    <n v="0"/>
    <n v="0.32481244631641432"/>
    <x v="2"/>
    <m/>
    <x v="1"/>
    <x v="0"/>
    <s v="Defaut GE &amp; Power Cabinet"/>
    <s v="PASSIVE"/>
    <s v="(05-10-2026 ticket): INC-20260510-00018647...Others"/>
    <s v="NRO_238"/>
    <m/>
  </r>
  <r>
    <s v="Sagamla-MTN-IHS"/>
    <s v="NRD_089"/>
    <s v="NORD"/>
    <s v="IHS"/>
    <s v="Grid-Gen"/>
    <s v="NORD"/>
    <s v="Guider"/>
    <s v="Huawei"/>
    <n v="6.2296680107181697"/>
    <n v="3.3387266610165143"/>
    <n v="10.013611731771835"/>
    <n v="4.6761078437247638"/>
    <n v="2.9204227341603102"/>
    <n v="2.8484403580713002"/>
    <n v="0"/>
    <n v="0"/>
    <n v="0"/>
    <n v="0"/>
    <n v="0"/>
    <n v="0"/>
    <n v="0"/>
    <n v="0"/>
    <n v="0"/>
    <n v="0"/>
    <n v="0"/>
    <n v="3.5104784652130374"/>
    <n v="0"/>
    <n v="0"/>
    <n v="0"/>
    <n v="0"/>
    <n v="0"/>
    <n v="0"/>
    <m/>
    <n v="0.3237245065390531"/>
    <n v="0.28975776251054119"/>
    <n v="0.48907980320355232"/>
    <n v="0.22657715483937338"/>
    <n v="0.3237245065390531"/>
    <x v="0"/>
    <m/>
    <x v="6"/>
    <x v="3"/>
    <s v="No root cause"/>
    <s v="No root cause"/>
    <s v=""/>
    <s v="NRD_089"/>
    <m/>
  </r>
  <r>
    <s v="Ngd-Madagascar"/>
    <s v="ADM_135"/>
    <s v="Ngaoundere"/>
    <s v="IHS"/>
    <s v="Grid-Gen"/>
    <s v="ADAMAOUA"/>
    <s v="Ngaoundere"/>
    <s v="Huawei"/>
    <n v="0"/>
    <n v="0"/>
    <n v="0.54751906926573701"/>
    <n v="0"/>
    <n v="0"/>
    <n v="0"/>
    <n v="0"/>
    <n v="0"/>
    <n v="0"/>
    <n v="0"/>
    <n v="0"/>
    <n v="0"/>
    <n v="0"/>
    <n v="0"/>
    <n v="0"/>
    <n v="0"/>
    <n v="0"/>
    <n v="0"/>
    <n v="0"/>
    <n v="0"/>
    <n v="0"/>
    <n v="0"/>
    <n v="0"/>
    <n v="0"/>
    <m/>
    <n v="0.32076388353836532"/>
    <n v="0.2828885052096447"/>
    <n v="0.36178942644103756"/>
    <n v="0.30472489805567043"/>
    <n v="0.32076388353836532"/>
    <x v="0"/>
    <m/>
    <x v="6"/>
    <x v="3"/>
    <s v="No root cause"/>
    <s v="No root cause"/>
    <s v=""/>
    <s v="ADM_135"/>
    <m/>
  </r>
  <r>
    <s v="Garoua-Djalingo-IHS"/>
    <s v="NRD_095"/>
    <s v="Garoua"/>
    <s v="IHS"/>
    <s v="Grid-Gen"/>
    <s v="NORD"/>
    <s v="Garoua"/>
    <s v="Huawei"/>
    <n v="0"/>
    <n v="0"/>
    <n v="0"/>
    <n v="0"/>
    <n v="0"/>
    <n v="0"/>
    <n v="0"/>
    <n v="0"/>
    <n v="0"/>
    <n v="0"/>
    <n v="0"/>
    <n v="5.0810354618429203"/>
    <n v="0.1720193303712835"/>
    <n v="1.2051162419064416"/>
    <n v="5.0810354618429203"/>
    <n v="0.1686306654909783"/>
    <n v="0"/>
    <n v="0"/>
    <n v="0"/>
    <n v="0"/>
    <n v="0.15775126771736681"/>
    <n v="0.15775126771736681"/>
    <n v="0"/>
    <n v="0.15612827559048373"/>
    <m/>
    <n v="0.31951542805614763"/>
    <n v="0.25915834362472973"/>
    <n v="0.44280688243554295"/>
    <n v="0.25667344106709394"/>
    <n v="0.31951542805614763"/>
    <x v="0"/>
    <m/>
    <x v="6"/>
    <x v="3"/>
    <s v="No root cause"/>
    <s v="No root cause"/>
    <s v=""/>
    <s v="NRD_095"/>
    <m/>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1.5483166539680908"/>
    <n v="0.56431971304072437"/>
    <n v="4.9969965728113506"/>
    <n v="1.5483166539680908"/>
    <n v="1.7931209389526677"/>
    <n v="0"/>
    <n v="4.3830953420482661"/>
    <n v="0.15712703997625832"/>
    <n v="0.95059183923888435"/>
    <n v="0"/>
    <n v="0"/>
    <n v="2.6513449075857576"/>
    <n v="1.4225436816738148"/>
    <m/>
    <n v="0.31589490715771662"/>
    <n v="0.19558648969461531"/>
    <n v="0.28640334771565878"/>
    <n v="0.36782449815810769"/>
    <n v="0.31589490715771662"/>
    <x v="0"/>
    <m/>
    <x v="6"/>
    <x v="3"/>
    <s v="No root cause"/>
    <s v="No root cause"/>
    <s v=""/>
    <s v="CTR_717"/>
    <m/>
  </r>
  <r>
    <s v="Sonara"/>
    <s v="SUO_171"/>
    <s v="SUD-OUEST"/>
    <s v="CAMUSAT"/>
    <s v="Medium Grid + GE"/>
    <s v="SUD-OUEST"/>
    <s v="Limbe"/>
    <s v="Huawei"/>
    <n v="5.5856790028336381"/>
    <n v="4.5925326667294479E-2"/>
    <n v="0"/>
    <n v="0"/>
    <n v="0"/>
    <n v="0"/>
    <n v="0"/>
    <n v="0"/>
    <n v="10.081634720474383"/>
    <n v="0"/>
    <n v="0"/>
    <n v="0"/>
    <n v="0.78920221554476899"/>
    <n v="0"/>
    <n v="0"/>
    <n v="2.0780541501513841"/>
    <n v="3.8258918252561829"/>
    <n v="13.868556899607057"/>
    <n v="13.868289373432297"/>
    <n v="13.868556899607057"/>
    <n v="13.868556899607057"/>
    <n v="13.868556899607057"/>
    <n v="8.3890857881535137"/>
    <n v="0.76262794885184881"/>
    <m/>
    <n v="0.30761943081844456"/>
    <n v="0.19109024855221035"/>
    <n v="0.16325681460401004"/>
    <n v="0.43246311289718881"/>
    <n v="0.30761943081844456"/>
    <x v="0"/>
    <m/>
    <x v="6"/>
    <x v="3"/>
    <s v="No root cause"/>
    <s v="No root cause"/>
    <s v=""/>
    <s v="SUO_171"/>
    <m/>
  </r>
  <r>
    <s v="Towe-South-IHS"/>
    <s v="SUO_193"/>
    <s v="SUD-OUEST"/>
    <s v="IHS"/>
    <m/>
    <s v="SUD-OUEST"/>
    <s v="Limbe"/>
    <s v="Huawei"/>
    <n v="0"/>
    <n v="4.6460379016816343E-2"/>
    <n v="0"/>
    <n v="0"/>
    <n v="3.8175985138385951"/>
    <n v="0"/>
    <n v="0"/>
    <n v="0"/>
    <n v="0"/>
    <n v="0"/>
    <n v="0"/>
    <n v="0"/>
    <n v="0"/>
    <n v="0"/>
    <n v="0"/>
    <n v="0"/>
    <n v="0"/>
    <n v="0"/>
    <n v="0"/>
    <n v="0"/>
    <n v="0"/>
    <n v="0"/>
    <n v="0"/>
    <n v="0.76405475511724086"/>
    <m/>
    <n v="0.30760159574012735"/>
    <n v="0.19109024855221035"/>
    <n v="0.16320368840335794"/>
    <n v="0.43246311289718914"/>
    <n v="0.30760159574012735"/>
    <x v="0"/>
    <m/>
    <x v="6"/>
    <x v="3"/>
    <s v="No root cause"/>
    <s v="No root cause"/>
    <s v=""/>
    <s v="SUO_193"/>
    <m/>
  </r>
  <r>
    <s v="Emombo"/>
    <s v="CTR_212"/>
    <s v="Yaounde"/>
    <s v="IHS"/>
    <s v="Grid-Gen"/>
    <s v="CENTRE"/>
    <s v="Yaounde"/>
    <s v="ZTE"/>
    <n v="0"/>
    <n v="0"/>
    <n v="0"/>
    <n v="0"/>
    <n v="4.5113295551503434"/>
    <n v="3.3414375929207578"/>
    <n v="3.6604893089406532"/>
    <n v="2.5959134841752913"/>
    <n v="0"/>
    <n v="0"/>
    <n v="0"/>
    <n v="0"/>
    <n v="2.0556354567064177"/>
    <n v="11.41555589798906"/>
    <n v="0"/>
    <n v="0"/>
    <n v="0"/>
    <n v="0"/>
    <n v="0"/>
    <n v="0"/>
    <n v="0"/>
    <n v="0"/>
    <n v="0.12785967645741123"/>
    <n v="0"/>
    <m/>
    <n v="0.30642448057117816"/>
    <n v="7.9058906753953689E-2"/>
    <n v="0.16192865958770652"/>
    <n v="0.46170439099343841"/>
    <n v="0.30642448057117816"/>
    <x v="0"/>
    <m/>
    <x v="6"/>
    <x v="3"/>
    <s v="No root cause"/>
    <s v="No root cause"/>
    <s v=""/>
    <s v="CTR_212"/>
    <m/>
  </r>
  <r>
    <s v="Limbe-Federal-Qter"/>
    <s v="SUO_065"/>
    <s v="SUD-OUEST"/>
    <s v="IHS"/>
    <s v="Grid-Gen"/>
    <s v="SUD-OUEST"/>
    <s v="Limbe"/>
    <s v="Huawei"/>
    <n v="4.3220637040461369"/>
    <n v="0.15391672587912658"/>
    <n v="0"/>
    <n v="0"/>
    <n v="0"/>
    <n v="0"/>
    <n v="0"/>
    <n v="0"/>
    <n v="0"/>
    <n v="0"/>
    <n v="0"/>
    <n v="0"/>
    <n v="0"/>
    <n v="0"/>
    <n v="0"/>
    <n v="0"/>
    <n v="0"/>
    <n v="0"/>
    <n v="0"/>
    <n v="0.64705664135512342"/>
    <n v="0"/>
    <n v="0"/>
    <n v="0"/>
    <n v="0.76262794885184881"/>
    <m/>
    <n v="0.30480148844429611"/>
    <n v="0.18734338093353956"/>
    <n v="0.1625661739955323"/>
    <n v="0.42853007549243005"/>
    <n v="0.30480148844429611"/>
    <x v="0"/>
    <m/>
    <x v="6"/>
    <x v="3"/>
    <s v="No root cause"/>
    <s v="No root cause"/>
    <s v=""/>
    <s v="SUO_065"/>
    <m/>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4.426612933142712"/>
    <n v="0.16115776767598938"/>
    <n v="0.20462185353548318"/>
    <n v="4.426612933142712"/>
    <n v="0.26884597055642578"/>
    <n v="0.29310167706808432"/>
    <n v="0.29488518489982407"/>
    <n v="0.25785956231291002"/>
    <n v="0.23119612022840316"/>
    <n v="0.30151983403389526"/>
    <n v="0.30151983403389526"/>
    <n v="0.1836834715908604"/>
    <n v="0.20915196342810194"/>
    <m/>
    <n v="0.30255426857630413"/>
    <n v="0.50070640944170675"/>
    <n v="0.2518181910911183"/>
    <n v="0.28095567200082316"/>
    <n v="0.30255426857630413"/>
    <x v="0"/>
    <m/>
    <x v="1"/>
    <x v="0"/>
    <s v="Defaut GE &amp; Power Cabinet"/>
    <s v="PASSIVE"/>
    <s v="(05-10-2026 ticket): INC-20260510-00014744...Grid Outage"/>
    <s v="EST_073"/>
    <m/>
  </r>
  <r>
    <s v="NRD_259_H_GUIDER-KOLLAS"/>
    <s v="NRD_259"/>
    <s v="NORD"/>
    <s v="ESCO"/>
    <s v="Hybrid Solar - S3"/>
    <s v="NRD"/>
    <s v="Guider"/>
    <s v="Huawei"/>
    <n v="6.22979285626639"/>
    <n v="3.342828729029514"/>
    <n v="0"/>
    <n v="0"/>
    <n v="3.4642142720577116"/>
    <n v="7.1004657095650243"/>
    <n v="0"/>
    <n v="0"/>
    <n v="0"/>
    <n v="0"/>
    <n v="0"/>
    <n v="0"/>
    <n v="0"/>
    <n v="0"/>
    <n v="0"/>
    <n v="0"/>
    <n v="5.4294437167732488"/>
    <n v="3.4147932700402075"/>
    <n v="0"/>
    <n v="0"/>
    <n v="0"/>
    <n v="0"/>
    <n v="0"/>
    <n v="0"/>
    <m/>
    <n v="0.29827384978012916"/>
    <n v="0.27039894648074214"/>
    <n v="0.48339529973377388"/>
    <n v="0.18673377591290241"/>
    <n v="0.29827384978012916"/>
    <x v="0"/>
    <m/>
    <x v="6"/>
    <x v="3"/>
    <s v="No root cause"/>
    <s v="No root cause"/>
    <s v=""/>
    <s v="NRD_259"/>
    <m/>
  </r>
  <r>
    <s v="Garoua-Katasko-MTN-IHS"/>
    <s v="NRD_116"/>
    <s v="Garoua"/>
    <s v="IHS"/>
    <s v="Grid-Gen"/>
    <s v="NORD"/>
    <s v="Garoua"/>
    <s v="Huawei"/>
    <n v="0"/>
    <n v="0"/>
    <n v="4.5392057825604333"/>
    <n v="0.58570397194328161"/>
    <n v="0"/>
    <n v="0"/>
    <n v="0"/>
    <n v="0"/>
    <n v="0"/>
    <n v="0.24764006243704215"/>
    <n v="0.96937217670710252"/>
    <n v="0"/>
    <n v="0"/>
    <n v="0"/>
    <n v="0"/>
    <n v="0"/>
    <n v="1.7234036178099668"/>
    <n v="0"/>
    <n v="0"/>
    <n v="0"/>
    <n v="1.4365442181529708"/>
    <n v="1.4365442181529708"/>
    <n v="0"/>
    <n v="0"/>
    <m/>
    <n v="0.29543807232766317"/>
    <n v="0.43838351138448256"/>
    <n v="0.55596568982458994"/>
    <n v="8.8578842420222959E-2"/>
    <n v="0.29543807232766317"/>
    <x v="0"/>
    <m/>
    <x v="1"/>
    <x v="0"/>
    <s v="Defaut GE &amp; Power Cabinet"/>
    <s v="PASSIVE"/>
    <s v="(hourly IHS): 10/05/2026 09:39 0:21:00 48 V Fme is on the way ETA = 10: 20 Am..;..;(05-10-2026 ticket): INC-20260510-00005277...low oil pressure. // Oil topped-up and Manual start of Gen....low oil pressure. // Oil topped-up and Manual start of Gen....Transmission Board fault"/>
    <s v="NRD_116"/>
    <m/>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15801879389212775"/>
    <n v="8.4060826177899912"/>
    <n v="0.208937942488293"/>
    <n v="0.15801879389212775"/>
    <n v="1.8907501576620922"/>
    <n v="1.4367760741710971"/>
    <n v="0.98850921574166828"/>
    <n v="1.1454935750913871"/>
    <n v="1.0518059086901062"/>
    <n v="1.5522582062762356"/>
    <n v="1.5522582062762356"/>
    <n v="0.20990103671743249"/>
    <n v="0.21835486383987812"/>
    <m/>
    <n v="0.2942787922370324"/>
    <n v="0"/>
    <n v="0.67257770025602559"/>
    <n v="0.13132924899368961"/>
    <n v="0.2942787922370324"/>
    <x v="0"/>
    <m/>
    <x v="6"/>
    <x v="3"/>
    <s v="No root cause"/>
    <s v="No root cause"/>
    <s v=""/>
    <s v="SUO_222"/>
    <m/>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0.26665225592338632"/>
    <n v="0.29950657014578247"/>
    <n v="1.3070080443337244"/>
    <n v="0.26665225592338632"/>
    <n v="8.5715386393404688E-2"/>
    <n v="0.10515562175936617"/>
    <n v="7.8991561867746529E-2"/>
    <n v="0.83928311546001666"/>
    <n v="1.4143217105694923E-2"/>
    <n v="3.9040986436779529E-2"/>
    <n v="3.9040986436779529E-2"/>
    <n v="0.28721610122334351"/>
    <n v="0.3244379096717489"/>
    <m/>
    <n v="0.29192456189913624"/>
    <n v="1.0220205907861029"/>
    <n v="0.43483795233772282"/>
    <n v="0"/>
    <n v="0.29192456189913624"/>
    <x v="2"/>
    <m/>
    <x v="1"/>
    <x v="0"/>
    <s v="Defaut GE &amp; Power Cabinet"/>
    <s v="PASSIVE"/>
    <s v="(05-10-2026 ticket): INC-20260510-00018638...Grid Outage"/>
    <s v="NRO_237"/>
    <m/>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40915453167937932"/>
    <n v="1.4125025325811214"/>
    <n v="0.37685520484657559"/>
    <n v="0.40915453167937926"/>
    <n v="0"/>
    <n v="2.0553322603750219"/>
    <n v="0"/>
    <n v="0"/>
    <n v="0"/>
    <n v="0"/>
    <n v="0"/>
    <n v="0.767782286485578"/>
    <n v="0.13975567369511424"/>
    <m/>
    <n v="0.28892826874181265"/>
    <n v="0"/>
    <n v="0"/>
    <n v="0.55404526919212604"/>
    <n v="0.28892826874181265"/>
    <x v="0"/>
    <m/>
    <x v="10"/>
    <x v="0"/>
    <s v="AKTIVCO Defaut GE &amp; Power Cabinet"/>
    <s v="PASSIVE"/>
    <s v="(05-10-2026 cells zte): 09/05/2026 : Need BO RAN analysis || Cell was down due to power "/>
    <s v="LIT_116"/>
    <m/>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4.0128926214141923E-3"/>
    <n v="5.0829973204579446E-3"/>
    <n v="1.8419712184640149"/>
    <n v="4.0128926214141923E-3"/>
    <n v="8.9175391586982064E-4"/>
    <n v="1.4446413437090716E-2"/>
    <n v="9.5078802510037641E-2"/>
    <n v="3.9989812603265102"/>
    <n v="0"/>
    <n v="8.0257852428294147E-4"/>
    <n v="8.0257852428294147E-4"/>
    <n v="0"/>
    <n v="0"/>
    <m/>
    <n v="0.28684156457867854"/>
    <n v="1.334884036945114"/>
    <n v="0.28661585251826721"/>
    <n v="0"/>
    <n v="0.28684156457867854"/>
    <x v="2"/>
    <m/>
    <x v="6"/>
    <x v="3"/>
    <s v="No root cause"/>
    <s v="No root cause"/>
    <s v="(05-10-2026 ticket): INC-20260510-00009915...Transmission Board fault"/>
    <s v="NRO_236"/>
    <m/>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0.4120616494451152"/>
    <n v="0.5081748864975616"/>
    <n v="0.41232917561987609"/>
    <n v="0.41206164944511509"/>
    <n v="0.25532698119183983"/>
    <n v="0.34730248007465042"/>
    <n v="0.68666835029805939"/>
    <n v="0.50530343888846074"/>
    <n v="0.33360513992689045"/>
    <n v="1.2066322235634201"/>
    <n v="1.2066322235634201"/>
    <n v="0.39158697953674454"/>
    <n v="0.37936995088932823"/>
    <m/>
    <n v="0.27198494434028769"/>
    <n v="8.9300344911653853E-2"/>
    <n v="0.7721893264787788"/>
    <n v="0"/>
    <n v="0.27198494434028769"/>
    <x v="0"/>
    <m/>
    <x v="1"/>
    <x v="0"/>
    <s v="Defaut GE &amp; Power Cabinet"/>
    <s v="PASSIVE"/>
    <s v="(05-10-2026 ticket): INC-20260510-00001791...Grid Outage"/>
    <s v="ADM_112"/>
    <m/>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0.49456672174138844"/>
    <n v="4.7084606757925196E-2"/>
    <n v="3.3622689643954766"/>
    <n v="0.49456672174138849"/>
    <n v="0.16961159479843507"/>
    <n v="0.29668652780988092"/>
    <n v="5.4129462693296715E-2"/>
    <n v="0.86277191360402705"/>
    <n v="0.47985278212953686"/>
    <n v="1.451418673469679"/>
    <n v="1.451418673469679"/>
    <n v="0"/>
    <n v="0.52854254593602779"/>
    <m/>
    <n v="0.26529678997126432"/>
    <n v="0"/>
    <n v="0.79025223470050476"/>
    <n v="0"/>
    <n v="0.26529678997126432"/>
    <x v="2"/>
    <m/>
    <x v="12"/>
    <x v="6"/>
    <s v="BSS Hardware issue"/>
    <s v="ACTIVE"/>
    <s v="(05-10-2026 cells nokia): 09/05/2026 : Need BO RAN analysis ..;..;(05-10-2026 cells nokia): 09/05/2026: Feedback RM|| Intervention en cour_x000a_08/05/2026 :Check breaker and  interconnection (sfp, optical fiber) between system and radio module, swap its if needed || Power issue_x000a_05/05/2026: Intervention prevue pour ce jour  ||Intervention en cours || Cell up fter remplcemet de la Area_x000a_05/04/2026 : || Intervention planned on 05.05.2026 after spare part collected  _x000a_04/05/2026 : Ghost town || Feedback PM : No access on site due to Insecurity: Looking access clearance on site                                _x000a_30/04/2026 :Feedback RM :  Plan on 03.05.2026_x000a_28/04/2026 : Check breaker and  interconnection AREA(sfp, optical fiber) between system and radio module, swap its if needed || Feedback RM : Plan on 30.04.2026..;..;(05-10-2026 ticket): INC-20260510-00008721...Others"/>
    <s v="NRO_218"/>
    <m/>
  </r>
  <r>
    <s v="LELE-HIS"/>
    <s v="SUD_205"/>
    <s v="CENTRE"/>
    <s v="IHS"/>
    <s v="Grid-Gen"/>
    <s v="SUD"/>
    <s v="Mintom"/>
    <s v="NOKIA"/>
    <n v="0"/>
    <n v="0.78398045142824935"/>
    <n v="9.0578201069784221E-3"/>
    <n v="4.1403458978590463E-2"/>
    <n v="0.34801415302569788"/>
    <n v="1.4696316670541736E-2"/>
    <n v="3.0319633139573223E-3"/>
    <n v="0.14880315163642469"/>
    <n v="1.076042320465139"/>
    <n v="1.0681196668935369"/>
    <n v="3.9976652713198675E-2"/>
    <n v="3.5670156634785984E-4"/>
    <n v="0"/>
    <n v="0.47221936860969121"/>
    <n v="3.5670156634785984E-4"/>
    <n v="0"/>
    <n v="3.5670156634785984E-4"/>
    <n v="0.20513907080668756"/>
    <n v="3.5848507417966533E-3"/>
    <n v="0.23287261759023806"/>
    <n v="1.2056691293342807"/>
    <n v="1.2056691293342807"/>
    <n v="0.42310156292358331"/>
    <n v="4.2804187961722654E-4"/>
    <m/>
    <n v="0.26163898717221928"/>
    <n v="0.39866671462657222"/>
    <n v="0.19497315639333423"/>
    <n v="0.26703304896021363"/>
    <n v="0.26163898717221928"/>
    <x v="0"/>
    <m/>
    <x v="1"/>
    <x v="0"/>
    <s v="Defaut GE &amp; Power Cabinet"/>
    <s v="PASSIVE"/>
    <s v="(05-10-2026 ticket): INC-20260510-00000594...Grid Outage"/>
    <s v="SUD_205"/>
    <m/>
  </r>
  <r>
    <s v="Kumba Gare Ntam"/>
    <s v="SUO_238"/>
    <s v="SUD-OUEST"/>
    <s v="IHS"/>
    <s v="Hybrid-Gen"/>
    <s v="SUD-OUEST"/>
    <s v="Kumba"/>
    <s v="Huawei"/>
    <n v="0"/>
    <n v="3.7706565877072085"/>
    <n v="0"/>
    <n v="3.9237172298271011E-3"/>
    <n v="1.2438540320118252"/>
    <n v="2.3824097616377458"/>
    <n v="6.723824525658258E-3"/>
    <n v="0"/>
    <n v="5.3505234952187721E-4"/>
    <n v="0"/>
    <n v="0.2234735313169707"/>
    <n v="0"/>
    <n v="0"/>
    <n v="0.50749715352150049"/>
    <n v="0"/>
    <n v="0.48119041300334159"/>
    <n v="0.15042105052891711"/>
    <n v="3.2994894887182435E-3"/>
    <n v="0.29427879223703246"/>
    <n v="0"/>
    <n v="3.0970613498157991"/>
    <n v="3.0970613498157991"/>
    <n v="0.92348252019644284"/>
    <n v="0"/>
    <m/>
    <n v="0.26092719578350215"/>
    <n v="0.20607771902689351"/>
    <n v="0.35275797233017475"/>
    <n v="0.21683006214062298"/>
    <n v="0.26092719578350215"/>
    <x v="0"/>
    <m/>
    <x v="6"/>
    <x v="3"/>
    <s v="No root cause"/>
    <s v="No root cause"/>
    <s v=""/>
    <s v="SUO_238"/>
    <m/>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0.19554379867192875"/>
    <n v="0.16076539595300671"/>
    <n v="0.2330866385300471"/>
    <n v="0.19554379867192875"/>
    <n v="0.15980230172386733"/>
    <n v="0.28061712224590724"/>
    <n v="0.28045660654105065"/>
    <n v="0.37601695616565789"/>
    <n v="0.25256254405264345"/>
    <n v="0.34066783094057917"/>
    <n v="0.34066783094057917"/>
    <n v="0.33053750645629837"/>
    <n v="0.21592929318871226"/>
    <m/>
    <n v="0.25975008061455401"/>
    <n v="1.81897933327738"/>
    <n v="0"/>
    <n v="0"/>
    <n v="0.25975008061455401"/>
    <x v="0"/>
    <m/>
    <x v="1"/>
    <x v="0"/>
    <s v="Defaut GE &amp; Power Cabinet"/>
    <s v="PASSIVE"/>
    <s v="(05-10-2026 ticket): INC-20260510-00018659...Grid Outage"/>
    <s v="EST_043"/>
    <m/>
  </r>
  <r>
    <s v="NRD_256_H_GUIDER-OURO-ALHADJI"/>
    <s v="NRD_256"/>
    <s v="NORD"/>
    <s v="ESCO"/>
    <s v="Hybrid Solar - S3"/>
    <s v="NRD"/>
    <s v="Guider"/>
    <s v="Huawei"/>
    <n v="6.1493566530549346"/>
    <n v="3.272201818892627"/>
    <n v="0"/>
    <n v="0"/>
    <n v="0"/>
    <n v="0"/>
    <n v="0"/>
    <n v="0"/>
    <n v="0"/>
    <n v="0"/>
    <n v="0"/>
    <n v="0"/>
    <n v="0"/>
    <n v="0"/>
    <n v="0"/>
    <n v="0"/>
    <n v="0"/>
    <n v="3.3571681319967008"/>
    <n v="0"/>
    <n v="0"/>
    <n v="0"/>
    <n v="0"/>
    <n v="0"/>
    <n v="0"/>
    <m/>
    <n v="0.25641492096920099"/>
    <n v="0.24666878489582708"/>
    <n v="0.43388168072598443"/>
    <n v="0.14483837747090514"/>
    <n v="0.25641492096920099"/>
    <x v="0"/>
    <m/>
    <x v="6"/>
    <x v="3"/>
    <s v="No root cause"/>
    <s v="No root cause"/>
    <s v=""/>
    <s v="NRD_256"/>
    <m/>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0.59979368381402443"/>
    <n v="1.1975211278743971"/>
    <n v="0.67732276925974433"/>
    <n v="0.59979368381402431"/>
    <n v="1.7426655023927542"/>
    <n v="1.4810784087115083"/>
    <n v="0.55156763204378578"/>
    <n v="0.6831191697128981"/>
    <n v="4.510205945216347"/>
    <n v="3.949899124797037"/>
    <n v="3.949899124797037"/>
    <n v="0.52081995702459527"/>
    <n v="1.2271247285501079"/>
    <m/>
    <n v="0.24840697080469029"/>
    <n v="0.46373731560415493"/>
    <n v="0.5426841396615566"/>
    <n v="0"/>
    <n v="0.24840697080469029"/>
    <x v="2"/>
    <m/>
    <x v="1"/>
    <x v="0"/>
    <s v="Defaut GE &amp; Power Cabinet"/>
    <s v="PASSIVE"/>
    <s v="(05-10-2026 ticket): INC-20260510-00017007...Grid Outage"/>
    <s v="SUO_030"/>
    <m/>
  </r>
  <r>
    <s v="Buea-GRA-HIS"/>
    <s v="SUO_242"/>
    <s v="SUD-OUEST"/>
    <s v="IHS"/>
    <s v="Grid-Gen"/>
    <s v="SUD-OUEST"/>
    <s v="Buea"/>
    <s v="Huawei"/>
    <n v="0"/>
    <n v="0.58099551126748905"/>
    <n v="0"/>
    <n v="0"/>
    <n v="0.8229283486429646"/>
    <n v="0"/>
    <n v="0"/>
    <n v="0"/>
    <n v="0"/>
    <n v="0"/>
    <n v="0"/>
    <n v="0"/>
    <n v="0"/>
    <n v="0"/>
    <n v="0"/>
    <n v="0"/>
    <n v="1.7605005807101497"/>
    <n v="0"/>
    <n v="1.8263120197013407"/>
    <n v="0"/>
    <n v="0"/>
    <n v="0"/>
    <n v="0"/>
    <n v="0"/>
    <m/>
    <n v="0.24530366717746335"/>
    <n v="0.27789268171808368"/>
    <n v="0.61249196731846145"/>
    <n v="0"/>
    <n v="0.24530366717746335"/>
    <x v="0"/>
    <m/>
    <x v="6"/>
    <x v="3"/>
    <s v="No root cause"/>
    <s v="No root cause"/>
    <s v="(05-10-2026 ocm ran 18h) 10/05/2026 fme FABIEN activé ETA =12H26 UTC  // SITE UP mais probleme de probleme de supervision_x000a_Need FME on site to local Tshoot / fme activated ETA ASAP..;..;(05-10-2026 ocm ran 12h) 10/05/2026 fme FABIEN activé ETA =12H26 UTC _x000a_Need FME on site to local Tshoot / fme activated ETA ASAP"/>
    <s v="SUO_242"/>
    <m/>
  </r>
  <r>
    <s v="Mbangue-III-MTN"/>
    <s v="LIT_678"/>
    <s v="Douala"/>
    <m/>
    <m/>
    <s v="LITTORAL"/>
    <s v="Douala"/>
    <s v="ZTE"/>
    <n v="0.91303116430244902"/>
    <n v="2.743944634209678"/>
    <n v="0"/>
    <n v="0"/>
    <n v="0.3764985032802271"/>
    <n v="0.98824168956690717"/>
    <n v="0.66829821963114322"/>
    <n v="2.4922738440729044"/>
    <n v="0.42392197652618319"/>
    <n v="0"/>
    <n v="0.71800458290172453"/>
    <n v="0.34089968695870454"/>
    <n v="0.72035881323962114"/>
    <n v="0"/>
    <n v="0.34089968695870454"/>
    <n v="1.9631962457873546"/>
    <n v="0"/>
    <n v="0"/>
    <n v="0.74234946480496999"/>
    <n v="1.8704181683802605"/>
    <n v="0.34081051156711767"/>
    <n v="0.34081051156711767"/>
    <n v="0"/>
    <n v="0"/>
    <m/>
    <n v="0.24211118815864877"/>
    <n v="3.7468676186707913E-4"/>
    <n v="3.8250864469542988E-3"/>
    <n v="0.46170439099343841"/>
    <n v="0.24211118815864877"/>
    <x v="0"/>
    <m/>
    <x v="6"/>
    <x v="3"/>
    <s v="No root cause"/>
    <s v="No root cause"/>
    <s v=""/>
    <s v="LIT_678"/>
    <m/>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2.035303467424586"/>
    <n v="0"/>
    <n v="0"/>
    <n v="4.3622283004169136"/>
    <n v="0"/>
    <n v="0"/>
    <n v="0"/>
    <n v="4.3561465387106812"/>
    <n v="0"/>
    <n v="0"/>
    <n v="0.62724186934449755"/>
    <n v="1.9155052463666378"/>
    <m/>
    <n v="0.24205768292369656"/>
    <n v="0"/>
    <n v="3.8250864469542988E-3"/>
    <n v="0.46170439099343841"/>
    <n v="0.24205768292369656"/>
    <x v="0"/>
    <m/>
    <x v="6"/>
    <x v="3"/>
    <s v="No root cause"/>
    <s v="No root cause"/>
    <s v=""/>
    <s v="CTR_746"/>
    <m/>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1.8459306058504772E-2"/>
    <n v="1.5159816569786612E-3"/>
    <n v="1.3449967611497775"/>
    <n v="1.8459306058504772E-2"/>
    <n v="0"/>
    <n v="0.47865783188227135"/>
    <n v="0.24874583729272054"/>
    <n v="0"/>
    <n v="3.0087777121446748E-2"/>
    <n v="0.14967197723958653"/>
    <n v="0.14967197723958653"/>
    <n v="1.5248991961373659E-2"/>
    <n v="4.7066771679607891E-2"/>
    <m/>
    <n v="0.24137994994763637"/>
    <n v="0.8204391129016142"/>
    <n v="0.3700239875421189"/>
    <n v="0"/>
    <n v="0.24137994994763637"/>
    <x v="0"/>
    <m/>
    <x v="6"/>
    <x v="3"/>
    <s v="No root cause"/>
    <s v="No root cause"/>
    <s v="(05-10-2026 ticket): INC-20260510-00017840...Transmission Board fault"/>
    <s v="OST_205"/>
    <m/>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3344255535294906"/>
    <n v="0.50494673732211259"/>
    <n v="0"/>
    <n v="0.3344255535294906"/>
    <n v="0.20938381944622811"/>
    <n v="0.22563157579337528"/>
    <n v="0"/>
    <n v="0.18486058675980874"/>
    <n v="0"/>
    <n v="0.51211643880570601"/>
    <n v="0.51211643880570601"/>
    <n v="0.36424580447617666"/>
    <n v="0.79146727049107779"/>
    <m/>
    <n v="0.23790210967574418"/>
    <n v="0"/>
    <n v="0.41820945153360484"/>
    <n v="0.1869731781897141"/>
    <n v="0.23790210967574418"/>
    <x v="0"/>
    <m/>
    <x v="6"/>
    <x v="3"/>
    <s v="No root cause"/>
    <s v="No root cause"/>
    <s v=""/>
    <s v="CTR_843"/>
    <m/>
  </r>
  <r>
    <s v="Lele"/>
    <s v="SUD_159"/>
    <s v="CENTRE"/>
    <s v="ESCO"/>
    <s v="Hybrid Solar - S3"/>
    <s v="SUD"/>
    <s v="Lele"/>
    <s v="NOKIA"/>
    <n v="0"/>
    <n v="0.7837800559121969"/>
    <n v="1.0578017257151051E-2"/>
    <n v="3.9997494687631772E-2"/>
    <n v="0.34393282945035375"/>
    <n v="1.6210093270368944E-2"/>
    <n v="4.102068013000902E-3"/>
    <n v="9.9941222105565261E-2"/>
    <n v="1.0791203720036304"/>
    <n v="1.0737012854383505"/>
    <n v="3.931635389597353E-2"/>
    <n v="8.9175391586982075E-4"/>
    <n v="0"/>
    <n v="0.45279696832204713"/>
    <n v="8.9175391586982075E-4"/>
    <n v="0"/>
    <n v="0"/>
    <n v="0.205477937294718"/>
    <n v="3.4064999586225523E-3"/>
    <n v="0.20305236664355245"/>
    <n v="1.215514092565483"/>
    <n v="1.215514092565483"/>
    <n v="0.43351724866094238"/>
    <n v="9.6309422913918739E-4"/>
    <m/>
    <n v="0.23479880604851713"/>
    <n v="0.41090648218089676"/>
    <n v="0.20028577645854834"/>
    <n v="0.20879298570481106"/>
    <n v="0.23479880604851713"/>
    <x v="0"/>
    <m/>
    <x v="10"/>
    <x v="0"/>
    <s v="AKTIVCO Defaut GE &amp; Power Cabinet"/>
    <s v="PASSIVE"/>
    <s v="(05-10-2026 ticket): INC-20260510-00000557...Grid Outage"/>
    <s v="SUD_159"/>
    <m/>
  </r>
  <r>
    <s v="Muea"/>
    <s v="SUO_038"/>
    <s v="SUD-OUEST"/>
    <s v="IHS"/>
    <s v="Grid-Gen"/>
    <s v="SUD-OUEST"/>
    <s v="Buea"/>
    <s v="Huawei"/>
    <n v="0"/>
    <n v="0"/>
    <n v="0"/>
    <n v="0"/>
    <n v="0"/>
    <n v="0"/>
    <n v="6.9556805437844052E-3"/>
    <n v="0"/>
    <n v="0"/>
    <n v="0"/>
    <n v="0"/>
    <n v="0"/>
    <n v="0"/>
    <n v="0"/>
    <n v="0"/>
    <n v="0"/>
    <n v="11.084251483165112"/>
    <n v="0"/>
    <n v="0"/>
    <n v="0"/>
    <n v="0"/>
    <n v="0"/>
    <n v="0"/>
    <n v="0.25889399685531894"/>
    <m/>
    <n v="0.23445993956048661"/>
    <n v="0"/>
    <n v="0.69839703377296336"/>
    <n v="0"/>
    <n v="0.23445993956048661"/>
    <x v="0"/>
    <m/>
    <x v="6"/>
    <x v="3"/>
    <s v="No root cause"/>
    <s v="No root cause"/>
    <s v="(05-10-2026 ocm ran 18h) Power status check Ongoing..;..;(05-10-2026 ocm ran 12h) Power status check Ongoing"/>
    <s v="SUO_038"/>
    <m/>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4.9052142704169507E-3"/>
    <n v="0"/>
    <n v="0"/>
    <n v="4.9052142704169507E-3"/>
    <n v="2.2295138124645555E-3"/>
    <n v="0"/>
    <n v="0"/>
    <n v="0"/>
    <n v="0.3372711521967372"/>
    <n v="0"/>
    <n v="0"/>
    <n v="0"/>
    <n v="0"/>
    <m/>
    <n v="0.22984925751592308"/>
    <n v="0.56852471333964805"/>
    <n v="0.44283250931686913"/>
    <n v="0"/>
    <n v="0.22984925751592308"/>
    <x v="2"/>
    <m/>
    <x v="6"/>
    <x v="3"/>
    <s v="No root cause"/>
    <s v="No root cause"/>
    <s v="(05-10-2026 ticket): INC-20260510-00001110...Transmission Board fault"/>
    <s v="EXN_229"/>
    <m/>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0.35181475488895159"/>
    <n v="7.6051805908690113"/>
    <n v="3.2370667146073573"/>
    <n v="0.35181475488895159"/>
    <n v="1.0701046990437544E-4"/>
    <n v="0.20881309694007119"/>
    <n v="1.1539295671355298E-2"/>
    <n v="1.1894570431437677"/>
    <n v="0.45384923794277388"/>
    <n v="4.2715012570163371E-2"/>
    <n v="4.2715012570163371E-2"/>
    <n v="8.9960135032944935E-2"/>
    <n v="0.34086401680207079"/>
    <m/>
    <n v="0.22329518053379679"/>
    <n v="1.4893798784216394"/>
    <n v="0"/>
    <n v="2.0349193528970255E-2"/>
    <n v="0.22329518053379679"/>
    <x v="0"/>
    <m/>
    <x v="6"/>
    <x v="3"/>
    <s v="No root cause"/>
    <s v="No root cause"/>
    <s v=""/>
    <s v="CTR_131"/>
    <m/>
  </r>
  <r>
    <s v="Maroua-Stade"/>
    <s v="EXN_066"/>
    <s v="Maroua"/>
    <s v="IHS"/>
    <s v="Grid-Gen"/>
    <s v="EXTREME-NORD"/>
    <s v="Maroua"/>
    <s v="Huawei"/>
    <n v="0"/>
    <n v="1.4914049190572807"/>
    <n v="0"/>
    <n v="0"/>
    <n v="0"/>
    <n v="0"/>
    <n v="4.9046465372838757E-3"/>
    <n v="0"/>
    <n v="0"/>
    <n v="0.44015189779501362"/>
    <n v="0"/>
    <n v="5.3505234952187721E-4"/>
    <n v="0"/>
    <n v="0"/>
    <n v="5.3505234952187721E-4"/>
    <n v="0"/>
    <n v="0"/>
    <n v="6.4830509683734105E-2"/>
    <n v="0"/>
    <n v="0"/>
    <n v="0"/>
    <n v="0"/>
    <n v="0.11405532583974684"/>
    <n v="0.33900916865706143"/>
    <m/>
    <n v="0.22270662294932267"/>
    <n v="0.34221390917193228"/>
    <n v="0.43972556279771918"/>
    <n v="5.0274478130396809E-2"/>
    <n v="0.22270662294932267"/>
    <x v="0"/>
    <m/>
    <x v="6"/>
    <x v="3"/>
    <s v="No root cause"/>
    <s v="No root cause"/>
    <s v=""/>
    <s v="EXN_066"/>
    <m/>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0.18097253968661628"/>
    <n v="0.50203961955637744"/>
    <n v="0.21114949219965015"/>
    <n v="0.18097253968661628"/>
    <n v="0.1693975738586263"/>
    <n v="0.15769776248241463"/>
    <n v="0.19440235365961536"/>
    <n v="0.37512520224978818"/>
    <n v="0.30551489157699191"/>
    <n v="2.6788287632728655E-2"/>
    <n v="2.6788287632728655E-2"/>
    <n v="0.36433497986776364"/>
    <n v="2.4017608216121196"/>
    <m/>
    <n v="0.21935362822565227"/>
    <n v="1.5360908280677354"/>
    <n v="0"/>
    <n v="0"/>
    <n v="0.21935362822565227"/>
    <x v="0"/>
    <m/>
    <x v="6"/>
    <x v="3"/>
    <s v="No root cause"/>
    <s v="No root cause"/>
    <s v=""/>
    <s v="ADM_130"/>
    <m/>
  </r>
  <r>
    <s v="Bfsam-Djeleng"/>
    <s v="OST_016"/>
    <s v="Bafoussam"/>
    <s v="IHS"/>
    <s v="Grid-Gen"/>
    <s v="OUEST"/>
    <s v="Bafoussam"/>
    <s v="Huawei"/>
    <n v="0.62396021493409581"/>
    <n v="0.3026612790462086"/>
    <n v="0.16301261582099857"/>
    <n v="0.14967197723958645"/>
    <n v="0"/>
    <n v="9.572086532946382E-2"/>
    <n v="0"/>
    <n v="0.15088476256516933"/>
    <n v="6.402793115945131E-2"/>
    <n v="0"/>
    <n v="0"/>
    <n v="0.53731740446818643"/>
    <n v="0"/>
    <n v="0"/>
    <n v="0.53731740446818643"/>
    <n v="9.6452103540477063E-2"/>
    <n v="7.2053716402279464E-2"/>
    <n v="0.54031369762550907"/>
    <n v="0"/>
    <n v="0"/>
    <n v="0.15855384624164959"/>
    <n v="0.15855384624164959"/>
    <n v="0"/>
    <n v="0"/>
    <m/>
    <n v="0.21279031940485058"/>
    <n v="0.27477029203585801"/>
    <n v="0.3637019696645144"/>
    <n v="9.866793837156107E-2"/>
    <n v="0.21279031940485058"/>
    <x v="0"/>
    <m/>
    <x v="6"/>
    <x v="3"/>
    <s v="No root cause"/>
    <s v="No root cause"/>
    <s v=""/>
    <s v="OST_016"/>
    <m/>
  </r>
  <r>
    <s v="Bambui-II"/>
    <s v="NRO_140"/>
    <s v="NORD-OUEST"/>
    <s v="CAMUSAT"/>
    <s v="HGB"/>
    <s v="NORD-OUEST"/>
    <s v="Tubah"/>
    <s v="NOKIA"/>
    <n v="0"/>
    <n v="0"/>
    <n v="0"/>
    <n v="0"/>
    <n v="4.8618452219296753"/>
    <n v="2.8317236446490459"/>
    <n v="0.23896842510181915"/>
    <n v="0"/>
    <n v="1.1171276498347338"/>
    <n v="0"/>
    <n v="0.76566631325404133"/>
    <n v="4.6371203625230331E-3"/>
    <n v="3.4778402718922325E-3"/>
    <n v="0"/>
    <n v="4.6371203625230331E-3"/>
    <n v="0"/>
    <n v="0"/>
    <n v="2.6041889605145632"/>
    <n v="3.9112326750049158E-2"/>
    <n v="3.4742732562287326E-2"/>
    <n v="1.9904660805346528"/>
    <n v="1.9904660805346528"/>
    <n v="3.0504939603290784"/>
    <n v="0.59051944308897852"/>
    <m/>
    <n v="0.21261196862167661"/>
    <n v="0.72701721360942251"/>
    <n v="0.32406982397802192"/>
    <n v="0"/>
    <n v="0.21261196862167661"/>
    <x v="2"/>
    <m/>
    <x v="6"/>
    <x v="3"/>
    <s v="No root cause"/>
    <s v="No root cause"/>
    <s v="(05-10-2026 ticket): INC-20260510-00018366"/>
    <s v="NRO_140"/>
    <m/>
  </r>
  <r>
    <s v="Guider-CRTV"/>
    <s v="NRD_100"/>
    <s v="NORD"/>
    <s v="CAMUSAT"/>
    <s v="Medium Grid + Solar + GE"/>
    <s v="NORD"/>
    <s v="Guider"/>
    <s v="Huawei"/>
    <n v="6.1966196105960352"/>
    <n v="3.331235928123208"/>
    <n v="0"/>
    <n v="0"/>
    <n v="1.1197397220010674"/>
    <n v="0"/>
    <n v="0"/>
    <n v="0"/>
    <n v="0"/>
    <n v="0"/>
    <n v="0"/>
    <n v="0"/>
    <n v="0"/>
    <n v="0"/>
    <n v="0"/>
    <n v="0"/>
    <n v="0"/>
    <n v="3.3099230095339198"/>
    <n v="0"/>
    <n v="0"/>
    <n v="0"/>
    <n v="0"/>
    <n v="0"/>
    <n v="0"/>
    <m/>
    <n v="0.21098897649479359"/>
    <n v="0.21919175569224128"/>
    <n v="0.37825854864319935"/>
    <n v="0.10106196113967522"/>
    <n v="0.21098897649479359"/>
    <x v="0"/>
    <m/>
    <x v="6"/>
    <x v="3"/>
    <s v="No root cause"/>
    <s v="No root cause"/>
    <s v=""/>
    <s v="NRD_100"/>
    <m/>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9.0958899418719139E-2"/>
    <n v="6.1334834333524532E-2"/>
    <n v="0.1317120533739688"/>
    <n v="9.0958899418719139E-2"/>
    <n v="0.10522696207263586"/>
    <n v="0.26012461725921932"/>
    <n v="2.9249528440529287E-2"/>
    <n v="0.23328282439153847"/>
    <n v="0.13964866322520997"/>
    <n v="0.3386524670907135"/>
    <n v="0.3386524670907135"/>
    <n v="6.3849580376277346E-2"/>
    <n v="0.1779049062160242"/>
    <m/>
    <n v="0.20679773309020558"/>
    <n v="0.23605265997625985"/>
    <n v="0.30441312973673207"/>
    <n v="0.13594629290362403"/>
    <n v="0.20679773309020558"/>
    <x v="0"/>
    <m/>
    <x v="6"/>
    <x v="3"/>
    <s v="No root cause"/>
    <s v="No root cause"/>
    <s v=""/>
    <s v="EXN_045"/>
    <m/>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0.15086325653897525"/>
    <n v="4.1802794667392353"/>
    <n v="1.9539737131743511"/>
    <n v="0.15086325653897525"/>
    <n v="6.8793860931907008E-2"/>
    <n v="0"/>
    <n v="3.233691707079956E-2"/>
    <n v="0"/>
    <n v="0.15645298978948854"/>
    <n v="4.1313028830681157E-2"/>
    <n v="4.1313028830681157E-2"/>
    <n v="8.2645269687406278E-2"/>
    <n v="4.7987071793687608E-2"/>
    <m/>
    <n v="0.20653465378161096"/>
    <n v="0.43563580846412397"/>
    <n v="0.25662925160948757"/>
    <n v="0.11155086710467201"/>
    <n v="0.20653465378161096"/>
    <x v="0"/>
    <m/>
    <x v="6"/>
    <x v="3"/>
    <s v="No root cause"/>
    <s v="No root cause"/>
    <s v=""/>
    <s v="ADM_078"/>
    <m/>
  </r>
  <r>
    <s v="Limbe-Church-Street-IHS"/>
    <s v="SUO_188"/>
    <s v="SUD-OUEST"/>
    <s v="IHS"/>
    <s v="GridOnly"/>
    <s v="SUD-OUEST"/>
    <s v="Limbe"/>
    <s v="Huawei"/>
    <n v="2.654662232152794"/>
    <n v="8.5251674357152446E-2"/>
    <n v="0"/>
    <n v="0"/>
    <n v="0"/>
    <n v="0"/>
    <n v="0"/>
    <n v="0.81434967597229713"/>
    <n v="0.53175286003315891"/>
    <n v="0"/>
    <n v="0"/>
    <n v="0"/>
    <n v="0"/>
    <n v="0"/>
    <n v="0"/>
    <n v="0.22919859145685484"/>
    <n v="8.9175391586979543E-5"/>
    <n v="0"/>
    <n v="0"/>
    <n v="0"/>
    <n v="0"/>
    <n v="0"/>
    <n v="0"/>
    <n v="0.4889486720714088"/>
    <m/>
    <n v="0.20474669908370502"/>
    <n v="0.18984129267932009"/>
    <n v="0.16628500804118174"/>
    <n v="0.23358822151742192"/>
    <n v="0.20474669908370502"/>
    <x v="0"/>
    <m/>
    <x v="6"/>
    <x v="3"/>
    <s v="No root cause"/>
    <s v="No root cause"/>
    <s v=""/>
    <s v="SUO_188"/>
    <m/>
  </r>
  <r>
    <s v="Limbe-Ngueme"/>
    <s v="SUO_235"/>
    <s v="SUD-OUEST"/>
    <s v="CAMUSAT"/>
    <s v="Medium Grid + GE"/>
    <s v="SUD-OUEST"/>
    <s v="Limbe"/>
    <s v="Huawei"/>
    <n v="0.10610088091018827"/>
    <n v="5.1543376337274183E-2"/>
    <n v="3.5099434128635143E-2"/>
    <n v="0.21464516754985977"/>
    <n v="5.0794303047943551E-2"/>
    <n v="0"/>
    <n v="0"/>
    <n v="0"/>
    <n v="0"/>
    <n v="0"/>
    <n v="0"/>
    <n v="0"/>
    <n v="4.052308144495524"/>
    <n v="0"/>
    <n v="0"/>
    <n v="0"/>
    <n v="4.9215898616854012"/>
    <n v="0"/>
    <n v="0"/>
    <n v="0"/>
    <n v="4.9248893511741185"/>
    <n v="4.9248893511741185"/>
    <n v="0"/>
    <n v="0.48943021918597851"/>
    <m/>
    <n v="0.20442566767399195"/>
    <n v="0.19296368236154574"/>
    <n v="0.16400058141313995"/>
    <n v="0.23358822151742201"/>
    <n v="0.20442566767399195"/>
    <x v="0"/>
    <m/>
    <x v="6"/>
    <x v="3"/>
    <s v="No root cause"/>
    <s v="No root cause"/>
    <s v=""/>
    <s v="SUO_235"/>
    <m/>
  </r>
  <r>
    <s v="Limbe-GRA-IHS"/>
    <s v="SUO_192"/>
    <s v="SUD-OUEST"/>
    <s v="IHS"/>
    <m/>
    <s v="SUD-OUEST"/>
    <s v="Limbe"/>
    <s v="Huawei"/>
    <n v="0"/>
    <n v="0"/>
    <n v="0"/>
    <n v="0"/>
    <n v="0"/>
    <n v="0"/>
    <n v="0"/>
    <n v="0"/>
    <n v="0"/>
    <n v="0"/>
    <n v="0"/>
    <n v="0"/>
    <n v="0"/>
    <n v="0"/>
    <n v="0"/>
    <n v="0"/>
    <n v="0"/>
    <n v="0"/>
    <n v="0"/>
    <n v="0"/>
    <m/>
    <n v="0"/>
    <n v="0"/>
    <n v="0.48859197050506087"/>
    <m/>
    <n v="0.20438999751735712"/>
    <n v="0.19296368236154574"/>
    <n v="0.16389432901183565"/>
    <n v="0.23358822151742198"/>
    <n v="0.20438999751735712"/>
    <x v="0"/>
    <m/>
    <x v="6"/>
    <x v="3"/>
    <s v="No root cause"/>
    <s v="No root cause"/>
    <s v=""/>
    <s v="SUO_192"/>
    <m/>
  </r>
  <r>
    <s v="LIMBE-ALPHA-CLUB-TOWE-IHS"/>
    <s v="SUO_208"/>
    <s v="SUD-OUEST"/>
    <s v="IHS"/>
    <s v="Grid-Gen"/>
    <s v="SUD-OUEST"/>
    <s v="Limbe"/>
    <s v="Huawei"/>
    <n v="0"/>
    <n v="0"/>
    <n v="0.33535297760199523"/>
    <n v="0"/>
    <n v="0.66505223537737601"/>
    <n v="0"/>
    <n v="0"/>
    <n v="4.7887185282208006E-2"/>
    <n v="0"/>
    <n v="0"/>
    <n v="0"/>
    <n v="0"/>
    <n v="0"/>
    <n v="0"/>
    <n v="0"/>
    <n v="0"/>
    <n v="0"/>
    <n v="0"/>
    <n v="0"/>
    <n v="0"/>
    <n v="0"/>
    <n v="0"/>
    <n v="0"/>
    <n v="0.48984042598727867"/>
    <m/>
    <n v="0.20392628548110486"/>
    <n v="0.18984129267932009"/>
    <n v="0.16384120281118353"/>
    <n v="0.23358822151742201"/>
    <n v="0.20392628548110486"/>
    <x v="0"/>
    <m/>
    <x v="6"/>
    <x v="3"/>
    <s v="No root cause"/>
    <s v="No root cause"/>
    <s v=""/>
    <s v="SUO_208"/>
    <m/>
  </r>
  <r>
    <s v="Limbe-Mokindi-MTN-IHS"/>
    <s v="SUO_154"/>
    <s v="SUD-OUEST"/>
    <s v="IHS"/>
    <s v="Grid-Gen"/>
    <s v="SUD-OUEST"/>
    <s v="Limbe"/>
    <s v="Huawei"/>
    <n v="0"/>
    <n v="0"/>
    <n v="3.604629843650569"/>
    <n v="0"/>
    <n v="0"/>
    <n v="0"/>
    <n v="0"/>
    <n v="0"/>
    <n v="0"/>
    <n v="0"/>
    <n v="0"/>
    <n v="0"/>
    <n v="0"/>
    <n v="0"/>
    <n v="0"/>
    <n v="0"/>
    <n v="0"/>
    <n v="0"/>
    <n v="0"/>
    <n v="0"/>
    <n v="0"/>
    <n v="0"/>
    <n v="0"/>
    <n v="0.49064300451156134"/>
    <m/>
    <n v="0.20376576977624827"/>
    <n v="0.19109024855221035"/>
    <n v="0.16283180499879296"/>
    <n v="0.23358822151742201"/>
    <n v="0.20376576977624827"/>
    <x v="0"/>
    <m/>
    <x v="6"/>
    <x v="3"/>
    <s v="No root cause"/>
    <s v="No root cause"/>
    <s v="(05-10-2026 ticket): INC-20260510-00018823...Auto TT closure RCA...Transmission Board fault"/>
    <s v="SUO_154"/>
    <m/>
  </r>
  <r>
    <s v="Limbe-College-Excellence-IHS"/>
    <s v="SUO_151"/>
    <s v="SUD-OUEST"/>
    <s v="IHS"/>
    <s v="Grid-Gen"/>
    <s v="SUD-OUEST"/>
    <s v="Limbe"/>
    <s v="Huawei"/>
    <n v="0"/>
    <n v="0"/>
    <n v="0"/>
    <n v="0"/>
    <n v="0"/>
    <n v="0"/>
    <n v="0"/>
    <n v="0"/>
    <n v="0"/>
    <n v="0"/>
    <n v="7.66908367648024E-3"/>
    <n v="0"/>
    <n v="0"/>
    <n v="0"/>
    <n v="0"/>
    <n v="0"/>
    <n v="0"/>
    <n v="0"/>
    <n v="0"/>
    <n v="0"/>
    <n v="0"/>
    <n v="0"/>
    <n v="0"/>
    <n v="0.48966207520410465"/>
    <m/>
    <n v="0.20367659438466129"/>
    <n v="0.19109024855221035"/>
    <n v="0.1625661739955323"/>
    <n v="0.23358822151742201"/>
    <n v="0.20367659438466129"/>
    <x v="0"/>
    <m/>
    <x v="6"/>
    <x v="3"/>
    <s v="No root cause"/>
    <s v="No root cause"/>
    <s v=""/>
    <s v="SUO_151"/>
    <m/>
  </r>
  <r>
    <s v="Monkey-Hill"/>
    <s v="SUO_011"/>
    <s v="SUD-OUEST"/>
    <s v="IHS"/>
    <s v="Grid-Gen"/>
    <s v="SUD-OUEST"/>
    <s v="Limbe"/>
    <s v="Huawei"/>
    <n v="0"/>
    <n v="0"/>
    <n v="0"/>
    <n v="0"/>
    <n v="0"/>
    <n v="0"/>
    <n v="0"/>
    <n v="3.7453664466531408E-2"/>
    <n v="0"/>
    <n v="0"/>
    <n v="0"/>
    <n v="0"/>
    <n v="0"/>
    <n v="0"/>
    <n v="0"/>
    <n v="0"/>
    <n v="0"/>
    <n v="0"/>
    <n v="0"/>
    <n v="0"/>
    <n v="0"/>
    <n v="0"/>
    <n v="0"/>
    <n v="0.48975125059569163"/>
    <m/>
    <n v="0.20358741899307434"/>
    <n v="0.19296368236154574"/>
    <n v="0.1625661739955323"/>
    <n v="0.23290421501224651"/>
    <n v="0.20358741899307434"/>
    <x v="0"/>
    <m/>
    <x v="6"/>
    <x v="3"/>
    <s v="No root cause"/>
    <s v="No root cause"/>
    <s v=""/>
    <s v="SUO_011"/>
    <m/>
  </r>
  <r>
    <s v="Limbe-Fini-Hotel"/>
    <s v="SUO_078"/>
    <s v="SUD-OUEST"/>
    <s v="IHS"/>
    <s v="Grid-Gen"/>
    <s v="SUD-OUEST"/>
    <s v="Limbe"/>
    <s v="Huawei"/>
    <n v="0.4318764214557419"/>
    <n v="7.6601661373215404E-2"/>
    <n v="0"/>
    <n v="0"/>
    <n v="0"/>
    <n v="0"/>
    <n v="0"/>
    <n v="0"/>
    <n v="0"/>
    <n v="0"/>
    <n v="0"/>
    <n v="0"/>
    <n v="0"/>
    <n v="0"/>
    <n v="0"/>
    <n v="0"/>
    <n v="0"/>
    <n v="0"/>
    <n v="0"/>
    <n v="0"/>
    <n v="0"/>
    <n v="0"/>
    <n v="0"/>
    <n v="0.48877032128823483"/>
    <m/>
    <n v="0.20314154203513934"/>
    <n v="0.19109024855221035"/>
    <n v="0.16415996001509631"/>
    <n v="0.23153620200189551"/>
    <n v="0.20314154203513934"/>
    <x v="0"/>
    <m/>
    <x v="6"/>
    <x v="3"/>
    <s v="No root cause"/>
    <s v="No root cause"/>
    <s v=""/>
    <s v="SUO_078"/>
    <m/>
  </r>
  <r>
    <s v="CTR_943_Z_Mimboman"/>
    <s v="CTR_943"/>
    <s v="Yaounde"/>
    <s v="ESCO"/>
    <s v="Good Grid + GE"/>
    <s v="CENTRE"/>
    <s v="Yaoundé"/>
    <s v="ZTE"/>
    <n v="0"/>
    <n v="0"/>
    <n v="0"/>
    <n v="0"/>
    <n v="7.2328554959150537"/>
    <n v="5.4737638863919784"/>
    <n v="6.8933469450651046"/>
    <n v="2.92604078383029"/>
    <n v="0"/>
    <n v="0"/>
    <n v="0"/>
    <n v="0"/>
    <n v="2.7688602386190806"/>
    <n v="19.809350146818367"/>
    <n v="0"/>
    <n v="0"/>
    <n v="0"/>
    <n v="0"/>
    <n v="0"/>
    <n v="0.49647507512134986"/>
    <n v="13.868556899607057"/>
    <n v="13.868556899607057"/>
    <n v="13.868556899607057"/>
    <n v="36.287749726766606"/>
    <m/>
    <n v="0.20307020172186907"/>
    <n v="8.9175449324364831E-2"/>
    <n v="7.07640992686423E-2"/>
    <n v="0.31943103791694233"/>
    <n v="0.20307020172186907"/>
    <x v="0"/>
    <m/>
    <x v="6"/>
    <x v="3"/>
    <s v="No root cause"/>
    <s v="No root cause"/>
    <s v=""/>
    <s v="CTR_943"/>
    <m/>
  </r>
  <r>
    <s v="Limbe-Down-Beach-II"/>
    <s v="SUO_050"/>
    <s v="SUD-OUEST"/>
    <s v="IHS"/>
    <s v="GridOnly"/>
    <s v="SUD-OUEST"/>
    <s v="Limbe"/>
    <s v="Huawei"/>
    <n v="2.8344219865138274"/>
    <n v="7.6958362939563346E-2"/>
    <n v="0"/>
    <n v="0"/>
    <n v="0"/>
    <n v="0"/>
    <n v="0"/>
    <n v="0"/>
    <n v="0"/>
    <n v="0"/>
    <n v="0"/>
    <n v="0"/>
    <n v="0"/>
    <n v="0"/>
    <n v="0"/>
    <n v="0"/>
    <n v="0"/>
    <n v="0"/>
    <n v="0"/>
    <n v="0"/>
    <n v="0"/>
    <n v="0"/>
    <n v="0"/>
    <n v="0.48957289981251767"/>
    <m/>
    <n v="0.20276700539047407"/>
    <n v="0.18984129267932009"/>
    <n v="0.16357557180792287"/>
    <n v="0.23153620200189551"/>
    <n v="0.20276700539047407"/>
    <x v="0"/>
    <m/>
    <x v="6"/>
    <x v="3"/>
    <s v="No root cause"/>
    <s v="No root cause"/>
    <s v=""/>
    <s v="SUO_050"/>
    <m/>
  </r>
  <r>
    <s v="Down-Beach"/>
    <s v="SUO_014"/>
    <s v="SUD-OUEST"/>
    <s v="IHS"/>
    <s v="Grid-Gen"/>
    <s v="SUD-OUEST"/>
    <s v="Limbe"/>
    <s v="Huawei"/>
    <n v="0"/>
    <n v="0"/>
    <n v="0"/>
    <n v="0"/>
    <n v="0"/>
    <n v="0"/>
    <n v="0"/>
    <n v="0"/>
    <n v="0"/>
    <n v="0"/>
    <n v="0"/>
    <n v="0"/>
    <n v="0"/>
    <n v="0"/>
    <n v="0"/>
    <n v="0"/>
    <n v="0"/>
    <n v="0"/>
    <n v="0"/>
    <n v="0"/>
    <n v="0"/>
    <n v="0"/>
    <n v="0"/>
    <n v="0.4889486720714088"/>
    <m/>
    <n v="0.20260648968561751"/>
    <n v="0.19109024855221035"/>
    <n v="0.1625661739955323"/>
    <n v="0.23153620200189551"/>
    <n v="0.20260648968561751"/>
    <x v="0"/>
    <m/>
    <x v="6"/>
    <x v="3"/>
    <s v="No root cause"/>
    <s v="No root cause"/>
    <s v=""/>
    <s v="SUO_014"/>
    <m/>
  </r>
  <r>
    <s v="Limbe-Sonara-MTN"/>
    <s v="SUO_080"/>
    <s v="SUD-OUEST"/>
    <s v="IHS"/>
    <s v="Grid-Gen"/>
    <s v="SUD-OUEST"/>
    <s v="Limbe"/>
    <s v="Huawei"/>
    <n v="0"/>
    <n v="1.0242507126897296"/>
    <n v="0.19021111025502735"/>
    <n v="0"/>
    <n v="0"/>
    <n v="0"/>
    <n v="0"/>
    <n v="4.3339240311272058E-2"/>
    <n v="0"/>
    <n v="0"/>
    <n v="0"/>
    <n v="0"/>
    <n v="0"/>
    <n v="0"/>
    <n v="0"/>
    <n v="0"/>
    <n v="0"/>
    <n v="0"/>
    <n v="0"/>
    <n v="0"/>
    <n v="0"/>
    <n v="0"/>
    <n v="0"/>
    <n v="0.48850279511347389"/>
    <m/>
    <n v="0.20242813890244354"/>
    <n v="0.18984129267932009"/>
    <n v="0.1625661739955323"/>
    <n v="0.23153620200189551"/>
    <n v="0.20242813890244354"/>
    <x v="0"/>
    <m/>
    <x v="6"/>
    <x v="3"/>
    <s v="No root cause"/>
    <s v="No root cause"/>
    <s v=""/>
    <s v="SUO_080"/>
    <m/>
  </r>
  <r>
    <s v="Limbe-Batoke-Camtel"/>
    <s v="SUO_227"/>
    <s v="SUD-OUEST"/>
    <s v="CAMUSAT"/>
    <s v="Good Grid no GE - 8h"/>
    <s v="SUD-OUEST"/>
    <s v="Limbe"/>
    <s v="Huawei"/>
    <n v="0"/>
    <n v="0"/>
    <n v="0"/>
    <n v="0"/>
    <n v="0"/>
    <n v="0"/>
    <n v="0"/>
    <n v="3.7542839858118383E-2"/>
    <n v="0"/>
    <n v="0"/>
    <n v="0"/>
    <n v="0"/>
    <n v="0"/>
    <n v="0"/>
    <n v="0"/>
    <n v="0"/>
    <n v="0"/>
    <n v="0"/>
    <n v="0"/>
    <n v="0"/>
    <n v="0"/>
    <n v="0"/>
    <n v="0"/>
    <n v="0.48975125059569163"/>
    <m/>
    <n v="0.20224978811926955"/>
    <n v="0.19109024855221035"/>
    <n v="0.16415996001509631"/>
    <n v="0.2298261857389568"/>
    <n v="0.20224978811926955"/>
    <x v="0"/>
    <m/>
    <x v="6"/>
    <x v="3"/>
    <s v="No root cause"/>
    <s v="No root cause"/>
    <s v=""/>
    <s v="SUO_227"/>
    <m/>
  </r>
  <r>
    <s v="Limbe-Issokolo-IHS"/>
    <s v="SUO_191"/>
    <s v="SUD-OUEST"/>
    <s v="IHS"/>
    <m/>
    <s v="SUD-OUEST"/>
    <s v="Limbe"/>
    <s v="Huawei"/>
    <n v="0"/>
    <n v="0"/>
    <n v="0"/>
    <n v="0"/>
    <n v="0"/>
    <n v="0"/>
    <n v="12.857521979950519"/>
    <n v="13.868556899607057"/>
    <n v="13.868556899607057"/>
    <n v="13.868289373432297"/>
    <n v="13.868556899607057"/>
    <n v="0"/>
    <n v="26.617784284014352"/>
    <n v="0"/>
    <n v="0"/>
    <n v="2.8143753584850738E-2"/>
    <n v="0"/>
    <n v="0"/>
    <n v="0"/>
    <n v="0"/>
    <n v="0"/>
    <n v="0"/>
    <n v="0"/>
    <n v="0.48877032128823483"/>
    <m/>
    <n v="0.2019644268661912"/>
    <n v="0.19109024855221035"/>
    <n v="0.16330994080466216"/>
    <n v="0.2298261857389568"/>
    <n v="0.2019644268661912"/>
    <x v="0"/>
    <m/>
    <x v="6"/>
    <x v="3"/>
    <s v="No root cause"/>
    <s v="No root cause"/>
    <s v=""/>
    <s v="SUO_191"/>
    <m/>
  </r>
  <r>
    <s v="Limbe-Bota-IHS"/>
    <s v="SUO_207"/>
    <s v="SUD-OUEST"/>
    <s v="IHS"/>
    <s v="Grid-Gen"/>
    <s v="SUD-OUEST"/>
    <s v="Limbe"/>
    <s v="Huawei"/>
    <n v="0"/>
    <n v="0"/>
    <n v="7.936609851241179E-3"/>
    <n v="0"/>
    <n v="0"/>
    <n v="0"/>
    <n v="0"/>
    <n v="0"/>
    <n v="0"/>
    <n v="0"/>
    <n v="0"/>
    <n v="0"/>
    <n v="0"/>
    <n v="0"/>
    <n v="0"/>
    <n v="0"/>
    <n v="0"/>
    <n v="0"/>
    <n v="0"/>
    <n v="0"/>
    <n v="0"/>
    <n v="0"/>
    <n v="0"/>
    <n v="0.48877032128823483"/>
    <m/>
    <n v="0.20187525147460422"/>
    <n v="0.19296368236154574"/>
    <n v="0.16437246481770487"/>
    <n v="0.22845817272860588"/>
    <n v="0.20187525147460422"/>
    <x v="0"/>
    <m/>
    <x v="6"/>
    <x v="3"/>
    <s v="No root cause"/>
    <s v="No root cause"/>
    <s v=""/>
    <s v="SUO_207"/>
    <m/>
  </r>
  <r>
    <s v="White-Star-Hotel"/>
    <s v="SUO_236"/>
    <s v="SUD-OUEST"/>
    <s v="CAMUSAT"/>
    <s v="Medium Grid + GE"/>
    <s v="SUD-OUEST"/>
    <s v="Limbe"/>
    <s v="Huawei"/>
    <n v="0"/>
    <n v="0"/>
    <n v="0"/>
    <n v="0"/>
    <n v="3.2080847123415879"/>
    <n v="1.6494772181843604"/>
    <n v="7.9436190370199151"/>
    <n v="5.2270155778708052"/>
    <n v="0"/>
    <n v="0.70650095738700402"/>
    <n v="10.108137646854034"/>
    <n v="11.876717518041966"/>
    <n v="2.7456032964931962"/>
    <n v="3.8645047698133448"/>
    <n v="11.876717518041966"/>
    <n v="9.8104880248150135"/>
    <n v="0"/>
    <n v="0.39048120468106606"/>
    <n v="1.9458962198194802"/>
    <n v="13.868556899607057"/>
    <n v="9.7891929413040426"/>
    <n v="9.7891929413040426"/>
    <n v="11.523226265791179"/>
    <n v="6.5597239700598973"/>
    <m/>
    <n v="0.20178607608301727"/>
    <n v="0.19109024855221035"/>
    <n v="0.16277867879814084"/>
    <n v="0.2298261857389568"/>
    <n v="0.20178607608301727"/>
    <x v="0"/>
    <m/>
    <x v="6"/>
    <x v="3"/>
    <s v="No root cause"/>
    <s v="No root cause"/>
    <s v=""/>
    <s v="SUO_236"/>
    <m/>
  </r>
  <r>
    <s v="Limbe-Kie"/>
    <s v="SUO_002"/>
    <s v="SUD-OUEST"/>
    <s v="IHS"/>
    <s v="Grid-Gen"/>
    <s v="SUD-OUEST"/>
    <s v="Limbe"/>
    <s v="Huawei"/>
    <n v="0"/>
    <n v="0"/>
    <n v="0"/>
    <n v="0"/>
    <n v="0"/>
    <n v="0"/>
    <n v="0"/>
    <n v="0"/>
    <n v="0"/>
    <n v="0"/>
    <n v="0"/>
    <n v="0"/>
    <n v="0"/>
    <n v="0"/>
    <n v="0"/>
    <n v="0"/>
    <n v="0"/>
    <n v="0"/>
    <n v="0"/>
    <n v="0"/>
    <m/>
    <n v="0"/>
    <n v="0"/>
    <n v="0.48966207520410465"/>
    <m/>
    <n v="0.20171473576974772"/>
    <n v="0.19109024855221035"/>
    <n v="0.1625661739955323"/>
    <n v="0.2298261857389568"/>
    <n v="0.20171473576974772"/>
    <x v="0"/>
    <m/>
    <x v="6"/>
    <x v="3"/>
    <s v="No root cause"/>
    <s v="No root cause"/>
    <s v=""/>
    <s v="SUO_002"/>
    <m/>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0.19556163375024638"/>
    <n v="0.16023767692682597"/>
    <n v="2.8536125307830184E-4"/>
    <n v="0.19556163375024641"/>
    <n v="0.10454922909657476"/>
    <n v="2.6752617476083203E-4"/>
    <n v="5.3041522915935307E-2"/>
    <n v="2.8536125307818605E-4"/>
    <n v="5.1311520319147874E-2"/>
    <n v="0.15175868140272175"/>
    <n v="0.15175868140272175"/>
    <n v="2.4969109644330426E-4"/>
    <n v="0.11120171330896371"/>
    <m/>
    <n v="0.19927133004026457"/>
    <n v="0.28301340079693377"/>
    <n v="0.28847526954109187"/>
    <n v="0.11891453092475493"/>
    <n v="0.19927133004026457"/>
    <x v="0"/>
    <m/>
    <x v="12"/>
    <x v="6"/>
    <s v="BSS Hardware issue"/>
    <s v="ACTIVE"/>
    <s v="(05-10-2026 cells nokia): 09/05/2026 : Check breaker and  interconnection (sfp, optical fiber) between system and radio module, swap its if needed ||09/05/2026: Feedback RM|| Intervention en cour"/>
    <s v="OST_155"/>
    <m/>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3.9237172298271117E-2"/>
    <n v="0.58932449284171251"/>
    <n v="0"/>
    <n v="3.923717229827111E-2"/>
    <n v="2.7644371391963656E-3"/>
    <n v="0"/>
    <n v="0"/>
    <n v="7.9027232024381763E-2"/>
    <n v="0.49968538921848055"/>
    <n v="9.7165506673173488E-2"/>
    <n v="9.7165506673173488E-2"/>
    <n v="0.38887604763250094"/>
    <n v="1.605157048565732E-3"/>
    <m/>
    <n v="0.19766617299169892"/>
    <n v="6.981663329456575E-2"/>
    <n v="1.4981588583902297E-2"/>
    <n v="0.3502797313003565"/>
    <n v="0.19766617299169892"/>
    <x v="0"/>
    <m/>
    <x v="6"/>
    <x v="3"/>
    <s v="No root cause"/>
    <s v="No root cause"/>
    <s v=""/>
    <s v="CTR_470"/>
    <m/>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0.2971145696894984"/>
    <n v="3.3383780946124715E-2"/>
    <n v="4.2072949750736943E-2"/>
    <n v="0.2971145696894984"/>
    <n v="0.34022195398264432"/>
    <n v="0.71593571381690657"/>
    <n v="1.897812848675781"/>
    <n v="1.7761062742378713"/>
    <n v="1.291455856040955"/>
    <n v="0.3631221945421807"/>
    <n v="0.3631221945421807"/>
    <n v="0.46449677969825909"/>
    <n v="0.33906267389201361"/>
    <m/>
    <n v="0.19722029603376398"/>
    <n v="1.3810954042420538"/>
    <n v="0"/>
    <n v="0"/>
    <n v="0.19722029603376398"/>
    <x v="0"/>
    <m/>
    <x v="6"/>
    <x v="3"/>
    <s v="No root cause"/>
    <s v="No root cause"/>
    <s v="(05-10-2026 ticket): INC-20260510-00018800...Others"/>
    <s v="SUD_066"/>
    <m/>
  </r>
  <r>
    <s v="Nyalla-Crf-Mpome"/>
    <s v="LIT_445"/>
    <s v="Douala"/>
    <s v="IHS"/>
    <s v="Grid-Gen"/>
    <s v="LITTORAL"/>
    <s v="Douala"/>
    <s v="ZTE"/>
    <n v="9.9573242246021515E-2"/>
    <n v="1.8139166402707507"/>
    <n v="0.92465963536539075"/>
    <n v="0"/>
    <n v="0"/>
    <n v="0"/>
    <n v="0"/>
    <n v="0.19079966783950197"/>
    <n v="0"/>
    <n v="0"/>
    <n v="0"/>
    <n v="0"/>
    <n v="0"/>
    <n v="0"/>
    <n v="0"/>
    <n v="0"/>
    <n v="3.6536228037884571"/>
    <n v="0"/>
    <n v="0"/>
    <n v="0"/>
    <n v="0"/>
    <n v="0"/>
    <n v="0"/>
    <n v="0.62608258925386562"/>
    <m/>
    <n v="0.18885564430290508"/>
    <n v="0.10241438157700161"/>
    <n v="8.6701959464283176E-2"/>
    <n v="0.27828804663063883"/>
    <n v="0.18885564430290508"/>
    <x v="0"/>
    <m/>
    <x v="6"/>
    <x v="3"/>
    <s v="No root cause"/>
    <s v="No root cause"/>
    <s v=""/>
    <s v="LIT_445"/>
    <m/>
  </r>
  <r>
    <s v="Garoua-Roumde-Adja"/>
    <s v="NRD_065"/>
    <s v="Garoua"/>
    <s v="IHS"/>
    <s v="Grid-Gen"/>
    <s v="NORD"/>
    <s v="Garoua"/>
    <s v="Huawei"/>
    <n v="0"/>
    <n v="0"/>
    <n v="0"/>
    <n v="0"/>
    <n v="0"/>
    <n v="0"/>
    <n v="0"/>
    <n v="0"/>
    <n v="1.7913552661992449"/>
    <n v="0"/>
    <n v="0"/>
    <n v="0"/>
    <n v="0"/>
    <n v="0"/>
    <n v="0"/>
    <n v="0"/>
    <n v="0"/>
    <n v="0.97902095407681344"/>
    <n v="0.69890321402379341"/>
    <n v="0"/>
    <n v="0"/>
    <n v="0"/>
    <n v="0"/>
    <n v="0"/>
    <m/>
    <n v="0.18858811812814433"/>
    <n v="0.26040729949761998"/>
    <n v="0.33729824794040347"/>
    <n v="7.3188696053774954E-2"/>
    <n v="0.18858811812814433"/>
    <x v="0"/>
    <m/>
    <x v="1"/>
    <x v="0"/>
    <s v="Defaut GE &amp; Power Cabinet"/>
    <s v="PASSIVE"/>
    <s v="(hourly IHS): 10/05/2026 10:53 0:07:00 42.2 V Fme is on Site"/>
    <s v="NRD_065"/>
    <m/>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0"/>
    <n v="1.7836110499716445E-3"/>
    <n v="0"/>
    <n v="0"/>
    <n v="1.6944304974729593E-3"/>
    <n v="0.41985278764882211"/>
    <n v="3.4779744555938699E-3"/>
    <n v="2.0065624312181167E-2"/>
    <n v="1.9619721549688431E-3"/>
    <n v="7.9633624687172805E-2"/>
    <n v="7.9633624687172805E-2"/>
    <n v="7.0452636473880115E-2"/>
    <n v="2.6754165749574663E-2"/>
    <m/>
    <n v="0.18192668592721825"/>
    <n v="0.19858398378955194"/>
    <n v="0.45744306001418578"/>
    <n v="0"/>
    <n v="0.18192668592721825"/>
    <x v="2"/>
    <m/>
    <x v="1"/>
    <x v="0"/>
    <s v="Defaut GE &amp; Power Cabinet"/>
    <s v="PASSIVE"/>
    <s v="(05-10-2026 ticket): INC-20260510-00013381...Grid Outage"/>
    <s v="EXN_807"/>
    <m/>
  </r>
  <r>
    <s v="Limbe-UQ"/>
    <s v="SUO_003"/>
    <s v="SUD-OUEST"/>
    <s v="IHS"/>
    <s v="Grid-Gen"/>
    <s v="SUD-OUEST"/>
    <s v="Limbe"/>
    <s v="Huawei"/>
    <n v="0"/>
    <n v="0"/>
    <n v="0"/>
    <n v="0"/>
    <n v="0"/>
    <n v="0"/>
    <n v="0"/>
    <n v="1.6541500087035181"/>
    <n v="0.39593873864618917"/>
    <n v="0"/>
    <n v="0"/>
    <n v="0"/>
    <n v="1.4183346031909092"/>
    <n v="0"/>
    <n v="0"/>
    <n v="0"/>
    <n v="0"/>
    <n v="0"/>
    <n v="0"/>
    <n v="0"/>
    <n v="0"/>
    <n v="0"/>
    <n v="0"/>
    <n v="0.60933545071383111"/>
    <m/>
    <n v="0.17824377270405467"/>
    <n v="0.18984129267932009"/>
    <n v="0.16543498883074759"/>
    <n v="0.18331374338702505"/>
    <n v="0.17824377270405467"/>
    <x v="0"/>
    <m/>
    <x v="6"/>
    <x v="3"/>
    <s v="No root cause"/>
    <s v="No root cause"/>
    <s v=""/>
    <s v="SUO_003"/>
    <m/>
  </r>
  <r>
    <s v="Upper-Mawo-IHS"/>
    <s v="SUO_166"/>
    <s v="SUD-OUEST"/>
    <s v="IHS"/>
    <s v="Grid-Gen"/>
    <s v="SUD-OUEST"/>
    <s v="Limbe"/>
    <s v="Huawei"/>
    <n v="0"/>
    <n v="0"/>
    <n v="0"/>
    <n v="0"/>
    <n v="0"/>
    <n v="0"/>
    <n v="0"/>
    <n v="0"/>
    <n v="0"/>
    <n v="0"/>
    <n v="0"/>
    <n v="0"/>
    <n v="0"/>
    <n v="0"/>
    <n v="0"/>
    <n v="0"/>
    <n v="0"/>
    <n v="0"/>
    <n v="0"/>
    <n v="0"/>
    <m/>
    <n v="0"/>
    <n v="0"/>
    <n v="0.43339240311272054"/>
    <m/>
    <n v="0.17460541672730592"/>
    <n v="0"/>
    <n v="0.16283180499879296"/>
    <n v="0.22999718736525068"/>
    <n v="0.17460541672730592"/>
    <x v="0"/>
    <m/>
    <x v="6"/>
    <x v="3"/>
    <s v="No root cause"/>
    <s v="No root cause"/>
    <s v=""/>
    <s v="SUO_166"/>
    <m/>
  </r>
  <r>
    <s v="Moude-IHS"/>
    <s v="EXN_185"/>
    <s v="EXTREME-NORD"/>
    <s v="IHS"/>
    <e v="#N/A"/>
    <s v="EXTREME-NORD"/>
    <s v="Moude"/>
    <s v="NOKIA"/>
    <n v="0"/>
    <n v="0"/>
    <n v="0.4083459218469665"/>
    <n v="0"/>
    <n v="0"/>
    <n v="2.6754165749574661E-3"/>
    <n v="0"/>
    <n v="0"/>
    <n v="0"/>
    <n v="1.1593471824817056E-3"/>
    <n v="0"/>
    <n v="0"/>
    <n v="0"/>
    <n v="0"/>
    <n v="0"/>
    <n v="0"/>
    <n v="0"/>
    <n v="0"/>
    <n v="0"/>
    <n v="0.21850393883589339"/>
    <n v="0"/>
    <n v="0"/>
    <n v="0"/>
    <n v="0"/>
    <m/>
    <n v="0.17124641057380044"/>
    <n v="0"/>
    <n v="0.51009987212828334"/>
    <n v="0"/>
    <n v="0.17124641057380044"/>
    <x v="2"/>
    <m/>
    <x v="6"/>
    <x v="3"/>
    <s v="No root cause"/>
    <s v="No root cause"/>
    <s v=""/>
    <s v="EXN_185"/>
    <m/>
  </r>
  <r>
    <s v="Ebom-Maetur"/>
    <s v="CTR_596"/>
    <s v="Yaounde"/>
    <s v="CAMUSAT"/>
    <s v="Good Grid no GE - 8h"/>
    <s v="CENTRE"/>
    <s v="Yaounde"/>
    <s v="ZTE"/>
    <n v="0"/>
    <n v="0"/>
    <n v="0.14064742761098362"/>
    <n v="0"/>
    <n v="0.61987598199941263"/>
    <n v="4.5336769082820763E-2"/>
    <n v="36.46228380318064"/>
    <n v="1.4473522756133113"/>
    <n v="1.287621314202714"/>
    <n v="0"/>
    <n v="1.287157602166463"/>
    <n v="0"/>
    <n v="1.8906431471921883"/>
    <n v="0"/>
    <n v="0"/>
    <n v="2.540071853963525"/>
    <n v="0.17786923605938953"/>
    <n v="0.33758236239166989"/>
    <n v="0.67502204415680156"/>
    <n v="0"/>
    <n v="0.37146901119472187"/>
    <n v="0.37146901119472187"/>
    <n v="0"/>
    <n v="0"/>
    <m/>
    <n v="0.16622292991813004"/>
    <n v="8.8550971387919702E-2"/>
    <n v="0.11730265103991451"/>
    <n v="0.21898468263192541"/>
    <n v="0.16622292991813004"/>
    <x v="0"/>
    <m/>
    <x v="6"/>
    <x v="3"/>
    <s v="No root cause"/>
    <s v="No root cause"/>
    <s v=""/>
    <s v="CTR_596"/>
    <m/>
  </r>
  <r>
    <s v="Benakuma"/>
    <s v="NRO_233"/>
    <s v="NORD-OUEST"/>
    <s v="IHS"/>
    <s v="Gen Only"/>
    <s v="NORD-OUEST"/>
    <s v="Benakuma"/>
    <s v="NOKIA"/>
    <n v="0"/>
    <n v="0"/>
    <n v="0"/>
    <n v="1.0701046990435794E-3"/>
    <n v="1.9193780818540392E-2"/>
    <n v="1.8726832233265207E-3"/>
    <n v="0"/>
    <n v="3.3321197453903015"/>
    <n v="3.3295236360472287"/>
    <n v="0.95029478125722833"/>
    <n v="0"/>
    <n v="0.65196128789240737"/>
    <n v="0.60059533788804531"/>
    <n v="0"/>
    <n v="0.65196128789240737"/>
    <n v="6.4170611785990428E-2"/>
    <n v="0"/>
    <n v="2.741340712775338"/>
    <n v="0"/>
    <n v="1.9315389817739701E-2"/>
    <n v="1.6665453881341084"/>
    <n v="1.6665453881341084"/>
    <n v="0"/>
    <n v="3.6561910550661617E-3"/>
    <m/>
    <n v="0.16608024929159051"/>
    <n v="0.57289605889476392"/>
    <n v="0.25102129808133611"/>
    <n v="0"/>
    <n v="0.16608024929159051"/>
    <x v="2"/>
    <m/>
    <x v="6"/>
    <x v="3"/>
    <s v="No root cause"/>
    <s v="No root cause"/>
    <s v="(05-10-2026 ticket): INC-20260510-00009786...Transmission Board fault"/>
    <s v="NRO_233"/>
    <m/>
  </r>
  <r>
    <s v="LIT_841_Z_PK12-BASSA-SODIKOMBO"/>
    <s v="LIT_841"/>
    <s v="Douala"/>
    <s v="ESCO"/>
    <s v="Medium Grid + GE"/>
    <s v="LIT"/>
    <s v="Douala"/>
    <s v="ZTE"/>
    <n v="0"/>
    <n v="8.0850512080768677"/>
    <n v="0"/>
    <n v="3.9541617085148961"/>
    <n v="30.641966510003339"/>
    <n v="10.506876492796055"/>
    <n v="0"/>
    <n v="0"/>
    <n v="7.2368148833015216"/>
    <n v="0"/>
    <n v="0.1732677858535018"/>
    <n v="0"/>
    <n v="0"/>
    <n v="4.6669941187045749"/>
    <n v="0"/>
    <n v="4.8087294860929202"/>
    <n v="8.8361755314139927"/>
    <n v="0"/>
    <n v="0.17378500312470607"/>
    <n v="0"/>
    <n v="0.49030413802353123"/>
    <n v="0.49030413802353123"/>
    <n v="0"/>
    <n v="0"/>
    <m/>
    <n v="0.16363684356210703"/>
    <n v="7.4312874436970683E-2"/>
    <n v="6.2901421572126318E-2"/>
    <n v="0.25294560561388763"/>
    <n v="0.16363684356210703"/>
    <x v="0"/>
    <m/>
    <x v="6"/>
    <x v="3"/>
    <s v="No root cause"/>
    <s v="No root cause"/>
    <s v=""/>
    <s v="LIT_841"/>
    <m/>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2.4969109644359369E-4"/>
    <n v="2.6752617476094782E-4"/>
    <n v="3.2103140971306789E-4"/>
    <n v="2.4969109644353585E-4"/>
    <n v="6.3405366324379564"/>
    <n v="6.9956132841370531"/>
    <n v="2.496910964434779E-4"/>
    <n v="2.8536125307818605E-4"/>
    <n v="2.85361253078244E-4"/>
    <n v="2.85361253078244E-4"/>
    <n v="2.85361253078244E-4"/>
    <n v="2.4969109644365164E-4"/>
    <n v="0.27901196519734139"/>
    <m/>
    <n v="0.16151446924233745"/>
    <n v="0.18447078242589196"/>
    <n v="0.1689413180737884"/>
    <n v="0.15044723081334421"/>
    <n v="0.16151446924233745"/>
    <x v="0"/>
    <m/>
    <x v="1"/>
    <x v="0"/>
    <s v="Defaut GE &amp; Power Cabinet"/>
    <s v="PASSIVE"/>
    <s v="(05-10-2026 ticket): INC-20260510-00008923...Grid Outage"/>
    <s v="SUO_165"/>
    <m/>
  </r>
  <r>
    <s v="Sole"/>
    <s v="LIT_212"/>
    <s v="LITTORAL"/>
    <s v="IHS"/>
    <s v="Grid-Gen"/>
    <s v="LITTORAL"/>
    <s v="Sole"/>
    <s v="NOKIA"/>
    <n v="0"/>
    <n v="0"/>
    <n v="0"/>
    <n v="3.5888646075235377E-2"/>
    <n v="1.4942411168913235E-2"/>
    <n v="0.11211768587548591"/>
    <n v="0"/>
    <n v="0.27669868314052304"/>
    <n v="0"/>
    <n v="8.7917708550138807E-2"/>
    <n v="0.25315133907486909"/>
    <n v="0"/>
    <n v="0"/>
    <n v="0"/>
    <n v="0"/>
    <n v="3.7294428667752268E-2"/>
    <n v="0"/>
    <n v="7.9009396946063491E-3"/>
    <n v="0"/>
    <n v="0"/>
    <n v="5.4075957458344363E-2"/>
    <n v="5.4075957458344363E-2"/>
    <n v="0.16638868910917501"/>
    <n v="0"/>
    <m/>
    <n v="0.16052071094081793"/>
    <n v="0.51831668724945945"/>
    <n v="0.25767698502541259"/>
    <n v="0"/>
    <n v="0.16052071094081793"/>
    <x v="0"/>
    <m/>
    <x v="7"/>
    <x v="4"/>
    <s v="Warehouse HUAWEI"/>
    <s v="SPARE-ISSUE"/>
    <s v="(05-10-2026 cells nokia): _x000a_08/05/2026 : ||Feedback RM :Transfert de La radio de Dla pour Loum Demain_x000a_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05-10-2026 cells nokia): _x000a_09/05/2026: Escalade faite au PM || En attente de son Feedback_x000a_08/05/2026 : ||Feedback RM :Transfert de La radio de Dla pour Loum Demain_x000a_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05-10-2026 cells nokia): _x000a_09/05/2026: Escalade faite au PM || En attente de son Feedback||After on site troubeshooting ,FME reported  thatSpare : FBBC_x000a_PN: 472797A.101is faulty and need to be replaced /Spare pare request  ongoing:_x000a_New plan date:11/05/2026_x000a_08/05/2026 : ||Feedback RM :Transfert de La radio de Dla pour Loum Demain_x000a_07/05/2026 : Intervention ce jour || ETA 14H || FME sur site || Intervention en cours || Feedback FME : FBBC faulty || Cde en cours _x000a_06/05/2026 : Intervention prevue pour ce jour  FME Ewane_x000a_04/05/2026 : Escalade faite au PM du SBC || Feedback PM : 06/05/2026_x000a_02/05/2026 : Check breaker and  interconnection FBBC  (sfp, optical fiber) between system and radio module, swap its if needed || FME eric activer"/>
    <s v="LIT_212"/>
    <m/>
  </r>
  <r>
    <s v="Dschang-Foto"/>
    <s v="OST_105"/>
    <s v="OUEST"/>
    <s v="IHS"/>
    <s v="Grid-Gen"/>
    <s v="OUEST"/>
    <s v="Dschang"/>
    <s v="Huawei"/>
    <n v="0"/>
    <n v="0"/>
    <n v="0"/>
    <n v="0"/>
    <n v="0"/>
    <n v="0"/>
    <n v="0"/>
    <n v="0"/>
    <n v="0"/>
    <n v="0"/>
    <n v="0"/>
    <n v="0"/>
    <n v="11.317694823261506"/>
    <n v="14.276569986274124"/>
    <n v="0"/>
    <n v="6.1531020195015875E-3"/>
    <n v="0"/>
    <n v="0"/>
    <n v="0"/>
    <n v="0"/>
    <n v="0"/>
    <n v="0"/>
    <n v="0"/>
    <n v="0"/>
    <m/>
    <n v="0.16051570485656314"/>
    <n v="0.15799291792061837"/>
    <n v="0.20320771749441532"/>
    <n v="0.13372327176180376"/>
    <n v="0.16051570485656314"/>
    <x v="0"/>
    <m/>
    <x v="6"/>
    <x v="3"/>
    <s v="No root cause"/>
    <s v="No root cause"/>
    <s v=""/>
    <s v="OST_105"/>
    <m/>
  </r>
  <r>
    <s v="Dschang-Foto-II"/>
    <s v="OST_123"/>
    <s v="OUEST"/>
    <s v="IHS"/>
    <s v="Grid-Gen"/>
    <s v="OUEST"/>
    <s v="Dschang"/>
    <s v="Huawei"/>
    <n v="2.7614051758824076"/>
    <n v="2.5325811210702192E-2"/>
    <n v="2.4540889413953595"/>
    <n v="0"/>
    <n v="0"/>
    <n v="2.675261747609386E-4"/>
    <n v="0"/>
    <n v="0"/>
    <n v="0"/>
    <n v="0"/>
    <n v="0"/>
    <n v="0"/>
    <n v="20.505524593859597"/>
    <n v="21.570653306052801"/>
    <n v="0"/>
    <n v="5.4396988868057501E-3"/>
    <n v="3.8077892207640254E-2"/>
    <n v="0"/>
    <n v="0"/>
    <n v="0"/>
    <n v="0"/>
    <n v="0"/>
    <n v="0"/>
    <n v="0"/>
    <m/>
    <n v="0.15962395094069337"/>
    <n v="0.15799291792061837"/>
    <n v="0.20267645548789398"/>
    <n v="0.13235525875145282"/>
    <n v="0.15962395094069337"/>
    <x v="0"/>
    <m/>
    <x v="6"/>
    <x v="3"/>
    <s v="No root cause"/>
    <s v="No root cause"/>
    <s v=""/>
    <s v="OST_123"/>
    <m/>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0"/>
    <n v="0"/>
    <n v="3.3423680024100962E-2"/>
    <n v="0"/>
    <n v="7.1352700891280868E-4"/>
    <n v="0.56760756435887127"/>
    <n v="0"/>
    <n v="0.23204058300652369"/>
    <n v="7.2414753636211573E-3"/>
    <n v="1.7838175222803111E-4"/>
    <n v="1.7838175222803111E-4"/>
    <n v="0"/>
    <n v="0"/>
    <m/>
    <n v="0.15914735858801285"/>
    <n v="0.26315500241797857"/>
    <n v="0.12751764055129786"/>
    <n v="0.15102863634274305"/>
    <n v="0.15914735858801285"/>
    <x v="0"/>
    <m/>
    <x v="6"/>
    <x v="3"/>
    <s v="No root cause"/>
    <s v="No root cause"/>
    <s v="(05-10-2026 ticket): INC-20260510-00015637...Others"/>
    <s v="ADM_098"/>
    <m/>
  </r>
  <r>
    <s v="Dschang-II"/>
    <s v="OST_020"/>
    <s v="OUEST"/>
    <s v="IHS"/>
    <s v="Grid-Gen"/>
    <s v="OUEST"/>
    <s v="Dschang"/>
    <s v="Huawei"/>
    <n v="0"/>
    <n v="0"/>
    <n v="0"/>
    <n v="0"/>
    <n v="0"/>
    <n v="0"/>
    <n v="0"/>
    <n v="0"/>
    <n v="0.14455330976249384"/>
    <n v="0"/>
    <n v="4.9866878975438948E-2"/>
    <n v="0"/>
    <n v="0"/>
    <n v="0"/>
    <n v="0"/>
    <n v="0"/>
    <n v="0"/>
    <n v="0"/>
    <n v="0"/>
    <n v="5.3237708777426784E-2"/>
    <n v="0"/>
    <n v="0"/>
    <n v="0"/>
    <n v="5.5823795133449178E-2"/>
    <m/>
    <n v="0.15304280704157425"/>
    <n v="0.13488723427214849"/>
    <n v="0.17165075430704732"/>
    <n v="0.14603538885496212"/>
    <n v="0.15304280704157425"/>
    <x v="0"/>
    <m/>
    <x v="6"/>
    <x v="3"/>
    <s v="No root cause"/>
    <s v="No root cause"/>
    <s v=""/>
    <s v="OST_020"/>
    <m/>
  </r>
  <r>
    <s v="Sohock-IHS"/>
    <s v="LIT_501"/>
    <s v="LITTORAL"/>
    <s v="IHS"/>
    <s v="Hybrid-Gen"/>
    <s v="LITTORAL"/>
    <s v="Sohock"/>
    <s v="NOKIA"/>
    <n v="1.7835078317396415E-3"/>
    <n v="0"/>
    <n v="0"/>
    <n v="0"/>
    <n v="0.13950763103945352"/>
    <n v="0"/>
    <n v="0.34487893737542791"/>
    <n v="0"/>
    <n v="0"/>
    <n v="1.6841726342038645E-2"/>
    <n v="0.21452130289202126"/>
    <n v="0"/>
    <n v="9.8092930745670003E-4"/>
    <n v="0"/>
    <n v="0"/>
    <n v="0"/>
    <n v="0"/>
    <n v="0"/>
    <n v="0"/>
    <n v="0"/>
    <n v="0"/>
    <n v="0"/>
    <n v="0"/>
    <n v="2.7912749117139039E-2"/>
    <m/>
    <n v="0.14696539598382363"/>
    <n v="0.50270473883833111"/>
    <n v="0.22393989523342606"/>
    <n v="0"/>
    <n v="0.14696539598382363"/>
    <x v="0"/>
    <m/>
    <x v="1"/>
    <x v="0"/>
    <s v="Defaut GE &amp; Power Cabinet"/>
    <s v="PASSIVE"/>
    <s v="(hourly IHS): 10/05/2026 21:53 0:19:46 45.8 FME Herbert is managing with level 0...;..;(05-10-2026 ticket): INC-20260510-00016099...Others"/>
    <s v="LIT_501"/>
    <m/>
  </r>
  <r>
    <s v="Ngd-Troua-Mala-II"/>
    <s v="ADM_074"/>
    <s v="Ngaoundere"/>
    <s v="IHS"/>
    <s v="Grid-Gen"/>
    <s v="ADAMAOUA"/>
    <s v="Ngaoundere"/>
    <s v="Huawei"/>
    <n v="0"/>
    <n v="0"/>
    <n v="0"/>
    <n v="0"/>
    <n v="0"/>
    <n v="0"/>
    <n v="0"/>
    <n v="0"/>
    <n v="0"/>
    <n v="0"/>
    <n v="0"/>
    <n v="0"/>
    <n v="0"/>
    <n v="0"/>
    <n v="0"/>
    <n v="0"/>
    <n v="0"/>
    <n v="0"/>
    <n v="0"/>
    <n v="0"/>
    <m/>
    <n v="0"/>
    <n v="0"/>
    <n v="0"/>
    <m/>
    <n v="0.1447316605456678"/>
    <n v="0.19858398378955194"/>
    <n v="0.25394323911720407"/>
    <n v="5.9679567576559477E-2"/>
    <n v="0.1447316605456678"/>
    <x v="0"/>
    <m/>
    <x v="6"/>
    <x v="3"/>
    <s v="No root cause"/>
    <s v="No root cause"/>
    <s v=""/>
    <s v="ADM_074"/>
    <m/>
  </r>
  <r>
    <s v="Kousseri-Lacka"/>
    <s v="EXN_094"/>
    <s v="EXTREME-NORD"/>
    <s v="IHS"/>
    <s v="Grid-Gen"/>
    <s v="EXTREME-NORD"/>
    <s v="Kousseri"/>
    <s v="Huawei"/>
    <n v="0"/>
    <n v="0"/>
    <n v="0"/>
    <n v="0"/>
    <n v="1.0701046990437544E-3"/>
    <n v="0.10567283903057074"/>
    <n v="0.43860024598140024"/>
    <n v="0.18013429100569864"/>
    <n v="0"/>
    <n v="0"/>
    <n v="0"/>
    <n v="0.19049647150810567"/>
    <n v="0"/>
    <n v="0"/>
    <n v="0.1904964715081057"/>
    <n v="0"/>
    <n v="0"/>
    <n v="0"/>
    <n v="0"/>
    <n v="0"/>
    <n v="0.23105343960186392"/>
    <n v="0.23105343960186392"/>
    <n v="0"/>
    <n v="0"/>
    <m/>
    <n v="0.14410743280455893"/>
    <n v="0.1273934990348069"/>
    <n v="0.16655063904444242"/>
    <n v="0.13423627664068535"/>
    <n v="0.14410743280455893"/>
    <x v="2"/>
    <m/>
    <x v="6"/>
    <x v="3"/>
    <s v="No root cause"/>
    <s v="No root cause"/>
    <s v="(05-10-2026 ticket): INC-20260510-00014850...Others"/>
    <s v="EXN_094"/>
    <m/>
  </r>
  <r>
    <s v="Gueme"/>
    <s v="EXN_049"/>
    <s v="EXTREME-NORD"/>
    <s v="IHS"/>
    <s v="Solar-Gen"/>
    <s v="EXTREME-NORD"/>
    <s v="Gueme"/>
    <s v="NOKIA"/>
    <n v="0"/>
    <n v="0"/>
    <n v="0"/>
    <n v="5.6451234122836492E-3"/>
    <n v="0.15034424525494089"/>
    <n v="0"/>
    <n v="4.3127457377968055"/>
    <n v="4.164686947672692"/>
    <n v="4.7490163827414991"/>
    <n v="0.59897998697455568"/>
    <n v="0"/>
    <n v="7.5283877541372632"/>
    <n v="0.27601587444597114"/>
    <n v="0.95170590561514445"/>
    <n v="7.5283877541372632"/>
    <n v="3.1851358570269355"/>
    <n v="3.04281914391199"/>
    <n v="1.4347200640136291"/>
    <n v="0.79578348124140186"/>
    <n v="0.32197666886394832"/>
    <n v="0.50385879754475182"/>
    <n v="0.50385879754475182"/>
    <n v="0"/>
    <n v="0"/>
    <m/>
    <n v="0.1420920689546932"/>
    <n v="0.99504314393167315"/>
    <n v="0"/>
    <n v="0"/>
    <n v="0.1420920689546932"/>
    <x v="2"/>
    <m/>
    <x v="6"/>
    <x v="3"/>
    <s v="No root cause"/>
    <s v="No root cause"/>
    <s v="(05-10-2026 ticket): INC-20260510-00017763...Transmission Board fault"/>
    <s v="EXN_049"/>
    <m/>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1.2485999961063415E-3"/>
    <n v="1.337708287478733E-3"/>
    <n v="2.2295138124645555E-3"/>
    <n v="1.2485999961063415E-3"/>
    <n v="3.0321387849516928E-3"/>
    <n v="0.49327475254908182"/>
    <n v="3.9239443099376861E-3"/>
    <n v="2.0600707627172591E-2"/>
    <n v="0"/>
    <n v="6.8665051521974146E-3"/>
    <n v="6.8665051521974146E-3"/>
    <n v="4.3698470724304259E-3"/>
    <n v="6.3318192273994402E-3"/>
    <m/>
    <n v="0.13847752955280973"/>
    <n v="0.24591941137209292"/>
    <n v="0.30788415014892145"/>
    <n v="0"/>
    <n v="0.13847752955280973"/>
    <x v="2"/>
    <m/>
    <x v="1"/>
    <x v="0"/>
    <s v="Defaut GE &amp; Power Cabinet"/>
    <s v="PASSIVE"/>
    <s v="(05-10-2026 ticket): INC-20260510-00014080...Grid Outage"/>
    <s v="EXN_034"/>
    <m/>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5.7859490972596754"/>
    <n v="4.0182957206159458E-5"/>
    <n v="0.78388736220618549"/>
    <n v="5.7859490972596754"/>
    <n v="6.087112229727204E-2"/>
    <n v="3.5670156634708122E-5"/>
    <n v="1.7835078317411958E-5"/>
    <n v="5.0027394680295517E-2"/>
    <n v="0.16387219162338032"/>
    <n v="0.61004978336537108"/>
    <n v="0.61004978336537108"/>
    <n v="1.7835078317296165E-5"/>
    <n v="4.0342947153949697E-2"/>
    <m/>
    <n v="0.13324587010926445"/>
    <n v="0.22893361150078534"/>
    <n v="0.103861722274923"/>
    <n v="0.12595979792806175"/>
    <n v="0.13324587010926445"/>
    <x v="0"/>
    <m/>
    <x v="6"/>
    <x v="3"/>
    <s v="No root cause"/>
    <s v="No root cause"/>
    <s v=""/>
    <s v="CTR_177"/>
    <m/>
  </r>
  <r>
    <s v="Meiganga"/>
    <s v="ADM_004"/>
    <s v="ADAMAOUA"/>
    <s v="CAMUSAT"/>
    <s v="Bad Grid + Solar + GE"/>
    <s v="ADAMAOUA"/>
    <s v="Meiganga"/>
    <s v="Huawei"/>
    <n v="0"/>
    <n v="8.9175391586979543E-5"/>
    <n v="0"/>
    <n v="0"/>
    <n v="0"/>
    <n v="2.0087470358099835"/>
    <n v="2.931640998421952"/>
    <n v="11.220333130726845"/>
    <n v="2.4848544514928674"/>
    <n v="0"/>
    <n v="9.5060967431720184E-2"/>
    <n v="5.63312031115791"/>
    <n v="0"/>
    <n v="0"/>
    <n v="5.9432723230974247"/>
    <n v="0"/>
    <n v="3.8940753296635879"/>
    <n v="8.9175391586979543E-5"/>
    <n v="0"/>
    <n v="0"/>
    <n v="2.7873373797559022"/>
    <n v="2.7873373797559022"/>
    <n v="0"/>
    <n v="0"/>
    <m/>
    <n v="0.1315337025907948"/>
    <n v="0.23230579235758902"/>
    <n v="0.17026947309009183"/>
    <n v="7.9002751347766423E-2"/>
    <n v="0.1315337025907948"/>
    <x v="0"/>
    <m/>
    <x v="6"/>
    <x v="3"/>
    <s v="No root cause"/>
    <s v="No root cause"/>
    <s v=""/>
    <s v="ADM_004"/>
    <m/>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0"/>
    <n v="0"/>
    <n v="1.7510804166169997E-3"/>
    <n v="0"/>
    <n v="9.6210066724502088"/>
    <n v="18.490178579072179"/>
    <n v="1.92685953600507"/>
    <n v="2.1593140412372547"/>
    <n v="0.26544842375137417"/>
    <n v="5.7132754856869652E-2"/>
    <n v="5.7132754856869652E-2"/>
    <n v="0.10404497237455576"/>
    <n v="5.1549229488519276E-2"/>
    <m/>
    <n v="0.12296594071870434"/>
    <n v="0.20058231318617636"/>
    <n v="0.28080447096400485"/>
    <n v="1.0260097577600801E-4"/>
    <n v="0.12296594071870434"/>
    <x v="0"/>
    <m/>
    <x v="6"/>
    <x v="3"/>
    <s v="No root cause"/>
    <s v="No root cause"/>
    <s v=""/>
    <s v="ADM_122"/>
    <m/>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6.252268136010537"/>
    <n v="2.8608298643844861"/>
    <m/>
    <n v="0.12040929982847515"/>
    <n v="0.27614414349603733"/>
    <n v="0.2412069096938913"/>
    <n v="0"/>
    <n v="0.12040929982847515"/>
    <x v="1"/>
    <s v="site vandalise"/>
    <x v="4"/>
    <x v="2"/>
    <s v="EXCLU"/>
    <s v="Exclu"/>
    <s v="(05-10-2026 cells nokia): 09/05/2026 : Need BO RAN analysis ..;..;(05-10-2026 cells nokia): 08/05/2026 : Feedback FME. Presence des gueppes sur site.||Rapport d'intervention en cour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s v="EXN_227"/>
    <m/>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0.12133203779324438"/>
    <n v="0.23435292909058211"/>
    <n v="0.21607197381525159"/>
    <n v="0.12133203779324436"/>
    <n v="0.13372741722383444"/>
    <n v="0.16142529385075038"/>
    <n v="0.392639249157471"/>
    <n v="0.26873896008652148"/>
    <n v="0.17526531462504952"/>
    <n v="0.17635325440241068"/>
    <n v="0.17635325440241068"/>
    <n v="0.23884736882656593"/>
    <n v="0.17626407901082389"/>
    <m/>
    <n v="0.11899564253366551"/>
    <n v="9.7043871323573477E-2"/>
    <n v="0.31317895284433434"/>
    <n v="0"/>
    <n v="0.11899564253366551"/>
    <x v="0"/>
    <m/>
    <x v="1"/>
    <x v="0"/>
    <s v="Defaut GE &amp; Power Cabinet"/>
    <s v="PASSIVE"/>
    <s v="(05-10-2026 ticket): INC-20260510-00011069...Grid Outage"/>
    <s v="EST_012"/>
    <m/>
  </r>
  <r>
    <s v="Sky-Way-Hotel-IHS"/>
    <s v="LIT_141"/>
    <s v="Douala"/>
    <s v="IHS"/>
    <s v="Grid-Gen-Lithium"/>
    <s v="LITTORAL"/>
    <s v="Douala"/>
    <s v="ZTE"/>
    <n v="0"/>
    <n v="0"/>
    <n v="0"/>
    <n v="0"/>
    <n v="0"/>
    <n v="0"/>
    <n v="0"/>
    <n v="0"/>
    <n v="0"/>
    <n v="0"/>
    <n v="0"/>
    <n v="13.214294886611709"/>
    <n v="0"/>
    <n v="0"/>
    <n v="13.214294886611709"/>
    <n v="0"/>
    <n v="0"/>
    <n v="0.63264589807466809"/>
    <n v="1.6248113048714015"/>
    <n v="1.144637491332152"/>
    <n v="3.2759828554959145"/>
    <n v="3.2759828554959145"/>
    <n v="2.211603216592045"/>
    <n v="4.4591976212285935"/>
    <m/>
    <n v="0.117247804858561"/>
    <n v="3.7468676186707913E-4"/>
    <n v="6.3751440782673576E-4"/>
    <n v="0.22431993337229419"/>
    <n v="0.117247804858561"/>
    <x v="0"/>
    <m/>
    <x v="6"/>
    <x v="3"/>
    <s v="No root cause"/>
    <s v="No root cause"/>
    <s v=""/>
    <s v="LIT_141"/>
    <m/>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4.6416326373372367"/>
    <n v="2.6380221040826632"/>
    <n v="12.469680366860427"/>
    <n v="4.6416326373372367"/>
    <n v="3.5826213570069032"/>
    <n v="6.9608705515747653"/>
    <n v="3.4213744139393265"/>
    <n v="5.2162431905670976"/>
    <n v="4.150329734927932"/>
    <n v="4.4562548333062244"/>
    <n v="4.4562548333062244"/>
    <n v="1.6647975504590036"/>
    <n v="0"/>
    <m/>
    <n v="0.11000676306169795"/>
    <n v="0.14238096950949009"/>
    <n v="0.18583544988116729"/>
    <n v="5.232649764592321E-2"/>
    <n v="0.11000676306169795"/>
    <x v="0"/>
    <m/>
    <x v="6"/>
    <x v="3"/>
    <s v="No root cause"/>
    <s v="No root cause"/>
    <s v=""/>
    <s v="EXN_235"/>
    <m/>
  </r>
  <r>
    <s v="Guider-Djamboutou"/>
    <s v="NRD_178"/>
    <s v="NORD"/>
    <s v="CAMUSAT"/>
    <s v="Hybrid Solar - S3"/>
    <s v="NORD"/>
    <s v="Guider"/>
    <s v="NOKIA"/>
    <n v="1.732482951027946"/>
    <n v="0"/>
    <n v="0"/>
    <n v="0"/>
    <n v="0"/>
    <n v="0"/>
    <n v="0"/>
    <n v="0"/>
    <n v="0"/>
    <n v="0"/>
    <n v="0"/>
    <n v="0"/>
    <n v="0"/>
    <n v="0"/>
    <n v="0"/>
    <n v="0"/>
    <n v="0"/>
    <n v="0.96621642170307265"/>
    <n v="0"/>
    <n v="0"/>
    <n v="0"/>
    <n v="0"/>
    <n v="0"/>
    <n v="0"/>
    <m/>
    <n v="0.10769083595646267"/>
    <n v="0.21519509689899244"/>
    <n v="0.11210277080487063"/>
    <n v="7.5412590026498749E-2"/>
    <n v="0.10769083595646267"/>
    <x v="0"/>
    <m/>
    <x v="6"/>
    <x v="3"/>
    <s v="No root cause"/>
    <s v="No root cause"/>
    <s v=""/>
    <s v="NRD_178"/>
    <m/>
  </r>
  <r>
    <s v="Efoulan"/>
    <s v="CTR_209"/>
    <s v="Yaounde"/>
    <s v="IHS"/>
    <s v="Grid-Gen"/>
    <s v="CENTRE"/>
    <s v="Yaounde"/>
    <s v="ZTE"/>
    <n v="0"/>
    <n v="3.2009328459363133"/>
    <n v="0"/>
    <n v="0"/>
    <n v="0"/>
    <n v="0.95758318993930402"/>
    <n v="0"/>
    <n v="0"/>
    <n v="0"/>
    <n v="0"/>
    <n v="0"/>
    <n v="0.2348344762051516"/>
    <n v="8.339165403943122"/>
    <n v="0"/>
    <n v="0.2348344762051516"/>
    <n v="0"/>
    <n v="1.9194646337531001"/>
    <n v="0"/>
    <n v="0"/>
    <n v="8.0257852428277016E-4"/>
    <n v="0.10447788878330495"/>
    <n v="0.10447788878330495"/>
    <n v="0.10369314533733956"/>
    <n v="0"/>
    <m/>
    <n v="0.10511995160273184"/>
    <n v="4.0840857043511619E-2"/>
    <n v="3.8888378877363607E-2"/>
    <n v="0.16535857262616918"/>
    <n v="0.10511995160273184"/>
    <x v="0"/>
    <m/>
    <x v="6"/>
    <x v="3"/>
    <s v="No root cause"/>
    <s v="No root cause"/>
    <s v=""/>
    <s v="CTR_209"/>
    <m/>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0"/>
    <n v="2.1750944487225206"/>
    <n v="0.65943556986388807"/>
    <n v="0"/>
    <n v="0.5232785564778375"/>
    <n v="1.0546507807009988"/>
    <n v="2.7645197137819775E-3"/>
    <n v="1.0612485747331181E-2"/>
    <n v="0"/>
    <n v="3.567015663479283E-3"/>
    <n v="3.567015663479283E-3"/>
    <n v="2.1403332599660417E-3"/>
    <n v="2.1403332599660412E-3"/>
    <m/>
    <n v="0.10239730806630902"/>
    <n v="0.19071556179034327"/>
    <n v="0.18967151268880922"/>
    <n v="2.2029685609999874E-2"/>
    <n v="0.10239730806630902"/>
    <x v="2"/>
    <m/>
    <x v="6"/>
    <x v="3"/>
    <s v="No root cause"/>
    <s v="No root cause"/>
    <s v=""/>
    <s v="EXN_275"/>
    <m/>
  </r>
  <r>
    <s v="Ndokoti-Brasseries"/>
    <s v="LIT_406"/>
    <s v="Douala"/>
    <s v="IHS"/>
    <s v="GridOnly"/>
    <s v="LITTORAL"/>
    <s v="Douala"/>
    <s v="ZTE"/>
    <n v="0"/>
    <n v="0"/>
    <n v="0"/>
    <n v="0"/>
    <n v="0"/>
    <n v="0"/>
    <n v="0"/>
    <n v="0"/>
    <n v="0"/>
    <n v="0"/>
    <n v="8.4043347801148869"/>
    <n v="0"/>
    <n v="0"/>
    <n v="0"/>
    <n v="0"/>
    <n v="0"/>
    <n v="0"/>
    <n v="0"/>
    <n v="0"/>
    <n v="0"/>
    <n v="0"/>
    <n v="0"/>
    <n v="0"/>
    <n v="0"/>
    <m/>
    <n v="0.10133891499944371"/>
    <n v="9.1173778720989251E-2"/>
    <n v="8.4948794842763478E-2"/>
    <n v="0.11467369059266733"/>
    <n v="0.10133891499944371"/>
    <x v="0"/>
    <m/>
    <x v="6"/>
    <x v="3"/>
    <s v="No root cause"/>
    <s v="No root cause"/>
    <s v=""/>
    <s v="LIT_406"/>
    <m/>
  </r>
  <r>
    <s v="Guider"/>
    <s v="NRD_006"/>
    <s v="NORD"/>
    <s v="CAMUSAT"/>
    <s v="Good Grid + Solar + GE"/>
    <s v="NORD"/>
    <s v="Guider"/>
    <s v="Huawei"/>
    <n v="2.8504378868428484"/>
    <n v="2.7555196000376675E-2"/>
    <n v="0"/>
    <n v="0"/>
    <n v="0"/>
    <n v="0"/>
    <n v="0"/>
    <n v="0"/>
    <n v="0"/>
    <n v="0"/>
    <n v="0"/>
    <n v="0"/>
    <n v="0"/>
    <n v="0"/>
    <n v="0"/>
    <n v="0"/>
    <n v="8.9175391586979543E-5"/>
    <n v="1.8787471499544848"/>
    <n v="0"/>
    <n v="0"/>
    <n v="0"/>
    <n v="0"/>
    <n v="0"/>
    <n v="0"/>
    <m/>
    <n v="9.5596019781242075E-2"/>
    <n v="9.7418558085440587E-2"/>
    <n v="0.16362869800857499"/>
    <n v="5.130048788816001E-2"/>
    <n v="9.5596019781242075E-2"/>
    <x v="0"/>
    <m/>
    <x v="6"/>
    <x v="3"/>
    <s v="No root cause"/>
    <s v="No root cause"/>
    <s v=""/>
    <s v="NRD_006"/>
    <m/>
  </r>
  <r>
    <s v="LIT_838_Z_Logpom-Bagam"/>
    <s v="LIT_838"/>
    <s v="Douala"/>
    <s v="ESCO"/>
    <s v="Good Grid + Solar + GE"/>
    <s v="LIT"/>
    <s v="Douala"/>
    <s v="ZTE"/>
    <n v="0"/>
    <n v="4.4712184640145187"/>
    <n v="0"/>
    <n v="1.8708818804165137"/>
    <n v="15.390602483213623"/>
    <n v="5.1131564378925489"/>
    <n v="0"/>
    <n v="0"/>
    <n v="3.7057190675535692"/>
    <n v="0"/>
    <n v="9.4436739690611837E-2"/>
    <n v="0"/>
    <n v="0"/>
    <n v="2.2811956921865235"/>
    <n v="0"/>
    <n v="2.5898138873907421"/>
    <n v="4.6327686034134912"/>
    <n v="0"/>
    <n v="9.461509047378508E-2"/>
    <n v="0"/>
    <n v="0.26806122711046099"/>
    <n v="0.26806122711046099"/>
    <n v="0"/>
    <n v="0"/>
    <m/>
    <n v="8.9835289484723427E-2"/>
    <n v="7.4562665611548742E-2"/>
    <n v="6.311392637473677E-2"/>
    <n v="0.11121945774153093"/>
    <n v="8.9835289484723427E-2"/>
    <x v="0"/>
    <m/>
    <x v="6"/>
    <x v="3"/>
    <s v="No root cause"/>
    <s v="No root cause"/>
    <s v=""/>
    <s v="LIT_838"/>
    <m/>
  </r>
  <r>
    <s v="Obobogo-New"/>
    <s v="CTR_543"/>
    <s v="Yaounde"/>
    <s v="IHS"/>
    <s v="Grid-Gen"/>
    <s v="CENTRE"/>
    <s v="Yaounde"/>
    <s v="ZTE"/>
    <n v="0"/>
    <n v="2.7700908590229791"/>
    <n v="0"/>
    <n v="0"/>
    <n v="0"/>
    <n v="0.8262456732100002"/>
    <n v="0"/>
    <n v="0"/>
    <n v="0"/>
    <n v="0"/>
    <n v="0"/>
    <n v="0.2012866938901296"/>
    <n v="7.2225289855692818"/>
    <n v="0"/>
    <n v="0.2012866938901296"/>
    <n v="0"/>
    <n v="1.6487103098167131"/>
    <n v="0"/>
    <n v="0"/>
    <n v="5.0829973204576011E-3"/>
    <n v="8.8551163845871014E-2"/>
    <n v="8.8551163845871014E-2"/>
    <n v="8.810528688793566E-2"/>
    <n v="0"/>
    <m/>
    <n v="8.9603433466597424E-2"/>
    <n v="4.0216379107066491E-2"/>
    <n v="3.9844650489102192E-2"/>
    <n v="0.13515968542267226"/>
    <n v="8.9603433466597424E-2"/>
    <x v="0"/>
    <m/>
    <x v="6"/>
    <x v="3"/>
    <s v="No root cause"/>
    <s v="No root cause"/>
    <s v=""/>
    <s v="CTR_543"/>
    <m/>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9.7906159476664742E-2"/>
    <n v="1.8373320479501062E-2"/>
    <n v="1.195157739928698E-2"/>
    <n v="9.7906159476664742E-2"/>
    <n v="5.4263227329129755E-2"/>
    <n v="5.8935940425651957E-2"/>
    <n v="0.34289993171630767"/>
    <n v="0.20349826631081253"/>
    <n v="0.30832720377708572"/>
    <n v="2.8273089645932462E-2"/>
    <n v="2.8273089645932462E-2"/>
    <n v="0.40498160956725987"/>
    <n v="1.1684004770944762E-2"/>
    <m/>
    <n v="8.81666784522286E-2"/>
    <n v="0.14025774452557663"/>
    <n v="0.20296557787748354"/>
    <n v="0"/>
    <n v="8.81666784522286E-2"/>
    <x v="0"/>
    <m/>
    <x v="6"/>
    <x v="3"/>
    <s v="No root cause"/>
    <s v="No root cause"/>
    <s v=""/>
    <s v="ADM_149"/>
    <m/>
  </r>
  <r>
    <s v="Bep-Safari"/>
    <s v="LIT_524"/>
    <s v="Douala"/>
    <s v="IHS"/>
    <s v="Grid-Gen"/>
    <s v="LITTORAL"/>
    <s v="Douala"/>
    <s v="ZTE"/>
    <n v="0"/>
    <n v="0"/>
    <n v="0"/>
    <n v="0"/>
    <n v="0"/>
    <n v="0"/>
    <n v="0"/>
    <n v="0"/>
    <n v="0"/>
    <n v="0"/>
    <n v="0"/>
    <n v="0"/>
    <n v="0"/>
    <n v="0"/>
    <n v="0"/>
    <n v="0"/>
    <n v="0"/>
    <n v="0"/>
    <n v="0"/>
    <n v="0.54234689655369128"/>
    <n v="10.885158503908023"/>
    <n v="10.885158503908023"/>
    <n v="0.13699123655591794"/>
    <n v="0.10984624735684127"/>
    <m/>
    <n v="8.799827641803136E-2"/>
    <n v="0"/>
    <n v="0"/>
    <n v="0.16874440482678757"/>
    <n v="8.799827641803136E-2"/>
    <x v="0"/>
    <m/>
    <x v="6"/>
    <x v="3"/>
    <s v="No root cause"/>
    <s v="No root cause"/>
    <s v=""/>
    <s v="LIT_524"/>
    <m/>
  </r>
  <r>
    <s v="Meiganga-EELC-MTN-IHS"/>
    <s v="ADM_106"/>
    <s v="Ngaoundere"/>
    <s v="IHS"/>
    <s v="Grid-Gen"/>
    <s v="ADAMAOUA"/>
    <s v="Meiganga"/>
    <s v="Huawei"/>
    <n v="0"/>
    <n v="0"/>
    <n v="0"/>
    <n v="0"/>
    <n v="0"/>
    <n v="0"/>
    <n v="0"/>
    <n v="0"/>
    <n v="0"/>
    <n v="0"/>
    <n v="0"/>
    <n v="0"/>
    <n v="0"/>
    <n v="0"/>
    <n v="0"/>
    <n v="0"/>
    <n v="0"/>
    <n v="0"/>
    <n v="0"/>
    <n v="0"/>
    <m/>
    <n v="0"/>
    <n v="0"/>
    <n v="0"/>
    <m/>
    <n v="8.6214768586291804E-2"/>
    <n v="0.17984964569619799"/>
    <n v="0.15534101070684198"/>
    <n v="1.6074152871623466E-2"/>
    <n v="8.6214768586291804E-2"/>
    <x v="0"/>
    <m/>
    <x v="6"/>
    <x v="3"/>
    <s v="No root cause"/>
    <s v="No root cause"/>
    <s v=""/>
    <s v="ADM_106"/>
    <m/>
  </r>
  <r>
    <s v="Mokolo-Djimeta-IHS"/>
    <s v="EXN_140"/>
    <s v="EXTREME-NORD"/>
    <m/>
    <m/>
    <s v="EXTREME-NORD"/>
    <s v="Mokolo"/>
    <s v="NOKIA"/>
    <n v="0"/>
    <n v="0.81668465357338604"/>
    <n v="0.16739040939603173"/>
    <n v="0"/>
    <n v="0"/>
    <n v="5.083291492419221E-3"/>
    <n v="0.14911644101847027"/>
    <n v="1.0654501347913408"/>
    <n v="0.45632201199742134"/>
    <n v="0"/>
    <n v="0"/>
    <n v="0"/>
    <n v="1.7224099388344294"/>
    <n v="1.5486508137047401"/>
    <n v="0"/>
    <n v="0.59560796877794564"/>
    <n v="0.51101347251812157"/>
    <n v="0"/>
    <n v="0"/>
    <n v="0"/>
    <n v="0"/>
    <n v="0"/>
    <n v="0"/>
    <n v="0"/>
    <m/>
    <n v="8.5524149846140568E-2"/>
    <n v="0"/>
    <n v="0.25475487488594933"/>
    <n v="0"/>
    <n v="8.5524149846140568E-2"/>
    <x v="2"/>
    <m/>
    <x v="1"/>
    <x v="0"/>
    <s v="Defaut GE &amp; Power Cabinet"/>
    <s v="PASSIVE"/>
    <s v="(05-10-2026 ticket): INC-20260510-00014042...Grid Outage"/>
    <s v="EXN_140"/>
    <m/>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52820367944799718"/>
    <n v="0"/>
    <n v="0"/>
    <n v="0.52820367944799707"/>
    <n v="0.34366412409790165"/>
    <n v="0.33606638073469108"/>
    <n v="0.19502658140072426"/>
    <n v="0.1201549226242962"/>
    <n v="9.7022826046633731E-2"/>
    <n v="0.1380970114115965"/>
    <n v="0.1380970114115965"/>
    <n v="5.266698627127011E-2"/>
    <n v="0"/>
    <m/>
    <n v="8.3575176995317205E-2"/>
    <n v="4.1215543805378702E-2"/>
    <n v="7.4164176110380092E-2"/>
    <n v="0.10123296276596908"/>
    <n v="8.3575176995317205E-2"/>
    <x v="0"/>
    <m/>
    <x v="6"/>
    <x v="3"/>
    <s v="No root cause"/>
    <s v="No root cause"/>
    <s v=""/>
    <s v="OST_172"/>
    <m/>
  </r>
  <r>
    <s v="Meiganga-Universite"/>
    <s v="ADM_171"/>
    <s v="ADAMAOUA"/>
    <s v="CAMUSAT"/>
    <s v="Hybrid Solar - S3"/>
    <s v="ADAMAOUA"/>
    <s v="Meiganga"/>
    <s v="Huawei"/>
    <n v="0"/>
    <n v="0.53630080500409483"/>
    <n v="0"/>
    <n v="0"/>
    <n v="0"/>
    <n v="0"/>
    <n v="0"/>
    <n v="0"/>
    <n v="0"/>
    <n v="0"/>
    <n v="0"/>
    <n v="0"/>
    <n v="5.9406148964281336"/>
    <n v="0"/>
    <n v="0"/>
    <n v="0"/>
    <n v="0"/>
    <n v="0"/>
    <n v="0"/>
    <n v="8.9175391586979543E-5"/>
    <n v="0"/>
    <n v="0"/>
    <n v="0"/>
    <n v="0"/>
    <m/>
    <n v="8.2897444019256181E-2"/>
    <n v="0.18359651331486879"/>
    <n v="0.12208400909860562"/>
    <n v="3.009628622772054E-2"/>
    <n v="8.2897444019256181E-2"/>
    <x v="0"/>
    <m/>
    <x v="6"/>
    <x v="3"/>
    <s v="No root cause"/>
    <s v="No root cause"/>
    <s v=""/>
    <s v="ADM_171"/>
    <m/>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0"/>
    <n v="0"/>
    <n v="0.16440375192975548"/>
    <n v="0"/>
    <n v="0"/>
    <n v="0"/>
    <n v="7.4122585487097395E-2"/>
    <n v="1.1592800906307342E-3"/>
    <n v="5.1400695710735009E-2"/>
    <n v="0.42695393984014063"/>
    <n v="0.42695393984014063"/>
    <n v="0.10936470024227171"/>
    <n v="2.675261747609386E-4"/>
    <m/>
    <n v="8.1648988537038461E-2"/>
    <n v="0.57177199860916272"/>
    <n v="0"/>
    <n v="0"/>
    <n v="8.1648988537038461E-2"/>
    <x v="0"/>
    <m/>
    <x v="1"/>
    <x v="0"/>
    <s v="Defaut GE &amp; Power Cabinet"/>
    <s v="PASSIVE"/>
    <s v="(05-10-2026 ticket): INC-20260510-00000558...Grid Outage"/>
    <s v="SUD_222"/>
    <m/>
  </r>
  <r>
    <s v="Mokolo3-IHS"/>
    <s v="EXN_156"/>
    <s v="Maroua"/>
    <s v="IHS"/>
    <s v="Grid-Gen"/>
    <s v="EXTREME-NORD"/>
    <s v="Maroua"/>
    <s v="NOKIA"/>
    <n v="0"/>
    <n v="1.0120809815603458"/>
    <n v="0.21697413022933226"/>
    <n v="0"/>
    <n v="0"/>
    <n v="5.4088412574883112E-3"/>
    <n v="0.20581716577800915"/>
    <n v="1.2208052176986062"/>
    <n v="0.48638450978317849"/>
    <n v="0.74344988774519372"/>
    <n v="0"/>
    <n v="2.6485091301332923E-2"/>
    <n v="1.6727625801242836"/>
    <n v="1.4637670628001243"/>
    <n v="2.6485091301332923E-2"/>
    <n v="0.80588371245012635"/>
    <n v="0.86793306467325249"/>
    <n v="0"/>
    <n v="0"/>
    <n v="0"/>
    <n v="0"/>
    <n v="0"/>
    <n v="7.4198219678820607E-2"/>
    <n v="0"/>
    <m/>
    <n v="8.0173316696225655E-2"/>
    <n v="0"/>
    <n v="0.23881609230705791"/>
    <n v="0"/>
    <n v="8.0173316696225655E-2"/>
    <x v="0"/>
    <m/>
    <x v="1"/>
    <x v="0"/>
    <s v="Defaut GE &amp; Power Cabinet"/>
    <s v="PASSIVE"/>
    <s v="(05-10-2026 ticket): INC-20260510-00013238...Grid Outage"/>
    <s v="EXN_156"/>
    <m/>
  </r>
  <r>
    <s v="Sanguere-MTN-IHS"/>
    <s v="NRD_087"/>
    <s v="NORD"/>
    <s v="IHS"/>
    <s v="Solar-Grid-Gen"/>
    <s v="NORD"/>
    <s v="Sanguere"/>
    <s v="NOKIA"/>
    <n v="0"/>
    <n v="0"/>
    <n v="2.1202735795326871E-2"/>
    <n v="0"/>
    <n v="2.1132277182129868E-2"/>
    <n v="1.0755511740678195E-2"/>
    <n v="2.0600552787096868E-2"/>
    <n v="0"/>
    <n v="1.9865104921522308E-2"/>
    <n v="0"/>
    <n v="0"/>
    <n v="6.3954036604493263"/>
    <n v="2.8200611497264454"/>
    <n v="6.4656381062986172"/>
    <n v="6.3954036604493263"/>
    <n v="8.0331288071661788E-2"/>
    <n v="0"/>
    <n v="2.2027018445050308E-2"/>
    <n v="1.0915418872235414E-2"/>
    <n v="3.2336054976317329E-2"/>
    <n v="1.0273181962978564"/>
    <n v="1.0273181962978564"/>
    <n v="2.177735831407648E-2"/>
    <n v="7.9439565121261754E-2"/>
    <m/>
    <n v="7.4267050742819654E-2"/>
    <n v="0.15724354439688421"/>
    <n v="7.6240510002364315E-2"/>
    <n v="5.027506001766583E-2"/>
    <n v="7.4267050742819654E-2"/>
    <x v="0"/>
    <m/>
    <x v="6"/>
    <x v="3"/>
    <s v="No root cause"/>
    <s v="No root cause"/>
    <s v="(05-10-2026 ticket): INC-20260510-00014391...Others"/>
    <s v="NRD_087"/>
    <m/>
  </r>
  <r>
    <s v="Ngam"/>
    <s v="ADM_023"/>
    <s v="ADAMAOUA"/>
    <s v="IHS"/>
    <s v="Hybrid-Gen"/>
    <s v="ADAMAOUA"/>
    <s v="Ngam"/>
    <s v="NOKIA"/>
    <n v="0"/>
    <n v="0"/>
    <n v="0"/>
    <n v="0"/>
    <n v="0"/>
    <n v="0"/>
    <n v="0"/>
    <n v="0"/>
    <n v="0"/>
    <n v="0"/>
    <n v="0"/>
    <n v="0"/>
    <n v="0"/>
    <n v="0"/>
    <n v="0"/>
    <n v="0"/>
    <n v="0"/>
    <n v="0"/>
    <n v="0"/>
    <n v="0"/>
    <n v="0"/>
    <n v="0"/>
    <n v="0"/>
    <n v="0"/>
    <m/>
    <n v="7.350120833817847E-2"/>
    <n v="9.404637722863686E-2"/>
    <n v="6.1633526266460667E-2"/>
    <n v="7.5515192189799699E-2"/>
    <n v="7.350120833817847E-2"/>
    <x v="0"/>
    <m/>
    <x v="1"/>
    <x v="0"/>
    <s v="Defaut GE &amp; Power Cabinet"/>
    <s v="PASSIVE"/>
    <s v="(05-10-2026 ticket): INC-20260510-00015354...Grid Outage"/>
    <s v="ADM_023"/>
    <m/>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4.0133261881727484E-3"/>
    <n v="2.0335395877790776E-3"/>
    <n v="1.7015624755476234E-2"/>
    <n v="4.4235329894728543E-3"/>
    <n v="0.28922587825583085"/>
    <n v="0.81268485704080307"/>
    <n v="0.23711227491726736"/>
    <n v="0.12793521799586594"/>
    <n v="0"/>
    <n v="8.2411997900763423E-3"/>
    <n v="8.2411997900763423E-3"/>
    <n v="0"/>
    <n v="3.9600377366001737E-3"/>
    <m/>
    <n v="7.0165386453803005E-2"/>
    <n v="0.16161488995200013"/>
    <n v="5.6320291243489758E-2"/>
    <n v="5.4036513908861578E-2"/>
    <n v="7.0165386453803005E-2"/>
    <x v="0"/>
    <m/>
    <x v="1"/>
    <x v="0"/>
    <s v="Defaut GE &amp; Power Cabinet"/>
    <s v="PASSIVE"/>
    <s v="(05-10-2026 ticket): INC-20260510-00015773...Grid Outage"/>
    <s v="ADM_103"/>
    <m/>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6.5472572503160381E-2"/>
    <n v="3.9930681261329072E-2"/>
    <n v="5.1097499379339266E-2"/>
    <n v="6.5472572503160381E-2"/>
    <n v="1.4176568702148484"/>
    <n v="1.5421992221052241"/>
    <n v="0.1756398512697149"/>
    <n v="0.102034483053822"/>
    <n v="5.766080820014096E-2"/>
    <n v="1.1348817034925363"/>
    <n v="1.1348817034925363"/>
    <n v="8.6589305230957134E-2"/>
    <n v="9.6844475263459781E-2"/>
    <m/>
    <n v="6.957464051616144E-2"/>
    <n v="0.48721768601449189"/>
    <n v="0"/>
    <n v="0"/>
    <n v="6.957464051616144E-2"/>
    <x v="0"/>
    <m/>
    <x v="6"/>
    <x v="3"/>
    <s v="No root cause"/>
    <s v="No root cause"/>
    <s v=""/>
    <s v="NRD_153"/>
    <m/>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8.0257852428281603E-4"/>
    <n v="0"/>
    <n v="9.7201176829807678E-3"/>
    <n v="8.0257852428281581E-4"/>
    <n v="5.3505234952187721E-4"/>
    <n v="3.0319633139573041E-3"/>
    <n v="3.7453664466531398E-3"/>
    <n v="1.9618586149135501E-3"/>
    <n v="5.3505234952187721E-4"/>
    <n v="1.6051570485656321E-3"/>
    <n v="1.6051570485656321E-3"/>
    <n v="5.0829973204578344E-3"/>
    <n v="1.3376308738046929E-3"/>
    <m/>
    <n v="6.9182268793178722E-2"/>
    <n v="0"/>
    <n v="0.20607653232963064"/>
    <n v="0"/>
    <n v="6.9182268793178722E-2"/>
    <x v="0"/>
    <m/>
    <x v="6"/>
    <x v="3"/>
    <s v="No root cause"/>
    <s v="No root cause"/>
    <s v=""/>
    <s v="SUO_125"/>
    <m/>
  </r>
  <r>
    <s v="Vallee-Omnisport"/>
    <s v="CTR_758"/>
    <s v="Yaounde"/>
    <s v="CAMUSAT"/>
    <s v="Good Grid no GE - 8h"/>
    <s v="CENTRE"/>
    <s v="Yaounde"/>
    <s v="ZTE"/>
    <n v="35.519949605202697"/>
    <n v="5.1358069873556431"/>
    <n v="0"/>
    <n v="0"/>
    <n v="0"/>
    <n v="0"/>
    <n v="9.2457045997380387"/>
    <n v="16.023515907463054"/>
    <n v="7.3569341357691762"/>
    <n v="10.846563394429175"/>
    <n v="9.2457045997380387"/>
    <n v="9.2457045997380387"/>
    <n v="24.285776453701555"/>
    <n v="9.2457045997380387"/>
    <n v="9.2457045997380387"/>
    <n v="7.8993523726361383"/>
    <n v="4.3629773737062436"/>
    <n v="0"/>
    <n v="0"/>
    <n v="0"/>
    <n v="16.822081539124444"/>
    <n v="16.822081539124444"/>
    <n v="29.735338138816829"/>
    <n v="5.3317253226722352"/>
    <m/>
    <n v="6.90752583232742E-2"/>
    <n v="0"/>
    <n v="0"/>
    <n v="0.13245785972722887"/>
    <n v="6.90752583232742E-2"/>
    <x v="0"/>
    <m/>
    <x v="6"/>
    <x v="3"/>
    <s v="No root cause"/>
    <s v="No root cause"/>
    <s v=""/>
    <s v="CTR_758"/>
    <m/>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8.0257852428281603E-4"/>
    <n v="3.4217132804273569"/>
    <n v="9.8806333878373332E-3"/>
    <n v="8.0257852428281581E-4"/>
    <n v="2.675261747609386E-4"/>
    <n v="5.3255543855744172E-2"/>
    <n v="4.6192852842055392E-3"/>
    <n v="8.0257852428281603E-4"/>
    <n v="1.6051570485656321E-3"/>
    <n v="2.1402093980875093E-3"/>
    <n v="2.1402093980875093E-3"/>
    <n v="9.809293074567748E-3"/>
    <n v="2.8072413271581165"/>
    <m/>
    <n v="6.8665051521974246E-2"/>
    <n v="0"/>
    <n v="0.20453587251071875"/>
    <n v="0"/>
    <n v="6.8665051521974246E-2"/>
    <x v="0"/>
    <m/>
    <x v="6"/>
    <x v="3"/>
    <s v="No root cause"/>
    <s v="No root cause"/>
    <s v=""/>
    <s v="SUO_231"/>
    <m/>
  </r>
  <r>
    <s v="Ntam"/>
    <s v="SUD_120"/>
    <s v="CENTRE"/>
    <s v="ESCO"/>
    <s v="Hybrid Solar - S3"/>
    <s v="SUD"/>
    <s v="Ntam"/>
    <s v="NOKIA"/>
    <n v="0"/>
    <n v="0.1971667907988118"/>
    <n v="2.2115497113572103E-3"/>
    <n v="1.3162287798238184E-2"/>
    <n v="8.3967548718299825E-2"/>
    <n v="3.1389737838617136E-3"/>
    <n v="2.6253235283206663E-2"/>
    <n v="1.6871984088256541E-2"/>
    <n v="0.27055813807489598"/>
    <n v="0.26793328048260356"/>
    <n v="1.2912596701794716E-2"/>
    <n v="0"/>
    <n v="0"/>
    <n v="0.11235969294018514"/>
    <n v="0"/>
    <n v="0"/>
    <n v="0"/>
    <n v="5.3523070030505222E-2"/>
    <n v="2.4969109644346771E-4"/>
    <n v="5.3826266361900708E-2"/>
    <n v="0.27059455918219666"/>
    <n v="0.27059455918219666"/>
    <n v="0.13454627357789811"/>
    <n v="3.2103140971317652E-4"/>
    <m/>
    <n v="6.702422431677392E-2"/>
    <n v="0"/>
    <n v="0"/>
    <n v="0.12852482232247042"/>
    <n v="6.702422431677392E-2"/>
    <x v="0"/>
    <m/>
    <x v="6"/>
    <x v="3"/>
    <s v="No root cause"/>
    <s v="No root cause"/>
    <s v=""/>
    <s v="SUD_120"/>
    <m/>
  </r>
  <r>
    <s v="Mayo-Tolere-I"/>
    <s v="ADM_043"/>
    <s v="ADAMAOUA"/>
    <s v="IHS"/>
    <s v="Solar-Gen"/>
    <s v="ADAMAOUA"/>
    <s v="Mayo-Tolere"/>
    <s v="NOKIA"/>
    <n v="2.0513901506238972E-3"/>
    <n v="0"/>
    <n v="1.5045242377724869E-2"/>
    <n v="0"/>
    <n v="0"/>
    <n v="0"/>
    <n v="4.0397043315757997E-2"/>
    <n v="0.12421202450420094"/>
    <n v="2.4740092291893539E-2"/>
    <n v="0"/>
    <n v="0"/>
    <n v="0"/>
    <n v="0"/>
    <n v="0.31658981312910739"/>
    <n v="0"/>
    <n v="1.1594813894832284E-3"/>
    <n v="0.54432260143274169"/>
    <n v="0"/>
    <n v="0"/>
    <n v="0"/>
    <n v="1.0702905133692132E-3"/>
    <n v="1.0702905133692132E-3"/>
    <n v="1.9621992745098818E-3"/>
    <n v="0"/>
    <m/>
    <n v="6.5574897949759556E-2"/>
    <n v="0.19308857794883477"/>
    <n v="9.2184627648543294E-2"/>
    <n v="1.3527476291195269E-2"/>
    <n v="6.5574897949759556E-2"/>
    <x v="0"/>
    <m/>
    <x v="6"/>
    <x v="3"/>
    <s v="No root cause"/>
    <s v="No root cause"/>
    <s v="(05-10-2026 ticket): INC-20260510-00013164...Transmission Board fault"/>
    <s v="ADM_043"/>
    <m/>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7.1821860384153308E-2"/>
    <n v="3.7441777009267915E-2"/>
    <n v="4.1698413106071634E-2"/>
    <n v="7.1821860384153322E-2"/>
    <n v="0.13709824702582235"/>
    <n v="0.1080805746034192"/>
    <n v="0.17242953717258361"/>
    <n v="0.10337211392762669"/>
    <n v="7.790362209038533E-2"/>
    <n v="4.2750682726797988E-2"/>
    <n v="4.2750682726797988E-2"/>
    <n v="9.8306951685486241E-2"/>
    <n v="8.8836525098949001E-2"/>
    <m/>
    <n v="6.5543912816429947E-2"/>
    <n v="0.45899128328717187"/>
    <n v="0"/>
    <n v="0"/>
    <n v="6.5543912816429947E-2"/>
    <x v="0"/>
    <m/>
    <x v="10"/>
    <x v="0"/>
    <s v="AKTIVCO Defaut GE &amp; Power Cabinet"/>
    <s v="PASSIVE"/>
    <s v="(05-10-2026 ticket): INC-20260510-00007264...Grid Outage"/>
    <s v="SUD_257"/>
    <m/>
  </r>
  <r>
    <s v="Ngoura-IHS"/>
    <s v="EST_021"/>
    <s v="CENTRE"/>
    <s v="IHS"/>
    <s v="Gen Only"/>
    <s v="EST"/>
    <s v="Ngoura"/>
    <s v="NOKIA"/>
    <n v="9.363416116632604E-3"/>
    <n v="0"/>
    <n v="0"/>
    <n v="0.26278204392851134"/>
    <n v="3.3886648803053529E-3"/>
    <n v="0"/>
    <n v="5.5288742783926826E-3"/>
    <n v="0"/>
    <n v="0"/>
    <n v="5.2720491506222364E-2"/>
    <n v="0.11484006928571242"/>
    <n v="1.1827153835397923"/>
    <n v="0.23267643172874691"/>
    <n v="5.7964004531536632E-3"/>
    <n v="1.1827153835397923"/>
    <n v="0.13073112406651205"/>
    <n v="2.6752617476094621E-3"/>
    <n v="4.1199030913185554E-3"/>
    <n v="0"/>
    <n v="2.5165295505845422E-2"/>
    <n v="7.1340313269583951E-3"/>
    <n v="7.1340313269583951E-3"/>
    <n v="0"/>
    <n v="6.7416596039757918E-3"/>
    <m/>
    <n v="6.3974425924498979E-2"/>
    <n v="7.5811621484439012E-2"/>
    <n v="0.15831607794336111"/>
    <n v="0"/>
    <n v="6.3974425924498979E-2"/>
    <x v="0"/>
    <m/>
    <x v="1"/>
    <x v="0"/>
    <s v="Defaut GE &amp; Power Cabinet"/>
    <s v="PASSIVE"/>
    <s v="(05-10-2026 ticket): INC-20260510-00000532...Grid Outage"/>
    <s v="EST_021"/>
    <m/>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8.2683423079447441E-2"/>
    <n v="4.182441275746257E-2"/>
    <n v="2.5967874030128443E-2"/>
    <n v="8.2683423079447441E-2"/>
    <n v="0.13096298008463816"/>
    <n v="8.6268273821243996E-2"/>
    <n v="0.15290012641503511"/>
    <n v="9.5346328684798518E-2"/>
    <n v="6.0817617062320042E-2"/>
    <n v="4.0485627780488712E-2"/>
    <n v="4.0485627780488712E-2"/>
    <n v="7.8099807951876682E-2"/>
    <n v="9.4793441256959252E-2"/>
    <m/>
    <n v="6.260112489405964E-2"/>
    <n v="0.43838351138448256"/>
    <n v="0"/>
    <n v="0"/>
    <n v="6.260112489405964E-2"/>
    <x v="2"/>
    <m/>
    <x v="1"/>
    <x v="0"/>
    <s v="Defaut GE &amp; Power Cabinet"/>
    <s v="PASSIVE"/>
    <s v="(05-10-2026 ticket): INC-20260510-00007009...Grid Outage"/>
    <s v="SUO_150"/>
    <m/>
  </r>
  <r>
    <s v="Mazavou"/>
    <s v="EXN_215"/>
    <s v="EXTREME-NORD"/>
    <s v="CAMUSAT"/>
    <s v="Hybrid Solar - S3"/>
    <s v="EXTREME-NORD"/>
    <s v="Kalfou"/>
    <s v="NOKIA"/>
    <n v="0"/>
    <n v="0"/>
    <n v="0.35418919662889159"/>
    <n v="0"/>
    <n v="0"/>
    <n v="1.6052499449744453E-3"/>
    <n v="0.4909985947913838"/>
    <n v="0"/>
    <n v="0"/>
    <n v="0"/>
    <n v="0"/>
    <n v="1.3145572454818086"/>
    <n v="0"/>
    <n v="0"/>
    <n v="1.3145572454818086"/>
    <n v="0"/>
    <n v="0"/>
    <n v="0"/>
    <n v="0"/>
    <n v="0.24486495356483323"/>
    <n v="9.8627983095199746E-3"/>
    <n v="9.8627983095199746E-3"/>
    <n v="0"/>
    <n v="0"/>
    <m/>
    <n v="5.8234900781574138E-2"/>
    <n v="0"/>
    <n v="0.17346708373360203"/>
    <n v="0"/>
    <n v="5.8234900781574138E-2"/>
    <x v="2"/>
    <m/>
    <x v="1"/>
    <x v="0"/>
    <s v="Defaut GE &amp; Power Cabinet"/>
    <s v="PASSIVE"/>
    <s v="(05-10-2026 ticket): INC-20260510-00013693...Grid Outage"/>
    <s v="EXN_215"/>
    <m/>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9.1850653334588448E-3"/>
    <n v="1.4268062653917818E-3"/>
    <n v="0"/>
    <n v="9.1850653334588448E-3"/>
    <n v="1.230620403900322E-2"/>
    <n v="1.4731774690169015E-2"/>
    <n v="5.7072250615666136E-3"/>
    <n v="0"/>
    <n v="0"/>
    <n v="0"/>
    <n v="0"/>
    <n v="2.9713240476781536E-2"/>
    <n v="0.30922458786701024"/>
    <m/>
    <n v="5.7464622338649601E-2"/>
    <n v="0.17510361337921498"/>
    <n v="9.6689685186885199E-2"/>
    <n v="0"/>
    <n v="5.7464622338649601E-2"/>
    <x v="0"/>
    <m/>
    <x v="1"/>
    <x v="0"/>
    <s v="Defaut GE &amp; Power Cabinet"/>
    <s v="PASSIVE"/>
    <s v="(05-10-2026 ticket): INC-20260510-00016548...Grid Outage"/>
    <s v="LIT_462"/>
    <m/>
  </r>
  <r>
    <s v="Kumba-Kake"/>
    <s v="SUO_052"/>
    <s v="SUD-OUEST"/>
    <s v="IHS"/>
    <s v="Hybrid-Gen"/>
    <s v="SUD-OUEST"/>
    <s v="Kumba"/>
    <s v="Huawei"/>
    <n v="0"/>
    <n v="0"/>
    <n v="0"/>
    <n v="0"/>
    <n v="5.3505234952187721E-4"/>
    <n v="5.671554904931899E-3"/>
    <n v="1.9618586149135506E-3"/>
    <n v="0"/>
    <n v="1.8726832233265705E-3"/>
    <n v="3.2816544104008467E-3"/>
    <n v="8.0257852428281603E-4"/>
    <n v="1.6051570485656321E-3"/>
    <n v="0"/>
    <n v="1.3447649051316511E-2"/>
    <n v="1.6051570485656314E-3"/>
    <n v="0"/>
    <n v="2.4077355728484469E-3"/>
    <n v="3.9058821515097035E-3"/>
    <n v="1.0701046990437544E-3"/>
    <n v="1.0701046990437544E-3"/>
    <n v="2.318560181261468E-3"/>
    <n v="2.318560181261468E-3"/>
    <n v="8.9888794719675379E-3"/>
    <n v="8.0257852428281581E-4"/>
    <m/>
    <n v="5.5502763723736068E-2"/>
    <n v="0"/>
    <n v="0.16532873642944332"/>
    <n v="0"/>
    <n v="5.5502763723736068E-2"/>
    <x v="0"/>
    <m/>
    <x v="6"/>
    <x v="3"/>
    <s v="No root cause"/>
    <s v="No root cause"/>
    <s v=""/>
    <s v="SUO_052"/>
    <m/>
  </r>
  <r>
    <s v="Kumba"/>
    <s v="SUO_006"/>
    <s v="SUD-OUEST"/>
    <s v="IHS"/>
    <s v="Grid-Gen"/>
    <s v="SUD-OUEST"/>
    <s v="Kumba"/>
    <s v="Huawei"/>
    <n v="0"/>
    <n v="8.0257852428281603E-4"/>
    <n v="0"/>
    <n v="2.675261747609386E-4"/>
    <n v="0"/>
    <n v="6.3136177243581504E-3"/>
    <n v="8.0257852428281603E-4"/>
    <n v="0"/>
    <n v="1.6051570485656321E-3"/>
    <n v="3.4778402718922017E-3"/>
    <n v="2.675261747609386E-4"/>
    <n v="5.3505234952187721E-4"/>
    <n v="0"/>
    <n v="1.2038677864242238E-2"/>
    <n v="5.3505234952187721E-4"/>
    <n v="0"/>
    <n v="1.8548481450091745E-3"/>
    <n v="5.974751236327628E-3"/>
    <n v="1.6051570485656321E-3"/>
    <n v="1.3376308738046931E-3"/>
    <n v="1.6943324401526112E-3"/>
    <n v="1.6943324401526112E-3"/>
    <n v="5.1721727120448129E-3"/>
    <n v="8.9175391586979538E-4"/>
    <m/>
    <n v="5.5056886765801172E-2"/>
    <n v="0"/>
    <n v="0.16400058141313995"/>
    <n v="0"/>
    <n v="5.5056886765801172E-2"/>
    <x v="0"/>
    <m/>
    <x v="6"/>
    <x v="3"/>
    <s v="No root cause"/>
    <s v="No root cause"/>
    <s v=""/>
    <s v="SUO_006"/>
    <m/>
  </r>
  <r>
    <s v="Kumba-Mbongue-Road"/>
    <s v="SUO_237"/>
    <s v="SUD-OUEST"/>
    <s v="IHS"/>
    <s v="Grid-Gen"/>
    <s v="SUD-OUEST"/>
    <s v="Kumba"/>
    <s v="Huawei"/>
    <n v="0"/>
    <n v="5.3505234952187721E-4"/>
    <n v="0"/>
    <n v="0"/>
    <n v="3.3315926296895559E-2"/>
    <n v="3.299489488718243E-3"/>
    <n v="1.9618586149135501E-3"/>
    <n v="0"/>
    <n v="1.8726832233265705E-3"/>
    <n v="2.1402093980875093E-3"/>
    <n v="2.675261747609386E-4"/>
    <n v="2.675261747609386E-4"/>
    <n v="0"/>
    <n v="1.0165994640915667E-2"/>
    <n v="2.675261747609386E-4"/>
    <n v="2.675261747609386E-4"/>
    <n v="9.6309422913937897E-4"/>
    <n v="3.0141282356399082E-3"/>
    <n v="2.4077355728484478E-3"/>
    <n v="2.1402093980875093E-3"/>
    <n v="1.6051570485656321E-3"/>
    <n v="1.6051570485656321E-3"/>
    <n v="3.9950575430966837E-3"/>
    <n v="1.6051570485656314E-3"/>
    <m/>
    <n v="5.4896371060944603E-2"/>
    <n v="0"/>
    <n v="0.16352244560727072"/>
    <n v="0"/>
    <n v="5.4896371060944603E-2"/>
    <x v="0"/>
    <m/>
    <x v="6"/>
    <x v="3"/>
    <s v="No root cause"/>
    <s v="No root cause"/>
    <s v=""/>
    <s v="SUO_237"/>
    <m/>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8.9175391586979538E-4"/>
    <n v="2.675261747609386E-4"/>
    <n v="1.1146923948372441E-2"/>
    <n v="8.9175391586979538E-4"/>
    <n v="0"/>
    <n v="2.9427879223703247E-3"/>
    <n v="5.7072250615666916E-3"/>
    <n v="1.0701046990437544E-3"/>
    <n v="2.1402093980875088E-3"/>
    <n v="7.060907505857042E-2"/>
    <n v="7.060907505857042E-2"/>
    <n v="4.904646537283874E-3"/>
    <n v="1.071888206875494"/>
    <m/>
    <n v="5.3309049090696378E-2"/>
    <n v="0"/>
    <n v="0.15879421374923075"/>
    <n v="0"/>
    <n v="5.3309049090696378E-2"/>
    <x v="0"/>
    <m/>
    <x v="6"/>
    <x v="3"/>
    <s v="No root cause"/>
    <s v="No root cause"/>
    <s v=""/>
    <s v="SUO_230"/>
    <m/>
  </r>
  <r>
    <s v="Galle"/>
    <s v="ADM_028"/>
    <s v="ADAMAOUA"/>
    <s v="IHS"/>
    <s v="Grid-Gen"/>
    <s v="ADAMAOUA"/>
    <s v="Galle"/>
    <s v="NOKIA"/>
    <n v="0"/>
    <n v="0"/>
    <n v="0"/>
    <n v="0"/>
    <n v="0"/>
    <n v="0"/>
    <n v="0"/>
    <n v="4.1020680130007386E-4"/>
    <n v="0"/>
    <n v="0"/>
    <n v="0"/>
    <n v="0"/>
    <n v="0"/>
    <n v="0"/>
    <n v="0"/>
    <n v="0"/>
    <n v="0"/>
    <n v="0"/>
    <n v="0"/>
    <n v="0"/>
    <n v="0"/>
    <n v="0"/>
    <n v="0"/>
    <n v="0"/>
    <m/>
    <n v="5.3149514015796463E-2"/>
    <n v="4.2339604090979942E-2"/>
    <n v="2.5237866359110694E-2"/>
    <n v="7.4077904510502182E-2"/>
    <n v="5.3149514015796463E-2"/>
    <x v="0"/>
    <m/>
    <x v="1"/>
    <x v="0"/>
    <s v="Defaut GE &amp; Power Cabinet"/>
    <s v="PASSIVE"/>
    <s v="(05-10-2026 ticket): INC-20260510-00013377...Grid Outage"/>
    <s v="ADM_028"/>
    <m/>
  </r>
  <r>
    <s v="Meiganga-Markt-MTN-IHS"/>
    <s v="ADM_107"/>
    <s v="ADAMAOUA"/>
    <s v="IHS"/>
    <s v="Grid-Gen"/>
    <s v="ADAMAOUA"/>
    <s v="Meiganga"/>
    <s v="Huawei"/>
    <n v="0"/>
    <n v="0"/>
    <n v="0"/>
    <n v="0"/>
    <n v="0"/>
    <n v="0"/>
    <n v="0"/>
    <n v="0"/>
    <n v="0"/>
    <n v="0"/>
    <n v="0"/>
    <n v="0"/>
    <n v="0"/>
    <n v="0"/>
    <n v="0"/>
    <n v="0"/>
    <n v="0"/>
    <n v="0"/>
    <n v="0"/>
    <n v="0"/>
    <n v="0"/>
    <n v="0"/>
    <n v="0"/>
    <n v="0"/>
    <m/>
    <n v="5.1347190475782817E-2"/>
    <n v="0.10803468300500782"/>
    <n v="0.10699616811339936"/>
    <n v="0"/>
    <n v="5.1347190475782817E-2"/>
    <x v="0"/>
    <m/>
    <x v="6"/>
    <x v="3"/>
    <s v="No root cause"/>
    <s v="No root cause"/>
    <s v=""/>
    <s v="ADM_107"/>
    <m/>
  </r>
  <r>
    <s v="Garoua-Boulai-Sabal-IHS"/>
    <s v="EST_156"/>
    <s v="CENTRE"/>
    <s v="IHS"/>
    <s v="Grid-Gen"/>
    <s v="EST"/>
    <s v="Garoua"/>
    <s v="ZTE"/>
    <n v="0"/>
    <n v="0"/>
    <n v="0"/>
    <n v="0"/>
    <n v="0"/>
    <n v="0"/>
    <n v="0"/>
    <n v="0"/>
    <n v="0"/>
    <n v="0"/>
    <n v="0"/>
    <n v="0"/>
    <n v="12.751171407943884"/>
    <n v="7.3747870491648895"/>
    <n v="0"/>
    <n v="0"/>
    <n v="0"/>
    <n v="0"/>
    <n v="0"/>
    <n v="0"/>
    <n v="0.37628448234041928"/>
    <n v="0.37628448234041928"/>
    <n v="1.0458133223754611"/>
    <n v="0"/>
    <m/>
    <n v="5.1222344927560649E-2"/>
    <n v="5.9949881898732661E-3"/>
    <n v="0"/>
    <n v="9.6581718530775157E-2"/>
    <n v="5.1222344927560649E-2"/>
    <x v="0"/>
    <m/>
    <x v="5"/>
    <x v="1"/>
    <s v="fiber AOF"/>
    <s v="ACTIVE"/>
    <s v="(05-10-2026 groupe whatsapp front office ) impacted by EST_055_Z_Gado-Badzere(EST-055), RFO/RCA: Brins de fibre rongés dans une chambre optique à 84 mètres..;..;(05-10-2026 ticket): INC-20260510-00014118...Grid Outage"/>
    <s v="EST_055"/>
    <s v="impacted by EST_055_Z_Gado-Badzere(EST-055), RFO/RCA: Brins de fibre rongés dans une chambre optique à 84 mètres"/>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0"/>
    <n v="2.1728241177459782"/>
    <n v="2.0540578713119992"/>
    <n v="0"/>
    <n v="0.90764101429576038"/>
    <n v="0.82257702061777804"/>
    <n v="0"/>
    <n v="0"/>
    <n v="0"/>
    <n v="0"/>
    <n v="0"/>
    <n v="0"/>
    <n v="0"/>
    <m/>
    <n v="5.0208651056701928E-2"/>
    <n v="0"/>
    <n v="0.14955890986526538"/>
    <n v="0"/>
    <n v="5.0208651056701928E-2"/>
    <x v="2"/>
    <m/>
    <x v="6"/>
    <x v="3"/>
    <s v="No root cause"/>
    <s v="No root cause"/>
    <s v=""/>
    <s v="EXN_012"/>
    <m/>
  </r>
  <r>
    <s v="Guili-Centre-IHS"/>
    <s v="EXN_173"/>
    <s v="EXTREME-NORD"/>
    <s v="IHS"/>
    <s v="Grid-Gen"/>
    <s v="EXTREME-NORD"/>
    <s v="Guili"/>
    <s v="NOKIA"/>
    <n v="0"/>
    <n v="0"/>
    <n v="0.38274345089291528"/>
    <n v="0"/>
    <n v="0"/>
    <n v="7.5561544820089109E-3"/>
    <n v="0.49122303379909238"/>
    <n v="1.76417280854449E-2"/>
    <n v="0"/>
    <n v="1.7836110499716445E-3"/>
    <n v="0"/>
    <n v="1.314396647197587"/>
    <n v="0"/>
    <n v="0"/>
    <n v="1.314396647197587"/>
    <n v="0"/>
    <n v="1.872791602470329E-3"/>
    <n v="0"/>
    <n v="0"/>
    <n v="0.27834241226617129"/>
    <n v="5.8677407664232102E-3"/>
    <n v="5.8677407664232102E-3"/>
    <n v="2.9214740799778482E-2"/>
    <n v="2.7752228251370938E-2"/>
    <m/>
    <n v="4.9316845531715933E-2"/>
    <n v="0"/>
    <n v="0.14690244610211628"/>
    <n v="0"/>
    <n v="4.9316845531715933E-2"/>
    <x v="2"/>
    <m/>
    <x v="1"/>
    <x v="0"/>
    <s v="Defaut GE &amp; Power Cabinet"/>
    <s v="PASSIVE"/>
    <s v="(05-10-2026 ticket): INC-20260510-00013202...Grid Outage"/>
    <s v="EXN_173"/>
    <m/>
  </r>
  <r>
    <s v="Boukoula-IHS"/>
    <s v="NRD_014"/>
    <s v="EXTREME-NORD"/>
    <s v="IHS"/>
    <s v="Grid-Gen"/>
    <s v="NORD"/>
    <s v="Boukoula"/>
    <s v="NOKIA"/>
    <n v="0"/>
    <n v="0.71386609729377348"/>
    <n v="0.49014883816436305"/>
    <n v="0"/>
    <n v="7.8811494932899656E-2"/>
    <n v="0"/>
    <n v="0.49078817628828031"/>
    <n v="0"/>
    <n v="0"/>
    <n v="0"/>
    <n v="0"/>
    <n v="1.313629842054145"/>
    <n v="2.0511527074673565E-3"/>
    <n v="3.2996804424475757E-3"/>
    <n v="1.3136298420541452"/>
    <n v="0"/>
    <n v="0"/>
    <n v="0"/>
    <n v="1.6052499449744457E-3"/>
    <n v="0.24629174950840185"/>
    <n v="9.8627983095201256E-3"/>
    <n v="9.8627983095201256E-3"/>
    <n v="0"/>
    <n v="4.3483376314883214E-2"/>
    <m/>
    <n v="4.8425040006730279E-2"/>
    <n v="0"/>
    <n v="0.14424598233896821"/>
    <n v="0"/>
    <n v="4.8425040006730279E-2"/>
    <x v="0"/>
    <m/>
    <x v="1"/>
    <x v="0"/>
    <s v="Defaut GE &amp; Power Cabinet"/>
    <s v="PASSIVE"/>
    <s v="(05-10-2026 ticket): INC-20260510-00015294...Grid Outage"/>
    <s v="NRD_014"/>
    <m/>
  </r>
  <r>
    <s v="Lokoti"/>
    <s v="ADM_051"/>
    <s v="ADAMAOUA"/>
    <s v="IHS"/>
    <s v="Solar-Grid-Gen"/>
    <s v="ADAMAOUA"/>
    <s v="Lokoti"/>
    <s v="NOKIA"/>
    <n v="0"/>
    <n v="0"/>
    <n v="0"/>
    <n v="0"/>
    <n v="0"/>
    <n v="0"/>
    <n v="0"/>
    <n v="0"/>
    <n v="0"/>
    <n v="1.1772183931543414E-3"/>
    <n v="4.8718300953770671E-3"/>
    <n v="0"/>
    <n v="0"/>
    <n v="0"/>
    <n v="0"/>
    <n v="0"/>
    <n v="0"/>
    <n v="0"/>
    <n v="0"/>
    <n v="0"/>
    <n v="0"/>
    <n v="0"/>
    <n v="0"/>
    <n v="0"/>
    <m/>
    <n v="4.826342963648201E-2"/>
    <n v="6.9192155358120608E-2"/>
    <n v="3.6129998156200993E-2"/>
    <n v="5.034346145986647E-2"/>
    <n v="4.826342963648201E-2"/>
    <x v="0"/>
    <m/>
    <x v="1"/>
    <x v="0"/>
    <s v="Defaut GE &amp; Power Cabinet"/>
    <s v="PASSIVE"/>
    <s v="(05-10-2026 ticket): INC-20260510-00013167...Grid Outage"/>
    <s v="ADM_051"/>
    <m/>
  </r>
  <r>
    <s v="Pangari-MTN"/>
    <s v="OST_115"/>
    <s v="OUEST"/>
    <s v="IHS"/>
    <s v="Solar-Gen"/>
    <s v="OUEST"/>
    <s v="Pangari"/>
    <s v="NOKIA"/>
    <n v="0"/>
    <n v="0"/>
    <n v="0"/>
    <n v="3.8461228616970621E-2"/>
    <n v="0"/>
    <n v="0"/>
    <n v="3.5832797610069225"/>
    <n v="5.5918571642521107"/>
    <n v="3.6832215752604887"/>
    <n v="7.1348571206081551E-4"/>
    <n v="0"/>
    <n v="0"/>
    <n v="0"/>
    <n v="0"/>
    <n v="0"/>
    <n v="0.30663975446342745"/>
    <n v="0.79924201864277544"/>
    <n v="0"/>
    <n v="0"/>
    <n v="7.1352700891280868E-4"/>
    <n v="4.5427771648605501E-2"/>
    <n v="4.5427771648605501E-2"/>
    <n v="8.9190876114083977E-4"/>
    <n v="3.7460167967913898E-3"/>
    <m/>
    <n v="4.8225370452490889E-2"/>
    <n v="9.0799091959122169E-2"/>
    <n v="7.1463011058956583E-2"/>
    <n v="2.160797445182859E-2"/>
    <n v="4.8225370452490889E-2"/>
    <x v="0"/>
    <m/>
    <x v="6"/>
    <x v="3"/>
    <s v="No root cause"/>
    <s v="No root cause"/>
    <s v=""/>
    <s v="OST_115"/>
    <m/>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1.6053428521365782E-3"/>
    <n v="0"/>
    <n v="1.2485277349802194E-3"/>
    <n v="1.6053428521365782E-3"/>
    <n v="2.3186943649632402E-3"/>
    <n v="7.6356532522629056E-2"/>
    <n v="1.6944304974731302E-3"/>
    <n v="3.3103985204462817E-2"/>
    <n v="2.3186943649630694E-3"/>
    <n v="1.3733010304394829E-2"/>
    <n v="1.3733010304394829E-2"/>
    <n v="7.9370691723738857E-3"/>
    <n v="5.7967359124078436E-3"/>
    <m/>
    <n v="4.8086333506959539E-2"/>
    <n v="0"/>
    <n v="0.14323706109125767"/>
    <n v="0"/>
    <n v="4.8086333506959539E-2"/>
    <x v="2"/>
    <m/>
    <x v="1"/>
    <x v="0"/>
    <s v="Defaut GE &amp; Power Cabinet"/>
    <s v="PASSIVE"/>
    <s v="(05-10-2026 ticket): INC-20260510-00013382...Grid Outage"/>
    <s v="EXN_021"/>
    <m/>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1.4268062653916727E-3"/>
    <n v="0"/>
    <n v="1.0701046990437543E-2"/>
    <n v="1.4268062653916727E-3"/>
    <n v="8.9175391586979543E-5"/>
    <n v="1.3376308738046929E-3"/>
    <n v="4.5479449709359566E-3"/>
    <n v="1.3376308738046931E-3"/>
    <n v="1.0701046990437544E-3"/>
    <n v="1.0701046990437544E-3"/>
    <n v="1.0701046990437544E-3"/>
    <n v="5.2435130253143973E-3"/>
    <n v="1.4462465007576344"/>
    <m/>
    <n v="4.7601824029129679E-2"/>
    <n v="0"/>
    <n v="0.14179382954054762"/>
    <n v="0"/>
    <n v="4.7601824029129679E-2"/>
    <x v="0"/>
    <m/>
    <x v="6"/>
    <x v="3"/>
    <s v="No root cause"/>
    <s v="No root cause"/>
    <s v=""/>
    <s v="SUO_217"/>
    <m/>
  </r>
  <r>
    <s v="Bastos-Bir-IHS"/>
    <s v="CTR_640"/>
    <s v="Yaounde"/>
    <s v="IHS"/>
    <s v="Grid-Gen"/>
    <s v="CENTRE"/>
    <s v="Yaounde"/>
    <s v="ZTE"/>
    <n v="6.3740964749324398"/>
    <n v="1.2358817520039498"/>
    <n v="5.3291214012379455E-2"/>
    <n v="0"/>
    <n v="0"/>
    <n v="0.57739282544737491"/>
    <n v="4.6674399956624979E-2"/>
    <n v="4.644254393849935E-2"/>
    <n v="0"/>
    <n v="0"/>
    <n v="0.28618166668093431"/>
    <n v="0"/>
    <n v="0.75474484423555976"/>
    <n v="0"/>
    <n v="0"/>
    <n v="0"/>
    <n v="4.7084606757924682E-2"/>
    <n v="0"/>
    <n v="0"/>
    <n v="0"/>
    <n v="0.13139102196425556"/>
    <n v="0.13139102196425556"/>
    <n v="0.26271070361524124"/>
    <n v="0"/>
    <m/>
    <n v="4.7048936601289996E-2"/>
    <n v="0"/>
    <n v="0.14014691732033024"/>
    <n v="0"/>
    <n v="4.7048936601289996E-2"/>
    <x v="0"/>
    <m/>
    <x v="12"/>
    <x v="6"/>
    <s v="BSS Hardware issue"/>
    <s v="ACTIVE"/>
    <s v="05-10-2026: hardware issue,  site with GPS issue (alarm : TDD down 09Apr 02pm)"/>
    <s v="CTR_640"/>
    <m/>
  </r>
  <r>
    <s v="Zanay-IHS"/>
    <s v="EXN_131"/>
    <s v="EXTREME-NORD"/>
    <s v="IHS"/>
    <s v="Grid-Gen"/>
    <s v="EXTREME-NORD"/>
    <s v="Zanay"/>
    <s v="NOKIA"/>
    <n v="3.6339227178753548E-2"/>
    <n v="4.3313171696150184E-2"/>
    <n v="0.64635082260699817"/>
    <n v="0"/>
    <n v="0"/>
    <n v="1.9619721549688431E-3"/>
    <n v="0"/>
    <n v="0"/>
    <n v="0.17304173343680915"/>
    <n v="1.4268888399772469E-3"/>
    <n v="0"/>
    <n v="0"/>
    <n v="0"/>
    <n v="0"/>
    <n v="0"/>
    <n v="0"/>
    <n v="0"/>
    <n v="0"/>
    <n v="0"/>
    <n v="0"/>
    <n v="0"/>
    <n v="0"/>
    <n v="0"/>
    <n v="0"/>
    <m/>
    <n v="4.5482081774277101E-2"/>
    <n v="0"/>
    <n v="0.13547965192057801"/>
    <n v="0"/>
    <n v="4.5482081774277101E-2"/>
    <x v="2"/>
    <m/>
    <x v="6"/>
    <x v="3"/>
    <s v="No root cause"/>
    <s v="No root cause"/>
    <s v=""/>
    <s v="EXN_131"/>
    <m/>
  </r>
  <r>
    <s v="Rhumsiki"/>
    <s v="EXN_139"/>
    <s v="EXTREME-NORD"/>
    <s v="IHS"/>
    <s v="Grid-Gen"/>
    <s v="EXTREME-NORD"/>
    <s v="Rhumsiki"/>
    <s v="NOKIA"/>
    <n v="0"/>
    <n v="0"/>
    <n v="0.46878315779275459"/>
    <n v="0"/>
    <n v="0"/>
    <n v="1.2485277349802194E-3"/>
    <n v="0"/>
    <n v="0"/>
    <n v="0"/>
    <n v="0"/>
    <n v="0"/>
    <n v="0"/>
    <n v="0"/>
    <n v="0"/>
    <n v="0"/>
    <n v="0"/>
    <n v="2.0511527074673565E-3"/>
    <n v="0"/>
    <n v="2.1046610389665505E-2"/>
    <n v="0"/>
    <n v="1.1592800906306299E-3"/>
    <n v="1.1592800906306299E-3"/>
    <n v="0"/>
    <n v="0"/>
    <m/>
    <n v="4.4322734591795393E-2"/>
    <n v="0"/>
    <n v="0.13202624902848445"/>
    <n v="0"/>
    <n v="4.4322734591795393E-2"/>
    <x v="2"/>
    <m/>
    <x v="1"/>
    <x v="0"/>
    <s v="Defaut GE &amp; Power Cabinet"/>
    <s v="PASSIVE"/>
    <s v="(05-10-2026 ticket): INC-20260510-00014600...Grid Outage"/>
    <s v="EXN_139"/>
    <m/>
  </r>
  <r>
    <s v="Bourha"/>
    <s v="EXN_019"/>
    <s v="EXTREME-NORD"/>
    <s v="IHS"/>
    <s v="Grid-Gen"/>
    <s v="EXTREME-NORD"/>
    <s v="Bourrah"/>
    <s v="NOKIA"/>
    <n v="0"/>
    <n v="0"/>
    <n v="0.35883133432357295"/>
    <n v="0"/>
    <n v="1.1593471824815857E-2"/>
    <n v="1.5160693924757608E-3"/>
    <n v="0.49213282325302071"/>
    <n v="0"/>
    <n v="0"/>
    <n v="1.6944304974729593E-3"/>
    <n v="0"/>
    <n v="1.3150744524305928"/>
    <n v="0"/>
    <n v="0"/>
    <n v="1.3150744524305926"/>
    <n v="0"/>
    <n v="0"/>
    <n v="0"/>
    <n v="0"/>
    <n v="0.24045966341587843"/>
    <n v="5.8855758447407145E-3"/>
    <n v="5.8855758447407145E-3"/>
    <n v="1.5160693924757608E-3"/>
    <n v="0.3335627667782658"/>
    <m/>
    <n v="4.3876831829302479E-2"/>
    <n v="0"/>
    <n v="0.13069801714691015"/>
    <n v="0"/>
    <n v="4.3876831829302479E-2"/>
    <x v="2"/>
    <m/>
    <x v="1"/>
    <x v="0"/>
    <s v="Defaut GE &amp; Power Cabinet"/>
    <s v="PASSIVE"/>
    <s v="(05-10-2026 ticket): INC-20260510-00016015...Grid Outage"/>
    <s v="EXN_019"/>
    <m/>
  </r>
  <r>
    <s v="Kinguin-IHS"/>
    <s v="EXN_168"/>
    <s v="EXTREME-NORD"/>
    <s v="IHS"/>
    <s v="Grid-Gen"/>
    <s v="EXTREME-NORD"/>
    <s v="Kinguin"/>
    <s v="NOKIA"/>
    <n v="0"/>
    <n v="0.36431854782121542"/>
    <n v="0.78966301920085269"/>
    <n v="0"/>
    <n v="0"/>
    <n v="0"/>
    <n v="0"/>
    <n v="0"/>
    <n v="0"/>
    <n v="0"/>
    <n v="0"/>
    <n v="0"/>
    <n v="1.6660458533815097"/>
    <n v="0"/>
    <n v="0"/>
    <n v="0"/>
    <n v="0"/>
    <n v="0"/>
    <n v="0"/>
    <n v="0"/>
    <n v="0"/>
    <n v="0"/>
    <n v="0.82924706569130768"/>
    <n v="0"/>
    <m/>
    <n v="4.3520109619308259E-2"/>
    <n v="0"/>
    <n v="0.12963543164165103"/>
    <n v="0"/>
    <n v="4.3520109619308259E-2"/>
    <x v="2"/>
    <m/>
    <x v="6"/>
    <x v="3"/>
    <s v="No root cause"/>
    <s v="No root cause"/>
    <s v="(05-10-2026 ticket): INC-20260510-00014255...Others"/>
    <s v="EXN_168"/>
    <m/>
  </r>
  <r>
    <s v="Garoua-Boulai-Frontiere"/>
    <s v="EST_080"/>
    <s v="CENTRE"/>
    <s v="IHS"/>
    <s v="Grid-Gen"/>
    <s v="EST"/>
    <s v="Garoua-Boulai"/>
    <s v="ZTE"/>
    <n v="0"/>
    <n v="0"/>
    <n v="0"/>
    <n v="0"/>
    <n v="0"/>
    <n v="0"/>
    <n v="0"/>
    <n v="0"/>
    <n v="0"/>
    <n v="0"/>
    <n v="0"/>
    <n v="0"/>
    <n v="12.661585809555605"/>
    <n v="6.5878142184097959"/>
    <n v="0"/>
    <n v="0"/>
    <n v="0"/>
    <n v="0"/>
    <n v="0"/>
    <n v="0"/>
    <n v="0.58632819968439143"/>
    <n v="0.58632819968439143"/>
    <n v="1.2862480131722749"/>
    <n v="0"/>
    <m/>
    <n v="4.3446250781176213E-2"/>
    <n v="4.1215543805378698E-3"/>
    <n v="0"/>
    <n v="8.2183381596831917E-2"/>
    <n v="4.3446250781176213E-2"/>
    <x v="0"/>
    <m/>
    <x v="5"/>
    <x v="1"/>
    <s v="fiber AOF"/>
    <s v="ACTIVE"/>
    <s v="(05-10-2026 groupe whatsapp front office ) impacted by EST_055_Z_Gado-Badzere(EST-055), RFO/RCA: Brins de fibre rongés dans une chambre optique à 84 mètres"/>
    <s v="EST_055"/>
    <s v="impacted by EST_055_Z_Gado-Badzere(EST-055), RFO/RCA: Brins de fibre rongés dans une chambre optique à 84 mètres"/>
  </r>
  <r>
    <s v="Mousgoy-IHS"/>
    <s v="EXN_136"/>
    <s v="EXTREME-NORD"/>
    <s v="IHS"/>
    <s v="Hybrid-Gen"/>
    <s v="EXTREME-NORD"/>
    <s v="Mousgoy"/>
    <s v="NOKIA"/>
    <n v="0"/>
    <n v="0"/>
    <n v="0"/>
    <n v="0"/>
    <n v="0"/>
    <n v="2.7645971274559804E-3"/>
    <n v="0"/>
    <n v="0"/>
    <n v="0"/>
    <n v="0"/>
    <n v="0"/>
    <n v="0"/>
    <n v="9.8837447351154253E-2"/>
    <n v="0"/>
    <n v="0"/>
    <n v="0"/>
    <n v="0"/>
    <n v="0"/>
    <n v="0"/>
    <n v="0"/>
    <n v="3.2994894887183024E-3"/>
    <n v="3.2994894887183024E-3"/>
    <n v="0"/>
    <n v="0"/>
    <m/>
    <n v="4.2628304094322431E-2"/>
    <n v="0"/>
    <n v="0.12697896787850244"/>
    <n v="0"/>
    <n v="4.2628304094322431E-2"/>
    <x v="2"/>
    <m/>
    <x v="6"/>
    <x v="3"/>
    <s v="No root cause"/>
    <s v="No root cause"/>
    <s v="(05-10-2026 ticket): INC-20260510-00014601...Others"/>
    <s v="EXN_136"/>
    <m/>
  </r>
  <r>
    <s v="Bati"/>
    <s v="OST_215"/>
    <s v="OUEST"/>
    <s v="IHS"/>
    <s v="Grid-Gen"/>
    <s v="OUEST"/>
    <s v="Bati"/>
    <s v="NOKIA"/>
    <n v="0"/>
    <n v="0"/>
    <n v="3.567015663479283E-3"/>
    <n v="0"/>
    <n v="0.25253314264189036"/>
    <n v="0"/>
    <n v="0"/>
    <n v="0"/>
    <n v="0"/>
    <n v="0"/>
    <n v="0"/>
    <n v="13.668197629789431"/>
    <n v="18.491409199476074"/>
    <n v="18.491409199476074"/>
    <n v="13.668197629789434"/>
    <n v="0"/>
    <n v="0"/>
    <n v="0"/>
    <n v="0"/>
    <n v="0"/>
    <n v="0"/>
    <n v="0"/>
    <n v="0"/>
    <n v="4.6995431366338145E-2"/>
    <m/>
    <n v="4.2251300533910879E-2"/>
    <n v="0.1335133828119692"/>
    <n v="6.9064060847775083E-2"/>
    <n v="0"/>
    <n v="4.2251300533910879E-2"/>
    <x v="0"/>
    <m/>
    <x v="1"/>
    <x v="0"/>
    <s v="Defaut GE &amp; Power Cabinet"/>
    <s v="PASSIVE"/>
    <s v="(05-10-2026 ticket): INC-20260510-00015470...Grid Outage"/>
    <s v="OST_215"/>
    <m/>
  </r>
  <r>
    <s v="Garoua-Boulai-Entrance"/>
    <s v="EST_144"/>
    <s v="CENTRE"/>
    <s v="CAMUSAT"/>
    <s v="Hybrid Solar - S3"/>
    <s v="EST"/>
    <s v="Garoua-Boulai"/>
    <s v="ZTE"/>
    <n v="0"/>
    <n v="0"/>
    <n v="0"/>
    <n v="0.15388105572249197"/>
    <n v="0"/>
    <n v="0"/>
    <n v="0"/>
    <n v="0"/>
    <n v="0"/>
    <n v="0"/>
    <n v="0"/>
    <n v="0"/>
    <n v="0"/>
    <n v="0"/>
    <n v="0"/>
    <n v="0"/>
    <n v="0"/>
    <n v="0"/>
    <n v="0"/>
    <n v="0"/>
    <n v="4.1413051852993044E-2"/>
    <n v="4.1413051852993044E-2"/>
    <n v="0"/>
    <n v="0"/>
    <m/>
    <n v="4.1270371226454709E-2"/>
    <n v="0"/>
    <n v="1.2750288156534715E-3"/>
    <n v="7.8318744842590618E-2"/>
    <n v="4.1270371226454709E-2"/>
    <x v="0"/>
    <m/>
    <x v="5"/>
    <x v="1"/>
    <s v="fiber AOF"/>
    <s v="ACTIVE"/>
    <s v="(05-10-2026 groupe whatsapp front office ) impacted by EST_055_Z_Gado-Badzere(EST-055), RFO/RCA: Brins de fibre rongés dans une chambre optique à 84 mètres..;..;(05-10-2026 ticket): INC-20260510-00014181...2026-05-10 19:59:11...No power issue on site U=52v ; Load =35 A // No action done...Auto TT closure RCA...Others...user:OCM_NOC.CAMUSAT"/>
    <s v="EST_055"/>
    <s v="impacted by EST_055_Z_Gado-Badzere(EST-055), RFO/RCA: Brins de fibre rongés dans une chambre optique à 84 mètres"/>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0.51445283406528486"/>
    <n v="3.5626995745263716"/>
    <n v="2.9653136262851953"/>
    <n v="0.51445283406528486"/>
    <n v="1.1887079698544372"/>
    <n v="4.38833885507358"/>
    <n v="5.7021063940895989"/>
    <n v="3.7599020354818182"/>
    <n v="3.5481104804627424"/>
    <n v="0"/>
    <n v="0"/>
    <n v="0"/>
    <n v="0.58226180182802412"/>
    <m/>
    <n v="4.0895834581788817E-2"/>
    <n v="6.5570183326738835E-2"/>
    <n v="9.3927122752974226E-2"/>
    <n v="0"/>
    <n v="4.0895834581788817E-2"/>
    <x v="0"/>
    <m/>
    <x v="6"/>
    <x v="3"/>
    <s v="No root cause"/>
    <s v="No root cause"/>
    <s v=""/>
    <s v="ADM_007"/>
    <m/>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4.9232403574292856E-3"/>
    <n v="3.3000624162211412E-3"/>
    <n v="1.2325680477193573E-2"/>
    <n v="4.9232403574292856E-3"/>
    <n v="0.18689532175308038"/>
    <n v="0.5837504656822875"/>
    <n v="0.17305650877189507"/>
    <n v="0.10134564521767635"/>
    <n v="0"/>
    <n v="1.3824585797682675E-2"/>
    <n v="1.3824585797682675E-2"/>
    <n v="2.0513901506238972E-3"/>
    <n v="5.7082160713012716E-3"/>
    <m/>
    <n v="3.9935857723671496E-2"/>
    <n v="9.1048883133700229E-2"/>
    <n v="8.0229848846858604E-2"/>
    <n v="0"/>
    <n v="3.9935857723671496E-2"/>
    <x v="0"/>
    <m/>
    <x v="6"/>
    <x v="3"/>
    <s v="No root cause"/>
    <s v="No root cause"/>
    <s v=""/>
    <s v="ADM_038"/>
    <m/>
  </r>
  <r>
    <s v="Biteng-Maetur"/>
    <s v="CTR_395"/>
    <s v="Yaounde"/>
    <s v="IHS"/>
    <s v="Grid-Gen"/>
    <s v="CENTRE"/>
    <s v="Yaounde"/>
    <s v="ZTE"/>
    <n v="9.9234375757991669E-2"/>
    <n v="1.5479777874800595"/>
    <n v="0"/>
    <n v="0"/>
    <n v="4.2697177491845789E-2"/>
    <n v="0"/>
    <n v="0"/>
    <n v="0.6817280336041408"/>
    <n v="0"/>
    <n v="0"/>
    <n v="0.70220270351251146"/>
    <n v="0"/>
    <n v="0.33986525241629534"/>
    <n v="4.1299085702545142"/>
    <n v="0"/>
    <n v="0"/>
    <n v="0"/>
    <n v="0"/>
    <n v="4.0877999503471658E-2"/>
    <n v="0"/>
    <n v="0"/>
    <n v="0"/>
    <n v="0"/>
    <n v="0"/>
    <m/>
    <n v="3.920150214163657E-2"/>
    <n v="0"/>
    <n v="0"/>
    <n v="7.5172314918784511E-2"/>
    <n v="3.920150214163657E-2"/>
    <x v="0"/>
    <m/>
    <x v="6"/>
    <x v="3"/>
    <s v="No root cause"/>
    <s v="No root cause"/>
    <s v=""/>
    <s v="CTR_395"/>
    <m/>
  </r>
  <r>
    <s v="Douala-Grand-Mall-FZ"/>
    <s v="LIT_727"/>
    <s v="Douala"/>
    <m/>
    <m/>
    <s v="LITTORAL"/>
    <s v="Douala"/>
    <s v="ZTE"/>
    <n v="0"/>
    <n v="7.4586297523349707E-2"/>
    <n v="0"/>
    <n v="0"/>
    <n v="0"/>
    <n v="0"/>
    <n v="0"/>
    <n v="0.46028770121535362"/>
    <n v="0"/>
    <n v="0"/>
    <n v="0"/>
    <n v="0"/>
    <n v="0"/>
    <n v="0"/>
    <n v="0"/>
    <n v="0"/>
    <n v="0"/>
    <n v="0"/>
    <n v="0"/>
    <n v="0"/>
    <n v="0"/>
    <n v="0"/>
    <n v="0"/>
    <n v="0.13613515279668278"/>
    <m/>
    <n v="3.9130161828366518E-2"/>
    <n v="0"/>
    <n v="3.8250864469536877E-2"/>
    <n v="5.0411279431431796E-2"/>
    <n v="3.9130161828366518E-2"/>
    <x v="0"/>
    <m/>
    <x v="6"/>
    <x v="3"/>
    <s v="No root cause"/>
    <s v="No root cause"/>
    <s v=""/>
    <s v="LIT_727"/>
    <m/>
  </r>
  <r>
    <s v="Bariki-IHS"/>
    <s v="EXN_167"/>
    <s v="EXTREME-NORD"/>
    <s v="IHS"/>
    <s v="Solar-Gen"/>
    <s v="EXTREME-NORD"/>
    <s v="Bariki"/>
    <s v="NOKIA"/>
    <n v="0.44258307486857673"/>
    <n v="0"/>
    <n v="0.48675141533420735"/>
    <n v="0"/>
    <n v="0"/>
    <n v="2.5862360224589527E-3"/>
    <n v="0"/>
    <n v="0"/>
    <n v="0"/>
    <n v="9.8098607748450719E-4"/>
    <n v="0"/>
    <n v="0.38209586062586709"/>
    <n v="0"/>
    <n v="0"/>
    <n v="0.38209586062586709"/>
    <n v="2.7645971274559804E-3"/>
    <n v="0"/>
    <n v="0"/>
    <n v="0"/>
    <n v="0"/>
    <n v="0"/>
    <n v="0"/>
    <n v="0"/>
    <n v="0"/>
    <m/>
    <n v="3.8793540336883432E-2"/>
    <n v="0"/>
    <n v="0.11555617369696367"/>
    <n v="0"/>
    <n v="3.8793540336883432E-2"/>
    <x v="2"/>
    <m/>
    <x v="6"/>
    <x v="3"/>
    <s v="No root cause"/>
    <s v="No root cause"/>
    <s v="(05-10-2026 ticket): INC-20260510-00013183...Others"/>
    <s v="EXN_167"/>
    <m/>
  </r>
  <r>
    <s v="Mankouotmbou"/>
    <s v="OST_245"/>
    <s v="OUEST"/>
    <s v="CAMUSAT"/>
    <s v="Hybrid Solar - S3"/>
    <s v="OUEST"/>
    <s v="Mankouotmbou"/>
    <s v="NOKIA"/>
    <n v="0"/>
    <n v="0"/>
    <n v="0"/>
    <n v="0"/>
    <n v="0"/>
    <n v="0"/>
    <n v="0"/>
    <n v="0"/>
    <n v="0"/>
    <n v="0"/>
    <n v="0"/>
    <n v="8.8247967514475043E-2"/>
    <n v="0"/>
    <n v="0"/>
    <n v="8.8247967514475043E-2"/>
    <n v="0"/>
    <n v="0.61493566530549348"/>
    <n v="1.6612840400304767"/>
    <n v="0"/>
    <n v="0"/>
    <n v="0"/>
    <n v="0"/>
    <n v="0"/>
    <n v="0"/>
    <m/>
    <n v="3.7703355562975001E-2"/>
    <n v="0.12352173582884708"/>
    <n v="5.976697573365175E-2"/>
    <n v="0"/>
    <n v="3.7703355562975001E-2"/>
    <x v="0"/>
    <m/>
    <x v="6"/>
    <x v="3"/>
    <s v="No root cause"/>
    <s v="No root cause"/>
    <s v=""/>
    <s v="OST_245"/>
    <m/>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0.11594584414139084"/>
    <n v="0.52606261177082436"/>
    <n v="1.2354358750460144"/>
    <n v="0.11594584414139084"/>
    <n v="3.6009023122822337E-2"/>
    <n v="5.6180496699797331E-3"/>
    <n v="0.10934686516395412"/>
    <n v="7.4835988619793056E-2"/>
    <n v="2.0082298185387905E-2"/>
    <n v="0.96635804847146278"/>
    <n v="0.96635804847146278"/>
    <n v="0.12580864245091058"/>
    <n v="3.4831907953874086E-2"/>
    <m/>
    <n v="3.6829436725422368E-2"/>
    <n v="0.11490394030590427"/>
    <n v="6.0829499746693758E-2"/>
    <n v="0"/>
    <n v="3.6829436725422368E-2"/>
    <x v="2"/>
    <m/>
    <x v="1"/>
    <x v="0"/>
    <s v="Defaut GE &amp; Power Cabinet"/>
    <s v="PASSIVE"/>
    <s v="(05-10-2026 ticket): INC-20260510-00009207..._x0009_Rectifiers hanging when load increased (Lack of rectifiers). // Rectifiers reset...._x0009_Rectifiers hanging when load increased (Lack of rectifiers). // Rectifiers reset....Others..._x0009_Rectifiers hanging when load increased (Lack of rectifiers). // Rectifiers reset."/>
    <s v="NRO_023"/>
    <m/>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3.4783667458138214E-3"/>
    <n v="9.8109963725485526E-4"/>
    <n v="7.5987188884182036E-3"/>
    <n v="3.4783667458138214E-3"/>
    <n v="0.12173662680811152"/>
    <n v="0.32455622694334413"/>
    <n v="0.11449595663989919"/>
    <n v="6.2658893288720777E-2"/>
    <n v="0"/>
    <n v="8.4731332308378079E-3"/>
    <n v="8.4731332308378079E-3"/>
    <n v="8.9190876114083977E-4"/>
    <n v="2.8541080356505508E-3"/>
    <m/>
    <n v="3.5815417866481701E-2"/>
    <n v="9.4670855165081988E-2"/>
    <n v="6.6415437787134643E-2"/>
    <n v="0"/>
    <n v="3.5815417866481701E-2"/>
    <x v="0"/>
    <m/>
    <x v="6"/>
    <x v="3"/>
    <s v="No root cause"/>
    <s v="No root cause"/>
    <s v=""/>
    <s v="ADM_064"/>
    <m/>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0.61712550903080687"/>
    <n v="1.4313898639656926"/>
    <n v="3.8924825071937534"/>
    <n v="0.61712550903080687"/>
    <n v="0.63028547567503013"/>
    <n v="0.45353663946261968"/>
    <n v="1.2496614479147046"/>
    <n v="5.4915217677936057E-2"/>
    <n v="0.4236087380929906"/>
    <n v="0.14747826260654678"/>
    <n v="0.14747826260654678"/>
    <n v="1.1331559411007222"/>
    <n v="4.0004911572686985E-2"/>
    <m/>
    <n v="3.5761401551931568E-2"/>
    <n v="0"/>
    <n v="0.10652419690225828"/>
    <n v="0"/>
    <n v="3.5761401551931568E-2"/>
    <x v="2"/>
    <m/>
    <x v="5"/>
    <x v="1"/>
    <s v="Defaut GE &amp; Power Cabinet"/>
    <s v="ACTIVE"/>
    <s v="(05-10-2026 ticket): INC-20260510-00015413...Grid Outage"/>
    <s v="EXN_142"/>
    <m/>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5.8795832584260053"/>
    <n v="0.73698110623143298"/>
    <n v="9.791012119292418"/>
    <n v="5.8795832584260035"/>
    <n v="0.67188307037293815"/>
    <n v="0"/>
    <n v="0.9256583997511646"/>
    <n v="0"/>
    <n v="0"/>
    <n v="0"/>
    <n v="0"/>
    <n v="0"/>
    <n v="0.90145619847445912"/>
    <m/>
    <n v="3.4617887014066123E-2"/>
    <n v="1.3488723427214848E-2"/>
    <n v="1.1794016544774735E-2"/>
    <n v="5.5096723991884596E-2"/>
    <n v="3.4617887014066123E-2"/>
    <x v="0"/>
    <m/>
    <x v="6"/>
    <x v="3"/>
    <s v="No root cause"/>
    <s v="No root cause"/>
    <s v=""/>
    <s v="CTR_875"/>
    <m/>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1.8726832233265207E-3"/>
    <n v="0"/>
    <n v="0"/>
    <n v="1.8726832233265207E-3"/>
    <n v="0.28937414569974862"/>
    <n v="5.0829973204577729E-3"/>
    <n v="0"/>
    <n v="0"/>
    <n v="0"/>
    <n v="0"/>
    <n v="0"/>
    <n v="1.631909666041741E-2"/>
    <n v="0.15338167352960469"/>
    <m/>
    <n v="3.3351596453530363E-2"/>
    <n v="0"/>
    <n v="9.9345995219492028E-2"/>
    <n v="0"/>
    <n v="3.3351596453530363E-2"/>
    <x v="0"/>
    <m/>
    <x v="6"/>
    <x v="3"/>
    <s v="No root cause"/>
    <s v="No root cause"/>
    <s v=""/>
    <s v="LIT_175"/>
    <m/>
  </r>
  <r>
    <s v="LAF-CAMTEL"/>
    <s v="EXN_107"/>
    <s v="EXTREME-NORD"/>
    <s v="CAMUSAT"/>
    <s v="Bad Grid + Solar + GE"/>
    <s v="EXTREME-NORD"/>
    <s v="Laf"/>
    <s v="NOKIA"/>
    <n v="0"/>
    <n v="0"/>
    <n v="0"/>
    <n v="0"/>
    <n v="0"/>
    <n v="0.10275775134102022"/>
    <n v="2.2293847896745003E-2"/>
    <n v="0"/>
    <n v="0"/>
    <n v="0"/>
    <n v="0"/>
    <n v="0.95237708743073757"/>
    <n v="1.1527138383791871E-2"/>
    <n v="8.0796827070620802E-3"/>
    <n v="0.95237708743073757"/>
    <n v="5.6183748074106451E-3"/>
    <n v="0"/>
    <n v="5.8501121245699648E-3"/>
    <n v="0"/>
    <n v="0"/>
    <n v="2.7644371391963413E-3"/>
    <n v="2.7644371391963413E-3"/>
    <n v="1.9048808089802083E-2"/>
    <n v="0"/>
    <m/>
    <n v="3.1962230537453326E-2"/>
    <n v="9.6169602212550307E-3"/>
    <n v="9.1116707075996645E-2"/>
    <n v="0"/>
    <n v="3.1962230537453326E-2"/>
    <x v="2"/>
    <m/>
    <x v="15"/>
    <x v="9"/>
    <s v="fiber AOF"/>
    <s v=""/>
    <s v="(05-10-2026 cells nokia): 09/05/2026: intervention sur un autre site_x000a_08/05/2026 : Access recue et valider par camtel || FME etait sur le site de Tchevi ce jour il interviendra demain sur Laf camtel || ETA: 09/04/2026 _x000a_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10-2026 cells nokia): 09/05/2026: Escalade faite au RM||Feedback FME|| Intervention sur un autre site_x000a_08/05/2026 : Access recue et valider par camtel || FME etait sur le site de Tchevi ce jour il interviendra demain sur Laf camtel || ETA: 09/04/2026 _x000a_04/05/2026 : Feedback Camtel attendu_x000a_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5-10-2026 ticket): INC-20260510-00013472...Grid Outage"/>
    <s v="EXN_107"/>
    <m/>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20.872980712432899"/>
    <n v="3.1427904906216027"/>
    <n v="0"/>
    <n v="20.872980712432899"/>
    <n v="23.567950221583022"/>
    <n v="2.2602573102419004"/>
    <n v="5.6502776564992452"/>
    <n v="4.3140200837249916"/>
    <n v="18.987545408109391"/>
    <n v="24.6521267974192"/>
    <n v="24.6521267974192"/>
    <n v="1.6772642702028633"/>
    <n v="17.726765886774363"/>
    <m/>
    <n v="3.1568088621790724E-2"/>
    <n v="0"/>
    <n v="0"/>
    <n v="6.0534575708028754E-2"/>
    <n v="3.1568088621790724E-2"/>
    <x v="0"/>
    <m/>
    <x v="6"/>
    <x v="3"/>
    <s v="No root cause"/>
    <s v="No root cause"/>
    <s v=""/>
    <s v="LIT_825"/>
    <m/>
  </r>
  <r>
    <s v="Douroum-IHS"/>
    <s v="NRD_122"/>
    <s v="NORD"/>
    <s v="IHS"/>
    <s v="Grid-Gen"/>
    <s v="NORD"/>
    <s v="Douroum"/>
    <s v="NOKIA"/>
    <n v="0"/>
    <n v="0"/>
    <n v="0"/>
    <n v="0"/>
    <n v="0"/>
    <n v="1.0701666299831919E-3"/>
    <n v="0"/>
    <n v="0"/>
    <n v="0"/>
    <n v="1.997322350721719"/>
    <n v="0"/>
    <n v="0"/>
    <n v="0.14376696406804423"/>
    <n v="0"/>
    <n v="0"/>
    <n v="0"/>
    <n v="0"/>
    <n v="0"/>
    <n v="3.5761401551931575E-2"/>
    <n v="0"/>
    <n v="2.5860863560224117E-3"/>
    <n v="2.5860863560224117E-3"/>
    <n v="0"/>
    <n v="0"/>
    <m/>
    <n v="3.1302373927002636E-2"/>
    <n v="0"/>
    <n v="9.324187808651592E-2"/>
    <n v="0"/>
    <n v="3.1302373927002636E-2"/>
    <x v="0"/>
    <m/>
    <x v="1"/>
    <x v="0"/>
    <s v="Defaut GE &amp; Power Cabinet"/>
    <s v="PASSIVE"/>
    <s v="(05-10-2026 ticket): INC-20260510-00015047...Grid Outage"/>
    <s v="NRD_122"/>
    <m/>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0"/>
    <n v="0"/>
    <n v="0"/>
    <n v="0"/>
    <n v="3.2812081803956938"/>
    <n v="6.1629826528894256"/>
    <n v="3.9912846124175796E-2"/>
    <n v="0.15550915744757351"/>
    <n v="0.15815753538429794"/>
    <n v="1.7838175222816795E-3"/>
    <n v="1.7838175222816795E-3"/>
    <n v="6.2728472067287766E-2"/>
    <n v="3.0317648029141189E-2"/>
    <m/>
    <n v="3.0517394547068727E-2"/>
    <n v="6.7443617136074246E-2"/>
    <n v="4.6225144699845885E-2"/>
    <n v="1.0293874969008404E-2"/>
    <n v="3.0517394547068727E-2"/>
    <x v="0"/>
    <m/>
    <x v="1"/>
    <x v="0"/>
    <s v="Defaut GE &amp; Power Cabinet"/>
    <s v="PASSIVE"/>
    <s v="(05-10-2026 ticket): INC-20260510-00013961...Grid Outage"/>
    <s v="ADM_063"/>
    <m/>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2.7647571342348473E-3"/>
    <n v="0"/>
    <n v="0.24627156105439338"/>
    <n v="2.7647571342348473E-3"/>
    <n v="9.7737725843695025E-3"/>
    <n v="3.2282745856006073E-2"/>
    <n v="6.9218976293045575E-2"/>
    <n v="5.9572609069053047E-2"/>
    <n v="6.3851954395613897E-3"/>
    <n v="8.2505072296273338E-2"/>
    <n v="8.2505072296273338E-2"/>
    <n v="4.459027624929111E-3"/>
    <n v="4.726569282424823E-3"/>
    <m/>
    <n v="2.7824332379557688E-2"/>
    <n v="0"/>
    <n v="8.2881669410235753E-2"/>
    <n v="0"/>
    <n v="2.7824332379557688E-2"/>
    <x v="2"/>
    <m/>
    <x v="1"/>
    <x v="0"/>
    <s v="Defaut GE &amp; Power Cabinet"/>
    <s v="PASSIVE"/>
    <s v="(05-10-2026 ticket): INC-20260510-00014081...Grid Outage"/>
    <s v="EXN_041"/>
    <m/>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0"/>
    <n v="0"/>
    <n v="0"/>
    <n v="0"/>
    <n v="0"/>
    <n v="1.0045007751472057"/>
    <n v="0.14541100888706054"/>
    <n v="0"/>
    <n v="2.9661118366139046E-2"/>
    <n v="7.6690836764803927E-3"/>
    <n v="7.6690836764803927E-3"/>
    <n v="0.11712672677580922"/>
    <n v="2.8768925772782852E-2"/>
    <m/>
    <n v="2.7556790722062144E-2"/>
    <n v="0"/>
    <n v="8.208473028129179E-2"/>
    <n v="0"/>
    <n v="2.7556790722062144E-2"/>
    <x v="0"/>
    <m/>
    <x v="6"/>
    <x v="3"/>
    <s v="No root cause"/>
    <s v="No root cause"/>
    <s v="(05-10-2026 ticket): INC-20260510-00013587...Others"/>
    <s v="NRD_091"/>
    <m/>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1.1931667394337845E-2"/>
    <n v="2.3768922590706802"/>
    <n v="1.1236099339959449E-2"/>
    <n v="1.1931667394337845E-2"/>
    <n v="2.0046628028752903E-2"/>
    <n v="1.9244049504470163E-2"/>
    <n v="0.25243769850442166"/>
    <n v="0.27380412232866197"/>
    <n v="7.5620732065758162E-3"/>
    <n v="6.6863708611917358E-2"/>
    <n v="6.6863708611917358E-2"/>
    <n v="1.4268062653917815E-3"/>
    <n v="6.4206281942625276E-4"/>
    <m/>
    <n v="2.6485091301333058E-2"/>
    <n v="0.11802632998812992"/>
    <n v="2.8688148352153164E-2"/>
    <n v="0"/>
    <n v="2.6485091301333058E-2"/>
    <x v="2"/>
    <m/>
    <x v="6"/>
    <x v="3"/>
    <s v="No root cause"/>
    <s v="No root cause"/>
    <s v=""/>
    <s v="NRO_259"/>
    <m/>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3.7637589679462282E-3"/>
    <n v="7.1352700891280868E-4"/>
    <n v="7.6879097645323902E-3"/>
    <n v="3.7637589679462282E-3"/>
    <n v="0.12152265232188404"/>
    <n v="0.32444924744249404"/>
    <n v="0.11633315552091626"/>
    <n v="6.2088129492881797E-2"/>
    <n v="0"/>
    <n v="7.3136518413547498E-3"/>
    <n v="7.3136518413547498E-3"/>
    <n v="1.3378631417112596E-3"/>
    <n v="3.8352076729055774E-3"/>
    <m/>
    <n v="2.6380238217334481E-2"/>
    <n v="5.4204684883437451E-2"/>
    <n v="5.5523305990044347E-2"/>
    <n v="0"/>
    <n v="2.6380238217334481E-2"/>
    <x v="0"/>
    <m/>
    <x v="6"/>
    <x v="3"/>
    <s v="No root cause"/>
    <s v="No root cause"/>
    <s v="(05-10-2026 ticket): INC-20260510-00013160...Auto TT closure RCA...Others"/>
    <s v="CTR_169"/>
    <m/>
  </r>
  <r>
    <s v="Garoua-Boulai-new"/>
    <s v="EST_118"/>
    <s v="CENTRE"/>
    <s v="IHS"/>
    <s v="Grid-Gen"/>
    <s v="EST"/>
    <s v="Garoua-Boulai"/>
    <s v="ZTE"/>
    <n v="2.6928114646737038"/>
    <n v="0"/>
    <n v="0"/>
    <n v="0.53253760347912427"/>
    <n v="0"/>
    <n v="0"/>
    <n v="0"/>
    <n v="8.6845290698893322E-17"/>
    <n v="0"/>
    <n v="0"/>
    <n v="0"/>
    <n v="0"/>
    <n v="0"/>
    <n v="0"/>
    <n v="0"/>
    <n v="0"/>
    <n v="0"/>
    <n v="0"/>
    <n v="0"/>
    <n v="0"/>
    <n v="7.8188983343463109E-2"/>
    <n v="7.8188983343463109E-2"/>
    <n v="8.6845290698893322E-17"/>
    <n v="0"/>
    <m/>
    <n v="2.6342410674793544E-2"/>
    <n v="0"/>
    <n v="0"/>
    <n v="5.051388040720782E-2"/>
    <n v="2.6342410674793544E-2"/>
    <x v="0"/>
    <m/>
    <x v="5"/>
    <x v="1"/>
    <s v="fiber AOF"/>
    <s v="ACTIVE"/>
    <s v="(05-10-2026 groupe whatsapp front office ) impacted by EST_055_Z_Gado-Badzere(EST-055), RFO/RCA: Brins de fibre rongés dans une chambre optique à 84 mètres"/>
    <s v="EST_055"/>
    <s v="impacted by EST_055_Z_Gado-Badzere(EST-055), RFO/RCA: Brins de fibre rongés dans une chambre optique à 84 mètres"/>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2.9432369736562512E-3"/>
    <n v="7.1352700891280868E-4"/>
    <n v="8.0267917370899482E-3"/>
    <n v="2.9432369736562512E-3"/>
    <n v="0.12227177206479596"/>
    <n v="0.33019231299049356"/>
    <n v="0.11674356362106866"/>
    <n v="5.9323774933050064E-2"/>
    <n v="2.6757262834221777E-4"/>
    <n v="8.2055606024955888E-3"/>
    <n v="8.2055606024955888E-3"/>
    <n v="2.6757262834225196E-3"/>
    <n v="2.8541080356507221E-3"/>
    <m/>
    <n v="2.6059340999089232E-2"/>
    <n v="4.3838351138448257E-2"/>
    <n v="5.8976908754975466E-2"/>
    <n v="0"/>
    <n v="2.6059340999089232E-2"/>
    <x v="0"/>
    <m/>
    <x v="6"/>
    <x v="3"/>
    <s v="No root cause"/>
    <s v="No root cause"/>
    <s v=""/>
    <s v="ADM_067"/>
    <m/>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5.6190251951872558E-3"/>
    <n v="8.8298967352942112E-3"/>
    <n v="1.0792096009804093E-2"/>
    <n v="5.6190251951872576E-3"/>
    <n v="3.0003510324951545E-2"/>
    <n v="2.9610488251830585E-2"/>
    <n v="0.19570900928540297"/>
    <n v="0.12187754675483665"/>
    <n v="1.0524523381461703E-2"/>
    <n v="1.3467806808699235E-2"/>
    <n v="1.3467806808699235E-2"/>
    <n v="3.6568259206773749E-3"/>
    <n v="8.4552516989391327E-3"/>
    <m/>
    <n v="2.4525895870934726E-2"/>
    <n v="1.0616124919567241E-2"/>
    <n v="6.8540731796322391E-2"/>
    <n v="0"/>
    <n v="2.4525895870934726E-2"/>
    <x v="0"/>
    <m/>
    <x v="6"/>
    <x v="3"/>
    <s v="No root cause"/>
    <s v="No root cause"/>
    <s v=""/>
    <s v="ADM_065"/>
    <m/>
  </r>
  <r>
    <s v="Banefo-Baleng"/>
    <s v="OST_193"/>
    <s v="OUEST"/>
    <s v="IHS"/>
    <s v="Gen Only"/>
    <s v="OUEST"/>
    <s v="Banefo-Baleng"/>
    <s v="NOKIA"/>
    <n v="0"/>
    <n v="0"/>
    <n v="0"/>
    <n v="0"/>
    <n v="0"/>
    <n v="1.6040031808880086"/>
    <n v="0"/>
    <n v="0"/>
    <n v="1.6239855255648601"/>
    <n v="0"/>
    <n v="8.6143428273022515E-2"/>
    <n v="5.1971418216891649E-2"/>
    <n v="8.8194462279522989E-2"/>
    <n v="0"/>
    <n v="3.8684284870431719E-2"/>
    <n v="6.4438137960751277E-2"/>
    <n v="1.908353379961358E-2"/>
    <n v="6.2886486147137821E-2"/>
    <n v="2.1812300782175231E-2"/>
    <n v="1.5623528606038606E-2"/>
    <n v="6.6881543690238262E-3"/>
    <n v="6.6881543690238262E-3"/>
    <n v="2.8982002265768404E-2"/>
    <n v="3.3137575513721672E-2"/>
    <m/>
    <n v="2.4077355728484462E-2"/>
    <n v="2.8725985076476068E-2"/>
    <n v="5.950134473039087E-2"/>
    <n v="0"/>
    <n v="2.4077355728484462E-2"/>
    <x v="0"/>
    <m/>
    <x v="6"/>
    <x v="3"/>
    <s v="No root cause"/>
    <s v="No root cause"/>
    <s v="(05-10-2026 ticket): INC-20260510-00012526...Transmission Board fault"/>
    <s v="OST_193"/>
    <m/>
  </r>
  <r>
    <s v="Akwa-Palace-Micro"/>
    <s v="LIT_705"/>
    <s v="Douala"/>
    <s v="CAMUSAT"/>
    <s v="Good Grid no GE - 8h"/>
    <s v="LITTORAL"/>
    <s v="Douala"/>
    <s v="ZTE"/>
    <n v="0"/>
    <n v="2.3542303378962601E-2"/>
    <n v="0"/>
    <n v="0"/>
    <n v="0"/>
    <n v="0"/>
    <n v="0"/>
    <n v="2.3845499710358289E-2"/>
    <n v="0"/>
    <n v="2.3916840023627997E-2"/>
    <n v="0"/>
    <n v="2.4023850493532388E-2"/>
    <n v="0"/>
    <n v="2.377415939708875E-2"/>
    <n v="2.4023850493532388E-2"/>
    <n v="2.4059520650167074E-2"/>
    <n v="0"/>
    <n v="7.1429488661170576E-2"/>
    <n v="0"/>
    <n v="0"/>
    <n v="0"/>
    <n v="0"/>
    <n v="0"/>
    <n v="0"/>
    <m/>
    <n v="2.386333478867575E-2"/>
    <n v="5.8825821613131421E-2"/>
    <n v="0"/>
    <n v="2.9651681999356527E-2"/>
    <n v="2.386333478867575E-2"/>
    <x v="0"/>
    <m/>
    <x v="6"/>
    <x v="3"/>
    <s v="No root cause"/>
    <s v="No root cause"/>
    <s v=""/>
    <s v="LIT_705"/>
    <m/>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2.6222055639430163E-3"/>
    <n v="9.9893781247772685E-3"/>
    <n v="7.0460792130125323E-3"/>
    <n v="2.6222055639430163E-3"/>
    <n v="3.5585843384715259E-2"/>
    <n v="4.229095024268599E-2"/>
    <n v="0.31528656034760449"/>
    <n v="0.16930029743135061"/>
    <n v="5.7082160713014425E-3"/>
    <n v="1.2218840337087422E-2"/>
    <n v="1.2218840337087422E-2"/>
    <n v="2.3902721231815515E-3"/>
    <n v="5.6190251951872576E-3"/>
    <m/>
    <n v="2.0655023241141369E-2"/>
    <n v="1.2489558728902637E-2"/>
    <n v="5.1538379722816281E-2"/>
    <n v="3.0096286227720872E-3"/>
    <n v="2.0655023241141369E-2"/>
    <x v="0"/>
    <m/>
    <x v="6"/>
    <x v="3"/>
    <s v="No root cause"/>
    <s v="No root cause"/>
    <s v=""/>
    <s v="ADM_066"/>
    <m/>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1.7443960841108885E-2"/>
    <n v="0"/>
    <n v="0"/>
    <n v="1.7443960841108885E-2"/>
    <n v="0.19435826301714176"/>
    <n v="8.4253393274438206"/>
    <n v="2.6706294460316977"/>
    <n v="1.6185304979931714"/>
    <n v="1.3378631417112596E-3"/>
    <n v="3.4549349400202038E-2"/>
    <n v="3.4549349400202038E-2"/>
    <n v="2.140581026737913E-3"/>
    <n v="0"/>
    <m/>
    <n v="2.0565847849553977E-2"/>
    <n v="2.2481205712024748E-3"/>
    <n v="5.1538379722816288E-2"/>
    <n v="5.6430536676968426E-3"/>
    <n v="2.0565847849553977E-2"/>
    <x v="0"/>
    <m/>
    <x v="6"/>
    <x v="3"/>
    <s v="No root cause"/>
    <s v="No root cause"/>
    <s v=""/>
    <s v="ADM_109"/>
    <m/>
  </r>
  <r>
    <s v="Ngd-Bamyanga2-IHS"/>
    <s v="ADM_136"/>
    <s v="Ngaoundere"/>
    <s v="IHS"/>
    <s v="Grid-Gen"/>
    <s v="ADAMAOUA"/>
    <s v="Ngaoundere"/>
    <s v="Huawei"/>
    <n v="0"/>
    <n v="0"/>
    <n v="0"/>
    <n v="0"/>
    <n v="5.0829973204578353E-3"/>
    <n v="0"/>
    <n v="0"/>
    <n v="0"/>
    <n v="0"/>
    <n v="0"/>
    <n v="0"/>
    <n v="0"/>
    <n v="0"/>
    <n v="0"/>
    <n v="0"/>
    <n v="0"/>
    <n v="0"/>
    <n v="0"/>
    <n v="0"/>
    <n v="0"/>
    <n v="0"/>
    <n v="0"/>
    <n v="0"/>
    <n v="0"/>
    <m/>
    <n v="2.0563845299957476E-2"/>
    <n v="1.1240602856012374E-2"/>
    <n v="5.6473151293219212E-2"/>
    <n v="0"/>
    <n v="2.0563845299957476E-2"/>
    <x v="0"/>
    <m/>
    <x v="6"/>
    <x v="3"/>
    <s v="No root cause"/>
    <s v="No root cause"/>
    <s v=""/>
    <s v="ADM_136"/>
    <m/>
  </r>
  <r>
    <s v="CTR_228_N_Evodoula"/>
    <s v="CTR_228"/>
    <s v="CENTRE"/>
    <s v="IHS"/>
    <s v="Grid-Gen"/>
    <s v="CENTRE"/>
    <s v="Evodoula"/>
    <s v="NOKIA"/>
    <n v="0"/>
    <n v="0"/>
    <n v="1.694332440152591E-3"/>
    <n v="0"/>
    <n v="1.3376308738047311E-3"/>
    <n v="0"/>
    <n v="1.9563165861944827"/>
    <n v="7.7473387376578016"/>
    <n v="7.7582590680672341E-3"/>
    <n v="0"/>
    <n v="0"/>
    <n v="0"/>
    <n v="0"/>
    <n v="4.280418796175002E-3"/>
    <n v="0"/>
    <n v="3.8987481201827739E-2"/>
    <n v="3.7504093143843171"/>
    <n v="0"/>
    <n v="0"/>
    <n v="4.458769579348975E-2"/>
    <n v="0.30012869792513758"/>
    <n v="0.30012869792513758"/>
    <n v="0"/>
    <n v="0.1492261002816524"/>
    <m/>
    <n v="1.9743431697356761E-2"/>
    <n v="0"/>
    <n v="5.8173189714087969E-2"/>
    <n v="4.1040390310403209E-4"/>
    <n v="1.9743431697356761E-2"/>
    <x v="0"/>
    <m/>
    <x v="6"/>
    <x v="3"/>
    <s v="No root cause"/>
    <s v="No root cause"/>
    <s v=""/>
    <s v="CTR_228"/>
    <m/>
  </r>
  <r>
    <s v="Mbeng"/>
    <s v="CTR_385"/>
    <s v="CENTRE"/>
    <s v="IHS"/>
    <s v="Grid-Gen"/>
    <s v="CENTRE"/>
    <s v="Mbeng"/>
    <s v="NOKIA"/>
    <n v="0"/>
    <n v="0"/>
    <n v="3.1782563028780554E-2"/>
    <n v="0"/>
    <n v="0"/>
    <n v="0"/>
    <n v="0"/>
    <n v="0"/>
    <n v="1.4652044552874499"/>
    <n v="3.6198121058727168"/>
    <n v="0"/>
    <n v="1.6051570485658829E-3"/>
    <n v="0"/>
    <n v="0"/>
    <n v="1.6051570485658825E-3"/>
    <n v="0"/>
    <n v="0"/>
    <n v="0"/>
    <n v="0"/>
    <n v="0"/>
    <n v="0"/>
    <n v="0"/>
    <n v="0"/>
    <n v="0"/>
    <m/>
    <n v="1.9083533799613497E-2"/>
    <n v="6.244779364451318E-2"/>
    <n v="3.0281934371716439E-2"/>
    <n v="0"/>
    <n v="1.9083533799613497E-2"/>
    <x v="0"/>
    <m/>
    <x v="6"/>
    <x v="3"/>
    <s v="No root cause"/>
    <s v="No root cause"/>
    <s v="(05-10-2026 ticket): INC-20260510-00018555...Others"/>
    <s v="CTR_385"/>
    <m/>
  </r>
  <r>
    <s v="Wada-MTN-IHS"/>
    <s v="ADM_099"/>
    <s v="ADAMAOUA"/>
    <s v="IHS"/>
    <s v="Solar-Gen"/>
    <s v="ADAMAOUA"/>
    <s v="Wada"/>
    <s v="NOKIA"/>
    <n v="1.4270540178252754E-3"/>
    <n v="1.0434850602975347E-2"/>
    <n v="0"/>
    <n v="0"/>
    <n v="0"/>
    <n v="0"/>
    <n v="2.3601082232077852E-2"/>
    <n v="7.2865247448749559E-2"/>
    <n v="1.448375582586303E-2"/>
    <n v="1.2485999961061704E-3"/>
    <n v="1.9071934099086151E-2"/>
    <n v="0"/>
    <n v="0"/>
    <n v="0"/>
    <n v="0"/>
    <n v="3.2765795114880834E-2"/>
    <n v="0.38898795430987454"/>
    <n v="0"/>
    <n v="1.1058987247257355E-3"/>
    <n v="0"/>
    <n v="0"/>
    <n v="0"/>
    <n v="1.2486722655972442E-3"/>
    <n v="0"/>
    <m/>
    <n v="1.8906648800165224E-2"/>
    <n v="2.0482876315400324E-2"/>
    <n v="3.7723968663092827E-2"/>
    <n v="6.3612604981315235E-3"/>
    <n v="1.8906648800165224E-2"/>
    <x v="0"/>
    <m/>
    <x v="1"/>
    <x v="0"/>
    <s v="Defaut GE &amp; Power Cabinet"/>
    <s v="PASSIVE"/>
    <s v="(05-10-2026 ticket): INC-20260510-00014430...Grid Outage"/>
    <s v="ADM_099"/>
    <m/>
  </r>
  <r>
    <s v="Ngomedzap"/>
    <s v="CTR_188"/>
    <s v="CENTRE"/>
    <s v="CAMUSAT"/>
    <s v="Bad Grid + Solar + GE"/>
    <s v="CENTRE"/>
    <s v="Ngomedzap"/>
    <s v="NOKIA"/>
    <n v="18.542340338678692"/>
    <n v="13.745846130854471"/>
    <n v="0"/>
    <n v="0"/>
    <n v="7.5442381282584681E-2"/>
    <n v="5.4445598000339057"/>
    <n v="18.542178018836168"/>
    <n v="18.542502658521219"/>
    <n v="18.542178018836168"/>
    <n v="8.0829600918532165"/>
    <n v="0"/>
    <n v="0"/>
    <n v="0"/>
    <n v="0"/>
    <n v="0"/>
    <n v="8.1114827941432459"/>
    <n v="18.490178579072179"/>
    <n v="18.489964558132368"/>
    <n v="18.490339094777031"/>
    <n v="18.490392600011983"/>
    <n v="4.1798467895432223"/>
    <n v="4.1798467895432223"/>
    <n v="0.43155539004602878"/>
    <n v="0"/>
    <m/>
    <n v="1.8762502389900376E-2"/>
    <n v="6.0199673073310714E-2"/>
    <n v="3.0281934371716439E-2"/>
    <n v="0"/>
    <n v="1.8762502389900376E-2"/>
    <x v="0"/>
    <m/>
    <x v="6"/>
    <x v="3"/>
    <s v="No root cause"/>
    <s v="No root cause"/>
    <s v=""/>
    <s v="CTR_188"/>
    <m/>
  </r>
  <r>
    <s v="Omeng"/>
    <s v="LIT_136"/>
    <s v="LITTORAL"/>
    <s v="IHS"/>
    <s v="Grid-Gen"/>
    <s v="LITTORAL"/>
    <s v="Omeng"/>
    <s v="NOKIA"/>
    <n v="8.9175391586982075E-4"/>
    <n v="2.8536125307832214E-3"/>
    <n v="0"/>
    <n v="5.3560431444566639E-2"/>
    <n v="4.7440393605066369E-2"/>
    <n v="0"/>
    <n v="0"/>
    <n v="3.7507835305672234E-2"/>
    <n v="0.12661824095855131"/>
    <n v="2.8862717160186336E-2"/>
    <n v="0"/>
    <n v="1.6965083197073338"/>
    <n v="0"/>
    <n v="0.53906302914439586"/>
    <n v="1.6965083197073336"/>
    <n v="6.1871858151278658E-2"/>
    <n v="0"/>
    <n v="0"/>
    <n v="1.9155503744098596E-2"/>
    <n v="0"/>
    <n v="0.11937017917833091"/>
    <n v="0.11937017917833091"/>
    <n v="0"/>
    <n v="0"/>
    <m/>
    <n v="1.8388564410981193E-2"/>
    <n v="5.6327909867350895E-2"/>
    <n v="3.0814979652523812E-2"/>
    <n v="0"/>
    <n v="1.8388564410981193E-2"/>
    <x v="0"/>
    <m/>
    <x v="6"/>
    <x v="3"/>
    <s v="No root cause"/>
    <s v="No root cause"/>
    <s v="(05-10-2026 cells nokia): 09/05/2026 : Need BO RAN analysis "/>
    <s v="LIT_136"/>
    <m/>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0"/>
    <n v="0"/>
    <n v="1.0778838028234741"/>
    <n v="0"/>
    <n v="1.7836110499716443E-3"/>
    <n v="2.1688693852738396E-2"/>
    <n v="3.0321387849518637E-3"/>
    <n v="1.3020360664792934E-2"/>
    <n v="2.6754165749574665E-3"/>
    <n v="2.8536125307832214E-3"/>
    <n v="2.8536125307832214E-3"/>
    <n v="2.2312410663598251E-2"/>
    <n v="1.2485277349802194E-3"/>
    <m/>
    <n v="1.7448312171797691E-2"/>
    <n v="0"/>
    <n v="5.1535397005082625E-2"/>
    <n v="2.8243186679513939E-4"/>
    <n v="1.7448312171797691E-2"/>
    <x v="2"/>
    <m/>
    <x v="6"/>
    <x v="3"/>
    <s v="No root cause"/>
    <s v="No root cause"/>
    <s v=""/>
    <s v="EXN_273"/>
    <m/>
  </r>
  <r>
    <s v="Mayo-Djinga-FH"/>
    <s v="OST_093"/>
    <s v="OUEST"/>
    <s v="IHS"/>
    <s v="Solar-Gen"/>
    <s v="OUEST"/>
    <s v="Mayo-Djinga"/>
    <s v="NOKIA"/>
    <n v="0"/>
    <n v="3.5674285603023661E-4"/>
    <n v="0"/>
    <n v="1.516327900725447E-2"/>
    <n v="7.0806411614404889E-3"/>
    <n v="0"/>
    <n v="3.581979737795312"/>
    <n v="5.591431096004432"/>
    <n v="3.5107092715886501"/>
    <n v="0"/>
    <n v="0"/>
    <n v="0"/>
    <n v="0"/>
    <n v="0"/>
    <n v="0"/>
    <n v="0"/>
    <n v="1.5827895810332275"/>
    <n v="0"/>
    <n v="0"/>
    <n v="0"/>
    <n v="4.4946162595927076E-2"/>
    <n v="4.4946162595927076E-2"/>
    <n v="8.9190876114083977E-4"/>
    <n v="0"/>
    <m/>
    <n v="1.6534552416689389E-2"/>
    <n v="0"/>
    <n v="3.6926983409646404E-2"/>
    <n v="7.9344754600349059E-3"/>
    <n v="1.6534552416689389E-2"/>
    <x v="0"/>
    <m/>
    <x v="6"/>
    <x v="3"/>
    <s v="No root cause"/>
    <s v="No root cause"/>
    <s v=""/>
    <s v="OST_093"/>
    <m/>
  </r>
  <r>
    <s v="Canal-Olympia-1"/>
    <s v="LIT_674"/>
    <s v="Douala"/>
    <s v="CAMUSAT"/>
    <s v="Good Grid no GE - 8h"/>
    <s v="LITTORAL"/>
    <s v="Douala"/>
    <s v="ZTE"/>
    <n v="0"/>
    <n v="0"/>
    <n v="0"/>
    <n v="0"/>
    <n v="7.722588911432432E-2"/>
    <n v="7.7439910054132935E-2"/>
    <n v="0"/>
    <n v="0.13219360048853881"/>
    <n v="7.9401768669046482E-2"/>
    <n v="7.8991561867746612E-2"/>
    <n v="0.10075035741496964"/>
    <n v="7.1126292329774826E-2"/>
    <n v="7.1607839444344581E-2"/>
    <n v="7.9366098512411998E-2"/>
    <n v="7.1126292329774826E-2"/>
    <n v="0.32689915047954993"/>
    <n v="0"/>
    <n v="0.12327606132984062"/>
    <n v="0.14929744059492134"/>
    <n v="7.0341548883809724E-2"/>
    <n v="0.11787203259966932"/>
    <n v="0.11787203259966932"/>
    <n v="0.23515550761486484"/>
    <n v="0.1390601056407359"/>
    <m/>
    <n v="1.6051570485656259E-2"/>
    <n v="0"/>
    <n v="0"/>
    <n v="3.0780292732895894E-2"/>
    <n v="1.6051570485656259E-2"/>
    <x v="0"/>
    <m/>
    <x v="6"/>
    <x v="3"/>
    <s v="No root cause"/>
    <s v="No root cause"/>
    <s v=""/>
    <s v="LIT_674"/>
    <m/>
  </r>
  <r>
    <s v="Douggoy"/>
    <s v="EXN_002"/>
    <s v="Maroua"/>
    <s v="IHS"/>
    <s v="Grid-Gen"/>
    <s v="EXTREME-NORD"/>
    <s v="Maroua"/>
    <s v="Huawei"/>
    <n v="5.9747512363276288E-3"/>
    <n v="3.7453664466531402E-3"/>
    <n v="4.0485627780488712E-2"/>
    <n v="8.0257852428281581E-4"/>
    <n v="0"/>
    <n v="0"/>
    <n v="0"/>
    <n v="5.7964004531536693E-3"/>
    <n v="0"/>
    <n v="5.974751236327628E-3"/>
    <n v="0"/>
    <n v="0"/>
    <n v="0"/>
    <n v="0"/>
    <n v="0"/>
    <n v="0"/>
    <n v="1.0681428404288409"/>
    <n v="0"/>
    <n v="0"/>
    <n v="0"/>
    <n v="0"/>
    <n v="0"/>
    <n v="0"/>
    <n v="1.542734274454746E-2"/>
    <m/>
    <n v="1.5587858449404022E-2"/>
    <n v="2.4979117457805274E-3"/>
    <n v="4.5369775356923062E-2"/>
    <n v="0"/>
    <n v="1.5587858449404022E-2"/>
    <x v="0"/>
    <m/>
    <x v="6"/>
    <x v="3"/>
    <s v="No root cause"/>
    <s v="No root cause"/>
    <s v=""/>
    <s v="EXN_002"/>
    <m/>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6.7594509208018985E-3"/>
    <n v="1.2353903162956008"/>
    <n v="7.0983611703236277E-3"/>
    <n v="6.7594509208018985E-3"/>
    <n v="6.9200103871496516E-3"/>
    <n v="6.723824525658271E-3"/>
    <n v="6.7951648389277539E-3"/>
    <n v="6.7594511272239532E-3"/>
    <n v="6.6168140557538802E-3"/>
    <n v="6.7059894473408214E-3"/>
    <n v="6.7059894473408214E-3"/>
    <n v="6.723824525658271E-3"/>
    <n v="6.902175308832339E-3"/>
    <m/>
    <n v="1.5587815513601236E-2"/>
    <n v="8.2431087610757414E-3"/>
    <n v="3.1875720391280726E-2"/>
    <n v="7.1135853206613477E-3"/>
    <n v="1.5587815513601236E-2"/>
    <x v="0"/>
    <m/>
    <x v="6"/>
    <x v="3"/>
    <s v="No root cause"/>
    <s v="No root cause"/>
    <s v=""/>
    <s v="EST_053"/>
    <m/>
  </r>
  <r>
    <s v="Maroua-Douggoy-Lopere-IHS"/>
    <s v="EXN_115"/>
    <s v="Maroua"/>
    <s v="IHS"/>
    <s v="Grid-Gen"/>
    <s v="EXTREME-NORD"/>
    <s v="Maroua"/>
    <s v="Huawei"/>
    <n v="0"/>
    <n v="0"/>
    <n v="0"/>
    <n v="0"/>
    <n v="0"/>
    <n v="0"/>
    <n v="0"/>
    <n v="0"/>
    <n v="0"/>
    <n v="0.5637668256128846"/>
    <n v="0"/>
    <n v="0"/>
    <n v="0"/>
    <n v="0"/>
    <n v="0"/>
    <n v="0"/>
    <n v="0"/>
    <n v="0"/>
    <n v="0"/>
    <n v="0"/>
    <n v="0"/>
    <n v="0"/>
    <n v="0"/>
    <n v="1.4446413437090685E-2"/>
    <m/>
    <n v="1.5320332274643082E-2"/>
    <n v="3.7468676186707909E-3"/>
    <n v="4.4041620340619696E-2"/>
    <n v="0"/>
    <n v="1.5320332274643082E-2"/>
    <x v="0"/>
    <m/>
    <x v="6"/>
    <x v="3"/>
    <s v="No root cause"/>
    <s v="No root cause"/>
    <s v=""/>
    <s v="EXN_115"/>
    <m/>
  </r>
  <r>
    <s v="Kribi-Bwambe-II"/>
    <s v="SUD_093"/>
    <s v="CENTRE"/>
    <s v="CAMUSAT"/>
    <s v="Good Grid + GE"/>
    <s v="SUD"/>
    <s v="Kribi"/>
    <s v="ZTE"/>
    <n v="8.3055819514714635"/>
    <n v="0"/>
    <n v="0"/>
    <n v="3.6798046987583928"/>
    <n v="6.5126750334586063"/>
    <n v="0"/>
    <n v="0"/>
    <n v="0"/>
    <n v="3.1175360197241697"/>
    <n v="0"/>
    <n v="0"/>
    <n v="1.0005478936059124E-2"/>
    <n v="0.84515085622644037"/>
    <n v="0"/>
    <n v="1.0005478936059124E-2"/>
    <n v="3.4047164507909178E-2"/>
    <n v="9.371334891405775"/>
    <n v="0"/>
    <n v="0"/>
    <n v="0"/>
    <n v="0"/>
    <n v="0"/>
    <n v="2.6191347561445411"/>
    <n v="0"/>
    <m/>
    <n v="1.3840020774299728E-2"/>
    <n v="0"/>
    <n v="0"/>
    <n v="2.6539452400809082E-2"/>
    <n v="1.3840020774299728E-2"/>
    <x v="0"/>
    <m/>
    <x v="6"/>
    <x v="3"/>
    <s v="No root cause"/>
    <s v="No root cause"/>
    <s v=""/>
    <s v="SUD_093"/>
    <m/>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3.4965916285194933"/>
    <n v="1.4270540178252754E-3"/>
    <n v="1.1294070312528155"/>
    <n v="3.4965916285194933"/>
    <n v="4.1919711773619811E-3"/>
    <n v="4.6336834168871237E-2"/>
    <n v="1.5875612588393706"/>
    <n v="4.6927918173086463"/>
    <n v="2.2238084181576596"/>
    <n v="0"/>
    <n v="0"/>
    <n v="1.5162448939392906E-3"/>
    <n v="1.3378631417112596E-3"/>
    <m/>
    <n v="1.2414639002950294E-2"/>
    <n v="0"/>
    <n v="3.6661321658497933E-2"/>
    <n v="2.0520195155201599E-4"/>
    <n v="1.2414639002950294E-2"/>
    <x v="0"/>
    <m/>
    <x v="10"/>
    <x v="0"/>
    <s v="AKTIVCO Defaut GE &amp; Power Cabinet"/>
    <s v="PASSIVE"/>
    <s v="(05-10-2026 ticket): INC-20260510-00016152...Grid Outage"/>
    <s v="ADM_015"/>
    <m/>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0.24710430399308453"/>
    <n v="1.783507831741196E-4"/>
    <n v="1.7835078317400378E-4"/>
    <n v="9.5479814599143994E-2"/>
    <n v="1.4268062653906408E-4"/>
    <n v="1.0286455388573188"/>
    <n v="1.7835078317400378E-4"/>
    <n v="1.7835078317388799E-4"/>
    <n v="1.9618586149147365E-4"/>
    <n v="0.6900605611350713"/>
    <n v="0.6900605611350713"/>
    <n v="0.11885172624186319"/>
    <n v="2.1402093980859614E-4"/>
    <m/>
    <n v="1.1807523770717416E-2"/>
    <n v="1.6111530760284404E-2"/>
    <n v="1.8064999078101007E-2"/>
    <n v="6.600662774943639E-3"/>
    <n v="1.1807523770717416E-2"/>
    <x v="0"/>
    <m/>
    <x v="1"/>
    <x v="0"/>
    <s v="Defaut GE &amp; Power Cabinet"/>
    <s v="PASSIVE"/>
    <s v="(05-10-2026 ticket): INC-20260510-00013186...Grid Outage"/>
    <s v="ADM_068"/>
    <m/>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0"/>
    <n v="0"/>
    <n v="2.9610720519737052E-3"/>
    <n v="0"/>
    <n v="0"/>
    <n v="0.54469721550004213"/>
    <n v="0"/>
    <n v="0"/>
    <n v="0"/>
    <n v="1.4270540178254463E-3"/>
    <n v="1.4270540178254463E-3"/>
    <n v="4.0135894251337786E-3"/>
    <n v="0"/>
    <m/>
    <n v="1.0613099966902276E-2"/>
    <n v="0"/>
    <n v="3.1613748386675994E-2"/>
    <n v="0"/>
    <n v="1.0613099966902276E-2"/>
    <x v="0"/>
    <m/>
    <x v="1"/>
    <x v="0"/>
    <s v="Defaut GE &amp; Power Cabinet"/>
    <s v="PASSIVE"/>
    <s v="(05-10-2026 ticket): INC-20260510-00014428...groupe en arrêt,_x000a_redémarrage manuel par le niveau zéro....Grid Outage"/>
    <s v="ADM_154"/>
    <m/>
  </r>
  <r>
    <s v="Mora-Kourgui"/>
    <s v="EXN_238"/>
    <s v="EXTREME-NORD"/>
    <s v="CAMUSAT"/>
    <s v="Bad Grid + Solar + GE"/>
    <s v="EXTREME-NORD"/>
    <s v="Mora"/>
    <s v="Huawei"/>
    <n v="0"/>
    <n v="0"/>
    <n v="1.8837766420399902"/>
    <n v="0"/>
    <n v="2.4077355728484478E-3"/>
    <n v="0"/>
    <n v="0"/>
    <n v="2.0510340065005299E-3"/>
    <n v="0"/>
    <n v="0"/>
    <n v="4.8860088804421959"/>
    <n v="26.849997003706843"/>
    <n v="6.7212384393022351"/>
    <n v="27.916748708026926"/>
    <n v="26.849997003706843"/>
    <n v="26.829486663641838"/>
    <n v="21.460931904244177"/>
    <n v="6.7397869207523264"/>
    <n v="15.535869196108814"/>
    <n v="8.3727666914930943"/>
    <n v="9.7914579962503547E-3"/>
    <n v="9.7914579962503547E-3"/>
    <n v="1.8868442755105828"/>
    <n v="4.6192852842055383E-3"/>
    <m/>
    <n v="1.0522696207263585E-2"/>
    <n v="0"/>
    <n v="3.1344458384759494E-2"/>
    <n v="0"/>
    <n v="1.0522696207263585E-2"/>
    <x v="2"/>
    <m/>
    <x v="6"/>
    <x v="3"/>
    <s v="No root cause"/>
    <s v="No root cause"/>
    <s v=""/>
    <s v="EXN_238"/>
    <m/>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68067576398341478"/>
    <n v="0"/>
    <n v="0.15445177822864858"/>
    <n v="0.68067576398341467"/>
    <n v="0.80630605565115165"/>
    <n v="0.8840669971149977"/>
    <n v="0"/>
    <n v="0"/>
    <n v="0"/>
    <n v="0"/>
    <n v="0"/>
    <n v="0"/>
    <n v="1.1771151689481299E-2"/>
    <m/>
    <n v="1.0255170032502646E-2"/>
    <n v="4.3713455551159233E-3"/>
    <n v="2.8688148352152758E-2"/>
    <n v="0"/>
    <n v="1.0255170032502646E-2"/>
    <x v="0"/>
    <m/>
    <x v="6"/>
    <x v="3"/>
    <s v="No root cause"/>
    <s v="No root cause"/>
    <s v=""/>
    <s v="EXN_090"/>
    <m/>
  </r>
  <r>
    <s v="Limbon-IHS"/>
    <s v="ADM_080"/>
    <s v="ADAMAOUA"/>
    <s v="IHS"/>
    <s v="Grid-Gen"/>
    <s v="ADAMAOUA"/>
    <s v="Limbon"/>
    <s v="NOKIA"/>
    <n v="0"/>
    <n v="0"/>
    <n v="6.9468320208874043E-2"/>
    <n v="0"/>
    <n v="0"/>
    <n v="0"/>
    <n v="0"/>
    <n v="0"/>
    <n v="0"/>
    <n v="3.6029748478909459E-3"/>
    <n v="0"/>
    <n v="5.319724840598405"/>
    <n v="0"/>
    <n v="8.9190876114083977E-4"/>
    <n v="5.319724840598405"/>
    <n v="6.5971697498052277"/>
    <n v="0"/>
    <n v="0.21354035832012844"/>
    <n v="0"/>
    <n v="0"/>
    <n v="0"/>
    <n v="0"/>
    <n v="1.009562985285363E-2"/>
    <n v="1.9870181842412685E-2"/>
    <m/>
    <n v="1.0095304640143967E-2"/>
    <n v="3.134879240954562E-2"/>
    <n v="1.6736690322357639E-2"/>
    <n v="0"/>
    <n v="1.0095304640143967E-2"/>
    <x v="0"/>
    <m/>
    <x v="1"/>
    <x v="0"/>
    <s v="Defaut GE &amp; Power Cabinet"/>
    <s v="PASSIVE"/>
    <s v="(05-10-2026 ticket): INC-20260510-00015390...Grid Outage"/>
    <s v="ADM_080"/>
    <m/>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0"/>
    <n v="0"/>
    <n v="0"/>
    <n v="0"/>
    <n v="1.0702905133692132E-3"/>
    <n v="0.72845205837322646"/>
    <n v="0"/>
    <n v="0"/>
    <n v="0"/>
    <n v="2.140581026737913E-3"/>
    <n v="2.140581026737913E-3"/>
    <n v="2.5865354073085042E-3"/>
    <n v="0"/>
    <m/>
    <n v="9.721242826826515E-3"/>
    <n v="0"/>
    <n v="2.8957130875190796E-2"/>
    <n v="0"/>
    <n v="9.721242826826515E-3"/>
    <x v="0"/>
    <m/>
    <x v="6"/>
    <x v="3"/>
    <s v="No root cause"/>
    <s v="No root cause"/>
    <s v=""/>
    <s v="ADM_041"/>
    <m/>
  </r>
  <r>
    <s v="Kaele"/>
    <s v="EXN_011"/>
    <s v="EXTREME-NORD"/>
    <s v="IHS"/>
    <s v="Grid-Gen"/>
    <s v="EXTREME-NORD"/>
    <s v="Kaele"/>
    <s v="NOKIA"/>
    <n v="0.23333032236829862"/>
    <n v="0.59597723953319981"/>
    <n v="0.92546130111667813"/>
    <n v="0"/>
    <n v="0"/>
    <n v="0"/>
    <n v="0"/>
    <n v="0.10539955596344142"/>
    <n v="0"/>
    <n v="0.11074796143878519"/>
    <n v="0"/>
    <n v="0.42694501507528732"/>
    <n v="0.13122420095732315"/>
    <n v="1.9673216462817208E-2"/>
    <n v="0.42694501507528737"/>
    <n v="6.02129584658272E-2"/>
    <n v="7.0129256849387617E-2"/>
    <n v="5.1668221885495955E-2"/>
    <n v="0"/>
    <n v="0.20790936558055348"/>
    <n v="6.6881543690234654E-3"/>
    <n v="6.6881543690234654E-3"/>
    <n v="5.8769984096565912E-2"/>
    <n v="1.507282405801476"/>
    <m/>
    <n v="9.1137250201893082E-3"/>
    <n v="6.3821645104692473E-2"/>
    <n v="0"/>
    <n v="0"/>
    <n v="9.1137250201893082E-3"/>
    <x v="2"/>
    <m/>
    <x v="1"/>
    <x v="0"/>
    <s v="Defaut GE &amp; Power Cabinet"/>
    <s v="PASSIVE"/>
    <s v="(05-10-2026 ticket): INC-20260510-00014755...Grid Outage"/>
    <s v="EXN_011"/>
    <m/>
  </r>
  <r>
    <s v="Maroua-Ouro-Tchede"/>
    <s v="EXN_092"/>
    <s v="Maroua"/>
    <s v="IHS"/>
    <s v="Grid-Gen"/>
    <s v="EXTREME-NORD"/>
    <s v="Maroua"/>
    <s v="Huawei"/>
    <n v="0"/>
    <n v="0"/>
    <n v="0"/>
    <n v="0"/>
    <n v="0"/>
    <n v="0"/>
    <n v="0"/>
    <n v="0"/>
    <n v="0"/>
    <n v="0.36196291445154988"/>
    <n v="8.9175391586979543E-5"/>
    <n v="0"/>
    <n v="0"/>
    <n v="0"/>
    <n v="0"/>
    <n v="0"/>
    <n v="0"/>
    <n v="0"/>
    <n v="0"/>
    <n v="0"/>
    <n v="0"/>
    <n v="0"/>
    <n v="0"/>
    <n v="0"/>
    <m/>
    <n v="8.8283637671109742E-3"/>
    <n v="2.310568364846988E-2"/>
    <n v="0"/>
    <n v="1.0602100830219735E-2"/>
    <n v="8.8283637671109742E-3"/>
    <x v="0"/>
    <m/>
    <x v="6"/>
    <x v="3"/>
    <s v="No root cause"/>
    <s v="No root cause"/>
    <s v=""/>
    <s v="EXN_092"/>
    <m/>
  </r>
  <r>
    <s v="Bapa"/>
    <s v="OST_259"/>
    <s v="OUEST"/>
    <s v="CAMUSAT"/>
    <s v="Hybrid Solar - S1"/>
    <s v="OUEST"/>
    <s v="Bapa"/>
    <s v="NOKIA"/>
    <n v="1.6051570485658829E-3"/>
    <n v="0"/>
    <n v="9.1770586210848173E-3"/>
    <n v="0"/>
    <n v="0"/>
    <n v="0"/>
    <n v="0"/>
    <n v="0"/>
    <n v="0"/>
    <n v="0"/>
    <n v="3.4778402718924034E-3"/>
    <n v="0"/>
    <n v="0"/>
    <n v="0"/>
    <n v="0"/>
    <n v="1.6943324401527619E-3"/>
    <n v="0"/>
    <n v="0"/>
    <n v="0"/>
    <n v="0"/>
    <n v="0"/>
    <n v="0"/>
    <n v="0"/>
    <n v="1.6943324401527619E-3"/>
    <m/>
    <n v="8.150630791049782E-3"/>
    <n v="1.7735173395041746E-2"/>
    <n v="1.6734753205422E-2"/>
    <n v="0"/>
    <n v="8.150630791049782E-3"/>
    <x v="0"/>
    <m/>
    <x v="6"/>
    <x v="3"/>
    <s v="No root cause"/>
    <s v="No root cause"/>
    <s v=""/>
    <s v="OST_259"/>
    <m/>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2.593342715113487E-2"/>
    <n v="0"/>
    <n v="0"/>
    <n v="2.5933427151134874E-2"/>
    <n v="5.1617271597515828E-2"/>
    <n v="0.75542026072636637"/>
    <n v="2.5184260954641696E-2"/>
    <n v="8.9185714007576275E-4"/>
    <n v="2.495238945198822E-2"/>
    <n v="0.14151006132518373"/>
    <n v="0.14151006132518373"/>
    <n v="7.1352700891280868E-4"/>
    <n v="0"/>
    <m/>
    <n v="7.402414262629292E-3"/>
    <n v="0"/>
    <n v="2.2049925345328555E-2"/>
    <n v="0"/>
    <n v="7.402414262629292E-3"/>
    <x v="0"/>
    <m/>
    <x v="1"/>
    <x v="0"/>
    <s v="Defaut GE &amp; Power Cabinet"/>
    <s v="PASSIVE"/>
    <s v="(05-10-2026 ticket): INC-20260510-00014418...Grid Outage"/>
    <s v="ADM_042"/>
    <m/>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4.0182431449092976E-2"/>
    <n v="2.750169076542449E-2"/>
    <n v="3.9593873864618913E-2"/>
    <n v="4.0182431449092976E-2"/>
    <n v="2.4969109644354271E-2"/>
    <n v="6.5989789774364861E-3"/>
    <n v="2.5843028481906668E-2"/>
    <n v="5.7553797730236597E-2"/>
    <n v="4.1555732479532467E-2"/>
    <n v="5.3041522915935425E-2"/>
    <n v="5.3041522915935425E-2"/>
    <n v="1.9083533799613622E-2"/>
    <n v="1.355465952122089E-2"/>
    <m/>
    <n v="6.9913507004191961E-3"/>
    <n v="0"/>
    <n v="1.8169160623030083E-2"/>
    <n v="1.7100162629386671E-3"/>
    <n v="6.9913507004191961E-3"/>
    <x v="0"/>
    <m/>
    <x v="6"/>
    <x v="3"/>
    <s v="No root cause"/>
    <s v="No root cause"/>
    <s v="(05-10-2026 cells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10-2026 cells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5-10-2026 cells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m/>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0"/>
    <n v="2.7644371391963413E-3"/>
    <n v="0"/>
    <n v="0"/>
    <n v="0.16402921528509018"/>
    <n v="1.2484554822176804E-3"/>
    <n v="0"/>
    <n v="0"/>
    <n v="0.12925081256616805"/>
    <n v="1.2115547051790212"/>
    <n v="1.2115547051790212"/>
    <n v="1.0897232851928951E-2"/>
    <n v="6.5472572503160339E-2"/>
    <m/>
    <n v="6.9200103871497141E-3"/>
    <n v="2.3480370410336959E-2"/>
    <n v="1.062524013042725E-2"/>
    <n v="0"/>
    <n v="6.9200103871497141E-3"/>
    <x v="0"/>
    <m/>
    <x v="6"/>
    <x v="3"/>
    <s v="No root cause"/>
    <s v="No root cause"/>
    <s v=""/>
    <s v="EST_096"/>
    <m/>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2.8536125307827289E-4"/>
    <n v="6.0639266279136972E-4"/>
    <n v="2.8536125307821499E-4"/>
    <n v="2.8536125307827289E-4"/>
    <n v="1.5230134267846121E-4"/>
    <n v="2.6752617476088987E-4"/>
    <n v="1.9779280204775236"/>
    <n v="3.0819015332460129"/>
    <n v="2.0331271758156864"/>
    <n v="0.69608527164964473"/>
    <n v="0.69608527164964473"/>
    <n v="3.1722183698453059"/>
    <n v="1.5513486172820481"/>
    <m/>
    <n v="6.6881543690236198E-3"/>
    <n v="0"/>
    <n v="1.6734753205422E-2"/>
    <n v="2.0520195155269826E-3"/>
    <n v="6.6881543690236198E-3"/>
    <x v="0"/>
    <m/>
    <x v="6"/>
    <x v="3"/>
    <s v="No root cause"/>
    <s v="No root cause"/>
    <s v=""/>
    <s v="SUD_003"/>
    <m/>
  </r>
  <r>
    <s v="Meidjamba-MTN"/>
    <s v="ADM_054"/>
    <s v="ADAMAOUA"/>
    <s v="IHS"/>
    <s v="Hybrid-Gen"/>
    <s v="ADAMAOUA"/>
    <s v="Meidjamba"/>
    <s v="NOKIA"/>
    <n v="1.4270540178252754E-3"/>
    <n v="0"/>
    <n v="0"/>
    <n v="0"/>
    <n v="0"/>
    <n v="0"/>
    <n v="2.6346821338865109E-2"/>
    <n v="9.1842287416797633E-2"/>
    <n v="7.8361715817266683E-2"/>
    <n v="8.9185714007593373E-4"/>
    <n v="0"/>
    <n v="0"/>
    <n v="0"/>
    <n v="0"/>
    <n v="0"/>
    <n v="1.2486722655972442E-3"/>
    <n v="0.38886292294732783"/>
    <n v="0"/>
    <n v="0"/>
    <n v="0"/>
    <n v="0"/>
    <n v="0"/>
    <n v="1.3378631417112596E-3"/>
    <n v="0"/>
    <m/>
    <n v="6.5105571225535291E-3"/>
    <n v="0"/>
    <n v="1.9393307833843351E-2"/>
    <n v="0"/>
    <n v="6.5105571225535291E-3"/>
    <x v="0"/>
    <m/>
    <x v="1"/>
    <x v="0"/>
    <s v="Defaut GE &amp; Power Cabinet"/>
    <s v="PASSIVE"/>
    <s v="(05-10-2026 ticket): INC-20260510-00013969...Grid Outage"/>
    <s v="ADM_054"/>
    <m/>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8.0271788502682428E-4"/>
    <n v="0"/>
    <n v="2.764917159536535E-3"/>
    <n v="8.0271788502682428E-4"/>
    <n v="1.6054357700536486E-3"/>
    <n v="0.24161509178241378"/>
    <n v="0"/>
    <n v="0"/>
    <n v="0"/>
    <n v="1.8730083983956953E-3"/>
    <n v="1.8730083983956953E-3"/>
    <n v="3.3000624162211412E-3"/>
    <n v="0"/>
    <m/>
    <n v="6.24299998053068E-3"/>
    <n v="0"/>
    <n v="1.8596322580397433E-2"/>
    <n v="0"/>
    <n v="6.24299998053068E-3"/>
    <x v="0"/>
    <m/>
    <x v="6"/>
    <x v="3"/>
    <s v="No root cause"/>
    <s v="No root cause"/>
    <s v="(05-10-2026 ticket): INC-20260510-00013940...impacté après Mbamti ...Grid Outage"/>
    <s v="ADM_144"/>
    <m/>
  </r>
  <r>
    <s v="Makong-II-IHS"/>
    <s v="OST_256"/>
    <s v="OUEST"/>
    <s v="IHS"/>
    <s v="Grid-Gen"/>
    <s v="OUEST"/>
    <s v="Dschang"/>
    <s v="NOKIA"/>
    <n v="0"/>
    <n v="1.7949912555833222E-2"/>
    <n v="0"/>
    <n v="0"/>
    <n v="0"/>
    <n v="0"/>
    <n v="0"/>
    <n v="0"/>
    <n v="0"/>
    <n v="0"/>
    <n v="0"/>
    <n v="0"/>
    <n v="0"/>
    <n v="0"/>
    <n v="0"/>
    <n v="0"/>
    <n v="4.2269135612230313E-3"/>
    <n v="0"/>
    <n v="0"/>
    <n v="2.9035507500720634E-2"/>
    <n v="0"/>
    <n v="0"/>
    <n v="0"/>
    <n v="0"/>
    <m/>
    <n v="5.7964004531537256E-3"/>
    <n v="4.8709279042720285E-3"/>
    <n v="1.009397812390599E-2"/>
    <n v="3.2832312248420978E-3"/>
    <n v="5.7964004531537256E-3"/>
    <x v="0"/>
    <m/>
    <x v="6"/>
    <x v="3"/>
    <s v="No root cause"/>
    <s v="No root cause"/>
    <s v=""/>
    <s v="OST_256"/>
    <m/>
  </r>
  <r>
    <s v="EST_064_N_Garga-Salari-MTN"/>
    <s v="EST_064"/>
    <s v="CENTRE"/>
    <s v="IHS"/>
    <s v="Solar-Gen"/>
    <s v="EST"/>
    <s v="Garga-Salari"/>
    <s v="NOKIA"/>
    <n v="1.0701046990437507E-3"/>
    <n v="0"/>
    <n v="0"/>
    <n v="0"/>
    <n v="0"/>
    <n v="0"/>
    <n v="0"/>
    <n v="0"/>
    <n v="0"/>
    <n v="0"/>
    <n v="0"/>
    <n v="0"/>
    <n v="0.46624461737336415"/>
    <n v="0"/>
    <n v="0"/>
    <n v="0"/>
    <n v="0"/>
    <n v="0"/>
    <n v="0"/>
    <n v="0"/>
    <n v="0"/>
    <n v="0"/>
    <n v="0"/>
    <n v="0"/>
    <m/>
    <n v="5.3505234952187534E-3"/>
    <n v="0"/>
    <n v="1.5937860195640363E-2"/>
    <n v="0"/>
    <n v="5.3505234952187534E-3"/>
    <x v="0"/>
    <m/>
    <x v="6"/>
    <x v="3"/>
    <s v="No root cause"/>
    <s v="No root cause"/>
    <s v=""/>
    <s v="EST_064"/>
    <m/>
  </r>
  <r>
    <s v="Mbantinbang-FH"/>
    <s v="ADM_055"/>
    <s v="ADAMAOUA"/>
    <s v="IHS"/>
    <s v="Solar-Gen"/>
    <s v="ADAMAOUA"/>
    <s v="Mbantinbang"/>
    <s v="NOKIA"/>
    <n v="2.140581026737913E-3"/>
    <n v="0"/>
    <n v="0"/>
    <n v="0"/>
    <n v="0"/>
    <n v="0"/>
    <n v="4.2520841359271908E-2"/>
    <n v="0.15637465449112825"/>
    <n v="0.4906753068881366"/>
    <n v="4.4592857003779572E-4"/>
    <n v="0"/>
    <n v="0"/>
    <n v="0"/>
    <n v="0"/>
    <n v="0"/>
    <n v="1.3378631417112596E-3"/>
    <n v="0.78390370147918442"/>
    <n v="0"/>
    <n v="0"/>
    <n v="0"/>
    <n v="0"/>
    <n v="0"/>
    <n v="2.3189627789661155E-3"/>
    <n v="0"/>
    <m/>
    <n v="4.8160285564095634E-3"/>
    <n v="0"/>
    <n v="1.4345734562021418E-2"/>
    <n v="0"/>
    <n v="4.8160285564095634E-3"/>
    <x v="0"/>
    <m/>
    <x v="6"/>
    <x v="3"/>
    <s v="No root cause"/>
    <s v="No root cause"/>
    <s v=""/>
    <s v="ADM_055"/>
    <m/>
  </r>
  <r>
    <s v="Dakana"/>
    <s v="EXN_211"/>
    <s v="EXTREME-NORD"/>
    <s v="IHS"/>
    <s v="Hybrid-Gen"/>
    <s v="EXTREME-NORD"/>
    <s v="Dakana"/>
    <s v="NOKIA"/>
    <n v="0.12579238602832277"/>
    <n v="1.1042919236351156"/>
    <n v="0"/>
    <n v="0"/>
    <n v="0"/>
    <n v="0"/>
    <n v="0"/>
    <n v="0"/>
    <n v="0"/>
    <n v="0"/>
    <n v="0"/>
    <n v="5.9982981228613515E-2"/>
    <n v="1.8987955370989934E-2"/>
    <n v="2.7877570454759875"/>
    <n v="5.9982981228613515E-2"/>
    <n v="0"/>
    <n v="0"/>
    <n v="0"/>
    <n v="0"/>
    <n v="0"/>
    <n v="3.3442555352949066"/>
    <n v="3.3442555352949066"/>
    <n v="0"/>
    <n v="0"/>
    <m/>
    <n v="4.8157498349235073E-3"/>
    <n v="0"/>
    <n v="1.4344904321002525E-2"/>
    <n v="0"/>
    <n v="4.8157498349235073E-3"/>
    <x v="2"/>
    <m/>
    <x v="6"/>
    <x v="3"/>
    <s v="No root cause"/>
    <s v="No root cause"/>
    <s v=""/>
    <s v="EXN_211"/>
    <m/>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2.3339815906786532"/>
    <n v="0.27180549202709925"/>
    <n v="1.086906199530068"/>
    <n v="2.3339815906786532"/>
    <n v="1.3018002014650445"/>
    <n v="0.58441984630442934"/>
    <n v="8.9175391586886099E-5"/>
    <n v="1.0701046990435595E-4"/>
    <n v="9.0958899418763111E-4"/>
    <n v="13.86916329226985"/>
    <n v="13.86916329226985"/>
    <n v="5.7152954123133917"/>
    <n v="0.36913261593514274"/>
    <m/>
    <n v="4.6371203625230279E-3"/>
    <n v="0"/>
    <n v="0"/>
    <n v="8.8920845672812443E-3"/>
    <n v="4.6371203625230279E-3"/>
    <x v="2"/>
    <m/>
    <x v="1"/>
    <x v="0"/>
    <s v="Defaut GE &amp; Power Cabinet"/>
    <s v="PASSIVE"/>
    <s v="(05-10-2026 ticket): INC-20260510-00014667...Grid Outage"/>
    <s v="EXN_100"/>
    <m/>
  </r>
  <r>
    <s v="Brigaya"/>
    <s v="EST_056"/>
    <s v="CENTRE"/>
    <s v="IHS"/>
    <s v="Solar-Gen"/>
    <s v="EST"/>
    <s v="Brigaya"/>
    <s v="NOKIA"/>
    <n v="2.9427879223703924E-3"/>
    <n v="0"/>
    <n v="7.1340313269584272E-3"/>
    <n v="0"/>
    <n v="0"/>
    <n v="0"/>
    <n v="0"/>
    <n v="0"/>
    <n v="0"/>
    <n v="0"/>
    <n v="7.0805260920062405E-3"/>
    <n v="0"/>
    <n v="0.46684826771817967"/>
    <n v="0"/>
    <n v="0"/>
    <n v="0"/>
    <n v="0"/>
    <n v="0"/>
    <n v="0"/>
    <n v="0"/>
    <n v="0"/>
    <n v="0"/>
    <n v="0"/>
    <n v="0"/>
    <m/>
    <n v="4.5479449709359835E-3"/>
    <n v="0"/>
    <n v="1.3547181166294438E-2"/>
    <n v="0"/>
    <n v="4.5479449709359835E-3"/>
    <x v="0"/>
    <m/>
    <x v="6"/>
    <x v="3"/>
    <s v="No root cause"/>
    <s v="No root cause"/>
    <s v=""/>
    <s v="EST_056"/>
    <m/>
  </r>
  <r>
    <s v="Doumofe-MTN"/>
    <s v="OST_116"/>
    <s v="OUEST"/>
    <s v="IHS"/>
    <s v="Solar-Gen"/>
    <s v="OUEST"/>
    <s v="Doumofe"/>
    <s v="NOKIA"/>
    <n v="0"/>
    <n v="0"/>
    <n v="0"/>
    <n v="0"/>
    <n v="0"/>
    <n v="0"/>
    <n v="1.4404005556090718"/>
    <n v="2.2826125883451067"/>
    <n v="1.7369864467903282"/>
    <n v="8.9175391586982075E-4"/>
    <n v="0"/>
    <n v="9.9698087794243204E-2"/>
    <n v="0"/>
    <n v="0"/>
    <n v="9.9698087794243204E-2"/>
    <n v="0"/>
    <n v="1.1358626327999932"/>
    <n v="0"/>
    <n v="0"/>
    <n v="0"/>
    <n v="8.9175391586982075E-4"/>
    <n v="8.9175391586982075E-4"/>
    <n v="4.394563297406353E-2"/>
    <n v="0"/>
    <m/>
    <n v="4.2447486395401982E-3"/>
    <n v="2.8725985076476068E-3"/>
    <n v="1.1422133140208885E-2"/>
    <n v="0"/>
    <n v="4.2447486395401982E-3"/>
    <x v="0"/>
    <m/>
    <x v="6"/>
    <x v="3"/>
    <s v="No root cause"/>
    <s v="No root cause"/>
    <s v=""/>
    <s v="OST_116"/>
    <m/>
  </r>
  <r>
    <s v="SGC_Bonanjo"/>
    <s v="LIT_742"/>
    <s v="Douala"/>
    <s v="CAMUSAT"/>
    <s v="Good Grid no GE - 8h"/>
    <s v="LITTORAL"/>
    <s v="Douala"/>
    <s v="ZTE"/>
    <n v="0"/>
    <n v="0"/>
    <n v="0"/>
    <n v="0"/>
    <n v="0"/>
    <n v="0"/>
    <n v="0"/>
    <n v="0"/>
    <n v="0"/>
    <n v="0"/>
    <n v="0"/>
    <n v="0"/>
    <n v="0"/>
    <n v="0"/>
    <n v="0"/>
    <n v="9.3812511949502887E-3"/>
    <n v="0"/>
    <n v="0"/>
    <n v="0"/>
    <n v="0"/>
    <n v="8.2041360260021456E-3"/>
    <n v="8.2041360260021456E-3"/>
    <n v="0"/>
    <n v="0"/>
    <m/>
    <n v="4.2269135612228066E-3"/>
    <n v="0"/>
    <n v="4.0375912495621922E-3"/>
    <n v="5.5062523666624934E-3"/>
    <n v="4.2269135612228066E-3"/>
    <x v="0"/>
    <m/>
    <x v="6"/>
    <x v="3"/>
    <s v="No root cause"/>
    <s v="No root cause"/>
    <s v=""/>
    <s v="LIT_742"/>
    <m/>
  </r>
  <r>
    <s v="EXN_355_H_Maroua-Hedjere-Miskine"/>
    <s v="EXN_355"/>
    <s v="Maroua"/>
    <s v="ESCO"/>
    <s v="Hybrid Solar - S3"/>
    <s v="EXN"/>
    <s v="Maroua"/>
    <s v="Huawei"/>
    <n v="0"/>
    <n v="0"/>
    <n v="0"/>
    <n v="0"/>
    <n v="0"/>
    <n v="0"/>
    <n v="0"/>
    <n v="0"/>
    <n v="0"/>
    <n v="0"/>
    <n v="0"/>
    <n v="0"/>
    <n v="0"/>
    <s v=""/>
    <n v="0"/>
    <n v="0"/>
    <n v="0"/>
    <n v="0"/>
    <n v="0"/>
    <n v="0"/>
    <n v="0"/>
    <n v="0"/>
    <n v="0"/>
    <n v="0"/>
    <m/>
    <n v="3.9237172298270985E-3"/>
    <n v="0"/>
    <n v="1.1687764143469639E-2"/>
    <n v="0"/>
    <n v="3.9237172298270985E-3"/>
    <x v="0"/>
    <m/>
    <x v="6"/>
    <x v="3"/>
    <s v="No root cause"/>
    <s v="No root cause"/>
    <s v=""/>
    <s v="EXN_355"/>
    <m/>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2.6752617476088987E-4"/>
    <n v="2.4969109644359369E-4"/>
    <n v="2.6752617476094782E-4"/>
    <n v="2.6752617476083203E-4"/>
    <n v="1.2145688334146381E-2"/>
    <n v="2.4969109644353585E-4"/>
    <n v="7.1875365619107666E-3"/>
    <n v="2.6752617476071623E-4"/>
    <n v="2.1723125390588054E-2"/>
    <n v="0.15122362905319958"/>
    <n v="0.15122362905319958"/>
    <n v="3.0319633139559802E-4"/>
    <n v="2.6217565126571822E-3"/>
    <m/>
    <n v="3.1568088621791611E-3"/>
    <n v="0"/>
    <n v="8.5001921043422069E-3"/>
    <n v="5.814055293988929E-4"/>
    <n v="3.1568088621791611E-3"/>
    <x v="0"/>
    <m/>
    <x v="1"/>
    <x v="0"/>
    <s v="Defaut GE &amp; Power Cabinet"/>
    <s v="PASSIVE"/>
    <s v="(05-10-2026 ticket): INC-20260510-00009449...Grid Outage"/>
    <s v="CTR_547"/>
    <m/>
  </r>
  <r>
    <s v="Mora-IHS"/>
    <s v="EXN_106"/>
    <s v="EXTREME-NORD"/>
    <s v="IHS"/>
    <s v="Grid-Gen"/>
    <s v="EXTREME-NORD"/>
    <s v="Mora"/>
    <s v="Huawei"/>
    <n v="0"/>
    <n v="0"/>
    <n v="1.908478225509584"/>
    <n v="0"/>
    <n v="0"/>
    <n v="0"/>
    <n v="0"/>
    <n v="0"/>
    <n v="0"/>
    <n v="0"/>
    <n v="0"/>
    <n v="27.737113799214125"/>
    <n v="1.3452821224028559"/>
    <n v="5.799432416467627"/>
    <n v="27.737113799214125"/>
    <n v="27.737113799214125"/>
    <n v="15.098767096706077"/>
    <n v="1.3916354909497681"/>
    <n v="1.0003873779010537"/>
    <n v="0"/>
    <n v="0"/>
    <n v="0"/>
    <n v="1.7997377530084209"/>
    <n v="0"/>
    <m/>
    <n v="3.1211387055442835E-3"/>
    <n v="0"/>
    <n v="9.2970851141235787E-3"/>
    <n v="0"/>
    <n v="3.1211387055442835E-3"/>
    <x v="2"/>
    <m/>
    <x v="6"/>
    <x v="3"/>
    <s v="No root cause"/>
    <s v="No root cause"/>
    <s v=""/>
    <s v="EXN_106"/>
    <m/>
  </r>
  <r>
    <s v="Fongo-Tongo"/>
    <s v="SUO_136"/>
    <s v="SUD-OUEST"/>
    <s v="IHS"/>
    <s v="Grid-Gen"/>
    <s v="SUD-OUEST"/>
    <s v="Fongo-Tongo"/>
    <s v="NOKIA"/>
    <n v="0"/>
    <n v="0"/>
    <n v="0"/>
    <n v="0"/>
    <n v="0"/>
    <n v="0"/>
    <n v="0"/>
    <n v="0"/>
    <n v="0"/>
    <n v="0"/>
    <n v="0"/>
    <n v="0"/>
    <n v="0"/>
    <n v="0"/>
    <n v="0"/>
    <n v="0"/>
    <n v="0"/>
    <n v="0"/>
    <n v="0"/>
    <n v="0"/>
    <n v="0"/>
    <n v="0"/>
    <n v="0"/>
    <n v="0"/>
    <m/>
    <n v="3.0676334705920958E-3"/>
    <n v="2.1482041013712535E-2"/>
    <n v="0"/>
    <n v="0"/>
    <n v="3.0676334705920958E-3"/>
    <x v="2"/>
    <m/>
    <x v="6"/>
    <x v="3"/>
    <s v="No root cause"/>
    <s v="No root cause"/>
    <s v="(05-10-2026 ocm ran 12h) Power status check Ongoing"/>
    <s v="SUO_136"/>
    <m/>
  </r>
  <r>
    <s v="Mora4-IHS"/>
    <s v="EXN_258"/>
    <s v="EXTREME-NORD"/>
    <s v="IHS"/>
    <s v="Grid-Gen"/>
    <s v="EXTREME-NORD"/>
    <s v="Mora"/>
    <s v="Huawei"/>
    <n v="11.931934920512624"/>
    <n v="11.931934920512624"/>
    <n v="13.029844506653195"/>
    <n v="13.52371566034021"/>
    <n v="10.216664098415391"/>
    <n v="6.7571404519551512"/>
    <n v="0"/>
    <n v="0"/>
    <n v="0"/>
    <n v="0"/>
    <n v="0"/>
    <n v="27.737113799214125"/>
    <n v="7.5903418057089391"/>
    <n v="28.440172586485872"/>
    <n v="27.737113799214125"/>
    <n v="27.737113799214125"/>
    <n v="16.162897044513503"/>
    <n v="0"/>
    <n v="0"/>
    <n v="0"/>
    <n v="0"/>
    <n v="0"/>
    <n v="1.8229233548210362"/>
    <n v="0"/>
    <m/>
    <n v="2.9427879223703239E-3"/>
    <n v="0"/>
    <n v="8.7658231076022299E-3"/>
    <n v="0"/>
    <n v="2.9427879223703239E-3"/>
    <x v="2"/>
    <m/>
    <x v="6"/>
    <x v="3"/>
    <s v="No root cause"/>
    <s v="No root cause"/>
    <s v=""/>
    <s v="EXN_258"/>
    <m/>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4.114017515473714"/>
    <n v="0.75648293917800891"/>
    <n v="2.9959364557561643"/>
    <n v="4.114017515473714"/>
    <n v="5.8427716567789362E-2"/>
    <n v="1.1592800906307156E-2"/>
    <n v="9.2225189979254052E-2"/>
    <n v="0.10558366363898375"/>
    <n v="2.8821486560911543E-2"/>
    <n v="0.36597580707296429"/>
    <n v="0.36597580707296429"/>
    <n v="0"/>
    <n v="0"/>
    <m/>
    <n v="2.942787922370271E-3"/>
    <n v="0"/>
    <n v="8.7658231076020721E-3"/>
    <n v="0"/>
    <n v="2.942787922370271E-3"/>
    <x v="2"/>
    <m/>
    <x v="6"/>
    <x v="3"/>
    <s v="No root cause"/>
    <s v="No root cause"/>
    <s v=""/>
    <s v="NRO_005"/>
    <m/>
  </r>
  <r>
    <s v="Hamalade-IHS"/>
    <s v="NRD_111"/>
    <s v="NORD"/>
    <s v="IHS"/>
    <s v="Solar-Gen"/>
    <s v="NORD"/>
    <s v="Hamalade"/>
    <s v="NOKIA"/>
    <n v="1.2485277349802194E-3"/>
    <n v="1.4268888399772469E-3"/>
    <n v="9.8092930745687112E-4"/>
    <n v="6.1865158338410389"/>
    <n v="9.3064014739979974"/>
    <n v="9.248290835760498"/>
    <n v="0"/>
    <n v="0"/>
    <n v="0"/>
    <n v="0"/>
    <n v="0"/>
    <n v="0"/>
    <n v="0"/>
    <n v="0"/>
    <n v="0"/>
    <n v="2.4078749174617545E-3"/>
    <n v="0"/>
    <n v="0.22073257013247377"/>
    <n v="0.21957520990095947"/>
    <n v="0"/>
    <n v="0"/>
    <n v="0"/>
    <n v="0.15031759076619564"/>
    <n v="4.5087965663172545E-2"/>
    <m/>
    <n v="2.6754165749574665E-3"/>
    <n v="0"/>
    <n v="7.9693912894457358E-3"/>
    <n v="0"/>
    <n v="2.6754165749574665E-3"/>
    <x v="0"/>
    <m/>
    <x v="1"/>
    <x v="0"/>
    <s v="Defaut GE &amp; Power Cabinet"/>
    <s v="PASSIVE"/>
    <s v="(05-10-2026 ticket): INC-20260510-00014583...Grid Outage"/>
    <s v="NRD_111"/>
    <m/>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2.6303886905628175"/>
    <n v="4.6371203625230331E-3"/>
    <n v="2.3402119663387868"/>
    <n v="2.630388690562818"/>
    <n v="0"/>
    <n v="1.515981656978832E-3"/>
    <n v="8.277259847103427E-2"/>
    <n v="0.20002040332959523"/>
    <n v="0"/>
    <n v="0"/>
    <n v="0"/>
    <n v="8.1648988537038517E-2"/>
    <n v="0"/>
    <m/>
    <n v="2.5860863560222408E-3"/>
    <n v="0"/>
    <n v="7.7032990945590431E-3"/>
    <n v="0"/>
    <n v="2.5860863560222408E-3"/>
    <x v="2"/>
    <m/>
    <x v="6"/>
    <x v="3"/>
    <s v="No root cause"/>
    <s v="No root cause"/>
    <s v=""/>
    <s v="NRO_098"/>
    <m/>
  </r>
  <r>
    <s v="Akok-II"/>
    <s v="SUD_127"/>
    <s v="CENTRE"/>
    <s v="CAMUSAT"/>
    <s v="Hybrid Solar - S3"/>
    <s v="SUD"/>
    <s v="Akom-I"/>
    <s v="NOKIA"/>
    <n v="7.2127137215191275E-2"/>
    <n v="0"/>
    <n v="4.399779337716108E-2"/>
    <n v="0"/>
    <n v="0"/>
    <n v="9.2742407250450407E-4"/>
    <n v="0"/>
    <n v="8.7632028686346439E-2"/>
    <n v="0"/>
    <n v="0"/>
    <n v="8.9175391586982075E-4"/>
    <n v="0"/>
    <n v="8.9175391586982075E-4"/>
    <n v="2.3347098090675707E-2"/>
    <n v="0"/>
    <n v="2.860843587248443E-2"/>
    <n v="0.11384130489993814"/>
    <n v="0"/>
    <n v="7.9528353444478478E-2"/>
    <n v="0"/>
    <n v="0"/>
    <n v="0"/>
    <n v="0"/>
    <n v="0"/>
    <m/>
    <n v="2.5683957832301476E-3"/>
    <n v="0"/>
    <n v="7.438098536816427E-3"/>
    <n v="1.3680130103533347E-4"/>
    <n v="2.5683957832301476E-3"/>
    <x v="0"/>
    <m/>
    <x v="6"/>
    <x v="3"/>
    <s v="No root cause"/>
    <s v="No root cause"/>
    <s v=""/>
    <s v="SUD_127"/>
    <m/>
  </r>
  <r>
    <s v="Akok-I"/>
    <s v="SUD_121"/>
    <s v="CENTRE"/>
    <s v="CAMUSAT"/>
    <s v="Hybrid Solar - S3"/>
    <s v="SUD"/>
    <s v="Akom-I"/>
    <s v="NOKIA"/>
    <n v="8.0257852428277016E-4"/>
    <n v="0"/>
    <n v="3.4459405099785123E-2"/>
    <n v="0"/>
    <n v="0"/>
    <n v="9.2742407250450407E-4"/>
    <n v="0"/>
    <n v="4.6191284195926573E-2"/>
    <n v="0"/>
    <n v="0"/>
    <n v="0"/>
    <n v="0"/>
    <n v="7.4907328933040301E-4"/>
    <n v="1.2770561189205836E-2"/>
    <n v="0"/>
    <n v="2.3489654855336529E-2"/>
    <n v="9.9341386227895082E-2"/>
    <n v="0"/>
    <n v="4.459027624929111E-3"/>
    <n v="0"/>
    <n v="5.3505234952196091E-4"/>
    <n v="5.3505234952196091E-4"/>
    <n v="0"/>
    <n v="0"/>
    <m/>
    <n v="2.5683854614065365E-3"/>
    <n v="0"/>
    <n v="6.9068057841860991E-3"/>
    <n v="4.788045536226829E-4"/>
    <n v="2.5683854614065365E-3"/>
    <x v="0"/>
    <m/>
    <x v="6"/>
    <x v="3"/>
    <s v="No root cause"/>
    <s v="No root cause"/>
    <s v=""/>
    <s v="SUD_121"/>
    <m/>
  </r>
  <r>
    <s v="Katoual-MTN"/>
    <s v="EXN_026"/>
    <s v="EXTREME-NORD"/>
    <s v="IHS"/>
    <s v="Grid-Gen"/>
    <s v="EXTREME-NORD"/>
    <s v="Maroua"/>
    <s v="Huawei"/>
    <n v="0"/>
    <n v="0"/>
    <n v="0"/>
    <n v="0"/>
    <n v="0"/>
    <n v="0"/>
    <n v="0"/>
    <n v="0"/>
    <n v="0"/>
    <n v="0"/>
    <n v="0"/>
    <n v="0"/>
    <n v="0"/>
    <n v="0"/>
    <n v="0"/>
    <n v="0"/>
    <n v="0"/>
    <n v="0"/>
    <n v="0"/>
    <n v="0"/>
    <n v="0"/>
    <n v="0"/>
    <n v="0"/>
    <n v="0"/>
    <m/>
    <n v="2.4077355728484473E-3"/>
    <n v="0"/>
    <n v="7.1720370880381896E-3"/>
    <n v="0"/>
    <n v="2.4077355728484473E-3"/>
    <x v="2"/>
    <m/>
    <x v="1"/>
    <x v="0"/>
    <s v="Defaut GE &amp; Power Cabinet"/>
    <s v="PASSIVE"/>
    <s v="(05-10-2026 ticket): INC-20260510-00014739...power issue ...Grid Outage"/>
    <s v="EXN_026"/>
    <m/>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0"/>
    <n v="0.63073754469470622"/>
    <n v="0"/>
    <n v="0"/>
    <n v="0.40913669660106211"/>
    <n v="0"/>
    <n v="0"/>
    <n v="0.4103138117700102"/>
    <n v="0"/>
    <n v="6.5098035858495058E-3"/>
    <n v="6.5098035858495058E-3"/>
    <n v="0"/>
    <n v="3.3422936766799929E-2"/>
    <m/>
    <n v="2.1758795547223001E-3"/>
    <n v="0"/>
    <n v="6.4813964795604369E-3"/>
    <n v="0"/>
    <n v="2.1758795547223001E-3"/>
    <x v="2"/>
    <m/>
    <x v="6"/>
    <x v="3"/>
    <s v="No root cause"/>
    <s v="No root cause"/>
    <s v=""/>
    <s v="EXN_181"/>
    <m/>
  </r>
  <r>
    <s v="Meidougou-MTN"/>
    <s v="ADM_062"/>
    <s v="ADAMAOUA"/>
    <s v="IHS"/>
    <s v="Grid-Gen"/>
    <s v="ADAMAOUA"/>
    <s v="Meidougou"/>
    <s v="NOKIA"/>
    <n v="0"/>
    <n v="0"/>
    <n v="0"/>
    <n v="0"/>
    <n v="0"/>
    <n v="0"/>
    <n v="0"/>
    <n v="2.7158273919121294"/>
    <n v="1.6022050589572854"/>
    <n v="0"/>
    <n v="0"/>
    <n v="0.10440654847003564"/>
    <n v="0"/>
    <n v="0"/>
    <n v="0.10440654847003564"/>
    <n v="0"/>
    <n v="0"/>
    <n v="0"/>
    <n v="0"/>
    <n v="0"/>
    <n v="0.29224559330884936"/>
    <n v="0.29224559330884936"/>
    <n v="0"/>
    <n v="0"/>
    <m/>
    <n v="2.1580444764049051E-3"/>
    <n v="1.5112366061972192E-2"/>
    <n v="0"/>
    <n v="0"/>
    <n v="2.1580444764049051E-3"/>
    <x v="0"/>
    <m/>
    <x v="6"/>
    <x v="3"/>
    <s v="No root cause"/>
    <s v="No root cause"/>
    <s v="(05-10-2026 ticket): INC-20260510-00013403...Others"/>
    <s v="ADM_062"/>
    <m/>
  </r>
  <r>
    <s v="LIT_839_Z_KMC-NKOLBONG"/>
    <s v="LIT_839"/>
    <s v="Douala"/>
    <s v="ESCO"/>
    <s v="GE"/>
    <s v="LITTORAL"/>
    <s v="Douala"/>
    <s v="ZTE"/>
    <n v="0"/>
    <n v="0"/>
    <n v="0"/>
    <n v="0"/>
    <n v="0"/>
    <n v="7.1433234027617267"/>
    <n v="0"/>
    <n v="1.0183829719233059E-2"/>
    <n v="0"/>
    <n v="0"/>
    <n v="0"/>
    <n v="0"/>
    <n v="0"/>
    <n v="0"/>
    <n v="0"/>
    <n v="0"/>
    <n v="0"/>
    <n v="0"/>
    <n v="0"/>
    <n v="0"/>
    <n v="0"/>
    <n v="0"/>
    <n v="0"/>
    <n v="0"/>
    <m/>
    <n v="1.9440235365960584E-3"/>
    <n v="0"/>
    <n v="0"/>
    <n v="3.7278354532061112E-3"/>
    <n v="1.9440235365960584E-3"/>
    <x v="0"/>
    <m/>
    <x v="6"/>
    <x v="3"/>
    <s v="No root cause"/>
    <s v="No root cause"/>
    <s v=""/>
    <s v="LIT_839"/>
    <m/>
  </r>
  <r>
    <s v="Matafal"/>
    <s v="EXN_207"/>
    <s v="EXTREME-NORD"/>
    <s v="IHS"/>
    <s v="Hybrid-Gen"/>
    <s v="EXTREME-NORD"/>
    <s v="Matafal"/>
    <s v="NOKIA"/>
    <n v="0"/>
    <n v="2.7645971274559804E-3"/>
    <n v="4.1782281180049188E-2"/>
    <n v="0"/>
    <n v="0"/>
    <n v="0"/>
    <n v="0"/>
    <n v="0.12041814767257501"/>
    <n v="0.47552141736597703"/>
    <n v="0"/>
    <n v="0"/>
    <n v="0.30939685048651261"/>
    <n v="0.12615152974952956"/>
    <n v="2.0849861988809393E-2"/>
    <n v="0.30939685048651266"/>
    <n v="0"/>
    <n v="0"/>
    <n v="0"/>
    <n v="1.6230860554741829E-2"/>
    <n v="0"/>
    <n v="0.46249925092671063"/>
    <n v="0.46249925092671063"/>
    <n v="0"/>
    <n v="0"/>
    <m/>
    <n v="1.7836110499716445E-3"/>
    <n v="0"/>
    <n v="5.3129275262971572E-3"/>
    <n v="0"/>
    <n v="1.7836110499716445E-3"/>
    <x v="2"/>
    <m/>
    <x v="6"/>
    <x v="3"/>
    <s v="No root cause"/>
    <s v="No root cause"/>
    <s v="(05-10-2026 ticket): INC-20260510-00014590...Others"/>
    <s v="EXN_207"/>
    <m/>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0"/>
    <n v="1.2104835417411539E-2"/>
    <n v="6.2422774110888072E-3"/>
    <n v="0"/>
    <n v="3.7863871267831362E-2"/>
    <n v="7.7939292247021646E-3"/>
    <n v="0.26665225592338632"/>
    <n v="0.11105903268242433"/>
    <n v="7.6155784415280238E-3"/>
    <n v="1.3929196165886155E-2"/>
    <n v="1.3929196165886155E-2"/>
    <n v="7.9901150861933796E-3"/>
    <n v="7.6690836764802921E-3"/>
    <m/>
    <n v="1.7835078317396413E-3"/>
    <n v="0"/>
    <n v="5.3126200652136241E-3"/>
    <n v="0"/>
    <n v="1.7835078317396413E-3"/>
    <x v="0"/>
    <m/>
    <x v="6"/>
    <x v="3"/>
    <s v="No root cause"/>
    <s v="No root cause"/>
    <s v=""/>
    <s v="SUD_226"/>
    <m/>
  </r>
  <r>
    <s v="Bobongo"/>
    <s v="LIT_250"/>
    <s v="Douala"/>
    <s v="IHS"/>
    <s v="Grid-Gen"/>
    <s v="LITTORAL"/>
    <s v="Douala"/>
    <s v="ZTE"/>
    <n v="0"/>
    <n v="0"/>
    <n v="0"/>
    <n v="0"/>
    <n v="0"/>
    <n v="0"/>
    <n v="0"/>
    <n v="0"/>
    <n v="0"/>
    <n v="0"/>
    <n v="0"/>
    <n v="0"/>
    <n v="0"/>
    <n v="0"/>
    <n v="0"/>
    <n v="8.8907865412218443E-2"/>
    <n v="0"/>
    <n v="0"/>
    <n v="0"/>
    <n v="0"/>
    <n v="0"/>
    <n v="0"/>
    <n v="0"/>
    <n v="0"/>
    <m/>
    <n v="1.5694868919308568E-3"/>
    <n v="0"/>
    <n v="0"/>
    <n v="3.0096286227720868E-3"/>
    <n v="1.5694868919308568E-3"/>
    <x v="0"/>
    <m/>
    <x v="6"/>
    <x v="3"/>
    <s v="No root cause"/>
    <s v="No root cause"/>
    <s v=""/>
    <s v="LIT_250"/>
    <m/>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0.70292967002399942"/>
    <n v="5.115144801928722E-2"/>
    <n v="8.4252909971378409E-2"/>
    <n v="0.70292967002399953"/>
    <n v="0.42235248963425287"/>
    <n v="3.5448382681526267"/>
    <n v="9.5435504076385097E-2"/>
    <n v="0.11830007447928716"/>
    <n v="7.0448559353713447E-3"/>
    <n v="1.6700318302246639"/>
    <n v="1.6700318302246639"/>
    <n v="1.8726832233265207E-3"/>
    <n v="1.9671199630171818"/>
    <m/>
    <n v="1.3376308738047311E-3"/>
    <n v="0"/>
    <n v="3.9844650489102192E-3"/>
    <n v="0"/>
    <n v="1.3376308738047311E-3"/>
    <x v="0"/>
    <m/>
    <x v="6"/>
    <x v="3"/>
    <s v="No root cause"/>
    <s v="No root cause"/>
    <s v=""/>
    <s v="CTR_300"/>
    <m/>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5.7964004531536632E-3"/>
    <n v="3.8784632934339629"/>
    <n v="1.2361849483353451"/>
    <n v="5.7964004531536632E-3"/>
    <n v="6.5686593442969218E-2"/>
    <n v="2.5860863560224117E-3"/>
    <n v="7.5121349872871529E-2"/>
    <n v="6.0639266279146446E-3"/>
    <n v="0"/>
    <n v="2.6752617476092913E-3"/>
    <n v="2.6752617476092913E-3"/>
    <n v="0"/>
    <n v="0"/>
    <m/>
    <n v="1.2484554822176806E-3"/>
    <n v="0"/>
    <n v="3.7188340456493336E-3"/>
    <n v="0"/>
    <n v="1.2484554822176806E-3"/>
    <x v="2"/>
    <m/>
    <x v="6"/>
    <x v="3"/>
    <s v="No root cause"/>
    <s v="No root cause"/>
    <s v=""/>
    <s v="NRO_039"/>
    <m/>
  </r>
  <r>
    <s v="Bonamouti"/>
    <s v="LIT_120"/>
    <s v="Douala"/>
    <s v="IHS"/>
    <s v="GridOnly"/>
    <s v="LITTORAL"/>
    <s v="Douala"/>
    <s v="ZTE"/>
    <n v="0"/>
    <n v="0"/>
    <n v="4.2804187961750177E-4"/>
    <n v="0"/>
    <n v="8.7946554690910954"/>
    <n v="0"/>
    <n v="4.2804187961750177E-4"/>
    <n v="2.6968243572951183"/>
    <n v="4.2804187961750177E-4"/>
    <n v="0"/>
    <n v="0"/>
    <n v="0"/>
    <n v="9.6309422913952957E-4"/>
    <n v="8.0257852428281592E-4"/>
    <n v="0"/>
    <n v="3.7453664466531404E-4"/>
    <n v="4.2804187961750177E-4"/>
    <n v="0"/>
    <n v="4.2804187961750177E-4"/>
    <n v="8.5608375923500353E-4"/>
    <n v="0"/>
    <n v="0"/>
    <n v="3.7453664466531404E-4"/>
    <n v="0.32993111379350709"/>
    <m/>
    <n v="1.1771151689481299E-3"/>
    <n v="8.2431087610757396E-3"/>
    <n v="0"/>
    <n v="0"/>
    <n v="1.1771151689481299E-3"/>
    <x v="0"/>
    <m/>
    <x v="6"/>
    <x v="3"/>
    <s v="No root cause"/>
    <s v="No root cause"/>
    <s v=""/>
    <s v="LIT_120"/>
    <m/>
  </r>
  <r>
    <s v="Nkoabang"/>
    <s v="CTR_084"/>
    <s v="Yaounde"/>
    <s v="IHS"/>
    <s v="Grid-Gen"/>
    <s v="CENTRE"/>
    <s v="Yaounde"/>
    <s v="ZTE"/>
    <n v="0"/>
    <n v="0"/>
    <n v="0"/>
    <n v="0"/>
    <n v="0"/>
    <n v="0"/>
    <n v="0"/>
    <n v="0"/>
    <n v="0"/>
    <n v="0"/>
    <n v="3.6867425442238599"/>
    <n v="0"/>
    <n v="0"/>
    <n v="0"/>
    <n v="0"/>
    <n v="0"/>
    <n v="0"/>
    <n v="0"/>
    <n v="0"/>
    <n v="0"/>
    <n v="0"/>
    <n v="0"/>
    <n v="0"/>
    <n v="0"/>
    <m/>
    <n v="1.1592800906308012E-3"/>
    <n v="0"/>
    <n v="0"/>
    <n v="2.2230211418203961E-3"/>
    <n v="1.1592800906308012E-3"/>
    <x v="0"/>
    <m/>
    <x v="6"/>
    <x v="3"/>
    <s v="No root cause"/>
    <s v="No root cause"/>
    <s v=""/>
    <s v="CTR_084"/>
    <m/>
  </r>
  <r>
    <s v="Mora-II"/>
    <s v="EXN_032"/>
    <s v="EXTREME-NORD"/>
    <s v="IHS"/>
    <s v="Grid-Gen"/>
    <s v="EXTREME-NORD"/>
    <s v="Mora"/>
    <s v="Huawei"/>
    <n v="0"/>
    <n v="0"/>
    <n v="0"/>
    <n v="0"/>
    <n v="0"/>
    <n v="0"/>
    <n v="0"/>
    <n v="0"/>
    <n v="0"/>
    <n v="0"/>
    <n v="0"/>
    <n v="27.735508642165538"/>
    <n v="7.6005078003498543"/>
    <n v="28.451497861217419"/>
    <n v="27.735508642165538"/>
    <n v="27.737113799214125"/>
    <n v="16.162415497398936"/>
    <n v="0"/>
    <n v="0"/>
    <n v="0"/>
    <n v="8.6926388211155921"/>
    <n v="8.6926388211155921"/>
    <n v="7.4363359044382236"/>
    <n v="0"/>
    <m/>
    <n v="1.159280090630734E-3"/>
    <n v="0"/>
    <n v="3.453203042388758E-3"/>
    <n v="0"/>
    <n v="1.159280090630734E-3"/>
    <x v="2"/>
    <m/>
    <x v="6"/>
    <x v="3"/>
    <s v="No root cause"/>
    <s v="No root cause"/>
    <s v=""/>
    <s v="EXN_032"/>
    <m/>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5.2613481036318738E-3"/>
    <n v="4.0542799677111635E-2"/>
    <n v="1.2988930836993091"/>
    <n v="5.2613481036318738E-3"/>
    <n v="0"/>
    <n v="0.26556431614602521"/>
    <n v="8.4235074893060799E-2"/>
    <n v="5.6180496699795622E-3"/>
    <n v="2.965973524182948E-2"/>
    <n v="1.3376308738047311E-3"/>
    <n v="1.3376308738047311E-3"/>
    <n v="0.45035356259256398"/>
    <n v="0"/>
    <m/>
    <n v="1.1592800906306299E-3"/>
    <n v="0"/>
    <n v="3.4532030423884484E-3"/>
    <n v="0"/>
    <n v="1.1592800906306299E-3"/>
    <x v="2"/>
    <m/>
    <x v="6"/>
    <x v="3"/>
    <s v="No root cause"/>
    <s v="No root cause"/>
    <s v=""/>
    <s v="NRO_044"/>
    <m/>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3.2908676884766161"/>
    <n v="1.7415281392201041"/>
    <n v="1.7494939144334163"/>
    <n v="1.3095178660841684"/>
    <n v="0"/>
    <n v="0"/>
    <n v="0"/>
    <n v="0"/>
    <n v="0.6635218959108804"/>
    <n v="0.59078696926373953"/>
    <n v="0.59078696926373953"/>
    <n v="8.1154302773709126E-3"/>
    <n v="5.7607302965188747E-2"/>
    <m/>
    <n v="9.6308308234450849E-4"/>
    <n v="0"/>
    <n v="0"/>
    <n v="1.8467961890179917E-3"/>
    <n v="9.6308308234450849E-4"/>
    <x v="0"/>
    <m/>
    <x v="1"/>
    <x v="0"/>
    <s v="Defaut GE &amp; Power Cabinet"/>
    <s v="PASSIVE"/>
    <s v="(05-10-2026 ticket): INC-20260510-00014683...Grid Outage"/>
    <s v="NRD_057"/>
    <m/>
  </r>
  <r>
    <s v="Ngd-Bini"/>
    <s v="ADM_069"/>
    <s v="Ngaoundere"/>
    <s v="IHS"/>
    <s v="Grid-Gen"/>
    <s v="ADAMAOUA"/>
    <s v="Ngaoundere"/>
    <s v="Huawei"/>
    <n v="0"/>
    <n v="5.0651622421404368E-3"/>
    <n v="0"/>
    <n v="0"/>
    <n v="0"/>
    <n v="0"/>
    <n v="0"/>
    <n v="0"/>
    <n v="3.7578510014753173E-2"/>
    <n v="0"/>
    <n v="0"/>
    <n v="0"/>
    <n v="0"/>
    <n v="0"/>
    <n v="0"/>
    <n v="9.791457996250353E-3"/>
    <n v="0.62392454477746107"/>
    <n v="8.0257852428281603E-4"/>
    <n v="0.92874386830007427"/>
    <n v="0.98708240947627657"/>
    <n v="8.0257852428281603E-4"/>
    <n v="8.0257852428281603E-4"/>
    <n v="0"/>
    <n v="2.675261747609386E-4"/>
    <m/>
    <n v="8.9175391586979538E-4"/>
    <n v="0"/>
    <n v="2.656310032606737E-3"/>
    <n v="0"/>
    <n v="8.9175391586979538E-4"/>
    <x v="0"/>
    <m/>
    <x v="6"/>
    <x v="3"/>
    <s v="No root cause"/>
    <s v="No root cause"/>
    <s v=""/>
    <s v="ADM_069"/>
    <m/>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1.685414900993909E-2"/>
    <n v="0"/>
    <n v="0"/>
    <n v="1.685414900993909E-2"/>
    <n v="4.1894598967562806E-2"/>
    <n v="0.31593057731435098"/>
    <n v="3.9522533551349333E-2"/>
    <n v="8.150630791049782E-3"/>
    <n v="1.3022817485796143"/>
    <n v="2.4077355728483103E-3"/>
    <n v="2.4077355728483103E-3"/>
    <n v="0.69430176381790532"/>
    <n v="9.4187048594167821E-2"/>
    <m/>
    <n v="7.1340313269589077E-4"/>
    <n v="0"/>
    <n v="2.1250480260855517E-3"/>
    <n v="0"/>
    <n v="7.1340313269589077E-4"/>
    <x v="0"/>
    <m/>
    <x v="6"/>
    <x v="3"/>
    <s v="No root cause"/>
    <s v="No root cause"/>
    <s v="(05-10-2026 cells nokia): 09/05/2026 : Need BO RAN analysis ..;..;(05-10-2026 cells nokia): 09/05/2026 : Need BO RAN analysis "/>
    <s v="CTR_097"/>
    <m/>
  </r>
  <r>
    <s v="Boko-IHS"/>
    <s v="LIT_633"/>
    <s v="Douala"/>
    <s v="IHS"/>
    <s v="Grid-Gen"/>
    <s v="LITTORAL"/>
    <s v="Douala"/>
    <s v="ZTE"/>
    <n v="0"/>
    <n v="0"/>
    <n v="0"/>
    <n v="0"/>
    <n v="0"/>
    <n v="0"/>
    <n v="0"/>
    <n v="0"/>
    <n v="0"/>
    <n v="0"/>
    <n v="0"/>
    <n v="0"/>
    <n v="10.212383679619217"/>
    <n v="0"/>
    <n v="0"/>
    <n v="0"/>
    <n v="0"/>
    <n v="0"/>
    <n v="0"/>
    <n v="0"/>
    <n v="0"/>
    <n v="0"/>
    <n v="5.1195235608518619"/>
    <n v="3.9050439028287842"/>
    <m/>
    <n v="6.2422774110884019E-4"/>
    <n v="0"/>
    <n v="0"/>
    <n v="1.1970113840570353E-3"/>
    <n v="6.2422774110884019E-4"/>
    <x v="0"/>
    <m/>
    <x v="6"/>
    <x v="3"/>
    <s v="No root cause"/>
    <s v="No root cause"/>
    <s v=""/>
    <s v="LIT_633"/>
    <m/>
  </r>
  <r>
    <s v="LIT_834_Z_Ngodi-Bakoko-IHS"/>
    <s v="LIT_834"/>
    <s v="Douala"/>
    <s v="ESCO"/>
    <s v="Grid-Gen"/>
    <s v="LITTORAL"/>
    <s v="Douala"/>
    <s v="ZTE"/>
    <n v="0"/>
    <n v="0"/>
    <n v="0"/>
    <n v="0"/>
    <n v="0.22379456272668369"/>
    <n v="0"/>
    <n v="0"/>
    <n v="0"/>
    <n v="0"/>
    <n v="0.98326570271635383"/>
    <n v="0"/>
    <n v="0"/>
    <n v="0"/>
    <n v="0"/>
    <n v="0"/>
    <n v="3.4064999586228654E-3"/>
    <n v="0"/>
    <n v="0"/>
    <n v="0"/>
    <n v="0"/>
    <n v="0"/>
    <n v="0"/>
    <n v="0"/>
    <n v="0"/>
    <m/>
    <n v="5.8855758447398589E-4"/>
    <n v="0"/>
    <n v="0"/>
    <n v="1.1286107335393685E-3"/>
    <n v="5.8855758447398589E-4"/>
    <x v="0"/>
    <m/>
    <x v="6"/>
    <x v="3"/>
    <s v="No root cause"/>
    <s v="No root cause"/>
    <s v=""/>
    <s v="LIT_834"/>
    <m/>
  </r>
  <r>
    <s v="Yassa-Dispensaire"/>
    <s v="LIT_639"/>
    <s v="Douala"/>
    <s v="CAMUSAT"/>
    <s v="Good Grid + GE"/>
    <s v="LITTORAL"/>
    <s v="Douala"/>
    <s v="ZTE"/>
    <n v="0"/>
    <n v="0"/>
    <n v="0"/>
    <n v="0"/>
    <n v="6.7042059395090808E-2"/>
    <n v="0"/>
    <n v="0"/>
    <n v="0"/>
    <n v="0"/>
    <n v="0"/>
    <n v="0"/>
    <n v="0"/>
    <n v="0"/>
    <n v="0"/>
    <n v="0"/>
    <n v="0"/>
    <n v="0"/>
    <n v="0"/>
    <n v="0"/>
    <n v="0"/>
    <n v="0"/>
    <n v="0"/>
    <n v="0"/>
    <n v="0"/>
    <m/>
    <n v="5.7072250615664423E-4"/>
    <n v="0"/>
    <n v="0"/>
    <n v="1.0944104082806993E-3"/>
    <n v="5.7072250615664423E-4"/>
    <x v="0"/>
    <m/>
    <x v="6"/>
    <x v="3"/>
    <s v="No root cause"/>
    <s v="No root cause"/>
    <s v=""/>
    <s v="LIT_639"/>
    <m/>
  </r>
  <r>
    <s v="Cite-Berges-IHS"/>
    <s v="LIT_157"/>
    <s v="Douala"/>
    <s v="IHS"/>
    <s v="Grid-Gen"/>
    <s v="LITTORAL"/>
    <s v="Douala"/>
    <s v="ZTE"/>
    <n v="0"/>
    <n v="1.4052436557059411"/>
    <n v="0"/>
    <n v="0"/>
    <n v="0"/>
    <n v="0"/>
    <n v="0"/>
    <n v="1.9740578084826474"/>
    <n v="0"/>
    <n v="4.1502227244580171E-2"/>
    <n v="0"/>
    <n v="0"/>
    <n v="0"/>
    <n v="3.3179309596984288"/>
    <n v="0"/>
    <n v="6.4170611785990567E-2"/>
    <n v="0"/>
    <n v="0"/>
    <n v="0"/>
    <n v="0"/>
    <n v="0"/>
    <n v="0"/>
    <n v="0"/>
    <n v="0"/>
    <m/>
    <n v="5.5288742783930257E-4"/>
    <n v="0"/>
    <n v="0"/>
    <n v="1.06021008302203E-3"/>
    <n v="5.5288742783930257E-4"/>
    <x v="0"/>
    <m/>
    <x v="6"/>
    <x v="3"/>
    <s v="No root cause"/>
    <s v="No root cause"/>
    <s v=""/>
    <s v="LIT_157"/>
    <m/>
  </r>
  <r>
    <s v="Ndogp-ZR"/>
    <s v="LIT_251"/>
    <s v="Douala"/>
    <s v="IHS"/>
    <s v="Grid-Gen"/>
    <s v="LITTORAL"/>
    <s v="Douala"/>
    <s v="ZTE"/>
    <n v="0"/>
    <n v="0"/>
    <n v="0"/>
    <n v="0"/>
    <n v="0"/>
    <n v="0"/>
    <n v="0"/>
    <n v="0"/>
    <n v="0"/>
    <n v="0"/>
    <n v="0"/>
    <n v="0"/>
    <n v="0"/>
    <n v="0"/>
    <n v="0"/>
    <n v="0"/>
    <n v="0"/>
    <n v="0"/>
    <n v="0"/>
    <n v="0"/>
    <n v="0"/>
    <n v="0"/>
    <n v="0"/>
    <n v="0"/>
    <m/>
    <n v="5.5288742783913148E-4"/>
    <n v="0"/>
    <n v="0"/>
    <n v="1.0602100830217019E-3"/>
    <n v="5.5288742783913148E-4"/>
    <x v="0"/>
    <m/>
    <x v="6"/>
    <x v="3"/>
    <s v="No root cause"/>
    <s v="No root cause"/>
    <s v=""/>
    <s v="LIT_251"/>
    <m/>
  </r>
  <r>
    <s v="Ngd-Dang"/>
    <s v="ADM_017"/>
    <s v="Ngaoundere"/>
    <s v="IHS"/>
    <s v="Grid-Gen"/>
    <s v="ADAMAOUA"/>
    <s v="Ngaoundere"/>
    <s v="Huawei"/>
    <n v="0"/>
    <n v="5.5467093567101271E-3"/>
    <n v="0"/>
    <n v="0"/>
    <n v="0"/>
    <n v="0"/>
    <n v="0"/>
    <n v="0"/>
    <n v="4.8261721926873322E-2"/>
    <n v="0"/>
    <n v="0"/>
    <n v="0"/>
    <n v="0"/>
    <n v="0"/>
    <n v="0"/>
    <n v="4.9135640764425732E-2"/>
    <n v="4.1107180259849958"/>
    <n v="1.4238813125476197"/>
    <n v="9.5038673583823421"/>
    <n v="0.85308746607768104"/>
    <n v="8.0257852428281603E-4"/>
    <n v="8.0257852428281603E-4"/>
    <n v="3.5670156634791817E-4"/>
    <n v="8.0257852428281581E-4"/>
    <m/>
    <n v="5.3505234952187721E-4"/>
    <n v="0"/>
    <n v="1.593786019564042E-3"/>
    <n v="0"/>
    <n v="5.3505234952187721E-4"/>
    <x v="0"/>
    <m/>
    <x v="6"/>
    <x v="3"/>
    <s v="No root cause"/>
    <s v="No root cause"/>
    <s v="(05-10-2026 ticket): INC-20260510-00015149...Others"/>
    <s v="ADM_017"/>
    <m/>
  </r>
  <r>
    <s v="Ucac-Icam"/>
    <s v="LIT_758"/>
    <s v="Douala"/>
    <s v="CAMUSAT"/>
    <s v="Medium Grid + GE"/>
    <s v="LITTORAL"/>
    <s v="Douala"/>
    <s v="ZTE"/>
    <n v="14.823232971780627"/>
    <n v="0"/>
    <n v="0"/>
    <n v="0"/>
    <n v="7.7422074975815713E-2"/>
    <n v="0"/>
    <n v="0"/>
    <n v="0"/>
    <n v="0"/>
    <n v="0"/>
    <n v="0"/>
    <n v="0"/>
    <n v="0"/>
    <n v="0"/>
    <n v="0"/>
    <n v="4.0307276997313627E-3"/>
    <n v="0"/>
    <n v="0"/>
    <n v="0"/>
    <n v="0"/>
    <n v="0"/>
    <n v="0"/>
    <n v="15.985741211586811"/>
    <n v="0"/>
    <m/>
    <n v="4.9938219288710639E-4"/>
    <n v="0"/>
    <n v="0"/>
    <n v="9.5760910724569388E-4"/>
    <n v="4.9938219288710639E-4"/>
    <x v="0"/>
    <m/>
    <x v="6"/>
    <x v="3"/>
    <s v="No root cause"/>
    <s v="No root cause"/>
    <s v=""/>
    <s v="LIT_758"/>
    <m/>
  </r>
  <r>
    <s v="Ndogp-Lycee"/>
    <s v="LIT_038"/>
    <s v="Douala"/>
    <s v="IHS"/>
    <s v="Grid-Gen"/>
    <s v="LITTORAL"/>
    <s v="Douala"/>
    <s v="ZTE"/>
    <n v="0"/>
    <n v="0"/>
    <n v="0"/>
    <n v="0"/>
    <n v="0"/>
    <n v="0"/>
    <n v="0"/>
    <n v="0"/>
    <n v="0"/>
    <n v="0"/>
    <n v="0"/>
    <n v="0"/>
    <n v="0"/>
    <n v="0"/>
    <n v="0"/>
    <n v="0"/>
    <n v="0"/>
    <n v="0"/>
    <n v="0"/>
    <n v="0"/>
    <n v="0.49959621382689334"/>
    <n v="0.49959621382689334"/>
    <n v="0"/>
    <n v="0"/>
    <m/>
    <n v="4.9938219288710639E-4"/>
    <n v="0"/>
    <n v="0"/>
    <n v="9.5760910724569388E-4"/>
    <n v="4.9938219288710639E-4"/>
    <x v="0"/>
    <m/>
    <x v="6"/>
    <x v="3"/>
    <s v="No root cause"/>
    <s v="No root cause"/>
    <s v=""/>
    <s v="LIT_038"/>
    <m/>
  </r>
  <r>
    <s v="Dibamba-Centrale-Electrique"/>
    <s v="LIT_617"/>
    <s v="LITTORAL"/>
    <s v="CAMUSAT"/>
    <s v="HGB"/>
    <s v="LITTORAL"/>
    <s v="Dibamba"/>
    <s v="ZTE"/>
    <n v="0"/>
    <n v="0"/>
    <n v="0"/>
    <n v="0"/>
    <n v="8.7659409930000654E-2"/>
    <n v="0"/>
    <n v="0"/>
    <n v="0"/>
    <n v="0"/>
    <n v="0"/>
    <n v="0"/>
    <n v="0"/>
    <n v="0"/>
    <n v="0"/>
    <n v="0"/>
    <n v="0"/>
    <n v="0"/>
    <n v="0"/>
    <n v="24.763239335336575"/>
    <n v="13.868556899607057"/>
    <n v="1.4323173045917481"/>
    <n v="1.4323173045917481"/>
    <n v="16.775228788384659"/>
    <n v="3.2970460829887607"/>
    <m/>
    <n v="4.8154711456968949E-4"/>
    <n v="3.372180856803712E-3"/>
    <n v="0"/>
    <n v="0"/>
    <n v="4.8154711456968949E-4"/>
    <x v="0"/>
    <m/>
    <x v="6"/>
    <x v="3"/>
    <s v="No root cause"/>
    <s v="No root cause"/>
    <s v=""/>
    <s v="LIT_617"/>
    <m/>
  </r>
  <r>
    <s v="C-D-Billes"/>
    <s v="LIT_084"/>
    <s v="Douala"/>
    <s v="IHS"/>
    <s v="Grid-Gen"/>
    <s v="LITTORAL"/>
    <s v="Douala"/>
    <s v="ZTE"/>
    <n v="0"/>
    <n v="0"/>
    <n v="0"/>
    <n v="0"/>
    <n v="11.644576138662741"/>
    <n v="0"/>
    <n v="0"/>
    <n v="0"/>
    <n v="0"/>
    <n v="13.403275376462824"/>
    <n v="0"/>
    <n v="0"/>
    <n v="0"/>
    <n v="0"/>
    <n v="0"/>
    <n v="0"/>
    <n v="0"/>
    <n v="0"/>
    <n v="0"/>
    <n v="0"/>
    <n v="0"/>
    <n v="0"/>
    <n v="0"/>
    <n v="0"/>
    <m/>
    <n v="4.4587695793491038E-4"/>
    <n v="0"/>
    <n v="0"/>
    <n v="8.5500813146935784E-4"/>
    <n v="4.4587695793491038E-4"/>
    <x v="0"/>
    <m/>
    <x v="6"/>
    <x v="3"/>
    <s v="No root cause"/>
    <s v="No root cause"/>
    <s v=""/>
    <s v="LIT_084"/>
    <m/>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1.551651813613444E-3"/>
    <n v="0"/>
    <n v="0"/>
    <n v="1.5516518136134442E-3"/>
    <n v="1.4446413437090686E-3"/>
    <n v="0"/>
    <n v="8.5608375923500353E-4"/>
    <n v="0"/>
    <n v="0"/>
    <n v="8.0257852428281592E-4"/>
    <n v="8.0257852428281592E-4"/>
    <n v="0.30876087583075773"/>
    <n v="8.0257852428281592E-4"/>
    <m/>
    <n v="3.7453664466531404E-4"/>
    <n v="2.6228073330695537E-3"/>
    <n v="0"/>
    <n v="0"/>
    <n v="3.7453664466531404E-4"/>
    <x v="0"/>
    <m/>
    <x v="6"/>
    <x v="3"/>
    <s v="No root cause"/>
    <s v="No root cause"/>
    <s v=""/>
    <s v="CTR_276"/>
    <m/>
  </r>
  <r>
    <s v="Ngaoundere-University-IHS"/>
    <s v="ADM_076"/>
    <s v="Ngaoundere"/>
    <s v="IHS"/>
    <s v="Grid-Gen"/>
    <s v="ADAMAOUA"/>
    <s v="Ngaoundere"/>
    <s v="Huawei"/>
    <n v="0"/>
    <n v="4.0128926214140796E-3"/>
    <n v="0"/>
    <n v="0"/>
    <n v="0"/>
    <n v="0"/>
    <n v="0"/>
    <n v="0"/>
    <n v="2.823292897643772E-2"/>
    <n v="0"/>
    <n v="0"/>
    <n v="0"/>
    <n v="0"/>
    <n v="0"/>
    <n v="0"/>
    <n v="9.6309422913937893E-3"/>
    <n v="0.62016134325249062"/>
    <n v="2.675261747609386E-4"/>
    <n v="0.92218055947927269"/>
    <n v="0.98463900374679325"/>
    <n v="2.675261747609386E-4"/>
    <n v="2.675261747609386E-4"/>
    <n v="0"/>
    <n v="5.3505234952187721E-4"/>
    <m/>
    <n v="3.5670156634791817E-4"/>
    <n v="0"/>
    <n v="1.0625240130426948E-3"/>
    <n v="0"/>
    <n v="3.5670156634791817E-4"/>
    <x v="0"/>
    <m/>
    <x v="6"/>
    <x v="3"/>
    <s v="No root cause"/>
    <s v="No root cause"/>
    <s v="(05-10-2026 ticket): INC-20260510-00013986...Others"/>
    <s v="ADM_076"/>
    <m/>
  </r>
  <r>
    <s v="Ndogpassi-Lycee-II"/>
    <s v="LIT_409"/>
    <s v="Douala"/>
    <s v="IHS"/>
    <s v="Grid-Gen"/>
    <s v="LITTORAL"/>
    <s v="Douala"/>
    <s v="ZTE"/>
    <n v="0"/>
    <n v="0"/>
    <n v="0"/>
    <n v="5.3193299432416499"/>
    <n v="0"/>
    <n v="0"/>
    <n v="0"/>
    <n v="0"/>
    <n v="0"/>
    <n v="0"/>
    <n v="0"/>
    <n v="0"/>
    <n v="0"/>
    <n v="0"/>
    <n v="0"/>
    <n v="0"/>
    <n v="0"/>
    <n v="0"/>
    <n v="0"/>
    <n v="0"/>
    <n v="0"/>
    <n v="0"/>
    <n v="0"/>
    <n v="0"/>
    <m/>
    <n v="3.3886648803051818E-4"/>
    <n v="0"/>
    <n v="0"/>
    <n v="6.4980617991668567E-4"/>
    <n v="3.3886648803051818E-4"/>
    <x v="0"/>
    <m/>
    <x v="6"/>
    <x v="3"/>
    <s v="No root cause"/>
    <s v="No root cause"/>
    <s v=""/>
    <s v="LIT_409"/>
    <m/>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
    <n v="0.51470252516172876"/>
    <n v="0.52504687058581845"/>
    <n v="0"/>
    <n v="2.9878571652783847"/>
    <n v="0.89337690799667835"/>
    <n v="0.75561876307311227"/>
    <n v="0"/>
    <n v="1.0228952467376078"/>
    <n v="1.0160644117420445"/>
    <n v="1.0160644117420445"/>
    <n v="0"/>
    <n v="0"/>
    <m/>
    <n v="3.2103140971317652E-4"/>
    <n v="0"/>
    <n v="9.5627161173857469E-4"/>
    <n v="0"/>
    <n v="3.2103140971317652E-4"/>
    <x v="0"/>
    <m/>
    <x v="6"/>
    <x v="3"/>
    <s v="No root cause"/>
    <s v="No root cause"/>
    <s v="(05-10-2026 ticket): INC-20260510-00018259...Others"/>
    <s v="LIT_249"/>
    <m/>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6.3492878809931208E-3"/>
    <n v="8.886384279700333E-3"/>
    <n v="2.9427879223704097E-3"/>
    <n v="6.3492878809931208E-3"/>
    <n v="2.8536125307818605E-4"/>
    <n v="2.3007251029441549E-3"/>
    <n v="6.5276386641667751E-3"/>
    <n v="2.6752617476065828E-4"/>
    <n v="2.8536125307853343E-4"/>
    <n v="2.056831908674675E-2"/>
    <n v="2.056831908674675E-2"/>
    <n v="2.007013455506222E-4"/>
    <n v="6.9614574321858386E-2"/>
    <m/>
    <n v="2.8536125307818605E-4"/>
    <n v="0"/>
    <n v="0"/>
    <n v="5.4720520414008877E-4"/>
    <n v="2.8536125307818605E-4"/>
    <x v="0"/>
    <m/>
    <x v="6"/>
    <x v="3"/>
    <s v="No root cause"/>
    <s v="No root cause"/>
    <s v=""/>
    <s v="OST_224"/>
    <m/>
  </r>
  <r>
    <s v="Ngd-University-II-IHS"/>
    <s v="ADM_127"/>
    <s v="Ngaoundere"/>
    <s v="IHS"/>
    <s v="Grid-Gen"/>
    <s v="ADAMAOUA"/>
    <s v="Ngaoundere"/>
    <s v="Huawei"/>
    <n v="0"/>
    <n v="4.6192852842055401E-3"/>
    <n v="0"/>
    <n v="0"/>
    <n v="0"/>
    <n v="0"/>
    <n v="0"/>
    <n v="0"/>
    <n v="3.5812837261330985E-2"/>
    <n v="0"/>
    <n v="0"/>
    <n v="0"/>
    <n v="0"/>
    <n v="0"/>
    <n v="0"/>
    <n v="1.0165994640915667E-2"/>
    <n v="3.3488926556574294"/>
    <n v="1.7731099810805488"/>
    <n v="19.201816039014588"/>
    <n v="1.1848020877029275"/>
    <n v="3.5670156634791817E-4"/>
    <n v="3.5670156634791817E-4"/>
    <n v="0"/>
    <n v="8.0257852428281581E-4"/>
    <m/>
    <n v="2.675261747609386E-4"/>
    <n v="0"/>
    <n v="7.9689300978202102E-4"/>
    <n v="0"/>
    <n v="2.675261747609386E-4"/>
    <x v="0"/>
    <m/>
    <x v="6"/>
    <x v="3"/>
    <s v="No root cause"/>
    <s v="No root cause"/>
    <s v=""/>
    <s v="ADM_127"/>
    <m/>
  </r>
  <r>
    <s v="Ngd-Universite"/>
    <s v="ADM_003"/>
    <s v="Ngaoundere"/>
    <s v="IHS"/>
    <s v="Grid-Gen"/>
    <s v="ADAMAOUA"/>
    <s v="Ngaoundere"/>
    <s v="Huawei"/>
    <n v="0"/>
    <n v="4.2269135612228309E-3"/>
    <n v="0"/>
    <n v="0"/>
    <n v="0"/>
    <n v="0"/>
    <n v="0"/>
    <n v="0"/>
    <n v="5.2845337054444073E-2"/>
    <n v="0"/>
    <n v="0"/>
    <n v="0"/>
    <n v="0"/>
    <n v="0"/>
    <n v="0"/>
    <n v="0.84070992172540815"/>
    <n v="0.66540893694372394"/>
    <n v="1.3376308738046931E-3"/>
    <n v="0.82763680931875716"/>
    <n v="0.85381870428869433"/>
    <n v="5.3505234952187721E-4"/>
    <n v="5.3505234952187721E-4"/>
    <n v="0"/>
    <n v="5.3505234952187721E-4"/>
    <m/>
    <n v="2.675261747609386E-4"/>
    <n v="0"/>
    <n v="7.9689300978202102E-4"/>
    <n v="0"/>
    <n v="2.675261747609386E-4"/>
    <x v="0"/>
    <m/>
    <x v="1"/>
    <x v="0"/>
    <s v="Defaut GE &amp; Power Cabinet"/>
    <s v="PASSIVE"/>
    <s v="(05-10-2026 ticket): INC-20260510-00015112...Grid Outage"/>
    <s v="ADM_003"/>
    <m/>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2.4969109644359369E-4"/>
    <n v="2.6752617476088987E-4"/>
    <n v="2.6752617476083203E-4"/>
    <n v="2.4969109644342005E-4"/>
    <n v="2.4969109644376743E-4"/>
    <n v="2.6752617476077408E-4"/>
    <n v="2.4969109644365164E-4"/>
    <n v="2.6752617476100566E-4"/>
    <n v="2.3185601812600808E-4"/>
    <n v="2.6752617476083203E-4"/>
    <n v="2.6752617476083203E-4"/>
    <n v="3.0319633139577171E-4"/>
    <n v="5.6109156386527664E-2"/>
    <m/>
    <n v="2.6752617476083203E-4"/>
    <n v="0"/>
    <n v="0"/>
    <n v="5.1300487888139568E-4"/>
    <n v="2.6752617476083203E-4"/>
    <x v="0"/>
    <m/>
    <x v="6"/>
    <x v="3"/>
    <s v="No root cause"/>
    <s v="No root cause"/>
    <s v=""/>
    <s v="OST_158"/>
    <m/>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4.637120362523346E-4"/>
    <n v="7.1340313269572576E-4"/>
    <n v="0.72249676632267235"/>
    <n v="4.637120362522767E-4"/>
    <n v="3.3886648803062454E-4"/>
    <n v="4.280418796176554E-4"/>
    <n v="1.6865151169943444"/>
    <n v="2.6752617476100566E-4"/>
    <n v="4.6371203625224775E-4"/>
    <n v="0.10233767938521773"/>
    <n v="0.10233767938521773"/>
    <n v="0.57685777309785258"/>
    <n v="2.6752617476094782E-4"/>
    <m/>
    <n v="2.4969109644370954E-4"/>
    <n v="0"/>
    <n v="0"/>
    <n v="4.7880455362314667E-4"/>
    <n v="2.4969109644370954E-4"/>
    <x v="0"/>
    <m/>
    <x v="6"/>
    <x v="3"/>
    <s v="No root cause"/>
    <s v="No root cause"/>
    <s v=""/>
    <s v="CTR_784"/>
    <m/>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1.6051570485673655E-4"/>
    <n v="1.2484554822171003E-4"/>
    <n v="5.3505234952120087E-5"/>
    <n v="1.6051570485664974E-4"/>
    <n v="3.059033388695934"/>
    <n v="1.7835078317400378E-4"/>
    <n v="1.7835078317394589E-4"/>
    <n v="1.0701046990452966E-4"/>
    <n v="2.3185601812618177E-4"/>
    <n v="5.3505234952235873E-5"/>
    <n v="5.3505234952235873E-5"/>
    <n v="0.1650993199841336"/>
    <n v="1.7835078317400378E-4"/>
    <m/>
    <n v="2.3185601812632651E-4"/>
    <n v="0"/>
    <n v="0"/>
    <n v="4.4460422836439806E-4"/>
    <n v="2.3185601812632651E-4"/>
    <x v="0"/>
    <m/>
    <x v="6"/>
    <x v="3"/>
    <s v="No root cause"/>
    <s v="No root cause"/>
    <s v=""/>
    <s v="EST_018"/>
    <m/>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13.424213758407458"/>
    <n v="18.684958431911163"/>
    <n v="10.761561411168469"/>
    <n v="7.6194308184446111"/>
    <n v="2.8448937882794834"/>
    <n v="2.4969109644359369E-4"/>
    <n v="3.6641380314366909"/>
    <n v="0.85353520062834964"/>
    <n v="2.1853023120391708E-4"/>
    <n v="8.1647292120766934"/>
    <n v="8.1647292120766934"/>
    <n v="2.8987426007180358E-4"/>
    <n v="3.0319633139571381E-4"/>
    <m/>
    <n v="2.3185601812623967E-4"/>
    <n v="0"/>
    <n v="0"/>
    <n v="4.4460422836423152E-4"/>
    <n v="2.3185601812623967E-4"/>
    <x v="2"/>
    <m/>
    <x v="6"/>
    <x v="3"/>
    <s v="No root cause"/>
    <s v="No root cause"/>
    <s v=""/>
    <s v="NRO_015"/>
    <m/>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1.9618586149135206E-3"/>
    <n v="2.6752617476083203E-4"/>
    <n v="0.72783171105460986"/>
    <n v="1.9618586149135206E-3"/>
    <n v="2.4969109644330426E-4"/>
    <n v="3.5670156634789177E-4"/>
    <n v="2.6752617476071623E-4"/>
    <n v="0.30881530622827374"/>
    <n v="2.8536125307841763E-4"/>
    <n v="1.7344970365233865"/>
    <n v="1.7344970365233865"/>
    <n v="2.4969109644342005E-4"/>
    <n v="2.6752617476088987E-4"/>
    <m/>
    <n v="2.3185601812623967E-4"/>
    <n v="0"/>
    <n v="0"/>
    <n v="4.4460422836423152E-4"/>
    <n v="2.3185601812623967E-4"/>
    <x v="0"/>
    <m/>
    <x v="6"/>
    <x v="3"/>
    <s v="No root cause"/>
    <s v="No root cause"/>
    <s v=""/>
    <s v="EST_048"/>
    <m/>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1.6051570485653394E-4"/>
    <n v="1.7835078317388799E-4"/>
    <n v="0.72715397807854865"/>
    <n v="1.6051570485653394E-4"/>
    <n v="1.4268062653906408E-4"/>
    <n v="1.7835078317388799E-4"/>
    <n v="1.783507831741196E-4"/>
    <n v="1.426806265391799E-4"/>
    <n v="0.10032231553535158"/>
    <n v="0.28013557513133713"/>
    <n v="0.28013557513133713"/>
    <n v="1.6051570485641812E-4"/>
    <n v="3.2281491754488196E-3"/>
    <m/>
    <n v="1.9618586149141573E-4"/>
    <n v="0"/>
    <n v="0"/>
    <n v="3.7620357784662328E-4"/>
    <n v="1.9618586149141573E-4"/>
    <x v="0"/>
    <m/>
    <x v="6"/>
    <x v="3"/>
    <s v="No root cause"/>
    <s v="No root cause"/>
    <s v=""/>
    <s v="EST_041"/>
    <m/>
  </r>
  <r>
    <s v="Ngog-Mapubi-NEW"/>
    <s v="CTR_546"/>
    <s v="CENTRE"/>
    <s v="IHS"/>
    <s v="Grid-Gen"/>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2.6752617476106361E-4"/>
    <n v="2.8536125307818605E-4"/>
    <n v="3.2103140971312578E-4"/>
    <n v="2.6752617476100566E-4"/>
    <n v="0.21186289533234626"/>
    <n v="3.031963313958296E-4"/>
    <n v="2.4969109644359369E-4"/>
    <n v="2.140209398087698E-4"/>
    <n v="2.4969109644353585E-4"/>
    <n v="1.2293006081048303"/>
    <n v="1.2293006081048303"/>
    <n v="1.42680626539122E-4"/>
    <n v="1.7835078317400378E-4"/>
    <m/>
    <n v="1.9618586149141573E-4"/>
    <n v="0"/>
    <n v="0"/>
    <n v="3.7620357784662328E-4"/>
    <n v="1.9618586149141573E-4"/>
    <x v="0"/>
    <m/>
    <x v="6"/>
    <x v="3"/>
    <s v="No root cause"/>
    <s v="No root cause"/>
    <s v=""/>
    <s v="CTR_546"/>
    <m/>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1.9262198340791539E-3"/>
    <n v="7.7099513543120862E-3"/>
    <n v="1.9228889687900397"/>
    <n v="1.9262198340790958E-3"/>
    <n v="1.9618586149124207E-4"/>
    <n v="1.7835078317400378E-4"/>
    <n v="0.42396524198503294"/>
    <n v="1.7353531202826324E-2"/>
    <n v="1.8730269161701076E-4"/>
    <n v="8.5006620381071425"/>
    <n v="8.5006620381071425"/>
    <n v="1.8730537510470801E-4"/>
    <n v="0.15342530332351142"/>
    <m/>
    <n v="1.783507831741196E-4"/>
    <n v="0"/>
    <n v="0"/>
    <n v="3.4200325258804121E-4"/>
    <n v="1.783507831741196E-4"/>
    <x v="2"/>
    <m/>
    <x v="6"/>
    <x v="3"/>
    <s v="No root cause"/>
    <s v="No root cause"/>
    <s v=""/>
    <s v="NRO_092"/>
    <m/>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1.9618586149141573E-4"/>
    <n v="1.9618586149135786E-4"/>
    <n v="1.7835078317400378E-4"/>
    <n v="1.9618586149135786E-4"/>
    <n v="2.2290431531458565E-4"/>
    <n v="0.35904644803210478"/>
    <n v="0.34603618951411569"/>
    <n v="1.4268062653906408E-4"/>
    <n v="1.4268062653906408E-4"/>
    <n v="1.7835078317388799E-4"/>
    <n v="1.7835078317388799E-4"/>
    <n v="6.5169376171764687E-2"/>
    <n v="1.5159816569786191E-3"/>
    <m/>
    <n v="1.7835078317388799E-4"/>
    <n v="0"/>
    <n v="0"/>
    <n v="3.4200325258759712E-4"/>
    <n v="1.7835078317388799E-4"/>
    <x v="0"/>
    <m/>
    <x v="6"/>
    <x v="3"/>
    <s v="No root cause"/>
    <s v="No root cause"/>
    <s v=""/>
    <s v="SUD_069"/>
    <m/>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4.6275072553098591"/>
    <n v="4.6214076585253103"/>
    <n v="4.9827285101574343"/>
    <n v="4.6275072553098591"/>
    <n v="3.58144415635411"/>
    <n v="1.4268062653923776E-4"/>
    <n v="1.961858614914447E-4"/>
    <n v="1.7835078317409063E-4"/>
    <n v="5.5373847374495968"/>
    <n v="6.081369334509021"/>
    <n v="6.081369334509021"/>
    <n v="9.2442599583943288"/>
    <n v="6.8209613874161841"/>
    <m/>
    <n v="1.2484554822176792E-4"/>
    <n v="0"/>
    <n v="0"/>
    <n v="2.394022768114068E-4"/>
    <n v="1.2484554822176792E-4"/>
    <x v="0"/>
    <m/>
    <x v="6"/>
    <x v="3"/>
    <s v="No root cause"/>
    <s v="No root cause"/>
    <s v=""/>
    <s v="EST_013"/>
    <m/>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2.2283325200537623"/>
    <n v="3.0925134048448637"/>
    <n v="3.0819728735592826"/>
    <n v="2.2283325200537618"/>
    <n v="2.033198928183448E-3"/>
    <n v="1.3733010304394972E-3"/>
    <n v="7.1340313269416245E-5"/>
    <n v="3.2281491754490967E-3"/>
    <n v="8.9175391586943995E-5"/>
    <n v="6.9735156221011584E-3"/>
    <n v="6.9735156221011584E-3"/>
    <n v="1.0344345424089529E-3"/>
    <n v="9.2118179509350001E-2"/>
    <m/>
    <n v="8.9175391587117684E-5"/>
    <n v="0"/>
    <n v="0"/>
    <n v="1.7100162629413163E-4"/>
    <n v="8.9175391587117684E-5"/>
    <x v="0"/>
    <m/>
    <x v="6"/>
    <x v="3"/>
    <s v="No root cause"/>
    <s v="No root cause"/>
    <s v=""/>
    <s v="OST_038"/>
    <m/>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9.2458116102079444"/>
    <n v="2.7804352044470693"/>
    <n v="9.2458116102079444"/>
    <n v="9.2458116102079444"/>
    <n v="9.2457045997380387"/>
    <n v="5.3772939477731843"/>
    <n v="1.4268062653935356E-4"/>
    <n v="5.3505234952235873E-5"/>
    <n v="3.5670156634823915E-5"/>
    <n v="0.27968406073796026"/>
    <n v="0.27968406073796026"/>
    <n v="1.7835078317411958E-5"/>
    <n v="0.20920546866305409"/>
    <m/>
    <n v="8.9175391587059801E-5"/>
    <n v="0"/>
    <n v="0"/>
    <n v="1.710016262940206E-4"/>
    <n v="8.9175391587059801E-5"/>
    <x v="0"/>
    <m/>
    <x v="6"/>
    <x v="3"/>
    <s v="No root cause"/>
    <s v="No root cause"/>
    <s v=""/>
    <s v="EST_014"/>
    <m/>
  </r>
  <r>
    <s v="Yagoua"/>
    <s v="EXN_004"/>
    <s v="EXTREME-NORD"/>
    <s v="CAMUSAT"/>
    <s v="Bad Grid + Solar + GE"/>
    <s v="EXTREME-NORD"/>
    <s v="Yagoua"/>
    <s v="Huawei"/>
    <n v="0"/>
    <n v="0"/>
    <n v="0"/>
    <n v="0"/>
    <n v="0"/>
    <n v="0"/>
    <n v="4.7828864576110135"/>
    <n v="2.7963619293845046"/>
    <n v="2.6274637377187653"/>
    <n v="0"/>
    <n v="0"/>
    <n v="0"/>
    <n v="0"/>
    <n v="1.5730539075943184E-2"/>
    <n v="0"/>
    <n v="0"/>
    <n v="0"/>
    <n v="0"/>
    <n v="0"/>
    <n v="0"/>
    <m/>
    <n v="0"/>
    <n v="0"/>
    <n v="0"/>
    <m/>
    <n v="8.9175391586979543E-5"/>
    <n v="0"/>
    <n v="2.6563100326067369E-4"/>
    <n v="0"/>
    <n v="8.9175391586979543E-5"/>
    <x v="2"/>
    <m/>
    <x v="6"/>
    <x v="3"/>
    <s v="No root cause"/>
    <s v="No root cause"/>
    <s v=""/>
    <s v="EXN_004"/>
    <m/>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7.1340313269821533E-5"/>
    <n v="2.5058285035941468E-2"/>
    <n v="5.3505234952177976E-5"/>
    <n v="7.1340313269705727E-5"/>
    <n v="5.3505234952177976E-5"/>
    <n v="3.5670156634823915E-5"/>
    <n v="5.3505234952120087E-5"/>
    <n v="5.3505234952177976E-5"/>
    <n v="5.3505234952120087E-5"/>
    <n v="7.1340313269474141E-5"/>
    <n v="7.1340313269474141E-5"/>
    <n v="7.1340313269705727E-5"/>
    <n v="5.6234001934749735E-2"/>
    <m/>
    <n v="7.1340313269474141E-5"/>
    <n v="0"/>
    <n v="0"/>
    <n v="1.3680130103488342E-4"/>
    <n v="7.1340313269474141E-5"/>
    <x v="0"/>
    <m/>
    <x v="6"/>
    <x v="3"/>
    <s v="No root cause"/>
    <s v="No root cause"/>
    <s v=""/>
    <s v="OST_182"/>
    <m/>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1.0701046990435595E-4"/>
    <n v="1.2484554822171003E-4"/>
    <n v="1.0701046990441385E-4"/>
    <n v="1.0701046990452966E-4"/>
    <n v="5.3505234952120087E-5"/>
    <n v="5.3505234952351672E-5"/>
    <n v="7.1340313269358348E-5"/>
    <n v="1.0701046990418226E-4"/>
    <n v="1.0701046990441385E-4"/>
    <n v="1.0701046990452966E-4"/>
    <n v="1.0701046990452966E-4"/>
    <n v="1.2484554822153631E-4"/>
    <n v="5.3505234952120087E-5"/>
    <m/>
    <n v="5.3505234952177976E-5"/>
    <n v="0"/>
    <n v="0"/>
    <n v="1.0260097577630134E-4"/>
    <n v="5.3505234952177976E-5"/>
    <x v="0"/>
    <m/>
    <x v="6"/>
    <x v="3"/>
    <s v="No root cause"/>
    <s v="No root cause"/>
    <s v=""/>
    <s v="OST_143"/>
    <m/>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5.3505234952004287E-5"/>
    <n v="1.0701046990441385E-4"/>
    <n v="1.0701046990429807E-4"/>
    <n v="5.3505234952004287E-5"/>
    <n v="2.5710423727232006"/>
    <n v="1.0701046990452966E-4"/>
    <n v="7.1340313269416245E-5"/>
    <n v="8.9175391587059801E-5"/>
    <n v="9.4793441256959737E-2"/>
    <n v="1.7835078317388799E-4"/>
    <n v="1.7835078317388799E-4"/>
    <n v="1.2484554822194161E-4"/>
    <n v="1.7835078317388799E-4"/>
    <m/>
    <n v="3.5670156634766019E-5"/>
    <n v="0"/>
    <n v="0"/>
    <n v="6.8400650517497219E-5"/>
    <n v="3.5670156634766019E-5"/>
    <x v="0"/>
    <m/>
    <x v="6"/>
    <x v="3"/>
    <s v="No root cause"/>
    <s v="No root cause"/>
    <s v=""/>
    <s v="CTR_181"/>
    <m/>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45.748313514994315"/>
    <n v="30.956951828166883"/>
    <n v="15.409507666230066"/>
    <n v="45.748313514994315"/>
    <n v="3.9872814489502981"/>
    <n v="0"/>
    <n v="0"/>
    <n v="2.8948430232964443E-17"/>
    <n v="16.79534675672668"/>
    <n v="3.1573260794502818"/>
    <n v="3.1573260794502818"/>
    <n v="0"/>
    <n v="0"/>
    <m/>
    <n v="3.9804091570326108E-17"/>
    <n v="0"/>
    <n v="0"/>
    <n v="7.6327832942979512E-17"/>
    <n v="3.9804091570326108E-17"/>
    <x v="0"/>
    <m/>
    <x v="6"/>
    <x v="3"/>
    <s v="No root cause"/>
    <s v="No root cause"/>
    <s v=""/>
    <s v="LIT_740"/>
    <m/>
  </r>
  <r>
    <s v="Mboppi-Market-IHS"/>
    <s v="LIT_761"/>
    <s v="Douala"/>
    <s v="IHS"/>
    <s v="Grid Gen "/>
    <s v="LITTORAL"/>
    <s v="Douala"/>
    <s v="ZTE"/>
    <n v="0"/>
    <n v="0"/>
    <n v="0"/>
    <n v="0"/>
    <n v="0"/>
    <n v="0"/>
    <n v="0"/>
    <n v="3.6185537791205549E-17"/>
    <n v="24.200756635362541"/>
    <n v="0"/>
    <n v="0"/>
    <n v="15.617054472609599"/>
    <n v="13.587244209306771"/>
    <n v="5.2518063367319865"/>
    <n v="15.617054472609599"/>
    <n v="0"/>
    <n v="0"/>
    <n v="0"/>
    <n v="0"/>
    <n v="0"/>
    <n v="0"/>
    <n v="0"/>
    <n v="0"/>
    <n v="0"/>
    <m/>
    <n v="2.8948430232964443E-17"/>
    <n v="0"/>
    <n v="0"/>
    <n v="5.5511151231257827E-17"/>
    <n v="2.8948430232964443E-17"/>
    <x v="0"/>
    <m/>
    <x v="6"/>
    <x v="3"/>
    <s v="No root cause"/>
    <s v="No root cause"/>
    <s v=""/>
    <s v="LIT_761"/>
    <m/>
  </r>
  <r>
    <s v="Bonewonda-Chefferie"/>
    <s v="LIT_379"/>
    <s v="Douala"/>
    <s v="IHS"/>
    <s v="GridOnly"/>
    <s v="LITTORAL"/>
    <s v="Douala"/>
    <s v="ZTE"/>
    <n v="0"/>
    <n v="0"/>
    <n v="0"/>
    <n v="0"/>
    <n v="22.641917285187176"/>
    <n v="36.680460316237351"/>
    <n v="0"/>
    <n v="0"/>
    <n v="0"/>
    <n v="0"/>
    <n v="0"/>
    <n v="0"/>
    <n v="0"/>
    <n v="0"/>
    <n v="0"/>
    <n v="0"/>
    <n v="0"/>
    <n v="0"/>
    <n v="0"/>
    <n v="0"/>
    <n v="20.598980404242749"/>
    <n v="20.598980404242749"/>
    <n v="13.868556899607057"/>
    <n v="40.743326827096759"/>
    <m/>
    <n v="0"/>
    <n v="0"/>
    <n v="0"/>
    <n v="0"/>
    <n v="0"/>
    <x v="0"/>
    <m/>
    <x v="6"/>
    <x v="3"/>
    <s v="No root cause"/>
    <s v="No root cause"/>
    <s v=""/>
    <s v="LIT_379"/>
    <m/>
  </r>
  <r>
    <s v="LIT_850_Z_Ndogbassi-Taniere-Plus"/>
    <s v="LIT_850"/>
    <s v="Douala"/>
    <s v="ESCO "/>
    <s v="medium Grid GE"/>
    <s v="LITTORAL"/>
    <s v="Douala"/>
    <s v="ZTE"/>
    <n v="0"/>
    <n v="0"/>
    <n v="0"/>
    <n v="0"/>
    <n v="0"/>
    <n v="0"/>
    <n v="0"/>
    <n v="0"/>
    <n v="0"/>
    <n v="0"/>
    <n v="10.192408391903728"/>
    <n v="0"/>
    <n v="0"/>
    <n v="0"/>
    <n v="0"/>
    <n v="0"/>
    <n v="0"/>
    <n v="0"/>
    <n v="0"/>
    <n v="0"/>
    <n v="0"/>
    <n v="0"/>
    <n v="8.1506129559716154"/>
    <n v="37.249078283152549"/>
    <m/>
    <n v="0"/>
    <n v="0"/>
    <n v="0"/>
    <n v="0"/>
    <n v="0"/>
    <x v="0"/>
    <m/>
    <x v="6"/>
    <x v="3"/>
    <s v="No root cause"/>
    <s v="No root cause"/>
    <s v=""/>
    <s v="LIT_850"/>
    <m/>
  </r>
  <r>
    <s v="SUD_191_Z_Kribi-Terre-Promise"/>
    <s v="SUD_191"/>
    <s v="CENTRE"/>
    <s v="ESCO"/>
    <s v="Hybrid Solar - S1"/>
    <s v="SUD"/>
    <s v="Kribi"/>
    <s v="ZTE"/>
    <n v="0"/>
    <n v="0"/>
    <n v="0"/>
    <n v="0"/>
    <n v="0"/>
    <n v="0"/>
    <n v="0"/>
    <n v="0"/>
    <n v="0"/>
    <n v="0"/>
    <n v="0"/>
    <n v="8.6500129839370537E-3"/>
    <n v="0"/>
    <s v=""/>
    <n v="8.6500129839370554E-3"/>
    <n v="0"/>
    <n v="0"/>
    <n v="0"/>
    <n v="0"/>
    <n v="0"/>
    <n v="0"/>
    <n v="0"/>
    <n v="0"/>
    <n v="29.494118704574049"/>
    <m/>
    <n v="0"/>
    <n v="0"/>
    <n v="0"/>
    <n v="0"/>
    <n v="0"/>
    <x v="1"/>
    <m/>
    <x v="4"/>
    <x v="2"/>
    <s v="EXCLU"/>
    <s v="Exclu"/>
    <s v=""/>
    <s v="SUD_191"/>
    <m/>
  </r>
  <r>
    <s v="Kayo-Elie"/>
    <s v="LIT_047"/>
    <s v="Douala"/>
    <s v="IHS"/>
    <s v="Grid-Gen"/>
    <s v="LITTORAL"/>
    <s v="Douala"/>
    <s v="ZTE"/>
    <n v="0"/>
    <n v="0"/>
    <n v="0"/>
    <n v="0"/>
    <n v="0"/>
    <n v="0"/>
    <n v="4.071873225409707"/>
    <n v="6.0380479292760656"/>
    <n v="0"/>
    <n v="0.73817605647869944"/>
    <n v="0"/>
    <n v="0"/>
    <n v="0"/>
    <n v="0"/>
    <n v="0"/>
    <n v="0"/>
    <n v="0"/>
    <n v="0"/>
    <n v="0"/>
    <n v="0"/>
    <n v="0"/>
    <n v="0"/>
    <n v="0"/>
    <n v="28.929781156455018"/>
    <m/>
    <n v="0"/>
    <n v="0"/>
    <n v="0"/>
    <n v="0"/>
    <n v="0"/>
    <x v="0"/>
    <m/>
    <x v="6"/>
    <x v="3"/>
    <s v="No root cause"/>
    <s v="No root cause"/>
    <s v=""/>
    <s v="LIT_047"/>
    <m/>
  </r>
  <r>
    <s v="Banyangui"/>
    <s v="LIT_382"/>
    <s v="Douala"/>
    <s v="IHS"/>
    <s v="GridOnly"/>
    <s v="LITTORAL"/>
    <s v="Douala"/>
    <s v="ZTE"/>
    <n v="0"/>
    <n v="0"/>
    <n v="0"/>
    <n v="0"/>
    <n v="0"/>
    <n v="0"/>
    <n v="0"/>
    <n v="0"/>
    <n v="0"/>
    <n v="0"/>
    <n v="0"/>
    <n v="0"/>
    <n v="0"/>
    <n v="0"/>
    <n v="0"/>
    <n v="0"/>
    <n v="0"/>
    <n v="0"/>
    <n v="0"/>
    <n v="0"/>
    <n v="0"/>
    <n v="0"/>
    <n v="0"/>
    <n v="23.799039331341511"/>
    <m/>
    <n v="0"/>
    <n v="0"/>
    <n v="0"/>
    <n v="0"/>
    <n v="0"/>
    <x v="0"/>
    <m/>
    <x v="6"/>
    <x v="3"/>
    <s v="No root cause"/>
    <s v="No root cause"/>
    <s v=""/>
    <s v="LIT_382"/>
    <m/>
  </r>
  <r>
    <s v="H-Progres"/>
    <s v="CTR_017"/>
    <s v="Yaounde"/>
    <s v="IHS"/>
    <s v="GridOnly"/>
    <s v="CENTRE"/>
    <s v="Yaounde"/>
    <s v="ZTE"/>
    <n v="29.789699457528258"/>
    <n v="41.605670698821186"/>
    <n v="41.605670698821186"/>
    <n v="26.802181158737906"/>
    <n v="0"/>
    <n v="0"/>
    <n v="0"/>
    <n v="0"/>
    <n v="0"/>
    <n v="0"/>
    <n v="0"/>
    <n v="0.1225091529621925"/>
    <n v="14.090817645598447"/>
    <n v="0"/>
    <n v="0.12250915296219253"/>
    <n v="0"/>
    <n v="0"/>
    <n v="0"/>
    <n v="0"/>
    <n v="0"/>
    <n v="0"/>
    <n v="0"/>
    <n v="0"/>
    <n v="22.483755810668512"/>
    <m/>
    <n v="0"/>
    <n v="0"/>
    <n v="0"/>
    <n v="0"/>
    <n v="0"/>
    <x v="0"/>
    <m/>
    <x v="6"/>
    <x v="3"/>
    <s v="No root cause"/>
    <s v="No root cause"/>
    <s v=""/>
    <s v="CTR_017"/>
    <m/>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23.185905008946072"/>
    <n v="0"/>
    <n v="0.61559556320323672"/>
    <n v="23.185905008946072"/>
    <n v="10.42981111938659"/>
    <n v="0"/>
    <n v="0"/>
    <n v="0"/>
    <n v="1.0522696207264088E-3"/>
    <n v="42.249053314042918"/>
    <n v="42.249053314042918"/>
    <n v="55.062362134844605"/>
    <n v="22.376959361703953"/>
    <m/>
    <n v="0"/>
    <n v="0"/>
    <n v="0"/>
    <n v="0"/>
    <n v="0"/>
    <x v="0"/>
    <m/>
    <x v="6"/>
    <x v="3"/>
    <s v="No root cause"/>
    <s v="No root cause"/>
    <s v=""/>
    <s v="CTR_375"/>
    <m/>
  </r>
  <r>
    <s v="International-Airport-IHS"/>
    <s v="LIT_125"/>
    <s v="Douala"/>
    <s v="IHS"/>
    <s v="Grid-Gen (LL)"/>
    <s v="LITTORAL"/>
    <s v="Douala"/>
    <s v="ZTE"/>
    <n v="0"/>
    <n v="0.43858241090308248"/>
    <n v="0"/>
    <n v="3.6258714219265784E-2"/>
    <n v="0"/>
    <n v="0"/>
    <n v="3.7203973370088315E-2"/>
    <n v="0"/>
    <n v="0"/>
    <n v="0"/>
    <n v="0"/>
    <n v="0"/>
    <n v="0"/>
    <n v="0"/>
    <n v="0"/>
    <n v="4.0539133015440834E-2"/>
    <n v="0"/>
    <n v="0"/>
    <n v="0"/>
    <n v="7.7118878644419922E-2"/>
    <n v="7.9473108982316201E-2"/>
    <n v="7.9473108982316201E-2"/>
    <n v="7.8920221554476616E-2"/>
    <n v="21.778556813998684"/>
    <m/>
    <n v="0"/>
    <n v="0"/>
    <n v="0"/>
    <n v="0"/>
    <n v="0"/>
    <x v="0"/>
    <m/>
    <x v="6"/>
    <x v="3"/>
    <s v="No root cause"/>
    <s v="No root cause"/>
    <s v=""/>
    <s v="LIT_125"/>
    <m/>
  </r>
  <r>
    <s v="Bamenda-Park-Pharmacy-MTN"/>
    <s v="NRO_113"/>
    <s v="NORD-OUEST"/>
    <s v="MTN sharing"/>
    <m/>
    <s v="NORD-OUEST"/>
    <s v="Bamenda"/>
    <s v="Huawei"/>
    <n v="1.6604279562712416"/>
    <n v="7.7047538331150342E-2"/>
    <n v="0"/>
    <n v="0.53926142800478272"/>
    <n v="1.5049239084218669"/>
    <n v="0"/>
    <n v="0"/>
    <n v="0"/>
    <n v="0"/>
    <n v="0"/>
    <n v="7.3123821101323226E-3"/>
    <n v="0"/>
    <n v="0"/>
    <n v="0"/>
    <n v="0"/>
    <n v="0"/>
    <n v="0"/>
    <n v="0.23775942904920483"/>
    <n v="0"/>
    <n v="0"/>
    <n v="9.9763185830101602"/>
    <n v="9.9763185830101602"/>
    <n v="23.114261499345094"/>
    <n v="20.895488581269454"/>
    <m/>
    <n v="0"/>
    <n v="0"/>
    <n v="0"/>
    <n v="0"/>
    <n v="0"/>
    <x v="0"/>
    <m/>
    <x v="6"/>
    <x v="3"/>
    <s v="No root cause"/>
    <s v="No root cause"/>
    <s v=""/>
    <s v="NRO_113"/>
    <m/>
  </r>
  <r>
    <s v="Aeroport"/>
    <s v="LIT_033"/>
    <s v="Douala"/>
    <s v="IHS"/>
    <s v="Grid-Gen (LL)"/>
    <s v="LITTORAL"/>
    <s v="Douala"/>
    <s v="ZTE"/>
    <n v="0"/>
    <n v="0"/>
    <n v="0"/>
    <n v="2.5307976132384814E-2"/>
    <n v="0"/>
    <n v="0"/>
    <n v="2.751952584374202E-2"/>
    <n v="0"/>
    <n v="0"/>
    <n v="0"/>
    <n v="0"/>
    <n v="0"/>
    <n v="0"/>
    <n v="0"/>
    <n v="0"/>
    <n v="0"/>
    <n v="0"/>
    <n v="0"/>
    <n v="0"/>
    <n v="0"/>
    <n v="0"/>
    <n v="0"/>
    <n v="0"/>
    <n v="18.86703378391875"/>
    <m/>
    <n v="0"/>
    <n v="0"/>
    <n v="0"/>
    <n v="0"/>
    <n v="0"/>
    <x v="0"/>
    <m/>
    <x v="6"/>
    <x v="3"/>
    <s v="No root cause"/>
    <s v="No root cause"/>
    <s v=""/>
    <s v="LIT_033"/>
    <m/>
  </r>
  <r>
    <s v="Bep-Cafrad"/>
    <s v="LIT_649"/>
    <s v="Douala"/>
    <s v="CAMUSAT"/>
    <s v="Good Grid no GE - 12h"/>
    <s v="LITTORAL"/>
    <s v="Douala"/>
    <s v="ZTE"/>
    <n v="27.368159534062141"/>
    <n v="0"/>
    <n v="0"/>
    <n v="0"/>
    <n v="0"/>
    <n v="20.372457074533511"/>
    <n v="0"/>
    <n v="10.16378309120431"/>
    <n v="0"/>
    <n v="0"/>
    <n v="0"/>
    <n v="0.30465880781775673"/>
    <n v="6.2359281232075734"/>
    <n v="0"/>
    <n v="0.30465880781775673"/>
    <n v="0"/>
    <n v="0"/>
    <n v="0"/>
    <n v="0"/>
    <n v="6.9520778579642899"/>
    <n v="13.868556899607057"/>
    <n v="13.868556899607057"/>
    <n v="13.868556899607057"/>
    <n v="18.4816890817931"/>
    <m/>
    <n v="0"/>
    <n v="0"/>
    <n v="0"/>
    <n v="0"/>
    <n v="0"/>
    <x v="0"/>
    <m/>
    <x v="6"/>
    <x v="3"/>
    <s v="No root cause"/>
    <s v="No root cause"/>
    <s v=""/>
    <s v="LIT_649"/>
    <m/>
  </r>
  <r>
    <s v="Av-Germaine"/>
    <s v="CTR_090"/>
    <s v="Yaounde"/>
    <s v="IHS"/>
    <s v="Grid-Lithium"/>
    <s v="CENTRE"/>
    <s v="Yaounde"/>
    <s v="ZTE"/>
    <n v="0"/>
    <n v="0"/>
    <n v="0"/>
    <n v="0"/>
    <n v="0"/>
    <n v="0"/>
    <n v="1.1331873710523839"/>
    <n v="1.8005224964543862"/>
    <n v="36.075494459711273"/>
    <n v="5.5752454820179966E-2"/>
    <n v="0.52600996481495754"/>
    <n v="0"/>
    <n v="0.38730656074056991"/>
    <n v="0"/>
    <n v="0"/>
    <n v="0"/>
    <n v="0"/>
    <n v="0"/>
    <n v="26.167823093144762"/>
    <n v="3.4600051935748913E-3"/>
    <n v="0"/>
    <n v="0"/>
    <n v="0.79992109761352415"/>
    <n v="16.993886848555924"/>
    <m/>
    <n v="0"/>
    <n v="0"/>
    <n v="0"/>
    <n v="0"/>
    <n v="0"/>
    <x v="0"/>
    <m/>
    <x v="6"/>
    <x v="3"/>
    <s v="No root cause"/>
    <s v="No root cause"/>
    <s v=""/>
    <s v="CTR_090"/>
    <m/>
  </r>
  <r>
    <s v="Bfsam-Akwa"/>
    <s v="OST_109"/>
    <s v="Bafoussam"/>
    <s v="IHS"/>
    <s v="GridOnly"/>
    <s v="OUEST"/>
    <s v="Bafoussam"/>
    <s v="Huawei"/>
    <n v="3.3830825007918772"/>
    <n v="2.097155519029315"/>
    <n v="0"/>
    <n v="0"/>
    <n v="0"/>
    <n v="0"/>
    <n v="0"/>
    <n v="0"/>
    <n v="0"/>
    <n v="0"/>
    <n v="0"/>
    <n v="0"/>
    <n v="0"/>
    <n v="0"/>
    <n v="0"/>
    <n v="0"/>
    <n v="0"/>
    <n v="0"/>
    <n v="0"/>
    <n v="8.9175391586979543E-5"/>
    <n v="0"/>
    <n v="0"/>
    <n v="0"/>
    <n v="16.136162262115725"/>
    <m/>
    <n v="0"/>
    <n v="0"/>
    <n v="0"/>
    <n v="0"/>
    <n v="0"/>
    <x v="0"/>
    <m/>
    <x v="6"/>
    <x v="3"/>
    <s v="No root cause"/>
    <s v="No root cause"/>
    <s v=""/>
    <s v="OST_109"/>
    <m/>
  </r>
  <r>
    <s v="Croix-Rouge-Yde"/>
    <s v="CTR_759"/>
    <s v="Yaounde"/>
    <s v="CAMUSAT"/>
    <s v="Good Grid no GE - 8h"/>
    <s v="CENTRE"/>
    <s v="Yaounde"/>
    <s v="ZTE"/>
    <n v="0"/>
    <n v="0"/>
    <n v="19.376260940037042"/>
    <n v="23.824061946220823"/>
    <n v="0"/>
    <n v="0"/>
    <n v="0"/>
    <n v="0"/>
    <n v="0"/>
    <n v="0"/>
    <n v="0"/>
    <n v="3.775686079792695E-2"/>
    <n v="0"/>
    <n v="0"/>
    <n v="3.775686079792695E-2"/>
    <n v="0"/>
    <n v="0"/>
    <n v="0"/>
    <n v="0"/>
    <n v="0"/>
    <n v="18.888275362194772"/>
    <n v="18.888275362194772"/>
    <n v="0"/>
    <n v="13.709218309919445"/>
    <m/>
    <n v="0"/>
    <n v="0"/>
    <n v="0"/>
    <n v="0"/>
    <n v="0"/>
    <x v="0"/>
    <m/>
    <x v="6"/>
    <x v="3"/>
    <s v="No root cause"/>
    <s v="No root cause"/>
    <s v=""/>
    <s v="CTR_759"/>
    <m/>
  </r>
  <r>
    <s v="H-Central"/>
    <s v="CTR_110"/>
    <s v="Yaounde"/>
    <s v="IHS"/>
    <s v="Grid-Gen"/>
    <s v="CENTRE"/>
    <s v="Yaounde"/>
    <s v="ZTE"/>
    <n v="0"/>
    <n v="0"/>
    <n v="0"/>
    <n v="0"/>
    <n v="0"/>
    <n v="0"/>
    <n v="0"/>
    <n v="0"/>
    <n v="0"/>
    <n v="0"/>
    <n v="0"/>
    <n v="3.9326347689857773E-2"/>
    <n v="0"/>
    <n v="0"/>
    <n v="3.9326347689857773E-2"/>
    <n v="1.1592800906308012E-3"/>
    <n v="0"/>
    <n v="0"/>
    <n v="0"/>
    <n v="0"/>
    <n v="0"/>
    <n v="0"/>
    <n v="0"/>
    <n v="13.709164804684493"/>
    <m/>
    <n v="0"/>
    <n v="0"/>
    <n v="0"/>
    <n v="0"/>
    <n v="0"/>
    <x v="0"/>
    <m/>
    <x v="6"/>
    <x v="3"/>
    <s v="No root cause"/>
    <s v="No root cause"/>
    <s v=""/>
    <s v="CTR_110"/>
    <m/>
  </r>
  <r>
    <s v="Crf-Mutzig-IHS"/>
    <s v="LIT_485"/>
    <s v="Douala"/>
    <s v="IHS"/>
    <s v="Grid-Gen"/>
    <s v="LITTORAL"/>
    <s v="Douala"/>
    <s v="ZTE"/>
    <n v="0"/>
    <n v="0"/>
    <n v="0"/>
    <n v="0"/>
    <n v="0"/>
    <n v="0"/>
    <n v="0"/>
    <n v="0"/>
    <n v="0"/>
    <n v="0"/>
    <n v="0"/>
    <n v="0"/>
    <n v="0"/>
    <n v="2.158044476405014E-3"/>
    <n v="0"/>
    <n v="0"/>
    <n v="0"/>
    <n v="0"/>
    <n v="0"/>
    <n v="0"/>
    <n v="0"/>
    <n v="0"/>
    <n v="3.1096529151078802"/>
    <n v="12.491474832564284"/>
    <m/>
    <n v="0"/>
    <n v="0"/>
    <n v="0"/>
    <n v="0"/>
    <n v="0"/>
    <x v="0"/>
    <m/>
    <x v="6"/>
    <x v="3"/>
    <s v="No root cause"/>
    <s v="No root cause"/>
    <s v=""/>
    <s v="LIT_485"/>
    <m/>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18.491409199476077"/>
    <n v="18.491409199476077"/>
    <n v="18.491409199476077"/>
    <n v="18.491409199476077"/>
    <n v="18.491141673301318"/>
    <n v="11.727099046037333"/>
    <n v="0"/>
    <n v="0"/>
    <n v="0"/>
    <n v="0"/>
    <n v="0"/>
    <n v="0"/>
    <n v="9.5703922005062321"/>
    <m/>
    <n v="0"/>
    <n v="0"/>
    <n v="0"/>
    <n v="0"/>
    <n v="0"/>
    <x v="1"/>
    <s v="site vandalise"/>
    <x v="4"/>
    <x v="2"/>
    <s v="EXCLU"/>
    <s v="Exclu"/>
    <s v=""/>
    <s v="SUO_232"/>
    <m/>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n v="4.1734083262707812E-3"/>
    <n v="0.4797636067379496"/>
    <n v="0"/>
    <n v="0.67264997874058718"/>
    <n v="2.6007111202426723"/>
    <n v="0.47660679787577076"/>
    <n v="0.47660679787577076"/>
    <n v="16.725611600505662"/>
    <n v="9.2775402145345911"/>
    <m/>
    <n v="0"/>
    <n v="0"/>
    <n v="0"/>
    <n v="0"/>
    <n v="0"/>
    <x v="0"/>
    <m/>
    <x v="6"/>
    <x v="3"/>
    <s v="No root cause"/>
    <s v="No root cause"/>
    <s v=""/>
    <s v="LIT_698"/>
    <m/>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2.676456697856652"/>
    <n v="9.8019806924576152"/>
    <n v="10.100432893020919"/>
    <n v="2.676456697856652"/>
    <n v="0.5775711762305491"/>
    <n v="5.4495081798803184"/>
    <n v="5.5984310838305754E-2"/>
    <n v="0"/>
    <n v="8.3735692700173781E-2"/>
    <n v="0"/>
    <n v="0"/>
    <n v="0.90017207283560619"/>
    <n v="7.429255378346217"/>
    <m/>
    <n v="0"/>
    <n v="0"/>
    <n v="0"/>
    <n v="0"/>
    <n v="0"/>
    <x v="2"/>
    <m/>
    <x v="6"/>
    <x v="3"/>
    <s v="No root cause"/>
    <s v="No root cause"/>
    <s v=""/>
    <s v="EXN_194"/>
    <m/>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5.6563950883621112"/>
    <n v="0"/>
    <s v=""/>
    <n v="5.6563950883621112"/>
    <n v="1.5262368270111548"/>
    <n v="4.9778595337767859"/>
    <n v="0"/>
    <n v="0"/>
    <n v="0"/>
    <n v="0"/>
    <n v="0"/>
    <n v="0"/>
    <n v="6.7792737841470414"/>
    <m/>
    <n v="0"/>
    <n v="0"/>
    <n v="0"/>
    <n v="0"/>
    <n v="0"/>
    <x v="1"/>
    <m/>
    <x v="4"/>
    <x v="2"/>
    <s v="EXCLU"/>
    <s v="Exclu"/>
    <s v=""/>
    <s v="EXN_350"/>
    <m/>
  </r>
  <r>
    <s v="Camp-Yabassi"/>
    <s v="LIT_162"/>
    <s v="Douala"/>
    <s v="IHS"/>
    <s v="Grid-Gen-Lithium"/>
    <s v="LITTORAL"/>
    <s v="Douala"/>
    <s v="ZTE"/>
    <n v="0"/>
    <n v="3.9415523081444961E-3"/>
    <n v="0"/>
    <n v="0"/>
    <n v="0"/>
    <n v="3.5848507417965097E-3"/>
    <n v="0"/>
    <n v="0"/>
    <n v="33.038144952102115"/>
    <n v="0"/>
    <n v="0"/>
    <n v="21.480621830706585"/>
    <n v="18.408440415143549"/>
    <n v="7.321870371797174"/>
    <n v="21.480621830706585"/>
    <n v="0"/>
    <n v="0"/>
    <n v="0"/>
    <n v="0"/>
    <n v="0"/>
    <n v="8.6845290698893322E-17"/>
    <n v="8.6845290698893322E-17"/>
    <n v="0"/>
    <n v="6.5418175514292329"/>
    <m/>
    <n v="0"/>
    <n v="0"/>
    <n v="0"/>
    <n v="0"/>
    <n v="0"/>
    <x v="0"/>
    <m/>
    <x v="6"/>
    <x v="3"/>
    <s v="No root cause"/>
    <s v="No root cause"/>
    <s v=""/>
    <s v="LIT_162"/>
    <m/>
  </r>
  <r>
    <s v="DEIDO-MARCHE"/>
    <s v="LIT_651"/>
    <s v="Douala"/>
    <s v="CAMUSAT"/>
    <s v="Good Grid no GE - 12h"/>
    <s v="LITTORAL"/>
    <s v="Douala"/>
    <s v="ZTE"/>
    <n v="5.0030604994392629"/>
    <n v="0"/>
    <n v="0"/>
    <n v="0"/>
    <n v="0"/>
    <n v="0"/>
    <n v="0"/>
    <n v="0"/>
    <n v="0"/>
    <n v="0"/>
    <n v="0"/>
    <n v="0.77454178116786843"/>
    <n v="0"/>
    <n v="0"/>
    <n v="0.7745417811678682"/>
    <n v="4.0169590192704465"/>
    <n v="0"/>
    <n v="0.70214919827755851"/>
    <n v="0"/>
    <n v="0"/>
    <n v="2.0511945222053867"/>
    <n v="2.0511945222053867"/>
    <n v="3.6133868671044111"/>
    <n v="5.8546498189382845"/>
    <m/>
    <n v="0"/>
    <n v="0"/>
    <n v="0"/>
    <n v="0"/>
    <n v="0"/>
    <x v="0"/>
    <m/>
    <x v="6"/>
    <x v="3"/>
    <s v="No root cause"/>
    <s v="No root cause"/>
    <s v=""/>
    <s v="LIT_651"/>
    <m/>
  </r>
  <r>
    <s v="OST_362_H_Dschang-TSINBING"/>
    <s v="OST_362"/>
    <s v="OUEST"/>
    <s v="ESCO"/>
    <s v="Hybrid Solar - S1"/>
    <s v="OST"/>
    <s v="Dschang"/>
    <s v="Huawei"/>
    <n v="0"/>
    <n v="0"/>
    <n v="0"/>
    <n v="0"/>
    <n v="0"/>
    <n v="0"/>
    <n v="0"/>
    <n v="0"/>
    <n v="0"/>
    <n v="0"/>
    <n v="0"/>
    <n v="0"/>
    <n v="0"/>
    <s v=""/>
    <n v="0"/>
    <n v="0"/>
    <n v="0"/>
    <n v="0"/>
    <n v="0"/>
    <n v="0"/>
    <n v="0"/>
    <n v="0"/>
    <n v="0"/>
    <n v="5.5477081210959014"/>
    <m/>
    <n v="0"/>
    <n v="0"/>
    <n v="0"/>
    <n v="0"/>
    <n v="0"/>
    <x v="0"/>
    <m/>
    <x v="6"/>
    <x v="3"/>
    <s v="No root cause"/>
    <s v="No root cause"/>
    <s v=""/>
    <s v="OST_362"/>
    <m/>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0"/>
    <n v="4.1218827850116861"/>
    <n v="0.3559168229019527"/>
    <n v="0"/>
    <n v="2.8156773192022446"/>
    <n v="2.6157995964991874"/>
    <n v="2.1591680863389016"/>
    <n v="0"/>
    <n v="0.17576469681793649"/>
    <n v="11.953515365276671"/>
    <n v="11.953515365276671"/>
    <n v="0.38042222051005431"/>
    <n v="5.4029229553152822"/>
    <m/>
    <n v="0"/>
    <n v="0"/>
    <n v="0"/>
    <n v="0"/>
    <n v="0"/>
    <x v="0"/>
    <m/>
    <x v="6"/>
    <x v="3"/>
    <s v="No root cause"/>
    <s v="No root cause"/>
    <s v=""/>
    <s v="CTR_837"/>
    <m/>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0"/>
    <n v="0"/>
    <n v="3.9015303924002578"/>
    <n v="0"/>
    <n v="10.663753841675868"/>
    <n v="49.104714738623372"/>
    <n v="4.4858788983914186"/>
    <n v="18.654689341471837"/>
    <n v="0"/>
    <n v="0"/>
    <n v="0"/>
    <n v="0"/>
    <n v="5.3232536604714751"/>
    <m/>
    <n v="0"/>
    <n v="0"/>
    <n v="0"/>
    <n v="0"/>
    <n v="0"/>
    <x v="0"/>
    <m/>
    <x v="6"/>
    <x v="3"/>
    <s v="No root cause"/>
    <s v="No root cause"/>
    <s v=""/>
    <s v="LIT_568"/>
    <m/>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13.868556899607057"/>
    <n v="13.868556899607057"/>
    <n v="13.868556899607057"/>
    <n v="13.868556899607057"/>
    <n v="24.2340368915028"/>
    <n v="1.0744921283098343"/>
    <n v="0.11209346722483335"/>
    <n v="1.1788986767798765E-2"/>
    <n v="2.0403329595100685E-2"/>
    <n v="2.0474134856020973"/>
    <n v="2.0474134856020973"/>
    <n v="7.3030543641723247"/>
    <n v="5.2655928522713333"/>
    <m/>
    <n v="0"/>
    <n v="0"/>
    <n v="0"/>
    <n v="0"/>
    <n v="0"/>
    <x v="0"/>
    <m/>
    <x v="6"/>
    <x v="3"/>
    <s v="No root cause"/>
    <s v="No root cause"/>
    <s v=""/>
    <s v="CTR_019"/>
    <m/>
  </r>
  <r>
    <s v="Bonaminkano-IHS"/>
    <s v="LIT_130"/>
    <s v="Douala"/>
    <s v="IHS"/>
    <s v="Grid-Gen"/>
    <s v="LITTORAL"/>
    <s v="Douala"/>
    <s v="ZTE"/>
    <n v="0"/>
    <n v="0"/>
    <n v="0"/>
    <n v="0"/>
    <n v="0"/>
    <n v="0"/>
    <n v="0"/>
    <n v="0"/>
    <n v="0"/>
    <n v="0"/>
    <n v="0"/>
    <n v="0"/>
    <n v="0"/>
    <n v="0"/>
    <n v="0"/>
    <n v="0"/>
    <n v="0"/>
    <n v="0"/>
    <n v="0"/>
    <n v="0"/>
    <n v="2.6459052086989536"/>
    <n v="2.6459052086989536"/>
    <n v="0.96535928408568894"/>
    <n v="5.2059166802213248"/>
    <m/>
    <n v="0"/>
    <n v="0"/>
    <n v="0"/>
    <n v="0"/>
    <n v="0"/>
    <x v="0"/>
    <m/>
    <x v="6"/>
    <x v="3"/>
    <s v="No root cause"/>
    <s v="No root cause"/>
    <s v=""/>
    <s v="LIT_130"/>
    <m/>
  </r>
  <r>
    <s v="Sapeur-Mimboman-IHS"/>
    <s v="CTR_133"/>
    <s v="Yaounde"/>
    <s v="IHS"/>
    <s v="Grid-Gen"/>
    <s v="CENTRE"/>
    <s v="Yaounde"/>
    <s v="ZTE"/>
    <n v="0"/>
    <n v="0"/>
    <n v="0"/>
    <n v="5.1502177306360997"/>
    <n v="7.6313981559955844"/>
    <n v="14.174160966575633"/>
    <n v="1.8903577859391114"/>
    <n v="3.6071089195366888"/>
    <n v="6.1574181084544"/>
    <n v="0"/>
    <n v="2.1608624187790539"/>
    <n v="0"/>
    <n v="8.270714373360958"/>
    <n v="0"/>
    <n v="0"/>
    <n v="0"/>
    <n v="5.9057651533959419"/>
    <n v="5.0086072087959792"/>
    <n v="2.5059533491423482"/>
    <n v="5.2045790493475206"/>
    <n v="11.310400276229693"/>
    <n v="11.310400276229693"/>
    <n v="2.1023811969763129"/>
    <n v="5.0263887818784196"/>
    <m/>
    <n v="0"/>
    <n v="0"/>
    <n v="0"/>
    <n v="0"/>
    <n v="0"/>
    <x v="0"/>
    <m/>
    <x v="6"/>
    <x v="3"/>
    <s v="No root cause"/>
    <s v="No root cause"/>
    <s v=""/>
    <s v="CTR_133"/>
    <m/>
  </r>
  <r>
    <s v="Niki-Accacia-IHS"/>
    <s v="CTR_848"/>
    <s v="Yaounde"/>
    <m/>
    <m/>
    <s v="CENTRE"/>
    <s v="Yaounde"/>
    <s v="ZTE"/>
    <n v="0"/>
    <n v="0"/>
    <n v="0"/>
    <n v="0"/>
    <n v="0"/>
    <n v="0"/>
    <n v="0"/>
    <n v="0"/>
    <n v="0"/>
    <n v="0"/>
    <n v="0"/>
    <n v="0"/>
    <n v="4.9402275185270801"/>
    <n v="0"/>
    <n v="0"/>
    <n v="0"/>
    <n v="0"/>
    <n v="0"/>
    <n v="0"/>
    <n v="2.6574266692919492E-3"/>
    <n v="2.3984078268884499"/>
    <n v="2.3984078268884499"/>
    <n v="0"/>
    <n v="4.6972602466091962"/>
    <m/>
    <n v="0"/>
    <n v="0"/>
    <n v="0"/>
    <n v="0"/>
    <n v="0"/>
    <x v="0"/>
    <m/>
    <x v="6"/>
    <x v="3"/>
    <s v="No root cause"/>
    <s v="No root cause"/>
    <s v=""/>
    <s v="CTR_848"/>
    <m/>
  </r>
  <r>
    <s v="ZI-Bassa"/>
    <s v="LIT_083"/>
    <s v="Douala"/>
    <s v="IHS"/>
    <s v="Grid-Gen"/>
    <s v="LITTORAL"/>
    <s v="Douala"/>
    <s v="ZTE"/>
    <n v="0"/>
    <n v="28.874367568122878"/>
    <n v="45.919351916058126"/>
    <n v="0"/>
    <n v="0"/>
    <n v="0"/>
    <n v="0"/>
    <n v="0"/>
    <n v="0"/>
    <n v="0"/>
    <n v="8.6847200463426688"/>
    <n v="2.6039214343399242E-3"/>
    <n v="0"/>
    <n v="1.4803115003438065E-3"/>
    <n v="2.6039214343399242E-3"/>
    <n v="0"/>
    <n v="0"/>
    <n v="0"/>
    <n v="9.5666468340595774"/>
    <n v="0"/>
    <n v="0"/>
    <n v="0"/>
    <n v="7.9338632491802992"/>
    <n v="4.5097065630234594"/>
    <m/>
    <n v="0"/>
    <n v="0"/>
    <n v="0"/>
    <n v="0"/>
    <n v="0"/>
    <x v="0"/>
    <m/>
    <x v="6"/>
    <x v="3"/>
    <s v="No root cause"/>
    <s v="No root cause"/>
    <s v=""/>
    <s v="LIT_083"/>
    <m/>
  </r>
  <r>
    <s v="Nkolfoulou-CSD"/>
    <s v="CTR_712"/>
    <s v="Yaounde"/>
    <s v="CAMUSAT"/>
    <s v="Medium Grid + GE"/>
    <s v="CENTRE"/>
    <s v="Yaounde"/>
    <s v="ZTE"/>
    <n v="0"/>
    <n v="0"/>
    <n v="0"/>
    <n v="0"/>
    <n v="0"/>
    <n v="0"/>
    <n v="0"/>
    <n v="0.51894727380126937"/>
    <n v="11.41191754201231"/>
    <n v="0"/>
    <n v="0"/>
    <n v="0"/>
    <n v="0"/>
    <n v="0"/>
    <n v="0"/>
    <n v="0"/>
    <n v="8.0444764049047883"/>
    <n v="21.601490156463576"/>
    <n v="0"/>
    <n v="0.16459993779124668"/>
    <n v="0"/>
    <n v="0"/>
    <n v="0.72488892313223896"/>
    <n v="4.0996959475848449"/>
    <m/>
    <n v="0"/>
    <n v="0"/>
    <n v="0"/>
    <n v="0"/>
    <n v="0"/>
    <x v="0"/>
    <m/>
    <x v="6"/>
    <x v="3"/>
    <s v="No root cause"/>
    <s v="No root cause"/>
    <s v=""/>
    <s v="CTR_712"/>
    <m/>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0"/>
    <n v="0.75055360083097333"/>
    <n v="11.70887159599695"/>
    <n v="0"/>
    <n v="1.5088476256516726E-2"/>
    <n v="9.4082891736794192"/>
    <n v="0"/>
    <n v="2.2526952370353248"/>
    <n v="22.917201719016187"/>
    <n v="9.4103402076859215"/>
    <n v="9.4103402076859215"/>
    <n v="0.68404659378540289"/>
    <n v="4.0062936424366429"/>
    <m/>
    <n v="0"/>
    <n v="0"/>
    <n v="0"/>
    <n v="0"/>
    <n v="0"/>
    <x v="0"/>
    <m/>
    <x v="6"/>
    <x v="3"/>
    <s v="No root cause"/>
    <s v="No root cause"/>
    <s v=""/>
    <s v="EST_152"/>
    <m/>
  </r>
  <r>
    <s v="Missoke-Chefferie"/>
    <s v="LIT_732"/>
    <s v="Douala"/>
    <s v="CAMUSAT"/>
    <s v="Good Grid no GE - 8h"/>
    <s v="LITTORAL"/>
    <s v="Douala"/>
    <s v="ZTE"/>
    <n v="0"/>
    <n v="0"/>
    <n v="0"/>
    <n v="2.0510340065006218E-3"/>
    <n v="0"/>
    <n v="0.20822453935559734"/>
    <n v="6.6168140557538904E-2"/>
    <n v="0"/>
    <n v="0"/>
    <n v="0"/>
    <n v="0"/>
    <n v="0"/>
    <n v="0"/>
    <n v="0"/>
    <n v="0"/>
    <n v="0"/>
    <n v="0"/>
    <n v="0"/>
    <n v="0"/>
    <n v="0"/>
    <n v="38.226761606355566"/>
    <n v="38.226761606355566"/>
    <n v="4.5224229738637609"/>
    <n v="3.9160303110723036"/>
    <m/>
    <n v="0"/>
    <n v="0"/>
    <n v="0"/>
    <n v="0"/>
    <n v="0"/>
    <x v="0"/>
    <m/>
    <x v="6"/>
    <x v="3"/>
    <s v="No root cause"/>
    <s v="No root cause"/>
    <s v=""/>
    <s v="LIT_732"/>
    <m/>
  </r>
  <r>
    <s v="Nkwein-Ntambang"/>
    <s v="NRO_222"/>
    <s v="NORD-OUEST"/>
    <s v="IHS"/>
    <s v="Grid-Gen"/>
    <s v="NORD-OUEST"/>
    <s v="Bamenda"/>
    <s v="Huawei"/>
    <n v="0.39757956585138959"/>
    <n v="1.2561780711291459"/>
    <n v="0"/>
    <n v="6.7607966430102184"/>
    <n v="9.9894273655734462"/>
    <n v="0.23479880604851711"/>
    <n v="1.4175320246666268"/>
    <n v="0"/>
    <n v="0"/>
    <n v="0"/>
    <n v="1.0148159562598272E-2"/>
    <n v="3.0854685489094921E-3"/>
    <n v="4.7178775971441036"/>
    <n v="0"/>
    <n v="3.0854685489094921E-3"/>
    <n v="0"/>
    <n v="0"/>
    <n v="0.23795561491069617"/>
    <n v="1.1014944368823714"/>
    <n v="0"/>
    <n v="1.1643630879511919"/>
    <n v="1.1643630879511919"/>
    <n v="3.9114645310230483"/>
    <n v="3.8214330556768341"/>
    <m/>
    <n v="0"/>
    <n v="0"/>
    <n v="0"/>
    <n v="0"/>
    <n v="0"/>
    <x v="0"/>
    <m/>
    <x v="6"/>
    <x v="3"/>
    <s v="No root cause"/>
    <s v="No root cause"/>
    <s v=""/>
    <s v="NRO_222"/>
    <m/>
  </r>
  <r>
    <s v="Douala-Bali-III-MTN"/>
    <s v="LIT_746"/>
    <s v="Douala"/>
    <s v="MTN"/>
    <s v="MTN"/>
    <s v="LITTORAL"/>
    <s v="Douala"/>
    <s v="ZTE"/>
    <n v="0"/>
    <n v="0"/>
    <n v="1.2265896762005855"/>
    <n v="1.123181892116325"/>
    <n v="1.9141141102578807"/>
    <n v="0"/>
    <n v="0"/>
    <n v="0"/>
    <n v="1.1370397479689407"/>
    <n v="0"/>
    <n v="1.1101444498663087"/>
    <n v="1.6854327360722312"/>
    <n v="0"/>
    <n v="0"/>
    <n v="1.6854327360722312"/>
    <n v="1.6139497421761069"/>
    <n v="1.6165001583754945"/>
    <n v="0"/>
    <n v="0"/>
    <n v="1.3795968130855238"/>
    <n v="0.78431540408580314"/>
    <n v="0.78431540408580314"/>
    <n v="0"/>
    <n v="3.638659173080161"/>
    <m/>
    <n v="0"/>
    <n v="0"/>
    <n v="0"/>
    <n v="0"/>
    <n v="0"/>
    <x v="0"/>
    <m/>
    <x v="6"/>
    <x v="3"/>
    <s v="No root cause"/>
    <s v="No root cause"/>
    <s v=""/>
    <s v="LIT_746"/>
    <m/>
  </r>
  <r>
    <s v="Indoor-Orange-shop-PlaYce"/>
    <s v="CTR_882"/>
    <s v="Yaounde"/>
    <m/>
    <m/>
    <s v="CENTRE"/>
    <s v="Yaounde"/>
    <s v="ZTE"/>
    <n v="0"/>
    <n v="0"/>
    <n v="0"/>
    <n v="0"/>
    <n v="0"/>
    <n v="0"/>
    <n v="0"/>
    <n v="0"/>
    <n v="0"/>
    <n v="0"/>
    <n v="0"/>
    <n v="8.5430025140326629E-3"/>
    <n v="0"/>
    <n v="0"/>
    <n v="8.5430025140326646E-3"/>
    <n v="0"/>
    <n v="0"/>
    <n v="0"/>
    <n v="2.3339875240060155"/>
    <n v="0"/>
    <n v="0"/>
    <n v="0"/>
    <n v="0"/>
    <n v="3.3677978386738694"/>
    <m/>
    <n v="0"/>
    <n v="0"/>
    <n v="0"/>
    <n v="0"/>
    <n v="0"/>
    <x v="0"/>
    <m/>
    <x v="6"/>
    <x v="3"/>
    <s v="No root cause"/>
    <s v="No root cause"/>
    <s v=""/>
    <s v="CTR_882"/>
    <m/>
  </r>
  <r>
    <s v="Oyomabang-II"/>
    <s v="CTR_865"/>
    <s v="Yaounde"/>
    <s v="CAMUSAT"/>
    <s v="Good Grid + GE"/>
    <s v="CENTRE"/>
    <s v="Yaounde"/>
    <s v="ZTE"/>
    <n v="0"/>
    <n v="0"/>
    <n v="0"/>
    <n v="8.6031245630405806"/>
    <n v="34.664400898317226"/>
    <n v="0"/>
    <n v="0"/>
    <n v="16.030043546127221"/>
    <n v="0"/>
    <n v="0"/>
    <n v="3.6143321262552348"/>
    <n v="1.066573353536912"/>
    <n v="0"/>
    <n v="0"/>
    <n v="1.0665733535369122"/>
    <n v="6.7494000279654065"/>
    <n v="0"/>
    <n v="16.094035807130037"/>
    <n v="0"/>
    <n v="1.1113037299569399"/>
    <n v="0"/>
    <n v="0"/>
    <n v="8.8755910544954393"/>
    <n v="3.1243490196414165"/>
    <m/>
    <n v="0"/>
    <n v="0"/>
    <n v="0"/>
    <n v="0"/>
    <n v="0"/>
    <x v="0"/>
    <m/>
    <x v="6"/>
    <x v="3"/>
    <s v="No root cause"/>
    <s v="No root cause"/>
    <s v=""/>
    <s v="CTR_865"/>
    <m/>
  </r>
  <r>
    <s v="Ebolowa-Si"/>
    <s v="SUD_227"/>
    <s v="CENTRE"/>
    <s v="IHS"/>
    <s v="Grid-Gen"/>
    <s v="SUD"/>
    <s v="Ebolowa"/>
    <s v="ZTE"/>
    <n v="1.6935298616283279"/>
    <n v="0.74627318203479831"/>
    <n v="0"/>
    <n v="0"/>
    <n v="0"/>
    <n v="0"/>
    <n v="3.7411930383268692"/>
    <n v="1.3821293942065958"/>
    <n v="0"/>
    <n v="0"/>
    <n v="2.9078311688682272"/>
    <n v="1.3347950963522275"/>
    <n v="0"/>
    <n v="0"/>
    <n v="1.3347950963522275"/>
    <n v="0"/>
    <n v="0"/>
    <n v="0"/>
    <n v="0"/>
    <n v="0"/>
    <n v="0.58040695368301543"/>
    <n v="0.58040695368301543"/>
    <n v="0"/>
    <n v="2.7699481783964415"/>
    <m/>
    <n v="0"/>
    <n v="0"/>
    <n v="0"/>
    <n v="0"/>
    <n v="0"/>
    <x v="0"/>
    <m/>
    <x v="6"/>
    <x v="3"/>
    <s v="No root cause"/>
    <s v="No root cause"/>
    <s v=""/>
    <s v="SUD_227"/>
    <m/>
  </r>
  <r>
    <s v="ZI-Bassa-II"/>
    <s v="LIT_729"/>
    <s v="Douala"/>
    <s v="CAMUSAT"/>
    <s v="Good Grid + GE"/>
    <s v="LITTORAL"/>
    <s v="Douala"/>
    <s v="ZTE"/>
    <n v="0"/>
    <n v="0"/>
    <n v="0"/>
    <n v="0"/>
    <n v="0"/>
    <n v="0"/>
    <n v="0"/>
    <n v="0"/>
    <n v="0"/>
    <n v="0"/>
    <n v="5.2902587655842916"/>
    <n v="0"/>
    <n v="0"/>
    <n v="0"/>
    <n v="0"/>
    <n v="0"/>
    <n v="0"/>
    <n v="0"/>
    <n v="5.5937047880764661"/>
    <n v="0"/>
    <n v="0"/>
    <n v="0"/>
    <n v="4.7780531513869979"/>
    <n v="2.6758859753504933"/>
    <m/>
    <n v="0"/>
    <n v="0"/>
    <n v="0"/>
    <n v="0"/>
    <n v="0"/>
    <x v="0"/>
    <m/>
    <x v="6"/>
    <x v="3"/>
    <s v="No root cause"/>
    <s v="No root cause"/>
    <s v=""/>
    <s v="LIT_729"/>
    <m/>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5.7646896839053401"/>
    <n v="4.3131104947308057"/>
    <n v="5.6889262712130435"/>
    <n v="5.764689683905341"/>
    <n v="0.16506364982749896"/>
    <n v="0"/>
    <n v="0"/>
    <n v="0"/>
    <n v="1.7478376751047867E-2"/>
    <n v="1.1322242768232442"/>
    <n v="1.1322242768232442"/>
    <n v="1.2633656076910567"/>
    <n v="2.6078273164913131"/>
    <m/>
    <n v="0"/>
    <n v="0"/>
    <n v="0"/>
    <n v="0"/>
    <n v="0"/>
    <x v="0"/>
    <m/>
    <x v="6"/>
    <x v="3"/>
    <s v="No root cause"/>
    <s v="No root cause"/>
    <s v=""/>
    <s v="EST_203"/>
    <m/>
  </r>
  <r>
    <s v="BAMENDA-MILE4-IHS"/>
    <s v="NRO_117"/>
    <s v="NORD-OUEST"/>
    <s v="IHS"/>
    <s v="Grid-Gen"/>
    <s v="NORD-OUEST"/>
    <s v="Bamenda"/>
    <s v="Huawei"/>
    <n v="0"/>
    <n v="0"/>
    <n v="0"/>
    <n v="0"/>
    <n v="3.3321633521957126"/>
    <n v="0"/>
    <n v="1.1231283868813724"/>
    <n v="0"/>
    <n v="0"/>
    <n v="0"/>
    <n v="4.7084606757925203E-3"/>
    <n v="0"/>
    <n v="2.1451497147814274"/>
    <n v="0"/>
    <n v="0"/>
    <n v="0"/>
    <n v="0"/>
    <n v="0.25989276124109317"/>
    <n v="0"/>
    <n v="0"/>
    <n v="0"/>
    <n v="0"/>
    <n v="1.8783369431531849"/>
    <n v="2.6048310233339893"/>
    <m/>
    <n v="0"/>
    <n v="0"/>
    <n v="0"/>
    <n v="0"/>
    <n v="0"/>
    <x v="0"/>
    <m/>
    <x v="6"/>
    <x v="3"/>
    <s v="No root cause"/>
    <s v="No root cause"/>
    <s v=""/>
    <s v="NRO_117"/>
    <m/>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0"/>
    <n v="2.0945872677516078"/>
    <n v="2.5340435974922477"/>
    <n v="0"/>
    <n v="1.9838314314005787"/>
    <n v="0"/>
    <n v="2.1787866724880365"/>
    <n v="0"/>
    <n v="0"/>
    <n v="0"/>
    <n v="0"/>
    <n v="0"/>
    <n v="2.5279083305510617"/>
    <m/>
    <n v="0"/>
    <n v="0"/>
    <n v="0"/>
    <n v="0"/>
    <n v="0"/>
    <x v="0"/>
    <m/>
    <x v="6"/>
    <x v="3"/>
    <s v="No root cause"/>
    <s v="No root cause"/>
    <s v=""/>
    <s v="CTR_711"/>
    <m/>
  </r>
  <r>
    <s v="Garoua-Ouro-Lawan-II"/>
    <s v="NRD_146"/>
    <s v="Garoua"/>
    <s v="CAMUSAT"/>
    <s v="Hybrid Solar - S3"/>
    <s v="NORD"/>
    <s v="Garoua"/>
    <s v="Huawei"/>
    <n v="0"/>
    <n v="0"/>
    <n v="4.2541298907351761"/>
    <n v="0"/>
    <n v="0"/>
    <n v="0"/>
    <n v="0"/>
    <n v="0"/>
    <n v="0.87926936104761821"/>
    <n v="7.6676568702148487"/>
    <n v="0"/>
    <n v="0"/>
    <n v="0"/>
    <n v="3.4559923009533917"/>
    <n v="0"/>
    <n v="0"/>
    <n v="1.6338536895783218"/>
    <n v="0.8021326473248811"/>
    <n v="5.2169387586214757"/>
    <n v="3.1712552756161667"/>
    <n v="0"/>
    <n v="0"/>
    <n v="5.8810278997697143"/>
    <n v="2.4860137315834985"/>
    <m/>
    <n v="0"/>
    <n v="0"/>
    <n v="0"/>
    <n v="0"/>
    <n v="0"/>
    <x v="0"/>
    <m/>
    <x v="6"/>
    <x v="3"/>
    <s v="No root cause"/>
    <s v="No root cause"/>
    <s v=""/>
    <s v="NRD_146"/>
    <m/>
  </r>
  <r>
    <s v="Makombe"/>
    <s v="LIT_419"/>
    <s v="Douala"/>
    <s v="IHS"/>
    <s v="Grid-Gen"/>
    <s v="LITTORAL"/>
    <s v="Douala"/>
    <s v="ZTE"/>
    <n v="0"/>
    <n v="0"/>
    <n v="0"/>
    <n v="0"/>
    <n v="0"/>
    <n v="0"/>
    <n v="0"/>
    <n v="0"/>
    <n v="0"/>
    <n v="0"/>
    <n v="0"/>
    <n v="0"/>
    <n v="0"/>
    <n v="0"/>
    <n v="0"/>
    <n v="0"/>
    <n v="0"/>
    <n v="0"/>
    <n v="0"/>
    <n v="0"/>
    <n v="6.1565798597734807"/>
    <n v="6.1565798597734807"/>
    <n v="20.302133360728014"/>
    <n v="1.8620000114144506"/>
    <m/>
    <n v="0"/>
    <n v="0"/>
    <n v="0"/>
    <n v="0"/>
    <n v="0"/>
    <x v="0"/>
    <m/>
    <x v="6"/>
    <x v="3"/>
    <s v="No root cause"/>
    <s v="No root cause"/>
    <s v=""/>
    <s v="LIT_419"/>
    <m/>
  </r>
  <r>
    <s v="Biteng-OKUI"/>
    <s v="CTR_705"/>
    <s v="Yaounde"/>
    <s v="CAMUSAT"/>
    <s v="Good Grid + GE"/>
    <s v="CENTRE"/>
    <s v="Yaounde"/>
    <s v="ZTE"/>
    <n v="0"/>
    <n v="0"/>
    <n v="0"/>
    <n v="31.51502926379651"/>
    <n v="32.343201125464788"/>
    <n v="10.185898588317883"/>
    <n v="0"/>
    <n v="8.3548067676274798"/>
    <n v="0"/>
    <n v="0"/>
    <n v="12.079983905625321"/>
    <n v="0"/>
    <n v="0"/>
    <n v="10.601616428818064"/>
    <n v="0"/>
    <n v="0.6807114341400502"/>
    <n v="0"/>
    <n v="0"/>
    <n v="0"/>
    <n v="0"/>
    <n v="9.7101657092796607"/>
    <n v="9.7101657092796607"/>
    <n v="0"/>
    <n v="1.8568635088590402"/>
    <m/>
    <n v="0"/>
    <n v="0"/>
    <n v="0"/>
    <n v="0"/>
    <n v="0"/>
    <x v="0"/>
    <m/>
    <x v="6"/>
    <x v="3"/>
    <s v="No root cause"/>
    <s v="No root cause"/>
    <s v=""/>
    <s v="CTR_705"/>
    <m/>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1.3232379656025544"/>
    <n v="0"/>
    <n v="0.91238910148302288"/>
    <n v="1.3232379656025548"/>
    <n v="13.944534333239165"/>
    <n v="18.558897135829103"/>
    <n v="5.3801118901473322"/>
    <n v="0.18917667571261793"/>
    <n v="3.7586000747646486"/>
    <n v="7.0801158852048749"/>
    <n v="7.0801158852048749"/>
    <n v="0.77925024184366121"/>
    <n v="1.836549354655526"/>
    <m/>
    <n v="0"/>
    <n v="0"/>
    <n v="0"/>
    <n v="0"/>
    <n v="0"/>
    <x v="0"/>
    <m/>
    <x v="6"/>
    <x v="3"/>
    <s v="No root cause"/>
    <s v="No root cause"/>
    <s v=""/>
    <s v="LIT_217"/>
    <m/>
  </r>
  <r>
    <s v="Admin"/>
    <s v="EST_108"/>
    <s v="CENTRE"/>
    <s v="IHS"/>
    <s v="Grid-Gen"/>
    <s v="EST"/>
    <s v="Bertoua"/>
    <s v="ZTE"/>
    <n v="0.12821637802375915"/>
    <n v="4.4869490030904622"/>
    <n v="0.47084606757925213"/>
    <n v="0"/>
    <n v="0"/>
    <n v="9.0958899418766732E-4"/>
    <n v="2.5040449957623383E-2"/>
    <n v="5.5270907705609697E-2"/>
    <n v="0"/>
    <n v="2.5588878615883774"/>
    <n v="3.9623301743842623"/>
    <n v="1.5312484840183427"/>
    <n v="1.1800579568705003"/>
    <n v="4.1029776019952457"/>
    <n v="3.9246624889779214"/>
    <n v="0.12117152208838736"/>
    <n v="0"/>
    <n v="0"/>
    <n v="0"/>
    <n v="0"/>
    <n v="0.30763726589676177"/>
    <n v="0.30763726589676177"/>
    <n v="0.8596686099768005"/>
    <n v="1.807603022546393"/>
    <m/>
    <n v="0"/>
    <n v="0"/>
    <n v="0"/>
    <n v="0"/>
    <n v="0"/>
    <x v="0"/>
    <m/>
    <x v="6"/>
    <x v="3"/>
    <s v="No root cause"/>
    <s v="No root cause"/>
    <s v=""/>
    <s v="EST_108"/>
    <m/>
  </r>
  <r>
    <s v="Nkolmesseng-Ebama-Ewoulou"/>
    <s v="CTR_564"/>
    <s v="Yaounde"/>
    <s v="CAMUSAT"/>
    <s v="Good Grid no GE - 8h"/>
    <s v="CENTRE"/>
    <s v="Yaounde"/>
    <s v="ZTE"/>
    <n v="0.17626407901082361"/>
    <n v="3.1262038677864252"/>
    <n v="0.18122223078305957"/>
    <n v="0"/>
    <n v="0"/>
    <n v="0"/>
    <n v="0"/>
    <n v="1.7770872035453285"/>
    <n v="9.3073783005595896"/>
    <n v="0"/>
    <n v="1.2461725921930871"/>
    <n v="0"/>
    <n v="3.4839041985201167"/>
    <n v="0"/>
    <n v="0"/>
    <n v="0"/>
    <n v="0.98984684661547284"/>
    <n v="0"/>
    <n v="0"/>
    <n v="18.689378568799167"/>
    <n v="9.7361692534663466E-2"/>
    <n v="9.7361692534663466E-2"/>
    <n v="0"/>
    <n v="1.7667606931995563"/>
    <m/>
    <n v="0"/>
    <n v="0"/>
    <n v="0"/>
    <n v="0"/>
    <n v="0"/>
    <x v="0"/>
    <m/>
    <x v="6"/>
    <x v="3"/>
    <s v="No root cause"/>
    <s v="No root cause"/>
    <s v=""/>
    <s v="CTR_564"/>
    <m/>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0"/>
    <n v="4.7084606757925203E-3"/>
    <n v="0"/>
    <n v="0"/>
    <n v="0"/>
    <n v="0"/>
    <n v="0.1228658545285404"/>
    <n v="0"/>
    <n v="0"/>
    <n v="0.80418368133138152"/>
    <n v="0.80418368133138152"/>
    <n v="0.18730399248929183"/>
    <n v="1.7263285706540192"/>
    <m/>
    <n v="0"/>
    <n v="0"/>
    <n v="0"/>
    <n v="0"/>
    <n v="0"/>
    <x v="2"/>
    <m/>
    <x v="6"/>
    <x v="3"/>
    <s v="No root cause"/>
    <s v="No root cause"/>
    <s v=""/>
    <s v="NRO_129"/>
    <m/>
  </r>
  <r>
    <s v="Mewoulo-II-MTN"/>
    <s v="CTR_846"/>
    <s v="Yaounde"/>
    <s v="MTN sharing"/>
    <s v="MTN"/>
    <s v="CENTRE"/>
    <s v="Yaounde"/>
    <s v="ZTE"/>
    <n v="0"/>
    <n v="0"/>
    <n v="0"/>
    <n v="0.35179691981063327"/>
    <n v="0"/>
    <n v="0"/>
    <n v="5.5270907705610203E-2"/>
    <n v="0.71565035256382814"/>
    <n v="0"/>
    <n v="0"/>
    <n v="0.35263516849155196"/>
    <n v="0"/>
    <n v="0"/>
    <n v="0"/>
    <n v="0"/>
    <n v="1.1286394260814483"/>
    <n v="0"/>
    <n v="0.22579209149823218"/>
    <n v="0.44354056267531855"/>
    <n v="2.1526939529096876E-2"/>
    <n v="0.1117010955018508"/>
    <n v="0.1117010955018508"/>
    <n v="0.15819714467530166"/>
    <n v="1.6944037804658805"/>
    <m/>
    <n v="0"/>
    <n v="0"/>
    <n v="0"/>
    <n v="0"/>
    <n v="0"/>
    <x v="0"/>
    <m/>
    <x v="6"/>
    <x v="3"/>
    <s v="No root cause"/>
    <s v="No root cause"/>
    <s v=""/>
    <s v="CTR_846"/>
    <m/>
  </r>
  <r>
    <s v="Biyem-assi-Stade"/>
    <s v="CTR_489"/>
    <s v="Yaounde"/>
    <s v="IHS"/>
    <s v="Grid-Lithium"/>
    <s v="CENTRE"/>
    <s v="Yaounde"/>
    <s v="ZTE"/>
    <n v="0"/>
    <n v="0"/>
    <n v="0"/>
    <n v="0"/>
    <n v="0"/>
    <n v="0"/>
    <n v="0"/>
    <n v="0"/>
    <n v="0"/>
    <n v="0"/>
    <n v="0"/>
    <n v="0"/>
    <n v="16.184085117554567"/>
    <n v="0"/>
    <n v="0"/>
    <n v="0"/>
    <n v="0"/>
    <n v="0"/>
    <n v="0"/>
    <n v="0"/>
    <n v="2.1318269112783321"/>
    <n v="2.1318269112783321"/>
    <n v="0"/>
    <n v="1.6875372753136835"/>
    <m/>
    <n v="0"/>
    <n v="0"/>
    <n v="0"/>
    <n v="0"/>
    <n v="0"/>
    <x v="0"/>
    <m/>
    <x v="6"/>
    <x v="3"/>
    <s v="No root cause"/>
    <s v="No root cause"/>
    <s v=""/>
    <s v="CTR_489"/>
    <m/>
  </r>
  <r>
    <s v="Garoua-Hodango"/>
    <s v="NRD_160"/>
    <s v="Garoua"/>
    <s v="CAMUSAT"/>
    <s v="Hybrid Solar - S3"/>
    <s v="NORD"/>
    <s v="Garoua"/>
    <s v="Huawei"/>
    <n v="0"/>
    <n v="0"/>
    <n v="0.15052806099882146"/>
    <n v="0"/>
    <n v="0.14820950081755999"/>
    <n v="0"/>
    <n v="0"/>
    <n v="0"/>
    <n v="0"/>
    <n v="0"/>
    <n v="0"/>
    <n v="0"/>
    <n v="0"/>
    <n v="0"/>
    <n v="0"/>
    <n v="0"/>
    <n v="0"/>
    <n v="3.4722400573005396"/>
    <n v="0.43510457063119051"/>
    <n v="4.5770161485933132"/>
    <n v="7.4818153541475849E-2"/>
    <n v="7.4818153541475849E-2"/>
    <n v="0"/>
    <n v="1.6749457100216014"/>
    <m/>
    <n v="0"/>
    <n v="0"/>
    <n v="0"/>
    <n v="0"/>
    <n v="0"/>
    <x v="0"/>
    <m/>
    <x v="6"/>
    <x v="3"/>
    <s v="No root cause"/>
    <s v="No root cause"/>
    <s v=""/>
    <s v="NRD_160"/>
    <m/>
  </r>
  <r>
    <s v="Pitoa-Entree"/>
    <s v="NRD_133"/>
    <s v="NORD"/>
    <s v="CAMUSAT"/>
    <s v="Medium Grid + GE"/>
    <s v="NORD"/>
    <s v="Garoua"/>
    <s v="Huawei"/>
    <n v="0"/>
    <n v="0"/>
    <n v="5.6381498032434161"/>
    <n v="0"/>
    <n v="0"/>
    <n v="0"/>
    <n v="8.9175391586979543E-5"/>
    <n v="0"/>
    <n v="0"/>
    <n v="0"/>
    <n v="0"/>
    <n v="0"/>
    <n v="0"/>
    <n v="0"/>
    <n v="0"/>
    <n v="0"/>
    <n v="3.3590586502983455"/>
    <n v="0"/>
    <n v="0"/>
    <n v="1.459266107929333"/>
    <n v="0"/>
    <n v="0"/>
    <n v="4.4664386630254578"/>
    <n v="1.6725736446053883"/>
    <m/>
    <n v="0"/>
    <n v="0"/>
    <n v="0"/>
    <n v="0"/>
    <n v="0"/>
    <x v="0"/>
    <m/>
    <x v="6"/>
    <x v="3"/>
    <s v="No root cause"/>
    <s v="No root cause"/>
    <s v=""/>
    <s v="NRD_133"/>
    <m/>
  </r>
  <r>
    <s v="Garoua-Stade"/>
    <s v="NRD_143"/>
    <s v="Garoua"/>
    <s v="CAMUSAT"/>
    <s v="Good Grid + GE"/>
    <s v="NORD"/>
    <s v="Garoua"/>
    <s v="Huawei"/>
    <n v="0"/>
    <n v="0"/>
    <n v="5.1936283112606398"/>
    <n v="0"/>
    <n v="0"/>
    <n v="0.7853676737065286"/>
    <n v="0"/>
    <n v="0"/>
    <n v="0"/>
    <n v="0"/>
    <n v="0"/>
    <n v="8.9175391586979543E-5"/>
    <n v="6.2890053162801447"/>
    <n v="6.4536230891497093"/>
    <n v="8.9175391586979543E-5"/>
    <n v="0"/>
    <n v="1.8296115091900589"/>
    <n v="6.399119089811748"/>
    <n v="0"/>
    <n v="0"/>
    <n v="0"/>
    <n v="0"/>
    <n v="0.62021484848744268"/>
    <n v="1.6271120299743462"/>
    <m/>
    <n v="0"/>
    <n v="0"/>
    <n v="0"/>
    <n v="0"/>
    <n v="0"/>
    <x v="0"/>
    <m/>
    <x v="6"/>
    <x v="3"/>
    <s v="No root cause"/>
    <s v="No root cause"/>
    <s v=""/>
    <s v="NRD_143"/>
    <m/>
  </r>
  <r>
    <s v="Foumban-Manka-IHS"/>
    <s v="OST_042"/>
    <s v="OUEST"/>
    <s v="IHS"/>
    <s v="Grid-Gen"/>
    <s v="OUEST"/>
    <s v="Foumban"/>
    <s v="Huawei"/>
    <n v="1.7737698789782921"/>
    <n v="1.5395417954359314"/>
    <n v="0"/>
    <n v="0"/>
    <n v="0"/>
    <n v="0"/>
    <n v="0"/>
    <n v="0"/>
    <n v="0"/>
    <n v="0"/>
    <n v="0.24398387138197605"/>
    <n v="0"/>
    <n v="3.5533539934880558"/>
    <n v="0"/>
    <n v="0"/>
    <n v="0"/>
    <n v="0.96273752757303099"/>
    <n v="0"/>
    <n v="0"/>
    <n v="0"/>
    <n v="0.5833854117620203"/>
    <n v="0.5833854117620203"/>
    <n v="0.60942462610541837"/>
    <n v="1.5759075201251023"/>
    <m/>
    <n v="0"/>
    <n v="0"/>
    <n v="0"/>
    <n v="0"/>
    <n v="0"/>
    <x v="0"/>
    <m/>
    <x v="6"/>
    <x v="3"/>
    <s v="No root cause"/>
    <s v="No root cause"/>
    <s v=""/>
    <s v="OST_042"/>
    <m/>
  </r>
  <r>
    <s v="Garoua-Kolbives-II"/>
    <s v="NRD_141"/>
    <s v="Garoua"/>
    <s v="CAMUSAT"/>
    <s v="Medium Grid + GE"/>
    <s v="NORD"/>
    <s v="Garoua"/>
    <s v="Huawei"/>
    <n v="0"/>
    <n v="1.6773891157510852"/>
    <n v="0"/>
    <n v="1.7793879286482726"/>
    <n v="2.1287057725727889"/>
    <n v="4.9538713534398866"/>
    <n v="1.3200633216620581"/>
    <n v="0"/>
    <n v="0"/>
    <n v="0"/>
    <n v="0"/>
    <n v="0.21921094759911308"/>
    <n v="0"/>
    <n v="1.0250711262923298"/>
    <n v="0.21921094759911308"/>
    <n v="0"/>
    <n v="0"/>
    <n v="0"/>
    <n v="0"/>
    <n v="0"/>
    <n v="1.7342116752703083"/>
    <n v="1.7342116752703083"/>
    <n v="1.1561589519251898"/>
    <n v="1.5618178082543597"/>
    <m/>
    <n v="0"/>
    <n v="0"/>
    <n v="0"/>
    <n v="0"/>
    <n v="0"/>
    <x v="0"/>
    <m/>
    <x v="6"/>
    <x v="3"/>
    <s v="No root cause"/>
    <s v="No root cause"/>
    <s v=""/>
    <s v="NRD_141"/>
    <m/>
  </r>
  <r>
    <s v="Bonamoutongo"/>
    <s v="LIT_020"/>
    <s v="Douala"/>
    <s v="IHS"/>
    <s v="Grid-Gen"/>
    <s v="LITTORAL"/>
    <s v="Douala"/>
    <s v="ZTE"/>
    <n v="0"/>
    <n v="0"/>
    <n v="0"/>
    <n v="0"/>
    <n v="0"/>
    <n v="0"/>
    <n v="0"/>
    <n v="0"/>
    <n v="0"/>
    <n v="0"/>
    <n v="0"/>
    <n v="0"/>
    <n v="0.36397827830141527"/>
    <n v="0"/>
    <n v="0"/>
    <n v="0"/>
    <n v="2.5714794268804591"/>
    <n v="0"/>
    <n v="0"/>
    <n v="5.2374312636081655"/>
    <n v="2.8191908296307715"/>
    <n v="2.8191908296307715"/>
    <n v="0"/>
    <n v="1.5487982010826604"/>
    <m/>
    <n v="0"/>
    <n v="0"/>
    <n v="0"/>
    <n v="0"/>
    <n v="0"/>
    <x v="0"/>
    <m/>
    <x v="6"/>
    <x v="3"/>
    <s v="No root cause"/>
    <s v="No root cause"/>
    <s v=""/>
    <s v="LIT_020"/>
    <m/>
  </r>
  <r>
    <s v="Avenue-Biyemassi"/>
    <s v="CTR_664"/>
    <s v="Yaounde"/>
    <s v="CAMUSAT"/>
    <s v="Good Grid no GE - 12h"/>
    <s v="CENTRE"/>
    <s v="Yaounde"/>
    <s v="ZTE"/>
    <n v="0"/>
    <n v="0"/>
    <n v="0.98585178907237736"/>
    <n v="0"/>
    <n v="0"/>
    <n v="0"/>
    <n v="0"/>
    <n v="0"/>
    <n v="0"/>
    <n v="11.562659623950937"/>
    <n v="0"/>
    <n v="0"/>
    <n v="9.501923334845749"/>
    <n v="0"/>
    <n v="0"/>
    <n v="0"/>
    <n v="0"/>
    <n v="0"/>
    <n v="0"/>
    <n v="0"/>
    <n v="1.9016830606706561"/>
    <n v="1.9016830606706561"/>
    <n v="0"/>
    <n v="1.5310879683134864"/>
    <m/>
    <n v="0"/>
    <n v="0"/>
    <n v="0"/>
    <n v="0"/>
    <n v="0"/>
    <x v="0"/>
    <m/>
    <x v="6"/>
    <x v="3"/>
    <s v="No root cause"/>
    <s v="No root cause"/>
    <s v=""/>
    <s v="CTR_664"/>
    <m/>
  </r>
  <r>
    <s v="Kumba-Pulletin-IHS"/>
    <s v="SUO_115"/>
    <s v="SUD-OUEST"/>
    <s v="IHS"/>
    <s v="Grid-Gen"/>
    <s v="SUD-OUEST"/>
    <s v="Kumba"/>
    <s v="Huawei"/>
    <n v="0"/>
    <n v="0"/>
    <n v="0"/>
    <n v="0.21518021989938166"/>
    <n v="0"/>
    <n v="0.20852773568699298"/>
    <n v="0.22053074339460038"/>
    <n v="8.9175391586979543E-5"/>
    <n v="0.42731064140648867"/>
    <n v="0"/>
    <n v="0"/>
    <n v="0.21425279582687706"/>
    <n v="8.9175391586979543E-5"/>
    <n v="0"/>
    <n v="0.21425279582687706"/>
    <n v="0"/>
    <n v="0.1490120793418428"/>
    <n v="0"/>
    <n v="0.426026515767636"/>
    <n v="0"/>
    <n v="2.7037086975256321"/>
    <n v="2.7037086975256321"/>
    <n v="0"/>
    <n v="1.4649019926776301"/>
    <m/>
    <n v="0"/>
    <n v="0"/>
    <n v="0"/>
    <n v="0"/>
    <n v="0"/>
    <x v="0"/>
    <m/>
    <x v="6"/>
    <x v="3"/>
    <s v="No root cause"/>
    <s v="No root cause"/>
    <s v=""/>
    <s v="SUO_115"/>
    <m/>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1.7835078317400378E-4"/>
    <n v="1.7835078317400378E-4"/>
    <n v="1.9618586149141573E-4"/>
    <n v="1.7835078317400378E-4"/>
    <n v="1.6051570485670763E-4"/>
    <n v="0.12238430741397097"/>
    <n v="1.6946802614387329E-4"/>
    <n v="1.9618586149135786E-4"/>
    <n v="1.7121675184701324E-3"/>
    <n v="1.2030810605565316"/>
    <n v="1.2030810605565316"/>
    <n v="0"/>
    <n v="1.4404362200779679"/>
    <m/>
    <n v="0"/>
    <n v="0"/>
    <n v="0"/>
    <n v="0"/>
    <n v="0"/>
    <x v="0"/>
    <m/>
    <x v="6"/>
    <x v="3"/>
    <s v="No root cause"/>
    <s v="No root cause"/>
    <s v=""/>
    <s v="LIT_225"/>
    <m/>
  </r>
  <r>
    <s v="Bipaga"/>
    <s v="SUD_001"/>
    <s v="LITTORAL"/>
    <s v="IHS"/>
    <s v="Grid-Gen"/>
    <s v="SUD"/>
    <s v="Bipaga"/>
    <s v="ZTE"/>
    <n v="0"/>
    <n v="0.34607185967075033"/>
    <n v="0"/>
    <n v="0"/>
    <n v="0"/>
    <n v="0"/>
    <n v="0"/>
    <n v="0.30062808011802444"/>
    <n v="0"/>
    <n v="3.2739318214894149"/>
    <n v="0"/>
    <n v="8.6143428273020278E-3"/>
    <n v="0"/>
    <n v="0"/>
    <n v="8.6143428273020278E-3"/>
    <n v="0"/>
    <n v="0"/>
    <n v="0"/>
    <n v="0"/>
    <n v="0"/>
    <n v="0"/>
    <n v="0"/>
    <n v="0"/>
    <n v="1.4268954407832597"/>
    <m/>
    <n v="0"/>
    <n v="0"/>
    <n v="0"/>
    <n v="0"/>
    <n v="0"/>
    <x v="0"/>
    <m/>
    <x v="6"/>
    <x v="3"/>
    <s v="No root cause"/>
    <s v="No root cause"/>
    <s v=""/>
    <s v="SUD_001"/>
    <m/>
  </r>
  <r>
    <s v="Bois-Des-Singes"/>
    <s v="LIT_564"/>
    <s v="Douala"/>
    <s v="CAMUSAT"/>
    <s v="Medium Grid + GE"/>
    <s v="LITTORAL"/>
    <s v="Douala"/>
    <s v="ZTE"/>
    <n v="5.7727868094614401"/>
    <n v="7.8111400752782982"/>
    <n v="0"/>
    <n v="0"/>
    <n v="0"/>
    <n v="0"/>
    <n v="0"/>
    <n v="0"/>
    <n v="6.3827464879163784"/>
    <n v="2.2030958842346462"/>
    <n v="1.4613349770141506"/>
    <n v="0"/>
    <n v="0"/>
    <n v="0"/>
    <n v="0"/>
    <n v="0"/>
    <n v="0"/>
    <n v="0"/>
    <n v="0"/>
    <n v="0"/>
    <n v="0"/>
    <n v="0"/>
    <n v="0"/>
    <n v="1.4197079042213494"/>
    <m/>
    <n v="0"/>
    <n v="0"/>
    <n v="0"/>
    <n v="0"/>
    <n v="0"/>
    <x v="0"/>
    <m/>
    <x v="6"/>
    <x v="3"/>
    <s v="No root cause"/>
    <s v="No root cause"/>
    <s v=""/>
    <s v="LIT_564"/>
    <m/>
  </r>
  <r>
    <s v="Cinema-ABC"/>
    <s v="LIT_061"/>
    <s v="Douala"/>
    <s v="IHS"/>
    <s v="Grid-Lithium"/>
    <s v="LITTORAL"/>
    <s v="Douala"/>
    <s v="ZTE"/>
    <n v="0"/>
    <n v="17.262839829582262"/>
    <n v="0"/>
    <n v="0"/>
    <n v="0"/>
    <n v="0"/>
    <n v="0"/>
    <n v="0"/>
    <n v="0.33694029957224331"/>
    <n v="0"/>
    <n v="0.16196034620027225"/>
    <n v="8.9864539013163718"/>
    <n v="0.6833331906527067"/>
    <n v="0"/>
    <n v="8.9864539013163718"/>
    <n v="0"/>
    <n v="0"/>
    <n v="0"/>
    <n v="0"/>
    <n v="0"/>
    <n v="0"/>
    <n v="0"/>
    <n v="0"/>
    <n v="1.4034779829525186"/>
    <m/>
    <n v="0"/>
    <n v="0"/>
    <n v="0"/>
    <n v="0"/>
    <n v="0"/>
    <x v="0"/>
    <m/>
    <x v="1"/>
    <x v="0"/>
    <s v="Defaut GE &amp; Power Cabinet"/>
    <s v="PASSIVE"/>
    <s v="(05-10-2026 cells zte): 09/05/2026 : Power isssue || Mail sent to HIS || Feedback IHS : RCA: Grid only, no space // Grid return"/>
    <s v="LIT_061"/>
    <m/>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25.073212996492913"/>
    <n v="37.085548450060351"/>
    <n v="26.870971055808106"/>
    <n v="25.073212996492913"/>
    <n v="38.071953126560572"/>
    <n v="20.242421518521372"/>
    <n v="0.20096566248041714"/>
    <n v="0.41377381696358501"/>
    <n v="0"/>
    <n v="2.7179767601795493"/>
    <n v="2.7179767601795493"/>
    <n v="0.90760930049396016"/>
    <n v="1.3952203416915645"/>
    <m/>
    <n v="0"/>
    <n v="0"/>
    <n v="0"/>
    <n v="0"/>
    <n v="0"/>
    <x v="0"/>
    <m/>
    <x v="6"/>
    <x v="3"/>
    <s v="No root cause"/>
    <s v="No root cause"/>
    <s v=""/>
    <s v="SUO_218"/>
    <m/>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0"/>
    <n v="0"/>
    <n v="1.1878697211735196"/>
    <n v="0"/>
    <n v="0"/>
    <n v="0"/>
    <n v="2.2765050665890478"/>
    <n v="0"/>
    <n v="0"/>
    <n v="0.45327851543661701"/>
    <n v="0.45327851543661701"/>
    <n v="0"/>
    <n v="1.3864989883943581"/>
    <m/>
    <n v="0"/>
    <n v="0"/>
    <n v="0"/>
    <n v="0"/>
    <n v="0"/>
    <x v="2"/>
    <m/>
    <x v="6"/>
    <x v="3"/>
    <s v="No root cause"/>
    <s v="No root cause"/>
    <s v=""/>
    <s v="EXN_236"/>
    <m/>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6.2725970442281551E-2"/>
    <n v="18.988829533748245"/>
    <n v="3.8612944557162056E-2"/>
    <n v="6.2725970442281564E-2"/>
    <n v="3.8202737755862352E-2"/>
    <n v="1.5942776507920198"/>
    <n v="0"/>
    <n v="1.9977606275664674"/>
    <n v="0"/>
    <n v="2.3442070238818835"/>
    <n v="2.3442070238818835"/>
    <n v="0.11544646194850314"/>
    <n v="1.3613871981234649"/>
    <m/>
    <n v="0"/>
    <n v="0"/>
    <n v="0"/>
    <n v="0"/>
    <n v="0"/>
    <x v="0"/>
    <m/>
    <x v="6"/>
    <x v="3"/>
    <s v="No root cause"/>
    <s v="No root cause"/>
    <s v=""/>
    <s v="CTR_310"/>
    <m/>
  </r>
  <r>
    <s v="SCDP-New"/>
    <s v="LIT_739"/>
    <s v="Douala"/>
    <s v="CAMUSAT"/>
    <s v="Good Grid no GE - 8h"/>
    <s v="LITTORAL"/>
    <s v="Douala"/>
    <s v="ZTE"/>
    <n v="0"/>
    <n v="0"/>
    <n v="0"/>
    <n v="9.7902273758464489"/>
    <n v="0"/>
    <n v="1.8487663833029431"/>
    <n v="0"/>
    <n v="0"/>
    <n v="9.3527150696423922E-2"/>
    <n v="0"/>
    <n v="0"/>
    <n v="42.753161802684104"/>
    <n v="39.464391196034605"/>
    <n v="13.868556899607057"/>
    <n v="42.753161802684097"/>
    <n v="1.7884303133551929"/>
    <n v="0"/>
    <n v="0"/>
    <n v="0"/>
    <n v="0"/>
    <n v="0"/>
    <n v="0"/>
    <n v="1.8591820690403016"/>
    <n v="1.3590329677855677"/>
    <m/>
    <n v="0"/>
    <n v="0"/>
    <n v="0"/>
    <n v="0"/>
    <n v="0"/>
    <x v="0"/>
    <m/>
    <x v="6"/>
    <x v="3"/>
    <s v="No root cause"/>
    <s v="No root cause"/>
    <s v=""/>
    <s v="LIT_739"/>
    <m/>
  </r>
  <r>
    <s v="Garoua-Djamboutou-Village-IHS"/>
    <s v="NRD_086"/>
    <s v="Garoua"/>
    <s v="IHS"/>
    <s v="Grid-Gen"/>
    <s v="NORD"/>
    <s v="Garoua"/>
    <s v="Huawei"/>
    <n v="0"/>
    <n v="1.0694091309893761"/>
    <n v="0"/>
    <n v="0"/>
    <n v="0"/>
    <n v="0.13082029945809895"/>
    <n v="0"/>
    <n v="0.22051290831628301"/>
    <n v="0.29818467438854213"/>
    <n v="0.144695990389033"/>
    <n v="2.2990664406605541"/>
    <n v="2.2443484203827833"/>
    <n v="3.8909720260363612"/>
    <n v="3.4570089004174842"/>
    <n v="2.2443484203827833"/>
    <n v="5.5288742783927314E-2"/>
    <n v="0"/>
    <n v="0"/>
    <n v="0"/>
    <n v="0"/>
    <n v="0"/>
    <n v="0"/>
    <n v="0"/>
    <n v="1.3195282693125363"/>
    <m/>
    <n v="0"/>
    <n v="0"/>
    <n v="0"/>
    <n v="0"/>
    <n v="0"/>
    <x v="0"/>
    <m/>
    <x v="6"/>
    <x v="3"/>
    <s v="No root cause"/>
    <s v="No root cause"/>
    <s v=""/>
    <s v="NRD_086"/>
    <m/>
  </r>
  <r>
    <s v="Yde-University"/>
    <s v="CTR_447"/>
    <s v="Yaounde"/>
    <s v="IHS"/>
    <s v="Grid-Gen"/>
    <s v="CENTRE"/>
    <s v="Yaounde"/>
    <s v="ZTE"/>
    <n v="0"/>
    <n v="0"/>
    <n v="1.4535588828677943E-2"/>
    <n v="0"/>
    <n v="0"/>
    <n v="0"/>
    <n v="0"/>
    <n v="0"/>
    <n v="0"/>
    <n v="0"/>
    <n v="0"/>
    <n v="0"/>
    <n v="19.658144352843482"/>
    <n v="0"/>
    <n v="0"/>
    <n v="0"/>
    <n v="0"/>
    <n v="0"/>
    <n v="0"/>
    <n v="0"/>
    <n v="0"/>
    <n v="0"/>
    <n v="7.4532970639180673"/>
    <n v="1.3158542431791522"/>
    <m/>
    <n v="0"/>
    <n v="0"/>
    <n v="0"/>
    <n v="0"/>
    <n v="0"/>
    <x v="0"/>
    <m/>
    <x v="6"/>
    <x v="3"/>
    <s v="No root cause"/>
    <s v="No root cause"/>
    <s v=""/>
    <s v="CTR_447"/>
    <m/>
  </r>
  <r>
    <s v="Bamenda-Ntasen-IHS"/>
    <s v="NRO_134"/>
    <s v="SUD-OUEST"/>
    <s v="IHS"/>
    <s v="Grid-Gen"/>
    <s v="NORD-OUEST"/>
    <s v="Bamenda"/>
    <s v="Huawei"/>
    <n v="0"/>
    <n v="1.5835230985666306"/>
    <n v="0"/>
    <n v="0"/>
    <n v="0"/>
    <n v="0"/>
    <n v="0"/>
    <n v="0"/>
    <n v="0"/>
    <n v="0"/>
    <n v="0.57589467886871393"/>
    <n v="0"/>
    <n v="7.1793324258845495"/>
    <n v="5.5764582673435426"/>
    <n v="0"/>
    <n v="0"/>
    <n v="4.1912434045880381E-2"/>
    <n v="0.23788427459742661"/>
    <n v="0"/>
    <n v="0"/>
    <n v="0.68147834250769779"/>
    <n v="0.68147834250769779"/>
    <n v="0"/>
    <n v="1.2330816447081183"/>
    <m/>
    <n v="0"/>
    <n v="0"/>
    <n v="0"/>
    <n v="0"/>
    <n v="0"/>
    <x v="0"/>
    <m/>
    <x v="6"/>
    <x v="3"/>
    <s v="No root cause"/>
    <s v="No root cause"/>
    <s v=""/>
    <s v="NRO_134"/>
    <m/>
  </r>
  <r>
    <s v="Bonadiwoto-IHS"/>
    <s v="LIT_129"/>
    <s v="Douala"/>
    <s v="IHS"/>
    <s v="Grid-Gen"/>
    <s v="LITTORAL"/>
    <s v="Douala"/>
    <s v="ZTE"/>
    <n v="0"/>
    <n v="0"/>
    <n v="0"/>
    <n v="0"/>
    <n v="0"/>
    <n v="0"/>
    <n v="0"/>
    <n v="0"/>
    <n v="5.3173502495484168"/>
    <n v="1.579242679770456"/>
    <n v="1.1143891985058487"/>
    <n v="0"/>
    <n v="0"/>
    <n v="0"/>
    <n v="0"/>
    <n v="0"/>
    <n v="0"/>
    <n v="0"/>
    <n v="0"/>
    <n v="0"/>
    <n v="0"/>
    <n v="0"/>
    <n v="0"/>
    <n v="1.2257692625979859"/>
    <m/>
    <n v="0"/>
    <n v="0"/>
    <n v="0"/>
    <n v="0"/>
    <n v="0"/>
    <x v="0"/>
    <m/>
    <x v="6"/>
    <x v="3"/>
    <s v="No root cause"/>
    <s v="No root cause"/>
    <s v=""/>
    <s v="LIT_129"/>
    <m/>
  </r>
  <r>
    <s v="SABC-Bali"/>
    <s v="LIT_242"/>
    <s v="Douala"/>
    <s v="IHS"/>
    <s v="Grid-Gen"/>
    <s v="LITTORAL"/>
    <s v="Douala"/>
    <s v="ZTE"/>
    <n v="0"/>
    <n v="0"/>
    <n v="0"/>
    <n v="0"/>
    <n v="0"/>
    <n v="0"/>
    <n v="0"/>
    <n v="0"/>
    <n v="0"/>
    <n v="0"/>
    <n v="0"/>
    <n v="0"/>
    <n v="0"/>
    <n v="0"/>
    <n v="0"/>
    <n v="0"/>
    <n v="0"/>
    <n v="0"/>
    <n v="0"/>
    <n v="0"/>
    <n v="0"/>
    <n v="0"/>
    <n v="0"/>
    <n v="1.0967681411282613"/>
    <m/>
    <n v="0"/>
    <n v="0"/>
    <n v="0"/>
    <n v="0"/>
    <n v="0"/>
    <x v="0"/>
    <m/>
    <x v="6"/>
    <x v="3"/>
    <s v="No root cause"/>
    <s v="No root cause"/>
    <s v=""/>
    <s v="LIT_242"/>
    <m/>
  </r>
  <r>
    <s v="Accacia-New"/>
    <s v="CTR_482"/>
    <s v="Yaounde"/>
    <s v="IHS"/>
    <s v="GridOnly"/>
    <s v="CENTRE"/>
    <s v="Yaounde"/>
    <s v="ZTE"/>
    <n v="0"/>
    <n v="0"/>
    <n v="0"/>
    <n v="0"/>
    <n v="0"/>
    <n v="0"/>
    <n v="0"/>
    <n v="0"/>
    <n v="0"/>
    <n v="0"/>
    <n v="0"/>
    <n v="0"/>
    <n v="8.1130701161134944"/>
    <n v="0"/>
    <n v="0"/>
    <n v="0"/>
    <n v="0"/>
    <n v="0"/>
    <n v="0"/>
    <n v="0"/>
    <n v="1.3834135198454478"/>
    <n v="1.3834135198454478"/>
    <n v="0"/>
    <n v="1.0881894684575939"/>
    <m/>
    <n v="0"/>
    <n v="0"/>
    <n v="0"/>
    <n v="0"/>
    <n v="0"/>
    <x v="0"/>
    <m/>
    <x v="6"/>
    <x v="3"/>
    <s v="No root cause"/>
    <s v="No root cause"/>
    <s v=""/>
    <s v="CTR_482"/>
    <m/>
  </r>
  <r>
    <s v="Edea-Centre"/>
    <s v="LIT_185"/>
    <s v="LITTORAL"/>
    <s v="CAMUSAT"/>
    <s v="Good Grid + GE"/>
    <s v="LITTORAL"/>
    <s v="Edea"/>
    <s v="ZTE"/>
    <n v="0"/>
    <n v="0"/>
    <n v="0"/>
    <n v="0"/>
    <n v="0"/>
    <n v="1.9439343612045668"/>
    <n v="1.4134121215753088"/>
    <n v="3.7399802530012871"/>
    <n v="1.8795675635570852"/>
    <n v="1.4064921111881596"/>
    <n v="2.739039987672395"/>
    <n v="0"/>
    <n v="1.467933955991588"/>
    <n v="0"/>
    <n v="0"/>
    <n v="3.4318257698333205"/>
    <n v="0"/>
    <n v="0.85374736397542572"/>
    <n v="1.0140133777355458"/>
    <n v="2.1827282247961808"/>
    <n v="0"/>
    <n v="0"/>
    <n v="1.5974344596541992"/>
    <n v="1.0691237697362979"/>
    <m/>
    <n v="0"/>
    <n v="0"/>
    <n v="0"/>
    <n v="0"/>
    <n v="0"/>
    <x v="0"/>
    <m/>
    <x v="6"/>
    <x v="3"/>
    <s v="No root cause"/>
    <s v="No root cause"/>
    <s v=""/>
    <s v="LIT_185"/>
    <m/>
  </r>
  <r>
    <s v="Emana-MTN"/>
    <s v="CTR_370"/>
    <s v="Yaounde"/>
    <s v="IHS"/>
    <s v="Grid-Gen"/>
    <s v="CENTRE"/>
    <s v="Yaounde"/>
    <s v="ZTE"/>
    <n v="0"/>
    <n v="0"/>
    <n v="0"/>
    <n v="0"/>
    <n v="0"/>
    <n v="0"/>
    <n v="0"/>
    <n v="0"/>
    <n v="0"/>
    <n v="0"/>
    <n v="0"/>
    <n v="3.4689227327335093E-2"/>
    <n v="0"/>
    <n v="0"/>
    <n v="3.4689227327335093E-2"/>
    <n v="0.1329605088561866"/>
    <n v="0.11517893577374269"/>
    <n v="0"/>
    <n v="3.6574751807050125"/>
    <n v="0"/>
    <n v="0"/>
    <n v="0"/>
    <n v="6.0960297688859057E-2"/>
    <n v="1.047810851147009"/>
    <m/>
    <n v="0"/>
    <n v="0"/>
    <n v="0"/>
    <n v="0"/>
    <n v="0"/>
    <x v="0"/>
    <m/>
    <x v="6"/>
    <x v="3"/>
    <s v="No root cause"/>
    <s v="No root cause"/>
    <s v=""/>
    <s v="CTR_370"/>
    <m/>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n v="0"/>
    <n v="0"/>
    <n v="0"/>
    <n v="0"/>
    <n v="0"/>
    <n v="0"/>
    <n v="0"/>
    <n v="0"/>
    <n v="1.0436196077424214"/>
    <m/>
    <n v="0"/>
    <n v="0"/>
    <n v="0"/>
    <n v="0"/>
    <n v="0"/>
    <x v="0"/>
    <m/>
    <x v="6"/>
    <x v="3"/>
    <s v="No root cause"/>
    <s v="No root cause"/>
    <s v=""/>
    <s v="OST_176"/>
    <m/>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16.671749663987121"/>
    <n v="1.8394208022646275"/>
    <n v="0.41229350546324095"/>
    <n v="16.671749663987121"/>
    <n v="13.128151458338685"/>
    <n v="28.081776687697793"/>
    <n v="1.3609234860872126"/>
    <n v="0"/>
    <n v="0"/>
    <n v="0"/>
    <n v="0"/>
    <n v="0"/>
    <n v="1.0367352675119068"/>
    <m/>
    <n v="0"/>
    <n v="0"/>
    <n v="0"/>
    <n v="0"/>
    <n v="0"/>
    <x v="0"/>
    <m/>
    <x v="6"/>
    <x v="3"/>
    <s v="No root cause"/>
    <s v="No root cause"/>
    <s v=""/>
    <s v="CTR_599"/>
    <m/>
  </r>
  <r>
    <s v="Cite-de-la-Paix"/>
    <s v="LIT_442"/>
    <s v="Douala"/>
    <s v="IHS"/>
    <s v="Grid-Gen"/>
    <s v="LITTORAL"/>
    <s v="Douala"/>
    <s v="ZTE"/>
    <n v="0"/>
    <n v="0"/>
    <n v="0"/>
    <n v="1.7193015497969893E-2"/>
    <n v="0"/>
    <n v="0"/>
    <n v="1.747837675104787E-2"/>
    <n v="0"/>
    <n v="0"/>
    <n v="0"/>
    <n v="0.18678677521808779"/>
    <n v="0"/>
    <n v="0"/>
    <n v="0"/>
    <n v="0"/>
    <n v="0"/>
    <n v="0"/>
    <n v="0"/>
    <n v="0"/>
    <n v="0"/>
    <n v="0"/>
    <n v="0"/>
    <n v="0"/>
    <n v="1.0321694874626532"/>
    <m/>
    <n v="0"/>
    <n v="0"/>
    <n v="0"/>
    <n v="0"/>
    <n v="0"/>
    <x v="0"/>
    <m/>
    <x v="6"/>
    <x v="3"/>
    <s v="No root cause"/>
    <s v="No root cause"/>
    <s v=""/>
    <s v="LIT_442"/>
    <m/>
  </r>
  <r>
    <s v="Bberi-Warehouse-IHS"/>
    <s v="LIT_597"/>
    <s v="Douala"/>
    <s v="IHS"/>
    <s v="Grid-Gen"/>
    <s v="LITTORAL"/>
    <s v="Douala"/>
    <s v="ZTE"/>
    <n v="0"/>
    <n v="0"/>
    <n v="0"/>
    <n v="0"/>
    <n v="0"/>
    <n v="0"/>
    <n v="0"/>
    <n v="0"/>
    <n v="0"/>
    <n v="0"/>
    <n v="0"/>
    <n v="0"/>
    <n v="0"/>
    <n v="0"/>
    <n v="0"/>
    <n v="0"/>
    <n v="0"/>
    <n v="0"/>
    <n v="0"/>
    <n v="0"/>
    <n v="0"/>
    <n v="0"/>
    <n v="0"/>
    <n v="0.99803314756315786"/>
    <m/>
    <n v="0"/>
    <n v="0"/>
    <n v="0"/>
    <n v="0"/>
    <n v="0"/>
    <x v="0"/>
    <m/>
    <x v="6"/>
    <x v="3"/>
    <s v="No root cause"/>
    <s v="No root cause"/>
    <s v=""/>
    <s v="LIT_597"/>
    <m/>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0.34821206906883656"/>
    <n v="4.1133041123410194"/>
    <n v="15.776535742923754"/>
    <n v="0.34821206906883651"/>
    <n v="13.560901798631978"/>
    <n v="9.2228578644134558"/>
    <n v="23.011103406357282"/>
    <n v="0"/>
    <n v="0"/>
    <n v="0.94224502258634357"/>
    <n v="0.94224502258634357"/>
    <n v="9.6362928148890331E-2"/>
    <n v="0.97921713993830484"/>
    <m/>
    <n v="0"/>
    <n v="0"/>
    <n v="0"/>
    <n v="0"/>
    <n v="0"/>
    <x v="0"/>
    <m/>
    <x v="6"/>
    <x v="3"/>
    <s v="No root cause"/>
    <s v="No root cause"/>
    <s v=""/>
    <s v="CTR_698"/>
    <m/>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10.238298048414391"/>
    <n v="0"/>
    <n v="0"/>
    <n v="10.238298048414391"/>
    <n v="0.36517322854868117"/>
    <n v="1.9018970816104646"/>
    <n v="0.3330700875773685"/>
    <n v="5.4244320597660609"/>
    <n v="4.3570561277048672"/>
    <n v="4.0077561188586692"/>
    <n v="4.0077561188586692"/>
    <n v="0"/>
    <n v="0.97099516883398551"/>
    <m/>
    <n v="0"/>
    <n v="0"/>
    <n v="0"/>
    <n v="0"/>
    <n v="0"/>
    <x v="0"/>
    <m/>
    <x v="6"/>
    <x v="3"/>
    <s v="No root cause"/>
    <s v="No root cause"/>
    <s v=""/>
    <s v="EXN_233"/>
    <m/>
  </r>
  <r>
    <s v="Dschang-Foreke"/>
    <s v="OST_122"/>
    <s v="OUEST"/>
    <s v="IHS"/>
    <s v="GridOnly"/>
    <s v="OUEST"/>
    <s v="Dschang"/>
    <s v="Huawei"/>
    <n v="0"/>
    <n v="0"/>
    <n v="4.0236293385611512"/>
    <n v="0"/>
    <n v="0"/>
    <n v="0"/>
    <n v="0"/>
    <n v="0"/>
    <n v="1.6598929039217194"/>
    <n v="0"/>
    <n v="0"/>
    <n v="0"/>
    <n v="0"/>
    <n v="0"/>
    <n v="0"/>
    <n v="0"/>
    <n v="0"/>
    <n v="0"/>
    <n v="0"/>
    <n v="0"/>
    <n v="0"/>
    <n v="0"/>
    <n v="0"/>
    <n v="0.94008697810993813"/>
    <m/>
    <n v="0"/>
    <n v="0"/>
    <n v="0"/>
    <n v="0"/>
    <n v="0"/>
    <x v="0"/>
    <m/>
    <x v="6"/>
    <x v="3"/>
    <s v="No root cause"/>
    <s v="No root cause"/>
    <s v=""/>
    <s v="OST_122"/>
    <m/>
  </r>
  <r>
    <s v="Kumba-CCAS-IHS"/>
    <s v="SUO_109"/>
    <s v="SUD-OUEST"/>
    <s v="IHS"/>
    <s v="Grid-Gen"/>
    <s v="SUD-OUEST"/>
    <s v="Kumba"/>
    <s v="Huawei"/>
    <n v="0"/>
    <n v="4.1020680130010589E-3"/>
    <n v="0"/>
    <n v="0"/>
    <n v="0"/>
    <n v="7.5620732065758639E-3"/>
    <n v="1.5855384624164963E-2"/>
    <n v="0"/>
    <n v="7.4728978149888855E-3"/>
    <n v="7.4728978149888855E-3"/>
    <n v="7.3123821101323217E-3"/>
    <n v="2.9886954139593018"/>
    <n v="7.66908367648024E-3"/>
    <n v="0"/>
    <n v="2.9886954139593018"/>
    <n v="0"/>
    <n v="0.14945795629977768"/>
    <n v="0"/>
    <n v="0"/>
    <n v="0"/>
    <n v="2.7812912882063041"/>
    <n v="2.7812912882063041"/>
    <n v="0"/>
    <n v="0.903899604203942"/>
    <m/>
    <n v="0"/>
    <n v="0"/>
    <n v="0"/>
    <n v="0"/>
    <n v="0"/>
    <x v="0"/>
    <m/>
    <x v="6"/>
    <x v="3"/>
    <s v="No root cause"/>
    <s v="No root cause"/>
    <s v=""/>
    <s v="SUO_109"/>
    <m/>
  </r>
  <r>
    <s v="Ayene"/>
    <s v="CTR_651"/>
    <s v="Yaounde"/>
    <s v="CAMUSAT"/>
    <s v="Good Grid + GE"/>
    <s v="CENTRE"/>
    <s v="Yaounde"/>
    <s v="ZTE"/>
    <n v="15.180505260634709"/>
    <n v="0"/>
    <n v="5.6799373917410767"/>
    <n v="9.2773083585164624"/>
    <n v="0"/>
    <n v="0"/>
    <n v="0"/>
    <n v="11.453170078160445"/>
    <n v="23.302742607003335"/>
    <n v="0.17221551623277523"/>
    <n v="0"/>
    <n v="0"/>
    <n v="3.0247401072387583"/>
    <n v="0"/>
    <n v="0"/>
    <n v="0"/>
    <n v="0.28475486041554315"/>
    <n v="0"/>
    <n v="0"/>
    <n v="1.7707022455077004"/>
    <n v="11.248994101582898"/>
    <n v="11.248994101582898"/>
    <n v="0"/>
    <n v="0.88560081385029366"/>
    <m/>
    <n v="0"/>
    <n v="0"/>
    <n v="0"/>
    <n v="0"/>
    <n v="0"/>
    <x v="0"/>
    <m/>
    <x v="6"/>
    <x v="3"/>
    <s v="No root cause"/>
    <s v="No root cause"/>
    <s v=""/>
    <s v="CTR_651"/>
    <m/>
  </r>
  <r>
    <s v="Ndoghem-PK12-IHS"/>
    <s v="LIT_159"/>
    <s v="Douala"/>
    <s v="IHS"/>
    <s v="Grid-Gen"/>
    <s v="LITTORAL"/>
    <s v="Douala"/>
    <s v="ZTE"/>
    <n v="0"/>
    <n v="0"/>
    <n v="0"/>
    <n v="0"/>
    <n v="0"/>
    <n v="0"/>
    <n v="0"/>
    <n v="0"/>
    <n v="0"/>
    <n v="0"/>
    <n v="0"/>
    <n v="0"/>
    <n v="0.20351607867980478"/>
    <n v="0"/>
    <n v="0"/>
    <n v="0"/>
    <n v="1.447976503354421"/>
    <n v="0"/>
    <n v="0"/>
    <n v="2.9516162861374355"/>
    <n v="1.5854849571815437"/>
    <n v="1.5854849571815437"/>
    <n v="0"/>
    <n v="0.87094037947339475"/>
    <m/>
    <n v="0"/>
    <n v="0"/>
    <n v="0"/>
    <n v="0"/>
    <n v="0"/>
    <x v="0"/>
    <m/>
    <x v="6"/>
    <x v="3"/>
    <s v="No root cause"/>
    <s v="No root cause"/>
    <s v=""/>
    <s v="LIT_159"/>
    <m/>
  </r>
  <r>
    <s v="Nyalla-Kilimandjaro"/>
    <s v="LIT_343"/>
    <s v="Douala"/>
    <s v="IHS"/>
    <s v="Grid-Gen"/>
    <s v="LITTORAL"/>
    <s v="Douala"/>
    <s v="ZTE"/>
    <n v="0"/>
    <n v="0"/>
    <n v="0"/>
    <n v="0"/>
    <n v="0"/>
    <n v="0"/>
    <n v="0"/>
    <n v="0"/>
    <n v="0"/>
    <n v="0"/>
    <n v="0"/>
    <n v="0"/>
    <n v="0"/>
    <n v="2.0331989281831093E-3"/>
    <n v="0"/>
    <n v="6.9824331612605026E-2"/>
    <n v="0"/>
    <n v="0"/>
    <n v="0"/>
    <n v="0"/>
    <n v="2.0013811484648998"/>
    <n v="2.0013811484648998"/>
    <n v="0"/>
    <n v="0.85381870428869511"/>
    <m/>
    <n v="0"/>
    <n v="0"/>
    <n v="0"/>
    <n v="0"/>
    <n v="0"/>
    <x v="0"/>
    <m/>
    <x v="6"/>
    <x v="3"/>
    <s v="No root cause"/>
    <s v="No root cause"/>
    <s v=""/>
    <s v="LIT_343"/>
    <m/>
  </r>
  <r>
    <s v="Deone-IHS"/>
    <s v="ADM_111"/>
    <s v="ADAMAOUA"/>
    <s v="IHS"/>
    <s v="Hybrid-Gen"/>
    <s v="ADAMAOUA"/>
    <s v="Deone"/>
    <s v="NOKIA"/>
    <n v="0"/>
    <n v="1.7837142801516962E-3"/>
    <n v="0"/>
    <n v="0"/>
    <n v="0"/>
    <n v="0"/>
    <n v="0.13175457903312876"/>
    <n v="0"/>
    <n v="0"/>
    <n v="0"/>
    <n v="1.6546092081616361"/>
    <n v="0"/>
    <n v="0"/>
    <n v="0"/>
    <n v="0"/>
    <n v="0"/>
    <n v="0"/>
    <n v="0.58390938724372499"/>
    <n v="1.6332299921333144"/>
    <n v="1.5421674813499662"/>
    <n v="1.5531158230036537"/>
    <n v="1.5531158230036537"/>
    <n v="1.5409507666230065"/>
    <n v="0.84962751348387389"/>
    <m/>
    <n v="0"/>
    <n v="0"/>
    <n v="0"/>
    <n v="0"/>
    <n v="0"/>
    <x v="0"/>
    <m/>
    <x v="1"/>
    <x v="0"/>
    <s v="Defaut GE &amp; Power Cabinet"/>
    <s v="PASSIVE"/>
    <s v="(05-10-2026 ticket): INC-20260510-00014819...Grid Outage"/>
    <s v="ADM_111"/>
    <m/>
  </r>
  <r>
    <s v="Ndogp-Bloc-13"/>
    <s v="LIT_292"/>
    <s v="Douala"/>
    <s v="IHS"/>
    <s v="Grid-Gen"/>
    <s v="LITTORAL"/>
    <s v="Douala"/>
    <s v="ZTE"/>
    <n v="0"/>
    <n v="4.6710070113259602E-2"/>
    <n v="0"/>
    <n v="0"/>
    <n v="0"/>
    <n v="0"/>
    <n v="0"/>
    <n v="0"/>
    <n v="0"/>
    <n v="0"/>
    <n v="0"/>
    <n v="0"/>
    <n v="0"/>
    <n v="0"/>
    <n v="0"/>
    <n v="0.16315529644753757"/>
    <n v="0"/>
    <n v="0"/>
    <n v="0"/>
    <n v="0"/>
    <n v="0.28555743893982627"/>
    <n v="0.28555743893982627"/>
    <n v="0"/>
    <n v="0.82767247947539158"/>
    <m/>
    <n v="0"/>
    <n v="0"/>
    <n v="0"/>
    <n v="0"/>
    <n v="0"/>
    <x v="0"/>
    <m/>
    <x v="6"/>
    <x v="3"/>
    <s v="No root cause"/>
    <s v="No root cause"/>
    <s v=""/>
    <s v="LIT_292"/>
    <m/>
  </r>
  <r>
    <s v="Beka-Hossere-II"/>
    <s v="ADM_172"/>
    <s v="Ngaoundere"/>
    <s v="CAMUSAT"/>
    <s v="Hybrid Solar - S3"/>
    <s v="ADAMAOUA"/>
    <s v="Ngaoundere"/>
    <s v="Huawei"/>
    <n v="2.2857436371574593"/>
    <n v="17.624624393250635"/>
    <n v="21.493142055685393"/>
    <n v="0"/>
    <n v="0"/>
    <n v="0"/>
    <n v="0.82635268367990466"/>
    <n v="3.2250280367431148"/>
    <n v="0"/>
    <n v="2.3044704693907248"/>
    <n v="0"/>
    <n v="0.24842480588300758"/>
    <n v="1.3225780677048109"/>
    <n v="0.93414789703024548"/>
    <n v="0.24842480588300758"/>
    <n v="0.23727788193463517"/>
    <n v="0.51015458019079263"/>
    <n v="0.17155561833503125"/>
    <n v="0.25830543927084493"/>
    <n v="3.1036246586366008"/>
    <n v="0"/>
    <n v="0"/>
    <n v="0"/>
    <n v="0.81422483042407523"/>
    <m/>
    <n v="0"/>
    <n v="0"/>
    <n v="0"/>
    <n v="0"/>
    <n v="0"/>
    <x v="0"/>
    <m/>
    <x v="6"/>
    <x v="3"/>
    <s v="No root cause"/>
    <s v="No root cause"/>
    <s v=""/>
    <s v="ADM_172"/>
    <m/>
  </r>
  <r>
    <s v="NEW-BELL-CAMTEL"/>
    <s v="LIT_752"/>
    <s v="Douala"/>
    <s v="CAMUSAT"/>
    <s v="Good Grid + GE"/>
    <s v="LITTORAL"/>
    <s v="Douala"/>
    <s v="ZTE"/>
    <n v="0"/>
    <n v="0"/>
    <n v="0"/>
    <n v="0"/>
    <n v="0"/>
    <n v="0"/>
    <n v="0"/>
    <n v="0"/>
    <n v="0"/>
    <n v="0"/>
    <n v="0"/>
    <n v="0"/>
    <n v="0"/>
    <n v="0"/>
    <n v="0"/>
    <n v="0"/>
    <n v="0"/>
    <n v="0"/>
    <n v="0"/>
    <n v="0"/>
    <n v="9.8984684661549086E-3"/>
    <n v="9.8984684661549086E-3"/>
    <n v="0"/>
    <n v="0.7951591317027793"/>
    <m/>
    <n v="0"/>
    <n v="0"/>
    <n v="0"/>
    <n v="0"/>
    <n v="0"/>
    <x v="0"/>
    <m/>
    <x v="6"/>
    <x v="3"/>
    <s v="No root cause"/>
    <s v="No root cause"/>
    <s v=""/>
    <s v="LIT_752"/>
    <m/>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0.18976523329709244"/>
    <n v="1.2705353091746499"/>
    <n v="0.88524411228394595"/>
    <n v="0.18976523329709247"/>
    <n v="0.20314154203513937"/>
    <n v="0.40130709721972541"/>
    <n v="0.14981465786612563"/>
    <n v="0.2468731540693942"/>
    <n v="2.8360806487973451"/>
    <n v="0"/>
    <n v="0"/>
    <n v="1.8689021867232822"/>
    <n v="0.78344148524824997"/>
    <m/>
    <n v="0"/>
    <n v="0"/>
    <n v="0"/>
    <n v="0"/>
    <n v="0"/>
    <x v="0"/>
    <m/>
    <x v="6"/>
    <x v="3"/>
    <s v="No root cause"/>
    <s v="No root cause"/>
    <s v=""/>
    <s v="ADM_164"/>
    <m/>
  </r>
  <r>
    <s v="IPD"/>
    <s v="LIT_100"/>
    <s v="Douala"/>
    <m/>
    <m/>
    <s v="LITTORAL"/>
    <s v="Douala"/>
    <s v="ZTE"/>
    <n v="0"/>
    <n v="0"/>
    <n v="0"/>
    <n v="0"/>
    <n v="0"/>
    <n v="0"/>
    <n v="0"/>
    <n v="0"/>
    <n v="0"/>
    <n v="0"/>
    <n v="0.14239526528608842"/>
    <n v="0"/>
    <n v="0"/>
    <n v="0"/>
    <n v="0"/>
    <n v="0"/>
    <n v="0"/>
    <n v="0"/>
    <n v="0"/>
    <n v="0"/>
    <n v="0"/>
    <n v="0"/>
    <n v="0"/>
    <n v="0.78303127844694997"/>
    <m/>
    <n v="0"/>
    <n v="0"/>
    <n v="0"/>
    <n v="0"/>
    <n v="0"/>
    <x v="0"/>
    <m/>
    <x v="6"/>
    <x v="3"/>
    <s v="No root cause"/>
    <s v="No root cause"/>
    <s v=""/>
    <s v="LIT_100"/>
    <m/>
  </r>
  <r>
    <s v="Nkolangaa"/>
    <s v="CTR_247"/>
    <s v="Yaounde"/>
    <s v="IHS"/>
    <s v="Grid-Gen"/>
    <s v="CENTRE"/>
    <s v="Yaounde"/>
    <s v="ZTE"/>
    <n v="0"/>
    <n v="0"/>
    <n v="0"/>
    <n v="1.1358091275650408"/>
    <n v="0"/>
    <n v="0"/>
    <n v="0"/>
    <n v="4.3962219596898686"/>
    <n v="3.4902534864011101"/>
    <n v="8.0061666566790743E-2"/>
    <n v="0"/>
    <n v="0"/>
    <n v="1.8182327292235603"/>
    <n v="0"/>
    <n v="0"/>
    <n v="0"/>
    <n v="0"/>
    <n v="0"/>
    <n v="0"/>
    <n v="1.4570902283746106"/>
    <n v="0"/>
    <n v="0"/>
    <n v="0"/>
    <n v="0.75458432853070301"/>
    <m/>
    <n v="0"/>
    <n v="0"/>
    <n v="0"/>
    <n v="0"/>
    <n v="0"/>
    <x v="0"/>
    <m/>
    <x v="6"/>
    <x v="3"/>
    <s v="No root cause"/>
    <s v="No root cause"/>
    <s v=""/>
    <s v="CTR_247"/>
    <m/>
  </r>
  <r>
    <s v="Abang-MTN-IHS"/>
    <s v="CTR_462"/>
    <s v="Yaounde"/>
    <s v="IHS"/>
    <s v="Grid-Gen"/>
    <s v="CENTRE"/>
    <s v="Yaounde"/>
    <s v="ZTE"/>
    <n v="0"/>
    <n v="0"/>
    <n v="0"/>
    <n v="1.1976076739348176"/>
    <n v="0"/>
    <n v="0"/>
    <n v="0"/>
    <n v="9.8598198514409319"/>
    <n v="18.907055699662987"/>
    <n v="0.22292064388913121"/>
    <n v="0"/>
    <n v="0"/>
    <n v="2.952650720679844"/>
    <n v="0"/>
    <n v="0"/>
    <n v="0"/>
    <n v="0"/>
    <n v="0"/>
    <n v="0"/>
    <n v="1.530909617530313"/>
    <n v="6.0559186777500971"/>
    <n v="6.0559186777500971"/>
    <n v="0"/>
    <n v="0.75174855107823768"/>
    <m/>
    <n v="0"/>
    <n v="0"/>
    <n v="0"/>
    <n v="0"/>
    <n v="0"/>
    <x v="0"/>
    <m/>
    <x v="6"/>
    <x v="3"/>
    <s v="No root cause"/>
    <s v="No root cause"/>
    <s v=""/>
    <s v="CTR_462"/>
    <m/>
  </r>
  <r>
    <s v="Maroua-Total-Domayo-MTN-IHS"/>
    <s v="EXN_158"/>
    <s v="Maroua"/>
    <s v="IHS"/>
    <s v="Grid-Gen"/>
    <s v="EXTREME-NORD"/>
    <s v="Maroua"/>
    <s v="Huawei"/>
    <n v="0"/>
    <n v="0"/>
    <n v="0"/>
    <n v="0"/>
    <n v="0"/>
    <n v="0.64464890578227518"/>
    <n v="1.3312994210020173"/>
    <n v="3.8981238924416366"/>
    <n v="5.4064007955871736"/>
    <n v="5.2362006432042643"/>
    <n v="4.6146659989213346"/>
    <n v="0"/>
    <n v="0.71937788393216395"/>
    <n v="0"/>
    <n v="0"/>
    <n v="1.4150351137021913"/>
    <n v="0"/>
    <n v="0"/>
    <n v="0"/>
    <n v="0"/>
    <n v="0"/>
    <n v="0"/>
    <n v="0"/>
    <n v="0.73007893092260157"/>
    <m/>
    <n v="0"/>
    <n v="0"/>
    <n v="0"/>
    <n v="0"/>
    <n v="0"/>
    <x v="0"/>
    <m/>
    <x v="6"/>
    <x v="3"/>
    <s v="No root cause"/>
    <s v="No root cause"/>
    <s v=""/>
    <s v="EXN_158"/>
    <m/>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0.26366635744361083"/>
    <n v="0.48878604776528461"/>
    <n v="0.97761305223062345"/>
    <n v="0.26366635744361083"/>
    <n v="4.4053618856260864E-2"/>
    <n v="0.30250273997049593"/>
    <n v="1.8341598949028459"/>
    <n v="0.74338359072486482"/>
    <n v="0.14416374041451166"/>
    <n v="1.2301031866291132"/>
    <n v="1.2301031866291132"/>
    <n v="2.3147373051478151"/>
    <n v="0.69448897588630132"/>
    <m/>
    <n v="0"/>
    <n v="0"/>
    <n v="0"/>
    <n v="0"/>
    <n v="0"/>
    <x v="2"/>
    <m/>
    <x v="6"/>
    <x v="3"/>
    <s v="No root cause"/>
    <s v="No root cause"/>
    <s v=""/>
    <s v="EXN_043"/>
    <m/>
  </r>
  <r>
    <s v="Makepe-III-MTN"/>
    <s v="LIT_677"/>
    <s v="Douala"/>
    <s v="MTN"/>
    <s v="MTN"/>
    <s v="LITTORAL"/>
    <s v="Douala"/>
    <s v="ZTE"/>
    <n v="0.35627352446830124"/>
    <n v="8.8859889051544805"/>
    <n v="31.423303456010132"/>
    <n v="18.5135782018246"/>
    <n v="3.2628027326193592"/>
    <n v="4.9623073454840156"/>
    <n v="0"/>
    <n v="0"/>
    <n v="0.67245379287909623"/>
    <n v="0"/>
    <n v="1.4424832992326637"/>
    <n v="0"/>
    <n v="0"/>
    <n v="0"/>
    <n v="0"/>
    <n v="1.3017110260734581"/>
    <n v="0"/>
    <n v="0"/>
    <n v="0.67566410697622747"/>
    <n v="0"/>
    <n v="15.688162929861056"/>
    <n v="15.688162929861056"/>
    <n v="6.4187020058042492"/>
    <n v="0.68376123253232424"/>
    <m/>
    <n v="0"/>
    <n v="0"/>
    <n v="0"/>
    <n v="0"/>
    <n v="0"/>
    <x v="0"/>
    <m/>
    <x v="6"/>
    <x v="3"/>
    <s v="No root cause"/>
    <s v="No root cause"/>
    <s v=""/>
    <s v="LIT_677"/>
    <m/>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
    <n v="0.5088526194736227"/>
    <n v="0.48106556745511947"/>
    <n v="0"/>
    <n v="0.44323736634392336"/>
    <n v="0"/>
    <n v="0.60291482251956907"/>
    <n v="0"/>
    <n v="0"/>
    <n v="0"/>
    <n v="0"/>
    <n v="0"/>
    <n v="0.60510853715260859"/>
    <m/>
    <n v="0"/>
    <n v="0"/>
    <n v="0"/>
    <n v="0"/>
    <n v="0"/>
    <x v="0"/>
    <m/>
    <x v="6"/>
    <x v="3"/>
    <s v="No root cause"/>
    <s v="No root cause"/>
    <s v=""/>
    <s v="CTR_973"/>
    <m/>
  </r>
  <r>
    <s v="Ayene-II"/>
    <s v="CTR_791"/>
    <s v="Yaounde"/>
    <s v="CAMUSAT"/>
    <s v="Good Grid + GE"/>
    <s v="CENTRE"/>
    <s v="Yaounde"/>
    <s v="ZTE"/>
    <n v="0"/>
    <n v="0"/>
    <n v="0"/>
    <n v="0.74085131822630856"/>
    <n v="0"/>
    <n v="0"/>
    <n v="0"/>
    <n v="3.0716820333701449"/>
    <n v="3.4684590206972521"/>
    <n v="7.6013103788741043E-2"/>
    <n v="0"/>
    <n v="0"/>
    <n v="13.306769767687401"/>
    <n v="0"/>
    <n v="0"/>
    <n v="0"/>
    <n v="0"/>
    <n v="0"/>
    <n v="0"/>
    <n v="1.3394322167147501"/>
    <n v="2.4398387138197305E-2"/>
    <n v="2.4398387138197305E-2"/>
    <n v="0"/>
    <n v="0.5978496602774277"/>
    <m/>
    <n v="0"/>
    <n v="0"/>
    <n v="0"/>
    <n v="0"/>
    <n v="0"/>
    <x v="0"/>
    <m/>
    <x v="6"/>
    <x v="3"/>
    <s v="No root cause"/>
    <s v="No root cause"/>
    <s v=""/>
    <s v="CTR_791"/>
    <m/>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27276968778625249"/>
    <n v="0"/>
    <n v="0"/>
    <n v="6.4954820179606365"/>
    <n v="0.32559718976237989"/>
    <n v="0"/>
    <n v="0"/>
    <n v="0"/>
    <n v="1.0259807152865172"/>
    <n v="1.0259807152865172"/>
    <n v="0"/>
    <n v="0.5938189325776968"/>
    <m/>
    <n v="0"/>
    <n v="0"/>
    <n v="0"/>
    <n v="0"/>
    <n v="0"/>
    <x v="0"/>
    <m/>
    <x v="6"/>
    <x v="3"/>
    <s v="No root cause"/>
    <s v="No root cause"/>
    <s v=""/>
    <s v="LIT_684"/>
    <m/>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50389446770138668"/>
    <n v="1.0509676600091886"/>
    <n v="0"/>
    <n v="0.50389446770138679"/>
    <n v="1.2179753333732837"/>
    <n v="0.89751464616631427"/>
    <n v="0.23831231647704376"/>
    <n v="0"/>
    <n v="1.6992370866898947"/>
    <n v="0"/>
    <n v="0"/>
    <n v="0"/>
    <n v="0.57890880710435366"/>
    <m/>
    <n v="0"/>
    <n v="0"/>
    <n v="0"/>
    <n v="0"/>
    <n v="0"/>
    <x v="0"/>
    <m/>
    <x v="6"/>
    <x v="3"/>
    <s v="No root cause"/>
    <s v="No root cause"/>
    <s v=""/>
    <s v="LIT_763"/>
    <m/>
  </r>
  <r>
    <s v="EST_197_Z_Bertoua-Mokolo-IV-MTN-IHS"/>
    <s v="EST_197"/>
    <s v="CENTRE"/>
    <s v="IHS"/>
    <s v="Solar-Grid-Gen-Lithium"/>
    <s v="EST"/>
    <s v="Bertoua"/>
    <s v="ZTE"/>
    <n v="0"/>
    <n v="0"/>
    <n v="0"/>
    <n v="0"/>
    <n v="0"/>
    <n v="0"/>
    <n v="0"/>
    <n v="0"/>
    <n v="0"/>
    <n v="0"/>
    <n v="0"/>
    <n v="0"/>
    <n v="0"/>
    <n v="0"/>
    <n v="0"/>
    <n v="0"/>
    <n v="0"/>
    <n v="0"/>
    <n v="0"/>
    <n v="0"/>
    <n v="0"/>
    <n v="0"/>
    <n v="7.3302171884496989E-2"/>
    <n v="0.57680426786290107"/>
    <m/>
    <n v="0"/>
    <n v="0"/>
    <n v="0"/>
    <n v="0"/>
    <n v="0"/>
    <x v="0"/>
    <m/>
    <x v="6"/>
    <x v="3"/>
    <s v="No root cause"/>
    <s v="No root cause"/>
    <s v=""/>
    <s v="EST_197"/>
    <m/>
  </r>
  <r>
    <s v="Obili-GP-MTN"/>
    <s v="CTR_747"/>
    <s v="Yaounde"/>
    <s v="MTN sharing"/>
    <s v="MTN"/>
    <s v="CENTRE"/>
    <s v="Yaounde"/>
    <s v="ZTE"/>
    <n v="0.33315926296895554"/>
    <n v="0"/>
    <n v="0"/>
    <n v="13.464003818133564"/>
    <n v="17.063889530951705"/>
    <n v="0.81181709485122677"/>
    <n v="0"/>
    <n v="2.2088922846878001"/>
    <n v="7.6820676134953043"/>
    <n v="23.988340852602352"/>
    <n v="1.2530212622669672"/>
    <n v="0"/>
    <n v="1.1949502472654912E-2"/>
    <n v="0"/>
    <n v="0"/>
    <n v="1.6729481812500535"/>
    <n v="0"/>
    <n v="0"/>
    <n v="2.5137651134453662"/>
    <n v="2.753201039856406"/>
    <n v="0"/>
    <n v="0"/>
    <n v="0.3374218466868138"/>
    <n v="0.54559288080745816"/>
    <m/>
    <n v="0"/>
    <n v="0"/>
    <n v="0"/>
    <n v="0"/>
    <n v="0"/>
    <x v="0"/>
    <m/>
    <x v="6"/>
    <x v="3"/>
    <s v="No root cause"/>
    <s v="No root cause"/>
    <s v=""/>
    <s v="CTR_747"/>
    <m/>
  </r>
  <r>
    <s v="Afeme-Nord"/>
    <s v="CTR_591"/>
    <s v="Yaounde"/>
    <s v="IHS"/>
    <s v="Grid-Gen"/>
    <s v="CENTRE"/>
    <s v="Yaounde"/>
    <s v="ZTE"/>
    <n v="0.23223055477081209"/>
    <n v="0"/>
    <n v="0"/>
    <n v="0"/>
    <n v="0"/>
    <n v="0"/>
    <n v="0.23544086886794377"/>
    <n v="0.8779495652521303"/>
    <n v="0"/>
    <n v="0"/>
    <n v="5.9355140640293569E-2"/>
    <n v="0"/>
    <n v="0"/>
    <n v="2.9427879223703837E-3"/>
    <n v="0"/>
    <n v="0"/>
    <n v="0"/>
    <n v="0"/>
    <n v="0"/>
    <n v="0.79783439345038787"/>
    <n v="0"/>
    <n v="0"/>
    <n v="0"/>
    <n v="0.544308755168605"/>
    <m/>
    <n v="0"/>
    <n v="0"/>
    <n v="0"/>
    <n v="0"/>
    <n v="0"/>
    <x v="0"/>
    <m/>
    <x v="6"/>
    <x v="3"/>
    <s v="No root cause"/>
    <s v="No root cause"/>
    <s v=""/>
    <s v="CTR_591"/>
    <m/>
  </r>
  <r>
    <s v="Mabanda3"/>
    <s v="LIT_488"/>
    <s v="Douala"/>
    <s v="IHS"/>
    <s v="Grid-Gen"/>
    <s v="LITTORAL"/>
    <s v="Douala"/>
    <s v="ZTE"/>
    <n v="0"/>
    <n v="0"/>
    <n v="0"/>
    <n v="0"/>
    <n v="0"/>
    <n v="0"/>
    <n v="0"/>
    <n v="4.9882038792008743"/>
    <n v="0"/>
    <n v="0"/>
    <n v="0"/>
    <n v="0"/>
    <n v="0"/>
    <n v="0"/>
    <n v="0"/>
    <n v="0"/>
    <n v="0"/>
    <n v="0"/>
    <n v="0"/>
    <n v="0"/>
    <n v="0"/>
    <n v="0"/>
    <n v="0"/>
    <n v="0.52823934960463192"/>
    <m/>
    <n v="0"/>
    <n v="0"/>
    <n v="0"/>
    <n v="0"/>
    <n v="0"/>
    <x v="0"/>
    <m/>
    <x v="6"/>
    <x v="3"/>
    <s v="No root cause"/>
    <s v="No root cause"/>
    <s v=""/>
    <s v="LIT_488"/>
    <m/>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1.2523613643692235"/>
    <n v="0"/>
    <n v="0"/>
    <n v="0"/>
    <n v="0"/>
    <n v="0"/>
    <n v="18.449996147623082"/>
    <n v="22.360961296453247"/>
    <n v="2.8467460256311474"/>
    <n v="2.8467460256311474"/>
    <n v="0"/>
    <n v="0.50166508291171208"/>
    <m/>
    <n v="0"/>
    <n v="0"/>
    <n v="0"/>
    <n v="0"/>
    <n v="0"/>
    <x v="0"/>
    <m/>
    <x v="6"/>
    <x v="3"/>
    <s v="No root cause"/>
    <s v="No root cause"/>
    <s v=""/>
    <s v="CTR_939"/>
    <m/>
  </r>
  <r>
    <s v="Brazzaville-II"/>
    <s v="LIT_694"/>
    <s v="Douala"/>
    <s v="CAMUSAT"/>
    <s v="Good Grid no GE - 8h"/>
    <s v="LITTORAL"/>
    <s v="Douala"/>
    <s v="ZTE"/>
    <n v="0"/>
    <n v="0"/>
    <n v="0"/>
    <n v="0"/>
    <n v="0"/>
    <n v="0"/>
    <n v="0"/>
    <n v="4.8246383759520368"/>
    <n v="0"/>
    <n v="0"/>
    <n v="0"/>
    <n v="0"/>
    <n v="0"/>
    <n v="0"/>
    <n v="0"/>
    <n v="0"/>
    <n v="0"/>
    <n v="0"/>
    <n v="0"/>
    <n v="0"/>
    <n v="11.36542149283885"/>
    <n v="11.36542149283885"/>
    <n v="0"/>
    <n v="0.49836559342299341"/>
    <m/>
    <n v="0"/>
    <n v="0"/>
    <n v="0"/>
    <n v="0"/>
    <n v="0"/>
    <x v="0"/>
    <m/>
    <x v="6"/>
    <x v="3"/>
    <s v="No root cause"/>
    <s v="No root cause"/>
    <s v=""/>
    <s v="LIT_694"/>
    <m/>
  </r>
  <r>
    <s v="Soboum-IHS"/>
    <s v="LIT_579"/>
    <s v="Douala"/>
    <s v="IHS"/>
    <s v="Grid-Gen"/>
    <s v="LITTORAL"/>
    <s v="Douala"/>
    <s v="ZTE"/>
    <n v="0"/>
    <n v="0"/>
    <n v="0"/>
    <n v="0"/>
    <n v="0"/>
    <n v="0"/>
    <n v="0"/>
    <n v="0"/>
    <n v="0"/>
    <n v="4.8544764619770371"/>
    <n v="0"/>
    <n v="0"/>
    <n v="0"/>
    <n v="0"/>
    <n v="0"/>
    <n v="0"/>
    <n v="0"/>
    <n v="1.9788376094717119"/>
    <n v="0"/>
    <n v="0"/>
    <n v="0"/>
    <n v="0"/>
    <n v="0"/>
    <n v="0.48477526374513813"/>
    <m/>
    <n v="0"/>
    <n v="0"/>
    <n v="0"/>
    <n v="0"/>
    <n v="0"/>
    <x v="0"/>
    <m/>
    <x v="6"/>
    <x v="3"/>
    <s v="No root cause"/>
    <s v="No root cause"/>
    <s v=""/>
    <s v="LIT_579"/>
    <m/>
  </r>
  <r>
    <s v="Maroua-Douggoy"/>
    <s v="EXN_016"/>
    <s v="Maroua"/>
    <s v="IHS"/>
    <s v="Grid-Gen"/>
    <s v="EXTREME-NORD"/>
    <s v="Maroua"/>
    <s v="Huawei"/>
    <n v="0.16336931738734653"/>
    <n v="0.75981000647770047"/>
    <n v="0"/>
    <n v="0"/>
    <n v="0"/>
    <n v="0"/>
    <n v="0"/>
    <n v="0"/>
    <n v="0"/>
    <n v="0"/>
    <n v="0"/>
    <n v="0"/>
    <n v="0"/>
    <n v="0"/>
    <n v="0"/>
    <n v="0"/>
    <n v="0"/>
    <n v="0"/>
    <n v="0"/>
    <n v="0"/>
    <n v="0.66831605470945943"/>
    <n v="0.66831605470945943"/>
    <n v="0"/>
    <n v="0.47075689218766492"/>
    <m/>
    <n v="0"/>
    <n v="0"/>
    <n v="0"/>
    <n v="0"/>
    <n v="0"/>
    <x v="0"/>
    <m/>
    <x v="6"/>
    <x v="3"/>
    <s v="No root cause"/>
    <s v="No root cause"/>
    <s v=""/>
    <s v="EXN_016"/>
    <m/>
  </r>
  <r>
    <s v="Nkongoa"/>
    <s v="CTR_629"/>
    <s v="Yaounde"/>
    <s v="CAMUSAT"/>
    <s v="Medium Grid + GE"/>
    <s v="CENTRE"/>
    <s v="Yaounde"/>
    <s v="ZTE"/>
    <n v="0"/>
    <n v="25.540135346842337"/>
    <n v="0"/>
    <n v="0.73241532618218019"/>
    <n v="0"/>
    <n v="0"/>
    <n v="0"/>
    <n v="3.0703444024963402"/>
    <n v="3.4680309788176342"/>
    <n v="7.7279394349276345E-2"/>
    <n v="0"/>
    <n v="13.868556899607057"/>
    <n v="1.083035130823867"/>
    <n v="7.4212117580250725"/>
    <n v="13.868556899607057"/>
    <n v="23.865849534718482"/>
    <n v="3.6561910550661622E-3"/>
    <n v="0"/>
    <n v="0.12293719484181012"/>
    <n v="1.373871752945641"/>
    <n v="0"/>
    <n v="0"/>
    <n v="0"/>
    <n v="0.45404542380426449"/>
    <m/>
    <n v="0"/>
    <n v="0"/>
    <n v="0"/>
    <n v="0"/>
    <n v="0"/>
    <x v="1"/>
    <s v="site vandalise"/>
    <x v="4"/>
    <x v="2"/>
    <s v="EXCLU"/>
    <s v="Exclu"/>
    <s v=""/>
    <s v="CTR_629"/>
    <m/>
  </r>
  <r>
    <s v="Nkolagaa-II"/>
    <s v="CTR_670"/>
    <s v="Yaounde"/>
    <s v="CAMUSAT"/>
    <s v="Good Grid + GE"/>
    <s v="CENTRE"/>
    <s v="Yaounde"/>
    <s v="ZTE"/>
    <n v="0"/>
    <n v="0"/>
    <n v="0"/>
    <n v="0.75479834947051272"/>
    <n v="0"/>
    <n v="0"/>
    <n v="0"/>
    <n v="3.0678296564535885"/>
    <n v="4.0241465558323561"/>
    <n v="0.35994755060168376"/>
    <n v="0"/>
    <n v="0"/>
    <n v="1.0569424112455164"/>
    <n v="0"/>
    <n v="0"/>
    <n v="0"/>
    <n v="0"/>
    <n v="0"/>
    <n v="0"/>
    <n v="0.93996213256171612"/>
    <n v="0"/>
    <n v="0"/>
    <n v="0"/>
    <n v="0.43476570414315985"/>
    <m/>
    <n v="0"/>
    <n v="0"/>
    <n v="0"/>
    <n v="0"/>
    <n v="0"/>
    <x v="0"/>
    <m/>
    <x v="6"/>
    <x v="3"/>
    <s v="No root cause"/>
    <s v="No root cause"/>
    <s v=""/>
    <s v="CTR_670"/>
    <m/>
  </r>
  <r>
    <s v="Douche"/>
    <s v="LIT_580"/>
    <s v="Douala"/>
    <s v="IHS"/>
    <s v="Grid-Gen"/>
    <s v="LITTORAL"/>
    <s v="Douala"/>
    <s v="ZTE"/>
    <n v="0"/>
    <n v="0"/>
    <n v="0"/>
    <n v="0"/>
    <n v="0"/>
    <n v="0.29781013774387655"/>
    <n v="0.443130355874019"/>
    <n v="0"/>
    <n v="0.29470683411665022"/>
    <n v="1.1911157054272863"/>
    <n v="0"/>
    <n v="0.59346223101134898"/>
    <n v="0.60519771254419363"/>
    <n v="46.252957055985036"/>
    <n v="0.59346223101134898"/>
    <n v="0.14986816310107798"/>
    <n v="0"/>
    <n v="0"/>
    <n v="0"/>
    <n v="0"/>
    <n v="0.14630114743759898"/>
    <n v="0.14630114743759898"/>
    <n v="0"/>
    <n v="0.41789372005490316"/>
    <m/>
    <n v="0"/>
    <n v="0"/>
    <n v="0"/>
    <n v="0"/>
    <n v="0"/>
    <x v="0"/>
    <m/>
    <x v="6"/>
    <x v="3"/>
    <s v="No root cause"/>
    <s v="No root cause"/>
    <s v=""/>
    <s v="LIT_580"/>
    <m/>
  </r>
  <r>
    <s v="Nkongoa-Mfou"/>
    <s v="CTR_896"/>
    <s v="CENTRE"/>
    <s v="CAMUSAT"/>
    <s v="Good Grid + GE"/>
    <s v="CENTRE"/>
    <s v="Mfou"/>
    <s v="ZTE"/>
    <n v="0"/>
    <n v="21.457668084912093"/>
    <n v="0"/>
    <n v="0.65153324601279039"/>
    <n v="0"/>
    <n v="0"/>
    <n v="5.6160699762864796"/>
    <n v="2.7662919873413747"/>
    <n v="3.4639110757263158"/>
    <n v="9.9394891462847454E-2"/>
    <n v="4.6685101003615532"/>
    <n v="13.868556899607057"/>
    <n v="0.94602605918963112"/>
    <n v="6.4848166411268346"/>
    <n v="13.868556899607057"/>
    <n v="20.734776690551399"/>
    <n v="0"/>
    <n v="2.4700335014111112"/>
    <n v="0.11521460593037752"/>
    <n v="1.1749749595500418"/>
    <n v="0.9916660246038469"/>
    <n v="0.9916660246038469"/>
    <n v="10.468584579648608"/>
    <n v="0.40209184066569048"/>
    <m/>
    <n v="0"/>
    <n v="0"/>
    <n v="0"/>
    <n v="0"/>
    <n v="0"/>
    <x v="1"/>
    <s v="site vandalise"/>
    <x v="4"/>
    <x v="2"/>
    <s v="EXCLU"/>
    <s v="Exclu"/>
    <s v=""/>
    <s v="CTR_896"/>
    <m/>
  </r>
  <r>
    <s v="Nkomedzap-Camtel"/>
    <s v="SUD_088"/>
    <s v="CENTRE"/>
    <s v="CAMUSAT"/>
    <s v="Medium Grid + GE"/>
    <s v="SUD"/>
    <s v="Nkomedzap"/>
    <s v="NOKIA"/>
    <n v="0"/>
    <n v="6.8730819832928114E-2"/>
    <n v="0"/>
    <n v="0"/>
    <n v="0"/>
    <n v="0"/>
    <n v="0"/>
    <n v="9.2165764370203004E-2"/>
    <n v="0"/>
    <n v="0.67916692977687665"/>
    <n v="0"/>
    <n v="0"/>
    <n v="0"/>
    <n v="0"/>
    <n v="0"/>
    <n v="0"/>
    <n v="0"/>
    <n v="0"/>
    <n v="0"/>
    <n v="0"/>
    <n v="0"/>
    <n v="0"/>
    <n v="0"/>
    <n v="0.39826491633297689"/>
    <m/>
    <n v="0"/>
    <n v="0"/>
    <n v="0"/>
    <n v="0"/>
    <n v="0"/>
    <x v="0"/>
    <m/>
    <x v="6"/>
    <x v="3"/>
    <s v="No root cause"/>
    <s v="No root cause"/>
    <s v=""/>
    <s v="SUD_088"/>
    <m/>
  </r>
  <r>
    <s v="Bertoua-Mokolo"/>
    <s v="EST_060"/>
    <s v="CENTRE"/>
    <s v="IHS"/>
    <s v="Grid-Gen"/>
    <s v="EST"/>
    <s v="Bertoua"/>
    <s v="ZTE"/>
    <n v="0"/>
    <n v="0"/>
    <n v="0"/>
    <n v="0"/>
    <n v="0"/>
    <n v="0"/>
    <n v="0"/>
    <n v="0"/>
    <n v="0"/>
    <n v="0"/>
    <n v="0"/>
    <n v="0"/>
    <n v="0"/>
    <n v="0"/>
    <n v="0"/>
    <n v="0"/>
    <n v="0"/>
    <n v="0"/>
    <n v="0"/>
    <n v="0"/>
    <n v="0"/>
    <n v="0"/>
    <n v="7.503217448128488E-2"/>
    <n v="0.39704451350186765"/>
    <m/>
    <n v="0"/>
    <n v="0"/>
    <n v="0"/>
    <n v="0"/>
    <n v="0"/>
    <x v="0"/>
    <m/>
    <x v="6"/>
    <x v="3"/>
    <s v="No root cause"/>
    <s v="No root cause"/>
    <s v=""/>
    <s v="EST_060"/>
    <m/>
  </r>
  <r>
    <s v="Mogode"/>
    <s v="EXN_024"/>
    <s v="EXTREME-NORD"/>
    <s v="IHS"/>
    <s v="Solar-Grid-Gen"/>
    <s v="EXTREME-NORD"/>
    <s v="Mogode"/>
    <s v="NOKIA"/>
    <n v="0"/>
    <n v="0.31520709864690521"/>
    <n v="0.19478381103087353"/>
    <n v="5.8687640842079856E-2"/>
    <n v="0"/>
    <n v="0.13400404777401764"/>
    <n v="0"/>
    <n v="0"/>
    <n v="0"/>
    <n v="0"/>
    <n v="0"/>
    <n v="0"/>
    <n v="0.43793893513441406"/>
    <n v="1.0679466545673495"/>
    <n v="0"/>
    <n v="0"/>
    <n v="0"/>
    <n v="0"/>
    <n v="0"/>
    <n v="0"/>
    <m/>
    <n v="0"/>
    <n v="0"/>
    <n v="0.39679482240542407"/>
    <m/>
    <n v="0"/>
    <n v="0"/>
    <n v="0"/>
    <n v="0"/>
    <n v="0"/>
    <x v="2"/>
    <m/>
    <x v="6"/>
    <x v="3"/>
    <s v="No root cause"/>
    <s v="No root cause"/>
    <s v=""/>
    <s v="EXN_024"/>
    <m/>
  </r>
  <r>
    <s v="EST_193_Z_Bertoua-Npoklota-Crf-ENIET"/>
    <s v="EST_193"/>
    <s v="CENTRE"/>
    <s v="ESCO"/>
    <s v="Bad Grid + Solar + GE"/>
    <s v="EST"/>
    <s v="Bertoua"/>
    <s v="ZTE"/>
    <n v="0"/>
    <n v="0"/>
    <n v="0"/>
    <n v="0"/>
    <n v="0"/>
    <n v="0"/>
    <n v="0"/>
    <n v="0"/>
    <n v="0"/>
    <n v="0"/>
    <n v="0"/>
    <n v="0"/>
    <n v="0"/>
    <n v="0"/>
    <n v="0"/>
    <n v="0"/>
    <n v="0"/>
    <n v="0"/>
    <n v="0"/>
    <n v="0"/>
    <n v="0"/>
    <n v="0"/>
    <n v="6.648917196725207E-2"/>
    <n v="0.394529767459115"/>
    <m/>
    <n v="0"/>
    <n v="0"/>
    <n v="0"/>
    <n v="0"/>
    <n v="0"/>
    <x v="0"/>
    <m/>
    <x v="6"/>
    <x v="3"/>
    <s v="No root cause"/>
    <s v="No root cause"/>
    <s v=""/>
    <s v="EST_193"/>
    <m/>
  </r>
  <r>
    <s v="Mbouda-Batang-IHS"/>
    <s v="OST_142"/>
    <s v="OUEST"/>
    <s v="IHS"/>
    <s v="Grid-Gen"/>
    <s v="OUEST"/>
    <s v="Mbouda"/>
    <s v="Huawei"/>
    <n v="0"/>
    <n v="0"/>
    <n v="0"/>
    <n v="3.5224814729206435"/>
    <n v="0"/>
    <n v="0"/>
    <n v="0"/>
    <n v="0"/>
    <n v="0"/>
    <n v="0"/>
    <n v="0"/>
    <n v="0"/>
    <n v="0"/>
    <n v="0"/>
    <n v="0"/>
    <n v="0"/>
    <n v="0"/>
    <n v="0"/>
    <n v="0"/>
    <n v="0"/>
    <n v="0"/>
    <n v="0"/>
    <n v="0"/>
    <n v="0.38953594553024395"/>
    <m/>
    <n v="0"/>
    <n v="0"/>
    <n v="0"/>
    <n v="0"/>
    <n v="0"/>
    <x v="0"/>
    <m/>
    <x v="6"/>
    <x v="3"/>
    <s v="No root cause"/>
    <s v="No root cause"/>
    <s v=""/>
    <s v="OST_142"/>
    <m/>
  </r>
  <r>
    <s v="Nkoulou-II"/>
    <s v="CTR_777"/>
    <s v="Yaounde"/>
    <s v="CAMUSAT"/>
    <s v="Good Grid + GE"/>
    <s v="CENTRE"/>
    <s v="Yaounde"/>
    <s v="ZTE"/>
    <n v="4.4699343383756664"/>
    <n v="0"/>
    <n v="0"/>
    <n v="0.65504675644131638"/>
    <n v="0"/>
    <n v="0"/>
    <n v="0"/>
    <n v="2.7657926051484885"/>
    <n v="3.4638397354130461"/>
    <n v="0.10626139661504487"/>
    <n v="0"/>
    <n v="0"/>
    <n v="0.97531125778679517"/>
    <n v="0"/>
    <n v="0"/>
    <n v="0"/>
    <n v="0"/>
    <n v="9.8449632312026334E-3"/>
    <n v="14.316181695217063"/>
    <n v="17.524783624829848"/>
    <n v="0"/>
    <n v="0"/>
    <n v="0"/>
    <n v="0.38700336440917349"/>
    <m/>
    <n v="0"/>
    <n v="0"/>
    <n v="0"/>
    <n v="0"/>
    <n v="0"/>
    <x v="0"/>
    <m/>
    <x v="6"/>
    <x v="3"/>
    <s v="No root cause"/>
    <s v="No root cause"/>
    <s v=""/>
    <s v="CTR_777"/>
    <m/>
  </r>
  <r>
    <s v="Ngd-Bamyangal-New"/>
    <s v="ADM_131"/>
    <s v="Ngaoundere"/>
    <s v="IHS"/>
    <s v="Grid-Gen"/>
    <s v="ADAMAOUA"/>
    <s v="Ngaoundere"/>
    <s v="Huawei"/>
    <n v="3.4416350629078885"/>
    <n v="1.488693987153036"/>
    <n v="0.23920407039291394"/>
    <n v="0"/>
    <n v="0"/>
    <n v="0"/>
    <n v="0.66248398409967091"/>
    <n v="1.931628157165564"/>
    <n v="0"/>
    <n v="1.7961529022666243"/>
    <n v="0"/>
    <n v="9.9680252715925732E-2"/>
    <n v="0.49142774795752686"/>
    <n v="0.32725585204589752"/>
    <n v="9.9680252715925718E-2"/>
    <n v="0.10388933119883116"/>
    <n v="0.19203028824340171"/>
    <n v="5.3772761126948655E-2"/>
    <n v="0.10228417415026551"/>
    <n v="1.13170705955204"/>
    <n v="0"/>
    <n v="0"/>
    <n v="0"/>
    <n v="0.35063763972000356"/>
    <m/>
    <n v="0"/>
    <n v="0"/>
    <n v="0"/>
    <n v="0"/>
    <n v="0"/>
    <x v="0"/>
    <m/>
    <x v="6"/>
    <x v="3"/>
    <s v="No root cause"/>
    <s v="No root cause"/>
    <s v=""/>
    <s v="ADM_131"/>
    <m/>
  </r>
  <r>
    <s v="Kumba-Nkamlikum"/>
    <s v="SUO_216"/>
    <s v="SUD-OUEST"/>
    <s v="IHS"/>
    <s v="Grid-Gen"/>
    <s v="SUD-OUEST"/>
    <s v="Kumba"/>
    <s v="Huawei"/>
    <n v="0"/>
    <n v="0"/>
    <n v="2.898271566890104"/>
    <n v="0"/>
    <n v="0"/>
    <n v="0"/>
    <n v="6.6346491340712778E-3"/>
    <n v="0"/>
    <n v="0"/>
    <n v="0"/>
    <n v="0"/>
    <n v="0"/>
    <n v="0"/>
    <n v="0"/>
    <n v="0"/>
    <n v="0"/>
    <n v="0.19582915992500705"/>
    <n v="0"/>
    <n v="1.428268741813699"/>
    <n v="0"/>
    <n v="2.7457994823546872"/>
    <n v="2.7457994823546872"/>
    <n v="0"/>
    <n v="0.34350360839304511"/>
    <m/>
    <n v="0"/>
    <n v="0"/>
    <n v="0"/>
    <n v="0"/>
    <n v="0"/>
    <x v="0"/>
    <m/>
    <x v="6"/>
    <x v="3"/>
    <s v="No root cause"/>
    <s v="No root cause"/>
    <s v=""/>
    <s v="SUO_216"/>
    <m/>
  </r>
  <r>
    <s v="Ngd-Mbiassoro"/>
    <s v="ADM_166"/>
    <s v="Ngaoundere"/>
    <s v="CAMUSAT"/>
    <s v="Hybrid Solar - S3"/>
    <s v="ADAMAOUA"/>
    <s v="Ngaoundere"/>
    <s v="Huawei"/>
    <n v="0"/>
    <n v="0"/>
    <n v="0"/>
    <n v="0"/>
    <n v="0"/>
    <n v="0"/>
    <n v="0"/>
    <n v="0"/>
    <n v="0.1656700424902906"/>
    <n v="3.5019711328556387"/>
    <n v="0.61226040355788414"/>
    <n v="0.78474344596541978"/>
    <n v="0.19128121495407113"/>
    <n v="1.2480096052597787"/>
    <n v="0.78474344596541978"/>
    <n v="1.791997329018671"/>
    <n v="0.37574942999089705"/>
    <n v="5.8165540916523266"/>
    <n v="14.295350323742342"/>
    <n v="4.6906255974751246E-2"/>
    <n v="5.7881963171276674"/>
    <n v="5.7881963171276674"/>
    <n v="27.206966096229529"/>
    <n v="0.33984741733797902"/>
    <m/>
    <n v="0"/>
    <n v="0"/>
    <n v="0"/>
    <n v="0"/>
    <n v="0"/>
    <x v="0"/>
    <m/>
    <x v="6"/>
    <x v="3"/>
    <s v="No root cause"/>
    <s v="No root cause"/>
    <s v=""/>
    <s v="ADM_166"/>
    <m/>
  </r>
  <r>
    <s v="Nyassosso-MTN"/>
    <s v="SUO_039"/>
    <s v="SUD-OUEST"/>
    <m/>
    <m/>
    <s v="SUD-OUEST"/>
    <s v="Nyassosso"/>
    <s v="NOKIA"/>
    <n v="0"/>
    <n v="0"/>
    <n v="0.10932903008563702"/>
    <n v="0"/>
    <n v="0"/>
    <n v="3.5135104285269843E-2"/>
    <n v="5.7607302965188768E-2"/>
    <n v="0"/>
    <n v="0"/>
    <n v="1.0701046990439218E-3"/>
    <n v="0"/>
    <n v="0"/>
    <n v="0"/>
    <n v="0"/>
    <n v="0"/>
    <n v="0"/>
    <n v="1.3554659521220896E-2"/>
    <n v="0"/>
    <n v="0"/>
    <n v="1.2484554822176806E-3"/>
    <n v="0.17790490621602409"/>
    <n v="0.17790490621602409"/>
    <n v="0"/>
    <n v="0.32379584685232277"/>
    <m/>
    <n v="0"/>
    <n v="0"/>
    <n v="0"/>
    <n v="0"/>
    <n v="0"/>
    <x v="2"/>
    <m/>
    <x v="6"/>
    <x v="3"/>
    <s v="No root cause"/>
    <s v="No root cause"/>
    <s v=""/>
    <s v="SUO_039"/>
    <m/>
  </r>
  <r>
    <s v="Nkong"/>
    <s v="LIT_021"/>
    <s v="LITTORAL"/>
    <s v="IHS"/>
    <s v="Grid-Gen"/>
    <s v="LITTORAL"/>
    <s v="Nkongsamba"/>
    <s v="ZTE"/>
    <n v="0"/>
    <n v="0"/>
    <n v="0"/>
    <n v="0"/>
    <n v="0"/>
    <n v="0"/>
    <n v="0"/>
    <n v="0"/>
    <n v="3.7453664466531404E-4"/>
    <n v="0"/>
    <n v="0"/>
    <n v="0"/>
    <n v="0"/>
    <n v="0"/>
    <n v="0"/>
    <n v="0"/>
    <n v="0"/>
    <n v="0"/>
    <n v="0"/>
    <n v="0"/>
    <n v="0"/>
    <n v="0"/>
    <n v="0"/>
    <n v="0.31059788889744944"/>
    <m/>
    <n v="0"/>
    <n v="0"/>
    <n v="0"/>
    <n v="0"/>
    <n v="0"/>
    <x v="0"/>
    <m/>
    <x v="6"/>
    <x v="3"/>
    <s v="No root cause"/>
    <s v="No root cause"/>
    <s v=""/>
    <s v="LIT_021"/>
    <m/>
  </r>
  <r>
    <s v="Bellare"/>
    <s v="EXN_046"/>
    <s v="Maroua"/>
    <s v="IHS"/>
    <s v="Solar-Grid-Gen"/>
    <s v="EXTREME-NORD"/>
    <s v="Maroua"/>
    <s v="Huawei"/>
    <n v="0"/>
    <n v="0.57603735949525303"/>
    <n v="0.54805412161525879"/>
    <n v="0"/>
    <n v="0"/>
    <n v="0"/>
    <n v="0"/>
    <n v="0"/>
    <n v="0"/>
    <n v="0"/>
    <n v="0"/>
    <n v="0"/>
    <n v="0"/>
    <n v="0"/>
    <n v="0"/>
    <n v="0.35625568938998331"/>
    <n v="1.6092234464219981"/>
    <n v="0.41823258654293399"/>
    <n v="8.1267674562612537"/>
    <n v="8.5144663887248062E-2"/>
    <n v="2.4625070983611703"/>
    <n v="2.4625070983611703"/>
    <n v="0"/>
    <n v="0.28589630542785638"/>
    <m/>
    <n v="0"/>
    <n v="0"/>
    <n v="0"/>
    <n v="0"/>
    <n v="0"/>
    <x v="0"/>
    <m/>
    <x v="6"/>
    <x v="3"/>
    <s v="No root cause"/>
    <s v="No root cause"/>
    <s v=""/>
    <s v="EXN_046"/>
    <m/>
  </r>
  <r>
    <s v="Indoor-K-Hotel"/>
    <s v="LIT_778"/>
    <s v="Douala"/>
    <m/>
    <m/>
    <s v="LITTORAL"/>
    <s v="Douala"/>
    <s v="ZTE"/>
    <n v="0.36485219713896794"/>
    <n v="0"/>
    <n v="4.9599352800677725E-2"/>
    <n v="0.30517602508896147"/>
    <n v="0.31038386795764072"/>
    <n v="2.8179423741485372E-3"/>
    <n v="0"/>
    <n v="0"/>
    <n v="0"/>
    <n v="7.2624438908435979E-2"/>
    <n v="0"/>
    <n v="0"/>
    <n v="0"/>
    <n v="0"/>
    <n v="0"/>
    <n v="0"/>
    <n v="0"/>
    <n v="0"/>
    <n v="0"/>
    <n v="0"/>
    <n v="0"/>
    <n v="0"/>
    <n v="0"/>
    <n v="0.28297135258380346"/>
    <m/>
    <n v="0"/>
    <n v="0"/>
    <n v="0"/>
    <n v="0"/>
    <n v="0"/>
    <x v="0"/>
    <m/>
    <x v="6"/>
    <x v="3"/>
    <s v="No root cause"/>
    <s v="No root cause"/>
    <s v=""/>
    <s v="LIT_778"/>
    <m/>
  </r>
  <r>
    <s v="Newb-Srce-Quartier"/>
    <s v="LIT_095"/>
    <s v="Douala"/>
    <s v="IHS"/>
    <s v="GridOnly"/>
    <s v="LITTORAL"/>
    <s v="Douala"/>
    <s v="ZTE"/>
    <n v="0"/>
    <n v="0"/>
    <n v="6.9777782058196589"/>
    <n v="0"/>
    <n v="0"/>
    <n v="0"/>
    <n v="0"/>
    <n v="0"/>
    <n v="1.3523091432599115"/>
    <n v="0"/>
    <n v="0"/>
    <n v="2.8254331070418557"/>
    <n v="0"/>
    <n v="0"/>
    <n v="2.8254331070418557"/>
    <n v="6.4220371654496002"/>
    <n v="0"/>
    <n v="0"/>
    <n v="0"/>
    <n v="11.389802044898735"/>
    <n v="7.8362161953925602"/>
    <n v="7.8362161953925602"/>
    <n v="0"/>
    <n v="0.27947567723359418"/>
    <m/>
    <n v="0"/>
    <n v="0"/>
    <n v="0"/>
    <n v="0"/>
    <n v="0"/>
    <x v="0"/>
    <m/>
    <x v="6"/>
    <x v="3"/>
    <s v="No root cause"/>
    <s v="No root cause"/>
    <s v=""/>
    <s v="LIT_095"/>
    <m/>
  </r>
  <r>
    <s v="Fio-MTN"/>
    <s v="EST_084"/>
    <s v="CENTRE"/>
    <s v="IHS"/>
    <s v="Grid-Gen"/>
    <s v="EST"/>
    <s v="Fio"/>
    <s v="NOKIA"/>
    <n v="0"/>
    <n v="0"/>
    <n v="0"/>
    <n v="0.48190381613603728"/>
    <n v="0"/>
    <n v="0"/>
    <n v="0"/>
    <n v="0"/>
    <n v="0"/>
    <n v="9.9876438577416946E-3"/>
    <n v="9.4543750160515888E-2"/>
    <n v="0"/>
    <n v="0.2692918475143608"/>
    <n v="0.52661635747774893"/>
    <n v="0"/>
    <n v="0.43544343711922107"/>
    <n v="5.5930805603354034E-2"/>
    <n v="0"/>
    <n v="0.12083265560035722"/>
    <n v="0.20276700539047379"/>
    <n v="0.17605005807101501"/>
    <n v="0.17605005807101501"/>
    <n v="2.1758795547221848E-3"/>
    <n v="0.26861411453829981"/>
    <m/>
    <n v="0"/>
    <n v="0"/>
    <n v="0"/>
    <n v="0"/>
    <n v="0"/>
    <x v="0"/>
    <m/>
    <x v="6"/>
    <x v="3"/>
    <s v="No root cause"/>
    <s v="No root cause"/>
    <s v="(05-10-2026 ticket): INC-20260510-00015271...Others"/>
    <s v="EST_084"/>
    <m/>
  </r>
  <r>
    <s v="Emana-Lycee2-MTN-IHS"/>
    <s v="CTR_518"/>
    <s v="Yaounde"/>
    <s v="IHS"/>
    <s v="Grid-Gen"/>
    <s v="CENTRE"/>
    <s v="Yaounde"/>
    <s v="ZTE"/>
    <n v="0"/>
    <n v="0"/>
    <n v="0"/>
    <n v="0"/>
    <n v="0"/>
    <n v="0"/>
    <n v="0"/>
    <n v="0"/>
    <n v="0"/>
    <n v="0"/>
    <n v="0"/>
    <n v="2.4255706511662188E-3"/>
    <n v="0"/>
    <n v="0"/>
    <n v="0.1308202994580995"/>
    <n v="0.26007111202426669"/>
    <n v="0.21744527484569121"/>
    <n v="0"/>
    <n v="0"/>
    <n v="0"/>
    <n v="0"/>
    <n v="0"/>
    <n v="0"/>
    <n v="0.26247884759711543"/>
    <m/>
    <n v="0"/>
    <n v="0"/>
    <n v="0"/>
    <n v="0"/>
    <n v="0"/>
    <x v="0"/>
    <m/>
    <x v="6"/>
    <x v="3"/>
    <s v="No root cause"/>
    <s v="No root cause"/>
    <s v=""/>
    <s v="CTR_518"/>
    <m/>
  </r>
  <r>
    <s v="So-Djay-IHS"/>
    <s v="NRD_125"/>
    <s v="NORD"/>
    <s v="IHS"/>
    <s v="Solar-Gen"/>
    <s v="NORD"/>
    <s v="So-Djay"/>
    <s v="NOKIA"/>
    <n v="0"/>
    <n v="0"/>
    <n v="0"/>
    <n v="0"/>
    <n v="0"/>
    <n v="0"/>
    <n v="0"/>
    <n v="0"/>
    <n v="2.2293847896745519E-3"/>
    <n v="0"/>
    <n v="0"/>
    <n v="0"/>
    <n v="0"/>
    <n v="6.5479167879821514"/>
    <n v="0"/>
    <n v="0"/>
    <n v="5.3114530203652817E-2"/>
    <n v="0"/>
    <n v="0.10574770424646508"/>
    <n v="0.18914673416786293"/>
    <n v="0"/>
    <n v="0"/>
    <n v="0"/>
    <n v="0.25695473374358557"/>
    <m/>
    <n v="0"/>
    <n v="0"/>
    <n v="0"/>
    <n v="0"/>
    <n v="0"/>
    <x v="0"/>
    <m/>
    <x v="6"/>
    <x v="3"/>
    <s v="No root cause"/>
    <s v="No root cause"/>
    <s v="(05-10-2026 ticket): INC-20260510-00013615...Others"/>
    <s v="NRD_125"/>
    <m/>
  </r>
  <r>
    <s v="Mendankwe"/>
    <s v="NRO_229"/>
    <s v="NORD-OUEST"/>
    <s v="IHS"/>
    <s v="Grid-Gen"/>
    <s v="NORD-OUEST"/>
    <s v="Bamenda"/>
    <s v="Huawei"/>
    <n v="0"/>
    <n v="0"/>
    <n v="0"/>
    <n v="0"/>
    <n v="0"/>
    <n v="0"/>
    <n v="0"/>
    <n v="0"/>
    <n v="0"/>
    <n v="0"/>
    <n v="6.8665051521974241E-3"/>
    <n v="0"/>
    <n v="0"/>
    <n v="0"/>
    <n v="0"/>
    <n v="0"/>
    <n v="0"/>
    <n v="0.23791994475406145"/>
    <n v="0"/>
    <n v="0"/>
    <n v="2.3027761369505724"/>
    <n v="2.3027761369505724"/>
    <n v="10.128309120431011"/>
    <n v="0.2436271698156281"/>
    <m/>
    <n v="0"/>
    <n v="0"/>
    <n v="0"/>
    <n v="0"/>
    <n v="0"/>
    <x v="0"/>
    <m/>
    <x v="6"/>
    <x v="3"/>
    <s v="No root cause"/>
    <s v="No root cause"/>
    <s v=""/>
    <s v="NRO_229"/>
    <m/>
  </r>
  <r>
    <s v="Gamoko-Hill-IHS"/>
    <s v="SUO_097"/>
    <s v="SUD-OUEST"/>
    <s v="IHS"/>
    <s v="Gen Only"/>
    <s v="SUD-OUEST"/>
    <s v="Gamoko"/>
    <s v="NOKIA"/>
    <n v="0"/>
    <n v="0"/>
    <n v="0"/>
    <n v="0"/>
    <n v="0"/>
    <n v="0"/>
    <n v="7.9066510456354253E-2"/>
    <n v="0"/>
    <n v="0"/>
    <n v="0.52461478058715871"/>
    <n v="0"/>
    <n v="0"/>
    <n v="0"/>
    <n v="0"/>
    <n v="0"/>
    <n v="0.20711876449991845"/>
    <n v="3.1710769248329822E-2"/>
    <n v="0"/>
    <n v="0"/>
    <n v="8.0257852428294147E-4"/>
    <n v="1.0734398586891076"/>
    <n v="1.0734398586891076"/>
    <n v="3.1782109561599575E-2"/>
    <n v="0.22985848935459846"/>
    <m/>
    <n v="0"/>
    <n v="0"/>
    <n v="0"/>
    <n v="0"/>
    <n v="0"/>
    <x v="2"/>
    <m/>
    <x v="12"/>
    <x v="6"/>
    <s v="BSS Hardware issue"/>
    <s v="ACTIVE"/>
    <s v="(05-10-2026 cells nokia): 08/05/2026 :Feedback PM : Intervention Yesterday  without improvement. RRU suspected faulty an planned to be replaced_x000a_07/05/2026 : Intervention ce jour || ETA 13H30|| FME sur site.|| Travaux en cours avec le BO RAN.|| Jumpeur remplacer mais l'alarme persiste toujours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10-2026 cells nokia): 09/05/2026: Escalade faite au PM || En attente de son Feedback_x000a_08/05/2026 :Feedback PM : Intervention Yesterday  without improvement. RRU suspected faulty an planned to be replaced_x000a_07/05/2026 : Intervention ce jour || ETA 13H30|| FME sur site.|| Travaux en cours avec le BO RAN.|| Jumpeur remplacer mais l'alarme persiste toujours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5-10-2026 cells nokia): 09/05/2026: Escalade faite au PM || En attente de son Feedback||FME worked on site on 07/05/2025 and noticed that  _x000a_ARGA PN 474800A is faulty and need tobe replaced . SP  request ongoing /New Plan Date: 12/05/2026_x000a_08/05/2026 :Feedback PM : Intervention Yesterday  without improvement. RRU suspected faulty an planned to be replaced_x000a_07/05/2026 : Intervention ce jour || ETA 13H30|| FME sur site.|| Travaux en cours avec le BO RAN.|| Jumpeur remplacer mais l'alarme persiste toujours _x000a_06/05/2026 :Intervention prevue pour ce jour _x000a_04/05/2026 : Escalade faite au PM du SBC || Feedback PM : Spare Jumper collected and  intervention planned on 06.05.2026 after Bekondo VSWR check tomorrow_x000a_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SUO_097"/>
    <m/>
  </r>
  <r>
    <s v="Nkolbong-II"/>
    <s v="CTR_658"/>
    <s v="Yaounde"/>
    <s v="CAMUSAT"/>
    <s v="Good Grid + GE"/>
    <s v="CENTRE"/>
    <s v="Yaounde"/>
    <s v="ZTE"/>
    <n v="0"/>
    <n v="2.4202914679838914"/>
    <n v="0"/>
    <n v="0"/>
    <n v="11.021686028427688"/>
    <n v="0"/>
    <n v="6.1107080383411372"/>
    <n v="0"/>
    <n v="0.34664258217690724"/>
    <n v="0"/>
    <n v="0.69342784498035315"/>
    <n v="8.3218475428969083E-2"/>
    <n v="3.0158582382366972"/>
    <n v="0"/>
    <n v="8.3218475428969083E-2"/>
    <n v="0.22349136639528813"/>
    <n v="0.18584151606726565"/>
    <n v="0"/>
    <n v="0.53341152231667732"/>
    <n v="0"/>
    <n v="0"/>
    <n v="0"/>
    <n v="0"/>
    <n v="0.21835486383987823"/>
    <m/>
    <n v="0"/>
    <n v="0"/>
    <n v="0"/>
    <n v="0"/>
    <n v="0"/>
    <x v="0"/>
    <m/>
    <x v="6"/>
    <x v="3"/>
    <s v="No root cause"/>
    <s v="No root cause"/>
    <s v=""/>
    <s v="CTR_658"/>
    <m/>
  </r>
  <r>
    <s v="Bpriso-Hydrocarbure"/>
    <s v="LIT_676"/>
    <s v="Douala"/>
    <s v="CAMUSAT"/>
    <s v="Good Grid no GE - 8h"/>
    <s v="LITTORAL"/>
    <s v="Douala"/>
    <s v="ZTE"/>
    <n v="0"/>
    <n v="0"/>
    <n v="0"/>
    <n v="16.766846301575484"/>
    <n v="0"/>
    <n v="4.7960487454092497"/>
    <n v="0"/>
    <n v="0"/>
    <n v="0"/>
    <n v="0"/>
    <n v="0"/>
    <n v="0"/>
    <n v="0"/>
    <n v="0"/>
    <n v="0"/>
    <n v="0"/>
    <n v="0"/>
    <n v="0"/>
    <n v="0"/>
    <n v="0"/>
    <n v="0"/>
    <n v="0"/>
    <n v="0"/>
    <n v="0.21519805497769892"/>
    <m/>
    <n v="0"/>
    <n v="0"/>
    <n v="0"/>
    <n v="0"/>
    <n v="0"/>
    <x v="0"/>
    <m/>
    <x v="6"/>
    <x v="3"/>
    <s v="No root cause"/>
    <s v="No root cause"/>
    <s v=""/>
    <s v="LIT_676"/>
    <m/>
  </r>
  <r>
    <s v="Ngodi-Akwa"/>
    <s v="LIT_460"/>
    <s v="Douala"/>
    <s v="IHS"/>
    <s v="GridOnly"/>
    <s v="LITTORAL"/>
    <s v="Douala"/>
    <s v="ZTE"/>
    <n v="0"/>
    <n v="0"/>
    <n v="0"/>
    <n v="0"/>
    <n v="0"/>
    <n v="0.12420348540234563"/>
    <n v="0.19063915213464436"/>
    <n v="0"/>
    <n v="0.12334740164311035"/>
    <n v="0.50833540220241846"/>
    <n v="0"/>
    <n v="0.24496480068943324"/>
    <n v="0"/>
    <n v="0"/>
    <n v="0.24496480068943324"/>
    <n v="6.2333598719298597E-2"/>
    <n v="0"/>
    <n v="0"/>
    <n v="0"/>
    <n v="0"/>
    <n v="6.1120813393715862E-2"/>
    <n v="6.1120813393715862E-2"/>
    <n v="0"/>
    <n v="0.21122083251291981"/>
    <m/>
    <n v="0"/>
    <n v="0"/>
    <n v="0"/>
    <n v="0"/>
    <n v="0"/>
    <x v="0"/>
    <m/>
    <x v="6"/>
    <x v="3"/>
    <s v="No root cause"/>
    <s v="No root cause"/>
    <s v=""/>
    <s v="LIT_460"/>
    <m/>
  </r>
  <r>
    <s v="Mbang"/>
    <s v="EST_011"/>
    <s v="CENTRE"/>
    <s v="IHS"/>
    <s v="Solar-Gen"/>
    <s v="EST"/>
    <s v="Mbang"/>
    <s v="NOKIA"/>
    <n v="5.8855758447407145E-3"/>
    <n v="0.39713368889345474"/>
    <n v="3.2861845202934652"/>
    <n v="0.32386718716559226"/>
    <n v="0"/>
    <n v="0"/>
    <n v="0.1161777001595168"/>
    <n v="0"/>
    <n v="0"/>
    <n v="8.4181569658109169E-3"/>
    <n v="9.3081273738489331E-2"/>
    <n v="0"/>
    <n v="0.2020179321011436"/>
    <n v="0.40093256057505999"/>
    <n v="0"/>
    <n v="0.33881298279556993"/>
    <n v="4.7280792619416631E-2"/>
    <n v="2.9427879223701005E-3"/>
    <n v="8.1096101109199126E-2"/>
    <n v="0.14917259504669939"/>
    <n v="0.10203448305382201"/>
    <n v="0.10203448305382201"/>
    <n v="2.1402093980876723E-3"/>
    <n v="0.1973629766603032"/>
    <m/>
    <n v="0"/>
    <n v="0"/>
    <n v="0"/>
    <n v="0"/>
    <n v="0"/>
    <x v="0"/>
    <m/>
    <x v="6"/>
    <x v="3"/>
    <s v="No root cause"/>
    <s v="No root cause"/>
    <s v=""/>
    <s v="EST_011"/>
    <m/>
  </r>
  <r>
    <s v="Madagascar-Nodal"/>
    <s v="LIT_814"/>
    <s v="Douala"/>
    <m/>
    <m/>
    <s v="LITTORAL"/>
    <s v="Douala"/>
    <s v="ZTE"/>
    <n v="0"/>
    <n v="0"/>
    <n v="0"/>
    <n v="0"/>
    <n v="0.70953292070096141"/>
    <n v="0"/>
    <n v="0"/>
    <n v="0"/>
    <n v="0"/>
    <n v="0"/>
    <n v="0"/>
    <n v="0"/>
    <n v="0"/>
    <n v="0"/>
    <n v="0"/>
    <n v="0"/>
    <n v="0"/>
    <n v="0"/>
    <n v="0"/>
    <n v="0"/>
    <n v="0"/>
    <n v="0"/>
    <n v="0"/>
    <n v="0.18587718622390009"/>
    <m/>
    <n v="0"/>
    <n v="0"/>
    <n v="0"/>
    <n v="0"/>
    <n v="0"/>
    <x v="0"/>
    <m/>
    <x v="6"/>
    <x v="3"/>
    <s v="No root cause"/>
    <s v="No root cause"/>
    <s v=""/>
    <s v="LIT_814"/>
    <m/>
  </r>
  <r>
    <s v="ADM_238_H_NGD-MARZA"/>
    <s v="ADM_238"/>
    <s v=""/>
    <s v="ESCO"/>
    <s v="Hybrid Solar - S1"/>
    <s v="ADM"/>
    <s v="Ngaoundere"/>
    <s v="Huawei"/>
    <n v="0"/>
    <n v="0"/>
    <n v="0"/>
    <n v="0"/>
    <n v="0"/>
    <n v="0"/>
    <n v="0"/>
    <n v="0"/>
    <n v="0"/>
    <n v="0"/>
    <n v="0.17683480151698042"/>
    <n v="0"/>
    <n v="0"/>
    <s v=""/>
    <n v="0"/>
    <n v="1.0322943330108751"/>
    <n v="0"/>
    <n v="0"/>
    <n v="0"/>
    <n v="8.9175391586979543E-5"/>
    <n v="0"/>
    <n v="0"/>
    <n v="0"/>
    <n v="0.18049099257204659"/>
    <m/>
    <n v="0"/>
    <n v="0"/>
    <n v="0"/>
    <n v="0"/>
    <n v="0"/>
    <x v="1"/>
    <s v="not accepted"/>
    <x v="4"/>
    <x v="2"/>
    <s v="EXCLU"/>
    <s v="Exclu"/>
    <s v=""/>
    <s v="ADM_238"/>
    <m/>
  </r>
  <r>
    <s v="Nyalla"/>
    <s v="LIT_059"/>
    <s v="Douala"/>
    <s v="IHS"/>
    <s v="Grid-Gen"/>
    <s v="LITTORAL"/>
    <s v="Douala"/>
    <s v="ZTE"/>
    <n v="0.12907246178299447"/>
    <n v="0"/>
    <n v="0"/>
    <n v="0"/>
    <n v="0"/>
    <n v="0"/>
    <n v="0"/>
    <n v="0"/>
    <n v="0"/>
    <n v="0"/>
    <n v="0"/>
    <n v="0"/>
    <n v="0"/>
    <n v="2.4255706511658228E-3"/>
    <n v="0"/>
    <n v="0"/>
    <n v="4.7058745894365011"/>
    <n v="0"/>
    <n v="0"/>
    <n v="0"/>
    <n v="0"/>
    <n v="0"/>
    <n v="0"/>
    <n v="0.17733418370986803"/>
    <m/>
    <n v="0"/>
    <n v="0"/>
    <n v="0"/>
    <n v="0"/>
    <n v="0"/>
    <x v="0"/>
    <m/>
    <x v="6"/>
    <x v="3"/>
    <s v="No root cause"/>
    <s v="No root cause"/>
    <s v=""/>
    <s v="LIT_059"/>
    <m/>
  </r>
  <r>
    <s v="CTR_1052_Z_Santa-Barbara-Gottam-IHS"/>
    <s v="CTR_1052"/>
    <s v="Yaounde"/>
    <s v="IHS"/>
    <s v=""/>
    <s v="CTR"/>
    <s v="Yaoundé"/>
    <s v="ZTE"/>
    <n v="0"/>
    <n v="0"/>
    <n v="0"/>
    <n v="0"/>
    <n v="0"/>
    <n v="0"/>
    <n v="0"/>
    <n v="0"/>
    <n v="0"/>
    <n v="3.289876381505167"/>
    <n v="0"/>
    <n v="3.887030473728216"/>
    <n v="0.78793592498423404"/>
    <s v=""/>
    <n v="3.8870304737282164"/>
    <n v="0.23820530600713991"/>
    <n v="0.12680740683668482"/>
    <n v="0"/>
    <n v="0"/>
    <n v="0"/>
    <n v="0"/>
    <n v="0"/>
    <n v="0"/>
    <n v="0.17503345860692376"/>
    <m/>
    <n v="0"/>
    <n v="0"/>
    <n v="0"/>
    <n v="0"/>
    <n v="0"/>
    <x v="0"/>
    <m/>
    <x v="6"/>
    <x v="3"/>
    <s v="No root cause"/>
    <s v="No root cause"/>
    <s v=""/>
    <s v="CTR_1052"/>
    <m/>
  </r>
  <r>
    <s v="LIT_263_Z_CCC"/>
    <s v="LIT_263"/>
    <s v="Douala"/>
    <s v="IHS"/>
    <s v="Grid-Gen"/>
    <s v="LITTORAL"/>
    <s v="Douala"/>
    <s v="ZTE"/>
    <n v="0"/>
    <n v="0"/>
    <n v="0"/>
    <n v="0"/>
    <n v="0"/>
    <n v="0"/>
    <n v="0"/>
    <n v="0"/>
    <n v="0"/>
    <n v="0"/>
    <n v="0"/>
    <n v="0"/>
    <n v="0"/>
    <n v="0"/>
    <n v="0"/>
    <n v="0"/>
    <n v="0"/>
    <n v="0"/>
    <n v="0"/>
    <n v="0"/>
    <n v="0"/>
    <n v="0"/>
    <n v="0"/>
    <n v="0.15789394834390594"/>
    <m/>
    <n v="0"/>
    <n v="0"/>
    <n v="0"/>
    <n v="0"/>
    <n v="0"/>
    <x v="0"/>
    <m/>
    <x v="6"/>
    <x v="3"/>
    <s v="No root cause"/>
    <s v="No root cause"/>
    <s v=""/>
    <s v="LIT_263"/>
    <m/>
  </r>
  <r>
    <s v="Muyengue-Bafia-IHS"/>
    <s v="LIT_176"/>
    <s v="LITTORAL"/>
    <s v="IHS"/>
    <s v="Solar-Gen"/>
    <s v="LITTORAL"/>
    <s v="Muyengue"/>
    <s v="NOKIA"/>
    <n v="1.8558568662108227E-2"/>
    <n v="1.1127926982041573E-2"/>
    <n v="0"/>
    <n v="0"/>
    <n v="4.0904600316483436E-2"/>
    <n v="0"/>
    <n v="0"/>
    <n v="0"/>
    <n v="0"/>
    <n v="0"/>
    <n v="0"/>
    <n v="0"/>
    <n v="0"/>
    <n v="0"/>
    <n v="0"/>
    <n v="0"/>
    <n v="1.6229921268830277E-3"/>
    <n v="0"/>
    <n v="0"/>
    <n v="0"/>
    <n v="0"/>
    <n v="0"/>
    <n v="1.2163523412464008E-2"/>
    <n v="0.15357785939109614"/>
    <m/>
    <n v="0"/>
    <n v="0"/>
    <n v="0"/>
    <n v="0"/>
    <n v="0"/>
    <x v="0"/>
    <m/>
    <x v="6"/>
    <x v="3"/>
    <s v="No root cause"/>
    <s v="No root cause"/>
    <s v=""/>
    <s v="LIT_176"/>
    <m/>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8.716756677893553"/>
    <n v="1.6555807837671508"/>
    <n v="1.4878099766689359"/>
    <n v="3.4845875799247312"/>
    <n v="0"/>
    <n v="2.0982840132500518"/>
    <n v="3.2461663100837601"/>
    <n v="0"/>
    <n v="2.5358378720177712"/>
    <n v="0.73801554077384302"/>
    <n v="0.73801554077384302"/>
    <n v="2.4155344369368237"/>
    <n v="0.14416312110511914"/>
    <m/>
    <n v="0"/>
    <n v="0"/>
    <n v="0"/>
    <n v="0"/>
    <n v="0"/>
    <x v="2"/>
    <m/>
    <x v="6"/>
    <x v="3"/>
    <s v="No root cause"/>
    <s v="No root cause"/>
    <s v=""/>
    <s v="EXN_208"/>
    <m/>
  </r>
  <r>
    <s v="Mbanga-Bakoko-SIC"/>
    <s v="LIT_614"/>
    <s v="Douala"/>
    <s v="IHS"/>
    <s v="Grid + Gen"/>
    <s v="LITTORAL"/>
    <s v="Douala"/>
    <s v="ZTE"/>
    <n v="0.10454922909657442"/>
    <n v="2.2517143077278687"/>
    <n v="0"/>
    <n v="0"/>
    <n v="0"/>
    <n v="0"/>
    <n v="0"/>
    <n v="0.58725562375689422"/>
    <n v="0"/>
    <n v="0"/>
    <n v="1.1794515642077097"/>
    <n v="0"/>
    <n v="1.6452681397014559"/>
    <n v="1.0530543641723256"/>
    <n v="0"/>
    <n v="2.338624644368537"/>
    <n v="4.0173692260717448"/>
    <n v="0"/>
    <n v="0"/>
    <n v="0"/>
    <n v="2.282676003686865"/>
    <n v="2.282676003686865"/>
    <n v="22.415821997357561"/>
    <n v="0.14180670770161471"/>
    <m/>
    <n v="0"/>
    <n v="0"/>
    <n v="0"/>
    <n v="0"/>
    <n v="0"/>
    <x v="0"/>
    <m/>
    <x v="6"/>
    <x v="3"/>
    <s v="No root cause"/>
    <s v="No root cause"/>
    <s v=""/>
    <s v="LIT_614"/>
    <m/>
  </r>
  <r>
    <s v="Nkong-Marche"/>
    <s v="LIT_071"/>
    <s v="LITTORAL"/>
    <s v="IHS"/>
    <s v="Grid-Gen"/>
    <s v="LITTORAL"/>
    <s v="Nkongsamba"/>
    <s v="ZTE"/>
    <n v="0"/>
    <n v="0"/>
    <n v="0"/>
    <n v="0"/>
    <n v="0"/>
    <n v="0"/>
    <n v="0"/>
    <n v="0"/>
    <n v="3.7453664466531404E-4"/>
    <n v="0"/>
    <n v="0"/>
    <n v="0"/>
    <n v="0"/>
    <n v="0"/>
    <n v="0"/>
    <n v="0"/>
    <n v="0"/>
    <n v="0"/>
    <n v="0"/>
    <n v="0"/>
    <n v="0"/>
    <n v="0"/>
    <n v="0"/>
    <n v="0.13916711611064148"/>
    <m/>
    <n v="0"/>
    <n v="0"/>
    <n v="0"/>
    <n v="0"/>
    <n v="0"/>
    <x v="0"/>
    <m/>
    <x v="6"/>
    <x v="3"/>
    <s v="No root cause"/>
    <s v="No root cause"/>
    <s v=""/>
    <s v="LIT_071"/>
    <m/>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0.86389552353802224"/>
    <n v="1.7809039103052511"/>
    <n v="0.81782751624418881"/>
    <n v="0.86389552353802224"/>
    <n v="0.11765801165986034"/>
    <n v="0.70300528203679369"/>
    <n v="0"/>
    <n v="0"/>
    <n v="0"/>
    <n v="0.12101100638353045"/>
    <n v="0.12101100638353045"/>
    <n v="0.26850710406839617"/>
    <n v="0.1388995899358815"/>
    <m/>
    <n v="0"/>
    <n v="0"/>
    <n v="0"/>
    <n v="0"/>
    <n v="0"/>
    <x v="0"/>
    <m/>
    <x v="6"/>
    <x v="3"/>
    <s v="No root cause"/>
    <s v="No root cause"/>
    <s v=""/>
    <s v="LIT_169"/>
    <m/>
  </r>
  <r>
    <s v="C-D-Palmiers-III"/>
    <s v="LIT_168"/>
    <s v="Douala"/>
    <s v="IHS"/>
    <s v="GridOnly"/>
    <s v="LITTORAL"/>
    <s v="Douala"/>
    <s v="ZTE"/>
    <n v="0"/>
    <n v="16.35804847146245"/>
    <n v="13.868556899607057"/>
    <n v="17.771050386236453"/>
    <n v="0"/>
    <n v="0"/>
    <n v="0"/>
    <n v="0"/>
    <n v="0"/>
    <n v="0"/>
    <n v="14.670600371540351"/>
    <n v="0"/>
    <n v="0"/>
    <n v="0"/>
    <n v="0"/>
    <n v="0"/>
    <n v="0"/>
    <n v="0"/>
    <n v="32.828832472969154"/>
    <n v="13.868556899607057"/>
    <n v="13.351214782854356"/>
    <n v="13.351214782854356"/>
    <n v="36.376621922022167"/>
    <n v="0.13486886223614816"/>
    <m/>
    <n v="0"/>
    <n v="0"/>
    <n v="0"/>
    <n v="0"/>
    <n v="0"/>
    <x v="0"/>
    <m/>
    <x v="6"/>
    <x v="3"/>
    <s v="No root cause"/>
    <s v="No root cause"/>
    <s v=""/>
    <s v="LIT_168"/>
    <m/>
  </r>
  <r>
    <s v="Bankwop-IHS"/>
    <s v="OST_161"/>
    <s v="OUEST"/>
    <s v="IHS"/>
    <s v="Grid-Gen"/>
    <s v="OUEST"/>
    <s v="Bankwop"/>
    <s v="NOKIA"/>
    <n v="2.8536125307835631E-3"/>
    <n v="0"/>
    <n v="0"/>
    <n v="0"/>
    <n v="4.1020680130009011E-3"/>
    <n v="3.745366446653384E-3"/>
    <n v="5.3505234952189234E-3"/>
    <n v="7.0448559353711729E-3"/>
    <n v="3.5670156634794539E-3"/>
    <n v="0"/>
    <n v="0"/>
    <n v="1.0344345424089817E-2"/>
    <n v="3.4778402718925743E-3"/>
    <n v="0"/>
    <n v="1.0344345424089817E-2"/>
    <n v="5.7072250615666136E-3"/>
    <n v="2.9427879223704423E-3"/>
    <n v="0"/>
    <n v="0"/>
    <n v="0"/>
    <n v="0"/>
    <n v="0"/>
    <n v="0"/>
    <n v="0.13074895914482917"/>
    <m/>
    <n v="0"/>
    <n v="0"/>
    <n v="0"/>
    <n v="0"/>
    <n v="0"/>
    <x v="0"/>
    <m/>
    <x v="6"/>
    <x v="3"/>
    <s v="No root cause"/>
    <s v="No root cause"/>
    <s v=""/>
    <s v="OST_161"/>
    <m/>
  </r>
  <r>
    <s v="NKONGSAMBA-Q8-CIMETIERE-IHS"/>
    <s v="LIT_735"/>
    <s v="LITTORAL"/>
    <s v="IHS"/>
    <s v="Grid-Gen"/>
    <s v="LITTORAL"/>
    <s v="Nkongsamba"/>
    <s v="ZTE"/>
    <n v="4.4000743366064263"/>
    <n v="0"/>
    <n v="0"/>
    <n v="0"/>
    <n v="0"/>
    <n v="0"/>
    <n v="0"/>
    <n v="3.3426860484029746"/>
    <n v="1.909691010835165"/>
    <n v="0"/>
    <n v="0"/>
    <n v="0"/>
    <n v="0"/>
    <n v="0"/>
    <n v="0"/>
    <n v="0"/>
    <n v="0"/>
    <n v="0"/>
    <n v="0"/>
    <n v="0"/>
    <n v="0"/>
    <n v="0"/>
    <n v="0"/>
    <n v="0.12787751153572979"/>
    <m/>
    <n v="0"/>
    <n v="0"/>
    <n v="0"/>
    <n v="0"/>
    <n v="0"/>
    <x v="0"/>
    <m/>
    <x v="6"/>
    <x v="3"/>
    <s v="No root cause"/>
    <s v="No root cause"/>
    <s v=""/>
    <s v="LIT_735"/>
    <m/>
  </r>
  <r>
    <s v="Nkong-C-Fultang"/>
    <s v="LIT_353"/>
    <s v="LITTORAL"/>
    <m/>
    <m/>
    <s v="LITTORAL"/>
    <s v="Nkongsamba"/>
    <s v="ZTE"/>
    <n v="0"/>
    <n v="0"/>
    <n v="0"/>
    <n v="0"/>
    <n v="0"/>
    <n v="0"/>
    <n v="0"/>
    <n v="0"/>
    <n v="4.2804187961750177E-4"/>
    <n v="0"/>
    <n v="0"/>
    <n v="0"/>
    <n v="0"/>
    <n v="0"/>
    <n v="0"/>
    <n v="0"/>
    <n v="0"/>
    <n v="0"/>
    <n v="0"/>
    <n v="0"/>
    <n v="0"/>
    <n v="0"/>
    <n v="0"/>
    <n v="0.12750297489106308"/>
    <m/>
    <n v="0"/>
    <n v="0"/>
    <n v="0"/>
    <n v="0"/>
    <n v="0"/>
    <x v="0"/>
    <m/>
    <x v="6"/>
    <x v="3"/>
    <s v="No root cause"/>
    <s v="No root cause"/>
    <s v=""/>
    <s v="LIT_353"/>
    <m/>
  </r>
  <r>
    <s v="Cogefar-II"/>
    <s v="LIT_339"/>
    <s v="Douala"/>
    <s v="IHS"/>
    <s v="Grid-Gen"/>
    <s v="LITTORAL"/>
    <s v="Douala"/>
    <s v="ZTE"/>
    <n v="0"/>
    <n v="4.6264193155324602E-2"/>
    <n v="0"/>
    <n v="0"/>
    <n v="0"/>
    <n v="0"/>
    <n v="0"/>
    <n v="0"/>
    <n v="0"/>
    <n v="0"/>
    <n v="0"/>
    <n v="20.782021813014186"/>
    <n v="0"/>
    <n v="0"/>
    <n v="20.782021813014186"/>
    <n v="0.16363684356210731"/>
    <n v="0"/>
    <n v="0"/>
    <n v="0"/>
    <n v="0"/>
    <n v="0.28561094417477767"/>
    <n v="0.28561094417477767"/>
    <n v="0"/>
    <n v="0.1214212131848313"/>
    <m/>
    <n v="0"/>
    <n v="0"/>
    <n v="0"/>
    <n v="0"/>
    <n v="0"/>
    <x v="0"/>
    <m/>
    <x v="6"/>
    <x v="3"/>
    <s v="No root cause"/>
    <s v="No root cause"/>
    <s v=""/>
    <s v="LIT_339"/>
    <m/>
  </r>
  <r>
    <s v="Camp-Yabassi-IHS"/>
    <s v="LIT_587"/>
    <s v="Douala"/>
    <s v="IHS"/>
    <s v="Grid-Gen"/>
    <s v="LITTORAL"/>
    <s v="Douala"/>
    <s v="ZTE"/>
    <n v="0"/>
    <n v="3.8345418382401204E-3"/>
    <n v="0"/>
    <n v="0"/>
    <n v="5.7896860465928885E-17"/>
    <n v="2.5147460427529101E-3"/>
    <n v="0"/>
    <n v="5.7896860465928885E-17"/>
    <n v="21.021404234190275"/>
    <n v="0"/>
    <n v="0"/>
    <n v="13.665183501553791"/>
    <n v="11.725672239771937"/>
    <n v="4.62531354067682"/>
    <n v="13.665183501553791"/>
    <n v="0"/>
    <n v="0"/>
    <n v="0"/>
    <n v="0"/>
    <n v="0"/>
    <n v="0"/>
    <n v="0"/>
    <n v="0"/>
    <n v="9.9894273655734472E-2"/>
    <m/>
    <n v="0"/>
    <n v="0"/>
    <n v="0"/>
    <n v="0"/>
    <n v="0"/>
    <x v="0"/>
    <m/>
    <x v="6"/>
    <x v="3"/>
    <s v="No root cause"/>
    <s v="No root cause"/>
    <s v=""/>
    <s v="LIT_587"/>
    <m/>
  </r>
  <r>
    <s v="Mantoum-Village"/>
    <s v="OST_200"/>
    <s v="OUEST"/>
    <s v="IHS"/>
    <s v="Hybrid-Gen"/>
    <s v="OUEST"/>
    <s v="Mantoum"/>
    <s v="NOKIA"/>
    <n v="0"/>
    <n v="0"/>
    <n v="0"/>
    <n v="0"/>
    <n v="0"/>
    <n v="1.2484554822176806E-3"/>
    <n v="2.7691283992586522"/>
    <n v="4.1449048311377403"/>
    <n v="2.7661114529093713"/>
    <n v="0"/>
    <n v="0"/>
    <n v="0"/>
    <n v="0"/>
    <n v="0"/>
    <n v="0"/>
    <n v="2.1205908119383492E-2"/>
    <n v="1.2111801685343557"/>
    <n v="0"/>
    <n v="0"/>
    <n v="2.0920546866305404E-2"/>
    <n v="2.9463549380338065E-2"/>
    <n v="2.9463549380338065E-2"/>
    <n v="0.11776502212976517"/>
    <n v="9.8752828643420998E-2"/>
    <m/>
    <n v="0"/>
    <n v="0"/>
    <n v="0"/>
    <n v="0"/>
    <n v="0"/>
    <x v="0"/>
    <m/>
    <x v="6"/>
    <x v="3"/>
    <s v="No root cause"/>
    <s v="No root cause"/>
    <s v=""/>
    <s v="OST_200"/>
    <m/>
  </r>
  <r>
    <s v="Mantoum-Ville"/>
    <s v="OST_201"/>
    <s v="OUEST"/>
    <s v="IHS"/>
    <s v="Hybrid-Gen"/>
    <s v="OUEST"/>
    <s v="Mantoum"/>
    <s v="NOKIA"/>
    <n v="0"/>
    <n v="0"/>
    <n v="0"/>
    <n v="0"/>
    <n v="0"/>
    <n v="0"/>
    <n v="2.7670793640109288"/>
    <n v="4.1355634422380865"/>
    <n v="2.7631386018644819"/>
    <n v="0"/>
    <n v="0"/>
    <n v="0"/>
    <n v="0"/>
    <n v="0"/>
    <n v="0"/>
    <n v="8.757023453841448E-3"/>
    <n v="1.2128566658961915"/>
    <n v="0"/>
    <n v="0"/>
    <n v="2.0688690848179044E-2"/>
    <n v="2.8857156717546718E-2"/>
    <n v="2.8857156717546718E-2"/>
    <n v="6.4687829057194862E-2"/>
    <n v="9.7147671594855628E-2"/>
    <m/>
    <n v="0"/>
    <n v="0"/>
    <n v="0"/>
    <n v="0"/>
    <n v="0"/>
    <x v="0"/>
    <m/>
    <x v="6"/>
    <x v="3"/>
    <s v="No root cause"/>
    <s v="No root cause"/>
    <s v=""/>
    <s v="OST_201"/>
    <m/>
  </r>
  <r>
    <s v="Pont-Emana-MTN"/>
    <s v="CTR_799"/>
    <s v="Yaounde"/>
    <m/>
    <m/>
    <s v="CENTRE"/>
    <s v="Yaounde"/>
    <s v="ZTE"/>
    <n v="4.2804187961750177E-4"/>
    <n v="0"/>
    <n v="0"/>
    <n v="0"/>
    <n v="0"/>
    <n v="0"/>
    <n v="0"/>
    <n v="0"/>
    <n v="0"/>
    <n v="0"/>
    <n v="0"/>
    <n v="13.928518432910142"/>
    <n v="1.3214366226924974"/>
    <n v="0.25404285555298695"/>
    <n v="13.928518432910142"/>
    <n v="12.929896727762511"/>
    <n v="18.712992212491407"/>
    <n v="0"/>
    <n v="0"/>
    <n v="0"/>
    <n v="0"/>
    <n v="0"/>
    <n v="0"/>
    <n v="9.4294059064072622E-2"/>
    <m/>
    <n v="0"/>
    <n v="0"/>
    <n v="0"/>
    <n v="0"/>
    <n v="0"/>
    <x v="0"/>
    <m/>
    <x v="6"/>
    <x v="3"/>
    <s v="No root cause"/>
    <s v="No root cause"/>
    <s v=""/>
    <s v="CTR_799"/>
    <m/>
  </r>
  <r>
    <s v="Fondjomekwet-IHS"/>
    <s v="OST_208"/>
    <s v="OUEST"/>
    <s v="IHS"/>
    <s v="Grid-Gen"/>
    <s v="OUEST"/>
    <s v="Fondjomekwet"/>
    <s v="NOKIA"/>
    <n v="1.6051570485657116E-3"/>
    <n v="0"/>
    <n v="1.0433520815676698E-2"/>
    <n v="0"/>
    <n v="1.5159816569788325E-3"/>
    <n v="0"/>
    <n v="1.4268062653917818E-3"/>
    <n v="7.134031326958566E-3"/>
    <n v="0.75803090876026336"/>
    <n v="4.8154711456967923E-3"/>
    <n v="0"/>
    <n v="4.5479449709359835E-3"/>
    <n v="5.4396988868056322E-3"/>
    <n v="1.6943324401527619E-3"/>
    <n v="4.5479449709359835E-3"/>
    <n v="1.4268062653917815E-3"/>
    <n v="1.3376308738047309E-3"/>
    <n v="0"/>
    <n v="0.77299012935425593"/>
    <n v="7.7758801254448056"/>
    <n v="0"/>
    <n v="0"/>
    <n v="0"/>
    <n v="9.1297765906749595E-2"/>
    <m/>
    <n v="0"/>
    <n v="0"/>
    <n v="0"/>
    <n v="0"/>
    <n v="0"/>
    <x v="0"/>
    <m/>
    <x v="6"/>
    <x v="3"/>
    <s v="No root cause"/>
    <s v="No root cause"/>
    <s v=""/>
    <s v="OST_208"/>
    <m/>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28172289710158632"/>
    <n v="0"/>
    <n v="0"/>
    <n v="0.28172289710158632"/>
    <n v="8.259424768786032E-2"/>
    <n v="0"/>
    <n v="0"/>
    <n v="0"/>
    <n v="0"/>
    <n v="0.77418507960152227"/>
    <n v="0.77418507960152227"/>
    <n v="0"/>
    <n v="8.7088687423843791E-2"/>
    <m/>
    <n v="0"/>
    <n v="0"/>
    <n v="0"/>
    <n v="0"/>
    <n v="0"/>
    <x v="0"/>
    <m/>
    <x v="6"/>
    <x v="3"/>
    <s v="No root cause"/>
    <s v="No root cause"/>
    <s v=""/>
    <s v="LIT_453"/>
    <m/>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9.3598491009693849E-2"/>
    <n v="0"/>
    <n v="0"/>
    <n v="9.3598491009693849E-2"/>
    <n v="4.7940690517160343E-2"/>
    <n v="0"/>
    <n v="0"/>
    <n v="0"/>
    <n v="0"/>
    <n v="0.34871145126172487"/>
    <n v="0.34871145126172487"/>
    <n v="0"/>
    <n v="7.5157020029506472E-2"/>
    <m/>
    <n v="0"/>
    <n v="0"/>
    <n v="0"/>
    <n v="0"/>
    <n v="0"/>
    <x v="0"/>
    <m/>
    <x v="6"/>
    <x v="3"/>
    <s v="No root cause"/>
    <s v="No root cause"/>
    <s v=""/>
    <s v="LIT_708"/>
    <m/>
  </r>
  <r>
    <s v="Chevreuil"/>
    <s v="LIT_018"/>
    <s v="Douala"/>
    <s v="IHS"/>
    <s v="Grid-Gen"/>
    <s v="LITTORAL"/>
    <s v="Douala"/>
    <s v="ZTE"/>
    <n v="0"/>
    <n v="0"/>
    <n v="0"/>
    <n v="0"/>
    <n v="0"/>
    <n v="0"/>
    <n v="0"/>
    <n v="0"/>
    <n v="0"/>
    <n v="0"/>
    <n v="0"/>
    <n v="0"/>
    <n v="0"/>
    <n v="0"/>
    <n v="0"/>
    <n v="0"/>
    <n v="0"/>
    <n v="0"/>
    <n v="0"/>
    <n v="0"/>
    <m/>
    <n v="0"/>
    <n v="0"/>
    <n v="6.9877836847557329E-2"/>
    <m/>
    <n v="0"/>
    <n v="0"/>
    <n v="0"/>
    <n v="0"/>
    <n v="0"/>
    <x v="0"/>
    <m/>
    <x v="6"/>
    <x v="3"/>
    <s v="No root cause"/>
    <s v="No root cause"/>
    <s v=""/>
    <s v="LIT_018"/>
    <m/>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0"/>
    <n v="3.9137117586758837E-3"/>
    <n v="0.96057948309662611"/>
    <n v="0"/>
    <n v="0"/>
    <n v="0"/>
    <n v="1.5461764445700032"/>
    <n v="0.10818758507332359"/>
    <n v="0"/>
    <n v="2.4178480622544112"/>
    <n v="2.4178480622544112"/>
    <n v="0"/>
    <n v="6.7077729551725793E-2"/>
    <m/>
    <n v="0"/>
    <n v="0"/>
    <n v="0"/>
    <n v="0"/>
    <n v="0"/>
    <x v="2"/>
    <m/>
    <x v="6"/>
    <x v="3"/>
    <s v="No root cause"/>
    <s v="No root cause"/>
    <s v=""/>
    <s v="NRO_081"/>
    <m/>
  </r>
  <r>
    <s v="Kousseri"/>
    <s v="EXN_003"/>
    <s v="EXTREME-NORD"/>
    <s v="IHS"/>
    <s v="Grid-Gen"/>
    <s v="EXTREME-NORD"/>
    <s v="Kousseri"/>
    <s v="Huawei"/>
    <n v="0"/>
    <n v="0"/>
    <n v="0"/>
    <n v="0"/>
    <n v="5.3505234952187721E-4"/>
    <n v="2.2811065167949368E-2"/>
    <n v="0.43708426432442149"/>
    <n v="0.18058016796363358"/>
    <n v="0"/>
    <n v="0"/>
    <n v="0"/>
    <n v="0"/>
    <n v="0"/>
    <n v="0"/>
    <n v="0"/>
    <n v="0"/>
    <n v="5.7964004531536693E-3"/>
    <n v="0"/>
    <n v="0"/>
    <n v="0"/>
    <n v="0.77300796443257325"/>
    <n v="0.77300796443257325"/>
    <n v="8.8444153375966311E-2"/>
    <n v="6.6828038455282471E-2"/>
    <m/>
    <n v="0"/>
    <n v="0"/>
    <n v="0"/>
    <n v="0"/>
    <n v="0"/>
    <x v="2"/>
    <m/>
    <x v="1"/>
    <x v="0"/>
    <s v="Defaut GE &amp; Power Cabinet"/>
    <s v="PASSIVE"/>
    <s v="(05-10-2026 ticket): INC-20260510-00013433...Grid Outage"/>
    <s v="EXN_003"/>
    <m/>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25796657278281448"/>
    <n v="0"/>
    <n v="0"/>
    <n v="0.25796657278281448"/>
    <n v="5.7268436477158312E-2"/>
    <n v="0"/>
    <n v="0"/>
    <n v="0"/>
    <n v="0"/>
    <n v="0.64143859168514394"/>
    <n v="0.64143859168514394"/>
    <n v="0"/>
    <n v="6.3457208653294822E-2"/>
    <m/>
    <n v="0"/>
    <n v="0"/>
    <n v="0"/>
    <n v="0"/>
    <n v="0"/>
    <x v="0"/>
    <m/>
    <x v="6"/>
    <x v="3"/>
    <s v="No root cause"/>
    <s v="No root cause"/>
    <s v=""/>
    <s v="LIT_581"/>
    <m/>
  </r>
  <r>
    <s v="Foyemtcha"/>
    <s v="OST_156"/>
    <s v="OUEST"/>
    <s v="IHS"/>
    <s v="Grid-Gen"/>
    <s v="OUEST"/>
    <s v="Foyemtcha"/>
    <s v="NOKIA"/>
    <n v="3.8345418382399201E-3"/>
    <n v="0"/>
    <n v="0"/>
    <n v="0"/>
    <n v="0"/>
    <n v="0"/>
    <n v="0.15674540939221412"/>
    <n v="6.6881543690234836E-3"/>
    <n v="4.7262957541102536E-3"/>
    <n v="0"/>
    <n v="0.12784255369234826"/>
    <n v="9.0138485816119149E-2"/>
    <n v="4.9046465372843562E-3"/>
    <n v="0"/>
    <n v="4.1448722009628243E-2"/>
    <n v="9.8092930745670003E-4"/>
    <n v="0.42773868328610587"/>
    <n v="0"/>
    <n v="0"/>
    <n v="8.3325485898873841E-2"/>
    <n v="0"/>
    <n v="0"/>
    <n v="1.1949502472655187E-2"/>
    <n v="6.1531020195015801E-2"/>
    <m/>
    <n v="0"/>
    <n v="0"/>
    <n v="0"/>
    <n v="0"/>
    <n v="0"/>
    <x v="0"/>
    <m/>
    <x v="6"/>
    <x v="3"/>
    <s v="No root cause"/>
    <s v="No root cause"/>
    <s v="(05-10-2026 cells nokia): _x000a_09/05/2026 : Need BO RAN analysis_x000a_08/05/2026 : Need BO RAN analysis ..;..;(05-10-2026 cells nokia): _x000a_09/05/2026 : Need BO RAN analysis_x000a_08/05/2026 : Need BO RAN analysis ..;..;(05-10-2026 cells nokia): _x000a_09/05/2026 : Need BO RAN analysis||FME should check and replace FRGU_x000a_08/05/2026 : Need BO RAN analysis "/>
    <s v="OST_156"/>
    <m/>
  </r>
  <r>
    <s v="Santchou-IHS"/>
    <s v="OST_140"/>
    <s v="OUEST"/>
    <s v="IHS"/>
    <s v="Grid-Gen"/>
    <s v="OUEST"/>
    <s v="Santchou"/>
    <s v="NOKIA"/>
    <n v="1.5159816569786607E-3"/>
    <n v="0"/>
    <n v="0"/>
    <n v="0"/>
    <n v="5.5288742783923418E-3"/>
    <n v="0"/>
    <n v="2.4077355728483103E-3"/>
    <n v="3.3886648803055238E-3"/>
    <n v="0"/>
    <n v="0"/>
    <n v="0"/>
    <n v="2.9427879223706136E-3"/>
    <n v="2.9427879223706136E-3"/>
    <n v="0"/>
    <n v="2.9427879223706136E-3"/>
    <n v="0"/>
    <n v="2.4969109644353608E-3"/>
    <n v="0"/>
    <n v="0"/>
    <n v="0"/>
    <n v="0"/>
    <n v="0"/>
    <n v="0"/>
    <n v="5.8962768917311524E-2"/>
    <m/>
    <n v="0"/>
    <n v="0"/>
    <n v="0"/>
    <n v="0"/>
    <n v="0"/>
    <x v="1"/>
    <m/>
    <x v="4"/>
    <x v="2"/>
    <s v="EXCLU"/>
    <s v="Exclu"/>
    <s v=""/>
    <s v="OST_140"/>
    <m/>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0"/>
    <n v="5.3505234952293776E-5"/>
    <n v="3.5670156634823915E-5"/>
    <n v="0"/>
    <n v="0"/>
    <n v="3.5670156634823915E-5"/>
    <n v="3.5670156634881818E-5"/>
    <n v="0"/>
    <n v="0"/>
    <n v="1.7835078317411958E-5"/>
    <n v="1.7835078317411958E-5"/>
    <n v="3.5670156634823915E-5"/>
    <n v="5.5877300368401696E-2"/>
    <m/>
    <n v="0"/>
    <n v="0"/>
    <n v="0"/>
    <n v="0"/>
    <n v="0"/>
    <x v="0"/>
    <m/>
    <x v="6"/>
    <x v="3"/>
    <s v="No root cause"/>
    <s v="No root cause"/>
    <s v=""/>
    <s v="OST_089"/>
    <m/>
  </r>
  <r>
    <s v="Koweit-City-II-HIS"/>
    <s v="CTR_604"/>
    <s v="Yaounde"/>
    <s v="IHS"/>
    <s v="Grid-Gen"/>
    <s v="CENTRE"/>
    <s v="Yaounde"/>
    <s v="ZTE"/>
    <n v="0"/>
    <n v="0"/>
    <n v="0.17203716544960049"/>
    <n v="0.28441599392751243"/>
    <n v="4.7407956727819585"/>
    <n v="4.3603912873502209"/>
    <n v="2.6021022563514284"/>
    <n v="3.589238171062656"/>
    <n v="9.1043794391509927"/>
    <n v="11.071891773891156"/>
    <n v="6.0526191882613789"/>
    <n v="0"/>
    <n v="0"/>
    <n v="0"/>
    <n v="0"/>
    <n v="4.7207490447532043"/>
    <n v="11.97407921057663"/>
    <n v="0"/>
    <n v="0"/>
    <n v="0"/>
    <n v="0"/>
    <n v="0"/>
    <n v="0"/>
    <n v="5.4200803006566066E-2"/>
    <m/>
    <n v="0"/>
    <n v="0"/>
    <n v="0"/>
    <n v="0"/>
    <n v="0"/>
    <x v="0"/>
    <m/>
    <x v="6"/>
    <x v="3"/>
    <s v="No root cause"/>
    <s v="No root cause"/>
    <s v=""/>
    <s v="CTR_604"/>
    <m/>
  </r>
  <r>
    <s v="Mbingo-IHS"/>
    <s v="NRO_031"/>
    <s v="NORD-OUEST"/>
    <s v="IHS"/>
    <s v="Grid-Gen"/>
    <s v="NORD-OUEST"/>
    <s v="Mbingo"/>
    <s v="NOKIA"/>
    <n v="2.0924462720842469"/>
    <n v="0"/>
    <n v="0"/>
    <n v="0"/>
    <n v="1.0795221731192857"/>
    <n v="0"/>
    <n v="0"/>
    <n v="0"/>
    <n v="0"/>
    <n v="0"/>
    <n v="0"/>
    <n v="0"/>
    <n v="0"/>
    <n v="0.36706374685032511"/>
    <n v="0"/>
    <n v="0"/>
    <n v="0"/>
    <n v="0.27478505163611888"/>
    <n v="0.36704591177200763"/>
    <n v="0"/>
    <n v="0"/>
    <n v="0"/>
    <n v="0"/>
    <n v="5.1472036024004637E-2"/>
    <m/>
    <n v="0"/>
    <n v="0"/>
    <n v="0"/>
    <n v="0"/>
    <n v="0"/>
    <x v="2"/>
    <m/>
    <x v="6"/>
    <x v="3"/>
    <s v="No root cause"/>
    <s v="No root cause"/>
    <s v=""/>
    <s v="NRO_031"/>
    <m/>
  </r>
  <r>
    <s v="Babanki-IHS"/>
    <s v="NRO_058"/>
    <s v="NORD-OUEST"/>
    <s v="IHS"/>
    <s v="Grid-Gen"/>
    <s v="NORD-OUEST"/>
    <s v="Babanki"/>
    <s v="NOKIA"/>
    <n v="2.0923861516778413"/>
    <n v="0"/>
    <n v="0"/>
    <n v="0"/>
    <n v="1.0719943551738911"/>
    <n v="0"/>
    <n v="0.58064207155090763"/>
    <n v="0"/>
    <n v="0"/>
    <n v="0"/>
    <n v="0"/>
    <n v="0"/>
    <n v="0"/>
    <n v="0.36670704528397718"/>
    <n v="0"/>
    <n v="0"/>
    <n v="0"/>
    <n v="0.27150339722571781"/>
    <n v="0.36347889610852863"/>
    <n v="0"/>
    <n v="0"/>
    <n v="0"/>
    <n v="0"/>
    <n v="5.0847808282895757E-2"/>
    <m/>
    <n v="0"/>
    <n v="0"/>
    <n v="0"/>
    <n v="0"/>
    <n v="0"/>
    <x v="2"/>
    <m/>
    <x v="6"/>
    <x v="3"/>
    <s v="No root cause"/>
    <s v="No root cause"/>
    <s v=""/>
    <s v="NRO_058"/>
    <m/>
  </r>
  <r>
    <s v="Bertoua-Bonis-MTN"/>
    <s v="EST_052"/>
    <s v="CENTRE"/>
    <s v="IHS"/>
    <s v="Grid-Gen"/>
    <s v="EST"/>
    <s v="Bertoua"/>
    <s v="ZTE"/>
    <n v="0"/>
    <n v="0"/>
    <n v="0"/>
    <n v="0"/>
    <n v="0"/>
    <n v="0"/>
    <n v="0"/>
    <n v="0"/>
    <n v="0"/>
    <n v="6.500886046690843E-2"/>
    <n v="0"/>
    <n v="0"/>
    <n v="0"/>
    <n v="0"/>
    <n v="0"/>
    <n v="0"/>
    <n v="0"/>
    <n v="0"/>
    <n v="0"/>
    <n v="0"/>
    <n v="1.3158364081008358"/>
    <n v="1.3158364081008358"/>
    <n v="0"/>
    <n v="4.2358311003814299E-2"/>
    <m/>
    <n v="0"/>
    <n v="0"/>
    <n v="0"/>
    <n v="0"/>
    <n v="0"/>
    <x v="0"/>
    <m/>
    <x v="6"/>
    <x v="3"/>
    <s v="No root cause"/>
    <s v="No root cause"/>
    <s v=""/>
    <s v="EST_052"/>
    <m/>
  </r>
  <r>
    <s v="Babylone-IHS"/>
    <s v="LIT_153"/>
    <s v="Douala"/>
    <s v="IHS"/>
    <s v="Grid-Gen"/>
    <s v="LITTORAL"/>
    <s v="Douala"/>
    <s v="ZTE"/>
    <n v="3.4990461800115877"/>
    <n v="0"/>
    <n v="0"/>
    <n v="0.30945644388513666"/>
    <n v="3.1827767362092043"/>
    <n v="0"/>
    <n v="0"/>
    <n v="0"/>
    <n v="0"/>
    <n v="0"/>
    <n v="0"/>
    <n v="6.2475209241138812"/>
    <n v="0"/>
    <n v="0"/>
    <n v="6.2475209241138812"/>
    <n v="0"/>
    <n v="0"/>
    <n v="0"/>
    <n v="0"/>
    <n v="0"/>
    <n v="0"/>
    <n v="0"/>
    <n v="0"/>
    <n v="3.7632015249705365E-2"/>
    <m/>
    <n v="0"/>
    <n v="0"/>
    <n v="0"/>
    <n v="0"/>
    <n v="0"/>
    <x v="0"/>
    <m/>
    <x v="6"/>
    <x v="3"/>
    <s v="No root cause"/>
    <s v="No root cause"/>
    <s v=""/>
    <s v="LIT_153"/>
    <m/>
  </r>
  <r>
    <s v="Youpwe"/>
    <s v="LIT_268"/>
    <s v="Douala"/>
    <s v="IHS"/>
    <s v="Grid-Gen"/>
    <s v="LITTORAL"/>
    <s v="Douala"/>
    <s v="ZTE"/>
    <n v="0"/>
    <n v="0"/>
    <n v="0"/>
    <n v="0"/>
    <n v="0.13602814232677882"/>
    <n v="0"/>
    <n v="0"/>
    <n v="0"/>
    <n v="0"/>
    <n v="0"/>
    <n v="0"/>
    <n v="0"/>
    <n v="0"/>
    <n v="0"/>
    <n v="0"/>
    <n v="0.12933998795775539"/>
    <n v="0"/>
    <n v="0"/>
    <n v="0"/>
    <n v="0"/>
    <n v="0"/>
    <n v="0"/>
    <n v="0"/>
    <n v="3.7542839858118481E-2"/>
    <m/>
    <n v="0"/>
    <n v="0"/>
    <n v="0"/>
    <n v="0"/>
    <n v="0"/>
    <x v="0"/>
    <m/>
    <x v="6"/>
    <x v="3"/>
    <s v="No root cause"/>
    <s v="No root cause"/>
    <s v=""/>
    <s v="LIT_268"/>
    <m/>
  </r>
  <r>
    <s v="Nkapa"/>
    <s v="LIT_051"/>
    <s v="LITTORAL"/>
    <s v="IHS"/>
    <s v="Grid-Gen"/>
    <s v="LITTORAL"/>
    <s v="Nkapa"/>
    <s v="ZTE"/>
    <n v="0"/>
    <n v="0"/>
    <n v="0"/>
    <n v="0"/>
    <n v="3.2103140971312638E-4"/>
    <n v="0"/>
    <n v="0"/>
    <n v="0"/>
    <n v="0"/>
    <n v="0"/>
    <n v="0"/>
    <n v="0"/>
    <n v="0"/>
    <n v="0"/>
    <n v="0"/>
    <n v="0"/>
    <n v="0"/>
    <n v="0"/>
    <n v="3.6847271803739944E-2"/>
    <n v="0"/>
    <n v="3.6508405315709425E-2"/>
    <n v="3.6508405315709425E-2"/>
    <n v="0"/>
    <n v="3.7061292743548566E-2"/>
    <m/>
    <n v="0"/>
    <n v="0"/>
    <n v="0"/>
    <n v="0"/>
    <n v="0"/>
    <x v="0"/>
    <m/>
    <x v="6"/>
    <x v="3"/>
    <s v="No root cause"/>
    <s v="No root cause"/>
    <s v=""/>
    <s v="LIT_051"/>
    <m/>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0"/>
    <n v="1.0640967454464388E-3"/>
    <n v="1.9440235365961538E-3"/>
    <n v="0"/>
    <n v="7.8295993813368037E-3"/>
    <n v="2.4969109644354271E-3"/>
    <n v="0.16641911577962121"/>
    <n v="5.2131933921748239E-2"/>
    <n v="4.8511413023316864E-3"/>
    <n v="3.5491805851617861E-3"/>
    <n v="3.5491805851617861E-3"/>
    <n v="1.9440235365961538E-3"/>
    <n v="3.6330054532535461E-2"/>
    <m/>
    <n v="0"/>
    <n v="0"/>
    <n v="0"/>
    <n v="0"/>
    <n v="0"/>
    <x v="0"/>
    <m/>
    <x v="6"/>
    <x v="3"/>
    <s v="No root cause"/>
    <s v="No root cause"/>
    <s v=""/>
    <s v="NRD_055"/>
    <m/>
  </r>
  <r>
    <s v="EST_194_Z_Bertoua-Birpondo-II"/>
    <s v="EST_194"/>
    <s v="CENTRE"/>
    <s v="ESCO"/>
    <s v="Bad Grid + Solar + GE"/>
    <s v="EST"/>
    <s v="Bertoua"/>
    <s v="ZTE"/>
    <n v="0"/>
    <n v="0"/>
    <n v="0"/>
    <n v="0"/>
    <n v="0"/>
    <n v="0"/>
    <n v="0"/>
    <n v="0"/>
    <n v="0"/>
    <n v="4.726295754109917E-3"/>
    <n v="0"/>
    <n v="0"/>
    <n v="0"/>
    <n v="0"/>
    <n v="0"/>
    <n v="0"/>
    <n v="0"/>
    <n v="0"/>
    <n v="0"/>
    <n v="0"/>
    <n v="0"/>
    <n v="0"/>
    <n v="6.8950412775052455E-2"/>
    <n v="3.5366960303396776E-2"/>
    <m/>
    <n v="0"/>
    <n v="0"/>
    <n v="0"/>
    <n v="0"/>
    <n v="0"/>
    <x v="0"/>
    <m/>
    <x v="6"/>
    <x v="3"/>
    <s v="No root cause"/>
    <s v="No root cause"/>
    <s v=""/>
    <s v="EST_194"/>
    <m/>
  </r>
  <r>
    <s v="Bertoua-Bindia-IHS"/>
    <s v="EST_127"/>
    <s v="CENTRE"/>
    <s v="IHS"/>
    <s v="Grid-Gen"/>
    <s v="EST"/>
    <s v="Bertoua"/>
    <s v="ZTE"/>
    <n v="0"/>
    <n v="0"/>
    <n v="0"/>
    <n v="0"/>
    <n v="0"/>
    <n v="0"/>
    <n v="0"/>
    <n v="0"/>
    <n v="0"/>
    <n v="0"/>
    <n v="0"/>
    <n v="0"/>
    <n v="4.0542521680321197"/>
    <n v="0"/>
    <n v="0"/>
    <n v="0"/>
    <n v="0"/>
    <n v="1.2831447095450488"/>
    <n v="0"/>
    <n v="0"/>
    <n v="0"/>
    <n v="0"/>
    <n v="3.0989340330391255"/>
    <n v="3.1157881820491042E-2"/>
    <m/>
    <n v="0"/>
    <n v="0"/>
    <n v="0"/>
    <n v="0"/>
    <n v="0"/>
    <x v="0"/>
    <m/>
    <x v="6"/>
    <x v="3"/>
    <s v="No root cause"/>
    <s v="No root cause"/>
    <s v=""/>
    <s v="EST_127"/>
    <m/>
  </r>
  <r>
    <s v="Hilton"/>
    <s v="CTR_702"/>
    <s v="Yaounde"/>
    <s v="CAMUSAT"/>
    <s v="Good Grid no GE - 8h"/>
    <s v="CENTRE"/>
    <s v="Yaounde"/>
    <s v="ZTE"/>
    <n v="0"/>
    <n v="0"/>
    <n v="0"/>
    <n v="0"/>
    <n v="0.5815127285386924"/>
    <n v="0"/>
    <n v="0"/>
    <n v="2.3127281106516793"/>
    <n v="0"/>
    <n v="0"/>
    <n v="0"/>
    <n v="0"/>
    <n v="0"/>
    <n v="0"/>
    <n v="0"/>
    <n v="0"/>
    <n v="0"/>
    <n v="0"/>
    <n v="0"/>
    <n v="3.2994894887181311E-3"/>
    <n v="0"/>
    <n v="0"/>
    <n v="0"/>
    <n v="3.0355303296208159E-2"/>
    <m/>
    <n v="0"/>
    <n v="0"/>
    <n v="0"/>
    <n v="0"/>
    <n v="0"/>
    <x v="0"/>
    <m/>
    <x v="6"/>
    <x v="3"/>
    <s v="No root cause"/>
    <s v="No root cause"/>
    <s v=""/>
    <s v="CTR_702"/>
    <m/>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3.920150214163616E-2"/>
    <n v="1.8726832233265207E-3"/>
    <n v="0"/>
    <n v="3.9201502141636153E-2"/>
    <n v="0"/>
    <n v="0"/>
    <n v="0"/>
    <n v="0"/>
    <n v="0"/>
    <n v="0"/>
    <n v="0"/>
    <n v="0"/>
    <n v="2.916035304894225E-2"/>
    <m/>
    <n v="0"/>
    <n v="0"/>
    <n v="0"/>
    <n v="0"/>
    <n v="0"/>
    <x v="2"/>
    <m/>
    <x v="6"/>
    <x v="3"/>
    <s v="No root cause"/>
    <s v="No root cause"/>
    <s v=""/>
    <s v="NRO_093"/>
    <m/>
  </r>
  <r>
    <s v="EST_195_Z_Bertoua-Nyanganza"/>
    <s v="EST_195"/>
    <s v="CENTRE"/>
    <s v="ESCO"/>
    <s v="Hybrid Solar - S1"/>
    <s v="EST"/>
    <s v="Bertoua"/>
    <s v="ZTE"/>
    <n v="0"/>
    <n v="0"/>
    <n v="0"/>
    <n v="7.5061959062074628"/>
    <n v="0"/>
    <n v="0"/>
    <n v="0"/>
    <n v="0"/>
    <n v="0"/>
    <n v="5.7946169453219398E-2"/>
    <n v="0"/>
    <n v="0"/>
    <n v="0"/>
    <n v="0"/>
    <n v="0"/>
    <n v="0"/>
    <n v="0"/>
    <n v="0"/>
    <n v="0"/>
    <n v="0"/>
    <n v="1.1867461112395234"/>
    <n v="1.1867461112395234"/>
    <n v="0"/>
    <n v="2.8090248349899562E-2"/>
    <m/>
    <n v="0"/>
    <n v="0"/>
    <n v="0"/>
    <n v="0"/>
    <n v="0"/>
    <x v="0"/>
    <m/>
    <x v="6"/>
    <x v="3"/>
    <s v="No root cause"/>
    <s v="No root cause"/>
    <s v=""/>
    <s v="EST_195"/>
    <m/>
  </r>
  <r>
    <s v="Kouedjou-IHS"/>
    <s v="LIT_502"/>
    <s v="LITTORAL"/>
    <s v="IHS"/>
    <s v="Gen Only"/>
    <s v="LITTORAL"/>
    <s v="Kouedjou"/>
    <s v="NOKIA"/>
    <n v="0"/>
    <n v="0"/>
    <n v="0"/>
    <n v="0"/>
    <n v="0"/>
    <n v="0"/>
    <n v="0"/>
    <n v="0"/>
    <n v="0"/>
    <n v="0"/>
    <n v="0"/>
    <n v="0"/>
    <n v="0"/>
    <n v="0"/>
    <n v="0"/>
    <n v="0"/>
    <n v="0"/>
    <n v="0"/>
    <n v="0"/>
    <n v="0"/>
    <n v="0"/>
    <n v="0"/>
    <n v="7.0825340994926309E-2"/>
    <n v="2.7680877616278288E-2"/>
    <m/>
    <n v="0"/>
    <n v="0"/>
    <n v="0"/>
    <n v="0"/>
    <n v="0"/>
    <x v="0"/>
    <m/>
    <x v="6"/>
    <x v="3"/>
    <s v="No root cause"/>
    <s v="No root cause"/>
    <s v=""/>
    <s v="LIT_502"/>
    <m/>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3.7453664466530413E-3"/>
    <n v="3.4778402718922325E-3"/>
    <n v="0.44694706263394141"/>
    <n v="3.7453664466530413E-3"/>
    <n v="0"/>
    <n v="1.0701046990439218E-3"/>
    <n v="0.12769916075255469"/>
    <n v="1.1592800906308012E-3"/>
    <n v="0"/>
    <n v="0"/>
    <n v="0"/>
    <n v="0"/>
    <n v="2.0421164673418313E-2"/>
    <m/>
    <n v="0"/>
    <n v="0"/>
    <n v="0"/>
    <n v="0"/>
    <n v="0"/>
    <x v="2"/>
    <m/>
    <x v="6"/>
    <x v="3"/>
    <s v="No root cause"/>
    <s v="No root cause"/>
    <s v=""/>
    <s v="NRO_258"/>
    <m/>
  </r>
  <r>
    <s v="EST_201_Z_Bertoua-Qtier-Toungou"/>
    <s v="EST_201"/>
    <s v="CENTRE"/>
    <s v="ESCO"/>
    <s v="Hybrid Solar - S1"/>
    <s v="EST"/>
    <s v="Bertoua"/>
    <s v="ZTE"/>
    <n v="0"/>
    <n v="0"/>
    <n v="0"/>
    <n v="0.68887990000941646"/>
    <n v="0"/>
    <n v="0"/>
    <n v="0"/>
    <n v="0"/>
    <n v="0"/>
    <n v="0"/>
    <n v="0"/>
    <n v="0"/>
    <n v="0"/>
    <n v="0"/>
    <n v="0"/>
    <n v="0"/>
    <n v="0"/>
    <n v="0"/>
    <n v="0"/>
    <n v="0"/>
    <n v="0"/>
    <n v="0"/>
    <n v="0.44393293439830167"/>
    <n v="1.9511575679231848E-2"/>
    <m/>
    <n v="0"/>
    <n v="0"/>
    <n v="0"/>
    <n v="0"/>
    <n v="0"/>
    <x v="0"/>
    <m/>
    <x v="6"/>
    <x v="3"/>
    <s v="No root cause"/>
    <s v="No root cause"/>
    <s v=""/>
    <s v="EST_201"/>
    <m/>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7.0024619542109336"/>
    <n v="0"/>
    <n v="6.9201173976195172"/>
    <n v="7.0024619542109336"/>
    <n v="4.9331826625917077E-2"/>
    <n v="6.4687829057194862E-2"/>
    <n v="0.12976802983737265"/>
    <n v="0"/>
    <n v="7.8010632560289769E-2"/>
    <n v="0.64393550264957922"/>
    <n v="0.64393550264957922"/>
    <n v="1.0291018539920611"/>
    <n v="1.920837934783547E-2"/>
    <m/>
    <n v="0"/>
    <n v="0"/>
    <n v="0"/>
    <n v="0"/>
    <n v="0"/>
    <x v="2"/>
    <m/>
    <x v="6"/>
    <x v="3"/>
    <s v="No root cause"/>
    <s v="No root cause"/>
    <s v=""/>
    <s v="NRO_091"/>
    <m/>
  </r>
  <r>
    <s v="Doumo-IHS-VSAT"/>
    <s v="NRD_152"/>
    <s v="EXTREME-NORD"/>
    <s v="IHS"/>
    <s v="Gen Only"/>
    <s v="NORD"/>
    <s v="Doumo"/>
    <s v="NOKIA"/>
    <n v="0"/>
    <n v="0.35019604248022884"/>
    <n v="0.37284867828159707"/>
    <n v="2.6259743413051099E-2"/>
    <n v="2.4203692074391877E-2"/>
    <n v="0"/>
    <n v="0.24411100762063639"/>
    <n v="7.5027838323003145E-3"/>
    <n v="2.4726722678085889E-2"/>
    <n v="0"/>
    <n v="0"/>
    <n v="0.65570665433906061"/>
    <n v="0.44315120563329574"/>
    <n v="0.87481059146826923"/>
    <n v="0.65570665433906061"/>
    <n v="0"/>
    <n v="0"/>
    <n v="0"/>
    <n v="0"/>
    <n v="0.10207015321045679"/>
    <n v="0"/>
    <n v="0"/>
    <n v="0"/>
    <n v="1.9119203956248412E-2"/>
    <m/>
    <n v="0"/>
    <n v="0"/>
    <n v="0"/>
    <n v="0"/>
    <n v="0"/>
    <x v="0"/>
    <m/>
    <x v="1"/>
    <x v="0"/>
    <s v="Defaut GE &amp; Power Cabinet"/>
    <s v="PASSIVE"/>
    <s v="(05-10-2026 ticket): INC-20260510-00015445...Grid Outage"/>
    <s v="NRD_152"/>
    <m/>
  </r>
  <r>
    <s v="Shell-Newbell"/>
    <s v="LIT_053"/>
    <s v="Douala"/>
    <s v="IHS"/>
    <s v="Grid-Gen"/>
    <s v="LITTORAL"/>
    <s v="Douala"/>
    <s v="ZTE"/>
    <n v="0"/>
    <n v="0"/>
    <n v="0"/>
    <n v="0"/>
    <n v="0"/>
    <n v="0"/>
    <n v="0"/>
    <n v="0"/>
    <n v="0"/>
    <n v="0"/>
    <n v="0"/>
    <n v="0"/>
    <n v="0"/>
    <n v="0"/>
    <n v="0"/>
    <n v="0"/>
    <n v="0"/>
    <n v="0"/>
    <n v="0"/>
    <n v="0"/>
    <m/>
    <n v="0"/>
    <n v="0"/>
    <n v="1.8887347938122481E-2"/>
    <m/>
    <n v="0"/>
    <n v="0"/>
    <n v="0"/>
    <n v="0"/>
    <n v="0"/>
    <x v="0"/>
    <m/>
    <x v="6"/>
    <x v="3"/>
    <s v="No root cause"/>
    <s v="No root cause"/>
    <s v=""/>
    <s v="LIT_053"/>
    <m/>
  </r>
  <r>
    <s v="Ondoa-Otoa-IHS"/>
    <s v="CTR_622"/>
    <s v="Yaounde"/>
    <s v="IHS"/>
    <s v="Grid-Gen"/>
    <s v="CENTRE"/>
    <s v="Yaounde"/>
    <s v="ZTE"/>
    <n v="0"/>
    <n v="0"/>
    <n v="5.2345954861557201E-2"/>
    <n v="0"/>
    <n v="0"/>
    <n v="0"/>
    <n v="0"/>
    <n v="7.7031130059098318"/>
    <n v="26.153126988611234"/>
    <n v="0"/>
    <n v="0.31632294903733421"/>
    <n v="0"/>
    <n v="0.23157065687306846"/>
    <n v="0"/>
    <n v="0"/>
    <n v="0"/>
    <n v="1.8132567423730062"/>
    <n v="0"/>
    <n v="0"/>
    <n v="0"/>
    <n v="0.30510468477569153"/>
    <n v="0.30510468477569153"/>
    <n v="0"/>
    <n v="1.8691162076631494E-2"/>
    <m/>
    <n v="0"/>
    <n v="0"/>
    <n v="0"/>
    <n v="0"/>
    <n v="0"/>
    <x v="0"/>
    <m/>
    <x v="6"/>
    <x v="3"/>
    <s v="No root cause"/>
    <s v="No root cause"/>
    <s v=""/>
    <s v="CTR_622"/>
    <m/>
  </r>
  <r>
    <s v="Song-Bong"/>
    <s v="CTR_311"/>
    <s v="CENTRE"/>
    <s v="IHS"/>
    <s v="Solar-Gen"/>
    <s v="CENTRE"/>
    <s v="Song-Bong"/>
    <s v="NOKIA"/>
    <n v="2.1281934908928771E-3"/>
    <n v="0"/>
    <n v="0"/>
    <n v="0"/>
    <n v="0"/>
    <n v="0"/>
    <n v="0.866668152279646"/>
    <n v="0"/>
    <n v="0.44487279086717141"/>
    <n v="0"/>
    <n v="0"/>
    <n v="2.051034006500451E-3"/>
    <n v="0.26193866114277026"/>
    <n v="3.8089663359329746"/>
    <n v="2.0510340065004505E-3"/>
    <n v="0"/>
    <n v="0"/>
    <n v="0"/>
    <n v="0"/>
    <n v="0"/>
    <n v="0"/>
    <n v="0"/>
    <n v="0"/>
    <n v="1.8494976215139649E-2"/>
    <m/>
    <n v="0"/>
    <n v="0"/>
    <n v="0"/>
    <n v="0"/>
    <n v="0"/>
    <x v="0"/>
    <m/>
    <x v="6"/>
    <x v="3"/>
    <s v="No root cause"/>
    <s v="No root cause"/>
    <s v=""/>
    <s v="CTR_311"/>
    <m/>
  </r>
  <r>
    <s v="Yde-M-Central"/>
    <s v="CTR_244"/>
    <s v="Yaounde"/>
    <s v="IHS"/>
    <s v="GridOnly"/>
    <s v="CENTRE"/>
    <s v="Yaounde"/>
    <s v="ZTE"/>
    <n v="0"/>
    <n v="0"/>
    <n v="0.35597032813690493"/>
    <n v="0"/>
    <n v="0"/>
    <n v="0"/>
    <n v="0"/>
    <n v="0"/>
    <n v="0"/>
    <n v="0"/>
    <n v="0"/>
    <n v="0"/>
    <n v="0"/>
    <n v="0"/>
    <n v="0"/>
    <n v="0"/>
    <n v="0"/>
    <n v="0"/>
    <n v="0"/>
    <n v="0"/>
    <n v="0"/>
    <n v="0"/>
    <n v="0"/>
    <n v="1.8191779883743892E-2"/>
    <m/>
    <n v="0"/>
    <n v="0"/>
    <n v="0"/>
    <n v="0"/>
    <n v="0"/>
    <x v="0"/>
    <m/>
    <x v="6"/>
    <x v="3"/>
    <s v="No root cause"/>
    <s v="No root cause"/>
    <s v=""/>
    <s v="CTR_244"/>
    <m/>
  </r>
  <r>
    <s v="Bertoua-Lycee-Technique"/>
    <s v="EST_131"/>
    <s v="CENTRE"/>
    <s v="CAMUSAT"/>
    <s v="Bad Grid + GE"/>
    <s v="EST"/>
    <s v="Bertoua"/>
    <s v="ZTE"/>
    <n v="0"/>
    <n v="0"/>
    <n v="0"/>
    <n v="0"/>
    <n v="0"/>
    <n v="0"/>
    <n v="0"/>
    <n v="0"/>
    <n v="0"/>
    <n v="5.1650386807178636E-2"/>
    <n v="0"/>
    <n v="0"/>
    <n v="0"/>
    <n v="0"/>
    <n v="0"/>
    <n v="0"/>
    <n v="0"/>
    <n v="0"/>
    <n v="0"/>
    <n v="0"/>
    <n v="0.34535845653805436"/>
    <n v="0.34535845653805436"/>
    <n v="2.9135740640864296"/>
    <n v="1.7068169949748125E-2"/>
    <m/>
    <n v="0"/>
    <n v="0"/>
    <n v="0"/>
    <n v="0"/>
    <n v="0"/>
    <x v="0"/>
    <m/>
    <x v="6"/>
    <x v="3"/>
    <s v="No root cause"/>
    <s v="No root cause"/>
    <s v=""/>
    <s v="EST_131"/>
    <m/>
  </r>
  <r>
    <s v="Imm-Olympique"/>
    <s v="CTR_377"/>
    <s v="Yaounde"/>
    <s v="IHS"/>
    <s v="Grid-Gen"/>
    <s v="CENTRE"/>
    <s v="Yaounde"/>
    <s v="ZTE"/>
    <n v="0"/>
    <n v="0"/>
    <n v="0"/>
    <n v="0"/>
    <n v="0"/>
    <n v="0"/>
    <n v="0"/>
    <n v="0"/>
    <n v="0"/>
    <n v="0"/>
    <n v="0"/>
    <n v="0"/>
    <n v="0"/>
    <n v="0"/>
    <n v="0"/>
    <n v="0"/>
    <n v="0"/>
    <n v="0"/>
    <n v="0"/>
    <n v="0"/>
    <n v="0"/>
    <n v="0"/>
    <n v="0"/>
    <n v="1.681847885330421E-2"/>
    <m/>
    <n v="0"/>
    <n v="0"/>
    <n v="0"/>
    <n v="0"/>
    <n v="0"/>
    <x v="0"/>
    <m/>
    <x v="6"/>
    <x v="3"/>
    <s v="No root cause"/>
    <s v="No root cause"/>
    <s v=""/>
    <s v="CTR_377"/>
    <m/>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0"/>
    <n v="7.2502862994825151E-3"/>
    <n v="9.5417668998068125E-3"/>
    <n v="0"/>
    <n v="9.6844475263459795E-3"/>
    <n v="1.7835078317395908E-3"/>
    <n v="0.240648711736623"/>
    <n v="3.4332525760987116E-2"/>
    <n v="4.2804187961750177E-3"/>
    <n v="2.3363952595788638E-3"/>
    <n v="2.3363952595788638E-3"/>
    <n v="9.8092930745677484E-4"/>
    <n v="1.5141981491469126E-2"/>
    <m/>
    <n v="0"/>
    <n v="0"/>
    <n v="0"/>
    <n v="0"/>
    <n v="0"/>
    <x v="2"/>
    <m/>
    <x v="6"/>
    <x v="3"/>
    <s v="No root cause"/>
    <s v="No root cause"/>
    <s v=""/>
    <s v="NRO_231"/>
    <m/>
  </r>
  <r>
    <s v="Nodal"/>
    <s v="CTR_009"/>
    <s v="Yaounde"/>
    <s v="CAMUSAT"/>
    <s v="Good Grid + GE"/>
    <s v="CENTRE"/>
    <s v="Yaounde"/>
    <s v="ZTE"/>
    <n v="0"/>
    <n v="0"/>
    <n v="0"/>
    <n v="0"/>
    <n v="0"/>
    <n v="0"/>
    <n v="0"/>
    <n v="0"/>
    <n v="0"/>
    <n v="0"/>
    <n v="0"/>
    <n v="0"/>
    <n v="0"/>
    <n v="0"/>
    <n v="0"/>
    <n v="0"/>
    <n v="0"/>
    <n v="0"/>
    <n v="0"/>
    <n v="0"/>
    <n v="0"/>
    <n v="0"/>
    <n v="0"/>
    <n v="1.3465484129633812E-2"/>
    <m/>
    <n v="0"/>
    <n v="0"/>
    <n v="0"/>
    <n v="0"/>
    <n v="0"/>
    <x v="0"/>
    <m/>
    <x v="6"/>
    <x v="3"/>
    <s v="No root cause"/>
    <s v="No root cause"/>
    <s v=""/>
    <s v="CTR_009"/>
    <m/>
  </r>
  <r>
    <s v="Mercure"/>
    <s v="CTR_014"/>
    <s v="Yaounde"/>
    <s v="IHS"/>
    <s v="Grid-Gen (LL)"/>
    <s v="CENTRE"/>
    <s v="Yaounde"/>
    <s v="ZTE"/>
    <n v="0"/>
    <n v="0"/>
    <n v="0"/>
    <n v="0"/>
    <n v="0"/>
    <n v="0"/>
    <n v="0"/>
    <n v="0"/>
    <n v="0"/>
    <n v="0"/>
    <n v="0"/>
    <n v="0"/>
    <n v="0"/>
    <n v="0"/>
    <n v="0"/>
    <n v="0"/>
    <n v="0"/>
    <n v="0"/>
    <n v="0"/>
    <n v="0"/>
    <n v="0"/>
    <n v="0"/>
    <n v="0"/>
    <n v="1.3197957954873012E-2"/>
    <m/>
    <n v="0"/>
    <n v="0"/>
    <n v="0"/>
    <n v="0"/>
    <n v="0"/>
    <x v="0"/>
    <m/>
    <x v="6"/>
    <x v="3"/>
    <s v="No root cause"/>
    <s v="No root cause"/>
    <s v=""/>
    <s v="CTR_014"/>
    <m/>
  </r>
  <r>
    <s v="Ancien-Aeroport"/>
    <s v="LIT_055"/>
    <s v="Douala"/>
    <s v="IHS"/>
    <s v="Grid-Gen"/>
    <s v="LITTORAL"/>
    <s v="Douala"/>
    <s v="ZTE"/>
    <n v="0"/>
    <n v="0"/>
    <n v="0"/>
    <n v="0"/>
    <n v="7.488949385474554E-2"/>
    <n v="0"/>
    <n v="0"/>
    <n v="0"/>
    <n v="0"/>
    <n v="0"/>
    <n v="0"/>
    <n v="0"/>
    <n v="0"/>
    <n v="0"/>
    <n v="0"/>
    <n v="4.6032337137198578E-2"/>
    <n v="0"/>
    <n v="0"/>
    <n v="0"/>
    <n v="0"/>
    <n v="0"/>
    <n v="0"/>
    <n v="0"/>
    <n v="1.3162287798238182E-2"/>
    <m/>
    <n v="0"/>
    <n v="0"/>
    <n v="0"/>
    <n v="0"/>
    <n v="0"/>
    <x v="0"/>
    <m/>
    <x v="6"/>
    <x v="3"/>
    <s v="No root cause"/>
    <s v="No root cause"/>
    <s v=""/>
    <s v="LIT_055"/>
    <m/>
  </r>
  <r>
    <s v="Montee-Anne-Rouge"/>
    <s v="CTR_373"/>
    <s v="Yaounde"/>
    <s v="IHS"/>
    <s v="GridOnly"/>
    <s v="CENTRE"/>
    <s v="Yaounde"/>
    <s v="ZTE"/>
    <n v="0"/>
    <n v="0"/>
    <n v="0"/>
    <n v="0"/>
    <n v="0"/>
    <n v="0"/>
    <n v="0"/>
    <n v="0"/>
    <n v="0"/>
    <n v="0"/>
    <n v="0"/>
    <n v="0"/>
    <n v="2.2033277402527736"/>
    <n v="0"/>
    <n v="0"/>
    <n v="0"/>
    <n v="0"/>
    <n v="0"/>
    <n v="0"/>
    <n v="0"/>
    <n v="0"/>
    <n v="0"/>
    <n v="0"/>
    <n v="1.3019607171699081E-2"/>
    <m/>
    <n v="0"/>
    <n v="0"/>
    <n v="0"/>
    <n v="0"/>
    <n v="0"/>
    <x v="0"/>
    <m/>
    <x v="6"/>
    <x v="3"/>
    <s v="No root cause"/>
    <s v="No root cause"/>
    <s v=""/>
    <s v="CTR_373"/>
    <m/>
  </r>
  <r>
    <s v="Bafang-Chefferie"/>
    <s v="OST_099"/>
    <s v="OUEST"/>
    <s v="IHS"/>
    <s v="Grid-Gen"/>
    <s v="OUEST"/>
    <s v="Bafang"/>
    <s v="Huawei"/>
    <n v="0"/>
    <n v="0"/>
    <n v="0"/>
    <n v="0"/>
    <n v="0"/>
    <n v="0"/>
    <n v="0"/>
    <n v="0"/>
    <n v="0"/>
    <n v="0"/>
    <n v="0"/>
    <n v="0"/>
    <n v="0"/>
    <n v="2.675261747609386E-4"/>
    <n v="0"/>
    <n v="0"/>
    <n v="0"/>
    <n v="1.0363072256322892"/>
    <n v="1.2777050106582428"/>
    <n v="0.43027126440717628"/>
    <n v="1.1414450123133382E-2"/>
    <n v="1.1414450123133382E-2"/>
    <n v="9.6309422913937893E-3"/>
    <n v="1.1414450123133382E-2"/>
    <m/>
    <n v="0"/>
    <n v="0"/>
    <n v="0"/>
    <n v="0"/>
    <n v="0"/>
    <x v="0"/>
    <m/>
    <x v="6"/>
    <x v="3"/>
    <s v="No root cause"/>
    <s v="No root cause"/>
    <s v=""/>
    <s v="OST_099"/>
    <m/>
  </r>
  <r>
    <s v="Elig-Essono"/>
    <s v="CTR_047"/>
    <s v="Yaounde"/>
    <s v="IHS"/>
    <s v="GridOnly"/>
    <s v="CENTRE"/>
    <s v="Yaounde"/>
    <s v="ZTE"/>
    <n v="0"/>
    <n v="0"/>
    <n v="0"/>
    <n v="0"/>
    <n v="0"/>
    <n v="0"/>
    <n v="0"/>
    <n v="0"/>
    <n v="0"/>
    <n v="0"/>
    <n v="0"/>
    <n v="0"/>
    <n v="0"/>
    <n v="0"/>
    <n v="0"/>
    <n v="0"/>
    <n v="0"/>
    <n v="0"/>
    <n v="0"/>
    <n v="0"/>
    <n v="0"/>
    <n v="0"/>
    <n v="0"/>
    <n v="1.039785065904188E-2"/>
    <m/>
    <n v="0"/>
    <n v="0"/>
    <n v="0"/>
    <n v="0"/>
    <n v="0"/>
    <x v="0"/>
    <m/>
    <x v="6"/>
    <x v="3"/>
    <s v="No root cause"/>
    <s v="No root cause"/>
    <s v=""/>
    <s v="CTR_047"/>
    <m/>
  </r>
  <r>
    <s v="Kouba-MTN-IHS"/>
    <s v="EST_094"/>
    <s v="CENTRE"/>
    <s v="IHS"/>
    <s v="Hybrid-Gen"/>
    <s v="EST"/>
    <s v="Kouba"/>
    <s v="NOKIA"/>
    <n v="2.6752617476098045E-4"/>
    <n v="0"/>
    <n v="0"/>
    <n v="0"/>
    <n v="0"/>
    <n v="0"/>
    <n v="0"/>
    <n v="0"/>
    <n v="0"/>
    <n v="0"/>
    <n v="0"/>
    <n v="0.27308521885465337"/>
    <n v="0"/>
    <n v="1.0084754508667519"/>
    <n v="0.27308521885465337"/>
    <n v="0"/>
    <n v="0"/>
    <n v="0"/>
    <n v="5.3005852759301142E-2"/>
    <n v="0"/>
    <n v="0"/>
    <n v="0"/>
    <n v="0.46726121683745575"/>
    <n v="9.8092930745676005E-3"/>
    <m/>
    <n v="0"/>
    <n v="0"/>
    <n v="0"/>
    <n v="0"/>
    <n v="0"/>
    <x v="0"/>
    <m/>
    <x v="6"/>
    <x v="3"/>
    <s v="No root cause"/>
    <s v="No root cause"/>
    <s v=""/>
    <s v="EST_094"/>
    <m/>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0"/>
    <n v="6.3501704990375886E-3"/>
    <n v="9.9174339149505457E-3"/>
    <n v="0"/>
    <n v="3.2321342733439243E-2"/>
    <n v="8.0267143144544251E-3"/>
    <n v="0.26986981987610725"/>
    <n v="0.11354524136117877"/>
    <n v="5.4939009254776393E-3"/>
    <n v="1.8693577662858795E-2"/>
    <n v="1.8693577662858795E-2"/>
    <n v="6.7960629414996936E-3"/>
    <n v="8.1158742215141962E-3"/>
    <m/>
    <n v="0"/>
    <n v="0"/>
    <n v="0"/>
    <n v="0"/>
    <n v="0"/>
    <x v="0"/>
    <m/>
    <x v="6"/>
    <x v="3"/>
    <s v="No root cause"/>
    <s v="No root cause"/>
    <s v=""/>
    <s v="ADM_133"/>
    <m/>
  </r>
  <r>
    <s v="Mini_SS_AFD"/>
    <s v="CTR_737"/>
    <s v="Yaounde"/>
    <s v="CAMUSAT"/>
    <s v="Good Grid no GE - 8h"/>
    <s v="CENTRE"/>
    <s v="Yaounde"/>
    <s v="ZTE"/>
    <n v="0"/>
    <n v="0"/>
    <n v="0"/>
    <n v="0"/>
    <n v="0"/>
    <n v="0"/>
    <n v="0"/>
    <n v="0"/>
    <n v="0"/>
    <n v="0"/>
    <n v="0"/>
    <n v="0"/>
    <n v="3.3119740435404242E-2"/>
    <n v="4.9759868505534655E-2"/>
    <n v="0"/>
    <n v="6.4616488743925435E-2"/>
    <n v="8.987095964135805E-2"/>
    <n v="0"/>
    <n v="0"/>
    <n v="0"/>
    <n v="0"/>
    <n v="0"/>
    <n v="0"/>
    <n v="5.6002145916623919E-3"/>
    <m/>
    <n v="0"/>
    <n v="0"/>
    <n v="0"/>
    <n v="0"/>
    <n v="0"/>
    <x v="0"/>
    <m/>
    <x v="6"/>
    <x v="3"/>
    <s v="No root cause"/>
    <s v="No root cause"/>
    <s v=""/>
    <s v="CTR_737"/>
    <m/>
  </r>
  <r>
    <s v="EXN_360_H_Maroua-Cge-Protestant"/>
    <s v="EXN_360"/>
    <s v="Maroua"/>
    <s v="ESCO"/>
    <s v="Hybrid Solar - S1"/>
    <s v="EXN"/>
    <s v="Maroua"/>
    <s v="Huawei"/>
    <n v="0.47717752038192751"/>
    <n v="0.7969426395345186"/>
    <n v="0"/>
    <n v="2.229188603812998"/>
    <n v="0.23453127987375622"/>
    <n v="0"/>
    <n v="0"/>
    <n v="0"/>
    <n v="0"/>
    <n v="0"/>
    <n v="0"/>
    <n v="0"/>
    <n v="7.1982376089009883E-2"/>
    <s v=""/>
    <n v="0"/>
    <n v="0.122848019450223"/>
    <n v="0"/>
    <n v="1.0861562695294109E-2"/>
    <n v="0"/>
    <n v="6.9378454654670076E-3"/>
    <n v="3.7810366032879322E-2"/>
    <n v="3.7810366032879322E-2"/>
    <n v="0"/>
    <n v="5.6002145916623138E-3"/>
    <m/>
    <n v="0"/>
    <n v="0"/>
    <n v="0"/>
    <n v="0"/>
    <n v="0"/>
    <x v="0"/>
    <m/>
    <x v="6"/>
    <x v="3"/>
    <s v="No root cause"/>
    <s v="No root cause"/>
    <s v=""/>
    <s v="EXN_360"/>
    <m/>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0"/>
    <n v="4.7976360673794996E-3"/>
    <n v="5.1721727120448129E-3"/>
    <n v="0"/>
    <n v="2.2347353131697074E-2"/>
    <n v="4.9938219288708533E-3"/>
    <n v="0.12939349319270732"/>
    <n v="5.4807195669357628E-2"/>
    <n v="1.0843727616976714E-2"/>
    <n v="9.7201176829807695E-3"/>
    <n v="9.7201176829807695E-3"/>
    <n v="2.2115497113570923E-3"/>
    <n v="4.9938219288708542E-3"/>
    <m/>
    <n v="0"/>
    <n v="0"/>
    <n v="0"/>
    <n v="0"/>
    <n v="0"/>
    <x v="0"/>
    <m/>
    <x v="6"/>
    <x v="3"/>
    <s v="No root cause"/>
    <s v="No root cause"/>
    <s v=""/>
    <s v="EST_042"/>
    <m/>
  </r>
  <r>
    <s v="SFID-Ndeng-MTN-IHS"/>
    <s v="EST_102"/>
    <s v="CENTRE"/>
    <s v="IHS"/>
    <s v="Hybrid-Gen"/>
    <s v="EST"/>
    <s v="Deng"/>
    <s v="NOKIA"/>
    <n v="5.8855758447406642E-3"/>
    <n v="0"/>
    <n v="0"/>
    <n v="0"/>
    <n v="1.7060679216854582"/>
    <n v="6.857177406237426"/>
    <n v="0"/>
    <n v="0"/>
    <n v="0"/>
    <n v="0"/>
    <n v="0"/>
    <n v="0"/>
    <n v="0"/>
    <n v="0.54951659803728536"/>
    <n v="0"/>
    <n v="0"/>
    <n v="0"/>
    <n v="0"/>
    <n v="0"/>
    <n v="0"/>
    <n v="0.38563006337873418"/>
    <n v="0.38563006337873418"/>
    <n v="4.2044043835876019E-3"/>
    <n v="4.4517917512415508E-3"/>
    <m/>
    <n v="0"/>
    <n v="0"/>
    <n v="0"/>
    <n v="0"/>
    <n v="0"/>
    <x v="0"/>
    <m/>
    <x v="6"/>
    <x v="3"/>
    <s v="No root cause"/>
    <s v="No root cause"/>
    <s v=""/>
    <s v="EST_102"/>
    <m/>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5.9747512363276288E-3"/>
    <n v="7.2321242577040395E-2"/>
    <n v="4.0128926214140796E-3"/>
    <n v="5.9747512363276288E-3"/>
    <n v="1.781724323907851E-2"/>
    <n v="1.5659198762673607E-2"/>
    <n v="0.13436948004326077"/>
    <n v="5.3344719247331154E-2"/>
    <n v="2.4077355728484473E-3"/>
    <n v="2.2757559932997176E-2"/>
    <n v="2.2757559932997176E-2"/>
    <n v="5.3683585735361684E-3"/>
    <n v="3.9237172298270994E-3"/>
    <m/>
    <n v="0"/>
    <n v="0"/>
    <n v="0"/>
    <n v="0"/>
    <n v="0"/>
    <x v="0"/>
    <m/>
    <x v="6"/>
    <x v="3"/>
    <s v="No root cause"/>
    <s v="No root cause"/>
    <s v=""/>
    <s v="LIT_180"/>
    <m/>
  </r>
  <r>
    <s v="Kambolepi-IHS"/>
    <s v="EST_028"/>
    <s v="CENTRE"/>
    <s v="IHS"/>
    <s v="Solar-Gen"/>
    <s v="EST"/>
    <s v="Kambolepi"/>
    <s v="NOKIA"/>
    <n v="1.3376308738046931E-3"/>
    <n v="0"/>
    <n v="0"/>
    <n v="0"/>
    <n v="0"/>
    <n v="0"/>
    <n v="0.31890903539335619"/>
    <n v="0"/>
    <n v="0"/>
    <n v="0"/>
    <n v="0"/>
    <n v="0"/>
    <n v="0"/>
    <n v="0"/>
    <n v="0"/>
    <n v="0.75690288871196476"/>
    <n v="3.5991188044504789E-2"/>
    <n v="0"/>
    <n v="0"/>
    <n v="1.279595528959887"/>
    <n v="0.39340823622239324"/>
    <n v="0.39340823622239324"/>
    <n v="2.4309211746610715E-2"/>
    <n v="3.6561910550661617E-3"/>
    <m/>
    <n v="0"/>
    <n v="0"/>
    <n v="0"/>
    <n v="0"/>
    <n v="0"/>
    <x v="0"/>
    <m/>
    <x v="6"/>
    <x v="3"/>
    <s v="No root cause"/>
    <s v="No root cause"/>
    <s v=""/>
    <s v="EST_028"/>
    <m/>
  </r>
  <r>
    <s v="Bertoua-Crtv"/>
    <s v="EST_004"/>
    <s v="CENTRE"/>
    <s v="CAMUSAT"/>
    <s v="Good Grid + GE"/>
    <s v="EST"/>
    <s v="Bertoua"/>
    <s v="ZTE"/>
    <n v="0"/>
    <n v="0"/>
    <n v="0"/>
    <n v="0"/>
    <n v="0"/>
    <n v="0"/>
    <n v="0"/>
    <n v="0"/>
    <n v="0"/>
    <n v="4.761965910744707E-3"/>
    <n v="0"/>
    <n v="0"/>
    <n v="0"/>
    <n v="0"/>
    <n v="0"/>
    <n v="0"/>
    <n v="0"/>
    <n v="0"/>
    <n v="0"/>
    <n v="0"/>
    <n v="0"/>
    <n v="0"/>
    <n v="6.2779475677233423E-2"/>
    <n v="3.2638193320827756E-3"/>
    <m/>
    <n v="0"/>
    <n v="0"/>
    <n v="0"/>
    <n v="0"/>
    <n v="0"/>
    <x v="0"/>
    <m/>
    <x v="6"/>
    <x v="3"/>
    <s v="No root cause"/>
    <s v="No root cause"/>
    <s v=""/>
    <s v="EST_004"/>
    <m/>
  </r>
  <r>
    <s v="CTR_702_Z_Hilton-Indoor-8F"/>
    <s v="CTR_702_indoor_8F"/>
    <s v="Yaounde"/>
    <e v="#N/A"/>
    <e v="#N/A"/>
    <s v="CTR"/>
    <s v="Yaounde"/>
    <s v="ZTE"/>
    <n v="0"/>
    <n v="0"/>
    <n v="0"/>
    <n v="0"/>
    <n v="6.2850815990503309E-2"/>
    <n v="0"/>
    <n v="0"/>
    <n v="0.25313326655880014"/>
    <n v="0"/>
    <n v="0"/>
    <n v="0"/>
    <n v="0"/>
    <n v="0"/>
    <s v=""/>
    <n v="0"/>
    <n v="0"/>
    <n v="0"/>
    <n v="0"/>
    <n v="0"/>
    <n v="0"/>
    <n v="0"/>
    <n v="0"/>
    <n v="0"/>
    <n v="2.5860863560224117E-3"/>
    <m/>
    <n v="0"/>
    <n v="0"/>
    <n v="0"/>
    <n v="0"/>
    <n v="0"/>
    <x v="0"/>
    <m/>
    <x v="6"/>
    <x v="3"/>
    <s v="No root cause"/>
    <s v="No root cause"/>
    <s v=""/>
    <s v="CTR_702_indoor_8F"/>
    <m/>
  </r>
  <r>
    <s v="Oyack-IHS"/>
    <s v="LIT_368"/>
    <s v="Douala"/>
    <s v="IHS"/>
    <s v="Grid-Gen"/>
    <s v="LITTORAL"/>
    <s v="Douala"/>
    <s v="ZTE"/>
    <n v="0"/>
    <n v="0"/>
    <n v="9.4882616648546469E-2"/>
    <n v="0"/>
    <n v="0"/>
    <n v="0"/>
    <n v="0"/>
    <n v="2.7735151940599208"/>
    <n v="3.3368183076365527"/>
    <n v="0"/>
    <n v="0.24860315666618152"/>
    <n v="0"/>
    <n v="0"/>
    <n v="0"/>
    <n v="0"/>
    <n v="0"/>
    <n v="0"/>
    <n v="0"/>
    <n v="0"/>
    <n v="0"/>
    <n v="0"/>
    <n v="0"/>
    <n v="2.9499219536972522E-2"/>
    <n v="2.56825127770507E-3"/>
    <m/>
    <n v="0"/>
    <n v="0"/>
    <n v="0"/>
    <n v="0"/>
    <n v="0"/>
    <x v="0"/>
    <m/>
    <x v="6"/>
    <x v="3"/>
    <s v="No root cause"/>
    <s v="No root cause"/>
    <s v=""/>
    <s v="LIT_368"/>
    <m/>
  </r>
  <r>
    <s v="Tete-d-elephant-Camrail"/>
    <s v="EST_104"/>
    <s v="CENTRE"/>
    <s v="CAMUSAT"/>
    <s v="Hybrid Solar - S3"/>
    <s v="EST"/>
    <s v="Tete-d-elephant"/>
    <s v="NOKIA"/>
    <n v="4.3695941877618816E-3"/>
    <n v="0"/>
    <n v="5.8588232272645639E-2"/>
    <n v="0"/>
    <n v="1.0451355893993923E-2"/>
    <n v="0"/>
    <n v="0"/>
    <n v="1.6051570485658829E-3"/>
    <n v="0"/>
    <n v="0"/>
    <n v="0.76475032317161906"/>
    <n v="3.176427448328191E-2"/>
    <n v="0"/>
    <n v="0"/>
    <n v="3.176427448328191E-2"/>
    <n v="6.5989789774367254E-3"/>
    <n v="1.6943324401527619E-3"/>
    <n v="1.081929355968188"/>
    <n v="8.443126075455222E-2"/>
    <n v="3.6009023122822378E-2"/>
    <n v="0"/>
    <n v="0"/>
    <n v="1.6943324401527621E-3"/>
    <n v="2.4077355728484816E-3"/>
    <m/>
    <n v="0"/>
    <n v="0"/>
    <n v="0"/>
    <n v="0"/>
    <n v="0"/>
    <x v="0"/>
    <m/>
    <x v="6"/>
    <x v="3"/>
    <s v="No root cause"/>
    <s v="No root cause"/>
    <s v=""/>
    <s v="EST_104"/>
    <m/>
  </r>
  <r>
    <s v="Deng-Deng-IHS"/>
    <s v="EST_093"/>
    <s v="CENTRE"/>
    <s v="IHS"/>
    <s v="Hybrid-Gen"/>
    <s v="EST"/>
    <s v="Deng-Deng"/>
    <s v="NOKIA"/>
    <n v="5.2452965331461446E-2"/>
    <n v="0"/>
    <n v="1.5159816569788325E-3"/>
    <n v="0"/>
    <n v="0"/>
    <n v="0"/>
    <n v="1.7728067847491646E-2"/>
    <n v="0"/>
    <n v="0"/>
    <n v="0"/>
    <n v="0.96603701706174927"/>
    <n v="6.695288400350427E-2"/>
    <n v="3.8345418382400923E-3"/>
    <n v="1.4268062653917818E-3"/>
    <n v="6.695288400350427E-2"/>
    <n v="0"/>
    <n v="1.7977758943935E-2"/>
    <n v="1.7835078317396415E-3"/>
    <n v="7.4907328933062544E-3"/>
    <n v="6.8558041052069835E-2"/>
    <n v="0"/>
    <n v="0"/>
    <n v="0"/>
    <n v="1.7835078317396413E-3"/>
    <m/>
    <n v="0"/>
    <n v="0"/>
    <n v="0"/>
    <n v="0"/>
    <n v="0"/>
    <x v="0"/>
    <m/>
    <x v="6"/>
    <x v="3"/>
    <s v="No root cause"/>
    <s v="No root cause"/>
    <s v=""/>
    <s v="EST_093"/>
    <m/>
  </r>
  <r>
    <s v="Batibo"/>
    <s v="NRO_010"/>
    <s v="NORD-OUEST"/>
    <s v="IHS"/>
    <s v="Grid-Gen"/>
    <s v="NORD-OUEST"/>
    <s v="Batibo"/>
    <s v="NOKIA"/>
    <n v="0"/>
    <n v="1.0701046990435794E-3"/>
    <n v="0"/>
    <n v="0"/>
    <n v="5.269374667359035E-2"/>
    <n v="5.0409182907438033E-3"/>
    <n v="0"/>
    <n v="0"/>
    <n v="0"/>
    <n v="0"/>
    <n v="1.6051570485657116E-3"/>
    <n v="0"/>
    <n v="0"/>
    <n v="6.7091462562030406"/>
    <n v="0"/>
    <n v="0"/>
    <n v="0"/>
    <n v="0.14587310555798136"/>
    <n v="1.296592358596365"/>
    <n v="0"/>
    <n v="2.1730259421915177"/>
    <n v="2.1730259421915177"/>
    <n v="0"/>
    <n v="1.6051570485658825E-3"/>
    <m/>
    <n v="0"/>
    <n v="0"/>
    <n v="0"/>
    <n v="0"/>
    <n v="0"/>
    <x v="2"/>
    <m/>
    <x v="12"/>
    <x v="6"/>
    <s v="BSS Hardware issue"/>
    <s v="ACTIVE"/>
    <s v="(05-10-2026 cells nokia): 08/05/2026 : FME a recharger le software hier || Nouvelle alarme apparue || Feedback RM : Plan for next week _x000a_07/05/2026 : Check breaker and  interconnection (sfp, optical fiber) between system and radio module, swap its if needed || Rajout d'un second depart || Access issue ..;..;(05-10-2026 cells nokia): 08/05/2026 : FME a recharger le software hier || Nouvelle alarme apparue || Feedback RM : Plan for next week _x000a_07/05/2026 : Check breaker and  interconnection (sfp, optical fiber) between system and radio module, swap its if needed || Rajout d'un second depart || Access issue ..;..;(05-10-2026 cells nokia): 08/05/2026 : FME a recharger le software hier || Nouvelle alarme apparue || Feedback RM : Plan for next week _x000a_07/05/2026 : Check breaker and  interconnection (sfp, optical fiber) between system and radio module, swap its if needed || Rajout d'un second depart || Access issue "/>
    <s v="NRO_010"/>
    <m/>
  </r>
  <r>
    <s v="Pinyin-New"/>
    <s v="NRO_247"/>
    <s v="NORD-OUEST"/>
    <s v="IHS"/>
    <s v="Grid Gen"/>
    <s v="NORD-OUEST"/>
    <s v="Pinyin"/>
    <s v="NOKIA"/>
    <n v="0"/>
    <n v="0"/>
    <n v="0"/>
    <n v="0"/>
    <n v="0"/>
    <n v="5.2032381332695306E-3"/>
    <n v="0"/>
    <n v="0"/>
    <n v="0"/>
    <n v="0"/>
    <n v="2.0510340065006218E-3"/>
    <n v="0"/>
    <n v="0"/>
    <n v="5.1732963219788095"/>
    <n v="0"/>
    <n v="0"/>
    <n v="0"/>
    <n v="0.10437087831340085"/>
    <n v="1.284785536750249"/>
    <n v="0"/>
    <n v="2.1669085103286503"/>
    <n v="2.1669085103286503"/>
    <n v="0"/>
    <n v="1.6051570485658825E-3"/>
    <m/>
    <n v="0"/>
    <n v="0"/>
    <n v="0"/>
    <n v="0"/>
    <n v="0"/>
    <x v="2"/>
    <m/>
    <x v="6"/>
    <x v="3"/>
    <s v="No root cause"/>
    <s v="No root cause"/>
    <s v=""/>
    <s v="NRO_247"/>
    <m/>
  </r>
  <r>
    <s v="CTR_702_Z_Hilton-Indoor-0F"/>
    <s v="CTR_702_indoor_0F"/>
    <s v="Yaounde"/>
    <e v="#N/A"/>
    <e v="#N/A"/>
    <s v="CTR"/>
    <s v="Yaounde"/>
    <s v="ZTE"/>
    <n v="0"/>
    <n v="0"/>
    <n v="0"/>
    <n v="0"/>
    <n v="0"/>
    <n v="0"/>
    <n v="0"/>
    <n v="0"/>
    <n v="0"/>
    <n v="0"/>
    <n v="0"/>
    <n v="0"/>
    <n v="0"/>
    <s v=""/>
    <n v="0"/>
    <n v="0"/>
    <n v="0"/>
    <n v="0"/>
    <n v="0.89558845770803552"/>
    <n v="4.8154711456976478E-4"/>
    <n v="0"/>
    <n v="0"/>
    <n v="0"/>
    <n v="1.5694868919308568E-3"/>
    <m/>
    <n v="0"/>
    <n v="0"/>
    <n v="0"/>
    <n v="0"/>
    <n v="0"/>
    <x v="0"/>
    <m/>
    <x v="6"/>
    <x v="3"/>
    <s v="No root cause"/>
    <s v="No root cause"/>
    <s v=""/>
    <s v="CTR_702_indoor_0F"/>
    <m/>
  </r>
  <r>
    <s v="Messan"/>
    <s v="SUD_247"/>
    <s v="CENTRE"/>
    <s v="IHS"/>
    <s v="Hybrid-Gen"/>
    <s v="SUD"/>
    <s v="Messam"/>
    <s v="NOKIA"/>
    <n v="0"/>
    <n v="0"/>
    <n v="1.2750483157643213E-2"/>
    <n v="0"/>
    <n v="0.21232737222955178"/>
    <n v="0"/>
    <n v="0"/>
    <n v="0.10259446831346235"/>
    <n v="0.75430580042471951"/>
    <n v="0.49846642661893742"/>
    <n v="5.8432957714221856E-2"/>
    <n v="0"/>
    <n v="0"/>
    <n v="0"/>
    <n v="0"/>
    <n v="0"/>
    <n v="0"/>
    <n v="0.30899273184888382"/>
    <n v="0"/>
    <n v="0"/>
    <n v="5.4396988868054613E-3"/>
    <n v="5.4396988868054613E-3"/>
    <n v="7.1697014835931563E-2"/>
    <n v="1.5338167352958317E-3"/>
    <m/>
    <n v="0"/>
    <n v="0"/>
    <n v="0"/>
    <n v="0"/>
    <n v="0"/>
    <x v="0"/>
    <m/>
    <x v="6"/>
    <x v="3"/>
    <s v="No root cause"/>
    <s v="No root cause"/>
    <s v=""/>
    <s v="SUD_247"/>
    <m/>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1.9458070444278931E-2"/>
    <n v="2.0510340065005295E-3"/>
    <n v="2.4077355728484473E-3"/>
    <n v="1.9458070444278934E-2"/>
    <n v="1.6550952678543403E-2"/>
    <n v="1.1991949959050661"/>
    <n v="0.13058844343997286"/>
    <n v="5.134719047578281E-2"/>
    <n v="2.1580444764049051E-3"/>
    <n v="5.7072250615666916E-3"/>
    <n v="5.7072250615666916E-3"/>
    <n v="3.3761803254830455E-2"/>
    <n v="1.3911361087568807E-3"/>
    <m/>
    <n v="0"/>
    <n v="0"/>
    <n v="0"/>
    <n v="0"/>
    <n v="0"/>
    <x v="0"/>
    <m/>
    <x v="6"/>
    <x v="3"/>
    <s v="No root cause"/>
    <s v="No root cause"/>
    <s v=""/>
    <s v="ADM_075"/>
    <m/>
  </r>
  <r>
    <s v="Bertoua-ENIA-MTN"/>
    <s v="EST_069"/>
    <s v="CENTRE"/>
    <s v="IHS"/>
    <s v="Grid-Gen"/>
    <s v="EST"/>
    <s v="Bertoua"/>
    <s v="ZTE"/>
    <n v="0"/>
    <n v="0"/>
    <n v="0"/>
    <n v="0.96330825007918786"/>
    <n v="0"/>
    <n v="0"/>
    <n v="4.3422645349446661E-17"/>
    <n v="0"/>
    <n v="0"/>
    <n v="0"/>
    <n v="0"/>
    <n v="0"/>
    <n v="0"/>
    <n v="0"/>
    <n v="0"/>
    <n v="0"/>
    <n v="0.76532104567777592"/>
    <n v="8.6845290698893322E-17"/>
    <n v="0"/>
    <n v="0"/>
    <n v="0"/>
    <n v="0"/>
    <n v="0.28320320860192932"/>
    <n v="1.2841256388525055E-3"/>
    <m/>
    <n v="0"/>
    <n v="0"/>
    <n v="0"/>
    <n v="0"/>
    <n v="0"/>
    <x v="0"/>
    <m/>
    <x v="6"/>
    <x v="3"/>
    <s v="No root cause"/>
    <s v="No root cause"/>
    <s v=""/>
    <s v="EST_069"/>
    <m/>
  </r>
  <r>
    <s v="Damas"/>
    <s v="CTR_074"/>
    <s v="Yaounde"/>
    <s v="IHS"/>
    <s v="Grid-Gen"/>
    <s v="CENTRE"/>
    <s v="Yaounde"/>
    <s v="ZTE"/>
    <n v="0"/>
    <n v="0"/>
    <n v="0"/>
    <n v="0"/>
    <n v="0"/>
    <n v="0"/>
    <n v="0"/>
    <n v="0"/>
    <n v="0"/>
    <n v="0"/>
    <n v="0"/>
    <n v="0"/>
    <n v="0"/>
    <n v="0"/>
    <n v="0"/>
    <n v="0"/>
    <n v="14.313399422999552"/>
    <n v="0"/>
    <n v="0"/>
    <n v="0"/>
    <n v="0"/>
    <n v="0"/>
    <n v="0"/>
    <n v="1.1414450123132885E-3"/>
    <m/>
    <n v="0"/>
    <n v="0"/>
    <n v="0"/>
    <n v="0"/>
    <n v="0"/>
    <x v="0"/>
    <m/>
    <x v="6"/>
    <x v="3"/>
    <s v="No root cause"/>
    <s v="No root cause"/>
    <s v=""/>
    <s v="CTR_074"/>
    <m/>
  </r>
  <r>
    <s v="Maroua-Zokok-Palar-II"/>
    <s v="EXN_204"/>
    <s v="Maroua"/>
    <s v="CAMUSAT"/>
    <s v="Bad Grid + GE"/>
    <s v="EXTREME-NORD"/>
    <s v="Maroua"/>
    <s v="Huawei"/>
    <n v="0"/>
    <n v="0"/>
    <n v="0"/>
    <n v="0"/>
    <n v="0.15712703997625793"/>
    <n v="0"/>
    <n v="0"/>
    <n v="0"/>
    <n v="0"/>
    <n v="0"/>
    <n v="0"/>
    <n v="2.675261747609386E-4"/>
    <n v="0"/>
    <n v="0"/>
    <n v="2.675261747609386E-4"/>
    <n v="2.8536125307833454E-3"/>
    <n v="2.4077355728484469E-3"/>
    <n v="2.675261747609386E-4"/>
    <n v="5.3505234952187721E-4"/>
    <n v="8.0257852428281603E-4"/>
    <n v="1.0701046990437544E-3"/>
    <n v="1.0701046990437544E-3"/>
    <n v="5.3505234952187721E-4"/>
    <n v="1.0701046990437544E-3"/>
    <m/>
    <n v="0"/>
    <n v="0"/>
    <n v="0"/>
    <n v="0"/>
    <n v="0"/>
    <x v="0"/>
    <m/>
    <x v="6"/>
    <x v="3"/>
    <s v="No root cause"/>
    <s v="No root cause"/>
    <s v=""/>
    <s v="EXN_204"/>
    <m/>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0"/>
    <n v="0"/>
    <n v="0.54648463472332809"/>
    <n v="0"/>
    <n v="0"/>
    <n v="0"/>
    <n v="0"/>
    <n v="0"/>
    <n v="0"/>
    <n v="0.17155561833503113"/>
    <n v="0.17155561833503113"/>
    <n v="0"/>
    <n v="1.0701046990435794E-3"/>
    <m/>
    <n v="0"/>
    <n v="0"/>
    <n v="0"/>
    <n v="0"/>
    <n v="0"/>
    <x v="0"/>
    <m/>
    <x v="6"/>
    <x v="3"/>
    <s v="No root cause"/>
    <s v="No root cause"/>
    <s v=""/>
    <s v="EST_106"/>
    <m/>
  </r>
  <r>
    <s v="Batouri-Kako-MTN"/>
    <s v="EST_070"/>
    <s v="CENTRE"/>
    <s v="IHS"/>
    <s v="Grid-Gen"/>
    <s v="EST"/>
    <s v="Batouri"/>
    <s v="ZTE"/>
    <n v="0"/>
    <n v="0"/>
    <n v="0"/>
    <n v="0"/>
    <n v="0"/>
    <n v="0"/>
    <n v="0"/>
    <n v="0"/>
    <n v="0"/>
    <n v="3.0926025802364636E-2"/>
    <n v="0"/>
    <n v="1.1296560255455392"/>
    <n v="0"/>
    <n v="4.3422645349446661E-17"/>
    <n v="1.1296560255455395"/>
    <n v="0"/>
    <n v="0"/>
    <n v="0"/>
    <n v="17.519005059455019"/>
    <n v="18.684028045303954"/>
    <n v="16.54153575719182"/>
    <n v="16.54153575719182"/>
    <n v="5.4263939183809748"/>
    <n v="9.630942291393935E-4"/>
    <m/>
    <n v="0"/>
    <n v="0"/>
    <n v="0"/>
    <n v="0"/>
    <n v="0"/>
    <x v="0"/>
    <m/>
    <x v="6"/>
    <x v="3"/>
    <s v="No root cause"/>
    <s v="No root cause"/>
    <s v=""/>
    <s v="EST_070"/>
    <m/>
  </r>
  <r>
    <s v="Essang-Mvout"/>
    <s v="SUD_162"/>
    <s v="CENTRE"/>
    <m/>
    <m/>
    <s v="SUD"/>
    <s v="Meyomessi"/>
    <s v="NOKIA"/>
    <n v="0"/>
    <n v="0"/>
    <n v="8.8417945697595954E-3"/>
    <n v="0"/>
    <n v="0"/>
    <n v="0"/>
    <n v="0"/>
    <n v="0"/>
    <n v="0.83497108740266046"/>
    <n v="0"/>
    <n v="0"/>
    <n v="0"/>
    <n v="0"/>
    <n v="0"/>
    <n v="0"/>
    <n v="0"/>
    <n v="0"/>
    <n v="0.41282956033009471"/>
    <n v="0"/>
    <n v="0"/>
    <n v="0"/>
    <n v="0"/>
    <n v="4.4106148678919835E-2"/>
    <n v="9.6309422913918739E-4"/>
    <m/>
    <n v="0"/>
    <n v="0"/>
    <n v="0"/>
    <n v="0"/>
    <n v="0"/>
    <x v="0"/>
    <m/>
    <x v="6"/>
    <x v="3"/>
    <s v="No root cause"/>
    <s v="No root cause"/>
    <s v=""/>
    <s v="SUD_162"/>
    <m/>
  </r>
  <r>
    <s v="Bertoua-Birpondo-IHS"/>
    <s v="EST_128"/>
    <s v="CENTRE"/>
    <s v="IHS"/>
    <s v="Grid-Gen"/>
    <s v="EST"/>
    <s v="Bertoua"/>
    <s v="ZTE"/>
    <n v="0"/>
    <n v="0"/>
    <n v="0"/>
    <n v="0"/>
    <n v="0"/>
    <n v="0"/>
    <n v="0"/>
    <n v="0"/>
    <n v="0"/>
    <n v="4.6549554408403318E-3"/>
    <n v="0"/>
    <n v="0"/>
    <n v="0"/>
    <n v="0"/>
    <n v="0"/>
    <n v="0"/>
    <n v="0"/>
    <n v="0"/>
    <n v="0"/>
    <n v="0"/>
    <n v="0"/>
    <n v="0"/>
    <n v="5.9640501893371702E-2"/>
    <n v="9.0958899418719125E-4"/>
    <m/>
    <n v="0"/>
    <n v="0"/>
    <n v="0"/>
    <n v="0"/>
    <n v="0"/>
    <x v="0"/>
    <m/>
    <x v="6"/>
    <x v="3"/>
    <s v="No root cause"/>
    <s v="No root cause"/>
    <s v=""/>
    <s v="EST_128"/>
    <m/>
  </r>
  <r>
    <s v="EMVIENG1"/>
    <s v="SUD_160"/>
    <s v="CENTRE"/>
    <s v="ESCO"/>
    <s v="HGB"/>
    <s v="SUD"/>
    <s v="Emvieng"/>
    <s v="NOKIA"/>
    <n v="0"/>
    <n v="0"/>
    <n v="3.759398628524356E-3"/>
    <n v="0"/>
    <n v="0"/>
    <n v="0"/>
    <n v="0"/>
    <n v="0"/>
    <n v="0.22160425785545262"/>
    <n v="0"/>
    <n v="0"/>
    <n v="0"/>
    <n v="0"/>
    <n v="0.83307650820556278"/>
    <n v="0"/>
    <n v="0"/>
    <n v="0"/>
    <n v="0.10119623437290447"/>
    <n v="0"/>
    <n v="0"/>
    <n v="0"/>
    <n v="0"/>
    <n v="1.8209614962061169E-2"/>
    <n v="8.9175391586982075E-4"/>
    <m/>
    <n v="0"/>
    <n v="0"/>
    <n v="0"/>
    <n v="0"/>
    <n v="0"/>
    <x v="0"/>
    <m/>
    <x v="6"/>
    <x v="3"/>
    <s v="No root cause"/>
    <s v="No root cause"/>
    <s v=""/>
    <s v="SUD_160"/>
    <m/>
  </r>
  <r>
    <s v="Bertoua-Agence-New"/>
    <s v="EST_088"/>
    <s v="CENTRE"/>
    <m/>
    <m/>
    <s v="EST"/>
    <s v="Bertoua"/>
    <s v="ZTE"/>
    <n v="0"/>
    <n v="0"/>
    <n v="2.6057049421715366E-2"/>
    <n v="0"/>
    <n v="0"/>
    <n v="5.7896860465928885E-17"/>
    <n v="0"/>
    <n v="0"/>
    <n v="0"/>
    <n v="0"/>
    <n v="0"/>
    <n v="0"/>
    <n v="0"/>
    <n v="0"/>
    <n v="0"/>
    <n v="0"/>
    <n v="0"/>
    <n v="0"/>
    <n v="0"/>
    <n v="0"/>
    <n v="0"/>
    <n v="0"/>
    <n v="0.7896480925027044"/>
    <n v="8.5608375923500353E-4"/>
    <m/>
    <n v="0"/>
    <n v="0"/>
    <n v="0"/>
    <n v="0"/>
    <n v="0"/>
    <x v="0"/>
    <m/>
    <x v="6"/>
    <x v="3"/>
    <s v="No root cause"/>
    <s v="No root cause"/>
    <s v=""/>
    <s v="EST_088"/>
    <m/>
  </r>
  <r>
    <s v="Ngd-Projet-Laitier"/>
    <s v="ADM_034"/>
    <s v="Ngaoundere"/>
    <s v="IHS"/>
    <s v="Grid-Gen"/>
    <s v="ADAMAOUA"/>
    <s v="Ngaoundere"/>
    <s v="Huawei"/>
    <n v="0"/>
    <n v="5.6893899832492949E-3"/>
    <n v="0"/>
    <n v="0"/>
    <n v="0"/>
    <n v="0"/>
    <n v="0"/>
    <n v="0"/>
    <n v="5.5163897235705542E-2"/>
    <n v="0"/>
    <n v="0"/>
    <n v="0"/>
    <n v="0.25834110942747973"/>
    <n v="0.90108166182979355"/>
    <n v="0"/>
    <n v="7.4907328933062817E-2"/>
    <n v="1.6148950013269299"/>
    <n v="0.78652695379715942"/>
    <n v="3.2038756338586833"/>
    <n v="0.85235622786666787"/>
    <n v="2.675261747609386E-4"/>
    <n v="2.675261747609386E-4"/>
    <n v="0"/>
    <n v="8.0257852428281581E-4"/>
    <m/>
    <n v="0"/>
    <n v="0"/>
    <n v="0"/>
    <n v="0"/>
    <n v="0"/>
    <x v="0"/>
    <m/>
    <x v="6"/>
    <x v="3"/>
    <s v="No root cause"/>
    <s v="No root cause"/>
    <s v="(05-10-2026 ticket): INC-20260510-00014794...Others"/>
    <s v="ADM_034"/>
    <m/>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9.2457045997380387"/>
    <n v="9.2457045997380387"/>
    <n v="9.2457045997380387"/>
    <n v="9.2457045997380387"/>
    <n v="7.1543633162401941"/>
    <n v="0"/>
    <n v="0"/>
    <n v="0"/>
    <n v="0"/>
    <n v="0"/>
    <n v="0"/>
    <n v="7.9918985940251458E-2"/>
    <n v="7.4907328933062809E-4"/>
    <m/>
    <n v="0"/>
    <n v="0"/>
    <n v="0"/>
    <n v="0"/>
    <n v="0"/>
    <x v="0"/>
    <m/>
    <x v="6"/>
    <x v="3"/>
    <s v="No root cause"/>
    <s v="No root cause"/>
    <s v=""/>
    <s v="EST_087"/>
    <m/>
  </r>
  <r>
    <s v="Bertoua-Meteo-II"/>
    <s v="EST_124"/>
    <s v="CENTRE"/>
    <s v="CAMUSAT"/>
    <s v="Good Grid + GE"/>
    <s v="EST"/>
    <s v="Bertoua"/>
    <s v="ZTE"/>
    <n v="0"/>
    <n v="0.90760930049395938"/>
    <n v="0"/>
    <n v="0.11840708494919165"/>
    <n v="0"/>
    <n v="5.86898922190547"/>
    <n v="0"/>
    <n v="0"/>
    <n v="0.90550476125250778"/>
    <n v="0"/>
    <n v="1.9380666204381434"/>
    <n v="1.88261736194936"/>
    <n v="1.3120553714975469"/>
    <n v="0.29187105666418423"/>
    <n v="1.88261736194936"/>
    <n v="0.7378906952256209"/>
    <n v="0.67454049704223096"/>
    <n v="0"/>
    <n v="3.1934777831996413"/>
    <n v="2.7482607231624874"/>
    <n v="0"/>
    <n v="0"/>
    <n v="0.64648591884896667"/>
    <n v="5.3505234952187721E-4"/>
    <m/>
    <n v="0"/>
    <n v="0"/>
    <n v="0"/>
    <n v="0"/>
    <n v="0"/>
    <x v="0"/>
    <m/>
    <x v="6"/>
    <x v="3"/>
    <s v="No root cause"/>
    <s v="No root cause"/>
    <s v=""/>
    <s v="EST_124"/>
    <m/>
  </r>
  <r>
    <s v="Ngd-Dang-MTN-IHS"/>
    <s v="ADM_083"/>
    <s v="Ngaoundere"/>
    <s v="IHS"/>
    <s v="Grid-Gen"/>
    <s v="ADAMAOUA"/>
    <s v="Ngaoundere"/>
    <s v="Huawei"/>
    <n v="0"/>
    <n v="4.1912434045880374E-3"/>
    <n v="0"/>
    <n v="0"/>
    <n v="0"/>
    <n v="1.7921578447235273"/>
    <n v="0"/>
    <n v="0"/>
    <n v="4.9438837095821454E-2"/>
    <n v="0"/>
    <n v="0"/>
    <n v="0"/>
    <n v="0"/>
    <n v="0.5364791557872689"/>
    <n v="0"/>
    <n v="4.7352132932686142E-2"/>
    <n v="3.9999621896339672"/>
    <n v="1.4362410218215749"/>
    <n v="9.4989270416884253"/>
    <n v="0.87925152596930078"/>
    <n v="1.4268062653916727E-3"/>
    <n v="1.4268062653916727E-3"/>
    <n v="0.60639266279146098"/>
    <n v="5.3505234952187721E-4"/>
    <m/>
    <n v="0"/>
    <n v="0"/>
    <n v="0"/>
    <n v="0"/>
    <n v="0"/>
    <x v="0"/>
    <m/>
    <x v="6"/>
    <x v="3"/>
    <s v="No root cause"/>
    <s v="No root cause"/>
    <s v="(05-10-2026 ticket): INC-20260510-00014698...Auto TT closure RCA...Others"/>
    <s v="ADM_083"/>
    <m/>
  </r>
  <r>
    <s v="Bertoua-Meteo"/>
    <s v="EST_107"/>
    <s v="CENTRE"/>
    <s v="IHS"/>
    <s v="Grid-Gen"/>
    <s v="EST"/>
    <s v="Bertoua"/>
    <s v="ZTE"/>
    <n v="0"/>
    <n v="0"/>
    <n v="0"/>
    <n v="0"/>
    <n v="0"/>
    <n v="0"/>
    <n v="0"/>
    <n v="0"/>
    <n v="0"/>
    <n v="0"/>
    <n v="0"/>
    <n v="0"/>
    <n v="0"/>
    <n v="0"/>
    <n v="0"/>
    <n v="0"/>
    <n v="0"/>
    <n v="0"/>
    <n v="0"/>
    <n v="0"/>
    <n v="0"/>
    <n v="0"/>
    <n v="1.2044920141653324"/>
    <n v="4.2804187961750177E-4"/>
    <m/>
    <n v="0"/>
    <n v="0"/>
    <n v="0"/>
    <n v="0"/>
    <n v="0"/>
    <x v="0"/>
    <m/>
    <x v="6"/>
    <x v="3"/>
    <s v="No root cause"/>
    <s v="No root cause"/>
    <s v=""/>
    <s v="EST_107"/>
    <m/>
  </r>
  <r>
    <s v="Mandjou-MTN-IHS"/>
    <s v="EST_112"/>
    <s v="CENTRE"/>
    <s v="IHS"/>
    <s v="Grid-Gen"/>
    <s v="EST"/>
    <s v="Bertoua"/>
    <s v="ZTE"/>
    <n v="0"/>
    <n v="0"/>
    <n v="0"/>
    <n v="0"/>
    <n v="9.570303025114632E-2"/>
    <n v="1.3485994469698919"/>
    <n v="0"/>
    <n v="0"/>
    <n v="0"/>
    <n v="0"/>
    <n v="0"/>
    <n v="0"/>
    <n v="0"/>
    <n v="0"/>
    <n v="0"/>
    <n v="0"/>
    <n v="0"/>
    <n v="0"/>
    <n v="0"/>
    <n v="0"/>
    <n v="0"/>
    <n v="0"/>
    <n v="0.49799105677832844"/>
    <n v="4.2804187961750177E-4"/>
    <m/>
    <n v="0"/>
    <n v="0"/>
    <n v="0"/>
    <n v="0"/>
    <n v="0"/>
    <x v="0"/>
    <m/>
    <x v="6"/>
    <x v="3"/>
    <s v="No root cause"/>
    <s v="No root cause"/>
    <s v=""/>
    <s v="EST_112"/>
    <m/>
  </r>
  <r>
    <s v="Makepe-Indoor"/>
    <s v="LIT_599"/>
    <s v="Douala"/>
    <m/>
    <m/>
    <s v="LITTORAL"/>
    <s v="Douala"/>
    <s v="ZTE"/>
    <n v="0"/>
    <n v="0"/>
    <n v="0"/>
    <n v="0"/>
    <n v="0"/>
    <n v="0"/>
    <n v="0"/>
    <n v="0"/>
    <n v="0"/>
    <n v="0"/>
    <n v="0"/>
    <n v="0"/>
    <n v="0"/>
    <n v="0"/>
    <n v="0"/>
    <n v="0"/>
    <n v="0"/>
    <n v="0"/>
    <n v="0"/>
    <n v="0"/>
    <n v="0"/>
    <n v="0"/>
    <n v="0"/>
    <n v="2.6752617476098045E-4"/>
    <m/>
    <n v="0"/>
    <n v="0"/>
    <n v="0"/>
    <n v="0"/>
    <n v="0"/>
    <x v="0"/>
    <m/>
    <x v="6"/>
    <x v="3"/>
    <s v="No root cause"/>
    <s v="No root cause"/>
    <s v=""/>
    <s v="LIT_599"/>
    <m/>
  </r>
  <r>
    <s v="Boulou_MTN"/>
    <s v="SUD_233"/>
    <s v="CENTRE"/>
    <s v="IHS"/>
    <s v="Hybrid-Gen"/>
    <s v="SUD"/>
    <s v="Boulou"/>
    <s v="NOKIA"/>
    <n v="0"/>
    <n v="0"/>
    <n v="1.2974126165021258E-2"/>
    <n v="0"/>
    <n v="0"/>
    <n v="0.38976741215264477"/>
    <n v="0"/>
    <n v="0"/>
    <n v="0.71924524380857524"/>
    <n v="0"/>
    <n v="0"/>
    <n v="0"/>
    <n v="0"/>
    <n v="0"/>
    <n v="0"/>
    <n v="0"/>
    <n v="0"/>
    <n v="0.3099023208430714"/>
    <n v="0"/>
    <n v="0"/>
    <n v="0"/>
    <n v="0"/>
    <n v="6.6577894055844619E-2"/>
    <n v="1.0701046990405002E-4"/>
    <m/>
    <n v="0"/>
    <n v="0"/>
    <n v="0"/>
    <n v="0"/>
    <n v="0"/>
    <x v="0"/>
    <m/>
    <x v="6"/>
    <x v="3"/>
    <s v="No root cause"/>
    <s v="No root cause"/>
    <s v=""/>
    <s v="SUD_233"/>
    <m/>
  </r>
  <r>
    <s v="Garoua-Lidire"/>
    <s v="NRD_075"/>
    <s v="Garoua"/>
    <s v="IHS"/>
    <s v="Grid-Gen"/>
    <s v="NORD"/>
    <s v="Garoua"/>
    <s v="Huawei"/>
    <n v="0"/>
    <n v="0"/>
    <n v="0"/>
    <n v="0"/>
    <n v="0"/>
    <n v="0"/>
    <n v="0"/>
    <n v="0"/>
    <n v="0"/>
    <n v="0"/>
    <n v="0"/>
    <n v="0"/>
    <n v="0"/>
    <n v="0"/>
    <n v="0"/>
    <n v="0"/>
    <n v="0"/>
    <n v="0"/>
    <n v="0"/>
    <n v="0"/>
    <m/>
    <n v="0"/>
    <n v="0"/>
    <n v="8.9175391586979543E-5"/>
    <m/>
    <n v="0"/>
    <n v="0"/>
    <n v="0"/>
    <n v="0"/>
    <n v="0"/>
    <x v="0"/>
    <m/>
    <x v="6"/>
    <x v="3"/>
    <s v="No root cause"/>
    <s v="No root cause"/>
    <s v=""/>
    <s v="NRD_075"/>
    <m/>
  </r>
  <r>
    <s v="Bertoua-Ngaikada"/>
    <s v="EST_051"/>
    <s v="CENTRE"/>
    <s v="IHS"/>
    <s v="Grid-Gen"/>
    <s v="EST"/>
    <s v="Bertoua"/>
    <s v="ZTE"/>
    <n v="0"/>
    <n v="0"/>
    <n v="0"/>
    <n v="1.2821102750026387"/>
    <n v="0"/>
    <n v="0"/>
    <n v="0"/>
    <n v="0"/>
    <n v="0"/>
    <n v="0"/>
    <n v="5.7896860465928885E-17"/>
    <n v="0"/>
    <n v="0"/>
    <n v="0"/>
    <n v="0"/>
    <n v="0"/>
    <n v="0"/>
    <n v="0"/>
    <n v="0"/>
    <n v="0"/>
    <n v="0"/>
    <n v="0"/>
    <n v="0.22862786895069828"/>
    <n v="6.8752521803290544E-17"/>
    <m/>
    <n v="0"/>
    <n v="0"/>
    <n v="0"/>
    <n v="0"/>
    <n v="0"/>
    <x v="0"/>
    <m/>
    <x v="6"/>
    <x v="3"/>
    <s v="No root cause"/>
    <s v="No root cause"/>
    <s v=""/>
    <s v="EST_051"/>
    <m/>
  </r>
  <r>
    <s v="CTR_948_Z_Nkoabang-III"/>
    <s v="CTR_948"/>
    <s v="Yaounde"/>
    <s v="ESCO"/>
    <s v="Good Grid + Solar + GE"/>
    <s v="CENTRE"/>
    <s v="Yaoundé"/>
    <s v="ZTE"/>
    <n v="0"/>
    <n v="0"/>
    <n v="0"/>
    <n v="0"/>
    <n v="0"/>
    <n v="0"/>
    <n v="0"/>
    <n v="4.3580013868556922"/>
    <n v="0"/>
    <n v="0.11343109809863772"/>
    <n v="5.6834152320129707"/>
    <n v="0"/>
    <n v="0"/>
    <n v="5.3818775629007529"/>
    <n v="0"/>
    <n v="0"/>
    <n v="22.314358236809884"/>
    <n v="28.203233571039259"/>
    <n v="0"/>
    <n v="0"/>
    <n v="12.470786141716109"/>
    <n v="12.470786141716109"/>
    <n v="25.624941144241557"/>
    <n v="0"/>
    <m/>
    <n v="0"/>
    <n v="0"/>
    <n v="0"/>
    <n v="0"/>
    <n v="0"/>
    <x v="0"/>
    <m/>
    <x v="6"/>
    <x v="3"/>
    <s v="No root cause"/>
    <s v="No root cause"/>
    <s v=""/>
    <s v="CTR_948"/>
    <m/>
  </r>
  <r>
    <s v="Makepe-Lycee"/>
    <s v="LIT_285"/>
    <s v="Douala"/>
    <s v="IHS"/>
    <s v="GridOnly"/>
    <s v="LITTORAL"/>
    <s v="Douala"/>
    <s v="ZTE"/>
    <n v="0"/>
    <n v="0"/>
    <n v="0"/>
    <n v="1.926188458278717E-3"/>
    <n v="0"/>
    <n v="0"/>
    <n v="0"/>
    <n v="0"/>
    <n v="0"/>
    <n v="0"/>
    <n v="0"/>
    <n v="0"/>
    <n v="0"/>
    <n v="0"/>
    <n v="0"/>
    <n v="0"/>
    <n v="0"/>
    <n v="0"/>
    <n v="0"/>
    <n v="0"/>
    <n v="4.7001673643749324"/>
    <n v="4.7001673643749324"/>
    <n v="24.186292386847125"/>
    <n v="0"/>
    <m/>
    <n v="0"/>
    <n v="0"/>
    <n v="0"/>
    <n v="0"/>
    <n v="0"/>
    <x v="0"/>
    <m/>
    <x v="6"/>
    <x v="3"/>
    <s v="No root cause"/>
    <s v="No root cause"/>
    <s v=""/>
    <s v="LIT_285"/>
    <m/>
  </r>
  <r>
    <s v="Ngd-Ville"/>
    <s v="ADM_018"/>
    <s v="Ngaoundere"/>
    <s v="IHS"/>
    <s v="Grid-Gen"/>
    <s v="ADAMAOUA"/>
    <s v="Ngaoundere"/>
    <s v="Huawei"/>
    <n v="0"/>
    <n v="0"/>
    <n v="0"/>
    <n v="0"/>
    <n v="0"/>
    <n v="0"/>
    <n v="0"/>
    <n v="0"/>
    <n v="0"/>
    <n v="0"/>
    <n v="0"/>
    <n v="0"/>
    <n v="0"/>
    <n v="0"/>
    <n v="0"/>
    <n v="0"/>
    <n v="0"/>
    <n v="0"/>
    <n v="0"/>
    <n v="0"/>
    <n v="2.1966752560403839"/>
    <n v="2.1966752560403839"/>
    <n v="23.999505611629043"/>
    <n v="0"/>
    <m/>
    <n v="0"/>
    <n v="0"/>
    <n v="0"/>
    <n v="0"/>
    <n v="0"/>
    <x v="0"/>
    <m/>
    <x v="6"/>
    <x v="3"/>
    <s v="No root cause"/>
    <s v="No root cause"/>
    <s v="(05-10-2026 ticket): INC-20260510-00014499...Others"/>
    <s v="ADM_018"/>
    <m/>
  </r>
  <r>
    <s v="Ngd-Balam"/>
    <s v="ADM_165"/>
    <s v="Ngaoundere"/>
    <s v="CAMUSAT"/>
    <s v="Hybrid Solar - S1"/>
    <s v="ADAMAOUA"/>
    <s v="Ngaoundere"/>
    <s v="Huawei"/>
    <n v="0"/>
    <n v="0"/>
    <n v="0"/>
    <n v="0"/>
    <n v="0"/>
    <n v="0"/>
    <n v="0"/>
    <n v="0"/>
    <n v="0"/>
    <n v="0"/>
    <n v="0"/>
    <n v="0"/>
    <n v="0"/>
    <n v="0"/>
    <n v="0"/>
    <n v="0"/>
    <n v="0"/>
    <n v="0"/>
    <n v="0"/>
    <n v="0"/>
    <m/>
    <n v="2.9292332628491038"/>
    <n v="21.43740743594353"/>
    <n v="0"/>
    <m/>
    <n v="0"/>
    <n v="0"/>
    <n v="0"/>
    <n v="0"/>
    <n v="0"/>
    <x v="0"/>
    <m/>
    <x v="6"/>
    <x v="3"/>
    <s v="No root cause"/>
    <s v="No root cause"/>
    <s v=""/>
    <s v="ADM_165"/>
    <m/>
  </r>
  <r>
    <s v="Ngd-burkina-rural"/>
    <s v="ADM_147"/>
    <s v="Ngaoundere"/>
    <s v="CAMUSAT"/>
    <s v="Hybrid Solar - S3"/>
    <s v="ADAMAOUA"/>
    <s v="Ngaoundere"/>
    <s v="Huawei"/>
    <n v="0"/>
    <n v="0"/>
    <n v="0"/>
    <n v="0"/>
    <n v="0"/>
    <n v="0"/>
    <n v="0"/>
    <n v="0"/>
    <n v="0"/>
    <n v="0"/>
    <n v="0"/>
    <n v="0"/>
    <n v="0"/>
    <n v="0"/>
    <n v="0"/>
    <n v="0"/>
    <n v="0"/>
    <n v="0"/>
    <n v="0"/>
    <n v="0"/>
    <m/>
    <n v="2.9292510979274211"/>
    <n v="18.975809926576556"/>
    <n v="0"/>
    <m/>
    <n v="0"/>
    <n v="0"/>
    <n v="0"/>
    <n v="0"/>
    <n v="0"/>
    <x v="0"/>
    <m/>
    <x v="6"/>
    <x v="3"/>
    <s v="No root cause"/>
    <s v="No root cause"/>
    <s v=""/>
    <s v="ADM_147"/>
    <m/>
  </r>
  <r>
    <s v="Yatchika-II"/>
    <s v="LIT_757"/>
    <s v="Douala"/>
    <s v="CAMUSAT"/>
    <s v="Good Grid + GE"/>
    <s v="LITTORAL"/>
    <s v="Douala"/>
    <s v="ZTE"/>
    <n v="0"/>
    <n v="0"/>
    <n v="0"/>
    <n v="0"/>
    <n v="8.7160027737113829E-2"/>
    <n v="0"/>
    <n v="0"/>
    <n v="0"/>
    <n v="0"/>
    <n v="0"/>
    <n v="0"/>
    <n v="0"/>
    <n v="0"/>
    <n v="0"/>
    <n v="0"/>
    <n v="3.0854685489093473E-3"/>
    <n v="0"/>
    <n v="0"/>
    <n v="0"/>
    <n v="0"/>
    <n v="0"/>
    <n v="0"/>
    <n v="18.085571992363729"/>
    <n v="0"/>
    <m/>
    <n v="0"/>
    <n v="0"/>
    <n v="0"/>
    <n v="0"/>
    <n v="0"/>
    <x v="0"/>
    <m/>
    <x v="6"/>
    <x v="3"/>
    <s v="No root cause"/>
    <s v="No root cause"/>
    <s v=""/>
    <s v="LIT_757"/>
    <m/>
  </r>
  <r>
    <s v="NRD_260_H_Garoua-Djagara"/>
    <s v="NRD_260"/>
    <s v="Garoua"/>
    <s v="ESCO"/>
    <s v="Hybrid Solar - S1"/>
    <s v="NRD"/>
    <s v="Garoua"/>
    <s v="Huawei"/>
    <n v="0"/>
    <n v="0"/>
    <n v="0"/>
    <n v="0"/>
    <n v="0"/>
    <n v="0"/>
    <n v="0"/>
    <n v="0"/>
    <n v="8.9175391586979543E-5"/>
    <n v="0"/>
    <n v="0"/>
    <n v="0"/>
    <n v="0"/>
    <n v="0"/>
    <n v="0"/>
    <n v="0"/>
    <n v="0"/>
    <n v="0"/>
    <n v="0"/>
    <n v="0"/>
    <n v="0"/>
    <n v="0"/>
    <n v="17.481569230066807"/>
    <n v="0"/>
    <m/>
    <n v="0"/>
    <n v="0"/>
    <n v="0"/>
    <n v="0"/>
    <n v="0"/>
    <x v="0"/>
    <m/>
    <x v="6"/>
    <x v="3"/>
    <s v="No root cause"/>
    <s v="No root cause"/>
    <s v=""/>
    <s v="NRD_260"/>
    <m/>
  </r>
  <r>
    <s v="Bekoko-MTN"/>
    <s v="SUO_061"/>
    <s v="LITTORAL"/>
    <s v="IHS"/>
    <s v="Grid-Gen"/>
    <s v="SUD-OUEST"/>
    <s v="Bekoko"/>
    <s v="ZTE"/>
    <n v="0"/>
    <n v="0"/>
    <n v="0.34489474450180085"/>
    <n v="13.046627315349868"/>
    <n v="13.810450214448982"/>
    <n v="14.415986793481206"/>
    <n v="0"/>
    <n v="0.64693179580690241"/>
    <n v="13.217380355160616"/>
    <n v="16.067265354575621"/>
    <n v="0"/>
    <n v="0"/>
    <n v="0"/>
    <n v="1.5159816569786609E-3"/>
    <n v="0"/>
    <n v="15.395703315612398"/>
    <n v="17.534985289627404"/>
    <n v="0"/>
    <n v="0"/>
    <n v="0"/>
    <n v="2.5551424951417232"/>
    <n v="2.5551424951417232"/>
    <n v="15.786987098817752"/>
    <n v="0"/>
    <m/>
    <n v="0"/>
    <n v="0"/>
    <n v="0"/>
    <n v="0"/>
    <n v="0"/>
    <x v="0"/>
    <m/>
    <x v="6"/>
    <x v="3"/>
    <s v="No root cause"/>
    <s v="No root cause"/>
    <s v=""/>
    <s v="SUO_061"/>
    <m/>
  </r>
  <r>
    <s v="Nkolbisson-Ayene-Bar"/>
    <s v="CTR_657"/>
    <s v="Yaounde"/>
    <s v="CAMUSAT"/>
    <s v="Good Grid + GE"/>
    <s v="CENTRE"/>
    <s v="Yaounde"/>
    <s v="ZTE"/>
    <n v="0"/>
    <n v="0"/>
    <n v="0"/>
    <n v="0"/>
    <n v="0"/>
    <n v="0"/>
    <n v="0"/>
    <n v="0.2020536022577781"/>
    <n v="0"/>
    <n v="0"/>
    <n v="4.9063230346457072"/>
    <n v="0"/>
    <n v="0"/>
    <n v="0"/>
    <n v="0"/>
    <n v="22.891822402570515"/>
    <n v="0.87852028775828761"/>
    <n v="53.017820096851615"/>
    <n v="19.214086572896953"/>
    <n v="21.568049384618448"/>
    <n v="0"/>
    <n v="0"/>
    <n v="11.998370587244921"/>
    <n v="0"/>
    <m/>
    <n v="0"/>
    <n v="0"/>
    <n v="0"/>
    <n v="0"/>
    <n v="0"/>
    <x v="0"/>
    <m/>
    <x v="6"/>
    <x v="3"/>
    <s v="No root cause"/>
    <s v="No root cause"/>
    <s v=""/>
    <s v="CTR_657"/>
    <m/>
  </r>
  <r>
    <s v="Logpom-II"/>
    <s v="LIT_274"/>
    <s v="Douala"/>
    <s v="IHS"/>
    <s v="Grid-Gen"/>
    <s v="LITTORAL"/>
    <s v="Douala"/>
    <s v="ZTE"/>
    <n v="0"/>
    <n v="0"/>
    <n v="0"/>
    <n v="0"/>
    <n v="0"/>
    <n v="0"/>
    <n v="0"/>
    <n v="0"/>
    <n v="0"/>
    <n v="0"/>
    <n v="0"/>
    <n v="0"/>
    <n v="0"/>
    <n v="0"/>
    <n v="0"/>
    <n v="3.1490149329543744"/>
    <n v="0"/>
    <n v="0"/>
    <n v="0"/>
    <n v="0"/>
    <n v="0"/>
    <n v="0"/>
    <n v="9.8490831342938598"/>
    <n v="0"/>
    <m/>
    <n v="0"/>
    <n v="0"/>
    <n v="0"/>
    <n v="0"/>
    <n v="0"/>
    <x v="0"/>
    <m/>
    <x v="6"/>
    <x v="3"/>
    <s v="No root cause"/>
    <s v="No root cause"/>
    <s v=""/>
    <s v="LIT_274"/>
    <m/>
  </r>
  <r>
    <s v="KOTTO-MBANGUE-II"/>
    <s v="LIT_712"/>
    <s v="Douala"/>
    <s v="CAMUSAT"/>
    <s v="Good Grid no GE - 8h"/>
    <s v="LITTORAL"/>
    <s v="Douala"/>
    <s v="ZTE"/>
    <n v="0"/>
    <n v="0"/>
    <n v="0"/>
    <n v="0"/>
    <n v="0"/>
    <n v="0"/>
    <n v="0"/>
    <n v="0"/>
    <n v="0"/>
    <n v="0"/>
    <n v="0"/>
    <n v="0"/>
    <n v="0"/>
    <n v="0"/>
    <n v="0"/>
    <n v="0"/>
    <n v="0"/>
    <n v="0"/>
    <n v="18.9540154608727"/>
    <n v="39.866590047170213"/>
    <n v="0"/>
    <n v="0"/>
    <n v="8.4410750414487214"/>
    <n v="0"/>
    <m/>
    <n v="0"/>
    <n v="0"/>
    <n v="0"/>
    <n v="0"/>
    <n v="0"/>
    <x v="0"/>
    <m/>
    <x v="6"/>
    <x v="3"/>
    <s v="No root cause"/>
    <s v="No root cause"/>
    <s v=""/>
    <s v="LIT_712"/>
    <m/>
  </r>
  <r>
    <s v="Hopital-General"/>
    <s v="LIT_248"/>
    <s v="Douala"/>
    <s v="IHS"/>
    <s v="Grid-Gen"/>
    <s v="LITTORAL"/>
    <s v="Douala"/>
    <s v="ZTE"/>
    <n v="0"/>
    <n v="0"/>
    <n v="0"/>
    <n v="1.9261884582787167E-3"/>
    <n v="0"/>
    <n v="0"/>
    <n v="0"/>
    <n v="0"/>
    <n v="7.1571277533793927"/>
    <n v="37.663619008483792"/>
    <n v="8.1577648223768886"/>
    <n v="0"/>
    <n v="0"/>
    <n v="0"/>
    <n v="0"/>
    <n v="0"/>
    <n v="0"/>
    <n v="0"/>
    <n v="12.908922675661252"/>
    <n v="18.768263120197012"/>
    <n v="0"/>
    <n v="0"/>
    <n v="7.7911647875628223"/>
    <n v="0"/>
    <m/>
    <n v="0"/>
    <n v="0"/>
    <n v="0"/>
    <n v="0"/>
    <n v="0"/>
    <x v="0"/>
    <m/>
    <x v="6"/>
    <x v="3"/>
    <s v="No root cause"/>
    <s v="No root cause"/>
    <s v=""/>
    <s v="LIT_248"/>
    <m/>
  </r>
  <r>
    <s v="Sim-barriere"/>
    <s v="CTR_748"/>
    <s v="Yaounde"/>
    <s v="CAMUSAT"/>
    <s v="Good Grid + GE"/>
    <s v="CENTRE"/>
    <s v="Yaounde"/>
    <s v="ZTE"/>
    <n v="0"/>
    <n v="0"/>
    <n v="0"/>
    <n v="0"/>
    <n v="0"/>
    <n v="0"/>
    <n v="0"/>
    <n v="0"/>
    <n v="12.667132518912316"/>
    <n v="0"/>
    <n v="3.0497983922746955E-2"/>
    <n v="0"/>
    <n v="0"/>
    <n v="0"/>
    <n v="0"/>
    <n v="0"/>
    <n v="0"/>
    <n v="0"/>
    <n v="8.4977192501847725"/>
    <n v="0"/>
    <n v="0"/>
    <n v="0"/>
    <n v="6.6597430892638565"/>
    <n v="0"/>
    <m/>
    <n v="0"/>
    <n v="0"/>
    <n v="0"/>
    <n v="0"/>
    <n v="0"/>
    <x v="0"/>
    <m/>
    <x v="6"/>
    <x v="3"/>
    <s v="No root cause"/>
    <s v="No root cause"/>
    <s v=""/>
    <s v="CTR_748"/>
    <m/>
  </r>
  <r>
    <s v="BBeri-Dikolo-Centre-Equestre"/>
    <s v="LIT_681"/>
    <s v="Douala"/>
    <s v="CAMUSAT"/>
    <s v="Good Grid no GE - 8h"/>
    <s v="LITTORAL"/>
    <s v="Douala"/>
    <s v="ZTE"/>
    <n v="10.865932289481869"/>
    <n v="0"/>
    <n v="0"/>
    <n v="13.804582473682563"/>
    <n v="1.1862110588900021"/>
    <n v="4.9960513136605291"/>
    <n v="0"/>
    <n v="0"/>
    <n v="0"/>
    <n v="0"/>
    <n v="0"/>
    <n v="0"/>
    <n v="0"/>
    <n v="0"/>
    <n v="0"/>
    <n v="1.7953146535857067"/>
    <n v="0"/>
    <n v="0"/>
    <n v="0"/>
    <n v="0"/>
    <n v="0"/>
    <n v="0"/>
    <n v="6.4346287307416814"/>
    <n v="0"/>
    <m/>
    <n v="0"/>
    <n v="0"/>
    <n v="0"/>
    <n v="0"/>
    <n v="0"/>
    <x v="0"/>
    <m/>
    <x v="6"/>
    <x v="3"/>
    <s v="No root cause"/>
    <s v="No root cause"/>
    <s v=""/>
    <s v="LIT_681"/>
    <m/>
  </r>
  <r>
    <s v="Logpom-Andem-IHS"/>
    <s v="LIT_140"/>
    <s v="Douala"/>
    <s v="IHS"/>
    <s v="Grid-Gen"/>
    <s v="LITTORAL"/>
    <s v="Douala"/>
    <s v="ZTE"/>
    <n v="0"/>
    <n v="0"/>
    <n v="0"/>
    <n v="0"/>
    <n v="0"/>
    <n v="0"/>
    <n v="0"/>
    <n v="0"/>
    <n v="0"/>
    <n v="0"/>
    <n v="0"/>
    <n v="0"/>
    <n v="0"/>
    <n v="0"/>
    <n v="0"/>
    <n v="0"/>
    <n v="0"/>
    <n v="0"/>
    <n v="0"/>
    <n v="0"/>
    <n v="0"/>
    <n v="0"/>
    <n v="5.9338018965108876"/>
    <n v="0"/>
    <m/>
    <n v="0"/>
    <n v="0"/>
    <n v="0"/>
    <n v="0"/>
    <n v="0"/>
    <x v="0"/>
    <m/>
    <x v="6"/>
    <x v="3"/>
    <s v="No root cause"/>
    <s v="No root cause"/>
    <s v=""/>
    <s v="LIT_140"/>
    <m/>
  </r>
  <r>
    <s v="Garoua-Foulbere-II"/>
    <s v="NRD_139"/>
    <s v="Garoua"/>
    <s v="CAMUSAT"/>
    <s v="Good Grid + GE"/>
    <s v="NORD"/>
    <s v="Garoua"/>
    <s v="Huawei"/>
    <n v="0"/>
    <n v="0"/>
    <n v="0"/>
    <n v="2.2144746642011452"/>
    <n v="2.7029061190013497"/>
    <n v="0"/>
    <n v="0"/>
    <n v="0.58120953220729787"/>
    <n v="1.1627222607459913"/>
    <n v="0"/>
    <n v="1.5410577770929108"/>
    <n v="0"/>
    <n v="0"/>
    <n v="4.7568829134242501"/>
    <n v="0"/>
    <n v="0"/>
    <n v="0"/>
    <n v="8.117707236476015"/>
    <n v="0"/>
    <n v="2.3463829034366053"/>
    <n v="1.4532021813014184"/>
    <n v="1.4532021813014184"/>
    <n v="5.8017688117272055"/>
    <n v="0"/>
    <m/>
    <n v="0"/>
    <n v="0"/>
    <n v="0"/>
    <n v="0"/>
    <n v="0"/>
    <x v="0"/>
    <m/>
    <x v="6"/>
    <x v="3"/>
    <s v="No root cause"/>
    <s v="No root cause"/>
    <s v=""/>
    <s v="NRD_139"/>
    <m/>
  </r>
  <r>
    <s v="LIT_863_Z_Kotto-Logpom-New"/>
    <s v="LIT_863"/>
    <s v="Douala"/>
    <m/>
    <e v="#N/A"/>
    <s v="LITTORAL"/>
    <s v="Douala"/>
    <s v="ZTE"/>
    <n v="0"/>
    <n v="0"/>
    <n v="0"/>
    <n v="0"/>
    <n v="0"/>
    <n v="0"/>
    <n v="0"/>
    <n v="0"/>
    <n v="0"/>
    <n v="0"/>
    <n v="0"/>
    <n v="0"/>
    <n v="0"/>
    <n v="0"/>
    <n v="0"/>
    <n v="0"/>
    <n v="0"/>
    <n v="0"/>
    <n v="0"/>
    <n v="0"/>
    <n v="0"/>
    <n v="0"/>
    <n v="5.6450163083956157"/>
    <n v="0"/>
    <m/>
    <n v="0"/>
    <n v="0"/>
    <n v="0"/>
    <n v="0"/>
    <n v="0"/>
    <x v="0"/>
    <m/>
    <x v="6"/>
    <x v="3"/>
    <s v="No root cause"/>
    <s v="No root cause"/>
    <s v=""/>
    <s v="LIT_863"/>
    <m/>
  </r>
  <r>
    <s v="Nkolo2-MTN-IHS"/>
    <s v="CTR_469"/>
    <s v="Yaounde"/>
    <s v="IHS"/>
    <s v="Grid-Gen"/>
    <s v="CENTRE"/>
    <s v="Yaounde"/>
    <s v="ZTE"/>
    <n v="0"/>
    <n v="0"/>
    <n v="0"/>
    <n v="0"/>
    <n v="0"/>
    <n v="0"/>
    <n v="0"/>
    <n v="3.7635760616151974"/>
    <n v="0"/>
    <n v="0"/>
    <n v="2.8187449526728323"/>
    <n v="0"/>
    <n v="0"/>
    <n v="0"/>
    <n v="0"/>
    <n v="0"/>
    <n v="0"/>
    <n v="0"/>
    <n v="0"/>
    <n v="0"/>
    <n v="0"/>
    <n v="0"/>
    <n v="5.5877300368401386"/>
    <n v="0"/>
    <m/>
    <n v="0"/>
    <n v="0"/>
    <n v="0"/>
    <n v="0"/>
    <n v="0"/>
    <x v="0"/>
    <m/>
    <x v="6"/>
    <x v="3"/>
    <s v="No root cause"/>
    <s v="No root cause"/>
    <s v=""/>
    <s v="CTR_469"/>
    <m/>
  </r>
  <r>
    <s v="Maroua-Douggoy-II"/>
    <s v="EXN_212"/>
    <s v="Maroua"/>
    <s v="CAMUSAT"/>
    <s v="Bad Grid + GE"/>
    <s v="EXTREME-NORD"/>
    <s v="Maroua"/>
    <s v="Huawei"/>
    <n v="0.27127154120759178"/>
    <n v="0.69615661196291456"/>
    <n v="0"/>
    <n v="0"/>
    <n v="0"/>
    <n v="0"/>
    <n v="3.0923350540616896"/>
    <n v="4.6228522998690194"/>
    <n v="4.6626245245168114"/>
    <n v="3.1392413100364402"/>
    <n v="0"/>
    <n v="0"/>
    <n v="0"/>
    <n v="0"/>
    <n v="0"/>
    <n v="0"/>
    <n v="0"/>
    <n v="2.2534621454029726"/>
    <n v="0"/>
    <n v="0"/>
    <n v="2.8344398215921442"/>
    <n v="2.8344398215921442"/>
    <n v="5.347491531904816"/>
    <n v="0"/>
    <m/>
    <n v="0"/>
    <n v="0"/>
    <n v="0"/>
    <n v="0"/>
    <n v="0"/>
    <x v="0"/>
    <m/>
    <x v="10"/>
    <x v="0"/>
    <s v="AKTIVCO Defaut GE &amp; Power Cabinet"/>
    <s v="PASSIVE"/>
    <s v="(05-10-2026 ticket): INC-20260510-00013475...Grid Outage"/>
    <s v="EXN_212"/>
    <m/>
  </r>
  <r>
    <s v="Logpom-H-Soeurs"/>
    <s v="LIT_210"/>
    <s v="Douala"/>
    <s v="IHS"/>
    <s v="Grid-Gen"/>
    <s v="LITTORAL"/>
    <s v="Douala"/>
    <s v="ZTE"/>
    <n v="0"/>
    <n v="0"/>
    <n v="0"/>
    <n v="1.5873219702480276E-3"/>
    <n v="0"/>
    <n v="0"/>
    <n v="0"/>
    <n v="0"/>
    <n v="0"/>
    <n v="0"/>
    <n v="0"/>
    <n v="0"/>
    <n v="0"/>
    <n v="0"/>
    <n v="0"/>
    <n v="0"/>
    <n v="0"/>
    <n v="0"/>
    <n v="0"/>
    <n v="0"/>
    <n v="0"/>
    <n v="0"/>
    <n v="5.2411587949765002"/>
    <n v="0"/>
    <m/>
    <n v="0"/>
    <n v="0"/>
    <n v="0"/>
    <n v="0"/>
    <n v="0"/>
    <x v="0"/>
    <m/>
    <x v="6"/>
    <x v="3"/>
    <s v="No root cause"/>
    <s v="No root cause"/>
    <s v=""/>
    <s v="LIT_210"/>
    <m/>
  </r>
  <r>
    <s v="Bonewonda-II"/>
    <s v="LIT_378"/>
    <s v="Douala"/>
    <s v="IHS"/>
    <s v="Grid-Gen"/>
    <s v="LITTORAL"/>
    <s v="Douala"/>
    <s v="ZTE"/>
    <n v="0"/>
    <n v="0"/>
    <n v="9.2935917850202454"/>
    <n v="0"/>
    <n v="0"/>
    <n v="0"/>
    <n v="0"/>
    <n v="0"/>
    <n v="1.0163854431517576"/>
    <n v="15.949393321975952"/>
    <n v="0"/>
    <n v="3.7471499544849116E-2"/>
    <n v="0"/>
    <n v="0"/>
    <n v="3.7471499544849116E-2"/>
    <n v="0"/>
    <n v="0"/>
    <n v="0"/>
    <n v="0"/>
    <n v="0"/>
    <n v="4.9508572252042446"/>
    <n v="4.9508572252042446"/>
    <n v="4.9357865840260455"/>
    <n v="0"/>
    <m/>
    <n v="0"/>
    <n v="0"/>
    <n v="0"/>
    <n v="0"/>
    <n v="0"/>
    <x v="0"/>
    <m/>
    <x v="6"/>
    <x v="3"/>
    <s v="No root cause"/>
    <s v="No root cause"/>
    <s v=""/>
    <s v="LIT_378"/>
    <m/>
  </r>
  <r>
    <s v="Bagam-IHS"/>
    <s v="OST_160"/>
    <s v="OUEST"/>
    <s v="IHS"/>
    <s v="Grid-Gen"/>
    <s v="OUEST"/>
    <s v="Bagam"/>
    <s v="NOKIA"/>
    <n v="1.6394795455009348"/>
    <n v="0.12598798774794534"/>
    <n v="0"/>
    <n v="0"/>
    <n v="2.7890890164350181E-2"/>
    <n v="0"/>
    <n v="0.68311556727619316"/>
    <n v="1.5568981622682991"/>
    <n v="0.88911484780960071"/>
    <n v="0"/>
    <n v="0.3020205201882043"/>
    <n v="0"/>
    <n v="9.083876953993901E-2"/>
    <n v="6.401009608113381E-2"/>
    <n v="0"/>
    <n v="9.363416116632774E-3"/>
    <n v="2.2900240559536419E-2"/>
    <n v="0"/>
    <n v="0"/>
    <n v="0.11847842526246122"/>
    <n v="8.0317243239078522"/>
    <n v="8.0317243239078522"/>
    <n v="4.454435655317849"/>
    <n v="0"/>
    <m/>
    <n v="0"/>
    <n v="0"/>
    <n v="0"/>
    <n v="0"/>
    <n v="0"/>
    <x v="0"/>
    <m/>
    <x v="6"/>
    <x v="3"/>
    <s v="No root cause"/>
    <s v="No root cause"/>
    <s v=""/>
    <s v="OST_160"/>
    <m/>
  </r>
  <r>
    <s v="Ancienne-Mairie-Dla-V"/>
    <s v="LIT_771"/>
    <s v="Douala"/>
    <s v="CAMUSAT"/>
    <s v="Good Grid + GE"/>
    <s v="LITTORAL"/>
    <s v="Douala"/>
    <s v="ZTE"/>
    <n v="0"/>
    <n v="0"/>
    <n v="0"/>
    <n v="0"/>
    <n v="0"/>
    <n v="0"/>
    <n v="0"/>
    <n v="0"/>
    <n v="0"/>
    <n v="0"/>
    <n v="9.4643091546743605"/>
    <n v="4.2182457131605746"/>
    <n v="0"/>
    <n v="0"/>
    <n v="4.2182457131605737"/>
    <n v="11.651728005068012"/>
    <n v="27.313994401212216"/>
    <n v="0"/>
    <n v="0"/>
    <n v="0"/>
    <n v="4.0021559042670072"/>
    <n v="4.0021559042670072"/>
    <n v="4.3244536045406692"/>
    <n v="0"/>
    <m/>
    <n v="0"/>
    <n v="0"/>
    <n v="0"/>
    <n v="0"/>
    <n v="0"/>
    <x v="0"/>
    <m/>
    <x v="6"/>
    <x v="3"/>
    <s v="No root cause"/>
    <s v="No root cause"/>
    <s v=""/>
    <s v="LIT_771"/>
    <m/>
  </r>
  <r>
    <s v="Crf-Patrick-Mboma"/>
    <s v="LIT_697"/>
    <s v="Douala"/>
    <s v="CAMUSAT"/>
    <s v="Good Grid + GE"/>
    <s v="LITTORAL"/>
    <s v="Douala"/>
    <s v="ZTE"/>
    <n v="0"/>
    <n v="0"/>
    <n v="25.586221189214488"/>
    <n v="0"/>
    <n v="0"/>
    <n v="15.795173399765439"/>
    <n v="5.9394199461808697"/>
    <n v="0"/>
    <n v="0"/>
    <n v="0"/>
    <n v="8.200729526043494"/>
    <n v="4.216604885955376"/>
    <n v="0"/>
    <n v="0"/>
    <n v="4.216604885955376"/>
    <n v="0"/>
    <n v="0"/>
    <n v="0"/>
    <n v="0.82064545861833715"/>
    <n v="0"/>
    <n v="13.841073043919948"/>
    <n v="13.841073043919948"/>
    <n v="4.2383993516592353"/>
    <n v="0"/>
    <m/>
    <n v="0"/>
    <n v="0"/>
    <n v="0"/>
    <n v="0"/>
    <n v="0"/>
    <x v="0"/>
    <m/>
    <x v="6"/>
    <x v="3"/>
    <s v="No root cause"/>
    <s v="No root cause"/>
    <s v=""/>
    <s v="LIT_697"/>
    <m/>
  </r>
  <r>
    <s v="E-Police"/>
    <s v="CTR_076"/>
    <s v="Yaounde"/>
    <s v="IHS"/>
    <s v="GridOnly"/>
    <s v="CENTRE"/>
    <s v="Yaounde"/>
    <s v="ZTE"/>
    <n v="0"/>
    <n v="0"/>
    <n v="5.6101308952067859"/>
    <n v="2.7573031078693879E-2"/>
    <n v="0"/>
    <n v="0"/>
    <n v="2.7894062488407395E-2"/>
    <n v="0"/>
    <n v="0"/>
    <n v="0"/>
    <n v="0"/>
    <n v="0"/>
    <n v="9.5507379442004599"/>
    <n v="0"/>
    <n v="0"/>
    <n v="0"/>
    <n v="0"/>
    <n v="0"/>
    <n v="0"/>
    <n v="0"/>
    <n v="0"/>
    <n v="0"/>
    <n v="4.1038515208327979"/>
    <n v="0"/>
    <m/>
    <n v="0"/>
    <n v="0"/>
    <n v="0"/>
    <n v="0"/>
    <n v="0"/>
    <x v="0"/>
    <m/>
    <x v="6"/>
    <x v="3"/>
    <s v="No root cause"/>
    <s v="No root cause"/>
    <s v=""/>
    <s v="CTR_076"/>
    <m/>
  </r>
  <r>
    <s v="Ekombitie-II"/>
    <s v="CTR_723"/>
    <s v="Yaounde"/>
    <s v="CAMUSAT"/>
    <s v="Good Grid + GE"/>
    <s v="CENTRE"/>
    <s v="Yaounde"/>
    <s v="ZTE"/>
    <n v="5.3305660425816068"/>
    <n v="0"/>
    <n v="0"/>
    <n v="1.443232372521994"/>
    <n v="0"/>
    <n v="2.3286013303541617"/>
    <n v="0"/>
    <n v="0"/>
    <n v="0.55424289379139535"/>
    <n v="2.3075381028613169"/>
    <n v="0"/>
    <n v="0.36458467096420671"/>
    <n v="0"/>
    <n v="0"/>
    <n v="0.36458467096420677"/>
    <n v="12.947196753730379"/>
    <n v="0"/>
    <n v="0"/>
    <n v="0"/>
    <n v="0"/>
    <n v="0.78991561867746529"/>
    <n v="0.78991561867746529"/>
    <n v="3.7304384861014794"/>
    <n v="0"/>
    <m/>
    <n v="0"/>
    <n v="0"/>
    <n v="0"/>
    <n v="0"/>
    <n v="0"/>
    <x v="0"/>
    <m/>
    <x v="6"/>
    <x v="3"/>
    <s v="No root cause"/>
    <s v="No root cause"/>
    <s v=""/>
    <s v="CTR_723"/>
    <m/>
  </r>
  <r>
    <s v="Mbanga-Pongo-IHS"/>
    <s v="LIT_598"/>
    <s v="LITTORAL"/>
    <s v="IHS"/>
    <s v="Hybrid-Gen"/>
    <s v="LITTORAL"/>
    <s v="Mbanga Pongo"/>
    <s v="ZTE"/>
    <n v="5.1944665599415574"/>
    <n v="10.797017546863454"/>
    <n v="4.4570039065955553"/>
    <n v="0.57985406625517599"/>
    <n v="8.9089426509489673"/>
    <n v="0"/>
    <n v="0"/>
    <n v="0"/>
    <n v="0"/>
    <n v="0"/>
    <n v="0"/>
    <n v="0"/>
    <n v="0"/>
    <n v="0"/>
    <n v="0"/>
    <n v="0"/>
    <n v="0"/>
    <n v="0"/>
    <n v="0"/>
    <n v="0"/>
    <n v="0"/>
    <n v="0"/>
    <n v="3.3479652315849244"/>
    <n v="0"/>
    <m/>
    <n v="0"/>
    <n v="0"/>
    <n v="0"/>
    <n v="0"/>
    <n v="0"/>
    <x v="0"/>
    <m/>
    <x v="6"/>
    <x v="3"/>
    <s v="No root cause"/>
    <s v="No root cause"/>
    <s v=""/>
    <s v="LIT_598"/>
    <m/>
  </r>
  <r>
    <s v="Sangmelima-Chateau"/>
    <s v="SUD_260"/>
    <s v="CENTRE"/>
    <s v="CAMUSAT"/>
    <s v="Good Grid + GE"/>
    <s v="SUD"/>
    <s v="Sangmelima"/>
    <s v="ZTE"/>
    <n v="0"/>
    <n v="0"/>
    <n v="0"/>
    <n v="0"/>
    <n v="0"/>
    <n v="0"/>
    <n v="0.34551897224291145"/>
    <n v="1.9575425259607395"/>
    <n v="0"/>
    <n v="0"/>
    <n v="0"/>
    <n v="5.9176789857120611E-2"/>
    <n v="0"/>
    <n v="3.3609134984433542"/>
    <n v="5.9176789857120611E-2"/>
    <n v="0"/>
    <n v="3.1815282807269858"/>
    <n v="0"/>
    <n v="4.0087548832444426"/>
    <n v="0.10290840189137349"/>
    <n v="22.033277402527734"/>
    <n v="22.033277402527734"/>
    <n v="2.4220393056589988"/>
    <n v="0"/>
    <m/>
    <n v="0"/>
    <n v="0"/>
    <n v="0"/>
    <n v="0"/>
    <n v="0"/>
    <x v="0"/>
    <m/>
    <x v="6"/>
    <x v="3"/>
    <s v="No root cause"/>
    <s v="No root cause"/>
    <s v=""/>
    <s v="SUD_260"/>
    <m/>
  </r>
  <r>
    <s v="Bodjongo-IHS"/>
    <s v="LIT_123"/>
    <s v="Douala"/>
    <s v="IHS"/>
    <s v="Grid-Gen"/>
    <s v="LITTORAL"/>
    <s v="Douala"/>
    <s v="ZTE"/>
    <n v="0"/>
    <n v="0.10380015580724465"/>
    <n v="0"/>
    <n v="0"/>
    <n v="3.422551529108319E-2"/>
    <n v="0.42695393984014046"/>
    <n v="0"/>
    <n v="5.006306483693005E-2"/>
    <n v="12.124767787280311"/>
    <n v="0"/>
    <n v="0.22825333230603287"/>
    <n v="4.0646143485345843E-2"/>
    <n v="0"/>
    <n v="0"/>
    <n v="4.0646143485345843E-2"/>
    <n v="5.4254308241518293E-2"/>
    <n v="0"/>
    <n v="0"/>
    <n v="0"/>
    <n v="0"/>
    <n v="0.94071120585104717"/>
    <n v="0.94071120585104717"/>
    <n v="1.8938177911326843"/>
    <n v="0"/>
    <m/>
    <n v="0"/>
    <n v="0"/>
    <n v="0"/>
    <n v="0"/>
    <n v="0"/>
    <x v="0"/>
    <m/>
    <x v="6"/>
    <x v="3"/>
    <s v="No root cause"/>
    <s v="No root cause"/>
    <s v=""/>
    <s v="LIT_123"/>
    <m/>
  </r>
  <r>
    <s v="Mont-Febe"/>
    <s v="CTR_729"/>
    <s v="Yaounde"/>
    <s v="CAMUSAT"/>
    <s v="Good Grid no GE - 8h"/>
    <s v="CENTRE"/>
    <s v="Yaounde"/>
    <s v="ZTE"/>
    <n v="0"/>
    <n v="0.50014910125473355"/>
    <n v="0.57794571287521435"/>
    <n v="0"/>
    <n v="5.1507349479073037"/>
    <n v="1.470020660154723"/>
    <n v="0"/>
    <n v="0.495833012301923"/>
    <n v="0"/>
    <n v="0"/>
    <n v="0.79952872589054247"/>
    <n v="0"/>
    <n v="0.56048517120248387"/>
    <n v="0"/>
    <n v="0"/>
    <n v="0.49672476621779266"/>
    <n v="0"/>
    <n v="0"/>
    <n v="0"/>
    <n v="0"/>
    <n v="0"/>
    <n v="0"/>
    <n v="1.6821332465835108"/>
    <n v="0"/>
    <m/>
    <n v="0"/>
    <n v="0"/>
    <n v="0"/>
    <n v="0"/>
    <n v="0"/>
    <x v="0"/>
    <m/>
    <x v="6"/>
    <x v="3"/>
    <s v="No root cause"/>
    <s v="No root cause"/>
    <s v=""/>
    <s v="CTR_729"/>
    <m/>
  </r>
  <r>
    <s v="Bonamatoumbe-II"/>
    <s v="LIT_364"/>
    <s v="Douala"/>
    <s v="IHS"/>
    <s v="Grid-Gen"/>
    <s v="LITTORAL"/>
    <s v="Douala"/>
    <s v="ZTE"/>
    <n v="0"/>
    <n v="0"/>
    <n v="0"/>
    <n v="0"/>
    <n v="1.587321970248236E-3"/>
    <n v="2.8082579266222072"/>
    <n v="0"/>
    <n v="0"/>
    <n v="0"/>
    <n v="0"/>
    <n v="0"/>
    <n v="0"/>
    <n v="0"/>
    <n v="0"/>
    <n v="0"/>
    <n v="7.8035601669934058"/>
    <n v="0"/>
    <n v="0"/>
    <n v="0"/>
    <n v="0"/>
    <n v="0"/>
    <n v="0"/>
    <n v="1.5907641403634936"/>
    <n v="0"/>
    <m/>
    <n v="0"/>
    <n v="0"/>
    <n v="0"/>
    <n v="0"/>
    <n v="0"/>
    <x v="0"/>
    <m/>
    <x v="6"/>
    <x v="3"/>
    <s v="No root cause"/>
    <s v="No root cause"/>
    <s v=""/>
    <s v="LIT_364"/>
    <m/>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0.15766209232577977"/>
    <n v="0.58417015520798665"/>
    <n v="0.11978038597963138"/>
    <n v="0.15766209232577977"/>
    <n v="0.63211084572514564"/>
    <n v="0.12006574723270926"/>
    <n v="0.12011925246766147"/>
    <n v="0.11594584414139063"/>
    <n v="0"/>
    <n v="0.81055080429069182"/>
    <n v="0.81055080429069182"/>
    <n v="1.5584469784523716"/>
    <n v="0"/>
    <m/>
    <n v="0"/>
    <n v="0"/>
    <n v="0"/>
    <n v="0"/>
    <n v="0"/>
    <x v="0"/>
    <m/>
    <x v="6"/>
    <x v="3"/>
    <s v="No root cause"/>
    <s v="No root cause"/>
    <s v=""/>
    <s v="LIT_367"/>
    <m/>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n v="0"/>
    <n v="0"/>
    <n v="0"/>
    <n v="0"/>
    <n v="0"/>
    <n v="0"/>
    <n v="0"/>
    <n v="1.4951681205822513"/>
    <n v="0"/>
    <m/>
    <n v="0"/>
    <n v="0"/>
    <n v="0"/>
    <n v="0"/>
    <n v="0"/>
    <x v="0"/>
    <m/>
    <x v="6"/>
    <x v="3"/>
    <s v="No root cause"/>
    <s v="No root cause"/>
    <s v=""/>
    <s v="LIT_091"/>
    <m/>
  </r>
  <r>
    <s v="Bilongue-II"/>
    <s v="LIT_451"/>
    <s v="Douala"/>
    <s v="IHS"/>
    <s v="Grid-Gen"/>
    <s v="LITTORAL"/>
    <s v="Douala"/>
    <s v="ZTE"/>
    <n v="0"/>
    <n v="0"/>
    <n v="0"/>
    <n v="0"/>
    <n v="0"/>
    <n v="0"/>
    <n v="0"/>
    <n v="0"/>
    <n v="0"/>
    <n v="0"/>
    <n v="0"/>
    <n v="0"/>
    <n v="0"/>
    <n v="0"/>
    <n v="0"/>
    <n v="0"/>
    <n v="0"/>
    <n v="0"/>
    <n v="0"/>
    <n v="0"/>
    <n v="15.859540197412903"/>
    <n v="15.859540197412903"/>
    <n v="1.4566443514166751"/>
    <n v="0"/>
    <m/>
    <n v="0"/>
    <n v="0"/>
    <n v="0"/>
    <n v="0"/>
    <n v="0"/>
    <x v="0"/>
    <m/>
    <x v="6"/>
    <x v="3"/>
    <s v="No root cause"/>
    <s v="No root cause"/>
    <s v=""/>
    <s v="LIT_451"/>
    <m/>
  </r>
  <r>
    <s v="Beedi"/>
    <s v="LIT_127"/>
    <s v="Douala"/>
    <s v="IHS"/>
    <s v="Grid-Gen"/>
    <s v="LITTORAL"/>
    <s v="Douala"/>
    <s v="ZTE"/>
    <n v="0"/>
    <n v="1.3976280772644134"/>
    <n v="0"/>
    <n v="0"/>
    <n v="5.0385344702125652"/>
    <n v="0"/>
    <n v="0"/>
    <n v="0"/>
    <n v="0"/>
    <n v="0"/>
    <n v="0"/>
    <n v="5.6792596587650133"/>
    <n v="2.687015064220549"/>
    <n v="0"/>
    <n v="5.6792596587650133"/>
    <n v="0.42117537446530462"/>
    <n v="0"/>
    <n v="1.3574278107370021"/>
    <n v="0"/>
    <n v="0"/>
    <n v="0"/>
    <n v="0"/>
    <n v="1.0843905967759884"/>
    <n v="0"/>
    <m/>
    <n v="0"/>
    <n v="0"/>
    <n v="0"/>
    <n v="0"/>
    <n v="0"/>
    <x v="0"/>
    <m/>
    <x v="6"/>
    <x v="3"/>
    <s v="No root cause"/>
    <s v="No root cause"/>
    <s v=""/>
    <s v="LIT_127"/>
    <m/>
  </r>
  <r>
    <s v="Mobil-Kondengui"/>
    <s v="CTR_125"/>
    <s v="Yaounde"/>
    <s v="IHS"/>
    <s v="GridOnly"/>
    <s v="CENTRE"/>
    <s v="Yaounde"/>
    <s v="ZTE"/>
    <n v="5.8741792296958328"/>
    <n v="2.7424108174743815"/>
    <n v="0"/>
    <n v="0"/>
    <n v="0"/>
    <n v="0"/>
    <n v="0"/>
    <n v="0"/>
    <n v="0"/>
    <n v="4.6656564878307744E-2"/>
    <n v="2.7062591137250198"/>
    <n v="8.9102802818227733"/>
    <n v="0"/>
    <n v="0"/>
    <n v="8.9102802818227733"/>
    <n v="2.8931528994130118"/>
    <n v="0"/>
    <n v="0"/>
    <n v="0"/>
    <n v="0"/>
    <n v="0"/>
    <n v="0"/>
    <n v="1.0226098854845296"/>
    <n v="0"/>
    <m/>
    <n v="0"/>
    <n v="0"/>
    <n v="0"/>
    <n v="0"/>
    <n v="0"/>
    <x v="0"/>
    <m/>
    <x v="12"/>
    <x v="6"/>
    <s v="BSS Hardware issue"/>
    <s v="ACTIVE"/>
    <s v="05-10-2026: hardware issue,  site with GPS issue (alarm : TDD down 09Apr 02pm)"/>
    <s v="CTR_125"/>
    <m/>
  </r>
  <r>
    <s v="Minisite-Dubai"/>
    <s v="LIT_662"/>
    <s v="Douala"/>
    <s v="CAMUSAT"/>
    <s v="Good Grid no GE - 8h"/>
    <s v="LITTORAL"/>
    <s v="Douala"/>
    <s v="ZTE"/>
    <n v="0"/>
    <n v="0"/>
    <n v="0"/>
    <n v="0"/>
    <n v="0"/>
    <n v="0"/>
    <n v="0"/>
    <n v="0"/>
    <n v="0"/>
    <n v="0"/>
    <n v="0"/>
    <n v="0"/>
    <n v="0"/>
    <n v="0"/>
    <n v="0"/>
    <n v="0.47897886329198464"/>
    <n v="0"/>
    <n v="1.1984280875374178"/>
    <n v="0"/>
    <n v="0"/>
    <n v="0"/>
    <n v="0"/>
    <n v="0.99994150094311884"/>
    <n v="0"/>
    <m/>
    <n v="0"/>
    <n v="0"/>
    <n v="0"/>
    <n v="0"/>
    <n v="0"/>
    <x v="0"/>
    <m/>
    <x v="6"/>
    <x v="3"/>
    <s v="No root cause"/>
    <s v="No root cause"/>
    <s v=""/>
    <s v="LIT_662"/>
    <m/>
  </r>
  <r>
    <s v="Foumban-Mambain-MTN"/>
    <s v="OST_102"/>
    <s v="OUEST"/>
    <m/>
    <m/>
    <s v="OUEST"/>
    <s v="Foumban"/>
    <s v="Huawei"/>
    <n v="0"/>
    <n v="0"/>
    <n v="0"/>
    <n v="0.95624555906549902"/>
    <n v="0"/>
    <n v="0"/>
    <n v="0"/>
    <n v="2.1765037824634095"/>
    <n v="4.6888242545650671"/>
    <n v="0.50287786823729497"/>
    <n v="0"/>
    <n v="0"/>
    <n v="0"/>
    <n v="0"/>
    <n v="0"/>
    <n v="0"/>
    <n v="0"/>
    <n v="5.8320706097884623"/>
    <n v="0.470667716796078"/>
    <n v="0"/>
    <n v="0"/>
    <n v="0"/>
    <n v="0.98931179426595084"/>
    <n v="0"/>
    <m/>
    <n v="0"/>
    <n v="0"/>
    <n v="0"/>
    <n v="0"/>
    <n v="0"/>
    <x v="0"/>
    <m/>
    <x v="6"/>
    <x v="3"/>
    <s v="No root cause"/>
    <s v="No root cause"/>
    <s v=""/>
    <s v="OST_102"/>
    <m/>
  </r>
  <r>
    <s v="Dagobert"/>
    <s v="CTR_255"/>
    <s v="Yaounde"/>
    <s v="IHS"/>
    <s v="Grid-Gen"/>
    <s v="CENTRE"/>
    <s v="Yaounde"/>
    <s v="ZTE"/>
    <n v="2.7883896493766271"/>
    <n v="0"/>
    <n v="0"/>
    <n v="0"/>
    <n v="0"/>
    <n v="0"/>
    <n v="0"/>
    <n v="0"/>
    <n v="0"/>
    <n v="0"/>
    <n v="0"/>
    <n v="0"/>
    <n v="0"/>
    <n v="0"/>
    <n v="0"/>
    <n v="0"/>
    <n v="0"/>
    <n v="55.356088039653791"/>
    <n v="3.9897070196014961E-2"/>
    <n v="3.0934229938390514"/>
    <n v="0"/>
    <n v="0"/>
    <n v="0.89325206244845623"/>
    <n v="0"/>
    <m/>
    <n v="0"/>
    <n v="0"/>
    <n v="0"/>
    <n v="0"/>
    <n v="0"/>
    <x v="0"/>
    <m/>
    <x v="6"/>
    <x v="3"/>
    <s v="No root cause"/>
    <s v="No root cause"/>
    <s v=""/>
    <s v="CTR_255"/>
    <m/>
  </r>
  <r>
    <s v="Montee-Kondengui-MTN-IHS"/>
    <s v="CTR_535"/>
    <s v="Yaounde"/>
    <s v="IHS"/>
    <s v="Grid-Gen"/>
    <s v="CENTRE"/>
    <s v="Yaounde"/>
    <s v="ZTE"/>
    <n v="0"/>
    <n v="0"/>
    <n v="0"/>
    <n v="0"/>
    <n v="0"/>
    <n v="0"/>
    <n v="0"/>
    <n v="0"/>
    <n v="0"/>
    <n v="2.7929732645041908E-2"/>
    <n v="0"/>
    <n v="0"/>
    <n v="0"/>
    <n v="0"/>
    <n v="0"/>
    <n v="0"/>
    <n v="0"/>
    <n v="0"/>
    <n v="0"/>
    <n v="0"/>
    <n v="0"/>
    <n v="0"/>
    <n v="0.86259356282085276"/>
    <n v="0"/>
    <m/>
    <n v="0"/>
    <n v="0"/>
    <n v="0"/>
    <n v="0"/>
    <n v="0"/>
    <x v="0"/>
    <m/>
    <x v="6"/>
    <x v="3"/>
    <s v="No root cause"/>
    <s v="No root cause"/>
    <s v=""/>
    <s v="CTR_535"/>
    <m/>
  </r>
  <r>
    <s v="Bamenda-Abangoh-IHS"/>
    <s v="NRO_064"/>
    <s v="NORD-OUEST"/>
    <s v="IHS"/>
    <s v="Grid-Gen"/>
    <s v="NORD-OUEST"/>
    <s v="Bamenda"/>
    <s v="Huawei"/>
    <n v="9.4769007199664426"/>
    <n v="5.5451933750531479"/>
    <n v="0"/>
    <n v="0"/>
    <n v="7.3343014213844002"/>
    <n v="0"/>
    <n v="0"/>
    <n v="1.7089393692945583"/>
    <n v="14.990704357180975"/>
    <n v="6.1590054304246449"/>
    <n v="1.0371989795481591"/>
    <n v="0"/>
    <n v="0.31097242554211496"/>
    <n v="3.7632015249705365E-2"/>
    <n v="0"/>
    <n v="0"/>
    <n v="0"/>
    <n v="2.5366475189265851"/>
    <n v="1.4770655160900941"/>
    <n v="0"/>
    <n v="0"/>
    <n v="0"/>
    <n v="0.84288580128013069"/>
    <n v="0"/>
    <m/>
    <n v="0"/>
    <n v="0"/>
    <n v="0"/>
    <n v="0"/>
    <n v="0"/>
    <x v="0"/>
    <m/>
    <x v="6"/>
    <x v="3"/>
    <s v="No root cause"/>
    <s v="No root cause"/>
    <s v=""/>
    <s v="NRO_064"/>
    <m/>
  </r>
  <r>
    <s v="Quartier-Gentil"/>
    <s v="LIT_450"/>
    <s v="Douala"/>
    <s v="IHS"/>
    <s v="Grid-Gen"/>
    <s v="LITTORAL"/>
    <s v="Douala"/>
    <s v="ZTE"/>
    <n v="0"/>
    <n v="7.184076556716974"/>
    <n v="0"/>
    <n v="0"/>
    <n v="0"/>
    <n v="0"/>
    <n v="0"/>
    <n v="0"/>
    <n v="6.3533721139276258"/>
    <n v="0"/>
    <n v="0"/>
    <n v="10.251567346682531"/>
    <n v="1.961822944756916"/>
    <n v="0"/>
    <n v="10.251567346682531"/>
    <n v="0"/>
    <n v="0.66910079815542256"/>
    <n v="0"/>
    <n v="0"/>
    <n v="0"/>
    <n v="0"/>
    <n v="0"/>
    <n v="0.8357160997965366"/>
    <n v="0"/>
    <m/>
    <n v="0"/>
    <n v="0"/>
    <n v="0"/>
    <n v="0"/>
    <n v="0"/>
    <x v="0"/>
    <m/>
    <x v="6"/>
    <x v="3"/>
    <s v="No root cause"/>
    <s v="No root cause"/>
    <s v=""/>
    <s v="LIT_450"/>
    <m/>
  </r>
  <r>
    <s v="Feu-Rouge-Bessengue"/>
    <s v="LIT_417"/>
    <s v="Douala"/>
    <s v="IHS"/>
    <s v="Grid-Gen"/>
    <s v="LITTORAL"/>
    <s v="Douala"/>
    <s v="ZTE"/>
    <n v="0.26474390254342467"/>
    <n v="0"/>
    <n v="0"/>
    <n v="0"/>
    <n v="0.13176555860892122"/>
    <n v="0"/>
    <n v="0.13388793292869133"/>
    <n v="0.13156937274742897"/>
    <n v="6.6863708611916789E-2"/>
    <n v="0"/>
    <n v="0.2229919842024011"/>
    <n v="0.13345989104907385"/>
    <n v="0.22047723815964776"/>
    <n v="0"/>
    <n v="0.13345989104907385"/>
    <n v="0.41184762850530598"/>
    <n v="0"/>
    <n v="0"/>
    <n v="0"/>
    <n v="0"/>
    <n v="0.54179400912585329"/>
    <n v="0.54179400912585329"/>
    <n v="0.78556385956802066"/>
    <n v="0"/>
    <m/>
    <n v="0"/>
    <n v="0"/>
    <n v="0"/>
    <n v="0"/>
    <n v="0"/>
    <x v="0"/>
    <m/>
    <x v="6"/>
    <x v="3"/>
    <s v="No root cause"/>
    <s v="No root cause"/>
    <s v=""/>
    <s v="LIT_417"/>
    <m/>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n v="0"/>
    <n v="0"/>
    <n v="0"/>
    <n v="34.813823184460368"/>
    <n v="38.44402853041808"/>
    <n v="2.5871207905648155"/>
    <n v="1.5556468711565414"/>
    <n v="1.5556468711565414"/>
    <n v="0.78444024963402459"/>
    <n v="0"/>
    <m/>
    <n v="0"/>
    <n v="0"/>
    <n v="0"/>
    <n v="0"/>
    <n v="0"/>
    <x v="0"/>
    <m/>
    <x v="6"/>
    <x v="3"/>
    <s v="No root cause"/>
    <s v="No root cause"/>
    <s v=""/>
    <s v="CTR_560"/>
    <m/>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13.868556899607057"/>
    <n v="13.868556899607057"/>
    <n v="13.868556899607057"/>
    <n v="13.868556899607057"/>
    <n v="13.868556899607057"/>
    <n v="34.420666718031704"/>
    <n v="0.19504441647904239"/>
    <n v="0"/>
    <n v="0"/>
    <n v="0"/>
    <n v="0"/>
    <n v="0.76030938867058828"/>
    <n v="0"/>
    <m/>
    <n v="0"/>
    <n v="0"/>
    <n v="0"/>
    <n v="0"/>
    <n v="0"/>
    <x v="0"/>
    <m/>
    <x v="6"/>
    <x v="3"/>
    <s v="No root cause"/>
    <s v="No root cause"/>
    <s v=""/>
    <s v="CTR_321"/>
    <m/>
  </r>
  <r>
    <s v="Maroua-Titouare-II"/>
    <s v="EXN_086"/>
    <s v="Maroua"/>
    <s v="IHS"/>
    <s v="Grid-Gen"/>
    <s v="EXTREME-NORD"/>
    <s v="Maroua"/>
    <s v="Huawei"/>
    <n v="0"/>
    <n v="0"/>
    <n v="0"/>
    <n v="0.64404251311948368"/>
    <n v="0"/>
    <n v="0"/>
    <n v="0.25862647068055805"/>
    <n v="0.88064266207805786"/>
    <n v="0"/>
    <n v="0"/>
    <n v="0"/>
    <n v="0"/>
    <n v="0"/>
    <n v="0.47824762508097124"/>
    <n v="0"/>
    <n v="0"/>
    <n v="0"/>
    <n v="1.1466528551820176"/>
    <n v="0"/>
    <n v="0.37712273102133642"/>
    <n v="0.96480639665784895"/>
    <n v="0.96480639665784895"/>
    <n v="0.75301484163877264"/>
    <n v="0"/>
    <m/>
    <n v="0"/>
    <n v="0"/>
    <n v="0"/>
    <n v="0"/>
    <n v="0"/>
    <x v="0"/>
    <m/>
    <x v="6"/>
    <x v="3"/>
    <s v="No root cause"/>
    <s v="No root cause"/>
    <s v=""/>
    <s v="EXN_086"/>
    <m/>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0"/>
    <n v="0"/>
    <n v="0"/>
    <n v="0"/>
    <n v="0.14937422566993172"/>
    <n v="3.5170774441904834E-2"/>
    <n v="0.13647401928471345"/>
    <n v="2.4970554699604388E-3"/>
    <n v="3.8684284870431712E-2"/>
    <n v="0.83152485639194929"/>
    <n v="0.83152485639194929"/>
    <n v="0.74567074366247532"/>
    <n v="0"/>
    <m/>
    <n v="0"/>
    <n v="0"/>
    <n v="0"/>
    <n v="0"/>
    <n v="0"/>
    <x v="0"/>
    <m/>
    <x v="6"/>
    <x v="3"/>
    <s v="No root cause"/>
    <s v="No root cause"/>
    <s v=""/>
    <s v="LIT_121"/>
    <m/>
  </r>
  <r>
    <s v="Science"/>
    <s v="CTR_249"/>
    <s v="Yaounde"/>
    <s v="IHS"/>
    <s v="Grid-Gen"/>
    <s v="CENTRE"/>
    <s v="Yaounde"/>
    <s v="ZTE"/>
    <n v="0"/>
    <n v="0"/>
    <n v="0"/>
    <n v="0"/>
    <n v="0"/>
    <n v="0"/>
    <n v="0"/>
    <n v="0"/>
    <n v="0"/>
    <n v="0"/>
    <n v="0"/>
    <n v="0"/>
    <n v="0.33990092257293125"/>
    <n v="0"/>
    <n v="0"/>
    <n v="0"/>
    <n v="0"/>
    <n v="0"/>
    <n v="0"/>
    <n v="0"/>
    <n v="0"/>
    <n v="0"/>
    <n v="0.71689880804604544"/>
    <n v="0"/>
    <m/>
    <n v="0"/>
    <n v="0"/>
    <n v="0"/>
    <n v="0"/>
    <n v="0"/>
    <x v="0"/>
    <m/>
    <x v="6"/>
    <x v="3"/>
    <s v="No root cause"/>
    <s v="No root cause"/>
    <s v=""/>
    <s v="CTR_249"/>
    <m/>
  </r>
  <r>
    <s v="Foumbot-Centre-Ville"/>
    <s v="OST_125"/>
    <s v="OUEST"/>
    <s v="IHS"/>
    <s v="Grid-Gen"/>
    <s v="OUEST"/>
    <s v="Foumbot"/>
    <s v="Huawei"/>
    <n v="2.7214546004514415"/>
    <n v="1.9711328556385961"/>
    <n v="2.5860863560224065E-3"/>
    <n v="12.903358131226227"/>
    <n v="0"/>
    <n v="4.0829844792014445"/>
    <n v="0"/>
    <n v="0"/>
    <n v="0"/>
    <n v="0"/>
    <n v="1.9688142954573338"/>
    <n v="0"/>
    <n v="0"/>
    <n v="0"/>
    <n v="0"/>
    <n v="0.52934512446031057"/>
    <n v="0"/>
    <n v="4.1903338155938519"/>
    <n v="0"/>
    <n v="0"/>
    <n v="0"/>
    <n v="0"/>
    <n v="0.70305878727174675"/>
    <n v="0"/>
    <m/>
    <n v="0"/>
    <n v="0"/>
    <n v="0"/>
    <n v="0"/>
    <n v="0"/>
    <x v="0"/>
    <m/>
    <x v="6"/>
    <x v="3"/>
    <s v="No root cause"/>
    <s v="No root cause"/>
    <s v=""/>
    <s v="OST_125"/>
    <m/>
  </r>
  <r>
    <s v="Nkolbi-Boss"/>
    <s v="CTR_333"/>
    <s v="Yaounde"/>
    <s v="IHS"/>
    <s v="Grid-Gen"/>
    <s v="CENTRE"/>
    <s v="Yaounde"/>
    <s v="ZTE"/>
    <n v="2.0295427371280677"/>
    <n v="0"/>
    <n v="0"/>
    <n v="0"/>
    <n v="0"/>
    <n v="0"/>
    <n v="0"/>
    <n v="0"/>
    <n v="0"/>
    <n v="0"/>
    <n v="0"/>
    <n v="0"/>
    <n v="0"/>
    <n v="0"/>
    <n v="0"/>
    <n v="0"/>
    <n v="0"/>
    <n v="24.154117905562547"/>
    <n v="0"/>
    <n v="2.9967033641238139"/>
    <n v="0"/>
    <n v="0"/>
    <n v="0.6891474261841779"/>
    <n v="0"/>
    <m/>
    <n v="0"/>
    <n v="0"/>
    <n v="0"/>
    <n v="0"/>
    <n v="0"/>
    <x v="0"/>
    <m/>
    <x v="6"/>
    <x v="3"/>
    <s v="No root cause"/>
    <s v="No root cause"/>
    <s v=""/>
    <s v="CTR_333"/>
    <m/>
  </r>
  <r>
    <s v="Biscuiterie-IHS"/>
    <s v="CTR_157"/>
    <s v="Yaounde"/>
    <s v="IHS"/>
    <s v="Grid-Gen"/>
    <s v="CENTRE"/>
    <s v="Yaounde"/>
    <s v="ZTE"/>
    <n v="2.2004206224870373"/>
    <n v="0.59893760005479013"/>
    <n v="0"/>
    <n v="0"/>
    <n v="0"/>
    <n v="0"/>
    <n v="0"/>
    <n v="0"/>
    <n v="0"/>
    <n v="0"/>
    <n v="9.3063438660171929E-2"/>
    <n v="0"/>
    <n v="0"/>
    <n v="0"/>
    <n v="0"/>
    <n v="0"/>
    <n v="0"/>
    <n v="0"/>
    <n v="0"/>
    <n v="0.17578253189625409"/>
    <n v="0"/>
    <n v="0"/>
    <n v="0.68515236864108098"/>
    <n v="0"/>
    <m/>
    <n v="0"/>
    <n v="0"/>
    <n v="0"/>
    <n v="0"/>
    <n v="0"/>
    <x v="0"/>
    <m/>
    <x v="6"/>
    <x v="3"/>
    <s v="No root cause"/>
    <s v="No root cause"/>
    <s v=""/>
    <s v="CTR_157"/>
    <m/>
  </r>
  <r>
    <s v="Garoua-Roumde-Adja-II"/>
    <s v="NRD_138"/>
    <s v="Garoua"/>
    <s v="CAMUSAT"/>
    <s v="Medium Grid + GE"/>
    <s v="NORD"/>
    <s v="Garoua"/>
    <s v="Huawei"/>
    <n v="0.14276980193075425"/>
    <n v="5.0876344408203567"/>
    <n v="12.820425017050335"/>
    <n v="13.667858763301401"/>
    <n v="6.4416914217553716"/>
    <n v="9.7272517143077275E-2"/>
    <n v="0"/>
    <n v="0"/>
    <n v="0"/>
    <n v="0"/>
    <n v="0"/>
    <n v="0.30390973452842623"/>
    <n v="8.4437503031963317"/>
    <n v="5.1305099690953764"/>
    <n v="0.30390973452842623"/>
    <n v="8.4522754706320473"/>
    <n v="0"/>
    <n v="0"/>
    <n v="0"/>
    <n v="1.8491587550259247"/>
    <n v="1.0936291673443996"/>
    <n v="1.0936291673443996"/>
    <n v="0.67800050223580555"/>
    <n v="0"/>
    <m/>
    <n v="0"/>
    <n v="0"/>
    <n v="0"/>
    <n v="0"/>
    <n v="0"/>
    <x v="0"/>
    <m/>
    <x v="6"/>
    <x v="3"/>
    <s v="No root cause"/>
    <s v="No root cause"/>
    <s v=""/>
    <s v="NRD_138"/>
    <m/>
  </r>
  <r>
    <s v="Yona-Hotel-MTN-IHS"/>
    <s v="CTR_466"/>
    <s v="Yaounde"/>
    <s v="IHS"/>
    <s v="Grid-Gen"/>
    <s v="CENTRE"/>
    <s v="Yaounde"/>
    <s v="ZTE"/>
    <n v="1.468754369594188"/>
    <n v="0"/>
    <n v="0"/>
    <n v="9.7736229179330014E-3"/>
    <n v="0"/>
    <n v="0"/>
    <n v="9.0067145502849173E-3"/>
    <n v="0"/>
    <n v="0"/>
    <n v="0"/>
    <n v="0"/>
    <n v="0"/>
    <n v="0"/>
    <n v="0"/>
    <n v="0"/>
    <n v="0"/>
    <n v="0"/>
    <n v="17.352389757813906"/>
    <n v="0"/>
    <n v="1.694813987267181"/>
    <n v="0"/>
    <n v="0"/>
    <n v="0.6596303715688876"/>
    <n v="0"/>
    <m/>
    <n v="0"/>
    <n v="0"/>
    <n v="0"/>
    <n v="0"/>
    <n v="0"/>
    <x v="0"/>
    <m/>
    <x v="6"/>
    <x v="3"/>
    <s v="No root cause"/>
    <s v="No root cause"/>
    <s v=""/>
    <s v="CTR_466"/>
    <m/>
  </r>
  <r>
    <s v="Voirie-Municipale-IHS"/>
    <s v="CTR_632"/>
    <s v="Yaounde"/>
    <s v="IHS"/>
    <s v="Grid-Gen"/>
    <s v="CENTRE"/>
    <s v="Yaounde"/>
    <s v="ZTE"/>
    <n v="0"/>
    <n v="0"/>
    <n v="0"/>
    <n v="0"/>
    <n v="0"/>
    <n v="0"/>
    <n v="0"/>
    <n v="0"/>
    <n v="0"/>
    <n v="0"/>
    <n v="0"/>
    <n v="0"/>
    <n v="0"/>
    <n v="0"/>
    <n v="0"/>
    <n v="0"/>
    <n v="0"/>
    <n v="0"/>
    <n v="0"/>
    <n v="0"/>
    <n v="0"/>
    <n v="0"/>
    <n v="0.64998159419917689"/>
    <n v="0"/>
    <m/>
    <n v="0"/>
    <n v="0"/>
    <n v="0"/>
    <n v="0"/>
    <n v="0"/>
    <x v="0"/>
    <m/>
    <x v="6"/>
    <x v="3"/>
    <s v="No root cause"/>
    <s v="No root cause"/>
    <s v=""/>
    <s v="CTR_632"/>
    <m/>
  </r>
  <r>
    <s v="Cradat"/>
    <s v="CTR_579"/>
    <s v="Yaounde"/>
    <s v="CAMUSAT"/>
    <s v="Good Grid + GE"/>
    <s v="CENTRE"/>
    <s v="Yaounde"/>
    <s v="ZTE"/>
    <n v="0"/>
    <n v="0"/>
    <n v="0"/>
    <n v="0"/>
    <n v="0"/>
    <n v="0"/>
    <n v="0"/>
    <n v="0"/>
    <n v="0"/>
    <n v="0"/>
    <n v="0"/>
    <n v="0"/>
    <n v="11.899492913053278"/>
    <n v="0"/>
    <n v="0"/>
    <n v="4.2322640847180515E-2"/>
    <n v="0"/>
    <n v="0"/>
    <n v="0"/>
    <n v="0"/>
    <n v="0"/>
    <n v="0"/>
    <n v="0.64486292672208323"/>
    <n v="0"/>
    <m/>
    <n v="0"/>
    <n v="0"/>
    <n v="0"/>
    <n v="0"/>
    <n v="0"/>
    <x v="0"/>
    <m/>
    <x v="6"/>
    <x v="3"/>
    <s v="No root cause"/>
    <s v="No root cause"/>
    <s v=""/>
    <s v="CTR_579"/>
    <m/>
  </r>
  <r>
    <s v="Bonas-Yde-MTN-IHS"/>
    <s v="CTR_524"/>
    <s v="Yaounde"/>
    <s v="IHS"/>
    <s v="Grid-Gen"/>
    <s v="CENTRE"/>
    <s v="Yaounde"/>
    <s v="ZTE"/>
    <n v="0"/>
    <n v="0"/>
    <n v="0"/>
    <n v="0"/>
    <n v="0"/>
    <n v="0"/>
    <n v="0"/>
    <n v="0"/>
    <n v="0"/>
    <n v="0"/>
    <n v="0"/>
    <n v="46.838268656205315"/>
    <n v="8.8723450702416713"/>
    <n v="13.868556899607057"/>
    <n v="46.838268656205315"/>
    <n v="3.1300562447029959E-2"/>
    <n v="0"/>
    <n v="0"/>
    <n v="0"/>
    <n v="0"/>
    <n v="0"/>
    <n v="0"/>
    <n v="0.61978680660782537"/>
    <n v="0"/>
    <m/>
    <n v="0"/>
    <n v="0"/>
    <n v="0"/>
    <n v="0"/>
    <n v="0"/>
    <x v="0"/>
    <m/>
    <x v="6"/>
    <x v="3"/>
    <s v="No root cause"/>
    <s v="No root cause"/>
    <s v=""/>
    <s v="CTR_524"/>
    <m/>
  </r>
  <r>
    <s v="Mini-Ferme"/>
    <s v="CTR_050"/>
    <s v="Yaounde"/>
    <s v="IHS"/>
    <s v="GridOnly"/>
    <s v="CENTRE"/>
    <s v="Yaounde"/>
    <s v="ZTE"/>
    <n v="0"/>
    <n v="0"/>
    <n v="0"/>
    <n v="0"/>
    <n v="0"/>
    <n v="0"/>
    <n v="0"/>
    <n v="0"/>
    <n v="0.14492784640715975"/>
    <n v="0"/>
    <n v="0"/>
    <n v="2.682520624484567"/>
    <n v="2.8090248349898168E-2"/>
    <n v="0.59872357911498153"/>
    <n v="2.682520624484567"/>
    <n v="12.295502992012738"/>
    <n v="0"/>
    <n v="0"/>
    <n v="0"/>
    <n v="0"/>
    <n v="0"/>
    <n v="0"/>
    <n v="0.61427576740775003"/>
    <n v="0"/>
    <m/>
    <n v="0"/>
    <n v="0"/>
    <n v="0"/>
    <n v="0"/>
    <n v="0"/>
    <x v="0"/>
    <m/>
    <x v="6"/>
    <x v="3"/>
    <s v="No root cause"/>
    <s v="No root cause"/>
    <s v=""/>
    <s v="CTR_050"/>
    <m/>
  </r>
  <r>
    <s v="E-Poste"/>
    <s v="CTR_242"/>
    <s v="Yaounde"/>
    <s v="IHS"/>
    <s v="Grid-Gen"/>
    <s v="CENTRE"/>
    <s v="Yaounde"/>
    <s v="ZTE"/>
    <n v="0"/>
    <n v="0"/>
    <n v="0"/>
    <n v="0"/>
    <n v="0"/>
    <n v="0"/>
    <n v="0"/>
    <n v="0"/>
    <n v="0"/>
    <n v="0"/>
    <n v="0"/>
    <n v="0"/>
    <n v="0"/>
    <n v="0"/>
    <n v="0"/>
    <n v="2.6663442084506304E-2"/>
    <n v="0"/>
    <n v="0"/>
    <n v="0"/>
    <n v="0"/>
    <n v="0"/>
    <n v="0"/>
    <n v="0.61149349519023533"/>
    <n v="0"/>
    <m/>
    <n v="0"/>
    <n v="0"/>
    <n v="0"/>
    <n v="0"/>
    <n v="0"/>
    <x v="0"/>
    <m/>
    <x v="6"/>
    <x v="3"/>
    <s v="No root cause"/>
    <s v="No root cause"/>
    <s v=""/>
    <s v="CTR_242"/>
    <m/>
  </r>
  <r>
    <s v="Foumban-Njibam"/>
    <s v="OST_177"/>
    <s v="OUEST"/>
    <s v="IHS"/>
    <s v="Grid-Gen"/>
    <s v="OUEST"/>
    <s v="Foumban"/>
    <s v="Huawei"/>
    <n v="1.6913896522302414"/>
    <n v="1.457036723139659"/>
    <n v="0"/>
    <n v="0"/>
    <n v="0"/>
    <n v="0"/>
    <n v="0"/>
    <n v="0"/>
    <n v="0"/>
    <n v="0"/>
    <n v="0.66952884003504243"/>
    <n v="0"/>
    <n v="3.4188953380532094"/>
    <n v="0"/>
    <n v="0"/>
    <n v="0"/>
    <n v="0"/>
    <n v="0"/>
    <n v="0"/>
    <n v="0"/>
    <n v="1.3703404074387975"/>
    <n v="1.3703404074387975"/>
    <n v="0.59565594564438873"/>
    <n v="0"/>
    <m/>
    <n v="0"/>
    <n v="0"/>
    <n v="0"/>
    <n v="0"/>
    <n v="0"/>
    <x v="0"/>
    <m/>
    <x v="6"/>
    <x v="3"/>
    <s v="No root cause"/>
    <s v="No root cause"/>
    <s v=""/>
    <s v="OST_177"/>
    <m/>
  </r>
  <r>
    <s v="Nkolbisson-Usne-Ds-Eaux-IHS"/>
    <s v="CTR_522"/>
    <s v="Yaounde"/>
    <s v="IHS"/>
    <s v="Grid-Gen"/>
    <s v="CENTRE"/>
    <s v="Yaounde"/>
    <s v="ZTE"/>
    <n v="0.46175017763737997"/>
    <n v="0"/>
    <n v="0"/>
    <n v="0"/>
    <n v="1.1684829910425103"/>
    <n v="0"/>
    <n v="0"/>
    <n v="0.11323491223714717"/>
    <n v="1.1165650780605709"/>
    <n v="0.73107769530837685"/>
    <n v="0"/>
    <n v="0"/>
    <n v="0"/>
    <n v="0"/>
    <n v="0"/>
    <n v="0"/>
    <n v="0"/>
    <n v="0"/>
    <n v="0"/>
    <n v="2.5147460427528737E-3"/>
    <n v="0"/>
    <n v="0"/>
    <n v="0.58980603995628234"/>
    <n v="0"/>
    <m/>
    <n v="0"/>
    <n v="0"/>
    <n v="0"/>
    <n v="0"/>
    <n v="0"/>
    <x v="0"/>
    <m/>
    <x v="6"/>
    <x v="3"/>
    <s v="No root cause"/>
    <s v="No root cause"/>
    <s v=""/>
    <s v="CTR_522"/>
    <m/>
  </r>
  <r>
    <s v="Bertoua-Kano"/>
    <s v="EST_032"/>
    <s v="CENTRE"/>
    <s v="IHS"/>
    <s v="Grid-Gen"/>
    <s v="EST"/>
    <s v="Bertoua"/>
    <s v="ZTE"/>
    <n v="0"/>
    <n v="0"/>
    <n v="0"/>
    <n v="0"/>
    <n v="0"/>
    <n v="0"/>
    <n v="0"/>
    <n v="0"/>
    <n v="0"/>
    <n v="0"/>
    <n v="0"/>
    <n v="0"/>
    <n v="0"/>
    <n v="0"/>
    <n v="0"/>
    <n v="0"/>
    <n v="0"/>
    <n v="0"/>
    <n v="0"/>
    <n v="0"/>
    <n v="0"/>
    <n v="0"/>
    <n v="0.54803628653694103"/>
    <n v="0"/>
    <m/>
    <n v="0"/>
    <n v="0"/>
    <n v="0"/>
    <n v="0"/>
    <n v="0"/>
    <x v="0"/>
    <m/>
    <x v="6"/>
    <x v="3"/>
    <s v="No root cause"/>
    <s v="No root cause"/>
    <s v=""/>
    <s v="EST_032"/>
    <m/>
  </r>
  <r>
    <s v="EST_205_Z_Mandjou-Sallekere"/>
    <s v="EST_205"/>
    <s v="CENTRE"/>
    <s v="ESCO"/>
    <s v="Hybrid Solar - S1"/>
    <s v="EST"/>
    <s v="Mandjou"/>
    <s v="ZTE"/>
    <n v="0"/>
    <n v="0"/>
    <n v="0"/>
    <n v="0"/>
    <n v="0"/>
    <n v="0"/>
    <n v="0"/>
    <n v="0"/>
    <n v="0"/>
    <n v="0"/>
    <n v="0"/>
    <n v="0"/>
    <n v="0"/>
    <n v="0"/>
    <n v="0"/>
    <n v="0"/>
    <n v="0"/>
    <n v="0"/>
    <n v="0"/>
    <n v="0"/>
    <n v="0"/>
    <n v="0"/>
    <n v="0.53967163480608293"/>
    <n v="0"/>
    <m/>
    <n v="0"/>
    <n v="0"/>
    <n v="0"/>
    <n v="0"/>
    <n v="0"/>
    <x v="0"/>
    <m/>
    <x v="6"/>
    <x v="3"/>
    <s v="No root cause"/>
    <s v="No root cause"/>
    <s v=""/>
    <s v="EST_205"/>
    <m/>
  </r>
  <r>
    <s v="Ngd-Mbideng-IHS"/>
    <s v="ADM_157"/>
    <s v="Ngaoundere"/>
    <s v="IHS"/>
    <s v="Grid-Gen"/>
    <s v="ADAMAOUA"/>
    <s v="Ngaoundere"/>
    <s v="Huawei"/>
    <n v="10.699388328154024"/>
    <n v="6.3574920170189433"/>
    <n v="0.46392605719210234"/>
    <n v="0.89434000222581789"/>
    <n v="11.112876783864532"/>
    <n v="0"/>
    <n v="4.7467882590966033"/>
    <n v="0"/>
    <n v="0"/>
    <n v="8.9175391586979543E-5"/>
    <n v="0"/>
    <n v="0.47664246803240562"/>
    <n v="0"/>
    <n v="2.741519063558512"/>
    <n v="0.47664246803240562"/>
    <n v="0"/>
    <n v="0"/>
    <n v="2.675261747609386E-4"/>
    <n v="0"/>
    <n v="0"/>
    <n v="0"/>
    <n v="0"/>
    <n v="0.49840126357962866"/>
    <n v="0"/>
    <m/>
    <n v="0"/>
    <n v="0"/>
    <n v="0"/>
    <n v="0"/>
    <n v="0"/>
    <x v="0"/>
    <m/>
    <x v="6"/>
    <x v="3"/>
    <s v="No root cause"/>
    <s v="No root cause"/>
    <s v=""/>
    <s v="ADM_157"/>
    <m/>
  </r>
  <r>
    <s v="Mbankolo-Camtel-II"/>
    <s v="CTR_680"/>
    <s v="Yaounde"/>
    <s v="CAMUSAT"/>
    <s v="Medium Grid + GE"/>
    <s v="CENTRE"/>
    <s v="Yaounde"/>
    <s v="ZTE"/>
    <n v="11.460642975975437"/>
    <n v="16.720082726227268"/>
    <n v="0"/>
    <n v="0"/>
    <n v="0"/>
    <n v="0"/>
    <n v="0.66077181658120143"/>
    <n v="1.5149293873579259"/>
    <n v="0"/>
    <n v="0"/>
    <n v="8.0935585404342814E-2"/>
    <n v="0"/>
    <n v="3.5267262215601849"/>
    <n v="1.8591999041186189"/>
    <n v="0"/>
    <n v="9.7309435755194293"/>
    <n v="0.3443061869173269"/>
    <n v="6.4136725137187423"/>
    <n v="0.75440597774752971"/>
    <n v="0.60130966547100373"/>
    <n v="0"/>
    <n v="0"/>
    <n v="0.49717064317572868"/>
    <n v="0"/>
    <m/>
    <n v="0"/>
    <n v="0"/>
    <n v="0"/>
    <n v="0"/>
    <n v="0"/>
    <x v="0"/>
    <m/>
    <x v="6"/>
    <x v="3"/>
    <s v="No root cause"/>
    <s v="No root cause"/>
    <s v=""/>
    <s v="CTR_680"/>
    <m/>
  </r>
  <r>
    <s v="Nkolafeme"/>
    <s v="CTR_246"/>
    <s v="Yaounde"/>
    <s v="IHS"/>
    <s v="Grid-Gen"/>
    <s v="CENTRE"/>
    <s v="Yaounde"/>
    <s v="ZTE"/>
    <n v="0"/>
    <n v="0"/>
    <n v="0"/>
    <n v="0"/>
    <n v="10.574364429149082"/>
    <n v="10.778790096823075"/>
    <n v="0"/>
    <n v="0.20497855510183091"/>
    <n v="0"/>
    <n v="3.9330628108654153"/>
    <n v="0"/>
    <n v="0"/>
    <n v="0"/>
    <n v="0.47295060682070456"/>
    <n v="0"/>
    <n v="0"/>
    <n v="0"/>
    <n v="0"/>
    <n v="0"/>
    <n v="0"/>
    <n v="0"/>
    <n v="0"/>
    <n v="0.49631455941649272"/>
    <n v="0"/>
    <m/>
    <n v="0"/>
    <n v="0"/>
    <n v="0"/>
    <n v="0"/>
    <n v="0"/>
    <x v="0"/>
    <m/>
    <x v="6"/>
    <x v="3"/>
    <s v="No root cause"/>
    <s v="No root cause"/>
    <s v=""/>
    <s v="CTR_246"/>
    <m/>
  </r>
  <r>
    <s v="New-Marche-Melen"/>
    <s v="CTR_425"/>
    <s v="Yaounde"/>
    <s v="IHS"/>
    <s v="Grid-Gen"/>
    <s v="CENTRE"/>
    <s v="Yaounde"/>
    <s v="ZTE"/>
    <n v="0"/>
    <n v="0"/>
    <n v="0"/>
    <n v="0"/>
    <n v="0"/>
    <n v="0"/>
    <n v="0"/>
    <n v="0"/>
    <n v="16.632441151375581"/>
    <n v="6.0377447329446685"/>
    <n v="0"/>
    <n v="0"/>
    <n v="0"/>
    <n v="0"/>
    <n v="0"/>
    <n v="0"/>
    <n v="0"/>
    <n v="0"/>
    <n v="0"/>
    <n v="0.63633775928636727"/>
    <n v="0"/>
    <n v="0"/>
    <n v="0.45766594470269634"/>
    <n v="0"/>
    <m/>
    <n v="0"/>
    <n v="0"/>
    <n v="0"/>
    <n v="0"/>
    <n v="0"/>
    <x v="0"/>
    <m/>
    <x v="6"/>
    <x v="3"/>
    <s v="No root cause"/>
    <s v="No root cause"/>
    <s v=""/>
    <s v="CTR_425"/>
    <m/>
  </r>
  <r>
    <s v="Ngoa-Ekelle-New"/>
    <s v="CTR_194"/>
    <s v="Yaounde"/>
    <m/>
    <m/>
    <s v="CENTRE"/>
    <s v="Yaounde"/>
    <s v="ZTE"/>
    <n v="1.2876926545160032E-2"/>
    <n v="0"/>
    <n v="0"/>
    <n v="0"/>
    <n v="0"/>
    <n v="0"/>
    <n v="0"/>
    <n v="0"/>
    <n v="0"/>
    <n v="0"/>
    <n v="0"/>
    <n v="0"/>
    <n v="0"/>
    <n v="0"/>
    <n v="0"/>
    <n v="0"/>
    <n v="0"/>
    <n v="0"/>
    <n v="0"/>
    <n v="0"/>
    <n v="0"/>
    <n v="0"/>
    <n v="0.45322501020166567"/>
    <n v="0"/>
    <m/>
    <n v="0"/>
    <n v="0"/>
    <n v="0"/>
    <n v="0"/>
    <n v="0"/>
    <x v="0"/>
    <m/>
    <x v="6"/>
    <x v="3"/>
    <s v="No root cause"/>
    <s v="No root cause"/>
    <s v=""/>
    <s v="CTR_194"/>
    <m/>
  </r>
  <r>
    <s v="Sapeur"/>
    <s v="CTR_322"/>
    <s v="Yaounde"/>
    <s v="IHS"/>
    <s v="Grid-Gen"/>
    <s v="CENTRE"/>
    <s v="Yaounde"/>
    <s v="ZTE"/>
    <n v="0"/>
    <n v="0"/>
    <n v="6.3538893311988343"/>
    <n v="0"/>
    <n v="0"/>
    <n v="0"/>
    <n v="0"/>
    <n v="0"/>
    <n v="0"/>
    <n v="0"/>
    <n v="0"/>
    <n v="0"/>
    <n v="0.1753901601732713"/>
    <n v="0"/>
    <n v="0"/>
    <n v="0"/>
    <n v="0"/>
    <n v="0"/>
    <n v="0"/>
    <n v="5.9747512363277624E-3"/>
    <n v="0"/>
    <n v="0"/>
    <n v="0.43913529833092163"/>
    <n v="0"/>
    <m/>
    <n v="0"/>
    <n v="0"/>
    <n v="0"/>
    <n v="0"/>
    <n v="0"/>
    <x v="0"/>
    <m/>
    <x v="6"/>
    <x v="3"/>
    <s v="No root cause"/>
    <s v="No root cause"/>
    <s v=""/>
    <s v="CTR_322"/>
    <m/>
  </r>
  <r>
    <s v="CTR_934_Z_Nkolbisson-II-MTN"/>
    <s v="CTR_934"/>
    <s v="Yaounde"/>
    <s v="ESCO"/>
    <s v="Hybrid Solar - S1"/>
    <s v="CTR"/>
    <s v="Yaoundé"/>
    <s v="ZTE"/>
    <n v="0"/>
    <n v="0"/>
    <n v="0"/>
    <n v="0"/>
    <n v="0"/>
    <n v="0"/>
    <n v="0"/>
    <n v="0"/>
    <n v="6.1854548515693466"/>
    <n v="0"/>
    <n v="0"/>
    <n v="0"/>
    <n v="0"/>
    <n v="0"/>
    <n v="0"/>
    <n v="0"/>
    <n v="0"/>
    <n v="0"/>
    <n v="0"/>
    <n v="0"/>
    <n v="0"/>
    <n v="0"/>
    <n v="0.4329643612331025"/>
    <n v="0"/>
    <m/>
    <n v="0"/>
    <n v="0"/>
    <n v="0"/>
    <n v="0"/>
    <n v="0"/>
    <x v="0"/>
    <m/>
    <x v="6"/>
    <x v="3"/>
    <s v="No root cause"/>
    <s v="No root cause"/>
    <s v=""/>
    <s v="CTR_934"/>
    <m/>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n v="0"/>
    <n v="0"/>
    <n v="0"/>
    <n v="0"/>
    <n v="0"/>
    <n v="0"/>
    <n v="0"/>
    <n v="0"/>
    <n v="0.43162673035929799"/>
    <n v="0"/>
    <m/>
    <n v="0"/>
    <n v="0"/>
    <n v="0"/>
    <n v="0"/>
    <n v="0"/>
    <x v="0"/>
    <m/>
    <x v="12"/>
    <x v="6"/>
    <s v="BSS Hardware issue"/>
    <s v="ACTIVE"/>
    <s v="05-10-2026: hardware issue,  site with GPS issue (alarm : TDD down 09Apr 02pm)"/>
    <s v="CTR_728"/>
    <m/>
  </r>
  <r>
    <s v="Chapelle-Obili"/>
    <s v="CTR_339"/>
    <s v="Yaounde"/>
    <s v="IHS"/>
    <s v="Grid-Gen"/>
    <s v="CENTRE"/>
    <s v="Yaounde"/>
    <s v="ZTE"/>
    <n v="0"/>
    <n v="0"/>
    <n v="0"/>
    <n v="0"/>
    <n v="0"/>
    <n v="0"/>
    <n v="0"/>
    <n v="0"/>
    <n v="0"/>
    <n v="0"/>
    <n v="0"/>
    <n v="0"/>
    <n v="0"/>
    <n v="0"/>
    <n v="0"/>
    <n v="0"/>
    <n v="0"/>
    <n v="0"/>
    <n v="0"/>
    <n v="0"/>
    <n v="0"/>
    <n v="0"/>
    <n v="0.41969506296496029"/>
    <n v="0"/>
    <m/>
    <n v="0"/>
    <n v="0"/>
    <n v="0"/>
    <n v="0"/>
    <n v="0"/>
    <x v="0"/>
    <m/>
    <x v="6"/>
    <x v="3"/>
    <s v="No root cause"/>
    <s v="No root cause"/>
    <s v=""/>
    <s v="CTR_339"/>
    <m/>
  </r>
  <r>
    <s v="An-Marche-Melen"/>
    <s v="CTR_372"/>
    <s v="Yaounde"/>
    <s v="IHS"/>
    <s v="GridOnly"/>
    <s v="CENTRE"/>
    <s v="Yaounde"/>
    <s v="ZTE"/>
    <n v="0"/>
    <n v="0"/>
    <n v="0"/>
    <n v="0"/>
    <n v="0"/>
    <n v="0"/>
    <n v="0"/>
    <n v="0"/>
    <n v="0"/>
    <n v="0"/>
    <n v="0"/>
    <n v="0"/>
    <n v="0"/>
    <n v="0"/>
    <n v="0"/>
    <n v="0"/>
    <n v="0"/>
    <n v="0"/>
    <n v="0"/>
    <n v="0"/>
    <n v="0"/>
    <n v="0"/>
    <n v="0.41682361535585943"/>
    <n v="0"/>
    <m/>
    <n v="0"/>
    <n v="0"/>
    <n v="0"/>
    <n v="0"/>
    <n v="0"/>
    <x v="0"/>
    <m/>
    <x v="6"/>
    <x v="3"/>
    <s v="No root cause"/>
    <s v="No root cause"/>
    <s v=""/>
    <s v="CTR_372"/>
    <m/>
  </r>
  <r>
    <s v="CTR_950_Z_Nkolbisson-Claretains"/>
    <s v="CTR_950"/>
    <s v="Yaounde"/>
    <s v="ESCO"/>
    <e v="#N/A"/>
    <s v="CENTRE"/>
    <s v="Yaounde"/>
    <s v="ZTE"/>
    <n v="0"/>
    <n v="0"/>
    <n v="0"/>
    <n v="0"/>
    <n v="0"/>
    <n v="0"/>
    <n v="0"/>
    <n v="0"/>
    <n v="0"/>
    <n v="0"/>
    <n v="0"/>
    <n v="0"/>
    <n v="0"/>
    <n v="0"/>
    <n v="0"/>
    <n v="0"/>
    <n v="0"/>
    <n v="0"/>
    <n v="0"/>
    <n v="0"/>
    <n v="0"/>
    <n v="0"/>
    <n v="0.41113422537261091"/>
    <n v="0"/>
    <m/>
    <n v="0"/>
    <n v="0"/>
    <n v="0"/>
    <n v="0"/>
    <n v="0"/>
    <x v="0"/>
    <m/>
    <x v="6"/>
    <x v="3"/>
    <s v="No root cause"/>
    <s v="No root cause"/>
    <s v=""/>
    <s v="CTR_950"/>
    <m/>
  </r>
  <r>
    <s v="Agape"/>
    <s v="LIT_609"/>
    <s v="Douala"/>
    <s v="CAMUSAT"/>
    <s v="Good Grid no GE - 8h"/>
    <s v="LITTORAL"/>
    <s v="Douala"/>
    <s v="ZTE"/>
    <n v="0"/>
    <n v="4.2418593568528085"/>
    <n v="0"/>
    <n v="0"/>
    <n v="0.38760975707196477"/>
    <n v="13.383603285078749"/>
    <n v="0.6445775654690068"/>
    <n v="0"/>
    <n v="0"/>
    <n v="0"/>
    <n v="0"/>
    <n v="0.40478493749161687"/>
    <n v="1.0109635793432701"/>
    <n v="0"/>
    <n v="0.40478493749161687"/>
    <n v="0.60410977276683531"/>
    <n v="0.43260765966675518"/>
    <n v="0"/>
    <n v="0"/>
    <n v="0"/>
    <n v="2.5625975578783966"/>
    <n v="2.5625975578783966"/>
    <n v="0.40260905793689483"/>
    <n v="0"/>
    <m/>
    <n v="0"/>
    <n v="0"/>
    <n v="0"/>
    <n v="0"/>
    <n v="0"/>
    <x v="0"/>
    <m/>
    <x v="6"/>
    <x v="3"/>
    <s v="No root cause"/>
    <s v="No root cause"/>
    <s v=""/>
    <s v="LIT_609"/>
    <m/>
  </r>
  <r>
    <s v="Mabenanga-Kribi"/>
    <s v="SUD_090"/>
    <s v="CENTRE"/>
    <s v="CAMUSAT"/>
    <s v="HGB"/>
    <s v="SUD"/>
    <s v="Kribi"/>
    <s v="ZTE"/>
    <n v="0"/>
    <n v="0"/>
    <n v="0.55561619482183611"/>
    <n v="0"/>
    <n v="0"/>
    <n v="0"/>
    <n v="0"/>
    <n v="0"/>
    <n v="14.424940002796541"/>
    <n v="0"/>
    <n v="0"/>
    <n v="9.2207354900940407E-3"/>
    <n v="0"/>
    <n v="0"/>
    <n v="9.2207354900940407E-3"/>
    <n v="0"/>
    <n v="0"/>
    <n v="1.9126516338358519"/>
    <n v="0"/>
    <n v="0.51029726081733107"/>
    <n v="0"/>
    <n v="0"/>
    <n v="0.39360234338660982"/>
    <n v="0"/>
    <m/>
    <n v="0"/>
    <n v="0"/>
    <n v="0"/>
    <n v="0"/>
    <n v="0"/>
    <x v="0"/>
    <m/>
    <x v="6"/>
    <x v="3"/>
    <s v="No root cause"/>
    <s v="No root cause"/>
    <s v=""/>
    <s v="SUD_090"/>
    <m/>
  </r>
  <r>
    <s v="Lycee-Leclerc-MTN"/>
    <s v="CTR_401"/>
    <s v="Yaounde"/>
    <s v="IHS"/>
    <s v="Grid-Gen"/>
    <s v="CENTRE"/>
    <s v="Yaounde"/>
    <s v="ZTE"/>
    <n v="0"/>
    <n v="0"/>
    <n v="0"/>
    <n v="0"/>
    <n v="0"/>
    <n v="0"/>
    <n v="0"/>
    <n v="0"/>
    <n v="0"/>
    <n v="0"/>
    <n v="0"/>
    <n v="0"/>
    <n v="0"/>
    <n v="0"/>
    <n v="0"/>
    <n v="2.2971580872805666E-2"/>
    <n v="0"/>
    <n v="0"/>
    <n v="0"/>
    <n v="2.6039214343397538E-3"/>
    <n v="0"/>
    <n v="0"/>
    <n v="0.39101625703058818"/>
    <n v="0"/>
    <m/>
    <n v="0"/>
    <n v="0"/>
    <n v="0"/>
    <n v="0"/>
    <n v="0"/>
    <x v="0"/>
    <m/>
    <x v="6"/>
    <x v="3"/>
    <s v="No root cause"/>
    <s v="No root cause"/>
    <s v=""/>
    <s v="CTR_401"/>
    <m/>
  </r>
  <r>
    <s v="Foumban-Ndjidare-II"/>
    <s v="OST_175"/>
    <s v="OUEST"/>
    <s v="IHS"/>
    <s v="Grid-Gen"/>
    <s v="OUEST"/>
    <s v="Foumban"/>
    <s v="Huawei"/>
    <n v="1.2989109187776264"/>
    <n v="1.0252851472321387"/>
    <n v="0"/>
    <n v="0"/>
    <n v="0"/>
    <n v="0"/>
    <n v="0"/>
    <n v="0"/>
    <n v="0"/>
    <n v="0.28973084726609649"/>
    <n v="0.10683211912120148"/>
    <n v="0"/>
    <n v="2.7767433432353683"/>
    <n v="0"/>
    <n v="0"/>
    <n v="0"/>
    <n v="0"/>
    <n v="1.4413418542203502"/>
    <n v="0"/>
    <n v="0"/>
    <n v="15.763141599107389"/>
    <n v="15.763141599107389"/>
    <n v="0.39001749264481367"/>
    <n v="0"/>
    <m/>
    <n v="0"/>
    <n v="0"/>
    <n v="0"/>
    <n v="0"/>
    <n v="0"/>
    <x v="0"/>
    <m/>
    <x v="6"/>
    <x v="3"/>
    <s v="No root cause"/>
    <s v="No root cause"/>
    <s v=""/>
    <s v="OST_175"/>
    <m/>
  </r>
  <r>
    <s v="Obili-New"/>
    <s v="CTR_540"/>
    <s v="Yaounde"/>
    <s v="IHS"/>
    <s v="Grid-Gen"/>
    <s v="CENTRE"/>
    <s v="Yaounde"/>
    <s v="ZTE"/>
    <n v="0"/>
    <n v="0"/>
    <n v="0"/>
    <n v="0"/>
    <n v="0"/>
    <n v="0"/>
    <n v="0"/>
    <n v="0"/>
    <n v="0"/>
    <n v="0"/>
    <n v="0"/>
    <n v="0"/>
    <n v="1.4036206635790501E-2"/>
    <n v="0"/>
    <n v="0"/>
    <n v="0.3538479538171348"/>
    <n v="0"/>
    <n v="0"/>
    <n v="0"/>
    <n v="0"/>
    <n v="0"/>
    <n v="0"/>
    <n v="0.38999965756649707"/>
    <n v="0"/>
    <m/>
    <n v="0"/>
    <n v="0"/>
    <n v="0"/>
    <n v="0"/>
    <n v="0"/>
    <x v="0"/>
    <m/>
    <x v="6"/>
    <x v="3"/>
    <s v="No root cause"/>
    <s v="No root cause"/>
    <s v=""/>
    <s v="CTR_540"/>
    <m/>
  </r>
  <r>
    <s v="LAC-New"/>
    <s v="CTR_548"/>
    <s v="Yaounde"/>
    <s v="IHS"/>
    <s v="Grid-Gen"/>
    <s v="CENTRE"/>
    <s v="Yaounde"/>
    <s v="ZTE"/>
    <n v="0"/>
    <n v="0"/>
    <n v="0"/>
    <n v="0"/>
    <n v="0"/>
    <n v="0"/>
    <n v="0"/>
    <n v="0"/>
    <n v="0"/>
    <n v="0"/>
    <n v="0"/>
    <n v="0"/>
    <n v="0"/>
    <n v="0"/>
    <n v="0"/>
    <n v="0"/>
    <n v="0"/>
    <n v="0"/>
    <n v="0"/>
    <n v="0"/>
    <n v="0"/>
    <n v="0"/>
    <n v="0.38595109478844736"/>
    <n v="0"/>
    <m/>
    <n v="0"/>
    <n v="0"/>
    <n v="0"/>
    <n v="0"/>
    <n v="0"/>
    <x v="0"/>
    <m/>
    <x v="6"/>
    <x v="3"/>
    <s v="No root cause"/>
    <s v="No root cause"/>
    <s v=""/>
    <s v="CTR_548"/>
    <m/>
  </r>
  <r>
    <s v="Mvog-Betsi"/>
    <s v="CTR_016"/>
    <s v="Yaounde"/>
    <s v="IHS"/>
    <s v="Grid-Gen"/>
    <s v="CENTRE"/>
    <s v="Yaounde"/>
    <s v="ZTE"/>
    <n v="0"/>
    <n v="13.316382874900478"/>
    <n v="0"/>
    <n v="0"/>
    <n v="0"/>
    <n v="0"/>
    <n v="0"/>
    <n v="0"/>
    <n v="0"/>
    <n v="0"/>
    <n v="0"/>
    <n v="0"/>
    <n v="0"/>
    <n v="0"/>
    <n v="0"/>
    <n v="0"/>
    <n v="0"/>
    <n v="0"/>
    <n v="0"/>
    <n v="0"/>
    <n v="0"/>
    <n v="0"/>
    <n v="0.38306181210102941"/>
    <n v="0"/>
    <m/>
    <n v="0"/>
    <n v="0"/>
    <n v="0"/>
    <n v="0"/>
    <n v="0"/>
    <x v="0"/>
    <m/>
    <x v="6"/>
    <x v="3"/>
    <s v="No root cause"/>
    <s v="No root cause"/>
    <s v=""/>
    <s v="CTR_016"/>
    <m/>
  </r>
  <r>
    <s v="CTR_1055_Z_Ndisamba"/>
    <s v="CTR_1055"/>
    <s v="Yaounde"/>
    <s v="IHS"/>
    <s v="Grid-Gen"/>
    <s v="CTR"/>
    <s v="Yaounde"/>
    <s v="ZTE"/>
    <n v="0"/>
    <n v="0"/>
    <n v="0"/>
    <n v="3.6793766568787745E-2"/>
    <n v="0"/>
    <n v="0.31264892290395052"/>
    <n v="3.7828201111196648E-2"/>
    <n v="0"/>
    <n v="0"/>
    <n v="0"/>
    <n v="0"/>
    <n v="0"/>
    <n v="6.2370517331415707"/>
    <s v=""/>
    <n v="0"/>
    <n v="0"/>
    <n v="0"/>
    <n v="0"/>
    <n v="0"/>
    <n v="0"/>
    <n v="0"/>
    <n v="0"/>
    <n v="0.37507169701483611"/>
    <n v="0"/>
    <m/>
    <n v="0"/>
    <n v="0"/>
    <n v="0"/>
    <n v="0"/>
    <n v="0"/>
    <x v="0"/>
    <m/>
    <x v="6"/>
    <x v="3"/>
    <s v="No root cause"/>
    <s v="No root cause"/>
    <s v=""/>
    <s v="CTR_1055"/>
    <m/>
  </r>
  <r>
    <s v="Miende-MTN"/>
    <s v="CTR_307"/>
    <s v="CENTRE"/>
    <s v="IHS"/>
    <s v="Grid-Gen"/>
    <s v="CENTRE"/>
    <s v="Miende"/>
    <s v="NOKIA"/>
    <n v="0"/>
    <n v="0"/>
    <n v="4.2162125142324015E-2"/>
    <n v="0"/>
    <n v="1.3279424617821542"/>
    <n v="0"/>
    <n v="0"/>
    <n v="0"/>
    <n v="6.8030452422032012E-2"/>
    <n v="0"/>
    <n v="0"/>
    <n v="0"/>
    <n v="0"/>
    <n v="0"/>
    <n v="0"/>
    <n v="0"/>
    <n v="0"/>
    <n v="0"/>
    <n v="0"/>
    <n v="0"/>
    <n v="0"/>
    <n v="0"/>
    <n v="0.37467932529185294"/>
    <n v="0"/>
    <m/>
    <n v="0"/>
    <n v="0"/>
    <n v="0"/>
    <n v="0"/>
    <n v="0"/>
    <x v="0"/>
    <m/>
    <x v="6"/>
    <x v="3"/>
    <s v="No root cause"/>
    <s v="No root cause"/>
    <s v=""/>
    <s v="CTR_307"/>
    <m/>
  </r>
  <r>
    <s v="Nkoa-Ayos-IHS"/>
    <s v="CTR_661"/>
    <s v="Yaounde"/>
    <s v="IHS"/>
    <s v="Grid-Gen"/>
    <s v="CENTRE"/>
    <s v="Yaounde"/>
    <s v="ZTE"/>
    <n v="3.8505934087257318E-2"/>
    <n v="0"/>
    <n v="0"/>
    <n v="2.5860863560224118E-2"/>
    <n v="0"/>
    <n v="0"/>
    <n v="2.7323339982250585E-2"/>
    <n v="0"/>
    <n v="0"/>
    <n v="2.782272217513735E-2"/>
    <n v="0"/>
    <n v="0"/>
    <n v="0"/>
    <n v="0"/>
    <n v="0"/>
    <n v="0"/>
    <n v="0"/>
    <n v="0"/>
    <n v="0"/>
    <n v="0"/>
    <n v="0"/>
    <n v="0"/>
    <n v="0.36752745888657817"/>
    <n v="0"/>
    <m/>
    <n v="0"/>
    <n v="0"/>
    <n v="0"/>
    <n v="0"/>
    <n v="0"/>
    <x v="0"/>
    <m/>
    <x v="6"/>
    <x v="3"/>
    <s v="No root cause"/>
    <s v="No root cause"/>
    <s v=""/>
    <s v="CTR_661"/>
    <m/>
  </r>
  <r>
    <s v="Nganha-IHS"/>
    <s v="ADM_137"/>
    <s v="ADAMAOUA"/>
    <s v="IHS"/>
    <s v="Hybrid-Gen"/>
    <s v="ADAMAOUA"/>
    <s v="Nganha"/>
    <s v="NOKIA"/>
    <n v="3.389253292335157E-3"/>
    <n v="7.5632830013669036E-2"/>
    <n v="0"/>
    <n v="0"/>
    <n v="1.7838175222816795E-3"/>
    <n v="0"/>
    <n v="9.9882218798410718E-3"/>
    <n v="0"/>
    <n v="3.5674285603033928E-3"/>
    <n v="0"/>
    <n v="5.5314446653833359E-2"/>
    <n v="8.833075089327394E-2"/>
    <n v="0"/>
    <n v="0"/>
    <n v="8.833075089327394E-2"/>
    <n v="0"/>
    <n v="0"/>
    <n v="0"/>
    <n v="0"/>
    <n v="1.2129107502524781E-2"/>
    <n v="1.0648966331978829E-2"/>
    <n v="1.0648966331978829E-2"/>
    <n v="0.34603437782444441"/>
    <n v="0"/>
    <m/>
    <n v="0"/>
    <n v="0"/>
    <n v="0"/>
    <n v="0"/>
    <n v="0"/>
    <x v="0"/>
    <m/>
    <x v="1"/>
    <x v="0"/>
    <s v="Defaut GE &amp; Power Cabinet"/>
    <s v="PASSIVE"/>
    <s v="(05-10-2026 ticket): INC-20260510-00015790...Grid Outage"/>
    <s v="ADM_137"/>
    <m/>
  </r>
  <r>
    <s v="Bda-Bus-Station-IHS"/>
    <s v="NRO_066"/>
    <s v="NORD-OUEST"/>
    <s v="IHS"/>
    <s v="Grid-Gen"/>
    <s v="NORD-OUEST"/>
    <s v="Bamenda"/>
    <s v="Huawei"/>
    <n v="0"/>
    <n v="0"/>
    <n v="0"/>
    <n v="0"/>
    <n v="0"/>
    <n v="0"/>
    <n v="0"/>
    <n v="0"/>
    <n v="0"/>
    <n v="0.26859627945998238"/>
    <n v="4.2767269349633175"/>
    <n v="1.9427750811139364"/>
    <n v="5.6407002194428033"/>
    <n v="0.59132202161326131"/>
    <n v="1.9427750811139364"/>
    <n v="2.7295695610858575"/>
    <n v="0"/>
    <n v="0.36445982541598532"/>
    <n v="0.24988728230503407"/>
    <n v="0"/>
    <n v="0"/>
    <n v="0"/>
    <n v="0.34332525760987126"/>
    <n v="0"/>
    <m/>
    <n v="0"/>
    <n v="0"/>
    <n v="0"/>
    <n v="0"/>
    <n v="0"/>
    <x v="0"/>
    <m/>
    <x v="6"/>
    <x v="3"/>
    <s v="No root cause"/>
    <s v="No root cause"/>
    <s v=""/>
    <s v="NRO_066"/>
    <m/>
  </r>
  <r>
    <s v="Mvogmbi-New"/>
    <s v="CTR_483"/>
    <s v="Yaounde"/>
    <s v="IHS"/>
    <s v="Grid-Gen"/>
    <s v="CENTRE"/>
    <s v="Yaounde"/>
    <s v="ZTE"/>
    <n v="0"/>
    <n v="0"/>
    <n v="0"/>
    <n v="0"/>
    <n v="1.1106081619025603"/>
    <n v="0"/>
    <n v="2.5557667228828455E-2"/>
    <n v="0.99558974183367621"/>
    <n v="1.6317491503368691"/>
    <n v="5.4165132849930873E-2"/>
    <n v="0"/>
    <n v="0"/>
    <n v="0"/>
    <n v="0"/>
    <n v="0"/>
    <n v="0"/>
    <n v="5.5342248018879533E-2"/>
    <n v="0"/>
    <n v="0"/>
    <n v="0"/>
    <n v="1.2771342881520862"/>
    <n v="1.2771342881520862"/>
    <n v="0.33963339639817075"/>
    <n v="0"/>
    <m/>
    <n v="0"/>
    <n v="0"/>
    <n v="0"/>
    <n v="0"/>
    <n v="0"/>
    <x v="0"/>
    <m/>
    <x v="6"/>
    <x v="3"/>
    <s v="No root cause"/>
    <s v="No root cause"/>
    <s v=""/>
    <s v="CTR_483"/>
    <m/>
  </r>
  <r>
    <s v="Leboudi"/>
    <s v="CTR_593"/>
    <s v="CENTRE"/>
    <s v="IHS"/>
    <s v="Grid-Gen"/>
    <s v="CENTRE"/>
    <s v="Leboudi"/>
    <s v="ZTE"/>
    <n v="0"/>
    <n v="0"/>
    <n v="0"/>
    <n v="0"/>
    <n v="0.43082415183501682"/>
    <n v="5.9877886785776466"/>
    <n v="0"/>
    <n v="0.13784732031515295"/>
    <n v="0"/>
    <n v="0"/>
    <n v="0.74286668207617523"/>
    <n v="0"/>
    <n v="0"/>
    <n v="5.2544994335579114"/>
    <n v="0"/>
    <n v="0.39313863135035709"/>
    <n v="0"/>
    <n v="3.2546521018283103"/>
    <n v="0"/>
    <n v="1.4446413437089519E-3"/>
    <n v="0"/>
    <n v="0"/>
    <n v="0.33947288069331322"/>
    <n v="0"/>
    <m/>
    <n v="0"/>
    <n v="0"/>
    <n v="0"/>
    <n v="0"/>
    <n v="0"/>
    <x v="0"/>
    <m/>
    <x v="6"/>
    <x v="3"/>
    <s v="No root cause"/>
    <s v="No root cause"/>
    <s v=""/>
    <s v="CTR_593"/>
    <m/>
  </r>
  <r>
    <s v="Entree-Cite-Verte-IHS"/>
    <s v="CTR_519"/>
    <s v="Yaounde"/>
    <s v="IHS"/>
    <s v="Grid-Gen"/>
    <s v="CENTRE"/>
    <s v="Yaounde"/>
    <s v="ZTE"/>
    <n v="0"/>
    <n v="0"/>
    <n v="0"/>
    <n v="0"/>
    <n v="0"/>
    <n v="0"/>
    <n v="0"/>
    <n v="0"/>
    <n v="6.9503300202891458E-2"/>
    <n v="0"/>
    <n v="0"/>
    <n v="7.3368161674271537"/>
    <n v="1.2930431780111835E-2"/>
    <n v="8.2826103705986226E-2"/>
    <n v="7.3368161674271537"/>
    <n v="2.0391201741845095"/>
    <n v="0"/>
    <n v="0"/>
    <n v="0"/>
    <n v="2.6574266692919492E-3"/>
    <n v="0"/>
    <n v="0"/>
    <n v="0.33875947756061831"/>
    <n v="0"/>
    <m/>
    <n v="0"/>
    <n v="0"/>
    <n v="0"/>
    <n v="0"/>
    <n v="0"/>
    <x v="0"/>
    <m/>
    <x v="6"/>
    <x v="3"/>
    <s v="No root cause"/>
    <s v="No root cause"/>
    <s v=""/>
    <s v="CTR_519"/>
    <m/>
  </r>
  <r>
    <s v="Enam-IHS"/>
    <s v="CTR_127"/>
    <s v="Yaounde"/>
    <s v="IHS"/>
    <s v="Grid-Gen (LL)"/>
    <s v="CENTRE"/>
    <s v="Yaounde"/>
    <s v="ZTE"/>
    <n v="0"/>
    <n v="0"/>
    <n v="0"/>
    <n v="0"/>
    <n v="0"/>
    <n v="0"/>
    <n v="0"/>
    <n v="0"/>
    <n v="0"/>
    <n v="0"/>
    <n v="0"/>
    <n v="0"/>
    <n v="7.3026441573710246"/>
    <n v="0"/>
    <n v="0"/>
    <n v="0"/>
    <n v="0"/>
    <n v="0"/>
    <n v="0"/>
    <n v="0"/>
    <n v="0"/>
    <n v="0"/>
    <n v="0.33385483102333335"/>
    <n v="0"/>
    <m/>
    <n v="0"/>
    <n v="0"/>
    <n v="0"/>
    <n v="0"/>
    <n v="0"/>
    <x v="0"/>
    <m/>
    <x v="6"/>
    <x v="3"/>
    <s v="No root cause"/>
    <s v="No root cause"/>
    <s v=""/>
    <s v="CTR_127"/>
    <m/>
  </r>
  <r>
    <s v="Etam-Bafia"/>
    <s v="CTR_721"/>
    <s v="Yaounde"/>
    <s v="CAMUSAT"/>
    <s v="Good Grid no GE - 8h"/>
    <s v="CENTRE"/>
    <s v="Yaounde"/>
    <s v="ZTE"/>
    <n v="0"/>
    <n v="0"/>
    <n v="0.15489765518658405"/>
    <n v="0"/>
    <n v="5.4485450856511806"/>
    <n v="18.446714493212689"/>
    <n v="0"/>
    <n v="0"/>
    <n v="0"/>
    <n v="2.2454363601601302E-2"/>
    <n v="2.7555196000376314E-2"/>
    <n v="0"/>
    <n v="0"/>
    <n v="0"/>
    <n v="0"/>
    <n v="0"/>
    <n v="3.4600051935748059E-3"/>
    <n v="0"/>
    <n v="0"/>
    <n v="0"/>
    <n v="0"/>
    <n v="0"/>
    <n v="0.32921771066081046"/>
    <n v="0"/>
    <m/>
    <n v="0"/>
    <n v="0"/>
    <n v="0"/>
    <n v="0"/>
    <n v="0"/>
    <x v="0"/>
    <m/>
    <x v="6"/>
    <x v="3"/>
    <s v="No root cause"/>
    <s v="No root cause"/>
    <s v=""/>
    <s v="CTR_721"/>
    <m/>
  </r>
  <r>
    <s v="Ngd-Chateau"/>
    <s v="ADM_001"/>
    <s v="Ngaoundere"/>
    <s v="CAMUSAT"/>
    <s v="Good Grid + Solar + GE"/>
    <s v="ADAMAOUA"/>
    <s v="Ngaoundere"/>
    <s v="Huawei"/>
    <n v="10.751520262075777"/>
    <n v="6.4099271472720911"/>
    <n v="2.675261747609386E-4"/>
    <n v="0.47690999420716657"/>
    <n v="7.9314555136074514"/>
    <n v="0"/>
    <n v="4.4399000664891721"/>
    <n v="0"/>
    <n v="0"/>
    <n v="0"/>
    <n v="0"/>
    <n v="0.31289861400039376"/>
    <n v="0"/>
    <n v="2.5663785944816837"/>
    <n v="0.31289861400039376"/>
    <n v="0"/>
    <n v="0"/>
    <n v="0"/>
    <n v="0"/>
    <n v="0"/>
    <n v="0"/>
    <n v="0"/>
    <n v="0.32786224470868902"/>
    <n v="0"/>
    <m/>
    <n v="0"/>
    <n v="0"/>
    <n v="0"/>
    <n v="0"/>
    <n v="0"/>
    <x v="0"/>
    <m/>
    <x v="6"/>
    <x v="3"/>
    <s v="No root cause"/>
    <s v="No root cause"/>
    <s v=""/>
    <s v="ADM_001"/>
    <m/>
  </r>
  <r>
    <s v="Nkolbong"/>
    <s v="CTR_271"/>
    <s v="Yaounde"/>
    <s v="IHS"/>
    <s v="Grid-Gen"/>
    <s v="CENTRE"/>
    <s v="Yaounde"/>
    <s v="ZTE"/>
    <n v="0"/>
    <n v="0"/>
    <n v="0"/>
    <n v="0"/>
    <n v="0"/>
    <n v="0"/>
    <n v="0"/>
    <n v="26.264738908721501"/>
    <n v="0"/>
    <n v="0"/>
    <n v="0"/>
    <n v="29.676856917014085"/>
    <n v="5.6774048106200077"/>
    <n v="23.751722868565473"/>
    <n v="29.676856917014085"/>
    <n v="0"/>
    <n v="0"/>
    <n v="0"/>
    <n v="0"/>
    <n v="0"/>
    <n v="0"/>
    <n v="0"/>
    <n v="0.29590178436391479"/>
    <n v="0"/>
    <m/>
    <n v="0"/>
    <n v="0"/>
    <n v="0"/>
    <n v="0"/>
    <n v="0"/>
    <x v="0"/>
    <m/>
    <x v="6"/>
    <x v="3"/>
    <s v="No root cause"/>
    <s v="No root cause"/>
    <s v=""/>
    <s v="CTR_271"/>
    <m/>
  </r>
  <r>
    <s v="H-General-Yde"/>
    <s v="CTR_336"/>
    <s v="Yaounde"/>
    <s v="IHS"/>
    <s v="Grid-Gen"/>
    <s v="CENTRE"/>
    <s v="Yaounde"/>
    <s v="ZTE"/>
    <n v="0"/>
    <n v="0"/>
    <n v="0"/>
    <n v="0"/>
    <n v="0"/>
    <n v="0"/>
    <n v="0"/>
    <n v="0"/>
    <n v="0"/>
    <n v="0"/>
    <n v="0"/>
    <n v="0"/>
    <n v="0"/>
    <n v="0"/>
    <n v="0"/>
    <n v="0"/>
    <n v="0"/>
    <n v="0"/>
    <n v="0"/>
    <n v="0"/>
    <n v="0"/>
    <n v="0"/>
    <n v="0.29479600950823698"/>
    <n v="0"/>
    <m/>
    <n v="0"/>
    <n v="0"/>
    <n v="0"/>
    <n v="0"/>
    <n v="0"/>
    <x v="0"/>
    <m/>
    <x v="6"/>
    <x v="3"/>
    <s v="No root cause"/>
    <s v="No root cause"/>
    <s v=""/>
    <s v="CTR_336"/>
    <m/>
  </r>
  <r>
    <s v="CTR_922_Z_Ekong"/>
    <s v="CTR_922"/>
    <s v="CENTRE"/>
    <s v="CAMUSAT"/>
    <s v="Good Grid Solar + GE"/>
    <s v="CENTRE"/>
    <s v="Leboudi"/>
    <s v="ZTE"/>
    <n v="0"/>
    <n v="0"/>
    <n v="0"/>
    <n v="0"/>
    <n v="0.38363253460718466"/>
    <n v="5.3175464354099073"/>
    <n v="0"/>
    <n v="0.11872811635890425"/>
    <n v="0"/>
    <n v="0"/>
    <n v="0.43034260472044555"/>
    <n v="0"/>
    <n v="0"/>
    <n v="4.6377089201074098"/>
    <n v="0"/>
    <n v="0.19481256046091514"/>
    <n v="0"/>
    <n v="9.7459428763843583"/>
    <n v="0"/>
    <n v="0"/>
    <n v="0"/>
    <n v="0"/>
    <n v="0.29442147286357184"/>
    <n v="0"/>
    <m/>
    <n v="0"/>
    <n v="0"/>
    <n v="0"/>
    <n v="0"/>
    <n v="0"/>
    <x v="0"/>
    <m/>
    <x v="6"/>
    <x v="3"/>
    <s v="No root cause"/>
    <s v="No root cause"/>
    <s v=""/>
    <s v="CTR_922"/>
    <m/>
  </r>
  <r>
    <s v="Abattoir"/>
    <s v="CTR_104"/>
    <s v="Yaounde"/>
    <s v="IHS"/>
    <s v="GridOnly"/>
    <s v="CENTRE"/>
    <s v="Yaounde"/>
    <s v="ZTE"/>
    <n v="0"/>
    <n v="0"/>
    <n v="0"/>
    <n v="0"/>
    <n v="0"/>
    <n v="0"/>
    <n v="0"/>
    <n v="0"/>
    <n v="0"/>
    <n v="0"/>
    <n v="0"/>
    <n v="3.8596892986676479"/>
    <n v="0"/>
    <n v="8.4003218874934685E-2"/>
    <n v="3.8596892986676479"/>
    <n v="0.20569195823452691"/>
    <n v="1.2409469142460896"/>
    <n v="0"/>
    <n v="0"/>
    <n v="0"/>
    <n v="0"/>
    <n v="0"/>
    <n v="0.29422528700208039"/>
    <n v="0"/>
    <m/>
    <n v="0"/>
    <n v="0"/>
    <n v="0"/>
    <n v="0"/>
    <n v="0"/>
    <x v="0"/>
    <m/>
    <x v="6"/>
    <x v="3"/>
    <s v="No root cause"/>
    <s v="No root cause"/>
    <s v=""/>
    <s v="CTR_104"/>
    <m/>
  </r>
  <r>
    <s v="Longtimbi"/>
    <s v="EST_072"/>
    <s v="CENTRE"/>
    <s v="IHS"/>
    <s v="Grid-Gen"/>
    <s v="EST"/>
    <s v="Longtimbi"/>
    <s v="NOKIA"/>
    <n v="1.7835078317392992E-4"/>
    <n v="0"/>
    <n v="0"/>
    <n v="0"/>
    <n v="0"/>
    <n v="0"/>
    <n v="0"/>
    <n v="0"/>
    <n v="0"/>
    <n v="0"/>
    <n v="0.71618540491335014"/>
    <n v="0.21739176961073878"/>
    <n v="0"/>
    <n v="0"/>
    <n v="0.21739176961073878"/>
    <n v="5.0487299260625021E-2"/>
    <n v="4.9267802149737881E-2"/>
    <n v="0"/>
    <n v="0"/>
    <n v="0"/>
    <n v="0"/>
    <n v="0"/>
    <n v="0.28455867455405187"/>
    <n v="0"/>
    <m/>
    <n v="0"/>
    <n v="0"/>
    <n v="0"/>
    <n v="0"/>
    <n v="0"/>
    <x v="0"/>
    <m/>
    <x v="6"/>
    <x v="3"/>
    <s v="No root cause"/>
    <s v="No root cause"/>
    <s v=""/>
    <s v="EST_072"/>
    <m/>
  </r>
  <r>
    <s v="Ngousso-Maetur"/>
    <s v="CTR_567"/>
    <s v="Yaounde"/>
    <s v="CAMUSAT"/>
    <s v="Good Grid no GE - 8h"/>
    <s v="CENTRE"/>
    <s v="Yaounde"/>
    <s v="ZTE"/>
    <n v="0"/>
    <n v="0"/>
    <n v="0"/>
    <n v="0"/>
    <n v="0"/>
    <n v="0"/>
    <n v="0"/>
    <n v="0"/>
    <n v="0"/>
    <n v="0"/>
    <n v="0"/>
    <n v="13.868556899607057"/>
    <n v="13.868556899607057"/>
    <n v="13.868556899607057"/>
    <n v="13.868556899607057"/>
    <n v="38.878152171741817"/>
    <n v="1.8300217159913594"/>
    <n v="0"/>
    <n v="0"/>
    <n v="0"/>
    <n v="0"/>
    <n v="0"/>
    <n v="0.27011226111696107"/>
    <n v="0"/>
    <m/>
    <n v="0"/>
    <n v="0"/>
    <n v="0"/>
    <n v="0"/>
    <n v="0"/>
    <x v="0"/>
    <m/>
    <x v="6"/>
    <x v="3"/>
    <s v="No root cause"/>
    <s v="No root cause"/>
    <s v=""/>
    <s v="CTR_567"/>
    <m/>
  </r>
  <r>
    <s v="Chapelle-Manguier-IHS"/>
    <s v="CTR_446"/>
    <s v="Yaounde"/>
    <s v="IHS"/>
    <s v="Grid-Gen"/>
    <s v="CENTRE"/>
    <s v="Yaounde"/>
    <s v="ZTE"/>
    <n v="0"/>
    <n v="0"/>
    <n v="0"/>
    <n v="0"/>
    <n v="0"/>
    <n v="0"/>
    <n v="0"/>
    <n v="2.0828517862187641"/>
    <n v="0"/>
    <n v="0"/>
    <n v="0"/>
    <n v="0"/>
    <n v="0"/>
    <n v="0"/>
    <n v="0"/>
    <n v="0"/>
    <n v="0"/>
    <n v="0"/>
    <n v="0"/>
    <n v="0"/>
    <n v="0"/>
    <n v="0"/>
    <n v="0.2638878187841896"/>
    <n v="0"/>
    <m/>
    <n v="0"/>
    <n v="0"/>
    <n v="0"/>
    <n v="0"/>
    <n v="0"/>
    <x v="0"/>
    <m/>
    <x v="6"/>
    <x v="3"/>
    <s v="No root cause"/>
    <s v="No root cause"/>
    <s v=""/>
    <s v="CTR_446"/>
    <m/>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n v="0"/>
    <n v="0"/>
    <n v="0"/>
    <n v="0"/>
    <n v="3.5670156634854415E-5"/>
    <n v="2.5325811210702158E-3"/>
    <n v="5.3505234952196076E-5"/>
    <n v="5.3505234952196076E-5"/>
    <n v="0.26369163292269809"/>
    <n v="0"/>
    <m/>
    <n v="0"/>
    <n v="0"/>
    <n v="0"/>
    <n v="0"/>
    <n v="0"/>
    <x v="0"/>
    <m/>
    <x v="6"/>
    <x v="3"/>
    <s v="No root cause"/>
    <s v="No root cause"/>
    <s v=""/>
    <s v="CTR_595"/>
    <m/>
  </r>
  <r>
    <s v="Dragage"/>
    <s v="CTR_344"/>
    <s v="Yaounde"/>
    <s v="IHS"/>
    <s v="Grid-Gen"/>
    <s v="CENTRE"/>
    <s v="Yaounde"/>
    <s v="ZTE"/>
    <n v="1.701466471479525E-2"/>
    <n v="0"/>
    <n v="5.3523070030504771E-2"/>
    <n v="0"/>
    <n v="0"/>
    <n v="0.57689344325448788"/>
    <n v="0"/>
    <n v="0"/>
    <n v="0"/>
    <n v="0"/>
    <n v="0.24191500229715818"/>
    <n v="0"/>
    <n v="0.70056187630731148"/>
    <n v="0"/>
    <n v="0"/>
    <n v="0"/>
    <n v="0"/>
    <n v="0"/>
    <n v="0"/>
    <n v="0"/>
    <n v="0.1293578230360731"/>
    <n v="0.1293578230360731"/>
    <n v="0.26306740518158944"/>
    <n v="0"/>
    <m/>
    <n v="0"/>
    <n v="0"/>
    <n v="0"/>
    <n v="0"/>
    <n v="0"/>
    <x v="0"/>
    <m/>
    <x v="6"/>
    <x v="3"/>
    <s v="No root cause"/>
    <s v="No root cause"/>
    <s v=""/>
    <s v="CTR_344"/>
    <m/>
  </r>
  <r>
    <s v="Nkolbisson-Nodal"/>
    <s v="CTR_576"/>
    <s v="Yaounde"/>
    <m/>
    <m/>
    <s v="CENTRE"/>
    <s v="Yaounde"/>
    <s v="ZTE"/>
    <n v="0"/>
    <n v="0"/>
    <n v="0"/>
    <n v="2.2436528523283907E-2"/>
    <n v="0"/>
    <n v="0"/>
    <n v="2.8393444681294167E-2"/>
    <n v="0"/>
    <n v="0"/>
    <n v="0"/>
    <n v="0"/>
    <n v="0"/>
    <n v="0"/>
    <n v="0"/>
    <n v="0"/>
    <n v="0"/>
    <n v="0"/>
    <n v="0"/>
    <n v="0"/>
    <n v="0"/>
    <n v="0"/>
    <n v="0"/>
    <n v="0.24478644990625864"/>
    <n v="0"/>
    <m/>
    <n v="0"/>
    <n v="0"/>
    <n v="0"/>
    <n v="0"/>
    <n v="0"/>
    <x v="0"/>
    <m/>
    <x v="6"/>
    <x v="3"/>
    <s v="No root cause"/>
    <s v="No root cause"/>
    <s v=""/>
    <s v="CTR_576"/>
    <m/>
  </r>
  <r>
    <s v="H-Deputes"/>
    <s v="CTR_578"/>
    <s v="Yaounde"/>
    <s v="IHS"/>
    <m/>
    <s v="CENTRE"/>
    <s v="Yaounde"/>
    <s v="ZTE"/>
    <n v="0"/>
    <n v="0"/>
    <n v="0"/>
    <n v="0"/>
    <n v="0"/>
    <n v="0"/>
    <n v="0"/>
    <n v="0"/>
    <n v="0"/>
    <n v="0"/>
    <n v="0"/>
    <n v="0"/>
    <n v="0"/>
    <n v="0"/>
    <n v="0"/>
    <n v="0"/>
    <n v="0"/>
    <n v="0"/>
    <n v="0"/>
    <n v="0"/>
    <n v="0"/>
    <n v="0"/>
    <n v="0.24418005724346692"/>
    <n v="0"/>
    <m/>
    <n v="0"/>
    <n v="0"/>
    <n v="0"/>
    <n v="0"/>
    <n v="0"/>
    <x v="0"/>
    <m/>
    <x v="6"/>
    <x v="3"/>
    <s v="No root cause"/>
    <s v="No root cause"/>
    <s v=""/>
    <s v="CTR_578"/>
    <m/>
  </r>
  <r>
    <s v="Maroua-University-IHS"/>
    <s v="EXN_117"/>
    <s v="Maroua"/>
    <s v="IHS"/>
    <s v="Grid-Gen"/>
    <s v="EXTREME-NORD"/>
    <s v="Maroua"/>
    <s v="Huawei"/>
    <n v="0.27136071659917876"/>
    <n v="0.69710187111373645"/>
    <n v="0"/>
    <n v="0"/>
    <n v="0"/>
    <n v="0"/>
    <n v="0"/>
    <n v="0"/>
    <n v="0"/>
    <n v="0"/>
    <n v="0"/>
    <n v="0"/>
    <n v="0"/>
    <n v="0.36524456886195078"/>
    <n v="0"/>
    <n v="4.8154711456968929E-3"/>
    <n v="0"/>
    <n v="0"/>
    <n v="0"/>
    <n v="0"/>
    <n v="0"/>
    <n v="0"/>
    <n v="0.23681416989838286"/>
    <n v="0"/>
    <m/>
    <n v="0"/>
    <n v="0"/>
    <n v="0"/>
    <n v="0"/>
    <n v="0"/>
    <x v="0"/>
    <m/>
    <x v="1"/>
    <x v="0"/>
    <s v="Defaut GE &amp; Power Cabinet"/>
    <s v="PASSIVE"/>
    <s v="(05-10-2026 ticket): INC-20260510-00014623...Grid Outage"/>
    <s v="EXN_117"/>
    <m/>
  </r>
  <r>
    <s v="H-Plateau-New"/>
    <s v="CTR_484"/>
    <s v="Yaounde"/>
    <s v="IHS"/>
    <s v="Grid-Gen"/>
    <s v="CENTRE"/>
    <s v="Yaounde"/>
    <s v="ZTE"/>
    <n v="0"/>
    <n v="0"/>
    <n v="0"/>
    <n v="0"/>
    <n v="0"/>
    <n v="0"/>
    <n v="0"/>
    <n v="0"/>
    <n v="0"/>
    <n v="0"/>
    <n v="0"/>
    <n v="0"/>
    <n v="0"/>
    <n v="0"/>
    <n v="0"/>
    <n v="0"/>
    <n v="0"/>
    <n v="0"/>
    <n v="0"/>
    <n v="2.3007251029442607E-3"/>
    <n v="0"/>
    <n v="0"/>
    <n v="0.2310177694452287"/>
    <n v="0"/>
    <m/>
    <n v="0"/>
    <n v="0"/>
    <n v="0"/>
    <n v="0"/>
    <n v="0"/>
    <x v="0"/>
    <m/>
    <x v="6"/>
    <x v="3"/>
    <s v="No root cause"/>
    <s v="No root cause"/>
    <s v=""/>
    <s v="CTR_484"/>
    <m/>
  </r>
  <r>
    <s v="Ekounou-PJ"/>
    <s v="CTR_269"/>
    <s v="Yaounde"/>
    <s v="IHS"/>
    <s v="Grid-Gen"/>
    <s v="CENTRE"/>
    <s v="Yaounde"/>
    <s v="ZTE"/>
    <n v="12.828896679251098"/>
    <n v="0"/>
    <n v="0"/>
    <n v="3.8826965496971039E-2"/>
    <n v="0"/>
    <n v="0"/>
    <n v="7.9865480705299099E-2"/>
    <n v="0"/>
    <n v="0"/>
    <n v="0.50387663262306925"/>
    <n v="0"/>
    <n v="0"/>
    <n v="0"/>
    <n v="0"/>
    <n v="0"/>
    <n v="0"/>
    <n v="0"/>
    <n v="0"/>
    <n v="0"/>
    <n v="0"/>
    <n v="0"/>
    <n v="0"/>
    <n v="0.22019187690657019"/>
    <n v="0"/>
    <m/>
    <n v="0"/>
    <n v="0"/>
    <n v="0"/>
    <n v="0"/>
    <n v="0"/>
    <x v="0"/>
    <m/>
    <x v="6"/>
    <x v="3"/>
    <s v="No root cause"/>
    <s v="No root cause"/>
    <s v=""/>
    <s v="CTR_269"/>
    <m/>
  </r>
  <r>
    <s v="Nkolndongo"/>
    <s v="CTR_109"/>
    <s v="Yaounde"/>
    <s v="IHS"/>
    <s v="Grid-Gen"/>
    <s v="CENTRE"/>
    <s v="Yaounde"/>
    <s v="ZTE"/>
    <n v="0"/>
    <n v="0"/>
    <n v="0.17599655283606258"/>
    <n v="0"/>
    <n v="0"/>
    <n v="0"/>
    <n v="0"/>
    <n v="0"/>
    <n v="0"/>
    <n v="2.1526939529097084E-2"/>
    <n v="0"/>
    <n v="0"/>
    <n v="0"/>
    <n v="0"/>
    <n v="0"/>
    <n v="0"/>
    <n v="0"/>
    <n v="0"/>
    <n v="0"/>
    <n v="0"/>
    <n v="0"/>
    <n v="0"/>
    <n v="0.21441331153173401"/>
    <n v="0"/>
    <m/>
    <n v="0"/>
    <n v="0"/>
    <n v="0"/>
    <n v="0"/>
    <n v="0"/>
    <x v="0"/>
    <m/>
    <x v="6"/>
    <x v="3"/>
    <s v="No root cause"/>
    <s v="No root cause"/>
    <s v=""/>
    <s v="CTR_109"/>
    <m/>
  </r>
  <r>
    <s v="BOVA-II-IHS"/>
    <s v="SUO_221"/>
    <s v="SUD-OUEST"/>
    <s v="IHS"/>
    <s v="Grid-Gen"/>
    <s v="SUD-OUEST"/>
    <s v="Buea"/>
    <s v="Huawei"/>
    <n v="0"/>
    <n v="0"/>
    <n v="0"/>
    <n v="0"/>
    <n v="0"/>
    <n v="0.33656576292757817"/>
    <n v="0"/>
    <n v="0"/>
    <n v="0"/>
    <n v="0"/>
    <n v="0"/>
    <n v="0"/>
    <n v="7.1340313269583622E-3"/>
    <n v="0"/>
    <n v="0"/>
    <n v="0"/>
    <n v="4.7500164082720513"/>
    <n v="0"/>
    <n v="0"/>
    <n v="0"/>
    <n v="0"/>
    <n v="0"/>
    <n v="0.20777866239766229"/>
    <n v="0"/>
    <m/>
    <n v="0"/>
    <n v="0"/>
    <n v="0"/>
    <n v="0"/>
    <n v="0"/>
    <x v="0"/>
    <m/>
    <x v="6"/>
    <x v="3"/>
    <s v="No root cause"/>
    <s v="No root cause"/>
    <s v=""/>
    <s v="SUO_221"/>
    <m/>
  </r>
  <r>
    <s v="Omnisport-Rail-IHS"/>
    <s v="CTR_161"/>
    <s v="Yaounde"/>
    <s v="IHS"/>
    <s v="Grid-Gen"/>
    <s v="CENTRE"/>
    <s v="Yaounde"/>
    <s v="ZTE"/>
    <n v="0"/>
    <n v="0"/>
    <n v="0"/>
    <n v="0"/>
    <n v="0"/>
    <n v="0"/>
    <n v="0"/>
    <n v="2.3130491420613932"/>
    <n v="0"/>
    <n v="0"/>
    <n v="0"/>
    <n v="0"/>
    <n v="0"/>
    <n v="0"/>
    <n v="0"/>
    <n v="0"/>
    <n v="0"/>
    <n v="0"/>
    <n v="0"/>
    <n v="0"/>
    <n v="0"/>
    <n v="0"/>
    <n v="0.20057329075743494"/>
    <n v="0"/>
    <m/>
    <n v="0"/>
    <n v="0"/>
    <n v="0"/>
    <n v="0"/>
    <n v="0"/>
    <x v="0"/>
    <m/>
    <x v="6"/>
    <x v="3"/>
    <s v="No root cause"/>
    <s v="No root cause"/>
    <s v=""/>
    <s v="CTR_161"/>
    <m/>
  </r>
  <r>
    <s v="GSO"/>
    <s v="CTR_389"/>
    <s v="Yaounde"/>
    <s v="IHS"/>
    <s v="Grid-Gen"/>
    <s v="CENTRE"/>
    <s v="Yaounde"/>
    <s v="ZTE"/>
    <n v="1.9582915992500744E-2"/>
    <n v="0"/>
    <n v="0"/>
    <n v="9.2920758033632374E-3"/>
    <n v="0"/>
    <n v="0"/>
    <n v="1.0843727616976754E-2"/>
    <n v="0"/>
    <n v="2.5432108277473873"/>
    <n v="2.7065266398997805"/>
    <n v="0"/>
    <n v="0"/>
    <n v="0"/>
    <n v="0"/>
    <n v="0"/>
    <n v="0"/>
    <n v="0"/>
    <n v="0"/>
    <n v="0"/>
    <n v="0"/>
    <n v="0"/>
    <n v="0"/>
    <n v="0.19370678560523721"/>
    <n v="0"/>
    <m/>
    <n v="0"/>
    <n v="0"/>
    <n v="0"/>
    <n v="0"/>
    <n v="0"/>
    <x v="0"/>
    <m/>
    <x v="6"/>
    <x v="3"/>
    <s v="No root cause"/>
    <s v="No root cause"/>
    <s v=""/>
    <s v="CTR_389"/>
    <m/>
  </r>
  <r>
    <s v="Olezoa"/>
    <s v="CTR_035"/>
    <s v="Yaounde"/>
    <s v="IHS"/>
    <s v="GridOnly"/>
    <s v="CENTRE"/>
    <s v="Yaounde"/>
    <s v="ZTE"/>
    <n v="0"/>
    <n v="0"/>
    <n v="0"/>
    <n v="8.435992044128442E-3"/>
    <n v="0"/>
    <n v="0"/>
    <n v="1.6729303461717124E-2"/>
    <n v="0"/>
    <n v="0"/>
    <n v="8.0792904777802401E-3"/>
    <n v="0"/>
    <n v="0"/>
    <n v="0"/>
    <n v="0"/>
    <n v="0"/>
    <n v="0"/>
    <n v="0"/>
    <n v="0"/>
    <n v="0"/>
    <n v="0"/>
    <n v="0"/>
    <n v="0"/>
    <n v="0.18739316788087859"/>
    <n v="0"/>
    <m/>
    <n v="0"/>
    <n v="0"/>
    <n v="0"/>
    <n v="0"/>
    <n v="0"/>
    <x v="0"/>
    <m/>
    <x v="6"/>
    <x v="3"/>
    <s v="No root cause"/>
    <s v="No root cause"/>
    <s v=""/>
    <s v="CTR_035"/>
    <m/>
  </r>
  <r>
    <s v="Acropole-IHS"/>
    <s v="CTR_129"/>
    <s v="Yaounde"/>
    <s v="IHS"/>
    <s v="Grid-Gen"/>
    <s v="CENTRE"/>
    <s v="Yaounde"/>
    <s v="ZTE"/>
    <n v="0"/>
    <n v="0"/>
    <n v="0"/>
    <n v="0"/>
    <n v="0"/>
    <n v="0"/>
    <n v="0"/>
    <n v="0"/>
    <n v="0"/>
    <n v="1.6533117600226025E-2"/>
    <n v="0"/>
    <n v="0"/>
    <n v="0"/>
    <n v="0"/>
    <n v="0"/>
    <n v="0"/>
    <n v="0"/>
    <n v="0"/>
    <n v="0"/>
    <n v="0"/>
    <n v="0"/>
    <n v="0"/>
    <n v="0.18703646631453055"/>
    <n v="0"/>
    <m/>
    <n v="0"/>
    <n v="0"/>
    <n v="0"/>
    <n v="0"/>
    <n v="0"/>
    <x v="0"/>
    <m/>
    <x v="6"/>
    <x v="3"/>
    <s v="No root cause"/>
    <s v="No root cause"/>
    <s v=""/>
    <s v="CTR_129"/>
    <m/>
  </r>
  <r>
    <s v="Foumban-Ndjidare"/>
    <s v="OST_087"/>
    <s v="OUEST"/>
    <s v="IHS"/>
    <s v="Grid-Gen"/>
    <s v="OUEST"/>
    <s v="Foumban"/>
    <s v="Huawei"/>
    <n v="0.58561479655169457"/>
    <n v="0.3153955249648292"/>
    <n v="0"/>
    <n v="0"/>
    <n v="0"/>
    <n v="0"/>
    <n v="0"/>
    <n v="0"/>
    <n v="0"/>
    <n v="0"/>
    <n v="9.32774595999806E-2"/>
    <n v="0"/>
    <n v="1.2403405215832983"/>
    <n v="0"/>
    <n v="0"/>
    <n v="0"/>
    <n v="0"/>
    <n v="0"/>
    <n v="0"/>
    <n v="0"/>
    <n v="0.22370538733509687"/>
    <n v="0.22370538733509687"/>
    <n v="0.18607337208539151"/>
    <n v="0"/>
    <m/>
    <n v="0"/>
    <n v="0"/>
    <n v="0"/>
    <n v="0"/>
    <n v="0"/>
    <x v="0"/>
    <m/>
    <x v="6"/>
    <x v="3"/>
    <s v="No root cause"/>
    <s v="No root cause"/>
    <s v=""/>
    <s v="OST_087"/>
    <m/>
  </r>
  <r>
    <s v="CTR_947_Z_Nkoabang-Tradex"/>
    <s v="CTR_947"/>
    <s v="Yaounde"/>
    <s v="ESCO"/>
    <s v="meduim grid + GE"/>
    <s v="CENTRE"/>
    <s v="Yaoundé"/>
    <s v="ZTE"/>
    <n v="0"/>
    <n v="16.120003681160171"/>
    <n v="0"/>
    <n v="0"/>
    <n v="0"/>
    <n v="0"/>
    <n v="0"/>
    <n v="0.63141527767076588"/>
    <n v="4.7026286051827286"/>
    <n v="0"/>
    <n v="24.852860603881485"/>
    <n v="27.675368758079284"/>
    <n v="13.868556899607057"/>
    <n v="13.868556899607057"/>
    <n v="27.675368758079284"/>
    <n v="0"/>
    <n v="0"/>
    <n v="20.891529193882985"/>
    <n v="0"/>
    <n v="0"/>
    <n v="0"/>
    <n v="0"/>
    <n v="0.18585935114558211"/>
    <n v="0"/>
    <m/>
    <n v="0"/>
    <n v="0"/>
    <n v="0"/>
    <n v="0"/>
    <n v="0"/>
    <x v="0"/>
    <m/>
    <x v="6"/>
    <x v="3"/>
    <s v="No root cause"/>
    <s v="No root cause"/>
    <s v=""/>
    <s v="CTR_947"/>
    <m/>
  </r>
  <r>
    <s v="C-Supreme"/>
    <s v="CTR_240"/>
    <s v="Yaounde"/>
    <s v="IHS"/>
    <s v="GridOnly"/>
    <s v="CENTRE"/>
    <s v="Yaounde"/>
    <s v="ZTE"/>
    <n v="0"/>
    <n v="0"/>
    <n v="4.3238293767995595"/>
    <n v="0"/>
    <n v="0"/>
    <n v="0"/>
    <n v="0"/>
    <n v="0"/>
    <n v="0"/>
    <n v="2.5022614879306262E-2"/>
    <n v="0"/>
    <n v="0"/>
    <n v="0"/>
    <n v="0"/>
    <n v="0"/>
    <n v="0"/>
    <n v="0"/>
    <n v="0"/>
    <n v="0"/>
    <n v="0"/>
    <n v="0"/>
    <n v="0"/>
    <n v="0.18489625691644324"/>
    <n v="0"/>
    <m/>
    <n v="0"/>
    <n v="0"/>
    <n v="0"/>
    <n v="0"/>
    <n v="0"/>
    <x v="0"/>
    <m/>
    <x v="6"/>
    <x v="3"/>
    <s v="No root cause"/>
    <s v="No root cause"/>
    <s v=""/>
    <s v="CTR_240"/>
    <m/>
  </r>
  <r>
    <s v="Nkolbisson-II"/>
    <s v="CTR_761"/>
    <s v="Yaounde"/>
    <s v="CAMUSAT"/>
    <s v="Good Grid + GE"/>
    <s v="CENTRE"/>
    <s v="Yaounde"/>
    <s v="ZTE"/>
    <n v="0"/>
    <n v="0"/>
    <n v="0"/>
    <n v="0"/>
    <n v="0"/>
    <n v="1.3489561485362387"/>
    <n v="0"/>
    <n v="2.0541016399711221"/>
    <n v="0"/>
    <n v="0.63350198183390394"/>
    <n v="0"/>
    <n v="0"/>
    <n v="0"/>
    <n v="0"/>
    <n v="0"/>
    <n v="0"/>
    <n v="0"/>
    <n v="0"/>
    <n v="0"/>
    <n v="0"/>
    <n v="0"/>
    <n v="0"/>
    <n v="0.17631758424577568"/>
    <n v="0"/>
    <m/>
    <n v="0"/>
    <n v="0"/>
    <n v="0"/>
    <n v="0"/>
    <n v="0"/>
    <x v="0"/>
    <m/>
    <x v="6"/>
    <x v="3"/>
    <s v="No root cause"/>
    <s v="No root cause"/>
    <s v=""/>
    <s v="CTR_761"/>
    <m/>
  </r>
  <r>
    <s v="Mimboman-Liberte-IHS"/>
    <s v="CTR_552"/>
    <s v="Yaounde"/>
    <s v="IHS"/>
    <s v="Grid-Gen"/>
    <s v="CENTRE"/>
    <s v="Yaounde"/>
    <s v="ZTE"/>
    <n v="0"/>
    <n v="0"/>
    <n v="0"/>
    <n v="0"/>
    <n v="0"/>
    <n v="0"/>
    <n v="0"/>
    <n v="6.1184306272525699"/>
    <n v="5.5394861499915811"/>
    <n v="0"/>
    <n v="0"/>
    <n v="0"/>
    <n v="0"/>
    <n v="0"/>
    <n v="0"/>
    <n v="0"/>
    <n v="0"/>
    <n v="0"/>
    <n v="0"/>
    <n v="3.7275313683356997E-3"/>
    <n v="0"/>
    <n v="0"/>
    <n v="0.17440923086581464"/>
    <n v="0"/>
    <m/>
    <n v="0"/>
    <n v="0"/>
    <n v="0"/>
    <n v="0"/>
    <n v="0"/>
    <x v="0"/>
    <m/>
    <x v="6"/>
    <x v="3"/>
    <s v="No root cause"/>
    <s v="No root cause"/>
    <s v=""/>
    <s v="CTR_552"/>
    <m/>
  </r>
  <r>
    <s v="Nkolso-MTN-IHS"/>
    <s v="CTR_471"/>
    <s v="Yaounde"/>
    <s v="IHS"/>
    <s v="Grid-Gen"/>
    <s v="CENTRE"/>
    <s v="Yaounde"/>
    <s v="ZTE"/>
    <n v="0"/>
    <n v="8.4354748268570585"/>
    <n v="0"/>
    <n v="0"/>
    <n v="0"/>
    <n v="1.8487485482246264"/>
    <n v="0"/>
    <n v="0"/>
    <n v="0"/>
    <n v="0"/>
    <n v="0"/>
    <n v="0"/>
    <n v="0.79558717358239628"/>
    <n v="0"/>
    <n v="0"/>
    <n v="0.11434068709282549"/>
    <n v="0"/>
    <n v="0"/>
    <n v="0"/>
    <n v="2.1281707202232663"/>
    <n v="0"/>
    <n v="0"/>
    <n v="0.17398118898619741"/>
    <n v="0"/>
    <m/>
    <n v="0"/>
    <n v="0"/>
    <n v="0"/>
    <n v="0"/>
    <n v="0"/>
    <x v="0"/>
    <m/>
    <x v="6"/>
    <x v="3"/>
    <s v="No root cause"/>
    <s v="No root cause"/>
    <s v=""/>
    <s v="CTR_471"/>
    <m/>
  </r>
  <r>
    <s v="Ngd-Beka"/>
    <s v="ADM_180"/>
    <s v="Ngaoundere"/>
    <s v="ESCO"/>
    <s v="Medium Grid solar + GE"/>
    <s v="ADAMAOUA"/>
    <s v="Ngaoundere"/>
    <s v="Huawei"/>
    <n v="1.1816631139190659"/>
    <n v="2.5682512777050113E-2"/>
    <n v="0.59774264980752378"/>
    <n v="0"/>
    <n v="0.82558577531225663"/>
    <n v="0"/>
    <n v="0.16356550324883784"/>
    <n v="0"/>
    <n v="0"/>
    <n v="0"/>
    <n v="0"/>
    <n v="0.30551489157699191"/>
    <n v="0"/>
    <n v="0"/>
    <n v="0.30551489157699191"/>
    <n v="0.41823258654293399"/>
    <n v="0"/>
    <n v="0"/>
    <n v="0"/>
    <n v="0"/>
    <n v="0"/>
    <n v="0"/>
    <n v="0.15356002431277882"/>
    <n v="0"/>
    <m/>
    <n v="0"/>
    <n v="0"/>
    <n v="0"/>
    <n v="0"/>
    <n v="0"/>
    <x v="0"/>
    <m/>
    <x v="6"/>
    <x v="3"/>
    <s v="No root cause"/>
    <s v="No root cause"/>
    <s v=""/>
    <s v="ADM_180"/>
    <m/>
  </r>
  <r>
    <s v="Etoudi-Chapelle-IHS"/>
    <s v="CTR_520"/>
    <s v="Yaounde"/>
    <s v="IHS"/>
    <s v="Grid-Gen"/>
    <s v="CENTRE"/>
    <s v="Yaounde"/>
    <s v="ZTE"/>
    <n v="4.6977596288020632E-2"/>
    <n v="0.11498274991225124"/>
    <n v="0"/>
    <n v="0"/>
    <n v="0"/>
    <n v="4.6228522998690236E-2"/>
    <n v="0"/>
    <n v="0"/>
    <n v="4.7084606757924682E-2"/>
    <n v="0"/>
    <n v="0"/>
    <n v="0"/>
    <n v="0"/>
    <n v="0"/>
    <n v="0"/>
    <n v="0"/>
    <n v="4.5800481119073005E-2"/>
    <n v="0"/>
    <n v="0"/>
    <n v="0"/>
    <n v="0"/>
    <n v="0"/>
    <n v="0.1449278464071595"/>
    <n v="0"/>
    <m/>
    <n v="0"/>
    <n v="0"/>
    <n v="0"/>
    <n v="0"/>
    <n v="0"/>
    <x v="0"/>
    <m/>
    <x v="6"/>
    <x v="3"/>
    <s v="No root cause"/>
    <s v="No root cause"/>
    <s v=""/>
    <s v="CTR_520"/>
    <m/>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n v="0"/>
    <n v="0"/>
    <n v="3.7453664466531404E-4"/>
    <n v="0"/>
    <n v="0"/>
    <n v="0"/>
    <n v="0"/>
    <n v="0"/>
    <n v="0.13873907423102241"/>
    <n v="0"/>
    <m/>
    <n v="0"/>
    <n v="0"/>
    <n v="0"/>
    <n v="0"/>
    <n v="0"/>
    <x v="0"/>
    <m/>
    <x v="6"/>
    <x v="3"/>
    <s v="No root cause"/>
    <s v="No root cause"/>
    <s v=""/>
    <s v="CTR_376"/>
    <m/>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0"/>
    <n v="0"/>
    <n v="0"/>
    <n v="0"/>
    <n v="0"/>
    <n v="0"/>
    <n v="0"/>
    <n v="1.7862901039571049"/>
    <n v="0.23563705472943458"/>
    <n v="0"/>
    <n v="0"/>
    <n v="0.13292483869955218"/>
    <n v="0"/>
    <m/>
    <n v="0"/>
    <n v="0"/>
    <n v="0"/>
    <n v="0"/>
    <n v="0"/>
    <x v="0"/>
    <m/>
    <x v="6"/>
    <x v="3"/>
    <s v="No root cause"/>
    <s v="No root cause"/>
    <s v=""/>
    <s v="CTR_583"/>
    <m/>
  </r>
  <r>
    <s v="Mvog-Ada-New"/>
    <s v="CTR_347"/>
    <s v="Yaounde"/>
    <m/>
    <m/>
    <s v="CENTRE"/>
    <s v="Yaounde"/>
    <s v="ZTE"/>
    <n v="0"/>
    <n v="0"/>
    <n v="0"/>
    <n v="0"/>
    <n v="0"/>
    <n v="0"/>
    <n v="0"/>
    <n v="0"/>
    <n v="0"/>
    <n v="0.31609109301920768"/>
    <n v="0"/>
    <n v="0"/>
    <n v="0"/>
    <n v="0"/>
    <n v="0"/>
    <n v="0"/>
    <n v="0"/>
    <n v="0"/>
    <n v="0"/>
    <n v="0"/>
    <n v="0"/>
    <n v="0"/>
    <n v="0.13051710312670253"/>
    <n v="0"/>
    <m/>
    <n v="0"/>
    <n v="0"/>
    <n v="0"/>
    <n v="0"/>
    <n v="0"/>
    <x v="0"/>
    <m/>
    <x v="6"/>
    <x v="3"/>
    <s v="No root cause"/>
    <s v="No root cause"/>
    <s v=""/>
    <s v="CTR_347"/>
    <m/>
  </r>
  <r>
    <s v="Gamba-MTN"/>
    <s v="NRD_059"/>
    <s v="NORD"/>
    <s v="IHS"/>
    <s v="Solar-Gen"/>
    <s v="NORD"/>
    <s v="Gamba"/>
    <s v="NOKIA"/>
    <n v="2.1309117950446845"/>
    <n v="0"/>
    <n v="1.0701046990439218E-3"/>
    <n v="1.2841978916149027E-3"/>
    <n v="3.4674871358294994E-2"/>
    <n v="0"/>
    <n v="0"/>
    <n v="5.2173817207847213"/>
    <n v="0"/>
    <n v="4.8765251412355187E-2"/>
    <n v="1.2484554822176806E-3"/>
    <n v="0"/>
    <n v="0"/>
    <n v="0"/>
    <n v="0"/>
    <n v="0"/>
    <n v="1.3152412278924357"/>
    <n v="0"/>
    <n v="0"/>
    <n v="7.5986643026040523E-2"/>
    <n v="0"/>
    <n v="0"/>
    <n v="0.11726047355006269"/>
    <n v="0"/>
    <m/>
    <n v="0"/>
    <n v="0"/>
    <n v="0"/>
    <n v="0"/>
    <n v="0"/>
    <x v="0"/>
    <m/>
    <x v="1"/>
    <x v="0"/>
    <s v="Defaut GE &amp; Power Cabinet"/>
    <s v="PASSIVE"/>
    <s v="(05-10-2026 ticket): INC-20260510-00015036...Grid Outage"/>
    <s v="NRD_059"/>
    <m/>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71065653063495671"/>
    <n v="10.995361452831208"/>
    <n v="0"/>
    <n v="0.71065653063495682"/>
    <n v="2.4880647655899981"/>
    <n v="0"/>
    <n v="0"/>
    <n v="0"/>
    <n v="0"/>
    <n v="0.62007216786090424"/>
    <n v="0.62007216786090424"/>
    <n v="0.11143356932708978"/>
    <n v="0"/>
    <m/>
    <n v="0"/>
    <n v="0"/>
    <n v="0"/>
    <n v="0"/>
    <n v="0"/>
    <x v="0"/>
    <m/>
    <x v="6"/>
    <x v="3"/>
    <s v="No root cause"/>
    <s v="No root cause"/>
    <s v="(05-10-2026 ticket): INC-20260510-00018501...Others"/>
    <s v="CTR_270"/>
    <m/>
  </r>
  <r>
    <s v="Mvog-Ada-TKC"/>
    <s v="CTR_096"/>
    <s v="Yaounde"/>
    <s v="IHS"/>
    <s v="Grid-Lithium"/>
    <s v="CENTRE"/>
    <s v="Yaounde"/>
    <s v="ZTE"/>
    <n v="31.584835760330794"/>
    <n v="23.161149920241538"/>
    <n v="23.114261499345105"/>
    <n v="13.341280644231563"/>
    <n v="0"/>
    <n v="0"/>
    <n v="0"/>
    <n v="3.4133664637748162"/>
    <n v="20.528852876298753"/>
    <n v="0.29262012995351455"/>
    <n v="0"/>
    <n v="0"/>
    <n v="0"/>
    <n v="0"/>
    <n v="0"/>
    <n v="0"/>
    <n v="0"/>
    <n v="0"/>
    <n v="18.327005447546323"/>
    <n v="0"/>
    <n v="0"/>
    <n v="0"/>
    <n v="0.11077367142934635"/>
    <n v="0"/>
    <m/>
    <n v="0"/>
    <n v="0"/>
    <n v="0"/>
    <n v="0"/>
    <n v="0"/>
    <x v="0"/>
    <m/>
    <x v="6"/>
    <x v="3"/>
    <s v="No root cause"/>
    <s v="No root cause"/>
    <s v=""/>
    <s v="CTR_096"/>
    <m/>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n v="0"/>
    <n v="0"/>
    <n v="0"/>
    <n v="0"/>
    <n v="0"/>
    <n v="0"/>
    <n v="0"/>
    <n v="0"/>
    <n v="0.10695696466942306"/>
    <n v="0"/>
    <m/>
    <n v="0"/>
    <n v="0"/>
    <n v="0"/>
    <n v="0"/>
    <n v="0"/>
    <x v="0"/>
    <m/>
    <x v="6"/>
    <x v="3"/>
    <s v="No root cause"/>
    <s v="No root cause"/>
    <s v=""/>
    <s v="CTR_558"/>
    <m/>
  </r>
  <r>
    <s v="Mimboman-Liberte-II"/>
    <s v="CTR_655"/>
    <s v="Yaounde"/>
    <s v="CAMUSAT"/>
    <s v="Good Grid no GE - 8h"/>
    <s v="CENTRE"/>
    <s v="Yaounde"/>
    <s v="ZTE"/>
    <n v="0"/>
    <n v="5.3091104433657801"/>
    <n v="0"/>
    <n v="0"/>
    <n v="0"/>
    <n v="2.6645607006189072E-2"/>
    <n v="0.44865923015241171"/>
    <n v="3.4645709736240589"/>
    <n v="3.1806008566544821"/>
    <n v="0"/>
    <n v="0.36742044841667265"/>
    <n v="0"/>
    <n v="0"/>
    <n v="0"/>
    <n v="0"/>
    <n v="0"/>
    <n v="0"/>
    <n v="0"/>
    <n v="0"/>
    <n v="0"/>
    <n v="0"/>
    <n v="0"/>
    <n v="9.9466231776116784E-2"/>
    <n v="0"/>
    <m/>
    <n v="0"/>
    <n v="0"/>
    <n v="0"/>
    <n v="0"/>
    <n v="0"/>
    <x v="0"/>
    <m/>
    <x v="6"/>
    <x v="3"/>
    <s v="No root cause"/>
    <s v="No root cause"/>
    <s v=""/>
    <s v="CTR_655"/>
    <m/>
  </r>
  <r>
    <s v="Mimboman-Don-Bosco"/>
    <s v="CTR_654"/>
    <s v="Yaounde"/>
    <s v="CAMUSAT"/>
    <s v="Good Grid no GE - 8h"/>
    <s v="CENTRE"/>
    <s v="Yaounde"/>
    <s v="ZTE"/>
    <n v="0"/>
    <n v="0"/>
    <n v="0"/>
    <n v="0"/>
    <n v="5.1142800478265462"/>
    <n v="2.2463994543892838"/>
    <n v="2.6084693793107396"/>
    <n v="1.4147497524491131"/>
    <n v="6.5133968024169991E-17"/>
    <n v="0"/>
    <n v="0"/>
    <n v="0"/>
    <n v="1.3911539438351985"/>
    <n v="10.867020229259232"/>
    <n v="0"/>
    <n v="0"/>
    <n v="0"/>
    <n v="0"/>
    <n v="0"/>
    <n v="1.0701046990437507E-3"/>
    <n v="0"/>
    <n v="0"/>
    <n v="9.9305716071260708E-2"/>
    <n v="0"/>
    <m/>
    <n v="0"/>
    <n v="0"/>
    <n v="0"/>
    <n v="0"/>
    <n v="0"/>
    <x v="0"/>
    <m/>
    <x v="6"/>
    <x v="3"/>
    <s v="No root cause"/>
    <s v="No root cause"/>
    <s v=""/>
    <s v="CTR_654"/>
    <m/>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37.36538082886031"/>
    <n v="0"/>
    <n v="12.586054252881434"/>
    <n v="37.365380828860303"/>
    <n v="1.2713735578555692"/>
    <n v="5.0366261168326032"/>
    <n v="0"/>
    <n v="1.4829332568565177"/>
    <n v="10.410638410195382"/>
    <n v="4.9860458347244689"/>
    <n v="4.9860458347244689"/>
    <n v="9.613107213076337E-2"/>
    <n v="0"/>
    <m/>
    <n v="0"/>
    <n v="0"/>
    <n v="0"/>
    <n v="0"/>
    <n v="0"/>
    <x v="0"/>
    <m/>
    <x v="6"/>
    <x v="3"/>
    <s v="No root cause"/>
    <s v="No root cause"/>
    <s v=""/>
    <s v="LIT_616"/>
    <m/>
  </r>
  <r>
    <s v="Batchenga"/>
    <s v="CTR_032"/>
    <s v="CENTRE"/>
    <s v="CAMUSAT"/>
    <s v="Medium Grid + Solar + GE"/>
    <s v="CENTRE"/>
    <s v="Batchenga"/>
    <s v="NOKIA"/>
    <n v="0"/>
    <n v="0"/>
    <n v="0"/>
    <n v="0"/>
    <n v="0"/>
    <n v="0"/>
    <n v="5.500000290841775E-2"/>
    <n v="0"/>
    <n v="0"/>
    <n v="0"/>
    <n v="0"/>
    <n v="0"/>
    <n v="0"/>
    <n v="0"/>
    <n v="0"/>
    <n v="0"/>
    <n v="0"/>
    <n v="0"/>
    <n v="0"/>
    <n v="0"/>
    <n v="0"/>
    <n v="0"/>
    <n v="9.0981427334941758E-2"/>
    <n v="0"/>
    <m/>
    <n v="0"/>
    <n v="0"/>
    <n v="0"/>
    <n v="0"/>
    <n v="0"/>
    <x v="0"/>
    <m/>
    <x v="12"/>
    <x v="6"/>
    <s v="BSS Hardware issue"/>
    <s v="ACTIVE"/>
    <s v="(05-10-2026 cells nokia): 09/05/2026 : Check breaker and  interconnection (sfp, optical fiber) between system and radio module, swap its if needed "/>
    <s v="CTR_032"/>
    <m/>
  </r>
  <r>
    <s v="Ngd-Agence"/>
    <s v="ADM_026"/>
    <s v="Ngaoundere"/>
    <s v="OCM/Strategique"/>
    <m/>
    <s v="ADAMAOUA"/>
    <s v="Ngaoundere"/>
    <s v="Huawei"/>
    <n v="0"/>
    <n v="2.150910445077946E-2"/>
    <n v="0"/>
    <n v="0"/>
    <n v="0"/>
    <n v="1.7250087748585321"/>
    <n v="4.6227631244774328"/>
    <n v="4.6228522998690194"/>
    <n v="4.6227631244774328"/>
    <n v="3.3814416735866772"/>
    <n v="0"/>
    <n v="0"/>
    <n v="0"/>
    <n v="0"/>
    <n v="0"/>
    <n v="0"/>
    <n v="0"/>
    <n v="0"/>
    <n v="0"/>
    <n v="0"/>
    <n v="2.4344881903245415E-2"/>
    <n v="2.4344881903245415E-2"/>
    <n v="9.0138485816118913E-2"/>
    <n v="0"/>
    <m/>
    <n v="0"/>
    <n v="0"/>
    <n v="0"/>
    <n v="0"/>
    <n v="0"/>
    <x v="0"/>
    <m/>
    <x v="7"/>
    <x v="4"/>
    <s v="Warehouse HUAWEI"/>
    <s v="SPARE-ISSUE"/>
    <s v="(05-10-2026 cells huawei): 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05-10-2026 cells huawei): 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05-10-2026 cells huawei): 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s v="ADM_026"/>
    <m/>
  </r>
  <r>
    <s v="Ndogbong-Citadelle"/>
    <s v="LIT_344"/>
    <s v="Douala"/>
    <s v="IHS"/>
    <s v="Grid-Gen"/>
    <s v="LITTORAL"/>
    <s v="Douala"/>
    <s v="ZTE"/>
    <n v="0"/>
    <n v="6.2966743999566264"/>
    <n v="0"/>
    <n v="2.3185601812614315E-3"/>
    <n v="0"/>
    <n v="0"/>
    <n v="0"/>
    <n v="0"/>
    <n v="0"/>
    <n v="0"/>
    <n v="0"/>
    <n v="0"/>
    <n v="0"/>
    <n v="0"/>
    <n v="0"/>
    <n v="0"/>
    <n v="0"/>
    <n v="0"/>
    <n v="0"/>
    <n v="0"/>
    <n v="1.9094413197387239"/>
    <n v="1.9094413197387239"/>
    <n v="8.9835289484723052E-2"/>
    <n v="0"/>
    <m/>
    <n v="0"/>
    <n v="0"/>
    <n v="0"/>
    <n v="0"/>
    <n v="0"/>
    <x v="0"/>
    <m/>
    <x v="6"/>
    <x v="3"/>
    <s v="No root cause"/>
    <s v="No root cause"/>
    <s v=""/>
    <s v="LIT_344"/>
    <m/>
  </r>
  <r>
    <s v="Bda-Tubah-MTN"/>
    <s v="NRO_254"/>
    <s v="NORD-OUEST"/>
    <s v="IHS"/>
    <s v="Grid-Gen"/>
    <s v="NORD-OUEST"/>
    <s v="Bamenda"/>
    <s v="Huawei"/>
    <n v="0"/>
    <n v="0"/>
    <n v="0"/>
    <n v="0"/>
    <n v="0"/>
    <n v="0"/>
    <n v="0"/>
    <n v="0"/>
    <n v="0"/>
    <n v="0"/>
    <n v="0"/>
    <n v="0"/>
    <n v="0"/>
    <n v="0"/>
    <n v="0"/>
    <n v="0"/>
    <n v="0"/>
    <n v="0.93946275036882965"/>
    <n v="0"/>
    <n v="0.13545741982062195"/>
    <n v="0"/>
    <n v="0"/>
    <n v="8.1327957127325351E-2"/>
    <n v="0"/>
    <m/>
    <n v="0"/>
    <n v="0"/>
    <n v="0"/>
    <n v="0"/>
    <n v="0"/>
    <x v="0"/>
    <m/>
    <x v="6"/>
    <x v="3"/>
    <s v="No root cause"/>
    <s v="No root cause"/>
    <s v=""/>
    <s v="NRO_254"/>
    <m/>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18.491409199476074"/>
    <n v="18.491409199476074"/>
    <n v="18.491409199476074"/>
    <n v="18.491409199476074"/>
    <n v="18.491409199476074"/>
    <n v="18.491409199476074"/>
    <n v="10.114053367347879"/>
    <n v="0.1710612387826087"/>
    <n v="3.69771071847637E-2"/>
    <n v="0.31698164493902359"/>
    <n v="0.31698164493902359"/>
    <n v="6.3457208653294642E-2"/>
    <n v="0"/>
    <m/>
    <n v="0"/>
    <n v="0"/>
    <n v="0"/>
    <n v="0"/>
    <n v="0"/>
    <x v="0"/>
    <m/>
    <x v="6"/>
    <x v="3"/>
    <s v="No root cause"/>
    <s v="No root cause"/>
    <s v=""/>
    <s v="CTR_699"/>
    <m/>
  </r>
  <r>
    <s v="Berunda-MTN"/>
    <s v="SUO_066"/>
    <s v="SUD-OUEST"/>
    <s v="IHS"/>
    <s v="Grid-Gen"/>
    <s v="SUD-OUEST"/>
    <s v="Buea"/>
    <s v="Huawei"/>
    <n v="0"/>
    <n v="0"/>
    <n v="0"/>
    <n v="0"/>
    <n v="0"/>
    <n v="0"/>
    <n v="0"/>
    <n v="0"/>
    <n v="0"/>
    <n v="0"/>
    <n v="0"/>
    <n v="0"/>
    <n v="0"/>
    <n v="0"/>
    <n v="0"/>
    <n v="0"/>
    <n v="4.7109575867569546"/>
    <n v="0"/>
    <n v="0"/>
    <n v="0"/>
    <n v="0"/>
    <n v="0"/>
    <n v="5.6055651151575348E-2"/>
    <n v="0"/>
    <m/>
    <n v="0"/>
    <n v="0"/>
    <n v="0"/>
    <n v="0"/>
    <n v="0"/>
    <x v="0"/>
    <m/>
    <x v="6"/>
    <x v="3"/>
    <s v="No root cause"/>
    <s v="No root cause"/>
    <s v=""/>
    <s v="SUO_066"/>
    <m/>
  </r>
  <r>
    <s v="Sibongo"/>
    <s v="LIT_507"/>
    <s v="LITTORAL"/>
    <s v="IHS"/>
    <s v="Grid-Gen"/>
    <s v="LITTORAL"/>
    <s v="Sibongo"/>
    <s v="NOKIA"/>
    <n v="0"/>
    <n v="0"/>
    <n v="0"/>
    <n v="0"/>
    <n v="0"/>
    <n v="0"/>
    <n v="0"/>
    <n v="0"/>
    <n v="0"/>
    <n v="0"/>
    <n v="0"/>
    <n v="2.7697876626915651E-2"/>
    <n v="0"/>
    <n v="0"/>
    <n v="2.7697876626915655E-2"/>
    <n v="1.0701666299831919E-3"/>
    <n v="0"/>
    <n v="0"/>
    <n v="0"/>
    <n v="0"/>
    <n v="0"/>
    <n v="0"/>
    <n v="5.4737506847801071E-2"/>
    <n v="0"/>
    <m/>
    <n v="0"/>
    <n v="0"/>
    <n v="0"/>
    <n v="0"/>
    <n v="0"/>
    <x v="0"/>
    <m/>
    <x v="6"/>
    <x v="3"/>
    <s v="No root cause"/>
    <s v="No root cause"/>
    <s v=""/>
    <s v="LIT_507"/>
    <m/>
  </r>
  <r>
    <s v="Crf-Nkolbisson"/>
    <s v="CTR_256"/>
    <s v="Yaounde"/>
    <s v="IHS"/>
    <s v="Grid-Gen"/>
    <s v="CENTRE"/>
    <s v="Yaounde"/>
    <s v="ZTE"/>
    <n v="0.18874863383300125"/>
    <n v="0"/>
    <n v="0"/>
    <n v="0"/>
    <n v="0"/>
    <n v="0"/>
    <n v="0.35844940402302272"/>
    <n v="0"/>
    <n v="0"/>
    <n v="0"/>
    <n v="0"/>
    <n v="0"/>
    <n v="0"/>
    <n v="0"/>
    <n v="0"/>
    <n v="0"/>
    <n v="0"/>
    <n v="0"/>
    <n v="0"/>
    <n v="0"/>
    <n v="0"/>
    <n v="0"/>
    <n v="5.3808431283583182E-2"/>
    <n v="0"/>
    <m/>
    <n v="0"/>
    <n v="0"/>
    <n v="0"/>
    <n v="0"/>
    <n v="0"/>
    <x v="0"/>
    <m/>
    <x v="6"/>
    <x v="3"/>
    <s v="No root cause"/>
    <s v="No root cause"/>
    <s v=""/>
    <s v="CTR_256"/>
    <m/>
  </r>
  <r>
    <s v="Orange-Bastos"/>
    <s v="CTR_820"/>
    <s v="Yaounde"/>
    <m/>
    <m/>
    <s v="CENTRE"/>
    <s v="Yaounde"/>
    <s v="ZTE"/>
    <n v="0"/>
    <n v="0"/>
    <n v="0"/>
    <n v="0"/>
    <n v="0"/>
    <n v="0"/>
    <n v="0"/>
    <n v="0"/>
    <n v="0"/>
    <n v="0"/>
    <n v="9.6309422913952957E-4"/>
    <n v="0"/>
    <n v="0"/>
    <n v="0"/>
    <n v="0"/>
    <n v="0"/>
    <n v="0"/>
    <n v="0"/>
    <n v="0"/>
    <n v="0"/>
    <n v="0"/>
    <n v="0"/>
    <n v="3.9005316280144788E-2"/>
    <n v="0"/>
    <m/>
    <n v="0"/>
    <n v="0"/>
    <n v="0"/>
    <n v="0"/>
    <n v="0"/>
    <x v="0"/>
    <m/>
    <x v="6"/>
    <x v="3"/>
    <s v="No root cause"/>
    <s v="No root cause"/>
    <s v=""/>
    <s v="CTR_820"/>
    <m/>
  </r>
  <r>
    <s v="Bonewonda"/>
    <s v="LIT_074"/>
    <s v="Douala"/>
    <s v="IHS"/>
    <s v="Grid-Gen"/>
    <s v="LITTORAL"/>
    <s v="Douala"/>
    <s v="ZTE"/>
    <n v="0"/>
    <n v="0"/>
    <n v="0"/>
    <n v="0"/>
    <n v="26.782633912902032"/>
    <n v="43.476499074002732"/>
    <n v="0"/>
    <n v="0"/>
    <n v="0"/>
    <n v="0"/>
    <n v="0"/>
    <n v="0"/>
    <n v="0"/>
    <n v="0"/>
    <n v="0"/>
    <n v="0"/>
    <n v="0"/>
    <n v="0"/>
    <n v="0"/>
    <n v="0"/>
    <n v="0"/>
    <n v="0"/>
    <n v="3.0283962982938322E-2"/>
    <n v="0"/>
    <m/>
    <n v="0"/>
    <n v="0"/>
    <n v="0"/>
    <n v="0"/>
    <n v="0"/>
    <x v="0"/>
    <m/>
    <x v="6"/>
    <x v="3"/>
    <s v="No root cause"/>
    <s v="No root cause"/>
    <s v=""/>
    <s v="LIT_074"/>
    <m/>
  </r>
  <r>
    <s v="Lendi-II"/>
    <s v="LIT_582"/>
    <s v="Douala"/>
    <s v="CAMUSAT"/>
    <s v="Good Grid + GE"/>
    <s v="LITTORAL"/>
    <s v="Douala"/>
    <s v="ZTE"/>
    <n v="0.46107244466131936"/>
    <n v="0"/>
    <n v="0"/>
    <n v="0"/>
    <n v="0"/>
    <n v="0"/>
    <n v="0"/>
    <n v="4.2905312855809798"/>
    <n v="13.868556899607057"/>
    <n v="29.798884522861723"/>
    <n v="0"/>
    <n v="0"/>
    <n v="0"/>
    <n v="0"/>
    <n v="0"/>
    <n v="0"/>
    <n v="0"/>
    <n v="0"/>
    <n v="0"/>
    <n v="7.8805542000896027"/>
    <n v="0"/>
    <n v="0"/>
    <n v="2.755519600037654E-2"/>
    <n v="0"/>
    <m/>
    <n v="0"/>
    <n v="0"/>
    <n v="0"/>
    <n v="0"/>
    <n v="0"/>
    <x v="0"/>
    <m/>
    <x v="6"/>
    <x v="3"/>
    <s v="No root cause"/>
    <s v="No root cause"/>
    <s v=""/>
    <s v="LIT_582"/>
    <m/>
  </r>
  <r>
    <s v="Ndogbong-Hotel-Pacifique"/>
    <s v="LIT_619"/>
    <s v="Douala"/>
    <s v="CAMUSAT"/>
    <s v="Good Grid no GE - 12h"/>
    <s v="LITTORAL"/>
    <s v="Douala"/>
    <s v="ZTE"/>
    <n v="0"/>
    <n v="0"/>
    <n v="0"/>
    <n v="1.6051570485655401E-3"/>
    <n v="0"/>
    <n v="0"/>
    <n v="0"/>
    <n v="0"/>
    <n v="0"/>
    <n v="0"/>
    <n v="0"/>
    <n v="0"/>
    <n v="0"/>
    <n v="0"/>
    <n v="0"/>
    <n v="0"/>
    <n v="0"/>
    <n v="0"/>
    <n v="0"/>
    <n v="0"/>
    <n v="0"/>
    <n v="0"/>
    <n v="1.8905183016439186E-2"/>
    <n v="0"/>
    <m/>
    <n v="0"/>
    <n v="0"/>
    <n v="0"/>
    <n v="0"/>
    <n v="0"/>
    <x v="0"/>
    <m/>
    <x v="6"/>
    <x v="3"/>
    <s v="No root cause"/>
    <s v="No root cause"/>
    <s v=""/>
    <s v="LIT_619"/>
    <m/>
  </r>
  <r>
    <s v="Nkoabang-Nord"/>
    <s v="CTR_708"/>
    <s v="Yaounde"/>
    <s v="CAMUSAT"/>
    <s v="Good Grid + GE"/>
    <s v="CENTRE"/>
    <s v="Yaounde"/>
    <s v="ZTE"/>
    <n v="0"/>
    <n v="0"/>
    <n v="0"/>
    <n v="0"/>
    <n v="0"/>
    <n v="0"/>
    <n v="0"/>
    <n v="0"/>
    <n v="0.11701594884043463"/>
    <n v="0"/>
    <n v="0"/>
    <n v="0"/>
    <n v="0"/>
    <n v="0"/>
    <n v="0"/>
    <n v="0"/>
    <n v="0"/>
    <n v="0"/>
    <n v="0"/>
    <n v="0"/>
    <n v="0"/>
    <n v="0"/>
    <n v="1.6729303461717297E-2"/>
    <n v="0"/>
    <m/>
    <n v="0"/>
    <n v="0"/>
    <n v="0"/>
    <n v="0"/>
    <n v="0"/>
    <x v="0"/>
    <m/>
    <x v="6"/>
    <x v="3"/>
    <s v="No root cause"/>
    <s v="No root cause"/>
    <s v=""/>
    <s v="CTR_708"/>
    <m/>
  </r>
  <r>
    <s v="Oyomabang-Ecole-IHS"/>
    <s v="CTR_553"/>
    <s v="Yaounde"/>
    <s v="IHS"/>
    <s v="Grid-Gen"/>
    <s v="CENTRE"/>
    <s v="Yaounde"/>
    <s v="ZTE"/>
    <n v="0.16584839327346426"/>
    <n v="0"/>
    <n v="0"/>
    <n v="0"/>
    <n v="0"/>
    <n v="0"/>
    <n v="0.33171462162524651"/>
    <n v="0"/>
    <n v="0"/>
    <n v="0"/>
    <n v="0"/>
    <n v="0"/>
    <n v="0"/>
    <n v="0"/>
    <n v="0"/>
    <n v="0"/>
    <n v="0"/>
    <n v="0"/>
    <n v="0"/>
    <n v="0"/>
    <n v="0"/>
    <n v="0"/>
    <n v="1.2520224978811941E-2"/>
    <n v="0"/>
    <m/>
    <n v="0"/>
    <n v="0"/>
    <n v="0"/>
    <n v="0"/>
    <n v="0"/>
    <x v="0"/>
    <m/>
    <x v="6"/>
    <x v="3"/>
    <s v="No root cause"/>
    <s v="No root cause"/>
    <s v=""/>
    <s v="CTR_553"/>
    <m/>
  </r>
  <r>
    <s v="Minisite_Crf-Nkoabang"/>
    <s v="CTR_881"/>
    <s v="Yaounde"/>
    <s v="IHS"/>
    <s v="Grid + Solar"/>
    <s v="CENTRE"/>
    <s v="Yaounde"/>
    <s v="ZTE"/>
    <n v="0"/>
    <n v="0"/>
    <n v="0"/>
    <n v="0"/>
    <n v="0"/>
    <n v="0"/>
    <n v="0"/>
    <n v="0"/>
    <n v="0"/>
    <n v="0"/>
    <n v="0"/>
    <n v="0"/>
    <n v="0"/>
    <n v="0"/>
    <n v="0"/>
    <n v="0"/>
    <n v="0"/>
    <n v="0"/>
    <n v="0"/>
    <n v="0"/>
    <n v="0"/>
    <n v="0"/>
    <n v="1.2127853255829116E-2"/>
    <n v="0"/>
    <m/>
    <n v="0"/>
    <n v="0"/>
    <n v="0"/>
    <n v="0"/>
    <n v="0"/>
    <x v="0"/>
    <m/>
    <x v="6"/>
    <x v="3"/>
    <s v="No root cause"/>
    <s v="No root cause"/>
    <s v=""/>
    <s v="CTR_881"/>
    <m/>
  </r>
  <r>
    <s v="Mendong-II"/>
    <s v="CTR_476"/>
    <s v="Yaounde"/>
    <s v="IHS"/>
    <s v="Grid-Gen"/>
    <s v="CENTRE"/>
    <s v="Yaounde"/>
    <s v="ZTE"/>
    <n v="0"/>
    <n v="0"/>
    <n v="0"/>
    <n v="0"/>
    <n v="0"/>
    <n v="0"/>
    <n v="0"/>
    <n v="0"/>
    <n v="0"/>
    <n v="0"/>
    <n v="0"/>
    <n v="0"/>
    <n v="0"/>
    <n v="0"/>
    <n v="0"/>
    <n v="0"/>
    <n v="0"/>
    <n v="0"/>
    <n v="0"/>
    <n v="0"/>
    <n v="0"/>
    <n v="0"/>
    <n v="1.1717646454529062E-2"/>
    <n v="0"/>
    <m/>
    <n v="0"/>
    <n v="0"/>
    <n v="0"/>
    <n v="0"/>
    <n v="0"/>
    <x v="0"/>
    <m/>
    <x v="6"/>
    <x v="3"/>
    <s v="No root cause"/>
    <s v="No root cause"/>
    <s v=""/>
    <s v="CTR_476"/>
    <m/>
  </r>
  <r>
    <s v="Indoor-Agence-Ngaoundere"/>
    <s v="ADM_176"/>
    <s v="Ngaoundere"/>
    <m/>
    <m/>
    <s v="ADAMAOUA"/>
    <s v="Ngaoundere"/>
    <s v="Huawei"/>
    <n v="0"/>
    <n v="2.9427879223703247E-3"/>
    <n v="0"/>
    <n v="0"/>
    <n v="0"/>
    <n v="0"/>
    <n v="0"/>
    <n v="0"/>
    <n v="0"/>
    <n v="0"/>
    <n v="0"/>
    <n v="0"/>
    <n v="0"/>
    <n v="0"/>
    <n v="0"/>
    <n v="0"/>
    <n v="1.1236099339959421E-2"/>
    <n v="0"/>
    <n v="0"/>
    <n v="0"/>
    <n v="0"/>
    <n v="0"/>
    <n v="8.0257852428281592E-3"/>
    <n v="0"/>
    <m/>
    <n v="0"/>
    <n v="0"/>
    <n v="0"/>
    <n v="0"/>
    <n v="0"/>
    <x v="0"/>
    <m/>
    <x v="6"/>
    <x v="3"/>
    <s v="No root cause"/>
    <s v="No root cause"/>
    <s v=""/>
    <s v="ADM_176"/>
    <m/>
  </r>
  <r>
    <s v="Nkan"/>
    <s v="LIT_514"/>
    <s v="LITTORAL"/>
    <s v="IHS"/>
    <s v="Hybrid-Gen"/>
    <s v="LITTORAL"/>
    <s v="Nkan"/>
    <s v="NOKIA"/>
    <n v="0"/>
    <n v="0"/>
    <n v="0"/>
    <n v="0"/>
    <n v="0"/>
    <n v="0.99298681685940637"/>
    <n v="0"/>
    <n v="0"/>
    <n v="1.2955775048836102"/>
    <n v="7.0526930887202379"/>
    <n v="1.4685480284032921"/>
    <n v="3.6992270990460372"/>
    <n v="0"/>
    <n v="0.27980548219303192"/>
    <n v="3.6992270990460372"/>
    <n v="0"/>
    <n v="0"/>
    <n v="0"/>
    <n v="0"/>
    <n v="0.3798693330822156"/>
    <n v="0"/>
    <n v="0"/>
    <n v="3.2104998899488914E-3"/>
    <n v="0"/>
    <m/>
    <n v="0"/>
    <n v="0"/>
    <n v="0"/>
    <n v="0"/>
    <n v="0"/>
    <x v="0"/>
    <m/>
    <x v="6"/>
    <x v="3"/>
    <s v="No root cause"/>
    <s v="No root cause"/>
    <s v=""/>
    <s v="LIT_514"/>
    <m/>
  </r>
  <r>
    <s v="SongLoulou-IHS"/>
    <s v="LIT_200"/>
    <s v="LITTORAL"/>
    <s v="IHS"/>
    <s v="Grid-Gen"/>
    <s v="LITTORAL"/>
    <s v="Songloulou"/>
    <s v="NOKIA"/>
    <n v="0"/>
    <n v="0"/>
    <n v="0"/>
    <n v="0"/>
    <n v="0"/>
    <n v="0.99426933882033042"/>
    <n v="0"/>
    <n v="0"/>
    <n v="6.2402786523116866E-3"/>
    <n v="1.9455260434439701"/>
    <n v="9.2972309116965803"/>
    <n v="9.2451160421535636"/>
    <n v="9.2971226984682325"/>
    <n v="9.2449555264487078"/>
    <n v="9.2451160421535636"/>
    <n v="9.2451160421535636"/>
    <n v="9.2452230526234693"/>
    <n v="9.2453300630933732"/>
    <n v="6.2771306687015613"/>
    <n v="0.37837118650355428"/>
    <n v="0"/>
    <n v="0"/>
    <n v="2.5862360224589522E-3"/>
    <n v="0"/>
    <m/>
    <n v="0"/>
    <n v="0"/>
    <n v="0"/>
    <n v="0"/>
    <n v="0"/>
    <x v="0"/>
    <m/>
    <x v="6"/>
    <x v="3"/>
    <s v="No root cause"/>
    <s v="No root cause"/>
    <s v=""/>
    <s v="LIT_200"/>
    <m/>
  </r>
  <r>
    <s v="CTR_1054_Z_AKOK-Ndoe-MTN-IHS"/>
    <s v="CTR_1054"/>
    <s v="Yaounde"/>
    <s v="IHS"/>
    <s v=""/>
    <s v="CTR"/>
    <s v="Yaoundé"/>
    <s v="ZTE"/>
    <n v="0"/>
    <n v="0"/>
    <n v="0"/>
    <n v="0"/>
    <n v="0"/>
    <n v="0"/>
    <n v="0"/>
    <n v="0"/>
    <n v="0"/>
    <n v="0"/>
    <n v="0"/>
    <n v="0"/>
    <n v="0"/>
    <n v="0"/>
    <n v="0"/>
    <n v="0"/>
    <n v="0"/>
    <n v="0"/>
    <n v="0"/>
    <n v="4.5122748143011284E-3"/>
    <n v="0"/>
    <n v="0"/>
    <n v="2.4255706511659945E-3"/>
    <n v="0"/>
    <m/>
    <n v="0"/>
    <n v="0"/>
    <n v="0"/>
    <n v="0"/>
    <n v="0"/>
    <x v="0"/>
    <m/>
    <x v="6"/>
    <x v="3"/>
    <s v="No root cause"/>
    <s v="No root cause"/>
    <s v=""/>
    <s v="CTR_1054"/>
    <m/>
  </r>
  <r>
    <s v="CTR_302_N_Doume-Centre"/>
    <s v="CTR_302"/>
    <s v="CENTRE"/>
    <s v="IHS"/>
    <s v="Hybrid-Gen"/>
    <s v="CENTRE"/>
    <s v="Doume"/>
    <s v="NOKIA"/>
    <n v="2.1402093980876723E-3"/>
    <n v="0"/>
    <n v="0"/>
    <n v="0"/>
    <n v="0"/>
    <n v="0"/>
    <n v="5.9924872525011837E-2"/>
    <n v="0.17405416217056086"/>
    <n v="0.40025165722115302"/>
    <n v="1.0701046990435794E-3"/>
    <n v="0"/>
    <n v="0"/>
    <n v="0"/>
    <n v="0"/>
    <n v="0"/>
    <n v="0"/>
    <n v="0.58484788818404665"/>
    <n v="0"/>
    <n v="0"/>
    <n v="0"/>
    <n v="1.2484554822176806E-3"/>
    <n v="1.2484554822176806E-3"/>
    <n v="2.3185601812614311E-3"/>
    <n v="0"/>
    <m/>
    <n v="0"/>
    <n v="0"/>
    <n v="0"/>
    <n v="0"/>
    <n v="0"/>
    <x v="0"/>
    <m/>
    <x v="6"/>
    <x v="3"/>
    <s v="No root cause"/>
    <s v="No root cause"/>
    <s v=""/>
    <s v="CTR_302"/>
    <m/>
  </r>
  <r>
    <s v="Mbam"/>
    <s v="CTR_303"/>
    <s v="CENTRE"/>
    <s v="IHS"/>
    <s v="Hybrid-Gen"/>
    <s v="CENTRE"/>
    <s v="Mbam"/>
    <s v="NOKIA"/>
    <n v="1.2484554822176806E-3"/>
    <n v="0"/>
    <n v="0"/>
    <n v="0"/>
    <n v="4.4924352663456109"/>
    <n v="9.2966357389406529"/>
    <n v="9.2964734190981293"/>
    <n v="9.29679805878318"/>
    <n v="9.2964734190981293"/>
    <n v="9.2967439521690061"/>
    <n v="9.2967439521690061"/>
    <n v="4.6228522998690194"/>
    <n v="4.6228522998690194"/>
    <n v="4.6228522998690194"/>
    <n v="4.6228522998690194"/>
    <n v="4.6228522998690194"/>
    <n v="4.6228522998690194"/>
    <n v="4.6228522998690194"/>
    <n v="4.6228522998690194"/>
    <n v="2.4238344044566831"/>
    <n v="0"/>
    <n v="0"/>
    <n v="2.2293847896743806E-3"/>
    <n v="0"/>
    <m/>
    <n v="0"/>
    <n v="0"/>
    <n v="0"/>
    <n v="0"/>
    <n v="0"/>
    <x v="0"/>
    <m/>
    <x v="6"/>
    <x v="3"/>
    <s v="No root cause"/>
    <s v="No root cause"/>
    <s v=""/>
    <s v="CTR_303"/>
    <m/>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3.4906499774163611"/>
    <n v="1.8726832233265207E-3"/>
    <n v="2.8946332109133559"/>
    <n v="3.4906499774163611"/>
    <n v="3.7453664466530413E-3"/>
    <n v="3.6842561322419103"/>
    <n v="0"/>
    <n v="0"/>
    <n v="3.5670156634803098E-4"/>
    <n v="1.0701046990435794E-3"/>
    <n v="1.0701046990435794E-3"/>
    <n v="1.8726832233265207E-3"/>
    <n v="0"/>
    <m/>
    <n v="0"/>
    <n v="0"/>
    <n v="0"/>
    <n v="0"/>
    <n v="0"/>
    <x v="0"/>
    <m/>
    <x v="6"/>
    <x v="3"/>
    <s v="No root cause"/>
    <s v="No root cause"/>
    <s v=""/>
    <s v="CTR_301"/>
    <m/>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1.2484554822176806E-3"/>
    <n v="1.2306204039001678E-3"/>
    <n v="0"/>
    <n v="1.2484554822176804E-3"/>
    <n v="3.388664880305182E-3"/>
    <n v="2.364829620028063"/>
    <n v="0"/>
    <n v="0"/>
    <n v="0"/>
    <n v="0"/>
    <n v="0"/>
    <n v="1.4268062653917815E-3"/>
    <n v="0"/>
    <m/>
    <n v="0"/>
    <n v="0"/>
    <n v="0"/>
    <n v="0"/>
    <n v="0"/>
    <x v="0"/>
    <m/>
    <x v="6"/>
    <x v="3"/>
    <s v="No root cause"/>
    <s v="No root cause"/>
    <s v=""/>
    <s v="CTR_406"/>
    <m/>
  </r>
  <r>
    <s v="Endoum-Carrefour"/>
    <s v="SUD_108"/>
    <s v="CENTRE"/>
    <m/>
    <m/>
    <s v="SUD"/>
    <s v="Minton"/>
    <s v="NOKIA"/>
    <n v="0"/>
    <n v="0"/>
    <n v="0"/>
    <n v="0"/>
    <n v="0"/>
    <n v="0"/>
    <n v="0"/>
    <n v="0"/>
    <n v="0"/>
    <n v="0"/>
    <n v="0"/>
    <n v="0"/>
    <n v="0"/>
    <n v="0"/>
    <n v="0"/>
    <n v="0"/>
    <n v="0"/>
    <n v="0"/>
    <n v="0"/>
    <n v="0"/>
    <n v="0"/>
    <n v="0"/>
    <n v="1.3376308738047311E-3"/>
    <n v="0"/>
    <m/>
    <n v="0"/>
    <n v="0"/>
    <n v="0"/>
    <n v="0"/>
    <n v="0"/>
    <x v="0"/>
    <m/>
    <x v="6"/>
    <x v="3"/>
    <s v="No root cause"/>
    <s v="No root cause"/>
    <s v=""/>
    <s v="SUD_108"/>
    <m/>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0"/>
    <n v="0"/>
    <n v="0"/>
    <n v="0"/>
    <n v="0"/>
    <n v="0.78383385697123253"/>
    <n v="0.29763178696070314"/>
    <n v="0"/>
    <n v="1.3376308738047311E-3"/>
    <n v="3.3173245670353024E-3"/>
    <n v="3.3173245670353024E-3"/>
    <n v="8.9175391586964945E-4"/>
    <n v="0"/>
    <m/>
    <n v="0"/>
    <n v="0"/>
    <n v="0"/>
    <n v="0"/>
    <n v="0"/>
    <x v="0"/>
    <m/>
    <x v="6"/>
    <x v="3"/>
    <s v="No root cause"/>
    <s v="No root cause"/>
    <s v=""/>
    <s v="CTR_367"/>
    <m/>
  </r>
  <r>
    <s v="LIT_856_Z_Makepe-Orchidee"/>
    <s v="LIT_856"/>
    <s v="Douala"/>
    <s v="ESCO"/>
    <s v="Good Grid + Solar + GE"/>
    <s v="LITTORAL"/>
    <s v="Douala"/>
    <s v="ZTE"/>
    <n v="0"/>
    <n v="0"/>
    <n v="0"/>
    <n v="2.3899004945311399E-3"/>
    <n v="20.122997834108084"/>
    <n v="13.868556899607057"/>
    <n v="13.868556899607057"/>
    <n v="13.868556899607057"/>
    <n v="13.868556899607057"/>
    <n v="13.868556899607057"/>
    <n v="13.868556899607057"/>
    <n v="0"/>
    <n v="0"/>
    <n v="0"/>
    <n v="0"/>
    <n v="0"/>
    <n v="0"/>
    <n v="0"/>
    <n v="0"/>
    <n v="0"/>
    <n v="22.33279970779008"/>
    <n v="22.33279970779008"/>
    <n v="5.7072250615671915E-4"/>
    <n v="0"/>
    <m/>
    <n v="0"/>
    <n v="0"/>
    <n v="0"/>
    <n v="0"/>
    <n v="0"/>
    <x v="0"/>
    <m/>
    <x v="6"/>
    <x v="3"/>
    <s v="No root cause"/>
    <s v="No root cause"/>
    <s v=""/>
    <s v="LIT_856"/>
    <m/>
  </r>
  <r>
    <s v="Ngonga"/>
    <s v="LIT_135"/>
    <s v="LITTORAL"/>
    <s v="IHS"/>
    <s v="Grid-Gen"/>
    <s v="LITTORAL"/>
    <s v="Ngonga"/>
    <s v="NOKIA"/>
    <n v="0"/>
    <n v="0"/>
    <n v="0"/>
    <n v="0"/>
    <n v="0"/>
    <n v="1.3304858288692452"/>
    <n v="0"/>
    <n v="0"/>
    <n v="3.2994894887184733E-3"/>
    <n v="1.6281743481602859"/>
    <n v="1.5158702052550677"/>
    <n v="0"/>
    <n v="0"/>
    <n v="0"/>
    <n v="0"/>
    <n v="0"/>
    <n v="0"/>
    <n v="0"/>
    <n v="0"/>
    <n v="0.51573695970413735"/>
    <n v="0"/>
    <n v="0"/>
    <n v="4.4590276249291112E-4"/>
    <n v="0"/>
    <m/>
    <n v="0"/>
    <n v="0"/>
    <n v="0"/>
    <n v="0"/>
    <n v="0"/>
    <x v="0"/>
    <m/>
    <x v="6"/>
    <x v="3"/>
    <s v="No root cause"/>
    <s v="No root cause"/>
    <s v=""/>
    <s v="LIT_135"/>
    <m/>
  </r>
  <r>
    <s v="Djamboutou"/>
    <s v="NRD_003"/>
    <s v="Garoua"/>
    <s v="IHS"/>
    <s v="Grid-Gen"/>
    <s v="NORD"/>
    <s v="Garoua"/>
    <s v="Huawei"/>
    <n v="1.5203512511664143"/>
    <n v="9.8627983095199379E-2"/>
    <n v="0"/>
    <n v="0"/>
    <n v="0"/>
    <n v="0"/>
    <n v="0"/>
    <n v="0"/>
    <n v="0"/>
    <n v="0"/>
    <n v="0"/>
    <n v="0"/>
    <n v="0"/>
    <n v="0"/>
    <n v="0"/>
    <n v="0"/>
    <n v="0"/>
    <n v="0"/>
    <n v="0"/>
    <n v="0"/>
    <n v="0"/>
    <n v="0"/>
    <n v="2.675261747609386E-4"/>
    <n v="0"/>
    <m/>
    <n v="0"/>
    <n v="0"/>
    <n v="0"/>
    <n v="0"/>
    <n v="0"/>
    <x v="0"/>
    <m/>
    <x v="6"/>
    <x v="3"/>
    <s v="No root cause"/>
    <s v="No root cause"/>
    <s v=""/>
    <s v="NRD_003"/>
    <m/>
  </r>
  <r>
    <s v="Garoua-Sabongari-Lainde-IHS"/>
    <s v="NRD_083"/>
    <s v="Garoua"/>
    <s v="IHS"/>
    <s v="Grid-Gen"/>
    <s v="NORD"/>
    <s v="Garoua"/>
    <s v="Huawei"/>
    <n v="3.910965148830162"/>
    <n v="17.69355697094737"/>
    <n v="13.9381137050449"/>
    <n v="0"/>
    <n v="0"/>
    <n v="0"/>
    <n v="0"/>
    <n v="0.54165132849931374"/>
    <n v="0.8795368872223791"/>
    <n v="7.612653488683998"/>
    <n v="2.8418592141721817"/>
    <n v="0"/>
    <n v="0"/>
    <n v="3.8896700653191911"/>
    <n v="0"/>
    <n v="0"/>
    <n v="1.6484962888769039"/>
    <n v="0.8032919274155117"/>
    <n v="5.1638794006272244"/>
    <n v="3.1395980116027888"/>
    <n v="0"/>
    <n v="0"/>
    <n v="8.9175391586979543E-5"/>
    <n v="0"/>
    <m/>
    <n v="0"/>
    <n v="0"/>
    <n v="0"/>
    <n v="0"/>
    <n v="0"/>
    <x v="0"/>
    <m/>
    <x v="6"/>
    <x v="3"/>
    <s v="No root cause"/>
    <s v="No root cause"/>
    <s v=""/>
    <s v="NRD_083"/>
    <m/>
  </r>
  <r>
    <s v="Bokova-IHS"/>
    <s v="SUO_254"/>
    <s v="SUD-OUEST"/>
    <s v="IHS"/>
    <s v="Grid-Gen"/>
    <s v="SUD-OUEST"/>
    <s v="Buea"/>
    <s v="Huawei"/>
    <n v="0"/>
    <n v="0"/>
    <n v="0"/>
    <n v="0"/>
    <n v="0"/>
    <n v="0"/>
    <n v="7.2232067185453424E-3"/>
    <n v="0"/>
    <n v="0.82629917844495226"/>
    <n v="0.5496771137421419"/>
    <n v="0"/>
    <n v="0"/>
    <n v="8.2754763392717014E-3"/>
    <n v="0"/>
    <n v="0"/>
    <n v="0"/>
    <n v="10.919919071548627"/>
    <n v="0"/>
    <n v="0"/>
    <n v="0"/>
    <n v="0"/>
    <n v="0"/>
    <n v="8.9175391586979543E-5"/>
    <n v="0"/>
    <m/>
    <n v="0"/>
    <n v="0"/>
    <n v="0"/>
    <n v="0"/>
    <n v="0"/>
    <x v="0"/>
    <m/>
    <x v="6"/>
    <x v="3"/>
    <s v="No root cause"/>
    <s v="No root cause"/>
    <s v=""/>
    <s v="SUO_254"/>
    <m/>
  </r>
  <r>
    <s v="Tole-Tea-IHS"/>
    <s v="SUO_152"/>
    <s v="SUD-OUEST"/>
    <s v="IHS"/>
    <s v="Grid-Gen"/>
    <s v="SUD-OUEST"/>
    <s v="Buea"/>
    <s v="Huawei"/>
    <n v="0"/>
    <n v="0"/>
    <n v="0"/>
    <n v="0"/>
    <n v="0"/>
    <n v="0"/>
    <n v="0"/>
    <n v="0"/>
    <n v="0"/>
    <n v="0"/>
    <n v="0"/>
    <n v="0"/>
    <n v="0"/>
    <n v="6.6797718822142906"/>
    <n v="0"/>
    <n v="0"/>
    <n v="1.7545258294738224"/>
    <n v="0"/>
    <n v="0"/>
    <n v="0"/>
    <n v="0"/>
    <n v="0"/>
    <n v="8.9175391586979543E-5"/>
    <n v="0"/>
    <m/>
    <n v="0"/>
    <n v="0"/>
    <n v="0"/>
    <n v="0"/>
    <n v="0"/>
    <x v="0"/>
    <m/>
    <x v="6"/>
    <x v="3"/>
    <s v="No root cause"/>
    <s v="No root cause"/>
    <s v=""/>
    <s v="SUO_152"/>
    <m/>
  </r>
  <r>
    <s v="Nitob-IHS"/>
    <s v="NRO_122"/>
    <s v="NORD-OUEST"/>
    <s v="IHS"/>
    <s v="Grid-Gen"/>
    <s v="NORD-OUEST"/>
    <s v="Bamenda"/>
    <s v="Huawei"/>
    <n v="16.300191477400816"/>
    <n v="11.879588965651065"/>
    <n v="9.2782357825889701"/>
    <n v="0"/>
    <n v="0"/>
    <n v="0"/>
    <n v="0"/>
    <n v="0"/>
    <n v="1.4938661598650813"/>
    <n v="0"/>
    <n v="0"/>
    <n v="0"/>
    <n v="7.6873646317555711"/>
    <n v="13.50973295893937"/>
    <n v="0"/>
    <n v="0"/>
    <n v="0"/>
    <n v="1.396504467330417"/>
    <n v="18.491409199476077"/>
    <n v="49.624428920792298"/>
    <n v="37.964746470794701"/>
    <n v="37.964746470794701"/>
    <n v="0"/>
    <n v="0"/>
    <m/>
    <n v="0"/>
    <n v="0"/>
    <n v="0"/>
    <n v="0"/>
    <n v="0"/>
    <x v="0"/>
    <m/>
    <x v="6"/>
    <x v="3"/>
    <s v="No root cause"/>
    <s v="No root cause"/>
    <s v=""/>
    <s v="NRO_122"/>
    <m/>
  </r>
  <r>
    <s v="Bamenda-Nchuobuh-IHS"/>
    <s v="NRO_125"/>
    <s v="NORD-OUEST"/>
    <s v="IHS"/>
    <s v="Grid-Gen"/>
    <s v="NORD-OUEST"/>
    <s v="Bamenda"/>
    <s v="Huawei"/>
    <n v="16.298675495743836"/>
    <n v="11.220315295648525"/>
    <n v="12.546995431366339"/>
    <n v="11.037684093678394"/>
    <n v="35.833722138040642"/>
    <n v="35.428384313121192"/>
    <n v="0"/>
    <n v="0"/>
    <n v="1.4945082226845074"/>
    <n v="0"/>
    <n v="0"/>
    <n v="0"/>
    <n v="7.8033818162102344"/>
    <n v="12.650331875137333"/>
    <n v="0"/>
    <n v="0"/>
    <n v="0"/>
    <n v="1.3968254987401298"/>
    <n v="18.491409199476077"/>
    <n v="49.629315732251257"/>
    <n v="37.881706346148903"/>
    <n v="37.881706346148903"/>
    <n v="0"/>
    <n v="0"/>
    <m/>
    <n v="0"/>
    <n v="0"/>
    <n v="0"/>
    <n v="0"/>
    <n v="0"/>
    <x v="0"/>
    <m/>
    <x v="6"/>
    <x v="3"/>
    <s v="No root cause"/>
    <s v="No root cause"/>
    <s v=""/>
    <s v="NRO_125"/>
    <m/>
  </r>
  <r>
    <s v="Carrefour-Diderot"/>
    <s v="CTR_841"/>
    <s v="Yaounde"/>
    <s v="CAMUSAT"/>
    <s v="Good Grid no GE - 8h"/>
    <s v="CENTRE"/>
    <s v="Yaounde"/>
    <s v="ZTE"/>
    <n v="0"/>
    <n v="0"/>
    <n v="0"/>
    <n v="0"/>
    <n v="0"/>
    <n v="0"/>
    <n v="0"/>
    <n v="2.0062322897672304"/>
    <n v="48.931036745968562"/>
    <n v="12.206844817696965"/>
    <n v="12.24872158158621"/>
    <n v="13.868556899607057"/>
    <n v="13.868556899607057"/>
    <n v="13.868556899607057"/>
    <n v="13.868556899607057"/>
    <n v="13.339711157339634"/>
    <n v="12.01030225463926"/>
    <n v="49.656121854962294"/>
    <n v="49.229471111453563"/>
    <n v="25.650962523506635"/>
    <n v="37.726362814004389"/>
    <n v="37.726362814004389"/>
    <n v="0"/>
    <n v="0"/>
    <m/>
    <n v="0"/>
    <n v="0"/>
    <n v="0"/>
    <n v="0"/>
    <n v="0"/>
    <x v="0"/>
    <m/>
    <x v="6"/>
    <x v="3"/>
    <s v="No root cause"/>
    <s v="No root cause"/>
    <s v=""/>
    <s v="CTR_841"/>
    <m/>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0"/>
    <n v="2.6058832929547164"/>
    <n v="0"/>
    <n v="0"/>
    <n v="1.8657810480177386"/>
    <n v="0.34660691202027116"/>
    <n v="15.535316308680976"/>
    <n v="0"/>
    <n v="0"/>
    <n v="18.696708785987624"/>
    <n v="18.696708785987624"/>
    <n v="0"/>
    <n v="0"/>
    <m/>
    <n v="0"/>
    <n v="0"/>
    <n v="0"/>
    <n v="0"/>
    <n v="0"/>
    <x v="0"/>
    <m/>
    <x v="6"/>
    <x v="3"/>
    <s v="No root cause"/>
    <s v="No root cause"/>
    <s v=""/>
    <s v="CTR_669"/>
    <m/>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0"/>
    <n v="0"/>
    <n v="0"/>
    <n v="0"/>
    <n v="0"/>
    <n v="0"/>
    <n v="13.868556899607057"/>
    <n v="14.494050931276453"/>
    <n v="0"/>
    <n v="17.240242785354127"/>
    <n v="17.240242785354127"/>
    <n v="0"/>
    <n v="0"/>
    <m/>
    <n v="0"/>
    <n v="0"/>
    <n v="0"/>
    <n v="0"/>
    <n v="0"/>
    <x v="0"/>
    <m/>
    <x v="6"/>
    <x v="3"/>
    <s v="No root cause"/>
    <s v="No root cause"/>
    <s v=""/>
    <s v="LIT_650"/>
    <m/>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0"/>
    <n v="3.4362845394126689"/>
    <n v="4.9809806724823282"/>
    <n v="0"/>
    <n v="0"/>
    <n v="0"/>
    <n v="1.6573424877223324"/>
    <n v="23.114261499345094"/>
    <n v="23.028849309283085"/>
    <n v="15.227768218175799"/>
    <n v="15.227768218175799"/>
    <n v="0"/>
    <n v="0"/>
    <m/>
    <n v="0"/>
    <n v="0"/>
    <n v="0"/>
    <n v="0"/>
    <n v="0"/>
    <x v="0"/>
    <m/>
    <x v="6"/>
    <x v="3"/>
    <s v="No root cause"/>
    <s v="No root cause"/>
    <s v=""/>
    <s v="NRO_227"/>
    <m/>
  </r>
  <r>
    <s v="Garoua-Sonayo"/>
    <s v="NRD_162"/>
    <s v="Garoua"/>
    <s v="CAMUSAT"/>
    <s v="Medium Grid + GE"/>
    <s v="NORD"/>
    <s v="Garoua"/>
    <s v="Huawei"/>
    <n v="0"/>
    <n v="0"/>
    <n v="4.7938907009328471"/>
    <n v="0"/>
    <n v="0"/>
    <n v="0"/>
    <n v="0"/>
    <n v="0"/>
    <n v="0"/>
    <n v="0"/>
    <n v="0"/>
    <n v="0"/>
    <n v="4.775520570265928"/>
    <n v="0"/>
    <n v="0"/>
    <n v="0"/>
    <n v="1.7828836039984819"/>
    <n v="0"/>
    <n v="0"/>
    <n v="0"/>
    <n v="13.846958619764688"/>
    <n v="13.846958619764688"/>
    <n v="0"/>
    <n v="0"/>
    <m/>
    <n v="0"/>
    <n v="0"/>
    <n v="0"/>
    <n v="0"/>
    <n v="0"/>
    <x v="0"/>
    <m/>
    <x v="10"/>
    <x v="0"/>
    <s v="AKTIVCO Defaut GE &amp; Power Cabinet"/>
    <s v="PASSIVE"/>
    <s v="(05-10-2026 ticket): INC-20260510-00014100...Grid Outage"/>
    <s v="NRD_162"/>
    <m/>
  </r>
  <r>
    <s v="Bitoto"/>
    <s v="CTR_315"/>
    <s v="Yaounde"/>
    <s v="IHS"/>
    <s v="Grid-Gen"/>
    <s v="CENTRE"/>
    <s v="Yaounde"/>
    <s v="ZTE"/>
    <n v="0"/>
    <n v="0"/>
    <n v="0"/>
    <n v="0"/>
    <n v="19.777871233588158"/>
    <n v="27.107071822573786"/>
    <n v="0"/>
    <n v="15.832805415015143"/>
    <n v="0"/>
    <n v="0"/>
    <n v="14.353296493195566"/>
    <n v="0"/>
    <n v="0"/>
    <n v="16.462704711028938"/>
    <n v="0"/>
    <n v="1.4618343592070384"/>
    <n v="0"/>
    <n v="0"/>
    <n v="0"/>
    <n v="0"/>
    <n v="12.966672659252982"/>
    <n v="12.966672659252982"/>
    <n v="0"/>
    <n v="0"/>
    <m/>
    <n v="0"/>
    <n v="0"/>
    <n v="0"/>
    <n v="0"/>
    <n v="0"/>
    <x v="0"/>
    <m/>
    <x v="6"/>
    <x v="3"/>
    <s v="No root cause"/>
    <s v="No root cause"/>
    <s v=""/>
    <s v="CTR_315"/>
    <m/>
  </r>
  <r>
    <s v="Nassarao-II"/>
    <s v="NRD_147"/>
    <s v="NORD"/>
    <s v="CAMUSAT"/>
    <s v="Good Grid + GE"/>
    <s v="NORD"/>
    <s v="Garoua"/>
    <s v="Huawei"/>
    <n v="0"/>
    <n v="0"/>
    <n v="4.4944397359837689"/>
    <n v="0"/>
    <n v="1.6448400978218378"/>
    <n v="3.8411586522958738"/>
    <n v="0"/>
    <n v="0"/>
    <n v="0"/>
    <n v="0"/>
    <n v="0"/>
    <n v="0"/>
    <n v="4.3381866148450632"/>
    <n v="0"/>
    <n v="0"/>
    <n v="0"/>
    <n v="1.5851817608501486"/>
    <n v="0"/>
    <n v="2.9387928648272279"/>
    <n v="0"/>
    <n v="12.490262047238698"/>
    <n v="12.490262047238698"/>
    <n v="0"/>
    <n v="0"/>
    <m/>
    <n v="0"/>
    <n v="0"/>
    <n v="0"/>
    <n v="0"/>
    <n v="0"/>
    <x v="0"/>
    <m/>
    <x v="6"/>
    <x v="3"/>
    <s v="No root cause"/>
    <s v="No root cause"/>
    <s v=""/>
    <s v="NRD_147"/>
    <m/>
  </r>
  <r>
    <s v="Nassarao"/>
    <s v="NRD_037"/>
    <s v="Garoua"/>
    <s v="IHS"/>
    <s v="Grid-Gen"/>
    <s v="NORD"/>
    <s v="Garoua"/>
    <s v="Huawei"/>
    <n v="0"/>
    <n v="0"/>
    <n v="4.3281097955957337"/>
    <n v="0"/>
    <n v="0"/>
    <n v="0"/>
    <n v="0"/>
    <n v="0"/>
    <n v="0"/>
    <n v="0"/>
    <n v="0"/>
    <n v="0"/>
    <n v="1.9694385231984428"/>
    <n v="0"/>
    <n v="0"/>
    <n v="0"/>
    <n v="1.6339607000482264"/>
    <n v="0"/>
    <n v="0"/>
    <n v="0"/>
    <n v="12.412946982732787"/>
    <n v="12.412946982732787"/>
    <n v="0"/>
    <n v="0"/>
    <m/>
    <n v="0"/>
    <n v="0"/>
    <n v="0"/>
    <n v="0"/>
    <n v="0"/>
    <x v="0"/>
    <m/>
    <x v="1"/>
    <x v="0"/>
    <s v="Defaut GE &amp; Power Cabinet"/>
    <s v="PASSIVE"/>
    <s v="(05-10-2026 ticket): INC-20260510-00014670...Grid Outage"/>
    <s v="NRD_037"/>
    <m/>
  </r>
  <r>
    <s v="Pain-Magique"/>
    <s v="LIT_381"/>
    <s v="Douala"/>
    <s v="IHS"/>
    <s v="GridOnly"/>
    <s v="LITTORAL"/>
    <s v="Douala"/>
    <s v="ZTE"/>
    <n v="0"/>
    <n v="0"/>
    <n v="4.214464676557288"/>
    <n v="0"/>
    <n v="0"/>
    <n v="0"/>
    <n v="0"/>
    <n v="0"/>
    <n v="1.117831368621107"/>
    <n v="0"/>
    <n v="0"/>
    <n v="1.7347645626981478"/>
    <n v="0"/>
    <n v="0"/>
    <n v="1.7347645626981478"/>
    <n v="10.084809364414882"/>
    <n v="0"/>
    <n v="0"/>
    <n v="0"/>
    <n v="5.9709166944893886"/>
    <n v="10.629349975601613"/>
    <n v="10.629349975601613"/>
    <n v="0"/>
    <n v="0"/>
    <m/>
    <n v="0"/>
    <n v="0"/>
    <n v="0"/>
    <n v="0"/>
    <n v="0"/>
    <x v="0"/>
    <m/>
    <x v="6"/>
    <x v="3"/>
    <s v="No root cause"/>
    <s v="No root cause"/>
    <s v=""/>
    <s v="LIT_381"/>
    <m/>
  </r>
  <r>
    <s v="Garoua-Rte-Gashiga"/>
    <s v="NRD_159"/>
    <s v="Garoua"/>
    <s v="CAMUSAT"/>
    <s v="Medium Grid + Solar + GE"/>
    <s v="NORD"/>
    <s v="Garoua"/>
    <s v="Huawei"/>
    <n v="2.4077355728484478E-3"/>
    <n v="0"/>
    <n v="0"/>
    <n v="0"/>
    <n v="0"/>
    <n v="0"/>
    <n v="0"/>
    <n v="0"/>
    <n v="0"/>
    <n v="0"/>
    <n v="0"/>
    <n v="0.27822722175137615"/>
    <n v="2.8265923871324907"/>
    <n v="6.0747881906099019"/>
    <n v="0.27822722175137615"/>
    <n v="8.5608375923500336E-3"/>
    <n v="0"/>
    <n v="0"/>
    <n v="4.5491220861049042"/>
    <n v="0.99724840411719229"/>
    <n v="6.2078200397793601"/>
    <n v="6.2078200397793601"/>
    <n v="0"/>
    <n v="0"/>
    <m/>
    <n v="0"/>
    <n v="0"/>
    <n v="0"/>
    <n v="0"/>
    <n v="0"/>
    <x v="0"/>
    <m/>
    <x v="6"/>
    <x v="3"/>
    <s v="No root cause"/>
    <s v="No root cause"/>
    <s v=""/>
    <s v="NRD_159"/>
    <m/>
  </r>
  <r>
    <s v="Nlobisson"/>
    <s v="CTR_631"/>
    <s v="Yaounde"/>
    <s v="CAMUSAT"/>
    <s v="Bad Grid + Solar + GE"/>
    <s v="CENTRE"/>
    <s v="Yaounde"/>
    <s v="ZTE"/>
    <n v="0"/>
    <n v="0"/>
    <n v="0"/>
    <n v="0"/>
    <n v="7.5361231676240532"/>
    <n v="7.5473235968073791"/>
    <n v="0"/>
    <n v="4.3094186335191038"/>
    <n v="0"/>
    <n v="0"/>
    <n v="6.273667148927184"/>
    <n v="0"/>
    <n v="0"/>
    <n v="5.5665241287207534"/>
    <n v="0"/>
    <n v="0.42231681947761757"/>
    <n v="0"/>
    <n v="0.42126454985689132"/>
    <n v="1.3977172526559996"/>
    <n v="9.5792205642733816E-2"/>
    <n v="5.9308412735102012"/>
    <n v="5.9308412735102012"/>
    <n v="0"/>
    <n v="0"/>
    <m/>
    <n v="0"/>
    <n v="0"/>
    <n v="0"/>
    <n v="0"/>
    <n v="0"/>
    <x v="0"/>
    <m/>
    <x v="6"/>
    <x v="3"/>
    <s v="No root cause"/>
    <s v="No root cause"/>
    <s v=""/>
    <s v="CTR_631"/>
    <m/>
  </r>
  <r>
    <s v="GAROUA-BOULAI-II-IHS"/>
    <s v="ADM_156"/>
    <s v="CENTRE"/>
    <s v="IHS"/>
    <s v="Grid-Gen-Lithium"/>
    <s v="ADAMAOUA"/>
    <s v="Garoua Boulai"/>
    <s v="ZTE"/>
    <n v="2.7876405760872967"/>
    <n v="0"/>
    <n v="8.2070253086895359"/>
    <n v="0"/>
    <n v="0"/>
    <n v="0"/>
    <n v="0"/>
    <n v="0"/>
    <n v="0"/>
    <n v="0"/>
    <n v="0"/>
    <n v="0"/>
    <n v="0"/>
    <n v="0"/>
    <n v="0"/>
    <n v="0"/>
    <n v="0"/>
    <n v="0"/>
    <n v="0"/>
    <n v="0"/>
    <n v="5.2882077315777938"/>
    <n v="5.2882077315777938"/>
    <n v="0"/>
    <n v="0"/>
    <m/>
    <n v="0"/>
    <n v="0"/>
    <n v="0"/>
    <n v="0"/>
    <n v="0"/>
    <x v="0"/>
    <m/>
    <x v="5"/>
    <x v="1"/>
    <s v="fiber AOF"/>
    <s v="ACTIVE"/>
    <s v="(05-10-2026 groupe whatsapp front office ) impacted by EST_055_Z_Gado-Badzere(EST-055), RFO/RCA: Brins de fibre rongés dans une chambre optique à 84 mètres"/>
    <s v="EST_055"/>
    <s v="impacted by EST_055_Z_Gado-Badzere(EST-055), RFO/RCA: Brins de fibre rongés dans une chambre optique à 84 mètres"/>
  </r>
  <r>
    <s v="Japoma-I"/>
    <s v="LIT_725"/>
    <s v="Douala"/>
    <s v="CAMUSAT"/>
    <s v="Good Grid no GE - 8h"/>
    <s v="LITTORAL"/>
    <s v="Douala"/>
    <s v="ZTE"/>
    <n v="0"/>
    <n v="9.916874266978283"/>
    <n v="1.9261884582785331E-3"/>
    <n v="0"/>
    <n v="0"/>
    <n v="0"/>
    <n v="0"/>
    <n v="0"/>
    <n v="0"/>
    <n v="0"/>
    <n v="0"/>
    <n v="0"/>
    <n v="0"/>
    <n v="0"/>
    <n v="0"/>
    <n v="7.4386009593845319"/>
    <n v="0"/>
    <n v="0"/>
    <n v="0"/>
    <n v="0"/>
    <n v="5.0987813647687314"/>
    <n v="5.0987813647687314"/>
    <n v="0"/>
    <n v="0"/>
    <m/>
    <n v="0"/>
    <n v="0"/>
    <n v="0"/>
    <n v="0"/>
    <n v="0"/>
    <x v="0"/>
    <m/>
    <x v="6"/>
    <x v="3"/>
    <s v="No root cause"/>
    <s v="No root cause"/>
    <s v=""/>
    <s v="LIT_725"/>
    <m/>
  </r>
  <r>
    <s v="Awae-Escalier-IHS"/>
    <s v="CTR_168"/>
    <s v="Yaounde"/>
    <s v="IHS"/>
    <s v="Grid-Gen"/>
    <s v="CENTRE"/>
    <s v="Yaounde"/>
    <s v="ZTE"/>
    <n v="0"/>
    <n v="0"/>
    <n v="5.3665750657044382E-2"/>
    <n v="0"/>
    <n v="0"/>
    <n v="0"/>
    <n v="0"/>
    <n v="7.7010798069816486"/>
    <n v="26.205383768081202"/>
    <n v="0"/>
    <n v="0.31931924219465618"/>
    <n v="0"/>
    <n v="0.23103560452354641"/>
    <n v="0"/>
    <n v="0"/>
    <n v="0"/>
    <n v="1.8079062188777888"/>
    <n v="0"/>
    <n v="0"/>
    <n v="0"/>
    <n v="3.9711050329164195"/>
    <n v="3.9711050329164195"/>
    <n v="0"/>
    <n v="0"/>
    <m/>
    <n v="0"/>
    <n v="0"/>
    <n v="0"/>
    <n v="0"/>
    <n v="0"/>
    <x v="0"/>
    <m/>
    <x v="6"/>
    <x v="3"/>
    <s v="No root cause"/>
    <s v="No root cause"/>
    <s v=""/>
    <s v="CTR_168"/>
    <m/>
  </r>
  <r>
    <s v="Ebogo"/>
    <s v="CTR_313"/>
    <s v="Yaounde"/>
    <s v="IHS"/>
    <s v="Grid-Gen"/>
    <s v="CENTRE"/>
    <s v="Yaounde"/>
    <s v="ZTE"/>
    <n v="0"/>
    <n v="0"/>
    <n v="0"/>
    <n v="0"/>
    <n v="0"/>
    <n v="0"/>
    <n v="0.81313689064671413"/>
    <n v="0.67564627189791004"/>
    <n v="2.6765815434048736"/>
    <n v="0"/>
    <n v="0"/>
    <n v="0"/>
    <n v="0.69414124811304911"/>
    <n v="0"/>
    <n v="0"/>
    <n v="0"/>
    <n v="0"/>
    <n v="0.38935759474706905"/>
    <n v="0"/>
    <n v="3.6472735159074551E-2"/>
    <n v="3.1988461417731782"/>
    <n v="3.1988461417731782"/>
    <n v="0"/>
    <n v="0"/>
    <m/>
    <n v="0"/>
    <n v="0"/>
    <n v="0"/>
    <n v="0"/>
    <n v="0"/>
    <x v="0"/>
    <m/>
    <x v="6"/>
    <x v="3"/>
    <s v="No root cause"/>
    <s v="No root cause"/>
    <s v=""/>
    <s v="CTR_313"/>
    <m/>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44420046057306251"/>
    <n v="0.16529550584562525"/>
    <n v="0"/>
    <n v="0"/>
    <n v="0.15102744319170855"/>
    <n v="0.1673465398521258"/>
    <n v="0"/>
    <n v="0"/>
    <n v="2.7746923092288682"/>
    <n v="2.7746923092288682"/>
    <n v="0"/>
    <n v="0"/>
    <m/>
    <n v="0"/>
    <n v="0"/>
    <n v="0"/>
    <n v="0"/>
    <n v="0"/>
    <x v="0"/>
    <m/>
    <x v="6"/>
    <x v="3"/>
    <s v="No root cause"/>
    <s v="No root cause"/>
    <s v=""/>
    <s v="SUO_114"/>
    <m/>
  </r>
  <r>
    <s v="Kumba-Mbo-Street-IHS"/>
    <s v="SUO_116"/>
    <s v="SUD-OUEST"/>
    <s v="IHS"/>
    <s v="Grid-Gen"/>
    <s v="SUD-OUEST"/>
    <s v="Kumba"/>
    <s v="Huawei"/>
    <n v="0"/>
    <n v="0"/>
    <n v="0"/>
    <n v="0"/>
    <n v="0"/>
    <n v="0.10135675007776095"/>
    <n v="8.4716622007630551E-3"/>
    <n v="0"/>
    <n v="1.3376308738046931E-3"/>
    <n v="0"/>
    <n v="0"/>
    <n v="0"/>
    <n v="0"/>
    <n v="0"/>
    <n v="0"/>
    <n v="0"/>
    <n v="0.19335008403888901"/>
    <n v="8.9175391586979543E-5"/>
    <n v="0"/>
    <n v="0"/>
    <n v="2.7587299141347987"/>
    <n v="2.7587299141347987"/>
    <n v="0"/>
    <n v="0"/>
    <m/>
    <n v="0"/>
    <n v="0"/>
    <n v="0"/>
    <n v="0"/>
    <n v="0"/>
    <x v="0"/>
    <m/>
    <x v="6"/>
    <x v="3"/>
    <s v="No root cause"/>
    <s v="No root cause"/>
    <s v=""/>
    <s v="SUO_116"/>
    <m/>
  </r>
  <r>
    <s v="Kumba-Station-IHS"/>
    <s v="SUO_126"/>
    <s v="SUD-OUEST"/>
    <s v="IHS"/>
    <s v="Grid-Gen"/>
    <s v="SUD-OUEST"/>
    <s v="Kumba"/>
    <s v="Huawei"/>
    <n v="0"/>
    <n v="0"/>
    <n v="0"/>
    <n v="0"/>
    <n v="0"/>
    <n v="0"/>
    <n v="9.4347564299024338E-3"/>
    <n v="0"/>
    <n v="8.0257852428281603E-4"/>
    <n v="0"/>
    <n v="0"/>
    <n v="8.9175391586979543E-5"/>
    <n v="0"/>
    <n v="0"/>
    <n v="8.9175391586979543E-5"/>
    <n v="0"/>
    <n v="0.14936878090819072"/>
    <n v="0"/>
    <n v="0"/>
    <n v="0"/>
    <n v="2.7396463803351843"/>
    <n v="2.7396463803351843"/>
    <n v="0"/>
    <n v="0"/>
    <m/>
    <n v="0"/>
    <n v="0"/>
    <n v="0"/>
    <n v="0"/>
    <n v="0"/>
    <x v="0"/>
    <m/>
    <x v="6"/>
    <x v="3"/>
    <s v="No root cause"/>
    <s v="No root cause"/>
    <s v=""/>
    <s v="SUO_126"/>
    <m/>
  </r>
  <r>
    <s v="Kumba-Kossala-IHS"/>
    <s v="SUO_113"/>
    <s v="SUD-OUEST"/>
    <s v="IHS"/>
    <s v="Grid-Gen"/>
    <s v="SUD-OUEST"/>
    <s v="Kumba"/>
    <s v="Huawei"/>
    <n v="0"/>
    <n v="0"/>
    <n v="0"/>
    <n v="0"/>
    <n v="0"/>
    <n v="0"/>
    <n v="7.7582590680672194E-3"/>
    <n v="0"/>
    <n v="8.0257852428281603E-4"/>
    <n v="0"/>
    <n v="0"/>
    <n v="0"/>
    <n v="0"/>
    <n v="0"/>
    <n v="0"/>
    <n v="8.9175391586979543E-5"/>
    <n v="0.14817383066092521"/>
    <n v="0"/>
    <n v="0"/>
    <n v="0"/>
    <n v="2.7279644040372908"/>
    <n v="2.7279644040372908"/>
    <n v="0"/>
    <n v="0"/>
    <m/>
    <n v="0"/>
    <n v="0"/>
    <n v="0"/>
    <n v="0"/>
    <n v="0"/>
    <x v="0"/>
    <m/>
    <x v="6"/>
    <x v="3"/>
    <s v="No root cause"/>
    <s v="No root cause"/>
    <s v=""/>
    <s v="SUO_113"/>
    <m/>
  </r>
  <r>
    <s v="Kumba-Makata-IHS"/>
    <s v="SUO_111"/>
    <s v="SUD-OUEST"/>
    <s v="IHS"/>
    <s v="Grid-Gen"/>
    <s v="SUD-OUEST"/>
    <s v="Kumba"/>
    <s v="Huawei"/>
    <n v="0"/>
    <n v="0"/>
    <n v="0"/>
    <n v="0"/>
    <n v="0"/>
    <n v="0"/>
    <n v="5.7964004531536693E-3"/>
    <n v="0"/>
    <n v="1.159280090630734E-3"/>
    <n v="7.6512485981628442E-3"/>
    <n v="0"/>
    <n v="0"/>
    <n v="0"/>
    <n v="0"/>
    <n v="0"/>
    <n v="0"/>
    <n v="0.13733010304394846"/>
    <n v="0"/>
    <n v="0"/>
    <n v="0"/>
    <n v="2.4663951454343627"/>
    <n v="2.4663951454343627"/>
    <n v="0"/>
    <n v="0"/>
    <m/>
    <n v="0"/>
    <n v="0"/>
    <n v="0"/>
    <n v="0"/>
    <n v="0"/>
    <x v="0"/>
    <m/>
    <x v="6"/>
    <x v="3"/>
    <s v="No root cause"/>
    <s v="No root cause"/>
    <s v=""/>
    <s v="SUO_111"/>
    <m/>
  </r>
  <r>
    <s v="Kumba-Centre"/>
    <s v="SUO_071"/>
    <s v="SUD-OUEST"/>
    <s v="IHS"/>
    <s v="Grid-Gen"/>
    <s v="SUD-OUEST"/>
    <s v="Kumba"/>
    <s v="Huawei"/>
    <n v="0"/>
    <n v="0"/>
    <n v="0"/>
    <n v="0.66587264897997633"/>
    <n v="0"/>
    <n v="0"/>
    <n v="6.2957826460407554E-3"/>
    <n v="0"/>
    <n v="1.6051570485656321E-3"/>
    <n v="0"/>
    <n v="7.2000211167327285E-2"/>
    <n v="0"/>
    <n v="5.7268436477158263E-2"/>
    <n v="0"/>
    <n v="0"/>
    <n v="0"/>
    <n v="0.13677721561610923"/>
    <n v="0"/>
    <n v="0.23005467521608983"/>
    <n v="0"/>
    <n v="2.4533933733409814"/>
    <n v="2.4533933733409814"/>
    <n v="0"/>
    <n v="0"/>
    <m/>
    <n v="0"/>
    <n v="0"/>
    <n v="0"/>
    <n v="0"/>
    <n v="0"/>
    <x v="0"/>
    <m/>
    <x v="6"/>
    <x v="3"/>
    <s v="No root cause"/>
    <s v="No root cause"/>
    <s v=""/>
    <s v="SUO_071"/>
    <m/>
  </r>
  <r>
    <s v="Marche-Congo"/>
    <s v="LIT_547"/>
    <s v="Douala"/>
    <s v="CAMUSAT"/>
    <s v="Good Grid no GE - 8h"/>
    <s v="LITTORAL"/>
    <s v="Douala"/>
    <s v="ZTE"/>
    <n v="0"/>
    <n v="0"/>
    <n v="24.475220655588945"/>
    <n v="28.880966547100314"/>
    <n v="0"/>
    <n v="0"/>
    <n v="0"/>
    <n v="61.36729417606216"/>
    <n v="61.405247222721577"/>
    <n v="0"/>
    <n v="0"/>
    <n v="36.324418647787169"/>
    <n v="16.595932746059884"/>
    <n v="13.868556899607057"/>
    <n v="36.324418647787169"/>
    <n v="5.0425651979122943"/>
    <n v="0"/>
    <n v="0"/>
    <n v="0"/>
    <n v="16.590100675450095"/>
    <n v="2.0478415274817161"/>
    <n v="2.0478415274817161"/>
    <n v="0"/>
    <n v="0"/>
    <m/>
    <n v="0"/>
    <n v="0"/>
    <n v="0"/>
    <n v="0"/>
    <n v="0"/>
    <x v="0"/>
    <m/>
    <x v="6"/>
    <x v="3"/>
    <s v="No root cause"/>
    <s v="No root cause"/>
    <s v=""/>
    <s v="LIT_547"/>
    <m/>
  </r>
  <r>
    <s v="Makepe-Chefferie"/>
    <s v="LIT_397"/>
    <s v="Douala"/>
    <s v="IHS"/>
    <s v="Grid-Gen"/>
    <s v="LITTORAL"/>
    <s v="Douala"/>
    <s v="ZTE"/>
    <n v="0"/>
    <n v="0"/>
    <n v="0"/>
    <n v="2.0331989281831089E-3"/>
    <n v="0"/>
    <n v="0"/>
    <n v="0"/>
    <n v="0"/>
    <n v="0"/>
    <n v="0"/>
    <n v="0"/>
    <n v="0"/>
    <n v="0"/>
    <n v="0"/>
    <n v="0"/>
    <n v="0"/>
    <n v="0"/>
    <n v="0"/>
    <n v="0"/>
    <n v="0"/>
    <n v="1.9978854731146896"/>
    <n v="1.9978854731146896"/>
    <n v="0"/>
    <n v="0"/>
    <m/>
    <n v="0"/>
    <n v="0"/>
    <n v="0"/>
    <n v="0"/>
    <n v="0"/>
    <x v="0"/>
    <m/>
    <x v="6"/>
    <x v="3"/>
    <s v="No root cause"/>
    <s v="No root cause"/>
    <s v=""/>
    <s v="LIT_397"/>
    <m/>
  </r>
  <r>
    <s v="Ekounou-II"/>
    <s v="CTR_719"/>
    <s v="Yaounde"/>
    <s v="CAMUSAT"/>
    <s v="Good Grid no GE - 8h"/>
    <s v="CENTRE"/>
    <s v="Yaounde"/>
    <s v="ZTE"/>
    <n v="0"/>
    <n v="0"/>
    <n v="0"/>
    <n v="0"/>
    <n v="0"/>
    <n v="0"/>
    <n v="0"/>
    <n v="26.10531114364229"/>
    <n v="19.097338150231288"/>
    <n v="0"/>
    <n v="0"/>
    <n v="0"/>
    <n v="12.805443551263719"/>
    <n v="0"/>
    <n v="0"/>
    <n v="0"/>
    <n v="0"/>
    <n v="0"/>
    <n v="0"/>
    <n v="0"/>
    <n v="1.9613592327206624"/>
    <n v="1.9613592327206624"/>
    <n v="0"/>
    <n v="0"/>
    <m/>
    <n v="0"/>
    <n v="0"/>
    <n v="0"/>
    <n v="0"/>
    <n v="0"/>
    <x v="0"/>
    <m/>
    <x v="6"/>
    <x v="3"/>
    <s v="No root cause"/>
    <s v="No root cause"/>
    <s v=""/>
    <s v="CTR_719"/>
    <m/>
  </r>
  <r>
    <s v="Baaba-II"/>
    <s v="CTR_879"/>
    <s v="CENTRE"/>
    <s v="CAMUSAT"/>
    <s v="Hybrid Solar - S3"/>
    <s v="CENTRE"/>
    <s v="Baaba"/>
    <s v="ZTE"/>
    <n v="7.4229595957002042E-2"/>
    <n v="0"/>
    <n v="0"/>
    <n v="0"/>
    <n v="0"/>
    <n v="0"/>
    <n v="0"/>
    <n v="0"/>
    <n v="2.1676575836179817"/>
    <n v="0"/>
    <n v="0"/>
    <n v="0"/>
    <n v="0"/>
    <n v="0"/>
    <n v="0"/>
    <n v="0"/>
    <n v="0"/>
    <n v="0"/>
    <n v="0"/>
    <n v="3.5580981243204676E-2"/>
    <n v="1.9523168480137429"/>
    <n v="1.9523168480137429"/>
    <n v="0"/>
    <n v="0"/>
    <m/>
    <n v="0"/>
    <n v="0"/>
    <n v="0"/>
    <n v="0"/>
    <n v="0"/>
    <x v="0"/>
    <m/>
    <x v="6"/>
    <x v="3"/>
    <s v="No root cause"/>
    <s v="No root cause"/>
    <s v=""/>
    <s v="CTR_879"/>
    <m/>
  </r>
  <r>
    <s v="Ebogo-II"/>
    <s v="CTR_867"/>
    <s v="CENTRE"/>
    <s v="CAMUSAT"/>
    <s v="HGB"/>
    <s v="CENTRE"/>
    <s v="Ebogo"/>
    <s v="ZTE"/>
    <n v="0"/>
    <n v="0"/>
    <n v="0"/>
    <n v="0"/>
    <n v="0"/>
    <n v="0.11542862687018635"/>
    <n v="0"/>
    <n v="0"/>
    <n v="2.1620038637913663"/>
    <n v="0"/>
    <n v="0"/>
    <n v="0"/>
    <n v="0"/>
    <n v="0"/>
    <n v="0"/>
    <n v="0"/>
    <n v="0"/>
    <n v="0"/>
    <n v="0"/>
    <n v="2.6663442084506606E-2"/>
    <n v="1.9521384972305693"/>
    <n v="1.9521384972305693"/>
    <n v="0"/>
    <n v="0"/>
    <m/>
    <n v="0"/>
    <n v="0"/>
    <n v="0"/>
    <n v="0"/>
    <n v="0"/>
    <x v="0"/>
    <m/>
    <x v="6"/>
    <x v="3"/>
    <s v="No root cause"/>
    <s v="No root cause"/>
    <s v=""/>
    <s v="CTR_867"/>
    <m/>
  </r>
  <r>
    <s v="H-Astoria"/>
    <s v="LIT_244"/>
    <s v="Douala"/>
    <s v="IHS"/>
    <s v="Grid-Gen (LL)"/>
    <s v="LITTORAL"/>
    <s v="Douala"/>
    <s v="ZTE"/>
    <n v="0"/>
    <n v="0"/>
    <n v="0"/>
    <n v="0"/>
    <n v="0"/>
    <n v="0"/>
    <n v="0"/>
    <n v="0"/>
    <n v="0"/>
    <n v="0"/>
    <n v="0"/>
    <n v="0"/>
    <n v="0"/>
    <n v="0"/>
    <n v="0"/>
    <n v="0"/>
    <n v="0"/>
    <n v="0"/>
    <n v="0"/>
    <n v="0"/>
    <n v="1.7594839812460599"/>
    <n v="1.7594839812460599"/>
    <n v="0"/>
    <n v="0"/>
    <m/>
    <n v="0"/>
    <n v="0"/>
    <n v="0"/>
    <n v="0"/>
    <n v="0"/>
    <x v="0"/>
    <m/>
    <x v="6"/>
    <x v="3"/>
    <s v="No root cause"/>
    <s v="No root cause"/>
    <s v=""/>
    <s v="LIT_244"/>
    <m/>
  </r>
  <r>
    <s v="IHS-Bamenda-Bujong"/>
    <s v="NRO_133"/>
    <s v="NORD-OUEST"/>
    <s v="IHS"/>
    <s v="Grid-Gen"/>
    <s v="NORD-OUEST"/>
    <s v="Bamenda"/>
    <s v="Huawei"/>
    <n v="0"/>
    <n v="0.20405113102932659"/>
    <n v="0"/>
    <n v="0"/>
    <n v="0.57683993801953592"/>
    <n v="0"/>
    <n v="0.55249505611629024"/>
    <n v="9.3277459599980569E-3"/>
    <n v="0"/>
    <n v="0"/>
    <n v="0"/>
    <n v="0"/>
    <n v="0.65738315170089578"/>
    <n v="0"/>
    <n v="0"/>
    <n v="0"/>
    <n v="0.82934897683722719"/>
    <n v="0.26121255703658047"/>
    <n v="0"/>
    <n v="0"/>
    <n v="1.5335848792779216"/>
    <n v="1.5335848792779216"/>
    <n v="0"/>
    <n v="0"/>
    <m/>
    <n v="0"/>
    <n v="0"/>
    <n v="0"/>
    <n v="0"/>
    <n v="0"/>
    <x v="0"/>
    <m/>
    <x v="6"/>
    <x v="3"/>
    <s v="No root cause"/>
    <s v="No root cause"/>
    <s v=""/>
    <s v="NRO_133"/>
    <m/>
  </r>
  <r>
    <s v="Ngaouyanga-IHS"/>
    <s v="ADM_081"/>
    <s v="ADAMAOUA"/>
    <s v="IHS"/>
    <s v="Hybrid-Gen"/>
    <s v="ADAMAOUA"/>
    <s v="Ngaouyanga"/>
    <s v="NOKIA"/>
    <n v="4.6737293324574605"/>
    <n v="4.6737834390716344"/>
    <n v="4.7056082235962036"/>
    <n v="4.6732964795440575"/>
    <n v="1.9402992554003182"/>
    <n v="0"/>
    <n v="0"/>
    <n v="0"/>
    <n v="0"/>
    <n v="0"/>
    <n v="4.2219026338985728E-2"/>
    <n v="0"/>
    <n v="0"/>
    <n v="0"/>
    <n v="0"/>
    <n v="0.28737661692820027"/>
    <n v="4.6216216794651199"/>
    <n v="0"/>
    <n v="4.8160285564095625E-3"/>
    <n v="0.79223417885872616"/>
    <n v="1.4836647273354373"/>
    <n v="1.4836647273354373"/>
    <n v="0"/>
    <n v="0"/>
    <m/>
    <n v="0"/>
    <n v="0"/>
    <n v="0"/>
    <n v="0"/>
    <n v="0"/>
    <x v="0"/>
    <m/>
    <x v="6"/>
    <x v="3"/>
    <s v="No root cause"/>
    <s v="No root cause"/>
    <s v=""/>
    <s v="ADM_081"/>
    <m/>
  </r>
  <r>
    <s v="Ebolowa-Angale"/>
    <s v="SUD_264"/>
    <s v="CENTRE"/>
    <s v="IHS"/>
    <s v="Grid-Gen"/>
    <s v="SUD"/>
    <s v="Ebolowa"/>
    <s v="ZTE"/>
    <n v="0"/>
    <n v="0"/>
    <n v="0"/>
    <n v="0"/>
    <n v="0"/>
    <n v="0"/>
    <n v="8.5499581945764227"/>
    <n v="6.2190918092759526"/>
    <n v="0"/>
    <n v="4.6127219753847362"/>
    <n v="1.3290343660557089"/>
    <n v="1.5127356727248866"/>
    <n v="0.84987715198055114"/>
    <n v="0.86510830886360734"/>
    <n v="1.5127356727248866"/>
    <n v="0"/>
    <n v="0"/>
    <n v="0"/>
    <n v="0"/>
    <n v="0"/>
    <n v="1.458980746676255"/>
    <n v="1.458980746676255"/>
    <n v="0"/>
    <n v="0"/>
    <m/>
    <n v="0"/>
    <n v="0"/>
    <n v="0"/>
    <n v="0"/>
    <n v="0"/>
    <x v="0"/>
    <m/>
    <x v="6"/>
    <x v="3"/>
    <s v="No root cause"/>
    <s v="No root cause"/>
    <s v=""/>
    <s v="SUD_264"/>
    <m/>
  </r>
  <r>
    <s v="Mefou-Assi"/>
    <s v="CTR_253"/>
    <s v="Yaounde"/>
    <s v="IHS"/>
    <s v="Grid-Gen"/>
    <s v="CENTRE"/>
    <s v="Yaounde"/>
    <s v="ZTE"/>
    <n v="0"/>
    <n v="0"/>
    <n v="0"/>
    <n v="0"/>
    <n v="0"/>
    <n v="0"/>
    <n v="0"/>
    <n v="0.70543085268795958"/>
    <n v="0"/>
    <n v="0"/>
    <n v="0"/>
    <n v="0"/>
    <n v="1.402978600759633"/>
    <n v="0"/>
    <n v="0"/>
    <n v="0"/>
    <n v="0"/>
    <n v="0"/>
    <n v="0"/>
    <n v="0"/>
    <n v="1.2779190315980538"/>
    <n v="1.2779190315980538"/>
    <n v="0"/>
    <n v="0"/>
    <m/>
    <n v="0"/>
    <n v="0"/>
    <n v="0"/>
    <n v="0"/>
    <n v="0"/>
    <x v="0"/>
    <m/>
    <x v="6"/>
    <x v="3"/>
    <s v="No root cause"/>
    <s v="No root cause"/>
    <s v=""/>
    <s v="CTR_253"/>
    <m/>
  </r>
  <r>
    <s v="Djarengol-Delegue-IHS"/>
    <s v="EXN_101"/>
    <s v="Maroua"/>
    <s v="IHS"/>
    <s v="Grid-Gen"/>
    <s v="EXTREME-NORD"/>
    <s v="Maroua"/>
    <s v="Huawei"/>
    <n v="0"/>
    <n v="0"/>
    <n v="0"/>
    <n v="0"/>
    <n v="0"/>
    <n v="0"/>
    <n v="0"/>
    <n v="0"/>
    <n v="0"/>
    <n v="0"/>
    <n v="0"/>
    <n v="0"/>
    <n v="0"/>
    <n v="0"/>
    <n v="0"/>
    <n v="0.25040449957623856"/>
    <n v="0.50696210117197871"/>
    <n v="0"/>
    <n v="0"/>
    <n v="0"/>
    <n v="1.24779558431997"/>
    <n v="1.24779558431997"/>
    <n v="0"/>
    <n v="0"/>
    <m/>
    <n v="0"/>
    <n v="0"/>
    <n v="0"/>
    <n v="0"/>
    <n v="0"/>
    <x v="0"/>
    <m/>
    <x v="6"/>
    <x v="3"/>
    <s v="No root cause"/>
    <s v="No root cause"/>
    <s v=""/>
    <s v="EXN_101"/>
    <m/>
  </r>
  <r>
    <s v="Garoua-Ray-Re"/>
    <s v="NRD_062"/>
    <s v="Garoua"/>
    <s v="IHS"/>
    <s v="Grid-Gen"/>
    <s v="NORD"/>
    <s v="Garoua"/>
    <s v="Huawei"/>
    <n v="0"/>
    <n v="0.22614879306458011"/>
    <n v="2.2884188989050687"/>
    <n v="1.5899972319958453"/>
    <n v="0"/>
    <n v="0"/>
    <n v="0"/>
    <n v="0"/>
    <n v="0"/>
    <n v="0"/>
    <n v="0"/>
    <n v="0.2828643421138991"/>
    <n v="4.7953531773548725"/>
    <n v="5.3887975732879045"/>
    <n v="0.2828643421138991"/>
    <n v="9.0711348531673686"/>
    <n v="0"/>
    <n v="0"/>
    <n v="0"/>
    <n v="1.8646396030054246"/>
    <n v="1.1115534210533826"/>
    <n v="1.1115534210533826"/>
    <n v="0"/>
    <n v="0"/>
    <m/>
    <n v="0"/>
    <n v="0"/>
    <n v="0"/>
    <n v="0"/>
    <n v="0"/>
    <x v="0"/>
    <m/>
    <x v="6"/>
    <x v="3"/>
    <s v="No root cause"/>
    <s v="No root cause"/>
    <s v=""/>
    <s v="NRD_062"/>
    <m/>
  </r>
  <r>
    <s v="Grand-Hangar"/>
    <s v="LIT_291"/>
    <s v="Douala"/>
    <s v="IHS"/>
    <s v="Grid-Gen"/>
    <s v="LITTORAL"/>
    <s v="Douala"/>
    <s v="ZTE"/>
    <n v="20.523448847568588"/>
    <n v="33.660089803186331"/>
    <n v="0"/>
    <n v="0"/>
    <n v="3.6383559767487868E-2"/>
    <n v="0"/>
    <n v="12.492045555070444"/>
    <n v="2.6862481558529021"/>
    <n v="0"/>
    <n v="0"/>
    <n v="0"/>
    <n v="0"/>
    <n v="0"/>
    <n v="0"/>
    <n v="0"/>
    <n v="0"/>
    <n v="0"/>
    <n v="0"/>
    <n v="2.9277172811921273"/>
    <n v="0"/>
    <n v="1.0536429217567997"/>
    <n v="1.0536429217567997"/>
    <n v="0"/>
    <n v="0"/>
    <m/>
    <n v="0"/>
    <n v="0"/>
    <n v="0"/>
    <n v="0"/>
    <n v="0"/>
    <x v="0"/>
    <m/>
    <x v="6"/>
    <x v="3"/>
    <s v="No root cause"/>
    <s v="No root cause"/>
    <s v=""/>
    <s v="LIT_291"/>
    <m/>
  </r>
  <r>
    <s v="Kye-Ossi-MTN-IHS"/>
    <s v="SUD_026"/>
    <s v="CENTRE"/>
    <s v="IHS"/>
    <s v="Grid-Gen-Lithium"/>
    <s v="SUD"/>
    <s v="Kye-Ossi"/>
    <s v="ZTE"/>
    <n v="0.84732673578116258"/>
    <n v="1.1202212691156372"/>
    <n v="0"/>
    <n v="0"/>
    <n v="0"/>
    <n v="0"/>
    <n v="0"/>
    <n v="0"/>
    <n v="0"/>
    <n v="0"/>
    <n v="0"/>
    <n v="2.9746235371668766"/>
    <n v="1.5368130284533703"/>
    <n v="0"/>
    <n v="2.9746235371668766"/>
    <n v="0"/>
    <n v="0"/>
    <n v="0"/>
    <n v="0"/>
    <n v="0"/>
    <n v="0.95244668738389482"/>
    <n v="0.95244668738389482"/>
    <n v="0"/>
    <n v="0"/>
    <m/>
    <n v="0"/>
    <n v="0"/>
    <n v="0"/>
    <n v="0"/>
    <n v="0"/>
    <x v="0"/>
    <m/>
    <x v="6"/>
    <x v="3"/>
    <s v="No root cause"/>
    <s v="No root cause"/>
    <s v=""/>
    <s v="SUD_026"/>
    <m/>
  </r>
  <r>
    <s v="Bertoua-Tigaza"/>
    <s v="EST_079"/>
    <s v="CENTRE"/>
    <s v="IHS"/>
    <s v="Grid-Gen"/>
    <s v="EST"/>
    <s v="Bertoua"/>
    <s v="ZTE"/>
    <n v="0"/>
    <n v="0"/>
    <n v="0"/>
    <n v="0"/>
    <n v="0"/>
    <n v="0"/>
    <n v="0"/>
    <n v="0"/>
    <n v="0"/>
    <n v="8.7213532972065522E-2"/>
    <n v="0"/>
    <n v="0"/>
    <n v="0"/>
    <n v="0"/>
    <n v="0"/>
    <n v="0"/>
    <n v="0"/>
    <n v="0"/>
    <n v="0"/>
    <n v="0"/>
    <n v="0.93669831322963326"/>
    <n v="0.93669831322963326"/>
    <n v="0"/>
    <n v="0"/>
    <m/>
    <n v="0"/>
    <n v="0"/>
    <n v="0"/>
    <n v="0"/>
    <n v="0"/>
    <x v="0"/>
    <m/>
    <x v="6"/>
    <x v="3"/>
    <s v="No root cause"/>
    <s v="No root cause"/>
    <s v=""/>
    <s v="EST_079"/>
    <m/>
  </r>
  <r>
    <s v="Nsam-Sofavinc-IHS"/>
    <s v="CTR_488"/>
    <s v="Yaounde"/>
    <s v="IHS"/>
    <s v="Grid-Gen"/>
    <s v="CENTRE"/>
    <s v="Yaounde"/>
    <s v="ZTE"/>
    <n v="0"/>
    <n v="0"/>
    <n v="0"/>
    <n v="0"/>
    <n v="0"/>
    <n v="3.9194368110309252"/>
    <n v="0.36048260295120621"/>
    <n v="0"/>
    <n v="0"/>
    <n v="0"/>
    <n v="0"/>
    <n v="0"/>
    <n v="0"/>
    <n v="0"/>
    <n v="0"/>
    <n v="0"/>
    <n v="0"/>
    <n v="0"/>
    <n v="0"/>
    <n v="1.5338167352961737E-3"/>
    <n v="0.93509315618106759"/>
    <n v="0.93509315618106759"/>
    <n v="0"/>
    <n v="0"/>
    <m/>
    <n v="0"/>
    <n v="0"/>
    <n v="0"/>
    <n v="0"/>
    <n v="0"/>
    <x v="0"/>
    <m/>
    <x v="6"/>
    <x v="3"/>
    <s v="No root cause"/>
    <s v="No root cause"/>
    <s v=""/>
    <s v="CTR_488"/>
    <m/>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0.56555033344462424"/>
    <n v="1.0165994640915665E-2"/>
    <n v="0"/>
    <n v="2.056384529995748E-2"/>
    <n v="0"/>
    <n v="0"/>
    <n v="0"/>
    <n v="0"/>
    <n v="0.91536755956202764"/>
    <n v="0.91536755956202764"/>
    <n v="0"/>
    <n v="0"/>
    <m/>
    <n v="0"/>
    <n v="0"/>
    <n v="0"/>
    <n v="0"/>
    <n v="0"/>
    <x v="0"/>
    <m/>
    <x v="6"/>
    <x v="3"/>
    <s v="No root cause"/>
    <s v="No root cause"/>
    <s v=""/>
    <s v="OST_046"/>
    <m/>
  </r>
  <r>
    <s v="EST_200_Z_Batouri-Qtier-Admin-MTN-IHS"/>
    <s v="EST_200"/>
    <s v="CENTRE"/>
    <s v="IHS"/>
    <s v=""/>
    <s v="EST"/>
    <s v="Batouri"/>
    <s v="ZTE"/>
    <n v="0"/>
    <n v="0"/>
    <n v="0"/>
    <n v="0"/>
    <n v="0"/>
    <n v="0"/>
    <n v="0"/>
    <n v="0"/>
    <n v="0"/>
    <n v="1.8316447081182425"/>
    <n v="0"/>
    <n v="0"/>
    <n v="0"/>
    <n v="0"/>
    <n v="0"/>
    <n v="0"/>
    <n v="0"/>
    <n v="0"/>
    <n v="0"/>
    <n v="0.42153207603165177"/>
    <n v="0.9083048685483387"/>
    <n v="0.9083048685483387"/>
    <n v="0"/>
    <n v="0"/>
    <m/>
    <n v="0"/>
    <n v="0"/>
    <n v="0"/>
    <n v="0"/>
    <n v="0"/>
    <x v="0"/>
    <m/>
    <x v="6"/>
    <x v="3"/>
    <s v="No root cause"/>
    <s v="No root cause"/>
    <s v=""/>
    <s v="EST_200"/>
    <m/>
  </r>
  <r>
    <s v="Bamenda-GRA-IHS"/>
    <s v="NRO_130"/>
    <s v="NORD-OUEST"/>
    <s v="IHS"/>
    <s v="Grid-Gen"/>
    <s v="NORD-OUEST"/>
    <s v="Bamenda"/>
    <s v="Huawei"/>
    <n v="1.9927311354809618"/>
    <n v="1.0705505760016893"/>
    <n v="5.5406454300822121"/>
    <n v="0"/>
    <n v="0"/>
    <n v="0"/>
    <n v="0"/>
    <n v="0"/>
    <n v="0"/>
    <n v="1.1656115434334096"/>
    <n v="0"/>
    <n v="0"/>
    <n v="0"/>
    <n v="0"/>
    <n v="0"/>
    <n v="0"/>
    <n v="0"/>
    <n v="0.26271070361524168"/>
    <n v="0"/>
    <n v="0.87267038207018155"/>
    <n v="0.8899525729597384"/>
    <n v="0.8899525729597384"/>
    <n v="0"/>
    <n v="0"/>
    <m/>
    <n v="0"/>
    <n v="0"/>
    <n v="0"/>
    <n v="0"/>
    <n v="0"/>
    <x v="0"/>
    <m/>
    <x v="6"/>
    <x v="3"/>
    <s v="No root cause"/>
    <s v="No root cause"/>
    <s v=""/>
    <s v="NRO_130"/>
    <m/>
  </r>
  <r>
    <s v="Batouri"/>
    <s v="EST_005"/>
    <s v="CENTRE"/>
    <s v="CAMUSAT"/>
    <s v="Bad Grid + Solar + GE"/>
    <s v="EST"/>
    <s v="Batouri"/>
    <s v="ZTE"/>
    <n v="0"/>
    <n v="0"/>
    <n v="0"/>
    <n v="0"/>
    <n v="0"/>
    <n v="0"/>
    <n v="0"/>
    <n v="2.4601350329449558"/>
    <n v="21.774347735515779"/>
    <n v="46.76803411779143"/>
    <n v="28.483815023128532"/>
    <n v="0"/>
    <n v="5.7806877491560442"/>
    <n v="4.4671163960015186"/>
    <n v="0"/>
    <n v="3.4587567380925881"/>
    <n v="26.535243541561435"/>
    <n v="0"/>
    <n v="1.1570507058410595"/>
    <n v="1.1096985729083733"/>
    <n v="0.88581483479010259"/>
    <n v="0.88581483479010259"/>
    <n v="0"/>
    <n v="0"/>
    <m/>
    <n v="0"/>
    <n v="0"/>
    <n v="0"/>
    <n v="0"/>
    <n v="0"/>
    <x v="0"/>
    <m/>
    <x v="6"/>
    <x v="3"/>
    <s v="No root cause"/>
    <s v="No root cause"/>
    <s v=""/>
    <s v="EST_005"/>
    <m/>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0.32292192801476938"/>
    <n v="0"/>
    <n v="4.8885949667981689E-2"/>
    <n v="0.32292192801476938"/>
    <n v="0"/>
    <n v="0"/>
    <n v="5.165003010561219"/>
    <n v="1.0909182354401552"/>
    <n v="5.5355267626051194"/>
    <n v="0.7556009279947945"/>
    <n v="0.7556009279947945"/>
    <n v="0"/>
    <n v="0"/>
    <m/>
    <n v="0"/>
    <n v="0"/>
    <n v="0"/>
    <n v="0"/>
    <n v="0"/>
    <x v="0"/>
    <m/>
    <x v="6"/>
    <x v="3"/>
    <s v="No root cause"/>
    <s v="No root cause"/>
    <s v=""/>
    <s v="CTR_738"/>
    <m/>
  </r>
  <r>
    <s v="Batouri-Sambo"/>
    <s v="EST_139"/>
    <s v="CENTRE"/>
    <s v="CAMUSAT"/>
    <s v="Hybrid Solar - S3"/>
    <s v="EST"/>
    <s v="Batouri"/>
    <s v="ZTE"/>
    <n v="0"/>
    <n v="0"/>
    <n v="0"/>
    <n v="0"/>
    <n v="0"/>
    <n v="0"/>
    <n v="0"/>
    <n v="0"/>
    <n v="0"/>
    <n v="5.2399460096509622E-2"/>
    <n v="0"/>
    <n v="0"/>
    <n v="0"/>
    <n v="0"/>
    <n v="0"/>
    <n v="0"/>
    <n v="0"/>
    <n v="0"/>
    <n v="0"/>
    <n v="0"/>
    <n v="0.71720200437744075"/>
    <n v="0.71720200437744075"/>
    <n v="0"/>
    <n v="0"/>
    <m/>
    <n v="0"/>
    <n v="0"/>
    <n v="0"/>
    <n v="0"/>
    <n v="0"/>
    <x v="0"/>
    <m/>
    <x v="6"/>
    <x v="3"/>
    <s v="No root cause"/>
    <s v="No root cause"/>
    <s v=""/>
    <s v="EST_139"/>
    <m/>
  </r>
  <r>
    <s v="Ange-raphael-II"/>
    <s v="LIT_696"/>
    <s v="Douala"/>
    <s v="CAMUSAT"/>
    <s v="Good Grid no GE - 8h"/>
    <s v="LITTORAL"/>
    <s v="Douala"/>
    <s v="ZTE"/>
    <n v="0"/>
    <n v="0"/>
    <n v="0"/>
    <n v="11.67425370898289"/>
    <n v="0"/>
    <n v="0"/>
    <n v="0.85897304192242108"/>
    <n v="10.660311671560615"/>
    <n v="1.062399945210639"/>
    <n v="3.8822150025825199"/>
    <n v="4.6973850921574165"/>
    <n v="2.801462761783279"/>
    <n v="6.6491312176650039"/>
    <n v="1.8401342053973226"/>
    <n v="2.801462761783279"/>
    <n v="2.3936458609777054"/>
    <n v="0"/>
    <n v="48.400389660791085"/>
    <n v="42.173646602916961"/>
    <n v="22.028158735050635"/>
    <n v="0.67534307556651318"/>
    <n v="0.67534307556651318"/>
    <n v="0"/>
    <n v="0"/>
    <m/>
    <n v="0"/>
    <n v="0"/>
    <n v="0"/>
    <n v="0"/>
    <n v="0"/>
    <x v="0"/>
    <m/>
    <x v="6"/>
    <x v="3"/>
    <s v="No root cause"/>
    <s v="No root cause"/>
    <s v=""/>
    <s v="LIT_696"/>
    <m/>
  </r>
  <r>
    <s v="Ngd-Lamidat-IHS"/>
    <s v="ADM_072"/>
    <s v="Ngaoundere"/>
    <s v="IHS"/>
    <s v="Grid-Gen"/>
    <s v="ADAMAOUA"/>
    <s v="Ngaoundere"/>
    <s v="Huawei"/>
    <n v="0"/>
    <n v="0"/>
    <n v="0"/>
    <n v="0"/>
    <n v="0"/>
    <n v="0"/>
    <n v="0"/>
    <n v="0"/>
    <n v="0"/>
    <n v="0"/>
    <n v="0"/>
    <n v="0"/>
    <n v="0"/>
    <n v="0.70002682395778926"/>
    <n v="0"/>
    <n v="0"/>
    <n v="0"/>
    <n v="0"/>
    <n v="0"/>
    <n v="0"/>
    <n v="0.66462419349775836"/>
    <n v="0.66462419349775836"/>
    <n v="0"/>
    <n v="0"/>
    <m/>
    <n v="0"/>
    <n v="0"/>
    <n v="0"/>
    <n v="0"/>
    <n v="0"/>
    <x v="0"/>
    <m/>
    <x v="6"/>
    <x v="3"/>
    <s v="No root cause"/>
    <s v="No root cause"/>
    <s v=""/>
    <s v="ADM_072"/>
    <m/>
  </r>
  <r>
    <s v="Kotto-Baden-Baden"/>
    <s v="LIT_713"/>
    <s v="Douala"/>
    <s v="CAMUSAT"/>
    <s v="Good Grid no GE - 8h"/>
    <s v="LITTORAL"/>
    <s v="Douala"/>
    <s v="ZTE"/>
    <n v="0"/>
    <n v="0"/>
    <n v="0"/>
    <n v="0"/>
    <n v="0"/>
    <n v="0"/>
    <n v="0.99871088053921819"/>
    <n v="9.568519517282903"/>
    <n v="1.134560672082825"/>
    <n v="0"/>
    <n v="0"/>
    <n v="0"/>
    <n v="0"/>
    <n v="0"/>
    <n v="0"/>
    <n v="2.3889374003019124"/>
    <n v="5.6234001934749006E-2"/>
    <n v="11.687826203582423"/>
    <n v="32.363051567632048"/>
    <n v="59.991014687543696"/>
    <n v="0.59897327021142355"/>
    <n v="0.59897327021142355"/>
    <n v="0"/>
    <n v="0"/>
    <m/>
    <n v="0"/>
    <n v="0"/>
    <n v="0"/>
    <n v="0"/>
    <n v="0"/>
    <x v="0"/>
    <m/>
    <x v="6"/>
    <x v="3"/>
    <s v="No root cause"/>
    <s v="No root cause"/>
    <s v=""/>
    <s v="LIT_713"/>
    <m/>
  </r>
  <r>
    <s v="Mekin-CAMTEL"/>
    <s v="CTR_434"/>
    <s v="CENTRE"/>
    <s v="CAMUSAT"/>
    <s v="Hybrid Solar - S3"/>
    <s v="CENTRE"/>
    <s v="Mekin"/>
    <s v="NOKIA"/>
    <n v="0"/>
    <n v="1.2569732696210253E-2"/>
    <n v="0"/>
    <n v="0"/>
    <n v="0"/>
    <n v="0"/>
    <n v="3.3684272044122304E-2"/>
    <n v="0"/>
    <n v="0"/>
    <n v="0.83761090754739698"/>
    <n v="3.05030494820162"/>
    <n v="0"/>
    <n v="1.0701046990435794E-3"/>
    <n v="0"/>
    <n v="0"/>
    <n v="0"/>
    <n v="0"/>
    <n v="8.4270745049695575E-2"/>
    <n v="0.26529678997126416"/>
    <n v="0.35638053493820515"/>
    <n v="0.59506738805991444"/>
    <n v="0.59506738805991444"/>
    <n v="0"/>
    <n v="0"/>
    <m/>
    <n v="0"/>
    <n v="0"/>
    <n v="0"/>
    <n v="0"/>
    <n v="0"/>
    <x v="0"/>
    <m/>
    <x v="6"/>
    <x v="3"/>
    <s v="No root cause"/>
    <s v="No root cause"/>
    <s v=""/>
    <s v="CTR_434"/>
    <m/>
  </r>
  <r>
    <s v="Ba-aba"/>
    <s v="CTR_755"/>
    <s v="Yaounde"/>
    <s v="CAMUSAT"/>
    <s v="Good Grid + GE"/>
    <s v="CENTRE"/>
    <s v="Yaounde"/>
    <s v="ZTE"/>
    <n v="2.9481384458655769E-2"/>
    <n v="0.29174621111596244"/>
    <n v="0"/>
    <n v="0"/>
    <n v="0.34776619211090348"/>
    <n v="5.4753690434405311E-2"/>
    <n v="0"/>
    <n v="1.2431406288791298"/>
    <n v="5.5752454820179272E-2"/>
    <n v="0.85722520424731674"/>
    <n v="0"/>
    <n v="0"/>
    <n v="0.25079687129922135"/>
    <n v="0"/>
    <n v="0"/>
    <n v="0.78638427317062121"/>
    <n v="0"/>
    <n v="0"/>
    <n v="0"/>
    <n v="3.8809130418653713E-2"/>
    <n v="0.54889237029617555"/>
    <n v="0.54889237029617555"/>
    <n v="0"/>
    <n v="0"/>
    <m/>
    <n v="0"/>
    <n v="0"/>
    <n v="0"/>
    <n v="0"/>
    <n v="0"/>
    <x v="0"/>
    <m/>
    <x v="6"/>
    <x v="3"/>
    <s v="No root cause"/>
    <s v="No root cause"/>
    <s v=""/>
    <s v="CTR_755"/>
    <m/>
  </r>
  <r>
    <s v="Soa-Sofamac"/>
    <s v="CTR_430"/>
    <s v="Yaounde"/>
    <s v="IHS"/>
    <s v="Grid-Gen"/>
    <s v="CENTRE"/>
    <s v="Yaounde"/>
    <s v="ZTE"/>
    <n v="0"/>
    <n v="0"/>
    <n v="0"/>
    <n v="0"/>
    <n v="0"/>
    <n v="0"/>
    <n v="0"/>
    <n v="0"/>
    <n v="0"/>
    <n v="1.2679848929752622"/>
    <n v="0"/>
    <n v="0"/>
    <n v="0.71713066406417314"/>
    <n v="0"/>
    <n v="0"/>
    <n v="0"/>
    <n v="0"/>
    <n v="0"/>
    <n v="0"/>
    <n v="2.5272305975750024E-2"/>
    <n v="0.54546803525923582"/>
    <n v="0.54546803525923582"/>
    <n v="0"/>
    <n v="0"/>
    <m/>
    <n v="0"/>
    <n v="0"/>
    <n v="0"/>
    <n v="0"/>
    <n v="0"/>
    <x v="0"/>
    <m/>
    <x v="6"/>
    <x v="3"/>
    <s v="No root cause"/>
    <s v="No root cause"/>
    <s v=""/>
    <s v="CTR_430"/>
    <m/>
  </r>
  <r>
    <s v="Awae-Yde"/>
    <s v="CTR_236"/>
    <s v="Yaounde"/>
    <s v="IHS"/>
    <s v="Grid-Gen"/>
    <s v="CENTRE"/>
    <s v="Yaounde"/>
    <s v="ZTE"/>
    <n v="0"/>
    <n v="0"/>
    <n v="9.2100344431032391E-2"/>
    <n v="0"/>
    <n v="0"/>
    <n v="0"/>
    <n v="0"/>
    <n v="12.52864313577774"/>
    <n v="46.616810488738231"/>
    <n v="0"/>
    <n v="0.49702796254918918"/>
    <n v="0"/>
    <n v="0.3803687152751028"/>
    <n v="0"/>
    <n v="0"/>
    <n v="0"/>
    <n v="3.0838812269392459"/>
    <n v="0"/>
    <n v="0"/>
    <n v="0"/>
    <n v="0.48869898097496539"/>
    <n v="0.48869898097496539"/>
    <n v="0"/>
    <n v="0"/>
    <m/>
    <n v="0"/>
    <n v="0"/>
    <n v="0"/>
    <n v="0"/>
    <n v="0"/>
    <x v="0"/>
    <m/>
    <x v="6"/>
    <x v="3"/>
    <s v="No root cause"/>
    <s v="No root cause"/>
    <s v=""/>
    <s v="CTR_236"/>
    <m/>
  </r>
  <r>
    <s v="Ossombe-MTN"/>
    <s v="CTR_405"/>
    <s v="CENTRE"/>
    <s v="IHS"/>
    <s v="Hybrid-Gen"/>
    <s v="CENTRE"/>
    <s v="Ossombe"/>
    <s v="NOKIA"/>
    <n v="0"/>
    <n v="0"/>
    <n v="0"/>
    <n v="0"/>
    <n v="0"/>
    <n v="0"/>
    <n v="0.30053964817907008"/>
    <n v="0"/>
    <n v="0"/>
    <n v="0.45796757044175218"/>
    <n v="0"/>
    <n v="0"/>
    <n v="0.21238810958486926"/>
    <n v="0"/>
    <n v="0"/>
    <n v="8.9175391586982075E-4"/>
    <n v="0"/>
    <n v="0"/>
    <n v="0"/>
    <n v="0.12133203779324428"/>
    <n v="0.48431155170888573"/>
    <n v="0.48431155170888573"/>
    <n v="0"/>
    <n v="0"/>
    <m/>
    <n v="0"/>
    <n v="0"/>
    <n v="0"/>
    <n v="0"/>
    <n v="0"/>
    <x v="0"/>
    <m/>
    <x v="6"/>
    <x v="3"/>
    <s v="No root cause"/>
    <s v="No root cause"/>
    <s v=""/>
    <s v="CTR_405"/>
    <m/>
  </r>
  <r>
    <s v="Mbalmayo-Ngalan"/>
    <s v="CTR_252"/>
    <s v="CENTRE"/>
    <s v="IHS"/>
    <s v="Grid-Gen"/>
    <s v="CENTRE"/>
    <s v="Mbalmayo"/>
    <s v="ZTE"/>
    <n v="18.468883495561204"/>
    <n v="18.491409199476077"/>
    <n v="32.767176607225913"/>
    <n v="0"/>
    <n v="0"/>
    <n v="0"/>
    <n v="0"/>
    <n v="0"/>
    <n v="0"/>
    <n v="0"/>
    <n v="0"/>
    <n v="0"/>
    <n v="0"/>
    <n v="0"/>
    <n v="0"/>
    <n v="0"/>
    <n v="0"/>
    <n v="0"/>
    <n v="0"/>
    <n v="0"/>
    <n v="0.47350349424854477"/>
    <n v="0.47350349424854477"/>
    <n v="0"/>
    <n v="0"/>
    <m/>
    <n v="0"/>
    <n v="0"/>
    <n v="0"/>
    <n v="0"/>
    <n v="0"/>
    <x v="0"/>
    <m/>
    <x v="6"/>
    <x v="3"/>
    <s v="No root cause"/>
    <s v="No root cause"/>
    <s v=""/>
    <s v="CTR_252"/>
    <m/>
  </r>
  <r>
    <s v="Bobongo-Itba-HIS"/>
    <s v="LIT_426"/>
    <s v="Douala"/>
    <s v="IHS"/>
    <s v="Grid-Gen"/>
    <s v="LITTORAL"/>
    <s v="Douala"/>
    <s v="ZTE"/>
    <n v="0"/>
    <n v="0"/>
    <n v="0"/>
    <n v="0"/>
    <n v="0"/>
    <n v="0"/>
    <n v="0"/>
    <n v="0"/>
    <n v="0.14391124694306726"/>
    <n v="0"/>
    <n v="0"/>
    <n v="0"/>
    <n v="0"/>
    <n v="0"/>
    <n v="0"/>
    <n v="0"/>
    <n v="20.50800366974573"/>
    <n v="0"/>
    <n v="0"/>
    <n v="0"/>
    <n v="0.38320449272756835"/>
    <n v="0.38320449272756835"/>
    <n v="0"/>
    <n v="0"/>
    <m/>
    <n v="0"/>
    <n v="0"/>
    <n v="0"/>
    <n v="0"/>
    <n v="0"/>
    <x v="0"/>
    <m/>
    <x v="6"/>
    <x v="3"/>
    <s v="No root cause"/>
    <s v="No root cause"/>
    <s v=""/>
    <s v="LIT_426"/>
    <m/>
  </r>
  <r>
    <s v="Sanglou-IHS"/>
    <s v="SUD_206"/>
    <s v="CENTRE"/>
    <s v="IHS"/>
    <s v="Grid-Gen-Lithium"/>
    <s v="SUD"/>
    <s v="Sagmelima"/>
    <s v="NOKIA"/>
    <n v="0"/>
    <n v="0"/>
    <n v="0"/>
    <n v="0"/>
    <n v="0"/>
    <n v="0"/>
    <n v="0"/>
    <n v="0"/>
    <n v="0"/>
    <n v="0"/>
    <n v="0"/>
    <n v="0"/>
    <n v="0.23633103934238686"/>
    <n v="0"/>
    <n v="0"/>
    <n v="0"/>
    <n v="0"/>
    <n v="0"/>
    <n v="0"/>
    <n v="0"/>
    <n v="0.36057369216501534"/>
    <n v="0.36057369216501534"/>
    <n v="0"/>
    <n v="0"/>
    <m/>
    <n v="0"/>
    <n v="0"/>
    <n v="0"/>
    <n v="0"/>
    <n v="0"/>
    <x v="0"/>
    <m/>
    <x v="6"/>
    <x v="3"/>
    <s v="No root cause"/>
    <s v="No root cause"/>
    <s v=""/>
    <s v="SUD_206"/>
    <m/>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0"/>
    <n v="1.3511141930126445"/>
    <n v="1.0836058533300232"/>
    <n v="0"/>
    <n v="1.0510568354007757"/>
    <n v="0.58060313954450782"/>
    <n v="0"/>
    <n v="0"/>
    <n v="0"/>
    <n v="0.33735050637354347"/>
    <n v="0.33735050637354347"/>
    <n v="0"/>
    <n v="0"/>
    <m/>
    <n v="0"/>
    <n v="0"/>
    <n v="0"/>
    <n v="0"/>
    <n v="0"/>
    <x v="0"/>
    <m/>
    <x v="6"/>
    <x v="3"/>
    <s v="No root cause"/>
    <s v="No root cause"/>
    <s v=""/>
    <s v="CTR_851"/>
    <m/>
  </r>
  <r>
    <s v="Nkoulou"/>
    <s v="CTR_659"/>
    <s v="CENTRE"/>
    <s v="CAMUSAT"/>
    <s v="Good Grid + GE"/>
    <s v="CENTRE"/>
    <s v="Nkoulou"/>
    <s v="ZTE"/>
    <n v="0"/>
    <n v="0"/>
    <n v="5.2845337054444705E-2"/>
    <n v="0"/>
    <n v="0"/>
    <n v="0"/>
    <n v="0"/>
    <n v="7.6998848567343856"/>
    <n v="26.056692720149073"/>
    <n v="0"/>
    <n v="0.31553820559136875"/>
    <n v="0"/>
    <n v="0.24384119075543681"/>
    <n v="0"/>
    <n v="0"/>
    <n v="4.5207464765019276"/>
    <n v="1.7928712478562236"/>
    <n v="8.4150714972619571"/>
    <n v="0"/>
    <n v="3.0854685489095186E-3"/>
    <n v="0.29490301997814156"/>
    <n v="0.29490301997814156"/>
    <n v="0"/>
    <n v="0"/>
    <m/>
    <n v="0"/>
    <n v="0"/>
    <n v="0"/>
    <n v="0"/>
    <n v="0"/>
    <x v="0"/>
    <m/>
    <x v="6"/>
    <x v="3"/>
    <s v="No root cause"/>
    <s v="No root cause"/>
    <s v=""/>
    <s v="CTR_659"/>
    <m/>
  </r>
  <r>
    <s v="Tikondi-MTN"/>
    <s v="EST_040"/>
    <s v="CENTRE"/>
    <s v="IHS"/>
    <s v="Grid-Gen"/>
    <s v="EST"/>
    <s v="Tikondi"/>
    <s v="NOKIA"/>
    <n v="0"/>
    <n v="2.4607057554511131"/>
    <n v="6.1633393544557737"/>
    <n v="6.1633928596907248"/>
    <n v="6.1633571895340911"/>
    <n v="3.4763110746564965"/>
    <n v="0"/>
    <n v="0"/>
    <n v="0"/>
    <n v="1.3929196165886303E-2"/>
    <n v="0"/>
    <n v="0"/>
    <n v="0"/>
    <n v="0"/>
    <n v="0"/>
    <n v="0"/>
    <n v="0"/>
    <n v="0"/>
    <n v="0"/>
    <n v="0"/>
    <n v="0.27596216680506691"/>
    <n v="0.27596216680506691"/>
    <n v="0"/>
    <n v="0"/>
    <m/>
    <n v="0"/>
    <n v="0"/>
    <n v="0"/>
    <n v="0"/>
    <n v="0"/>
    <x v="0"/>
    <m/>
    <x v="6"/>
    <x v="3"/>
    <s v="No root cause"/>
    <s v="No root cause"/>
    <s v=""/>
    <s v="EST_040"/>
    <m/>
  </r>
  <r>
    <s v="NRD_262_H_Gra-Doualare-Ancien-LAWANAT"/>
    <s v="NRD_262"/>
    <s v=""/>
    <s v="ESCO"/>
    <s v="Good Grid + Solar + GE"/>
    <s v="NRD"/>
    <s v="Garoua"/>
    <s v="Huawei"/>
    <n v="0"/>
    <n v="0.85672582205442971"/>
    <n v="5.354821749093265"/>
    <n v="0"/>
    <n v="0"/>
    <n v="0"/>
    <n v="0"/>
    <n v="0"/>
    <n v="0"/>
    <n v="0"/>
    <n v="0"/>
    <n v="0"/>
    <n v="0"/>
    <s v=""/>
    <n v="0"/>
    <n v="0"/>
    <n v="10.188645190378761"/>
    <n v="0"/>
    <n v="0"/>
    <n v="0"/>
    <n v="0.26030296804239328"/>
    <n v="0.26030296804239328"/>
    <n v="0"/>
    <n v="0"/>
    <m/>
    <n v="0"/>
    <n v="0"/>
    <n v="0"/>
    <n v="0"/>
    <n v="0"/>
    <x v="0"/>
    <m/>
    <x v="6"/>
    <x v="3"/>
    <s v="No root cause"/>
    <s v="No root cause"/>
    <s v=""/>
    <s v="NRD_262"/>
    <m/>
  </r>
  <r>
    <s v="Ngong-Town-IHS"/>
    <s v="NRD_088"/>
    <s v="NORD"/>
    <s v="IHS"/>
    <s v="Grid-Gen"/>
    <s v="NORD"/>
    <s v="Ngong"/>
    <s v="Huawei"/>
    <n v="0"/>
    <n v="0"/>
    <n v="0"/>
    <n v="8.9175391586979543E-5"/>
    <n v="0"/>
    <n v="0"/>
    <n v="0"/>
    <n v="0"/>
    <n v="0"/>
    <n v="0"/>
    <n v="0"/>
    <n v="0"/>
    <n v="0"/>
    <n v="0"/>
    <n v="0"/>
    <n v="0"/>
    <n v="0"/>
    <n v="1.5516518136134437E-2"/>
    <n v="1.7531881986000176E-2"/>
    <n v="3.3101905357086799E-2"/>
    <n v="0.25044016973287331"/>
    <n v="0.25044016973287331"/>
    <n v="0"/>
    <n v="0"/>
    <m/>
    <n v="0"/>
    <n v="0"/>
    <n v="0"/>
    <n v="0"/>
    <n v="0"/>
    <x v="0"/>
    <m/>
    <x v="6"/>
    <x v="3"/>
    <s v="No root cause"/>
    <s v="No root cause"/>
    <s v=""/>
    <s v="NRD_088"/>
    <m/>
  </r>
  <r>
    <s v="Gd-Moulin"/>
    <s v="LIT_054"/>
    <s v="Douala"/>
    <s v="IHS"/>
    <s v="Grid-Gen"/>
    <s v="LITTORAL"/>
    <s v="Douala"/>
    <s v="ZTE"/>
    <n v="0"/>
    <n v="0"/>
    <n v="0"/>
    <n v="0"/>
    <n v="0"/>
    <n v="0"/>
    <n v="0"/>
    <n v="0"/>
    <n v="0"/>
    <n v="0"/>
    <n v="0"/>
    <n v="0"/>
    <n v="0"/>
    <n v="0"/>
    <n v="0"/>
    <n v="0"/>
    <n v="0"/>
    <n v="0"/>
    <n v="0"/>
    <n v="0"/>
    <n v="0.2112029974346025"/>
    <n v="0.2112029974346025"/>
    <n v="0"/>
    <n v="0"/>
    <m/>
    <n v="0"/>
    <n v="0"/>
    <n v="0"/>
    <n v="0"/>
    <n v="0"/>
    <x v="0"/>
    <m/>
    <x v="6"/>
    <x v="3"/>
    <s v="No root cause"/>
    <s v="No root cause"/>
    <s v=""/>
    <s v="LIT_054"/>
    <m/>
  </r>
  <r>
    <s v="Ndogbessol-IHS"/>
    <s v="LIT_499"/>
    <s v="LITTORAL"/>
    <s v="IHS"/>
    <s v="Hybrid-Gen"/>
    <s v="LITTORAL"/>
    <s v="Ndogbessol"/>
    <s v="NOKIA"/>
    <n v="2.6663919820940158"/>
    <n v="0"/>
    <n v="0"/>
    <n v="0"/>
    <n v="0"/>
    <n v="0"/>
    <n v="4.9687907350931163E-2"/>
    <n v="0"/>
    <n v="9.7572260896020904E-3"/>
    <n v="2.9073287350163721E-2"/>
    <n v="0"/>
    <n v="0"/>
    <n v="0"/>
    <n v="0"/>
    <n v="0"/>
    <n v="0"/>
    <n v="0"/>
    <n v="0.18978306837540987"/>
    <n v="0"/>
    <n v="0"/>
    <n v="0.191816267303593"/>
    <n v="0.191816267303593"/>
    <n v="0"/>
    <n v="0"/>
    <m/>
    <n v="0"/>
    <n v="0"/>
    <n v="0"/>
    <n v="0"/>
    <n v="0"/>
    <x v="0"/>
    <m/>
    <x v="6"/>
    <x v="3"/>
    <s v="No root cause"/>
    <s v="No root cause"/>
    <s v=""/>
    <s v="LIT_499"/>
    <m/>
  </r>
  <r>
    <s v="Nyom-II-IHS"/>
    <s v="CTR_648"/>
    <s v="Yaounde"/>
    <s v="IHS"/>
    <s v="Grid-Gen"/>
    <s v="CENTRE"/>
    <s v="Yaounde"/>
    <s v="ZTE"/>
    <n v="0"/>
    <n v="0"/>
    <n v="0"/>
    <n v="0"/>
    <n v="0"/>
    <n v="0"/>
    <n v="0"/>
    <n v="0"/>
    <n v="0"/>
    <n v="0"/>
    <n v="0"/>
    <n v="0"/>
    <n v="0"/>
    <n v="0"/>
    <n v="0"/>
    <n v="0"/>
    <n v="0"/>
    <n v="0"/>
    <n v="0"/>
    <n v="9.2671066937189031E-2"/>
    <n v="0.17753036957135884"/>
    <n v="0.17753036957135884"/>
    <n v="0"/>
    <n v="0"/>
    <m/>
    <n v="0"/>
    <n v="0"/>
    <n v="0"/>
    <n v="0"/>
    <n v="0"/>
    <x v="0"/>
    <m/>
    <x v="6"/>
    <x v="3"/>
    <s v="No root cause"/>
    <s v="No root cause"/>
    <s v=""/>
    <s v="CTR_648"/>
    <m/>
  </r>
  <r>
    <s v="Missoke-Universite"/>
    <s v="LIT_373"/>
    <s v="Douala"/>
    <s v="IHS"/>
    <s v="Grid-Gen"/>
    <s v="LITTORAL"/>
    <s v="Douala"/>
    <s v="ZTE"/>
    <n v="0"/>
    <n v="0"/>
    <n v="0"/>
    <n v="2.1223743197699885E-3"/>
    <n v="8.5875902098261708E-2"/>
    <n v="0"/>
    <n v="0"/>
    <n v="0"/>
    <n v="3.9308512611540732E-2"/>
    <n v="0"/>
    <n v="0"/>
    <n v="0"/>
    <n v="0"/>
    <n v="0"/>
    <n v="0"/>
    <n v="0.33804607442792123"/>
    <n v="0"/>
    <n v="0"/>
    <n v="0"/>
    <n v="0"/>
    <n v="0.15471930440340992"/>
    <n v="0.15471930440340992"/>
    <n v="0"/>
    <n v="0"/>
    <m/>
    <n v="0"/>
    <n v="0"/>
    <n v="0"/>
    <n v="0"/>
    <n v="0"/>
    <x v="0"/>
    <m/>
    <x v="6"/>
    <x v="3"/>
    <s v="No root cause"/>
    <s v="No root cause"/>
    <s v=""/>
    <s v="LIT_373"/>
    <m/>
  </r>
  <r>
    <s v="Mindourou-Grumcam-IHS"/>
    <s v="EST_122"/>
    <s v="CENTRE"/>
    <s v="IHS"/>
    <s v="Gen Only"/>
    <s v="EST"/>
    <s v="Mindourou"/>
    <s v="NOKIA"/>
    <n v="0"/>
    <n v="0"/>
    <n v="0"/>
    <n v="7.419392580036697E-3"/>
    <n v="0.7661236242020586"/>
    <n v="0"/>
    <n v="0"/>
    <n v="0.21732042929746911"/>
    <n v="0.9066818764214557"/>
    <n v="0"/>
    <n v="0.69258959629943539"/>
    <n v="0"/>
    <n v="0"/>
    <n v="0"/>
    <n v="0"/>
    <n v="0"/>
    <n v="1.6051570485656318E-3"/>
    <n v="0"/>
    <n v="0"/>
    <n v="0"/>
    <n v="0.12609400370398904"/>
    <n v="0.12609400370398904"/>
    <n v="0"/>
    <n v="0"/>
    <m/>
    <n v="0"/>
    <n v="0"/>
    <n v="0"/>
    <n v="0"/>
    <n v="0"/>
    <x v="0"/>
    <m/>
    <x v="6"/>
    <x v="3"/>
    <s v="No root cause"/>
    <s v="No root cause"/>
    <s v=""/>
    <s v="EST_122"/>
    <m/>
  </r>
  <r>
    <s v="Nkolfoulou-I"/>
    <s v="CTR_671"/>
    <s v="Yaounde"/>
    <s v="CAMUSAT"/>
    <s v="Good Grid + GE"/>
    <s v="CENTRE"/>
    <s v="Yaounde"/>
    <s v="ZTE"/>
    <n v="0.20198226194450908"/>
    <n v="3.5356437607188815"/>
    <n v="0.21411011520033768"/>
    <n v="0"/>
    <n v="0"/>
    <n v="0"/>
    <n v="0"/>
    <n v="0"/>
    <n v="0"/>
    <n v="0"/>
    <n v="1.4464248515408076"/>
    <n v="0"/>
    <n v="3.9678947188192883"/>
    <n v="0"/>
    <n v="0"/>
    <n v="0"/>
    <n v="1.2382003121852099"/>
    <n v="0"/>
    <n v="34.570588386367717"/>
    <n v="29.034045024298504"/>
    <n v="0.11908481792525215"/>
    <n v="0.11908481792525215"/>
    <n v="0"/>
    <n v="0"/>
    <m/>
    <n v="0"/>
    <n v="0"/>
    <n v="0"/>
    <n v="0"/>
    <n v="0"/>
    <x v="0"/>
    <m/>
    <x v="6"/>
    <x v="3"/>
    <s v="No root cause"/>
    <s v="No root cause"/>
    <s v=""/>
    <s v="CTR_671"/>
    <m/>
  </r>
  <r>
    <s v="Eleveur"/>
    <s v="CTR_254"/>
    <s v="Yaounde"/>
    <s v="IHS"/>
    <s v="Grid-Gen"/>
    <s v="CENTRE"/>
    <s v="Yaounde"/>
    <s v="ZTE"/>
    <n v="0.20920546866305395"/>
    <n v="3.6137970739057108"/>
    <n v="0.21575094240553791"/>
    <n v="0"/>
    <n v="0"/>
    <n v="0"/>
    <n v="0"/>
    <n v="0"/>
    <n v="0"/>
    <n v="0"/>
    <n v="1.4766731443671111"/>
    <n v="0"/>
    <n v="4.0498469036877234"/>
    <n v="0"/>
    <n v="0"/>
    <n v="0"/>
    <n v="0.35468620249805261"/>
    <n v="0"/>
    <n v="2.3346117517471239E-2"/>
    <n v="1.2484554822173385E-4"/>
    <n v="0.11539295671355128"/>
    <n v="0.11539295671355128"/>
    <n v="0"/>
    <n v="0"/>
    <m/>
    <n v="0"/>
    <n v="0"/>
    <n v="0"/>
    <n v="0"/>
    <n v="0"/>
    <x v="0"/>
    <m/>
    <x v="6"/>
    <x v="3"/>
    <s v="No root cause"/>
    <s v="No root cause"/>
    <s v=""/>
    <s v="CTR_254"/>
    <m/>
  </r>
  <r>
    <s v="Kotto-Antenne"/>
    <s v="LIT_303"/>
    <s v="Douala"/>
    <s v="IHS"/>
    <s v="Grid-Gen"/>
    <s v="LITTORAL"/>
    <s v="Douala"/>
    <s v="ZTE"/>
    <n v="0"/>
    <n v="0"/>
    <n v="0"/>
    <n v="0"/>
    <n v="0"/>
    <n v="0"/>
    <n v="0"/>
    <n v="0"/>
    <n v="0"/>
    <n v="9.5364163763115767E-2"/>
    <n v="0"/>
    <n v="0"/>
    <n v="0.54190101959575721"/>
    <n v="0"/>
    <n v="0"/>
    <n v="0"/>
    <n v="0"/>
    <n v="0"/>
    <n v="0"/>
    <n v="0"/>
    <n v="7.731506450591169E-2"/>
    <n v="7.731506450591169E-2"/>
    <n v="0"/>
    <n v="0"/>
    <m/>
    <n v="0"/>
    <n v="0"/>
    <n v="0"/>
    <n v="0"/>
    <n v="0"/>
    <x v="0"/>
    <m/>
    <x v="6"/>
    <x v="3"/>
    <s v="No root cause"/>
    <s v="No root cause"/>
    <s v=""/>
    <s v="LIT_303"/>
    <m/>
  </r>
  <r>
    <s v="Djoungolo"/>
    <s v="CTR_029"/>
    <s v="Yaounde"/>
    <s v="IHS"/>
    <s v="Grid-Gen"/>
    <s v="CENTRE"/>
    <s v="Yaounde"/>
    <s v="ZTE"/>
    <n v="0"/>
    <n v="4.8939454902934658E-2"/>
    <n v="0"/>
    <n v="8.9532093153328902E-3"/>
    <n v="0"/>
    <n v="0"/>
    <n v="7.8652695379717984E-3"/>
    <n v="0"/>
    <n v="0"/>
    <n v="2.1621287093395893"/>
    <n v="8.0792904777803154E-2"/>
    <n v="0"/>
    <n v="4.844042941161363"/>
    <n v="0"/>
    <n v="0"/>
    <n v="1.2341874195637613E-2"/>
    <n v="0"/>
    <n v="0"/>
    <n v="0"/>
    <n v="0"/>
    <n v="7.4907328933063067E-2"/>
    <n v="7.4907328933063067E-2"/>
    <n v="0"/>
    <n v="0"/>
    <m/>
    <n v="0"/>
    <n v="0"/>
    <n v="0"/>
    <n v="0"/>
    <n v="0"/>
    <x v="0"/>
    <m/>
    <x v="6"/>
    <x v="3"/>
    <s v="No root cause"/>
    <s v="No root cause"/>
    <s v=""/>
    <s v="CTR_029"/>
    <m/>
  </r>
  <r>
    <s v="CTR_946_Z_Nkolfoulou-foret-Bar"/>
    <s v="CTR_946"/>
    <s v="Yaounde"/>
    <s v="ESCO"/>
    <s v="GE"/>
    <s v="CENTRE"/>
    <s v="Yaounde"/>
    <s v="ZTE"/>
    <n v="0.13233628111507781"/>
    <n v="2.3479523903285369"/>
    <n v="0.13709824702582263"/>
    <n v="0"/>
    <n v="0"/>
    <n v="0"/>
    <n v="0"/>
    <n v="0"/>
    <n v="0"/>
    <n v="0"/>
    <n v="0.95658442555352985"/>
    <n v="0"/>
    <n v="2.6518442897786452"/>
    <n v="0"/>
    <n v="0"/>
    <n v="0"/>
    <n v="0.22891323020377616"/>
    <n v="0"/>
    <n v="0"/>
    <n v="0"/>
    <n v="7.4621967679984719E-2"/>
    <n v="7.4621967679984719E-2"/>
    <n v="0"/>
    <n v="0"/>
    <m/>
    <n v="0"/>
    <n v="0"/>
    <n v="0"/>
    <n v="0"/>
    <n v="0"/>
    <x v="0"/>
    <m/>
    <x v="6"/>
    <x v="3"/>
    <s v="No root cause"/>
    <s v="No root cause"/>
    <s v=""/>
    <s v="CTR_946"/>
    <m/>
  </r>
  <r>
    <s v="Bodjongo "/>
    <s v="LIT_690"/>
    <s v="Douala"/>
    <s v="CAMUSAT"/>
    <s v="Good Grid + GE"/>
    <s v="LITTORAL"/>
    <s v="Douala"/>
    <s v="ZTE"/>
    <n v="0"/>
    <n v="0"/>
    <n v="0"/>
    <n v="0"/>
    <n v="0.37778262891908004"/>
    <n v="0"/>
    <n v="0"/>
    <n v="0"/>
    <n v="0.12987504030727717"/>
    <n v="0"/>
    <n v="0"/>
    <n v="0"/>
    <n v="0"/>
    <n v="0"/>
    <n v="0"/>
    <n v="0.22183270411177045"/>
    <n v="0"/>
    <n v="0"/>
    <n v="0"/>
    <n v="0.60419894815842257"/>
    <n v="6.5383397111573441E-2"/>
    <n v="6.5383397111573441E-2"/>
    <n v="0"/>
    <n v="0"/>
    <m/>
    <n v="0"/>
    <n v="0"/>
    <n v="0"/>
    <n v="0"/>
    <n v="0"/>
    <x v="0"/>
    <m/>
    <x v="6"/>
    <x v="3"/>
    <s v="No root cause"/>
    <s v="No root cause"/>
    <s v=""/>
    <s v="LIT_690"/>
    <m/>
  </r>
  <r>
    <s v="Douggoy-Lopere-II"/>
    <s v="EXN_217"/>
    <s v="Maroua"/>
    <s v="CAMUSAT"/>
    <s v="Medium Grid + GE"/>
    <s v="EXTREME-NORD"/>
    <s v="Maroua"/>
    <s v="Huawei"/>
    <n v="0.24879934252767288"/>
    <n v="0.67373791851794784"/>
    <n v="0"/>
    <n v="0"/>
    <n v="0"/>
    <n v="0"/>
    <n v="0"/>
    <n v="0"/>
    <n v="0"/>
    <n v="0"/>
    <n v="0"/>
    <n v="0"/>
    <n v="0"/>
    <n v="0"/>
    <n v="0"/>
    <n v="0"/>
    <n v="3.9629722372036875"/>
    <n v="0"/>
    <n v="0"/>
    <n v="0"/>
    <n v="6.2280093484346516E-2"/>
    <n v="6.2280093484346516E-2"/>
    <n v="0"/>
    <n v="0"/>
    <m/>
    <n v="0"/>
    <n v="0"/>
    <n v="0"/>
    <n v="0"/>
    <n v="0"/>
    <x v="0"/>
    <m/>
    <x v="6"/>
    <x v="3"/>
    <s v="No root cause"/>
    <s v="No root cause"/>
    <s v=""/>
    <s v="EXN_217"/>
    <m/>
  </r>
  <r>
    <s v="Mbidou-IHS"/>
    <s v="ADM_079"/>
    <s v="ADAMAOUA"/>
    <s v="IHS"/>
    <s v="Grid-Gen"/>
    <s v="ADAMAOUA"/>
    <s v="Mbidou"/>
    <s v="NOKIA"/>
    <n v="0"/>
    <n v="0"/>
    <n v="2.5022784293142787E-2"/>
    <n v="0"/>
    <n v="0"/>
    <n v="0"/>
    <n v="0"/>
    <n v="6.6616802048432469E-2"/>
    <n v="5.2241216224856175E-2"/>
    <n v="0"/>
    <n v="0"/>
    <n v="0"/>
    <n v="0"/>
    <n v="0"/>
    <n v="0"/>
    <n v="0.54084473939101496"/>
    <n v="2.6300676126995235"/>
    <n v="0"/>
    <n v="6.1465922426389513E-2"/>
    <n v="0"/>
    <n v="6.2188312015156795E-2"/>
    <n v="6.2188312015156795E-2"/>
    <n v="0"/>
    <n v="0"/>
    <m/>
    <n v="0"/>
    <n v="0"/>
    <n v="0"/>
    <n v="0"/>
    <n v="0"/>
    <x v="0"/>
    <m/>
    <x v="6"/>
    <x v="3"/>
    <s v="No root cause"/>
    <s v="No root cause"/>
    <s v="(05-10-2026 ticket): INC-20260510-00013385...Others"/>
    <s v="ADM_079"/>
    <m/>
  </r>
  <r>
    <s v="Soa-University-Stadium"/>
    <s v="CTR_674"/>
    <s v="Yaounde"/>
    <s v="IHS"/>
    <s v="Grid-Gen"/>
    <s v="CENTRE"/>
    <s v="Yaounde"/>
    <s v="ZTE"/>
    <n v="0"/>
    <n v="0"/>
    <n v="0"/>
    <n v="0"/>
    <n v="1.7959388813268158"/>
    <n v="0.20670855769861829"/>
    <n v="0"/>
    <n v="0"/>
    <n v="0.28405929236116489"/>
    <n v="0.79182397205742605"/>
    <n v="0"/>
    <n v="0"/>
    <n v="0.18646574380837364"/>
    <n v="0"/>
    <n v="0"/>
    <n v="0"/>
    <n v="0"/>
    <n v="0"/>
    <n v="0"/>
    <n v="1.0701046990437546E-3"/>
    <n v="5.9355140640294034E-2"/>
    <n v="5.9355140640294034E-2"/>
    <n v="0"/>
    <n v="0"/>
    <m/>
    <n v="0"/>
    <n v="0"/>
    <n v="0"/>
    <n v="0"/>
    <n v="0"/>
    <x v="0"/>
    <m/>
    <x v="6"/>
    <x v="3"/>
    <s v="No root cause"/>
    <s v="No root cause"/>
    <s v=""/>
    <s v="CTR_674"/>
    <m/>
  </r>
  <r>
    <s v="Ngoulmekong-Nord"/>
    <s v="CTR_379"/>
    <s v="Yaounde"/>
    <s v="IHS"/>
    <s v="Grid-Gen"/>
    <s v="CENTRE"/>
    <s v="Yaounde"/>
    <s v="ZTE"/>
    <n v="0.10410335213863958"/>
    <n v="1.8770884876709675"/>
    <n v="0.10792005889856218"/>
    <n v="0"/>
    <n v="0"/>
    <n v="0"/>
    <n v="0"/>
    <n v="0"/>
    <n v="5.9836687754863265"/>
    <n v="0"/>
    <n v="0.7676039357024026"/>
    <n v="0"/>
    <n v="2.117219982136386"/>
    <n v="0"/>
    <n v="0"/>
    <n v="0"/>
    <n v="0.19206595840003643"/>
    <n v="0"/>
    <n v="0"/>
    <n v="0"/>
    <n v="5.8302871019567055E-2"/>
    <n v="5.8302871019567055E-2"/>
    <n v="0"/>
    <n v="0"/>
    <m/>
    <n v="0"/>
    <n v="0"/>
    <n v="0"/>
    <n v="0"/>
    <n v="0"/>
    <x v="0"/>
    <m/>
    <x v="6"/>
    <x v="3"/>
    <s v="No root cause"/>
    <s v="No root cause"/>
    <s v=""/>
    <s v="CTR_379"/>
    <m/>
  </r>
  <r>
    <s v="MVAMEBOD"/>
    <s v="CTR_981"/>
    <s v="CENTRE"/>
    <m/>
    <m/>
    <s v="CENTRE"/>
    <s v="Mvamebod"/>
    <s v="NOKIA"/>
    <n v="1.9083402819608082"/>
    <n v="4.6739457589141615"/>
    <n v="10.182897297290509"/>
    <n v="0"/>
    <n v="0"/>
    <n v="0"/>
    <n v="0"/>
    <n v="0"/>
    <n v="0.83659159600246902"/>
    <n v="5.6169736098747695E-2"/>
    <n v="0"/>
    <n v="0"/>
    <n v="0"/>
    <n v="0"/>
    <n v="0"/>
    <n v="0"/>
    <n v="0"/>
    <n v="0"/>
    <n v="0"/>
    <n v="0"/>
    <n v="5.7036580459032031E-2"/>
    <n v="5.7036580459032031E-2"/>
    <n v="0"/>
    <n v="0"/>
    <m/>
    <n v="0"/>
    <n v="0"/>
    <n v="0"/>
    <n v="0"/>
    <n v="0"/>
    <x v="0"/>
    <m/>
    <x v="6"/>
    <x v="3"/>
    <s v="No root cause"/>
    <s v="No root cause"/>
    <s v=""/>
    <s v="CTR_981"/>
    <m/>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0"/>
    <n v="0"/>
    <n v="9.0209826129388479E-2"/>
    <n v="0"/>
    <n v="0"/>
    <n v="7.3712378685797372E-2"/>
    <n v="2.3322040161742756"/>
    <n v="0.16823829376799573"/>
    <n v="0"/>
    <n v="4.9973889445343152E-2"/>
    <n v="4.9973889445343152E-2"/>
    <n v="0"/>
    <n v="0"/>
    <m/>
    <n v="0"/>
    <n v="0"/>
    <n v="0"/>
    <n v="0"/>
    <n v="0"/>
    <x v="0"/>
    <m/>
    <x v="6"/>
    <x v="3"/>
    <s v="No root cause"/>
    <s v="No root cause"/>
    <s v=""/>
    <s v="EST_008"/>
    <m/>
  </r>
  <r>
    <s v="DEENA-IHS"/>
    <s v="ADM_082"/>
    <s v="ADAMAOUA"/>
    <s v="IHS"/>
    <s v="Solar-Gen"/>
    <s v="ADAMAOUA"/>
    <s v="Deena"/>
    <s v="NOKIA"/>
    <n v="0"/>
    <n v="6.4621110814108665E-2"/>
    <n v="0"/>
    <n v="0"/>
    <n v="0"/>
    <n v="0"/>
    <n v="0"/>
    <n v="0"/>
    <n v="0"/>
    <n v="0"/>
    <n v="6.0603178560773414E-2"/>
    <n v="0"/>
    <n v="0"/>
    <n v="0"/>
    <n v="0"/>
    <n v="0"/>
    <n v="0"/>
    <n v="0"/>
    <n v="5.3511428404552598E-3"/>
    <n v="0"/>
    <n v="4.4163215355106186E-2"/>
    <n v="4.4163215355106186E-2"/>
    <n v="0"/>
    <n v="0"/>
    <m/>
    <n v="0"/>
    <n v="0"/>
    <n v="0"/>
    <n v="0"/>
    <n v="0"/>
    <x v="0"/>
    <m/>
    <x v="6"/>
    <x v="3"/>
    <s v="No root cause"/>
    <s v="No root cause"/>
    <s v=""/>
    <s v="ADM_082"/>
    <m/>
  </r>
  <r>
    <s v="Colline-du-loup"/>
    <s v="LIT_133"/>
    <s v="LITTORAL"/>
    <s v="IHS"/>
    <s v="Solar-Gen"/>
    <s v="LITTORAL"/>
    <s v="Ebodje"/>
    <s v="NOKIA"/>
    <n v="0"/>
    <n v="2.051034006500451E-3"/>
    <n v="0"/>
    <n v="0"/>
    <n v="0"/>
    <n v="0"/>
    <n v="0"/>
    <n v="0"/>
    <n v="0"/>
    <n v="0"/>
    <n v="3.3727246817484962"/>
    <n v="0"/>
    <n v="0"/>
    <n v="0"/>
    <n v="0"/>
    <n v="0"/>
    <n v="0"/>
    <n v="4.6050172215516293E-2"/>
    <n v="0"/>
    <n v="0"/>
    <n v="4.2964703666606797E-2"/>
    <n v="4.2964703666606797E-2"/>
    <n v="0"/>
    <n v="0"/>
    <m/>
    <n v="0"/>
    <n v="0"/>
    <n v="0"/>
    <n v="0"/>
    <n v="0"/>
    <x v="0"/>
    <m/>
    <x v="6"/>
    <x v="3"/>
    <s v="No root cause"/>
    <s v="No root cause"/>
    <s v=""/>
    <s v="LIT_133"/>
    <m/>
  </r>
  <r>
    <s v="PK15"/>
    <s v="LIT_271"/>
    <s v="Douala"/>
    <s v="IHS"/>
    <s v="Grid-Gen"/>
    <s v="LITTORAL"/>
    <s v="Douala"/>
    <s v="ZTE"/>
    <n v="0"/>
    <n v="0.22079826956936169"/>
    <n v="0"/>
    <n v="3.4067318146407439"/>
    <n v="0"/>
    <n v="0"/>
    <n v="0"/>
    <n v="0"/>
    <n v="0"/>
    <n v="0"/>
    <n v="0"/>
    <n v="0"/>
    <n v="0"/>
    <n v="0"/>
    <n v="0"/>
    <n v="0"/>
    <n v="0"/>
    <n v="0"/>
    <n v="0.14009454018314466"/>
    <n v="0"/>
    <n v="3.9005316280144781E-2"/>
    <n v="3.9005316280144781E-2"/>
    <n v="0"/>
    <n v="0"/>
    <m/>
    <n v="0"/>
    <n v="0"/>
    <n v="0"/>
    <n v="0"/>
    <n v="0"/>
    <x v="0"/>
    <m/>
    <x v="6"/>
    <x v="3"/>
    <s v="No root cause"/>
    <s v="No root cause"/>
    <s v=""/>
    <s v="LIT_271"/>
    <m/>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2.6752617476094621E-3"/>
    <n v="1.5159816569788325E-3"/>
    <n v="9.2207354900938135E-3"/>
    <n v="2.6752617476094621E-3"/>
    <n v="1.515981656978832E-3"/>
    <n v="0.12045811895569196"/>
    <n v="3.210314097131252E-3"/>
    <n v="0"/>
    <n v="8.0115171801742227E-2"/>
    <n v="3.3244585983625945E-2"/>
    <n v="3.3244585983625945E-2"/>
    <n v="0"/>
    <n v="0"/>
    <m/>
    <n v="0"/>
    <n v="0"/>
    <n v="0"/>
    <n v="0"/>
    <n v="0"/>
    <x v="0"/>
    <m/>
    <x v="6"/>
    <x v="3"/>
    <s v="No root cause"/>
    <s v="No root cause"/>
    <s v=""/>
    <s v="LIT_402"/>
    <m/>
  </r>
  <r>
    <s v="Soa"/>
    <s v="CTR_031"/>
    <s v="Yaounde"/>
    <s v="IHS"/>
    <s v="Grid-Gen"/>
    <s v="CENTRE"/>
    <s v="Yaounde"/>
    <s v="ZTE"/>
    <n v="0"/>
    <n v="0"/>
    <n v="0"/>
    <n v="0"/>
    <n v="0"/>
    <n v="0"/>
    <n v="0"/>
    <n v="0"/>
    <n v="0"/>
    <n v="0"/>
    <n v="0"/>
    <n v="0"/>
    <n v="0"/>
    <n v="0"/>
    <n v="0"/>
    <n v="0"/>
    <n v="0"/>
    <n v="0"/>
    <n v="0"/>
    <n v="3.1585923700108133E-2"/>
    <n v="3.3191080748673767E-2"/>
    <n v="3.3191080748673767E-2"/>
    <n v="0"/>
    <n v="0"/>
    <m/>
    <n v="0"/>
    <n v="0"/>
    <n v="0"/>
    <n v="0"/>
    <n v="0"/>
    <x v="0"/>
    <m/>
    <x v="6"/>
    <x v="3"/>
    <s v="No root cause"/>
    <s v="No root cause"/>
    <s v=""/>
    <s v="CTR_031"/>
    <m/>
  </r>
  <r>
    <s v="Titi-Garage"/>
    <s v="CTR_542"/>
    <s v="Yaounde"/>
    <s v="IHS"/>
    <s v="Grid-Gen"/>
    <s v="CENTRE"/>
    <s v="Yaounde"/>
    <s v="ZTE"/>
    <n v="13.868556899607057"/>
    <n v="13.868556899607057"/>
    <n v="13.868556899607057"/>
    <n v="13.868556899607057"/>
    <n v="13.868556899607057"/>
    <n v="13.868556899607057"/>
    <n v="0"/>
    <n v="0"/>
    <n v="0"/>
    <n v="0"/>
    <n v="1.1539830723704667"/>
    <n v="0"/>
    <n v="0.2942787922370324"/>
    <n v="0"/>
    <n v="0"/>
    <n v="0"/>
    <n v="5.6394517639605672E-2"/>
    <n v="0"/>
    <n v="0"/>
    <n v="0"/>
    <n v="3.128272736871282E-2"/>
    <n v="3.128272736871282E-2"/>
    <n v="0"/>
    <n v="0"/>
    <m/>
    <n v="0"/>
    <n v="0"/>
    <n v="0"/>
    <n v="0"/>
    <n v="0"/>
    <x v="0"/>
    <m/>
    <x v="6"/>
    <x v="3"/>
    <s v="No root cause"/>
    <s v="No root cause"/>
    <s v=""/>
    <s v="CTR_542"/>
    <m/>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0"/>
    <n v="0"/>
    <n v="0"/>
    <n v="0"/>
    <n v="0"/>
    <n v="0"/>
    <n v="1.8744667311583155E-2"/>
    <n v="2.9213858283894445E-2"/>
    <n v="2.9213858283894445E-2"/>
    <n v="0"/>
    <n v="0"/>
    <m/>
    <n v="0"/>
    <n v="0"/>
    <n v="0"/>
    <n v="0"/>
    <n v="0"/>
    <x v="0"/>
    <m/>
    <x v="6"/>
    <x v="3"/>
    <s v="No root cause"/>
    <s v="No root cause"/>
    <s v=""/>
    <s v="CTR_061"/>
    <m/>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0"/>
    <n v="0"/>
    <n v="0"/>
    <n v="0"/>
    <n v="0"/>
    <n v="0"/>
    <n v="0"/>
    <n v="0"/>
    <n v="0"/>
    <n v="2.8767981325959601E-2"/>
    <n v="2.8767981325959601E-2"/>
    <n v="0"/>
    <n v="0"/>
    <m/>
    <n v="0"/>
    <n v="0"/>
    <n v="0"/>
    <n v="0"/>
    <n v="0"/>
    <x v="0"/>
    <m/>
    <x v="6"/>
    <x v="3"/>
    <s v="No root cause"/>
    <s v="No root cause"/>
    <s v=""/>
    <s v="OST_019"/>
    <m/>
  </r>
  <r>
    <s v="Makepe-Maturite"/>
    <s v="LIT_401"/>
    <s v="Douala"/>
    <s v="IHS"/>
    <s v="Grid-Gen"/>
    <s v="LITTORAL"/>
    <s v="Douala"/>
    <s v="ZTE"/>
    <n v="0"/>
    <n v="0"/>
    <n v="0"/>
    <n v="2.3185601812614315E-3"/>
    <n v="0"/>
    <n v="0"/>
    <n v="0"/>
    <n v="0"/>
    <n v="0"/>
    <n v="0"/>
    <n v="13.796556688439729"/>
    <n v="0"/>
    <n v="0"/>
    <n v="0"/>
    <n v="0"/>
    <n v="2.7804887096820302E-2"/>
    <n v="0"/>
    <n v="0"/>
    <n v="0"/>
    <n v="0"/>
    <n v="2.7448185530472131E-2"/>
    <n v="2.7448185530472131E-2"/>
    <n v="0"/>
    <n v="0"/>
    <m/>
    <n v="0"/>
    <n v="0"/>
    <n v="0"/>
    <n v="0"/>
    <n v="0"/>
    <x v="0"/>
    <m/>
    <x v="6"/>
    <x v="3"/>
    <s v="No root cause"/>
    <s v="No root cause"/>
    <s v=""/>
    <s v="LIT_401"/>
    <m/>
  </r>
  <r>
    <s v="Simbock-II"/>
    <s v="CTR_716"/>
    <s v="Yaounde"/>
    <s v="CAMUSAT"/>
    <s v="Good Grid + GE"/>
    <s v="CENTRE"/>
    <s v="Yaounde"/>
    <s v="ZTE"/>
    <n v="0"/>
    <n v="2.0421699725767839"/>
    <n v="0"/>
    <n v="0"/>
    <n v="0"/>
    <n v="0"/>
    <n v="0"/>
    <n v="0.41757268864519032"/>
    <n v="0.15916023890444153"/>
    <n v="1.4238278073126662"/>
    <n v="2.1972816487031647E-2"/>
    <n v="0"/>
    <n v="1.2645070527034249E-2"/>
    <n v="0"/>
    <n v="0"/>
    <n v="8.211270057329019E-2"/>
    <n v="8.1898679633482019E-2"/>
    <n v="0"/>
    <n v="0"/>
    <n v="2.4663416401994103"/>
    <n v="2.3899004945310384E-2"/>
    <n v="2.3899004945310384E-2"/>
    <n v="0"/>
    <n v="0"/>
    <m/>
    <n v="0"/>
    <n v="0"/>
    <n v="0"/>
    <n v="0"/>
    <n v="0"/>
    <x v="0"/>
    <m/>
    <x v="6"/>
    <x v="3"/>
    <s v="No root cause"/>
    <s v="No root cause"/>
    <s v=""/>
    <s v="CTR_716"/>
    <m/>
  </r>
  <r>
    <s v="BAFIA-BEGNIAN-IHS"/>
    <s v="CTR_828"/>
    <s v="CENTRE"/>
    <s v="IHS"/>
    <s v="Grid-Gen"/>
    <s v="CENTRE"/>
    <s v="Bafia"/>
    <s v="ZTE"/>
    <n v="0"/>
    <n v="0.13980917893006692"/>
    <n v="0"/>
    <n v="0"/>
    <n v="0.19961019652829567"/>
    <n v="0"/>
    <n v="0"/>
    <n v="0"/>
    <n v="3.7562815145833865"/>
    <n v="0"/>
    <n v="2.0872927207197955"/>
    <n v="0"/>
    <n v="0"/>
    <n v="0"/>
    <n v="0"/>
    <n v="3.4885413188826091E-2"/>
    <n v="0"/>
    <n v="0"/>
    <n v="0"/>
    <n v="0"/>
    <n v="2.0171473576975286E-2"/>
    <n v="2.0171473576975286E-2"/>
    <n v="0"/>
    <n v="0"/>
    <m/>
    <n v="0"/>
    <n v="0"/>
    <n v="0"/>
    <n v="0"/>
    <n v="0"/>
    <x v="0"/>
    <m/>
    <x v="6"/>
    <x v="3"/>
    <s v="No root cause"/>
    <s v="No root cause"/>
    <s v=""/>
    <s v="CTR_828"/>
    <m/>
  </r>
  <r>
    <s v="Bfsam-Centre-II"/>
    <s v="OST_170"/>
    <s v="Bafoussam"/>
    <s v="IHS"/>
    <s v="GridOnly"/>
    <s v="OUEST"/>
    <s v="Bafoussam"/>
    <s v="Huawei"/>
    <n v="0"/>
    <n v="0"/>
    <n v="0"/>
    <n v="0"/>
    <n v="0"/>
    <n v="0"/>
    <n v="0"/>
    <n v="0"/>
    <n v="8.9175391586979543E-5"/>
    <n v="0"/>
    <n v="1.8275604751835588"/>
    <n v="2.778705201850282E-2"/>
    <n v="0"/>
    <n v="0"/>
    <n v="2.7787052018502824E-2"/>
    <n v="0"/>
    <n v="0"/>
    <n v="0"/>
    <n v="0"/>
    <n v="9.6844475263459781E-2"/>
    <n v="1.9137039034565807E-2"/>
    <n v="1.9137039034565807E-2"/>
    <n v="0"/>
    <n v="0"/>
    <m/>
    <n v="0"/>
    <n v="0"/>
    <n v="0"/>
    <n v="0"/>
    <n v="0"/>
    <x v="0"/>
    <m/>
    <x v="6"/>
    <x v="3"/>
    <s v="No root cause"/>
    <s v="No root cause"/>
    <s v=""/>
    <s v="OST_170"/>
    <m/>
  </r>
  <r>
    <s v="Soa-II"/>
    <s v="CTR_317"/>
    <s v="Yaounde"/>
    <s v="IHS"/>
    <s v="Grid-Gen"/>
    <s v="CENTRE"/>
    <s v="Yaounde"/>
    <s v="ZTE"/>
    <n v="0"/>
    <n v="0"/>
    <n v="0"/>
    <n v="0"/>
    <n v="0"/>
    <n v="0"/>
    <n v="0"/>
    <n v="0"/>
    <n v="0"/>
    <n v="0"/>
    <n v="0"/>
    <n v="0"/>
    <n v="0"/>
    <n v="0"/>
    <n v="0"/>
    <n v="0"/>
    <n v="0"/>
    <n v="0"/>
    <n v="0"/>
    <n v="4.3089549214828389E-2"/>
    <n v="1.7514046907682379E-2"/>
    <n v="1.7514046907682379E-2"/>
    <n v="0"/>
    <n v="0"/>
    <m/>
    <n v="0"/>
    <n v="0"/>
    <n v="0"/>
    <n v="0"/>
    <n v="0"/>
    <x v="0"/>
    <m/>
    <x v="6"/>
    <x v="3"/>
    <s v="No root cause"/>
    <s v="No root cause"/>
    <s v=""/>
    <s v="CTR_317"/>
    <m/>
  </r>
  <r>
    <s v="Goyoum"/>
    <s v="EST_023"/>
    <s v="CENTRE"/>
    <s v="CAMUSAT"/>
    <m/>
    <s v="EST"/>
    <s v="Goyoum"/>
    <s v="NOKIA"/>
    <n v="2.4969109644355321E-3"/>
    <n v="0"/>
    <n v="0"/>
    <n v="0"/>
    <n v="0"/>
    <n v="0"/>
    <n v="0"/>
    <n v="0"/>
    <n v="0"/>
    <n v="0"/>
    <n v="0"/>
    <n v="0"/>
    <n v="0"/>
    <n v="0"/>
    <n v="0"/>
    <n v="0"/>
    <n v="0"/>
    <n v="0"/>
    <n v="0"/>
    <n v="0"/>
    <n v="1.7103840106382658E-2"/>
    <n v="1.7103840106382658E-2"/>
    <n v="0"/>
    <n v="0"/>
    <m/>
    <n v="0"/>
    <n v="0"/>
    <n v="0"/>
    <n v="0"/>
    <n v="0"/>
    <x v="0"/>
    <m/>
    <x v="7"/>
    <x v="4"/>
    <s v="SPARE-ISSUE"/>
    <s v="SPARE-ISSUE"/>
    <s v="(05-10-2026 cells nokia): _x000a_08/05/2026 : Cde de la fibre en cours 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05-10-2026 cells nokia): _x000a_08/05/2026 : Cde de la fibre en cours 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05-10-2026 cells nokia): _x000a_08/05/2026 : Cde de la fibre en cours _x000a_07/05/2026 : FME sur site || Intervention en cours || Feedback du FME : F.O faulty || Tickets creer au FME pour la commande de la F.O || Commande de la fibre de 150M || Cde en cours _x000a_06/05/2026 : Feedback FME franck va se rendre sur le site aujourd'hui ETA : 12H |FME sur site || Itervetion en cours ||FME n'a pas pu terminer l'intervention sur ce site a cause de la pluie || Evidence partarger dans le groupe _x000a_04/05/2026 : Besoin d'analyse BO RAN||Check and clean jumper, port 3 of ARMA "/>
    <s v="EST_023"/>
    <m/>
  </r>
  <r>
    <s v="Bfsam-Ndiandam"/>
    <s v="OST_119"/>
    <s v="Bafoussam"/>
    <s v="IHS"/>
    <s v="GridOnly"/>
    <s v="OUEST"/>
    <s v="Bafoussam"/>
    <s v="Huawei"/>
    <n v="0"/>
    <n v="3.1478913230203784E-2"/>
    <n v="0"/>
    <n v="0"/>
    <n v="0"/>
    <n v="0"/>
    <n v="0"/>
    <n v="0"/>
    <n v="0"/>
    <n v="6.5633088208016952"/>
    <n v="0"/>
    <n v="0"/>
    <n v="0"/>
    <n v="0"/>
    <n v="0"/>
    <n v="1.738920135946101E-2"/>
    <n v="0"/>
    <n v="0"/>
    <n v="0"/>
    <n v="1.5873219702482358E-2"/>
    <n v="1.5534353214451834E-2"/>
    <n v="1.5534353214451834E-2"/>
    <n v="0"/>
    <n v="0"/>
    <m/>
    <n v="0"/>
    <n v="0"/>
    <n v="0"/>
    <n v="0"/>
    <n v="0"/>
    <x v="0"/>
    <m/>
    <x v="6"/>
    <x v="3"/>
    <s v="No root cause"/>
    <s v="No root cause"/>
    <s v=""/>
    <s v="OST_119"/>
    <m/>
  </r>
  <r>
    <s v="Biteng-GP"/>
    <s v="CTR_556"/>
    <s v="Yaounde"/>
    <s v="CAMUSAT"/>
    <s v="Good Grid no GE - 8h"/>
    <s v="CENTRE"/>
    <s v="Yaounde"/>
    <s v="ZTE"/>
    <n v="0"/>
    <n v="0"/>
    <n v="0"/>
    <n v="0"/>
    <n v="0"/>
    <n v="0"/>
    <n v="0"/>
    <n v="1.4565195058684539"/>
    <n v="0"/>
    <n v="0"/>
    <n v="5.9016274152263244E-2"/>
    <n v="0"/>
    <n v="0"/>
    <n v="0"/>
    <n v="0"/>
    <n v="0"/>
    <n v="0"/>
    <n v="0"/>
    <n v="0"/>
    <n v="0"/>
    <n v="1.5391672587912906E-2"/>
    <n v="1.5391672587912906E-2"/>
    <n v="0"/>
    <n v="0"/>
    <m/>
    <n v="0"/>
    <n v="0"/>
    <n v="0"/>
    <n v="0"/>
    <n v="0"/>
    <x v="0"/>
    <m/>
    <x v="6"/>
    <x v="3"/>
    <s v="No root cause"/>
    <s v="No root cause"/>
    <s v=""/>
    <s v="CTR_556"/>
    <m/>
  </r>
  <r>
    <s v="Nkomo"/>
    <s v="CTR_042"/>
    <s v="Yaounde"/>
    <s v="IHS"/>
    <s v="Grid-Gen"/>
    <s v="CENTRE"/>
    <s v="Yaounde"/>
    <s v="ZTE"/>
    <n v="0"/>
    <n v="0"/>
    <n v="0"/>
    <n v="0"/>
    <n v="0"/>
    <n v="0"/>
    <n v="0"/>
    <n v="1.7899284599338543"/>
    <n v="0"/>
    <n v="0"/>
    <n v="0"/>
    <n v="0"/>
    <n v="0"/>
    <n v="0"/>
    <n v="0"/>
    <n v="0"/>
    <n v="0"/>
    <n v="0"/>
    <n v="0"/>
    <n v="1.7478376751047871E-3"/>
    <n v="1.2127853255829322E-2"/>
    <n v="1.2127853255829322E-2"/>
    <n v="0"/>
    <n v="0"/>
    <m/>
    <n v="0"/>
    <n v="0"/>
    <n v="0"/>
    <n v="0"/>
    <n v="0"/>
    <x v="0"/>
    <m/>
    <x v="6"/>
    <x v="3"/>
    <s v="No root cause"/>
    <s v="No root cause"/>
    <s v=""/>
    <s v="CTR_042"/>
    <m/>
  </r>
  <r>
    <s v="Crf-Nkomo-IHS"/>
    <s v="CTR_554"/>
    <s v="Yaounde"/>
    <s v="IHS"/>
    <s v="Grid-Gen"/>
    <s v="CENTRE"/>
    <s v="Yaounde"/>
    <s v="ZTE"/>
    <n v="0"/>
    <n v="0"/>
    <n v="0"/>
    <n v="0"/>
    <n v="0"/>
    <n v="0"/>
    <n v="0"/>
    <n v="1.4564660006335017"/>
    <n v="0"/>
    <n v="0"/>
    <n v="0"/>
    <n v="0"/>
    <n v="0"/>
    <n v="0"/>
    <n v="0"/>
    <n v="0"/>
    <n v="0"/>
    <n v="0"/>
    <n v="0"/>
    <n v="0"/>
    <n v="1.191383231602058E-2"/>
    <n v="1.191383231602058E-2"/>
    <n v="0"/>
    <n v="0"/>
    <m/>
    <n v="0"/>
    <n v="0"/>
    <n v="0"/>
    <n v="0"/>
    <n v="0"/>
    <x v="0"/>
    <m/>
    <x v="6"/>
    <x v="3"/>
    <s v="No root cause"/>
    <s v="No root cause"/>
    <s v=""/>
    <s v="CTR_554"/>
    <m/>
  </r>
  <r>
    <s v="Nyanon"/>
    <s v="LIT_349"/>
    <s v="LITTORAL"/>
    <s v="IHS"/>
    <s v="Grid-Gen"/>
    <s v="LITTORAL"/>
    <s v="Nyanon"/>
    <s v="NOKIA"/>
    <n v="0"/>
    <n v="0"/>
    <n v="0"/>
    <n v="0"/>
    <n v="0"/>
    <n v="0"/>
    <n v="0"/>
    <n v="3.338726661016523E-2"/>
    <n v="0"/>
    <n v="0"/>
    <n v="0"/>
    <n v="0"/>
    <n v="0"/>
    <n v="0"/>
    <n v="0"/>
    <n v="0"/>
    <n v="0"/>
    <n v="0"/>
    <n v="0"/>
    <n v="7.8831046162892281E-3"/>
    <n v="1.0736717147072338E-2"/>
    <n v="1.0736717147072338E-2"/>
    <n v="0"/>
    <n v="0"/>
    <m/>
    <n v="0"/>
    <n v="0"/>
    <n v="0"/>
    <n v="0"/>
    <n v="0"/>
    <x v="0"/>
    <m/>
    <x v="6"/>
    <x v="3"/>
    <s v="No root cause"/>
    <s v="No root cause"/>
    <s v=""/>
    <s v="LIT_349"/>
    <m/>
  </r>
  <r>
    <s v="Logbaba-SONEL"/>
    <s v="LIT_342"/>
    <s v="Douala"/>
    <s v="IHS"/>
    <s v="Grid-GenLithium"/>
    <s v="LITTORAL"/>
    <s v="Douala"/>
    <s v="ZTE"/>
    <n v="0"/>
    <n v="0"/>
    <n v="0"/>
    <n v="0"/>
    <n v="0"/>
    <n v="0"/>
    <n v="0"/>
    <n v="0"/>
    <n v="0"/>
    <n v="0"/>
    <n v="0"/>
    <n v="0"/>
    <n v="0"/>
    <n v="1.4981465786611484E-3"/>
    <n v="0"/>
    <n v="0"/>
    <n v="0"/>
    <n v="0"/>
    <n v="0"/>
    <n v="0"/>
    <n v="1.0112489405963503E-2"/>
    <n v="1.0112489405963503E-2"/>
    <n v="0"/>
    <n v="0"/>
    <m/>
    <n v="0"/>
    <n v="0"/>
    <n v="0"/>
    <n v="0"/>
    <n v="0"/>
    <x v="0"/>
    <m/>
    <x v="6"/>
    <x v="3"/>
    <s v="No root cause"/>
    <s v="No root cause"/>
    <s v=""/>
    <s v="LIT_342"/>
    <m/>
  </r>
  <r>
    <s v="Soa-Town-IHS"/>
    <s v="CTR_649"/>
    <s v="Yaounde"/>
    <s v="IHS"/>
    <s v="Grid-Gen"/>
    <s v="CENTRE"/>
    <s v="Yaounde"/>
    <s v="ZTE"/>
    <n v="0"/>
    <n v="0.90274032411331118"/>
    <n v="0"/>
    <n v="0"/>
    <n v="0"/>
    <n v="0"/>
    <n v="0"/>
    <n v="0"/>
    <n v="2.6342410674793808E-2"/>
    <n v="0"/>
    <n v="0"/>
    <n v="0"/>
    <n v="0"/>
    <n v="0"/>
    <n v="0"/>
    <n v="0"/>
    <n v="0"/>
    <n v="0"/>
    <n v="0"/>
    <n v="2.9802415868368529E-2"/>
    <n v="9.8984684661545842E-3"/>
    <n v="9.8984684661545842E-3"/>
    <n v="0"/>
    <n v="0"/>
    <m/>
    <n v="0"/>
    <n v="0"/>
    <n v="0"/>
    <n v="0"/>
    <n v="0"/>
    <x v="0"/>
    <m/>
    <x v="6"/>
    <x v="3"/>
    <s v="No root cause"/>
    <s v="No root cause"/>
    <s v=""/>
    <s v="CTR_649"/>
    <m/>
  </r>
  <r>
    <s v="Telo-MTN-IHS"/>
    <s v="ADM_108"/>
    <s v="ADAMAOUA"/>
    <s v="IHS"/>
    <s v="Grid-Hybrid-Gen"/>
    <s v="ADAMAOUA"/>
    <s v="Telo"/>
    <s v="NOKIA"/>
    <n v="0"/>
    <n v="0.25119299185209965"/>
    <n v="0"/>
    <n v="0"/>
    <n v="2.3189627789662859E-3"/>
    <n v="0.31189951313706238"/>
    <n v="0"/>
    <n v="0"/>
    <n v="0"/>
    <n v="2.4558898721069769E-2"/>
    <n v="0"/>
    <n v="0"/>
    <n v="0"/>
    <n v="0"/>
    <n v="0"/>
    <n v="0"/>
    <n v="0"/>
    <n v="0"/>
    <n v="0"/>
    <n v="0"/>
    <n v="9.4542328680928319E-3"/>
    <n v="9.4542328680928319E-3"/>
    <n v="0"/>
    <n v="0"/>
    <m/>
    <n v="0"/>
    <n v="0"/>
    <n v="0"/>
    <n v="0"/>
    <n v="0"/>
    <x v="0"/>
    <m/>
    <x v="1"/>
    <x v="0"/>
    <s v="Defaut GE &amp; Power Cabinet"/>
    <s v="PASSIVE"/>
    <s v="(05-10-2026 ticket): INC-20260510-00015174...Grid Outage"/>
    <s v="ADM_108"/>
    <m/>
  </r>
  <r>
    <s v="SOA-Vallee"/>
    <s v="CTR_714"/>
    <s v="Yaounde"/>
    <s v="CAMUSAT"/>
    <s v="Good Grid + GE"/>
    <s v="CENTRE"/>
    <s v="Yaounde"/>
    <s v="ZTE"/>
    <n v="4.3665978946046744"/>
    <n v="5.7703434037319541"/>
    <n v="0"/>
    <n v="0"/>
    <n v="0.90329321154115039"/>
    <n v="0"/>
    <n v="0"/>
    <n v="0"/>
    <n v="0"/>
    <n v="0"/>
    <n v="0"/>
    <n v="0"/>
    <n v="0"/>
    <n v="0"/>
    <n v="0"/>
    <n v="0"/>
    <n v="0"/>
    <n v="0"/>
    <n v="0"/>
    <n v="1.3340638581412174E-2"/>
    <n v="9.2742407250464096E-3"/>
    <n v="9.2742407250464096E-3"/>
    <n v="0"/>
    <n v="0"/>
    <m/>
    <n v="0"/>
    <n v="0"/>
    <n v="0"/>
    <n v="0"/>
    <n v="0"/>
    <x v="0"/>
    <m/>
    <x v="6"/>
    <x v="3"/>
    <s v="No root cause"/>
    <s v="No root cause"/>
    <s v=""/>
    <s v="CTR_714"/>
    <m/>
  </r>
  <r>
    <s v="Boussa-IHS"/>
    <s v="NRD_129"/>
    <s v="NORD"/>
    <s v="IHS"/>
    <s v="Solar-Gen"/>
    <s v="NORD"/>
    <s v="Boussa"/>
    <s v="NOKIA"/>
    <n v="0"/>
    <n v="0"/>
    <n v="0"/>
    <n v="0"/>
    <n v="0"/>
    <n v="1.188192218300262"/>
    <n v="0"/>
    <n v="0"/>
    <n v="0.39016743069246196"/>
    <n v="0"/>
    <n v="0"/>
    <n v="0"/>
    <n v="0"/>
    <n v="0"/>
    <n v="0"/>
    <n v="0"/>
    <n v="0"/>
    <n v="4.3537946534910166"/>
    <n v="0"/>
    <n v="0"/>
    <n v="4.8511413023317575E-3"/>
    <n v="4.8511413023317575E-3"/>
    <n v="0"/>
    <n v="0"/>
    <m/>
    <n v="0"/>
    <n v="0"/>
    <n v="0"/>
    <n v="0"/>
    <n v="0"/>
    <x v="0"/>
    <m/>
    <x v="1"/>
    <x v="0"/>
    <s v="Defaut GE &amp; Power Cabinet"/>
    <s v="PASSIVE"/>
    <s v="(05-10-2026 ticket): INC-20260510-00014993...Grid Outage"/>
    <s v="NRD_129"/>
    <m/>
  </r>
  <r>
    <s v="Kumba-Mabanda"/>
    <s v="SUO_027"/>
    <s v="SUD-OUEST"/>
    <s v="IHS"/>
    <s v="Grid-Gen"/>
    <s v="SUD-OUEST"/>
    <s v="Kumba"/>
    <s v="Huawei"/>
    <n v="0"/>
    <n v="0"/>
    <n v="0"/>
    <n v="0"/>
    <n v="0"/>
    <n v="0"/>
    <n v="7.3123821101323226E-3"/>
    <n v="0"/>
    <n v="0"/>
    <n v="0"/>
    <n v="0"/>
    <n v="0"/>
    <n v="0"/>
    <n v="8.9175391586979543E-5"/>
    <n v="0"/>
    <n v="0"/>
    <n v="0.14913692489006458"/>
    <n v="0"/>
    <n v="0"/>
    <n v="0"/>
    <n v="3.299489488718243E-3"/>
    <n v="3.299489488718243E-3"/>
    <n v="0"/>
    <n v="0"/>
    <m/>
    <n v="0"/>
    <n v="0"/>
    <n v="0"/>
    <n v="0"/>
    <n v="0"/>
    <x v="0"/>
    <m/>
    <x v="6"/>
    <x v="3"/>
    <s v="No root cause"/>
    <s v="No root cause"/>
    <s v=""/>
    <s v="SUO_027"/>
    <m/>
  </r>
  <r>
    <s v="Letta-MTN"/>
    <s v="EST_063"/>
    <s v="CENTRE"/>
    <s v="IHS"/>
    <s v="solar + Gen"/>
    <s v="EST"/>
    <s v="Letta"/>
    <s v="NOKIA"/>
    <n v="2.0974076872486383E-2"/>
    <n v="0.44464633753099769"/>
    <n v="3.9307442506841537"/>
    <n v="0.38099294301621162"/>
    <n v="0.18232800563873838"/>
    <n v="0"/>
    <n v="2.5652906547043228"/>
    <n v="0"/>
    <n v="0"/>
    <n v="0"/>
    <n v="0.32554368452742793"/>
    <n v="9.9519737011070711E-3"/>
    <n v="0.4658522456503808"/>
    <n v="0"/>
    <n v="9.9519737011070711E-3"/>
    <n v="0"/>
    <n v="0"/>
    <n v="6.9485465124574819E-2"/>
    <n v="2.1937146330396973E-3"/>
    <n v="0"/>
    <n v="2.7466020608791705E-3"/>
    <n v="2.7466020608791705E-3"/>
    <n v="0"/>
    <n v="0"/>
    <m/>
    <n v="0"/>
    <n v="0"/>
    <n v="0"/>
    <n v="0"/>
    <n v="0"/>
    <x v="0"/>
    <m/>
    <x v="6"/>
    <x v="3"/>
    <s v="No root cause"/>
    <s v="No root cause"/>
    <s v=""/>
    <s v="EST_063"/>
    <m/>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0"/>
    <n v="0"/>
    <n v="0"/>
    <n v="0"/>
    <n v="0"/>
    <n v="0"/>
    <n v="0"/>
    <n v="0"/>
    <n v="17.230076790713209"/>
    <n v="1.8548481450091792E-3"/>
    <n v="1.8548481450091792E-3"/>
    <n v="0"/>
    <n v="0"/>
    <m/>
    <n v="0"/>
    <n v="0"/>
    <n v="0"/>
    <n v="0"/>
    <n v="0"/>
    <x v="0"/>
    <m/>
    <x v="6"/>
    <x v="3"/>
    <s v="No root cause"/>
    <s v="No root cause"/>
    <s v=""/>
    <s v="LIT_122"/>
    <m/>
  </r>
  <r>
    <s v="Abome-II"/>
    <s v="CTR_662"/>
    <s v="Yaounde"/>
    <s v="CAMUSAT"/>
    <s v="Good Grid no GE - 12h"/>
    <s v="CENTRE"/>
    <s v="Yaounde"/>
    <s v="ZTE"/>
    <n v="0"/>
    <n v="0"/>
    <n v="0"/>
    <n v="0"/>
    <n v="0"/>
    <n v="0"/>
    <n v="0"/>
    <n v="6.2003828121210054"/>
    <n v="0"/>
    <n v="0"/>
    <n v="0"/>
    <n v="0"/>
    <n v="3.4735955232526607"/>
    <n v="0"/>
    <n v="0"/>
    <n v="7.774346308709509"/>
    <n v="0"/>
    <n v="0"/>
    <n v="0"/>
    <n v="3.5993684955469361"/>
    <n v="1.2127853255829973E-3"/>
    <n v="1.2127853255829973E-3"/>
    <n v="0"/>
    <n v="0"/>
    <m/>
    <n v="0"/>
    <n v="0"/>
    <n v="0"/>
    <n v="0"/>
    <n v="0"/>
    <x v="0"/>
    <m/>
    <x v="6"/>
    <x v="3"/>
    <s v="No root cause"/>
    <s v="No root cause"/>
    <s v=""/>
    <s v="CTR_662"/>
    <m/>
  </r>
  <r>
    <s v="BAMENDA-MENTEH-IHS"/>
    <s v="NRO_148"/>
    <s v="NORD-OUEST"/>
    <m/>
    <m/>
    <s v="NORD-OUEST"/>
    <s v="Bamenda"/>
    <s v="Huawei"/>
    <n v="0"/>
    <n v="0"/>
    <n v="3.2272574215327894"/>
    <n v="0"/>
    <n v="0"/>
    <n v="0"/>
    <n v="0"/>
    <n v="0.30346385757049138"/>
    <n v="0"/>
    <n v="6.1424009725111507E-2"/>
    <n v="4.4494061632323438"/>
    <n v="0"/>
    <n v="1.5248991961373502E-2"/>
    <n v="5.6983075224079929E-2"/>
    <n v="0"/>
    <n v="0"/>
    <n v="3.2624817012096465"/>
    <n v="0.34974588580413374"/>
    <n v="0.62800877771214481"/>
    <n v="0"/>
    <n v="8.9175391586979543E-5"/>
    <n v="8.9175391586979543E-5"/>
    <n v="0"/>
    <n v="0"/>
    <m/>
    <n v="0"/>
    <n v="0"/>
    <n v="0"/>
    <n v="0"/>
    <n v="0"/>
    <x v="0"/>
    <m/>
    <x v="6"/>
    <x v="3"/>
    <s v="No root cause"/>
    <s v="No root cause"/>
    <s v=""/>
    <s v="NRO_148"/>
    <m/>
  </r>
  <r>
    <s v="Bfsam-Tougang"/>
    <s v="OST_064"/>
    <s v="Bafoussam"/>
    <s v="IHS"/>
    <s v="Grid-Gen"/>
    <s v="OUEST"/>
    <s v="Bafoussam"/>
    <s v="Huawei"/>
    <n v="0"/>
    <n v="1.0097507940176866"/>
    <n v="0.85635128540976446"/>
    <n v="0.83924744530338158"/>
    <n v="0"/>
    <n v="0"/>
    <n v="0"/>
    <n v="0"/>
    <n v="0"/>
    <n v="0"/>
    <n v="0"/>
    <n v="0"/>
    <n v="0"/>
    <n v="0"/>
    <n v="0"/>
    <n v="0"/>
    <n v="0"/>
    <n v="0"/>
    <n v="0"/>
    <n v="0"/>
    <n v="8.9175391586979543E-5"/>
    <n v="8.9175391586979543E-5"/>
    <n v="0"/>
    <n v="0"/>
    <m/>
    <n v="0"/>
    <n v="0"/>
    <n v="0"/>
    <n v="0"/>
    <n v="0"/>
    <x v="0"/>
    <m/>
    <x v="6"/>
    <x v="3"/>
    <s v="No root cause"/>
    <s v="No root cause"/>
    <s v=""/>
    <s v="OST_064"/>
    <m/>
  </r>
  <r>
    <s v="KYE-Ossi-II"/>
    <s v="SUD_073"/>
    <s v="CENTRE"/>
    <s v="CAMUSAT"/>
    <s v="HGB"/>
    <s v="SUD"/>
    <s v="Kye-Ossi"/>
    <s v="ZTE"/>
    <n v="0.57107920772301646"/>
    <n v="0"/>
    <n v="0"/>
    <n v="0"/>
    <n v="0"/>
    <n v="0"/>
    <n v="0"/>
    <n v="0"/>
    <n v="0"/>
    <n v="0"/>
    <n v="0.35595249305858762"/>
    <n v="7.8474344596541901E-3"/>
    <n v="0"/>
    <n v="0"/>
    <n v="7.8474344596541328E-3"/>
    <n v="0"/>
    <n v="5.7896860465928885E-17"/>
    <n v="0"/>
    <n v="0"/>
    <n v="8.616126335133957E-2"/>
    <n v="5.7896860465928885E-17"/>
    <n v="5.7896860465928885E-17"/>
    <n v="0"/>
    <n v="0"/>
    <m/>
    <n v="0"/>
    <n v="0"/>
    <n v="0"/>
    <n v="0"/>
    <n v="0"/>
    <x v="0"/>
    <m/>
    <x v="6"/>
    <x v="3"/>
    <s v="No root cause"/>
    <s v="No root cause"/>
    <s v=""/>
    <s v="SUD_073"/>
    <m/>
  </r>
  <r>
    <s v="Edea-Ville"/>
    <s v="LIT_078"/>
    <s v="LITTORAL"/>
    <s v="IHS"/>
    <s v="Grid-Gen"/>
    <s v="LITTORAL"/>
    <s v="Edea"/>
    <s v="ZTE"/>
    <n v="8.7499250926710666"/>
    <n v="0"/>
    <n v="0"/>
    <n v="0"/>
    <n v="0"/>
    <n v="1.2380933017153068"/>
    <n v="0"/>
    <n v="1.9920355674265837"/>
    <n v="0"/>
    <n v="0"/>
    <n v="0"/>
    <n v="0"/>
    <n v="0"/>
    <n v="0"/>
    <n v="0"/>
    <n v="9.2183812597557893"/>
    <n v="0.1617819954170982"/>
    <n v="2.566111068306923"/>
    <n v="4.4919606600976509"/>
    <n v="1.4074195352606627"/>
    <n v="0"/>
    <n v="0"/>
    <n v="0"/>
    <n v="0"/>
    <m/>
    <n v="0"/>
    <n v="0"/>
    <n v="0"/>
    <n v="0"/>
    <n v="0"/>
    <x v="0"/>
    <m/>
    <x v="6"/>
    <x v="3"/>
    <s v="No root cause"/>
    <s v="No root cause"/>
    <s v=""/>
    <s v="LIT_078"/>
    <m/>
  </r>
  <r>
    <s v="Olembe-Terminus"/>
    <s v="CTR_383"/>
    <s v="Yaounde"/>
    <s v="IHS"/>
    <s v="Grid-Gen"/>
    <s v="CENTRE"/>
    <s v="Yaounde"/>
    <s v="ZTE"/>
    <n v="11.809871644508361"/>
    <n v="0"/>
    <n v="0"/>
    <n v="3.5492697605533707"/>
    <n v="0"/>
    <n v="5.8628896251209239"/>
    <n v="0"/>
    <n v="0"/>
    <n v="1.4969159582573557"/>
    <n v="5.7473896579374664"/>
    <n v="0"/>
    <n v="0.97235063478610817"/>
    <n v="0"/>
    <n v="0"/>
    <n v="0.97235063478610817"/>
    <n v="0"/>
    <n v="0"/>
    <n v="0"/>
    <n v="0"/>
    <n v="0"/>
    <n v="0"/>
    <n v="0"/>
    <n v="0"/>
    <n v="0"/>
    <m/>
    <n v="0"/>
    <n v="0"/>
    <n v="0"/>
    <n v="0"/>
    <n v="0"/>
    <x v="0"/>
    <m/>
    <x v="6"/>
    <x v="3"/>
    <s v="No root cause"/>
    <s v="No root cause"/>
    <s v=""/>
    <s v="CTR_383"/>
    <m/>
  </r>
  <r>
    <s v="Kotto-Bloc-II"/>
    <s v="LIT_611"/>
    <s v="Douala"/>
    <s v="CAMUSAT"/>
    <s v="Good Grid no GE - 8h"/>
    <s v="LITTORAL"/>
    <s v="Douala"/>
    <s v="ZTE"/>
    <n v="0"/>
    <n v="0"/>
    <n v="0"/>
    <n v="0"/>
    <n v="0"/>
    <n v="0"/>
    <n v="0"/>
    <n v="0"/>
    <n v="0"/>
    <n v="0"/>
    <n v="0"/>
    <n v="0"/>
    <n v="0"/>
    <n v="0"/>
    <n v="0"/>
    <n v="0"/>
    <n v="0"/>
    <n v="0"/>
    <n v="9.1066444940973046"/>
    <n v="34.885181332808273"/>
    <n v="0"/>
    <n v="0"/>
    <n v="0"/>
    <n v="0"/>
    <m/>
    <n v="0"/>
    <n v="0"/>
    <n v="0"/>
    <n v="0"/>
    <n v="0"/>
    <x v="0"/>
    <m/>
    <x v="6"/>
    <x v="3"/>
    <s v="No root cause"/>
    <s v="No root cause"/>
    <s v=""/>
    <s v="LIT_611"/>
    <m/>
  </r>
  <r>
    <s v="Nyom-Sud"/>
    <s v="CTR_707"/>
    <s v="Yaounde"/>
    <s v="CAMUSAT"/>
    <s v="Good Grid + GE"/>
    <s v="CENTRE"/>
    <s v="Yaounde"/>
    <s v="ZTE"/>
    <n v="10.039900637211677"/>
    <n v="0"/>
    <n v="0"/>
    <n v="2.7124122157445223"/>
    <n v="0"/>
    <n v="19.176864764448556"/>
    <n v="0"/>
    <n v="0"/>
    <n v="1.3205091986199933"/>
    <n v="4.6422033598433936"/>
    <n v="0"/>
    <n v="0.9698893939783072"/>
    <n v="1.0366460921203193"/>
    <n v="7.1831491326444672"/>
    <n v="0.9698893939783072"/>
    <n v="5.029563425818913"/>
    <n v="0"/>
    <n v="0"/>
    <n v="0"/>
    <n v="0"/>
    <n v="0"/>
    <n v="0"/>
    <n v="0"/>
    <n v="0"/>
    <m/>
    <n v="0"/>
    <n v="0"/>
    <n v="0"/>
    <n v="0"/>
    <n v="0"/>
    <x v="0"/>
    <m/>
    <x v="6"/>
    <x v="3"/>
    <s v="No root cause"/>
    <s v="No root cause"/>
    <s v=""/>
    <s v="CTR_707"/>
    <m/>
  </r>
  <r>
    <s v="Malangue"/>
    <s v="LIT_449"/>
    <s v="Douala"/>
    <s v="IHS"/>
    <s v="Grid-Gen"/>
    <s v="LITTORAL"/>
    <s v="Douala"/>
    <s v="ZTE"/>
    <n v="0"/>
    <n v="4.1116276149791844"/>
    <n v="0"/>
    <n v="0"/>
    <n v="9.2054686630539919"/>
    <n v="0"/>
    <n v="0"/>
    <n v="0"/>
    <n v="0"/>
    <n v="0"/>
    <n v="0"/>
    <n v="0"/>
    <n v="0"/>
    <n v="1.9975287715482551E-3"/>
    <n v="0"/>
    <n v="0"/>
    <n v="0"/>
    <n v="0"/>
    <n v="0"/>
    <n v="0"/>
    <n v="0"/>
    <n v="0"/>
    <n v="0"/>
    <n v="0"/>
    <m/>
    <n v="0"/>
    <n v="0"/>
    <n v="0"/>
    <n v="0"/>
    <n v="0"/>
    <x v="0"/>
    <m/>
    <x v="6"/>
    <x v="3"/>
    <s v="No root cause"/>
    <s v="No root cause"/>
    <s v=""/>
    <s v="LIT_449"/>
    <m/>
  </r>
  <r>
    <s v="Stamatiades"/>
    <s v="LIT_014"/>
    <s v="Douala"/>
    <s v="IHS"/>
    <s v="GridOnly"/>
    <s v="LITTORAL"/>
    <s v="Douala"/>
    <s v="ZTE"/>
    <n v="0"/>
    <n v="0"/>
    <n v="0"/>
    <n v="0"/>
    <n v="0"/>
    <n v="0"/>
    <n v="0"/>
    <n v="0"/>
    <n v="0"/>
    <n v="0"/>
    <n v="0"/>
    <n v="0"/>
    <n v="0"/>
    <n v="0"/>
    <n v="0"/>
    <n v="0"/>
    <n v="0"/>
    <n v="0"/>
    <n v="0"/>
    <n v="0"/>
    <n v="0"/>
    <n v="0"/>
    <n v="0"/>
    <n v="0"/>
    <m/>
    <n v="0"/>
    <n v="0"/>
    <n v="0"/>
    <n v="0"/>
    <n v="0"/>
    <x v="0"/>
    <m/>
    <x v="6"/>
    <x v="3"/>
    <s v="No root cause"/>
    <s v="No root cause"/>
    <s v=""/>
    <s v="LIT_014"/>
    <m/>
  </r>
  <r>
    <s v="J-Vespa"/>
    <s v="CTR_088"/>
    <s v="Yaounde"/>
    <s v="IHS"/>
    <s v="Grid-Gen"/>
    <s v="CENTRE"/>
    <s v="Yaounde"/>
    <s v="ZTE"/>
    <n v="0"/>
    <n v="0"/>
    <n v="0"/>
    <n v="0.35680857681782263"/>
    <n v="1.4587667257364454"/>
    <n v="0"/>
    <n v="0"/>
    <n v="0"/>
    <n v="0"/>
    <n v="0"/>
    <n v="0"/>
    <n v="0"/>
    <n v="5.6249518452885425"/>
    <n v="0"/>
    <n v="0"/>
    <n v="0"/>
    <n v="0"/>
    <n v="0"/>
    <n v="0"/>
    <n v="0"/>
    <n v="0"/>
    <n v="0"/>
    <n v="0"/>
    <n v="0"/>
    <m/>
    <n v="0"/>
    <n v="0"/>
    <n v="0"/>
    <n v="0"/>
    <n v="0"/>
    <x v="0"/>
    <m/>
    <x v="6"/>
    <x v="3"/>
    <s v="No root cause"/>
    <s v="No root cause"/>
    <s v=""/>
    <s v="CTR_088"/>
    <m/>
  </r>
  <r>
    <s v="CTR_951_Z_Odza-Entree-Plaque-LB"/>
    <s v="CTR_951"/>
    <s v="Yaounde"/>
    <s v="ESCO"/>
    <s v="Good Grid + Solar + GE"/>
    <s v="CENTRE"/>
    <s v="Yaoundé"/>
    <s v="ZTE"/>
    <n v="0"/>
    <n v="0"/>
    <n v="0"/>
    <n v="0"/>
    <n v="0"/>
    <n v="0"/>
    <n v="0"/>
    <n v="0"/>
    <n v="0"/>
    <n v="0"/>
    <n v="0"/>
    <n v="0"/>
    <n v="0"/>
    <n v="0"/>
    <n v="0"/>
    <n v="0"/>
    <n v="8.0768649071291794"/>
    <n v="0"/>
    <n v="0"/>
    <n v="0"/>
    <n v="0"/>
    <n v="0"/>
    <n v="0"/>
    <n v="0"/>
    <m/>
    <n v="0"/>
    <n v="0"/>
    <n v="0"/>
    <n v="0"/>
    <n v="0"/>
    <x v="0"/>
    <m/>
    <x v="6"/>
    <x v="3"/>
    <s v="No root cause"/>
    <s v="No root cause"/>
    <s v=""/>
    <s v="CTR_951"/>
    <m/>
  </r>
  <r>
    <s v="Minkan-Nord-IHS"/>
    <s v="CTR_646"/>
    <s v="Yaounde"/>
    <s v="CAMUSAT"/>
    <s v="Good Grid + GE"/>
    <s v="CENTRE"/>
    <s v="Yaounde"/>
    <s v="ZTE"/>
    <n v="0"/>
    <n v="0"/>
    <n v="0"/>
    <n v="0"/>
    <n v="0"/>
    <n v="0"/>
    <n v="0"/>
    <n v="0"/>
    <n v="0"/>
    <n v="0"/>
    <n v="0"/>
    <n v="0"/>
    <n v="0"/>
    <n v="0"/>
    <n v="0"/>
    <n v="0"/>
    <n v="1.4514186734696788"/>
    <n v="0"/>
    <n v="0"/>
    <n v="0"/>
    <n v="0"/>
    <n v="0"/>
    <n v="0"/>
    <n v="0"/>
    <m/>
    <n v="0"/>
    <n v="0"/>
    <n v="0"/>
    <n v="0"/>
    <n v="0"/>
    <x v="0"/>
    <m/>
    <x v="6"/>
    <x v="3"/>
    <s v="No root cause"/>
    <s v="No root cause"/>
    <s v=""/>
    <s v="CTR_646"/>
    <m/>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89086216195392554"/>
    <n v="7.4907328933062805E-3"/>
    <n v="0"/>
    <n v="0.89086216195392554"/>
    <n v="16.849030342462036"/>
    <n v="10.473649741890748"/>
    <n v="0"/>
    <n v="1.3861957920629622"/>
    <n v="0"/>
    <n v="0"/>
    <n v="0"/>
    <n v="0"/>
    <n v="0"/>
    <m/>
    <n v="0"/>
    <n v="0"/>
    <n v="0"/>
    <n v="0"/>
    <n v="0"/>
    <x v="0"/>
    <m/>
    <x v="6"/>
    <x v="3"/>
    <s v="No root cause"/>
    <s v="No root cause"/>
    <s v=""/>
    <s v="SUO_241"/>
    <m/>
  </r>
  <r>
    <s v="C-D-Palmiers-II"/>
    <s v="LIT_371"/>
    <s v="Douala"/>
    <s v="CAMUSAT"/>
    <s v="Grid-Gen"/>
    <s v="LITTORAL"/>
    <s v="Douala"/>
    <s v="ZTE"/>
    <n v="0"/>
    <n v="31.170865757505716"/>
    <n v="53.219071120585099"/>
    <n v="22.29885955375207"/>
    <n v="49.418023559425087"/>
    <n v="20.376006255118671"/>
    <n v="0"/>
    <n v="0"/>
    <n v="12.850976506208037"/>
    <n v="0"/>
    <n v="0"/>
    <n v="0"/>
    <n v="0"/>
    <n v="0"/>
    <n v="0"/>
    <n v="0"/>
    <n v="0"/>
    <n v="0"/>
    <n v="0"/>
    <n v="0"/>
    <n v="0"/>
    <n v="0"/>
    <n v="0"/>
    <n v="0"/>
    <m/>
    <n v="0"/>
    <n v="0"/>
    <n v="0"/>
    <n v="0"/>
    <n v="0"/>
    <x v="0"/>
    <m/>
    <x v="6"/>
    <x v="3"/>
    <s v="No root cause"/>
    <s v="No root cause"/>
    <s v=""/>
    <s v="LIT_371"/>
    <m/>
  </r>
  <r>
    <s v="Nsimalen-highway-I"/>
    <s v="CTR_724"/>
    <s v="Yaounde"/>
    <m/>
    <m/>
    <s v="CENTRE"/>
    <s v="Yaounde"/>
    <s v="ZTE"/>
    <n v="0"/>
    <n v="0"/>
    <n v="0"/>
    <n v="0"/>
    <n v="2.3434222804359179"/>
    <n v="0"/>
    <n v="0"/>
    <n v="0.20583463886106595"/>
    <n v="0"/>
    <n v="0"/>
    <n v="1.3911361087568404E-2"/>
    <n v="0"/>
    <n v="0"/>
    <n v="0"/>
    <n v="0"/>
    <n v="0"/>
    <n v="1.2089686188229989"/>
    <n v="0"/>
    <n v="1.3101826882742205"/>
    <n v="0"/>
    <n v="0"/>
    <n v="0"/>
    <n v="0"/>
    <n v="0"/>
    <m/>
    <n v="0"/>
    <n v="0"/>
    <n v="0"/>
    <n v="0"/>
    <n v="0"/>
    <x v="0"/>
    <m/>
    <x v="6"/>
    <x v="3"/>
    <s v="No root cause"/>
    <s v="No root cause"/>
    <s v=""/>
    <s v="CTR_724"/>
    <m/>
  </r>
  <r>
    <s v="Bonamikengue"/>
    <s v="LIT_336"/>
    <s v="Douala"/>
    <s v="IHS"/>
    <s v="Grid-Gen"/>
    <s v="LITTORAL"/>
    <s v="Douala"/>
    <s v="ZTE"/>
    <n v="0"/>
    <n v="0"/>
    <n v="0"/>
    <n v="0"/>
    <n v="3.7935211581101344E-2"/>
    <n v="0"/>
    <n v="0"/>
    <n v="0"/>
    <n v="0"/>
    <n v="0"/>
    <n v="0"/>
    <n v="13.868556899607057"/>
    <n v="12.535402630460029"/>
    <n v="13.868556899607057"/>
    <n v="13.868556899607057"/>
    <n v="13.868556899607057"/>
    <n v="13.868556899607057"/>
    <n v="27.095532526902431"/>
    <n v="0"/>
    <n v="0"/>
    <n v="0"/>
    <n v="0"/>
    <n v="0"/>
    <n v="0"/>
    <m/>
    <n v="0"/>
    <n v="0"/>
    <n v="0"/>
    <n v="0"/>
    <n v="0"/>
    <x v="0"/>
    <m/>
    <x v="6"/>
    <x v="3"/>
    <s v="No root cause"/>
    <s v="No root cause"/>
    <s v=""/>
    <s v="LIT_336"/>
    <m/>
  </r>
  <r>
    <s v="CTR_936_Z_Nsimalen-TOUTOULI"/>
    <s v="CTR_936"/>
    <s v="Yaounde"/>
    <s v="ESCO"/>
    <s v="Good Grid + GE"/>
    <s v="CENTRE"/>
    <s v="Yaoundé"/>
    <s v="ZTE"/>
    <n v="0"/>
    <n v="0"/>
    <n v="0"/>
    <n v="0"/>
    <n v="0"/>
    <n v="0"/>
    <n v="0"/>
    <n v="0"/>
    <n v="0"/>
    <n v="0"/>
    <n v="0"/>
    <n v="21.382832096292301"/>
    <n v="0"/>
    <n v="12.949872015477991"/>
    <n v="21.382832096292301"/>
    <n v="0"/>
    <n v="1.2388780451612715"/>
    <n v="0"/>
    <n v="0"/>
    <n v="0"/>
    <n v="0"/>
    <n v="0"/>
    <n v="0"/>
    <n v="0"/>
    <m/>
    <n v="0"/>
    <n v="0"/>
    <n v="0"/>
    <n v="0"/>
    <n v="0"/>
    <x v="0"/>
    <m/>
    <x v="6"/>
    <x v="3"/>
    <s v="No root cause"/>
    <s v="No root cause"/>
    <s v=""/>
    <s v="CTR_936"/>
    <m/>
  </r>
  <r>
    <s v="Bepanda-TSF"/>
    <s v="LIT_366"/>
    <s v="Douala"/>
    <s v="IHS"/>
    <s v="GridOnly"/>
    <s v="LITTORAL"/>
    <s v="Douala"/>
    <s v="ZTE"/>
    <n v="0"/>
    <n v="0"/>
    <n v="0"/>
    <n v="1.3481714050902742"/>
    <n v="0"/>
    <n v="0.39581389309796733"/>
    <n v="0"/>
    <n v="0"/>
    <n v="0"/>
    <n v="0"/>
    <n v="0"/>
    <n v="0.48110123761175499"/>
    <n v="0"/>
    <n v="0"/>
    <n v="0.48110123761175499"/>
    <n v="0"/>
    <n v="0"/>
    <n v="0"/>
    <n v="0"/>
    <n v="0"/>
    <n v="0"/>
    <n v="0"/>
    <n v="0"/>
    <n v="0"/>
    <m/>
    <n v="0"/>
    <n v="0"/>
    <n v="0"/>
    <n v="0"/>
    <n v="0"/>
    <x v="0"/>
    <m/>
    <x v="6"/>
    <x v="3"/>
    <s v="No root cause"/>
    <s v="No root cause"/>
    <s v=""/>
    <s v="LIT_366"/>
    <m/>
  </r>
  <r>
    <s v="Garoua-Camp-Chinois-II"/>
    <s v="NRD_163"/>
    <s v="Garoua"/>
    <s v="CAMUSAT"/>
    <s v="Medium Grid + GE"/>
    <s v="NORD"/>
    <s v="Garoua"/>
    <s v="Huawei"/>
    <n v="0"/>
    <n v="0"/>
    <n v="2.9168378834185131"/>
    <n v="0"/>
    <n v="0"/>
    <n v="0"/>
    <n v="0"/>
    <n v="0"/>
    <n v="1.9651581044022677"/>
    <n v="0"/>
    <n v="0"/>
    <n v="0"/>
    <n v="0"/>
    <n v="0"/>
    <n v="0"/>
    <n v="0"/>
    <n v="0"/>
    <n v="0"/>
    <n v="0"/>
    <n v="0.58864675986565196"/>
    <n v="0"/>
    <n v="0"/>
    <n v="0"/>
    <n v="0"/>
    <m/>
    <n v="0"/>
    <n v="0"/>
    <n v="0"/>
    <n v="0"/>
    <n v="0"/>
    <x v="0"/>
    <m/>
    <x v="6"/>
    <x v="3"/>
    <s v="No root cause"/>
    <s v="No root cause"/>
    <s v=""/>
    <s v="NRD_163"/>
    <m/>
  </r>
  <r>
    <s v="Domayo-II"/>
    <s v="EXN_247"/>
    <s v="Maroua"/>
    <s v="CAMUSAT"/>
    <s v="Medium Grid + GE"/>
    <s v="EXTREME-NORD"/>
    <s v="Maroua"/>
    <s v="Huawei"/>
    <n v="0"/>
    <n v="0"/>
    <n v="0"/>
    <n v="0"/>
    <n v="0"/>
    <n v="0"/>
    <n v="4.9046465372838757E-3"/>
    <n v="0"/>
    <n v="0"/>
    <n v="0"/>
    <n v="1.4078119069836461"/>
    <n v="0"/>
    <n v="0"/>
    <n v="0"/>
    <n v="0"/>
    <n v="0"/>
    <n v="0"/>
    <n v="0.94877266125051007"/>
    <n v="0.28152671124009443"/>
    <n v="0"/>
    <n v="0"/>
    <n v="0"/>
    <n v="0"/>
    <n v="0"/>
    <m/>
    <n v="0"/>
    <n v="0"/>
    <n v="0"/>
    <n v="0"/>
    <n v="0"/>
    <x v="0"/>
    <m/>
    <x v="6"/>
    <x v="3"/>
    <s v="No root cause"/>
    <s v="No root cause"/>
    <s v=""/>
    <s v="EXN_247"/>
    <m/>
  </r>
  <r>
    <s v="Edea-Peage-IHS"/>
    <s v="LIT_749"/>
    <s v="LITTORAL"/>
    <m/>
    <m/>
    <s v="LITTORAL"/>
    <s v="Edea"/>
    <s v="ZTE"/>
    <n v="0"/>
    <n v="0"/>
    <n v="0"/>
    <n v="0"/>
    <n v="0"/>
    <n v="1.9424005444692714"/>
    <n v="0"/>
    <n v="0"/>
    <n v="0"/>
    <n v="0"/>
    <n v="0"/>
    <n v="0"/>
    <n v="0"/>
    <n v="0"/>
    <n v="0"/>
    <n v="0"/>
    <n v="0"/>
    <n v="0"/>
    <n v="0"/>
    <n v="0"/>
    <n v="0"/>
    <n v="0"/>
    <n v="0"/>
    <n v="0"/>
    <m/>
    <n v="0"/>
    <n v="0"/>
    <n v="0"/>
    <n v="0"/>
    <n v="0"/>
    <x v="0"/>
    <m/>
    <x v="6"/>
    <x v="3"/>
    <s v="No root cause"/>
    <s v="No root cause"/>
    <s v=""/>
    <s v="LIT_749"/>
    <m/>
  </r>
  <r>
    <s v="Kribi-Hotel-Paradis-IHS"/>
    <s v="SUD_080"/>
    <s v="LITTORAL"/>
    <s v="IHS"/>
    <s v="Grid-Gen"/>
    <s v="SUD"/>
    <s v="Kribi"/>
    <s v="ZTE"/>
    <n v="0"/>
    <n v="8.0382697976503312E-2"/>
    <n v="0"/>
    <n v="0"/>
    <n v="0"/>
    <n v="0"/>
    <n v="0"/>
    <n v="0"/>
    <n v="0"/>
    <n v="0"/>
    <n v="0"/>
    <n v="1.1093418713420391E-2"/>
    <n v="0.142805472087389"/>
    <n v="0"/>
    <n v="1.1093418713420391E-2"/>
    <n v="0.1511879588965655"/>
    <n v="0"/>
    <n v="0"/>
    <n v="0"/>
    <n v="0"/>
    <n v="0"/>
    <n v="0"/>
    <n v="0"/>
    <n v="0"/>
    <m/>
    <n v="0"/>
    <n v="0"/>
    <n v="0"/>
    <n v="0"/>
    <n v="0"/>
    <x v="0"/>
    <m/>
    <x v="6"/>
    <x v="3"/>
    <s v="No root cause"/>
    <s v="No root cause"/>
    <s v=""/>
    <s v="SUD_080"/>
    <m/>
  </r>
  <r>
    <s v="Buea-Dirty-South-HIS"/>
    <s v="SUO_260"/>
    <s v="SUD-OUEST"/>
    <m/>
    <m/>
    <s v="SUD-OUEST"/>
    <s v="Buea"/>
    <s v="Huawei"/>
    <n v="0"/>
    <n v="0.62319330656644789"/>
    <n v="0"/>
    <n v="0"/>
    <n v="0"/>
    <n v="0"/>
    <n v="0"/>
    <n v="0"/>
    <n v="0"/>
    <n v="0"/>
    <n v="0"/>
    <n v="0"/>
    <n v="0"/>
    <n v="0"/>
    <n v="0"/>
    <n v="0"/>
    <n v="10.332574272400141"/>
    <n v="0"/>
    <n v="0"/>
    <n v="0"/>
    <n v="0"/>
    <n v="0"/>
    <n v="0"/>
    <n v="0"/>
    <m/>
    <n v="0"/>
    <n v="0"/>
    <n v="0"/>
    <n v="0"/>
    <n v="0"/>
    <x v="0"/>
    <m/>
    <x v="6"/>
    <x v="3"/>
    <s v="No root cause"/>
    <s v="No root cause"/>
    <s v=""/>
    <s v="SUO_260"/>
    <m/>
  </r>
  <r>
    <s v="Pitoa-Ville-IHS"/>
    <s v="NRD_096"/>
    <s v="NORD"/>
    <s v="IHS"/>
    <s v="Grid-Gen"/>
    <s v="NORD"/>
    <s v="Garoua"/>
    <s v="Huawei"/>
    <n v="0"/>
    <n v="0"/>
    <n v="5.649920954932897"/>
    <n v="0"/>
    <n v="0"/>
    <n v="0"/>
    <n v="0.30289313506433468"/>
    <n v="0"/>
    <n v="0"/>
    <n v="0"/>
    <n v="0"/>
    <n v="0"/>
    <n v="0"/>
    <n v="0"/>
    <n v="0"/>
    <n v="0"/>
    <n v="3.4387992854554219"/>
    <n v="5.8998439073945648E-2"/>
    <n v="0"/>
    <n v="1.4606037388031377"/>
    <n v="0"/>
    <n v="0"/>
    <n v="0"/>
    <n v="0"/>
    <m/>
    <n v="0"/>
    <n v="0"/>
    <n v="0"/>
    <n v="0"/>
    <n v="0"/>
    <x v="0"/>
    <m/>
    <x v="6"/>
    <x v="3"/>
    <s v="No root cause"/>
    <s v="No root cause"/>
    <s v=""/>
    <s v="NRD_096"/>
    <m/>
  </r>
  <r>
    <s v="Logbaba-CAMTEL"/>
    <s v="LIT_253"/>
    <s v="Douala"/>
    <s v="CAMUSAT"/>
    <s v="Good Grid + GE"/>
    <s v="LITTORAL"/>
    <s v="Douala"/>
    <s v="ZTE"/>
    <n v="0"/>
    <n v="0"/>
    <n v="0"/>
    <n v="0"/>
    <n v="0"/>
    <n v="0"/>
    <n v="0"/>
    <n v="0"/>
    <n v="0"/>
    <n v="0"/>
    <n v="0"/>
    <n v="0"/>
    <n v="0"/>
    <n v="2.0331989281831093E-3"/>
    <n v="0"/>
    <n v="0"/>
    <n v="0"/>
    <n v="0"/>
    <n v="0"/>
    <n v="0"/>
    <n v="0"/>
    <n v="0"/>
    <n v="0"/>
    <n v="0"/>
    <m/>
    <n v="0"/>
    <n v="0"/>
    <n v="0"/>
    <n v="0"/>
    <n v="0"/>
    <x v="0"/>
    <m/>
    <x v="6"/>
    <x v="3"/>
    <s v="No root cause"/>
    <s v="No root cause"/>
    <s v=""/>
    <s v="LIT_253"/>
    <m/>
  </r>
  <r>
    <s v="Maroua-Loperey-II-IHS"/>
    <s v="EXN_146"/>
    <s v="Maroua"/>
    <s v="IHS"/>
    <s v="Grid-Gen"/>
    <s v="EXTREME-NORD"/>
    <s v="Maroua"/>
    <s v="Huawei"/>
    <n v="0"/>
    <n v="0"/>
    <n v="0"/>
    <n v="0"/>
    <n v="0.23524468300645202"/>
    <n v="0"/>
    <n v="4.8154711456968955E-3"/>
    <n v="0"/>
    <n v="0"/>
    <n v="8.9175391586979543E-5"/>
    <n v="0"/>
    <n v="0"/>
    <n v="0"/>
    <n v="0"/>
    <n v="0"/>
    <n v="0"/>
    <n v="0"/>
    <n v="0"/>
    <n v="0"/>
    <n v="0.2174096046890561"/>
    <n v="0"/>
    <n v="0"/>
    <n v="0"/>
    <n v="0"/>
    <m/>
    <n v="0"/>
    <n v="0"/>
    <n v="0"/>
    <n v="0"/>
    <n v="0"/>
    <x v="0"/>
    <m/>
    <x v="6"/>
    <x v="3"/>
    <s v="No root cause"/>
    <s v="No root cause"/>
    <s v=""/>
    <s v="EXN_146"/>
    <m/>
  </r>
  <r>
    <s v="Makepe-Ecole-Sira"/>
    <s v="LIT_167"/>
    <s v="Douala"/>
    <s v="IHS"/>
    <s v="Grid-Gen"/>
    <s v="LITTORAL"/>
    <s v="Douala"/>
    <s v="ZTE"/>
    <n v="0"/>
    <n v="0"/>
    <n v="18.783191080748672"/>
    <n v="0"/>
    <n v="0"/>
    <n v="11.336368150259819"/>
    <n v="4.393314841924135"/>
    <n v="0"/>
    <n v="0"/>
    <n v="0"/>
    <n v="5.9700249405735182"/>
    <n v="3.0645836721998214"/>
    <n v="0"/>
    <n v="0"/>
    <n v="3.0645836721998214"/>
    <n v="0"/>
    <n v="0"/>
    <n v="0"/>
    <n v="0.59526357392140627"/>
    <n v="0"/>
    <n v="0"/>
    <n v="0"/>
    <n v="0"/>
    <n v="0"/>
    <m/>
    <n v="0"/>
    <n v="0"/>
    <n v="0"/>
    <n v="0"/>
    <n v="0"/>
    <x v="0"/>
    <m/>
    <x v="6"/>
    <x v="3"/>
    <s v="No root cause"/>
    <s v="No root cause"/>
    <s v=""/>
    <s v="LIT_167"/>
    <m/>
  </r>
  <r>
    <s v="Bamenda-Sisia-Quater-IHS"/>
    <s v="NRO_118"/>
    <s v="NORD-OUEST"/>
    <s v="IHS"/>
    <s v="Grid-Gen"/>
    <s v="NORD-OUEST"/>
    <s v="Bamenda"/>
    <s v="Huawei"/>
    <n v="0"/>
    <n v="0"/>
    <n v="0"/>
    <n v="0"/>
    <n v="0"/>
    <n v="0"/>
    <n v="0"/>
    <n v="0"/>
    <n v="0"/>
    <n v="0.19570431437678526"/>
    <n v="0"/>
    <n v="0"/>
    <n v="0"/>
    <n v="2.6744770041634212"/>
    <n v="0"/>
    <n v="0"/>
    <n v="0"/>
    <n v="0.25999977171099753"/>
    <n v="0"/>
    <n v="0"/>
    <n v="0"/>
    <n v="0"/>
    <n v="0"/>
    <n v="0"/>
    <m/>
    <n v="0"/>
    <n v="0"/>
    <n v="0"/>
    <n v="0"/>
    <n v="0"/>
    <x v="0"/>
    <m/>
    <x v="6"/>
    <x v="3"/>
    <s v="No root cause"/>
    <s v="No root cause"/>
    <s v=""/>
    <s v="NRO_118"/>
    <m/>
  </r>
  <r>
    <s v="Maroua-Harde"/>
    <s v="EXN_091"/>
    <s v="Maroua"/>
    <s v="IHS"/>
    <s v="Solar-Grid-Gen"/>
    <s v="EXTREME-NORD"/>
    <s v="Maroua"/>
    <s v="Huawei"/>
    <n v="0"/>
    <n v="0"/>
    <n v="0"/>
    <n v="0"/>
    <n v="0"/>
    <n v="0"/>
    <n v="4.9046465372838757E-3"/>
    <n v="0"/>
    <n v="0"/>
    <n v="0"/>
    <n v="0.69146598636543932"/>
    <n v="2.675261747609386E-4"/>
    <n v="0"/>
    <n v="0"/>
    <n v="2.675261747609386E-4"/>
    <n v="0"/>
    <n v="0"/>
    <n v="0.32381368193064014"/>
    <n v="0.13028524710857711"/>
    <n v="0"/>
    <n v="0"/>
    <n v="0"/>
    <n v="0"/>
    <n v="0"/>
    <m/>
    <n v="0"/>
    <n v="0"/>
    <n v="0"/>
    <n v="0"/>
    <n v="0"/>
    <x v="0"/>
    <m/>
    <x v="6"/>
    <x v="3"/>
    <s v="No root cause"/>
    <s v="No root cause"/>
    <s v="(05-10-2026 ticket): INC-20260510-00014226...Others"/>
    <s v="EXN_091"/>
    <m/>
  </r>
  <r>
    <s v="Dschang-Vallee"/>
    <s v="OST_096"/>
    <s v="OUEST"/>
    <s v="IHS"/>
    <s v="Grid-Gen"/>
    <s v="OUEST"/>
    <s v="Dschang"/>
    <s v="Huawei"/>
    <n v="0"/>
    <n v="0"/>
    <n v="0"/>
    <n v="0"/>
    <n v="0"/>
    <n v="0"/>
    <n v="0"/>
    <n v="0"/>
    <n v="0"/>
    <n v="0"/>
    <n v="0"/>
    <n v="0"/>
    <n v="0"/>
    <n v="0"/>
    <n v="0"/>
    <n v="0"/>
    <n v="3.4963174130290242"/>
    <n v="0"/>
    <n v="0"/>
    <n v="0.47209452306146976"/>
    <n v="0"/>
    <n v="0"/>
    <n v="0"/>
    <n v="0"/>
    <m/>
    <n v="0"/>
    <n v="0"/>
    <n v="0"/>
    <n v="0"/>
    <n v="0"/>
    <x v="0"/>
    <m/>
    <x v="6"/>
    <x v="3"/>
    <s v="No root cause"/>
    <s v="No root cause"/>
    <s v=""/>
    <s v="OST_096"/>
    <m/>
  </r>
  <r>
    <s v="Laquintinie-Camtel"/>
    <s v="LIT_644"/>
    <s v="Douala"/>
    <s v="CAMUSAT"/>
    <s v="Good Grid no GE - 8h"/>
    <s v="LITTORAL"/>
    <s v="Douala"/>
    <s v="ZTE"/>
    <n v="0"/>
    <n v="0"/>
    <n v="0"/>
    <n v="0"/>
    <n v="0"/>
    <n v="0"/>
    <n v="12.766242049122086"/>
    <n v="24.490790678960032"/>
    <n v="18.844490244925563"/>
    <n v="0.33931236498845746"/>
    <n v="0"/>
    <n v="0"/>
    <n v="0"/>
    <n v="0"/>
    <n v="0"/>
    <n v="0"/>
    <n v="0"/>
    <n v="0"/>
    <n v="0"/>
    <n v="0"/>
    <n v="0"/>
    <n v="0"/>
    <n v="0"/>
    <n v="0"/>
    <m/>
    <n v="0"/>
    <n v="0"/>
    <n v="0"/>
    <n v="0"/>
    <n v="0"/>
    <x v="0"/>
    <m/>
    <x v="6"/>
    <x v="3"/>
    <s v="No root cause"/>
    <s v="No root cause"/>
    <s v=""/>
    <s v="LIT_644"/>
    <m/>
  </r>
  <r>
    <s v="Molyko-Buea-SC2"/>
    <s v="SUO_213"/>
    <s v="SUD-OUEST"/>
    <s v="IHS"/>
    <s v="Grid-Gen"/>
    <s v="SUD-OUEST"/>
    <s v="Buea"/>
    <s v="Huawei"/>
    <n v="0"/>
    <n v="1.4268062653916727E-3"/>
    <n v="3.4451842434930504"/>
    <n v="0"/>
    <n v="1.2744411913261593"/>
    <n v="0"/>
    <n v="0"/>
    <n v="8.5049246218249994"/>
    <n v="4.2625837178576218E-3"/>
    <n v="0"/>
    <n v="0"/>
    <n v="0"/>
    <n v="0"/>
    <n v="0"/>
    <n v="0"/>
    <n v="0"/>
    <n v="1.7426655023927542"/>
    <n v="0"/>
    <n v="0"/>
    <n v="0"/>
    <n v="0"/>
    <n v="0"/>
    <n v="0"/>
    <n v="0"/>
    <m/>
    <n v="0"/>
    <n v="0"/>
    <n v="0"/>
    <n v="0"/>
    <n v="0"/>
    <x v="0"/>
    <m/>
    <x v="6"/>
    <x v="3"/>
    <s v="No root cause"/>
    <s v="No root cause"/>
    <s v=""/>
    <s v="SUO_213"/>
    <m/>
  </r>
  <r>
    <s v="Ngd-Q-Haoussa"/>
    <s v="ADM_048"/>
    <s v="Ngaoundere"/>
    <s v="IHS"/>
    <s v="Grid-Gen"/>
    <s v="ADAMAOUA"/>
    <s v="Ngaoundere"/>
    <s v="Huawei"/>
    <n v="1.4620305450685294"/>
    <n v="0.82210793504036428"/>
    <n v="0"/>
    <n v="0"/>
    <n v="0"/>
    <n v="0"/>
    <n v="0"/>
    <n v="0"/>
    <n v="0"/>
    <n v="0"/>
    <n v="0"/>
    <n v="0"/>
    <n v="0"/>
    <n v="0.53774544634780408"/>
    <n v="0"/>
    <n v="0"/>
    <n v="0"/>
    <n v="0"/>
    <n v="0"/>
    <n v="0"/>
    <n v="0"/>
    <n v="0"/>
    <n v="0"/>
    <n v="0"/>
    <m/>
    <n v="0"/>
    <n v="0"/>
    <n v="0"/>
    <n v="0"/>
    <n v="0"/>
    <x v="0"/>
    <m/>
    <x v="6"/>
    <x v="3"/>
    <s v="No root cause"/>
    <s v="No root cause"/>
    <s v=""/>
    <s v="ADM_048"/>
    <m/>
  </r>
  <r>
    <s v="Ngd-Madagascar-MTN-IHS"/>
    <s v="ADM_084"/>
    <s v="Ngaoundere"/>
    <s v="IHS"/>
    <s v="Grid-Gen"/>
    <s v="ADAMAOUA"/>
    <s v="Ngaoundere"/>
    <s v="Huawei"/>
    <n v="0"/>
    <n v="0"/>
    <n v="0"/>
    <n v="0"/>
    <n v="0.18769636421227451"/>
    <n v="0"/>
    <n v="0"/>
    <n v="0"/>
    <n v="0.6686370861191725"/>
    <n v="0"/>
    <n v="0"/>
    <n v="0"/>
    <n v="0"/>
    <n v="1.678601901076668"/>
    <n v="0"/>
    <n v="0.99425211095986954"/>
    <n v="0.21723125390588213"/>
    <n v="0"/>
    <n v="0.37328818918309631"/>
    <n v="0"/>
    <n v="0"/>
    <n v="0"/>
    <n v="0"/>
    <n v="0"/>
    <m/>
    <n v="0"/>
    <n v="0"/>
    <n v="0"/>
    <n v="0"/>
    <n v="0"/>
    <x v="0"/>
    <m/>
    <x v="6"/>
    <x v="3"/>
    <s v="No root cause"/>
    <s v="No root cause"/>
    <s v=""/>
    <s v="ADM_084"/>
    <m/>
  </r>
  <r>
    <s v="Bep-Axe-Lrd"/>
    <s v="LIT_097"/>
    <s v="Douala"/>
    <s v="IHS"/>
    <s v="GridOnly"/>
    <s v="LITTORAL"/>
    <s v="Douala"/>
    <s v="ZTE"/>
    <n v="0"/>
    <n v="0"/>
    <n v="0"/>
    <n v="0"/>
    <n v="0"/>
    <n v="0"/>
    <n v="0"/>
    <n v="0"/>
    <n v="0"/>
    <n v="0"/>
    <n v="0"/>
    <n v="0"/>
    <n v="0"/>
    <n v="0"/>
    <n v="0"/>
    <n v="0"/>
    <n v="6.3475043731612099E-2"/>
    <n v="0"/>
    <n v="0"/>
    <n v="0"/>
    <n v="0"/>
    <n v="0"/>
    <n v="0"/>
    <n v="0"/>
    <m/>
    <n v="0"/>
    <n v="0"/>
    <n v="0"/>
    <n v="0"/>
    <n v="0"/>
    <x v="0"/>
    <m/>
    <x v="6"/>
    <x v="3"/>
    <s v="No root cause"/>
    <s v="No root cause"/>
    <s v=""/>
    <s v="LIT_097"/>
    <m/>
  </r>
  <r>
    <s v="Bepanda-Omnisport"/>
    <s v="LIT_405"/>
    <s v="Douala"/>
    <s v="CAMUSAT"/>
    <s v="Grid-Gen"/>
    <s v="LITTORAL"/>
    <s v="Douala"/>
    <s v="ZTE"/>
    <n v="0"/>
    <n v="0"/>
    <n v="0"/>
    <n v="0"/>
    <n v="0"/>
    <n v="0"/>
    <n v="0"/>
    <n v="4.684900537335241"/>
    <n v="0"/>
    <n v="0"/>
    <n v="0"/>
    <n v="0"/>
    <n v="0"/>
    <n v="0"/>
    <n v="0"/>
    <n v="0"/>
    <n v="0"/>
    <n v="0"/>
    <n v="0"/>
    <n v="0"/>
    <n v="0"/>
    <n v="0"/>
    <n v="0"/>
    <n v="0"/>
    <m/>
    <n v="0"/>
    <n v="0"/>
    <n v="0"/>
    <n v="0"/>
    <n v="0"/>
    <x v="0"/>
    <m/>
    <x v="6"/>
    <x v="3"/>
    <s v="No root cause"/>
    <s v="No root cause"/>
    <s v=""/>
    <s v="LIT_405"/>
    <m/>
  </r>
  <r>
    <s v="Simbock-Chefferie-MTN"/>
    <s v="CTR_836"/>
    <s v="Yaounde"/>
    <s v="MTN sharing"/>
    <m/>
    <s v="CENTRE"/>
    <s v="Yaounde"/>
    <s v="ZTE"/>
    <n v="0"/>
    <n v="0"/>
    <n v="0.67396977453607387"/>
    <n v="0"/>
    <n v="0"/>
    <n v="0"/>
    <n v="0"/>
    <n v="0.56934920512623077"/>
    <n v="0"/>
    <n v="0"/>
    <n v="0.35024526799701955"/>
    <n v="0"/>
    <n v="10.245342904349759"/>
    <n v="0.92002251500286858"/>
    <n v="0"/>
    <n v="5.7165171373700536"/>
    <n v="0"/>
    <n v="0"/>
    <n v="0"/>
    <n v="1.0861562695294437E-2"/>
    <n v="0"/>
    <n v="0"/>
    <n v="0"/>
    <n v="0"/>
    <m/>
    <n v="0"/>
    <n v="0"/>
    <n v="0"/>
    <n v="0"/>
    <n v="0"/>
    <x v="0"/>
    <m/>
    <x v="6"/>
    <x v="3"/>
    <s v="No root cause"/>
    <s v="No root cause"/>
    <s v=""/>
    <s v="CTR_836"/>
    <m/>
  </r>
  <r>
    <s v="Palar"/>
    <s v="EXN_055"/>
    <s v="Maroua"/>
    <s v="IHS"/>
    <s v="Grid-Gen"/>
    <s v="EXTREME-NORD"/>
    <s v="Maroua"/>
    <s v="Huawei"/>
    <n v="0"/>
    <n v="0"/>
    <n v="0"/>
    <n v="0"/>
    <n v="0"/>
    <n v="0"/>
    <n v="0"/>
    <n v="0"/>
    <n v="0.90372125342076792"/>
    <n v="0"/>
    <n v="0"/>
    <n v="0.25004779800989063"/>
    <n v="0"/>
    <n v="0.20795701318083623"/>
    <n v="0.25004779800989063"/>
    <n v="0"/>
    <n v="0"/>
    <n v="0"/>
    <n v="0"/>
    <n v="0"/>
    <n v="0"/>
    <n v="0"/>
    <n v="0"/>
    <n v="0"/>
    <m/>
    <n v="0"/>
    <n v="0"/>
    <n v="0"/>
    <n v="0"/>
    <n v="0"/>
    <x v="0"/>
    <m/>
    <x v="6"/>
    <x v="3"/>
    <s v="No root cause"/>
    <s v="No root cause"/>
    <s v=""/>
    <s v="EXN_055"/>
    <m/>
  </r>
  <r>
    <s v="Bessengue"/>
    <s v="LIT_022"/>
    <s v="Douala"/>
    <s v="CAMUSAT"/>
    <s v="Good grid 100%"/>
    <s v="LITTORAL"/>
    <s v="Douala"/>
    <s v="ZTE"/>
    <n v="0"/>
    <n v="0"/>
    <n v="0"/>
    <n v="0"/>
    <n v="0"/>
    <n v="0"/>
    <n v="0"/>
    <n v="0"/>
    <n v="0"/>
    <n v="0"/>
    <n v="0"/>
    <n v="0"/>
    <n v="0"/>
    <n v="0"/>
    <n v="0"/>
    <n v="0"/>
    <n v="0"/>
    <n v="0"/>
    <n v="0"/>
    <n v="0"/>
    <n v="0"/>
    <n v="0"/>
    <n v="0"/>
    <n v="0"/>
    <m/>
    <n v="0"/>
    <n v="0"/>
    <n v="0"/>
    <n v="0"/>
    <n v="0"/>
    <x v="0"/>
    <m/>
    <x v="6"/>
    <x v="3"/>
    <s v="No root cause"/>
    <s v="No root cause"/>
    <s v=""/>
    <s v="LIT_022"/>
    <m/>
  </r>
  <r>
    <s v="Omnisport"/>
    <s v="LIT_102"/>
    <s v="Douala"/>
    <s v="IHS"/>
    <s v="GridOnly"/>
    <s v="LITTORAL"/>
    <s v="Douala"/>
    <s v="ZTE"/>
    <n v="0"/>
    <n v="0"/>
    <n v="0"/>
    <n v="0"/>
    <n v="0"/>
    <n v="0"/>
    <n v="0"/>
    <n v="0"/>
    <n v="0"/>
    <n v="0"/>
    <n v="0"/>
    <n v="0"/>
    <n v="0"/>
    <n v="0"/>
    <n v="0"/>
    <n v="0"/>
    <n v="0"/>
    <n v="0"/>
    <n v="0"/>
    <n v="0"/>
    <n v="0"/>
    <n v="0"/>
    <n v="0"/>
    <n v="0"/>
    <m/>
    <n v="0"/>
    <n v="0"/>
    <n v="0"/>
    <n v="0"/>
    <n v="0"/>
    <x v="0"/>
    <m/>
    <x v="2"/>
    <x v="1"/>
    <s v="MPR ISSUE"/>
    <s v="ACTIVE"/>
    <s v="(05-10-2026  groupe whatsapp incident ) impacted by   LIT_620_Z_Notre-Dame-de-Yassa(LIT-620) ,MPR plante , apres resolution du probleme d'energie || Action :Reset physique du MPR a Notre Dame de Yassa"/>
    <s v="LIT_620"/>
    <s v="mpacted by   LIT_620_Z_Notre-Dame-de-Yassa(LIT-620) ,MPR plante , apres resolution du probleme d'energie || Action :Reset physique du MPR a Notre Dame de Yassa"/>
  </r>
  <r>
    <s v="Edenville-Stade"/>
    <s v="CTR_730"/>
    <s v="Yaounde"/>
    <s v="CAMUSAT"/>
    <s v="Good Grid + GE"/>
    <s v="CENTRE"/>
    <s v="Yaounde"/>
    <s v="ZTE"/>
    <n v="0"/>
    <n v="0"/>
    <n v="0"/>
    <n v="0"/>
    <n v="9.2742407250458962E-3"/>
    <n v="0"/>
    <n v="9.3099108816805769E-3"/>
    <n v="1.6408272052003906E-2"/>
    <n v="0"/>
    <n v="0"/>
    <n v="0"/>
    <n v="0"/>
    <n v="0"/>
    <n v="0"/>
    <n v="0"/>
    <n v="0"/>
    <n v="1.541860355617193"/>
    <n v="0"/>
    <n v="0"/>
    <n v="0"/>
    <n v="0"/>
    <n v="0"/>
    <n v="0"/>
    <n v="0"/>
    <m/>
    <n v="0"/>
    <n v="0"/>
    <n v="0"/>
    <n v="0"/>
    <n v="0"/>
    <x v="0"/>
    <m/>
    <x v="6"/>
    <x v="3"/>
    <s v="No root cause"/>
    <s v="No root cause"/>
    <s v=""/>
    <s v="CTR_730"/>
    <m/>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n v="0"/>
    <n v="0"/>
    <n v="0"/>
    <n v="0"/>
    <n v="0"/>
    <n v="0"/>
    <n v="0"/>
    <n v="0"/>
    <n v="0"/>
    <m/>
    <n v="0"/>
    <n v="0"/>
    <n v="0"/>
    <n v="0"/>
    <n v="0"/>
    <x v="0"/>
    <m/>
    <x v="6"/>
    <x v="3"/>
    <s v="No root cause"/>
    <s v="No root cause"/>
    <s v=""/>
    <s v="ADM_071"/>
    <m/>
  </r>
  <r>
    <s v="Nsimalen-highway-II"/>
    <s v="CTR_725"/>
    <s v="Yaounde"/>
    <s v="MTN sharing"/>
    <s v="MTN "/>
    <s v="CENTRE"/>
    <s v="Yaounde"/>
    <s v="ZTE"/>
    <n v="0"/>
    <n v="0"/>
    <n v="0"/>
    <n v="2.9179793284308273"/>
    <n v="0"/>
    <n v="0"/>
    <n v="9.5417668998068767E-3"/>
    <n v="2.9917095421949425"/>
    <n v="15.80209341015258"/>
    <n v="0"/>
    <n v="0"/>
    <n v="0"/>
    <n v="3.3558840063578486"/>
    <n v="0"/>
    <n v="0"/>
    <n v="0"/>
    <n v="1.5368843687666398"/>
    <n v="0"/>
    <n v="0"/>
    <n v="0"/>
    <n v="0"/>
    <n v="0"/>
    <n v="0"/>
    <n v="0"/>
    <m/>
    <n v="0"/>
    <n v="0"/>
    <n v="0"/>
    <n v="0"/>
    <n v="0"/>
    <x v="0"/>
    <m/>
    <x v="6"/>
    <x v="3"/>
    <s v="No root cause"/>
    <s v="No root cause"/>
    <s v=""/>
    <s v="CTR_725"/>
    <m/>
  </r>
  <r>
    <s v="Maroua-Zokok-Palar-IHS"/>
    <s v="EXN_116"/>
    <s v="Maroua"/>
    <s v="IHS"/>
    <s v="Grid-Gen"/>
    <s v="EXTREME-NORD"/>
    <s v="Maroua"/>
    <s v="Huawei"/>
    <n v="0"/>
    <n v="0"/>
    <n v="0"/>
    <n v="0"/>
    <n v="0"/>
    <n v="0"/>
    <n v="0"/>
    <n v="1.0170631761278193"/>
    <n v="0"/>
    <n v="0"/>
    <n v="0"/>
    <n v="0"/>
    <n v="0"/>
    <n v="0"/>
    <n v="0"/>
    <n v="0"/>
    <n v="0"/>
    <n v="1.7775865857382154"/>
    <n v="0"/>
    <n v="0"/>
    <n v="0"/>
    <n v="0"/>
    <n v="0"/>
    <n v="0"/>
    <m/>
    <n v="0"/>
    <n v="0"/>
    <n v="0"/>
    <n v="0"/>
    <n v="0"/>
    <x v="0"/>
    <m/>
    <x v="6"/>
    <x v="3"/>
    <s v="No root cause"/>
    <s v="No root cause"/>
    <s v=""/>
    <s v="EXN_116"/>
    <m/>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0"/>
    <n v="0"/>
    <n v="0"/>
    <n v="0"/>
    <n v="0"/>
    <n v="0"/>
    <n v="0"/>
    <n v="0"/>
    <n v="0"/>
    <n v="0"/>
    <n v="0"/>
    <n v="0"/>
    <n v="0"/>
    <m/>
    <n v="0"/>
    <n v="0"/>
    <n v="0"/>
    <n v="0"/>
    <n v="0"/>
    <x v="0"/>
    <m/>
    <x v="6"/>
    <x v="3"/>
    <s v="No root cause"/>
    <s v="No root cause"/>
    <s v=""/>
    <s v="CTR_144"/>
    <m/>
  </r>
  <r>
    <s v="Nkolfoulou-II-IHS"/>
    <s v="CTR_621"/>
    <s v="Yaounde"/>
    <s v="IHS"/>
    <s v="Grid-Gen"/>
    <s v="CENTRE"/>
    <s v="Yaounde"/>
    <s v="ZTE"/>
    <n v="0"/>
    <n v="0"/>
    <n v="0"/>
    <n v="0"/>
    <n v="0"/>
    <n v="0"/>
    <n v="0"/>
    <n v="0"/>
    <n v="11.548855273333279"/>
    <n v="0"/>
    <n v="0"/>
    <n v="0"/>
    <n v="0"/>
    <n v="0"/>
    <n v="0"/>
    <n v="1.9815842115325903"/>
    <n v="0"/>
    <n v="0"/>
    <n v="0"/>
    <n v="0.36404961861468516"/>
    <n v="0"/>
    <n v="0"/>
    <n v="0"/>
    <n v="0"/>
    <m/>
    <n v="0"/>
    <n v="0"/>
    <n v="0"/>
    <n v="0"/>
    <n v="0"/>
    <x v="0"/>
    <m/>
    <x v="6"/>
    <x v="3"/>
    <s v="No root cause"/>
    <s v="No root cause"/>
    <s v=""/>
    <s v="CTR_621"/>
    <m/>
  </r>
  <r>
    <s v="Satcom"/>
    <s v="CTR_199"/>
    <s v="Yaounde"/>
    <s v="IHS"/>
    <s v="Grid-Gen"/>
    <s v="CENTRE"/>
    <s v="Yaounde"/>
    <s v="ZTE"/>
    <n v="2.8127880365148257"/>
    <n v="0"/>
    <n v="0"/>
    <n v="0"/>
    <n v="0"/>
    <n v="0"/>
    <n v="0"/>
    <n v="1.3124834133771648"/>
    <n v="0"/>
    <n v="2.6569094520207854"/>
    <n v="0"/>
    <n v="0"/>
    <n v="4.2416096657563642"/>
    <n v="0"/>
    <n v="0"/>
    <n v="0"/>
    <n v="0"/>
    <n v="0"/>
    <n v="0"/>
    <n v="0"/>
    <n v="0"/>
    <n v="0"/>
    <n v="0"/>
    <n v="0"/>
    <m/>
    <n v="0"/>
    <n v="0"/>
    <n v="0"/>
    <n v="0"/>
    <n v="0"/>
    <x v="0"/>
    <m/>
    <x v="6"/>
    <x v="3"/>
    <s v="No root cause"/>
    <s v="No root cause"/>
    <s v=""/>
    <s v="CTR_199"/>
    <m/>
  </r>
  <r>
    <s v="Sodibanga"/>
    <s v="LIT_515"/>
    <s v="LITTORAL"/>
    <s v="IHS"/>
    <s v="Hybrid-Gen"/>
    <s v="LITTORAL"/>
    <s v="Sodibanga"/>
    <s v="NOKIA"/>
    <n v="0"/>
    <n v="0"/>
    <n v="0"/>
    <n v="0"/>
    <n v="0"/>
    <n v="0.99515808584008514"/>
    <n v="0"/>
    <n v="2.9527112634140436E-2"/>
    <n v="3.178654886906819E-2"/>
    <n v="1.212863683933338"/>
    <n v="1.1638421709327282"/>
    <n v="0"/>
    <n v="0"/>
    <n v="0"/>
    <n v="0"/>
    <n v="4.4046044464990448"/>
    <n v="9.2444739793341402"/>
    <n v="0"/>
    <n v="0"/>
    <n v="0.28566444940973013"/>
    <n v="0"/>
    <n v="0"/>
    <n v="0"/>
    <n v="0"/>
    <m/>
    <n v="0"/>
    <n v="0"/>
    <n v="0"/>
    <n v="0"/>
    <n v="0"/>
    <x v="0"/>
    <m/>
    <x v="6"/>
    <x v="3"/>
    <s v="No root cause"/>
    <s v="No root cause"/>
    <s v=""/>
    <s v="LIT_515"/>
    <m/>
  </r>
  <r>
    <s v="Nkolfoulou"/>
    <s v="CTR_214"/>
    <s v="Yaounde"/>
    <s v="IHS"/>
    <s v="Grid-Gen"/>
    <s v="CENTRE"/>
    <s v="Yaounde"/>
    <s v="ZTE"/>
    <n v="0"/>
    <n v="0"/>
    <n v="0"/>
    <n v="0"/>
    <n v="0"/>
    <n v="0.50708694672020049"/>
    <n v="0"/>
    <n v="0"/>
    <n v="2.19526628485331"/>
    <n v="0"/>
    <n v="0"/>
    <n v="0"/>
    <n v="0"/>
    <n v="0"/>
    <n v="0"/>
    <n v="0"/>
    <n v="0"/>
    <n v="0"/>
    <n v="0"/>
    <n v="0.22468631664255365"/>
    <n v="0"/>
    <n v="0"/>
    <n v="0"/>
    <n v="0"/>
    <m/>
    <n v="0"/>
    <n v="0"/>
    <n v="0"/>
    <n v="0"/>
    <n v="0"/>
    <x v="0"/>
    <m/>
    <x v="6"/>
    <x v="3"/>
    <s v="No root cause"/>
    <s v="No root cause"/>
    <s v=""/>
    <s v="CTR_214"/>
    <m/>
  </r>
  <r>
    <s v="Mulang-IHS"/>
    <s v="NRO_120"/>
    <s v="NORD-OUEST"/>
    <s v="IHS"/>
    <s v="Grid-Gen"/>
    <s v="NORD-OUEST"/>
    <s v="Bamenda"/>
    <s v="Huawei"/>
    <n v="0"/>
    <n v="0"/>
    <n v="0"/>
    <n v="0"/>
    <n v="0"/>
    <n v="0"/>
    <n v="0"/>
    <n v="0"/>
    <n v="0"/>
    <n v="0"/>
    <n v="8.0257852428281603E-4"/>
    <n v="0"/>
    <n v="0"/>
    <n v="0"/>
    <n v="0"/>
    <n v="0"/>
    <n v="0"/>
    <n v="0.26024946280744105"/>
    <n v="1.2373977336609281"/>
    <n v="0"/>
    <n v="0"/>
    <n v="0"/>
    <n v="0"/>
    <n v="0"/>
    <m/>
    <n v="0"/>
    <n v="0"/>
    <n v="0"/>
    <n v="0"/>
    <n v="0"/>
    <x v="0"/>
    <m/>
    <x v="6"/>
    <x v="3"/>
    <s v="No root cause"/>
    <s v="No root cause"/>
    <s v=""/>
    <s v="NRO_120"/>
    <m/>
  </r>
  <r>
    <s v="Bfsam-Toungan-Lycee"/>
    <s v="OST_268"/>
    <s v="Bafoussam"/>
    <s v="CAMUSAT"/>
    <s v="Good Grid + GE"/>
    <s v="OUEST"/>
    <s v="Bafoussam"/>
    <s v="Huawei"/>
    <n v="0"/>
    <n v="0"/>
    <n v="0"/>
    <n v="0"/>
    <n v="0"/>
    <n v="0"/>
    <n v="0"/>
    <n v="0"/>
    <n v="0.51935748060256892"/>
    <n v="0.11138006409213744"/>
    <n v="0.54691267660294551"/>
    <n v="5.8053179923123671E-2"/>
    <n v="0"/>
    <n v="0"/>
    <n v="5.8053179923123671E-2"/>
    <n v="0.21999569104507849"/>
    <n v="2.8892826874181363E-2"/>
    <n v="0.21839053399651284"/>
    <n v="6.0853287218954832E-2"/>
    <n v="0.17852913395713302"/>
    <n v="0"/>
    <n v="0"/>
    <n v="0"/>
    <n v="0"/>
    <m/>
    <n v="0"/>
    <n v="0"/>
    <n v="0"/>
    <n v="0"/>
    <n v="0"/>
    <x v="0"/>
    <m/>
    <x v="6"/>
    <x v="3"/>
    <s v="No root cause"/>
    <s v="No root cause"/>
    <s v=""/>
    <s v="OST_268"/>
    <m/>
  </r>
  <r>
    <s v="Ndjore-Luxe-MTN"/>
    <s v="CTR_363"/>
    <s v="CENTRE"/>
    <s v="IHS"/>
    <s v="Grid-Lithium"/>
    <s v="CENTRE"/>
    <s v="Ndjore-Luxe"/>
    <s v="NOKIA"/>
    <n v="0"/>
    <n v="0"/>
    <n v="0"/>
    <n v="0"/>
    <n v="0"/>
    <n v="0"/>
    <n v="0"/>
    <n v="0"/>
    <n v="0"/>
    <n v="2.1989113169365972"/>
    <n v="0"/>
    <n v="0"/>
    <n v="0"/>
    <n v="0"/>
    <n v="0"/>
    <n v="0"/>
    <n v="0"/>
    <n v="0"/>
    <n v="0"/>
    <n v="1.2972241848396264"/>
    <n v="0"/>
    <n v="0"/>
    <n v="0"/>
    <n v="0"/>
    <m/>
    <n v="0"/>
    <n v="0"/>
    <n v="0"/>
    <n v="0"/>
    <n v="0"/>
    <x v="0"/>
    <m/>
    <x v="6"/>
    <x v="3"/>
    <s v="No root cause"/>
    <s v="No root cause"/>
    <s v=""/>
    <s v="CTR_363"/>
    <m/>
  </r>
  <r>
    <s v="Nanga-Eboko"/>
    <s v="CTR_033"/>
    <s v="CENTRE"/>
    <s v="CAMUSAT"/>
    <s v="Medium Grid + Solar + GE"/>
    <s v="CENTRE"/>
    <s v="Nanga-Eboko"/>
    <s v="NOKIA"/>
    <n v="0"/>
    <n v="0"/>
    <n v="0"/>
    <n v="0"/>
    <n v="0"/>
    <n v="0"/>
    <n v="0"/>
    <n v="0"/>
    <n v="0"/>
    <n v="0"/>
    <n v="0"/>
    <n v="0"/>
    <n v="0"/>
    <n v="0"/>
    <n v="0"/>
    <n v="0"/>
    <n v="0"/>
    <n v="0"/>
    <n v="0"/>
    <n v="0"/>
    <n v="0"/>
    <n v="0"/>
    <n v="0"/>
    <n v="0"/>
    <m/>
    <n v="0"/>
    <n v="0"/>
    <n v="0"/>
    <n v="0"/>
    <n v="0"/>
    <x v="0"/>
    <m/>
    <x v="6"/>
    <x v="3"/>
    <s v="No root cause"/>
    <s v="No root cause"/>
    <s v=""/>
    <s v="CTR_033"/>
    <m/>
  </r>
  <r>
    <s v="Dong-MTN-IHS"/>
    <s v="CTR_167"/>
    <s v="CENTRE"/>
    <s v="IHS"/>
    <s v="Hybrid-Gen"/>
    <s v="CENTRE"/>
    <s v="Dong"/>
    <s v="NOKIA"/>
    <n v="1.7121675184699329E-3"/>
    <n v="0"/>
    <n v="0"/>
    <n v="0"/>
    <n v="2.6731191638337946E-2"/>
    <n v="0"/>
    <n v="2.4951504218943453E-2"/>
    <n v="9.6363076401558712E-3"/>
    <n v="2.6752617476094621E-3"/>
    <n v="0"/>
    <n v="3.7453664466535548E-3"/>
    <n v="0"/>
    <n v="0"/>
    <n v="0"/>
    <n v="0"/>
    <n v="0"/>
    <n v="1.6586622835179075E-3"/>
    <n v="0"/>
    <n v="0"/>
    <n v="0"/>
    <n v="0"/>
    <n v="0"/>
    <n v="0"/>
    <n v="0"/>
    <m/>
    <n v="0"/>
    <n v="0"/>
    <n v="0"/>
    <n v="0"/>
    <n v="0"/>
    <x v="0"/>
    <m/>
    <x v="6"/>
    <x v="3"/>
    <s v="No root cause"/>
    <s v="No root cause"/>
    <s v=""/>
    <s v="CTR_167"/>
    <m/>
  </r>
  <r>
    <s v="Nanga-Eboko-IHS"/>
    <s v="CTR_138"/>
    <s v="CENTRE"/>
    <s v="IHS"/>
    <s v="Grid-Gen"/>
    <s v="CENTRE"/>
    <s v="Nanga-Eboko"/>
    <s v="NOKIA"/>
    <n v="0"/>
    <n v="0"/>
    <n v="0"/>
    <n v="0"/>
    <n v="0"/>
    <n v="0"/>
    <n v="0"/>
    <n v="0"/>
    <n v="0"/>
    <n v="0"/>
    <n v="0"/>
    <n v="0"/>
    <n v="0"/>
    <n v="0"/>
    <n v="0"/>
    <n v="0"/>
    <n v="0"/>
    <n v="0"/>
    <n v="0"/>
    <n v="0"/>
    <n v="0"/>
    <n v="0"/>
    <n v="0"/>
    <n v="0"/>
    <m/>
    <n v="0"/>
    <n v="0"/>
    <n v="0"/>
    <n v="0"/>
    <n v="0"/>
    <x v="0"/>
    <m/>
    <x v="6"/>
    <x v="3"/>
    <s v="No root cause"/>
    <s v="No root cause"/>
    <s v=""/>
    <s v="CTR_138"/>
    <m/>
  </r>
  <r>
    <s v="Donga-MTN-IHS"/>
    <s v="CTR_166"/>
    <s v="CENTRE"/>
    <s v="IHS"/>
    <s v="Hybrid-Gen"/>
    <s v="CENTRE"/>
    <s v="Donga"/>
    <s v="NOKIA"/>
    <n v="0"/>
    <n v="0"/>
    <n v="0"/>
    <n v="0"/>
    <n v="0"/>
    <n v="0"/>
    <n v="0"/>
    <n v="0"/>
    <n v="0"/>
    <n v="0"/>
    <n v="0"/>
    <n v="0"/>
    <n v="0.57666213792550824"/>
    <n v="0"/>
    <n v="0"/>
    <n v="0"/>
    <n v="1.5216710469619013"/>
    <n v="6.1628399722628862"/>
    <n v="3.1365780115917339"/>
    <n v="0"/>
    <n v="0"/>
    <n v="0"/>
    <n v="0"/>
    <n v="0"/>
    <m/>
    <n v="0"/>
    <n v="0"/>
    <n v="0"/>
    <n v="0"/>
    <n v="0"/>
    <x v="0"/>
    <m/>
    <x v="6"/>
    <x v="3"/>
    <s v="No root cause"/>
    <s v="No root cause"/>
    <s v=""/>
    <s v="CTR_166"/>
    <m/>
  </r>
  <r>
    <s v="Ouassa-Bamvele-Camrail"/>
    <s v="CTR_454"/>
    <s v="CENTRE"/>
    <s v="CAMUSAT"/>
    <s v="Hybrid Solar - S3"/>
    <s v="CENTRE"/>
    <s v="Ouassa-Bamvele"/>
    <s v="NOKIA"/>
    <n v="0"/>
    <n v="0"/>
    <n v="0"/>
    <n v="0"/>
    <n v="0"/>
    <n v="0"/>
    <n v="0"/>
    <n v="0"/>
    <n v="0"/>
    <n v="0"/>
    <n v="0"/>
    <n v="0"/>
    <n v="0"/>
    <n v="0"/>
    <n v="0"/>
    <n v="0"/>
    <n v="0"/>
    <n v="0"/>
    <n v="0"/>
    <n v="0"/>
    <n v="0"/>
    <n v="0"/>
    <n v="0"/>
    <n v="0"/>
    <m/>
    <n v="0"/>
    <n v="0"/>
    <n v="0"/>
    <n v="0"/>
    <n v="0"/>
    <x v="0"/>
    <m/>
    <x v="6"/>
    <x v="3"/>
    <s v="No root cause"/>
    <s v="No root cause"/>
    <s v=""/>
    <s v="CTR_454"/>
    <m/>
  </r>
  <r>
    <s v="Nkoambang"/>
    <s v="CTR_891"/>
    <s v="CENTRE"/>
    <s v="ESCO"/>
    <s v="HGB"/>
    <s v="CENTRE"/>
    <s v="Nkoambang"/>
    <s v="NOKIA"/>
    <n v="0"/>
    <n v="0"/>
    <n v="0"/>
    <n v="0"/>
    <n v="0"/>
    <n v="0"/>
    <n v="0"/>
    <n v="0"/>
    <n v="0.57584290947145478"/>
    <n v="0"/>
    <n v="0"/>
    <n v="0"/>
    <n v="0"/>
    <n v="0"/>
    <n v="0"/>
    <n v="6.2288480019810235"/>
    <n v="8.6392049264766726"/>
    <n v="0"/>
    <n v="0"/>
    <n v="4.7655329264081406E-2"/>
    <n v="0"/>
    <n v="0"/>
    <n v="0"/>
    <n v="0"/>
    <m/>
    <n v="0"/>
    <n v="0"/>
    <n v="0"/>
    <n v="0"/>
    <n v="0"/>
    <x v="0"/>
    <m/>
    <x v="6"/>
    <x v="3"/>
    <s v="No root cause"/>
    <s v="No root cause"/>
    <s v=""/>
    <s v="CTR_891"/>
    <m/>
  </r>
  <r>
    <s v="Deido-Pharmacie-La-Rive"/>
    <s v="LIT_436"/>
    <s v="Douala"/>
    <s v="IHS"/>
    <s v="Grid-Gen"/>
    <s v="LITTORAL"/>
    <s v="Douala"/>
    <s v="ZTE"/>
    <n v="0"/>
    <n v="0"/>
    <n v="4.6287557107920785"/>
    <n v="0"/>
    <n v="0"/>
    <n v="0"/>
    <n v="0"/>
    <n v="0"/>
    <n v="0.42349393464656548"/>
    <n v="0"/>
    <n v="0"/>
    <n v="7.776094146384748E-3"/>
    <n v="0"/>
    <n v="0"/>
    <n v="7.776094146384748E-3"/>
    <n v="0"/>
    <n v="0"/>
    <n v="0"/>
    <n v="0"/>
    <n v="0"/>
    <n v="0"/>
    <n v="0"/>
    <n v="0"/>
    <n v="0"/>
    <m/>
    <n v="0"/>
    <n v="0"/>
    <n v="0"/>
    <n v="0"/>
    <n v="0"/>
    <x v="0"/>
    <m/>
    <x v="6"/>
    <x v="3"/>
    <s v="No root cause"/>
    <s v="No root cause"/>
    <s v=""/>
    <s v="LIT_436"/>
    <m/>
  </r>
  <r>
    <s v="YATCHIKA-IHS"/>
    <s v="LIT_482"/>
    <s v="Douala"/>
    <s v="IHS"/>
    <s v="Grid-Gen"/>
    <s v="LITTORAL"/>
    <s v="Douala"/>
    <s v="ZTE"/>
    <n v="0"/>
    <n v="0"/>
    <n v="0"/>
    <n v="0"/>
    <n v="0.30986665068643598"/>
    <n v="0"/>
    <n v="0"/>
    <n v="0"/>
    <n v="0"/>
    <n v="0"/>
    <n v="0"/>
    <n v="0"/>
    <n v="0"/>
    <n v="0"/>
    <n v="0"/>
    <n v="3.3708298019880113E-3"/>
    <n v="0"/>
    <n v="0"/>
    <n v="0"/>
    <n v="0"/>
    <n v="0"/>
    <n v="0"/>
    <n v="0"/>
    <n v="0"/>
    <m/>
    <n v="0"/>
    <n v="0"/>
    <n v="0"/>
    <n v="0"/>
    <n v="0"/>
    <x v="0"/>
    <m/>
    <x v="6"/>
    <x v="3"/>
    <s v="No root cause"/>
    <s v="No root cause"/>
    <s v=""/>
    <s v="LIT_482"/>
    <m/>
  </r>
  <r>
    <s v="Deido-plage"/>
    <s v="LIT_345"/>
    <s v="Douala"/>
    <s v="IHS"/>
    <s v="Grid-Gen"/>
    <s v="LITTORAL"/>
    <s v="Douala"/>
    <s v="ZTE"/>
    <n v="0"/>
    <n v="0"/>
    <n v="0"/>
    <n v="0"/>
    <n v="0"/>
    <n v="0"/>
    <n v="0"/>
    <n v="0"/>
    <n v="0"/>
    <n v="0"/>
    <n v="0"/>
    <n v="0"/>
    <n v="0"/>
    <n v="0"/>
    <n v="0"/>
    <n v="0"/>
    <n v="0"/>
    <n v="0"/>
    <n v="0"/>
    <n v="0"/>
    <n v="0"/>
    <n v="0"/>
    <n v="0"/>
    <n v="0"/>
    <m/>
    <n v="0"/>
    <n v="0"/>
    <n v="0"/>
    <n v="0"/>
    <n v="0"/>
    <x v="0"/>
    <m/>
    <x v="6"/>
    <x v="3"/>
    <s v="No root cause"/>
    <s v="No root cause"/>
    <s v=""/>
    <s v="LIT_345"/>
    <m/>
  </r>
  <r>
    <s v="Babylone-dispensaire"/>
    <s v="LIT_648"/>
    <s v="Douala"/>
    <s v="CAMUSAT"/>
    <s v="Good Grid no GE - 12h"/>
    <s v="LITTORAL"/>
    <s v="Douala"/>
    <s v="ZTE"/>
    <n v="0"/>
    <n v="4.9197171784620712"/>
    <n v="5.0473093287447215"/>
    <n v="0"/>
    <n v="12.9598239891791"/>
    <n v="27.407628562378534"/>
    <n v="0"/>
    <n v="1.37615464297027"/>
    <n v="0"/>
    <n v="0"/>
    <n v="0"/>
    <n v="22.302890281451802"/>
    <n v="0"/>
    <n v="0"/>
    <n v="22.302890281451802"/>
    <n v="0"/>
    <n v="0"/>
    <n v="0"/>
    <n v="50.535694412341336"/>
    <n v="54.497239843279608"/>
    <n v="0"/>
    <n v="0"/>
    <n v="0"/>
    <n v="0"/>
    <m/>
    <n v="0"/>
    <n v="0"/>
    <n v="0"/>
    <n v="0"/>
    <n v="0"/>
    <x v="0"/>
    <m/>
    <x v="6"/>
    <x v="3"/>
    <s v="No root cause"/>
    <s v="No root cause"/>
    <s v=""/>
    <s v="LIT_648"/>
    <m/>
  </r>
  <r>
    <s v="Sable"/>
    <s v="LIT_267"/>
    <s v="Douala"/>
    <s v="IHS"/>
    <s v="Grid-Gen"/>
    <s v="LITTORAL"/>
    <s v="Douala"/>
    <s v="ZTE"/>
    <n v="0"/>
    <n v="0"/>
    <n v="0"/>
    <n v="0.92453478981716974"/>
    <n v="0"/>
    <n v="0"/>
    <n v="0"/>
    <n v="0"/>
    <n v="0"/>
    <n v="0"/>
    <n v="0"/>
    <n v="0"/>
    <n v="0"/>
    <n v="0"/>
    <n v="0"/>
    <n v="0"/>
    <n v="0"/>
    <n v="26.778799371063798"/>
    <n v="0"/>
    <n v="0"/>
    <n v="0"/>
    <n v="0"/>
    <n v="0"/>
    <n v="0"/>
    <m/>
    <n v="0"/>
    <n v="0"/>
    <n v="0"/>
    <n v="0"/>
    <n v="0"/>
    <x v="0"/>
    <m/>
    <x v="6"/>
    <x v="3"/>
    <s v="No root cause"/>
    <s v="No root cause"/>
    <s v=""/>
    <s v="LIT_267"/>
    <m/>
  </r>
  <r>
    <s v="Bep-Yonyong"/>
    <s v="LIT_092"/>
    <s v="Douala"/>
    <s v="IHS"/>
    <s v="GridOnly"/>
    <s v="LITTORAL"/>
    <s v="Douala"/>
    <s v="ZTE"/>
    <n v="6.6359510947884477"/>
    <n v="0"/>
    <n v="2.2494670878598737"/>
    <n v="13.743996712638364"/>
    <n v="4.5519756986356894"/>
    <n v="0"/>
    <n v="0"/>
    <n v="6.6356657335353688"/>
    <n v="0"/>
    <n v="0"/>
    <n v="0"/>
    <n v="24.264392194799004"/>
    <n v="0"/>
    <n v="6.8692695893366231"/>
    <n v="24.264392194799008"/>
    <n v="0"/>
    <n v="0"/>
    <n v="0"/>
    <n v="0"/>
    <n v="47.917968627383857"/>
    <n v="0"/>
    <n v="0"/>
    <n v="0"/>
    <n v="0"/>
    <m/>
    <n v="0"/>
    <n v="0"/>
    <n v="0"/>
    <n v="0"/>
    <n v="0"/>
    <x v="0"/>
    <m/>
    <x v="6"/>
    <x v="3"/>
    <s v="No root cause"/>
    <s v="No root cause"/>
    <s v=""/>
    <s v="LIT_092"/>
    <m/>
  </r>
  <r>
    <s v="Camatrans-New"/>
    <s v="LIT_311"/>
    <s v="Douala"/>
    <s v="IHS"/>
    <s v="Grid-Gen"/>
    <s v="LITTORAL"/>
    <s v="Douala"/>
    <s v="ZTE"/>
    <n v="0"/>
    <n v="0"/>
    <n v="0"/>
    <n v="0"/>
    <n v="0"/>
    <n v="0"/>
    <n v="0"/>
    <n v="0"/>
    <n v="0"/>
    <n v="0"/>
    <n v="0"/>
    <n v="0"/>
    <n v="0"/>
    <n v="0"/>
    <n v="0"/>
    <n v="0"/>
    <n v="0"/>
    <n v="0"/>
    <n v="0"/>
    <n v="0.16340498754398139"/>
    <n v="0"/>
    <n v="0"/>
    <n v="0"/>
    <n v="0"/>
    <m/>
    <n v="0"/>
    <n v="0"/>
    <n v="0"/>
    <n v="0"/>
    <n v="0"/>
    <x v="0"/>
    <m/>
    <x v="6"/>
    <x v="3"/>
    <s v="No root cause"/>
    <s v="No root cause"/>
    <s v=""/>
    <s v="LIT_311"/>
    <m/>
  </r>
  <r>
    <s v="Port-SUD"/>
    <s v="LIT_640"/>
    <s v="Douala"/>
    <s v="CAMUSAT"/>
    <s v="Good Grid + GE"/>
    <s v="LITTORAL"/>
    <s v="Douala"/>
    <s v="ZTE"/>
    <n v="0"/>
    <n v="0"/>
    <n v="0"/>
    <n v="0"/>
    <n v="0"/>
    <n v="0"/>
    <n v="0"/>
    <n v="0"/>
    <n v="0"/>
    <n v="0"/>
    <n v="0"/>
    <n v="0"/>
    <n v="0"/>
    <n v="0"/>
    <n v="0"/>
    <n v="3.2145766808491221"/>
    <n v="0"/>
    <n v="0"/>
    <n v="0"/>
    <n v="0.11683759805726082"/>
    <n v="0"/>
    <n v="0"/>
    <n v="0"/>
    <n v="0"/>
    <m/>
    <n v="0"/>
    <n v="0"/>
    <n v="0"/>
    <n v="0"/>
    <n v="0"/>
    <x v="0"/>
    <m/>
    <x v="6"/>
    <x v="3"/>
    <s v="No root cause"/>
    <s v="No root cause"/>
    <s v=""/>
    <s v="LIT_640"/>
    <m/>
  </r>
  <r>
    <s v="Spectrum-Bonanjo-IHS"/>
    <s v="LIT_429"/>
    <s v="Douala"/>
    <s v="IHS"/>
    <s v="Grid-Gen"/>
    <s v="LITTORAL"/>
    <s v="Douala"/>
    <s v="ZTE"/>
    <n v="0"/>
    <n v="0"/>
    <n v="0"/>
    <n v="0"/>
    <n v="0"/>
    <n v="0"/>
    <n v="0"/>
    <n v="0"/>
    <n v="0"/>
    <n v="0"/>
    <n v="0"/>
    <n v="15.525471345449771"/>
    <n v="0"/>
    <n v="4.5082975918363859"/>
    <n v="15.525471345449773"/>
    <n v="0"/>
    <n v="4.4052643443967483E-2"/>
    <n v="0"/>
    <n v="0"/>
    <n v="0"/>
    <n v="0"/>
    <n v="0"/>
    <n v="0"/>
    <n v="0"/>
    <m/>
    <n v="0"/>
    <n v="0"/>
    <n v="0"/>
    <n v="0"/>
    <n v="0"/>
    <x v="0"/>
    <m/>
    <x v="6"/>
    <x v="3"/>
    <s v="No root cause"/>
    <s v="No root cause"/>
    <s v=""/>
    <s v="LIT_429"/>
    <m/>
  </r>
  <r>
    <s v="Bonateki-New"/>
    <s v="LIT_527"/>
    <s v="Douala"/>
    <s v="IHS"/>
    <s v="Grid-Gen"/>
    <s v="LITTORAL"/>
    <s v="Douala"/>
    <s v="ZTE"/>
    <n v="0"/>
    <n v="0"/>
    <n v="5.7788150659327178"/>
    <n v="0"/>
    <n v="0"/>
    <n v="0"/>
    <n v="0"/>
    <n v="0"/>
    <n v="0.58784418134136884"/>
    <n v="0"/>
    <n v="0"/>
    <n v="1.4874455316708116E-2"/>
    <n v="0"/>
    <n v="0"/>
    <n v="1.4874455316708116E-2"/>
    <n v="0"/>
    <n v="0"/>
    <n v="0"/>
    <n v="0"/>
    <n v="0"/>
    <n v="0"/>
    <n v="0"/>
    <n v="0"/>
    <n v="0"/>
    <m/>
    <n v="0"/>
    <n v="0"/>
    <n v="0"/>
    <n v="0"/>
    <n v="0"/>
    <x v="0"/>
    <m/>
    <x v="6"/>
    <x v="3"/>
    <s v="No root cause"/>
    <s v="No root cause"/>
    <s v=""/>
    <s v="LIT_527"/>
    <m/>
  </r>
  <r>
    <s v="Base-Elf-New"/>
    <s v="LIT_151"/>
    <s v="Douala"/>
    <s v="IHS"/>
    <s v="Grid-Gen"/>
    <s v="LITTORAL"/>
    <s v="Douala"/>
    <s v="ZTE"/>
    <n v="0"/>
    <n v="0"/>
    <n v="0"/>
    <n v="0"/>
    <n v="0"/>
    <n v="0"/>
    <n v="0"/>
    <n v="0"/>
    <n v="0"/>
    <n v="0"/>
    <n v="0"/>
    <n v="0"/>
    <n v="0"/>
    <n v="0"/>
    <n v="0"/>
    <n v="0"/>
    <n v="0"/>
    <n v="0"/>
    <n v="0.12805586231890273"/>
    <n v="0"/>
    <n v="0"/>
    <n v="0"/>
    <n v="0"/>
    <n v="0"/>
    <m/>
    <n v="0"/>
    <n v="0"/>
    <n v="0"/>
    <n v="0"/>
    <n v="0"/>
    <x v="0"/>
    <m/>
    <x v="6"/>
    <x v="3"/>
    <s v="No root cause"/>
    <s v="No root cause"/>
    <s v=""/>
    <s v="LIT_151"/>
    <m/>
  </r>
  <r>
    <s v="Ngodi-Cite"/>
    <s v="LIT_626"/>
    <s v="Douala"/>
    <s v="CAMUSAT"/>
    <s v="Good Grid no GE - 8h"/>
    <s v="LITTORAL"/>
    <s v="Douala"/>
    <s v="ZTE"/>
    <n v="0"/>
    <n v="14.407943173160062"/>
    <n v="23.615016993262621"/>
    <n v="0"/>
    <n v="0"/>
    <n v="2.4985161214839926"/>
    <n v="0"/>
    <n v="0"/>
    <n v="0"/>
    <n v="0.33927669483182271"/>
    <n v="0"/>
    <n v="0"/>
    <n v="0"/>
    <n v="0"/>
    <n v="0"/>
    <n v="0"/>
    <n v="0"/>
    <n v="0"/>
    <n v="2.0581680378274732E-2"/>
    <n v="0"/>
    <n v="0"/>
    <n v="0"/>
    <n v="0"/>
    <n v="0"/>
    <m/>
    <n v="0"/>
    <n v="0"/>
    <n v="0"/>
    <n v="0"/>
    <n v="0"/>
    <x v="0"/>
    <m/>
    <x v="6"/>
    <x v="3"/>
    <s v="No root cause"/>
    <s v="No root cause"/>
    <s v=""/>
    <s v="LIT_626"/>
    <m/>
  </r>
  <r>
    <s v="Marche-Mboppi"/>
    <s v="LIT_236"/>
    <s v="Douala"/>
    <s v="IHS"/>
    <s v="Grid-Gen"/>
    <s v="LITTORAL"/>
    <s v="Douala"/>
    <s v="ZTE"/>
    <n v="0"/>
    <n v="0"/>
    <n v="0"/>
    <n v="0"/>
    <n v="0"/>
    <n v="0"/>
    <n v="0"/>
    <n v="0"/>
    <n v="31.061750748359888"/>
    <n v="1.847232566567645"/>
    <n v="0"/>
    <n v="19.523685697408634"/>
    <n v="16.767434859159952"/>
    <n v="6.6002452679970203"/>
    <n v="19.523685697408634"/>
    <n v="0"/>
    <n v="0"/>
    <n v="0"/>
    <n v="0"/>
    <n v="0"/>
    <n v="0"/>
    <n v="0"/>
    <n v="0"/>
    <n v="0"/>
    <m/>
    <n v="0"/>
    <n v="0"/>
    <n v="0"/>
    <n v="0"/>
    <n v="0"/>
    <x v="0"/>
    <m/>
    <x v="6"/>
    <x v="3"/>
    <s v="No root cause"/>
    <s v="No root cause"/>
    <s v=""/>
    <s v="LIT_236"/>
    <m/>
  </r>
  <r>
    <s v="Minoterie"/>
    <s v="LIT_023"/>
    <s v="Douala"/>
    <s v="IHS"/>
    <s v="Grid-Gen"/>
    <s v="LITTORAL"/>
    <s v="Douala"/>
    <s v="ZTE"/>
    <n v="0"/>
    <n v="0"/>
    <n v="0"/>
    <n v="0"/>
    <n v="0"/>
    <n v="0"/>
    <n v="0"/>
    <n v="0"/>
    <n v="0"/>
    <n v="0"/>
    <n v="0"/>
    <n v="11.299039331341511"/>
    <n v="0"/>
    <n v="0"/>
    <n v="11.299039331341511"/>
    <n v="0"/>
    <n v="0.11393048029152522"/>
    <n v="0"/>
    <n v="0"/>
    <n v="0"/>
    <n v="0"/>
    <n v="0"/>
    <n v="0"/>
    <n v="0"/>
    <m/>
    <n v="0"/>
    <n v="0"/>
    <n v="0"/>
    <n v="0"/>
    <n v="0"/>
    <x v="0"/>
    <m/>
    <x v="6"/>
    <x v="3"/>
    <s v="No root cause"/>
    <s v="No root cause"/>
    <s v=""/>
    <s v="LIT_023"/>
    <m/>
  </r>
  <r>
    <s v="Bpriso-ASECNA"/>
    <s v="LIT_060"/>
    <s v="Douala"/>
    <s v="IHS"/>
    <s v="Grid-Gen"/>
    <s v="LITTORAL"/>
    <s v="Douala"/>
    <s v="ZTE"/>
    <n v="0"/>
    <n v="0"/>
    <n v="0"/>
    <n v="0"/>
    <n v="0"/>
    <n v="0"/>
    <n v="0"/>
    <n v="0"/>
    <n v="0"/>
    <n v="0"/>
    <n v="0"/>
    <n v="0"/>
    <n v="0"/>
    <n v="0"/>
    <n v="0"/>
    <n v="0"/>
    <n v="0"/>
    <n v="0"/>
    <n v="0"/>
    <n v="0"/>
    <n v="0"/>
    <n v="0"/>
    <n v="0"/>
    <n v="0"/>
    <m/>
    <n v="0"/>
    <n v="0"/>
    <n v="0"/>
    <n v="0"/>
    <n v="0"/>
    <x v="0"/>
    <m/>
    <x v="6"/>
    <x v="3"/>
    <s v="No root cause"/>
    <s v="No root cause"/>
    <s v=""/>
    <s v="LIT_060"/>
    <m/>
  </r>
  <r>
    <s v="Fin-Goudron-Mt-Essec"/>
    <s v="LIT_160"/>
    <s v="Douala"/>
    <s v="IHS"/>
    <s v="Grid-Gen"/>
    <s v="LITTORAL"/>
    <s v="Douala"/>
    <s v="ZTE"/>
    <n v="0"/>
    <n v="0"/>
    <n v="0"/>
    <n v="2.211549711357039E-3"/>
    <n v="0"/>
    <n v="0"/>
    <n v="0"/>
    <n v="0"/>
    <n v="0"/>
    <n v="0"/>
    <n v="0"/>
    <n v="0"/>
    <n v="0"/>
    <n v="0"/>
    <n v="0"/>
    <n v="0"/>
    <n v="0"/>
    <n v="0"/>
    <n v="0"/>
    <n v="2.1453637357212365"/>
    <n v="0"/>
    <n v="0"/>
    <n v="0"/>
    <n v="0"/>
    <m/>
    <n v="0"/>
    <n v="0"/>
    <n v="0"/>
    <n v="0"/>
    <n v="0"/>
    <x v="0"/>
    <m/>
    <x v="6"/>
    <x v="3"/>
    <s v="No root cause"/>
    <s v="No root cause"/>
    <s v=""/>
    <s v="LIT_160"/>
    <m/>
  </r>
  <r>
    <s v="BICEC-Indoor"/>
    <s v="LIT_700"/>
    <s v="Douala"/>
    <s v="CAMUSAT"/>
    <s v="Good Grid no GE - 8h"/>
    <s v="LITTORAL"/>
    <s v="Douala"/>
    <s v="ZTE"/>
    <n v="0"/>
    <n v="0"/>
    <n v="0"/>
    <n v="0"/>
    <n v="0"/>
    <n v="0"/>
    <n v="0"/>
    <n v="0"/>
    <n v="0"/>
    <n v="0"/>
    <n v="0"/>
    <n v="0"/>
    <n v="0"/>
    <n v="0"/>
    <n v="0"/>
    <n v="0"/>
    <n v="0"/>
    <n v="0"/>
    <n v="0.23922190547123134"/>
    <n v="0"/>
    <n v="0"/>
    <n v="0"/>
    <n v="0"/>
    <n v="0"/>
    <m/>
    <n v="0"/>
    <n v="0"/>
    <n v="0"/>
    <n v="0"/>
    <n v="0"/>
    <x v="0"/>
    <m/>
    <x v="6"/>
    <x v="3"/>
    <s v="No root cause"/>
    <s v="No root cause"/>
    <s v=""/>
    <s v="LIT_700"/>
    <m/>
  </r>
  <r>
    <s v="Garoua-Camp-Chinois-IHS"/>
    <s v="NRD_073"/>
    <s v="Garoua"/>
    <s v="IHS"/>
    <s v="Grid-Gen"/>
    <s v="NORD"/>
    <s v="Garoua"/>
    <s v="Huawei"/>
    <n v="0"/>
    <n v="0"/>
    <n v="0"/>
    <n v="0"/>
    <n v="0"/>
    <n v="0"/>
    <n v="0"/>
    <n v="0"/>
    <n v="0"/>
    <n v="0"/>
    <n v="0"/>
    <n v="0"/>
    <n v="0"/>
    <n v="0"/>
    <n v="0"/>
    <n v="0"/>
    <n v="0"/>
    <n v="0"/>
    <n v="0"/>
    <n v="0"/>
    <n v="0"/>
    <n v="0"/>
    <n v="0"/>
    <n v="0"/>
    <m/>
    <n v="0"/>
    <n v="0"/>
    <n v="0"/>
    <n v="0"/>
    <n v="0"/>
    <x v="0"/>
    <m/>
    <x v="6"/>
    <x v="3"/>
    <s v="No root cause"/>
    <s v="No root cause"/>
    <s v=""/>
    <s v="NRD_073"/>
    <m/>
  </r>
  <r>
    <s v="Nkomkana"/>
    <s v="CTR_427"/>
    <s v="Yaounde"/>
    <s v="IHS"/>
    <s v="GridOnly"/>
    <s v="CENTRE"/>
    <s v="Yaounde"/>
    <s v="ZTE"/>
    <n v="0"/>
    <n v="7.5989629361531663E-17"/>
    <n v="0"/>
    <n v="0.38814480942148699"/>
    <n v="0"/>
    <n v="0"/>
    <n v="3.4756287221808466"/>
    <n v="0"/>
    <n v="1.1579372093185777E-16"/>
    <n v="1.5921636628130443E-16"/>
    <n v="0"/>
    <n v="7.2371075582411097E-17"/>
    <n v="0.23146364640316341"/>
    <n v="0"/>
    <n v="5.7896860465928885E-17"/>
    <n v="0"/>
    <n v="0"/>
    <n v="0"/>
    <n v="0"/>
    <n v="0"/>
    <n v="0"/>
    <n v="0"/>
    <n v="0"/>
    <n v="0"/>
    <m/>
    <n v="0"/>
    <n v="0"/>
    <n v="0"/>
    <n v="0"/>
    <n v="0"/>
    <x v="0"/>
    <m/>
    <x v="6"/>
    <x v="3"/>
    <s v="No root cause"/>
    <s v="No root cause"/>
    <s v=""/>
    <s v="CTR_427"/>
    <m/>
  </r>
  <r>
    <s v="Bepanda-Ambiance"/>
    <s v="LIT_687"/>
    <s v="Douala"/>
    <s v="CAMUSAT"/>
    <s v="Good Grid no GE - 8h"/>
    <s v="LITTORAL"/>
    <s v="Douala"/>
    <s v="ZTE"/>
    <n v="2.1355901128033032"/>
    <n v="0"/>
    <n v="1.5400946828637718"/>
    <n v="12.605637168873933"/>
    <n v="3.6391763903513659"/>
    <n v="0"/>
    <n v="0"/>
    <n v="5.7912104453633084"/>
    <n v="0"/>
    <n v="0"/>
    <n v="0"/>
    <n v="22.107185967075022"/>
    <n v="0"/>
    <n v="6.2912525361481393"/>
    <n v="22.107185967075022"/>
    <n v="0"/>
    <n v="0"/>
    <n v="0"/>
    <n v="0"/>
    <n v="43.513328510728158"/>
    <n v="0"/>
    <n v="0"/>
    <n v="0"/>
    <n v="0"/>
    <m/>
    <n v="0"/>
    <n v="0"/>
    <n v="0"/>
    <n v="0"/>
    <n v="0"/>
    <x v="0"/>
    <m/>
    <x v="6"/>
    <x v="3"/>
    <s v="No root cause"/>
    <s v="No root cause"/>
    <s v=""/>
    <s v="LIT_687"/>
    <m/>
  </r>
  <r>
    <s v="Newb-Ancien-Etage-New"/>
    <s v="LIT_528"/>
    <s v="Douala"/>
    <s v="IHS"/>
    <s v="GridOnly"/>
    <s v="LITTORAL"/>
    <s v="Douala"/>
    <s v="ZTE"/>
    <n v="1.6895526391635487"/>
    <n v="6.3224995933602157"/>
    <n v="6.4643419712184658"/>
    <n v="0"/>
    <n v="12.078325243341807"/>
    <n v="14.232178476342126"/>
    <n v="0"/>
    <n v="4.2477270976192312"/>
    <n v="1.1615808157336787"/>
    <n v="0"/>
    <n v="0"/>
    <n v="15.989789774364855"/>
    <n v="21.193566245188094"/>
    <n v="23.220647741508362"/>
    <n v="15.989789774364855"/>
    <n v="0"/>
    <n v="0"/>
    <n v="5.4018171804596031"/>
    <n v="30.310608589944451"/>
    <n v="32.739443060442362"/>
    <n v="0"/>
    <n v="0"/>
    <n v="0"/>
    <n v="0"/>
    <m/>
    <n v="0"/>
    <n v="0"/>
    <n v="0"/>
    <n v="0"/>
    <n v="0"/>
    <x v="0"/>
    <m/>
    <x v="6"/>
    <x v="3"/>
    <s v="No root cause"/>
    <s v="No root cause"/>
    <s v=""/>
    <s v="LIT_528"/>
    <m/>
  </r>
  <r>
    <s v="BATA-Mokolo"/>
    <s v="CTR_409"/>
    <s v="Yaounde"/>
    <s v="IHS"/>
    <s v="GridOnly"/>
    <s v="CENTRE"/>
    <s v="Yaounde"/>
    <s v="ZTE"/>
    <n v="0"/>
    <n v="0"/>
    <n v="0"/>
    <n v="0"/>
    <n v="0"/>
    <n v="0"/>
    <n v="0"/>
    <n v="0"/>
    <n v="0"/>
    <n v="0"/>
    <n v="0"/>
    <n v="12.750083468166519"/>
    <n v="16.384141191040801"/>
    <n v="37.422542254867551"/>
    <n v="12.750083468166519"/>
    <n v="49.147019544392215"/>
    <n v="17.51977196782266"/>
    <n v="30.377169102224943"/>
    <n v="28.931190127642076"/>
    <n v="30.968009576723652"/>
    <n v="0"/>
    <n v="0"/>
    <n v="0"/>
    <n v="0"/>
    <m/>
    <n v="0"/>
    <n v="0"/>
    <n v="0"/>
    <n v="0"/>
    <n v="0"/>
    <x v="0"/>
    <m/>
    <x v="6"/>
    <x v="3"/>
    <s v="No root cause"/>
    <s v="No root cause"/>
    <s v=""/>
    <s v="CTR_409"/>
    <m/>
  </r>
  <r>
    <s v="Madagascar-Yde-New"/>
    <s v="CTR_217"/>
    <s v="Yaounde"/>
    <s v="IHS"/>
    <s v="Grid-Lithium"/>
    <s v="CENTRE"/>
    <s v="Yaounde"/>
    <s v="ZTE"/>
    <n v="0"/>
    <n v="0"/>
    <n v="0"/>
    <n v="0"/>
    <n v="0"/>
    <n v="0"/>
    <n v="0"/>
    <n v="0"/>
    <n v="0"/>
    <n v="0"/>
    <n v="0"/>
    <n v="0"/>
    <n v="0.14999300864929954"/>
    <n v="0"/>
    <n v="0"/>
    <n v="0"/>
    <n v="0"/>
    <n v="28.570957215787327"/>
    <n v="26.860484029757462"/>
    <n v="28.764681836470885"/>
    <n v="0"/>
    <n v="0"/>
    <n v="0"/>
    <n v="0"/>
    <m/>
    <n v="0"/>
    <n v="0"/>
    <n v="0"/>
    <n v="0"/>
    <n v="0"/>
    <x v="0"/>
    <m/>
    <x v="6"/>
    <x v="3"/>
    <s v="No root cause"/>
    <s v="No root cause"/>
    <s v=""/>
    <s v="CTR_217"/>
    <m/>
  </r>
  <r>
    <s v="Meyo-II"/>
    <s v="CTR_850"/>
    <s v="Yaounde"/>
    <s v="CAMUSAT"/>
    <s v="Good Grid no GE - 8h"/>
    <s v="CENTRE"/>
    <s v="Binguela"/>
    <s v="ZTE"/>
    <n v="8.6820626196733777"/>
    <n v="0"/>
    <n v="0"/>
    <n v="0"/>
    <n v="0"/>
    <n v="0.5078716901661654"/>
    <n v="0"/>
    <n v="0"/>
    <n v="0"/>
    <n v="0"/>
    <n v="5.3505234952230308E-4"/>
    <n v="0"/>
    <n v="0"/>
    <n v="0"/>
    <n v="0"/>
    <n v="0"/>
    <n v="7.2204779515627804"/>
    <n v="13.868556899607057"/>
    <n v="13.868556899607057"/>
    <n v="26.38266444655612"/>
    <n v="0"/>
    <n v="0"/>
    <n v="0"/>
    <n v="0"/>
    <m/>
    <n v="0"/>
    <n v="0"/>
    <n v="0"/>
    <n v="0"/>
    <n v="0"/>
    <x v="0"/>
    <m/>
    <x v="6"/>
    <x v="3"/>
    <s v="No root cause"/>
    <s v="No root cause"/>
    <s v=""/>
    <s v="CTR_850"/>
    <m/>
  </r>
  <r>
    <s v="Bberi-Chateau"/>
    <s v="LIT_017"/>
    <s v="Douala"/>
    <s v="IHS"/>
    <s v="Grid-Gen"/>
    <s v="LITTORAL"/>
    <s v="Douala"/>
    <s v="ZTE"/>
    <n v="1.675980144564011"/>
    <n v="0"/>
    <n v="0"/>
    <n v="0"/>
    <n v="0"/>
    <n v="0"/>
    <n v="0"/>
    <n v="0"/>
    <n v="0"/>
    <n v="0"/>
    <n v="5.5323699537429398"/>
    <n v="0.52945213493021526"/>
    <n v="2.2129230123875328"/>
    <n v="2.3783255287030625"/>
    <n v="0.52945213493021526"/>
    <n v="2.3179537885986732"/>
    <n v="0"/>
    <n v="2.9875539689469877"/>
    <n v="5.6865542057968286"/>
    <n v="12.174456315472572"/>
    <n v="0"/>
    <n v="0"/>
    <n v="0"/>
    <n v="0"/>
    <m/>
    <n v="0"/>
    <n v="0"/>
    <n v="0"/>
    <n v="0"/>
    <n v="0"/>
    <x v="0"/>
    <m/>
    <x v="6"/>
    <x v="3"/>
    <s v="No root cause"/>
    <s v="No root cause"/>
    <s v=""/>
    <s v="LIT_017"/>
    <m/>
  </r>
  <r>
    <s v="Lendi-Chefferie"/>
    <s v="LIT_774"/>
    <s v="Douala"/>
    <s v="CAMUSAT"/>
    <s v="Good Grid + GE"/>
    <s v="LITTORAL"/>
    <s v="Douala"/>
    <s v="ZTE"/>
    <n v="1.7690079130675482"/>
    <n v="0"/>
    <n v="0"/>
    <n v="0"/>
    <n v="0"/>
    <n v="0"/>
    <n v="0"/>
    <n v="4.2900497384664105"/>
    <n v="56.485333858398036"/>
    <n v="29.798224624963972"/>
    <n v="0"/>
    <n v="0"/>
    <n v="0"/>
    <n v="0"/>
    <n v="0"/>
    <n v="0"/>
    <n v="0"/>
    <n v="0"/>
    <n v="0"/>
    <n v="8.6547927849260748"/>
    <n v="0"/>
    <n v="0"/>
    <n v="0"/>
    <n v="0"/>
    <m/>
    <n v="0"/>
    <n v="0"/>
    <n v="0"/>
    <n v="0"/>
    <n v="0"/>
    <x v="0"/>
    <m/>
    <x v="6"/>
    <x v="3"/>
    <s v="No root cause"/>
    <s v="No root cause"/>
    <s v=""/>
    <s v="LIT_774"/>
    <m/>
  </r>
  <r>
    <s v="Ndobo-Rail"/>
    <s v="LIT_260"/>
    <s v="Douala"/>
    <s v="IHS"/>
    <s v="Grid-Gen"/>
    <s v="LITTORAL"/>
    <s v="Douala"/>
    <s v="ZTE"/>
    <n v="1.0565143693658992"/>
    <n v="0"/>
    <n v="0"/>
    <n v="0"/>
    <n v="0"/>
    <n v="0"/>
    <n v="0"/>
    <n v="0"/>
    <n v="0"/>
    <n v="0"/>
    <n v="4.2248625272163292"/>
    <n v="0.7668548624130721"/>
    <n v="2.0389596584796528"/>
    <n v="2.0869360191534465"/>
    <n v="0.7668548624130721"/>
    <n v="0"/>
    <n v="0"/>
    <n v="1.9925884548544233"/>
    <n v="4.0940778979148664"/>
    <n v="8.6377246149763316"/>
    <n v="0"/>
    <n v="0"/>
    <n v="0"/>
    <n v="0"/>
    <m/>
    <n v="0"/>
    <n v="0"/>
    <n v="0"/>
    <n v="0"/>
    <n v="0"/>
    <x v="0"/>
    <m/>
    <x v="6"/>
    <x v="3"/>
    <s v="No root cause"/>
    <s v="No root cause"/>
    <s v=""/>
    <s v="LIT_260"/>
    <m/>
  </r>
  <r>
    <s v="Garoua-Bockle-IHS"/>
    <s v="NRD_094"/>
    <s v="Garoua"/>
    <s v="IHS"/>
    <s v="Grid-Gen"/>
    <s v="NORD"/>
    <s v="Garoua"/>
    <s v="Huawei"/>
    <n v="0"/>
    <n v="0"/>
    <n v="9.9270045914625613E-2"/>
    <n v="7.0431259327745961"/>
    <n v="0"/>
    <n v="0"/>
    <n v="0"/>
    <n v="0"/>
    <n v="6.9110928479909142E-2"/>
    <n v="0.37168303213453069"/>
    <n v="0"/>
    <n v="1.5058691675726885"/>
    <n v="1.9458962198194809"/>
    <n v="0"/>
    <n v="1.5058691675726885"/>
    <n v="1.8776770452554412"/>
    <n v="0"/>
    <n v="1.2405188723664722"/>
    <n v="2.4737610327794468"/>
    <n v="6.4009739379567554"/>
    <n v="0"/>
    <n v="0"/>
    <n v="0"/>
    <n v="0"/>
    <m/>
    <n v="0"/>
    <n v="0"/>
    <n v="0"/>
    <n v="0"/>
    <n v="0"/>
    <x v="0"/>
    <m/>
    <x v="6"/>
    <x v="3"/>
    <s v="No root cause"/>
    <s v="No root cause"/>
    <s v=""/>
    <s v="NRD_094"/>
    <m/>
  </r>
  <r>
    <s v="KRIBI-MAKAO"/>
    <s v="SUD_095"/>
    <s v="CENTRE"/>
    <s v="CAMUSAT"/>
    <s v="Good Grid + GE"/>
    <s v="SUD"/>
    <s v="Kribi"/>
    <s v="ZTE"/>
    <n v="0"/>
    <n v="0"/>
    <n v="2.6030653505805676"/>
    <n v="0"/>
    <n v="0"/>
    <n v="0"/>
    <n v="0"/>
    <n v="0"/>
    <n v="0"/>
    <n v="0"/>
    <n v="0"/>
    <n v="6.557797781601618"/>
    <n v="0"/>
    <n v="2.7969148168123441"/>
    <n v="6.5577977816016171"/>
    <n v="0"/>
    <n v="0"/>
    <n v="0"/>
    <n v="0"/>
    <n v="4.7277403954536235"/>
    <n v="0"/>
    <n v="0"/>
    <n v="0"/>
    <n v="0"/>
    <m/>
    <n v="0"/>
    <n v="0"/>
    <n v="0"/>
    <n v="0"/>
    <n v="0"/>
    <x v="0"/>
    <m/>
    <x v="6"/>
    <x v="3"/>
    <s v="No root cause"/>
    <s v="No root cause"/>
    <s v=""/>
    <s v="SUD_095"/>
    <m/>
  </r>
  <r>
    <s v="Simbock"/>
    <s v="CTR_069"/>
    <s v="Yaounde"/>
    <s v="IHS"/>
    <s v="Grid-Gen"/>
    <s v="CENTRE"/>
    <s v="Yaounde"/>
    <s v="ZTE"/>
    <n v="0"/>
    <n v="0"/>
    <n v="0"/>
    <n v="0"/>
    <n v="0"/>
    <n v="0"/>
    <n v="0"/>
    <n v="0"/>
    <n v="0"/>
    <n v="0"/>
    <n v="0"/>
    <n v="0"/>
    <n v="0"/>
    <n v="0"/>
    <n v="0"/>
    <n v="0"/>
    <n v="0"/>
    <n v="0"/>
    <n v="0"/>
    <n v="4.2014093992289547"/>
    <n v="0"/>
    <n v="0"/>
    <n v="0"/>
    <n v="0"/>
    <m/>
    <n v="0"/>
    <n v="0"/>
    <n v="0"/>
    <n v="0"/>
    <n v="0"/>
    <x v="0"/>
    <m/>
    <x v="6"/>
    <x v="3"/>
    <s v="No root cause"/>
    <s v="No root cause"/>
    <s v=""/>
    <s v="CTR_069"/>
    <m/>
  </r>
  <r>
    <s v="Zamengoue"/>
    <s v="CTR_100"/>
    <s v="CENTRE"/>
    <s v="CAMUSAT"/>
    <s v="Good grid 100%"/>
    <s v="CENTRE"/>
    <s v="Zamengoue"/>
    <s v="ZTE"/>
    <n v="0"/>
    <n v="0"/>
    <n v="0"/>
    <n v="0"/>
    <n v="0"/>
    <n v="0"/>
    <n v="0"/>
    <n v="8.4431260754552068E-2"/>
    <n v="0"/>
    <n v="0"/>
    <n v="0"/>
    <n v="0"/>
    <n v="0"/>
    <n v="0"/>
    <n v="0"/>
    <n v="0"/>
    <n v="0"/>
    <n v="0"/>
    <n v="0"/>
    <n v="3.1438784303989635"/>
    <n v="0"/>
    <n v="0"/>
    <n v="0"/>
    <n v="0"/>
    <m/>
    <n v="0"/>
    <n v="0"/>
    <n v="0"/>
    <n v="0"/>
    <n v="0"/>
    <x v="0"/>
    <m/>
    <x v="6"/>
    <x v="3"/>
    <s v="No root cause"/>
    <s v="No root cause"/>
    <s v=""/>
    <s v="CTR_100"/>
    <m/>
  </r>
  <r>
    <s v="Meyong-Meyeme"/>
    <s v="CTR_122"/>
    <s v="Yaounde"/>
    <s v="IHS"/>
    <s v="Grid-Gen"/>
    <s v="CENTRE"/>
    <s v="Yaounde"/>
    <s v="ZTE"/>
    <n v="0"/>
    <n v="0"/>
    <n v="0"/>
    <n v="1.3353301487017499"/>
    <n v="0"/>
    <n v="0"/>
    <n v="0"/>
    <n v="0"/>
    <n v="0"/>
    <n v="0"/>
    <n v="0"/>
    <n v="0"/>
    <n v="0.23190952336109938"/>
    <n v="0"/>
    <n v="0"/>
    <n v="0"/>
    <n v="0"/>
    <n v="1.3027632956941861"/>
    <n v="2.1090693513453354"/>
    <n v="2.7295695610858575"/>
    <n v="0"/>
    <n v="0"/>
    <n v="0"/>
    <n v="0"/>
    <m/>
    <n v="0"/>
    <n v="0"/>
    <n v="0"/>
    <n v="0"/>
    <n v="0"/>
    <x v="0"/>
    <m/>
    <x v="6"/>
    <x v="3"/>
    <s v="No root cause"/>
    <s v="No root cause"/>
    <s v=""/>
    <s v="CTR_122"/>
    <m/>
  </r>
  <r>
    <s v="Nkomeda"/>
    <s v="CTR_597"/>
    <s v="Yaounde"/>
    <s v="CAMUSAT"/>
    <s v="Good Grid + GE"/>
    <s v="CENTRE"/>
    <s v="Yaounde"/>
    <s v="ZTE"/>
    <n v="0"/>
    <n v="0"/>
    <n v="0"/>
    <n v="0"/>
    <n v="0"/>
    <n v="0"/>
    <n v="0"/>
    <n v="0"/>
    <n v="0"/>
    <n v="0"/>
    <n v="0"/>
    <n v="0"/>
    <n v="0"/>
    <n v="0"/>
    <n v="0"/>
    <n v="0"/>
    <n v="0"/>
    <n v="0"/>
    <n v="0"/>
    <n v="2.4477218184360492"/>
    <n v="0"/>
    <n v="0"/>
    <n v="0"/>
    <n v="0"/>
    <m/>
    <n v="0"/>
    <n v="0"/>
    <n v="0"/>
    <n v="0"/>
    <n v="0"/>
    <x v="0"/>
    <m/>
    <x v="6"/>
    <x v="3"/>
    <s v="No root cause"/>
    <s v="No root cause"/>
    <s v=""/>
    <s v="CTR_597"/>
    <m/>
  </r>
  <r>
    <s v="Garoua-Lainde-II"/>
    <s v="NRD_145"/>
    <s v="Garoua"/>
    <s v="CAMUSAT"/>
    <s v="Medium Grid + GE"/>
    <s v="NORD"/>
    <s v="Garoua"/>
    <s v="Huawei"/>
    <n v="0"/>
    <n v="0"/>
    <n v="5.0805717498066683"/>
    <n v="0"/>
    <n v="0"/>
    <n v="0"/>
    <n v="2.0636077367142933"/>
    <n v="0.73792636538225576"/>
    <n v="0.85158931949901973"/>
    <n v="1.0968573165198483"/>
    <n v="4.594316174561186E-2"/>
    <n v="0"/>
    <n v="0"/>
    <n v="0"/>
    <n v="0"/>
    <n v="0"/>
    <n v="1.9921782480531229"/>
    <n v="5.2864955640593223"/>
    <n v="0"/>
    <n v="2.1255846338672444"/>
    <n v="0"/>
    <n v="0"/>
    <n v="0"/>
    <n v="0"/>
    <m/>
    <n v="0"/>
    <n v="0"/>
    <n v="0"/>
    <n v="0"/>
    <n v="0"/>
    <x v="0"/>
    <m/>
    <x v="6"/>
    <x v="3"/>
    <s v="No root cause"/>
    <s v="No root cause"/>
    <s v="(05-10-2026 ticket): INC-20260510-00015206...Auto TT closure RCA...Others"/>
    <s v="NRD_145"/>
    <m/>
  </r>
  <r>
    <s v="Ngodi-Cimetiere"/>
    <s v="LIT_411"/>
    <s v="Douala"/>
    <s v="IHS"/>
    <s v="Grid-Lithium"/>
    <s v="LITTORAL"/>
    <s v="Douala"/>
    <s v="ZTE"/>
    <n v="0"/>
    <n v="0"/>
    <n v="0"/>
    <n v="0"/>
    <n v="0"/>
    <n v="0"/>
    <n v="0"/>
    <n v="3.051778085967932"/>
    <n v="16.237893548838148"/>
    <n v="0.38777027277682186"/>
    <n v="0.33228534413140237"/>
    <n v="0.81458153199042371"/>
    <n v="0"/>
    <n v="0"/>
    <n v="0.8145815319904236"/>
    <n v="0.97641703264247359"/>
    <n v="0.65786469881546528"/>
    <n v="0"/>
    <n v="0.36167755319847145"/>
    <n v="2.1174518381545115"/>
    <n v="0"/>
    <n v="0"/>
    <n v="0"/>
    <n v="0"/>
    <m/>
    <n v="0"/>
    <n v="0"/>
    <n v="0"/>
    <n v="0"/>
    <n v="0"/>
    <x v="0"/>
    <m/>
    <x v="6"/>
    <x v="3"/>
    <s v="No root cause"/>
    <s v="No root cause"/>
    <s v=""/>
    <s v="LIT_411"/>
    <m/>
  </r>
  <r>
    <s v="Mfou-EPC-MTN-IHS"/>
    <s v="CTR_464"/>
    <s v="CENTRE"/>
    <s v="IHS"/>
    <s v="Grid-Gen"/>
    <s v="CENTRE"/>
    <s v="Mfou"/>
    <s v="ZTE"/>
    <n v="0"/>
    <n v="8.4609611537726184E-2"/>
    <n v="0"/>
    <n v="0"/>
    <n v="0"/>
    <n v="0"/>
    <n v="0"/>
    <n v="0.41680578027754239"/>
    <n v="0.10340778408426146"/>
    <n v="0"/>
    <n v="0"/>
    <n v="0"/>
    <n v="0.24701583469593336"/>
    <n v="0"/>
    <n v="0"/>
    <n v="0"/>
    <n v="0"/>
    <n v="0"/>
    <n v="0"/>
    <n v="1.5250953819988413"/>
    <n v="0"/>
    <n v="0"/>
    <n v="0"/>
    <n v="0"/>
    <m/>
    <n v="0"/>
    <n v="0"/>
    <n v="0"/>
    <n v="0"/>
    <n v="0"/>
    <x v="0"/>
    <m/>
    <x v="6"/>
    <x v="3"/>
    <s v="No root cause"/>
    <s v="No root cause"/>
    <s v=""/>
    <s v="CTR_464"/>
    <m/>
  </r>
  <r>
    <s v="Garoua-Ouro-Lawan"/>
    <s v="NRD_054"/>
    <s v="Garoua"/>
    <s v="IHS"/>
    <s v="Grid-Gen"/>
    <s v="NORD"/>
    <s v="Garoua"/>
    <s v="Huawei"/>
    <n v="0"/>
    <n v="0"/>
    <n v="4.2670424874369699"/>
    <n v="0"/>
    <n v="0"/>
    <n v="0"/>
    <n v="0"/>
    <n v="0"/>
    <n v="0.41306041383088932"/>
    <n v="3.4209463720597091"/>
    <n v="0"/>
    <n v="0"/>
    <n v="0"/>
    <n v="1.5573590386750107"/>
    <n v="0"/>
    <n v="0"/>
    <n v="1.63030450899316"/>
    <n v="0.37917376502783701"/>
    <n v="2.3115153253260967"/>
    <n v="1.4260928622589768"/>
    <n v="0"/>
    <n v="0"/>
    <n v="0"/>
    <n v="0"/>
    <m/>
    <n v="0"/>
    <n v="0"/>
    <n v="0"/>
    <n v="0"/>
    <n v="0"/>
    <x v="0"/>
    <m/>
    <x v="6"/>
    <x v="3"/>
    <s v="No root cause"/>
    <s v="No root cause"/>
    <s v=""/>
    <s v="NRD_054"/>
    <m/>
  </r>
  <r>
    <s v="LIT_858_Z_JAPOMA-COCOTIERS"/>
    <s v="LIT_858"/>
    <s v="Douala"/>
    <s v="IHS"/>
    <s v="Grid-Gen"/>
    <s v="LITTORAL"/>
    <s v="Douala"/>
    <s v="ZTE"/>
    <n v="0"/>
    <n v="5.1418530789052438E-2"/>
    <n v="0"/>
    <n v="9.5217737770130082"/>
    <n v="5.3525388590686376"/>
    <n v="0"/>
    <n v="17.012809866650688"/>
    <n v="0"/>
    <n v="0"/>
    <n v="0"/>
    <n v="0"/>
    <n v="0"/>
    <n v="0"/>
    <n v="0"/>
    <n v="0"/>
    <n v="0"/>
    <n v="0"/>
    <n v="0"/>
    <n v="0"/>
    <n v="1.1590482346126085"/>
    <n v="0"/>
    <n v="0"/>
    <n v="0"/>
    <n v="0"/>
    <m/>
    <n v="0"/>
    <n v="0"/>
    <n v="0"/>
    <n v="0"/>
    <n v="0"/>
    <x v="0"/>
    <m/>
    <x v="6"/>
    <x v="3"/>
    <s v="No root cause"/>
    <s v="No root cause"/>
    <s v=""/>
    <s v="LIT_858"/>
    <m/>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43510457063119051"/>
    <n v="0"/>
    <n v="0"/>
    <n v="0.43510457063119051"/>
    <n v="0"/>
    <n v="1.1461534729891307"/>
    <n v="0"/>
    <n v="0.91640199410443657"/>
    <n v="0.81044379382078746"/>
    <n v="0"/>
    <n v="0"/>
    <n v="0"/>
    <n v="0"/>
    <m/>
    <n v="0"/>
    <n v="0"/>
    <n v="0"/>
    <n v="0"/>
    <n v="0"/>
    <x v="0"/>
    <m/>
    <x v="6"/>
    <x v="3"/>
    <s v="No root cause"/>
    <s v="No root cause"/>
    <s v=""/>
    <s v="ADM_077"/>
    <m/>
  </r>
  <r>
    <s v="Pitoa"/>
    <s v="NRD_013"/>
    <s v="NORD"/>
    <s v="IHS"/>
    <s v="Grid-Gen"/>
    <s v="NORD"/>
    <s v="Garoua"/>
    <s v="Huawei"/>
    <n v="0"/>
    <n v="0"/>
    <n v="5.6528459077769506"/>
    <n v="0"/>
    <n v="0"/>
    <n v="0"/>
    <n v="0"/>
    <n v="0"/>
    <n v="0"/>
    <n v="0"/>
    <n v="0"/>
    <n v="0"/>
    <n v="0"/>
    <n v="0"/>
    <n v="0"/>
    <n v="0"/>
    <n v="3.3134365199624467"/>
    <n v="0"/>
    <n v="0"/>
    <n v="0.79027232024381266"/>
    <n v="0"/>
    <n v="0"/>
    <n v="0"/>
    <n v="0"/>
    <m/>
    <n v="0"/>
    <n v="0"/>
    <n v="0"/>
    <n v="0"/>
    <n v="0"/>
    <x v="0"/>
    <m/>
    <x v="6"/>
    <x v="3"/>
    <s v="No root cause"/>
    <s v="No root cause"/>
    <s v="(05-10-2026 ticket): INC-20260510-00015056...Others"/>
    <s v="NRD_013"/>
    <m/>
  </r>
  <r>
    <s v="Camp-Sic-Mendong"/>
    <s v="CTR_767"/>
    <s v="Yaounde"/>
    <s v="CAMUSAT"/>
    <s v="Good Grid no GE - 8h"/>
    <s v="CENTRE"/>
    <s v="Yaounde"/>
    <s v="ZTE"/>
    <n v="0"/>
    <n v="0"/>
    <n v="0"/>
    <n v="0"/>
    <n v="0"/>
    <n v="0"/>
    <n v="0"/>
    <n v="1.2873181178713191"/>
    <n v="0"/>
    <n v="0"/>
    <n v="0"/>
    <n v="0"/>
    <n v="0"/>
    <n v="0"/>
    <n v="0"/>
    <n v="0"/>
    <n v="0"/>
    <n v="0"/>
    <n v="0"/>
    <n v="0.55566970005678706"/>
    <n v="0"/>
    <n v="0"/>
    <n v="0"/>
    <n v="0"/>
    <m/>
    <n v="0"/>
    <n v="0"/>
    <n v="0"/>
    <n v="0"/>
    <n v="0"/>
    <x v="0"/>
    <m/>
    <x v="6"/>
    <x v="3"/>
    <s v="No root cause"/>
    <s v="No root cause"/>
    <s v=""/>
    <s v="CTR_767"/>
    <m/>
  </r>
  <r>
    <s v="Elum-Ndem-IHS"/>
    <s v="CTR_623"/>
    <s v="Yaounde"/>
    <s v="IHS"/>
    <s v="Grid-Gen"/>
    <s v="CENTRE"/>
    <s v="Yaounde"/>
    <s v="ZTE"/>
    <n v="0"/>
    <n v="0"/>
    <n v="0"/>
    <n v="0"/>
    <n v="0"/>
    <n v="0"/>
    <n v="0"/>
    <n v="0"/>
    <n v="0"/>
    <n v="0"/>
    <n v="0"/>
    <n v="0"/>
    <n v="0"/>
    <n v="0"/>
    <n v="0"/>
    <n v="0.24548201796063734"/>
    <n v="0"/>
    <n v="0"/>
    <n v="0"/>
    <n v="0.51365025554100086"/>
    <n v="0"/>
    <n v="0"/>
    <n v="0"/>
    <n v="0"/>
    <m/>
    <n v="0"/>
    <n v="0"/>
    <n v="0"/>
    <n v="0"/>
    <n v="0"/>
    <x v="0"/>
    <m/>
    <x v="6"/>
    <x v="3"/>
    <s v="No root cause"/>
    <s v="No root cause"/>
    <s v=""/>
    <s v="CTR_623"/>
    <m/>
  </r>
  <r>
    <s v="Biyemassi-Crf-IHS"/>
    <s v="CTR_538"/>
    <s v="Yaounde"/>
    <s v="IHS"/>
    <s v="Grid-Gen"/>
    <s v="CENTRE"/>
    <s v="Yaounde"/>
    <s v="ZTE"/>
    <n v="0"/>
    <n v="0"/>
    <n v="0"/>
    <n v="0"/>
    <n v="0"/>
    <n v="0"/>
    <n v="0"/>
    <n v="0"/>
    <n v="0"/>
    <n v="0"/>
    <n v="0"/>
    <n v="0"/>
    <n v="0"/>
    <n v="0"/>
    <n v="0"/>
    <n v="0"/>
    <n v="0"/>
    <n v="0"/>
    <n v="0"/>
    <n v="0.45597161226254368"/>
    <n v="0"/>
    <n v="0"/>
    <n v="0"/>
    <n v="0"/>
    <m/>
    <n v="0"/>
    <n v="0"/>
    <n v="0"/>
    <n v="0"/>
    <n v="0"/>
    <x v="0"/>
    <m/>
    <x v="6"/>
    <x v="3"/>
    <s v="No root cause"/>
    <s v="No root cause"/>
    <s v=""/>
    <s v="CTR_538"/>
    <m/>
  </r>
  <r>
    <s v="Logbong"/>
    <s v="LIT_508"/>
    <s v="LITTORAL"/>
    <s v="IHS"/>
    <s v="Grid-Gen"/>
    <s v="LITTORAL"/>
    <s v="Logbong"/>
    <s v="NOKIA"/>
    <n v="0"/>
    <n v="0"/>
    <n v="0"/>
    <n v="0"/>
    <n v="0"/>
    <n v="0.9954296212096666"/>
    <n v="0"/>
    <n v="0"/>
    <n v="6.8354455696060315E-3"/>
    <n v="1.281353583207814"/>
    <n v="1.1940305905214328"/>
    <n v="0.85693984299423831"/>
    <n v="4.3904425846911996E-2"/>
    <n v="0"/>
    <n v="0.85693984299423831"/>
    <n v="0"/>
    <n v="0"/>
    <n v="0"/>
    <n v="0"/>
    <n v="0.37956613675081963"/>
    <n v="0"/>
    <n v="0"/>
    <n v="0"/>
    <n v="0"/>
    <m/>
    <n v="0"/>
    <n v="0"/>
    <n v="0"/>
    <n v="0"/>
    <n v="0"/>
    <x v="0"/>
    <m/>
    <x v="6"/>
    <x v="3"/>
    <s v="No root cause"/>
    <s v="No root cause"/>
    <s v=""/>
    <s v="LIT_508"/>
    <m/>
  </r>
  <r>
    <s v="Garoua-Mairie"/>
    <s v="NRD_142"/>
    <s v="Garoua"/>
    <s v="CAMUSAT"/>
    <s v="Bad Grid + GE"/>
    <s v="NORD"/>
    <s v="Garoua"/>
    <s v="Huawei"/>
    <n v="0"/>
    <n v="0"/>
    <n v="0"/>
    <n v="0"/>
    <n v="0"/>
    <n v="0.70002682395778937"/>
    <n v="0"/>
    <n v="2.0571871085200306"/>
    <n v="0"/>
    <n v="0"/>
    <n v="1.8583794905160189"/>
    <n v="0.96202412444033514"/>
    <n v="2.5703201467898289"/>
    <n v="1.2845536807321229"/>
    <n v="0.96202412444033514"/>
    <n v="0.68540205973752477"/>
    <n v="2.9553616525840893"/>
    <n v="1.7265247565155106"/>
    <n v="0"/>
    <n v="0.26410183972399859"/>
    <n v="0"/>
    <n v="0"/>
    <n v="0"/>
    <n v="0"/>
    <m/>
    <n v="0"/>
    <n v="0"/>
    <n v="0"/>
    <n v="0"/>
    <n v="0"/>
    <x v="0"/>
    <m/>
    <x v="6"/>
    <x v="3"/>
    <s v="No root cause"/>
    <s v="No root cause"/>
    <s v=""/>
    <s v="NRD_142"/>
    <m/>
  </r>
  <r>
    <s v="Madjap"/>
    <s v="LIT_519"/>
    <s v="LITTORAL"/>
    <s v="IHS"/>
    <s v="Hybrid-Gen"/>
    <s v="LITTORAL"/>
    <s v="Mandjap"/>
    <s v="NOKIA"/>
    <n v="0"/>
    <n v="0"/>
    <n v="0"/>
    <n v="1.2705632801202602"/>
    <n v="0"/>
    <n v="0.9958905268095446"/>
    <n v="0"/>
    <n v="0"/>
    <n v="1.8891180027734621E-2"/>
    <n v="0.99864276455131518"/>
    <n v="0.96401178981414082"/>
    <n v="0"/>
    <n v="0"/>
    <n v="0"/>
    <n v="0"/>
    <n v="0"/>
    <n v="0"/>
    <n v="0"/>
    <n v="0"/>
    <n v="0.25955389475306273"/>
    <n v="0"/>
    <n v="0"/>
    <n v="0"/>
    <n v="0"/>
    <m/>
    <n v="0"/>
    <n v="0"/>
    <n v="0"/>
    <n v="0"/>
    <n v="0"/>
    <x v="0"/>
    <m/>
    <x v="7"/>
    <x v="4"/>
    <s v="SPARE-ISSUE"/>
    <s v="SPARE-ISSUE"/>
    <s v="(05-10-2026 cells nokia): 08/05/2026 : ||Feedback RM : Le Fme n'a pas encore recu la Spares. ||Point escalader au PM || En attente du feedback du PM  _x000a_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10-2026 cells nokia): 09/05/2026: Escalade faite au PM || En attente de son Feedback _x000a_08/05/2026 : ||Feedback RM : Le Fme n'a pas encore recu la Spares. ||Point escalader au PM || En attente du feedback du PM  _x000a_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05-10-2026 cells nokia): 09/05/2026: Escalade faite au PM || En attente de son Feedback ||After on site  check FME noticed faulty FRMF / SP request ongoing to _x000a_be replaced   /new planned:11/05/2026_x000a_08/05/2026 : ||Feedback RM : Le Fme n'a pas encore recu la Spares. ||Point escalader au PM || En attente du feedback du PM  _x000a_07/05/2026 : SPARES recues et en cours d'acheminement vers le FME || Intervention le 08052026_x000a_06/04/2026 : Feedback RM : After on site  check FME noticed faulty FRMF /SP request ongoing to be replaced   new planned _x000a_date  09/05/2026_x000a_05/04/2026 : Intervention prevue pour ce jour || FME en route pour le site || Intervention en cours _x000a_04/05/2026 :Intervention prevue pour ce jour || FME charlie activer 04/05/2026 || Intervention en cours _x000a_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
    <s v="LIT_519"/>
    <m/>
  </r>
  <r>
    <s v="Makondo"/>
    <s v="LIT_114"/>
    <s v="LITTORAL"/>
    <s v="ESCO"/>
    <s v="Hybrid Solar - S1"/>
    <s v="LITTORAL"/>
    <s v="Makondo"/>
    <s v="NOKIA"/>
    <n v="0"/>
    <n v="0"/>
    <n v="0"/>
    <n v="0"/>
    <n v="0"/>
    <n v="0.99390963035786761"/>
    <n v="0"/>
    <n v="0"/>
    <n v="1.5898294686009187E-2"/>
    <n v="0.99671486919687635"/>
    <n v="0.96768300951115027"/>
    <n v="0"/>
    <n v="0"/>
    <n v="0"/>
    <n v="0"/>
    <n v="0"/>
    <n v="0"/>
    <n v="0"/>
    <n v="0"/>
    <n v="0.25723533457180126"/>
    <n v="0"/>
    <n v="0"/>
    <n v="0"/>
    <n v="0"/>
    <m/>
    <n v="0"/>
    <n v="0"/>
    <n v="0"/>
    <n v="0"/>
    <n v="0"/>
    <x v="0"/>
    <m/>
    <x v="6"/>
    <x v="3"/>
    <s v="No root cause"/>
    <s v="No root cause"/>
    <s v=""/>
    <s v="LIT_114"/>
    <m/>
  </r>
  <r>
    <s v="EST_074_N_Mazabe"/>
    <s v="EST_074"/>
    <s v="CENTRE"/>
    <s v="IHS"/>
    <s v="Solar Only"/>
    <s v="EST"/>
    <s v="Mazabe"/>
    <s v="NOKIA"/>
    <n v="0"/>
    <n v="0"/>
    <n v="0"/>
    <n v="0"/>
    <n v="0"/>
    <n v="0"/>
    <n v="0"/>
    <n v="0"/>
    <n v="0"/>
    <n v="0"/>
    <n v="0"/>
    <n v="0"/>
    <n v="0"/>
    <n v="0"/>
    <n v="0"/>
    <n v="0"/>
    <n v="0"/>
    <n v="0"/>
    <n v="0"/>
    <n v="0.22366971717846207"/>
    <n v="0"/>
    <n v="0"/>
    <n v="0"/>
    <n v="0"/>
    <m/>
    <n v="0"/>
    <n v="0"/>
    <n v="0"/>
    <n v="0"/>
    <n v="0"/>
    <x v="0"/>
    <m/>
    <x v="6"/>
    <x v="3"/>
    <s v="No root cause"/>
    <s v="No root cause"/>
    <s v=""/>
    <s v="EST_074"/>
    <m/>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0"/>
    <n v="0"/>
    <n v="0"/>
    <n v="0"/>
    <n v="0.30273261935947815"/>
    <n v="0"/>
    <n v="0.45944945253443603"/>
    <n v="0"/>
    <n v="0.20965134562098886"/>
    <n v="0"/>
    <n v="0"/>
    <n v="0"/>
    <n v="0"/>
    <m/>
    <n v="0"/>
    <n v="0"/>
    <n v="0"/>
    <n v="0"/>
    <n v="0"/>
    <x v="0"/>
    <m/>
    <x v="6"/>
    <x v="3"/>
    <s v="No root cause"/>
    <s v="No root cause"/>
    <s v=""/>
    <s v="OST_270"/>
    <m/>
  </r>
  <r>
    <s v="Fondonera-IHS"/>
    <s v="OST_263"/>
    <s v="OUEST"/>
    <s v="IHS"/>
    <s v="Grid-Gen"/>
    <s v="OUEST"/>
    <s v="Santchou"/>
    <s v="NOKIA"/>
    <n v="0"/>
    <n v="0"/>
    <n v="0"/>
    <n v="0.30997021247031109"/>
    <n v="0"/>
    <n v="0"/>
    <n v="0"/>
    <n v="0"/>
    <n v="0"/>
    <n v="0"/>
    <n v="0"/>
    <n v="0"/>
    <n v="6.6434101200108735"/>
    <n v="7.6085335855926814"/>
    <n v="0"/>
    <n v="0"/>
    <n v="0"/>
    <n v="0"/>
    <n v="0"/>
    <n v="0.15181218663767393"/>
    <n v="0"/>
    <n v="0"/>
    <n v="0"/>
    <n v="0"/>
    <m/>
    <n v="0"/>
    <n v="0"/>
    <n v="0"/>
    <n v="0"/>
    <n v="0"/>
    <x v="0"/>
    <m/>
    <x v="6"/>
    <x v="3"/>
    <s v="No root cause"/>
    <s v="No root cause"/>
    <s v=""/>
    <s v="OST_263"/>
    <m/>
  </r>
  <r>
    <s v="Kouen"/>
    <s v="EST_071"/>
    <s v="CENTRE"/>
    <s v="IHS"/>
    <s v="Gen Only"/>
    <s v="EST"/>
    <s v="Kouen"/>
    <s v="NOKIA"/>
    <n v="0"/>
    <n v="0"/>
    <n v="0"/>
    <n v="0"/>
    <n v="1.0341135109992494"/>
    <n v="0"/>
    <n v="0"/>
    <n v="0"/>
    <n v="0"/>
    <n v="0"/>
    <n v="0"/>
    <n v="0"/>
    <n v="0"/>
    <n v="0"/>
    <n v="0"/>
    <n v="0"/>
    <n v="0"/>
    <n v="0"/>
    <n v="0"/>
    <n v="0.14009454018314482"/>
    <n v="0"/>
    <n v="0"/>
    <n v="0"/>
    <n v="0"/>
    <m/>
    <n v="0"/>
    <n v="0"/>
    <n v="0"/>
    <n v="0"/>
    <n v="0"/>
    <x v="0"/>
    <m/>
    <x v="6"/>
    <x v="3"/>
    <s v="No root cause"/>
    <s v="No root cause"/>
    <s v=""/>
    <s v="EST_071"/>
    <m/>
  </r>
  <r>
    <s v="Foret-Bar-Mabanda-IHS"/>
    <s v="LIT_360"/>
    <s v="Douala"/>
    <s v="IHS"/>
    <s v="Grid-Gen"/>
    <s v="LITTORAL"/>
    <s v="Douala"/>
    <s v="ZTE"/>
    <n v="0"/>
    <n v="0"/>
    <n v="0"/>
    <n v="0"/>
    <n v="4.4837386889933481E-2"/>
    <n v="0"/>
    <n v="0"/>
    <n v="2.6874074359435327"/>
    <n v="0"/>
    <n v="0"/>
    <n v="0"/>
    <n v="0"/>
    <n v="0"/>
    <n v="0"/>
    <n v="0"/>
    <n v="0"/>
    <n v="0"/>
    <n v="0"/>
    <n v="0"/>
    <n v="0.11979822105794852"/>
    <n v="0"/>
    <n v="0"/>
    <n v="0"/>
    <n v="0"/>
    <m/>
    <n v="0"/>
    <n v="0"/>
    <n v="0"/>
    <n v="0"/>
    <n v="0"/>
    <x v="0"/>
    <m/>
    <x v="6"/>
    <x v="3"/>
    <s v="No root cause"/>
    <s v="No root cause"/>
    <s v=""/>
    <s v="LIT_360"/>
    <m/>
  </r>
  <r>
    <s v="Lemla"/>
    <s v="OST_261"/>
    <s v="OUEST"/>
    <s v="CAMUSAT"/>
    <s v="Hybrid Solar - S3"/>
    <s v="OUEST"/>
    <s v="Bandjoun"/>
    <s v="Huawei"/>
    <n v="4.6303430327623261"/>
    <n v="4.6264193155324991"/>
    <n v="4.6228522998690194"/>
    <n v="4.6228522998690194"/>
    <n v="4.6225847736942578"/>
    <n v="2.5789523246954484"/>
    <n v="0"/>
    <n v="0.15195486726421312"/>
    <n v="0"/>
    <n v="0"/>
    <n v="0"/>
    <n v="3.3101905357086805E-2"/>
    <n v="0"/>
    <n v="0"/>
    <n v="3.3101905357086799E-2"/>
    <n v="0"/>
    <n v="0"/>
    <n v="0"/>
    <n v="0"/>
    <n v="0.11369862427339891"/>
    <n v="0"/>
    <n v="0"/>
    <n v="0"/>
    <n v="0"/>
    <m/>
    <n v="0"/>
    <n v="0"/>
    <n v="0"/>
    <n v="0"/>
    <n v="0"/>
    <x v="0"/>
    <m/>
    <x v="6"/>
    <x v="3"/>
    <s v="No root cause"/>
    <s v="No root cause"/>
    <s v=""/>
    <s v="OST_261"/>
    <m/>
  </r>
  <r>
    <s v="OST_360_H_Bandjoun-Yom-V"/>
    <s v="OST_360"/>
    <s v="OUEST"/>
    <s v="ESCO"/>
    <s v="Hybrid Solar - S1"/>
    <s v="OST"/>
    <s v="Bandjoun"/>
    <s v="Huawei"/>
    <n v="0"/>
    <n v="0"/>
    <n v="0"/>
    <n v="0"/>
    <n v="0"/>
    <n v="0"/>
    <n v="0"/>
    <n v="0.12288368960685779"/>
    <n v="0"/>
    <n v="0"/>
    <n v="0"/>
    <n v="3.3369431531847737E-2"/>
    <n v="0"/>
    <s v=""/>
    <n v="3.3369431531847737E-2"/>
    <n v="0"/>
    <n v="0"/>
    <n v="0"/>
    <n v="0"/>
    <n v="0.11271769496594215"/>
    <n v="0"/>
    <n v="0"/>
    <n v="0"/>
    <n v="0"/>
    <m/>
    <n v="0"/>
    <n v="0"/>
    <n v="0"/>
    <n v="0"/>
    <n v="0"/>
    <x v="0"/>
    <m/>
    <x v="6"/>
    <x v="3"/>
    <s v="No root cause"/>
    <s v="No root cause"/>
    <s v=""/>
    <s v="OST_360"/>
    <m/>
  </r>
  <r>
    <s v="Bandjoun"/>
    <s v="OST_009"/>
    <s v="OUEST"/>
    <s v="IHS"/>
    <s v="Grid-Gen"/>
    <s v="OUEST"/>
    <s v="Bandjoun"/>
    <s v="Huawei"/>
    <n v="0"/>
    <n v="0"/>
    <n v="0"/>
    <n v="0"/>
    <n v="0"/>
    <n v="0"/>
    <n v="6.5580474726980613"/>
    <n v="0"/>
    <n v="0"/>
    <n v="8.9175391586979543E-5"/>
    <n v="0"/>
    <n v="3.2673863477469305E-2"/>
    <n v="0"/>
    <n v="0"/>
    <n v="3.2673863477469305E-2"/>
    <n v="0"/>
    <n v="0"/>
    <n v="0"/>
    <n v="0"/>
    <n v="0.11218264261642028"/>
    <n v="0"/>
    <n v="0"/>
    <n v="0"/>
    <n v="0"/>
    <m/>
    <n v="0"/>
    <n v="0"/>
    <n v="0"/>
    <n v="0"/>
    <n v="0"/>
    <x v="0"/>
    <m/>
    <x v="6"/>
    <x v="3"/>
    <s v="No root cause"/>
    <s v="No root cause"/>
    <s v=""/>
    <s v="OST_009"/>
    <m/>
  </r>
  <r>
    <s v="Bandjoun-Soung"/>
    <s v="OST_067"/>
    <s v="OUEST"/>
    <s v="IHS"/>
    <s v="Grid-Gen"/>
    <s v="OUEST"/>
    <s v="Bandjoun"/>
    <s v="Huawei"/>
    <n v="0.67407678500597834"/>
    <n v="8.8372813062696703E-2"/>
    <n v="0"/>
    <n v="0"/>
    <n v="7.7404239897498235E-3"/>
    <n v="7.6512485981628442E-3"/>
    <n v="6.4323101705604211"/>
    <n v="0"/>
    <n v="7.66908367648024E-3"/>
    <n v="7.8474344596541987E-3"/>
    <n v="0"/>
    <n v="3.287004933896065E-2"/>
    <n v="7.7582590680672194E-3"/>
    <n v="0"/>
    <n v="3.287004933896065E-2"/>
    <n v="0"/>
    <n v="0"/>
    <n v="0"/>
    <n v="0"/>
    <n v="0.11102336252578951"/>
    <n v="0"/>
    <n v="0"/>
    <n v="0"/>
    <n v="0"/>
    <m/>
    <n v="0"/>
    <n v="0"/>
    <n v="0"/>
    <n v="0"/>
    <n v="0"/>
    <x v="0"/>
    <m/>
    <x v="6"/>
    <x v="3"/>
    <s v="No root cause"/>
    <s v="No root cause"/>
    <s v=""/>
    <s v="OST_067"/>
    <m/>
  </r>
  <r>
    <s v="Bfsam-Q-Admin"/>
    <s v="OST_111"/>
    <s v="Bafoussam"/>
    <s v="IHS"/>
    <s v="Grid-Gen"/>
    <s v="OUEST"/>
    <s v="Bafoussam"/>
    <s v="Huawei"/>
    <n v="0"/>
    <n v="0"/>
    <n v="0"/>
    <n v="6.9384696932081207"/>
    <n v="0"/>
    <n v="8.9175391586979543E-5"/>
    <n v="0"/>
    <n v="0"/>
    <n v="0"/>
    <n v="0"/>
    <n v="0"/>
    <n v="1.9440235365961536E-2"/>
    <n v="0"/>
    <n v="0"/>
    <n v="1.9440235365961536E-2"/>
    <n v="0"/>
    <n v="0"/>
    <n v="0"/>
    <n v="0"/>
    <n v="9.6844475263459753E-2"/>
    <n v="0"/>
    <n v="0"/>
    <n v="0"/>
    <n v="0"/>
    <m/>
    <n v="0"/>
    <n v="0"/>
    <n v="0"/>
    <n v="0"/>
    <n v="0"/>
    <x v="0"/>
    <m/>
    <x v="6"/>
    <x v="3"/>
    <s v="No root cause"/>
    <s v="No root cause"/>
    <s v=""/>
    <s v="OST_111"/>
    <m/>
  </r>
  <r>
    <s v="Bfsam-Kouogouo"/>
    <s v="OST_065"/>
    <s v="Bafoussam"/>
    <s v="IHS"/>
    <s v="Grid-Gen"/>
    <s v="OUEST"/>
    <s v="Bafoussam"/>
    <s v="Huawei"/>
    <n v="0"/>
    <n v="0"/>
    <n v="0"/>
    <n v="0"/>
    <n v="0"/>
    <n v="0"/>
    <n v="0"/>
    <n v="0"/>
    <n v="0"/>
    <n v="0"/>
    <n v="0"/>
    <n v="2.1134567806114151E-2"/>
    <n v="0"/>
    <n v="8.9175391586979543E-5"/>
    <n v="2.1134567806114151E-2"/>
    <n v="0"/>
    <n v="0"/>
    <n v="0"/>
    <n v="0"/>
    <n v="9.6755299871872785E-2"/>
    <n v="0"/>
    <n v="0"/>
    <n v="0"/>
    <n v="0"/>
    <m/>
    <n v="0"/>
    <n v="0"/>
    <n v="0"/>
    <n v="0"/>
    <n v="0"/>
    <x v="0"/>
    <m/>
    <x v="6"/>
    <x v="3"/>
    <s v="No root cause"/>
    <s v="No root cause"/>
    <s v=""/>
    <s v="OST_065"/>
    <m/>
  </r>
  <r>
    <s v="Bfsam-Nylon"/>
    <s v="OST_107"/>
    <s v="Bafoussam"/>
    <s v="IHS"/>
    <s v="Grid-Gen"/>
    <s v="OUEST"/>
    <s v="Bafoussam"/>
    <s v="Huawei"/>
    <n v="0"/>
    <n v="0"/>
    <n v="0"/>
    <n v="0"/>
    <n v="0"/>
    <n v="0"/>
    <n v="0"/>
    <n v="0"/>
    <n v="0"/>
    <n v="0"/>
    <n v="1.8635873333846986"/>
    <n v="2.7466020608789693E-2"/>
    <n v="0"/>
    <n v="0"/>
    <n v="2.7466020608789693E-2"/>
    <n v="0"/>
    <n v="0"/>
    <n v="0"/>
    <n v="0"/>
    <n v="9.6666124480285817E-2"/>
    <n v="0"/>
    <n v="0"/>
    <n v="0"/>
    <n v="0"/>
    <m/>
    <n v="0"/>
    <n v="0"/>
    <n v="0"/>
    <n v="0"/>
    <n v="0"/>
    <x v="0"/>
    <m/>
    <x v="6"/>
    <x v="3"/>
    <s v="No root cause"/>
    <s v="No root cause"/>
    <s v=""/>
    <s v="OST_107"/>
    <m/>
  </r>
  <r>
    <s v="Bfsam-Toket"/>
    <s v="OST_045"/>
    <s v="Bafoussam"/>
    <s v="IHS"/>
    <s v="Grid-Gen"/>
    <s v="OUEST"/>
    <s v="Bafoussam"/>
    <s v="Huawei"/>
    <n v="0"/>
    <n v="0"/>
    <n v="0"/>
    <n v="0"/>
    <n v="0"/>
    <n v="0"/>
    <n v="0"/>
    <n v="0"/>
    <n v="0"/>
    <n v="0"/>
    <n v="0"/>
    <n v="2.6895298102633029E-2"/>
    <n v="0"/>
    <n v="0"/>
    <n v="2.6895298102633029E-2"/>
    <n v="0"/>
    <n v="0"/>
    <n v="0"/>
    <n v="0"/>
    <n v="9.5685195172829057E-2"/>
    <n v="0"/>
    <n v="0"/>
    <n v="0"/>
    <n v="0"/>
    <m/>
    <n v="0"/>
    <n v="0"/>
    <n v="0"/>
    <n v="0"/>
    <n v="0"/>
    <x v="0"/>
    <m/>
    <x v="6"/>
    <x v="3"/>
    <s v="No root cause"/>
    <s v="No root cause"/>
    <s v=""/>
    <s v="OST_045"/>
    <m/>
  </r>
  <r>
    <s v="Bfsam-Brasserie"/>
    <s v="OST_134"/>
    <s v="Bafoussam"/>
    <s v="IHS"/>
    <s v="Grid-Gen"/>
    <s v="OUEST"/>
    <s v="Bafoussam"/>
    <s v="Huawei"/>
    <n v="0"/>
    <n v="0"/>
    <n v="0"/>
    <n v="0"/>
    <n v="0"/>
    <n v="0"/>
    <n v="0"/>
    <n v="0"/>
    <n v="0"/>
    <n v="0"/>
    <n v="0"/>
    <n v="2.5914368795176255E-2"/>
    <n v="0"/>
    <n v="0"/>
    <n v="2.5914368795176251E-2"/>
    <n v="0"/>
    <n v="0"/>
    <n v="0"/>
    <n v="0"/>
    <n v="9.5417668998068098E-2"/>
    <n v="0"/>
    <n v="0"/>
    <n v="0"/>
    <n v="0"/>
    <m/>
    <n v="0"/>
    <n v="0"/>
    <n v="0"/>
    <n v="0"/>
    <n v="0"/>
    <x v="0"/>
    <m/>
    <x v="6"/>
    <x v="3"/>
    <s v="No root cause"/>
    <s v="No root cause"/>
    <s v=""/>
    <s v="OST_134"/>
    <m/>
  </r>
  <r>
    <s v="Bfsam-Kamkouop"/>
    <s v="OST_002"/>
    <s v="Bafoussam"/>
    <s v="IHS"/>
    <s v="Grid-Gen"/>
    <s v="OUEST"/>
    <s v="Bafoussam"/>
    <s v="Huawei"/>
    <n v="0"/>
    <n v="0"/>
    <n v="0"/>
    <n v="0"/>
    <n v="0"/>
    <n v="0"/>
    <n v="0"/>
    <n v="0"/>
    <n v="0"/>
    <n v="0"/>
    <n v="0"/>
    <n v="2.0278484046879149E-2"/>
    <n v="0"/>
    <n v="0"/>
    <n v="2.0278484046879149E-2"/>
    <n v="0"/>
    <n v="0"/>
    <n v="0"/>
    <n v="0"/>
    <n v="9.4793441256959238E-2"/>
    <n v="0"/>
    <n v="0"/>
    <n v="0"/>
    <n v="0"/>
    <m/>
    <n v="0"/>
    <n v="0"/>
    <n v="0"/>
    <n v="0"/>
    <n v="0"/>
    <x v="0"/>
    <m/>
    <x v="6"/>
    <x v="3"/>
    <s v="No root cause"/>
    <s v="No root cause"/>
    <s v=""/>
    <s v="OST_002"/>
    <m/>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2.6485091301332923E-2"/>
    <n v="0"/>
    <n v="0"/>
    <n v="2.6485091301332923E-2"/>
    <n v="0"/>
    <n v="0"/>
    <n v="0"/>
    <n v="0"/>
    <n v="9.1761477943001934E-2"/>
    <n v="0"/>
    <n v="0"/>
    <n v="0"/>
    <n v="0"/>
    <m/>
    <n v="0"/>
    <n v="0"/>
    <n v="0"/>
    <n v="0"/>
    <n v="0"/>
    <x v="0"/>
    <m/>
    <x v="6"/>
    <x v="3"/>
    <s v="No root cause"/>
    <s v="No root cause"/>
    <s v=""/>
    <s v="OST_214"/>
    <m/>
  </r>
  <r>
    <s v="Bfsam-Megom"/>
    <s v="OST_238"/>
    <s v="Bafoussam"/>
    <s v="CAMUSAT"/>
    <s v="Good Grid no GE - 8h"/>
    <s v="OUEST"/>
    <s v="Bafoussam"/>
    <s v="Huawei"/>
    <n v="0"/>
    <n v="0"/>
    <n v="0"/>
    <n v="0"/>
    <n v="0"/>
    <n v="0"/>
    <n v="0"/>
    <n v="0"/>
    <n v="0"/>
    <n v="0"/>
    <n v="0"/>
    <n v="2.6342410674793756E-2"/>
    <n v="0"/>
    <n v="0"/>
    <n v="2.6342410674793756E-2"/>
    <n v="0"/>
    <n v="0"/>
    <n v="0"/>
    <n v="0"/>
    <n v="9.1315600985067039E-2"/>
    <n v="0"/>
    <n v="0"/>
    <n v="0"/>
    <n v="0"/>
    <m/>
    <n v="0"/>
    <n v="0"/>
    <n v="0"/>
    <n v="0"/>
    <n v="0"/>
    <x v="0"/>
    <m/>
    <x v="6"/>
    <x v="3"/>
    <s v="No root cause"/>
    <s v="No root cause"/>
    <s v=""/>
    <s v="OST_238"/>
    <m/>
  </r>
  <r>
    <s v="Maroua-Barmare"/>
    <s v="EXN_089"/>
    <s v="Maroua"/>
    <s v="IHS"/>
    <s v="Grid-Gen"/>
    <s v="EXTREME-NORD"/>
    <s v="Maroua"/>
    <s v="Huawei"/>
    <n v="0"/>
    <n v="0"/>
    <n v="0"/>
    <n v="0"/>
    <n v="0"/>
    <n v="0"/>
    <n v="3.2103140971312641E-3"/>
    <n v="0"/>
    <n v="0"/>
    <n v="0"/>
    <n v="0"/>
    <n v="6.2422774110885678E-4"/>
    <n v="0"/>
    <n v="0"/>
    <n v="6.2422774110885678E-4"/>
    <n v="0"/>
    <n v="0"/>
    <n v="0"/>
    <n v="0"/>
    <n v="8.6357449212830978E-2"/>
    <n v="0"/>
    <n v="0"/>
    <n v="0"/>
    <n v="0"/>
    <m/>
    <n v="0"/>
    <n v="0"/>
    <n v="0"/>
    <n v="0"/>
    <n v="0"/>
    <x v="0"/>
    <m/>
    <x v="6"/>
    <x v="3"/>
    <s v="No root cause"/>
    <s v="No root cause"/>
    <s v="(05-10-2026 ticket): INC-20260510-00014609...Others"/>
    <s v="EXN_089"/>
    <m/>
  </r>
  <r>
    <s v="Bfsam-Tyo"/>
    <s v="OST_118"/>
    <s v="Bafoussam"/>
    <s v="IHS"/>
    <s v="Grid-Gen"/>
    <s v="OUEST"/>
    <s v="Bafoussam"/>
    <s v="Huawei"/>
    <n v="0"/>
    <n v="0"/>
    <n v="0"/>
    <n v="0"/>
    <n v="0"/>
    <n v="0"/>
    <n v="0"/>
    <n v="0"/>
    <n v="0"/>
    <n v="0"/>
    <n v="0"/>
    <n v="2.6645607006189485E-2"/>
    <n v="0"/>
    <n v="0"/>
    <n v="2.6645607006189488E-2"/>
    <n v="0"/>
    <n v="0"/>
    <n v="0"/>
    <n v="0"/>
    <n v="8.5786726706674296E-2"/>
    <n v="0"/>
    <n v="0"/>
    <n v="0"/>
    <n v="0"/>
    <m/>
    <n v="0"/>
    <n v="0"/>
    <n v="0"/>
    <n v="0"/>
    <n v="0"/>
    <x v="0"/>
    <m/>
    <x v="6"/>
    <x v="3"/>
    <s v="No root cause"/>
    <s v="No root cause"/>
    <s v=""/>
    <s v="OST_118"/>
    <m/>
  </r>
  <r>
    <s v="Bfsam-Gouache-IHS"/>
    <s v="OST_121"/>
    <s v="Bafoussam"/>
    <s v="IHS"/>
    <s v="Grid-Gen"/>
    <s v="OUEST"/>
    <s v="Bafoussam"/>
    <s v="Huawei"/>
    <n v="0"/>
    <n v="0"/>
    <n v="0"/>
    <n v="0"/>
    <n v="0"/>
    <n v="0"/>
    <n v="0"/>
    <n v="0"/>
    <n v="0"/>
    <n v="0"/>
    <n v="1.537562101742701"/>
    <n v="2.6146224813302397E-2"/>
    <n v="0"/>
    <n v="0"/>
    <n v="2.6146224813302397E-2"/>
    <n v="0"/>
    <n v="0"/>
    <n v="0"/>
    <n v="0"/>
    <n v="8.5697551315087328E-2"/>
    <n v="0"/>
    <n v="0"/>
    <n v="0"/>
    <n v="0"/>
    <m/>
    <n v="0"/>
    <n v="0"/>
    <n v="0"/>
    <n v="0"/>
    <n v="0"/>
    <x v="0"/>
    <m/>
    <x v="6"/>
    <x v="3"/>
    <s v="No root cause"/>
    <s v="No root cause"/>
    <s v=""/>
    <s v="OST_121"/>
    <m/>
  </r>
  <r>
    <s v="Base-Navale"/>
    <s v="LIT_347"/>
    <s v="Douala"/>
    <s v="IHS"/>
    <s v="Grid-Gen"/>
    <s v="LITTORAL"/>
    <s v="Douala"/>
    <s v="ZTE"/>
    <n v="0"/>
    <n v="0"/>
    <n v="0"/>
    <n v="0"/>
    <n v="0"/>
    <n v="0"/>
    <n v="0"/>
    <n v="0"/>
    <n v="0"/>
    <n v="0"/>
    <n v="0"/>
    <n v="0"/>
    <n v="0"/>
    <n v="0"/>
    <n v="0"/>
    <n v="0"/>
    <n v="0"/>
    <n v="0"/>
    <n v="0"/>
    <n v="7.7671766072259119E-2"/>
    <n v="0"/>
    <n v="0"/>
    <n v="0"/>
    <n v="0"/>
    <m/>
    <n v="0"/>
    <n v="0"/>
    <n v="0"/>
    <n v="0"/>
    <n v="0"/>
    <x v="0"/>
    <m/>
    <x v="6"/>
    <x v="3"/>
    <s v="No root cause"/>
    <s v="No root cause"/>
    <s v=""/>
    <s v="LIT_347"/>
    <m/>
  </r>
  <r>
    <s v="CTR_940_Z_GBS-la-releve-Simbock"/>
    <s v="CTR_940"/>
    <s v="Yaounde"/>
    <s v="ESCO"/>
    <e v="#N/A"/>
    <s v="CENTRE"/>
    <s v="Yaounde"/>
    <s v="ZTE"/>
    <n v="0"/>
    <n v="0"/>
    <n v="0"/>
    <n v="0"/>
    <n v="0"/>
    <n v="0"/>
    <n v="0"/>
    <n v="0"/>
    <n v="29.566671803169218"/>
    <n v="0"/>
    <n v="0"/>
    <n v="0"/>
    <n v="0"/>
    <n v="0"/>
    <n v="0"/>
    <n v="0"/>
    <n v="0"/>
    <n v="0"/>
    <n v="0"/>
    <n v="3.7542839858118314E-2"/>
    <n v="0"/>
    <n v="0"/>
    <n v="0"/>
    <n v="0"/>
    <m/>
    <n v="0"/>
    <n v="0"/>
    <n v="0"/>
    <n v="0"/>
    <n v="0"/>
    <x v="0"/>
    <m/>
    <x v="6"/>
    <x v="3"/>
    <s v="No root cause"/>
    <s v="No root cause"/>
    <s v=""/>
    <s v="CTR_940"/>
    <m/>
  </r>
  <r>
    <s v="Nkolzie"/>
    <s v="CTR_105"/>
    <s v="Yaounde"/>
    <m/>
    <m/>
    <s v="CENTRE"/>
    <s v="Yaounde"/>
    <s v="ZTE"/>
    <n v="0"/>
    <n v="0"/>
    <n v="0"/>
    <n v="0"/>
    <n v="0"/>
    <n v="0"/>
    <n v="0"/>
    <n v="0"/>
    <n v="0"/>
    <n v="0"/>
    <n v="0"/>
    <n v="0"/>
    <n v="0"/>
    <n v="0"/>
    <n v="0"/>
    <n v="0"/>
    <n v="0"/>
    <n v="0"/>
    <n v="0"/>
    <n v="3.1443243073569264E-2"/>
    <n v="0"/>
    <n v="0"/>
    <n v="0"/>
    <n v="0"/>
    <m/>
    <n v="0"/>
    <n v="0"/>
    <n v="0"/>
    <n v="0"/>
    <n v="0"/>
    <x v="0"/>
    <m/>
    <x v="6"/>
    <x v="3"/>
    <s v="No root cause"/>
    <s v="No root cause"/>
    <s v=""/>
    <s v="CTR_105"/>
    <m/>
  </r>
  <r>
    <s v="Maan-IHS"/>
    <s v="SUD_037"/>
    <s v="CENTRE"/>
    <s v="IHS"/>
    <s v="Gen Only"/>
    <s v="SUD"/>
    <s v="Maan"/>
    <s v="NOKIA"/>
    <n v="0.18271041665342455"/>
    <n v="1.6723545907637318"/>
    <n v="3.0259210058420418"/>
    <n v="2.3102587307891511"/>
    <n v="0"/>
    <n v="6.2971578854974286"/>
    <n v="0"/>
    <n v="0"/>
    <n v="0"/>
    <n v="7.1802638844526188"/>
    <n v="0"/>
    <n v="0"/>
    <n v="0"/>
    <n v="0"/>
    <n v="0"/>
    <n v="0"/>
    <n v="0"/>
    <n v="0"/>
    <n v="0"/>
    <n v="2.9517054615290219E-2"/>
    <n v="0"/>
    <n v="0"/>
    <n v="0"/>
    <n v="0"/>
    <m/>
    <n v="0"/>
    <n v="0"/>
    <n v="0"/>
    <n v="0"/>
    <n v="0"/>
    <x v="0"/>
    <m/>
    <x v="6"/>
    <x v="3"/>
    <s v="No root cause"/>
    <s v="No root cause"/>
    <s v=""/>
    <s v="SUD_037"/>
    <m/>
  </r>
  <r>
    <s v="CRH-Etoug-Ebe"/>
    <s v="CTR_265"/>
    <s v="Yaounde"/>
    <s v="IHS"/>
    <s v="Grid-Gen"/>
    <s v="CENTRE"/>
    <s v="Yaounde"/>
    <s v="ZTE"/>
    <n v="0"/>
    <n v="0"/>
    <n v="0"/>
    <n v="0"/>
    <n v="0"/>
    <n v="0"/>
    <n v="0"/>
    <n v="0"/>
    <n v="0"/>
    <n v="0"/>
    <n v="0"/>
    <n v="0"/>
    <n v="0"/>
    <n v="0"/>
    <n v="0"/>
    <n v="0"/>
    <n v="3.8991048217490949"/>
    <n v="0"/>
    <n v="0"/>
    <n v="2.8839321639228897E-2"/>
    <n v="0"/>
    <n v="0"/>
    <n v="0"/>
    <n v="0"/>
    <m/>
    <n v="0"/>
    <n v="0"/>
    <n v="0"/>
    <n v="0"/>
    <n v="0"/>
    <x v="0"/>
    <m/>
    <x v="6"/>
    <x v="3"/>
    <s v="No root cause"/>
    <s v="No root cause"/>
    <s v=""/>
    <s v="CTR_265"/>
    <m/>
  </r>
  <r>
    <s v="Mankon"/>
    <s v="NRO_029"/>
    <s v="NORD-OUEST"/>
    <s v="IHS"/>
    <s v="Grid-Gen"/>
    <s v="NORD-OUEST"/>
    <s v="Bamenda"/>
    <s v="Huawei"/>
    <n v="0"/>
    <n v="0"/>
    <n v="0"/>
    <n v="0.76976198017880737"/>
    <n v="0"/>
    <n v="4.726295754109916E-2"/>
    <n v="0"/>
    <n v="0"/>
    <n v="0"/>
    <n v="0"/>
    <n v="1.5462121147266381"/>
    <n v="4.6299863311959774E-2"/>
    <n v="0"/>
    <n v="1.5516518136134437E-2"/>
    <n v="4.6299863311959774E-2"/>
    <n v="0"/>
    <n v="0"/>
    <n v="5.5742823877888208"/>
    <n v="0"/>
    <n v="2.8464784994563872E-2"/>
    <n v="0"/>
    <n v="0"/>
    <n v="0"/>
    <n v="0"/>
    <m/>
    <n v="0"/>
    <n v="0"/>
    <n v="0"/>
    <n v="0"/>
    <n v="0"/>
    <x v="0"/>
    <m/>
    <x v="6"/>
    <x v="3"/>
    <s v="No root cause"/>
    <s v="No root cause"/>
    <s v=""/>
    <s v="NRO_029"/>
    <m/>
  </r>
  <r>
    <s v="Nkolzie-II"/>
    <s v="CTR_672"/>
    <s v="CENTRE"/>
    <s v="CAMUSAT"/>
    <s v="Good Grid no GE - 12h"/>
    <s v="CENTRE"/>
    <s v="Nkolzie"/>
    <s v="ZTE"/>
    <n v="0"/>
    <n v="0"/>
    <n v="0"/>
    <n v="0"/>
    <n v="0"/>
    <n v="0"/>
    <n v="9.4347564299023141E-3"/>
    <n v="0"/>
    <n v="0"/>
    <n v="0"/>
    <n v="0"/>
    <n v="0"/>
    <n v="0"/>
    <n v="0"/>
    <n v="0"/>
    <n v="0"/>
    <n v="0"/>
    <n v="0"/>
    <n v="0"/>
    <n v="2.8143753584850963E-2"/>
    <n v="0"/>
    <n v="0"/>
    <n v="0"/>
    <n v="0"/>
    <m/>
    <n v="0"/>
    <n v="0"/>
    <n v="0"/>
    <n v="0"/>
    <n v="0"/>
    <x v="0"/>
    <m/>
    <x v="6"/>
    <x v="3"/>
    <s v="No root cause"/>
    <s v="No root cause"/>
    <s v=""/>
    <s v="CTR_672"/>
    <m/>
  </r>
  <r>
    <s v="Montee-Des-Soeurs-IHS"/>
    <s v="CTR_149"/>
    <s v="Yaounde"/>
    <s v="IHS"/>
    <s v="Grid-Gen"/>
    <s v="CENTRE"/>
    <s v="Yaounde"/>
    <s v="ZTE"/>
    <n v="0"/>
    <n v="0"/>
    <n v="0"/>
    <n v="0"/>
    <n v="0"/>
    <n v="0"/>
    <n v="0"/>
    <n v="5.5680222752994162"/>
    <n v="18.689699600208879"/>
    <n v="0"/>
    <n v="0"/>
    <n v="0"/>
    <n v="0"/>
    <n v="0"/>
    <n v="0"/>
    <n v="0"/>
    <n v="0"/>
    <n v="0"/>
    <n v="0"/>
    <n v="2.8018908036628438E-2"/>
    <n v="0"/>
    <n v="0"/>
    <n v="0"/>
    <n v="0"/>
    <m/>
    <n v="0"/>
    <n v="0"/>
    <n v="0"/>
    <n v="0"/>
    <n v="0"/>
    <x v="0"/>
    <m/>
    <x v="6"/>
    <x v="3"/>
    <s v="No root cause"/>
    <s v="No root cause"/>
    <s v=""/>
    <s v="CTR_149"/>
    <m/>
  </r>
  <r>
    <s v="Etoug-Ebe-II"/>
    <s v="CTR_740"/>
    <s v="Yaounde"/>
    <s v="CAMUSAT"/>
    <s v="Good Grid + GE"/>
    <s v="CENTRE"/>
    <s v="Yaounde"/>
    <s v="ZTE"/>
    <n v="0"/>
    <n v="0"/>
    <n v="0"/>
    <n v="0"/>
    <n v="0"/>
    <n v="0"/>
    <n v="0"/>
    <n v="0"/>
    <n v="0"/>
    <n v="0"/>
    <n v="0"/>
    <n v="0"/>
    <n v="0"/>
    <n v="0"/>
    <n v="0"/>
    <n v="0"/>
    <n v="0"/>
    <n v="0"/>
    <n v="0"/>
    <n v="2.316776673429748E-2"/>
    <n v="0"/>
    <n v="0"/>
    <n v="0"/>
    <n v="0"/>
    <m/>
    <n v="0"/>
    <n v="0"/>
    <n v="0"/>
    <n v="0"/>
    <n v="0"/>
    <x v="0"/>
    <m/>
    <x v="6"/>
    <x v="3"/>
    <s v="No root cause"/>
    <s v="No root cause"/>
    <s v=""/>
    <s v="CTR_740"/>
    <m/>
  </r>
  <r>
    <s v="Soa-UNIV-MTN"/>
    <s v="CTR_431"/>
    <s v="Yaounde"/>
    <s v="IHS"/>
    <s v="Grid-Gen"/>
    <s v="CENTRE"/>
    <s v="Yaounde"/>
    <s v="ZTE"/>
    <n v="0"/>
    <n v="0"/>
    <n v="0"/>
    <n v="0"/>
    <n v="0"/>
    <n v="0"/>
    <n v="0"/>
    <n v="0.76409042527387516"/>
    <n v="0"/>
    <n v="0"/>
    <n v="0"/>
    <n v="0"/>
    <n v="0"/>
    <n v="0"/>
    <n v="0"/>
    <n v="0"/>
    <n v="0"/>
    <n v="0"/>
    <n v="0"/>
    <n v="2.314993165597997E-2"/>
    <n v="0"/>
    <n v="0"/>
    <n v="0"/>
    <n v="0"/>
    <m/>
    <n v="0"/>
    <n v="0"/>
    <n v="0"/>
    <n v="0"/>
    <n v="0"/>
    <x v="0"/>
    <m/>
    <x v="6"/>
    <x v="3"/>
    <s v="No root cause"/>
    <s v="No root cause"/>
    <s v=""/>
    <s v="CTR_431"/>
    <m/>
  </r>
  <r>
    <s v="Baikwa-Bere"/>
    <s v="NRD_056"/>
    <s v="NORD"/>
    <s v="IHS"/>
    <s v="Solar-Gen"/>
    <s v="NORD"/>
    <s v="Baikwa-Bere"/>
    <s v="NOKIA"/>
    <n v="0"/>
    <n v="0"/>
    <n v="0"/>
    <n v="0"/>
    <n v="1.9730878635905152E-2"/>
    <n v="0"/>
    <n v="3.929943742928458E-2"/>
    <n v="0"/>
    <n v="0"/>
    <n v="0"/>
    <n v="0"/>
    <n v="0"/>
    <n v="7.2683218375409284E-3"/>
    <n v="0.73944234703923428"/>
    <n v="0"/>
    <n v="0"/>
    <n v="1.9333224896057162E-2"/>
    <n v="0"/>
    <n v="0"/>
    <n v="1.9333224896057162E-2"/>
    <n v="0"/>
    <n v="0"/>
    <n v="0"/>
    <n v="0"/>
    <m/>
    <n v="0"/>
    <n v="0"/>
    <n v="0"/>
    <n v="0"/>
    <n v="0"/>
    <x v="0"/>
    <m/>
    <x v="1"/>
    <x v="0"/>
    <s v="Defaut GE &amp; Power Cabinet"/>
    <s v="PASSIVE"/>
    <s v="(05-10-2026 ticket): INC-20260510-00014833...Grid Outage"/>
    <s v="NRD_056"/>
    <m/>
  </r>
  <r>
    <s v="Nkolondom"/>
    <s v="CTR_248"/>
    <s v="Yaounde"/>
    <s v="IHS"/>
    <s v="Grid-Gen"/>
    <s v="CENTRE"/>
    <s v="Yaounde"/>
    <s v="ZTE"/>
    <n v="5.0699063729728655"/>
    <n v="0"/>
    <n v="0"/>
    <n v="0"/>
    <n v="0"/>
    <n v="1.460211367080154"/>
    <n v="0"/>
    <n v="0"/>
    <n v="0"/>
    <n v="0"/>
    <n v="3.777469587624447E-2"/>
    <n v="0.44277365430767152"/>
    <n v="0"/>
    <n v="0"/>
    <n v="0.44277365430767146"/>
    <n v="0"/>
    <n v="0"/>
    <n v="0"/>
    <n v="0"/>
    <n v="4.8154711456967914E-3"/>
    <n v="0"/>
    <n v="0"/>
    <n v="0"/>
    <n v="0"/>
    <m/>
    <n v="0"/>
    <n v="0"/>
    <n v="0"/>
    <n v="0"/>
    <n v="0"/>
    <x v="0"/>
    <m/>
    <x v="6"/>
    <x v="3"/>
    <s v="No root cause"/>
    <s v="No root cause"/>
    <s v=""/>
    <s v="CTR_248"/>
    <m/>
  </r>
  <r>
    <s v="Crfr-Ecole-Maternelle-Carriere"/>
    <s v="CTR_557"/>
    <s v="Yaounde"/>
    <s v="CAMUSAT"/>
    <s v="Good Grid no GE - 8h"/>
    <s v="CENTRE"/>
    <s v="Yaounde"/>
    <s v="ZTE"/>
    <n v="0"/>
    <n v="0"/>
    <n v="0"/>
    <n v="0.33397967657155619"/>
    <n v="9.3975167863757108"/>
    <n v="21.281939058250792"/>
    <n v="0"/>
    <n v="0"/>
    <n v="0"/>
    <n v="0"/>
    <n v="0"/>
    <n v="0"/>
    <n v="0.19878978292569499"/>
    <n v="0"/>
    <n v="0"/>
    <n v="0"/>
    <n v="0"/>
    <n v="0"/>
    <n v="0"/>
    <n v="3.7453664466532127E-3"/>
    <n v="0"/>
    <n v="0"/>
    <n v="0"/>
    <n v="0"/>
    <m/>
    <n v="0"/>
    <n v="0"/>
    <n v="0"/>
    <n v="0"/>
    <n v="0"/>
    <x v="0"/>
    <m/>
    <x v="6"/>
    <x v="3"/>
    <s v="No root cause"/>
    <s v="No root cause"/>
    <s v=""/>
    <s v="CTR_557"/>
    <m/>
  </r>
  <r>
    <s v="Messassi"/>
    <s v="CTR_337"/>
    <s v="Yaounde"/>
    <s v="IHS"/>
    <s v="Grid-Gen"/>
    <s v="CENTRE"/>
    <s v="Yaounde"/>
    <s v="ZTE"/>
    <n v="0"/>
    <n v="0"/>
    <n v="0"/>
    <n v="0"/>
    <n v="0"/>
    <n v="0"/>
    <n v="0"/>
    <n v="0"/>
    <n v="0"/>
    <n v="0"/>
    <n v="2.7852685106710813"/>
    <n v="1.1535728655691673"/>
    <n v="0"/>
    <n v="0"/>
    <n v="1.1535728655691673"/>
    <n v="0"/>
    <n v="0"/>
    <n v="0"/>
    <n v="0"/>
    <n v="3.0497983922748344E-3"/>
    <n v="0"/>
    <n v="0"/>
    <n v="0"/>
    <n v="0"/>
    <m/>
    <n v="0"/>
    <n v="0"/>
    <n v="0"/>
    <n v="0"/>
    <n v="0"/>
    <x v="0"/>
    <m/>
    <x v="6"/>
    <x v="3"/>
    <s v="No root cause"/>
    <s v="No root cause"/>
    <s v=""/>
    <s v="CTR_337"/>
    <m/>
  </r>
  <r>
    <s v="Sous-Prefecture-Tsinga"/>
    <s v="CTR_475"/>
    <s v="Yaounde"/>
    <s v="IHS"/>
    <s v="Grid-Gen"/>
    <s v="CENTRE"/>
    <s v="Yaounde"/>
    <s v="ZTE"/>
    <n v="0"/>
    <n v="0"/>
    <n v="0"/>
    <n v="0.2814732060051422"/>
    <n v="0"/>
    <n v="0"/>
    <n v="0"/>
    <n v="0"/>
    <n v="0"/>
    <n v="0"/>
    <n v="0"/>
    <n v="0"/>
    <n v="0.1666509717977476"/>
    <n v="0"/>
    <n v="0"/>
    <n v="0"/>
    <n v="0"/>
    <n v="0"/>
    <n v="0"/>
    <n v="2.9249528440529297E-3"/>
    <n v="0"/>
    <n v="0"/>
    <n v="0"/>
    <n v="0"/>
    <m/>
    <n v="0"/>
    <n v="0"/>
    <n v="0"/>
    <n v="0"/>
    <n v="0"/>
    <x v="0"/>
    <m/>
    <x v="6"/>
    <x v="3"/>
    <s v="No root cause"/>
    <s v="No root cause"/>
    <s v=""/>
    <s v="CTR_475"/>
    <m/>
  </r>
  <r>
    <s v="H-Princes"/>
    <s v="CTR_044"/>
    <s v="Yaounde"/>
    <s v="IHS"/>
    <s v="Grid-Gen"/>
    <s v="CENTRE"/>
    <s v="Yaounde"/>
    <s v="ZTE"/>
    <n v="0"/>
    <n v="0"/>
    <n v="0"/>
    <n v="0"/>
    <n v="1.1045799054312802"/>
    <n v="0"/>
    <n v="0"/>
    <n v="0"/>
    <n v="0"/>
    <n v="0"/>
    <n v="0"/>
    <n v="0"/>
    <n v="0"/>
    <n v="0"/>
    <n v="0"/>
    <n v="1.4676307596601919"/>
    <n v="0"/>
    <n v="0"/>
    <n v="0"/>
    <n v="2.158044476405014E-3"/>
    <n v="0"/>
    <n v="0"/>
    <n v="0"/>
    <n v="0"/>
    <m/>
    <n v="0"/>
    <n v="0"/>
    <n v="0"/>
    <n v="0"/>
    <n v="0"/>
    <x v="0"/>
    <m/>
    <x v="6"/>
    <x v="3"/>
    <s v="No root cause"/>
    <s v="No root cause"/>
    <s v=""/>
    <s v="CTR_044"/>
    <m/>
  </r>
  <r>
    <s v="Rd-Pt-Express"/>
    <s v="CTR_012"/>
    <s v="Yaounde"/>
    <s v="IHS"/>
    <s v="GridOnly"/>
    <s v="CENTRE"/>
    <s v="Yaounde"/>
    <s v="ZTE"/>
    <n v="0"/>
    <n v="0"/>
    <n v="0"/>
    <n v="0"/>
    <n v="0"/>
    <n v="0"/>
    <n v="0"/>
    <n v="0"/>
    <n v="0"/>
    <n v="0"/>
    <n v="0"/>
    <n v="0"/>
    <n v="6.4835325154879806"/>
    <n v="0"/>
    <n v="0"/>
    <n v="0"/>
    <n v="0"/>
    <n v="0"/>
    <n v="0"/>
    <n v="1.997528771548426E-3"/>
    <n v="0"/>
    <n v="0"/>
    <n v="0"/>
    <n v="0"/>
    <m/>
    <n v="0"/>
    <n v="0"/>
    <n v="0"/>
    <n v="0"/>
    <n v="0"/>
    <x v="0"/>
    <m/>
    <x v="6"/>
    <x v="3"/>
    <s v="No root cause"/>
    <s v="No root cause"/>
    <s v=""/>
    <s v="CTR_012"/>
    <m/>
  </r>
  <r>
    <s v="Bpriso-Vanitex-New"/>
    <s v="LIT_410"/>
    <s v="Douala"/>
    <s v="IHS"/>
    <s v="Grid-Gen"/>
    <s v="LITTORAL"/>
    <s v="Douala"/>
    <s v="ZTE"/>
    <n v="0"/>
    <n v="0"/>
    <n v="0"/>
    <n v="0"/>
    <n v="0"/>
    <n v="0"/>
    <n v="0"/>
    <n v="0"/>
    <n v="0"/>
    <n v="0"/>
    <n v="0"/>
    <n v="0"/>
    <n v="0"/>
    <n v="0"/>
    <n v="0"/>
    <n v="0"/>
    <n v="0"/>
    <n v="0"/>
    <n v="0"/>
    <n v="1.3911361087569271E-3"/>
    <n v="0"/>
    <n v="0"/>
    <n v="0"/>
    <n v="0"/>
    <m/>
    <n v="0"/>
    <n v="0"/>
    <n v="0"/>
    <n v="0"/>
    <n v="0"/>
    <x v="0"/>
    <m/>
    <x v="6"/>
    <x v="3"/>
    <s v="No root cause"/>
    <s v="No root cause"/>
    <s v=""/>
    <s v="LIT_410"/>
    <m/>
  </r>
  <r>
    <s v="Nkolda"/>
    <s v="CTR_215"/>
    <s v="Yaounde"/>
    <s v="IHS"/>
    <s v="Grid-Gen"/>
    <s v="CENTRE"/>
    <s v="Yaounde"/>
    <s v="ZTE"/>
    <n v="0"/>
    <n v="0"/>
    <n v="0"/>
    <n v="0"/>
    <n v="0"/>
    <n v="0"/>
    <n v="0"/>
    <n v="0"/>
    <n v="0"/>
    <n v="0"/>
    <n v="0"/>
    <n v="0"/>
    <n v="0"/>
    <n v="0"/>
    <n v="0"/>
    <n v="0"/>
    <n v="0"/>
    <n v="0"/>
    <n v="0"/>
    <n v="1.1771151689481429E-3"/>
    <n v="0"/>
    <n v="0"/>
    <n v="0"/>
    <n v="0"/>
    <m/>
    <n v="0"/>
    <n v="0"/>
    <n v="0"/>
    <n v="0"/>
    <n v="0"/>
    <x v="0"/>
    <m/>
    <x v="6"/>
    <x v="3"/>
    <s v="No root cause"/>
    <s v="No root cause"/>
    <s v=""/>
    <s v="CTR_215"/>
    <m/>
  </r>
  <r>
    <s v="Nkozoa"/>
    <s v="CTR_079"/>
    <s v="Yaounde"/>
    <s v="IHS"/>
    <s v="Grid-Gen"/>
    <s v="CENTRE"/>
    <s v="Yaounde"/>
    <s v="ZTE"/>
    <n v="0.12821637802375885"/>
    <n v="0"/>
    <n v="0"/>
    <n v="0"/>
    <n v="0"/>
    <n v="2.3845499710358178E-2"/>
    <n v="0"/>
    <n v="0"/>
    <n v="8.6536691749920838"/>
    <n v="0"/>
    <n v="0"/>
    <n v="0.77648580470446582"/>
    <n v="0"/>
    <n v="0"/>
    <n v="0.77648580470446582"/>
    <n v="0"/>
    <n v="0"/>
    <n v="0"/>
    <n v="0"/>
    <n v="9.4525915082201682E-4"/>
    <n v="0"/>
    <n v="0"/>
    <n v="0"/>
    <n v="0"/>
    <m/>
    <n v="0"/>
    <n v="0"/>
    <n v="0"/>
    <n v="0"/>
    <n v="0"/>
    <x v="0"/>
    <m/>
    <x v="6"/>
    <x v="3"/>
    <s v="No root cause"/>
    <s v="No root cause"/>
    <s v=""/>
    <s v="CTR_079"/>
    <m/>
  </r>
  <r>
    <s v="Mobil-Essos"/>
    <s v="CTR_068"/>
    <s v="Yaounde"/>
    <s v="IHS"/>
    <s v="Grid-Gen"/>
    <s v="CENTRE"/>
    <s v="Yaounde"/>
    <s v="ZTE"/>
    <n v="0"/>
    <n v="0"/>
    <n v="0"/>
    <n v="0"/>
    <n v="9.4525915082201671E-4"/>
    <n v="0"/>
    <n v="0"/>
    <n v="0"/>
    <n v="6.717867609500253"/>
    <n v="0"/>
    <n v="0"/>
    <n v="0"/>
    <n v="0"/>
    <n v="0"/>
    <n v="0"/>
    <n v="0"/>
    <n v="0"/>
    <n v="0"/>
    <n v="0"/>
    <n v="8.2041360260028291E-4"/>
    <n v="0"/>
    <n v="0"/>
    <n v="0"/>
    <n v="0"/>
    <m/>
    <n v="0"/>
    <n v="0"/>
    <n v="0"/>
    <n v="0"/>
    <n v="0"/>
    <x v="0"/>
    <m/>
    <x v="6"/>
    <x v="3"/>
    <s v="No root cause"/>
    <s v="No root cause"/>
    <s v=""/>
    <s v="CTR_068"/>
    <m/>
  </r>
  <r>
    <s v="Awae-Nkomo"/>
    <s v="CTR_374"/>
    <s v="Yaounde"/>
    <s v="IHS"/>
    <s v="Grid-Gen"/>
    <s v="CENTRE"/>
    <s v="Yaounde"/>
    <s v="ZTE"/>
    <n v="0"/>
    <n v="0"/>
    <n v="0"/>
    <n v="0"/>
    <n v="2.927717281192125"/>
    <n v="1.5057621571027837"/>
    <n v="0"/>
    <n v="0"/>
    <n v="0"/>
    <n v="0"/>
    <n v="0"/>
    <n v="0"/>
    <n v="0"/>
    <n v="0"/>
    <n v="0"/>
    <n v="0"/>
    <n v="0"/>
    <n v="0"/>
    <n v="0"/>
    <n v="7.3123821101323244E-4"/>
    <n v="0"/>
    <n v="0"/>
    <n v="0"/>
    <n v="0"/>
    <m/>
    <n v="0"/>
    <n v="0"/>
    <n v="0"/>
    <n v="0"/>
    <n v="0"/>
    <x v="0"/>
    <m/>
    <x v="6"/>
    <x v="3"/>
    <s v="No root cause"/>
    <s v="No root cause"/>
    <s v=""/>
    <s v="CTR_374"/>
    <m/>
  </r>
  <r>
    <s v="Nkomkana-IHS"/>
    <s v="CTR_448"/>
    <s v="Yaounde"/>
    <s v="IHS"/>
    <s v="Grid-Gen"/>
    <s v="CENTRE"/>
    <s v="Yaounde"/>
    <s v="ZTE"/>
    <n v="0"/>
    <n v="0"/>
    <n v="0"/>
    <n v="0.27977887356498915"/>
    <n v="0"/>
    <n v="0"/>
    <n v="0"/>
    <n v="0"/>
    <n v="0"/>
    <n v="0"/>
    <n v="0"/>
    <n v="0"/>
    <n v="0.16643695085793903"/>
    <n v="0"/>
    <n v="0"/>
    <n v="0"/>
    <n v="0"/>
    <n v="0"/>
    <n v="0"/>
    <n v="7.3123821101323244E-4"/>
    <n v="0"/>
    <n v="0"/>
    <n v="0"/>
    <n v="0"/>
    <m/>
    <n v="0"/>
    <n v="0"/>
    <n v="0"/>
    <n v="0"/>
    <n v="0"/>
    <x v="0"/>
    <m/>
    <x v="6"/>
    <x v="3"/>
    <s v="No root cause"/>
    <s v="No root cause"/>
    <s v=""/>
    <s v="CTR_448"/>
    <m/>
  </r>
  <r>
    <s v="Mvog-Ebanda"/>
    <s v="CTR_341"/>
    <s v="Yaounde"/>
    <s v="IHS"/>
    <s v="Grid-Gen"/>
    <s v="CENTRE"/>
    <s v="Yaounde"/>
    <s v="ZTE"/>
    <n v="60.097079898297274"/>
    <n v="60.097079898297274"/>
    <n v="60.097079898297274"/>
    <n v="41.186974400241979"/>
    <n v="0"/>
    <n v="0"/>
    <n v="0"/>
    <n v="0"/>
    <n v="0"/>
    <n v="0"/>
    <n v="2.26690979445429"/>
    <n v="0"/>
    <n v="0"/>
    <n v="0"/>
    <n v="0"/>
    <n v="0"/>
    <n v="0"/>
    <n v="0"/>
    <n v="0"/>
    <n v="7.1340313269571969E-4"/>
    <n v="0"/>
    <n v="0"/>
    <n v="0"/>
    <n v="0"/>
    <m/>
    <n v="0"/>
    <n v="0"/>
    <n v="0"/>
    <n v="0"/>
    <n v="0"/>
    <x v="0"/>
    <m/>
    <x v="12"/>
    <x v="6"/>
    <s v="BSS Hardware issue"/>
    <s v="ACTIVE"/>
    <s v="05-10-2026: hardware issue,  site with GPS issue (alarm : TDD down 09Apr 02pm)"/>
    <s v="CTR_341"/>
    <m/>
  </r>
  <r>
    <s v="Memve-Ele-IHS"/>
    <s v="SUD_056"/>
    <s v="CENTRE"/>
    <s v="IHS"/>
    <s v="Hybrid-Gen"/>
    <s v="SUD"/>
    <s v="Memve-Ele"/>
    <s v="NOKIA"/>
    <n v="0.75361310108546975"/>
    <n v="1.306031303272507"/>
    <n v="0.1644826960897062"/>
    <n v="1.7133008244275927"/>
    <n v="0"/>
    <n v="0.16485041710317686"/>
    <n v="0"/>
    <n v="0"/>
    <n v="0"/>
    <n v="4.3496291487940502"/>
    <n v="0"/>
    <n v="0"/>
    <n v="0"/>
    <n v="0"/>
    <n v="0"/>
    <n v="0"/>
    <n v="0"/>
    <n v="0"/>
    <n v="0"/>
    <n v="6.5989789774364852E-4"/>
    <n v="0"/>
    <n v="0"/>
    <n v="0"/>
    <n v="0"/>
    <m/>
    <n v="0"/>
    <n v="0"/>
    <n v="0"/>
    <n v="0"/>
    <n v="0"/>
    <x v="0"/>
    <m/>
    <x v="6"/>
    <x v="3"/>
    <s v="No root cause"/>
    <s v="No root cause"/>
    <s v=""/>
    <s v="SUD_056"/>
    <m/>
  </r>
  <r>
    <s v="CTR_941_Z_Biyemassi-Accacia"/>
    <s v="CTR_941"/>
    <s v="Yaounde"/>
    <s v="ESCO"/>
    <s v="Good Grid + Solar + GE"/>
    <s v="CENTRE"/>
    <s v="Yaounde"/>
    <s v="ZTE"/>
    <n v="6.5133968024169991E-17"/>
    <n v="0"/>
    <n v="0"/>
    <n v="0"/>
    <n v="0"/>
    <n v="0"/>
    <n v="0"/>
    <n v="0"/>
    <n v="0"/>
    <n v="0"/>
    <n v="13.510232341132257"/>
    <n v="0"/>
    <n v="12.055353662469003"/>
    <n v="0"/>
    <n v="0"/>
    <n v="0"/>
    <n v="0"/>
    <n v="0"/>
    <n v="0"/>
    <n v="3.7453664466531404E-4"/>
    <n v="0"/>
    <n v="0"/>
    <n v="0"/>
    <n v="0"/>
    <m/>
    <n v="0"/>
    <n v="0"/>
    <n v="0"/>
    <n v="0"/>
    <n v="0"/>
    <x v="0"/>
    <m/>
    <x v="6"/>
    <x v="3"/>
    <s v="No root cause"/>
    <s v="No root cause"/>
    <s v=""/>
    <s v="CTR_941"/>
    <m/>
  </r>
  <r>
    <s v="Ngd-Sabonbari-America-IHS"/>
    <s v="ADM_155"/>
    <s v="Ngaoundere"/>
    <s v="IHS"/>
    <s v="Grid-Gen"/>
    <s v="ADAMAOUA"/>
    <s v="Ngaoundere"/>
    <s v="Huawei"/>
    <n v="1.5003046231376609"/>
    <n v="0.86036417803117826"/>
    <n v="0"/>
    <n v="0"/>
    <n v="0"/>
    <n v="0"/>
    <n v="0"/>
    <n v="0"/>
    <n v="0"/>
    <n v="0"/>
    <n v="0"/>
    <n v="0"/>
    <n v="0"/>
    <n v="2.1402093980875088E-3"/>
    <n v="0"/>
    <n v="0"/>
    <n v="0"/>
    <n v="0"/>
    <n v="0"/>
    <n v="1.7835078317395909E-4"/>
    <n v="0"/>
    <n v="0"/>
    <n v="0"/>
    <n v="0"/>
    <m/>
    <n v="0"/>
    <n v="0"/>
    <n v="0"/>
    <n v="0"/>
    <n v="0"/>
    <x v="0"/>
    <m/>
    <x v="6"/>
    <x v="3"/>
    <s v="No root cause"/>
    <s v="No root cause"/>
    <s v=""/>
    <s v="ADM_155"/>
    <m/>
  </r>
  <r>
    <s v="Foumban-Njinka"/>
    <s v="OST_101"/>
    <s v="OUEST"/>
    <s v="IHS"/>
    <s v="Grid-Gen"/>
    <s v="OUEST"/>
    <s v="Foumban"/>
    <s v="Huawei"/>
    <n v="0.45531171436480011"/>
    <n v="3.0587159314333982E-2"/>
    <n v="0"/>
    <n v="0"/>
    <n v="0"/>
    <n v="0"/>
    <n v="0"/>
    <n v="0"/>
    <n v="0"/>
    <n v="0"/>
    <n v="0"/>
    <n v="0"/>
    <n v="0"/>
    <n v="0"/>
    <n v="0"/>
    <n v="0"/>
    <n v="0"/>
    <n v="0"/>
    <n v="0"/>
    <n v="8.9175391586979543E-5"/>
    <n v="0"/>
    <n v="0"/>
    <n v="0"/>
    <n v="0"/>
    <m/>
    <n v="0"/>
    <n v="0"/>
    <n v="0"/>
    <n v="0"/>
    <n v="0"/>
    <x v="0"/>
    <m/>
    <x v="6"/>
    <x v="3"/>
    <s v="No root cause"/>
    <s v="No root cause"/>
    <s v=""/>
    <s v="OST_101"/>
    <m/>
  </r>
  <r>
    <s v="Edea-Bisseke"/>
    <s v="LIT_313"/>
    <s v="LITTORAL"/>
    <s v="IHS"/>
    <s v="Grid-Gen"/>
    <s v="LITTORAL"/>
    <s v="Edea"/>
    <s v="ZTE"/>
    <n v="0"/>
    <n v="0"/>
    <n v="5.7896860465928885E-17"/>
    <n v="0"/>
    <n v="0"/>
    <n v="1.8243501610864274"/>
    <n v="0"/>
    <n v="0"/>
    <n v="0"/>
    <n v="0"/>
    <n v="0"/>
    <n v="0"/>
    <n v="0"/>
    <n v="0"/>
    <n v="0"/>
    <n v="0"/>
    <n v="0"/>
    <n v="0"/>
    <n v="0"/>
    <n v="1.1579372093185777E-16"/>
    <n v="0"/>
    <n v="0"/>
    <n v="0"/>
    <n v="0"/>
    <m/>
    <n v="0"/>
    <n v="0"/>
    <n v="0"/>
    <n v="0"/>
    <n v="0"/>
    <x v="0"/>
    <m/>
    <x v="6"/>
    <x v="3"/>
    <s v="No root cause"/>
    <s v="No root cause"/>
    <s v=""/>
    <s v="LIT_313"/>
    <m/>
  </r>
  <r>
    <s v="Lende-Kribi"/>
    <s v="SUD_086"/>
    <s v="LITTORAL"/>
    <s v="CAMUSAT"/>
    <s v="HGB"/>
    <s v="SUD"/>
    <s v="Kribi"/>
    <s v="ZTE"/>
    <n v="0"/>
    <n v="0"/>
    <n v="0"/>
    <n v="0"/>
    <n v="0"/>
    <n v="0"/>
    <n v="0"/>
    <n v="0"/>
    <n v="3.2386897067342399"/>
    <n v="0"/>
    <n v="0"/>
    <n v="8.4181569658114408E-3"/>
    <n v="0"/>
    <n v="0"/>
    <n v="8.4181569658114408E-3"/>
    <n v="3.4362131990993983"/>
    <n v="0"/>
    <n v="14.279958651154427"/>
    <n v="25.71129859345438"/>
    <n v="0"/>
    <n v="0"/>
    <n v="0"/>
    <n v="0"/>
    <n v="0"/>
    <m/>
    <n v="0"/>
    <n v="0"/>
    <n v="0"/>
    <n v="0"/>
    <n v="0"/>
    <x v="0"/>
    <m/>
    <x v="6"/>
    <x v="3"/>
    <s v="No root cause"/>
    <s v="No root cause"/>
    <s v=""/>
    <s v="SUD_086"/>
    <m/>
  </r>
  <r>
    <s v="Chapelle-Essos"/>
    <s v="CTR_207"/>
    <s v="Yaounde"/>
    <s v="IHS"/>
    <s v="Grid-Gen"/>
    <s v="CENTRE"/>
    <s v="Yaounde"/>
    <s v="ZTE"/>
    <n v="0.18045532241541212"/>
    <n v="7.249959336021429E-2"/>
    <n v="0"/>
    <n v="0"/>
    <n v="0"/>
    <n v="0"/>
    <n v="0"/>
    <n v="0"/>
    <n v="0"/>
    <n v="0"/>
    <n v="0.52347738369388697"/>
    <n v="0"/>
    <n v="0.43753014128235607"/>
    <n v="0"/>
    <n v="0"/>
    <n v="0"/>
    <n v="0"/>
    <n v="0"/>
    <n v="17.984304417677553"/>
    <n v="0"/>
    <n v="0"/>
    <n v="0"/>
    <n v="0"/>
    <n v="0"/>
    <m/>
    <n v="0"/>
    <n v="0"/>
    <n v="0"/>
    <n v="0"/>
    <n v="0"/>
    <x v="0"/>
    <m/>
    <x v="6"/>
    <x v="3"/>
    <s v="No root cause"/>
    <s v="No root cause"/>
    <s v=""/>
    <s v="CTR_207"/>
    <m/>
  </r>
  <r>
    <s v="Bonendale-II"/>
    <s v="LIT_641"/>
    <s v="Douala"/>
    <s v="CAMUSAT"/>
    <s v="Good Grid + GE"/>
    <s v="LITTORAL"/>
    <s v="Douala"/>
    <s v="ZTE"/>
    <n v="4.8062682452851195"/>
    <n v="1.6006091035946957"/>
    <n v="1.8972242910913073"/>
    <n v="13.469211661002245"/>
    <n v="0"/>
    <n v="2.1497333299089982"/>
    <n v="0"/>
    <n v="0"/>
    <n v="4.8546191426035792"/>
    <n v="0"/>
    <n v="0.38256242990814188"/>
    <n v="0"/>
    <n v="5.5504190530001463"/>
    <n v="1.2306204039001676E-3"/>
    <n v="0"/>
    <n v="1.8852747886186516"/>
    <n v="0"/>
    <n v="9.9343169735726935"/>
    <n v="4.5738058344961816"/>
    <n v="0"/>
    <n v="0"/>
    <n v="0"/>
    <n v="0"/>
    <n v="0"/>
    <m/>
    <n v="0"/>
    <n v="0"/>
    <n v="0"/>
    <n v="0"/>
    <n v="0"/>
    <x v="0"/>
    <m/>
    <x v="6"/>
    <x v="3"/>
    <s v="No root cause"/>
    <s v="No root cause"/>
    <s v=""/>
    <s v="LIT_641"/>
    <m/>
  </r>
  <r>
    <s v="Maroua-Makabaye"/>
    <s v="EXN_234"/>
    <s v="Maroua"/>
    <s v="CAMUSAT"/>
    <s v="Medium Grid + GE"/>
    <s v="EXTREME-NORD"/>
    <s v="Maroua"/>
    <s v="Huawei"/>
    <n v="0"/>
    <n v="0"/>
    <n v="0"/>
    <n v="0"/>
    <n v="1.7600547037522152"/>
    <n v="0"/>
    <n v="3.4978155596076856"/>
    <n v="0"/>
    <n v="3.027504544377956"/>
    <n v="0"/>
    <n v="1.1536977111173892"/>
    <n v="0"/>
    <n v="0"/>
    <n v="0"/>
    <n v="0"/>
    <n v="8.4142332485810414"/>
    <n v="0"/>
    <n v="0"/>
    <n v="4.2261109826985468"/>
    <n v="0"/>
    <n v="0"/>
    <n v="0"/>
    <n v="0"/>
    <n v="0"/>
    <m/>
    <n v="0"/>
    <n v="0"/>
    <n v="0"/>
    <n v="0"/>
    <n v="0"/>
    <x v="0"/>
    <m/>
    <x v="6"/>
    <x v="3"/>
    <s v="No root cause"/>
    <s v="No root cause"/>
    <s v=""/>
    <s v="EXN_234"/>
    <m/>
  </r>
  <r>
    <s v="Kribi-Afanmabe"/>
    <s v="SUD_241"/>
    <s v="LITTORAL"/>
    <s v="IHS"/>
    <s v="Grid-Gen"/>
    <s v="SUD"/>
    <s v="Kribi"/>
    <s v="ZTE"/>
    <n v="13.922133474872512"/>
    <n v="0"/>
    <n v="0"/>
    <n v="0"/>
    <n v="0"/>
    <n v="0"/>
    <n v="0"/>
    <n v="0"/>
    <n v="0"/>
    <n v="0"/>
    <n v="0"/>
    <n v="9.9341386227895911E-3"/>
    <n v="0"/>
    <n v="2.6349009653771196"/>
    <n v="9.9341386227895876E-3"/>
    <n v="0"/>
    <n v="0"/>
    <n v="0"/>
    <n v="3.8123193306566443"/>
    <n v="0"/>
    <n v="0"/>
    <n v="0"/>
    <n v="0"/>
    <n v="0"/>
    <m/>
    <n v="0"/>
    <n v="0"/>
    <n v="0"/>
    <n v="0"/>
    <n v="0"/>
    <x v="0"/>
    <m/>
    <x v="6"/>
    <x v="3"/>
    <s v="No root cause"/>
    <s v="No root cause"/>
    <s v=""/>
    <s v="SUD_241"/>
    <m/>
  </r>
  <r>
    <s v="Bafia"/>
    <s v="CTR_022"/>
    <s v="CENTRE"/>
    <s v="IHS"/>
    <s v="Grid-Gen"/>
    <s v="CENTRE"/>
    <s v="Bafia"/>
    <s v="ZTE"/>
    <n v="0"/>
    <n v="0"/>
    <n v="0"/>
    <n v="0"/>
    <n v="0.17007530683468816"/>
    <n v="0"/>
    <n v="0"/>
    <n v="0"/>
    <n v="3.2038042935454141"/>
    <n v="0"/>
    <n v="1.7572010912214324"/>
    <n v="0"/>
    <n v="0"/>
    <n v="0"/>
    <n v="0"/>
    <n v="0"/>
    <n v="0"/>
    <n v="0"/>
    <n v="3.4990996852465384"/>
    <n v="0"/>
    <n v="0"/>
    <n v="0"/>
    <n v="0"/>
    <n v="0"/>
    <m/>
    <n v="0"/>
    <n v="0"/>
    <n v="0"/>
    <n v="0"/>
    <n v="0"/>
    <x v="0"/>
    <m/>
    <x v="6"/>
    <x v="3"/>
    <s v="No root cause"/>
    <s v="No root cause"/>
    <s v=""/>
    <s v="CTR_022"/>
    <m/>
  </r>
  <r>
    <s v="PK10-Soeurs-Dominicaines"/>
    <s v="LIT_403"/>
    <s v="Douala"/>
    <s v="IHS"/>
    <s v="Grid-Gen"/>
    <s v="LITTORAL"/>
    <s v="Douala"/>
    <s v="ZTE"/>
    <n v="0"/>
    <n v="0"/>
    <n v="0"/>
    <n v="0"/>
    <n v="0"/>
    <n v="0"/>
    <n v="0"/>
    <n v="0"/>
    <n v="0"/>
    <n v="0"/>
    <n v="6.4090888985911727"/>
    <n v="0"/>
    <n v="0"/>
    <n v="2.2115497113570394E-3"/>
    <n v="0"/>
    <n v="0"/>
    <n v="0"/>
    <n v="0"/>
    <n v="3.3441663599033191"/>
    <n v="0"/>
    <n v="0"/>
    <n v="0"/>
    <n v="0"/>
    <n v="0"/>
    <m/>
    <n v="0"/>
    <n v="0"/>
    <n v="0"/>
    <n v="0"/>
    <n v="0"/>
    <x v="0"/>
    <m/>
    <x v="6"/>
    <x v="3"/>
    <s v="No root cause"/>
    <s v="No root cause"/>
    <s v=""/>
    <s v="LIT_403"/>
    <m/>
  </r>
  <r>
    <s v="Pingo-PK10-IHS-New"/>
    <s v="LIT_562"/>
    <s v="Douala"/>
    <s v="IHS"/>
    <s v="Grid-Gen"/>
    <s v="LITTORAL"/>
    <s v="Douala"/>
    <s v="ZTE"/>
    <n v="0"/>
    <n v="0"/>
    <n v="0"/>
    <n v="0"/>
    <n v="0"/>
    <n v="0"/>
    <n v="0"/>
    <n v="0"/>
    <n v="0"/>
    <n v="0"/>
    <n v="5.1065396238367962"/>
    <n v="0"/>
    <n v="0"/>
    <n v="0"/>
    <n v="0"/>
    <n v="0"/>
    <n v="0"/>
    <n v="0"/>
    <n v="2.6721049387472071"/>
    <n v="0"/>
    <n v="0"/>
    <n v="0"/>
    <n v="0"/>
    <n v="0"/>
    <m/>
    <n v="0"/>
    <n v="0"/>
    <n v="0"/>
    <n v="0"/>
    <n v="0"/>
    <x v="0"/>
    <m/>
    <x v="6"/>
    <x v="3"/>
    <s v="No root cause"/>
    <s v="No root cause"/>
    <s v=""/>
    <s v="LIT_562"/>
    <m/>
  </r>
  <r>
    <s v="Bda-Kwe-Pastoral-Center-IHS"/>
    <s v="NRO_062"/>
    <s v="NORD-OUEST"/>
    <s v="IHS"/>
    <s v="Grid-Gen"/>
    <s v="NORD-OUEST"/>
    <s v="Bamenda"/>
    <s v="Huawei"/>
    <n v="0"/>
    <n v="0"/>
    <n v="0"/>
    <n v="0"/>
    <n v="0"/>
    <n v="0"/>
    <n v="0"/>
    <n v="0"/>
    <n v="0"/>
    <n v="0.14687186994375528"/>
    <n v="4.5194088456281234"/>
    <n v="0"/>
    <n v="0"/>
    <n v="1.4419660819614593"/>
    <n v="0"/>
    <n v="0"/>
    <n v="0"/>
    <n v="1.7127025708195289"/>
    <n v="2.6683774073788715"/>
    <n v="0"/>
    <n v="0"/>
    <n v="0"/>
    <n v="0"/>
    <n v="0"/>
    <m/>
    <n v="0"/>
    <n v="0"/>
    <n v="0"/>
    <n v="0"/>
    <n v="0"/>
    <x v="0"/>
    <m/>
    <x v="6"/>
    <x v="3"/>
    <s v="No root cause"/>
    <s v="No root cause"/>
    <s v=""/>
    <s v="NRO_062"/>
    <m/>
  </r>
  <r>
    <s v="Abome-New"/>
    <s v="CTR_549"/>
    <s v="Yaounde"/>
    <s v="IHS"/>
    <s v="Grid-Gen"/>
    <s v="CENTRE"/>
    <s v="Yaounde"/>
    <s v="ZTE"/>
    <n v="0"/>
    <n v="0"/>
    <n v="0"/>
    <n v="0"/>
    <n v="3.3445587316263019"/>
    <n v="0"/>
    <n v="0"/>
    <n v="0"/>
    <n v="0"/>
    <n v="0"/>
    <n v="0"/>
    <n v="0"/>
    <n v="0"/>
    <n v="0"/>
    <n v="0"/>
    <n v="0"/>
    <n v="0"/>
    <n v="0"/>
    <n v="2.2447407921057647"/>
    <n v="0"/>
    <n v="0"/>
    <n v="0"/>
    <n v="0"/>
    <n v="0"/>
    <m/>
    <n v="0"/>
    <n v="0"/>
    <n v="0"/>
    <n v="0"/>
    <n v="0"/>
    <x v="0"/>
    <m/>
    <x v="6"/>
    <x v="3"/>
    <s v="No root cause"/>
    <s v="No root cause"/>
    <s v=""/>
    <s v="CTR_549"/>
    <m/>
  </r>
  <r>
    <s v="PK10-Marche"/>
    <s v="LIT_278"/>
    <s v="Douala"/>
    <s v="IHS"/>
    <s v="Grid-Gen-Lithium"/>
    <s v="LITTORAL"/>
    <s v="Douala"/>
    <s v="ZTE"/>
    <n v="0"/>
    <n v="0"/>
    <n v="0"/>
    <n v="0.66799502329974636"/>
    <n v="0"/>
    <n v="0"/>
    <n v="0"/>
    <n v="0"/>
    <n v="0"/>
    <n v="0"/>
    <n v="3.4214992594875482"/>
    <n v="0"/>
    <n v="0"/>
    <n v="0"/>
    <n v="0"/>
    <n v="0"/>
    <n v="0"/>
    <n v="0"/>
    <n v="1.7237246492196794"/>
    <n v="0"/>
    <n v="0"/>
    <n v="0"/>
    <n v="0"/>
    <n v="0"/>
    <m/>
    <n v="0"/>
    <n v="0"/>
    <n v="0"/>
    <n v="0"/>
    <n v="0"/>
    <x v="0"/>
    <m/>
    <x v="6"/>
    <x v="3"/>
    <s v="No root cause"/>
    <s v="No root cause"/>
    <s v=""/>
    <s v="LIT_278"/>
    <m/>
  </r>
  <r>
    <s v="Foumban-Ndjisse"/>
    <s v="OST_083"/>
    <s v="OUEST"/>
    <s v="IHS"/>
    <s v="Grid-Gen"/>
    <s v="OUEST"/>
    <s v="Foumban"/>
    <s v="Huawei"/>
    <n v="0"/>
    <n v="0"/>
    <n v="0"/>
    <n v="0"/>
    <n v="0"/>
    <n v="0"/>
    <n v="0"/>
    <n v="0"/>
    <n v="0"/>
    <n v="0"/>
    <n v="0"/>
    <n v="0"/>
    <n v="0"/>
    <n v="0"/>
    <n v="0"/>
    <n v="0"/>
    <n v="0"/>
    <n v="1.803572294846661"/>
    <n v="1.6659746656279517"/>
    <n v="0"/>
    <n v="0"/>
    <n v="0"/>
    <n v="0"/>
    <n v="0"/>
    <m/>
    <n v="0"/>
    <n v="0"/>
    <n v="0"/>
    <n v="0"/>
    <n v="0"/>
    <x v="0"/>
    <m/>
    <x v="6"/>
    <x v="3"/>
    <s v="No root cause"/>
    <s v="No root cause"/>
    <s v=""/>
    <s v="OST_083"/>
    <m/>
  </r>
  <r>
    <s v="Maroua-Ouro-Bah"/>
    <s v="EXN_083"/>
    <s v="Maroua"/>
    <s v="IHS"/>
    <s v="Grid-Gen"/>
    <s v="EXTREME-NORD"/>
    <s v="Maroua"/>
    <s v="Huawei"/>
    <n v="0.27127154120759178"/>
    <n v="0.69467630046257056"/>
    <n v="0"/>
    <n v="0"/>
    <n v="0"/>
    <n v="0"/>
    <n v="0"/>
    <n v="0"/>
    <n v="0"/>
    <n v="0.52221109313335223"/>
    <n v="0"/>
    <n v="0.67696606769339651"/>
    <n v="0"/>
    <n v="0"/>
    <n v="0.67696606769339651"/>
    <n v="0"/>
    <n v="0"/>
    <n v="0"/>
    <n v="1.6472478333946861"/>
    <n v="0"/>
    <n v="0"/>
    <n v="0"/>
    <n v="0"/>
    <n v="0"/>
    <m/>
    <n v="0"/>
    <n v="0"/>
    <n v="0"/>
    <n v="0"/>
    <n v="0"/>
    <x v="0"/>
    <m/>
    <x v="6"/>
    <x v="3"/>
    <s v="No root cause"/>
    <s v="No root cause"/>
    <s v=""/>
    <s v="EXN_083"/>
    <m/>
  </r>
  <r>
    <s v="Parcours-Vita"/>
    <s v="LIT_666"/>
    <s v="Douala"/>
    <s v="CAMUSAT"/>
    <s v="Good Grid no GE - 12h"/>
    <s v="LITTORAL"/>
    <s v="Douala"/>
    <s v="ZTE"/>
    <n v="0"/>
    <n v="0"/>
    <n v="23.879529039787919"/>
    <n v="0"/>
    <n v="0"/>
    <n v="18.159979939103906"/>
    <n v="8.5214755745035422"/>
    <n v="0"/>
    <n v="0"/>
    <n v="0"/>
    <n v="7.3877709861799543"/>
    <n v="4.0830379844363982"/>
    <n v="0"/>
    <n v="0"/>
    <n v="4.0830379844363982"/>
    <n v="0"/>
    <n v="0"/>
    <n v="0"/>
    <n v="0.90948198371728772"/>
    <n v="0"/>
    <n v="0"/>
    <n v="0"/>
    <n v="0"/>
    <n v="0"/>
    <m/>
    <n v="0"/>
    <n v="0"/>
    <n v="0"/>
    <n v="0"/>
    <n v="0"/>
    <x v="0"/>
    <m/>
    <x v="6"/>
    <x v="3"/>
    <s v="No root cause"/>
    <s v="No root cause"/>
    <s v=""/>
    <s v="LIT_666"/>
    <m/>
  </r>
  <r>
    <s v="Makepe-AES"/>
    <s v="LIT_357"/>
    <s v="Douala"/>
    <s v="IHS"/>
    <s v="Grid-Gen"/>
    <s v="LITTORAL"/>
    <s v="Douala"/>
    <s v="ZTE"/>
    <n v="0"/>
    <n v="0"/>
    <n v="18.528952039334197"/>
    <n v="0"/>
    <n v="0"/>
    <n v="11.384166160150441"/>
    <n v="4.1865706140688808"/>
    <n v="0"/>
    <n v="0"/>
    <n v="0"/>
    <n v="5.8604462193914388"/>
    <n v="3.0638345989104905"/>
    <n v="19.345834296427562"/>
    <n v="0"/>
    <n v="3.0638345989104905"/>
    <n v="0"/>
    <n v="0"/>
    <n v="0"/>
    <n v="0.59496037759001053"/>
    <n v="0"/>
    <n v="0"/>
    <n v="0"/>
    <n v="0"/>
    <n v="0"/>
    <m/>
    <n v="0"/>
    <n v="0"/>
    <n v="0"/>
    <n v="0"/>
    <n v="0"/>
    <x v="0"/>
    <m/>
    <x v="6"/>
    <x v="3"/>
    <s v="No root cause"/>
    <s v="No root cause"/>
    <s v=""/>
    <s v="LIT_357"/>
    <m/>
  </r>
  <r>
    <s v="Foumban-Ndjisse-III"/>
    <s v="OST_229"/>
    <s v="OUEST"/>
    <s v="CAMUSAT"/>
    <s v="HGB"/>
    <s v="OUEST"/>
    <s v="Foumban"/>
    <s v="Huawei"/>
    <n v="0"/>
    <n v="0"/>
    <n v="0"/>
    <n v="0"/>
    <n v="0"/>
    <n v="0"/>
    <n v="8.0614553994629509E-3"/>
    <n v="0"/>
    <n v="0"/>
    <n v="0"/>
    <n v="0"/>
    <n v="0"/>
    <n v="0"/>
    <n v="0"/>
    <n v="0"/>
    <n v="0"/>
    <n v="0"/>
    <n v="5.9226728076408319"/>
    <n v="0.45960996823929245"/>
    <n v="0"/>
    <n v="0"/>
    <n v="0"/>
    <n v="0"/>
    <n v="0"/>
    <m/>
    <n v="0"/>
    <n v="0"/>
    <n v="0"/>
    <n v="0"/>
    <n v="0"/>
    <x v="0"/>
    <m/>
    <x v="6"/>
    <x v="3"/>
    <s v="No root cause"/>
    <s v="No root cause"/>
    <s v=""/>
    <s v="OST_229"/>
    <m/>
  </r>
  <r>
    <s v="Bonassama-New-IHS"/>
    <s v="LIT_589"/>
    <s v="Douala"/>
    <s v="IHS"/>
    <s v="Grid-Gen"/>
    <s v="LITTORAL"/>
    <s v="Douala"/>
    <s v="ZTE"/>
    <n v="0"/>
    <n v="0"/>
    <n v="0"/>
    <n v="0"/>
    <n v="0"/>
    <n v="0"/>
    <n v="0"/>
    <n v="0"/>
    <n v="0"/>
    <n v="0"/>
    <n v="0"/>
    <n v="0"/>
    <n v="0"/>
    <n v="0"/>
    <n v="0"/>
    <n v="0"/>
    <n v="0"/>
    <n v="0"/>
    <n v="0.27360793646717013"/>
    <n v="0"/>
    <n v="0"/>
    <n v="0"/>
    <n v="0"/>
    <n v="0"/>
    <m/>
    <n v="0"/>
    <n v="0"/>
    <n v="0"/>
    <n v="0"/>
    <n v="0"/>
    <x v="0"/>
    <m/>
    <x v="6"/>
    <x v="3"/>
    <s v="No root cause"/>
    <s v="No root cause"/>
    <s v=""/>
    <s v="LIT_589"/>
    <m/>
  </r>
  <r>
    <s v="Kribi-Gd-Batanga-II"/>
    <s v="SUD_094"/>
    <s v="LITTORAL"/>
    <s v="CAMUSAT"/>
    <s v="Good Grid + GE"/>
    <s v="SUD"/>
    <s v="Kribi"/>
    <s v="ZTE"/>
    <n v="0"/>
    <n v="5.7999674688171875E-2"/>
    <n v="3.5670156634854415E-5"/>
    <n v="3.2007544951531388"/>
    <n v="0"/>
    <n v="0"/>
    <n v="0"/>
    <n v="0"/>
    <n v="0"/>
    <n v="0"/>
    <n v="0"/>
    <n v="1.0076819249328664E-2"/>
    <n v="0.2029631912519651"/>
    <n v="0"/>
    <n v="1.0076819249328666E-2"/>
    <n v="0"/>
    <n v="0"/>
    <n v="0"/>
    <n v="0.24888851791926003"/>
    <n v="0"/>
    <n v="0"/>
    <n v="0"/>
    <n v="0"/>
    <n v="0"/>
    <m/>
    <n v="0"/>
    <n v="0"/>
    <n v="0"/>
    <n v="0"/>
    <n v="0"/>
    <x v="0"/>
    <m/>
    <x v="6"/>
    <x v="3"/>
    <s v="No root cause"/>
    <s v="No root cause"/>
    <s v=""/>
    <s v="SUD_094"/>
    <m/>
  </r>
  <r>
    <s v="Bsadi-ZoneA-New"/>
    <s v="LIT_277"/>
    <s v="Douala"/>
    <s v="IHS"/>
    <s v="GridOnly"/>
    <s v="LITTORAL"/>
    <s v="Douala"/>
    <s v="ZTE"/>
    <n v="0"/>
    <n v="0"/>
    <n v="6.9437488763900665"/>
    <n v="0"/>
    <n v="0"/>
    <n v="4.1665418211184457"/>
    <n v="1.539185093869585"/>
    <n v="0"/>
    <n v="0"/>
    <n v="0"/>
    <n v="2.1955873162630239"/>
    <n v="1.1472235776881743"/>
    <n v="7.2466955166893543"/>
    <n v="0"/>
    <n v="3.4467715654632984"/>
    <n v="0"/>
    <n v="0"/>
    <n v="0"/>
    <n v="0.22156517793700986"/>
    <n v="0"/>
    <n v="0"/>
    <n v="0"/>
    <n v="0"/>
    <n v="0"/>
    <m/>
    <n v="0"/>
    <n v="0"/>
    <n v="0"/>
    <n v="0"/>
    <n v="0"/>
    <x v="0"/>
    <m/>
    <x v="6"/>
    <x v="3"/>
    <s v="No root cause"/>
    <s v="No root cause"/>
    <s v=""/>
    <s v="LIT_277"/>
    <m/>
  </r>
  <r>
    <s v="Bonaberi-Magzi-IHS"/>
    <s v="LIT_738"/>
    <s v="Douala"/>
    <s v="IHS"/>
    <s v="Grid-Gen"/>
    <s v="LITTORAL"/>
    <s v="Douala"/>
    <s v="ZTE"/>
    <n v="0"/>
    <n v="0"/>
    <n v="0"/>
    <n v="2.1254776233973405"/>
    <n v="1.4499561970476513"/>
    <n v="0"/>
    <n v="0"/>
    <n v="0"/>
    <n v="0"/>
    <n v="0"/>
    <n v="0"/>
    <n v="0"/>
    <n v="0"/>
    <n v="0"/>
    <n v="0"/>
    <n v="1.8510314382492523"/>
    <n v="0"/>
    <n v="0"/>
    <n v="0.20480020431865703"/>
    <n v="0"/>
    <n v="0"/>
    <n v="0"/>
    <n v="0"/>
    <n v="0"/>
    <m/>
    <n v="0"/>
    <n v="0"/>
    <n v="0"/>
    <n v="0"/>
    <n v="0"/>
    <x v="0"/>
    <m/>
    <x v="6"/>
    <x v="3"/>
    <s v="No root cause"/>
    <s v="No root cause"/>
    <s v=""/>
    <s v="LIT_738"/>
    <m/>
  </r>
  <r>
    <s v="Shell-Nsimeyong"/>
    <s v="CTR_056"/>
    <s v="Yaounde"/>
    <s v="IHS"/>
    <s v="Grid-Gen"/>
    <s v="CENTRE"/>
    <s v="Yaounde"/>
    <s v="ZTE"/>
    <n v="0.2307859134271032"/>
    <n v="0"/>
    <n v="0"/>
    <n v="0"/>
    <n v="0"/>
    <n v="0"/>
    <n v="0"/>
    <n v="0"/>
    <n v="0"/>
    <n v="0"/>
    <n v="0"/>
    <n v="0"/>
    <n v="0"/>
    <n v="0"/>
    <n v="0"/>
    <n v="0"/>
    <n v="0"/>
    <n v="0"/>
    <n v="0.16686499273755634"/>
    <n v="0"/>
    <n v="0"/>
    <n v="0"/>
    <n v="0"/>
    <n v="0"/>
    <m/>
    <n v="0"/>
    <n v="0"/>
    <n v="0"/>
    <n v="0"/>
    <n v="0"/>
    <x v="0"/>
    <m/>
    <x v="6"/>
    <x v="3"/>
    <s v="No root cause"/>
    <s v="No root cause"/>
    <s v=""/>
    <s v="CTR_056"/>
    <m/>
  </r>
  <r>
    <s v="Maroua-Ouro-Bah-II-IHS"/>
    <s v="EXN_184"/>
    <s v="Maroua"/>
    <s v="IHS"/>
    <s v="Grid-Gen"/>
    <s v="EXTREME-NORD"/>
    <s v="Maroua"/>
    <s v="Huawei"/>
    <n v="1.4790630448616426"/>
    <n v="0.74789617416167997"/>
    <n v="0"/>
    <n v="0"/>
    <n v="0.82132319159439893"/>
    <n v="0"/>
    <n v="0"/>
    <n v="0"/>
    <n v="0"/>
    <n v="0"/>
    <n v="0.90816218792179948"/>
    <n v="0"/>
    <n v="0"/>
    <n v="0"/>
    <n v="0"/>
    <n v="0"/>
    <n v="0"/>
    <n v="0"/>
    <n v="0.13677721561610923"/>
    <n v="0"/>
    <n v="0"/>
    <n v="0"/>
    <n v="0"/>
    <n v="0"/>
    <m/>
    <n v="0"/>
    <n v="0"/>
    <n v="0"/>
    <n v="0"/>
    <n v="0"/>
    <x v="0"/>
    <m/>
    <x v="6"/>
    <x v="3"/>
    <s v="No root cause"/>
    <s v="No root cause"/>
    <s v=""/>
    <s v="EXN_184"/>
    <m/>
  </r>
  <r>
    <s v="Rond-point"/>
    <s v="LIT_048"/>
    <s v="Douala"/>
    <s v="IHS"/>
    <s v="Grid-Gen"/>
    <s v="LITTORAL"/>
    <s v="Douala"/>
    <s v="ZTE"/>
    <n v="0"/>
    <n v="0"/>
    <n v="0"/>
    <n v="0"/>
    <n v="0"/>
    <n v="0"/>
    <n v="0"/>
    <n v="0"/>
    <n v="0"/>
    <n v="0"/>
    <n v="0"/>
    <n v="0"/>
    <n v="0"/>
    <n v="0"/>
    <n v="0"/>
    <n v="0"/>
    <n v="0"/>
    <n v="0"/>
    <n v="0.13069545390987697"/>
    <n v="0"/>
    <n v="0"/>
    <n v="0"/>
    <n v="0"/>
    <n v="0"/>
    <m/>
    <n v="0"/>
    <n v="0"/>
    <n v="0"/>
    <n v="0"/>
    <n v="0"/>
    <x v="0"/>
    <m/>
    <x v="6"/>
    <x v="3"/>
    <s v="No root cause"/>
    <s v="No root cause"/>
    <s v=""/>
    <s v="LIT_048"/>
    <m/>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n v="0"/>
    <n v="0"/>
    <n v="3.0791014259501819"/>
    <n v="5.7732148513410547E-2"/>
    <n v="0"/>
    <n v="0"/>
    <n v="0"/>
    <n v="0"/>
    <n v="0"/>
    <m/>
    <n v="0"/>
    <n v="0"/>
    <n v="0"/>
    <n v="0"/>
    <n v="0"/>
    <x v="0"/>
    <m/>
    <x v="6"/>
    <x v="3"/>
    <s v="No root cause"/>
    <s v="No root cause"/>
    <s v=""/>
    <s v="NRO_119"/>
    <m/>
  </r>
  <r>
    <s v="Kiiki"/>
    <s v="CTR_190"/>
    <s v="CENTRE"/>
    <s v="IHS"/>
    <s v="Grid-Gen"/>
    <s v="CENTRE"/>
    <s v="Kiiki"/>
    <s v="NOKIA"/>
    <n v="0"/>
    <n v="0"/>
    <n v="0"/>
    <n v="0"/>
    <n v="0"/>
    <n v="0"/>
    <n v="0"/>
    <n v="6.6851597340379598E-2"/>
    <n v="0"/>
    <n v="0"/>
    <n v="0"/>
    <n v="0"/>
    <n v="0"/>
    <n v="0"/>
    <n v="0"/>
    <n v="0"/>
    <n v="0"/>
    <n v="0"/>
    <n v="6.7238245256582962E-3"/>
    <n v="0"/>
    <n v="0"/>
    <n v="0"/>
    <n v="0"/>
    <n v="0"/>
    <m/>
    <n v="0"/>
    <n v="0"/>
    <n v="0"/>
    <n v="0"/>
    <n v="0"/>
    <x v="0"/>
    <m/>
    <x v="6"/>
    <x v="3"/>
    <s v="No root cause"/>
    <s v="No root cause"/>
    <s v=""/>
    <s v="CTR_190"/>
    <m/>
  </r>
  <r>
    <s v="Buea-UB-Lamp-IHS"/>
    <s v="SUO_200"/>
    <s v="SUD-OUEST"/>
    <s v="IHS"/>
    <s v="Grid-Gen"/>
    <s v="SUD-OUEST"/>
    <s v="Buea"/>
    <s v="Huawei"/>
    <n v="0"/>
    <n v="0.62467361806679156"/>
    <n v="0"/>
    <n v="0"/>
    <n v="0"/>
    <n v="0"/>
    <n v="0"/>
    <n v="0"/>
    <n v="0"/>
    <n v="0"/>
    <n v="0"/>
    <n v="0"/>
    <n v="0"/>
    <n v="0"/>
    <n v="0"/>
    <n v="0"/>
    <n v="10.332663447791729"/>
    <n v="0"/>
    <n v="4.7262957541099162E-3"/>
    <n v="0"/>
    <n v="0"/>
    <n v="0"/>
    <n v="0"/>
    <n v="0"/>
    <m/>
    <n v="0"/>
    <n v="0"/>
    <n v="0"/>
    <n v="0"/>
    <n v="0"/>
    <x v="0"/>
    <m/>
    <x v="6"/>
    <x v="3"/>
    <s v="No root cause"/>
    <s v="No root cause"/>
    <s v=""/>
    <s v="SUO_200"/>
    <m/>
  </r>
  <r>
    <s v="Bpriso-Croissanterie"/>
    <s v="LIT_675"/>
    <s v="Douala"/>
    <s v="CAMUSAT"/>
    <s v="Good Grid + GE"/>
    <s v="LITTORAL"/>
    <s v="Douala"/>
    <s v="ZTE"/>
    <n v="0"/>
    <n v="0"/>
    <n v="0"/>
    <n v="0"/>
    <n v="0"/>
    <n v="0"/>
    <n v="0"/>
    <n v="0"/>
    <n v="0"/>
    <n v="0"/>
    <n v="0"/>
    <n v="0"/>
    <n v="0"/>
    <n v="0"/>
    <n v="0"/>
    <n v="0"/>
    <n v="0"/>
    <n v="0"/>
    <n v="2.2293847896742098E-3"/>
    <n v="0"/>
    <n v="0"/>
    <n v="0"/>
    <n v="0"/>
    <n v="0"/>
    <m/>
    <n v="0"/>
    <n v="0"/>
    <n v="0"/>
    <n v="0"/>
    <n v="0"/>
    <x v="0"/>
    <m/>
    <x v="6"/>
    <x v="3"/>
    <s v="No root cause"/>
    <s v="No root cause"/>
    <s v=""/>
    <s v="LIT_675"/>
    <m/>
  </r>
  <r>
    <s v="Ndogbong-Vallee"/>
    <s v="LIT_264"/>
    <s v="Douala"/>
    <s v="IHS"/>
    <s v="Grid-Gen"/>
    <s v="LITTORAL"/>
    <s v="Douala"/>
    <s v="ZTE"/>
    <n v="0"/>
    <n v="2.1314702097119858"/>
    <n v="0"/>
    <n v="2.211549711357039E-3"/>
    <n v="0"/>
    <n v="0"/>
    <n v="0"/>
    <n v="0"/>
    <n v="0"/>
    <n v="0"/>
    <n v="0"/>
    <n v="0"/>
    <n v="0"/>
    <n v="0"/>
    <n v="0"/>
    <n v="0"/>
    <n v="0"/>
    <n v="0"/>
    <n v="1.8548481450091792E-3"/>
    <n v="0"/>
    <n v="0"/>
    <n v="0"/>
    <n v="0"/>
    <n v="0"/>
    <m/>
    <n v="0"/>
    <n v="0"/>
    <n v="0"/>
    <n v="0"/>
    <n v="0"/>
    <x v="0"/>
    <m/>
    <x v="6"/>
    <x v="3"/>
    <s v="No root cause"/>
    <s v="No root cause"/>
    <s v=""/>
    <s v="LIT_264"/>
    <m/>
  </r>
  <r>
    <s v="Bafang-Hotel-IHS"/>
    <s v="OST_222"/>
    <s v="OUEST"/>
    <s v="IHS"/>
    <s v="Grid-Gen"/>
    <s v="OUEST"/>
    <s v="Bafang"/>
    <s v="Huawei"/>
    <n v="0"/>
    <n v="0"/>
    <n v="0"/>
    <n v="0"/>
    <n v="0"/>
    <n v="2.2115497113570925E-2"/>
    <n v="0"/>
    <n v="8.9175391586979538E-4"/>
    <n v="8.9175391586979538E-4"/>
    <n v="0"/>
    <n v="0"/>
    <n v="0"/>
    <n v="0"/>
    <n v="5.3505234952187721E-4"/>
    <n v="0"/>
    <n v="0"/>
    <n v="0"/>
    <n v="0"/>
    <n v="1.6051570485656314E-3"/>
    <n v="0"/>
    <n v="0"/>
    <n v="0"/>
    <n v="0"/>
    <n v="0"/>
    <m/>
    <n v="0"/>
    <n v="0"/>
    <n v="0"/>
    <n v="0"/>
    <n v="0"/>
    <x v="0"/>
    <m/>
    <x v="6"/>
    <x v="3"/>
    <s v="No root cause"/>
    <s v="No root cause"/>
    <s v=""/>
    <s v="OST_222"/>
    <m/>
  </r>
  <r>
    <s v="Bafang-Centre"/>
    <s v="OST_126"/>
    <s v="OUEST"/>
    <s v="IHS"/>
    <s v="Grid Only"/>
    <s v="OUEST"/>
    <s v="Bafang"/>
    <s v="Huawei"/>
    <n v="0"/>
    <n v="0"/>
    <n v="0"/>
    <n v="0"/>
    <n v="2.675261747609386E-4"/>
    <n v="0"/>
    <n v="0"/>
    <n v="5.439698886805751E-3"/>
    <n v="0"/>
    <n v="2.675261747609386E-4"/>
    <n v="0"/>
    <n v="0"/>
    <n v="0"/>
    <n v="2.675261747609386E-4"/>
    <n v="0"/>
    <n v="0"/>
    <n v="0"/>
    <n v="1.7835078317395909E-4"/>
    <n v="2.675261747609386E-4"/>
    <n v="0"/>
    <n v="0"/>
    <n v="0"/>
    <n v="0"/>
    <n v="0"/>
    <m/>
    <n v="0"/>
    <n v="0"/>
    <n v="0"/>
    <n v="0"/>
    <n v="0"/>
    <x v="0"/>
    <m/>
    <x v="6"/>
    <x v="3"/>
    <s v="No root cause"/>
    <s v="No root cause"/>
    <s v=""/>
    <s v="OST_126"/>
    <m/>
  </r>
  <r>
    <s v="Nkwein-Clinic-St-Louis-MTN"/>
    <s v="NRO_244"/>
    <s v="NORD-OUEST"/>
    <s v="IHS"/>
    <s v="Grid-Gen"/>
    <s v="NORD-OUEST"/>
    <s v="Bamenda"/>
    <s v="Huawei"/>
    <n v="0"/>
    <n v="0"/>
    <n v="0"/>
    <n v="0"/>
    <n v="0"/>
    <n v="0"/>
    <n v="0"/>
    <n v="0"/>
    <n v="0"/>
    <n v="0"/>
    <n v="4.5479449709359566E-3"/>
    <n v="0"/>
    <n v="0"/>
    <n v="0"/>
    <n v="0"/>
    <n v="0"/>
    <n v="0"/>
    <n v="0.60155935656744652"/>
    <n v="8.9175391586979543E-5"/>
    <n v="0"/>
    <n v="0"/>
    <n v="0"/>
    <n v="0"/>
    <n v="0"/>
    <m/>
    <n v="0"/>
    <n v="0"/>
    <n v="0"/>
    <n v="0"/>
    <n v="0"/>
    <x v="0"/>
    <m/>
    <x v="6"/>
    <x v="3"/>
    <s v="No root cause"/>
    <s v="No root cause"/>
    <s v=""/>
    <s v="NRO_244"/>
    <m/>
  </r>
  <r>
    <s v="Mboppi-New"/>
    <s v="LIT_736"/>
    <s v="Douala"/>
    <s v="CAMUSAT"/>
    <s v="Good Grid no GE - 8h"/>
    <s v="LITTORAL"/>
    <s v="Douala"/>
    <s v="ZTE"/>
    <n v="0"/>
    <n v="0"/>
    <n v="0"/>
    <n v="0"/>
    <n v="0"/>
    <n v="0"/>
    <n v="0"/>
    <n v="0"/>
    <n v="45.003984356496098"/>
    <n v="0"/>
    <n v="15.895691901162273"/>
    <n v="45.674422785525309"/>
    <n v="13.868556899607057"/>
    <n v="13.868556899607057"/>
    <n v="45.674422785525309"/>
    <n v="0"/>
    <n v="0"/>
    <n v="0"/>
    <n v="8.6845290698893322E-17"/>
    <n v="0"/>
    <n v="0"/>
    <n v="0"/>
    <n v="0"/>
    <n v="0"/>
    <m/>
    <n v="0"/>
    <n v="0"/>
    <n v="0"/>
    <n v="0"/>
    <n v="0"/>
    <x v="0"/>
    <m/>
    <x v="6"/>
    <x v="3"/>
    <s v="No root cause"/>
    <s v="No root cause"/>
    <s v=""/>
    <s v="LIT_736"/>
    <m/>
  </r>
  <r>
    <s v="Sangmelima-Stade"/>
    <s v="SUD_103"/>
    <s v="CENTRE"/>
    <s v="CAMUSAT"/>
    <s v="Bad Grid + GE"/>
    <s v="SUD"/>
    <s v="Sangmelima"/>
    <s v="ZTE"/>
    <n v="0"/>
    <n v="0"/>
    <n v="0"/>
    <n v="0"/>
    <n v="0"/>
    <n v="0"/>
    <n v="0"/>
    <n v="7.2371075582411097E-17"/>
    <n v="0"/>
    <n v="0"/>
    <n v="0"/>
    <n v="8.3824868091763767E-3"/>
    <n v="0"/>
    <n v="0"/>
    <n v="8.3824868091763195E-3"/>
    <n v="0"/>
    <n v="0"/>
    <n v="1.3891564150636491"/>
    <n v="2.8948430232964443E-17"/>
    <n v="0"/>
    <n v="0"/>
    <n v="0"/>
    <n v="0"/>
    <n v="0"/>
    <m/>
    <n v="0"/>
    <n v="0"/>
    <n v="0"/>
    <n v="0"/>
    <n v="0"/>
    <x v="0"/>
    <m/>
    <x v="6"/>
    <x v="3"/>
    <s v="No root cause"/>
    <s v="No root cause"/>
    <s v=""/>
    <s v="SUD_103"/>
    <m/>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56.225548107626857"/>
    <n v="4.5175004922481614"/>
    <n v="8.14581531990423"/>
    <n v="56.225548107626857"/>
    <n v="13.868556899607057"/>
    <n v="56.081476344978917"/>
    <n v="0"/>
    <n v="0"/>
    <n v="0"/>
    <n v="0"/>
    <n v="0"/>
    <n v="0"/>
    <n v="0"/>
    <m/>
    <n v="0"/>
    <n v="0"/>
    <n v="0"/>
    <n v="0"/>
    <n v="0"/>
    <x v="0"/>
    <m/>
    <x v="12"/>
    <x v="6"/>
    <s v="BSS Hardware issue"/>
    <s v="ACTIVE"/>
    <s v="05-10-2026: hardware issue,  site with GPS issue (alarm : TDD down 09Apr 02pm)"/>
    <s v="CTR_449"/>
    <m/>
  </r>
  <r>
    <s v="NR-Bastos"/>
    <s v="CTR_038"/>
    <s v="Yaounde"/>
    <s v="IHS"/>
    <s v="GridOnly"/>
    <s v="CENTRE"/>
    <s v="Yaounde"/>
    <s v="ZTE"/>
    <n v="0"/>
    <n v="0"/>
    <n v="0"/>
    <n v="2.2632714384775689E-2"/>
    <n v="0"/>
    <n v="0"/>
    <n v="2.4451892373150014E-2"/>
    <n v="0"/>
    <n v="0"/>
    <n v="0"/>
    <n v="0"/>
    <n v="27.834725182845226"/>
    <n v="19.101012176364669"/>
    <n v="0"/>
    <n v="27.834725182845226"/>
    <n v="50.176585110420525"/>
    <n v="53.338387794528451"/>
    <n v="0"/>
    <n v="0"/>
    <n v="0"/>
    <n v="0"/>
    <n v="0"/>
    <n v="0"/>
    <n v="0"/>
    <m/>
    <n v="0"/>
    <n v="0"/>
    <n v="0"/>
    <n v="0"/>
    <n v="0"/>
    <x v="0"/>
    <m/>
    <x v="6"/>
    <x v="3"/>
    <s v="No root cause"/>
    <s v="No root cause"/>
    <s v=""/>
    <s v="CTR_038"/>
    <m/>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18.491141673301318"/>
    <n v="18.491409199476077"/>
    <n v="18.491409199476077"/>
    <n v="18.491141673301318"/>
    <n v="18.491409199476077"/>
    <n v="18.491409199476077"/>
    <n v="0"/>
    <n v="0"/>
    <n v="0"/>
    <n v="0"/>
    <n v="0"/>
    <n v="0"/>
    <n v="0"/>
    <m/>
    <n v="0"/>
    <n v="0"/>
    <n v="0"/>
    <n v="0"/>
    <n v="0"/>
    <x v="0"/>
    <m/>
    <x v="6"/>
    <x v="3"/>
    <s v="No root cause"/>
    <s v="No root cause"/>
    <s v=""/>
    <s v="OST_084"/>
    <m/>
  </r>
  <r>
    <s v="Reserve-Benoue"/>
    <s v="NRD_168"/>
    <s v="NORD"/>
    <s v="CAMUSAT"/>
    <s v="Hybrid Solar - S3"/>
    <s v="NORD"/>
    <s v="Reserve Benoue"/>
    <s v="Huawei"/>
    <n v="0"/>
    <n v="0"/>
    <n v="0"/>
    <n v="0"/>
    <n v="0"/>
    <n v="0"/>
    <n v="0"/>
    <n v="0"/>
    <n v="0"/>
    <n v="0"/>
    <n v="0"/>
    <n v="0"/>
    <n v="0"/>
    <n v="18.491409199476074"/>
    <n v="18.491409199476074"/>
    <n v="18.491409199476074"/>
    <n v="18.491409199476074"/>
    <n v="0"/>
    <n v="0"/>
    <n v="0"/>
    <n v="0"/>
    <n v="0"/>
    <n v="0"/>
    <n v="0"/>
    <m/>
    <n v="0"/>
    <n v="0"/>
    <n v="0"/>
    <n v="0"/>
    <n v="0"/>
    <x v="0"/>
    <m/>
    <x v="7"/>
    <x v="4"/>
    <s v="SPARE-ISSUE"/>
    <s v="SPARE-ISSUE"/>
    <s v="(05-10-2026 ocm ran 18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05-10-2026 ocm ran 12h)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s v="NRD_168"/>
    <m/>
  </r>
  <r>
    <s v="Eloumdem"/>
    <s v="CTR_630"/>
    <s v="Yaounde"/>
    <s v="CAMUSAT"/>
    <s v="HGB"/>
    <s v="CENTRE"/>
    <s v="Yaounde"/>
    <s v="ZTE"/>
    <n v="0"/>
    <n v="0"/>
    <n v="16.09919014476376"/>
    <n v="13.868556899607057"/>
    <n v="13.868556899607057"/>
    <n v="24.964757885244829"/>
    <n v="0"/>
    <n v="1.1617234963602177"/>
    <n v="4.1380413659672461"/>
    <n v="0"/>
    <n v="0"/>
    <n v="0"/>
    <n v="14.78608250364549"/>
    <n v="0"/>
    <n v="0"/>
    <n v="7.4950311471807742"/>
    <n v="15.386964127236878"/>
    <n v="0"/>
    <n v="0"/>
    <n v="0"/>
    <n v="0"/>
    <n v="0"/>
    <n v="0"/>
    <n v="0"/>
    <m/>
    <n v="0"/>
    <n v="0"/>
    <n v="0"/>
    <n v="0"/>
    <n v="0"/>
    <x v="0"/>
    <m/>
    <x v="6"/>
    <x v="3"/>
    <s v="No root cause"/>
    <s v="No root cause"/>
    <s v=""/>
    <s v="CTR_630"/>
    <m/>
  </r>
  <r>
    <s v="Cite-Sic-II"/>
    <s v="LIT_161"/>
    <s v="Douala"/>
    <s v="IHS"/>
    <s v="GridOnly"/>
    <s v="LITTORAL"/>
    <s v="Douala"/>
    <s v="ZTE"/>
    <n v="13.868556899607057"/>
    <n v="13.868556899607057"/>
    <n v="13.868556899607057"/>
    <n v="13.868556899607057"/>
    <n v="24.214097273943946"/>
    <n v="0"/>
    <n v="0"/>
    <n v="0.51905428427117328"/>
    <n v="0"/>
    <n v="0.29911209846104686"/>
    <n v="0"/>
    <n v="0"/>
    <n v="0"/>
    <n v="0"/>
    <n v="0"/>
    <n v="18.065293508316852"/>
    <n v="13.868556899607057"/>
    <n v="0"/>
    <n v="0"/>
    <n v="0"/>
    <n v="0"/>
    <n v="0"/>
    <n v="0"/>
    <n v="0"/>
    <m/>
    <n v="0"/>
    <n v="0"/>
    <n v="0"/>
    <n v="0"/>
    <n v="0"/>
    <x v="0"/>
    <m/>
    <x v="6"/>
    <x v="3"/>
    <s v="No root cause"/>
    <s v="No root cause"/>
    <s v=""/>
    <s v="LIT_161"/>
    <m/>
  </r>
  <r>
    <s v="Oyomabang-marche"/>
    <s v="CTR_718"/>
    <s v="Yaounde"/>
    <s v="CAMUSAT"/>
    <s v="Good Grid no GE - 8h"/>
    <s v="CENTRE"/>
    <s v="Yaounde"/>
    <s v="ZTE"/>
    <n v="0"/>
    <n v="0"/>
    <n v="0"/>
    <n v="5.996403021404948"/>
    <n v="34.245490578798226"/>
    <n v="38.763650968944127"/>
    <n v="40.276582827530511"/>
    <n v="39.472809353000429"/>
    <n v="26.309469285141528"/>
    <n v="0"/>
    <n v="0"/>
    <n v="13.868556899607057"/>
    <n v="30.551703178639009"/>
    <n v="13.868556899607057"/>
    <n v="13.868556899607057"/>
    <n v="13.868556899607057"/>
    <n v="13.868556899607057"/>
    <n v="12.15241215867227"/>
    <n v="0"/>
    <n v="0"/>
    <n v="0"/>
    <n v="0"/>
    <n v="0"/>
    <n v="0"/>
    <m/>
    <n v="0"/>
    <n v="0"/>
    <n v="0"/>
    <n v="0"/>
    <n v="0"/>
    <x v="0"/>
    <m/>
    <x v="6"/>
    <x v="3"/>
    <s v="No root cause"/>
    <s v="No root cause"/>
    <s v=""/>
    <s v="CTR_718"/>
    <m/>
  </r>
  <r>
    <s v="CTR_920_Z_MENDONG-ELOUMDEM"/>
    <s v="CTR_920"/>
    <s v="Yaounde"/>
    <s v="ESCO"/>
    <s v="Good Grid + Solar + GE"/>
    <s v="CENTRE"/>
    <s v="Yaounde"/>
    <s v="ZTE"/>
    <n v="0"/>
    <n v="0"/>
    <n v="0"/>
    <n v="16.087436828152605"/>
    <n v="0"/>
    <n v="0"/>
    <n v="0"/>
    <n v="2.5397151523971342E-2"/>
    <n v="0"/>
    <n v="0"/>
    <n v="0"/>
    <n v="0"/>
    <n v="0"/>
    <n v="0"/>
    <n v="0"/>
    <n v="0"/>
    <n v="13.601744127978819"/>
    <n v="0"/>
    <n v="0"/>
    <n v="0"/>
    <n v="0"/>
    <n v="0"/>
    <n v="0"/>
    <n v="0"/>
    <m/>
    <n v="0"/>
    <n v="0"/>
    <n v="0"/>
    <n v="0"/>
    <n v="0"/>
    <x v="0"/>
    <m/>
    <x v="6"/>
    <x v="3"/>
    <s v="No root cause"/>
    <s v="No root cause"/>
    <s v=""/>
    <s v="CTR_920"/>
    <m/>
  </r>
  <r>
    <s v="Okolo"/>
    <s v="CTR_213"/>
    <s v="Yaounde"/>
    <s v="IHS"/>
    <s v="Grid-Gen"/>
    <s v="CENTRE"/>
    <s v="Yaounde"/>
    <s v="ZTE"/>
    <n v="0"/>
    <n v="0"/>
    <n v="0"/>
    <n v="0"/>
    <n v="0"/>
    <n v="0"/>
    <n v="0"/>
    <n v="0"/>
    <n v="0"/>
    <n v="0"/>
    <n v="0"/>
    <n v="4.2875528275019559E-2"/>
    <n v="0"/>
    <n v="0"/>
    <n v="4.2875528275019559E-2"/>
    <n v="3.6382846364354959"/>
    <n v="13.508734194553597"/>
    <n v="0"/>
    <n v="0"/>
    <n v="0"/>
    <n v="0"/>
    <n v="0"/>
    <n v="0"/>
    <n v="0"/>
    <m/>
    <n v="0"/>
    <n v="0"/>
    <n v="0"/>
    <n v="0"/>
    <n v="0"/>
    <x v="0"/>
    <m/>
    <x v="6"/>
    <x v="3"/>
    <s v="No root cause"/>
    <s v="No root cause"/>
    <s v=""/>
    <s v="CTR_213"/>
    <m/>
  </r>
  <r>
    <s v="PK9"/>
    <s v="LIT_370"/>
    <s v="Douala"/>
    <s v="IHS"/>
    <s v="Grid-Gen"/>
    <s v="LITTORAL"/>
    <s v="Douala"/>
    <s v="ZTE"/>
    <n v="0"/>
    <n v="0"/>
    <n v="0"/>
    <n v="0"/>
    <n v="0"/>
    <n v="0"/>
    <n v="0"/>
    <n v="0"/>
    <n v="0"/>
    <n v="0"/>
    <n v="0"/>
    <n v="0"/>
    <n v="0"/>
    <n v="2.2115497113570394E-3"/>
    <n v="0"/>
    <n v="2.1875972011768305"/>
    <n v="10.742620557995394"/>
    <n v="0"/>
    <n v="0"/>
    <n v="0"/>
    <n v="0"/>
    <n v="0"/>
    <n v="0"/>
    <n v="0"/>
    <m/>
    <n v="0"/>
    <n v="0"/>
    <n v="0"/>
    <n v="0"/>
    <n v="0"/>
    <x v="0"/>
    <m/>
    <x v="6"/>
    <x v="3"/>
    <s v="No root cause"/>
    <s v="No root cause"/>
    <s v=""/>
    <s v="LIT_370"/>
    <m/>
  </r>
  <r>
    <s v="Mankon-II"/>
    <s v="NRO_141"/>
    <s v="NORD-OUEST"/>
    <s v="CAMUSAT"/>
    <s v="HGB"/>
    <s v="NORD-OUEST"/>
    <s v="Bamenda"/>
    <s v="Huawei"/>
    <n v="0"/>
    <n v="0"/>
    <n v="0"/>
    <n v="0"/>
    <n v="0"/>
    <n v="0"/>
    <n v="0"/>
    <n v="0"/>
    <n v="0"/>
    <n v="0"/>
    <n v="0"/>
    <n v="0"/>
    <n v="0"/>
    <n v="2.6207577482714246"/>
    <n v="5.2336502270048761"/>
    <n v="4.7576676568702148"/>
    <n v="10.402487779404336"/>
    <n v="0"/>
    <n v="0"/>
    <n v="0"/>
    <n v="0"/>
    <n v="0"/>
    <n v="0"/>
    <n v="0"/>
    <m/>
    <n v="0"/>
    <n v="0"/>
    <n v="0"/>
    <n v="0"/>
    <n v="0"/>
    <x v="0"/>
    <m/>
    <x v="6"/>
    <x v="3"/>
    <s v="No root cause"/>
    <s v="No root cause"/>
    <s v="(05-10-2026 ocm ran 18h) Power status check Ongoing"/>
    <s v="NRO_141"/>
    <m/>
  </r>
  <r>
    <s v="Buea-Service-Center-IHS"/>
    <s v="SUO_182"/>
    <s v="SUD-OUEST"/>
    <s v="IHS"/>
    <s v="Grid-Gen"/>
    <s v="SUD-OUEST"/>
    <s v="Buea"/>
    <s v="Huawei"/>
    <n v="0"/>
    <n v="0.62601124894059634"/>
    <n v="0"/>
    <n v="0"/>
    <n v="0"/>
    <n v="0"/>
    <n v="0"/>
    <n v="0"/>
    <n v="0"/>
    <n v="0"/>
    <n v="0"/>
    <n v="0"/>
    <n v="0"/>
    <n v="0"/>
    <n v="0"/>
    <n v="0"/>
    <n v="10.332395921616968"/>
    <n v="0"/>
    <n v="0"/>
    <n v="0"/>
    <n v="0"/>
    <n v="0"/>
    <n v="0"/>
    <n v="0"/>
    <m/>
    <n v="0"/>
    <n v="0"/>
    <n v="0"/>
    <n v="0"/>
    <n v="0"/>
    <x v="0"/>
    <m/>
    <x v="6"/>
    <x v="3"/>
    <s v="No root cause"/>
    <s v="No root cause"/>
    <s v=""/>
    <s v="SUO_182"/>
    <m/>
  </r>
  <r>
    <s v="Buea-Orange"/>
    <s v="SUO_007"/>
    <s v="SUD-OUEST"/>
    <s v="IHS"/>
    <s v="Grid-Gen"/>
    <s v="SUD-OUEST"/>
    <s v="Buea"/>
    <s v="Huawei"/>
    <n v="0"/>
    <n v="8.9175391586979543E-5"/>
    <n v="0"/>
    <n v="0"/>
    <n v="0"/>
    <n v="0"/>
    <n v="6.9556805437844052E-3"/>
    <n v="0"/>
    <n v="0"/>
    <n v="0"/>
    <n v="0"/>
    <n v="0"/>
    <n v="0"/>
    <n v="0"/>
    <n v="0"/>
    <n v="0"/>
    <n v="10.138171918740527"/>
    <n v="0"/>
    <n v="0"/>
    <n v="0"/>
    <n v="0"/>
    <n v="0"/>
    <n v="0"/>
    <n v="0"/>
    <m/>
    <n v="0"/>
    <n v="0"/>
    <n v="0"/>
    <n v="0"/>
    <n v="0"/>
    <x v="0"/>
    <m/>
    <x v="6"/>
    <x v="3"/>
    <s v="No root cause"/>
    <s v="No root cause"/>
    <s v=""/>
    <s v="SUO_007"/>
    <m/>
  </r>
  <r>
    <s v="Ekoumdoum"/>
    <s v="CTR_259"/>
    <s v="Yaounde"/>
    <s v="CAMUSAT"/>
    <s v="Grid-Gen"/>
    <s v="CENTRE"/>
    <s v="Yaounde"/>
    <s v="ZTE"/>
    <n v="9.1622542682909405"/>
    <n v="0"/>
    <n v="3.6733484004074977"/>
    <n v="28.701278133052543"/>
    <n v="0"/>
    <n v="0"/>
    <n v="0"/>
    <n v="0"/>
    <n v="20.349128792094362"/>
    <n v="27.15404941886181"/>
    <n v="32.177548918052807"/>
    <n v="8.5501187102812803"/>
    <n v="0"/>
    <n v="0"/>
    <n v="8.5501187102812803"/>
    <n v="0"/>
    <n v="9.9783517819383452"/>
    <n v="0"/>
    <n v="0"/>
    <n v="0"/>
    <n v="0"/>
    <n v="0"/>
    <n v="0"/>
    <n v="0"/>
    <m/>
    <n v="0"/>
    <n v="0"/>
    <n v="0"/>
    <n v="0"/>
    <n v="0"/>
    <x v="0"/>
    <m/>
    <x v="6"/>
    <x v="3"/>
    <s v="No root cause"/>
    <s v="No root cause"/>
    <s v=""/>
    <s v="CTR_259"/>
    <m/>
  </r>
  <r>
    <s v="Messassi-MTN-IHS"/>
    <s v="CTR_468"/>
    <s v="Yaounde"/>
    <s v="IHS"/>
    <s v="Grid-Gen"/>
    <s v="CENTRE"/>
    <s v="Yaounde"/>
    <s v="ZTE"/>
    <n v="0"/>
    <n v="9.6783835997180638"/>
    <n v="0"/>
    <n v="0"/>
    <n v="0"/>
    <n v="0"/>
    <n v="0"/>
    <n v="0"/>
    <n v="0"/>
    <n v="0"/>
    <n v="0"/>
    <n v="1.1622407136314217"/>
    <n v="0"/>
    <n v="0"/>
    <n v="1.1622407136314217"/>
    <n v="18.441756341440446"/>
    <n v="9.2615064791272523"/>
    <n v="0"/>
    <n v="0"/>
    <n v="0"/>
    <n v="0"/>
    <n v="0"/>
    <n v="0"/>
    <n v="0"/>
    <m/>
    <n v="0"/>
    <n v="0"/>
    <n v="0"/>
    <n v="0"/>
    <n v="0"/>
    <x v="0"/>
    <m/>
    <x v="6"/>
    <x v="3"/>
    <s v="No root cause"/>
    <s v="No root cause"/>
    <s v=""/>
    <s v="CTR_468"/>
    <m/>
  </r>
  <r>
    <s v="Ekekam-MTN-IHS"/>
    <s v="CTR_694"/>
    <s v="Yaounde"/>
    <s v="IHS"/>
    <s v="Gen-Lithium"/>
    <s v="CENTRE"/>
    <s v="Yaounde"/>
    <s v="NOKIA"/>
    <n v="0"/>
    <n v="0"/>
    <n v="0"/>
    <n v="0"/>
    <n v="0"/>
    <n v="0"/>
    <n v="0"/>
    <n v="0"/>
    <n v="0"/>
    <n v="5.5081142472312825"/>
    <n v="12.327606132984052"/>
    <n v="12.327606132984052"/>
    <n v="12.327606132984052"/>
    <n v="12.327606132984052"/>
    <n v="12.327606132984052"/>
    <n v="12.327606132984052"/>
    <n v="7.3694770599385748"/>
    <n v="0"/>
    <n v="0"/>
    <n v="0"/>
    <n v="0"/>
    <n v="0"/>
    <n v="0"/>
    <n v="0"/>
    <m/>
    <n v="0"/>
    <n v="0"/>
    <n v="0"/>
    <n v="0"/>
    <n v="0"/>
    <x v="0"/>
    <m/>
    <x v="6"/>
    <x v="3"/>
    <s v="No root cause"/>
    <s v="No root cause"/>
    <s v=""/>
    <s v="CTR_694"/>
    <m/>
  </r>
  <r>
    <s v="Ngona-II"/>
    <s v="CTR_709"/>
    <s v="Yaounde"/>
    <s v="CAMUSAT"/>
    <s v="Good Grid + GE"/>
    <s v="CENTRE"/>
    <s v="Yaounde"/>
    <s v="ZTE"/>
    <n v="0"/>
    <n v="0"/>
    <n v="0"/>
    <n v="0.25249120373937367"/>
    <n v="2.3114261499344941E-2"/>
    <n v="0"/>
    <n v="0"/>
    <n v="0"/>
    <n v="0"/>
    <n v="0"/>
    <n v="0.3258290457805062"/>
    <n v="0"/>
    <n v="0.35725445377575693"/>
    <n v="0"/>
    <n v="0"/>
    <n v="0"/>
    <n v="6.7802903836111339"/>
    <n v="0"/>
    <n v="0"/>
    <n v="0"/>
    <n v="0"/>
    <n v="0"/>
    <n v="0"/>
    <n v="0"/>
    <m/>
    <n v="0"/>
    <n v="0"/>
    <n v="0"/>
    <n v="0"/>
    <n v="0"/>
    <x v="0"/>
    <m/>
    <x v="6"/>
    <x v="3"/>
    <s v="No root cause"/>
    <s v="No root cause"/>
    <s v=""/>
    <s v="CTR_709"/>
    <m/>
  </r>
  <r>
    <s v="Mayo-Oulo"/>
    <s v="NRD_010"/>
    <s v="NORD"/>
    <s v="IHS"/>
    <s v="Grid-Gen"/>
    <s v="NORD"/>
    <s v="Mayo-Oulo"/>
    <s v="Huawei"/>
    <n v="0"/>
    <n v="0"/>
    <n v="0"/>
    <n v="0"/>
    <n v="0"/>
    <n v="0"/>
    <n v="0"/>
    <n v="0"/>
    <n v="0"/>
    <n v="0"/>
    <n v="0"/>
    <n v="0"/>
    <n v="0"/>
    <n v="5.8677407664232519E-3"/>
    <n v="0.82273216278147321"/>
    <n v="5.1486304086658512"/>
    <n v="6.3382301324361574"/>
    <n v="0"/>
    <n v="0"/>
    <n v="0"/>
    <n v="0"/>
    <n v="0"/>
    <n v="0"/>
    <n v="0"/>
    <m/>
    <n v="0"/>
    <n v="0"/>
    <n v="0"/>
    <n v="0"/>
    <n v="0"/>
    <x v="0"/>
    <m/>
    <x v="6"/>
    <x v="3"/>
    <s v="No root cause"/>
    <s v="No root cause"/>
    <s v=""/>
    <s v="NRD_010"/>
    <m/>
  </r>
  <r>
    <s v="H-ville-MTN"/>
    <s v="CTR_369"/>
    <s v="Yaounde"/>
    <s v="IHS"/>
    <s v="Grid-Gen"/>
    <s v="CENTRE"/>
    <s v="Yaounde"/>
    <s v="ZTE"/>
    <n v="0"/>
    <n v="0"/>
    <n v="0"/>
    <n v="1.0665376833802823E-2"/>
    <n v="0"/>
    <n v="0"/>
    <n v="1.0879397773611608E-2"/>
    <n v="0"/>
    <n v="0"/>
    <n v="0"/>
    <n v="0"/>
    <n v="0"/>
    <n v="0"/>
    <n v="0"/>
    <n v="0"/>
    <n v="0"/>
    <n v="6.0046428275875856"/>
    <n v="0"/>
    <n v="0"/>
    <n v="0"/>
    <n v="0"/>
    <n v="0"/>
    <n v="0"/>
    <n v="0"/>
    <m/>
    <n v="0"/>
    <n v="0"/>
    <n v="0"/>
    <n v="0"/>
    <n v="0"/>
    <x v="0"/>
    <m/>
    <x v="6"/>
    <x v="3"/>
    <s v="No root cause"/>
    <s v="No root cause"/>
    <s v=""/>
    <s v="CTR_369"/>
    <m/>
  </r>
  <r>
    <s v="Lagdo-Ville"/>
    <s v="NRD_131"/>
    <s v="NORD"/>
    <s v="CAMUSAT"/>
    <s v="Good Grid + GE"/>
    <s v="NORD"/>
    <s v="Lagdo"/>
    <s v="Huawei"/>
    <n v="0"/>
    <n v="0"/>
    <n v="0"/>
    <n v="0"/>
    <n v="0"/>
    <n v="0"/>
    <n v="0"/>
    <n v="0"/>
    <n v="0"/>
    <n v="0"/>
    <n v="0"/>
    <n v="0"/>
    <n v="0"/>
    <n v="0.10765253272380167"/>
    <n v="0"/>
    <n v="0"/>
    <n v="4.8469500589270993"/>
    <n v="0"/>
    <n v="0"/>
    <n v="0"/>
    <n v="0"/>
    <n v="0"/>
    <n v="0"/>
    <n v="0"/>
    <m/>
    <n v="0"/>
    <n v="0"/>
    <n v="0"/>
    <n v="0"/>
    <n v="0"/>
    <x v="0"/>
    <m/>
    <x v="6"/>
    <x v="3"/>
    <s v="No root cause"/>
    <s v="No root cause"/>
    <s v=""/>
    <s v="NRD_131"/>
    <m/>
  </r>
  <r>
    <s v="PK10-Genie-Militaire"/>
    <s v="LIT_447"/>
    <s v="Douala"/>
    <s v="IHS"/>
    <s v="Grid-Gen"/>
    <s v="LITTORAL"/>
    <s v="Douala"/>
    <s v="ZTE"/>
    <n v="0"/>
    <n v="0"/>
    <n v="5.0418696298579189"/>
    <n v="20.032359966099083"/>
    <n v="20.032359966099083"/>
    <n v="20.032359966099083"/>
    <n v="0"/>
    <n v="0.68156751789928505"/>
    <n v="0"/>
    <n v="1.0392321784763419"/>
    <n v="4.6752517599655281"/>
    <n v="0"/>
    <n v="0"/>
    <n v="1.8013429100568119E-3"/>
    <n v="0"/>
    <n v="0"/>
    <n v="4.7424364999871589"/>
    <n v="0"/>
    <n v="0"/>
    <n v="0"/>
    <n v="0"/>
    <n v="0"/>
    <n v="0"/>
    <n v="0"/>
    <m/>
    <n v="0"/>
    <n v="0"/>
    <n v="0"/>
    <n v="0"/>
    <n v="0"/>
    <x v="0"/>
    <m/>
    <x v="6"/>
    <x v="3"/>
    <s v="No root cause"/>
    <s v="No root cause"/>
    <s v=""/>
    <s v="LIT_447"/>
    <m/>
  </r>
  <r>
    <s v="Zone-Papass"/>
    <s v="LIT_270"/>
    <s v="Douala"/>
    <s v="IHS"/>
    <s v="Grid-Gen"/>
    <s v="LITTORAL"/>
    <s v="Douala"/>
    <s v="ZTE"/>
    <n v="0"/>
    <n v="0"/>
    <n v="0"/>
    <n v="0"/>
    <n v="0"/>
    <n v="0"/>
    <n v="0"/>
    <n v="0"/>
    <n v="0"/>
    <n v="0"/>
    <n v="0"/>
    <n v="0"/>
    <n v="0"/>
    <n v="0"/>
    <n v="0"/>
    <n v="0"/>
    <n v="4.6787652703940523"/>
    <n v="0.42072949750736932"/>
    <n v="0"/>
    <n v="0"/>
    <n v="0"/>
    <n v="0"/>
    <n v="0"/>
    <n v="0"/>
    <m/>
    <n v="0"/>
    <n v="0"/>
    <n v="0"/>
    <n v="0"/>
    <n v="0"/>
    <x v="0"/>
    <m/>
    <x v="6"/>
    <x v="3"/>
    <s v="No root cause"/>
    <s v="No root cause"/>
    <s v=""/>
    <s v="LIT_270"/>
    <m/>
  </r>
  <r>
    <s v="Sakdje"/>
    <s v="NRD_172"/>
    <s v="NORD"/>
    <s v="CAMUSAT"/>
    <s v="Hybrid Solar - S3"/>
    <s v="NORD"/>
    <s v="Sakdje"/>
    <s v="Huawei"/>
    <n v="0"/>
    <n v="0"/>
    <n v="0"/>
    <n v="0"/>
    <n v="0"/>
    <n v="0"/>
    <n v="0"/>
    <n v="0"/>
    <n v="0"/>
    <n v="0"/>
    <n v="0"/>
    <n v="0"/>
    <n v="0"/>
    <n v="0"/>
    <n v="0"/>
    <n v="1.6168390248635263"/>
    <n v="4.5283263847868209"/>
    <n v="0"/>
    <n v="0"/>
    <n v="0"/>
    <n v="0"/>
    <n v="0"/>
    <n v="0"/>
    <n v="0"/>
    <m/>
    <n v="0"/>
    <n v="0"/>
    <n v="0"/>
    <n v="0"/>
    <n v="0"/>
    <x v="0"/>
    <m/>
    <x v="6"/>
    <x v="3"/>
    <s v="No root cause"/>
    <s v="No root cause"/>
    <s v=""/>
    <s v="NRD_172"/>
    <m/>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0"/>
    <n v="0"/>
    <n v="0"/>
    <n v="0"/>
    <n v="0"/>
    <n v="4.2064923965494128"/>
    <n v="1.2780082069896388"/>
    <n v="0"/>
    <n v="0"/>
    <n v="0"/>
    <n v="0"/>
    <n v="0"/>
    <n v="0"/>
    <m/>
    <n v="0"/>
    <n v="0"/>
    <n v="0"/>
    <n v="0"/>
    <n v="0"/>
    <x v="0"/>
    <m/>
    <x v="6"/>
    <x v="3"/>
    <s v="No root cause"/>
    <s v="No root cause"/>
    <s v=""/>
    <s v="NRO_112"/>
    <m/>
  </r>
  <r>
    <s v="Afanoya-II"/>
    <s v="CTR_838"/>
    <s v="Yaounde"/>
    <s v="CAMUSAT"/>
    <s v="Medium Grid + GE"/>
    <s v="CENTRE"/>
    <s v="Yaounde"/>
    <s v="ZTE"/>
    <n v="0.65579582973064821"/>
    <n v="0"/>
    <n v="0"/>
    <n v="1.6283492006042497E-16"/>
    <n v="0"/>
    <n v="0"/>
    <n v="0"/>
    <n v="3.0392578609891188"/>
    <n v="1.7075125630291672"/>
    <n v="6.9762978943193135"/>
    <n v="0.5292381139904061"/>
    <n v="0"/>
    <n v="19.313748990534567"/>
    <n v="16.472549674260129"/>
    <n v="0"/>
    <n v="0"/>
    <n v="4.0684132202161329"/>
    <n v="0"/>
    <n v="0"/>
    <n v="0"/>
    <n v="0"/>
    <n v="0"/>
    <n v="0"/>
    <n v="0"/>
    <m/>
    <n v="0"/>
    <n v="0"/>
    <n v="0"/>
    <n v="0"/>
    <n v="0"/>
    <x v="0"/>
    <m/>
    <x v="6"/>
    <x v="3"/>
    <s v="No root cause"/>
    <s v="No root cause"/>
    <s v=""/>
    <s v="CTR_838"/>
    <m/>
  </r>
  <r>
    <s v="Tchollire-Centre"/>
    <s v="NRD_180"/>
    <s v="NORD"/>
    <s v="CAMUSAT"/>
    <s v="HGB"/>
    <s v="NORD"/>
    <s v="Tchollire"/>
    <s v="Huawei"/>
    <n v="0"/>
    <n v="0"/>
    <n v="0"/>
    <n v="0"/>
    <n v="0"/>
    <n v="0"/>
    <n v="0"/>
    <n v="0"/>
    <n v="0"/>
    <n v="0"/>
    <n v="0"/>
    <n v="0"/>
    <n v="0"/>
    <n v="1.708868028981289"/>
    <n v="5.383215193774558"/>
    <n v="6.1725244197892319"/>
    <n v="3.8793970602083703"/>
    <n v="0"/>
    <n v="0"/>
    <n v="0"/>
    <n v="0"/>
    <n v="0"/>
    <n v="0"/>
    <n v="0"/>
    <m/>
    <n v="0"/>
    <n v="0"/>
    <n v="0"/>
    <n v="0"/>
    <n v="0"/>
    <x v="0"/>
    <m/>
    <x v="6"/>
    <x v="3"/>
    <s v="No root cause"/>
    <s v="No root cause"/>
    <s v="(05-10-2026 ocm ran 18h) Power status check Ongoing"/>
    <s v="NRD_180"/>
    <m/>
  </r>
  <r>
    <s v="Kribi-Ndjibo"/>
    <s v="SUD_081"/>
    <s v="LITTORAL"/>
    <s v="CAMUSAT"/>
    <s v="Good Grid + Solar + GE"/>
    <s v="SUD"/>
    <s v="Kribi"/>
    <s v="ZTE"/>
    <n v="13.398584750865359"/>
    <n v="0"/>
    <n v="0"/>
    <n v="0"/>
    <n v="0"/>
    <n v="0"/>
    <n v="0"/>
    <n v="0"/>
    <n v="0"/>
    <n v="0"/>
    <n v="0"/>
    <n v="8.0257852428280447E-3"/>
    <n v="0"/>
    <n v="0"/>
    <n v="8.0257852428280447E-3"/>
    <n v="0"/>
    <n v="3.8062910741853648"/>
    <n v="0"/>
    <n v="0"/>
    <n v="0"/>
    <n v="0"/>
    <n v="0"/>
    <n v="0"/>
    <n v="0"/>
    <m/>
    <n v="0"/>
    <n v="0"/>
    <n v="0"/>
    <n v="0"/>
    <n v="0"/>
    <x v="0"/>
    <m/>
    <x v="6"/>
    <x v="3"/>
    <s v="No root cause"/>
    <s v="No root cause"/>
    <s v=""/>
    <s v="SUD_081"/>
    <m/>
  </r>
  <r>
    <s v="Sangmelima-Ville"/>
    <s v="SUD_228"/>
    <s v="CENTRE"/>
    <s v="IHS"/>
    <s v="Grid-Gen"/>
    <s v="SUD"/>
    <s v="Sangmelima"/>
    <s v="ZTE"/>
    <n v="0"/>
    <n v="0"/>
    <n v="0"/>
    <n v="0"/>
    <n v="0"/>
    <n v="0"/>
    <n v="0"/>
    <n v="0"/>
    <n v="0"/>
    <n v="0"/>
    <n v="0"/>
    <n v="9.9341386227895893E-3"/>
    <n v="0"/>
    <n v="0"/>
    <n v="9.9341386227895893E-3"/>
    <n v="0"/>
    <n v="3.5854571344593684"/>
    <n v="0"/>
    <n v="0"/>
    <n v="0"/>
    <n v="0"/>
    <n v="0"/>
    <n v="0"/>
    <n v="0"/>
    <m/>
    <n v="0"/>
    <n v="0"/>
    <n v="0"/>
    <n v="0"/>
    <n v="0"/>
    <x v="0"/>
    <m/>
    <x v="6"/>
    <x v="3"/>
    <s v="No root cause"/>
    <s v="No root cause"/>
    <s v=""/>
    <s v="SUD_228"/>
    <m/>
  </r>
  <r>
    <s v="Poumpoumrey-II"/>
    <s v="NRD_148"/>
    <s v="Garoua"/>
    <s v="CAMUSAT"/>
    <s v="Good Grid + GE"/>
    <s v="NORD"/>
    <s v="Garoua"/>
    <s v="Huawei"/>
    <n v="0"/>
    <n v="1.8473574121158682"/>
    <n v="5.0657686348032289"/>
    <n v="0"/>
    <n v="0"/>
    <n v="0"/>
    <n v="0"/>
    <n v="8.1006925717612213E-2"/>
    <n v="6.1533695456763482"/>
    <n v="5.2857999960049424"/>
    <n v="0"/>
    <n v="0"/>
    <n v="1.1254826172192687"/>
    <n v="0"/>
    <n v="0"/>
    <n v="0"/>
    <n v="3.4864011094845524"/>
    <n v="5.2924881503739671"/>
    <n v="0"/>
    <n v="0"/>
    <n v="0"/>
    <n v="0"/>
    <n v="0"/>
    <n v="0"/>
    <m/>
    <n v="0"/>
    <n v="0"/>
    <n v="0"/>
    <n v="0"/>
    <n v="0"/>
    <x v="0"/>
    <m/>
    <x v="6"/>
    <x v="3"/>
    <s v="No root cause"/>
    <s v="No root cause"/>
    <s v=""/>
    <s v="NRD_148"/>
    <m/>
  </r>
  <r>
    <s v="Ekoumdoum-II"/>
    <s v="CTR_665"/>
    <s v="Yaounde"/>
    <s v="CAMUSAT"/>
    <s v="HGB"/>
    <s v="CENTRE"/>
    <s v="Yaounde"/>
    <s v="ZTE"/>
    <n v="0"/>
    <n v="0"/>
    <n v="0"/>
    <n v="0"/>
    <n v="0"/>
    <n v="0"/>
    <n v="0"/>
    <n v="0"/>
    <n v="0"/>
    <n v="0"/>
    <n v="0"/>
    <n v="0"/>
    <n v="0"/>
    <n v="0"/>
    <n v="0"/>
    <n v="0"/>
    <n v="3.0282536176672861"/>
    <n v="0"/>
    <n v="0"/>
    <n v="0"/>
    <n v="0"/>
    <n v="0"/>
    <n v="0"/>
    <n v="0"/>
    <m/>
    <n v="0"/>
    <n v="0"/>
    <n v="0"/>
    <n v="0"/>
    <n v="0"/>
    <x v="0"/>
    <m/>
    <x v="6"/>
    <x v="3"/>
    <s v="No root cause"/>
    <s v="No root cause"/>
    <s v=""/>
    <s v="CTR_665"/>
    <m/>
  </r>
  <r>
    <s v="Buea-Signal-Hill"/>
    <s v="SUO_023"/>
    <s v="SUD-OUEST"/>
    <s v="OCM/Strategique"/>
    <m/>
    <s v="SUD-OUEST"/>
    <s v="Buea"/>
    <s v="Huawei"/>
    <n v="0"/>
    <n v="0"/>
    <n v="0"/>
    <n v="0"/>
    <n v="0"/>
    <n v="0"/>
    <n v="0"/>
    <n v="0"/>
    <n v="0"/>
    <n v="0"/>
    <n v="7.7582590680672185E-3"/>
    <n v="0"/>
    <n v="7.5620732065758639E-3"/>
    <n v="7.651248598162845E-3"/>
    <n v="0"/>
    <n v="0"/>
    <n v="2.8852162895617708"/>
    <n v="0"/>
    <n v="0"/>
    <n v="0"/>
    <n v="0"/>
    <n v="0"/>
    <n v="0"/>
    <n v="0"/>
    <m/>
    <n v="0"/>
    <n v="0"/>
    <n v="0"/>
    <n v="0"/>
    <n v="0"/>
    <x v="0"/>
    <m/>
    <x v="6"/>
    <x v="3"/>
    <s v="No root cause"/>
    <s v="No root cause"/>
    <s v=""/>
    <s v="SUO_023"/>
    <m/>
  </r>
  <r>
    <s v="Bankim"/>
    <s v="ADM_012"/>
    <s v="ADAMAOUA"/>
    <s v="IHS"/>
    <s v="Grid-Gen"/>
    <s v="ADAMAOUA"/>
    <s v="Bankim"/>
    <s v="Huawei"/>
    <n v="0"/>
    <n v="0"/>
    <n v="0"/>
    <n v="0"/>
    <n v="0"/>
    <n v="0"/>
    <n v="0"/>
    <n v="0"/>
    <n v="0"/>
    <n v="0"/>
    <n v="0"/>
    <n v="0"/>
    <n v="0"/>
    <n v="0"/>
    <n v="0"/>
    <n v="0"/>
    <n v="2.8222049578664108"/>
    <n v="0"/>
    <n v="0"/>
    <n v="0"/>
    <n v="0"/>
    <n v="0"/>
    <n v="0"/>
    <n v="0"/>
    <m/>
    <n v="0"/>
    <n v="0"/>
    <n v="0"/>
    <n v="0"/>
    <n v="0"/>
    <x v="0"/>
    <m/>
    <x v="6"/>
    <x v="3"/>
    <s v="No root cause"/>
    <s v="No root cause"/>
    <s v=""/>
    <s v="ADM_012"/>
    <m/>
  </r>
  <r>
    <s v="Mbamti-Katarko"/>
    <s v="ADM_163"/>
    <s v="ADAMAOUA"/>
    <s v="CAMUSAT"/>
    <s v="HGB"/>
    <s v="ADAMAOUA"/>
    <s v="Mbamti"/>
    <s v="Huawei"/>
    <n v="0"/>
    <n v="0"/>
    <n v="0"/>
    <n v="0"/>
    <n v="0"/>
    <n v="0"/>
    <n v="0"/>
    <n v="0"/>
    <n v="0"/>
    <n v="0"/>
    <n v="0"/>
    <n v="0"/>
    <n v="0"/>
    <n v="0.17082438012401799"/>
    <n v="1.2280343175442954"/>
    <n v="2.3567985891739647"/>
    <n v="2.7593719769542258"/>
    <n v="0"/>
    <n v="0"/>
    <n v="0"/>
    <n v="0"/>
    <n v="0"/>
    <n v="0"/>
    <n v="0"/>
    <m/>
    <n v="0"/>
    <n v="0"/>
    <n v="0"/>
    <n v="0"/>
    <n v="0"/>
    <x v="0"/>
    <m/>
    <x v="6"/>
    <x v="3"/>
    <s v="No root cause"/>
    <s v="No root cause"/>
    <s v=""/>
    <s v="ADM_163"/>
    <m/>
  </r>
  <r>
    <s v="Bfsam-Baleng"/>
    <s v="OST_063"/>
    <s v="Bafoussam"/>
    <s v="IHS"/>
    <s v="Grid-Gen"/>
    <s v="OUEST"/>
    <s v="Bafoussam"/>
    <s v="Huawei"/>
    <n v="0"/>
    <n v="0"/>
    <n v="0"/>
    <n v="0"/>
    <n v="0"/>
    <n v="0"/>
    <n v="0"/>
    <n v="0"/>
    <n v="0"/>
    <n v="0"/>
    <n v="0"/>
    <n v="6.1638030664920258"/>
    <n v="6.1589340901113774"/>
    <n v="6.1638030664920258"/>
    <n v="6.1638030664920258"/>
    <n v="5.655806530777638"/>
    <n v="2.6678601901076666"/>
    <n v="0"/>
    <n v="0"/>
    <n v="0"/>
    <n v="0"/>
    <n v="0"/>
    <n v="0"/>
    <n v="0"/>
    <m/>
    <n v="0"/>
    <n v="0"/>
    <n v="0"/>
    <n v="0"/>
    <n v="0"/>
    <x v="0"/>
    <m/>
    <x v="6"/>
    <x v="3"/>
    <s v="No root cause"/>
    <s v="No root cause"/>
    <s v=""/>
    <s v="OST_063"/>
    <m/>
  </r>
  <r>
    <s v="Limbe-Bimbia-CRTV"/>
    <s v="SUO_081"/>
    <s v="SUD-OUEST"/>
    <s v="CAMUSAT"/>
    <s v="Bad Grid solar + SE"/>
    <s v="SUD-OUEST"/>
    <s v="Limbe"/>
    <s v="Huawei"/>
    <n v="0"/>
    <n v="0"/>
    <n v="0"/>
    <n v="0"/>
    <n v="0"/>
    <n v="0"/>
    <n v="0"/>
    <n v="0"/>
    <n v="0"/>
    <n v="0"/>
    <n v="0"/>
    <n v="0"/>
    <n v="0"/>
    <n v="0"/>
    <n v="0"/>
    <n v="2.8973619778959177"/>
    <n v="2.5195080086635677"/>
    <n v="0"/>
    <n v="0"/>
    <n v="0"/>
    <n v="0"/>
    <n v="0"/>
    <n v="0"/>
    <n v="0"/>
    <m/>
    <n v="0"/>
    <n v="0"/>
    <n v="0"/>
    <n v="0"/>
    <n v="0"/>
    <x v="0"/>
    <m/>
    <x v="6"/>
    <x v="3"/>
    <s v="No root cause"/>
    <s v="No root cause"/>
    <s v=""/>
    <s v="SUO_081"/>
    <m/>
  </r>
  <r>
    <s v="Magba"/>
    <s v="OST_023"/>
    <s v="OUEST"/>
    <s v="ESCO"/>
    <s v="Bad Grid + Solar + GE"/>
    <s v="OUEST"/>
    <s v="Magba"/>
    <s v="Huawei"/>
    <n v="0"/>
    <n v="0"/>
    <n v="0"/>
    <n v="0"/>
    <n v="0"/>
    <n v="0"/>
    <n v="0"/>
    <n v="0"/>
    <n v="0"/>
    <n v="0"/>
    <n v="0"/>
    <n v="0"/>
    <n v="0"/>
    <n v="0"/>
    <n v="0"/>
    <n v="0"/>
    <n v="2.3716195392557213"/>
    <n v="0"/>
    <n v="0"/>
    <n v="0"/>
    <n v="0"/>
    <n v="0"/>
    <n v="0"/>
    <n v="0"/>
    <m/>
    <n v="0"/>
    <n v="0"/>
    <n v="0"/>
    <n v="0"/>
    <n v="0"/>
    <x v="0"/>
    <m/>
    <x v="6"/>
    <x v="3"/>
    <s v="No root cause"/>
    <s v="No root cause"/>
    <s v=""/>
    <s v="OST_023"/>
    <m/>
  </r>
  <r>
    <s v="Buea-Universite"/>
    <s v="SUO_062"/>
    <s v="SUD-OUEST"/>
    <s v="IHS"/>
    <s v="Grid-Gen"/>
    <s v="SUD-OUEST"/>
    <s v="Buea"/>
    <s v="Huawei"/>
    <n v="0"/>
    <n v="0.62485196884996552"/>
    <n v="0"/>
    <n v="0"/>
    <n v="0"/>
    <n v="0"/>
    <n v="0"/>
    <n v="0"/>
    <n v="0"/>
    <n v="8.2933114175890946E-3"/>
    <n v="0"/>
    <n v="0"/>
    <n v="8.9175391586979543E-5"/>
    <n v="0"/>
    <n v="0"/>
    <n v="0"/>
    <n v="2.2855652863742857"/>
    <n v="0.82571062086047831"/>
    <n v="0"/>
    <n v="0"/>
    <n v="0"/>
    <n v="0"/>
    <n v="0"/>
    <n v="0"/>
    <m/>
    <n v="0"/>
    <n v="0"/>
    <n v="0"/>
    <n v="0"/>
    <n v="0"/>
    <x v="0"/>
    <m/>
    <x v="6"/>
    <x v="3"/>
    <s v="No root cause"/>
    <s v="No root cause"/>
    <s v=""/>
    <s v="SUO_062"/>
    <m/>
  </r>
  <r>
    <s v="Mbouda-CEBEC-MTN"/>
    <s v="OST_313"/>
    <s v="OUEST"/>
    <m/>
    <m/>
    <s v="OUEST"/>
    <s v="Mbouda"/>
    <s v="Huawei"/>
    <n v="0"/>
    <n v="0"/>
    <n v="0"/>
    <n v="0"/>
    <n v="0"/>
    <n v="0"/>
    <n v="0"/>
    <n v="0"/>
    <n v="0"/>
    <n v="0"/>
    <n v="0"/>
    <n v="0"/>
    <n v="0"/>
    <n v="0"/>
    <n v="0.45381356778613885"/>
    <n v="0.44960448930323338"/>
    <n v="2.0139370436003459"/>
    <n v="0"/>
    <n v="0"/>
    <n v="0"/>
    <n v="0"/>
    <n v="0"/>
    <n v="0"/>
    <n v="0"/>
    <m/>
    <n v="0"/>
    <n v="0"/>
    <n v="0"/>
    <n v="0"/>
    <n v="0"/>
    <x v="0"/>
    <m/>
    <x v="6"/>
    <x v="3"/>
    <s v="No root cause"/>
    <s v="No root cause"/>
    <s v=""/>
    <s v="OST_313"/>
    <m/>
  </r>
  <r>
    <s v="Molyko-Paramount-Street-IHS"/>
    <s v="SUO_179"/>
    <s v="SUD-OUEST"/>
    <s v="IHS"/>
    <s v="Grid-Gen"/>
    <s v="SUD-OUEST"/>
    <s v="Buea"/>
    <s v="Huawei"/>
    <n v="0"/>
    <n v="0"/>
    <n v="4.3424491985629201"/>
    <n v="0"/>
    <n v="1.2518619821763359"/>
    <n v="0"/>
    <n v="0"/>
    <n v="10.014039773651453"/>
    <n v="1.2445317649878866"/>
    <n v="0"/>
    <n v="0"/>
    <n v="0"/>
    <n v="0"/>
    <n v="0"/>
    <n v="0"/>
    <n v="0"/>
    <n v="1.9470733349884286"/>
    <n v="0"/>
    <n v="0"/>
    <n v="0"/>
    <n v="0"/>
    <n v="0"/>
    <n v="0"/>
    <n v="0"/>
    <m/>
    <n v="0"/>
    <n v="0"/>
    <n v="0"/>
    <n v="0"/>
    <n v="0"/>
    <x v="0"/>
    <m/>
    <x v="6"/>
    <x v="3"/>
    <s v="No root cause"/>
    <s v="No root cause"/>
    <s v=""/>
    <s v="SUO_179"/>
    <m/>
  </r>
  <r>
    <s v="Buea-Wokoko-IHS"/>
    <s v="SUO_185"/>
    <s v="SUD-OUEST"/>
    <s v="IHS"/>
    <s v="Grid-Gen"/>
    <s v="SUD-OUEST"/>
    <s v="Buea"/>
    <s v="Huawei"/>
    <n v="0"/>
    <n v="0.49973889445343334"/>
    <n v="0"/>
    <n v="0"/>
    <n v="0.16907654244891321"/>
    <n v="0"/>
    <n v="0.16420756606826409"/>
    <n v="1.9495880810311819"/>
    <n v="1.9473230260848722"/>
    <n v="1.1408386196505469"/>
    <n v="0"/>
    <n v="0"/>
    <n v="0"/>
    <n v="0"/>
    <n v="0"/>
    <n v="0.86689181669534532"/>
    <n v="1.9461815810725585"/>
    <n v="0"/>
    <n v="0"/>
    <n v="0"/>
    <n v="0"/>
    <n v="0"/>
    <n v="0"/>
    <n v="0"/>
    <m/>
    <n v="0"/>
    <n v="0"/>
    <n v="0"/>
    <n v="0"/>
    <n v="0"/>
    <x v="0"/>
    <m/>
    <x v="6"/>
    <x v="3"/>
    <s v="No root cause"/>
    <s v="No root cause"/>
    <s v=""/>
    <s v="SUO_185"/>
    <m/>
  </r>
  <r>
    <s v="Mvog-Manga-III"/>
    <s v="CTR_739"/>
    <s v="Yaounde"/>
    <s v="CAMUSAT"/>
    <s v="Good Grid + GE"/>
    <s v="CENTRE"/>
    <s v="Yaounde"/>
    <s v="ZTE"/>
    <n v="0"/>
    <n v="0"/>
    <n v="0"/>
    <n v="0"/>
    <n v="0"/>
    <n v="0"/>
    <n v="0"/>
    <n v="2.97713828320963"/>
    <n v="23.181945621559613"/>
    <n v="1.7165371126577695"/>
    <n v="2.2757381582214"/>
    <n v="0.15596775988562669"/>
    <n v="0"/>
    <n v="0"/>
    <n v="0.15596775988562669"/>
    <n v="0"/>
    <n v="1.8481599906401511"/>
    <n v="0"/>
    <n v="0"/>
    <n v="0"/>
    <n v="0"/>
    <n v="0"/>
    <n v="0"/>
    <n v="0"/>
    <m/>
    <n v="0"/>
    <n v="0"/>
    <n v="0"/>
    <n v="0"/>
    <n v="0"/>
    <x v="0"/>
    <m/>
    <x v="6"/>
    <x v="3"/>
    <s v="No root cause"/>
    <s v="No root cause"/>
    <s v=""/>
    <s v="CTR_739"/>
    <m/>
  </r>
  <r>
    <s v="Poumpoumrey"/>
    <s v="NRD_038"/>
    <s v="Garoua"/>
    <s v="IHS"/>
    <s v="Grid-Gen"/>
    <s v="NORD"/>
    <s v="Garoua"/>
    <s v="Huawei"/>
    <n v="0"/>
    <n v="0"/>
    <n v="4.6273824097616378"/>
    <n v="0"/>
    <n v="0"/>
    <n v="0"/>
    <n v="0"/>
    <n v="0"/>
    <n v="0"/>
    <n v="0"/>
    <n v="0"/>
    <n v="0"/>
    <n v="0"/>
    <n v="0"/>
    <n v="0"/>
    <n v="0"/>
    <n v="1.8352295588600389"/>
    <n v="2.2467383208773142"/>
    <n v="0"/>
    <n v="0"/>
    <n v="0"/>
    <n v="0"/>
    <n v="0"/>
    <n v="0"/>
    <m/>
    <n v="0"/>
    <n v="0"/>
    <n v="0"/>
    <n v="0"/>
    <n v="0"/>
    <x v="0"/>
    <m/>
    <x v="1"/>
    <x v="0"/>
    <s v="Defaut GE &amp; Power Cabinet"/>
    <s v="PASSIVE"/>
    <s v="(05-10-2026 ticket): INC-20260510-00014380...Grid Outage"/>
    <s v="NRD_038"/>
    <m/>
  </r>
  <r>
    <s v="Marouare-New"/>
    <s v="NRD_130"/>
    <s v="Garoua"/>
    <s v="IHS"/>
    <s v="Grid-Gen"/>
    <s v="NORD"/>
    <s v="Garoua"/>
    <s v="Huawei"/>
    <n v="0"/>
    <n v="0"/>
    <n v="5.2659852239943161"/>
    <n v="0"/>
    <n v="0"/>
    <n v="0.30455179734785254"/>
    <n v="0"/>
    <n v="0"/>
    <n v="0"/>
    <n v="0"/>
    <n v="0"/>
    <n v="0"/>
    <n v="2.4283350883050399"/>
    <n v="0.47050720109122152"/>
    <n v="0"/>
    <n v="0"/>
    <n v="1.8147192187950336"/>
    <n v="2.8826480382840658"/>
    <n v="0"/>
    <n v="0"/>
    <n v="0"/>
    <n v="0"/>
    <n v="0"/>
    <n v="0"/>
    <m/>
    <n v="0"/>
    <n v="0"/>
    <n v="0"/>
    <n v="0"/>
    <n v="0"/>
    <x v="0"/>
    <m/>
    <x v="6"/>
    <x v="3"/>
    <s v="No root cause"/>
    <s v="No root cause"/>
    <s v=""/>
    <s v="NRD_130"/>
    <m/>
  </r>
  <r>
    <s v="MOLYKO-CHIEF-STREET-MTN"/>
    <s v="SUO_228"/>
    <s v="SUD-OUEST"/>
    <s v="MTN sharing"/>
    <m/>
    <s v="SUD-OUEST"/>
    <s v="Buea"/>
    <s v="Huawei"/>
    <n v="0.34287938065193635"/>
    <n v="0.75050009559601982"/>
    <n v="0"/>
    <n v="0"/>
    <n v="0"/>
    <n v="0"/>
    <n v="0"/>
    <n v="0"/>
    <n v="7.2232067185453424E-3"/>
    <n v="4.4679724797607525"/>
    <n v="0"/>
    <n v="0"/>
    <n v="7.5620732065758639E-3"/>
    <n v="0.27171741816552664"/>
    <n v="0"/>
    <n v="0.19936050543185146"/>
    <n v="1.8129000408066591"/>
    <n v="0"/>
    <n v="0"/>
    <n v="0"/>
    <n v="0"/>
    <n v="0"/>
    <n v="0"/>
    <n v="0"/>
    <m/>
    <n v="0"/>
    <n v="0"/>
    <n v="0"/>
    <n v="0"/>
    <n v="0"/>
    <x v="0"/>
    <m/>
    <x v="6"/>
    <x v="3"/>
    <s v="No root cause"/>
    <s v="No root cause"/>
    <s v=""/>
    <s v="SUO_228"/>
    <m/>
  </r>
  <r>
    <s v="GSS-BUEA-TOWN-IHS"/>
    <s v="SUO_184"/>
    <s v="SUD-OUEST"/>
    <s v="IHS"/>
    <s v="Grid-Gen"/>
    <s v="SUD-OUEST"/>
    <s v="Buea"/>
    <s v="Huawei"/>
    <n v="0"/>
    <n v="8.0257852428281603E-4"/>
    <n v="0"/>
    <n v="0"/>
    <n v="0"/>
    <n v="0"/>
    <n v="0"/>
    <n v="1.6943324401526112E-3"/>
    <n v="2.675261747609386E-4"/>
    <n v="3.3886648803052224E-3"/>
    <n v="1.4205461529022665"/>
    <n v="0"/>
    <n v="0"/>
    <n v="0"/>
    <n v="0"/>
    <n v="0"/>
    <n v="1.7939056823986332"/>
    <n v="0"/>
    <n v="0"/>
    <n v="0"/>
    <n v="0"/>
    <n v="0"/>
    <n v="0"/>
    <n v="0"/>
    <m/>
    <n v="0"/>
    <n v="0"/>
    <n v="0"/>
    <n v="0"/>
    <n v="0"/>
    <x v="0"/>
    <m/>
    <x v="6"/>
    <x v="3"/>
    <s v="No root cause"/>
    <s v="No root cause"/>
    <s v=""/>
    <s v="SUO_184"/>
    <m/>
  </r>
  <r>
    <s v="Buea-Salvation-Pharmacy-HIS"/>
    <s v="SUO_259"/>
    <s v="SUD-OUEST"/>
    <s v="IHS"/>
    <m/>
    <s v="SUD-OUEST"/>
    <s v="Buea"/>
    <s v="Huawei"/>
    <n v="0"/>
    <n v="0"/>
    <n v="0"/>
    <n v="0"/>
    <n v="0"/>
    <n v="0"/>
    <n v="0"/>
    <n v="0"/>
    <n v="0"/>
    <n v="0"/>
    <n v="0"/>
    <n v="0"/>
    <n v="0"/>
    <n v="0"/>
    <n v="0"/>
    <n v="0"/>
    <n v="1.7572902666130188"/>
    <n v="0"/>
    <n v="0"/>
    <n v="0"/>
    <n v="0"/>
    <n v="0"/>
    <n v="0"/>
    <n v="0"/>
    <m/>
    <n v="0"/>
    <n v="0"/>
    <n v="0"/>
    <n v="0"/>
    <n v="0"/>
    <x v="0"/>
    <m/>
    <x v="6"/>
    <x v="3"/>
    <s v="No root cause"/>
    <s v="No root cause"/>
    <s v=""/>
    <s v="SUO_259"/>
    <m/>
  </r>
  <r>
    <s v="Buea-David-Square"/>
    <s v="SUO_077"/>
    <s v="SUD-OUEST"/>
    <s v="IHS"/>
    <s v="Grid-Gen"/>
    <s v="SUD-OUEST"/>
    <s v="Buea"/>
    <s v="Huawei"/>
    <n v="0"/>
    <n v="0"/>
    <n v="2.3592776650600831"/>
    <n v="0"/>
    <n v="0.94795224764790986"/>
    <n v="0"/>
    <n v="0"/>
    <n v="8.4817390200123821"/>
    <n v="0"/>
    <n v="0"/>
    <n v="0"/>
    <n v="0"/>
    <n v="0"/>
    <n v="0"/>
    <n v="0"/>
    <n v="0"/>
    <n v="1.757058410594893"/>
    <n v="0"/>
    <n v="0"/>
    <n v="0"/>
    <n v="0"/>
    <n v="0"/>
    <n v="0"/>
    <n v="0"/>
    <m/>
    <n v="0"/>
    <n v="0"/>
    <n v="0"/>
    <n v="0"/>
    <n v="0"/>
    <x v="0"/>
    <m/>
    <x v="6"/>
    <x v="3"/>
    <s v="No root cause"/>
    <s v="No root cause"/>
    <s v=""/>
    <s v="SUO_077"/>
    <m/>
  </r>
  <r>
    <s v="Mountain-Hotel-IHS"/>
    <s v="SUO_202"/>
    <s v="SUD-OUEST"/>
    <s v="IHS"/>
    <s v="Grid-Gen (LL)"/>
    <s v="SUD-OUEST"/>
    <s v="Buea"/>
    <s v="Huawei"/>
    <n v="2.5733342750254682"/>
    <n v="7.4550627366714889E-2"/>
    <n v="0"/>
    <n v="0"/>
    <n v="8.9175391586979543E-5"/>
    <n v="0"/>
    <n v="0"/>
    <n v="0"/>
    <n v="0"/>
    <n v="0"/>
    <n v="0"/>
    <n v="0"/>
    <n v="8.9175391586979543E-5"/>
    <n v="0"/>
    <n v="0"/>
    <n v="0"/>
    <n v="1.7414170469105363"/>
    <n v="0"/>
    <n v="0"/>
    <n v="0"/>
    <n v="0"/>
    <n v="0"/>
    <n v="0"/>
    <n v="0"/>
    <m/>
    <n v="0"/>
    <n v="0"/>
    <n v="0"/>
    <n v="0"/>
    <n v="0"/>
    <x v="0"/>
    <m/>
    <x v="6"/>
    <x v="3"/>
    <s v="No root cause"/>
    <s v="No root cause"/>
    <s v=""/>
    <s v="SUO_202"/>
    <m/>
  </r>
  <r>
    <s v="Buea-Entree"/>
    <s v="SUO_033"/>
    <s v="SUD-OUEST"/>
    <s v="IHS"/>
    <s v="Grid-Gen"/>
    <s v="SUD-OUEST"/>
    <s v="Buea"/>
    <s v="Huawei"/>
    <n v="0"/>
    <n v="0.62312196625317817"/>
    <n v="0"/>
    <n v="0"/>
    <n v="0"/>
    <n v="0"/>
    <n v="0"/>
    <n v="0"/>
    <n v="1.5766209232577981E-2"/>
    <n v="0"/>
    <n v="7.7404239897498235E-3"/>
    <n v="0"/>
    <n v="0"/>
    <n v="0"/>
    <n v="0"/>
    <n v="0"/>
    <n v="1.740489622838032"/>
    <n v="0"/>
    <n v="0"/>
    <n v="0"/>
    <n v="0"/>
    <n v="0"/>
    <n v="0"/>
    <n v="0"/>
    <m/>
    <n v="0"/>
    <n v="0"/>
    <n v="0"/>
    <n v="0"/>
    <n v="0"/>
    <x v="0"/>
    <m/>
    <x v="6"/>
    <x v="3"/>
    <s v="No root cause"/>
    <s v="No root cause"/>
    <s v=""/>
    <s v="SUO_033"/>
    <m/>
  </r>
  <r>
    <s v="Buea-Street2"/>
    <s v="SUO_240"/>
    <s v="SUD-OUEST"/>
    <s v="CAMUSAT"/>
    <s v="Medium Grid + GE"/>
    <s v="SUD-OUEST"/>
    <s v="Buea"/>
    <s v="Huawei"/>
    <n v="0"/>
    <n v="0"/>
    <n v="0"/>
    <n v="0"/>
    <n v="0"/>
    <n v="4.0119651973415733"/>
    <n v="8.9175391586979543E-5"/>
    <n v="0"/>
    <n v="0"/>
    <n v="0"/>
    <n v="0"/>
    <n v="0"/>
    <n v="0"/>
    <n v="0"/>
    <n v="0"/>
    <n v="0"/>
    <n v="1.7292178533414373"/>
    <n v="0"/>
    <n v="0"/>
    <n v="0"/>
    <n v="0"/>
    <n v="0"/>
    <n v="0"/>
    <n v="0"/>
    <m/>
    <n v="0"/>
    <n v="0"/>
    <n v="0"/>
    <n v="0"/>
    <n v="0"/>
    <x v="0"/>
    <m/>
    <x v="6"/>
    <x v="3"/>
    <s v="No root cause"/>
    <s v="No root cause"/>
    <s v=""/>
    <s v="SUO_240"/>
    <m/>
  </r>
  <r>
    <s v="Buea-Sandpit-IHS"/>
    <s v="SUO_180"/>
    <s v="SUD-OUEST"/>
    <s v="IHS"/>
    <s v="Grid-Gen"/>
    <s v="SUD-OUEST"/>
    <s v="Buea"/>
    <s v="Huawei"/>
    <n v="0"/>
    <n v="3.9176533031991854"/>
    <n v="0"/>
    <n v="0"/>
    <n v="2.1117624481712629"/>
    <n v="4.6417574828854589"/>
    <n v="1.9691353268670471"/>
    <n v="0"/>
    <n v="0"/>
    <n v="2.374883358587804"/>
    <n v="1.0991580416227926"/>
    <n v="0"/>
    <n v="5.270533168965251"/>
    <n v="0"/>
    <n v="0"/>
    <n v="0"/>
    <n v="1.727773211997728"/>
    <n v="0"/>
    <n v="0"/>
    <n v="0"/>
    <n v="0"/>
    <n v="0"/>
    <n v="0"/>
    <n v="0"/>
    <m/>
    <n v="0"/>
    <n v="0"/>
    <n v="0"/>
    <n v="0"/>
    <n v="0"/>
    <x v="0"/>
    <m/>
    <x v="6"/>
    <x v="3"/>
    <s v="No root cause"/>
    <s v="No root cause"/>
    <s v=""/>
    <s v="SUO_180"/>
    <m/>
  </r>
  <r>
    <s v="Buea-Bomaka-II-IHS"/>
    <s v="SUO_201"/>
    <s v="SUD-OUEST"/>
    <s v="IHS"/>
    <s v="Grid-Gen"/>
    <s v="SUD-OUEST"/>
    <s v="Buea"/>
    <s v="Huawei"/>
    <n v="0"/>
    <n v="0.62399588509073067"/>
    <n v="0"/>
    <n v="0"/>
    <n v="0"/>
    <n v="7.6512485981628442E-3"/>
    <n v="0"/>
    <n v="0"/>
    <n v="2.6752617476093862E-3"/>
    <n v="0"/>
    <n v="0"/>
    <n v="0"/>
    <n v="0"/>
    <n v="0"/>
    <n v="0"/>
    <n v="0"/>
    <n v="1.7270419737867155"/>
    <n v="0"/>
    <n v="0"/>
    <n v="0"/>
    <n v="0"/>
    <n v="0"/>
    <n v="0"/>
    <n v="0"/>
    <m/>
    <n v="0"/>
    <n v="0"/>
    <n v="0"/>
    <n v="0"/>
    <n v="0"/>
    <x v="0"/>
    <m/>
    <x v="6"/>
    <x v="3"/>
    <s v="No root cause"/>
    <s v="No root cause"/>
    <s v=""/>
    <s v="SUO_201"/>
    <m/>
  </r>
  <r>
    <s v="Buea-Soppo-University-IHS"/>
    <s v="SUO_199"/>
    <s v="SUD-OUEST"/>
    <s v="IHS"/>
    <s v="Grid-Gen"/>
    <s v="SUD-OUEST"/>
    <s v="Buea"/>
    <s v="Huawei"/>
    <n v="0"/>
    <n v="0.6242277411088567"/>
    <n v="0"/>
    <n v="0"/>
    <n v="0"/>
    <n v="0"/>
    <n v="0"/>
    <n v="0"/>
    <n v="0"/>
    <n v="0"/>
    <n v="0"/>
    <n v="0"/>
    <n v="0"/>
    <n v="0"/>
    <n v="0"/>
    <n v="0"/>
    <n v="1.7110974137709631"/>
    <n v="0"/>
    <n v="0"/>
    <n v="0"/>
    <n v="0"/>
    <n v="0"/>
    <n v="0"/>
    <n v="0"/>
    <m/>
    <n v="0"/>
    <n v="0"/>
    <n v="0"/>
    <n v="0"/>
    <n v="0"/>
    <x v="0"/>
    <m/>
    <x v="6"/>
    <x v="3"/>
    <s v="No root cause"/>
    <s v="No root cause"/>
    <s v=""/>
    <s v="SUO_199"/>
    <m/>
  </r>
  <r>
    <s v="Great-Soppo-IHS"/>
    <s v="SUO_181"/>
    <s v="SUD-OUEST"/>
    <s v="IHS"/>
    <s v="Grid-Gen"/>
    <s v="SUD-OUEST"/>
    <s v="Buea"/>
    <s v="Huawei"/>
    <n v="0"/>
    <n v="0"/>
    <n v="0"/>
    <n v="0"/>
    <n v="0"/>
    <n v="0"/>
    <n v="0"/>
    <n v="0"/>
    <n v="0"/>
    <n v="0"/>
    <n v="0"/>
    <n v="0"/>
    <n v="0"/>
    <n v="0"/>
    <n v="0"/>
    <n v="0"/>
    <n v="1.7082438012401802"/>
    <n v="0"/>
    <n v="0"/>
    <n v="0"/>
    <n v="0"/>
    <n v="0"/>
    <n v="0"/>
    <n v="0"/>
    <m/>
    <n v="0"/>
    <n v="0"/>
    <n v="0"/>
    <n v="0"/>
    <n v="0"/>
    <x v="0"/>
    <m/>
    <x v="6"/>
    <x v="3"/>
    <s v="No root cause"/>
    <s v="No root cause"/>
    <s v=""/>
    <s v="SUO_181"/>
    <m/>
  </r>
  <r>
    <s v="Buea-Kouma-IHS"/>
    <s v="SUO_215"/>
    <s v="SUD-OUEST"/>
    <s v="IHS"/>
    <s v="Grid-Gen"/>
    <s v="SUD-OUEST"/>
    <s v="Buea"/>
    <s v="Huawei"/>
    <n v="0.44810634272457217"/>
    <n v="0.27795969557661515"/>
    <n v="0"/>
    <n v="0"/>
    <n v="0"/>
    <n v="0"/>
    <n v="3.8103753071200486"/>
    <n v="3.4496073429157645"/>
    <n v="1.4009454018314478"/>
    <n v="0"/>
    <n v="0"/>
    <n v="0"/>
    <n v="0"/>
    <n v="0"/>
    <n v="0"/>
    <n v="0"/>
    <n v="1.6841664455116956"/>
    <n v="0"/>
    <n v="0"/>
    <n v="0"/>
    <n v="0"/>
    <n v="0"/>
    <n v="0"/>
    <n v="0"/>
    <m/>
    <n v="0"/>
    <n v="0"/>
    <n v="0"/>
    <n v="0"/>
    <n v="0"/>
    <x v="0"/>
    <m/>
    <x v="6"/>
    <x v="3"/>
    <s v="No root cause"/>
    <s v="No root cause"/>
    <s v=""/>
    <s v="SUO_215"/>
    <m/>
  </r>
  <r>
    <s v="Molyko-IHS"/>
    <s v="SUO_183"/>
    <s v="SUD-OUEST"/>
    <s v="IHS"/>
    <s v="Grid-Gen"/>
    <s v="SUD-OUEST"/>
    <s v="Buea"/>
    <s v="Huawei"/>
    <n v="11.76259085188895"/>
    <n v="15.469611880159686"/>
    <n v="0"/>
    <n v="8.0257852428281592E-3"/>
    <n v="8.0079501645107607E-3"/>
    <n v="0"/>
    <n v="0"/>
    <n v="8.560837592350037E-3"/>
    <n v="0"/>
    <n v="0"/>
    <n v="7.3837224234019052E-3"/>
    <n v="0"/>
    <n v="8.0614553994629509E-3"/>
    <n v="0"/>
    <n v="0"/>
    <n v="0"/>
    <n v="1.6818657204087515"/>
    <n v="0"/>
    <n v="0"/>
    <n v="0"/>
    <n v="0"/>
    <n v="0"/>
    <n v="0"/>
    <n v="0"/>
    <m/>
    <n v="0"/>
    <n v="0"/>
    <n v="0"/>
    <n v="0"/>
    <n v="0"/>
    <x v="0"/>
    <m/>
    <x v="6"/>
    <x v="3"/>
    <s v="No root cause"/>
    <s v="No root cause"/>
    <s v=""/>
    <s v="SUO_183"/>
    <m/>
  </r>
  <r>
    <s v="Buea-Centre-Ville"/>
    <s v="SUO_063"/>
    <s v="SUD-OUEST"/>
    <s v="IHS"/>
    <s v="Grid-Gen"/>
    <s v="SUD-OUEST"/>
    <s v="Buea"/>
    <s v="Huawei"/>
    <n v="0"/>
    <n v="0"/>
    <n v="0"/>
    <n v="0"/>
    <n v="0"/>
    <n v="0"/>
    <n v="0"/>
    <n v="0"/>
    <n v="0"/>
    <n v="0"/>
    <n v="0"/>
    <n v="0"/>
    <n v="0"/>
    <n v="0"/>
    <n v="0"/>
    <n v="0"/>
    <n v="1.6813128329809122"/>
    <n v="0"/>
    <n v="0"/>
    <n v="0"/>
    <n v="0"/>
    <n v="0"/>
    <n v="0"/>
    <n v="0"/>
    <m/>
    <n v="0"/>
    <n v="0"/>
    <n v="0"/>
    <n v="0"/>
    <n v="0"/>
    <x v="0"/>
    <m/>
    <x v="6"/>
    <x v="3"/>
    <s v="No root cause"/>
    <s v="No root cause"/>
    <s v=""/>
    <s v="SUO_063"/>
    <m/>
  </r>
  <r>
    <s v="Buea-Hospital"/>
    <s v="SUO_163"/>
    <s v="SUD-OUEST"/>
    <s v="IHS"/>
    <s v="Grid-Gen"/>
    <s v="SUD-OUEST"/>
    <s v="Buea"/>
    <s v="Huawei"/>
    <n v="0"/>
    <n v="2.675261747609386E-4"/>
    <n v="0"/>
    <n v="0"/>
    <n v="0"/>
    <n v="0"/>
    <n v="0"/>
    <n v="5.3505234952187721E-4"/>
    <n v="5.3505234952187721E-4"/>
    <n v="3.2103140971312641E-3"/>
    <n v="1.4197970796129362"/>
    <n v="0"/>
    <n v="0"/>
    <n v="0"/>
    <n v="0"/>
    <n v="0"/>
    <n v="1.6776566419258456"/>
    <n v="0"/>
    <n v="0"/>
    <n v="0"/>
    <n v="0"/>
    <n v="0"/>
    <n v="0"/>
    <n v="0"/>
    <m/>
    <n v="0"/>
    <n v="0"/>
    <n v="0"/>
    <n v="0"/>
    <n v="0"/>
    <x v="0"/>
    <m/>
    <x v="6"/>
    <x v="3"/>
    <s v="No root cause"/>
    <s v="No root cause"/>
    <s v=""/>
    <s v="SUO_163"/>
    <m/>
  </r>
  <r>
    <s v="Tole-II-IHS"/>
    <s v="SUO_190"/>
    <s v="SUD-OUEST"/>
    <s v="IHS"/>
    <m/>
    <s v="SUD-OUEST"/>
    <s v="Buea"/>
    <s v="Huawei"/>
    <n v="0"/>
    <n v="0"/>
    <n v="0"/>
    <n v="0"/>
    <n v="1.1096985729083733"/>
    <n v="2.3305096837341233"/>
    <n v="1.0835345130167535"/>
    <n v="0"/>
    <n v="0"/>
    <n v="0.83259496109099318"/>
    <n v="0.66070047626793149"/>
    <n v="0"/>
    <n v="2.5057393282025382"/>
    <n v="0"/>
    <n v="0"/>
    <n v="0"/>
    <n v="1.6718067362377402"/>
    <n v="0"/>
    <n v="0"/>
    <n v="0"/>
    <n v="0"/>
    <n v="0"/>
    <n v="0"/>
    <n v="0"/>
    <m/>
    <n v="0"/>
    <n v="0"/>
    <n v="0"/>
    <n v="0"/>
    <n v="0"/>
    <x v="0"/>
    <m/>
    <x v="6"/>
    <x v="3"/>
    <s v="No root cause"/>
    <s v="No root cause"/>
    <s v=""/>
    <s v="SUO_190"/>
    <m/>
  </r>
  <r>
    <s v="Mile16-Buea-HIS"/>
    <s v="SUO_243"/>
    <s v="SUD-OUEST"/>
    <s v="IHS"/>
    <s v="Grid-Gen"/>
    <s v="SUD-OUEST"/>
    <s v="Buea"/>
    <s v="Huawei"/>
    <n v="0"/>
    <n v="0"/>
    <n v="0"/>
    <n v="0"/>
    <n v="0"/>
    <n v="0"/>
    <n v="0"/>
    <n v="0"/>
    <n v="0"/>
    <n v="0"/>
    <n v="8.0257852428281592E-3"/>
    <n v="0"/>
    <n v="0"/>
    <n v="0"/>
    <n v="0"/>
    <n v="0"/>
    <n v="1.6677225033030565"/>
    <n v="0"/>
    <n v="0"/>
    <n v="0"/>
    <n v="0"/>
    <n v="0"/>
    <n v="0"/>
    <n v="0"/>
    <m/>
    <n v="0"/>
    <n v="0"/>
    <n v="0"/>
    <n v="0"/>
    <n v="0"/>
    <x v="0"/>
    <m/>
    <x v="6"/>
    <x v="3"/>
    <s v="No root cause"/>
    <s v="No root cause"/>
    <s v=""/>
    <s v="SUO_243"/>
    <m/>
  </r>
  <r>
    <s v="Buea-Camtel"/>
    <s v="SUO_226"/>
    <s v="SUD-OUEST"/>
    <s v="CAMUSAT"/>
    <s v="Good Grid no GE - 8h"/>
    <s v="SUD-OUEST"/>
    <s v="Buea"/>
    <s v="Huawei"/>
    <n v="0"/>
    <n v="5.3505234952187721E-4"/>
    <n v="0"/>
    <n v="0"/>
    <n v="0"/>
    <n v="0"/>
    <n v="0"/>
    <n v="0"/>
    <n v="2.675261747609386E-4"/>
    <n v="3.2103140971312641E-3"/>
    <n v="1.4138223283766083"/>
    <n v="0"/>
    <n v="0"/>
    <n v="0"/>
    <n v="0"/>
    <n v="0"/>
    <n v="1.6496020637325823"/>
    <n v="0"/>
    <n v="0"/>
    <n v="0"/>
    <n v="0"/>
    <n v="0"/>
    <n v="0"/>
    <n v="0"/>
    <m/>
    <n v="0"/>
    <n v="0"/>
    <n v="0"/>
    <n v="0"/>
    <n v="0"/>
    <x v="0"/>
    <m/>
    <x v="6"/>
    <x v="3"/>
    <s v="No root cause"/>
    <s v="No root cause"/>
    <s v=""/>
    <s v="SUO_226"/>
    <m/>
  </r>
  <r>
    <s v="CDC-Delmonte-IHS"/>
    <s v="LIT_173"/>
    <s v="SUD-OUEST"/>
    <s v="IHS"/>
    <s v="Grid-Gen"/>
    <s v="LITTORAL"/>
    <s v="CDC-Delmonte"/>
    <s v="Huawei"/>
    <n v="0"/>
    <n v="0"/>
    <n v="0"/>
    <n v="0"/>
    <n v="0"/>
    <n v="0"/>
    <n v="0"/>
    <n v="0"/>
    <n v="0"/>
    <n v="0"/>
    <n v="0"/>
    <n v="0"/>
    <n v="0"/>
    <n v="0"/>
    <n v="0"/>
    <n v="1.2647032385648611"/>
    <n v="1.5681492610570356"/>
    <n v="0"/>
    <n v="0"/>
    <n v="0"/>
    <n v="0"/>
    <n v="0"/>
    <n v="0"/>
    <n v="0"/>
    <m/>
    <n v="0"/>
    <n v="0"/>
    <n v="0"/>
    <n v="0"/>
    <n v="0"/>
    <x v="0"/>
    <m/>
    <x v="6"/>
    <x v="3"/>
    <s v="No root cause"/>
    <s v="No root cause"/>
    <s v=""/>
    <s v="LIT_173"/>
    <m/>
  </r>
  <r>
    <s v="BANKA"/>
    <s v="OST_286"/>
    <s v="OUEST"/>
    <s v="CAMUSAT"/>
    <s v="Bad Grid + GE"/>
    <s v="OUEST"/>
    <s v="Banka"/>
    <s v="Huawei"/>
    <n v="0"/>
    <n v="0"/>
    <n v="0"/>
    <n v="0"/>
    <n v="0"/>
    <n v="0"/>
    <n v="0"/>
    <n v="0"/>
    <n v="0"/>
    <n v="0"/>
    <n v="0"/>
    <n v="0"/>
    <n v="0"/>
    <n v="8.0257852428281581E-4"/>
    <n v="0"/>
    <n v="0.84500817559990071"/>
    <n v="1.5416641697557023"/>
    <n v="0"/>
    <n v="0"/>
    <n v="0"/>
    <n v="0"/>
    <n v="0"/>
    <n v="0"/>
    <n v="0"/>
    <m/>
    <n v="0"/>
    <n v="0"/>
    <n v="0"/>
    <n v="0"/>
    <n v="0"/>
    <x v="0"/>
    <m/>
    <x v="6"/>
    <x v="3"/>
    <s v="No root cause"/>
    <s v="No root cause"/>
    <s v=""/>
    <s v="OST_286"/>
    <m/>
  </r>
  <r>
    <s v="Mamegnam"/>
    <s v="OST_272"/>
    <s v="OUEST"/>
    <s v="CAMUSAT"/>
    <s v="Hybrid Solar - S3"/>
    <s v="OUEST"/>
    <s v="Mamegnam"/>
    <s v="Huawei"/>
    <n v="0"/>
    <n v="0"/>
    <n v="0"/>
    <n v="0"/>
    <n v="0"/>
    <n v="0"/>
    <n v="0"/>
    <n v="0"/>
    <n v="0"/>
    <n v="0"/>
    <n v="0"/>
    <n v="0"/>
    <n v="0"/>
    <n v="0"/>
    <n v="0.17442706594413199"/>
    <n v="0"/>
    <n v="1.2314764876595525"/>
    <n v="0"/>
    <n v="0"/>
    <n v="0"/>
    <n v="0"/>
    <n v="0"/>
    <n v="0"/>
    <n v="0"/>
    <m/>
    <n v="0"/>
    <n v="0"/>
    <n v="0"/>
    <n v="0"/>
    <n v="0"/>
    <x v="0"/>
    <m/>
    <x v="6"/>
    <x v="3"/>
    <s v="No root cause"/>
    <s v="No root cause"/>
    <s v=""/>
    <s v="OST_272"/>
    <m/>
  </r>
  <r>
    <s v="Massangam"/>
    <s v="OST_057"/>
    <s v="OUEST"/>
    <s v="IHS"/>
    <s v="Solar-Grid-Gen"/>
    <s v="OUEST"/>
    <s v="Massangam"/>
    <s v="Huawei"/>
    <n v="0"/>
    <n v="0"/>
    <n v="0"/>
    <n v="0"/>
    <n v="0"/>
    <n v="0"/>
    <n v="0"/>
    <n v="0"/>
    <n v="0"/>
    <n v="0"/>
    <n v="0"/>
    <n v="0"/>
    <n v="0"/>
    <n v="4.494439735983769E-3"/>
    <n v="0.21419929059192483"/>
    <n v="0"/>
    <n v="1.2309771054666654"/>
    <n v="0"/>
    <n v="0"/>
    <n v="0"/>
    <n v="0"/>
    <n v="0"/>
    <n v="0"/>
    <n v="0"/>
    <m/>
    <n v="0"/>
    <n v="0"/>
    <n v="0"/>
    <n v="0"/>
    <n v="0"/>
    <x v="0"/>
    <m/>
    <x v="6"/>
    <x v="3"/>
    <s v="No root cause"/>
    <s v="No root cause"/>
    <s v=""/>
    <s v="OST_057"/>
    <m/>
  </r>
  <r>
    <s v="Lamape"/>
    <s v="OST_027"/>
    <s v="OUEST"/>
    <s v="IHS"/>
    <s v="Grid-Gen"/>
    <s v="OUEST"/>
    <s v="Lamape"/>
    <s v="Huawei"/>
    <n v="0"/>
    <n v="0"/>
    <n v="0"/>
    <n v="0"/>
    <n v="0"/>
    <n v="0"/>
    <n v="0"/>
    <n v="0"/>
    <n v="0"/>
    <n v="0"/>
    <n v="0"/>
    <n v="0"/>
    <n v="0"/>
    <n v="2.0653020691544457"/>
    <n v="0"/>
    <n v="0.1516695060111348"/>
    <n v="1.1455649154046565"/>
    <n v="0"/>
    <n v="0"/>
    <n v="0"/>
    <n v="0"/>
    <n v="0"/>
    <n v="0"/>
    <n v="0"/>
    <m/>
    <n v="0"/>
    <n v="0"/>
    <n v="0"/>
    <n v="0"/>
    <n v="0"/>
    <x v="0"/>
    <m/>
    <x v="6"/>
    <x v="3"/>
    <s v="No root cause"/>
    <s v="No root cause"/>
    <s v=""/>
    <s v="OST_027"/>
    <m/>
  </r>
  <r>
    <s v="Tole-HIS"/>
    <s v="SUO_196"/>
    <s v="SUD-OUEST"/>
    <s v="IHS"/>
    <s v="Grid-Gen"/>
    <s v="SUD-OUEST"/>
    <s v="Buea"/>
    <s v="Huawei"/>
    <n v="0"/>
    <n v="0"/>
    <n v="0"/>
    <n v="0"/>
    <n v="0"/>
    <n v="0"/>
    <n v="0"/>
    <n v="0"/>
    <n v="0"/>
    <n v="0"/>
    <n v="0"/>
    <n v="0"/>
    <n v="0"/>
    <n v="0"/>
    <n v="0"/>
    <n v="0"/>
    <n v="1.1443878002357084"/>
    <n v="0"/>
    <n v="0"/>
    <n v="0"/>
    <n v="0"/>
    <n v="0"/>
    <n v="0"/>
    <n v="0"/>
    <m/>
    <n v="0"/>
    <n v="0"/>
    <n v="0"/>
    <n v="0"/>
    <n v="0"/>
    <x v="0"/>
    <m/>
    <x v="6"/>
    <x v="3"/>
    <s v="No root cause"/>
    <s v="No root cause"/>
    <s v=""/>
    <s v="SUO_196"/>
    <m/>
  </r>
  <r>
    <s v="Mboulai-MTN"/>
    <s v="ADM_029"/>
    <s v="ADAMAOUA"/>
    <s v="IHS"/>
    <s v="Gen Only"/>
    <s v="ADAMAOUA"/>
    <s v="Mboulai"/>
    <s v="NOKIA"/>
    <n v="0"/>
    <n v="0"/>
    <n v="0"/>
    <n v="0"/>
    <n v="0"/>
    <n v="0"/>
    <n v="0"/>
    <n v="0"/>
    <n v="0"/>
    <n v="0"/>
    <n v="0"/>
    <n v="1.0767609026395535"/>
    <n v="0"/>
    <n v="0"/>
    <n v="1.0767609026395535"/>
    <n v="1.5409507666230065"/>
    <n v="0.93614743569341186"/>
    <n v="0"/>
    <n v="0"/>
    <n v="0"/>
    <n v="0"/>
    <n v="0"/>
    <n v="0"/>
    <n v="0"/>
    <m/>
    <n v="0"/>
    <n v="0"/>
    <n v="0"/>
    <n v="0"/>
    <n v="0"/>
    <x v="0"/>
    <m/>
    <x v="6"/>
    <x v="3"/>
    <s v="No root cause"/>
    <s v="No root cause"/>
    <s v="(05-10-2026 ticket): INC-20260510-00013617...Others"/>
    <s v="ADM_029"/>
    <m/>
  </r>
  <r>
    <s v="Garoua-Lainde"/>
    <s v="NRD_009"/>
    <s v="Garoua"/>
    <s v="IHS"/>
    <s v="Grid-Gen"/>
    <s v="NORD"/>
    <s v="Garoua"/>
    <s v="Huawei"/>
    <n v="0"/>
    <n v="0"/>
    <n v="4.7484112512234855"/>
    <n v="0"/>
    <n v="0"/>
    <n v="0"/>
    <n v="0"/>
    <n v="0"/>
    <n v="0"/>
    <n v="0"/>
    <n v="0"/>
    <n v="0"/>
    <n v="0"/>
    <n v="0"/>
    <n v="0"/>
    <n v="0"/>
    <n v="0.91342353602543147"/>
    <n v="0"/>
    <n v="0"/>
    <n v="0"/>
    <n v="0"/>
    <n v="0"/>
    <n v="0"/>
    <n v="0"/>
    <m/>
    <n v="0"/>
    <n v="0"/>
    <n v="0"/>
    <n v="0"/>
    <n v="0"/>
    <x v="0"/>
    <m/>
    <x v="6"/>
    <x v="3"/>
    <s v="No root cause"/>
    <s v="No root cause"/>
    <s v=""/>
    <s v="NRD_009"/>
    <m/>
  </r>
  <r>
    <s v="Tibati-Market-MTN-IHS"/>
    <s v="ADM_105"/>
    <s v="ADAMAOUA"/>
    <s v="IHS"/>
    <s v="Grid-Gen"/>
    <s v="ADAMAOUA"/>
    <s v="Tibati"/>
    <s v="Huawei"/>
    <n v="0"/>
    <n v="0"/>
    <n v="0"/>
    <n v="0"/>
    <n v="0"/>
    <n v="0"/>
    <n v="0"/>
    <n v="0"/>
    <n v="0"/>
    <n v="0"/>
    <n v="0"/>
    <n v="0"/>
    <n v="0"/>
    <n v="0"/>
    <n v="0"/>
    <n v="0"/>
    <n v="0.77564755602354785"/>
    <n v="0"/>
    <n v="0"/>
    <n v="0"/>
    <n v="0"/>
    <n v="0"/>
    <n v="0"/>
    <n v="0"/>
    <m/>
    <n v="0"/>
    <n v="0"/>
    <n v="0"/>
    <n v="0"/>
    <n v="0"/>
    <x v="0"/>
    <m/>
    <x v="6"/>
    <x v="3"/>
    <s v="No root cause"/>
    <s v="No root cause"/>
    <s v=""/>
    <s v="ADM_105"/>
    <m/>
  </r>
  <r>
    <s v="Tibati-II"/>
    <s v="ADM_044"/>
    <s v="ADAMAOUA"/>
    <s v="IHS"/>
    <s v="Grid-Gen"/>
    <s v="ADAMAOUA"/>
    <s v="Tibati"/>
    <s v="Huawei"/>
    <n v="0"/>
    <n v="0"/>
    <n v="0"/>
    <n v="0"/>
    <n v="0"/>
    <n v="0"/>
    <n v="0"/>
    <n v="0"/>
    <n v="0"/>
    <n v="0"/>
    <n v="0"/>
    <n v="0"/>
    <n v="0"/>
    <n v="0"/>
    <n v="0"/>
    <n v="0"/>
    <n v="0.7279922267594664"/>
    <n v="0"/>
    <n v="0"/>
    <n v="0"/>
    <n v="0"/>
    <n v="0"/>
    <n v="0"/>
    <n v="0"/>
    <m/>
    <n v="0"/>
    <n v="0"/>
    <n v="0"/>
    <n v="0"/>
    <n v="0"/>
    <x v="0"/>
    <m/>
    <x v="6"/>
    <x v="3"/>
    <s v="No root cause"/>
    <s v="No root cause"/>
    <s v=""/>
    <s v="ADM_044"/>
    <m/>
  </r>
  <r>
    <s v="Tignere"/>
    <s v="ADM_011"/>
    <s v="ADAMAOUA"/>
    <s v="IHS"/>
    <s v="Grid-Gen"/>
    <s v="ADAMAOUA"/>
    <s v="Tignere"/>
    <s v="Huawei"/>
    <n v="0"/>
    <n v="0"/>
    <n v="0"/>
    <n v="0"/>
    <n v="0"/>
    <n v="0"/>
    <n v="0"/>
    <n v="0"/>
    <n v="0"/>
    <n v="0"/>
    <n v="0"/>
    <n v="0"/>
    <n v="0"/>
    <n v="0"/>
    <n v="0"/>
    <n v="6.8486700738800296E-2"/>
    <n v="0.72553098595166565"/>
    <n v="0"/>
    <n v="0"/>
    <n v="0"/>
    <n v="0"/>
    <n v="0"/>
    <n v="0"/>
    <n v="0"/>
    <m/>
    <n v="0"/>
    <n v="0"/>
    <n v="0"/>
    <n v="0"/>
    <n v="0"/>
    <x v="0"/>
    <m/>
    <x v="6"/>
    <x v="3"/>
    <s v="No root cause"/>
    <s v="No root cause"/>
    <s v=""/>
    <s v="ADM_011"/>
    <m/>
  </r>
  <r>
    <s v="Mvog-Manga"/>
    <s v="CTR_378"/>
    <s v="Yaounde"/>
    <s v="IHS"/>
    <s v="Grid-Gen"/>
    <s v="CENTRE"/>
    <s v="Yaounde"/>
    <s v="ZTE"/>
    <n v="0"/>
    <n v="0"/>
    <n v="0"/>
    <n v="0.61568473859482431"/>
    <n v="0"/>
    <n v="0"/>
    <n v="0"/>
    <n v="0"/>
    <n v="0"/>
    <n v="0"/>
    <n v="0"/>
    <n v="0"/>
    <n v="0"/>
    <n v="0"/>
    <n v="0"/>
    <n v="1.0841409056795452"/>
    <n v="0.65636655223680562"/>
    <n v="0"/>
    <n v="0"/>
    <n v="0"/>
    <n v="0"/>
    <n v="0"/>
    <n v="0"/>
    <n v="0"/>
    <m/>
    <n v="0"/>
    <n v="0"/>
    <n v="0"/>
    <n v="0"/>
    <n v="0"/>
    <x v="0"/>
    <m/>
    <x v="6"/>
    <x v="3"/>
    <s v="No root cause"/>
    <s v="No root cause"/>
    <s v=""/>
    <s v="CTR_378"/>
    <m/>
  </r>
  <r>
    <s v="Borongo"/>
    <s v="ADM_162"/>
    <s v="ADAMAOUA"/>
    <s v="CAMUSAT"/>
    <s v="Bad Grid + GE"/>
    <s v="ADAMAOUA"/>
    <s v="Borongo"/>
    <s v="Huawei"/>
    <n v="0"/>
    <n v="0"/>
    <n v="0"/>
    <n v="0"/>
    <n v="0"/>
    <n v="0"/>
    <n v="0"/>
    <n v="0"/>
    <n v="0"/>
    <n v="0"/>
    <n v="0"/>
    <n v="0"/>
    <n v="0"/>
    <n v="0"/>
    <n v="0"/>
    <n v="1.8905183016439665E-2"/>
    <n v="0.56940271036118173"/>
    <n v="0"/>
    <n v="0"/>
    <n v="0"/>
    <n v="0"/>
    <n v="0"/>
    <n v="0"/>
    <n v="0"/>
    <m/>
    <n v="0"/>
    <n v="0"/>
    <n v="0"/>
    <n v="0"/>
    <n v="0"/>
    <x v="0"/>
    <m/>
    <x v="6"/>
    <x v="3"/>
    <s v="No root cause"/>
    <s v="No root cause"/>
    <s v=""/>
    <s v="ADM_162"/>
    <m/>
  </r>
  <r>
    <s v="Bonadibong"/>
    <s v="LIT_126"/>
    <s v="Douala"/>
    <s v="IHS"/>
    <s v="Grid-Gen"/>
    <s v="LITTORAL"/>
    <s v="Douala"/>
    <s v="ZTE"/>
    <n v="0"/>
    <n v="0"/>
    <n v="0"/>
    <n v="0"/>
    <n v="0"/>
    <n v="0"/>
    <n v="0"/>
    <n v="0"/>
    <n v="0"/>
    <n v="0"/>
    <n v="0"/>
    <n v="21.826586679907432"/>
    <n v="9.9502080283534955"/>
    <n v="13.868556899607057"/>
    <n v="21.826586679907429"/>
    <n v="0"/>
    <n v="0.45907491588977112"/>
    <n v="0"/>
    <n v="0"/>
    <n v="0"/>
    <n v="0"/>
    <n v="0"/>
    <n v="0"/>
    <n v="0"/>
    <m/>
    <n v="0"/>
    <n v="0"/>
    <n v="0"/>
    <n v="0"/>
    <n v="0"/>
    <x v="0"/>
    <m/>
    <x v="6"/>
    <x v="3"/>
    <s v="No root cause"/>
    <s v="No root cause"/>
    <s v=""/>
    <s v="LIT_126"/>
    <m/>
  </r>
  <r>
    <s v="Djoa-IHS"/>
    <s v="ADM_187"/>
    <s v="ADAMAOUA"/>
    <m/>
    <m/>
    <s v="ADAMAOUA"/>
    <s v="Tibati"/>
    <s v="Huawei"/>
    <n v="0"/>
    <n v="0"/>
    <n v="0"/>
    <n v="0"/>
    <n v="0"/>
    <n v="0"/>
    <n v="0"/>
    <n v="0"/>
    <n v="0"/>
    <n v="0"/>
    <n v="0"/>
    <n v="0"/>
    <n v="0"/>
    <n v="0"/>
    <n v="0"/>
    <n v="6.2137412857807335E-2"/>
    <n v="0.4348905496913818"/>
    <n v="0"/>
    <n v="0"/>
    <n v="0"/>
    <n v="0"/>
    <n v="0"/>
    <n v="0"/>
    <n v="0"/>
    <m/>
    <n v="0"/>
    <n v="0"/>
    <n v="0"/>
    <n v="0"/>
    <n v="0"/>
    <x v="0"/>
    <m/>
    <x v="6"/>
    <x v="3"/>
    <s v="No root cause"/>
    <s v="No root cause"/>
    <s v=""/>
    <s v="ADM_187"/>
    <m/>
  </r>
  <r>
    <s v="Ngd-Trouamala"/>
    <s v="ADM_058"/>
    <s v="Ngaoundere"/>
    <s v="IHS"/>
    <s v="Grid-Gen"/>
    <s v="ADAMAOUA"/>
    <s v="Ngaoundere"/>
    <s v="Huawei"/>
    <n v="1.7971695017307163"/>
    <n v="0.8496631310407412"/>
    <n v="0"/>
    <n v="0"/>
    <n v="0"/>
    <n v="0"/>
    <n v="0.46317698390277162"/>
    <n v="0"/>
    <n v="0.22133332191888319"/>
    <n v="0.67705524308498344"/>
    <n v="0.98651168697011982"/>
    <n v="0"/>
    <n v="0.50589199647293492"/>
    <n v="0"/>
    <n v="0"/>
    <n v="0"/>
    <n v="0.39394120987464076"/>
    <n v="6.5633088208016943E-2"/>
    <n v="0"/>
    <n v="0"/>
    <n v="0"/>
    <n v="0"/>
    <n v="0"/>
    <n v="0"/>
    <m/>
    <n v="0"/>
    <n v="0"/>
    <n v="0"/>
    <n v="0"/>
    <n v="0"/>
    <x v="0"/>
    <m/>
    <x v="6"/>
    <x v="3"/>
    <s v="No root cause"/>
    <s v="No root cause"/>
    <s v=""/>
    <s v="ADM_058"/>
    <m/>
  </r>
  <r>
    <s v="Mile4"/>
    <s v="SUO_021"/>
    <s v="SUD-OUEST"/>
    <s v="IHS"/>
    <s v="Grid-Gen"/>
    <s v="SUD-OUEST"/>
    <s v="Limbe"/>
    <s v="Huawei"/>
    <n v="0"/>
    <n v="0"/>
    <n v="0"/>
    <n v="0"/>
    <n v="0"/>
    <n v="0"/>
    <n v="0"/>
    <n v="0"/>
    <n v="0"/>
    <n v="0"/>
    <n v="0"/>
    <n v="0"/>
    <n v="0"/>
    <n v="0"/>
    <n v="0"/>
    <n v="0"/>
    <n v="0.33690462941560873"/>
    <n v="0"/>
    <n v="0"/>
    <n v="0"/>
    <n v="0"/>
    <n v="0"/>
    <n v="0"/>
    <n v="0"/>
    <m/>
    <n v="0"/>
    <n v="0"/>
    <n v="0"/>
    <n v="0"/>
    <n v="0"/>
    <x v="0"/>
    <m/>
    <x v="6"/>
    <x v="3"/>
    <s v="No root cause"/>
    <s v="No root cause"/>
    <s v=""/>
    <s v="SUO_021"/>
    <m/>
  </r>
  <r>
    <s v="Koundoum"/>
    <s v="OST_252"/>
    <s v="OUEST"/>
    <s v="IHS"/>
    <s v="Gen-Lithium"/>
    <s v="OUEST"/>
    <s v="Koundoum"/>
    <s v="Huawei"/>
    <n v="0"/>
    <n v="0"/>
    <n v="0"/>
    <n v="0"/>
    <n v="0"/>
    <n v="0"/>
    <n v="0"/>
    <n v="0"/>
    <n v="0"/>
    <n v="0"/>
    <n v="0"/>
    <n v="0"/>
    <n v="0"/>
    <n v="4.923123678420696"/>
    <n v="3.8270332702684962"/>
    <n v="0.18339811033778214"/>
    <n v="0.29916560369599893"/>
    <n v="0"/>
    <n v="0"/>
    <n v="0"/>
    <n v="0"/>
    <n v="0"/>
    <n v="0"/>
    <n v="0"/>
    <m/>
    <n v="0"/>
    <n v="0"/>
    <n v="0"/>
    <n v="0"/>
    <n v="0"/>
    <x v="0"/>
    <m/>
    <x v="6"/>
    <x v="3"/>
    <s v="No root cause"/>
    <s v="No root cause"/>
    <s v="(05-10-2026 ocm ran 12h) Power status check Ongoing"/>
    <s v="OST_252"/>
    <m/>
  </r>
  <r>
    <s v="Limbe-Semme-Beach-MTN"/>
    <s v="SUO_082"/>
    <s v="SUD-OUEST"/>
    <s v="IHS"/>
    <s v="Grid-Gen"/>
    <s v="SUD-OUEST"/>
    <s v="Limbe"/>
    <s v="Huawei"/>
    <n v="0"/>
    <n v="0"/>
    <n v="0"/>
    <n v="0"/>
    <n v="0"/>
    <n v="0"/>
    <n v="0"/>
    <n v="0"/>
    <n v="0"/>
    <n v="0"/>
    <n v="0"/>
    <n v="0"/>
    <n v="0"/>
    <n v="0"/>
    <n v="0.29160353048942311"/>
    <n v="0"/>
    <n v="0.22463281140760144"/>
    <n v="0"/>
    <n v="0"/>
    <n v="0"/>
    <n v="0"/>
    <n v="0"/>
    <n v="0"/>
    <n v="0"/>
    <m/>
    <n v="0"/>
    <n v="0"/>
    <n v="0"/>
    <n v="0"/>
    <n v="0"/>
    <x v="0"/>
    <m/>
    <x v="6"/>
    <x v="3"/>
    <s v="No root cause"/>
    <s v="No root cause"/>
    <s v=""/>
    <s v="SUO_082"/>
    <m/>
  </r>
  <r>
    <s v="Boudva-IHS"/>
    <s v="NRD_092"/>
    <s v="NORD"/>
    <s v="IHS"/>
    <s v="Gen Only"/>
    <s v="NORD"/>
    <s v="Boudva"/>
    <s v="Huawei"/>
    <n v="0"/>
    <n v="0"/>
    <n v="0"/>
    <n v="0"/>
    <n v="0"/>
    <n v="0"/>
    <n v="0"/>
    <n v="0"/>
    <n v="0"/>
    <n v="0"/>
    <n v="0"/>
    <n v="0"/>
    <n v="0"/>
    <n v="7.2232067185453427E-2"/>
    <n v="0.87250986636532524"/>
    <n v="0.20635185613227067"/>
    <n v="0.20207143733609562"/>
    <n v="0"/>
    <n v="0"/>
    <n v="0"/>
    <n v="0"/>
    <n v="0"/>
    <n v="0"/>
    <n v="0"/>
    <m/>
    <n v="0"/>
    <n v="0"/>
    <n v="0"/>
    <n v="0"/>
    <n v="0"/>
    <x v="0"/>
    <m/>
    <x v="6"/>
    <x v="3"/>
    <s v="No root cause"/>
    <s v="No root cause"/>
    <s v=""/>
    <s v="NRD_092"/>
    <m/>
  </r>
  <r>
    <s v="Ashum-MTN"/>
    <s v="SUO_089"/>
    <s v="SUD-OUEST"/>
    <s v="IHS"/>
    <s v="Gen Only"/>
    <s v="SUD-OUEST"/>
    <s v="Ashum"/>
    <s v="Huawei"/>
    <n v="0"/>
    <n v="0"/>
    <n v="0"/>
    <n v="0"/>
    <n v="0"/>
    <n v="0"/>
    <n v="0"/>
    <n v="0"/>
    <n v="0"/>
    <n v="0"/>
    <n v="0"/>
    <n v="0"/>
    <n v="0"/>
    <n v="1.5613540962181074"/>
    <n v="1.9450401360602456"/>
    <n v="1.9130975107937893"/>
    <n v="0.1673465398521258"/>
    <n v="0"/>
    <n v="0"/>
    <n v="0"/>
    <n v="0"/>
    <n v="0"/>
    <n v="0"/>
    <n v="0"/>
    <m/>
    <n v="0"/>
    <n v="0"/>
    <n v="0"/>
    <n v="0"/>
    <n v="0"/>
    <x v="0"/>
    <m/>
    <x v="13"/>
    <x v="7"/>
    <s v="ACCESS-ISSUE"/>
    <s v="ACCESS-ISSUE"/>
    <s v="(05-10-2026 ocm ran 18h) Impacted by SUO_040_H_Tinto (TX issue)..;..;(05-10-2026 ocm ran 12h) Impacted by SUO_040_H_Tinto (TX issue) ||(05-10-2026 groupw whatsapp incident): SUO_040_H_Tinto: 10.05.2026: Acces Negociation Ongoing"/>
    <s v="SUO_040"/>
    <s v=" Impacted by SUO_040_H_Tinto (TX issue)"/>
  </r>
  <r>
    <s v="Nyamboya-MTN"/>
    <s v="ADM_179"/>
    <s v="ADAMAOUA"/>
    <m/>
    <m/>
    <s v="ADAMAOUA"/>
    <s v="Nyamboya"/>
    <s v="Huawei"/>
    <n v="0"/>
    <n v="0"/>
    <n v="0"/>
    <n v="0"/>
    <n v="0"/>
    <n v="0"/>
    <n v="0"/>
    <n v="0"/>
    <n v="0"/>
    <n v="0"/>
    <n v="0"/>
    <n v="0"/>
    <n v="0"/>
    <n v="0"/>
    <n v="0"/>
    <n v="0.89273484517725221"/>
    <n v="0.14847702699232093"/>
    <n v="0"/>
    <n v="0"/>
    <n v="0"/>
    <n v="0"/>
    <n v="0"/>
    <n v="0"/>
    <n v="0"/>
    <m/>
    <n v="0"/>
    <n v="0"/>
    <n v="0"/>
    <n v="0"/>
    <n v="0"/>
    <x v="0"/>
    <m/>
    <x v="6"/>
    <x v="3"/>
    <s v="No root cause"/>
    <s v="No root cause"/>
    <s v=""/>
    <s v="ADM_179"/>
    <m/>
  </r>
  <r>
    <s v="H-Sawa"/>
    <s v="LIT_099"/>
    <s v="Douala"/>
    <s v="IHS"/>
    <s v="Grid-Gen (LL)"/>
    <s v="LITTORAL"/>
    <s v="Douala"/>
    <s v="ZTE"/>
    <n v="0"/>
    <n v="0"/>
    <n v="0"/>
    <n v="0"/>
    <n v="0"/>
    <n v="0"/>
    <n v="0"/>
    <n v="0"/>
    <n v="0"/>
    <n v="0"/>
    <n v="0"/>
    <n v="14.530844697845234"/>
    <n v="0"/>
    <n v="0"/>
    <n v="14.530844697845234"/>
    <n v="0"/>
    <n v="0.14767444846803848"/>
    <n v="0"/>
    <n v="0"/>
    <n v="0"/>
    <n v="0"/>
    <n v="0"/>
    <n v="0"/>
    <n v="0"/>
    <m/>
    <n v="0"/>
    <n v="0"/>
    <n v="0"/>
    <n v="0"/>
    <n v="0"/>
    <x v="0"/>
    <m/>
    <x v="6"/>
    <x v="3"/>
    <s v="No root cause"/>
    <s v="No root cause"/>
    <s v=""/>
    <s v="LIT_099"/>
    <m/>
  </r>
  <r>
    <s v="Abom"/>
    <s v="CTR_263"/>
    <s v="Yaounde"/>
    <s v="IHS"/>
    <s v="Grid-Gen"/>
    <s v="CENTRE"/>
    <s v="Yaounde"/>
    <s v="ZTE"/>
    <n v="0"/>
    <n v="0"/>
    <n v="0"/>
    <n v="0"/>
    <n v="0"/>
    <n v="0"/>
    <n v="0"/>
    <n v="0"/>
    <n v="0"/>
    <n v="0"/>
    <n v="2.3861551280843987"/>
    <n v="0"/>
    <n v="0"/>
    <n v="0"/>
    <n v="0"/>
    <n v="0"/>
    <n v="0.1463189825159163"/>
    <n v="0"/>
    <n v="0"/>
    <n v="0"/>
    <n v="0"/>
    <n v="0"/>
    <n v="0"/>
    <n v="0"/>
    <m/>
    <n v="0"/>
    <n v="0"/>
    <n v="0"/>
    <n v="0"/>
    <n v="0"/>
    <x v="0"/>
    <m/>
    <x v="6"/>
    <x v="3"/>
    <s v="No root cause"/>
    <s v="No root cause"/>
    <s v=""/>
    <s v="CTR_263"/>
    <m/>
  </r>
  <r>
    <s v="Fotouni-IHS"/>
    <s v="OST_153"/>
    <s v="OUEST"/>
    <s v="IHS"/>
    <s v="Hybrid-Gen"/>
    <s v="OUEST"/>
    <s v="Fotouni"/>
    <s v="Huawei"/>
    <n v="0"/>
    <n v="0"/>
    <n v="0"/>
    <n v="0"/>
    <n v="0"/>
    <n v="0"/>
    <n v="0"/>
    <n v="0"/>
    <n v="0"/>
    <n v="0"/>
    <n v="0"/>
    <n v="0"/>
    <n v="0"/>
    <n v="0.13957732291194033"/>
    <n v="0.10884748297106722"/>
    <n v="5.5288742783927303E-3"/>
    <n v="8.8729514629044645E-2"/>
    <n v="0"/>
    <n v="0"/>
    <n v="0"/>
    <n v="0"/>
    <n v="0"/>
    <n v="0"/>
    <n v="0"/>
    <m/>
    <n v="0"/>
    <n v="0"/>
    <n v="0"/>
    <n v="0"/>
    <n v="0"/>
    <x v="0"/>
    <m/>
    <x v="6"/>
    <x v="3"/>
    <s v="No root cause"/>
    <s v="No root cause"/>
    <s v=""/>
    <s v="OST_153"/>
    <m/>
  </r>
  <r>
    <s v="Ngaoundal3-IHS"/>
    <s v="ADM_119"/>
    <s v="Ngaoundere"/>
    <s v="IHS"/>
    <s v="Grid-Gen"/>
    <s v="ADAMAOUA"/>
    <s v="Ngaoundal"/>
    <s v="Huawei"/>
    <n v="0"/>
    <n v="0"/>
    <n v="0"/>
    <n v="0"/>
    <n v="0"/>
    <n v="0"/>
    <n v="0"/>
    <n v="0"/>
    <n v="0"/>
    <n v="0"/>
    <n v="0"/>
    <n v="0"/>
    <n v="0"/>
    <n v="3.8345418382401196E-3"/>
    <n v="1.6051570485656314E-3"/>
    <n v="4.8939454902934373E-2"/>
    <n v="6.2939991382090152E-2"/>
    <n v="0"/>
    <n v="0"/>
    <n v="0"/>
    <n v="0"/>
    <n v="0"/>
    <n v="0"/>
    <n v="0"/>
    <m/>
    <n v="0"/>
    <n v="0"/>
    <n v="0"/>
    <n v="0"/>
    <n v="0"/>
    <x v="0"/>
    <m/>
    <x v="6"/>
    <x v="3"/>
    <s v="No root cause"/>
    <s v="No root cause"/>
    <s v="(05-10-2026  groupe whatsapp incident ) impacted by   ADM_010_H_Ngaoundal  A determiner  || sans action..;..;(05-10-2026 ocm ran 18h) Power status check Ongoing..;..;(05-10-2026 ocm ran 12h) Power status check Ongoing"/>
    <s v="ADM_010"/>
    <s v=" impacted by   ADM_010_H_Ngaoundal  A determiner  || sans action"/>
  </r>
  <r>
    <s v="Batsaa"/>
    <s v="OST_290"/>
    <s v="OUEST"/>
    <s v="CAMUSAT"/>
    <s v="Hybrid Solar - S3"/>
    <s v="OUEST"/>
    <s v="Batsaa"/>
    <s v="Huawei"/>
    <n v="0"/>
    <n v="0"/>
    <n v="0"/>
    <n v="0"/>
    <n v="0"/>
    <n v="0"/>
    <n v="0"/>
    <n v="0"/>
    <n v="0"/>
    <n v="0"/>
    <n v="0"/>
    <n v="0"/>
    <n v="0"/>
    <n v="0.18685811553135692"/>
    <n v="0"/>
    <n v="0"/>
    <n v="6.1531020195015884E-2"/>
    <n v="0"/>
    <n v="0"/>
    <n v="0"/>
    <n v="0"/>
    <n v="0"/>
    <n v="0"/>
    <n v="0"/>
    <m/>
    <n v="0"/>
    <n v="0"/>
    <n v="0"/>
    <n v="0"/>
    <n v="0"/>
    <x v="0"/>
    <m/>
    <x v="6"/>
    <x v="3"/>
    <s v="No root cause"/>
    <s v="No root cause"/>
    <s v=""/>
    <s v="OST_290"/>
    <m/>
  </r>
  <r>
    <s v="Ngaoundal"/>
    <s v="ADM_010"/>
    <s v="Ngaoundere"/>
    <s v="IHS"/>
    <s v="Medium Grid + Solar + GE"/>
    <s v="ADAMAOUA"/>
    <s v="Ngaoundal"/>
    <s v="Huawei"/>
    <n v="0"/>
    <n v="0"/>
    <n v="0"/>
    <n v="0"/>
    <n v="0"/>
    <n v="0"/>
    <n v="0"/>
    <n v="0"/>
    <n v="0"/>
    <n v="0"/>
    <n v="0"/>
    <n v="0"/>
    <n v="0"/>
    <n v="1.8726832233265697E-3"/>
    <n v="2.4969109644354267E-3"/>
    <n v="4.068181364198007E-2"/>
    <n v="5.9640501893371917E-2"/>
    <n v="0"/>
    <n v="0"/>
    <n v="0"/>
    <n v="0"/>
    <n v="0"/>
    <n v="0"/>
    <n v="0"/>
    <m/>
    <n v="0"/>
    <n v="0"/>
    <n v="0"/>
    <n v="0"/>
    <n v="0"/>
    <x v="0"/>
    <m/>
    <x v="6"/>
    <x v="3"/>
    <s v="No root cause"/>
    <s v="No root cause"/>
    <s v="(05-10-2026  groupe whatsapp incident ) impacted by   ADM_010_H_Ngaoundal  A determiner  || sans action..;..;(05-10-2026 ocm ran 18h) Power status check Ongoing..;..;(05-10-2026 ocm ran 12h) Power status check Ongoing..;..;(05-10-2026 ticket): INC-20260510-00016303...2026-05-10 21:35:40...No power issue on site, U: 54.1V, site on grid...Sans action...Others...A determiner...user:ABANDA_x0009_Jean Roland"/>
    <s v="ADM_010"/>
    <s v=" impacted by   ADM_010_H_Ngaoundal  A determiner  || sans action"/>
  </r>
  <r>
    <s v="Mayo-Nonde-IHS"/>
    <s v="NRD_106"/>
    <s v="NORD"/>
    <s v="IHS"/>
    <s v="Solar-Gen"/>
    <s v="NORD"/>
    <s v="Mayo-Nonde"/>
    <s v="NOKIA"/>
    <n v="0"/>
    <n v="0"/>
    <n v="0"/>
    <n v="0"/>
    <n v="0"/>
    <n v="0"/>
    <n v="3.6659162718221575E-2"/>
    <n v="0"/>
    <n v="0"/>
    <n v="0"/>
    <n v="0"/>
    <n v="0"/>
    <n v="1.7794618445754095E-2"/>
    <n v="1.479105932037063"/>
    <n v="0"/>
    <n v="0"/>
    <n v="3.4511913887393324E-2"/>
    <n v="0"/>
    <n v="0"/>
    <n v="0"/>
    <n v="0"/>
    <n v="0"/>
    <n v="0"/>
    <n v="0"/>
    <m/>
    <n v="0"/>
    <n v="0"/>
    <n v="0"/>
    <n v="0"/>
    <n v="0"/>
    <x v="0"/>
    <m/>
    <x v="6"/>
    <x v="3"/>
    <s v="No root cause"/>
    <s v="No root cause"/>
    <s v="(05-10-2026 cells nokia): _x000a_09/05/2026 : Need BO RAN analysis_x000a_08/05/2026 : Need BO RAN analysis ..;..;(05-10-2026 cells nokia): _x000a_09/05/2026 : Need BO RAN analysis_x000a_08/05/2026 : Need BO RAN analysis ..;..;(05-10-2026 ticket): INC-20260510-00016151...Others"/>
    <s v="NRD_106"/>
    <m/>
  </r>
  <r>
    <s v="Bawa-IHS"/>
    <s v="ADM_143"/>
    <s v="ADAMAOUA"/>
    <s v="IHS"/>
    <s v="Solar-Gen"/>
    <s v="ADAMAOUA"/>
    <s v="Bawa"/>
    <s v="Huawei"/>
    <n v="0"/>
    <n v="0"/>
    <n v="0"/>
    <n v="0"/>
    <n v="0"/>
    <n v="0"/>
    <n v="0"/>
    <n v="0"/>
    <n v="0"/>
    <n v="0"/>
    <n v="0"/>
    <n v="0"/>
    <n v="0"/>
    <n v="4.5479449709359557E-3"/>
    <n v="1.0701046990437544E-3"/>
    <n v="4.6620894721672905E-2"/>
    <n v="3.4421701152574105E-2"/>
    <n v="0"/>
    <n v="0"/>
    <n v="0"/>
    <n v="0"/>
    <n v="0"/>
    <n v="0"/>
    <n v="0"/>
    <m/>
    <n v="0"/>
    <n v="0"/>
    <n v="0"/>
    <n v="0"/>
    <n v="0"/>
    <x v="0"/>
    <m/>
    <x v="6"/>
    <x v="3"/>
    <s v="No root cause"/>
    <s v="No root cause"/>
    <s v=""/>
    <s v="ADM_143"/>
    <m/>
  </r>
  <r>
    <s v="Tekel-IHS"/>
    <s v="ADM_140"/>
    <s v="ADAMAOUA"/>
    <m/>
    <m/>
    <s v="ADAMAOUA"/>
    <s v="Martap"/>
    <s v="Huawei"/>
    <n v="0"/>
    <n v="0"/>
    <n v="0"/>
    <n v="0"/>
    <n v="0"/>
    <n v="0"/>
    <n v="0"/>
    <n v="0"/>
    <n v="0"/>
    <n v="0"/>
    <n v="0"/>
    <n v="0"/>
    <n v="0"/>
    <n v="0.43230446333535943"/>
    <n v="1.3376308738046929E-3"/>
    <n v="4.2946868588289347E-2"/>
    <n v="3.2192316362899612E-2"/>
    <n v="0"/>
    <n v="0"/>
    <n v="0"/>
    <n v="0"/>
    <n v="0"/>
    <n v="0"/>
    <n v="0"/>
    <m/>
    <n v="0"/>
    <n v="0"/>
    <n v="0"/>
    <n v="0"/>
    <n v="0"/>
    <x v="0"/>
    <m/>
    <x v="6"/>
    <x v="3"/>
    <s v="No root cause"/>
    <s v="No root cause"/>
    <s v=""/>
    <s v="ADM_140"/>
    <m/>
  </r>
  <r>
    <s v="Bawa"/>
    <s v="ADM_183"/>
    <s v="ADAMAOUA"/>
    <m/>
    <m/>
    <s v="ADAMAOUA"/>
    <s v="Bawa"/>
    <s v="Huawei"/>
    <n v="0"/>
    <n v="0"/>
    <n v="0"/>
    <n v="0"/>
    <n v="0"/>
    <n v="0"/>
    <n v="0"/>
    <n v="0"/>
    <n v="0"/>
    <n v="0"/>
    <n v="0"/>
    <n v="0"/>
    <n v="0"/>
    <n v="2.0867041631353212E-3"/>
    <n v="8.9175391586979538E-4"/>
    <n v="3.1853449874869093E-2"/>
    <n v="2.4915604409402083E-2"/>
    <n v="0"/>
    <n v="0"/>
    <n v="0"/>
    <n v="0"/>
    <n v="0"/>
    <n v="0"/>
    <n v="0"/>
    <m/>
    <n v="0"/>
    <n v="0"/>
    <n v="0"/>
    <n v="0"/>
    <n v="0"/>
    <x v="0"/>
    <m/>
    <x v="6"/>
    <x v="3"/>
    <s v="No root cause"/>
    <s v="No root cause"/>
    <s v=""/>
    <s v="ADM_183"/>
    <m/>
  </r>
  <r>
    <s v="Njimom-IHS"/>
    <s v="OST_149"/>
    <s v="OUEST"/>
    <s v="IHS"/>
    <s v="Grid-Gen"/>
    <s v="OUEST"/>
    <s v="Njimom"/>
    <s v="Huawei"/>
    <n v="0"/>
    <n v="0"/>
    <n v="0"/>
    <n v="0"/>
    <n v="0"/>
    <n v="0"/>
    <n v="0"/>
    <n v="0"/>
    <n v="0"/>
    <n v="0"/>
    <n v="0"/>
    <n v="0"/>
    <n v="0"/>
    <n v="0.81456369691210584"/>
    <n v="0"/>
    <n v="0"/>
    <n v="2.471941854791072E-2"/>
    <n v="0"/>
    <n v="0"/>
    <n v="0"/>
    <n v="0"/>
    <n v="0"/>
    <n v="0"/>
    <n v="0"/>
    <m/>
    <n v="0"/>
    <n v="0"/>
    <n v="0"/>
    <n v="0"/>
    <n v="0"/>
    <x v="0"/>
    <m/>
    <x v="6"/>
    <x v="3"/>
    <s v="No root cause"/>
    <s v="No root cause"/>
    <s v=""/>
    <s v="OST_149"/>
    <m/>
  </r>
  <r>
    <s v="Cite-Verte"/>
    <s v="CTR_414"/>
    <s v="Yaounde"/>
    <s v="IHS"/>
    <s v="GridOnly"/>
    <s v="CENTRE"/>
    <s v="Yaounde"/>
    <s v="ZTE"/>
    <n v="0"/>
    <n v="0"/>
    <n v="0"/>
    <n v="0.22857436371574583"/>
    <n v="0"/>
    <n v="0"/>
    <n v="0"/>
    <n v="0"/>
    <n v="4.0503462858806107E-2"/>
    <n v="2.099188717957513E-2"/>
    <n v="3.7988716816053238E-2"/>
    <n v="4.0556968093758312E-2"/>
    <n v="0.15527219183124921"/>
    <n v="1.7745902925808851E-2"/>
    <n v="4.0556968093758312E-2"/>
    <n v="0"/>
    <n v="2.4380552059880309E-2"/>
    <n v="4.5835972924924331"/>
    <n v="0"/>
    <n v="0"/>
    <n v="0"/>
    <n v="0"/>
    <n v="0"/>
    <n v="0"/>
    <m/>
    <n v="0"/>
    <n v="0"/>
    <n v="0"/>
    <n v="0"/>
    <n v="0"/>
    <x v="0"/>
    <m/>
    <x v="6"/>
    <x v="3"/>
    <s v="No root cause"/>
    <s v="No root cause"/>
    <s v=""/>
    <s v="CTR_414"/>
    <m/>
  </r>
  <r>
    <s v="Mbonge"/>
    <s v="SUO_134"/>
    <s v="SUD-OUEST"/>
    <s v="IHS"/>
    <s v="Hybrid-Gen"/>
    <s v="SUD-OUEST"/>
    <s v="Mbonge"/>
    <s v="Huawei"/>
    <n v="0"/>
    <n v="0"/>
    <n v="0"/>
    <n v="0"/>
    <n v="0"/>
    <n v="0"/>
    <n v="0"/>
    <n v="0"/>
    <n v="0"/>
    <n v="0"/>
    <n v="0"/>
    <n v="0"/>
    <n v="0"/>
    <n v="0"/>
    <n v="0"/>
    <n v="0.10237334954185251"/>
    <n v="2.0474669908370501E-2"/>
    <n v="0"/>
    <n v="0"/>
    <n v="0"/>
    <n v="0"/>
    <n v="0"/>
    <n v="0"/>
    <n v="0"/>
    <m/>
    <n v="0"/>
    <n v="0"/>
    <n v="0"/>
    <n v="0"/>
    <n v="0"/>
    <x v="0"/>
    <m/>
    <x v="6"/>
    <x v="3"/>
    <s v="No root cause"/>
    <s v="No root cause"/>
    <s v=""/>
    <s v="SUO_134"/>
    <m/>
  </r>
  <r>
    <s v="Bombe-Bakundu-MTN"/>
    <s v="SUO_086"/>
    <s v="SUD-OUEST"/>
    <s v="IHS"/>
    <s v="Gen Only"/>
    <s v="SUD-OUEST"/>
    <s v="Bombe-Bakundu"/>
    <s v="Huawei"/>
    <n v="0"/>
    <n v="0"/>
    <n v="0"/>
    <n v="0"/>
    <n v="0"/>
    <n v="0"/>
    <n v="0"/>
    <n v="0"/>
    <n v="0"/>
    <n v="0"/>
    <n v="0"/>
    <n v="0"/>
    <n v="0"/>
    <n v="0"/>
    <n v="0"/>
    <n v="6.3136177243581504E-3"/>
    <n v="1.9850442167261645E-2"/>
    <n v="0"/>
    <n v="0"/>
    <n v="0"/>
    <n v="0"/>
    <n v="0"/>
    <n v="0"/>
    <n v="0"/>
    <m/>
    <n v="0"/>
    <n v="0"/>
    <n v="0"/>
    <n v="0"/>
    <n v="0"/>
    <x v="0"/>
    <m/>
    <x v="6"/>
    <x v="3"/>
    <s v="No root cause"/>
    <s v="No root cause"/>
    <s v=""/>
    <s v="SUO_086"/>
    <m/>
  </r>
  <r>
    <s v="BAHAM-NGOUGOUM"/>
    <s v="OST_282"/>
    <s v="OUEST"/>
    <s v="CAMUSAT"/>
    <s v="Bad Grid + GE"/>
    <s v="OUEST"/>
    <s v="Bafang"/>
    <s v="Huawei"/>
    <n v="0"/>
    <n v="0"/>
    <n v="0"/>
    <n v="0"/>
    <n v="0"/>
    <n v="0"/>
    <n v="0"/>
    <n v="0"/>
    <n v="0"/>
    <n v="0"/>
    <n v="0"/>
    <n v="0"/>
    <n v="0"/>
    <n v="0"/>
    <n v="2.4255706511658433E-2"/>
    <n v="2.4879934252767289E-2"/>
    <n v="1.9154874112883205E-2"/>
    <n v="0"/>
    <n v="0"/>
    <n v="0"/>
    <n v="0"/>
    <n v="0"/>
    <n v="0"/>
    <n v="0"/>
    <m/>
    <n v="0"/>
    <n v="0"/>
    <n v="0"/>
    <n v="0"/>
    <n v="0"/>
    <x v="0"/>
    <m/>
    <x v="6"/>
    <x v="3"/>
    <s v="No root cause"/>
    <s v="No root cause"/>
    <s v=""/>
    <s v="OST_282"/>
    <m/>
  </r>
  <r>
    <s v="Adoumre-IHS"/>
    <s v="NRD_078"/>
    <s v="NORD"/>
    <s v="IHS"/>
    <s v="Grid-Gen"/>
    <s v="NORD"/>
    <s v="Adoumre"/>
    <s v="Huawei"/>
    <n v="0"/>
    <n v="0"/>
    <n v="0"/>
    <n v="0"/>
    <n v="0"/>
    <n v="0"/>
    <n v="0"/>
    <n v="0"/>
    <n v="0"/>
    <n v="0"/>
    <n v="0"/>
    <n v="0"/>
    <n v="0"/>
    <n v="0.23638612801876538"/>
    <n v="8.4645281694360974E-2"/>
    <n v="2.0296319125196541E-2"/>
    <n v="1.6764973618352153E-2"/>
    <n v="0"/>
    <n v="0"/>
    <n v="0"/>
    <n v="0"/>
    <n v="0"/>
    <n v="0"/>
    <n v="0"/>
    <m/>
    <n v="0"/>
    <n v="0"/>
    <n v="0"/>
    <n v="0"/>
    <n v="0"/>
    <x v="0"/>
    <m/>
    <x v="6"/>
    <x v="3"/>
    <s v="No root cause"/>
    <s v="No root cause"/>
    <s v=""/>
    <s v="NRD_078"/>
    <m/>
  </r>
  <r>
    <s v="Mbe-IHS"/>
    <s v="ADM_092"/>
    <s v="ADAMAOUA"/>
    <s v="IHS"/>
    <s v="Solar-Gen"/>
    <s v="ADAMAOUA"/>
    <s v="Mbe"/>
    <s v="Huawei"/>
    <n v="0"/>
    <n v="0"/>
    <n v="0"/>
    <n v="0"/>
    <n v="0"/>
    <n v="0"/>
    <n v="0"/>
    <n v="0"/>
    <n v="0"/>
    <n v="0"/>
    <n v="0"/>
    <n v="0"/>
    <n v="0"/>
    <n v="0"/>
    <n v="0"/>
    <n v="0"/>
    <n v="1.6051570485656318E-2"/>
    <n v="0"/>
    <n v="0"/>
    <n v="0"/>
    <n v="0"/>
    <n v="0"/>
    <n v="0"/>
    <n v="0"/>
    <m/>
    <n v="0"/>
    <n v="0"/>
    <n v="0"/>
    <n v="0"/>
    <n v="0"/>
    <x v="0"/>
    <m/>
    <x v="6"/>
    <x v="3"/>
    <s v="No root cause"/>
    <s v="No root cause"/>
    <s v=""/>
    <s v="ADM_092"/>
    <m/>
  </r>
  <r>
    <s v="Ribao"/>
    <s v="NRD_028"/>
    <s v="NORD"/>
    <s v="IHS"/>
    <s v="Solar-Gen"/>
    <s v="NORD"/>
    <s v="Ribao"/>
    <s v="Huawei"/>
    <n v="0"/>
    <n v="0"/>
    <n v="0"/>
    <n v="0"/>
    <n v="0"/>
    <n v="0"/>
    <n v="0"/>
    <n v="0"/>
    <n v="0"/>
    <n v="0"/>
    <n v="0"/>
    <n v="0"/>
    <n v="0"/>
    <n v="2.1134567806114148E-2"/>
    <n v="6.072844167073306E-2"/>
    <n v="0.10162427625252189"/>
    <n v="1.5516518136134439E-2"/>
    <n v="0"/>
    <n v="0"/>
    <n v="0"/>
    <n v="0"/>
    <n v="0"/>
    <n v="0"/>
    <n v="0"/>
    <m/>
    <n v="0"/>
    <n v="0"/>
    <n v="0"/>
    <n v="0"/>
    <n v="0"/>
    <x v="0"/>
    <m/>
    <x v="6"/>
    <x v="3"/>
    <s v="No root cause"/>
    <s v="No root cause"/>
    <s v=""/>
    <s v="NRD_028"/>
    <m/>
  </r>
  <r>
    <s v="Ngongo-MTN"/>
    <s v="SUO_085"/>
    <s v="SUD-OUEST"/>
    <s v="IHS"/>
    <s v=""/>
    <s v="SUD-OUEST"/>
    <s v="Ngongo"/>
    <s v="Huawei"/>
    <n v="0"/>
    <n v="0"/>
    <n v="0"/>
    <n v="0"/>
    <n v="0"/>
    <n v="0"/>
    <n v="0"/>
    <n v="0"/>
    <n v="0"/>
    <n v="0"/>
    <n v="0"/>
    <n v="0"/>
    <n v="0"/>
    <n v="0"/>
    <n v="0"/>
    <n v="6.7773297606104441E-2"/>
    <n v="1.3590329677855681E-2"/>
    <n v="0"/>
    <n v="0"/>
    <n v="0"/>
    <n v="0"/>
    <n v="0"/>
    <n v="0"/>
    <n v="0"/>
    <m/>
    <n v="0"/>
    <n v="0"/>
    <n v="0"/>
    <n v="0"/>
    <n v="0"/>
    <x v="0"/>
    <m/>
    <x v="6"/>
    <x v="3"/>
    <s v="No root cause"/>
    <s v="No root cause"/>
    <s v=""/>
    <s v="SUO_085"/>
    <m/>
  </r>
  <r>
    <s v="FOSSET"/>
    <s v="OST_264"/>
    <s v="NORD-OUEST"/>
    <s v="IHS"/>
    <s v="Grid-Gen"/>
    <s v="OUEST"/>
    <s v="Foumbot"/>
    <s v="Huawei"/>
    <n v="0"/>
    <n v="0"/>
    <n v="0"/>
    <n v="0"/>
    <n v="0"/>
    <n v="0"/>
    <n v="0"/>
    <n v="0"/>
    <n v="0"/>
    <n v="0"/>
    <n v="0"/>
    <n v="0"/>
    <n v="0"/>
    <n v="0"/>
    <n v="0"/>
    <n v="0"/>
    <n v="4.8154711456968938E-3"/>
    <n v="0"/>
    <n v="0"/>
    <n v="0"/>
    <n v="0"/>
    <n v="0"/>
    <n v="0"/>
    <n v="0"/>
    <m/>
    <n v="0"/>
    <n v="0"/>
    <n v="0"/>
    <n v="0"/>
    <n v="0"/>
    <x v="0"/>
    <m/>
    <x v="6"/>
    <x v="3"/>
    <s v="No root cause"/>
    <s v="No root cause"/>
    <s v=""/>
    <s v="OST_264"/>
    <m/>
  </r>
  <r>
    <s v="Odza"/>
    <s v="CTR_099"/>
    <s v="Yaounde"/>
    <s v="IHS"/>
    <s v="Grid-Gen"/>
    <s v="CENTRE"/>
    <s v="Yaounde"/>
    <s v="ZTE"/>
    <n v="0"/>
    <n v="0"/>
    <n v="0"/>
    <n v="0"/>
    <n v="0"/>
    <n v="0"/>
    <n v="0"/>
    <n v="0"/>
    <n v="0"/>
    <n v="0"/>
    <n v="0"/>
    <n v="0"/>
    <n v="0"/>
    <n v="0"/>
    <n v="0"/>
    <n v="0"/>
    <n v="4.4409345010315909E-3"/>
    <n v="0"/>
    <n v="0"/>
    <n v="0"/>
    <n v="0"/>
    <n v="0"/>
    <n v="0"/>
    <n v="0"/>
    <m/>
    <n v="0"/>
    <n v="0"/>
    <n v="0"/>
    <n v="0"/>
    <n v="0"/>
    <x v="0"/>
    <m/>
    <x v="6"/>
    <x v="3"/>
    <s v="No root cause"/>
    <s v="No root cause"/>
    <s v=""/>
    <s v="CTR_099"/>
    <m/>
  </r>
  <r>
    <s v="Meguia"/>
    <s v="OST_029"/>
    <s v="NORD-OUEST"/>
    <s v="IHS"/>
    <s v="Gen Only"/>
    <s v="OUEST"/>
    <s v="Meguia"/>
    <s v="NOKIA"/>
    <n v="0"/>
    <n v="0"/>
    <n v="0"/>
    <n v="0"/>
    <n v="1.6051570485658829E-3"/>
    <n v="0"/>
    <n v="0"/>
    <n v="0"/>
    <n v="0"/>
    <n v="0"/>
    <n v="0"/>
    <n v="0"/>
    <n v="0"/>
    <n v="0"/>
    <n v="0"/>
    <n v="1.9637134630585587"/>
    <n v="2.1402093980876723E-3"/>
    <n v="0"/>
    <n v="0"/>
    <n v="0"/>
    <n v="0"/>
    <n v="0"/>
    <n v="0"/>
    <n v="0"/>
    <m/>
    <n v="0"/>
    <n v="0"/>
    <n v="0"/>
    <n v="0"/>
    <n v="0"/>
    <x v="0"/>
    <m/>
    <x v="6"/>
    <x v="3"/>
    <s v="No root cause"/>
    <s v="No root cause"/>
    <s v=""/>
    <s v="OST_029"/>
    <m/>
  </r>
  <r>
    <s v="Bafou-Balepe-IHS"/>
    <s v="OST_255"/>
    <s v="OUEST"/>
    <s v="IHS"/>
    <s v="Grid-Gen"/>
    <s v="OUEST"/>
    <s v="Loung"/>
    <s v="Huawei"/>
    <n v="0"/>
    <n v="0"/>
    <n v="0"/>
    <n v="0"/>
    <n v="0"/>
    <n v="0"/>
    <n v="0"/>
    <n v="0"/>
    <n v="0"/>
    <n v="0"/>
    <n v="0"/>
    <n v="0"/>
    <n v="0"/>
    <n v="8.9175391586979543E-5"/>
    <n v="0.71072787094822698"/>
    <n v="0"/>
    <n v="2.140209398087508E-3"/>
    <n v="0"/>
    <n v="0"/>
    <n v="0"/>
    <n v="0"/>
    <n v="0"/>
    <n v="0"/>
    <n v="0"/>
    <m/>
    <n v="0"/>
    <n v="0"/>
    <n v="0"/>
    <n v="0"/>
    <n v="0"/>
    <x v="0"/>
    <m/>
    <x v="6"/>
    <x v="3"/>
    <s v="No root cause"/>
    <s v="No root cause"/>
    <s v="(05-10-2026 ocm ran 12h) Power status check Ongoing"/>
    <s v="OST_255"/>
    <m/>
  </r>
  <r>
    <s v="Fokoue"/>
    <s v="OST_059"/>
    <s v="OUEST"/>
    <s v="IHS"/>
    <s v="Grid-Gen"/>
    <s v="OUEST"/>
    <s v="Fokoue"/>
    <s v="Huawei"/>
    <n v="0"/>
    <n v="0"/>
    <n v="0"/>
    <n v="0"/>
    <n v="0"/>
    <n v="0"/>
    <n v="0"/>
    <n v="0"/>
    <n v="0"/>
    <n v="0"/>
    <n v="0"/>
    <n v="0"/>
    <n v="0"/>
    <n v="0"/>
    <n v="3.2638193320834508E-2"/>
    <n v="0"/>
    <n v="2.140209398087508E-3"/>
    <n v="0"/>
    <n v="0"/>
    <n v="0"/>
    <n v="0"/>
    <n v="0"/>
    <n v="0"/>
    <n v="0"/>
    <m/>
    <n v="0"/>
    <n v="0"/>
    <n v="0"/>
    <n v="0"/>
    <n v="0"/>
    <x v="0"/>
    <m/>
    <x v="2"/>
    <x v="1"/>
    <s v="ODU HS"/>
    <s v="ACTIVE"/>
    <s v="(05-10-2026  groupe whatsapp incident ) impacted by OST_059_H_Fokoue  ,Defaut  de l'ODU sur le site de Bafou corruption de la MIB a Fokoue|| Action :remplacement de l'ODU a Bafou , configuration de la MIB sur le site de Fokoue..;..;(05-10-2026 ocm ran 12h) P2 Incident at OST_059_H_Fokoue: FME sur site de Bafou travaux en cours "/>
    <s v="OST_059"/>
    <s v=" impacted by OST_059_H_Fokoue  ,Defaut  de l'ODU sur le site de Bafou corruption de la MIB a Fokoue|| Action :remplacement de l'ODU a Bafou , configuration de la MIB sur le site de Fokoue"/>
  </r>
  <r>
    <s v="Fokoue-IHS"/>
    <s v="OST_139"/>
    <s v="OUEST"/>
    <s v="IHS"/>
    <s v="Grid-Gen"/>
    <s v="OUEST"/>
    <s v="Fokoue"/>
    <s v="Huawei"/>
    <n v="0"/>
    <n v="0"/>
    <n v="0"/>
    <n v="0"/>
    <n v="0"/>
    <n v="0"/>
    <n v="0"/>
    <n v="0"/>
    <n v="0"/>
    <n v="0"/>
    <n v="0"/>
    <n v="0"/>
    <n v="0"/>
    <n v="0"/>
    <n v="0.18222099516883394"/>
    <n v="0.10007262443890842"/>
    <n v="1.9618586149135497E-3"/>
    <n v="0"/>
    <n v="0"/>
    <n v="0"/>
    <n v="0"/>
    <n v="0"/>
    <n v="0"/>
    <n v="0"/>
    <m/>
    <n v="0"/>
    <n v="0"/>
    <n v="0"/>
    <n v="0"/>
    <n v="0"/>
    <x v="0"/>
    <m/>
    <x v="2"/>
    <x v="1"/>
    <s v="ODU HS"/>
    <s v="ACTIVE"/>
    <s v="(05-10-2026  groupe whatsapp incident ) impacted by OST_059_H_Fokoue  ,Defaut  de l'ODU sur le site de Bafou corruption de la MIB a Fokoue|| Action :remplacement de l'ODU a Bafou , configuration de la MIB sur le site de Fokoue..;..;(05-10-2026 ocm ran 12h) P2 Incident at OST_059_H_Fokoue"/>
    <s v="OST_059"/>
    <s v=" impacted by OST_059_H_Fokoue  ,Defaut  de l'ODU sur le site de Bafou corruption de la MIB a Fokoue|| Action :remplacement de l'ODU a Bafou , configuration de la MIB sur le site de Fokoue"/>
  </r>
  <r>
    <s v="Bawa-CAMRAIL"/>
    <s v="ADM_014"/>
    <s v="ADAMAOUA"/>
    <s v="CAMUSAT"/>
    <s v="Hybrid Solar - S3"/>
    <s v="ADAMAOUA"/>
    <s v="Bawa"/>
    <s v="Huawei"/>
    <n v="0"/>
    <n v="0"/>
    <n v="0"/>
    <n v="0"/>
    <n v="0"/>
    <n v="0"/>
    <n v="0"/>
    <n v="0"/>
    <n v="0"/>
    <n v="0"/>
    <n v="0"/>
    <n v="0"/>
    <n v="0"/>
    <n v="4.2804187961750177E-3"/>
    <n v="1.6051570485656314E-3"/>
    <n v="3.2103140971312632E-3"/>
    <n v="1.9618586149135497E-3"/>
    <n v="0"/>
    <n v="0"/>
    <n v="0"/>
    <n v="0"/>
    <n v="0"/>
    <n v="0"/>
    <n v="0"/>
    <m/>
    <n v="0"/>
    <n v="0"/>
    <n v="0"/>
    <n v="0"/>
    <n v="0"/>
    <x v="0"/>
    <m/>
    <x v="6"/>
    <x v="3"/>
    <s v="No root cause"/>
    <s v="No root cause"/>
    <s v=""/>
    <s v="ADM_014"/>
    <m/>
  </r>
  <r>
    <s v="Bafou-Zinkop"/>
    <s v="OST_069"/>
    <s v="OUEST"/>
    <s v="IHS"/>
    <s v="Grid-Gen"/>
    <s v="OUEST"/>
    <s v="Bafou"/>
    <s v="Huawei"/>
    <n v="0"/>
    <n v="0"/>
    <n v="0"/>
    <n v="0"/>
    <n v="0"/>
    <n v="0"/>
    <n v="0"/>
    <n v="0"/>
    <n v="0"/>
    <n v="0"/>
    <n v="0"/>
    <n v="0"/>
    <n v="0"/>
    <n v="0"/>
    <n v="0.71161962486409669"/>
    <n v="0"/>
    <n v="1.9618586149135497E-3"/>
    <n v="0"/>
    <n v="0"/>
    <n v="0"/>
    <n v="0"/>
    <n v="0"/>
    <n v="0"/>
    <n v="0"/>
    <m/>
    <n v="0"/>
    <n v="0"/>
    <n v="0"/>
    <n v="0"/>
    <n v="0"/>
    <x v="0"/>
    <m/>
    <x v="6"/>
    <x v="3"/>
    <s v="No root cause"/>
    <s v="No root cause"/>
    <s v="(05-10-2026 ocm ran 12h) Power status check Ongoing"/>
    <s v="OST_069"/>
    <m/>
  </r>
  <r>
    <s v="Bafou"/>
    <s v="OST_017"/>
    <s v="OUEST"/>
    <s v="IHS"/>
    <s v="Grid-Gen"/>
    <s v="OUEST"/>
    <s v="Bafou"/>
    <s v="Huawei"/>
    <n v="0"/>
    <n v="0"/>
    <n v="0"/>
    <n v="0"/>
    <n v="0"/>
    <n v="0"/>
    <n v="0"/>
    <n v="0"/>
    <n v="0"/>
    <n v="0"/>
    <n v="0"/>
    <n v="0"/>
    <n v="0"/>
    <n v="0"/>
    <n v="0"/>
    <n v="0"/>
    <n v="1.8726832233265697E-3"/>
    <n v="0"/>
    <n v="0"/>
    <n v="0"/>
    <n v="0"/>
    <n v="0"/>
    <n v="0"/>
    <n v="0"/>
    <m/>
    <n v="0"/>
    <n v="0"/>
    <n v="0"/>
    <n v="0"/>
    <n v="0"/>
    <x v="0"/>
    <m/>
    <x v="6"/>
    <x v="3"/>
    <s v="No root cause"/>
    <s v="No root cause"/>
    <s v=""/>
    <s v="OST_017"/>
    <m/>
  </r>
  <r>
    <s v="Gaba"/>
    <s v="NRD_155"/>
    <s v="NORD"/>
    <s v="CAMUSAT"/>
    <s v="Hybrid Solar - S3"/>
    <s v="NORD"/>
    <s v="Gaba"/>
    <s v="NOKIA"/>
    <n v="0"/>
    <n v="0"/>
    <n v="0"/>
    <n v="0"/>
    <n v="0"/>
    <n v="0"/>
    <n v="0"/>
    <n v="0.85426571394147588"/>
    <n v="0.72738700960816571"/>
    <n v="3.3197102560929338E-3"/>
    <n v="1.6943324401527621E-3"/>
    <n v="0"/>
    <n v="0"/>
    <n v="0"/>
    <n v="0"/>
    <n v="0"/>
    <n v="1.7835800845021801E-3"/>
    <n v="0"/>
    <n v="0"/>
    <n v="0"/>
    <n v="0"/>
    <n v="0"/>
    <n v="0"/>
    <n v="0"/>
    <m/>
    <n v="0"/>
    <n v="0"/>
    <n v="0"/>
    <n v="0"/>
    <n v="0"/>
    <x v="0"/>
    <m/>
    <x v="10"/>
    <x v="0"/>
    <s v="AKTIVCO Defaut GE &amp; Power Cabinet"/>
    <s v="PASSIVE"/>
    <s v="(05-10-2026 ticket): INC-20260510-00013539...Grid Outage"/>
    <s v="NRD_155"/>
    <m/>
  </r>
  <r>
    <s v="Bafou-Badzifeng"/>
    <s v="OST_108"/>
    <s v="OUEST"/>
    <s v="IHS"/>
    <s v="Grid-Gen"/>
    <s v="OUEST"/>
    <s v="Bafou"/>
    <s v="Huawei"/>
    <n v="0"/>
    <n v="0"/>
    <n v="0"/>
    <n v="0"/>
    <n v="0"/>
    <n v="0"/>
    <n v="0"/>
    <n v="0"/>
    <n v="0"/>
    <n v="0"/>
    <n v="0"/>
    <n v="0"/>
    <n v="0"/>
    <n v="0"/>
    <n v="0"/>
    <n v="0"/>
    <n v="1.6051570485656314E-3"/>
    <n v="0"/>
    <n v="0"/>
    <n v="0"/>
    <n v="0"/>
    <n v="0"/>
    <n v="0"/>
    <n v="0"/>
    <m/>
    <n v="0"/>
    <n v="0"/>
    <n v="0"/>
    <n v="0"/>
    <n v="0"/>
    <x v="0"/>
    <m/>
    <x v="6"/>
    <x v="3"/>
    <s v="No root cause"/>
    <s v="No root cause"/>
    <s v="(05-10-2026 ocm ran 12h) Power status check Ongoing"/>
    <s v="OST_108"/>
    <m/>
  </r>
  <r>
    <s v="Kongola-IHS"/>
    <s v="EXN_113"/>
    <s v="Maroua"/>
    <s v="IHS"/>
    <s v="Grid-Gen"/>
    <s v="EXTREME-NORD"/>
    <s v="Maroua"/>
    <s v="Huawei"/>
    <n v="0.27011226111696096"/>
    <n v="0.6943731041311747"/>
    <n v="0"/>
    <n v="0"/>
    <n v="0"/>
    <n v="0"/>
    <n v="0"/>
    <n v="0"/>
    <n v="0"/>
    <n v="0"/>
    <n v="0"/>
    <n v="7.2232067185453424E-3"/>
    <n v="0"/>
    <n v="0"/>
    <n v="7.2232067185453424E-3"/>
    <n v="0"/>
    <n v="8.9175391586979538E-4"/>
    <n v="0"/>
    <n v="0"/>
    <n v="0"/>
    <n v="0"/>
    <n v="0"/>
    <n v="0"/>
    <n v="0"/>
    <m/>
    <n v="0"/>
    <n v="0"/>
    <n v="0"/>
    <n v="0"/>
    <n v="0"/>
    <x v="0"/>
    <m/>
    <x v="6"/>
    <x v="3"/>
    <s v="No root cause"/>
    <s v="No root cause"/>
    <s v=""/>
    <s v="EXN_113"/>
    <m/>
  </r>
  <r>
    <s v="Ndop"/>
    <s v="NRO_006"/>
    <s v="NORD-OUEST"/>
    <s v="IHS"/>
    <s v="Grid-Hybrid-Gen"/>
    <s v="NORD-OUEST"/>
    <s v="Ndop"/>
    <s v="Huawei"/>
    <n v="0"/>
    <n v="0"/>
    <n v="0"/>
    <n v="0"/>
    <n v="0"/>
    <n v="0"/>
    <n v="0"/>
    <n v="0"/>
    <n v="0"/>
    <n v="0"/>
    <n v="0"/>
    <n v="0"/>
    <n v="0"/>
    <n v="2.4969109644354268E-4"/>
    <n v="0"/>
    <n v="0"/>
    <n v="5.3505234952187721E-4"/>
    <n v="0"/>
    <n v="0"/>
    <n v="0"/>
    <n v="0"/>
    <n v="0"/>
    <n v="0"/>
    <n v="0"/>
    <m/>
    <n v="0"/>
    <n v="0"/>
    <n v="0"/>
    <n v="0"/>
    <n v="0"/>
    <x v="0"/>
    <m/>
    <x v="6"/>
    <x v="3"/>
    <s v="No root cause"/>
    <s v="No root cause"/>
    <s v=""/>
    <s v="NRO_006"/>
    <m/>
  </r>
  <r>
    <s v="Col-Batie-IHS"/>
    <s v="OST_164"/>
    <s v="OUEST"/>
    <s v="IHS"/>
    <s v="Grid-Gen"/>
    <s v="OUEST"/>
    <s v="Batie"/>
    <s v="Huawei"/>
    <n v="0"/>
    <n v="0"/>
    <n v="0"/>
    <n v="0"/>
    <n v="0"/>
    <n v="0"/>
    <n v="0"/>
    <n v="0"/>
    <n v="0"/>
    <n v="0"/>
    <n v="0"/>
    <n v="0"/>
    <n v="0"/>
    <n v="0"/>
    <n v="5.2256779469970005E-3"/>
    <n v="0"/>
    <n v="3.5670156634791817E-4"/>
    <n v="0"/>
    <n v="0"/>
    <n v="0"/>
    <n v="0"/>
    <n v="0"/>
    <n v="0"/>
    <n v="0"/>
    <m/>
    <n v="0"/>
    <n v="0"/>
    <n v="0"/>
    <n v="0"/>
    <n v="0"/>
    <x v="0"/>
    <m/>
    <x v="6"/>
    <x v="3"/>
    <s v="No root cause"/>
    <s v="No root cause"/>
    <s v=""/>
    <s v="OST_164"/>
    <m/>
  </r>
  <r>
    <s v="Bayangam"/>
    <s v="OST_051"/>
    <s v="OUEST"/>
    <s v="IHS"/>
    <s v="Grid-Gen"/>
    <s v="OUEST"/>
    <s v="Bayangam"/>
    <s v="Huawei"/>
    <n v="0"/>
    <n v="0"/>
    <n v="0"/>
    <n v="0"/>
    <n v="0"/>
    <n v="0"/>
    <n v="0"/>
    <n v="0"/>
    <n v="0"/>
    <n v="0"/>
    <n v="0"/>
    <n v="0"/>
    <n v="0"/>
    <n v="1.3316026173334132"/>
    <n v="0"/>
    <n v="0"/>
    <n v="8.9175391586979543E-5"/>
    <n v="0"/>
    <n v="0"/>
    <n v="0"/>
    <n v="0"/>
    <n v="0"/>
    <n v="0"/>
    <n v="0"/>
    <m/>
    <n v="0"/>
    <n v="0"/>
    <n v="0"/>
    <n v="0"/>
    <n v="0"/>
    <x v="0"/>
    <m/>
    <x v="6"/>
    <x v="3"/>
    <s v="No root cause"/>
    <s v="No root cause"/>
    <s v=""/>
    <s v="OST_051"/>
    <m/>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n v="0"/>
    <n v="8.9175391586979543E-5"/>
    <n v="2.2393189282972781"/>
    <n v="0"/>
    <n v="0"/>
    <n v="0"/>
    <n v="0"/>
    <n v="0"/>
    <n v="0"/>
    <m/>
    <n v="0"/>
    <n v="0"/>
    <n v="0"/>
    <n v="0"/>
    <n v="0"/>
    <x v="0"/>
    <m/>
    <x v="6"/>
    <x v="3"/>
    <s v="No root cause"/>
    <s v="No root cause"/>
    <s v=""/>
    <s v="NRO_126"/>
    <m/>
  </r>
  <r>
    <s v="Sangmelima-II"/>
    <s v="SUD_224"/>
    <s v="CENTRE"/>
    <s v="IHS"/>
    <s v="Grid-Gen"/>
    <s v="SUD"/>
    <s v="Sangmelima"/>
    <s v="ZTE"/>
    <n v="8.6845290698893322E-17"/>
    <n v="0"/>
    <n v="0"/>
    <n v="0"/>
    <n v="0"/>
    <n v="0"/>
    <n v="0"/>
    <n v="0"/>
    <n v="0"/>
    <n v="0"/>
    <n v="0"/>
    <n v="9.5239318214897992E-3"/>
    <n v="5.7896860465928885E-17"/>
    <n v="0"/>
    <n v="9.5239318214897697E-3"/>
    <n v="0"/>
    <n v="8.6845290698893322E-17"/>
    <n v="0"/>
    <n v="0"/>
    <n v="0"/>
    <n v="0"/>
    <n v="0"/>
    <n v="0"/>
    <n v="0"/>
    <m/>
    <n v="0"/>
    <n v="0"/>
    <n v="0"/>
    <n v="0"/>
    <n v="0"/>
    <x v="0"/>
    <m/>
    <x v="6"/>
    <x v="3"/>
    <s v="No root cause"/>
    <s v="No root cause"/>
    <s v=""/>
    <s v="SUD_224"/>
    <m/>
  </r>
  <r>
    <s v="Makepe-Nodal"/>
    <s v="LIT_103"/>
    <s v="Douala"/>
    <s v="OCM/Strategique"/>
    <m/>
    <s v="LITTORAL"/>
    <s v="Douala"/>
    <s v="ZTE"/>
    <n v="0"/>
    <n v="0"/>
    <n v="0"/>
    <n v="0.79417820239532244"/>
    <n v="0"/>
    <n v="0"/>
    <n v="0"/>
    <n v="0"/>
    <n v="0"/>
    <n v="0"/>
    <n v="0"/>
    <n v="22.301409969951454"/>
    <n v="0.969051145297389"/>
    <n v="0"/>
    <n v="22.301409969951454"/>
    <n v="37.183480865101181"/>
    <n v="0"/>
    <n v="0"/>
    <n v="0"/>
    <n v="0"/>
    <n v="0"/>
    <n v="0"/>
    <n v="0"/>
    <n v="0"/>
    <m/>
    <n v="0"/>
    <n v="0"/>
    <n v="0"/>
    <n v="0"/>
    <n v="0"/>
    <x v="0"/>
    <m/>
    <x v="6"/>
    <x v="3"/>
    <s v="No root cause"/>
    <s v="No root cause"/>
    <s v=""/>
    <s v="LIT_103"/>
    <m/>
  </r>
  <r>
    <s v="Nkolmesseng-H-Pyramides"/>
    <s v="CTR_771"/>
    <s v="Yaounde"/>
    <s v="CAMUSAT"/>
    <s v="Good Grid no GE - 8h"/>
    <s v="CENTRE"/>
    <s v="Yaounde"/>
    <s v="ZTE"/>
    <n v="0"/>
    <n v="0"/>
    <n v="0"/>
    <n v="0"/>
    <n v="0"/>
    <n v="0"/>
    <n v="0"/>
    <n v="0"/>
    <n v="4.1508826223557724"/>
    <n v="33.897492530669204"/>
    <n v="15.384288865489266"/>
    <n v="13.868556899607057"/>
    <n v="13.868556899607057"/>
    <n v="13.868556899607057"/>
    <n v="13.868556899607057"/>
    <n v="22.189887225232784"/>
    <n v="0"/>
    <n v="0"/>
    <n v="0"/>
    <n v="0"/>
    <n v="0"/>
    <n v="0"/>
    <n v="0"/>
    <n v="0"/>
    <m/>
    <n v="0"/>
    <n v="0"/>
    <n v="0"/>
    <n v="0"/>
    <n v="0"/>
    <x v="0"/>
    <m/>
    <x v="6"/>
    <x v="3"/>
    <s v="No root cause"/>
    <s v="No root cause"/>
    <s v=""/>
    <s v="CTR_771"/>
    <m/>
  </r>
  <r>
    <s v="Mbalgong-Carrefour"/>
    <s v="CTR_831"/>
    <s v="Yaounde"/>
    <s v="CAMUSAT"/>
    <s v="Good Grid no GE - 8h"/>
    <s v="CENTRE"/>
    <s v="Yaounde"/>
    <s v="ZTE"/>
    <n v="0"/>
    <n v="0"/>
    <n v="14.995698179109844"/>
    <n v="0"/>
    <n v="0"/>
    <n v="0"/>
    <n v="0"/>
    <n v="2.4358436562766603"/>
    <n v="12.95955646300434"/>
    <n v="0"/>
    <n v="0"/>
    <n v="0"/>
    <n v="24.399261057035151"/>
    <n v="0"/>
    <n v="0"/>
    <n v="15.756917156774616"/>
    <n v="0"/>
    <n v="0"/>
    <n v="0"/>
    <n v="0"/>
    <n v="0"/>
    <n v="0"/>
    <n v="0"/>
    <n v="0"/>
    <m/>
    <n v="0"/>
    <n v="0"/>
    <n v="0"/>
    <n v="0"/>
    <n v="0"/>
    <x v="0"/>
    <m/>
    <x v="6"/>
    <x v="3"/>
    <s v="No root cause"/>
    <s v="No root cause"/>
    <s v=""/>
    <s v="CTR_831"/>
    <m/>
  </r>
  <r>
    <s v="PK19"/>
    <s v="LIT_584"/>
    <s v="Douala"/>
    <s v="CAMUSAT"/>
    <s v="HGB"/>
    <s v="LITTORAL"/>
    <s v="Douala"/>
    <s v="ZTE"/>
    <n v="0"/>
    <n v="0"/>
    <n v="0"/>
    <n v="15.523134950190196"/>
    <n v="36.800365547765161"/>
    <n v="0"/>
    <n v="24.893025200252261"/>
    <n v="0"/>
    <n v="0"/>
    <n v="0"/>
    <n v="0"/>
    <n v="0"/>
    <n v="7.2242054829311195"/>
    <n v="0"/>
    <n v="0"/>
    <n v="10.105890426986043"/>
    <n v="0"/>
    <n v="0"/>
    <n v="0"/>
    <n v="0"/>
    <n v="0"/>
    <n v="0"/>
    <n v="0"/>
    <n v="0"/>
    <m/>
    <n v="0"/>
    <n v="0"/>
    <n v="0"/>
    <n v="0"/>
    <n v="0"/>
    <x v="0"/>
    <m/>
    <x v="6"/>
    <x v="3"/>
    <s v="No root cause"/>
    <s v="No root cause"/>
    <s v=""/>
    <s v="LIT_584"/>
    <m/>
  </r>
  <r>
    <s v="LIT_871_Z_Bonamatoumbe-III-IHS"/>
    <s v="LIT_871"/>
    <s v="Douala"/>
    <s v="I_HS"/>
    <s v="Grid-Gen"/>
    <s v="LITTORAL"/>
    <s v="Douala"/>
    <s v="ZTE"/>
    <n v="5.7137527002308568"/>
    <n v="1.8071393105101401"/>
    <n v="2.0931782965645369"/>
    <n v="0"/>
    <n v="0.16715035399063402"/>
    <n v="0"/>
    <n v="1.1928635431023908"/>
    <n v="0"/>
    <n v="2.2371252136642381"/>
    <n v="0"/>
    <n v="0.43084198691333331"/>
    <n v="0"/>
    <n v="1.15403657760542"/>
    <n v="0"/>
    <n v="0"/>
    <n v="4.9858318137846611"/>
    <n v="0"/>
    <n v="5.5279290192419115"/>
    <n v="0"/>
    <n v="0"/>
    <n v="0"/>
    <n v="0"/>
    <n v="0"/>
    <n v="0"/>
    <m/>
    <n v="0"/>
    <n v="0"/>
    <n v="0"/>
    <n v="0"/>
    <n v="0"/>
    <x v="0"/>
    <m/>
    <x v="6"/>
    <x v="3"/>
    <s v="No root cause"/>
    <s v="No root cause"/>
    <s v=""/>
    <s v="LIT_871"/>
    <m/>
  </r>
  <r>
    <s v="Bonassama"/>
    <s v="LIT_435"/>
    <s v="Douala"/>
    <s v="IHS"/>
    <s v="Grid-Gen"/>
    <s v="LITTORAL"/>
    <s v="Douala"/>
    <s v="ZTE"/>
    <n v="0"/>
    <n v="0"/>
    <n v="0"/>
    <n v="0"/>
    <n v="0"/>
    <n v="1.3079176333279103"/>
    <n v="0"/>
    <n v="0"/>
    <n v="0"/>
    <n v="0"/>
    <n v="0"/>
    <n v="0"/>
    <n v="0"/>
    <n v="0"/>
    <n v="0"/>
    <n v="3.6955352378343385"/>
    <n v="0"/>
    <n v="0"/>
    <n v="0"/>
    <n v="0"/>
    <n v="0"/>
    <n v="0"/>
    <n v="0"/>
    <n v="0"/>
    <m/>
    <n v="0"/>
    <n v="0"/>
    <n v="0"/>
    <n v="0"/>
    <n v="0"/>
    <x v="0"/>
    <m/>
    <x v="6"/>
    <x v="3"/>
    <s v="No root cause"/>
    <s v="No root cause"/>
    <s v=""/>
    <s v="LIT_435"/>
    <m/>
  </r>
  <r>
    <s v="LIT_862_Z_Bonamatoumbe-Village"/>
    <s v="LIT_862"/>
    <s v="Douala"/>
    <s v="ESCO"/>
    <s v="GE"/>
    <s v="LITTORAL"/>
    <s v="Douala"/>
    <s v="ZTE"/>
    <n v="6.8049027916891403"/>
    <n v="1.6285388362397377"/>
    <n v="14.452780560049996"/>
    <n v="0"/>
    <n v="0"/>
    <n v="0"/>
    <n v="0"/>
    <n v="0"/>
    <n v="1.9880761800401219"/>
    <n v="0"/>
    <n v="0.38261593514309417"/>
    <n v="0"/>
    <n v="1.02369782526189"/>
    <n v="1.551651813613344E-3"/>
    <n v="0"/>
    <n v="3.0398820887302285"/>
    <n v="0"/>
    <n v="4.9106747937551543"/>
    <n v="0"/>
    <n v="0"/>
    <n v="0"/>
    <n v="0"/>
    <n v="0"/>
    <n v="0"/>
    <m/>
    <n v="0"/>
    <n v="0"/>
    <n v="0"/>
    <n v="0"/>
    <n v="0"/>
    <x v="0"/>
    <m/>
    <x v="6"/>
    <x v="3"/>
    <s v="No root cause"/>
    <s v="No root cause"/>
    <s v=""/>
    <s v="LIT_862"/>
    <m/>
  </r>
  <r>
    <s v="Yelwa-MTN-IHS"/>
    <s v="NRD_097"/>
    <s v="Garoua"/>
    <s v="IHS"/>
    <s v="Grid-Gen"/>
    <s v="NORD"/>
    <s v="Garoua"/>
    <s v="Huawei"/>
    <n v="0"/>
    <n v="0"/>
    <n v="0"/>
    <n v="0"/>
    <n v="0"/>
    <n v="0"/>
    <n v="0"/>
    <n v="0"/>
    <n v="0"/>
    <n v="0"/>
    <n v="0"/>
    <n v="6.1638030664920258"/>
    <n v="0"/>
    <n v="3.1816531262752084"/>
    <n v="6.1638030664920258"/>
    <n v="2.5550533197501379"/>
    <n v="0"/>
    <n v="0"/>
    <n v="0"/>
    <n v="0"/>
    <n v="0"/>
    <n v="0"/>
    <n v="0"/>
    <n v="0"/>
    <m/>
    <n v="0"/>
    <n v="0"/>
    <n v="0"/>
    <n v="0"/>
    <n v="0"/>
    <x v="0"/>
    <m/>
    <x v="6"/>
    <x v="3"/>
    <s v="No root cause"/>
    <s v="No root cause"/>
    <s v=""/>
    <s v="NRD_097"/>
    <m/>
  </r>
  <r>
    <s v="Bonendale"/>
    <s v="LIT_181"/>
    <s v="Douala"/>
    <s v="IHS"/>
    <s v="Grid-Gen"/>
    <s v="LITTORAL"/>
    <s v="Douala"/>
    <s v="ZTE"/>
    <n v="4.9499298011317414"/>
    <n v="1.8527614408460404"/>
    <n v="2.2262458158906271"/>
    <n v="0"/>
    <n v="0"/>
    <n v="0"/>
    <n v="0"/>
    <n v="0"/>
    <n v="1.9888430884077701"/>
    <n v="0"/>
    <n v="0.38286562623953768"/>
    <n v="0"/>
    <n v="1.0269081393590211"/>
    <n v="1.6764973618350781E-3"/>
    <n v="0"/>
    <n v="2.2061278475486041"/>
    <n v="0"/>
    <n v="4.9335036940014207"/>
    <n v="0"/>
    <n v="0"/>
    <n v="0"/>
    <n v="0"/>
    <n v="0"/>
    <n v="0"/>
    <m/>
    <n v="0"/>
    <n v="0"/>
    <n v="0"/>
    <n v="0"/>
    <n v="0"/>
    <x v="0"/>
    <m/>
    <x v="6"/>
    <x v="3"/>
    <s v="No root cause"/>
    <s v="No root cause"/>
    <s v=""/>
    <s v="LIT_181"/>
    <m/>
  </r>
  <r>
    <s v="Mendong-Vallee2-MTN-IHS"/>
    <s v="CTR_521"/>
    <s v="Yaounde"/>
    <s v="IHS"/>
    <s v="Grid-Gen"/>
    <s v="CENTRE"/>
    <s v="Yaounde"/>
    <s v="ZTE"/>
    <n v="0"/>
    <n v="0"/>
    <n v="1.5275031175716891"/>
    <n v="1.5374015860378438"/>
    <n v="0"/>
    <n v="0"/>
    <n v="0"/>
    <n v="0"/>
    <n v="0"/>
    <n v="0"/>
    <n v="0"/>
    <n v="0"/>
    <n v="0"/>
    <n v="0"/>
    <n v="0"/>
    <n v="2.0181282870049344"/>
    <n v="0"/>
    <n v="0"/>
    <n v="0"/>
    <n v="0"/>
    <n v="0"/>
    <n v="0"/>
    <n v="0"/>
    <n v="0"/>
    <m/>
    <n v="0"/>
    <n v="0"/>
    <n v="0"/>
    <n v="0"/>
    <n v="0"/>
    <x v="0"/>
    <m/>
    <x v="6"/>
    <x v="3"/>
    <s v="No root cause"/>
    <s v="No root cause"/>
    <s v=""/>
    <s v="CTR_521"/>
    <m/>
  </r>
  <r>
    <s v="Abom-Plateau-II"/>
    <s v="CTR_872"/>
    <s v="CENTRE"/>
    <s v="CAMUSAT"/>
    <s v="Good Grid + GE"/>
    <s v="CENTRE"/>
    <s v="Abom"/>
    <s v="ZTE"/>
    <n v="0"/>
    <n v="0"/>
    <n v="0"/>
    <n v="0"/>
    <n v="0"/>
    <n v="0"/>
    <n v="0"/>
    <n v="2.577953560309671"/>
    <n v="3.8698196231519315"/>
    <n v="0"/>
    <n v="2.4796822787808237"/>
    <n v="0"/>
    <n v="0"/>
    <n v="14.016017327135287"/>
    <n v="0"/>
    <n v="1.9502479789289258"/>
    <n v="0"/>
    <n v="0"/>
    <n v="0"/>
    <n v="0"/>
    <n v="0"/>
    <n v="0"/>
    <n v="0"/>
    <n v="0"/>
    <m/>
    <n v="0"/>
    <n v="0"/>
    <n v="0"/>
    <n v="0"/>
    <n v="0"/>
    <x v="0"/>
    <m/>
    <x v="6"/>
    <x v="3"/>
    <s v="No root cause"/>
    <s v="No root cause"/>
    <s v=""/>
    <s v="CTR_872"/>
    <m/>
  </r>
  <r>
    <s v="Edea-Q-Haoussa"/>
    <s v="LIT_000"/>
    <s v="LITTORAL"/>
    <s v="CAMUSAT"/>
    <s v="Grid-Gen"/>
    <s v="LITTORAL"/>
    <s v="Edea"/>
    <s v="ZTE"/>
    <n v="0"/>
    <n v="0"/>
    <n v="0"/>
    <n v="0"/>
    <n v="0"/>
    <n v="1.4397366971717844"/>
    <n v="0"/>
    <n v="0"/>
    <n v="0"/>
    <n v="0"/>
    <n v="0"/>
    <n v="0"/>
    <n v="0"/>
    <n v="0"/>
    <n v="0"/>
    <n v="1.9259209321039961"/>
    <n v="0"/>
    <n v="0"/>
    <n v="0"/>
    <n v="0"/>
    <n v="0"/>
    <n v="0"/>
    <n v="0"/>
    <n v="0"/>
    <m/>
    <n v="0"/>
    <n v="0"/>
    <n v="0"/>
    <n v="0"/>
    <n v="0"/>
    <x v="0"/>
    <m/>
    <x v="6"/>
    <x v="3"/>
    <s v="No root cause"/>
    <s v="No root cause"/>
    <s v=""/>
    <s v="LIT_000"/>
    <m/>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n v="1.7255616622863714"/>
    <n v="0"/>
    <n v="0"/>
    <n v="0"/>
    <n v="0"/>
    <n v="0"/>
    <n v="0"/>
    <n v="0"/>
    <n v="0"/>
    <m/>
    <n v="0"/>
    <n v="0"/>
    <n v="0"/>
    <n v="0"/>
    <n v="0"/>
    <x v="0"/>
    <m/>
    <x v="6"/>
    <x v="3"/>
    <s v="No root cause"/>
    <s v="No root cause"/>
    <s v=""/>
    <s v="OST_233"/>
    <m/>
  </r>
  <r>
    <s v="Meyo"/>
    <s v="CTR_320"/>
    <s v="Yaounde"/>
    <s v="IHS"/>
    <s v="Grid-Gen"/>
    <s v="CENTRE"/>
    <s v="Yaounde"/>
    <s v="ZTE"/>
    <n v="0"/>
    <n v="0"/>
    <n v="0"/>
    <n v="0"/>
    <n v="0"/>
    <n v="0"/>
    <n v="0"/>
    <n v="0"/>
    <n v="0"/>
    <n v="0"/>
    <n v="1.551651813613444E-3"/>
    <n v="0"/>
    <n v="0"/>
    <n v="0"/>
    <n v="0"/>
    <n v="1.656468568884778"/>
    <n v="0"/>
    <n v="0"/>
    <n v="0"/>
    <n v="0"/>
    <n v="0"/>
    <n v="0"/>
    <n v="0"/>
    <n v="0"/>
    <m/>
    <n v="0"/>
    <n v="0"/>
    <n v="0"/>
    <n v="0"/>
    <n v="0"/>
    <x v="0"/>
    <m/>
    <x v="6"/>
    <x v="3"/>
    <s v="No root cause"/>
    <s v="No root cause"/>
    <s v=""/>
    <s v="CTR_320"/>
    <m/>
  </r>
  <r>
    <s v="Garoua-H-Plateau"/>
    <s v="NRD_175"/>
    <s v="Garoua"/>
    <s v="CAMUSAT"/>
    <s v="Good Grid + GE"/>
    <s v="NORD"/>
    <s v="Garoua"/>
    <s v="Huawei"/>
    <n v="0"/>
    <n v="0"/>
    <n v="0"/>
    <n v="0"/>
    <n v="3.0474798320934391"/>
    <n v="0"/>
    <n v="0"/>
    <n v="0"/>
    <n v="0"/>
    <n v="0"/>
    <n v="0"/>
    <n v="1.4687186994375527"/>
    <n v="0"/>
    <n v="0"/>
    <n v="1.4687186994375527"/>
    <n v="1.3763329937534421"/>
    <n v="0"/>
    <n v="0"/>
    <n v="0"/>
    <n v="0"/>
    <n v="0"/>
    <n v="0"/>
    <n v="0"/>
    <n v="0"/>
    <m/>
    <n v="0"/>
    <n v="0"/>
    <n v="0"/>
    <n v="0"/>
    <n v="0"/>
    <x v="0"/>
    <m/>
    <x v="6"/>
    <x v="3"/>
    <s v="No root cause"/>
    <s v="No root cause"/>
    <s v=""/>
    <s v="NRD_175"/>
    <m/>
  </r>
  <r>
    <s v="Bonamatoumbe"/>
    <s v="LIT_203"/>
    <s v="Douala"/>
    <s v="IHS"/>
    <s v="Grid-Gen"/>
    <s v="LITTORAL"/>
    <s v="Douala"/>
    <s v="ZTE"/>
    <n v="0"/>
    <n v="0"/>
    <n v="0"/>
    <n v="0"/>
    <n v="3.6918612117009128E-2"/>
    <n v="0"/>
    <n v="0"/>
    <n v="0"/>
    <n v="0"/>
    <n v="0"/>
    <n v="0"/>
    <n v="0"/>
    <n v="0"/>
    <n v="0"/>
    <n v="0"/>
    <n v="1.1680192790062582"/>
    <n v="0"/>
    <n v="0"/>
    <n v="0"/>
    <n v="0"/>
    <n v="0"/>
    <n v="0"/>
    <n v="0"/>
    <n v="0"/>
    <m/>
    <n v="0"/>
    <n v="0"/>
    <n v="0"/>
    <n v="0"/>
    <n v="0"/>
    <x v="0"/>
    <m/>
    <x v="6"/>
    <x v="3"/>
    <s v="No root cause"/>
    <s v="No root cause"/>
    <s v=""/>
    <s v="LIT_203"/>
    <m/>
  </r>
  <r>
    <s v="Maroua-Zokok-Laddeo-IHS"/>
    <s v="EXN_170"/>
    <s v="Maroua"/>
    <s v="IHS"/>
    <s v="Grid-Gen"/>
    <s v="EXTREME-NORD"/>
    <s v="Maroua"/>
    <s v="Huawei"/>
    <n v="0"/>
    <n v="0"/>
    <n v="0"/>
    <n v="0"/>
    <n v="0"/>
    <n v="0"/>
    <n v="0"/>
    <n v="0"/>
    <n v="0"/>
    <n v="0.56465857952875431"/>
    <n v="0"/>
    <n v="0"/>
    <n v="0"/>
    <n v="0"/>
    <n v="0"/>
    <n v="1.0312242283118314"/>
    <n v="0"/>
    <n v="0"/>
    <n v="0"/>
    <n v="0"/>
    <n v="0"/>
    <n v="0"/>
    <n v="0"/>
    <n v="0"/>
    <m/>
    <n v="0"/>
    <n v="0"/>
    <n v="0"/>
    <n v="0"/>
    <n v="0"/>
    <x v="0"/>
    <m/>
    <x v="6"/>
    <x v="3"/>
    <s v="No root cause"/>
    <s v="No root cause"/>
    <s v=""/>
    <s v="EXN_170"/>
    <m/>
  </r>
  <r>
    <s v="Ndoumkain"/>
    <s v="OST_207"/>
    <s v="OUEST"/>
    <s v="IHS"/>
    <s v="Grid-Gen"/>
    <s v="OUEST"/>
    <s v="Ndoumkain"/>
    <s v="Huawei"/>
    <n v="0"/>
    <n v="0"/>
    <n v="0"/>
    <n v="0"/>
    <n v="0"/>
    <n v="0"/>
    <n v="0"/>
    <n v="0"/>
    <n v="0"/>
    <n v="0"/>
    <n v="0"/>
    <n v="0"/>
    <n v="0"/>
    <n v="0"/>
    <n v="1.6693633305082565"/>
    <n v="0.87106522502161599"/>
    <n v="0"/>
    <n v="0"/>
    <n v="0"/>
    <n v="0"/>
    <n v="0"/>
    <n v="0"/>
    <n v="0"/>
    <n v="0"/>
    <m/>
    <n v="0"/>
    <n v="0"/>
    <n v="0"/>
    <n v="0"/>
    <n v="0"/>
    <x v="0"/>
    <m/>
    <x v="1"/>
    <x v="0"/>
    <s v="Defaut GE &amp; Power Cabinet"/>
    <s v="PASSIVE"/>
    <s v="(hourly IHS): 10/05/2026 16:58 1:09:44 No com FME Brice is on the way; ETA 06:15 PM."/>
    <s v="OST_207"/>
    <m/>
  </r>
  <r>
    <s v="Poli-Ville-IHS"/>
    <s v="NRD_119"/>
    <s v="NORD"/>
    <s v="IHS"/>
    <s v="Grid-Gen"/>
    <s v="NORD"/>
    <s v="Poli"/>
    <s v="Huawei"/>
    <n v="0"/>
    <n v="0"/>
    <n v="0"/>
    <n v="0"/>
    <n v="0"/>
    <n v="0"/>
    <n v="0"/>
    <n v="0"/>
    <n v="0"/>
    <n v="0"/>
    <n v="0"/>
    <n v="0"/>
    <n v="0"/>
    <n v="0"/>
    <n v="0"/>
    <n v="0.83535939823018956"/>
    <n v="0"/>
    <n v="0"/>
    <n v="0"/>
    <n v="0"/>
    <n v="0"/>
    <n v="0"/>
    <n v="0"/>
    <n v="0"/>
    <m/>
    <n v="0"/>
    <n v="0"/>
    <n v="0"/>
    <n v="0"/>
    <n v="0"/>
    <x v="0"/>
    <m/>
    <x v="1"/>
    <x v="0"/>
    <s v="Defaut GE &amp; Power Cabinet"/>
    <s v="PASSIVE"/>
    <s v="(hourly IHS): 10/05/2026 16:00 3:14:04 0.9 Grid only site, No space to deploy MDG/Awaiting Grid return"/>
    <s v="NRD_119"/>
    <m/>
  </r>
  <r>
    <s v="Maroua-Zikirou-IHS"/>
    <s v="EXN_147"/>
    <s v="Maroua"/>
    <s v="IHS"/>
    <s v="Grid-Gen"/>
    <s v="EXTREME-NORD"/>
    <s v="Maroua"/>
    <s v="Huawei"/>
    <n v="0.59535274931299276"/>
    <n v="7.874187077130293E-2"/>
    <n v="0"/>
    <n v="0"/>
    <n v="0"/>
    <n v="0"/>
    <n v="0"/>
    <n v="8.9175391586979543E-5"/>
    <n v="0"/>
    <n v="0.56694146955338098"/>
    <n v="0.18511027785625211"/>
    <n v="0"/>
    <n v="9.861014801688199E-2"/>
    <n v="0"/>
    <n v="0"/>
    <n v="0.77413157436656943"/>
    <n v="0"/>
    <n v="0"/>
    <n v="0"/>
    <n v="0"/>
    <n v="0"/>
    <n v="0"/>
    <n v="0"/>
    <n v="0"/>
    <m/>
    <n v="0"/>
    <n v="0"/>
    <n v="0"/>
    <n v="0"/>
    <n v="0"/>
    <x v="0"/>
    <m/>
    <x v="6"/>
    <x v="3"/>
    <s v="No root cause"/>
    <s v="No root cause"/>
    <s v=""/>
    <s v="EXN_147"/>
    <m/>
  </r>
  <r>
    <s v="Bibemire"/>
    <s v="NRD_039"/>
    <s v="Garoua"/>
    <s v="IHS"/>
    <s v="Grid-Gen"/>
    <s v="NORD"/>
    <s v="Garoua"/>
    <s v="Huawei"/>
    <n v="0"/>
    <n v="0"/>
    <n v="4.9849043897121546E-2"/>
    <n v="2.7582305319419111"/>
    <n v="0"/>
    <n v="0"/>
    <n v="0"/>
    <n v="0"/>
    <n v="0"/>
    <n v="0"/>
    <n v="0"/>
    <n v="0"/>
    <n v="0"/>
    <n v="0"/>
    <n v="0"/>
    <n v="0.72455005664420868"/>
    <n v="0"/>
    <n v="0.46620894721672901"/>
    <n v="0"/>
    <n v="0"/>
    <n v="0"/>
    <n v="0"/>
    <n v="0"/>
    <n v="0"/>
    <m/>
    <n v="0"/>
    <n v="0"/>
    <n v="0"/>
    <n v="0"/>
    <n v="0"/>
    <x v="0"/>
    <m/>
    <x v="6"/>
    <x v="3"/>
    <s v="No root cause"/>
    <s v="No root cause"/>
    <s v=""/>
    <s v="NRD_039"/>
    <m/>
  </r>
  <r>
    <s v="Ekie-Sud-IHS"/>
    <s v="CTR_647"/>
    <s v="Yaounde"/>
    <s v="IHS"/>
    <s v="Grid-Gen"/>
    <s v="CENTRE"/>
    <s v="Yaounde"/>
    <s v="ZTE"/>
    <n v="0"/>
    <n v="0"/>
    <n v="0"/>
    <n v="0"/>
    <n v="0"/>
    <n v="0"/>
    <n v="0"/>
    <n v="0"/>
    <n v="13.695574475006634"/>
    <n v="0"/>
    <n v="0"/>
    <n v="0"/>
    <n v="0"/>
    <n v="0"/>
    <n v="0"/>
    <n v="0.57002693810229121"/>
    <n v="0"/>
    <n v="0"/>
    <n v="0"/>
    <n v="0"/>
    <n v="0"/>
    <n v="0"/>
    <n v="0"/>
    <n v="0"/>
    <m/>
    <n v="0"/>
    <n v="0"/>
    <n v="0"/>
    <n v="0"/>
    <n v="0"/>
    <x v="0"/>
    <m/>
    <x v="6"/>
    <x v="3"/>
    <s v="No root cause"/>
    <s v="No root cause"/>
    <s v=""/>
    <s v="CTR_647"/>
    <m/>
  </r>
  <r>
    <s v="Bangang-Fokam-IHS"/>
    <s v="OST_212"/>
    <s v="OUEST"/>
    <s v="IHS"/>
    <s v="Grid-Gen"/>
    <s v="OUEST"/>
    <s v="Bangang"/>
    <s v="Huawei"/>
    <n v="0"/>
    <n v="0"/>
    <n v="0"/>
    <n v="0"/>
    <n v="0"/>
    <n v="0"/>
    <n v="0"/>
    <n v="0"/>
    <n v="0"/>
    <n v="0"/>
    <n v="0"/>
    <n v="0"/>
    <n v="0"/>
    <n v="0"/>
    <n v="0"/>
    <n v="0.56148393558825782"/>
    <n v="0"/>
    <n v="0"/>
    <n v="0"/>
    <n v="0"/>
    <n v="0"/>
    <n v="0"/>
    <n v="0"/>
    <n v="0"/>
    <m/>
    <n v="0"/>
    <n v="0"/>
    <n v="0"/>
    <n v="0"/>
    <n v="0"/>
    <x v="0"/>
    <m/>
    <x v="6"/>
    <x v="3"/>
    <s v="No root cause"/>
    <s v="No root cause"/>
    <s v=""/>
    <s v="OST_212"/>
    <m/>
  </r>
  <r>
    <s v="Foumban-Njiyouom"/>
    <s v="OST_137"/>
    <s v="OUEST"/>
    <s v="IHS"/>
    <s v="Grid-Gen"/>
    <s v="OUEST"/>
    <s v="Foumban"/>
    <s v="Huawei"/>
    <n v="0"/>
    <n v="0"/>
    <n v="0"/>
    <n v="0"/>
    <n v="0"/>
    <n v="0"/>
    <n v="0"/>
    <n v="0"/>
    <n v="0"/>
    <n v="0"/>
    <n v="0"/>
    <n v="0"/>
    <n v="0"/>
    <n v="0"/>
    <n v="0"/>
    <n v="0.49492342330773648"/>
    <n v="0"/>
    <n v="0"/>
    <n v="0"/>
    <n v="0"/>
    <n v="0"/>
    <n v="0"/>
    <n v="0"/>
    <n v="0"/>
    <m/>
    <n v="0"/>
    <n v="0"/>
    <n v="0"/>
    <n v="0"/>
    <n v="0"/>
    <x v="0"/>
    <m/>
    <x v="6"/>
    <x v="3"/>
    <s v="No root cause"/>
    <s v="No root cause"/>
    <s v=""/>
    <s v="OST_137"/>
    <m/>
  </r>
  <r>
    <s v="Bamendou-II"/>
    <s v="OST_310"/>
    <s v="OUEST"/>
    <s v="ESCO"/>
    <s v="Medium Grid + GE"/>
    <s v="OUEST"/>
    <s v="Bamendou"/>
    <s v="Huawei"/>
    <n v="0"/>
    <n v="0"/>
    <n v="0"/>
    <n v="0"/>
    <n v="0"/>
    <n v="0"/>
    <n v="0"/>
    <n v="0"/>
    <n v="0"/>
    <n v="0"/>
    <n v="0"/>
    <n v="0"/>
    <n v="0"/>
    <n v="0"/>
    <n v="0"/>
    <n v="0.47705267483370578"/>
    <n v="0"/>
    <n v="0"/>
    <n v="0"/>
    <n v="0"/>
    <n v="0"/>
    <n v="0"/>
    <n v="0"/>
    <n v="0"/>
    <m/>
    <n v="0"/>
    <n v="0"/>
    <n v="0"/>
    <n v="0"/>
    <n v="0"/>
    <x v="0"/>
    <m/>
    <x v="6"/>
    <x v="3"/>
    <s v="No root cause"/>
    <s v="No root cause"/>
    <s v=""/>
    <s v="OST_310"/>
    <m/>
  </r>
  <r>
    <s v="Bon-Marche-IHS"/>
    <s v="ADM_178"/>
    <s v="ADAMAOUA"/>
    <m/>
    <m/>
    <s v="ADAMAOUA"/>
    <s v="Banyo"/>
    <s v="Huawei"/>
    <n v="0"/>
    <n v="0"/>
    <n v="0"/>
    <n v="0"/>
    <n v="0"/>
    <n v="0"/>
    <n v="0"/>
    <n v="0"/>
    <n v="0"/>
    <n v="0"/>
    <n v="0"/>
    <n v="0"/>
    <n v="0"/>
    <n v="0"/>
    <n v="0"/>
    <n v="0.35848507417965775"/>
    <n v="0"/>
    <n v="0"/>
    <n v="0"/>
    <n v="0"/>
    <n v="0"/>
    <n v="0"/>
    <n v="0"/>
    <n v="0"/>
    <m/>
    <n v="0"/>
    <n v="0"/>
    <n v="0"/>
    <n v="0"/>
    <n v="0"/>
    <x v="0"/>
    <m/>
    <x v="6"/>
    <x v="3"/>
    <s v="No root cause"/>
    <s v="No root cause"/>
    <s v=""/>
    <s v="ADM_178"/>
    <m/>
  </r>
  <r>
    <s v="Bberi-Q-Princes-II"/>
    <s v="LIT_444"/>
    <s v="Douala"/>
    <s v="IHS"/>
    <s v="Grid-Gen"/>
    <s v="LITTORAL"/>
    <s v="Douala"/>
    <s v="ZTE"/>
    <n v="0"/>
    <n v="0"/>
    <n v="0"/>
    <n v="4.2804187961750177E-4"/>
    <n v="0"/>
    <n v="0"/>
    <n v="0"/>
    <n v="0"/>
    <n v="0"/>
    <n v="0"/>
    <n v="0"/>
    <n v="0"/>
    <n v="0"/>
    <n v="3.7453664466531404E-4"/>
    <n v="0"/>
    <n v="0.30961695958999336"/>
    <n v="0"/>
    <n v="0"/>
    <n v="0"/>
    <n v="0"/>
    <n v="0"/>
    <n v="0"/>
    <n v="0"/>
    <n v="0"/>
    <m/>
    <n v="0"/>
    <n v="0"/>
    <n v="0"/>
    <n v="0"/>
    <n v="0"/>
    <x v="0"/>
    <m/>
    <x v="6"/>
    <x v="3"/>
    <s v="No root cause"/>
    <s v="No root cause"/>
    <s v=""/>
    <s v="LIT_444"/>
    <m/>
  </r>
  <r>
    <s v="Missellele"/>
    <s v="LIT_178"/>
    <s v="SUD-OUEST"/>
    <s v="IHS"/>
    <s v="Grid-Gen"/>
    <s v="LITTORAL"/>
    <s v="misselele"/>
    <s v="Huawei"/>
    <n v="0"/>
    <n v="0"/>
    <n v="0"/>
    <n v="0"/>
    <n v="0"/>
    <n v="0"/>
    <n v="0"/>
    <n v="0"/>
    <n v="0"/>
    <n v="0"/>
    <n v="0"/>
    <n v="0"/>
    <n v="0"/>
    <n v="0"/>
    <n v="0"/>
    <n v="0.22784312550473268"/>
    <n v="0"/>
    <n v="0"/>
    <n v="0"/>
    <n v="0"/>
    <n v="0"/>
    <n v="0"/>
    <n v="0"/>
    <n v="0"/>
    <m/>
    <n v="0"/>
    <n v="0"/>
    <n v="0"/>
    <n v="0"/>
    <n v="0"/>
    <x v="0"/>
    <m/>
    <x v="6"/>
    <x v="3"/>
    <s v="No root cause"/>
    <s v="No root cause"/>
    <s v=""/>
    <s v="LIT_178"/>
    <m/>
  </r>
  <r>
    <s v="Badenkop"/>
    <s v="OST_258"/>
    <s v="OUEST"/>
    <s v="CAMUSAT"/>
    <s v="Good Grid + GE"/>
    <s v="OUEST"/>
    <s v="Badenkop"/>
    <s v="Huawei"/>
    <n v="0"/>
    <n v="0"/>
    <n v="0"/>
    <n v="0"/>
    <n v="0"/>
    <n v="0"/>
    <n v="0"/>
    <n v="0"/>
    <n v="0"/>
    <n v="0"/>
    <n v="0"/>
    <n v="0"/>
    <n v="0"/>
    <n v="0"/>
    <n v="0.1317120533739688"/>
    <n v="0.19463420967774156"/>
    <n v="0"/>
    <n v="0"/>
    <n v="0"/>
    <n v="0"/>
    <n v="0"/>
    <n v="0"/>
    <n v="0"/>
    <n v="0"/>
    <m/>
    <n v="0"/>
    <n v="0"/>
    <n v="0"/>
    <n v="0"/>
    <n v="0"/>
    <x v="0"/>
    <m/>
    <x v="6"/>
    <x v="3"/>
    <s v="No root cause"/>
    <s v="No root cause"/>
    <s v=""/>
    <s v="OST_258"/>
    <m/>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5.3505234952187721E-4"/>
    <n v="1.2854632697263098"/>
    <s v=""/>
    <n v="5.3505234952187721E-4"/>
    <n v="0.18387965745235177"/>
    <n v="0"/>
    <n v="0"/>
    <n v="0"/>
    <n v="0"/>
    <n v="0"/>
    <n v="0"/>
    <n v="0"/>
    <n v="0"/>
    <m/>
    <n v="0"/>
    <n v="0"/>
    <n v="0"/>
    <n v="0"/>
    <n v="0"/>
    <x v="0"/>
    <m/>
    <x v="6"/>
    <x v="3"/>
    <s v="No root cause"/>
    <s v="No root cause"/>
    <s v=""/>
    <s v="EXN_356"/>
    <m/>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8.0257852428281603E-4"/>
    <n v="0.65071283241018962"/>
    <n v="0.8081073985612085"/>
    <n v="8.0257852428281581E-4"/>
    <n v="0.1816502726626773"/>
    <n v="0"/>
    <n v="0"/>
    <n v="0"/>
    <n v="0"/>
    <n v="0"/>
    <n v="0"/>
    <n v="0"/>
    <n v="0"/>
    <m/>
    <n v="0"/>
    <n v="0"/>
    <n v="0"/>
    <n v="0"/>
    <n v="0"/>
    <x v="0"/>
    <m/>
    <x v="6"/>
    <x v="3"/>
    <s v="No root cause"/>
    <s v="No root cause"/>
    <s v="(05-10-2026 ticket): INC-20260510-00014861...Others"/>
    <s v="EXN_250"/>
    <m/>
  </r>
  <r>
    <s v="Kombou-IHS"/>
    <s v="OST_265"/>
    <s v="NORD-OUEST"/>
    <s v="IHS"/>
    <s v="Grid-Gen"/>
    <s v="OUEST"/>
    <s v="Kombou"/>
    <s v="Huawei"/>
    <n v="0"/>
    <n v="0"/>
    <n v="0"/>
    <n v="0"/>
    <n v="0"/>
    <n v="0"/>
    <n v="0"/>
    <n v="0"/>
    <n v="0"/>
    <n v="0"/>
    <n v="0"/>
    <n v="0"/>
    <n v="0"/>
    <n v="0"/>
    <n v="0"/>
    <n v="0.16040869438665881"/>
    <n v="0"/>
    <n v="0"/>
    <n v="0"/>
    <n v="0"/>
    <n v="0"/>
    <n v="0"/>
    <n v="0"/>
    <n v="0"/>
    <m/>
    <n v="0"/>
    <n v="0"/>
    <n v="0"/>
    <n v="0"/>
    <n v="0"/>
    <x v="0"/>
    <m/>
    <x v="6"/>
    <x v="3"/>
    <s v="No root cause"/>
    <s v="No root cause"/>
    <s v=""/>
    <s v="OST_265"/>
    <m/>
  </r>
  <r>
    <s v="Bata"/>
    <s v="ADM_027"/>
    <s v="ADAMAOUA"/>
    <s v="IHS"/>
    <s v="Solar-Grid-Gen"/>
    <s v="ADAMAOUA"/>
    <s v="Bata"/>
    <s v="NOKIA"/>
    <n v="0"/>
    <n v="0"/>
    <n v="0"/>
    <n v="0"/>
    <n v="0"/>
    <n v="0"/>
    <n v="0"/>
    <n v="0"/>
    <n v="0"/>
    <n v="3.4814715937128843E-2"/>
    <n v="4.4479868197211093E-2"/>
    <n v="0"/>
    <n v="0"/>
    <n v="0"/>
    <n v="0"/>
    <n v="0.15005992348472294"/>
    <n v="0"/>
    <n v="0"/>
    <n v="0"/>
    <n v="0"/>
    <n v="0"/>
    <n v="0"/>
    <n v="0"/>
    <n v="0"/>
    <m/>
    <n v="0"/>
    <n v="0"/>
    <n v="0"/>
    <n v="0"/>
    <n v="0"/>
    <x v="0"/>
    <m/>
    <x v="1"/>
    <x v="0"/>
    <s v="Defaut GE &amp; Power Cabinet"/>
    <s v="PASSIVE"/>
    <s v="(05-10-2026 cells nokia): 09/05/2026: Feedback RM|| ETD 10/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cells nokia): 09/05/2026: Feedback RM|| ETD 10/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05-10-2026 ticket): INC-20260510-00015392...Grid Outage"/>
    <s v="ADM_027"/>
    <m/>
  </r>
  <r>
    <s v="Souza"/>
    <s v="LIT_016"/>
    <s v="LITTORAL"/>
    <m/>
    <m/>
    <s v="LITTORAL"/>
    <s v="Souza"/>
    <s v="ZTE"/>
    <n v="0"/>
    <n v="0"/>
    <n v="0"/>
    <n v="0"/>
    <n v="0"/>
    <n v="0"/>
    <n v="0"/>
    <n v="0"/>
    <n v="0"/>
    <n v="0"/>
    <n v="0"/>
    <n v="0"/>
    <n v="0"/>
    <n v="0"/>
    <n v="0"/>
    <n v="0.14656867361235959"/>
    <n v="0"/>
    <n v="0"/>
    <n v="0"/>
    <n v="0"/>
    <n v="0"/>
    <n v="0"/>
    <n v="0"/>
    <n v="0"/>
    <m/>
    <n v="0"/>
    <n v="0"/>
    <n v="0"/>
    <n v="0"/>
    <n v="0"/>
    <x v="0"/>
    <m/>
    <x v="6"/>
    <x v="3"/>
    <s v="No root cause"/>
    <s v="No root cause"/>
    <s v=""/>
    <s v="LIT_016"/>
    <m/>
  </r>
  <r>
    <s v="Bodjongo-II"/>
    <s v="LIT_773"/>
    <s v="Douala"/>
    <s v="CAMUSAT"/>
    <s v="Bad Grid + GE"/>
    <s v="LITTORAL"/>
    <s v="Bodjongo"/>
    <s v="ZTE"/>
    <n v="0"/>
    <n v="2.6213284707775797"/>
    <n v="10.797748785074464"/>
    <n v="1.9717570833797049"/>
    <n v="0.44405777994652351"/>
    <n v="0"/>
    <n v="0"/>
    <n v="0"/>
    <n v="0"/>
    <n v="0"/>
    <n v="0"/>
    <n v="0"/>
    <n v="0"/>
    <n v="0"/>
    <n v="0"/>
    <n v="0.13206875494031708"/>
    <n v="0"/>
    <n v="11.521585438585978"/>
    <n v="0"/>
    <n v="0"/>
    <n v="0"/>
    <n v="0"/>
    <n v="0"/>
    <n v="0"/>
    <m/>
    <n v="0"/>
    <n v="0"/>
    <n v="0"/>
    <n v="0"/>
    <n v="0"/>
    <x v="0"/>
    <m/>
    <x v="6"/>
    <x v="3"/>
    <s v="No root cause"/>
    <s v="No root cause"/>
    <s v=""/>
    <s v="LIT_773"/>
    <m/>
  </r>
  <r>
    <s v="Talla-Kribi-IHS"/>
    <s v="LIT_504"/>
    <s v="LITTORAL"/>
    <s v="IHS"/>
    <s v="Grid-Gen"/>
    <s v="LITTORAL"/>
    <s v="Kribi"/>
    <s v="ZTE"/>
    <n v="0"/>
    <n v="0"/>
    <n v="0"/>
    <n v="0"/>
    <n v="0"/>
    <n v="0"/>
    <n v="0"/>
    <n v="0"/>
    <n v="0"/>
    <n v="0"/>
    <n v="0"/>
    <n v="0"/>
    <n v="0"/>
    <n v="0"/>
    <n v="0"/>
    <n v="0.10274788618651787"/>
    <n v="0"/>
    <n v="0"/>
    <n v="0"/>
    <n v="0"/>
    <n v="0"/>
    <n v="0"/>
    <n v="0"/>
    <n v="0"/>
    <m/>
    <n v="0"/>
    <n v="0"/>
    <n v="0"/>
    <n v="0"/>
    <n v="0"/>
    <x v="0"/>
    <m/>
    <x v="6"/>
    <x v="3"/>
    <s v="No root cause"/>
    <s v="No root cause"/>
    <s v=""/>
    <s v="LIT_504"/>
    <m/>
  </r>
  <r>
    <s v="Bangangte-Lycee-Classique-IHS"/>
    <s v="OST_266"/>
    <s v="OUEST"/>
    <s v="IHS"/>
    <s v="Grid-Gen"/>
    <s v="OUEST"/>
    <s v="Bangangte"/>
    <s v="Huawei"/>
    <n v="0"/>
    <n v="0"/>
    <n v="0"/>
    <n v="0"/>
    <n v="0"/>
    <n v="0"/>
    <n v="0"/>
    <n v="0"/>
    <n v="0"/>
    <n v="0"/>
    <n v="0"/>
    <n v="0"/>
    <n v="0"/>
    <n v="0"/>
    <n v="0"/>
    <n v="9.9323551149577805E-2"/>
    <n v="0"/>
    <n v="0"/>
    <n v="0"/>
    <n v="0"/>
    <n v="0"/>
    <n v="0"/>
    <n v="0"/>
    <n v="0"/>
    <m/>
    <n v="0"/>
    <n v="0"/>
    <n v="0"/>
    <n v="0"/>
    <n v="0"/>
    <x v="0"/>
    <m/>
    <x v="6"/>
    <x v="3"/>
    <s v="No root cause"/>
    <s v="No root cause"/>
    <s v=""/>
    <s v="OST_266"/>
    <m/>
  </r>
  <r>
    <s v="Dibamba"/>
    <s v="LIT_583"/>
    <s v="LITTORAL"/>
    <s v="CAMUSAT"/>
    <s v="Good Grid + GE"/>
    <s v="LITTORAL"/>
    <s v="Dibamba"/>
    <s v="ZTE"/>
    <n v="0"/>
    <n v="1.7041238981488611"/>
    <n v="2.4434057294832511E-2"/>
    <n v="2.1892736985386643"/>
    <n v="0.36688539606715159"/>
    <n v="0"/>
    <n v="1.9903947402213698E-2"/>
    <n v="0"/>
    <n v="0"/>
    <n v="0"/>
    <n v="16.667843781835604"/>
    <n v="0"/>
    <n v="0"/>
    <n v="4.6210509569589622"/>
    <n v="0"/>
    <n v="7.6958362939563235E-2"/>
    <n v="0"/>
    <n v="0"/>
    <n v="0"/>
    <n v="0"/>
    <n v="0"/>
    <n v="0"/>
    <n v="0"/>
    <n v="0"/>
    <m/>
    <n v="0"/>
    <n v="0"/>
    <n v="0"/>
    <n v="0"/>
    <n v="0"/>
    <x v="0"/>
    <m/>
    <x v="6"/>
    <x v="3"/>
    <s v="No root cause"/>
    <s v="No root cause"/>
    <s v=""/>
    <s v="LIT_583"/>
    <m/>
  </r>
  <r>
    <s v="Yoyo-New"/>
    <s v="LIT_536"/>
    <s v="LITTORAL"/>
    <s v="IHS"/>
    <s v="Hybrid-Gen"/>
    <s v="LITTORAL"/>
    <s v="Yoyo"/>
    <s v="NOKIA"/>
    <n v="0"/>
    <n v="0"/>
    <n v="0"/>
    <n v="0"/>
    <n v="0"/>
    <n v="0.23718993460223825"/>
    <n v="0"/>
    <n v="2.8934958451594647E-2"/>
    <n v="0"/>
    <n v="0"/>
    <n v="0"/>
    <n v="2.4969109644353612E-3"/>
    <n v="3.2101194760234701E-2"/>
    <n v="2.3346814240537601E-2"/>
    <n v="2.4969109644353608E-3"/>
    <n v="5.7038288720772698E-2"/>
    <n v="0"/>
    <n v="0"/>
    <n v="0"/>
    <n v="0"/>
    <n v="0"/>
    <n v="0"/>
    <n v="0"/>
    <n v="0"/>
    <m/>
    <n v="0"/>
    <n v="0"/>
    <n v="0"/>
    <n v="0"/>
    <n v="0"/>
    <x v="0"/>
    <m/>
    <x v="6"/>
    <x v="3"/>
    <s v="No root cause"/>
    <s v="No root cause"/>
    <s v=""/>
    <s v="LIT_536"/>
    <m/>
  </r>
  <r>
    <s v="Armee-de-l-AIR-IHS"/>
    <s v="LIT_748"/>
    <s v="Douala"/>
    <m/>
    <m/>
    <s v="LITTORAL"/>
    <s v="Douala"/>
    <s v="ZTE"/>
    <n v="0"/>
    <n v="0"/>
    <n v="0"/>
    <n v="0"/>
    <n v="0"/>
    <n v="0"/>
    <n v="0"/>
    <n v="0"/>
    <n v="0"/>
    <n v="0"/>
    <n v="0"/>
    <n v="0"/>
    <n v="0"/>
    <n v="0"/>
    <n v="0"/>
    <n v="4.8939454902934221E-2"/>
    <n v="0"/>
    <n v="0"/>
    <n v="0"/>
    <n v="0"/>
    <n v="0"/>
    <n v="0"/>
    <n v="0"/>
    <n v="0"/>
    <m/>
    <n v="0"/>
    <n v="0"/>
    <n v="0"/>
    <n v="0"/>
    <n v="0"/>
    <x v="0"/>
    <m/>
    <x v="6"/>
    <x v="3"/>
    <s v="No root cause"/>
    <s v="No root cause"/>
    <s v=""/>
    <s v="LIT_748"/>
    <m/>
  </r>
  <r>
    <s v="NRD_190_H_Garoua-Military"/>
    <s v="NRD_190"/>
    <s v="Garoua"/>
    <s v="CAMUSAT"/>
    <s v="Medium Grid + GE"/>
    <s v="NORD"/>
    <s v="Garoua"/>
    <s v="Huawei"/>
    <n v="0"/>
    <n v="0"/>
    <n v="0"/>
    <n v="0"/>
    <n v="4.726295754109916E-2"/>
    <n v="0"/>
    <n v="0"/>
    <n v="0"/>
    <n v="0"/>
    <n v="0"/>
    <n v="0"/>
    <n v="4.9581517722360621E-2"/>
    <n v="0"/>
    <n v="0"/>
    <n v="4.9581517722360621E-2"/>
    <n v="4.5033572751424666E-2"/>
    <n v="0"/>
    <n v="0"/>
    <n v="0"/>
    <n v="0"/>
    <n v="0"/>
    <n v="0"/>
    <n v="0"/>
    <n v="0"/>
    <m/>
    <n v="0"/>
    <n v="0"/>
    <n v="0"/>
    <n v="0"/>
    <n v="0"/>
    <x v="0"/>
    <m/>
    <x v="6"/>
    <x v="3"/>
    <s v="No root cause"/>
    <s v="No root cause"/>
    <s v=""/>
    <s v="NRD_190"/>
    <m/>
  </r>
  <r>
    <s v="Muyuka"/>
    <s v="SUO_012"/>
    <s v="SUD-OUEST"/>
    <s v="IHS"/>
    <s v="Grid-Gen"/>
    <s v="SUD-OUEST"/>
    <s v="Muyuka"/>
    <s v="Huawei"/>
    <n v="0"/>
    <n v="0"/>
    <n v="0"/>
    <n v="0"/>
    <n v="0"/>
    <n v="0"/>
    <n v="0"/>
    <n v="0"/>
    <n v="0"/>
    <n v="0"/>
    <n v="0"/>
    <n v="0"/>
    <n v="0"/>
    <n v="0.52930945430367571"/>
    <n v="0"/>
    <n v="3.5955517887870152E-2"/>
    <n v="0"/>
    <n v="0"/>
    <n v="0"/>
    <n v="0"/>
    <n v="0"/>
    <n v="0"/>
    <n v="0"/>
    <n v="0"/>
    <m/>
    <n v="0"/>
    <n v="0"/>
    <n v="0"/>
    <n v="0"/>
    <n v="0"/>
    <x v="0"/>
    <m/>
    <x v="6"/>
    <x v="3"/>
    <s v="No root cause"/>
    <s v="No root cause"/>
    <s v=""/>
    <s v="SUO_012"/>
    <m/>
  </r>
  <r>
    <s v="Bamoungoum"/>
    <s v="OST_274"/>
    <s v="OUEST"/>
    <s v="CAMUSAT"/>
    <s v="Good Grid + GE"/>
    <s v="OUEST"/>
    <s v="Bamoungoum"/>
    <s v="Huawei"/>
    <n v="0"/>
    <n v="0"/>
    <n v="0"/>
    <n v="0"/>
    <n v="0"/>
    <n v="0"/>
    <n v="0"/>
    <n v="0"/>
    <n v="0"/>
    <n v="0"/>
    <n v="0"/>
    <n v="0"/>
    <n v="0"/>
    <n v="0"/>
    <n v="0"/>
    <n v="2.125941335433592E-2"/>
    <n v="0"/>
    <n v="0"/>
    <n v="0"/>
    <n v="0"/>
    <n v="0"/>
    <n v="0"/>
    <n v="0"/>
    <n v="0"/>
    <m/>
    <n v="0"/>
    <n v="0"/>
    <n v="0"/>
    <n v="0"/>
    <n v="0"/>
    <x v="0"/>
    <m/>
    <x v="6"/>
    <x v="3"/>
    <s v="No root cause"/>
    <s v="No root cause"/>
    <s v=""/>
    <s v="OST_274"/>
    <m/>
  </r>
  <r>
    <s v="Bfsam-Dienso"/>
    <s v="OST_120"/>
    <s v="Bafoussam"/>
    <s v="IHS"/>
    <s v="Grid-Gen (LL)"/>
    <s v="OUEST"/>
    <s v="Bafoussam"/>
    <s v="Huawei"/>
    <n v="0"/>
    <n v="0"/>
    <n v="0.90040392885373233"/>
    <n v="0"/>
    <n v="0"/>
    <n v="0"/>
    <n v="0"/>
    <n v="0"/>
    <n v="0"/>
    <n v="14.772955886003887"/>
    <n v="0"/>
    <n v="0"/>
    <n v="0"/>
    <n v="0"/>
    <n v="0"/>
    <n v="1.6087240642291108E-2"/>
    <n v="0"/>
    <n v="0.11557130749672545"/>
    <n v="0"/>
    <n v="0"/>
    <n v="0"/>
    <n v="0"/>
    <n v="0"/>
    <n v="0"/>
    <m/>
    <n v="0"/>
    <n v="0"/>
    <n v="0"/>
    <n v="0"/>
    <n v="0"/>
    <x v="0"/>
    <m/>
    <x v="6"/>
    <x v="3"/>
    <s v="No root cause"/>
    <s v="No root cause"/>
    <s v=""/>
    <s v="OST_120"/>
    <m/>
  </r>
  <r>
    <s v="Bamendjou-MTN"/>
    <s v="OST_044"/>
    <s v="OUEST"/>
    <s v="IHS"/>
    <s v="Grid-Gen"/>
    <s v="OUEST"/>
    <s v="Bamendjou"/>
    <s v="Huawei"/>
    <n v="0"/>
    <n v="0"/>
    <n v="0"/>
    <n v="0"/>
    <n v="0"/>
    <n v="0"/>
    <n v="0"/>
    <n v="0"/>
    <n v="0"/>
    <n v="0"/>
    <n v="0"/>
    <n v="0"/>
    <n v="0"/>
    <n v="0"/>
    <n v="0"/>
    <n v="1.5998065250704126E-2"/>
    <n v="0"/>
    <n v="0"/>
    <n v="0"/>
    <n v="0"/>
    <n v="0"/>
    <n v="0"/>
    <n v="0"/>
    <n v="0"/>
    <m/>
    <n v="0"/>
    <n v="0"/>
    <n v="0"/>
    <n v="0"/>
    <n v="0"/>
    <x v="0"/>
    <m/>
    <x v="6"/>
    <x v="3"/>
    <s v="No root cause"/>
    <s v="No root cause"/>
    <s v=""/>
    <s v="OST_044"/>
    <m/>
  </r>
  <r>
    <s v="Bahouan-IHS"/>
    <s v="OST_300"/>
    <s v="OUEST"/>
    <s v="HIS"/>
    <s v="Grid-Gen"/>
    <s v="OUEST"/>
    <s v="Bahouan"/>
    <s v="Huawei"/>
    <n v="0"/>
    <n v="0"/>
    <n v="0"/>
    <n v="0"/>
    <n v="0"/>
    <n v="0"/>
    <n v="0"/>
    <n v="0"/>
    <n v="0"/>
    <n v="0"/>
    <n v="0"/>
    <n v="0"/>
    <n v="0"/>
    <n v="0"/>
    <n v="0"/>
    <n v="1.5498683057817042E-2"/>
    <n v="0"/>
    <n v="0"/>
    <n v="0"/>
    <n v="0"/>
    <n v="0"/>
    <n v="0"/>
    <n v="0"/>
    <n v="0"/>
    <m/>
    <n v="0"/>
    <n v="0"/>
    <n v="0"/>
    <n v="0"/>
    <n v="0"/>
    <x v="0"/>
    <m/>
    <x v="6"/>
    <x v="3"/>
    <s v="No root cause"/>
    <s v="No root cause"/>
    <s v=""/>
    <s v="OST_300"/>
    <m/>
  </r>
  <r>
    <s v="Banyo-Sabongari-MTN"/>
    <s v="ADM_174"/>
    <s v="ADAMAOUA"/>
    <s v="MTN sharing"/>
    <s v="MTN Sharing"/>
    <s v="ADAMAOUA"/>
    <s v="Banyo"/>
    <s v="Huawei"/>
    <n v="0"/>
    <n v="0"/>
    <n v="0"/>
    <n v="0"/>
    <n v="0"/>
    <n v="0"/>
    <n v="0"/>
    <n v="0"/>
    <n v="0"/>
    <n v="0"/>
    <n v="0"/>
    <n v="0"/>
    <n v="0"/>
    <n v="16.529479244249256"/>
    <n v="1.7346397171499255"/>
    <n v="8.9175391586979527E-3"/>
    <n v="0"/>
    <n v="0"/>
    <n v="0"/>
    <n v="0"/>
    <n v="0"/>
    <n v="0"/>
    <n v="0"/>
    <n v="0"/>
    <m/>
    <n v="0"/>
    <n v="0"/>
    <n v="0"/>
    <n v="0"/>
    <n v="0"/>
    <x v="0"/>
    <m/>
    <x v="6"/>
    <x v="3"/>
    <s v="No root cause"/>
    <s v="No root cause"/>
    <s v=""/>
    <s v="ADM_174"/>
    <m/>
  </r>
  <r>
    <s v="Gashiga"/>
    <s v="NRD_022"/>
    <s v="NORD"/>
    <s v="IHS"/>
    <s v="Grid-Gen"/>
    <s v="NORD"/>
    <s v="Garoua"/>
    <s v="Huawei"/>
    <n v="2.764437139196366E-3"/>
    <n v="8.9175391586979543E-5"/>
    <n v="0"/>
    <n v="0"/>
    <n v="0"/>
    <n v="0"/>
    <n v="0"/>
    <n v="0"/>
    <n v="0"/>
    <n v="0.39668781193551977"/>
    <n v="0"/>
    <n v="0.26324575596476357"/>
    <n v="0"/>
    <n v="0.81770267069596736"/>
    <n v="0.26324575596476357"/>
    <n v="8.917539158697951E-3"/>
    <n v="0"/>
    <n v="0"/>
    <n v="0"/>
    <n v="0"/>
    <n v="0"/>
    <n v="0"/>
    <n v="0"/>
    <n v="0"/>
    <m/>
    <n v="0"/>
    <n v="0"/>
    <n v="0"/>
    <n v="0"/>
    <n v="0"/>
    <x v="0"/>
    <m/>
    <x v="6"/>
    <x v="3"/>
    <s v="No root cause"/>
    <s v="No root cause"/>
    <s v=""/>
    <s v="NRD_022"/>
    <m/>
  </r>
  <r>
    <s v="Banyo"/>
    <s v="ADM_006"/>
    <s v="ADAMAOUA"/>
    <s v="CAMUSAT"/>
    <s v="Bad Grid + GE"/>
    <s v="ADAMAOUA"/>
    <s v="Banyo"/>
    <s v="Huawei"/>
    <n v="0"/>
    <n v="0"/>
    <n v="0"/>
    <n v="0"/>
    <n v="0"/>
    <n v="0"/>
    <n v="0"/>
    <n v="0"/>
    <n v="0"/>
    <n v="0"/>
    <n v="0"/>
    <n v="0"/>
    <n v="0"/>
    <n v="0"/>
    <n v="0"/>
    <n v="7.3123821101323226E-3"/>
    <n v="0"/>
    <n v="0"/>
    <n v="0"/>
    <n v="0"/>
    <n v="0"/>
    <n v="0"/>
    <n v="0"/>
    <n v="0"/>
    <m/>
    <n v="0"/>
    <n v="0"/>
    <n v="0"/>
    <n v="0"/>
    <n v="0"/>
    <x v="0"/>
    <m/>
    <x v="6"/>
    <x v="3"/>
    <s v="No root cause"/>
    <s v="No root cause"/>
    <s v=""/>
    <s v="ADM_006"/>
    <m/>
  </r>
  <r>
    <s v="Bangam-IHS"/>
    <s v="OST_211"/>
    <s v="OUEST"/>
    <s v="IHS"/>
    <s v="Grid-Gen"/>
    <s v="OUEST"/>
    <s v="Bangam"/>
    <s v="Huawei"/>
    <n v="0"/>
    <n v="0"/>
    <n v="0"/>
    <n v="0"/>
    <n v="0"/>
    <n v="0"/>
    <n v="0"/>
    <n v="0"/>
    <n v="0"/>
    <n v="0"/>
    <n v="0"/>
    <n v="0"/>
    <n v="0"/>
    <n v="0"/>
    <n v="0"/>
    <n v="6.9378454654670059E-3"/>
    <n v="0"/>
    <n v="0"/>
    <n v="0"/>
    <n v="0"/>
    <n v="0"/>
    <n v="0"/>
    <n v="0"/>
    <n v="0"/>
    <m/>
    <n v="0"/>
    <n v="0"/>
    <n v="0"/>
    <n v="0"/>
    <n v="0"/>
    <x v="0"/>
    <m/>
    <x v="6"/>
    <x v="3"/>
    <s v="No root cause"/>
    <s v="No root cause"/>
    <s v=""/>
    <s v="OST_211"/>
    <m/>
  </r>
  <r>
    <s v="Bonaloka-IHS"/>
    <s v="LIT_156"/>
    <s v="Douala"/>
    <s v="IHS"/>
    <s v="Grid-Gen"/>
    <s v="LITTORAL"/>
    <s v="Douala"/>
    <s v="ZTE"/>
    <n v="0"/>
    <n v="0"/>
    <n v="0"/>
    <n v="0"/>
    <n v="0"/>
    <n v="0"/>
    <n v="0"/>
    <n v="0"/>
    <n v="0"/>
    <n v="0"/>
    <n v="0"/>
    <n v="0"/>
    <n v="0"/>
    <n v="0"/>
    <n v="0"/>
    <n v="3.3529947236703274E-3"/>
    <n v="0"/>
    <n v="0"/>
    <n v="0"/>
    <n v="0"/>
    <n v="0"/>
    <n v="0"/>
    <n v="0"/>
    <n v="0"/>
    <m/>
    <n v="0"/>
    <n v="0"/>
    <n v="0"/>
    <n v="0"/>
    <n v="0"/>
    <x v="0"/>
    <m/>
    <x v="6"/>
    <x v="3"/>
    <s v="No root cause"/>
    <s v="No root cause"/>
    <s v=""/>
    <s v="LIT_156"/>
    <m/>
  </r>
  <r>
    <s v="Crf-Nsam-IHS"/>
    <s v="CTR_159"/>
    <s v="Yaounde"/>
    <s v="IHS"/>
    <s v="Grid-Gen"/>
    <s v="CENTRE"/>
    <s v="Yaounde"/>
    <s v="ZTE"/>
    <n v="0"/>
    <n v="0"/>
    <n v="0"/>
    <n v="0"/>
    <n v="0"/>
    <n v="0"/>
    <n v="0"/>
    <n v="0"/>
    <n v="0"/>
    <n v="0"/>
    <n v="0"/>
    <n v="20.569909226585398"/>
    <n v="10.968412649493624"/>
    <n v="13.868556899607057"/>
    <n v="20.569909226585398"/>
    <n v="0"/>
    <n v="0"/>
    <n v="0"/>
    <n v="0"/>
    <n v="0"/>
    <n v="0"/>
    <n v="0"/>
    <n v="0"/>
    <n v="0"/>
    <m/>
    <n v="0"/>
    <n v="0"/>
    <n v="0"/>
    <n v="0"/>
    <n v="0"/>
    <x v="0"/>
    <m/>
    <x v="6"/>
    <x v="3"/>
    <s v="No root cause"/>
    <s v="No root cause"/>
    <s v=""/>
    <s v="CTR_159"/>
    <m/>
  </r>
  <r>
    <s v="Nkololoun"/>
    <s v="LIT_183"/>
    <s v="Douala"/>
    <s v="IHS"/>
    <s v="GridOnly"/>
    <s v="LITTORAL"/>
    <s v="Douala"/>
    <s v="ZTE"/>
    <n v="0"/>
    <n v="4.2096492054115924"/>
    <n v="4.2464429719803798"/>
    <n v="0"/>
    <n v="0"/>
    <n v="4.44093450103159E-3"/>
    <n v="27.146255489637099"/>
    <n v="18.560466622721034"/>
    <n v="23.18105386764374"/>
    <n v="7.86960346200273"/>
    <n v="60.072021613261327"/>
    <n v="19.157995251588744"/>
    <n v="0"/>
    <n v="0"/>
    <n v="19.157995251588744"/>
    <n v="0"/>
    <n v="0"/>
    <n v="0"/>
    <n v="0"/>
    <n v="0"/>
    <n v="0"/>
    <n v="0"/>
    <n v="0"/>
    <n v="0"/>
    <m/>
    <n v="0"/>
    <n v="0"/>
    <n v="0"/>
    <n v="0"/>
    <n v="0"/>
    <x v="0"/>
    <m/>
    <x v="6"/>
    <x v="3"/>
    <s v="No root cause"/>
    <s v="No root cause"/>
    <s v=""/>
    <s v="LIT_183"/>
    <m/>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4.6213541532903575"/>
    <n v="4.6214076585253103"/>
    <n v="4.6214611637602614"/>
    <n v="4.6213541532903575"/>
    <n v="0"/>
    <n v="0"/>
    <n v="0"/>
    <n v="0"/>
    <n v="0"/>
    <n v="0"/>
    <n v="0"/>
    <n v="0"/>
    <n v="0"/>
    <m/>
    <n v="0"/>
    <n v="0"/>
    <n v="0"/>
    <n v="0"/>
    <n v="0"/>
    <x v="0"/>
    <m/>
    <x v="6"/>
    <x v="3"/>
    <s v="No root cause"/>
    <s v="No root cause"/>
    <s v=""/>
    <s v="NRD_015"/>
    <m/>
  </r>
  <r>
    <s v="Bastos-Bethesda"/>
    <s v="CTR_474"/>
    <s v="Yaounde"/>
    <s v="IHS"/>
    <s v="Grid-Gen"/>
    <s v="CENTRE"/>
    <s v="Yaounde"/>
    <s v="ZTE"/>
    <n v="1.2698575761985931E-2"/>
    <n v="0"/>
    <n v="0"/>
    <n v="0.20241030382412623"/>
    <n v="0.72057283417942941"/>
    <n v="0"/>
    <n v="0"/>
    <n v="0"/>
    <n v="4.2804187961750177E-4"/>
    <n v="0"/>
    <n v="0"/>
    <n v="3.8613301258728487"/>
    <n v="3.8723165341163654"/>
    <n v="3.8862635653605794E-2"/>
    <n v="3.8613301258728487"/>
    <n v="0"/>
    <n v="0"/>
    <n v="0"/>
    <n v="0"/>
    <n v="0"/>
    <n v="0"/>
    <n v="0"/>
    <n v="0"/>
    <n v="0"/>
    <m/>
    <n v="0"/>
    <n v="0"/>
    <n v="0"/>
    <n v="0"/>
    <n v="0"/>
    <x v="0"/>
    <m/>
    <x v="6"/>
    <x v="3"/>
    <s v="No root cause"/>
    <s v="No root cause"/>
    <s v=""/>
    <s v="CTR_474"/>
    <m/>
  </r>
  <r>
    <s v="Bansoa-II"/>
    <s v="OST_299"/>
    <s v="OUEST"/>
    <s v="CAMUSAT"/>
    <s v="Hybrid Solar - S3"/>
    <s v="OUEST"/>
    <s v="Bansoa"/>
    <s v="Huawei"/>
    <n v="0"/>
    <n v="0"/>
    <n v="0"/>
    <n v="0"/>
    <n v="0"/>
    <n v="0"/>
    <n v="0"/>
    <n v="0"/>
    <n v="0"/>
    <n v="0"/>
    <n v="0"/>
    <n v="0"/>
    <n v="0"/>
    <n v="0"/>
    <n v="3.2897515359569449"/>
    <n v="0"/>
    <n v="0"/>
    <n v="0"/>
    <n v="0"/>
    <n v="0"/>
    <n v="0"/>
    <n v="0"/>
    <n v="0"/>
    <n v="0"/>
    <m/>
    <n v="0"/>
    <n v="0"/>
    <n v="0"/>
    <n v="0"/>
    <n v="0"/>
    <x v="0"/>
    <m/>
    <x v="6"/>
    <x v="3"/>
    <s v="No root cause"/>
    <s v="No root cause"/>
    <s v=""/>
    <s v="OST_299"/>
    <m/>
  </r>
  <r>
    <s v="Nkololoun-Marche"/>
    <s v="LIT_548"/>
    <s v="Douala"/>
    <s v="CAMUSAT"/>
    <s v="Good Grid no GE - 8h"/>
    <s v="LITTORAL"/>
    <s v="Douala"/>
    <s v="ZTE"/>
    <n v="0"/>
    <n v="12.118418499399315"/>
    <n v="0"/>
    <n v="0"/>
    <n v="0"/>
    <n v="0"/>
    <n v="0"/>
    <n v="0"/>
    <n v="0"/>
    <n v="0"/>
    <n v="0"/>
    <n v="2.875442666643838"/>
    <n v="0"/>
    <n v="2.051034006500451E-3"/>
    <n v="2.875442666643838"/>
    <n v="0"/>
    <n v="0"/>
    <n v="0"/>
    <n v="0"/>
    <n v="0"/>
    <n v="0"/>
    <n v="0"/>
    <n v="0"/>
    <n v="0"/>
    <m/>
    <n v="0"/>
    <n v="0"/>
    <n v="0"/>
    <n v="0"/>
    <n v="0"/>
    <x v="0"/>
    <m/>
    <x v="6"/>
    <x v="3"/>
    <s v="No root cause"/>
    <s v="No root cause"/>
    <s v=""/>
    <s v="LIT_548"/>
    <m/>
  </r>
  <r>
    <s v="Edea-Lom"/>
    <s v="LIT_321"/>
    <s v="LITTORAL"/>
    <s v="IHS"/>
    <s v="Grid-Gen"/>
    <s v="LITTORAL"/>
    <s v="Edea"/>
    <s v="ZTE"/>
    <n v="0"/>
    <n v="0"/>
    <n v="0"/>
    <n v="0"/>
    <n v="0"/>
    <n v="0.89715794459996578"/>
    <n v="1.0080207914208992"/>
    <n v="1.8178046873439433"/>
    <n v="0"/>
    <n v="0"/>
    <n v="0"/>
    <n v="1.1816274437624303"/>
    <n v="1.1446553264104691"/>
    <n v="10.453121566747425"/>
    <n v="2.7107178833043681"/>
    <n v="0"/>
    <n v="0"/>
    <n v="0"/>
    <n v="0"/>
    <n v="0"/>
    <n v="0"/>
    <n v="0"/>
    <n v="0"/>
    <n v="0"/>
    <m/>
    <n v="0"/>
    <n v="0"/>
    <n v="0"/>
    <n v="0"/>
    <n v="0"/>
    <x v="0"/>
    <m/>
    <x v="6"/>
    <x v="3"/>
    <s v="No root cause"/>
    <s v="No root cause"/>
    <s v=""/>
    <s v="LIT_321"/>
    <m/>
  </r>
  <r>
    <s v="Bansoa-IHS"/>
    <s v="OST_151"/>
    <s v="OUEST"/>
    <s v="IHS"/>
    <s v="Grid-Gen"/>
    <s v="OUEST"/>
    <s v="Bansoa"/>
    <s v="Huawei"/>
    <n v="0"/>
    <n v="0"/>
    <n v="0"/>
    <n v="0"/>
    <n v="0"/>
    <n v="0"/>
    <n v="0"/>
    <n v="0"/>
    <n v="0"/>
    <n v="0"/>
    <n v="0"/>
    <n v="0"/>
    <n v="0"/>
    <n v="0"/>
    <n v="2.5522353773759896"/>
    <n v="0"/>
    <n v="0"/>
    <n v="0"/>
    <n v="0"/>
    <n v="0"/>
    <n v="0"/>
    <n v="0"/>
    <n v="0"/>
    <n v="0"/>
    <m/>
    <n v="0"/>
    <n v="0"/>
    <n v="0"/>
    <n v="0"/>
    <n v="0"/>
    <x v="0"/>
    <m/>
    <x v="6"/>
    <x v="3"/>
    <s v="No root cause"/>
    <s v="No root cause"/>
    <s v=""/>
    <s v="OST_151"/>
    <m/>
  </r>
  <r>
    <s v="Olembe"/>
    <s v="CTR_080"/>
    <s v="Yaounde"/>
    <s v="IHS"/>
    <s v="Grid-Gen"/>
    <s v="CENTRE"/>
    <s v="Yaounde"/>
    <s v="ZTE"/>
    <n v="3.5170239389555191"/>
    <n v="8.2978415274817134"/>
    <n v="0"/>
    <n v="0.78208601929612642"/>
    <n v="2.0640714487505472"/>
    <n v="3.0569324236016691E-2"/>
    <n v="0"/>
    <n v="0"/>
    <n v="0"/>
    <n v="0"/>
    <n v="0"/>
    <n v="1.1410348055120376"/>
    <n v="0"/>
    <n v="0"/>
    <n v="1.1410348055120381"/>
    <n v="0"/>
    <n v="0"/>
    <n v="0"/>
    <n v="0"/>
    <n v="0"/>
    <n v="0"/>
    <n v="0"/>
    <n v="0"/>
    <n v="0"/>
    <m/>
    <n v="0"/>
    <n v="0"/>
    <n v="0"/>
    <n v="0"/>
    <n v="0"/>
    <x v="0"/>
    <m/>
    <x v="6"/>
    <x v="3"/>
    <s v="No root cause"/>
    <s v="No root cause"/>
    <s v=""/>
    <s v="CTR_080"/>
    <m/>
  </r>
  <r>
    <s v="Garoua-Foulbere"/>
    <s v="NRD_045"/>
    <s v="Garoua"/>
    <s v="IHS"/>
    <s v="Grid-Gen"/>
    <s v="NORD"/>
    <s v="Garoua"/>
    <s v="Huawei"/>
    <n v="0"/>
    <n v="0"/>
    <n v="0"/>
    <n v="0"/>
    <n v="0"/>
    <n v="0"/>
    <n v="0"/>
    <n v="0"/>
    <n v="0"/>
    <n v="2.2788771320052623"/>
    <n v="0"/>
    <n v="1.0555691102150768"/>
    <n v="0"/>
    <n v="0.98146435980629665"/>
    <n v="1.0555691102150768"/>
    <n v="0"/>
    <n v="0"/>
    <n v="0"/>
    <n v="0"/>
    <n v="0"/>
    <n v="0"/>
    <n v="0"/>
    <n v="0"/>
    <n v="0"/>
    <m/>
    <n v="0"/>
    <n v="0"/>
    <n v="0"/>
    <n v="0"/>
    <n v="0"/>
    <x v="0"/>
    <m/>
    <x v="6"/>
    <x v="3"/>
    <s v="No root cause"/>
    <s v="No root cause"/>
    <s v=""/>
    <s v="NRD_045"/>
    <m/>
  </r>
  <r>
    <s v="Nkolmekong-YDE-HIS"/>
    <s v="CTR_523"/>
    <s v="Yaounde"/>
    <s v="IHS"/>
    <s v="Grid-Gen"/>
    <s v="CENTRE"/>
    <s v="Yaounde"/>
    <s v="ZTE"/>
    <n v="0"/>
    <n v="0"/>
    <n v="0"/>
    <n v="0"/>
    <n v="0"/>
    <n v="0"/>
    <n v="0"/>
    <n v="0"/>
    <n v="5.2906868074639135"/>
    <n v="0"/>
    <n v="7.785011685543311E-2"/>
    <n v="1.0123368803737094"/>
    <n v="0"/>
    <n v="0"/>
    <n v="1.0123368803737094"/>
    <n v="0"/>
    <n v="0"/>
    <n v="0"/>
    <n v="0"/>
    <n v="0"/>
    <n v="0"/>
    <n v="0"/>
    <n v="0"/>
    <n v="0"/>
    <m/>
    <n v="0"/>
    <n v="0"/>
    <n v="0"/>
    <n v="0"/>
    <n v="0"/>
    <x v="0"/>
    <m/>
    <x v="6"/>
    <x v="3"/>
    <s v="No root cause"/>
    <s v="No root cause"/>
    <s v=""/>
    <s v="CTR_523"/>
    <m/>
  </r>
  <r>
    <s v="China-Embassy-IHS"/>
    <s v="CTR_874"/>
    <s v="Yaounde"/>
    <s v="IHS"/>
    <s v="GridOnly"/>
    <s v="CENTRE"/>
    <s v="Yaounde"/>
    <s v="ZTE"/>
    <n v="0"/>
    <n v="0"/>
    <n v="0"/>
    <n v="0"/>
    <n v="0"/>
    <n v="0"/>
    <n v="0"/>
    <n v="0"/>
    <n v="0"/>
    <n v="0"/>
    <n v="0"/>
    <n v="0.31364768728972425"/>
    <n v="0"/>
    <n v="0"/>
    <n v="0.84003218874934726"/>
    <n v="0"/>
    <n v="0"/>
    <n v="0"/>
    <n v="0"/>
    <n v="0"/>
    <n v="0"/>
    <n v="0"/>
    <n v="0"/>
    <n v="0"/>
    <m/>
    <n v="0"/>
    <n v="0"/>
    <n v="0"/>
    <n v="0"/>
    <n v="0"/>
    <x v="0"/>
    <m/>
    <x v="6"/>
    <x v="3"/>
    <s v="No root cause"/>
    <s v="No root cause"/>
    <s v=""/>
    <s v="CTR_874"/>
    <m/>
  </r>
  <r>
    <s v="Ekoudou-New"/>
    <s v="CTR_539"/>
    <s v="Yaounde"/>
    <s v="IHS"/>
    <s v="Grid-Gen"/>
    <s v="CENTRE"/>
    <s v="Yaounde"/>
    <s v="ZTE"/>
    <n v="0"/>
    <n v="0"/>
    <n v="0"/>
    <n v="0"/>
    <n v="1.5262189919328377"/>
    <n v="0"/>
    <n v="0"/>
    <n v="0"/>
    <n v="0"/>
    <n v="0"/>
    <n v="0"/>
    <n v="0.73485873191166351"/>
    <n v="0"/>
    <n v="0"/>
    <n v="0.73485873191166351"/>
    <n v="0"/>
    <n v="0"/>
    <n v="0"/>
    <n v="0"/>
    <n v="0"/>
    <n v="0"/>
    <n v="0"/>
    <n v="0"/>
    <n v="0"/>
    <m/>
    <n v="0"/>
    <n v="0"/>
    <n v="0"/>
    <n v="0"/>
    <n v="0"/>
    <x v="0"/>
    <m/>
    <x v="6"/>
    <x v="3"/>
    <s v="No root cause"/>
    <s v="No root cause"/>
    <s v=""/>
    <s v="CTR_539"/>
    <m/>
  </r>
  <r>
    <s v="Nyom"/>
    <s v="CTR_381"/>
    <s v="Yaounde"/>
    <s v="IHS"/>
    <s v="Grid-Gen"/>
    <s v="CENTRE"/>
    <s v="Yaounde"/>
    <s v="ZTE"/>
    <n v="0"/>
    <n v="0"/>
    <n v="0"/>
    <n v="0"/>
    <n v="0"/>
    <n v="0"/>
    <n v="0"/>
    <n v="0"/>
    <n v="0"/>
    <n v="0"/>
    <n v="0"/>
    <n v="0.44107932186751786"/>
    <n v="0"/>
    <n v="0"/>
    <n v="0.44107932186751786"/>
    <n v="0"/>
    <n v="0"/>
    <n v="0"/>
    <n v="0"/>
    <n v="0"/>
    <n v="0"/>
    <n v="0"/>
    <n v="0"/>
    <n v="0"/>
    <m/>
    <n v="0"/>
    <n v="0"/>
    <n v="0"/>
    <n v="0"/>
    <n v="0"/>
    <x v="0"/>
    <m/>
    <x v="6"/>
    <x v="3"/>
    <s v="No root cause"/>
    <s v="No root cause"/>
    <s v=""/>
    <s v="CTR_381"/>
    <m/>
  </r>
  <r>
    <s v="Ngd-Maraba-MTN"/>
    <s v="ADM_167"/>
    <s v="Ngaoundere"/>
    <s v="MTN sharing"/>
    <m/>
    <s v="ADAMAOUA"/>
    <s v="Ngaoundere"/>
    <s v="Huawei"/>
    <n v="0"/>
    <n v="0"/>
    <n v="0"/>
    <n v="0"/>
    <n v="0"/>
    <n v="0"/>
    <n v="0"/>
    <n v="0"/>
    <n v="0"/>
    <n v="0"/>
    <n v="0"/>
    <n v="0.40803092174538352"/>
    <n v="2.242778933490853"/>
    <n v="0.72246335248107341"/>
    <n v="0.40803092174538352"/>
    <n v="0"/>
    <n v="0"/>
    <n v="0"/>
    <n v="0"/>
    <n v="0"/>
    <n v="0"/>
    <n v="0"/>
    <n v="0"/>
    <n v="0"/>
    <m/>
    <n v="0"/>
    <n v="0"/>
    <n v="0"/>
    <n v="0"/>
    <n v="0"/>
    <x v="0"/>
    <m/>
    <x v="6"/>
    <x v="3"/>
    <s v="No root cause"/>
    <s v="No root cause"/>
    <s v=""/>
    <s v="ADM_167"/>
    <m/>
  </r>
  <r>
    <s v="Dembo"/>
    <s v="NRD_024"/>
    <s v="NORD"/>
    <s v="IHS"/>
    <s v="Solar-Gen"/>
    <s v="NORD"/>
    <s v="Dembo"/>
    <s v="NOKIA"/>
    <n v="0"/>
    <n v="0"/>
    <n v="0.46621302258272607"/>
    <n v="0"/>
    <n v="0"/>
    <n v="0"/>
    <n v="0"/>
    <n v="0"/>
    <n v="0"/>
    <n v="0"/>
    <n v="0"/>
    <n v="0.39311835192284178"/>
    <n v="0"/>
    <n v="0"/>
    <n v="0.39311835192284178"/>
    <n v="0"/>
    <n v="0"/>
    <n v="0"/>
    <n v="0"/>
    <n v="0"/>
    <n v="0"/>
    <n v="0"/>
    <n v="0"/>
    <n v="0"/>
    <m/>
    <n v="0"/>
    <n v="0"/>
    <n v="0"/>
    <n v="0"/>
    <n v="0"/>
    <x v="0"/>
    <m/>
    <x v="1"/>
    <x v="0"/>
    <s v="Defaut GE &amp; Power Cabinet"/>
    <s v="PASSIVE"/>
    <s v="(05-10-2026 ticket): INC-20260510-00014434...Grid Outage"/>
    <s v="NRD_024"/>
    <m/>
  </r>
  <r>
    <s v="Ekombitie"/>
    <s v="CTR_387"/>
    <s v="Yaounde"/>
    <s v="IHS"/>
    <s v="Grid-Gen"/>
    <s v="CENTRE"/>
    <s v="Yaounde"/>
    <s v="ZTE"/>
    <n v="0"/>
    <n v="0"/>
    <n v="0"/>
    <n v="0"/>
    <n v="0"/>
    <n v="0"/>
    <n v="0"/>
    <n v="0"/>
    <n v="0"/>
    <n v="0"/>
    <n v="0"/>
    <n v="0.36046476787288878"/>
    <n v="0"/>
    <n v="0"/>
    <n v="0.36046476787288878"/>
    <n v="0"/>
    <n v="0"/>
    <n v="0"/>
    <n v="0"/>
    <n v="0"/>
    <n v="0"/>
    <n v="0"/>
    <n v="0"/>
    <n v="0"/>
    <m/>
    <n v="0"/>
    <n v="0"/>
    <n v="0"/>
    <n v="0"/>
    <n v="0"/>
    <x v="0"/>
    <m/>
    <x v="6"/>
    <x v="3"/>
    <s v="No root cause"/>
    <s v="No root cause"/>
    <s v=""/>
    <s v="CTR_387"/>
    <m/>
  </r>
  <r>
    <s v="Olembe-CAMTEL"/>
    <s v="CTR_861"/>
    <s v="Yaounde"/>
    <s v="ESCO"/>
    <s v="Good Grid no GE - 8h"/>
    <s v="CENTRE"/>
    <s v="Yaounde"/>
    <s v="ZTE"/>
    <n v="0"/>
    <n v="0"/>
    <n v="0"/>
    <n v="0"/>
    <n v="0"/>
    <n v="0"/>
    <n v="0"/>
    <n v="0"/>
    <n v="0"/>
    <n v="0"/>
    <n v="0"/>
    <n v="0.35117269206952567"/>
    <n v="0"/>
    <n v="0"/>
    <n v="0.35117269206952567"/>
    <n v="0"/>
    <n v="0"/>
    <n v="0"/>
    <n v="0"/>
    <n v="0"/>
    <n v="0"/>
    <n v="0"/>
    <n v="0"/>
    <n v="0"/>
    <m/>
    <n v="0"/>
    <n v="0"/>
    <n v="0"/>
    <n v="0"/>
    <n v="0"/>
    <x v="0"/>
    <m/>
    <x v="6"/>
    <x v="3"/>
    <s v="No root cause"/>
    <s v="No root cause"/>
    <s v=""/>
    <s v="CTR_861"/>
    <m/>
  </r>
  <r>
    <s v="Kong-Kong-IHS"/>
    <s v="NRD_070"/>
    <s v="NORD"/>
    <s v="IHS"/>
    <s v="Solar-Gen"/>
    <s v="NORD"/>
    <s v="KongKong"/>
    <s v="NOKIA"/>
    <n v="0"/>
    <n v="9.8098607748450719E-4"/>
    <n v="2.5483726777558637E-2"/>
    <n v="0"/>
    <n v="0"/>
    <n v="0"/>
    <n v="0"/>
    <n v="0.10843379050572668"/>
    <n v="0"/>
    <n v="0"/>
    <n v="0"/>
    <n v="0.30135324048778761"/>
    <n v="0.11792436547633295"/>
    <n v="1.5784864895840522E-2"/>
    <n v="0.30135324048778761"/>
    <n v="0"/>
    <n v="0"/>
    <n v="0"/>
    <n v="0"/>
    <n v="0"/>
    <n v="0"/>
    <n v="0"/>
    <n v="0"/>
    <n v="0"/>
    <m/>
    <n v="0"/>
    <n v="0"/>
    <n v="0"/>
    <n v="0"/>
    <n v="0"/>
    <x v="0"/>
    <m/>
    <x v="6"/>
    <x v="3"/>
    <s v="No root cause"/>
    <s v="No root cause"/>
    <s v="(05-10-2026 ticket): INC-20260510-00014200...Others"/>
    <s v="NRD_070"/>
    <m/>
  </r>
  <r>
    <s v="Maroua-Diarenga"/>
    <s v="EXN_088"/>
    <s v="Maroua"/>
    <s v="IHS"/>
    <s v="Grid-Gen"/>
    <s v="EXTREME-NORD"/>
    <s v="Maroua"/>
    <s v="Huawei"/>
    <n v="0"/>
    <n v="0"/>
    <n v="0"/>
    <n v="0"/>
    <n v="0"/>
    <n v="0"/>
    <n v="0"/>
    <n v="0"/>
    <n v="0"/>
    <n v="0"/>
    <n v="0"/>
    <n v="0.26217565126571984"/>
    <n v="0"/>
    <n v="0"/>
    <n v="0.26217565126571984"/>
    <n v="0"/>
    <n v="0"/>
    <n v="0"/>
    <n v="0"/>
    <n v="0"/>
    <n v="0"/>
    <n v="0"/>
    <n v="0"/>
    <n v="0"/>
    <m/>
    <n v="0"/>
    <n v="0"/>
    <n v="0"/>
    <n v="0"/>
    <n v="0"/>
    <x v="0"/>
    <m/>
    <x v="6"/>
    <x v="3"/>
    <s v="No root cause"/>
    <s v="No root cause"/>
    <s v=""/>
    <s v="EXN_088"/>
    <m/>
  </r>
  <r>
    <s v="Kodek-Djarengol"/>
    <s v="EXN_053"/>
    <s v="Maroua"/>
    <s v="IHS"/>
    <s v="Grid-Gen"/>
    <s v="EXTREME-NORD"/>
    <s v="Maroua"/>
    <s v="Huawei"/>
    <n v="0.27136071659917876"/>
    <n v="0.69431959889622274"/>
    <n v="0"/>
    <n v="0"/>
    <n v="0"/>
    <n v="0"/>
    <n v="0"/>
    <n v="0"/>
    <n v="0"/>
    <n v="0"/>
    <n v="0"/>
    <n v="0.18646574380837422"/>
    <n v="0"/>
    <n v="0"/>
    <n v="0.18646574380837422"/>
    <n v="0"/>
    <n v="0"/>
    <n v="0"/>
    <n v="0"/>
    <n v="0"/>
    <n v="0"/>
    <n v="0"/>
    <n v="0"/>
    <n v="0"/>
    <m/>
    <n v="0"/>
    <n v="0"/>
    <n v="0"/>
    <n v="0"/>
    <n v="0"/>
    <x v="0"/>
    <m/>
    <x v="6"/>
    <x v="3"/>
    <s v="No root cause"/>
    <s v="No root cause"/>
    <s v=""/>
    <s v="EXN_053"/>
    <m/>
  </r>
  <r>
    <s v="Maroua-Doualare-II"/>
    <s v="EXN_111"/>
    <s v="Maroua"/>
    <s v="IHS"/>
    <s v="Grid-Gen"/>
    <s v="EXTREME-NORD"/>
    <s v="Maroua"/>
    <s v="Huawei"/>
    <n v="0"/>
    <n v="0"/>
    <n v="1.0317236105047183"/>
    <n v="0"/>
    <n v="0"/>
    <n v="0"/>
    <n v="4.8154711456968955E-3"/>
    <n v="0"/>
    <n v="0"/>
    <n v="0"/>
    <n v="0"/>
    <n v="0.14357238045503706"/>
    <n v="0"/>
    <n v="0"/>
    <n v="0.14357238045503706"/>
    <n v="0"/>
    <n v="0"/>
    <n v="3.7329353970659156"/>
    <n v="0"/>
    <n v="0"/>
    <n v="0"/>
    <n v="0"/>
    <n v="0"/>
    <n v="0"/>
    <m/>
    <n v="0"/>
    <n v="0"/>
    <n v="0"/>
    <n v="0"/>
    <n v="0"/>
    <x v="0"/>
    <m/>
    <x v="6"/>
    <x v="3"/>
    <s v="No root cause"/>
    <s v="No root cause"/>
    <s v=""/>
    <s v="EXN_111"/>
    <m/>
  </r>
  <r>
    <s v="Mbaka"/>
    <s v="ADM_161"/>
    <s v="ADAMAOUA"/>
    <s v="CAMUSAT"/>
    <s v="Hybrid Solar - S3"/>
    <s v="ADAMAOUA"/>
    <s v="Mbaka"/>
    <s v="Huawei"/>
    <n v="0"/>
    <n v="0"/>
    <n v="0"/>
    <n v="0"/>
    <n v="0"/>
    <n v="0"/>
    <n v="0"/>
    <n v="0"/>
    <n v="0"/>
    <n v="0"/>
    <n v="0"/>
    <n v="0"/>
    <n v="0"/>
    <n v="0"/>
    <n v="0.13365607691056491"/>
    <n v="0"/>
    <n v="0"/>
    <n v="0"/>
    <n v="0"/>
    <n v="0"/>
    <n v="0"/>
    <n v="0"/>
    <n v="0"/>
    <n v="0"/>
    <m/>
    <n v="0"/>
    <n v="0"/>
    <n v="0"/>
    <n v="0"/>
    <n v="0"/>
    <x v="0"/>
    <m/>
    <x v="6"/>
    <x v="3"/>
    <s v="No root cause"/>
    <s v="No root cause"/>
    <s v=""/>
    <s v="ADM_161"/>
    <m/>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4.0182431449092976E-2"/>
    <n v="23.114261499345094"/>
    <n v="21.026665582293905"/>
    <n v="4.0182431449092976E-2"/>
    <n v="0"/>
    <n v="0"/>
    <n v="2.0499460667231681"/>
    <n v="0"/>
    <n v="0"/>
    <n v="0"/>
    <n v="0"/>
    <n v="0"/>
    <n v="0"/>
    <m/>
    <n v="0"/>
    <n v="0"/>
    <n v="0"/>
    <n v="0"/>
    <n v="0"/>
    <x v="0"/>
    <m/>
    <x v="6"/>
    <x v="3"/>
    <s v="No root cause"/>
    <s v="No root cause"/>
    <s v=""/>
    <s v="NRO_124"/>
    <m/>
  </r>
  <r>
    <s v="Mfou"/>
    <s v="CTR_036"/>
    <s v="CENTRE"/>
    <s v="IHS"/>
    <s v="Grid-Gen"/>
    <s v="CENTRE"/>
    <s v="Mfou"/>
    <s v="ZTE"/>
    <n v="0"/>
    <n v="0"/>
    <n v="0"/>
    <n v="0"/>
    <n v="0.25056501528109515"/>
    <n v="5.1418530789052404E-2"/>
    <n v="0"/>
    <n v="0"/>
    <n v="0"/>
    <n v="0"/>
    <n v="0"/>
    <n v="3.8131397442592439E-2"/>
    <n v="0.58181592487008926"/>
    <n v="0"/>
    <n v="3.8131397442592446E-2"/>
    <n v="0"/>
    <n v="0"/>
    <n v="0"/>
    <n v="0"/>
    <n v="0"/>
    <n v="0"/>
    <n v="0"/>
    <n v="0"/>
    <n v="0"/>
    <m/>
    <n v="0"/>
    <n v="0"/>
    <n v="0"/>
    <n v="0"/>
    <n v="0"/>
    <x v="0"/>
    <m/>
    <x v="6"/>
    <x v="3"/>
    <s v="No root cause"/>
    <s v="No root cause"/>
    <s v=""/>
    <s v="CTR_036"/>
    <m/>
  </r>
  <r>
    <s v="Bamoungoum-IHS"/>
    <s v="OST_163"/>
    <s v="OUEST"/>
    <s v="IHS"/>
    <s v="Grid-Gen"/>
    <s v="OUEST"/>
    <s v="Bamoungoum"/>
    <s v="Huawei"/>
    <n v="0"/>
    <n v="0"/>
    <n v="0"/>
    <n v="0"/>
    <n v="0"/>
    <n v="0"/>
    <n v="0"/>
    <n v="0"/>
    <n v="0"/>
    <n v="0"/>
    <n v="0"/>
    <n v="0"/>
    <n v="0"/>
    <n v="0"/>
    <n v="2.5646842620415309E-2"/>
    <n v="0"/>
    <n v="0"/>
    <n v="0"/>
    <n v="0"/>
    <n v="0"/>
    <n v="0"/>
    <n v="0"/>
    <n v="0"/>
    <n v="0"/>
    <m/>
    <n v="0"/>
    <n v="0"/>
    <n v="0"/>
    <n v="0"/>
    <n v="0"/>
    <x v="0"/>
    <m/>
    <x v="6"/>
    <x v="3"/>
    <s v="No root cause"/>
    <s v="No root cause"/>
    <s v=""/>
    <s v="OST_163"/>
    <m/>
  </r>
  <r>
    <s v="be"/>
    <s v="SUD_240"/>
    <s v="CENTRE"/>
    <s v="IHS"/>
    <s v="Grid-Gen"/>
    <s v="SUD"/>
    <s v="Kribi"/>
    <s v="ZTE"/>
    <n v="0"/>
    <n v="0"/>
    <n v="0"/>
    <n v="0"/>
    <n v="0"/>
    <n v="0"/>
    <n v="0"/>
    <n v="0"/>
    <n v="0"/>
    <n v="0"/>
    <n v="0"/>
    <n v="1.4696104533534354E-2"/>
    <n v="0"/>
    <n v="0"/>
    <n v="1.4696104533534354E-2"/>
    <n v="0"/>
    <n v="0"/>
    <n v="0"/>
    <n v="0"/>
    <n v="0"/>
    <n v="0"/>
    <n v="0"/>
    <n v="0"/>
    <n v="0"/>
    <m/>
    <n v="0"/>
    <n v="0"/>
    <n v="0"/>
    <n v="0"/>
    <n v="0"/>
    <x v="0"/>
    <m/>
    <x v="6"/>
    <x v="3"/>
    <s v="No root cause"/>
    <s v="No root cause"/>
    <s v=""/>
    <s v="SUD_240"/>
    <m/>
  </r>
  <r>
    <s v="be-HIS"/>
    <s v="SUD_043"/>
    <s v="CENTRE"/>
    <s v="IHS"/>
    <s v="Grid-Gen"/>
    <s v="SUD"/>
    <s v="Kribi"/>
    <s v="ZTE"/>
    <n v="0"/>
    <n v="0"/>
    <n v="0"/>
    <n v="0"/>
    <n v="0"/>
    <n v="0"/>
    <n v="0"/>
    <n v="0"/>
    <n v="0"/>
    <n v="0"/>
    <n v="0"/>
    <n v="1.2431049587225291E-2"/>
    <n v="0"/>
    <n v="0"/>
    <n v="1.2431049587225294E-2"/>
    <n v="0"/>
    <n v="0"/>
    <n v="0"/>
    <n v="0"/>
    <n v="0"/>
    <n v="0"/>
    <n v="0"/>
    <n v="0"/>
    <n v="0"/>
    <m/>
    <n v="0"/>
    <n v="0"/>
    <n v="0"/>
    <n v="0"/>
    <n v="0"/>
    <x v="0"/>
    <m/>
    <x v="6"/>
    <x v="3"/>
    <s v="No root cause"/>
    <s v="No root cause"/>
    <s v=""/>
    <s v="SUD_043"/>
    <m/>
  </r>
  <r>
    <s v="Kribi-Port-Eau-Profonde-IHS"/>
    <s v="SUD_076"/>
    <s v="LITTORAL"/>
    <s v="IHS"/>
    <s v="Gen-Lithium"/>
    <s v="SUD"/>
    <s v="Kribi"/>
    <s v="ZTE"/>
    <n v="0"/>
    <n v="3.2031800658042973E-2"/>
    <n v="1.3911361087569274E-3"/>
    <n v="0"/>
    <n v="0"/>
    <n v="0"/>
    <n v="0"/>
    <n v="0"/>
    <n v="0"/>
    <n v="0"/>
    <n v="16.943253061212843"/>
    <n v="1.2038677864242234E-2"/>
    <n v="0"/>
    <n v="0"/>
    <n v="1.2038677864242234E-2"/>
    <n v="0"/>
    <n v="0"/>
    <n v="0"/>
    <n v="0"/>
    <n v="0"/>
    <n v="0"/>
    <n v="0"/>
    <n v="0"/>
    <n v="0"/>
    <m/>
    <n v="0"/>
    <n v="0"/>
    <n v="0"/>
    <n v="0"/>
    <n v="0"/>
    <x v="0"/>
    <m/>
    <x v="6"/>
    <x v="3"/>
    <s v="No root cause"/>
    <s v="No root cause"/>
    <s v=""/>
    <s v="SUD_076"/>
    <m/>
  </r>
  <r>
    <s v="Sangmelima-Akon-MTN"/>
    <s v="SUD_258"/>
    <s v="CENTRE"/>
    <s v="IHS"/>
    <s v="Grid-Gen"/>
    <s v="SUD"/>
    <s v="Sangmelima"/>
    <s v="ZTE"/>
    <n v="0"/>
    <n v="0.13228277588012607"/>
    <n v="0"/>
    <n v="0"/>
    <n v="0"/>
    <n v="0"/>
    <n v="0"/>
    <n v="0"/>
    <n v="0"/>
    <n v="0"/>
    <n v="0"/>
    <n v="0"/>
    <n v="0"/>
    <n v="0"/>
    <n v="1.2020842785924555E-2"/>
    <n v="0"/>
    <n v="0"/>
    <n v="0"/>
    <n v="0"/>
    <n v="0"/>
    <n v="0"/>
    <n v="0"/>
    <n v="0"/>
    <n v="0"/>
    <m/>
    <n v="0"/>
    <n v="0"/>
    <n v="0"/>
    <n v="0"/>
    <n v="0"/>
    <x v="0"/>
    <m/>
    <x v="6"/>
    <x v="3"/>
    <s v="No root cause"/>
    <s v="No root cause"/>
    <s v=""/>
    <s v="SUD_258"/>
    <m/>
  </r>
  <r>
    <s v="Kribi-Orange"/>
    <s v="SUD_002"/>
    <s v="LITTORAL"/>
    <m/>
    <m/>
    <s v="SUD"/>
    <s v="Kribi"/>
    <s v="ZTE"/>
    <n v="0"/>
    <n v="0"/>
    <n v="0"/>
    <n v="0"/>
    <n v="0"/>
    <n v="0"/>
    <n v="0"/>
    <n v="0"/>
    <n v="0"/>
    <n v="0"/>
    <n v="0"/>
    <n v="1.1878162159385646E-2"/>
    <n v="0"/>
    <n v="0"/>
    <n v="1.187816215938565E-2"/>
    <n v="0"/>
    <n v="0"/>
    <n v="0"/>
    <n v="0"/>
    <n v="0"/>
    <n v="0"/>
    <n v="0"/>
    <n v="0"/>
    <n v="0"/>
    <m/>
    <n v="0"/>
    <n v="0"/>
    <n v="0"/>
    <n v="0"/>
    <n v="0"/>
    <x v="0"/>
    <m/>
    <x v="6"/>
    <x v="3"/>
    <s v="No root cause"/>
    <s v="No root cause"/>
    <s v=""/>
    <s v="SUD_002"/>
    <m/>
  </r>
  <r>
    <s v="Azem-IHS"/>
    <s v="SUD_060"/>
    <s v="CENTRE"/>
    <s v="IHS"/>
    <s v="Grid-Gen"/>
    <s v="SUD"/>
    <s v="Azem"/>
    <s v="ZTE"/>
    <n v="0"/>
    <n v="0"/>
    <n v="0"/>
    <n v="0"/>
    <n v="0"/>
    <n v="0"/>
    <n v="0"/>
    <n v="0"/>
    <n v="0"/>
    <n v="0"/>
    <n v="0"/>
    <n v="1.166414121957669E-2"/>
    <n v="0"/>
    <n v="0"/>
    <n v="1.1664141219576691E-2"/>
    <n v="0"/>
    <n v="0"/>
    <n v="0"/>
    <n v="0"/>
    <n v="0"/>
    <n v="0"/>
    <n v="0"/>
    <n v="0"/>
    <n v="0"/>
    <m/>
    <n v="0"/>
    <n v="0"/>
    <n v="0"/>
    <n v="0"/>
    <n v="0"/>
    <x v="0"/>
    <m/>
    <x v="6"/>
    <x v="3"/>
    <s v="No root cause"/>
    <s v="No root cause"/>
    <s v=""/>
    <s v="SUD_060"/>
    <m/>
  </r>
  <r>
    <s v="Sangmelima-CRTV"/>
    <s v="SUD_018"/>
    <s v="CENTRE"/>
    <s v="CAMUSAT"/>
    <s v="Medium Grid + Solar + GE"/>
    <s v="SUD"/>
    <s v="Sangmelima"/>
    <s v="ZTE"/>
    <n v="0"/>
    <n v="0"/>
    <n v="0"/>
    <n v="0"/>
    <n v="0"/>
    <n v="0"/>
    <n v="0"/>
    <n v="0"/>
    <n v="0"/>
    <n v="0"/>
    <n v="0"/>
    <n v="1.1057748556785537E-2"/>
    <n v="0"/>
    <n v="0"/>
    <n v="1.1057748556785537E-2"/>
    <n v="0"/>
    <n v="0"/>
    <n v="0"/>
    <n v="0"/>
    <n v="0"/>
    <n v="0"/>
    <n v="0"/>
    <n v="0"/>
    <n v="0"/>
    <m/>
    <n v="0"/>
    <n v="0"/>
    <n v="0"/>
    <n v="0"/>
    <n v="0"/>
    <x v="0"/>
    <m/>
    <x v="6"/>
    <x v="3"/>
    <s v="No root cause"/>
    <s v="No root cause"/>
    <s v=""/>
    <s v="SUD_018"/>
    <m/>
  </r>
  <r>
    <s v="e-Technique"/>
    <s v="SUD_057"/>
    <s v="CENTRE"/>
    <s v="IHS"/>
    <s v="Grid-Gen"/>
    <s v="SUD"/>
    <s v="Kribi"/>
    <s v="ZTE"/>
    <n v="0"/>
    <n v="0.87898399979454001"/>
    <n v="0"/>
    <n v="0"/>
    <n v="0"/>
    <n v="0"/>
    <n v="0"/>
    <n v="0"/>
    <n v="0"/>
    <n v="0"/>
    <n v="0"/>
    <n v="1.036218050240687E-2"/>
    <n v="0"/>
    <n v="0"/>
    <n v="1.0362180502406842E-2"/>
    <n v="0"/>
    <n v="0"/>
    <n v="0"/>
    <n v="0"/>
    <n v="0"/>
    <n v="0"/>
    <n v="0"/>
    <n v="0"/>
    <n v="0"/>
    <m/>
    <n v="0"/>
    <n v="0"/>
    <n v="0"/>
    <n v="0"/>
    <n v="0"/>
    <x v="0"/>
    <m/>
    <x v="6"/>
    <x v="3"/>
    <s v="No root cause"/>
    <s v="No root cause"/>
    <s v=""/>
    <s v="SUD_057"/>
    <m/>
  </r>
  <r>
    <s v="Kribi-CRTV"/>
    <s v="SUD_010"/>
    <s v="CENTRE"/>
    <s v="CAMUSAT"/>
    <s v="Good Grid + GE"/>
    <s v="SUD"/>
    <s v="Kribi"/>
    <s v="ZTE"/>
    <n v="0.6507485025668247"/>
    <n v="0"/>
    <n v="0"/>
    <n v="0"/>
    <n v="0"/>
    <n v="0"/>
    <n v="0"/>
    <n v="0"/>
    <n v="0"/>
    <n v="0"/>
    <n v="0"/>
    <n v="9.9519737011067588E-3"/>
    <n v="0"/>
    <n v="0"/>
    <n v="9.9519737011067588E-3"/>
    <n v="0"/>
    <n v="0"/>
    <n v="0"/>
    <n v="0"/>
    <n v="0"/>
    <n v="0"/>
    <n v="0"/>
    <n v="0"/>
    <n v="0"/>
    <m/>
    <n v="0"/>
    <n v="0"/>
    <n v="0"/>
    <n v="0"/>
    <n v="0"/>
    <x v="0"/>
    <m/>
    <x v="6"/>
    <x v="3"/>
    <s v="No root cause"/>
    <s v="No root cause"/>
    <s v=""/>
    <s v="SUD_010"/>
    <m/>
  </r>
  <r>
    <s v="Kribi-Bassiki"/>
    <s v="SUD_071"/>
    <s v="CENTRE"/>
    <s v="CAMUSAT"/>
    <s v="Good Grid no GE - 8h"/>
    <s v="SUD"/>
    <s v="Kribi"/>
    <s v="ZTE"/>
    <n v="0"/>
    <n v="0"/>
    <n v="0"/>
    <n v="0"/>
    <n v="0"/>
    <n v="0"/>
    <n v="0"/>
    <n v="0"/>
    <n v="0"/>
    <n v="0"/>
    <n v="0"/>
    <n v="9.8092930745678555E-3"/>
    <n v="0"/>
    <n v="0"/>
    <n v="9.8092930745678555E-3"/>
    <n v="0"/>
    <n v="0"/>
    <n v="0"/>
    <n v="0"/>
    <n v="0"/>
    <n v="0"/>
    <n v="0"/>
    <n v="0"/>
    <n v="0"/>
    <m/>
    <n v="0"/>
    <n v="0"/>
    <n v="0"/>
    <n v="0"/>
    <n v="0"/>
    <x v="0"/>
    <m/>
    <x v="6"/>
    <x v="3"/>
    <s v="No root cause"/>
    <s v="No root cause"/>
    <s v=""/>
    <s v="SUD_071"/>
    <m/>
  </r>
  <r>
    <s v="Kye-Ossi"/>
    <s v="SUD_015"/>
    <s v="CENTRE"/>
    <s v="IHS"/>
    <s v="Solar-Grid-Gen-Lithium"/>
    <s v="SUD"/>
    <s v="Kye-Ossi"/>
    <s v="ZTE"/>
    <n v="0.55970042775651829"/>
    <n v="0"/>
    <n v="0"/>
    <n v="5.7896860465928885E-17"/>
    <n v="0"/>
    <n v="0"/>
    <n v="0"/>
    <n v="0"/>
    <n v="0"/>
    <n v="0"/>
    <n v="0"/>
    <n v="8.5608375923502886E-3"/>
    <n v="0"/>
    <n v="0"/>
    <n v="8.5608375923501741E-3"/>
    <n v="0"/>
    <n v="0"/>
    <n v="0"/>
    <n v="0"/>
    <n v="0"/>
    <n v="0"/>
    <n v="0"/>
    <n v="0"/>
    <n v="0"/>
    <m/>
    <n v="0"/>
    <n v="0"/>
    <n v="0"/>
    <n v="0"/>
    <n v="0"/>
    <x v="0"/>
    <m/>
    <x v="6"/>
    <x v="3"/>
    <s v="No root cause"/>
    <s v="No root cause"/>
    <s v=""/>
    <s v="SUD_015"/>
    <m/>
  </r>
  <r>
    <s v="KRIBI-NDOMBE-II"/>
    <s v="SUD_096"/>
    <s v="LITTORAL"/>
    <s v="CAMUSAT"/>
    <s v="Good Grid + Solar + GE"/>
    <s v="SUD"/>
    <s v="Kribi"/>
    <s v="ZTE"/>
    <n v="0"/>
    <n v="0"/>
    <n v="0"/>
    <n v="0"/>
    <n v="0"/>
    <n v="8.6845290698893322E-17"/>
    <n v="0"/>
    <n v="0"/>
    <n v="0"/>
    <n v="5.7896860465928885E-17"/>
    <n v="8.6845290698893322E-17"/>
    <n v="7.9722800078760574E-3"/>
    <n v="5.7896860465928885E-17"/>
    <n v="0"/>
    <n v="7.9722800078760418E-3"/>
    <n v="0"/>
    <n v="0"/>
    <n v="0"/>
    <n v="0"/>
    <n v="0"/>
    <n v="0"/>
    <n v="0"/>
    <n v="0"/>
    <n v="0"/>
    <m/>
    <n v="0"/>
    <n v="0"/>
    <n v="0"/>
    <n v="0"/>
    <n v="0"/>
    <x v="0"/>
    <m/>
    <x v="6"/>
    <x v="3"/>
    <s v="No root cause"/>
    <s v="No root cause"/>
    <s v=""/>
    <s v="SUD_096"/>
    <m/>
  </r>
  <r>
    <s v="Kribi-Ebouyie"/>
    <s v="SUD_077"/>
    <s v="LITTORAL"/>
    <s v="IHS"/>
    <s v="Grid-Gen"/>
    <s v="SUD"/>
    <s v="Kribi"/>
    <s v="ZTE"/>
    <n v="0"/>
    <n v="0"/>
    <n v="0"/>
    <n v="0"/>
    <n v="0"/>
    <n v="0"/>
    <n v="0"/>
    <n v="0"/>
    <n v="0"/>
    <n v="0"/>
    <n v="0"/>
    <n v="7.9009396946064809E-3"/>
    <n v="0"/>
    <n v="0"/>
    <n v="7.9009396946064809E-3"/>
    <n v="0"/>
    <n v="0"/>
    <n v="0"/>
    <n v="0"/>
    <n v="0"/>
    <n v="0"/>
    <n v="0"/>
    <n v="0"/>
    <n v="0"/>
    <m/>
    <n v="0"/>
    <n v="0"/>
    <n v="0"/>
    <n v="0"/>
    <n v="0"/>
    <x v="0"/>
    <m/>
    <x v="6"/>
    <x v="3"/>
    <s v="No root cause"/>
    <s v="No root cause"/>
    <s v=""/>
    <s v="SUD_077"/>
    <m/>
  </r>
  <r>
    <s v="Kribi-Kienke-Bridge-IHS"/>
    <s v="SUD_042"/>
    <s v="LITTORAL"/>
    <s v="IHS"/>
    <s v="Grid-Gen"/>
    <s v="SUD"/>
    <s v="Kribi"/>
    <s v="ZTE"/>
    <n v="0"/>
    <n v="0"/>
    <n v="0"/>
    <n v="0"/>
    <n v="0"/>
    <n v="0"/>
    <n v="0"/>
    <n v="0"/>
    <n v="0"/>
    <n v="0"/>
    <n v="0"/>
    <n v="7.2945470318146414E-3"/>
    <n v="0"/>
    <n v="0"/>
    <n v="7.2945470318146405E-3"/>
    <n v="0"/>
    <n v="0"/>
    <n v="0"/>
    <n v="0"/>
    <n v="0"/>
    <n v="0"/>
    <n v="0"/>
    <n v="0"/>
    <n v="0"/>
    <m/>
    <n v="0"/>
    <n v="0"/>
    <n v="0"/>
    <n v="0"/>
    <n v="0"/>
    <x v="0"/>
    <m/>
    <x v="6"/>
    <x v="3"/>
    <s v="No root cause"/>
    <s v="No root cause"/>
    <s v=""/>
    <s v="SUD_042"/>
    <m/>
  </r>
  <r>
    <s v="Kribi-Ocean"/>
    <s v="SUD_006"/>
    <s v="LITTORAL"/>
    <s v="IHS"/>
    <s v="Grid-Gen"/>
    <s v="SUD"/>
    <s v="Kribi"/>
    <s v="ZTE"/>
    <n v="0"/>
    <n v="0"/>
    <n v="0"/>
    <n v="0"/>
    <n v="0"/>
    <n v="0"/>
    <n v="0"/>
    <n v="0"/>
    <n v="0"/>
    <n v="0"/>
    <n v="0"/>
    <n v="7.0091857787370022E-3"/>
    <n v="0"/>
    <n v="0"/>
    <n v="7.0091857787370022E-3"/>
    <n v="0"/>
    <n v="0"/>
    <n v="0"/>
    <n v="0"/>
    <n v="0"/>
    <n v="0"/>
    <n v="0"/>
    <n v="0"/>
    <n v="0"/>
    <m/>
    <n v="0"/>
    <n v="0"/>
    <n v="0"/>
    <n v="0"/>
    <n v="0"/>
    <x v="0"/>
    <m/>
    <x v="6"/>
    <x v="3"/>
    <s v="No root cause"/>
    <s v="No root cause"/>
    <s v=""/>
    <s v="SUD_006"/>
    <m/>
  </r>
  <r>
    <s v="Belel-MTN-IHS"/>
    <s v="ADM_096"/>
    <s v="ADAMAOUA"/>
    <s v="IHS"/>
    <s v="Solar-Gen"/>
    <s v="ADAMAOUA"/>
    <s v="Belel"/>
    <s v="Huawei"/>
    <n v="0"/>
    <n v="0"/>
    <n v="0"/>
    <n v="0"/>
    <n v="0"/>
    <n v="0"/>
    <n v="0"/>
    <n v="0"/>
    <n v="0"/>
    <n v="0"/>
    <n v="0"/>
    <n v="0"/>
    <n v="0"/>
    <n v="0"/>
    <n v="6.4206281942625247E-3"/>
    <n v="0"/>
    <n v="0"/>
    <n v="0"/>
    <n v="0"/>
    <n v="0"/>
    <n v="0"/>
    <n v="0"/>
    <n v="0"/>
    <n v="0"/>
    <m/>
    <n v="0"/>
    <n v="0"/>
    <n v="0"/>
    <n v="0"/>
    <n v="0"/>
    <x v="0"/>
    <m/>
    <x v="6"/>
    <x v="3"/>
    <s v="No root cause"/>
    <s v="No root cause"/>
    <s v=""/>
    <s v="ADM_096"/>
    <m/>
  </r>
  <r>
    <s v="Ndiam-badji"/>
    <s v="NRD_154"/>
    <s v="NORD"/>
    <s v="CAMUSAT"/>
    <s v="Hybrid Solar - S3"/>
    <s v="NORD"/>
    <s v="Ndiam-Badji"/>
    <s v="NOKIA"/>
    <n v="1.2485277349802194E-3"/>
    <n v="0"/>
    <n v="0"/>
    <n v="4.8157498349233373E-3"/>
    <n v="0"/>
    <n v="0"/>
    <n v="0"/>
    <n v="0"/>
    <n v="0"/>
    <n v="0"/>
    <n v="0"/>
    <n v="5.6186999824777671E-3"/>
    <n v="0"/>
    <n v="0"/>
    <n v="5.6186999824777671E-3"/>
    <n v="0"/>
    <n v="0"/>
    <n v="0"/>
    <n v="0"/>
    <n v="0"/>
    <n v="0"/>
    <n v="0"/>
    <n v="0"/>
    <n v="0"/>
    <m/>
    <n v="0"/>
    <n v="0"/>
    <n v="0"/>
    <n v="0"/>
    <n v="0"/>
    <x v="0"/>
    <m/>
    <x v="10"/>
    <x v="0"/>
    <s v="AKTIVCO Defaut GE &amp; Power Cabinet"/>
    <s v="PASSIVE"/>
    <s v="(05-10-2026 ticket): INC-20260510-00014416...Grid Outage"/>
    <s v="NRD_154"/>
    <m/>
  </r>
  <r>
    <s v="Ebolowa-Elat"/>
    <s v="SUD_217"/>
    <s v="CENTRE"/>
    <s v="IHS"/>
    <s v="Grid-Gen"/>
    <s v="SUD"/>
    <s v="Ebolowa"/>
    <s v="ZTE"/>
    <n v="0"/>
    <n v="0"/>
    <n v="0"/>
    <n v="0"/>
    <n v="0"/>
    <n v="0"/>
    <n v="0"/>
    <n v="0"/>
    <n v="0"/>
    <n v="0"/>
    <n v="0"/>
    <n v="5.4218638084884618E-3"/>
    <n v="0"/>
    <n v="0"/>
    <n v="5.4218638084884618E-3"/>
    <n v="0"/>
    <n v="0"/>
    <n v="0"/>
    <n v="0"/>
    <n v="0"/>
    <n v="0"/>
    <n v="0"/>
    <n v="0"/>
    <n v="0"/>
    <m/>
    <n v="0"/>
    <n v="0"/>
    <n v="0"/>
    <n v="0"/>
    <n v="0"/>
    <x v="0"/>
    <m/>
    <x v="6"/>
    <x v="3"/>
    <s v="No root cause"/>
    <s v="No root cause"/>
    <s v=""/>
    <s v="SUD_217"/>
    <m/>
  </r>
  <r>
    <s v="Ebolowa-Mekalat"/>
    <s v="SUD_223"/>
    <s v="CENTRE"/>
    <s v="IHS"/>
    <s v="Grid-Gen"/>
    <s v="SUD"/>
    <s v="Ebolowa"/>
    <s v="ZTE"/>
    <n v="0"/>
    <n v="0"/>
    <n v="0"/>
    <n v="0"/>
    <n v="0"/>
    <n v="0"/>
    <n v="0"/>
    <n v="0"/>
    <n v="0"/>
    <n v="0"/>
    <n v="0"/>
    <n v="2.9606230006877844E-3"/>
    <n v="0"/>
    <n v="0"/>
    <n v="2.9606230006877844E-3"/>
    <n v="0"/>
    <n v="0"/>
    <n v="0"/>
    <n v="0"/>
    <n v="0"/>
    <n v="0"/>
    <n v="0"/>
    <n v="0"/>
    <n v="0"/>
    <m/>
    <n v="0"/>
    <n v="0"/>
    <n v="0"/>
    <n v="0"/>
    <n v="0"/>
    <x v="0"/>
    <m/>
    <x v="6"/>
    <x v="3"/>
    <s v="No root cause"/>
    <s v="No root cause"/>
    <s v=""/>
    <s v="SUD_223"/>
    <m/>
  </r>
  <r>
    <s v="Doualare"/>
    <s v="EXN_030"/>
    <s v="Maroua"/>
    <s v="IHS"/>
    <s v="Solar-Grid-Gen"/>
    <s v="EXTREME-NORD"/>
    <s v="Maroua"/>
    <s v="Huawei"/>
    <n v="0"/>
    <n v="0"/>
    <n v="0"/>
    <n v="0"/>
    <n v="0"/>
    <n v="0"/>
    <n v="3.2103140971312641E-3"/>
    <n v="0"/>
    <n v="0"/>
    <n v="0"/>
    <n v="0"/>
    <n v="1.159280090630734E-3"/>
    <n v="0"/>
    <n v="0"/>
    <n v="1.159280090630734E-3"/>
    <n v="0"/>
    <n v="0"/>
    <n v="0.41197247405352799"/>
    <n v="0"/>
    <n v="0"/>
    <n v="0"/>
    <n v="0"/>
    <n v="0"/>
    <n v="0"/>
    <m/>
    <n v="0"/>
    <n v="0"/>
    <n v="0"/>
    <n v="0"/>
    <n v="0"/>
    <x v="0"/>
    <m/>
    <x v="6"/>
    <x v="3"/>
    <s v="No root cause"/>
    <s v="No root cause"/>
    <s v=""/>
    <s v="EXN_030"/>
    <m/>
  </r>
  <r>
    <s v="Maroua-Doursogo"/>
    <s v="EXN_067"/>
    <s v="Maroua"/>
    <s v="IHS"/>
    <s v="Grid-Gen"/>
    <s v="EXTREME-NORD"/>
    <s v="Maroua"/>
    <s v="Huawei"/>
    <n v="0"/>
    <n v="0"/>
    <n v="0"/>
    <n v="0"/>
    <n v="0"/>
    <n v="0"/>
    <n v="4.8154711456968955E-3"/>
    <n v="0"/>
    <n v="0"/>
    <n v="0"/>
    <n v="0"/>
    <n v="8.0257852428281603E-4"/>
    <n v="0"/>
    <n v="0"/>
    <n v="8.0257852428281581E-4"/>
    <n v="0"/>
    <n v="0"/>
    <n v="0"/>
    <n v="0"/>
    <n v="0"/>
    <n v="0"/>
    <n v="0"/>
    <n v="0"/>
    <n v="0"/>
    <m/>
    <n v="0"/>
    <n v="0"/>
    <n v="0"/>
    <n v="0"/>
    <n v="0"/>
    <x v="0"/>
    <m/>
    <x v="6"/>
    <x v="3"/>
    <s v="No root cause"/>
    <s v="No root cause"/>
    <s v=""/>
    <s v="EXN_067"/>
    <m/>
  </r>
  <r>
    <s v="Maroua-Orange"/>
    <s v="EXN_044"/>
    <s v="Maroua"/>
    <s v="CAMUSAT"/>
    <s v="Bad Grid + GE"/>
    <s v="EXTREME-NORD"/>
    <s v="Maroua"/>
    <s v="Huawei"/>
    <n v="0"/>
    <n v="0"/>
    <n v="0"/>
    <n v="0"/>
    <n v="0"/>
    <n v="0"/>
    <n v="4.8154711456968955E-3"/>
    <n v="0"/>
    <n v="0"/>
    <n v="0"/>
    <n v="0"/>
    <n v="5.3505234952187721E-4"/>
    <n v="0"/>
    <n v="0"/>
    <n v="5.3505234952187721E-4"/>
    <n v="0"/>
    <n v="0"/>
    <n v="0"/>
    <n v="0"/>
    <n v="0"/>
    <n v="0"/>
    <n v="0"/>
    <n v="0"/>
    <n v="0"/>
    <m/>
    <n v="0"/>
    <n v="0"/>
    <n v="0"/>
    <n v="0"/>
    <n v="0"/>
    <x v="0"/>
    <m/>
    <x v="6"/>
    <x v="3"/>
    <s v="No root cause"/>
    <s v="No root cause"/>
    <s v=""/>
    <s v="EXN_044"/>
    <m/>
  </r>
  <r>
    <s v="Bantoum"/>
    <s v="OST_010"/>
    <s v="OUEST"/>
    <s v="IHS"/>
    <s v="Grid-Gen"/>
    <s v="OUEST"/>
    <s v="Bantoum"/>
    <s v="Huawei"/>
    <n v="0"/>
    <n v="0"/>
    <n v="0"/>
    <n v="0"/>
    <n v="0"/>
    <n v="0"/>
    <n v="0"/>
    <n v="0"/>
    <n v="0"/>
    <n v="0"/>
    <n v="0"/>
    <n v="0"/>
    <n v="0"/>
    <n v="0"/>
    <n v="8.9175391586979543E-5"/>
    <n v="0"/>
    <n v="0"/>
    <n v="0"/>
    <n v="0"/>
    <n v="0"/>
    <n v="0"/>
    <n v="0"/>
    <n v="0"/>
    <n v="0"/>
    <m/>
    <n v="0"/>
    <n v="0"/>
    <n v="0"/>
    <n v="0"/>
    <n v="0"/>
    <x v="0"/>
    <m/>
    <x v="6"/>
    <x v="3"/>
    <s v="No root cause"/>
    <s v="No root cause"/>
    <s v=""/>
    <s v="OST_010"/>
    <m/>
  </r>
  <r>
    <s v="CTR_984_Z_Mbalmayo-Ngalan-II"/>
    <s v="CTR_984"/>
    <s v="CENTRE"/>
    <s v="ESCO"/>
    <s v="Hybrid Solar - S1"/>
    <s v="CTR"/>
    <s v="Mbalmayo"/>
    <s v="ZTE"/>
    <n v="0"/>
    <n v="0"/>
    <n v="0"/>
    <n v="0"/>
    <n v="0"/>
    <n v="0"/>
    <n v="0"/>
    <n v="0"/>
    <n v="0"/>
    <n v="0"/>
    <n v="0"/>
    <n v="0"/>
    <n v="0"/>
    <s v=""/>
    <n v="0"/>
    <n v="0"/>
    <n v="0"/>
    <n v="0"/>
    <n v="0"/>
    <n v="0"/>
    <n v="0"/>
    <n v="0"/>
    <n v="0"/>
    <n v="0"/>
    <m/>
    <n v="0"/>
    <n v="0"/>
    <n v="0"/>
    <n v="0"/>
    <n v="0"/>
    <x v="0"/>
    <m/>
    <x v="6"/>
    <x v="3"/>
    <s v="No root cause"/>
    <s v="No root cause"/>
    <s v=""/>
    <s v="CTR_984"/>
    <m/>
  </r>
  <r>
    <s v="Ndom"/>
    <s v="SUD_028"/>
    <s v=""/>
    <s v="IHS"/>
    <s v="Grid Gen"/>
    <s v="SUD"/>
    <s v="Ndom"/>
    <s v="ZTE"/>
    <n v="18.491409199476074"/>
    <n v="18.491409199476074"/>
    <n v="18.491409199476074"/>
    <n v="18.491409199476074"/>
    <n v="0"/>
    <n v="0"/>
    <n v="0"/>
    <n v="0"/>
    <n v="0"/>
    <n v="0"/>
    <n v="0"/>
    <n v="0"/>
    <n v="0"/>
    <s v=""/>
    <n v="0"/>
    <n v="0"/>
    <n v="0"/>
    <n v="0"/>
    <n v="0"/>
    <n v="0"/>
    <n v="0"/>
    <n v="0"/>
    <n v="0"/>
    <n v="0"/>
    <m/>
    <n v="0"/>
    <n v="0"/>
    <n v="0"/>
    <n v="0"/>
    <n v="0"/>
    <x v="0"/>
    <m/>
    <x v="6"/>
    <x v="3"/>
    <s v="No root cause"/>
    <s v="No root cause"/>
    <s v=""/>
    <s v="SUD_028"/>
    <m/>
  </r>
  <r>
    <s v="Manjo-New"/>
    <s v="LIT_062"/>
    <s v=""/>
    <s v="IHS"/>
    <e v="#REF!"/>
    <s v="LIT"/>
    <s v="Manjo"/>
    <s v="ZTE"/>
    <n v="0"/>
    <n v="0"/>
    <n v="0"/>
    <n v="0"/>
    <n v="0"/>
    <n v="0"/>
    <n v="0"/>
    <n v="0"/>
    <n v="0"/>
    <n v="0"/>
    <n v="0"/>
    <n v="0"/>
    <n v="0"/>
    <s v=""/>
    <n v="0"/>
    <n v="0"/>
    <n v="0"/>
    <n v="0"/>
    <n v="0"/>
    <n v="0"/>
    <n v="0"/>
    <n v="0"/>
    <n v="0"/>
    <n v="0"/>
    <m/>
    <n v="0"/>
    <n v="0"/>
    <n v="0"/>
    <n v="0"/>
    <n v="0"/>
    <x v="0"/>
    <m/>
    <x v="6"/>
    <x v="3"/>
    <s v="No root cause"/>
    <s v="No root cause"/>
    <s v=""/>
    <s v="LIT_062"/>
    <m/>
  </r>
  <r>
    <s v="Ngoulmepa-New"/>
    <s v="LIT_067"/>
    <s v="LITTORAL"/>
    <s v="IHS"/>
    <s v="GRID GEN"/>
    <s v="LIT"/>
    <s v="Ngoulmepa"/>
    <s v="ZTE"/>
    <n v="0"/>
    <n v="0"/>
    <n v="0"/>
    <n v="0"/>
    <n v="0"/>
    <n v="0"/>
    <n v="0"/>
    <n v="0"/>
    <n v="0"/>
    <n v="0"/>
    <n v="0"/>
    <n v="0"/>
    <n v="0"/>
    <s v=""/>
    <n v="0"/>
    <n v="0"/>
    <n v="0"/>
    <n v="0"/>
    <n v="0"/>
    <n v="0"/>
    <n v="0"/>
    <n v="0"/>
    <n v="0"/>
    <n v="0"/>
    <m/>
    <n v="0"/>
    <n v="0"/>
    <n v="0"/>
    <n v="0"/>
    <n v="0"/>
    <x v="0"/>
    <m/>
    <x v="6"/>
    <x v="3"/>
    <s v="No root cause"/>
    <s v="No root cause"/>
    <s v=""/>
    <s v="LIT_067"/>
    <m/>
  </r>
  <r>
    <s v="Tole-IHS"/>
    <s v="SUO_189"/>
    <s v=""/>
    <s v="IHS"/>
    <e v="#N/A"/>
    <s v="SUD-OUEST"/>
    <s v="Buea"/>
    <s v="ZTE"/>
    <n v="0"/>
    <n v="0"/>
    <n v="0"/>
    <n v="0"/>
    <n v="0"/>
    <n v="0"/>
    <n v="0"/>
    <n v="0"/>
    <n v="0"/>
    <n v="0"/>
    <n v="0"/>
    <n v="0"/>
    <n v="0"/>
    <s v=""/>
    <n v="0"/>
    <n v="0"/>
    <n v="0"/>
    <n v="0"/>
    <n v="0"/>
    <n v="0"/>
    <n v="0"/>
    <n v="0"/>
    <n v="0"/>
    <n v="0"/>
    <m/>
    <n v="0"/>
    <n v="0"/>
    <n v="0"/>
    <n v="0"/>
    <n v="0"/>
    <x v="0"/>
    <m/>
    <x v="6"/>
    <x v="3"/>
    <s v="No root cause"/>
    <s v="No root cause"/>
    <s v=""/>
    <s v="SUO_189"/>
    <m/>
  </r>
  <r>
    <s v="OST_347_H_Bfsam-Baleng-Lycee"/>
    <s v="OST_347"/>
    <s v=""/>
    <s v="ESCO"/>
    <s v="Hybrid Solar - S1"/>
    <s v="OST"/>
    <s v="Bafoussam"/>
    <s v="Huawei"/>
    <n v="0"/>
    <n v="0"/>
    <n v="0"/>
    <n v="0"/>
    <n v="0"/>
    <n v="0"/>
    <n v="0"/>
    <n v="0"/>
    <n v="0"/>
    <n v="0"/>
    <n v="0"/>
    <n v="0"/>
    <n v="0"/>
    <s v=""/>
    <n v="0"/>
    <n v="0"/>
    <n v="0"/>
    <n v="0"/>
    <n v="0"/>
    <n v="0"/>
    <n v="0"/>
    <n v="0"/>
    <n v="0"/>
    <n v="0"/>
    <m/>
    <n v="0"/>
    <n v="0"/>
    <n v="0"/>
    <n v="0"/>
    <n v="0"/>
    <x v="0"/>
    <m/>
    <x v="6"/>
    <x v="3"/>
    <s v="No root cause"/>
    <s v="No root cause"/>
    <s v=""/>
    <s v="OST_347"/>
    <m/>
  </r>
  <r>
    <s v="OST_364_H_Dschang-Tchouale"/>
    <s v="OST_364"/>
    <s v=""/>
    <s v="ESCO"/>
    <s v="Hybrid Solar - S1"/>
    <s v="OST"/>
    <s v="Dschang"/>
    <s v="Huawei"/>
    <n v="0"/>
    <n v="0"/>
    <n v="0"/>
    <n v="0"/>
    <n v="0"/>
    <n v="0"/>
    <n v="0"/>
    <n v="0"/>
    <n v="0"/>
    <n v="0"/>
    <n v="0"/>
    <n v="0"/>
    <n v="0"/>
    <s v=""/>
    <n v="0"/>
    <n v="0"/>
    <n v="0"/>
    <n v="0"/>
    <n v="0"/>
    <n v="0"/>
    <n v="0"/>
    <n v="0"/>
    <n v="0"/>
    <n v="0"/>
    <m/>
    <n v="0"/>
    <n v="0"/>
    <n v="0"/>
    <n v="0"/>
    <n v="0"/>
    <x v="0"/>
    <m/>
    <x v="6"/>
    <x v="3"/>
    <s v="No root cause"/>
    <s v="No root cause"/>
    <s v=""/>
    <s v="OST_364"/>
    <m/>
  </r>
  <r>
    <s v="Ngoulmepa-New"/>
    <s v="LIT_523"/>
    <s v=""/>
    <m/>
    <m/>
    <s v="LITTORAL"/>
    <m/>
    <s v="ZTE"/>
    <n v="0"/>
    <n v="0"/>
    <n v="0"/>
    <n v="0"/>
    <n v="0"/>
    <n v="0"/>
    <n v="0"/>
    <n v="0"/>
    <n v="0"/>
    <n v="0"/>
    <n v="0"/>
    <n v="0"/>
    <n v="0"/>
    <s v=""/>
    <n v="0"/>
    <n v="0"/>
    <n v="0"/>
    <n v="0"/>
    <n v="0"/>
    <n v="0"/>
    <n v="0"/>
    <n v="0"/>
    <n v="0"/>
    <n v="0"/>
    <m/>
    <n v="0"/>
    <n v="0"/>
    <n v="0"/>
    <n v="0"/>
    <n v="0"/>
    <x v="0"/>
    <m/>
    <x v="6"/>
    <x v="3"/>
    <s v="No root cause"/>
    <s v="No root cause"/>
    <s v=""/>
    <s v="LIT_523"/>
    <m/>
  </r>
  <r>
    <s v="CTR_1057_Z_Labogenie"/>
    <s v="CTR_1057"/>
    <s v="Yaounde"/>
    <s v="ESCO"/>
    <s v="Good Grid + GE"/>
    <s v="CTR"/>
    <s v="Yaounde"/>
    <s v="ZTE"/>
    <n v="0"/>
    <n v="6.8272679798991511"/>
    <n v="0"/>
    <n v="0"/>
    <n v="0"/>
    <n v="0"/>
    <n v="0"/>
    <n v="13.02151552507897"/>
    <n v="0"/>
    <n v="0"/>
    <n v="0"/>
    <n v="0"/>
    <n v="0"/>
    <n v="19.987326393347651"/>
    <n v="0"/>
    <n v="0"/>
    <n v="0"/>
    <n v="0"/>
    <n v="0"/>
    <n v="0"/>
    <n v="0"/>
    <n v="0"/>
    <n v="0"/>
    <n v="0"/>
    <m/>
    <n v="0"/>
    <n v="0"/>
    <n v="0"/>
    <n v="0"/>
    <n v="0"/>
    <x v="0"/>
    <m/>
    <x v="6"/>
    <x v="3"/>
    <s v="No root cause"/>
    <s v="No root cause"/>
    <s v=""/>
    <s v="CTR_1057"/>
    <m/>
  </r>
  <r>
    <s v="Etoa-Dispensaire"/>
    <s v="CTR_715"/>
    <s v="Yaounde"/>
    <s v="CAMUSAT"/>
    <s v="Good Grid + GE"/>
    <s v="CENTRE"/>
    <s v="Yaounde"/>
    <s v="ZTE"/>
    <n v="13.444884614177317"/>
    <n v="0"/>
    <n v="0"/>
    <n v="0"/>
    <n v="0"/>
    <n v="0"/>
    <n v="0"/>
    <n v="0"/>
    <n v="0"/>
    <n v="0"/>
    <n v="1.6586622835179196E-3"/>
    <n v="0"/>
    <n v="15.12154249171739"/>
    <n v="14.511029925834613"/>
    <n v="0"/>
    <n v="0"/>
    <n v="0"/>
    <n v="0"/>
    <n v="0"/>
    <n v="0"/>
    <n v="0"/>
    <n v="0"/>
    <n v="0"/>
    <n v="0"/>
    <m/>
    <n v="0"/>
    <n v="0"/>
    <n v="0"/>
    <n v="0"/>
    <n v="0"/>
    <x v="0"/>
    <m/>
    <x v="6"/>
    <x v="3"/>
    <s v="No root cause"/>
    <s v="No root cause"/>
    <s v=""/>
    <s v="CTR_715"/>
    <m/>
  </r>
  <r>
    <s v="Anguissa-IHS"/>
    <s v="CTR_478"/>
    <s v="Yaounde"/>
    <s v="IHS"/>
    <s v="Grid-Gen"/>
    <s v="CENTRE"/>
    <s v="Yaounde"/>
    <s v="ZTE"/>
    <n v="4.4709509378397581"/>
    <n v="10.516097228286149"/>
    <n v="0"/>
    <n v="0"/>
    <n v="1.048738275219514"/>
    <n v="2.09622809495681"/>
    <n v="5.7526866761977322"/>
    <n v="12.041691992477876"/>
    <n v="0"/>
    <n v="0"/>
    <n v="0"/>
    <n v="0"/>
    <n v="0"/>
    <n v="10.223815964820666"/>
    <n v="0"/>
    <n v="0"/>
    <n v="0"/>
    <n v="0"/>
    <n v="0"/>
    <n v="0"/>
    <n v="0"/>
    <n v="0"/>
    <n v="0"/>
    <n v="0"/>
    <m/>
    <n v="0"/>
    <n v="0"/>
    <n v="0"/>
    <n v="0"/>
    <n v="0"/>
    <x v="0"/>
    <m/>
    <x v="12"/>
    <x v="6"/>
    <s v="BSS Hardware issue"/>
    <s v="ACTIVE"/>
    <s v="05-10-2026: hardware issue,  site with GPS issue (alarm : TDD down 09Apr 02pm)"/>
    <s v="CTR_478"/>
    <m/>
  </r>
  <r>
    <s v="Ndogpassi-III"/>
    <s v="LIT_283"/>
    <s v="Douala"/>
    <s v="IHS"/>
    <s v="Grid-Gen"/>
    <s v="LITTORAL"/>
    <s v="Douala"/>
    <s v="ZTE"/>
    <n v="0"/>
    <n v="0"/>
    <n v="0"/>
    <n v="0"/>
    <n v="2.1432948666364182"/>
    <n v="0"/>
    <n v="0"/>
    <n v="0.8292419663673225"/>
    <n v="0"/>
    <n v="0"/>
    <n v="0"/>
    <n v="0"/>
    <n v="0"/>
    <n v="7.8664109829839113"/>
    <n v="0"/>
    <n v="0"/>
    <n v="0"/>
    <n v="0"/>
    <n v="0"/>
    <n v="0"/>
    <n v="0"/>
    <n v="0"/>
    <n v="0"/>
    <n v="0"/>
    <m/>
    <n v="0"/>
    <n v="0"/>
    <n v="0"/>
    <n v="0"/>
    <n v="0"/>
    <x v="0"/>
    <m/>
    <x v="6"/>
    <x v="3"/>
    <s v="No root cause"/>
    <s v="No root cause"/>
    <s v=""/>
    <s v="LIT_283"/>
    <m/>
  </r>
  <r>
    <s v="Sorawel-IHS"/>
    <s v="NRD_099"/>
    <s v="NORD"/>
    <s v="IHS"/>
    <s v="Grid-Gen"/>
    <s v="NORD"/>
    <s v="Sorawel"/>
    <s v="Huawei"/>
    <n v="0"/>
    <n v="0"/>
    <n v="0"/>
    <n v="0"/>
    <n v="0"/>
    <n v="0"/>
    <n v="0"/>
    <n v="0"/>
    <n v="0"/>
    <n v="0"/>
    <n v="0"/>
    <n v="0"/>
    <n v="0"/>
    <n v="6.3994757913780944"/>
    <n v="0"/>
    <n v="0"/>
    <n v="0"/>
    <n v="0"/>
    <n v="0"/>
    <n v="0"/>
    <n v="0"/>
    <n v="0"/>
    <n v="0"/>
    <n v="0"/>
    <m/>
    <n v="0"/>
    <n v="0"/>
    <n v="0"/>
    <n v="0"/>
    <n v="0"/>
    <x v="0"/>
    <m/>
    <x v="6"/>
    <x v="3"/>
    <s v="No root cause"/>
    <s v="No root cause"/>
    <s v=""/>
    <s v="NRD_099"/>
    <m/>
  </r>
  <r>
    <s v="Biteng"/>
    <s v="CTR_211"/>
    <s v="Yaounde"/>
    <s v="IHS"/>
    <s v="Grid-Gen"/>
    <s v="CENTRE"/>
    <s v="Yaounde"/>
    <s v="ZTE"/>
    <n v="0"/>
    <n v="0"/>
    <n v="0"/>
    <n v="0"/>
    <n v="0"/>
    <n v="0"/>
    <n v="0"/>
    <n v="0"/>
    <n v="0"/>
    <n v="0"/>
    <n v="0"/>
    <n v="0"/>
    <n v="0"/>
    <n v="2.7791689138865312"/>
    <n v="0"/>
    <n v="0"/>
    <n v="0"/>
    <n v="0"/>
    <n v="0"/>
    <n v="0"/>
    <n v="0"/>
    <n v="0"/>
    <n v="0"/>
    <n v="0"/>
    <m/>
    <n v="0"/>
    <n v="0"/>
    <n v="0"/>
    <n v="0"/>
    <n v="0"/>
    <x v="0"/>
    <m/>
    <x v="6"/>
    <x v="3"/>
    <s v="No root cause"/>
    <s v="No root cause"/>
    <s v=""/>
    <s v="CTR_211"/>
    <m/>
  </r>
  <r>
    <s v="Garoua-Yelwa-Orange-IHS"/>
    <s v="NRD_082"/>
    <s v="Garoua"/>
    <s v="IHS"/>
    <s v="Grid-Gen"/>
    <s v="NORD"/>
    <s v="Garoua"/>
    <s v="Huawei"/>
    <n v="0"/>
    <n v="0"/>
    <n v="0"/>
    <n v="2.595949154331926"/>
    <n v="3.287450810854001"/>
    <n v="0"/>
    <n v="0"/>
    <n v="0"/>
    <n v="0"/>
    <n v="0"/>
    <n v="0"/>
    <n v="0"/>
    <n v="0"/>
    <n v="2.2288497373249667"/>
    <n v="0"/>
    <n v="0"/>
    <n v="0"/>
    <n v="8.586698455910259"/>
    <n v="0"/>
    <n v="0"/>
    <n v="0"/>
    <n v="0"/>
    <n v="0"/>
    <n v="0"/>
    <m/>
    <n v="0"/>
    <n v="0"/>
    <n v="0"/>
    <n v="0"/>
    <n v="0"/>
    <x v="0"/>
    <m/>
    <x v="6"/>
    <x v="3"/>
    <s v="No root cause"/>
    <s v="No root cause"/>
    <s v=""/>
    <s v="NRD_082"/>
    <m/>
  </r>
  <r>
    <s v="Djabi-IHS"/>
    <s v="NRD_069"/>
    <s v="NORD"/>
    <s v="IHS"/>
    <s v="Solar-Gen"/>
    <s v="NORD"/>
    <s v="Djabi"/>
    <s v="Huawei"/>
    <n v="0"/>
    <n v="0"/>
    <n v="0"/>
    <n v="0"/>
    <n v="0"/>
    <n v="0"/>
    <n v="0"/>
    <n v="0"/>
    <n v="0"/>
    <n v="0"/>
    <n v="0"/>
    <n v="0"/>
    <n v="0"/>
    <n v="1.2446209403794732"/>
    <n v="0"/>
    <n v="0"/>
    <n v="0"/>
    <n v="0"/>
    <n v="0"/>
    <n v="0"/>
    <n v="0"/>
    <n v="0"/>
    <n v="0"/>
    <n v="0"/>
    <m/>
    <n v="0"/>
    <n v="0"/>
    <n v="0"/>
    <n v="0"/>
    <n v="0"/>
    <x v="0"/>
    <m/>
    <x v="6"/>
    <x v="3"/>
    <s v="No root cause"/>
    <s v="No root cause"/>
    <s v=""/>
    <s v="NRD_069"/>
    <m/>
  </r>
  <r>
    <s v="Bda-Titam-Naka"/>
    <s v="OST_113"/>
    <s v="NORD-OUEST"/>
    <s v="IHS"/>
    <s v="Grid-Gen"/>
    <s v="OUEST"/>
    <s v="Bamenda"/>
    <s v="Huawei"/>
    <n v="0"/>
    <n v="0"/>
    <n v="0"/>
    <n v="0"/>
    <n v="0.56287507169701478"/>
    <n v="0"/>
    <n v="0"/>
    <n v="0"/>
    <n v="0"/>
    <n v="0"/>
    <n v="1.0384474350303767"/>
    <n v="0"/>
    <n v="0"/>
    <n v="1.0907042145003467"/>
    <n v="0"/>
    <n v="0"/>
    <n v="0"/>
    <n v="3.5271899335964356"/>
    <n v="0"/>
    <n v="0"/>
    <n v="0"/>
    <n v="0"/>
    <n v="0"/>
    <n v="0"/>
    <m/>
    <n v="0"/>
    <n v="0"/>
    <n v="0"/>
    <n v="0"/>
    <n v="0"/>
    <x v="0"/>
    <m/>
    <x v="6"/>
    <x v="3"/>
    <s v="No root cause"/>
    <s v="No root cause"/>
    <s v=""/>
    <s v="OST_113"/>
    <m/>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0"/>
    <n v="0.39784709202615121"/>
    <n v="0.88945319076685136"/>
    <n v="0"/>
    <n v="0"/>
    <n v="0"/>
    <n v="0"/>
    <n v="0"/>
    <n v="0"/>
    <n v="0"/>
    <n v="0"/>
    <n v="0"/>
    <n v="0"/>
    <m/>
    <n v="0"/>
    <n v="0"/>
    <n v="0"/>
    <n v="0"/>
    <n v="0"/>
    <x v="0"/>
    <m/>
    <x v="6"/>
    <x v="3"/>
    <s v="No root cause"/>
    <s v="No root cause"/>
    <s v=""/>
    <s v="CTR_830"/>
    <m/>
  </r>
  <r>
    <s v="Bafia-Lable"/>
    <s v="CTR_362"/>
    <s v="CENTRE"/>
    <s v="IHS"/>
    <s v="Grid-Gen"/>
    <s v="CENTRE"/>
    <s v="Bafia"/>
    <s v="ZTE"/>
    <n v="0"/>
    <n v="0"/>
    <n v="0"/>
    <n v="0"/>
    <n v="0"/>
    <n v="0"/>
    <n v="0.21651785077318528"/>
    <n v="0"/>
    <n v="3.5804276423738632"/>
    <n v="0"/>
    <n v="1.9547959238998613"/>
    <n v="0"/>
    <n v="0"/>
    <n v="0.87152893705786816"/>
    <n v="0"/>
    <n v="0"/>
    <n v="0"/>
    <n v="0"/>
    <n v="0"/>
    <n v="0"/>
    <n v="0"/>
    <n v="0"/>
    <n v="0"/>
    <n v="0"/>
    <m/>
    <n v="0"/>
    <n v="0"/>
    <n v="0"/>
    <n v="0"/>
    <n v="0"/>
    <x v="0"/>
    <m/>
    <x v="6"/>
    <x v="3"/>
    <s v="No root cause"/>
    <s v="No root cause"/>
    <s v=""/>
    <s v="CTR_362"/>
    <m/>
  </r>
  <r>
    <s v="Badankali-IHS"/>
    <s v="NRD_107"/>
    <s v="NORD"/>
    <s v="IHS"/>
    <s v="Hybrid-Gen"/>
    <s v="NORD"/>
    <s v="Badankali"/>
    <s v="Huawei"/>
    <n v="0"/>
    <n v="0"/>
    <n v="0"/>
    <n v="0"/>
    <n v="0"/>
    <n v="0"/>
    <n v="0"/>
    <n v="0"/>
    <n v="0"/>
    <n v="0"/>
    <n v="0"/>
    <n v="0"/>
    <n v="0"/>
    <n v="0.40214534590064288"/>
    <n v="0"/>
    <n v="0"/>
    <n v="0"/>
    <n v="0"/>
    <n v="0"/>
    <n v="0"/>
    <n v="0"/>
    <n v="0"/>
    <n v="0"/>
    <n v="0"/>
    <m/>
    <n v="0"/>
    <n v="0"/>
    <n v="0"/>
    <n v="0"/>
    <n v="0"/>
    <x v="0"/>
    <m/>
    <x v="6"/>
    <x v="3"/>
    <s v="No root cause"/>
    <s v="No root cause"/>
    <s v=""/>
    <s v="NRD_107"/>
    <m/>
  </r>
  <r>
    <s v="Maroua-Domayo-IHS"/>
    <s v="EXN_241"/>
    <s v="Maroua"/>
    <s v="IHS"/>
    <s v="Grid-Gen"/>
    <s v="EXTREME-NORD"/>
    <s v="Maroua"/>
    <s v="Huawei"/>
    <n v="0"/>
    <n v="0"/>
    <n v="0"/>
    <n v="0"/>
    <n v="0"/>
    <n v="0"/>
    <n v="0"/>
    <n v="0"/>
    <n v="0"/>
    <n v="0"/>
    <n v="0"/>
    <n v="0"/>
    <n v="0"/>
    <n v="0.23611860184400438"/>
    <n v="0"/>
    <n v="0"/>
    <n v="0"/>
    <n v="0"/>
    <n v="0"/>
    <n v="0"/>
    <n v="0"/>
    <n v="0"/>
    <n v="0"/>
    <n v="0"/>
    <m/>
    <n v="0"/>
    <n v="0"/>
    <n v="0"/>
    <n v="0"/>
    <n v="0"/>
    <x v="0"/>
    <m/>
    <x v="6"/>
    <x v="3"/>
    <s v="No root cause"/>
    <s v="No root cause"/>
    <s v=""/>
    <s v="EXN_241"/>
    <m/>
  </r>
  <r>
    <s v="Laore-MTN-IHS"/>
    <s v="ADM_093"/>
    <s v="ADAMAOUA"/>
    <s v="IHS"/>
    <s v="Solar-Gen"/>
    <s v="ADAMAOUA"/>
    <s v="Laore"/>
    <s v="NOKIA"/>
    <n v="0"/>
    <n v="0"/>
    <n v="0"/>
    <n v="0"/>
    <n v="0"/>
    <n v="0"/>
    <n v="0"/>
    <n v="0"/>
    <n v="1.8728999941590844E-3"/>
    <n v="0"/>
    <n v="0"/>
    <n v="0"/>
    <n v="0"/>
    <n v="0.12829903972362774"/>
    <n v="0"/>
    <n v="0"/>
    <n v="0"/>
    <n v="0"/>
    <n v="0"/>
    <n v="0"/>
    <n v="0"/>
    <n v="0"/>
    <n v="0"/>
    <n v="0"/>
    <m/>
    <n v="0"/>
    <n v="0"/>
    <n v="0"/>
    <n v="0"/>
    <n v="0"/>
    <x v="0"/>
    <m/>
    <x v="1"/>
    <x v="0"/>
    <s v="Defaut GE &amp; Power Cabinet"/>
    <s v="PASSIVE"/>
    <s v="(05-10-2026 ticket): INC-20260510-00015873...Grid Outage"/>
    <s v="ADM_093"/>
    <m/>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11751533103332193"/>
    <n v="0"/>
    <n v="0"/>
    <n v="0"/>
    <n v="0"/>
    <n v="0"/>
    <n v="0"/>
    <n v="0"/>
    <n v="0"/>
    <n v="0"/>
    <n v="0"/>
    <m/>
    <n v="0"/>
    <n v="0"/>
    <n v="0"/>
    <n v="0"/>
    <n v="0"/>
    <x v="0"/>
    <m/>
    <x v="6"/>
    <x v="3"/>
    <s v="No root cause"/>
    <s v="No root cause"/>
    <s v=""/>
    <s v="LIT_098"/>
    <m/>
  </r>
  <r>
    <s v="Bda-Nitop-II"/>
    <s v="NRO_226"/>
    <s v="NORD-OUEST"/>
    <s v="IHS"/>
    <s v="Grid-Gen"/>
    <s v="NORD-OUEST"/>
    <s v="Bamenda"/>
    <s v="Huawei"/>
    <n v="8.550671597709119"/>
    <n v="4.5593594210590886"/>
    <n v="0"/>
    <n v="0"/>
    <n v="7.3854702610770122"/>
    <n v="0"/>
    <n v="0"/>
    <n v="1.7037671965825134"/>
    <n v="14.999586226183036"/>
    <n v="0.86946006797305042"/>
    <n v="1.0492019872557665"/>
    <n v="0"/>
    <n v="0.34988856643067295"/>
    <n v="4.6157182685420607E-2"/>
    <n v="0"/>
    <n v="0"/>
    <n v="0"/>
    <n v="2.5902062591137249"/>
    <n v="0"/>
    <n v="0"/>
    <n v="0"/>
    <n v="0"/>
    <n v="0"/>
    <n v="0"/>
    <m/>
    <n v="0"/>
    <n v="0"/>
    <n v="0"/>
    <n v="0"/>
    <n v="0"/>
    <x v="0"/>
    <m/>
    <x v="6"/>
    <x v="3"/>
    <s v="No root cause"/>
    <s v="No root cause"/>
    <s v=""/>
    <s v="NRO_226"/>
    <m/>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0"/>
    <n v="0.29597312467718512"/>
    <n v="3.977222464779287E-2"/>
    <n v="0"/>
    <n v="0"/>
    <n v="0"/>
    <n v="2.4605274046679395"/>
    <n v="0"/>
    <n v="0"/>
    <n v="0"/>
    <n v="0"/>
    <n v="0"/>
    <n v="0"/>
    <m/>
    <n v="0"/>
    <n v="0"/>
    <n v="0"/>
    <n v="0"/>
    <n v="0"/>
    <x v="0"/>
    <m/>
    <x v="6"/>
    <x v="3"/>
    <s v="No root cause"/>
    <s v="No root cause"/>
    <s v=""/>
    <s v="NRO_128"/>
    <m/>
  </r>
  <r>
    <s v="Port_Autonome_Kribi"/>
    <s v="SUD_092"/>
    <s v="CENTRE"/>
    <s v="CAMUSAT"/>
    <s v="Good Grid no GE - 8h"/>
    <s v="SUD"/>
    <s v="Kribi"/>
    <s v="ZTE"/>
    <n v="0"/>
    <n v="2.6752617476098045E-4"/>
    <n v="0"/>
    <n v="9.4169213515849729E-3"/>
    <n v="0"/>
    <n v="0"/>
    <n v="0"/>
    <n v="0"/>
    <n v="0"/>
    <n v="0"/>
    <n v="1.4106655195144295"/>
    <n v="0"/>
    <n v="4.7298627697734158E-2"/>
    <n v="9.5239318214895355E-3"/>
    <n v="0"/>
    <n v="0"/>
    <n v="0"/>
    <n v="0"/>
    <n v="0"/>
    <n v="0"/>
    <n v="0"/>
    <n v="0"/>
    <n v="0"/>
    <n v="0"/>
    <m/>
    <n v="0"/>
    <n v="0"/>
    <n v="0"/>
    <n v="0"/>
    <n v="0"/>
    <x v="0"/>
    <m/>
    <x v="6"/>
    <x v="3"/>
    <s v="No root cause"/>
    <s v="No root cause"/>
    <s v=""/>
    <s v="SUD_092"/>
    <m/>
  </r>
  <r>
    <s v="GBHS-Muyuka"/>
    <s v="SUO_246"/>
    <s v="NORD-OUEST"/>
    <m/>
    <m/>
    <s v="SUD-OUEST"/>
    <s v="Bamenda"/>
    <s v="Huawei"/>
    <n v="0"/>
    <n v="0"/>
    <n v="0"/>
    <n v="0"/>
    <n v="0"/>
    <n v="0"/>
    <n v="0"/>
    <n v="0"/>
    <n v="0"/>
    <n v="0"/>
    <n v="0"/>
    <n v="0"/>
    <n v="0"/>
    <n v="4.0128926214140796E-3"/>
    <n v="0"/>
    <n v="0"/>
    <n v="0"/>
    <n v="0"/>
    <n v="0"/>
    <n v="0"/>
    <n v="0"/>
    <n v="0"/>
    <n v="0"/>
    <n v="0"/>
    <m/>
    <n v="0"/>
    <n v="0"/>
    <n v="0"/>
    <n v="0"/>
    <n v="0"/>
    <x v="0"/>
    <m/>
    <x v="6"/>
    <x v="3"/>
    <s v="No root cause"/>
    <s v="No root cause"/>
    <s v=""/>
    <s v="SUO_246"/>
    <m/>
  </r>
  <r>
    <s v="Ndogp-Nodal"/>
    <s v="LIT_093"/>
    <s v="Douala"/>
    <m/>
    <m/>
    <s v="LITTORAL"/>
    <s v="Douala"/>
    <s v="ZTE"/>
    <n v="0"/>
    <n v="0"/>
    <n v="0"/>
    <n v="0"/>
    <n v="0"/>
    <n v="0"/>
    <n v="0"/>
    <n v="0"/>
    <n v="0"/>
    <n v="0"/>
    <n v="0"/>
    <n v="0"/>
    <n v="0"/>
    <n v="2.56825127770507E-3"/>
    <n v="0"/>
    <n v="0"/>
    <n v="0"/>
    <n v="0"/>
    <n v="0"/>
    <n v="0"/>
    <n v="0"/>
    <n v="0"/>
    <n v="0"/>
    <n v="0"/>
    <m/>
    <n v="0"/>
    <n v="0"/>
    <n v="0"/>
    <n v="0"/>
    <n v="0"/>
    <x v="0"/>
    <m/>
    <x v="6"/>
    <x v="3"/>
    <s v="No root cause"/>
    <s v="No root cause"/>
    <s v=""/>
    <s v="LIT_093"/>
    <m/>
  </r>
  <r>
    <s v="PK8"/>
    <s v="LIT_255"/>
    <s v="Douala"/>
    <s v="IHS"/>
    <s v="Grid-Gen"/>
    <s v="LITTORAL"/>
    <s v="Douala"/>
    <s v="ZTE"/>
    <n v="0"/>
    <n v="0"/>
    <n v="0.35877043543273729"/>
    <n v="0"/>
    <n v="0"/>
    <n v="0"/>
    <n v="0"/>
    <n v="0"/>
    <n v="0"/>
    <n v="0"/>
    <n v="0.77719920783716157"/>
    <n v="0"/>
    <n v="0"/>
    <n v="2.3720654162136274E-3"/>
    <n v="0"/>
    <n v="0"/>
    <n v="0"/>
    <n v="0"/>
    <n v="0"/>
    <n v="0"/>
    <n v="0"/>
    <n v="0"/>
    <n v="0"/>
    <n v="0"/>
    <m/>
    <n v="0"/>
    <n v="0"/>
    <n v="0"/>
    <n v="0"/>
    <n v="0"/>
    <x v="0"/>
    <m/>
    <x v="6"/>
    <x v="3"/>
    <s v="No root cause"/>
    <s v="No root cause"/>
    <s v=""/>
    <s v="LIT_255"/>
    <m/>
  </r>
  <r>
    <s v="Song-Kot-IHS"/>
    <s v="LIT_374"/>
    <s v="Douala"/>
    <s v="IHS"/>
    <s v="Grid-Gen"/>
    <s v="LITTORAL"/>
    <s v="Douala"/>
    <s v="ZTE"/>
    <n v="0"/>
    <n v="1.7554532535463276"/>
    <n v="0"/>
    <n v="0"/>
    <n v="0"/>
    <n v="0"/>
    <n v="0"/>
    <n v="0"/>
    <n v="0"/>
    <n v="0"/>
    <n v="0"/>
    <n v="0"/>
    <n v="0"/>
    <n v="2.1045392414528177E-3"/>
    <n v="0"/>
    <n v="0"/>
    <n v="0"/>
    <n v="0"/>
    <n v="0"/>
    <n v="0"/>
    <n v="0"/>
    <n v="0"/>
    <n v="0"/>
    <n v="0"/>
    <m/>
    <n v="0"/>
    <n v="0"/>
    <n v="0"/>
    <n v="0"/>
    <n v="0"/>
    <x v="0"/>
    <m/>
    <x v="6"/>
    <x v="3"/>
    <s v="No root cause"/>
    <s v="No root cause"/>
    <s v=""/>
    <s v="LIT_374"/>
    <m/>
  </r>
  <r>
    <s v="Nyalla-Pariso"/>
    <s v="LIT_179"/>
    <s v="Douala"/>
    <s v="IHS"/>
    <s v="Grid-Gen"/>
    <s v="LITTORAL"/>
    <s v="Douala"/>
    <s v="ZTE"/>
    <n v="0"/>
    <n v="0"/>
    <n v="0"/>
    <n v="0"/>
    <n v="0"/>
    <n v="8.4071705575673512"/>
    <n v="0"/>
    <n v="0"/>
    <n v="0"/>
    <n v="0"/>
    <n v="0"/>
    <n v="0"/>
    <n v="0"/>
    <n v="2.0867041631353052E-3"/>
    <n v="0"/>
    <n v="0"/>
    <n v="0"/>
    <n v="0"/>
    <n v="0"/>
    <n v="0"/>
    <n v="0"/>
    <n v="0"/>
    <n v="0"/>
    <n v="0"/>
    <m/>
    <n v="0"/>
    <n v="0"/>
    <n v="0"/>
    <n v="0"/>
    <n v="0"/>
    <x v="0"/>
    <m/>
    <x v="6"/>
    <x v="3"/>
    <s v="No root cause"/>
    <s v="No root cause"/>
    <s v=""/>
    <s v="LIT_179"/>
    <m/>
  </r>
  <r>
    <s v="PK11"/>
    <s v="LIT_128"/>
    <s v="Douala"/>
    <s v="IHS"/>
    <s v="Grid-Gen"/>
    <s v="LITTORAL"/>
    <s v="Douala"/>
    <s v="ZTE"/>
    <n v="0"/>
    <n v="57.767140937069307"/>
    <n v="13.868556899607057"/>
    <n v="13.868556899607057"/>
    <n v="43.079383220187594"/>
    <n v="0"/>
    <n v="0"/>
    <n v="0"/>
    <n v="0"/>
    <n v="0"/>
    <n v="0"/>
    <n v="0"/>
    <n v="0"/>
    <n v="2.0331989281831093E-3"/>
    <n v="0"/>
    <n v="0"/>
    <n v="0"/>
    <n v="0"/>
    <n v="0"/>
    <n v="0"/>
    <n v="0"/>
    <n v="0"/>
    <n v="0"/>
    <n v="0"/>
    <m/>
    <n v="0"/>
    <n v="0"/>
    <n v="0"/>
    <n v="0"/>
    <n v="0"/>
    <x v="0"/>
    <m/>
    <x v="6"/>
    <x v="3"/>
    <s v="No root cause"/>
    <s v="No root cause"/>
    <s v=""/>
    <s v="LIT_128"/>
    <m/>
  </r>
  <r>
    <s v="Bana-Centre"/>
    <s v="OST_036"/>
    <s v="OUEST"/>
    <s v="IHS"/>
    <s v="Grid-Gen"/>
    <s v="OUEST"/>
    <s v="Bana"/>
    <s v="Huawei"/>
    <n v="0"/>
    <n v="0"/>
    <n v="0"/>
    <n v="0"/>
    <n v="0"/>
    <n v="0"/>
    <n v="0"/>
    <n v="0"/>
    <n v="0"/>
    <n v="0"/>
    <n v="0"/>
    <n v="0"/>
    <n v="0"/>
    <n v="1.8726832233265697E-3"/>
    <n v="0"/>
    <n v="0"/>
    <n v="0"/>
    <n v="0"/>
    <n v="0"/>
    <n v="0"/>
    <n v="0"/>
    <n v="0"/>
    <n v="0"/>
    <n v="0"/>
    <m/>
    <n v="0"/>
    <n v="0"/>
    <n v="0"/>
    <n v="0"/>
    <n v="0"/>
    <x v="0"/>
    <m/>
    <x v="6"/>
    <x v="3"/>
    <s v="No root cause"/>
    <s v="No root cause"/>
    <s v=""/>
    <s v="OST_036"/>
    <m/>
  </r>
  <r>
    <s v="Bberi-Abattoir"/>
    <s v="LIT_346"/>
    <s v="Douala"/>
    <s v="IHS"/>
    <s v="Grid-Gen"/>
    <s v="LITTORAL"/>
    <s v="Douala"/>
    <s v="ZTE"/>
    <n v="0"/>
    <n v="0"/>
    <n v="0"/>
    <n v="0"/>
    <n v="0"/>
    <n v="0"/>
    <n v="0"/>
    <n v="0"/>
    <n v="5.4676999597640661"/>
    <n v="1.9723456409641797"/>
    <n v="1.7559704708175321"/>
    <n v="0"/>
    <n v="2.3293860738001273"/>
    <n v="1.8370130666916665E-3"/>
    <n v="0"/>
    <n v="0"/>
    <n v="0"/>
    <n v="15.099248643820651"/>
    <n v="0"/>
    <n v="0"/>
    <n v="0"/>
    <n v="0"/>
    <n v="0"/>
    <n v="0"/>
    <m/>
    <n v="0"/>
    <n v="0"/>
    <n v="0"/>
    <n v="0"/>
    <n v="0"/>
    <x v="0"/>
    <m/>
    <x v="6"/>
    <x v="3"/>
    <s v="No root cause"/>
    <s v="No root cause"/>
    <s v=""/>
    <s v="LIT_346"/>
    <m/>
  </r>
  <r>
    <s v="Total-Ndobo"/>
    <s v="LIT_437"/>
    <s v="Douala"/>
    <s v="IHS"/>
    <s v="Grid-Gen"/>
    <s v="LITTORAL"/>
    <s v="Douala"/>
    <s v="ZTE"/>
    <n v="0"/>
    <n v="0"/>
    <n v="0"/>
    <n v="0"/>
    <n v="0"/>
    <n v="0"/>
    <n v="0"/>
    <n v="0"/>
    <n v="0"/>
    <n v="0"/>
    <n v="0"/>
    <n v="0"/>
    <n v="0"/>
    <n v="1.7835078317394704E-3"/>
    <n v="0"/>
    <n v="0"/>
    <n v="0"/>
    <n v="0"/>
    <n v="0"/>
    <n v="0"/>
    <n v="0"/>
    <n v="0"/>
    <n v="0"/>
    <n v="0"/>
    <m/>
    <n v="0"/>
    <n v="0"/>
    <n v="0"/>
    <n v="0"/>
    <n v="0"/>
    <x v="0"/>
    <m/>
    <x v="6"/>
    <x v="3"/>
    <s v="No root cause"/>
    <s v="No root cause"/>
    <s v=""/>
    <s v="LIT_437"/>
    <m/>
  </r>
  <r>
    <s v="Bberi-Enem"/>
    <s v="LIT_637"/>
    <s v="Douala"/>
    <s v="CAMUSAT"/>
    <s v="Good Grid + GE"/>
    <s v="LITTORAL"/>
    <s v="Douala"/>
    <s v="ZTE"/>
    <n v="0"/>
    <n v="0"/>
    <n v="0"/>
    <n v="0"/>
    <n v="0"/>
    <n v="0"/>
    <n v="0"/>
    <n v="0"/>
    <n v="0"/>
    <n v="0"/>
    <n v="0"/>
    <n v="0"/>
    <n v="0"/>
    <n v="1.6408272052002239E-3"/>
    <n v="0"/>
    <n v="0"/>
    <n v="0"/>
    <n v="0"/>
    <n v="0"/>
    <n v="0"/>
    <n v="0"/>
    <n v="0"/>
    <n v="0"/>
    <n v="0"/>
    <m/>
    <n v="0"/>
    <n v="0"/>
    <n v="0"/>
    <n v="0"/>
    <n v="0"/>
    <x v="0"/>
    <m/>
    <x v="6"/>
    <x v="3"/>
    <s v="No root cause"/>
    <s v="No root cause"/>
    <s v=""/>
    <s v="LIT_637"/>
    <m/>
  </r>
  <r>
    <s v="Boadibo"/>
    <s v="LIT_682"/>
    <s v="Douala"/>
    <s v="CAMUSAT"/>
    <s v="Good Grid + GE"/>
    <s v="LITTORAL"/>
    <s v="Douala"/>
    <s v="ZTE"/>
    <n v="0"/>
    <n v="0"/>
    <n v="0"/>
    <n v="0"/>
    <n v="15.181700210881967"/>
    <n v="0"/>
    <n v="0"/>
    <n v="0"/>
    <n v="7.1749271615401522"/>
    <n v="0"/>
    <n v="0"/>
    <n v="0"/>
    <n v="0"/>
    <n v="1.391136108756585E-3"/>
    <n v="0"/>
    <n v="0"/>
    <n v="0"/>
    <n v="0"/>
    <n v="0"/>
    <n v="0"/>
    <n v="0"/>
    <n v="0"/>
    <n v="0"/>
    <n v="0"/>
    <m/>
    <n v="0"/>
    <n v="0"/>
    <n v="0"/>
    <n v="0"/>
    <n v="0"/>
    <x v="0"/>
    <m/>
    <x v="6"/>
    <x v="3"/>
    <s v="No root cause"/>
    <s v="No root cause"/>
    <s v=""/>
    <s v="LIT_682"/>
    <m/>
  </r>
  <r>
    <s v="Bomono-Gare-IHS"/>
    <s v="LIT_498"/>
    <s v="LITTORAL"/>
    <s v="IHS"/>
    <s v="Grid-Gen"/>
    <s v="LITTORAL"/>
    <s v="Bomono"/>
    <s v="ZTE"/>
    <n v="0"/>
    <n v="0"/>
    <n v="0"/>
    <n v="0"/>
    <n v="2.2071622820910135"/>
    <n v="0"/>
    <n v="0"/>
    <n v="0"/>
    <n v="0"/>
    <n v="0"/>
    <n v="0"/>
    <n v="0"/>
    <n v="0"/>
    <n v="1.3554659521219016E-3"/>
    <n v="0"/>
    <n v="0"/>
    <n v="0"/>
    <n v="0"/>
    <n v="0"/>
    <n v="0"/>
    <n v="0"/>
    <n v="0"/>
    <n v="0"/>
    <n v="0"/>
    <m/>
    <n v="0"/>
    <n v="0"/>
    <n v="0"/>
    <n v="0"/>
    <n v="0"/>
    <x v="0"/>
    <m/>
    <x v="6"/>
    <x v="3"/>
    <s v="No root cause"/>
    <s v="No root cause"/>
    <s v=""/>
    <s v="LIT_498"/>
    <m/>
  </r>
  <r>
    <s v="Famkeu-IHS"/>
    <s v="OST_308"/>
    <s v="OUEST"/>
    <s v="IHS"/>
    <s v="Solar-Grid-Gen-Lithium"/>
    <s v="OUEST"/>
    <s v="Bafang"/>
    <s v="Huawei"/>
    <n v="0"/>
    <n v="0"/>
    <n v="0"/>
    <n v="0"/>
    <n v="0"/>
    <n v="0"/>
    <n v="0"/>
    <n v="0"/>
    <n v="0"/>
    <n v="0"/>
    <n v="0"/>
    <n v="0"/>
    <n v="0"/>
    <n v="5.3505234952187721E-4"/>
    <n v="0"/>
    <n v="0"/>
    <n v="0"/>
    <n v="0"/>
    <n v="0"/>
    <n v="0"/>
    <n v="0"/>
    <n v="0"/>
    <n v="0"/>
    <n v="0"/>
    <m/>
    <n v="0"/>
    <n v="0"/>
    <n v="0"/>
    <n v="0"/>
    <n v="0"/>
    <x v="0"/>
    <m/>
    <x v="6"/>
    <x v="3"/>
    <s v="No root cause"/>
    <s v="No root cause"/>
    <s v=""/>
    <s v="OST_308"/>
    <m/>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2.675261747609386E-4"/>
    <n v="0"/>
    <n v="0"/>
    <n v="0"/>
    <n v="0"/>
    <n v="0"/>
    <n v="0"/>
    <n v="0"/>
    <n v="0"/>
    <n v="0"/>
    <n v="0"/>
    <m/>
    <n v="0"/>
    <n v="0"/>
    <n v="0"/>
    <n v="0"/>
    <n v="0"/>
    <x v="0"/>
    <m/>
    <x v="6"/>
    <x v="3"/>
    <s v="No root cause"/>
    <s v="No root cause"/>
    <s v=""/>
    <s v="OST_015"/>
    <m/>
  </r>
  <r>
    <s v="Ngousso-II"/>
    <s v="CTR_342"/>
    <s v="Yaounde"/>
    <s v="IHS"/>
    <s v="Grid-Gen"/>
    <s v="CENTRE"/>
    <s v="Yaounde"/>
    <s v="ZTE"/>
    <n v="0"/>
    <n v="0"/>
    <n v="0"/>
    <n v="0"/>
    <n v="0"/>
    <n v="0"/>
    <n v="0"/>
    <n v="0"/>
    <n v="12.20406254547945"/>
    <n v="0"/>
    <n v="4.6602167889439627"/>
    <n v="0"/>
    <n v="0"/>
    <n v="0"/>
    <n v="0"/>
    <n v="0"/>
    <n v="0"/>
    <n v="0"/>
    <n v="0"/>
    <n v="0"/>
    <n v="0"/>
    <n v="0"/>
    <n v="0"/>
    <n v="0"/>
    <m/>
    <n v="0"/>
    <n v="0"/>
    <n v="0"/>
    <n v="0"/>
    <n v="0"/>
    <x v="0"/>
    <m/>
    <x v="6"/>
    <x v="3"/>
    <s v="No root cause"/>
    <s v="No root cause"/>
    <s v=""/>
    <s v="CTR_342"/>
    <m/>
  </r>
  <r>
    <s v="Nkolmesseng-Crf-Safari"/>
    <s v="CTR_559"/>
    <s v="Yaounde"/>
    <s v="CAMUSAT"/>
    <s v="Good Grid no GE - 8h"/>
    <s v="CENTRE"/>
    <s v="Yaounde"/>
    <s v="ZTE"/>
    <n v="0"/>
    <n v="0"/>
    <n v="0"/>
    <n v="0"/>
    <n v="0"/>
    <n v="0"/>
    <n v="0"/>
    <n v="0"/>
    <n v="0"/>
    <n v="0"/>
    <n v="2.4465982085020532"/>
    <n v="0"/>
    <n v="0"/>
    <n v="0"/>
    <n v="0"/>
    <n v="0"/>
    <n v="0"/>
    <n v="0"/>
    <n v="0"/>
    <n v="0"/>
    <n v="0"/>
    <n v="0"/>
    <n v="0"/>
    <n v="0"/>
    <m/>
    <n v="0"/>
    <n v="0"/>
    <n v="0"/>
    <n v="0"/>
    <n v="0"/>
    <x v="0"/>
    <m/>
    <x v="6"/>
    <x v="3"/>
    <s v="No root cause"/>
    <s v="No root cause"/>
    <s v=""/>
    <s v="CTR_559"/>
    <m/>
  </r>
  <r>
    <s v="Dschang-Rectorat-MTN"/>
    <s v="OST_097"/>
    <s v="OUEST"/>
    <s v="IHS"/>
    <s v="Grid-Gen"/>
    <s v="OUEST"/>
    <s v="Dschang"/>
    <s v="Huawei"/>
    <n v="0"/>
    <n v="0"/>
    <n v="0"/>
    <n v="0"/>
    <n v="0"/>
    <n v="0"/>
    <n v="0"/>
    <n v="0"/>
    <n v="0"/>
    <n v="0"/>
    <n v="5.8839706876920843"/>
    <n v="0"/>
    <n v="0"/>
    <n v="0"/>
    <n v="0"/>
    <n v="0"/>
    <n v="0"/>
    <n v="0"/>
    <n v="0"/>
    <n v="0"/>
    <n v="0"/>
    <n v="0"/>
    <n v="0"/>
    <n v="0"/>
    <m/>
    <n v="0"/>
    <n v="0"/>
    <n v="0"/>
    <n v="0"/>
    <n v="0"/>
    <x v="0"/>
    <m/>
    <x v="6"/>
    <x v="3"/>
    <s v="No root cause"/>
    <s v="No root cause"/>
    <s v=""/>
    <s v="OST_097"/>
    <m/>
  </r>
  <r>
    <s v="Abom-Plateau"/>
    <s v="CTR_650"/>
    <s v="Yaounde"/>
    <s v="CAMUSAT"/>
    <s v="Good Grid + GE"/>
    <s v="CENTRE"/>
    <s v="Yaounde"/>
    <s v="ZTE"/>
    <n v="0"/>
    <n v="0"/>
    <n v="0"/>
    <n v="0"/>
    <n v="0"/>
    <n v="0"/>
    <n v="0"/>
    <n v="0"/>
    <n v="0"/>
    <n v="0"/>
    <n v="1.2217742050548894"/>
    <n v="0"/>
    <n v="0"/>
    <n v="0"/>
    <n v="0"/>
    <n v="0"/>
    <n v="0"/>
    <n v="0"/>
    <n v="0"/>
    <n v="0"/>
    <n v="0"/>
    <n v="0"/>
    <n v="0"/>
    <n v="0"/>
    <m/>
    <n v="0"/>
    <n v="0"/>
    <n v="0"/>
    <n v="0"/>
    <n v="0"/>
    <x v="0"/>
    <m/>
    <x v="6"/>
    <x v="3"/>
    <s v="No root cause"/>
    <s v="No root cause"/>
    <s v=""/>
    <s v="CTR_650"/>
    <m/>
  </r>
  <r>
    <s v="NR-Omnisport"/>
    <s v="CTR_132"/>
    <s v="Yaounde"/>
    <s v="IHS"/>
    <s v="Grid-Gen"/>
    <s v="CENTRE"/>
    <s v="Yaounde"/>
    <s v="ZTE"/>
    <n v="0"/>
    <n v="0"/>
    <n v="0"/>
    <n v="0"/>
    <n v="0"/>
    <n v="0"/>
    <n v="0"/>
    <n v="0"/>
    <n v="0"/>
    <n v="0"/>
    <n v="0"/>
    <n v="0"/>
    <n v="0"/>
    <n v="0"/>
    <n v="0"/>
    <n v="0"/>
    <n v="0"/>
    <n v="0"/>
    <n v="0"/>
    <n v="0"/>
    <n v="0"/>
    <n v="0"/>
    <n v="0"/>
    <n v="0"/>
    <m/>
    <n v="0"/>
    <n v="0"/>
    <n v="0"/>
    <n v="0"/>
    <n v="0"/>
    <x v="0"/>
    <m/>
    <x v="6"/>
    <x v="3"/>
    <s v="No root cause"/>
    <s v="No root cause"/>
    <s v=""/>
    <s v="CTR_132"/>
    <m/>
  </r>
  <r>
    <s v="Ebolowa-SIM"/>
    <s v="SUD_097"/>
    <s v="CENTRE"/>
    <s v="CAMUSAT"/>
    <s v="Good Grid + GE"/>
    <s v="SUD"/>
    <s v="Ebolowa"/>
    <s v="ZTE"/>
    <n v="0"/>
    <n v="0"/>
    <n v="0"/>
    <n v="0"/>
    <n v="0"/>
    <n v="0"/>
    <n v="0"/>
    <n v="0"/>
    <n v="0"/>
    <n v="0"/>
    <n v="0"/>
    <n v="0"/>
    <n v="0"/>
    <n v="0"/>
    <n v="0"/>
    <n v="0"/>
    <n v="0"/>
    <n v="0"/>
    <n v="0"/>
    <n v="0"/>
    <n v="0"/>
    <n v="0"/>
    <n v="0"/>
    <n v="0"/>
    <m/>
    <n v="0"/>
    <n v="0"/>
    <n v="0"/>
    <n v="0"/>
    <n v="0"/>
    <x v="0"/>
    <m/>
    <x v="6"/>
    <x v="3"/>
    <s v="No root cause"/>
    <s v="No root cause"/>
    <s v=""/>
    <s v="SUD_097"/>
    <m/>
  </r>
  <r>
    <s v="Denver-Total-IHS"/>
    <s v="LIT_588"/>
    <s v="Douala"/>
    <s v="IHS"/>
    <s v="Grid-Gen"/>
    <s v="LITTORAL"/>
    <s v="Douala"/>
    <s v="ZTE"/>
    <n v="0"/>
    <n v="0"/>
    <n v="0"/>
    <n v="0"/>
    <n v="0"/>
    <n v="0"/>
    <n v="0"/>
    <n v="0"/>
    <n v="0"/>
    <n v="0"/>
    <n v="0"/>
    <n v="0"/>
    <n v="0"/>
    <n v="0"/>
    <n v="0"/>
    <n v="0"/>
    <n v="0"/>
    <n v="0"/>
    <n v="0"/>
    <n v="0"/>
    <n v="0"/>
    <n v="0"/>
    <n v="0"/>
    <n v="0"/>
    <m/>
    <n v="0"/>
    <n v="0"/>
    <n v="0"/>
    <n v="0"/>
    <n v="0"/>
    <x v="0"/>
    <m/>
    <x v="6"/>
    <x v="3"/>
    <s v="No root cause"/>
    <s v="No root cause"/>
    <s v=""/>
    <s v="LIT_588"/>
    <m/>
  </r>
  <r>
    <s v="Ndobo3-MTN"/>
    <s v="LIT_624"/>
    <s v="Douala"/>
    <s v="IHS"/>
    <s v="grid + Gen"/>
    <s v="LITTORAL"/>
    <s v="Douala"/>
    <s v="ZTE"/>
    <n v="0"/>
    <n v="0.72301623990891328"/>
    <n v="0"/>
    <n v="5.7412900611529185"/>
    <n v="0"/>
    <n v="0"/>
    <n v="0.72323026084872188"/>
    <n v="1.3597107007616307"/>
    <n v="3.7495755251360459"/>
    <n v="0"/>
    <n v="5.0546930511681261"/>
    <n v="0"/>
    <n v="2.1617363376166052"/>
    <n v="0"/>
    <n v="0"/>
    <n v="0"/>
    <n v="0"/>
    <n v="9.3796103677450464"/>
    <n v="0"/>
    <n v="0"/>
    <n v="0"/>
    <n v="0"/>
    <n v="0"/>
    <n v="0"/>
    <m/>
    <n v="0"/>
    <n v="0"/>
    <n v="0"/>
    <n v="0"/>
    <n v="0"/>
    <x v="0"/>
    <m/>
    <x v="6"/>
    <x v="3"/>
    <s v="No root cause"/>
    <s v="No root cause"/>
    <s v=""/>
    <s v="LIT_624"/>
    <m/>
  </r>
  <r>
    <s v="Songa-Boko"/>
    <s v="LIT_280"/>
    <s v="Douala"/>
    <s v="IHS"/>
    <s v="Grid-Gen"/>
    <s v="LITTORAL"/>
    <s v="Douala"/>
    <s v="ZTE"/>
    <n v="11.697885187753437"/>
    <n v="22.335813836025714"/>
    <n v="9.3552833209201189"/>
    <n v="1.2422845451198943"/>
    <n v="17.856801442786495"/>
    <n v="0"/>
    <n v="0"/>
    <n v="0"/>
    <n v="0"/>
    <n v="0"/>
    <n v="0"/>
    <n v="0"/>
    <n v="0"/>
    <n v="0"/>
    <n v="0"/>
    <n v="0"/>
    <n v="0"/>
    <n v="0"/>
    <n v="0"/>
    <n v="0"/>
    <n v="0"/>
    <n v="0"/>
    <n v="0"/>
    <n v="0"/>
    <m/>
    <n v="0"/>
    <n v="0"/>
    <n v="0"/>
    <n v="0"/>
    <n v="0"/>
    <x v="0"/>
    <m/>
    <x v="6"/>
    <x v="3"/>
    <s v="No root cause"/>
    <s v="No root cause"/>
    <s v=""/>
    <s v="LIT_280"/>
    <m/>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0"/>
    <n v="0"/>
    <n v="0"/>
    <n v="0"/>
    <n v="0"/>
    <n v="0"/>
    <n v="0"/>
    <n v="0"/>
    <n v="0"/>
    <n v="0"/>
    <n v="0"/>
    <n v="0"/>
    <n v="0"/>
    <m/>
    <n v="0"/>
    <n v="0"/>
    <n v="0"/>
    <n v="0"/>
    <n v="0"/>
    <x v="0"/>
    <m/>
    <x v="2"/>
    <x v="1"/>
    <s v="ODU HS"/>
    <s v="ACTIVE"/>
    <s v="(05-10-2026 ocm ran 18h) 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10-2026 ocm ran 12h) 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m/>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0"/>
    <n v="0"/>
    <n v="0"/>
    <n v="0"/>
    <n v="0"/>
    <n v="0"/>
    <n v="0"/>
    <n v="0"/>
    <n v="0"/>
    <n v="0"/>
    <n v="0"/>
    <n v="0"/>
    <n v="0"/>
    <m/>
    <n v="0"/>
    <n v="0"/>
    <n v="0"/>
    <n v="0"/>
    <n v="0"/>
    <x v="0"/>
    <m/>
    <x v="6"/>
    <x v="3"/>
    <s v="No root cause"/>
    <s v="No root cause"/>
    <s v=""/>
    <s v="LIT_377"/>
    <m/>
  </r>
  <r>
    <s v="Mefou-Assi-IHS"/>
    <s v="CTR_642"/>
    <s v="Yaounde"/>
    <s v="HIS"/>
    <s v="Grid-Gen"/>
    <s v="CENTRE"/>
    <s v="Yaounde"/>
    <s v="ZTE"/>
    <n v="0"/>
    <n v="0"/>
    <n v="0"/>
    <n v="0"/>
    <n v="0"/>
    <n v="0"/>
    <n v="0"/>
    <n v="0"/>
    <n v="0"/>
    <n v="0"/>
    <n v="0"/>
    <n v="0"/>
    <n v="0"/>
    <n v="0"/>
    <n v="0"/>
    <n v="0"/>
    <n v="0"/>
    <n v="2.6146759865651923"/>
    <n v="0"/>
    <n v="0"/>
    <n v="0"/>
    <n v="0"/>
    <n v="0"/>
    <n v="0"/>
    <m/>
    <n v="0"/>
    <n v="0"/>
    <n v="0"/>
    <n v="0"/>
    <n v="0"/>
    <x v="0"/>
    <m/>
    <x v="6"/>
    <x v="3"/>
    <s v="No root cause"/>
    <s v="No root cause"/>
    <s v=""/>
    <s v="CTR_642"/>
    <m/>
  </r>
  <r>
    <s v="Fougerole-MTN-IHS"/>
    <s v="CTR_473"/>
    <s v="Yaounde"/>
    <s v="IHS"/>
    <s v="Grid-Gen"/>
    <s v="CENTRE"/>
    <s v="Yaounde"/>
    <s v="ZTE"/>
    <n v="0"/>
    <n v="50.465709565023836"/>
    <n v="24.766503154668658"/>
    <n v="0"/>
    <n v="3.6696030339608434"/>
    <n v="0.62986362585715361"/>
    <n v="0"/>
    <n v="0"/>
    <n v="4.1849832920986323"/>
    <n v="0"/>
    <n v="0.18464656582000016"/>
    <n v="0"/>
    <n v="0"/>
    <n v="0"/>
    <n v="0"/>
    <n v="0"/>
    <n v="0"/>
    <n v="0"/>
    <n v="0"/>
    <n v="0"/>
    <n v="0"/>
    <n v="0"/>
    <n v="0"/>
    <n v="0"/>
    <m/>
    <n v="0"/>
    <n v="0"/>
    <n v="0"/>
    <n v="0"/>
    <n v="0"/>
    <x v="0"/>
    <m/>
    <x v="6"/>
    <x v="3"/>
    <s v="No root cause"/>
    <s v="No root cause"/>
    <s v=""/>
    <s v="CTR_473"/>
    <m/>
  </r>
  <r>
    <s v="Soukounga-MTN"/>
    <s v="ADM_030"/>
    <s v="ADAMAOUA"/>
    <s v="IHS"/>
    <s v="Grid-Gen"/>
    <s v="ADAMAOUA"/>
    <s v="Soukounga"/>
    <s v="NOKIA"/>
    <n v="0"/>
    <n v="0"/>
    <n v="0"/>
    <n v="0"/>
    <n v="0"/>
    <n v="0"/>
    <n v="0"/>
    <n v="0"/>
    <n v="0"/>
    <n v="0"/>
    <n v="0"/>
    <n v="0"/>
    <n v="0"/>
    <n v="0"/>
    <n v="0"/>
    <n v="0"/>
    <n v="0"/>
    <n v="0"/>
    <n v="0"/>
    <n v="0"/>
    <n v="0"/>
    <n v="0"/>
    <n v="0"/>
    <n v="0"/>
    <m/>
    <n v="0"/>
    <n v="0"/>
    <n v="0"/>
    <n v="0"/>
    <n v="0"/>
    <x v="0"/>
    <m/>
    <x v="6"/>
    <x v="3"/>
    <s v="No root cause"/>
    <s v="No root cause"/>
    <s v=""/>
    <s v="ADM_030"/>
    <m/>
  </r>
  <r>
    <s v="Ekie-Nodal"/>
    <s v="CTR_575"/>
    <s v="Yaounde"/>
    <m/>
    <m/>
    <s v="CENTRE"/>
    <s v="Yaounde"/>
    <s v="ZTE"/>
    <n v="0"/>
    <n v="0"/>
    <n v="0"/>
    <n v="0"/>
    <n v="0"/>
    <n v="0"/>
    <n v="0"/>
    <n v="0"/>
    <n v="0"/>
    <n v="0"/>
    <n v="0"/>
    <n v="0"/>
    <n v="0"/>
    <n v="0"/>
    <n v="0"/>
    <n v="0"/>
    <n v="0"/>
    <n v="0"/>
    <n v="0"/>
    <n v="0"/>
    <n v="0"/>
    <n v="0"/>
    <n v="0"/>
    <n v="0"/>
    <m/>
    <n v="0"/>
    <n v="0"/>
    <n v="0"/>
    <n v="0"/>
    <n v="0"/>
    <x v="0"/>
    <m/>
    <x v="6"/>
    <x v="3"/>
    <s v="No root cause"/>
    <s v="No root cause"/>
    <s v=""/>
    <s v="CTR_575"/>
    <m/>
  </r>
  <r>
    <s v="Bfsam-Centre"/>
    <s v="OST_078"/>
    <s v="Bafoussam"/>
    <s v="IHS"/>
    <s v="GridOnly"/>
    <s v="OUEST"/>
    <s v="Bafoussam"/>
    <s v="Huawei"/>
    <n v="0"/>
    <n v="0"/>
    <n v="0"/>
    <n v="0"/>
    <n v="4.6192852842055409E-3"/>
    <n v="0"/>
    <n v="0"/>
    <n v="0"/>
    <n v="0"/>
    <n v="0"/>
    <n v="0"/>
    <n v="0"/>
    <n v="8.9175391586979543E-5"/>
    <n v="0"/>
    <n v="0"/>
    <n v="0"/>
    <n v="0"/>
    <n v="0"/>
    <n v="0"/>
    <n v="0"/>
    <n v="0"/>
    <n v="0"/>
    <n v="0"/>
    <n v="0"/>
    <m/>
    <n v="0"/>
    <n v="0"/>
    <n v="0"/>
    <n v="0"/>
    <n v="0"/>
    <x v="0"/>
    <m/>
    <x v="6"/>
    <x v="3"/>
    <s v="No root cause"/>
    <s v="No root cause"/>
    <s v=""/>
    <s v="OST_078"/>
    <m/>
  </r>
  <r>
    <s v="Mimboman-Village"/>
    <s v="CTR_245"/>
    <s v="Yaounde"/>
    <s v="IHS"/>
    <s v="Grid-Gen"/>
    <s v="CENTRE"/>
    <s v="Yaounde"/>
    <s v="ZTE"/>
    <n v="0"/>
    <n v="0"/>
    <n v="0"/>
    <n v="0"/>
    <n v="0"/>
    <n v="0"/>
    <n v="0"/>
    <n v="4.2462467861188884"/>
    <n v="1.2934177146558701"/>
    <n v="0"/>
    <n v="0"/>
    <n v="0"/>
    <n v="0"/>
    <n v="0"/>
    <n v="0"/>
    <n v="0"/>
    <n v="0"/>
    <n v="0"/>
    <n v="0"/>
    <n v="0"/>
    <n v="0"/>
    <n v="0"/>
    <n v="0"/>
    <n v="0"/>
    <m/>
    <n v="0"/>
    <n v="0"/>
    <n v="0"/>
    <n v="0"/>
    <n v="0"/>
    <x v="0"/>
    <m/>
    <x v="6"/>
    <x v="3"/>
    <s v="No root cause"/>
    <s v="No root cause"/>
    <s v=""/>
    <s v="CTR_245"/>
    <m/>
  </r>
  <r>
    <s v="Crf-Cornier"/>
    <s v="CTR_477"/>
    <s v="Yaounde"/>
    <s v="IHS"/>
    <s v="Grid-Gen"/>
    <s v="CENTRE"/>
    <s v="Yaounde"/>
    <s v="ZTE"/>
    <n v="0"/>
    <n v="0"/>
    <n v="0"/>
    <n v="0"/>
    <n v="0"/>
    <n v="0"/>
    <n v="0"/>
    <n v="0"/>
    <n v="0"/>
    <n v="0"/>
    <n v="0"/>
    <n v="0"/>
    <n v="0"/>
    <n v="0"/>
    <n v="0"/>
    <n v="0"/>
    <n v="0"/>
    <n v="0"/>
    <n v="0"/>
    <n v="0"/>
    <n v="0"/>
    <n v="0"/>
    <n v="0"/>
    <n v="0"/>
    <m/>
    <n v="0"/>
    <n v="0"/>
    <n v="0"/>
    <n v="0"/>
    <n v="0"/>
    <x v="0"/>
    <m/>
    <x v="6"/>
    <x v="3"/>
    <s v="No root cause"/>
    <s v="No root cause"/>
    <s v=""/>
    <s v="CTR_477"/>
    <m/>
  </r>
  <r>
    <s v="Madison"/>
    <s v="CTR_071"/>
    <s v="Yaounde"/>
    <s v="IHS"/>
    <s v="Grid-Gen"/>
    <s v="CENTRE"/>
    <s v="Yaounde"/>
    <s v="ZTE"/>
    <n v="0"/>
    <n v="0"/>
    <n v="0"/>
    <n v="0"/>
    <n v="0"/>
    <n v="0"/>
    <n v="0"/>
    <n v="0"/>
    <n v="0"/>
    <n v="0"/>
    <n v="0"/>
    <n v="0"/>
    <n v="0"/>
    <n v="0"/>
    <n v="0"/>
    <n v="0"/>
    <n v="0"/>
    <n v="0"/>
    <n v="0"/>
    <n v="0"/>
    <n v="0"/>
    <n v="0"/>
    <n v="0"/>
    <n v="0"/>
    <m/>
    <n v="0"/>
    <n v="0"/>
    <n v="0"/>
    <n v="0"/>
    <n v="0"/>
    <x v="0"/>
    <m/>
    <x v="6"/>
    <x v="3"/>
    <s v="No root cause"/>
    <s v="No root cause"/>
    <s v=""/>
    <s v="CTR_071"/>
    <m/>
  </r>
  <r>
    <s v="Ahala"/>
    <s v="CTR_195"/>
    <s v="Yaounde"/>
    <s v="IHS"/>
    <s v="Grid-Gen-Lithium"/>
    <s v="CENTRE"/>
    <s v="Yaounde"/>
    <s v="ZTE"/>
    <n v="0"/>
    <n v="4.2423944092023307"/>
    <n v="0"/>
    <n v="0"/>
    <n v="0"/>
    <n v="0"/>
    <n v="4.0342947153949517E-2"/>
    <n v="0"/>
    <n v="0"/>
    <n v="0"/>
    <n v="1.0165994640915666E-3"/>
    <n v="0"/>
    <n v="0"/>
    <n v="0"/>
    <n v="0"/>
    <n v="0"/>
    <n v="0"/>
    <n v="0"/>
    <n v="0"/>
    <n v="0"/>
    <n v="0"/>
    <n v="0"/>
    <n v="0"/>
    <n v="0"/>
    <m/>
    <n v="0"/>
    <n v="0"/>
    <n v="0"/>
    <n v="0"/>
    <n v="0"/>
    <x v="0"/>
    <m/>
    <x v="6"/>
    <x v="3"/>
    <s v="No root cause"/>
    <s v="No root cause"/>
    <s v=""/>
    <s v="CTR_195"/>
    <m/>
  </r>
  <r>
    <s v="Mvan-IHS"/>
    <s v="CTR_639"/>
    <s v="Yaounde"/>
    <s v="IHS"/>
    <s v="Grid-Gen"/>
    <s v="CENTRE"/>
    <s v="Yaounde"/>
    <s v="ZTE"/>
    <n v="0"/>
    <n v="0"/>
    <n v="0"/>
    <n v="0"/>
    <n v="0"/>
    <n v="1.2549296156469283"/>
    <n v="4.1591402636167125E-2"/>
    <n v="0"/>
    <n v="0.7294903733381275"/>
    <n v="0"/>
    <n v="0"/>
    <n v="0"/>
    <n v="0"/>
    <n v="0"/>
    <n v="0"/>
    <n v="0"/>
    <n v="0"/>
    <n v="0"/>
    <n v="0"/>
    <n v="0"/>
    <n v="0"/>
    <n v="0"/>
    <n v="0"/>
    <n v="0"/>
    <m/>
    <n v="0"/>
    <n v="0"/>
    <n v="0"/>
    <n v="0"/>
    <n v="0"/>
    <x v="0"/>
    <m/>
    <x v="6"/>
    <x v="3"/>
    <s v="No root cause"/>
    <s v="No root cause"/>
    <s v=""/>
    <s v="CTR_639"/>
    <m/>
  </r>
  <r>
    <s v="Batchenga-MTN-IHS"/>
    <s v="CTR_180"/>
    <s v="CENTRE"/>
    <s v="IHS"/>
    <s v="Grid-Gen-Lithium"/>
    <s v="CENTRE"/>
    <s v="Batchenga"/>
    <s v="NOKIA"/>
    <n v="0"/>
    <n v="0"/>
    <n v="0"/>
    <n v="0"/>
    <n v="0"/>
    <n v="0"/>
    <n v="0"/>
    <n v="0"/>
    <n v="0"/>
    <n v="1.2045578683424085"/>
    <n v="0"/>
    <n v="0"/>
    <n v="0"/>
    <n v="0"/>
    <n v="0"/>
    <n v="0"/>
    <n v="0"/>
    <n v="0"/>
    <n v="0"/>
    <n v="0"/>
    <n v="0"/>
    <n v="0"/>
    <n v="0"/>
    <n v="0"/>
    <m/>
    <n v="0"/>
    <n v="0"/>
    <n v="0"/>
    <n v="0"/>
    <n v="0"/>
    <x v="0"/>
    <m/>
    <x v="6"/>
    <x v="3"/>
    <s v="No root cause"/>
    <s v="No root cause"/>
    <s v=""/>
    <s v="CTR_180"/>
    <m/>
  </r>
  <r>
    <s v="Messa-Carriere"/>
    <s v="CTR_382"/>
    <s v="Yaounde"/>
    <s v="IHS"/>
    <s v="GridOnly"/>
    <s v="CENTRE"/>
    <s v="Yaounde"/>
    <s v="ZTE"/>
    <n v="0"/>
    <n v="0"/>
    <n v="0"/>
    <n v="0"/>
    <n v="0"/>
    <n v="0"/>
    <n v="0"/>
    <n v="0"/>
    <n v="0"/>
    <n v="0"/>
    <n v="0"/>
    <n v="0"/>
    <n v="0"/>
    <n v="0"/>
    <n v="0"/>
    <n v="0"/>
    <n v="0"/>
    <n v="0"/>
    <n v="0"/>
    <n v="0"/>
    <n v="0"/>
    <n v="0"/>
    <n v="0"/>
    <n v="0"/>
    <m/>
    <n v="0"/>
    <n v="0"/>
    <n v="0"/>
    <n v="0"/>
    <n v="0"/>
    <x v="0"/>
    <m/>
    <x v="6"/>
    <x v="3"/>
    <s v="No root cause"/>
    <s v="No root cause"/>
    <s v=""/>
    <s v="CTR_382"/>
    <m/>
  </r>
  <r>
    <s v="Tsomo-Assi"/>
    <s v="CTR_563"/>
    <s v="Yaounde"/>
    <s v="CAMUSAT"/>
    <s v="Good Grid no GE - 8h"/>
    <s v="CENTRE"/>
    <s v="Yaounde"/>
    <s v="ZTE"/>
    <n v="0"/>
    <n v="0"/>
    <n v="0"/>
    <n v="0"/>
    <n v="0"/>
    <n v="0"/>
    <n v="0"/>
    <n v="0"/>
    <n v="0"/>
    <n v="0"/>
    <n v="0"/>
    <n v="0"/>
    <n v="8.6818664338118872"/>
    <n v="0"/>
    <n v="0"/>
    <n v="0"/>
    <n v="0"/>
    <n v="0"/>
    <n v="0"/>
    <n v="0"/>
    <n v="0"/>
    <n v="0"/>
    <n v="0"/>
    <n v="0"/>
    <m/>
    <n v="0"/>
    <n v="0"/>
    <n v="0"/>
    <n v="0"/>
    <n v="0"/>
    <x v="0"/>
    <m/>
    <x v="6"/>
    <x v="3"/>
    <s v="No root cause"/>
    <s v="No root cause"/>
    <s v=""/>
    <s v="CTR_563"/>
    <m/>
  </r>
  <r>
    <s v="Ngousso-Savana"/>
    <s v="CTR_272"/>
    <s v="Yaounde"/>
    <s v="IHS"/>
    <s v="Grid-Gen"/>
    <s v="CENTRE"/>
    <s v="Yaounde"/>
    <s v="ZTE"/>
    <n v="0"/>
    <n v="0"/>
    <n v="0"/>
    <n v="0"/>
    <n v="0.87261687683522893"/>
    <n v="0"/>
    <n v="0"/>
    <n v="0"/>
    <n v="0"/>
    <n v="0"/>
    <n v="0.23146364640316447"/>
    <n v="0"/>
    <n v="0"/>
    <n v="0"/>
    <n v="0"/>
    <n v="0"/>
    <n v="0"/>
    <n v="0"/>
    <n v="0"/>
    <n v="0"/>
    <n v="0"/>
    <n v="0"/>
    <n v="0"/>
    <n v="0"/>
    <m/>
    <n v="0"/>
    <n v="0"/>
    <n v="0"/>
    <n v="0"/>
    <n v="0"/>
    <x v="0"/>
    <m/>
    <x v="6"/>
    <x v="3"/>
    <s v="No root cause"/>
    <s v="No root cause"/>
    <s v=""/>
    <s v="CTR_272"/>
    <m/>
  </r>
  <r>
    <s v="vence"/>
    <s v="CTR_326"/>
    <s v="Yaounde"/>
    <s v="IHS"/>
    <s v="Grid-Gen"/>
    <s v="CENTRE"/>
    <s v="Yaounde"/>
    <s v="ZTE"/>
    <n v="0"/>
    <n v="0"/>
    <n v="0"/>
    <n v="0"/>
    <n v="0"/>
    <n v="0"/>
    <n v="0"/>
    <n v="0"/>
    <n v="0"/>
    <n v="0"/>
    <n v="0"/>
    <n v="0"/>
    <n v="0"/>
    <n v="0"/>
    <n v="0"/>
    <n v="0"/>
    <n v="0"/>
    <n v="0"/>
    <n v="0"/>
    <n v="0"/>
    <n v="0"/>
    <n v="0"/>
    <n v="0"/>
    <n v="0"/>
    <m/>
    <n v="0"/>
    <n v="0"/>
    <n v="0"/>
    <n v="0"/>
    <n v="0"/>
    <x v="0"/>
    <m/>
    <x v="6"/>
    <x v="3"/>
    <s v="No root cause"/>
    <s v="No root cause"/>
    <s v=""/>
    <s v="CTR_326"/>
    <m/>
  </r>
  <r>
    <s v="Mfandena"/>
    <s v="CTR_570"/>
    <s v="Yaounde"/>
    <m/>
    <m/>
    <s v="CENTRE"/>
    <s v="Yaounde"/>
    <s v="ZTE"/>
    <n v="0"/>
    <n v="0"/>
    <n v="0"/>
    <n v="0"/>
    <n v="0"/>
    <n v="0"/>
    <n v="0"/>
    <n v="0"/>
    <n v="0"/>
    <n v="0"/>
    <n v="0"/>
    <n v="0"/>
    <n v="0"/>
    <n v="0"/>
    <n v="0"/>
    <n v="0"/>
    <n v="0"/>
    <n v="0"/>
    <n v="0"/>
    <n v="0"/>
    <n v="0"/>
    <n v="0"/>
    <n v="0"/>
    <n v="0"/>
    <m/>
    <n v="0"/>
    <n v="0"/>
    <n v="0"/>
    <n v="0"/>
    <n v="0"/>
    <x v="0"/>
    <m/>
    <x v="6"/>
    <x v="3"/>
    <s v="No root cause"/>
    <s v="No root cause"/>
    <s v=""/>
    <s v="CTR_570"/>
    <m/>
  </r>
  <r>
    <s v="Mehanda"/>
    <s v="CTR_635"/>
    <s v="Yaounde"/>
    <s v="HIS"/>
    <s v="Grid-Gen"/>
    <s v="CENTRE"/>
    <s v="Yaounde"/>
    <s v="ZTE"/>
    <n v="0"/>
    <n v="0"/>
    <n v="0"/>
    <n v="0"/>
    <n v="0"/>
    <n v="0"/>
    <n v="0"/>
    <n v="0"/>
    <n v="0"/>
    <n v="4.3714668709853255"/>
    <n v="0"/>
    <n v="0"/>
    <n v="0"/>
    <n v="0"/>
    <n v="0"/>
    <n v="0"/>
    <n v="0"/>
    <n v="0"/>
    <n v="0"/>
    <n v="0"/>
    <n v="0"/>
    <n v="0"/>
    <n v="0"/>
    <n v="0"/>
    <m/>
    <n v="0"/>
    <n v="0"/>
    <n v="0"/>
    <n v="0"/>
    <n v="0"/>
    <x v="0"/>
    <m/>
    <x v="6"/>
    <x v="3"/>
    <s v="No root cause"/>
    <s v="No root cause"/>
    <s v=""/>
    <s v="CTR_635"/>
    <m/>
  </r>
  <r>
    <s v="Nkoabang-II-IHS"/>
    <s v="CTR_458"/>
    <s v="Yaounde"/>
    <s v="IHS"/>
    <s v="Grid-Gen"/>
    <s v="CENTRE"/>
    <s v="Yaounde"/>
    <s v="ZTE"/>
    <n v="0"/>
    <n v="0"/>
    <n v="0"/>
    <n v="0"/>
    <n v="0"/>
    <n v="0"/>
    <n v="0"/>
    <n v="0"/>
    <n v="0"/>
    <n v="0"/>
    <n v="0.41468340595777187"/>
    <n v="0"/>
    <n v="0.49206981077695305"/>
    <n v="0"/>
    <n v="0"/>
    <n v="0"/>
    <n v="0"/>
    <n v="0"/>
    <n v="0"/>
    <n v="0"/>
    <n v="0"/>
    <n v="0"/>
    <n v="0"/>
    <n v="0"/>
    <m/>
    <n v="0"/>
    <n v="0"/>
    <n v="0"/>
    <n v="0"/>
    <n v="0"/>
    <x v="0"/>
    <m/>
    <x v="6"/>
    <x v="3"/>
    <s v="No root cause"/>
    <s v="No root cause"/>
    <s v=""/>
    <s v="CTR_458"/>
    <m/>
  </r>
  <r>
    <s v="Odza-PK10"/>
    <s v="CTR_330"/>
    <s v="Yaounde"/>
    <s v="IHS"/>
    <s v="Grid-Gen"/>
    <s v="CENTRE"/>
    <s v="Yaounde"/>
    <s v="ZTE"/>
    <n v="0"/>
    <n v="0"/>
    <n v="0"/>
    <n v="0"/>
    <n v="0"/>
    <n v="0"/>
    <n v="0"/>
    <n v="0"/>
    <n v="0.66414264638318832"/>
    <n v="0"/>
    <n v="5.7944207594604427"/>
    <n v="0"/>
    <n v="0"/>
    <n v="0"/>
    <n v="0"/>
    <n v="0"/>
    <n v="0"/>
    <n v="0"/>
    <n v="0"/>
    <n v="0"/>
    <n v="0"/>
    <n v="0"/>
    <n v="0"/>
    <n v="0"/>
    <m/>
    <n v="0"/>
    <n v="0"/>
    <n v="0"/>
    <n v="0"/>
    <n v="0"/>
    <x v="0"/>
    <m/>
    <x v="6"/>
    <x v="3"/>
    <s v="No root cause"/>
    <s v="No root cause"/>
    <s v=""/>
    <s v="CTR_330"/>
    <m/>
  </r>
  <r>
    <s v="Mvoula"/>
    <s v="SUD_245"/>
    <s v="CENTRE"/>
    <s v="IHS"/>
    <s v="Grid-Gen"/>
    <s v="SUD"/>
    <s v="Mvoula"/>
    <s v="NOKIA"/>
    <n v="9.7201176829808059E-3"/>
    <n v="3.8345418382400923E-3"/>
    <n v="0"/>
    <n v="0"/>
    <n v="2.4077355728483103E-3"/>
    <n v="0"/>
    <n v="0"/>
    <n v="0"/>
    <n v="3.1505322438735179"/>
    <n v="7.1233332771329856"/>
    <n v="0"/>
    <n v="0"/>
    <n v="0"/>
    <n v="0"/>
    <n v="0"/>
    <n v="0"/>
    <n v="0"/>
    <n v="1.8405800823552466E-2"/>
    <n v="0"/>
    <n v="0"/>
    <n v="0"/>
    <n v="0"/>
    <n v="0"/>
    <n v="0"/>
    <m/>
    <n v="0"/>
    <n v="0"/>
    <n v="0"/>
    <n v="0"/>
    <n v="0"/>
    <x v="0"/>
    <m/>
    <x v="6"/>
    <x v="3"/>
    <s v="No root cause"/>
    <s v="No root cause"/>
    <s v=""/>
    <s v="SUD_245"/>
    <m/>
  </r>
  <r>
    <s v="Mendong"/>
    <s v="CTR_025"/>
    <s v="Yaounde"/>
    <s v="IHS"/>
    <s v="Grid-Gen"/>
    <s v="CENTRE"/>
    <s v="Yaounde"/>
    <s v="ZTE"/>
    <n v="0"/>
    <n v="0"/>
    <n v="0"/>
    <n v="0"/>
    <n v="0"/>
    <n v="0"/>
    <n v="9.2742407250458962E-3"/>
    <n v="0"/>
    <n v="3.4859552325266199"/>
    <n v="0"/>
    <n v="0"/>
    <n v="0"/>
    <n v="0"/>
    <n v="0"/>
    <n v="0"/>
    <n v="0"/>
    <n v="0"/>
    <n v="0"/>
    <n v="0"/>
    <n v="0"/>
    <n v="0"/>
    <n v="0"/>
    <n v="0"/>
    <n v="0"/>
    <m/>
    <n v="0"/>
    <n v="0"/>
    <n v="0"/>
    <n v="0"/>
    <n v="0"/>
    <x v="0"/>
    <m/>
    <x v="6"/>
    <x v="3"/>
    <s v="No root cause"/>
    <s v="No root cause"/>
    <s v=""/>
    <s v="CTR_025"/>
    <m/>
  </r>
  <r>
    <s v="Nkolmesseng"/>
    <s v="CTR_078"/>
    <s v="Yaounde"/>
    <s v="IHS"/>
    <s v="Grid-Gen"/>
    <s v="CENTRE"/>
    <s v="Yaounde"/>
    <s v="ZTE"/>
    <n v="0"/>
    <n v="0"/>
    <n v="0"/>
    <n v="0"/>
    <n v="0"/>
    <n v="0"/>
    <n v="0"/>
    <n v="0"/>
    <n v="0"/>
    <n v="0"/>
    <n v="0.65065932717523789"/>
    <n v="0"/>
    <n v="0"/>
    <n v="0"/>
    <n v="0"/>
    <n v="0"/>
    <n v="0"/>
    <n v="0"/>
    <n v="0"/>
    <n v="0"/>
    <n v="0"/>
    <n v="0"/>
    <n v="0"/>
    <n v="0"/>
    <m/>
    <n v="0"/>
    <n v="0"/>
    <n v="0"/>
    <n v="0"/>
    <n v="0"/>
    <x v="0"/>
    <m/>
    <x v="6"/>
    <x v="3"/>
    <s v="No root cause"/>
    <s v="No root cause"/>
    <s v=""/>
    <s v="CTR_078"/>
    <m/>
  </r>
  <r>
    <s v="Chapelle-Nsimeyong"/>
    <s v="CTR_238"/>
    <s v="Yaounde"/>
    <s v="IHS"/>
    <s v="Grid-Gen"/>
    <s v="CENTRE"/>
    <s v="Yaounde"/>
    <s v="ZTE"/>
    <n v="0"/>
    <n v="0"/>
    <n v="0"/>
    <n v="0"/>
    <n v="0"/>
    <n v="0"/>
    <n v="0"/>
    <n v="0"/>
    <n v="0"/>
    <n v="0"/>
    <n v="0"/>
    <n v="0"/>
    <n v="0"/>
    <n v="0"/>
    <n v="0"/>
    <n v="0"/>
    <n v="0"/>
    <n v="0"/>
    <n v="0"/>
    <n v="0"/>
    <n v="0"/>
    <n v="0"/>
    <n v="0"/>
    <n v="0"/>
    <m/>
    <n v="0"/>
    <n v="0"/>
    <n v="0"/>
    <n v="0"/>
    <n v="0"/>
    <x v="0"/>
    <m/>
    <x v="6"/>
    <x v="3"/>
    <s v="No root cause"/>
    <s v="No root cause"/>
    <s v=""/>
    <s v="CTR_238"/>
    <m/>
  </r>
  <r>
    <s v="CTR_944_Z_Mimboman-Camtel"/>
    <s v="CTR_944"/>
    <s v="Yaounde"/>
    <s v="ESCO"/>
    <s v="Bad Grid + GE"/>
    <s v="CTR"/>
    <s v="Yaoundé"/>
    <s v="ZTE"/>
    <n v="0"/>
    <n v="0"/>
    <n v="0"/>
    <n v="0"/>
    <n v="0"/>
    <n v="0"/>
    <n v="0"/>
    <n v="0"/>
    <n v="0"/>
    <n v="0"/>
    <n v="0"/>
    <n v="0"/>
    <n v="0"/>
    <n v="0"/>
    <n v="0"/>
    <n v="0"/>
    <n v="0"/>
    <n v="0"/>
    <n v="0"/>
    <n v="0"/>
    <n v="0"/>
    <n v="0"/>
    <n v="0"/>
    <n v="0"/>
    <m/>
    <n v="0"/>
    <n v="0"/>
    <n v="0"/>
    <n v="0"/>
    <n v="0"/>
    <x v="0"/>
    <m/>
    <x v="6"/>
    <x v="3"/>
    <s v="No root cause"/>
    <s v="No root cause"/>
    <s v=""/>
    <s v="CTR_944"/>
    <m/>
  </r>
  <r>
    <s v="Messamendongo"/>
    <s v="CTR_007"/>
    <s v="Yaounde"/>
    <m/>
    <m/>
    <s v="CENTRE"/>
    <s v="Yaounde"/>
    <s v="ZTE"/>
    <n v="0"/>
    <n v="0"/>
    <n v="0"/>
    <n v="0"/>
    <n v="0"/>
    <n v="0"/>
    <n v="0"/>
    <n v="0"/>
    <n v="0"/>
    <n v="0"/>
    <n v="0"/>
    <n v="0"/>
    <n v="0"/>
    <n v="0"/>
    <n v="0"/>
    <n v="0"/>
    <n v="0"/>
    <n v="0"/>
    <n v="0"/>
    <n v="0"/>
    <n v="0"/>
    <n v="0"/>
    <n v="0"/>
    <n v="0"/>
    <m/>
    <n v="0"/>
    <n v="0"/>
    <n v="0"/>
    <n v="0"/>
    <n v="0"/>
    <x v="0"/>
    <m/>
    <x v="6"/>
    <x v="3"/>
    <s v="No root cause"/>
    <s v="No root cause"/>
    <s v=""/>
    <s v="CTR_007"/>
    <m/>
  </r>
  <r>
    <s v="Fouda-New"/>
    <s v="CTR_327"/>
    <s v="Yaounde"/>
    <s v="IHS"/>
    <s v="Grid-Gen"/>
    <s v="CENTRE"/>
    <s v="Yaounde"/>
    <s v="ZTE"/>
    <n v="0"/>
    <n v="0"/>
    <n v="0"/>
    <n v="0"/>
    <n v="0"/>
    <n v="0"/>
    <n v="0"/>
    <n v="13.140457662377692"/>
    <n v="24.400937554396993"/>
    <n v="0"/>
    <n v="0"/>
    <n v="0"/>
    <n v="0"/>
    <n v="0"/>
    <n v="0"/>
    <n v="0"/>
    <n v="0"/>
    <n v="0"/>
    <n v="0"/>
    <n v="0"/>
    <n v="0"/>
    <n v="0"/>
    <n v="0"/>
    <n v="0"/>
    <m/>
    <n v="0"/>
    <n v="0"/>
    <n v="0"/>
    <n v="0"/>
    <n v="0"/>
    <x v="0"/>
    <m/>
    <x v="6"/>
    <x v="3"/>
    <s v="No root cause"/>
    <s v="No root cause"/>
    <s v=""/>
    <s v="CTR_327"/>
    <m/>
  </r>
  <r>
    <s v="Damas-II"/>
    <s v="CTR_472"/>
    <s v="Yaounde"/>
    <s v="IHS"/>
    <s v="Grid-Gen"/>
    <s v="CENTRE"/>
    <s v="Yaounde"/>
    <s v="ZTE"/>
    <n v="0"/>
    <n v="0"/>
    <n v="0.24598140015352477"/>
    <n v="0"/>
    <n v="0"/>
    <n v="0"/>
    <n v="62.058367790704629"/>
    <n v="0"/>
    <n v="0"/>
    <n v="0"/>
    <n v="2.2278153027825578"/>
    <n v="0"/>
    <n v="0"/>
    <n v="0"/>
    <n v="0"/>
    <n v="0"/>
    <n v="0"/>
    <n v="0"/>
    <n v="0"/>
    <n v="0"/>
    <n v="0"/>
    <n v="0"/>
    <n v="0"/>
    <n v="0"/>
    <m/>
    <n v="0"/>
    <n v="0"/>
    <n v="0"/>
    <n v="0"/>
    <n v="0"/>
    <x v="0"/>
    <m/>
    <x v="6"/>
    <x v="3"/>
    <s v="No root cause"/>
    <s v="No root cause"/>
    <s v=""/>
    <s v="CTR_472"/>
    <m/>
  </r>
  <r>
    <s v="Nkolmesseng-II"/>
    <s v="CTR_273"/>
    <s v="Yaounde"/>
    <s v="IHS"/>
    <s v="Grid-Gen"/>
    <s v="CENTRE"/>
    <s v="Yaounde"/>
    <s v="ZTE"/>
    <n v="0.35479321296795668"/>
    <n v="0.1385963936044835"/>
    <n v="0"/>
    <n v="0"/>
    <n v="0"/>
    <n v="0"/>
    <n v="0"/>
    <n v="0"/>
    <n v="3.2071216181124482"/>
    <n v="0"/>
    <n v="0.80268553475272031"/>
    <n v="0"/>
    <n v="0.35687991713109229"/>
    <n v="0"/>
    <n v="0"/>
    <n v="0"/>
    <n v="0"/>
    <n v="0"/>
    <n v="0"/>
    <n v="0"/>
    <n v="0"/>
    <n v="0"/>
    <n v="0"/>
    <n v="0"/>
    <m/>
    <n v="0"/>
    <n v="0"/>
    <n v="0"/>
    <n v="0"/>
    <n v="0"/>
    <x v="0"/>
    <m/>
    <x v="6"/>
    <x v="3"/>
    <s v="No root cause"/>
    <s v="No root cause"/>
    <s v=""/>
    <s v="CTR_273"/>
    <m/>
  </r>
  <r>
    <s v="Odza-II-IHS"/>
    <s v="CTR_158"/>
    <s v="Yaounde"/>
    <s v="IHS"/>
    <s v="Grid-Gen"/>
    <s v="CENTRE"/>
    <s v="Yaounde"/>
    <s v="ZTE"/>
    <n v="0"/>
    <n v="0"/>
    <n v="0"/>
    <n v="0"/>
    <n v="0"/>
    <n v="0"/>
    <n v="0"/>
    <n v="0"/>
    <n v="0"/>
    <n v="0"/>
    <n v="0"/>
    <n v="0"/>
    <n v="0"/>
    <n v="0"/>
    <n v="0"/>
    <n v="0"/>
    <n v="0"/>
    <n v="0"/>
    <n v="0"/>
    <n v="0"/>
    <n v="0"/>
    <n v="0"/>
    <n v="0"/>
    <n v="0"/>
    <m/>
    <n v="0"/>
    <n v="0"/>
    <n v="0"/>
    <n v="0"/>
    <n v="0"/>
    <x v="0"/>
    <m/>
    <x v="6"/>
    <x v="3"/>
    <s v="No root cause"/>
    <s v="No root cause"/>
    <s v=""/>
    <s v="CTR_158"/>
    <m/>
  </r>
  <r>
    <s v="Ntaba"/>
    <s v="CTR_380"/>
    <s v="Yaounde"/>
    <s v="IHS"/>
    <s v="Grid-Gen"/>
    <s v="CENTRE"/>
    <s v="Yaounde"/>
    <s v="ZTE"/>
    <n v="2.5783994372676076"/>
    <n v="5.0194866065695862"/>
    <n v="0"/>
    <n v="0"/>
    <n v="0"/>
    <n v="0"/>
    <n v="0"/>
    <n v="6.0937647139396116"/>
    <n v="0"/>
    <n v="0"/>
    <n v="0"/>
    <n v="0"/>
    <n v="0"/>
    <n v="0"/>
    <n v="0"/>
    <n v="0"/>
    <n v="0"/>
    <n v="0"/>
    <n v="0"/>
    <n v="0"/>
    <n v="0"/>
    <n v="0"/>
    <n v="0"/>
    <n v="0"/>
    <m/>
    <n v="0"/>
    <n v="0"/>
    <n v="0"/>
    <n v="0"/>
    <n v="0"/>
    <x v="0"/>
    <m/>
    <x v="6"/>
    <x v="3"/>
    <s v="No root cause"/>
    <s v="No root cause"/>
    <s v=""/>
    <s v="CTR_380"/>
    <m/>
  </r>
  <r>
    <s v="Ekie-Elegance"/>
    <s v="CTR_285"/>
    <s v="Yaounde"/>
    <s v="IHS"/>
    <s v="Grid-Gen"/>
    <s v="CENTRE"/>
    <s v="Yaounde"/>
    <s v="ZTE"/>
    <n v="0"/>
    <n v="0"/>
    <n v="0"/>
    <n v="1.0041149092693984E-2"/>
    <n v="0"/>
    <n v="0"/>
    <n v="1.1146923948372248E-2"/>
    <n v="0"/>
    <n v="0"/>
    <n v="7.8726532603949959"/>
    <n v="0"/>
    <n v="0"/>
    <n v="0"/>
    <n v="0"/>
    <n v="0"/>
    <n v="0"/>
    <n v="0"/>
    <n v="0"/>
    <n v="0"/>
    <n v="0"/>
    <n v="0"/>
    <n v="0"/>
    <n v="0"/>
    <n v="0"/>
    <m/>
    <n v="0"/>
    <n v="0"/>
    <n v="0"/>
    <n v="0"/>
    <n v="0"/>
    <x v="0"/>
    <m/>
    <x v="6"/>
    <x v="3"/>
    <s v="No root cause"/>
    <s v="No root cause"/>
    <s v=""/>
    <s v="CTR_285"/>
    <m/>
  </r>
  <r>
    <s v="Tho-II"/>
    <s v="SUD_164"/>
    <s v="CENTRE"/>
    <m/>
    <m/>
    <s v="SUD"/>
    <s v="Ambam"/>
    <s v="NOKIA"/>
    <n v="0.20976555317945933"/>
    <n v="0"/>
    <n v="0"/>
    <n v="0"/>
    <n v="0"/>
    <n v="0"/>
    <n v="0"/>
    <n v="0"/>
    <n v="0"/>
    <n v="0"/>
    <n v="0"/>
    <n v="0"/>
    <n v="0"/>
    <n v="0"/>
    <n v="0"/>
    <n v="0"/>
    <n v="0"/>
    <n v="0"/>
    <n v="0"/>
    <n v="0"/>
    <n v="0"/>
    <n v="0"/>
    <n v="0"/>
    <n v="0"/>
    <m/>
    <n v="0"/>
    <n v="0"/>
    <n v="0"/>
    <n v="0"/>
    <n v="0"/>
    <x v="0"/>
    <m/>
    <x v="6"/>
    <x v="3"/>
    <s v="No root cause"/>
    <s v="No root cause"/>
    <s v=""/>
    <s v="SUD_164"/>
    <m/>
  </r>
  <r>
    <s v="Tamtam-Weekend-IHS"/>
    <s v="CTR_121"/>
    <s v="Yaounde"/>
    <s v="IHS"/>
    <s v="Grid-Gen"/>
    <s v="CENTRE"/>
    <s v="Yaounde"/>
    <s v="ZTE"/>
    <n v="0"/>
    <n v="0"/>
    <n v="0"/>
    <n v="0"/>
    <n v="0"/>
    <n v="0"/>
    <n v="0"/>
    <n v="0"/>
    <n v="0"/>
    <n v="0"/>
    <n v="0"/>
    <n v="0"/>
    <n v="0"/>
    <n v="0"/>
    <n v="0"/>
    <n v="0"/>
    <n v="0"/>
    <n v="0"/>
    <n v="0"/>
    <n v="0"/>
    <n v="0"/>
    <n v="0"/>
    <n v="0"/>
    <n v="0"/>
    <m/>
    <n v="0"/>
    <n v="0"/>
    <n v="0"/>
    <n v="0"/>
    <n v="0"/>
    <x v="0"/>
    <m/>
    <x v="6"/>
    <x v="3"/>
    <s v="No root cause"/>
    <s v="No root cause"/>
    <s v=""/>
    <s v="CTR_121"/>
    <m/>
  </r>
  <r>
    <s v="Mimboman-Nodal"/>
    <s v="CTR_351"/>
    <s v="Yaounde"/>
    <s v="IHS"/>
    <s v="GridOnly"/>
    <s v="CENTRE"/>
    <s v="Yaounde"/>
    <s v="ZTE"/>
    <n v="0"/>
    <n v="0"/>
    <n v="0"/>
    <n v="0"/>
    <n v="0"/>
    <n v="0"/>
    <n v="0"/>
    <n v="0"/>
    <n v="0"/>
    <n v="0"/>
    <n v="0"/>
    <n v="0"/>
    <n v="0"/>
    <n v="0"/>
    <n v="0"/>
    <n v="0"/>
    <n v="0"/>
    <n v="0"/>
    <n v="0"/>
    <n v="0"/>
    <n v="0"/>
    <n v="0"/>
    <n v="0"/>
    <n v="0"/>
    <m/>
    <n v="0"/>
    <n v="0"/>
    <n v="0"/>
    <n v="0"/>
    <n v="0"/>
    <x v="0"/>
    <m/>
    <x v="6"/>
    <x v="3"/>
    <s v="No root cause"/>
    <s v="No root cause"/>
    <s v=""/>
    <s v="CTR_351"/>
    <m/>
  </r>
  <r>
    <s v="Clge-Advantiste"/>
    <s v="CTR_331"/>
    <s v="Yaounde"/>
    <s v="IHS"/>
    <s v="Grid-Gen"/>
    <s v="CENTRE"/>
    <s v="Yaounde"/>
    <s v="ZTE"/>
    <n v="0"/>
    <n v="0"/>
    <n v="0"/>
    <n v="0"/>
    <n v="1.1664141219576867E-2"/>
    <n v="0"/>
    <n v="0"/>
    <n v="0"/>
    <n v="0"/>
    <n v="0"/>
    <n v="0"/>
    <n v="0"/>
    <n v="0"/>
    <n v="0"/>
    <n v="0"/>
    <n v="0"/>
    <n v="0"/>
    <n v="0"/>
    <n v="0"/>
    <n v="0"/>
    <n v="0"/>
    <n v="0"/>
    <n v="0"/>
    <n v="0"/>
    <m/>
    <n v="0"/>
    <n v="0"/>
    <n v="0"/>
    <n v="0"/>
    <n v="0"/>
    <x v="0"/>
    <m/>
    <x v="6"/>
    <x v="3"/>
    <s v="No root cause"/>
    <s v="No root cause"/>
    <s v=""/>
    <s v="CTR_331"/>
    <m/>
  </r>
  <r>
    <s v="Vallee-Bastos"/>
    <s v="CTR_251"/>
    <s v="Yaounde"/>
    <s v="IHS"/>
    <s v="GridOnly"/>
    <s v="CENTRE"/>
    <s v="Yaounde"/>
    <s v="ZTE"/>
    <n v="0"/>
    <n v="0"/>
    <n v="0"/>
    <n v="0"/>
    <n v="0"/>
    <n v="0"/>
    <n v="0"/>
    <n v="12.351398127459456"/>
    <n v="3.5285989047835122"/>
    <n v="0"/>
    <n v="0"/>
    <n v="0"/>
    <n v="0"/>
    <n v="0"/>
    <n v="0"/>
    <n v="0"/>
    <n v="0"/>
    <n v="0"/>
    <n v="0"/>
    <n v="0"/>
    <n v="0"/>
    <n v="0"/>
    <n v="0"/>
    <n v="0"/>
    <m/>
    <n v="0"/>
    <n v="0"/>
    <n v="0"/>
    <n v="0"/>
    <n v="0"/>
    <x v="0"/>
    <m/>
    <x v="6"/>
    <x v="3"/>
    <s v="No root cause"/>
    <s v="No root cause"/>
    <s v=""/>
    <s v="CTR_251"/>
    <m/>
  </r>
  <r>
    <s v="Etougebe-Lycee-MTN"/>
    <s v="CTR_419"/>
    <s v="Yaounde"/>
    <s v="IHS"/>
    <s v="Grid-Gen"/>
    <s v="CENTRE"/>
    <s v="Yaounde"/>
    <s v="ZTE"/>
    <n v="0"/>
    <n v="0"/>
    <n v="0"/>
    <n v="0.58590015780477378"/>
    <n v="0"/>
    <n v="0"/>
    <n v="0"/>
    <n v="0"/>
    <n v="0"/>
    <n v="0"/>
    <n v="0"/>
    <n v="0"/>
    <n v="0"/>
    <n v="0"/>
    <n v="0"/>
    <n v="0"/>
    <n v="0"/>
    <n v="0"/>
    <n v="0"/>
    <n v="0"/>
    <n v="0"/>
    <n v="0"/>
    <n v="0"/>
    <n v="0"/>
    <m/>
    <n v="0"/>
    <n v="0"/>
    <n v="0"/>
    <n v="0"/>
    <n v="0"/>
    <x v="0"/>
    <m/>
    <x v="6"/>
    <x v="3"/>
    <s v="No root cause"/>
    <s v="No root cause"/>
    <s v=""/>
    <s v="CTR_419"/>
    <m/>
  </r>
  <r>
    <s v="Mvog-Ebanda-II"/>
    <s v="CTR_668"/>
    <s v="Yaounde"/>
    <s v="CAMUSAT"/>
    <s v="Medium Grid + Solar + GE"/>
    <s v="CENTRE"/>
    <s v="Yaounde"/>
    <s v="ZTE"/>
    <n v="46.22852299869021"/>
    <n v="46.22852299869021"/>
    <n v="46.22852299869021"/>
    <n v="31.777008729200727"/>
    <n v="0"/>
    <n v="0"/>
    <n v="0"/>
    <n v="0"/>
    <n v="0"/>
    <n v="0"/>
    <n v="1.7524569603890046"/>
    <n v="0"/>
    <n v="0"/>
    <n v="0"/>
    <n v="0"/>
    <n v="0"/>
    <n v="0"/>
    <n v="0"/>
    <n v="0"/>
    <n v="0"/>
    <n v="0"/>
    <n v="0"/>
    <n v="0"/>
    <n v="0"/>
    <m/>
    <n v="0"/>
    <n v="0"/>
    <n v="0"/>
    <n v="0"/>
    <n v="0"/>
    <x v="0"/>
    <m/>
    <x v="12"/>
    <x v="6"/>
    <s v="BSS Hardware issue"/>
    <s v="ACTIVE"/>
    <s v="05-10-2026: hardware issue,  site with GPS issue (alarm : TDD down 09Apr 02pm)"/>
    <s v="CTR_668"/>
    <m/>
  </r>
  <r>
    <s v="Mfandena-IHS"/>
    <s v="CTR_643"/>
    <s v="Yaounde"/>
    <s v="IHS"/>
    <s v="Grid-Gen"/>
    <s v="CENTRE"/>
    <s v="Yaounde"/>
    <s v="ZTE"/>
    <n v="0"/>
    <n v="0"/>
    <n v="0"/>
    <n v="0"/>
    <n v="0"/>
    <n v="0"/>
    <n v="0"/>
    <n v="0"/>
    <n v="0"/>
    <n v="0"/>
    <n v="0"/>
    <n v="0"/>
    <n v="0"/>
    <n v="0"/>
    <n v="0"/>
    <n v="0"/>
    <n v="0"/>
    <n v="0"/>
    <n v="0"/>
    <n v="0"/>
    <n v="0"/>
    <n v="0"/>
    <n v="0"/>
    <n v="0"/>
    <m/>
    <n v="0"/>
    <n v="0"/>
    <n v="0"/>
    <n v="0"/>
    <n v="0"/>
    <x v="0"/>
    <m/>
    <x v="6"/>
    <x v="3"/>
    <s v="No root cause"/>
    <s v="No root cause"/>
    <s v=""/>
    <s v="CTR_643"/>
    <m/>
  </r>
  <r>
    <s v="Carriere"/>
    <s v="CTR_720"/>
    <s v="Yaounde"/>
    <s v="CAMUSAT"/>
    <s v="Good Grid no GE - 8h"/>
    <s v="CENTRE"/>
    <s v="Yaounde"/>
    <s v="ZTE"/>
    <n v="0"/>
    <n v="0"/>
    <n v="0"/>
    <n v="0.26349544706120653"/>
    <n v="0"/>
    <n v="0"/>
    <n v="1.7153421624105036"/>
    <n v="0"/>
    <n v="0"/>
    <n v="0"/>
    <n v="0"/>
    <n v="0"/>
    <n v="0.15775126771736708"/>
    <n v="0"/>
    <n v="0"/>
    <n v="0"/>
    <n v="0"/>
    <n v="0"/>
    <n v="0"/>
    <n v="0"/>
    <n v="0"/>
    <n v="0"/>
    <n v="0"/>
    <n v="0"/>
    <m/>
    <n v="0"/>
    <n v="0"/>
    <n v="0"/>
    <n v="0"/>
    <n v="0"/>
    <x v="0"/>
    <m/>
    <x v="6"/>
    <x v="3"/>
    <s v="No root cause"/>
    <s v="No root cause"/>
    <s v=""/>
    <s v="CTR_720"/>
    <m/>
  </r>
  <r>
    <s v="Marche-Odza-IHS"/>
    <s v="CTR_479"/>
    <s v="Yaounde"/>
    <s v="IHS"/>
    <s v="Grid-Gen"/>
    <s v="CENTRE"/>
    <s v="Yaounde"/>
    <s v="ZTE"/>
    <n v="0"/>
    <n v="0"/>
    <n v="0"/>
    <n v="0"/>
    <n v="0"/>
    <n v="0"/>
    <n v="0"/>
    <n v="4.4780314639317673"/>
    <n v="0"/>
    <n v="21.040041891031947"/>
    <n v="0"/>
    <n v="0"/>
    <n v="0"/>
    <n v="0"/>
    <n v="0"/>
    <n v="0"/>
    <n v="0"/>
    <n v="0"/>
    <n v="0"/>
    <n v="0"/>
    <n v="0"/>
    <n v="0"/>
    <n v="0"/>
    <n v="0"/>
    <m/>
    <n v="0"/>
    <n v="0"/>
    <n v="0"/>
    <n v="0"/>
    <n v="0"/>
    <x v="0"/>
    <m/>
    <x v="6"/>
    <x v="3"/>
    <s v="No root cause"/>
    <s v="No root cause"/>
    <s v=""/>
    <s v="CTR_479"/>
    <m/>
  </r>
  <r>
    <s v="Mimboman-Ecole"/>
    <s v="CTR_422"/>
    <s v="Yaounde"/>
    <s v="IHS"/>
    <s v="Grid-Gen"/>
    <s v="CENTRE"/>
    <s v="Yaounde"/>
    <s v="ZTE"/>
    <n v="0"/>
    <n v="0"/>
    <n v="0"/>
    <n v="0"/>
    <n v="0"/>
    <n v="0"/>
    <n v="0"/>
    <n v="0"/>
    <n v="0"/>
    <n v="0"/>
    <n v="0"/>
    <n v="0"/>
    <n v="0"/>
    <n v="0"/>
    <n v="0"/>
    <n v="0"/>
    <n v="0"/>
    <n v="0"/>
    <n v="0"/>
    <n v="0"/>
    <n v="0"/>
    <n v="0"/>
    <n v="0"/>
    <n v="0"/>
    <m/>
    <n v="0"/>
    <n v="0"/>
    <n v="0"/>
    <n v="0"/>
    <n v="0"/>
    <x v="0"/>
    <m/>
    <x v="6"/>
    <x v="3"/>
    <s v="No root cause"/>
    <s v="No root cause"/>
    <s v=""/>
    <s v="CTR_422"/>
    <m/>
  </r>
  <r>
    <s v="Complexe-BEAC"/>
    <s v="CTR_196"/>
    <s v="Yaounde"/>
    <s v="IHS"/>
    <s v="Grid-Gen"/>
    <s v="CENTRE"/>
    <s v="Yaounde"/>
    <s v="ZTE"/>
    <n v="0"/>
    <n v="0"/>
    <n v="0"/>
    <n v="1.7728067847491338E-2"/>
    <n v="0"/>
    <n v="0"/>
    <n v="1.8976523329709189E-2"/>
    <n v="0"/>
    <n v="0"/>
    <n v="7.8339868106028838"/>
    <n v="0"/>
    <n v="0"/>
    <n v="0"/>
    <n v="0"/>
    <n v="0"/>
    <n v="0"/>
    <n v="0"/>
    <n v="0"/>
    <n v="0"/>
    <n v="0"/>
    <n v="0"/>
    <n v="0"/>
    <n v="0"/>
    <n v="0"/>
    <m/>
    <n v="0"/>
    <n v="0"/>
    <n v="0"/>
    <n v="0"/>
    <n v="0"/>
    <x v="0"/>
    <m/>
    <x v="6"/>
    <x v="3"/>
    <s v="No root cause"/>
    <s v="No root cause"/>
    <s v=""/>
    <s v="CTR_196"/>
    <m/>
  </r>
  <r>
    <s v="Golf-Quater-IHS"/>
    <s v="CTR_852"/>
    <s v="Yaounde"/>
    <s v="IHS"/>
    <s v="Grid-Gen"/>
    <s v="CENTRE"/>
    <s v="Yaounde"/>
    <s v="ZTE"/>
    <n v="0"/>
    <n v="0"/>
    <n v="1.6099903547896446"/>
    <n v="0.23544086886794377"/>
    <n v="0"/>
    <n v="0"/>
    <n v="0"/>
    <n v="0"/>
    <n v="0"/>
    <n v="0"/>
    <n v="0"/>
    <n v="0"/>
    <n v="0.13618865803163549"/>
    <n v="0"/>
    <n v="0"/>
    <n v="0"/>
    <n v="0"/>
    <n v="0"/>
    <n v="0"/>
    <n v="0"/>
    <n v="0"/>
    <n v="0"/>
    <n v="0"/>
    <n v="0"/>
    <m/>
    <n v="0"/>
    <n v="0"/>
    <n v="0"/>
    <n v="0"/>
    <n v="0"/>
    <x v="0"/>
    <m/>
    <x v="6"/>
    <x v="3"/>
    <s v="No root cause"/>
    <s v="No root cause"/>
    <s v=""/>
    <s v="CTR_852"/>
    <m/>
  </r>
  <r>
    <s v="Ahala-IHS"/>
    <s v="CTR_164"/>
    <s v="Yaounde"/>
    <s v="IHS"/>
    <s v="Grid-Gen"/>
    <s v="CENTRE"/>
    <s v="Yaounde"/>
    <s v="ZTE"/>
    <n v="0"/>
    <n v="0"/>
    <n v="0"/>
    <n v="0"/>
    <n v="0.94524131574366665"/>
    <n v="0"/>
    <n v="0"/>
    <n v="0"/>
    <n v="0"/>
    <n v="0"/>
    <n v="2.1830135860492372E-2"/>
    <n v="0"/>
    <n v="0"/>
    <n v="0"/>
    <n v="0"/>
    <n v="0"/>
    <n v="0"/>
    <n v="0"/>
    <n v="0"/>
    <n v="0"/>
    <n v="0"/>
    <n v="0"/>
    <n v="0"/>
    <n v="0"/>
    <m/>
    <n v="0"/>
    <n v="0"/>
    <n v="0"/>
    <n v="0"/>
    <n v="0"/>
    <x v="0"/>
    <m/>
    <x v="6"/>
    <x v="3"/>
    <s v="No root cause"/>
    <s v="No root cause"/>
    <s v=""/>
    <s v="CTR_164"/>
    <m/>
  </r>
  <r>
    <s v="Crf-Mbankolo"/>
    <s v="CTR_637"/>
    <s v="Yaounde"/>
    <m/>
    <m/>
    <s v="CENTRE"/>
    <s v="Yaounde"/>
    <s v="ZTE"/>
    <n v="0"/>
    <n v="0"/>
    <n v="0"/>
    <n v="0"/>
    <n v="0"/>
    <n v="0"/>
    <n v="0"/>
    <n v="0"/>
    <n v="0"/>
    <n v="0"/>
    <n v="0"/>
    <n v="0"/>
    <n v="0.22573858626328039"/>
    <n v="0"/>
    <n v="0"/>
    <n v="0"/>
    <n v="0"/>
    <n v="0"/>
    <n v="0"/>
    <n v="0"/>
    <n v="0"/>
    <n v="0"/>
    <n v="0"/>
    <n v="0"/>
    <m/>
    <n v="0"/>
    <n v="0"/>
    <n v="0"/>
    <n v="0"/>
    <n v="0"/>
    <x v="0"/>
    <m/>
    <x v="6"/>
    <x v="3"/>
    <s v="No root cause"/>
    <s v="No root cause"/>
    <s v=""/>
    <s v="CTR_637"/>
    <m/>
  </r>
  <r>
    <s v="Scalom"/>
    <s v="CTR_210"/>
    <s v="Yaounde"/>
    <s v="IHS"/>
    <s v="Grid-Gen"/>
    <s v="CENTRE"/>
    <s v="Yaounde"/>
    <s v="ZTE"/>
    <n v="0"/>
    <n v="0"/>
    <n v="0"/>
    <n v="1.6283426503782214E-2"/>
    <n v="0"/>
    <n v="0"/>
    <n v="1.8887347938122478E-2"/>
    <n v="0"/>
    <n v="0"/>
    <n v="0"/>
    <n v="0"/>
    <n v="0"/>
    <n v="0"/>
    <n v="0"/>
    <n v="0"/>
    <n v="0"/>
    <n v="0"/>
    <n v="0"/>
    <n v="0"/>
    <n v="0"/>
    <n v="0"/>
    <n v="0"/>
    <n v="0"/>
    <n v="0"/>
    <m/>
    <n v="0"/>
    <n v="0"/>
    <n v="0"/>
    <n v="0"/>
    <n v="0"/>
    <x v="0"/>
    <m/>
    <x v="6"/>
    <x v="3"/>
    <s v="No root cause"/>
    <s v="No root cause"/>
    <s v=""/>
    <s v="CTR_210"/>
    <m/>
  </r>
  <r>
    <s v="Odza-II-MTN-IHS"/>
    <s v="CTR_467"/>
    <s v="Yaounde"/>
    <s v="IHS"/>
    <s v="Grid-Gen"/>
    <s v="CENTRE"/>
    <s v="Yaounde"/>
    <s v="ZTE"/>
    <n v="0"/>
    <n v="0"/>
    <n v="0"/>
    <n v="0"/>
    <n v="0"/>
    <n v="0"/>
    <n v="0"/>
    <n v="0"/>
    <n v="0"/>
    <n v="1.3371849968467582"/>
    <n v="0"/>
    <n v="0"/>
    <n v="0"/>
    <n v="0"/>
    <n v="0"/>
    <n v="0"/>
    <n v="0"/>
    <n v="0"/>
    <n v="0"/>
    <n v="0"/>
    <n v="0"/>
    <n v="0"/>
    <n v="0"/>
    <n v="0"/>
    <m/>
    <n v="0"/>
    <n v="0"/>
    <n v="0"/>
    <n v="0"/>
    <n v="0"/>
    <x v="0"/>
    <m/>
    <x v="6"/>
    <x v="3"/>
    <s v="No root cause"/>
    <s v="No root cause"/>
    <s v=""/>
    <s v="CTR_467"/>
    <m/>
  </r>
  <r>
    <s v="Essomba"/>
    <s v="CTR_266"/>
    <s v="Yaounde"/>
    <s v="IHS"/>
    <s v="Grid-Gen"/>
    <s v="CENTRE"/>
    <s v="Yaounde"/>
    <s v="ZTE"/>
    <n v="0"/>
    <n v="0"/>
    <n v="0"/>
    <n v="0"/>
    <n v="0"/>
    <n v="0"/>
    <n v="0"/>
    <n v="3.7293862164807545"/>
    <n v="0"/>
    <n v="0"/>
    <n v="0"/>
    <n v="0"/>
    <n v="0"/>
    <n v="0"/>
    <n v="0"/>
    <n v="0"/>
    <n v="0"/>
    <n v="0"/>
    <n v="0"/>
    <n v="0"/>
    <n v="0"/>
    <n v="0"/>
    <n v="0"/>
    <n v="0"/>
    <m/>
    <n v="0"/>
    <n v="0"/>
    <n v="0"/>
    <n v="0"/>
    <n v="0"/>
    <x v="0"/>
    <m/>
    <x v="6"/>
    <x v="3"/>
    <s v="No root cause"/>
    <s v="No root cause"/>
    <s v=""/>
    <s v="CTR_266"/>
    <m/>
  </r>
  <r>
    <s v="Bastos-Golf"/>
    <s v="CTR_769"/>
    <s v="Yaounde"/>
    <s v="CAMUSAT"/>
    <s v="Good Grid + GE"/>
    <s v="CENTRE"/>
    <s v="Yaounde"/>
    <s v="ZTE"/>
    <n v="0"/>
    <n v="0"/>
    <n v="0"/>
    <n v="0"/>
    <n v="0"/>
    <n v="0"/>
    <n v="0"/>
    <n v="0"/>
    <n v="0"/>
    <n v="0"/>
    <n v="0"/>
    <n v="0"/>
    <n v="3.3071942425513581"/>
    <n v="0"/>
    <n v="0"/>
    <n v="0"/>
    <n v="0"/>
    <n v="0"/>
    <n v="0"/>
    <n v="0"/>
    <n v="0"/>
    <n v="0"/>
    <n v="0"/>
    <n v="0"/>
    <m/>
    <n v="0"/>
    <n v="0"/>
    <n v="0"/>
    <n v="0"/>
    <n v="0"/>
    <x v="0"/>
    <m/>
    <x v="6"/>
    <x v="3"/>
    <s v="No root cause"/>
    <s v="No root cause"/>
    <s v=""/>
    <s v="CTR_769"/>
    <m/>
  </r>
  <r>
    <s v="Oyomabang"/>
    <s v="CTR_340"/>
    <s v="Yaounde"/>
    <s v="IHS"/>
    <s v="Grid-Gen"/>
    <s v="CENTRE"/>
    <s v="Yaounde"/>
    <s v="ZTE"/>
    <n v="0.5850262389672215"/>
    <n v="0"/>
    <n v="0"/>
    <n v="0"/>
    <n v="0"/>
    <n v="0"/>
    <n v="0.70329064328987367"/>
    <n v="0"/>
    <n v="0"/>
    <n v="0"/>
    <n v="0"/>
    <n v="0"/>
    <n v="0"/>
    <n v="0"/>
    <n v="0"/>
    <n v="0"/>
    <n v="0"/>
    <n v="0"/>
    <n v="0"/>
    <n v="0"/>
    <n v="0"/>
    <n v="0"/>
    <n v="0"/>
    <n v="0"/>
    <m/>
    <n v="0"/>
    <n v="0"/>
    <n v="0"/>
    <n v="0"/>
    <n v="0"/>
    <x v="0"/>
    <m/>
    <x v="6"/>
    <x v="3"/>
    <s v="No root cause"/>
    <s v="No root cause"/>
    <s v=""/>
    <s v="CTR_340"/>
    <m/>
  </r>
  <r>
    <s v="Febe-Village-IHS"/>
    <s v="CTR_692"/>
    <s v="Yaounde"/>
    <s v="IHS"/>
    <s v="Grid-Gen"/>
    <s v="CENTRE"/>
    <s v="Yaounde"/>
    <s v="ZTE"/>
    <n v="0"/>
    <n v="0"/>
    <n v="0"/>
    <n v="0"/>
    <n v="0"/>
    <n v="0"/>
    <n v="0"/>
    <n v="0"/>
    <n v="0"/>
    <n v="0"/>
    <n v="0"/>
    <n v="0"/>
    <n v="0"/>
    <n v="0"/>
    <n v="0"/>
    <n v="0"/>
    <n v="0"/>
    <n v="0"/>
    <n v="0"/>
    <n v="0"/>
    <n v="0"/>
    <n v="0"/>
    <n v="0"/>
    <n v="0"/>
    <m/>
    <n v="0"/>
    <n v="0"/>
    <n v="0"/>
    <n v="0"/>
    <n v="0"/>
    <x v="0"/>
    <m/>
    <x v="6"/>
    <x v="3"/>
    <s v="No root cause"/>
    <s v="No root cause"/>
    <s v=""/>
    <s v="CTR_692"/>
    <m/>
  </r>
  <r>
    <s v="Mehanda-III"/>
    <s v="CTR_866"/>
    <s v="Yaounde"/>
    <s v="CAMUSAT"/>
    <s v="Good Grid + GE"/>
    <s v="CENTRE"/>
    <s v="Binguela"/>
    <s v="ZTE"/>
    <n v="0"/>
    <n v="0"/>
    <n v="0"/>
    <n v="0"/>
    <n v="0"/>
    <n v="0"/>
    <n v="0"/>
    <n v="0"/>
    <n v="0"/>
    <n v="0"/>
    <n v="0"/>
    <n v="0"/>
    <n v="0"/>
    <n v="0"/>
    <n v="0"/>
    <n v="0"/>
    <n v="0"/>
    <n v="0"/>
    <n v="0"/>
    <n v="0"/>
    <n v="0"/>
    <n v="0"/>
    <n v="0"/>
    <n v="0"/>
    <m/>
    <n v="0"/>
    <n v="0"/>
    <n v="0"/>
    <n v="0"/>
    <n v="0"/>
    <x v="0"/>
    <m/>
    <x v="6"/>
    <x v="3"/>
    <s v="No root cause"/>
    <s v="No root cause"/>
    <s v=""/>
    <s v="CTR_866"/>
    <m/>
  </r>
  <r>
    <s v="Bastos-Nylon"/>
    <s v="CTR_198"/>
    <s v="Yaounde"/>
    <s v="IHS"/>
    <s v="Grid-Gen"/>
    <s v="CENTRE"/>
    <s v="Yaounde"/>
    <s v="ZTE"/>
    <n v="0"/>
    <n v="0"/>
    <n v="0"/>
    <n v="0.20280267554710912"/>
    <n v="0"/>
    <n v="0"/>
    <n v="0"/>
    <n v="0"/>
    <n v="0"/>
    <n v="0"/>
    <n v="0"/>
    <n v="0"/>
    <n v="0.11913832316020478"/>
    <n v="0"/>
    <n v="0"/>
    <n v="0"/>
    <n v="0"/>
    <n v="0"/>
    <n v="0"/>
    <n v="0"/>
    <n v="0"/>
    <n v="0"/>
    <n v="0"/>
    <n v="0"/>
    <m/>
    <n v="0"/>
    <n v="0"/>
    <n v="0"/>
    <n v="0"/>
    <n v="0"/>
    <x v="0"/>
    <m/>
    <x v="6"/>
    <x v="3"/>
    <s v="No root cause"/>
    <s v="No root cause"/>
    <s v=""/>
    <s v="CTR_198"/>
    <m/>
  </r>
  <r>
    <s v="Mendong-Village"/>
    <s v="CTR_713"/>
    <s v="Yaounde"/>
    <s v="CAMUSAT"/>
    <s v="Good Grid + GE"/>
    <s v="CENTRE"/>
    <s v="Yaounde"/>
    <s v="ZTE"/>
    <n v="0"/>
    <n v="0"/>
    <n v="0"/>
    <n v="0"/>
    <n v="0"/>
    <n v="0"/>
    <n v="0"/>
    <n v="0"/>
    <n v="0"/>
    <n v="0"/>
    <n v="0"/>
    <n v="0"/>
    <n v="0"/>
    <n v="0"/>
    <n v="0"/>
    <n v="0"/>
    <n v="0"/>
    <n v="0"/>
    <n v="0"/>
    <n v="0"/>
    <n v="0"/>
    <n v="0"/>
    <n v="0"/>
    <n v="0"/>
    <m/>
    <n v="0"/>
    <n v="0"/>
    <n v="0"/>
    <n v="0"/>
    <n v="0"/>
    <x v="0"/>
    <m/>
    <x v="6"/>
    <x v="3"/>
    <s v="No root cause"/>
    <s v="No root cause"/>
    <s v=""/>
    <s v="CTR_713"/>
    <m/>
  </r>
  <r>
    <s v="Mehanda-II"/>
    <s v="CTR_763"/>
    <s v="Yaounde"/>
    <s v="CAMUSAT"/>
    <s v="Good Grid + GE"/>
    <s v="CENTRE"/>
    <s v="Yaounde"/>
    <s v="ZTE"/>
    <n v="0"/>
    <n v="0"/>
    <n v="0"/>
    <n v="0"/>
    <n v="0"/>
    <n v="0"/>
    <n v="0"/>
    <n v="9.8754612151252896"/>
    <n v="12.299765575730596"/>
    <n v="1.9944433029994322"/>
    <n v="0"/>
    <n v="0"/>
    <n v="0"/>
    <n v="0"/>
    <n v="0"/>
    <n v="0"/>
    <n v="0"/>
    <n v="0"/>
    <n v="0"/>
    <n v="0"/>
    <n v="0"/>
    <n v="0"/>
    <n v="0"/>
    <n v="0"/>
    <m/>
    <n v="0"/>
    <n v="0"/>
    <n v="0"/>
    <n v="0"/>
    <n v="0"/>
    <x v="0"/>
    <m/>
    <x v="6"/>
    <x v="3"/>
    <s v="No root cause"/>
    <s v="No root cause"/>
    <s v=""/>
    <s v="CTR_763"/>
    <m/>
  </r>
  <r>
    <s v="GP-Etoudi"/>
    <s v="CTR_735"/>
    <s v="Yaounde"/>
    <s v="CAMUSAT"/>
    <s v="Good Grid no GE - 12h"/>
    <s v="CENTRE"/>
    <s v="Yaounde"/>
    <s v="ZTE"/>
    <n v="0"/>
    <n v="0"/>
    <n v="0"/>
    <n v="0"/>
    <n v="0"/>
    <n v="0"/>
    <n v="0"/>
    <n v="0"/>
    <n v="0"/>
    <n v="0"/>
    <n v="0"/>
    <n v="0"/>
    <n v="0"/>
    <n v="0"/>
    <n v="0"/>
    <n v="0"/>
    <n v="0"/>
    <n v="0"/>
    <n v="0"/>
    <n v="0"/>
    <n v="0"/>
    <n v="0"/>
    <n v="0"/>
    <n v="0"/>
    <m/>
    <n v="0"/>
    <n v="0"/>
    <n v="0"/>
    <n v="0"/>
    <n v="0"/>
    <x v="0"/>
    <m/>
    <x v="6"/>
    <x v="3"/>
    <s v="No root cause"/>
    <s v="No root cause"/>
    <s v=""/>
    <s v="CTR_735"/>
    <m/>
  </r>
  <r>
    <s v="Bong-assi"/>
    <s v="CTR_774"/>
    <s v="Yaounde"/>
    <s v="CAMUSAT"/>
    <s v="Hybrid Solar - S3"/>
    <s v="CENTRE"/>
    <s v="Yaounde"/>
    <s v="ZTE"/>
    <n v="0"/>
    <n v="0"/>
    <n v="0"/>
    <n v="0"/>
    <n v="5.500338153084932E-2"/>
    <n v="1.9064985318163523"/>
    <n v="4.8868114589664786E-2"/>
    <n v="0"/>
    <n v="0"/>
    <n v="0"/>
    <n v="0"/>
    <n v="0"/>
    <n v="0"/>
    <n v="0"/>
    <n v="0"/>
    <n v="0"/>
    <n v="0"/>
    <n v="0"/>
    <n v="0"/>
    <n v="0"/>
    <n v="0"/>
    <n v="0"/>
    <n v="0"/>
    <n v="0"/>
    <m/>
    <n v="0"/>
    <n v="0"/>
    <n v="0"/>
    <n v="0"/>
    <n v="0"/>
    <x v="0"/>
    <m/>
    <x v="6"/>
    <x v="3"/>
    <s v="No root cause"/>
    <s v="No root cause"/>
    <s v=""/>
    <s v="CTR_774"/>
    <m/>
  </r>
  <r>
    <s v="CTR_954_Z_Nkolfoulou-III"/>
    <s v="CTR_954"/>
    <s v="Yaounde"/>
    <m/>
    <e v="#N/A"/>
    <s v="CENTRE"/>
    <s v="Yaounde"/>
    <s v="ZTE"/>
    <n v="0"/>
    <n v="0"/>
    <n v="0"/>
    <n v="0"/>
    <n v="0"/>
    <n v="0"/>
    <n v="0"/>
    <n v="0"/>
    <n v="0.62499464947650485"/>
    <n v="0"/>
    <n v="0"/>
    <n v="0"/>
    <n v="0"/>
    <n v="0"/>
    <n v="0"/>
    <n v="0"/>
    <n v="0"/>
    <n v="0"/>
    <n v="0"/>
    <n v="0"/>
    <n v="0"/>
    <n v="0"/>
    <n v="0"/>
    <n v="0"/>
    <m/>
    <n v="0"/>
    <n v="0"/>
    <n v="0"/>
    <n v="0"/>
    <n v="0"/>
    <x v="0"/>
    <m/>
    <x v="6"/>
    <x v="3"/>
    <s v="No root cause"/>
    <s v="No root cause"/>
    <s v=""/>
    <s v="CTR_954"/>
    <m/>
  </r>
  <r>
    <s v="Jean-Vespa2-MTN-IHS"/>
    <s v="CTR_525"/>
    <s v="Yaounde"/>
    <s v="IHS"/>
    <s v="Grid-Gen"/>
    <s v="CENTRE"/>
    <s v="Yaounde"/>
    <s v="ZTE"/>
    <n v="0"/>
    <n v="0"/>
    <n v="0"/>
    <n v="0"/>
    <n v="0"/>
    <n v="0"/>
    <n v="0"/>
    <n v="0"/>
    <n v="0"/>
    <n v="0"/>
    <n v="0"/>
    <n v="0"/>
    <n v="0.20471102892707058"/>
    <n v="0"/>
    <n v="0"/>
    <n v="0"/>
    <n v="0"/>
    <n v="0"/>
    <n v="0"/>
    <n v="0"/>
    <n v="0"/>
    <n v="0"/>
    <n v="0"/>
    <n v="0"/>
    <m/>
    <n v="0"/>
    <n v="0"/>
    <n v="0"/>
    <n v="0"/>
    <n v="0"/>
    <x v="0"/>
    <m/>
    <x v="6"/>
    <x v="3"/>
    <s v="No root cause"/>
    <s v="No root cause"/>
    <s v=""/>
    <s v="CTR_525"/>
    <m/>
  </r>
  <r>
    <s v="Mendong-Maetur-IHS"/>
    <s v="CTR_486"/>
    <s v="Yaounde"/>
    <s v="IHS"/>
    <s v="Grid-Gen"/>
    <s v="CENTRE"/>
    <s v="Yaounde"/>
    <s v="ZTE"/>
    <n v="0"/>
    <n v="0"/>
    <n v="0"/>
    <n v="0"/>
    <n v="0"/>
    <n v="0"/>
    <n v="0"/>
    <n v="0"/>
    <n v="0"/>
    <n v="0"/>
    <n v="0"/>
    <n v="0"/>
    <n v="0"/>
    <n v="0"/>
    <n v="0"/>
    <n v="0"/>
    <n v="0"/>
    <n v="0"/>
    <n v="0"/>
    <n v="0"/>
    <n v="0"/>
    <n v="0"/>
    <n v="0"/>
    <n v="0"/>
    <m/>
    <n v="0"/>
    <n v="0"/>
    <n v="0"/>
    <n v="0"/>
    <n v="0"/>
    <x v="0"/>
    <m/>
    <x v="6"/>
    <x v="3"/>
    <s v="No root cause"/>
    <s v="No root cause"/>
    <s v=""/>
    <s v="CTR_486"/>
    <m/>
  </r>
  <r>
    <s v="Odza-III"/>
    <s v="CTR_628"/>
    <s v="Yaounde"/>
    <s v="CAMUSAT"/>
    <s v="Bad Grid + GE"/>
    <s v="CENTRE"/>
    <s v="Yaounde"/>
    <s v="ZTE"/>
    <n v="5.5391651185818702"/>
    <n v="0"/>
    <n v="0"/>
    <n v="0"/>
    <n v="0"/>
    <n v="0"/>
    <n v="0"/>
    <n v="0"/>
    <n v="0"/>
    <n v="0"/>
    <n v="0"/>
    <n v="0"/>
    <n v="0"/>
    <n v="0"/>
    <n v="0"/>
    <n v="0"/>
    <n v="0"/>
    <n v="0"/>
    <n v="0"/>
    <n v="0"/>
    <n v="0"/>
    <n v="0"/>
    <n v="0"/>
    <n v="0"/>
    <m/>
    <n v="0"/>
    <n v="0"/>
    <n v="0"/>
    <n v="0"/>
    <n v="0"/>
    <x v="0"/>
    <m/>
    <x v="6"/>
    <x v="3"/>
    <s v="No root cause"/>
    <s v="No root cause"/>
    <s v=""/>
    <s v="CTR_628"/>
    <m/>
  </r>
  <r>
    <s v="CTR_006_Z_Mbankolo"/>
    <s v="CTR_006"/>
    <s v="Yaounde"/>
    <s v="OCM/Datacenter"/>
    <s v="Grid-Gen"/>
    <s v="CENTRE"/>
    <s v="Yaounde"/>
    <s v="ZTE"/>
    <n v="0"/>
    <n v="0"/>
    <n v="0"/>
    <n v="0"/>
    <n v="0"/>
    <n v="0"/>
    <n v="0"/>
    <n v="0"/>
    <n v="0"/>
    <n v="0"/>
    <n v="0"/>
    <n v="0"/>
    <n v="0"/>
    <n v="0"/>
    <n v="0"/>
    <n v="0"/>
    <n v="0"/>
    <n v="0"/>
    <n v="0"/>
    <n v="0"/>
    <n v="0"/>
    <n v="0"/>
    <n v="0"/>
    <n v="0"/>
    <m/>
    <n v="0"/>
    <n v="0"/>
    <n v="0"/>
    <n v="0"/>
    <n v="0"/>
    <x v="0"/>
    <m/>
    <x v="6"/>
    <x v="3"/>
    <s v="No root cause"/>
    <s v="No root cause"/>
    <s v=""/>
    <s v="CTR_006"/>
    <m/>
  </r>
  <r>
    <s v="Mimboman3-IHS"/>
    <s v="CTR_625"/>
    <s v="Yaounde"/>
    <s v="IHS"/>
    <s v="Grid-Gen"/>
    <s v="CENTRE"/>
    <s v="Yaounde"/>
    <s v="ZTE"/>
    <n v="0"/>
    <n v="0"/>
    <n v="0"/>
    <n v="0"/>
    <n v="0"/>
    <n v="0"/>
    <n v="0"/>
    <n v="0"/>
    <n v="0"/>
    <n v="0"/>
    <n v="0"/>
    <n v="0"/>
    <n v="0"/>
    <n v="0"/>
    <n v="0"/>
    <n v="0"/>
    <n v="0"/>
    <n v="0"/>
    <n v="0"/>
    <n v="0"/>
    <n v="0"/>
    <n v="0"/>
    <n v="0"/>
    <n v="0"/>
    <m/>
    <n v="0"/>
    <n v="0"/>
    <n v="0"/>
    <n v="0"/>
    <n v="0"/>
    <x v="0"/>
    <m/>
    <x v="6"/>
    <x v="3"/>
    <s v="No root cause"/>
    <s v="No root cause"/>
    <s v=""/>
    <s v="CTR_625"/>
    <m/>
  </r>
  <r>
    <s v="Nsimeyong-Chefferie"/>
    <s v="CTR_660"/>
    <s v="Yaounde"/>
    <s v="CAMUSAT"/>
    <s v="Good Grid no GE - 12h"/>
    <s v="CENTRE"/>
    <s v="Yaounde"/>
    <s v="ZTE"/>
    <n v="0"/>
    <n v="0"/>
    <n v="0"/>
    <n v="0"/>
    <n v="0.38074325191976849"/>
    <n v="0"/>
    <n v="0"/>
    <n v="0"/>
    <n v="0"/>
    <n v="0"/>
    <n v="0"/>
    <n v="0"/>
    <n v="9.4887075418125573"/>
    <n v="0"/>
    <n v="0"/>
    <n v="0"/>
    <n v="0"/>
    <n v="0"/>
    <n v="0"/>
    <n v="0"/>
    <n v="0"/>
    <n v="0"/>
    <n v="0"/>
    <n v="0"/>
    <m/>
    <n v="0"/>
    <n v="0"/>
    <n v="0"/>
    <n v="0"/>
    <n v="0"/>
    <x v="0"/>
    <m/>
    <x v="6"/>
    <x v="3"/>
    <s v="No root cause"/>
    <s v="No root cause"/>
    <s v=""/>
    <s v="CTR_660"/>
    <m/>
  </r>
  <r>
    <s v="Rain-forest-School"/>
    <s v="CTR_766"/>
    <s v="Yaounde"/>
    <s v="CAMUSAT"/>
    <s v="Good Grid no GE - 8h"/>
    <s v="CENTRE"/>
    <s v="Yaounde"/>
    <s v="ZTE"/>
    <n v="0"/>
    <n v="0"/>
    <n v="0"/>
    <n v="0"/>
    <n v="16.809151107344341"/>
    <n v="0"/>
    <n v="0"/>
    <n v="0"/>
    <n v="0"/>
    <n v="0"/>
    <n v="0"/>
    <n v="0"/>
    <n v="0"/>
    <n v="0"/>
    <n v="0"/>
    <n v="0"/>
    <n v="0"/>
    <n v="0"/>
    <n v="0"/>
    <n v="0"/>
    <n v="0"/>
    <n v="0"/>
    <n v="0"/>
    <n v="0"/>
    <m/>
    <n v="0"/>
    <n v="0"/>
    <n v="0"/>
    <n v="0"/>
    <n v="0"/>
    <x v="0"/>
    <m/>
    <x v="6"/>
    <x v="3"/>
    <s v="No root cause"/>
    <s v="No root cause"/>
    <s v=""/>
    <s v="CTR_766"/>
    <m/>
  </r>
  <r>
    <s v="Sofavinc"/>
    <s v="CTR_261"/>
    <s v="Yaounde"/>
    <s v="IHS"/>
    <s v="Grid-Gen"/>
    <s v="CENTRE"/>
    <s v="Yaounde"/>
    <s v="ZTE"/>
    <n v="0"/>
    <n v="0"/>
    <n v="0"/>
    <n v="0"/>
    <n v="0"/>
    <n v="0"/>
    <n v="0"/>
    <n v="0"/>
    <n v="0"/>
    <n v="0"/>
    <n v="0"/>
    <n v="0"/>
    <n v="0"/>
    <n v="0"/>
    <n v="0"/>
    <n v="0"/>
    <n v="0"/>
    <n v="0"/>
    <n v="0"/>
    <n v="0"/>
    <n v="0"/>
    <n v="0"/>
    <n v="0"/>
    <n v="0"/>
    <m/>
    <n v="0"/>
    <n v="0"/>
    <n v="0"/>
    <n v="0"/>
    <n v="0"/>
    <x v="0"/>
    <m/>
    <x v="6"/>
    <x v="3"/>
    <s v="No root cause"/>
    <s v="No root cause"/>
    <s v=""/>
    <s v="CTR_261"/>
    <m/>
  </r>
  <r>
    <s v="Sodecoton"/>
    <s v="EXN_001"/>
    <s v="Maroua"/>
    <s v="IHS"/>
    <s v="Grid-Gen"/>
    <s v="EXTREME-NORD"/>
    <s v="Maroua"/>
    <s v="Huawei"/>
    <n v="0"/>
    <n v="2.0510340065005295E-3"/>
    <n v="0"/>
    <n v="0"/>
    <n v="5.439698886805751E-3"/>
    <n v="0"/>
    <n v="0"/>
    <n v="0"/>
    <n v="0"/>
    <n v="0"/>
    <n v="5.5288742783927312E-3"/>
    <n v="0"/>
    <n v="0"/>
    <n v="0"/>
    <n v="0"/>
    <n v="0"/>
    <n v="0"/>
    <n v="0"/>
    <n v="0"/>
    <n v="0"/>
    <n v="0"/>
    <n v="0"/>
    <n v="0"/>
    <n v="0"/>
    <m/>
    <n v="0"/>
    <n v="0"/>
    <n v="0"/>
    <n v="0"/>
    <n v="0"/>
    <x v="0"/>
    <m/>
    <x v="6"/>
    <x v="3"/>
    <s v="No root cause"/>
    <s v="No root cause"/>
    <s v=""/>
    <s v="EXN_001"/>
    <m/>
  </r>
  <r>
    <s v="Bonabappe"/>
    <s v="LIT_290"/>
    <s v="Douala"/>
    <s v="IHS"/>
    <s v="Grid-Gen"/>
    <s v="LITTORAL"/>
    <s v="Douala"/>
    <s v="ZTE"/>
    <n v="0"/>
    <n v="0"/>
    <n v="0"/>
    <n v="0"/>
    <n v="0"/>
    <n v="0"/>
    <n v="0"/>
    <n v="0"/>
    <n v="0"/>
    <n v="0"/>
    <n v="0"/>
    <n v="0"/>
    <n v="0"/>
    <n v="0"/>
    <n v="0"/>
    <n v="0"/>
    <n v="0"/>
    <n v="0"/>
    <n v="0"/>
    <n v="0"/>
    <n v="0"/>
    <n v="0"/>
    <n v="0"/>
    <n v="0"/>
    <m/>
    <n v="0"/>
    <n v="0"/>
    <n v="0"/>
    <n v="0"/>
    <n v="0"/>
    <x v="0"/>
    <m/>
    <x v="6"/>
    <x v="3"/>
    <s v="No root cause"/>
    <s v="No root cause"/>
    <s v=""/>
    <s v="LIT_290"/>
    <m/>
  </r>
  <r>
    <s v="Mabanda2-IHS"/>
    <s v="LIT_577"/>
    <s v="Douala"/>
    <s v="IHS"/>
    <s v="Grid-Gen"/>
    <s v="LITTORAL"/>
    <s v="Douala"/>
    <s v="ZTE"/>
    <n v="0"/>
    <n v="0"/>
    <n v="0"/>
    <n v="0"/>
    <n v="4.7405638167637855E-2"/>
    <n v="0"/>
    <n v="0"/>
    <n v="1.6498874249856603"/>
    <n v="0"/>
    <n v="0"/>
    <n v="0"/>
    <n v="0"/>
    <n v="0"/>
    <n v="0"/>
    <n v="0"/>
    <n v="0"/>
    <n v="0"/>
    <n v="0"/>
    <n v="0"/>
    <n v="0"/>
    <n v="0"/>
    <n v="0"/>
    <n v="0"/>
    <n v="0"/>
    <m/>
    <n v="0"/>
    <n v="0"/>
    <n v="0"/>
    <n v="0"/>
    <n v="0"/>
    <x v="0"/>
    <m/>
    <x v="6"/>
    <x v="3"/>
    <s v="No root cause"/>
    <s v="No root cause"/>
    <s v=""/>
    <s v="LIT_577"/>
    <m/>
  </r>
  <r>
    <s v="Mbalmayo"/>
    <s v="CTR_021"/>
    <s v="CENTRE"/>
    <m/>
    <m/>
    <s v="CENTRE"/>
    <s v="Mbalmayo"/>
    <s v="ZTE"/>
    <n v="0"/>
    <n v="0"/>
    <n v="0"/>
    <n v="0"/>
    <n v="0"/>
    <n v="0"/>
    <n v="0"/>
    <n v="0"/>
    <n v="0"/>
    <n v="0"/>
    <n v="0"/>
    <n v="0"/>
    <n v="0"/>
    <n v="0"/>
    <n v="0"/>
    <n v="0"/>
    <n v="0"/>
    <n v="0"/>
    <n v="0"/>
    <n v="0"/>
    <n v="0"/>
    <n v="0"/>
    <n v="0"/>
    <n v="0"/>
    <m/>
    <n v="0"/>
    <n v="0"/>
    <n v="0"/>
    <n v="0"/>
    <n v="0"/>
    <x v="0"/>
    <m/>
    <x v="6"/>
    <x v="3"/>
    <s v="No root cause"/>
    <s v="No root cause"/>
    <s v=""/>
    <s v="CTR_021"/>
    <m/>
  </r>
  <r>
    <s v="Grand-Hangar-II"/>
    <s v="LIT_361"/>
    <s v="Douala"/>
    <s v="IHS"/>
    <s v="Grid-Gen"/>
    <s v="LITTORAL"/>
    <s v="Douala"/>
    <s v="ZTE"/>
    <n v="0"/>
    <n v="0"/>
    <n v="0"/>
    <n v="0"/>
    <n v="4.8689763806490573E-2"/>
    <n v="0"/>
    <n v="0"/>
    <n v="1.443250207600312"/>
    <n v="0"/>
    <n v="0"/>
    <n v="0"/>
    <n v="0"/>
    <n v="0"/>
    <n v="0"/>
    <n v="0"/>
    <n v="0"/>
    <n v="0"/>
    <n v="0"/>
    <n v="0"/>
    <n v="0"/>
    <n v="0"/>
    <n v="0"/>
    <n v="0"/>
    <n v="0"/>
    <m/>
    <n v="0"/>
    <n v="0"/>
    <n v="0"/>
    <n v="0"/>
    <n v="0"/>
    <x v="0"/>
    <m/>
    <x v="6"/>
    <x v="3"/>
    <s v="No root cause"/>
    <s v="No root cause"/>
    <s v=""/>
    <s v="LIT_361"/>
    <m/>
  </r>
  <r>
    <s v="Bberi-Centre"/>
    <s v="LIT_243"/>
    <s v="Douala"/>
    <s v="IHS"/>
    <s v="Grid-Gen"/>
    <s v="LITTORAL"/>
    <s v="Douala"/>
    <s v="ZTE"/>
    <n v="0"/>
    <n v="0"/>
    <n v="0.36747395365162511"/>
    <n v="0"/>
    <n v="0"/>
    <n v="0"/>
    <n v="0"/>
    <n v="0"/>
    <n v="0"/>
    <n v="0"/>
    <n v="0"/>
    <n v="0"/>
    <n v="0"/>
    <n v="0"/>
    <n v="0"/>
    <n v="0"/>
    <n v="0"/>
    <n v="0"/>
    <n v="0"/>
    <n v="0"/>
    <n v="0"/>
    <n v="0"/>
    <n v="0"/>
    <n v="0"/>
    <m/>
    <n v="0"/>
    <n v="0"/>
    <n v="0"/>
    <n v="0"/>
    <n v="0"/>
    <x v="0"/>
    <m/>
    <x v="6"/>
    <x v="3"/>
    <s v="No root cause"/>
    <s v="No root cause"/>
    <s v=""/>
    <s v="LIT_243"/>
    <m/>
  </r>
  <r>
    <s v="Ngwele"/>
    <s v="LIT_206"/>
    <s v="Douala"/>
    <s v="IHS"/>
    <s v="Grid-Gen"/>
    <s v="LITTORAL"/>
    <s v="Douala"/>
    <s v="ZTE"/>
    <n v="0"/>
    <n v="0"/>
    <n v="0"/>
    <n v="0"/>
    <n v="1.5944560015751692E-2"/>
    <n v="0"/>
    <n v="0"/>
    <n v="3.1680271264407174"/>
    <n v="0"/>
    <n v="0"/>
    <n v="0"/>
    <n v="0"/>
    <n v="0"/>
    <n v="0"/>
    <n v="0"/>
    <n v="0"/>
    <n v="0"/>
    <n v="0"/>
    <n v="0"/>
    <n v="0"/>
    <n v="0"/>
    <n v="0"/>
    <n v="0"/>
    <n v="0"/>
    <m/>
    <n v="0"/>
    <n v="0"/>
    <n v="0"/>
    <n v="0"/>
    <n v="0"/>
    <x v="0"/>
    <m/>
    <x v="6"/>
    <x v="3"/>
    <s v="No root cause"/>
    <s v="No root cause"/>
    <s v=""/>
    <s v="LIT_206"/>
    <m/>
  </r>
  <r>
    <s v="Mbalmayo-Oyack"/>
    <s v="CTR_493"/>
    <s v="CENTRE"/>
    <s v="IHS"/>
    <s v="Grid-Gen"/>
    <s v="CENTRE"/>
    <s v="Mbalmayo"/>
    <s v="ZTE"/>
    <n v="0"/>
    <n v="0"/>
    <n v="0"/>
    <n v="0"/>
    <n v="0"/>
    <n v="0"/>
    <n v="0"/>
    <n v="0"/>
    <n v="0"/>
    <n v="0"/>
    <n v="0"/>
    <n v="0"/>
    <n v="0"/>
    <n v="0"/>
    <n v="0"/>
    <n v="0"/>
    <n v="0"/>
    <n v="0"/>
    <n v="0"/>
    <n v="0"/>
    <n v="0"/>
    <n v="0"/>
    <n v="0"/>
    <n v="0"/>
    <m/>
    <n v="0"/>
    <n v="0"/>
    <n v="0"/>
    <n v="0"/>
    <n v="0"/>
    <x v="0"/>
    <m/>
    <x v="6"/>
    <x v="3"/>
    <s v="No root cause"/>
    <s v="No root cause"/>
    <s v=""/>
    <s v="CTR_493"/>
    <m/>
  </r>
  <r>
    <s v="Galdi"/>
    <s v="ADM_031"/>
    <s v="ADAMAOUA"/>
    <s v="IHS"/>
    <s v="Grid-Gen"/>
    <s v="ADAMAOUA"/>
    <s v="Galdi"/>
    <s v="NOKIA"/>
    <n v="0"/>
    <n v="0"/>
    <n v="0"/>
    <n v="0"/>
    <n v="0"/>
    <n v="0"/>
    <n v="0"/>
    <n v="0"/>
    <n v="2.3188285641970513E-3"/>
    <n v="0"/>
    <n v="0"/>
    <n v="0"/>
    <n v="0"/>
    <n v="0"/>
    <n v="0"/>
    <n v="0"/>
    <n v="0"/>
    <n v="0"/>
    <n v="0"/>
    <n v="0"/>
    <n v="0"/>
    <n v="0"/>
    <n v="0"/>
    <n v="0"/>
    <m/>
    <n v="0"/>
    <n v="0"/>
    <n v="0"/>
    <n v="0"/>
    <n v="0"/>
    <x v="0"/>
    <m/>
    <x v="6"/>
    <x v="3"/>
    <s v="No root cause"/>
    <s v="No root cause"/>
    <s v=""/>
    <s v="ADM_031"/>
    <m/>
  </r>
  <r>
    <s v="Mbalmayo-Haoussa"/>
    <s v="CTR_393"/>
    <s v="CENTRE"/>
    <s v="IHS"/>
    <s v="Grid-Gen"/>
    <s v="CENTRE"/>
    <s v="Mbalmayo"/>
    <s v="ZTE"/>
    <n v="0"/>
    <n v="0"/>
    <n v="0"/>
    <n v="0"/>
    <n v="0"/>
    <n v="0"/>
    <n v="0"/>
    <n v="0"/>
    <n v="0"/>
    <n v="0"/>
    <n v="0"/>
    <n v="0"/>
    <n v="0"/>
    <n v="0"/>
    <n v="0"/>
    <n v="0"/>
    <n v="0"/>
    <n v="0"/>
    <n v="0"/>
    <n v="0"/>
    <n v="0"/>
    <n v="0"/>
    <n v="0"/>
    <n v="0"/>
    <m/>
    <n v="0"/>
    <n v="0"/>
    <n v="0"/>
    <n v="0"/>
    <n v="0"/>
    <x v="0"/>
    <m/>
    <x v="6"/>
    <x v="3"/>
    <s v="No root cause"/>
    <s v="No root cause"/>
    <s v=""/>
    <s v="CTR_393"/>
    <m/>
  </r>
  <r>
    <s v="Nkomba-II-IHS"/>
    <s v="LIT_155"/>
    <s v="Douala"/>
    <s v="IHS"/>
    <s v="Grid-Gen"/>
    <s v="LITTORAL"/>
    <s v="Douala"/>
    <s v="ZTE"/>
    <n v="0"/>
    <n v="3.7257478605040033"/>
    <n v="3.3257605590797668"/>
    <n v="0"/>
    <n v="0"/>
    <n v="0"/>
    <n v="13.516028741585416"/>
    <n v="0"/>
    <n v="0"/>
    <n v="0"/>
    <n v="0"/>
    <n v="0"/>
    <n v="0"/>
    <n v="0"/>
    <n v="0"/>
    <n v="0"/>
    <n v="0"/>
    <n v="0"/>
    <n v="0"/>
    <n v="0"/>
    <n v="0"/>
    <n v="0"/>
    <n v="0"/>
    <n v="0"/>
    <m/>
    <n v="0"/>
    <n v="0"/>
    <n v="0"/>
    <n v="0"/>
    <n v="0"/>
    <x v="0"/>
    <m/>
    <x v="6"/>
    <x v="3"/>
    <s v="No root cause"/>
    <s v="No root cause"/>
    <s v=""/>
    <s v="LIT_155"/>
    <m/>
  </r>
  <r>
    <s v="Mbalmayo-mbokoulo-IHS"/>
    <s v="CTR_136"/>
    <s v="CENTRE"/>
    <s v="IHS"/>
    <s v="Grid-Gen"/>
    <s v="CENTRE"/>
    <s v="Mbalmayo"/>
    <s v="ZTE"/>
    <n v="0"/>
    <n v="0"/>
    <n v="6.7523606509661188E-2"/>
    <n v="0"/>
    <n v="0"/>
    <n v="0"/>
    <n v="0"/>
    <n v="0"/>
    <n v="0"/>
    <n v="0"/>
    <n v="0"/>
    <n v="0"/>
    <n v="0"/>
    <n v="0"/>
    <n v="0"/>
    <n v="0"/>
    <n v="0"/>
    <n v="0"/>
    <n v="0"/>
    <n v="0"/>
    <n v="0"/>
    <n v="0"/>
    <n v="0"/>
    <n v="0"/>
    <m/>
    <n v="0"/>
    <n v="0"/>
    <n v="0"/>
    <n v="0"/>
    <n v="0"/>
    <x v="0"/>
    <m/>
    <x v="6"/>
    <x v="3"/>
    <s v="No root cause"/>
    <s v="No root cause"/>
    <s v=""/>
    <s v="CTR_136"/>
    <m/>
  </r>
  <r>
    <s v="Dibi-MTN"/>
    <s v="ADM_032"/>
    <s v="ADAMAOUA"/>
    <s v="IHS"/>
    <s v="Grid-Gen"/>
    <s v="ADAMAOUA"/>
    <s v="Dibi"/>
    <s v="NOKIA"/>
    <n v="0"/>
    <n v="0"/>
    <n v="0"/>
    <n v="0"/>
    <n v="0"/>
    <n v="0"/>
    <n v="0"/>
    <n v="0"/>
    <n v="1.7837142801515253E-3"/>
    <n v="0"/>
    <n v="0"/>
    <n v="0"/>
    <n v="0"/>
    <n v="0"/>
    <n v="0"/>
    <n v="0"/>
    <n v="0"/>
    <n v="0"/>
    <n v="0"/>
    <n v="0"/>
    <n v="0"/>
    <n v="0"/>
    <n v="0"/>
    <n v="0"/>
    <m/>
    <n v="0"/>
    <n v="0"/>
    <n v="0"/>
    <n v="0"/>
    <n v="0"/>
    <x v="0"/>
    <m/>
    <x v="6"/>
    <x v="3"/>
    <s v="No root cause"/>
    <s v="No root cause"/>
    <s v=""/>
    <s v="ADM_032"/>
    <m/>
  </r>
  <r>
    <s v="Bidzar-MTN"/>
    <s v="NRD_027"/>
    <s v="NORD"/>
    <s v="IHS"/>
    <s v="Gen Only"/>
    <s v="NORD"/>
    <s v="Bidzar"/>
    <s v="NOKIA"/>
    <n v="0"/>
    <n v="0"/>
    <n v="0"/>
    <n v="0"/>
    <n v="0"/>
    <n v="0"/>
    <n v="0"/>
    <n v="0"/>
    <n v="0"/>
    <n v="0"/>
    <n v="0"/>
    <n v="0"/>
    <n v="0"/>
    <n v="0"/>
    <n v="0"/>
    <n v="0"/>
    <n v="0"/>
    <n v="0"/>
    <n v="0"/>
    <n v="0"/>
    <n v="0"/>
    <n v="0"/>
    <n v="0"/>
    <n v="0"/>
    <m/>
    <n v="0"/>
    <n v="0"/>
    <n v="0"/>
    <n v="0"/>
    <n v="0"/>
    <x v="0"/>
    <m/>
    <x v="6"/>
    <x v="3"/>
    <s v="No root cause"/>
    <s v="No root cause"/>
    <s v="(05-10-2026 ticket): INC-20260510-00015798...Others"/>
    <s v="NRD_027"/>
    <m/>
  </r>
  <r>
    <s v="Mombal-MTN"/>
    <s v="EST_061"/>
    <s v="CENTRE"/>
    <s v="IHS"/>
    <s v="Grid-Gen"/>
    <s v="EST"/>
    <s v="Mombal"/>
    <s v="NOKIA"/>
    <n v="0"/>
    <n v="0"/>
    <n v="0"/>
    <n v="0"/>
    <n v="0"/>
    <n v="0"/>
    <n v="0"/>
    <n v="0"/>
    <n v="0"/>
    <n v="0"/>
    <n v="0"/>
    <n v="0"/>
    <n v="0"/>
    <n v="0"/>
    <n v="0"/>
    <n v="0"/>
    <n v="0"/>
    <n v="0"/>
    <n v="0"/>
    <n v="0"/>
    <n v="0"/>
    <n v="0"/>
    <n v="0"/>
    <n v="0"/>
    <m/>
    <n v="0"/>
    <n v="0"/>
    <n v="0"/>
    <n v="0"/>
    <n v="0"/>
    <x v="0"/>
    <m/>
    <x v="6"/>
    <x v="3"/>
    <s v="No root cause"/>
    <s v="No root cause"/>
    <s v=""/>
    <s v="EST_061"/>
    <m/>
  </r>
  <r>
    <s v="Tcheboa-MTN-IHS"/>
    <s v="NRD_025"/>
    <s v="NORD"/>
    <s v="IHS"/>
    <s v="Grid-Hybrid-Gen"/>
    <s v="NORD"/>
    <s v="Ngong"/>
    <s v="NOKIA"/>
    <n v="0"/>
    <n v="0"/>
    <n v="0"/>
    <n v="0.15395771234068034"/>
    <n v="0"/>
    <n v="0"/>
    <n v="0"/>
    <n v="0"/>
    <n v="0"/>
    <n v="0"/>
    <n v="0"/>
    <n v="0"/>
    <n v="6.4938767910017337"/>
    <n v="0"/>
    <n v="0"/>
    <n v="0"/>
    <n v="0"/>
    <n v="0"/>
    <n v="0"/>
    <n v="0"/>
    <n v="0"/>
    <n v="0"/>
    <n v="0"/>
    <n v="0"/>
    <m/>
    <n v="0"/>
    <n v="0"/>
    <n v="0"/>
    <n v="0"/>
    <n v="0"/>
    <x v="0"/>
    <m/>
    <x v="6"/>
    <x v="3"/>
    <s v="No root cause"/>
    <s v="No root cause"/>
    <s v="(05-10-2026 ticket): INC-20260510-00014220...Others"/>
    <s v="NRD_025"/>
    <m/>
  </r>
  <r>
    <s v="Bfsam-Ndjinga"/>
    <s v="OST_075"/>
    <s v="Bafoussam"/>
    <s v="IHS"/>
    <s v="Grid-Gen"/>
    <s v="OUEST"/>
    <s v="Bafoussam"/>
    <s v="Huawei"/>
    <n v="0"/>
    <n v="0"/>
    <n v="0"/>
    <n v="0"/>
    <n v="0"/>
    <n v="0"/>
    <n v="7.4409551897224295"/>
    <n v="18.431108799684964"/>
    <n v="18.478478767695965"/>
    <n v="18.491409199476077"/>
    <n v="29.694959521506256"/>
    <n v="0"/>
    <n v="0"/>
    <n v="0"/>
    <n v="0"/>
    <n v="0"/>
    <n v="0"/>
    <n v="0"/>
    <n v="0"/>
    <n v="0"/>
    <n v="0"/>
    <n v="0"/>
    <n v="0"/>
    <n v="0"/>
    <m/>
    <n v="0"/>
    <n v="0"/>
    <n v="0"/>
    <n v="0"/>
    <n v="0"/>
    <x v="0"/>
    <m/>
    <x v="6"/>
    <x v="3"/>
    <s v="No root cause"/>
    <s v="No root cause"/>
    <s v=""/>
    <s v="OST_075"/>
    <m/>
  </r>
  <r>
    <s v="CHR-Bafoussam"/>
    <s v="OST_307"/>
    <s v="Bafoussam"/>
    <s v="CAMUSAT"/>
    <s v="Medium Grid + GE"/>
    <s v="OUEST"/>
    <s v="Bafoussam"/>
    <s v="NOKIA"/>
    <n v="0"/>
    <n v="0"/>
    <n v="0"/>
    <n v="0"/>
    <n v="0"/>
    <n v="1.082132283504853E-3"/>
    <n v="7.2541455387393317"/>
    <n v="27.735584468495354"/>
    <n v="23.164597465791779"/>
    <n v="23.165463171618583"/>
    <n v="19.561856515356606"/>
    <n v="0"/>
    <n v="0"/>
    <n v="0"/>
    <n v="0"/>
    <n v="0"/>
    <n v="0"/>
    <n v="0"/>
    <n v="0"/>
    <n v="0"/>
    <n v="0"/>
    <n v="0"/>
    <n v="0"/>
    <n v="0"/>
    <m/>
    <n v="0"/>
    <n v="0"/>
    <n v="0"/>
    <n v="0"/>
    <n v="0"/>
    <x v="0"/>
    <m/>
    <x v="6"/>
    <x v="3"/>
    <s v="No root cause"/>
    <s v="No root cause"/>
    <s v=""/>
    <s v="OST_307"/>
    <m/>
  </r>
  <r>
    <s v="FAYADOR-AKWA"/>
    <s v="LIT_689"/>
    <s v="Douala"/>
    <s v="CAMUSAT"/>
    <s v="Good Grid no GE - 8h"/>
    <s v="LITTORAL"/>
    <s v="Douala"/>
    <s v="ZTE"/>
    <n v="0"/>
    <n v="0"/>
    <n v="0"/>
    <n v="0"/>
    <n v="0"/>
    <n v="2.2925209669180697"/>
    <n v="0"/>
    <n v="0"/>
    <n v="1.3378092245878672"/>
    <n v="14.355151341340568"/>
    <n v="17.936987954901511"/>
    <n v="0"/>
    <n v="0"/>
    <n v="0"/>
    <n v="0"/>
    <n v="0"/>
    <n v="0"/>
    <n v="0"/>
    <n v="0"/>
    <n v="0"/>
    <n v="0"/>
    <n v="0"/>
    <n v="0"/>
    <n v="0"/>
    <m/>
    <n v="0"/>
    <n v="0"/>
    <n v="0"/>
    <n v="0"/>
    <n v="0"/>
    <x v="0"/>
    <m/>
    <x v="6"/>
    <x v="3"/>
    <s v="No root cause"/>
    <s v="No root cause"/>
    <s v=""/>
    <s v="LIT_689"/>
    <m/>
  </r>
  <r>
    <s v="Bep-Universite"/>
    <s v="LIT_265"/>
    <s v="Douala"/>
    <s v="IHS"/>
    <s v="Grid-Gen"/>
    <s v="LITTORAL"/>
    <s v="Douala"/>
    <s v="ZTE"/>
    <n v="0"/>
    <n v="0"/>
    <n v="0"/>
    <n v="2.1223743197701598E-3"/>
    <n v="0"/>
    <n v="0"/>
    <n v="0"/>
    <n v="0"/>
    <n v="0"/>
    <n v="0"/>
    <n v="16.420257224633534"/>
    <n v="0"/>
    <n v="0"/>
    <n v="0"/>
    <n v="0"/>
    <n v="0"/>
    <n v="0"/>
    <n v="0"/>
    <n v="0"/>
    <n v="0"/>
    <n v="0"/>
    <n v="0"/>
    <n v="0"/>
    <n v="0"/>
    <m/>
    <n v="0"/>
    <n v="0"/>
    <n v="0"/>
    <n v="0"/>
    <n v="0"/>
    <x v="0"/>
    <m/>
    <x v="6"/>
    <x v="3"/>
    <s v="No root cause"/>
    <s v="No root cause"/>
    <s v=""/>
    <s v="LIT_265"/>
    <m/>
  </r>
  <r>
    <s v="Shell-NewBell-Carrefour"/>
    <s v="LIT_407"/>
    <s v="Douala"/>
    <s v="IHS"/>
    <s v="GridOnly"/>
    <s v="LITTORAL"/>
    <s v="Douala"/>
    <s v="ZTE"/>
    <n v="0"/>
    <n v="0"/>
    <n v="0"/>
    <n v="4.9634666255746458"/>
    <n v="0"/>
    <n v="0"/>
    <n v="0"/>
    <n v="0"/>
    <n v="0"/>
    <n v="0"/>
    <n v="6.7972515430909812"/>
    <n v="0"/>
    <n v="0"/>
    <n v="0"/>
    <n v="0"/>
    <n v="0"/>
    <n v="0"/>
    <n v="0"/>
    <n v="0"/>
    <n v="0"/>
    <n v="0"/>
    <n v="0"/>
    <n v="0"/>
    <n v="0"/>
    <m/>
    <n v="0"/>
    <n v="0"/>
    <n v="0"/>
    <n v="0"/>
    <n v="0"/>
    <x v="0"/>
    <m/>
    <x v="6"/>
    <x v="3"/>
    <s v="No root cause"/>
    <s v="No root cause"/>
    <s v=""/>
    <s v="LIT_407"/>
    <m/>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n v="0"/>
    <n v="0"/>
    <n v="0"/>
    <n v="0"/>
    <n v="0"/>
    <n v="0"/>
    <n v="0"/>
    <n v="0"/>
    <n v="0"/>
    <m/>
    <n v="0"/>
    <n v="0"/>
    <n v="0"/>
    <n v="0"/>
    <n v="0"/>
    <x v="0"/>
    <m/>
    <x v="6"/>
    <x v="3"/>
    <s v="No root cause"/>
    <s v="No root cause"/>
    <s v=""/>
    <s v="LIT_139"/>
    <m/>
  </r>
  <r>
    <s v="Bamenda-Foncha-Street-IHS"/>
    <s v="NRO_121"/>
    <s v="NORD-OUEST"/>
    <s v="IHS"/>
    <s v="Grid-Gen"/>
    <s v="NORD-OUEST"/>
    <s v="Bamenda"/>
    <s v="Huawei"/>
    <n v="4.5670998450488396"/>
    <n v="2.3213246184006642"/>
    <n v="0.16452859747797724"/>
    <n v="0"/>
    <n v="0"/>
    <n v="7.3837224234019052E-3"/>
    <n v="0"/>
    <n v="0"/>
    <n v="0"/>
    <n v="0"/>
    <n v="4.9592932172483764"/>
    <n v="0"/>
    <n v="0"/>
    <n v="0"/>
    <n v="0"/>
    <n v="0"/>
    <n v="0"/>
    <n v="0.2626215282236547"/>
    <n v="0"/>
    <n v="0"/>
    <n v="0"/>
    <n v="0"/>
    <n v="0"/>
    <n v="0"/>
    <m/>
    <n v="0"/>
    <n v="0"/>
    <n v="0"/>
    <n v="0"/>
    <n v="0"/>
    <x v="0"/>
    <m/>
    <x v="6"/>
    <x v="3"/>
    <s v="No root cause"/>
    <s v="No root cause"/>
    <s v=""/>
    <s v="NRO_121"/>
    <m/>
  </r>
  <r>
    <s v="Ndogbong-IUT"/>
    <s v="LIT_221"/>
    <s v="Douala"/>
    <s v="IHS"/>
    <s v="Grid-Gen"/>
    <s v="LITTORAL"/>
    <s v="Douala"/>
    <s v="ZTE"/>
    <n v="0"/>
    <n v="0"/>
    <n v="0"/>
    <n v="2.1937146330396977E-3"/>
    <n v="0"/>
    <n v="0"/>
    <n v="0"/>
    <n v="0"/>
    <n v="0.51728861151774996"/>
    <n v="26.773502352803554"/>
    <n v="4.0995354318799864"/>
    <n v="0"/>
    <n v="0"/>
    <n v="0"/>
    <n v="0"/>
    <n v="0"/>
    <n v="0"/>
    <n v="0"/>
    <n v="0"/>
    <n v="0"/>
    <n v="0"/>
    <n v="0"/>
    <n v="0"/>
    <n v="0"/>
    <m/>
    <n v="0"/>
    <n v="0"/>
    <n v="0"/>
    <n v="0"/>
    <n v="0"/>
    <x v="0"/>
    <m/>
    <x v="6"/>
    <x v="3"/>
    <s v="No root cause"/>
    <s v="No root cause"/>
    <s v=""/>
    <s v="LIT_221"/>
    <m/>
  </r>
  <r>
    <s v="Yelwa"/>
    <s v="NRD_007"/>
    <s v="Garoua"/>
    <s v="IHS"/>
    <s v="Grid-Gen"/>
    <s v="NORD"/>
    <s v="Garoua"/>
    <s v="Huawei"/>
    <n v="0"/>
    <n v="0"/>
    <n v="0"/>
    <n v="0"/>
    <n v="0"/>
    <n v="0"/>
    <n v="0"/>
    <n v="0"/>
    <n v="0"/>
    <n v="0"/>
    <n v="2.6528073840077848"/>
    <n v="0"/>
    <n v="0"/>
    <n v="0"/>
    <n v="0"/>
    <n v="0"/>
    <n v="0"/>
    <n v="0"/>
    <n v="0"/>
    <n v="0"/>
    <n v="0"/>
    <n v="0"/>
    <n v="0"/>
    <n v="0"/>
    <m/>
    <n v="0"/>
    <n v="0"/>
    <n v="0"/>
    <n v="0"/>
    <n v="0"/>
    <x v="0"/>
    <m/>
    <x v="6"/>
    <x v="3"/>
    <s v="No root cause"/>
    <s v="No root cause"/>
    <s v=""/>
    <s v="NRD_007"/>
    <m/>
  </r>
  <r>
    <s v="Bda-Mulang"/>
    <s v="NRO_243"/>
    <s v="NORD-OUEST"/>
    <s v="IHS"/>
    <s v="Grid-Gen"/>
    <s v="NORD-OUEST"/>
    <s v="Bamenda"/>
    <s v="Huawei"/>
    <n v="0"/>
    <n v="0"/>
    <n v="0"/>
    <n v="1.3401277847691289"/>
    <n v="0"/>
    <n v="0"/>
    <n v="0"/>
    <n v="0"/>
    <n v="0"/>
    <n v="0"/>
    <n v="2.3148861551280842"/>
    <n v="0"/>
    <n v="0"/>
    <n v="0"/>
    <n v="0"/>
    <n v="0"/>
    <n v="0"/>
    <n v="13.788816264449983"/>
    <n v="0"/>
    <n v="0"/>
    <n v="0"/>
    <n v="0"/>
    <n v="0"/>
    <n v="0"/>
    <m/>
    <n v="0"/>
    <n v="0"/>
    <n v="0"/>
    <n v="0"/>
    <n v="0"/>
    <x v="0"/>
    <m/>
    <x v="6"/>
    <x v="3"/>
    <s v="No root cause"/>
    <s v="No root cause"/>
    <s v=""/>
    <s v="NRO_243"/>
    <m/>
  </r>
  <r>
    <s v="Edea-Nkakanzock"/>
    <s v="LIT_314"/>
    <s v="LITTORAL"/>
    <s v="IHS"/>
    <s v="Grid-Gen"/>
    <s v="LITTORAL"/>
    <s v="Edea"/>
    <s v="ZTE"/>
    <n v="0"/>
    <n v="0"/>
    <n v="0"/>
    <n v="0"/>
    <n v="0.4110807201376574"/>
    <n v="4.1577134573513339"/>
    <n v="0"/>
    <n v="2.4190965177366279"/>
    <n v="3.1977403669174982"/>
    <n v="4.4890357072535991"/>
    <n v="2.2382488235982341"/>
    <n v="0"/>
    <n v="0"/>
    <n v="0"/>
    <n v="0"/>
    <n v="0"/>
    <n v="0"/>
    <n v="0"/>
    <n v="0"/>
    <n v="0"/>
    <n v="0"/>
    <n v="0"/>
    <n v="0"/>
    <n v="0"/>
    <m/>
    <n v="0"/>
    <n v="0"/>
    <n v="0"/>
    <n v="0"/>
    <n v="0"/>
    <x v="0"/>
    <m/>
    <x v="6"/>
    <x v="3"/>
    <s v="No root cause"/>
    <s v="No root cause"/>
    <s v=""/>
    <s v="LIT_314"/>
    <m/>
  </r>
  <r>
    <s v="Oyack-II"/>
    <s v="LIT_765"/>
    <s v="Douala"/>
    <s v="CAMUSAT"/>
    <s v="Good Grid no GE - 8h"/>
    <s v="LITTORAL"/>
    <s v="Douala"/>
    <s v="ZTE"/>
    <n v="0"/>
    <n v="0"/>
    <n v="0"/>
    <n v="0"/>
    <n v="0"/>
    <n v="2.2985492233893474"/>
    <n v="0"/>
    <n v="5.0158125804362053"/>
    <n v="0"/>
    <n v="0"/>
    <n v="2.1714029500646324"/>
    <n v="0"/>
    <n v="0"/>
    <n v="0"/>
    <n v="0"/>
    <n v="0"/>
    <n v="0"/>
    <n v="0"/>
    <n v="0"/>
    <n v="0"/>
    <n v="0"/>
    <n v="0"/>
    <n v="0"/>
    <n v="0"/>
    <m/>
    <n v="0"/>
    <n v="0"/>
    <n v="0"/>
    <n v="0"/>
    <n v="0"/>
    <x v="0"/>
    <m/>
    <x v="6"/>
    <x v="3"/>
    <s v="No root cause"/>
    <s v="No root cause"/>
    <s v=""/>
    <s v="LIT_765"/>
    <m/>
  </r>
  <r>
    <s v="Foumbot"/>
    <s v="OST_005"/>
    <s v="OUEST"/>
    <s v="IHS"/>
    <s v="Grid-Gen"/>
    <s v="OUEST"/>
    <s v="Foumbot"/>
    <s v="Huawei"/>
    <n v="2.1472007487879283"/>
    <n v="1.1485790436402967"/>
    <n v="0"/>
    <n v="0"/>
    <n v="0"/>
    <n v="3.5247465278669532"/>
    <n v="0"/>
    <n v="0"/>
    <n v="0"/>
    <n v="0"/>
    <n v="1.7052118379262231"/>
    <n v="0"/>
    <n v="0"/>
    <n v="0"/>
    <n v="0"/>
    <n v="0"/>
    <n v="0"/>
    <n v="3.4716871698727001"/>
    <n v="0"/>
    <n v="0"/>
    <n v="0"/>
    <n v="0"/>
    <n v="0"/>
    <n v="0"/>
    <m/>
    <n v="0"/>
    <n v="0"/>
    <n v="0"/>
    <n v="0"/>
    <n v="0"/>
    <x v="0"/>
    <m/>
    <x v="6"/>
    <x v="3"/>
    <s v="No root cause"/>
    <s v="No root cause"/>
    <s v=""/>
    <s v="OST_005"/>
    <m/>
  </r>
  <r>
    <s v="Foumbot-Ndoumbem"/>
    <s v="OST_228"/>
    <s v="OUEST"/>
    <s v="CAMUSAT"/>
    <s v="Hybrid Solar - S1"/>
    <s v="OUEST"/>
    <s v="Foumbot"/>
    <s v="Huawei"/>
    <n v="2.0504989541510077"/>
    <n v="1.049951060545097"/>
    <n v="1.2405367074447897"/>
    <n v="9.9994150094311909"/>
    <n v="0"/>
    <n v="3.0777102898414248"/>
    <n v="0"/>
    <n v="0"/>
    <n v="0"/>
    <n v="0"/>
    <n v="1.572964732202732"/>
    <n v="0"/>
    <n v="0"/>
    <n v="0"/>
    <n v="0"/>
    <n v="0"/>
    <n v="0"/>
    <n v="3.1887871576021665"/>
    <n v="0"/>
    <n v="0"/>
    <n v="0"/>
    <n v="0"/>
    <n v="0"/>
    <n v="0"/>
    <m/>
    <n v="0"/>
    <n v="0"/>
    <n v="0"/>
    <n v="0"/>
    <n v="0"/>
    <x v="0"/>
    <m/>
    <x v="6"/>
    <x v="3"/>
    <s v="No root cause"/>
    <s v="No root cause"/>
    <s v=""/>
    <s v="OST_228"/>
    <m/>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n v="0"/>
    <n v="0"/>
    <n v="2.1061087283446476"/>
    <n v="0"/>
    <n v="0"/>
    <n v="0"/>
    <n v="0"/>
    <n v="0"/>
    <n v="0"/>
    <m/>
    <n v="0"/>
    <n v="0"/>
    <n v="0"/>
    <n v="0"/>
    <n v="0"/>
    <x v="0"/>
    <m/>
    <x v="6"/>
    <x v="3"/>
    <s v="No root cause"/>
    <s v="No root cause"/>
    <s v=""/>
    <s v="NRO_131"/>
    <m/>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n v="0"/>
    <n v="0"/>
    <n v="2.3668754084232937"/>
    <n v="0"/>
    <n v="0"/>
    <n v="0"/>
    <n v="0"/>
    <n v="0"/>
    <n v="0"/>
    <m/>
    <n v="0"/>
    <n v="0"/>
    <n v="0"/>
    <n v="0"/>
    <n v="0"/>
    <x v="0"/>
    <m/>
    <x v="6"/>
    <x v="3"/>
    <s v="No root cause"/>
    <s v="No root cause"/>
    <s v=""/>
    <s v="NRO_016"/>
    <m/>
  </r>
  <r>
    <s v="St-Thomas"/>
    <s v="LIT_369"/>
    <s v="Douala"/>
    <s v="IHS"/>
    <s v="Grid-Gen"/>
    <s v="LITTORAL"/>
    <s v="Douala"/>
    <s v="ZTE"/>
    <n v="0"/>
    <n v="0"/>
    <n v="0"/>
    <n v="0"/>
    <n v="0"/>
    <n v="0"/>
    <n v="0"/>
    <n v="0"/>
    <n v="0"/>
    <n v="0"/>
    <n v="0.38882254239754799"/>
    <n v="0"/>
    <n v="0"/>
    <n v="0"/>
    <n v="0"/>
    <n v="0"/>
    <n v="0"/>
    <n v="0"/>
    <n v="0"/>
    <n v="0"/>
    <n v="0"/>
    <n v="0"/>
    <n v="0"/>
    <n v="0"/>
    <m/>
    <n v="0"/>
    <n v="0"/>
    <n v="0"/>
    <n v="0"/>
    <n v="0"/>
    <x v="0"/>
    <m/>
    <x v="6"/>
    <x v="3"/>
    <s v="No root cause"/>
    <s v="No root cause"/>
    <s v=""/>
    <s v="LIT_369"/>
    <m/>
  </r>
  <r>
    <s v="Bafia-Dang"/>
    <s v="CTR_397"/>
    <s v="CENTRE"/>
    <s v="IHS"/>
    <s v="Grid-Gen"/>
    <s v="CENTRE"/>
    <s v="Bafia"/>
    <s v="ZTE"/>
    <n v="0"/>
    <n v="0"/>
    <n v="0"/>
    <n v="0"/>
    <n v="3.5634486478157215E-2"/>
    <n v="0"/>
    <n v="0"/>
    <n v="0"/>
    <n v="0.98437147757203203"/>
    <n v="0"/>
    <n v="0.34444886754386711"/>
    <n v="0"/>
    <n v="0"/>
    <n v="0"/>
    <n v="0"/>
    <n v="0"/>
    <n v="0"/>
    <n v="0"/>
    <n v="0"/>
    <n v="0"/>
    <n v="0"/>
    <n v="0"/>
    <n v="0"/>
    <n v="0"/>
    <m/>
    <n v="0"/>
    <n v="0"/>
    <n v="0"/>
    <n v="0"/>
    <n v="0"/>
    <x v="0"/>
    <m/>
    <x v="6"/>
    <x v="3"/>
    <s v="No root cause"/>
    <s v="No root cause"/>
    <s v=""/>
    <s v="CTR_397"/>
    <m/>
  </r>
  <r>
    <s v="PK8-Essiac"/>
    <s v="LIT_443"/>
    <s v="Douala"/>
    <s v="IHS"/>
    <s v="Grid-Gen"/>
    <s v="LITTORAL"/>
    <s v="Douala"/>
    <s v="ZTE"/>
    <n v="0"/>
    <n v="0"/>
    <n v="0.13376308738046944"/>
    <n v="0"/>
    <n v="0"/>
    <n v="0"/>
    <n v="0"/>
    <n v="0"/>
    <n v="0"/>
    <n v="0"/>
    <n v="0.20314154203513884"/>
    <n v="0"/>
    <n v="0"/>
    <n v="0"/>
    <n v="0"/>
    <n v="0"/>
    <n v="0"/>
    <n v="0"/>
    <n v="0"/>
    <n v="0"/>
    <n v="0"/>
    <n v="0"/>
    <n v="0"/>
    <n v="0"/>
    <m/>
    <n v="0"/>
    <n v="0"/>
    <n v="0"/>
    <n v="0"/>
    <n v="0"/>
    <x v="0"/>
    <m/>
    <x v="6"/>
    <x v="3"/>
    <s v="No root cause"/>
    <s v="No root cause"/>
    <s v=""/>
    <s v="LIT_443"/>
    <m/>
  </r>
  <r>
    <s v="Bonaloka-Entree"/>
    <s v="LIT_433"/>
    <s v="Douala"/>
    <s v="IHS"/>
    <s v="Grid-Gen"/>
    <s v="LITTORAL"/>
    <s v="Douala"/>
    <s v="ZTE"/>
    <n v="0"/>
    <n v="0"/>
    <n v="0"/>
    <n v="0"/>
    <n v="0"/>
    <n v="0"/>
    <n v="0"/>
    <n v="0"/>
    <n v="0.11514326561710836"/>
    <n v="0.39217553712121872"/>
    <n v="1.6996829636478101E-2"/>
    <n v="0"/>
    <n v="0"/>
    <n v="0"/>
    <n v="0"/>
    <n v="0"/>
    <n v="0"/>
    <n v="0"/>
    <n v="0"/>
    <n v="0"/>
    <n v="0"/>
    <n v="0"/>
    <n v="0"/>
    <n v="0"/>
    <m/>
    <n v="0"/>
    <n v="0"/>
    <n v="0"/>
    <n v="0"/>
    <n v="0"/>
    <x v="0"/>
    <m/>
    <x v="6"/>
    <x v="3"/>
    <s v="No root cause"/>
    <s v="No root cause"/>
    <s v=""/>
    <s v="LIT_433"/>
    <m/>
  </r>
  <r>
    <s v="Ngambouo"/>
    <s v="OST_220"/>
    <s v="OUEST"/>
    <s v="IHS"/>
    <s v="Hybrid-Gen"/>
    <s v="OUEST"/>
    <s v="Ngambouo"/>
    <s v="NOKIA"/>
    <n v="0"/>
    <n v="0"/>
    <n v="0"/>
    <n v="0"/>
    <n v="0"/>
    <n v="1.005600833642482"/>
    <n v="0"/>
    <n v="0"/>
    <n v="0"/>
    <n v="0"/>
    <n v="1.3810175627420408E-2"/>
    <n v="0"/>
    <n v="0"/>
    <n v="0"/>
    <n v="0"/>
    <n v="0"/>
    <n v="0"/>
    <n v="0"/>
    <n v="0"/>
    <n v="0"/>
    <n v="0"/>
    <n v="0"/>
    <n v="0"/>
    <n v="0"/>
    <m/>
    <n v="0"/>
    <n v="0"/>
    <n v="0"/>
    <n v="0"/>
    <n v="0"/>
    <x v="0"/>
    <m/>
    <x v="6"/>
    <x v="3"/>
    <s v="No root cause"/>
    <s v="No root cause"/>
    <s v=""/>
    <s v="OST_220"/>
    <m/>
  </r>
  <r>
    <s v="Barriere"/>
    <s v="CTR_237"/>
    <s v="Yaounde"/>
    <s v="IHS"/>
    <s v="Grid-Gen"/>
    <s v="CENTRE"/>
    <s v="Yaounde"/>
    <s v="ZTE"/>
    <n v="0"/>
    <n v="0"/>
    <n v="0"/>
    <n v="0.6183421652641149"/>
    <n v="1.1377353160233199"/>
    <n v="0"/>
    <n v="0"/>
    <n v="3.21744812845818E-2"/>
    <n v="0"/>
    <n v="0"/>
    <n v="1.0968573165198661E-2"/>
    <n v="0"/>
    <n v="0"/>
    <n v="0"/>
    <n v="0"/>
    <n v="0"/>
    <n v="0"/>
    <n v="0"/>
    <n v="0"/>
    <n v="0"/>
    <n v="0"/>
    <n v="0"/>
    <n v="0"/>
    <n v="0"/>
    <m/>
    <n v="0"/>
    <n v="0"/>
    <n v="0"/>
    <n v="0"/>
    <n v="0"/>
    <x v="0"/>
    <m/>
    <x v="6"/>
    <x v="3"/>
    <s v="No root cause"/>
    <s v="No root cause"/>
    <s v=""/>
    <s v="CTR_237"/>
    <m/>
  </r>
  <r>
    <s v="Nkwein-MTN"/>
    <s v="NRO_221"/>
    <s v="NORD-OUEST"/>
    <s v="IHS"/>
    <s v="Grid-Gen"/>
    <s v="NORD-OUEST"/>
    <s v="Bamenda"/>
    <s v="Huawei"/>
    <n v="0"/>
    <n v="0"/>
    <n v="0"/>
    <n v="0"/>
    <n v="0"/>
    <n v="0"/>
    <n v="0"/>
    <n v="0"/>
    <n v="0"/>
    <n v="0"/>
    <n v="3.299489488718243E-3"/>
    <n v="0"/>
    <n v="0"/>
    <n v="0"/>
    <n v="0"/>
    <n v="0"/>
    <n v="0"/>
    <n v="0.23727788193463517"/>
    <n v="0"/>
    <n v="0"/>
    <n v="0"/>
    <n v="0"/>
    <n v="0"/>
    <n v="0"/>
    <m/>
    <n v="0"/>
    <n v="0"/>
    <n v="0"/>
    <n v="0"/>
    <n v="0"/>
    <x v="0"/>
    <m/>
    <x v="6"/>
    <x v="3"/>
    <s v="No root cause"/>
    <s v="No root cause"/>
    <s v=""/>
    <s v="NRO_221"/>
    <m/>
  </r>
  <r>
    <s v="Banda"/>
    <s v="NRD_029"/>
    <s v="NORD"/>
    <s v="IHS"/>
    <s v="Solar-Gen"/>
    <s v="NORD"/>
    <s v="Banda"/>
    <s v="NOKIA"/>
    <n v="0"/>
    <n v="0"/>
    <n v="0"/>
    <n v="0"/>
    <n v="0"/>
    <n v="0"/>
    <n v="0"/>
    <n v="0.44536765914319032"/>
    <n v="0"/>
    <n v="0"/>
    <n v="1.3376308738047311E-3"/>
    <n v="0"/>
    <n v="0"/>
    <n v="0"/>
    <n v="0"/>
    <n v="0"/>
    <n v="0"/>
    <n v="0"/>
    <n v="0"/>
    <n v="0"/>
    <n v="0"/>
    <n v="0"/>
    <n v="0"/>
    <n v="0"/>
    <m/>
    <n v="0"/>
    <n v="0"/>
    <n v="0"/>
    <n v="0"/>
    <n v="0"/>
    <x v="0"/>
    <m/>
    <x v="1"/>
    <x v="0"/>
    <s v="Defaut GE &amp; Power Cabinet"/>
    <s v="PASSIVE"/>
    <s v="(05-10-2026 ticket): INC-20260510-00015023...Grid Outage"/>
    <s v="NRD_029"/>
    <m/>
  </r>
  <r>
    <s v="Madingring"/>
    <s v="NRD_036"/>
    <s v="NORD"/>
    <s v="IHS"/>
    <s v="Solar-Gen"/>
    <s v="NORD"/>
    <s v="Madingring"/>
    <s v="NOKIA"/>
    <n v="1.118062274587154"/>
    <n v="0"/>
    <n v="1.4204673877937353"/>
    <n v="1.6082854203479202"/>
    <n v="0"/>
    <n v="0"/>
    <n v="4.2425189959044776"/>
    <n v="9.2961487794130768"/>
    <n v="9.2962028860272525"/>
    <n v="4.1896352632314127"/>
    <n v="1.2484554822176806E-3"/>
    <n v="0"/>
    <n v="0"/>
    <n v="0"/>
    <n v="0"/>
    <n v="0"/>
    <n v="0"/>
    <n v="0"/>
    <n v="0"/>
    <n v="0"/>
    <n v="0"/>
    <n v="0"/>
    <n v="0"/>
    <n v="0"/>
    <m/>
    <n v="0"/>
    <n v="0"/>
    <n v="0"/>
    <n v="0"/>
    <n v="0"/>
    <x v="0"/>
    <m/>
    <x v="9"/>
    <x v="5"/>
    <s v="Projet OCM (ZTE, NOKIA, autres projets)"/>
    <s v="PLANNED WORKS"/>
    <s v="(05-10-2026 ocm ran 18h) New BTS installed and not yet accepted..;..;(05-10-2026 ocm ran 12h) New BTS installed and not yet accepted"/>
    <s v="NRD_036"/>
    <m/>
  </r>
  <r>
    <s v="Bfsam-Tyo-II"/>
    <s v="OST_232"/>
    <s v="Bafoussam"/>
    <s v="CAMUSAT"/>
    <s v="Good Grid + GE"/>
    <s v="OUEST"/>
    <s v="Bafoussam"/>
    <s v="Huawei"/>
    <n v="0"/>
    <n v="0"/>
    <n v="0"/>
    <n v="0"/>
    <n v="0"/>
    <n v="0"/>
    <n v="0"/>
    <n v="0"/>
    <n v="0"/>
    <n v="0"/>
    <n v="2.675261747609386E-4"/>
    <n v="0"/>
    <n v="0"/>
    <n v="0"/>
    <n v="0"/>
    <n v="0"/>
    <n v="0"/>
    <n v="0"/>
    <n v="0"/>
    <n v="0"/>
    <n v="0"/>
    <n v="0"/>
    <n v="0"/>
    <n v="0"/>
    <m/>
    <n v="0"/>
    <n v="0"/>
    <n v="0"/>
    <n v="0"/>
    <n v="0"/>
    <x v="0"/>
    <m/>
    <x v="6"/>
    <x v="3"/>
    <s v="No root cause"/>
    <s v="No root cause"/>
    <s v=""/>
    <s v="OST_232"/>
    <m/>
  </r>
  <r>
    <s v="Bonangang"/>
    <s v="LIT_358"/>
    <s v="Douala"/>
    <s v="IHS"/>
    <s v="Grid-Gen"/>
    <s v="LITTORAL"/>
    <s v="Douala"/>
    <s v="ZTE"/>
    <n v="0"/>
    <n v="0"/>
    <n v="0"/>
    <n v="0"/>
    <n v="0"/>
    <n v="0"/>
    <n v="0"/>
    <n v="0"/>
    <n v="0"/>
    <n v="9.2236604429377387"/>
    <n v="0"/>
    <n v="0"/>
    <n v="0"/>
    <n v="0"/>
    <n v="0"/>
    <n v="0"/>
    <n v="0"/>
    <n v="0"/>
    <n v="0"/>
    <n v="0"/>
    <n v="0"/>
    <n v="0"/>
    <n v="0"/>
    <n v="0"/>
    <m/>
    <n v="0"/>
    <n v="0"/>
    <n v="0"/>
    <n v="0"/>
    <n v="0"/>
    <x v="0"/>
    <m/>
    <x v="6"/>
    <x v="3"/>
    <s v="No root cause"/>
    <s v="No root cause"/>
    <s v=""/>
    <s v="LIT_358"/>
    <m/>
  </r>
  <r>
    <s v="Touboro-Ville"/>
    <s v="NRD_137"/>
    <s v="NORD"/>
    <s v="CAMUSAT"/>
    <s v="Medium Grid + GE"/>
    <s v="NORD"/>
    <s v="Touboro"/>
    <s v="Huawei"/>
    <n v="0.30952778419840593"/>
    <n v="0.14036206635790577"/>
    <n v="2.9427879223703247E-3"/>
    <n v="0"/>
    <n v="1.4738908721495978"/>
    <n v="0"/>
    <n v="0"/>
    <n v="0"/>
    <n v="1.0962330887787397"/>
    <n v="6.5354860986265573"/>
    <n v="0"/>
    <n v="0"/>
    <n v="0"/>
    <n v="0"/>
    <n v="0"/>
    <n v="0"/>
    <n v="0"/>
    <n v="0"/>
    <n v="0"/>
    <n v="0"/>
    <n v="0"/>
    <n v="0"/>
    <n v="0"/>
    <n v="0"/>
    <m/>
    <n v="0"/>
    <n v="0"/>
    <n v="0"/>
    <n v="0"/>
    <n v="0"/>
    <x v="0"/>
    <m/>
    <x v="6"/>
    <x v="3"/>
    <s v="No root cause"/>
    <s v="No root cause"/>
    <s v=""/>
    <s v="NRD_137"/>
    <m/>
  </r>
  <r>
    <s v="Kotto-Mbangue"/>
    <s v="LIT_202"/>
    <s v="Douala"/>
    <s v="IHS"/>
    <s v="GridOnly"/>
    <s v="LITTORAL"/>
    <s v="Douala"/>
    <s v="ZTE"/>
    <n v="0"/>
    <n v="0"/>
    <n v="0"/>
    <n v="0"/>
    <n v="0"/>
    <n v="0"/>
    <n v="0"/>
    <n v="0"/>
    <n v="0"/>
    <n v="3.8021890061723642"/>
    <n v="0"/>
    <n v="0"/>
    <n v="0"/>
    <n v="0"/>
    <n v="0"/>
    <n v="0"/>
    <n v="0"/>
    <n v="0"/>
    <n v="0"/>
    <n v="0"/>
    <n v="0"/>
    <n v="0"/>
    <n v="0"/>
    <n v="0"/>
    <m/>
    <n v="0"/>
    <n v="0"/>
    <n v="0"/>
    <n v="0"/>
    <n v="0"/>
    <x v="0"/>
    <m/>
    <x v="6"/>
    <x v="3"/>
    <s v="No root cause"/>
    <s v="No root cause"/>
    <s v=""/>
    <s v="LIT_202"/>
    <m/>
  </r>
  <r>
    <s v="Ebolowa-Elat-II"/>
    <s v="SUD_100"/>
    <s v="CENTRE"/>
    <s v="CAMUSAT"/>
    <s v="Medium Grid + GE"/>
    <s v="SUD"/>
    <s v="Ebolowa"/>
    <s v="ZTE"/>
    <n v="0"/>
    <n v="0"/>
    <n v="0"/>
    <n v="0"/>
    <n v="0"/>
    <n v="0"/>
    <n v="0"/>
    <n v="3.5926268359429634"/>
    <n v="0"/>
    <n v="3.729671577733833"/>
    <n v="0"/>
    <n v="0"/>
    <n v="0"/>
    <n v="0"/>
    <n v="0"/>
    <n v="0"/>
    <n v="0"/>
    <n v="0"/>
    <n v="0"/>
    <n v="0"/>
    <n v="0"/>
    <n v="0"/>
    <n v="0"/>
    <n v="0"/>
    <m/>
    <n v="0"/>
    <n v="0"/>
    <n v="0"/>
    <n v="0"/>
    <n v="0"/>
    <x v="0"/>
    <m/>
    <x v="6"/>
    <x v="3"/>
    <s v="No root cause"/>
    <s v="No root cause"/>
    <s v=""/>
    <s v="SUD_100"/>
    <m/>
  </r>
  <r>
    <s v="Hogmeni"/>
    <s v="LIT_325"/>
    <s v="Douala"/>
    <s v="IHS"/>
    <s v="GridOnly"/>
    <s v="LITTORAL"/>
    <s v="Douala"/>
    <s v="ZTE"/>
    <n v="0"/>
    <n v="0"/>
    <n v="0"/>
    <n v="0"/>
    <n v="0"/>
    <n v="0"/>
    <n v="0"/>
    <n v="0"/>
    <n v="8.6275586203354138"/>
    <n v="3.6884725468206478"/>
    <n v="0"/>
    <n v="0"/>
    <n v="0"/>
    <n v="0"/>
    <n v="0"/>
    <n v="0"/>
    <n v="0"/>
    <n v="0"/>
    <n v="0"/>
    <n v="0"/>
    <n v="0"/>
    <n v="0"/>
    <n v="0"/>
    <n v="0"/>
    <m/>
    <n v="0"/>
    <n v="0"/>
    <n v="0"/>
    <n v="0"/>
    <n v="0"/>
    <x v="0"/>
    <m/>
    <x v="6"/>
    <x v="3"/>
    <s v="No root cause"/>
    <s v="No root cause"/>
    <s v=""/>
    <s v="LIT_325"/>
    <m/>
  </r>
  <r>
    <s v="Ngodi"/>
    <s v="LIT_294"/>
    <s v="Douala"/>
    <s v="IHS"/>
    <s v="Grid-Gen"/>
    <s v="LITTORAL"/>
    <s v="Douala"/>
    <s v="ZTE"/>
    <n v="0"/>
    <n v="0"/>
    <n v="0"/>
    <n v="0"/>
    <n v="0"/>
    <n v="0"/>
    <n v="0"/>
    <n v="0"/>
    <n v="0"/>
    <n v="0.46121512528785746"/>
    <n v="0"/>
    <n v="0"/>
    <n v="0"/>
    <n v="0"/>
    <n v="0"/>
    <n v="0"/>
    <n v="0"/>
    <n v="0"/>
    <n v="0"/>
    <n v="0"/>
    <n v="0"/>
    <n v="0"/>
    <n v="0"/>
    <n v="0"/>
    <m/>
    <n v="0"/>
    <n v="0"/>
    <n v="0"/>
    <n v="0"/>
    <n v="0"/>
    <x v="0"/>
    <m/>
    <x v="6"/>
    <x v="3"/>
    <s v="No root cause"/>
    <s v="No root cause"/>
    <s v=""/>
    <s v="LIT_294"/>
    <m/>
  </r>
  <r>
    <s v="Laquintinie"/>
    <s v="LIT_082"/>
    <s v="Douala"/>
    <s v="IHS"/>
    <s v="Grid-Lithium"/>
    <s v="LITTORAL"/>
    <s v="Douala"/>
    <s v="ZTE"/>
    <n v="0"/>
    <n v="0"/>
    <n v="0"/>
    <n v="0"/>
    <n v="0"/>
    <n v="0"/>
    <n v="0"/>
    <n v="0"/>
    <n v="0"/>
    <n v="0.33897349850042668"/>
    <n v="0"/>
    <n v="0"/>
    <n v="0"/>
    <n v="0"/>
    <n v="0"/>
    <n v="0"/>
    <n v="0"/>
    <n v="0"/>
    <n v="0"/>
    <n v="0"/>
    <n v="0"/>
    <n v="0"/>
    <n v="0"/>
    <n v="0"/>
    <m/>
    <n v="0"/>
    <n v="0"/>
    <n v="0"/>
    <n v="0"/>
    <n v="0"/>
    <x v="0"/>
    <m/>
    <x v="6"/>
    <x v="3"/>
    <s v="No root cause"/>
    <s v="No root cause"/>
    <s v=""/>
    <s v="LIT_082"/>
    <m/>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0"/>
    <n v="0"/>
    <n v="0"/>
    <n v="0"/>
    <n v="0"/>
    <n v="0"/>
    <n v="0"/>
    <n v="0"/>
    <n v="0"/>
    <n v="0"/>
    <n v="0"/>
    <n v="0"/>
    <n v="0"/>
    <m/>
    <n v="0"/>
    <n v="0"/>
    <n v="0"/>
    <n v="0"/>
    <n v="0"/>
    <x v="0"/>
    <m/>
    <x v="6"/>
    <x v="3"/>
    <s v="No root cause"/>
    <s v="No root cause"/>
    <s v=""/>
    <s v="OST_145"/>
    <m/>
  </r>
  <r>
    <s v="Evidence-building-IHS"/>
    <s v="NRO_123"/>
    <s v="NORD-OUEST"/>
    <s v="IHS"/>
    <s v="Grid-Gen"/>
    <s v="NORD-OUEST"/>
    <s v="Bamenda"/>
    <s v="Huawei"/>
    <n v="0"/>
    <n v="1.3334396304001053"/>
    <n v="7.6978694928845162"/>
    <n v="0.12110018177511821"/>
    <n v="0"/>
    <n v="0"/>
    <n v="0"/>
    <n v="0"/>
    <n v="0"/>
    <n v="7.5799082848932607E-3"/>
    <n v="0"/>
    <n v="0"/>
    <n v="0"/>
    <n v="0"/>
    <n v="0"/>
    <n v="0"/>
    <n v="0"/>
    <n v="0.23765241857930045"/>
    <n v="0"/>
    <n v="0"/>
    <n v="0"/>
    <n v="0"/>
    <n v="0"/>
    <n v="0"/>
    <m/>
    <n v="0"/>
    <n v="0"/>
    <n v="0"/>
    <n v="0"/>
    <n v="0"/>
    <x v="0"/>
    <m/>
    <x v="6"/>
    <x v="3"/>
    <s v="No root cause"/>
    <s v="No root cause"/>
    <s v=""/>
    <s v="NRO_123"/>
    <m/>
  </r>
  <r>
    <s v="Garoua-Chateau"/>
    <s v="NRD_018"/>
    <s v="Garoua"/>
    <s v="CAMUSAT"/>
    <s v="Medium Grid + Solar + GE"/>
    <s v="NORD"/>
    <s v="Garoua"/>
    <s v="Huawei"/>
    <n v="0"/>
    <n v="0"/>
    <n v="0"/>
    <n v="0"/>
    <n v="0"/>
    <n v="0"/>
    <n v="0"/>
    <n v="0"/>
    <n v="1.0058984171011292E-2"/>
    <n v="6.1531020195015893E-3"/>
    <n v="0"/>
    <n v="0"/>
    <n v="0"/>
    <n v="0"/>
    <n v="0"/>
    <n v="0"/>
    <n v="0"/>
    <n v="0"/>
    <n v="0"/>
    <n v="0"/>
    <n v="0"/>
    <n v="0"/>
    <n v="0"/>
    <n v="0"/>
    <m/>
    <n v="0"/>
    <n v="0"/>
    <n v="0"/>
    <n v="0"/>
    <n v="0"/>
    <x v="0"/>
    <m/>
    <x v="6"/>
    <x v="3"/>
    <s v="No root cause"/>
    <s v="No root cause"/>
    <s v=""/>
    <s v="NRD_018"/>
    <m/>
  </r>
  <r>
    <s v="Yambong"/>
    <s v="LIT_365"/>
    <s v="Douala"/>
    <s v="IHS"/>
    <s v="Grid-Gen"/>
    <s v="LITTORAL"/>
    <s v="Douala"/>
    <s v="ZTE"/>
    <n v="0"/>
    <n v="1.3911361087568807E-3"/>
    <n v="3.7792530954561962E-2"/>
    <n v="2.2472198679918936E-3"/>
    <n v="0"/>
    <n v="0"/>
    <n v="0"/>
    <n v="0"/>
    <n v="0"/>
    <n v="2.2293847896745515E-3"/>
    <n v="0"/>
    <n v="0"/>
    <n v="0"/>
    <n v="0"/>
    <n v="0"/>
    <n v="0"/>
    <n v="0"/>
    <n v="0"/>
    <n v="0"/>
    <n v="0"/>
    <n v="0"/>
    <n v="0"/>
    <n v="0"/>
    <n v="0"/>
    <m/>
    <n v="0"/>
    <n v="0"/>
    <n v="0"/>
    <n v="0"/>
    <n v="0"/>
    <x v="0"/>
    <m/>
    <x v="6"/>
    <x v="3"/>
    <s v="No root cause"/>
    <s v="No root cause"/>
    <s v=""/>
    <s v="LIT_365"/>
    <m/>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n v="0"/>
    <n v="0"/>
    <n v="0"/>
    <n v="0"/>
    <n v="0"/>
    <n v="0"/>
    <n v="0"/>
    <n v="0"/>
    <n v="0"/>
    <m/>
    <n v="0"/>
    <n v="0"/>
    <n v="0"/>
    <n v="0"/>
    <n v="0"/>
    <x v="0"/>
    <m/>
    <x v="6"/>
    <x v="3"/>
    <s v="No root cause"/>
    <s v="No root cause"/>
    <s v=""/>
    <s v="OST_135"/>
    <m/>
  </r>
  <r>
    <s v="Ngomedzap-MTN"/>
    <s v="CTR_532"/>
    <s v="CENTRE"/>
    <s v="IHS"/>
    <s v="Gen Only"/>
    <s v="CENTRE"/>
    <s v="Ngomedzap"/>
    <s v="NOKIA"/>
    <n v="4.4562260760913377"/>
    <n v="13.9196503586522"/>
    <n v="12.487068982410355"/>
    <n v="6.2675347254003846"/>
    <n v="0"/>
    <n v="0"/>
    <n v="5.3671432231043852"/>
    <n v="13.9196503586522"/>
    <n v="0"/>
    <n v="0"/>
    <n v="0"/>
    <n v="0"/>
    <n v="0"/>
    <n v="0"/>
    <n v="0"/>
    <n v="0"/>
    <n v="0"/>
    <n v="0"/>
    <n v="0"/>
    <n v="0"/>
    <n v="0"/>
    <n v="0"/>
    <n v="0"/>
    <n v="0"/>
    <m/>
    <n v="0"/>
    <n v="0"/>
    <n v="0"/>
    <n v="0"/>
    <n v="0"/>
    <x v="0"/>
    <m/>
    <x v="6"/>
    <x v="3"/>
    <s v="No root cause"/>
    <s v="No root cause"/>
    <s v=""/>
    <s v="CTR_532"/>
    <m/>
  </r>
  <r>
    <s v="Brazz-Tergal"/>
    <s v="LIT_340"/>
    <s v="Douala"/>
    <s v="IHS"/>
    <s v="Grid-Gen"/>
    <s v="LITTORAL"/>
    <s v="Douala"/>
    <s v="ZTE"/>
    <n v="0"/>
    <n v="0"/>
    <n v="0"/>
    <n v="0"/>
    <n v="0"/>
    <n v="0"/>
    <n v="2.6654881246914499"/>
    <n v="10.698157707750122"/>
    <n v="52.750989490145024"/>
    <n v="0"/>
    <n v="0"/>
    <n v="0"/>
    <n v="0"/>
    <n v="0"/>
    <n v="0"/>
    <n v="0"/>
    <n v="0"/>
    <n v="1.0701046990439218E-3"/>
    <n v="0"/>
    <n v="0"/>
    <n v="0"/>
    <n v="0"/>
    <n v="0"/>
    <n v="0"/>
    <m/>
    <n v="0"/>
    <n v="0"/>
    <n v="0"/>
    <n v="0"/>
    <n v="0"/>
    <x v="0"/>
    <m/>
    <x v="6"/>
    <x v="3"/>
    <s v="No root cause"/>
    <s v="No root cause"/>
    <s v=""/>
    <s v="LIT_340"/>
    <m/>
  </r>
  <r>
    <s v="Brazz-St-Bruno"/>
    <s v="LIT_089"/>
    <s v="Douala"/>
    <s v="IHS"/>
    <s v="Grid-Gen"/>
    <s v="LITTORAL"/>
    <s v="Douala"/>
    <s v="ZTE"/>
    <n v="0"/>
    <n v="0"/>
    <n v="0"/>
    <n v="0"/>
    <n v="0"/>
    <n v="0"/>
    <n v="0"/>
    <n v="3.6937517300025968"/>
    <n v="0"/>
    <n v="0"/>
    <n v="0"/>
    <n v="0"/>
    <n v="0"/>
    <n v="0"/>
    <n v="0"/>
    <n v="0"/>
    <n v="0"/>
    <n v="0"/>
    <n v="0"/>
    <n v="0"/>
    <n v="0"/>
    <n v="0"/>
    <n v="0"/>
    <n v="0"/>
    <m/>
    <n v="0"/>
    <n v="0"/>
    <n v="0"/>
    <n v="0"/>
    <n v="0"/>
    <x v="0"/>
    <m/>
    <x v="6"/>
    <x v="3"/>
    <s v="No root cause"/>
    <s v="No root cause"/>
    <s v=""/>
    <s v="LIT_089"/>
    <m/>
  </r>
  <r>
    <s v="Bberi-Sodiko-MTN"/>
    <s v="LIT_418"/>
    <s v="Douala"/>
    <s v="IHS"/>
    <s v="Grid-Gen"/>
    <s v="LITTORAL"/>
    <s v="Douala"/>
    <s v="ZTE"/>
    <n v="0"/>
    <n v="0"/>
    <n v="0"/>
    <n v="0"/>
    <n v="4.7833680047256112E-2"/>
    <n v="0.68549123512911292"/>
    <n v="0"/>
    <n v="3.4248522542112192"/>
    <n v="0.34776619211090154"/>
    <n v="0"/>
    <n v="0"/>
    <n v="0"/>
    <n v="0"/>
    <n v="0"/>
    <n v="0"/>
    <n v="0"/>
    <n v="0"/>
    <n v="0"/>
    <n v="0"/>
    <n v="0"/>
    <n v="0"/>
    <n v="0"/>
    <n v="0"/>
    <n v="0"/>
    <m/>
    <n v="0"/>
    <n v="0"/>
    <n v="0"/>
    <n v="0"/>
    <n v="0"/>
    <x v="0"/>
    <m/>
    <x v="6"/>
    <x v="3"/>
    <s v="No root cause"/>
    <s v="No root cause"/>
    <s v=""/>
    <s v="LIT_418"/>
    <m/>
  </r>
  <r>
    <s v="Nylon"/>
    <s v="LIT_076"/>
    <s v="Douala"/>
    <s v="IHS"/>
    <s v="Grid-Gen"/>
    <s v="LITTORAL"/>
    <s v="Douala"/>
    <s v="ZTE"/>
    <n v="0"/>
    <n v="0"/>
    <n v="0"/>
    <n v="0"/>
    <n v="0"/>
    <n v="0"/>
    <n v="0"/>
    <n v="2.8809893760005476"/>
    <n v="0"/>
    <n v="0"/>
    <n v="0"/>
    <n v="0"/>
    <n v="0"/>
    <n v="0"/>
    <n v="0"/>
    <n v="0"/>
    <n v="0"/>
    <n v="0"/>
    <n v="0"/>
    <n v="0"/>
    <n v="0"/>
    <n v="0"/>
    <n v="0"/>
    <n v="0"/>
    <m/>
    <n v="0"/>
    <n v="0"/>
    <n v="0"/>
    <n v="0"/>
    <n v="0"/>
    <x v="0"/>
    <m/>
    <x v="6"/>
    <x v="3"/>
    <s v="No root cause"/>
    <s v="No root cause"/>
    <s v=""/>
    <s v="LIT_076"/>
    <m/>
  </r>
  <r>
    <s v="LIT_010_Z_Ndogbong"/>
    <s v="LIT_010"/>
    <s v="Douala"/>
    <m/>
    <m/>
    <s v="LITTORAL"/>
    <s v="Douala"/>
    <s v="ZTE"/>
    <n v="0"/>
    <n v="0"/>
    <n v="0"/>
    <n v="1.4803115003436352E-3"/>
    <n v="0"/>
    <n v="0"/>
    <n v="0"/>
    <n v="0.38200954248030305"/>
    <n v="0"/>
    <n v="0"/>
    <n v="0"/>
    <n v="0"/>
    <n v="0"/>
    <n v="0"/>
    <n v="0"/>
    <n v="0"/>
    <n v="0"/>
    <n v="0"/>
    <n v="0"/>
    <n v="0"/>
    <n v="0"/>
    <n v="0"/>
    <n v="0"/>
    <n v="0"/>
    <m/>
    <n v="0"/>
    <n v="0"/>
    <n v="0"/>
    <n v="0"/>
    <n v="0"/>
    <x v="0"/>
    <m/>
    <x v="6"/>
    <x v="3"/>
    <s v="No root cause"/>
    <s v="No root cause"/>
    <s v=""/>
    <s v="LIT_010"/>
    <m/>
  </r>
  <r>
    <s v="Bda-Ntamulung-MTN"/>
    <s v="NRO_253"/>
    <s v="NORD-OUEST"/>
    <s v="IHS"/>
    <s v="Grid-Gen"/>
    <s v="NORD-OUEST"/>
    <s v="Bamenda"/>
    <s v="Huawei"/>
    <n v="0"/>
    <n v="0"/>
    <n v="7.8474344596542005E-3"/>
    <n v="7.8474344596542005E-3"/>
    <n v="0"/>
    <n v="0"/>
    <n v="0"/>
    <n v="8.9175391586979543E-5"/>
    <n v="0"/>
    <n v="0"/>
    <n v="0"/>
    <n v="0"/>
    <n v="0"/>
    <n v="0"/>
    <n v="0"/>
    <n v="0"/>
    <n v="0"/>
    <n v="0.23679633482006543"/>
    <n v="0"/>
    <n v="0"/>
    <n v="0"/>
    <n v="0"/>
    <n v="0"/>
    <n v="0"/>
    <m/>
    <n v="0"/>
    <n v="0"/>
    <n v="0"/>
    <n v="0"/>
    <n v="0"/>
    <x v="0"/>
    <m/>
    <x v="6"/>
    <x v="3"/>
    <s v="No root cause"/>
    <s v="No root cause"/>
    <s v=""/>
    <s v="NRO_253"/>
    <m/>
  </r>
  <r>
    <s v="Bamenda-GTTC-IHS"/>
    <s v="NRO_063"/>
    <s v="NORD-OUEST"/>
    <s v="IHS"/>
    <s v="Grid-Gen"/>
    <s v="NORD-OUEST"/>
    <s v="Bamenda"/>
    <s v="Huawei"/>
    <n v="0"/>
    <n v="0"/>
    <n v="0"/>
    <n v="0"/>
    <n v="0"/>
    <n v="0"/>
    <n v="0"/>
    <n v="8.9175391586979543E-5"/>
    <n v="0"/>
    <n v="0"/>
    <n v="0"/>
    <n v="0"/>
    <n v="0"/>
    <n v="0"/>
    <n v="0"/>
    <n v="0"/>
    <n v="0"/>
    <n v="0.25978575077118882"/>
    <n v="0"/>
    <n v="0"/>
    <n v="0"/>
    <n v="0"/>
    <n v="0"/>
    <n v="0"/>
    <m/>
    <n v="0"/>
    <n v="0"/>
    <n v="0"/>
    <n v="0"/>
    <n v="0"/>
    <x v="0"/>
    <m/>
    <x v="6"/>
    <x v="3"/>
    <s v="No root cause"/>
    <s v="No root cause"/>
    <s v=""/>
    <s v="NRO_063"/>
    <m/>
  </r>
  <r>
    <s v="Denver2"/>
    <s v="LIT_486"/>
    <s v="Douala"/>
    <s v="IHS"/>
    <s v="GridOnly"/>
    <s v="LITTORAL"/>
    <s v="Douala"/>
    <s v="ZTE"/>
    <n v="0"/>
    <n v="0"/>
    <n v="0"/>
    <n v="0"/>
    <n v="0"/>
    <n v="27.216454357894367"/>
    <n v="0"/>
    <n v="0"/>
    <n v="0"/>
    <n v="0"/>
    <n v="0"/>
    <n v="0"/>
    <n v="0"/>
    <n v="0"/>
    <n v="0"/>
    <n v="0"/>
    <n v="0"/>
    <n v="0"/>
    <n v="0"/>
    <n v="0"/>
    <n v="0"/>
    <n v="0"/>
    <n v="0"/>
    <n v="0"/>
    <m/>
    <n v="0"/>
    <n v="0"/>
    <n v="0"/>
    <n v="0"/>
    <n v="0"/>
    <x v="0"/>
    <m/>
    <x v="6"/>
    <x v="3"/>
    <s v="No root cause"/>
    <s v="No root cause"/>
    <s v=""/>
    <s v="LIT_486"/>
    <m/>
  </r>
  <r>
    <s v="C-D-Palmiers"/>
    <s v="LIT_036"/>
    <s v="Douala"/>
    <s v="CAMUSAT"/>
    <s v="Good Grid + GE"/>
    <s v="LITTORAL"/>
    <s v="Douala"/>
    <s v="ZTE"/>
    <n v="0"/>
    <n v="21.539923466111926"/>
    <n v="37.281234929358817"/>
    <n v="16.289436925175426"/>
    <n v="34.200974223318021"/>
    <n v="14.24482354686916"/>
    <n v="0"/>
    <n v="0"/>
    <n v="8.2024238584836482"/>
    <n v="0"/>
    <n v="0"/>
    <n v="0"/>
    <n v="0"/>
    <n v="0"/>
    <n v="0"/>
    <n v="0"/>
    <n v="0"/>
    <n v="0"/>
    <n v="0"/>
    <n v="0"/>
    <n v="0"/>
    <n v="0"/>
    <n v="0"/>
    <n v="0"/>
    <m/>
    <n v="0"/>
    <n v="0"/>
    <n v="0"/>
    <n v="0"/>
    <n v="0"/>
    <x v="0"/>
    <m/>
    <x v="6"/>
    <x v="3"/>
    <s v="No root cause"/>
    <s v="No root cause"/>
    <s v=""/>
    <s v="LIT_036"/>
    <m/>
  </r>
  <r>
    <s v="Bfsam-Tayim-II"/>
    <s v="OST_291"/>
    <s v="Bafoussam"/>
    <s v="CAMUSAT"/>
    <s v="Good Grid no GE - 8h"/>
    <s v="OUEST"/>
    <s v="Bafoussam"/>
    <s v="Huawei"/>
    <n v="0"/>
    <n v="0"/>
    <n v="0"/>
    <n v="0"/>
    <n v="0"/>
    <n v="4.4385267654587333"/>
    <n v="0"/>
    <n v="0"/>
    <n v="0"/>
    <n v="0"/>
    <n v="0"/>
    <n v="0"/>
    <n v="0"/>
    <n v="0"/>
    <n v="0"/>
    <n v="0"/>
    <n v="0"/>
    <n v="0"/>
    <n v="0"/>
    <n v="0"/>
    <n v="0"/>
    <n v="0"/>
    <n v="0"/>
    <n v="0"/>
    <m/>
    <n v="0"/>
    <n v="0"/>
    <n v="0"/>
    <n v="0"/>
    <n v="0"/>
    <x v="0"/>
    <m/>
    <x v="6"/>
    <x v="3"/>
    <s v="No root cause"/>
    <s v="No root cause"/>
    <s v=""/>
    <s v="OST_291"/>
    <m/>
  </r>
  <r>
    <s v="Bfsam-Tayim-IHS"/>
    <s v="OST_213"/>
    <s v="Bafoussam"/>
    <s v="IHS"/>
    <s v="Grid-Gen"/>
    <s v="OUEST"/>
    <s v="Bafoussam"/>
    <s v="Huawei"/>
    <n v="0"/>
    <n v="0"/>
    <n v="0"/>
    <n v="0"/>
    <n v="0"/>
    <n v="4.131674243007935"/>
    <n v="0"/>
    <n v="0"/>
    <n v="0"/>
    <n v="0"/>
    <n v="0"/>
    <n v="0"/>
    <n v="0"/>
    <n v="0"/>
    <n v="0"/>
    <n v="0"/>
    <n v="0"/>
    <n v="0"/>
    <n v="0"/>
    <n v="0"/>
    <n v="0"/>
    <n v="0"/>
    <n v="0"/>
    <n v="0"/>
    <m/>
    <n v="0"/>
    <n v="0"/>
    <n v="0"/>
    <n v="0"/>
    <n v="0"/>
    <x v="0"/>
    <m/>
    <x v="6"/>
    <x v="3"/>
    <s v="No root cause"/>
    <s v="No root cause"/>
    <s v=""/>
    <s v="OST_213"/>
    <m/>
  </r>
  <r>
    <s v="Edea-Mbondanjick"/>
    <s v="LIT_456"/>
    <s v="LITTORAL"/>
    <s v="IHS"/>
    <s v="Gen-Lithium"/>
    <s v="LITTORAL"/>
    <s v="Edea"/>
    <s v="ZTE"/>
    <n v="1.2925616308966335"/>
    <n v="0"/>
    <n v="0"/>
    <n v="0"/>
    <n v="0"/>
    <n v="1.9417763167281628"/>
    <n v="1.777586585738214"/>
    <n v="0"/>
    <n v="0"/>
    <n v="0"/>
    <n v="0"/>
    <n v="0"/>
    <n v="0"/>
    <n v="0"/>
    <n v="0"/>
    <n v="0"/>
    <n v="0"/>
    <n v="0"/>
    <n v="0"/>
    <n v="0"/>
    <n v="0"/>
    <n v="0"/>
    <n v="0"/>
    <n v="0"/>
    <m/>
    <n v="0"/>
    <n v="0"/>
    <n v="0"/>
    <n v="0"/>
    <n v="0"/>
    <x v="0"/>
    <m/>
    <x v="6"/>
    <x v="3"/>
    <s v="No root cause"/>
    <s v="No root cause"/>
    <s v=""/>
    <s v="LIT_456"/>
    <m/>
  </r>
  <r>
    <s v="Okoth"/>
    <s v="LIT_323"/>
    <s v="LITTORAL"/>
    <s v="IHS"/>
    <s v="Grid-Gen"/>
    <s v="LITTORAL"/>
    <s v="Edea"/>
    <s v="ZTE"/>
    <n v="0"/>
    <n v="0"/>
    <n v="0"/>
    <n v="0"/>
    <n v="0"/>
    <n v="1.7637108948072817"/>
    <n v="0"/>
    <n v="0"/>
    <n v="0"/>
    <n v="0"/>
    <n v="0"/>
    <n v="0"/>
    <n v="0"/>
    <n v="0"/>
    <n v="0"/>
    <n v="0"/>
    <n v="0"/>
    <n v="0"/>
    <n v="0"/>
    <n v="0"/>
    <n v="0"/>
    <n v="0"/>
    <n v="0"/>
    <n v="0"/>
    <m/>
    <n v="0"/>
    <n v="0"/>
    <n v="0"/>
    <n v="0"/>
    <n v="0"/>
    <x v="0"/>
    <m/>
    <x v="6"/>
    <x v="3"/>
    <s v="No root cause"/>
    <s v="No root cause"/>
    <s v=""/>
    <s v="LIT_323"/>
    <m/>
  </r>
  <r>
    <s v="Edea"/>
    <s v="LIT_005"/>
    <s v="LITTORAL"/>
    <s v="OCM/Strategique"/>
    <m/>
    <s v="LITTORAL"/>
    <s v="Edea"/>
    <s v="ZTE"/>
    <n v="0"/>
    <n v="0"/>
    <n v="0"/>
    <n v="0"/>
    <n v="0"/>
    <n v="1.4424476290760286"/>
    <n v="0"/>
    <n v="0"/>
    <n v="0"/>
    <n v="0"/>
    <n v="0"/>
    <n v="0"/>
    <n v="0"/>
    <n v="0"/>
    <n v="0"/>
    <n v="0"/>
    <n v="0"/>
    <n v="0"/>
    <n v="0"/>
    <n v="0"/>
    <n v="0"/>
    <n v="0"/>
    <n v="0"/>
    <n v="0"/>
    <m/>
    <n v="0"/>
    <n v="0"/>
    <n v="0"/>
    <n v="0"/>
    <n v="0"/>
    <x v="0"/>
    <m/>
    <x v="6"/>
    <x v="3"/>
    <s v="No root cause"/>
    <s v="No root cause"/>
    <s v=""/>
    <s v="LIT_005"/>
    <m/>
  </r>
  <r>
    <s v="PK14-Market-IHS"/>
    <s v="LIT_578"/>
    <s v="Douala"/>
    <s v="IHS"/>
    <s v="Grid-Gen"/>
    <s v="LITTORAL"/>
    <s v="Douala"/>
    <s v="ZTE"/>
    <n v="0"/>
    <n v="0"/>
    <n v="0"/>
    <n v="4.4846304429092019"/>
    <n v="0.96300505374779155"/>
    <n v="1.2719264452834067"/>
    <n v="0"/>
    <n v="0"/>
    <n v="0"/>
    <n v="0"/>
    <n v="0"/>
    <n v="0"/>
    <n v="0"/>
    <n v="0"/>
    <n v="0"/>
    <n v="0"/>
    <n v="0"/>
    <n v="0"/>
    <n v="0"/>
    <n v="0"/>
    <n v="0"/>
    <n v="0"/>
    <n v="0"/>
    <n v="0"/>
    <m/>
    <n v="0"/>
    <n v="0"/>
    <n v="0"/>
    <n v="0"/>
    <n v="0"/>
    <x v="0"/>
    <m/>
    <x v="6"/>
    <x v="3"/>
    <s v="No root cause"/>
    <s v="No root cause"/>
    <s v=""/>
    <s v="LIT_578"/>
    <m/>
  </r>
  <r>
    <s v="Makepe"/>
    <s v="LIT_037"/>
    <s v="Douala"/>
    <s v="IHS"/>
    <s v="Grid-Gen"/>
    <s v="LITTORAL"/>
    <s v="Douala"/>
    <s v="ZTE"/>
    <n v="0"/>
    <n v="0"/>
    <n v="0"/>
    <n v="2.4612408078006779E-3"/>
    <n v="0"/>
    <n v="1.2678957175836765"/>
    <n v="0"/>
    <n v="0"/>
    <n v="0"/>
    <n v="0"/>
    <n v="0"/>
    <n v="0"/>
    <n v="0"/>
    <n v="0"/>
    <n v="0"/>
    <n v="0"/>
    <n v="0"/>
    <n v="0"/>
    <n v="0"/>
    <n v="0"/>
    <n v="0"/>
    <n v="0"/>
    <n v="0"/>
    <n v="0"/>
    <m/>
    <n v="0"/>
    <n v="0"/>
    <n v="0"/>
    <n v="0"/>
    <n v="0"/>
    <x v="0"/>
    <m/>
    <x v="6"/>
    <x v="3"/>
    <s v="No root cause"/>
    <s v="No root cause"/>
    <s v=""/>
    <s v="LIT_037"/>
    <m/>
  </r>
  <r>
    <s v="Logbessou-PK21-IHS"/>
    <s v="LIT_235"/>
    <s v="Douala"/>
    <s v="IHS"/>
    <s v="Grid-Gen"/>
    <s v="LITTORAL"/>
    <s v="Douala"/>
    <s v="ZTE"/>
    <n v="0"/>
    <n v="0"/>
    <n v="0"/>
    <n v="0"/>
    <n v="0"/>
    <n v="1.0448502281463237"/>
    <n v="0"/>
    <n v="0"/>
    <n v="0"/>
    <n v="0"/>
    <n v="0"/>
    <n v="0"/>
    <n v="0"/>
    <n v="0"/>
    <n v="0"/>
    <n v="0"/>
    <n v="0"/>
    <n v="0"/>
    <n v="0"/>
    <n v="0"/>
    <n v="0"/>
    <n v="0"/>
    <n v="0"/>
    <n v="0"/>
    <m/>
    <n v="0"/>
    <n v="0"/>
    <n v="0"/>
    <n v="0"/>
    <n v="0"/>
    <x v="0"/>
    <m/>
    <x v="6"/>
    <x v="3"/>
    <s v="No root cause"/>
    <s v="No root cause"/>
    <s v=""/>
    <s v="LIT_235"/>
    <m/>
  </r>
  <r>
    <s v="Nomayos"/>
    <s v="CTR_062"/>
    <s v="CENTRE"/>
    <s v="IHS"/>
    <s v="Grid-Gen"/>
    <s v="CENTRE"/>
    <s v="Nomayos"/>
    <s v="ZTE"/>
    <n v="0"/>
    <n v="0"/>
    <n v="0"/>
    <n v="0"/>
    <n v="0.22400858366649262"/>
    <n v="0.79960006620381086"/>
    <n v="0.18885564430290563"/>
    <n v="0"/>
    <n v="0"/>
    <n v="0"/>
    <n v="0"/>
    <n v="0"/>
    <n v="0"/>
    <n v="0"/>
    <n v="0"/>
    <n v="0"/>
    <n v="0"/>
    <n v="0"/>
    <n v="0"/>
    <n v="0"/>
    <n v="0"/>
    <n v="0"/>
    <n v="0"/>
    <n v="0"/>
    <m/>
    <n v="0"/>
    <n v="0"/>
    <n v="0"/>
    <n v="0"/>
    <n v="0"/>
    <x v="0"/>
    <m/>
    <x v="6"/>
    <x v="3"/>
    <s v="No root cause"/>
    <s v="No root cause"/>
    <s v=""/>
    <s v="CTR_062"/>
    <m/>
  </r>
  <r>
    <s v="H-Lumiere"/>
    <s v="LIT_065"/>
    <s v="Douala"/>
    <s v="IHS"/>
    <s v="Grid-Gen (LL)"/>
    <s v="LITTORAL"/>
    <s v="Douala"/>
    <s v="ZTE"/>
    <n v="0"/>
    <n v="0"/>
    <n v="0"/>
    <n v="0"/>
    <n v="0"/>
    <n v="0.38170634614890758"/>
    <n v="0"/>
    <n v="0"/>
    <n v="0"/>
    <n v="0"/>
    <n v="0"/>
    <n v="0"/>
    <n v="0"/>
    <n v="0"/>
    <n v="0"/>
    <n v="0"/>
    <n v="0"/>
    <n v="0"/>
    <n v="0"/>
    <n v="0"/>
    <n v="0"/>
    <n v="0"/>
    <n v="0"/>
    <n v="0"/>
    <m/>
    <n v="0"/>
    <n v="0"/>
    <n v="0"/>
    <n v="0"/>
    <n v="0"/>
    <x v="0"/>
    <m/>
    <x v="6"/>
    <x v="3"/>
    <s v="No root cause"/>
    <s v="No root cause"/>
    <s v=""/>
    <s v="LIT_065"/>
    <m/>
  </r>
  <r>
    <s v="Mak-Missoke"/>
    <s v="LIT_080"/>
    <s v="Douala"/>
    <s v="IHS"/>
    <s v="Grid-Gen"/>
    <s v="LITTORAL"/>
    <s v="Douala"/>
    <s v="ZTE"/>
    <n v="0"/>
    <n v="0"/>
    <n v="0"/>
    <n v="2.0153638498657677E-3"/>
    <n v="0"/>
    <n v="0.23071457311383381"/>
    <n v="3.9897070196013802E-2"/>
    <n v="0"/>
    <n v="0"/>
    <n v="0"/>
    <n v="0"/>
    <n v="0"/>
    <n v="0"/>
    <n v="0"/>
    <n v="0"/>
    <n v="0"/>
    <n v="0"/>
    <n v="0"/>
    <n v="0"/>
    <n v="0"/>
    <n v="0"/>
    <n v="0"/>
    <n v="0"/>
    <n v="0"/>
    <m/>
    <n v="0"/>
    <n v="0"/>
    <n v="0"/>
    <n v="0"/>
    <n v="0"/>
    <x v="0"/>
    <m/>
    <x v="6"/>
    <x v="3"/>
    <s v="No root cause"/>
    <s v="No root cause"/>
    <s v=""/>
    <s v="LIT_080"/>
    <m/>
  </r>
  <r>
    <s v="Tourningal-MTN-IHS"/>
    <s v="ADM_094"/>
    <s v="ADAMAOUA"/>
    <s v="IHS"/>
    <s v="Solar-Grid-Gen"/>
    <s v="ADAMAOUA"/>
    <s v="Tournigal"/>
    <s v="NOKIA"/>
    <n v="0"/>
    <n v="0.16811878838417238"/>
    <n v="0"/>
    <n v="0"/>
    <n v="1.4270540178252754E-3"/>
    <n v="0.20710079855808464"/>
    <n v="0"/>
    <n v="0"/>
    <n v="0"/>
    <n v="0"/>
    <n v="0"/>
    <n v="0"/>
    <n v="0"/>
    <n v="0"/>
    <n v="0"/>
    <n v="0"/>
    <n v="0"/>
    <n v="0"/>
    <n v="0"/>
    <n v="0"/>
    <n v="0"/>
    <n v="0"/>
    <n v="0"/>
    <n v="0"/>
    <m/>
    <n v="0"/>
    <n v="0"/>
    <n v="0"/>
    <n v="0"/>
    <n v="0"/>
    <x v="0"/>
    <m/>
    <x v="6"/>
    <x v="3"/>
    <s v="No root cause"/>
    <s v="No root cause"/>
    <s v=""/>
    <s v="ADM_094"/>
    <m/>
  </r>
  <r>
    <s v="Makepe-Missoke-Clinique"/>
    <s v="LIT_398"/>
    <s v="Douala"/>
    <s v="IHS"/>
    <s v="Grid-Lithium"/>
    <s v="LITTORAL"/>
    <s v="Douala"/>
    <s v="ZTE"/>
    <n v="0"/>
    <n v="0"/>
    <n v="0"/>
    <n v="2.3542303378962857E-3"/>
    <n v="0"/>
    <n v="0.19896813370886871"/>
    <n v="0"/>
    <n v="0"/>
    <n v="0"/>
    <n v="0"/>
    <n v="0"/>
    <n v="0"/>
    <n v="0"/>
    <n v="0"/>
    <n v="0"/>
    <n v="0"/>
    <n v="0"/>
    <n v="0"/>
    <n v="0"/>
    <n v="0"/>
    <n v="0"/>
    <n v="0"/>
    <n v="0"/>
    <n v="0"/>
    <m/>
    <n v="0"/>
    <n v="0"/>
    <n v="0"/>
    <n v="0"/>
    <n v="0"/>
    <x v="0"/>
    <m/>
    <x v="6"/>
    <x v="3"/>
    <s v="No root cause"/>
    <s v="No root cause"/>
    <s v=""/>
    <s v="LIT_398"/>
    <m/>
  </r>
  <r>
    <s v="Garoua-Roum-Adja-Camp-Sic"/>
    <s v="NRD_084"/>
    <s v="Garoua"/>
    <s v="IHS"/>
    <s v="Grid-Gen"/>
    <s v="NORD"/>
    <s v="Garoua"/>
    <s v="Huawei"/>
    <n v="0"/>
    <n v="0"/>
    <n v="3.4690654133600431"/>
    <n v="0"/>
    <n v="0"/>
    <n v="2.9160353048942312E-2"/>
    <n v="0"/>
    <n v="0"/>
    <n v="0"/>
    <n v="0"/>
    <n v="0"/>
    <n v="0"/>
    <n v="2.9267185168063508"/>
    <n v="0"/>
    <n v="0"/>
    <n v="0"/>
    <n v="0"/>
    <n v="0"/>
    <n v="0"/>
    <n v="0"/>
    <n v="0"/>
    <n v="0"/>
    <n v="0"/>
    <n v="0"/>
    <m/>
    <n v="0"/>
    <n v="0"/>
    <n v="0"/>
    <n v="0"/>
    <n v="0"/>
    <x v="0"/>
    <m/>
    <x v="6"/>
    <x v="3"/>
    <s v="No root cause"/>
    <s v="No root cause"/>
    <s v=""/>
    <s v="NRD_084"/>
    <m/>
  </r>
  <r>
    <s v="Hot-Spot"/>
    <s v="NRO_028"/>
    <s v="NORD-OUEST"/>
    <s v="OCM/Strategique"/>
    <m/>
    <s v="NORD-OUEST"/>
    <s v="Bamenda"/>
    <s v="Huawei"/>
    <n v="0"/>
    <n v="0"/>
    <n v="0"/>
    <n v="0"/>
    <n v="0"/>
    <n v="7.936609851241179E-3"/>
    <n v="0"/>
    <n v="0"/>
    <n v="0"/>
    <n v="0"/>
    <n v="0"/>
    <n v="0"/>
    <n v="0"/>
    <n v="0"/>
    <n v="0"/>
    <n v="0"/>
    <n v="0"/>
    <n v="0.41639557347624223"/>
    <n v="0"/>
    <n v="0"/>
    <n v="0"/>
    <n v="0"/>
    <n v="0"/>
    <n v="0"/>
    <m/>
    <n v="0"/>
    <n v="0"/>
    <n v="0"/>
    <n v="0"/>
    <n v="0"/>
    <x v="0"/>
    <m/>
    <x v="6"/>
    <x v="3"/>
    <s v="No root cause"/>
    <s v="No root cause"/>
    <s v=""/>
    <s v="NRO_028"/>
    <m/>
  </r>
  <r>
    <s v="Nkololoun-II"/>
    <s v="LIT_439"/>
    <s v="Douala"/>
    <s v="IHS"/>
    <s v="Grid-Gen"/>
    <s v="LITTORAL"/>
    <s v="Douala"/>
    <s v="ZTE"/>
    <n v="0"/>
    <n v="0"/>
    <n v="0"/>
    <n v="0"/>
    <n v="0"/>
    <n v="4.5657800492534956E-3"/>
    <n v="0"/>
    <n v="0"/>
    <n v="0"/>
    <n v="0"/>
    <n v="0"/>
    <n v="0"/>
    <n v="0"/>
    <n v="0"/>
    <n v="0"/>
    <n v="0"/>
    <n v="0"/>
    <n v="0"/>
    <n v="0"/>
    <n v="0"/>
    <n v="0"/>
    <n v="0"/>
    <n v="0"/>
    <n v="0"/>
    <m/>
    <n v="0"/>
    <n v="0"/>
    <n v="0"/>
    <n v="0"/>
    <n v="0"/>
    <x v="0"/>
    <m/>
    <x v="6"/>
    <x v="3"/>
    <s v="No root cause"/>
    <s v="No root cause"/>
    <s v=""/>
    <s v="LIT_439"/>
    <m/>
  </r>
  <r>
    <s v="Logpom-Sodikombo"/>
    <s v="LIT_275"/>
    <s v="Douala"/>
    <s v="IHS"/>
    <s v="Grid-Gen"/>
    <s v="LITTORAL"/>
    <s v="Douala"/>
    <s v="ZTE"/>
    <n v="12.115582721946847"/>
    <n v="4.1024425496457244"/>
    <n v="4.9759868505535512E-3"/>
    <n v="0"/>
    <n v="0"/>
    <n v="2.7287669825616584E-3"/>
    <n v="0"/>
    <n v="0"/>
    <n v="0"/>
    <n v="0"/>
    <n v="0"/>
    <n v="0"/>
    <n v="0"/>
    <n v="0"/>
    <n v="0"/>
    <n v="0"/>
    <n v="0"/>
    <n v="0"/>
    <n v="0"/>
    <n v="0"/>
    <n v="0"/>
    <n v="0"/>
    <n v="0"/>
    <n v="0"/>
    <m/>
    <n v="0"/>
    <n v="0"/>
    <n v="0"/>
    <n v="0"/>
    <n v="0"/>
    <x v="0"/>
    <m/>
    <x v="6"/>
    <x v="3"/>
    <s v="No root cause"/>
    <s v="No root cause"/>
    <s v=""/>
    <s v="LIT_275"/>
    <m/>
  </r>
  <r>
    <s v="Ngo-Njo"/>
    <s v="LIT_441"/>
    <s v="Douala"/>
    <s v="IHS"/>
    <s v="Grid-Gen"/>
    <s v="LITTORAL"/>
    <s v="Douala"/>
    <s v="ZTE"/>
    <n v="0"/>
    <n v="57.767140937069307"/>
    <n v="13.868556899607057"/>
    <n v="13.868556899607057"/>
    <n v="43.311488929410174"/>
    <n v="0"/>
    <n v="0"/>
    <n v="0"/>
    <n v="0"/>
    <n v="0"/>
    <n v="0"/>
    <n v="0"/>
    <n v="0"/>
    <n v="0"/>
    <n v="0"/>
    <n v="0"/>
    <n v="0"/>
    <n v="0"/>
    <n v="0"/>
    <n v="0"/>
    <n v="0"/>
    <n v="0"/>
    <n v="0"/>
    <n v="0"/>
    <m/>
    <n v="0"/>
    <n v="0"/>
    <n v="0"/>
    <n v="0"/>
    <n v="0"/>
    <x v="0"/>
    <m/>
    <x v="6"/>
    <x v="3"/>
    <s v="No root cause"/>
    <s v="No root cause"/>
    <s v=""/>
    <s v="LIT_441"/>
    <m/>
  </r>
  <r>
    <s v="Boko-Plage-IHS"/>
    <s v="LIT_363"/>
    <s v="Douala"/>
    <s v="CAMUSAT"/>
    <s v="Good Grid + GE"/>
    <s v="LITTORAL"/>
    <s v="Douala"/>
    <s v="ZTE"/>
    <n v="18.008702804815758"/>
    <n v="21.816527695736418"/>
    <n v="23.606866362471571"/>
    <n v="28.974939574754661"/>
    <n v="21.169221363284851"/>
    <n v="0"/>
    <n v="0"/>
    <n v="0"/>
    <n v="0"/>
    <n v="0"/>
    <n v="0"/>
    <n v="0"/>
    <n v="0"/>
    <n v="0"/>
    <n v="0"/>
    <n v="0"/>
    <n v="0"/>
    <n v="0"/>
    <n v="0"/>
    <n v="0"/>
    <n v="0"/>
    <n v="0"/>
    <n v="0"/>
    <n v="0"/>
    <m/>
    <n v="0"/>
    <n v="0"/>
    <n v="0"/>
    <n v="0"/>
    <n v="0"/>
    <x v="0"/>
    <m/>
    <x v="6"/>
    <x v="3"/>
    <s v="No root cause"/>
    <s v="No root cause"/>
    <s v=""/>
    <s v="LIT_363"/>
    <m/>
  </r>
  <r>
    <s v="Minkwele-II"/>
    <s v="LIT_621"/>
    <s v="Douala"/>
    <s v="IHS"/>
    <s v="Grid-Gen"/>
    <s v="LITTORAL"/>
    <s v="Douala"/>
    <s v="ZTE"/>
    <n v="0"/>
    <n v="7.0248271424209499"/>
    <n v="0"/>
    <n v="7.0918335316594057"/>
    <n v="10.879148082515059"/>
    <n v="0"/>
    <n v="6.384904532392782"/>
    <n v="0"/>
    <n v="0.13230061095844323"/>
    <n v="0"/>
    <n v="0"/>
    <n v="0"/>
    <n v="0"/>
    <n v="0"/>
    <n v="0"/>
    <n v="0"/>
    <n v="0"/>
    <n v="0"/>
    <n v="0"/>
    <n v="0"/>
    <n v="0"/>
    <n v="0"/>
    <n v="0"/>
    <n v="0"/>
    <m/>
    <n v="0"/>
    <n v="0"/>
    <n v="0"/>
    <n v="0"/>
    <n v="0"/>
    <x v="0"/>
    <m/>
    <x v="6"/>
    <x v="3"/>
    <s v="No root cause"/>
    <s v="No root cause"/>
    <s v=""/>
    <s v="LIT_621"/>
    <m/>
  </r>
  <r>
    <s v="Carington"/>
    <s v="CTR_070"/>
    <s v="Yaounde"/>
    <s v="IHS"/>
    <s v="GridOnly"/>
    <s v="CENTRE"/>
    <s v="Yaounde"/>
    <s v="ZTE"/>
    <n v="8.4020340550119421"/>
    <n v="0"/>
    <n v="2.6205793974882505"/>
    <n v="13.791687712059083"/>
    <n v="8.7669932626208151"/>
    <n v="0"/>
    <n v="0"/>
    <n v="0"/>
    <n v="0"/>
    <n v="0"/>
    <n v="0"/>
    <n v="0"/>
    <n v="0"/>
    <n v="0"/>
    <n v="0"/>
    <n v="0"/>
    <n v="0"/>
    <n v="0"/>
    <n v="0"/>
    <n v="0"/>
    <n v="0"/>
    <n v="0"/>
    <n v="0"/>
    <n v="0"/>
    <m/>
    <n v="0"/>
    <n v="0"/>
    <n v="0"/>
    <n v="0"/>
    <n v="0"/>
    <x v="0"/>
    <m/>
    <x v="6"/>
    <x v="3"/>
    <s v="No root cause"/>
    <s v="No root cause"/>
    <s v=""/>
    <s v="CTR_070"/>
    <m/>
  </r>
  <r>
    <s v="Bfsam-Baleng-IHS"/>
    <s v="OST_169"/>
    <s v="Bafoussam"/>
    <s v="IHS"/>
    <s v="Grid-Gen"/>
    <s v="OUEST"/>
    <s v="Bafoussam"/>
    <s v="Huawei"/>
    <n v="5.4664515042818447E-2"/>
    <n v="4.4498520401902782E-2"/>
    <n v="0"/>
    <n v="2.2153129128820632"/>
    <n v="2.8583209914591374"/>
    <n v="0"/>
    <n v="0"/>
    <n v="0"/>
    <n v="0"/>
    <n v="0"/>
    <n v="0"/>
    <n v="0"/>
    <n v="0"/>
    <n v="0"/>
    <n v="0"/>
    <n v="0"/>
    <n v="0"/>
    <n v="0"/>
    <n v="0"/>
    <n v="0"/>
    <n v="0"/>
    <n v="0"/>
    <n v="0"/>
    <n v="0"/>
    <m/>
    <n v="0"/>
    <n v="0"/>
    <n v="0"/>
    <n v="0"/>
    <n v="0"/>
    <x v="0"/>
    <m/>
    <x v="6"/>
    <x v="3"/>
    <s v="No root cause"/>
    <s v="No root cause"/>
    <s v=""/>
    <s v="OST_169"/>
    <m/>
  </r>
  <r>
    <s v="Bsadi-BlocJ"/>
    <s v="LIT_247"/>
    <s v="Douala"/>
    <s v="IHS"/>
    <s v="Grid-Gen"/>
    <s v="LITTORAL"/>
    <s v="Douala"/>
    <s v="ZTE"/>
    <n v="0"/>
    <n v="0"/>
    <n v="0"/>
    <n v="5.0362159100313049"/>
    <n v="2.7981454372162435"/>
    <n v="0"/>
    <n v="0"/>
    <n v="0"/>
    <n v="0"/>
    <n v="0"/>
    <n v="0"/>
    <n v="0"/>
    <n v="0"/>
    <n v="0"/>
    <n v="0"/>
    <n v="0"/>
    <n v="0"/>
    <n v="0"/>
    <n v="0"/>
    <n v="0"/>
    <n v="0"/>
    <n v="0"/>
    <n v="0"/>
    <n v="0"/>
    <m/>
    <n v="0"/>
    <n v="0"/>
    <n v="0"/>
    <n v="0"/>
    <n v="0"/>
    <x v="0"/>
    <m/>
    <x v="6"/>
    <x v="3"/>
    <s v="No root cause"/>
    <s v="No root cause"/>
    <s v=""/>
    <s v="LIT_247"/>
    <m/>
  </r>
  <r>
    <s v="Djamboutou-MTN-IHS"/>
    <s v="NRD_118"/>
    <s v="Garoua"/>
    <s v="IHS"/>
    <s v="Grid-Gen"/>
    <s v="NORD"/>
    <s v="Garoua"/>
    <s v="Huawei"/>
    <n v="0"/>
    <n v="1.974575025753853"/>
    <n v="3.7553897606675171"/>
    <n v="9.5297638920992025"/>
    <n v="1.194468700150956"/>
    <n v="0"/>
    <n v="0"/>
    <n v="0"/>
    <n v="0.81194194039944867"/>
    <n v="0"/>
    <n v="0"/>
    <n v="0"/>
    <n v="0"/>
    <n v="0"/>
    <n v="0"/>
    <n v="0"/>
    <n v="0"/>
    <n v="0"/>
    <n v="0"/>
    <n v="0"/>
    <n v="0"/>
    <n v="0"/>
    <n v="0"/>
    <n v="0"/>
    <m/>
    <n v="0"/>
    <n v="0"/>
    <n v="0"/>
    <n v="0"/>
    <n v="0"/>
    <x v="0"/>
    <m/>
    <x v="6"/>
    <x v="3"/>
    <s v="No root cause"/>
    <s v="No root cause"/>
    <s v=""/>
    <s v="NRD_118"/>
    <m/>
  </r>
  <r>
    <s v="Du-Levant"/>
    <s v="LIT_046"/>
    <s v="Douala"/>
    <s v="IHS"/>
    <s v="Grid-Gen"/>
    <s v="LITTORAL"/>
    <s v="Douala"/>
    <s v="ZTE"/>
    <n v="0"/>
    <n v="0"/>
    <n v="0"/>
    <n v="0"/>
    <n v="1.4803115003438603E-3"/>
    <n v="0"/>
    <n v="0"/>
    <n v="0"/>
    <n v="0"/>
    <n v="0"/>
    <n v="0"/>
    <n v="0"/>
    <n v="0"/>
    <n v="0"/>
    <n v="0"/>
    <n v="0"/>
    <n v="0"/>
    <n v="0"/>
    <n v="0"/>
    <n v="0"/>
    <n v="0"/>
    <n v="0"/>
    <n v="0"/>
    <n v="0"/>
    <m/>
    <n v="0"/>
    <n v="0"/>
    <n v="0"/>
    <n v="0"/>
    <n v="0"/>
    <x v="0"/>
    <m/>
    <x v="6"/>
    <x v="3"/>
    <s v="No root cause"/>
    <s v="No root cause"/>
    <s v=""/>
    <s v="LIT_046"/>
    <m/>
  </r>
  <r>
    <s v="Ndogp-Ecole-Publique"/>
    <s v="LIT_693"/>
    <s v="Douala"/>
    <s v="CAMUSAT"/>
    <s v="Good Grid no GE - 8h"/>
    <s v="LITTORAL"/>
    <s v="Douala"/>
    <s v="ZTE"/>
    <n v="0"/>
    <n v="0"/>
    <n v="0"/>
    <n v="10.211349245076804"/>
    <n v="0"/>
    <n v="0"/>
    <n v="0"/>
    <n v="0"/>
    <n v="0"/>
    <n v="0"/>
    <n v="0"/>
    <n v="0"/>
    <n v="0"/>
    <n v="0"/>
    <n v="0"/>
    <n v="0"/>
    <n v="0"/>
    <n v="0"/>
    <n v="0"/>
    <n v="0"/>
    <n v="0"/>
    <n v="0"/>
    <n v="0"/>
    <n v="0"/>
    <m/>
    <n v="0"/>
    <n v="0"/>
    <n v="0"/>
    <n v="0"/>
    <n v="0"/>
    <x v="0"/>
    <m/>
    <x v="6"/>
    <x v="3"/>
    <s v="No root cause"/>
    <s v="No root cause"/>
    <s v=""/>
    <s v="LIT_693"/>
    <m/>
  </r>
  <r>
    <s v="Mbouda-Lepi"/>
    <s v="OST_071"/>
    <s v="OUEST"/>
    <s v="IHS"/>
    <s v="Grid-Gen"/>
    <s v="OUEST"/>
    <s v="Mbouda"/>
    <s v="Huawei"/>
    <n v="0"/>
    <n v="0"/>
    <n v="0"/>
    <n v="4.9775028322104369"/>
    <n v="0"/>
    <n v="0"/>
    <n v="0"/>
    <n v="0"/>
    <n v="0"/>
    <n v="0"/>
    <n v="0"/>
    <n v="0"/>
    <n v="0"/>
    <n v="0"/>
    <n v="0"/>
    <n v="0"/>
    <n v="0"/>
    <n v="0"/>
    <n v="0"/>
    <n v="0"/>
    <n v="0"/>
    <n v="0"/>
    <n v="0"/>
    <n v="0"/>
    <m/>
    <n v="0"/>
    <n v="0"/>
    <n v="0"/>
    <n v="0"/>
    <n v="0"/>
    <x v="0"/>
    <m/>
    <x v="6"/>
    <x v="3"/>
    <s v="No root cause"/>
    <s v="No root cause"/>
    <s v=""/>
    <s v="OST_071"/>
    <m/>
  </r>
  <r>
    <s v="Dschang-Q-Admin"/>
    <s v="OST_112"/>
    <s v="OUEST"/>
    <s v="IHS"/>
    <s v="Grid-Gen"/>
    <s v="OUEST"/>
    <s v="Dschang"/>
    <s v="Huawei"/>
    <n v="0"/>
    <n v="0"/>
    <n v="0"/>
    <n v="4.6290054018885218"/>
    <n v="0"/>
    <n v="0"/>
    <n v="0"/>
    <n v="0"/>
    <n v="0"/>
    <n v="0"/>
    <n v="0"/>
    <n v="0"/>
    <n v="0"/>
    <n v="0"/>
    <n v="0"/>
    <n v="0"/>
    <n v="0"/>
    <n v="0"/>
    <n v="0"/>
    <n v="0"/>
    <n v="0"/>
    <n v="0"/>
    <n v="0"/>
    <n v="0"/>
    <m/>
    <n v="0"/>
    <n v="0"/>
    <n v="0"/>
    <n v="0"/>
    <n v="0"/>
    <x v="0"/>
    <m/>
    <x v="6"/>
    <x v="3"/>
    <s v="No root cause"/>
    <s v="No root cause"/>
    <s v=""/>
    <s v="OST_112"/>
    <m/>
  </r>
  <r>
    <s v="Mak-Village"/>
    <s v="LIT_531"/>
    <s v="Douala"/>
    <s v="IHS"/>
    <s v="Grid-Gen"/>
    <s v="LITTORAL"/>
    <s v="Douala"/>
    <s v="ZTE"/>
    <n v="0"/>
    <n v="4.1730337896259782"/>
    <n v="0"/>
    <n v="2.9638868200198045"/>
    <n v="0"/>
    <n v="0"/>
    <n v="0"/>
    <n v="0"/>
    <n v="0"/>
    <n v="0"/>
    <n v="0"/>
    <n v="0"/>
    <n v="0"/>
    <n v="0"/>
    <n v="0"/>
    <n v="0"/>
    <n v="0"/>
    <n v="1.8905183016438626E-3"/>
    <n v="0"/>
    <n v="0"/>
    <n v="0"/>
    <n v="0"/>
    <n v="0"/>
    <n v="0"/>
    <m/>
    <n v="0"/>
    <n v="0"/>
    <n v="0"/>
    <n v="0"/>
    <n v="0"/>
    <x v="0"/>
    <m/>
    <x v="6"/>
    <x v="3"/>
    <s v="No root cause"/>
    <s v="No root cause"/>
    <s v=""/>
    <s v="LIT_531"/>
    <m/>
  </r>
  <r>
    <s v="Franqueville"/>
    <s v="LIT_596"/>
    <s v="Douala"/>
    <s v="CAMUSAT"/>
    <s v="Good Grid no GE - 8h"/>
    <s v="LITTORAL"/>
    <s v="Douala"/>
    <s v="ZTE"/>
    <n v="0"/>
    <n v="0"/>
    <n v="0"/>
    <n v="2.1085521340741318"/>
    <n v="0"/>
    <n v="0"/>
    <n v="0"/>
    <n v="0"/>
    <n v="0"/>
    <n v="0"/>
    <n v="0"/>
    <n v="0"/>
    <n v="0"/>
    <n v="0"/>
    <n v="0"/>
    <n v="0"/>
    <n v="0"/>
    <n v="0"/>
    <n v="0"/>
    <n v="0"/>
    <n v="0"/>
    <n v="0"/>
    <n v="0"/>
    <n v="0"/>
    <m/>
    <n v="0"/>
    <n v="0"/>
    <n v="0"/>
    <n v="0"/>
    <n v="0"/>
    <x v="0"/>
    <m/>
    <x v="6"/>
    <x v="3"/>
    <s v="No root cause"/>
    <s v="No root cause"/>
    <s v=""/>
    <s v="LIT_596"/>
    <m/>
  </r>
  <r>
    <s v="Gra-Yelwa-II"/>
    <s v="NRD_072"/>
    <s v="Garoua"/>
    <s v="IHS"/>
    <s v="Grid-Gen"/>
    <s v="NORD"/>
    <s v="Garoua"/>
    <s v="Huawei"/>
    <n v="0"/>
    <n v="0"/>
    <n v="0"/>
    <n v="1.5103636073086726"/>
    <n v="0"/>
    <n v="0"/>
    <n v="0"/>
    <n v="0"/>
    <n v="0"/>
    <n v="0"/>
    <n v="0"/>
    <n v="0"/>
    <n v="0"/>
    <n v="0"/>
    <n v="0"/>
    <n v="0"/>
    <n v="0"/>
    <n v="0"/>
    <n v="0"/>
    <n v="0"/>
    <n v="0"/>
    <n v="0"/>
    <n v="0"/>
    <n v="0"/>
    <m/>
    <n v="0"/>
    <n v="0"/>
    <n v="0"/>
    <n v="0"/>
    <n v="0"/>
    <x v="0"/>
    <m/>
    <x v="6"/>
    <x v="3"/>
    <s v="No root cause"/>
    <s v="No root cause"/>
    <s v=""/>
    <s v="NRD_072"/>
    <m/>
  </r>
  <r>
    <s v="Japoma-Stade-Camtel"/>
    <s v="LIT_733"/>
    <s v="Douala"/>
    <s v="CAMUSAT"/>
    <s v="Good Grid no GE - 8h"/>
    <s v="LITTORAL"/>
    <s v="Douala"/>
    <s v="ZTE"/>
    <n v="0"/>
    <n v="0.29117548860980513"/>
    <n v="0"/>
    <n v="0.33929452991013997"/>
    <n v="0"/>
    <n v="0"/>
    <n v="0"/>
    <n v="0"/>
    <n v="0"/>
    <n v="0"/>
    <n v="0"/>
    <n v="0"/>
    <n v="0"/>
    <n v="0"/>
    <n v="0"/>
    <n v="0"/>
    <n v="0"/>
    <n v="0"/>
    <n v="0"/>
    <n v="0"/>
    <n v="0"/>
    <n v="0"/>
    <n v="0"/>
    <n v="0"/>
    <m/>
    <n v="0"/>
    <n v="0"/>
    <n v="0"/>
    <n v="0"/>
    <n v="0"/>
    <x v="0"/>
    <m/>
    <x v="6"/>
    <x v="3"/>
    <s v="No root cause"/>
    <s v="No root cause"/>
    <s v=""/>
    <s v="LIT_733"/>
    <m/>
  </r>
  <r>
    <s v="Baloum-IHS"/>
    <s v="OST_167"/>
    <s v="OUEST"/>
    <s v="IHS"/>
    <s v="Gen Only"/>
    <s v="OUEST"/>
    <s v="Baloum"/>
    <s v="NOKIA"/>
    <n v="0"/>
    <n v="0"/>
    <n v="0"/>
    <n v="0.28512029463099731"/>
    <n v="0"/>
    <n v="0"/>
    <n v="0"/>
    <n v="0"/>
    <n v="0"/>
    <n v="0"/>
    <n v="0"/>
    <n v="0"/>
    <n v="0"/>
    <n v="0"/>
    <n v="0"/>
    <n v="0"/>
    <n v="0"/>
    <n v="0"/>
    <n v="0"/>
    <n v="0"/>
    <n v="0"/>
    <n v="0"/>
    <n v="0"/>
    <n v="0"/>
    <m/>
    <n v="0"/>
    <n v="0"/>
    <n v="0"/>
    <n v="0"/>
    <n v="0"/>
    <x v="0"/>
    <m/>
    <x v="6"/>
    <x v="3"/>
    <s v="No root cause"/>
    <s v="No root cause"/>
    <s v=""/>
    <s v="OST_167"/>
    <m/>
  </r>
  <r>
    <s v="Ange-Raphael"/>
    <s v="LIT_056"/>
    <s v="Douala"/>
    <s v="IHS"/>
    <s v="GridOnly"/>
    <s v="LITTORAL"/>
    <s v="Douala"/>
    <s v="ZTE"/>
    <n v="0"/>
    <n v="0"/>
    <n v="0"/>
    <n v="2.2472198679918932E-3"/>
    <n v="0"/>
    <n v="0"/>
    <n v="0"/>
    <n v="0"/>
    <n v="0"/>
    <n v="0"/>
    <n v="0"/>
    <n v="0"/>
    <n v="0"/>
    <n v="0"/>
    <n v="0"/>
    <n v="0"/>
    <n v="0"/>
    <n v="0"/>
    <n v="0"/>
    <n v="0"/>
    <n v="0"/>
    <n v="0"/>
    <n v="0"/>
    <n v="0"/>
    <m/>
    <n v="0"/>
    <n v="0"/>
    <n v="0"/>
    <n v="0"/>
    <n v="0"/>
    <x v="0"/>
    <m/>
    <x v="6"/>
    <x v="3"/>
    <s v="No root cause"/>
    <s v="No root cause"/>
    <s v=""/>
    <s v="LIT_056"/>
    <m/>
  </r>
  <r>
    <s v="Socaver"/>
    <s v="LIT_024"/>
    <s v="Douala"/>
    <s v="IHS"/>
    <s v="Grid-Gen"/>
    <s v="LITTORAL"/>
    <s v="Douala"/>
    <s v="ZTE"/>
    <n v="0"/>
    <n v="0"/>
    <n v="0"/>
    <n v="2.2115497113572098E-3"/>
    <n v="0"/>
    <n v="0"/>
    <n v="0"/>
    <n v="0"/>
    <n v="0"/>
    <n v="0"/>
    <n v="0"/>
    <n v="0"/>
    <n v="0"/>
    <n v="0"/>
    <n v="0"/>
    <n v="0"/>
    <n v="0"/>
    <n v="0"/>
    <n v="0"/>
    <n v="0"/>
    <n v="0"/>
    <n v="0"/>
    <n v="0"/>
    <n v="0"/>
    <m/>
    <n v="0"/>
    <n v="0"/>
    <n v="0"/>
    <n v="0"/>
    <n v="0"/>
    <x v="0"/>
    <m/>
    <x v="6"/>
    <x v="3"/>
    <s v="No root cause"/>
    <s v="No root cause"/>
    <s v=""/>
    <s v="LIT_024"/>
    <m/>
  </r>
  <r>
    <s v="Logpom-Kosovo"/>
    <s v="LIT_276"/>
    <s v="Douala"/>
    <s v="IHS"/>
    <s v="Grid-Gen"/>
    <s v="LITTORAL"/>
    <s v="Douala"/>
    <s v="ZTE"/>
    <n v="0"/>
    <n v="0"/>
    <n v="0"/>
    <n v="1.9083533799613751E-3"/>
    <n v="0"/>
    <n v="0"/>
    <n v="0"/>
    <n v="0"/>
    <n v="0"/>
    <n v="0"/>
    <n v="0"/>
    <n v="0"/>
    <n v="0"/>
    <n v="0"/>
    <n v="0"/>
    <n v="0"/>
    <n v="0"/>
    <n v="0"/>
    <n v="0"/>
    <n v="0"/>
    <n v="0"/>
    <n v="0"/>
    <n v="0"/>
    <n v="0"/>
    <m/>
    <n v="0"/>
    <n v="0"/>
    <n v="0"/>
    <n v="0"/>
    <n v="0"/>
    <x v="0"/>
    <m/>
    <x v="6"/>
    <x v="3"/>
    <s v="No root cause"/>
    <s v="No root cause"/>
    <s v=""/>
    <s v="LIT_276"/>
    <m/>
  </r>
  <r>
    <s v="Ndogbong-Guinness"/>
    <s v="LIT_432"/>
    <s v="Douala"/>
    <s v="IHS"/>
    <s v="Grid-Gen"/>
    <s v="LITTORAL"/>
    <s v="Douala"/>
    <s v="ZTE"/>
    <n v="0"/>
    <n v="0"/>
    <n v="0"/>
    <n v="1.6408272052003947E-3"/>
    <n v="0"/>
    <n v="0"/>
    <n v="0"/>
    <n v="0"/>
    <n v="0"/>
    <n v="0"/>
    <n v="0"/>
    <n v="0"/>
    <n v="0"/>
    <n v="0"/>
    <n v="0"/>
    <n v="0"/>
    <n v="0"/>
    <n v="0"/>
    <n v="0"/>
    <n v="0"/>
    <n v="0"/>
    <n v="0"/>
    <n v="0"/>
    <n v="0"/>
    <m/>
    <n v="0"/>
    <n v="0"/>
    <n v="0"/>
    <n v="0"/>
    <n v="0"/>
    <x v="0"/>
    <m/>
    <x v="6"/>
    <x v="3"/>
    <s v="No root cause"/>
    <s v="No root cause"/>
    <s v=""/>
    <s v="LIT_432"/>
    <m/>
  </r>
  <r>
    <s v="Logpom-IHS"/>
    <s v="LIT_376"/>
    <s v="Douala"/>
    <s v="IHS"/>
    <s v="Grid-Gen"/>
    <s v="LITTORAL"/>
    <s v="Douala"/>
    <s v="ZTE"/>
    <n v="0"/>
    <n v="0"/>
    <n v="0"/>
    <n v="1.5694868919306861E-3"/>
    <n v="0"/>
    <n v="0"/>
    <n v="0"/>
    <n v="0"/>
    <n v="0"/>
    <n v="0"/>
    <n v="0"/>
    <n v="0"/>
    <n v="0"/>
    <n v="0"/>
    <n v="0"/>
    <n v="0"/>
    <n v="0"/>
    <n v="0"/>
    <n v="0"/>
    <n v="0"/>
    <n v="0"/>
    <n v="0"/>
    <n v="0"/>
    <n v="0"/>
    <m/>
    <n v="0"/>
    <n v="0"/>
    <n v="0"/>
    <n v="0"/>
    <n v="0"/>
    <x v="0"/>
    <m/>
    <x v="6"/>
    <x v="3"/>
    <s v="No root cause"/>
    <s v="No root cause"/>
    <s v=""/>
    <s v="LIT_376"/>
    <m/>
  </r>
  <r>
    <s v="Ndogbong-Seven"/>
    <s v="LIT_652"/>
    <s v="Douala"/>
    <s v="CAMUSAT"/>
    <s v="Good Grid no GE - 8h"/>
    <s v="LITTORAL"/>
    <s v="Douala"/>
    <s v="ZTE"/>
    <n v="0"/>
    <n v="0"/>
    <n v="0"/>
    <n v="1.5159816569784899E-3"/>
    <n v="0"/>
    <n v="0"/>
    <n v="0"/>
    <n v="0"/>
    <n v="0"/>
    <n v="0"/>
    <n v="0"/>
    <n v="0"/>
    <n v="0"/>
    <n v="0"/>
    <n v="0"/>
    <n v="0"/>
    <n v="0"/>
    <n v="0"/>
    <n v="0"/>
    <n v="0"/>
    <n v="0"/>
    <n v="0"/>
    <n v="0"/>
    <n v="0"/>
    <m/>
    <n v="0"/>
    <n v="0"/>
    <n v="0"/>
    <n v="0"/>
    <n v="0"/>
    <x v="0"/>
    <m/>
    <x v="6"/>
    <x v="3"/>
    <s v="No root cause"/>
    <s v="No root cause"/>
    <s v=""/>
    <s v="LIT_652"/>
    <m/>
  </r>
  <r>
    <s v="Makepe-St-Tropez"/>
    <s v="LIT_224"/>
    <s v="Douala"/>
    <s v="IHS"/>
    <s v="Grid-Gen"/>
    <s v="LITTORAL"/>
    <s v="Douala"/>
    <s v="ZTE"/>
    <n v="0"/>
    <n v="0"/>
    <n v="0"/>
    <n v="1.3733010304392435E-3"/>
    <n v="0"/>
    <n v="0"/>
    <n v="0"/>
    <n v="0"/>
    <n v="0"/>
    <n v="0"/>
    <n v="0"/>
    <n v="0"/>
    <n v="0"/>
    <n v="0"/>
    <n v="0"/>
    <n v="0"/>
    <n v="0"/>
    <n v="0"/>
    <n v="0"/>
    <n v="0"/>
    <n v="0"/>
    <n v="0"/>
    <n v="0"/>
    <n v="0"/>
    <m/>
    <n v="0"/>
    <n v="0"/>
    <n v="0"/>
    <n v="0"/>
    <n v="0"/>
    <x v="0"/>
    <m/>
    <x v="6"/>
    <x v="3"/>
    <s v="No root cause"/>
    <s v="No root cause"/>
    <s v=""/>
    <s v="LIT_224"/>
    <m/>
  </r>
  <r>
    <s v="Foumban-Nkoungougnet"/>
    <s v="OST_082"/>
    <s v="OUEST"/>
    <s v="IHS"/>
    <s v="Grid-Gen"/>
    <s v="OUEST"/>
    <s v="Foumban"/>
    <s v="Huawei"/>
    <n v="0"/>
    <n v="0"/>
    <n v="0"/>
    <n v="8.9175391586979543E-5"/>
    <n v="0"/>
    <n v="0"/>
    <n v="0"/>
    <n v="0"/>
    <n v="0"/>
    <n v="0"/>
    <n v="0"/>
    <n v="0"/>
    <n v="0"/>
    <n v="0"/>
    <n v="0"/>
    <n v="0"/>
    <n v="0"/>
    <n v="0"/>
    <n v="0"/>
    <n v="0"/>
    <n v="0"/>
    <n v="0"/>
    <n v="0"/>
    <n v="0"/>
    <m/>
    <n v="0"/>
    <n v="0"/>
    <n v="0"/>
    <n v="0"/>
    <n v="0"/>
    <x v="0"/>
    <m/>
    <x v="6"/>
    <x v="3"/>
    <s v="No root cause"/>
    <s v="No root cause"/>
    <s v=""/>
    <s v="OST_082"/>
    <m/>
  </r>
  <r>
    <s v="BTS-Mobile-Tagidor-Hotel"/>
    <s v="OST_306"/>
    <s v="Bafoussam"/>
    <s v="CAMUSAT"/>
    <s v="Medium Grid + GE"/>
    <s v="OUEST"/>
    <s v="Bafoussam"/>
    <s v="Huawei"/>
    <n v="18.491409199476074"/>
    <n v="18.491409199476074"/>
    <n v="18.491409199476074"/>
    <n v="18.491409199476074"/>
    <n v="0"/>
    <n v="0"/>
    <n v="0"/>
    <n v="0"/>
    <n v="0"/>
    <n v="0"/>
    <n v="0"/>
    <n v="0"/>
    <n v="0"/>
    <n v="0"/>
    <n v="0"/>
    <n v="0"/>
    <n v="0"/>
    <n v="0"/>
    <n v="0"/>
    <n v="0"/>
    <n v="0"/>
    <n v="0"/>
    <n v="0"/>
    <n v="0"/>
    <m/>
    <n v="0"/>
    <n v="0"/>
    <n v="0"/>
    <n v="0"/>
    <n v="0"/>
    <x v="0"/>
    <m/>
    <x v="6"/>
    <x v="3"/>
    <s v="No root cause"/>
    <s v="No root cause"/>
    <s v=""/>
    <s v="OST_306"/>
    <m/>
  </r>
  <r>
    <s v="Indoor-BEAC"/>
    <s v="CTR_878"/>
    <s v="Yaounde"/>
    <s v="CAMUSAT"/>
    <s v="Good Grid no GE - 8h"/>
    <s v="CENTRE"/>
    <s v="Yaounde"/>
    <s v="ZTE"/>
    <n v="13.868556899607057"/>
    <n v="13.868556899607057"/>
    <n v="13.868556899607057"/>
    <n v="13.868556899607057"/>
    <n v="0"/>
    <n v="0"/>
    <n v="0"/>
    <n v="0"/>
    <n v="0"/>
    <n v="0"/>
    <n v="0"/>
    <n v="0"/>
    <n v="0"/>
    <n v="0"/>
    <n v="0"/>
    <n v="0"/>
    <n v="0"/>
    <n v="0"/>
    <n v="0"/>
    <n v="0"/>
    <n v="0"/>
    <n v="0"/>
    <n v="0"/>
    <n v="0"/>
    <m/>
    <n v="0"/>
    <n v="0"/>
    <n v="0"/>
    <n v="0"/>
    <n v="0"/>
    <x v="0"/>
    <m/>
    <x v="6"/>
    <x v="3"/>
    <s v="No root cause"/>
    <s v="No root cause"/>
    <s v=""/>
    <s v="CTR_878"/>
    <m/>
  </r>
  <r>
    <s v="Minisite-Tradex-Village"/>
    <s v="LIT_663"/>
    <s v="Douala"/>
    <s v="CAMUSAT"/>
    <s v="Good Grid no GE - 8h"/>
    <s v="LITTORAL"/>
    <s v="Douala"/>
    <s v="ZTE"/>
    <n v="2.1888991618939992"/>
    <n v="2.6853385668587149"/>
    <n v="2.1821218321333893"/>
    <n v="2.155547565440469"/>
    <n v="0"/>
    <n v="0"/>
    <n v="0"/>
    <n v="0"/>
    <n v="0"/>
    <n v="0"/>
    <n v="0"/>
    <n v="0"/>
    <n v="0"/>
    <n v="0"/>
    <n v="0"/>
    <n v="0"/>
    <n v="0"/>
    <n v="0"/>
    <n v="0"/>
    <n v="0"/>
    <n v="0"/>
    <n v="0"/>
    <n v="0"/>
    <n v="0"/>
    <m/>
    <n v="0"/>
    <n v="0"/>
    <n v="0"/>
    <n v="0"/>
    <n v="0"/>
    <x v="0"/>
    <m/>
    <x v="0"/>
    <x v="0"/>
    <s v="AKTIVCO Coupure ENEO &amp; Baisse de tension"/>
    <s v="PASSIVE"/>
    <s v="(05-10-2026 ocm ran 18h) 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05-10-2026 ocm ran 12h) 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
    <s v="LIT_663"/>
    <m/>
  </r>
  <r>
    <s v="Minisite-PK8-ESG-ISTA"/>
    <s v="LIT_630"/>
    <s v="Douala"/>
    <s v="CAMUSAT"/>
    <s v="Good Grid no GE - 8h"/>
    <s v="LITTORAL"/>
    <s v="Douala"/>
    <s v="ZTE"/>
    <n v="9.363416116632774E-3"/>
    <n v="3.4288473117543155"/>
    <n v="0"/>
    <n v="3.4778402718922325E-3"/>
    <n v="0"/>
    <n v="0"/>
    <n v="0"/>
    <n v="0"/>
    <n v="0"/>
    <n v="0"/>
    <n v="0"/>
    <n v="0"/>
    <n v="0"/>
    <n v="0"/>
    <n v="0"/>
    <n v="0"/>
    <n v="0"/>
    <n v="0"/>
    <n v="0"/>
    <n v="0"/>
    <n v="0"/>
    <n v="0"/>
    <n v="0"/>
    <n v="0"/>
    <m/>
    <n v="0"/>
    <n v="0"/>
    <n v="0"/>
    <n v="0"/>
    <n v="0"/>
    <x v="0"/>
    <m/>
    <x v="6"/>
    <x v="3"/>
    <s v="No root cause"/>
    <s v="No root cause"/>
    <s v=""/>
    <s v="LIT_630"/>
    <m/>
  </r>
  <r>
    <s v="CBC"/>
    <s v="CTR_805"/>
    <s v="Yaounde"/>
    <m/>
    <m/>
    <s v="CENTRE"/>
    <s v="Yaounde"/>
    <s v="ZTE"/>
    <n v="1.7335696124508495E-2"/>
    <n v="8.9175391586828202E-5"/>
    <n v="7.134031326964783E-5"/>
    <n v="7.1340313269474141E-5"/>
    <n v="0"/>
    <n v="0"/>
    <n v="0"/>
    <n v="0"/>
    <n v="0"/>
    <n v="0"/>
    <n v="0"/>
    <n v="0"/>
    <n v="0"/>
    <n v="0"/>
    <n v="0"/>
    <n v="0"/>
    <n v="0"/>
    <n v="0"/>
    <n v="0"/>
    <n v="0"/>
    <n v="0"/>
    <n v="0"/>
    <n v="0"/>
    <n v="0"/>
    <m/>
    <n v="0"/>
    <n v="0"/>
    <n v="0"/>
    <n v="0"/>
    <n v="0"/>
    <x v="0"/>
    <m/>
    <x v="6"/>
    <x v="3"/>
    <s v="No root cause"/>
    <s v="No root cause"/>
    <s v=""/>
    <s v="CTR_805"/>
    <m/>
  </r>
  <r>
    <s v="Bandjoun-IUT"/>
    <s v="OST_239"/>
    <s v="OUEST"/>
    <s v="CAMUSAT"/>
    <s v="Good Grid + GE"/>
    <s v="OUEST"/>
    <s v="Bandjoun"/>
    <s v="Huawei"/>
    <n v="4.2917262358282464"/>
    <n v="2.4090910388005695"/>
    <n v="3.3723992888797576"/>
    <n v="0"/>
    <n v="0"/>
    <n v="0"/>
    <n v="0"/>
    <n v="0"/>
    <n v="0"/>
    <n v="0"/>
    <n v="0"/>
    <n v="0"/>
    <n v="0"/>
    <n v="0"/>
    <n v="0"/>
    <n v="0"/>
    <n v="0"/>
    <n v="0"/>
    <n v="0"/>
    <n v="0"/>
    <n v="0"/>
    <n v="0"/>
    <n v="0"/>
    <n v="0"/>
    <m/>
    <n v="0"/>
    <n v="0"/>
    <n v="0"/>
    <n v="0"/>
    <n v="0"/>
    <x v="0"/>
    <m/>
    <x v="6"/>
    <x v="3"/>
    <s v="No root cause"/>
    <s v="No root cause"/>
    <s v=""/>
    <s v="OST_239"/>
    <m/>
  </r>
  <r>
    <s v="Maroua-Diguirwo-IHS"/>
    <s v="EXN_114"/>
    <s v="Maroua"/>
    <s v="IHS"/>
    <s v="Grid-Gen"/>
    <s v="EXTREME-NORD"/>
    <s v="Maroua"/>
    <s v="Huawei"/>
    <n v="0"/>
    <n v="0"/>
    <n v="0"/>
    <n v="0"/>
    <n v="0"/>
    <n v="0"/>
    <n v="0"/>
    <n v="0"/>
    <n v="0"/>
    <n v="0"/>
    <n v="0"/>
    <n v="0"/>
    <n v="0"/>
    <n v="0"/>
    <n v="0"/>
    <n v="0"/>
    <n v="0"/>
    <n v="0"/>
    <n v="0"/>
    <n v="0"/>
    <n v="0"/>
    <n v="0"/>
    <n v="0"/>
    <n v="0"/>
    <m/>
    <n v="0"/>
    <n v="0"/>
    <n v="0"/>
    <n v="0"/>
    <n v="0"/>
    <x v="0"/>
    <m/>
    <x v="6"/>
    <x v="3"/>
    <s v="No root cause"/>
    <s v="No root cause"/>
    <s v=""/>
    <s v="EXN_114"/>
    <m/>
  </r>
  <r>
    <s v="Maroua-Diguirwo-II"/>
    <s v="EXN_196"/>
    <s v="Maroua"/>
    <s v="CAMUSAT"/>
    <s v="Good Grid + GE"/>
    <s v="EXTREME-NORD"/>
    <s v="Maroua"/>
    <s v="Huawei"/>
    <n v="0"/>
    <n v="0"/>
    <n v="0"/>
    <n v="0"/>
    <n v="0"/>
    <n v="0"/>
    <n v="0"/>
    <n v="0"/>
    <n v="0"/>
    <n v="0"/>
    <n v="0"/>
    <n v="0"/>
    <n v="0"/>
    <n v="0"/>
    <n v="0"/>
    <n v="0"/>
    <n v="0"/>
    <n v="0"/>
    <n v="0"/>
    <n v="0"/>
    <n v="0"/>
    <n v="0"/>
    <n v="0"/>
    <n v="0"/>
    <m/>
    <n v="0"/>
    <n v="0"/>
    <n v="0"/>
    <n v="0"/>
    <n v="0"/>
    <x v="0"/>
    <m/>
    <x v="6"/>
    <x v="3"/>
    <s v="No root cause"/>
    <s v="No root cause"/>
    <s v=""/>
    <s v="EXN_196"/>
    <m/>
  </r>
  <r>
    <s v="Ngd-Bamyangal-rural"/>
    <s v="ADM_151"/>
    <s v="Ngaoundere"/>
    <s v="CAMUSAT"/>
    <s v="Medium Grid + Solar + GE"/>
    <s v="ADAMAOUA"/>
    <s v="Ngaoundere"/>
    <s v="Huawei"/>
    <n v="0.15775126771736681"/>
    <n v="6.7416596039756513E-2"/>
    <n v="0"/>
    <n v="0"/>
    <n v="0"/>
    <n v="0"/>
    <n v="0"/>
    <n v="0"/>
    <n v="0"/>
    <n v="0"/>
    <n v="0"/>
    <n v="0"/>
    <n v="0"/>
    <n v="0"/>
    <n v="0"/>
    <n v="0"/>
    <n v="0"/>
    <n v="0"/>
    <n v="0"/>
    <n v="0"/>
    <n v="0"/>
    <n v="0"/>
    <n v="0"/>
    <n v="0"/>
    <m/>
    <n v="0"/>
    <n v="0"/>
    <n v="0"/>
    <n v="0"/>
    <n v="0"/>
    <x v="0"/>
    <m/>
    <x v="6"/>
    <x v="3"/>
    <s v="No root cause"/>
    <s v="No root cause"/>
    <s v=""/>
    <s v="ADM_151"/>
    <m/>
  </r>
  <r>
    <s v="Ngoumou-Camrail"/>
    <s v="CTR_098"/>
    <s v="CENTRE"/>
    <s v="CAMUSAT"/>
    <s v="Medium Grid + Solar + GE"/>
    <s v="CENTRE"/>
    <s v="Ngoumou"/>
    <s v="NOKIA"/>
    <n v="0"/>
    <n v="0"/>
    <n v="0"/>
    <n v="0"/>
    <n v="0"/>
    <n v="0"/>
    <n v="0"/>
    <n v="0"/>
    <n v="0"/>
    <n v="0"/>
    <n v="0"/>
    <n v="0"/>
    <n v="0"/>
    <n v="0"/>
    <n v="0"/>
    <n v="0"/>
    <n v="0"/>
    <n v="0"/>
    <n v="0"/>
    <n v="0"/>
    <n v="0"/>
    <n v="0"/>
    <n v="0"/>
    <n v="0"/>
    <m/>
    <n v="0"/>
    <n v="0"/>
    <n v="0"/>
    <n v="0"/>
    <n v="0"/>
    <x v="0"/>
    <m/>
    <x v="6"/>
    <x v="3"/>
    <s v="No root cause"/>
    <s v="No root cause"/>
    <s v=""/>
    <s v="CTR_098"/>
    <m/>
  </r>
  <r>
    <s v="Cogefar"/>
    <s v="LIT_198"/>
    <s v="Douala"/>
    <s v="IHS"/>
    <s v="Grid-Gen"/>
    <s v="LITTORAL"/>
    <s v="Douala"/>
    <s v="ZTE"/>
    <n v="0"/>
    <n v="0"/>
    <n v="0"/>
    <n v="0"/>
    <n v="0"/>
    <n v="0"/>
    <n v="0"/>
    <n v="0"/>
    <n v="0"/>
    <n v="0"/>
    <n v="0"/>
    <n v="0"/>
    <n v="0"/>
    <n v="0"/>
    <n v="0"/>
    <n v="0"/>
    <n v="0"/>
    <n v="0"/>
    <n v="0"/>
    <n v="0"/>
    <n v="0"/>
    <n v="0"/>
    <n v="0"/>
    <n v="0"/>
    <m/>
    <n v="0"/>
    <n v="0"/>
    <n v="0"/>
    <n v="0"/>
    <n v="0"/>
    <x v="0"/>
    <m/>
    <x v="6"/>
    <x v="3"/>
    <s v="No root cause"/>
    <s v="No root cause"/>
    <s v=""/>
    <s v="LIT_198"/>
    <m/>
  </r>
  <r>
    <s v="Nkolmeyos-IHS"/>
    <s v="SUD_111"/>
    <s v="CENTRE"/>
    <s v="IHS"/>
    <s v="Gen-Lithium"/>
    <s v="SUD"/>
    <s v="Nkolmeyos"/>
    <s v="ZTE"/>
    <n v="0"/>
    <n v="0"/>
    <n v="0"/>
    <n v="0"/>
    <n v="0"/>
    <n v="0"/>
    <n v="0"/>
    <n v="0"/>
    <n v="0"/>
    <n v="0"/>
    <n v="0"/>
    <n v="0"/>
    <n v="0"/>
    <n v="0"/>
    <n v="0"/>
    <n v="0"/>
    <n v="0"/>
    <n v="0"/>
    <n v="0"/>
    <n v="0"/>
    <n v="0"/>
    <n v="0"/>
    <n v="0"/>
    <n v="0"/>
    <m/>
    <n v="0"/>
    <n v="0"/>
    <n v="0"/>
    <n v="0"/>
    <n v="0"/>
    <x v="0"/>
    <m/>
    <x v="6"/>
    <x v="3"/>
    <s v="No root cause"/>
    <s v="No root cause"/>
    <s v=""/>
    <s v="SUD_111"/>
    <m/>
  </r>
  <r>
    <s v="Meyo-Elie"/>
    <s v="SUD_124"/>
    <s v="CENTRE"/>
    <s v="CAMUSAT"/>
    <s v="Hybrid Solar - S3"/>
    <s v="SUD"/>
    <s v="Ambam"/>
    <s v="ZTE"/>
    <n v="0"/>
    <n v="0"/>
    <n v="0"/>
    <n v="0"/>
    <n v="0"/>
    <n v="0"/>
    <n v="0"/>
    <n v="0"/>
    <n v="0"/>
    <n v="0"/>
    <n v="0"/>
    <n v="0"/>
    <n v="0"/>
    <n v="0"/>
    <n v="0"/>
    <n v="0"/>
    <n v="0"/>
    <n v="0"/>
    <n v="0"/>
    <n v="0"/>
    <n v="0"/>
    <n v="0"/>
    <n v="0"/>
    <n v="0"/>
    <m/>
    <n v="0"/>
    <n v="0"/>
    <n v="0"/>
    <n v="0"/>
    <n v="0"/>
    <x v="0"/>
    <m/>
    <x v="6"/>
    <x v="3"/>
    <s v="No root cause"/>
    <s v="No root cause"/>
    <s v=""/>
    <s v="SUD_124"/>
    <m/>
  </r>
  <r>
    <s v="Hila"/>
    <s v="LIT_008"/>
    <s v="Douala"/>
    <s v="IHS"/>
    <s v="GridOnly"/>
    <s v="LITTORAL"/>
    <s v="Douala"/>
    <s v="ZTE"/>
    <n v="0"/>
    <n v="0"/>
    <n v="5.0308653865360862"/>
    <n v="0"/>
    <n v="0"/>
    <n v="0"/>
    <n v="0"/>
    <n v="0"/>
    <n v="1.0041684145043421"/>
    <n v="0"/>
    <n v="0"/>
    <n v="0"/>
    <n v="0"/>
    <n v="0"/>
    <n v="0"/>
    <n v="0"/>
    <n v="0"/>
    <n v="0"/>
    <n v="0"/>
    <n v="0"/>
    <n v="0"/>
    <n v="0"/>
    <n v="0"/>
    <n v="0"/>
    <m/>
    <n v="0"/>
    <n v="0"/>
    <n v="0"/>
    <n v="0"/>
    <n v="0"/>
    <x v="0"/>
    <m/>
    <x v="6"/>
    <x v="3"/>
    <s v="No root cause"/>
    <s v="No root cause"/>
    <s v=""/>
    <s v="LIT_008"/>
    <m/>
  </r>
  <r>
    <s v="Lycee-Koumassi-IHS"/>
    <s v="LIT_427"/>
    <s v="Douala"/>
    <s v="IHS"/>
    <s v="Grid-Gen"/>
    <s v="LITTORAL"/>
    <s v="Douala"/>
    <s v="ZTE"/>
    <n v="0"/>
    <n v="0"/>
    <n v="0"/>
    <n v="0"/>
    <n v="0"/>
    <n v="0"/>
    <n v="0"/>
    <n v="0"/>
    <n v="0"/>
    <n v="0"/>
    <n v="0"/>
    <n v="0"/>
    <n v="0"/>
    <n v="0"/>
    <n v="0"/>
    <n v="0"/>
    <n v="0"/>
    <n v="0"/>
    <n v="0"/>
    <n v="0"/>
    <n v="0"/>
    <n v="0"/>
    <n v="0"/>
    <n v="0"/>
    <m/>
    <n v="0"/>
    <n v="0"/>
    <n v="0"/>
    <n v="0"/>
    <n v="0"/>
    <x v="0"/>
    <m/>
    <x v="6"/>
    <x v="3"/>
    <s v="No root cause"/>
    <s v="No root cause"/>
    <s v=""/>
    <s v="LIT_427"/>
    <m/>
  </r>
  <r>
    <s v="PK18-Crf-Lapaix"/>
    <s v="LIT_731"/>
    <s v="Douala"/>
    <s v="CAMUSAT"/>
    <s v="Good Grid + GE"/>
    <s v="LITTORAL"/>
    <s v="Douala"/>
    <s v="ZTE"/>
    <n v="0"/>
    <n v="0"/>
    <n v="0"/>
    <n v="0"/>
    <n v="0"/>
    <n v="0"/>
    <n v="0"/>
    <n v="0"/>
    <n v="0"/>
    <n v="0"/>
    <n v="0"/>
    <n v="0"/>
    <n v="0"/>
    <n v="0"/>
    <n v="0"/>
    <n v="0"/>
    <n v="0"/>
    <n v="0"/>
    <n v="0"/>
    <n v="0"/>
    <n v="0"/>
    <n v="0"/>
    <n v="0"/>
    <n v="0"/>
    <m/>
    <n v="0"/>
    <n v="0"/>
    <n v="0"/>
    <n v="0"/>
    <n v="0"/>
    <x v="0"/>
    <m/>
    <x v="6"/>
    <x v="3"/>
    <s v="No root cause"/>
    <s v="No root cause"/>
    <s v=""/>
    <s v="LIT_731"/>
    <m/>
  </r>
  <r>
    <s v="Ndokoti-GUINNESS"/>
    <s v="LIT_525"/>
    <s v="Douala"/>
    <s v="IHS"/>
    <s v="Grid-Gen"/>
    <s v="LITTORAL"/>
    <s v="Douala"/>
    <s v="ZTE"/>
    <n v="0"/>
    <n v="0"/>
    <n v="0"/>
    <n v="0"/>
    <n v="0"/>
    <n v="0"/>
    <n v="0"/>
    <n v="0"/>
    <n v="0"/>
    <n v="0"/>
    <n v="0"/>
    <n v="0"/>
    <n v="0"/>
    <n v="0"/>
    <n v="0"/>
    <n v="0"/>
    <n v="0"/>
    <n v="0"/>
    <n v="0"/>
    <n v="0"/>
    <n v="0"/>
    <n v="0"/>
    <n v="0"/>
    <n v="0"/>
    <m/>
    <n v="0"/>
    <n v="0"/>
    <n v="0"/>
    <n v="0"/>
    <n v="0"/>
    <x v="0"/>
    <m/>
    <x v="6"/>
    <x v="3"/>
    <s v="No root cause"/>
    <s v="No root cause"/>
    <s v=""/>
    <s v="LIT_525"/>
    <m/>
  </r>
  <r>
    <s v="Soudanaise-micro"/>
    <s v="LIT_703"/>
    <s v="Douala"/>
    <m/>
    <m/>
    <s v="LITTORAL"/>
    <s v="Douala"/>
    <s v="ZTE"/>
    <n v="0"/>
    <n v="0"/>
    <n v="0"/>
    <n v="0"/>
    <n v="0"/>
    <n v="0"/>
    <n v="0"/>
    <n v="0"/>
    <n v="0"/>
    <n v="0"/>
    <n v="0"/>
    <n v="0"/>
    <n v="0"/>
    <n v="0"/>
    <n v="0"/>
    <n v="0"/>
    <n v="0"/>
    <n v="0"/>
    <n v="0"/>
    <n v="0"/>
    <n v="0"/>
    <n v="0"/>
    <n v="0"/>
    <n v="0"/>
    <m/>
    <n v="0"/>
    <n v="0"/>
    <n v="0"/>
    <n v="0"/>
    <n v="0"/>
    <x v="0"/>
    <m/>
    <x v="6"/>
    <x v="3"/>
    <s v="No root cause"/>
    <s v="No root cause"/>
    <s v=""/>
    <s v="LIT_703"/>
    <m/>
  </r>
  <r>
    <s v="Bomkoul"/>
    <s v="LIT_392"/>
    <s v="Douala"/>
    <s v="IHS"/>
    <s v="Grid-Gen"/>
    <s v="LITTORAL"/>
    <s v="Douala"/>
    <s v="ZTE"/>
    <n v="0"/>
    <n v="0"/>
    <n v="0"/>
    <n v="0"/>
    <n v="0"/>
    <n v="0"/>
    <n v="0"/>
    <n v="0"/>
    <n v="0"/>
    <n v="0"/>
    <n v="0"/>
    <n v="0"/>
    <n v="0"/>
    <n v="0"/>
    <n v="0"/>
    <n v="0"/>
    <n v="0"/>
    <n v="0"/>
    <n v="0"/>
    <n v="0"/>
    <n v="0"/>
    <n v="0"/>
    <n v="0"/>
    <n v="0"/>
    <m/>
    <n v="0"/>
    <n v="0"/>
    <n v="0"/>
    <n v="0"/>
    <n v="0"/>
    <x v="0"/>
    <m/>
    <x v="6"/>
    <x v="3"/>
    <s v="No root cause"/>
    <s v="No root cause"/>
    <s v=""/>
    <s v="LIT_392"/>
    <m/>
  </r>
  <r>
    <s v="Sodiko-Gare-Rtiere-IHS"/>
    <s v="LIT_137"/>
    <s v="Douala"/>
    <s v="IHS"/>
    <s v="Grid-Gen"/>
    <s v="LITTORAL"/>
    <s v="Douala"/>
    <s v="ZTE"/>
    <n v="0"/>
    <n v="0"/>
    <n v="0"/>
    <n v="0"/>
    <n v="0"/>
    <n v="0"/>
    <n v="0"/>
    <n v="0"/>
    <n v="0"/>
    <n v="0"/>
    <n v="0"/>
    <n v="0"/>
    <n v="0"/>
    <n v="0"/>
    <n v="0"/>
    <n v="0"/>
    <n v="0"/>
    <n v="0"/>
    <n v="0"/>
    <n v="0"/>
    <n v="0"/>
    <n v="0"/>
    <n v="0"/>
    <n v="0"/>
    <m/>
    <n v="0"/>
    <n v="0"/>
    <n v="0"/>
    <n v="0"/>
    <n v="0"/>
    <x v="0"/>
    <m/>
    <x v="6"/>
    <x v="3"/>
    <s v="No root cause"/>
    <s v="No root cause"/>
    <s v=""/>
    <s v="LIT_137"/>
    <m/>
  </r>
  <r>
    <s v="Bsadi-IPPB-Santa-Lucia"/>
    <s v="LIT_686"/>
    <s v="Douala"/>
    <s v="CAMUSAT"/>
    <s v="Good Grid no GE - 8h"/>
    <s v="LITTORAL"/>
    <s v="Douala"/>
    <s v="ZTE"/>
    <n v="0"/>
    <n v="2.9659200189479873"/>
    <n v="0.53389306943124704"/>
    <n v="0"/>
    <n v="0"/>
    <n v="0"/>
    <n v="0"/>
    <n v="0"/>
    <n v="0"/>
    <n v="0"/>
    <n v="0"/>
    <n v="0"/>
    <n v="0"/>
    <n v="0"/>
    <n v="0"/>
    <n v="0"/>
    <n v="0"/>
    <n v="0"/>
    <n v="0"/>
    <n v="0"/>
    <n v="0"/>
    <n v="0"/>
    <n v="0"/>
    <n v="0"/>
    <m/>
    <n v="0"/>
    <n v="0"/>
    <n v="0"/>
    <n v="0"/>
    <n v="0"/>
    <x v="0"/>
    <m/>
    <x v="6"/>
    <x v="3"/>
    <s v="No root cause"/>
    <s v="No root cause"/>
    <s v=""/>
    <s v="LIT_686"/>
    <m/>
  </r>
  <r>
    <s v="LIT_869_Z_Bonamikano"/>
    <s v="LIT_869"/>
    <s v="Douala"/>
    <s v="I_HS"/>
    <s v="Grid-Gen"/>
    <s v="LITTORAL"/>
    <s v="Douala"/>
    <s v="ZTE"/>
    <n v="0"/>
    <n v="0"/>
    <n v="0"/>
    <n v="0"/>
    <n v="0"/>
    <n v="0"/>
    <n v="0"/>
    <n v="0"/>
    <n v="0"/>
    <n v="0"/>
    <n v="0"/>
    <n v="0"/>
    <n v="0"/>
    <n v="0"/>
    <n v="0"/>
    <n v="0"/>
    <n v="0"/>
    <n v="0"/>
    <n v="0"/>
    <n v="0"/>
    <n v="0"/>
    <n v="0"/>
    <n v="0"/>
    <n v="0"/>
    <m/>
    <n v="0"/>
    <n v="0"/>
    <n v="0"/>
    <n v="0"/>
    <n v="0"/>
    <x v="0"/>
    <m/>
    <x v="6"/>
    <x v="3"/>
    <s v="No root cause"/>
    <s v="No root cause"/>
    <s v=""/>
    <s v="LIT_869"/>
    <m/>
  </r>
  <r>
    <s v="Kribi-gd-batanga"/>
    <s v="LIT_107"/>
    <s v="LITTORAL"/>
    <s v="IHS"/>
    <s v="Grid-Gen"/>
    <s v="LITTORAL"/>
    <s v="Kribi"/>
    <s v="ZTE"/>
    <n v="0"/>
    <n v="2.389900494531037E-2"/>
    <n v="0"/>
    <n v="0"/>
    <n v="0"/>
    <n v="0"/>
    <n v="0"/>
    <n v="0"/>
    <n v="0"/>
    <n v="0"/>
    <n v="0"/>
    <n v="0"/>
    <n v="0"/>
    <n v="0"/>
    <n v="0"/>
    <n v="0"/>
    <n v="0"/>
    <n v="0"/>
    <n v="0"/>
    <n v="0"/>
    <n v="0"/>
    <n v="0"/>
    <n v="0"/>
    <n v="0"/>
    <m/>
    <n v="0"/>
    <n v="0"/>
    <n v="0"/>
    <n v="0"/>
    <n v="0"/>
    <x v="0"/>
    <m/>
    <x v="6"/>
    <x v="3"/>
    <s v="No root cause"/>
    <s v="No root cause"/>
    <s v=""/>
    <s v="LIT_107"/>
    <m/>
  </r>
  <r>
    <s v="Ndogpassi-Crf-Lotus-MTN"/>
    <s v="LIT_683"/>
    <s v="Douala"/>
    <s v="MTN sharing"/>
    <s v="MTN sharing"/>
    <s v="LITTORAL"/>
    <s v="Douala"/>
    <s v="ZTE"/>
    <n v="0"/>
    <n v="4.337651562495541"/>
    <n v="0"/>
    <n v="0"/>
    <n v="0"/>
    <n v="0"/>
    <n v="0"/>
    <n v="0"/>
    <n v="0"/>
    <n v="0"/>
    <n v="0"/>
    <n v="0"/>
    <n v="0"/>
    <n v="0"/>
    <n v="0"/>
    <n v="0"/>
    <n v="0"/>
    <n v="0"/>
    <n v="0"/>
    <n v="0"/>
    <n v="0"/>
    <n v="0"/>
    <n v="0"/>
    <n v="0"/>
    <m/>
    <n v="0"/>
    <n v="0"/>
    <n v="0"/>
    <n v="0"/>
    <n v="0"/>
    <x v="0"/>
    <m/>
    <x v="6"/>
    <x v="3"/>
    <s v="No root cause"/>
    <s v="No root cause"/>
    <s v=""/>
    <s v="LIT_683"/>
    <m/>
  </r>
  <r>
    <s v="Menloh-Maloume-Camrail"/>
    <s v="CTR_451"/>
    <s v="CENTRE"/>
    <s v="CAMUSAT"/>
    <s v="Hybrid Solar - S3"/>
    <s v="CENTRE"/>
    <s v="Eseka"/>
    <s v="NOKIA"/>
    <n v="0"/>
    <n v="0"/>
    <n v="0"/>
    <n v="0"/>
    <n v="0"/>
    <n v="0"/>
    <n v="0"/>
    <n v="0"/>
    <n v="0"/>
    <n v="0"/>
    <n v="0"/>
    <n v="0"/>
    <n v="0"/>
    <n v="0"/>
    <n v="0"/>
    <n v="0"/>
    <n v="0"/>
    <n v="0"/>
    <n v="0"/>
    <n v="0"/>
    <n v="0"/>
    <n v="0"/>
    <n v="0"/>
    <n v="0"/>
    <m/>
    <n v="0"/>
    <n v="0"/>
    <n v="0"/>
    <n v="0"/>
    <n v="0"/>
    <x v="0"/>
    <m/>
    <x v="10"/>
    <x v="0"/>
    <s v="AKTIVCO Defaut GE &amp; Power Cabinet"/>
    <s v="PASSIVE"/>
    <s v="(05-10-2026  groupe whatsapp incident ) impacted by  CTR_750_Z_Nkometou-II(CTR-750) ,Probleme d'energie || Action : RCA attendu de CAMUSAT..;..;(05-10-2026 cells zte): 08/05/2026 : Need BO RAN ongoing..;..;(05-10-2026 cells zte): 09/05/2026 : Need BO RAN analysis || Site unstable due to transmission_x000a_08/05/2026 : Need BO RAN ongoing || Check la connectivité de la RRU 61 || FME etienne activer pour investugation  || Demande du work permis en cours ..;..;(05-10-2026 ocm ran 12h) Power status check Ongoing"/>
    <s v="CTR_750"/>
    <s v=" impacted by  CTR_750_Z_Nkometou-II(CTR-750) ,Probleme d'energie || Action : RCA attendu de CAMUSAT"/>
  </r>
  <r>
    <s v="Barriere-IHS"/>
    <s v="CTR_526"/>
    <s v="Yaounde"/>
    <s v="IHS"/>
    <s v="Grid-Gen"/>
    <s v="CENTRE"/>
    <s v="Yaounde"/>
    <s v="ZTE"/>
    <n v="0"/>
    <n v="0"/>
    <n v="0"/>
    <n v="0"/>
    <n v="0"/>
    <n v="0"/>
    <n v="0"/>
    <n v="0"/>
    <n v="0"/>
    <n v="0"/>
    <n v="0"/>
    <n v="0"/>
    <n v="0"/>
    <n v="0"/>
    <n v="0"/>
    <n v="0"/>
    <n v="0"/>
    <n v="0"/>
    <n v="0"/>
    <n v="0"/>
    <n v="0"/>
    <n v="0"/>
    <n v="0"/>
    <n v="0"/>
    <m/>
    <n v="0"/>
    <n v="0"/>
    <n v="0"/>
    <n v="0"/>
    <n v="0"/>
    <x v="0"/>
    <m/>
    <x v="6"/>
    <x v="3"/>
    <s v="No root cause"/>
    <s v="No root cause"/>
    <s v=""/>
    <s v="CTR_526"/>
    <m/>
  </r>
  <r>
    <s v="Bpriso-Nodal"/>
    <s v="LIT_104"/>
    <s v="Douala"/>
    <m/>
    <m/>
    <s v="LITTORAL"/>
    <s v="Douala"/>
    <s v="ZTE"/>
    <n v="0"/>
    <n v="0"/>
    <n v="0"/>
    <n v="0"/>
    <n v="0"/>
    <n v="0"/>
    <n v="0"/>
    <n v="0"/>
    <n v="0"/>
    <n v="0"/>
    <n v="0"/>
    <n v="0"/>
    <n v="0"/>
    <n v="0"/>
    <n v="0"/>
    <n v="0"/>
    <n v="0"/>
    <n v="0"/>
    <n v="0"/>
    <n v="0"/>
    <n v="0"/>
    <n v="0"/>
    <n v="0"/>
    <n v="0"/>
    <m/>
    <n v="0"/>
    <n v="0"/>
    <n v="0"/>
    <n v="0"/>
    <n v="0"/>
    <x v="0"/>
    <m/>
    <x v="6"/>
    <x v="3"/>
    <s v="No root cause"/>
    <s v="No root cause"/>
    <s v=""/>
    <s v="LIT_104"/>
    <m/>
  </r>
  <r>
    <s v="Otele-Camrail"/>
    <s v="CTR_452"/>
    <s v="CENTRE"/>
    <s v="CAMUSAT"/>
    <s v="Medium Grid + Solar + GE"/>
    <s v="CENTRE"/>
    <s v="Ngoumou"/>
    <s v="NOKIA"/>
    <n v="0"/>
    <n v="0"/>
    <n v="0"/>
    <n v="0"/>
    <n v="0"/>
    <n v="0"/>
    <n v="0"/>
    <n v="0"/>
    <n v="0"/>
    <n v="0"/>
    <n v="0"/>
    <n v="0"/>
    <n v="0"/>
    <n v="0"/>
    <n v="0"/>
    <n v="0"/>
    <n v="0"/>
    <n v="0"/>
    <n v="0"/>
    <n v="0"/>
    <n v="0"/>
    <n v="0"/>
    <n v="0"/>
    <n v="0"/>
    <m/>
    <n v="0"/>
    <n v="0"/>
    <n v="0"/>
    <n v="0"/>
    <n v="0"/>
    <x v="0"/>
    <m/>
    <x v="6"/>
    <x v="3"/>
    <s v="No root cause"/>
    <s v="No root cause"/>
    <s v=""/>
    <s v="CTR_452"/>
    <m/>
  </r>
  <r>
    <s v="Boko-Douala-II-IHS"/>
    <s v="LIT_575"/>
    <s v="Douala"/>
    <s v="IHS"/>
    <s v="Grid-Gen"/>
    <s v="LITTORAL"/>
    <s v="Douala"/>
    <s v="ZTE"/>
    <n v="0"/>
    <n v="0"/>
    <n v="0"/>
    <n v="0"/>
    <n v="0"/>
    <n v="0"/>
    <n v="0"/>
    <n v="0"/>
    <n v="0"/>
    <n v="0"/>
    <n v="0"/>
    <n v="0"/>
    <n v="0"/>
    <n v="0"/>
    <n v="0"/>
    <n v="0"/>
    <n v="0"/>
    <n v="0"/>
    <n v="0"/>
    <n v="0"/>
    <n v="0"/>
    <n v="0"/>
    <n v="0"/>
    <n v="0"/>
    <m/>
    <n v="0"/>
    <n v="0"/>
    <n v="0"/>
    <n v="0"/>
    <n v="0"/>
    <x v="0"/>
    <m/>
    <x v="6"/>
    <x v="3"/>
    <s v="No root cause"/>
    <s v="No root cause"/>
    <s v=""/>
    <s v="LIT_575"/>
    <m/>
  </r>
  <r>
    <s v="Beedi-Hte-Tension"/>
    <s v="LIT_256"/>
    <s v="Douala"/>
    <s v="IHS"/>
    <s v="Grid-Gen"/>
    <s v="LITTORAL"/>
    <s v="Douala"/>
    <s v="ZTE"/>
    <n v="0"/>
    <n v="0"/>
    <n v="0"/>
    <n v="0"/>
    <n v="0"/>
    <n v="0"/>
    <n v="0"/>
    <n v="0"/>
    <n v="0"/>
    <n v="0"/>
    <n v="0"/>
    <n v="0"/>
    <n v="0"/>
    <n v="0"/>
    <n v="0"/>
    <n v="0"/>
    <n v="0"/>
    <n v="0"/>
    <n v="0"/>
    <n v="0"/>
    <n v="0"/>
    <n v="0"/>
    <n v="0"/>
    <n v="0"/>
    <m/>
    <n v="0"/>
    <n v="0"/>
    <n v="0"/>
    <n v="0"/>
    <n v="0"/>
    <x v="0"/>
    <m/>
    <x v="6"/>
    <x v="3"/>
    <s v="No root cause"/>
    <s v="No root cause"/>
    <s v=""/>
    <s v="LIT_256"/>
    <m/>
  </r>
  <r>
    <s v="ZI-Cimencam"/>
    <s v="LIT_258"/>
    <s v="Douala"/>
    <s v="OCM/Strategique"/>
    <s v="Grid-Gen"/>
    <s v="LITTORAL"/>
    <s v="Douala"/>
    <s v="ZTE"/>
    <n v="0"/>
    <n v="0"/>
    <n v="0"/>
    <n v="0"/>
    <n v="0"/>
    <n v="0"/>
    <n v="0"/>
    <n v="0"/>
    <n v="0"/>
    <n v="0"/>
    <n v="0"/>
    <n v="0"/>
    <n v="0"/>
    <n v="0"/>
    <n v="0"/>
    <n v="0"/>
    <n v="0"/>
    <n v="0"/>
    <n v="0"/>
    <n v="0"/>
    <n v="0"/>
    <n v="0"/>
    <n v="0"/>
    <n v="0"/>
    <m/>
    <n v="0"/>
    <n v="0"/>
    <n v="0"/>
    <n v="0"/>
    <n v="0"/>
    <x v="0"/>
    <m/>
    <x v="6"/>
    <x v="3"/>
    <s v="No root cause"/>
    <s v="No root cause"/>
    <s v=""/>
    <s v="LIT_258"/>
    <m/>
  </r>
  <r>
    <s v="Djerkoka-MTN-IHS"/>
    <s v="ADM_095"/>
    <s v="ADAMAOUA"/>
    <s v="IHS"/>
    <s v="Hybrid-Gen"/>
    <s v="ADAMAOUA"/>
    <s v="Djerkoka"/>
    <s v="NOKIA"/>
    <n v="0"/>
    <n v="0"/>
    <n v="0"/>
    <n v="0"/>
    <n v="0"/>
    <n v="0"/>
    <n v="0"/>
    <n v="0"/>
    <n v="0"/>
    <n v="0"/>
    <n v="0"/>
    <n v="0"/>
    <n v="0"/>
    <n v="0"/>
    <n v="0"/>
    <n v="0"/>
    <n v="0"/>
    <n v="0"/>
    <n v="0"/>
    <n v="0"/>
    <n v="0"/>
    <n v="0"/>
    <n v="0"/>
    <n v="0"/>
    <m/>
    <n v="0"/>
    <n v="0"/>
    <n v="0"/>
    <n v="0"/>
    <n v="0"/>
    <x v="0"/>
    <m/>
    <x v="1"/>
    <x v="0"/>
    <s v="Defaut GE &amp; Power Cabinet"/>
    <s v="PASSIVE"/>
    <s v="(05-10-2026 ticket): INC-20260510-00014720...Grid Outage"/>
    <s v="ADM_095"/>
    <m/>
  </r>
  <r>
    <s v="Denver"/>
    <s v="LIT_106"/>
    <s v="Douala"/>
    <s v="IHS"/>
    <s v="Grid-Gen"/>
    <s v="LITTORAL"/>
    <s v="Douala"/>
    <s v="ZTE"/>
    <n v="0"/>
    <n v="0"/>
    <n v="0"/>
    <n v="0"/>
    <n v="0"/>
    <n v="0"/>
    <n v="0"/>
    <n v="0"/>
    <n v="0"/>
    <n v="0"/>
    <n v="0"/>
    <n v="0"/>
    <n v="0"/>
    <n v="0"/>
    <n v="0"/>
    <n v="0"/>
    <n v="0"/>
    <n v="0"/>
    <n v="0"/>
    <n v="0"/>
    <n v="0"/>
    <n v="0"/>
    <n v="0"/>
    <n v="0"/>
    <m/>
    <n v="0"/>
    <n v="0"/>
    <n v="0"/>
    <n v="0"/>
    <n v="0"/>
    <x v="0"/>
    <m/>
    <x v="6"/>
    <x v="3"/>
    <s v="No root cause"/>
    <s v="No root cause"/>
    <s v=""/>
    <s v="LIT_106"/>
    <m/>
  </r>
  <r>
    <s v="Centenaire"/>
    <s v="LIT_045"/>
    <s v="Douala"/>
    <s v="IHS"/>
    <s v="Grid-Gen (LL)"/>
    <s v="LITTORAL"/>
    <s v="Douala"/>
    <s v="ZTE"/>
    <n v="0"/>
    <n v="0"/>
    <n v="0"/>
    <n v="0"/>
    <n v="0"/>
    <n v="0"/>
    <n v="0"/>
    <n v="0"/>
    <n v="0"/>
    <n v="0"/>
    <n v="0"/>
    <n v="0"/>
    <n v="0"/>
    <n v="0"/>
    <n v="0"/>
    <n v="0"/>
    <n v="0"/>
    <n v="0"/>
    <n v="0"/>
    <n v="0"/>
    <n v="0"/>
    <n v="0"/>
    <n v="0"/>
    <n v="0"/>
    <m/>
    <n v="0"/>
    <n v="0"/>
    <n v="0"/>
    <n v="0"/>
    <n v="0"/>
    <x v="0"/>
    <m/>
    <x v="6"/>
    <x v="3"/>
    <s v="No root cause"/>
    <s v="No root cause"/>
    <s v=""/>
    <s v="LIT_045"/>
    <m/>
  </r>
  <r>
    <s v="Ndogpassi-Pays-Bas-IHS"/>
    <s v="LIT_634"/>
    <s v="Douala"/>
    <s v="IHS"/>
    <s v="Grid-Gen"/>
    <s v="LITTORAL"/>
    <s v="Douala"/>
    <s v="ZTE"/>
    <n v="0"/>
    <n v="0"/>
    <n v="0"/>
    <n v="0"/>
    <n v="0"/>
    <n v="0"/>
    <n v="0"/>
    <n v="0"/>
    <n v="0"/>
    <n v="0"/>
    <n v="0"/>
    <n v="0"/>
    <n v="0"/>
    <n v="0"/>
    <n v="0"/>
    <n v="0"/>
    <n v="0"/>
    <n v="0"/>
    <n v="0"/>
    <n v="0"/>
    <n v="0"/>
    <n v="0"/>
    <n v="0"/>
    <n v="0"/>
    <m/>
    <n v="0"/>
    <n v="0"/>
    <n v="0"/>
    <n v="0"/>
    <n v="0"/>
    <x v="0"/>
    <m/>
    <x v="6"/>
    <x v="3"/>
    <s v="No root cause"/>
    <s v="No root cause"/>
    <s v=""/>
    <s v="LIT_634"/>
    <m/>
  </r>
  <r>
    <s v="Bamenda-Meta-Quater-IHS"/>
    <s v="NRO_070"/>
    <s v="NORD-OUEST"/>
    <s v="IHS"/>
    <s v="Grid-Gen"/>
    <s v="NORD-OUEST"/>
    <s v="Bamenda"/>
    <s v="Huawei"/>
    <n v="3.0835066902945787"/>
    <n v="1.9801217351105631"/>
    <n v="2.7020143650854801E-2"/>
    <n v="0"/>
    <n v="0"/>
    <n v="0"/>
    <n v="0"/>
    <n v="0"/>
    <n v="0"/>
    <n v="0"/>
    <n v="0"/>
    <n v="0"/>
    <n v="0"/>
    <n v="0"/>
    <n v="0"/>
    <n v="0"/>
    <n v="0"/>
    <n v="0.40492761811815664"/>
    <n v="0"/>
    <n v="0"/>
    <n v="0"/>
    <n v="0"/>
    <n v="0"/>
    <n v="0"/>
    <m/>
    <n v="0"/>
    <n v="0"/>
    <n v="0"/>
    <n v="0"/>
    <n v="0"/>
    <x v="0"/>
    <m/>
    <x v="6"/>
    <x v="3"/>
    <s v="No root cause"/>
    <s v="No root cause"/>
    <s v=""/>
    <s v="NRO_070"/>
    <m/>
  </r>
  <r>
    <s v="Touboro"/>
    <s v="ADM_005"/>
    <s v="ADAMAOUA"/>
    <s v="IHS"/>
    <s v="Grid-Gen"/>
    <s v="ADAMAOUA"/>
    <s v="Touboro"/>
    <s v="Huawei"/>
    <n v="0"/>
    <n v="0"/>
    <n v="3.8167067599227237E-3"/>
    <n v="0"/>
    <n v="0"/>
    <n v="0"/>
    <n v="0"/>
    <n v="0"/>
    <n v="0"/>
    <n v="0"/>
    <n v="0"/>
    <n v="0"/>
    <n v="0"/>
    <n v="0"/>
    <n v="0"/>
    <n v="0"/>
    <n v="0"/>
    <n v="0"/>
    <n v="0"/>
    <n v="0"/>
    <n v="0"/>
    <n v="0"/>
    <n v="0"/>
    <n v="0"/>
    <m/>
    <n v="0"/>
    <n v="0"/>
    <n v="0"/>
    <n v="0"/>
    <n v="0"/>
    <x v="0"/>
    <m/>
    <x v="6"/>
    <x v="3"/>
    <s v="No root cause"/>
    <s v="No root cause"/>
    <s v=""/>
    <s v="ADM_005"/>
    <m/>
  </r>
  <r>
    <s v="Foumban-CAMTEL"/>
    <s v="OST_047"/>
    <s v="OUEST"/>
    <s v="CAMUSAT"/>
    <s v="Medium Grid + Solar + GE"/>
    <s v="OUEST"/>
    <s v="Foumban"/>
    <s v="Huawei"/>
    <n v="1.2907067827516243"/>
    <n v="0.94418904612293919"/>
    <n v="0"/>
    <n v="0"/>
    <n v="0"/>
    <n v="0"/>
    <n v="0"/>
    <n v="0"/>
    <n v="0"/>
    <n v="0"/>
    <n v="0"/>
    <n v="0"/>
    <n v="0"/>
    <n v="0"/>
    <n v="0"/>
    <n v="0"/>
    <n v="0"/>
    <n v="0"/>
    <n v="0"/>
    <n v="0"/>
    <n v="0"/>
    <n v="0"/>
    <n v="0"/>
    <n v="0"/>
    <m/>
    <n v="0"/>
    <n v="0"/>
    <n v="0"/>
    <n v="0"/>
    <n v="0"/>
    <x v="0"/>
    <m/>
    <x v="6"/>
    <x v="3"/>
    <s v="No root cause"/>
    <s v="No root cause"/>
    <s v=""/>
    <s v="OST_047"/>
    <m/>
  </r>
  <r>
    <s v="Ngaoundere-Cifan-MTN-IHS"/>
    <s v="ADM_120"/>
    <s v="Ngaoundere"/>
    <s v="IHS"/>
    <s v="Grid-Gen"/>
    <s v="ADAMAOUA"/>
    <s v="Ngaoundere"/>
    <s v="Huawei"/>
    <n v="1.4886583169964016"/>
    <n v="0.85091158652295884"/>
    <n v="0"/>
    <n v="0"/>
    <n v="0"/>
    <n v="0"/>
    <n v="0"/>
    <n v="0"/>
    <n v="0"/>
    <n v="0"/>
    <n v="0"/>
    <n v="0"/>
    <n v="0"/>
    <n v="0"/>
    <n v="0"/>
    <n v="0"/>
    <n v="0"/>
    <n v="0"/>
    <n v="0"/>
    <n v="0"/>
    <n v="0"/>
    <n v="0"/>
    <n v="0"/>
    <n v="0"/>
    <m/>
    <n v="0"/>
    <n v="0"/>
    <n v="0"/>
    <n v="0"/>
    <n v="0"/>
    <x v="0"/>
    <m/>
    <x v="6"/>
    <x v="3"/>
    <s v="No root cause"/>
    <s v="No root cause"/>
    <s v=""/>
    <s v="ADM_120"/>
    <m/>
  </r>
  <r>
    <s v="Maroua-Massalare"/>
    <s v="EXN_087"/>
    <s v="Maroua"/>
    <s v="IHS"/>
    <s v="Grid-Gen"/>
    <s v="EXTREME-NORD"/>
    <s v="Maroua"/>
    <s v="Huawei"/>
    <n v="0.27136071659917876"/>
    <n v="0.69528269312536206"/>
    <n v="0"/>
    <n v="0"/>
    <n v="0"/>
    <n v="0"/>
    <n v="0"/>
    <n v="0"/>
    <n v="0"/>
    <n v="0"/>
    <n v="0"/>
    <n v="0"/>
    <n v="0"/>
    <n v="0"/>
    <n v="0"/>
    <n v="0"/>
    <n v="0"/>
    <n v="0"/>
    <n v="0"/>
    <n v="0"/>
    <n v="0"/>
    <n v="0"/>
    <n v="0"/>
    <n v="0"/>
    <m/>
    <n v="0"/>
    <n v="0"/>
    <n v="0"/>
    <n v="0"/>
    <n v="0"/>
    <x v="0"/>
    <m/>
    <x v="6"/>
    <x v="3"/>
    <s v="No root cause"/>
    <s v="No root cause"/>
    <s v=""/>
    <s v="EXN_087"/>
    <m/>
  </r>
  <r>
    <s v="Foumban-Camtel-II"/>
    <s v="OST_235"/>
    <s v="OUEST"/>
    <s v="CAMUSAT"/>
    <s v="Medium Grid + GE"/>
    <s v="OUEST"/>
    <s v="Foumban"/>
    <s v="Huawei"/>
    <n v="1.0848186386556062"/>
    <n v="0.62618959972377042"/>
    <n v="0"/>
    <n v="0"/>
    <n v="0"/>
    <n v="0"/>
    <n v="0"/>
    <n v="0"/>
    <n v="0"/>
    <n v="0"/>
    <n v="0"/>
    <n v="0"/>
    <n v="0"/>
    <n v="0"/>
    <n v="0"/>
    <n v="0"/>
    <n v="0"/>
    <n v="0"/>
    <n v="0"/>
    <n v="0"/>
    <n v="0"/>
    <n v="0"/>
    <n v="0"/>
    <n v="0"/>
    <m/>
    <n v="0"/>
    <n v="0"/>
    <n v="0"/>
    <n v="0"/>
    <n v="0"/>
    <x v="0"/>
    <m/>
    <x v="6"/>
    <x v="3"/>
    <s v="No root cause"/>
    <s v="No root cause"/>
    <s v=""/>
    <s v="OST_235"/>
    <m/>
  </r>
  <r>
    <s v="Japoma-Village"/>
    <s v="LIT_254"/>
    <s v="Douala"/>
    <s v="IHS"/>
    <s v="Grid-Gen"/>
    <s v="LITTORAL"/>
    <s v="Douala"/>
    <s v="ZTE"/>
    <n v="0"/>
    <n v="0.13804350617664471"/>
    <n v="0"/>
    <n v="0"/>
    <n v="0"/>
    <n v="0"/>
    <n v="39.393478924644647"/>
    <n v="0"/>
    <n v="0"/>
    <n v="0"/>
    <n v="0"/>
    <n v="0"/>
    <n v="0"/>
    <n v="0"/>
    <n v="0"/>
    <n v="0"/>
    <n v="0"/>
    <n v="0"/>
    <n v="0"/>
    <n v="0"/>
    <n v="0"/>
    <n v="0"/>
    <n v="0"/>
    <n v="0"/>
    <m/>
    <n v="0"/>
    <n v="0"/>
    <n v="0"/>
    <n v="0"/>
    <n v="0"/>
    <x v="0"/>
    <m/>
    <x v="6"/>
    <x v="3"/>
    <s v="No root cause"/>
    <s v="No root cause"/>
    <s v=""/>
    <s v="LIT_254"/>
    <m/>
  </r>
  <r>
    <s v="LIT_853_Z_Japoma-Petit-Chateau"/>
    <s v="LIT_853"/>
    <s v="Douala"/>
    <m/>
    <e v="#N/A"/>
    <s v="LITTORAL"/>
    <s v="Douala"/>
    <s v="ZTE"/>
    <n v="0"/>
    <n v="0.13634917373649205"/>
    <n v="0"/>
    <n v="0"/>
    <n v="0"/>
    <n v="0"/>
    <n v="39.707162282091019"/>
    <n v="0"/>
    <n v="0"/>
    <n v="0"/>
    <n v="0"/>
    <n v="0"/>
    <n v="0"/>
    <n v="0"/>
    <n v="0"/>
    <n v="0"/>
    <n v="0"/>
    <n v="0"/>
    <n v="0"/>
    <n v="0"/>
    <n v="0"/>
    <n v="0"/>
    <n v="0"/>
    <n v="0"/>
    <m/>
    <n v="0"/>
    <n v="0"/>
    <n v="0"/>
    <n v="0"/>
    <n v="0"/>
    <x v="0"/>
    <m/>
    <x v="6"/>
    <x v="3"/>
    <s v="No root cause"/>
    <s v="No root cause"/>
    <s v=""/>
    <s v="LIT_853"/>
    <m/>
  </r>
  <r>
    <s v="Ngd-Aoudi-IHS"/>
    <s v="ADM_115"/>
    <s v="Ngaoundere"/>
    <s v="IHS"/>
    <s v="Grid-Gen"/>
    <s v="ADAMAOUA"/>
    <s v="Ngaoundere"/>
    <s v="Huawei"/>
    <n v="0.74819937049307572"/>
    <n v="0.10906150391087596"/>
    <n v="0"/>
    <n v="0"/>
    <n v="0"/>
    <n v="0"/>
    <n v="0"/>
    <n v="0"/>
    <n v="0"/>
    <n v="0"/>
    <n v="0"/>
    <n v="0"/>
    <n v="0"/>
    <n v="0"/>
    <n v="0"/>
    <n v="0"/>
    <n v="0"/>
    <n v="0"/>
    <n v="0"/>
    <n v="0"/>
    <n v="0"/>
    <n v="0"/>
    <n v="0"/>
    <n v="0"/>
    <m/>
    <n v="0"/>
    <n v="0"/>
    <n v="0"/>
    <n v="0"/>
    <n v="0"/>
    <x v="0"/>
    <m/>
    <x v="6"/>
    <x v="3"/>
    <s v="No root cause"/>
    <s v="No root cause"/>
    <s v=""/>
    <s v="ADM_115"/>
    <m/>
  </r>
  <r>
    <s v="Japoma-II"/>
    <s v="LIT_646"/>
    <s v="Douala"/>
    <m/>
    <m/>
    <s v="LITTORAL"/>
    <s v="Douala"/>
    <s v="ZTE"/>
    <n v="0"/>
    <n v="7.9936821018568263E-2"/>
    <n v="0"/>
    <n v="0"/>
    <n v="0"/>
    <n v="0"/>
    <n v="25.63542817029218"/>
    <n v="0"/>
    <n v="0"/>
    <n v="0"/>
    <n v="0"/>
    <n v="0"/>
    <n v="0"/>
    <n v="0"/>
    <n v="0"/>
    <n v="0"/>
    <n v="0"/>
    <n v="0"/>
    <n v="0"/>
    <n v="0"/>
    <n v="0"/>
    <n v="0"/>
    <n v="0"/>
    <n v="0"/>
    <m/>
    <n v="0"/>
    <n v="0"/>
    <n v="0"/>
    <n v="0"/>
    <n v="0"/>
    <x v="0"/>
    <m/>
    <x v="6"/>
    <x v="3"/>
    <s v="No root cause"/>
    <s v="No root cause"/>
    <s v=""/>
    <s v="LIT_646"/>
    <m/>
  </r>
  <r>
    <s v="CTN"/>
    <s v="LIT_003"/>
    <s v="Douala"/>
    <s v="CAMUSAT"/>
    <s v="Good Grid 100%"/>
    <s v="LITTORAL"/>
    <s v="Douala"/>
    <s v="ZTE"/>
    <n v="0"/>
    <n v="0"/>
    <n v="0"/>
    <n v="0"/>
    <n v="0"/>
    <n v="0"/>
    <n v="0"/>
    <n v="0"/>
    <n v="0"/>
    <n v="0"/>
    <n v="0"/>
    <n v="0"/>
    <n v="0"/>
    <n v="0"/>
    <n v="0"/>
    <n v="0"/>
    <n v="0"/>
    <n v="0"/>
    <n v="0"/>
    <n v="0"/>
    <n v="0"/>
    <n v="0"/>
    <n v="0"/>
    <n v="0"/>
    <m/>
    <n v="0"/>
    <n v="0"/>
    <n v="0"/>
    <n v="0"/>
    <n v="0"/>
    <x v="0"/>
    <m/>
    <x v="6"/>
    <x v="3"/>
    <s v="No root cause"/>
    <s v="No root cause"/>
    <s v=""/>
    <s v="LIT_003"/>
    <m/>
  </r>
  <r>
    <s v="Kapanyaye-IHS"/>
    <s v="NRD_109"/>
    <s v="NORD"/>
    <s v="IHS"/>
    <s v="Solar-Gen"/>
    <s v="NORD"/>
    <s v="Kapanyaye"/>
    <s v="NOKIA"/>
    <n v="0"/>
    <n v="0"/>
    <n v="0"/>
    <n v="0"/>
    <n v="0"/>
    <n v="0"/>
    <n v="0"/>
    <n v="0"/>
    <n v="0"/>
    <n v="0"/>
    <n v="0"/>
    <n v="0"/>
    <n v="2.2551924884225978E-2"/>
    <n v="0"/>
    <n v="0"/>
    <n v="0"/>
    <n v="0"/>
    <n v="0"/>
    <n v="0"/>
    <n v="0"/>
    <n v="0"/>
    <n v="0"/>
    <n v="0"/>
    <n v="0"/>
    <m/>
    <n v="0"/>
    <n v="0"/>
    <n v="0"/>
    <n v="0"/>
    <n v="0"/>
    <x v="0"/>
    <m/>
    <x v="6"/>
    <x v="3"/>
    <s v="No root cause"/>
    <s v="No root cause"/>
    <s v="(05-10-2026 ticket): INC-20260510-00014387...Others"/>
    <s v="NRD_109"/>
    <m/>
  </r>
  <r>
    <s v="Ndogbat"/>
    <s v="LIT_372"/>
    <s v="Douala"/>
    <s v="IHS"/>
    <s v="Grid-Lithium"/>
    <s v="LITTORAL"/>
    <s v="Douala"/>
    <s v="ZTE"/>
    <n v="0"/>
    <n v="0"/>
    <n v="0"/>
    <n v="0"/>
    <n v="0"/>
    <n v="0"/>
    <n v="0"/>
    <n v="0"/>
    <n v="6.581143899119074E-2"/>
    <n v="0"/>
    <n v="0"/>
    <n v="0"/>
    <n v="0"/>
    <n v="0"/>
    <n v="0"/>
    <n v="0"/>
    <n v="0"/>
    <n v="0"/>
    <n v="0"/>
    <n v="0"/>
    <n v="0"/>
    <n v="0"/>
    <n v="0"/>
    <n v="0"/>
    <m/>
    <n v="0"/>
    <n v="0"/>
    <n v="0"/>
    <n v="0"/>
    <n v="0"/>
    <x v="0"/>
    <m/>
    <x v="6"/>
    <x v="3"/>
    <s v="No root cause"/>
    <s v="No root cause"/>
    <s v=""/>
    <s v="LIT_372"/>
    <m/>
  </r>
  <r>
    <s v="La-Rose"/>
    <s v="LIT_009"/>
    <s v="Douala"/>
    <s v="IHS"/>
    <s v="Grid-Gen"/>
    <s v="LITTORAL"/>
    <s v="Douala"/>
    <s v="ZTE"/>
    <n v="0"/>
    <n v="0"/>
    <n v="0"/>
    <n v="0"/>
    <n v="0"/>
    <n v="0"/>
    <n v="0"/>
    <n v="0"/>
    <n v="0"/>
    <n v="0"/>
    <n v="0"/>
    <n v="0"/>
    <n v="0"/>
    <n v="0"/>
    <n v="0"/>
    <n v="0"/>
    <n v="0"/>
    <n v="0"/>
    <n v="0"/>
    <n v="0"/>
    <n v="0"/>
    <n v="0"/>
    <n v="0"/>
    <n v="0"/>
    <m/>
    <n v="0"/>
    <n v="0"/>
    <n v="0"/>
    <n v="0"/>
    <n v="0"/>
    <x v="0"/>
    <m/>
    <x v="6"/>
    <x v="3"/>
    <s v="No root cause"/>
    <s v="No root cause"/>
    <s v=""/>
    <s v="LIT_009"/>
    <m/>
  </r>
  <r>
    <s v="Bsadi-Hopital"/>
    <s v="LIT_446"/>
    <s v="Douala"/>
    <s v="IHS"/>
    <s v="Grid-Gen"/>
    <s v="LITTORAL"/>
    <s v="Douala"/>
    <s v="ZTE"/>
    <n v="0"/>
    <n v="0"/>
    <n v="0"/>
    <n v="0"/>
    <n v="0"/>
    <n v="0"/>
    <n v="0"/>
    <n v="0"/>
    <n v="0"/>
    <n v="0"/>
    <n v="0"/>
    <n v="0"/>
    <n v="0"/>
    <n v="0"/>
    <n v="0"/>
    <n v="0"/>
    <n v="0"/>
    <n v="0"/>
    <n v="0"/>
    <n v="0"/>
    <n v="0"/>
    <n v="0"/>
    <n v="0"/>
    <n v="0"/>
    <m/>
    <n v="0"/>
    <n v="0"/>
    <n v="0"/>
    <n v="0"/>
    <n v="0"/>
    <x v="0"/>
    <m/>
    <x v="6"/>
    <x v="3"/>
    <s v="No root cause"/>
    <s v="No root cause"/>
    <s v=""/>
    <s v="LIT_446"/>
    <m/>
  </r>
  <r>
    <s v="Minisite-Elig-Edzoa"/>
    <s v="CTR_684"/>
    <s v="Yaounde"/>
    <s v="CAMUSAT"/>
    <s v="Good Grid no GE - 8h"/>
    <s v="CENTRE"/>
    <s v="Yaounde"/>
    <s v="ZTE"/>
    <n v="0"/>
    <n v="0"/>
    <n v="0"/>
    <n v="0"/>
    <n v="0"/>
    <n v="0"/>
    <n v="0"/>
    <n v="0"/>
    <n v="0"/>
    <n v="0"/>
    <n v="0"/>
    <n v="0"/>
    <n v="0"/>
    <n v="0"/>
    <n v="0"/>
    <n v="0"/>
    <n v="0"/>
    <n v="0"/>
    <n v="0"/>
    <n v="0"/>
    <n v="0"/>
    <n v="0"/>
    <n v="0"/>
    <n v="0"/>
    <m/>
    <n v="0"/>
    <n v="0"/>
    <n v="0"/>
    <n v="0"/>
    <n v="0"/>
    <x v="0"/>
    <m/>
    <x v="6"/>
    <x v="3"/>
    <s v="No root cause"/>
    <s v="No root cause"/>
    <s v=""/>
    <s v="CTR_684"/>
    <m/>
  </r>
  <r>
    <s v="Bamenda-CRTV"/>
    <s v="NRO_008"/>
    <s v="NORD-OUEST"/>
    <s v="CAMUSAT"/>
    <s v="Good Grid + GE"/>
    <s v="NORD-OUEST"/>
    <s v="Bamenda"/>
    <s v="Huawei"/>
    <n v="0"/>
    <n v="0"/>
    <n v="0"/>
    <n v="0"/>
    <n v="0"/>
    <n v="0"/>
    <n v="0"/>
    <n v="0"/>
    <n v="0"/>
    <n v="0"/>
    <n v="0"/>
    <n v="0"/>
    <n v="0"/>
    <n v="0"/>
    <n v="0"/>
    <n v="0"/>
    <n v="0"/>
    <n v="0.42486723567700524"/>
    <n v="0"/>
    <n v="0"/>
    <n v="0"/>
    <n v="0"/>
    <n v="0"/>
    <n v="0"/>
    <m/>
    <n v="0"/>
    <n v="0"/>
    <n v="0"/>
    <n v="0"/>
    <n v="0"/>
    <x v="0"/>
    <m/>
    <x v="6"/>
    <x v="3"/>
    <s v="No root cause"/>
    <s v="No root cause"/>
    <s v=""/>
    <s v="NRO_008"/>
    <m/>
  </r>
  <r>
    <s v="PK10-Plateau"/>
    <s v="LIT_223"/>
    <s v="Douala"/>
    <s v="IHS"/>
    <s v="Grid-Gen"/>
    <s v="LITTORAL"/>
    <s v="Douala"/>
    <s v="ZTE"/>
    <n v="0"/>
    <n v="0"/>
    <n v="0"/>
    <n v="0"/>
    <n v="0"/>
    <n v="0"/>
    <n v="0"/>
    <n v="0"/>
    <n v="0"/>
    <n v="0"/>
    <n v="0"/>
    <n v="0"/>
    <n v="0"/>
    <n v="0"/>
    <n v="0"/>
    <n v="0"/>
    <n v="0"/>
    <n v="0"/>
    <n v="0"/>
    <n v="0"/>
    <n v="0"/>
    <n v="0"/>
    <n v="0"/>
    <n v="0"/>
    <m/>
    <n v="0"/>
    <n v="0"/>
    <n v="0"/>
    <n v="0"/>
    <n v="0"/>
    <x v="0"/>
    <m/>
    <x v="6"/>
    <x v="3"/>
    <s v="No root cause"/>
    <s v="No root cause"/>
    <s v=""/>
    <s v="LIT_223"/>
    <m/>
  </r>
  <r>
    <s v="Sokelle-IHS"/>
    <s v="LIT_506"/>
    <s v="LITTORAL"/>
    <s v="IHS"/>
    <s v="Gen Only"/>
    <s v="LITTORAL"/>
    <s v="Sokelle"/>
    <s v="ZTE"/>
    <n v="0"/>
    <n v="0"/>
    <n v="0"/>
    <n v="0"/>
    <n v="0"/>
    <n v="0"/>
    <n v="0"/>
    <n v="0"/>
    <n v="0"/>
    <n v="0"/>
    <n v="0"/>
    <n v="0"/>
    <n v="0"/>
    <n v="0"/>
    <n v="0"/>
    <n v="0"/>
    <n v="0"/>
    <n v="0"/>
    <n v="0"/>
    <n v="0"/>
    <n v="0"/>
    <n v="0"/>
    <n v="0"/>
    <n v="0"/>
    <m/>
    <n v="0"/>
    <n v="0"/>
    <n v="0"/>
    <n v="0"/>
    <n v="0"/>
    <x v="0"/>
    <m/>
    <x v="5"/>
    <x v="1"/>
    <s v="fiber AOF"/>
    <s v="ACTIVE"/>
    <s v="(05-10-2026 cells nokia): _x000a_08/05/2026 : Escalade faite au PM || En attente de son Feedback _x000a_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10-2026 cells nokia): _x000a_09/05/2026: Escalade faite au PM || En attente de son Feedback_x000a_08/05/2026 : Escalade faite au PM || En attente de son Feedback _x000a_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05-10-2026 cells nokia): _x000a_09/05/2026: Escalade faite au PM || En attente de son Feedback||This is new occurence Faulty FXED to be be replaced/Spare part request ongoing New Plan Date: 12/05/2026 _x000a_08/05/2026 : Escalade faite au PM || En attente de son Feedback _x000a_07/05/2026 : Intervention prevue pour ce jour || FME sur Messondo || Intervention renvoyer a demain  _x000a_05/05/2026 : Intervention prevue pour ce jour|| (02) O.F fibers replaced and cleared alls  the active alarms ETD: 10/05/2026 ||FME n'a pas pu intervenir sur le site hier intervention renvoyer pour demain   || ETA : 05/06/2026 Feedback RM : Damaged OF replaced                                                                                                 _x000a_04/05/2026 : Escalade faite au PM du SBC || Feedback RM : Plan for 06/05/2026_x000a_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
    <s v="LIT_506"/>
    <m/>
  </r>
  <r>
    <s v="Ebolowa-NewBell"/>
    <s v="SUD_262"/>
    <s v="CENTRE"/>
    <s v="IHS"/>
    <s v="Grid-Gen"/>
    <s v="SUD"/>
    <s v="Ebolowa"/>
    <s v="ZTE"/>
    <n v="0"/>
    <n v="0"/>
    <n v="0"/>
    <n v="0"/>
    <n v="0"/>
    <n v="0"/>
    <n v="0"/>
    <n v="0"/>
    <n v="0"/>
    <n v="0"/>
    <n v="0"/>
    <n v="0"/>
    <n v="0"/>
    <n v="0"/>
    <n v="0"/>
    <n v="0"/>
    <n v="0"/>
    <n v="0"/>
    <n v="0"/>
    <n v="0"/>
    <n v="0"/>
    <n v="0"/>
    <n v="0"/>
    <n v="0"/>
    <m/>
    <n v="0"/>
    <n v="0"/>
    <n v="0"/>
    <n v="0"/>
    <n v="0"/>
    <x v="0"/>
    <m/>
    <x v="6"/>
    <x v="3"/>
    <s v="No root cause"/>
    <s v="No root cause"/>
    <s v=""/>
    <s v="SUD_262"/>
    <m/>
  </r>
  <r>
    <s v="Song-Mahop"/>
    <s v="LIT_300"/>
    <s v="Douala"/>
    <s v="IHS"/>
    <s v="Grid-Gen"/>
    <s v="LITTORAL"/>
    <s v="Douala"/>
    <s v="ZTE"/>
    <n v="0"/>
    <n v="0"/>
    <n v="0"/>
    <n v="0"/>
    <n v="0"/>
    <n v="0"/>
    <n v="0"/>
    <n v="0"/>
    <n v="0"/>
    <n v="0"/>
    <n v="0"/>
    <n v="0"/>
    <n v="0"/>
    <n v="0"/>
    <n v="0"/>
    <n v="0"/>
    <n v="0"/>
    <n v="0"/>
    <n v="0"/>
    <n v="0"/>
    <n v="0"/>
    <n v="0"/>
    <n v="0"/>
    <n v="0"/>
    <m/>
    <n v="0"/>
    <n v="0"/>
    <n v="0"/>
    <n v="0"/>
    <n v="0"/>
    <x v="0"/>
    <m/>
    <x v="6"/>
    <x v="3"/>
    <s v="No root cause"/>
    <s v="No root cause"/>
    <s v=""/>
    <s v="LIT_300"/>
    <m/>
  </r>
  <r>
    <s v="Ngoung"/>
    <s v="CTR_115"/>
    <s v="CENTRE"/>
    <s v="IHS"/>
    <s v="Grid-Gen"/>
    <s v="CENTRE"/>
    <s v="Ngoung"/>
    <s v="ZTE"/>
    <n v="0"/>
    <n v="0"/>
    <n v="0"/>
    <n v="0"/>
    <n v="0"/>
    <n v="0"/>
    <n v="0"/>
    <n v="0"/>
    <n v="0"/>
    <n v="0"/>
    <n v="0"/>
    <n v="0"/>
    <n v="0"/>
    <n v="0"/>
    <n v="0"/>
    <n v="0"/>
    <n v="0"/>
    <n v="0"/>
    <n v="0"/>
    <n v="0"/>
    <n v="0"/>
    <n v="0"/>
    <n v="0"/>
    <n v="0"/>
    <m/>
    <n v="0"/>
    <n v="0"/>
    <n v="0"/>
    <n v="0"/>
    <n v="0"/>
    <x v="0"/>
    <m/>
    <x v="6"/>
    <x v="3"/>
    <s v="No root cause"/>
    <s v="No root cause"/>
    <s v=""/>
    <s v="CTR_115"/>
    <m/>
  </r>
  <r>
    <s v="Bantoum-II-IHS"/>
    <s v="OST_301"/>
    <s v="OUEST"/>
    <s v="IHS"/>
    <s v="Grid-Gen"/>
    <s v="OUEST"/>
    <s v="Bantoum"/>
    <s v="Huawei"/>
    <n v="0"/>
    <n v="0"/>
    <n v="0"/>
    <n v="0"/>
    <n v="0"/>
    <n v="0"/>
    <n v="0"/>
    <n v="0"/>
    <n v="0"/>
    <n v="0"/>
    <n v="0"/>
    <n v="0"/>
    <n v="0"/>
    <n v="0"/>
    <n v="0"/>
    <n v="0"/>
    <n v="0"/>
    <n v="0"/>
    <n v="0"/>
    <n v="0"/>
    <n v="0"/>
    <n v="0"/>
    <n v="0"/>
    <n v="0"/>
    <m/>
    <n v="0"/>
    <n v="0"/>
    <n v="0"/>
    <n v="0"/>
    <n v="0"/>
    <x v="0"/>
    <m/>
    <x v="6"/>
    <x v="3"/>
    <s v="No root cause"/>
    <s v="No root cause"/>
    <s v=""/>
    <s v="OST_301"/>
    <m/>
  </r>
  <r>
    <s v="Bamendjing-MTN-IHS"/>
    <s v="OST_221"/>
    <s v="OUEST"/>
    <s v="IHS"/>
    <s v="Grid-Gen"/>
    <s v="OUEST"/>
    <s v="Bamendjing"/>
    <s v="Huawei"/>
    <n v="0"/>
    <n v="0"/>
    <n v="0"/>
    <n v="0"/>
    <n v="0"/>
    <n v="0"/>
    <n v="0"/>
    <n v="0"/>
    <n v="0"/>
    <n v="0"/>
    <n v="0"/>
    <n v="0"/>
    <n v="0"/>
    <n v="0"/>
    <n v="0"/>
    <n v="0"/>
    <n v="0"/>
    <n v="0"/>
    <n v="0"/>
    <n v="0"/>
    <n v="0"/>
    <n v="0"/>
    <n v="0"/>
    <n v="0"/>
    <m/>
    <n v="0"/>
    <n v="0"/>
    <n v="0"/>
    <n v="0"/>
    <n v="0"/>
    <x v="0"/>
    <m/>
    <x v="6"/>
    <x v="3"/>
    <s v="No root cause"/>
    <s v="No root cause"/>
    <s v=""/>
    <s v="OST_221"/>
    <m/>
  </r>
  <r>
    <s v="Bandjoun-Marche-Hiala"/>
    <s v="OST_276"/>
    <s v="OUEST"/>
    <s v="CAMUSAT"/>
    <s v="Medium Grid + GE"/>
    <s v="OUEST"/>
    <s v="Bandjoun"/>
    <s v="Huawei"/>
    <n v="0"/>
    <n v="0"/>
    <n v="0"/>
    <n v="0"/>
    <n v="0"/>
    <n v="0"/>
    <n v="0"/>
    <n v="0"/>
    <n v="0"/>
    <n v="0"/>
    <n v="0"/>
    <n v="0"/>
    <n v="0"/>
    <n v="0"/>
    <n v="0"/>
    <n v="0"/>
    <n v="0"/>
    <n v="0"/>
    <n v="0"/>
    <n v="0"/>
    <n v="0"/>
    <n v="0"/>
    <n v="0"/>
    <n v="0"/>
    <m/>
    <n v="0"/>
    <n v="0"/>
    <n v="0"/>
    <n v="0"/>
    <n v="0"/>
    <x v="0"/>
    <m/>
    <x v="6"/>
    <x v="3"/>
    <s v="No root cause"/>
    <s v="No root cause"/>
    <s v=""/>
    <s v="OST_276"/>
    <m/>
  </r>
  <r>
    <s v="Boga-Mahole"/>
    <s v="CTR_234"/>
    <s v="CENTRE"/>
    <s v="IHS"/>
    <s v="Grid-Gen"/>
    <s v="CENTRE"/>
    <s v="Boga-Mahole"/>
    <s v="ZTE"/>
    <n v="0"/>
    <n v="0"/>
    <n v="0"/>
    <n v="0"/>
    <n v="0"/>
    <n v="0"/>
    <n v="0"/>
    <n v="0"/>
    <n v="0"/>
    <n v="0"/>
    <n v="0"/>
    <n v="0"/>
    <n v="0"/>
    <n v="0"/>
    <n v="0"/>
    <n v="0"/>
    <n v="0"/>
    <n v="0"/>
    <n v="0"/>
    <n v="0"/>
    <n v="0"/>
    <n v="0"/>
    <n v="0"/>
    <n v="0"/>
    <m/>
    <n v="0"/>
    <n v="0"/>
    <n v="0"/>
    <n v="0"/>
    <n v="0"/>
    <x v="0"/>
    <m/>
    <x v="6"/>
    <x v="3"/>
    <s v="No root cause"/>
    <s v="No root cause"/>
    <s v=""/>
    <s v="CTR_234"/>
    <m/>
  </r>
  <r>
    <s v="Jabane"/>
    <s v="SUO_173"/>
    <s v="SUD-OUEST"/>
    <s v="CAMUSAT"/>
    <s v="Good Grid no GE - 8h"/>
    <s v="SUD-OUEST"/>
    <s v="Jabane"/>
    <s v="NOKIA"/>
    <n v="0"/>
    <n v="0"/>
    <n v="0"/>
    <n v="0"/>
    <n v="0"/>
    <n v="0"/>
    <n v="0"/>
    <n v="0"/>
    <n v="0"/>
    <n v="0"/>
    <n v="0"/>
    <n v="0"/>
    <n v="0"/>
    <n v="0"/>
    <n v="0"/>
    <n v="0"/>
    <n v="0"/>
    <n v="0"/>
    <n v="0"/>
    <n v="0"/>
    <n v="0"/>
    <n v="0"/>
    <n v="0"/>
    <n v="0"/>
    <m/>
    <n v="0"/>
    <n v="0"/>
    <n v="0"/>
    <n v="0"/>
    <n v="0"/>
    <x v="0"/>
    <m/>
    <x v="13"/>
    <x v="7"/>
    <s v="ACCESS-ISSUE"/>
    <s v="ACCESS-ISSUE"/>
    <s v="(05-10-2026 groupw whatsapp incident):SUO_173_H_Jabane: Probable arrêt volontaire des equipements par le bir   || (05-10-2026 cells huawei): 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10-2026 cells huawei): 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5-10-2026 cells huawei): 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SUO_173"/>
    <m/>
  </r>
  <r>
    <s v="Oyack-Lycee"/>
    <s v="LIT_299"/>
    <s v="Douala"/>
    <s v="IHS"/>
    <s v="Grid-Gen"/>
    <s v="LITTORAL"/>
    <s v="Douala"/>
    <s v="ZTE"/>
    <n v="0"/>
    <n v="0"/>
    <n v="0"/>
    <n v="0"/>
    <n v="0"/>
    <n v="0"/>
    <n v="0"/>
    <n v="0"/>
    <n v="0"/>
    <n v="0"/>
    <n v="0"/>
    <n v="0"/>
    <n v="0"/>
    <n v="0"/>
    <n v="0"/>
    <n v="0"/>
    <n v="0"/>
    <n v="0"/>
    <n v="0"/>
    <n v="0"/>
    <n v="0"/>
    <n v="0"/>
    <n v="0"/>
    <n v="0"/>
    <m/>
    <n v="0"/>
    <n v="0"/>
    <n v="0"/>
    <n v="0"/>
    <n v="0"/>
    <x v="0"/>
    <m/>
    <x v="6"/>
    <x v="3"/>
    <s v="No root cause"/>
    <s v="No root cause"/>
    <s v=""/>
    <s v="LIT_299"/>
    <m/>
  </r>
  <r>
    <s v="PK13-II"/>
    <s v="LIT_448"/>
    <s v="Douala"/>
    <s v="IHS"/>
    <s v="Grid-Gen"/>
    <s v="LITTORAL"/>
    <s v="Douala"/>
    <s v="ZTE"/>
    <n v="0"/>
    <n v="0"/>
    <n v="0"/>
    <n v="0"/>
    <n v="0"/>
    <n v="0"/>
    <n v="0"/>
    <n v="0"/>
    <n v="0"/>
    <n v="0"/>
    <n v="0"/>
    <n v="0"/>
    <n v="0"/>
    <n v="0"/>
    <n v="0"/>
    <n v="0"/>
    <n v="0"/>
    <n v="0"/>
    <n v="0"/>
    <n v="0"/>
    <n v="0"/>
    <n v="0"/>
    <n v="0"/>
    <n v="0"/>
    <m/>
    <n v="0"/>
    <n v="0"/>
    <n v="0"/>
    <n v="0"/>
    <n v="0"/>
    <x v="0"/>
    <m/>
    <x v="6"/>
    <x v="3"/>
    <s v="No root cause"/>
    <s v="No root cause"/>
    <s v=""/>
    <s v="LIT_448"/>
    <m/>
  </r>
  <r>
    <s v="PK17-University-IHS"/>
    <s v="LIT_234"/>
    <s v="Douala"/>
    <s v="IHS"/>
    <s v="Grid-Gen"/>
    <s v="LITTORAL"/>
    <s v="Douala"/>
    <s v="ZTE"/>
    <n v="0"/>
    <n v="0"/>
    <n v="0"/>
    <n v="0"/>
    <n v="0"/>
    <n v="0"/>
    <n v="0"/>
    <n v="0"/>
    <n v="0"/>
    <n v="0"/>
    <n v="0"/>
    <n v="0"/>
    <n v="0"/>
    <n v="0"/>
    <n v="0"/>
    <n v="0"/>
    <n v="0"/>
    <n v="0"/>
    <n v="0"/>
    <n v="0"/>
    <n v="0"/>
    <n v="0"/>
    <n v="0"/>
    <n v="0"/>
    <m/>
    <n v="0"/>
    <n v="0"/>
    <n v="0"/>
    <n v="0"/>
    <n v="0"/>
    <x v="0"/>
    <m/>
    <x v="6"/>
    <x v="3"/>
    <s v="No root cause"/>
    <s v="No root cause"/>
    <s v=""/>
    <s v="LIT_234"/>
    <m/>
  </r>
  <r>
    <s v="Emene-City"/>
    <s v="LIT_384"/>
    <s v="Douala"/>
    <s v="IHS"/>
    <s v="Grid-Gen"/>
    <s v="LITTORAL"/>
    <s v="Douala"/>
    <s v="ZTE"/>
    <n v="0"/>
    <n v="0"/>
    <n v="0"/>
    <n v="0"/>
    <n v="0"/>
    <n v="0"/>
    <n v="0"/>
    <n v="0"/>
    <n v="0"/>
    <n v="0"/>
    <n v="0"/>
    <n v="0"/>
    <n v="0"/>
    <n v="0"/>
    <n v="0"/>
    <n v="0"/>
    <n v="0"/>
    <n v="0"/>
    <n v="0"/>
    <n v="0"/>
    <n v="0"/>
    <n v="0"/>
    <n v="0"/>
    <n v="0"/>
    <m/>
    <n v="0"/>
    <n v="0"/>
    <n v="0"/>
    <n v="0"/>
    <n v="0"/>
    <x v="0"/>
    <m/>
    <x v="6"/>
    <x v="3"/>
    <s v="No root cause"/>
    <s v="No root cause"/>
    <s v=""/>
    <s v="LIT_384"/>
    <m/>
  </r>
  <r>
    <s v="Logpom-Denver-City"/>
    <s v="LIT_440"/>
    <s v="Douala"/>
    <s v="IHS"/>
    <s v="Grid-Gen"/>
    <s v="LITTORAL"/>
    <s v="Douala"/>
    <s v="ZTE"/>
    <n v="0"/>
    <n v="0"/>
    <n v="0"/>
    <n v="0"/>
    <n v="0"/>
    <n v="0"/>
    <n v="0"/>
    <n v="0"/>
    <n v="0"/>
    <n v="0"/>
    <n v="0"/>
    <n v="0"/>
    <n v="0"/>
    <n v="0"/>
    <n v="0"/>
    <n v="0"/>
    <n v="0"/>
    <n v="0"/>
    <n v="0"/>
    <n v="0"/>
    <n v="0"/>
    <n v="0"/>
    <n v="0"/>
    <n v="0"/>
    <m/>
    <n v="0"/>
    <n v="0"/>
    <n v="0"/>
    <n v="0"/>
    <n v="0"/>
    <x v="0"/>
    <m/>
    <x v="6"/>
    <x v="3"/>
    <s v="No root cause"/>
    <s v="No root cause"/>
    <s v=""/>
    <s v="LIT_440"/>
    <m/>
  </r>
  <r>
    <s v="Logbessou-II"/>
    <s v="LIT_669"/>
    <s v="Douala"/>
    <s v="CAMUSAT"/>
    <s v="Good Grid + GE"/>
    <s v="LITTORAL"/>
    <s v="Douala"/>
    <s v="ZTE"/>
    <n v="0"/>
    <n v="0"/>
    <n v="0"/>
    <n v="0"/>
    <n v="0"/>
    <n v="0"/>
    <n v="0"/>
    <n v="0"/>
    <n v="0"/>
    <n v="0"/>
    <n v="0"/>
    <n v="0"/>
    <n v="0"/>
    <n v="0"/>
    <n v="0"/>
    <n v="0"/>
    <n v="0"/>
    <n v="0"/>
    <n v="0"/>
    <n v="0"/>
    <n v="0"/>
    <n v="0"/>
    <n v="0"/>
    <n v="0"/>
    <m/>
    <n v="0"/>
    <n v="0"/>
    <n v="0"/>
    <n v="0"/>
    <n v="0"/>
    <x v="0"/>
    <m/>
    <x v="6"/>
    <x v="3"/>
    <s v="No root cause"/>
    <s v="No root cause"/>
    <s v=""/>
    <s v="LIT_669"/>
    <m/>
  </r>
  <r>
    <s v="NR-PK5"/>
    <s v="LIT_096"/>
    <s v="Douala"/>
    <s v="IHS"/>
    <s v="Grid-Gen"/>
    <s v="LITTORAL"/>
    <s v="Douala"/>
    <s v="ZTE"/>
    <n v="0"/>
    <n v="0"/>
    <n v="0"/>
    <n v="0"/>
    <n v="0"/>
    <n v="0"/>
    <n v="0"/>
    <n v="0"/>
    <n v="0"/>
    <n v="0"/>
    <n v="0"/>
    <n v="0"/>
    <n v="0"/>
    <n v="0"/>
    <n v="0"/>
    <n v="0"/>
    <n v="0"/>
    <n v="0"/>
    <n v="0"/>
    <n v="0"/>
    <n v="0"/>
    <n v="0"/>
    <n v="0"/>
    <n v="0"/>
    <m/>
    <n v="0"/>
    <n v="0"/>
    <n v="0"/>
    <n v="0"/>
    <n v="0"/>
    <x v="0"/>
    <m/>
    <x v="6"/>
    <x v="3"/>
    <s v="No root cause"/>
    <s v="No root cause"/>
    <s v=""/>
    <s v="LIT_096"/>
    <m/>
  </r>
  <r>
    <s v="Ambam"/>
    <s v="CTR_394"/>
    <s v="CENTRE"/>
    <s v="IHS"/>
    <s v="Grid-Gen"/>
    <s v="CENTRE"/>
    <s v="Ambam"/>
    <s v="ZTE"/>
    <n v="0"/>
    <n v="0"/>
    <n v="0"/>
    <n v="0"/>
    <n v="0"/>
    <n v="0"/>
    <n v="0"/>
    <n v="0"/>
    <n v="0"/>
    <n v="0"/>
    <n v="0"/>
    <n v="0"/>
    <n v="0"/>
    <n v="0"/>
    <n v="0"/>
    <n v="0"/>
    <n v="0"/>
    <n v="0"/>
    <n v="0"/>
    <n v="0"/>
    <n v="0"/>
    <n v="0"/>
    <n v="0"/>
    <n v="0"/>
    <m/>
    <n v="0"/>
    <n v="0"/>
    <n v="0"/>
    <n v="0"/>
    <n v="0"/>
    <x v="0"/>
    <m/>
    <x v="1"/>
    <x v="0"/>
    <s v="Defaut GE &amp; Power Cabinet"/>
    <s v="PASSIVE"/>
    <s v="(05-10-2026 cells zte): 09/04/2026 : Power issue || Mail sent to Camusat"/>
    <s v="CTR_394"/>
    <m/>
  </r>
  <r>
    <s v="Nomayos-IHS"/>
    <s v="CTR_527"/>
    <s v="CENTRE"/>
    <s v="IHS"/>
    <s v="Grid-Gen"/>
    <s v="CENTRE"/>
    <s v="Nomayos"/>
    <s v="ZTE"/>
    <n v="0"/>
    <n v="0"/>
    <n v="0"/>
    <n v="0"/>
    <n v="0"/>
    <n v="0"/>
    <n v="0"/>
    <n v="0"/>
    <n v="0"/>
    <n v="0"/>
    <n v="0"/>
    <n v="0"/>
    <n v="0"/>
    <n v="0"/>
    <n v="0"/>
    <n v="0"/>
    <n v="0"/>
    <n v="0"/>
    <n v="0"/>
    <n v="0"/>
    <n v="0"/>
    <n v="0"/>
    <n v="0"/>
    <n v="0"/>
    <m/>
    <n v="0"/>
    <n v="0"/>
    <n v="0"/>
    <n v="0"/>
    <n v="0"/>
    <x v="0"/>
    <m/>
    <x v="6"/>
    <x v="3"/>
    <s v="No root cause"/>
    <s v="No root cause"/>
    <s v=""/>
    <s v="CTR_527"/>
    <m/>
  </r>
  <r>
    <s v="Koutaba-IHS"/>
    <s v="OST_138"/>
    <s v="OUEST"/>
    <s v="IHS"/>
    <s v="Grid-Gen"/>
    <s v="OUEST"/>
    <s v="Koutaba"/>
    <s v="Huawei"/>
    <n v="0"/>
    <n v="0"/>
    <n v="0"/>
    <n v="0"/>
    <n v="0"/>
    <n v="0"/>
    <n v="0"/>
    <n v="0"/>
    <n v="0"/>
    <n v="0"/>
    <n v="0"/>
    <n v="0"/>
    <n v="0"/>
    <n v="0"/>
    <n v="0"/>
    <n v="0"/>
    <n v="0"/>
    <n v="0"/>
    <n v="0"/>
    <n v="0"/>
    <n v="0"/>
    <n v="0"/>
    <n v="0"/>
    <n v="0"/>
    <m/>
    <n v="0"/>
    <n v="0"/>
    <n v="0"/>
    <n v="0"/>
    <n v="0"/>
    <x v="0"/>
    <m/>
    <x v="6"/>
    <x v="3"/>
    <s v="No root cause"/>
    <s v="No root cause"/>
    <s v=""/>
    <s v="OST_138"/>
    <m/>
  </r>
  <r>
    <s v="Bfsam-Tougang-EEC"/>
    <s v="OST_077"/>
    <s v="Bafoussam"/>
    <s v="IHS"/>
    <s v="Grid-Gen"/>
    <s v="OUEST"/>
    <s v="Bafoussam"/>
    <s v="Huawei"/>
    <n v="0"/>
    <n v="0"/>
    <n v="0"/>
    <n v="0"/>
    <n v="0"/>
    <n v="0"/>
    <n v="0"/>
    <n v="0"/>
    <n v="0"/>
    <n v="0"/>
    <n v="0"/>
    <n v="0"/>
    <n v="0"/>
    <n v="0"/>
    <n v="0"/>
    <n v="0"/>
    <n v="0"/>
    <n v="0"/>
    <n v="0"/>
    <n v="0"/>
    <n v="0"/>
    <n v="0"/>
    <n v="0"/>
    <n v="0"/>
    <m/>
    <n v="0"/>
    <n v="0"/>
    <n v="0"/>
    <n v="0"/>
    <n v="0"/>
    <x v="0"/>
    <m/>
    <x v="6"/>
    <x v="3"/>
    <s v="No root cause"/>
    <s v="No root cause"/>
    <s v=""/>
    <s v="OST_077"/>
    <m/>
  </r>
  <r>
    <s v="Bamendjing-IHS"/>
    <s v="OST_030"/>
    <s v="OUEST"/>
    <s v="IHS"/>
    <s v="Grid-Hybrid-Gen"/>
    <s v="OUEST"/>
    <s v="Bamendjing"/>
    <s v="Huawei"/>
    <n v="0"/>
    <n v="0"/>
    <n v="0"/>
    <n v="0"/>
    <n v="0"/>
    <n v="0"/>
    <n v="0"/>
    <n v="0"/>
    <n v="0"/>
    <n v="0"/>
    <n v="0"/>
    <n v="0"/>
    <n v="0"/>
    <n v="0"/>
    <n v="0"/>
    <n v="0"/>
    <n v="0"/>
    <n v="0"/>
    <n v="0"/>
    <n v="0"/>
    <n v="0"/>
    <n v="0"/>
    <n v="0"/>
    <n v="0"/>
    <m/>
    <n v="0"/>
    <n v="0"/>
    <n v="0"/>
    <n v="0"/>
    <n v="0"/>
    <x v="0"/>
    <m/>
    <x v="6"/>
    <x v="3"/>
    <s v="No root cause"/>
    <s v="No root cause"/>
    <s v=""/>
    <s v="OST_030"/>
    <m/>
  </r>
  <r>
    <s v="Bamendou"/>
    <s v="OST_056"/>
    <s v="OUEST"/>
    <s v="IHS"/>
    <s v="Grid-Gen"/>
    <s v="OUEST"/>
    <s v="Bamendou"/>
    <s v="Huawei"/>
    <n v="0"/>
    <n v="0"/>
    <n v="0"/>
    <n v="0"/>
    <n v="0"/>
    <n v="0"/>
    <n v="0"/>
    <n v="0"/>
    <n v="0"/>
    <n v="0"/>
    <n v="0"/>
    <n v="0"/>
    <n v="0"/>
    <n v="0"/>
    <n v="0"/>
    <n v="0"/>
    <n v="0"/>
    <n v="0"/>
    <n v="0"/>
    <n v="0"/>
    <n v="0"/>
    <n v="0"/>
    <n v="0"/>
    <n v="0"/>
    <m/>
    <n v="0"/>
    <n v="0"/>
    <n v="0"/>
    <n v="0"/>
    <n v="0"/>
    <x v="0"/>
    <m/>
    <x v="6"/>
    <x v="3"/>
    <s v="No root cause"/>
    <s v="No root cause"/>
    <s v=""/>
    <s v="OST_056"/>
    <m/>
  </r>
  <r>
    <s v="Yoke"/>
    <s v="SUO_070"/>
    <s v="SUD-OUEST"/>
    <s v="IHS"/>
    <m/>
    <s v="SUD-OUEST"/>
    <s v="Yoke"/>
    <s v="Huawei"/>
    <n v="0"/>
    <n v="0"/>
    <n v="0"/>
    <n v="0"/>
    <n v="0"/>
    <n v="0"/>
    <n v="0"/>
    <n v="0"/>
    <n v="0"/>
    <n v="0"/>
    <n v="0"/>
    <n v="0"/>
    <n v="0"/>
    <n v="0"/>
    <n v="0"/>
    <n v="0"/>
    <n v="0"/>
    <n v="0"/>
    <n v="0"/>
    <n v="0"/>
    <n v="0"/>
    <n v="0"/>
    <n v="0"/>
    <n v="0"/>
    <m/>
    <n v="0"/>
    <n v="0"/>
    <n v="0"/>
    <n v="0"/>
    <n v="0"/>
    <x v="0"/>
    <m/>
    <x v="6"/>
    <x v="3"/>
    <s v="No root cause"/>
    <s v="No root cause"/>
    <s v=""/>
    <s v="SUO_070"/>
    <m/>
  </r>
  <r>
    <s v="Malanden"/>
    <s v="OST_275"/>
    <s v="OUEST"/>
    <s v="CAMUSAT"/>
    <s v="Hybrid Solar - S3"/>
    <s v="OUEST"/>
    <s v="Malanden"/>
    <s v="Huawei"/>
    <n v="0"/>
    <n v="0"/>
    <n v="0"/>
    <n v="0"/>
    <n v="0"/>
    <n v="0"/>
    <n v="0"/>
    <n v="0"/>
    <n v="0"/>
    <n v="0"/>
    <n v="0"/>
    <n v="0"/>
    <n v="0"/>
    <n v="0"/>
    <n v="0"/>
    <n v="0"/>
    <n v="0"/>
    <n v="0"/>
    <n v="0"/>
    <n v="0"/>
    <n v="0"/>
    <n v="0"/>
    <n v="0"/>
    <n v="0"/>
    <m/>
    <n v="0"/>
    <n v="0"/>
    <n v="0"/>
    <n v="0"/>
    <n v="0"/>
    <x v="0"/>
    <m/>
    <x v="6"/>
    <x v="3"/>
    <s v="No root cause"/>
    <s v="No root cause"/>
    <s v=""/>
    <s v="OST_275"/>
    <m/>
  </r>
  <r>
    <s v="Tongo-IHS"/>
    <s v="NRD_112"/>
    <s v="NORD"/>
    <s v="IHS"/>
    <s v="Hybrid-Gen"/>
    <s v="NORD"/>
    <s v="Tongo"/>
    <s v="Huawei"/>
    <n v="0"/>
    <n v="0"/>
    <n v="0"/>
    <n v="0"/>
    <n v="0"/>
    <n v="0"/>
    <n v="0"/>
    <n v="0"/>
    <n v="0"/>
    <n v="0"/>
    <n v="0"/>
    <n v="0"/>
    <n v="0"/>
    <n v="0"/>
    <n v="0"/>
    <n v="0"/>
    <n v="0"/>
    <n v="0"/>
    <n v="0"/>
    <n v="0"/>
    <n v="0"/>
    <n v="0"/>
    <n v="0"/>
    <n v="0"/>
    <m/>
    <n v="0"/>
    <n v="0"/>
    <n v="0"/>
    <n v="0"/>
    <n v="0"/>
    <x v="0"/>
    <m/>
    <x v="6"/>
    <x v="3"/>
    <s v="No root cause"/>
    <s v="No root cause"/>
    <s v=""/>
    <s v="NRD_112"/>
    <m/>
  </r>
  <r>
    <s v="Koupa-Matapit-IHS"/>
    <s v="OST_209"/>
    <s v="OUEST"/>
    <s v="IHS"/>
    <s v="Hybrid-Gen"/>
    <s v="OUEST"/>
    <s v="Koupa-Matapit"/>
    <s v="Huawei"/>
    <n v="0"/>
    <n v="0"/>
    <n v="0"/>
    <n v="0"/>
    <n v="0"/>
    <n v="0"/>
    <n v="0"/>
    <n v="0"/>
    <n v="0"/>
    <n v="0"/>
    <n v="0"/>
    <n v="0"/>
    <n v="0"/>
    <n v="0"/>
    <n v="0"/>
    <n v="0"/>
    <n v="0"/>
    <n v="0"/>
    <n v="0"/>
    <n v="0"/>
    <n v="0"/>
    <n v="0"/>
    <n v="0"/>
    <n v="0"/>
    <m/>
    <n v="0"/>
    <n v="0"/>
    <n v="0"/>
    <n v="0"/>
    <n v="0"/>
    <x v="0"/>
    <m/>
    <x v="6"/>
    <x v="3"/>
    <s v="No root cause"/>
    <s v="No root cause"/>
    <s v=""/>
    <s v="OST_209"/>
    <m/>
  </r>
  <r>
    <s v="Bandja"/>
    <s v="OST_022"/>
    <s v="OUEST"/>
    <s v="IHS"/>
    <s v="Grid-Gen"/>
    <s v="OUEST"/>
    <s v="Bandja"/>
    <s v="Huawei"/>
    <n v="0"/>
    <n v="0"/>
    <n v="0"/>
    <n v="0"/>
    <n v="0"/>
    <n v="0"/>
    <n v="0"/>
    <n v="0"/>
    <n v="0"/>
    <n v="0"/>
    <n v="0"/>
    <n v="0"/>
    <n v="0"/>
    <n v="0"/>
    <n v="0"/>
    <n v="0"/>
    <n v="0"/>
    <n v="0"/>
    <n v="0"/>
    <n v="0"/>
    <n v="0"/>
    <n v="0"/>
    <n v="0"/>
    <n v="0"/>
    <m/>
    <n v="0"/>
    <n v="0"/>
    <n v="0"/>
    <n v="0"/>
    <n v="0"/>
    <x v="0"/>
    <m/>
    <x v="6"/>
    <x v="3"/>
    <s v="No root cause"/>
    <s v="No root cause"/>
    <s v=""/>
    <s v="OST_022"/>
    <m/>
  </r>
  <r>
    <s v="Dizangue"/>
    <s v="LIT_113"/>
    <s v="LITTORAL"/>
    <s v="IHS"/>
    <s v="Grid-Gen"/>
    <s v="LITTORAL"/>
    <s v="Dizangue"/>
    <s v="ZTE"/>
    <n v="0"/>
    <n v="0"/>
    <n v="0"/>
    <n v="0"/>
    <n v="0"/>
    <n v="0"/>
    <n v="0"/>
    <n v="0"/>
    <n v="0"/>
    <n v="0"/>
    <n v="0"/>
    <n v="0"/>
    <n v="0"/>
    <n v="0"/>
    <n v="0"/>
    <n v="0"/>
    <n v="0"/>
    <n v="0"/>
    <n v="0"/>
    <n v="0"/>
    <n v="0"/>
    <n v="0"/>
    <n v="0"/>
    <n v="0"/>
    <m/>
    <n v="0"/>
    <n v="0"/>
    <n v="0"/>
    <n v="0"/>
    <n v="0"/>
    <x v="0"/>
    <m/>
    <x v="6"/>
    <x v="3"/>
    <s v="No root cause"/>
    <s v="No root cause"/>
    <s v=""/>
    <s v="LIT_113"/>
    <m/>
  </r>
  <r>
    <s v="Nsimalene-Yemwak"/>
    <s v="SUD_122"/>
    <s v="CENTRE"/>
    <s v="CAMUSAT"/>
    <s v="Hybrid Solar - S3"/>
    <s v="SUD"/>
    <s v="Nsimalene-Yemwak"/>
    <s v="ZTE"/>
    <n v="0"/>
    <n v="0"/>
    <n v="0"/>
    <n v="0"/>
    <n v="0"/>
    <n v="0"/>
    <n v="0"/>
    <n v="0"/>
    <n v="0"/>
    <n v="0"/>
    <n v="0"/>
    <n v="0"/>
    <n v="0"/>
    <n v="0"/>
    <n v="0"/>
    <n v="0"/>
    <n v="0"/>
    <n v="0"/>
    <n v="0"/>
    <n v="0"/>
    <n v="0"/>
    <n v="0"/>
    <n v="0"/>
    <n v="0"/>
    <m/>
    <n v="0"/>
    <n v="0"/>
    <n v="0"/>
    <n v="0"/>
    <n v="0"/>
    <x v="0"/>
    <m/>
    <x v="14"/>
    <x v="8"/>
    <s v="Sites strategiques, MLL, Pylone, etc."/>
    <s v="PASSIVE"/>
    <s v="(05-10-2026 cells zte): 09/05/2026 : Intervention prevu pour ce jour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10-2026 cells zte): 09/05/2026 : Intervention prevu pour ce jour || Relance faite a Camusat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10-2026 cells zte): 09/05/2026 : Intervention prevu pour ce jour || Relance faite a Camusat  _x000a_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_x000a_06/05/2026 : Point escalader a Chief Theophile pour support _x000a_06/05/2026 : Relance faite hier a Camusat _x000a_04/05/2026 : En attente du support de Camusat _x000a_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s v="SUD_122"/>
    <m/>
  </r>
  <r>
    <s v="Akom-II-IHS"/>
    <s v="SUD_054"/>
    <s v="CENTRE"/>
    <s v="IHS"/>
    <s v="Gen-Lithium"/>
    <s v="SUD"/>
    <s v="Akom II"/>
    <s v="ZTE"/>
    <n v="0"/>
    <n v="0"/>
    <n v="0"/>
    <n v="0"/>
    <n v="0"/>
    <n v="0"/>
    <n v="0"/>
    <n v="0"/>
    <n v="0"/>
    <n v="0"/>
    <n v="0"/>
    <n v="0"/>
    <n v="0"/>
    <n v="0"/>
    <n v="0"/>
    <n v="0"/>
    <n v="0"/>
    <n v="0"/>
    <n v="0"/>
    <n v="0"/>
    <n v="0"/>
    <n v="0"/>
    <n v="0"/>
    <n v="0"/>
    <m/>
    <n v="0"/>
    <n v="0"/>
    <n v="0"/>
    <n v="0"/>
    <n v="0"/>
    <x v="0"/>
    <m/>
    <x v="12"/>
    <x v="6"/>
    <s v="BSS Hardware issue"/>
    <s v="ACTIVE"/>
    <s v="(05-10-2026 cells zte): 09/05/2026 : Check and clean RRU 61 port 11||FME Fabrice activer  ||..;..;(05-10-2026 cells zte): 09/05/2026 : Check and clean RRU 61 port 11||FME Fabrice activer  ||"/>
    <s v="SUD_054"/>
    <m/>
  </r>
  <r>
    <s v="Manjo-PHP"/>
    <s v="LIT_592"/>
    <s v="LITTORAL"/>
    <s v="CAMUSAT"/>
    <s v="Good Grid no GE - 8h"/>
    <s v="LITTORAL"/>
    <s v="Manjo"/>
    <s v="ZTE"/>
    <n v="0"/>
    <n v="0"/>
    <n v="0"/>
    <n v="0"/>
    <n v="0"/>
    <n v="0"/>
    <n v="0"/>
    <n v="0"/>
    <n v="0"/>
    <n v="0"/>
    <n v="0"/>
    <n v="0"/>
    <n v="0"/>
    <n v="0"/>
    <n v="0"/>
    <n v="0"/>
    <n v="0"/>
    <n v="0"/>
    <n v="0"/>
    <n v="0"/>
    <n v="0"/>
    <n v="0"/>
    <n v="0"/>
    <n v="0"/>
    <m/>
    <n v="0"/>
    <n v="0"/>
    <n v="0"/>
    <n v="0"/>
    <n v="0"/>
    <x v="0"/>
    <m/>
    <x v="6"/>
    <x v="3"/>
    <s v="No root cause"/>
    <s v="No root cause"/>
    <s v=""/>
    <s v="LIT_592"/>
    <m/>
  </r>
  <r>
    <s v="MBANGASSINA"/>
    <s v="CTR_226"/>
    <s v="CENTRE"/>
    <s v="IHS"/>
    <s v="Grid-Gen-Lithium"/>
    <s v="CENTRE"/>
    <s v="Mbangassina"/>
    <s v="ZTE"/>
    <n v="0"/>
    <n v="0"/>
    <n v="0"/>
    <n v="0"/>
    <n v="0"/>
    <n v="0"/>
    <n v="0"/>
    <n v="0"/>
    <n v="0"/>
    <n v="0"/>
    <n v="0"/>
    <n v="0"/>
    <n v="0"/>
    <n v="0"/>
    <n v="0"/>
    <n v="0"/>
    <n v="0"/>
    <n v="0"/>
    <n v="0"/>
    <n v="0"/>
    <n v="0"/>
    <n v="0"/>
    <n v="0"/>
    <n v="0"/>
    <m/>
    <n v="0"/>
    <n v="0"/>
    <n v="0"/>
    <n v="0"/>
    <n v="0"/>
    <x v="0"/>
    <m/>
    <x v="6"/>
    <x v="3"/>
    <s v="No root cause"/>
    <s v="No root cause"/>
    <s v=""/>
    <s v="CTR_226"/>
    <m/>
  </r>
  <r>
    <s v="Bonepoupa-IHS"/>
    <s v="LIT_145"/>
    <s v="LITTORAL"/>
    <s v="IHS"/>
    <s v="Solar-Grid-Gen-Lithium"/>
    <s v="LITTORAL"/>
    <s v="Bonepoupa"/>
    <s v="ZTE"/>
    <n v="0"/>
    <n v="0"/>
    <n v="0"/>
    <n v="0"/>
    <n v="0"/>
    <n v="0"/>
    <n v="0"/>
    <n v="0"/>
    <n v="0"/>
    <n v="0"/>
    <n v="0"/>
    <n v="0"/>
    <n v="0"/>
    <n v="0"/>
    <n v="0"/>
    <n v="0"/>
    <n v="0"/>
    <n v="0"/>
    <n v="0"/>
    <n v="0"/>
    <n v="0"/>
    <n v="0"/>
    <n v="0"/>
    <n v="0"/>
    <m/>
    <n v="0"/>
    <n v="0"/>
    <n v="0"/>
    <n v="0"/>
    <n v="0"/>
    <x v="0"/>
    <m/>
    <x v="6"/>
    <x v="3"/>
    <s v="No root cause"/>
    <s v="No root cause"/>
    <s v=""/>
    <s v="LIT_145"/>
    <m/>
  </r>
  <r>
    <s v="Bana"/>
    <s v="OST_007"/>
    <s v="OUEST"/>
    <s v="IHS"/>
    <s v="Grid-Gen"/>
    <s v="OUEST"/>
    <s v="Bana"/>
    <s v="NOKIA"/>
    <n v="0"/>
    <n v="0"/>
    <n v="0"/>
    <n v="0"/>
    <n v="0"/>
    <n v="0"/>
    <n v="0"/>
    <n v="0"/>
    <n v="0"/>
    <n v="0"/>
    <n v="0"/>
    <n v="0"/>
    <n v="0"/>
    <n v="0"/>
    <n v="0"/>
    <n v="0"/>
    <n v="0"/>
    <n v="0"/>
    <n v="0"/>
    <n v="0"/>
    <n v="0"/>
    <n v="0"/>
    <n v="0"/>
    <n v="0"/>
    <m/>
    <n v="0"/>
    <n v="0"/>
    <n v="0"/>
    <n v="0"/>
    <n v="0"/>
    <x v="0"/>
    <m/>
    <x v="6"/>
    <x v="3"/>
    <s v="No root cause"/>
    <s v="No root cause"/>
    <s v=""/>
    <s v="OST_007"/>
    <m/>
  </r>
  <r>
    <s v="Malantouen"/>
    <s v="OST_039"/>
    <s v="OUEST"/>
    <s v="IHS"/>
    <s v="Grid-Gen"/>
    <s v="OUEST"/>
    <s v="Malantouen"/>
    <s v="NOKIA"/>
    <n v="0"/>
    <n v="0"/>
    <n v="0"/>
    <n v="0"/>
    <n v="0"/>
    <n v="0"/>
    <n v="0"/>
    <n v="0"/>
    <n v="0"/>
    <n v="0"/>
    <n v="0"/>
    <n v="0"/>
    <n v="0"/>
    <n v="0"/>
    <n v="0"/>
    <n v="0"/>
    <n v="0"/>
    <n v="0"/>
    <n v="0"/>
    <n v="0"/>
    <n v="0"/>
    <n v="0"/>
    <n v="0"/>
    <n v="0"/>
    <m/>
    <n v="0"/>
    <n v="0"/>
    <n v="0"/>
    <n v="0"/>
    <n v="0"/>
    <x v="0"/>
    <m/>
    <x v="6"/>
    <x v="3"/>
    <s v="No root cause"/>
    <s v="No root cause"/>
    <s v=""/>
    <s v="OST_039"/>
    <m/>
  </r>
  <r>
    <s v="Ndjole"/>
    <s v="CTR_893"/>
    <s v="CENTRE"/>
    <m/>
    <m/>
    <s v="CENTRE"/>
    <s v="Ndjole"/>
    <s v="ZTE"/>
    <n v="0"/>
    <n v="0"/>
    <n v="0"/>
    <n v="0"/>
    <n v="0"/>
    <n v="0"/>
    <n v="0"/>
    <n v="0"/>
    <n v="0"/>
    <n v="0"/>
    <n v="0"/>
    <n v="0"/>
    <n v="0"/>
    <n v="0"/>
    <n v="0"/>
    <n v="0"/>
    <n v="0"/>
    <n v="0"/>
    <n v="0"/>
    <n v="0"/>
    <n v="0"/>
    <n v="0"/>
    <n v="0"/>
    <n v="0"/>
    <m/>
    <n v="0"/>
    <n v="0"/>
    <n v="0"/>
    <n v="0"/>
    <n v="0"/>
    <x v="0"/>
    <m/>
    <x v="6"/>
    <x v="3"/>
    <s v="No root cause"/>
    <s v="No root cause"/>
    <s v=""/>
    <s v="CTR_893"/>
    <m/>
  </r>
  <r>
    <s v="Foumban-Lycee-MTN"/>
    <s v="OST_128"/>
    <s v="OUEST"/>
    <s v="IHS"/>
    <s v="Grid-Gen"/>
    <s v="OUEST"/>
    <s v="Foumban"/>
    <s v="Huawei"/>
    <n v="0"/>
    <n v="0"/>
    <n v="0"/>
    <n v="0"/>
    <n v="0"/>
    <n v="0"/>
    <n v="0"/>
    <n v="0"/>
    <n v="0"/>
    <n v="0"/>
    <n v="0"/>
    <n v="0"/>
    <n v="0"/>
    <n v="0"/>
    <n v="0"/>
    <n v="0"/>
    <n v="0"/>
    <n v="0"/>
    <n v="0"/>
    <n v="0"/>
    <n v="0"/>
    <n v="0"/>
    <n v="0"/>
    <n v="0"/>
    <m/>
    <n v="0"/>
    <n v="0"/>
    <n v="0"/>
    <n v="0"/>
    <n v="0"/>
    <x v="0"/>
    <m/>
    <x v="6"/>
    <x v="3"/>
    <s v="No root cause"/>
    <s v="No root cause"/>
    <s v=""/>
    <s v="OST_128"/>
    <m/>
  </r>
  <r>
    <s v="Foumban-Njintout-II"/>
    <s v="OST_178"/>
    <s v="OUEST"/>
    <s v="IHS"/>
    <s v="Grid-Gen"/>
    <s v="OUEST"/>
    <s v="Foumban"/>
    <s v="Huawei"/>
    <n v="0"/>
    <n v="0"/>
    <n v="0"/>
    <n v="0"/>
    <n v="0"/>
    <n v="0"/>
    <n v="0"/>
    <n v="0"/>
    <n v="0"/>
    <n v="0"/>
    <n v="0"/>
    <n v="0"/>
    <n v="0"/>
    <n v="0"/>
    <n v="0"/>
    <n v="0"/>
    <n v="0"/>
    <n v="0"/>
    <n v="0"/>
    <n v="0"/>
    <n v="0"/>
    <n v="0"/>
    <n v="0"/>
    <n v="0"/>
    <m/>
    <n v="0"/>
    <n v="0"/>
    <n v="0"/>
    <n v="0"/>
    <n v="0"/>
    <x v="0"/>
    <m/>
    <x v="6"/>
    <x v="3"/>
    <s v="No root cause"/>
    <s v="No root cause"/>
    <s v=""/>
    <s v="OST_178"/>
    <m/>
  </r>
  <r>
    <s v="Manmenye"/>
    <s v="CTR_117"/>
    <s v="CENTRE"/>
    <s v="IHS"/>
    <s v="Grid-Hybrid-Gen"/>
    <s v="CENTRE"/>
    <s v="Manmenye"/>
    <s v="ZTE"/>
    <n v="0"/>
    <n v="0"/>
    <n v="0"/>
    <n v="0"/>
    <n v="0"/>
    <n v="0"/>
    <n v="0"/>
    <n v="0"/>
    <n v="0"/>
    <n v="0"/>
    <n v="0"/>
    <n v="0"/>
    <n v="0"/>
    <n v="0"/>
    <n v="0"/>
    <n v="0"/>
    <n v="0"/>
    <n v="0"/>
    <n v="0"/>
    <n v="0"/>
    <n v="0"/>
    <n v="0"/>
    <n v="0"/>
    <n v="0"/>
    <m/>
    <n v="0"/>
    <n v="0"/>
    <n v="0"/>
    <n v="0"/>
    <n v="0"/>
    <x v="0"/>
    <m/>
    <x v="6"/>
    <x v="3"/>
    <s v="No root cause"/>
    <s v="No root cause"/>
    <s v=""/>
    <s v="CTR_117"/>
    <m/>
  </r>
  <r>
    <s v="Obala-Mairie"/>
    <s v="CTR_113"/>
    <s v="CENTRE"/>
    <s v="IHS"/>
    <s v="Grid-Gen"/>
    <s v="CENTRE"/>
    <s v="Obala"/>
    <s v="ZTE"/>
    <n v="0"/>
    <n v="0"/>
    <n v="0"/>
    <n v="0"/>
    <n v="0"/>
    <n v="0"/>
    <n v="0"/>
    <n v="0"/>
    <n v="0"/>
    <n v="0"/>
    <n v="0"/>
    <n v="0"/>
    <n v="0"/>
    <n v="0"/>
    <n v="0"/>
    <n v="0"/>
    <n v="0"/>
    <n v="0"/>
    <n v="0"/>
    <n v="0"/>
    <n v="0"/>
    <n v="0"/>
    <n v="0"/>
    <n v="0"/>
    <m/>
    <n v="0"/>
    <n v="0"/>
    <n v="0"/>
    <n v="0"/>
    <n v="0"/>
    <x v="0"/>
    <m/>
    <x v="1"/>
    <x v="0"/>
    <s v="Defaut GE &amp; Power Cabinet"/>
    <s v="PASSIVE"/>
    <s v="(05-10-2026 cells zte): 09/05/2026 : Need BO RAN analysis || Cell was down due to power || Power issue || Mail sent to Camusat"/>
    <s v="CTR_113"/>
    <m/>
  </r>
  <r>
    <s v="Penja-Shell-IHS"/>
    <s v="LIT_493"/>
    <s v="LITTORAL"/>
    <s v="IHS"/>
    <s v="Grid-Gen"/>
    <s v="LITTORAL"/>
    <s v="Penja"/>
    <s v="ZTE"/>
    <n v="0"/>
    <n v="0"/>
    <n v="0"/>
    <n v="0"/>
    <n v="0"/>
    <n v="0"/>
    <n v="0"/>
    <n v="0"/>
    <n v="0"/>
    <n v="0"/>
    <n v="0"/>
    <n v="0"/>
    <n v="0"/>
    <n v="0"/>
    <n v="0"/>
    <n v="0"/>
    <n v="0"/>
    <n v="0"/>
    <n v="0"/>
    <n v="0"/>
    <n v="0"/>
    <n v="0"/>
    <n v="0"/>
    <n v="0"/>
    <m/>
    <n v="0"/>
    <n v="0"/>
    <n v="0"/>
    <n v="0"/>
    <n v="0"/>
    <x v="0"/>
    <m/>
    <x v="6"/>
    <x v="3"/>
    <s v="No root cause"/>
    <s v="No root cause"/>
    <s v=""/>
    <s v="LIT_493"/>
    <m/>
  </r>
  <r>
    <s v="Mouanko"/>
    <s v="LIT_191"/>
    <s v="LITTORAL"/>
    <s v="IHS"/>
    <s v="Grid-Gen"/>
    <s v="LITTORAL"/>
    <s v="Mouanko"/>
    <s v="ZTE"/>
    <n v="0"/>
    <n v="0"/>
    <n v="0"/>
    <n v="0"/>
    <n v="0"/>
    <n v="0"/>
    <n v="0"/>
    <n v="0"/>
    <n v="0"/>
    <n v="0"/>
    <n v="0"/>
    <n v="0"/>
    <n v="0"/>
    <n v="0"/>
    <n v="0"/>
    <n v="0"/>
    <n v="0"/>
    <n v="0"/>
    <n v="0"/>
    <n v="0"/>
    <n v="0"/>
    <n v="0"/>
    <n v="0"/>
    <n v="0"/>
    <m/>
    <n v="0"/>
    <n v="0"/>
    <n v="0"/>
    <n v="0"/>
    <n v="0"/>
    <x v="0"/>
    <m/>
    <x v="6"/>
    <x v="3"/>
    <s v="No root cause"/>
    <s v="No root cause"/>
    <s v="(05-10-2026 ticket): INC-20260510-00013857...Others"/>
    <s v="LIT_191"/>
    <m/>
  </r>
  <r>
    <s v="Awae"/>
    <s v="CTR_112"/>
    <s v="CENTRE"/>
    <s v="IHS"/>
    <s v="Grid-Gen"/>
    <s v="CENTRE"/>
    <s v="Awae"/>
    <s v="ZTE"/>
    <n v="0"/>
    <n v="0"/>
    <n v="0"/>
    <n v="0"/>
    <n v="0"/>
    <n v="0"/>
    <n v="0"/>
    <n v="0"/>
    <n v="0"/>
    <n v="0"/>
    <n v="0"/>
    <n v="0"/>
    <n v="0"/>
    <n v="0"/>
    <n v="0"/>
    <n v="0"/>
    <n v="0"/>
    <n v="0"/>
    <n v="0"/>
    <n v="0"/>
    <n v="0"/>
    <n v="0"/>
    <n v="0"/>
    <n v="0"/>
    <m/>
    <n v="0"/>
    <n v="0"/>
    <n v="0"/>
    <n v="0"/>
    <n v="0"/>
    <x v="0"/>
    <m/>
    <x v="6"/>
    <x v="3"/>
    <s v="No root cause"/>
    <s v="No root cause"/>
    <s v=""/>
    <s v="CTR_112"/>
    <m/>
  </r>
  <r>
    <s v="Kotto-Bloc"/>
    <s v="LIT_246"/>
    <s v="Douala"/>
    <s v="IHS"/>
    <s v="Grid-Gen"/>
    <s v="LITTORAL"/>
    <s v="Douala"/>
    <s v="ZTE"/>
    <n v="0"/>
    <n v="0"/>
    <n v="0"/>
    <n v="0"/>
    <n v="0"/>
    <n v="0"/>
    <n v="0"/>
    <n v="0"/>
    <n v="0"/>
    <n v="0"/>
    <n v="0"/>
    <n v="0"/>
    <n v="0"/>
    <n v="0"/>
    <n v="0"/>
    <n v="0"/>
    <n v="0"/>
    <n v="0"/>
    <n v="0"/>
    <n v="0"/>
    <n v="0"/>
    <n v="0"/>
    <n v="0"/>
    <n v="0"/>
    <m/>
    <n v="0"/>
    <n v="0"/>
    <n v="0"/>
    <n v="0"/>
    <n v="0"/>
    <x v="0"/>
    <m/>
    <x v="6"/>
    <x v="3"/>
    <s v="No root cause"/>
    <s v="No root cause"/>
    <s v=""/>
    <s v="LIT_246"/>
    <m/>
  </r>
  <r>
    <s v="LIT_878_Z_Souza-New-IHS"/>
    <s v="LIT_878"/>
    <s v="LITTORAL"/>
    <s v="IHS"/>
    <s v=""/>
    <s v="LIT"/>
    <s v="Souza"/>
    <s v="ZTE"/>
    <n v="0"/>
    <n v="0"/>
    <n v="0"/>
    <n v="0"/>
    <n v="0"/>
    <n v="0"/>
    <n v="0"/>
    <n v="0"/>
    <n v="0"/>
    <n v="0"/>
    <n v="0"/>
    <n v="0"/>
    <n v="0"/>
    <n v="0"/>
    <n v="0"/>
    <n v="0"/>
    <n v="0"/>
    <n v="0"/>
    <n v="0"/>
    <n v="0"/>
    <n v="0"/>
    <n v="0"/>
    <n v="0"/>
    <n v="0"/>
    <m/>
    <n v="0"/>
    <n v="0"/>
    <n v="0"/>
    <n v="0"/>
    <n v="0"/>
    <x v="0"/>
    <m/>
    <x v="6"/>
    <x v="3"/>
    <s v="No root cause"/>
    <s v="No root cause"/>
    <s v=""/>
    <s v="LIT_878"/>
    <m/>
  </r>
  <r>
    <s v="Bfsam-Stade"/>
    <s v="OST_110"/>
    <s v="Bafoussam"/>
    <s v="IHS"/>
    <s v="GridOnly"/>
    <s v="OUEST"/>
    <s v="Bafoussam"/>
    <s v="Huawei"/>
    <n v="0"/>
    <n v="0"/>
    <n v="0"/>
    <n v="0"/>
    <n v="0"/>
    <n v="0"/>
    <n v="0"/>
    <n v="0"/>
    <n v="0"/>
    <n v="0"/>
    <n v="0"/>
    <n v="0"/>
    <n v="0"/>
    <n v="0"/>
    <n v="0"/>
    <n v="0"/>
    <n v="0"/>
    <n v="0"/>
    <n v="0"/>
    <n v="0"/>
    <n v="0"/>
    <n v="0"/>
    <n v="0"/>
    <n v="0"/>
    <m/>
    <n v="0"/>
    <n v="0"/>
    <n v="0"/>
    <n v="0"/>
    <n v="0"/>
    <x v="0"/>
    <m/>
    <x v="6"/>
    <x v="3"/>
    <s v="No root cause"/>
    <s v="No root cause"/>
    <s v=""/>
    <s v="OST_110"/>
    <m/>
  </r>
  <r>
    <s v="Ebeba"/>
    <s v="CTR_116"/>
    <s v="CENTRE"/>
    <s v="IHS"/>
    <s v="Grid-Gen-Lithium"/>
    <s v="CENTRE"/>
    <s v="Ebeba"/>
    <s v="ZTE"/>
    <n v="0"/>
    <n v="0"/>
    <n v="0"/>
    <n v="0"/>
    <n v="0"/>
    <n v="0"/>
    <n v="0"/>
    <n v="0"/>
    <n v="0"/>
    <n v="0"/>
    <n v="0"/>
    <n v="0"/>
    <n v="0"/>
    <n v="0"/>
    <n v="0"/>
    <n v="0"/>
    <n v="0"/>
    <n v="0"/>
    <n v="0"/>
    <n v="0"/>
    <n v="0"/>
    <n v="0"/>
    <n v="0"/>
    <n v="0"/>
    <m/>
    <n v="0"/>
    <n v="0"/>
    <n v="0"/>
    <n v="0"/>
    <n v="0"/>
    <x v="0"/>
    <m/>
    <x v="6"/>
    <x v="3"/>
    <s v="No root cause"/>
    <s v="No root cause"/>
    <s v=""/>
    <s v="CTR_116"/>
    <m/>
  </r>
  <r>
    <s v="Bfsam-Djemoun"/>
    <s v="OST_001"/>
    <s v="Bafoussam"/>
    <s v="OCM/Strategique"/>
    <m/>
    <s v="OUEST"/>
    <s v="Bafoussam"/>
    <s v="Huawei"/>
    <n v="0"/>
    <n v="0"/>
    <n v="0"/>
    <n v="0"/>
    <n v="0"/>
    <n v="0"/>
    <n v="0"/>
    <n v="0"/>
    <n v="0"/>
    <n v="0"/>
    <n v="0"/>
    <n v="0"/>
    <n v="0"/>
    <n v="0"/>
    <n v="0"/>
    <n v="0"/>
    <n v="0"/>
    <n v="0"/>
    <n v="0"/>
    <n v="0"/>
    <n v="0"/>
    <n v="0"/>
    <n v="0"/>
    <n v="0"/>
    <m/>
    <n v="0"/>
    <n v="0"/>
    <n v="0"/>
    <n v="0"/>
    <n v="0"/>
    <x v="0"/>
    <m/>
    <x v="6"/>
    <x v="3"/>
    <s v="No root cause"/>
    <s v="No root cause"/>
    <s v=""/>
    <s v="OST_001"/>
    <m/>
  </r>
  <r>
    <s v="Binguela-Camrail"/>
    <s v="CTR_453"/>
    <s v="CENTRE"/>
    <s v="CAMUSAT"/>
    <s v="Hybrid Solar - S1"/>
    <s v="CENTRE"/>
    <s v="Mbankomo"/>
    <s v="NOKIA"/>
    <n v="0"/>
    <n v="0"/>
    <n v="0"/>
    <n v="0"/>
    <n v="0"/>
    <n v="0"/>
    <n v="0"/>
    <n v="0"/>
    <n v="0"/>
    <n v="0"/>
    <n v="0"/>
    <n v="0"/>
    <n v="0"/>
    <n v="0"/>
    <n v="0"/>
    <n v="0"/>
    <n v="0"/>
    <n v="0"/>
    <n v="0"/>
    <n v="0"/>
    <n v="0"/>
    <n v="0"/>
    <n v="0"/>
    <n v="0"/>
    <m/>
    <n v="0"/>
    <n v="0"/>
    <n v="0"/>
    <n v="0"/>
    <n v="0"/>
    <x v="0"/>
    <m/>
    <x v="6"/>
    <x v="3"/>
    <s v="No root cause"/>
    <s v="No root cause"/>
    <s v=""/>
    <s v="CTR_453"/>
    <m/>
  </r>
  <r>
    <s v="Safacam"/>
    <s v="LIT_040"/>
    <s v="LITTORAL"/>
    <s v="IHS"/>
    <s v="Grid-Gen"/>
    <s v="LITTORAL"/>
    <s v="Dizangue"/>
    <s v="ZTE"/>
    <n v="0"/>
    <n v="0"/>
    <n v="0"/>
    <n v="0"/>
    <n v="0"/>
    <n v="0"/>
    <n v="0"/>
    <n v="0"/>
    <n v="0"/>
    <n v="0"/>
    <n v="0"/>
    <n v="0"/>
    <n v="0"/>
    <n v="0"/>
    <n v="0"/>
    <n v="0"/>
    <n v="0"/>
    <n v="0"/>
    <n v="0"/>
    <n v="0"/>
    <n v="0"/>
    <n v="0"/>
    <n v="0"/>
    <n v="0"/>
    <m/>
    <n v="0"/>
    <n v="0"/>
    <n v="0"/>
    <n v="0"/>
    <n v="0"/>
    <x v="0"/>
    <m/>
    <x v="12"/>
    <x v="6"/>
    <s v="BSS Hardware issue"/>
    <s v="ACTIVE"/>
    <s v="(05-10-2026 cells zte): 08/05/2026 : Check and clean RRU 52 ant 5 || FME activer et Presentement sur Dizangue || Intervention apres Dizangue ..;..;(05-10-2026 cells zte): 09/05/2026 : Feedback FME : Commande Jumpeurs en cours _x000a_08/05/2026 : Check and clean RRU 52 ant 5 || FME activer et Presentement sur Dizangue || Intervention apres Dizangue ..;..;(05-10-2026 cells zte): 09/05/2026 : Feedback FME : Commande Jumpeurs en cours _x000a_08/05/2026 : Check and clean RRU 52 ant 5 || FME activer et Presentement sur Dizangue || Intervention apres Dizangue "/>
    <s v="LIT_040"/>
    <m/>
  </r>
  <r>
    <s v="Nkolve-IHS"/>
    <s v="CTR_531"/>
    <s v="CENTRE"/>
    <s v="IHS"/>
    <s v="Hybrid-Gen"/>
    <s v="CENTRE"/>
    <s v="Nkolve"/>
    <s v="ZTE"/>
    <n v="0"/>
    <n v="0"/>
    <n v="0"/>
    <n v="0"/>
    <n v="0"/>
    <n v="0"/>
    <n v="0"/>
    <n v="0"/>
    <n v="0"/>
    <n v="0"/>
    <n v="0"/>
    <n v="0"/>
    <n v="0"/>
    <n v="0"/>
    <n v="0"/>
    <n v="0"/>
    <n v="0"/>
    <n v="0"/>
    <n v="0"/>
    <n v="0"/>
    <n v="0"/>
    <n v="0"/>
    <n v="0"/>
    <n v="0"/>
    <m/>
    <n v="0"/>
    <n v="0"/>
    <n v="0"/>
    <n v="0"/>
    <n v="0"/>
    <x v="0"/>
    <m/>
    <x v="6"/>
    <x v="3"/>
    <s v="No root cause"/>
    <s v="No root cause"/>
    <s v=""/>
    <s v="CTR_531"/>
    <m/>
  </r>
  <r>
    <s v="Lengom-IHS"/>
    <s v="CTR_533"/>
    <s v="Yaounde"/>
    <s v="IHS"/>
    <s v="Grid-Gen"/>
    <s v="CENTRE"/>
    <s v="Yaounde"/>
    <s v="ZTE"/>
    <n v="0"/>
    <n v="0"/>
    <n v="0"/>
    <n v="0"/>
    <n v="0"/>
    <n v="0"/>
    <n v="0"/>
    <n v="0"/>
    <n v="0"/>
    <n v="0"/>
    <n v="0"/>
    <n v="0"/>
    <n v="0"/>
    <n v="0"/>
    <n v="0"/>
    <n v="0"/>
    <n v="0"/>
    <n v="0"/>
    <n v="0"/>
    <n v="0"/>
    <n v="0"/>
    <n v="0"/>
    <n v="0"/>
    <n v="0"/>
    <m/>
    <n v="0"/>
    <n v="0"/>
    <n v="0"/>
    <n v="0"/>
    <n v="0"/>
    <x v="0"/>
    <m/>
    <x v="6"/>
    <x v="3"/>
    <s v="No root cause"/>
    <s v="No root cause"/>
    <s v=""/>
    <s v="CTR_533"/>
    <m/>
  </r>
  <r>
    <s v="Nguibassal"/>
    <s v="CTR_858"/>
    <s v="CENTRE"/>
    <s v="ESCO"/>
    <s v="Hybrid solar - S3"/>
    <s v="CENTRE"/>
    <s v="Nguibassal"/>
    <s v="ZTE"/>
    <n v="0"/>
    <n v="0"/>
    <n v="0"/>
    <n v="0"/>
    <n v="0"/>
    <n v="0"/>
    <n v="0"/>
    <n v="0"/>
    <n v="0"/>
    <n v="0"/>
    <n v="0"/>
    <n v="0"/>
    <n v="0"/>
    <n v="0"/>
    <n v="0"/>
    <n v="0"/>
    <n v="0"/>
    <n v="0"/>
    <n v="0"/>
    <n v="0"/>
    <n v="0"/>
    <n v="0"/>
    <n v="0"/>
    <n v="0"/>
    <m/>
    <n v="0"/>
    <n v="0"/>
    <n v="0"/>
    <n v="0"/>
    <n v="0"/>
    <x v="0"/>
    <m/>
    <x v="6"/>
    <x v="3"/>
    <s v="No root cause"/>
    <s v="No root cause"/>
    <s v=""/>
    <s v="CTR_858"/>
    <m/>
  </r>
  <r>
    <s v="BP-Cite"/>
    <s v="LIT_034"/>
    <s v="Douala"/>
    <s v="IHS"/>
    <s v="GridOnly"/>
    <s v="LITTORAL"/>
    <s v="Douala"/>
    <s v="ZTE"/>
    <n v="0"/>
    <n v="0"/>
    <n v="0"/>
    <n v="0"/>
    <n v="0"/>
    <n v="0"/>
    <n v="0"/>
    <n v="0"/>
    <n v="0.10276572126483552"/>
    <n v="0"/>
    <n v="0"/>
    <n v="0"/>
    <n v="0"/>
    <n v="0"/>
    <n v="0"/>
    <n v="0"/>
    <n v="0"/>
    <n v="0"/>
    <n v="0"/>
    <n v="0"/>
    <n v="0"/>
    <n v="0"/>
    <n v="0"/>
    <n v="0"/>
    <m/>
    <n v="0"/>
    <n v="0"/>
    <n v="0"/>
    <n v="0"/>
    <n v="0"/>
    <x v="0"/>
    <m/>
    <x v="6"/>
    <x v="3"/>
    <s v="No root cause"/>
    <s v="No root cause"/>
    <s v=""/>
    <s v="LIT_034"/>
    <m/>
  </r>
  <r>
    <s v="Nkoteng-IHS"/>
    <s v="CTR_152"/>
    <s v="CENTRE"/>
    <s v="IHS"/>
    <s v="Grid-Gen"/>
    <s v="CENTRE"/>
    <s v="Nkoteng"/>
    <s v="ZTE"/>
    <n v="0"/>
    <n v="0"/>
    <n v="0"/>
    <n v="0"/>
    <n v="0"/>
    <n v="0"/>
    <n v="0"/>
    <n v="0"/>
    <n v="0"/>
    <n v="0"/>
    <n v="0"/>
    <n v="0"/>
    <n v="0"/>
    <n v="0"/>
    <n v="0"/>
    <n v="0"/>
    <n v="0"/>
    <n v="0"/>
    <n v="0"/>
    <n v="0"/>
    <n v="0"/>
    <n v="0"/>
    <n v="0"/>
    <n v="0"/>
    <m/>
    <n v="0"/>
    <n v="0"/>
    <n v="0"/>
    <n v="0"/>
    <n v="0"/>
    <x v="0"/>
    <m/>
    <x v="6"/>
    <x v="3"/>
    <s v="No root cause"/>
    <s v="No root cause"/>
    <s v=""/>
    <s v="CTR_152"/>
    <m/>
  </r>
  <r>
    <s v="Carrefour-Elat"/>
    <s v="CTR_835"/>
    <s v="CENTRE"/>
    <s v="CAMUSAT"/>
    <s v="Good Grid + GE"/>
    <s v="CENTRE"/>
    <s v="Elat"/>
    <s v="ZTE"/>
    <n v="0"/>
    <n v="0"/>
    <n v="0"/>
    <n v="0"/>
    <n v="0"/>
    <n v="0"/>
    <n v="0"/>
    <n v="0"/>
    <n v="0"/>
    <n v="0"/>
    <n v="0"/>
    <n v="0"/>
    <n v="0"/>
    <n v="0"/>
    <n v="0"/>
    <n v="0"/>
    <n v="0"/>
    <n v="0"/>
    <n v="0"/>
    <n v="0"/>
    <n v="0"/>
    <n v="0"/>
    <n v="0"/>
    <n v="0"/>
    <m/>
    <n v="0"/>
    <n v="0"/>
    <n v="0"/>
    <n v="0"/>
    <n v="0"/>
    <x v="0"/>
    <m/>
    <x v="6"/>
    <x v="3"/>
    <s v="No root cause"/>
    <s v="No root cause"/>
    <s v=""/>
    <s v="CTR_835"/>
    <m/>
  </r>
  <r>
    <s v="Njombe-PHP"/>
    <s v="LIT_590"/>
    <s v="LITTORAL"/>
    <s v="CAMUSAT"/>
    <s v="Good Grid no GE - 8h"/>
    <s v="LITTORAL"/>
    <s v="Njombe"/>
    <s v="ZTE"/>
    <n v="0"/>
    <n v="0"/>
    <n v="0"/>
    <n v="0"/>
    <n v="0"/>
    <n v="0"/>
    <n v="0"/>
    <n v="0"/>
    <n v="0"/>
    <n v="0"/>
    <n v="0"/>
    <n v="0"/>
    <n v="0"/>
    <n v="0"/>
    <n v="0"/>
    <n v="0"/>
    <n v="0"/>
    <n v="0"/>
    <n v="0"/>
    <n v="0"/>
    <n v="0"/>
    <n v="0"/>
    <n v="0"/>
    <n v="0"/>
    <m/>
    <n v="0"/>
    <n v="0"/>
    <n v="0"/>
    <n v="0"/>
    <n v="0"/>
    <x v="0"/>
    <m/>
    <x v="6"/>
    <x v="3"/>
    <s v="No root cause"/>
    <s v="No root cause"/>
    <s v=""/>
    <s v="LIT_590"/>
    <m/>
  </r>
  <r>
    <s v="Mimbo"/>
    <s v="SUD_099"/>
    <s v="CENTRE"/>
    <s v="CAMUSAT"/>
    <s v="HGB"/>
    <s v="SUD"/>
    <s v="Mimbo"/>
    <s v="ZTE"/>
    <n v="0"/>
    <n v="0"/>
    <n v="0"/>
    <n v="0"/>
    <n v="0"/>
    <n v="0"/>
    <n v="0"/>
    <n v="0"/>
    <n v="0"/>
    <n v="0"/>
    <n v="0"/>
    <n v="0"/>
    <n v="0"/>
    <n v="0"/>
    <n v="0"/>
    <n v="0"/>
    <n v="0"/>
    <n v="0"/>
    <n v="0"/>
    <n v="0"/>
    <n v="0"/>
    <n v="0"/>
    <n v="0"/>
    <n v="0"/>
    <m/>
    <n v="0"/>
    <n v="0"/>
    <n v="0"/>
    <n v="0"/>
    <n v="0"/>
    <x v="0"/>
    <m/>
    <x v="6"/>
    <x v="3"/>
    <s v="No root cause"/>
    <s v="No root cause"/>
    <s v=""/>
    <s v="SUD_099"/>
    <m/>
  </r>
  <r>
    <s v="Olama-IHS"/>
    <s v="CTR_441"/>
    <s v="CENTRE"/>
    <s v="IHS"/>
    <s v="Grid-Gen"/>
    <s v="CENTRE"/>
    <s v="Olama"/>
    <s v="ZTE"/>
    <n v="0"/>
    <n v="0"/>
    <n v="0"/>
    <n v="0"/>
    <n v="0"/>
    <n v="0"/>
    <n v="0"/>
    <n v="0"/>
    <n v="0"/>
    <n v="0"/>
    <n v="0"/>
    <n v="0"/>
    <n v="0"/>
    <n v="0"/>
    <n v="0"/>
    <n v="0"/>
    <n v="0"/>
    <n v="0"/>
    <n v="0"/>
    <n v="0"/>
    <n v="0"/>
    <n v="0"/>
    <n v="0"/>
    <n v="0"/>
    <m/>
    <n v="0"/>
    <n v="0"/>
    <n v="0"/>
    <n v="0"/>
    <n v="0"/>
    <x v="0"/>
    <m/>
    <x v="6"/>
    <x v="3"/>
    <s v="No root cause"/>
    <s v="No root cause"/>
    <s v=""/>
    <s v="CTR_441"/>
    <m/>
  </r>
  <r>
    <s v="Liberte"/>
    <s v="LIT_019"/>
    <s v="Douala"/>
    <m/>
    <m/>
    <s v="LITTORAL"/>
    <s v="Douala"/>
    <s v="ZTE"/>
    <n v="0"/>
    <n v="0"/>
    <n v="0"/>
    <n v="0"/>
    <n v="0"/>
    <n v="0"/>
    <n v="0"/>
    <n v="0"/>
    <n v="0"/>
    <n v="0"/>
    <n v="0"/>
    <n v="0"/>
    <n v="0"/>
    <n v="0"/>
    <n v="0"/>
    <n v="0"/>
    <n v="0"/>
    <n v="0"/>
    <n v="0"/>
    <n v="0"/>
    <n v="0"/>
    <n v="0"/>
    <n v="0"/>
    <n v="0"/>
    <m/>
    <n v="0"/>
    <n v="0"/>
    <n v="0"/>
    <n v="0"/>
    <n v="0"/>
    <x v="0"/>
    <m/>
    <x v="6"/>
    <x v="3"/>
    <s v="No root cause"/>
    <s v="No root cause"/>
    <s v=""/>
    <s v="LIT_019"/>
    <m/>
  </r>
  <r>
    <s v="kalat-IHS"/>
    <s v="SUD_082"/>
    <s v="CENTRE"/>
    <s v="IHS"/>
    <s v="Grid-Gen"/>
    <s v="SUD"/>
    <s v="Ebolowa"/>
    <s v="ZTE"/>
    <n v="0"/>
    <n v="0"/>
    <n v="0"/>
    <n v="0"/>
    <n v="0"/>
    <n v="0"/>
    <n v="0"/>
    <n v="0"/>
    <n v="0"/>
    <n v="0"/>
    <n v="0"/>
    <n v="0"/>
    <n v="0"/>
    <n v="0"/>
    <n v="0"/>
    <n v="0"/>
    <n v="0"/>
    <n v="0"/>
    <n v="0"/>
    <n v="0"/>
    <n v="0"/>
    <n v="0"/>
    <n v="0"/>
    <n v="0"/>
    <m/>
    <n v="0"/>
    <n v="0"/>
    <n v="0"/>
    <n v="0"/>
    <n v="0"/>
    <x v="0"/>
    <m/>
    <x v="6"/>
    <x v="3"/>
    <s v="No root cause"/>
    <s v="No root cause"/>
    <s v=""/>
    <s v="SUD_082"/>
    <m/>
  </r>
  <r>
    <s v="Ebolowa-Si-MTN"/>
    <s v="SUD_263"/>
    <s v="CENTRE"/>
    <s v="IHS"/>
    <s v="Grid-Gen"/>
    <s v="SUD"/>
    <s v="Ebolowa"/>
    <s v="ZTE"/>
    <n v="0"/>
    <n v="0"/>
    <n v="0"/>
    <n v="0"/>
    <n v="0"/>
    <n v="0"/>
    <n v="0"/>
    <n v="0"/>
    <n v="0"/>
    <n v="0"/>
    <n v="0"/>
    <n v="0"/>
    <n v="0"/>
    <n v="0"/>
    <n v="0"/>
    <n v="0"/>
    <n v="0"/>
    <n v="0"/>
    <n v="0"/>
    <n v="0"/>
    <n v="0"/>
    <n v="0"/>
    <n v="0"/>
    <n v="0"/>
    <m/>
    <n v="0"/>
    <n v="0"/>
    <n v="0"/>
    <n v="0"/>
    <n v="0"/>
    <x v="0"/>
    <m/>
    <x v="6"/>
    <x v="3"/>
    <s v="No root cause"/>
    <s v="No root cause"/>
    <s v=""/>
    <s v="SUD_263"/>
    <m/>
  </r>
  <r>
    <s v="Bali-SNEC"/>
    <s v="LIT_015"/>
    <s v="Douala"/>
    <s v="CAMUSAT"/>
    <s v="Good Grid + GE"/>
    <s v="LITTORAL"/>
    <s v="Douala"/>
    <s v="ZTE"/>
    <n v="0"/>
    <n v="0"/>
    <n v="0"/>
    <n v="0"/>
    <n v="0"/>
    <n v="0"/>
    <n v="0"/>
    <n v="0"/>
    <n v="0"/>
    <n v="0"/>
    <n v="0"/>
    <n v="0"/>
    <n v="0"/>
    <n v="0"/>
    <n v="0"/>
    <n v="0"/>
    <n v="0"/>
    <n v="0"/>
    <n v="0"/>
    <n v="0"/>
    <n v="0"/>
    <n v="0"/>
    <n v="0"/>
    <n v="0"/>
    <m/>
    <n v="0"/>
    <n v="0"/>
    <n v="0"/>
    <n v="0"/>
    <n v="0"/>
    <x v="0"/>
    <m/>
    <x v="6"/>
    <x v="3"/>
    <s v="No root cause"/>
    <s v="No root cause"/>
    <s v=""/>
    <s v="LIT_015"/>
    <m/>
  </r>
  <r>
    <s v="SNAC"/>
    <s v="LIT_043"/>
    <s v="Douala"/>
    <s v="IHS"/>
    <s v="GridOnly"/>
    <s v="LITTORAL"/>
    <s v="Douala"/>
    <s v="ZTE"/>
    <n v="0"/>
    <n v="0"/>
    <n v="0"/>
    <n v="0"/>
    <n v="0"/>
    <n v="0"/>
    <n v="0"/>
    <n v="0"/>
    <n v="0"/>
    <n v="0"/>
    <n v="0"/>
    <n v="0"/>
    <n v="0"/>
    <n v="0"/>
    <n v="0"/>
    <n v="0"/>
    <n v="0"/>
    <n v="0"/>
    <n v="0"/>
    <n v="0"/>
    <n v="0"/>
    <n v="0"/>
    <n v="0"/>
    <n v="0"/>
    <m/>
    <n v="0"/>
    <n v="0"/>
    <n v="0"/>
    <n v="0"/>
    <n v="0"/>
    <x v="0"/>
    <m/>
    <x v="6"/>
    <x v="3"/>
    <s v="No root cause"/>
    <s v="No root cause"/>
    <s v=""/>
    <s v="LIT_043"/>
    <m/>
  </r>
  <r>
    <s v="Bali-Koumassi"/>
    <s v="LIT_413"/>
    <s v="Douala"/>
    <s v="IHS"/>
    <s v="Grid-Gen"/>
    <s v="LITTORAL"/>
    <s v="Douala"/>
    <s v="ZTE"/>
    <n v="0"/>
    <n v="0"/>
    <n v="0"/>
    <n v="0"/>
    <n v="0"/>
    <n v="0"/>
    <n v="0"/>
    <n v="0"/>
    <n v="0"/>
    <n v="0"/>
    <n v="0"/>
    <n v="0"/>
    <n v="0"/>
    <n v="0"/>
    <n v="0"/>
    <n v="0"/>
    <n v="0"/>
    <n v="0"/>
    <n v="0"/>
    <n v="0"/>
    <n v="0"/>
    <n v="0"/>
    <n v="0"/>
    <n v="0"/>
    <m/>
    <n v="0"/>
    <n v="0"/>
    <n v="0"/>
    <n v="0"/>
    <n v="0"/>
    <x v="0"/>
    <m/>
    <x v="6"/>
    <x v="3"/>
    <s v="No root cause"/>
    <s v="No root cause"/>
    <s v=""/>
    <s v="LIT_413"/>
    <m/>
  </r>
  <r>
    <s v="LIT_833_Z_Boko4-MTN-IHS"/>
    <s v="LIT_833"/>
    <s v="Yaounde"/>
    <s v="MTN sharing"/>
    <s v="Grid-Gen"/>
    <s v="LITTORAL"/>
    <s v="Yaounde"/>
    <s v="ZTE"/>
    <n v="0"/>
    <n v="0"/>
    <n v="0"/>
    <n v="0"/>
    <n v="0"/>
    <n v="0"/>
    <n v="0"/>
    <n v="0"/>
    <n v="0"/>
    <n v="0"/>
    <n v="0"/>
    <n v="0"/>
    <n v="0"/>
    <n v="0"/>
    <n v="0"/>
    <n v="0"/>
    <n v="0"/>
    <n v="0"/>
    <n v="0"/>
    <n v="0"/>
    <n v="0"/>
    <n v="0"/>
    <n v="0"/>
    <n v="0"/>
    <m/>
    <n v="0"/>
    <n v="0"/>
    <n v="0"/>
    <n v="0"/>
    <n v="0"/>
    <x v="0"/>
    <m/>
    <x v="8"/>
    <x v="0"/>
    <s v="Sharing"/>
    <s v="PASSIVE"/>
    <s v="(05-10-2026 ticket): INC-20260510-00004051...Grid Outage"/>
    <s v="LIT_833"/>
    <m/>
  </r>
  <r>
    <s v="LIT_857_Z_Bois-des-Singes-III-IHS"/>
    <s v="LIT_857"/>
    <s v="Yaounde"/>
    <s v="ESCO"/>
    <s v="Grid-Gen"/>
    <s v="LITTORAL"/>
    <s v="Yaounde"/>
    <s v="ZTE"/>
    <n v="0"/>
    <n v="0"/>
    <n v="0"/>
    <n v="0"/>
    <n v="0"/>
    <n v="0"/>
    <n v="0"/>
    <n v="0"/>
    <n v="0"/>
    <n v="0"/>
    <n v="0"/>
    <n v="0"/>
    <n v="0"/>
    <n v="0"/>
    <n v="0"/>
    <n v="0"/>
    <n v="0"/>
    <n v="0"/>
    <n v="0"/>
    <n v="0"/>
    <n v="0"/>
    <n v="0"/>
    <n v="0"/>
    <n v="0"/>
    <m/>
    <n v="0"/>
    <n v="0"/>
    <n v="0"/>
    <n v="0"/>
    <n v="0"/>
    <x v="0"/>
    <m/>
    <x v="6"/>
    <x v="3"/>
    <s v="No root cause"/>
    <s v="No root cause"/>
    <s v=""/>
    <s v="LIT_857"/>
    <m/>
  </r>
  <r>
    <s v="Emana"/>
    <s v="CTR_023"/>
    <s v="Yaounde"/>
    <m/>
    <m/>
    <s v="CENTRE"/>
    <s v="Yaounde"/>
    <s v="ZTE"/>
    <n v="0"/>
    <n v="0"/>
    <n v="0"/>
    <n v="0"/>
    <n v="0"/>
    <n v="0"/>
    <n v="0"/>
    <n v="0"/>
    <n v="0"/>
    <n v="0"/>
    <n v="0"/>
    <n v="0"/>
    <n v="0"/>
    <n v="0"/>
    <n v="0"/>
    <n v="0"/>
    <n v="0"/>
    <n v="0"/>
    <n v="0"/>
    <n v="0"/>
    <n v="0"/>
    <n v="0"/>
    <n v="0"/>
    <n v="0"/>
    <m/>
    <n v="0"/>
    <n v="0"/>
    <n v="0"/>
    <n v="0"/>
    <n v="0"/>
    <x v="0"/>
    <m/>
    <x v="6"/>
    <x v="3"/>
    <s v="No root cause"/>
    <s v="No root cause"/>
    <s v=""/>
    <s v="CTR_023"/>
    <m/>
  </r>
  <r>
    <s v="Mabanda"/>
    <s v="LIT_094"/>
    <s v="LITTORAL"/>
    <m/>
    <m/>
    <s v="LITTORAL"/>
    <m/>
    <s v="ZTE"/>
    <n v="0"/>
    <n v="0"/>
    <n v="0"/>
    <n v="0"/>
    <n v="0"/>
    <n v="0"/>
    <n v="0"/>
    <n v="0"/>
    <n v="0"/>
    <n v="0"/>
    <n v="0"/>
    <n v="0"/>
    <n v="0"/>
    <n v="0"/>
    <n v="0"/>
    <n v="0"/>
    <n v="0"/>
    <n v="0"/>
    <n v="0"/>
    <n v="0"/>
    <n v="0"/>
    <n v="0"/>
    <n v="0"/>
    <n v="0"/>
    <m/>
    <n v="0"/>
    <n v="0"/>
    <n v="0"/>
    <n v="0"/>
    <n v="0"/>
    <x v="0"/>
    <m/>
    <x v="6"/>
    <x v="3"/>
    <s v="No root cause"/>
    <s v="No root cause"/>
    <s v=""/>
    <s v="LIT_094"/>
    <m/>
  </r>
  <r>
    <s v="Manjo-new"/>
    <s v="LIT_555"/>
    <s v="LITTORAL"/>
    <m/>
    <m/>
    <s v="LITTORAL"/>
    <m/>
    <s v="ZTE"/>
    <n v="0"/>
    <n v="0"/>
    <n v="0"/>
    <n v="0"/>
    <n v="0"/>
    <n v="0"/>
    <n v="0"/>
    <n v="0"/>
    <n v="0"/>
    <n v="0"/>
    <n v="0"/>
    <n v="0"/>
    <n v="0"/>
    <n v="0"/>
    <n v="0"/>
    <n v="0"/>
    <n v="0"/>
    <n v="0"/>
    <n v="0"/>
    <n v="0"/>
    <n v="0"/>
    <n v="0"/>
    <n v="0"/>
    <n v="0"/>
    <m/>
    <n v="0"/>
    <n v="0"/>
    <n v="0"/>
    <n v="0"/>
    <n v="0"/>
    <x v="0"/>
    <m/>
    <x v="6"/>
    <x v="3"/>
    <s v="No root cause"/>
    <s v="No root cause"/>
    <s v=""/>
    <s v="LIT_555"/>
    <m/>
  </r>
  <r>
    <s v="Olembe-staduim"/>
    <s v="CTR_853"/>
    <s v="CENTRE"/>
    <m/>
    <m/>
    <s v="CENTRE"/>
    <m/>
    <s v="ZTE"/>
    <n v="0"/>
    <n v="0"/>
    <n v="0"/>
    <n v="0"/>
    <n v="0"/>
    <n v="0"/>
    <n v="0"/>
    <n v="0"/>
    <n v="0"/>
    <n v="0"/>
    <n v="0"/>
    <n v="0"/>
    <n v="0"/>
    <n v="0"/>
    <n v="0"/>
    <n v="0"/>
    <n v="0"/>
    <n v="0"/>
    <n v="0"/>
    <n v="0"/>
    <n v="0"/>
    <n v="0"/>
    <n v="0"/>
    <n v="0"/>
    <m/>
    <n v="0"/>
    <n v="0"/>
    <n v="0"/>
    <n v="0"/>
    <n v="0"/>
    <x v="0"/>
    <m/>
    <x v="6"/>
    <x v="3"/>
    <s v="No root cause"/>
    <s v="No root cause"/>
    <s v=""/>
    <s v="CTR_853"/>
    <m/>
  </r>
  <r>
    <s v="Labogenie"/>
    <s v="CTR_015"/>
    <s v="Yaounde"/>
    <s v="IHS"/>
    <s v="GridOnly"/>
    <s v="CENTRE"/>
    <s v="Yaounde"/>
    <s v="ZTE"/>
    <n v="0"/>
    <n v="0"/>
    <n v="0"/>
    <n v="0"/>
    <n v="0"/>
    <n v="0"/>
    <n v="0"/>
    <n v="0"/>
    <n v="0"/>
    <n v="0"/>
    <n v="0"/>
    <n v="0"/>
    <n v="0"/>
    <n v="0"/>
    <n v="0"/>
    <n v="0"/>
    <n v="0"/>
    <n v="0"/>
    <n v="0"/>
    <n v="0"/>
    <n v="0"/>
    <n v="0"/>
    <n v="0"/>
    <n v="0"/>
    <m/>
    <n v="0"/>
    <n v="0"/>
    <n v="0"/>
    <n v="0"/>
    <n v="0"/>
    <x v="0"/>
    <m/>
    <x v="6"/>
    <x v="3"/>
    <s v="No root cause"/>
    <s v="No root cause"/>
    <s v=""/>
    <s v="CTR_015"/>
    <m/>
  </r>
  <r>
    <s v="Ndisamba"/>
    <s v="CTR_008"/>
    <s v="Yaounde"/>
    <s v="IHS"/>
    <s v="Grid-Gen"/>
    <s v="CENTRE"/>
    <s v="Yaounde"/>
    <s v="ZTE"/>
    <n v="0"/>
    <n v="0"/>
    <n v="0"/>
    <n v="0"/>
    <n v="0"/>
    <n v="0"/>
    <n v="0"/>
    <n v="0"/>
    <n v="0"/>
    <n v="0"/>
    <n v="0"/>
    <n v="0"/>
    <n v="0"/>
    <n v="0"/>
    <n v="0"/>
    <n v="0"/>
    <n v="0"/>
    <n v="0"/>
    <n v="0"/>
    <n v="0"/>
    <n v="0"/>
    <n v="0"/>
    <n v="0"/>
    <n v="0"/>
    <m/>
    <n v="0"/>
    <n v="0"/>
    <n v="0"/>
    <n v="0"/>
    <n v="0"/>
    <x v="0"/>
    <m/>
    <x v="6"/>
    <x v="3"/>
    <s v="No root cause"/>
    <s v="No root cause"/>
    <s v=""/>
    <s v="CTR_008"/>
    <m/>
  </r>
  <r>
    <s v="Foumban"/>
    <s v="OST_004"/>
    <s v="OUEST"/>
    <s v="IHS"/>
    <s v="Grid-Gen"/>
    <s v="OUEST"/>
    <s v="Foumban"/>
    <s v="Huawei"/>
    <n v="0"/>
    <n v="0"/>
    <n v="0"/>
    <n v="0"/>
    <n v="0"/>
    <n v="0"/>
    <n v="0"/>
    <n v="0"/>
    <n v="0"/>
    <n v="0"/>
    <n v="0"/>
    <n v="0"/>
    <n v="0"/>
    <n v="0"/>
    <n v="0"/>
    <n v="0"/>
    <n v="0"/>
    <n v="0"/>
    <n v="0"/>
    <n v="0"/>
    <n v="0"/>
    <n v="0"/>
    <n v="0"/>
    <n v="0"/>
    <m/>
    <n v="0"/>
    <n v="0"/>
    <n v="0"/>
    <n v="0"/>
    <n v="0"/>
    <x v="0"/>
    <m/>
    <x v="6"/>
    <x v="3"/>
    <s v="No root cause"/>
    <s v="No root cause"/>
    <s v=""/>
    <s v="OST_004"/>
    <m/>
  </r>
  <r>
    <s v="Zingui"/>
    <s v="SUD_136"/>
    <s v="CENTRE"/>
    <m/>
    <m/>
    <s v="SUD"/>
    <m/>
    <s v="ZTE"/>
    <n v="0"/>
    <n v="0"/>
    <n v="0"/>
    <n v="0"/>
    <n v="0"/>
    <n v="0"/>
    <n v="0"/>
    <n v="0"/>
    <n v="0"/>
    <n v="0"/>
    <n v="0"/>
    <n v="0"/>
    <n v="0"/>
    <n v="0"/>
    <n v="0"/>
    <n v="0"/>
    <n v="0"/>
    <n v="0"/>
    <n v="0"/>
    <n v="0"/>
    <n v="0"/>
    <n v="0"/>
    <n v="0"/>
    <n v="0"/>
    <m/>
    <n v="0"/>
    <n v="0"/>
    <n v="0"/>
    <n v="0"/>
    <n v="0"/>
    <x v="0"/>
    <m/>
    <x v="6"/>
    <x v="3"/>
    <s v="No root cause"/>
    <s v="No root cause"/>
    <s v=""/>
    <s v="SUD_136"/>
    <m/>
  </r>
  <r>
    <s v="Bonantone"/>
    <s v="LIT_085"/>
    <s v="Douala"/>
    <s v="IHS"/>
    <s v="Grid-Gen"/>
    <s v="LITTORAL"/>
    <s v="Douala"/>
    <s v="ZTE"/>
    <n v="0"/>
    <n v="0"/>
    <n v="0"/>
    <n v="0"/>
    <n v="0"/>
    <n v="0"/>
    <n v="0"/>
    <n v="0"/>
    <n v="0"/>
    <n v="0"/>
    <n v="0"/>
    <n v="0"/>
    <n v="0"/>
    <n v="0"/>
    <n v="0"/>
    <n v="0"/>
    <n v="0"/>
    <n v="0"/>
    <n v="0"/>
    <n v="0"/>
    <n v="0"/>
    <n v="0"/>
    <n v="0"/>
    <n v="0"/>
    <m/>
    <n v="0"/>
    <n v="0"/>
    <n v="0"/>
    <n v="0"/>
    <n v="0"/>
    <x v="0"/>
    <m/>
    <x v="6"/>
    <x v="3"/>
    <s v="No root cause"/>
    <s v="No root cause"/>
    <s v=""/>
    <s v="LIT_085"/>
    <m/>
  </r>
  <r>
    <s v="Newb-Q-Haoussa"/>
    <s v="LIT_395"/>
    <s v="Douala"/>
    <s v="CAMUSAT"/>
    <s v="Grid-Gen"/>
    <s v="LITTORAL"/>
    <s v="Douala"/>
    <s v="ZTE"/>
    <n v="0"/>
    <n v="0"/>
    <n v="0"/>
    <n v="0"/>
    <n v="0"/>
    <n v="0"/>
    <n v="0"/>
    <n v="0"/>
    <n v="0"/>
    <n v="0"/>
    <n v="0"/>
    <n v="0"/>
    <n v="0"/>
    <n v="0"/>
    <n v="0"/>
    <n v="0"/>
    <n v="0"/>
    <n v="0"/>
    <n v="0"/>
    <n v="0"/>
    <m/>
    <n v="0"/>
    <n v="0"/>
    <n v="0"/>
    <m/>
    <n v="0"/>
    <n v="0"/>
    <n v="0"/>
    <n v="0"/>
    <n v="0"/>
    <x v="0"/>
    <m/>
    <x v="6"/>
    <x v="3"/>
    <s v="No root cause"/>
    <s v="No root cause"/>
    <s v=""/>
    <s v="LIT_395"/>
    <m/>
  </r>
  <r>
    <s v="Minisite-SOUDANAISE"/>
    <s v="LIT_665"/>
    <s v="Douala"/>
    <m/>
    <m/>
    <s v="LITTORAL"/>
    <s v="Douala"/>
    <s v="ZTE"/>
    <n v="0"/>
    <n v="0"/>
    <n v="0"/>
    <n v="0"/>
    <n v="0"/>
    <n v="0"/>
    <n v="0"/>
    <n v="0"/>
    <n v="0"/>
    <n v="0"/>
    <n v="0"/>
    <n v="0"/>
    <n v="0"/>
    <n v="0"/>
    <n v="0"/>
    <n v="0"/>
    <n v="0"/>
    <n v="0"/>
    <n v="0"/>
    <n v="0"/>
    <m/>
    <n v="0"/>
    <n v="0"/>
    <n v="0"/>
    <m/>
    <n v="0"/>
    <n v="0"/>
    <n v="0"/>
    <n v="0"/>
    <n v="0"/>
    <x v="0"/>
    <m/>
    <x v="6"/>
    <x v="3"/>
    <s v="No root cause"/>
    <s v="No root cause"/>
    <s v=""/>
    <s v="LIT_665"/>
    <m/>
  </r>
  <r>
    <s v="Beka"/>
    <s v="NRD_020"/>
    <s v="NORD"/>
    <s v="IHS"/>
    <s v="Solar-Gen"/>
    <s v="NORD"/>
    <s v="Beka"/>
    <s v="Huawei"/>
    <n v="0"/>
    <n v="0"/>
    <n v="0"/>
    <n v="0"/>
    <n v="0"/>
    <n v="0"/>
    <n v="0"/>
    <n v="0"/>
    <n v="0"/>
    <n v="0"/>
    <n v="0"/>
    <n v="0"/>
    <n v="0"/>
    <n v="0"/>
    <n v="0"/>
    <n v="0"/>
    <n v="0"/>
    <n v="0"/>
    <n v="0"/>
    <n v="0"/>
    <m/>
    <n v="0"/>
    <n v="0"/>
    <n v="0"/>
    <m/>
    <n v="0"/>
    <n v="0"/>
    <n v="0"/>
    <n v="0"/>
    <n v="0"/>
    <x v="0"/>
    <m/>
    <x v="6"/>
    <x v="3"/>
    <s v="No root cause"/>
    <s v="No root cause"/>
    <s v=""/>
    <s v="NRD_020"/>
    <m/>
  </r>
  <r>
    <s v="Nkong-Zem"/>
    <s v="OST_073"/>
    <s v="OUEST"/>
    <s v="IHS"/>
    <s v="Grid-Gen"/>
    <s v="OUEST"/>
    <s v="Nkong-Zem"/>
    <s v="Huawei"/>
    <n v="0"/>
    <n v="0"/>
    <n v="0"/>
    <n v="0"/>
    <n v="0"/>
    <n v="0"/>
    <n v="0"/>
    <n v="0"/>
    <n v="0"/>
    <n v="0"/>
    <n v="0"/>
    <n v="0"/>
    <n v="0"/>
    <n v="0"/>
    <n v="0"/>
    <n v="0"/>
    <n v="0"/>
    <n v="0"/>
    <n v="0"/>
    <n v="0"/>
    <m/>
    <n v="0"/>
    <n v="0"/>
    <n v="0"/>
    <m/>
    <n v="0"/>
    <n v="0"/>
    <n v="0"/>
    <n v="0"/>
    <n v="0"/>
    <x v="0"/>
    <m/>
    <x v="6"/>
    <x v="3"/>
    <s v="No root cause"/>
    <s v="No root cause"/>
    <s v=""/>
    <s v="OST_073"/>
    <m/>
  </r>
  <r>
    <s v="Hopital-Mbouo"/>
    <s v="OST_296"/>
    <s v="Bafoussam"/>
    <s v="CAMUSAT"/>
    <s v="Good Grid + GE"/>
    <s v="OUEST"/>
    <s v="Bafoussam"/>
    <s v="Huawei"/>
    <n v="0"/>
    <n v="0"/>
    <n v="0"/>
    <n v="0"/>
    <n v="0"/>
    <n v="0"/>
    <n v="0"/>
    <n v="0"/>
    <n v="0"/>
    <n v="0"/>
    <n v="0"/>
    <n v="0"/>
    <n v="0"/>
    <n v="0"/>
    <n v="0"/>
    <n v="0"/>
    <n v="0"/>
    <n v="0"/>
    <n v="0"/>
    <n v="0"/>
    <m/>
    <n v="0"/>
    <n v="0"/>
    <n v="0"/>
    <m/>
    <n v="0"/>
    <n v="0"/>
    <n v="0"/>
    <n v="0"/>
    <n v="0"/>
    <x v="0"/>
    <m/>
    <x v="6"/>
    <x v="3"/>
    <s v="No root cause"/>
    <s v="No root cause"/>
    <s v=""/>
    <s v="OST_296"/>
    <m/>
  </r>
  <r>
    <s v="Bfsam-Banengo"/>
    <s v="OST_003"/>
    <s v="Bafoussam"/>
    <s v="OCM/Strategique"/>
    <m/>
    <s v="OUEST"/>
    <s v="Bafoussam"/>
    <s v="Huawei"/>
    <n v="0"/>
    <n v="0"/>
    <n v="0"/>
    <n v="0"/>
    <n v="0"/>
    <n v="0"/>
    <n v="0"/>
    <n v="0"/>
    <n v="0"/>
    <n v="0"/>
    <n v="0"/>
    <n v="0"/>
    <n v="0"/>
    <n v="0"/>
    <n v="0"/>
    <n v="0"/>
    <n v="0"/>
    <n v="0"/>
    <n v="0"/>
    <n v="0"/>
    <m/>
    <n v="0"/>
    <n v="0"/>
    <n v="0"/>
    <m/>
    <n v="0"/>
    <n v="0"/>
    <n v="0"/>
    <n v="0"/>
    <n v="0"/>
    <x v="0"/>
    <m/>
    <x v="6"/>
    <x v="3"/>
    <s v="No root cause"/>
    <s v="No root cause"/>
    <s v=""/>
    <s v="OST_003"/>
    <m/>
  </r>
  <r>
    <s v="Banekane"/>
    <s v="OST_052"/>
    <s v="OUEST"/>
    <s v="IHS"/>
    <s v="Grid-Gen"/>
    <s v="OUEST"/>
    <s v="Banekane"/>
    <s v="Huawei"/>
    <n v="0"/>
    <n v="0"/>
    <n v="0"/>
    <n v="0"/>
    <n v="0"/>
    <n v="0"/>
    <n v="0"/>
    <n v="0"/>
    <n v="0"/>
    <n v="0"/>
    <n v="0"/>
    <n v="0"/>
    <n v="0"/>
    <n v="0"/>
    <n v="0"/>
    <n v="0"/>
    <n v="0"/>
    <n v="0"/>
    <n v="0"/>
    <n v="0"/>
    <m/>
    <n v="0"/>
    <n v="0"/>
    <n v="0"/>
    <m/>
    <n v="0"/>
    <n v="0"/>
    <n v="0"/>
    <n v="0"/>
    <n v="0"/>
    <x v="0"/>
    <m/>
    <x v="6"/>
    <x v="3"/>
    <s v="No root cause"/>
    <s v="No root cause"/>
    <s v=""/>
    <s v="OST_052"/>
    <m/>
  </r>
  <r>
    <s v="Koloko"/>
    <s v="LIT_079"/>
    <s v="Douala"/>
    <s v="IHS"/>
    <s v="Grid-Gen"/>
    <s v="LITTORAL"/>
    <s v="Douala"/>
    <s v="ZTE"/>
    <n v="0"/>
    <n v="0"/>
    <n v="0"/>
    <n v="0"/>
    <n v="0"/>
    <n v="0"/>
    <n v="0"/>
    <n v="0"/>
    <n v="0"/>
    <n v="0"/>
    <n v="0"/>
    <n v="0"/>
    <n v="0"/>
    <n v="0"/>
    <n v="0"/>
    <n v="0"/>
    <n v="0"/>
    <n v="0"/>
    <n v="0"/>
    <n v="0"/>
    <m/>
    <n v="0"/>
    <n v="0"/>
    <n v="0"/>
    <m/>
    <n v="0"/>
    <n v="0"/>
    <n v="0"/>
    <n v="0"/>
    <n v="0"/>
    <x v="0"/>
    <m/>
    <x v="6"/>
    <x v="3"/>
    <s v="No root cause"/>
    <s v="No root cause"/>
    <s v=""/>
    <s v="LIT_079"/>
    <m/>
  </r>
  <r>
    <s v="Bfsam-Bamendzi"/>
    <s v="OST_024"/>
    <s v="Bafoussam"/>
    <s v="IHS"/>
    <s v="Grid-Gen"/>
    <s v="OUEST"/>
    <s v="Bafoussam"/>
    <s v="Huawei"/>
    <n v="0"/>
    <n v="0"/>
    <n v="0"/>
    <n v="0"/>
    <n v="0"/>
    <n v="0"/>
    <n v="0"/>
    <n v="0"/>
    <n v="0"/>
    <n v="0"/>
    <n v="0"/>
    <n v="0"/>
    <n v="0"/>
    <n v="0"/>
    <n v="0"/>
    <n v="0"/>
    <n v="0"/>
    <n v="0"/>
    <n v="0"/>
    <n v="0"/>
    <m/>
    <n v="0"/>
    <n v="0"/>
    <n v="0"/>
    <m/>
    <n v="0"/>
    <n v="0"/>
    <n v="0"/>
    <n v="0"/>
    <n v="0"/>
    <x v="0"/>
    <m/>
    <x v="6"/>
    <x v="3"/>
    <s v="No root cause"/>
    <s v="No root cause"/>
    <s v=""/>
    <s v="OST_024"/>
    <m/>
  </r>
  <r>
    <s v="Bangourain"/>
    <s v="OST_090"/>
    <s v="NORD-OUEST"/>
    <s v="IHS"/>
    <s v="Grid-Gen"/>
    <s v="OUEST"/>
    <s v="Bangourain"/>
    <s v="NOKIA"/>
    <n v="0"/>
    <n v="0"/>
    <n v="0"/>
    <n v="0"/>
    <n v="0"/>
    <n v="0"/>
    <n v="0"/>
    <n v="0"/>
    <n v="0"/>
    <n v="0"/>
    <n v="0"/>
    <n v="0"/>
    <n v="0"/>
    <n v="0"/>
    <n v="0"/>
    <n v="0"/>
    <n v="0"/>
    <n v="0"/>
    <n v="0"/>
    <n v="0"/>
    <m/>
    <n v="0"/>
    <n v="0"/>
    <n v="0"/>
    <m/>
    <n v="0"/>
    <n v="0"/>
    <n v="0"/>
    <n v="0"/>
    <n v="0"/>
    <x v="0"/>
    <m/>
    <x v="6"/>
    <x v="3"/>
    <s v="No root cause"/>
    <s v="No root cause"/>
    <s v=""/>
    <s v="OST_090"/>
    <m/>
  </r>
  <r>
    <s v="Kekem"/>
    <s v="OST_103"/>
    <s v="OUEST"/>
    <s v="IHS"/>
    <s v="Grid-Gen"/>
    <s v="OUEST"/>
    <s v="Kekem"/>
    <s v="Huawei"/>
    <n v="0"/>
    <n v="0"/>
    <n v="0"/>
    <n v="0"/>
    <n v="0"/>
    <n v="0"/>
    <n v="0"/>
    <n v="0"/>
    <n v="0"/>
    <n v="0"/>
    <n v="0"/>
    <n v="0"/>
    <n v="0"/>
    <n v="0"/>
    <n v="0"/>
    <n v="0"/>
    <n v="0"/>
    <n v="0"/>
    <n v="0"/>
    <n v="0"/>
    <m/>
    <n v="0"/>
    <n v="0"/>
    <n v="0"/>
    <m/>
    <n v="0"/>
    <n v="0"/>
    <n v="0"/>
    <n v="0"/>
    <n v="0"/>
    <x v="0"/>
    <m/>
    <x v="6"/>
    <x v="3"/>
    <s v="No root cause"/>
    <s v="No root cause"/>
    <s v=""/>
    <s v="OST_103"/>
    <m/>
  </r>
  <r>
    <s v="Camp-Bertaud"/>
    <s v="LIT_281"/>
    <s v="Douala"/>
    <s v="IHS"/>
    <m/>
    <s v="LITTORAL"/>
    <s v="Douala"/>
    <s v="ZTE"/>
    <n v="0"/>
    <n v="0"/>
    <n v="0"/>
    <n v="0"/>
    <n v="0"/>
    <n v="0"/>
    <n v="0"/>
    <n v="0"/>
    <n v="0"/>
    <n v="0"/>
    <n v="0"/>
    <n v="0"/>
    <n v="0"/>
    <n v="0"/>
    <n v="0"/>
    <n v="0"/>
    <n v="0"/>
    <n v="0"/>
    <n v="0"/>
    <n v="0"/>
    <m/>
    <n v="0"/>
    <n v="0"/>
    <n v="0"/>
    <m/>
    <n v="0"/>
    <n v="0"/>
    <n v="0"/>
    <n v="0"/>
    <n v="0"/>
    <x v="0"/>
    <m/>
    <x v="6"/>
    <x v="3"/>
    <s v="No root cause"/>
    <s v="No root cause"/>
    <s v=""/>
    <s v="LIT_281"/>
    <m/>
  </r>
  <r>
    <s v="Bfsam-Q-Haoussa"/>
    <s v="OST_100"/>
    <s v="Bafoussam"/>
    <s v="IHS"/>
    <s v="Grid-Gen"/>
    <s v="OUEST"/>
    <s v="Bafoussam"/>
    <s v="Huawei"/>
    <n v="0"/>
    <n v="0"/>
    <n v="0"/>
    <n v="0"/>
    <n v="0"/>
    <n v="0"/>
    <n v="0"/>
    <n v="0"/>
    <n v="0"/>
    <n v="0"/>
    <n v="0"/>
    <n v="0"/>
    <n v="0"/>
    <n v="0"/>
    <n v="0"/>
    <n v="0"/>
    <n v="0"/>
    <n v="0"/>
    <n v="0"/>
    <n v="0"/>
    <m/>
    <n v="0"/>
    <n v="0"/>
    <n v="0"/>
    <m/>
    <n v="0"/>
    <n v="0"/>
    <n v="0"/>
    <n v="0"/>
    <n v="0"/>
    <x v="0"/>
    <m/>
    <x v="6"/>
    <x v="3"/>
    <s v="No root cause"/>
    <s v="No root cause"/>
    <s v=""/>
    <s v="OST_100"/>
    <m/>
  </r>
  <r>
    <s v="Ebolowa-Ville"/>
    <s v="CTR_392"/>
    <s v="CENTRE"/>
    <s v="IHS"/>
    <s v="Grid-Gen"/>
    <s v="CENTRE"/>
    <s v="Ebolowa"/>
    <s v="ZTE"/>
    <n v="0"/>
    <n v="0"/>
    <n v="0"/>
    <n v="0"/>
    <n v="0"/>
    <n v="0"/>
    <n v="0"/>
    <n v="0"/>
    <n v="0"/>
    <n v="0"/>
    <n v="0"/>
    <n v="0"/>
    <n v="0"/>
    <n v="0"/>
    <n v="0"/>
    <n v="0"/>
    <n v="0"/>
    <n v="0"/>
    <n v="0"/>
    <n v="0"/>
    <m/>
    <n v="0"/>
    <n v="0"/>
    <n v="0"/>
    <m/>
    <n v="0"/>
    <n v="0"/>
    <n v="0"/>
    <n v="0"/>
    <n v="0"/>
    <x v="0"/>
    <m/>
    <x v="6"/>
    <x v="3"/>
    <s v="No root cause"/>
    <s v="No root cause"/>
    <s v=""/>
    <s v="CTR_392"/>
    <m/>
  </r>
  <r>
    <s v="Ekoumdoum-MTN-IHS"/>
    <s v="CTR_465"/>
    <s v="Yaounde"/>
    <s v="CAMUSAT"/>
    <s v="Grid-Gen"/>
    <s v="CENTRE"/>
    <s v="Yaounde"/>
    <s v="ZTE"/>
    <n v="0"/>
    <n v="0"/>
    <n v="0"/>
    <n v="0"/>
    <n v="0"/>
    <n v="0"/>
    <n v="0"/>
    <n v="0"/>
    <n v="0"/>
    <n v="0"/>
    <n v="0"/>
    <n v="0"/>
    <n v="0"/>
    <n v="0"/>
    <n v="0"/>
    <n v="0"/>
    <n v="0"/>
    <n v="0"/>
    <n v="0"/>
    <n v="0"/>
    <m/>
    <n v="0"/>
    <n v="0"/>
    <n v="0"/>
    <m/>
    <n v="0"/>
    <n v="0"/>
    <n v="0"/>
    <n v="0"/>
    <n v="0"/>
    <x v="0"/>
    <m/>
    <x v="6"/>
    <x v="3"/>
    <s v="No root cause"/>
    <s v="No root cause"/>
    <s v=""/>
    <s v="CTR_465"/>
    <m/>
  </r>
  <r>
    <s v="Santa-Barbara-Dla-IHS"/>
    <s v="LIT_171"/>
    <s v="Douala"/>
    <s v="IHS"/>
    <s v="Grid-Gen (LL)"/>
    <s v="LITTORAL"/>
    <s v="Douala"/>
    <s v="ZTE"/>
    <n v="0"/>
    <n v="0"/>
    <n v="0"/>
    <n v="0"/>
    <n v="0"/>
    <n v="0"/>
    <n v="0"/>
    <n v="0"/>
    <n v="0"/>
    <n v="0"/>
    <n v="0"/>
    <n v="0"/>
    <n v="0"/>
    <n v="0"/>
    <n v="0"/>
    <n v="0"/>
    <n v="0"/>
    <n v="0"/>
    <n v="0"/>
    <n v="0"/>
    <m/>
    <n v="0"/>
    <n v="0"/>
    <n v="0"/>
    <m/>
    <n v="0"/>
    <n v="0"/>
    <n v="0"/>
    <n v="0"/>
    <n v="0"/>
    <x v="0"/>
    <m/>
    <x v="6"/>
    <x v="3"/>
    <s v="No root cause"/>
    <s v="No root cause"/>
    <s v=""/>
    <s v="LIT_171"/>
    <m/>
  </r>
  <r>
    <s v="Bberi-Q-Princes"/>
    <s v="LIT_535"/>
    <s v="Douala"/>
    <s v="IHS"/>
    <s v="Grid-Gen (LL)"/>
    <s v="LITTORAL"/>
    <s v="Douala"/>
    <s v="ZTE"/>
    <n v="0"/>
    <n v="0"/>
    <n v="0"/>
    <n v="0"/>
    <n v="0"/>
    <n v="0"/>
    <n v="1.979693693230913E-3"/>
    <n v="0"/>
    <n v="0"/>
    <n v="0"/>
    <n v="0"/>
    <n v="0"/>
    <n v="0"/>
    <n v="0"/>
    <n v="0"/>
    <n v="0"/>
    <n v="0"/>
    <n v="0"/>
    <n v="0"/>
    <n v="0"/>
    <m/>
    <n v="0"/>
    <n v="0"/>
    <n v="0"/>
    <m/>
    <n v="0"/>
    <n v="0"/>
    <n v="0"/>
    <n v="0"/>
    <n v="0"/>
    <x v="0"/>
    <m/>
    <x v="6"/>
    <x v="3"/>
    <s v="No root cause"/>
    <s v="No root cause"/>
    <s v=""/>
    <s v="LIT_535"/>
    <m/>
  </r>
  <r>
    <s v="Logbaba"/>
    <s v="LIT_058"/>
    <s v="Douala"/>
    <s v="IHS"/>
    <s v="Grid-Gen"/>
    <s v="LITTORAL"/>
    <s v="Douala"/>
    <s v="ZTE"/>
    <n v="0"/>
    <n v="0"/>
    <n v="0"/>
    <n v="0"/>
    <n v="0"/>
    <n v="0"/>
    <n v="0"/>
    <n v="0"/>
    <n v="0"/>
    <n v="0"/>
    <n v="0"/>
    <n v="0"/>
    <n v="0"/>
    <n v="0"/>
    <n v="0"/>
    <n v="0"/>
    <n v="0"/>
    <n v="0"/>
    <n v="0"/>
    <n v="0"/>
    <m/>
    <n v="0"/>
    <n v="0"/>
    <n v="0"/>
    <m/>
    <n v="0"/>
    <n v="0"/>
    <n v="0"/>
    <n v="0"/>
    <n v="0"/>
    <x v="0"/>
    <m/>
    <x v="6"/>
    <x v="3"/>
    <s v="No root cause"/>
    <s v="No root cause"/>
    <s v=""/>
    <s v="LIT_058"/>
    <m/>
  </r>
  <r>
    <s v="Dschang-Lycee-Technique-IHS"/>
    <s v="OST_267"/>
    <s v="OUEST"/>
    <s v="IHS"/>
    <s v="Grid-Gen"/>
    <s v="OUEST"/>
    <s v="Dschang"/>
    <s v="Huawei"/>
    <n v="0"/>
    <n v="0"/>
    <n v="0"/>
    <n v="0"/>
    <n v="0"/>
    <n v="0"/>
    <n v="0"/>
    <n v="0"/>
    <n v="0"/>
    <n v="0"/>
    <n v="0"/>
    <n v="0"/>
    <n v="0"/>
    <n v="0"/>
    <n v="0"/>
    <n v="0"/>
    <n v="0"/>
    <n v="0"/>
    <n v="0"/>
    <n v="0"/>
    <m/>
    <n v="0"/>
    <n v="0"/>
    <n v="0"/>
    <m/>
    <n v="0"/>
    <n v="0"/>
    <n v="0"/>
    <n v="0"/>
    <n v="0"/>
    <x v="0"/>
    <m/>
    <x v="6"/>
    <x v="3"/>
    <s v="No root cause"/>
    <s v="No root cause"/>
    <s v=""/>
    <s v="OST_267"/>
    <m/>
  </r>
  <r>
    <s v="Dschang-Universite"/>
    <s v="OST_106"/>
    <s v="OUEST"/>
    <s v="IHS"/>
    <s v="Grid-Gen"/>
    <s v="OUEST"/>
    <s v="Dschang"/>
    <s v="Huawei"/>
    <n v="0"/>
    <n v="0"/>
    <n v="0"/>
    <n v="0"/>
    <n v="0"/>
    <n v="0"/>
    <n v="0"/>
    <n v="0"/>
    <n v="0"/>
    <n v="0"/>
    <n v="0"/>
    <n v="0"/>
    <n v="0"/>
    <n v="0"/>
    <n v="0"/>
    <n v="0"/>
    <n v="0"/>
    <n v="0"/>
    <n v="0"/>
    <n v="0"/>
    <m/>
    <n v="0"/>
    <n v="0"/>
    <n v="0"/>
    <m/>
    <n v="0"/>
    <n v="0"/>
    <n v="0"/>
    <n v="0"/>
    <n v="0"/>
    <x v="0"/>
    <m/>
    <x v="6"/>
    <x v="3"/>
    <s v="No root cause"/>
    <s v="No root cause"/>
    <s v=""/>
    <s v="OST_106"/>
    <m/>
  </r>
  <r>
    <s v="Dschang-Meka"/>
    <s v="OST_074"/>
    <s v="OUEST"/>
    <s v="IHS"/>
    <s v="Grid-Gen"/>
    <s v="OUEST"/>
    <s v="Dschang"/>
    <s v="Huawei"/>
    <n v="0"/>
    <n v="0"/>
    <n v="0"/>
    <n v="0"/>
    <n v="0"/>
    <n v="0"/>
    <n v="0"/>
    <n v="0"/>
    <n v="0"/>
    <n v="0"/>
    <n v="0"/>
    <n v="0"/>
    <n v="0"/>
    <n v="0"/>
    <n v="0"/>
    <n v="0"/>
    <n v="0"/>
    <n v="0"/>
    <n v="0"/>
    <n v="0"/>
    <m/>
    <n v="0"/>
    <n v="0"/>
    <n v="0"/>
    <m/>
    <n v="0"/>
    <n v="0"/>
    <n v="0"/>
    <n v="0"/>
    <n v="0"/>
    <x v="0"/>
    <m/>
    <x v="6"/>
    <x v="3"/>
    <s v="No root cause"/>
    <s v="No root cause"/>
    <s v=""/>
    <s v="OST_074"/>
    <m/>
  </r>
  <r>
    <s v="Dschang"/>
    <s v="OST_011"/>
    <s v="OUEST"/>
    <s v="CAMUSAT"/>
    <s v="Medium Grid + Solar + GE"/>
    <s v="OUEST"/>
    <s v="Dschang"/>
    <s v="Huawei"/>
    <n v="0"/>
    <n v="0"/>
    <n v="0"/>
    <n v="0"/>
    <n v="0"/>
    <n v="0"/>
    <n v="0"/>
    <n v="0"/>
    <n v="0"/>
    <n v="0"/>
    <n v="0"/>
    <n v="0"/>
    <n v="0"/>
    <n v="0"/>
    <n v="0"/>
    <n v="0"/>
    <n v="0"/>
    <n v="0"/>
    <n v="0"/>
    <n v="0"/>
    <m/>
    <n v="0"/>
    <n v="0"/>
    <n v="0"/>
    <m/>
    <n v="0"/>
    <n v="0"/>
    <n v="0"/>
    <n v="0"/>
    <n v="0"/>
    <x v="0"/>
    <m/>
    <x v="6"/>
    <x v="3"/>
    <s v="No root cause"/>
    <s v="No root cause"/>
    <s v=""/>
    <s v="OST_011"/>
    <m/>
  </r>
  <r>
    <s v="Mbouda"/>
    <s v="OST_141"/>
    <s v="OUEST"/>
    <s v="CAMUSAT"/>
    <e v="#N/A"/>
    <s v="OUEST"/>
    <s v="Mbouda"/>
    <s v="Huawei"/>
    <n v="0"/>
    <n v="0"/>
    <n v="0"/>
    <n v="0"/>
    <n v="0"/>
    <n v="0"/>
    <n v="0"/>
    <n v="0"/>
    <n v="0"/>
    <n v="0"/>
    <n v="0"/>
    <n v="0"/>
    <n v="0"/>
    <n v="0"/>
    <n v="0"/>
    <n v="0"/>
    <n v="0"/>
    <n v="0"/>
    <n v="0"/>
    <n v="0"/>
    <m/>
    <n v="0"/>
    <n v="0"/>
    <n v="0"/>
    <m/>
    <n v="0"/>
    <n v="0"/>
    <n v="0"/>
    <n v="0"/>
    <n v="0"/>
    <x v="0"/>
    <m/>
    <x v="6"/>
    <x v="3"/>
    <s v="No root cause"/>
    <s v="No root cause"/>
    <s v=""/>
    <s v="OST_141"/>
    <m/>
  </r>
  <r>
    <s v="PK10-Bassang"/>
    <s v="LIT_452"/>
    <s v="Douala"/>
    <s v="IHS"/>
    <s v="Grid-Gen"/>
    <s v="LITTORAL"/>
    <s v="Douala"/>
    <s v="ZTE"/>
    <n v="0"/>
    <n v="0"/>
    <n v="0"/>
    <n v="0"/>
    <n v="0"/>
    <n v="0"/>
    <n v="0"/>
    <n v="0"/>
    <n v="0"/>
    <n v="0"/>
    <n v="0"/>
    <n v="0"/>
    <n v="0"/>
    <n v="0"/>
    <n v="0"/>
    <n v="0"/>
    <n v="0"/>
    <n v="0"/>
    <n v="0"/>
    <n v="0"/>
    <m/>
    <n v="0"/>
    <n v="0"/>
    <n v="0"/>
    <m/>
    <n v="0"/>
    <n v="0"/>
    <n v="0"/>
    <n v="0"/>
    <n v="0"/>
    <x v="0"/>
    <m/>
    <x v="6"/>
    <x v="3"/>
    <s v="No root cause"/>
    <s v="No root cause"/>
    <s v=""/>
    <s v="LIT_452"/>
    <m/>
  </r>
  <r>
    <s v="Bfsam-Njinkwo"/>
    <s v="OST_076"/>
    <s v="Bafoussam"/>
    <s v="IHS"/>
    <s v="Grid-Gen"/>
    <s v="OUEST"/>
    <s v="Bafoussam"/>
    <s v="Huawei"/>
    <n v="0"/>
    <n v="0"/>
    <n v="0"/>
    <n v="0"/>
    <n v="0"/>
    <n v="0"/>
    <n v="0"/>
    <n v="0"/>
    <n v="0"/>
    <n v="0"/>
    <n v="0"/>
    <n v="0"/>
    <n v="0"/>
    <n v="0"/>
    <n v="0"/>
    <n v="0"/>
    <n v="0"/>
    <n v="0"/>
    <n v="0"/>
    <n v="0"/>
    <m/>
    <n v="0"/>
    <n v="0"/>
    <n v="0"/>
    <m/>
    <n v="0"/>
    <n v="0"/>
    <n v="0"/>
    <n v="0"/>
    <n v="0"/>
    <x v="0"/>
    <m/>
    <x v="6"/>
    <x v="3"/>
    <s v="No root cause"/>
    <s v="No root cause"/>
    <s v=""/>
    <s v="OST_076"/>
    <m/>
  </r>
  <r>
    <s v="Bfsam-Marche-New"/>
    <s v="OST_223"/>
    <s v="Bafoussam"/>
    <s v="IHS"/>
    <s v="Grid-Gen"/>
    <s v="OUEST"/>
    <s v="Bafoussam"/>
    <s v="Huawei"/>
    <n v="0"/>
    <n v="0"/>
    <n v="0"/>
    <n v="0"/>
    <n v="0"/>
    <n v="0"/>
    <n v="0"/>
    <n v="0"/>
    <n v="0"/>
    <n v="0"/>
    <n v="0"/>
    <n v="0"/>
    <n v="0"/>
    <n v="0"/>
    <n v="0"/>
    <n v="0"/>
    <n v="0"/>
    <n v="0"/>
    <n v="0"/>
    <n v="0"/>
    <m/>
    <n v="0"/>
    <n v="0"/>
    <n v="0"/>
    <m/>
    <n v="0"/>
    <n v="0"/>
    <n v="0"/>
    <n v="0"/>
    <n v="0"/>
    <x v="0"/>
    <m/>
    <x v="6"/>
    <x v="3"/>
    <s v="No root cause"/>
    <s v="No root cause"/>
    <s v=""/>
    <s v="OST_223"/>
    <m/>
  </r>
  <r>
    <s v="Newb-Mairie"/>
    <s v="LIT_090"/>
    <s v="Douala"/>
    <s v="IHS"/>
    <s v="Grid-Gen"/>
    <s v="LITTORAL"/>
    <s v="Douala"/>
    <s v="ZTE"/>
    <n v="0"/>
    <n v="0"/>
    <n v="0"/>
    <n v="0"/>
    <n v="0"/>
    <n v="0"/>
    <n v="0"/>
    <n v="0"/>
    <n v="0"/>
    <n v="0"/>
    <n v="0"/>
    <n v="0"/>
    <n v="0"/>
    <n v="0"/>
    <n v="0"/>
    <n v="0"/>
    <n v="0"/>
    <n v="0"/>
    <n v="0"/>
    <n v="0"/>
    <m/>
    <n v="0"/>
    <n v="0"/>
    <n v="0"/>
    <m/>
    <n v="0"/>
    <n v="0"/>
    <n v="0"/>
    <n v="0"/>
    <n v="0"/>
    <x v="0"/>
    <m/>
    <x v="6"/>
    <x v="3"/>
    <s v="No root cause"/>
    <s v="No root cause"/>
    <s v=""/>
    <s v="LIT_090"/>
    <m/>
  </r>
  <r>
    <s v="Bfsam-Leproserie-IHS"/>
    <s v="OST_166"/>
    <s v="Bafoussam"/>
    <s v="IHS"/>
    <s v="Grid-Gen"/>
    <s v="OUEST"/>
    <s v="Bafoussam"/>
    <s v="Huawei"/>
    <n v="0"/>
    <n v="0"/>
    <n v="0"/>
    <n v="0"/>
    <n v="0"/>
    <n v="0"/>
    <n v="0"/>
    <n v="0"/>
    <n v="0.63350198183390272"/>
    <n v="0"/>
    <n v="0"/>
    <n v="0"/>
    <n v="0"/>
    <n v="0"/>
    <n v="0"/>
    <n v="0"/>
    <n v="0"/>
    <n v="0"/>
    <n v="0"/>
    <n v="0"/>
    <m/>
    <n v="0"/>
    <n v="0"/>
    <n v="0"/>
    <m/>
    <n v="0"/>
    <n v="0"/>
    <n v="0"/>
    <n v="0"/>
    <n v="0"/>
    <x v="0"/>
    <m/>
    <x v="6"/>
    <x v="3"/>
    <s v="No root cause"/>
    <s v="No root cause"/>
    <s v=""/>
    <s v="OST_166"/>
    <m/>
  </r>
  <r>
    <s v="Bmouang-Terminus"/>
    <s v="LIT_044"/>
    <s v="Douala"/>
    <s v="IHS"/>
    <s v="Grid-Gen"/>
    <s v="LITTORAL"/>
    <s v="Douala"/>
    <s v="ZTE"/>
    <n v="1.0344345424090672E-3"/>
    <n v="0"/>
    <n v="0"/>
    <n v="0"/>
    <n v="0"/>
    <n v="0"/>
    <n v="0"/>
    <n v="0"/>
    <n v="0"/>
    <n v="0"/>
    <n v="0"/>
    <n v="0"/>
    <n v="0"/>
    <n v="0"/>
    <n v="0"/>
    <n v="0"/>
    <n v="0"/>
    <n v="0"/>
    <n v="0"/>
    <n v="0"/>
    <m/>
    <n v="0"/>
    <n v="0"/>
    <n v="0"/>
    <m/>
    <n v="0"/>
    <n v="0"/>
    <n v="0"/>
    <n v="0"/>
    <n v="0"/>
    <x v="0"/>
    <m/>
    <x v="6"/>
    <x v="3"/>
    <s v="No root cause"/>
    <s v="No root cause"/>
    <s v=""/>
    <s v="LIT_044"/>
    <m/>
  </r>
  <r>
    <s v="Deido-Lycee"/>
    <s v="LIT_004"/>
    <s v="Douala"/>
    <m/>
    <m/>
    <s v="LITTORAL"/>
    <s v="Douala"/>
    <s v="ZTE"/>
    <n v="0"/>
    <n v="0"/>
    <n v="0"/>
    <n v="0"/>
    <n v="0"/>
    <n v="0"/>
    <n v="0"/>
    <n v="0"/>
    <n v="0"/>
    <n v="0"/>
    <n v="0"/>
    <n v="0"/>
    <n v="0"/>
    <n v="0"/>
    <n v="0"/>
    <n v="0"/>
    <n v="0"/>
    <n v="0"/>
    <n v="0"/>
    <n v="0"/>
    <m/>
    <n v="0"/>
    <n v="0"/>
    <n v="0"/>
    <m/>
    <n v="0"/>
    <n v="0"/>
    <n v="0"/>
    <n v="0"/>
    <n v="0"/>
    <x v="0"/>
    <m/>
    <x v="6"/>
    <x v="3"/>
    <s v="No root cause"/>
    <s v="No root cause"/>
    <s v=""/>
    <s v="LIT_004"/>
    <m/>
  </r>
  <r>
    <s v="Bonateki-MRS"/>
    <s v="LIT_396"/>
    <s v="Douala"/>
    <s v="IHS"/>
    <s v="Grid-Gen"/>
    <s v="LITTORAL"/>
    <s v="Douala"/>
    <s v="ZTE"/>
    <n v="0"/>
    <n v="0"/>
    <n v="0"/>
    <n v="0"/>
    <n v="0"/>
    <n v="0"/>
    <n v="0"/>
    <n v="0"/>
    <n v="0"/>
    <n v="0"/>
    <n v="0"/>
    <n v="0"/>
    <n v="0"/>
    <n v="0"/>
    <n v="0"/>
    <n v="0"/>
    <n v="0"/>
    <n v="0"/>
    <n v="0"/>
    <n v="0"/>
    <m/>
    <n v="0"/>
    <n v="0"/>
    <n v="0"/>
    <m/>
    <n v="0"/>
    <n v="0"/>
    <n v="0"/>
    <n v="0"/>
    <n v="0"/>
    <x v="0"/>
    <m/>
    <x v="6"/>
    <x v="3"/>
    <s v="No root cause"/>
    <s v="No root cause"/>
    <s v=""/>
    <s v="LIT_396"/>
    <m/>
  </r>
  <r>
    <s v="Deido-Bonateki"/>
    <s v="LIT_414"/>
    <s v="Douala"/>
    <s v="IHS"/>
    <s v="Grid-Gen"/>
    <s v="LITTORAL"/>
    <s v="Douala"/>
    <s v="ZTE"/>
    <n v="0.15958828078405901"/>
    <n v="0"/>
    <n v="0"/>
    <n v="0"/>
    <n v="0"/>
    <n v="0"/>
    <n v="0"/>
    <n v="0"/>
    <n v="1.2432119691923991"/>
    <n v="0"/>
    <n v="0"/>
    <n v="0"/>
    <n v="0"/>
    <n v="0"/>
    <n v="0"/>
    <n v="0"/>
    <n v="0"/>
    <n v="0"/>
    <n v="0"/>
    <n v="0"/>
    <m/>
    <n v="0"/>
    <n v="0"/>
    <n v="0"/>
    <m/>
    <n v="0"/>
    <n v="0"/>
    <n v="0"/>
    <n v="0"/>
    <n v="0"/>
    <x v="0"/>
    <m/>
    <x v="6"/>
    <x v="3"/>
    <s v="No root cause"/>
    <s v="No root cause"/>
    <s v=""/>
    <s v="LIT_414"/>
    <m/>
  </r>
  <r>
    <s v="Batoufam-Chefferie"/>
    <s v="OST_277"/>
    <s v="OUEST"/>
    <s v="CAMUSAT"/>
    <s v="Good Grid + GE"/>
    <s v="OUEST"/>
    <s v="Batoufam"/>
    <s v="Huawei"/>
    <n v="0"/>
    <n v="0"/>
    <n v="0"/>
    <n v="0"/>
    <n v="0"/>
    <n v="0"/>
    <n v="0"/>
    <n v="0"/>
    <n v="0"/>
    <n v="0"/>
    <n v="0"/>
    <n v="0"/>
    <n v="0"/>
    <n v="0"/>
    <n v="0"/>
    <n v="0"/>
    <n v="0"/>
    <n v="0"/>
    <n v="0"/>
    <n v="0"/>
    <m/>
    <n v="0"/>
    <n v="0"/>
    <n v="0"/>
    <m/>
    <n v="0"/>
    <n v="0"/>
    <n v="0"/>
    <n v="0"/>
    <n v="0"/>
    <x v="0"/>
    <m/>
    <x v="6"/>
    <x v="3"/>
    <s v="No root cause"/>
    <s v="No root cause"/>
    <s v=""/>
    <s v="OST_277"/>
    <m/>
  </r>
  <r>
    <s v="Garoua-Djamboutou-CICAM"/>
    <s v="NRD_047"/>
    <s v="Garoua"/>
    <s v="IHS"/>
    <s v="Grid-Gen"/>
    <s v="NORD"/>
    <s v="Garoua"/>
    <s v="Huawei"/>
    <n v="0"/>
    <n v="0"/>
    <n v="0"/>
    <n v="0"/>
    <n v="0"/>
    <n v="0"/>
    <n v="0"/>
    <n v="0"/>
    <n v="0"/>
    <n v="0"/>
    <n v="0"/>
    <n v="0"/>
    <n v="0"/>
    <n v="0"/>
    <n v="0"/>
    <n v="0"/>
    <n v="0"/>
    <n v="0"/>
    <n v="0"/>
    <n v="0"/>
    <m/>
    <n v="0"/>
    <n v="0"/>
    <n v="0"/>
    <m/>
    <n v="0"/>
    <n v="0"/>
    <n v="0"/>
    <n v="0"/>
    <n v="0"/>
    <x v="0"/>
    <m/>
    <x v="6"/>
    <x v="3"/>
    <s v="No root cause"/>
    <s v="No root cause"/>
    <s v=""/>
    <s v="NRD_047"/>
    <m/>
  </r>
  <r>
    <s v="Plateau"/>
    <s v="NRD_002"/>
    <s v="Garoua"/>
    <s v="CAMUSAT"/>
    <s v="Good Grid + Solar + GE"/>
    <s v="NORD"/>
    <s v="Garoua"/>
    <s v="Huawei"/>
    <n v="0"/>
    <n v="0"/>
    <n v="0"/>
    <n v="0"/>
    <n v="0"/>
    <n v="0"/>
    <n v="0"/>
    <n v="0"/>
    <n v="0"/>
    <n v="0"/>
    <n v="0"/>
    <n v="0"/>
    <n v="0"/>
    <n v="0"/>
    <n v="0"/>
    <n v="0"/>
    <n v="0"/>
    <n v="0"/>
    <n v="0"/>
    <n v="0"/>
    <m/>
    <n v="0"/>
    <n v="0"/>
    <n v="0"/>
    <m/>
    <n v="0"/>
    <n v="0"/>
    <n v="0"/>
    <n v="0"/>
    <n v="0"/>
    <x v="0"/>
    <m/>
    <x v="6"/>
    <x v="3"/>
    <s v="No root cause"/>
    <s v="No root cause"/>
    <s v=""/>
    <s v="NRD_002"/>
    <m/>
  </r>
  <r>
    <s v="Garoua-Orange"/>
    <s v="NRD_001"/>
    <s v="Garoua"/>
    <s v="OCM/Strategique"/>
    <m/>
    <s v="NORD"/>
    <s v="Garoua"/>
    <s v="Huawei"/>
    <n v="0"/>
    <n v="0"/>
    <n v="0"/>
    <n v="0"/>
    <n v="0"/>
    <n v="0"/>
    <n v="0"/>
    <n v="0"/>
    <n v="0"/>
    <n v="0"/>
    <n v="0"/>
    <n v="0"/>
    <n v="0"/>
    <n v="0"/>
    <n v="0"/>
    <n v="0"/>
    <n v="0"/>
    <n v="0"/>
    <n v="0"/>
    <n v="0"/>
    <m/>
    <n v="0"/>
    <n v="0"/>
    <n v="0"/>
    <m/>
    <n v="0"/>
    <n v="0"/>
    <n v="0"/>
    <n v="0"/>
    <n v="0"/>
    <x v="0"/>
    <m/>
    <x v="6"/>
    <x v="3"/>
    <s v="No root cause"/>
    <s v="No root cause"/>
    <s v=""/>
    <s v="NRD_001"/>
    <m/>
  </r>
  <r>
    <s v="Gra-Plateau-MTN"/>
    <s v="NRD_035"/>
    <s v="Garoua"/>
    <s v="IHS"/>
    <s v="Grid-Gen"/>
    <s v="NORD"/>
    <s v="Garoua"/>
    <s v="Huawei"/>
    <n v="0"/>
    <n v="0"/>
    <n v="0"/>
    <n v="0"/>
    <n v="0"/>
    <n v="0"/>
    <n v="0"/>
    <n v="0"/>
    <n v="0"/>
    <n v="0"/>
    <n v="0"/>
    <n v="0"/>
    <n v="0"/>
    <n v="0"/>
    <n v="0"/>
    <n v="0"/>
    <n v="0"/>
    <n v="0"/>
    <n v="0"/>
    <n v="0"/>
    <m/>
    <n v="0"/>
    <n v="0"/>
    <n v="0"/>
    <m/>
    <n v="0"/>
    <n v="0"/>
    <n v="0"/>
    <n v="0"/>
    <n v="0"/>
    <x v="0"/>
    <m/>
    <x v="6"/>
    <x v="3"/>
    <s v="No root cause"/>
    <s v="No root cause"/>
    <s v=""/>
    <s v="NRD_035"/>
    <m/>
  </r>
  <r>
    <s v="Zokok"/>
    <s v="EXN_009"/>
    <s v="Maroua"/>
    <s v="OCM/Strategique"/>
    <m/>
    <s v="EXTREME-NORD"/>
    <s v="Maroua"/>
    <s v="Huawei"/>
    <n v="0"/>
    <n v="0"/>
    <n v="0"/>
    <n v="0"/>
    <n v="0"/>
    <n v="0"/>
    <n v="0"/>
    <n v="0"/>
    <n v="0"/>
    <n v="0"/>
    <n v="0"/>
    <n v="0"/>
    <n v="0"/>
    <n v="0"/>
    <n v="0"/>
    <n v="0"/>
    <n v="0"/>
    <n v="0"/>
    <n v="0"/>
    <n v="0"/>
    <m/>
    <n v="0"/>
    <n v="0"/>
    <n v="0"/>
    <m/>
    <n v="0"/>
    <n v="0"/>
    <n v="0"/>
    <n v="0"/>
    <n v="0"/>
    <x v="0"/>
    <m/>
    <x v="6"/>
    <x v="3"/>
    <s v="No root cause"/>
    <s v="No root cause"/>
    <s v=""/>
    <s v="EXN_009"/>
    <m/>
  </r>
  <r>
    <s v="Ngd-Baladji"/>
    <s v="ADM_035"/>
    <s v="Ngaoundere"/>
    <s v="IHS"/>
    <s v="Grid-Gen"/>
    <s v="ADAMAOUA"/>
    <s v="Ngaoundere"/>
    <s v="Huawei"/>
    <n v="0"/>
    <n v="0"/>
    <n v="0"/>
    <n v="0"/>
    <n v="0"/>
    <n v="0"/>
    <n v="0"/>
    <n v="0"/>
    <n v="0"/>
    <n v="0"/>
    <n v="0"/>
    <n v="0"/>
    <n v="0"/>
    <n v="0"/>
    <n v="0"/>
    <n v="0"/>
    <n v="0"/>
    <n v="0"/>
    <n v="0"/>
    <n v="0"/>
    <m/>
    <n v="0"/>
    <n v="0"/>
    <n v="0"/>
    <m/>
    <n v="0"/>
    <n v="0"/>
    <n v="0"/>
    <n v="0"/>
    <n v="0"/>
    <x v="0"/>
    <m/>
    <x v="6"/>
    <x v="3"/>
    <s v="No root cause"/>
    <s v="No root cause"/>
    <s v=""/>
    <s v="ADM_035"/>
    <m/>
  </r>
  <r>
    <s v="Ngd-Gadamadanga"/>
    <s v="ADM_087"/>
    <s v="Ngaoundere"/>
    <s v="IHS"/>
    <s v="Grid-Gen"/>
    <s v="ADAMAOUA"/>
    <s v="Ngaoundere"/>
    <s v="Huawei"/>
    <n v="0"/>
    <n v="0"/>
    <n v="0"/>
    <n v="0"/>
    <n v="0"/>
    <n v="0"/>
    <n v="0"/>
    <n v="0"/>
    <n v="0"/>
    <n v="0"/>
    <n v="0"/>
    <n v="0"/>
    <n v="0"/>
    <n v="0"/>
    <n v="0"/>
    <n v="0"/>
    <n v="0"/>
    <n v="0"/>
    <n v="0"/>
    <n v="0"/>
    <m/>
    <n v="0"/>
    <n v="0"/>
    <n v="0"/>
    <m/>
    <n v="0"/>
    <n v="0"/>
    <n v="0"/>
    <n v="0"/>
    <n v="0"/>
    <x v="0"/>
    <m/>
    <x v="6"/>
    <x v="3"/>
    <s v="No root cause"/>
    <s v="No root cause"/>
    <s v=""/>
    <s v="ADM_087"/>
    <m/>
  </r>
  <r>
    <s v="Ngd-Bamyangal-II-IHS"/>
    <s v="ADM_085"/>
    <s v="Ngaoundere"/>
    <s v="IHS"/>
    <s v="Grid-Gen"/>
    <s v="ADAMAOUA"/>
    <s v="Ngaoundere"/>
    <s v="Huawei"/>
    <n v="0"/>
    <n v="0"/>
    <n v="0"/>
    <n v="0"/>
    <n v="0"/>
    <n v="0"/>
    <n v="0"/>
    <n v="0"/>
    <n v="0"/>
    <n v="0"/>
    <n v="0"/>
    <n v="0"/>
    <n v="0"/>
    <n v="0"/>
    <n v="0"/>
    <n v="0"/>
    <n v="0"/>
    <n v="0"/>
    <n v="0"/>
    <n v="0"/>
    <m/>
    <n v="0"/>
    <n v="0"/>
    <n v="0"/>
    <m/>
    <n v="0"/>
    <n v="0"/>
    <n v="0"/>
    <n v="0"/>
    <n v="0"/>
    <x v="0"/>
    <m/>
    <x v="6"/>
    <x v="3"/>
    <s v="No root cause"/>
    <s v="No root cause"/>
    <s v=""/>
    <s v="ADM_085"/>
    <m/>
  </r>
  <r>
    <s v="Boko-Douala"/>
    <s v="LIT_240"/>
    <s v="Douala"/>
    <s v="IHS"/>
    <s v="Grid-Gen"/>
    <s v="LITTORAL"/>
    <s v="Douala"/>
    <s v="ZTE"/>
    <n v="0"/>
    <n v="0"/>
    <n v="0"/>
    <n v="0"/>
    <n v="0"/>
    <n v="0"/>
    <n v="0"/>
    <n v="0"/>
    <n v="0"/>
    <n v="0"/>
    <n v="0"/>
    <n v="0"/>
    <n v="0"/>
    <n v="0"/>
    <n v="0"/>
    <n v="0"/>
    <n v="0"/>
    <n v="0"/>
    <n v="0"/>
    <n v="0"/>
    <m/>
    <n v="0"/>
    <n v="0"/>
    <n v="0"/>
    <m/>
    <n v="0"/>
    <n v="0"/>
    <n v="0"/>
    <n v="0"/>
    <n v="0"/>
    <x v="0"/>
    <m/>
    <x v="6"/>
    <x v="3"/>
    <s v="No root cause"/>
    <s v="No root cause"/>
    <s v=""/>
    <s v="LIT_240"/>
    <m/>
  </r>
  <r>
    <s v="Koupa-Kagnam"/>
    <s v="OST_114"/>
    <s v="OUEST"/>
    <s v="IHS"/>
    <s v="Grid-Gen"/>
    <s v="OUEST"/>
    <s v="Koupa-Kagnam"/>
    <s v="Huawei"/>
    <n v="0"/>
    <n v="0"/>
    <n v="0"/>
    <n v="0"/>
    <n v="0"/>
    <n v="0"/>
    <n v="0"/>
    <n v="0"/>
    <n v="0"/>
    <n v="0"/>
    <n v="0"/>
    <n v="0"/>
    <n v="0"/>
    <n v="0"/>
    <n v="0"/>
    <n v="0"/>
    <n v="0"/>
    <n v="0"/>
    <n v="0"/>
    <n v="0"/>
    <m/>
    <n v="0"/>
    <n v="0"/>
    <n v="0"/>
    <m/>
    <n v="0"/>
    <n v="0"/>
    <n v="0"/>
    <n v="0"/>
    <n v="0"/>
    <x v="0"/>
    <m/>
    <x v="6"/>
    <x v="3"/>
    <s v="No root cause"/>
    <s v="No root cause"/>
    <s v=""/>
    <s v="OST_114"/>
    <m/>
  </r>
  <r>
    <s v="Rey-Bouba"/>
    <s v="NRD_023"/>
    <s v="NORD"/>
    <s v="IHS"/>
    <s v="Grid-Gen"/>
    <s v="NORD"/>
    <s v="Rey-bouba"/>
    <s v="Huawei"/>
    <n v="0"/>
    <n v="0"/>
    <n v="0"/>
    <n v="0"/>
    <n v="0"/>
    <n v="0"/>
    <n v="0"/>
    <n v="0"/>
    <n v="0"/>
    <n v="0"/>
    <n v="0"/>
    <n v="0"/>
    <n v="0"/>
    <n v="0"/>
    <n v="0"/>
    <n v="0"/>
    <n v="0"/>
    <n v="0"/>
    <n v="0"/>
    <n v="0"/>
    <m/>
    <n v="0"/>
    <n v="0"/>
    <n v="0"/>
    <m/>
    <n v="0"/>
    <n v="0"/>
    <n v="0"/>
    <n v="0"/>
    <n v="0"/>
    <x v="0"/>
    <m/>
    <x v="6"/>
    <x v="3"/>
    <s v="No root cause"/>
    <s v="No root cause"/>
    <s v=""/>
    <s v="NRD_023"/>
    <m/>
  </r>
  <r>
    <s v="Tchollire"/>
    <s v="NRD_008"/>
    <s v="NORD"/>
    <s v="IHS"/>
    <s v="Grid-Hybrid-Gen"/>
    <s v="NORD"/>
    <s v="Tchollire"/>
    <s v="Huawei"/>
    <n v="0"/>
    <n v="0"/>
    <n v="0"/>
    <n v="0"/>
    <n v="0"/>
    <n v="0"/>
    <n v="0"/>
    <n v="0"/>
    <n v="0"/>
    <n v="0"/>
    <n v="0"/>
    <n v="0"/>
    <n v="0"/>
    <n v="0"/>
    <n v="0"/>
    <n v="0"/>
    <n v="0"/>
    <n v="0"/>
    <n v="0"/>
    <n v="0"/>
    <m/>
    <n v="0"/>
    <n v="0"/>
    <n v="0"/>
    <m/>
    <n v="0"/>
    <n v="0"/>
    <n v="0"/>
    <n v="0"/>
    <n v="0"/>
    <x v="0"/>
    <m/>
    <x v="6"/>
    <x v="3"/>
    <s v="No root cause"/>
    <s v="No root cause"/>
    <s v=""/>
    <s v="NRD_008"/>
    <m/>
  </r>
  <r>
    <s v="Gouna"/>
    <s v="NRD_031"/>
    <s v="NORD"/>
    <s v="IHS"/>
    <s v="Solar-Gen"/>
    <s v="NORD"/>
    <s v="Gouna"/>
    <s v="Huawei"/>
    <n v="0"/>
    <n v="0"/>
    <n v="0"/>
    <n v="0"/>
    <n v="0"/>
    <n v="0"/>
    <n v="0"/>
    <n v="0"/>
    <n v="0"/>
    <n v="0"/>
    <n v="0"/>
    <n v="0"/>
    <n v="0"/>
    <n v="0"/>
    <n v="0"/>
    <n v="0"/>
    <n v="0"/>
    <n v="0"/>
    <n v="0"/>
    <n v="0"/>
    <m/>
    <n v="0"/>
    <n v="0"/>
    <n v="0"/>
    <m/>
    <n v="0"/>
    <n v="0"/>
    <n v="0"/>
    <n v="0"/>
    <n v="0"/>
    <x v="0"/>
    <m/>
    <x v="6"/>
    <x v="3"/>
    <s v="No root cause"/>
    <s v="No root cause"/>
    <s v=""/>
    <s v="NRD_031"/>
    <m/>
  </r>
  <r>
    <s v="Pitchoumba"/>
    <s v="NRD_171"/>
    <s v="NORD"/>
    <s v="CAMUSAT"/>
    <s v="Hybrid Solar - S3"/>
    <s v="NORD"/>
    <s v="PITCHOUMBA"/>
    <s v="Huawei"/>
    <n v="0"/>
    <n v="0"/>
    <n v="0"/>
    <n v="0"/>
    <n v="0"/>
    <n v="0"/>
    <n v="0"/>
    <n v="0"/>
    <n v="0"/>
    <n v="0"/>
    <n v="0"/>
    <n v="0"/>
    <n v="0"/>
    <n v="0"/>
    <n v="0"/>
    <n v="0"/>
    <n v="0"/>
    <n v="0"/>
    <n v="0"/>
    <n v="0"/>
    <m/>
    <n v="0"/>
    <n v="0"/>
    <n v="0"/>
    <m/>
    <n v="0"/>
    <n v="0"/>
    <n v="0"/>
    <n v="0"/>
    <n v="0"/>
    <x v="0"/>
    <m/>
    <x v="6"/>
    <x v="3"/>
    <s v="No root cause"/>
    <s v="No root cause"/>
    <s v=""/>
    <s v="NRD_171"/>
    <m/>
  </r>
  <r>
    <s v="Lagdo-Marche"/>
    <s v="NRD_077"/>
    <s v="NORD"/>
    <s v="IHS"/>
    <s v="Grid-Gen"/>
    <s v="NORD"/>
    <s v="Lagdo"/>
    <s v="Huawei"/>
    <n v="0"/>
    <n v="0"/>
    <n v="0"/>
    <n v="0"/>
    <n v="0"/>
    <n v="0"/>
    <n v="0"/>
    <n v="0"/>
    <n v="0"/>
    <n v="0"/>
    <n v="0"/>
    <n v="0"/>
    <n v="0"/>
    <n v="0"/>
    <n v="0"/>
    <n v="0"/>
    <n v="0"/>
    <n v="0"/>
    <n v="0"/>
    <n v="0"/>
    <m/>
    <n v="0"/>
    <n v="0"/>
    <n v="0"/>
    <m/>
    <n v="0"/>
    <n v="0"/>
    <n v="0"/>
    <n v="0"/>
    <n v="0"/>
    <x v="0"/>
    <m/>
    <x v="6"/>
    <x v="3"/>
    <s v="No root cause"/>
    <s v="No root cause"/>
    <s v=""/>
    <s v="NRD_077"/>
    <m/>
  </r>
  <r>
    <s v="Lagdo"/>
    <s v="NRD_012"/>
    <s v="NORD"/>
    <s v="IHS"/>
    <s v="Grid-Gen"/>
    <s v="NORD"/>
    <s v="Lagdo"/>
    <s v="Huawei"/>
    <n v="0"/>
    <n v="0"/>
    <n v="0"/>
    <n v="0"/>
    <n v="0"/>
    <n v="0"/>
    <n v="0"/>
    <n v="0"/>
    <n v="0"/>
    <n v="0"/>
    <n v="0"/>
    <n v="0"/>
    <n v="0"/>
    <n v="0"/>
    <n v="0"/>
    <n v="0"/>
    <n v="0"/>
    <n v="0"/>
    <n v="0"/>
    <n v="0"/>
    <m/>
    <n v="0"/>
    <n v="0"/>
    <n v="0"/>
    <m/>
    <n v="0"/>
    <n v="0"/>
    <n v="0"/>
    <n v="0"/>
    <n v="0"/>
    <x v="0"/>
    <m/>
    <x v="6"/>
    <x v="3"/>
    <s v="No root cause"/>
    <s v="No root cause"/>
    <s v=""/>
    <s v="NRD_012"/>
    <m/>
  </r>
  <r>
    <s v="Djarako"/>
    <s v="NRD_030"/>
    <s v="NORD"/>
    <s v="IHS"/>
    <s v="Gen Only"/>
    <s v="NORD"/>
    <s v="Djarako"/>
    <s v="Huawei"/>
    <n v="0"/>
    <n v="0"/>
    <n v="0"/>
    <n v="0"/>
    <n v="0"/>
    <n v="0"/>
    <n v="0"/>
    <n v="0"/>
    <n v="0"/>
    <n v="0"/>
    <n v="0"/>
    <n v="0"/>
    <n v="0"/>
    <n v="0"/>
    <n v="0"/>
    <n v="0"/>
    <n v="0"/>
    <n v="0"/>
    <n v="0"/>
    <n v="0"/>
    <m/>
    <n v="0"/>
    <n v="0"/>
    <n v="0"/>
    <m/>
    <n v="0"/>
    <n v="0"/>
    <n v="0"/>
    <n v="0"/>
    <n v="0"/>
    <x v="0"/>
    <m/>
    <x v="6"/>
    <x v="3"/>
    <s v="No root cause"/>
    <s v="No root cause"/>
    <s v=""/>
    <s v="NRD_030"/>
    <m/>
  </r>
  <r>
    <s v="Bonawon"/>
    <s v="LIT_400"/>
    <s v="Douala"/>
    <s v="IHS"/>
    <s v="Grid-Gen"/>
    <s v="LITTORAL"/>
    <s v="Douala"/>
    <s v="ZTE"/>
    <n v="0"/>
    <n v="0"/>
    <n v="0"/>
    <n v="0"/>
    <n v="0"/>
    <n v="0"/>
    <n v="0"/>
    <n v="0"/>
    <n v="0"/>
    <n v="0"/>
    <n v="0"/>
    <n v="0"/>
    <n v="0"/>
    <n v="0"/>
    <n v="0"/>
    <n v="0"/>
    <n v="0"/>
    <n v="0"/>
    <n v="0"/>
    <n v="0"/>
    <m/>
    <n v="0"/>
    <n v="0"/>
    <n v="0"/>
    <m/>
    <n v="0"/>
    <n v="0"/>
    <n v="0"/>
    <n v="0"/>
    <n v="0"/>
    <x v="0"/>
    <m/>
    <x v="6"/>
    <x v="3"/>
    <s v="No root cause"/>
    <s v="No root cause"/>
    <s v=""/>
    <s v="LIT_400"/>
    <m/>
  </r>
  <r>
    <s v="Oyak"/>
    <s v="LIT_222"/>
    <s v="Douala"/>
    <s v="IHS"/>
    <s v="Grid-Gen"/>
    <s v="LITTORAL"/>
    <s v="Douala"/>
    <s v="ZTE"/>
    <n v="0"/>
    <n v="0"/>
    <n v="0"/>
    <n v="0"/>
    <n v="0"/>
    <n v="0"/>
    <n v="0"/>
    <n v="0"/>
    <n v="0"/>
    <n v="0"/>
    <n v="0"/>
    <n v="0"/>
    <n v="0"/>
    <n v="0"/>
    <n v="0"/>
    <n v="0"/>
    <n v="0"/>
    <n v="0"/>
    <n v="0"/>
    <n v="0"/>
    <m/>
    <n v="0"/>
    <n v="0"/>
    <n v="0"/>
    <m/>
    <n v="0"/>
    <n v="0"/>
    <n v="0"/>
    <n v="0"/>
    <n v="0"/>
    <x v="0"/>
    <m/>
    <x v="6"/>
    <x v="3"/>
    <s v="No root cause"/>
    <s v="No root cause"/>
    <s v=""/>
    <s v="LIT_222"/>
    <m/>
  </r>
  <r>
    <s v="Bfsam-Eveche-Carrefour"/>
    <s v="OST_066"/>
    <s v="Bafoussam"/>
    <s v="IHS"/>
    <s v="Grid-Gen"/>
    <s v="OUEST"/>
    <s v="Bafoussam"/>
    <s v="Huawei"/>
    <n v="0"/>
    <n v="0"/>
    <n v="0"/>
    <n v="0"/>
    <n v="0"/>
    <n v="0"/>
    <n v="0"/>
    <n v="0"/>
    <n v="0"/>
    <n v="0"/>
    <n v="0"/>
    <n v="0"/>
    <n v="0"/>
    <n v="0"/>
    <n v="0"/>
    <n v="0"/>
    <n v="0"/>
    <n v="0"/>
    <n v="0"/>
    <n v="0"/>
    <m/>
    <n v="0"/>
    <n v="0"/>
    <n v="0"/>
    <m/>
    <n v="0"/>
    <n v="0"/>
    <n v="0"/>
    <n v="0"/>
    <n v="0"/>
    <x v="0"/>
    <m/>
    <x v="6"/>
    <x v="3"/>
    <s v="No root cause"/>
    <s v="No root cause"/>
    <s v=""/>
    <s v="OST_066"/>
    <m/>
  </r>
  <r>
    <s v="Bilongue"/>
    <s v="LIT_425"/>
    <s v="Douala"/>
    <s v="IHS"/>
    <s v="Grid-Gen"/>
    <s v="LITTORAL"/>
    <s v="Douala"/>
    <s v="ZTE"/>
    <n v="0"/>
    <n v="0"/>
    <n v="0"/>
    <n v="0"/>
    <n v="0"/>
    <n v="0"/>
    <n v="0"/>
    <n v="0"/>
    <n v="0.4585755336968832"/>
    <n v="0"/>
    <n v="0"/>
    <n v="0"/>
    <n v="0"/>
    <n v="0"/>
    <n v="0"/>
    <n v="0"/>
    <n v="0"/>
    <n v="0"/>
    <n v="0"/>
    <n v="0"/>
    <m/>
    <n v="0"/>
    <n v="0"/>
    <n v="0"/>
    <m/>
    <n v="0"/>
    <n v="0"/>
    <n v="0"/>
    <n v="0"/>
    <n v="0"/>
    <x v="0"/>
    <m/>
    <x v="6"/>
    <x v="3"/>
    <s v="No root cause"/>
    <s v="No root cause"/>
    <s v=""/>
    <s v="LIT_425"/>
    <m/>
  </r>
  <r>
    <s v="Ferme-Suisse"/>
    <s v="LIT_006"/>
    <s v="LITTORAL"/>
    <s v="IHS"/>
    <s v="Grid-Gen"/>
    <s v="LITTORAL"/>
    <s v="Ferme-Suisse"/>
    <s v="ZTE"/>
    <n v="0"/>
    <n v="0"/>
    <n v="0"/>
    <n v="0"/>
    <n v="0"/>
    <n v="0"/>
    <n v="0"/>
    <n v="0"/>
    <n v="0"/>
    <n v="0"/>
    <n v="0"/>
    <n v="0"/>
    <n v="0"/>
    <n v="0"/>
    <n v="0"/>
    <n v="0"/>
    <n v="0"/>
    <n v="0"/>
    <n v="0"/>
    <n v="0"/>
    <m/>
    <n v="0"/>
    <n v="0"/>
    <n v="0"/>
    <m/>
    <n v="0"/>
    <n v="0"/>
    <n v="0"/>
    <n v="0"/>
    <n v="0"/>
    <x v="0"/>
    <m/>
    <x v="6"/>
    <x v="3"/>
    <s v="No root cause"/>
    <s v="No root cause"/>
    <s v=""/>
    <s v="LIT_006"/>
    <m/>
  </r>
  <r>
    <s v="Kompigna"/>
    <s v="LIT_111"/>
    <s v="LITTORAL"/>
    <s v="IHS"/>
    <s v="Grid-Gen"/>
    <s v="LITTORAL"/>
    <s v="Kompigna"/>
    <s v="ZTE"/>
    <n v="0"/>
    <n v="0"/>
    <n v="0"/>
    <n v="0"/>
    <n v="0"/>
    <n v="0"/>
    <n v="0"/>
    <n v="0"/>
    <n v="0"/>
    <n v="0"/>
    <n v="0"/>
    <n v="0"/>
    <n v="0"/>
    <n v="0"/>
    <n v="0"/>
    <n v="0"/>
    <n v="0"/>
    <n v="0"/>
    <n v="0"/>
    <n v="0"/>
    <m/>
    <n v="0"/>
    <n v="0"/>
    <n v="0"/>
    <m/>
    <n v="0"/>
    <n v="0"/>
    <n v="0"/>
    <n v="0"/>
    <n v="0"/>
    <x v="0"/>
    <m/>
    <x v="6"/>
    <x v="3"/>
    <s v="No root cause"/>
    <s v="No root cause"/>
    <s v=""/>
    <s v="LIT_111"/>
    <m/>
  </r>
  <r>
    <s v="Kopongo"/>
    <s v="LIT_509"/>
    <s v="LITTORAL"/>
    <s v="IHS"/>
    <s v="Grid-Gen"/>
    <s v="LITTORAL"/>
    <s v="Kopongo"/>
    <s v="ZTE"/>
    <n v="0"/>
    <n v="0"/>
    <n v="0"/>
    <n v="0"/>
    <n v="0"/>
    <n v="0"/>
    <n v="0"/>
    <n v="0"/>
    <n v="0"/>
    <n v="0"/>
    <n v="0"/>
    <n v="0"/>
    <n v="0"/>
    <n v="0"/>
    <n v="0"/>
    <n v="0"/>
    <n v="0"/>
    <n v="0"/>
    <n v="0"/>
    <n v="0"/>
    <m/>
    <n v="0"/>
    <n v="0"/>
    <n v="0"/>
    <m/>
    <n v="0"/>
    <n v="0"/>
    <n v="0"/>
    <n v="0"/>
    <n v="0"/>
    <x v="0"/>
    <m/>
    <x v="6"/>
    <x v="3"/>
    <s v="No root cause"/>
    <s v="No root cause"/>
    <s v=""/>
    <s v="LIT_509"/>
    <m/>
  </r>
  <r>
    <s v="Bagofit"/>
    <s v="EST_082"/>
    <s v="CENTRE"/>
    <s v="IHS"/>
    <s v="GenOnly"/>
    <s v="EST"/>
    <s v="Bagofit"/>
    <s v="ZTE"/>
    <n v="0"/>
    <n v="0"/>
    <n v="0"/>
    <n v="0"/>
    <n v="0"/>
    <n v="0"/>
    <n v="0"/>
    <n v="0"/>
    <n v="0"/>
    <n v="0"/>
    <n v="0"/>
    <n v="0"/>
    <n v="0"/>
    <n v="0"/>
    <n v="0"/>
    <n v="0"/>
    <n v="0"/>
    <n v="0"/>
    <n v="0"/>
    <n v="0"/>
    <m/>
    <n v="0"/>
    <n v="0"/>
    <n v="0"/>
    <m/>
    <n v="0"/>
    <n v="0"/>
    <n v="0"/>
    <n v="0"/>
    <n v="0"/>
    <x v="0"/>
    <m/>
    <x v="6"/>
    <x v="3"/>
    <s v="No root cause"/>
    <s v="No root cause"/>
    <s v=""/>
    <s v="EST_082"/>
    <m/>
  </r>
  <r>
    <s v="Ntoumba"/>
    <s v="CTR_355"/>
    <s v="CENTRE"/>
    <s v="IHS"/>
    <s v="Grid-Gen"/>
    <s v="CENTRE"/>
    <s v="Ntoumba"/>
    <s v="ZTE"/>
    <n v="0"/>
    <n v="0"/>
    <n v="0"/>
    <n v="0"/>
    <n v="0"/>
    <n v="0"/>
    <n v="0"/>
    <n v="0"/>
    <n v="0"/>
    <n v="0"/>
    <n v="0"/>
    <n v="0"/>
    <n v="0"/>
    <n v="0"/>
    <n v="0"/>
    <n v="0"/>
    <n v="0"/>
    <n v="0"/>
    <n v="0"/>
    <n v="0"/>
    <m/>
    <n v="0"/>
    <n v="0"/>
    <n v="0"/>
    <m/>
    <n v="0"/>
    <n v="0"/>
    <n v="0"/>
    <n v="0"/>
    <n v="0"/>
    <x v="0"/>
    <m/>
    <x v="6"/>
    <x v="3"/>
    <s v="No root cause"/>
    <s v="No root cause"/>
    <s v=""/>
    <s v="CTR_355"/>
    <m/>
  </r>
  <r>
    <s v="Meyo-Centre"/>
    <s v="CTR_145"/>
    <s v="CENTRE"/>
    <s v="IHS"/>
    <s v="Solar-Gen-Lithium"/>
    <s v="CENTRE"/>
    <s v="Meyo"/>
    <s v="ZTE"/>
    <n v="0"/>
    <n v="0"/>
    <n v="0"/>
    <n v="0"/>
    <n v="0"/>
    <n v="0"/>
    <n v="0"/>
    <n v="0"/>
    <n v="0"/>
    <n v="0"/>
    <n v="0"/>
    <n v="0"/>
    <n v="0"/>
    <n v="0"/>
    <n v="0"/>
    <n v="0"/>
    <n v="0"/>
    <n v="0"/>
    <n v="0"/>
    <n v="0"/>
    <m/>
    <n v="0"/>
    <n v="0"/>
    <n v="0"/>
    <m/>
    <n v="0"/>
    <n v="0"/>
    <n v="0"/>
    <n v="0"/>
    <n v="0"/>
    <x v="0"/>
    <m/>
    <x v="6"/>
    <x v="3"/>
    <s v="No root cause"/>
    <s v="No root cause"/>
    <s v=""/>
    <s v="CTR_145"/>
    <m/>
  </r>
  <r>
    <s v="Mengang-MTN"/>
    <s v="CTR_306"/>
    <s v="CENTRE"/>
    <s v="IHS"/>
    <s v="Grid-Gen"/>
    <s v="CENTRE"/>
    <s v="Mengang"/>
    <s v="ZTE"/>
    <n v="0"/>
    <n v="0"/>
    <n v="0"/>
    <n v="0"/>
    <n v="0"/>
    <n v="0"/>
    <n v="0"/>
    <n v="0"/>
    <n v="0"/>
    <n v="0"/>
    <n v="0"/>
    <n v="0"/>
    <n v="0"/>
    <n v="0"/>
    <n v="0"/>
    <n v="0"/>
    <n v="0"/>
    <n v="0"/>
    <n v="0"/>
    <n v="0"/>
    <m/>
    <n v="0"/>
    <n v="0"/>
    <n v="0"/>
    <m/>
    <n v="0"/>
    <n v="0"/>
    <n v="0"/>
    <n v="0"/>
    <n v="0"/>
    <x v="0"/>
    <m/>
    <x v="6"/>
    <x v="3"/>
    <s v="No root cause"/>
    <s v="No root cause"/>
    <s v=""/>
    <s v="CTR_306"/>
    <m/>
  </r>
  <r>
    <s v="Missole"/>
    <s v="LIT_227"/>
    <s v="LITTORAL"/>
    <s v="IHS"/>
    <s v="Hybrid-Gen"/>
    <s v="LITTORAL"/>
    <s v="Missole"/>
    <s v="ZTE"/>
    <n v="0"/>
    <n v="0"/>
    <n v="0"/>
    <n v="0"/>
    <n v="0"/>
    <n v="0"/>
    <n v="0"/>
    <n v="0"/>
    <n v="0"/>
    <n v="0"/>
    <n v="0"/>
    <n v="0"/>
    <n v="0"/>
    <n v="0"/>
    <n v="0"/>
    <n v="0"/>
    <n v="0"/>
    <n v="0"/>
    <n v="0"/>
    <n v="0"/>
    <m/>
    <n v="0"/>
    <n v="0"/>
    <n v="0"/>
    <m/>
    <n v="0"/>
    <n v="0"/>
    <n v="0"/>
    <n v="0"/>
    <n v="0"/>
    <x v="0"/>
    <m/>
    <x v="6"/>
    <x v="3"/>
    <s v="No root cause"/>
    <s v="No root cause"/>
    <s v=""/>
    <s v="LIT_227"/>
    <m/>
  </r>
  <r>
    <s v="Ndokohok-IHS"/>
    <s v="OST_025"/>
    <s v="CENTRE"/>
    <s v="IHS"/>
    <s v="Grid-Gen"/>
    <s v="OUEST"/>
    <s v="Makenene"/>
    <s v="ZTE"/>
    <n v="0"/>
    <n v="0"/>
    <n v="0"/>
    <n v="0"/>
    <n v="0"/>
    <n v="0"/>
    <n v="0"/>
    <n v="0"/>
    <n v="0"/>
    <n v="0"/>
    <n v="0"/>
    <n v="0"/>
    <n v="0"/>
    <n v="0"/>
    <n v="0"/>
    <n v="0"/>
    <n v="0"/>
    <n v="0"/>
    <n v="0"/>
    <n v="0"/>
    <m/>
    <n v="0"/>
    <n v="0"/>
    <n v="0"/>
    <m/>
    <n v="0"/>
    <n v="0"/>
    <n v="0"/>
    <n v="0"/>
    <n v="0"/>
    <x v="0"/>
    <m/>
    <x v="6"/>
    <x v="3"/>
    <s v="No root cause"/>
    <s v="No root cause"/>
    <s v=""/>
    <s v="OST_025"/>
    <m/>
  </r>
  <r>
    <s v="Dibombari"/>
    <s v="LIT_187"/>
    <s v="LITTORAL"/>
    <s v="IHS"/>
    <s v="Grid-Gen"/>
    <s v="LITTORAL"/>
    <s v="Dibombari"/>
    <s v="ZTE"/>
    <n v="0"/>
    <n v="0"/>
    <n v="0"/>
    <n v="0"/>
    <n v="0"/>
    <n v="0"/>
    <n v="0"/>
    <n v="0"/>
    <n v="0"/>
    <n v="0"/>
    <n v="0"/>
    <n v="0"/>
    <n v="0"/>
    <n v="0"/>
    <n v="0"/>
    <n v="0"/>
    <n v="0"/>
    <n v="0"/>
    <n v="0"/>
    <n v="0"/>
    <m/>
    <n v="0"/>
    <n v="0"/>
    <n v="0"/>
    <m/>
    <n v="0"/>
    <n v="0"/>
    <n v="0"/>
    <n v="0"/>
    <n v="0"/>
    <x v="0"/>
    <m/>
    <x v="6"/>
    <x v="3"/>
    <s v="No root cause"/>
    <s v="No root cause"/>
    <s v=""/>
    <s v="LIT_187"/>
    <m/>
  </r>
  <r>
    <s v="Sud-Cameroun-Hevea-Camtel"/>
    <s v="SUD_055"/>
    <s v="LITTORAL"/>
    <s v="CAMUSAT"/>
    <s v="Good Grid no GE - 8h"/>
    <s v="SUD"/>
    <s v="Niete"/>
    <s v="ZTE"/>
    <n v="0"/>
    <n v="0"/>
    <n v="0"/>
    <n v="0"/>
    <n v="0"/>
    <n v="0"/>
    <n v="0"/>
    <n v="0"/>
    <n v="0"/>
    <n v="0"/>
    <n v="0"/>
    <n v="0"/>
    <n v="0"/>
    <n v="0"/>
    <n v="0"/>
    <n v="0"/>
    <n v="0"/>
    <n v="0"/>
    <n v="0"/>
    <n v="0"/>
    <m/>
    <n v="0"/>
    <n v="0"/>
    <n v="0"/>
    <m/>
    <n v="0"/>
    <n v="0"/>
    <n v="0"/>
    <n v="0"/>
    <n v="0"/>
    <x v="0"/>
    <m/>
    <x v="6"/>
    <x v="3"/>
    <s v="No root cause"/>
    <s v="No root cause"/>
    <s v=""/>
    <s v="SUD_055"/>
    <m/>
  </r>
  <r>
    <s v="Bonalea"/>
    <s v="LIT_296"/>
    <s v="LITTORAL"/>
    <s v="IHS"/>
    <s v="Grid-Gen"/>
    <s v="LITTORAL"/>
    <s v="Bonalea"/>
    <s v="ZTE"/>
    <n v="0"/>
    <n v="0"/>
    <n v="0"/>
    <n v="0"/>
    <n v="0"/>
    <n v="0"/>
    <n v="0"/>
    <n v="0"/>
    <n v="0"/>
    <n v="0"/>
    <n v="0"/>
    <n v="0"/>
    <n v="0"/>
    <n v="0"/>
    <n v="0"/>
    <n v="0"/>
    <n v="0"/>
    <n v="0"/>
    <n v="0"/>
    <n v="0"/>
    <m/>
    <n v="0"/>
    <n v="0"/>
    <n v="0"/>
    <m/>
    <n v="0"/>
    <n v="0"/>
    <n v="0"/>
    <n v="0"/>
    <n v="0"/>
    <x v="0"/>
    <m/>
    <x v="6"/>
    <x v="3"/>
    <s v="No root cause"/>
    <s v="No root cause"/>
    <s v=""/>
    <s v="LIT_296"/>
    <m/>
  </r>
  <r>
    <s v="Bare"/>
    <s v="LIT_112"/>
    <s v="LITTORAL"/>
    <s v="IHS"/>
    <s v="Grid-Gen"/>
    <s v="LITTORAL"/>
    <s v="Bare"/>
    <s v="ZTE"/>
    <n v="0"/>
    <n v="0"/>
    <n v="0"/>
    <n v="0"/>
    <n v="0"/>
    <n v="0"/>
    <n v="0"/>
    <n v="0"/>
    <n v="0"/>
    <n v="0"/>
    <n v="0"/>
    <n v="0"/>
    <n v="0"/>
    <n v="0"/>
    <n v="0"/>
    <n v="0"/>
    <n v="0"/>
    <n v="0"/>
    <n v="0"/>
    <n v="0"/>
    <m/>
    <n v="0"/>
    <n v="0"/>
    <n v="0"/>
    <m/>
    <n v="0"/>
    <n v="0"/>
    <n v="0"/>
    <n v="0"/>
    <n v="0"/>
    <x v="0"/>
    <m/>
    <x v="12"/>
    <x v="6"/>
    <s v="BSS Hardware issue"/>
    <s v="ACTIVE"/>
    <s v="(05-10-2026 cells zte): _x000a__x000a_09/05/2026 : Intervention prevue pour ce jour _x000a_08/05/2026 : FME presentement sur le site de Missole || Intervention reporter pour demain || ETA : 09/05/2026 _x000a_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10-2026 cells zte): _x000a__x000a_09/05/2026 : Intervention prevue pour ce jour _x000a_08/05/2026 : FME presentement sur le site de Missole || Intervention reporter pour demain || ETA : 09/05/2026 _x000a_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10-2026 cells zte): _x000a__x000a_09/05/2026 : Feedback PM : VSWR correction Plan date  review  : 10/05/2026_x000a_08/05/2026 : FME presentement sur le site de Missole || Intervention reporter pour demain || ETA : 09/05/2026 _x000a_07/05/2026 : Jumpeur hier recu ETA attendu || FME presentement sur le site de Messondo || Intervention reporter a demain  _x000a_06/05/2026 : Cde en cours _x000a_05/05/2026 : Commande en cours du jumpeurs_x000a_04/05/2026 : Commande en cours du jumpeurs_x000a_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
    <s v="LIT_112"/>
    <m/>
  </r>
  <r>
    <s v="Kola-IHS"/>
    <s v="LIT_764"/>
    <s v="LITTORAL"/>
    <s v="IHS"/>
    <s v="Grid-Gen"/>
    <s v="LITTORAL"/>
    <s v="Baaba"/>
    <s v="ZTE"/>
    <n v="0"/>
    <n v="0"/>
    <n v="0"/>
    <n v="0"/>
    <n v="0"/>
    <n v="0"/>
    <n v="0"/>
    <n v="0"/>
    <n v="0"/>
    <n v="0"/>
    <n v="0"/>
    <n v="0"/>
    <n v="0"/>
    <n v="0"/>
    <n v="0"/>
    <n v="0"/>
    <n v="0"/>
    <n v="0"/>
    <n v="0"/>
    <n v="0"/>
    <m/>
    <n v="0"/>
    <n v="0"/>
    <n v="0"/>
    <m/>
    <n v="0"/>
    <n v="0"/>
    <n v="0"/>
    <n v="0"/>
    <n v="0"/>
    <x v="0"/>
    <m/>
    <x v="6"/>
    <x v="3"/>
    <s v="No root cause"/>
    <s v="No root cause"/>
    <s v=""/>
    <s v="LIT_764"/>
    <m/>
  </r>
  <r>
    <s v="Ndoulou-IHS"/>
    <s v="LIT_431"/>
    <s v="LITTORAL"/>
    <s v="IHS"/>
    <s v="Grid-Gen"/>
    <s v="LITTORAL"/>
    <s v="Ndoulou"/>
    <s v="ZTE"/>
    <n v="0"/>
    <n v="0"/>
    <n v="0"/>
    <n v="0"/>
    <n v="0"/>
    <n v="0"/>
    <n v="0"/>
    <n v="0"/>
    <n v="0"/>
    <n v="0"/>
    <n v="0"/>
    <n v="0"/>
    <n v="0"/>
    <n v="0"/>
    <n v="0"/>
    <n v="0"/>
    <n v="0"/>
    <n v="0"/>
    <n v="0"/>
    <n v="0"/>
    <m/>
    <n v="0"/>
    <n v="0"/>
    <n v="0"/>
    <m/>
    <n v="0"/>
    <n v="0"/>
    <n v="0"/>
    <n v="0"/>
    <n v="0"/>
    <x v="0"/>
    <m/>
    <x v="6"/>
    <x v="3"/>
    <s v="No root cause"/>
    <s v="No root cause"/>
    <s v=""/>
    <s v="LIT_431"/>
    <m/>
  </r>
  <r>
    <s v="Manengole"/>
    <s v="LIT_356"/>
    <s v="LITTORAL"/>
    <s v="IHS"/>
    <s v="Grid-Gen"/>
    <s v="LITTORAL"/>
    <s v="Manengole"/>
    <s v="ZTE"/>
    <n v="0"/>
    <n v="0"/>
    <n v="0"/>
    <n v="0"/>
    <n v="0"/>
    <n v="0"/>
    <n v="0"/>
    <n v="0"/>
    <n v="0"/>
    <n v="0"/>
    <n v="0"/>
    <n v="0"/>
    <n v="0"/>
    <n v="0"/>
    <n v="0"/>
    <n v="0"/>
    <n v="0"/>
    <n v="0"/>
    <n v="0"/>
    <n v="0"/>
    <m/>
    <n v="0"/>
    <n v="0"/>
    <n v="0"/>
    <m/>
    <n v="0"/>
    <n v="0"/>
    <n v="0"/>
    <n v="0"/>
    <n v="0"/>
    <x v="0"/>
    <m/>
    <x v="6"/>
    <x v="3"/>
    <s v="No root cause"/>
    <s v="No root cause"/>
    <s v=""/>
    <s v="LIT_356"/>
    <m/>
  </r>
  <r>
    <s v="Logbadjeck-IHS"/>
    <s v="LIT_503"/>
    <s v="LITTORAL"/>
    <s v="IHS"/>
    <s v="Grid-Gen"/>
    <s v="LITTORAL"/>
    <s v="Logbadjeck"/>
    <s v="ZTE"/>
    <n v="0"/>
    <n v="0"/>
    <n v="0"/>
    <n v="0"/>
    <n v="0"/>
    <n v="0"/>
    <n v="0"/>
    <n v="0"/>
    <n v="0"/>
    <n v="0"/>
    <n v="0"/>
    <n v="0"/>
    <n v="0"/>
    <n v="0"/>
    <n v="0"/>
    <n v="0"/>
    <n v="0"/>
    <n v="0"/>
    <n v="0"/>
    <n v="0"/>
    <m/>
    <n v="0"/>
    <n v="0"/>
    <n v="0"/>
    <m/>
    <n v="0"/>
    <n v="0"/>
    <n v="0"/>
    <n v="0"/>
    <n v="0"/>
    <x v="0"/>
    <m/>
    <x v="6"/>
    <x v="3"/>
    <s v="No root cause"/>
    <s v="No root cause"/>
    <s v=""/>
    <s v="LIT_503"/>
    <m/>
  </r>
  <r>
    <s v="Dizangue-KM14-IHS"/>
    <s v="LIT_496"/>
    <s v="LITTORAL"/>
    <s v="IHS"/>
    <s v="Grid-Gen"/>
    <s v="LITTORAL"/>
    <s v="Dizangue"/>
    <s v="ZTE"/>
    <n v="0"/>
    <n v="0"/>
    <n v="0"/>
    <n v="0"/>
    <n v="0"/>
    <n v="0"/>
    <n v="0"/>
    <n v="0"/>
    <n v="0"/>
    <n v="0"/>
    <n v="0"/>
    <n v="0"/>
    <n v="0"/>
    <n v="0"/>
    <n v="0"/>
    <n v="0"/>
    <n v="0"/>
    <n v="0"/>
    <n v="0"/>
    <n v="0"/>
    <m/>
    <n v="0"/>
    <n v="0"/>
    <n v="0"/>
    <m/>
    <n v="0"/>
    <n v="0"/>
    <n v="0"/>
    <n v="0"/>
    <n v="0"/>
    <x v="0"/>
    <m/>
    <x v="6"/>
    <x v="3"/>
    <s v="No root cause"/>
    <s v="No root cause"/>
    <s v=""/>
    <s v="LIT_496"/>
    <m/>
  </r>
  <r>
    <s v="Meyo-Nkoulou"/>
    <s v="SUD_117"/>
    <s v="CENTRE"/>
    <m/>
    <m/>
    <s v="SUD"/>
    <s v="Kyé-Ossi"/>
    <s v="ZTE"/>
    <n v="0"/>
    <n v="0"/>
    <n v="0"/>
    <n v="0"/>
    <n v="0"/>
    <n v="0"/>
    <n v="0"/>
    <n v="0"/>
    <n v="0"/>
    <n v="0"/>
    <n v="0"/>
    <n v="0"/>
    <n v="0"/>
    <n v="0"/>
    <n v="0"/>
    <n v="0"/>
    <n v="0"/>
    <n v="0"/>
    <n v="0"/>
    <n v="0"/>
    <m/>
    <n v="0"/>
    <n v="0"/>
    <n v="0"/>
    <m/>
    <n v="0"/>
    <n v="0"/>
    <n v="0"/>
    <n v="0"/>
    <n v="0"/>
    <x v="0"/>
    <m/>
    <x v="6"/>
    <x v="3"/>
    <s v="No root cause"/>
    <s v="No root cause"/>
    <s v=""/>
    <s v="SUD_117"/>
    <m/>
  </r>
  <r>
    <s v="Mbongo-IHS"/>
    <s v="LIT_480"/>
    <s v="LITTORAL"/>
    <s v="IHS"/>
    <s v="Grid-Gen"/>
    <s v="LITTORAL"/>
    <s v="Mbongo"/>
    <s v="ZTE"/>
    <n v="0"/>
    <n v="0"/>
    <n v="0"/>
    <n v="0"/>
    <n v="0"/>
    <n v="0"/>
    <n v="0"/>
    <n v="0"/>
    <n v="0"/>
    <n v="0"/>
    <n v="0"/>
    <n v="0"/>
    <n v="0"/>
    <n v="0"/>
    <n v="0"/>
    <n v="0"/>
    <n v="0"/>
    <n v="0"/>
    <n v="0"/>
    <n v="0"/>
    <m/>
    <n v="0"/>
    <n v="0"/>
    <n v="0"/>
    <m/>
    <n v="0"/>
    <n v="0"/>
    <n v="0"/>
    <n v="0"/>
    <n v="0"/>
    <x v="0"/>
    <m/>
    <x v="6"/>
    <x v="3"/>
    <s v="No root cause"/>
    <s v="No root cause"/>
    <s v=""/>
    <s v="LIT_480"/>
    <m/>
  </r>
  <r>
    <s v="Apouh"/>
    <s v="LIT_512"/>
    <s v="LITTORAL"/>
    <s v="IHS"/>
    <s v="Grid-Gen"/>
    <s v="LITTORAL"/>
    <s v="Apouh"/>
    <s v="ZTE"/>
    <n v="0"/>
    <n v="0"/>
    <n v="0"/>
    <n v="0"/>
    <n v="0"/>
    <n v="0"/>
    <n v="0"/>
    <n v="0"/>
    <n v="0"/>
    <n v="0"/>
    <n v="0"/>
    <n v="0"/>
    <n v="0"/>
    <n v="0"/>
    <n v="0"/>
    <n v="0"/>
    <n v="0"/>
    <n v="0"/>
    <n v="0"/>
    <n v="0"/>
    <m/>
    <n v="0"/>
    <n v="0"/>
    <n v="0"/>
    <m/>
    <n v="0"/>
    <n v="0"/>
    <n v="0"/>
    <n v="0"/>
    <n v="0"/>
    <x v="0"/>
    <m/>
    <x v="6"/>
    <x v="3"/>
    <s v="No root cause"/>
    <s v="No root cause"/>
    <s v=""/>
    <s v="LIT_512"/>
    <m/>
  </r>
  <r>
    <s v="Ndokok"/>
    <s v="CTR_059"/>
    <s v="LITTORAL"/>
    <s v="IHS"/>
    <s v="Grid-Gen"/>
    <s v="CENTRE"/>
    <s v="Ndokok"/>
    <s v="ZTE"/>
    <n v="0"/>
    <n v="0"/>
    <n v="0"/>
    <n v="0"/>
    <n v="0"/>
    <n v="0"/>
    <n v="0"/>
    <n v="0"/>
    <n v="0"/>
    <n v="0"/>
    <n v="0"/>
    <n v="0"/>
    <n v="0"/>
    <n v="0"/>
    <n v="0"/>
    <n v="0"/>
    <n v="0"/>
    <n v="0"/>
    <n v="0"/>
    <n v="0"/>
    <m/>
    <n v="0"/>
    <n v="0"/>
    <n v="0"/>
    <m/>
    <n v="0"/>
    <n v="0"/>
    <n v="0"/>
    <n v="0"/>
    <n v="0"/>
    <x v="0"/>
    <m/>
    <x v="6"/>
    <x v="3"/>
    <s v="No root cause"/>
    <s v="No root cause"/>
    <s v=""/>
    <s v="CTR_059"/>
    <m/>
  </r>
  <r>
    <s v="MISSOLE-II-PK35-IHS"/>
    <s v="LIT_750"/>
    <s v="LITTORAL"/>
    <m/>
    <m/>
    <s v="LITTORAL"/>
    <s v="Missole"/>
    <s v="ZTE"/>
    <n v="0"/>
    <n v="0"/>
    <n v="0"/>
    <n v="0"/>
    <n v="0"/>
    <n v="0"/>
    <n v="0"/>
    <n v="0"/>
    <n v="0"/>
    <n v="0"/>
    <n v="0"/>
    <n v="0"/>
    <n v="0"/>
    <n v="0"/>
    <n v="0"/>
    <n v="0"/>
    <n v="0"/>
    <n v="0"/>
    <n v="0"/>
    <n v="0"/>
    <m/>
    <n v="0"/>
    <n v="0"/>
    <n v="0"/>
    <m/>
    <n v="0"/>
    <n v="0"/>
    <n v="0"/>
    <n v="0"/>
    <n v="0"/>
    <x v="0"/>
    <m/>
    <x v="6"/>
    <x v="3"/>
    <s v="No root cause"/>
    <s v="No root cause"/>
    <s v=""/>
    <s v="LIT_750"/>
    <m/>
  </r>
  <r>
    <s v="Yembon"/>
    <s v="SUD_243"/>
    <s v="CENTRE"/>
    <s v="CAMUSAT"/>
    <s v="HGB"/>
    <s v="SUD"/>
    <s v="Yembon"/>
    <s v="ZTE"/>
    <n v="0"/>
    <n v="0"/>
    <n v="0"/>
    <n v="0"/>
    <n v="0"/>
    <n v="0"/>
    <n v="0"/>
    <n v="0"/>
    <n v="0"/>
    <n v="0"/>
    <n v="0"/>
    <n v="0"/>
    <n v="0"/>
    <n v="0"/>
    <n v="0"/>
    <n v="0"/>
    <n v="0"/>
    <n v="0"/>
    <n v="0"/>
    <n v="0"/>
    <m/>
    <n v="0"/>
    <n v="0"/>
    <n v="0"/>
    <m/>
    <n v="0"/>
    <n v="0"/>
    <n v="0"/>
    <n v="0"/>
    <n v="0"/>
    <x v="0"/>
    <m/>
    <x v="6"/>
    <x v="3"/>
    <s v="No root cause"/>
    <s v="No root cause"/>
    <s v=""/>
    <s v="SUD_243"/>
    <m/>
  </r>
  <r>
    <s v="Mbomela-IHS"/>
    <s v="SUD_105"/>
    <s v="CENTRE"/>
    <s v="IHS"/>
    <s v="Gen-Lithium"/>
    <s v="SUD"/>
    <s v="Mbomela"/>
    <s v="ZTE"/>
    <n v="0"/>
    <n v="0"/>
    <n v="0"/>
    <n v="0"/>
    <n v="0"/>
    <n v="0"/>
    <n v="0"/>
    <n v="0"/>
    <n v="0"/>
    <n v="0"/>
    <n v="0"/>
    <n v="0"/>
    <n v="0"/>
    <n v="0"/>
    <n v="0"/>
    <n v="0"/>
    <n v="0"/>
    <n v="0"/>
    <n v="0"/>
    <n v="0"/>
    <m/>
    <n v="0"/>
    <n v="0"/>
    <n v="0"/>
    <m/>
    <n v="0"/>
    <n v="0"/>
    <n v="0"/>
    <n v="0"/>
    <n v="0"/>
    <x v="0"/>
    <m/>
    <x v="6"/>
    <x v="3"/>
    <s v="No root cause"/>
    <s v="No root cause"/>
    <s v=""/>
    <s v="SUD_105"/>
    <m/>
  </r>
  <r>
    <s v="Mekoto"/>
    <s v="SUD_126"/>
    <s v="CENTRE"/>
    <s v="CAMUSAT"/>
    <s v="Hybrid Solar S3"/>
    <s v="SUD"/>
    <s v="Ekombitié"/>
    <s v="ZTE"/>
    <n v="0"/>
    <n v="0"/>
    <n v="0"/>
    <n v="0"/>
    <n v="0"/>
    <n v="0"/>
    <n v="0"/>
    <n v="0"/>
    <n v="0"/>
    <n v="0"/>
    <n v="0"/>
    <n v="0"/>
    <n v="0"/>
    <n v="0"/>
    <n v="0"/>
    <n v="0"/>
    <n v="0"/>
    <n v="0"/>
    <n v="0"/>
    <n v="0"/>
    <m/>
    <n v="0"/>
    <n v="0"/>
    <n v="0"/>
    <m/>
    <n v="0"/>
    <n v="0"/>
    <n v="0"/>
    <n v="0"/>
    <n v="0"/>
    <x v="0"/>
    <m/>
    <x v="6"/>
    <x v="3"/>
    <s v="No root cause"/>
    <s v="No root cause"/>
    <s v=""/>
    <s v="SUD_126"/>
    <m/>
  </r>
  <r>
    <s v="Avobengon"/>
    <s v="SUD_244"/>
    <s v="CENTRE"/>
    <s v="IHS"/>
    <s v="Gen-Lithium"/>
    <s v="SUD"/>
    <s v="Avobengon"/>
    <s v="ZTE"/>
    <n v="0"/>
    <n v="0"/>
    <n v="0"/>
    <n v="0"/>
    <n v="0"/>
    <n v="0"/>
    <n v="0"/>
    <n v="0"/>
    <n v="0"/>
    <n v="0"/>
    <n v="0"/>
    <n v="0"/>
    <n v="0"/>
    <n v="0"/>
    <n v="0"/>
    <n v="0"/>
    <n v="0"/>
    <n v="0"/>
    <n v="0"/>
    <n v="0"/>
    <m/>
    <n v="0"/>
    <n v="0"/>
    <n v="0"/>
    <m/>
    <n v="0"/>
    <n v="0"/>
    <n v="0"/>
    <n v="0"/>
    <n v="0"/>
    <x v="0"/>
    <m/>
    <x v="6"/>
    <x v="3"/>
    <s v="No root cause"/>
    <s v="No root cause"/>
    <s v=""/>
    <s v="SUD_244"/>
    <m/>
  </r>
  <r>
    <s v="Koungoulou-MTN"/>
    <s v="SUD_248"/>
    <s v="CENTRE"/>
    <s v="IHS"/>
    <s v="Gen-Lithium"/>
    <s v="SUD"/>
    <s v="Koungoulou"/>
    <s v="ZTE"/>
    <n v="0"/>
    <n v="0"/>
    <n v="0"/>
    <n v="0"/>
    <n v="0"/>
    <n v="0"/>
    <n v="0"/>
    <n v="0"/>
    <n v="0"/>
    <n v="0"/>
    <n v="0"/>
    <n v="0"/>
    <n v="0"/>
    <n v="0"/>
    <n v="0"/>
    <n v="0"/>
    <n v="0"/>
    <n v="0"/>
    <n v="0"/>
    <n v="0"/>
    <m/>
    <n v="0"/>
    <n v="0"/>
    <n v="0"/>
    <m/>
    <n v="0"/>
    <n v="0"/>
    <n v="0"/>
    <n v="0"/>
    <n v="0"/>
    <x v="0"/>
    <m/>
    <x v="6"/>
    <x v="3"/>
    <s v="No root cause"/>
    <s v="No root cause"/>
    <s v=""/>
    <s v="SUD_248"/>
    <m/>
  </r>
  <r>
    <s v="Bikoula-MTN"/>
    <s v="SUD_232"/>
    <s v="CENTRE"/>
    <s v="IHS"/>
    <s v="Gen-Lithium"/>
    <s v="SUD"/>
    <s v="Bikoula"/>
    <s v="ZTE"/>
    <n v="0"/>
    <n v="0"/>
    <n v="0"/>
    <n v="0"/>
    <n v="0"/>
    <n v="0"/>
    <n v="0"/>
    <n v="0"/>
    <n v="0"/>
    <n v="0"/>
    <n v="0"/>
    <n v="0"/>
    <n v="0"/>
    <n v="0"/>
    <n v="0"/>
    <n v="0"/>
    <n v="0"/>
    <n v="0"/>
    <n v="0"/>
    <n v="0"/>
    <m/>
    <n v="0"/>
    <n v="0"/>
    <n v="0"/>
    <m/>
    <n v="0"/>
    <n v="0"/>
    <n v="0"/>
    <n v="0"/>
    <n v="0"/>
    <x v="0"/>
    <m/>
    <x v="6"/>
    <x v="3"/>
    <s v="No root cause"/>
    <s v="No root cause"/>
    <s v=""/>
    <s v="SUD_232"/>
    <m/>
  </r>
  <r>
    <s v="Ngoulemakong-MTN"/>
    <s v="EST_067"/>
    <s v="CENTRE"/>
    <s v="IHS"/>
    <s v="Grid-Hybrid-Gen"/>
    <s v="EST"/>
    <s v="Ngoulemakong"/>
    <s v="ZTE"/>
    <n v="0"/>
    <n v="0"/>
    <n v="0"/>
    <n v="0"/>
    <n v="0"/>
    <n v="0"/>
    <n v="0"/>
    <n v="0"/>
    <n v="0"/>
    <n v="0"/>
    <n v="0"/>
    <n v="0"/>
    <n v="0"/>
    <n v="0"/>
    <n v="0"/>
    <n v="0"/>
    <n v="0"/>
    <n v="0"/>
    <n v="0"/>
    <n v="0"/>
    <m/>
    <n v="0"/>
    <n v="0"/>
    <n v="0"/>
    <m/>
    <n v="0"/>
    <n v="0"/>
    <n v="0"/>
    <n v="0"/>
    <n v="0"/>
    <x v="0"/>
    <m/>
    <x v="6"/>
    <x v="3"/>
    <s v="No root cause"/>
    <s v="No root cause"/>
    <s v=""/>
    <s v="EST_067"/>
    <m/>
  </r>
  <r>
    <s v="Motcheboum"/>
    <s v="EST_062"/>
    <s v="CENTRE"/>
    <s v="IHS"/>
    <s v="Grid-Gen"/>
    <s v="EST"/>
    <s v="Motcheboum"/>
    <s v="ZTE"/>
    <n v="0"/>
    <n v="0"/>
    <n v="0"/>
    <n v="0"/>
    <n v="0"/>
    <n v="0"/>
    <n v="0"/>
    <n v="0"/>
    <n v="0"/>
    <n v="0"/>
    <n v="0"/>
    <n v="0"/>
    <n v="0"/>
    <n v="0"/>
    <n v="0"/>
    <n v="0"/>
    <n v="0"/>
    <n v="0"/>
    <n v="0"/>
    <n v="0"/>
    <m/>
    <n v="0"/>
    <n v="0"/>
    <n v="0"/>
    <m/>
    <n v="0"/>
    <n v="0"/>
    <n v="0"/>
    <n v="0"/>
    <n v="0"/>
    <x v="0"/>
    <m/>
    <x v="6"/>
    <x v="3"/>
    <s v="No root cause"/>
    <s v="No root cause"/>
    <s v=""/>
    <s v="EST_062"/>
    <m/>
  </r>
  <r>
    <s v="Nkoum"/>
    <s v="EST_022"/>
    <s v="CENTRE"/>
    <s v="IHS"/>
    <s v="Grid-Gen"/>
    <s v="EST"/>
    <s v="Nkoum"/>
    <s v="ZTE"/>
    <n v="0"/>
    <n v="0"/>
    <n v="0"/>
    <n v="0"/>
    <n v="0"/>
    <n v="0"/>
    <n v="0"/>
    <n v="0"/>
    <n v="0"/>
    <n v="0"/>
    <n v="0"/>
    <n v="0"/>
    <n v="0"/>
    <n v="0"/>
    <n v="0"/>
    <n v="0"/>
    <n v="0"/>
    <n v="0"/>
    <n v="0"/>
    <n v="0"/>
    <m/>
    <n v="0"/>
    <n v="0"/>
    <n v="0"/>
    <m/>
    <n v="0"/>
    <n v="0"/>
    <n v="0"/>
    <n v="0"/>
    <n v="0"/>
    <x v="0"/>
    <m/>
    <x v="6"/>
    <x v="3"/>
    <s v="No root cause"/>
    <s v="No root cause"/>
    <s v=""/>
    <s v="EST_022"/>
    <m/>
  </r>
  <r>
    <s v="Messok"/>
    <s v="SUD_106"/>
    <s v="CENTRE"/>
    <s v="CAMUSAT"/>
    <s v="Hybrid Solar - S3"/>
    <s v="SUD"/>
    <s v="Messok"/>
    <s v="ZTE"/>
    <n v="0"/>
    <n v="0"/>
    <n v="0"/>
    <n v="0"/>
    <n v="0"/>
    <n v="0"/>
    <n v="0"/>
    <n v="0"/>
    <n v="0"/>
    <n v="0"/>
    <n v="0"/>
    <n v="0"/>
    <n v="0"/>
    <n v="0"/>
    <n v="0"/>
    <n v="0"/>
    <n v="0"/>
    <n v="0"/>
    <n v="0"/>
    <n v="0"/>
    <m/>
    <n v="0"/>
    <n v="0"/>
    <n v="0"/>
    <m/>
    <n v="0"/>
    <n v="0"/>
    <n v="0"/>
    <n v="0"/>
    <n v="0"/>
    <x v="0"/>
    <m/>
    <x v="6"/>
    <x v="3"/>
    <s v="No root cause"/>
    <s v="No root cause"/>
    <s v=""/>
    <s v="SUD_106"/>
    <m/>
  </r>
  <r>
    <s v="Ndonkol-MTN-IHS"/>
    <s v="SUD_062"/>
    <s v="LITTORAL"/>
    <s v="IHS"/>
    <s v="Grid-Gen"/>
    <s v="SUD"/>
    <s v="Ndonkol"/>
    <s v="ZTE"/>
    <n v="0"/>
    <n v="0"/>
    <n v="0"/>
    <n v="0"/>
    <n v="0"/>
    <n v="0"/>
    <n v="0"/>
    <n v="0"/>
    <n v="0"/>
    <n v="0"/>
    <n v="0"/>
    <n v="0"/>
    <n v="0"/>
    <n v="0"/>
    <n v="0"/>
    <n v="0"/>
    <n v="0"/>
    <n v="0"/>
    <n v="0"/>
    <n v="0"/>
    <m/>
    <n v="0"/>
    <n v="0"/>
    <n v="0"/>
    <m/>
    <n v="0"/>
    <n v="0"/>
    <n v="0"/>
    <n v="0"/>
    <n v="0"/>
    <x v="0"/>
    <m/>
    <x v="6"/>
    <x v="3"/>
    <s v="No root cause"/>
    <s v="No root cause"/>
    <s v=""/>
    <s v="SUD_062"/>
    <m/>
  </r>
  <r>
    <s v="Adouma"/>
    <s v="EST_134"/>
    <s v="CENTRE"/>
    <s v="CAMUSAT"/>
    <s v="Hybrid Solar - S3"/>
    <s v="EST"/>
    <s v="Adouma"/>
    <s v="ZTE"/>
    <n v="0"/>
    <n v="0"/>
    <n v="0"/>
    <n v="0"/>
    <n v="0"/>
    <n v="0"/>
    <n v="0"/>
    <n v="0"/>
    <n v="0"/>
    <n v="0"/>
    <n v="0"/>
    <n v="0"/>
    <n v="0"/>
    <n v="0"/>
    <n v="0"/>
    <n v="0"/>
    <n v="0"/>
    <n v="0"/>
    <n v="0"/>
    <n v="0"/>
    <m/>
    <n v="0"/>
    <n v="0"/>
    <n v="0"/>
    <m/>
    <n v="0"/>
    <n v="0"/>
    <n v="0"/>
    <n v="0"/>
    <n v="0"/>
    <x v="0"/>
    <m/>
    <x v="6"/>
    <x v="3"/>
    <s v="No root cause"/>
    <s v="No root cause"/>
    <s v=""/>
    <s v="EST_134"/>
    <m/>
  </r>
  <r>
    <s v="GADJI"/>
    <s v="EST_147"/>
    <s v="CENTRE"/>
    <m/>
    <m/>
    <s v="EST"/>
    <s v="Gadji"/>
    <s v="ZTE"/>
    <n v="0"/>
    <n v="0"/>
    <n v="0"/>
    <n v="0"/>
    <n v="0"/>
    <n v="0"/>
    <n v="0"/>
    <n v="0"/>
    <n v="0"/>
    <n v="0"/>
    <n v="0"/>
    <n v="0"/>
    <n v="0"/>
    <n v="0"/>
    <n v="0"/>
    <n v="0"/>
    <n v="0"/>
    <n v="0"/>
    <n v="0"/>
    <n v="0"/>
    <m/>
    <n v="0"/>
    <n v="0"/>
    <n v="0"/>
    <m/>
    <n v="0"/>
    <n v="0"/>
    <n v="0"/>
    <n v="0"/>
    <n v="0"/>
    <x v="0"/>
    <m/>
    <x v="6"/>
    <x v="3"/>
    <s v="No root cause"/>
    <s v="No root cause"/>
    <s v=""/>
    <s v="EST_147"/>
    <m/>
  </r>
  <r>
    <s v="Badongoue-MTN-IHS"/>
    <s v="EST_089"/>
    <s v="CENTRE"/>
    <s v="IHS"/>
    <s v="Grid-Gen-Lithium"/>
    <s v="EST"/>
    <s v="Badongoue"/>
    <s v="ZTE"/>
    <n v="0"/>
    <n v="0"/>
    <n v="0"/>
    <n v="0"/>
    <n v="0"/>
    <n v="0"/>
    <n v="0"/>
    <n v="0"/>
    <n v="0"/>
    <n v="0"/>
    <n v="0"/>
    <n v="0"/>
    <n v="0"/>
    <n v="0"/>
    <n v="0"/>
    <n v="0"/>
    <n v="0"/>
    <n v="0"/>
    <n v="0"/>
    <n v="0"/>
    <m/>
    <n v="0"/>
    <n v="0"/>
    <n v="0"/>
    <m/>
    <n v="0"/>
    <n v="0"/>
    <n v="0"/>
    <n v="0"/>
    <n v="0"/>
    <x v="0"/>
    <m/>
    <x v="6"/>
    <x v="3"/>
    <s v="No root cause"/>
    <s v="No root cause"/>
    <s v=""/>
    <s v="EST_089"/>
    <m/>
  </r>
  <r>
    <s v="Dimako"/>
    <s v="EST_019"/>
    <s v="CENTRE"/>
    <s v="IHS"/>
    <s v="Grid-Gen"/>
    <s v="EST"/>
    <s v="Dimako"/>
    <s v="ZTE"/>
    <n v="0"/>
    <n v="0"/>
    <n v="0"/>
    <n v="0"/>
    <n v="0"/>
    <n v="0"/>
    <n v="0"/>
    <n v="0"/>
    <n v="0"/>
    <n v="0"/>
    <n v="0"/>
    <n v="0"/>
    <n v="0"/>
    <n v="0"/>
    <n v="0"/>
    <n v="0"/>
    <n v="0"/>
    <n v="0"/>
    <n v="0"/>
    <n v="0"/>
    <m/>
    <n v="0"/>
    <n v="0"/>
    <n v="0"/>
    <m/>
    <n v="0"/>
    <n v="0"/>
    <n v="0"/>
    <n v="0"/>
    <n v="0"/>
    <x v="0"/>
    <m/>
    <x v="6"/>
    <x v="3"/>
    <s v="No root cause"/>
    <s v="No root cause"/>
    <s v=""/>
    <s v="EST_019"/>
    <m/>
  </r>
  <r>
    <s v="Atok"/>
    <s v="EST_017"/>
    <s v="CENTRE"/>
    <s v="IHS"/>
    <s v="Grid-Gen-Lithium"/>
    <s v="EST"/>
    <s v="Atok"/>
    <s v="ZTE"/>
    <n v="0"/>
    <n v="0"/>
    <n v="0"/>
    <n v="0"/>
    <n v="0"/>
    <n v="0"/>
    <n v="0"/>
    <n v="0"/>
    <n v="0"/>
    <n v="0"/>
    <n v="0"/>
    <n v="0"/>
    <n v="0"/>
    <n v="0"/>
    <n v="0"/>
    <n v="0"/>
    <n v="0"/>
    <n v="0"/>
    <n v="0"/>
    <n v="0"/>
    <m/>
    <n v="0"/>
    <n v="0"/>
    <n v="0"/>
    <m/>
    <n v="0"/>
    <n v="0"/>
    <n v="0"/>
    <n v="0"/>
    <n v="0"/>
    <x v="0"/>
    <m/>
    <x v="6"/>
    <x v="3"/>
    <s v="No root cause"/>
    <s v="No root cause"/>
    <s v=""/>
    <s v="EST_017"/>
    <m/>
  </r>
  <r>
    <s v="Bigoens-IHS"/>
    <s v="EST_029"/>
    <s v="CENTRE"/>
    <s v="IHS"/>
    <s v="Gen-Lithium"/>
    <s v="EST"/>
    <s v="Bigoens"/>
    <s v="ZTE"/>
    <n v="0"/>
    <n v="0"/>
    <n v="0"/>
    <n v="0"/>
    <n v="0"/>
    <n v="0"/>
    <n v="0"/>
    <n v="0"/>
    <n v="0"/>
    <n v="0"/>
    <n v="0"/>
    <n v="0"/>
    <n v="0"/>
    <n v="0"/>
    <n v="0"/>
    <n v="0"/>
    <n v="0"/>
    <n v="0"/>
    <n v="0"/>
    <n v="0"/>
    <m/>
    <n v="0"/>
    <n v="0"/>
    <n v="0"/>
    <m/>
    <n v="0"/>
    <n v="0"/>
    <n v="0"/>
    <n v="0"/>
    <n v="0"/>
    <x v="0"/>
    <m/>
    <x v="6"/>
    <x v="3"/>
    <s v="No root cause"/>
    <s v="No root cause"/>
    <s v=""/>
    <s v="EST_029"/>
    <m/>
  </r>
  <r>
    <s v="Andom-MTN"/>
    <s v="CTR_305"/>
    <s v="CENTRE"/>
    <s v="IHS"/>
    <s v="Hybrid-Gen"/>
    <s v="CENTRE"/>
    <s v="Andom"/>
    <s v="ZTE"/>
    <n v="0"/>
    <n v="0"/>
    <n v="0"/>
    <n v="0"/>
    <n v="0"/>
    <n v="0"/>
    <n v="0"/>
    <n v="0"/>
    <n v="0"/>
    <n v="0"/>
    <n v="0"/>
    <n v="0"/>
    <n v="0"/>
    <n v="0"/>
    <n v="0"/>
    <n v="0"/>
    <n v="0"/>
    <n v="0"/>
    <n v="0"/>
    <n v="0"/>
    <m/>
    <n v="0"/>
    <n v="0"/>
    <n v="0"/>
    <m/>
    <n v="0"/>
    <n v="0"/>
    <n v="0"/>
    <n v="0"/>
    <n v="0"/>
    <x v="0"/>
    <m/>
    <x v="6"/>
    <x v="3"/>
    <s v="No root cause"/>
    <s v="No root cause"/>
    <s v=""/>
    <s v="CTR_305"/>
    <m/>
  </r>
  <r>
    <s v="Nyazanga"/>
    <s v="SUD_249"/>
    <s v="CENTRE"/>
    <s v="IHS"/>
    <s v="Grid-Gen-Lithium"/>
    <s v="SUD"/>
    <s v="Nyazanga"/>
    <s v="ZTE"/>
    <n v="0"/>
    <n v="0"/>
    <n v="0"/>
    <n v="0"/>
    <n v="0"/>
    <n v="0"/>
    <n v="0"/>
    <n v="0"/>
    <n v="0"/>
    <n v="0"/>
    <n v="0"/>
    <n v="0"/>
    <n v="0"/>
    <n v="0"/>
    <n v="0"/>
    <n v="0"/>
    <n v="0"/>
    <n v="0"/>
    <n v="0"/>
    <n v="0"/>
    <m/>
    <n v="0"/>
    <n v="0"/>
    <n v="0"/>
    <m/>
    <n v="0"/>
    <n v="0"/>
    <n v="0"/>
    <n v="0"/>
    <n v="0"/>
    <x v="0"/>
    <m/>
    <x v="6"/>
    <x v="3"/>
    <s v="No root cause"/>
    <s v="No root cause"/>
    <s v=""/>
    <s v="SUD_249"/>
    <m/>
  </r>
  <r>
    <s v="Melane"/>
    <s v="SUD_256"/>
    <s v="CENTRE"/>
    <s v="IHS"/>
    <s v="Grid-Gen"/>
    <s v="SUD"/>
    <s v="Melane"/>
    <s v="ZTE"/>
    <n v="0"/>
    <n v="0"/>
    <n v="0"/>
    <n v="0"/>
    <n v="0"/>
    <n v="0"/>
    <n v="0"/>
    <n v="0"/>
    <n v="0"/>
    <n v="0"/>
    <n v="0"/>
    <n v="0"/>
    <n v="0"/>
    <n v="0"/>
    <n v="0"/>
    <n v="0"/>
    <n v="0"/>
    <n v="0"/>
    <n v="0"/>
    <n v="0"/>
    <m/>
    <n v="0"/>
    <n v="0"/>
    <n v="0"/>
    <m/>
    <n v="0"/>
    <n v="0"/>
    <n v="0"/>
    <n v="0"/>
    <n v="0"/>
    <x v="0"/>
    <m/>
    <x v="6"/>
    <x v="3"/>
    <s v="No root cause"/>
    <s v="No root cause"/>
    <s v=""/>
    <s v="SUD_256"/>
    <m/>
  </r>
  <r>
    <s v="Kpwang-MTN"/>
    <s v="SUD_239"/>
    <s v="CENTRE"/>
    <s v="IHS"/>
    <s v="Grid-Gen"/>
    <s v="SUD"/>
    <s v="Kpwang"/>
    <s v="ZTE"/>
    <n v="0"/>
    <n v="0"/>
    <n v="0"/>
    <n v="0"/>
    <n v="0"/>
    <n v="0"/>
    <n v="0"/>
    <n v="0"/>
    <n v="0"/>
    <n v="0"/>
    <n v="0"/>
    <n v="0"/>
    <n v="0"/>
    <n v="0"/>
    <n v="0"/>
    <n v="0"/>
    <n v="0"/>
    <n v="0"/>
    <n v="0"/>
    <n v="0"/>
    <m/>
    <n v="0"/>
    <n v="0"/>
    <n v="0"/>
    <m/>
    <n v="0"/>
    <n v="0"/>
    <n v="0"/>
    <n v="0"/>
    <n v="0"/>
    <x v="0"/>
    <m/>
    <x v="6"/>
    <x v="3"/>
    <s v="No root cause"/>
    <s v="No root cause"/>
    <s v=""/>
    <s v="SUD_239"/>
    <m/>
  </r>
  <r>
    <s v="Ebanga-Ngoulou-New"/>
    <s v="SUD_019"/>
    <s v="CENTRE"/>
    <s v="CAMUSAT"/>
    <s v="Medium Grid + GE"/>
    <s v="SUD"/>
    <s v="Ebanga-Ngoulou"/>
    <s v="ZTE"/>
    <n v="0"/>
    <n v="0"/>
    <n v="0"/>
    <n v="0"/>
    <n v="0"/>
    <n v="0"/>
    <n v="0"/>
    <n v="0"/>
    <n v="0"/>
    <n v="0"/>
    <n v="0"/>
    <n v="0"/>
    <n v="0"/>
    <n v="0"/>
    <n v="0"/>
    <n v="0"/>
    <n v="0"/>
    <n v="0"/>
    <n v="0"/>
    <n v="0"/>
    <m/>
    <n v="0"/>
    <n v="0"/>
    <n v="0"/>
    <m/>
    <n v="0"/>
    <n v="0"/>
    <n v="0"/>
    <n v="0"/>
    <n v="0"/>
    <x v="0"/>
    <m/>
    <x v="6"/>
    <x v="3"/>
    <s v="No root cause"/>
    <s v="No root cause"/>
    <s v=""/>
    <s v="SUD_019"/>
    <m/>
  </r>
  <r>
    <s v="EMINEMVOM-IHS"/>
    <s v="SUD_107"/>
    <s v="CENTRE"/>
    <s v="IHS"/>
    <s v="Hybrid-Gen-Lithium"/>
    <s v="SUD"/>
    <s v="Eminevom"/>
    <s v="ZTE"/>
    <n v="0"/>
    <n v="0"/>
    <n v="0"/>
    <n v="0"/>
    <n v="0"/>
    <n v="0"/>
    <n v="0"/>
    <n v="0"/>
    <n v="0"/>
    <n v="0"/>
    <n v="0"/>
    <n v="0"/>
    <n v="0"/>
    <n v="0"/>
    <n v="0"/>
    <n v="0"/>
    <n v="0"/>
    <n v="0"/>
    <n v="0"/>
    <n v="0"/>
    <m/>
    <n v="0"/>
    <n v="0"/>
    <n v="0"/>
    <m/>
    <n v="0"/>
    <n v="0"/>
    <n v="0"/>
    <n v="0"/>
    <n v="0"/>
    <x v="0"/>
    <m/>
    <x v="6"/>
    <x v="3"/>
    <s v="No root cause"/>
    <s v="No root cause"/>
    <s v=""/>
    <s v="SUD_107"/>
    <m/>
  </r>
  <r>
    <s v="Evelessi-IHS"/>
    <s v="SUD_138"/>
    <s v="CENTRE"/>
    <s v="IHS"/>
    <s v="Gen-Lithium"/>
    <s v="SUD"/>
    <s v="Sangmelima"/>
    <s v="ZTE"/>
    <n v="0"/>
    <n v="0"/>
    <n v="0"/>
    <n v="0"/>
    <n v="0"/>
    <n v="0"/>
    <n v="0"/>
    <n v="0"/>
    <n v="0"/>
    <n v="0"/>
    <n v="0"/>
    <n v="0"/>
    <n v="0"/>
    <n v="0"/>
    <n v="0"/>
    <n v="0"/>
    <n v="0"/>
    <n v="0"/>
    <n v="0"/>
    <n v="0"/>
    <m/>
    <n v="0"/>
    <n v="0"/>
    <n v="0"/>
    <m/>
    <n v="0"/>
    <n v="0"/>
    <n v="0"/>
    <n v="0"/>
    <n v="0"/>
    <x v="0"/>
    <m/>
    <x v="6"/>
    <x v="3"/>
    <s v="No root cause"/>
    <s v="No root cause"/>
    <s v=""/>
    <s v="SUD_138"/>
    <m/>
  </r>
  <r>
    <s v="Olounou-MTN"/>
    <s v="CTR_298"/>
    <s v="CENTRE"/>
    <s v="IHS"/>
    <s v="Grid-Gen-Lithium"/>
    <s v="CENTRE"/>
    <s v="Olounou"/>
    <s v="ZTE"/>
    <n v="0"/>
    <n v="0"/>
    <n v="0"/>
    <n v="0"/>
    <n v="0"/>
    <n v="0"/>
    <n v="0"/>
    <n v="0"/>
    <n v="0"/>
    <n v="0"/>
    <n v="0"/>
    <n v="0"/>
    <n v="0"/>
    <n v="0"/>
    <n v="0"/>
    <n v="0"/>
    <n v="0"/>
    <n v="0"/>
    <n v="0"/>
    <n v="0"/>
    <m/>
    <n v="0"/>
    <n v="0"/>
    <n v="0"/>
    <m/>
    <n v="0"/>
    <n v="0"/>
    <n v="0"/>
    <n v="0"/>
    <n v="0"/>
    <x v="0"/>
    <m/>
    <x v="6"/>
    <x v="3"/>
    <s v="No root cause"/>
    <s v="No root cause"/>
    <s v=""/>
    <s v="CTR_298"/>
    <m/>
  </r>
  <r>
    <s v="Koundou-MTN"/>
    <s v="CTR_823"/>
    <s v="CENTRE"/>
    <s v="CAMUSAT"/>
    <s v="HGB"/>
    <s v="CENTRE"/>
    <s v="Koundou"/>
    <s v="ZTE"/>
    <n v="0"/>
    <n v="0"/>
    <n v="0"/>
    <n v="0"/>
    <n v="0"/>
    <n v="0"/>
    <n v="0"/>
    <n v="0"/>
    <n v="0"/>
    <n v="0"/>
    <n v="0"/>
    <n v="0"/>
    <n v="0"/>
    <n v="0"/>
    <n v="0"/>
    <n v="0"/>
    <n v="0"/>
    <n v="0"/>
    <n v="0"/>
    <n v="0"/>
    <m/>
    <n v="0"/>
    <n v="0"/>
    <n v="0"/>
    <m/>
    <n v="0"/>
    <n v="0"/>
    <n v="0"/>
    <n v="0"/>
    <n v="0"/>
    <x v="0"/>
    <m/>
    <x v="6"/>
    <x v="3"/>
    <s v="No root cause"/>
    <s v="No root cause"/>
    <s v=""/>
    <s v="CTR_823"/>
    <m/>
  </r>
  <r>
    <s v="Mvoutessi-MTN"/>
    <s v="SUD_237"/>
    <s v="CENTRE"/>
    <s v="IHS"/>
    <s v="Gen Only"/>
    <s v="SUD"/>
    <s v="Mvoutessi"/>
    <s v="ZTE"/>
    <n v="0"/>
    <n v="0"/>
    <n v="0"/>
    <n v="0"/>
    <n v="0"/>
    <n v="0"/>
    <n v="0"/>
    <n v="0"/>
    <n v="0"/>
    <n v="0"/>
    <n v="0"/>
    <n v="0"/>
    <n v="0"/>
    <n v="0"/>
    <n v="0"/>
    <n v="0"/>
    <n v="0"/>
    <n v="0"/>
    <n v="0"/>
    <n v="0"/>
    <m/>
    <n v="0"/>
    <n v="0"/>
    <n v="0"/>
    <m/>
    <n v="0"/>
    <n v="0"/>
    <n v="0"/>
    <n v="0"/>
    <n v="0"/>
    <x v="0"/>
    <m/>
    <x v="6"/>
    <x v="3"/>
    <s v="No root cause"/>
    <s v="No root cause"/>
    <s v=""/>
    <s v="SUD_237"/>
    <m/>
  </r>
  <r>
    <s v="Nkout"/>
    <s v="SUD_012"/>
    <s v="CENTRE"/>
    <s v="IHS"/>
    <s v="Grid-Gen"/>
    <s v="SUD"/>
    <s v="Nkout"/>
    <s v="ZTE"/>
    <n v="0"/>
    <n v="0"/>
    <n v="0"/>
    <n v="0"/>
    <n v="0"/>
    <n v="0"/>
    <n v="0"/>
    <n v="0"/>
    <n v="0"/>
    <n v="0"/>
    <n v="0"/>
    <n v="0"/>
    <n v="0"/>
    <n v="0"/>
    <n v="0"/>
    <n v="0"/>
    <n v="0"/>
    <n v="0"/>
    <n v="0"/>
    <n v="0"/>
    <m/>
    <n v="0"/>
    <n v="0"/>
    <n v="0"/>
    <m/>
    <n v="0"/>
    <n v="0"/>
    <n v="0"/>
    <n v="0"/>
    <n v="0"/>
    <x v="0"/>
    <m/>
    <x v="6"/>
    <x v="3"/>
    <s v="No root cause"/>
    <s v="No root cause"/>
    <s v=""/>
    <s v="SUD_012"/>
    <m/>
  </r>
  <r>
    <s v="Nguinda"/>
    <s v="CTR_353"/>
    <s v="CENTRE"/>
    <s v="IHS"/>
    <s v="Grid-Gen"/>
    <s v="CENTRE"/>
    <s v="Nguinda"/>
    <s v="ZTE"/>
    <n v="0"/>
    <n v="0"/>
    <n v="0"/>
    <n v="0"/>
    <n v="0"/>
    <n v="0"/>
    <n v="0"/>
    <n v="0"/>
    <n v="0"/>
    <n v="0"/>
    <n v="0"/>
    <n v="0"/>
    <n v="0"/>
    <n v="0"/>
    <n v="0"/>
    <n v="0"/>
    <n v="0"/>
    <n v="0"/>
    <n v="0"/>
    <n v="0"/>
    <m/>
    <n v="0"/>
    <n v="0"/>
    <n v="0"/>
    <m/>
    <n v="0"/>
    <n v="0"/>
    <n v="0"/>
    <n v="0"/>
    <n v="0"/>
    <x v="0"/>
    <m/>
    <x v="6"/>
    <x v="3"/>
    <s v="No root cause"/>
    <s v="No root cause"/>
    <s v=""/>
    <s v="CTR_353"/>
    <m/>
  </r>
  <r>
    <s v="Ayoumgong-MTN"/>
    <s v="CTR_349"/>
    <s v="CENTRE"/>
    <s v="IHS"/>
    <s v="Grid-Gen"/>
    <s v="CENTRE"/>
    <s v="Ayoumgong"/>
    <s v="ZTE"/>
    <n v="0"/>
    <n v="0"/>
    <n v="0"/>
    <n v="0"/>
    <n v="0"/>
    <n v="0"/>
    <n v="0"/>
    <n v="0"/>
    <n v="0"/>
    <n v="0"/>
    <n v="0"/>
    <n v="0"/>
    <n v="0"/>
    <n v="0"/>
    <n v="0"/>
    <n v="0"/>
    <n v="0"/>
    <n v="0"/>
    <n v="0"/>
    <n v="0"/>
    <m/>
    <n v="0"/>
    <n v="0"/>
    <n v="0"/>
    <m/>
    <n v="0"/>
    <n v="0"/>
    <n v="0"/>
    <n v="0"/>
    <n v="0"/>
    <x v="0"/>
    <m/>
    <x v="6"/>
    <x v="3"/>
    <s v="No root cause"/>
    <s v="No root cause"/>
    <s v=""/>
    <s v="CTR_349"/>
    <m/>
  </r>
  <r>
    <s v="Essa-Mintsang-IHS"/>
    <s v="CTR_147"/>
    <s v="CENTRE"/>
    <s v="IHS"/>
    <s v="Grid-Hybrid-Gen"/>
    <s v="CENTRE"/>
    <s v="Essa-Mintsang"/>
    <s v="ZTE"/>
    <n v="0"/>
    <n v="0"/>
    <n v="0"/>
    <n v="0"/>
    <n v="0"/>
    <n v="0"/>
    <n v="0"/>
    <n v="0"/>
    <n v="0"/>
    <n v="0"/>
    <n v="0"/>
    <n v="0"/>
    <n v="0"/>
    <n v="0"/>
    <n v="0"/>
    <n v="0"/>
    <n v="0"/>
    <n v="0"/>
    <n v="0"/>
    <n v="0"/>
    <m/>
    <n v="0"/>
    <n v="0"/>
    <n v="0"/>
    <m/>
    <n v="0"/>
    <n v="0"/>
    <n v="0"/>
    <n v="0"/>
    <n v="0"/>
    <x v="0"/>
    <m/>
    <x v="6"/>
    <x v="3"/>
    <s v="No root cause"/>
    <s v="No root cause"/>
    <s v=""/>
    <s v="CTR_147"/>
    <m/>
  </r>
  <r>
    <s v="Nkototououtou"/>
    <s v="SUD_119"/>
    <s v="CENTRE"/>
    <s v="CAMUSAT"/>
    <s v="Hybrid Solar - S3"/>
    <s v="SUD"/>
    <s v="Sangmelima"/>
    <s v="ZTE"/>
    <n v="0"/>
    <n v="0"/>
    <n v="0"/>
    <n v="0"/>
    <n v="0"/>
    <n v="0"/>
    <n v="0"/>
    <n v="0"/>
    <n v="0"/>
    <n v="0"/>
    <n v="0"/>
    <n v="0"/>
    <n v="0"/>
    <n v="0"/>
    <n v="0"/>
    <n v="0"/>
    <n v="0"/>
    <n v="0"/>
    <n v="0"/>
    <n v="0"/>
    <m/>
    <n v="0"/>
    <n v="0"/>
    <n v="0"/>
    <m/>
    <n v="0"/>
    <n v="0"/>
    <n v="0"/>
    <n v="0"/>
    <n v="0"/>
    <x v="0"/>
    <m/>
    <x v="6"/>
    <x v="3"/>
    <s v="No root cause"/>
    <s v="No root cause"/>
    <s v=""/>
    <s v="SUD_119"/>
    <m/>
  </r>
  <r>
    <s v="Mekouda"/>
    <s v="CTR_146"/>
    <s v="CENTRE"/>
    <s v="IHS"/>
    <s v="Grid-Gen"/>
    <s v="CENTRE"/>
    <s v="Mekouda"/>
    <s v="ZTE"/>
    <n v="0"/>
    <n v="0"/>
    <n v="0"/>
    <n v="0"/>
    <n v="0"/>
    <n v="0"/>
    <n v="0"/>
    <n v="0"/>
    <n v="0"/>
    <n v="0"/>
    <n v="0"/>
    <n v="0"/>
    <n v="0"/>
    <n v="0"/>
    <n v="0"/>
    <n v="0"/>
    <n v="0"/>
    <n v="0"/>
    <n v="0"/>
    <n v="0"/>
    <m/>
    <n v="0"/>
    <n v="0"/>
    <n v="0"/>
    <m/>
    <n v="0"/>
    <n v="0"/>
    <n v="0"/>
    <n v="0"/>
    <n v="0"/>
    <x v="0"/>
    <m/>
    <x v="6"/>
    <x v="3"/>
    <s v="No root cause"/>
    <s v="No root cause"/>
    <s v=""/>
    <s v="CTR_146"/>
    <m/>
  </r>
  <r>
    <s v="Kamkop-IHS"/>
    <s v="OST_146"/>
    <s v="OUEST"/>
    <s v="IHS"/>
    <s v="Grid-Gen"/>
    <s v="OUEST"/>
    <s v="Kamkop"/>
    <s v="Huawei"/>
    <n v="0"/>
    <n v="0"/>
    <n v="0"/>
    <n v="0"/>
    <n v="0"/>
    <n v="0"/>
    <n v="0"/>
    <n v="0"/>
    <n v="0"/>
    <n v="0"/>
    <n v="0"/>
    <n v="0"/>
    <n v="0"/>
    <n v="0"/>
    <n v="0"/>
    <n v="0"/>
    <n v="0"/>
    <n v="0"/>
    <n v="0"/>
    <n v="0"/>
    <m/>
    <n v="0"/>
    <n v="0"/>
    <n v="0"/>
    <m/>
    <n v="0"/>
    <n v="0"/>
    <n v="0"/>
    <n v="0"/>
    <n v="0"/>
    <x v="0"/>
    <m/>
    <x v="6"/>
    <x v="3"/>
    <s v="No root cause"/>
    <s v="No root cause"/>
    <s v=""/>
    <s v="OST_146"/>
    <m/>
  </r>
  <r>
    <s v="Kake"/>
    <s v="LIT_769"/>
    <s v="LITTORAL"/>
    <s v="CAMUSAT"/>
    <s v="Hybrid Solar - S3"/>
    <s v="LITTORAL"/>
    <s v="Kake"/>
    <s v="ZTE"/>
    <n v="0"/>
    <n v="0"/>
    <n v="0"/>
    <n v="0"/>
    <n v="0"/>
    <n v="0"/>
    <n v="0"/>
    <n v="0"/>
    <n v="0"/>
    <n v="0"/>
    <n v="0"/>
    <n v="0"/>
    <n v="0"/>
    <n v="0"/>
    <n v="0"/>
    <n v="0"/>
    <n v="0"/>
    <n v="0"/>
    <n v="0"/>
    <n v="0"/>
    <m/>
    <n v="0"/>
    <n v="0"/>
    <n v="0"/>
    <m/>
    <n v="0"/>
    <n v="0"/>
    <n v="0"/>
    <n v="0"/>
    <n v="0"/>
    <x v="0"/>
    <m/>
    <x v="6"/>
    <x v="3"/>
    <s v="No root cause"/>
    <s v="No root cause"/>
    <s v=""/>
    <s v="LIT_769"/>
    <m/>
  </r>
  <r>
    <s v="Mokom-IHS"/>
    <s v="SUD_113"/>
    <s v="CENTRE"/>
    <s v="IHS"/>
    <s v="Gen-Lithium"/>
    <s v="SUD"/>
    <s v="Mintom"/>
    <s v="ZTE"/>
    <n v="0"/>
    <n v="0"/>
    <n v="0"/>
    <n v="0"/>
    <n v="0"/>
    <n v="0"/>
    <n v="0"/>
    <n v="0"/>
    <n v="0"/>
    <n v="0"/>
    <n v="0"/>
    <n v="0"/>
    <n v="0"/>
    <n v="0"/>
    <n v="0"/>
    <n v="0"/>
    <n v="0"/>
    <n v="0"/>
    <n v="0"/>
    <n v="0"/>
    <m/>
    <n v="0"/>
    <n v="0"/>
    <n v="0"/>
    <m/>
    <n v="0"/>
    <n v="0"/>
    <n v="0"/>
    <n v="0"/>
    <n v="0"/>
    <x v="0"/>
    <m/>
    <x v="7"/>
    <x v="4"/>
    <s v="SPARE-ISSUE"/>
    <s v="SPARE-ISSUE"/>
    <s v="(05-10-2026 cells zte): 09/05/2026 : Commande de la fibre en cours _x000a_08/05/2026 : FME sur site || Intervention en cours || Feedback  FME : F.O  faulty || Tickets creer au FME pour la commande de la F.O _x000a_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05-10-2026 cells zte): 09/05/2026 : Commande de la fibre en cours _x000a_08/05/2026 : FME sur site || Intervention en cours || Feedback  FME : F.O  faulty || Tickets creer au FME pour la commande de la F.O _x000a_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05-10-2026 cells zte): 09/05/2026 : Commande de la fibre en cours _x000a_08/05/2026 : FME sur site || Intervention en cours || Feedback  FME : F.O  faulty || Tickets creer au FME pour la commande de la F.O _x000a_07/05/2026 : FME activer || En attente d'un ETA ||FME presentement sur le site de ntening|| Intervention apres ntening ||  ETA : 16H || FME toujours ntening ||Interventionreporter a demain _x000a_06/05/2026 : Need BO TX analysis || Feedback BO TX : FME should go on site check power and antenna line || FME activer || Site a tres eloigner a 300KM || ETA: 07/04/2026 "/>
    <s v="SUD_113"/>
    <m/>
  </r>
  <r>
    <s v="Akom-Centre-Hill-IHS"/>
    <s v="SUD_112"/>
    <s v="CENTRE"/>
    <s v="IHS"/>
    <s v="Hybrid-Gen"/>
    <s v="SUD"/>
    <s v="Akom"/>
    <s v="ZTE"/>
    <n v="0"/>
    <n v="0"/>
    <n v="0"/>
    <n v="0"/>
    <n v="0"/>
    <n v="0"/>
    <n v="0"/>
    <n v="0"/>
    <n v="0"/>
    <n v="0"/>
    <n v="0"/>
    <n v="0"/>
    <n v="0"/>
    <n v="0"/>
    <n v="0"/>
    <n v="0"/>
    <n v="0"/>
    <n v="0"/>
    <n v="0"/>
    <n v="0"/>
    <m/>
    <n v="0"/>
    <n v="0"/>
    <n v="0"/>
    <m/>
    <n v="0"/>
    <n v="0"/>
    <n v="0"/>
    <n v="0"/>
    <n v="0"/>
    <x v="0"/>
    <m/>
    <x v="6"/>
    <x v="3"/>
    <s v="No root cause"/>
    <s v="No root cause"/>
    <s v=""/>
    <s v="SUD_112"/>
    <m/>
  </r>
  <r>
    <s v="Ndoungue"/>
    <s v="LIT_109"/>
    <s v="LITTORAL"/>
    <s v="IHS"/>
    <s v="Grid-Gen"/>
    <s v="LITTORAL"/>
    <s v="Ndoungue"/>
    <s v="ZTE"/>
    <n v="0"/>
    <n v="0"/>
    <n v="0"/>
    <n v="0"/>
    <n v="0"/>
    <n v="0"/>
    <n v="0"/>
    <n v="0"/>
    <n v="0"/>
    <n v="0"/>
    <n v="0"/>
    <n v="0"/>
    <n v="0"/>
    <n v="0"/>
    <n v="0"/>
    <n v="0"/>
    <n v="0"/>
    <n v="0"/>
    <n v="0"/>
    <n v="0"/>
    <m/>
    <n v="0"/>
    <n v="0"/>
    <n v="0"/>
    <m/>
    <n v="0"/>
    <n v="0"/>
    <n v="0"/>
    <n v="0"/>
    <n v="0"/>
    <x v="0"/>
    <m/>
    <x v="6"/>
    <x v="3"/>
    <s v="No root cause"/>
    <s v="No root cause"/>
    <s v=""/>
    <s v="LIT_109"/>
    <m/>
  </r>
  <r>
    <s v="Wasse"/>
    <s v="EST_153"/>
    <s v="CENTRE"/>
    <s v="ESCO"/>
    <s v="Hybrid Solar - S3"/>
    <s v="EST"/>
    <s v="Wasse"/>
    <s v="ZTE"/>
    <n v="0"/>
    <n v="0"/>
    <n v="0"/>
    <n v="0"/>
    <n v="0"/>
    <n v="0"/>
    <n v="0"/>
    <n v="0"/>
    <n v="0"/>
    <n v="0"/>
    <n v="0"/>
    <n v="0"/>
    <n v="0"/>
    <n v="0"/>
    <n v="0"/>
    <n v="0"/>
    <n v="0"/>
    <n v="0"/>
    <n v="0"/>
    <n v="0"/>
    <m/>
    <n v="0"/>
    <n v="0"/>
    <n v="0"/>
    <m/>
    <n v="0"/>
    <n v="0"/>
    <n v="0"/>
    <n v="0"/>
    <n v="0"/>
    <x v="0"/>
    <m/>
    <x v="6"/>
    <x v="3"/>
    <s v="No root cause"/>
    <s v="No root cause"/>
    <s v=""/>
    <s v="EST_153"/>
    <m/>
  </r>
  <r>
    <s v="Paki-IHS"/>
    <s v="EST_155"/>
    <s v="CENTRE"/>
    <m/>
    <m/>
    <s v="EST"/>
    <s v="Doumé"/>
    <s v="ZTE"/>
    <n v="0"/>
    <n v="0"/>
    <n v="0"/>
    <n v="0"/>
    <n v="0"/>
    <n v="0"/>
    <n v="0"/>
    <n v="0"/>
    <n v="0"/>
    <n v="0"/>
    <n v="0"/>
    <n v="0"/>
    <n v="0"/>
    <n v="0"/>
    <n v="0"/>
    <n v="0"/>
    <n v="0"/>
    <n v="0"/>
    <n v="0"/>
    <n v="0"/>
    <m/>
    <n v="0"/>
    <n v="0"/>
    <n v="0"/>
    <m/>
    <n v="0"/>
    <n v="0"/>
    <n v="0"/>
    <n v="0"/>
    <n v="0"/>
    <x v="0"/>
    <m/>
    <x v="6"/>
    <x v="3"/>
    <s v="No root cause"/>
    <s v="No root cause"/>
    <s v=""/>
    <s v="EST_155"/>
    <m/>
  </r>
  <r>
    <s v="Nintyaminyoumin"/>
    <s v="SUD_130"/>
    <s v="CENTRE"/>
    <m/>
    <m/>
    <s v="SUD"/>
    <s v="Sangmelima"/>
    <s v="ZTE"/>
    <n v="0"/>
    <n v="0"/>
    <n v="0"/>
    <n v="0"/>
    <n v="0"/>
    <n v="0"/>
    <n v="0"/>
    <n v="0"/>
    <n v="0"/>
    <n v="0"/>
    <n v="0"/>
    <n v="0"/>
    <n v="0"/>
    <n v="0"/>
    <n v="0"/>
    <n v="0"/>
    <n v="0"/>
    <n v="0"/>
    <n v="0"/>
    <n v="0"/>
    <m/>
    <n v="0"/>
    <n v="0"/>
    <n v="0"/>
    <m/>
    <n v="0"/>
    <n v="0"/>
    <n v="0"/>
    <n v="0"/>
    <n v="0"/>
    <x v="0"/>
    <m/>
    <x v="6"/>
    <x v="3"/>
    <s v="No root cause"/>
    <s v="No root cause"/>
    <s v=""/>
    <s v="SUD_130"/>
    <m/>
  </r>
  <r>
    <s v="Loum-RoundAbout"/>
    <s v="LIT_768"/>
    <s v="LITTORAL"/>
    <s v="MTN sharing"/>
    <m/>
    <s v="LITTORAL"/>
    <s v="Loum"/>
    <s v="ZTE"/>
    <n v="0"/>
    <n v="0"/>
    <n v="0"/>
    <n v="0"/>
    <n v="0"/>
    <n v="0"/>
    <n v="0"/>
    <n v="0"/>
    <n v="0"/>
    <n v="0"/>
    <n v="0"/>
    <n v="0"/>
    <n v="0"/>
    <n v="0"/>
    <n v="0"/>
    <n v="0"/>
    <n v="0"/>
    <n v="0"/>
    <n v="0"/>
    <n v="0"/>
    <m/>
    <n v="0"/>
    <n v="0"/>
    <n v="0"/>
    <m/>
    <n v="0"/>
    <n v="0"/>
    <n v="0"/>
    <n v="0"/>
    <n v="0"/>
    <x v="0"/>
    <m/>
    <x v="6"/>
    <x v="3"/>
    <s v="No root cause"/>
    <s v="No root cause"/>
    <s v=""/>
    <s v="LIT_768"/>
    <m/>
  </r>
  <r>
    <s v="Ouro-Be-IHS"/>
    <s v="NRD_124"/>
    <s v="NORD"/>
    <s v="IHS"/>
    <s v="Grid-Hybrid-Gen"/>
    <s v="NORD"/>
    <s v="Ouro-Be"/>
    <s v="Huawei"/>
    <n v="0"/>
    <n v="0"/>
    <n v="0"/>
    <n v="0"/>
    <n v="0"/>
    <n v="0"/>
    <n v="0"/>
    <n v="0"/>
    <n v="0"/>
    <n v="0"/>
    <n v="0"/>
    <n v="0"/>
    <n v="0"/>
    <n v="0"/>
    <n v="0"/>
    <n v="0"/>
    <n v="0"/>
    <n v="0"/>
    <n v="0"/>
    <n v="0"/>
    <m/>
    <n v="0"/>
    <n v="0"/>
    <n v="0"/>
    <m/>
    <n v="0"/>
    <n v="0"/>
    <n v="0"/>
    <n v="0"/>
    <n v="0"/>
    <x v="0"/>
    <m/>
    <x v="6"/>
    <x v="3"/>
    <s v="No root cause"/>
    <s v="No root cause"/>
    <s v=""/>
    <s v="NRD_124"/>
    <m/>
  </r>
  <r>
    <s v="Petit-Zambi"/>
    <s v="SUD_135"/>
    <s v="CENTRE"/>
    <s v="CAMUSAT"/>
    <s v="Hybrid Solar - S3"/>
    <s v="SUD"/>
    <s v="Bipindi"/>
    <s v="ZTE"/>
    <n v="0"/>
    <n v="0"/>
    <n v="0"/>
    <n v="0"/>
    <n v="0"/>
    <n v="0"/>
    <n v="0"/>
    <n v="0"/>
    <n v="0"/>
    <n v="0"/>
    <n v="0"/>
    <n v="0"/>
    <n v="0"/>
    <n v="0"/>
    <n v="0"/>
    <n v="0"/>
    <n v="0"/>
    <n v="0"/>
    <n v="0"/>
    <n v="0"/>
    <m/>
    <n v="0"/>
    <n v="0"/>
    <n v="0"/>
    <m/>
    <n v="0"/>
    <n v="0"/>
    <n v="0"/>
    <n v="0"/>
    <n v="0"/>
    <x v="0"/>
    <m/>
    <x v="6"/>
    <x v="3"/>
    <s v="No root cause"/>
    <s v="No root cause"/>
    <s v=""/>
    <s v="SUD_135"/>
    <m/>
  </r>
  <r>
    <s v="Campo-Maan"/>
    <s v="SUD_085"/>
    <s v="CENTRE"/>
    <s v="CAMUSAT"/>
    <s v="Hybrid Solar - S3"/>
    <s v="SUD"/>
    <s v="Campo"/>
    <s v="NOKIA"/>
    <n v="0"/>
    <n v="0"/>
    <n v="0"/>
    <n v="0"/>
    <n v="0"/>
    <n v="0"/>
    <n v="0"/>
    <n v="0"/>
    <n v="0"/>
    <n v="0"/>
    <n v="0"/>
    <n v="0"/>
    <n v="0"/>
    <n v="0"/>
    <n v="0"/>
    <n v="0"/>
    <n v="0"/>
    <n v="0"/>
    <n v="0"/>
    <n v="0"/>
    <m/>
    <n v="0"/>
    <n v="0"/>
    <n v="0"/>
    <m/>
    <n v="0"/>
    <n v="0"/>
    <n v="0"/>
    <n v="0"/>
    <n v="0"/>
    <x v="0"/>
    <m/>
    <x v="6"/>
    <x v="3"/>
    <s v="No root cause"/>
    <s v="No root cause"/>
    <s v=""/>
    <s v="SUD_085"/>
    <m/>
  </r>
  <r>
    <s v="Bato"/>
    <s v="OST_273"/>
    <s v="OUEST"/>
    <s v="CAMUSAT"/>
    <s v="Bad Grid + GE"/>
    <s v="OUEST"/>
    <s v="Bato"/>
    <s v="Huawei"/>
    <n v="0"/>
    <n v="0"/>
    <n v="0"/>
    <n v="0"/>
    <n v="0"/>
    <n v="0"/>
    <n v="0"/>
    <n v="0"/>
    <n v="0"/>
    <n v="0"/>
    <n v="0"/>
    <n v="0"/>
    <n v="0"/>
    <n v="0"/>
    <n v="0"/>
    <n v="0"/>
    <n v="0"/>
    <n v="0"/>
    <n v="0"/>
    <n v="0"/>
    <m/>
    <n v="0"/>
    <n v="0"/>
    <n v="0"/>
    <m/>
    <n v="0"/>
    <n v="0"/>
    <n v="0"/>
    <n v="0"/>
    <n v="0"/>
    <x v="0"/>
    <m/>
    <x v="6"/>
    <x v="3"/>
    <s v="No root cause"/>
    <s v="No root cause"/>
    <s v=""/>
    <s v="OST_273"/>
    <m/>
  </r>
  <r>
    <s v="Ambam-FH"/>
    <s v="SUD_020"/>
    <s v="CENTRE"/>
    <s v="IHS"/>
    <s v="Solar-Gen"/>
    <s v="SUD"/>
    <s v="Ambam"/>
    <s v="ZTE"/>
    <n v="0"/>
    <n v="0"/>
    <n v="0"/>
    <n v="0"/>
    <n v="0"/>
    <n v="0"/>
    <n v="0"/>
    <n v="0"/>
    <n v="0"/>
    <n v="0"/>
    <n v="0"/>
    <n v="0"/>
    <n v="0"/>
    <n v="0"/>
    <n v="0"/>
    <n v="0"/>
    <n v="0"/>
    <n v="0"/>
    <n v="0"/>
    <n v="0"/>
    <m/>
    <n v="0"/>
    <n v="0"/>
    <n v="0"/>
    <m/>
    <n v="0"/>
    <n v="0"/>
    <n v="0"/>
    <n v="0"/>
    <n v="0"/>
    <x v="0"/>
    <m/>
    <x v="6"/>
    <x v="3"/>
    <s v="No root cause"/>
    <s v="No root cause"/>
    <s v=""/>
    <s v="SUD_020"/>
    <m/>
  </r>
  <r>
    <s v="Ntui"/>
    <s v="CTR_114"/>
    <s v="CENTRE"/>
    <s v="CAMUSAT"/>
    <s v="Medium Grid + Solar + GE"/>
    <s v="CENTRE"/>
    <s v="Ntui"/>
    <s v="ZTE"/>
    <n v="0"/>
    <n v="0"/>
    <n v="0"/>
    <n v="0"/>
    <n v="0"/>
    <n v="0"/>
    <n v="0"/>
    <n v="0"/>
    <n v="0"/>
    <n v="0"/>
    <n v="0"/>
    <n v="0"/>
    <n v="0"/>
    <n v="0"/>
    <n v="0"/>
    <n v="0"/>
    <n v="0"/>
    <n v="0"/>
    <n v="0"/>
    <n v="0"/>
    <m/>
    <n v="0"/>
    <n v="0"/>
    <n v="0"/>
    <m/>
    <n v="0"/>
    <n v="0"/>
    <n v="0"/>
    <n v="0"/>
    <n v="0"/>
    <x v="0"/>
    <m/>
    <x v="6"/>
    <x v="3"/>
    <s v="No root cause"/>
    <s v="No root cause"/>
    <s v=""/>
    <s v="CTR_114"/>
    <m/>
  </r>
  <r>
    <s v="Figuil"/>
    <s v="NRD_005"/>
    <s v="NORD"/>
    <s v="IHS"/>
    <s v="Grid Only"/>
    <s v="NORD"/>
    <s v="Figuil"/>
    <s v="Huawei"/>
    <n v="0"/>
    <n v="0"/>
    <n v="0"/>
    <n v="0"/>
    <n v="0"/>
    <n v="0"/>
    <n v="0"/>
    <n v="0"/>
    <n v="0"/>
    <n v="0"/>
    <n v="0"/>
    <n v="0"/>
    <n v="0"/>
    <n v="0"/>
    <n v="0"/>
    <n v="0"/>
    <n v="0"/>
    <n v="0"/>
    <n v="0"/>
    <n v="0"/>
    <m/>
    <n v="0"/>
    <n v="0"/>
    <n v="0"/>
    <m/>
    <n v="0"/>
    <n v="0"/>
    <n v="0"/>
    <n v="0"/>
    <n v="0"/>
    <x v="0"/>
    <m/>
    <x v="6"/>
    <x v="3"/>
    <s v="No root cause"/>
    <s v="No root cause"/>
    <s v=""/>
    <s v="NRD_005"/>
    <m/>
  </r>
  <r>
    <s v="Lagdo-MTN-IHS"/>
    <s v="NRD_090"/>
    <s v="NORD"/>
    <s v="IHS"/>
    <s v="Grid Only"/>
    <s v="NORD"/>
    <s v="Lagdo"/>
    <s v="Huawei"/>
    <n v="0"/>
    <n v="0"/>
    <n v="0"/>
    <n v="0"/>
    <n v="0"/>
    <n v="0"/>
    <n v="0"/>
    <n v="0"/>
    <n v="0"/>
    <n v="0"/>
    <n v="0"/>
    <n v="0"/>
    <n v="0"/>
    <n v="0"/>
    <n v="0"/>
    <n v="0"/>
    <n v="0"/>
    <n v="0"/>
    <n v="0"/>
    <n v="0"/>
    <m/>
    <n v="0"/>
    <n v="0"/>
    <n v="0"/>
    <m/>
    <n v="0"/>
    <n v="0"/>
    <n v="0"/>
    <n v="0"/>
    <n v="0"/>
    <x v="0"/>
    <m/>
    <x v="6"/>
    <x v="3"/>
    <s v="No root cause"/>
    <s v="No root cause"/>
    <s v=""/>
    <s v="NRD_090"/>
    <m/>
  </r>
  <r>
    <s v="Crf-Figuil"/>
    <s v="NRD_074"/>
    <s v="NORD"/>
    <s v="IHS"/>
    <s v="Grid-Gen"/>
    <s v="NORD"/>
    <s v="Figuil"/>
    <s v="Huawei"/>
    <n v="0"/>
    <n v="0"/>
    <n v="0"/>
    <n v="0"/>
    <n v="0"/>
    <n v="0"/>
    <n v="0"/>
    <n v="0"/>
    <n v="0"/>
    <n v="0"/>
    <n v="0"/>
    <n v="0"/>
    <n v="0"/>
    <n v="0"/>
    <n v="0"/>
    <n v="0"/>
    <n v="0"/>
    <n v="0"/>
    <n v="0"/>
    <n v="0"/>
    <m/>
    <n v="0"/>
    <n v="0"/>
    <n v="0"/>
    <m/>
    <n v="0"/>
    <n v="0"/>
    <n v="0"/>
    <n v="0"/>
    <n v="0"/>
    <x v="0"/>
    <m/>
    <x v="6"/>
    <x v="3"/>
    <s v="No root cause"/>
    <s v="No root cause"/>
    <s v=""/>
    <s v="NRD_074"/>
    <m/>
  </r>
  <r>
    <s v="Bamena"/>
    <s v="OST_260"/>
    <s v="OUEST"/>
    <s v="CAMUSAT"/>
    <s v="HGB"/>
    <s v="OUEST"/>
    <s v="Bamena"/>
    <s v="Huawei"/>
    <n v="0"/>
    <n v="0"/>
    <n v="0"/>
    <n v="0"/>
    <n v="0"/>
    <n v="0"/>
    <n v="0"/>
    <n v="0"/>
    <n v="0"/>
    <n v="0"/>
    <n v="0"/>
    <n v="0"/>
    <n v="0"/>
    <n v="0"/>
    <n v="0"/>
    <n v="0"/>
    <n v="0"/>
    <n v="0"/>
    <n v="0"/>
    <n v="0"/>
    <m/>
    <n v="0"/>
    <n v="0"/>
    <n v="0"/>
    <m/>
    <n v="0"/>
    <n v="0"/>
    <n v="0"/>
    <n v="0"/>
    <n v="0"/>
    <x v="0"/>
    <m/>
    <x v="6"/>
    <x v="3"/>
    <s v="No root cause"/>
    <s v="No root cause"/>
    <s v=""/>
    <s v="OST_260"/>
    <m/>
  </r>
  <r>
    <s v="Padarme-IHS"/>
    <s v="NRD_164"/>
    <s v="NORD"/>
    <s v="IHS"/>
    <s v="Hybrid-Gen"/>
    <s v="NORD"/>
    <s v="Padarme"/>
    <s v="Huawei"/>
    <n v="0"/>
    <n v="0"/>
    <n v="0"/>
    <n v="0"/>
    <n v="0"/>
    <n v="0"/>
    <n v="0"/>
    <n v="0"/>
    <n v="0"/>
    <n v="0"/>
    <n v="0"/>
    <n v="0"/>
    <n v="0"/>
    <n v="0"/>
    <n v="0"/>
    <n v="0"/>
    <n v="0"/>
    <n v="0"/>
    <n v="0"/>
    <n v="0"/>
    <m/>
    <n v="0"/>
    <n v="0"/>
    <n v="0"/>
    <m/>
    <n v="0"/>
    <n v="0"/>
    <n v="0"/>
    <n v="0"/>
    <n v="0"/>
    <x v="0"/>
    <m/>
    <x v="6"/>
    <x v="3"/>
    <s v="No root cause"/>
    <s v="No root cause"/>
    <s v=""/>
    <s v="NRD_164"/>
    <m/>
  </r>
  <r>
    <s v="Ndokoa-IHS"/>
    <s v="CTR_757"/>
    <s v="CENTRE"/>
    <s v="IHS"/>
    <s v="Solar-Gen-Lithium"/>
    <s v="CENTRE"/>
    <s v="Ndokoa"/>
    <s v="ZTE"/>
    <n v="0"/>
    <n v="0"/>
    <n v="0"/>
    <n v="0"/>
    <n v="0"/>
    <n v="0"/>
    <n v="0"/>
    <n v="0"/>
    <n v="0"/>
    <n v="0"/>
    <n v="0"/>
    <n v="0"/>
    <n v="0"/>
    <n v="0"/>
    <n v="0"/>
    <n v="0"/>
    <n v="0"/>
    <n v="0"/>
    <n v="0"/>
    <n v="0"/>
    <m/>
    <n v="0"/>
    <n v="0"/>
    <n v="0"/>
    <m/>
    <n v="0"/>
    <n v="0"/>
    <n v="0"/>
    <n v="0"/>
    <n v="0"/>
    <x v="0"/>
    <m/>
    <x v="7"/>
    <x v="4"/>
    <s v="SPARE-ISSUE"/>
    <s v="SPARE-ISSUE"/>
    <s v="(05-10-2026 ocm ran 18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10-2026 ocm ran 12h)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s v="CTR_757"/>
    <m/>
  </r>
  <r>
    <s v="Bibemi"/>
    <s v="NRD_021"/>
    <s v="NORD"/>
    <s v="IHS"/>
    <s v="Solar-Grid-Gen"/>
    <s v="NORD"/>
    <s v="Bibemi"/>
    <s v="Huawei"/>
    <n v="0"/>
    <n v="0"/>
    <n v="0"/>
    <n v="0"/>
    <n v="0"/>
    <n v="0"/>
    <n v="0"/>
    <n v="0"/>
    <n v="0"/>
    <n v="0"/>
    <n v="0"/>
    <n v="0"/>
    <n v="0"/>
    <n v="0"/>
    <n v="0"/>
    <n v="0"/>
    <n v="0"/>
    <n v="0"/>
    <n v="0"/>
    <n v="0"/>
    <m/>
    <n v="0"/>
    <n v="0"/>
    <n v="0"/>
    <m/>
    <n v="0"/>
    <n v="0"/>
    <n v="0"/>
    <n v="0"/>
    <n v="0"/>
    <x v="0"/>
    <m/>
    <x v="6"/>
    <x v="3"/>
    <s v="No root cause"/>
    <s v="No root cause"/>
    <s v=""/>
    <s v="NRD_021"/>
    <m/>
  </r>
  <r>
    <s v="Boula-Ibi-IHS"/>
    <s v="NRD_105"/>
    <s v="NORD"/>
    <s v="IHS"/>
    <s v="Hybrid-Gen"/>
    <s v="NORD"/>
    <s v="Boula-Ibi"/>
    <s v="Huawei"/>
    <n v="0"/>
    <n v="0"/>
    <n v="0"/>
    <n v="0"/>
    <n v="0"/>
    <n v="0"/>
    <n v="0"/>
    <n v="0"/>
    <n v="0"/>
    <n v="0"/>
    <n v="0"/>
    <n v="0"/>
    <n v="0"/>
    <n v="0"/>
    <n v="0"/>
    <n v="0"/>
    <n v="0"/>
    <n v="0"/>
    <n v="0"/>
    <n v="0"/>
    <m/>
    <n v="0"/>
    <n v="0"/>
    <n v="0"/>
    <m/>
    <n v="0"/>
    <n v="0"/>
    <n v="0"/>
    <n v="0"/>
    <n v="0"/>
    <x v="0"/>
    <m/>
    <x v="6"/>
    <x v="3"/>
    <s v="No root cause"/>
    <s v="No root cause"/>
    <s v=""/>
    <s v="NRD_105"/>
    <m/>
  </r>
  <r>
    <s v="Adoumri-Houla-IHS"/>
    <s v="NRD_126"/>
    <s v="NORD"/>
    <s v="IHS"/>
    <s v="Grid-Gen"/>
    <s v="NORD"/>
    <s v="Adoumri"/>
    <s v="Huawei"/>
    <n v="0"/>
    <n v="0"/>
    <n v="0"/>
    <n v="0"/>
    <n v="0"/>
    <n v="0"/>
    <n v="0"/>
    <n v="0"/>
    <n v="0"/>
    <n v="0"/>
    <n v="0"/>
    <n v="0"/>
    <n v="0"/>
    <n v="0"/>
    <n v="0"/>
    <n v="0"/>
    <n v="0"/>
    <n v="0"/>
    <n v="0"/>
    <n v="0"/>
    <m/>
    <n v="0"/>
    <n v="0"/>
    <n v="0"/>
    <m/>
    <n v="0"/>
    <n v="0"/>
    <n v="0"/>
    <n v="0"/>
    <n v="0"/>
    <x v="0"/>
    <m/>
    <x v="6"/>
    <x v="3"/>
    <s v="No root cause"/>
    <s v="No root cause"/>
    <s v=""/>
    <s v="NRD_126"/>
    <m/>
  </r>
  <r>
    <s v="Poli-New"/>
    <s v="ADM_152"/>
    <s v="ADAMAOUA"/>
    <s v="IHS"/>
    <s v="Hybrid-Gen"/>
    <s v="ADAMAOUA"/>
    <s v="Poli"/>
    <s v="Huawei"/>
    <n v="0"/>
    <n v="0"/>
    <n v="0"/>
    <n v="0"/>
    <n v="0"/>
    <n v="0"/>
    <n v="0"/>
    <n v="0"/>
    <n v="0"/>
    <n v="0"/>
    <n v="0"/>
    <n v="0"/>
    <n v="0"/>
    <n v="0"/>
    <n v="0"/>
    <n v="0"/>
    <n v="0"/>
    <n v="0"/>
    <n v="0"/>
    <n v="0"/>
    <m/>
    <n v="0"/>
    <n v="0"/>
    <n v="0"/>
    <m/>
    <n v="0"/>
    <n v="0"/>
    <n v="0"/>
    <n v="0"/>
    <n v="0"/>
    <x v="0"/>
    <m/>
    <x v="6"/>
    <x v="3"/>
    <s v="No root cause"/>
    <s v="No root cause"/>
    <s v=""/>
    <s v="ADM_152"/>
    <m/>
  </r>
  <r>
    <s v="Badjouma"/>
    <s v="NRD_026"/>
    <s v="NORD"/>
    <s v="IHS"/>
    <s v="Solar-Gen"/>
    <s v="NORD"/>
    <s v="Badjouma"/>
    <s v="Huawei"/>
    <n v="0"/>
    <n v="0"/>
    <n v="0"/>
    <n v="0"/>
    <n v="0"/>
    <n v="0"/>
    <n v="0"/>
    <n v="0"/>
    <n v="0"/>
    <n v="0"/>
    <n v="0"/>
    <n v="0"/>
    <n v="0"/>
    <n v="0"/>
    <n v="0"/>
    <n v="0"/>
    <n v="0"/>
    <n v="0"/>
    <n v="0"/>
    <n v="0"/>
    <m/>
    <n v="0"/>
    <n v="0"/>
    <n v="0"/>
    <m/>
    <n v="0"/>
    <n v="0"/>
    <n v="0"/>
    <n v="0"/>
    <n v="0"/>
    <x v="0"/>
    <m/>
    <x v="6"/>
    <x v="3"/>
    <s v="No root cause"/>
    <s v="No root cause"/>
    <s v=""/>
    <s v="NRD_026"/>
    <m/>
  </r>
  <r>
    <s v="Tiko-Long-Street-IHS"/>
    <s v="LIT_174"/>
    <s v="SUD-OUEST"/>
    <s v="IHS"/>
    <s v="Grid-Gen"/>
    <s v="LITTORAL"/>
    <s v="Tiko"/>
    <s v="Huawei"/>
    <n v="0"/>
    <n v="0"/>
    <n v="0"/>
    <n v="0"/>
    <n v="0"/>
    <n v="0"/>
    <n v="0"/>
    <n v="0"/>
    <n v="0"/>
    <n v="0"/>
    <n v="0"/>
    <n v="0"/>
    <n v="0"/>
    <n v="0"/>
    <n v="0"/>
    <n v="0"/>
    <n v="0"/>
    <n v="0"/>
    <n v="0"/>
    <n v="0"/>
    <m/>
    <n v="0"/>
    <n v="0"/>
    <n v="0"/>
    <m/>
    <n v="0"/>
    <n v="0"/>
    <n v="0"/>
    <n v="0"/>
    <n v="0"/>
    <x v="0"/>
    <m/>
    <x v="6"/>
    <x v="3"/>
    <s v="No root cause"/>
    <s v="No root cause"/>
    <s v=""/>
    <s v="LIT_174"/>
    <m/>
  </r>
  <r>
    <s v="Melong"/>
    <s v="LIT_063"/>
    <s v="LITTORAL"/>
    <s v="IHS"/>
    <s v="Grid-Gen"/>
    <s v="LITTORAL"/>
    <s v="Melong"/>
    <s v="ZTE"/>
    <n v="0"/>
    <n v="0"/>
    <n v="0"/>
    <n v="0"/>
    <n v="0"/>
    <n v="0"/>
    <n v="0"/>
    <n v="0"/>
    <n v="0"/>
    <n v="0"/>
    <n v="0"/>
    <n v="0"/>
    <n v="0"/>
    <n v="0"/>
    <n v="0"/>
    <n v="0"/>
    <n v="0"/>
    <n v="0"/>
    <n v="0"/>
    <n v="0"/>
    <m/>
    <n v="0"/>
    <n v="0"/>
    <n v="0"/>
    <m/>
    <n v="0"/>
    <n v="0"/>
    <n v="0"/>
    <n v="0"/>
    <n v="0"/>
    <x v="0"/>
    <m/>
    <x v="6"/>
    <x v="3"/>
    <s v="No root cause"/>
    <s v="No root cause"/>
    <s v=""/>
    <s v="LIT_063"/>
    <m/>
  </r>
  <r>
    <s v="Baliama"/>
    <s v="CTR_352"/>
    <s v="CENTRE"/>
    <s v="IHS"/>
    <s v="Grid-Gen"/>
    <s v="CENTRE"/>
    <s v="Baliama"/>
    <s v="ZTE"/>
    <n v="0"/>
    <n v="0"/>
    <n v="0"/>
    <n v="0"/>
    <n v="0"/>
    <n v="0"/>
    <n v="0"/>
    <n v="0"/>
    <n v="0"/>
    <n v="0"/>
    <n v="0"/>
    <n v="0"/>
    <n v="0"/>
    <n v="0"/>
    <n v="0"/>
    <n v="0"/>
    <n v="0"/>
    <n v="0"/>
    <n v="0"/>
    <n v="0"/>
    <m/>
    <n v="0"/>
    <n v="0"/>
    <n v="0"/>
    <m/>
    <n v="0"/>
    <n v="0"/>
    <n v="0"/>
    <n v="0"/>
    <n v="0"/>
    <x v="0"/>
    <m/>
    <x v="6"/>
    <x v="3"/>
    <s v="No root cause"/>
    <s v="No root cause"/>
    <s v=""/>
    <s v="CTR_352"/>
    <m/>
  </r>
  <r>
    <s v="Deuk"/>
    <s v="CTR_277"/>
    <s v="CENTRE"/>
    <s v="IHS"/>
    <s v="Solar-Gen"/>
    <s v="CENTRE"/>
    <s v="Deuk"/>
    <s v="ZTE"/>
    <n v="0"/>
    <n v="0"/>
    <n v="0"/>
    <n v="0"/>
    <n v="0"/>
    <n v="0"/>
    <n v="0"/>
    <n v="0"/>
    <n v="0"/>
    <n v="0"/>
    <n v="0"/>
    <n v="0"/>
    <n v="0"/>
    <n v="0"/>
    <n v="0"/>
    <n v="0"/>
    <n v="0"/>
    <n v="0"/>
    <n v="0"/>
    <n v="0"/>
    <m/>
    <n v="0"/>
    <n v="0"/>
    <n v="0"/>
    <m/>
    <n v="0"/>
    <n v="0"/>
    <n v="0"/>
    <n v="0"/>
    <n v="0"/>
    <x v="0"/>
    <m/>
    <x v="6"/>
    <x v="3"/>
    <s v="No root cause"/>
    <s v="No root cause"/>
    <s v=""/>
    <s v="CTR_277"/>
    <m/>
  </r>
  <r>
    <s v="Ngoro"/>
    <s v="CTR_278"/>
    <s v="CENTRE"/>
    <s v="IHS"/>
    <s v="SolarAER-Gen-Lithium"/>
    <s v="CENTRE"/>
    <s v="Ngoro"/>
    <s v="ZTE"/>
    <n v="0"/>
    <n v="0"/>
    <n v="0"/>
    <n v="0"/>
    <n v="0"/>
    <n v="0"/>
    <n v="0"/>
    <n v="0"/>
    <n v="0"/>
    <n v="0"/>
    <n v="0"/>
    <n v="0"/>
    <n v="0"/>
    <n v="0"/>
    <n v="0"/>
    <n v="0"/>
    <n v="0"/>
    <n v="0"/>
    <n v="0"/>
    <n v="0"/>
    <m/>
    <n v="0"/>
    <n v="0"/>
    <n v="0"/>
    <m/>
    <n v="0"/>
    <n v="0"/>
    <n v="0"/>
    <n v="0"/>
    <n v="0"/>
    <x v="0"/>
    <m/>
    <x v="6"/>
    <x v="3"/>
    <s v="No root cause"/>
    <s v="No root cause"/>
    <s v=""/>
    <s v="CTR_278"/>
    <m/>
  </r>
  <r>
    <s v="Manoka-IHS"/>
    <s v="LIT_497"/>
    <s v="LITTORAL"/>
    <s v="IHS"/>
    <s v="Solar-Gen-Lithium"/>
    <s v="LITTORAL"/>
    <s v="Manoka"/>
    <s v="ZTE"/>
    <n v="0"/>
    <n v="0"/>
    <n v="0"/>
    <n v="0"/>
    <n v="0"/>
    <n v="0"/>
    <n v="0"/>
    <n v="0"/>
    <n v="0"/>
    <n v="0"/>
    <n v="0"/>
    <n v="0"/>
    <n v="0"/>
    <n v="0"/>
    <n v="0"/>
    <n v="0"/>
    <n v="0"/>
    <n v="0"/>
    <n v="0"/>
    <n v="0"/>
    <m/>
    <n v="0"/>
    <n v="0"/>
    <n v="0"/>
    <m/>
    <n v="0"/>
    <n v="0"/>
    <n v="0"/>
    <n v="0"/>
    <n v="0"/>
    <x v="0"/>
    <m/>
    <x v="6"/>
    <x v="3"/>
    <s v="No root cause"/>
    <s v="No root cause"/>
    <s v=""/>
    <s v="LIT_497"/>
    <m/>
  </r>
  <r>
    <s v="Dikoum-Camtel"/>
    <s v="SUD_098"/>
    <s v="CENTRE"/>
    <s v="CAMUSAT"/>
    <s v="Good Grid no GE - 12h"/>
    <s v="SUD"/>
    <s v="Dikoum"/>
    <s v="NOKIA"/>
    <n v="0"/>
    <n v="0"/>
    <n v="0"/>
    <n v="0"/>
    <n v="0"/>
    <n v="0"/>
    <n v="0"/>
    <n v="0"/>
    <n v="0"/>
    <n v="0"/>
    <n v="0"/>
    <n v="0"/>
    <n v="0"/>
    <n v="0"/>
    <n v="0"/>
    <n v="0"/>
    <n v="0"/>
    <n v="0"/>
    <n v="0"/>
    <n v="0"/>
    <m/>
    <n v="0"/>
    <n v="0"/>
    <n v="0"/>
    <m/>
    <n v="0"/>
    <n v="0"/>
    <n v="0"/>
    <n v="0"/>
    <n v="0"/>
    <x v="0"/>
    <m/>
    <x v="6"/>
    <x v="3"/>
    <s v="No root cause"/>
    <s v="No root cause"/>
    <s v=""/>
    <s v="SUD_098"/>
    <m/>
  </r>
  <r>
    <s v="Ndandouck-IHS"/>
    <s v="CTR_141"/>
    <s v="CENTRE"/>
    <s v="IHS"/>
    <s v="Solar-Gen"/>
    <s v="CENTRE"/>
    <s v="Ndandouck"/>
    <s v="ZTE"/>
    <n v="0"/>
    <n v="0"/>
    <n v="0"/>
    <n v="0"/>
    <n v="0"/>
    <n v="0"/>
    <n v="0"/>
    <n v="0"/>
    <n v="0"/>
    <n v="0"/>
    <n v="0"/>
    <n v="0"/>
    <n v="0"/>
    <n v="0"/>
    <n v="0"/>
    <n v="0"/>
    <n v="0"/>
    <n v="0"/>
    <n v="0"/>
    <n v="0"/>
    <m/>
    <n v="0"/>
    <n v="0"/>
    <n v="0"/>
    <m/>
    <n v="0"/>
    <n v="0"/>
    <n v="0"/>
    <n v="0"/>
    <n v="0"/>
    <x v="0"/>
    <m/>
    <x v="6"/>
    <x v="3"/>
    <s v="No root cause"/>
    <s v="No root cause"/>
    <s v=""/>
    <s v="CTR_141"/>
    <m/>
  </r>
  <r>
    <s v="Melong-Carrefour-MTN"/>
    <s v="LIT_679"/>
    <s v="LITTORAL"/>
    <s v="MTN sharing"/>
    <s v="MTN sharing"/>
    <s v="LITTORAL"/>
    <s v="Melong"/>
    <s v="ZTE"/>
    <n v="0"/>
    <n v="0"/>
    <n v="0"/>
    <n v="0"/>
    <n v="0"/>
    <n v="0"/>
    <n v="0"/>
    <n v="0"/>
    <n v="0"/>
    <n v="0"/>
    <n v="0"/>
    <n v="0"/>
    <n v="0"/>
    <n v="0"/>
    <n v="0"/>
    <n v="0"/>
    <n v="0"/>
    <n v="0"/>
    <n v="0"/>
    <n v="0"/>
    <m/>
    <n v="0"/>
    <n v="0"/>
    <n v="0"/>
    <m/>
    <n v="0"/>
    <n v="0"/>
    <n v="0"/>
    <n v="0"/>
    <n v="0"/>
    <x v="0"/>
    <m/>
    <x v="6"/>
    <x v="3"/>
    <s v="No root cause"/>
    <s v="No root cause"/>
    <s v=""/>
    <s v="LIT_679"/>
    <m/>
  </r>
  <r>
    <s v="Kobdombo"/>
    <s v="EST_057"/>
    <s v="CENTRE"/>
    <s v="IHS"/>
    <s v="Grid-Gen"/>
    <s v="EST"/>
    <s v="Kobdombo"/>
    <s v="ZTE"/>
    <n v="0"/>
    <n v="0"/>
    <n v="0"/>
    <n v="0"/>
    <n v="0"/>
    <n v="0"/>
    <n v="0"/>
    <n v="0"/>
    <n v="0"/>
    <n v="0"/>
    <n v="0"/>
    <n v="0"/>
    <n v="0"/>
    <n v="0"/>
    <n v="0"/>
    <n v="0"/>
    <n v="0"/>
    <n v="0"/>
    <n v="0"/>
    <n v="0"/>
    <m/>
    <n v="0"/>
    <n v="0"/>
    <n v="0"/>
    <m/>
    <n v="0"/>
    <n v="0"/>
    <n v="0"/>
    <n v="0"/>
    <n v="0"/>
    <x v="0"/>
    <m/>
    <x v="6"/>
    <x v="3"/>
    <s v="No root cause"/>
    <s v="No root cause"/>
    <s v=""/>
    <s v="EST_057"/>
    <m/>
  </r>
  <r>
    <s v="Penja"/>
    <s v="LIT_208"/>
    <s v="LITTORAL"/>
    <s v="IHS"/>
    <s v="Grid-Gen"/>
    <s v="LITTORAL"/>
    <s v="Penja"/>
    <s v="ZTE"/>
    <n v="0"/>
    <n v="0"/>
    <n v="0"/>
    <n v="0"/>
    <n v="0"/>
    <n v="0"/>
    <n v="0"/>
    <n v="0"/>
    <n v="0"/>
    <n v="0"/>
    <n v="0"/>
    <n v="0"/>
    <n v="0"/>
    <n v="0"/>
    <n v="0"/>
    <n v="0"/>
    <n v="0"/>
    <n v="0"/>
    <n v="0"/>
    <n v="0"/>
    <m/>
    <n v="0"/>
    <n v="0"/>
    <n v="0"/>
    <m/>
    <n v="0"/>
    <n v="0"/>
    <n v="0"/>
    <n v="0"/>
    <n v="0"/>
    <x v="0"/>
    <m/>
    <x v="6"/>
    <x v="3"/>
    <s v="No root cause"/>
    <s v="No root cause"/>
    <s v=""/>
    <s v="LIT_208"/>
    <m/>
  </r>
  <r>
    <s v="Okola"/>
    <s v="CTR_191"/>
    <s v="CENTRE"/>
    <s v="IHS"/>
    <s v="Grid-Gen"/>
    <s v="CENTRE"/>
    <s v="Okola"/>
    <s v="ZTE"/>
    <n v="0"/>
    <n v="0"/>
    <n v="0"/>
    <n v="0"/>
    <n v="0"/>
    <n v="0"/>
    <n v="0"/>
    <n v="0"/>
    <n v="0"/>
    <n v="0"/>
    <n v="0"/>
    <n v="0"/>
    <n v="0"/>
    <n v="0"/>
    <n v="0"/>
    <n v="0"/>
    <n v="0"/>
    <n v="0"/>
    <n v="0"/>
    <n v="0"/>
    <m/>
    <n v="0"/>
    <n v="0"/>
    <n v="0"/>
    <m/>
    <n v="0"/>
    <n v="0"/>
    <n v="0"/>
    <n v="0"/>
    <n v="0"/>
    <x v="0"/>
    <m/>
    <x v="6"/>
    <x v="3"/>
    <s v="No root cause"/>
    <s v="No root cause"/>
    <s v=""/>
    <s v="CTR_191"/>
    <m/>
  </r>
  <r>
    <s v="Lom-Pangar-MTN"/>
    <s v="EST_083"/>
    <s v="CENTRE"/>
    <s v="IHS"/>
    <s v="Grid-Gen-Lithium"/>
    <s v="EST"/>
    <s v="Lom-Pangar"/>
    <s v="NOKIA"/>
    <n v="0"/>
    <n v="0"/>
    <n v="0"/>
    <n v="0"/>
    <n v="0"/>
    <n v="0"/>
    <n v="0"/>
    <n v="0"/>
    <n v="0"/>
    <n v="0"/>
    <n v="0"/>
    <n v="0"/>
    <n v="0"/>
    <n v="0"/>
    <n v="0"/>
    <n v="0"/>
    <n v="0"/>
    <n v="0"/>
    <n v="0"/>
    <n v="0"/>
    <m/>
    <n v="0"/>
    <n v="0"/>
    <n v="0"/>
    <m/>
    <n v="0"/>
    <n v="0"/>
    <n v="0"/>
    <n v="0"/>
    <n v="0"/>
    <x v="0"/>
    <m/>
    <x v="6"/>
    <x v="3"/>
    <s v="No root cause"/>
    <s v="No root cause"/>
    <s v=""/>
    <s v="EST_083"/>
    <m/>
  </r>
  <r>
    <s v="Penka-Michel-IHS"/>
    <s v="OST_210"/>
    <s v="OUEST"/>
    <s v="IHS"/>
    <s v="Grid-Gen"/>
    <s v="OUEST"/>
    <s v="Penka-Michel"/>
    <s v="Huawei"/>
    <n v="0"/>
    <n v="0"/>
    <n v="0"/>
    <n v="0"/>
    <n v="0"/>
    <n v="0"/>
    <n v="0"/>
    <n v="0"/>
    <n v="0"/>
    <n v="0"/>
    <n v="0"/>
    <n v="0"/>
    <n v="0"/>
    <n v="0"/>
    <n v="0"/>
    <n v="0"/>
    <n v="0"/>
    <n v="0"/>
    <n v="0"/>
    <n v="0"/>
    <m/>
    <n v="0"/>
    <n v="0"/>
    <n v="0"/>
    <m/>
    <n v="0"/>
    <n v="0"/>
    <n v="0"/>
    <n v="0"/>
    <n v="0"/>
    <x v="0"/>
    <m/>
    <x v="6"/>
    <x v="3"/>
    <s v="No root cause"/>
    <s v="No root cause"/>
    <s v=""/>
    <s v="OST_210"/>
    <m/>
  </r>
  <r>
    <s v="Minta"/>
    <s v="CTR_233"/>
    <s v="CENTRE"/>
    <s v="IHS"/>
    <s v="Grid-Hybrid-Gen"/>
    <s v="CENTRE"/>
    <s v="Minta"/>
    <s v="ZTE"/>
    <n v="0"/>
    <n v="0"/>
    <n v="0"/>
    <n v="0"/>
    <n v="0"/>
    <n v="0"/>
    <n v="0"/>
    <n v="0"/>
    <n v="0"/>
    <n v="0"/>
    <n v="0"/>
    <n v="0"/>
    <n v="0"/>
    <n v="0"/>
    <n v="0"/>
    <n v="0"/>
    <n v="0"/>
    <n v="0"/>
    <n v="0"/>
    <n v="0"/>
    <m/>
    <n v="0"/>
    <n v="0"/>
    <n v="0"/>
    <m/>
    <n v="0"/>
    <n v="0"/>
    <n v="0"/>
    <n v="0"/>
    <n v="0"/>
    <x v="0"/>
    <m/>
    <x v="6"/>
    <x v="3"/>
    <s v="No root cause"/>
    <s v="No root cause"/>
    <s v=""/>
    <s v="CTR_233"/>
    <m/>
  </r>
  <r>
    <s v="Lendi-Entree"/>
    <s v="LIT_297"/>
    <s v="Douala"/>
    <s v="IHS"/>
    <s v="Grid-Gen"/>
    <s v="LITTORAL"/>
    <s v="Douala"/>
    <s v="ZTE"/>
    <n v="0"/>
    <n v="0"/>
    <n v="0"/>
    <n v="0"/>
    <n v="0"/>
    <n v="0"/>
    <n v="0"/>
    <n v="0"/>
    <n v="0"/>
    <n v="0"/>
    <n v="0"/>
    <n v="0"/>
    <n v="0"/>
    <n v="0"/>
    <n v="0"/>
    <n v="0"/>
    <n v="0"/>
    <n v="0"/>
    <n v="0"/>
    <n v="0"/>
    <m/>
    <n v="0"/>
    <n v="0"/>
    <n v="0"/>
    <m/>
    <n v="0"/>
    <n v="0"/>
    <n v="0"/>
    <n v="0"/>
    <n v="0"/>
    <x v="0"/>
    <m/>
    <x v="6"/>
    <x v="3"/>
    <s v="No root cause"/>
    <s v="No root cause"/>
    <s v=""/>
    <s v="LIT_297"/>
    <m/>
  </r>
  <r>
    <s v="Mbitom-camrail"/>
    <s v="EST_105"/>
    <s v="CENTRE"/>
    <s v="CAMUSAT"/>
    <s v="Hybrid solar - S1"/>
    <s v="EST"/>
    <s v="Betare-Oya"/>
    <s v="NOKIA"/>
    <n v="0"/>
    <n v="0"/>
    <n v="0"/>
    <n v="0"/>
    <n v="0"/>
    <n v="0"/>
    <n v="0"/>
    <n v="0"/>
    <n v="0"/>
    <n v="0"/>
    <n v="0"/>
    <n v="0"/>
    <n v="0"/>
    <n v="0"/>
    <n v="0"/>
    <n v="0"/>
    <n v="0"/>
    <n v="0"/>
    <n v="0"/>
    <n v="0"/>
    <m/>
    <n v="0"/>
    <n v="0"/>
    <n v="0"/>
    <m/>
    <n v="0"/>
    <n v="0"/>
    <n v="0"/>
    <n v="0"/>
    <n v="0"/>
    <x v="0"/>
    <m/>
    <x v="6"/>
    <x v="3"/>
    <s v="No root cause"/>
    <s v="No root cause"/>
    <s v=""/>
    <s v="EST_105"/>
    <m/>
  </r>
  <r>
    <s v="Bembaran-Camtel"/>
    <s v="ADM_185"/>
    <s v="ADAMAOUA"/>
    <s v="CAMUSAT"/>
    <s v="Hibrid solar - s3"/>
    <s v="ADAMAOUA"/>
    <s v="Bembaran"/>
    <s v="Huawei"/>
    <n v="0"/>
    <n v="0"/>
    <n v="0"/>
    <n v="0"/>
    <n v="0"/>
    <n v="0"/>
    <n v="0"/>
    <n v="0"/>
    <n v="0"/>
    <n v="0"/>
    <n v="0"/>
    <n v="0"/>
    <n v="0"/>
    <n v="0"/>
    <n v="0"/>
    <n v="0"/>
    <n v="0"/>
    <n v="0"/>
    <n v="0"/>
    <n v="0"/>
    <m/>
    <n v="0"/>
    <n v="0"/>
    <n v="0"/>
    <m/>
    <n v="0"/>
    <n v="0"/>
    <n v="0"/>
    <n v="0"/>
    <n v="0"/>
    <x v="0"/>
    <m/>
    <x v="6"/>
    <x v="3"/>
    <s v="No root cause"/>
    <s v="No root cause"/>
    <s v=""/>
    <s v="ADM_185"/>
    <m/>
  </r>
  <r>
    <s v="Mbargue-Camrail"/>
    <s v="CTR_457"/>
    <s v="CENTRE"/>
    <s v="IHS"/>
    <e v="#N/A"/>
    <s v="CENTRE"/>
    <s v="Minta"/>
    <s v="NOKIA"/>
    <n v="0"/>
    <n v="0"/>
    <n v="0"/>
    <n v="0"/>
    <n v="0"/>
    <n v="0"/>
    <n v="0"/>
    <n v="0"/>
    <n v="0"/>
    <n v="0"/>
    <n v="0"/>
    <n v="0"/>
    <n v="0"/>
    <n v="0"/>
    <n v="0"/>
    <n v="0"/>
    <n v="0"/>
    <n v="0"/>
    <n v="0"/>
    <n v="0"/>
    <m/>
    <n v="0"/>
    <n v="0"/>
    <n v="0"/>
    <m/>
    <n v="0"/>
    <n v="0"/>
    <n v="0"/>
    <n v="0"/>
    <n v="0"/>
    <x v="0"/>
    <m/>
    <x v="6"/>
    <x v="3"/>
    <s v="No root cause"/>
    <s v="No root cause"/>
    <s v="(05-10-2026 cells zte): 09/05/2026 : Need BO TX analysis..;..;(05-10-2026 ocm ran 12h) Power status check Ongoing"/>
    <s v="CTR_457"/>
    <m/>
  </r>
  <r>
    <s v="Mbandjock"/>
    <s v="CTR_030"/>
    <s v="CENTRE"/>
    <s v="CAMUSAT"/>
    <s v="Medium Grid + Solar + GE"/>
    <s v="CENTRE"/>
    <s v="Mbandjock"/>
    <s v="ZTE"/>
    <n v="0"/>
    <n v="0"/>
    <n v="0"/>
    <n v="0"/>
    <n v="0"/>
    <n v="0"/>
    <n v="0"/>
    <n v="0"/>
    <n v="0"/>
    <n v="0"/>
    <n v="0"/>
    <n v="0"/>
    <n v="0"/>
    <n v="0"/>
    <n v="0"/>
    <n v="0"/>
    <n v="0"/>
    <n v="0"/>
    <n v="0"/>
    <n v="0"/>
    <m/>
    <n v="0"/>
    <n v="0"/>
    <n v="0"/>
    <m/>
    <n v="0"/>
    <n v="0"/>
    <n v="0"/>
    <n v="0"/>
    <n v="0"/>
    <x v="0"/>
    <m/>
    <x v="6"/>
    <x v="3"/>
    <s v="No root cause"/>
    <s v="No root cause"/>
    <s v=""/>
    <s v="CTR_030"/>
    <m/>
  </r>
  <r>
    <s v="Pella"/>
    <s v="CTR_894"/>
    <s v="CENTRE"/>
    <s v="CAMUSAT"/>
    <s v="HGB"/>
    <s v="CENTRE"/>
    <s v="Pella"/>
    <s v="ZTE"/>
    <n v="0"/>
    <n v="0"/>
    <n v="0"/>
    <n v="0"/>
    <n v="0"/>
    <n v="0"/>
    <n v="0"/>
    <n v="0"/>
    <n v="0"/>
    <n v="0"/>
    <n v="0"/>
    <n v="0"/>
    <n v="0"/>
    <n v="0"/>
    <n v="0"/>
    <n v="0"/>
    <n v="0"/>
    <n v="0"/>
    <n v="0"/>
    <n v="0"/>
    <m/>
    <n v="0"/>
    <n v="0"/>
    <n v="0"/>
    <m/>
    <n v="0"/>
    <n v="0"/>
    <n v="0"/>
    <n v="0"/>
    <n v="0"/>
    <x v="0"/>
    <m/>
    <x v="6"/>
    <x v="3"/>
    <s v="No root cause"/>
    <s v="No root cause"/>
    <s v=""/>
    <s v="CTR_894"/>
    <m/>
  </r>
  <r>
    <s v="MENGUE-BIBEY-IHS"/>
    <s v="CTR_870"/>
    <s v="CENTRE"/>
    <s v="IHS"/>
    <s v="Hybrid Gen"/>
    <s v="CENTRE"/>
    <s v="Mengue Bibey"/>
    <s v="ZTE"/>
    <n v="0"/>
    <n v="0"/>
    <n v="0"/>
    <n v="0"/>
    <n v="0"/>
    <n v="0"/>
    <n v="0"/>
    <n v="0"/>
    <n v="0"/>
    <n v="0"/>
    <n v="0"/>
    <n v="0"/>
    <n v="0"/>
    <n v="0"/>
    <n v="0"/>
    <n v="0"/>
    <n v="0"/>
    <n v="0"/>
    <n v="0"/>
    <n v="0"/>
    <m/>
    <n v="0"/>
    <n v="0"/>
    <n v="0"/>
    <m/>
    <n v="0"/>
    <n v="0"/>
    <n v="0"/>
    <n v="0"/>
    <n v="0"/>
    <x v="0"/>
    <m/>
    <x v="6"/>
    <x v="3"/>
    <s v="No root cause"/>
    <s v="No root cause"/>
    <s v=""/>
    <s v="CTR_870"/>
    <m/>
  </r>
  <r>
    <s v="Yabassi-Greenfil"/>
    <s v="LIT_586"/>
    <s v="LITTORAL"/>
    <s v="CAMUSAT"/>
    <s v="Hybrid Solar - S3"/>
    <s v="LITTORAL"/>
    <s v="Yabassi"/>
    <s v="ZTE"/>
    <n v="0"/>
    <n v="0"/>
    <n v="0"/>
    <n v="0"/>
    <n v="0"/>
    <n v="0"/>
    <n v="0"/>
    <n v="0"/>
    <n v="0"/>
    <n v="0"/>
    <n v="0"/>
    <n v="0"/>
    <n v="0"/>
    <n v="0"/>
    <n v="0"/>
    <n v="0"/>
    <n v="0"/>
    <n v="0"/>
    <n v="0"/>
    <n v="0"/>
    <m/>
    <n v="0"/>
    <n v="0"/>
    <n v="0"/>
    <m/>
    <n v="0"/>
    <n v="0"/>
    <n v="0"/>
    <n v="0"/>
    <n v="0"/>
    <x v="0"/>
    <m/>
    <x v="6"/>
    <x v="3"/>
    <s v="No root cause"/>
    <s v="No root cause"/>
    <s v=""/>
    <s v="LIT_586"/>
    <m/>
  </r>
  <r>
    <s v="Ebebda-MTN"/>
    <s v="CTR_822"/>
    <s v="CENTRE"/>
    <s v="CAMUSAT"/>
    <s v="Hybrid Solar 3"/>
    <s v="CENTRE"/>
    <s v="Ebebda"/>
    <s v="ZTE"/>
    <n v="0"/>
    <n v="0"/>
    <n v="0"/>
    <n v="0"/>
    <n v="0"/>
    <n v="0"/>
    <n v="0"/>
    <n v="0"/>
    <n v="0"/>
    <n v="0"/>
    <n v="0"/>
    <n v="0"/>
    <n v="0"/>
    <n v="0"/>
    <n v="0"/>
    <n v="0"/>
    <n v="0"/>
    <n v="0"/>
    <n v="0"/>
    <n v="0"/>
    <m/>
    <n v="0"/>
    <n v="0"/>
    <n v="0"/>
    <m/>
    <n v="0"/>
    <n v="0"/>
    <n v="0"/>
    <n v="0"/>
    <n v="0"/>
    <x v="0"/>
    <m/>
    <x v="6"/>
    <x v="3"/>
    <s v="No root cause"/>
    <s v="No root cause"/>
    <s v=""/>
    <s v="CTR_822"/>
    <m/>
  </r>
  <r>
    <s v="Bipindi-IHS"/>
    <s v="SUD_040"/>
    <s v="CENTRE"/>
    <s v="IHS"/>
    <s v="Solar-Gen-Hybrid"/>
    <s v="SUD"/>
    <s v="Bipindi"/>
    <s v="ZTE"/>
    <n v="0"/>
    <n v="0"/>
    <n v="0"/>
    <n v="0"/>
    <n v="0"/>
    <n v="0"/>
    <n v="0"/>
    <n v="0"/>
    <n v="0"/>
    <n v="0"/>
    <n v="0"/>
    <n v="0"/>
    <n v="0"/>
    <n v="0"/>
    <n v="0"/>
    <n v="0"/>
    <n v="0"/>
    <n v="0"/>
    <n v="0"/>
    <n v="0"/>
    <m/>
    <n v="0"/>
    <n v="0"/>
    <n v="0"/>
    <m/>
    <n v="0"/>
    <n v="0"/>
    <n v="0"/>
    <n v="0"/>
    <n v="0"/>
    <x v="0"/>
    <m/>
    <x v="6"/>
    <x v="3"/>
    <s v="No root cause"/>
    <s v="No root cause"/>
    <s v=""/>
    <s v="SUD_040"/>
    <m/>
  </r>
  <r>
    <s v="Ndogkeng"/>
    <s v="LIT_117"/>
    <s v="LITTORAL"/>
    <s v="IHS"/>
    <s v="Grid-Gen"/>
    <s v="LITTORAL"/>
    <s v="Ndogkeng"/>
    <s v="ZTE"/>
    <n v="0"/>
    <n v="0"/>
    <n v="0"/>
    <n v="0"/>
    <n v="0"/>
    <n v="0"/>
    <n v="0"/>
    <n v="0"/>
    <n v="0"/>
    <n v="0"/>
    <n v="0"/>
    <n v="0"/>
    <n v="0"/>
    <n v="0"/>
    <n v="0"/>
    <n v="0"/>
    <n v="0"/>
    <n v="0"/>
    <n v="0"/>
    <n v="0"/>
    <m/>
    <n v="0"/>
    <n v="0"/>
    <n v="0"/>
    <m/>
    <n v="0"/>
    <n v="0"/>
    <n v="0"/>
    <n v="0"/>
    <n v="0"/>
    <x v="0"/>
    <m/>
    <x v="6"/>
    <x v="3"/>
    <s v="No root cause"/>
    <s v="No root cause"/>
    <s v=""/>
    <s v="LIT_117"/>
    <m/>
  </r>
  <r>
    <s v="Yabassi"/>
    <s v="LIT_110"/>
    <s v="LITTORAL"/>
    <s v="IHS"/>
    <s v="Gen-Lithium"/>
    <s v="LITTORAL"/>
    <s v="Yabassi"/>
    <s v="ZTE"/>
    <n v="0"/>
    <n v="0"/>
    <n v="0"/>
    <n v="0"/>
    <n v="0"/>
    <n v="0"/>
    <n v="0"/>
    <n v="0"/>
    <n v="0"/>
    <n v="0"/>
    <n v="0"/>
    <n v="0"/>
    <n v="0"/>
    <n v="0"/>
    <n v="0"/>
    <n v="0"/>
    <n v="0"/>
    <n v="0"/>
    <n v="0"/>
    <n v="0"/>
    <m/>
    <n v="0"/>
    <n v="0"/>
    <n v="0"/>
    <m/>
    <n v="0"/>
    <n v="0"/>
    <n v="0"/>
    <n v="0"/>
    <n v="0"/>
    <x v="0"/>
    <m/>
    <x v="6"/>
    <x v="3"/>
    <s v="No root cause"/>
    <s v="No root cause"/>
    <s v=""/>
    <s v="LIT_110"/>
    <m/>
  </r>
  <r>
    <s v="Esse-IHS"/>
    <s v="CTR_134"/>
    <s v="CENTRE"/>
    <s v="IHS"/>
    <s v="Grid-Gen"/>
    <s v="CENTRE"/>
    <s v="Esse"/>
    <s v="ZTE"/>
    <n v="0"/>
    <n v="0"/>
    <n v="0"/>
    <n v="0"/>
    <n v="0"/>
    <n v="0"/>
    <n v="0"/>
    <n v="0"/>
    <n v="0"/>
    <n v="0"/>
    <n v="0"/>
    <n v="0"/>
    <n v="0"/>
    <n v="0"/>
    <n v="0"/>
    <n v="0"/>
    <n v="0"/>
    <n v="0"/>
    <n v="0"/>
    <n v="0"/>
    <m/>
    <n v="0"/>
    <n v="0"/>
    <n v="0"/>
    <m/>
    <n v="0"/>
    <n v="0"/>
    <n v="0"/>
    <n v="0"/>
    <n v="0"/>
    <x v="0"/>
    <m/>
    <x v="6"/>
    <x v="3"/>
    <s v="No root cause"/>
    <s v="No root cause"/>
    <s v=""/>
    <s v="CTR_134"/>
    <m/>
  </r>
  <r>
    <s v="Obala-ville-IHS"/>
    <s v="CTR_627"/>
    <s v="CENTRE"/>
    <s v="IHS"/>
    <s v="Grid-Gen"/>
    <s v="CENTRE"/>
    <s v="Obala"/>
    <s v="ZTE"/>
    <n v="0"/>
    <n v="0"/>
    <n v="0"/>
    <n v="0"/>
    <n v="0"/>
    <n v="0"/>
    <n v="0"/>
    <n v="0"/>
    <n v="0"/>
    <n v="0"/>
    <n v="0"/>
    <n v="0"/>
    <n v="0"/>
    <n v="0"/>
    <n v="0"/>
    <n v="0"/>
    <n v="0"/>
    <n v="0"/>
    <n v="0"/>
    <n v="0"/>
    <m/>
    <n v="0"/>
    <n v="0"/>
    <n v="0"/>
    <m/>
    <n v="0"/>
    <n v="0"/>
    <n v="0"/>
    <n v="0"/>
    <n v="0"/>
    <x v="0"/>
    <m/>
    <x v="6"/>
    <x v="3"/>
    <s v="No root cause"/>
    <s v="No root cause"/>
    <s v=""/>
    <s v="CTR_627"/>
    <m/>
  </r>
  <r>
    <s v="Kolomine-IHS"/>
    <s v="EST_125"/>
    <s v="CENTRE"/>
    <s v="IHS"/>
    <s v="Hybrid-Gen"/>
    <s v="EST"/>
    <s v="Kolomine"/>
    <s v="ZTE"/>
    <n v="0"/>
    <n v="0"/>
    <n v="0"/>
    <n v="0"/>
    <n v="0"/>
    <n v="0"/>
    <n v="0"/>
    <n v="0"/>
    <n v="0"/>
    <n v="0"/>
    <n v="0"/>
    <n v="0"/>
    <n v="0"/>
    <n v="0"/>
    <n v="0"/>
    <n v="0"/>
    <n v="0"/>
    <n v="0"/>
    <n v="0"/>
    <n v="0"/>
    <m/>
    <n v="0"/>
    <n v="0"/>
    <n v="0"/>
    <m/>
    <n v="0"/>
    <n v="0"/>
    <n v="0"/>
    <n v="0"/>
    <n v="0"/>
    <x v="0"/>
    <m/>
    <x v="6"/>
    <x v="3"/>
    <s v="No root cause"/>
    <s v="No root cause"/>
    <s v=""/>
    <s v="EST_125"/>
    <m/>
  </r>
  <r>
    <s v="Missole-Entree"/>
    <s v="LIT_306"/>
    <s v="LITTORAL"/>
    <s v="IHS"/>
    <s v="Hybrid-Gen"/>
    <s v="LITTORAL"/>
    <s v="Missole"/>
    <s v="ZTE"/>
    <n v="0"/>
    <n v="0"/>
    <n v="0"/>
    <n v="0"/>
    <n v="0"/>
    <n v="0"/>
    <n v="0"/>
    <n v="0"/>
    <n v="0"/>
    <n v="0"/>
    <n v="0"/>
    <n v="0"/>
    <n v="0"/>
    <n v="0"/>
    <n v="0"/>
    <n v="0"/>
    <n v="0"/>
    <n v="0"/>
    <n v="0"/>
    <n v="0"/>
    <m/>
    <n v="0"/>
    <n v="0"/>
    <n v="0"/>
    <m/>
    <n v="0"/>
    <n v="0"/>
    <n v="0"/>
    <n v="0"/>
    <n v="0"/>
    <x v="0"/>
    <m/>
    <x v="6"/>
    <x v="3"/>
    <s v="No root cause"/>
    <s v="No root cause"/>
    <s v=""/>
    <s v="LIT_306"/>
    <m/>
  </r>
  <r>
    <s v="Baigon"/>
    <s v="OST_070"/>
    <s v="OUEST"/>
    <s v="IHS"/>
    <s v="Grid-Gen"/>
    <s v="OUEST"/>
    <s v="Baigon"/>
    <s v="Huawei"/>
    <n v="0"/>
    <n v="0"/>
    <n v="0"/>
    <n v="0"/>
    <n v="0"/>
    <n v="0"/>
    <n v="0"/>
    <n v="0"/>
    <n v="0"/>
    <n v="0"/>
    <n v="0"/>
    <n v="0"/>
    <n v="0"/>
    <n v="0"/>
    <n v="0"/>
    <n v="0"/>
    <n v="0"/>
    <n v="0"/>
    <n v="0"/>
    <n v="0"/>
    <m/>
    <n v="0"/>
    <n v="0"/>
    <n v="0"/>
    <m/>
    <n v="0"/>
    <n v="0"/>
    <n v="0"/>
    <n v="0"/>
    <n v="0"/>
    <x v="0"/>
    <m/>
    <x v="6"/>
    <x v="3"/>
    <s v="No root cause"/>
    <s v="No root cause"/>
    <s v=""/>
    <s v="OST_070"/>
    <m/>
  </r>
  <r>
    <s v="Bangangte-Ville"/>
    <s v="OST_018"/>
    <s v="OUEST"/>
    <s v="IHS"/>
    <s v="Grid Only"/>
    <s v="OUEST"/>
    <s v="Bangangte"/>
    <s v="Huawei"/>
    <n v="0"/>
    <n v="0"/>
    <n v="0"/>
    <n v="0"/>
    <n v="0"/>
    <n v="0"/>
    <n v="0"/>
    <n v="0"/>
    <n v="0"/>
    <n v="0"/>
    <n v="0"/>
    <n v="0"/>
    <n v="0"/>
    <n v="0"/>
    <n v="0"/>
    <n v="0"/>
    <n v="0"/>
    <n v="0"/>
    <n v="0"/>
    <n v="0"/>
    <m/>
    <n v="0"/>
    <n v="0"/>
    <n v="0"/>
    <m/>
    <n v="0"/>
    <n v="0"/>
    <n v="0"/>
    <n v="0"/>
    <n v="0"/>
    <x v="0"/>
    <m/>
    <x v="6"/>
    <x v="3"/>
    <s v="No root cause"/>
    <s v="No root cause"/>
    <s v=""/>
    <s v="OST_018"/>
    <m/>
  </r>
  <r>
    <s v="Kenzou"/>
    <s v="EST_016"/>
    <s v="CENTRE"/>
    <s v="IHS"/>
    <s v="Solar-Gen"/>
    <s v="EST"/>
    <s v="Kenzou"/>
    <s v="ZTE"/>
    <n v="0"/>
    <n v="0"/>
    <n v="0"/>
    <n v="0"/>
    <n v="0"/>
    <n v="0"/>
    <n v="0"/>
    <n v="0"/>
    <n v="0"/>
    <n v="0"/>
    <n v="0"/>
    <n v="0"/>
    <n v="0"/>
    <n v="0"/>
    <n v="0"/>
    <n v="0"/>
    <n v="0"/>
    <n v="0"/>
    <n v="0"/>
    <n v="0"/>
    <m/>
    <n v="0"/>
    <n v="0"/>
    <n v="0"/>
    <m/>
    <n v="0"/>
    <n v="0"/>
    <n v="0"/>
    <n v="0"/>
    <n v="0"/>
    <x v="0"/>
    <m/>
    <x v="6"/>
    <x v="3"/>
    <s v="No root cause"/>
    <s v="No root cause"/>
    <s v=""/>
    <s v="EST_016"/>
    <m/>
  </r>
  <r>
    <s v="Nkoundja"/>
    <s v="OST_006"/>
    <s v="OUEST"/>
    <s v="IHS"/>
    <s v="Grid-Gen"/>
    <s v="OUEST"/>
    <s v="Nkoundja"/>
    <s v="Huawei"/>
    <n v="0"/>
    <n v="0"/>
    <n v="0"/>
    <n v="0"/>
    <n v="0"/>
    <n v="0"/>
    <n v="0"/>
    <n v="0"/>
    <n v="0"/>
    <n v="0"/>
    <n v="0"/>
    <n v="0"/>
    <n v="0"/>
    <n v="0"/>
    <n v="0"/>
    <n v="0"/>
    <n v="0"/>
    <n v="0"/>
    <n v="0"/>
    <n v="0"/>
    <m/>
    <n v="0"/>
    <n v="0"/>
    <n v="0"/>
    <m/>
    <n v="0"/>
    <n v="0"/>
    <n v="0"/>
    <n v="0"/>
    <n v="0"/>
    <x v="0"/>
    <m/>
    <x v="6"/>
    <x v="3"/>
    <s v="No root cause"/>
    <s v="No root cause"/>
    <s v=""/>
    <s v="OST_006"/>
    <m/>
  </r>
  <r>
    <s v="Mbanga"/>
    <s v="LIT_031"/>
    <s v="LITTORAL"/>
    <s v="IHS"/>
    <s v="Grid-Gen"/>
    <s v="LITTORAL"/>
    <s v="Mbanga"/>
    <s v="ZTE"/>
    <n v="0"/>
    <n v="0"/>
    <n v="0"/>
    <n v="0"/>
    <n v="0"/>
    <n v="0"/>
    <n v="0"/>
    <n v="0"/>
    <n v="0"/>
    <n v="0"/>
    <n v="0"/>
    <n v="0"/>
    <n v="0"/>
    <n v="0"/>
    <n v="0"/>
    <n v="0"/>
    <n v="0"/>
    <n v="0"/>
    <n v="0"/>
    <n v="0"/>
    <m/>
    <n v="0"/>
    <n v="0"/>
    <n v="0"/>
    <m/>
    <n v="0"/>
    <n v="0"/>
    <n v="0"/>
    <n v="0"/>
    <n v="0"/>
    <x v="0"/>
    <m/>
    <x v="6"/>
    <x v="3"/>
    <s v="No root cause"/>
    <s v="No root cause"/>
    <s v=""/>
    <s v="LIT_031"/>
    <m/>
  </r>
  <r>
    <s v="Mbanga2-IHS"/>
    <s v="LIT_430"/>
    <s v="LITTORAL"/>
    <s v="IHS"/>
    <s v="Grid-Gen"/>
    <s v="LITTORAL"/>
    <s v="Mbanga"/>
    <s v="ZTE"/>
    <n v="0"/>
    <n v="0"/>
    <n v="0"/>
    <n v="0"/>
    <n v="0"/>
    <n v="0"/>
    <n v="0"/>
    <n v="0"/>
    <n v="0"/>
    <n v="0"/>
    <n v="0"/>
    <n v="0"/>
    <n v="0"/>
    <n v="0"/>
    <n v="0"/>
    <n v="0"/>
    <n v="0"/>
    <n v="0"/>
    <n v="0"/>
    <n v="0"/>
    <m/>
    <n v="0"/>
    <n v="0"/>
    <n v="0"/>
    <m/>
    <n v="0"/>
    <n v="0"/>
    <n v="0"/>
    <n v="0"/>
    <n v="0"/>
    <x v="0"/>
    <m/>
    <x v="6"/>
    <x v="3"/>
    <s v="No root cause"/>
    <s v="No root cause"/>
    <s v=""/>
    <s v="LIT_430"/>
    <m/>
  </r>
  <r>
    <s v="Mbankomo-IHS"/>
    <s v="CTR_528"/>
    <s v="CENTRE"/>
    <s v="IHS"/>
    <s v="Grid-Gen"/>
    <s v="CENTRE"/>
    <s v="Mbankomo"/>
    <s v="ZTE"/>
    <n v="0"/>
    <n v="0"/>
    <n v="0"/>
    <n v="0"/>
    <n v="0"/>
    <n v="0"/>
    <n v="0"/>
    <n v="0"/>
    <n v="0"/>
    <n v="0"/>
    <n v="0"/>
    <n v="0"/>
    <n v="0"/>
    <n v="0"/>
    <n v="0"/>
    <n v="0"/>
    <n v="0"/>
    <n v="0"/>
    <n v="0"/>
    <n v="0"/>
    <m/>
    <n v="0"/>
    <n v="0"/>
    <n v="0"/>
    <m/>
    <n v="0"/>
    <n v="0"/>
    <n v="0"/>
    <n v="0"/>
    <n v="0"/>
    <x v="0"/>
    <m/>
    <x v="6"/>
    <x v="3"/>
    <s v="No root cause"/>
    <s v="No root cause"/>
    <s v=""/>
    <s v="CTR_528"/>
    <m/>
  </r>
  <r>
    <s v="Akok"/>
    <s v="CTR_663"/>
    <s v="CENTRE"/>
    <s v="CAMUSAT"/>
    <s v="Good Grid + Solar + GE"/>
    <s v="CENTRE"/>
    <s v="Akok"/>
    <s v="ZTE"/>
    <n v="0"/>
    <n v="0"/>
    <n v="0"/>
    <n v="0"/>
    <n v="0"/>
    <n v="0"/>
    <n v="0"/>
    <n v="0"/>
    <n v="0"/>
    <n v="0"/>
    <n v="0"/>
    <n v="0"/>
    <n v="0"/>
    <n v="0"/>
    <n v="0"/>
    <n v="0"/>
    <n v="0"/>
    <n v="0"/>
    <n v="0"/>
    <n v="0"/>
    <m/>
    <n v="0"/>
    <n v="0"/>
    <n v="0"/>
    <m/>
    <n v="0"/>
    <n v="0"/>
    <n v="0"/>
    <n v="0"/>
    <n v="0"/>
    <x v="0"/>
    <m/>
    <x v="6"/>
    <x v="3"/>
    <s v="No root cause"/>
    <s v="No root cause"/>
    <s v=""/>
    <s v="CTR_663"/>
    <m/>
  </r>
  <r>
    <s v="Loum-Joli-IHS"/>
    <s v="LIT_521"/>
    <s v="LITTORAL"/>
    <s v="IHS"/>
    <s v="Grid-Gen"/>
    <s v="LITTORAL"/>
    <s v="Loum"/>
    <s v="ZTE"/>
    <n v="0"/>
    <n v="0"/>
    <n v="0"/>
    <n v="0"/>
    <n v="0"/>
    <n v="0"/>
    <n v="0"/>
    <n v="0"/>
    <n v="0"/>
    <n v="0"/>
    <n v="0"/>
    <n v="0"/>
    <n v="0"/>
    <n v="0"/>
    <n v="0"/>
    <n v="0"/>
    <n v="0"/>
    <n v="0"/>
    <n v="0"/>
    <n v="0"/>
    <m/>
    <n v="0"/>
    <n v="0"/>
    <n v="0"/>
    <m/>
    <n v="0"/>
    <n v="0"/>
    <n v="0"/>
    <n v="0"/>
    <n v="0"/>
    <x v="0"/>
    <m/>
    <x v="6"/>
    <x v="3"/>
    <s v="No root cause"/>
    <s v="No root cause"/>
    <s v=""/>
    <s v="LIT_521"/>
    <m/>
  </r>
  <r>
    <s v="Ngambe-Tikar-IHS"/>
    <s v="OST_031"/>
    <s v="OUEST"/>
    <s v="IHS"/>
    <s v="Grid-Gen"/>
    <s v="OUEST"/>
    <s v="Ngambe-Tikar"/>
    <s v="ZTE"/>
    <n v="0"/>
    <n v="0"/>
    <n v="0"/>
    <n v="0"/>
    <n v="0"/>
    <n v="0"/>
    <n v="0"/>
    <n v="0"/>
    <n v="0"/>
    <n v="0"/>
    <n v="0"/>
    <n v="0"/>
    <n v="0"/>
    <n v="0"/>
    <n v="0"/>
    <n v="0"/>
    <n v="0"/>
    <n v="0"/>
    <n v="0"/>
    <n v="0"/>
    <m/>
    <n v="0"/>
    <n v="0"/>
    <n v="0"/>
    <m/>
    <n v="0"/>
    <n v="0"/>
    <n v="0"/>
    <n v="0"/>
    <n v="0"/>
    <x v="0"/>
    <m/>
    <x v="6"/>
    <x v="3"/>
    <s v="No root cause"/>
    <s v="No root cause"/>
    <s v=""/>
    <s v="OST_031"/>
    <m/>
  </r>
  <r>
    <s v="Ndokayo"/>
    <s v="EST_054"/>
    <s v="CENTRE"/>
    <s v="IHS"/>
    <s v="Solar-Gen-Lithium"/>
    <s v="EST"/>
    <s v="Ndokayo"/>
    <s v="ZTE"/>
    <n v="0"/>
    <n v="0"/>
    <n v="0"/>
    <n v="0"/>
    <n v="0"/>
    <n v="0"/>
    <n v="0"/>
    <n v="0"/>
    <n v="0"/>
    <n v="0"/>
    <n v="0"/>
    <n v="0"/>
    <n v="0"/>
    <n v="0"/>
    <n v="0"/>
    <n v="0"/>
    <n v="0"/>
    <n v="0"/>
    <n v="0"/>
    <n v="0"/>
    <m/>
    <n v="0"/>
    <n v="0"/>
    <n v="0"/>
    <m/>
    <n v="0"/>
    <n v="0"/>
    <n v="0"/>
    <n v="0"/>
    <n v="0"/>
    <x v="0"/>
    <m/>
    <x v="6"/>
    <x v="3"/>
    <s v="No root cause"/>
    <s v="No root cause"/>
    <s v=""/>
    <s v="EST_054"/>
    <m/>
  </r>
  <r>
    <s v="Ouli-IHS"/>
    <s v="EST_114"/>
    <s v="CENTRE"/>
    <s v="IHS"/>
    <s v="Gen Only"/>
    <s v="EST"/>
    <s v="Ouli"/>
    <s v="ZTE"/>
    <n v="0"/>
    <n v="0"/>
    <n v="0"/>
    <n v="0"/>
    <n v="0"/>
    <n v="0"/>
    <n v="0"/>
    <n v="0"/>
    <n v="0"/>
    <n v="0"/>
    <n v="0"/>
    <n v="0"/>
    <n v="0"/>
    <n v="0"/>
    <n v="0"/>
    <n v="0"/>
    <n v="0"/>
    <n v="0"/>
    <n v="0"/>
    <n v="0"/>
    <m/>
    <n v="0"/>
    <n v="0"/>
    <n v="0"/>
    <m/>
    <n v="0"/>
    <n v="0"/>
    <n v="0"/>
    <n v="0"/>
    <n v="0"/>
    <x v="0"/>
    <m/>
    <x v="6"/>
    <x v="3"/>
    <s v="No root cause"/>
    <s v="No root cause"/>
    <s v=""/>
    <s v="EST_114"/>
    <m/>
  </r>
  <r>
    <s v="Pouma"/>
    <s v="LIT_069"/>
    <s v="LITTORAL"/>
    <s v="IHS"/>
    <s v="Grid-Gen"/>
    <s v="LITTORAL"/>
    <s v="Pouma"/>
    <s v="ZTE"/>
    <n v="0"/>
    <n v="0"/>
    <n v="0"/>
    <n v="0"/>
    <n v="0"/>
    <n v="0"/>
    <n v="0"/>
    <n v="0"/>
    <n v="0"/>
    <n v="0"/>
    <n v="0"/>
    <n v="0"/>
    <n v="0"/>
    <n v="0"/>
    <n v="0"/>
    <n v="0"/>
    <n v="0"/>
    <n v="0"/>
    <n v="0"/>
    <n v="0"/>
    <m/>
    <n v="0"/>
    <n v="0"/>
    <n v="0"/>
    <m/>
    <n v="0"/>
    <n v="0"/>
    <n v="0"/>
    <n v="0"/>
    <n v="0"/>
    <x v="0"/>
    <m/>
    <x v="6"/>
    <x v="3"/>
    <s v="No root cause"/>
    <s v="No root cause"/>
    <s v=""/>
    <s v="LIT_069"/>
    <m/>
  </r>
  <r>
    <s v="Kouoptamo"/>
    <s v="OST_058"/>
    <s v="OUEST"/>
    <s v="IHS"/>
    <s v="Grid-Gen"/>
    <s v="OUEST"/>
    <s v="Kouoptamo"/>
    <s v="Huawei"/>
    <n v="0"/>
    <n v="0"/>
    <n v="0"/>
    <n v="0"/>
    <n v="0"/>
    <n v="0"/>
    <n v="0"/>
    <n v="0"/>
    <n v="0"/>
    <n v="0"/>
    <n v="0"/>
    <n v="0"/>
    <n v="0"/>
    <n v="0"/>
    <n v="0"/>
    <n v="0"/>
    <n v="0"/>
    <n v="0"/>
    <n v="0"/>
    <n v="0"/>
    <m/>
    <n v="0"/>
    <n v="0"/>
    <n v="0"/>
    <m/>
    <n v="0"/>
    <n v="0"/>
    <n v="0"/>
    <n v="0"/>
    <n v="0"/>
    <x v="0"/>
    <m/>
    <x v="6"/>
    <x v="3"/>
    <s v="No root cause"/>
    <s v="No root cause"/>
    <s v=""/>
    <s v="OST_058"/>
    <m/>
  </r>
  <r>
    <s v="Gomala-IHS"/>
    <s v="EST_126"/>
    <s v="CENTRE"/>
    <s v="IHS"/>
    <s v="Solar-Gen-Lithium"/>
    <s v="EST"/>
    <s v="Gomala"/>
    <s v="ZTE"/>
    <n v="0"/>
    <n v="0"/>
    <n v="0"/>
    <n v="0"/>
    <n v="0"/>
    <n v="0"/>
    <n v="0"/>
    <n v="0"/>
    <n v="0"/>
    <n v="0"/>
    <n v="0"/>
    <n v="0"/>
    <n v="0"/>
    <n v="0"/>
    <n v="0"/>
    <n v="0"/>
    <n v="0"/>
    <n v="0"/>
    <n v="0"/>
    <n v="0"/>
    <m/>
    <n v="0"/>
    <n v="0"/>
    <n v="0"/>
    <m/>
    <n v="0"/>
    <n v="0"/>
    <n v="0"/>
    <n v="0"/>
    <n v="0"/>
    <x v="0"/>
    <m/>
    <x v="6"/>
    <x v="3"/>
    <s v="No root cause"/>
    <s v="No root cause"/>
    <s v=""/>
    <s v="EST_126"/>
    <m/>
  </r>
  <r>
    <s v="Njombe-Market-IHS"/>
    <s v="LIT_492"/>
    <s v="LITTORAL"/>
    <s v="IHS"/>
    <s v="Grid-Gen"/>
    <s v="LITTORAL"/>
    <s v="Njombe"/>
    <s v="ZTE"/>
    <n v="0"/>
    <n v="0"/>
    <n v="0"/>
    <n v="0"/>
    <n v="0"/>
    <n v="0"/>
    <n v="0"/>
    <n v="0"/>
    <n v="0"/>
    <n v="0"/>
    <n v="0"/>
    <n v="0"/>
    <n v="0"/>
    <n v="0"/>
    <n v="0"/>
    <n v="0"/>
    <n v="0"/>
    <n v="0"/>
    <n v="0"/>
    <n v="0"/>
    <m/>
    <n v="0"/>
    <n v="0"/>
    <n v="0"/>
    <m/>
    <n v="0"/>
    <n v="0"/>
    <n v="0"/>
    <n v="0"/>
    <n v="0"/>
    <x v="0"/>
    <m/>
    <x v="6"/>
    <x v="3"/>
    <s v="No root cause"/>
    <s v="No root cause"/>
    <s v=""/>
    <s v="LIT_492"/>
    <m/>
  </r>
  <r>
    <s v="Boumnyebel-MTN"/>
    <s v="CTR_286"/>
    <s v="CENTRE"/>
    <s v="IHS"/>
    <s v="Grid-Gen"/>
    <s v="CENTRE"/>
    <s v="Boumnyebel"/>
    <s v="ZTE"/>
    <n v="0"/>
    <n v="0"/>
    <n v="0"/>
    <n v="0"/>
    <n v="0"/>
    <n v="0"/>
    <n v="0"/>
    <n v="0"/>
    <n v="0"/>
    <n v="0"/>
    <n v="0"/>
    <n v="0"/>
    <n v="0"/>
    <n v="0"/>
    <n v="0"/>
    <n v="0"/>
    <n v="0"/>
    <n v="0"/>
    <n v="0"/>
    <n v="0"/>
    <m/>
    <n v="0"/>
    <n v="0"/>
    <n v="0"/>
    <m/>
    <n v="0"/>
    <n v="0"/>
    <n v="0"/>
    <n v="0"/>
    <n v="0"/>
    <x v="0"/>
    <m/>
    <x v="6"/>
    <x v="3"/>
    <s v="No root cause"/>
    <s v="No root cause"/>
    <s v=""/>
    <s v="CTR_286"/>
    <m/>
  </r>
  <r>
    <s v="Nkolnkoumou"/>
    <s v="CTR_676"/>
    <s v="Yaounde"/>
    <s v="IHS"/>
    <s v="Grid-Gen-Lithium"/>
    <s v="CENTRE"/>
    <s v="Yaounde"/>
    <s v="ZTE"/>
    <n v="0"/>
    <n v="0"/>
    <n v="0"/>
    <n v="0"/>
    <n v="0"/>
    <n v="0"/>
    <n v="0"/>
    <n v="0"/>
    <n v="0"/>
    <n v="0"/>
    <n v="0"/>
    <n v="0"/>
    <n v="0"/>
    <n v="0"/>
    <n v="0"/>
    <n v="0"/>
    <n v="0"/>
    <n v="0"/>
    <n v="0"/>
    <n v="0"/>
    <m/>
    <n v="0"/>
    <n v="0"/>
    <n v="0"/>
    <m/>
    <n v="0"/>
    <n v="0"/>
    <n v="0"/>
    <n v="0"/>
    <n v="0"/>
    <x v="0"/>
    <m/>
    <x v="6"/>
    <x v="3"/>
    <s v="No root cause"/>
    <s v="No root cause"/>
    <s v=""/>
    <s v="CTR_676"/>
    <m/>
  </r>
  <r>
    <s v="Mengbwa-Camtel"/>
    <s v="SUD_078"/>
    <s v="CENTRE"/>
    <s v="CAMUSAT"/>
    <s v="Bad Grid + GE"/>
    <s v="SUD"/>
    <s v="Mengbwa"/>
    <s v="NOKIA"/>
    <n v="0"/>
    <n v="0"/>
    <n v="0"/>
    <n v="0"/>
    <n v="0"/>
    <n v="0"/>
    <n v="0"/>
    <n v="0"/>
    <n v="0"/>
    <n v="0"/>
    <n v="0"/>
    <n v="0"/>
    <n v="0"/>
    <n v="0"/>
    <n v="0"/>
    <n v="0"/>
    <n v="0"/>
    <n v="0"/>
    <n v="0"/>
    <n v="0"/>
    <m/>
    <n v="0"/>
    <n v="0"/>
    <n v="0"/>
    <m/>
    <n v="0"/>
    <n v="0"/>
    <n v="0"/>
    <n v="0"/>
    <n v="0"/>
    <x v="0"/>
    <m/>
    <x v="6"/>
    <x v="3"/>
    <s v="No root cause"/>
    <s v="No root cause"/>
    <s v=""/>
    <s v="SUD_078"/>
    <m/>
  </r>
  <r>
    <s v="Awae-MTN-IHS"/>
    <s v="CTR_187"/>
    <s v="CENTRE"/>
    <s v="IHS"/>
    <s v="Grid-Gen"/>
    <s v="CENTRE"/>
    <s v="Awae"/>
    <s v="ZTE"/>
    <n v="0"/>
    <n v="0"/>
    <n v="0"/>
    <n v="0"/>
    <n v="0"/>
    <n v="0"/>
    <n v="0"/>
    <n v="0"/>
    <n v="0"/>
    <n v="0"/>
    <n v="0"/>
    <n v="0"/>
    <n v="0"/>
    <n v="0"/>
    <n v="0"/>
    <n v="0"/>
    <n v="0"/>
    <n v="0"/>
    <n v="0"/>
    <n v="0"/>
    <m/>
    <n v="0"/>
    <n v="0"/>
    <n v="0"/>
    <m/>
    <n v="0"/>
    <n v="0"/>
    <n v="0"/>
    <n v="0"/>
    <n v="0"/>
    <x v="0"/>
    <m/>
    <x v="6"/>
    <x v="3"/>
    <s v="No root cause"/>
    <s v="No root cause"/>
    <s v=""/>
    <s v="CTR_187"/>
    <m/>
  </r>
  <r>
    <s v="Obala-Carrefour-MTN-IHS"/>
    <s v="CTR_174"/>
    <s v="CENTRE"/>
    <s v="IHS"/>
    <s v="Hybrid-Gen"/>
    <s v="CENTRE"/>
    <s v="Obala"/>
    <s v="ZTE"/>
    <n v="0"/>
    <n v="0"/>
    <n v="0"/>
    <n v="0"/>
    <n v="0"/>
    <n v="0"/>
    <n v="0"/>
    <n v="0"/>
    <n v="0"/>
    <n v="0"/>
    <n v="0"/>
    <n v="0"/>
    <n v="0"/>
    <n v="0"/>
    <n v="0"/>
    <n v="0"/>
    <n v="0"/>
    <n v="0"/>
    <n v="0"/>
    <n v="0"/>
    <m/>
    <n v="0"/>
    <n v="0"/>
    <n v="0"/>
    <m/>
    <n v="0"/>
    <n v="0"/>
    <n v="0"/>
    <n v="0"/>
    <n v="0"/>
    <x v="0"/>
    <m/>
    <x v="6"/>
    <x v="3"/>
    <s v="No root cause"/>
    <s v="No root cause"/>
    <s v=""/>
    <s v="CTR_174"/>
    <m/>
  </r>
  <r>
    <s v="Nkoteng-Ville-IHS"/>
    <s v="CTR_506"/>
    <s v="CENTRE"/>
    <s v="IHS"/>
    <s v="Grid-Gen"/>
    <s v="CENTRE"/>
    <s v="Nkoteng"/>
    <s v="ZTE"/>
    <n v="0"/>
    <n v="0"/>
    <n v="0"/>
    <n v="0"/>
    <n v="0"/>
    <n v="0"/>
    <n v="0"/>
    <n v="0"/>
    <n v="0"/>
    <n v="0"/>
    <n v="0"/>
    <n v="0"/>
    <n v="0"/>
    <n v="0"/>
    <n v="0"/>
    <n v="0"/>
    <n v="0"/>
    <n v="0"/>
    <n v="0"/>
    <n v="0"/>
    <m/>
    <n v="0"/>
    <n v="0"/>
    <n v="0"/>
    <m/>
    <n v="0"/>
    <n v="0"/>
    <n v="0"/>
    <n v="0"/>
    <n v="0"/>
    <x v="0"/>
    <m/>
    <x v="6"/>
    <x v="3"/>
    <s v="No root cause"/>
    <s v="No root cause"/>
    <s v=""/>
    <s v="CTR_506"/>
    <m/>
  </r>
  <r>
    <s v="Botmakak"/>
    <s v="CTR_189"/>
    <s v="CENTRE"/>
    <s v="IHS"/>
    <s v="Grid-Gen"/>
    <s v="CENTRE"/>
    <s v="Botmakak"/>
    <s v="ZTE"/>
    <n v="0"/>
    <n v="0"/>
    <n v="0"/>
    <n v="0"/>
    <n v="0"/>
    <n v="0"/>
    <n v="0"/>
    <n v="0"/>
    <n v="0"/>
    <n v="0"/>
    <n v="0"/>
    <n v="0"/>
    <n v="0"/>
    <n v="0"/>
    <n v="0"/>
    <n v="0"/>
    <n v="0"/>
    <n v="0"/>
    <n v="0"/>
    <n v="0"/>
    <m/>
    <n v="0"/>
    <n v="0"/>
    <n v="0"/>
    <m/>
    <n v="0"/>
    <n v="0"/>
    <n v="0"/>
    <n v="0"/>
    <n v="0"/>
    <x v="0"/>
    <m/>
    <x v="6"/>
    <x v="3"/>
    <s v="No root cause"/>
    <s v="No root cause"/>
    <s v=""/>
    <s v="CTR_189"/>
    <m/>
  </r>
  <r>
    <s v="Djoum-Ville-IHS"/>
    <s v="SUD_064"/>
    <s v="CENTRE"/>
    <s v="IHS"/>
    <s v="Grid-Gen"/>
    <s v="SUD"/>
    <s v="Djoum"/>
    <s v="ZTE"/>
    <n v="0"/>
    <n v="0"/>
    <n v="0"/>
    <n v="0"/>
    <n v="0"/>
    <n v="0"/>
    <n v="0"/>
    <n v="0"/>
    <n v="0"/>
    <n v="0"/>
    <n v="0"/>
    <n v="0"/>
    <n v="0"/>
    <n v="0"/>
    <n v="0"/>
    <n v="0"/>
    <n v="0"/>
    <n v="0"/>
    <n v="0"/>
    <n v="0"/>
    <m/>
    <n v="0"/>
    <n v="0"/>
    <n v="0"/>
    <m/>
    <n v="0"/>
    <n v="0"/>
    <n v="0"/>
    <n v="0"/>
    <n v="0"/>
    <x v="0"/>
    <m/>
    <x v="6"/>
    <x v="3"/>
    <s v="No root cause"/>
    <s v="No root cause"/>
    <s v=""/>
    <s v="SUD_064"/>
    <m/>
  </r>
  <r>
    <s v="SANGLA"/>
    <s v="CTR_892"/>
    <s v="CENTRE"/>
    <s v="CAMUSAT"/>
    <s v="Hybrid Solar - S3"/>
    <s v="CENTRE"/>
    <s v="Sangla"/>
    <s v="ZTE"/>
    <n v="0"/>
    <n v="0"/>
    <n v="0"/>
    <n v="0"/>
    <n v="0"/>
    <n v="0"/>
    <n v="0"/>
    <n v="0"/>
    <n v="0"/>
    <n v="0"/>
    <n v="0"/>
    <n v="0"/>
    <n v="0"/>
    <n v="0"/>
    <n v="0"/>
    <n v="0"/>
    <n v="0"/>
    <n v="0"/>
    <n v="0"/>
    <n v="0"/>
    <m/>
    <n v="0"/>
    <n v="0"/>
    <n v="0"/>
    <m/>
    <n v="0"/>
    <n v="0"/>
    <n v="0"/>
    <n v="0"/>
    <n v="0"/>
    <x v="0"/>
    <m/>
    <x v="6"/>
    <x v="3"/>
    <s v="No root cause"/>
    <s v="No root cause"/>
    <s v=""/>
    <s v="CTR_892"/>
    <m/>
  </r>
  <r>
    <s v="Mbankomo-Dajoll"/>
    <s v="CTR_710"/>
    <s v="CENTRE"/>
    <s v="CAMUSAT"/>
    <s v="Good Grid + GE"/>
    <s v="CENTRE"/>
    <s v="Mbankomo"/>
    <s v="ZTE"/>
    <n v="0"/>
    <n v="0"/>
    <n v="0"/>
    <n v="0"/>
    <n v="0"/>
    <n v="0"/>
    <n v="0"/>
    <n v="0"/>
    <n v="0"/>
    <n v="0"/>
    <n v="0"/>
    <n v="0"/>
    <n v="0"/>
    <n v="0"/>
    <n v="0"/>
    <n v="0"/>
    <n v="0"/>
    <n v="0"/>
    <n v="0"/>
    <n v="0"/>
    <m/>
    <n v="0"/>
    <n v="0"/>
    <n v="0"/>
    <m/>
    <n v="0"/>
    <n v="0"/>
    <n v="0"/>
    <n v="0"/>
    <n v="0"/>
    <x v="0"/>
    <m/>
    <x v="6"/>
    <x v="3"/>
    <s v="No root cause"/>
    <s v="No root cause"/>
    <s v=""/>
    <s v="CTR_710"/>
    <m/>
  </r>
  <r>
    <s v="Oveng-Mission-Catholique"/>
    <s v="CTR_898"/>
    <s v="CENTRE"/>
    <s v="CAMUSAT"/>
    <s v="Medium Grid + GE"/>
    <s v="CENTRE"/>
    <s v="Mbankomo"/>
    <s v="NOKIA"/>
    <n v="0"/>
    <n v="0"/>
    <n v="0"/>
    <n v="0"/>
    <n v="0"/>
    <n v="0"/>
    <n v="0"/>
    <n v="0"/>
    <n v="0"/>
    <n v="0"/>
    <n v="0"/>
    <n v="0"/>
    <n v="0"/>
    <n v="0"/>
    <n v="0"/>
    <n v="0"/>
    <n v="0"/>
    <n v="0"/>
    <n v="0"/>
    <n v="0"/>
    <m/>
    <n v="0"/>
    <n v="0"/>
    <n v="0"/>
    <m/>
    <n v="0"/>
    <n v="0"/>
    <n v="0"/>
    <n v="0"/>
    <n v="0"/>
    <x v="0"/>
    <m/>
    <x v="6"/>
    <x v="3"/>
    <s v="No root cause"/>
    <s v="No root cause"/>
    <s v=""/>
    <s v="CTR_898"/>
    <m/>
  </r>
  <r>
    <s v="DZENG"/>
    <s v="CTR_856"/>
    <s v="CENTRE"/>
    <s v="IHS"/>
    <s v="Grid-Gen"/>
    <s v="CENTRE"/>
    <s v="Binguela"/>
    <s v="ZTE"/>
    <n v="0"/>
    <n v="0"/>
    <n v="0"/>
    <n v="0"/>
    <n v="0"/>
    <n v="0"/>
    <n v="0"/>
    <n v="0"/>
    <n v="0"/>
    <n v="0"/>
    <n v="0"/>
    <n v="0"/>
    <n v="0"/>
    <n v="0"/>
    <n v="0"/>
    <n v="0"/>
    <n v="0"/>
    <n v="0"/>
    <n v="0"/>
    <n v="0"/>
    <m/>
    <n v="0"/>
    <n v="0"/>
    <n v="0"/>
    <m/>
    <n v="0"/>
    <n v="0"/>
    <n v="0"/>
    <n v="0"/>
    <n v="0"/>
    <x v="0"/>
    <m/>
    <x v="6"/>
    <x v="3"/>
    <s v="No root cause"/>
    <s v="No root cause"/>
    <s v=""/>
    <s v="CTR_856"/>
    <m/>
  </r>
  <r>
    <s v="Essiezik"/>
    <s v="CTR_348"/>
    <s v="CENTRE"/>
    <s v="IHS"/>
    <s v="Gen-Lithium"/>
    <s v="CENTRE"/>
    <s v="Essiezik"/>
    <s v="ZTE"/>
    <n v="0"/>
    <n v="0"/>
    <n v="0"/>
    <n v="0"/>
    <n v="0"/>
    <n v="0"/>
    <n v="0"/>
    <n v="0"/>
    <n v="0"/>
    <n v="0"/>
    <n v="0"/>
    <n v="0"/>
    <n v="0"/>
    <n v="0"/>
    <n v="0"/>
    <n v="0"/>
    <n v="0"/>
    <n v="0"/>
    <n v="0"/>
    <n v="0"/>
    <m/>
    <n v="0"/>
    <n v="0"/>
    <n v="0"/>
    <m/>
    <n v="0"/>
    <n v="0"/>
    <n v="0"/>
    <n v="0"/>
    <n v="0"/>
    <x v="0"/>
    <m/>
    <x v="6"/>
    <x v="3"/>
    <s v="No root cause"/>
    <s v="No root cause"/>
    <s v=""/>
    <s v="CTR_348"/>
    <m/>
  </r>
  <r>
    <s v="Bangoulap"/>
    <s v="OST_314"/>
    <s v="OUEST"/>
    <m/>
    <m/>
    <s v="OUEST"/>
    <s v="Bangangté"/>
    <s v="Huawei"/>
    <n v="0"/>
    <n v="0"/>
    <n v="0"/>
    <n v="0"/>
    <n v="0"/>
    <n v="0"/>
    <n v="0"/>
    <n v="0"/>
    <n v="0"/>
    <n v="0"/>
    <n v="0"/>
    <n v="0"/>
    <n v="0"/>
    <n v="0"/>
    <n v="0"/>
    <n v="0"/>
    <n v="0"/>
    <n v="0"/>
    <n v="0"/>
    <n v="0"/>
    <m/>
    <n v="0"/>
    <n v="0"/>
    <n v="0"/>
    <m/>
    <n v="0"/>
    <n v="0"/>
    <n v="0"/>
    <n v="0"/>
    <n v="0"/>
    <x v="0"/>
    <m/>
    <x v="6"/>
    <x v="3"/>
    <s v="No root cause"/>
    <s v="No root cause"/>
    <s v=""/>
    <s v="OST_314"/>
    <m/>
  </r>
  <r>
    <s v="Nguila"/>
    <s v="CTR_299"/>
    <s v="CENTRE"/>
    <s v="IHS"/>
    <s v="Gen Only"/>
    <s v="CENTRE"/>
    <s v="Nguila"/>
    <s v="ZTE"/>
    <n v="0"/>
    <n v="0"/>
    <n v="0"/>
    <n v="0"/>
    <n v="0"/>
    <n v="0"/>
    <n v="0"/>
    <n v="0"/>
    <n v="0"/>
    <n v="0"/>
    <n v="0"/>
    <n v="0"/>
    <n v="0"/>
    <n v="0"/>
    <n v="0"/>
    <n v="0"/>
    <n v="0"/>
    <n v="0"/>
    <n v="0"/>
    <n v="0"/>
    <m/>
    <n v="0"/>
    <n v="0"/>
    <n v="0"/>
    <m/>
    <n v="0"/>
    <n v="0"/>
    <n v="0"/>
    <n v="0"/>
    <n v="0"/>
    <x v="0"/>
    <m/>
    <x v="6"/>
    <x v="3"/>
    <s v="No root cause"/>
    <s v="No root cause"/>
    <s v=""/>
    <s v="CTR_299"/>
    <m/>
  </r>
  <r>
    <s v="Talba"/>
    <s v="CTR_206"/>
    <s v="CENTRE"/>
    <s v="IHS"/>
    <s v="Grid-Gen"/>
    <s v="CENTRE"/>
    <s v="Talba"/>
    <s v="ZTE"/>
    <n v="0"/>
    <n v="0"/>
    <n v="0"/>
    <n v="0"/>
    <n v="0"/>
    <n v="0"/>
    <n v="0"/>
    <n v="0"/>
    <n v="0"/>
    <n v="0"/>
    <n v="0"/>
    <n v="0"/>
    <n v="0"/>
    <n v="0"/>
    <n v="0"/>
    <n v="0"/>
    <n v="0"/>
    <n v="0"/>
    <n v="0"/>
    <n v="0"/>
    <m/>
    <n v="0"/>
    <n v="0"/>
    <n v="0"/>
    <m/>
    <n v="0"/>
    <n v="0"/>
    <n v="0"/>
    <n v="0"/>
    <n v="0"/>
    <x v="0"/>
    <m/>
    <x v="6"/>
    <x v="3"/>
    <s v="No root cause"/>
    <s v="No root cause"/>
    <s v=""/>
    <s v="CTR_206"/>
    <m/>
  </r>
  <r>
    <s v="Batcham-II"/>
    <s v="OST_243"/>
    <s v="OUEST"/>
    <s v="CAMUSAT"/>
    <s v="HGB"/>
    <s v="OUEST"/>
    <s v="Batcham"/>
    <s v="Huawei"/>
    <n v="0"/>
    <n v="0"/>
    <n v="0"/>
    <n v="0"/>
    <n v="0"/>
    <n v="0"/>
    <n v="0"/>
    <n v="0"/>
    <n v="0"/>
    <n v="0"/>
    <n v="0"/>
    <n v="0"/>
    <n v="0"/>
    <n v="0"/>
    <n v="0"/>
    <n v="0"/>
    <n v="0"/>
    <n v="0"/>
    <n v="0"/>
    <n v="0"/>
    <m/>
    <n v="0"/>
    <n v="0"/>
    <n v="0"/>
    <m/>
    <n v="0"/>
    <n v="0"/>
    <n v="0"/>
    <n v="0"/>
    <n v="0"/>
    <x v="0"/>
    <m/>
    <x v="6"/>
    <x v="3"/>
    <s v="No root cause"/>
    <s v="No root cause"/>
    <s v=""/>
    <s v="OST_243"/>
    <m/>
  </r>
  <r>
    <s v="Badoumguia"/>
    <s v="OST_303"/>
    <s v="OUEST"/>
    <s v="CAMUSAT"/>
    <s v="Hybrid Solar - S3"/>
    <s v="OUEST"/>
    <s v="Badoumguia"/>
    <s v="Huawei"/>
    <n v="0"/>
    <n v="0"/>
    <n v="0"/>
    <n v="0"/>
    <n v="0"/>
    <n v="0"/>
    <n v="0"/>
    <n v="0"/>
    <n v="0"/>
    <n v="0"/>
    <n v="0"/>
    <n v="0"/>
    <n v="0"/>
    <n v="0"/>
    <n v="0"/>
    <n v="0"/>
    <n v="0"/>
    <n v="0"/>
    <n v="0"/>
    <n v="0"/>
    <m/>
    <n v="0"/>
    <n v="0"/>
    <n v="0"/>
    <m/>
    <n v="0"/>
    <n v="0"/>
    <n v="0"/>
    <n v="0"/>
    <n v="0"/>
    <x v="0"/>
    <m/>
    <x v="6"/>
    <x v="3"/>
    <s v="No root cause"/>
    <s v="No root cause"/>
    <s v=""/>
    <s v="OST_303"/>
    <m/>
  </r>
  <r>
    <s v="Gbiti-IHS"/>
    <s v="EST_101"/>
    <s v="CENTRE"/>
    <s v="IHS"/>
    <s v="Hybrid-Gen"/>
    <s v="EST"/>
    <s v="Gbiti"/>
    <s v="ZTE"/>
    <n v="0"/>
    <n v="0"/>
    <n v="0"/>
    <n v="0"/>
    <n v="0"/>
    <n v="0"/>
    <n v="0"/>
    <n v="0"/>
    <n v="0"/>
    <n v="0"/>
    <n v="0"/>
    <n v="0"/>
    <n v="0"/>
    <n v="0"/>
    <n v="0"/>
    <n v="0"/>
    <n v="0"/>
    <n v="0"/>
    <n v="0"/>
    <n v="0"/>
    <m/>
    <n v="0"/>
    <n v="0"/>
    <n v="0"/>
    <m/>
    <n v="0"/>
    <n v="0"/>
    <n v="0"/>
    <n v="0"/>
    <n v="0"/>
    <x v="0"/>
    <m/>
    <x v="6"/>
    <x v="3"/>
    <s v="No root cause"/>
    <s v="No root cause"/>
    <s v=""/>
    <s v="EST_101"/>
    <m/>
  </r>
  <r>
    <s v="Bangangte"/>
    <s v="OST_012"/>
    <s v="OUEST"/>
    <s v="IHS"/>
    <s v="Grid-Gen"/>
    <s v="OUEST"/>
    <s v="Bangangte"/>
    <s v="Huawei"/>
    <n v="0"/>
    <n v="0"/>
    <n v="0"/>
    <n v="0"/>
    <n v="0"/>
    <n v="0"/>
    <n v="0"/>
    <n v="0"/>
    <n v="0"/>
    <n v="0"/>
    <n v="0"/>
    <n v="0"/>
    <n v="0"/>
    <n v="0"/>
    <n v="0"/>
    <n v="0"/>
    <n v="0"/>
    <n v="0"/>
    <n v="0"/>
    <n v="0"/>
    <m/>
    <n v="0"/>
    <n v="0"/>
    <n v="0"/>
    <m/>
    <n v="0"/>
    <n v="0"/>
    <n v="0"/>
    <n v="0"/>
    <n v="0"/>
    <x v="0"/>
    <m/>
    <x v="6"/>
    <x v="3"/>
    <s v="No root cause"/>
    <s v="No root cause"/>
    <s v=""/>
    <s v="OST_012"/>
    <m/>
  </r>
  <r>
    <s v="Bambit-MTN"/>
    <s v="OST_048"/>
    <s v="OUEST"/>
    <s v="IHS"/>
    <s v="Grid-Gen"/>
    <s v="OUEST"/>
    <s v="Bambit"/>
    <s v="Huawei"/>
    <n v="0"/>
    <n v="0"/>
    <n v="0"/>
    <n v="0"/>
    <n v="0"/>
    <n v="0"/>
    <n v="0"/>
    <n v="0"/>
    <n v="0"/>
    <n v="0"/>
    <n v="0"/>
    <n v="0"/>
    <n v="0"/>
    <n v="0"/>
    <n v="0"/>
    <n v="0"/>
    <n v="0"/>
    <n v="0"/>
    <n v="0"/>
    <n v="0"/>
    <m/>
    <n v="0"/>
    <n v="0"/>
    <n v="0"/>
    <m/>
    <n v="0"/>
    <n v="0"/>
    <n v="0"/>
    <n v="0"/>
    <n v="0"/>
    <x v="0"/>
    <m/>
    <x v="6"/>
    <x v="3"/>
    <s v="No root cause"/>
    <s v="No root cause"/>
    <s v=""/>
    <s v="OST_048"/>
    <m/>
  </r>
  <r>
    <s v="Saa-IHS"/>
    <s v="CTR_829"/>
    <s v="CENTRE"/>
    <s v="IHS"/>
    <s v="Grid-Gen"/>
    <s v="CENTRE"/>
    <s v="Saa"/>
    <s v="ZTE"/>
    <n v="0"/>
    <n v="0"/>
    <n v="0"/>
    <n v="0"/>
    <n v="0"/>
    <n v="0"/>
    <n v="0"/>
    <n v="0"/>
    <n v="0"/>
    <n v="0"/>
    <n v="0"/>
    <n v="0"/>
    <n v="0"/>
    <n v="0"/>
    <n v="0"/>
    <n v="0"/>
    <n v="0"/>
    <n v="0"/>
    <n v="0"/>
    <n v="0"/>
    <m/>
    <n v="0"/>
    <n v="0"/>
    <n v="0"/>
    <m/>
    <n v="0"/>
    <n v="0"/>
    <n v="0"/>
    <n v="0"/>
    <n v="0"/>
    <x v="0"/>
    <m/>
    <x v="6"/>
    <x v="3"/>
    <s v="No root cause"/>
    <s v="No root cause"/>
    <s v=""/>
    <s v="CTR_829"/>
    <m/>
  </r>
  <r>
    <s v="Basseu-MTN"/>
    <s v="OST_322"/>
    <s v="OUEST"/>
    <m/>
    <m/>
    <s v="OUEST"/>
    <s v="Bandja"/>
    <s v="Huawei"/>
    <n v="0"/>
    <n v="0"/>
    <n v="0"/>
    <n v="0"/>
    <n v="0"/>
    <n v="0"/>
    <n v="0"/>
    <n v="0"/>
    <n v="0"/>
    <n v="0"/>
    <n v="0"/>
    <n v="0"/>
    <n v="0"/>
    <n v="0"/>
    <n v="0"/>
    <n v="0"/>
    <n v="0"/>
    <n v="0"/>
    <n v="0"/>
    <n v="0"/>
    <m/>
    <n v="0"/>
    <n v="0"/>
    <n v="0"/>
    <m/>
    <n v="0"/>
    <n v="0"/>
    <n v="0"/>
    <n v="0"/>
    <n v="0"/>
    <x v="0"/>
    <m/>
    <x v="6"/>
    <x v="3"/>
    <s v="No root cause"/>
    <s v="No root cause"/>
    <s v=""/>
    <s v="OST_322"/>
    <m/>
  </r>
  <r>
    <s v="Tchabal"/>
    <s v="ADM_016"/>
    <s v="ADAMAOUA"/>
    <s v="IHS"/>
    <s v="Solar-Grid-Gen"/>
    <s v="ADAMAOUA"/>
    <s v="Tchabal"/>
    <s v="Huawei"/>
    <n v="0"/>
    <n v="0"/>
    <n v="0"/>
    <n v="0"/>
    <n v="0"/>
    <n v="0"/>
    <n v="0"/>
    <n v="0"/>
    <n v="0"/>
    <n v="0"/>
    <n v="0"/>
    <n v="0"/>
    <n v="0"/>
    <n v="0"/>
    <n v="0"/>
    <n v="0"/>
    <n v="0"/>
    <n v="0"/>
    <n v="0"/>
    <n v="0"/>
    <m/>
    <n v="0"/>
    <n v="0"/>
    <n v="0"/>
    <m/>
    <n v="0"/>
    <n v="0"/>
    <n v="0"/>
    <n v="0"/>
    <n v="0"/>
    <x v="0"/>
    <m/>
    <x v="6"/>
    <x v="3"/>
    <s v="No root cause"/>
    <s v="No root cause"/>
    <s v=""/>
    <s v="ADM_016"/>
    <m/>
  </r>
  <r>
    <s v="Nkolbewae-IHS"/>
    <s v="CTR_440"/>
    <s v="CENTRE"/>
    <s v="IHS"/>
    <s v="Grid-Gen"/>
    <s v="CENTRE"/>
    <s v="Nkol-bewaa"/>
    <s v="ZTE"/>
    <n v="0"/>
    <n v="0"/>
    <n v="0"/>
    <n v="0"/>
    <n v="0"/>
    <n v="0"/>
    <n v="0"/>
    <n v="0"/>
    <n v="0"/>
    <n v="0"/>
    <n v="0"/>
    <n v="0"/>
    <n v="0"/>
    <n v="0"/>
    <n v="0"/>
    <n v="0"/>
    <n v="0"/>
    <n v="0"/>
    <n v="0"/>
    <n v="0"/>
    <m/>
    <n v="0"/>
    <n v="0"/>
    <n v="0"/>
    <m/>
    <n v="0"/>
    <n v="0"/>
    <n v="0"/>
    <n v="0"/>
    <n v="0"/>
    <x v="0"/>
    <m/>
    <x v="6"/>
    <x v="3"/>
    <s v="No root cause"/>
    <s v="No root cause"/>
    <s v=""/>
    <s v="CTR_440"/>
    <m/>
  </r>
  <r>
    <s v="Bangangte-Centre"/>
    <s v="OST_180"/>
    <s v="OUEST"/>
    <s v="IHS"/>
    <s v="Grid-Gen"/>
    <s v="OUEST"/>
    <s v="Bangangte"/>
    <s v="Huawei"/>
    <n v="0"/>
    <n v="0"/>
    <n v="0"/>
    <n v="0"/>
    <n v="0"/>
    <n v="0"/>
    <n v="0"/>
    <n v="0"/>
    <n v="0"/>
    <n v="0"/>
    <n v="0"/>
    <n v="0"/>
    <n v="0"/>
    <n v="0"/>
    <n v="0"/>
    <n v="0"/>
    <n v="0"/>
    <n v="0"/>
    <n v="0"/>
    <n v="0"/>
    <m/>
    <n v="0"/>
    <n v="0"/>
    <n v="0"/>
    <m/>
    <n v="0"/>
    <n v="0"/>
    <n v="0"/>
    <n v="0"/>
    <n v="0"/>
    <x v="0"/>
    <m/>
    <x v="6"/>
    <x v="3"/>
    <s v="No root cause"/>
    <s v="No root cause"/>
    <s v=""/>
    <s v="OST_180"/>
    <m/>
  </r>
  <r>
    <s v="Makenene"/>
    <s v="CTR_081"/>
    <s v="CENTRE"/>
    <s v="IHS"/>
    <s v="Grid-Gen"/>
    <s v="CENTRE"/>
    <s v="Makenene"/>
    <s v="ZTE"/>
    <n v="0"/>
    <n v="0"/>
    <n v="0"/>
    <n v="0"/>
    <n v="0"/>
    <n v="0"/>
    <n v="0"/>
    <n v="0"/>
    <n v="0"/>
    <n v="0"/>
    <n v="0"/>
    <n v="0"/>
    <n v="0"/>
    <n v="0"/>
    <n v="0"/>
    <n v="0"/>
    <n v="0"/>
    <n v="0"/>
    <n v="0"/>
    <n v="0"/>
    <m/>
    <n v="0"/>
    <n v="0"/>
    <n v="0"/>
    <m/>
    <n v="0"/>
    <n v="0"/>
    <n v="0"/>
    <n v="0"/>
    <n v="0"/>
    <x v="0"/>
    <m/>
    <x v="6"/>
    <x v="3"/>
    <s v="No root cause"/>
    <s v="No root cause"/>
    <s v=""/>
    <s v="CTR_081"/>
    <m/>
  </r>
  <r>
    <s v="Ngom"/>
    <s v="SUD_115"/>
    <s v="CENTRE"/>
    <m/>
    <m/>
    <s v="SUD"/>
    <s v="Ngom"/>
    <s v="ZTE"/>
    <n v="0"/>
    <n v="0"/>
    <n v="0"/>
    <n v="0"/>
    <n v="0"/>
    <n v="0"/>
    <n v="0"/>
    <n v="0"/>
    <n v="0"/>
    <n v="0"/>
    <n v="0"/>
    <n v="0"/>
    <n v="0"/>
    <n v="0"/>
    <n v="0"/>
    <n v="0"/>
    <n v="0"/>
    <n v="0"/>
    <n v="0"/>
    <n v="0"/>
    <m/>
    <n v="0"/>
    <n v="0"/>
    <n v="0"/>
    <m/>
    <n v="0"/>
    <n v="0"/>
    <n v="0"/>
    <n v="0"/>
    <n v="0"/>
    <x v="0"/>
    <m/>
    <x v="6"/>
    <x v="3"/>
    <s v="No root cause"/>
    <s v="No root cause"/>
    <s v=""/>
    <s v="SUD_115"/>
    <m/>
  </r>
  <r>
    <s v="Loum-PHP"/>
    <s v="LIT_593"/>
    <s v="LITTORAL"/>
    <s v="CAMUSAT"/>
    <s v="Medium Grid + GE"/>
    <s v="LITTORAL"/>
    <s v="Loum"/>
    <s v="ZTE"/>
    <n v="0"/>
    <n v="0"/>
    <n v="0"/>
    <n v="0"/>
    <n v="0"/>
    <n v="0"/>
    <n v="0"/>
    <n v="0"/>
    <n v="0"/>
    <n v="0"/>
    <n v="0"/>
    <n v="0"/>
    <n v="0"/>
    <n v="0"/>
    <n v="0"/>
    <n v="0"/>
    <n v="0"/>
    <n v="0"/>
    <n v="0"/>
    <n v="0"/>
    <m/>
    <n v="0"/>
    <n v="0"/>
    <n v="0"/>
    <m/>
    <n v="0"/>
    <n v="0"/>
    <n v="0"/>
    <n v="0"/>
    <n v="0"/>
    <x v="0"/>
    <m/>
    <x v="6"/>
    <x v="3"/>
    <s v="No root cause"/>
    <s v="No root cause"/>
    <s v=""/>
    <s v="LIT_593"/>
    <m/>
  </r>
  <r>
    <s v="Bafou-Dzinmezo"/>
    <s v="OST_254"/>
    <s v="OUEST"/>
    <s v="CAMUSAT"/>
    <s v="Hybrid Solar - S2"/>
    <s v="OUEST"/>
    <s v="Bafou"/>
    <s v="Huawei"/>
    <n v="0"/>
    <n v="0"/>
    <n v="0"/>
    <n v="0"/>
    <n v="0"/>
    <n v="0"/>
    <n v="0"/>
    <n v="0"/>
    <n v="0"/>
    <n v="0"/>
    <n v="0"/>
    <n v="0"/>
    <n v="0"/>
    <n v="0"/>
    <n v="0"/>
    <n v="0"/>
    <n v="0"/>
    <n v="0"/>
    <n v="0"/>
    <n v="0"/>
    <m/>
    <n v="0"/>
    <n v="0"/>
    <n v="0"/>
    <m/>
    <n v="0"/>
    <n v="0"/>
    <n v="0"/>
    <n v="0"/>
    <n v="0"/>
    <x v="0"/>
    <m/>
    <x v="6"/>
    <x v="3"/>
    <s v="No root cause"/>
    <s v="No root cause"/>
    <s v=""/>
    <s v="OST_254"/>
    <m/>
  </r>
  <r>
    <s v="Awae-Metet"/>
    <s v="CTR_880"/>
    <s v="CENTRE"/>
    <s v="CAMUSAT"/>
    <s v="Good Grid + GE"/>
    <s v="CENTRE"/>
    <s v="Ebolmadzom"/>
    <s v="ZTE"/>
    <n v="0"/>
    <n v="0"/>
    <n v="0"/>
    <n v="0"/>
    <n v="0"/>
    <n v="0"/>
    <n v="0"/>
    <n v="0"/>
    <n v="0"/>
    <n v="0"/>
    <n v="0"/>
    <n v="0"/>
    <n v="0"/>
    <n v="0"/>
    <n v="0"/>
    <n v="0"/>
    <n v="0"/>
    <n v="0"/>
    <n v="0"/>
    <n v="0"/>
    <m/>
    <n v="0"/>
    <n v="0"/>
    <n v="0"/>
    <m/>
    <n v="0"/>
    <n v="0"/>
    <n v="0"/>
    <n v="0"/>
    <n v="0"/>
    <x v="0"/>
    <m/>
    <x v="6"/>
    <x v="3"/>
    <s v="No root cause"/>
    <s v="No root cause"/>
    <s v=""/>
    <s v="CTR_880"/>
    <m/>
  </r>
  <r>
    <s v="Abouta-MTN"/>
    <s v="SUD_238"/>
    <s v="CENTRE"/>
    <s v="IHS"/>
    <s v="Solar-Grid-Gen-Lithium"/>
    <s v="SUD"/>
    <s v="Abouta"/>
    <s v="ZTE"/>
    <n v="0"/>
    <n v="0"/>
    <n v="0"/>
    <n v="0"/>
    <n v="0"/>
    <n v="0"/>
    <n v="0"/>
    <n v="0"/>
    <n v="0"/>
    <n v="0"/>
    <n v="0"/>
    <n v="0"/>
    <n v="0"/>
    <n v="0"/>
    <n v="0"/>
    <n v="0"/>
    <n v="0"/>
    <n v="0"/>
    <n v="0"/>
    <n v="0"/>
    <m/>
    <n v="0"/>
    <n v="0"/>
    <n v="0"/>
    <m/>
    <n v="0"/>
    <n v="0"/>
    <n v="0"/>
    <n v="0"/>
    <n v="0"/>
    <x v="0"/>
    <m/>
    <x v="6"/>
    <x v="3"/>
    <s v="No root cause"/>
    <s v="No root cause"/>
    <s v=""/>
    <s v="SUD_238"/>
    <m/>
  </r>
  <r>
    <s v="Tongo-Ngandima-IHS"/>
    <s v="EST_116"/>
    <s v="CENTRE"/>
    <s v="IHS"/>
    <s v="Hybrid-Gen"/>
    <s v="EST"/>
    <s v="Tongo-Ngandima"/>
    <s v="NOKIA"/>
    <n v="0"/>
    <n v="0"/>
    <n v="0"/>
    <n v="0"/>
    <n v="0"/>
    <n v="0"/>
    <n v="0"/>
    <n v="0"/>
    <n v="0"/>
    <n v="0"/>
    <n v="0"/>
    <n v="0"/>
    <n v="0"/>
    <n v="0"/>
    <n v="0"/>
    <n v="0"/>
    <n v="0"/>
    <n v="0"/>
    <n v="0"/>
    <n v="0"/>
    <m/>
    <n v="0"/>
    <n v="0"/>
    <n v="0"/>
    <m/>
    <n v="0"/>
    <n v="0"/>
    <n v="0"/>
    <n v="0"/>
    <n v="0"/>
    <x v="0"/>
    <m/>
    <x v="6"/>
    <x v="3"/>
    <s v="No root cause"/>
    <s v="No root cause"/>
    <s v=""/>
    <s v="EST_116"/>
    <m/>
  </r>
  <r>
    <s v="Dibang"/>
    <s v="CTR_204"/>
    <s v="CENTRE"/>
    <s v="IHS"/>
    <s v="Grid-Gen"/>
    <s v="CENTRE"/>
    <s v="Dibang"/>
    <s v="ZTE"/>
    <n v="0"/>
    <n v="0"/>
    <n v="0"/>
    <n v="0"/>
    <n v="0"/>
    <n v="0"/>
    <n v="0"/>
    <n v="0"/>
    <n v="0"/>
    <n v="0"/>
    <n v="0"/>
    <n v="0"/>
    <n v="0"/>
    <n v="0"/>
    <n v="0"/>
    <n v="0"/>
    <n v="0"/>
    <n v="0"/>
    <n v="0"/>
    <n v="0"/>
    <m/>
    <n v="0"/>
    <n v="0"/>
    <n v="0"/>
    <m/>
    <n v="0"/>
    <n v="0"/>
    <n v="0"/>
    <n v="0"/>
    <n v="0"/>
    <x v="0"/>
    <m/>
    <x v="6"/>
    <x v="3"/>
    <s v="No root cause"/>
    <s v="No root cause"/>
    <s v=""/>
    <s v="CTR_204"/>
    <m/>
  </r>
  <r>
    <s v="Mbandjock-II"/>
    <s v="CTR_510"/>
    <s v="CENTRE"/>
    <s v="CAMUSAT"/>
    <s v="Good Grid no GE - 8h"/>
    <s v="CENTRE"/>
    <s v="Mbandjock"/>
    <s v="ZTE"/>
    <n v="0"/>
    <n v="0"/>
    <n v="0"/>
    <n v="0"/>
    <n v="0"/>
    <n v="0"/>
    <n v="0"/>
    <n v="0"/>
    <n v="0"/>
    <n v="0"/>
    <n v="0"/>
    <n v="0"/>
    <n v="0"/>
    <n v="0"/>
    <n v="0"/>
    <n v="0"/>
    <n v="0"/>
    <n v="0"/>
    <n v="0"/>
    <n v="0"/>
    <m/>
    <n v="0"/>
    <n v="0"/>
    <n v="0"/>
    <m/>
    <n v="0"/>
    <n v="0"/>
    <n v="0"/>
    <n v="0"/>
    <n v="0"/>
    <x v="0"/>
    <m/>
    <x v="6"/>
    <x v="3"/>
    <s v="No root cause"/>
    <s v="No root cause"/>
    <s v=""/>
    <s v="CTR_510"/>
    <m/>
  </r>
  <r>
    <s v="Djohong"/>
    <s v="ADM_022"/>
    <s v="ADAMAOUA"/>
    <s v="IHS"/>
    <s v="Solar-Gen"/>
    <s v="ADAMAOUA"/>
    <s v="Djohong"/>
    <s v="Huawei"/>
    <n v="0"/>
    <n v="0"/>
    <n v="0"/>
    <n v="0"/>
    <n v="0"/>
    <n v="0"/>
    <n v="0"/>
    <n v="0"/>
    <n v="0"/>
    <n v="0"/>
    <n v="0"/>
    <n v="0"/>
    <n v="0"/>
    <n v="0"/>
    <n v="0"/>
    <n v="0"/>
    <n v="0"/>
    <n v="0"/>
    <n v="0"/>
    <n v="0"/>
    <m/>
    <n v="0"/>
    <n v="0"/>
    <n v="0"/>
    <m/>
    <n v="0"/>
    <n v="0"/>
    <n v="0"/>
    <n v="0"/>
    <n v="0"/>
    <x v="0"/>
    <m/>
    <x v="6"/>
    <x v="3"/>
    <s v="No root cause"/>
    <s v="No root cause"/>
    <s v=""/>
    <s v="ADM_022"/>
    <m/>
  </r>
  <r>
    <s v="Ke-Eke-MTN"/>
    <s v="SUD_255"/>
    <s v="CENTRE"/>
    <s v="IHS"/>
    <s v="Grid-Gen"/>
    <s v="SUD"/>
    <s v="Ke-Eke"/>
    <s v="ZTE"/>
    <n v="0"/>
    <n v="0"/>
    <n v="0"/>
    <n v="0"/>
    <n v="0"/>
    <n v="0"/>
    <n v="0"/>
    <n v="0"/>
    <n v="0"/>
    <n v="0"/>
    <n v="0"/>
    <n v="0"/>
    <n v="0"/>
    <n v="0"/>
    <n v="0"/>
    <n v="0"/>
    <n v="0"/>
    <n v="0"/>
    <n v="0"/>
    <n v="0"/>
    <m/>
    <n v="0"/>
    <n v="0"/>
    <n v="0"/>
    <m/>
    <n v="0"/>
    <n v="0"/>
    <n v="0"/>
    <n v="0"/>
    <n v="0"/>
    <x v="0"/>
    <m/>
    <x v="6"/>
    <x v="3"/>
    <s v="No root cause"/>
    <s v="No root cause"/>
    <s v=""/>
    <s v="SUD_255"/>
    <m/>
  </r>
  <r>
    <s v="Nkondjock-MTN"/>
    <s v="LIT_239"/>
    <s v="LITTORAL"/>
    <s v="IHS"/>
    <s v="Grid-Gen"/>
    <s v="LITTORAL"/>
    <s v="Nkondjock"/>
    <s v="ZTE"/>
    <n v="0"/>
    <n v="0"/>
    <n v="0"/>
    <n v="0"/>
    <n v="0"/>
    <n v="0"/>
    <n v="0"/>
    <n v="0"/>
    <n v="0"/>
    <n v="0"/>
    <n v="0"/>
    <n v="0"/>
    <n v="0"/>
    <n v="0"/>
    <n v="0"/>
    <n v="0"/>
    <n v="0"/>
    <n v="0"/>
    <n v="0"/>
    <n v="0"/>
    <m/>
    <n v="0"/>
    <n v="0"/>
    <n v="0"/>
    <m/>
    <n v="0"/>
    <n v="0"/>
    <n v="0"/>
    <n v="0"/>
    <n v="0"/>
    <x v="0"/>
    <m/>
    <x v="6"/>
    <x v="3"/>
    <s v="No root cause"/>
    <s v="No root cause"/>
    <s v=""/>
    <s v="LIT_239"/>
    <m/>
  </r>
  <r>
    <s v="Ekabita-Essele"/>
    <s v="CTR_437"/>
    <s v="CENTRE"/>
    <s v="IHS"/>
    <s v="Grid-Gen"/>
    <s v="CENTRE"/>
    <s v="Ekabita-Essele"/>
    <s v="ZTE"/>
    <n v="0"/>
    <n v="0"/>
    <n v="0"/>
    <n v="0"/>
    <n v="0"/>
    <n v="0"/>
    <n v="0"/>
    <n v="0"/>
    <n v="0"/>
    <n v="0"/>
    <n v="0"/>
    <n v="0"/>
    <n v="0"/>
    <n v="0"/>
    <n v="0"/>
    <n v="0"/>
    <n v="0"/>
    <n v="0"/>
    <n v="0"/>
    <n v="0"/>
    <m/>
    <n v="0"/>
    <n v="0"/>
    <n v="0"/>
    <m/>
    <n v="0"/>
    <n v="0"/>
    <n v="0"/>
    <n v="0"/>
    <n v="0"/>
    <x v="0"/>
    <m/>
    <x v="6"/>
    <x v="3"/>
    <s v="No root cause"/>
    <s v="No root cause"/>
    <s v=""/>
    <s v="CTR_437"/>
    <m/>
  </r>
  <r>
    <s v="Nkometou-Razel"/>
    <s v="CTR_825"/>
    <s v="CENTRE"/>
    <s v="CAMUSAT"/>
    <s v="Hybrid Solar - S3"/>
    <s v="CENTRE"/>
    <s v="Nkometou"/>
    <s v="ZTE"/>
    <n v="0"/>
    <n v="0"/>
    <n v="0"/>
    <n v="0"/>
    <n v="0"/>
    <n v="0"/>
    <n v="0"/>
    <n v="0"/>
    <n v="0"/>
    <n v="0"/>
    <n v="0"/>
    <n v="0"/>
    <n v="0"/>
    <n v="0"/>
    <n v="0"/>
    <n v="0"/>
    <n v="0"/>
    <n v="0"/>
    <n v="0"/>
    <n v="0"/>
    <m/>
    <n v="0"/>
    <n v="0"/>
    <n v="0"/>
    <m/>
    <n v="0"/>
    <n v="0"/>
    <n v="0"/>
    <n v="0"/>
    <n v="0"/>
    <x v="0"/>
    <m/>
    <x v="6"/>
    <x v="3"/>
    <s v="No root cause"/>
    <s v="No root cause"/>
    <s v=""/>
    <s v="CTR_825"/>
    <m/>
  </r>
  <r>
    <s v="Yegeassi"/>
    <s v="CTR_770"/>
    <s v="CENTRE"/>
    <s v="CAMUSAT"/>
    <s v="Hybrid Solar - S1"/>
    <s v="CENTRE"/>
    <s v="Yegeassi"/>
    <s v="ZTE"/>
    <n v="0"/>
    <n v="0"/>
    <n v="0"/>
    <n v="0"/>
    <n v="0"/>
    <n v="0"/>
    <n v="0"/>
    <n v="0"/>
    <n v="0"/>
    <n v="0"/>
    <n v="0"/>
    <n v="0"/>
    <n v="0"/>
    <n v="0"/>
    <n v="0"/>
    <n v="0"/>
    <n v="0"/>
    <n v="0"/>
    <n v="0"/>
    <n v="0"/>
    <m/>
    <n v="0"/>
    <n v="0"/>
    <n v="0"/>
    <m/>
    <n v="0"/>
    <n v="0"/>
    <n v="0"/>
    <n v="0"/>
    <n v="0"/>
    <x v="0"/>
    <m/>
    <x v="7"/>
    <x v="4"/>
    <s v="SPARE-ISSUE"/>
    <s v="SPARE-ISSUE"/>
    <s v="(05-10-2026 ocm ran 18h)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10-2026 ocm ran 12h)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s v="CTR_770"/>
    <m/>
  </r>
  <r>
    <s v="Abang-Minko-IHS"/>
    <s v="SUD_044"/>
    <s v="CENTRE"/>
    <s v="IHS"/>
    <s v="Solar-Grid-Gen"/>
    <s v="SUD"/>
    <s v="Abang-Minko"/>
    <s v="ZTE"/>
    <n v="0"/>
    <n v="0"/>
    <n v="0"/>
    <n v="0"/>
    <n v="0"/>
    <n v="0"/>
    <n v="0"/>
    <n v="0"/>
    <n v="0"/>
    <n v="0"/>
    <n v="0"/>
    <n v="0"/>
    <n v="0"/>
    <n v="0"/>
    <n v="0"/>
    <n v="0"/>
    <n v="0"/>
    <n v="0"/>
    <n v="0"/>
    <n v="0"/>
    <m/>
    <n v="0"/>
    <n v="0"/>
    <n v="0"/>
    <m/>
    <n v="0"/>
    <n v="0"/>
    <n v="0"/>
    <n v="0"/>
    <n v="0"/>
    <x v="0"/>
    <m/>
    <x v="6"/>
    <x v="3"/>
    <s v="No root cause"/>
    <s v="No root cause"/>
    <s v=""/>
    <s v="SUD_044"/>
    <m/>
  </r>
  <r>
    <s v="Bazou"/>
    <s v="OST_037"/>
    <s v="OUEST"/>
    <s v="IHS"/>
    <s v="Grid-Gen"/>
    <s v="OUEST"/>
    <s v="Bazou"/>
    <s v="Huawei"/>
    <n v="0"/>
    <n v="0"/>
    <n v="0"/>
    <n v="0"/>
    <n v="0"/>
    <n v="0"/>
    <n v="0"/>
    <n v="0"/>
    <n v="0"/>
    <n v="0"/>
    <n v="0"/>
    <n v="0"/>
    <n v="0"/>
    <n v="0"/>
    <n v="0"/>
    <n v="0"/>
    <n v="0"/>
    <n v="0"/>
    <n v="0"/>
    <n v="0"/>
    <m/>
    <n v="0"/>
    <n v="0"/>
    <n v="0"/>
    <m/>
    <n v="0"/>
    <n v="0"/>
    <n v="0"/>
    <n v="0"/>
    <n v="0"/>
    <x v="0"/>
    <m/>
    <x v="6"/>
    <x v="3"/>
    <s v="No root cause"/>
    <s v="No root cause"/>
    <s v=""/>
    <s v="OST_037"/>
    <m/>
  </r>
  <r>
    <s v="Efok"/>
    <s v="CTR_221"/>
    <s v="CENTRE"/>
    <s v="IHS"/>
    <s v="Grid-Gen"/>
    <s v="CENTRE"/>
    <s v="Efok"/>
    <s v="ZTE"/>
    <n v="0"/>
    <n v="0"/>
    <n v="0"/>
    <n v="0"/>
    <n v="0"/>
    <n v="0"/>
    <n v="0"/>
    <n v="0"/>
    <n v="0"/>
    <n v="0"/>
    <n v="0"/>
    <n v="0"/>
    <n v="0"/>
    <n v="0"/>
    <n v="0"/>
    <n v="0"/>
    <n v="0"/>
    <n v="0"/>
    <n v="0"/>
    <n v="0"/>
    <m/>
    <n v="0"/>
    <n v="0"/>
    <n v="0"/>
    <m/>
    <n v="0"/>
    <n v="0"/>
    <n v="0"/>
    <n v="0"/>
    <n v="0"/>
    <x v="0"/>
    <m/>
    <x v="6"/>
    <x v="3"/>
    <s v="No root cause"/>
    <s v="No root cause"/>
    <s v=""/>
    <s v="CTR_221"/>
    <m/>
  </r>
  <r>
    <s v="Mintom-MTN"/>
    <s v="SUD_246"/>
    <s v="CENTRE"/>
    <s v="IHS"/>
    <s v="Solar-Gen-Lithium"/>
    <s v="SUD"/>
    <s v="Mintom"/>
    <s v="ZTE"/>
    <n v="0"/>
    <n v="0"/>
    <n v="0"/>
    <n v="0"/>
    <n v="0"/>
    <n v="0"/>
    <n v="0"/>
    <n v="0"/>
    <n v="0"/>
    <n v="0"/>
    <n v="0"/>
    <n v="0"/>
    <n v="0"/>
    <n v="0"/>
    <n v="0"/>
    <n v="0"/>
    <n v="0"/>
    <n v="0"/>
    <n v="0"/>
    <n v="0"/>
    <m/>
    <n v="0"/>
    <n v="0"/>
    <n v="0"/>
    <m/>
    <n v="0"/>
    <n v="0"/>
    <n v="0"/>
    <n v="0"/>
    <n v="0"/>
    <x v="0"/>
    <m/>
    <x v="6"/>
    <x v="3"/>
    <s v="No root cause"/>
    <s v="No root cause"/>
    <s v=""/>
    <s v="SUD_246"/>
    <m/>
  </r>
  <r>
    <s v="BTS-Mobile-Mbandjock"/>
    <s v="CTR_636"/>
    <s v="CENTRE"/>
    <s v="CAMUSAT"/>
    <s v="HGB"/>
    <s v="CENTRE"/>
    <s v="Mbandjock"/>
    <s v="NOKIA"/>
    <n v="0"/>
    <n v="0"/>
    <n v="0"/>
    <n v="0"/>
    <n v="0"/>
    <n v="0"/>
    <n v="0"/>
    <n v="0"/>
    <n v="0"/>
    <n v="0"/>
    <n v="0"/>
    <n v="0"/>
    <n v="0"/>
    <n v="0"/>
    <n v="0"/>
    <n v="0"/>
    <n v="0"/>
    <n v="0"/>
    <n v="0"/>
    <n v="0"/>
    <m/>
    <n v="0"/>
    <n v="0"/>
    <n v="0"/>
    <m/>
    <n v="0"/>
    <n v="0"/>
    <n v="0"/>
    <n v="0"/>
    <n v="0"/>
    <x v="0"/>
    <m/>
    <x v="6"/>
    <x v="3"/>
    <s v="No root cause"/>
    <s v="No root cause"/>
    <s v=""/>
    <s v="CTR_636"/>
    <m/>
  </r>
  <r>
    <s v="Niete-V14"/>
    <s v="LIT_193"/>
    <s v="LITTORAL"/>
    <s v="IHS"/>
    <s v="Grid-Gen"/>
    <s v="LITTORAL"/>
    <s v="Niete"/>
    <s v="ZTE"/>
    <n v="0"/>
    <n v="0"/>
    <n v="0"/>
    <n v="0"/>
    <n v="0"/>
    <n v="0"/>
    <n v="0"/>
    <n v="0"/>
    <n v="0"/>
    <n v="0"/>
    <n v="0"/>
    <n v="0"/>
    <n v="0"/>
    <n v="0"/>
    <n v="0"/>
    <n v="0"/>
    <n v="0"/>
    <n v="0"/>
    <n v="0"/>
    <n v="0"/>
    <m/>
    <n v="0"/>
    <n v="0"/>
    <n v="0"/>
    <m/>
    <n v="0"/>
    <n v="0"/>
    <n v="0"/>
    <n v="0"/>
    <n v="0"/>
    <x v="0"/>
    <m/>
    <x v="6"/>
    <x v="3"/>
    <s v="No root cause"/>
    <s v="No root cause"/>
    <s v=""/>
    <s v="LIT_193"/>
    <m/>
  </r>
  <r>
    <s v="Niete-V15-IHS"/>
    <s v="LIT_495"/>
    <s v="LITTORAL"/>
    <s v="IHS"/>
    <s v="Grid-Gen"/>
    <s v="LITTORAL"/>
    <s v="Niete"/>
    <s v="ZTE"/>
    <n v="0"/>
    <n v="0"/>
    <n v="0"/>
    <n v="0"/>
    <n v="0"/>
    <n v="0"/>
    <n v="0"/>
    <n v="0"/>
    <n v="0"/>
    <n v="0"/>
    <n v="0"/>
    <n v="0"/>
    <n v="0"/>
    <n v="0"/>
    <n v="0"/>
    <n v="0"/>
    <n v="0"/>
    <n v="0"/>
    <n v="0"/>
    <n v="0"/>
    <m/>
    <n v="0"/>
    <n v="0"/>
    <n v="0"/>
    <m/>
    <n v="0"/>
    <n v="0"/>
    <n v="0"/>
    <n v="0"/>
    <n v="0"/>
    <x v="0"/>
    <m/>
    <x v="6"/>
    <x v="3"/>
    <s v="No root cause"/>
    <s v="No root cause"/>
    <s v=""/>
    <s v="LIT_495"/>
    <m/>
  </r>
  <r>
    <s v="Niete-V13"/>
    <s v="LIT_194"/>
    <s v="LITTORAL"/>
    <s v="IHS"/>
    <s v="Grid-Gen-Lithium"/>
    <s v="LITTORAL"/>
    <s v="Niete"/>
    <s v="NOKIA"/>
    <n v="0"/>
    <n v="0"/>
    <n v="0"/>
    <n v="0"/>
    <n v="0"/>
    <n v="0"/>
    <n v="0"/>
    <n v="0"/>
    <n v="0"/>
    <n v="0"/>
    <n v="0"/>
    <n v="0"/>
    <n v="0"/>
    <n v="0"/>
    <n v="0"/>
    <n v="0"/>
    <n v="0"/>
    <n v="0"/>
    <n v="0"/>
    <n v="0"/>
    <m/>
    <n v="0"/>
    <n v="0"/>
    <n v="0"/>
    <m/>
    <n v="0"/>
    <n v="0"/>
    <n v="0"/>
    <n v="0"/>
    <n v="0"/>
    <x v="0"/>
    <m/>
    <x v="6"/>
    <x v="3"/>
    <s v="No root cause"/>
    <s v="No root cause"/>
    <s v=""/>
    <s v="LIT_194"/>
    <m/>
  </r>
  <r>
    <s v="NR-Cite"/>
    <s v="LIT_404"/>
    <s v="Douala"/>
    <s v="IHS"/>
    <s v="Grid-Gen"/>
    <s v="LITTORAL"/>
    <s v="Douala"/>
    <s v="ZTE"/>
    <n v="0"/>
    <n v="0"/>
    <n v="0"/>
    <n v="0"/>
    <n v="0"/>
    <n v="0"/>
    <n v="0"/>
    <n v="0"/>
    <n v="0"/>
    <n v="0"/>
    <n v="0"/>
    <n v="0"/>
    <n v="0"/>
    <n v="0"/>
    <n v="0"/>
    <n v="0"/>
    <n v="0"/>
    <n v="0"/>
    <n v="0"/>
    <n v="0"/>
    <m/>
    <n v="0"/>
    <n v="0"/>
    <n v="0"/>
    <m/>
    <n v="0"/>
    <n v="0"/>
    <n v="0"/>
    <n v="0"/>
    <n v="0"/>
    <x v="0"/>
    <m/>
    <x v="6"/>
    <x v="3"/>
    <s v="No root cause"/>
    <s v="No root cause"/>
    <s v=""/>
    <s v="LIT_404"/>
    <m/>
  </r>
  <r>
    <s v="Bazou-IHS"/>
    <s v="OST_152"/>
    <s v="OUEST"/>
    <s v="IHS"/>
    <s v="Grid-Gen"/>
    <s v="OUEST"/>
    <s v="Bazou"/>
    <s v="Huawei"/>
    <n v="0"/>
    <n v="0"/>
    <n v="0"/>
    <n v="0"/>
    <n v="0"/>
    <n v="0"/>
    <n v="0"/>
    <n v="0"/>
    <n v="0"/>
    <n v="0"/>
    <n v="0"/>
    <n v="0"/>
    <n v="0"/>
    <n v="0"/>
    <n v="0"/>
    <n v="0"/>
    <n v="0"/>
    <n v="0"/>
    <n v="0"/>
    <n v="0"/>
    <m/>
    <n v="0"/>
    <n v="0"/>
    <n v="0"/>
    <m/>
    <n v="0"/>
    <n v="0"/>
    <n v="0"/>
    <n v="0"/>
    <n v="0"/>
    <x v="0"/>
    <m/>
    <x v="6"/>
    <x v="3"/>
    <s v="No root cause"/>
    <s v="No root cause"/>
    <s v=""/>
    <s v="OST_152"/>
    <m/>
  </r>
  <r>
    <s v="Babadjou"/>
    <s v="OST_060"/>
    <s v="OUEST"/>
    <s v="IHS"/>
    <s v="Grid-Gen"/>
    <s v="OUEST"/>
    <s v="Babadjou"/>
    <s v="Huawei"/>
    <n v="0"/>
    <n v="0"/>
    <n v="0"/>
    <n v="0"/>
    <n v="0"/>
    <n v="0"/>
    <n v="0"/>
    <n v="0"/>
    <n v="0"/>
    <n v="0"/>
    <n v="0"/>
    <n v="0"/>
    <n v="0"/>
    <n v="0"/>
    <n v="0"/>
    <n v="0"/>
    <n v="0"/>
    <n v="0"/>
    <n v="0"/>
    <n v="0"/>
    <m/>
    <n v="0"/>
    <n v="0"/>
    <n v="0"/>
    <m/>
    <n v="0"/>
    <n v="0"/>
    <n v="0"/>
    <n v="0"/>
    <n v="0"/>
    <x v="0"/>
    <m/>
    <x v="6"/>
    <x v="3"/>
    <s v="No root cause"/>
    <s v="No root cause"/>
    <s v=""/>
    <s v="OST_060"/>
    <m/>
  </r>
  <r>
    <s v="EDZENDOUAN"/>
    <s v="CTR_795"/>
    <s v="CENTRE"/>
    <s v="CAMUSAT"/>
    <s v="HGB"/>
    <s v="CENTRE"/>
    <s v="Edzendouan"/>
    <s v="ZTE"/>
    <n v="0"/>
    <n v="0"/>
    <n v="0"/>
    <n v="0"/>
    <n v="0"/>
    <n v="0"/>
    <n v="0"/>
    <n v="0"/>
    <n v="0"/>
    <n v="0"/>
    <n v="0"/>
    <n v="0"/>
    <n v="0"/>
    <n v="0"/>
    <n v="0"/>
    <n v="0"/>
    <n v="0"/>
    <n v="0"/>
    <n v="0"/>
    <n v="0"/>
    <m/>
    <n v="0"/>
    <n v="0"/>
    <n v="0"/>
    <m/>
    <n v="0"/>
    <n v="0"/>
    <n v="0"/>
    <n v="0"/>
    <n v="0"/>
    <x v="0"/>
    <m/>
    <x v="6"/>
    <x v="3"/>
    <s v="No root cause"/>
    <s v="No root cause"/>
    <s v=""/>
    <s v="CTR_795"/>
    <m/>
  </r>
  <r>
    <s v="Bangang"/>
    <s v="OST_311"/>
    <s v="OUEST"/>
    <s v="ESCO"/>
    <s v="Hybrid Solar - S3"/>
    <s v="OUEST"/>
    <s v="MBOUDA"/>
    <s v="Huawei"/>
    <n v="0"/>
    <n v="0"/>
    <n v="0"/>
    <n v="0"/>
    <n v="0"/>
    <n v="0"/>
    <n v="0"/>
    <n v="0"/>
    <n v="0"/>
    <n v="0"/>
    <n v="0"/>
    <n v="0"/>
    <n v="0"/>
    <n v="0"/>
    <n v="0"/>
    <n v="0"/>
    <n v="0"/>
    <n v="0"/>
    <n v="0"/>
    <n v="0"/>
    <m/>
    <n v="0"/>
    <n v="0"/>
    <n v="0"/>
    <m/>
    <n v="0"/>
    <n v="0"/>
    <n v="0"/>
    <n v="0"/>
    <n v="0"/>
    <x v="0"/>
    <m/>
    <x v="6"/>
    <x v="3"/>
    <s v="No root cause"/>
    <s v="No root cause"/>
    <s v=""/>
    <s v="OST_311"/>
    <m/>
  </r>
  <r>
    <s v="Mbongouen-MTN"/>
    <s v="SUD_214"/>
    <s v="CENTRE"/>
    <s v="IHS"/>
    <s v="Grid-Gen"/>
    <s v="SUD"/>
    <s v="Mbongouen"/>
    <s v="ZTE"/>
    <n v="0"/>
    <n v="0"/>
    <n v="0"/>
    <n v="0"/>
    <n v="0"/>
    <n v="0"/>
    <n v="0"/>
    <n v="0"/>
    <n v="0"/>
    <n v="0"/>
    <n v="0"/>
    <n v="0"/>
    <n v="0"/>
    <n v="0"/>
    <n v="0"/>
    <n v="0"/>
    <n v="0"/>
    <n v="0"/>
    <n v="0"/>
    <n v="0"/>
    <m/>
    <n v="0"/>
    <n v="0"/>
    <n v="0"/>
    <m/>
    <n v="0"/>
    <n v="0"/>
    <n v="0"/>
    <n v="0"/>
    <n v="0"/>
    <x v="0"/>
    <m/>
    <x v="6"/>
    <x v="3"/>
    <s v="No root cause"/>
    <s v="No root cause"/>
    <s v=""/>
    <s v="SUD_214"/>
    <m/>
  </r>
  <r>
    <s v="Kienke"/>
    <s v="LIT_195"/>
    <s v="LITTORAL"/>
    <s v="IHS"/>
    <s v="Grid-Gen"/>
    <s v="LITTORAL"/>
    <s v="Kiienke"/>
    <s v="ZTE"/>
    <n v="0"/>
    <n v="0"/>
    <n v="0"/>
    <n v="0"/>
    <n v="0"/>
    <n v="0"/>
    <n v="0"/>
    <n v="0"/>
    <n v="0"/>
    <n v="0"/>
    <n v="0"/>
    <n v="0"/>
    <n v="0"/>
    <n v="0"/>
    <n v="0"/>
    <n v="0"/>
    <n v="0"/>
    <n v="0"/>
    <n v="0"/>
    <n v="0"/>
    <m/>
    <n v="0"/>
    <n v="0"/>
    <n v="0"/>
    <m/>
    <n v="0"/>
    <n v="0"/>
    <n v="0"/>
    <n v="0"/>
    <n v="0"/>
    <x v="0"/>
    <m/>
    <x v="6"/>
    <x v="3"/>
    <s v="No root cause"/>
    <s v="No root cause"/>
    <s v=""/>
    <s v="LIT_195"/>
    <m/>
  </r>
  <r>
    <s v="Saa"/>
    <s v="CTR_192"/>
    <s v="CENTRE"/>
    <s v="IHS"/>
    <s v="Grid-Gen"/>
    <s v="CENTRE"/>
    <s v="Saa"/>
    <s v="ZTE"/>
    <n v="0"/>
    <n v="0"/>
    <n v="0"/>
    <n v="0"/>
    <n v="0"/>
    <n v="0"/>
    <n v="0"/>
    <n v="0"/>
    <n v="0"/>
    <n v="0"/>
    <n v="0"/>
    <n v="0"/>
    <n v="0"/>
    <n v="0"/>
    <n v="0"/>
    <n v="0"/>
    <n v="0"/>
    <n v="0"/>
    <n v="0"/>
    <n v="0"/>
    <m/>
    <n v="0"/>
    <n v="0"/>
    <n v="0"/>
    <m/>
    <n v="0"/>
    <n v="0"/>
    <n v="0"/>
    <n v="0"/>
    <n v="0"/>
    <x v="0"/>
    <m/>
    <x v="6"/>
    <x v="3"/>
    <s v="No root cause"/>
    <s v="No root cause"/>
    <s v=""/>
    <s v="CTR_192"/>
    <m/>
  </r>
  <r>
    <s v="BIAKOA-MTN-IHS"/>
    <s v="CTR_443"/>
    <s v="CENTRE"/>
    <s v="IHS"/>
    <s v="Solar-Grid-Gen-Lithium"/>
    <s v="CENTRE"/>
    <s v="Biakoa"/>
    <s v="ZTE"/>
    <n v="0"/>
    <n v="0"/>
    <n v="0"/>
    <n v="0"/>
    <n v="0"/>
    <n v="0"/>
    <n v="0"/>
    <n v="0"/>
    <n v="0"/>
    <n v="0"/>
    <n v="0"/>
    <n v="0"/>
    <n v="0"/>
    <n v="0"/>
    <n v="0"/>
    <n v="0"/>
    <n v="0"/>
    <n v="0"/>
    <n v="0"/>
    <n v="0"/>
    <m/>
    <n v="0"/>
    <n v="0"/>
    <n v="0"/>
    <m/>
    <n v="0"/>
    <n v="0"/>
    <n v="0"/>
    <n v="0"/>
    <n v="0"/>
    <x v="0"/>
    <m/>
    <x v="6"/>
    <x v="3"/>
    <s v="No root cause"/>
    <s v="No root cause"/>
    <s v=""/>
    <s v="CTR_443"/>
    <m/>
  </r>
  <r>
    <s v="Bihaing-IHS"/>
    <s v="LIT_517"/>
    <s v="LITTORAL"/>
    <s v="HIS"/>
    <s v="Grid-Gen"/>
    <s v="LITTORAL"/>
    <s v="Bihaing"/>
    <s v="ZTE"/>
    <n v="0"/>
    <n v="0"/>
    <n v="0"/>
    <n v="0"/>
    <n v="0"/>
    <n v="0"/>
    <n v="0"/>
    <n v="0"/>
    <n v="0"/>
    <n v="0"/>
    <n v="0"/>
    <n v="0"/>
    <n v="0"/>
    <n v="0"/>
    <n v="0"/>
    <n v="0"/>
    <n v="0"/>
    <n v="0"/>
    <n v="0"/>
    <n v="0"/>
    <m/>
    <n v="0"/>
    <n v="0"/>
    <n v="0"/>
    <m/>
    <n v="0"/>
    <n v="0"/>
    <n v="0"/>
    <n v="0"/>
    <n v="0"/>
    <x v="0"/>
    <m/>
    <x v="6"/>
    <x v="3"/>
    <s v="No root cause"/>
    <s v="No root cause"/>
    <s v=""/>
    <s v="LIT_517"/>
    <m/>
  </r>
  <r>
    <s v="Penja-PHP"/>
    <s v="LIT_594"/>
    <s v="LITTORAL"/>
    <s v="CAMUSAT"/>
    <s v="Good Grid + GE"/>
    <s v="LITTORAL"/>
    <s v="Penja"/>
    <s v="ZTE"/>
    <n v="0"/>
    <n v="0"/>
    <n v="0"/>
    <n v="0"/>
    <n v="0"/>
    <n v="0"/>
    <n v="0"/>
    <n v="0"/>
    <n v="0"/>
    <n v="0"/>
    <n v="0"/>
    <n v="0"/>
    <n v="0"/>
    <n v="0"/>
    <n v="0"/>
    <n v="0"/>
    <n v="0"/>
    <n v="0"/>
    <n v="0"/>
    <n v="0"/>
    <m/>
    <n v="0"/>
    <n v="0"/>
    <n v="0"/>
    <m/>
    <n v="0"/>
    <n v="0"/>
    <n v="0"/>
    <n v="0"/>
    <n v="0"/>
    <x v="0"/>
    <m/>
    <x v="6"/>
    <x v="3"/>
    <s v="No root cause"/>
    <s v="No root cause"/>
    <s v=""/>
    <s v="LIT_594"/>
    <m/>
  </r>
  <r>
    <s v="Bikok"/>
    <s v="CTR_260"/>
    <s v="CENTRE"/>
    <s v="IHS"/>
    <s v="Grid-Hybrid-Gen"/>
    <s v="CENTRE"/>
    <s v="Bikok"/>
    <s v="ZTE"/>
    <n v="0"/>
    <n v="0"/>
    <n v="0"/>
    <n v="0"/>
    <n v="0"/>
    <n v="0"/>
    <n v="0"/>
    <n v="0"/>
    <n v="0"/>
    <n v="0"/>
    <n v="0"/>
    <n v="0"/>
    <n v="0"/>
    <n v="0"/>
    <n v="0"/>
    <n v="0"/>
    <n v="0"/>
    <n v="0"/>
    <n v="0"/>
    <n v="0"/>
    <m/>
    <n v="0"/>
    <n v="0"/>
    <n v="0"/>
    <m/>
    <n v="0"/>
    <n v="0"/>
    <n v="0"/>
    <n v="0"/>
    <n v="0"/>
    <x v="0"/>
    <m/>
    <x v="6"/>
    <x v="3"/>
    <s v="No root cause"/>
    <s v="No root cause"/>
    <s v=""/>
    <s v="CTR_260"/>
    <m/>
  </r>
  <r>
    <s v="Mengue-Bibey-Camrail"/>
    <s v="CTR_455"/>
    <s v="CENTRE"/>
    <s v="CAMUSAT"/>
    <s v="Gen Only"/>
    <s v="CENTRE"/>
    <s v="Mengue-Bibey"/>
    <s v="NOKIA"/>
    <n v="0"/>
    <n v="0"/>
    <n v="0"/>
    <n v="0"/>
    <n v="0"/>
    <n v="0"/>
    <n v="0"/>
    <n v="0"/>
    <n v="0"/>
    <n v="0"/>
    <n v="0"/>
    <n v="0"/>
    <n v="0"/>
    <n v="0"/>
    <n v="0"/>
    <n v="0"/>
    <n v="0"/>
    <n v="0"/>
    <n v="0"/>
    <n v="0"/>
    <m/>
    <n v="0"/>
    <n v="0"/>
    <n v="0"/>
    <m/>
    <n v="0"/>
    <n v="0"/>
    <n v="0"/>
    <n v="0"/>
    <n v="0"/>
    <x v="0"/>
    <m/>
    <x v="10"/>
    <x v="0"/>
    <s v="AKTIVCO Defaut GE &amp; Power Cabinet"/>
    <s v="PASSIVE"/>
    <s v="(05-10-2026 cells zte): 09/05/2026 : Power issue || Mail sent to IHS..;..;(05-10-2026 ocm ran 12h) Power status check Ongoing"/>
    <s v="CTR_455"/>
    <m/>
  </r>
  <r>
    <s v="Botko"/>
    <s v="LIT_319"/>
    <s v="LITTORAL"/>
    <s v="IHS"/>
    <s v="Grid-Gen"/>
    <s v="LITTORAL"/>
    <s v="Botko"/>
    <s v="ZTE"/>
    <n v="0"/>
    <n v="0"/>
    <n v="0"/>
    <n v="0"/>
    <n v="0"/>
    <n v="0"/>
    <n v="0"/>
    <n v="0"/>
    <n v="0"/>
    <n v="0"/>
    <n v="0"/>
    <n v="0"/>
    <n v="0"/>
    <n v="0"/>
    <n v="0"/>
    <n v="0"/>
    <n v="0"/>
    <n v="0"/>
    <n v="0"/>
    <n v="0"/>
    <m/>
    <n v="0"/>
    <n v="0"/>
    <n v="0"/>
    <m/>
    <n v="0"/>
    <n v="0"/>
    <n v="0"/>
    <n v="0"/>
    <n v="0"/>
    <x v="0"/>
    <m/>
    <x v="6"/>
    <x v="3"/>
    <s v="No root cause"/>
    <s v="No root cause"/>
    <s v=""/>
    <s v="LIT_319"/>
    <m/>
  </r>
  <r>
    <s v="Belabo"/>
    <s v="EST_002"/>
    <s v="CENTRE"/>
    <s v="CAMUSAT"/>
    <s v="Good Grid + GE"/>
    <s v="EST"/>
    <s v="Belabo"/>
    <s v="NOKIA"/>
    <n v="0"/>
    <n v="0"/>
    <n v="0"/>
    <n v="0"/>
    <n v="0"/>
    <n v="0"/>
    <n v="0"/>
    <n v="0"/>
    <n v="0"/>
    <n v="0"/>
    <n v="0"/>
    <n v="0"/>
    <n v="0"/>
    <n v="0"/>
    <n v="0"/>
    <n v="0"/>
    <n v="0"/>
    <n v="0"/>
    <n v="0"/>
    <n v="0"/>
    <m/>
    <n v="0"/>
    <n v="0"/>
    <n v="0"/>
    <m/>
    <n v="0"/>
    <n v="0"/>
    <n v="0"/>
    <n v="0"/>
    <n v="0"/>
    <x v="0"/>
    <m/>
    <x v="6"/>
    <x v="3"/>
    <s v="No root cause"/>
    <s v="No root cause"/>
    <s v=""/>
    <s v="EST_002"/>
    <m/>
  </r>
  <r>
    <s v="Gado-Badzere"/>
    <s v="EST_055"/>
    <s v="CENTRE"/>
    <s v="IHS"/>
    <s v="Solar-Gen-Lithium"/>
    <s v="EST"/>
    <s v="Gado-Badzere"/>
    <s v="ZTE"/>
    <n v="0"/>
    <n v="0"/>
    <n v="0"/>
    <n v="0"/>
    <n v="0"/>
    <n v="0"/>
    <n v="0"/>
    <n v="0"/>
    <n v="0"/>
    <n v="0"/>
    <n v="0"/>
    <n v="0"/>
    <n v="0"/>
    <n v="0"/>
    <n v="0"/>
    <n v="0"/>
    <n v="0"/>
    <n v="0"/>
    <n v="0"/>
    <n v="0"/>
    <m/>
    <n v="0"/>
    <n v="0"/>
    <n v="0"/>
    <m/>
    <n v="0"/>
    <n v="0"/>
    <n v="0"/>
    <n v="0"/>
    <n v="0"/>
    <x v="0"/>
    <m/>
    <x v="5"/>
    <x v="1"/>
    <s v="fiber AOF"/>
    <s v="ACTIVE"/>
    <s v="(05-10-2026 groupe whatsapp front office ) impacted by EST_055_Z_Gado-Badzere(EST-055), RFO/RCA: Brins de fibre rongés dans une chambre optique à 84 mètres"/>
    <s v="EST_055"/>
    <s v="impacted by EST_055_Z_Gado-Badzere(EST-055), RFO/RCA: Brins de fibre rongés dans une chambre optique à 84 mètres"/>
  </r>
  <r>
    <s v="Angongo"/>
    <s v="CTR_358"/>
    <s v="CENTRE"/>
    <s v="IHS"/>
    <s v="Grid-Gen"/>
    <s v="CENTRE"/>
    <s v="Angongo"/>
    <s v="ZTE"/>
    <n v="0"/>
    <n v="0"/>
    <n v="0"/>
    <n v="0"/>
    <n v="0"/>
    <n v="0"/>
    <n v="0"/>
    <n v="0"/>
    <n v="0"/>
    <n v="0"/>
    <n v="0"/>
    <n v="0"/>
    <n v="0"/>
    <n v="0"/>
    <n v="0"/>
    <n v="0"/>
    <n v="0"/>
    <n v="0"/>
    <n v="0"/>
    <n v="0"/>
    <m/>
    <n v="0"/>
    <n v="0"/>
    <n v="0"/>
    <m/>
    <n v="0"/>
    <n v="0"/>
    <n v="0"/>
    <n v="0"/>
    <n v="0"/>
    <x v="0"/>
    <m/>
    <x v="6"/>
    <x v="3"/>
    <s v="No root cause"/>
    <s v="No root cause"/>
    <s v=""/>
    <s v="CTR_358"/>
    <m/>
  </r>
  <r>
    <s v="Ombessa"/>
    <s v="CTR_095"/>
    <s v="CENTRE"/>
    <s v="IHS"/>
    <s v="Grid-Gen"/>
    <s v="CENTRE"/>
    <s v="Ombessa"/>
    <s v="ZTE"/>
    <n v="0"/>
    <n v="0"/>
    <n v="0"/>
    <n v="0"/>
    <n v="0"/>
    <n v="0"/>
    <n v="0"/>
    <n v="0"/>
    <n v="0"/>
    <n v="0"/>
    <n v="0"/>
    <n v="0"/>
    <n v="0"/>
    <n v="0"/>
    <n v="0"/>
    <n v="0"/>
    <n v="0"/>
    <n v="0"/>
    <n v="0"/>
    <n v="0"/>
    <m/>
    <n v="0"/>
    <n v="0"/>
    <n v="0"/>
    <m/>
    <n v="0"/>
    <n v="0"/>
    <n v="0"/>
    <n v="0"/>
    <n v="0"/>
    <x v="0"/>
    <m/>
    <x v="6"/>
    <x v="3"/>
    <s v="No root cause"/>
    <s v="No root cause"/>
    <s v=""/>
    <s v="CTR_095"/>
    <m/>
  </r>
  <r>
    <s v="Nkongtock-IHS"/>
    <s v="CTR_733"/>
    <s v="CENTRE"/>
    <s v="IHS"/>
    <s v="Solar-Gen"/>
    <s v="CENTRE"/>
    <s v="Nkongtock"/>
    <s v="ZTE"/>
    <n v="0"/>
    <n v="0"/>
    <n v="0"/>
    <n v="0"/>
    <n v="0"/>
    <n v="0"/>
    <n v="0"/>
    <n v="0"/>
    <n v="0"/>
    <n v="0"/>
    <n v="0"/>
    <n v="0"/>
    <n v="0"/>
    <n v="0"/>
    <n v="0"/>
    <n v="0"/>
    <n v="0"/>
    <n v="0"/>
    <n v="0"/>
    <n v="0"/>
    <m/>
    <n v="0"/>
    <n v="0"/>
    <n v="0"/>
    <m/>
    <n v="0"/>
    <n v="0"/>
    <n v="0"/>
    <n v="0"/>
    <n v="0"/>
    <x v="0"/>
    <m/>
    <x v="6"/>
    <x v="3"/>
    <s v="No root cause"/>
    <s v="No root cause"/>
    <s v=""/>
    <s v="CTR_733"/>
    <m/>
  </r>
  <r>
    <s v="Ekali-MTN"/>
    <s v="CTR_309"/>
    <s v="CENTRE"/>
    <s v="IHS"/>
    <s v="Grid-Gen"/>
    <s v="CENTRE"/>
    <s v="Ekali"/>
    <s v="ZTE"/>
    <n v="0"/>
    <n v="0"/>
    <n v="0"/>
    <n v="0"/>
    <n v="0"/>
    <n v="0"/>
    <n v="0"/>
    <n v="0"/>
    <n v="0"/>
    <n v="0"/>
    <n v="0"/>
    <n v="0"/>
    <n v="0"/>
    <n v="0"/>
    <n v="0"/>
    <n v="0"/>
    <n v="0"/>
    <n v="0"/>
    <n v="0"/>
    <n v="0"/>
    <m/>
    <n v="0"/>
    <n v="0"/>
    <n v="0"/>
    <m/>
    <n v="0"/>
    <n v="0"/>
    <n v="0"/>
    <n v="0"/>
    <n v="0"/>
    <x v="0"/>
    <m/>
    <x v="6"/>
    <x v="3"/>
    <s v="No root cause"/>
    <s v="No root cause"/>
    <s v=""/>
    <s v="CTR_309"/>
    <m/>
  </r>
  <r>
    <s v="Niete-FH"/>
    <s v="SUD_005"/>
    <s v="LITTORAL"/>
    <s v="IHS"/>
    <s v="Grid-Gen-Lithium"/>
    <s v="SUD"/>
    <s v="Niete"/>
    <s v="ZTE"/>
    <n v="0"/>
    <n v="0"/>
    <n v="0"/>
    <n v="0"/>
    <n v="0"/>
    <n v="0"/>
    <n v="0"/>
    <n v="0"/>
    <n v="0"/>
    <n v="0"/>
    <n v="0"/>
    <n v="0"/>
    <n v="0"/>
    <n v="0"/>
    <n v="0"/>
    <n v="0"/>
    <n v="0"/>
    <n v="0"/>
    <n v="0"/>
    <n v="0"/>
    <m/>
    <n v="0"/>
    <n v="0"/>
    <n v="0"/>
    <m/>
    <n v="0"/>
    <n v="0"/>
    <n v="0"/>
    <n v="0"/>
    <n v="0"/>
    <x v="0"/>
    <m/>
    <x v="6"/>
    <x v="3"/>
    <s v="No root cause"/>
    <s v="No root cause"/>
    <s v=""/>
    <s v="SUD_005"/>
    <m/>
  </r>
  <r>
    <s v="Nkolafamba"/>
    <s v="CTR_780"/>
    <s v="CENTRE"/>
    <s v="CAMUSAT"/>
    <s v="HGB"/>
    <s v="CENTRE"/>
    <s v="Nkolafamba"/>
    <s v="ZTE"/>
    <n v="0"/>
    <n v="0"/>
    <n v="0"/>
    <n v="0"/>
    <n v="0"/>
    <n v="0"/>
    <n v="0"/>
    <n v="0"/>
    <n v="0"/>
    <n v="0"/>
    <n v="0"/>
    <n v="0"/>
    <n v="0"/>
    <n v="0"/>
    <n v="0"/>
    <n v="0"/>
    <n v="0"/>
    <n v="0"/>
    <n v="0"/>
    <n v="0"/>
    <m/>
    <n v="0"/>
    <n v="0"/>
    <n v="0"/>
    <m/>
    <n v="0"/>
    <n v="0"/>
    <n v="0"/>
    <n v="0"/>
    <n v="0"/>
    <x v="0"/>
    <m/>
    <x v="6"/>
    <x v="3"/>
    <s v="No root cause"/>
    <s v="No root cause"/>
    <s v=""/>
    <s v="CTR_780"/>
    <m/>
  </r>
  <r>
    <s v="Lolodorf"/>
    <s v="SUD_024"/>
    <s v="CENTRE"/>
    <s v="IHS"/>
    <s v="Solar-Gen"/>
    <s v="SUD"/>
    <s v="Lolodorf"/>
    <s v="ZTE"/>
    <n v="0"/>
    <n v="0"/>
    <n v="0"/>
    <n v="0"/>
    <n v="0"/>
    <n v="0"/>
    <n v="0"/>
    <n v="0"/>
    <n v="0"/>
    <n v="0"/>
    <n v="0"/>
    <n v="0"/>
    <n v="0"/>
    <n v="0"/>
    <n v="0"/>
    <n v="0"/>
    <n v="0"/>
    <n v="0"/>
    <n v="0"/>
    <n v="0"/>
    <m/>
    <n v="0"/>
    <n v="0"/>
    <n v="0"/>
    <m/>
    <n v="0"/>
    <n v="0"/>
    <n v="0"/>
    <n v="0"/>
    <n v="0"/>
    <x v="0"/>
    <m/>
    <x v="13"/>
    <x v="7"/>
    <s v="ACCESS-ISSUE"/>
    <s v="ACCESS-ISSUE"/>
    <s v="(05-10-2026 ocm ran 18h) 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05-10-2026 ocm ran 12h) 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s v="SUD_024"/>
    <m/>
  </r>
  <r>
    <s v="Poutkak"/>
    <s v="LIT_513"/>
    <s v="LITTORAL"/>
    <s v="IHS"/>
    <s v="Hybrid-Gen"/>
    <s v="LITTORAL"/>
    <s v="Poutkak"/>
    <s v="ZTE"/>
    <n v="0"/>
    <n v="0"/>
    <n v="0"/>
    <n v="0"/>
    <n v="0"/>
    <n v="0"/>
    <n v="0"/>
    <n v="0"/>
    <n v="0"/>
    <n v="0"/>
    <n v="0"/>
    <n v="0"/>
    <n v="0"/>
    <n v="0"/>
    <n v="0"/>
    <n v="0"/>
    <n v="0"/>
    <n v="0"/>
    <n v="0"/>
    <n v="0"/>
    <m/>
    <n v="0"/>
    <n v="0"/>
    <n v="0"/>
    <m/>
    <n v="0"/>
    <n v="0"/>
    <n v="0"/>
    <n v="0"/>
    <n v="0"/>
    <x v="0"/>
    <m/>
    <x v="6"/>
    <x v="3"/>
    <s v="No root cause"/>
    <s v="No root cause"/>
    <s v=""/>
    <s v="LIT_513"/>
    <m/>
  </r>
  <r>
    <s v="Akoeman"/>
    <s v="CTR_517"/>
    <s v="CENTRE"/>
    <s v="IHS"/>
    <s v="Grid-Hybrid-Gen"/>
    <s v="CENTRE"/>
    <s v="Akoeman"/>
    <s v="NOKIA"/>
    <n v="0"/>
    <n v="0"/>
    <n v="0"/>
    <n v="0"/>
    <n v="0"/>
    <n v="0"/>
    <n v="0"/>
    <n v="0"/>
    <n v="0"/>
    <n v="0"/>
    <n v="0"/>
    <n v="0"/>
    <n v="0"/>
    <n v="0"/>
    <n v="0"/>
    <n v="0"/>
    <n v="0"/>
    <n v="0"/>
    <n v="0"/>
    <n v="0"/>
    <m/>
    <n v="0"/>
    <n v="0"/>
    <n v="0"/>
    <m/>
    <n v="0"/>
    <n v="0"/>
    <n v="0"/>
    <n v="0"/>
    <n v="0"/>
    <x v="0"/>
    <m/>
    <x v="6"/>
    <x v="3"/>
    <s v="No root cause"/>
    <s v="No root cause"/>
    <s v=""/>
    <s v="CTR_517"/>
    <m/>
  </r>
  <r>
    <s v="Ngomo"/>
    <s v="CTR_083"/>
    <s v="CENTRE"/>
    <s v="IHS"/>
    <s v="Grid-Gen"/>
    <s v="CENTRE"/>
    <s v="Ngomo"/>
    <s v="ZTE"/>
    <n v="0"/>
    <n v="0"/>
    <n v="0"/>
    <n v="0"/>
    <n v="0"/>
    <n v="0"/>
    <n v="0"/>
    <n v="0"/>
    <n v="0"/>
    <n v="0"/>
    <n v="0"/>
    <n v="0"/>
    <n v="0"/>
    <n v="0"/>
    <n v="0"/>
    <n v="0"/>
    <n v="0"/>
    <n v="0"/>
    <n v="0"/>
    <n v="0"/>
    <m/>
    <n v="0"/>
    <n v="0"/>
    <n v="0"/>
    <m/>
    <n v="0"/>
    <n v="0"/>
    <n v="0"/>
    <n v="0"/>
    <n v="0"/>
    <x v="0"/>
    <m/>
    <x v="6"/>
    <x v="3"/>
    <s v="No root cause"/>
    <s v="No root cause"/>
    <s v=""/>
    <s v="CTR_083"/>
    <m/>
  </r>
  <r>
    <s v="MBPIKILIKI"/>
    <s v="SUD_110"/>
    <s v="CENTRE"/>
    <s v="IHS"/>
    <s v="Gen Only"/>
    <s v="SUD"/>
    <s v="Mbikiliki"/>
    <s v="ZTE"/>
    <n v="0"/>
    <n v="0"/>
    <n v="0"/>
    <n v="0"/>
    <n v="0"/>
    <n v="0"/>
    <n v="0"/>
    <n v="0"/>
    <n v="0"/>
    <n v="0"/>
    <n v="0"/>
    <n v="0"/>
    <n v="0"/>
    <n v="0"/>
    <n v="0"/>
    <n v="0"/>
    <n v="0"/>
    <n v="0"/>
    <n v="0"/>
    <n v="0"/>
    <m/>
    <n v="0"/>
    <n v="0"/>
    <n v="0"/>
    <m/>
    <n v="0"/>
    <n v="0"/>
    <n v="0"/>
    <n v="0"/>
    <n v="0"/>
    <x v="0"/>
    <m/>
    <x v="13"/>
    <x v="7"/>
    <s v="ACCESS-ISSUE"/>
    <s v="ACCESS-ISSUE"/>
    <s v="(05-10-2026 ocm ran 18h) Impacted by SUD_110_Z_MBPIKILIKI-IHS (TX issue)..;..;(05-10-2026 ocm ran 12h) Impacted by SUD_110_Z_MBPIKILIKI-IHS (TX issue) || impacted by SUD_024_Z_Lolodorf(SUD-024) , SUD_024_Z_Lolodorf(SUD-024): 10/05/2026 ODU recu MPT-MC(3DB20826AA) demande d'accès en cours "/>
    <s v="SUD_024"/>
    <s v="SUD_024_Z_Lolodorf(SUD-024)"/>
  </r>
  <r>
    <s v="Minkama-IHS"/>
    <s v="CTR_909"/>
    <s v="CENTRE"/>
    <m/>
    <m/>
    <s v="CENTRE"/>
    <s v="Obala"/>
    <s v="ZTE"/>
    <n v="0"/>
    <n v="0"/>
    <n v="0"/>
    <n v="0"/>
    <n v="0"/>
    <n v="0"/>
    <n v="0"/>
    <n v="0"/>
    <n v="0"/>
    <n v="0"/>
    <n v="0"/>
    <n v="0"/>
    <n v="0"/>
    <n v="0"/>
    <n v="0"/>
    <n v="0"/>
    <n v="0"/>
    <n v="0"/>
    <n v="0"/>
    <n v="0"/>
    <m/>
    <n v="0"/>
    <n v="0"/>
    <n v="0"/>
    <m/>
    <n v="0"/>
    <n v="0"/>
    <n v="0"/>
    <n v="0"/>
    <n v="0"/>
    <x v="0"/>
    <m/>
    <x v="6"/>
    <x v="3"/>
    <s v="No root cause"/>
    <s v="No root cause"/>
    <s v=""/>
    <s v="CTR_909"/>
    <m/>
  </r>
  <r>
    <s v="Nomale"/>
    <s v="CTR_297"/>
    <s v="CENTRE"/>
    <s v="IHS"/>
    <s v="Grid-Gen"/>
    <s v="CENTRE"/>
    <s v="Nomale"/>
    <s v="ZTE"/>
    <n v="0"/>
    <n v="0"/>
    <n v="0"/>
    <n v="0"/>
    <n v="0"/>
    <n v="0"/>
    <n v="0"/>
    <n v="0"/>
    <n v="0"/>
    <n v="0"/>
    <n v="0"/>
    <n v="0"/>
    <n v="0"/>
    <n v="0"/>
    <n v="0"/>
    <n v="0"/>
    <n v="0"/>
    <n v="0"/>
    <n v="0"/>
    <n v="0"/>
    <m/>
    <n v="0"/>
    <n v="0"/>
    <n v="0"/>
    <m/>
    <n v="0"/>
    <n v="0"/>
    <n v="0"/>
    <n v="0"/>
    <n v="0"/>
    <x v="0"/>
    <m/>
    <x v="6"/>
    <x v="3"/>
    <s v="No root cause"/>
    <s v="No root cause"/>
    <s v=""/>
    <s v="CTR_297"/>
    <m/>
  </r>
  <r>
    <s v="Tangui"/>
    <s v="LIT_233"/>
    <s v="LITTORAL"/>
    <s v="IHS"/>
    <s v="Grid-Gen"/>
    <s v="LITTORAL"/>
    <s v="Mbanga"/>
    <s v="ZTE"/>
    <n v="0"/>
    <n v="0"/>
    <n v="0"/>
    <n v="0"/>
    <n v="0"/>
    <n v="0"/>
    <n v="0"/>
    <n v="0"/>
    <n v="0"/>
    <n v="0"/>
    <n v="0"/>
    <n v="0"/>
    <n v="0"/>
    <n v="0"/>
    <n v="0"/>
    <n v="0"/>
    <n v="0"/>
    <n v="0"/>
    <n v="0"/>
    <n v="0"/>
    <m/>
    <n v="0"/>
    <n v="0"/>
    <n v="0"/>
    <m/>
    <n v="0"/>
    <n v="0"/>
    <n v="0"/>
    <n v="0"/>
    <n v="0"/>
    <x v="0"/>
    <m/>
    <x v="6"/>
    <x v="3"/>
    <s v="No root cause"/>
    <s v="No root cause"/>
    <s v=""/>
    <s v="LIT_233"/>
    <m/>
  </r>
  <r>
    <s v="Borongoue-IHS"/>
    <s v="EST_130"/>
    <s v="CENTRE"/>
    <s v="IHS"/>
    <s v="Solar-Gen"/>
    <s v="EST"/>
    <s v="Borongoue"/>
    <s v="NOKIA"/>
    <n v="0"/>
    <n v="0"/>
    <n v="0"/>
    <n v="0"/>
    <n v="0"/>
    <n v="0"/>
    <n v="0"/>
    <n v="0"/>
    <n v="0"/>
    <n v="0"/>
    <n v="0"/>
    <n v="0"/>
    <n v="0"/>
    <n v="0"/>
    <n v="0"/>
    <n v="0"/>
    <n v="0"/>
    <n v="0"/>
    <n v="0"/>
    <n v="0"/>
    <m/>
    <n v="0"/>
    <n v="0"/>
    <n v="0"/>
    <m/>
    <n v="0"/>
    <n v="0"/>
    <n v="0"/>
    <n v="0"/>
    <n v="0"/>
    <x v="0"/>
    <m/>
    <x v="6"/>
    <x v="3"/>
    <s v="No root cause"/>
    <s v="No root cause"/>
    <s v=""/>
    <s v="EST_130"/>
    <m/>
  </r>
  <r>
    <s v="Lounghe-Camrail"/>
    <s v="LIT_389"/>
    <s v="LITTORAL"/>
    <s v="CAMUSAT"/>
    <s v="Pure Solar"/>
    <s v="LITTORAL"/>
    <s v="Dibamba"/>
    <s v="ZTE"/>
    <n v="0"/>
    <n v="0"/>
    <n v="0"/>
    <n v="0"/>
    <n v="0"/>
    <n v="0"/>
    <n v="0"/>
    <n v="0"/>
    <n v="0"/>
    <n v="0"/>
    <n v="0"/>
    <n v="0"/>
    <n v="0"/>
    <n v="0"/>
    <n v="0"/>
    <n v="0"/>
    <n v="0"/>
    <n v="0"/>
    <n v="0"/>
    <n v="0"/>
    <m/>
    <n v="0"/>
    <n v="0"/>
    <n v="0"/>
    <m/>
    <n v="0"/>
    <n v="0"/>
    <n v="0"/>
    <n v="0"/>
    <n v="0"/>
    <x v="0"/>
    <m/>
    <x v="7"/>
    <x v="4"/>
    <s v="SPARE-ISSUE"/>
    <s v="SPARE-ISSUE"/>
    <s v="(05-10-2026 ocm ran 18h) 10/05/2026 ODU MPT-MC 3DB20859ABAA03  faulty and not available in our stock, request to OCM done..;..;(05-10-2026 ocm ran 12h) Power status check Ongoing"/>
    <s v="LIT_389"/>
    <m/>
  </r>
  <r>
    <s v="Bangoua"/>
    <s v="OST_183"/>
    <s v="OUEST"/>
    <s v="IHS"/>
    <s v="Grid-Gen"/>
    <s v="OUEST"/>
    <s v="Bangoua"/>
    <s v="Huawei"/>
    <n v="0"/>
    <n v="0"/>
    <n v="0"/>
    <n v="0"/>
    <n v="0"/>
    <n v="0"/>
    <n v="0"/>
    <n v="0"/>
    <n v="0"/>
    <n v="0"/>
    <n v="0"/>
    <n v="0"/>
    <n v="0"/>
    <n v="0"/>
    <n v="0"/>
    <n v="0"/>
    <n v="0"/>
    <n v="0"/>
    <n v="0"/>
    <n v="0"/>
    <m/>
    <n v="0"/>
    <n v="0"/>
    <n v="0"/>
    <m/>
    <n v="0"/>
    <n v="0"/>
    <n v="0"/>
    <n v="0"/>
    <n v="0"/>
    <x v="0"/>
    <m/>
    <x v="6"/>
    <x v="3"/>
    <s v="No root cause"/>
    <s v="No root cause"/>
    <s v=""/>
    <s v="OST_183"/>
    <m/>
  </r>
  <r>
    <s v="Batchingou"/>
    <s v="OST_033"/>
    <s v="OUEST"/>
    <s v="IHS"/>
    <s v="Grid-Gen"/>
    <s v="OUEST"/>
    <s v="Batchingou"/>
    <s v="Huawei"/>
    <n v="0"/>
    <n v="0"/>
    <n v="0"/>
    <n v="0"/>
    <n v="0"/>
    <n v="0"/>
    <n v="0"/>
    <n v="0"/>
    <n v="0"/>
    <n v="0"/>
    <n v="0"/>
    <n v="0"/>
    <n v="0"/>
    <n v="0"/>
    <n v="0"/>
    <n v="0"/>
    <n v="0"/>
    <n v="0"/>
    <n v="0"/>
    <n v="0"/>
    <m/>
    <n v="0"/>
    <n v="0"/>
    <n v="0"/>
    <m/>
    <n v="0"/>
    <n v="0"/>
    <n v="0"/>
    <n v="0"/>
    <n v="0"/>
    <x v="0"/>
    <m/>
    <x v="6"/>
    <x v="3"/>
    <s v="No root cause"/>
    <s v="No root cause"/>
    <s v=""/>
    <s v="OST_033"/>
    <m/>
  </r>
  <r>
    <s v="Niete-DG"/>
    <s v="SUD_011"/>
    <s v="LITTORAL"/>
    <s v="IHS"/>
    <s v="Grid-Gen"/>
    <s v="SUD"/>
    <s v="Niete"/>
    <s v="ZTE"/>
    <n v="0"/>
    <n v="0"/>
    <n v="0"/>
    <n v="0"/>
    <n v="0"/>
    <n v="0"/>
    <n v="0"/>
    <n v="0"/>
    <n v="0"/>
    <n v="0"/>
    <n v="0"/>
    <n v="0"/>
    <n v="0"/>
    <n v="0"/>
    <n v="0"/>
    <n v="0"/>
    <n v="0"/>
    <n v="0"/>
    <n v="0"/>
    <n v="0"/>
    <m/>
    <n v="0"/>
    <n v="0"/>
    <n v="0"/>
    <m/>
    <n v="0"/>
    <n v="0"/>
    <n v="0"/>
    <n v="0"/>
    <n v="0"/>
    <x v="0"/>
    <m/>
    <x v="6"/>
    <x v="3"/>
    <s v="No root cause"/>
    <s v="No root cause"/>
    <s v=""/>
    <s v="SUD_011"/>
    <m/>
  </r>
  <r>
    <s v="Adjap-IHS"/>
    <s v="SUD_070"/>
    <s v="CENTRE"/>
    <s v="IHS"/>
    <s v="Grid-Gen"/>
    <s v="SUD"/>
    <s v="Adjap"/>
    <s v="NOKIA"/>
    <n v="0"/>
    <n v="0"/>
    <n v="0"/>
    <n v="0"/>
    <n v="0"/>
    <n v="0"/>
    <n v="0"/>
    <n v="0"/>
    <n v="0"/>
    <n v="0"/>
    <n v="0"/>
    <n v="0"/>
    <n v="0"/>
    <n v="0"/>
    <n v="0"/>
    <n v="0"/>
    <n v="0"/>
    <n v="0"/>
    <n v="0"/>
    <n v="0"/>
    <m/>
    <n v="0"/>
    <n v="0"/>
    <n v="0"/>
    <m/>
    <n v="0"/>
    <n v="0"/>
    <n v="0"/>
    <n v="0"/>
    <n v="0"/>
    <x v="0"/>
    <m/>
    <x v="6"/>
    <x v="3"/>
    <s v="No root cause"/>
    <s v="No root cause"/>
    <s v=""/>
    <s v="SUD_070"/>
    <m/>
  </r>
  <r>
    <s v="Minka-MTN-IHS"/>
    <s v="CTR_186"/>
    <s v="CENTRE"/>
    <s v="IHS"/>
    <s v="Hybrid-Gen"/>
    <s v="CENTRE"/>
    <s v="Minka"/>
    <s v="ZTE"/>
    <n v="0"/>
    <n v="0"/>
    <n v="0"/>
    <n v="0"/>
    <n v="0"/>
    <n v="0"/>
    <n v="0"/>
    <n v="0"/>
    <n v="0"/>
    <n v="0"/>
    <n v="0"/>
    <n v="0"/>
    <n v="0"/>
    <n v="0"/>
    <n v="0"/>
    <n v="0"/>
    <n v="0"/>
    <n v="0"/>
    <n v="0"/>
    <n v="0"/>
    <m/>
    <n v="0"/>
    <n v="0"/>
    <n v="0"/>
    <m/>
    <n v="0"/>
    <n v="0"/>
    <n v="0"/>
    <n v="0"/>
    <n v="0"/>
    <x v="0"/>
    <m/>
    <x v="6"/>
    <x v="3"/>
    <s v="No root cause"/>
    <s v="No root cause"/>
    <s v=""/>
    <s v="CTR_186"/>
    <m/>
  </r>
  <r>
    <s v="Tonga"/>
    <s v="OST_053"/>
    <s v="OUEST"/>
    <s v="IHS"/>
    <s v="Grid-Gen"/>
    <s v="OUEST"/>
    <s v="Tonga"/>
    <s v="Huawei"/>
    <n v="0"/>
    <n v="0"/>
    <n v="0"/>
    <n v="0"/>
    <n v="0"/>
    <n v="0"/>
    <n v="0"/>
    <n v="0"/>
    <n v="0"/>
    <n v="0"/>
    <n v="0"/>
    <n v="0"/>
    <n v="0"/>
    <n v="0"/>
    <n v="0"/>
    <n v="0"/>
    <n v="0"/>
    <n v="0"/>
    <n v="0"/>
    <n v="0"/>
    <m/>
    <n v="0"/>
    <n v="0"/>
    <n v="0"/>
    <m/>
    <n v="0"/>
    <n v="0"/>
    <n v="0"/>
    <n v="0"/>
    <n v="0"/>
    <x v="0"/>
    <m/>
    <x v="6"/>
    <x v="3"/>
    <s v="No root cause"/>
    <s v="No root cause"/>
    <s v=""/>
    <s v="OST_053"/>
    <m/>
  </r>
  <r>
    <s v="Minisite-Bonapriso-Castel-Hall"/>
    <s v="LIT_628"/>
    <s v="Douala"/>
    <m/>
    <m/>
    <s v="LITTORAL"/>
    <s v="Douala"/>
    <s v="NOKIA"/>
    <n v="0"/>
    <n v="0"/>
    <n v="0"/>
    <n v="0"/>
    <n v="0"/>
    <n v="0"/>
    <n v="0"/>
    <n v="0"/>
    <n v="0"/>
    <n v="0"/>
    <n v="0"/>
    <n v="0"/>
    <n v="0"/>
    <n v="0"/>
    <n v="0"/>
    <n v="0"/>
    <n v="0"/>
    <n v="0"/>
    <n v="0"/>
    <n v="0"/>
    <m/>
    <n v="0"/>
    <n v="0"/>
    <n v="0"/>
    <m/>
    <n v="0"/>
    <n v="0"/>
    <n v="0"/>
    <n v="0"/>
    <n v="0"/>
    <x v="0"/>
    <m/>
    <x v="6"/>
    <x v="3"/>
    <s v="No root cause"/>
    <s v="No root cause"/>
    <s v=""/>
    <s v="LIT_628"/>
    <m/>
  </r>
  <r>
    <s v="Babette"/>
    <s v="OST_257"/>
    <s v="OUEST"/>
    <s v="CAMUSAT"/>
    <s v="Hybrid Solar - S3"/>
    <s v="OUEST"/>
    <s v="Babette"/>
    <s v="Huawei"/>
    <n v="0"/>
    <n v="0"/>
    <n v="0"/>
    <n v="0"/>
    <n v="0"/>
    <n v="0"/>
    <n v="0"/>
    <n v="0"/>
    <n v="0"/>
    <n v="0"/>
    <n v="0"/>
    <n v="0"/>
    <n v="0"/>
    <n v="0"/>
    <n v="0"/>
    <n v="0"/>
    <n v="0"/>
    <n v="0"/>
    <n v="0"/>
    <n v="0"/>
    <m/>
    <n v="0"/>
    <n v="0"/>
    <n v="0"/>
    <m/>
    <n v="0"/>
    <n v="0"/>
    <n v="0"/>
    <n v="0"/>
    <n v="0"/>
    <x v="0"/>
    <m/>
    <x v="6"/>
    <x v="3"/>
    <s v="No root cause"/>
    <s v="No root cause"/>
    <s v=""/>
    <s v="OST_257"/>
    <m/>
  </r>
  <r>
    <s v="Nkoteng-II"/>
    <s v="CTR_220"/>
    <s v="CENTRE"/>
    <s v="IHS"/>
    <s v="Grid-Gen"/>
    <s v="CENTRE"/>
    <s v="Nkoteng"/>
    <s v="ZTE"/>
    <n v="0"/>
    <n v="0"/>
    <n v="0"/>
    <n v="0"/>
    <n v="0"/>
    <n v="0"/>
    <n v="0"/>
    <n v="0"/>
    <n v="0"/>
    <n v="0"/>
    <n v="0"/>
    <n v="0"/>
    <n v="0"/>
    <n v="0"/>
    <n v="0"/>
    <n v="0"/>
    <n v="0"/>
    <n v="0"/>
    <n v="0"/>
    <n v="0"/>
    <m/>
    <n v="0"/>
    <n v="0"/>
    <n v="0"/>
    <m/>
    <n v="0"/>
    <n v="0"/>
    <n v="0"/>
    <n v="0"/>
    <n v="0"/>
    <x v="0"/>
    <m/>
    <x v="6"/>
    <x v="3"/>
    <s v="No root cause"/>
    <s v="No root cause"/>
    <s v=""/>
    <s v="CTR_220"/>
    <m/>
  </r>
  <r>
    <s v="Talla-Monatele-IHS"/>
    <s v="CTR_135"/>
    <s v="CENTRE"/>
    <s v="IHS"/>
    <s v="Grid-Gen"/>
    <s v="CENTRE"/>
    <s v="Monatele"/>
    <s v="ZTE"/>
    <n v="0"/>
    <n v="0"/>
    <n v="0"/>
    <n v="0"/>
    <n v="0"/>
    <n v="0"/>
    <n v="0"/>
    <n v="0"/>
    <n v="0"/>
    <n v="0"/>
    <n v="0"/>
    <n v="0"/>
    <n v="0"/>
    <n v="0"/>
    <n v="0"/>
    <n v="0"/>
    <n v="0"/>
    <n v="0"/>
    <n v="0"/>
    <n v="0"/>
    <m/>
    <n v="0"/>
    <n v="0"/>
    <n v="0"/>
    <m/>
    <n v="0"/>
    <n v="0"/>
    <n v="0"/>
    <n v="0"/>
    <n v="0"/>
    <x v="0"/>
    <m/>
    <x v="6"/>
    <x v="3"/>
    <s v="No root cause"/>
    <s v="No root cause"/>
    <s v=""/>
    <s v="CTR_135"/>
    <m/>
  </r>
  <r>
    <s v="Enganme-IHS"/>
    <s v="CTR_143"/>
    <s v="CENTRE"/>
    <s v="IHS"/>
    <s v="Solar-Gen"/>
    <s v="CENTRE"/>
    <s v="Enganme"/>
    <s v="ZTE"/>
    <n v="0"/>
    <n v="0"/>
    <n v="0"/>
    <n v="0"/>
    <n v="0"/>
    <n v="0"/>
    <n v="0"/>
    <n v="0"/>
    <n v="0"/>
    <n v="0"/>
    <n v="0"/>
    <n v="0"/>
    <n v="0"/>
    <n v="0"/>
    <n v="0"/>
    <n v="0"/>
    <n v="0"/>
    <n v="0"/>
    <n v="0"/>
    <n v="0"/>
    <m/>
    <n v="0"/>
    <n v="0"/>
    <n v="0"/>
    <m/>
    <n v="0"/>
    <n v="0"/>
    <n v="0"/>
    <n v="0"/>
    <n v="0"/>
    <x v="0"/>
    <m/>
    <x v="6"/>
    <x v="3"/>
    <s v="No root cause"/>
    <s v="No root cause"/>
    <s v=""/>
    <s v="CTR_143"/>
    <m/>
  </r>
  <r>
    <s v="Mfessang"/>
    <s v="OST_189"/>
    <s v="OUEST"/>
    <s v="IHS"/>
    <s v="Hybrid-Gen"/>
    <s v="OUEST"/>
    <s v="Mfessang"/>
    <s v="Huawei"/>
    <n v="0"/>
    <n v="0"/>
    <n v="0"/>
    <n v="0"/>
    <n v="0"/>
    <n v="0"/>
    <n v="0"/>
    <n v="0"/>
    <n v="0"/>
    <n v="0"/>
    <n v="0"/>
    <n v="0"/>
    <n v="0"/>
    <n v="0"/>
    <n v="0"/>
    <n v="0"/>
    <n v="0"/>
    <n v="0"/>
    <n v="0"/>
    <n v="0"/>
    <m/>
    <n v="0"/>
    <n v="0"/>
    <n v="0"/>
    <m/>
    <n v="0"/>
    <n v="0"/>
    <n v="0"/>
    <n v="0"/>
    <n v="0"/>
    <x v="0"/>
    <m/>
    <x v="6"/>
    <x v="3"/>
    <s v="No root cause"/>
    <s v="No root cause"/>
    <s v=""/>
    <s v="OST_189"/>
    <m/>
  </r>
  <r>
    <s v="Demdeng"/>
    <s v="OST_088"/>
    <s v="OUEST"/>
    <s v="IHS"/>
    <s v="Grid-Gen"/>
    <s v="OUEST"/>
    <s v="Demdeng"/>
    <s v="Huawei"/>
    <n v="0"/>
    <n v="0"/>
    <n v="0"/>
    <n v="0"/>
    <n v="0"/>
    <n v="0"/>
    <n v="0"/>
    <n v="0"/>
    <n v="0"/>
    <n v="0"/>
    <n v="0"/>
    <n v="0"/>
    <n v="0"/>
    <n v="0"/>
    <n v="0"/>
    <n v="0"/>
    <n v="0"/>
    <n v="0"/>
    <n v="0"/>
    <n v="0"/>
    <m/>
    <n v="0"/>
    <n v="0"/>
    <n v="0"/>
    <m/>
    <n v="0"/>
    <n v="0"/>
    <n v="0"/>
    <n v="0"/>
    <n v="0"/>
    <x v="0"/>
    <m/>
    <x v="6"/>
    <x v="3"/>
    <s v="No root cause"/>
    <s v="No root cause"/>
    <s v=""/>
    <s v="OST_088"/>
    <m/>
  </r>
  <r>
    <s v="Bayomen-Kalong-MTN"/>
    <s v="CTR_364"/>
    <s v="CENTRE"/>
    <s v="IHS"/>
    <s v="Grid-Gen"/>
    <s v="CENTRE"/>
    <s v="Bayomen-Kalong"/>
    <s v="ZTE"/>
    <n v="0"/>
    <n v="0"/>
    <n v="0"/>
    <n v="0"/>
    <n v="0"/>
    <n v="0"/>
    <n v="0"/>
    <n v="0"/>
    <n v="0"/>
    <n v="0"/>
    <n v="0"/>
    <n v="0"/>
    <n v="0"/>
    <n v="0"/>
    <n v="0"/>
    <n v="0"/>
    <n v="0"/>
    <n v="0"/>
    <n v="0"/>
    <n v="0"/>
    <m/>
    <n v="0"/>
    <n v="0"/>
    <n v="0"/>
    <m/>
    <n v="0"/>
    <n v="0"/>
    <n v="0"/>
    <n v="0"/>
    <n v="0"/>
    <x v="0"/>
    <m/>
    <x v="6"/>
    <x v="3"/>
    <s v="No root cause"/>
    <s v="No root cause"/>
    <s v=""/>
    <s v="CTR_364"/>
    <m/>
  </r>
  <r>
    <s v="Pouma-Makob"/>
    <s v="LIT_201"/>
    <s v="LITTORAL"/>
    <s v="IHS"/>
    <s v=""/>
    <s v="LITTORAL"/>
    <s v="Pouma"/>
    <s v="ZTE"/>
    <n v="0"/>
    <n v="0"/>
    <n v="0"/>
    <n v="0"/>
    <n v="0"/>
    <n v="0"/>
    <n v="0"/>
    <n v="0"/>
    <n v="0"/>
    <n v="0"/>
    <n v="0"/>
    <n v="0"/>
    <n v="0"/>
    <n v="0"/>
    <n v="0"/>
    <n v="0"/>
    <n v="0"/>
    <n v="0"/>
    <n v="0"/>
    <n v="0"/>
    <m/>
    <n v="0"/>
    <n v="0"/>
    <n v="0"/>
    <m/>
    <n v="0"/>
    <n v="0"/>
    <n v="0"/>
    <n v="0"/>
    <n v="0"/>
    <x v="0"/>
    <m/>
    <x v="6"/>
    <x v="3"/>
    <s v="No root cause"/>
    <s v="No root cause"/>
    <s v=""/>
    <s v="LIT_201"/>
    <m/>
  </r>
  <r>
    <s v="Zamakoe-MTN"/>
    <s v="CTR_366"/>
    <s v="CENTRE"/>
    <s v="IHS"/>
    <s v="Grid-Gen"/>
    <s v="CENTRE"/>
    <s v="Zamakoe"/>
    <s v="ZTE"/>
    <n v="0"/>
    <n v="0"/>
    <n v="0"/>
    <n v="0"/>
    <n v="0"/>
    <n v="0"/>
    <n v="0"/>
    <n v="0"/>
    <n v="0"/>
    <n v="0"/>
    <n v="0"/>
    <n v="0"/>
    <n v="0"/>
    <n v="0"/>
    <n v="0"/>
    <n v="0"/>
    <n v="0"/>
    <n v="0"/>
    <n v="0"/>
    <n v="0"/>
    <m/>
    <n v="0"/>
    <n v="0"/>
    <n v="0"/>
    <m/>
    <n v="0"/>
    <n v="0"/>
    <n v="0"/>
    <n v="0"/>
    <n v="0"/>
    <x v="0"/>
    <m/>
    <x v="7"/>
    <x v="4"/>
    <s v="SPARE-ISSUE"/>
    <s v="SPARE-ISSUE"/>
    <s v="(05-10-2026 ocm ran 18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10-2026 ocm ran 12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CTR_366"/>
    <m/>
  </r>
  <r>
    <s v="Loum"/>
    <s v="LIT_029"/>
    <s v="LITTORAL"/>
    <s v="IHS"/>
    <s v="Grid-Gen"/>
    <s v="LITTORAL"/>
    <s v="Loum"/>
    <s v="ZTE"/>
    <n v="0"/>
    <n v="0"/>
    <n v="0"/>
    <n v="0"/>
    <n v="0"/>
    <n v="0"/>
    <n v="0"/>
    <n v="0"/>
    <n v="0"/>
    <n v="0"/>
    <n v="0"/>
    <n v="0"/>
    <n v="0"/>
    <n v="0"/>
    <n v="0"/>
    <n v="0"/>
    <n v="0"/>
    <n v="0"/>
    <n v="0"/>
    <n v="0"/>
    <m/>
    <n v="0"/>
    <n v="0"/>
    <n v="0"/>
    <m/>
    <n v="0"/>
    <n v="0"/>
    <n v="0"/>
    <n v="0"/>
    <n v="0"/>
    <x v="0"/>
    <m/>
    <x v="6"/>
    <x v="3"/>
    <s v="No root cause"/>
    <s v="No root cause"/>
    <s v=""/>
    <s v="LIT_029"/>
    <m/>
  </r>
  <r>
    <s v="DIDANGO-II"/>
    <s v="OST_316"/>
    <s v="OUEST"/>
    <m/>
    <m/>
    <s v="OUEST"/>
    <s v="Koutaba"/>
    <s v="Huawei"/>
    <n v="0"/>
    <n v="0"/>
    <n v="0"/>
    <n v="0"/>
    <n v="0"/>
    <n v="0"/>
    <n v="0"/>
    <n v="0"/>
    <n v="0"/>
    <n v="0"/>
    <n v="0"/>
    <n v="0"/>
    <n v="0"/>
    <n v="0"/>
    <n v="0"/>
    <n v="0"/>
    <n v="0"/>
    <n v="0"/>
    <n v="0"/>
    <n v="0"/>
    <m/>
    <n v="0"/>
    <n v="0"/>
    <n v="0"/>
    <m/>
    <n v="0"/>
    <n v="0"/>
    <n v="0"/>
    <n v="0"/>
    <n v="0"/>
    <x v="0"/>
    <m/>
    <x v="6"/>
    <x v="3"/>
    <s v="No root cause"/>
    <s v="No root cause"/>
    <s v=""/>
    <s v="OST_316"/>
    <m/>
  </r>
  <r>
    <s v="Sombo"/>
    <s v="CTR_013"/>
    <s v="CENTRE"/>
    <s v="IHS"/>
    <s v="Grid-Gen"/>
    <s v="CENTRE"/>
    <s v="Sombo"/>
    <s v="ZTE"/>
    <n v="0"/>
    <n v="0"/>
    <n v="0"/>
    <n v="0"/>
    <n v="0"/>
    <n v="0"/>
    <n v="0"/>
    <n v="0"/>
    <n v="0"/>
    <n v="0"/>
    <n v="0"/>
    <n v="0"/>
    <n v="0"/>
    <n v="0"/>
    <n v="0"/>
    <n v="0"/>
    <n v="0"/>
    <n v="0"/>
    <n v="0"/>
    <n v="0"/>
    <m/>
    <n v="0"/>
    <n v="0"/>
    <n v="0"/>
    <m/>
    <n v="0"/>
    <n v="0"/>
    <n v="0"/>
    <n v="0"/>
    <n v="0"/>
    <x v="0"/>
    <m/>
    <x v="6"/>
    <x v="3"/>
    <s v="No root cause"/>
    <s v="No root cause"/>
    <s v=""/>
    <s v="CTR_013"/>
    <m/>
  </r>
  <r>
    <s v="Akono"/>
    <s v="CTR_063"/>
    <s v="CENTRE"/>
    <s v="IHS"/>
    <s v="Grid-Gen"/>
    <s v="CENTRE"/>
    <s v="Akono"/>
    <s v="ZTE"/>
    <n v="0"/>
    <n v="0"/>
    <n v="0"/>
    <n v="0"/>
    <n v="0"/>
    <n v="0"/>
    <n v="0"/>
    <n v="0"/>
    <n v="0"/>
    <n v="0"/>
    <n v="0"/>
    <n v="0"/>
    <n v="0"/>
    <n v="0"/>
    <n v="0"/>
    <n v="0"/>
    <n v="0"/>
    <n v="0"/>
    <n v="0"/>
    <n v="0"/>
    <m/>
    <n v="0"/>
    <n v="0"/>
    <n v="0"/>
    <m/>
    <n v="0"/>
    <n v="0"/>
    <n v="0"/>
    <n v="0"/>
    <n v="0"/>
    <x v="0"/>
    <m/>
    <x v="6"/>
    <x v="3"/>
    <s v="No root cause"/>
    <s v="No root cause"/>
    <s v=""/>
    <s v="CTR_063"/>
    <m/>
  </r>
  <r>
    <s v="Balengou"/>
    <s v="OST_049"/>
    <s v="OUEST"/>
    <s v="IHS"/>
    <s v="Grid-Gen"/>
    <s v="OUEST"/>
    <s v="Balengou"/>
    <s v="Huawei"/>
    <n v="0"/>
    <n v="0"/>
    <n v="0"/>
    <n v="0"/>
    <n v="0"/>
    <n v="0"/>
    <n v="0"/>
    <n v="0"/>
    <n v="0"/>
    <n v="0"/>
    <n v="0"/>
    <n v="0"/>
    <n v="0"/>
    <n v="0"/>
    <n v="0"/>
    <n v="0"/>
    <n v="0"/>
    <n v="0"/>
    <n v="0"/>
    <n v="0"/>
    <m/>
    <n v="0"/>
    <n v="0"/>
    <n v="0"/>
    <m/>
    <n v="0"/>
    <n v="0"/>
    <n v="0"/>
    <n v="0"/>
    <n v="0"/>
    <x v="0"/>
    <m/>
    <x v="6"/>
    <x v="3"/>
    <s v="No root cause"/>
    <s v="No root cause"/>
    <s v=""/>
    <s v="OST_049"/>
    <m/>
  </r>
  <r>
    <s v="Bokito-MTN"/>
    <s v="CTR_193"/>
    <s v="CENTRE"/>
    <s v="IHS"/>
    <s v="Grid-Gen"/>
    <s v="CENTRE"/>
    <s v="Bokito"/>
    <s v="ZTE"/>
    <n v="0"/>
    <n v="0"/>
    <n v="0"/>
    <n v="0"/>
    <n v="0"/>
    <n v="0"/>
    <n v="0"/>
    <n v="0"/>
    <n v="0"/>
    <n v="0"/>
    <n v="0"/>
    <n v="0"/>
    <n v="0"/>
    <n v="0"/>
    <n v="0"/>
    <n v="0"/>
    <n v="0"/>
    <n v="0"/>
    <n v="0"/>
    <n v="0"/>
    <m/>
    <n v="0"/>
    <n v="0"/>
    <n v="0"/>
    <m/>
    <n v="0"/>
    <n v="0"/>
    <n v="0"/>
    <n v="0"/>
    <n v="0"/>
    <x v="0"/>
    <m/>
    <x v="6"/>
    <x v="3"/>
    <s v="No root cause"/>
    <s v="No root cause"/>
    <s v=""/>
    <s v="CTR_193"/>
    <m/>
  </r>
  <r>
    <s v="Bissiang"/>
    <s v="LIT_505"/>
    <s v="LITTORAL"/>
    <s v="IHS"/>
    <s v="Hybrid-Gen"/>
    <s v="LITTORAL"/>
    <s v="Bissiang"/>
    <s v="ZTE"/>
    <n v="0"/>
    <n v="0"/>
    <n v="0"/>
    <n v="0"/>
    <n v="0"/>
    <n v="0"/>
    <n v="0"/>
    <n v="0"/>
    <n v="0"/>
    <n v="0"/>
    <n v="0"/>
    <n v="0"/>
    <n v="0"/>
    <n v="0"/>
    <n v="0"/>
    <n v="0"/>
    <n v="0"/>
    <n v="0"/>
    <n v="0"/>
    <n v="0"/>
    <m/>
    <n v="0"/>
    <n v="0"/>
    <n v="0"/>
    <m/>
    <n v="0"/>
    <n v="0"/>
    <n v="0"/>
    <n v="0"/>
    <n v="0"/>
    <x v="0"/>
    <m/>
    <x v="6"/>
    <x v="3"/>
    <s v="No root cause"/>
    <s v="No root cause"/>
    <s v=""/>
    <s v="LIT_505"/>
    <m/>
  </r>
  <r>
    <s v="Afambassi-MTN"/>
    <s v="CTR_365"/>
    <s v="CENTRE"/>
    <s v="IHS"/>
    <m/>
    <s v="CENTRE"/>
    <s v="Afambassi"/>
    <s v="ZTE"/>
    <n v="0"/>
    <n v="0"/>
    <n v="0"/>
    <n v="0"/>
    <n v="0"/>
    <n v="0"/>
    <n v="0"/>
    <n v="0"/>
    <n v="0"/>
    <n v="0"/>
    <n v="0"/>
    <n v="0"/>
    <n v="0"/>
    <n v="0"/>
    <n v="0"/>
    <n v="0"/>
    <n v="0"/>
    <n v="0"/>
    <n v="0"/>
    <n v="0"/>
    <m/>
    <n v="0"/>
    <n v="0"/>
    <n v="0"/>
    <m/>
    <n v="0"/>
    <n v="0"/>
    <n v="0"/>
    <n v="0"/>
    <n v="0"/>
    <x v="0"/>
    <m/>
    <x v="6"/>
    <x v="3"/>
    <s v="No root cause"/>
    <s v="No root cause"/>
    <s v=""/>
    <s v="CTR_365"/>
    <m/>
  </r>
  <r>
    <s v="Ezezang-MTN"/>
    <s v="CTR_230"/>
    <s v="CENTRE"/>
    <s v="IHS"/>
    <s v=""/>
    <s v="CENTRE"/>
    <s v="Ezezang"/>
    <s v="ZTE"/>
    <n v="0"/>
    <n v="0"/>
    <n v="0"/>
    <n v="0"/>
    <n v="0"/>
    <n v="0"/>
    <n v="0"/>
    <n v="0"/>
    <n v="0"/>
    <n v="0"/>
    <n v="0"/>
    <n v="0"/>
    <n v="0"/>
    <n v="0"/>
    <n v="0"/>
    <n v="0"/>
    <n v="0"/>
    <n v="0"/>
    <n v="0"/>
    <n v="0"/>
    <m/>
    <n v="0"/>
    <n v="0"/>
    <n v="0"/>
    <m/>
    <n v="0"/>
    <n v="0"/>
    <n v="0"/>
    <n v="0"/>
    <n v="0"/>
    <x v="0"/>
    <m/>
    <x v="6"/>
    <x v="3"/>
    <s v="No root cause"/>
    <s v="No root cause"/>
    <s v=""/>
    <s v="CTR_230"/>
    <m/>
  </r>
  <r>
    <s v="Yop-IHS"/>
    <s v="CTR_673"/>
    <s v="CENTRE"/>
    <s v="IHS"/>
    <s v="Solar-Grid-Gen"/>
    <s v="CENTRE"/>
    <s v="Yop"/>
    <s v="ZTE"/>
    <n v="0"/>
    <n v="0"/>
    <n v="0"/>
    <n v="0"/>
    <n v="0"/>
    <n v="0"/>
    <n v="0"/>
    <n v="0"/>
    <n v="0"/>
    <n v="0"/>
    <n v="0"/>
    <n v="0"/>
    <n v="0"/>
    <n v="0"/>
    <n v="0"/>
    <n v="0"/>
    <n v="0"/>
    <n v="0"/>
    <n v="0"/>
    <n v="0"/>
    <m/>
    <n v="0"/>
    <n v="0"/>
    <n v="0"/>
    <m/>
    <n v="0"/>
    <n v="0"/>
    <n v="0"/>
    <n v="0"/>
    <n v="0"/>
    <x v="0"/>
    <m/>
    <x v="6"/>
    <x v="3"/>
    <s v="No root cause"/>
    <s v="No root cause"/>
    <s v=""/>
    <s v="CTR_673"/>
    <m/>
  </r>
  <r>
    <s v="Taete-MTN-IHS"/>
    <s v="CTR_184"/>
    <s v="CENTRE"/>
    <s v="IHS"/>
    <s v="Grid-Gen-Lithium"/>
    <s v="CENTRE"/>
    <s v="Taete"/>
    <s v="ZTE"/>
    <n v="0"/>
    <n v="0"/>
    <n v="0"/>
    <n v="0"/>
    <n v="0"/>
    <n v="0"/>
    <n v="0"/>
    <n v="0"/>
    <n v="0"/>
    <n v="0"/>
    <n v="0"/>
    <n v="0"/>
    <n v="0"/>
    <n v="0"/>
    <n v="0"/>
    <n v="0"/>
    <n v="0"/>
    <n v="0"/>
    <n v="0"/>
    <n v="0"/>
    <m/>
    <n v="0"/>
    <n v="0"/>
    <n v="0"/>
    <m/>
    <n v="0"/>
    <n v="0"/>
    <n v="0"/>
    <n v="0"/>
    <n v="0"/>
    <x v="0"/>
    <m/>
    <x v="6"/>
    <x v="3"/>
    <s v="No root cause"/>
    <s v="No root cause"/>
    <s v=""/>
    <s v="CTR_184"/>
    <m/>
  </r>
  <r>
    <s v="Sikoum"/>
    <s v="LIT_012"/>
    <s v="LITTORAL"/>
    <s v="IHS"/>
    <s v="Solar-Gen-Lithium"/>
    <s v="LITTORAL"/>
    <s v="Sikoum"/>
    <s v="ZTE"/>
    <n v="0"/>
    <n v="0"/>
    <n v="0"/>
    <n v="0"/>
    <n v="0"/>
    <n v="0"/>
    <n v="0"/>
    <n v="0"/>
    <n v="0"/>
    <n v="0"/>
    <n v="0"/>
    <n v="0"/>
    <n v="0"/>
    <n v="0"/>
    <n v="0"/>
    <n v="0"/>
    <n v="0"/>
    <n v="0"/>
    <n v="0"/>
    <n v="0"/>
    <m/>
    <n v="0"/>
    <n v="0"/>
    <n v="0"/>
    <m/>
    <n v="0"/>
    <n v="0"/>
    <n v="0"/>
    <n v="0"/>
    <n v="0"/>
    <x v="0"/>
    <m/>
    <x v="6"/>
    <x v="3"/>
    <s v="No root cause"/>
    <s v="No root cause"/>
    <s v=""/>
    <s v="LIT_012"/>
    <m/>
  </r>
  <r>
    <s v="Memiam-MTN"/>
    <s v="SUD_235"/>
    <s v="CENTRE"/>
    <s v="IHS"/>
    <s v="Grid-Gen"/>
    <s v="SUD"/>
    <s v="Memiam"/>
    <s v="ZTE"/>
    <n v="0"/>
    <n v="0"/>
    <n v="0"/>
    <n v="0"/>
    <n v="0"/>
    <n v="0"/>
    <n v="0"/>
    <n v="0"/>
    <n v="0"/>
    <n v="0"/>
    <n v="0"/>
    <n v="0"/>
    <n v="0"/>
    <n v="0"/>
    <n v="0"/>
    <n v="0"/>
    <n v="0"/>
    <n v="0"/>
    <n v="0"/>
    <n v="0"/>
    <m/>
    <n v="0"/>
    <n v="0"/>
    <n v="0"/>
    <m/>
    <n v="0"/>
    <n v="0"/>
    <n v="0"/>
    <n v="0"/>
    <n v="0"/>
    <x v="0"/>
    <m/>
    <x v="6"/>
    <x v="3"/>
    <s v="No root cause"/>
    <s v="No root cause"/>
    <s v=""/>
    <s v="SUD_235"/>
    <m/>
  </r>
  <r>
    <s v="Sikoum-II"/>
    <s v="LIT_388"/>
    <s v="LITTORAL"/>
    <s v="IHS"/>
    <s v="Gen-Lithium"/>
    <s v="LITTORAL"/>
    <s v="Sikoum"/>
    <s v="ZTE"/>
    <n v="0"/>
    <n v="0"/>
    <n v="0"/>
    <n v="0"/>
    <n v="0"/>
    <n v="0"/>
    <n v="0"/>
    <n v="0"/>
    <n v="0"/>
    <n v="0"/>
    <n v="0"/>
    <n v="0"/>
    <n v="0"/>
    <n v="0"/>
    <n v="0"/>
    <n v="0"/>
    <n v="0"/>
    <n v="0"/>
    <n v="0"/>
    <n v="0"/>
    <m/>
    <n v="0"/>
    <n v="0"/>
    <n v="0"/>
    <m/>
    <n v="0"/>
    <n v="0"/>
    <n v="0"/>
    <n v="0"/>
    <n v="0"/>
    <x v="0"/>
    <m/>
    <x v="6"/>
    <x v="3"/>
    <s v="No root cause"/>
    <s v="No root cause"/>
    <s v=""/>
    <s v="LIT_388"/>
    <m/>
  </r>
  <r>
    <s v="Nkongkarak-MTN-IHS"/>
    <s v="CTR_696"/>
    <s v="CENTRE"/>
    <s v="IHS"/>
    <s v="Hybrid-Gen"/>
    <s v="CENTRE"/>
    <s v="Nkongkarak"/>
    <s v="ZTE"/>
    <n v="0"/>
    <n v="0"/>
    <n v="0"/>
    <n v="0"/>
    <n v="0"/>
    <n v="0"/>
    <n v="0"/>
    <n v="0"/>
    <n v="0"/>
    <n v="0"/>
    <n v="0"/>
    <n v="0"/>
    <n v="0"/>
    <n v="0"/>
    <n v="0"/>
    <n v="0"/>
    <n v="0"/>
    <n v="0"/>
    <n v="0"/>
    <n v="0"/>
    <m/>
    <n v="0"/>
    <n v="0"/>
    <n v="0"/>
    <m/>
    <n v="0"/>
    <n v="0"/>
    <n v="0"/>
    <n v="0"/>
    <n v="0"/>
    <x v="0"/>
    <m/>
    <x v="6"/>
    <x v="3"/>
    <s v="No root cause"/>
    <s v="No root cause"/>
    <s v=""/>
    <s v="CTR_696"/>
    <m/>
  </r>
  <r>
    <s v="Metet"/>
    <s v="CTR_053"/>
    <s v="CENTRE"/>
    <s v="IHS"/>
    <s v="Grid-Gen"/>
    <s v="CENTRE"/>
    <s v="Metet"/>
    <s v="ZTE"/>
    <n v="0"/>
    <n v="0"/>
    <n v="0"/>
    <n v="0"/>
    <n v="0"/>
    <n v="0"/>
    <n v="0"/>
    <n v="0"/>
    <n v="0"/>
    <n v="0"/>
    <n v="0"/>
    <n v="0"/>
    <n v="0"/>
    <n v="0"/>
    <n v="0"/>
    <n v="0"/>
    <n v="0"/>
    <n v="0"/>
    <n v="0"/>
    <n v="0"/>
    <m/>
    <n v="0"/>
    <n v="0"/>
    <n v="0"/>
    <m/>
    <n v="0"/>
    <n v="0"/>
    <n v="0"/>
    <n v="0"/>
    <n v="0"/>
    <x v="0"/>
    <m/>
    <x v="6"/>
    <x v="3"/>
    <s v="No root cause"/>
    <s v="No root cause"/>
    <s v=""/>
    <s v="CTR_053"/>
    <m/>
  </r>
  <r>
    <s v="Yambassa"/>
    <s v="CTR_232"/>
    <s v="CENTRE"/>
    <s v="IHS"/>
    <s v="Grid-Gen"/>
    <s v="CENTRE"/>
    <s v="Yambassa"/>
    <s v="ZTE"/>
    <n v="0"/>
    <n v="0"/>
    <n v="0"/>
    <n v="0"/>
    <n v="0"/>
    <n v="0"/>
    <n v="0"/>
    <n v="0"/>
    <n v="0"/>
    <n v="0"/>
    <n v="0"/>
    <n v="0"/>
    <n v="0"/>
    <n v="0"/>
    <n v="0"/>
    <n v="0"/>
    <n v="0"/>
    <n v="0"/>
    <n v="0"/>
    <n v="0"/>
    <m/>
    <n v="0"/>
    <n v="0"/>
    <n v="0"/>
    <m/>
    <n v="0"/>
    <n v="0"/>
    <n v="0"/>
    <n v="0"/>
    <n v="0"/>
    <x v="0"/>
    <m/>
    <x v="6"/>
    <x v="3"/>
    <s v="No root cause"/>
    <s v="No root cause"/>
    <s v=""/>
    <s v="CTR_232"/>
    <m/>
  </r>
  <r>
    <s v="Sackbayeme"/>
    <s v="LIT_138"/>
    <s v="LITTORAL"/>
    <s v="IHS"/>
    <s v="Grid-Gen"/>
    <s v="LITTORAL"/>
    <s v="Sacbayeme"/>
    <s v="ZTE"/>
    <n v="0"/>
    <n v="0"/>
    <n v="0"/>
    <n v="0"/>
    <n v="0"/>
    <n v="0"/>
    <n v="0"/>
    <n v="0"/>
    <n v="0"/>
    <n v="0"/>
    <n v="0"/>
    <n v="0"/>
    <n v="0"/>
    <n v="0"/>
    <n v="0"/>
    <n v="0"/>
    <n v="0"/>
    <n v="0"/>
    <n v="0"/>
    <n v="0"/>
    <m/>
    <n v="0"/>
    <n v="0"/>
    <n v="0"/>
    <m/>
    <n v="0"/>
    <n v="0"/>
    <n v="0"/>
    <n v="0"/>
    <n v="0"/>
    <x v="0"/>
    <m/>
    <x v="6"/>
    <x v="3"/>
    <s v="No root cause"/>
    <s v="No root cause"/>
    <s v=""/>
    <s v="LIT_138"/>
    <m/>
  </r>
  <r>
    <s v="Bamoko"/>
    <s v="CTR_091"/>
    <s v="CENTRE"/>
    <s v="IHS"/>
    <s v="Solar-Gen"/>
    <s v="CENTRE"/>
    <s v="Bamoko"/>
    <s v="ZTE"/>
    <n v="0"/>
    <n v="0"/>
    <n v="0"/>
    <n v="0"/>
    <n v="0"/>
    <n v="0"/>
    <n v="0"/>
    <n v="0"/>
    <n v="0"/>
    <n v="0"/>
    <n v="0"/>
    <n v="0"/>
    <n v="0"/>
    <n v="0"/>
    <n v="0"/>
    <n v="0"/>
    <n v="0"/>
    <n v="0"/>
    <n v="0"/>
    <n v="0"/>
    <m/>
    <n v="0"/>
    <n v="0"/>
    <n v="0"/>
    <m/>
    <n v="0"/>
    <n v="0"/>
    <n v="0"/>
    <n v="0"/>
    <n v="0"/>
    <x v="0"/>
    <m/>
    <x v="6"/>
    <x v="3"/>
    <s v="No root cause"/>
    <s v="No root cause"/>
    <s v=""/>
    <s v="CTR_091"/>
    <m/>
  </r>
  <r>
    <s v="Penja-Market-MTN"/>
    <s v="LIT_767"/>
    <s v="LITTORAL"/>
    <m/>
    <m/>
    <s v="LITTORAL"/>
    <s v="Penja"/>
    <s v="ZTE"/>
    <n v="0"/>
    <n v="0"/>
    <n v="0"/>
    <n v="0"/>
    <n v="0"/>
    <n v="0"/>
    <n v="0"/>
    <n v="0"/>
    <n v="0"/>
    <n v="0"/>
    <n v="0"/>
    <n v="0"/>
    <n v="0"/>
    <n v="0"/>
    <n v="0"/>
    <n v="0"/>
    <n v="0"/>
    <n v="0"/>
    <n v="0"/>
    <n v="0"/>
    <m/>
    <n v="0"/>
    <n v="0"/>
    <n v="0"/>
    <m/>
    <n v="0"/>
    <n v="0"/>
    <n v="0"/>
    <n v="0"/>
    <n v="0"/>
    <x v="0"/>
    <m/>
    <x v="6"/>
    <x v="3"/>
    <s v="No root cause"/>
    <s v="No root cause"/>
    <s v=""/>
    <s v="LIT_767"/>
    <m/>
  </r>
  <r>
    <s v="Ngwei-II-IHS"/>
    <s v="LIT_664"/>
    <s v="LITTORAL"/>
    <s v="IHS"/>
    <s v="Solar-Gen"/>
    <s v="LITTORAL"/>
    <s v="Ngwei"/>
    <s v="ZTE"/>
    <n v="0"/>
    <n v="0"/>
    <n v="0"/>
    <n v="0"/>
    <n v="0"/>
    <n v="0"/>
    <n v="0"/>
    <n v="0"/>
    <n v="0"/>
    <n v="0"/>
    <n v="0"/>
    <n v="0"/>
    <n v="0"/>
    <n v="0"/>
    <n v="0"/>
    <n v="0"/>
    <n v="0"/>
    <n v="0"/>
    <n v="0"/>
    <n v="0"/>
    <m/>
    <n v="0"/>
    <n v="0"/>
    <n v="0"/>
    <m/>
    <n v="0"/>
    <n v="0"/>
    <n v="0"/>
    <n v="0"/>
    <n v="0"/>
    <x v="0"/>
    <m/>
    <x v="6"/>
    <x v="3"/>
    <s v="No root cause"/>
    <s v="No root cause"/>
    <s v=""/>
    <s v="LIT_664"/>
    <m/>
  </r>
  <r>
    <s v="Pama"/>
    <s v="SUD_004"/>
    <s v="LITTORAL"/>
    <s v="IHS"/>
    <s v="Grid-Gen"/>
    <s v="SUD"/>
    <s v="Pama"/>
    <s v="NOKIA"/>
    <n v="0"/>
    <n v="0"/>
    <n v="0"/>
    <n v="0"/>
    <n v="0"/>
    <n v="0"/>
    <n v="0"/>
    <n v="0"/>
    <n v="0"/>
    <n v="0"/>
    <n v="0"/>
    <n v="0"/>
    <n v="0"/>
    <n v="0"/>
    <n v="0"/>
    <n v="0"/>
    <n v="0"/>
    <n v="0"/>
    <n v="0"/>
    <n v="0"/>
    <m/>
    <n v="0"/>
    <n v="0"/>
    <n v="0"/>
    <m/>
    <n v="0"/>
    <n v="0"/>
    <n v="0"/>
    <n v="0"/>
    <n v="0"/>
    <x v="0"/>
    <m/>
    <x v="6"/>
    <x v="3"/>
    <s v="No root cause"/>
    <s v="No root cause"/>
    <s v=""/>
    <s v="SUD_004"/>
    <m/>
  </r>
  <r>
    <s v="Ntui-Ecole-Publique"/>
    <s v="CTR_826"/>
    <s v="CENTRE"/>
    <s v="CAMUSAT"/>
    <s v="HGB"/>
    <s v="CENTRE"/>
    <s v="Ntui"/>
    <s v="ZTE"/>
    <n v="0"/>
    <n v="0"/>
    <n v="0"/>
    <n v="0"/>
    <n v="0"/>
    <n v="0"/>
    <n v="0"/>
    <n v="0"/>
    <n v="0"/>
    <n v="0"/>
    <n v="0"/>
    <n v="0"/>
    <n v="0"/>
    <n v="0"/>
    <n v="0"/>
    <n v="0"/>
    <n v="0"/>
    <n v="0"/>
    <n v="0"/>
    <n v="0"/>
    <m/>
    <n v="0"/>
    <n v="0"/>
    <n v="0"/>
    <m/>
    <n v="0"/>
    <n v="0"/>
    <n v="0"/>
    <n v="0"/>
    <n v="0"/>
    <x v="0"/>
    <m/>
    <x v="6"/>
    <x v="3"/>
    <s v="No root cause"/>
    <s v="No root cause"/>
    <s v=""/>
    <s v="CTR_826"/>
    <m/>
  </r>
  <r>
    <s v="Mamb"/>
    <s v="CTR_356"/>
    <s v="CENTRE"/>
    <s v="IHS"/>
    <s v="Grid-Gen"/>
    <s v="CENTRE"/>
    <s v="Mamb"/>
    <s v="ZTE"/>
    <n v="0"/>
    <n v="0"/>
    <n v="0"/>
    <n v="0"/>
    <n v="0"/>
    <n v="0"/>
    <n v="0"/>
    <n v="0"/>
    <n v="0"/>
    <n v="0"/>
    <n v="0"/>
    <n v="0"/>
    <n v="0"/>
    <n v="0"/>
    <n v="0"/>
    <n v="0"/>
    <n v="0"/>
    <n v="0"/>
    <n v="0"/>
    <n v="0"/>
    <m/>
    <n v="0"/>
    <n v="0"/>
    <n v="0"/>
    <m/>
    <n v="0"/>
    <n v="0"/>
    <n v="0"/>
    <n v="0"/>
    <n v="0"/>
    <x v="0"/>
    <m/>
    <x v="6"/>
    <x v="3"/>
    <s v="No root cause"/>
    <s v="No root cause"/>
    <s v=""/>
    <s v="CTR_356"/>
    <m/>
  </r>
  <r>
    <s v="MONATELE-IHS"/>
    <s v="CTR_869"/>
    <s v="CENTRE"/>
    <s v="IHS"/>
    <s v="Grid-Gen"/>
    <s v="CENTRE"/>
    <s v="Monatele"/>
    <s v="ZTE"/>
    <n v="0"/>
    <n v="0"/>
    <n v="0"/>
    <n v="0"/>
    <n v="0"/>
    <n v="0"/>
    <n v="0"/>
    <n v="0"/>
    <n v="0"/>
    <n v="0"/>
    <n v="0"/>
    <n v="0"/>
    <n v="0"/>
    <n v="0"/>
    <n v="0"/>
    <n v="0"/>
    <n v="0"/>
    <n v="0"/>
    <n v="0"/>
    <n v="0"/>
    <m/>
    <n v="0"/>
    <n v="0"/>
    <n v="0"/>
    <m/>
    <n v="0"/>
    <n v="0"/>
    <n v="0"/>
    <n v="0"/>
    <n v="0"/>
    <x v="0"/>
    <m/>
    <x v="6"/>
    <x v="3"/>
    <s v="No root cause"/>
    <s v="No root cause"/>
    <s v=""/>
    <s v="CTR_869"/>
    <m/>
  </r>
  <r>
    <s v="Mbanga-Mouyouka-IHS"/>
    <s v="LIT_789"/>
    <s v="LITTORAL"/>
    <m/>
    <m/>
    <s v="LITTORAL"/>
    <s v="Mouyouka"/>
    <s v="ZTE"/>
    <n v="0"/>
    <n v="0"/>
    <n v="0"/>
    <n v="0"/>
    <n v="0"/>
    <n v="0"/>
    <n v="0"/>
    <n v="0"/>
    <n v="0"/>
    <n v="0"/>
    <n v="0"/>
    <n v="0"/>
    <n v="0"/>
    <n v="0"/>
    <n v="0"/>
    <n v="0"/>
    <n v="0"/>
    <n v="0"/>
    <n v="0"/>
    <n v="0"/>
    <m/>
    <n v="0"/>
    <n v="0"/>
    <n v="0"/>
    <m/>
    <n v="0"/>
    <n v="0"/>
    <n v="0"/>
    <n v="0"/>
    <n v="0"/>
    <x v="0"/>
    <m/>
    <x v="6"/>
    <x v="3"/>
    <s v="No root cause"/>
    <s v="No root cause"/>
    <s v=""/>
    <s v="LIT_789"/>
    <m/>
  </r>
  <r>
    <s v="Bidou-IHS"/>
    <s v="SUD_125"/>
    <s v="NORD-OUEST"/>
    <m/>
    <m/>
    <s v="SUD"/>
    <s v="Bamenda"/>
    <s v="ZTE"/>
    <n v="0"/>
    <n v="0"/>
    <n v="0"/>
    <n v="0"/>
    <n v="0"/>
    <n v="0"/>
    <n v="0"/>
    <n v="0"/>
    <n v="0"/>
    <n v="0"/>
    <n v="0"/>
    <n v="0"/>
    <n v="0"/>
    <n v="0"/>
    <n v="0"/>
    <n v="0"/>
    <n v="0"/>
    <n v="0"/>
    <n v="0"/>
    <n v="0"/>
    <m/>
    <n v="0"/>
    <n v="0"/>
    <n v="0"/>
    <m/>
    <n v="0"/>
    <n v="0"/>
    <n v="0"/>
    <n v="0"/>
    <n v="0"/>
    <x v="0"/>
    <m/>
    <x v="6"/>
    <x v="3"/>
    <s v="No root cause"/>
    <s v="No root cause"/>
    <s v=""/>
    <s v="SUD_125"/>
    <m/>
  </r>
  <r>
    <s v="Makoda-MTN"/>
    <s v="CTR_360"/>
    <s v="CENTRE"/>
    <s v="IHS"/>
    <s v="Gen-Lithium"/>
    <s v="CENTRE"/>
    <s v="Makoda"/>
    <s v="ZTE"/>
    <n v="0"/>
    <n v="0"/>
    <n v="0"/>
    <n v="0"/>
    <n v="0"/>
    <n v="0"/>
    <n v="0"/>
    <n v="0"/>
    <n v="0"/>
    <n v="0"/>
    <n v="0"/>
    <n v="0"/>
    <n v="0"/>
    <n v="0"/>
    <n v="0"/>
    <n v="0"/>
    <n v="0"/>
    <n v="0"/>
    <n v="0"/>
    <n v="0"/>
    <m/>
    <n v="0"/>
    <n v="0"/>
    <n v="0"/>
    <m/>
    <n v="0"/>
    <n v="0"/>
    <n v="0"/>
    <n v="0"/>
    <n v="0"/>
    <x v="0"/>
    <m/>
    <x v="6"/>
    <x v="3"/>
    <s v="No root cause"/>
    <s v="No root cause"/>
    <s v=""/>
    <s v="CTR_360"/>
    <m/>
  </r>
  <r>
    <s v="Manjo-Q2-MTN"/>
    <s v="LIT_772"/>
    <s v="LITTORAL"/>
    <m/>
    <m/>
    <s v="LITTORAL"/>
    <s v="Manjo"/>
    <s v="ZTE"/>
    <n v="0"/>
    <n v="0"/>
    <n v="0"/>
    <n v="0"/>
    <n v="0"/>
    <n v="0"/>
    <n v="0"/>
    <n v="0"/>
    <n v="0"/>
    <n v="0"/>
    <n v="0"/>
    <n v="0"/>
    <n v="0"/>
    <n v="0"/>
    <n v="0"/>
    <n v="0"/>
    <n v="0"/>
    <n v="0"/>
    <n v="0"/>
    <n v="0"/>
    <m/>
    <n v="0"/>
    <n v="0"/>
    <n v="0"/>
    <m/>
    <n v="0"/>
    <n v="0"/>
    <n v="0"/>
    <n v="0"/>
    <n v="0"/>
    <x v="0"/>
    <m/>
    <x v="6"/>
    <x v="3"/>
    <s v="No root cause"/>
    <s v="No root cause"/>
    <s v=""/>
    <s v="LIT_772"/>
    <m/>
  </r>
  <r>
    <s v="BISSIANG-Kribi"/>
    <s v="SUD_128"/>
    <s v="CENTRE"/>
    <s v="CAMUSAT"/>
    <s v="Hybrid Solar - S3"/>
    <s v="SUD"/>
    <s v="BISSIANG"/>
    <s v="ZTE"/>
    <n v="0"/>
    <n v="0"/>
    <n v="0"/>
    <n v="0"/>
    <n v="0"/>
    <n v="0"/>
    <n v="0"/>
    <n v="0"/>
    <n v="0"/>
    <n v="0"/>
    <n v="0"/>
    <n v="0"/>
    <n v="0"/>
    <n v="0"/>
    <n v="0"/>
    <n v="0"/>
    <n v="0"/>
    <n v="0"/>
    <n v="0"/>
    <n v="0"/>
    <m/>
    <n v="0"/>
    <n v="0"/>
    <n v="0"/>
    <m/>
    <n v="0"/>
    <n v="0"/>
    <n v="0"/>
    <n v="0"/>
    <n v="0"/>
    <x v="0"/>
    <m/>
    <x v="6"/>
    <x v="3"/>
    <s v="No root cause"/>
    <s v="No root cause"/>
    <s v=""/>
    <s v="SUD_128"/>
    <m/>
  </r>
  <r>
    <s v="Ndokoma"/>
    <s v="LIT_308"/>
    <s v="LITTORAL"/>
    <s v="IHS"/>
    <s v="Grid-Gen-Lithium"/>
    <s v="LITTORAL"/>
    <s v="Ndokoma"/>
    <s v="ZTE"/>
    <n v="0"/>
    <n v="0"/>
    <n v="0"/>
    <n v="0"/>
    <n v="0"/>
    <n v="0"/>
    <n v="0"/>
    <n v="0"/>
    <n v="0"/>
    <n v="0"/>
    <n v="0"/>
    <n v="0"/>
    <n v="0"/>
    <n v="0"/>
    <n v="0"/>
    <n v="0"/>
    <n v="0"/>
    <n v="0"/>
    <n v="0"/>
    <n v="0"/>
    <m/>
    <n v="0"/>
    <n v="0"/>
    <n v="0"/>
    <m/>
    <n v="0"/>
    <n v="0"/>
    <n v="0"/>
    <n v="0"/>
    <n v="0"/>
    <x v="0"/>
    <m/>
    <x v="6"/>
    <x v="3"/>
    <s v="No root cause"/>
    <s v="No root cause"/>
    <s v=""/>
    <s v="LIT_308"/>
    <m/>
  </r>
  <r>
    <s v="Ngwei"/>
    <s v="LIT_108"/>
    <s v="LITTORAL"/>
    <s v="IHS"/>
    <s v="Solar-Grid-Gen"/>
    <s v="LITTORAL"/>
    <s v="Ngwei"/>
    <s v="ZTE"/>
    <n v="0"/>
    <n v="0"/>
    <n v="0"/>
    <n v="0"/>
    <n v="0"/>
    <n v="0"/>
    <n v="0"/>
    <n v="0"/>
    <n v="0"/>
    <n v="0"/>
    <n v="0"/>
    <n v="0"/>
    <n v="0"/>
    <n v="0"/>
    <n v="0"/>
    <n v="0"/>
    <n v="0"/>
    <n v="0"/>
    <n v="0"/>
    <n v="0"/>
    <m/>
    <n v="0"/>
    <n v="0"/>
    <n v="0"/>
    <m/>
    <n v="0"/>
    <n v="0"/>
    <n v="0"/>
    <n v="0"/>
    <n v="0"/>
    <x v="0"/>
    <m/>
    <x v="6"/>
    <x v="3"/>
    <s v="No root cause"/>
    <s v="No root cause"/>
    <s v=""/>
    <s v="LIT_108"/>
    <m/>
  </r>
  <r>
    <s v="Essazok"/>
    <s v="CTR_749"/>
    <s v="CENTRE"/>
    <s v="CAMUSAT"/>
    <s v="Hybrid Solar - S3"/>
    <s v="CENTRE"/>
    <s v="Essazok"/>
    <s v="ZTE"/>
    <n v="0"/>
    <n v="0"/>
    <n v="0"/>
    <n v="0"/>
    <n v="0"/>
    <n v="0"/>
    <n v="0"/>
    <n v="0"/>
    <n v="0"/>
    <n v="0"/>
    <n v="0"/>
    <n v="0"/>
    <n v="0"/>
    <n v="0"/>
    <n v="0"/>
    <n v="0"/>
    <n v="0"/>
    <n v="0"/>
    <n v="0"/>
    <n v="0"/>
    <m/>
    <n v="0"/>
    <n v="0"/>
    <n v="0"/>
    <m/>
    <n v="0"/>
    <n v="0"/>
    <n v="0"/>
    <n v="0"/>
    <n v="0"/>
    <x v="0"/>
    <m/>
    <x v="6"/>
    <x v="3"/>
    <s v="No root cause"/>
    <s v="No root cause"/>
    <s v="(05-10-2026 ocm ran 12h) Power status check Ongoing"/>
    <s v="CTR_749"/>
    <m/>
  </r>
  <r>
    <s v="Nkometou-Edouma-IHS"/>
    <s v="CTR_695"/>
    <s v="Yaounde"/>
    <s v="IHS"/>
    <s v="Grid-Gen-Lithium"/>
    <s v="CENTRE"/>
    <s v="Yaounde"/>
    <s v="ZTE"/>
    <n v="0"/>
    <n v="0"/>
    <n v="0"/>
    <n v="0"/>
    <n v="0"/>
    <n v="0"/>
    <n v="0"/>
    <n v="0"/>
    <n v="0"/>
    <n v="0"/>
    <n v="0"/>
    <n v="0"/>
    <n v="0"/>
    <n v="0"/>
    <n v="0"/>
    <n v="0"/>
    <n v="0"/>
    <n v="0"/>
    <n v="0"/>
    <n v="0"/>
    <m/>
    <n v="0"/>
    <n v="0"/>
    <n v="0"/>
    <m/>
    <n v="0"/>
    <n v="0"/>
    <n v="0"/>
    <n v="0"/>
    <n v="0"/>
    <x v="0"/>
    <m/>
    <x v="6"/>
    <x v="3"/>
    <s v="No root cause"/>
    <s v="No root cause"/>
    <s v=""/>
    <s v="CTR_695"/>
    <m/>
  </r>
  <r>
    <s v="Njombe"/>
    <s v="LIT_039"/>
    <s v="LITTORAL"/>
    <s v="IHS"/>
    <s v="Grid-Gen"/>
    <s v="LITTORAL"/>
    <s v="Njombe"/>
    <s v="ZTE"/>
    <n v="0"/>
    <n v="0"/>
    <n v="0"/>
    <n v="0"/>
    <n v="0"/>
    <n v="0"/>
    <n v="0"/>
    <n v="0"/>
    <n v="0"/>
    <n v="0"/>
    <n v="0"/>
    <n v="0"/>
    <n v="0"/>
    <n v="0"/>
    <n v="0"/>
    <n v="0"/>
    <n v="0"/>
    <n v="0"/>
    <n v="0"/>
    <n v="0"/>
    <m/>
    <n v="0"/>
    <n v="0"/>
    <n v="0"/>
    <m/>
    <n v="0"/>
    <n v="0"/>
    <n v="0"/>
    <n v="0"/>
    <n v="0"/>
    <x v="0"/>
    <m/>
    <x v="6"/>
    <x v="3"/>
    <s v="No root cause"/>
    <s v="No root cause"/>
    <s v=""/>
    <s v="LIT_039"/>
    <m/>
  </r>
  <r>
    <s v="Edea-Ndokok"/>
    <s v="LIT_230"/>
    <s v="LITTORAL"/>
    <s v="IHS"/>
    <s v="Grid-Gen"/>
    <s v="LITTORAL"/>
    <s v="Edea"/>
    <s v="ZTE"/>
    <n v="0"/>
    <n v="0"/>
    <n v="0"/>
    <n v="0"/>
    <n v="0"/>
    <n v="0"/>
    <n v="0"/>
    <n v="0"/>
    <n v="0"/>
    <n v="0"/>
    <n v="0"/>
    <n v="0"/>
    <n v="0"/>
    <n v="0"/>
    <n v="0"/>
    <n v="0"/>
    <n v="0"/>
    <n v="0"/>
    <n v="0"/>
    <n v="0"/>
    <m/>
    <n v="0"/>
    <n v="0"/>
    <n v="0"/>
    <m/>
    <n v="0"/>
    <n v="0"/>
    <n v="0"/>
    <n v="0"/>
    <n v="0"/>
    <x v="0"/>
    <m/>
    <x v="6"/>
    <x v="3"/>
    <s v="No root cause"/>
    <s v="No root cause"/>
    <s v=""/>
    <s v="LIT_230"/>
    <m/>
  </r>
  <r>
    <s v="Mengueme"/>
    <s v="CTR_354"/>
    <s v="CENTRE"/>
    <s v="IHS"/>
    <s v="Grid-Gen"/>
    <s v="CENTRE"/>
    <s v="Mengueme"/>
    <s v="ZTE"/>
    <n v="0"/>
    <n v="0"/>
    <n v="0"/>
    <n v="0"/>
    <n v="0"/>
    <n v="0"/>
    <n v="0"/>
    <n v="0"/>
    <n v="0"/>
    <n v="0"/>
    <n v="0"/>
    <n v="0"/>
    <n v="0"/>
    <n v="0"/>
    <n v="0"/>
    <n v="0"/>
    <n v="0"/>
    <n v="0"/>
    <n v="0"/>
    <n v="0"/>
    <m/>
    <n v="0"/>
    <n v="0"/>
    <n v="0"/>
    <m/>
    <n v="0"/>
    <n v="0"/>
    <n v="0"/>
    <n v="0"/>
    <n v="0"/>
    <x v="0"/>
    <m/>
    <x v="6"/>
    <x v="3"/>
    <s v="No root cause"/>
    <s v="No root cause"/>
    <s v=""/>
    <s v="CTR_354"/>
    <m/>
  </r>
  <r>
    <s v="Mandoumba"/>
    <s v="CTR_066"/>
    <s v="CENTRE"/>
    <s v="IHS"/>
    <s v="Solar-Grid-Gen-Lithium"/>
    <s v="CENTRE"/>
    <s v="Mandoumba"/>
    <s v="ZTE"/>
    <n v="0"/>
    <n v="0"/>
    <n v="0"/>
    <n v="0"/>
    <n v="0"/>
    <n v="0"/>
    <n v="0"/>
    <n v="0"/>
    <n v="0"/>
    <n v="0"/>
    <n v="0"/>
    <n v="0"/>
    <n v="0"/>
    <n v="0"/>
    <n v="0"/>
    <n v="0"/>
    <n v="0"/>
    <n v="0"/>
    <n v="0"/>
    <n v="0"/>
    <m/>
    <n v="0"/>
    <n v="0"/>
    <n v="0"/>
    <m/>
    <n v="0"/>
    <n v="0"/>
    <n v="0"/>
    <n v="0"/>
    <n v="0"/>
    <x v="0"/>
    <m/>
    <x v="6"/>
    <x v="3"/>
    <s v="No root cause"/>
    <s v="No root cause"/>
    <s v=""/>
    <s v="CTR_066"/>
    <m/>
  </r>
  <r>
    <s v="Djoum-CIFAN"/>
    <s v="SUD_231"/>
    <s v="CENTRE"/>
    <s v="IHS"/>
    <s v="Grid-Gen-Lithium"/>
    <s v="SUD"/>
    <s v="Djoum"/>
    <s v="ZTE"/>
    <n v="0"/>
    <n v="0"/>
    <n v="0"/>
    <n v="0"/>
    <n v="0"/>
    <n v="0"/>
    <n v="0"/>
    <n v="0"/>
    <n v="0"/>
    <n v="0"/>
    <n v="0"/>
    <n v="0"/>
    <n v="0"/>
    <n v="0"/>
    <n v="0"/>
    <n v="0"/>
    <n v="0"/>
    <n v="0"/>
    <n v="0"/>
    <n v="0"/>
    <m/>
    <n v="0"/>
    <n v="0"/>
    <n v="0"/>
    <m/>
    <n v="0"/>
    <n v="0"/>
    <n v="0"/>
    <n v="0"/>
    <n v="0"/>
    <x v="0"/>
    <m/>
    <x v="6"/>
    <x v="3"/>
    <s v="No root cause"/>
    <s v="No root cause"/>
    <s v=""/>
    <s v="SUD_231"/>
    <m/>
  </r>
  <r>
    <s v="Avebe-MTN"/>
    <s v="SUD_236"/>
    <s v="CENTRE"/>
    <s v="IHS"/>
    <s v="Grid-Gen"/>
    <s v="SUD"/>
    <s v="Avebe"/>
    <s v="ZTE"/>
    <n v="0"/>
    <n v="0"/>
    <n v="0"/>
    <n v="0"/>
    <n v="0"/>
    <n v="0"/>
    <n v="0"/>
    <n v="0"/>
    <n v="0"/>
    <n v="0"/>
    <n v="0"/>
    <n v="0"/>
    <n v="0"/>
    <n v="0"/>
    <n v="0"/>
    <n v="0"/>
    <n v="0"/>
    <n v="0"/>
    <n v="0"/>
    <n v="0"/>
    <m/>
    <n v="0"/>
    <n v="0"/>
    <n v="0"/>
    <m/>
    <n v="0"/>
    <n v="0"/>
    <n v="0"/>
    <n v="0"/>
    <n v="0"/>
    <x v="0"/>
    <m/>
    <x v="6"/>
    <x v="3"/>
    <s v="No root cause"/>
    <s v="No root cause"/>
    <s v=""/>
    <s v="SUD_236"/>
    <m/>
  </r>
  <r>
    <s v="Goufan"/>
    <s v="CTR_231"/>
    <s v="CENTRE"/>
    <s v="IHS"/>
    <s v="Grid-Gen"/>
    <s v="CENTRE"/>
    <s v="Goufan"/>
    <s v="ZTE"/>
    <n v="0"/>
    <n v="0"/>
    <n v="0"/>
    <n v="0"/>
    <n v="0"/>
    <n v="0"/>
    <n v="0"/>
    <n v="0"/>
    <n v="0"/>
    <n v="0"/>
    <n v="0"/>
    <n v="0"/>
    <n v="0"/>
    <n v="0"/>
    <n v="0"/>
    <n v="0"/>
    <n v="0"/>
    <n v="0"/>
    <n v="0"/>
    <n v="0"/>
    <m/>
    <n v="0"/>
    <n v="0"/>
    <n v="0"/>
    <m/>
    <n v="0"/>
    <n v="0"/>
    <n v="0"/>
    <n v="0"/>
    <n v="0"/>
    <x v="0"/>
    <m/>
    <x v="6"/>
    <x v="3"/>
    <s v="No root cause"/>
    <s v="No root cause"/>
    <s v=""/>
    <s v="CTR_231"/>
    <m/>
  </r>
  <r>
    <s v="Mvoundou-Ngoke-MTN-IHS"/>
    <s v="CTR_183"/>
    <s v="CENTRE"/>
    <s v="IHS"/>
    <s v="Gen-Lithium"/>
    <s v="CENTRE"/>
    <s v="Mvoundou-Ngoke"/>
    <s v="ZTE"/>
    <n v="0"/>
    <n v="0"/>
    <n v="0"/>
    <n v="0"/>
    <n v="0"/>
    <n v="0"/>
    <n v="0"/>
    <n v="0"/>
    <n v="0"/>
    <n v="0"/>
    <n v="0"/>
    <n v="0"/>
    <n v="0"/>
    <n v="0"/>
    <n v="0"/>
    <n v="0"/>
    <n v="0"/>
    <n v="0"/>
    <n v="0"/>
    <n v="0"/>
    <m/>
    <n v="0"/>
    <n v="0"/>
    <n v="0"/>
    <m/>
    <n v="0"/>
    <n v="0"/>
    <n v="0"/>
    <n v="0"/>
    <n v="0"/>
    <x v="0"/>
    <m/>
    <x v="6"/>
    <x v="3"/>
    <s v="No root cause"/>
    <s v="No root cause"/>
    <s v=""/>
    <s v="CTR_183"/>
    <m/>
  </r>
  <r>
    <s v="Ebombe"/>
    <s v="CTR_003"/>
    <s v="LITTORAL"/>
    <s v="IHS"/>
    <s v="Solar-Gen-Lithium"/>
    <s v="CENTRE"/>
    <s v="Ebombe"/>
    <s v="ZTE"/>
    <n v="0"/>
    <n v="0"/>
    <n v="0"/>
    <n v="0"/>
    <n v="0"/>
    <n v="0"/>
    <n v="0"/>
    <n v="0"/>
    <n v="0"/>
    <n v="0"/>
    <n v="0"/>
    <n v="0"/>
    <n v="0"/>
    <n v="0"/>
    <n v="0"/>
    <n v="0"/>
    <n v="0"/>
    <n v="0"/>
    <n v="0"/>
    <n v="0"/>
    <m/>
    <n v="0"/>
    <n v="0"/>
    <n v="0"/>
    <m/>
    <n v="0"/>
    <n v="0"/>
    <n v="0"/>
    <n v="0"/>
    <n v="0"/>
    <x v="0"/>
    <m/>
    <x v="6"/>
    <x v="3"/>
    <s v="No root cause"/>
    <s v="No root cause"/>
    <s v=""/>
    <s v="CTR_003"/>
    <m/>
  </r>
  <r>
    <s v="Lobo"/>
    <s v="CTR_227"/>
    <s v="CENTRE"/>
    <s v="IHS"/>
    <s v="Grid-Gen-Lithium"/>
    <s v="CENTRE"/>
    <s v="Lobo"/>
    <s v="ZTE"/>
    <n v="0"/>
    <n v="0"/>
    <n v="0"/>
    <n v="0"/>
    <n v="0"/>
    <n v="0"/>
    <n v="0"/>
    <n v="0"/>
    <n v="0"/>
    <n v="0"/>
    <n v="0"/>
    <n v="0"/>
    <n v="0"/>
    <n v="0"/>
    <n v="0"/>
    <n v="0"/>
    <n v="0"/>
    <n v="0"/>
    <n v="0"/>
    <n v="0"/>
    <m/>
    <n v="0"/>
    <n v="0"/>
    <n v="0"/>
    <m/>
    <n v="0"/>
    <n v="0"/>
    <n v="0"/>
    <n v="0"/>
    <n v="0"/>
    <x v="0"/>
    <m/>
    <x v="6"/>
    <x v="3"/>
    <s v="No root cause"/>
    <s v="No root cause"/>
    <s v=""/>
    <s v="CTR_227"/>
    <m/>
  </r>
  <r>
    <s v="Campo"/>
    <s v="LIT_132"/>
    <s v="LITTORAL"/>
    <s v="IHS"/>
    <s v="Grid-Gen"/>
    <s v="LITTORAL"/>
    <s v="Campo"/>
    <s v="ZTE"/>
    <n v="0"/>
    <n v="0"/>
    <n v="0"/>
    <n v="0"/>
    <n v="0"/>
    <n v="0"/>
    <n v="0"/>
    <n v="0"/>
    <n v="0"/>
    <n v="0"/>
    <n v="0"/>
    <n v="0"/>
    <n v="0"/>
    <n v="0"/>
    <n v="0"/>
    <n v="0"/>
    <n v="0"/>
    <n v="0"/>
    <n v="0"/>
    <n v="0"/>
    <m/>
    <n v="0"/>
    <n v="0"/>
    <n v="0"/>
    <m/>
    <n v="0"/>
    <n v="0"/>
    <n v="0"/>
    <n v="0"/>
    <n v="0"/>
    <x v="0"/>
    <m/>
    <x v="6"/>
    <x v="3"/>
    <s v="No root cause"/>
    <s v="No root cause"/>
    <s v=""/>
    <s v="LIT_132"/>
    <m/>
  </r>
  <r>
    <s v="Nkenglikok"/>
    <s v="CTR_060"/>
    <s v="CENTRE"/>
    <s v="IHS"/>
    <s v="Solar-Grid-Gen"/>
    <s v="CENTRE"/>
    <s v="Nkeng-likok"/>
    <s v="ZTE"/>
    <n v="0"/>
    <n v="0"/>
    <n v="0"/>
    <n v="0"/>
    <n v="0"/>
    <n v="0"/>
    <n v="0"/>
    <n v="0"/>
    <n v="0"/>
    <n v="0"/>
    <n v="0"/>
    <n v="0"/>
    <n v="0"/>
    <n v="0"/>
    <n v="0"/>
    <n v="0"/>
    <n v="0"/>
    <n v="0"/>
    <n v="0"/>
    <n v="0"/>
    <m/>
    <n v="0"/>
    <n v="0"/>
    <n v="0"/>
    <m/>
    <n v="0"/>
    <n v="0"/>
    <n v="0"/>
    <n v="0"/>
    <n v="0"/>
    <x v="0"/>
    <m/>
    <x v="6"/>
    <x v="3"/>
    <s v="No root cause"/>
    <s v="No root cause"/>
    <s v=""/>
    <s v="CTR_060"/>
    <m/>
  </r>
  <r>
    <s v="Monatele"/>
    <s v="CTR_073"/>
    <s v="CENTRE"/>
    <s v="IHS"/>
    <s v="Grid-Gen"/>
    <s v="CENTRE"/>
    <s v="Monatele"/>
    <s v="ZTE"/>
    <n v="0"/>
    <n v="0"/>
    <n v="0"/>
    <n v="0"/>
    <n v="0"/>
    <n v="0"/>
    <n v="0"/>
    <n v="0"/>
    <n v="0"/>
    <n v="0"/>
    <n v="0"/>
    <n v="0"/>
    <n v="0"/>
    <n v="0"/>
    <n v="0"/>
    <n v="0"/>
    <n v="0"/>
    <n v="0"/>
    <n v="0"/>
    <n v="0"/>
    <m/>
    <n v="0"/>
    <n v="0"/>
    <n v="0"/>
    <m/>
    <n v="0"/>
    <n v="0"/>
    <n v="0"/>
    <n v="0"/>
    <n v="0"/>
    <x v="0"/>
    <m/>
    <x v="6"/>
    <x v="3"/>
    <s v="No root cause"/>
    <s v="No root cause"/>
    <s v=""/>
    <s v="CTR_073"/>
    <m/>
  </r>
  <r>
    <s v="Mbambou-IHS"/>
    <s v="LIT_143"/>
    <s v="LITTORAL"/>
    <s v="IHS"/>
    <s v="Gen-Lithium"/>
    <s v="LITTORAL"/>
    <s v="Mbambou"/>
    <s v="ZTE"/>
    <n v="0"/>
    <n v="0"/>
    <n v="0"/>
    <n v="0"/>
    <n v="0"/>
    <n v="0"/>
    <n v="0"/>
    <n v="0"/>
    <n v="0"/>
    <n v="0"/>
    <n v="0"/>
    <n v="0"/>
    <n v="0"/>
    <n v="0"/>
    <n v="0"/>
    <n v="0"/>
    <n v="0"/>
    <n v="0"/>
    <n v="0"/>
    <n v="0"/>
    <m/>
    <n v="0"/>
    <n v="0"/>
    <n v="0"/>
    <m/>
    <n v="0"/>
    <n v="0"/>
    <n v="0"/>
    <n v="0"/>
    <n v="0"/>
    <x v="0"/>
    <m/>
    <x v="6"/>
    <x v="3"/>
    <s v="No root cause"/>
    <s v="No root cause"/>
    <s v=""/>
    <s v="LIT_143"/>
    <m/>
  </r>
  <r>
    <s v="Mengong"/>
    <s v="SUD_017"/>
    <s v="CENTRE"/>
    <s v="IHS"/>
    <s v="GenOnly"/>
    <s v="SUD"/>
    <s v="Abiete"/>
    <s v="ZTE"/>
    <n v="0"/>
    <n v="0"/>
    <n v="0"/>
    <n v="0"/>
    <n v="0"/>
    <n v="0"/>
    <n v="0"/>
    <n v="0"/>
    <n v="0"/>
    <n v="0"/>
    <n v="0"/>
    <n v="0"/>
    <n v="0"/>
    <n v="0"/>
    <n v="0"/>
    <n v="0"/>
    <n v="0"/>
    <n v="0"/>
    <n v="0"/>
    <n v="0"/>
    <m/>
    <n v="0"/>
    <n v="0"/>
    <n v="0"/>
    <m/>
    <n v="0"/>
    <n v="0"/>
    <n v="0"/>
    <n v="0"/>
    <n v="0"/>
    <x v="0"/>
    <m/>
    <x v="6"/>
    <x v="3"/>
    <s v="No root cause"/>
    <s v="No root cause"/>
    <s v=""/>
    <s v="SUD_017"/>
    <m/>
  </r>
  <r>
    <s v="Minisite-Tsinga"/>
    <s v="CTR_690"/>
    <s v="Yaounde"/>
    <s v="CAMUSAT"/>
    <s v="Good Grid no GE - 8h"/>
    <s v="CENTRE"/>
    <s v="Yaounde"/>
    <s v="ZTE"/>
    <n v="0"/>
    <n v="0"/>
    <n v="0"/>
    <n v="0"/>
    <n v="0"/>
    <n v="0"/>
    <n v="0"/>
    <n v="0"/>
    <n v="0"/>
    <n v="0"/>
    <n v="0"/>
    <n v="0"/>
    <n v="0"/>
    <n v="0"/>
    <n v="0"/>
    <n v="0"/>
    <n v="0"/>
    <n v="0"/>
    <n v="0"/>
    <n v="0"/>
    <m/>
    <n v="0"/>
    <n v="0"/>
    <n v="0"/>
    <m/>
    <n v="0"/>
    <n v="0"/>
    <n v="0"/>
    <n v="0"/>
    <n v="0"/>
    <x v="0"/>
    <m/>
    <x v="6"/>
    <x v="3"/>
    <s v="No root cause"/>
    <s v="No root cause"/>
    <s v=""/>
    <s v="CTR_690"/>
    <m/>
  </r>
  <r>
    <s v="Olamze-IHS"/>
    <s v="SUD_038"/>
    <s v="CENTRE"/>
    <s v="IHS"/>
    <s v="Grid-Gen"/>
    <s v="SUD"/>
    <s v="Olamze"/>
    <s v="ZTE"/>
    <n v="0"/>
    <n v="0"/>
    <n v="0"/>
    <n v="0"/>
    <n v="0"/>
    <n v="0"/>
    <n v="0"/>
    <n v="0"/>
    <n v="0"/>
    <n v="0"/>
    <n v="0"/>
    <n v="0"/>
    <n v="0"/>
    <n v="0"/>
    <n v="0"/>
    <n v="0"/>
    <n v="0"/>
    <n v="0"/>
    <n v="0"/>
    <n v="0"/>
    <m/>
    <n v="0"/>
    <n v="0"/>
    <n v="0"/>
    <m/>
    <n v="0"/>
    <n v="0"/>
    <n v="0"/>
    <n v="0"/>
    <n v="0"/>
    <x v="0"/>
    <m/>
    <x v="6"/>
    <x v="3"/>
    <s v="No root cause"/>
    <s v="No root cause"/>
    <s v=""/>
    <s v="SUD_038"/>
    <m/>
  </r>
  <r>
    <s v="Mfou-Entree"/>
    <s v="CTR_653"/>
    <s v="CENTRE"/>
    <s v="CAMUSAT"/>
    <s v="Hybrid Solar - S1"/>
    <s v="CENTRE"/>
    <s v="Mfou"/>
    <s v="ZTE"/>
    <n v="0"/>
    <n v="0"/>
    <n v="0"/>
    <n v="0"/>
    <n v="0"/>
    <n v="0"/>
    <n v="0"/>
    <n v="0"/>
    <n v="0"/>
    <n v="0"/>
    <n v="0"/>
    <n v="0"/>
    <n v="0"/>
    <n v="0"/>
    <n v="0"/>
    <n v="0"/>
    <n v="0"/>
    <n v="0"/>
    <n v="0"/>
    <n v="0"/>
    <m/>
    <n v="0"/>
    <n v="0"/>
    <n v="0"/>
    <m/>
    <n v="0"/>
    <n v="0"/>
    <n v="0"/>
    <n v="0"/>
    <n v="0"/>
    <x v="0"/>
    <m/>
    <x v="6"/>
    <x v="3"/>
    <s v="No root cause"/>
    <s v="No root cause"/>
    <s v=""/>
    <s v="CTR_653"/>
    <m/>
  </r>
  <r>
    <s v="Boutourou"/>
    <s v="CTR_092"/>
    <s v="CENTRE"/>
    <s v="IHS"/>
    <s v="Grid-Gen-Lithium"/>
    <s v="CENTRE"/>
    <s v="Boutourou"/>
    <s v="ZTE"/>
    <n v="0"/>
    <n v="0"/>
    <n v="0"/>
    <n v="0"/>
    <n v="0"/>
    <n v="0"/>
    <n v="0"/>
    <n v="0"/>
    <n v="0"/>
    <n v="0"/>
    <n v="0"/>
    <n v="0"/>
    <n v="0"/>
    <n v="0"/>
    <n v="0"/>
    <n v="0"/>
    <n v="0"/>
    <n v="0"/>
    <n v="0"/>
    <n v="0"/>
    <m/>
    <n v="0"/>
    <n v="0"/>
    <n v="0"/>
    <m/>
    <n v="0"/>
    <n v="0"/>
    <n v="0"/>
    <n v="0"/>
    <n v="0"/>
    <x v="0"/>
    <m/>
    <x v="6"/>
    <x v="3"/>
    <s v="No root cause"/>
    <s v="No root cause"/>
    <s v=""/>
    <s v="CTR_092"/>
    <m/>
  </r>
  <r>
    <s v="Nkak"/>
    <s v="LIT_231"/>
    <s v="LITTORAL"/>
    <s v="IHS"/>
    <s v="Solar-Gen-Lithium"/>
    <s v="LITTORAL"/>
    <s v="Mapubbi"/>
    <s v="ZTE"/>
    <n v="0"/>
    <n v="0"/>
    <n v="0"/>
    <n v="0"/>
    <n v="0"/>
    <n v="0"/>
    <n v="0"/>
    <n v="0"/>
    <n v="0"/>
    <n v="0"/>
    <n v="0"/>
    <n v="0"/>
    <n v="0"/>
    <n v="0"/>
    <n v="0"/>
    <n v="0"/>
    <n v="0"/>
    <n v="0"/>
    <n v="0"/>
    <n v="0"/>
    <m/>
    <n v="0"/>
    <n v="0"/>
    <n v="0"/>
    <m/>
    <n v="0"/>
    <n v="0"/>
    <n v="0"/>
    <n v="0"/>
    <n v="0"/>
    <x v="0"/>
    <m/>
    <x v="6"/>
    <x v="3"/>
    <s v="No root cause"/>
    <s v="No root cause"/>
    <s v=""/>
    <s v="LIT_231"/>
    <m/>
  </r>
  <r>
    <s v="Ambassade-Gabon"/>
    <s v="CTR_745"/>
    <s v="Yaounde"/>
    <s v="CAMUSAT"/>
    <s v="Good Grid no GE - 8h"/>
    <s v="CENTRE"/>
    <s v="Yaounde"/>
    <s v="ZTE"/>
    <n v="0"/>
    <n v="0"/>
    <n v="0"/>
    <n v="0"/>
    <n v="0"/>
    <n v="0"/>
    <n v="0"/>
    <n v="0"/>
    <n v="0"/>
    <n v="0"/>
    <n v="0"/>
    <n v="0"/>
    <n v="0"/>
    <n v="0"/>
    <n v="0"/>
    <n v="0"/>
    <n v="0"/>
    <n v="0"/>
    <n v="0"/>
    <n v="0"/>
    <m/>
    <n v="0"/>
    <n v="0"/>
    <n v="0"/>
    <m/>
    <n v="0"/>
    <n v="0"/>
    <n v="0"/>
    <n v="0"/>
    <n v="0"/>
    <x v="0"/>
    <m/>
    <x v="6"/>
    <x v="3"/>
    <s v="No root cause"/>
    <s v="No root cause"/>
    <s v=""/>
    <s v="CTR_745"/>
    <m/>
  </r>
  <r>
    <s v="Dibamba-Camrail"/>
    <s v="LIT_385"/>
    <s v="Douala"/>
    <s v="CAMUSAT"/>
    <s v="Hybrid Solar - S3"/>
    <s v="LITTORAL"/>
    <s v="Douala"/>
    <s v="ZTE"/>
    <n v="0"/>
    <n v="0"/>
    <n v="0"/>
    <n v="0"/>
    <n v="0"/>
    <n v="0"/>
    <n v="0"/>
    <n v="0"/>
    <n v="0"/>
    <n v="0"/>
    <n v="0"/>
    <n v="0"/>
    <n v="0"/>
    <n v="0"/>
    <n v="0"/>
    <n v="0"/>
    <n v="0"/>
    <n v="0"/>
    <n v="0"/>
    <n v="0"/>
    <m/>
    <n v="0"/>
    <n v="0"/>
    <n v="0"/>
    <m/>
    <n v="0"/>
    <n v="0"/>
    <n v="0"/>
    <n v="0"/>
    <n v="0"/>
    <x v="0"/>
    <m/>
    <x v="6"/>
    <x v="3"/>
    <s v="No root cause"/>
    <s v="No root cause"/>
    <s v=""/>
    <s v="LIT_385"/>
    <m/>
  </r>
  <r>
    <s v="Campo-Beach-IHS"/>
    <s v="LIT_494"/>
    <s v="LITTORAL"/>
    <s v="IHS"/>
    <s v="Grid-Gen"/>
    <s v="LITTORAL"/>
    <s v="Campo"/>
    <s v="ZTE"/>
    <n v="0"/>
    <n v="0"/>
    <n v="0"/>
    <n v="0"/>
    <n v="0"/>
    <n v="0"/>
    <n v="0"/>
    <n v="0"/>
    <n v="0"/>
    <n v="0"/>
    <n v="0"/>
    <n v="0"/>
    <n v="0"/>
    <n v="0"/>
    <n v="0"/>
    <n v="0"/>
    <n v="0"/>
    <n v="0"/>
    <n v="0"/>
    <n v="0"/>
    <m/>
    <n v="0"/>
    <n v="0"/>
    <n v="0"/>
    <m/>
    <n v="0"/>
    <n v="0"/>
    <n v="0"/>
    <n v="0"/>
    <n v="0"/>
    <x v="0"/>
    <m/>
    <x v="6"/>
    <x v="3"/>
    <s v="No root cause"/>
    <s v="No root cause"/>
    <s v=""/>
    <s v="LIT_494"/>
    <m/>
  </r>
  <r>
    <s v="Abong-Mbang"/>
    <s v="EST_009"/>
    <s v="CENTRE"/>
    <s v="CAMUSAT"/>
    <s v="Bad Grid + Solar + GE"/>
    <s v="EST"/>
    <s v="Abong-Mbang"/>
    <s v="NOKIA"/>
    <n v="0"/>
    <n v="0"/>
    <n v="0"/>
    <n v="0"/>
    <n v="0"/>
    <n v="0"/>
    <n v="0"/>
    <n v="0"/>
    <n v="0"/>
    <n v="0"/>
    <n v="0"/>
    <n v="0"/>
    <n v="0"/>
    <n v="0"/>
    <n v="0"/>
    <n v="0"/>
    <n v="0"/>
    <n v="0"/>
    <n v="0"/>
    <n v="0"/>
    <m/>
    <n v="0"/>
    <n v="0"/>
    <n v="0"/>
    <m/>
    <n v="0"/>
    <n v="0"/>
    <n v="0"/>
    <n v="0"/>
    <n v="0"/>
    <x v="0"/>
    <m/>
    <x v="6"/>
    <x v="3"/>
    <s v="No root cause"/>
    <s v="No root cause"/>
    <s v=""/>
    <s v="EST_009"/>
    <m/>
  </r>
  <r>
    <s v="Fifinda-MTN"/>
    <s v="SUD_215"/>
    <s v="LITTORAL"/>
    <s v="IHS"/>
    <s v="Grid-Gen"/>
    <s v="SUD"/>
    <s v="Fifinda"/>
    <s v="ZTE"/>
    <n v="0"/>
    <n v="0"/>
    <n v="0"/>
    <n v="0"/>
    <n v="0"/>
    <n v="0"/>
    <n v="0"/>
    <n v="0"/>
    <n v="0"/>
    <n v="0"/>
    <n v="0"/>
    <n v="0"/>
    <n v="0"/>
    <n v="0"/>
    <n v="0"/>
    <n v="0"/>
    <n v="0"/>
    <n v="0"/>
    <n v="0"/>
    <n v="0"/>
    <m/>
    <n v="0"/>
    <n v="0"/>
    <n v="0"/>
    <m/>
    <n v="0"/>
    <n v="0"/>
    <n v="0"/>
    <n v="0"/>
    <n v="0"/>
    <x v="0"/>
    <m/>
    <x v="7"/>
    <x v="4"/>
    <s v="SPARE-ISSUE"/>
    <s v="SPARE-ISSUE"/>
    <s v="(05-10-2026 ocm ran 18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10-2026 ocm ran 12h)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SUD_215"/>
    <m/>
  </r>
  <r>
    <s v="Dehane-PHP"/>
    <s v="LIT_591"/>
    <s v="LITTORAL"/>
    <s v="CAMUSAT"/>
    <s v="Good Grid + GE"/>
    <s v="LITTORAL"/>
    <s v="Dehane"/>
    <s v="ZTE"/>
    <n v="0"/>
    <n v="0"/>
    <n v="0"/>
    <n v="0"/>
    <n v="0"/>
    <n v="0"/>
    <n v="0"/>
    <n v="0"/>
    <n v="0"/>
    <n v="0"/>
    <n v="0"/>
    <n v="0"/>
    <n v="0"/>
    <n v="0"/>
    <n v="0"/>
    <n v="0"/>
    <n v="0"/>
    <n v="0"/>
    <n v="0"/>
    <n v="0"/>
    <m/>
    <n v="0"/>
    <n v="0"/>
    <n v="0"/>
    <m/>
    <n v="0"/>
    <n v="0"/>
    <n v="0"/>
    <n v="0"/>
    <n v="0"/>
    <x v="0"/>
    <m/>
    <x v="6"/>
    <x v="3"/>
    <s v="No root cause"/>
    <s v="No root cause"/>
    <s v=""/>
    <s v="LIT_591"/>
    <m/>
  </r>
  <r>
    <s v="Ndoussan"/>
    <s v="CTR_054"/>
    <s v="CENTRE"/>
    <s v="IHS"/>
    <s v="Gen-Lithium"/>
    <s v="CENTRE"/>
    <s v="Ndoussan"/>
    <s v="ZTE"/>
    <n v="0"/>
    <n v="0"/>
    <n v="0"/>
    <n v="0"/>
    <n v="0"/>
    <n v="0"/>
    <n v="0"/>
    <n v="0"/>
    <n v="0"/>
    <n v="0"/>
    <n v="0"/>
    <n v="0"/>
    <n v="0"/>
    <n v="0"/>
    <n v="0"/>
    <n v="0"/>
    <n v="0"/>
    <n v="0"/>
    <n v="0"/>
    <n v="0"/>
    <m/>
    <n v="0"/>
    <n v="0"/>
    <n v="0"/>
    <m/>
    <n v="0"/>
    <n v="0"/>
    <n v="0"/>
    <n v="0"/>
    <n v="0"/>
    <x v="0"/>
    <m/>
    <x v="6"/>
    <x v="3"/>
    <s v="No root cause"/>
    <s v="No root cause"/>
    <s v=""/>
    <s v="CTR_054"/>
    <m/>
  </r>
  <r>
    <s v="Nkog-Edzen"/>
    <s v="CTR_041"/>
    <s v="CENTRE"/>
    <m/>
    <m/>
    <s v="CENTRE"/>
    <s v="Nkog-Edzen"/>
    <s v="ZTE"/>
    <n v="0"/>
    <n v="0"/>
    <n v="0"/>
    <n v="0"/>
    <n v="0"/>
    <n v="0"/>
    <n v="0"/>
    <n v="0"/>
    <n v="0"/>
    <n v="0"/>
    <n v="0"/>
    <n v="0"/>
    <n v="0"/>
    <n v="0"/>
    <n v="0"/>
    <n v="0"/>
    <n v="0"/>
    <n v="0"/>
    <n v="0"/>
    <n v="0"/>
    <m/>
    <n v="0"/>
    <n v="0"/>
    <n v="0"/>
    <m/>
    <n v="0"/>
    <n v="0"/>
    <n v="0"/>
    <n v="0"/>
    <n v="0"/>
    <x v="0"/>
    <m/>
    <x v="6"/>
    <x v="3"/>
    <s v="No root cause"/>
    <s v="No root cause"/>
    <s v=""/>
    <s v="CTR_041"/>
    <m/>
  </r>
  <r>
    <s v="Nakong"/>
    <s v="NRD_157"/>
    <s v="NORD"/>
    <s v="CAMUSAT"/>
    <s v="Bad Grid + Solar + GE"/>
    <s v="NORD"/>
    <s v="Nakong"/>
    <s v="Huawei"/>
    <n v="0"/>
    <n v="0"/>
    <n v="0"/>
    <n v="0"/>
    <n v="0"/>
    <n v="0"/>
    <n v="0"/>
    <n v="0"/>
    <n v="0"/>
    <n v="0"/>
    <n v="0"/>
    <n v="0"/>
    <n v="0"/>
    <n v="0"/>
    <n v="0"/>
    <n v="0"/>
    <n v="0"/>
    <n v="0"/>
    <n v="0"/>
    <n v="0"/>
    <m/>
    <n v="0"/>
    <n v="0"/>
    <n v="0"/>
    <m/>
    <n v="0"/>
    <n v="0"/>
    <n v="0"/>
    <n v="0"/>
    <n v="0"/>
    <x v="0"/>
    <m/>
    <x v="6"/>
    <x v="3"/>
    <s v="No root cause"/>
    <s v="No root cause"/>
    <s v=""/>
    <s v="NRD_157"/>
    <m/>
  </r>
  <r>
    <s v="Balessing"/>
    <s v="OST_008"/>
    <s v="OUEST"/>
    <s v="OCM/Strategique"/>
    <s v="OCM/Stratégique"/>
    <s v="OUEST"/>
    <s v="Balessing"/>
    <s v="Huawei"/>
    <n v="0"/>
    <n v="0"/>
    <n v="0"/>
    <n v="0"/>
    <n v="0"/>
    <n v="0"/>
    <n v="0"/>
    <n v="0"/>
    <n v="0"/>
    <n v="0"/>
    <n v="0"/>
    <n v="0"/>
    <n v="0"/>
    <n v="0"/>
    <n v="0"/>
    <n v="0"/>
    <n v="0"/>
    <n v="0"/>
    <n v="0"/>
    <n v="0"/>
    <m/>
    <n v="0"/>
    <n v="0"/>
    <n v="0"/>
    <m/>
    <n v="0"/>
    <n v="0"/>
    <n v="0"/>
    <n v="0"/>
    <n v="0"/>
    <x v="0"/>
    <m/>
    <x v="6"/>
    <x v="3"/>
    <s v="No root cause"/>
    <s v="No root cause"/>
    <s v=""/>
    <s v="OST_008"/>
    <m/>
  </r>
  <r>
    <s v="Mbouda-SIK-IHS"/>
    <s v="OST_144"/>
    <s v="OUEST"/>
    <s v="IHS"/>
    <s v="Grid-Gen"/>
    <s v="OUEST"/>
    <s v="Mbouda"/>
    <s v="Huawei"/>
    <n v="0"/>
    <n v="0"/>
    <n v="0"/>
    <n v="0"/>
    <n v="0"/>
    <n v="0"/>
    <n v="0"/>
    <n v="0"/>
    <n v="0"/>
    <n v="0"/>
    <n v="0"/>
    <n v="0"/>
    <n v="0"/>
    <n v="0"/>
    <n v="0"/>
    <n v="0"/>
    <n v="0"/>
    <n v="0"/>
    <n v="0"/>
    <n v="0"/>
    <m/>
    <n v="0"/>
    <n v="0"/>
    <n v="0"/>
    <m/>
    <n v="0"/>
    <n v="0"/>
    <n v="0"/>
    <n v="0"/>
    <n v="0"/>
    <x v="0"/>
    <m/>
    <x v="6"/>
    <x v="3"/>
    <s v="No root cause"/>
    <s v="No root cause"/>
    <s v=""/>
    <s v="OST_144"/>
    <m/>
  </r>
  <r>
    <s v="Yenon"/>
    <s v="OST_013"/>
    <s v="OUEST"/>
    <s v="IHS"/>
    <s v="Grid-Gen"/>
    <s v="OUEST"/>
    <s v="Yenon"/>
    <s v="Huawei"/>
    <n v="0"/>
    <n v="0"/>
    <n v="0"/>
    <n v="0"/>
    <n v="0"/>
    <n v="0"/>
    <n v="0"/>
    <n v="0"/>
    <n v="0"/>
    <n v="0"/>
    <n v="0"/>
    <n v="0"/>
    <n v="0"/>
    <n v="0"/>
    <n v="0"/>
    <n v="0"/>
    <n v="0"/>
    <n v="0"/>
    <n v="0"/>
    <n v="0"/>
    <m/>
    <n v="0"/>
    <n v="0"/>
    <n v="0"/>
    <m/>
    <n v="0"/>
    <n v="0"/>
    <n v="0"/>
    <n v="0"/>
    <n v="0"/>
    <x v="0"/>
    <m/>
    <x v="6"/>
    <x v="3"/>
    <s v="No root cause"/>
    <s v="No root cause"/>
    <s v=""/>
    <s v="OST_013"/>
    <m/>
  </r>
  <r>
    <s v="Baham"/>
    <s v="OST_035"/>
    <s v="OUEST"/>
    <s v="IHS"/>
    <s v="Grid-Gen"/>
    <s v="OUEST"/>
    <s v="Baham"/>
    <s v="Huawei"/>
    <n v="0"/>
    <n v="0"/>
    <n v="0"/>
    <n v="0"/>
    <n v="0"/>
    <n v="0"/>
    <n v="0"/>
    <n v="0"/>
    <n v="0"/>
    <n v="0"/>
    <n v="0"/>
    <n v="0"/>
    <n v="0"/>
    <n v="0"/>
    <n v="0"/>
    <n v="0"/>
    <n v="0"/>
    <n v="0"/>
    <n v="0"/>
    <n v="0"/>
    <m/>
    <n v="0"/>
    <n v="0"/>
    <n v="0"/>
    <m/>
    <n v="0"/>
    <n v="0"/>
    <n v="0"/>
    <n v="0"/>
    <n v="0"/>
    <x v="0"/>
    <m/>
    <x v="6"/>
    <x v="3"/>
    <s v="No root cause"/>
    <s v="No root cause"/>
    <s v=""/>
    <s v="OST_035"/>
    <m/>
  </r>
  <r>
    <s v="Batcham"/>
    <s v="OST_040"/>
    <s v="OUEST"/>
    <s v="IHS"/>
    <s v="Grid-Gen"/>
    <s v="OUEST"/>
    <s v="Batcham"/>
    <s v="Huawei"/>
    <n v="0"/>
    <n v="0"/>
    <n v="0"/>
    <n v="0"/>
    <n v="0"/>
    <n v="0"/>
    <n v="0"/>
    <n v="0"/>
    <n v="0"/>
    <n v="0"/>
    <n v="0"/>
    <n v="0"/>
    <n v="0"/>
    <n v="0"/>
    <n v="0"/>
    <n v="0"/>
    <n v="0"/>
    <n v="0"/>
    <n v="0"/>
    <n v="0"/>
    <m/>
    <n v="0"/>
    <n v="0"/>
    <n v="0"/>
    <m/>
    <n v="0"/>
    <n v="0"/>
    <n v="0"/>
    <n v="0"/>
    <n v="0"/>
    <x v="0"/>
    <m/>
    <x v="6"/>
    <x v="3"/>
    <s v="No root cause"/>
    <s v="No root cause"/>
    <s v=""/>
    <s v="OST_040"/>
    <m/>
  </r>
  <r>
    <s v="Batie"/>
    <s v="OST_034"/>
    <s v="OUEST"/>
    <s v="IHS"/>
    <s v="Grid-Gen"/>
    <s v="OUEST"/>
    <s v="Batie"/>
    <s v="Huawei"/>
    <n v="0"/>
    <n v="0"/>
    <n v="0"/>
    <n v="0"/>
    <n v="0"/>
    <n v="0"/>
    <n v="0"/>
    <n v="0"/>
    <n v="0"/>
    <n v="0"/>
    <n v="0"/>
    <n v="0"/>
    <n v="0"/>
    <n v="0"/>
    <n v="0"/>
    <n v="0"/>
    <n v="0"/>
    <n v="0"/>
    <n v="0"/>
    <n v="0"/>
    <m/>
    <n v="0"/>
    <n v="0"/>
    <n v="0"/>
    <m/>
    <n v="0"/>
    <n v="0"/>
    <n v="0"/>
    <n v="0"/>
    <n v="0"/>
    <x v="0"/>
    <m/>
    <x v="6"/>
    <x v="3"/>
    <s v="No root cause"/>
    <s v="No root cause"/>
    <s v=""/>
    <s v="OST_034"/>
    <m/>
  </r>
  <r>
    <s v="Bafounda-IHS"/>
    <s v="OST_150"/>
    <s v="NORD-OUEST"/>
    <s v="IHS"/>
    <s v="Grid-Gen"/>
    <s v="OUEST"/>
    <s v="Bafounda"/>
    <s v="Huawei"/>
    <n v="0"/>
    <n v="0"/>
    <n v="0"/>
    <n v="0"/>
    <n v="0"/>
    <n v="0"/>
    <n v="0"/>
    <n v="0"/>
    <n v="0"/>
    <n v="0"/>
    <n v="0"/>
    <n v="0"/>
    <n v="0"/>
    <n v="0"/>
    <n v="0"/>
    <n v="0"/>
    <n v="0"/>
    <n v="0"/>
    <n v="0"/>
    <n v="0"/>
    <m/>
    <n v="0"/>
    <n v="0"/>
    <n v="0"/>
    <m/>
    <n v="0"/>
    <n v="0"/>
    <n v="0"/>
    <n v="0"/>
    <n v="0"/>
    <x v="0"/>
    <m/>
    <x v="6"/>
    <x v="3"/>
    <s v="No root cause"/>
    <s v="No root cause"/>
    <s v=""/>
    <s v="OST_150"/>
    <m/>
  </r>
  <r>
    <s v="Bameka-IHS"/>
    <s v="OST_162"/>
    <s v="OUEST"/>
    <s v="IHS"/>
    <s v="Grid-Gen"/>
    <s v="OUEST"/>
    <s v="Bameka"/>
    <s v="Huawei"/>
    <n v="0"/>
    <n v="0"/>
    <n v="0"/>
    <n v="0"/>
    <n v="0"/>
    <n v="0"/>
    <n v="0"/>
    <n v="0"/>
    <n v="0"/>
    <n v="0"/>
    <n v="0"/>
    <n v="0"/>
    <n v="0"/>
    <n v="0"/>
    <n v="0"/>
    <n v="0"/>
    <n v="0"/>
    <n v="0"/>
    <n v="0"/>
    <n v="0"/>
    <m/>
    <n v="0"/>
    <n v="0"/>
    <n v="0"/>
    <m/>
    <n v="0"/>
    <n v="0"/>
    <n v="0"/>
    <n v="0"/>
    <n v="0"/>
    <x v="0"/>
    <m/>
    <x v="6"/>
    <x v="3"/>
    <s v="No root cause"/>
    <s v="No root cause"/>
    <s v=""/>
    <s v="OST_162"/>
    <m/>
  </r>
  <r>
    <s v="Bamendjou-II"/>
    <s v="OST_298"/>
    <s v="OUEST"/>
    <s v="CAMUSAT"/>
    <s v="Hybrid Solar - S3"/>
    <s v="OUEST"/>
    <s v="Bamendjou"/>
    <s v="Huawei"/>
    <n v="0"/>
    <n v="0"/>
    <n v="0"/>
    <n v="0"/>
    <n v="0"/>
    <n v="0"/>
    <n v="0"/>
    <n v="0"/>
    <n v="0"/>
    <n v="0"/>
    <n v="0"/>
    <n v="0"/>
    <n v="0"/>
    <n v="0"/>
    <n v="0"/>
    <n v="0"/>
    <n v="0"/>
    <n v="0"/>
    <n v="0"/>
    <n v="0"/>
    <m/>
    <n v="0"/>
    <n v="0"/>
    <n v="0"/>
    <m/>
    <n v="0"/>
    <n v="0"/>
    <n v="0"/>
    <n v="0"/>
    <n v="0"/>
    <x v="0"/>
    <m/>
    <x v="6"/>
    <x v="3"/>
    <s v="No root cause"/>
    <s v="No root cause"/>
    <s v=""/>
    <s v="OST_298"/>
    <m/>
  </r>
  <r>
    <s v="Foumban-Kounga"/>
    <s v="OST_028"/>
    <s v="OUEST"/>
    <s v="IHS"/>
    <s v="Grid-Gen"/>
    <s v="OUEST"/>
    <s v="Foumban"/>
    <s v="Huawei"/>
    <n v="0"/>
    <n v="0"/>
    <n v="0"/>
    <n v="0"/>
    <n v="0"/>
    <n v="0"/>
    <n v="0"/>
    <n v="0"/>
    <n v="0"/>
    <n v="0"/>
    <n v="0"/>
    <n v="0"/>
    <n v="0"/>
    <n v="0"/>
    <n v="0"/>
    <n v="0"/>
    <n v="0"/>
    <n v="0"/>
    <n v="0"/>
    <n v="0"/>
    <m/>
    <n v="0"/>
    <n v="0"/>
    <n v="0"/>
    <m/>
    <n v="0"/>
    <n v="0"/>
    <n v="0"/>
    <n v="0"/>
    <n v="0"/>
    <x v="0"/>
    <m/>
    <x v="6"/>
    <x v="3"/>
    <s v="No root cause"/>
    <s v="No root cause"/>
    <s v=""/>
    <s v="OST_028"/>
    <m/>
  </r>
  <r>
    <s v="Bakassi"/>
    <s v="SUO_018"/>
    <s v="SUD-OUEST"/>
    <s v="IHS"/>
    <s v="Solar-Gen"/>
    <s v="SUD-OUEST"/>
    <s v="Bakassi"/>
    <s v="Huawei"/>
    <n v="0"/>
    <n v="0"/>
    <n v="0"/>
    <n v="0"/>
    <n v="0"/>
    <n v="0"/>
    <n v="0"/>
    <n v="0"/>
    <n v="0"/>
    <n v="0"/>
    <n v="0"/>
    <n v="0"/>
    <n v="0"/>
    <n v="0"/>
    <n v="0"/>
    <n v="0"/>
    <n v="0"/>
    <n v="0"/>
    <n v="0"/>
    <n v="0"/>
    <m/>
    <n v="0"/>
    <n v="0"/>
    <n v="0"/>
    <m/>
    <n v="0"/>
    <n v="0"/>
    <n v="0"/>
    <n v="0"/>
    <n v="0"/>
    <x v="0"/>
    <m/>
    <x v="6"/>
    <x v="3"/>
    <s v="No root cause"/>
    <s v="No root cause"/>
    <s v=""/>
    <s v="SUO_018"/>
    <m/>
  </r>
  <r>
    <s v="Botatango-MTN"/>
    <s v="CTR_223"/>
    <s v="CENTRE"/>
    <s v="IHS"/>
    <s v="Solar-Gen"/>
    <s v="CENTRE"/>
    <s v="Botatango"/>
    <s v="ZTE"/>
    <n v="0"/>
    <n v="0"/>
    <n v="0"/>
    <n v="0"/>
    <n v="0"/>
    <n v="0"/>
    <n v="0"/>
    <n v="0"/>
    <n v="0"/>
    <n v="0"/>
    <n v="0"/>
    <n v="0"/>
    <n v="0"/>
    <n v="0"/>
    <n v="0"/>
    <n v="0"/>
    <n v="0"/>
    <n v="0"/>
    <n v="0"/>
    <n v="0"/>
    <m/>
    <n v="0"/>
    <n v="0"/>
    <n v="0"/>
    <m/>
    <n v="0"/>
    <n v="0"/>
    <n v="0"/>
    <n v="0"/>
    <n v="0"/>
    <x v="0"/>
    <m/>
    <x v="6"/>
    <x v="3"/>
    <s v="No root cause"/>
    <s v="No root cause"/>
    <s v=""/>
    <s v="CTR_223"/>
    <m/>
  </r>
  <r>
    <s v="Foumbot-Mangoum"/>
    <s v="OST_136"/>
    <s v="OUEST"/>
    <s v="IHS"/>
    <s v="Grid-Gen"/>
    <s v="OUEST"/>
    <s v="Foumbot"/>
    <s v="Huawei"/>
    <n v="0"/>
    <n v="0"/>
    <n v="0"/>
    <n v="0"/>
    <n v="0"/>
    <n v="0"/>
    <n v="0"/>
    <n v="0"/>
    <n v="0"/>
    <n v="0"/>
    <n v="0"/>
    <n v="0"/>
    <n v="0"/>
    <n v="0"/>
    <n v="0"/>
    <n v="0"/>
    <n v="0"/>
    <n v="0"/>
    <n v="0"/>
    <n v="0"/>
    <m/>
    <n v="0"/>
    <n v="0"/>
    <n v="0"/>
    <m/>
    <n v="0"/>
    <n v="0"/>
    <n v="0"/>
    <n v="0"/>
    <n v="0"/>
    <x v="0"/>
    <m/>
    <x v="6"/>
    <x v="3"/>
    <s v="No root cause"/>
    <s v="No root cause"/>
    <s v=""/>
    <s v="OST_136"/>
    <m/>
  </r>
  <r>
    <s v="OZOM-I"/>
    <s v="CTR_743"/>
    <s v="CENTRE"/>
    <s v="CAMUSAT"/>
    <s v="Hybrid Solar - S1"/>
    <s v="CENTRE"/>
    <s v="Ozom"/>
    <s v="ZTE"/>
    <n v="0"/>
    <n v="0"/>
    <n v="0"/>
    <n v="0"/>
    <n v="0"/>
    <n v="0"/>
    <n v="0"/>
    <n v="0"/>
    <n v="0"/>
    <n v="0"/>
    <n v="0"/>
    <n v="0"/>
    <n v="0"/>
    <n v="0"/>
    <n v="0"/>
    <n v="0"/>
    <n v="0"/>
    <n v="0"/>
    <n v="0"/>
    <n v="0"/>
    <m/>
    <n v="0"/>
    <n v="0"/>
    <n v="0"/>
    <m/>
    <n v="0"/>
    <n v="0"/>
    <n v="0"/>
    <n v="0"/>
    <n v="0"/>
    <x v="0"/>
    <m/>
    <x v="6"/>
    <x v="3"/>
    <s v="No root cause"/>
    <s v="No root cause"/>
    <s v=""/>
    <s v="CTR_743"/>
    <m/>
  </r>
  <r>
    <s v="Loum-Nkombi-II-IHS"/>
    <s v="LIT_520"/>
    <s v="LITTORAL"/>
    <s v="IHS"/>
    <s v="Grid-Gen"/>
    <s v="LITTORAL"/>
    <s v="Loum"/>
    <s v="ZTE"/>
    <n v="0"/>
    <n v="0"/>
    <n v="0"/>
    <n v="0"/>
    <n v="0"/>
    <n v="0"/>
    <n v="0"/>
    <n v="0"/>
    <n v="0"/>
    <n v="0"/>
    <n v="0"/>
    <n v="0"/>
    <n v="0"/>
    <n v="0"/>
    <n v="0"/>
    <n v="0"/>
    <n v="0"/>
    <n v="0"/>
    <n v="0"/>
    <n v="0"/>
    <m/>
    <n v="0"/>
    <n v="0"/>
    <n v="0"/>
    <m/>
    <n v="0"/>
    <n v="0"/>
    <n v="0"/>
    <n v="0"/>
    <n v="0"/>
    <x v="0"/>
    <m/>
    <x v="6"/>
    <x v="3"/>
    <s v="No root cause"/>
    <s v="No root cause"/>
    <s v=""/>
    <s v="LIT_520"/>
    <m/>
  </r>
  <r>
    <s v="Ndikinimeki-New"/>
    <s v="CTR_544"/>
    <s v="CENTRE"/>
    <m/>
    <m/>
    <s v="CENTRE"/>
    <s v="Ndikinimeki"/>
    <s v="ZTE"/>
    <n v="0"/>
    <n v="0"/>
    <n v="0"/>
    <n v="0"/>
    <n v="0"/>
    <n v="0"/>
    <n v="0"/>
    <n v="0"/>
    <n v="0"/>
    <n v="0"/>
    <n v="0"/>
    <n v="0"/>
    <n v="0"/>
    <n v="0"/>
    <n v="0"/>
    <n v="0"/>
    <n v="0"/>
    <n v="0"/>
    <n v="0"/>
    <n v="0"/>
    <m/>
    <n v="0"/>
    <n v="0"/>
    <n v="0"/>
    <m/>
    <n v="0"/>
    <n v="0"/>
    <n v="0"/>
    <n v="0"/>
    <n v="0"/>
    <x v="0"/>
    <m/>
    <x v="6"/>
    <x v="3"/>
    <s v="No root cause"/>
    <s v="No root cause"/>
    <s v=""/>
    <s v="CTR_544"/>
    <m/>
  </r>
  <r>
    <s v="Madagascar"/>
    <s v="LIT_049"/>
    <s v="Douala"/>
    <s v="IHS"/>
    <s v="Grid-Gen"/>
    <s v="LITTORAL"/>
    <s v="Douala"/>
    <s v="ZTE"/>
    <n v="0"/>
    <n v="0"/>
    <n v="0"/>
    <n v="0"/>
    <n v="0"/>
    <n v="0"/>
    <n v="0"/>
    <n v="0"/>
    <n v="0"/>
    <n v="0"/>
    <n v="0"/>
    <n v="0"/>
    <n v="0"/>
    <n v="0"/>
    <n v="0"/>
    <n v="0"/>
    <n v="0"/>
    <n v="0"/>
    <n v="0"/>
    <n v="0"/>
    <m/>
    <n v="0"/>
    <n v="0"/>
    <n v="0"/>
    <m/>
    <n v="0"/>
    <n v="0"/>
    <n v="0"/>
    <n v="0"/>
    <n v="0"/>
    <x v="0"/>
    <m/>
    <x v="6"/>
    <x v="3"/>
    <s v="No root cause"/>
    <s v="No root cause"/>
    <s v=""/>
    <s v="LIT_049"/>
    <m/>
  </r>
  <r>
    <s v="Nyabi"/>
    <s v="EST_133"/>
    <s v="CENTRE"/>
    <s v="CAMUSAT"/>
    <s v="HGB"/>
    <s v="EST"/>
    <s v="Nyabi"/>
    <s v="ZTE"/>
    <n v="0"/>
    <n v="0"/>
    <n v="0"/>
    <n v="0"/>
    <n v="0"/>
    <n v="0"/>
    <n v="0"/>
    <n v="0"/>
    <n v="0"/>
    <n v="0"/>
    <n v="0"/>
    <n v="0"/>
    <n v="0"/>
    <n v="0"/>
    <n v="0"/>
    <n v="0"/>
    <n v="0"/>
    <n v="0"/>
    <n v="0"/>
    <n v="0"/>
    <m/>
    <n v="0"/>
    <n v="0"/>
    <n v="0"/>
    <m/>
    <n v="0"/>
    <n v="0"/>
    <n v="0"/>
    <n v="0"/>
    <n v="0"/>
    <x v="0"/>
    <m/>
    <x v="6"/>
    <x v="3"/>
    <s v="No root cause"/>
    <s v="No root cause"/>
    <s v=""/>
    <s v="EST_133"/>
    <m/>
  </r>
  <r>
    <s v="Njombe-SDH-IHS"/>
    <s v="LIT_787"/>
    <s v="LITTORAL"/>
    <s v="IHS"/>
    <s v="Gen Only"/>
    <s v="LITTORAL"/>
    <s v="Njombe-Penja"/>
    <s v="ZTE"/>
    <n v="0"/>
    <n v="0"/>
    <n v="0"/>
    <n v="0"/>
    <n v="0"/>
    <n v="0"/>
    <n v="0"/>
    <n v="0"/>
    <n v="0"/>
    <n v="0"/>
    <n v="0"/>
    <n v="0"/>
    <n v="0"/>
    <n v="0"/>
    <n v="0"/>
    <n v="0"/>
    <n v="0"/>
    <n v="0"/>
    <n v="0"/>
    <n v="0"/>
    <m/>
    <n v="0"/>
    <n v="0"/>
    <n v="0"/>
    <m/>
    <n v="0"/>
    <n v="0"/>
    <n v="0"/>
    <n v="0"/>
    <n v="0"/>
    <x v="0"/>
    <m/>
    <x v="6"/>
    <x v="3"/>
    <s v="No root cause"/>
    <s v="No root cause"/>
    <s v=""/>
    <s v="LIT_787"/>
    <m/>
  </r>
  <r>
    <s v="Gara-Guider-IHS"/>
    <s v="NRD_115"/>
    <s v="NORD"/>
    <s v="IHS"/>
    <s v="Hybrid-Gen"/>
    <s v="NORD"/>
    <s v="Guider"/>
    <s v="Huawei"/>
    <n v="0"/>
    <n v="0"/>
    <n v="0"/>
    <n v="0"/>
    <n v="0"/>
    <n v="0"/>
    <n v="0"/>
    <n v="0"/>
    <n v="0"/>
    <n v="0"/>
    <n v="0"/>
    <n v="0"/>
    <n v="0"/>
    <n v="0"/>
    <n v="0"/>
    <n v="0"/>
    <n v="0"/>
    <n v="0"/>
    <n v="0"/>
    <n v="0"/>
    <m/>
    <n v="0"/>
    <n v="0"/>
    <n v="0"/>
    <m/>
    <n v="0"/>
    <n v="0"/>
    <n v="0"/>
    <n v="0"/>
    <n v="0"/>
    <x v="0"/>
    <m/>
    <x v="6"/>
    <x v="3"/>
    <s v="No root cause"/>
    <s v="No root cause"/>
    <s v=""/>
    <s v="NRD_115"/>
    <m/>
  </r>
  <r>
    <s v="BIBA-MTN"/>
    <s v="CTR_304"/>
    <s v="CENTRE"/>
    <s v="IHS"/>
    <s v="Grid-Gen"/>
    <s v="CENTRE"/>
    <s v="Biba"/>
    <s v="ZTE"/>
    <n v="0"/>
    <n v="0"/>
    <n v="0"/>
    <n v="0"/>
    <n v="0"/>
    <n v="0"/>
    <n v="0"/>
    <n v="0"/>
    <n v="0"/>
    <n v="0"/>
    <n v="0"/>
    <n v="0"/>
    <n v="0"/>
    <n v="0"/>
    <n v="0"/>
    <n v="0"/>
    <n v="0"/>
    <n v="0"/>
    <n v="0"/>
    <n v="0"/>
    <m/>
    <n v="0"/>
    <n v="0"/>
    <n v="0"/>
    <m/>
    <n v="0"/>
    <n v="0"/>
    <n v="0"/>
    <n v="0"/>
    <n v="0"/>
    <x v="0"/>
    <m/>
    <x v="1"/>
    <x v="0"/>
    <s v="Defaut GE &amp; Power Cabinet"/>
    <s v="PASSIVE"/>
    <s v="(hourly IHS): 10/05/2026 14:47 0:25:03 53.5 FOUDA is managing"/>
    <s v="CTR_304"/>
    <m/>
  </r>
  <r>
    <s v="Kousseri-Ngueli-MTN-IHS"/>
    <s v="EXN_141"/>
    <s v="EXTREME-NORD"/>
    <s v="IHS"/>
    <s v="Grid-Gen"/>
    <s v="EXTREME-NORD"/>
    <s v="Kousseri"/>
    <s v="Huawei"/>
    <n v="0"/>
    <n v="0"/>
    <n v="0"/>
    <n v="0"/>
    <n v="8.0257852428281603E-4"/>
    <n v="0.12395379430590157"/>
    <n v="0.4372982852642302"/>
    <n v="0.18218532501219922"/>
    <n v="0"/>
    <n v="0"/>
    <n v="0"/>
    <n v="0"/>
    <n v="0"/>
    <n v="1.3029416464773582"/>
    <n v="0"/>
    <n v="0"/>
    <n v="0"/>
    <n v="0"/>
    <n v="0"/>
    <n v="7.2348886948432378"/>
    <n v="5.3195796343380906"/>
    <n v="5.3195796343380906"/>
    <n v="33.875591054495438"/>
    <n v="0"/>
    <m/>
    <n v="0"/>
    <n v="0"/>
    <n v="0"/>
    <n v="0"/>
    <n v="0"/>
    <x v="2"/>
    <m/>
    <x v="6"/>
    <x v="3"/>
    <s v="No root cause"/>
    <s v="No root cause"/>
    <s v=""/>
    <s v="EXN_141"/>
    <m/>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9.2444204740991864"/>
    <n v="9.2964193124839536"/>
    <n v="9.2443134636292825"/>
    <n v="9.2444204740991864"/>
    <n v="3.9081650415343301"/>
    <n v="1.0701046990435794E-3"/>
    <n v="9.2445274845690903"/>
    <n v="9.2445274845690903"/>
    <n v="9.2445274845690903"/>
    <n v="9.2443669688642345"/>
    <n v="9.2443669688642345"/>
    <n v="5.5197427182942249"/>
    <n v="0"/>
    <m/>
    <n v="0"/>
    <n v="0"/>
    <n v="0"/>
    <n v="0"/>
    <n v="0"/>
    <x v="2"/>
    <m/>
    <x v="6"/>
    <x v="3"/>
    <s v="No root cause"/>
    <s v="No root cause"/>
    <s v=""/>
    <s v="NRO_089"/>
    <m/>
  </r>
  <r>
    <s v="Bagarao"/>
    <s v="EXN_202"/>
    <s v="EXTREME-NORD"/>
    <s v="CAMUSAT"/>
    <s v="Hybrid Solar - S3"/>
    <s v="EXTREME-NORD"/>
    <s v="Bagarao"/>
    <s v="NOKIA"/>
    <n v="0"/>
    <n v="0"/>
    <n v="0"/>
    <n v="0"/>
    <n v="0"/>
    <n v="0"/>
    <n v="2.138614970500615"/>
    <n v="1.5586892038831206"/>
    <n v="1.4050125567639238"/>
    <n v="0.20114205479180028"/>
    <n v="0"/>
    <n v="3.4875304917161487"/>
    <n v="0"/>
    <n v="1.9842991772053429"/>
    <n v="3.4875304917161487"/>
    <n v="0"/>
    <n v="2.8014369892229172"/>
    <n v="0"/>
    <n v="0"/>
    <n v="0.32098738507278862"/>
    <n v="1.6714321995930748"/>
    <n v="1.6714321995930748"/>
    <n v="3.5813874965826979"/>
    <n v="0"/>
    <m/>
    <n v="0"/>
    <n v="0"/>
    <n v="0"/>
    <n v="0"/>
    <n v="0"/>
    <x v="2"/>
    <m/>
    <x v="6"/>
    <x v="3"/>
    <s v="No root cause"/>
    <s v="No root cause"/>
    <s v=""/>
    <s v="EXN_202"/>
    <m/>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6.313617724358153E-3"/>
    <n v="0"/>
    <n v="0"/>
    <n v="0"/>
    <n v="0"/>
    <n v="6.7391448579329003"/>
    <n v="0"/>
    <n v="0"/>
    <n v="0"/>
    <n v="0"/>
    <n v="0.58490139341899872"/>
    <n v="0"/>
    <m/>
    <n v="0"/>
    <n v="0"/>
    <n v="0"/>
    <n v="0"/>
    <n v="0"/>
    <x v="2"/>
    <m/>
    <x v="6"/>
    <x v="3"/>
    <s v="No root cause"/>
    <s v="No root cause"/>
    <s v=""/>
    <s v="NRO_068"/>
    <m/>
  </r>
  <r>
    <s v="Bokwai-IHS"/>
    <s v="SUO_197"/>
    <s v="SUD-OUEST"/>
    <s v="IHS"/>
    <s v="Grid-Gen"/>
    <s v="SUD-OUEST"/>
    <s v="Buea"/>
    <s v="Huawei"/>
    <n v="0"/>
    <n v="0"/>
    <n v="0"/>
    <n v="0"/>
    <n v="0"/>
    <n v="0"/>
    <n v="0"/>
    <n v="0"/>
    <n v="0"/>
    <n v="0"/>
    <n v="0"/>
    <n v="0"/>
    <n v="0"/>
    <n v="0"/>
    <n v="0"/>
    <n v="0"/>
    <n v="5.6052084135911855"/>
    <n v="0"/>
    <n v="0"/>
    <n v="0"/>
    <n v="0"/>
    <n v="0"/>
    <n v="0.25584419846304429"/>
    <n v="0"/>
    <m/>
    <n v="0"/>
    <n v="0"/>
    <n v="0"/>
    <n v="0"/>
    <n v="0"/>
    <x v="2"/>
    <m/>
    <x v="6"/>
    <x v="3"/>
    <s v="No root cause"/>
    <s v="No root cause"/>
    <s v=""/>
    <s v="SUO_197"/>
    <m/>
  </r>
  <r>
    <s v="Bambui-Round-About-IHS"/>
    <s v="NRO_067"/>
    <s v="NORD-OUEST"/>
    <s v="IHS"/>
    <s v="Hybrid-Gen"/>
    <s v="NORD-OUEST"/>
    <s v="Bamenda"/>
    <s v="Huawei"/>
    <n v="0"/>
    <n v="0"/>
    <n v="0"/>
    <n v="0"/>
    <n v="0"/>
    <n v="0"/>
    <n v="1.0677147985492235"/>
    <n v="0.38525552673406904"/>
    <n v="0"/>
    <n v="1.6682040504176263"/>
    <n v="0"/>
    <n v="0"/>
    <n v="4.6969392151994809"/>
    <n v="0.19912864941372527"/>
    <n v="0"/>
    <n v="0.30961695958999291"/>
    <n v="2.286457040290155E-2"/>
    <n v="19.310485171202483"/>
    <n v="0"/>
    <n v="2.0748616711325703"/>
    <n v="0"/>
    <n v="0"/>
    <n v="0.22746858886006741"/>
    <n v="0"/>
    <m/>
    <n v="0"/>
    <n v="0"/>
    <n v="0"/>
    <n v="0"/>
    <n v="0"/>
    <x v="2"/>
    <m/>
    <x v="6"/>
    <x v="3"/>
    <s v="No root cause"/>
    <s v="No root cause"/>
    <s v=""/>
    <s v="NRO_067"/>
    <m/>
  </r>
  <r>
    <s v="NRO_147_H_Bambili-Campus-two-IHS"/>
    <s v="NRO_147"/>
    <s v="NORD-OUEST"/>
    <s v="IHS"/>
    <s v="Hybrid Gen"/>
    <s v="NRO"/>
    <s v="Tubah"/>
    <s v="Huawei"/>
    <n v="0"/>
    <n v="0"/>
    <n v="0"/>
    <n v="0"/>
    <n v="0"/>
    <n v="8.9175391586979543E-5"/>
    <n v="0"/>
    <n v="0"/>
    <n v="0"/>
    <n v="0"/>
    <n v="0"/>
    <n v="0"/>
    <n v="0"/>
    <s v=""/>
    <n v="0"/>
    <n v="0"/>
    <n v="0"/>
    <n v="16.440410863132179"/>
    <n v="0"/>
    <n v="1.7792987532566855"/>
    <n v="0"/>
    <n v="0"/>
    <n v="0.18628739302520023"/>
    <n v="0"/>
    <m/>
    <n v="0"/>
    <n v="0"/>
    <n v="0"/>
    <n v="0"/>
    <n v="0"/>
    <x v="2"/>
    <m/>
    <x v="6"/>
    <x v="3"/>
    <s v="No root cause"/>
    <s v="No root cause"/>
    <s v=""/>
    <s v="NRO_147"/>
    <m/>
  </r>
  <r>
    <s v="Ekindi-MTN"/>
    <s v="SUO_045"/>
    <s v="SUD-OUEST"/>
    <s v="IHS"/>
    <s v="Grid-Gen"/>
    <s v="SUD-OUEST"/>
    <s v="Ekindi"/>
    <s v="NOKIA"/>
    <n v="0"/>
    <n v="9.693078972476326E-3"/>
    <n v="0"/>
    <n v="0"/>
    <n v="0"/>
    <n v="0"/>
    <n v="4.6892229631513273E-2"/>
    <n v="0"/>
    <n v="0"/>
    <n v="0"/>
    <n v="0"/>
    <n v="0.12118935716670509"/>
    <n v="0"/>
    <n v="0"/>
    <n v="0.12118935716670509"/>
    <n v="0"/>
    <n v="2.061735053490979E-2"/>
    <n v="0"/>
    <n v="0"/>
    <n v="0"/>
    <n v="0.35144021824428634"/>
    <n v="0.35144021824428634"/>
    <n v="9.3134778973441551E-2"/>
    <n v="0"/>
    <m/>
    <n v="0"/>
    <n v="0"/>
    <n v="0"/>
    <n v="0"/>
    <n v="0"/>
    <x v="2"/>
    <m/>
    <x v="6"/>
    <x v="3"/>
    <s v="No root cause"/>
    <s v="No root cause"/>
    <s v=""/>
    <s v="SUO_045"/>
    <m/>
  </r>
  <r>
    <s v="Bafanji"/>
    <s v="NRO_051"/>
    <s v="NORD-OUEST"/>
    <s v="IHS"/>
    <s v="Gen Only"/>
    <s v="NORD-OUEST"/>
    <s v="Bafanji"/>
    <s v="NOKIA"/>
    <n v="3.4628233072155298E-3"/>
    <n v="0.15536585129315914"/>
    <n v="0"/>
    <n v="0"/>
    <n v="2.5846352065488531"/>
    <n v="3.8899368850193303"/>
    <n v="0"/>
    <n v="0"/>
    <n v="0.6688186559354693"/>
    <n v="0"/>
    <n v="0.75558645207679798"/>
    <n v="0"/>
    <n v="0"/>
    <n v="0"/>
    <n v="0"/>
    <n v="0"/>
    <n v="0"/>
    <n v="0.10446005370498776"/>
    <n v="0"/>
    <n v="4.6324475720037777"/>
    <n v="0"/>
    <n v="0"/>
    <n v="3.5063763972000457E-2"/>
    <n v="0"/>
    <m/>
    <n v="0"/>
    <n v="0"/>
    <n v="0"/>
    <n v="0"/>
    <n v="0"/>
    <x v="2"/>
    <m/>
    <x v="6"/>
    <x v="3"/>
    <s v="No root cause"/>
    <s v="No root cause"/>
    <s v=""/>
    <s v="NRO_051"/>
    <m/>
  </r>
  <r>
    <s v="Sabongari-NRO"/>
    <s v="NRO_230"/>
    <s v="NORD-OUEST"/>
    <s v="IHS"/>
    <s v="Hybrid-Gen"/>
    <s v="NORD-OUEST"/>
    <s v="Sabongari"/>
    <s v="NOKIA"/>
    <n v="0"/>
    <n v="0"/>
    <n v="0"/>
    <n v="0"/>
    <n v="0"/>
    <n v="0"/>
    <n v="2.8711472503450963"/>
    <n v="4.1322689584042607"/>
    <n v="2.8459366217446149"/>
    <n v="0"/>
    <n v="0"/>
    <n v="0"/>
    <n v="0"/>
    <n v="0.60591111567689115"/>
    <n v="0"/>
    <n v="0"/>
    <n v="2.9351901790071144"/>
    <n v="0"/>
    <n v="0"/>
    <n v="4.389212773911124E-2"/>
    <n v="3.08368504107773E-2"/>
    <n v="3.08368504107773E-2"/>
    <n v="4.0128926214141941E-3"/>
    <n v="0"/>
    <m/>
    <n v="0"/>
    <n v="0"/>
    <n v="0"/>
    <n v="0"/>
    <n v="0"/>
    <x v="2"/>
    <m/>
    <x v="7"/>
    <x v="4"/>
    <s v="SPARE-ISSUE"/>
    <s v="SPARE-ISSUE"/>
    <s v="(05-10-2026 cells nokia): 08/05/2026 : Feedback PM. Intervention planned on 10.05.2026 after spare part collected_x000a_05/05/2026 : Intervention planned on 10.05.2026 after spare part collected_x000a_04/05/2026 : Ghost town                                  30/04/2026 : FRMF to be remplaced || plan for W19_x000a_29/04/2026: Need BO RAN analysis ..;..;(05-10-2026 cells nokia): 08/05/2026 : Feedback PM. Intervention planned on 10.05.2026 after spare part collected_x000a_05/05/2026 : Intervention planned on 10.05.2026 after spare part collected_x000a_04/05/2026 : Ghost town                                  30/04/2026 : FRMF to be remplaced || plan for W19_x000a_29/04/2026: Need BO RAN analysis ..;..;(05-10-2026 cells nokia): 08/05/2026 : Feedback PM. Intervention planned on 10.05.2026 after spare part collected_x000a_05/05/2026 : Intervention planned on 10.05.2026 after spare part collected_x000a_04/05/2026 : Ghost town                                  30/04/2026 : FRMF to be remplaced || plan for W19_x000a_29/04/2026: Need BO RAN analysis "/>
    <s v="NRO_230"/>
    <m/>
  </r>
  <r>
    <s v="Makalingai-MTN"/>
    <s v="EXN_029"/>
    <s v="EXTREME-NORD"/>
    <s v="IHS"/>
    <s v="Grid-Gen"/>
    <s v="EXTREME-NORD"/>
    <s v="Makalingai"/>
    <s v="NOKIA"/>
    <n v="0"/>
    <n v="0"/>
    <n v="0"/>
    <n v="1.7140465031664064E-2"/>
    <n v="0"/>
    <n v="0"/>
    <n v="0"/>
    <n v="0"/>
    <n v="0"/>
    <n v="5.7075553599091585E-3"/>
    <n v="0"/>
    <n v="0"/>
    <n v="0.8317615017804213"/>
    <n v="0.44588539602536847"/>
    <n v="0"/>
    <n v="0"/>
    <n v="0"/>
    <n v="0"/>
    <n v="0"/>
    <n v="0"/>
    <n v="0"/>
    <n v="0"/>
    <n v="3.6564026524416315E-3"/>
    <n v="0"/>
    <m/>
    <n v="0"/>
    <n v="0"/>
    <n v="0"/>
    <n v="0"/>
    <n v="0"/>
    <x v="2"/>
    <m/>
    <x v="6"/>
    <x v="3"/>
    <s v="No root cause"/>
    <s v="No root cause"/>
    <s v=""/>
    <s v="EXN_029"/>
    <m/>
  </r>
  <r>
    <s v="SONGKOLONG-IHS"/>
    <s v="NRO_094"/>
    <s v="NORD-OUEST"/>
    <s v="IHS"/>
    <s v="Gen Only"/>
    <s v="NORD-OUEST"/>
    <s v="Songkolong"/>
    <s v="NOKIA"/>
    <n v="0.27985492565527881"/>
    <n v="0"/>
    <n v="0"/>
    <n v="0"/>
    <n v="0"/>
    <n v="0"/>
    <n v="3.043917372510093"/>
    <n v="4.1375493385060222"/>
    <n v="3.0711289376977202"/>
    <n v="0"/>
    <n v="4.9938219288708924E-3"/>
    <n v="0"/>
    <n v="0.97239228370317343"/>
    <n v="1.0324370136374144"/>
    <n v="0"/>
    <n v="7.5906093318836881E-2"/>
    <n v="0.57373663439230871"/>
    <n v="0"/>
    <n v="1.1592800906306299E-3"/>
    <n v="4.4230994227141975E-2"/>
    <n v="3.2959224730547541E-2"/>
    <n v="3.2959224730547541E-2"/>
    <n v="2.6752617476092913E-3"/>
    <n v="0"/>
    <m/>
    <n v="0"/>
    <n v="0"/>
    <n v="0"/>
    <n v="0"/>
    <n v="0"/>
    <x v="2"/>
    <m/>
    <x v="1"/>
    <x v="0"/>
    <s v="Defaut GE &amp; Power Cabinet"/>
    <s v="PASSIVE"/>
    <s v="(hourly IHS): 10/05/2026 19:39 1:33:05 50.6 ETA ASAP"/>
    <s v="NRO_094"/>
    <m/>
  </r>
  <r>
    <s v="Dogba-IHS"/>
    <s v="EXN_171"/>
    <s v="EXTREME-NORD"/>
    <s v="IHS"/>
    <s v="Gen Only"/>
    <s v="EXTREME-NORD"/>
    <s v="Dogba"/>
    <s v="NOKIA"/>
    <n v="0.2845787430767871"/>
    <n v="0"/>
    <n v="0"/>
    <n v="3.38886099494609E-3"/>
    <n v="0.54404468898060421"/>
    <n v="0"/>
    <n v="0"/>
    <n v="0"/>
    <n v="0"/>
    <n v="1.7836110499716445E-3"/>
    <n v="1.5767339689282551"/>
    <n v="0"/>
    <n v="3.413273167473144"/>
    <n v="0.42553565423980527"/>
    <n v="0"/>
    <n v="0"/>
    <n v="0"/>
    <n v="0"/>
    <n v="0"/>
    <n v="0"/>
    <m/>
    <n v="0"/>
    <n v="2.5862360224589522E-3"/>
    <n v="0"/>
    <m/>
    <n v="0"/>
    <n v="0"/>
    <n v="0"/>
    <n v="0"/>
    <n v="0"/>
    <x v="2"/>
    <m/>
    <x v="6"/>
    <x v="3"/>
    <s v="No root cause"/>
    <s v="No root cause"/>
    <s v=""/>
    <s v="EXN_171"/>
    <m/>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0"/>
    <n v="0.16738221000876058"/>
    <n v="7.6690836764802392E-3"/>
    <n v="0"/>
    <n v="0"/>
    <n v="7.0626910136887808E-2"/>
    <n v="6.2422774110885686E-3"/>
    <n v="6.9556805437844043E-3"/>
    <n v="5.8855758447406495E-3"/>
    <n v="0.14187804801488443"/>
    <n v="0.14187804801488443"/>
    <n v="2.675261747609386E-4"/>
    <n v="0"/>
    <m/>
    <n v="0"/>
    <n v="0"/>
    <n v="0"/>
    <n v="0"/>
    <n v="0"/>
    <x v="2"/>
    <m/>
    <x v="6"/>
    <x v="3"/>
    <s v="No root cause"/>
    <s v="No root cause"/>
    <s v="(05-10-2026 ticket): INC-20260510-00014803...Others"/>
    <s v="EXN_010"/>
    <m/>
  </r>
  <r>
    <s v="Mendji-IHS"/>
    <s v="NRO_087"/>
    <s v="NORD-OUEST"/>
    <s v="IHS"/>
    <s v="Hybrid-Gen"/>
    <s v="NORD-OUEST"/>
    <s v="Mendji"/>
    <s v="NOKIA"/>
    <n v="0"/>
    <n v="0"/>
    <n v="0"/>
    <n v="0"/>
    <n v="1.6051570485658829E-3"/>
    <n v="0"/>
    <n v="3.3360663850941982E-2"/>
    <n v="0"/>
    <n v="0"/>
    <n v="0"/>
    <n v="0"/>
    <n v="0"/>
    <n v="0"/>
    <n v="0"/>
    <n v="0"/>
    <n v="1.7461790128212811"/>
    <n v="2.4077355728483103E-3"/>
    <n v="0"/>
    <n v="0"/>
    <n v="6.7453693002656721"/>
    <n v="5.3556956679308163"/>
    <n v="5.3556956679308163"/>
    <n v="0"/>
    <n v="0"/>
    <m/>
    <n v="0"/>
    <n v="0"/>
    <n v="0"/>
    <n v="0"/>
    <n v="0"/>
    <x v="2"/>
    <m/>
    <x v="6"/>
    <x v="3"/>
    <s v="No root cause"/>
    <s v="No root cause"/>
    <s v=""/>
    <s v="NRO_087"/>
    <m/>
  </r>
  <r>
    <s v="Fontem"/>
    <s v="SUO_017"/>
    <s v="SUD-OUEST"/>
    <s v="IHS"/>
    <s v="Grid-Gen"/>
    <s v="SUD-OUEST"/>
    <s v="Fontem"/>
    <s v="NOKIA"/>
    <n v="0"/>
    <n v="0"/>
    <n v="0"/>
    <n v="0"/>
    <n v="1.3376308738047311E-3"/>
    <n v="0"/>
    <n v="3.2573113968602393E-2"/>
    <n v="0"/>
    <n v="0"/>
    <n v="0"/>
    <n v="0"/>
    <n v="0"/>
    <n v="0"/>
    <n v="0"/>
    <n v="0"/>
    <n v="1.7470886018154681"/>
    <n v="2.1402093980876723E-3"/>
    <n v="0"/>
    <n v="1.3568927583874808"/>
    <n v="9.2445274845690903"/>
    <n v="5.3554994820693258"/>
    <n v="5.3554994820693258"/>
    <n v="0"/>
    <n v="0"/>
    <m/>
    <n v="0"/>
    <n v="0"/>
    <n v="0"/>
    <n v="0"/>
    <n v="0"/>
    <x v="2"/>
    <m/>
    <x v="6"/>
    <x v="3"/>
    <s v="No root cause"/>
    <s v="No root cause"/>
    <s v=""/>
    <s v="SUO_017"/>
    <m/>
  </r>
  <r>
    <s v="Awing"/>
    <s v="NRO_248"/>
    <s v="NORD-OUEST"/>
    <s v="IHS"/>
    <s v="Grid-Gen"/>
    <s v="NORD-OUEST"/>
    <s v="Awing"/>
    <s v="NOKIA"/>
    <n v="6.1976489460654189"/>
    <n v="6.200563681301313"/>
    <n v="6.1975407328370684"/>
    <n v="6.1976128749893027"/>
    <n v="6.1975768039131856"/>
    <n v="2.2410317867206806"/>
    <n v="0"/>
    <n v="1.226431396692258"/>
    <n v="0"/>
    <n v="0.57263731706498666"/>
    <n v="0"/>
    <n v="0"/>
    <n v="0"/>
    <n v="0"/>
    <n v="0"/>
    <n v="0"/>
    <n v="0"/>
    <n v="0"/>
    <n v="0"/>
    <n v="0"/>
    <n v="2.9646002231524995"/>
    <n v="2.9646002231524995"/>
    <n v="0"/>
    <n v="0"/>
    <m/>
    <n v="0"/>
    <n v="0"/>
    <n v="0"/>
    <n v="0"/>
    <n v="0"/>
    <x v="2"/>
    <m/>
    <x v="6"/>
    <x v="3"/>
    <s v="No root cause"/>
    <s v="No root cause"/>
    <s v=""/>
    <s v="NRO_248"/>
    <m/>
  </r>
  <r>
    <s v="Muchemni-Fundong-IHS"/>
    <s v="NRO_041"/>
    <s v="NORD-OUEST"/>
    <s v="IHS"/>
    <s v="Grid-Gen"/>
    <s v="NORD-OUEST"/>
    <s v="Fundong"/>
    <s v="NOKIA"/>
    <n v="0.59935991812762679"/>
    <n v="0"/>
    <n v="0"/>
    <n v="5.1353068033237963E-2"/>
    <n v="2.4821841798304538E-2"/>
    <n v="0"/>
    <n v="0"/>
    <n v="2.0867041631353226E-2"/>
    <n v="0"/>
    <n v="0.36630234820623853"/>
    <n v="0.25348300068948926"/>
    <n v="2.7644371391963413E-3"/>
    <n v="2.7053307087621325E-3"/>
    <n v="0.96507392283260973"/>
    <n v="2.7644371391963413E-3"/>
    <n v="1.4268062653917818E-3"/>
    <n v="2.5860863560224117E-3"/>
    <n v="0.14815599558260784"/>
    <n v="2.7127154120759174E-2"/>
    <n v="0"/>
    <n v="2.2421368706714269"/>
    <n v="2.2421368706714269"/>
    <n v="0"/>
    <n v="0"/>
    <m/>
    <n v="0"/>
    <n v="0"/>
    <n v="0"/>
    <n v="0"/>
    <n v="0"/>
    <x v="2"/>
    <m/>
    <x v="6"/>
    <x v="3"/>
    <s v="No root cause"/>
    <s v="No root cause"/>
    <s v=""/>
    <s v="NRO_041"/>
    <m/>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3.6418338170206579"/>
    <n v="4.6228522998690194"/>
    <n v="4.6228522998690194"/>
    <n v="3.641833817020657"/>
    <n v="2.4199347664175468"/>
    <n v="2.5687684949762146"/>
    <n v="4.6969213801211644"/>
    <n v="4.6228522998690194"/>
    <n v="2.679114124525944"/>
    <n v="2.2015085622643982"/>
    <n v="2.2015085622643982"/>
    <n v="0"/>
    <n v="0"/>
    <m/>
    <n v="0"/>
    <n v="0"/>
    <n v="0"/>
    <n v="0"/>
    <n v="0"/>
    <x v="2"/>
    <m/>
    <x v="6"/>
    <x v="3"/>
    <s v="No root cause"/>
    <s v="No root cause"/>
    <s v=""/>
    <s v="NRO_033"/>
    <m/>
  </r>
  <r>
    <s v="Befang-MTN"/>
    <s v="NRO_239"/>
    <s v="NORD-OUEST"/>
    <s v="IHS"/>
    <s v="Gen Only"/>
    <s v="NORD-OUEST"/>
    <s v="Befang"/>
    <s v="NOKIA"/>
    <n v="0"/>
    <n v="0"/>
    <n v="0"/>
    <n v="0"/>
    <n v="0"/>
    <n v="0"/>
    <n v="0"/>
    <n v="0"/>
    <n v="0"/>
    <n v="0.94787402163984646"/>
    <n v="0"/>
    <n v="0"/>
    <n v="0.51284961349674174"/>
    <n v="0"/>
    <n v="0"/>
    <n v="0"/>
    <n v="0"/>
    <n v="2.7366857573344978"/>
    <n v="0"/>
    <n v="0"/>
    <n v="0.8898277274115165"/>
    <n v="0.8898277274115165"/>
    <n v="0"/>
    <n v="0"/>
    <m/>
    <n v="0"/>
    <n v="0"/>
    <n v="0"/>
    <n v="0"/>
    <n v="0"/>
    <x v="2"/>
    <m/>
    <x v="6"/>
    <x v="3"/>
    <s v="No root cause"/>
    <s v="No root cause"/>
    <s v=""/>
    <s v="NRO_239"/>
    <m/>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0"/>
    <n v="0.30979531037316688"/>
    <n v="3.9058821515097035E-2"/>
    <n v="0"/>
    <n v="0"/>
    <n v="0"/>
    <n v="2.5733699451821042"/>
    <n v="0"/>
    <n v="0"/>
    <m/>
    <n v="0.82451567061321285"/>
    <n v="0"/>
    <n v="0"/>
    <m/>
    <n v="0"/>
    <n v="0"/>
    <n v="0"/>
    <n v="0"/>
    <n v="0"/>
    <x v="2"/>
    <m/>
    <x v="6"/>
    <x v="3"/>
    <s v="No root cause"/>
    <s v="No root cause"/>
    <s v=""/>
    <s v="NRO_065"/>
    <m/>
  </r>
  <r>
    <s v="Small-Ekombe-IHS"/>
    <s v="SUO_090"/>
    <s v="SUD-OUEST"/>
    <s v="IHS"/>
    <s v="Hybrid-Gen"/>
    <s v="SUD-OUEST"/>
    <s v="Mbongue"/>
    <s v="NOKIA"/>
    <n v="0"/>
    <n v="0"/>
    <n v="0"/>
    <n v="0"/>
    <n v="2.3896027242361423E-2"/>
    <n v="0"/>
    <n v="8.7550200241578502E-2"/>
    <n v="0"/>
    <n v="0"/>
    <n v="0"/>
    <n v="0"/>
    <n v="0"/>
    <n v="0"/>
    <n v="0"/>
    <n v="0"/>
    <n v="0"/>
    <n v="3.1871284953186474E-2"/>
    <n v="0"/>
    <n v="0"/>
    <n v="0"/>
    <n v="0.52736543076707942"/>
    <n v="0.52736543076707942"/>
    <n v="0"/>
    <n v="0"/>
    <m/>
    <n v="0"/>
    <n v="0"/>
    <n v="0"/>
    <n v="0"/>
    <n v="0"/>
    <x v="2"/>
    <m/>
    <x v="6"/>
    <x v="3"/>
    <s v="No root cause"/>
    <s v="No root cause"/>
    <s v=""/>
    <s v="SUO_090"/>
    <m/>
  </r>
  <r>
    <s v="Bekondo-IHS"/>
    <s v="SUO_096"/>
    <s v="SUD-OUEST"/>
    <s v="IHS"/>
    <s v="Hybrid-Gen"/>
    <s v="SUD-OUEST"/>
    <s v="Bekondo"/>
    <s v="NOKIA"/>
    <n v="0"/>
    <n v="0"/>
    <n v="0"/>
    <n v="0"/>
    <n v="5.7109399892720861E-2"/>
    <n v="0"/>
    <n v="8.9840707736364114E-2"/>
    <n v="0.71089348572610733"/>
    <n v="9.2965816323264807"/>
    <n v="9.2971226984682325"/>
    <n v="4.1604784861386985"/>
    <n v="0"/>
    <n v="0"/>
    <n v="0"/>
    <n v="0"/>
    <n v="0"/>
    <n v="0.19782668869655529"/>
    <n v="3.4938918423778588E-2"/>
    <n v="0"/>
    <n v="2.9427879223701005E-3"/>
    <n v="0.52709790459231853"/>
    <n v="0.52709790459231853"/>
    <n v="0"/>
    <n v="0"/>
    <m/>
    <n v="0"/>
    <n v="0"/>
    <n v="0"/>
    <n v="0"/>
    <n v="0"/>
    <x v="2"/>
    <m/>
    <x v="6"/>
    <x v="3"/>
    <s v="No root cause"/>
    <s v="No root cause"/>
    <s v=""/>
    <s v="SUO_096"/>
    <m/>
  </r>
  <r>
    <s v="Ikiliwindi-MTN"/>
    <s v="SUO_048"/>
    <s v="SUD-OUEST"/>
    <s v="IHS"/>
    <s v="Gen Only"/>
    <s v="SUD-OUEST"/>
    <s v="Ikiliwindi"/>
    <s v="NOKIA"/>
    <n v="0"/>
    <n v="0"/>
    <n v="0"/>
    <n v="0"/>
    <n v="0"/>
    <n v="0"/>
    <n v="7.1924478255654997E-2"/>
    <n v="0"/>
    <n v="0"/>
    <n v="0"/>
    <n v="0"/>
    <n v="0"/>
    <n v="0"/>
    <n v="0"/>
    <n v="0"/>
    <n v="0"/>
    <n v="2.9962931573225108E-2"/>
    <n v="0"/>
    <n v="0"/>
    <n v="6.242277411088403E-4"/>
    <n v="0.52622398575476614"/>
    <n v="0.52622398575476614"/>
    <n v="0"/>
    <n v="0"/>
    <m/>
    <n v="0"/>
    <n v="0"/>
    <n v="0"/>
    <n v="0"/>
    <n v="0"/>
    <x v="2"/>
    <m/>
    <x v="6"/>
    <x v="3"/>
    <s v="No root cause"/>
    <s v="No root cause"/>
    <s v=""/>
    <s v="SUO_048"/>
    <m/>
  </r>
  <r>
    <s v="Ebonji-IHS"/>
    <s v="SUO_101"/>
    <s v="SUD-OUEST"/>
    <s v="IHS"/>
    <s v="Grid-Gen"/>
    <s v="SUD-OUEST"/>
    <s v="Ebonji"/>
    <s v="NOKIA"/>
    <n v="0"/>
    <n v="0"/>
    <n v="0"/>
    <n v="0"/>
    <n v="1.1414450123133571E-2"/>
    <n v="0"/>
    <n v="9.0218445898252272E-2"/>
    <n v="0"/>
    <n v="0"/>
    <n v="0.11914855049941886"/>
    <n v="0"/>
    <n v="0"/>
    <n v="0"/>
    <n v="0"/>
    <n v="0"/>
    <n v="0"/>
    <n v="3.3422936766799853E-2"/>
    <n v="1.9814772010626869E-2"/>
    <n v="2.0059825986707875"/>
    <n v="3.1211387055442015E-3"/>
    <n v="0.5255105826220704"/>
    <n v="0.5255105826220704"/>
    <n v="0"/>
    <n v="0"/>
    <m/>
    <n v="0"/>
    <n v="0"/>
    <n v="0"/>
    <n v="0"/>
    <n v="0"/>
    <x v="2"/>
    <m/>
    <x v="6"/>
    <x v="3"/>
    <s v="No root cause"/>
    <s v="No root cause"/>
    <s v=""/>
    <s v="SUO_101"/>
    <m/>
  </r>
  <r>
    <s v="Yagoua-Quinf"/>
    <s v="EXN_069"/>
    <s v="EXTREME-NORD"/>
    <s v="IHS"/>
    <s v="Grid-Gen"/>
    <s v="EXTREME-NORD"/>
    <s v="Yagoua"/>
    <s v="Huawei"/>
    <n v="0"/>
    <n v="0"/>
    <n v="0"/>
    <n v="0"/>
    <n v="0"/>
    <n v="0"/>
    <n v="4.5036248013172271"/>
    <n v="2.8459612821851823"/>
    <n v="2.5435318591570999"/>
    <n v="0.56467641460707174"/>
    <n v="0"/>
    <n v="0"/>
    <n v="0"/>
    <n v="0.66412481130487144"/>
    <n v="0"/>
    <n v="0"/>
    <n v="0"/>
    <n v="0"/>
    <n v="0"/>
    <n v="0"/>
    <n v="0.30908190724047108"/>
    <n v="0.30908190724047108"/>
    <n v="0"/>
    <n v="0"/>
    <m/>
    <n v="0"/>
    <n v="0"/>
    <n v="0"/>
    <n v="0"/>
    <n v="0"/>
    <x v="2"/>
    <m/>
    <x v="6"/>
    <x v="3"/>
    <s v="No root cause"/>
    <s v="No root cause"/>
    <s v=""/>
    <s v="EXN_069"/>
    <m/>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6.0639266279144729E-3"/>
    <n v="0.29014017048756729"/>
    <n v="1.2981261753316611"/>
    <n v="6.0639266279144729E-3"/>
    <n v="1.9618586149135714E-3"/>
    <n v="0"/>
    <n v="6.452731335233837E-2"/>
    <n v="6.0674936435780855E-2"/>
    <n v="0"/>
    <n v="3.2727368712421483E-2"/>
    <n v="3.2727368712421483E-2"/>
    <n v="0"/>
    <n v="0"/>
    <m/>
    <n v="0"/>
    <n v="0"/>
    <n v="0"/>
    <n v="0"/>
    <n v="0"/>
    <x v="2"/>
    <m/>
    <x v="6"/>
    <x v="3"/>
    <s v="No root cause"/>
    <s v="No root cause"/>
    <s v=""/>
    <s v="NRO_245"/>
    <m/>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6.0639266279144729E-3"/>
    <n v="0.70636255647862523"/>
    <n v="2.6752617476092913E-3"/>
    <n v="6.0639266279144729E-3"/>
    <n v="0"/>
    <n v="1.515981656978832E-3"/>
    <n v="8.2629917844495263E-2"/>
    <n v="4.0128926214141923E-3"/>
    <n v="0"/>
    <n v="1.5159816569788325E-3"/>
    <n v="1.5159816569788325E-3"/>
    <n v="0"/>
    <n v="0"/>
    <m/>
    <n v="0"/>
    <n v="0"/>
    <n v="0"/>
    <n v="0"/>
    <n v="0"/>
    <x v="2"/>
    <m/>
    <x v="13"/>
    <x v="7"/>
    <s v="ACCESS-ISSUE"/>
    <s v="ACCESS-ISSUE"/>
    <s v="(05-10-2026 cells nokia):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05-10-2026 cells nokia):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05-10-2026 cells nokia): _x000a_09/05206: Feedback RM||Access issues_x000a_08/05/2026 : Action avec le Level 0 en cour || Access issue _x000a_07/05/2026 : Access issue || Negociation en cours ||Access issue_x000a_05/05/2026 : Check breaker and  interconnection  (sfp, optical fiber) between system and radio module, swap its if needed"/>
    <s v="NRO_024"/>
    <m/>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3.6000640636013164"/>
    <n v="2.8080250624667422"/>
    <n v="5.5825221939714567"/>
    <n v="3.6000640636013164"/>
    <n v="1.2970560706326177"/>
    <n v="3.9381636432641907"/>
    <n v="0.22729023807689339"/>
    <n v="4.4819551811615913E-2"/>
    <n v="2.4652715355003667"/>
    <n v="0"/>
    <n v="0"/>
    <n v="0"/>
    <n v="0"/>
    <m/>
    <n v="0"/>
    <n v="0"/>
    <n v="0"/>
    <n v="0"/>
    <n v="0"/>
    <x v="2"/>
    <m/>
    <x v="6"/>
    <x v="3"/>
    <s v="No root cause"/>
    <s v="No root cause"/>
    <s v=""/>
    <s v="NRO_030"/>
    <m/>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17.373559995776656"/>
    <n v="0"/>
    <n v="0"/>
    <n v="17.373559995776656"/>
    <n v="19.838528334945622"/>
    <n v="1.2388958802395893"/>
    <n v="2.041313888817549"/>
    <n v="0"/>
    <n v="0"/>
    <n v="0"/>
    <n v="0"/>
    <n v="0"/>
    <n v="0"/>
    <m/>
    <n v="0"/>
    <n v="0"/>
    <n v="0"/>
    <n v="0"/>
    <n v="0"/>
    <x v="2"/>
    <m/>
    <x v="6"/>
    <x v="3"/>
    <s v="No root cause"/>
    <s v="No root cause"/>
    <s v=""/>
    <s v="SUO_225"/>
    <m/>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6.1531020195015234E-3"/>
    <n v="4.7262957541099127E-3"/>
    <n v="1.2418029980053247"/>
    <n v="6.1531020195015234E-3"/>
    <n v="0"/>
    <n v="2.9427879223702718E-3"/>
    <n v="9.1155085280210421E-2"/>
    <n v="4.1912434045879516E-3"/>
    <n v="0"/>
    <n v="0"/>
    <n v="0"/>
    <n v="0"/>
    <n v="0"/>
    <m/>
    <n v="0"/>
    <n v="0"/>
    <n v="0"/>
    <n v="0"/>
    <n v="0"/>
    <x v="2"/>
    <m/>
    <x v="6"/>
    <x v="3"/>
    <s v="No root cause"/>
    <s v="No root cause"/>
    <s v=""/>
    <s v="NRO_246"/>
    <m/>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5.7072250615666127E-3"/>
    <n v="3.210314097131252E-3"/>
    <n v="1.2824848116473049"/>
    <n v="5.7072250615666127E-3"/>
    <n v="1.6051570485658825E-3"/>
    <n v="1.3376308738047311E-3"/>
    <n v="5.7428952182014728E-2"/>
    <n v="4.8154711456969632E-3"/>
    <n v="1.6943324401527621E-3"/>
    <n v="0"/>
    <n v="0"/>
    <n v="0"/>
    <n v="0"/>
    <m/>
    <n v="0"/>
    <n v="0"/>
    <n v="0"/>
    <n v="0"/>
    <n v="0"/>
    <x v="2"/>
    <m/>
    <x v="6"/>
    <x v="3"/>
    <s v="No root cause"/>
    <s v="No root cause"/>
    <s v=""/>
    <s v="NRO_021"/>
    <m/>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7.3123821101323244E-3"/>
    <n v="5.3505234952187534E-3"/>
    <n v="1.2825383168822571"/>
    <n v="7.3123821101323235E-3"/>
    <n v="0"/>
    <n v="2.2293847896745519E-3"/>
    <n v="7.5317535734363034E-2"/>
    <n v="6.3314528026756243E-3"/>
    <n v="0"/>
    <n v="0"/>
    <n v="0"/>
    <n v="0"/>
    <n v="0"/>
    <m/>
    <n v="0"/>
    <n v="0"/>
    <n v="0"/>
    <n v="0"/>
    <n v="0"/>
    <x v="2"/>
    <m/>
    <x v="6"/>
    <x v="3"/>
    <s v="No root cause"/>
    <s v="No root cause"/>
    <s v=""/>
    <s v="NRO_018"/>
    <m/>
  </r>
  <r>
    <s v="Nchum-IHS"/>
    <s v="NRO_088"/>
    <s v="NORD-OUEST"/>
    <s v="IHS"/>
    <s v="Hybrid-Gen"/>
    <s v="NORD-OUEST"/>
    <s v="Nchum"/>
    <s v="NOKIA"/>
    <n v="0"/>
    <n v="0"/>
    <n v="0"/>
    <n v="0"/>
    <n v="0"/>
    <n v="0"/>
    <n v="0.22508903247741516"/>
    <n v="0"/>
    <n v="0"/>
    <n v="0.28793583732688693"/>
    <n v="0"/>
    <n v="4.6215681742301671"/>
    <n v="4.6735670126149351"/>
    <n v="4.6214611637602614"/>
    <n v="4.6215681742301671"/>
    <n v="4.6215146689952142"/>
    <n v="2.2217157059980082"/>
    <n v="0.2330509683734123"/>
    <n v="0.11294955098406807"/>
    <n v="0"/>
    <n v="0"/>
    <n v="0"/>
    <n v="0"/>
    <n v="0"/>
    <m/>
    <n v="0"/>
    <n v="0"/>
    <n v="0"/>
    <n v="0"/>
    <n v="0"/>
    <x v="2"/>
    <m/>
    <x v="6"/>
    <x v="3"/>
    <s v="No root cause"/>
    <s v="No root cause"/>
    <s v=""/>
    <s v="NRO_088"/>
    <m/>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4.7084606757925203E-3"/>
    <n v="0"/>
    <n v="0"/>
    <n v="0"/>
    <n v="0"/>
    <n v="0.12215245139584457"/>
    <n v="0"/>
    <n v="0"/>
    <n v="0"/>
    <n v="0"/>
    <n v="0"/>
    <n v="0"/>
    <m/>
    <n v="0"/>
    <n v="0"/>
    <n v="0"/>
    <n v="0"/>
    <n v="0"/>
    <x v="2"/>
    <m/>
    <x v="6"/>
    <x v="3"/>
    <s v="No root cause"/>
    <s v="No root cause"/>
    <s v=""/>
    <s v="NRO_061"/>
    <m/>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0.15448744838528342"/>
    <n v="1.0685285424864597"/>
    <n v="0.85030519386016734"/>
    <n v="0.15448744838528342"/>
    <n v="0"/>
    <n v="8.9175391586982075E-4"/>
    <n v="4.0360782232266974E-2"/>
    <n v="3.6561910550661622E-3"/>
    <n v="0"/>
    <n v="0"/>
    <n v="0"/>
    <n v="0"/>
    <n v="0"/>
    <m/>
    <n v="0"/>
    <n v="0"/>
    <n v="0"/>
    <n v="0"/>
    <n v="0"/>
    <x v="2"/>
    <m/>
    <x v="12"/>
    <x v="6"/>
    <s v="BSS Hardware issue"/>
    <s v="ACTIVE"/>
    <s v="(05-10-2026 cells nokia): 09/05/2026 : Need BO RAN analysis ..;..;(05-10-2026 cells nokia): 09/05/2026: Feedback RM|| Intervention en cour_x000a_05/04/2026 : Feddback PM : Intervention planned on 07.05.2026 after spare part collected_x000a_04/05/2026 : Ghost town                                         30/04/2026 :  Check breaker and  interconnection FXDB (sfp, optical fiber) between system and radio module, swap its if needed || Access issue ..;..;(05-10-2026 cells nokia): 09/05/2026: Feedback RM|| Intervention en cour_x000a_05/04/2026 : Feddback PM : Intervention planned on 07.05.2026 after spare part collected_x000a_04/05/2026 : Ghost town                                         30/04/2026 :  Check breaker and  interconnection FXDB (sfp, optical fiber) between system and radio module, swap its if needed || Access issue "/>
    <s v="NRO_009"/>
    <m/>
  </r>
  <r>
    <s v="Balikumbat-Palais"/>
    <s v="NRO_034"/>
    <s v="NORD-OUEST"/>
    <s v="IHS"/>
    <s v="Grid-Gen"/>
    <s v="NORD-OUEST"/>
    <s v="Balikumbat"/>
    <s v="NOKIA"/>
    <n v="2.7053307087621325E-3"/>
    <n v="0.15714335700993459"/>
    <n v="0"/>
    <n v="0"/>
    <n v="2.6195218224961261"/>
    <n v="3.8940339532160726"/>
    <n v="0"/>
    <n v="0"/>
    <n v="0.66923146871340267"/>
    <n v="0"/>
    <n v="0.75584397278040771"/>
    <n v="0"/>
    <n v="0"/>
    <n v="0"/>
    <n v="0"/>
    <n v="0"/>
    <n v="0"/>
    <n v="0.10189180242728284"/>
    <n v="1.612291079892593E-2"/>
    <n v="0"/>
    <n v="0"/>
    <n v="0"/>
    <n v="0"/>
    <n v="0"/>
    <m/>
    <n v="0"/>
    <n v="0"/>
    <n v="0"/>
    <n v="0"/>
    <n v="0"/>
    <x v="2"/>
    <m/>
    <x v="6"/>
    <x v="3"/>
    <s v="No root cause"/>
    <s v="No root cause"/>
    <s v=""/>
    <s v="NRO_034"/>
    <m/>
  </r>
  <r>
    <s v="Bambalang"/>
    <s v="NRO_100"/>
    <s v="NORD-OUEST"/>
    <s v="IHS"/>
    <s v="Hybrid-Gen"/>
    <s v="NORD-OUEST"/>
    <s v="Bambalang"/>
    <s v="Huawei"/>
    <n v="0"/>
    <n v="0"/>
    <n v="0"/>
    <n v="0"/>
    <n v="0"/>
    <n v="0"/>
    <n v="0"/>
    <n v="0"/>
    <n v="0"/>
    <n v="0"/>
    <n v="0"/>
    <n v="0"/>
    <n v="0"/>
    <n v="16.505330548207503"/>
    <n v="16.275989276124108"/>
    <n v="15.565154394705981"/>
    <n v="16.717764166046006"/>
    <n v="0"/>
    <n v="0"/>
    <n v="0"/>
    <n v="0"/>
    <n v="0"/>
    <n v="0"/>
    <n v="0"/>
    <m/>
    <n v="0"/>
    <n v="0"/>
    <n v="0"/>
    <n v="0"/>
    <n v="0"/>
    <x v="2"/>
    <m/>
    <x v="6"/>
    <x v="3"/>
    <s v="No root cause"/>
    <s v="No root cause"/>
    <s v=""/>
    <s v="NRO_100"/>
    <m/>
  </r>
  <r>
    <s v="Tourou"/>
    <s v="EXN_231"/>
    <s v="EXTREME-NORD"/>
    <s v="CAMUSAT"/>
    <s v="Hybrid Solar - S3"/>
    <s v="EXTREME-NORD"/>
    <s v="Tourou"/>
    <s v="Huawei"/>
    <n v="0"/>
    <n v="0"/>
    <n v="0"/>
    <n v="0"/>
    <n v="0"/>
    <n v="0"/>
    <n v="0"/>
    <n v="0"/>
    <n v="0"/>
    <n v="0"/>
    <n v="0"/>
    <n v="0"/>
    <n v="0"/>
    <n v="5.7560931761563543"/>
    <n v="5.0284219808066011"/>
    <n v="10.490307705039193"/>
    <n v="5.2475259179358096"/>
    <n v="0"/>
    <n v="0"/>
    <n v="0"/>
    <n v="0"/>
    <n v="0"/>
    <n v="0"/>
    <n v="0"/>
    <m/>
    <n v="0"/>
    <n v="0"/>
    <n v="0"/>
    <n v="0"/>
    <n v="0"/>
    <x v="2"/>
    <m/>
    <x v="6"/>
    <x v="3"/>
    <s v="No root cause"/>
    <s v="No root cause"/>
    <s v=""/>
    <s v="EXN_231"/>
    <m/>
  </r>
  <r>
    <s v="Ndoukoula"/>
    <s v="EXN_073"/>
    <s v="EXTREME-NORD"/>
    <s v="IHS"/>
    <s v="Hybrid-Gen"/>
    <s v="EXTREME-NORD"/>
    <s v="Ndoukoula"/>
    <s v="Huawei"/>
    <n v="0"/>
    <n v="0"/>
    <n v="0"/>
    <n v="0"/>
    <n v="0"/>
    <n v="0"/>
    <n v="0"/>
    <n v="0"/>
    <n v="0"/>
    <n v="0"/>
    <n v="0"/>
    <n v="0"/>
    <n v="0"/>
    <n v="4.6228522998690194"/>
    <n v="4.6228522998690194"/>
    <n v="4.6228522998690194"/>
    <n v="4.6228522998690194"/>
    <n v="0"/>
    <n v="0"/>
    <n v="0"/>
    <n v="0"/>
    <n v="0"/>
    <n v="0"/>
    <n v="0"/>
    <m/>
    <n v="0"/>
    <n v="0"/>
    <n v="0"/>
    <n v="0"/>
    <n v="0"/>
    <x v="2"/>
    <m/>
    <x v="6"/>
    <x v="3"/>
    <s v="No root cause"/>
    <s v="No root cause"/>
    <s v=""/>
    <s v="EXN_073"/>
    <m/>
  </r>
  <r>
    <s v="Kay-Kay"/>
    <s v="EXN_050"/>
    <s v="EXTREME-NORD"/>
    <s v="IHS"/>
    <s v="Solar-Gen"/>
    <s v="EXTREME-NORD"/>
    <s v="Kay-Kay"/>
    <s v="Huawei"/>
    <n v="0"/>
    <n v="0"/>
    <n v="0"/>
    <n v="0"/>
    <n v="0"/>
    <n v="0"/>
    <n v="0"/>
    <n v="0"/>
    <n v="0"/>
    <n v="0"/>
    <n v="0"/>
    <n v="0"/>
    <n v="0"/>
    <n v="2.4055061880587729"/>
    <n v="6.9653114860757981"/>
    <n v="0"/>
    <n v="4.1958448547939255"/>
    <n v="0"/>
    <n v="0"/>
    <n v="0"/>
    <n v="0"/>
    <n v="0"/>
    <n v="0"/>
    <n v="0"/>
    <m/>
    <n v="0"/>
    <n v="0"/>
    <n v="0"/>
    <n v="0"/>
    <n v="0"/>
    <x v="2"/>
    <m/>
    <x v="6"/>
    <x v="3"/>
    <s v="No root cause"/>
    <s v="No root cause"/>
    <s v=""/>
    <s v="EXN_050"/>
    <m/>
  </r>
  <r>
    <s v="Doreissou-IHS"/>
    <s v="EXN_118"/>
    <s v="EXTREME-NORD"/>
    <s v="IHS"/>
    <s v="Hybrid-Gen"/>
    <s v="EXTREME-NORD"/>
    <s v="Doreissou"/>
    <s v="Huawei"/>
    <n v="0"/>
    <n v="0"/>
    <n v="0"/>
    <n v="0"/>
    <n v="0"/>
    <n v="0"/>
    <n v="0"/>
    <n v="0"/>
    <n v="0"/>
    <n v="0"/>
    <n v="0"/>
    <n v="0"/>
    <n v="0"/>
    <n v="2.4066654681494035"/>
    <n v="6.9663815907748416"/>
    <n v="0"/>
    <n v="4.1937403155524748"/>
    <n v="0"/>
    <n v="0"/>
    <n v="0"/>
    <n v="0"/>
    <n v="0"/>
    <n v="0"/>
    <n v="0"/>
    <m/>
    <n v="0"/>
    <n v="0"/>
    <n v="0"/>
    <n v="0"/>
    <n v="0"/>
    <x v="2"/>
    <m/>
    <x v="6"/>
    <x v="3"/>
    <s v="No root cause"/>
    <s v="No root cause"/>
    <s v=""/>
    <s v="EXN_118"/>
    <m/>
  </r>
  <r>
    <s v="Guirvidig"/>
    <s v="EXN_098"/>
    <s v="EXTREME-NORD"/>
    <s v="IHS"/>
    <s v="Grid-Gen"/>
    <s v="EXTREME-NORD"/>
    <s v="Guirvidig"/>
    <s v="Huawei"/>
    <n v="0"/>
    <n v="0"/>
    <n v="0"/>
    <n v="0"/>
    <n v="0"/>
    <n v="0"/>
    <n v="0"/>
    <n v="0"/>
    <n v="0"/>
    <n v="0"/>
    <n v="0"/>
    <n v="0"/>
    <n v="0"/>
    <n v="4.6228522998690194"/>
    <n v="4.6255275616166305"/>
    <n v="4.6328399437267604"/>
    <n v="4.1022820339408677"/>
    <n v="0"/>
    <n v="0"/>
    <n v="0"/>
    <n v="0"/>
    <n v="0"/>
    <n v="0"/>
    <n v="0"/>
    <m/>
    <n v="0"/>
    <n v="0"/>
    <n v="0"/>
    <n v="0"/>
    <n v="0"/>
    <x v="2"/>
    <m/>
    <x v="6"/>
    <x v="3"/>
    <s v="No root cause"/>
    <s v="No root cause"/>
    <s v=""/>
    <s v="EXN_098"/>
    <m/>
  </r>
  <r>
    <s v="Baligam"/>
    <s v="OST_283"/>
    <s v="OUEST"/>
    <s v="ESCO"/>
    <s v="Hybrid solar - S3"/>
    <s v="OUEST"/>
    <s v="Galim"/>
    <s v="Huawei"/>
    <n v="0"/>
    <n v="0"/>
    <n v="0"/>
    <n v="0"/>
    <n v="0"/>
    <n v="0"/>
    <n v="0"/>
    <n v="0"/>
    <n v="0"/>
    <n v="0"/>
    <n v="0"/>
    <n v="0"/>
    <n v="0"/>
    <n v="0"/>
    <n v="0"/>
    <n v="0"/>
    <n v="3.4671570599800816"/>
    <n v="0"/>
    <n v="0"/>
    <n v="0"/>
    <n v="0"/>
    <n v="0"/>
    <n v="0"/>
    <n v="0"/>
    <m/>
    <n v="0"/>
    <n v="0"/>
    <n v="0"/>
    <n v="0"/>
    <n v="0"/>
    <x v="2"/>
    <m/>
    <x v="10"/>
    <x v="0"/>
    <s v="AKTIVCO Defaut GE &amp; Power Cabinet"/>
    <s v="PASSIVE"/>
    <s v="(05-10-2026 cells huawei): 09/05/2026 : Power issue || Mail sent to camusat..;..;(05-10-2026 cells huawei): 09/05/2026 : Power issue || Mail sent to camusat..;..;(05-10-2026 ocm ran 18h) 10/05/2026 Besoin d'un fme sur site pour verifier le status du MPR et la chaine antennaire de L ODU 3/1  red zone escalade RM DENIS _x000a_09.05.2026 CAMUSAT: investigations ongoing / FME is trying to get level0..;..;(05-10-2026 ocm ran 12h) 10/05/2026 Besoin d'un fme sur site pour verifier le status du MPR et la chaine antennaire de L ODU 3/1  red zone escalade RM DENIS _x000a_09.05.2026 CAMUSAT: investigations ongoing / FME is trying to get level0"/>
    <s v="OST_283"/>
    <m/>
  </r>
  <r>
    <s v="Tekele"/>
    <s v="EXN_230"/>
    <s v="EXTREME-NORD"/>
    <s v="CAMUSAT"/>
    <s v="Hybrid Solar - S3"/>
    <s v="EXTREME-NORD"/>
    <s v="Tekele"/>
    <s v="Huawei"/>
    <n v="0"/>
    <n v="0"/>
    <n v="0"/>
    <n v="0"/>
    <n v="0"/>
    <n v="0"/>
    <n v="0"/>
    <n v="0"/>
    <n v="0"/>
    <n v="0"/>
    <n v="0"/>
    <n v="0"/>
    <n v="0"/>
    <n v="0"/>
    <n v="3.8969646123510053E-2"/>
    <n v="2.7380055531299847"/>
    <n v="3.0871807164279614"/>
    <n v="0"/>
    <n v="0"/>
    <n v="0"/>
    <n v="0"/>
    <n v="0"/>
    <n v="0"/>
    <n v="0"/>
    <m/>
    <n v="0"/>
    <n v="0"/>
    <n v="0"/>
    <n v="0"/>
    <n v="0"/>
    <x v="2"/>
    <m/>
    <x v="6"/>
    <x v="3"/>
    <s v="No root cause"/>
    <s v="No root cause"/>
    <s v=""/>
    <s v="EXN_230"/>
    <m/>
  </r>
  <r>
    <s v="Torock-IHS"/>
    <s v="EXN_178"/>
    <s v="EXTREME-NORD"/>
    <s v="IHS"/>
    <s v="Solar-Grid-Gen"/>
    <s v="EXTREME-NORD"/>
    <s v="Torock"/>
    <s v="Huawei"/>
    <n v="0"/>
    <n v="0"/>
    <n v="0"/>
    <n v="0"/>
    <n v="0"/>
    <n v="0"/>
    <n v="0"/>
    <n v="0"/>
    <n v="0"/>
    <n v="0"/>
    <n v="0"/>
    <n v="0"/>
    <n v="0"/>
    <n v="3.0875195829159923"/>
    <n v="3.4537272460070834"/>
    <n v="3.0819015332460129"/>
    <n v="3.0819015332460129"/>
    <n v="0"/>
    <n v="0"/>
    <n v="0"/>
    <n v="0"/>
    <n v="0"/>
    <n v="0"/>
    <n v="0"/>
    <m/>
    <n v="0"/>
    <n v="0"/>
    <n v="0"/>
    <n v="0"/>
    <n v="0"/>
    <x v="2"/>
    <m/>
    <x v="6"/>
    <x v="3"/>
    <s v="No root cause"/>
    <s v="No root cause"/>
    <s v=""/>
    <s v="EXN_178"/>
    <m/>
  </r>
  <r>
    <s v="Ilor-MTN"/>
    <s v="SUO_046"/>
    <s v="SUD-OUEST"/>
    <s v="IHS"/>
    <s v="Gen Only"/>
    <s v="SUD-OUEST"/>
    <s v="Ilor"/>
    <s v="Huawei"/>
    <n v="0"/>
    <n v="0"/>
    <n v="0"/>
    <n v="0"/>
    <n v="0"/>
    <n v="0"/>
    <n v="0"/>
    <n v="0"/>
    <n v="0"/>
    <n v="0"/>
    <n v="0"/>
    <n v="0"/>
    <n v="0"/>
    <n v="2.1300969086815456"/>
    <n v="2.234004074958694"/>
    <n v="2.3368768066934336"/>
    <n v="1.8993109952544422"/>
    <n v="0"/>
    <n v="0"/>
    <n v="0"/>
    <n v="0"/>
    <n v="0"/>
    <n v="0"/>
    <n v="0"/>
    <m/>
    <n v="0"/>
    <n v="0"/>
    <n v="0"/>
    <n v="0"/>
    <n v="0"/>
    <x v="2"/>
    <m/>
    <x v="6"/>
    <x v="3"/>
    <s v="No root cause"/>
    <s v="No root cause"/>
    <s v="(05-10-2026 ocm ran 18h) Power status check Ongoing"/>
    <s v="SUO_046"/>
    <m/>
  </r>
  <r>
    <s v="Mile14-IHS"/>
    <s v="SUO_079"/>
    <s v="SUD-OUEST"/>
    <s v="IHS"/>
    <s v="Grid-Gen"/>
    <s v="SUD-OUEST"/>
    <s v="Buea"/>
    <s v="Huawei"/>
    <n v="0"/>
    <n v="0"/>
    <n v="0"/>
    <n v="0"/>
    <n v="0"/>
    <n v="0"/>
    <n v="0"/>
    <n v="0"/>
    <n v="0"/>
    <n v="0"/>
    <n v="0"/>
    <n v="0"/>
    <n v="0"/>
    <n v="0"/>
    <n v="0"/>
    <n v="0"/>
    <n v="1.7067278195832014"/>
    <n v="0"/>
    <n v="0"/>
    <n v="0"/>
    <n v="0"/>
    <n v="0"/>
    <n v="0"/>
    <n v="0"/>
    <m/>
    <n v="0"/>
    <n v="0"/>
    <n v="0"/>
    <n v="0"/>
    <n v="0"/>
    <x v="2"/>
    <m/>
    <x v="6"/>
    <x v="3"/>
    <s v="No root cause"/>
    <s v="No root cause"/>
    <s v=""/>
    <s v="SUO_079"/>
    <m/>
  </r>
  <r>
    <s v="Kumbo"/>
    <s v="NRO_037"/>
    <s v="NORD-OUEST"/>
    <s v="CAMUSAT"/>
    <s v="Medium Grid + Solar + GE"/>
    <s v="NORD-OUEST"/>
    <s v="Kumbo"/>
    <s v="Huawei"/>
    <n v="0"/>
    <n v="0"/>
    <n v="0"/>
    <n v="0"/>
    <n v="0"/>
    <n v="0"/>
    <n v="0"/>
    <n v="0"/>
    <n v="0"/>
    <n v="0"/>
    <n v="0"/>
    <n v="0"/>
    <n v="0"/>
    <n v="7.8193798814609359"/>
    <n v="0"/>
    <n v="0"/>
    <n v="1.5169625862861089"/>
    <n v="0"/>
    <n v="0"/>
    <n v="0"/>
    <n v="0"/>
    <n v="0"/>
    <n v="0"/>
    <n v="0"/>
    <m/>
    <n v="0"/>
    <n v="0"/>
    <n v="0"/>
    <n v="0"/>
    <n v="0"/>
    <x v="2"/>
    <m/>
    <x v="6"/>
    <x v="3"/>
    <s v="No root cause"/>
    <s v="No root cause"/>
    <s v=""/>
    <s v="NRO_037"/>
    <m/>
  </r>
  <r>
    <s v="NEW-Bonako"/>
    <s v="SUO_157"/>
    <s v="SUD-OUEST"/>
    <s v="IHS"/>
    <s v="Grid-Gen"/>
    <s v="SUD-OUEST"/>
    <s v="Tiko"/>
    <s v="Huawei"/>
    <n v="0"/>
    <n v="0"/>
    <n v="0"/>
    <n v="0"/>
    <n v="0"/>
    <n v="0"/>
    <n v="0"/>
    <n v="0"/>
    <n v="0"/>
    <n v="0"/>
    <n v="0"/>
    <n v="0"/>
    <n v="0"/>
    <n v="0.50170075306834683"/>
    <n v="0"/>
    <n v="0.4451457197238845"/>
    <n v="1.2484911523743487"/>
    <n v="0"/>
    <n v="0"/>
    <n v="0"/>
    <n v="0"/>
    <n v="0"/>
    <n v="0"/>
    <n v="0"/>
    <m/>
    <n v="0"/>
    <n v="0"/>
    <n v="0"/>
    <n v="0"/>
    <n v="0"/>
    <x v="2"/>
    <m/>
    <x v="6"/>
    <x v="3"/>
    <s v="No root cause"/>
    <s v="No root cause"/>
    <s v=""/>
    <s v="SUO_157"/>
    <m/>
  </r>
  <r>
    <s v="Wotutu-IHS"/>
    <s v="SUO_127"/>
    <s v="SUD-OUEST"/>
    <s v="IHS"/>
    <s v="Grid-Gen"/>
    <s v="SUD-OUEST"/>
    <s v="Wotutu"/>
    <s v="Huawei"/>
    <n v="0"/>
    <n v="0"/>
    <n v="0"/>
    <n v="0"/>
    <n v="0"/>
    <n v="0"/>
    <n v="0"/>
    <n v="0"/>
    <n v="0"/>
    <n v="0"/>
    <n v="0"/>
    <n v="0"/>
    <n v="0"/>
    <n v="0"/>
    <n v="0.63726518335887306"/>
    <n v="0"/>
    <n v="0.88634988713962437"/>
    <n v="0"/>
    <n v="0"/>
    <n v="0"/>
    <n v="0"/>
    <n v="0"/>
    <n v="0"/>
    <n v="0"/>
    <m/>
    <n v="0"/>
    <n v="0"/>
    <n v="0"/>
    <n v="0"/>
    <n v="0"/>
    <x v="2"/>
    <m/>
    <x v="6"/>
    <x v="3"/>
    <s v="No root cause"/>
    <s v="No root cause"/>
    <s v=""/>
    <s v="SUO_127"/>
    <m/>
  </r>
  <r>
    <s v="Sedek"/>
    <s v="EXN_218"/>
    <s v="EXTREME-NORD"/>
    <s v="IHS"/>
    <s v="Hybrid-Gen"/>
    <s v="EXTREME-NORD"/>
    <s v="Sedek"/>
    <s v="Huawei"/>
    <n v="0"/>
    <n v="0"/>
    <n v="0"/>
    <n v="0"/>
    <n v="0"/>
    <n v="0"/>
    <n v="0"/>
    <n v="0"/>
    <n v="0"/>
    <n v="0"/>
    <n v="0"/>
    <n v="0"/>
    <n v="0"/>
    <n v="5.3505234952187716E-3"/>
    <n v="0.10035798569198678"/>
    <n v="1.35353976366381"/>
    <n v="0.80182945099348502"/>
    <n v="0"/>
    <n v="0"/>
    <n v="0"/>
    <n v="0"/>
    <n v="0"/>
    <n v="0"/>
    <n v="0"/>
    <m/>
    <n v="0"/>
    <n v="0"/>
    <n v="0"/>
    <n v="0"/>
    <n v="0"/>
    <x v="2"/>
    <m/>
    <x v="1"/>
    <x v="0"/>
    <s v="Defaut GE &amp; Power Cabinet"/>
    <s v="PASSIVE"/>
    <s v="(hourly IHS): 10/05/2026 14:09 1:03:03 46.3 Romaric is informed and managing with L0."/>
    <s v="EXN_218"/>
    <m/>
  </r>
  <r>
    <s v="Gabarairou"/>
    <s v="EXN_210"/>
    <s v="EXTREME-NORD"/>
    <s v="IHS"/>
    <s v="Hybrid-Gen"/>
    <s v="EXTREME-NORD"/>
    <s v="Moulvoudaye"/>
    <s v="Huawei"/>
    <n v="0"/>
    <n v="0"/>
    <n v="0"/>
    <n v="0"/>
    <n v="0"/>
    <n v="0"/>
    <n v="0"/>
    <n v="0"/>
    <n v="0"/>
    <n v="0"/>
    <n v="0"/>
    <n v="0"/>
    <n v="0"/>
    <n v="4.4587695793489755E-3"/>
    <n v="9.7896744884186135E-2"/>
    <n v="1.3535754338204451"/>
    <n v="0.80115171801742413"/>
    <n v="0"/>
    <n v="0"/>
    <n v="0"/>
    <n v="0"/>
    <n v="0"/>
    <n v="0"/>
    <n v="0"/>
    <m/>
    <n v="0"/>
    <n v="0"/>
    <n v="0"/>
    <n v="0"/>
    <n v="0"/>
    <x v="2"/>
    <m/>
    <x v="6"/>
    <x v="3"/>
    <s v="No root cause"/>
    <s v="No root cause"/>
    <s v=""/>
    <s v="EXN_210"/>
    <m/>
  </r>
  <r>
    <s v="Moulvouday"/>
    <s v="EXN_038"/>
    <s v="EXTREME-NORD"/>
    <s v="IHS"/>
    <s v="Solar-Gen"/>
    <s v="EXTREME-NORD"/>
    <s v="Moulvoudaye"/>
    <s v="Huawei"/>
    <n v="0"/>
    <n v="0"/>
    <n v="0"/>
    <n v="0"/>
    <n v="0"/>
    <n v="0"/>
    <n v="0"/>
    <n v="0"/>
    <n v="0"/>
    <n v="0"/>
    <n v="0"/>
    <n v="0"/>
    <n v="0"/>
    <n v="1.5413253032676717"/>
    <n v="1.8097967371794323"/>
    <n v="9.4347564299024338E-3"/>
    <n v="0.76667651162989769"/>
    <n v="0"/>
    <n v="0"/>
    <n v="0"/>
    <n v="0"/>
    <n v="0"/>
    <n v="0"/>
    <n v="0"/>
    <m/>
    <n v="0"/>
    <n v="0"/>
    <n v="0"/>
    <n v="0"/>
    <n v="0"/>
    <x v="2"/>
    <m/>
    <x v="6"/>
    <x v="3"/>
    <s v="No root cause"/>
    <s v="No root cause"/>
    <s v=""/>
    <s v="EXN_038"/>
    <m/>
  </r>
  <r>
    <s v="Loe-MTN"/>
    <s v="SUO_043"/>
    <s v="SUD-OUEST"/>
    <s v="IHS"/>
    <s v="Gen Only"/>
    <s v="SUD-OUEST"/>
    <s v="Loe"/>
    <s v="Huawei"/>
    <n v="0"/>
    <n v="0"/>
    <n v="0"/>
    <n v="0"/>
    <n v="0"/>
    <n v="0"/>
    <n v="0"/>
    <n v="0"/>
    <n v="0"/>
    <n v="0"/>
    <n v="0"/>
    <n v="0"/>
    <n v="0"/>
    <n v="1.1776323862193345"/>
    <n v="1.3863206376111838"/>
    <n v="1.5889627974534359"/>
    <n v="0.71258271909323623"/>
    <n v="0"/>
    <n v="0"/>
    <n v="0"/>
    <n v="0"/>
    <n v="0"/>
    <n v="0"/>
    <n v="0"/>
    <m/>
    <n v="0"/>
    <n v="0"/>
    <n v="0"/>
    <n v="0"/>
    <n v="0"/>
    <x v="2"/>
    <m/>
    <x v="6"/>
    <x v="3"/>
    <s v="No root cause"/>
    <s v="No root cause"/>
    <s v="(05-10-2026 ocm ran 18h) Power status check Ongoing"/>
    <s v="SUO_043"/>
    <m/>
  </r>
  <r>
    <s v="Berore-IHS"/>
    <s v="NRO_086"/>
    <s v="NORD-OUEST"/>
    <s v="IHS"/>
    <s v="Gen Only"/>
    <s v="NORD-OUEST"/>
    <s v="Berore"/>
    <s v="Huawei"/>
    <n v="0"/>
    <n v="0"/>
    <n v="0"/>
    <n v="0"/>
    <n v="0"/>
    <n v="0"/>
    <n v="0"/>
    <n v="0"/>
    <n v="0"/>
    <n v="0"/>
    <n v="0"/>
    <n v="0"/>
    <n v="0"/>
    <n v="3.5137779547017547"/>
    <n v="1.3585157505143637"/>
    <n v="1.2956649345238604"/>
    <n v="0.65313840306135551"/>
    <n v="0"/>
    <n v="0"/>
    <n v="0"/>
    <n v="0"/>
    <n v="0"/>
    <n v="0"/>
    <n v="0"/>
    <m/>
    <n v="0"/>
    <n v="0"/>
    <n v="0"/>
    <n v="0"/>
    <n v="0"/>
    <x v="2"/>
    <m/>
    <x v="6"/>
    <x v="3"/>
    <s v="No root cause"/>
    <s v="No root cause"/>
    <s v=""/>
    <s v="NRO_086"/>
    <m/>
  </r>
  <r>
    <s v="Mutengene-Qter8"/>
    <s v="SUO_064"/>
    <s v="SUD-OUEST"/>
    <s v="IHS"/>
    <s v="Grid-Gen"/>
    <s v="SUD-OUEST"/>
    <s v="Mutengene"/>
    <s v="Huawei"/>
    <n v="0"/>
    <n v="0"/>
    <n v="0"/>
    <n v="0"/>
    <n v="0"/>
    <n v="0"/>
    <n v="0"/>
    <n v="0"/>
    <n v="0"/>
    <n v="0"/>
    <n v="0"/>
    <n v="0"/>
    <n v="0"/>
    <n v="0"/>
    <n v="7.8024722272160449"/>
    <n v="10.29308740900543"/>
    <n v="0.65287087688659462"/>
    <n v="0"/>
    <n v="0"/>
    <n v="0"/>
    <n v="0"/>
    <n v="0"/>
    <n v="0"/>
    <n v="0"/>
    <m/>
    <n v="0"/>
    <n v="0"/>
    <n v="0"/>
    <n v="0"/>
    <n v="0"/>
    <x v="2"/>
    <m/>
    <x v="6"/>
    <x v="3"/>
    <s v="No root cause"/>
    <s v="No root cause"/>
    <s v=""/>
    <s v="SUO_064"/>
    <m/>
  </r>
  <r>
    <s v="Mutengene-E-Police"/>
    <s v="SUO_164"/>
    <s v="SUD-OUEST"/>
    <s v="CAMUSAT"/>
    <s v="Hybrid Solar - S1"/>
    <s v="SUD-OUEST"/>
    <s v="Mutengene"/>
    <s v="Huawei"/>
    <n v="0"/>
    <n v="0"/>
    <n v="0"/>
    <n v="0"/>
    <n v="0"/>
    <n v="0"/>
    <n v="0"/>
    <n v="0"/>
    <n v="0"/>
    <n v="0"/>
    <n v="0"/>
    <n v="0"/>
    <n v="0"/>
    <n v="1.4981465786612564E-3"/>
    <n v="7.7486816310107791"/>
    <n v="10.071878932634769"/>
    <n v="0.64411385343275318"/>
    <n v="0"/>
    <n v="0"/>
    <n v="0"/>
    <n v="0"/>
    <n v="0"/>
    <n v="0"/>
    <n v="0"/>
    <m/>
    <n v="0"/>
    <n v="0"/>
    <n v="0"/>
    <n v="0"/>
    <n v="0"/>
    <x v="2"/>
    <m/>
    <x v="6"/>
    <x v="3"/>
    <s v="No root cause"/>
    <s v="No root cause"/>
    <s v=""/>
    <s v="SUO_164"/>
    <m/>
  </r>
  <r>
    <s v="Bonjongo"/>
    <s v="SUO_131"/>
    <s v="SUD-OUEST"/>
    <s v="IHS"/>
    <s v="Grid-Gen"/>
    <s v="SUD-OUEST"/>
    <s v="Bonjongo"/>
    <s v="NOKIA"/>
    <n v="0"/>
    <n v="0.65853529892792617"/>
    <n v="0"/>
    <n v="0"/>
    <n v="0.34235795956480369"/>
    <n v="6.8388598076999124E-2"/>
    <n v="0.16227141690168898"/>
    <n v="0.17326807194652988"/>
    <n v="3.5283456170889974E-2"/>
    <n v="0"/>
    <n v="0"/>
    <n v="4.2981290289441922"/>
    <n v="3.2000428650187351"/>
    <n v="2.7929554294258812"/>
    <n v="4.2981290289441914"/>
    <n v="1.0861562695294168E-2"/>
    <n v="0.33642308230103907"/>
    <n v="0"/>
    <n v="0"/>
    <n v="0"/>
    <n v="0"/>
    <n v="0"/>
    <n v="0"/>
    <n v="0"/>
    <m/>
    <n v="0"/>
    <n v="0"/>
    <n v="0"/>
    <n v="0"/>
    <n v="0"/>
    <x v="2"/>
    <m/>
    <x v="6"/>
    <x v="3"/>
    <s v="No root cause"/>
    <s v="No root cause"/>
    <s v=""/>
    <s v="SUO_131"/>
    <m/>
  </r>
  <r>
    <s v="Ndop-Kake-Hill"/>
    <s v="NRO_137"/>
    <s v="NORD-OUEST"/>
    <s v="IHS"/>
    <s v="Grid-Gen"/>
    <s v="NORD-OUEST"/>
    <s v="Ndop"/>
    <s v="Huawei"/>
    <n v="0"/>
    <n v="0"/>
    <n v="0"/>
    <n v="0"/>
    <n v="0"/>
    <n v="0"/>
    <n v="0"/>
    <n v="0"/>
    <n v="0"/>
    <n v="0"/>
    <n v="0"/>
    <n v="0"/>
    <n v="0"/>
    <n v="0"/>
    <n v="0"/>
    <n v="0"/>
    <n v="0.32750554314234098"/>
    <n v="0"/>
    <n v="0"/>
    <n v="0"/>
    <n v="0"/>
    <n v="0"/>
    <n v="0"/>
    <n v="0"/>
    <m/>
    <n v="0"/>
    <n v="0"/>
    <n v="0"/>
    <n v="0"/>
    <n v="0"/>
    <x v="2"/>
    <m/>
    <x v="6"/>
    <x v="3"/>
    <s v="No root cause"/>
    <s v="No root cause"/>
    <s v=""/>
    <s v="NRO_137"/>
    <m/>
  </r>
  <r>
    <s v="Mutengene"/>
    <s v="SUO_005"/>
    <s v="SUD-OUEST"/>
    <s v="IHS"/>
    <s v="Grid-Gen"/>
    <s v="SUD-OUEST"/>
    <s v="Mutengene"/>
    <s v="Huawei"/>
    <n v="0"/>
    <n v="0"/>
    <n v="0"/>
    <n v="0"/>
    <n v="0"/>
    <n v="0"/>
    <n v="0"/>
    <n v="0"/>
    <n v="0"/>
    <n v="0"/>
    <n v="0"/>
    <n v="0"/>
    <n v="0"/>
    <n v="0"/>
    <n v="4.0251988254530824"/>
    <n v="4.6363356190769709"/>
    <n v="0.2968113733581027"/>
    <n v="0"/>
    <n v="0"/>
    <n v="0"/>
    <n v="0"/>
    <n v="0"/>
    <n v="0"/>
    <n v="0"/>
    <m/>
    <n v="0"/>
    <n v="0"/>
    <n v="0"/>
    <n v="0"/>
    <n v="0"/>
    <x v="2"/>
    <m/>
    <x v="6"/>
    <x v="3"/>
    <s v="No root cause"/>
    <s v="No root cause"/>
    <s v=""/>
    <s v="SUO_005"/>
    <m/>
  </r>
  <r>
    <s v="Tinto"/>
    <s v="SUO_040"/>
    <s v="SUD-OUEST"/>
    <s v="IHS"/>
    <s v="Gen Only"/>
    <s v="SUD-OUEST"/>
    <s v="Tinto"/>
    <s v="Huawei"/>
    <n v="0"/>
    <n v="0"/>
    <n v="0"/>
    <n v="0"/>
    <n v="0"/>
    <n v="0"/>
    <n v="0"/>
    <n v="0"/>
    <n v="0"/>
    <n v="0"/>
    <n v="0"/>
    <n v="0"/>
    <n v="0"/>
    <n v="2.3405865029834523"/>
    <n v="2.9191564435997752"/>
    <n v="2.8668639939731699"/>
    <n v="0.25286574038403914"/>
    <n v="0"/>
    <n v="0"/>
    <n v="0"/>
    <n v="0"/>
    <n v="0"/>
    <n v="0"/>
    <n v="0"/>
    <m/>
    <n v="0"/>
    <n v="0"/>
    <n v="0"/>
    <n v="0"/>
    <n v="0"/>
    <x v="2"/>
    <m/>
    <x v="13"/>
    <x v="7"/>
    <s v="ACCESS-ISSUE"/>
    <s v="ACCESS-ISSUE"/>
    <s v="(05-10-2026 ocm ran 18h) 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05-10-2026 ocm ran 12h) 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s v="SUO_040"/>
    <m/>
  </r>
  <r>
    <s v="Logone-Birni"/>
    <s v="EXN_051"/>
    <s v="EXTREME-NORD"/>
    <s v="IHS"/>
    <s v="Solar-Gen"/>
    <s v="EXTREME-NORD"/>
    <s v="Logone-Birni"/>
    <s v="Huawei"/>
    <n v="0"/>
    <n v="0"/>
    <n v="0"/>
    <n v="0"/>
    <n v="0"/>
    <n v="0"/>
    <n v="0"/>
    <n v="0"/>
    <n v="0"/>
    <n v="0"/>
    <n v="0"/>
    <n v="0"/>
    <n v="0"/>
    <n v="0.96122154591605258"/>
    <n v="0"/>
    <n v="0"/>
    <n v="0.2127368141698984"/>
    <n v="0"/>
    <n v="0"/>
    <n v="0"/>
    <n v="0"/>
    <n v="0"/>
    <n v="0"/>
    <n v="0"/>
    <m/>
    <n v="0"/>
    <n v="0"/>
    <n v="0"/>
    <n v="0"/>
    <n v="0"/>
    <x v="2"/>
    <m/>
    <x v="1"/>
    <x v="0"/>
    <s v="Defaut GE &amp; Power Cabinet"/>
    <s v="PASSIVE"/>
    <s v="(hourly IHS): 10/05/2026 05:57 1:03:00 49 V FME is informed and is managing with level 0"/>
    <s v="EXN_051"/>
    <m/>
  </r>
  <r>
    <s v="Kosseoua"/>
    <s v="EXN_244"/>
    <s v="EXTREME-NORD"/>
    <s v="CAMUSAT"/>
    <s v="HGB"/>
    <s v="EXTREME-NORD"/>
    <s v="Kosseoua"/>
    <s v="Huawei"/>
    <n v="0"/>
    <n v="0"/>
    <n v="0"/>
    <n v="0"/>
    <n v="0"/>
    <n v="0"/>
    <n v="0"/>
    <n v="0"/>
    <n v="0"/>
    <n v="0"/>
    <n v="0"/>
    <n v="0"/>
    <n v="0"/>
    <n v="6.8487057440366623"/>
    <n v="7.9380009873499358"/>
    <n v="0.61051256588277958"/>
    <n v="0.11856760065404799"/>
    <n v="0"/>
    <n v="0"/>
    <n v="0"/>
    <n v="0"/>
    <n v="0"/>
    <n v="0"/>
    <n v="0"/>
    <m/>
    <n v="0"/>
    <n v="0"/>
    <n v="0"/>
    <n v="0"/>
    <n v="0"/>
    <x v="2"/>
    <m/>
    <x v="6"/>
    <x v="3"/>
    <s v="No root cause"/>
    <s v="No root cause"/>
    <s v=""/>
    <s v="EXN_244"/>
    <m/>
  </r>
  <r>
    <s v="Akum-Ville-MTN"/>
    <s v="NRO_240"/>
    <s v="NORD-OUEST"/>
    <s v="IHS"/>
    <s v="Grid-Gen"/>
    <s v="NORD-OUEST"/>
    <s v="Akum"/>
    <s v="Huawei"/>
    <n v="0"/>
    <n v="0"/>
    <n v="0"/>
    <n v="0"/>
    <n v="0"/>
    <n v="0"/>
    <n v="0"/>
    <n v="0"/>
    <n v="0"/>
    <n v="0"/>
    <n v="0"/>
    <n v="0"/>
    <n v="0"/>
    <n v="0.11642739125596048"/>
    <n v="0"/>
    <n v="0"/>
    <n v="4.2518826708671846E-2"/>
    <n v="0"/>
    <n v="0"/>
    <n v="0"/>
    <n v="0"/>
    <n v="0"/>
    <n v="0"/>
    <n v="0"/>
    <m/>
    <n v="0"/>
    <n v="0"/>
    <n v="0"/>
    <n v="0"/>
    <n v="0"/>
    <x v="2"/>
    <m/>
    <x v="6"/>
    <x v="3"/>
    <s v="No root cause"/>
    <s v="No root cause"/>
    <s v=""/>
    <s v="NRO_240"/>
    <m/>
  </r>
  <r>
    <s v="Tokombere"/>
    <s v="EXN_015"/>
    <s v="EXTREME-NORD"/>
    <s v="IHS"/>
    <s v="Grid-Gen"/>
    <s v="EXTREME-NORD"/>
    <s v="Tokombere"/>
    <s v="Huawei"/>
    <n v="0"/>
    <n v="0"/>
    <n v="0"/>
    <n v="0"/>
    <n v="0"/>
    <n v="0"/>
    <n v="0"/>
    <n v="0"/>
    <n v="0"/>
    <n v="0"/>
    <n v="0"/>
    <n v="0"/>
    <n v="0"/>
    <n v="0.60015038538037246"/>
    <n v="2.43983871381976E-2"/>
    <n v="0"/>
    <n v="2.9249528440529294E-2"/>
    <n v="0"/>
    <n v="0"/>
    <n v="0"/>
    <n v="0"/>
    <n v="0"/>
    <n v="0"/>
    <n v="0"/>
    <m/>
    <n v="0"/>
    <n v="0"/>
    <n v="0"/>
    <n v="0"/>
    <n v="0"/>
    <x v="2"/>
    <m/>
    <x v="6"/>
    <x v="3"/>
    <s v="No root cause"/>
    <s v="No root cause"/>
    <s v=""/>
    <s v="EXN_015"/>
    <m/>
  </r>
  <r>
    <s v="Ekombe-Bondji-IHS"/>
    <s v="SUO_091"/>
    <s v="SUD-OUEST"/>
    <s v="IHS"/>
    <s v="Gen Only"/>
    <s v="SUD-OUEST"/>
    <s v="Mbongue"/>
    <s v="Huawei"/>
    <n v="0"/>
    <n v="0"/>
    <n v="0"/>
    <n v="0"/>
    <n v="0"/>
    <n v="0"/>
    <n v="0"/>
    <n v="0"/>
    <n v="0"/>
    <n v="0"/>
    <n v="0"/>
    <n v="0"/>
    <n v="0"/>
    <n v="0"/>
    <n v="0"/>
    <n v="0"/>
    <n v="2.0135803420339982E-2"/>
    <n v="0"/>
    <n v="0"/>
    <n v="0"/>
    <n v="0"/>
    <n v="0"/>
    <n v="0"/>
    <n v="0"/>
    <m/>
    <n v="0"/>
    <n v="0"/>
    <n v="0"/>
    <n v="0"/>
    <n v="0"/>
    <x v="2"/>
    <m/>
    <x v="6"/>
    <x v="3"/>
    <s v="No root cause"/>
    <s v="No root cause"/>
    <s v=""/>
    <s v="SUO_091"/>
    <m/>
  </r>
  <r>
    <s v="Bombanda-Ebulu-IHS"/>
    <s v="SUO_095"/>
    <s v="SUD-OUEST"/>
    <s v="IHS"/>
    <s v="Vandalized"/>
    <s v="SUD-OUEST"/>
    <s v="Mbongue"/>
    <s v="Huawei"/>
    <n v="0"/>
    <n v="0"/>
    <n v="0"/>
    <n v="0"/>
    <n v="0"/>
    <n v="0"/>
    <n v="0"/>
    <n v="0"/>
    <n v="0"/>
    <n v="0"/>
    <n v="0"/>
    <n v="0"/>
    <n v="0"/>
    <n v="0"/>
    <n v="0"/>
    <n v="2.4255706511658433E-2"/>
    <n v="2.0117968342022584E-2"/>
    <n v="0"/>
    <n v="0"/>
    <n v="0"/>
    <n v="0"/>
    <n v="0"/>
    <n v="0"/>
    <n v="0"/>
    <m/>
    <n v="0"/>
    <n v="0"/>
    <n v="0"/>
    <n v="0"/>
    <n v="0"/>
    <x v="2"/>
    <m/>
    <x v="6"/>
    <x v="3"/>
    <s v="No root cause"/>
    <s v="No root cause"/>
    <s v=""/>
    <s v="SUO_095"/>
    <m/>
  </r>
  <r>
    <s v="Ekondo-titi"/>
    <s v="SUO_019"/>
    <s v="SUD-OUEST"/>
    <s v="IHS"/>
    <s v="Grid-Gen"/>
    <s v="SUD-OUEST"/>
    <s v="Ekondo-Titi"/>
    <s v="Huawei"/>
    <n v="0"/>
    <n v="0"/>
    <n v="0"/>
    <n v="0"/>
    <n v="0"/>
    <n v="0"/>
    <n v="0"/>
    <n v="0"/>
    <n v="0"/>
    <n v="0"/>
    <n v="0"/>
    <n v="0"/>
    <n v="0"/>
    <n v="0"/>
    <n v="0.44029457842155273"/>
    <n v="0.15281095102344816"/>
    <n v="1.6497447443591214E-2"/>
    <n v="0"/>
    <n v="0"/>
    <n v="0"/>
    <n v="0"/>
    <n v="0"/>
    <n v="0"/>
    <n v="0"/>
    <m/>
    <n v="0"/>
    <n v="0"/>
    <n v="0"/>
    <n v="0"/>
    <n v="0"/>
    <x v="2"/>
    <m/>
    <x v="6"/>
    <x v="3"/>
    <s v="No root cause"/>
    <s v="No root cause"/>
    <s v=""/>
    <s v="SUO_019"/>
    <m/>
  </r>
  <r>
    <s v="Mada-IHS"/>
    <s v="EXN_223"/>
    <s v="EXTREME-NORD"/>
    <s v="IHS"/>
    <s v="Gen Only"/>
    <s v="EXTREME-NORD"/>
    <s v="Mada"/>
    <s v="Huawei"/>
    <n v="0"/>
    <n v="0"/>
    <n v="0"/>
    <n v="0"/>
    <n v="0"/>
    <n v="0"/>
    <n v="0"/>
    <n v="0"/>
    <n v="0"/>
    <n v="0"/>
    <n v="0"/>
    <n v="0"/>
    <n v="0"/>
    <n v="0.90263331364340682"/>
    <n v="0.83798115474284662"/>
    <n v="3.2994894887182413E-3"/>
    <n v="1.432156788886892E-2"/>
    <n v="0"/>
    <n v="0"/>
    <n v="0"/>
    <n v="0"/>
    <n v="0"/>
    <n v="0"/>
    <n v="0"/>
    <m/>
    <n v="0"/>
    <n v="0"/>
    <n v="0"/>
    <n v="0"/>
    <n v="0"/>
    <x v="2"/>
    <m/>
    <x v="6"/>
    <x v="3"/>
    <s v="No root cause"/>
    <s v="No root cause"/>
    <s v=""/>
    <s v="EXN_223"/>
    <m/>
  </r>
  <r>
    <s v="Kar-Hay"/>
    <s v="EXN_022"/>
    <s v="EXTREME-NORD"/>
    <s v="IHS"/>
    <s v="Solar-Grid-Gen"/>
    <s v="EXTREME-NORD"/>
    <s v="Kar-Hay"/>
    <s v="Huawei"/>
    <n v="0"/>
    <n v="0"/>
    <n v="0"/>
    <n v="0"/>
    <n v="0"/>
    <n v="0"/>
    <n v="0"/>
    <n v="0"/>
    <n v="0"/>
    <n v="0"/>
    <n v="0"/>
    <n v="0"/>
    <n v="0"/>
    <n v="0.33606638073469108"/>
    <n v="1.763889245590455E-2"/>
    <n v="0.34079267648880102"/>
    <n v="1.3180122876555575E-2"/>
    <n v="0"/>
    <n v="0"/>
    <n v="0"/>
    <n v="0"/>
    <n v="0"/>
    <n v="0"/>
    <n v="0"/>
    <m/>
    <n v="0"/>
    <n v="0"/>
    <n v="0"/>
    <n v="0"/>
    <n v="0"/>
    <x v="2"/>
    <m/>
    <x v="6"/>
    <x v="3"/>
    <s v="No root cause"/>
    <s v="No root cause"/>
    <s v=""/>
    <s v="EXN_022"/>
    <m/>
  </r>
  <r>
    <s v="Bai-Panya-IHS"/>
    <s v="SUO_093"/>
    <s v="SUD-OUEST"/>
    <s v="IHS"/>
    <s v="Gen Only"/>
    <s v="SUD-OUEST"/>
    <s v="Mbongue"/>
    <s v="Huawei"/>
    <n v="0"/>
    <n v="0"/>
    <n v="0"/>
    <n v="0"/>
    <n v="0"/>
    <n v="0"/>
    <n v="0"/>
    <n v="0"/>
    <n v="0"/>
    <n v="0"/>
    <n v="0"/>
    <n v="0"/>
    <n v="0"/>
    <n v="0"/>
    <n v="0"/>
    <n v="0.20456834830053106"/>
    <n v="1.211001817751182E-2"/>
    <n v="0"/>
    <n v="0"/>
    <n v="0"/>
    <n v="0"/>
    <n v="0"/>
    <n v="0"/>
    <n v="0"/>
    <m/>
    <n v="0"/>
    <n v="0"/>
    <n v="0"/>
    <n v="0"/>
    <n v="0"/>
    <x v="2"/>
    <m/>
    <x v="6"/>
    <x v="3"/>
    <s v="No root cause"/>
    <s v="No root cause"/>
    <s v=""/>
    <s v="SUO_093"/>
    <m/>
  </r>
  <r>
    <s v="Ekondo-Nege-MTN"/>
    <s v="SUO_047"/>
    <s v="SUD-OUEST"/>
    <s v="IHS"/>
    <s v="Hybrid-Gen"/>
    <s v="SUD-OUEST"/>
    <s v="Ekondo-Nege"/>
    <s v="Huawei"/>
    <n v="0"/>
    <n v="0"/>
    <n v="0"/>
    <n v="0"/>
    <n v="0"/>
    <n v="0"/>
    <n v="0"/>
    <n v="0"/>
    <n v="0"/>
    <n v="0"/>
    <n v="0"/>
    <n v="0"/>
    <n v="0"/>
    <n v="0"/>
    <n v="0"/>
    <n v="6.8504535817117684E-2"/>
    <n v="7.66908367648024E-3"/>
    <n v="0"/>
    <n v="0"/>
    <n v="0"/>
    <n v="0"/>
    <n v="0"/>
    <n v="0"/>
    <n v="0"/>
    <m/>
    <n v="0"/>
    <n v="0"/>
    <n v="0"/>
    <n v="0"/>
    <n v="0"/>
    <x v="2"/>
    <m/>
    <x v="6"/>
    <x v="3"/>
    <s v="No root cause"/>
    <s v="No root cause"/>
    <s v=""/>
    <s v="SUO_047"/>
    <m/>
  </r>
  <r>
    <s v="Fotokol-Town-IHS"/>
    <s v="EXN_259"/>
    <s v="EXTREME-NORD"/>
    <s v="IHS"/>
    <s v="Hybrid-Gen"/>
    <s v="EXTREME-NORD"/>
    <s v="Fotokol"/>
    <s v="Huawei"/>
    <n v="0"/>
    <n v="0"/>
    <n v="0"/>
    <n v="0"/>
    <n v="0"/>
    <n v="0"/>
    <n v="0"/>
    <n v="0"/>
    <n v="0"/>
    <n v="0"/>
    <n v="0"/>
    <n v="0"/>
    <n v="0"/>
    <n v="2.2755063022032749"/>
    <n v="0.7692447629076028"/>
    <n v="4.5479449709359548E-3"/>
    <n v="4.8154711456968938E-3"/>
    <n v="0"/>
    <n v="0"/>
    <n v="0"/>
    <n v="0"/>
    <n v="0"/>
    <n v="0"/>
    <n v="0"/>
    <m/>
    <n v="0"/>
    <n v="0"/>
    <n v="0"/>
    <n v="0"/>
    <n v="0"/>
    <x v="2"/>
    <m/>
    <x v="6"/>
    <x v="3"/>
    <s v="No root cause"/>
    <s v="No root cause"/>
    <s v=""/>
    <s v="EXN_259"/>
    <m/>
  </r>
  <r>
    <s v="Bogo-Marche"/>
    <s v="EXN_191"/>
    <s v="EXTREME-NORD"/>
    <s v="CAMUSAT"/>
    <s v="Bad Grid + GE"/>
    <s v="EXTREME-NORD"/>
    <s v="Bogo"/>
    <s v="Huawei"/>
    <n v="0"/>
    <n v="0"/>
    <n v="0"/>
    <n v="0"/>
    <n v="0"/>
    <n v="0"/>
    <n v="0"/>
    <n v="0"/>
    <n v="0"/>
    <n v="0"/>
    <n v="0"/>
    <n v="0"/>
    <n v="0"/>
    <n v="0"/>
    <n v="3.4600051935748046E-3"/>
    <n v="0"/>
    <n v="3.2103140971312624E-3"/>
    <n v="0"/>
    <n v="0"/>
    <n v="0"/>
    <n v="0"/>
    <n v="0"/>
    <n v="0"/>
    <n v="0"/>
    <m/>
    <n v="0"/>
    <n v="0"/>
    <n v="0"/>
    <n v="0"/>
    <n v="0"/>
    <x v="2"/>
    <m/>
    <x v="6"/>
    <x v="3"/>
    <s v="No root cause"/>
    <s v="No root cause"/>
    <s v=""/>
    <s v="EXN_191"/>
    <m/>
  </r>
  <r>
    <s v="Jakiri"/>
    <s v="NRO_019"/>
    <s v="NORD-OUEST"/>
    <s v="IHS"/>
    <s v="Grid-Gen"/>
    <s v="NORD-OUEST"/>
    <s v="Jakiri"/>
    <s v="Huawei"/>
    <n v="0"/>
    <n v="0"/>
    <n v="0"/>
    <n v="0"/>
    <n v="0"/>
    <n v="0"/>
    <n v="0"/>
    <n v="0"/>
    <n v="0"/>
    <n v="0"/>
    <n v="0"/>
    <n v="0"/>
    <n v="0"/>
    <n v="3.8344526628485323"/>
    <n v="0"/>
    <n v="0"/>
    <n v="1.159280090630734E-3"/>
    <n v="0"/>
    <n v="0"/>
    <n v="0"/>
    <n v="0"/>
    <n v="0"/>
    <n v="0"/>
    <n v="0"/>
    <m/>
    <n v="0"/>
    <n v="0"/>
    <n v="0"/>
    <n v="0"/>
    <n v="0"/>
    <x v="2"/>
    <m/>
    <x v="6"/>
    <x v="3"/>
    <s v="No root cause"/>
    <s v="No root cause"/>
    <s v=""/>
    <s v="NRO_019"/>
    <m/>
  </r>
  <r>
    <s v="Kumbo-II"/>
    <s v="NRO_020"/>
    <s v="NORD-OUEST"/>
    <m/>
    <m/>
    <s v="NORD-OUEST"/>
    <s v="Kumbo"/>
    <s v="Huawei"/>
    <n v="0"/>
    <n v="0"/>
    <n v="0"/>
    <n v="0"/>
    <n v="0"/>
    <n v="0"/>
    <n v="0"/>
    <n v="0"/>
    <n v="0"/>
    <n v="0"/>
    <n v="0"/>
    <n v="0"/>
    <n v="0"/>
    <n v="2.533811741474119"/>
    <n v="0"/>
    <n v="0"/>
    <n v="8.0257852428281581E-4"/>
    <n v="0"/>
    <n v="0"/>
    <n v="0"/>
    <n v="0"/>
    <n v="0"/>
    <n v="0"/>
    <n v="0"/>
    <m/>
    <n v="0"/>
    <n v="0"/>
    <n v="0"/>
    <n v="0"/>
    <n v="0"/>
    <x v="2"/>
    <m/>
    <x v="6"/>
    <x v="3"/>
    <s v="No root cause"/>
    <s v="No root cause"/>
    <s v=""/>
    <s v="NRO_020"/>
    <m/>
  </r>
  <r>
    <s v="MBIYEH-IHS"/>
    <s v="NRO_150"/>
    <s v="NORD-OUEST"/>
    <s v="IHS"/>
    <m/>
    <s v="NORD-OUEST"/>
    <s v="Ndu"/>
    <s v="Huawei"/>
    <n v="0"/>
    <n v="0"/>
    <n v="0"/>
    <n v="0"/>
    <n v="0"/>
    <n v="0"/>
    <n v="0"/>
    <n v="0"/>
    <n v="0"/>
    <n v="0"/>
    <n v="0"/>
    <n v="0"/>
    <n v="0"/>
    <n v="2.5372004063544242"/>
    <n v="0"/>
    <n v="4.3517591094446003E-3"/>
    <n v="5.3505234952187721E-4"/>
    <n v="0"/>
    <n v="0"/>
    <n v="0"/>
    <n v="0"/>
    <n v="0"/>
    <n v="0"/>
    <n v="0"/>
    <m/>
    <n v="0"/>
    <n v="0"/>
    <n v="0"/>
    <n v="0"/>
    <n v="0"/>
    <x v="2"/>
    <m/>
    <x v="6"/>
    <x v="3"/>
    <s v="No root cause"/>
    <s v="No root cause"/>
    <s v=""/>
    <s v="NRO_150"/>
    <m/>
  </r>
  <r>
    <s v="Ndop-Catholic-Church"/>
    <s v="NRO_136"/>
    <s v="NORD-OUEST"/>
    <s v="IHS"/>
    <s v="Grid-Gen"/>
    <s v="NORD-OUEST"/>
    <s v="Ndop"/>
    <s v="Huawei"/>
    <n v="0"/>
    <n v="0"/>
    <n v="0"/>
    <n v="0"/>
    <n v="0"/>
    <n v="0"/>
    <n v="0"/>
    <n v="0"/>
    <n v="0"/>
    <n v="0"/>
    <n v="0"/>
    <n v="0"/>
    <n v="0"/>
    <n v="8.0257852428281581E-4"/>
    <n v="0"/>
    <n v="0"/>
    <n v="3.5670156634791817E-4"/>
    <n v="0"/>
    <n v="0"/>
    <n v="0"/>
    <n v="0"/>
    <n v="0"/>
    <n v="0"/>
    <n v="0"/>
    <m/>
    <n v="0"/>
    <n v="0"/>
    <n v="0"/>
    <n v="0"/>
    <n v="0"/>
    <x v="2"/>
    <m/>
    <x v="6"/>
    <x v="3"/>
    <s v="No root cause"/>
    <s v="No root cause"/>
    <s v=""/>
    <s v="NRO_136"/>
    <m/>
  </r>
  <r>
    <s v="Jakiri-Church-IHS"/>
    <s v="NRO_138"/>
    <s v="NORD-OUEST"/>
    <s v="IHS"/>
    <s v="Grid-Gen"/>
    <s v="NORD-OUEST"/>
    <s v="Jakiri"/>
    <s v="Huawei"/>
    <n v="0"/>
    <n v="0"/>
    <n v="0"/>
    <n v="0"/>
    <n v="0"/>
    <n v="0"/>
    <n v="0"/>
    <n v="0"/>
    <n v="0"/>
    <n v="0"/>
    <n v="0"/>
    <n v="0"/>
    <n v="0"/>
    <n v="2.4737967029360819"/>
    <n v="7.8545684909811592E-2"/>
    <n v="2.675261747609386E-4"/>
    <n v="2.675261747609386E-4"/>
    <n v="0"/>
    <n v="0"/>
    <n v="0"/>
    <n v="0"/>
    <n v="0"/>
    <n v="0"/>
    <n v="0"/>
    <m/>
    <n v="0"/>
    <n v="0"/>
    <n v="0"/>
    <n v="0"/>
    <n v="0"/>
    <x v="2"/>
    <m/>
    <x v="6"/>
    <x v="3"/>
    <s v="No root cause"/>
    <s v="No root cause"/>
    <s v=""/>
    <s v="NRO_138"/>
    <m/>
  </r>
  <r>
    <s v="Amchide"/>
    <s v="EXN_007"/>
    <s v="EXTREME-NORD"/>
    <s v="IHS"/>
    <s v="Grid-Hybrid-Gen"/>
    <s v="EXTREME-NORD"/>
    <s v="Amchide"/>
    <s v="Huawei"/>
    <n v="0"/>
    <n v="0"/>
    <n v="0"/>
    <n v="0"/>
    <n v="0"/>
    <n v="0"/>
    <n v="0"/>
    <n v="0"/>
    <n v="0"/>
    <n v="0"/>
    <n v="0"/>
    <n v="0"/>
    <n v="0"/>
    <n v="0.58317139082221126"/>
    <n v="6.7773297606104439E-3"/>
    <n v="1.2484554822177136E-3"/>
    <n v="1.7835078317395909E-4"/>
    <n v="0"/>
    <n v="0"/>
    <n v="0"/>
    <n v="0"/>
    <n v="0"/>
    <n v="0"/>
    <n v="0"/>
    <m/>
    <n v="0"/>
    <n v="0"/>
    <n v="0"/>
    <n v="0"/>
    <n v="0"/>
    <x v="2"/>
    <s v="site vandalise"/>
    <x v="4"/>
    <x v="2"/>
    <s v="EXCLU"/>
    <s v="Exclu"/>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hourly IHS): 10/05/2026 12:07 1:53:00 42.2 V Fme is informed and managing with L0 (OCM Cable Vandalized)..;..;(05-10-2026 ocm ran 18h) 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05-10-2026 ocm ran 12h) Power status check Ongoing"/>
    <s v="EXN_007"/>
    <s v="EXN_007_H_Amchide -{ 10/05/2026 FME yaouba :de nouveau vandalisé et le comble c’est ces gars vise seulement les câbles qui alimentent directement les équipements de réseau   ETR=11/05/2026  } "/>
  </r>
  <r>
    <s v="Mindif"/>
    <s v="EXN_037"/>
    <s v="EXTREME-NORD"/>
    <s v="IHS"/>
    <s v="Grid-Gen"/>
    <s v="EXTREME-NORD"/>
    <s v="Mindif"/>
    <s v="Huawei"/>
    <n v="0"/>
    <n v="0"/>
    <n v="0"/>
    <n v="0"/>
    <n v="0"/>
    <n v="0"/>
    <n v="0"/>
    <n v="0"/>
    <n v="0"/>
    <n v="0"/>
    <n v="0"/>
    <n v="0"/>
    <n v="0"/>
    <n v="0"/>
    <n v="0"/>
    <n v="0"/>
    <n v="8.9175391586979543E-5"/>
    <n v="0"/>
    <n v="0"/>
    <n v="0"/>
    <n v="0"/>
    <n v="0"/>
    <n v="0"/>
    <n v="0"/>
    <m/>
    <n v="0"/>
    <n v="0"/>
    <n v="0"/>
    <n v="0"/>
    <n v="0"/>
    <x v="2"/>
    <m/>
    <x v="6"/>
    <x v="3"/>
    <s v="No root cause"/>
    <s v="No root cause"/>
    <s v=""/>
    <s v="EXN_037"/>
    <m/>
  </r>
  <r>
    <s v="Pette"/>
    <s v="EXN_039"/>
    <s v="EXTREME-NORD"/>
    <s v="CAMUSAT"/>
    <s v="Hybrid Solar - S3"/>
    <s v="EXTREME-NORD"/>
    <s v="Pette"/>
    <s v="Huawei"/>
    <n v="0"/>
    <n v="0"/>
    <n v="0"/>
    <n v="0"/>
    <n v="0"/>
    <n v="0"/>
    <n v="0"/>
    <n v="0"/>
    <n v="0"/>
    <n v="0"/>
    <n v="0"/>
    <n v="0"/>
    <n v="0"/>
    <n v="18.491409199476074"/>
    <n v="18.491409199476074"/>
    <n v="7.9690696937788417"/>
    <n v="0"/>
    <n v="0"/>
    <n v="0"/>
    <n v="0"/>
    <n v="0"/>
    <n v="0"/>
    <n v="0"/>
    <n v="0"/>
    <m/>
    <n v="0"/>
    <n v="0"/>
    <n v="0"/>
    <n v="0"/>
    <n v="0"/>
    <x v="2"/>
    <m/>
    <x v="6"/>
    <x v="3"/>
    <s v="No root cause"/>
    <s v="No root cause"/>
    <s v=""/>
    <s v="EXN_039"/>
    <m/>
  </r>
  <r>
    <s v="Bafut-Swie-Hill-IHS"/>
    <s v="NRO_102"/>
    <s v="NORD-OUEST"/>
    <s v="IHS"/>
    <s v="Gen Only"/>
    <s v="NORD-OUEST"/>
    <s v="Bafut"/>
    <s v="Huawei"/>
    <n v="0"/>
    <n v="0"/>
    <n v="0"/>
    <n v="0"/>
    <n v="0"/>
    <n v="0"/>
    <n v="0"/>
    <n v="0"/>
    <n v="0"/>
    <n v="0"/>
    <n v="0"/>
    <n v="0"/>
    <n v="0"/>
    <n v="0"/>
    <n v="2.3591528195118614"/>
    <n v="5.9808151629555439"/>
    <n v="0"/>
    <n v="0"/>
    <n v="0"/>
    <n v="0"/>
    <n v="0"/>
    <n v="0"/>
    <n v="0"/>
    <n v="0"/>
    <m/>
    <n v="0"/>
    <n v="0"/>
    <n v="0"/>
    <n v="0"/>
    <n v="0"/>
    <x v="2"/>
    <m/>
    <x v="6"/>
    <x v="3"/>
    <s v="No root cause"/>
    <s v="No root cause"/>
    <s v=""/>
    <s v="NRO_102"/>
    <m/>
  </r>
  <r>
    <s v="Muyuka-Beach-Bush-IHS"/>
    <s v="SUO_255"/>
    <s v="SUD-OUEST"/>
    <s v="HIS "/>
    <s v="Hybrid-Gen"/>
    <s v="SUD-OUEST"/>
    <s v="Muyuka"/>
    <s v="Huawei"/>
    <n v="0"/>
    <n v="0"/>
    <n v="0"/>
    <n v="0"/>
    <n v="0"/>
    <n v="0"/>
    <n v="0"/>
    <n v="0"/>
    <n v="0"/>
    <n v="0"/>
    <n v="0"/>
    <n v="0"/>
    <n v="0"/>
    <n v="0"/>
    <n v="0"/>
    <n v="4.8225338367105843"/>
    <n v="0"/>
    <n v="0"/>
    <n v="0"/>
    <n v="0"/>
    <n v="0"/>
    <n v="0"/>
    <n v="0"/>
    <n v="0"/>
    <m/>
    <n v="0"/>
    <n v="0"/>
    <n v="0"/>
    <n v="0"/>
    <n v="0"/>
    <x v="2"/>
    <m/>
    <x v="6"/>
    <x v="3"/>
    <s v="No root cause"/>
    <s v="No root cause"/>
    <s v=""/>
    <s v="SUO_255"/>
    <m/>
  </r>
  <r>
    <s v="Ouro-Zangui"/>
    <s v="EXN_199"/>
    <s v="EXTREME-NORD"/>
    <s v="IHS"/>
    <s v="Hybrid-Gen"/>
    <s v="EXTREME-NORD"/>
    <s v="Ouro Zangui"/>
    <s v="Huawei"/>
    <n v="0"/>
    <n v="0"/>
    <n v="0"/>
    <n v="0"/>
    <n v="0"/>
    <n v="0"/>
    <n v="0"/>
    <n v="0"/>
    <n v="0"/>
    <n v="0"/>
    <n v="0"/>
    <n v="0"/>
    <n v="0"/>
    <n v="4.8154711456968938E-3"/>
    <n v="9.7361692534664229E-2"/>
    <n v="1.3514708945789922"/>
    <n v="0"/>
    <n v="0"/>
    <n v="0"/>
    <n v="0"/>
    <n v="0"/>
    <n v="0"/>
    <n v="0"/>
    <n v="0"/>
    <m/>
    <n v="0"/>
    <n v="0"/>
    <n v="0"/>
    <n v="0"/>
    <n v="0"/>
    <x v="2"/>
    <m/>
    <x v="6"/>
    <x v="3"/>
    <s v="No root cause"/>
    <s v="No root cause"/>
    <s v=""/>
    <s v="EXN_199"/>
    <m/>
  </r>
  <r>
    <s v="Dargala-New"/>
    <s v="EXN_190"/>
    <s v="EXTREME-NORD"/>
    <s v="IHS"/>
    <s v="Grid-Gen"/>
    <s v="EXTREME-NORD"/>
    <s v="Dargala"/>
    <s v="Huawei"/>
    <n v="0"/>
    <n v="0"/>
    <n v="0"/>
    <n v="0"/>
    <n v="0"/>
    <n v="0"/>
    <n v="0"/>
    <n v="0"/>
    <n v="0"/>
    <n v="0"/>
    <n v="0"/>
    <n v="0"/>
    <n v="0"/>
    <n v="4.2804187961750159E-3"/>
    <n v="9.7736229179329559E-2"/>
    <n v="1.3514173893440402"/>
    <n v="0"/>
    <n v="0"/>
    <n v="0"/>
    <n v="0"/>
    <n v="0"/>
    <n v="0"/>
    <n v="0"/>
    <n v="0"/>
    <m/>
    <n v="0"/>
    <n v="0"/>
    <n v="0"/>
    <n v="0"/>
    <n v="0"/>
    <x v="2"/>
    <m/>
    <x v="6"/>
    <x v="3"/>
    <s v="No root cause"/>
    <s v="No root cause"/>
    <s v=""/>
    <s v="EXN_190"/>
    <m/>
  </r>
  <r>
    <s v="Gagadje"/>
    <s v="EXN_209"/>
    <s v="EXTREME-NORD"/>
    <s v="CAMUSAT"/>
    <s v="Hybrid Solar - S3"/>
    <s v="EXTREME-NORD"/>
    <s v="Mindif"/>
    <s v="Huawei"/>
    <n v="0"/>
    <n v="0"/>
    <n v="0"/>
    <n v="0"/>
    <n v="0"/>
    <n v="0"/>
    <n v="0"/>
    <n v="0"/>
    <n v="0"/>
    <n v="0"/>
    <n v="0"/>
    <n v="0"/>
    <n v="0"/>
    <n v="5.4878535982627201E-2"/>
    <n v="0.1089188232843368"/>
    <n v="1.3505613055848051"/>
    <n v="0"/>
    <n v="0"/>
    <n v="0"/>
    <n v="0"/>
    <n v="0"/>
    <n v="0"/>
    <n v="0"/>
    <n v="0"/>
    <m/>
    <n v="0"/>
    <n v="0"/>
    <n v="0"/>
    <n v="0"/>
    <n v="0"/>
    <x v="2"/>
    <m/>
    <x v="6"/>
    <x v="3"/>
    <s v="No root cause"/>
    <s v="No root cause"/>
    <s v=""/>
    <s v="EXN_209"/>
    <m/>
  </r>
  <r>
    <s v="Kar-Hay-Ville"/>
    <s v="EXN_192"/>
    <s v="EXTREME-NORD"/>
    <s v="CAMUSAT"/>
    <s v="Bad Grid + GE"/>
    <s v="EXTREME-NORD"/>
    <s v="Kar-Hay"/>
    <s v="Huawei"/>
    <n v="0"/>
    <n v="0"/>
    <n v="0"/>
    <n v="0"/>
    <n v="0"/>
    <n v="0"/>
    <n v="0"/>
    <n v="0"/>
    <n v="0"/>
    <n v="0"/>
    <n v="0"/>
    <n v="0"/>
    <n v="0"/>
    <n v="0.72453222156589114"/>
    <n v="5.4040287301709608E-2"/>
    <n v="1.0564608641309463"/>
    <n v="0"/>
    <n v="0"/>
    <n v="0"/>
    <n v="0"/>
    <n v="0"/>
    <n v="0"/>
    <n v="0"/>
    <n v="0"/>
    <m/>
    <n v="0"/>
    <n v="0"/>
    <n v="0"/>
    <n v="0"/>
    <n v="0"/>
    <x v="2"/>
    <m/>
    <x v="6"/>
    <x v="3"/>
    <s v="No root cause"/>
    <s v="No root cause"/>
    <s v=""/>
    <s v="EXN_192"/>
    <m/>
  </r>
  <r>
    <s v="Meri"/>
    <s v="EXN_023"/>
    <s v="EXTREME-NORD"/>
    <s v="IHS"/>
    <s v="Grid-Gen"/>
    <s v="EXTREME-NORD"/>
    <s v="Meri"/>
    <s v="Huawei"/>
    <n v="0"/>
    <n v="0"/>
    <n v="0"/>
    <n v="0"/>
    <n v="0"/>
    <n v="0"/>
    <n v="0"/>
    <n v="0"/>
    <n v="0"/>
    <n v="0"/>
    <n v="0"/>
    <n v="0"/>
    <n v="0"/>
    <n v="1.2785967645741125"/>
    <n v="6.6703192907060685E-2"/>
    <n v="4.940316693918665E-2"/>
    <n v="0"/>
    <n v="0"/>
    <n v="0"/>
    <n v="0"/>
    <n v="0"/>
    <n v="0"/>
    <n v="0"/>
    <n v="0"/>
    <m/>
    <n v="0"/>
    <n v="0"/>
    <n v="0"/>
    <n v="0"/>
    <n v="0"/>
    <x v="2"/>
    <m/>
    <x v="6"/>
    <x v="3"/>
    <s v="No root cause"/>
    <s v="No root cause"/>
    <s v=""/>
    <s v="EXN_023"/>
    <m/>
  </r>
  <r>
    <s v="Maga"/>
    <s v="EXN_014"/>
    <s v="EXTREME-NORD"/>
    <s v="IHS"/>
    <s v="Grid-Gen"/>
    <s v="EXTREME-NORD"/>
    <s v="Maga"/>
    <s v="Huawei"/>
    <n v="0"/>
    <n v="0"/>
    <n v="0"/>
    <n v="0"/>
    <n v="0"/>
    <n v="0"/>
    <n v="0"/>
    <n v="0"/>
    <n v="0"/>
    <n v="0"/>
    <n v="0"/>
    <n v="0"/>
    <n v="0"/>
    <n v="0"/>
    <n v="1.6479612365273816E-2"/>
    <n v="3.6026858201139732E-2"/>
    <n v="0"/>
    <n v="0"/>
    <n v="0"/>
    <n v="0"/>
    <n v="0"/>
    <n v="0"/>
    <n v="0"/>
    <n v="0"/>
    <m/>
    <n v="0"/>
    <n v="0"/>
    <n v="0"/>
    <n v="0"/>
    <n v="0"/>
    <x v="2"/>
    <m/>
    <x v="6"/>
    <x v="3"/>
    <s v="No root cause"/>
    <s v="No root cause"/>
    <s v=""/>
    <s v="EXN_014"/>
    <m/>
  </r>
  <r>
    <s v="Zouhaye"/>
    <s v="EXN_242"/>
    <s v="EXTREME-NORD"/>
    <s v="CAMUSAT"/>
    <s v="Hybrid Solar - S3"/>
    <s v="EXTREME-NORD"/>
    <s v="Zouhaye"/>
    <s v="Huawei"/>
    <n v="0"/>
    <n v="0"/>
    <n v="0"/>
    <n v="0"/>
    <n v="0"/>
    <n v="0"/>
    <n v="0"/>
    <n v="0"/>
    <n v="0"/>
    <n v="0"/>
    <n v="0"/>
    <n v="0"/>
    <n v="0"/>
    <n v="0.20374793469793084"/>
    <n v="0"/>
    <n v="1.4624764220264645E-2"/>
    <n v="0"/>
    <n v="0"/>
    <n v="0"/>
    <n v="0"/>
    <n v="0"/>
    <n v="0"/>
    <n v="0"/>
    <n v="0"/>
    <m/>
    <n v="0"/>
    <n v="0"/>
    <n v="0"/>
    <n v="0"/>
    <n v="0"/>
    <x v="2"/>
    <m/>
    <x v="6"/>
    <x v="3"/>
    <s v="No root cause"/>
    <s v="No root cause"/>
    <s v=""/>
    <s v="EXN_242"/>
    <m/>
  </r>
  <r>
    <s v="Hougno"/>
    <s v="EXN_245"/>
    <s v="EXTREME-NORD"/>
    <s v="CAMUSAT"/>
    <s v="HGB"/>
    <s v="EXTREME-NORD"/>
    <s v="Hougno"/>
    <s v="Huawei"/>
    <n v="0"/>
    <n v="0"/>
    <n v="0"/>
    <n v="0"/>
    <n v="0"/>
    <n v="0"/>
    <n v="0"/>
    <n v="0"/>
    <n v="0"/>
    <n v="0"/>
    <n v="0"/>
    <n v="0"/>
    <n v="0"/>
    <n v="0.2044791729089441"/>
    <n v="0"/>
    <n v="1.3822185695981827E-2"/>
    <n v="0"/>
    <n v="0"/>
    <n v="0"/>
    <n v="0"/>
    <n v="0"/>
    <n v="0"/>
    <n v="0"/>
    <n v="0"/>
    <m/>
    <n v="0"/>
    <n v="0"/>
    <n v="0"/>
    <n v="0"/>
    <n v="0"/>
    <x v="2"/>
    <m/>
    <x v="6"/>
    <x v="3"/>
    <s v="No root cause"/>
    <s v="No root cause"/>
    <s v=""/>
    <s v="EXN_245"/>
    <m/>
  </r>
  <r>
    <s v="Idenau-MTN"/>
    <s v="SUO_036"/>
    <s v="SUD-OUEST"/>
    <s v="IHS"/>
    <s v="Grid-Gen"/>
    <s v="SUD-OUEST"/>
    <s v="Idenau"/>
    <s v="Huawei"/>
    <n v="0"/>
    <n v="0"/>
    <n v="0"/>
    <n v="0"/>
    <n v="0"/>
    <n v="0"/>
    <n v="0"/>
    <n v="0"/>
    <n v="0"/>
    <n v="0"/>
    <n v="0"/>
    <n v="0"/>
    <n v="0"/>
    <n v="0"/>
    <n v="0"/>
    <n v="9.9163035444721249E-3"/>
    <n v="0"/>
    <n v="0"/>
    <n v="0"/>
    <n v="0"/>
    <n v="0"/>
    <n v="0"/>
    <n v="0"/>
    <n v="0"/>
    <m/>
    <n v="0"/>
    <n v="0"/>
    <n v="0"/>
    <n v="0"/>
    <n v="0"/>
    <x v="2"/>
    <m/>
    <x v="6"/>
    <x v="3"/>
    <s v="No root cause"/>
    <s v="No root cause"/>
    <s v=""/>
    <s v="SUO_036"/>
    <m/>
  </r>
  <r>
    <s v="Bogo"/>
    <s v="EXN_006"/>
    <s v="EXTREME-NORD"/>
    <s v="IHS"/>
    <s v="Grid-Hybrid-Gen"/>
    <s v="EXTREME-NORD"/>
    <s v="Bogo"/>
    <s v="Huawei"/>
    <n v="0"/>
    <n v="0"/>
    <n v="0"/>
    <n v="0"/>
    <n v="0"/>
    <n v="0"/>
    <n v="0"/>
    <n v="0"/>
    <n v="0"/>
    <n v="0"/>
    <n v="0"/>
    <n v="0"/>
    <n v="0"/>
    <n v="0"/>
    <n v="0"/>
    <n v="6.777329760610443E-3"/>
    <n v="0"/>
    <n v="0"/>
    <n v="0"/>
    <n v="0"/>
    <n v="0"/>
    <n v="0"/>
    <n v="0"/>
    <n v="0"/>
    <m/>
    <n v="0"/>
    <n v="0"/>
    <n v="0"/>
    <n v="0"/>
    <n v="0"/>
    <x v="2"/>
    <m/>
    <x v="6"/>
    <x v="3"/>
    <s v="No root cause"/>
    <s v="No root cause"/>
    <s v=""/>
    <s v="EXN_006"/>
    <m/>
  </r>
  <r>
    <s v="Zidim-IHS"/>
    <s v="EXN_154"/>
    <s v="EXTREME-NORD"/>
    <s v="IHS"/>
    <s v="Solar-Gen"/>
    <s v="EXTREME-NORD"/>
    <s v="Zidim"/>
    <s v="Huawei"/>
    <n v="0"/>
    <n v="0"/>
    <n v="0"/>
    <n v="0"/>
    <n v="0"/>
    <n v="0"/>
    <n v="0"/>
    <n v="0"/>
    <n v="0"/>
    <n v="0"/>
    <n v="0"/>
    <n v="0"/>
    <n v="0"/>
    <n v="2.675261747609386E-4"/>
    <n v="0"/>
    <n v="3.0319633139573037E-3"/>
    <n v="0"/>
    <n v="0"/>
    <n v="0"/>
    <n v="0"/>
    <n v="0"/>
    <n v="0"/>
    <n v="0"/>
    <n v="0"/>
    <m/>
    <n v="0"/>
    <n v="0"/>
    <n v="0"/>
    <n v="0"/>
    <n v="0"/>
    <x v="2"/>
    <m/>
    <x v="6"/>
    <x v="3"/>
    <s v="No root cause"/>
    <s v="No root cause"/>
    <s v=""/>
    <s v="EXN_154"/>
    <m/>
  </r>
  <r>
    <s v="Mamfe-Camtel"/>
    <s v="SUO_245"/>
    <s v="SUD-OUEST"/>
    <s v="ESCO"/>
    <s v="HGB"/>
    <s v="SUD-OUEST"/>
    <s v="Mamfe"/>
    <s v="NOKIA"/>
    <n v="0"/>
    <n v="0"/>
    <n v="0"/>
    <n v="0"/>
    <n v="18.542069805607813"/>
    <n v="18.542178018836168"/>
    <n v="18.542069805607813"/>
    <n v="18.542232125450344"/>
    <n v="18.542069805607813"/>
    <n v="18.542178018836168"/>
    <n v="13.304771466270058"/>
    <n v="2.2600254542237748"/>
    <n v="12.850081021405529"/>
    <n v="3.6650372539115894"/>
    <n v="2.2600254542237748"/>
    <n v="0"/>
    <n v="0"/>
    <n v="0"/>
    <n v="0"/>
    <n v="0"/>
    <n v="0"/>
    <n v="0"/>
    <n v="0"/>
    <n v="0"/>
    <m/>
    <n v="0"/>
    <n v="0"/>
    <n v="0"/>
    <n v="0"/>
    <n v="0"/>
    <x v="2"/>
    <m/>
    <x v="6"/>
    <x v="3"/>
    <s v="No root cause"/>
    <s v="No root cause"/>
    <s v=""/>
    <s v="SUO_245"/>
    <m/>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71563251748551071"/>
    <n v="0"/>
    <n v="0.14401825741297195"/>
    <n v="0.71563251748551071"/>
    <n v="0"/>
    <n v="0"/>
    <n v="0"/>
    <n v="0"/>
    <n v="0"/>
    <n v="0"/>
    <n v="0"/>
    <n v="0"/>
    <n v="0"/>
    <m/>
    <n v="0"/>
    <n v="0"/>
    <n v="0"/>
    <n v="0"/>
    <n v="0"/>
    <x v="2"/>
    <m/>
    <x v="6"/>
    <x v="3"/>
    <s v="No root cause"/>
    <s v="No root cause"/>
    <s v="(05-10-2026 ticket): INC-20260510-00015052...Auto TT closure RCA...Others"/>
    <s v="EXN_064"/>
    <m/>
  </r>
  <r>
    <s v="Kumbo-Bangam-IHS"/>
    <s v="NRO_052"/>
    <s v="NORD-OUEST"/>
    <s v="IHS"/>
    <s v="Grid-Gen"/>
    <s v="NORD-OUEST"/>
    <s v="Kumbo-Bangam"/>
    <s v="Huawei"/>
    <n v="0"/>
    <n v="0"/>
    <n v="0"/>
    <n v="0"/>
    <n v="0"/>
    <n v="0"/>
    <n v="0"/>
    <n v="0"/>
    <n v="0"/>
    <n v="0"/>
    <n v="0"/>
    <n v="0"/>
    <n v="0"/>
    <n v="8.0600999335108288"/>
    <n v="0.66597965944988058"/>
    <n v="0"/>
    <n v="0"/>
    <n v="0"/>
    <n v="0"/>
    <n v="0"/>
    <n v="0"/>
    <n v="0"/>
    <n v="0"/>
    <n v="0"/>
    <m/>
    <n v="0"/>
    <n v="0"/>
    <n v="0"/>
    <n v="0"/>
    <n v="0"/>
    <x v="2"/>
    <m/>
    <x v="6"/>
    <x v="3"/>
    <s v="No root cause"/>
    <s v="No root cause"/>
    <s v=""/>
    <s v="NRO_052"/>
    <m/>
  </r>
  <r>
    <s v="Magada-IHS"/>
    <s v="EXN_128"/>
    <s v="EXTREME-NORD"/>
    <s v="IHS"/>
    <s v="Gen Only"/>
    <s v="EXTREME-NORD"/>
    <s v="Magada"/>
    <s v="NOKIA"/>
    <n v="0"/>
    <n v="2.1403332599658708E-3"/>
    <n v="3.8023408028515511E-2"/>
    <n v="0"/>
    <n v="0"/>
    <n v="0"/>
    <n v="0"/>
    <n v="0.14857273970691828"/>
    <n v="0"/>
    <n v="0"/>
    <n v="0"/>
    <n v="0.4019074223636861"/>
    <n v="0.20079234285224226"/>
    <n v="2.4452712958094893E-2"/>
    <n v="0.40190742236368598"/>
    <n v="0"/>
    <n v="0"/>
    <n v="0"/>
    <n v="0"/>
    <n v="0"/>
    <n v="0"/>
    <n v="0"/>
    <n v="0"/>
    <n v="0"/>
    <m/>
    <n v="0"/>
    <n v="0"/>
    <n v="0"/>
    <n v="0"/>
    <n v="0"/>
    <x v="2"/>
    <m/>
    <x v="1"/>
    <x v="0"/>
    <s v="Defaut GE &amp; Power Cabinet"/>
    <s v="PASSIVE"/>
    <s v="(05-10-2026 ticket): INC-20260510-00014909...Grid Outage"/>
    <s v="EXN_128"/>
    <m/>
  </r>
  <r>
    <s v="Wina-IHS"/>
    <s v="EXN_127"/>
    <s v="EXTREME-NORD"/>
    <s v="IHS"/>
    <s v="Gen Only"/>
    <s v="EXTREME-NORD"/>
    <s v="Wina"/>
    <s v="Huawei"/>
    <n v="0"/>
    <n v="0"/>
    <n v="0"/>
    <n v="0"/>
    <n v="0"/>
    <n v="0"/>
    <n v="0"/>
    <n v="0"/>
    <n v="0"/>
    <n v="0"/>
    <n v="0"/>
    <n v="0"/>
    <n v="0"/>
    <n v="3.2727368712421483E-2"/>
    <n v="0.36586879660305965"/>
    <n v="0"/>
    <n v="0"/>
    <n v="0"/>
    <n v="0"/>
    <n v="0"/>
    <n v="0"/>
    <n v="0"/>
    <n v="0"/>
    <n v="0"/>
    <m/>
    <n v="0"/>
    <n v="0"/>
    <n v="0"/>
    <n v="0"/>
    <n v="0"/>
    <x v="2"/>
    <m/>
    <x v="6"/>
    <x v="3"/>
    <s v="No root cause"/>
    <s v="No root cause"/>
    <s v=""/>
    <s v="EXN_127"/>
    <m/>
  </r>
  <r>
    <s v="Tiko-Stadium-IHS"/>
    <s v="SUO_105"/>
    <s v="SUD-OUEST"/>
    <s v="IHS"/>
    <s v="Grid-Gen"/>
    <s v="SUD-OUEST"/>
    <s v="Tiko"/>
    <s v="Huawei"/>
    <n v="0"/>
    <n v="0"/>
    <n v="0"/>
    <n v="0"/>
    <n v="0"/>
    <n v="0"/>
    <n v="0"/>
    <n v="0"/>
    <n v="0"/>
    <n v="0"/>
    <n v="0"/>
    <n v="0"/>
    <n v="0"/>
    <n v="0"/>
    <n v="0.18405800823552576"/>
    <n v="0"/>
    <n v="0"/>
    <n v="0"/>
    <n v="0"/>
    <n v="0"/>
    <n v="0"/>
    <n v="0"/>
    <n v="0"/>
    <n v="0"/>
    <m/>
    <n v="0"/>
    <n v="0"/>
    <n v="0"/>
    <n v="0"/>
    <n v="0"/>
    <x v="2"/>
    <m/>
    <x v="6"/>
    <x v="3"/>
    <s v="No root cause"/>
    <s v="No root cause"/>
    <s v=""/>
    <s v="SUO_105"/>
    <m/>
  </r>
  <r>
    <s v="Balaza"/>
    <s v="EXN_036"/>
    <s v="EXTREME-NORD"/>
    <s v="IHS"/>
    <s v="Solar-Grid-Gen"/>
    <s v="EXTREME-NORD"/>
    <s v="Balaza"/>
    <s v="Huawei"/>
    <n v="0"/>
    <n v="0"/>
    <n v="0"/>
    <n v="0"/>
    <n v="0"/>
    <n v="0"/>
    <n v="0"/>
    <n v="0"/>
    <n v="0"/>
    <n v="0"/>
    <n v="0"/>
    <n v="0"/>
    <n v="0"/>
    <n v="0"/>
    <n v="0.1149470797556166"/>
    <n v="0"/>
    <n v="0"/>
    <n v="0"/>
    <n v="0"/>
    <n v="0"/>
    <n v="0"/>
    <n v="0"/>
    <n v="0"/>
    <n v="0"/>
    <m/>
    <n v="0"/>
    <n v="0"/>
    <n v="0"/>
    <n v="0"/>
    <n v="0"/>
    <x v="2"/>
    <m/>
    <x v="6"/>
    <x v="3"/>
    <s v="No root cause"/>
    <s v="No root cause"/>
    <s v=""/>
    <s v="EXN_036"/>
    <m/>
  </r>
  <r>
    <s v="Kolofata"/>
    <s v="EXN_104"/>
    <s v="EXTREME-NORD"/>
    <s v="IHS"/>
    <s v="Grid-Hybrid-Gen"/>
    <s v="EXTREME-NORD"/>
    <s v="Kolofata"/>
    <s v="Huawei"/>
    <n v="0"/>
    <n v="0"/>
    <n v="0"/>
    <n v="0"/>
    <n v="0"/>
    <n v="0"/>
    <n v="0"/>
    <n v="0"/>
    <n v="0"/>
    <n v="0"/>
    <n v="0"/>
    <n v="0"/>
    <n v="0"/>
    <n v="0.56537198266145017"/>
    <n v="7.5799082848932615E-3"/>
    <n v="0"/>
    <n v="0"/>
    <n v="0"/>
    <n v="0"/>
    <n v="0"/>
    <n v="0"/>
    <n v="0"/>
    <n v="0"/>
    <n v="0"/>
    <m/>
    <n v="0"/>
    <n v="0"/>
    <n v="0"/>
    <n v="0"/>
    <n v="0"/>
    <x v="2"/>
    <m/>
    <x v="4"/>
    <x v="2"/>
    <s v="EXCLU"/>
    <s v="Exclu"/>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
    <s v="EXN_007"/>
    <s v="EXN_007_H_Amchide -{ 10/05/2026 FME yaouba :de nouveau vandalisé et le comble c’est ces gars vise seulement les câbles qui alimentent directement les équipements de réseau   ETR=11/05/2026  } "/>
  </r>
  <r>
    <s v="Pouss-New"/>
    <s v="EXN_189"/>
    <s v="EXTREME-NORD"/>
    <s v="IHS"/>
    <s v="Grid-Hybrid-Gen"/>
    <s v="EXTREME-NORD"/>
    <s v="Pouss"/>
    <s v="Huawei"/>
    <n v="0"/>
    <n v="0"/>
    <n v="0"/>
    <n v="0"/>
    <n v="0"/>
    <n v="0"/>
    <n v="0"/>
    <n v="0"/>
    <n v="0"/>
    <n v="0"/>
    <n v="0"/>
    <n v="0"/>
    <n v="0"/>
    <n v="0"/>
    <n v="3.4778402718922017E-3"/>
    <n v="0"/>
    <n v="0"/>
    <n v="0"/>
    <n v="0"/>
    <n v="0"/>
    <n v="0"/>
    <n v="0"/>
    <n v="0"/>
    <n v="0"/>
    <m/>
    <n v="0"/>
    <n v="0"/>
    <n v="0"/>
    <n v="0"/>
    <n v="0"/>
    <x v="2"/>
    <m/>
    <x v="6"/>
    <x v="3"/>
    <s v="No root cause"/>
    <s v="No root cause"/>
    <s v=""/>
    <s v="EXN_189"/>
    <m/>
  </r>
  <r>
    <s v="Bogo-MTN"/>
    <s v="EXN_097"/>
    <s v="EXTREME-NORD"/>
    <s v="IHS"/>
    <s v="Grid-Gen"/>
    <s v="EXTREME-NORD"/>
    <s v="Bogo"/>
    <s v="Huawei"/>
    <n v="0"/>
    <n v="0"/>
    <n v="0"/>
    <n v="0"/>
    <n v="0"/>
    <n v="0"/>
    <n v="0"/>
    <n v="0"/>
    <n v="0"/>
    <n v="0"/>
    <n v="0"/>
    <n v="0"/>
    <n v="0"/>
    <n v="0"/>
    <n v="3.3886648803052215E-3"/>
    <n v="0"/>
    <n v="0"/>
    <n v="0"/>
    <n v="0"/>
    <n v="0"/>
    <n v="0"/>
    <n v="0"/>
    <n v="0"/>
    <n v="0"/>
    <m/>
    <n v="0"/>
    <n v="0"/>
    <n v="0"/>
    <n v="0"/>
    <n v="0"/>
    <x v="2"/>
    <m/>
    <x v="6"/>
    <x v="3"/>
    <s v="No root cause"/>
    <s v="No root cause"/>
    <s v=""/>
    <s v="EXN_097"/>
    <m/>
  </r>
  <r>
    <s v="Dziguilao"/>
    <s v="EXN_074"/>
    <s v="EXTREME-NORD"/>
    <s v="IHS"/>
    <s v="Gen-Solar AER"/>
    <s v="EXTREME-NORD"/>
    <s v="Dziguilao"/>
    <s v="Huawei"/>
    <n v="0"/>
    <n v="0"/>
    <n v="0"/>
    <n v="0"/>
    <n v="0"/>
    <n v="0"/>
    <n v="0"/>
    <n v="0"/>
    <n v="0"/>
    <n v="0"/>
    <n v="0"/>
    <n v="0"/>
    <n v="0"/>
    <n v="0"/>
    <n v="2.675261747609386E-4"/>
    <n v="0"/>
    <n v="0"/>
    <n v="0"/>
    <n v="0"/>
    <n v="0"/>
    <n v="0"/>
    <n v="0"/>
    <n v="0"/>
    <n v="0"/>
    <m/>
    <n v="0"/>
    <n v="0"/>
    <n v="0"/>
    <n v="0"/>
    <n v="0"/>
    <x v="2"/>
    <m/>
    <x v="6"/>
    <x v="3"/>
    <s v="No root cause"/>
    <s v="No root cause"/>
    <s v=""/>
    <s v="EXN_074"/>
    <m/>
  </r>
  <r>
    <s v="Tiko-Junction-IHS"/>
    <s v="SUO_205"/>
    <s v="SUD-OUEST"/>
    <s v="IHS"/>
    <s v="Grid-Gen"/>
    <s v="SUD-OUEST"/>
    <s v="Tiko"/>
    <s v="Huawei"/>
    <n v="0"/>
    <n v="0"/>
    <n v="0"/>
    <n v="0"/>
    <n v="0"/>
    <n v="0"/>
    <n v="0"/>
    <n v="0"/>
    <n v="0"/>
    <n v="0"/>
    <n v="0"/>
    <n v="0"/>
    <n v="0"/>
    <n v="6.9217938949813498E-2"/>
    <n v="8.9175391586979543E-5"/>
    <n v="0"/>
    <n v="0"/>
    <n v="0"/>
    <n v="0"/>
    <n v="0"/>
    <n v="0"/>
    <n v="0"/>
    <n v="0"/>
    <n v="0"/>
    <m/>
    <n v="0"/>
    <n v="0"/>
    <n v="0"/>
    <n v="0"/>
    <n v="0"/>
    <x v="2"/>
    <m/>
    <x v="6"/>
    <x v="3"/>
    <s v="No root cause"/>
    <s v="No root cause"/>
    <s v=""/>
    <s v="SUO_205"/>
    <m/>
  </r>
  <r>
    <s v="Belo"/>
    <s v="NRO_032"/>
    <s v="NORD-OUEST"/>
    <s v="IHS"/>
    <s v="Grid-Gen"/>
    <s v="NORD-OUEST"/>
    <s v="Belo"/>
    <s v="NOKIA"/>
    <n v="0"/>
    <n v="0"/>
    <n v="0"/>
    <n v="0"/>
    <n v="0"/>
    <n v="0"/>
    <n v="0"/>
    <n v="0"/>
    <n v="0"/>
    <n v="2.4744041952081322"/>
    <n v="0.12246308030734648"/>
    <n v="0"/>
    <n v="7.3299293438313221E-2"/>
    <n v="0"/>
    <n v="0"/>
    <n v="0"/>
    <n v="0"/>
    <n v="0.14171753231002795"/>
    <n v="0"/>
    <n v="0"/>
    <n v="0"/>
    <n v="0"/>
    <n v="0"/>
    <n v="0"/>
    <m/>
    <n v="0"/>
    <n v="0"/>
    <n v="0"/>
    <n v="0"/>
    <n v="0"/>
    <x v="2"/>
    <m/>
    <x v="6"/>
    <x v="3"/>
    <s v="No root cause"/>
    <s v="No root cause"/>
    <s v=""/>
    <s v="NRO_032"/>
    <m/>
  </r>
  <r>
    <s v="Aguli-MTN"/>
    <s v="NRO_256"/>
    <s v="NORD-OUEST"/>
    <s v="IHS"/>
    <s v="Hybrid-Gen"/>
    <s v="NORD-OUEST"/>
    <s v="Aguli"/>
    <s v="NOKIA"/>
    <n v="0"/>
    <n v="0"/>
    <n v="0"/>
    <n v="0"/>
    <n v="0"/>
    <n v="0"/>
    <n v="0"/>
    <n v="0"/>
    <n v="0.76308022689801902"/>
    <n v="0"/>
    <n v="0.17719483110427151"/>
    <n v="0"/>
    <n v="0"/>
    <n v="0"/>
    <n v="0"/>
    <n v="0"/>
    <n v="0"/>
    <n v="4.9742033427217218E-2"/>
    <n v="0"/>
    <n v="0"/>
    <n v="0"/>
    <n v="0"/>
    <n v="0"/>
    <n v="0"/>
    <m/>
    <n v="0"/>
    <n v="0"/>
    <n v="0"/>
    <n v="0"/>
    <n v="0"/>
    <x v="2"/>
    <m/>
    <x v="6"/>
    <x v="3"/>
    <s v="No root cause"/>
    <s v="No root cause"/>
    <s v=""/>
    <s v="NRO_256"/>
    <m/>
  </r>
  <r>
    <s v="Mokong-MTN-IHS"/>
    <s v="EXN_161"/>
    <s v="EXTREME-NORD"/>
    <s v="IHS"/>
    <s v="Hybrid-Gen"/>
    <s v="EXTREME-NORD"/>
    <s v="Mokong"/>
    <s v="NOKIA"/>
    <n v="0"/>
    <n v="0"/>
    <n v="0"/>
    <n v="3.745583204940658E-3"/>
    <n v="0"/>
    <n v="0"/>
    <n v="0"/>
    <n v="2.0662503352013832"/>
    <n v="0"/>
    <n v="2.9429582324530077E-3"/>
    <n v="0"/>
    <n v="0"/>
    <n v="0"/>
    <n v="0"/>
    <n v="0"/>
    <n v="0"/>
    <n v="0"/>
    <n v="0"/>
    <n v="0"/>
    <n v="0"/>
    <n v="0"/>
    <n v="0"/>
    <n v="0"/>
    <n v="0"/>
    <m/>
    <n v="0"/>
    <n v="0"/>
    <n v="0"/>
    <n v="0"/>
    <n v="0"/>
    <x v="2"/>
    <m/>
    <x v="6"/>
    <x v="3"/>
    <s v="No root cause"/>
    <s v="No root cause"/>
    <s v=""/>
    <s v="EXN_161"/>
    <m/>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n v="0"/>
    <n v="0"/>
    <n v="0"/>
    <n v="0"/>
    <n v="0"/>
    <n v="0"/>
    <n v="0"/>
    <n v="0"/>
    <n v="0"/>
    <m/>
    <n v="0"/>
    <n v="0"/>
    <n v="0"/>
    <n v="0"/>
    <n v="0"/>
    <x v="2"/>
    <m/>
    <x v="6"/>
    <x v="3"/>
    <s v="No root cause"/>
    <s v="No root cause"/>
    <s v="(05-10-2026 ticket): INC-20260510-00014809...Others"/>
    <s v="EXN_138"/>
    <m/>
  </r>
  <r>
    <s v="Kousseri-Papar-IHS"/>
    <s v="EXN_188"/>
    <s v="EXTREME-NORD"/>
    <s v="IHS"/>
    <s v="GenOnly"/>
    <s v="EXTREME-NORD"/>
    <s v="Kousseri"/>
    <s v="Huawei"/>
    <n v="0"/>
    <n v="0"/>
    <n v="2.2668384541410201E-2"/>
    <n v="0"/>
    <n v="1.3376308738046931E-3"/>
    <n v="0.13160504290406441"/>
    <n v="0.40523081444955239"/>
    <n v="0.16690066289419089"/>
    <n v="0"/>
    <n v="0"/>
    <n v="0"/>
    <n v="0"/>
    <n v="16.192913481321678"/>
    <n v="0"/>
    <n v="0"/>
    <n v="0"/>
    <n v="0"/>
    <n v="0"/>
    <n v="0"/>
    <n v="0"/>
    <n v="0"/>
    <n v="0"/>
    <n v="0"/>
    <n v="0"/>
    <m/>
    <n v="0"/>
    <n v="0"/>
    <n v="0"/>
    <n v="0"/>
    <n v="0"/>
    <x v="2"/>
    <m/>
    <x v="6"/>
    <x v="3"/>
    <s v="No root cause"/>
    <s v="No root cause"/>
    <s v=""/>
    <s v="EXN_188"/>
    <m/>
  </r>
  <r>
    <s v="Kousseri-Crtv"/>
    <s v="EXN_031"/>
    <s v="EXTREME-NORD"/>
    <s v="CAMUSAT"/>
    <s v="Bad Grid + Solar + GE"/>
    <s v="EXTREME-NORD"/>
    <s v="Kousseri"/>
    <s v="Huawei"/>
    <n v="0"/>
    <n v="0"/>
    <n v="0"/>
    <n v="0"/>
    <n v="0.60095296390465502"/>
    <n v="5.2773996741174493E-2"/>
    <n v="0.40772772541398777"/>
    <n v="0.16645478593625601"/>
    <n v="0"/>
    <n v="0"/>
    <n v="0"/>
    <n v="0"/>
    <n v="0"/>
    <n v="0"/>
    <n v="0"/>
    <n v="0"/>
    <n v="0"/>
    <n v="0"/>
    <n v="0"/>
    <n v="0"/>
    <n v="0"/>
    <n v="0"/>
    <n v="0"/>
    <n v="0"/>
    <m/>
    <n v="0"/>
    <n v="0"/>
    <n v="0"/>
    <n v="0"/>
    <n v="0"/>
    <x v="2"/>
    <m/>
    <x v="1"/>
    <x v="0"/>
    <s v="Defaut GE &amp; Power Cabinet"/>
    <s v="PASSIVE"/>
    <s v="(05-10-2026 ticket): INC-20260510-00013477...Grid Outage"/>
    <s v="EXN_031"/>
    <m/>
  </r>
  <r>
    <s v="Kembong"/>
    <s v="NRO_026"/>
    <s v="NORD-OUEST"/>
    <s v="IHS"/>
    <s v="Grid-Gen"/>
    <s v="NORD-OUEST"/>
    <s v="Kembong"/>
    <s v="NOKIA"/>
    <n v="0"/>
    <n v="0"/>
    <n v="0"/>
    <n v="0"/>
    <n v="0"/>
    <n v="0"/>
    <n v="0"/>
    <n v="0"/>
    <n v="0"/>
    <n v="0"/>
    <n v="0"/>
    <n v="0"/>
    <n v="0"/>
    <n v="0"/>
    <n v="0"/>
    <n v="0"/>
    <n v="0"/>
    <n v="0"/>
    <n v="0"/>
    <n v="0"/>
    <n v="0"/>
    <n v="0"/>
    <n v="0"/>
    <n v="0"/>
    <m/>
    <n v="0"/>
    <n v="0"/>
    <n v="0"/>
    <n v="0"/>
    <n v="0"/>
    <x v="2"/>
    <m/>
    <x v="12"/>
    <x v="6"/>
    <s v="BSS Hardware issue"/>
    <s v="ACTIVE"/>
    <s v="(05-10-2026 cells nokia): 09/05/2026 : Need BO RAN analysis ..;..;(05-10-2026 cells nokia): 09/05/2026 : Need BO RAN analysis||Fme should check and clean jumper, port 1..;..;(05-10-2026 ticket): INC-20260510-00017010...Grid Outage"/>
    <s v="NRO_026"/>
    <m/>
  </r>
  <r>
    <s v="Mamfe-Brasserie"/>
    <s v="SUO_073"/>
    <s v="SUD-OUEST"/>
    <s v="IHS"/>
    <s v="Grid-Gen"/>
    <s v="SUD-OUEST"/>
    <s v="Mamfe"/>
    <s v="Huawei"/>
    <n v="0"/>
    <n v="0"/>
    <n v="0"/>
    <n v="0"/>
    <n v="0"/>
    <n v="0"/>
    <n v="0"/>
    <n v="0"/>
    <n v="0"/>
    <n v="0"/>
    <n v="0"/>
    <n v="0"/>
    <n v="0"/>
    <n v="0"/>
    <n v="0"/>
    <n v="0"/>
    <n v="0"/>
    <n v="0"/>
    <n v="0"/>
    <n v="0"/>
    <n v="0"/>
    <n v="0"/>
    <n v="0"/>
    <n v="0"/>
    <m/>
    <n v="0"/>
    <n v="0"/>
    <n v="0"/>
    <n v="0"/>
    <n v="0"/>
    <x v="2"/>
    <m/>
    <x v="6"/>
    <x v="3"/>
    <s v="No root cause"/>
    <s v="No root cause"/>
    <s v=""/>
    <s v="SUO_073"/>
    <m/>
  </r>
  <r>
    <s v="Guidiguis"/>
    <s v="EXN_018"/>
    <s v="EXTREME-NORD"/>
    <s v="IHS"/>
    <s v="Grid-Gen"/>
    <s v="EXTREME-NORD"/>
    <s v="Guidiguis"/>
    <s v="Huawei"/>
    <n v="0"/>
    <n v="0"/>
    <n v="0"/>
    <n v="0"/>
    <n v="0"/>
    <n v="0"/>
    <n v="0"/>
    <n v="0"/>
    <n v="0"/>
    <n v="0"/>
    <n v="0"/>
    <n v="0"/>
    <n v="0"/>
    <n v="0"/>
    <n v="0"/>
    <n v="0"/>
    <n v="0"/>
    <n v="0"/>
    <n v="0"/>
    <n v="0"/>
    <n v="0"/>
    <n v="0"/>
    <n v="0"/>
    <n v="0"/>
    <m/>
    <n v="0"/>
    <n v="0"/>
    <n v="0"/>
    <n v="0"/>
    <n v="0"/>
    <x v="2"/>
    <m/>
    <x v="6"/>
    <x v="3"/>
    <s v="No root cause"/>
    <s v="No root cause"/>
    <s v=""/>
    <s v="EXN_018"/>
    <m/>
  </r>
  <r>
    <s v="Ekata-IHS"/>
    <s v="SUO_266"/>
    <s v="SUD-OUEST"/>
    <m/>
    <m/>
    <s v="SUD-OUEST"/>
    <s v="Bavenga"/>
    <s v="Huawei"/>
    <n v="0"/>
    <n v="0"/>
    <n v="0"/>
    <n v="0"/>
    <n v="0"/>
    <n v="0"/>
    <n v="0"/>
    <n v="0"/>
    <n v="0"/>
    <n v="0"/>
    <n v="0"/>
    <n v="0"/>
    <n v="0"/>
    <n v="0"/>
    <n v="0"/>
    <n v="0"/>
    <n v="0"/>
    <n v="0"/>
    <n v="0"/>
    <n v="0"/>
    <n v="0"/>
    <n v="0"/>
    <n v="0"/>
    <n v="0"/>
    <m/>
    <n v="0"/>
    <n v="0"/>
    <n v="0"/>
    <n v="0"/>
    <n v="0"/>
    <x v="2"/>
    <m/>
    <x v="6"/>
    <x v="3"/>
    <s v="No root cause"/>
    <s v="No root cause"/>
    <s v=""/>
    <s v="SUO_266"/>
    <m/>
  </r>
  <r>
    <s v="Bambili"/>
    <s v="SUO_010"/>
    <s v="NORD-OUEST"/>
    <s v="IHS"/>
    <s v="Grid-Gen"/>
    <s v="SUD-OUEST"/>
    <s v="Bambili"/>
    <s v="Huawei"/>
    <n v="0"/>
    <n v="0"/>
    <n v="0"/>
    <n v="0"/>
    <n v="0"/>
    <n v="0"/>
    <n v="0"/>
    <n v="0"/>
    <n v="0"/>
    <n v="0"/>
    <n v="0"/>
    <n v="0"/>
    <n v="0"/>
    <n v="0"/>
    <n v="0"/>
    <n v="0"/>
    <n v="0"/>
    <n v="0"/>
    <n v="0"/>
    <n v="0"/>
    <n v="0"/>
    <n v="0"/>
    <n v="0"/>
    <n v="0"/>
    <m/>
    <n v="0"/>
    <n v="0"/>
    <n v="0"/>
    <n v="0"/>
    <n v="0"/>
    <x v="2"/>
    <m/>
    <x v="6"/>
    <x v="3"/>
    <s v="No root cause"/>
    <s v="No root cause"/>
    <s v=""/>
    <s v="SUO_010"/>
    <m/>
  </r>
  <r>
    <s v="Hina"/>
    <s v="EXN_047"/>
    <s v="EXTREME-NORD"/>
    <s v="IHS"/>
    <s v="Solar-Gen"/>
    <s v="EXTREME-NORD"/>
    <s v="Hina"/>
    <s v="Huawei"/>
    <n v="0"/>
    <n v="0"/>
    <n v="0"/>
    <n v="0"/>
    <n v="0"/>
    <n v="0"/>
    <n v="0"/>
    <n v="0"/>
    <n v="0"/>
    <n v="0"/>
    <n v="0"/>
    <n v="0"/>
    <n v="0"/>
    <n v="0"/>
    <n v="0"/>
    <n v="0"/>
    <n v="0"/>
    <n v="0"/>
    <n v="0"/>
    <n v="0"/>
    <n v="0"/>
    <n v="0"/>
    <n v="0"/>
    <n v="0"/>
    <m/>
    <n v="0"/>
    <n v="0"/>
    <n v="0"/>
    <n v="0"/>
    <n v="0"/>
    <x v="2"/>
    <m/>
    <x v="6"/>
    <x v="3"/>
    <s v="No root cause"/>
    <s v="No root cause"/>
    <s v=""/>
    <s v="EXN_047"/>
    <m/>
  </r>
  <r>
    <s v="Mile29-Mamfe-IHS"/>
    <s v="SUO_102"/>
    <s v="SUD-OUEST"/>
    <s v="IHS"/>
    <s v="Solar-Gen"/>
    <s v="SUD-OUEST"/>
    <s v="Mile29"/>
    <s v="NOKIA"/>
    <n v="0"/>
    <n v="0"/>
    <n v="0"/>
    <n v="0"/>
    <n v="0"/>
    <n v="0"/>
    <n v="0"/>
    <n v="0"/>
    <n v="0"/>
    <n v="0"/>
    <n v="0"/>
    <n v="0"/>
    <n v="0"/>
    <n v="0"/>
    <n v="0"/>
    <n v="0"/>
    <n v="0"/>
    <n v="0"/>
    <n v="0"/>
    <n v="0"/>
    <n v="0"/>
    <n v="0"/>
    <n v="0"/>
    <n v="0"/>
    <m/>
    <n v="0"/>
    <n v="0"/>
    <n v="0"/>
    <n v="0"/>
    <n v="0"/>
    <x v="2"/>
    <m/>
    <x v="6"/>
    <x v="3"/>
    <s v="No root cause"/>
    <s v="No root cause"/>
    <s v=""/>
    <s v="SUO_102"/>
    <m/>
  </r>
  <r>
    <s v="Elogbatindi"/>
    <s v="SUO_037"/>
    <s v="LITTORAL"/>
    <s v="IHS"/>
    <s v="Grid-Gen"/>
    <s v="SUD-OUEST"/>
    <s v="Elogbatindi"/>
    <s v="ZTE"/>
    <n v="0"/>
    <n v="0"/>
    <n v="0"/>
    <n v="0"/>
    <n v="0"/>
    <n v="0"/>
    <n v="0"/>
    <n v="0"/>
    <n v="0"/>
    <n v="0"/>
    <n v="0"/>
    <n v="0"/>
    <n v="0"/>
    <n v="0"/>
    <n v="0"/>
    <n v="0"/>
    <n v="0"/>
    <n v="0"/>
    <n v="0"/>
    <n v="0"/>
    <n v="0"/>
    <n v="0"/>
    <n v="0"/>
    <n v="0"/>
    <m/>
    <n v="0"/>
    <n v="0"/>
    <n v="0"/>
    <n v="0"/>
    <n v="0"/>
    <x v="2"/>
    <m/>
    <x v="6"/>
    <x v="3"/>
    <s v="No root cause"/>
    <s v="No root cause"/>
    <s v=""/>
    <s v="SUO_037"/>
    <m/>
  </r>
  <r>
    <s v="Mpenda-Mbocko-IHS"/>
    <s v="SUO_008"/>
    <s v="SUD-OUEST"/>
    <s v="IHS"/>
    <s v="Grid-Gen"/>
    <s v="SUD-OUEST"/>
    <s v="Mpenda-Mbocko"/>
    <s v="NOKIA"/>
    <n v="0"/>
    <n v="0"/>
    <n v="0"/>
    <n v="0"/>
    <n v="0"/>
    <n v="0"/>
    <n v="0"/>
    <n v="0"/>
    <n v="0"/>
    <n v="0"/>
    <n v="0"/>
    <n v="0"/>
    <n v="0"/>
    <n v="0"/>
    <n v="0"/>
    <n v="0"/>
    <n v="0"/>
    <n v="0"/>
    <n v="0"/>
    <n v="0"/>
    <n v="0"/>
    <n v="0"/>
    <n v="0"/>
    <n v="0"/>
    <m/>
    <n v="0"/>
    <n v="0"/>
    <n v="0"/>
    <n v="0"/>
    <n v="0"/>
    <x v="2"/>
    <m/>
    <x v="6"/>
    <x v="3"/>
    <s v="No root cause"/>
    <s v="No root cause"/>
    <s v=""/>
    <s v="SUO_008"/>
    <m/>
  </r>
  <r>
    <s v="Mamfe-Centre-IHS"/>
    <s v="SUO_106"/>
    <s v="SUD-OUEST"/>
    <s v="IHS"/>
    <s v="Grid - Gen"/>
    <s v="SUD-OUEST"/>
    <s v="Mamfe"/>
    <s v="NOKIA"/>
    <n v="0"/>
    <n v="0"/>
    <n v="0"/>
    <n v="0"/>
    <n v="0"/>
    <n v="0"/>
    <n v="0"/>
    <n v="0"/>
    <n v="0"/>
    <n v="0"/>
    <n v="0"/>
    <n v="0"/>
    <n v="0"/>
    <n v="0"/>
    <n v="0"/>
    <n v="0"/>
    <n v="0"/>
    <n v="0"/>
    <n v="0"/>
    <n v="0"/>
    <n v="0"/>
    <n v="0"/>
    <n v="0"/>
    <n v="0"/>
    <m/>
    <n v="0"/>
    <n v="0"/>
    <n v="0"/>
    <n v="0"/>
    <n v="0"/>
    <x v="2"/>
    <m/>
    <x v="6"/>
    <x v="3"/>
    <s v="No root cause"/>
    <s v="No root cause"/>
    <s v=""/>
    <s v="SUO_106"/>
    <m/>
  </r>
  <r>
    <s v="Datcheka"/>
    <s v="EXN_075"/>
    <s v="EXTREME-NORD"/>
    <s v="IHS"/>
    <s v="Gen-Solar AER"/>
    <s v="EXTREME-NORD"/>
    <s v="Datcheka"/>
    <s v="Huawei"/>
    <n v="0"/>
    <n v="0"/>
    <n v="0"/>
    <n v="0"/>
    <n v="0"/>
    <n v="0"/>
    <n v="0"/>
    <n v="0"/>
    <n v="0"/>
    <n v="0"/>
    <n v="0"/>
    <n v="0"/>
    <n v="0"/>
    <n v="0"/>
    <n v="0"/>
    <n v="0"/>
    <n v="0"/>
    <n v="0"/>
    <n v="0"/>
    <n v="0"/>
    <n v="0"/>
    <n v="0"/>
    <n v="0"/>
    <n v="0"/>
    <m/>
    <n v="0"/>
    <n v="0"/>
    <n v="0"/>
    <n v="0"/>
    <n v="0"/>
    <x v="2"/>
    <m/>
    <x v="6"/>
    <x v="3"/>
    <s v="No root cause"/>
    <s v="No root cause"/>
    <s v=""/>
    <s v="EXN_075"/>
    <m/>
  </r>
  <r>
    <s v="Minawao-IHS"/>
    <s v="EXN_155"/>
    <s v="EXTREME-NORD"/>
    <s v="IHS"/>
    <s v="Solar-Gen"/>
    <s v="EXTREME-NORD"/>
    <s v="Minawao"/>
    <s v="Huawei"/>
    <n v="0"/>
    <n v="0"/>
    <n v="0"/>
    <n v="0"/>
    <n v="0"/>
    <n v="0"/>
    <n v="0"/>
    <n v="0"/>
    <n v="0"/>
    <n v="0"/>
    <n v="0"/>
    <n v="0"/>
    <n v="0"/>
    <n v="0"/>
    <n v="0"/>
    <n v="0"/>
    <n v="0"/>
    <n v="0"/>
    <n v="0"/>
    <n v="0"/>
    <n v="0"/>
    <n v="0"/>
    <n v="0"/>
    <n v="0"/>
    <m/>
    <n v="0"/>
    <n v="0"/>
    <n v="0"/>
    <n v="0"/>
    <n v="0"/>
    <x v="2"/>
    <m/>
    <x v="6"/>
    <x v="3"/>
    <s v="No root cause"/>
    <s v="No root cause"/>
    <s v=""/>
    <s v="EXN_155"/>
    <m/>
  </r>
  <r>
    <s v="Kikai-IHS"/>
    <s v="NRO_053"/>
    <s v="NORD-OUEST"/>
    <s v="IHS"/>
    <s v="Gen Only"/>
    <s v="NORD-OUEST"/>
    <s v="Kikai"/>
    <s v="NOKIA"/>
    <n v="0"/>
    <n v="0"/>
    <n v="0"/>
    <n v="0"/>
    <n v="0"/>
    <n v="0"/>
    <n v="0"/>
    <n v="0"/>
    <n v="0"/>
    <n v="0"/>
    <n v="0"/>
    <n v="0"/>
    <n v="0"/>
    <n v="0"/>
    <n v="0"/>
    <n v="0"/>
    <n v="0"/>
    <n v="0"/>
    <n v="0"/>
    <n v="0"/>
    <n v="0"/>
    <n v="0"/>
    <n v="0"/>
    <n v="0"/>
    <m/>
    <n v="0"/>
    <n v="0"/>
    <n v="0"/>
    <n v="0"/>
    <n v="0"/>
    <x v="2"/>
    <m/>
    <x v="6"/>
    <x v="3"/>
    <s v="No root cause"/>
    <s v="No root cause"/>
    <s v=""/>
    <s v="NRO_053"/>
    <m/>
  </r>
  <r>
    <s v="Nkar-IHS"/>
    <s v="NRO_142"/>
    <s v="SUD-OUEST"/>
    <s v="IHS"/>
    <s v="Hybrid-Gen"/>
    <s v="NORD-OUEST"/>
    <s v="Buea"/>
    <s v="NOKIA"/>
    <n v="0"/>
    <n v="0"/>
    <n v="0"/>
    <n v="0"/>
    <n v="0"/>
    <n v="0"/>
    <n v="0"/>
    <n v="0"/>
    <n v="0"/>
    <n v="0"/>
    <n v="0"/>
    <n v="0"/>
    <n v="0"/>
    <n v="0"/>
    <n v="0"/>
    <n v="0"/>
    <n v="0"/>
    <n v="0"/>
    <n v="0"/>
    <n v="0"/>
    <n v="0"/>
    <n v="0"/>
    <n v="0"/>
    <n v="0"/>
    <m/>
    <n v="0"/>
    <n v="0"/>
    <n v="0"/>
    <n v="0"/>
    <n v="0"/>
    <x v="2"/>
    <m/>
    <x v="6"/>
    <x v="3"/>
    <s v="No root cause"/>
    <s v="No root cause"/>
    <s v=""/>
    <s v="NRO_142"/>
    <m/>
  </r>
  <r>
    <s v="Datcheka-IHS"/>
    <s v="EXN_265"/>
    <s v="EXTREME-NORD"/>
    <m/>
    <m/>
    <s v="EXTREME-NORD"/>
    <s v="Datcheka"/>
    <s v="Huawei"/>
    <n v="0"/>
    <n v="0"/>
    <n v="0"/>
    <n v="0"/>
    <n v="0"/>
    <n v="0"/>
    <n v="0"/>
    <n v="0"/>
    <n v="0"/>
    <n v="0"/>
    <n v="0"/>
    <n v="0"/>
    <n v="0"/>
    <n v="0"/>
    <n v="0"/>
    <n v="0"/>
    <n v="0"/>
    <n v="0"/>
    <n v="0"/>
    <n v="0"/>
    <n v="0"/>
    <n v="0"/>
    <n v="0"/>
    <n v="0"/>
    <m/>
    <n v="0"/>
    <n v="0"/>
    <n v="0"/>
    <n v="0"/>
    <n v="0"/>
    <x v="2"/>
    <m/>
    <x v="6"/>
    <x v="3"/>
    <s v="No root cause"/>
    <s v="No root cause"/>
    <s v=""/>
    <s v="EXN_265"/>
    <m/>
  </r>
  <r>
    <s v="Debunsha-MTN"/>
    <s v="SUO_035"/>
    <s v="SUD-OUEST"/>
    <s v="IHS"/>
    <s v="Grid-Gen"/>
    <s v="SUD-OUEST"/>
    <s v="Debunsha"/>
    <s v="Huawei"/>
    <n v="0"/>
    <n v="0"/>
    <n v="0"/>
    <n v="0"/>
    <n v="0"/>
    <n v="0"/>
    <n v="0"/>
    <n v="0"/>
    <n v="0"/>
    <n v="0"/>
    <n v="0"/>
    <n v="0"/>
    <n v="0"/>
    <n v="0"/>
    <n v="0"/>
    <n v="0"/>
    <n v="0"/>
    <n v="0"/>
    <n v="0"/>
    <n v="0"/>
    <n v="0"/>
    <n v="0"/>
    <n v="0"/>
    <n v="0"/>
    <m/>
    <n v="0"/>
    <n v="0"/>
    <n v="0"/>
    <n v="0"/>
    <n v="0"/>
    <x v="2"/>
    <m/>
    <x v="6"/>
    <x v="3"/>
    <s v="No root cause"/>
    <s v="No root cause"/>
    <s v=""/>
    <s v="SUO_035"/>
    <m/>
  </r>
  <r>
    <s v="Bamessing-IHS"/>
    <s v="NRO_038"/>
    <s v="NORD-OUEST"/>
    <s v="IHS"/>
    <s v="Grid-Gen"/>
    <s v="NORD-OUEST"/>
    <s v="Bamessing"/>
    <s v="Huawei"/>
    <n v="0"/>
    <n v="0"/>
    <n v="0"/>
    <n v="0"/>
    <n v="0"/>
    <n v="0"/>
    <n v="0"/>
    <n v="0"/>
    <n v="0"/>
    <n v="0"/>
    <n v="0"/>
    <n v="0"/>
    <n v="0"/>
    <n v="0"/>
    <n v="0"/>
    <n v="0"/>
    <n v="0"/>
    <n v="0"/>
    <n v="0"/>
    <n v="0"/>
    <n v="0"/>
    <n v="0"/>
    <n v="0"/>
    <n v="0"/>
    <m/>
    <n v="0"/>
    <n v="0"/>
    <n v="0"/>
    <n v="0"/>
    <n v="0"/>
    <x v="2"/>
    <m/>
    <x v="6"/>
    <x v="3"/>
    <s v="No root cause"/>
    <s v="No root cause"/>
    <s v=""/>
    <s v="NRO_038"/>
    <m/>
  </r>
  <r>
    <s v="Bakwele-IHS"/>
    <s v="SUO_249"/>
    <s v="SUD-OUEST"/>
    <s v="IHS"/>
    <s v="Hybrid Gen"/>
    <s v="SUD-OUEST"/>
    <s v="Pella"/>
    <s v="NOKIA"/>
    <n v="0"/>
    <n v="0"/>
    <n v="0"/>
    <n v="0"/>
    <n v="0"/>
    <n v="0"/>
    <n v="0"/>
    <n v="0"/>
    <n v="0"/>
    <n v="0"/>
    <n v="0"/>
    <n v="0"/>
    <n v="0"/>
    <n v="0"/>
    <n v="0"/>
    <n v="0"/>
    <n v="0"/>
    <n v="0"/>
    <n v="0"/>
    <n v="0"/>
    <n v="0"/>
    <n v="0"/>
    <n v="0"/>
    <n v="0"/>
    <m/>
    <n v="0"/>
    <n v="0"/>
    <n v="0"/>
    <n v="0"/>
    <n v="0"/>
    <x v="2"/>
    <m/>
    <x v="13"/>
    <x v="7"/>
    <s v="ACCESS-ISSUE"/>
    <s v="ACCESS-ISSUE"/>
    <s v="(05-10-2026 ocm ran 18h) 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05-10-2026 ocm ran 12h) 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s v="SUO_249"/>
    <m/>
  </r>
  <r>
    <s v="Mamfe-Town-IHS"/>
    <s v="SUO_107"/>
    <s v="SUD-OUEST"/>
    <s v="IHS"/>
    <s v="Gen Only"/>
    <s v="SUD-OUEST"/>
    <s v="Mamfe"/>
    <s v="NOKIA"/>
    <n v="0"/>
    <n v="0"/>
    <n v="0"/>
    <n v="0"/>
    <n v="0"/>
    <n v="0"/>
    <n v="0"/>
    <n v="0"/>
    <n v="0"/>
    <n v="0"/>
    <n v="0"/>
    <n v="0"/>
    <n v="0"/>
    <n v="0"/>
    <n v="0"/>
    <n v="0"/>
    <n v="0"/>
    <n v="0"/>
    <n v="0"/>
    <n v="0"/>
    <n v="0"/>
    <n v="0"/>
    <n v="0"/>
    <n v="0"/>
    <m/>
    <n v="0"/>
    <n v="0"/>
    <n v="0"/>
    <n v="0"/>
    <n v="0"/>
    <x v="2"/>
    <m/>
    <x v="6"/>
    <x v="3"/>
    <s v="No root cause"/>
    <s v="No root cause"/>
    <s v=""/>
    <s v="SUO_107"/>
    <m/>
  </r>
  <r>
    <s v="Kumbe-MTN"/>
    <s v="SUO_088"/>
    <s v="SUD-OUEST"/>
    <s v="IHS"/>
    <s v="Gen Only"/>
    <s v="SUD-OUEST"/>
    <s v="Kumbe"/>
    <s v="Huawei"/>
    <n v="0"/>
    <n v="0"/>
    <n v="0"/>
    <n v="0"/>
    <n v="0"/>
    <n v="0"/>
    <n v="0"/>
    <n v="0"/>
    <n v="0"/>
    <n v="0"/>
    <n v="0"/>
    <n v="0"/>
    <n v="0"/>
    <n v="0"/>
    <n v="0"/>
    <n v="0"/>
    <n v="0"/>
    <n v="0"/>
    <n v="0"/>
    <n v="0"/>
    <n v="0"/>
    <n v="0"/>
    <n v="0"/>
    <n v="0"/>
    <m/>
    <n v="0"/>
    <n v="0"/>
    <n v="0"/>
    <n v="0"/>
    <n v="0"/>
    <x v="2"/>
    <m/>
    <x v="1"/>
    <x v="0"/>
    <s v="Defaut GE &amp; Power Cabinet"/>
    <s v="PASSIVE"/>
    <s v="(05-10-2026 ticket): INC-20260510-00005554...2026-05-10 09:44:18...Fme is informed and managing with L0...Grid Outage...user:OCM_NOC.IHS"/>
    <s v="SUO_088"/>
    <m/>
  </r>
  <r>
    <s v="Mutengene-Ombe-IHS"/>
    <s v="SUO_149"/>
    <s v="SUD-OUEST"/>
    <s v="IHS"/>
    <s v="Gen Only"/>
    <s v="SUD-OUEST"/>
    <s v="Mutengene"/>
    <s v="Huawei"/>
    <n v="0"/>
    <n v="0"/>
    <n v="0"/>
    <n v="0"/>
    <n v="0"/>
    <n v="0"/>
    <n v="0"/>
    <n v="0"/>
    <n v="0"/>
    <n v="0"/>
    <n v="0"/>
    <n v="0"/>
    <n v="0"/>
    <n v="0"/>
    <n v="0"/>
    <n v="0"/>
    <n v="0"/>
    <n v="0"/>
    <n v="0"/>
    <n v="0"/>
    <n v="0"/>
    <n v="0"/>
    <n v="0"/>
    <n v="0"/>
    <m/>
    <n v="0"/>
    <n v="0"/>
    <n v="0"/>
    <n v="0"/>
    <n v="0"/>
    <x v="2"/>
    <m/>
    <x v="6"/>
    <x v="3"/>
    <s v="No root cause"/>
    <s v="No root cause"/>
    <s v=""/>
    <s v="SUO_149"/>
    <m/>
  </r>
  <r>
    <s v="Makary"/>
    <s v="EXN_020"/>
    <s v="EXTREME-NORD"/>
    <s v="IHS"/>
    <s v="Solar-Gen"/>
    <s v="EXTREME-NORD"/>
    <s v="Makary"/>
    <s v="Huawei"/>
    <n v="0"/>
    <n v="0"/>
    <n v="0"/>
    <n v="0"/>
    <n v="0"/>
    <n v="0"/>
    <n v="0"/>
    <n v="0"/>
    <n v="0"/>
    <n v="0"/>
    <n v="0"/>
    <n v="0"/>
    <n v="0"/>
    <n v="0"/>
    <n v="0"/>
    <n v="0"/>
    <n v="0"/>
    <n v="0"/>
    <n v="0"/>
    <n v="0"/>
    <n v="0"/>
    <n v="0"/>
    <n v="0"/>
    <n v="0"/>
    <m/>
    <n v="0"/>
    <n v="0"/>
    <n v="0"/>
    <n v="0"/>
    <n v="0"/>
    <x v="2"/>
    <m/>
    <x v="6"/>
    <x v="3"/>
    <s v="No root cause"/>
    <s v="No root cause"/>
    <s v=""/>
    <s v="EXN_020"/>
    <m/>
  </r>
  <r>
    <s v="Goulourgou"/>
    <s v="EXN_200"/>
    <s v="EXTREME-NORD"/>
    <s v="IHS"/>
    <s v="Hybrid-Gen"/>
    <s v="EXTREME-NORD"/>
    <s v="Kalfou"/>
    <s v="NOKIA"/>
    <n v="0"/>
    <n v="0"/>
    <n v="0"/>
    <n v="0"/>
    <n v="0"/>
    <n v="0"/>
    <n v="0"/>
    <n v="0"/>
    <n v="0"/>
    <n v="0"/>
    <n v="0"/>
    <n v="0"/>
    <n v="0"/>
    <n v="0"/>
    <n v="0"/>
    <n v="0"/>
    <n v="0"/>
    <n v="0"/>
    <n v="0"/>
    <n v="0"/>
    <n v="0"/>
    <n v="0"/>
    <n v="0"/>
    <n v="0"/>
    <m/>
    <n v="0"/>
    <n v="0"/>
    <n v="0"/>
    <n v="0"/>
    <n v="0"/>
    <x v="2"/>
    <m/>
    <x v="6"/>
    <x v="3"/>
    <s v="No root cause"/>
    <s v="No root cause"/>
    <s v=""/>
    <s v="EXN_200"/>
    <m/>
  </r>
  <r>
    <s v="Lara"/>
    <s v="EXN_102"/>
    <s v="EXTREME-NORD"/>
    <s v="IHS"/>
    <s v="Grid-Gen"/>
    <s v="EXTREME-NORD"/>
    <s v="Lara"/>
    <s v="Huawei"/>
    <n v="0"/>
    <n v="0"/>
    <n v="0"/>
    <n v="0"/>
    <n v="0"/>
    <n v="0"/>
    <n v="0"/>
    <n v="0"/>
    <n v="0"/>
    <n v="0"/>
    <n v="0"/>
    <n v="0"/>
    <n v="0"/>
    <n v="0"/>
    <n v="0"/>
    <n v="0"/>
    <n v="0"/>
    <n v="0"/>
    <n v="0"/>
    <n v="0"/>
    <n v="0"/>
    <n v="0"/>
    <n v="0"/>
    <n v="0"/>
    <m/>
    <n v="0"/>
    <n v="0"/>
    <n v="0"/>
    <n v="0"/>
    <n v="0"/>
    <x v="2"/>
    <m/>
    <x v="6"/>
    <x v="3"/>
    <s v="No root cause"/>
    <s v="No root cause"/>
    <s v=""/>
    <s v="EXN_102"/>
    <m/>
  </r>
  <r>
    <s v="Waza"/>
    <s v="EXN_033"/>
    <s v="EXTREME-NORD"/>
    <s v="IHS"/>
    <s v="Grid-Hybrid-Gen"/>
    <s v="EXTREME-NORD"/>
    <s v="Waza"/>
    <s v="NOKIA"/>
    <n v="0"/>
    <n v="0"/>
    <n v="0"/>
    <n v="0"/>
    <n v="0"/>
    <n v="0"/>
    <n v="0"/>
    <n v="0"/>
    <n v="0"/>
    <n v="0"/>
    <n v="0"/>
    <n v="0"/>
    <n v="0"/>
    <n v="0"/>
    <n v="0"/>
    <n v="0"/>
    <n v="0"/>
    <n v="0"/>
    <n v="0"/>
    <n v="0"/>
    <n v="0"/>
    <n v="0"/>
    <n v="0"/>
    <n v="0"/>
    <m/>
    <n v="0"/>
    <n v="0"/>
    <n v="0"/>
    <n v="0"/>
    <n v="0"/>
    <x v="2"/>
    <m/>
    <x v="6"/>
    <x v="3"/>
    <s v="No root cause"/>
    <s v="No root cause"/>
    <s v=""/>
    <s v="EXN_033"/>
    <m/>
  </r>
  <r>
    <s v="Mayo-kaba-IHS"/>
    <s v="EXN_162"/>
    <s v="EXTREME-NORD"/>
    <s v="IHS"/>
    <s v="Hybrid-Gen"/>
    <s v="EXTREME-NORD"/>
    <s v="Mayo-Kaba "/>
    <s v="Huawei"/>
    <n v="0"/>
    <n v="0"/>
    <n v="0"/>
    <n v="0"/>
    <n v="0"/>
    <n v="0"/>
    <n v="0"/>
    <n v="0"/>
    <n v="0"/>
    <n v="0"/>
    <n v="0"/>
    <n v="0"/>
    <n v="0"/>
    <n v="0"/>
    <n v="0"/>
    <n v="0"/>
    <n v="0"/>
    <n v="0"/>
    <n v="0"/>
    <n v="0"/>
    <n v="0"/>
    <n v="0"/>
    <n v="0"/>
    <n v="0"/>
    <m/>
    <n v="0"/>
    <n v="0"/>
    <n v="0"/>
    <n v="0"/>
    <n v="0"/>
    <x v="2"/>
    <m/>
    <x v="6"/>
    <x v="3"/>
    <s v="No root cause"/>
    <s v="No root cause"/>
    <s v=""/>
    <s v="EXN_162"/>
    <m/>
  </r>
  <r>
    <s v="Doumo-IHS"/>
    <s v="EXN_165"/>
    <s v="EXTREME-NORD"/>
    <s v="IHS"/>
    <s v="Hybrid-Gen"/>
    <s v="EXTREME-NORD"/>
    <s v="Doumo"/>
    <s v="Huawei"/>
    <n v="0"/>
    <n v="0"/>
    <n v="0"/>
    <n v="0"/>
    <n v="0"/>
    <n v="0"/>
    <n v="0"/>
    <n v="0"/>
    <n v="0"/>
    <n v="0"/>
    <n v="0"/>
    <n v="0"/>
    <n v="0"/>
    <n v="0"/>
    <n v="0"/>
    <n v="0"/>
    <n v="0"/>
    <n v="0"/>
    <n v="0"/>
    <n v="0"/>
    <n v="0"/>
    <n v="0"/>
    <n v="0"/>
    <n v="0"/>
    <m/>
    <n v="0"/>
    <n v="0"/>
    <n v="0"/>
    <n v="0"/>
    <n v="0"/>
    <x v="2"/>
    <m/>
    <x v="6"/>
    <x v="3"/>
    <s v="No root cause"/>
    <s v="No root cause"/>
    <s v=""/>
    <s v="EXN_165"/>
    <m/>
  </r>
  <r>
    <s v="Maltam"/>
    <s v="EXN_035"/>
    <s v="EXTREME-NORD"/>
    <s v="IHS"/>
    <s v="Solar-Gen"/>
    <s v="EXTREME-NORD"/>
    <s v="Maltam"/>
    <s v="NOKIA"/>
    <n v="0"/>
    <n v="0"/>
    <n v="0"/>
    <n v="0"/>
    <n v="0"/>
    <n v="0"/>
    <n v="0"/>
    <n v="0"/>
    <n v="0"/>
    <n v="0"/>
    <n v="0"/>
    <n v="0"/>
    <n v="0"/>
    <n v="0"/>
    <n v="0"/>
    <n v="0"/>
    <n v="0"/>
    <n v="0"/>
    <n v="0"/>
    <n v="0"/>
    <n v="0"/>
    <n v="0"/>
    <n v="0"/>
    <n v="0"/>
    <m/>
    <n v="0"/>
    <n v="0"/>
    <n v="0"/>
    <n v="0"/>
    <n v="0"/>
    <x v="2"/>
    <m/>
    <x v="6"/>
    <x v="3"/>
    <s v="No root cause"/>
    <s v="No root cause"/>
    <s v=""/>
    <s v="EXN_035"/>
    <m/>
  </r>
  <r>
    <s v="Tiko"/>
    <s v="SUO_004"/>
    <s v="SUD-OUEST"/>
    <s v="IHS"/>
    <s v="Grid-Gen"/>
    <s v="SUD-OUEST"/>
    <s v="Tiko"/>
    <s v="Huawei"/>
    <n v="0"/>
    <n v="0"/>
    <n v="0"/>
    <n v="0"/>
    <n v="0"/>
    <n v="0"/>
    <n v="0"/>
    <n v="0"/>
    <n v="0"/>
    <n v="0"/>
    <n v="0"/>
    <n v="0"/>
    <n v="0"/>
    <n v="0"/>
    <n v="0"/>
    <n v="0"/>
    <n v="0"/>
    <n v="0"/>
    <n v="0"/>
    <n v="0"/>
    <n v="0"/>
    <n v="0"/>
    <n v="0"/>
    <n v="0"/>
    <m/>
    <n v="0"/>
    <n v="0"/>
    <n v="0"/>
    <n v="0"/>
    <n v="0"/>
    <x v="2"/>
    <m/>
    <x v="6"/>
    <x v="3"/>
    <s v="No root cause"/>
    <s v="No root cause"/>
    <s v=""/>
    <s v="SUO_004"/>
    <m/>
  </r>
  <r>
    <s v="Gazawa-MTN-IHS"/>
    <s v="EXN_130"/>
    <s v="EXTREME-NORD"/>
    <s v="IHS"/>
    <s v="Grid-Gen"/>
    <s v="EXTREME-NORD"/>
    <s v="Gazawa"/>
    <s v="Huawei"/>
    <n v="0"/>
    <n v="0"/>
    <n v="0"/>
    <n v="0"/>
    <n v="0"/>
    <n v="0"/>
    <n v="0"/>
    <n v="0"/>
    <n v="0"/>
    <n v="0"/>
    <n v="0"/>
    <n v="0"/>
    <n v="0"/>
    <n v="0"/>
    <n v="0"/>
    <n v="0"/>
    <n v="0"/>
    <n v="0"/>
    <n v="0"/>
    <n v="0"/>
    <n v="0"/>
    <n v="0"/>
    <n v="0"/>
    <n v="0"/>
    <m/>
    <n v="0"/>
    <n v="0"/>
    <n v="0"/>
    <n v="0"/>
    <n v="0"/>
    <x v="2"/>
    <m/>
    <x v="6"/>
    <x v="3"/>
    <s v="No root cause"/>
    <s v="No root cause"/>
    <s v=""/>
    <s v="EXN_130"/>
    <m/>
  </r>
  <r>
    <s v="Moutourwa-MTN"/>
    <s v="EXN_027"/>
    <s v="EXTREME-NORD"/>
    <s v="IHS"/>
    <s v="Grid-Gen"/>
    <s v="EXTREME-NORD"/>
    <s v="Moutourwa"/>
    <s v="Huawei"/>
    <n v="0"/>
    <n v="0"/>
    <n v="0"/>
    <n v="0"/>
    <n v="0"/>
    <n v="0"/>
    <n v="0"/>
    <n v="0"/>
    <n v="0"/>
    <n v="0"/>
    <n v="0"/>
    <n v="0"/>
    <n v="0"/>
    <n v="0"/>
    <n v="0"/>
    <n v="0"/>
    <n v="0"/>
    <n v="0"/>
    <n v="0"/>
    <n v="0"/>
    <n v="0"/>
    <n v="0"/>
    <n v="0"/>
    <n v="0"/>
    <m/>
    <n v="0"/>
    <n v="0"/>
    <n v="0"/>
    <n v="0"/>
    <n v="0"/>
    <x v="2"/>
    <m/>
    <x v="6"/>
    <x v="3"/>
    <s v="No root cause"/>
    <s v="No root cause"/>
    <s v=""/>
    <s v="EXN_027"/>
    <m/>
  </r>
  <r>
    <s v="Mouda-IHS"/>
    <s v="EXN_186"/>
    <s v="EXTREME-NORD"/>
    <s v="IHS"/>
    <s v="Hybrid-Gen"/>
    <s v="EXTREME-NORD"/>
    <s v="Mouda"/>
    <s v="Huawei"/>
    <n v="0"/>
    <n v="0"/>
    <n v="0"/>
    <n v="0"/>
    <n v="0"/>
    <n v="0"/>
    <n v="0"/>
    <n v="0"/>
    <n v="0"/>
    <n v="0"/>
    <n v="0"/>
    <n v="0"/>
    <n v="0"/>
    <n v="0"/>
    <n v="0"/>
    <n v="0"/>
    <n v="0"/>
    <n v="0"/>
    <n v="0"/>
    <n v="0"/>
    <n v="0"/>
    <n v="0"/>
    <n v="0"/>
    <n v="0"/>
    <m/>
    <n v="0"/>
    <n v="0"/>
    <n v="0"/>
    <n v="0"/>
    <n v="0"/>
    <x v="2"/>
    <m/>
    <x v="6"/>
    <x v="3"/>
    <s v="No root cause"/>
    <s v="No root cause"/>
    <s v=""/>
    <s v="EXN_186"/>
    <m/>
  </r>
  <r>
    <s v="Badjouma-Zagam"/>
    <s v="EXN_239"/>
    <s v="EXTREME-NORD"/>
    <s v="CAMUSAT"/>
    <s v="Hybrid Solar - S3"/>
    <s v="EXTREME-NORD"/>
    <s v="Badjouma"/>
    <s v="Huawei"/>
    <n v="0"/>
    <n v="0"/>
    <n v="0"/>
    <n v="0"/>
    <n v="0"/>
    <n v="0"/>
    <n v="0"/>
    <n v="0"/>
    <n v="0"/>
    <n v="0"/>
    <n v="0"/>
    <n v="0"/>
    <n v="0"/>
    <n v="0"/>
    <n v="0"/>
    <n v="0"/>
    <n v="0"/>
    <n v="0"/>
    <n v="0"/>
    <n v="0"/>
    <n v="0"/>
    <n v="0"/>
    <n v="0"/>
    <n v="0"/>
    <m/>
    <n v="0"/>
    <n v="0"/>
    <n v="0"/>
    <n v="0"/>
    <n v="0"/>
    <x v="2"/>
    <m/>
    <x v="6"/>
    <x v="3"/>
    <s v="No root cause"/>
    <s v="No root cause"/>
    <s v=""/>
    <s v="EXN_239"/>
    <m/>
  </r>
  <r>
    <s v="Gamdougoum-IHS"/>
    <s v="EXN_163"/>
    <s v="EXTREME-NORD"/>
    <s v="IHS"/>
    <s v="Solar-Gen"/>
    <s v="EXTREME-NORD"/>
    <s v="Gamdougoum"/>
    <s v="Huawei"/>
    <n v="0"/>
    <n v="0"/>
    <n v="0"/>
    <n v="0"/>
    <n v="0"/>
    <n v="0"/>
    <n v="0"/>
    <n v="0"/>
    <n v="0"/>
    <n v="0"/>
    <n v="0"/>
    <n v="0"/>
    <n v="0"/>
    <n v="0"/>
    <n v="0"/>
    <n v="0"/>
    <n v="0"/>
    <n v="0"/>
    <n v="0"/>
    <n v="0"/>
    <n v="0"/>
    <n v="0"/>
    <n v="0"/>
    <n v="0"/>
    <m/>
    <n v="0"/>
    <n v="0"/>
    <n v="0"/>
    <n v="0"/>
    <n v="0"/>
    <x v="2"/>
    <m/>
    <x v="6"/>
    <x v="3"/>
    <s v="No root cause"/>
    <s v="No root cause"/>
    <s v=""/>
    <s v="EXN_163"/>
    <m/>
  </r>
  <r>
    <s v="Tiko-Likomba-IHS"/>
    <s v="SUO_209"/>
    <s v="SUD-OUEST"/>
    <s v="IHS"/>
    <s v="Grid-Gen"/>
    <s v="SUD-OUEST"/>
    <s v="Tiko"/>
    <s v="Huawei"/>
    <n v="0"/>
    <n v="0"/>
    <n v="0"/>
    <n v="0"/>
    <n v="0"/>
    <n v="0"/>
    <n v="0"/>
    <n v="0"/>
    <n v="0"/>
    <n v="0"/>
    <n v="0"/>
    <n v="0"/>
    <n v="0"/>
    <n v="0"/>
    <n v="0"/>
    <n v="0"/>
    <n v="0"/>
    <n v="0"/>
    <n v="0"/>
    <n v="0"/>
    <n v="0"/>
    <n v="0"/>
    <n v="0"/>
    <n v="0"/>
    <m/>
    <n v="0"/>
    <n v="0"/>
    <n v="0"/>
    <n v="0"/>
    <n v="0"/>
    <x v="2"/>
    <m/>
    <x v="6"/>
    <x v="3"/>
    <s v="No root cause"/>
    <s v="No root cause"/>
    <s v=""/>
    <s v="SUO_209"/>
    <m/>
  </r>
  <r>
    <s v="Ngambe"/>
    <s v="SUO_029"/>
    <s v="LITTORAL"/>
    <s v="IHS"/>
    <s v="Grid-Hybrid-Gen"/>
    <s v="SUD-OUEST"/>
    <s v="Ngambe"/>
    <s v="ZTE"/>
    <n v="0"/>
    <n v="0"/>
    <n v="0"/>
    <n v="0"/>
    <n v="0"/>
    <n v="0"/>
    <n v="0"/>
    <n v="0"/>
    <n v="0"/>
    <n v="0"/>
    <n v="0"/>
    <n v="0"/>
    <n v="0"/>
    <n v="0"/>
    <n v="0"/>
    <n v="0"/>
    <n v="0"/>
    <n v="0"/>
    <n v="0"/>
    <n v="0"/>
    <n v="0"/>
    <n v="0"/>
    <n v="0"/>
    <n v="0"/>
    <m/>
    <n v="0"/>
    <n v="0"/>
    <n v="0"/>
    <n v="0"/>
    <n v="0"/>
    <x v="2"/>
    <m/>
    <x v="6"/>
    <x v="3"/>
    <s v="No root cause"/>
    <s v="No root cause"/>
    <s v=""/>
    <s v="SUO_029"/>
    <m/>
  </r>
  <r>
    <s v="Tiko-Market-IHS"/>
    <s v="SUO_104"/>
    <s v="SUD-OUEST"/>
    <s v="IHS"/>
    <s v="Grid-Gen"/>
    <s v="SUD-OUEST"/>
    <s v="Tiko"/>
    <s v="Huawei"/>
    <n v="0"/>
    <n v="0"/>
    <n v="0"/>
    <n v="0"/>
    <n v="0"/>
    <n v="0"/>
    <n v="0"/>
    <n v="0"/>
    <n v="0"/>
    <n v="0"/>
    <n v="0"/>
    <n v="0"/>
    <n v="0"/>
    <n v="0"/>
    <n v="0"/>
    <n v="0"/>
    <n v="0"/>
    <n v="0"/>
    <n v="0"/>
    <n v="0"/>
    <n v="0"/>
    <n v="0"/>
    <n v="0"/>
    <n v="0"/>
    <m/>
    <n v="0"/>
    <n v="0"/>
    <n v="0"/>
    <n v="0"/>
    <n v="0"/>
    <x v="2"/>
    <m/>
    <x v="6"/>
    <x v="3"/>
    <s v="No root cause"/>
    <s v="No root cause"/>
    <s v=""/>
    <s v="SUO_104"/>
    <m/>
  </r>
  <r>
    <s v="Santa-New"/>
    <s v="NRO_104"/>
    <s v="NORD-OUEST"/>
    <s v="IHS"/>
    <s v="Grid-Gen"/>
    <s v="NORD-OUEST"/>
    <s v="Santa"/>
    <s v="Huawei"/>
    <n v="0"/>
    <n v="0"/>
    <n v="0"/>
    <n v="0"/>
    <n v="0"/>
    <n v="0"/>
    <n v="0"/>
    <n v="0"/>
    <n v="0"/>
    <n v="0"/>
    <n v="0"/>
    <n v="0"/>
    <n v="0"/>
    <n v="0"/>
    <n v="0"/>
    <n v="0"/>
    <n v="0"/>
    <n v="0"/>
    <n v="0"/>
    <n v="0"/>
    <n v="0"/>
    <n v="0"/>
    <n v="0"/>
    <n v="0"/>
    <m/>
    <n v="0"/>
    <n v="0"/>
    <n v="0"/>
    <n v="0"/>
    <n v="0"/>
    <x v="2"/>
    <m/>
    <x v="6"/>
    <x v="3"/>
    <s v="No root cause"/>
    <s v="No root cause"/>
    <s v=""/>
    <s v="NRO_104"/>
    <m/>
  </r>
  <r>
    <s v="Akum"/>
    <s v="NRO_001"/>
    <s v="NORD-OUEST"/>
    <s v="CAMUSAT"/>
    <s v="Medium Grid + Solar + GE"/>
    <s v="NORD-OUEST"/>
    <s v="Akum"/>
    <s v="Huawei"/>
    <n v="0"/>
    <n v="0"/>
    <n v="0"/>
    <n v="0"/>
    <n v="0"/>
    <n v="0"/>
    <n v="0"/>
    <n v="0"/>
    <n v="0"/>
    <n v="0"/>
    <n v="0"/>
    <n v="0"/>
    <n v="0"/>
    <n v="0"/>
    <n v="0"/>
    <n v="0"/>
    <n v="0"/>
    <n v="0"/>
    <n v="0"/>
    <n v="0"/>
    <n v="0"/>
    <n v="0"/>
    <n v="0"/>
    <n v="0"/>
    <m/>
    <n v="0"/>
    <n v="0"/>
    <n v="0"/>
    <n v="0"/>
    <n v="0"/>
    <x v="2"/>
    <m/>
    <x v="6"/>
    <x v="3"/>
    <s v="No root cause"/>
    <s v="No root cause"/>
    <s v=""/>
    <s v="NRO_001"/>
    <m/>
  </r>
  <r>
    <s v="Ndom"/>
    <s v="SUO_028"/>
    <s v="CENTRE"/>
    <s v="IHS"/>
    <s v="Grid Gen"/>
    <s v="SUD-OUEST"/>
    <s v="Ndom"/>
    <s v="ZTE"/>
    <n v="0"/>
    <n v="0"/>
    <n v="0"/>
    <n v="0"/>
    <n v="0"/>
    <n v="0"/>
    <n v="0"/>
    <n v="0"/>
    <n v="0"/>
    <n v="0"/>
    <n v="0"/>
    <n v="0"/>
    <n v="0"/>
    <n v="0"/>
    <n v="0"/>
    <n v="0"/>
    <n v="0"/>
    <n v="0"/>
    <n v="0"/>
    <n v="0"/>
    <n v="0"/>
    <n v="0"/>
    <n v="0"/>
    <n v="0"/>
    <m/>
    <n v="0"/>
    <n v="0"/>
    <n v="0"/>
    <n v="0"/>
    <n v="0"/>
    <x v="2"/>
    <m/>
    <x v="6"/>
    <x v="3"/>
    <s v="No root cause"/>
    <s v="No root cause"/>
    <s v=""/>
    <s v="SUO_028"/>
    <m/>
  </r>
  <r>
    <s v="Sabga"/>
    <s v="NRO_048"/>
    <s v="NORD-OUEST"/>
    <s v="IHS"/>
    <s v="Grid-Gen"/>
    <s v="NORD-OUEST"/>
    <s v="Sabga"/>
    <s v="Huawei"/>
    <n v="0"/>
    <n v="0"/>
    <n v="0"/>
    <n v="0"/>
    <n v="0"/>
    <n v="0"/>
    <n v="0"/>
    <n v="0"/>
    <n v="0"/>
    <n v="0"/>
    <n v="0"/>
    <n v="0"/>
    <n v="0"/>
    <n v="0"/>
    <n v="0"/>
    <n v="0"/>
    <n v="0"/>
    <n v="0"/>
    <n v="0"/>
    <n v="0"/>
    <n v="0"/>
    <n v="0"/>
    <n v="0"/>
    <n v="0"/>
    <m/>
    <n v="0"/>
    <n v="0"/>
    <n v="0"/>
    <n v="0"/>
    <n v="0"/>
    <x v="2"/>
    <m/>
    <x v="6"/>
    <x v="3"/>
    <s v="No root cause"/>
    <s v="No root cause"/>
    <s v=""/>
    <s v="NRO_048"/>
    <m/>
  </r>
  <r>
    <s v="Mundemba"/>
    <s v="SUO_020"/>
    <s v="SUD-OUEST"/>
    <s v="IHS"/>
    <s v="Hybrid-Gen"/>
    <s v="SUD-OUEST"/>
    <s v="Mundemba"/>
    <s v="NOKIA"/>
    <n v="0"/>
    <n v="0"/>
    <n v="0"/>
    <n v="0"/>
    <n v="0"/>
    <n v="0"/>
    <n v="0"/>
    <n v="0"/>
    <n v="0"/>
    <n v="0"/>
    <n v="0"/>
    <n v="0"/>
    <n v="0"/>
    <n v="0"/>
    <n v="0"/>
    <n v="0"/>
    <n v="0"/>
    <n v="0"/>
    <n v="0"/>
    <n v="0"/>
    <n v="0"/>
    <n v="0"/>
    <n v="0"/>
    <n v="0"/>
    <m/>
    <n v="0"/>
    <n v="0"/>
    <n v="0"/>
    <n v="0"/>
    <n v="0"/>
    <x v="2"/>
    <m/>
    <x v="6"/>
    <x v="3"/>
    <s v="No root cause"/>
    <s v="No root cause"/>
    <s v=""/>
    <s v="SUO_020"/>
    <m/>
  </r>
  <r>
    <s v="Nguti"/>
    <s v="SUO_022"/>
    <s v="SUD-OUEST"/>
    <s v="CAMUSAT"/>
    <s v="HGB"/>
    <s v="SUD-OUEST"/>
    <s v="Nguti"/>
    <s v="NOKIA"/>
    <n v="0"/>
    <n v="0"/>
    <n v="0"/>
    <n v="0"/>
    <n v="0"/>
    <n v="0"/>
    <n v="0"/>
    <n v="0"/>
    <n v="0"/>
    <n v="0"/>
    <n v="0"/>
    <n v="0"/>
    <n v="0"/>
    <n v="0"/>
    <n v="0"/>
    <n v="0"/>
    <n v="0"/>
    <n v="0"/>
    <n v="0"/>
    <n v="0"/>
    <n v="0"/>
    <n v="0"/>
    <n v="0"/>
    <n v="0"/>
    <m/>
    <n v="0"/>
    <n v="0"/>
    <n v="0"/>
    <n v="0"/>
    <n v="0"/>
    <x v="2"/>
    <m/>
    <x v="6"/>
    <x v="3"/>
    <s v="No root cause"/>
    <s v="No root cause"/>
    <s v=""/>
    <s v="SUO_022"/>
    <m/>
  </r>
  <r>
    <s v="Konye"/>
    <s v="SUO_032"/>
    <s v="SUD-OUEST"/>
    <s v="IHS"/>
    <s v="Hybrid-Gen"/>
    <s v="SUD-OUEST"/>
    <s v="Konye"/>
    <s v="NOKIA"/>
    <n v="0"/>
    <n v="0"/>
    <n v="0"/>
    <n v="0"/>
    <n v="0"/>
    <n v="0"/>
    <n v="0"/>
    <n v="0"/>
    <n v="0"/>
    <n v="0"/>
    <n v="0"/>
    <n v="0"/>
    <n v="0"/>
    <n v="0"/>
    <n v="0"/>
    <n v="0"/>
    <n v="0"/>
    <n v="0"/>
    <n v="0"/>
    <n v="0"/>
    <n v="0"/>
    <n v="0"/>
    <n v="0"/>
    <n v="0"/>
    <m/>
    <n v="0"/>
    <n v="0"/>
    <n v="0"/>
    <n v="0"/>
    <n v="0"/>
    <x v="2"/>
    <m/>
    <x v="6"/>
    <x v="3"/>
    <s v="No root cause"/>
    <s v="No root cause"/>
    <s v=""/>
    <s v="SUO_032"/>
    <m/>
  </r>
  <r>
    <s v="Kurume"/>
    <s v="SUO_034"/>
    <s v="SUD-OUEST"/>
    <s v="CAMUSAT"/>
    <e v="#N/A"/>
    <s v="SUD-OUEST"/>
    <s v="Kurume"/>
    <s v="NOKIA"/>
    <n v="0"/>
    <n v="0"/>
    <n v="0"/>
    <n v="0"/>
    <n v="0"/>
    <n v="0"/>
    <n v="0"/>
    <n v="0"/>
    <n v="0"/>
    <n v="0"/>
    <n v="0"/>
    <n v="0"/>
    <n v="0"/>
    <n v="0"/>
    <n v="0"/>
    <n v="0"/>
    <n v="0"/>
    <n v="0"/>
    <n v="0"/>
    <n v="0"/>
    <n v="0"/>
    <n v="0"/>
    <n v="0"/>
    <n v="0"/>
    <m/>
    <n v="0"/>
    <n v="0"/>
    <n v="0"/>
    <n v="0"/>
    <n v="0"/>
    <x v="2"/>
    <m/>
    <x v="6"/>
    <x v="3"/>
    <s v="No root cause"/>
    <s v="No root cause"/>
    <s v=""/>
    <s v="SUO_034"/>
    <m/>
  </r>
  <r>
    <s v="Ekona-MTN"/>
    <s v="SUO_087"/>
    <s v="SUD-OUEST"/>
    <s v="IHS"/>
    <s v="Vandalized"/>
    <s v="SUD-OUEST"/>
    <s v="Ekona"/>
    <s v="NOKIA"/>
    <n v="0"/>
    <n v="0"/>
    <n v="0"/>
    <n v="0"/>
    <n v="0"/>
    <n v="0"/>
    <n v="0"/>
    <n v="0"/>
    <n v="0"/>
    <n v="0"/>
    <n v="0"/>
    <n v="0"/>
    <n v="0"/>
    <n v="0"/>
    <n v="0"/>
    <n v="0"/>
    <n v="0"/>
    <n v="0"/>
    <n v="0"/>
    <n v="0"/>
    <n v="0"/>
    <n v="0"/>
    <n v="0"/>
    <n v="0"/>
    <m/>
    <n v="0"/>
    <n v="0"/>
    <n v="0"/>
    <n v="0"/>
    <n v="0"/>
    <x v="2"/>
    <m/>
    <x v="9"/>
    <x v="5"/>
    <s v="Projet OCM (ZTE, NOKIA, autres projets)"/>
    <s v="PLANNED WORKS"/>
    <s v="(05-10-2026 ocm ran 18h) New site not yet transferred to MSP..;..;(05-10-2026 ocm ran 12h) New site not yet transferred to MSP"/>
    <s v="SUO_087"/>
    <m/>
  </r>
  <r>
    <s v="Munyengue-Trouble-IHS"/>
    <s v="SUO_098"/>
    <s v="SUD-OUEST"/>
    <s v="IHS"/>
    <s v="Gen Only"/>
    <s v="SUD-OUEST"/>
    <s v="Muyengue"/>
    <s v="NOKIA"/>
    <n v="0"/>
    <n v="0"/>
    <n v="0"/>
    <n v="0"/>
    <n v="0"/>
    <n v="0"/>
    <n v="0"/>
    <n v="0"/>
    <n v="0"/>
    <n v="0"/>
    <n v="0"/>
    <n v="0"/>
    <n v="0"/>
    <n v="0"/>
    <n v="0"/>
    <n v="0"/>
    <n v="0"/>
    <n v="0"/>
    <n v="0"/>
    <n v="0"/>
    <n v="0"/>
    <n v="0"/>
    <n v="0"/>
    <n v="0"/>
    <m/>
    <n v="0"/>
    <n v="0"/>
    <n v="0"/>
    <n v="0"/>
    <n v="0"/>
    <x v="2"/>
    <m/>
    <x v="6"/>
    <x v="3"/>
    <s v="No root cause"/>
    <s v="No root cause"/>
    <s v=""/>
    <s v="SUO_098"/>
    <m/>
  </r>
  <r>
    <s v="Muyengue-II-IHS"/>
    <s v="SUO_026"/>
    <s v="SUD-OUEST"/>
    <s v="IHS"/>
    <s v="Grid-Gen"/>
    <s v="SUD-OUEST"/>
    <s v="Muyengue"/>
    <s v="NOKIA"/>
    <n v="0"/>
    <n v="0"/>
    <n v="0"/>
    <n v="0"/>
    <n v="0"/>
    <n v="0"/>
    <n v="0"/>
    <n v="0"/>
    <n v="0"/>
    <n v="0"/>
    <n v="0"/>
    <n v="0"/>
    <n v="0"/>
    <n v="0"/>
    <n v="0"/>
    <n v="0"/>
    <n v="0"/>
    <n v="0"/>
    <n v="0"/>
    <n v="0"/>
    <n v="0"/>
    <n v="0"/>
    <n v="0"/>
    <n v="0"/>
    <m/>
    <n v="0"/>
    <n v="0"/>
    <n v="0"/>
    <n v="0"/>
    <n v="0"/>
    <x v="2"/>
    <m/>
    <x v="6"/>
    <x v="3"/>
    <s v="No root cause"/>
    <s v="No root cause"/>
    <s v=""/>
    <s v="SUO_026"/>
    <m/>
  </r>
  <r>
    <s v="Babensi-IHS"/>
    <s v="SUO_099"/>
    <s v="SUD-OUEST"/>
    <s v="IHS"/>
    <s v="Gen Only"/>
    <s v="SUD-OUEST"/>
    <s v="Babensi"/>
    <s v="NOKIA"/>
    <n v="0"/>
    <n v="0"/>
    <n v="0"/>
    <n v="0"/>
    <n v="0"/>
    <n v="0"/>
    <n v="0"/>
    <n v="0"/>
    <n v="0"/>
    <n v="0"/>
    <n v="0"/>
    <n v="0"/>
    <n v="0"/>
    <n v="0"/>
    <n v="0"/>
    <n v="0"/>
    <n v="0"/>
    <n v="0"/>
    <n v="0"/>
    <n v="0"/>
    <n v="0"/>
    <n v="0"/>
    <n v="0"/>
    <n v="0"/>
    <m/>
    <n v="0"/>
    <n v="0"/>
    <n v="0"/>
    <n v="0"/>
    <n v="0"/>
    <x v="2"/>
    <m/>
    <x v="6"/>
    <x v="3"/>
    <s v="No root cause"/>
    <s v="No root cause"/>
    <s v=""/>
    <s v="SUO_099"/>
    <m/>
  </r>
  <r>
    <s v="Ekona-II-IHS"/>
    <s v="SUO_128"/>
    <s v="SUD-OUEST"/>
    <s v="IHS"/>
    <s v="Vandalized"/>
    <s v="SUD-OUEST"/>
    <s v="Ekona"/>
    <s v="NOKIA"/>
    <n v="0"/>
    <n v="0"/>
    <n v="0"/>
    <n v="0"/>
    <n v="0"/>
    <n v="0"/>
    <n v="0"/>
    <n v="0"/>
    <n v="0"/>
    <n v="0"/>
    <n v="0"/>
    <n v="0"/>
    <n v="0"/>
    <n v="0"/>
    <n v="0"/>
    <n v="0"/>
    <n v="0"/>
    <n v="0"/>
    <n v="0"/>
    <n v="0"/>
    <n v="0"/>
    <n v="0"/>
    <n v="0"/>
    <n v="0"/>
    <m/>
    <n v="0"/>
    <n v="0"/>
    <n v="0"/>
    <n v="0"/>
    <n v="0"/>
    <x v="2"/>
    <m/>
    <x v="6"/>
    <x v="3"/>
    <s v="No root cause"/>
    <s v="No root cause"/>
    <s v=""/>
    <s v="SUO_128"/>
    <m/>
  </r>
  <r>
    <s v="Akwaya-IHS"/>
    <s v="SUO_092"/>
    <s v="SUD-OUEST"/>
    <s v="IHS"/>
    <s v="Solar-Gen"/>
    <s v="SUD-OUEST"/>
    <s v="Akwaya"/>
    <s v="NOKIA"/>
    <n v="0"/>
    <n v="0"/>
    <n v="0"/>
    <n v="0"/>
    <n v="0"/>
    <n v="0"/>
    <n v="0"/>
    <n v="0"/>
    <n v="0"/>
    <n v="0"/>
    <n v="0"/>
    <n v="0"/>
    <n v="0"/>
    <n v="0"/>
    <n v="0"/>
    <n v="0"/>
    <n v="0"/>
    <n v="0"/>
    <n v="0"/>
    <n v="0"/>
    <n v="0"/>
    <n v="0"/>
    <n v="0"/>
    <n v="0"/>
    <m/>
    <n v="0"/>
    <n v="0"/>
    <n v="0"/>
    <n v="0"/>
    <n v="0"/>
    <x v="2"/>
    <m/>
    <x v="6"/>
    <x v="3"/>
    <s v="No root cause"/>
    <s v="No root cause"/>
    <s v=""/>
    <s v="SUO_092"/>
    <m/>
  </r>
  <r>
    <s v="Njikwa-Town-IHS"/>
    <s v="NRO_022"/>
    <s v="NORD-OUEST"/>
    <m/>
    <m/>
    <s v="NORD-OUEST"/>
    <s v="Njikwa"/>
    <s v="NOKIA"/>
    <n v="0"/>
    <n v="0"/>
    <n v="0"/>
    <n v="0"/>
    <n v="0"/>
    <n v="0"/>
    <n v="0"/>
    <n v="0"/>
    <n v="0"/>
    <n v="0"/>
    <n v="0"/>
    <n v="0"/>
    <n v="0"/>
    <n v="0"/>
    <n v="0"/>
    <n v="0"/>
    <n v="0"/>
    <n v="0"/>
    <n v="0"/>
    <n v="0"/>
    <n v="0"/>
    <n v="0"/>
    <n v="0"/>
    <n v="0"/>
    <m/>
    <n v="0"/>
    <n v="0"/>
    <n v="0"/>
    <n v="0"/>
    <n v="0"/>
    <x v="2"/>
    <m/>
    <x v="6"/>
    <x v="3"/>
    <s v="No root cause"/>
    <s v="No root cause"/>
    <s v=""/>
    <s v="NRO_022"/>
    <m/>
  </r>
  <r>
    <s v="Bova-Bokombo-IHS"/>
    <s v="SUO_025"/>
    <s v="SUD-OUEST"/>
    <s v="IHS"/>
    <s v="Gen Only"/>
    <s v="SUD-OUEST"/>
    <s v="Bova-Bokombo"/>
    <s v="NOKIA"/>
    <n v="0"/>
    <n v="0"/>
    <n v="0"/>
    <n v="0"/>
    <n v="0"/>
    <n v="0"/>
    <n v="0"/>
    <n v="0"/>
    <n v="0"/>
    <n v="0"/>
    <n v="0"/>
    <n v="0"/>
    <n v="0"/>
    <n v="0"/>
    <n v="0"/>
    <n v="0"/>
    <n v="0"/>
    <n v="0"/>
    <n v="0"/>
    <n v="0"/>
    <n v="0"/>
    <n v="0"/>
    <n v="0"/>
    <n v="0"/>
    <m/>
    <n v="0"/>
    <n v="0"/>
    <n v="0"/>
    <n v="0"/>
    <n v="0"/>
    <x v="2"/>
    <m/>
    <x v="6"/>
    <x v="3"/>
    <s v="No root cause"/>
    <s v="No root cause"/>
    <s v=""/>
    <s v="SUO_025"/>
    <m/>
  </r>
  <r>
    <s v="Abuenshie"/>
    <s v="NRO_045"/>
    <s v="NORD-OUEST"/>
    <s v="IHS"/>
    <s v="Vandalized"/>
    <s v="NORD-OUEST"/>
    <s v="Abuenshie"/>
    <s v="NOKIA"/>
    <n v="0"/>
    <n v="0"/>
    <n v="0"/>
    <n v="0"/>
    <n v="0"/>
    <n v="0"/>
    <n v="0"/>
    <n v="0"/>
    <n v="0"/>
    <n v="0"/>
    <n v="0"/>
    <n v="0"/>
    <n v="0"/>
    <n v="0"/>
    <n v="0"/>
    <n v="0"/>
    <n v="0"/>
    <n v="0"/>
    <n v="0"/>
    <n v="0"/>
    <n v="0"/>
    <n v="0"/>
    <n v="0"/>
    <n v="0"/>
    <m/>
    <n v="0"/>
    <n v="0"/>
    <n v="0"/>
    <n v="0"/>
    <n v="0"/>
    <x v="2"/>
    <m/>
    <x v="6"/>
    <x v="3"/>
    <s v="No root cause"/>
    <s v="No root cause"/>
    <s v=""/>
    <s v="NRO_045"/>
    <m/>
  </r>
  <r>
    <s v="Tugi"/>
    <s v="NRO_076"/>
    <s v="NORD-OUEST"/>
    <m/>
    <m/>
    <s v="NORD-OUEST"/>
    <s v="Tugi"/>
    <s v="NOKIA"/>
    <n v="0"/>
    <n v="0"/>
    <n v="0"/>
    <n v="0"/>
    <n v="0"/>
    <n v="0"/>
    <n v="0"/>
    <n v="0"/>
    <n v="0"/>
    <n v="0"/>
    <n v="0"/>
    <n v="0"/>
    <n v="0"/>
    <n v="0"/>
    <n v="0"/>
    <n v="0"/>
    <n v="0"/>
    <n v="0"/>
    <n v="0"/>
    <n v="0"/>
    <n v="0"/>
    <n v="0"/>
    <n v="0"/>
    <n v="0"/>
    <m/>
    <n v="0"/>
    <n v="0"/>
    <n v="0"/>
    <n v="0"/>
    <n v="0"/>
    <x v="2"/>
    <m/>
    <x v="6"/>
    <x v="3"/>
    <s v="No root cause"/>
    <s v="No root cause"/>
    <s v=""/>
    <s v="NRO_076"/>
    <m/>
  </r>
  <r>
    <s v="Jikejem"/>
    <s v="NRO_071"/>
    <s v="NORD-OUEST"/>
    <s v="IHS"/>
    <s v="Hybrid-Gen"/>
    <s v="NORD-OUEST"/>
    <s v="Jikejem"/>
    <s v="NOKIA"/>
    <n v="0"/>
    <n v="0"/>
    <n v="0"/>
    <n v="0"/>
    <n v="0"/>
    <n v="0"/>
    <n v="0"/>
    <n v="0"/>
    <n v="0"/>
    <n v="0"/>
    <n v="0"/>
    <n v="0"/>
    <n v="0"/>
    <n v="0"/>
    <n v="0"/>
    <n v="0"/>
    <n v="0"/>
    <n v="0"/>
    <n v="0"/>
    <n v="0"/>
    <n v="0"/>
    <n v="0"/>
    <n v="0"/>
    <n v="0"/>
    <m/>
    <n v="0"/>
    <n v="0"/>
    <n v="0"/>
    <n v="0"/>
    <n v="0"/>
    <x v="2"/>
    <m/>
    <x v="6"/>
    <x v="3"/>
    <s v="No root cause"/>
    <s v="No root cause"/>
    <s v=""/>
    <s v="NRO_071"/>
    <m/>
  </r>
  <r>
    <s v="Bai-Kuke-IHS"/>
    <s v="SUO_153"/>
    <s v="SUD-OUEST"/>
    <s v="IHS"/>
    <s v="Vandalized"/>
    <s v="SUD-OUEST"/>
    <s v="Bai-Kuke"/>
    <s v="NOKIA"/>
    <n v="0"/>
    <n v="0"/>
    <n v="0"/>
    <n v="0"/>
    <n v="0"/>
    <n v="0"/>
    <n v="0"/>
    <n v="0"/>
    <n v="0"/>
    <n v="0"/>
    <n v="0"/>
    <n v="0"/>
    <n v="0"/>
    <n v="0"/>
    <n v="0"/>
    <n v="0"/>
    <n v="0"/>
    <n v="0"/>
    <n v="0"/>
    <n v="0"/>
    <n v="0"/>
    <n v="0"/>
    <n v="0"/>
    <n v="0"/>
    <m/>
    <n v="0"/>
    <n v="0"/>
    <n v="0"/>
    <n v="0"/>
    <n v="0"/>
    <x v="2"/>
    <m/>
    <x v="6"/>
    <x v="3"/>
    <s v="No root cause"/>
    <s v="No root cause"/>
    <s v=""/>
    <s v="SUO_153"/>
    <m/>
  </r>
  <r>
    <s v="Kwaja"/>
    <s v="NRO_096"/>
    <s v="NORD-OUEST"/>
    <s v="IHS"/>
    <s v="Vandalized"/>
    <s v="NORD-OUEST"/>
    <s v="Kwaja"/>
    <s v="NOKIA"/>
    <n v="0"/>
    <n v="0"/>
    <n v="0"/>
    <n v="0"/>
    <n v="0"/>
    <n v="0"/>
    <n v="0"/>
    <n v="0"/>
    <n v="0"/>
    <n v="0"/>
    <n v="0"/>
    <n v="0"/>
    <n v="0"/>
    <n v="0"/>
    <n v="0"/>
    <n v="0"/>
    <n v="0"/>
    <n v="0"/>
    <n v="0"/>
    <n v="0"/>
    <n v="0"/>
    <n v="0"/>
    <n v="0"/>
    <n v="0"/>
    <m/>
    <n v="0"/>
    <n v="0"/>
    <n v="0"/>
    <n v="0"/>
    <n v="0"/>
    <x v="2"/>
    <m/>
    <x v="6"/>
    <x v="3"/>
    <s v="No root cause"/>
    <s v="No root cause"/>
    <s v=""/>
    <s v="NRO_096"/>
    <m/>
  </r>
  <r>
    <s v="Jikejem-II"/>
    <s v="NRO_111"/>
    <s v="NORD-OUEST"/>
    <m/>
    <m/>
    <s v="NORD-OUEST"/>
    <s v="Jikejem"/>
    <s v="NOKIA"/>
    <n v="0"/>
    <n v="0"/>
    <n v="0"/>
    <n v="0"/>
    <n v="0"/>
    <n v="0"/>
    <n v="0"/>
    <n v="0"/>
    <n v="0"/>
    <n v="0"/>
    <n v="0"/>
    <n v="0"/>
    <n v="0"/>
    <n v="0"/>
    <n v="0"/>
    <n v="0"/>
    <n v="0"/>
    <n v="0"/>
    <n v="0"/>
    <n v="0"/>
    <n v="0"/>
    <n v="0"/>
    <n v="0"/>
    <n v="0"/>
    <m/>
    <n v="0"/>
    <n v="0"/>
    <n v="0"/>
    <n v="0"/>
    <n v="0"/>
    <x v="2"/>
    <m/>
    <x v="6"/>
    <x v="3"/>
    <s v="No root cause"/>
    <s v="No root cause"/>
    <s v=""/>
    <s v="NRO_111"/>
    <m/>
  </r>
  <r>
    <s v="Gossi-IHS"/>
    <s v="EXN_232"/>
    <s v="EXTREME-NORD"/>
    <s v="CAMUSAT"/>
    <s v="Hybrid Solar - S3"/>
    <s v="EXTREME-NORD"/>
    <s v="Gossi"/>
    <s v="NOKIA"/>
    <n v="0"/>
    <n v="0"/>
    <n v="0"/>
    <n v="0"/>
    <n v="0"/>
    <n v="0"/>
    <n v="0"/>
    <n v="0"/>
    <n v="0"/>
    <n v="0"/>
    <n v="0"/>
    <n v="0"/>
    <n v="0"/>
    <n v="0"/>
    <n v="0"/>
    <n v="0"/>
    <n v="0"/>
    <n v="0"/>
    <n v="0"/>
    <n v="0"/>
    <n v="0"/>
    <n v="0"/>
    <n v="0"/>
    <n v="0"/>
    <m/>
    <n v="0"/>
    <n v="0"/>
    <n v="0"/>
    <n v="0"/>
    <n v="0"/>
    <x v="2"/>
    <m/>
    <x v="6"/>
    <x v="3"/>
    <s v="No root cause"/>
    <s v="No root cause"/>
    <s v=""/>
    <s v="EXN_232"/>
    <m/>
  </r>
  <r>
    <s v="Mora"/>
    <s v="EXN_005"/>
    <s v="EXTREME-NORD"/>
    <s v="CAMUSAT"/>
    <s v="Bad Grid + Solar + GE"/>
    <s v="EXTREME-NORD"/>
    <s v="Mora"/>
    <s v="Huawei"/>
    <n v="0"/>
    <n v="0"/>
    <n v="0"/>
    <n v="0"/>
    <n v="0"/>
    <n v="0"/>
    <n v="0"/>
    <n v="0"/>
    <n v="0"/>
    <n v="0"/>
    <n v="0"/>
    <n v="0"/>
    <n v="0"/>
    <n v="0"/>
    <n v="0"/>
    <n v="0"/>
    <n v="0"/>
    <n v="0"/>
    <n v="0"/>
    <n v="0"/>
    <n v="0"/>
    <n v="0"/>
    <n v="0"/>
    <n v="0"/>
    <m/>
    <n v="0"/>
    <n v="0"/>
    <n v="0"/>
    <n v="0"/>
    <n v="0"/>
    <x v="2"/>
    <m/>
    <x v="6"/>
    <x v="3"/>
    <s v="No root cause"/>
    <s v="No root cause"/>
    <s v=""/>
    <s v="EXN_005"/>
    <m/>
  </r>
  <r>
    <s v="Balatchi-IHS"/>
    <s v="NRO_027"/>
    <s v="NORD-OUEST"/>
    <s v="IHS"/>
    <s v="Hybrid-Gen"/>
    <s v="NORD-OUEST"/>
    <s v="Balatchi"/>
    <s v="Huawei"/>
    <n v="0"/>
    <n v="0"/>
    <n v="0"/>
    <n v="0"/>
    <n v="0"/>
    <n v="0"/>
    <n v="0"/>
    <n v="0"/>
    <n v="0"/>
    <n v="0"/>
    <n v="0"/>
    <n v="0"/>
    <n v="0"/>
    <n v="0"/>
    <n v="0"/>
    <n v="0"/>
    <n v="0"/>
    <n v="0"/>
    <n v="0"/>
    <n v="0"/>
    <n v="0"/>
    <n v="0"/>
    <n v="0"/>
    <n v="0"/>
    <m/>
    <n v="0"/>
    <n v="0"/>
    <n v="0"/>
    <n v="0"/>
    <n v="0"/>
    <x v="2"/>
    <m/>
    <x v="6"/>
    <x v="3"/>
    <s v="No root cause"/>
    <s v="No root cause"/>
    <s v=""/>
    <s v="NRO_027"/>
    <m/>
  </r>
  <r>
    <s v="Mamfe"/>
    <s v="SUO_009"/>
    <s v="SUD-OUEST"/>
    <s v="CAMUSAT"/>
    <s v="Bad Grid + GE"/>
    <s v="SUD-OUEST"/>
    <s v="Mamfe"/>
    <s v="NOKIA"/>
    <n v="0"/>
    <n v="0"/>
    <n v="0"/>
    <n v="0"/>
    <n v="0"/>
    <n v="0"/>
    <n v="0"/>
    <n v="0"/>
    <n v="0"/>
    <n v="0"/>
    <n v="0"/>
    <n v="0"/>
    <n v="0"/>
    <n v="0"/>
    <n v="0"/>
    <n v="0"/>
    <n v="0"/>
    <n v="0"/>
    <n v="0"/>
    <n v="0"/>
    <n v="0"/>
    <n v="0"/>
    <n v="0"/>
    <n v="0"/>
    <m/>
    <n v="0"/>
    <n v="0"/>
    <n v="0"/>
    <n v="0"/>
    <n v="0"/>
    <x v="2"/>
    <m/>
    <x v="6"/>
    <x v="3"/>
    <s v="No root cause"/>
    <s v="No root cause"/>
    <s v=""/>
    <s v="SUO_009"/>
    <m/>
  </r>
  <r>
    <s v="Fotokol"/>
    <s v="EXN_013"/>
    <s v="EXTREME-NORD"/>
    <s v="IHS"/>
    <s v="Solar-Gen"/>
    <s v="EXTREME-NORD"/>
    <s v="Fotokol"/>
    <s v="NOKIA"/>
    <n v="0"/>
    <n v="0"/>
    <n v="0"/>
    <n v="0"/>
    <n v="0"/>
    <n v="0"/>
    <n v="0"/>
    <n v="0"/>
    <n v="0"/>
    <n v="0"/>
    <n v="0"/>
    <n v="0"/>
    <n v="0"/>
    <n v="0"/>
    <n v="0"/>
    <n v="0"/>
    <n v="0"/>
    <n v="0"/>
    <n v="0"/>
    <n v="0"/>
    <n v="0"/>
    <n v="0"/>
    <n v="0"/>
    <n v="0"/>
    <m/>
    <n v="0"/>
    <n v="0"/>
    <n v="0"/>
    <n v="0"/>
    <n v="0"/>
    <x v="2"/>
    <m/>
    <x v="6"/>
    <x v="3"/>
    <s v="No root cause"/>
    <s v="No root cause"/>
    <s v=""/>
    <s v="EXN_013"/>
    <m/>
  </r>
  <r>
    <s v="Bafut-MTN"/>
    <s v="NRO_036"/>
    <s v="NORD-OUEST"/>
    <s v="IHS"/>
    <s v="Grid-Gen"/>
    <s v="NORD-OUEST"/>
    <s v="Bafut"/>
    <s v="Huawei"/>
    <n v="0"/>
    <n v="0"/>
    <n v="0"/>
    <n v="0"/>
    <n v="0"/>
    <n v="0"/>
    <n v="0"/>
    <n v="0"/>
    <n v="0"/>
    <n v="0"/>
    <n v="0"/>
    <n v="0"/>
    <n v="0"/>
    <n v="0"/>
    <n v="0"/>
    <n v="0"/>
    <n v="0"/>
    <n v="0"/>
    <n v="0"/>
    <n v="0"/>
    <n v="0"/>
    <n v="0"/>
    <n v="0"/>
    <n v="0"/>
    <m/>
    <n v="0"/>
    <n v="0"/>
    <n v="0"/>
    <n v="0"/>
    <n v="0"/>
    <x v="2"/>
    <m/>
    <x v="6"/>
    <x v="3"/>
    <s v="No root cause"/>
    <s v="No root cause"/>
    <s v=""/>
    <s v="NRO_036"/>
    <m/>
  </r>
  <r>
    <s v="Mozogo"/>
    <s v="EXN_042"/>
    <s v="EXTREME-NORD"/>
    <s v="IHS"/>
    <s v="Solar-Gen"/>
    <s v="EXTREME-NORD"/>
    <s v="Mozogo"/>
    <s v="NOKIA"/>
    <n v="0"/>
    <n v="0"/>
    <n v="0"/>
    <n v="0"/>
    <n v="0"/>
    <n v="0"/>
    <n v="0"/>
    <n v="0"/>
    <n v="0"/>
    <n v="0"/>
    <n v="0"/>
    <n v="0"/>
    <n v="0"/>
    <n v="0"/>
    <n v="0"/>
    <n v="0"/>
    <n v="0"/>
    <n v="0"/>
    <n v="0"/>
    <n v="0"/>
    <n v="0"/>
    <n v="0"/>
    <n v="0"/>
    <n v="0"/>
    <m/>
    <n v="0"/>
    <n v="0"/>
    <n v="0"/>
    <n v="0"/>
    <n v="0"/>
    <x v="2"/>
    <m/>
    <x v="4"/>
    <x v="2"/>
    <s v="EXCLU"/>
    <s v="Exclu"/>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05-10-2026 ocm ran 18h) Power status check Ongoing"/>
    <s v="EXN_007"/>
    <s v="EXN_007_H_Amchide -{ 10/05/2026 FME yaouba :de nouveau vandalisé et le comble c’est ces gars vise seulement les câbles qui alimentent directement les équipements de réseau   ETR=11/05/2026  } "/>
  </r>
  <r>
    <s v="Maga-Ville"/>
    <s v="EXN_110"/>
    <s v="EXTREME-NORD"/>
    <s v="IHS"/>
    <s v="Hybrid-Gen"/>
    <s v="EXTREME-NORD"/>
    <s v="Maga"/>
    <s v="Huawei"/>
    <n v="0"/>
    <n v="0"/>
    <n v="0"/>
    <n v="0"/>
    <n v="0"/>
    <n v="0"/>
    <n v="0"/>
    <n v="0"/>
    <n v="0"/>
    <n v="0"/>
    <n v="0"/>
    <n v="0"/>
    <n v="0"/>
    <n v="3.4778402718922009E-3"/>
    <n v="0"/>
    <n v="0"/>
    <n v="0"/>
    <n v="0"/>
    <n v="0"/>
    <n v="0"/>
    <n v="0"/>
    <n v="0"/>
    <n v="0"/>
    <n v="0"/>
    <m/>
    <n v="0"/>
    <n v="0"/>
    <n v="0"/>
    <n v="0"/>
    <n v="0"/>
    <x v="2"/>
    <m/>
    <x v="6"/>
    <x v="3"/>
    <s v="No root cause"/>
    <s v="No root cause"/>
    <s v=""/>
    <s v="EXN_110"/>
    <m/>
  </r>
  <r>
    <s v="Guere-IHS"/>
    <s v="EXN_126"/>
    <s v="EXTREME-NORD"/>
    <s v="IHS"/>
    <s v="Gen Only"/>
    <s v="EXTREME-NORD"/>
    <s v="Guere"/>
    <s v="Huawei"/>
    <n v="0"/>
    <n v="0"/>
    <n v="0"/>
    <n v="0"/>
    <n v="0"/>
    <n v="0"/>
    <n v="0"/>
    <n v="0"/>
    <n v="0"/>
    <n v="0"/>
    <n v="0"/>
    <n v="0"/>
    <n v="0"/>
    <n v="4.0128926214140796E-3"/>
    <n v="0"/>
    <n v="0"/>
    <n v="0"/>
    <n v="0"/>
    <n v="0"/>
    <n v="0"/>
    <n v="0"/>
    <n v="0"/>
    <n v="0"/>
    <n v="0"/>
    <m/>
    <n v="0"/>
    <n v="0"/>
    <n v="0"/>
    <n v="0"/>
    <n v="0"/>
    <x v="2"/>
    <m/>
    <x v="6"/>
    <x v="3"/>
    <s v="No root cause"/>
    <s v="No root cause"/>
    <s v=""/>
    <s v="EXN_126"/>
    <m/>
  </r>
  <r>
    <s v="Gobo"/>
    <s v="EXN_048"/>
    <s v="EXTREME-NORD"/>
    <s v="IHS"/>
    <s v="Solar-Gen"/>
    <s v="EXTREME-NORD"/>
    <s v="Gobo"/>
    <s v="Huawei"/>
    <n v="0"/>
    <n v="0"/>
    <n v="0"/>
    <n v="0"/>
    <n v="0"/>
    <n v="0"/>
    <n v="0"/>
    <n v="0"/>
    <n v="0"/>
    <n v="0"/>
    <n v="0"/>
    <n v="0"/>
    <n v="0"/>
    <n v="1.298393701506422E-2"/>
    <n v="0"/>
    <n v="0"/>
    <n v="0"/>
    <n v="0"/>
    <n v="0"/>
    <n v="0"/>
    <m/>
    <n v="0"/>
    <n v="0"/>
    <n v="0"/>
    <m/>
    <n v="0"/>
    <n v="0"/>
    <n v="0"/>
    <n v="0"/>
    <n v="0"/>
    <x v="2"/>
    <m/>
    <x v="6"/>
    <x v="3"/>
    <s v="No root cause"/>
    <s v="No root cause"/>
    <s v=""/>
    <s v="EXN_048"/>
    <m/>
  </r>
  <r>
    <s v="Bougoudoum-IHS"/>
    <s v="EXN_135"/>
    <s v="EXTREME-NORD"/>
    <s v="IHS"/>
    <s v="Gen Only"/>
    <s v="EXTREME-NORD"/>
    <s v="Bougoudoum"/>
    <s v="Huawei"/>
    <n v="0"/>
    <n v="0"/>
    <n v="0"/>
    <n v="0"/>
    <n v="0"/>
    <n v="0"/>
    <n v="0"/>
    <n v="0"/>
    <n v="0"/>
    <n v="0"/>
    <n v="0"/>
    <n v="0"/>
    <n v="0"/>
    <n v="1.326929826814255E-2"/>
    <n v="0"/>
    <n v="0"/>
    <n v="0"/>
    <n v="0"/>
    <n v="0"/>
    <n v="0"/>
    <m/>
    <n v="0"/>
    <n v="0"/>
    <n v="0"/>
    <m/>
    <n v="0"/>
    <n v="0"/>
    <n v="0"/>
    <n v="0"/>
    <n v="0"/>
    <x v="2"/>
    <m/>
    <x v="6"/>
    <x v="3"/>
    <s v="No root cause"/>
    <s v="No root cause"/>
    <s v=""/>
    <s v="EXN_135"/>
    <m/>
  </r>
  <r>
    <s v="Kalfou"/>
    <s v="EXN_058"/>
    <s v="EXTREME-NORD"/>
    <s v="IHS"/>
    <s v="Grid-Gen"/>
    <s v="EXTREME-NORD"/>
    <s v="Kalfou"/>
    <s v="Huawei"/>
    <n v="0"/>
    <n v="0"/>
    <n v="0"/>
    <n v="0"/>
    <n v="0"/>
    <n v="0"/>
    <n v="0"/>
    <n v="0"/>
    <n v="0"/>
    <n v="0"/>
    <n v="0"/>
    <n v="0"/>
    <n v="0"/>
    <n v="1.3394143816364326E-2"/>
    <n v="0"/>
    <n v="0"/>
    <n v="0"/>
    <n v="0"/>
    <n v="0"/>
    <n v="0"/>
    <m/>
    <n v="0"/>
    <n v="0"/>
    <n v="0"/>
    <m/>
    <n v="0"/>
    <n v="0"/>
    <n v="0"/>
    <n v="0"/>
    <n v="0"/>
    <x v="2"/>
    <m/>
    <x v="6"/>
    <x v="3"/>
    <s v="No root cause"/>
    <s v="No root cause"/>
    <s v=""/>
    <s v="EXN_058"/>
    <m/>
  </r>
  <r>
    <s v="Godola-MTN"/>
    <s v="EXN_028"/>
    <s v="EXTREME-NORD"/>
    <s v="IHS"/>
    <s v="Grid-Gen"/>
    <s v="EXTREME-NORD"/>
    <s v="Godola"/>
    <s v="Huawei"/>
    <n v="0"/>
    <n v="0"/>
    <n v="0"/>
    <n v="0"/>
    <n v="0"/>
    <n v="0"/>
    <n v="0"/>
    <n v="0"/>
    <n v="0"/>
    <n v="0"/>
    <n v="0"/>
    <n v="0"/>
    <n v="0"/>
    <n v="0.561804966997971"/>
    <n v="0"/>
    <n v="0"/>
    <n v="0"/>
    <n v="0"/>
    <n v="0"/>
    <n v="0"/>
    <m/>
    <n v="0"/>
    <n v="0"/>
    <n v="0"/>
    <m/>
    <n v="0"/>
    <n v="0"/>
    <n v="0"/>
    <n v="0"/>
    <n v="0"/>
    <x v="2"/>
    <m/>
    <x v="6"/>
    <x v="3"/>
    <s v="No root cause"/>
    <s v="No root cause"/>
    <s v=""/>
    <s v="EXN_028"/>
    <m/>
  </r>
  <r>
    <s v="Doulek"/>
    <s v="EXN_272"/>
    <s v="EXTREME-NORD"/>
    <s v="ESCO"/>
    <s v="Hybrid Solar - S3"/>
    <s v="EXTREME-NORD"/>
    <s v="Doulek"/>
    <s v="Huawei"/>
    <n v="0"/>
    <n v="0"/>
    <n v="0"/>
    <n v="0"/>
    <n v="0"/>
    <n v="0"/>
    <n v="0"/>
    <n v="0"/>
    <n v="0"/>
    <n v="0"/>
    <n v="0"/>
    <n v="0"/>
    <n v="0"/>
    <n v="0.56617456118573306"/>
    <n v="0"/>
    <n v="0"/>
    <n v="0"/>
    <n v="0"/>
    <n v="0"/>
    <n v="0"/>
    <m/>
    <n v="0"/>
    <n v="0"/>
    <n v="0"/>
    <m/>
    <n v="0"/>
    <n v="0"/>
    <n v="0"/>
    <n v="0"/>
    <n v="0"/>
    <x v="2"/>
    <m/>
    <x v="6"/>
    <x v="3"/>
    <s v="No root cause"/>
    <s v="No root cause"/>
    <s v=""/>
    <s v="EXN_272"/>
    <m/>
  </r>
  <r>
    <s v="DOUBLE-IHS"/>
    <s v="EXN_109"/>
    <s v="EXTREME-NORD"/>
    <s v="IHS"/>
    <s v="Grid-Gen"/>
    <s v="EXTREME-NORD"/>
    <s v="Double(Djakaramani)"/>
    <s v="Huawei"/>
    <n v="0"/>
    <n v="0"/>
    <n v="0"/>
    <n v="0"/>
    <n v="0"/>
    <n v="0"/>
    <n v="0"/>
    <n v="0"/>
    <n v="0"/>
    <n v="0"/>
    <n v="0"/>
    <n v="0"/>
    <n v="0"/>
    <n v="0.56679878892684188"/>
    <n v="0"/>
    <n v="0"/>
    <n v="0"/>
    <n v="0"/>
    <n v="0"/>
    <n v="0"/>
    <m/>
    <n v="0"/>
    <n v="0"/>
    <n v="0"/>
    <m/>
    <n v="0"/>
    <n v="0"/>
    <n v="0"/>
    <n v="0"/>
    <n v="0"/>
    <x v="2"/>
    <m/>
    <x v="6"/>
    <x v="3"/>
    <s v="No root cause"/>
    <s v="No root cause"/>
    <s v=""/>
    <s v="EXN_109"/>
    <m/>
  </r>
  <r>
    <s v="Guendjen"/>
    <s v="EXN_205"/>
    <s v="EXTREME-NORD"/>
    <s v="CAMUSAT"/>
    <s v="Hybrid Solar - S3"/>
    <s v="EXTREME-NORD"/>
    <s v="Kalfou"/>
    <s v="Huawei"/>
    <n v="0"/>
    <n v="0"/>
    <n v="0"/>
    <n v="0"/>
    <n v="0"/>
    <n v="0"/>
    <n v="0"/>
    <n v="0"/>
    <n v="0"/>
    <n v="0"/>
    <n v="0"/>
    <n v="0"/>
    <n v="0"/>
    <n v="0.64454189531237061"/>
    <n v="0"/>
    <n v="0"/>
    <n v="0"/>
    <n v="0"/>
    <n v="0"/>
    <n v="0"/>
    <m/>
    <n v="0"/>
    <n v="0"/>
    <n v="0"/>
    <m/>
    <n v="0"/>
    <n v="0"/>
    <n v="0"/>
    <n v="0"/>
    <n v="0"/>
    <x v="2"/>
    <m/>
    <x v="1"/>
    <x v="0"/>
    <s v="Defaut GE &amp; Power Cabinet"/>
    <s v="PASSIVE"/>
    <s v="(05-10-2026  groupe whatsapp incident ) impacted by   EXN_096_H_Yagoua-Ville  Grid fluctuation and unstable || Action: Manuel start of Gen"/>
    <s v="EXN_096"/>
    <s v=" impacted by   EXN_096_H_Yagoua-Ville  Grid fluctuation and unstable || Action: Manuel start of Gen"/>
  </r>
  <r>
    <s v="Mbengwi"/>
    <s v="NRO_011"/>
    <s v="NORD-OUEST"/>
    <m/>
    <m/>
    <s v="NORD-OUEST"/>
    <s v="Mbengwi"/>
    <s v="Huawei"/>
    <n v="0"/>
    <n v="0"/>
    <n v="0"/>
    <n v="0"/>
    <n v="0"/>
    <n v="0"/>
    <n v="0"/>
    <n v="0"/>
    <n v="0"/>
    <n v="0"/>
    <n v="0"/>
    <n v="0"/>
    <n v="0"/>
    <n v="1.5709850385095012"/>
    <n v="0"/>
    <n v="0"/>
    <n v="0"/>
    <n v="0"/>
    <n v="0"/>
    <n v="0"/>
    <m/>
    <n v="0"/>
    <n v="0"/>
    <n v="0"/>
    <m/>
    <n v="0"/>
    <n v="0"/>
    <n v="0"/>
    <n v="0"/>
    <n v="0"/>
    <x v="2"/>
    <m/>
    <x v="6"/>
    <x v="3"/>
    <s v="No root cause"/>
    <s v="No root cause"/>
    <s v=""/>
    <s v="NRO_011"/>
    <m/>
  </r>
  <r>
    <s v="Mbengwi-Mile17-IHS"/>
    <s v="NRO_144"/>
    <s v="NORD-OUEST"/>
    <m/>
    <m/>
    <s v="NORD-OUEST"/>
    <s v="Mbengwi"/>
    <s v="Huawei"/>
    <n v="0"/>
    <n v="0"/>
    <n v="0"/>
    <n v="0"/>
    <n v="0"/>
    <n v="0"/>
    <n v="0"/>
    <n v="0"/>
    <n v="0"/>
    <n v="0"/>
    <n v="0"/>
    <n v="0"/>
    <n v="0"/>
    <n v="1.9143816364326425"/>
    <n v="0"/>
    <n v="0"/>
    <n v="0"/>
    <n v="0"/>
    <n v="0"/>
    <n v="0"/>
    <m/>
    <n v="0"/>
    <n v="0"/>
    <n v="0"/>
    <m/>
    <n v="0"/>
    <n v="0"/>
    <n v="0"/>
    <n v="0"/>
    <n v="0"/>
    <x v="2"/>
    <m/>
    <x v="6"/>
    <x v="3"/>
    <s v="No root cause"/>
    <s v="No root cause"/>
    <s v=""/>
    <s v="NRO_144"/>
    <m/>
  </r>
  <r>
    <s v="Wum-II-IHS"/>
    <s v="NRO_149"/>
    <s v="NORD-OUEST"/>
    <m/>
    <m/>
    <s v="NORD-OUEST"/>
    <s v="Wum"/>
    <s v="Huawei"/>
    <n v="0"/>
    <n v="0"/>
    <n v="0"/>
    <n v="0"/>
    <n v="0"/>
    <n v="0"/>
    <n v="0"/>
    <n v="0"/>
    <n v="0"/>
    <n v="0"/>
    <n v="0"/>
    <n v="0"/>
    <n v="0"/>
    <n v="1.9240482488806705"/>
    <n v="0"/>
    <n v="0"/>
    <n v="0"/>
    <n v="0"/>
    <n v="0"/>
    <n v="0"/>
    <m/>
    <n v="0"/>
    <n v="0"/>
    <n v="0"/>
    <m/>
    <n v="0"/>
    <n v="0"/>
    <n v="0"/>
    <n v="0"/>
    <n v="0"/>
    <x v="2"/>
    <m/>
    <x v="6"/>
    <x v="3"/>
    <s v="No root cause"/>
    <s v="No root cause"/>
    <s v=""/>
    <s v="NRO_149"/>
    <m/>
  </r>
  <r>
    <s v="Wum"/>
    <s v="NRO_007"/>
    <s v="NORD-OUEST"/>
    <s v="IHS"/>
    <s v="Grid-Gen"/>
    <s v="NORD-OUEST"/>
    <s v="Wum"/>
    <s v="Huawei"/>
    <n v="0"/>
    <n v="0"/>
    <n v="0"/>
    <n v="0"/>
    <n v="0"/>
    <n v="0"/>
    <n v="0"/>
    <n v="0"/>
    <n v="0"/>
    <n v="0"/>
    <n v="0"/>
    <n v="0"/>
    <n v="0"/>
    <n v="1.9251183535797147"/>
    <n v="0"/>
    <n v="0"/>
    <n v="0"/>
    <n v="0"/>
    <n v="0"/>
    <n v="0"/>
    <m/>
    <n v="0"/>
    <n v="0"/>
    <n v="0"/>
    <m/>
    <n v="0"/>
    <n v="0"/>
    <n v="0"/>
    <n v="0"/>
    <n v="0"/>
    <x v="2"/>
    <m/>
    <x v="6"/>
    <x v="3"/>
    <s v="No root cause"/>
    <s v="No root cause"/>
    <s v=""/>
    <s v="NRO_007"/>
    <m/>
  </r>
  <r>
    <s v="Akum-IHS"/>
    <s v="NRO_139"/>
    <s v="NORD-OUEST"/>
    <s v="IHS"/>
    <m/>
    <s v="NORD-OUEST"/>
    <s v="Akum"/>
    <s v="Huawei"/>
    <n v="0"/>
    <n v="0"/>
    <n v="0"/>
    <n v="0"/>
    <n v="0"/>
    <n v="0"/>
    <n v="0"/>
    <n v="0"/>
    <n v="0"/>
    <n v="0"/>
    <n v="0"/>
    <n v="0"/>
    <n v="0"/>
    <n v="2.5181882128680808"/>
    <n v="0"/>
    <n v="0"/>
    <n v="0"/>
    <n v="0"/>
    <n v="0"/>
    <n v="0"/>
    <m/>
    <n v="0"/>
    <n v="0"/>
    <n v="0"/>
    <m/>
    <n v="0"/>
    <n v="0"/>
    <n v="0"/>
    <n v="0"/>
    <n v="0"/>
    <x v="2"/>
    <m/>
    <x v="1"/>
    <x v="0"/>
    <s v="Defaut GE &amp; Power Cabinet"/>
    <s v="PASSIVE"/>
    <s v="(hourly IHS): 10/05/2026 00:38 4:37:37 0.3V FME Hans is unreachable, Cord Jackson is informed"/>
    <s v="NRO_139"/>
    <m/>
  </r>
  <r>
    <s v="Kousseri-Market-MTN-IHS"/>
    <s v="EXN_180"/>
    <s v="EXTREME-NORD"/>
    <s v="IHS"/>
    <s v="Grid-Gen"/>
    <s v="EXTREME-NORD"/>
    <s v="Kousseri"/>
    <s v="Huawei"/>
    <n v="0"/>
    <n v="0"/>
    <n v="0"/>
    <n v="0"/>
    <n v="5.3505234952187721E-4"/>
    <n v="4.2001609437467363E-2"/>
    <n v="0.46886637388602093"/>
    <n v="0.19472338506932857"/>
    <n v="0.49886497561588089"/>
    <n v="0"/>
    <n v="0"/>
    <n v="0"/>
    <n v="2.9908534584357067"/>
    <n v="3.5423675852445413"/>
    <n v="0"/>
    <n v="0"/>
    <n v="0"/>
    <n v="0"/>
    <n v="0"/>
    <n v="0"/>
    <m/>
    <n v="0"/>
    <n v="0"/>
    <n v="0"/>
    <m/>
    <n v="0"/>
    <n v="0"/>
    <n v="0"/>
    <n v="0"/>
    <n v="0"/>
    <x v="2"/>
    <m/>
    <x v="6"/>
    <x v="3"/>
    <s v="No root cause"/>
    <s v="No root cause"/>
    <s v="(05-10-2026 ticket): INC-20260510-00014417...Auto TT closure RCA...Others"/>
    <s v="EXN_180"/>
    <m/>
  </r>
  <r>
    <s v="Bali-Njenka-IHS"/>
    <s v="NRO_151"/>
    <s v="NORD-OUEST"/>
    <m/>
    <m/>
    <s v="NORD-OUEST"/>
    <s v="Bali"/>
    <s v="Huawei"/>
    <n v="0"/>
    <n v="0"/>
    <n v="0"/>
    <n v="0"/>
    <n v="0"/>
    <n v="0"/>
    <n v="0"/>
    <n v="0"/>
    <n v="0"/>
    <n v="0"/>
    <n v="0"/>
    <n v="0"/>
    <n v="0"/>
    <n v="10.344113568071499"/>
    <n v="0"/>
    <n v="0"/>
    <n v="0"/>
    <n v="0"/>
    <n v="0"/>
    <n v="0"/>
    <m/>
    <n v="0"/>
    <n v="0"/>
    <n v="0"/>
    <m/>
    <n v="0"/>
    <n v="0"/>
    <n v="0"/>
    <n v="0"/>
    <n v="0"/>
    <x v="2"/>
    <m/>
    <x v="6"/>
    <x v="3"/>
    <s v="No root cause"/>
    <s v="No root cause"/>
    <s v=""/>
    <s v="NRO_151"/>
    <m/>
  </r>
  <r>
    <s v="Bali"/>
    <s v="NRO_017"/>
    <s v="NORD-OUEST"/>
    <s v="IHS"/>
    <s v="Grid-Gen"/>
    <s v="NORD-OUEST"/>
    <s v="Bali"/>
    <s v="Huawei"/>
    <n v="0"/>
    <n v="0"/>
    <n v="0"/>
    <n v="0"/>
    <n v="0"/>
    <n v="0"/>
    <n v="0"/>
    <n v="0"/>
    <n v="0"/>
    <n v="0"/>
    <n v="0"/>
    <n v="0"/>
    <n v="0"/>
    <n v="10.352870591525342"/>
    <n v="0"/>
    <n v="0"/>
    <n v="0"/>
    <n v="0"/>
    <n v="0"/>
    <n v="0"/>
    <m/>
    <n v="0"/>
    <n v="0"/>
    <n v="0"/>
    <m/>
    <n v="0"/>
    <n v="0"/>
    <n v="0"/>
    <n v="0"/>
    <n v="0"/>
    <x v="2"/>
    <m/>
    <x v="6"/>
    <x v="3"/>
    <s v="No root cause"/>
    <s v="No root cause"/>
    <s v=""/>
    <s v="NRO_017"/>
    <m/>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0"/>
    <n v="0"/>
    <n v="0"/>
    <n v="0"/>
    <n v="0"/>
    <n v="0"/>
    <n v="0"/>
    <n v="0"/>
    <n v="0"/>
    <n v="1.8355327551914351"/>
    <n v="1.8355327551914351"/>
    <n v="0"/>
    <n v="0"/>
    <m/>
    <n v="0"/>
    <n v="0"/>
    <n v="0"/>
    <n v="0"/>
    <n v="0"/>
    <x v="1"/>
    <m/>
    <x v="4"/>
    <x v="2"/>
    <s v="EXCLU"/>
    <s v="Exclu"/>
    <s v=""/>
    <s v="CTR_590"/>
    <m/>
  </r>
  <r>
    <s v="CTR_1050_Z_Nouvelle-Route-Nkomo"/>
    <s v="CTR_1050"/>
    <s v="Yaounde"/>
    <s v="ESCO"/>
    <s v="Good Grid + GE"/>
    <s v="CTR"/>
    <s v="Yaoundé"/>
    <s v="ZTE"/>
    <n v="0"/>
    <n v="5.4523974625677347"/>
    <n v="0.74275967160626866"/>
    <n v="0"/>
    <n v="0"/>
    <n v="0"/>
    <n v="0"/>
    <n v="2.924364286468454"/>
    <n v="9.2164550712975135"/>
    <n v="0"/>
    <n v="0"/>
    <n v="0"/>
    <n v="0"/>
    <n v="0"/>
    <n v="0"/>
    <n v="0"/>
    <n v="0"/>
    <n v="0"/>
    <n v="0"/>
    <n v="0"/>
    <n v="4.3927797895746482E-2"/>
    <n v="4.3927797895746482E-2"/>
    <n v="0"/>
    <n v="0"/>
    <m/>
    <n v="0"/>
    <n v="0"/>
    <n v="0"/>
    <n v="0"/>
    <n v="0"/>
    <x v="1"/>
    <m/>
    <x v="4"/>
    <x v="2"/>
    <s v="EXCLU"/>
    <s v="Exclu"/>
    <s v=""/>
    <s v="CTR_1050"/>
    <m/>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0310458775286575"/>
    <n v="0"/>
    <n v="0"/>
    <n v="0"/>
    <n v="0"/>
    <n v="0"/>
    <n v="0"/>
    <m/>
    <n v="0"/>
    <n v="0"/>
    <n v="0"/>
    <n v="0"/>
    <n v="0"/>
    <x v="1"/>
    <m/>
    <x v="4"/>
    <x v="2"/>
    <s v="EXCLU"/>
    <s v="Exclu"/>
    <s v=""/>
    <s v="LIT_041"/>
    <m/>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1.5409507666230065"/>
    <n v="1.5409507666230065"/>
    <n v="1.5409507666230065"/>
    <n v="1.5409507666230065"/>
    <n v="1.5409507666230065"/>
    <n v="1.5409507666230065"/>
    <n v="1.5409507666230065"/>
    <n v="1.5409507666230065"/>
    <n v="1.1179918843259626"/>
    <n v="0"/>
    <n v="0"/>
    <n v="0"/>
    <n v="0"/>
    <m/>
    <n v="0"/>
    <n v="0"/>
    <n v="0"/>
    <n v="0"/>
    <n v="0"/>
    <x v="1"/>
    <m/>
    <x v="4"/>
    <x v="2"/>
    <s v="EXCLU"/>
    <s v="Exclu"/>
    <s v=""/>
    <s v="LIT_087"/>
    <m/>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1.5409507666230065"/>
    <n v="1.5409507666230065"/>
    <n v="1.5409507666230065"/>
    <n v="1.5409507666230065"/>
    <n v="1.5409507666230065"/>
    <n v="1.5409507666230065"/>
    <n v="1.5409507666230065"/>
    <n v="1.5409507666230065"/>
    <n v="1.1109291933122738"/>
    <n v="0"/>
    <n v="0"/>
    <n v="0"/>
    <n v="0"/>
    <m/>
    <n v="0"/>
    <n v="0"/>
    <n v="0"/>
    <n v="0"/>
    <n v="0"/>
    <x v="1"/>
    <m/>
    <x v="4"/>
    <x v="2"/>
    <s v="EXCLU"/>
    <s v="Exclu"/>
    <s v=""/>
    <s v="LIT_025"/>
    <m/>
  </r>
  <r>
    <s v="Bouba-Ndjida-Park"/>
    <s v="NRD_167"/>
    <s v="NORD"/>
    <s v="CAMUSAT"/>
    <s v="Hybrid Solar - S3"/>
    <s v="NORD"/>
    <s v="Bouba-Ndjida"/>
    <s v="Huawei"/>
    <n v="0"/>
    <n v="0"/>
    <n v="0"/>
    <n v="0"/>
    <n v="0"/>
    <n v="0"/>
    <n v="0"/>
    <n v="0"/>
    <n v="0"/>
    <n v="0"/>
    <n v="0"/>
    <n v="0"/>
    <n v="0"/>
    <n v="2.9427879223703251E-2"/>
    <n v="7.8338976352112955"/>
    <n v="5.8802253212454305"/>
    <n v="7.353759491828681"/>
    <n v="0"/>
    <n v="0"/>
    <n v="0"/>
    <n v="0"/>
    <n v="0"/>
    <n v="0"/>
    <n v="0"/>
    <m/>
    <n v="0"/>
    <n v="0"/>
    <n v="0"/>
    <n v="0"/>
    <n v="0"/>
    <x v="1"/>
    <m/>
    <x v="4"/>
    <x v="2"/>
    <s v="EXCLU"/>
    <s v="Exclu"/>
    <s v=""/>
    <s v="NRD_167"/>
    <m/>
  </r>
  <r>
    <s v="Pouss-II"/>
    <s v="NRD_136"/>
    <s v="NORD"/>
    <s v="CAMUSAT"/>
    <s v="Hybrid Solar - S3"/>
    <s v="NORD"/>
    <s v="Pouss"/>
    <s v="Huawei"/>
    <n v="0"/>
    <n v="0"/>
    <n v="0"/>
    <n v="0"/>
    <n v="0"/>
    <n v="0"/>
    <n v="0"/>
    <n v="0"/>
    <n v="0"/>
    <n v="0"/>
    <n v="0"/>
    <n v="0"/>
    <n v="0"/>
    <n v="9.2242846706788448"/>
    <n v="2.2291350985780451"/>
    <n v="1.0978382458273053"/>
    <n v="5.3131411710655101"/>
    <n v="0"/>
    <n v="0"/>
    <n v="0"/>
    <n v="0"/>
    <n v="0"/>
    <n v="0"/>
    <n v="0"/>
    <m/>
    <n v="0"/>
    <n v="0"/>
    <n v="0"/>
    <n v="0"/>
    <n v="0"/>
    <x v="1"/>
    <m/>
    <x v="4"/>
    <x v="2"/>
    <s v="EXCLU"/>
    <s v="Exclu"/>
    <s v=""/>
    <s v="NRD_136"/>
    <m/>
  </r>
  <r>
    <s v="Taram-FH"/>
    <s v="OST_092"/>
    <s v="OUEST"/>
    <s v="IHS"/>
    <s v="Grid-Hybrid-Gen"/>
    <s v="OUEST"/>
    <s v="Taram"/>
    <s v="Huawei"/>
    <n v="0"/>
    <n v="0"/>
    <n v="0"/>
    <n v="0"/>
    <n v="0"/>
    <n v="0"/>
    <n v="0"/>
    <n v="0"/>
    <n v="0"/>
    <n v="0"/>
    <n v="0"/>
    <n v="0"/>
    <n v="0"/>
    <n v="4.62311982604378"/>
    <n v="4.6228522998690194"/>
    <n v="4.628381174147413"/>
    <n v="4.6228522998690194"/>
    <n v="0"/>
    <n v="0"/>
    <n v="0"/>
    <n v="0"/>
    <n v="0"/>
    <n v="0"/>
    <n v="0"/>
    <m/>
    <n v="0"/>
    <n v="0"/>
    <n v="0"/>
    <n v="0"/>
    <n v="0"/>
    <x v="1"/>
    <m/>
    <x v="4"/>
    <x v="2"/>
    <s v="EXCLU"/>
    <s v="Exclu"/>
    <s v=""/>
    <s v="OST_092"/>
    <m/>
  </r>
  <r>
    <s v="Pangar-camrail"/>
    <s v="ADM_114"/>
    <s v="ADAMAOUA"/>
    <s v="CAMUSAT"/>
    <s v="Hybrid Solar - S3"/>
    <s v="ADAMAOUA"/>
    <s v="Pangar"/>
    <s v="Huawei"/>
    <n v="0"/>
    <n v="0"/>
    <n v="0"/>
    <n v="0"/>
    <n v="0"/>
    <n v="0"/>
    <n v="0"/>
    <n v="0"/>
    <n v="0"/>
    <n v="0"/>
    <n v="0"/>
    <n v="0"/>
    <n v="0"/>
    <n v="4.8868114589664781E-3"/>
    <n v="1.4268062653916727E-3"/>
    <n v="0.15767992740409723"/>
    <n v="5.7642973121823579E-2"/>
    <n v="0"/>
    <n v="0"/>
    <n v="0"/>
    <n v="0"/>
    <n v="0"/>
    <n v="0"/>
    <n v="0"/>
    <m/>
    <n v="0"/>
    <n v="0"/>
    <n v="0"/>
    <n v="0"/>
    <n v="0"/>
    <x v="1"/>
    <m/>
    <x v="4"/>
    <x v="2"/>
    <s v="EXCLU"/>
    <s v="Exclu"/>
    <s v=""/>
    <s v="ADM_114"/>
    <m/>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0"/>
    <n v="6.2155247936124737E-2"/>
    <n v="0"/>
    <n v="0"/>
    <n v="0"/>
    <n v="0"/>
    <n v="0"/>
    <n v="0"/>
    <n v="0"/>
    <n v="0"/>
    <n v="0"/>
    <n v="0"/>
    <n v="0"/>
    <m/>
    <n v="0"/>
    <n v="0"/>
    <n v="0"/>
    <n v="0"/>
    <n v="0"/>
    <x v="1"/>
    <s v="enquete suite a un deces"/>
    <x v="4"/>
    <x v="2"/>
    <s v="EXCLU"/>
    <s v="Exclu"/>
    <s v=""/>
    <s v="ADM_132"/>
    <m/>
  </r>
  <r>
    <s v="Ngong-II"/>
    <s v="NRD_032"/>
    <s v="NORD"/>
    <s v="IHS"/>
    <s v="Grid-Gen"/>
    <s v="NORD"/>
    <s v="Ngong"/>
    <s v="Huawei"/>
    <n v="0"/>
    <n v="0"/>
    <n v="0"/>
    <n v="0"/>
    <n v="0"/>
    <n v="0"/>
    <n v="0"/>
    <n v="0"/>
    <n v="0"/>
    <n v="0"/>
    <n v="21.494800717968918"/>
    <n v="0"/>
    <n v="0"/>
    <n v="0"/>
    <n v="0"/>
    <n v="0"/>
    <n v="0"/>
    <n v="0"/>
    <n v="0"/>
    <n v="0"/>
    <n v="0"/>
    <n v="0"/>
    <n v="0"/>
    <n v="0"/>
    <m/>
    <n v="0"/>
    <n v="0"/>
    <n v="0"/>
    <n v="0"/>
    <n v="0"/>
    <x v="1"/>
    <m/>
    <x v="4"/>
    <x v="2"/>
    <s v="EXCLU"/>
    <s v="Exclu"/>
    <s v=""/>
    <s v="NRD_032"/>
    <m/>
  </r>
  <r>
    <s v="Djoum"/>
    <s v="SUD_014"/>
    <s v="CENTRE"/>
    <s v="CAMUSAT"/>
    <s v="Medium Grid + Solar + GE"/>
    <s v="SUD"/>
    <s v="Djoum"/>
    <s v="ZTE"/>
    <n v="0"/>
    <n v="0"/>
    <n v="0"/>
    <n v="0"/>
    <n v="0"/>
    <n v="0"/>
    <n v="0"/>
    <n v="0"/>
    <n v="0"/>
    <n v="0"/>
    <n v="0"/>
    <n v="0"/>
    <n v="0"/>
    <n v="0"/>
    <n v="0"/>
    <n v="0"/>
    <n v="0"/>
    <n v="0"/>
    <n v="0"/>
    <n v="0"/>
    <n v="0"/>
    <n v="0"/>
    <n v="0"/>
    <n v="0"/>
    <m/>
    <n v="0"/>
    <n v="0"/>
    <n v="0"/>
    <n v="0"/>
    <n v="0"/>
    <x v="1"/>
    <m/>
    <x v="4"/>
    <x v="2"/>
    <s v="EXCLU"/>
    <s v="Exclu"/>
    <s v=""/>
    <s v="SUD_014"/>
    <m/>
  </r>
  <r>
    <s v="Toumbouroum"/>
    <s v="ADM_182"/>
    <s v="ADAMAOUA"/>
    <s v="ESCO"/>
    <s v="Hybrid solar - s3"/>
    <s v="ADAMAOUA"/>
    <s v="Toumbouroum"/>
    <s v="Huawei"/>
    <n v="0"/>
    <n v="0"/>
    <n v="0"/>
    <n v="0"/>
    <n v="0"/>
    <n v="0"/>
    <n v="0"/>
    <n v="0"/>
    <n v="0"/>
    <n v="0"/>
    <n v="0"/>
    <n v="0"/>
    <n v="0"/>
    <n v="0"/>
    <n v="0"/>
    <n v="0"/>
    <n v="0"/>
    <n v="0"/>
    <n v="0"/>
    <n v="0"/>
    <n v="0"/>
    <n v="0"/>
    <n v="0"/>
    <n v="0"/>
    <m/>
    <n v="0"/>
    <n v="0"/>
    <n v="0"/>
    <n v="0"/>
    <n v="0"/>
    <x v="1"/>
    <m/>
    <x v="4"/>
    <x v="2"/>
    <s v="EXCLU"/>
    <s v="Exclu"/>
    <s v=""/>
    <s v="ADM_182"/>
    <m/>
  </r>
  <r>
    <s v="Mbankomo-Okoa-Maria"/>
    <s v="CTR_541"/>
    <s v="CENTRE"/>
    <s v="IHS"/>
    <s v="Grid-Gen"/>
    <s v="CENTRE"/>
    <s v="Mbankomo"/>
    <s v="ZTE"/>
    <n v="0"/>
    <n v="0"/>
    <n v="0"/>
    <n v="0"/>
    <n v="0"/>
    <n v="0"/>
    <n v="0"/>
    <n v="0"/>
    <n v="0"/>
    <n v="0"/>
    <n v="0"/>
    <n v="0"/>
    <n v="0"/>
    <n v="0"/>
    <n v="0"/>
    <n v="0"/>
    <n v="0"/>
    <n v="0"/>
    <n v="0"/>
    <n v="0"/>
    <n v="0"/>
    <n v="0"/>
    <n v="0"/>
    <n v="0"/>
    <m/>
    <n v="0"/>
    <n v="0"/>
    <n v="0"/>
    <n v="0"/>
    <n v="0"/>
    <x v="1"/>
    <m/>
    <x v="4"/>
    <x v="2"/>
    <s v="EXCLU"/>
    <s v="Exclu"/>
    <s v=""/>
    <s v="CTR_541"/>
    <m/>
  </r>
  <r>
    <s v="Zoetele"/>
    <s v="CTR_111"/>
    <s v="CENTRE"/>
    <s v="IHS"/>
    <s v="Grid-Gen"/>
    <s v="CENTRE"/>
    <s v="Zoetele"/>
    <s v="ZTE"/>
    <n v="0"/>
    <n v="0"/>
    <n v="0"/>
    <n v="0"/>
    <n v="0"/>
    <n v="0"/>
    <n v="0"/>
    <n v="0"/>
    <n v="0"/>
    <n v="0"/>
    <n v="0"/>
    <n v="0"/>
    <n v="0"/>
    <n v="0"/>
    <n v="0"/>
    <n v="0"/>
    <n v="0"/>
    <n v="0"/>
    <n v="0"/>
    <n v="0"/>
    <n v="0"/>
    <n v="0"/>
    <n v="0"/>
    <n v="0"/>
    <m/>
    <n v="0"/>
    <n v="0"/>
    <n v="0"/>
    <n v="0"/>
    <n v="0"/>
    <x v="1"/>
    <m/>
    <x v="4"/>
    <x v="2"/>
    <s v="EXCLU"/>
    <s v="Exclu"/>
    <s v=""/>
    <s v="CTR_111"/>
    <m/>
  </r>
  <r>
    <s v="Endom"/>
    <s v="CTR_225"/>
    <s v="CENTRE"/>
    <s v="IHS"/>
    <s v="Grid-Hybrid-Gen"/>
    <s v="CENTRE"/>
    <s v="Endom"/>
    <s v="ZTE"/>
    <n v="0"/>
    <n v="0"/>
    <n v="0"/>
    <n v="0"/>
    <n v="0"/>
    <n v="0"/>
    <n v="0"/>
    <n v="0"/>
    <n v="0"/>
    <n v="0"/>
    <n v="0"/>
    <n v="0"/>
    <n v="0"/>
    <n v="0"/>
    <n v="0"/>
    <n v="0"/>
    <n v="0"/>
    <n v="0"/>
    <n v="0"/>
    <n v="0"/>
    <n v="0"/>
    <n v="0"/>
    <n v="0"/>
    <n v="0"/>
    <m/>
    <n v="0"/>
    <n v="0"/>
    <n v="0"/>
    <n v="0"/>
    <n v="0"/>
    <x v="1"/>
    <m/>
    <x v="4"/>
    <x v="2"/>
    <s v="EXCLU"/>
    <s v="Exclu"/>
    <s v=""/>
    <s v="CTR_225"/>
    <m/>
  </r>
  <r>
    <s v="Menganme-Camtel"/>
    <s v="CTR_142"/>
    <s v="CENTRE"/>
    <s v="CAMUSAT"/>
    <s v="Bad Grid + GE"/>
    <s v="CENTRE"/>
    <s v="Menganme"/>
    <s v="ZTE"/>
    <n v="0"/>
    <n v="0"/>
    <n v="0"/>
    <n v="0"/>
    <n v="0"/>
    <n v="0"/>
    <n v="0"/>
    <n v="0"/>
    <n v="0"/>
    <n v="0"/>
    <n v="0"/>
    <n v="0"/>
    <n v="0"/>
    <n v="0"/>
    <n v="0"/>
    <n v="0"/>
    <n v="0"/>
    <n v="0"/>
    <n v="0"/>
    <n v="0"/>
    <n v="0"/>
    <n v="0"/>
    <n v="0"/>
    <n v="0"/>
    <m/>
    <n v="0"/>
    <n v="0"/>
    <n v="0"/>
    <n v="0"/>
    <n v="0"/>
    <x v="1"/>
    <m/>
    <x v="4"/>
    <x v="2"/>
    <s v="EXCLU"/>
    <s v="Exclu"/>
    <s v=""/>
    <s v="CTR_142"/>
    <m/>
  </r>
  <r>
    <s v="Obokoue-I"/>
    <s v="CTR_906"/>
    <s v="CENTRE"/>
    <s v="CAMUSAT"/>
    <s v="Hybrid Solar - S3"/>
    <s v="CENTRE"/>
    <s v="Mbankomo"/>
    <s v="ZTE"/>
    <n v="0"/>
    <n v="0"/>
    <n v="0"/>
    <n v="0"/>
    <n v="0"/>
    <n v="0"/>
    <n v="0"/>
    <n v="0"/>
    <n v="0"/>
    <n v="0"/>
    <n v="0"/>
    <n v="0"/>
    <n v="0"/>
    <n v="0"/>
    <n v="0"/>
    <n v="0"/>
    <n v="0"/>
    <n v="0"/>
    <n v="0"/>
    <n v="0"/>
    <n v="0"/>
    <n v="0"/>
    <n v="0"/>
    <n v="0"/>
    <m/>
    <n v="0"/>
    <n v="0"/>
    <n v="0"/>
    <n v="0"/>
    <n v="0"/>
    <x v="1"/>
    <m/>
    <x v="4"/>
    <x v="2"/>
    <s v="EXCLU"/>
    <s v="Exclu"/>
    <s v=""/>
    <s v="CTR_906"/>
    <m/>
  </r>
  <r>
    <s v="Guidiguis-Ville"/>
    <s v="NRD_144"/>
    <s v="NORD"/>
    <s v="CAMUSAT"/>
    <s v="Good Grid + GE"/>
    <s v="NORD"/>
    <s v="Guidiguis"/>
    <s v="Huawei"/>
    <n v="0"/>
    <n v="0"/>
    <n v="0"/>
    <n v="0"/>
    <n v="0"/>
    <n v="0"/>
    <n v="0"/>
    <n v="0"/>
    <n v="0"/>
    <n v="0"/>
    <n v="0"/>
    <n v="0"/>
    <n v="0"/>
    <n v="0"/>
    <n v="0"/>
    <n v="0"/>
    <n v="0"/>
    <n v="0"/>
    <n v="0"/>
    <n v="0"/>
    <n v="0"/>
    <n v="0"/>
    <n v="0"/>
    <n v="0"/>
    <m/>
    <n v="0"/>
    <n v="0"/>
    <n v="0"/>
    <n v="0"/>
    <n v="0"/>
    <x v="1"/>
    <m/>
    <x v="4"/>
    <x v="2"/>
    <s v="EXCLU"/>
    <s v="Exclu"/>
    <s v=""/>
    <s v="NRD_144"/>
    <m/>
  </r>
  <r>
    <s v="Maga-Lycee"/>
    <s v="NRD_135"/>
    <s v="EXTREME-NORD"/>
    <s v="CAMUSAT"/>
    <s v="Bad Grid + Solar + GE"/>
    <s v="NORD"/>
    <s v="Maga"/>
    <s v="Huawei"/>
    <n v="0"/>
    <n v="0"/>
    <n v="0"/>
    <n v="0"/>
    <n v="0"/>
    <n v="0"/>
    <n v="0"/>
    <n v="0"/>
    <n v="0"/>
    <n v="0"/>
    <n v="0"/>
    <n v="0"/>
    <n v="0"/>
    <n v="0"/>
    <n v="0"/>
    <n v="0"/>
    <n v="0"/>
    <n v="0"/>
    <n v="0"/>
    <n v="0"/>
    <n v="0"/>
    <n v="0"/>
    <n v="0"/>
    <n v="0"/>
    <m/>
    <n v="0"/>
    <n v="0"/>
    <n v="0"/>
    <n v="0"/>
    <n v="0"/>
    <x v="1"/>
    <m/>
    <x v="4"/>
    <x v="2"/>
    <s v="EXCLU"/>
    <s v="Exclu"/>
    <s v=""/>
    <s v="NRD_135"/>
    <m/>
  </r>
  <r>
    <s v="Phacochere"/>
    <s v="ADM_160"/>
    <s v="ADAMAOUA"/>
    <s v="CAMUSAT"/>
    <s v="Hybrid Solar - S3"/>
    <s v="ADAMAOUA"/>
    <s v="Phacochere"/>
    <s v="Huawei"/>
    <n v="0"/>
    <n v="0"/>
    <n v="0"/>
    <n v="0"/>
    <n v="0"/>
    <n v="0"/>
    <n v="0"/>
    <n v="0"/>
    <n v="0"/>
    <n v="0"/>
    <n v="0"/>
    <n v="0"/>
    <n v="0"/>
    <n v="0"/>
    <n v="0"/>
    <n v="0"/>
    <n v="0"/>
    <n v="0"/>
    <n v="0"/>
    <n v="0"/>
    <n v="0"/>
    <n v="0"/>
    <n v="0"/>
    <n v="0"/>
    <m/>
    <n v="0"/>
    <n v="0"/>
    <n v="0"/>
    <n v="0"/>
    <n v="0"/>
    <x v="1"/>
    <m/>
    <x v="4"/>
    <x v="2"/>
    <s v="EXCLU"/>
    <s v="Exclu"/>
    <s v=""/>
    <s v="ADM_160"/>
    <m/>
  </r>
  <r>
    <s v="Guiwa-Yangamo"/>
    <s v="EST_123"/>
    <s v="CENTRE"/>
    <s v="CAMUSAT"/>
    <s v="Hybrid Solar - S2"/>
    <s v="EST"/>
    <s v="Guiwa-Yangamo"/>
    <s v="ZTE"/>
    <n v="0"/>
    <n v="0"/>
    <n v="0"/>
    <n v="0"/>
    <n v="0"/>
    <n v="0"/>
    <n v="0"/>
    <n v="0"/>
    <n v="0"/>
    <n v="0"/>
    <n v="0"/>
    <n v="0"/>
    <n v="0"/>
    <n v="0"/>
    <n v="0"/>
    <n v="0"/>
    <n v="0"/>
    <n v="0"/>
    <n v="0"/>
    <n v="0"/>
    <n v="0"/>
    <n v="0"/>
    <n v="0"/>
    <n v="0"/>
    <m/>
    <n v="0"/>
    <n v="0"/>
    <n v="0"/>
    <n v="0"/>
    <n v="0"/>
    <x v="1"/>
    <m/>
    <x v="4"/>
    <x v="2"/>
    <s v="EXCLU"/>
    <s v="Exclu"/>
    <s v=""/>
    <s v="EST_123"/>
    <m/>
  </r>
  <r>
    <s v="Mbankomo-MTN"/>
    <s v="CTR_222"/>
    <s v="CENTRE"/>
    <s v="IHS"/>
    <s v="Grid-Gen"/>
    <s v="CENTRE"/>
    <s v="Mbankomo"/>
    <s v="ZTE"/>
    <n v="0"/>
    <n v="0"/>
    <n v="0"/>
    <n v="0"/>
    <n v="0"/>
    <n v="0"/>
    <n v="0"/>
    <n v="0"/>
    <n v="0"/>
    <n v="0"/>
    <n v="0"/>
    <n v="0"/>
    <n v="0"/>
    <n v="0"/>
    <n v="0"/>
    <n v="0"/>
    <n v="0"/>
    <n v="0"/>
    <n v="0"/>
    <n v="0"/>
    <n v="0"/>
    <n v="0"/>
    <n v="0"/>
    <n v="0"/>
    <m/>
    <n v="0"/>
    <n v="0"/>
    <n v="0"/>
    <n v="0"/>
    <n v="0"/>
    <x v="1"/>
    <m/>
    <x v="4"/>
    <x v="2"/>
    <s v="EXCLU"/>
    <s v="Exclu"/>
    <s v=""/>
    <s v="CTR_222"/>
    <m/>
  </r>
  <r>
    <s v="Messamena"/>
    <s v="EST_046"/>
    <s v="CENTRE"/>
    <s v="IHS"/>
    <s v="Solar-Gen"/>
    <s v="EST"/>
    <s v="Messamena"/>
    <s v="ZTE"/>
    <n v="0"/>
    <n v="0"/>
    <n v="0"/>
    <n v="0"/>
    <n v="0"/>
    <n v="0"/>
    <n v="0"/>
    <n v="0"/>
    <n v="0"/>
    <n v="0"/>
    <n v="0"/>
    <n v="0"/>
    <n v="0"/>
    <n v="0"/>
    <n v="0"/>
    <n v="0"/>
    <n v="0"/>
    <n v="0"/>
    <n v="0"/>
    <n v="0"/>
    <n v="0"/>
    <n v="0"/>
    <n v="0"/>
    <n v="0"/>
    <m/>
    <n v="0"/>
    <n v="0"/>
    <n v="0"/>
    <n v="0"/>
    <n v="0"/>
    <x v="1"/>
    <m/>
    <x v="4"/>
    <x v="2"/>
    <s v="EXCLU"/>
    <s v="Exclu"/>
    <s v=""/>
    <s v="EST_046"/>
    <m/>
  </r>
  <r>
    <s v="Nji-Camtel"/>
    <s v="CTR_139"/>
    <s v="CENTRE"/>
    <s v="CAMUSAT"/>
    <s v="Hybrid Solar - S3"/>
    <s v="CENTRE"/>
    <s v="Nji"/>
    <s v="ZTE"/>
    <n v="0"/>
    <n v="0"/>
    <n v="0"/>
    <n v="0"/>
    <n v="0"/>
    <n v="0"/>
    <n v="0"/>
    <n v="0"/>
    <n v="0"/>
    <n v="0"/>
    <n v="0"/>
    <n v="0"/>
    <n v="0"/>
    <n v="0"/>
    <n v="0"/>
    <n v="0"/>
    <n v="0"/>
    <n v="0"/>
    <n v="0"/>
    <n v="0"/>
    <n v="0"/>
    <n v="0"/>
    <n v="0"/>
    <n v="0"/>
    <m/>
    <n v="0"/>
    <n v="0"/>
    <n v="0"/>
    <n v="0"/>
    <n v="0"/>
    <x v="1"/>
    <m/>
    <x v="4"/>
    <x v="2"/>
    <s v="EXCLU"/>
    <s v="Exclu"/>
    <s v=""/>
    <s v="CTR_139"/>
    <m/>
  </r>
  <r>
    <s v="Nguelemendouka-FH"/>
    <s v="EST_024"/>
    <s v="CENTRE"/>
    <s v="IHS"/>
    <s v="Hybrid-Gen-Lithium"/>
    <s v="EST"/>
    <s v="Nguelemendouka"/>
    <s v="ZTE"/>
    <n v="0"/>
    <n v="0"/>
    <n v="0"/>
    <n v="0"/>
    <n v="0"/>
    <n v="0"/>
    <n v="0"/>
    <n v="0"/>
    <n v="0"/>
    <n v="0"/>
    <n v="0"/>
    <n v="0"/>
    <n v="0"/>
    <n v="0"/>
    <n v="0"/>
    <n v="0"/>
    <n v="0"/>
    <n v="0"/>
    <n v="0"/>
    <n v="0"/>
    <n v="0"/>
    <n v="0"/>
    <n v="0"/>
    <n v="0"/>
    <m/>
    <n v="0"/>
    <n v="0"/>
    <n v="0"/>
    <n v="0"/>
    <n v="0"/>
    <x v="1"/>
    <m/>
    <x v="4"/>
    <x v="2"/>
    <s v="EXCLU"/>
    <s v="Exclu"/>
    <s v=""/>
    <s v="EST_024"/>
    <m/>
  </r>
  <r>
    <s v="Nguem-MTN"/>
    <s v="EST_077"/>
    <s v="CENTRE"/>
    <s v="IHS"/>
    <s v="Grid-Gen"/>
    <s v="EST"/>
    <s v="Nguem"/>
    <s v="ZTE"/>
    <n v="0"/>
    <n v="0"/>
    <n v="0"/>
    <n v="0"/>
    <n v="0"/>
    <n v="0"/>
    <n v="0"/>
    <n v="0"/>
    <n v="0"/>
    <n v="0"/>
    <n v="0"/>
    <n v="0"/>
    <n v="0"/>
    <n v="0"/>
    <n v="0"/>
    <n v="0"/>
    <n v="0"/>
    <n v="0"/>
    <n v="0"/>
    <n v="0"/>
    <n v="0"/>
    <n v="0"/>
    <n v="0"/>
    <n v="0"/>
    <m/>
    <n v="0"/>
    <n v="0"/>
    <n v="0"/>
    <n v="0"/>
    <n v="0"/>
    <x v="1"/>
    <m/>
    <x v="4"/>
    <x v="2"/>
    <s v="EXCLU"/>
    <s v="Exclu"/>
    <s v=""/>
    <s v="EST_077"/>
    <m/>
  </r>
  <r>
    <s v="Andom"/>
    <s v="EST_150"/>
    <s v="CENTRE"/>
    <s v="CAMUSAT"/>
    <m/>
    <s v="EST"/>
    <s v="Andom"/>
    <s v="ZTE"/>
    <n v="0"/>
    <n v="0"/>
    <n v="0"/>
    <n v="0"/>
    <n v="0"/>
    <n v="0"/>
    <n v="0"/>
    <n v="0"/>
    <n v="0"/>
    <n v="0"/>
    <n v="0"/>
    <n v="0"/>
    <n v="0"/>
    <n v="0"/>
    <n v="0"/>
    <n v="0"/>
    <n v="0"/>
    <n v="0"/>
    <n v="0"/>
    <n v="0"/>
    <n v="0"/>
    <n v="0"/>
    <n v="0"/>
    <n v="0"/>
    <m/>
    <n v="0"/>
    <n v="0"/>
    <n v="0"/>
    <n v="0"/>
    <n v="0"/>
    <x v="1"/>
    <m/>
    <x v="4"/>
    <x v="2"/>
    <s v="EXCLU"/>
    <s v="Exclu"/>
    <s v=""/>
    <s v="EST_150"/>
    <m/>
  </r>
  <r>
    <s v="Meba-CAMTEL"/>
    <s v="CTR_407"/>
    <s v="CENTRE"/>
    <s v="CAMUSAT"/>
    <s v="Hybrid Solar - S3"/>
    <s v="CENTRE"/>
    <s v="Meba"/>
    <s v="ZTE"/>
    <n v="0"/>
    <n v="0"/>
    <n v="0"/>
    <n v="0"/>
    <n v="0"/>
    <n v="0"/>
    <n v="0"/>
    <n v="0"/>
    <n v="0"/>
    <n v="0"/>
    <n v="0"/>
    <n v="0"/>
    <n v="0"/>
    <n v="0"/>
    <n v="0"/>
    <n v="0"/>
    <n v="0"/>
    <n v="0"/>
    <n v="0"/>
    <n v="0"/>
    <n v="0"/>
    <n v="0"/>
    <n v="0"/>
    <n v="0"/>
    <m/>
    <n v="0"/>
    <n v="0"/>
    <n v="0"/>
    <n v="0"/>
    <n v="0"/>
    <x v="1"/>
    <m/>
    <x v="4"/>
    <x v="2"/>
    <s v="EXCLU"/>
    <s v="Exclu"/>
    <s v=""/>
    <s v="CTR_407"/>
    <m/>
  </r>
  <r>
    <s v="Yoko"/>
    <s v="CTR_335"/>
    <s v="CENTRE"/>
    <s v="IHS"/>
    <s v="Grid-Gen"/>
    <s v="CENTRE"/>
    <s v="Yoko"/>
    <s v="ZTE"/>
    <n v="0"/>
    <n v="0"/>
    <n v="0"/>
    <n v="0"/>
    <n v="0"/>
    <n v="0"/>
    <n v="0"/>
    <n v="0"/>
    <n v="0"/>
    <n v="0"/>
    <n v="0"/>
    <n v="0"/>
    <n v="0"/>
    <n v="0"/>
    <n v="0"/>
    <n v="0"/>
    <n v="0"/>
    <n v="0"/>
    <n v="0"/>
    <n v="0"/>
    <n v="0"/>
    <n v="0"/>
    <n v="0"/>
    <n v="0"/>
    <m/>
    <n v="0"/>
    <n v="0"/>
    <n v="0"/>
    <n v="0"/>
    <n v="0"/>
    <x v="1"/>
    <m/>
    <x v="4"/>
    <x v="2"/>
    <s v="EXCLU"/>
    <s v="Exclu"/>
    <s v=""/>
    <s v="CTR_335"/>
    <m/>
  </r>
  <r>
    <s v="Abong-Mbang-II"/>
    <s v="EST_036"/>
    <s v="CENTRE"/>
    <s v="IHS"/>
    <s v="Grid-Gen"/>
    <s v="EST"/>
    <s v="Abong-Mbang"/>
    <s v="ZTE"/>
    <n v="0"/>
    <n v="0"/>
    <n v="0"/>
    <n v="0"/>
    <n v="0"/>
    <n v="0"/>
    <n v="0"/>
    <n v="0"/>
    <n v="0"/>
    <n v="0"/>
    <n v="0"/>
    <n v="0"/>
    <n v="0"/>
    <n v="0"/>
    <n v="0"/>
    <n v="0"/>
    <n v="0"/>
    <n v="0"/>
    <n v="0"/>
    <n v="0"/>
    <n v="0"/>
    <n v="0"/>
    <n v="0"/>
    <n v="0"/>
    <m/>
    <n v="0"/>
    <n v="0"/>
    <n v="0"/>
    <n v="0"/>
    <n v="0"/>
    <x v="1"/>
    <m/>
    <x v="4"/>
    <x v="2"/>
    <s v="EXCLU"/>
    <s v="Exclu"/>
    <s v=""/>
    <s v="EST_036"/>
    <m/>
  </r>
  <r>
    <s v="Eseka"/>
    <s v="CTR_067"/>
    <s v="CENTRE"/>
    <s v="IHS"/>
    <s v="Grid-Gen"/>
    <s v="CENTRE"/>
    <s v="Eseka"/>
    <s v="ZTE"/>
    <n v="0"/>
    <n v="0"/>
    <n v="0"/>
    <n v="0"/>
    <n v="0"/>
    <n v="0"/>
    <n v="0"/>
    <n v="0"/>
    <n v="0"/>
    <n v="0"/>
    <n v="0"/>
    <n v="0"/>
    <n v="0"/>
    <n v="0"/>
    <n v="0"/>
    <n v="0"/>
    <n v="0"/>
    <n v="0"/>
    <n v="0"/>
    <n v="0"/>
    <n v="0"/>
    <n v="0"/>
    <n v="0"/>
    <n v="0"/>
    <m/>
    <n v="0"/>
    <n v="0"/>
    <n v="0"/>
    <n v="0"/>
    <n v="0"/>
    <x v="1"/>
    <m/>
    <x v="4"/>
    <x v="2"/>
    <s v="EXCLU"/>
    <s v="Exclu"/>
    <s v=""/>
    <s v="CTR_067"/>
    <m/>
  </r>
  <r>
    <s v="Kette"/>
    <s v="EST_045"/>
    <s v="CENTRE"/>
    <s v="IHS"/>
    <s v="Solar-Gen-Lithium"/>
    <s v="EST"/>
    <s v="Kette"/>
    <s v="ZTE"/>
    <n v="0"/>
    <n v="0"/>
    <n v="0"/>
    <n v="0"/>
    <n v="0"/>
    <n v="0"/>
    <n v="0"/>
    <n v="0"/>
    <n v="0"/>
    <n v="0"/>
    <n v="0"/>
    <n v="0"/>
    <n v="0"/>
    <n v="0"/>
    <n v="0"/>
    <n v="0"/>
    <n v="0"/>
    <n v="0"/>
    <n v="0"/>
    <n v="0"/>
    <n v="0"/>
    <n v="0"/>
    <n v="0"/>
    <n v="0"/>
    <m/>
    <n v="0"/>
    <n v="0"/>
    <n v="0"/>
    <n v="0"/>
    <n v="0"/>
    <x v="1"/>
    <m/>
    <x v="4"/>
    <x v="2"/>
    <s v="EXCLU"/>
    <s v="Exclu"/>
    <s v=""/>
    <s v="EST_045"/>
    <m/>
  </r>
  <r>
    <s v="Eseka-Town-MTN-IHS"/>
    <s v="CTR_185"/>
    <s v="CENTRE"/>
    <s v="IHS"/>
    <s v="Grid-Gen"/>
    <s v="CENTRE"/>
    <s v="Eseka"/>
    <s v="ZTE"/>
    <n v="0"/>
    <n v="0"/>
    <n v="0"/>
    <n v="0"/>
    <n v="0"/>
    <n v="0"/>
    <n v="0"/>
    <n v="0"/>
    <n v="0"/>
    <n v="0"/>
    <n v="0"/>
    <n v="0"/>
    <n v="0"/>
    <n v="0"/>
    <n v="0"/>
    <n v="0"/>
    <n v="0"/>
    <n v="0"/>
    <n v="0"/>
    <n v="0"/>
    <n v="0"/>
    <n v="0"/>
    <n v="0"/>
    <n v="0"/>
    <m/>
    <n v="0"/>
    <n v="0"/>
    <n v="0"/>
    <n v="0"/>
    <n v="0"/>
    <x v="1"/>
    <m/>
    <x v="4"/>
    <x v="2"/>
    <s v="EXCLU"/>
    <s v="Exclu"/>
    <s v=""/>
    <s v="CTR_185"/>
    <m/>
  </r>
  <r>
    <s v="Biyouha"/>
    <s v="CTR_855"/>
    <s v="CENTRE"/>
    <s v="CAMUSAT"/>
    <s v="HGB"/>
    <s v="CENTRE"/>
    <s v="Biyouha"/>
    <s v="ZTE"/>
    <n v="0"/>
    <n v="0"/>
    <n v="0"/>
    <n v="0"/>
    <n v="0"/>
    <n v="0"/>
    <n v="0"/>
    <n v="0"/>
    <n v="0"/>
    <n v="0"/>
    <n v="0"/>
    <n v="0"/>
    <n v="0"/>
    <n v="0"/>
    <n v="0"/>
    <n v="0"/>
    <n v="0"/>
    <n v="0"/>
    <n v="0"/>
    <n v="0"/>
    <n v="0"/>
    <n v="0"/>
    <n v="0"/>
    <n v="0"/>
    <m/>
    <n v="0"/>
    <n v="0"/>
    <n v="0"/>
    <n v="0"/>
    <n v="0"/>
    <x v="1"/>
    <m/>
    <x v="4"/>
    <x v="2"/>
    <s v="EXCLU"/>
    <s v="Exclu"/>
    <s v="(05-10-2026 ocm ran 18h) Power status check Ongoing"/>
    <s v="CTR_855"/>
    <m/>
  </r>
  <r>
    <s v="Ngoumou-I"/>
    <s v="CTR_577"/>
    <s v="CENTRE"/>
    <s v="CAMUSAT"/>
    <s v="Medium Grid + GE"/>
    <s v="CENTRE"/>
    <s v="Ngoumou"/>
    <s v="ZTE"/>
    <n v="0"/>
    <n v="0"/>
    <n v="0"/>
    <n v="0"/>
    <n v="0"/>
    <n v="0"/>
    <n v="0"/>
    <n v="0"/>
    <n v="0"/>
    <n v="0"/>
    <n v="0"/>
    <n v="0"/>
    <n v="0"/>
    <n v="0"/>
    <n v="0"/>
    <n v="0"/>
    <n v="0"/>
    <n v="0"/>
    <n v="0"/>
    <n v="0"/>
    <n v="0"/>
    <n v="0"/>
    <n v="0"/>
    <n v="0"/>
    <m/>
    <n v="0"/>
    <n v="0"/>
    <n v="0"/>
    <n v="0"/>
    <n v="0"/>
    <x v="1"/>
    <m/>
    <x v="4"/>
    <x v="2"/>
    <s v="EXCLU"/>
    <s v="Exclu"/>
    <s v=""/>
    <s v="CTR_577"/>
    <m/>
  </r>
  <r>
    <s v="Zili-Nkoteng-IHS"/>
    <s v="CTR_910"/>
    <s v="CENTRE"/>
    <s v="IHS"/>
    <s v="Hybrid-Gen"/>
    <s v="CENTRE"/>
    <s v="Nkoteng"/>
    <s v="ZTE"/>
    <n v="0"/>
    <n v="0"/>
    <n v="0"/>
    <n v="0"/>
    <n v="0"/>
    <n v="0"/>
    <n v="0"/>
    <n v="0"/>
    <n v="0"/>
    <n v="0"/>
    <n v="0"/>
    <n v="0"/>
    <n v="0"/>
    <n v="0"/>
    <n v="0"/>
    <n v="0"/>
    <n v="0"/>
    <n v="0"/>
    <n v="0"/>
    <n v="0"/>
    <n v="0"/>
    <n v="0"/>
    <n v="0"/>
    <n v="0"/>
    <m/>
    <n v="0"/>
    <n v="0"/>
    <n v="0"/>
    <n v="0"/>
    <n v="0"/>
    <x v="1"/>
    <m/>
    <x v="4"/>
    <x v="2"/>
    <s v="EXCLU"/>
    <s v="Exclu"/>
    <s v=""/>
    <s v="CTR_910"/>
    <m/>
  </r>
  <r>
    <s v="Bouam"/>
    <s v="EST_003"/>
    <s v="CENTRE"/>
    <s v="IHS"/>
    <s v="Grid-Gen"/>
    <s v="EST"/>
    <s v="Bouam"/>
    <s v="ZTE"/>
    <n v="0"/>
    <n v="0"/>
    <n v="0"/>
    <n v="0"/>
    <n v="0"/>
    <n v="0"/>
    <n v="0"/>
    <n v="0"/>
    <n v="0"/>
    <n v="0"/>
    <n v="0"/>
    <n v="0"/>
    <n v="0"/>
    <n v="0"/>
    <n v="0"/>
    <n v="0"/>
    <n v="0"/>
    <n v="0"/>
    <n v="0"/>
    <n v="0"/>
    <n v="0"/>
    <n v="0"/>
    <n v="0"/>
    <n v="0"/>
    <m/>
    <n v="0"/>
    <n v="0"/>
    <n v="0"/>
    <n v="0"/>
    <n v="0"/>
    <x v="1"/>
    <m/>
    <x v="4"/>
    <x v="2"/>
    <s v="EXCLU"/>
    <s v="Exclu"/>
    <s v=""/>
    <s v="EST_003"/>
    <m/>
  </r>
  <r>
    <s v="Akonolinga"/>
    <s v="CTR_057"/>
    <s v="CENTRE"/>
    <s v="CAMUSAT"/>
    <s v="Medium Grid + Solar + GE"/>
    <s v="CENTRE"/>
    <s v="Akonolinga"/>
    <s v="NOKIA"/>
    <n v="0"/>
    <n v="0"/>
    <n v="0"/>
    <n v="0"/>
    <n v="0"/>
    <n v="0"/>
    <n v="0"/>
    <n v="0"/>
    <n v="0"/>
    <n v="0"/>
    <n v="0"/>
    <n v="0"/>
    <n v="0"/>
    <n v="0"/>
    <n v="0"/>
    <n v="0"/>
    <n v="0"/>
    <n v="0"/>
    <n v="0"/>
    <n v="0"/>
    <n v="0"/>
    <n v="0"/>
    <n v="0"/>
    <n v="0"/>
    <m/>
    <n v="0"/>
    <n v="0"/>
    <n v="0"/>
    <n v="0"/>
    <n v="0"/>
    <x v="1"/>
    <m/>
    <x v="4"/>
    <x v="2"/>
    <s v="EXCLU"/>
    <s v="Exclu"/>
    <s v=""/>
    <s v="CTR_057"/>
    <m/>
  </r>
  <r>
    <s v="Borongo-IHS"/>
    <s v="EST_154"/>
    <s v="CENTRE"/>
    <m/>
    <m/>
    <s v="EST"/>
    <s v="Nganha "/>
    <s v="ZTE"/>
    <n v="0"/>
    <n v="0"/>
    <n v="0"/>
    <n v="0"/>
    <n v="0"/>
    <n v="0"/>
    <n v="0"/>
    <n v="0"/>
    <n v="0"/>
    <n v="0"/>
    <n v="0"/>
    <n v="0"/>
    <n v="0"/>
    <n v="0"/>
    <n v="0"/>
    <n v="0"/>
    <n v="0"/>
    <n v="0"/>
    <n v="0"/>
    <n v="0"/>
    <n v="0"/>
    <n v="0"/>
    <n v="0"/>
    <n v="0"/>
    <m/>
    <n v="0"/>
    <n v="0"/>
    <n v="0"/>
    <n v="0"/>
    <n v="0"/>
    <x v="1"/>
    <m/>
    <x v="4"/>
    <x v="2"/>
    <s v="EXCLU"/>
    <s v="Exclu"/>
    <s v=""/>
    <s v="EST_154"/>
    <m/>
  </r>
  <r>
    <s v="Doume-MTN-IHS"/>
    <s v="EST_092"/>
    <s v="CENTRE"/>
    <s v="IHS"/>
    <s v="Grid-Gen"/>
    <s v="EST"/>
    <s v="Doume"/>
    <s v="ZTE"/>
    <n v="0"/>
    <n v="0"/>
    <n v="0"/>
    <n v="0"/>
    <n v="0"/>
    <n v="0"/>
    <n v="0"/>
    <n v="0"/>
    <n v="0"/>
    <n v="0"/>
    <n v="0"/>
    <n v="0"/>
    <n v="0"/>
    <n v="0"/>
    <n v="0"/>
    <n v="0"/>
    <n v="0"/>
    <n v="0"/>
    <n v="0"/>
    <n v="0"/>
    <n v="0"/>
    <n v="0"/>
    <n v="0"/>
    <n v="0"/>
    <m/>
    <n v="0"/>
    <n v="0"/>
    <n v="0"/>
    <n v="0"/>
    <n v="0"/>
    <x v="1"/>
    <m/>
    <x v="4"/>
    <x v="2"/>
    <s v="EXCLU"/>
    <s v="Exclu"/>
    <s v=""/>
    <s v="EST_092"/>
    <m/>
  </r>
  <r>
    <s v="Djoum-Caminex"/>
    <s v="SUD_252"/>
    <s v="CENTRE"/>
    <s v="IHS"/>
    <s v="Gen-Lithium"/>
    <s v="SUD"/>
    <s v="Djoum"/>
    <s v="ZTE"/>
    <n v="0"/>
    <n v="0"/>
    <n v="0"/>
    <n v="0"/>
    <n v="0"/>
    <n v="0"/>
    <n v="0"/>
    <n v="0"/>
    <n v="0"/>
    <n v="0"/>
    <n v="0"/>
    <n v="0"/>
    <n v="0"/>
    <n v="0"/>
    <n v="0"/>
    <n v="0"/>
    <n v="0"/>
    <n v="0"/>
    <n v="0"/>
    <n v="0"/>
    <n v="0"/>
    <n v="0"/>
    <n v="0"/>
    <n v="0"/>
    <m/>
    <n v="0"/>
    <n v="0"/>
    <n v="0"/>
    <n v="0"/>
    <n v="0"/>
    <x v="1"/>
    <m/>
    <x v="4"/>
    <x v="2"/>
    <s v="EXCLU"/>
    <s v="Exclu"/>
    <s v=""/>
    <s v="SUD_252"/>
    <m/>
  </r>
  <r>
    <s v="Minisite-Soa"/>
    <s v="CTR_689"/>
    <s v="Yaounde"/>
    <s v="CAMUSAT"/>
    <s v="Good Grid no GE - 8h"/>
    <s v="CENTRE"/>
    <s v="Yaounde"/>
    <s v="NOKIA"/>
    <n v="0"/>
    <n v="0"/>
    <n v="0"/>
    <n v="0"/>
    <n v="0"/>
    <n v="0"/>
    <n v="0"/>
    <n v="0"/>
    <n v="0"/>
    <n v="0"/>
    <n v="0"/>
    <n v="0"/>
    <n v="0"/>
    <n v="0"/>
    <n v="0"/>
    <n v="0"/>
    <n v="0"/>
    <n v="0"/>
    <n v="0"/>
    <n v="0"/>
    <n v="0"/>
    <n v="0"/>
    <n v="0"/>
    <n v="0"/>
    <m/>
    <n v="0"/>
    <n v="0"/>
    <n v="0"/>
    <n v="0"/>
    <n v="0"/>
    <x v="1"/>
    <m/>
    <x v="4"/>
    <x v="2"/>
    <s v="EXCLU"/>
    <s v="Exclu"/>
    <s v=""/>
    <s v="CTR_689"/>
    <m/>
  </r>
  <r>
    <s v="Ndemba"/>
    <s v="EST_075"/>
    <s v="CENTRE"/>
    <s v="IHS"/>
    <s v="Grid-Gen"/>
    <s v="EST"/>
    <s v="Ndemba"/>
    <s v="ZTE"/>
    <n v="0"/>
    <n v="0"/>
    <n v="0"/>
    <n v="0"/>
    <n v="0"/>
    <n v="0"/>
    <n v="0"/>
    <n v="0"/>
    <n v="0"/>
    <n v="0"/>
    <n v="0"/>
    <n v="0"/>
    <n v="0"/>
    <n v="0"/>
    <n v="0"/>
    <n v="0"/>
    <n v="0"/>
    <n v="0"/>
    <n v="0"/>
    <n v="0"/>
    <n v="0"/>
    <n v="0"/>
    <n v="0"/>
    <n v="0"/>
    <m/>
    <n v="0"/>
    <n v="0"/>
    <n v="0"/>
    <n v="0"/>
    <n v="0"/>
    <x v="1"/>
    <m/>
    <x v="4"/>
    <x v="2"/>
    <s v="EXCLU"/>
    <s v="Exclu"/>
    <s v=""/>
    <s v="EST_075"/>
    <m/>
  </r>
  <r>
    <s v="Afanoya-MTN-IHS"/>
    <s v="CTR_463"/>
    <s v="CENTRE"/>
    <s v="IHS"/>
    <s v="Grid-Gen"/>
    <s v="CENTRE"/>
    <s v="Afanoya"/>
    <s v="ZTE"/>
    <n v="0"/>
    <n v="0"/>
    <n v="0"/>
    <n v="0"/>
    <n v="0"/>
    <n v="0"/>
    <n v="0"/>
    <n v="0"/>
    <n v="0"/>
    <n v="0"/>
    <n v="0"/>
    <n v="0"/>
    <n v="0"/>
    <n v="0"/>
    <n v="0"/>
    <n v="0"/>
    <n v="0"/>
    <n v="0"/>
    <n v="0"/>
    <n v="0"/>
    <n v="0"/>
    <n v="0"/>
    <n v="0"/>
    <n v="0"/>
    <m/>
    <n v="0"/>
    <n v="0"/>
    <n v="0"/>
    <n v="0"/>
    <n v="0"/>
    <x v="1"/>
    <m/>
    <x v="4"/>
    <x v="2"/>
    <s v="EXCLU"/>
    <s v="Exclu"/>
    <s v=""/>
    <s v="CTR_463"/>
    <m/>
  </r>
  <r>
    <s v="Mom"/>
    <s v="CTR_202"/>
    <s v="CENTRE"/>
    <s v="IHS"/>
    <s v="Grid-Gen"/>
    <s v="CENTRE"/>
    <s v="Mom"/>
    <s v="ZTE"/>
    <n v="0"/>
    <n v="0"/>
    <n v="0"/>
    <n v="0"/>
    <n v="0"/>
    <n v="0"/>
    <n v="0"/>
    <n v="0"/>
    <n v="0"/>
    <n v="0"/>
    <n v="0"/>
    <n v="0"/>
    <n v="0"/>
    <n v="0"/>
    <n v="0"/>
    <n v="0"/>
    <n v="0"/>
    <n v="0"/>
    <n v="0"/>
    <n v="0"/>
    <n v="0"/>
    <n v="0"/>
    <n v="0"/>
    <n v="0"/>
    <m/>
    <n v="0"/>
    <n v="0"/>
    <n v="0"/>
    <n v="0"/>
    <n v="0"/>
    <x v="1"/>
    <m/>
    <x v="4"/>
    <x v="2"/>
    <s v="EXCLU"/>
    <s v="Exclu"/>
    <s v=""/>
    <s v="CTR_202"/>
    <m/>
  </r>
  <r>
    <s v="Bondjock"/>
    <s v="CTR_205"/>
    <s v="CENTRE"/>
    <s v="IHS"/>
    <s v="Grid-Gen"/>
    <s v="CENTRE"/>
    <s v="Bondjock"/>
    <s v="ZTE"/>
    <n v="0"/>
    <n v="0"/>
    <n v="0"/>
    <n v="0"/>
    <n v="0"/>
    <n v="0"/>
    <n v="0"/>
    <n v="0"/>
    <n v="0"/>
    <n v="0"/>
    <n v="0"/>
    <n v="0"/>
    <n v="0"/>
    <n v="0"/>
    <n v="0"/>
    <n v="0"/>
    <n v="0"/>
    <n v="0"/>
    <n v="0"/>
    <n v="0"/>
    <n v="0"/>
    <n v="0"/>
    <n v="0"/>
    <n v="0"/>
    <m/>
    <n v="0"/>
    <n v="0"/>
    <n v="0"/>
    <n v="0"/>
    <n v="0"/>
    <x v="1"/>
    <m/>
    <x v="4"/>
    <x v="2"/>
    <s v="EXCLU"/>
    <s v="Exclu"/>
    <s v="(hourly IHS): 10/05/2026 16:36 0:36:09 No com fme is on the wa ETA 05:30 PM"/>
    <s v="CTR_205"/>
    <m/>
  </r>
  <r>
    <s v="BTS-Mobile-Bachuo-Akagbe"/>
    <s v="SUO_168"/>
    <s v="SUD-OUEST"/>
    <m/>
    <m/>
    <s v="SUD-OUEST"/>
    <s v="Bachuo"/>
    <s v="NOKIA"/>
    <n v="0"/>
    <n v="0"/>
    <n v="0"/>
    <n v="0"/>
    <n v="0"/>
    <n v="0"/>
    <n v="0"/>
    <n v="0"/>
    <n v="0"/>
    <n v="0"/>
    <n v="0"/>
    <n v="0"/>
    <n v="0"/>
    <n v="0"/>
    <n v="0"/>
    <n v="0"/>
    <n v="0"/>
    <n v="0"/>
    <n v="0"/>
    <n v="0"/>
    <n v="0"/>
    <n v="0"/>
    <n v="0"/>
    <n v="0"/>
    <m/>
    <n v="0"/>
    <n v="0"/>
    <n v="0"/>
    <n v="0"/>
    <n v="0"/>
    <x v="1"/>
    <m/>
    <x v="4"/>
    <x v="2"/>
    <s v="EXCLU"/>
    <s v="Exclu"/>
    <s v=""/>
    <s v="SUO_168"/>
    <m/>
  </r>
  <r>
    <s v="Otele"/>
    <s v="CTR_201"/>
    <s v="CENTRE"/>
    <s v="IHS"/>
    <s v="Grid-Gen"/>
    <s v="CENTRE"/>
    <s v="Otele"/>
    <s v="ZTE"/>
    <n v="0"/>
    <n v="0"/>
    <n v="0"/>
    <n v="0"/>
    <n v="0"/>
    <n v="0"/>
    <n v="0"/>
    <n v="0"/>
    <n v="0"/>
    <n v="0"/>
    <n v="0"/>
    <n v="0"/>
    <n v="0"/>
    <n v="0"/>
    <n v="0"/>
    <n v="0"/>
    <n v="0"/>
    <n v="0"/>
    <n v="0"/>
    <n v="0"/>
    <n v="0"/>
    <n v="0"/>
    <n v="0"/>
    <n v="0"/>
    <m/>
    <n v="0"/>
    <n v="0"/>
    <n v="0"/>
    <n v="0"/>
    <n v="0"/>
    <x v="1"/>
    <m/>
    <x v="4"/>
    <x v="2"/>
    <s v="EXCLU"/>
    <s v="Exclu"/>
    <s v=""/>
    <s v="CTR_201"/>
    <m/>
  </r>
  <r>
    <s v="Carrefour-Mezzanine"/>
    <s v="LIT_734"/>
    <s v="Douala"/>
    <s v="OCM"/>
    <e v="#N/A"/>
    <s v="LITTORAL"/>
    <s v="Douala"/>
    <s v="ZTE"/>
    <n v="0"/>
    <n v="0"/>
    <n v="0"/>
    <n v="0"/>
    <n v="0"/>
    <n v="0"/>
    <n v="0"/>
    <n v="0"/>
    <n v="0"/>
    <n v="0"/>
    <n v="0"/>
    <n v="0"/>
    <n v="0"/>
    <n v="0"/>
    <n v="0"/>
    <n v="0"/>
    <n v="0"/>
    <n v="0"/>
    <n v="0"/>
    <n v="0"/>
    <n v="0"/>
    <n v="0"/>
    <n v="0"/>
    <n v="0"/>
    <m/>
    <n v="0"/>
    <n v="0"/>
    <n v="0"/>
    <n v="0"/>
    <n v="0"/>
    <x v="1"/>
    <m/>
    <x v="4"/>
    <x v="2"/>
    <s v="EXCLU"/>
    <s v="Exclu"/>
    <s v=""/>
    <s v="LIT_734"/>
    <m/>
  </r>
  <r>
    <s v="Doume"/>
    <s v="EST_020"/>
    <s v="CENTRE"/>
    <s v="IHS"/>
    <s v="Grid-Gen-Lithium"/>
    <s v="EST"/>
    <s v="Doume"/>
    <s v="ZTE"/>
    <n v="0"/>
    <n v="0"/>
    <n v="0"/>
    <n v="0"/>
    <n v="0"/>
    <n v="0"/>
    <n v="0"/>
    <n v="0"/>
    <n v="0"/>
    <n v="0"/>
    <n v="0"/>
    <n v="0"/>
    <n v="0"/>
    <n v="0"/>
    <n v="0"/>
    <n v="0"/>
    <n v="0"/>
    <n v="0"/>
    <n v="0"/>
    <n v="0"/>
    <n v="0"/>
    <n v="0"/>
    <n v="0"/>
    <n v="0"/>
    <m/>
    <n v="0"/>
    <n v="0"/>
    <n v="0"/>
    <n v="0"/>
    <n v="0"/>
    <x v="1"/>
    <m/>
    <x v="4"/>
    <x v="2"/>
    <s v="EXCLU"/>
    <s v="Exclu"/>
    <s v=""/>
    <s v="EST_020"/>
    <m/>
  </r>
  <r>
    <s v="Matomb"/>
    <s v="CTR_005"/>
    <s v="CENTRE"/>
    <s v="IHS"/>
    <s v="Grid-Gen"/>
    <s v="CENTRE"/>
    <s v="Matomb"/>
    <s v="ZTE"/>
    <n v="0"/>
    <n v="0"/>
    <n v="0"/>
    <n v="0"/>
    <n v="0"/>
    <n v="0"/>
    <n v="0"/>
    <n v="0"/>
    <n v="0"/>
    <n v="0"/>
    <n v="0"/>
    <n v="0"/>
    <n v="0"/>
    <n v="0"/>
    <n v="0"/>
    <n v="0"/>
    <n v="0"/>
    <n v="0"/>
    <n v="0"/>
    <n v="0"/>
    <n v="0"/>
    <n v="0"/>
    <n v="0"/>
    <n v="0"/>
    <m/>
    <n v="0"/>
    <n v="0"/>
    <n v="0"/>
    <n v="0"/>
    <n v="0"/>
    <x v="1"/>
    <m/>
    <x v="4"/>
    <x v="2"/>
    <s v="EXCLU"/>
    <s v="Exclu"/>
    <s v=""/>
    <s v="CTR_005"/>
    <m/>
  </r>
  <r>
    <s v="Mbakwa-Supe-MTN"/>
    <s v="SUO_049"/>
    <s v="SUD-OUEST"/>
    <s v="IHS"/>
    <s v="Vandalized"/>
    <s v="SUD-OUEST"/>
    <s v="Mbakwa"/>
    <s v="Huawei"/>
    <n v="0"/>
    <n v="0"/>
    <n v="0"/>
    <n v="0"/>
    <n v="0"/>
    <n v="0"/>
    <n v="0"/>
    <n v="0"/>
    <n v="0"/>
    <n v="0"/>
    <n v="0"/>
    <n v="0"/>
    <n v="0"/>
    <n v="0"/>
    <n v="0"/>
    <n v="0"/>
    <n v="0"/>
    <n v="0"/>
    <n v="0"/>
    <n v="0"/>
    <n v="0"/>
    <n v="0"/>
    <n v="0"/>
    <n v="0"/>
    <m/>
    <n v="0"/>
    <n v="0"/>
    <n v="0"/>
    <n v="0"/>
    <n v="0"/>
    <x v="1"/>
    <m/>
    <x v="4"/>
    <x v="2"/>
    <s v="EXCLU"/>
    <s v="Exclu"/>
    <s v=""/>
    <s v="SUO_049"/>
    <m/>
  </r>
  <r>
    <s v="Boumnyebel"/>
    <s v="CTR_058"/>
    <s v="CENTRE"/>
    <s v="IHS"/>
    <s v="Grid-Gen"/>
    <s v="CENTRE"/>
    <s v="Boumnyebel"/>
    <s v="ZTE"/>
    <n v="0"/>
    <n v="0"/>
    <n v="0"/>
    <n v="0"/>
    <n v="0"/>
    <n v="0"/>
    <n v="0"/>
    <n v="0"/>
    <n v="0"/>
    <n v="0"/>
    <n v="0"/>
    <n v="0"/>
    <n v="0"/>
    <n v="0"/>
    <n v="0"/>
    <n v="0"/>
    <n v="0"/>
    <n v="0"/>
    <n v="0"/>
    <n v="0"/>
    <n v="0"/>
    <n v="0"/>
    <n v="0"/>
    <n v="0"/>
    <m/>
    <n v="0"/>
    <n v="0"/>
    <n v="0"/>
    <n v="0"/>
    <n v="0"/>
    <x v="1"/>
    <m/>
    <x v="4"/>
    <x v="2"/>
    <s v="EXCLU"/>
    <s v="Exclu"/>
    <s v=""/>
    <s v="CTR_058"/>
    <m/>
  </r>
  <r>
    <s v="Loum-Camtel"/>
    <s v="LIT_086"/>
    <s v="LITTORAL"/>
    <s v="CAMUSAT"/>
    <s v="Medium Grid + Solar + GE"/>
    <s v="LITTORAL"/>
    <s v="Loum"/>
    <s v="ZTE"/>
    <n v="0"/>
    <n v="0"/>
    <n v="0"/>
    <n v="0"/>
    <n v="0"/>
    <n v="0"/>
    <n v="0"/>
    <n v="0"/>
    <n v="0"/>
    <n v="0"/>
    <n v="0"/>
    <n v="0"/>
    <n v="0"/>
    <n v="0"/>
    <n v="0"/>
    <n v="0"/>
    <n v="0"/>
    <n v="0"/>
    <n v="0"/>
    <n v="0"/>
    <n v="0"/>
    <n v="0"/>
    <n v="0"/>
    <n v="0"/>
    <m/>
    <n v="0"/>
    <n v="0"/>
    <n v="0"/>
    <n v="0"/>
    <n v="0"/>
    <x v="1"/>
    <m/>
    <x v="4"/>
    <x v="2"/>
    <s v="EXCLU"/>
    <s v="Exclu"/>
    <s v=""/>
    <s v="LIT_086"/>
    <m/>
  </r>
  <r>
    <s v="H-ville"/>
    <s v="CTR_077"/>
    <s v="Yaounde"/>
    <s v="IHS"/>
    <s v="Grid Only"/>
    <s v="CENTRE"/>
    <s v="Yaounde"/>
    <s v="NOKIA"/>
    <n v="0"/>
    <n v="0"/>
    <n v="0"/>
    <n v="0"/>
    <n v="0"/>
    <n v="0"/>
    <n v="0"/>
    <n v="0"/>
    <n v="0"/>
    <n v="0"/>
    <n v="0"/>
    <n v="0"/>
    <n v="0"/>
    <n v="0"/>
    <n v="0"/>
    <n v="0"/>
    <n v="0"/>
    <n v="0"/>
    <n v="0"/>
    <n v="0"/>
    <n v="0"/>
    <n v="0"/>
    <n v="0"/>
    <n v="0"/>
    <m/>
    <n v="0"/>
    <n v="0"/>
    <n v="0"/>
    <n v="0"/>
    <n v="0"/>
    <x v="1"/>
    <m/>
    <x v="4"/>
    <x v="2"/>
    <s v="EXCLU"/>
    <s v="Exclu"/>
    <s v=""/>
    <s v="CTR_077"/>
    <m/>
  </r>
  <r>
    <s v="Kotto-Logpom"/>
    <s v="LIT_612"/>
    <s v="Douala"/>
    <s v="CAMUSAT"/>
    <s v="Good Grid no GE - 8h"/>
    <s v="LITTORAL"/>
    <s v="Douala"/>
    <s v="ZTE"/>
    <n v="0"/>
    <n v="0"/>
    <n v="0"/>
    <n v="0"/>
    <n v="0"/>
    <n v="0"/>
    <n v="0"/>
    <n v="0"/>
    <n v="0"/>
    <n v="0"/>
    <n v="0"/>
    <n v="0"/>
    <n v="0"/>
    <n v="0"/>
    <n v="0"/>
    <n v="0"/>
    <n v="0"/>
    <n v="0"/>
    <n v="0"/>
    <n v="0"/>
    <n v="0"/>
    <n v="0"/>
    <n v="0"/>
    <n v="0"/>
    <m/>
    <n v="0"/>
    <n v="0"/>
    <n v="0"/>
    <n v="0"/>
    <n v="0"/>
    <x v="1"/>
    <m/>
    <x v="4"/>
    <x v="2"/>
    <s v="EXCLU"/>
    <s v="Exclu"/>
    <s v=""/>
    <s v="LIT_612"/>
    <m/>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
    <n v="0"/>
    <n v="0.87202831925075575"/>
    <n v="0"/>
    <n v="0"/>
    <n v="0"/>
    <n v="0"/>
    <n v="0"/>
    <n v="0"/>
    <m/>
    <n v="0"/>
    <n v="0"/>
    <n v="0"/>
    <m/>
    <n v="0"/>
    <n v="0"/>
    <n v="0"/>
    <n v="0"/>
    <n v="0"/>
    <x v="1"/>
    <s v="site vandalise"/>
    <x v="4"/>
    <x v="2"/>
    <s v="EXCLU"/>
    <s v="Exclu"/>
    <s v=""/>
    <s v="CTR_10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28FD8D-A25A-4F18-861B-12185DF5940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I25" firstHeaderRow="1" firstDataRow="1" firstDataCol="1" rowPageCount="1" colPageCount="1"/>
  <pivotFields count="47">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showAll="0"/>
    <pivotField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axis="axisRow" showAll="0">
      <items count="17">
        <item x="15"/>
        <item x="13"/>
        <item x="10"/>
        <item x="0"/>
        <item x="12"/>
        <item x="14"/>
        <item x="4"/>
        <item x="5"/>
        <item x="1"/>
        <item x="3"/>
        <item x="6"/>
        <item x="8"/>
        <item x="2"/>
        <item x="7"/>
        <item x="11"/>
        <item x="9"/>
        <item t="default"/>
      </items>
    </pivotField>
    <pivotField showAll="0"/>
    <pivotField showAll="0"/>
    <pivotField showAll="0"/>
    <pivotField showAll="0"/>
    <pivotField showAll="0"/>
    <pivotField showAll="0"/>
  </pivotFields>
  <rowFields count="1">
    <field x="40"/>
  </rowFields>
  <rowItems count="15">
    <i>
      <x v="1"/>
    </i>
    <i>
      <x v="2"/>
    </i>
    <i>
      <x v="3"/>
    </i>
    <i>
      <x v="4"/>
    </i>
    <i>
      <x v="5"/>
    </i>
    <i>
      <x v="7"/>
    </i>
    <i>
      <x v="8"/>
    </i>
    <i>
      <x v="9"/>
    </i>
    <i>
      <x v="10"/>
    </i>
    <i>
      <x v="11"/>
    </i>
    <i>
      <x v="12"/>
    </i>
    <i>
      <x v="13"/>
    </i>
    <i>
      <x v="14"/>
    </i>
    <i>
      <x v="15"/>
    </i>
    <i t="grand">
      <x/>
    </i>
  </rowItems>
  <colItems count="1">
    <i/>
  </colItems>
  <pageFields count="1">
    <pageField fld="38" hier="-1"/>
  </pageFields>
  <dataFields count="1">
    <dataField name="Sum of NUR  DU 05/10/2026" fld="37" baseField="0" baseItem="0" numFmtId="1"/>
  </dataFields>
  <formats count="24">
    <format dxfId="41">
      <pivotArea type="all" dataOnly="0" outline="0" fieldPosition="0"/>
    </format>
    <format dxfId="40">
      <pivotArea outline="0" collapsedLevelsAreSubtotals="1" fieldPosition="0"/>
    </format>
    <format dxfId="39">
      <pivotArea field="40" type="button" dataOnly="0" labelOnly="1" outline="0" axis="axisRow" fieldPosition="0"/>
    </format>
    <format dxfId="38">
      <pivotArea dataOnly="0" labelOnly="1" fieldPosition="0">
        <references count="1">
          <reference field="40" count="14">
            <x v="1"/>
            <x v="2"/>
            <x v="3"/>
            <x v="4"/>
            <x v="5"/>
            <x v="7"/>
            <x v="8"/>
            <x v="9"/>
            <x v="10"/>
            <x v="11"/>
            <x v="12"/>
            <x v="13"/>
            <x v="14"/>
            <x v="15"/>
          </reference>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40" type="button" dataOnly="0" labelOnly="1" outline="0" axis="axisRow" fieldPosition="0"/>
    </format>
    <format dxfId="32">
      <pivotArea dataOnly="0" labelOnly="1" fieldPosition="0">
        <references count="1">
          <reference field="40" count="14">
            <x v="1"/>
            <x v="2"/>
            <x v="3"/>
            <x v="4"/>
            <x v="5"/>
            <x v="7"/>
            <x v="8"/>
            <x v="9"/>
            <x v="10"/>
            <x v="11"/>
            <x v="12"/>
            <x v="13"/>
            <x v="14"/>
            <x v="15"/>
          </reference>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40" type="button" dataOnly="0" labelOnly="1" outline="0" axis="axisRow" fieldPosition="0"/>
    </format>
    <format dxfId="26">
      <pivotArea dataOnly="0" labelOnly="1" fieldPosition="0">
        <references count="1">
          <reference field="40" count="14">
            <x v="1"/>
            <x v="2"/>
            <x v="3"/>
            <x v="4"/>
            <x v="5"/>
            <x v="7"/>
            <x v="8"/>
            <x v="9"/>
            <x v="10"/>
            <x v="11"/>
            <x v="12"/>
            <x v="13"/>
            <x v="14"/>
            <x v="15"/>
          </reference>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40" type="button" dataOnly="0" labelOnly="1" outline="0" axis="axisRow" fieldPosition="0"/>
    </format>
    <format dxfId="20">
      <pivotArea dataOnly="0" labelOnly="1" fieldPosition="0">
        <references count="1">
          <reference field="40" count="14">
            <x v="1"/>
            <x v="2"/>
            <x v="3"/>
            <x v="4"/>
            <x v="5"/>
            <x v="7"/>
            <x v="8"/>
            <x v="9"/>
            <x v="10"/>
            <x v="11"/>
            <x v="12"/>
            <x v="13"/>
            <x v="14"/>
            <x v="15"/>
          </reference>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C4E9A-21F1-4E24-9D0A-F45284E380A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F20" firstHeaderRow="1" firstDataRow="1" firstDataCol="1" rowPageCount="1" colPageCount="1"/>
  <pivotFields count="47">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showAll="0"/>
    <pivotField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axis="axisRow" showAll="0">
      <items count="11">
        <item x="9"/>
        <item x="7"/>
        <item x="8"/>
        <item x="2"/>
        <item x="3"/>
        <item x="0"/>
        <item x="6"/>
        <item x="4"/>
        <item x="5"/>
        <item x="1"/>
        <item t="default"/>
      </items>
    </pivotField>
    <pivotField showAll="0"/>
    <pivotField showAll="0"/>
    <pivotField showAll="0"/>
    <pivotField showAll="0"/>
    <pivotField showAll="0"/>
  </pivotFields>
  <rowFields count="1">
    <field x="41"/>
  </rowFields>
  <rowItems count="9">
    <i>
      <x v="1"/>
    </i>
    <i>
      <x v="2"/>
    </i>
    <i>
      <x v="4"/>
    </i>
    <i>
      <x v="5"/>
    </i>
    <i>
      <x v="6"/>
    </i>
    <i>
      <x v="7"/>
    </i>
    <i>
      <x v="8"/>
    </i>
    <i>
      <x v="9"/>
    </i>
    <i t="grand">
      <x/>
    </i>
  </rowItems>
  <colItems count="1">
    <i/>
  </colItems>
  <pageFields count="1">
    <pageField fld="38" hier="-1"/>
  </pageFields>
  <dataFields count="1">
    <dataField name="Sum of NUR  DU 05/10/2026" fld="37" baseField="0" baseItem="0" numFmtId="1"/>
  </dataFields>
  <formats count="24">
    <format dxfId="65">
      <pivotArea type="all" dataOnly="0" outline="0" fieldPosition="0"/>
    </format>
    <format dxfId="64">
      <pivotArea outline="0" collapsedLevelsAreSubtotals="1" fieldPosition="0"/>
    </format>
    <format dxfId="63">
      <pivotArea field="41" type="button" dataOnly="0" labelOnly="1" outline="0" axis="axisRow" fieldPosition="0"/>
    </format>
    <format dxfId="62">
      <pivotArea dataOnly="0" labelOnly="1" fieldPosition="0">
        <references count="1">
          <reference field="41" count="8">
            <x v="1"/>
            <x v="2"/>
            <x v="4"/>
            <x v="5"/>
            <x v="6"/>
            <x v="7"/>
            <x v="8"/>
            <x v="9"/>
          </reference>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41" type="button" dataOnly="0" labelOnly="1" outline="0" axis="axisRow" fieldPosition="0"/>
    </format>
    <format dxfId="56">
      <pivotArea dataOnly="0" labelOnly="1" fieldPosition="0">
        <references count="1">
          <reference field="41" count="8">
            <x v="1"/>
            <x v="2"/>
            <x v="4"/>
            <x v="5"/>
            <x v="6"/>
            <x v="7"/>
            <x v="8"/>
            <x v="9"/>
          </reference>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41" type="button" dataOnly="0" labelOnly="1" outline="0" axis="axisRow" fieldPosition="0"/>
    </format>
    <format dxfId="50">
      <pivotArea dataOnly="0" labelOnly="1" fieldPosition="0">
        <references count="1">
          <reference field="41" count="8">
            <x v="1"/>
            <x v="2"/>
            <x v="4"/>
            <x v="5"/>
            <x v="6"/>
            <x v="7"/>
            <x v="8"/>
            <x v="9"/>
          </reference>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41" type="button" dataOnly="0" labelOnly="1" outline="0" axis="axisRow" fieldPosition="0"/>
    </format>
    <format dxfId="44">
      <pivotArea dataOnly="0" labelOnly="1" fieldPosition="0">
        <references count="1">
          <reference field="41" count="8">
            <x v="1"/>
            <x v="2"/>
            <x v="4"/>
            <x v="5"/>
            <x v="6"/>
            <x v="7"/>
            <x v="8"/>
            <x v="9"/>
          </reference>
        </references>
      </pivotArea>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207D11-0D8C-46E2-88C6-3E789E8686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C18" firstHeaderRow="1" firstDataRow="1" firstDataCol="1" rowPageCount="1" colPageCount="1"/>
  <pivotFields count="48">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showAll="0"/>
    <pivotField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showAll="0"/>
    <pivotField showAll="0"/>
    <pivotField axis="axisRow" showAll="0">
      <items count="9">
        <item x="7"/>
        <item x="6"/>
        <item x="1"/>
        <item x="2"/>
        <item x="3"/>
        <item x="0"/>
        <item x="5"/>
        <item x="4"/>
        <item t="default"/>
      </items>
    </pivotField>
    <pivotField showAll="0"/>
    <pivotField showAll="0"/>
    <pivotField showAll="0"/>
    <pivotField showAll="0"/>
  </pivotFields>
  <rowFields count="1">
    <field x="43"/>
  </rowFields>
  <rowItems count="7">
    <i>
      <x v="1"/>
    </i>
    <i>
      <x v="2"/>
    </i>
    <i>
      <x v="4"/>
    </i>
    <i>
      <x v="5"/>
    </i>
    <i>
      <x v="6"/>
    </i>
    <i>
      <x v="7"/>
    </i>
    <i t="grand">
      <x/>
    </i>
  </rowItems>
  <colItems count="1">
    <i/>
  </colItems>
  <pageFields count="1">
    <pageField fld="38" hier="-1"/>
  </pageFields>
  <dataFields count="1">
    <dataField name="Sum of NUR  DU 05/10/2026" fld="37" baseField="0" baseItem="0" numFmtId="1"/>
  </dataFields>
  <formats count="24">
    <format dxfId="89">
      <pivotArea type="all" dataOnly="0" outline="0" fieldPosition="0"/>
    </format>
    <format dxfId="88">
      <pivotArea outline="0" collapsedLevelsAreSubtotals="1" fieldPosition="0"/>
    </format>
    <format dxfId="87">
      <pivotArea field="43" type="button" dataOnly="0" labelOnly="1" outline="0" axis="axisRow" fieldPosition="0"/>
    </format>
    <format dxfId="86">
      <pivotArea dataOnly="0" labelOnly="1" fieldPosition="0">
        <references count="1">
          <reference field="43" count="6">
            <x v="1"/>
            <x v="2"/>
            <x v="4"/>
            <x v="5"/>
            <x v="6"/>
            <x v="7"/>
          </reference>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43" type="button" dataOnly="0" labelOnly="1" outline="0" axis="axisRow" fieldPosition="0"/>
    </format>
    <format dxfId="80">
      <pivotArea dataOnly="0" labelOnly="1" fieldPosition="0">
        <references count="1">
          <reference field="43" count="6">
            <x v="1"/>
            <x v="2"/>
            <x v="4"/>
            <x v="5"/>
            <x v="6"/>
            <x v="7"/>
          </reference>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43" type="button" dataOnly="0" labelOnly="1" outline="0" axis="axisRow" fieldPosition="0"/>
    </format>
    <format dxfId="74">
      <pivotArea dataOnly="0" labelOnly="1" fieldPosition="0">
        <references count="1">
          <reference field="43" count="6">
            <x v="1"/>
            <x v="2"/>
            <x v="4"/>
            <x v="5"/>
            <x v="6"/>
            <x v="7"/>
          </reference>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43" type="button" dataOnly="0" labelOnly="1" outline="0" axis="axisRow" fieldPosition="0"/>
    </format>
    <format dxfId="68">
      <pivotArea dataOnly="0" labelOnly="1" fieldPosition="0">
        <references count="1">
          <reference field="43" count="6">
            <x v="1"/>
            <x v="2"/>
            <x v="4"/>
            <x v="5"/>
            <x v="6"/>
            <x v="7"/>
          </reference>
        </references>
      </pivotArea>
    </format>
    <format dxfId="67">
      <pivotArea dataOnly="0" labelOnly="1" grandRow="1" outline="0"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dimension ref="A1:BT2458"/>
  <sheetViews>
    <sheetView zoomScale="70" zoomScaleNormal="70" workbookViewId="0">
      <pane xSplit="5" ySplit="2" topLeftCell="AC3" activePane="bottomRight" state="frozen"/>
      <selection pane="topRight" activeCell="F1" sqref="F1"/>
      <selection pane="bottomLeft" activeCell="A3" sqref="A3"/>
      <selection pane="bottomRight" activeCell="AL2" sqref="AL2"/>
    </sheetView>
  </sheetViews>
  <sheetFormatPr defaultColWidth="8.90625" defaultRowHeight="14.5" x14ac:dyDescent="0.35"/>
  <cols>
    <col min="1" max="1" width="14.453125" style="29" customWidth="1"/>
    <col min="2" max="2" width="13.90625" style="29" customWidth="1"/>
    <col min="3" max="3" width="18.453125" style="29" customWidth="1"/>
    <col min="4" max="4" width="18.54296875" style="29" customWidth="1"/>
    <col min="5" max="5" width="18" style="29" customWidth="1"/>
    <col min="6" max="6" width="8.90625" style="29"/>
    <col min="7" max="7" width="12.90625" style="29" customWidth="1"/>
    <col min="8" max="8" width="12.90625" style="47" customWidth="1"/>
    <col min="9" max="11" width="12.90625" style="29" customWidth="1"/>
    <col min="12" max="18" width="14.453125" style="30" customWidth="1"/>
    <col min="19" max="34" width="13.36328125" style="31" customWidth="1"/>
    <col min="35" max="35" width="14.36328125" style="31" customWidth="1"/>
    <col min="36" max="38" width="13.36328125" style="31" customWidth="1"/>
    <col min="39" max="40" width="13.453125" style="22" customWidth="1"/>
    <col min="41" max="41" width="23.7265625" style="31" customWidth="1"/>
    <col min="42" max="42" width="17.7265625" style="31" customWidth="1"/>
    <col min="43" max="43" width="19.453125" style="69" customWidth="1"/>
    <col min="44" max="44" width="17.26953125" style="31" customWidth="1"/>
    <col min="45" max="46" width="42.1796875" style="22" customWidth="1"/>
    <col min="47" max="47" width="34.90625" style="22" customWidth="1"/>
    <col min="48" max="48" width="42.1796875" style="22" customWidth="1"/>
    <col min="49" max="51" width="23.453125" style="22" customWidth="1"/>
    <col min="52" max="52" width="18.453125" style="29" customWidth="1"/>
    <col min="53" max="55" width="18" style="22" customWidth="1"/>
    <col min="56" max="60" width="28.1796875" style="22" customWidth="1"/>
    <col min="61" max="61" width="22.54296875" style="22" customWidth="1"/>
    <col min="62" max="63" width="24.1796875" style="22" customWidth="1"/>
    <col min="64" max="64" width="18.08984375" style="22" customWidth="1"/>
    <col min="65" max="65" width="35" style="22" customWidth="1"/>
    <col min="66" max="66" width="25" style="22" customWidth="1"/>
    <col min="67" max="67" width="22.453125" style="22" customWidth="1"/>
    <col min="68" max="68" width="25" style="22" customWidth="1"/>
    <col min="69" max="69" width="29.54296875" style="22" customWidth="1"/>
    <col min="70" max="16384" width="8.90625" style="22"/>
  </cols>
  <sheetData>
    <row r="1" spans="1:72" s="20" customFormat="1" ht="13" customHeight="1" x14ac:dyDescent="0.35">
      <c r="A1" s="18"/>
      <c r="B1" s="111"/>
      <c r="C1" s="18"/>
      <c r="D1" s="18"/>
      <c r="E1" s="18"/>
      <c r="F1" s="18"/>
      <c r="G1" s="18"/>
      <c r="H1" s="112"/>
      <c r="I1" s="113">
        <f t="shared" ref="I1:AE1" si="0">SUBTOTAL(9,I3:I2458)</f>
        <v>2961.4907322854569</v>
      </c>
      <c r="J1" s="113">
        <f t="shared" si="0"/>
        <v>3313.6944108108169</v>
      </c>
      <c r="K1" s="113">
        <f t="shared" si="0"/>
        <v>3288.5808217134327</v>
      </c>
      <c r="L1" s="113">
        <f t="shared" si="0"/>
        <v>2931.936176121585</v>
      </c>
      <c r="M1" s="113">
        <f t="shared" si="0"/>
        <v>3209.9119874058156</v>
      </c>
      <c r="N1" s="113">
        <f t="shared" si="0"/>
        <v>2613.8487615817362</v>
      </c>
      <c r="O1" s="113">
        <f t="shared" si="0"/>
        <v>2422.1886090395155</v>
      </c>
      <c r="P1" s="113">
        <f t="shared" si="0"/>
        <v>2845.6172515031808</v>
      </c>
      <c r="Q1" s="113">
        <f t="shared" si="0"/>
        <v>3700.0174209332513</v>
      </c>
      <c r="R1" s="113">
        <f t="shared" si="0"/>
        <v>2721.2075241145012</v>
      </c>
      <c r="S1" s="113">
        <f t="shared" si="0"/>
        <v>2735.1020425969318</v>
      </c>
      <c r="T1" s="113">
        <f t="shared" si="0"/>
        <v>3039.2399747346089</v>
      </c>
      <c r="U1" s="113">
        <f t="shared" si="0"/>
        <v>2898.7683615708306</v>
      </c>
      <c r="V1" s="113">
        <f t="shared" si="0"/>
        <v>2818.6535745125952</v>
      </c>
      <c r="W1" s="113">
        <f t="shared" si="0"/>
        <v>3224.5483595028509</v>
      </c>
      <c r="X1" s="113">
        <f t="shared" si="0"/>
        <v>2912.9427793745676</v>
      </c>
      <c r="Y1" s="113">
        <f t="shared" si="0"/>
        <v>2722.6223071072513</v>
      </c>
      <c r="Z1" s="113">
        <f t="shared" si="0"/>
        <v>2436.7910894488978</v>
      </c>
      <c r="AA1" s="113">
        <f t="shared" si="0"/>
        <v>2267.0743661982251</v>
      </c>
      <c r="AB1" s="113">
        <f t="shared" si="0"/>
        <v>2662.6964119842924</v>
      </c>
      <c r="AC1" s="113">
        <f t="shared" si="0"/>
        <v>2421.9121216578278</v>
      </c>
      <c r="AD1" s="113">
        <f t="shared" si="0"/>
        <v>2428.5951216892172</v>
      </c>
      <c r="AE1" s="113">
        <f t="shared" si="0"/>
        <v>2363.0608261564043</v>
      </c>
      <c r="AF1" s="113">
        <f>SUBTOTAL(9,AF3:AF2458)</f>
        <v>2282.9193515576035</v>
      </c>
      <c r="AG1" s="113"/>
      <c r="AH1" s="113">
        <f>SUBTOTAL(9,AH3:AH2458)</f>
        <v>2395.9216259389373</v>
      </c>
      <c r="AI1" s="67"/>
      <c r="AJ1" s="112"/>
      <c r="AK1" s="112"/>
      <c r="AL1" s="113">
        <f>SUBTOTAL(9,AL3:AL2458)</f>
        <v>2395.9216259389373</v>
      </c>
      <c r="AM1" s="111"/>
      <c r="AN1" s="111"/>
      <c r="AO1" s="111"/>
      <c r="AP1" s="111"/>
      <c r="AQ1" s="67"/>
      <c r="AR1" s="111"/>
      <c r="AS1" s="114"/>
      <c r="AT1" s="114"/>
      <c r="AU1" s="111"/>
      <c r="AV1" s="111"/>
      <c r="AW1" s="114"/>
      <c r="AX1" s="111"/>
      <c r="AY1" s="114"/>
      <c r="AZ1" s="18"/>
      <c r="BA1" s="114"/>
      <c r="BB1" s="114"/>
      <c r="BC1" s="114"/>
      <c r="BD1" s="18"/>
      <c r="BE1" s="18"/>
      <c r="BF1" s="18"/>
      <c r="BG1" s="18"/>
      <c r="BH1" s="18"/>
      <c r="BI1" s="18"/>
      <c r="BJ1" s="18"/>
      <c r="BK1" s="18"/>
      <c r="BL1" s="18"/>
      <c r="BM1" s="9"/>
      <c r="BN1" s="9"/>
      <c r="BO1" s="9"/>
      <c r="BP1" s="9"/>
      <c r="BQ1" s="9"/>
      <c r="BR1" s="9"/>
      <c r="BS1" s="9"/>
    </row>
    <row r="2" spans="1:72" s="45" customFormat="1" x14ac:dyDescent="0.35">
      <c r="A2" s="36" t="s">
        <v>0</v>
      </c>
      <c r="B2" s="36" t="s">
        <v>1</v>
      </c>
      <c r="C2" s="36" t="s">
        <v>5365</v>
      </c>
      <c r="D2" s="36" t="s">
        <v>2</v>
      </c>
      <c r="E2" s="36" t="s">
        <v>5518</v>
      </c>
      <c r="F2" s="36" t="s">
        <v>3</v>
      </c>
      <c r="G2" s="36" t="s">
        <v>4</v>
      </c>
      <c r="H2" s="36" t="s">
        <v>5368</v>
      </c>
      <c r="I2" s="36" t="s">
        <v>5524</v>
      </c>
      <c r="J2" s="36" t="s">
        <v>5523</v>
      </c>
      <c r="K2" s="36" t="s">
        <v>5538</v>
      </c>
      <c r="L2" s="36" t="s">
        <v>5539</v>
      </c>
      <c r="M2" s="37" t="s">
        <v>5540</v>
      </c>
      <c r="N2" s="37" t="s">
        <v>5541</v>
      </c>
      <c r="O2" s="37" t="s">
        <v>5542</v>
      </c>
      <c r="P2" s="37" t="s">
        <v>5543</v>
      </c>
      <c r="Q2" s="37" t="s">
        <v>5548</v>
      </c>
      <c r="R2" s="37" t="s">
        <v>5557</v>
      </c>
      <c r="S2" s="37" t="s">
        <v>5558</v>
      </c>
      <c r="T2" s="38" t="s">
        <v>5561</v>
      </c>
      <c r="U2" s="38" t="s">
        <v>5570</v>
      </c>
      <c r="V2" s="38" t="s">
        <v>5571</v>
      </c>
      <c r="W2" s="38" t="s">
        <v>5572</v>
      </c>
      <c r="X2" s="38" t="s">
        <v>5586</v>
      </c>
      <c r="Y2" s="38" t="s">
        <v>5584</v>
      </c>
      <c r="Z2" s="38" t="s">
        <v>5588</v>
      </c>
      <c r="AA2" s="38" t="s">
        <v>5587</v>
      </c>
      <c r="AB2" s="38" t="s">
        <v>5590</v>
      </c>
      <c r="AC2" s="38" t="s">
        <v>5592</v>
      </c>
      <c r="AD2" s="38" t="s">
        <v>5593</v>
      </c>
      <c r="AE2" s="38" t="s">
        <v>5603</v>
      </c>
      <c r="AF2" s="38" t="s">
        <v>5606</v>
      </c>
      <c r="AG2" s="38" t="s">
        <v>5946</v>
      </c>
      <c r="AH2" s="38" t="s">
        <v>5945</v>
      </c>
      <c r="AI2" s="38" t="s">
        <v>5495</v>
      </c>
      <c r="AJ2" s="38" t="s">
        <v>5496</v>
      </c>
      <c r="AK2" s="38" t="s">
        <v>5497</v>
      </c>
      <c r="AL2" s="38" t="s">
        <v>6426</v>
      </c>
      <c r="AM2" s="36" t="s">
        <v>5367</v>
      </c>
      <c r="AN2" s="36" t="s">
        <v>5531</v>
      </c>
      <c r="AO2" s="15" t="s">
        <v>7</v>
      </c>
      <c r="AP2" s="15" t="s">
        <v>6</v>
      </c>
      <c r="AQ2" s="68" t="s">
        <v>8</v>
      </c>
      <c r="AR2" s="15" t="s">
        <v>5</v>
      </c>
      <c r="AS2" s="50" t="s">
        <v>6422</v>
      </c>
      <c r="AT2" s="50" t="s">
        <v>6421</v>
      </c>
      <c r="AU2" s="46" t="s">
        <v>6423</v>
      </c>
      <c r="AV2" s="50" t="s">
        <v>6424</v>
      </c>
      <c r="AW2" s="39" t="s">
        <v>5947</v>
      </c>
      <c r="AX2" s="39" t="s">
        <v>5948</v>
      </c>
      <c r="AY2" s="39" t="s">
        <v>5949</v>
      </c>
      <c r="AZ2" s="39" t="s">
        <v>5607</v>
      </c>
      <c r="BA2" s="40" t="s">
        <v>5611</v>
      </c>
      <c r="BB2" s="40" t="s">
        <v>5612</v>
      </c>
      <c r="BC2" s="40" t="s">
        <v>5613</v>
      </c>
      <c r="BD2" s="41" t="s">
        <v>5639</v>
      </c>
      <c r="BE2" s="41" t="s">
        <v>5640</v>
      </c>
      <c r="BF2" s="41" t="s">
        <v>5641</v>
      </c>
      <c r="BG2" s="42" t="s">
        <v>5642</v>
      </c>
      <c r="BH2" s="42" t="s">
        <v>5643</v>
      </c>
      <c r="BI2" s="42" t="s">
        <v>5644</v>
      </c>
      <c r="BJ2" s="43" t="s">
        <v>5608</v>
      </c>
      <c r="BK2" s="43" t="s">
        <v>5609</v>
      </c>
      <c r="BL2" s="41" t="s">
        <v>5610</v>
      </c>
      <c r="BM2" s="44" t="s">
        <v>5638</v>
      </c>
      <c r="BN2" s="45" t="s">
        <v>5573</v>
      </c>
      <c r="BO2" s="45" t="s">
        <v>5544</v>
      </c>
      <c r="BP2" s="45" t="s">
        <v>5546</v>
      </c>
      <c r="BQ2" s="45" t="s">
        <v>5545</v>
      </c>
      <c r="BR2" s="45" t="s">
        <v>5575</v>
      </c>
      <c r="BS2" s="45" t="s">
        <v>5576</v>
      </c>
      <c r="BT2" s="107"/>
    </row>
    <row r="3" spans="1:72" s="9" customFormat="1" ht="19.5" customHeight="1" x14ac:dyDescent="0.35">
      <c r="A3" s="1" t="s">
        <v>4725</v>
      </c>
      <c r="B3" s="1" t="s">
        <v>4726</v>
      </c>
      <c r="C3" s="3" t="str">
        <f>_xlfn.XLOOKUP(B3,'[1]daily break down'!$D:$D,'[1]daily break down'!$E:$E,"")</f>
        <v>Douala</v>
      </c>
      <c r="D3" s="1" t="s">
        <v>21</v>
      </c>
      <c r="E3" s="1" t="s">
        <v>125</v>
      </c>
      <c r="F3" s="3" t="s">
        <v>31</v>
      </c>
      <c r="G3" s="1" t="s">
        <v>32</v>
      </c>
      <c r="H3" s="34" t="str">
        <f>_xlfn.XLOOKUP(B3,[2]CALCULATION!$B:$B,[2]CALCULATION!$H:$H,"")</f>
        <v>ZTE</v>
      </c>
      <c r="I3" s="28">
        <v>12.964211418445181</v>
      </c>
      <c r="J3" s="28">
        <v>13.150623657018603</v>
      </c>
      <c r="K3" s="28">
        <v>12.904945453196474</v>
      </c>
      <c r="L3" s="28">
        <v>40.110645258865453</v>
      </c>
      <c r="M3" s="28">
        <v>3.3216228209101342</v>
      </c>
      <c r="N3" s="28">
        <v>6.3904512417494912</v>
      </c>
      <c r="O3" s="28">
        <v>5.6338515493689245</v>
      </c>
      <c r="P3" s="28">
        <v>15.940440112660621</v>
      </c>
      <c r="Q3" s="28">
        <v>12.639238456423907</v>
      </c>
      <c r="R3" s="28">
        <v>2.0669964015945985</v>
      </c>
      <c r="S3" s="93">
        <v>8.4491543319265041</v>
      </c>
      <c r="T3" s="93">
        <f>_xlfn.XLOOKUP(B3,'[3]Nur des jours'!$B:$B,'[3]Nur des jours'!$U:$U,"")</f>
        <v>49.477307359752089</v>
      </c>
      <c r="U3" s="93">
        <v>1.4785814977470741</v>
      </c>
      <c r="V3" s="93">
        <v>3.8880827433489444</v>
      </c>
      <c r="W3" s="93">
        <v>49.477307359752082</v>
      </c>
      <c r="X3" s="93">
        <v>0</v>
      </c>
      <c r="Y3" s="93">
        <v>0</v>
      </c>
      <c r="Z3" s="93">
        <v>0</v>
      </c>
      <c r="AA3" s="93">
        <v>0</v>
      </c>
      <c r="AB3" s="93">
        <v>0</v>
      </c>
      <c r="AC3" s="93">
        <f>_xlfn.XLOOKUP(B3,'[3]Nur des jours'!$B:$B,'[3]Nur des jours'!$N:$N,"")</f>
        <v>0</v>
      </c>
      <c r="AD3" s="93">
        <v>0</v>
      </c>
      <c r="AE3" s="93">
        <v>0</v>
      </c>
      <c r="AF3" s="93">
        <v>0</v>
      </c>
      <c r="AG3" s="93"/>
      <c r="AH3" s="93">
        <v>68.483383414233245</v>
      </c>
      <c r="AI3" s="93">
        <v>31.712738150905842</v>
      </c>
      <c r="AJ3" s="93">
        <v>26.982797311219237</v>
      </c>
      <c r="AK3" s="93">
        <v>105.26860114650431</v>
      </c>
      <c r="AL3" s="93">
        <v>68.483383414233245</v>
      </c>
      <c r="AM3" s="49" t="s">
        <v>5559</v>
      </c>
      <c r="AN3" s="49"/>
      <c r="AO3" s="48" t="str" cm="1">
        <f t="array" ref="AO3">IFERROR(_xlfn.IFS(
AQ3="MPR ISSUE","PDH",
AQ3="BSS Hardware Issue","BSS",
AQ3="Sites strategiques, MLL, Pylone, etc.","ENVTECH",
AQ3="AKTIVCO DEFAUT GE &amp; POWER Cabinet","AKTIVCO",
AQ3="AKTIVCO Coupure ENEO &amp; Baisse de tension","AKTIVCO GRID ONLY",
AQ3="Coupure ENEO &amp; Baisse de tension","IHS GRID ONLY",
AQ3="Defaut GE &amp; POWER Cabinet","IHS",
AQ3="Sharing","Partners",
AQ3="Sites strategiques &amp; DataCenter","SST &amp; DC",
AQ3="Exclu","Exclu",
AQ3="SAT","SAT",
AQ3="SPARE-ISSUE","SPARE-ISSUE",
AQ3="Fiber CAmtel","TRANS_FO_CAMTEL",
AQ3="Fiber AOF","Fiber AOF",
AQ3="Projet OCM (HUAWEI)","TRAVAUX-HUAWEI",
AQ3="Projet OCM (NOKIA)","TRAVAUX-NOKIA",
AQ3="ACCESS-ISSUE","ACCESS-ISSUE",
AQ3="Projet OCM (ZTE, NOKIA, autres projets)","TRAVAUX OCM",
AQ3="No root CAuse","No root cause",
AQ3="ODU HS","PDH",
AQ3="IP &amp; VLAN","PDH",
AQ3="Warehouse HUAWEI","SPARE-ISSUE",
AQ3="SPARE-HS","SPARE-ISSUE",
AQ3="Power Telco","BSS",AQ3="no impacts","no impacts"
),"")</f>
        <v>AKTIVCO GRID ONLY</v>
      </c>
      <c r="AP3" s="48" t="str" cm="1">
        <f t="array" ref="AP3">IFERROR(_xlfn.IFS(
AQ3="MPR ISSUE","TX ISSUE",
AQ3="BSS Hardware Issue","RAN ISSUE",
AQ3="Sites strategiques, MLL, Pylone, etc.","ENVTECH",
AQ3="AKTIVCO DEFAUT GE &amp; POWER Cabinet","POWER ISSUE",
AQ3="AKTIVCO Coupure ENEO &amp; Baisse de tension","POWER ISSUE",
AQ3="Coupure ENEO &amp; Baisse de tension","POWER ISSUE",
AQ3="Defaut GE &amp; POWER Cabinet","POWER ISSUE",
AQ3="Sharing","POWER ISSUE",
AQ3="Sites strategiques &amp; DataCenter","POWER ISSUE",
AQ3="Exclu","Exclu",
AQ3="SAT","TX ISSUE",
AQ3="SPARE-ISSUE","SPARE-ISSUE",
AQ3="Fiber CAmtel","TX ISSUE",
AQ3="Fiber AOF","TX ISSUE",
AQ3="Projet OCM (HUAWEI)","TRAVAUX-HUAWEI",
AQ3="Projet OCM (NOKIA)","TRAVAUX -NOKIA",
AQ3="ACCESS-ISSUE","ACCESS-ISSUE",
AQ3="Projet OCM (ZTE, NOKIA, autres projets)","TRAVAUX OCM",
AQ3="No root CAuse","No root cause",
AQ3="ODU HS","TX ISSUE",
AQ3="IP &amp; VLAN","TX ISSUE",
AQ3="Warehouse HUAWEI","SPARE-ISSUE",
AQ3="SPARE-HS","SPARE-ISSUE",
AQ3="Power Telco","RAN ISSUE",AQ3="no impacts","no impacts"
),"")</f>
        <v>POWER ISSUE</v>
      </c>
      <c r="AQ3" s="67" t="s">
        <v>5327</v>
      </c>
      <c r="AR3" s="48" t="str" cm="1">
        <f t="array" ref="AR3">IFERROR(_xlfn.IFS(
AQ3="MPR ISSUE","ACTIVE",
AQ3="BSS Hardware Issue","ACTIVE",
AQ3="Sites strategiques, MLL, Pylone, etc.","PASSIVE",
AQ3="AKTIVCO DEFAUT GE &amp; POWER Cabinet","PASSIVE",
AQ3="AKTIVCO Coupure ENEO &amp; Baisse de tension","PASSIVE",
AQ3="Coupure ENEO &amp; Baisse de tension","PASSIVE",
AQ3="Defaut GE &amp; POWER Cabinet","PASSIVE",
AQ3="Sharing","PASSIVE",
AQ3="Sites strategiques &amp; DataCenter","PASSIVE",
AQ3="Exclu","Exclu",
AQ3="SAT","ACTIVE",
AQ3="SPARE-ISSUE","SPARE-ISSUE",
AQ3="Fiber CAmtel","ACTIVE",
AQ3="Fiber AOF","ACTIVE",
AQ3="Projet OCM (HUAWEI)","PLANNED WORKS",
AQ3="Projet OCM (NOKIA)","PLANNED WORKS",
AQ3="ACCESS-ISSUE","ACCESS-ISSUE",
AQ3="Projet OCM (ZTE, NOKIA, autres projets)","PLANNED WORKS",
AQ3="No root CAuse","No root cause",
AQ3="ODU HS","ACTIVE",
AQ3="IP &amp; VLAN","ACTIVE",
AQ3="Warehouse HUAWEI","SPARE-ISSUE",
AQ3="SPARE-HS","SPARE-ISSUE",
AQ3="Power Telco","ACTIVE", AQ3="no impacts","no impacts"
),"")</f>
        <v>PASSIVE</v>
      </c>
      <c r="AS3" s="98" t="s">
        <v>6357</v>
      </c>
      <c r="AT3" s="98" t="s">
        <v>4726</v>
      </c>
      <c r="AV3" s="17" t="s">
        <v>5537</v>
      </c>
      <c r="AW3" s="7" t="s">
        <v>6025</v>
      </c>
      <c r="AX3" s="6" t="s">
        <v>6338</v>
      </c>
      <c r="AY3" s="7"/>
      <c r="AZ3" s="3" t="s">
        <v>5537</v>
      </c>
      <c r="BA3" s="18" t="s">
        <v>5537</v>
      </c>
      <c r="BB3" s="18" t="s">
        <v>5537</v>
      </c>
      <c r="BC3" s="18" t="s">
        <v>5537</v>
      </c>
      <c r="BD3" s="18" t="s">
        <v>5537</v>
      </c>
      <c r="BE3" s="18" t="s">
        <v>5537</v>
      </c>
      <c r="BF3" s="18" t="s">
        <v>5537</v>
      </c>
      <c r="BG3" s="18" t="s">
        <v>5537</v>
      </c>
      <c r="BH3" s="18" t="s">
        <v>5537</v>
      </c>
      <c r="BI3" s="18" t="s">
        <v>5537</v>
      </c>
      <c r="BJ3" s="18" t="s">
        <v>6074</v>
      </c>
      <c r="BK3" s="18" t="s">
        <v>6075</v>
      </c>
      <c r="BL3" s="9" t="s">
        <v>5537</v>
      </c>
      <c r="BM3" s="14" t="s">
        <v>6391</v>
      </c>
      <c r="BN3" s="14" t="s">
        <v>5537</v>
      </c>
      <c r="BO3" s="14" t="str">
        <f>_xlfn.XLOOKUP(B3,'[4]cell downs 18042026 17h'!$B:$B,'[4]cell downs 18042026 17h'!$B:$B,"")</f>
        <v/>
      </c>
      <c r="BP3" s="14" t="str">
        <f>_xlfn.XLOOKUP(B3,'[5]Cells Huawei 19042026 15h'!$B:$B,'[5]Cells Huawei 19042026 15h'!$B:$B,"")</f>
        <v/>
      </c>
      <c r="BQ3" s="9" t="str">
        <f>_xlfn.XLOOKUP(B3,'[6]cells down 19042026 9H40'!$B:$B,'[6]cells down 19042026 9H40'!$B:$B,"")</f>
        <v/>
      </c>
      <c r="BR3" s="9" t="s">
        <v>5537</v>
      </c>
      <c r="BS3" s="9" t="s">
        <v>302</v>
      </c>
      <c r="BT3" s="108"/>
    </row>
    <row r="4" spans="1:72" s="9" customFormat="1" ht="27" customHeight="1" x14ac:dyDescent="0.35">
      <c r="A4" s="1" t="s">
        <v>3331</v>
      </c>
      <c r="B4" s="1" t="s">
        <v>3332</v>
      </c>
      <c r="C4" s="3" t="str">
        <f>_xlfn.XLOOKUP(B4,'[1]daily break down'!$D:$D,'[1]daily break down'!$E:$E,"")</f>
        <v>Douala</v>
      </c>
      <c r="D4" s="1" t="s">
        <v>11</v>
      </c>
      <c r="E4" s="1" t="s">
        <v>12</v>
      </c>
      <c r="F4" s="3" t="s">
        <v>31</v>
      </c>
      <c r="G4" s="1" t="s">
        <v>32</v>
      </c>
      <c r="H4" s="34" t="str">
        <f>_xlfn.XLOOKUP(B4,[2]CALCULATION!$B:$B,[2]CALCULATION!$H:$H,"")</f>
        <v>ZTE</v>
      </c>
      <c r="I4" s="28">
        <v>0</v>
      </c>
      <c r="J4" s="28">
        <v>2.8409317900996749</v>
      </c>
      <c r="K4" s="28">
        <v>0</v>
      </c>
      <c r="L4" s="28">
        <v>1.7656727534221285E-3</v>
      </c>
      <c r="M4" s="28">
        <v>8.8658174315774427E-2</v>
      </c>
      <c r="N4" s="28">
        <v>0</v>
      </c>
      <c r="O4" s="28">
        <v>0</v>
      </c>
      <c r="P4" s="28">
        <v>0</v>
      </c>
      <c r="Q4" s="28">
        <v>4.1573567557850015E-2</v>
      </c>
      <c r="R4" s="28">
        <v>0</v>
      </c>
      <c r="S4" s="93">
        <v>0</v>
      </c>
      <c r="T4" s="93">
        <f>_xlfn.XLOOKUP(B4,'[3]Nur des jours'!$B:$B,'[3]Nur des jours'!$U:$U,"")</f>
        <v>0</v>
      </c>
      <c r="U4" s="93">
        <v>0</v>
      </c>
      <c r="V4" s="93">
        <v>0</v>
      </c>
      <c r="W4" s="93">
        <v>0</v>
      </c>
      <c r="X4" s="93">
        <v>0.33397967657155564</v>
      </c>
      <c r="Y4" s="93">
        <v>3.0046578090533704</v>
      </c>
      <c r="Z4" s="93">
        <v>0</v>
      </c>
      <c r="AA4" s="93">
        <v>0</v>
      </c>
      <c r="AB4" s="93">
        <v>0</v>
      </c>
      <c r="AC4" s="93">
        <f>_xlfn.XLOOKUP(B4,'[3]Nur des jours'!$B:$B,'[3]Nur des jours'!$N:$N,"")</f>
        <v>0.15518301643966245</v>
      </c>
      <c r="AD4" s="93">
        <v>0.15518301643966245</v>
      </c>
      <c r="AE4" s="93">
        <v>0</v>
      </c>
      <c r="AF4" s="93">
        <v>0</v>
      </c>
      <c r="AG4" s="93"/>
      <c r="AH4" s="93">
        <v>52.469712470001419</v>
      </c>
      <c r="AI4" s="93">
        <v>12.476319796650001</v>
      </c>
      <c r="AJ4" s="93">
        <v>19.236465994131468</v>
      </c>
      <c r="AK4" s="93">
        <v>84.815267627121273</v>
      </c>
      <c r="AL4" s="93">
        <v>52.469712470001419</v>
      </c>
      <c r="AM4" s="49" t="s">
        <v>5559</v>
      </c>
      <c r="AN4" s="49"/>
      <c r="AO4" s="48" t="str" cm="1">
        <f t="array" ref="AO4">IFERROR(_xlfn.IFS(
AQ4="MPR ISSUE","PDH",
AQ4="BSS Hardware Issue","BSS",
AQ4="Sites strategiques, MLL, Pylone, etc.","ENVTECH",
AQ4="AKTIVCO DEFAUT GE &amp; POWER Cabinet","AKTIVCO",
AQ4="AKTIVCO Coupure ENEO &amp; Baisse de tension","AKTIVCO GRID ONLY",
AQ4="Coupure ENEO &amp; Baisse de tension","IHS GRID ONLY",
AQ4="Defaut GE &amp; POWER Cabinet","IHS",
AQ4="Sharing","Partners",
AQ4="Sites strategiques &amp; DataCenter","SST &amp; DC",
AQ4="Exclu","Exclu",
AQ4="SAT","SAT",
AQ4="SPARE-ISSUE","SPARE-ISSUE",
AQ4="Fiber CAmtel","TRANS_FO_CAMTEL",
AQ4="Fiber AOF","Fiber AOF",
AQ4="Projet OCM (HUAWEI)","TRAVAUX-HUAWEI",
AQ4="Projet OCM (NOKIA)","TRAVAUX-NOKIA",
AQ4="ACCESS-ISSUE","ACCESS-ISSUE",
AQ4="Projet OCM (ZTE, NOKIA, autres projets)","TRAVAUX OCM",
AQ4="No root CAuse","No root cause",
AQ4="ODU HS","PDH",
AQ4="IP &amp; VLAN","PDH",
AQ4="Warehouse HUAWEI","SPARE-ISSUE",
AQ4="SPARE-HS","SPARE-ISSUE",
AQ4="Power Telco","BSS",AQ4="no impacts","no impacts"
),"")</f>
        <v>IHS</v>
      </c>
      <c r="AP4" s="48" t="str" cm="1">
        <f t="array" ref="AP4">IFERROR(_xlfn.IFS(
AQ4="MPR ISSUE","TX ISSUE",
AQ4="BSS Hardware Issue","RAN ISSUE",
AQ4="Sites strategiques, MLL, Pylone, etc.","ENVTECH",
AQ4="AKTIVCO DEFAUT GE &amp; POWER Cabinet","POWER ISSUE",
AQ4="AKTIVCO Coupure ENEO &amp; Baisse de tension","POWER ISSUE",
AQ4="Coupure ENEO &amp; Baisse de tension","POWER ISSUE",
AQ4="Defaut GE &amp; POWER Cabinet","POWER ISSUE",
AQ4="Sharing","POWER ISSUE",
AQ4="Sites strategiques &amp; DataCenter","POWER ISSUE",
AQ4="Exclu","Exclu",
AQ4="SAT","TX ISSUE",
AQ4="SPARE-ISSUE","SPARE-ISSUE",
AQ4="Fiber CAmtel","TX ISSUE",
AQ4="Fiber AOF","TX ISSUE",
AQ4="Projet OCM (HUAWEI)","TRAVAUX-HUAWEI",
AQ4="Projet OCM (NOKIA)","TRAVAUX -NOKIA",
AQ4="ACCESS-ISSUE","ACCESS-ISSUE",
AQ4="Projet OCM (ZTE, NOKIA, autres projets)","TRAVAUX OCM",
AQ4="No root CAuse","No root cause",
AQ4="ODU HS","TX ISSUE",
AQ4="IP &amp; VLAN","TX ISSUE",
AQ4="Warehouse HUAWEI","SPARE-ISSUE",
AQ4="SPARE-HS","SPARE-ISSUE",
AQ4="Power Telco","RAN ISSUE",AQ4="no impacts","no impacts"
),"")</f>
        <v>POWER ISSUE</v>
      </c>
      <c r="AQ4" s="67" t="s">
        <v>5330</v>
      </c>
      <c r="AR4" s="48" t="str" cm="1">
        <f t="array" ref="AR4">IFERROR(_xlfn.IFS(
AQ4="MPR ISSUE","ACTIVE",
AQ4="BSS Hardware Issue","ACTIVE",
AQ4="Sites strategiques, MLL, Pylone, etc.","PASSIVE",
AQ4="AKTIVCO DEFAUT GE &amp; POWER Cabinet","PASSIVE",
AQ4="AKTIVCO Coupure ENEO &amp; Baisse de tension","PASSIVE",
AQ4="Coupure ENEO &amp; Baisse de tension","PASSIVE",
AQ4="Defaut GE &amp; POWER Cabinet","PASSIVE",
AQ4="Sharing","PASSIVE",
AQ4="Sites strategiques &amp; DataCenter","PASSIVE",
AQ4="Exclu","Exclu",
AQ4="SAT","ACTIVE",
AQ4="SPARE-ISSUE","SPARE-ISSUE",
AQ4="Fiber CAmtel","ACTIVE",
AQ4="Fiber AOF","ACTIVE",
AQ4="Projet OCM (HUAWEI)","PLANNED WORKS",
AQ4="Projet OCM (NOKIA)","PLANNED WORKS",
AQ4="ACCESS-ISSUE","ACCESS-ISSUE",
AQ4="Projet OCM (ZTE, NOKIA, autres projets)","PLANNED WORKS",
AQ4="No root CAuse","No root cause",
AQ4="ODU HS","ACTIVE",
AQ4="IP &amp; VLAN","ACTIVE",
AQ4="Warehouse HUAWEI","SPARE-ISSUE",
AQ4="SPARE-HS","SPARE-ISSUE",
AQ4="Power Telco","ACTIVE", AQ4="no impacts","no impacts"
),"")</f>
        <v>PASSIVE</v>
      </c>
      <c r="AS4" s="92" t="s">
        <v>6004</v>
      </c>
      <c r="AT4" s="98" t="s">
        <v>3332</v>
      </c>
      <c r="AV4" s="17" t="s">
        <v>5537</v>
      </c>
      <c r="AW4" s="7" t="s">
        <v>5950</v>
      </c>
      <c r="AX4" s="6" t="s">
        <v>5537</v>
      </c>
      <c r="AY4" s="7"/>
      <c r="AZ4" s="3"/>
      <c r="BA4" s="18" t="s">
        <v>5537</v>
      </c>
      <c r="BB4" s="18" t="s">
        <v>5537</v>
      </c>
      <c r="BC4" s="18" t="s">
        <v>5537</v>
      </c>
      <c r="BD4" s="18" t="s">
        <v>5537</v>
      </c>
      <c r="BE4" s="18" t="s">
        <v>5537</v>
      </c>
      <c r="BF4" s="18" t="s">
        <v>5537</v>
      </c>
      <c r="BG4" s="18" t="s">
        <v>5537</v>
      </c>
      <c r="BH4" s="18" t="s">
        <v>5537</v>
      </c>
      <c r="BI4" s="18" t="s">
        <v>5537</v>
      </c>
      <c r="BJ4" s="18" t="s">
        <v>5537</v>
      </c>
      <c r="BK4" s="18" t="s">
        <v>5537</v>
      </c>
      <c r="BL4" s="9" t="s">
        <v>5813</v>
      </c>
      <c r="BM4" s="14" t="s">
        <v>6391</v>
      </c>
      <c r="BN4" s="14" t="s">
        <v>5537</v>
      </c>
      <c r="BO4" s="14" t="str">
        <f>_xlfn.XLOOKUP(B4,'[4]cell downs 18042026 17h'!$B:$B,'[4]cell downs 18042026 17h'!$B:$B,"")</f>
        <v/>
      </c>
      <c r="BP4" s="14" t="str">
        <f>_xlfn.XLOOKUP(B4,'[5]Cells Huawei 19042026 15h'!$B:$B,'[5]Cells Huawei 19042026 15h'!$B:$B,"")</f>
        <v/>
      </c>
      <c r="BQ4" s="9" t="str">
        <f>_xlfn.XLOOKUP(B4,'[6]cells down 19042026 9H40'!$B:$B,'[6]cells down 19042026 9H40'!$B:$B,"")</f>
        <v/>
      </c>
      <c r="BR4" s="9" t="s">
        <v>3332</v>
      </c>
      <c r="BS4" s="9" t="s">
        <v>302</v>
      </c>
      <c r="BT4" s="108"/>
    </row>
    <row r="5" spans="1:72" s="9" customFormat="1" ht="23.5" customHeight="1" x14ac:dyDescent="0.35">
      <c r="A5" s="1" t="s">
        <v>863</v>
      </c>
      <c r="B5" s="8" t="s">
        <v>864</v>
      </c>
      <c r="C5" s="3" t="str">
        <f>_xlfn.XLOOKUP(B5,'[1]daily break down'!$D:$D,'[1]daily break down'!$E:$E,"")</f>
        <v>Douala</v>
      </c>
      <c r="D5" s="1" t="s">
        <v>21</v>
      </c>
      <c r="E5" s="1" t="s">
        <v>30</v>
      </c>
      <c r="F5" s="3" t="s">
        <v>31</v>
      </c>
      <c r="G5" s="1" t="s">
        <v>32</v>
      </c>
      <c r="H5" s="34" t="str">
        <f>_xlfn.XLOOKUP(B5,[2]CALCULATION!$B:$B,[2]CALCULATION!$H:$H,"")</f>
        <v>ZTE</v>
      </c>
      <c r="I5" s="28">
        <v>0</v>
      </c>
      <c r="J5" s="28">
        <v>0</v>
      </c>
      <c r="K5" s="28">
        <v>0</v>
      </c>
      <c r="L5" s="28">
        <v>0</v>
      </c>
      <c r="M5" s="28">
        <v>0</v>
      </c>
      <c r="N5" s="28">
        <v>0</v>
      </c>
      <c r="O5" s="28">
        <v>0</v>
      </c>
      <c r="P5" s="28">
        <v>0</v>
      </c>
      <c r="Q5" s="28">
        <v>0</v>
      </c>
      <c r="R5" s="28">
        <v>0</v>
      </c>
      <c r="S5" s="93">
        <v>13.732653602828499</v>
      </c>
      <c r="T5" s="93">
        <f>_xlfn.XLOOKUP(B5,'[3]Nur des jours'!$B:$B,'[3]Nur des jours'!$U:$U,"")</f>
        <v>63.555051892943879</v>
      </c>
      <c r="U5" s="93">
        <v>48.377382409761644</v>
      </c>
      <c r="V5" s="93">
        <v>36.683563619864536</v>
      </c>
      <c r="W5" s="93">
        <v>63.555051892943879</v>
      </c>
      <c r="X5" s="93">
        <v>0</v>
      </c>
      <c r="Y5" s="93">
        <v>0</v>
      </c>
      <c r="Z5" s="93">
        <v>61.323081016913328</v>
      </c>
      <c r="AA5" s="93">
        <v>0</v>
      </c>
      <c r="AB5" s="93">
        <v>46.912658767867178</v>
      </c>
      <c r="AC5" s="93">
        <f>_xlfn.XLOOKUP(B5,'[3]Nur des jours'!$B:$B,'[3]Nur des jours'!$N:$N,"")</f>
        <v>13.866755556697001</v>
      </c>
      <c r="AD5" s="93">
        <v>13.866755556697001</v>
      </c>
      <c r="AE5" s="93">
        <v>13.866149164034208</v>
      </c>
      <c r="AF5" s="93">
        <v>13.86750462998633</v>
      </c>
      <c r="AG5" s="93"/>
      <c r="AH5" s="93">
        <v>46.235603524782199</v>
      </c>
      <c r="AI5" s="93">
        <v>21.344530972107322</v>
      </c>
      <c r="AJ5" s="93">
        <v>19.552248130807754</v>
      </c>
      <c r="AK5" s="93">
        <v>70.229136707181738</v>
      </c>
      <c r="AL5" s="93">
        <v>46.235603524782199</v>
      </c>
      <c r="AM5" s="49" t="s">
        <v>5559</v>
      </c>
      <c r="AN5" s="49"/>
      <c r="AO5" s="48" t="str" cm="1">
        <f t="array" ref="AO5">IFERROR(_xlfn.IFS(
AQ5="MPR ISSUE","PDH",
AQ5="BSS Hardware Issue","BSS",
AQ5="Sites strategiques, MLL, Pylone, etc.","ENVTECH",
AQ5="AKTIVCO DEFAUT GE &amp; POWER Cabinet","AKTIVCO",
AQ5="AKTIVCO Coupure ENEO &amp; Baisse de tension","AKTIVCO GRID ONLY",
AQ5="Coupure ENEO &amp; Baisse de tension","IHS GRID ONLY",
AQ5="Defaut GE &amp; POWER Cabinet","IHS",
AQ5="Sharing","Partners",
AQ5="Sites strategiques &amp; DataCenter","SST &amp; DC",
AQ5="Exclu","Exclu",
AQ5="SAT","SAT",
AQ5="SPARE-ISSUE","SPARE-ISSUE",
AQ5="Fiber CAmtel","TRANS_FO_CAMTEL",
AQ5="Fiber AOF","Fiber AOF",
AQ5="Projet OCM (HUAWEI)","TRAVAUX-HUAWEI",
AQ5="Projet OCM (NOKIA)","TRAVAUX-NOKIA",
AQ5="ACCESS-ISSUE","ACCESS-ISSUE",
AQ5="Projet OCM (ZTE, NOKIA, autres projets)","TRAVAUX OCM",
AQ5="No root CAuse","No root cause",
AQ5="ODU HS","PDH",
AQ5="IP &amp; VLAN","PDH",
AQ5="Warehouse HUAWEI","SPARE-ISSUE",
AQ5="SPARE-HS","SPARE-ISSUE",
AQ5="Power Telco","BSS",AQ5="no impacts","no impacts"
),"")</f>
        <v>AKTIVCO GRID ONLY</v>
      </c>
      <c r="AP5" s="48" t="str" cm="1">
        <f t="array" ref="AP5">IFERROR(_xlfn.IFS(
AQ5="MPR ISSUE","TX ISSUE",
AQ5="BSS Hardware Issue","RAN ISSUE",
AQ5="Sites strategiques, MLL, Pylone, etc.","ENVTECH",
AQ5="AKTIVCO DEFAUT GE &amp; POWER Cabinet","POWER ISSUE",
AQ5="AKTIVCO Coupure ENEO &amp; Baisse de tension","POWER ISSUE",
AQ5="Coupure ENEO &amp; Baisse de tension","POWER ISSUE",
AQ5="Defaut GE &amp; POWER Cabinet","POWER ISSUE",
AQ5="Sharing","POWER ISSUE",
AQ5="Sites strategiques &amp; DataCenter","POWER ISSUE",
AQ5="Exclu","Exclu",
AQ5="SAT","TX ISSUE",
AQ5="SPARE-ISSUE","SPARE-ISSUE",
AQ5="Fiber CAmtel","TX ISSUE",
AQ5="Fiber AOF","TX ISSUE",
AQ5="Projet OCM (HUAWEI)","TRAVAUX-HUAWEI",
AQ5="Projet OCM (NOKIA)","TRAVAUX -NOKIA",
AQ5="ACCESS-ISSUE","ACCESS-ISSUE",
AQ5="Projet OCM (ZTE, NOKIA, autres projets)","TRAVAUX OCM",
AQ5="No root CAuse","No root cause",
AQ5="ODU HS","TX ISSUE",
AQ5="IP &amp; VLAN","TX ISSUE",
AQ5="Warehouse HUAWEI","SPARE-ISSUE",
AQ5="SPARE-HS","SPARE-ISSUE",
AQ5="Power Telco","RAN ISSUE",AQ5="no impacts","no impacts"
),"")</f>
        <v>POWER ISSUE</v>
      </c>
      <c r="AQ5" s="67" t="s">
        <v>5327</v>
      </c>
      <c r="AR5" s="48" t="str" cm="1">
        <f t="array" ref="AR5">IFERROR(_xlfn.IFS(
AQ5="MPR ISSUE","ACTIVE",
AQ5="BSS Hardware Issue","ACTIVE",
AQ5="Sites strategiques, MLL, Pylone, etc.","PASSIVE",
AQ5="AKTIVCO DEFAUT GE &amp; POWER Cabinet","PASSIVE",
AQ5="AKTIVCO Coupure ENEO &amp; Baisse de tension","PASSIVE",
AQ5="Coupure ENEO &amp; Baisse de tension","PASSIVE",
AQ5="Defaut GE &amp; POWER Cabinet","PASSIVE",
AQ5="Sharing","PASSIVE",
AQ5="Sites strategiques &amp; DataCenter","PASSIVE",
AQ5="Exclu","Exclu",
AQ5="SAT","ACTIVE",
AQ5="SPARE-ISSUE","SPARE-ISSUE",
AQ5="Fiber CAmtel","ACTIVE",
AQ5="Fiber AOF","ACTIVE",
AQ5="Projet OCM (HUAWEI)","PLANNED WORKS",
AQ5="Projet OCM (NOKIA)","PLANNED WORKS",
AQ5="ACCESS-ISSUE","ACCESS-ISSUE",
AQ5="Projet OCM (ZTE, NOKIA, autres projets)","PLANNED WORKS",
AQ5="No root CAuse","No root cause",
AQ5="ODU HS","ACTIVE",
AQ5="IP &amp; VLAN","ACTIVE",
AQ5="Warehouse HUAWEI","SPARE-ISSUE",
AQ5="SPARE-HS","SPARE-ISSUE",
AQ5="Power Telco","ACTIVE", AQ5="no impacts","no impacts"
),"")</f>
        <v>PASSIVE</v>
      </c>
      <c r="AS5" s="92" t="s">
        <v>6358</v>
      </c>
      <c r="AT5" s="98" t="s">
        <v>864</v>
      </c>
      <c r="AV5" s="17" t="s">
        <v>5537</v>
      </c>
      <c r="AW5" s="7" t="s">
        <v>5950</v>
      </c>
      <c r="AX5" s="6" t="s">
        <v>6339</v>
      </c>
      <c r="AY5" s="7"/>
      <c r="AZ5" s="3" t="s">
        <v>5537</v>
      </c>
      <c r="BA5" s="18" t="s">
        <v>5537</v>
      </c>
      <c r="BB5" s="18" t="s">
        <v>5537</v>
      </c>
      <c r="BC5" s="18" t="s">
        <v>5537</v>
      </c>
      <c r="BD5" s="18" t="s">
        <v>5537</v>
      </c>
      <c r="BE5" s="18" t="s">
        <v>5537</v>
      </c>
      <c r="BF5" s="18" t="s">
        <v>5537</v>
      </c>
      <c r="BG5" s="18" t="s">
        <v>5537</v>
      </c>
      <c r="BH5" s="18" t="s">
        <v>5537</v>
      </c>
      <c r="BI5" s="18" t="s">
        <v>5537</v>
      </c>
      <c r="BJ5" s="18" t="s">
        <v>5537</v>
      </c>
      <c r="BK5" s="18" t="s">
        <v>5537</v>
      </c>
      <c r="BL5" s="9" t="s">
        <v>5655</v>
      </c>
      <c r="BM5" s="14" t="s">
        <v>6391</v>
      </c>
      <c r="BN5" s="14" t="s">
        <v>5537</v>
      </c>
      <c r="BO5" s="14" t="str">
        <f>_xlfn.XLOOKUP(B5,'[4]cell downs 18042026 17h'!$B:$B,'[4]cell downs 18042026 17h'!$B:$B,"")</f>
        <v/>
      </c>
      <c r="BP5" s="14" t="str">
        <f>_xlfn.XLOOKUP(B5,'[5]Cells Huawei 19042026 15h'!$B:$B,'[5]Cells Huawei 19042026 15h'!$B:$B,"")</f>
        <v/>
      </c>
      <c r="BQ5" s="9" t="str">
        <f>_xlfn.XLOOKUP(B5,'[6]cells down 19042026 9H40'!$B:$B,'[6]cells down 19042026 9H40'!$B:$B,"")</f>
        <v/>
      </c>
      <c r="BR5" s="9" t="s">
        <v>5537</v>
      </c>
      <c r="BS5" s="9" t="s">
        <v>5537</v>
      </c>
      <c r="BT5" s="108"/>
    </row>
    <row r="6" spans="1:72" s="9" customFormat="1" ht="20" customHeight="1" x14ac:dyDescent="0.35">
      <c r="A6" s="1" t="s">
        <v>2159</v>
      </c>
      <c r="B6" s="8" t="s">
        <v>2160</v>
      </c>
      <c r="C6" s="3" t="str">
        <f>_xlfn.XLOOKUP(B6,'[1]daily break down'!$D:$D,'[1]daily break down'!$E:$E,"")</f>
        <v>CENTRE</v>
      </c>
      <c r="D6" s="1" t="s">
        <v>11</v>
      </c>
      <c r="E6" s="1" t="s">
        <v>12</v>
      </c>
      <c r="F6" s="3" t="s">
        <v>226</v>
      </c>
      <c r="G6" s="1" t="s">
        <v>489</v>
      </c>
      <c r="H6" s="34" t="str">
        <f>_xlfn.XLOOKUP(B6,[2]CALCULATION!$B:$B,[2]CALCULATION!$H:$H,"")</f>
        <v>ZTE</v>
      </c>
      <c r="I6" s="28">
        <v>0</v>
      </c>
      <c r="J6" s="28">
        <v>0</v>
      </c>
      <c r="K6" s="28">
        <v>0</v>
      </c>
      <c r="L6" s="28">
        <v>1.4246660559935846</v>
      </c>
      <c r="M6" s="28">
        <v>0</v>
      </c>
      <c r="N6" s="28">
        <v>0</v>
      </c>
      <c r="O6" s="28">
        <v>0</v>
      </c>
      <c r="P6" s="28">
        <v>0</v>
      </c>
      <c r="Q6" s="28">
        <v>0</v>
      </c>
      <c r="R6" s="28">
        <v>4.7084606757925203E-3</v>
      </c>
      <c r="S6" s="93">
        <v>0</v>
      </c>
      <c r="T6" s="93">
        <f>_xlfn.XLOOKUP(B6,'[3]Nur des jours'!$B:$B,'[3]Nur des jours'!$U:$U,"")</f>
        <v>0</v>
      </c>
      <c r="U6" s="93">
        <v>2.0229437581506313</v>
      </c>
      <c r="V6" s="93">
        <v>0</v>
      </c>
      <c r="W6" s="93">
        <v>0</v>
      </c>
      <c r="X6" s="93">
        <v>0</v>
      </c>
      <c r="Y6" s="93">
        <v>0</v>
      </c>
      <c r="Z6" s="93">
        <v>0</v>
      </c>
      <c r="AA6" s="93">
        <v>0</v>
      </c>
      <c r="AB6" s="93">
        <v>2.6850710406839546</v>
      </c>
      <c r="AC6" s="93">
        <f>_xlfn.XLOOKUP(B6,'[3]Nur des jours'!$B:$B,'[3]Nur des jours'!$N:$N,"")</f>
        <v>0</v>
      </c>
      <c r="AD6" s="93">
        <v>0</v>
      </c>
      <c r="AE6" s="93">
        <v>5.3023687837617767E-2</v>
      </c>
      <c r="AF6" s="93">
        <v>12.394648192379144</v>
      </c>
      <c r="AG6" s="93"/>
      <c r="AH6" s="93">
        <v>41.605670698821172</v>
      </c>
      <c r="AI6" s="93">
        <v>0</v>
      </c>
      <c r="AJ6" s="93">
        <v>55.081244836133287</v>
      </c>
      <c r="AK6" s="93">
        <v>44.323621535370265</v>
      </c>
      <c r="AL6" s="93">
        <v>41.605670698821172</v>
      </c>
      <c r="AM6" s="49" t="s">
        <v>5559</v>
      </c>
      <c r="AN6" s="49"/>
      <c r="AO6" s="48" t="str" cm="1">
        <f t="array" ref="AO6">IFERROR(_xlfn.IFS(
AQ6="MPR ISSUE","PDH",
AQ6="BSS Hardware Issue","BSS",
AQ6="Sites strategiques, MLL, Pylone, etc.","ENVTECH",
AQ6="AKTIVCO DEFAUT GE &amp; POWER Cabinet","AKTIVCO",
AQ6="AKTIVCO Coupure ENEO &amp; Baisse de tension","AKTIVCO GRID ONLY",
AQ6="Coupure ENEO &amp; Baisse de tension","IHS GRID ONLY",
AQ6="Defaut GE &amp; POWER Cabinet","IHS",
AQ6="Sharing","Partners",
AQ6="Sites strategiques &amp; DataCenter","SST &amp; DC",
AQ6="Exclu","Exclu",
AQ6="SAT","SAT",
AQ6="SPARE-ISSUE","SPARE-ISSUE",
AQ6="Fiber CAmtel","TRANS_FO_CAMTEL",
AQ6="Fiber AOF","Fiber AOF",
AQ6="Projet OCM (HUAWEI)","TRAVAUX-HUAWEI",
AQ6="Projet OCM (NOKIA)","TRAVAUX-NOKIA",
AQ6="ACCESS-ISSUE","ACCESS-ISSUE",
AQ6="Projet OCM (ZTE, NOKIA, autres projets)","TRAVAUX OCM",
AQ6="No root CAuse","No root cause",
AQ6="ODU HS","PDH",
AQ6="IP &amp; VLAN","PDH",
AQ6="Warehouse HUAWEI","SPARE-ISSUE",
AQ6="SPARE-HS","SPARE-ISSUE",
AQ6="Power Telco","BSS",AQ6="no impacts","no impacts"
),"")</f>
        <v>PDH</v>
      </c>
      <c r="AP6" s="48" t="str" cm="1">
        <f t="array" ref="AP6">IFERROR(_xlfn.IFS(
AQ6="MPR ISSUE","TX ISSUE",
AQ6="BSS Hardware Issue","RAN ISSUE",
AQ6="Sites strategiques, MLL, Pylone, etc.","ENVTECH",
AQ6="AKTIVCO DEFAUT GE &amp; POWER Cabinet","POWER ISSUE",
AQ6="AKTIVCO Coupure ENEO &amp; Baisse de tension","POWER ISSUE",
AQ6="Coupure ENEO &amp; Baisse de tension","POWER ISSUE",
AQ6="Defaut GE &amp; POWER Cabinet","POWER ISSUE",
AQ6="Sharing","POWER ISSUE",
AQ6="Sites strategiques &amp; DataCenter","POWER ISSUE",
AQ6="Exclu","Exclu",
AQ6="SAT","TX ISSUE",
AQ6="SPARE-ISSUE","SPARE-ISSUE",
AQ6="Fiber CAmtel","TX ISSUE",
AQ6="Fiber AOF","TX ISSUE",
AQ6="Projet OCM (HUAWEI)","TRAVAUX-HUAWEI",
AQ6="Projet OCM (NOKIA)","TRAVAUX -NOKIA",
AQ6="ACCESS-ISSUE","ACCESS-ISSUE",
AQ6="Projet OCM (ZTE, NOKIA, autres projets)","TRAVAUX OCM",
AQ6="No root CAuse","No root cause",
AQ6="ODU HS","TX ISSUE",
AQ6="IP &amp; VLAN","TX ISSUE",
AQ6="Warehouse HUAWEI","SPARE-ISSUE",
AQ6="SPARE-HS","SPARE-ISSUE",
AQ6="Power Telco","RAN ISSUE",AQ6="no impacts","no impacts"
),"")</f>
        <v>TX ISSUE</v>
      </c>
      <c r="AQ6" s="67" t="s">
        <v>5933</v>
      </c>
      <c r="AR6" s="48" t="str" cm="1">
        <f t="array" ref="AR6">IFERROR(_xlfn.IFS(
AQ6="MPR ISSUE","ACTIVE",
AQ6="BSS Hardware Issue","ACTIVE",
AQ6="Sites strategiques, MLL, Pylone, etc.","PASSIVE",
AQ6="AKTIVCO DEFAUT GE &amp; POWER Cabinet","PASSIVE",
AQ6="AKTIVCO Coupure ENEO &amp; Baisse de tension","PASSIVE",
AQ6="Coupure ENEO &amp; Baisse de tension","PASSIVE",
AQ6="Defaut GE &amp; POWER Cabinet","PASSIVE",
AQ6="Sharing","PASSIVE",
AQ6="Sites strategiques &amp; DataCenter","PASSIVE",
AQ6="Exclu","Exclu",
AQ6="SAT","ACTIVE",
AQ6="SPARE-ISSUE","SPARE-ISSUE",
AQ6="Fiber CAmtel","ACTIVE",
AQ6="Fiber AOF","ACTIVE",
AQ6="Projet OCM (HUAWEI)","PLANNED WORKS",
AQ6="Projet OCM (NOKIA)","PLANNED WORKS",
AQ6="ACCESS-ISSUE","ACCESS-ISSUE",
AQ6="Projet OCM (ZTE, NOKIA, autres projets)","PLANNED WORKS",
AQ6="No root CAuse","No root cause",
AQ6="ODU HS","ACTIVE",
AQ6="IP &amp; VLAN","ACTIVE",
AQ6="Warehouse HUAWEI","SPARE-ISSUE",
AQ6="SPARE-HS","SPARE-ISSUE",
AQ6="Power Telco","ACTIVE", AQ6="no impacts","no impacts"
),"")</f>
        <v>ACTIVE</v>
      </c>
      <c r="AS6" s="92" t="s">
        <v>5963</v>
      </c>
      <c r="AT6" s="98" t="s">
        <v>2160</v>
      </c>
      <c r="AV6" s="17" t="s">
        <v>5537</v>
      </c>
      <c r="AW6" s="7" t="s">
        <v>6026</v>
      </c>
      <c r="AX6" s="6" t="s">
        <v>5537</v>
      </c>
      <c r="AY6" s="7"/>
      <c r="AZ6" s="3" t="s">
        <v>5537</v>
      </c>
      <c r="BA6" s="18" t="s">
        <v>5537</v>
      </c>
      <c r="BB6" s="18" t="s">
        <v>5537</v>
      </c>
      <c r="BC6" s="18" t="s">
        <v>5537</v>
      </c>
      <c r="BD6" s="18" t="s">
        <v>6076</v>
      </c>
      <c r="BE6" s="18" t="s">
        <v>6076</v>
      </c>
      <c r="BF6" s="18" t="s">
        <v>6077</v>
      </c>
      <c r="BG6" s="18" t="s">
        <v>5537</v>
      </c>
      <c r="BH6" s="18" t="s">
        <v>5537</v>
      </c>
      <c r="BI6" s="18" t="s">
        <v>5537</v>
      </c>
      <c r="BJ6" s="18" t="s">
        <v>5537</v>
      </c>
      <c r="BK6" s="18" t="s">
        <v>5537</v>
      </c>
      <c r="BL6" s="9" t="s">
        <v>5537</v>
      </c>
      <c r="BM6" s="14" t="s">
        <v>6392</v>
      </c>
      <c r="BN6" s="14" t="s">
        <v>5537</v>
      </c>
      <c r="BO6" s="14" t="str">
        <f>_xlfn.XLOOKUP(B6,'[4]cell downs 18042026 17h'!$B:$B,'[4]cell downs 18042026 17h'!$B:$B,"")</f>
        <v/>
      </c>
      <c r="BP6" s="14" t="str">
        <f>_xlfn.XLOOKUP(B6,'[5]Cells Huawei 19042026 15h'!$B:$B,'[5]Cells Huawei 19042026 15h'!$B:$B,"")</f>
        <v/>
      </c>
      <c r="BQ6" s="9" t="str">
        <f>_xlfn.XLOOKUP(B6,'[6]cells down 19042026 9H40'!$B:$B,'[6]cells down 19042026 9H40'!$B:$B,"")</f>
        <v/>
      </c>
      <c r="BR6" s="9" t="s">
        <v>2160</v>
      </c>
      <c r="BS6" s="9" t="s">
        <v>5537</v>
      </c>
      <c r="BT6" s="108"/>
    </row>
    <row r="7" spans="1:72" s="9" customFormat="1" x14ac:dyDescent="0.35">
      <c r="A7" s="1" t="s">
        <v>1656</v>
      </c>
      <c r="B7" s="8" t="s">
        <v>1657</v>
      </c>
      <c r="C7" s="3" t="str">
        <f>_xlfn.XLOOKUP(B7,'[1]daily break down'!$D:$D,'[1]daily break down'!$E:$E,"")</f>
        <v>Yaounde</v>
      </c>
      <c r="D7" s="1" t="s">
        <v>11</v>
      </c>
      <c r="E7" s="1" t="s">
        <v>145</v>
      </c>
      <c r="F7" s="3" t="s">
        <v>37</v>
      </c>
      <c r="G7" s="1" t="s">
        <v>38</v>
      </c>
      <c r="H7" s="34" t="str">
        <f>_xlfn.XLOOKUP(B7,[2]CALCULATION!$B:$B,[2]CALCULATION!$H:$H,"")</f>
        <v>ZTE</v>
      </c>
      <c r="I7" s="28">
        <v>0</v>
      </c>
      <c r="J7" s="28">
        <v>0</v>
      </c>
      <c r="K7" s="28">
        <v>0</v>
      </c>
      <c r="L7" s="28">
        <v>0</v>
      </c>
      <c r="M7" s="28">
        <v>0</v>
      </c>
      <c r="N7" s="28">
        <v>0</v>
      </c>
      <c r="O7" s="28">
        <v>0</v>
      </c>
      <c r="P7" s="28">
        <v>0</v>
      </c>
      <c r="Q7" s="28">
        <v>0</v>
      </c>
      <c r="R7" s="28">
        <v>0</v>
      </c>
      <c r="S7" s="93">
        <v>0</v>
      </c>
      <c r="T7" s="93">
        <f>_xlfn.XLOOKUP(B7,'[3]Nur des jours'!$B:$B,'[3]Nur des jours'!$U:$U,"")</f>
        <v>0</v>
      </c>
      <c r="U7" s="93">
        <v>17.399670550433317</v>
      </c>
      <c r="V7" s="93">
        <v>0</v>
      </c>
      <c r="W7" s="93">
        <v>0</v>
      </c>
      <c r="X7" s="93">
        <v>0</v>
      </c>
      <c r="Y7" s="93">
        <v>0</v>
      </c>
      <c r="Z7" s="93">
        <v>0</v>
      </c>
      <c r="AA7" s="93">
        <v>0</v>
      </c>
      <c r="AB7" s="93">
        <v>0</v>
      </c>
      <c r="AC7" s="93">
        <f>_xlfn.XLOOKUP(B7,'[3]Nur des jours'!$B:$B,'[3]Nur des jours'!$N:$N,"")</f>
        <v>0</v>
      </c>
      <c r="AD7" s="93">
        <v>0</v>
      </c>
      <c r="AE7" s="93">
        <v>1.727773211997728</v>
      </c>
      <c r="AF7" s="93">
        <v>28.234195266998253</v>
      </c>
      <c r="AG7" s="93"/>
      <c r="AH7" s="93">
        <v>40.459463720597086</v>
      </c>
      <c r="AI7" s="93">
        <v>21.784288334951981</v>
      </c>
      <c r="AJ7" s="93">
        <v>18.527656225030682</v>
      </c>
      <c r="AK7" s="93">
        <v>59.69205069527893</v>
      </c>
      <c r="AL7" s="93">
        <v>40.459463720597086</v>
      </c>
      <c r="AM7" s="49" t="s">
        <v>5559</v>
      </c>
      <c r="AN7" s="49"/>
      <c r="AO7" s="48" t="str" cm="1">
        <f t="array" ref="AO7">IFERROR(_xlfn.IFS(
AQ7="MPR ISSUE","PDH",
AQ7="BSS Hardware Issue","BSS",
AQ7="Sites strategiques, MLL, Pylone, etc.","ENVTECH",
AQ7="AKTIVCO DEFAUT GE &amp; POWER Cabinet","AKTIVCO",
AQ7="AKTIVCO Coupure ENEO &amp; Baisse de tension","AKTIVCO GRID ONLY",
AQ7="Coupure ENEO &amp; Baisse de tension","IHS GRID ONLY",
AQ7="Defaut GE &amp; POWER Cabinet","IHS",
AQ7="Sharing","Partners",
AQ7="Sites strategiques &amp; DataCenter","SST &amp; DC",
AQ7="Exclu","Exclu",
AQ7="SAT","SAT",
AQ7="SPARE-ISSUE","SPARE-ISSUE",
AQ7="Fiber CAmtel","TRANS_FO_CAMTEL",
AQ7="Fiber AOF","Fiber AOF",
AQ7="Projet OCM (HUAWEI)","TRAVAUX-HUAWEI",
AQ7="Projet OCM (NOKIA)","TRAVAUX-NOKIA",
AQ7="ACCESS-ISSUE","ACCESS-ISSUE",
AQ7="Projet OCM (ZTE, NOKIA, autres projets)","TRAVAUX OCM",
AQ7="No root CAuse","No root cause",
AQ7="ODU HS","PDH",
AQ7="IP &amp; VLAN","PDH",
AQ7="Warehouse HUAWEI","SPARE-ISSUE",
AQ7="SPARE-HS","SPARE-ISSUE",
AQ7="Power Telco","BSS",AQ7="no impacts","no impacts"
),"")</f>
        <v>IHS GRID ONLY</v>
      </c>
      <c r="AP7" s="48" t="str" cm="1">
        <f t="array" ref="AP7">IFERROR(_xlfn.IFS(
AQ7="MPR ISSUE","TX ISSUE",
AQ7="BSS Hardware Issue","RAN ISSUE",
AQ7="Sites strategiques, MLL, Pylone, etc.","ENVTECH",
AQ7="AKTIVCO DEFAUT GE &amp; POWER Cabinet","POWER ISSUE",
AQ7="AKTIVCO Coupure ENEO &amp; Baisse de tension","POWER ISSUE",
AQ7="Coupure ENEO &amp; Baisse de tension","POWER ISSUE",
AQ7="Defaut GE &amp; POWER Cabinet","POWER ISSUE",
AQ7="Sharing","POWER ISSUE",
AQ7="Sites strategiques &amp; DataCenter","POWER ISSUE",
AQ7="Exclu","Exclu",
AQ7="SAT","TX ISSUE",
AQ7="SPARE-ISSUE","SPARE-ISSUE",
AQ7="Fiber CAmtel","TX ISSUE",
AQ7="Fiber AOF","TX ISSUE",
AQ7="Projet OCM (HUAWEI)","TRAVAUX-HUAWEI",
AQ7="Projet OCM (NOKIA)","TRAVAUX -NOKIA",
AQ7="ACCESS-ISSUE","ACCESS-ISSUE",
AQ7="Projet OCM (ZTE, NOKIA, autres projets)","TRAVAUX OCM",
AQ7="No root CAuse","No root cause",
AQ7="ODU HS","TX ISSUE",
AQ7="IP &amp; VLAN","TX ISSUE",
AQ7="Warehouse HUAWEI","SPARE-ISSUE",
AQ7="SPARE-HS","SPARE-ISSUE",
AQ7="Power Telco","RAN ISSUE",AQ7="no impacts","no impacts"
),"")</f>
        <v>POWER ISSUE</v>
      </c>
      <c r="AQ7" s="67" t="s">
        <v>5329</v>
      </c>
      <c r="AR7" s="48" t="str" cm="1">
        <f t="array" ref="AR7">IFERROR(_xlfn.IFS(
AQ7="MPR ISSUE","ACTIVE",
AQ7="BSS Hardware Issue","ACTIVE",
AQ7="Sites strategiques, MLL, Pylone, etc.","PASSIVE",
AQ7="AKTIVCO DEFAUT GE &amp; POWER Cabinet","PASSIVE",
AQ7="AKTIVCO Coupure ENEO &amp; Baisse de tension","PASSIVE",
AQ7="Coupure ENEO &amp; Baisse de tension","PASSIVE",
AQ7="Defaut GE &amp; POWER Cabinet","PASSIVE",
AQ7="Sharing","PASSIVE",
AQ7="Sites strategiques &amp; DataCenter","PASSIVE",
AQ7="Exclu","Exclu",
AQ7="SAT","ACTIVE",
AQ7="SPARE-ISSUE","SPARE-ISSUE",
AQ7="Fiber CAmtel","ACTIVE",
AQ7="Fiber AOF","ACTIVE",
AQ7="Projet OCM (HUAWEI)","PLANNED WORKS",
AQ7="Projet OCM (NOKIA)","PLANNED WORKS",
AQ7="ACCESS-ISSUE","ACCESS-ISSUE",
AQ7="Projet OCM (ZTE, NOKIA, autres projets)","PLANNED WORKS",
AQ7="No root CAuse","No root cause",
AQ7="ODU HS","ACTIVE",
AQ7="IP &amp; VLAN","ACTIVE",
AQ7="Warehouse HUAWEI","SPARE-ISSUE",
AQ7="SPARE-HS","SPARE-ISSUE",
AQ7="Power Telco","ACTIVE", AQ7="no impacts","no impacts"
),"")</f>
        <v>PASSIVE</v>
      </c>
      <c r="AS7" s="92" t="s">
        <v>5951</v>
      </c>
      <c r="AT7" s="98" t="s">
        <v>1657</v>
      </c>
      <c r="AV7" s="17" t="s">
        <v>5537</v>
      </c>
      <c r="AW7" s="7" t="s">
        <v>5950</v>
      </c>
      <c r="AX7" s="6" t="s">
        <v>5537</v>
      </c>
      <c r="AY7" s="7"/>
      <c r="AZ7" s="3" t="s">
        <v>5537</v>
      </c>
      <c r="BA7" s="18" t="s">
        <v>5537</v>
      </c>
      <c r="BB7" s="18" t="s">
        <v>5537</v>
      </c>
      <c r="BC7" s="18" t="s">
        <v>5537</v>
      </c>
      <c r="BD7" s="18" t="s">
        <v>5537</v>
      </c>
      <c r="BE7" s="18" t="s">
        <v>5537</v>
      </c>
      <c r="BF7" s="18" t="s">
        <v>5537</v>
      </c>
      <c r="BG7" s="18" t="s">
        <v>5537</v>
      </c>
      <c r="BH7" s="18" t="s">
        <v>5537</v>
      </c>
      <c r="BI7" s="18" t="s">
        <v>5537</v>
      </c>
      <c r="BJ7" s="18" t="s">
        <v>5537</v>
      </c>
      <c r="BK7" s="18" t="s">
        <v>5647</v>
      </c>
      <c r="BL7" s="9" t="s">
        <v>5537</v>
      </c>
      <c r="BM7" s="14" t="s">
        <v>6391</v>
      </c>
      <c r="BN7" s="14" t="s">
        <v>5537</v>
      </c>
      <c r="BO7" s="14" t="str">
        <f>_xlfn.XLOOKUP(B7,'[4]cell downs 18042026 17h'!$B:$B,'[4]cell downs 18042026 17h'!$B:$B,"")</f>
        <v/>
      </c>
      <c r="BP7" s="14" t="str">
        <f>_xlfn.XLOOKUP(B7,'[5]Cells Huawei 19042026 15h'!$B:$B,'[5]Cells Huawei 19042026 15h'!$B:$B,"")</f>
        <v/>
      </c>
      <c r="BQ7" s="9" t="str">
        <f>_xlfn.XLOOKUP(B7,'[6]cells down 19042026 9H40'!$B:$B,'[6]cells down 19042026 9H40'!$B:$B,"")</f>
        <v/>
      </c>
      <c r="BR7" s="9" t="s">
        <v>1657</v>
      </c>
      <c r="BS7" s="9" t="s">
        <v>12</v>
      </c>
      <c r="BT7" s="108"/>
    </row>
    <row r="8" spans="1:72" s="9" customFormat="1" ht="28.5" customHeight="1" x14ac:dyDescent="0.35">
      <c r="A8" s="1" t="s">
        <v>708</v>
      </c>
      <c r="B8" s="8" t="s">
        <v>709</v>
      </c>
      <c r="C8" s="3" t="str">
        <f>_xlfn.XLOOKUP(B8,'[1]daily break down'!$D:$D,'[1]daily break down'!$E:$E,"")</f>
        <v>Yaounde</v>
      </c>
      <c r="D8" s="1" t="s">
        <v>21</v>
      </c>
      <c r="E8" s="1" t="s">
        <v>710</v>
      </c>
      <c r="F8" s="3" t="s">
        <v>37</v>
      </c>
      <c r="G8" s="1" t="s">
        <v>708</v>
      </c>
      <c r="H8" s="34" t="str">
        <f>_xlfn.XLOOKUP(B8,[2]CALCULATION!$B:$B,[2]CALCULATION!$H:$H,"")</f>
        <v>ZTE</v>
      </c>
      <c r="I8" s="28">
        <v>0</v>
      </c>
      <c r="J8" s="28">
        <v>0</v>
      </c>
      <c r="K8" s="28">
        <v>0</v>
      </c>
      <c r="L8" s="28">
        <v>0</v>
      </c>
      <c r="M8" s="28">
        <v>8.6248298533528516</v>
      </c>
      <c r="N8" s="28">
        <v>8.5509212888055615</v>
      </c>
      <c r="O8" s="28">
        <v>0</v>
      </c>
      <c r="P8" s="28">
        <v>4.9264410029877332</v>
      </c>
      <c r="Q8" s="28">
        <v>33.859289792913337</v>
      </c>
      <c r="R8" s="28">
        <v>36.982818398952162</v>
      </c>
      <c r="S8" s="93">
        <v>36.982604378012347</v>
      </c>
      <c r="T8" s="93">
        <f>_xlfn.XLOOKUP(B8,'[3]Nur des jours'!$B:$B,'[3]Nur des jours'!$U:$U,"")</f>
        <v>36.982818398952162</v>
      </c>
      <c r="U8" s="93">
        <v>36.982818398952162</v>
      </c>
      <c r="V8" s="93">
        <v>36.982729223560575</v>
      </c>
      <c r="W8" s="93">
        <v>36.982818398952162</v>
      </c>
      <c r="X8" s="93">
        <v>36.982818398952162</v>
      </c>
      <c r="Y8" s="93">
        <v>36.982818398952162</v>
      </c>
      <c r="Z8" s="93">
        <v>36.982818398952162</v>
      </c>
      <c r="AA8" s="93">
        <v>36.982818398952162</v>
      </c>
      <c r="AB8" s="93">
        <v>36.982818398952162</v>
      </c>
      <c r="AC8" s="93">
        <f>_xlfn.XLOOKUP(B8,'[3]Nur des jours'!$B:$B,'[3]Nur des jours'!$N:$N,"")</f>
        <v>36.982586542934037</v>
      </c>
      <c r="AD8" s="93">
        <v>36.982586542934037</v>
      </c>
      <c r="AE8" s="93">
        <v>36.982818398952162</v>
      </c>
      <c r="AF8" s="93">
        <v>36.982818398952162</v>
      </c>
      <c r="AG8" s="93"/>
      <c r="AH8" s="93">
        <v>36.982818398952162</v>
      </c>
      <c r="AI8" s="93">
        <v>32.372936225315634</v>
      </c>
      <c r="AJ8" s="93">
        <v>27.540622418066651</v>
      </c>
      <c r="AK8" s="93">
        <v>44.323621535370265</v>
      </c>
      <c r="AL8" s="93">
        <v>36.982818398952162</v>
      </c>
      <c r="AM8" s="49" t="s">
        <v>5600</v>
      </c>
      <c r="AN8" s="49" t="s">
        <v>5536</v>
      </c>
      <c r="AO8" s="48" t="str" cm="1">
        <f t="array" ref="AO8">IFERROR(_xlfn.IFS(
AQ8="MPR ISSUE","PDH",
AQ8="BSS Hardware Issue","BSS",
AQ8="Sites strategiques, MLL, Pylone, etc.","ENVTECH",
AQ8="AKTIVCO DEFAUT GE &amp; POWER Cabinet","AKTIVCO",
AQ8="AKTIVCO Coupure ENEO &amp; Baisse de tension","AKTIVCO GRID ONLY",
AQ8="Coupure ENEO &amp; Baisse de tension","IHS GRID ONLY",
AQ8="Defaut GE &amp; POWER Cabinet","IHS",
AQ8="Sharing","Partners",
AQ8="Sites strategiques &amp; DataCenter","SST &amp; DC",
AQ8="Exclu","Exclu",
AQ8="SAT","SAT",
AQ8="SPARE-ISSUE","SPARE-ISSUE",
AQ8="Fiber CAmtel","TRANS_FO_CAMTEL",
AQ8="Fiber AOF","Fiber AOF",
AQ8="Projet OCM (HUAWEI)","TRAVAUX-HUAWEI",
AQ8="Projet OCM (NOKIA)","TRAVAUX-NOKIA",
AQ8="ACCESS-ISSUE","ACCESS-ISSUE",
AQ8="Projet OCM (ZTE, NOKIA, autres projets)","TRAVAUX OCM",
AQ8="No root CAuse","No root cause",
AQ8="ODU HS","PDH",
AQ8="IP &amp; VLAN","PDH",
AQ8="Warehouse HUAWEI","SPARE-ISSUE",
AQ8="SPARE-HS","SPARE-ISSUE",
AQ8="Power Telco","BSS",AQ8="no impacts","no impacts"
),"")</f>
        <v>Exclu</v>
      </c>
      <c r="AP8" s="48" t="str" cm="1">
        <f t="array" ref="AP8">IFERROR(_xlfn.IFS(
AQ8="MPR ISSUE","TX ISSUE",
AQ8="BSS Hardware Issue","RAN ISSUE",
AQ8="Sites strategiques, MLL, Pylone, etc.","ENVTECH",
AQ8="AKTIVCO DEFAUT GE &amp; POWER Cabinet","POWER ISSUE",
AQ8="AKTIVCO Coupure ENEO &amp; Baisse de tension","POWER ISSUE",
AQ8="Coupure ENEO &amp; Baisse de tension","POWER ISSUE",
AQ8="Defaut GE &amp; POWER Cabinet","POWER ISSUE",
AQ8="Sharing","POWER ISSUE",
AQ8="Sites strategiques &amp; DataCenter","POWER ISSUE",
AQ8="Exclu","Exclu",
AQ8="SAT","TX ISSUE",
AQ8="SPARE-ISSUE","SPARE-ISSUE",
AQ8="Fiber CAmtel","TX ISSUE",
AQ8="Fiber AOF","TX ISSUE",
AQ8="Projet OCM (HUAWEI)","TRAVAUX-HUAWEI",
AQ8="Projet OCM (NOKIA)","TRAVAUX -NOKIA",
AQ8="ACCESS-ISSUE","ACCESS-ISSUE",
AQ8="Projet OCM (ZTE, NOKIA, autres projets)","TRAVAUX OCM",
AQ8="No root CAuse","No root cause",
AQ8="ODU HS","TX ISSUE",
AQ8="IP &amp; VLAN","TX ISSUE",
AQ8="Warehouse HUAWEI","SPARE-ISSUE",
AQ8="SPARE-HS","SPARE-ISSUE",
AQ8="Power Telco","RAN ISSUE",AQ8="no impacts","no impacts"
),"")</f>
        <v>Exclu</v>
      </c>
      <c r="AQ8" s="67" t="s">
        <v>5598</v>
      </c>
      <c r="AR8" s="48" t="str" cm="1">
        <f t="array" ref="AR8">IFERROR(_xlfn.IFS(
AQ8="MPR ISSUE","ACTIVE",
AQ8="BSS Hardware Issue","ACTIVE",
AQ8="Sites strategiques, MLL, Pylone, etc.","PASSIVE",
AQ8="AKTIVCO DEFAUT GE &amp; POWER Cabinet","PASSIVE",
AQ8="AKTIVCO Coupure ENEO &amp; Baisse de tension","PASSIVE",
AQ8="Coupure ENEO &amp; Baisse de tension","PASSIVE",
AQ8="Defaut GE &amp; POWER Cabinet","PASSIVE",
AQ8="Sharing","PASSIVE",
AQ8="Sites strategiques &amp; DataCenter","PASSIVE",
AQ8="Exclu","Exclu",
AQ8="SAT","ACTIVE",
AQ8="SPARE-ISSUE","SPARE-ISSUE",
AQ8="Fiber CAmtel","ACTIVE",
AQ8="Fiber AOF","ACTIVE",
AQ8="Projet OCM (HUAWEI)","PLANNED WORKS",
AQ8="Projet OCM (NOKIA)","PLANNED WORKS",
AQ8="ACCESS-ISSUE","ACCESS-ISSUE",
AQ8="Projet OCM (ZTE, NOKIA, autres projets)","PLANNED WORKS",
AQ8="No root CAuse","No root cause",
AQ8="ODU HS","ACTIVE",
AQ8="IP &amp; VLAN","ACTIVE",
AQ8="Warehouse HUAWEI","SPARE-ISSUE",
AQ8="SPARE-HS","SPARE-ISSUE",
AQ8="Power Telco","ACTIVE", AQ8="no impacts","no impacts"
),"")</f>
        <v>Exclu</v>
      </c>
      <c r="AS8" s="92" t="s">
        <v>5537</v>
      </c>
      <c r="AT8" s="98" t="s">
        <v>709</v>
      </c>
      <c r="AV8" s="17" t="s">
        <v>5537</v>
      </c>
      <c r="AW8" s="7" t="s">
        <v>5537</v>
      </c>
      <c r="AX8" s="6" t="s">
        <v>5537</v>
      </c>
      <c r="AY8" s="7"/>
      <c r="AZ8" s="3" t="s">
        <v>5537</v>
      </c>
      <c r="BA8" s="18" t="s">
        <v>5537</v>
      </c>
      <c r="BB8" s="18" t="s">
        <v>5537</v>
      </c>
      <c r="BC8" s="18" t="s">
        <v>5537</v>
      </c>
      <c r="BD8" s="18" t="s">
        <v>5537</v>
      </c>
      <c r="BE8" s="18" t="s">
        <v>5537</v>
      </c>
      <c r="BF8" s="18" t="s">
        <v>5537</v>
      </c>
      <c r="BG8" s="18" t="s">
        <v>5537</v>
      </c>
      <c r="BH8" s="18" t="s">
        <v>5537</v>
      </c>
      <c r="BI8" s="18" t="s">
        <v>5537</v>
      </c>
      <c r="BJ8" s="18" t="s">
        <v>5537</v>
      </c>
      <c r="BK8" s="18" t="s">
        <v>5537</v>
      </c>
      <c r="BL8" s="9" t="s">
        <v>5537</v>
      </c>
      <c r="BM8" s="14" t="s">
        <v>5537</v>
      </c>
      <c r="BN8" s="14" t="s">
        <v>5537</v>
      </c>
      <c r="BO8" s="14" t="str">
        <f>_xlfn.XLOOKUP(B8,'[4]cell downs 18042026 17h'!$B:$B,'[4]cell downs 18042026 17h'!$B:$B,"")</f>
        <v/>
      </c>
      <c r="BP8" s="14" t="str">
        <f>_xlfn.XLOOKUP(B8,'[5]Cells Huawei 19042026 15h'!$B:$B,'[5]Cells Huawei 19042026 15h'!$B:$B,"")</f>
        <v/>
      </c>
      <c r="BQ8" s="9" t="str">
        <f>_xlfn.XLOOKUP(B8,'[6]cells down 19042026 9H40'!$B:$B,'[6]cells down 19042026 9H40'!$B:$B,"")</f>
        <v/>
      </c>
      <c r="BR8" s="9" t="s">
        <v>5537</v>
      </c>
      <c r="BS8" s="9" t="s">
        <v>5537</v>
      </c>
      <c r="BT8" s="108"/>
    </row>
    <row r="9" spans="1:72" s="9" customFormat="1" x14ac:dyDescent="0.35">
      <c r="A9" s="1" t="s">
        <v>2526</v>
      </c>
      <c r="B9" s="8" t="s">
        <v>2527</v>
      </c>
      <c r="C9" s="3" t="str">
        <f>_xlfn.XLOOKUP(B9,'[1]daily break down'!$D:$D,'[1]daily break down'!$E:$E,"")</f>
        <v>SUD-OUEST</v>
      </c>
      <c r="D9" s="1" t="s">
        <v>11</v>
      </c>
      <c r="E9" s="1" t="s">
        <v>12</v>
      </c>
      <c r="F9" s="3" t="s">
        <v>13</v>
      </c>
      <c r="G9" s="1" t="s">
        <v>63</v>
      </c>
      <c r="H9" s="32" t="str">
        <f>_xlfn.XLOOKUP(B9,[2]CALCULATION!$B:$B,[2]CALCULATION!$H:$H,"")</f>
        <v>Huawei</v>
      </c>
      <c r="I9" s="28">
        <v>0</v>
      </c>
      <c r="J9" s="28">
        <v>0</v>
      </c>
      <c r="K9" s="28">
        <v>0</v>
      </c>
      <c r="L9" s="28">
        <v>0</v>
      </c>
      <c r="M9" s="28">
        <v>0</v>
      </c>
      <c r="N9" s="28">
        <v>8.5060839019156305</v>
      </c>
      <c r="O9" s="28">
        <v>13.868556899607057</v>
      </c>
      <c r="P9" s="28">
        <v>13.868556899607057</v>
      </c>
      <c r="Q9" s="28">
        <v>13.868289373432297</v>
      </c>
      <c r="R9" s="28">
        <v>13.868556899607057</v>
      </c>
      <c r="S9" s="93">
        <v>13.868556899607057</v>
      </c>
      <c r="T9" s="93">
        <f>_xlfn.XLOOKUP(B9,'[3]Nur des jours'!$B:$B,'[3]Nur des jours'!$U:$U,"")</f>
        <v>13.868556899607057</v>
      </c>
      <c r="U9" s="93">
        <v>13.868556899607057</v>
      </c>
      <c r="V9" s="93">
        <v>13.868289373432297</v>
      </c>
      <c r="W9" s="93">
        <v>13.868556899607057</v>
      </c>
      <c r="X9" s="93">
        <v>13.868289373432297</v>
      </c>
      <c r="Y9" s="93">
        <v>13.868556899607057</v>
      </c>
      <c r="Z9" s="93">
        <v>13.868556899607057</v>
      </c>
      <c r="AA9" s="93">
        <v>13.868556899607057</v>
      </c>
      <c r="AB9" s="93">
        <v>13.868289373432297</v>
      </c>
      <c r="AC9" s="93">
        <f>_xlfn.XLOOKUP(B9,'[3]Nur des jours'!$B:$B,'[3]Nur des jours'!$N:$N,"")</f>
        <v>13.868289373432297</v>
      </c>
      <c r="AD9" s="93">
        <v>13.868289373432297</v>
      </c>
      <c r="AE9" s="93">
        <v>13.868556899607057</v>
      </c>
      <c r="AF9" s="93">
        <v>13.868556899607057</v>
      </c>
      <c r="AG9" s="93"/>
      <c r="AH9" s="93">
        <v>35.702884003504238</v>
      </c>
      <c r="AI9" s="93">
        <v>15.603205720018064</v>
      </c>
      <c r="AJ9" s="93">
        <v>13.27623754296847</v>
      </c>
      <c r="AK9" s="93">
        <v>55.644100197650523</v>
      </c>
      <c r="AL9" s="93">
        <v>35.702884003504238</v>
      </c>
      <c r="AM9" s="49" t="s">
        <v>5601</v>
      </c>
      <c r="AN9" s="49"/>
      <c r="AO9" s="48" t="str" cm="1">
        <f t="array" ref="AO9">IFERROR(_xlfn.IFS(
AQ9="MPR ISSUE","PDH",
AQ9="BSS Hardware Issue","BSS",
AQ9="Sites strategiques, MLL, Pylone, etc.","ENVTECH",
AQ9="AKTIVCO DEFAUT GE &amp; POWER Cabinet","AKTIVCO",
AQ9="AKTIVCO Coupure ENEO &amp; Baisse de tension","AKTIVCO GRID ONLY",
AQ9="Coupure ENEO &amp; Baisse de tension","IHS GRID ONLY",
AQ9="Defaut GE &amp; POWER Cabinet","IHS",
AQ9="Sharing","Partners",
AQ9="Sites strategiques &amp; DataCenter","SST &amp; DC",
AQ9="Exclu","Exclu",
AQ9="SAT","SAT",
AQ9="SPARE-ISSUE","SPARE-ISSUE",
AQ9="Fiber CAmtel","TRANS_FO_CAMTEL",
AQ9="Fiber AOF","Fiber AOF",
AQ9="Projet OCM (HUAWEI)","TRAVAUX-HUAWEI",
AQ9="Projet OCM (NOKIA)","TRAVAUX-NOKIA",
AQ9="ACCESS-ISSUE","ACCESS-ISSUE",
AQ9="Projet OCM (ZTE, NOKIA, autres projets)","TRAVAUX OCM",
AQ9="No root CAuse","No root cause",
AQ9="ODU HS","PDH",
AQ9="IP &amp; VLAN","PDH",
AQ9="Warehouse HUAWEI","SPARE-ISSUE",
AQ9="SPARE-HS","SPARE-ISSUE",
AQ9="Power Telco","BSS",AQ9="no impacts","no impacts"
),"")</f>
        <v>PDH</v>
      </c>
      <c r="AP9" s="48" t="str" cm="1">
        <f t="array" ref="AP9">IFERROR(_xlfn.IFS(
AQ9="MPR ISSUE","TX ISSUE",
AQ9="BSS Hardware Issue","RAN ISSUE",
AQ9="Sites strategiques, MLL, Pylone, etc.","ENVTECH",
AQ9="AKTIVCO DEFAUT GE &amp; POWER Cabinet","POWER ISSUE",
AQ9="AKTIVCO Coupure ENEO &amp; Baisse de tension","POWER ISSUE",
AQ9="Coupure ENEO &amp; Baisse de tension","POWER ISSUE",
AQ9="Defaut GE &amp; POWER Cabinet","POWER ISSUE",
AQ9="Sharing","POWER ISSUE",
AQ9="Sites strategiques &amp; DataCenter","POWER ISSUE",
AQ9="Exclu","Exclu",
AQ9="SAT","TX ISSUE",
AQ9="SPARE-ISSUE","SPARE-ISSUE",
AQ9="Fiber CAmtel","TX ISSUE",
AQ9="Fiber AOF","TX ISSUE",
AQ9="Projet OCM (HUAWEI)","TRAVAUX-HUAWEI",
AQ9="Projet OCM (NOKIA)","TRAVAUX -NOKIA",
AQ9="ACCESS-ISSUE","ACCESS-ISSUE",
AQ9="Projet OCM (ZTE, NOKIA, autres projets)","TRAVAUX OCM",
AQ9="No root CAuse","No root cause",
AQ9="ODU HS","TX ISSUE",
AQ9="IP &amp; VLAN","TX ISSUE",
AQ9="Warehouse HUAWEI","SPARE-ISSUE",
AQ9="SPARE-HS","SPARE-ISSUE",
AQ9="Power Telco","RAN ISSUE",AQ9="no impacts","no impacts"
),"")</f>
        <v>TX ISSUE</v>
      </c>
      <c r="AQ9" s="67" t="s">
        <v>5933</v>
      </c>
      <c r="AR9" s="48" t="str" cm="1">
        <f t="array" ref="AR9">IFERROR(_xlfn.IFS(
AQ9="MPR ISSUE","ACTIVE",
AQ9="BSS Hardware Issue","ACTIVE",
AQ9="Sites strategiques, MLL, Pylone, etc.","PASSIVE",
AQ9="AKTIVCO DEFAUT GE &amp; POWER Cabinet","PASSIVE",
AQ9="AKTIVCO Coupure ENEO &amp; Baisse de tension","PASSIVE",
AQ9="Coupure ENEO &amp; Baisse de tension","PASSIVE",
AQ9="Defaut GE &amp; POWER Cabinet","PASSIVE",
AQ9="Sharing","PASSIVE",
AQ9="Sites strategiques &amp; DataCenter","PASSIVE",
AQ9="Exclu","Exclu",
AQ9="SAT","ACTIVE",
AQ9="SPARE-ISSUE","SPARE-ISSUE",
AQ9="Fiber CAmtel","ACTIVE",
AQ9="Fiber AOF","ACTIVE",
AQ9="Projet OCM (HUAWEI)","PLANNED WORKS",
AQ9="Projet OCM (NOKIA)","PLANNED WORKS",
AQ9="ACCESS-ISSUE","ACCESS-ISSUE",
AQ9="Projet OCM (ZTE, NOKIA, autres projets)","PLANNED WORKS",
AQ9="No root CAuse","No root cause",
AQ9="ODU HS","ACTIVE",
AQ9="IP &amp; VLAN","ACTIVE",
AQ9="Warehouse HUAWEI","SPARE-ISSUE",
AQ9="SPARE-HS","SPARE-ISSUE",
AQ9="Power Telco","ACTIVE", AQ9="no impacts","no impacts"
),"")</f>
        <v>ACTIVE</v>
      </c>
      <c r="AS9" s="92" t="s">
        <v>5654</v>
      </c>
      <c r="AT9" s="98" t="s">
        <v>2527</v>
      </c>
      <c r="AV9" s="17" t="s">
        <v>5537</v>
      </c>
      <c r="AW9" s="7" t="s">
        <v>5537</v>
      </c>
      <c r="AX9" s="6" t="s">
        <v>5537</v>
      </c>
      <c r="AY9" s="7"/>
      <c r="AZ9" s="3" t="s">
        <v>5537</v>
      </c>
      <c r="BA9" s="18" t="s">
        <v>5537</v>
      </c>
      <c r="BB9" s="18" t="s">
        <v>5537</v>
      </c>
      <c r="BC9" s="18" t="s">
        <v>5537</v>
      </c>
      <c r="BD9" s="18" t="s">
        <v>5537</v>
      </c>
      <c r="BE9" s="18" t="s">
        <v>5537</v>
      </c>
      <c r="BF9" s="18" t="s">
        <v>5537</v>
      </c>
      <c r="BG9" s="18" t="s">
        <v>5537</v>
      </c>
      <c r="BH9" s="18" t="s">
        <v>5537</v>
      </c>
      <c r="BI9" s="18" t="s">
        <v>5537</v>
      </c>
      <c r="BJ9" s="18" t="s">
        <v>5537</v>
      </c>
      <c r="BK9" s="18" t="s">
        <v>5654</v>
      </c>
      <c r="BL9" s="9" t="s">
        <v>5537</v>
      </c>
      <c r="BM9" s="14" t="s">
        <v>5537</v>
      </c>
      <c r="BN9" s="14" t="s">
        <v>5537</v>
      </c>
      <c r="BO9" s="14" t="str">
        <f>_xlfn.XLOOKUP(B9,'[4]cell downs 18042026 17h'!$B:$B,'[4]cell downs 18042026 17h'!$B:$B,"")</f>
        <v/>
      </c>
      <c r="BP9" s="14" t="str">
        <f>_xlfn.XLOOKUP(B9,'[5]Cells Huawei 19042026 15h'!$B:$B,'[5]Cells Huawei 19042026 15h'!$B:$B,"")</f>
        <v/>
      </c>
      <c r="BQ9" s="9" t="str">
        <f>_xlfn.XLOOKUP(B9,'[6]cells down 19042026 9H40'!$B:$B,'[6]cells down 19042026 9H40'!$B:$B,"")</f>
        <v/>
      </c>
      <c r="BR9" s="9" t="s">
        <v>2527</v>
      </c>
      <c r="BS9" s="9" t="s">
        <v>5537</v>
      </c>
      <c r="BT9" s="108"/>
    </row>
    <row r="10" spans="1:72" s="9" customFormat="1" ht="19.5" customHeight="1" x14ac:dyDescent="0.35">
      <c r="A10" s="1" t="s">
        <v>324</v>
      </c>
      <c r="B10" s="8" t="s">
        <v>325</v>
      </c>
      <c r="C10" s="3" t="str">
        <f>_xlfn.XLOOKUP(B10,'[1]daily break down'!$D:$D,'[1]daily break down'!$E:$E,"")</f>
        <v>Yaounde</v>
      </c>
      <c r="D10" s="1" t="s">
        <v>5499</v>
      </c>
      <c r="E10" s="1" t="s">
        <v>5532</v>
      </c>
      <c r="F10" s="3" t="s">
        <v>37</v>
      </c>
      <c r="G10" s="1" t="s">
        <v>38</v>
      </c>
      <c r="H10" s="34" t="str">
        <f>_xlfn.XLOOKUP(B10,[2]CALCULATION!$B:$B,[2]CALCULATION!$H:$H,"")</f>
        <v>ZTE</v>
      </c>
      <c r="I10" s="28">
        <v>0</v>
      </c>
      <c r="J10" s="28">
        <v>0</v>
      </c>
      <c r="K10" s="28">
        <v>3.0910509284228387</v>
      </c>
      <c r="L10" s="28">
        <v>18.092117466106206</v>
      </c>
      <c r="M10" s="28">
        <v>0</v>
      </c>
      <c r="N10" s="28">
        <v>0</v>
      </c>
      <c r="O10" s="28">
        <v>0</v>
      </c>
      <c r="P10" s="28">
        <v>0</v>
      </c>
      <c r="Q10" s="28">
        <v>0</v>
      </c>
      <c r="R10" s="28">
        <v>0</v>
      </c>
      <c r="S10" s="93">
        <v>0</v>
      </c>
      <c r="T10" s="93">
        <f>_xlfn.XLOOKUP(B10,'[3]Nur des jours'!$B:$B,'[3]Nur des jours'!$U:$U,"")</f>
        <v>11.798153998053836</v>
      </c>
      <c r="U10" s="93">
        <v>0</v>
      </c>
      <c r="V10" s="93">
        <v>0.73207645969414992</v>
      </c>
      <c r="W10" s="93">
        <v>11.798153998053838</v>
      </c>
      <c r="X10" s="93">
        <v>9.0663015469433521</v>
      </c>
      <c r="Y10" s="93">
        <v>12.327606132984052</v>
      </c>
      <c r="Z10" s="93">
        <v>12.327606132984052</v>
      </c>
      <c r="AA10" s="93">
        <v>12.327606132984052</v>
      </c>
      <c r="AB10" s="93">
        <v>12.327606132984052</v>
      </c>
      <c r="AC10" s="93">
        <f>_xlfn.XLOOKUP(B10,'[3]Nur des jours'!$B:$B,'[3]Nur des jours'!$N:$N,"")</f>
        <v>6.3447756061786418</v>
      </c>
      <c r="AD10" s="93">
        <v>6.3447756061786418</v>
      </c>
      <c r="AE10" s="93">
        <v>1.0146911107116057</v>
      </c>
      <c r="AF10" s="93">
        <v>9.2164729063758273</v>
      </c>
      <c r="AG10" s="93"/>
      <c r="AH10" s="93">
        <v>33.131743443111823</v>
      </c>
      <c r="AI10" s="93">
        <v>11.013043095971767</v>
      </c>
      <c r="AJ10" s="93">
        <v>13.282240803642161</v>
      </c>
      <c r="AK10" s="93">
        <v>51.966778624851457</v>
      </c>
      <c r="AL10" s="93">
        <v>33.131743443111823</v>
      </c>
      <c r="AM10" s="49" t="s">
        <v>5559</v>
      </c>
      <c r="AN10" s="49"/>
      <c r="AO10" s="48" t="str" cm="1">
        <f t="array" ref="AO10">IFERROR(_xlfn.IFS(
AQ10="MPR ISSUE","PDH",
AQ10="BSS Hardware Issue","BSS",
AQ10="Sites strategiques, MLL, Pylone, etc.","ENVTECH",
AQ10="AKTIVCO DEFAUT GE &amp; POWER Cabinet","AKTIVCO",
AQ10="AKTIVCO Coupure ENEO &amp; Baisse de tension","AKTIVCO GRID ONLY",
AQ10="Coupure ENEO &amp; Baisse de tension","IHS GRID ONLY",
AQ10="Defaut GE &amp; POWER Cabinet","IHS",
AQ10="Sharing","Partners",
AQ10="Sites strategiques &amp; DataCenter","SST &amp; DC",
AQ10="Exclu","Exclu",
AQ10="SAT","SAT",
AQ10="SPARE-ISSUE","SPARE-ISSUE",
AQ10="Fiber CAmtel","TRANS_FO_CAMTEL",
AQ10="Fiber AOF","Fiber AOF",
AQ10="Projet OCM (HUAWEI)","TRAVAUX-HUAWEI",
AQ10="Projet OCM (NOKIA)","TRAVAUX-NOKIA",
AQ10="ACCESS-ISSUE","ACCESS-ISSUE",
AQ10="Projet OCM (ZTE, NOKIA, autres projets)","TRAVAUX OCM",
AQ10="No root CAuse","No root cause",
AQ10="ODU HS","PDH",
AQ10="IP &amp; VLAN","PDH",
AQ10="Warehouse HUAWEI","SPARE-ISSUE",
AQ10="SPARE-HS","SPARE-ISSUE",
AQ10="Power Telco","BSS",AQ10="no impacts","no impacts"
),"")</f>
        <v>AKTIVCO GRID ONLY</v>
      </c>
      <c r="AP10" s="48" t="str" cm="1">
        <f t="array" ref="AP10">IFERROR(_xlfn.IFS(
AQ10="MPR ISSUE","TX ISSUE",
AQ10="BSS Hardware Issue","RAN ISSUE",
AQ10="Sites strategiques, MLL, Pylone, etc.","ENVTECH",
AQ10="AKTIVCO DEFAUT GE &amp; POWER Cabinet","POWER ISSUE",
AQ10="AKTIVCO Coupure ENEO &amp; Baisse de tension","POWER ISSUE",
AQ10="Coupure ENEO &amp; Baisse de tension","POWER ISSUE",
AQ10="Defaut GE &amp; POWER Cabinet","POWER ISSUE",
AQ10="Sharing","POWER ISSUE",
AQ10="Sites strategiques &amp; DataCenter","POWER ISSUE",
AQ10="Exclu","Exclu",
AQ10="SAT","TX ISSUE",
AQ10="SPARE-ISSUE","SPARE-ISSUE",
AQ10="Fiber CAmtel","TX ISSUE",
AQ10="Fiber AOF","TX ISSUE",
AQ10="Projet OCM (HUAWEI)","TRAVAUX-HUAWEI",
AQ10="Projet OCM (NOKIA)","TRAVAUX -NOKIA",
AQ10="ACCESS-ISSUE","ACCESS-ISSUE",
AQ10="Projet OCM (ZTE, NOKIA, autres projets)","TRAVAUX OCM",
AQ10="No root CAuse","No root cause",
AQ10="ODU HS","TX ISSUE",
AQ10="IP &amp; VLAN","TX ISSUE",
AQ10="Warehouse HUAWEI","SPARE-ISSUE",
AQ10="SPARE-HS","SPARE-ISSUE",
AQ10="Power Telco","RAN ISSUE",AQ10="no impacts","no impacts"
),"")</f>
        <v>POWER ISSUE</v>
      </c>
      <c r="AQ10" s="67" t="s">
        <v>5327</v>
      </c>
      <c r="AR10" s="48" t="str" cm="1">
        <f t="array" ref="AR10">IFERROR(_xlfn.IFS(
AQ10="MPR ISSUE","ACTIVE",
AQ10="BSS Hardware Issue","ACTIVE",
AQ10="Sites strategiques, MLL, Pylone, etc.","PASSIVE",
AQ10="AKTIVCO DEFAUT GE &amp; POWER Cabinet","PASSIVE",
AQ10="AKTIVCO Coupure ENEO &amp; Baisse de tension","PASSIVE",
AQ10="Coupure ENEO &amp; Baisse de tension","PASSIVE",
AQ10="Defaut GE &amp; POWER Cabinet","PASSIVE",
AQ10="Sharing","PASSIVE",
AQ10="Sites strategiques &amp; DataCenter","PASSIVE",
AQ10="Exclu","Exclu",
AQ10="SAT","ACTIVE",
AQ10="SPARE-ISSUE","SPARE-ISSUE",
AQ10="Fiber CAmtel","ACTIVE",
AQ10="Fiber AOF","ACTIVE",
AQ10="Projet OCM (HUAWEI)","PLANNED WORKS",
AQ10="Projet OCM (NOKIA)","PLANNED WORKS",
AQ10="ACCESS-ISSUE","ACCESS-ISSUE",
AQ10="Projet OCM (ZTE, NOKIA, autres projets)","PLANNED WORKS",
AQ10="No root CAuse","No root cause",
AQ10="ODU HS","ACTIVE",
AQ10="IP &amp; VLAN","ACTIVE",
AQ10="Warehouse HUAWEI","SPARE-ISSUE",
AQ10="SPARE-HS","SPARE-ISSUE",
AQ10="Power Telco","ACTIVE", AQ10="no impacts","no impacts"
),"")</f>
        <v>PASSIVE</v>
      </c>
      <c r="AS10" s="92" t="s">
        <v>5970</v>
      </c>
      <c r="AT10" s="98" t="s">
        <v>325</v>
      </c>
      <c r="AV10" s="17" t="s">
        <v>5537</v>
      </c>
      <c r="AW10" s="7" t="s">
        <v>6027</v>
      </c>
      <c r="AX10" s="6" t="s">
        <v>5537</v>
      </c>
      <c r="AY10" s="7"/>
      <c r="AZ10" s="3" t="s">
        <v>5537</v>
      </c>
      <c r="BA10" s="18" t="s">
        <v>5537</v>
      </c>
      <c r="BB10" s="18" t="s">
        <v>5537</v>
      </c>
      <c r="BC10" s="18" t="s">
        <v>5537</v>
      </c>
      <c r="BD10" s="18" t="s">
        <v>5537</v>
      </c>
      <c r="BE10" s="18" t="s">
        <v>5537</v>
      </c>
      <c r="BF10" s="18" t="s">
        <v>6078</v>
      </c>
      <c r="BG10" s="18" t="s">
        <v>5537</v>
      </c>
      <c r="BH10" s="18" t="s">
        <v>5537</v>
      </c>
      <c r="BI10" s="18" t="s">
        <v>5537</v>
      </c>
      <c r="BJ10" s="18" t="s">
        <v>5537</v>
      </c>
      <c r="BK10" s="18" t="s">
        <v>5537</v>
      </c>
      <c r="BL10" s="9" t="s">
        <v>6079</v>
      </c>
      <c r="BM10" s="14" t="s">
        <v>6393</v>
      </c>
      <c r="BN10" s="14" t="s">
        <v>5537</v>
      </c>
      <c r="BO10" s="14" t="str">
        <f>_xlfn.XLOOKUP(B10,'[4]cell downs 18042026 17h'!$B:$B,'[4]cell downs 18042026 17h'!$B:$B,"")</f>
        <v/>
      </c>
      <c r="BP10" s="14" t="str">
        <f>_xlfn.XLOOKUP(B10,'[5]Cells Huawei 19042026 15h'!$B:$B,'[5]Cells Huawei 19042026 15h'!$B:$B,"")</f>
        <v/>
      </c>
      <c r="BQ10" s="9" t="str">
        <f>_xlfn.XLOOKUP(B10,'[6]cells down 19042026 9H40'!$B:$B,'[6]cells down 19042026 9H40'!$B:$B,"")</f>
        <v/>
      </c>
      <c r="BR10" s="9" t="s">
        <v>5537</v>
      </c>
      <c r="BS10" s="9" t="s">
        <v>5537</v>
      </c>
      <c r="BT10" s="108"/>
    </row>
    <row r="11" spans="1:72" s="9" customFormat="1" ht="19" customHeight="1" x14ac:dyDescent="0.35">
      <c r="A11" s="1" t="s">
        <v>162</v>
      </c>
      <c r="B11" s="1" t="s">
        <v>163</v>
      </c>
      <c r="C11" s="3" t="str">
        <f>_xlfn.XLOOKUP(B11,'[1]daily break down'!$D:$D,'[1]daily break down'!$E:$E,"")</f>
        <v>Douala</v>
      </c>
      <c r="D11" s="1" t="s">
        <v>21</v>
      </c>
      <c r="E11" s="1" t="s">
        <v>30</v>
      </c>
      <c r="F11" s="3" t="s">
        <v>31</v>
      </c>
      <c r="G11" s="1" t="s">
        <v>32</v>
      </c>
      <c r="H11" s="34" t="str">
        <f>_xlfn.XLOOKUP(B11,[2]CALCULATION!$B:$B,[2]CALCULATION!$H:$H,"")</f>
        <v>ZTE</v>
      </c>
      <c r="I11" s="28">
        <v>33.805463526551428</v>
      </c>
      <c r="J11" s="28">
        <v>13.868556899607057</v>
      </c>
      <c r="K11" s="28">
        <v>26.730270122962168</v>
      </c>
      <c r="L11" s="28">
        <v>22.349671691878328</v>
      </c>
      <c r="M11" s="28">
        <v>13.868556899607057</v>
      </c>
      <c r="N11" s="28">
        <v>13.868556899607057</v>
      </c>
      <c r="O11" s="28">
        <v>59.033734693935777</v>
      </c>
      <c r="P11" s="28">
        <v>28.947901596025492</v>
      </c>
      <c r="Q11" s="28">
        <v>9.9759975516004467</v>
      </c>
      <c r="R11" s="28">
        <v>13.868556899607057</v>
      </c>
      <c r="S11" s="93">
        <v>13.868556899607057</v>
      </c>
      <c r="T11" s="93">
        <f>_xlfn.XLOOKUP(B11,'[3]Nur des jours'!$B:$B,'[3]Nur des jours'!$U:$U,"")</f>
        <v>0</v>
      </c>
      <c r="U11" s="93">
        <v>0</v>
      </c>
      <c r="V11" s="93">
        <v>0</v>
      </c>
      <c r="W11" s="93">
        <v>0</v>
      </c>
      <c r="X11" s="93">
        <v>1.3828427973392945</v>
      </c>
      <c r="Y11" s="93">
        <v>0</v>
      </c>
      <c r="Z11" s="93">
        <v>13.530475155022494</v>
      </c>
      <c r="AA11" s="93">
        <v>23.861997157801934</v>
      </c>
      <c r="AB11" s="93">
        <v>0</v>
      </c>
      <c r="AC11" s="93">
        <f>_xlfn.XLOOKUP(B11,'[3]Nur des jours'!$B:$B,'[3]Nur des jours'!$N:$N,"")</f>
        <v>38.278697354415847</v>
      </c>
      <c r="AD11" s="93">
        <v>38.278697354415847</v>
      </c>
      <c r="AE11" s="93">
        <v>0</v>
      </c>
      <c r="AF11" s="93">
        <v>0</v>
      </c>
      <c r="AG11" s="93"/>
      <c r="AH11" s="93">
        <v>31.805741040370052</v>
      </c>
      <c r="AI11" s="93">
        <v>14.84196711549145</v>
      </c>
      <c r="AJ11" s="93">
        <v>12.675061456388914</v>
      </c>
      <c r="AK11" s="93">
        <v>48.766448988436458</v>
      </c>
      <c r="AL11" s="93">
        <v>31.805741040370052</v>
      </c>
      <c r="AM11" s="49" t="s">
        <v>5559</v>
      </c>
      <c r="AN11" s="49"/>
      <c r="AO11" s="48" t="str" cm="1">
        <f t="array" ref="AO11">IFERROR(_xlfn.IFS(
AQ11="MPR ISSUE","PDH",
AQ11="BSS Hardware Issue","BSS",
AQ11="Sites strategiques, MLL, Pylone, etc.","ENVTECH",
AQ11="AKTIVCO DEFAUT GE &amp; POWER Cabinet","AKTIVCO",
AQ11="AKTIVCO Coupure ENEO &amp; Baisse de tension","AKTIVCO GRID ONLY",
AQ11="Coupure ENEO &amp; Baisse de tension","IHS GRID ONLY",
AQ11="Defaut GE &amp; POWER Cabinet","IHS",
AQ11="Sharing","Partners",
AQ11="Sites strategiques &amp; DataCenter","SST &amp; DC",
AQ11="Exclu","Exclu",
AQ11="SAT","SAT",
AQ11="SPARE-ISSUE","SPARE-ISSUE",
AQ11="Fiber CAmtel","TRANS_FO_CAMTEL",
AQ11="Fiber AOF","Fiber AOF",
AQ11="Projet OCM (HUAWEI)","TRAVAUX-HUAWEI",
AQ11="Projet OCM (NOKIA)","TRAVAUX-NOKIA",
AQ11="ACCESS-ISSUE","ACCESS-ISSUE",
AQ11="Projet OCM (ZTE, NOKIA, autres projets)","TRAVAUX OCM",
AQ11="No root CAuse","No root cause",
AQ11="ODU HS","PDH",
AQ11="IP &amp; VLAN","PDH",
AQ11="Warehouse HUAWEI","SPARE-ISSUE",
AQ11="SPARE-HS","SPARE-ISSUE",
AQ11="Power Telco","BSS",AQ11="no impacts","no impacts"
),"")</f>
        <v>AKTIVCO GRID ONLY</v>
      </c>
      <c r="AP11" s="48" t="str" cm="1">
        <f t="array" ref="AP11">IFERROR(_xlfn.IFS(
AQ11="MPR ISSUE","TX ISSUE",
AQ11="BSS Hardware Issue","RAN ISSUE",
AQ11="Sites strategiques, MLL, Pylone, etc.","ENVTECH",
AQ11="AKTIVCO DEFAUT GE &amp; POWER Cabinet","POWER ISSUE",
AQ11="AKTIVCO Coupure ENEO &amp; Baisse de tension","POWER ISSUE",
AQ11="Coupure ENEO &amp; Baisse de tension","POWER ISSUE",
AQ11="Defaut GE &amp; POWER Cabinet","POWER ISSUE",
AQ11="Sharing","POWER ISSUE",
AQ11="Sites strategiques &amp; DataCenter","POWER ISSUE",
AQ11="Exclu","Exclu",
AQ11="SAT","TX ISSUE",
AQ11="SPARE-ISSUE","SPARE-ISSUE",
AQ11="Fiber CAmtel","TX ISSUE",
AQ11="Fiber AOF","TX ISSUE",
AQ11="Projet OCM (HUAWEI)","TRAVAUX-HUAWEI",
AQ11="Projet OCM (NOKIA)","TRAVAUX -NOKIA",
AQ11="ACCESS-ISSUE","ACCESS-ISSUE",
AQ11="Projet OCM (ZTE, NOKIA, autres projets)","TRAVAUX OCM",
AQ11="No root CAuse","No root cause",
AQ11="ODU HS","TX ISSUE",
AQ11="IP &amp; VLAN","TX ISSUE",
AQ11="Warehouse HUAWEI","SPARE-ISSUE",
AQ11="SPARE-HS","SPARE-ISSUE",
AQ11="Power Telco","RAN ISSUE",AQ11="no impacts","no impacts"
),"")</f>
        <v>POWER ISSUE</v>
      </c>
      <c r="AQ11" s="67" t="s">
        <v>5327</v>
      </c>
      <c r="AR11" s="48" t="str" cm="1">
        <f t="array" ref="AR11">IFERROR(_xlfn.IFS(
AQ11="MPR ISSUE","ACTIVE",
AQ11="BSS Hardware Issue","ACTIVE",
AQ11="Sites strategiques, MLL, Pylone, etc.","PASSIVE",
AQ11="AKTIVCO DEFAUT GE &amp; POWER Cabinet","PASSIVE",
AQ11="AKTIVCO Coupure ENEO &amp; Baisse de tension","PASSIVE",
AQ11="Coupure ENEO &amp; Baisse de tension","PASSIVE",
AQ11="Defaut GE &amp; POWER Cabinet","PASSIVE",
AQ11="Sharing","PASSIVE",
AQ11="Sites strategiques &amp; DataCenter","PASSIVE",
AQ11="Exclu","Exclu",
AQ11="SAT","ACTIVE",
AQ11="SPARE-ISSUE","SPARE-ISSUE",
AQ11="Fiber CAmtel","ACTIVE",
AQ11="Fiber AOF","ACTIVE",
AQ11="Projet OCM (HUAWEI)","PLANNED WORKS",
AQ11="Projet OCM (NOKIA)","PLANNED WORKS",
AQ11="ACCESS-ISSUE","ACCESS-ISSUE",
AQ11="Projet OCM (ZTE, NOKIA, autres projets)","PLANNED WORKS",
AQ11="No root CAuse","No root cause",
AQ11="ODU HS","ACTIVE",
AQ11="IP &amp; VLAN","ACTIVE",
AQ11="Warehouse HUAWEI","SPARE-ISSUE",
AQ11="SPARE-HS","SPARE-ISSUE",
AQ11="Power Telco","ACTIVE", AQ11="no impacts","no impacts"
),"")</f>
        <v>PASSIVE</v>
      </c>
      <c r="AS11" s="92" t="s">
        <v>6359</v>
      </c>
      <c r="AT11" s="98" t="s">
        <v>163</v>
      </c>
      <c r="AV11" s="17" t="s">
        <v>5537</v>
      </c>
      <c r="AW11" s="7" t="s">
        <v>5950</v>
      </c>
      <c r="AX11" s="6" t="s">
        <v>6340</v>
      </c>
      <c r="AY11" s="7"/>
      <c r="AZ11" s="3" t="s">
        <v>5537</v>
      </c>
      <c r="BA11" s="18" t="s">
        <v>5537</v>
      </c>
      <c r="BB11" s="18" t="s">
        <v>5537</v>
      </c>
      <c r="BC11" s="18" t="s">
        <v>5537</v>
      </c>
      <c r="BD11" s="18" t="s">
        <v>5537</v>
      </c>
      <c r="BE11" s="18" t="s">
        <v>5537</v>
      </c>
      <c r="BF11" s="18" t="s">
        <v>5537</v>
      </c>
      <c r="BG11" s="18" t="s">
        <v>5537</v>
      </c>
      <c r="BH11" s="18" t="s">
        <v>5537</v>
      </c>
      <c r="BI11" s="18" t="s">
        <v>5537</v>
      </c>
      <c r="BJ11" s="18" t="s">
        <v>5537</v>
      </c>
      <c r="BK11" s="18" t="s">
        <v>5537</v>
      </c>
      <c r="BL11" s="9" t="s">
        <v>5537</v>
      </c>
      <c r="BM11" s="14" t="s">
        <v>6391</v>
      </c>
      <c r="BN11" s="14" t="s">
        <v>5537</v>
      </c>
      <c r="BO11" s="14" t="str">
        <f>_xlfn.XLOOKUP(B11,'[4]cell downs 18042026 17h'!$B:$B,'[4]cell downs 18042026 17h'!$B:$B,"")</f>
        <v/>
      </c>
      <c r="BP11" s="14" t="str">
        <f>_xlfn.XLOOKUP(B11,'[5]Cells Huawei 19042026 15h'!$B:$B,'[5]Cells Huawei 19042026 15h'!$B:$B,"")</f>
        <v/>
      </c>
      <c r="BQ11" s="9" t="str">
        <f>_xlfn.XLOOKUP(B11,'[6]cells down 19042026 9H40'!$B:$B,'[6]cells down 19042026 9H40'!$B:$B,"")</f>
        <v>LIT_618</v>
      </c>
      <c r="BR11" s="9" t="s">
        <v>5537</v>
      </c>
      <c r="BS11" s="9" t="s">
        <v>5537</v>
      </c>
      <c r="BT11" s="108"/>
    </row>
    <row r="12" spans="1:72" s="9" customFormat="1" ht="34.5" customHeight="1" x14ac:dyDescent="0.35">
      <c r="A12" s="1" t="s">
        <v>2376</v>
      </c>
      <c r="B12" s="8" t="s">
        <v>2377</v>
      </c>
      <c r="C12" s="3" t="str">
        <f>_xlfn.XLOOKUP(B12,'[1]daily break down'!$D:$D,'[1]daily break down'!$E:$E,"")</f>
        <v>Yaounde</v>
      </c>
      <c r="D12" s="1" t="s">
        <v>11</v>
      </c>
      <c r="E12" s="1" t="s">
        <v>12</v>
      </c>
      <c r="F12" s="3" t="s">
        <v>37</v>
      </c>
      <c r="G12" s="1" t="s">
        <v>38</v>
      </c>
      <c r="H12" s="34" t="str">
        <f>_xlfn.XLOOKUP(B12,[2]CALCULATION!$B:$B,[2]CALCULATION!$H:$H,"")</f>
        <v>ZTE</v>
      </c>
      <c r="I12" s="28">
        <v>0</v>
      </c>
      <c r="J12" s="28">
        <v>0</v>
      </c>
      <c r="K12" s="28">
        <v>16.036856546044461</v>
      </c>
      <c r="L12" s="28">
        <v>13.868556899607057</v>
      </c>
      <c r="M12" s="28">
        <v>21.059321610693054</v>
      </c>
      <c r="N12" s="28">
        <v>0</v>
      </c>
      <c r="O12" s="28">
        <v>0</v>
      </c>
      <c r="P12" s="28">
        <v>0</v>
      </c>
      <c r="Q12" s="28">
        <v>0</v>
      </c>
      <c r="R12" s="28">
        <v>0</v>
      </c>
      <c r="S12" s="93">
        <v>0</v>
      </c>
      <c r="T12" s="93">
        <f>_xlfn.XLOOKUP(B12,'[3]Nur des jours'!$B:$B,'[3]Nur des jours'!$U:$U,"")</f>
        <v>0</v>
      </c>
      <c r="U12" s="93">
        <v>0</v>
      </c>
      <c r="V12" s="93">
        <v>0</v>
      </c>
      <c r="W12" s="93">
        <v>0</v>
      </c>
      <c r="X12" s="93">
        <v>1.1111253791737731E-2</v>
      </c>
      <c r="Y12" s="93">
        <v>7.5717933242588451</v>
      </c>
      <c r="Z12" s="93">
        <v>0</v>
      </c>
      <c r="AA12" s="93">
        <v>0</v>
      </c>
      <c r="AB12" s="93">
        <v>0</v>
      </c>
      <c r="AC12" s="93">
        <f>_xlfn.XLOOKUP(B12,'[3]Nur des jours'!$B:$B,'[3]Nur des jours'!$N:$N,"")</f>
        <v>0</v>
      </c>
      <c r="AD12" s="93">
        <v>0</v>
      </c>
      <c r="AE12" s="93">
        <v>0</v>
      </c>
      <c r="AF12" s="93">
        <v>0</v>
      </c>
      <c r="AG12" s="93"/>
      <c r="AH12" s="93">
        <v>30.381556531491032</v>
      </c>
      <c r="AI12" s="93">
        <v>26.509837775619584</v>
      </c>
      <c r="AJ12" s="93">
        <v>22.563547436172058</v>
      </c>
      <c r="AK12" s="93">
        <v>36.474646888481757</v>
      </c>
      <c r="AL12" s="93">
        <v>30.381556531491032</v>
      </c>
      <c r="AM12" s="49" t="s">
        <v>5559</v>
      </c>
      <c r="AN12" s="49"/>
      <c r="AO12" s="48" t="str" cm="1">
        <f t="array" ref="AO12">IFERROR(_xlfn.IFS(
AQ12="MPR ISSUE","PDH",
AQ12="BSS Hardware Issue","BSS",
AQ12="Sites strategiques, MLL, Pylone, etc.","ENVTECH",
AQ12="AKTIVCO DEFAUT GE &amp; POWER Cabinet","AKTIVCO",
AQ12="AKTIVCO Coupure ENEO &amp; Baisse de tension","AKTIVCO GRID ONLY",
AQ12="Coupure ENEO &amp; Baisse de tension","IHS GRID ONLY",
AQ12="Defaut GE &amp; POWER Cabinet","IHS",
AQ12="Sharing","Partners",
AQ12="Sites strategiques &amp; DataCenter","SST &amp; DC",
AQ12="Exclu","Exclu",
AQ12="SAT","SAT",
AQ12="SPARE-ISSUE","SPARE-ISSUE",
AQ12="Fiber CAmtel","TRANS_FO_CAMTEL",
AQ12="Fiber AOF","Fiber AOF",
AQ12="Projet OCM (HUAWEI)","TRAVAUX-HUAWEI",
AQ12="Projet OCM (NOKIA)","TRAVAUX-NOKIA",
AQ12="ACCESS-ISSUE","ACCESS-ISSUE",
AQ12="Projet OCM (ZTE, NOKIA, autres projets)","TRAVAUX OCM",
AQ12="No root CAuse","No root cause",
AQ12="ODU HS","PDH",
AQ12="IP &amp; VLAN","PDH",
AQ12="Warehouse HUAWEI","SPARE-ISSUE",
AQ12="SPARE-HS","SPARE-ISSUE",
AQ12="Power Telco","BSS",AQ12="no impacts","no impacts"
),"")</f>
        <v>Fiber AOF</v>
      </c>
      <c r="AP12" s="48" t="str" cm="1">
        <f t="array" ref="AP12">IFERROR(_xlfn.IFS(
AQ12="MPR ISSUE","TX ISSUE",
AQ12="BSS Hardware Issue","RAN ISSUE",
AQ12="Sites strategiques, MLL, Pylone, etc.","ENVTECH",
AQ12="AKTIVCO DEFAUT GE &amp; POWER Cabinet","POWER ISSUE",
AQ12="AKTIVCO Coupure ENEO &amp; Baisse de tension","POWER ISSUE",
AQ12="Coupure ENEO &amp; Baisse de tension","POWER ISSUE",
AQ12="Defaut GE &amp; POWER Cabinet","POWER ISSUE",
AQ12="Sharing","POWER ISSUE",
AQ12="Sites strategiques &amp; DataCenter","POWER ISSUE",
AQ12="Exclu","Exclu",
AQ12="SAT","TX ISSUE",
AQ12="SPARE-ISSUE","SPARE-ISSUE",
AQ12="Fiber CAmtel","TX ISSUE",
AQ12="Fiber AOF","TX ISSUE",
AQ12="Projet OCM (HUAWEI)","TRAVAUX-HUAWEI",
AQ12="Projet OCM (NOKIA)","TRAVAUX -NOKIA",
AQ12="ACCESS-ISSUE","ACCESS-ISSUE",
AQ12="Projet OCM (ZTE, NOKIA, autres projets)","TRAVAUX OCM",
AQ12="No root CAuse","No root cause",
AQ12="ODU HS","TX ISSUE",
AQ12="IP &amp; VLAN","TX ISSUE",
AQ12="Warehouse HUAWEI","SPARE-ISSUE",
AQ12="SPARE-HS","SPARE-ISSUE",
AQ12="Power Telco","RAN ISSUE",AQ12="no impacts","no impacts"
),"")</f>
        <v>TX ISSUE</v>
      </c>
      <c r="AQ12" s="67" t="s">
        <v>5938</v>
      </c>
      <c r="AR12" s="48" t="str" cm="1">
        <f t="array" ref="AR12">IFERROR(_xlfn.IFS(
AQ12="MPR ISSUE","ACTIVE",
AQ12="BSS Hardware Issue","ACTIVE",
AQ12="Sites strategiques, MLL, Pylone, etc.","PASSIVE",
AQ12="AKTIVCO DEFAUT GE &amp; POWER Cabinet","PASSIVE",
AQ12="AKTIVCO Coupure ENEO &amp; Baisse de tension","PASSIVE",
AQ12="Coupure ENEO &amp; Baisse de tension","PASSIVE",
AQ12="Defaut GE &amp; POWER Cabinet","PASSIVE",
AQ12="Sharing","PASSIVE",
AQ12="Sites strategiques &amp; DataCenter","PASSIVE",
AQ12="Exclu","Exclu",
AQ12="SAT","ACTIVE",
AQ12="SPARE-ISSUE","SPARE-ISSUE",
AQ12="Fiber CAmtel","ACTIVE",
AQ12="Fiber AOF","ACTIVE",
AQ12="Projet OCM (HUAWEI)","PLANNED WORKS",
AQ12="Projet OCM (NOKIA)","PLANNED WORKS",
AQ12="ACCESS-ISSUE","ACCESS-ISSUE",
AQ12="Projet OCM (ZTE, NOKIA, autres projets)","PLANNED WORKS",
AQ12="No root CAuse","No root cause",
AQ12="ODU HS","ACTIVE",
AQ12="IP &amp; VLAN","ACTIVE",
AQ12="Warehouse HUAWEI","SPARE-ISSUE",
AQ12="SPARE-HS","SPARE-ISSUE",
AQ12="Power Telco","ACTIVE", AQ12="no impacts","no impacts"
),"")</f>
        <v>ACTIVE</v>
      </c>
      <c r="AS12" s="92" t="s">
        <v>6009</v>
      </c>
      <c r="AT12" s="98" t="s">
        <v>2377</v>
      </c>
      <c r="AV12" s="17" t="s">
        <v>5537</v>
      </c>
      <c r="AW12" s="7" t="s">
        <v>6028</v>
      </c>
      <c r="AX12" s="6" t="s">
        <v>5537</v>
      </c>
      <c r="AY12" s="7"/>
      <c r="AZ12" s="3" t="s">
        <v>5537</v>
      </c>
      <c r="BA12" s="18" t="s">
        <v>5537</v>
      </c>
      <c r="BB12" s="18" t="s">
        <v>5537</v>
      </c>
      <c r="BC12" s="18" t="s">
        <v>5537</v>
      </c>
      <c r="BD12" s="18" t="s">
        <v>5537</v>
      </c>
      <c r="BE12" s="18" t="s">
        <v>5537</v>
      </c>
      <c r="BF12" s="18" t="s">
        <v>5537</v>
      </c>
      <c r="BG12" s="18" t="s">
        <v>5537</v>
      </c>
      <c r="BH12" s="18" t="s">
        <v>5537</v>
      </c>
      <c r="BI12" s="18" t="s">
        <v>5537</v>
      </c>
      <c r="BJ12" s="18" t="s">
        <v>6080</v>
      </c>
      <c r="BK12" s="18" t="s">
        <v>6081</v>
      </c>
      <c r="BL12" s="9" t="s">
        <v>6082</v>
      </c>
      <c r="BM12" s="14" t="s">
        <v>6391</v>
      </c>
      <c r="BN12" s="14" t="s">
        <v>5537</v>
      </c>
      <c r="BO12" s="14" t="str">
        <f>_xlfn.XLOOKUP(B12,'[4]cell downs 18042026 17h'!$B:$B,'[4]cell downs 18042026 17h'!$B:$B,"")</f>
        <v/>
      </c>
      <c r="BP12" s="14" t="str">
        <f>_xlfn.XLOOKUP(B12,'[5]Cells Huawei 19042026 15h'!$B:$B,'[5]Cells Huawei 19042026 15h'!$B:$B,"")</f>
        <v/>
      </c>
      <c r="BQ12" s="9" t="str">
        <f>_xlfn.XLOOKUP(B12,'[6]cells down 19042026 9H40'!$B:$B,'[6]cells down 19042026 9H40'!$B:$B,"")</f>
        <v/>
      </c>
      <c r="BR12" s="9" t="s">
        <v>2377</v>
      </c>
      <c r="BS12" s="9" t="s">
        <v>302</v>
      </c>
      <c r="BT12" s="108"/>
    </row>
    <row r="13" spans="1:72" s="9" customFormat="1" ht="25.5" customHeight="1" x14ac:dyDescent="0.35">
      <c r="A13" s="1" t="s">
        <v>266</v>
      </c>
      <c r="B13" s="8" t="s">
        <v>267</v>
      </c>
      <c r="C13" s="3" t="str">
        <f>_xlfn.XLOOKUP(B13,'[1]daily break down'!$D:$D,'[1]daily break down'!$E:$E,"")</f>
        <v>Douala</v>
      </c>
      <c r="D13" s="1" t="s">
        <v>11</v>
      </c>
      <c r="E13" s="1" t="s">
        <v>145</v>
      </c>
      <c r="F13" s="3" t="s">
        <v>31</v>
      </c>
      <c r="G13" s="1" t="s">
        <v>32</v>
      </c>
      <c r="H13" s="34" t="str">
        <f>_xlfn.XLOOKUP(B13,[2]CALCULATION!$B:$B,[2]CALCULATION!$H:$H,"")</f>
        <v>ZTE</v>
      </c>
      <c r="I13" s="28">
        <v>46.520768591999044</v>
      </c>
      <c r="J13" s="28">
        <v>0</v>
      </c>
      <c r="K13" s="28">
        <v>0</v>
      </c>
      <c r="L13" s="28">
        <v>0</v>
      </c>
      <c r="M13" s="28">
        <v>0</v>
      </c>
      <c r="N13" s="28">
        <v>34.123391632637336</v>
      </c>
      <c r="O13" s="28">
        <v>0</v>
      </c>
      <c r="P13" s="28">
        <v>14.623319578920938</v>
      </c>
      <c r="Q13" s="28">
        <v>0</v>
      </c>
      <c r="R13" s="28">
        <v>0</v>
      </c>
      <c r="S13" s="93">
        <v>4.2804187961750177E-4</v>
      </c>
      <c r="T13" s="93">
        <f>_xlfn.XLOOKUP(B13,'[3]Nur des jours'!$B:$B,'[3]Nur des jours'!$U:$U,"")</f>
        <v>42.139010880824571</v>
      </c>
      <c r="U13" s="93">
        <v>9.2910592038991737</v>
      </c>
      <c r="V13" s="93">
        <v>0</v>
      </c>
      <c r="W13" s="93">
        <v>42.139010880824571</v>
      </c>
      <c r="X13" s="93">
        <v>32.837357640404882</v>
      </c>
      <c r="Y13" s="93">
        <v>0</v>
      </c>
      <c r="Z13" s="93">
        <v>0</v>
      </c>
      <c r="AA13" s="93">
        <v>0</v>
      </c>
      <c r="AB13" s="93">
        <v>21.889062959253266</v>
      </c>
      <c r="AC13" s="93">
        <f>_xlfn.XLOOKUP(B13,'[3]Nur des jours'!$B:$B,'[3]Nur des jours'!$N:$N,"")</f>
        <v>13.868556899607057</v>
      </c>
      <c r="AD13" s="93">
        <v>13.868556899607057</v>
      </c>
      <c r="AE13" s="93">
        <v>13.868556899607057</v>
      </c>
      <c r="AF13" s="93">
        <v>31.262217028647417</v>
      </c>
      <c r="AG13" s="93"/>
      <c r="AH13" s="93">
        <v>30.218401235043505</v>
      </c>
      <c r="AI13" s="93">
        <v>17.645748154542801</v>
      </c>
      <c r="AJ13" s="93">
        <v>14.984138641533303</v>
      </c>
      <c r="AK13" s="93">
        <v>43.468339801298853</v>
      </c>
      <c r="AL13" s="93">
        <v>30.218401235043505</v>
      </c>
      <c r="AM13" s="49" t="s">
        <v>5559</v>
      </c>
      <c r="AN13" s="49"/>
      <c r="AO13" s="48" t="str" cm="1">
        <f t="array" ref="AO13">IFERROR(_xlfn.IFS(
AQ13="MPR ISSUE","PDH",
AQ13="BSS Hardware Issue","BSS",
AQ13="Sites strategiques, MLL, Pylone, etc.","ENVTECH",
AQ13="AKTIVCO DEFAUT GE &amp; POWER Cabinet","AKTIVCO",
AQ13="AKTIVCO Coupure ENEO &amp; Baisse de tension","AKTIVCO GRID ONLY",
AQ13="Coupure ENEO &amp; Baisse de tension","IHS GRID ONLY",
AQ13="Defaut GE &amp; POWER Cabinet","IHS",
AQ13="Sharing","Partners",
AQ13="Sites strategiques &amp; DataCenter","SST &amp; DC",
AQ13="Exclu","Exclu",
AQ13="SAT","SAT",
AQ13="SPARE-ISSUE","SPARE-ISSUE",
AQ13="Fiber CAmtel","TRANS_FO_CAMTEL",
AQ13="Fiber AOF","Fiber AOF",
AQ13="Projet OCM (HUAWEI)","TRAVAUX-HUAWEI",
AQ13="Projet OCM (NOKIA)","TRAVAUX-NOKIA",
AQ13="ACCESS-ISSUE","ACCESS-ISSUE",
AQ13="Projet OCM (ZTE, NOKIA, autres projets)","TRAVAUX OCM",
AQ13="No root CAuse","No root cause",
AQ13="ODU HS","PDH",
AQ13="IP &amp; VLAN","PDH",
AQ13="Warehouse HUAWEI","SPARE-ISSUE",
AQ13="SPARE-HS","SPARE-ISSUE",
AQ13="Power Telco","BSS",AQ13="no impacts","no impacts"
),"")</f>
        <v>PDH</v>
      </c>
      <c r="AP13" s="48" t="str" cm="1">
        <f t="array" ref="AP13">IFERROR(_xlfn.IFS(
AQ13="MPR ISSUE","TX ISSUE",
AQ13="BSS Hardware Issue","RAN ISSUE",
AQ13="Sites strategiques, MLL, Pylone, etc.","ENVTECH",
AQ13="AKTIVCO DEFAUT GE &amp; POWER Cabinet","POWER ISSUE",
AQ13="AKTIVCO Coupure ENEO &amp; Baisse de tension","POWER ISSUE",
AQ13="Coupure ENEO &amp; Baisse de tension","POWER ISSUE",
AQ13="Defaut GE &amp; POWER Cabinet","POWER ISSUE",
AQ13="Sharing","POWER ISSUE",
AQ13="Sites strategiques &amp; DataCenter","POWER ISSUE",
AQ13="Exclu","Exclu",
AQ13="SAT","TX ISSUE",
AQ13="SPARE-ISSUE","SPARE-ISSUE",
AQ13="Fiber CAmtel","TX ISSUE",
AQ13="Fiber AOF","TX ISSUE",
AQ13="Projet OCM (HUAWEI)","TRAVAUX-HUAWEI",
AQ13="Projet OCM (NOKIA)","TRAVAUX -NOKIA",
AQ13="ACCESS-ISSUE","ACCESS-ISSUE",
AQ13="Projet OCM (ZTE, NOKIA, autres projets)","TRAVAUX OCM",
AQ13="No root CAuse","No root cause",
AQ13="ODU HS","TX ISSUE",
AQ13="IP &amp; VLAN","TX ISSUE",
AQ13="Warehouse HUAWEI","SPARE-ISSUE",
AQ13="SPARE-HS","SPARE-ISSUE",
AQ13="Power Telco","RAN ISSUE",AQ13="no impacts","no impacts"
),"")</f>
        <v>TX ISSUE</v>
      </c>
      <c r="AQ13" s="67" t="s">
        <v>5933</v>
      </c>
      <c r="AR13" s="48" t="str" cm="1">
        <f t="array" ref="AR13">IFERROR(_xlfn.IFS(
AQ13="MPR ISSUE","ACTIVE",
AQ13="BSS Hardware Issue","ACTIVE",
AQ13="Sites strategiques, MLL, Pylone, etc.","PASSIVE",
AQ13="AKTIVCO DEFAUT GE &amp; POWER Cabinet","PASSIVE",
AQ13="AKTIVCO Coupure ENEO &amp; Baisse de tension","PASSIVE",
AQ13="Coupure ENEO &amp; Baisse de tension","PASSIVE",
AQ13="Defaut GE &amp; POWER Cabinet","PASSIVE",
AQ13="Sharing","PASSIVE",
AQ13="Sites strategiques &amp; DataCenter","PASSIVE",
AQ13="Exclu","Exclu",
AQ13="SAT","ACTIVE",
AQ13="SPARE-ISSUE","SPARE-ISSUE",
AQ13="Fiber CAmtel","ACTIVE",
AQ13="Fiber AOF","ACTIVE",
AQ13="Projet OCM (HUAWEI)","PLANNED WORKS",
AQ13="Projet OCM (NOKIA)","PLANNED WORKS",
AQ13="ACCESS-ISSUE","ACCESS-ISSUE",
AQ13="Projet OCM (ZTE, NOKIA, autres projets)","PLANNED WORKS",
AQ13="No root CAuse","No root cause",
AQ13="ODU HS","ACTIVE",
AQ13="IP &amp; VLAN","ACTIVE",
AQ13="Warehouse HUAWEI","SPARE-ISSUE",
AQ13="SPARE-HS","SPARE-ISSUE",
AQ13="Power Telco","ACTIVE", AQ13="no impacts","no impacts"
),"")</f>
        <v>ACTIVE</v>
      </c>
      <c r="AS13" s="92" t="s">
        <v>6019</v>
      </c>
      <c r="AT13" s="98" t="s">
        <v>267</v>
      </c>
      <c r="AV13" s="17" t="s">
        <v>5537</v>
      </c>
      <c r="AW13" s="7" t="s">
        <v>5950</v>
      </c>
      <c r="AX13" s="6" t="s">
        <v>5537</v>
      </c>
      <c r="AY13" s="7"/>
      <c r="AZ13" s="3" t="s">
        <v>5537</v>
      </c>
      <c r="BA13" s="18" t="s">
        <v>5537</v>
      </c>
      <c r="BB13" s="18" t="s">
        <v>5537</v>
      </c>
      <c r="BC13" s="18" t="s">
        <v>5537</v>
      </c>
      <c r="BD13" s="18" t="s">
        <v>5537</v>
      </c>
      <c r="BE13" s="18" t="s">
        <v>5537</v>
      </c>
      <c r="BF13" s="18" t="s">
        <v>5537</v>
      </c>
      <c r="BG13" s="18" t="s">
        <v>5537</v>
      </c>
      <c r="BH13" s="18" t="s">
        <v>5537</v>
      </c>
      <c r="BI13" s="18" t="s">
        <v>5537</v>
      </c>
      <c r="BJ13" s="18" t="s">
        <v>5537</v>
      </c>
      <c r="BK13" s="18" t="s">
        <v>5537</v>
      </c>
      <c r="BL13" s="9" t="s">
        <v>5537</v>
      </c>
      <c r="BM13" s="14" t="s">
        <v>6391</v>
      </c>
      <c r="BN13" s="14" t="s">
        <v>5537</v>
      </c>
      <c r="BO13" s="14" t="str">
        <f>_xlfn.XLOOKUP(B13,'[4]cell downs 18042026 17h'!$B:$B,'[4]cell downs 18042026 17h'!$B:$B,"")</f>
        <v/>
      </c>
      <c r="BP13" s="14" t="str">
        <f>_xlfn.XLOOKUP(B13,'[5]Cells Huawei 19042026 15h'!$B:$B,'[5]Cells Huawei 19042026 15h'!$B:$B,"")</f>
        <v/>
      </c>
      <c r="BQ13" s="9" t="str">
        <f>_xlfn.XLOOKUP(B13,'[6]cells down 19042026 9H40'!$B:$B,'[6]cells down 19042026 9H40'!$B:$B,"")</f>
        <v/>
      </c>
      <c r="BR13" s="9" t="s">
        <v>267</v>
      </c>
      <c r="BS13" s="9" t="s">
        <v>12</v>
      </c>
      <c r="BT13" s="108"/>
    </row>
    <row r="14" spans="1:72" s="9" customFormat="1" ht="18.5" customHeight="1" x14ac:dyDescent="0.35">
      <c r="A14" s="1" t="s">
        <v>908</v>
      </c>
      <c r="B14" s="8" t="s">
        <v>909</v>
      </c>
      <c r="C14" s="3" t="str">
        <f>_xlfn.XLOOKUP(B14,'[1]daily break down'!$D:$D,'[1]daily break down'!$E:$E,"")</f>
        <v>Yaounde</v>
      </c>
      <c r="D14" s="1" t="s">
        <v>11</v>
      </c>
      <c r="E14" s="1" t="s">
        <v>12</v>
      </c>
      <c r="F14" s="3" t="s">
        <v>37</v>
      </c>
      <c r="G14" s="1" t="s">
        <v>38</v>
      </c>
      <c r="H14" s="34" t="str">
        <f>_xlfn.XLOOKUP(B14,[2]CALCULATION!$B:$B,[2]CALCULATION!$H:$H,"")</f>
        <v>ZTE</v>
      </c>
      <c r="I14" s="28">
        <v>0</v>
      </c>
      <c r="J14" s="28">
        <v>0</v>
      </c>
      <c r="K14" s="28">
        <v>15.787272460070835</v>
      </c>
      <c r="L14" s="28">
        <v>3.5955517887870124E-2</v>
      </c>
      <c r="M14" s="28">
        <v>0</v>
      </c>
      <c r="N14" s="28">
        <v>0</v>
      </c>
      <c r="O14" s="28">
        <v>7.7065373409467647E-2</v>
      </c>
      <c r="P14" s="28">
        <v>3.2398489868248732</v>
      </c>
      <c r="Q14" s="28">
        <v>3.748006038244116</v>
      </c>
      <c r="R14" s="28">
        <v>7.7238730370712814</v>
      </c>
      <c r="S14" s="93">
        <v>0</v>
      </c>
      <c r="T14" s="93">
        <f>_xlfn.XLOOKUP(B14,'[3]Nur des jours'!$B:$B,'[3]Nur des jours'!$U:$U,"")</f>
        <v>0</v>
      </c>
      <c r="U14" s="93">
        <v>20.20464682264512</v>
      </c>
      <c r="V14" s="93">
        <v>30.134576366951745</v>
      </c>
      <c r="W14" s="93">
        <v>0</v>
      </c>
      <c r="X14" s="93">
        <v>0</v>
      </c>
      <c r="Y14" s="93">
        <v>1.2578902386476183</v>
      </c>
      <c r="Z14" s="93">
        <v>3.6900777038691802E-2</v>
      </c>
      <c r="AA14" s="93">
        <v>0</v>
      </c>
      <c r="AB14" s="93">
        <v>1.2322077258705675</v>
      </c>
      <c r="AC14" s="93">
        <f>_xlfn.XLOOKUP(B14,'[3]Nur des jours'!$B:$B,'[3]Nur des jours'!$N:$N,"")</f>
        <v>0</v>
      </c>
      <c r="AD14" s="93">
        <v>0</v>
      </c>
      <c r="AE14" s="93">
        <v>0</v>
      </c>
      <c r="AF14" s="93">
        <v>3.1507627706294805</v>
      </c>
      <c r="AG14" s="93"/>
      <c r="AH14" s="93">
        <v>29.150918292512401</v>
      </c>
      <c r="AI14" s="93">
        <v>12.920573400637066</v>
      </c>
      <c r="AJ14" s="93">
        <v>11.538001383831276</v>
      </c>
      <c r="AK14" s="93">
        <v>44.9337211376615</v>
      </c>
      <c r="AL14" s="93">
        <v>29.150918292512401</v>
      </c>
      <c r="AM14" s="49" t="s">
        <v>5559</v>
      </c>
      <c r="AN14" s="49"/>
      <c r="AO14" s="48" t="str" cm="1">
        <f t="array" ref="AO14">IFERROR(_xlfn.IFS(
AQ14="MPR ISSUE","PDH",
AQ14="BSS Hardware Issue","BSS",
AQ14="Sites strategiques, MLL, Pylone, etc.","ENVTECH",
AQ14="AKTIVCO DEFAUT GE &amp; POWER Cabinet","AKTIVCO",
AQ14="AKTIVCO Coupure ENEO &amp; Baisse de tension","AKTIVCO GRID ONLY",
AQ14="Coupure ENEO &amp; Baisse de tension","IHS GRID ONLY",
AQ14="Defaut GE &amp; POWER Cabinet","IHS",
AQ14="Sharing","Partners",
AQ14="Sites strategiques &amp; DataCenter","SST &amp; DC",
AQ14="Exclu","Exclu",
AQ14="SAT","SAT",
AQ14="SPARE-ISSUE","SPARE-ISSUE",
AQ14="Fiber CAmtel","TRANS_FO_CAMTEL",
AQ14="Fiber AOF","Fiber AOF",
AQ14="Projet OCM (HUAWEI)","TRAVAUX-HUAWEI",
AQ14="Projet OCM (NOKIA)","TRAVAUX-NOKIA",
AQ14="ACCESS-ISSUE","ACCESS-ISSUE",
AQ14="Projet OCM (ZTE, NOKIA, autres projets)","TRAVAUX OCM",
AQ14="No root CAuse","No root cause",
AQ14="ODU HS","PDH",
AQ14="IP &amp; VLAN","PDH",
AQ14="Warehouse HUAWEI","SPARE-ISSUE",
AQ14="SPARE-HS","SPARE-ISSUE",
AQ14="Power Telco","BSS",AQ14="no impacts","no impacts"
),"")</f>
        <v>IHS</v>
      </c>
      <c r="AP14" s="48" t="str" cm="1">
        <f t="array" ref="AP14">IFERROR(_xlfn.IFS(
AQ14="MPR ISSUE","TX ISSUE",
AQ14="BSS Hardware Issue","RAN ISSUE",
AQ14="Sites strategiques, MLL, Pylone, etc.","ENVTECH",
AQ14="AKTIVCO DEFAUT GE &amp; POWER Cabinet","POWER ISSUE",
AQ14="AKTIVCO Coupure ENEO &amp; Baisse de tension","POWER ISSUE",
AQ14="Coupure ENEO &amp; Baisse de tension","POWER ISSUE",
AQ14="Defaut GE &amp; POWER Cabinet","POWER ISSUE",
AQ14="Sharing","POWER ISSUE",
AQ14="Sites strategiques &amp; DataCenter","POWER ISSUE",
AQ14="Exclu","Exclu",
AQ14="SAT","TX ISSUE",
AQ14="SPARE-ISSUE","SPARE-ISSUE",
AQ14="Fiber CAmtel","TX ISSUE",
AQ14="Fiber AOF","TX ISSUE",
AQ14="Projet OCM (HUAWEI)","TRAVAUX-HUAWEI",
AQ14="Projet OCM (NOKIA)","TRAVAUX -NOKIA",
AQ14="ACCESS-ISSUE","ACCESS-ISSUE",
AQ14="Projet OCM (ZTE, NOKIA, autres projets)","TRAVAUX OCM",
AQ14="No root CAuse","No root cause",
AQ14="ODU HS","TX ISSUE",
AQ14="IP &amp; VLAN","TX ISSUE",
AQ14="Warehouse HUAWEI","SPARE-ISSUE",
AQ14="SPARE-HS","SPARE-ISSUE",
AQ14="Power Telco","RAN ISSUE",AQ14="no impacts","no impacts"
),"")</f>
        <v>POWER ISSUE</v>
      </c>
      <c r="AQ14" s="67" t="s">
        <v>5330</v>
      </c>
      <c r="AR14" s="48" t="str" cm="1">
        <f t="array" ref="AR14">IFERROR(_xlfn.IFS(
AQ14="MPR ISSUE","ACTIVE",
AQ14="BSS Hardware Issue","ACTIVE",
AQ14="Sites strategiques, MLL, Pylone, etc.","PASSIVE",
AQ14="AKTIVCO DEFAUT GE &amp; POWER Cabinet","PASSIVE",
AQ14="AKTIVCO Coupure ENEO &amp; Baisse de tension","PASSIVE",
AQ14="Coupure ENEO &amp; Baisse de tension","PASSIVE",
AQ14="Defaut GE &amp; POWER Cabinet","PASSIVE",
AQ14="Sharing","PASSIVE",
AQ14="Sites strategiques &amp; DataCenter","PASSIVE",
AQ14="Exclu","Exclu",
AQ14="SAT","ACTIVE",
AQ14="SPARE-ISSUE","SPARE-ISSUE",
AQ14="Fiber CAmtel","ACTIVE",
AQ14="Fiber AOF","ACTIVE",
AQ14="Projet OCM (HUAWEI)","PLANNED WORKS",
AQ14="Projet OCM (NOKIA)","PLANNED WORKS",
AQ14="ACCESS-ISSUE","ACCESS-ISSUE",
AQ14="Projet OCM (ZTE, NOKIA, autres projets)","PLANNED WORKS",
AQ14="No root CAuse","No root cause",
AQ14="ODU HS","ACTIVE",
AQ14="IP &amp; VLAN","ACTIVE",
AQ14="Warehouse HUAWEI","SPARE-ISSUE",
AQ14="SPARE-HS","SPARE-ISSUE",
AQ14="Power Telco","ACTIVE", AQ14="no impacts","no impacts"
),"")</f>
        <v>PASSIVE</v>
      </c>
      <c r="AS14" s="92" t="s">
        <v>5980</v>
      </c>
      <c r="AT14" s="98" t="s">
        <v>909</v>
      </c>
      <c r="AV14" s="17" t="s">
        <v>5537</v>
      </c>
      <c r="AW14" s="7" t="s">
        <v>5950</v>
      </c>
      <c r="AX14" s="6" t="s">
        <v>5537</v>
      </c>
      <c r="AY14" s="7"/>
      <c r="AZ14" s="3" t="s">
        <v>6083</v>
      </c>
      <c r="BA14" s="18" t="s">
        <v>5537</v>
      </c>
      <c r="BB14" s="18" t="s">
        <v>5537</v>
      </c>
      <c r="BC14" s="18" t="s">
        <v>5537</v>
      </c>
      <c r="BD14" s="18" t="s">
        <v>5537</v>
      </c>
      <c r="BE14" s="18" t="s">
        <v>5537</v>
      </c>
      <c r="BF14" s="18" t="s">
        <v>5537</v>
      </c>
      <c r="BG14" s="18" t="s">
        <v>5537</v>
      </c>
      <c r="BH14" s="18" t="s">
        <v>5537</v>
      </c>
      <c r="BI14" s="18" t="s">
        <v>5537</v>
      </c>
      <c r="BJ14" s="18" t="s">
        <v>5537</v>
      </c>
      <c r="BK14" s="18" t="s">
        <v>5537</v>
      </c>
      <c r="BL14" s="9" t="s">
        <v>6084</v>
      </c>
      <c r="BM14" s="14" t="s">
        <v>6391</v>
      </c>
      <c r="BN14" s="14" t="s">
        <v>5537</v>
      </c>
      <c r="BO14" s="14" t="str">
        <f>_xlfn.XLOOKUP(B14,'[4]cell downs 18042026 17h'!$B:$B,'[4]cell downs 18042026 17h'!$B:$B,"")</f>
        <v/>
      </c>
      <c r="BP14" s="14" t="str">
        <f>_xlfn.XLOOKUP(B14,'[5]Cells Huawei 19042026 15h'!$B:$B,'[5]Cells Huawei 19042026 15h'!$B:$B,"")</f>
        <v/>
      </c>
      <c r="BQ14" s="9" t="str">
        <f>_xlfn.XLOOKUP(B14,'[6]cells down 19042026 9H40'!$B:$B,'[6]cells down 19042026 9H40'!$B:$B,"")</f>
        <v/>
      </c>
      <c r="BR14" s="9" t="s">
        <v>909</v>
      </c>
      <c r="BS14" s="9" t="s">
        <v>594</v>
      </c>
      <c r="BT14" s="108"/>
    </row>
    <row r="15" spans="1:72" s="9" customFormat="1" ht="38.5" customHeight="1" x14ac:dyDescent="0.35">
      <c r="A15" s="1" t="s">
        <v>118</v>
      </c>
      <c r="B15" s="1" t="s">
        <v>119</v>
      </c>
      <c r="C15" s="3" t="str">
        <f>_xlfn.XLOOKUP(B15,'[1]daily break down'!$D:$D,'[1]daily break down'!$E:$E,"")</f>
        <v>Douala</v>
      </c>
      <c r="D15" s="1" t="s">
        <v>21</v>
      </c>
      <c r="E15" s="1" t="s">
        <v>30</v>
      </c>
      <c r="F15" s="3" t="s">
        <v>31</v>
      </c>
      <c r="G15" s="1" t="s">
        <v>32</v>
      </c>
      <c r="H15" s="34" t="str">
        <f>_xlfn.XLOOKUP(B15,[2]CALCULATION!$B:$B,[2]CALCULATION!$H:$H,"")</f>
        <v>ZTE</v>
      </c>
      <c r="I15" s="28">
        <v>28.954821606412636</v>
      </c>
      <c r="J15" s="28">
        <v>31.4269596470652</v>
      </c>
      <c r="K15" s="28">
        <v>27.418953837110092</v>
      </c>
      <c r="L15" s="28">
        <v>25.985637768132563</v>
      </c>
      <c r="M15" s="28">
        <v>39.527634383748101</v>
      </c>
      <c r="N15" s="28">
        <v>35.308372071123436</v>
      </c>
      <c r="O15" s="28">
        <v>29.162225732165645</v>
      </c>
      <c r="P15" s="28">
        <v>28.579464548144728</v>
      </c>
      <c r="Q15" s="28">
        <v>25.403768338027525</v>
      </c>
      <c r="R15" s="28">
        <v>29.19416835743209</v>
      </c>
      <c r="S15" s="93">
        <v>26.396236941155653</v>
      </c>
      <c r="T15" s="93">
        <f>_xlfn.XLOOKUP(B15,'[3]Nur des jours'!$B:$B,'[3]Nur des jours'!$U:$U,"")</f>
        <v>22.973542731420842</v>
      </c>
      <c r="U15" s="93">
        <v>29.444626362243277</v>
      </c>
      <c r="V15" s="93">
        <v>26.883259424768784</v>
      </c>
      <c r="W15" s="93">
        <v>22.973542731420842</v>
      </c>
      <c r="X15" s="93">
        <v>26.516124337605191</v>
      </c>
      <c r="Y15" s="93">
        <v>25.787953760062553</v>
      </c>
      <c r="Z15" s="93">
        <v>27.385102858463672</v>
      </c>
      <c r="AA15" s="93">
        <v>29.138665593708357</v>
      </c>
      <c r="AB15" s="93">
        <v>25.896355366075689</v>
      </c>
      <c r="AC15" s="93">
        <f>_xlfn.XLOOKUP(B15,'[3]Nur des jours'!$B:$B,'[3]Nur des jours'!$N:$N,"")</f>
        <v>13.868556899607057</v>
      </c>
      <c r="AD15" s="93">
        <v>13.868556899607057</v>
      </c>
      <c r="AE15" s="93">
        <v>32.027645084795097</v>
      </c>
      <c r="AF15" s="93">
        <v>25.264886583169968</v>
      </c>
      <c r="AG15" s="93"/>
      <c r="AH15" s="93">
        <v>28.87814860472616</v>
      </c>
      <c r="AI15" s="93">
        <v>9.1050132089573115</v>
      </c>
      <c r="AJ15" s="93">
        <v>15.76365938370207</v>
      </c>
      <c r="AK15" s="93">
        <v>42.735187428726533</v>
      </c>
      <c r="AL15" s="93">
        <v>28.87814860472616</v>
      </c>
      <c r="AM15" s="49" t="s">
        <v>5559</v>
      </c>
      <c r="AN15" s="49"/>
      <c r="AO15" s="48" t="str" cm="1">
        <f t="array" ref="AO15">IFERROR(_xlfn.IFS(
AQ15="MPR ISSUE","PDH",
AQ15="BSS Hardware Issue","BSS",
AQ15="Sites strategiques, MLL, Pylone, etc.","ENVTECH",
AQ15="AKTIVCO DEFAUT GE &amp; POWER Cabinet","AKTIVCO",
AQ15="AKTIVCO Coupure ENEO &amp; Baisse de tension","AKTIVCO GRID ONLY",
AQ15="Coupure ENEO &amp; Baisse de tension","IHS GRID ONLY",
AQ15="Defaut GE &amp; POWER Cabinet","IHS",
AQ15="Sharing","Partners",
AQ15="Sites strategiques &amp; DataCenter","SST &amp; DC",
AQ15="Exclu","Exclu",
AQ15="SAT","SAT",
AQ15="SPARE-ISSUE","SPARE-ISSUE",
AQ15="Fiber CAmtel","TRANS_FO_CAMTEL",
AQ15="Fiber AOF","Fiber AOF",
AQ15="Projet OCM (HUAWEI)","TRAVAUX-HUAWEI",
AQ15="Projet OCM (NOKIA)","TRAVAUX-NOKIA",
AQ15="ACCESS-ISSUE","ACCESS-ISSUE",
AQ15="Projet OCM (ZTE, NOKIA, autres projets)","TRAVAUX OCM",
AQ15="No root CAuse","No root cause",
AQ15="ODU HS","PDH",
AQ15="IP &amp; VLAN","PDH",
AQ15="Warehouse HUAWEI","SPARE-ISSUE",
AQ15="SPARE-HS","SPARE-ISSUE",
AQ15="Power Telco","BSS",AQ15="no impacts","no impacts"
),"")</f>
        <v>AKTIVCO GRID ONLY</v>
      </c>
      <c r="AP15" s="48" t="str" cm="1">
        <f t="array" ref="AP15">IFERROR(_xlfn.IFS(
AQ15="MPR ISSUE","TX ISSUE",
AQ15="BSS Hardware Issue","RAN ISSUE",
AQ15="Sites strategiques, MLL, Pylone, etc.","ENVTECH",
AQ15="AKTIVCO DEFAUT GE &amp; POWER Cabinet","POWER ISSUE",
AQ15="AKTIVCO Coupure ENEO &amp; Baisse de tension","POWER ISSUE",
AQ15="Coupure ENEO &amp; Baisse de tension","POWER ISSUE",
AQ15="Defaut GE &amp; POWER Cabinet","POWER ISSUE",
AQ15="Sharing","POWER ISSUE",
AQ15="Sites strategiques &amp; DataCenter","POWER ISSUE",
AQ15="Exclu","Exclu",
AQ15="SAT","TX ISSUE",
AQ15="SPARE-ISSUE","SPARE-ISSUE",
AQ15="Fiber CAmtel","TX ISSUE",
AQ15="Fiber AOF","TX ISSUE",
AQ15="Projet OCM (HUAWEI)","TRAVAUX-HUAWEI",
AQ15="Projet OCM (NOKIA)","TRAVAUX -NOKIA",
AQ15="ACCESS-ISSUE","ACCESS-ISSUE",
AQ15="Projet OCM (ZTE, NOKIA, autres projets)","TRAVAUX OCM",
AQ15="No root CAuse","No root cause",
AQ15="ODU HS","TX ISSUE",
AQ15="IP &amp; VLAN","TX ISSUE",
AQ15="Warehouse HUAWEI","SPARE-ISSUE",
AQ15="SPARE-HS","SPARE-ISSUE",
AQ15="Power Telco","RAN ISSUE",AQ15="no impacts","no impacts"
),"")</f>
        <v>POWER ISSUE</v>
      </c>
      <c r="AQ15" s="67" t="s">
        <v>5327</v>
      </c>
      <c r="AR15" s="48" t="str" cm="1">
        <f t="array" ref="AR15">IFERROR(_xlfn.IFS(
AQ15="MPR ISSUE","ACTIVE",
AQ15="BSS Hardware Issue","ACTIVE",
AQ15="Sites strategiques, MLL, Pylone, etc.","PASSIVE",
AQ15="AKTIVCO DEFAUT GE &amp; POWER Cabinet","PASSIVE",
AQ15="AKTIVCO Coupure ENEO &amp; Baisse de tension","PASSIVE",
AQ15="Coupure ENEO &amp; Baisse de tension","PASSIVE",
AQ15="Defaut GE &amp; POWER Cabinet","PASSIVE",
AQ15="Sharing","PASSIVE",
AQ15="Sites strategiques &amp; DataCenter","PASSIVE",
AQ15="Exclu","Exclu",
AQ15="SAT","ACTIVE",
AQ15="SPARE-ISSUE","SPARE-ISSUE",
AQ15="Fiber CAmtel","ACTIVE",
AQ15="Fiber AOF","ACTIVE",
AQ15="Projet OCM (HUAWEI)","PLANNED WORKS",
AQ15="Projet OCM (NOKIA)","PLANNED WORKS",
AQ15="ACCESS-ISSUE","ACCESS-ISSUE",
AQ15="Projet OCM (ZTE, NOKIA, autres projets)","PLANNED WORKS",
AQ15="No root CAuse","No root cause",
AQ15="ODU HS","ACTIVE",
AQ15="IP &amp; VLAN","ACTIVE",
AQ15="Warehouse HUAWEI","SPARE-ISSUE",
AQ15="SPARE-HS","SPARE-ISSUE",
AQ15="Power Telco","ACTIVE", AQ15="no impacts","no impacts"
),"")</f>
        <v>PASSIVE</v>
      </c>
      <c r="AS15" s="98" t="s">
        <v>6360</v>
      </c>
      <c r="AT15" s="98" t="s">
        <v>119</v>
      </c>
      <c r="AV15" s="17" t="s">
        <v>5537</v>
      </c>
      <c r="AW15" s="7" t="s">
        <v>6029</v>
      </c>
      <c r="AX15" s="6" t="s">
        <v>6341</v>
      </c>
      <c r="AY15" s="7"/>
      <c r="AZ15" s="3" t="s">
        <v>5537</v>
      </c>
      <c r="BA15" s="18" t="s">
        <v>5537</v>
      </c>
      <c r="BB15" s="18" t="s">
        <v>5537</v>
      </c>
      <c r="BC15" s="18" t="s">
        <v>5537</v>
      </c>
      <c r="BD15" s="18" t="s">
        <v>6085</v>
      </c>
      <c r="BE15" s="18" t="s">
        <v>5537</v>
      </c>
      <c r="BF15" s="18" t="s">
        <v>6086</v>
      </c>
      <c r="BG15" s="18" t="s">
        <v>5537</v>
      </c>
      <c r="BH15" s="18" t="s">
        <v>5537</v>
      </c>
      <c r="BI15" s="18" t="s">
        <v>5537</v>
      </c>
      <c r="BJ15" s="18" t="s">
        <v>5537</v>
      </c>
      <c r="BK15" s="18" t="s">
        <v>5537</v>
      </c>
      <c r="BL15" s="9" t="s">
        <v>5537</v>
      </c>
      <c r="BM15" s="14" t="s">
        <v>6394</v>
      </c>
      <c r="BN15" s="14" t="s">
        <v>5537</v>
      </c>
      <c r="BO15" s="14" t="str">
        <f>_xlfn.XLOOKUP(B15,'[4]cell downs 18042026 17h'!$B:$B,'[4]cell downs 18042026 17h'!$B:$B,"")</f>
        <v/>
      </c>
      <c r="BP15" s="14" t="str">
        <f>_xlfn.XLOOKUP(B15,'[5]Cells Huawei 19042026 15h'!$B:$B,'[5]Cells Huawei 19042026 15h'!$B:$B,"")</f>
        <v/>
      </c>
      <c r="BQ15" s="9" t="str">
        <f>_xlfn.XLOOKUP(B15,'[6]cells down 19042026 9H40'!$B:$B,'[6]cells down 19042026 9H40'!$B:$B,"")</f>
        <v>LIT_613</v>
      </c>
      <c r="BR15" s="9" t="s">
        <v>5537</v>
      </c>
      <c r="BS15" s="9" t="s">
        <v>12</v>
      </c>
      <c r="BT15" s="108"/>
    </row>
    <row r="16" spans="1:72" s="9" customFormat="1" ht="17.5" customHeight="1" x14ac:dyDescent="0.35">
      <c r="A16" s="1" t="s">
        <v>569</v>
      </c>
      <c r="B16" s="8" t="s">
        <v>570</v>
      </c>
      <c r="C16" s="3" t="str">
        <f>_xlfn.XLOOKUP(B16,'[1]daily break down'!$D:$D,'[1]daily break down'!$E:$E,"")</f>
        <v>Douala</v>
      </c>
      <c r="D16" s="1" t="s">
        <v>21</v>
      </c>
      <c r="E16" s="1" t="s">
        <v>30</v>
      </c>
      <c r="F16" s="3" t="s">
        <v>31</v>
      </c>
      <c r="G16" s="1" t="s">
        <v>32</v>
      </c>
      <c r="H16" s="34" t="str">
        <f>_xlfn.XLOOKUP(B16,[2]CALCULATION!$B:$B,[2]CALCULATION!$H:$H,"")</f>
        <v>ZTE</v>
      </c>
      <c r="I16" s="28">
        <v>0</v>
      </c>
      <c r="J16" s="28">
        <v>0</v>
      </c>
      <c r="K16" s="28">
        <v>0</v>
      </c>
      <c r="L16" s="28">
        <v>2.1402093980875015E-3</v>
      </c>
      <c r="M16" s="28">
        <v>0</v>
      </c>
      <c r="N16" s="28">
        <v>6.3239620697822421</v>
      </c>
      <c r="O16" s="28">
        <v>0</v>
      </c>
      <c r="P16" s="28">
        <v>0</v>
      </c>
      <c r="Q16" s="28">
        <v>0</v>
      </c>
      <c r="R16" s="28">
        <v>0</v>
      </c>
      <c r="S16" s="93">
        <v>0</v>
      </c>
      <c r="T16" s="93">
        <f>_xlfn.XLOOKUP(B16,'[3]Nur des jours'!$B:$B,'[3]Nur des jours'!$U:$U,"")</f>
        <v>0</v>
      </c>
      <c r="U16" s="93">
        <v>0</v>
      </c>
      <c r="V16" s="93">
        <v>0</v>
      </c>
      <c r="W16" s="93">
        <v>0</v>
      </c>
      <c r="X16" s="93">
        <v>0</v>
      </c>
      <c r="Y16" s="93">
        <v>0</v>
      </c>
      <c r="Z16" s="93">
        <v>0</v>
      </c>
      <c r="AA16" s="93">
        <v>0</v>
      </c>
      <c r="AB16" s="93">
        <v>0</v>
      </c>
      <c r="AC16" s="93">
        <f>_xlfn.XLOOKUP(B16,'[3]Nur des jours'!$B:$B,'[3]Nur des jours'!$N:$N,"")</f>
        <v>13.868556899607057</v>
      </c>
      <c r="AD16" s="93">
        <v>13.868556899607057</v>
      </c>
      <c r="AE16" s="93">
        <v>27.981222516144314</v>
      </c>
      <c r="AF16" s="93">
        <v>7.690646286165971</v>
      </c>
      <c r="AG16" s="93"/>
      <c r="AH16" s="93">
        <v>28.287593491480539</v>
      </c>
      <c r="AI16" s="93">
        <v>14.169654169114621</v>
      </c>
      <c r="AJ16" s="93">
        <v>16.425346212824412</v>
      </c>
      <c r="AK16" s="93">
        <v>39.789923818091474</v>
      </c>
      <c r="AL16" s="93">
        <v>28.287593491480539</v>
      </c>
      <c r="AM16" s="49" t="s">
        <v>5559</v>
      </c>
      <c r="AN16" s="49"/>
      <c r="AO16" s="48" t="str" cm="1">
        <f t="array" ref="AO16">IFERROR(_xlfn.IFS(
AQ16="MPR ISSUE","PDH",
AQ16="BSS Hardware Issue","BSS",
AQ16="Sites strategiques, MLL, Pylone, etc.","ENVTECH",
AQ16="AKTIVCO DEFAUT GE &amp; POWER Cabinet","AKTIVCO",
AQ16="AKTIVCO Coupure ENEO &amp; Baisse de tension","AKTIVCO GRID ONLY",
AQ16="Coupure ENEO &amp; Baisse de tension","IHS GRID ONLY",
AQ16="Defaut GE &amp; POWER Cabinet","IHS",
AQ16="Sharing","Partners",
AQ16="Sites strategiques &amp; DataCenter","SST &amp; DC",
AQ16="Exclu","Exclu",
AQ16="SAT","SAT",
AQ16="SPARE-ISSUE","SPARE-ISSUE",
AQ16="Fiber CAmtel","TRANS_FO_CAMTEL",
AQ16="Fiber AOF","Fiber AOF",
AQ16="Projet OCM (HUAWEI)","TRAVAUX-HUAWEI",
AQ16="Projet OCM (NOKIA)","TRAVAUX-NOKIA",
AQ16="ACCESS-ISSUE","ACCESS-ISSUE",
AQ16="Projet OCM (ZTE, NOKIA, autres projets)","TRAVAUX OCM",
AQ16="No root CAuse","No root cause",
AQ16="ODU HS","PDH",
AQ16="IP &amp; VLAN","PDH",
AQ16="Warehouse HUAWEI","SPARE-ISSUE",
AQ16="SPARE-HS","SPARE-ISSUE",
AQ16="Power Telco","BSS",AQ16="no impacts","no impacts"
),"")</f>
        <v>AKTIVCO GRID ONLY</v>
      </c>
      <c r="AP16" s="48" t="str" cm="1">
        <f t="array" ref="AP16">IFERROR(_xlfn.IFS(
AQ16="MPR ISSUE","TX ISSUE",
AQ16="BSS Hardware Issue","RAN ISSUE",
AQ16="Sites strategiques, MLL, Pylone, etc.","ENVTECH",
AQ16="AKTIVCO DEFAUT GE &amp; POWER Cabinet","POWER ISSUE",
AQ16="AKTIVCO Coupure ENEO &amp; Baisse de tension","POWER ISSUE",
AQ16="Coupure ENEO &amp; Baisse de tension","POWER ISSUE",
AQ16="Defaut GE &amp; POWER Cabinet","POWER ISSUE",
AQ16="Sharing","POWER ISSUE",
AQ16="Sites strategiques &amp; DataCenter","POWER ISSUE",
AQ16="Exclu","Exclu",
AQ16="SAT","TX ISSUE",
AQ16="SPARE-ISSUE","SPARE-ISSUE",
AQ16="Fiber CAmtel","TX ISSUE",
AQ16="Fiber AOF","TX ISSUE",
AQ16="Projet OCM (HUAWEI)","TRAVAUX-HUAWEI",
AQ16="Projet OCM (NOKIA)","TRAVAUX -NOKIA",
AQ16="ACCESS-ISSUE","ACCESS-ISSUE",
AQ16="Projet OCM (ZTE, NOKIA, autres projets)","TRAVAUX OCM",
AQ16="No root CAuse","No root cause",
AQ16="ODU HS","TX ISSUE",
AQ16="IP &amp; VLAN","TX ISSUE",
AQ16="Warehouse HUAWEI","SPARE-ISSUE",
AQ16="SPARE-HS","SPARE-ISSUE",
AQ16="Power Telco","RAN ISSUE",AQ16="no impacts","no impacts"
),"")</f>
        <v>POWER ISSUE</v>
      </c>
      <c r="AQ16" s="67" t="s">
        <v>5327</v>
      </c>
      <c r="AR16" s="48" t="str" cm="1">
        <f t="array" ref="AR16">IFERROR(_xlfn.IFS(
AQ16="MPR ISSUE","ACTIVE",
AQ16="BSS Hardware Issue","ACTIVE",
AQ16="Sites strategiques, MLL, Pylone, etc.","PASSIVE",
AQ16="AKTIVCO DEFAUT GE &amp; POWER Cabinet","PASSIVE",
AQ16="AKTIVCO Coupure ENEO &amp; Baisse de tension","PASSIVE",
AQ16="Coupure ENEO &amp; Baisse de tension","PASSIVE",
AQ16="Defaut GE &amp; POWER Cabinet","PASSIVE",
AQ16="Sharing","PASSIVE",
AQ16="Sites strategiques &amp; DataCenter","PASSIVE",
AQ16="Exclu","Exclu",
AQ16="SAT","ACTIVE",
AQ16="SPARE-ISSUE","SPARE-ISSUE",
AQ16="Fiber CAmtel","ACTIVE",
AQ16="Fiber AOF","ACTIVE",
AQ16="Projet OCM (HUAWEI)","PLANNED WORKS",
AQ16="Projet OCM (NOKIA)","PLANNED WORKS",
AQ16="ACCESS-ISSUE","ACCESS-ISSUE",
AQ16="Projet OCM (ZTE, NOKIA, autres projets)","PLANNED WORKS",
AQ16="No root CAuse","No root cause",
AQ16="ODU HS","ACTIVE",
AQ16="IP &amp; VLAN","ACTIVE",
AQ16="Warehouse HUAWEI","SPARE-ISSUE",
AQ16="SPARE-HS","SPARE-ISSUE",
AQ16="Power Telco","ACTIVE", AQ16="no impacts","no impacts"
),"")</f>
        <v>PASSIVE</v>
      </c>
      <c r="AS16" s="92" t="s">
        <v>6361</v>
      </c>
      <c r="AT16" s="98" t="s">
        <v>570</v>
      </c>
      <c r="AV16" s="17" t="s">
        <v>5537</v>
      </c>
      <c r="AW16" s="7" t="s">
        <v>6030</v>
      </c>
      <c r="AX16" s="6" t="s">
        <v>6340</v>
      </c>
      <c r="AY16" s="7"/>
      <c r="AZ16" s="3" t="s">
        <v>5537</v>
      </c>
      <c r="BA16" s="18" t="s">
        <v>5537</v>
      </c>
      <c r="BB16" s="18" t="s">
        <v>5537</v>
      </c>
      <c r="BC16" s="18" t="s">
        <v>5537</v>
      </c>
      <c r="BD16" s="18" t="s">
        <v>6087</v>
      </c>
      <c r="BE16" s="18" t="s">
        <v>6087</v>
      </c>
      <c r="BF16" s="18" t="s">
        <v>6087</v>
      </c>
      <c r="BG16" s="18" t="s">
        <v>5537</v>
      </c>
      <c r="BH16" s="18" t="s">
        <v>5537</v>
      </c>
      <c r="BI16" s="18" t="s">
        <v>5537</v>
      </c>
      <c r="BJ16" s="18" t="s">
        <v>5537</v>
      </c>
      <c r="BK16" s="18" t="s">
        <v>5537</v>
      </c>
      <c r="BL16" s="9" t="s">
        <v>5537</v>
      </c>
      <c r="BM16" s="14" t="s">
        <v>6395</v>
      </c>
      <c r="BN16" s="14" t="s">
        <v>5537</v>
      </c>
      <c r="BO16" s="14" t="str">
        <f>_xlfn.XLOOKUP(B16,'[4]cell downs 18042026 17h'!$B:$B,'[4]cell downs 18042026 17h'!$B:$B,"")</f>
        <v/>
      </c>
      <c r="BP16" s="14" t="str">
        <f>_xlfn.XLOOKUP(B16,'[5]Cells Huawei 19042026 15h'!$B:$B,'[5]Cells Huawei 19042026 15h'!$B:$B,"")</f>
        <v/>
      </c>
      <c r="BQ16" s="9" t="str">
        <f>_xlfn.XLOOKUP(B16,'[6]cells down 19042026 9H40'!$B:$B,'[6]cells down 19042026 9H40'!$B:$B,"")</f>
        <v/>
      </c>
      <c r="BR16" s="9" t="s">
        <v>5537</v>
      </c>
      <c r="BS16" s="9" t="s">
        <v>5537</v>
      </c>
      <c r="BT16" s="108"/>
    </row>
    <row r="17" spans="1:72" s="9" customFormat="1" ht="21" customHeight="1" x14ac:dyDescent="0.35">
      <c r="A17" s="1" t="s">
        <v>1780</v>
      </c>
      <c r="B17" s="1" t="s">
        <v>1781</v>
      </c>
      <c r="C17" s="3" t="str">
        <f>_xlfn.XLOOKUP(B17,'[1]daily break down'!$D:$D,'[1]daily break down'!$E:$E,"")</f>
        <v>CENTRE</v>
      </c>
      <c r="D17" s="1" t="s">
        <v>21</v>
      </c>
      <c r="E17" s="1" t="s">
        <v>22</v>
      </c>
      <c r="F17" s="3" t="s">
        <v>226</v>
      </c>
      <c r="G17" s="1" t="s">
        <v>489</v>
      </c>
      <c r="H17" s="34" t="str">
        <f>_xlfn.XLOOKUP(B17,[2]CALCULATION!$B:$B,[2]CALCULATION!$H:$H,"")</f>
        <v>ZTE</v>
      </c>
      <c r="I17" s="28">
        <v>0</v>
      </c>
      <c r="J17" s="28">
        <v>2.0912342730279394</v>
      </c>
      <c r="K17" s="28">
        <v>2.3098923331992136</v>
      </c>
      <c r="L17" s="28">
        <v>0.99844335436445741</v>
      </c>
      <c r="M17" s="28">
        <v>0</v>
      </c>
      <c r="N17" s="28">
        <v>0</v>
      </c>
      <c r="O17" s="28">
        <v>0</v>
      </c>
      <c r="P17" s="28">
        <v>0</v>
      </c>
      <c r="Q17" s="28">
        <v>0</v>
      </c>
      <c r="R17" s="28">
        <v>4.726295754109917E-3</v>
      </c>
      <c r="S17" s="93">
        <v>2.9491907154862704</v>
      </c>
      <c r="T17" s="93">
        <f>_xlfn.XLOOKUP(B17,'[3]Nur des jours'!$B:$B,'[3]Nur des jours'!$U:$U,"")</f>
        <v>0</v>
      </c>
      <c r="U17" s="93">
        <v>9.0890591068763484</v>
      </c>
      <c r="V17" s="93">
        <v>0</v>
      </c>
      <c r="W17" s="93">
        <v>0</v>
      </c>
      <c r="X17" s="93">
        <v>0.40920803691433166</v>
      </c>
      <c r="Y17" s="93">
        <v>0</v>
      </c>
      <c r="Z17" s="93">
        <v>3.3369966584197264</v>
      </c>
      <c r="AA17" s="93">
        <v>0</v>
      </c>
      <c r="AB17" s="93">
        <v>1.9483574606272815</v>
      </c>
      <c r="AC17" s="93">
        <f>_xlfn.XLOOKUP(B17,'[3]Nur des jours'!$B:$B,'[3]Nur des jours'!$N:$N,"")</f>
        <v>0.9392843995856559</v>
      </c>
      <c r="AD17" s="93">
        <v>0.9392843995856559</v>
      </c>
      <c r="AE17" s="93">
        <v>4.2929033509972035E-2</v>
      </c>
      <c r="AF17" s="93">
        <v>8.5172843310989563</v>
      </c>
      <c r="AG17" s="93"/>
      <c r="AH17" s="93">
        <v>27.737113799214121</v>
      </c>
      <c r="AI17" s="93">
        <v>0</v>
      </c>
      <c r="AJ17" s="93">
        <v>13.770311209033324</v>
      </c>
      <c r="AK17" s="93">
        <v>44.323621535370265</v>
      </c>
      <c r="AL17" s="93">
        <v>27.737113799214121</v>
      </c>
      <c r="AM17" s="49" t="s">
        <v>5559</v>
      </c>
      <c r="AN17" s="49"/>
      <c r="AO17" s="48" t="str" cm="1">
        <f t="array" ref="AO17">IFERROR(_xlfn.IFS(
AQ17="MPR ISSUE","PDH",
AQ17="BSS Hardware Issue","BSS",
AQ17="Sites strategiques, MLL, Pylone, etc.","ENVTECH",
AQ17="AKTIVCO DEFAUT GE &amp; POWER Cabinet","AKTIVCO",
AQ17="AKTIVCO Coupure ENEO &amp; Baisse de tension","AKTIVCO GRID ONLY",
AQ17="Coupure ENEO &amp; Baisse de tension","IHS GRID ONLY",
AQ17="Defaut GE &amp; POWER Cabinet","IHS",
AQ17="Sharing","Partners",
AQ17="Sites strategiques &amp; DataCenter","SST &amp; DC",
AQ17="Exclu","Exclu",
AQ17="SAT","SAT",
AQ17="SPARE-ISSUE","SPARE-ISSUE",
AQ17="Fiber CAmtel","TRANS_FO_CAMTEL",
AQ17="Fiber AOF","Fiber AOF",
AQ17="Projet OCM (HUAWEI)","TRAVAUX-HUAWEI",
AQ17="Projet OCM (NOKIA)","TRAVAUX-NOKIA",
AQ17="ACCESS-ISSUE","ACCESS-ISSUE",
AQ17="Projet OCM (ZTE, NOKIA, autres projets)","TRAVAUX OCM",
AQ17="No root CAuse","No root cause",
AQ17="ODU HS","PDH",
AQ17="IP &amp; VLAN","PDH",
AQ17="Warehouse HUAWEI","SPARE-ISSUE",
AQ17="SPARE-HS","SPARE-ISSUE",
AQ17="Power Telco","BSS",AQ17="no impacts","no impacts"
),"")</f>
        <v>No root cause</v>
      </c>
      <c r="AP17" s="48" t="str" cm="1">
        <f t="array" ref="AP17">IFERROR(_xlfn.IFS(
AQ17="MPR ISSUE","TX ISSUE",
AQ17="BSS Hardware Issue","RAN ISSUE",
AQ17="Sites strategiques, MLL, Pylone, etc.","ENVTECH",
AQ17="AKTIVCO DEFAUT GE &amp; POWER Cabinet","POWER ISSUE",
AQ17="AKTIVCO Coupure ENEO &amp; Baisse de tension","POWER ISSUE",
AQ17="Coupure ENEO &amp; Baisse de tension","POWER ISSUE",
AQ17="Defaut GE &amp; POWER Cabinet","POWER ISSUE",
AQ17="Sharing","POWER ISSUE",
AQ17="Sites strategiques &amp; DataCenter","POWER ISSUE",
AQ17="Exclu","Exclu",
AQ17="SAT","TX ISSUE",
AQ17="SPARE-ISSUE","SPARE-ISSUE",
AQ17="Fiber CAmtel","TX ISSUE",
AQ17="Fiber AOF","TX ISSUE",
AQ17="Projet OCM (HUAWEI)","TRAVAUX-HUAWEI",
AQ17="Projet OCM (NOKIA)","TRAVAUX -NOKIA",
AQ17="ACCESS-ISSUE","ACCESS-ISSUE",
AQ17="Projet OCM (ZTE, NOKIA, autres projets)","TRAVAUX OCM",
AQ17="No root CAuse","No root cause",
AQ17="ODU HS","TX ISSUE",
AQ17="IP &amp; VLAN","TX ISSUE",
AQ17="Warehouse HUAWEI","SPARE-ISSUE",
AQ17="SPARE-HS","SPARE-ISSUE",
AQ17="Power Telco","RAN ISSUE",AQ17="no impacts","no impacts"
),"")</f>
        <v>No root cause</v>
      </c>
      <c r="AQ17" s="67" t="s">
        <v>5344</v>
      </c>
      <c r="AR17" s="48" t="str" cm="1">
        <f t="array" ref="AR17">IFERROR(_xlfn.IFS(
AQ17="MPR ISSUE","ACTIVE",
AQ17="BSS Hardware Issue","ACTIVE",
AQ17="Sites strategiques, MLL, Pylone, etc.","PASSIVE",
AQ17="AKTIVCO DEFAUT GE &amp; POWER Cabinet","PASSIVE",
AQ17="AKTIVCO Coupure ENEO &amp; Baisse de tension","PASSIVE",
AQ17="Coupure ENEO &amp; Baisse de tension","PASSIVE",
AQ17="Defaut GE &amp; POWER Cabinet","PASSIVE",
AQ17="Sharing","PASSIVE",
AQ17="Sites strategiques &amp; DataCenter","PASSIVE",
AQ17="Exclu","Exclu",
AQ17="SAT","ACTIVE",
AQ17="SPARE-ISSUE","SPARE-ISSUE",
AQ17="Fiber CAmtel","ACTIVE",
AQ17="Fiber AOF","ACTIVE",
AQ17="Projet OCM (HUAWEI)","PLANNED WORKS",
AQ17="Projet OCM (NOKIA)","PLANNED WORKS",
AQ17="ACCESS-ISSUE","ACCESS-ISSUE",
AQ17="Projet OCM (ZTE, NOKIA, autres projets)","PLANNED WORKS",
AQ17="No root CAuse","No root cause",
AQ17="ODU HS","ACTIVE",
AQ17="IP &amp; VLAN","ACTIVE",
AQ17="Warehouse HUAWEI","SPARE-ISSUE",
AQ17="SPARE-HS","SPARE-ISSUE",
AQ17="Power Telco","ACTIVE", AQ17="no impacts","no impacts"
),"")</f>
        <v>No root cause</v>
      </c>
      <c r="AS17" s="92" t="s">
        <v>6031</v>
      </c>
      <c r="AT17" s="98" t="s">
        <v>1781</v>
      </c>
      <c r="AV17" s="17" t="s">
        <v>5537</v>
      </c>
      <c r="AW17" s="7" t="s">
        <v>6031</v>
      </c>
      <c r="AX17" s="6" t="s">
        <v>6342</v>
      </c>
      <c r="AY17" s="7"/>
      <c r="AZ17" s="3" t="s">
        <v>5537</v>
      </c>
      <c r="BA17" s="18" t="s">
        <v>5537</v>
      </c>
      <c r="BB17" s="18" t="s">
        <v>5537</v>
      </c>
      <c r="BC17" s="18" t="s">
        <v>5537</v>
      </c>
      <c r="BD17" s="18"/>
      <c r="BE17" s="18" t="s">
        <v>6076</v>
      </c>
      <c r="BF17" s="18" t="s">
        <v>5537</v>
      </c>
      <c r="BG17" s="18" t="s">
        <v>5537</v>
      </c>
      <c r="BH17" s="18" t="s">
        <v>5537</v>
      </c>
      <c r="BI17" s="18" t="s">
        <v>5537</v>
      </c>
      <c r="BJ17" s="18" t="s">
        <v>5537</v>
      </c>
      <c r="BK17" s="18" t="s">
        <v>5537</v>
      </c>
      <c r="BL17" s="9" t="s">
        <v>5537</v>
      </c>
      <c r="BM17" s="14" t="s">
        <v>6396</v>
      </c>
      <c r="BN17" s="14" t="s">
        <v>5537</v>
      </c>
      <c r="BO17" s="14" t="str">
        <f>_xlfn.XLOOKUP(B17,'[4]cell downs 18042026 17h'!$B:$B,'[4]cell downs 18042026 17h'!$B:$B,"")</f>
        <v/>
      </c>
      <c r="BP17" s="14" t="str">
        <f>_xlfn.XLOOKUP(B17,'[5]Cells Huawei 19042026 15h'!$B:$B,'[5]Cells Huawei 19042026 15h'!$B:$B,"")</f>
        <v/>
      </c>
      <c r="BQ17" s="9" t="str">
        <f>_xlfn.XLOOKUP(B17,'[6]cells down 19042026 9H40'!$B:$B,'[6]cells down 19042026 9H40'!$B:$B,"")</f>
        <v/>
      </c>
      <c r="BR17" s="9" t="s">
        <v>5537</v>
      </c>
      <c r="BS17" s="9" t="s">
        <v>5537</v>
      </c>
      <c r="BT17" s="108"/>
    </row>
    <row r="18" spans="1:72" s="9" customFormat="1" ht="22.5" customHeight="1" x14ac:dyDescent="0.35">
      <c r="A18" s="1" t="s">
        <v>4864</v>
      </c>
      <c r="B18" s="1" t="s">
        <v>4865</v>
      </c>
      <c r="C18" s="3" t="str">
        <f>_xlfn.XLOOKUP(B18,'[1]daily break down'!$D:$D,'[1]daily break down'!$E:$E,"")</f>
        <v>SUD-OUEST</v>
      </c>
      <c r="D18" s="1" t="s">
        <v>11</v>
      </c>
      <c r="E18" s="1" t="s">
        <v>5506</v>
      </c>
      <c r="F18" s="3" t="s">
        <v>13</v>
      </c>
      <c r="G18" s="1" t="s">
        <v>1431</v>
      </c>
      <c r="H18" s="32" t="str">
        <f>_xlfn.XLOOKUP(B18,[2]CALCULATION!$B:$B,[2]CALCULATION!$H:$H,"")</f>
        <v>Huawei</v>
      </c>
      <c r="I18" s="28">
        <v>27.737113799214111</v>
      </c>
      <c r="J18" s="28">
        <v>27.736578746864588</v>
      </c>
      <c r="K18" s="28">
        <v>27.737113799214111</v>
      </c>
      <c r="L18" s="28">
        <v>27.737113799214111</v>
      </c>
      <c r="M18" s="28">
        <v>37.30204846575522</v>
      </c>
      <c r="N18" s="28">
        <v>22.918521514811676</v>
      </c>
      <c r="O18" s="28">
        <v>0</v>
      </c>
      <c r="P18" s="28">
        <v>7.3658873450845094E-3</v>
      </c>
      <c r="Q18" s="28">
        <v>0</v>
      </c>
      <c r="R18" s="28">
        <v>0</v>
      </c>
      <c r="S18" s="93">
        <v>0</v>
      </c>
      <c r="T18" s="93">
        <f>_xlfn.XLOOKUP(B18,'[3]Nur des jours'!$B:$B,'[3]Nur des jours'!$U:$U,"")</f>
        <v>20.969361475660108</v>
      </c>
      <c r="U18" s="93">
        <v>0</v>
      </c>
      <c r="V18" s="93">
        <v>0</v>
      </c>
      <c r="W18" s="93">
        <v>20.969361475660108</v>
      </c>
      <c r="X18" s="93">
        <v>22.72583132867053</v>
      </c>
      <c r="Y18" s="93">
        <v>1.3598890515448032</v>
      </c>
      <c r="Z18" s="93">
        <v>27.737113799214111</v>
      </c>
      <c r="AA18" s="93">
        <v>27.736578746864588</v>
      </c>
      <c r="AB18" s="93">
        <v>27.737113799214111</v>
      </c>
      <c r="AC18" s="93">
        <f>_xlfn.XLOOKUP(B18,'[3]Nur des jours'!$B:$B,'[3]Nur des jours'!$N:$N,"")</f>
        <v>27.736578746864588</v>
      </c>
      <c r="AD18" s="93">
        <v>27.736578746864588</v>
      </c>
      <c r="AE18" s="93">
        <v>27.737113799214111</v>
      </c>
      <c r="AF18" s="93">
        <v>27.737113799214111</v>
      </c>
      <c r="AG18" s="93"/>
      <c r="AH18" s="93">
        <v>27.737113799214111</v>
      </c>
      <c r="AI18" s="93">
        <v>64.745872450631268</v>
      </c>
      <c r="AJ18" s="93">
        <v>55.081244836133287</v>
      </c>
      <c r="AK18" s="93">
        <v>0</v>
      </c>
      <c r="AL18" s="93">
        <v>27.737113799214111</v>
      </c>
      <c r="AM18" s="49" t="s">
        <v>5601</v>
      </c>
      <c r="AN18" s="49"/>
      <c r="AO18" s="48" t="str" cm="1">
        <f t="array" ref="AO18">IFERROR(_xlfn.IFS(
AQ18="MPR ISSUE","PDH",
AQ18="BSS Hardware Issue","BSS",
AQ18="Sites strategiques, MLL, Pylone, etc.","ENVTECH",
AQ18="AKTIVCO DEFAUT GE &amp; POWER Cabinet","AKTIVCO",
AQ18="AKTIVCO Coupure ENEO &amp; Baisse de tension","AKTIVCO GRID ONLY",
AQ18="Coupure ENEO &amp; Baisse de tension","IHS GRID ONLY",
AQ18="Defaut GE &amp; POWER Cabinet","IHS",
AQ18="Sharing","Partners",
AQ18="Sites strategiques &amp; DataCenter","SST &amp; DC",
AQ18="Exclu","Exclu",
AQ18="SAT","SAT",
AQ18="SPARE-ISSUE","SPARE-ISSUE",
AQ18="Fiber CAmtel","TRANS_FO_CAMTEL",
AQ18="Fiber AOF","Fiber AOF",
AQ18="Projet OCM (HUAWEI)","TRAVAUX-HUAWEI",
AQ18="Projet OCM (NOKIA)","TRAVAUX-NOKIA",
AQ18="ACCESS-ISSUE","ACCESS-ISSUE",
AQ18="Projet OCM (ZTE, NOKIA, autres projets)","TRAVAUX OCM",
AQ18="No root CAuse","No root cause",
AQ18="ODU HS","PDH",
AQ18="IP &amp; VLAN","PDH",
AQ18="Warehouse HUAWEI","SPARE-ISSUE",
AQ18="SPARE-HS","SPARE-ISSUE",
AQ18="Power Telco","BSS",AQ18="no impacts","no impacts"
),"")</f>
        <v>SPARE-ISSUE</v>
      </c>
      <c r="AP18" s="48" t="str" cm="1">
        <f t="array" ref="AP18">IFERROR(_xlfn.IFS(
AQ18="MPR ISSUE","TX ISSUE",
AQ18="BSS Hardware Issue","RAN ISSUE",
AQ18="Sites strategiques, MLL, Pylone, etc.","ENVTECH",
AQ18="AKTIVCO DEFAUT GE &amp; POWER Cabinet","POWER ISSUE",
AQ18="AKTIVCO Coupure ENEO &amp; Baisse de tension","POWER ISSUE",
AQ18="Coupure ENEO &amp; Baisse de tension","POWER ISSUE",
AQ18="Defaut GE &amp; POWER Cabinet","POWER ISSUE",
AQ18="Sharing","POWER ISSUE",
AQ18="Sites strategiques &amp; DataCenter","POWER ISSUE",
AQ18="Exclu","Exclu",
AQ18="SAT","TX ISSUE",
AQ18="SPARE-ISSUE","SPARE-ISSUE",
AQ18="Fiber CAmtel","TX ISSUE",
AQ18="Fiber AOF","TX ISSUE",
AQ18="Projet OCM (HUAWEI)","TRAVAUX-HUAWEI",
AQ18="Projet OCM (NOKIA)","TRAVAUX -NOKIA",
AQ18="ACCESS-ISSUE","ACCESS-ISSUE",
AQ18="Projet OCM (ZTE, NOKIA, autres projets)","TRAVAUX OCM",
AQ18="No root CAuse","No root cause",
AQ18="ODU HS","TX ISSUE",
AQ18="IP &amp; VLAN","TX ISSUE",
AQ18="Warehouse HUAWEI","SPARE-ISSUE",
AQ18="SPARE-HS","SPARE-ISSUE",
AQ18="Power Telco","RAN ISSUE",AQ18="no impacts","no impacts"
),"")</f>
        <v>SPARE-ISSUE</v>
      </c>
      <c r="AQ18" s="67" t="s">
        <v>5354</v>
      </c>
      <c r="AR18" s="48" t="str" cm="1">
        <f t="array" ref="AR18">IFERROR(_xlfn.IFS(
AQ18="MPR ISSUE","ACTIVE",
AQ18="BSS Hardware Issue","ACTIVE",
AQ18="Sites strategiques, MLL, Pylone, etc.","PASSIVE",
AQ18="AKTIVCO DEFAUT GE &amp; POWER Cabinet","PASSIVE",
AQ18="AKTIVCO Coupure ENEO &amp; Baisse de tension","PASSIVE",
AQ18="Coupure ENEO &amp; Baisse de tension","PASSIVE",
AQ18="Defaut GE &amp; POWER Cabinet","PASSIVE",
AQ18="Sharing","PASSIVE",
AQ18="Sites strategiques &amp; DataCenter","PASSIVE",
AQ18="Exclu","Exclu",
AQ18="SAT","ACTIVE",
AQ18="SPARE-ISSUE","SPARE-ISSUE",
AQ18="Fiber CAmtel","ACTIVE",
AQ18="Fiber AOF","ACTIVE",
AQ18="Projet OCM (HUAWEI)","PLANNED WORKS",
AQ18="Projet OCM (NOKIA)","PLANNED WORKS",
AQ18="ACCESS-ISSUE","ACCESS-ISSUE",
AQ18="Projet OCM (ZTE, NOKIA, autres projets)","PLANNED WORKS",
AQ18="No root CAuse","No root cause",
AQ18="ODU HS","ACTIVE",
AQ18="IP &amp; VLAN","ACTIVE",
AQ18="Warehouse HUAWEI","SPARE-ISSUE",
AQ18="SPARE-HS","SPARE-ISSUE",
AQ18="Power Telco","ACTIVE", AQ18="no impacts","no impacts"
),"")</f>
        <v>SPARE-ISSUE</v>
      </c>
      <c r="AS18" s="92" t="s">
        <v>5648</v>
      </c>
      <c r="AT18" s="98" t="s">
        <v>4865</v>
      </c>
      <c r="AV18" s="17" t="s">
        <v>5537</v>
      </c>
      <c r="AW18" s="7" t="s">
        <v>5537</v>
      </c>
      <c r="AX18" s="6" t="s">
        <v>5537</v>
      </c>
      <c r="AY18" s="7"/>
      <c r="AZ18" s="3" t="s">
        <v>5537</v>
      </c>
      <c r="BA18" s="18" t="s">
        <v>5537</v>
      </c>
      <c r="BB18" s="18" t="s">
        <v>5537</v>
      </c>
      <c r="BC18" s="18" t="s">
        <v>5537</v>
      </c>
      <c r="BD18" s="18" t="s">
        <v>5537</v>
      </c>
      <c r="BE18" s="18" t="s">
        <v>5537</v>
      </c>
      <c r="BF18" s="18" t="s">
        <v>5537</v>
      </c>
      <c r="BG18" s="18" t="s">
        <v>5537</v>
      </c>
      <c r="BH18" s="18" t="s">
        <v>5537</v>
      </c>
      <c r="BI18" s="18" t="s">
        <v>5537</v>
      </c>
      <c r="BJ18" s="18" t="s">
        <v>6088</v>
      </c>
      <c r="BK18" s="18" t="s">
        <v>6089</v>
      </c>
      <c r="BL18" s="9" t="s">
        <v>5537</v>
      </c>
      <c r="BM18" s="14" t="s">
        <v>5537</v>
      </c>
      <c r="BN18" s="14" t="s">
        <v>5537</v>
      </c>
      <c r="BO18" s="14" t="str">
        <f>_xlfn.XLOOKUP(B18,'[4]cell downs 18042026 17h'!$B:$B,'[4]cell downs 18042026 17h'!$B:$B,"")</f>
        <v/>
      </c>
      <c r="BP18" s="14" t="str">
        <f>_xlfn.XLOOKUP(B18,'[5]Cells Huawei 19042026 15h'!$B:$B,'[5]Cells Huawei 19042026 15h'!$B:$B,"")</f>
        <v>SUO_211</v>
      </c>
      <c r="BQ18" s="9" t="str">
        <f>_xlfn.XLOOKUP(B18,'[6]cells down 19042026 9H40'!$B:$B,'[6]cells down 19042026 9H40'!$B:$B,"")</f>
        <v/>
      </c>
      <c r="BR18" s="9" t="s">
        <v>4865</v>
      </c>
      <c r="BS18" s="9" t="s">
        <v>5537</v>
      </c>
      <c r="BT18" s="108"/>
    </row>
    <row r="19" spans="1:72" s="9" customFormat="1" ht="22" customHeight="1" x14ac:dyDescent="0.35">
      <c r="A19" s="1" t="s">
        <v>2963</v>
      </c>
      <c r="B19" s="8" t="s">
        <v>2964</v>
      </c>
      <c r="C19" s="3" t="str">
        <f>_xlfn.XLOOKUP(B19,'[1]daily break down'!$D:$D,'[1]daily break down'!$E:$E,"")</f>
        <v>Ngaoundere</v>
      </c>
      <c r="D19" s="1" t="s">
        <v>11</v>
      </c>
      <c r="E19" s="1" t="s">
        <v>12</v>
      </c>
      <c r="F19" s="3" t="s">
        <v>90</v>
      </c>
      <c r="G19" s="1" t="s">
        <v>91</v>
      </c>
      <c r="H19" s="32" t="str">
        <f>_xlfn.XLOOKUP(B19,[2]CALCULATION!$B:$B,[2]CALCULATION!$H:$H,"")</f>
        <v>Huawei</v>
      </c>
      <c r="I19" s="28">
        <v>0.55335113987552542</v>
      </c>
      <c r="J19" s="28">
        <v>5.0622907945313376</v>
      </c>
      <c r="K19" s="28">
        <v>0.79194881760564773</v>
      </c>
      <c r="L19" s="28">
        <v>1.0171880216760407</v>
      </c>
      <c r="M19" s="28">
        <v>1.6637631159165946</v>
      </c>
      <c r="N19" s="28">
        <v>0</v>
      </c>
      <c r="O19" s="28">
        <v>0</v>
      </c>
      <c r="P19" s="28">
        <v>0</v>
      </c>
      <c r="Q19" s="28">
        <v>0</v>
      </c>
      <c r="R19" s="28">
        <v>0</v>
      </c>
      <c r="S19" s="93">
        <v>0</v>
      </c>
      <c r="T19" s="93">
        <f>_xlfn.XLOOKUP(B19,'[3]Nur des jours'!$B:$B,'[3]Nur des jours'!$U:$U,"")</f>
        <v>2.8911375355631455</v>
      </c>
      <c r="U19" s="93">
        <v>2.7436771080349174</v>
      </c>
      <c r="V19" s="93">
        <v>5.6142329632197887</v>
      </c>
      <c r="W19" s="93">
        <v>2.8911375355631455</v>
      </c>
      <c r="X19" s="93">
        <v>1.5271642510836594</v>
      </c>
      <c r="Y19" s="93">
        <v>0.60361039057394716</v>
      </c>
      <c r="Z19" s="93">
        <v>0.31050871350586279</v>
      </c>
      <c r="AA19" s="93">
        <v>0.17754820464967627</v>
      </c>
      <c r="AB19" s="93">
        <v>1.4702703512511666</v>
      </c>
      <c r="AC19" s="93">
        <f>_xlfn.XLOOKUP(B19,'[3]Nur des jours'!$B:$B,'[3]Nur des jours'!$N:$N,"")</f>
        <v>2.8846990722905663</v>
      </c>
      <c r="AD19" s="93">
        <v>2.8846990722905663</v>
      </c>
      <c r="AE19" s="93">
        <v>9.5863545956002993E-2</v>
      </c>
      <c r="AF19" s="93">
        <v>21.091050215019703</v>
      </c>
      <c r="AG19" s="93"/>
      <c r="AH19" s="93">
        <v>27.674726695259874</v>
      </c>
      <c r="AI19" s="93">
        <v>32.371062791506304</v>
      </c>
      <c r="AJ19" s="93">
        <v>0.17834465558921633</v>
      </c>
      <c r="AK19" s="93">
        <v>44.089691310600251</v>
      </c>
      <c r="AL19" s="93">
        <v>27.674726695259874</v>
      </c>
      <c r="AM19" s="49" t="s">
        <v>5559</v>
      </c>
      <c r="AN19" s="49"/>
      <c r="AO19" s="48" t="str" cm="1">
        <f t="array" ref="AO19">IFERROR(_xlfn.IFS(
AQ19="MPR ISSUE","PDH",
AQ19="BSS Hardware Issue","BSS",
AQ19="Sites strategiques, MLL, Pylone, etc.","ENVTECH",
AQ19="AKTIVCO DEFAUT GE &amp; POWER Cabinet","AKTIVCO",
AQ19="AKTIVCO Coupure ENEO &amp; Baisse de tension","AKTIVCO GRID ONLY",
AQ19="Coupure ENEO &amp; Baisse de tension","IHS GRID ONLY",
AQ19="Defaut GE &amp; POWER Cabinet","IHS",
AQ19="Sharing","Partners",
AQ19="Sites strategiques &amp; DataCenter","SST &amp; DC",
AQ19="Exclu","Exclu",
AQ19="SAT","SAT",
AQ19="SPARE-ISSUE","SPARE-ISSUE",
AQ19="Fiber CAmtel","TRANS_FO_CAMTEL",
AQ19="Fiber AOF","Fiber AOF",
AQ19="Projet OCM (HUAWEI)","TRAVAUX-HUAWEI",
AQ19="Projet OCM (NOKIA)","TRAVAUX-NOKIA",
AQ19="ACCESS-ISSUE","ACCESS-ISSUE",
AQ19="Projet OCM (ZTE, NOKIA, autres projets)","TRAVAUX OCM",
AQ19="No root CAuse","No root cause",
AQ19="ODU HS","PDH",
AQ19="IP &amp; VLAN","PDH",
AQ19="Warehouse HUAWEI","SPARE-ISSUE",
AQ19="SPARE-HS","SPARE-ISSUE",
AQ19="Power Telco","BSS",AQ19="no impacts","no impacts"
),"")</f>
        <v>IHS</v>
      </c>
      <c r="AP19" s="48" t="str" cm="1">
        <f t="array" ref="AP19">IFERROR(_xlfn.IFS(
AQ19="MPR ISSUE","TX ISSUE",
AQ19="BSS Hardware Issue","RAN ISSUE",
AQ19="Sites strategiques, MLL, Pylone, etc.","ENVTECH",
AQ19="AKTIVCO DEFAUT GE &amp; POWER Cabinet","POWER ISSUE",
AQ19="AKTIVCO Coupure ENEO &amp; Baisse de tension","POWER ISSUE",
AQ19="Coupure ENEO &amp; Baisse de tension","POWER ISSUE",
AQ19="Defaut GE &amp; POWER Cabinet","POWER ISSUE",
AQ19="Sharing","POWER ISSUE",
AQ19="Sites strategiques &amp; DataCenter","POWER ISSUE",
AQ19="Exclu","Exclu",
AQ19="SAT","TX ISSUE",
AQ19="SPARE-ISSUE","SPARE-ISSUE",
AQ19="Fiber CAmtel","TX ISSUE",
AQ19="Fiber AOF","TX ISSUE",
AQ19="Projet OCM (HUAWEI)","TRAVAUX-HUAWEI",
AQ19="Projet OCM (NOKIA)","TRAVAUX -NOKIA",
AQ19="ACCESS-ISSUE","ACCESS-ISSUE",
AQ19="Projet OCM (ZTE, NOKIA, autres projets)","TRAVAUX OCM",
AQ19="No root CAuse","No root cause",
AQ19="ODU HS","TX ISSUE",
AQ19="IP &amp; VLAN","TX ISSUE",
AQ19="Warehouse HUAWEI","SPARE-ISSUE",
AQ19="SPARE-HS","SPARE-ISSUE",
AQ19="Power Telco","RAN ISSUE",AQ19="no impacts","no impacts"
),"")</f>
        <v>POWER ISSUE</v>
      </c>
      <c r="AQ19" s="67" t="s">
        <v>5330</v>
      </c>
      <c r="AR19" s="48" t="str" cm="1">
        <f t="array" ref="AR19">IFERROR(_xlfn.IFS(
AQ19="MPR ISSUE","ACTIVE",
AQ19="BSS Hardware Issue","ACTIVE",
AQ19="Sites strategiques, MLL, Pylone, etc.","PASSIVE",
AQ19="AKTIVCO DEFAUT GE &amp; POWER Cabinet","PASSIVE",
AQ19="AKTIVCO Coupure ENEO &amp; Baisse de tension","PASSIVE",
AQ19="Coupure ENEO &amp; Baisse de tension","PASSIVE",
AQ19="Defaut GE &amp; POWER Cabinet","PASSIVE",
AQ19="Sharing","PASSIVE",
AQ19="Sites strategiques &amp; DataCenter","PASSIVE",
AQ19="Exclu","Exclu",
AQ19="SAT","ACTIVE",
AQ19="SPARE-ISSUE","SPARE-ISSUE",
AQ19="Fiber CAmtel","ACTIVE",
AQ19="Fiber AOF","ACTIVE",
AQ19="Projet OCM (HUAWEI)","PLANNED WORKS",
AQ19="Projet OCM (NOKIA)","PLANNED WORKS",
AQ19="ACCESS-ISSUE","ACCESS-ISSUE",
AQ19="Projet OCM (ZTE, NOKIA, autres projets)","PLANNED WORKS",
AQ19="No root CAuse","No root cause",
AQ19="ODU HS","ACTIVE",
AQ19="IP &amp; VLAN","ACTIVE",
AQ19="Warehouse HUAWEI","SPARE-ISSUE",
AQ19="SPARE-HS","SPARE-ISSUE",
AQ19="Power Telco","ACTIVE", AQ19="no impacts","no impacts"
),"")</f>
        <v>PASSIVE</v>
      </c>
      <c r="AS19" s="92" t="s">
        <v>5956</v>
      </c>
      <c r="AT19" s="98" t="s">
        <v>2964</v>
      </c>
      <c r="AV19" s="17" t="s">
        <v>5537</v>
      </c>
      <c r="AW19" s="7" t="s">
        <v>6032</v>
      </c>
      <c r="AX19" s="6" t="s">
        <v>5537</v>
      </c>
      <c r="AY19" s="7"/>
      <c r="AZ19" s="3" t="s">
        <v>5537</v>
      </c>
      <c r="BA19" s="18" t="s">
        <v>6090</v>
      </c>
      <c r="BB19" s="18" t="s">
        <v>6090</v>
      </c>
      <c r="BC19" s="18" t="s">
        <v>6090</v>
      </c>
      <c r="BD19" s="18" t="s">
        <v>5537</v>
      </c>
      <c r="BE19" s="18" t="s">
        <v>5537</v>
      </c>
      <c r="BF19" s="18" t="s">
        <v>5537</v>
      </c>
      <c r="BG19" s="18" t="s">
        <v>5537</v>
      </c>
      <c r="BH19" s="18" t="s">
        <v>5537</v>
      </c>
      <c r="BI19" s="18" t="s">
        <v>5537</v>
      </c>
      <c r="BJ19" s="18" t="s">
        <v>5537</v>
      </c>
      <c r="BK19" s="18" t="s">
        <v>5537</v>
      </c>
      <c r="BL19" s="9" t="s">
        <v>5537</v>
      </c>
      <c r="BM19" s="14" t="s">
        <v>6397</v>
      </c>
      <c r="BN19" s="14" t="s">
        <v>5537</v>
      </c>
      <c r="BO19" s="14" t="str">
        <f>_xlfn.XLOOKUP(B19,'[4]cell downs 18042026 17h'!$B:$B,'[4]cell downs 18042026 17h'!$B:$B,"")</f>
        <v/>
      </c>
      <c r="BP19" s="14" t="str">
        <f>_xlfn.XLOOKUP(B19,'[5]Cells Huawei 19042026 15h'!$B:$B,'[5]Cells Huawei 19042026 15h'!$B:$B,"")</f>
        <v/>
      </c>
      <c r="BQ19" s="9" t="str">
        <f>_xlfn.XLOOKUP(B19,'[6]cells down 19042026 9H40'!$B:$B,'[6]cells down 19042026 9H40'!$B:$B,"")</f>
        <v/>
      </c>
      <c r="BR19" s="9" t="s">
        <v>2964</v>
      </c>
      <c r="BS19" s="9" t="s">
        <v>5537</v>
      </c>
      <c r="BT19" s="108"/>
    </row>
    <row r="20" spans="1:72" s="9" customFormat="1" ht="22.5" customHeight="1" x14ac:dyDescent="0.35">
      <c r="A20" s="1" t="s">
        <v>209</v>
      </c>
      <c r="B20" s="1" t="s">
        <v>210</v>
      </c>
      <c r="C20" s="3" t="str">
        <f>_xlfn.XLOOKUP(B20,'[1]daily break down'!$D:$D,'[1]daily break down'!$E:$E,"")</f>
        <v>Douala</v>
      </c>
      <c r="D20" s="1" t="s">
        <v>11</v>
      </c>
      <c r="E20" s="1" t="s">
        <v>12</v>
      </c>
      <c r="F20" s="3" t="s">
        <v>31</v>
      </c>
      <c r="G20" s="1" t="s">
        <v>32</v>
      </c>
      <c r="H20" s="34" t="str">
        <f>_xlfn.XLOOKUP(B20,[2]CALCULATION!$B:$B,[2]CALCULATION!$H:$H,"")</f>
        <v>ZTE</v>
      </c>
      <c r="I20" s="28">
        <v>42.644581845887807</v>
      </c>
      <c r="J20" s="28">
        <v>0</v>
      </c>
      <c r="K20" s="28">
        <v>0</v>
      </c>
      <c r="L20" s="28">
        <v>0</v>
      </c>
      <c r="M20" s="28">
        <v>0</v>
      </c>
      <c r="N20" s="28">
        <v>31.277894062488397</v>
      </c>
      <c r="O20" s="28">
        <v>0</v>
      </c>
      <c r="P20" s="28">
        <v>13.395160415828419</v>
      </c>
      <c r="Q20" s="28">
        <v>0</v>
      </c>
      <c r="R20" s="28">
        <v>0</v>
      </c>
      <c r="S20" s="93">
        <v>0</v>
      </c>
      <c r="T20" s="93">
        <f>_xlfn.XLOOKUP(B20,'[3]Nur des jours'!$B:$B,'[3]Nur des jours'!$U:$U,"")</f>
        <v>0.48238536325060732</v>
      </c>
      <c r="U20" s="93">
        <v>8.5157148442070234</v>
      </c>
      <c r="V20" s="93">
        <v>0</v>
      </c>
      <c r="W20" s="93">
        <v>0.48238536325060732</v>
      </c>
      <c r="X20" s="93">
        <v>0</v>
      </c>
      <c r="Y20" s="93">
        <v>0</v>
      </c>
      <c r="Z20" s="93">
        <v>0</v>
      </c>
      <c r="AA20" s="93">
        <v>0</v>
      </c>
      <c r="AB20" s="93">
        <v>9.4497914009239992</v>
      </c>
      <c r="AC20" s="93">
        <f>_xlfn.XLOOKUP(B20,'[3]Nur des jours'!$B:$B,'[3]Nur des jours'!$N:$N,"")</f>
        <v>13.868556899607057</v>
      </c>
      <c r="AD20" s="93">
        <v>13.868556899607057</v>
      </c>
      <c r="AE20" s="93">
        <v>13.868556899607057</v>
      </c>
      <c r="AF20" s="93">
        <v>28.657956727819588</v>
      </c>
      <c r="AG20" s="93"/>
      <c r="AH20" s="93">
        <v>27.414174036121029</v>
      </c>
      <c r="AI20" s="93">
        <v>17.387588975616385</v>
      </c>
      <c r="AJ20" s="93">
        <v>14.830497669247322</v>
      </c>
      <c r="AK20" s="93">
        <v>38.260587873494913</v>
      </c>
      <c r="AL20" s="93">
        <v>27.414174036121029</v>
      </c>
      <c r="AM20" s="49" t="s">
        <v>5559</v>
      </c>
      <c r="AN20" s="49"/>
      <c r="AO20" s="48" t="str" cm="1">
        <f t="array" ref="AO20">IFERROR(_xlfn.IFS(
AQ20="MPR ISSUE","PDH",
AQ20="BSS Hardware Issue","BSS",
AQ20="Sites strategiques, MLL, Pylone, etc.","ENVTECH",
AQ20="AKTIVCO DEFAUT GE &amp; POWER Cabinet","AKTIVCO",
AQ20="AKTIVCO Coupure ENEO &amp; Baisse de tension","AKTIVCO GRID ONLY",
AQ20="Coupure ENEO &amp; Baisse de tension","IHS GRID ONLY",
AQ20="Defaut GE &amp; POWER Cabinet","IHS",
AQ20="Sharing","Partners",
AQ20="Sites strategiques &amp; DataCenter","SST &amp; DC",
AQ20="Exclu","Exclu",
AQ20="SAT","SAT",
AQ20="SPARE-ISSUE","SPARE-ISSUE",
AQ20="Fiber CAmtel","TRANS_FO_CAMTEL",
AQ20="Fiber AOF","Fiber AOF",
AQ20="Projet OCM (HUAWEI)","TRAVAUX-HUAWEI",
AQ20="Projet OCM (NOKIA)","TRAVAUX-NOKIA",
AQ20="ACCESS-ISSUE","ACCESS-ISSUE",
AQ20="Projet OCM (ZTE, NOKIA, autres projets)","TRAVAUX OCM",
AQ20="No root CAuse","No root cause",
AQ20="ODU HS","PDH",
AQ20="IP &amp; VLAN","PDH",
AQ20="Warehouse HUAWEI","SPARE-ISSUE",
AQ20="SPARE-HS","SPARE-ISSUE",
AQ20="Power Telco","BSS",AQ20="no impacts","no impacts"
),"")</f>
        <v>PDH</v>
      </c>
      <c r="AP20" s="48" t="str" cm="1">
        <f t="array" ref="AP20">IFERROR(_xlfn.IFS(
AQ20="MPR ISSUE","TX ISSUE",
AQ20="BSS Hardware Issue","RAN ISSUE",
AQ20="Sites strategiques, MLL, Pylone, etc.","ENVTECH",
AQ20="AKTIVCO DEFAUT GE &amp; POWER Cabinet","POWER ISSUE",
AQ20="AKTIVCO Coupure ENEO &amp; Baisse de tension","POWER ISSUE",
AQ20="Coupure ENEO &amp; Baisse de tension","POWER ISSUE",
AQ20="Defaut GE &amp; POWER Cabinet","POWER ISSUE",
AQ20="Sharing","POWER ISSUE",
AQ20="Sites strategiques &amp; DataCenter","POWER ISSUE",
AQ20="Exclu","Exclu",
AQ20="SAT","TX ISSUE",
AQ20="SPARE-ISSUE","SPARE-ISSUE",
AQ20="Fiber CAmtel","TX ISSUE",
AQ20="Fiber AOF","TX ISSUE",
AQ20="Projet OCM (HUAWEI)","TRAVAUX-HUAWEI",
AQ20="Projet OCM (NOKIA)","TRAVAUX -NOKIA",
AQ20="ACCESS-ISSUE","ACCESS-ISSUE",
AQ20="Projet OCM (ZTE, NOKIA, autres projets)","TRAVAUX OCM",
AQ20="No root CAuse","No root cause",
AQ20="ODU HS","TX ISSUE",
AQ20="IP &amp; VLAN","TX ISSUE",
AQ20="Warehouse HUAWEI","SPARE-ISSUE",
AQ20="SPARE-HS","SPARE-ISSUE",
AQ20="Power Telco","RAN ISSUE",AQ20="no impacts","no impacts"
),"")</f>
        <v>TX ISSUE</v>
      </c>
      <c r="AQ20" s="67" t="s">
        <v>5933</v>
      </c>
      <c r="AR20" s="48" t="str" cm="1">
        <f t="array" ref="AR20">IFERROR(_xlfn.IFS(
AQ20="MPR ISSUE","ACTIVE",
AQ20="BSS Hardware Issue","ACTIVE",
AQ20="Sites strategiques, MLL, Pylone, etc.","PASSIVE",
AQ20="AKTIVCO DEFAUT GE &amp; POWER Cabinet","PASSIVE",
AQ20="AKTIVCO Coupure ENEO &amp; Baisse de tension","PASSIVE",
AQ20="Coupure ENEO &amp; Baisse de tension","PASSIVE",
AQ20="Defaut GE &amp; POWER Cabinet","PASSIVE",
AQ20="Sharing","PASSIVE",
AQ20="Sites strategiques &amp; DataCenter","PASSIVE",
AQ20="Exclu","Exclu",
AQ20="SAT","ACTIVE",
AQ20="SPARE-ISSUE","SPARE-ISSUE",
AQ20="Fiber CAmtel","ACTIVE",
AQ20="Fiber AOF","ACTIVE",
AQ20="Projet OCM (HUAWEI)","PLANNED WORKS",
AQ20="Projet OCM (NOKIA)","PLANNED WORKS",
AQ20="ACCESS-ISSUE","ACCESS-ISSUE",
AQ20="Projet OCM (ZTE, NOKIA, autres projets)","PLANNED WORKS",
AQ20="No root CAuse","No root cause",
AQ20="ODU HS","ACTIVE",
AQ20="IP &amp; VLAN","ACTIVE",
AQ20="Warehouse HUAWEI","SPARE-ISSUE",
AQ20="SPARE-HS","SPARE-ISSUE",
AQ20="Power Telco","ACTIVE", AQ20="no impacts","no impacts"
),"")</f>
        <v>ACTIVE</v>
      </c>
      <c r="AS20" s="98" t="s">
        <v>6020</v>
      </c>
      <c r="AT20" s="128" t="s">
        <v>267</v>
      </c>
      <c r="AU20" s="9" t="s">
        <v>6021</v>
      </c>
      <c r="AV20" s="17" t="s">
        <v>5537</v>
      </c>
      <c r="AW20" s="7" t="s">
        <v>5950</v>
      </c>
      <c r="AX20" s="6" t="s">
        <v>5537</v>
      </c>
      <c r="AY20" s="7"/>
      <c r="AZ20" s="3" t="s">
        <v>5537</v>
      </c>
      <c r="BA20" s="18" t="s">
        <v>5537</v>
      </c>
      <c r="BB20" s="18" t="s">
        <v>5537</v>
      </c>
      <c r="BC20" s="18" t="s">
        <v>5537</v>
      </c>
      <c r="BD20" s="18" t="s">
        <v>5537</v>
      </c>
      <c r="BE20" s="18" t="s">
        <v>5537</v>
      </c>
      <c r="BF20" s="18" t="s">
        <v>5537</v>
      </c>
      <c r="BG20" s="18" t="s">
        <v>5537</v>
      </c>
      <c r="BH20" s="18" t="s">
        <v>5537</v>
      </c>
      <c r="BI20" s="18" t="s">
        <v>5537</v>
      </c>
      <c r="BJ20" s="18" t="s">
        <v>5537</v>
      </c>
      <c r="BK20" s="18" t="s">
        <v>5537</v>
      </c>
      <c r="BL20" s="9" t="s">
        <v>5537</v>
      </c>
      <c r="BM20" s="14" t="s">
        <v>6391</v>
      </c>
      <c r="BN20" s="14" t="s">
        <v>5537</v>
      </c>
      <c r="BO20" s="14" t="str">
        <f>_xlfn.XLOOKUP(B20,'[4]cell downs 18042026 17h'!$B:$B,'[4]cell downs 18042026 17h'!$B:$B,"")</f>
        <v/>
      </c>
      <c r="BP20" s="14" t="str">
        <f>_xlfn.XLOOKUP(B20,'[5]Cells Huawei 19042026 15h'!$B:$B,'[5]Cells Huawei 19042026 15h'!$B:$B,"")</f>
        <v/>
      </c>
      <c r="BQ20" s="9" t="str">
        <f>_xlfn.XLOOKUP(B20,'[6]cells down 19042026 9H40'!$B:$B,'[6]cells down 19042026 9H40'!$B:$B,"")</f>
        <v/>
      </c>
      <c r="BR20" s="9" t="s">
        <v>210</v>
      </c>
      <c r="BS20" s="9" t="s">
        <v>5537</v>
      </c>
      <c r="BT20" s="108"/>
    </row>
    <row r="21" spans="1:72" s="9" customFormat="1" ht="35" customHeight="1" x14ac:dyDescent="0.35">
      <c r="A21" s="1" t="s">
        <v>191</v>
      </c>
      <c r="B21" s="8" t="s">
        <v>192</v>
      </c>
      <c r="C21" s="3" t="str">
        <f>_xlfn.XLOOKUP(B21,'[1]daily break down'!$D:$D,'[1]daily break down'!$E:$E,"")</f>
        <v>Douala</v>
      </c>
      <c r="D21" s="1" t="s">
        <v>11</v>
      </c>
      <c r="E21" s="1" t="s">
        <v>12</v>
      </c>
      <c r="F21" s="3" t="s">
        <v>31</v>
      </c>
      <c r="G21" s="1" t="s">
        <v>32</v>
      </c>
      <c r="H21" s="34" t="str">
        <f>_xlfn.XLOOKUP(B21,[2]CALCULATION!$B:$B,[2]CALCULATION!$H:$H,"")</f>
        <v>ZTE</v>
      </c>
      <c r="I21" s="28">
        <v>42.642602152194577</v>
      </c>
      <c r="J21" s="28">
        <v>0</v>
      </c>
      <c r="K21" s="28">
        <v>0</v>
      </c>
      <c r="L21" s="28">
        <v>0</v>
      </c>
      <c r="M21" s="28">
        <v>0</v>
      </c>
      <c r="N21" s="28">
        <v>31.27787622741009</v>
      </c>
      <c r="O21" s="28">
        <v>0</v>
      </c>
      <c r="P21" s="28">
        <v>13.385993185573279</v>
      </c>
      <c r="Q21" s="28">
        <v>0</v>
      </c>
      <c r="R21" s="28">
        <v>0</v>
      </c>
      <c r="S21" s="93">
        <v>0</v>
      </c>
      <c r="T21" s="93">
        <f>_xlfn.XLOOKUP(B21,'[3]Nur des jours'!$B:$B,'[3]Nur des jours'!$U:$U,"")</f>
        <v>0.48160061980464214</v>
      </c>
      <c r="U21" s="93">
        <v>8.516499587652989</v>
      </c>
      <c r="V21" s="93">
        <v>0</v>
      </c>
      <c r="W21" s="93">
        <v>0.48160061980464208</v>
      </c>
      <c r="X21" s="93">
        <v>0</v>
      </c>
      <c r="Y21" s="93">
        <v>0</v>
      </c>
      <c r="Z21" s="93">
        <v>0</v>
      </c>
      <c r="AA21" s="93">
        <v>0</v>
      </c>
      <c r="AB21" s="93">
        <v>9.4494168642793337</v>
      </c>
      <c r="AC21" s="93">
        <f>_xlfn.XLOOKUP(B21,'[3]Nur des jours'!$B:$B,'[3]Nur des jours'!$N:$N,"")</f>
        <v>13.868556899607057</v>
      </c>
      <c r="AD21" s="93">
        <v>13.868556899607057</v>
      </c>
      <c r="AE21" s="93">
        <v>13.868556899607057</v>
      </c>
      <c r="AF21" s="93">
        <v>28.655905693813079</v>
      </c>
      <c r="AG21" s="93"/>
      <c r="AH21" s="93">
        <v>27.413638983771502</v>
      </c>
      <c r="AI21" s="93">
        <v>17.387339184441807</v>
      </c>
      <c r="AJ21" s="93">
        <v>14.830816426451239</v>
      </c>
      <c r="AK21" s="93">
        <v>38.259425062436115</v>
      </c>
      <c r="AL21" s="93">
        <v>27.413638983771502</v>
      </c>
      <c r="AM21" s="49" t="s">
        <v>5559</v>
      </c>
      <c r="AN21" s="49"/>
      <c r="AO21" s="48" t="str" cm="1">
        <f t="array" ref="AO21">IFERROR(_xlfn.IFS(
AQ21="MPR ISSUE","PDH",
AQ21="BSS Hardware Issue","BSS",
AQ21="Sites strategiques, MLL, Pylone, etc.","ENVTECH",
AQ21="AKTIVCO DEFAUT GE &amp; POWER Cabinet","AKTIVCO",
AQ21="AKTIVCO Coupure ENEO &amp; Baisse de tension","AKTIVCO GRID ONLY",
AQ21="Coupure ENEO &amp; Baisse de tension","IHS GRID ONLY",
AQ21="Defaut GE &amp; POWER Cabinet","IHS",
AQ21="Sharing","Partners",
AQ21="Sites strategiques &amp; DataCenter","SST &amp; DC",
AQ21="Exclu","Exclu",
AQ21="SAT","SAT",
AQ21="SPARE-ISSUE","SPARE-ISSUE",
AQ21="Fiber CAmtel","TRANS_FO_CAMTEL",
AQ21="Fiber AOF","Fiber AOF",
AQ21="Projet OCM (HUAWEI)","TRAVAUX-HUAWEI",
AQ21="Projet OCM (NOKIA)","TRAVAUX-NOKIA",
AQ21="ACCESS-ISSUE","ACCESS-ISSUE",
AQ21="Projet OCM (ZTE, NOKIA, autres projets)","TRAVAUX OCM",
AQ21="No root CAuse","No root cause",
AQ21="ODU HS","PDH",
AQ21="IP &amp; VLAN","PDH",
AQ21="Warehouse HUAWEI","SPARE-ISSUE",
AQ21="SPARE-HS","SPARE-ISSUE",
AQ21="Power Telco","BSS",AQ21="no impacts","no impacts"
),"")</f>
        <v>PDH</v>
      </c>
      <c r="AP21" s="48" t="str" cm="1">
        <f t="array" ref="AP21">IFERROR(_xlfn.IFS(
AQ21="MPR ISSUE","TX ISSUE",
AQ21="BSS Hardware Issue","RAN ISSUE",
AQ21="Sites strategiques, MLL, Pylone, etc.","ENVTECH",
AQ21="AKTIVCO DEFAUT GE &amp; POWER Cabinet","POWER ISSUE",
AQ21="AKTIVCO Coupure ENEO &amp; Baisse de tension","POWER ISSUE",
AQ21="Coupure ENEO &amp; Baisse de tension","POWER ISSUE",
AQ21="Defaut GE &amp; POWER Cabinet","POWER ISSUE",
AQ21="Sharing","POWER ISSUE",
AQ21="Sites strategiques &amp; DataCenter","POWER ISSUE",
AQ21="Exclu","Exclu",
AQ21="SAT","TX ISSUE",
AQ21="SPARE-ISSUE","SPARE-ISSUE",
AQ21="Fiber CAmtel","TX ISSUE",
AQ21="Fiber AOF","TX ISSUE",
AQ21="Projet OCM (HUAWEI)","TRAVAUX-HUAWEI",
AQ21="Projet OCM (NOKIA)","TRAVAUX -NOKIA",
AQ21="ACCESS-ISSUE","ACCESS-ISSUE",
AQ21="Projet OCM (ZTE, NOKIA, autres projets)","TRAVAUX OCM",
AQ21="No root CAuse","No root cause",
AQ21="ODU HS","TX ISSUE",
AQ21="IP &amp; VLAN","TX ISSUE",
AQ21="Warehouse HUAWEI","SPARE-ISSUE",
AQ21="SPARE-HS","SPARE-ISSUE",
AQ21="Power Telco","RAN ISSUE",AQ21="no impacts","no impacts"
),"")</f>
        <v>TX ISSUE</v>
      </c>
      <c r="AQ21" s="67" t="s">
        <v>5933</v>
      </c>
      <c r="AR21" s="48" t="str" cm="1">
        <f t="array" ref="AR21">IFERROR(_xlfn.IFS(
AQ21="MPR ISSUE","ACTIVE",
AQ21="BSS Hardware Issue","ACTIVE",
AQ21="Sites strategiques, MLL, Pylone, etc.","PASSIVE",
AQ21="AKTIVCO DEFAUT GE &amp; POWER Cabinet","PASSIVE",
AQ21="AKTIVCO Coupure ENEO &amp; Baisse de tension","PASSIVE",
AQ21="Coupure ENEO &amp; Baisse de tension","PASSIVE",
AQ21="Defaut GE &amp; POWER Cabinet","PASSIVE",
AQ21="Sharing","PASSIVE",
AQ21="Sites strategiques &amp; DataCenter","PASSIVE",
AQ21="Exclu","Exclu",
AQ21="SAT","ACTIVE",
AQ21="SPARE-ISSUE","SPARE-ISSUE",
AQ21="Fiber CAmtel","ACTIVE",
AQ21="Fiber AOF","ACTIVE",
AQ21="Projet OCM (HUAWEI)","PLANNED WORKS",
AQ21="Projet OCM (NOKIA)","PLANNED WORKS",
AQ21="ACCESS-ISSUE","ACCESS-ISSUE",
AQ21="Projet OCM (ZTE, NOKIA, autres projets)","PLANNED WORKS",
AQ21="No root CAuse","No root cause",
AQ21="ODU HS","ACTIVE",
AQ21="IP &amp; VLAN","ACTIVE",
AQ21="Warehouse HUAWEI","SPARE-ISSUE",
AQ21="SPARE-HS","SPARE-ISSUE",
AQ21="Power Telco","ACTIVE", AQ21="no impacts","no impacts"
),"")</f>
        <v>ACTIVE</v>
      </c>
      <c r="AS21" s="98" t="s">
        <v>6022</v>
      </c>
      <c r="AT21" s="128" t="s">
        <v>267</v>
      </c>
      <c r="AU21" s="9" t="s">
        <v>6021</v>
      </c>
      <c r="AV21" s="17" t="s">
        <v>5537</v>
      </c>
      <c r="AW21" s="7" t="s">
        <v>5950</v>
      </c>
      <c r="AX21" s="6" t="s">
        <v>5537</v>
      </c>
      <c r="AY21" s="7"/>
      <c r="AZ21" s="3" t="s">
        <v>5537</v>
      </c>
      <c r="BA21" s="18" t="s">
        <v>5537</v>
      </c>
      <c r="BB21" s="18" t="s">
        <v>5537</v>
      </c>
      <c r="BC21" s="18" t="s">
        <v>5537</v>
      </c>
      <c r="BD21" s="18" t="s">
        <v>5537</v>
      </c>
      <c r="BE21" s="18" t="s">
        <v>5537</v>
      </c>
      <c r="BF21" s="18" t="s">
        <v>5537</v>
      </c>
      <c r="BG21" s="18" t="s">
        <v>5537</v>
      </c>
      <c r="BH21" s="18" t="s">
        <v>5537</v>
      </c>
      <c r="BI21" s="18" t="s">
        <v>5537</v>
      </c>
      <c r="BJ21" s="18" t="s">
        <v>5537</v>
      </c>
      <c r="BK21" s="18" t="s">
        <v>5537</v>
      </c>
      <c r="BL21" s="9" t="s">
        <v>5537</v>
      </c>
      <c r="BM21" s="14" t="s">
        <v>6391</v>
      </c>
      <c r="BN21" s="14" t="s">
        <v>5537</v>
      </c>
      <c r="BO21" s="14" t="str">
        <f>_xlfn.XLOOKUP(B21,'[4]cell downs 18042026 17h'!$B:$B,'[4]cell downs 18042026 17h'!$B:$B,"")</f>
        <v/>
      </c>
      <c r="BP21" s="14" t="str">
        <f>_xlfn.XLOOKUP(B21,'[5]Cells Huawei 19042026 15h'!$B:$B,'[5]Cells Huawei 19042026 15h'!$B:$B,"")</f>
        <v/>
      </c>
      <c r="BQ21" s="9" t="str">
        <f>_xlfn.XLOOKUP(B21,'[6]cells down 19042026 9H40'!$B:$B,'[6]cells down 19042026 9H40'!$B:$B,"")</f>
        <v/>
      </c>
      <c r="BR21" s="9" t="s">
        <v>192</v>
      </c>
      <c r="BS21" s="9" t="s">
        <v>5537</v>
      </c>
      <c r="BT21" s="108"/>
    </row>
    <row r="22" spans="1:72" s="9" customFormat="1" ht="23" customHeight="1" x14ac:dyDescent="0.35">
      <c r="A22" s="1" t="s">
        <v>462</v>
      </c>
      <c r="B22" s="8" t="s">
        <v>463</v>
      </c>
      <c r="C22" s="3" t="str">
        <f>_xlfn.XLOOKUP(B22,'[1]daily break down'!$D:$D,'[1]daily break down'!$E:$E,"")</f>
        <v>Douala</v>
      </c>
      <c r="D22" s="1" t="s">
        <v>5490</v>
      </c>
      <c r="E22" s="1"/>
      <c r="F22" s="3" t="s">
        <v>31</v>
      </c>
      <c r="G22" s="1" t="s">
        <v>32</v>
      </c>
      <c r="H22" s="34" t="str">
        <f>_xlfn.XLOOKUP(B22,[2]CALCULATION!$B:$B,[2]CALCULATION!$H:$H,"")</f>
        <v>ZTE</v>
      </c>
      <c r="I22" s="28">
        <v>3.0822225646557264</v>
      </c>
      <c r="J22" s="28">
        <v>4.159389954713169</v>
      </c>
      <c r="K22" s="28">
        <v>0.75237277881934761</v>
      </c>
      <c r="L22" s="28">
        <v>7.6864550427613834</v>
      </c>
      <c r="M22" s="28">
        <v>8.1582642045697735</v>
      </c>
      <c r="N22" s="28">
        <v>1.0884034893974031</v>
      </c>
      <c r="O22" s="28">
        <v>0.69551454914348854</v>
      </c>
      <c r="P22" s="28">
        <v>8.6973829519480201</v>
      </c>
      <c r="Q22" s="28">
        <v>8.66388867486795</v>
      </c>
      <c r="R22" s="28">
        <v>7.6120292609428901</v>
      </c>
      <c r="S22" s="93">
        <v>4.2819704479886314</v>
      </c>
      <c r="T22" s="93">
        <f>_xlfn.XLOOKUP(B22,'[3]Nur des jours'!$B:$B,'[3]Nur des jours'!$U:$U,"")</f>
        <v>32.698582896017214</v>
      </c>
      <c r="U22" s="93">
        <v>23.491723096854464</v>
      </c>
      <c r="V22" s="93">
        <v>13.868556899607057</v>
      </c>
      <c r="W22" s="93">
        <v>32.698582896017214</v>
      </c>
      <c r="X22" s="93">
        <v>19.294237414855338</v>
      </c>
      <c r="Y22" s="93">
        <v>3.7225197113285549</v>
      </c>
      <c r="Z22" s="93">
        <v>13.868556899607057</v>
      </c>
      <c r="AA22" s="93">
        <v>13.868556899607057</v>
      </c>
      <c r="AB22" s="93">
        <v>28.385008689250157</v>
      </c>
      <c r="AC22" s="93">
        <f>_xlfn.XLOOKUP(B22,'[3]Nur des jours'!$B:$B,'[3]Nur des jours'!$N:$N,"")</f>
        <v>28.081116789800049</v>
      </c>
      <c r="AD22" s="93">
        <v>28.081116789800049</v>
      </c>
      <c r="AE22" s="93">
        <v>4.5677419078682657</v>
      </c>
      <c r="AF22" s="93">
        <v>33.764193155324982</v>
      </c>
      <c r="AG22" s="93"/>
      <c r="AH22" s="93">
        <v>25.806894613235624</v>
      </c>
      <c r="AI22" s="93">
        <v>22.356934602672165</v>
      </c>
      <c r="AJ22" s="93">
        <v>19.332943174515741</v>
      </c>
      <c r="AK22" s="93">
        <v>30.919248654422404</v>
      </c>
      <c r="AL22" s="93">
        <v>25.806894613235624</v>
      </c>
      <c r="AM22" s="49" t="s">
        <v>5559</v>
      </c>
      <c r="AN22" s="49"/>
      <c r="AO22" s="48" t="str" cm="1">
        <f t="array" ref="AO22">IFERROR(_xlfn.IFS(
AQ22="MPR ISSUE","PDH",
AQ22="BSS Hardware Issue","BSS",
AQ22="Sites strategiques, MLL, Pylone, etc.","ENVTECH",
AQ22="AKTIVCO DEFAUT GE &amp; POWER Cabinet","AKTIVCO",
AQ22="AKTIVCO Coupure ENEO &amp; Baisse de tension","AKTIVCO GRID ONLY",
AQ22="Coupure ENEO &amp; Baisse de tension","IHS GRID ONLY",
AQ22="Defaut GE &amp; POWER Cabinet","IHS",
AQ22="Sharing","Partners",
AQ22="Sites strategiques &amp; DataCenter","SST &amp; DC",
AQ22="Exclu","Exclu",
AQ22="SAT","SAT",
AQ22="SPARE-ISSUE","SPARE-ISSUE",
AQ22="Fiber CAmtel","TRANS_FO_CAMTEL",
AQ22="Fiber AOF","Fiber AOF",
AQ22="Projet OCM (HUAWEI)","TRAVAUX-HUAWEI",
AQ22="Projet OCM (NOKIA)","TRAVAUX-NOKIA",
AQ22="ACCESS-ISSUE","ACCESS-ISSUE",
AQ22="Projet OCM (ZTE, NOKIA, autres projets)","TRAVAUX OCM",
AQ22="No root CAuse","No root cause",
AQ22="ODU HS","PDH",
AQ22="IP &amp; VLAN","PDH",
AQ22="Warehouse HUAWEI","SPARE-ISSUE",
AQ22="SPARE-HS","SPARE-ISSUE",
AQ22="Power Telco","BSS",AQ22="no impacts","no impacts"
),"")</f>
        <v>Partners</v>
      </c>
      <c r="AP22" s="48" t="str" cm="1">
        <f t="array" ref="AP22">IFERROR(_xlfn.IFS(
AQ22="MPR ISSUE","TX ISSUE",
AQ22="BSS Hardware Issue","RAN ISSUE",
AQ22="Sites strategiques, MLL, Pylone, etc.","ENVTECH",
AQ22="AKTIVCO DEFAUT GE &amp; POWER Cabinet","POWER ISSUE",
AQ22="AKTIVCO Coupure ENEO &amp; Baisse de tension","POWER ISSUE",
AQ22="Coupure ENEO &amp; Baisse de tension","POWER ISSUE",
AQ22="Defaut GE &amp; POWER Cabinet","POWER ISSUE",
AQ22="Sharing","POWER ISSUE",
AQ22="Sites strategiques &amp; DataCenter","POWER ISSUE",
AQ22="Exclu","Exclu",
AQ22="SAT","TX ISSUE",
AQ22="SPARE-ISSUE","SPARE-ISSUE",
AQ22="Fiber CAmtel","TX ISSUE",
AQ22="Fiber AOF","TX ISSUE",
AQ22="Projet OCM (HUAWEI)","TRAVAUX-HUAWEI",
AQ22="Projet OCM (NOKIA)","TRAVAUX -NOKIA",
AQ22="ACCESS-ISSUE","ACCESS-ISSUE",
AQ22="Projet OCM (ZTE, NOKIA, autres projets)","TRAVAUX OCM",
AQ22="No root CAuse","No root cause",
AQ22="ODU HS","TX ISSUE",
AQ22="IP &amp; VLAN","TX ISSUE",
AQ22="Warehouse HUAWEI","SPARE-ISSUE",
AQ22="SPARE-HS","SPARE-ISSUE",
AQ22="Power Telco","RAN ISSUE",AQ22="no impacts","no impacts"
),"")</f>
        <v>POWER ISSUE</v>
      </c>
      <c r="AQ22" s="67" t="s">
        <v>5331</v>
      </c>
      <c r="AR22" s="48" t="str" cm="1">
        <f t="array" ref="AR22">IFERROR(_xlfn.IFS(
AQ22="MPR ISSUE","ACTIVE",
AQ22="BSS Hardware Issue","ACTIVE",
AQ22="Sites strategiques, MLL, Pylone, etc.","PASSIVE",
AQ22="AKTIVCO DEFAUT GE &amp; POWER Cabinet","PASSIVE",
AQ22="AKTIVCO Coupure ENEO &amp; Baisse de tension","PASSIVE",
AQ22="Coupure ENEO &amp; Baisse de tension","PASSIVE",
AQ22="Defaut GE &amp; POWER Cabinet","PASSIVE",
AQ22="Sharing","PASSIVE",
AQ22="Sites strategiques &amp; DataCenter","PASSIVE",
AQ22="Exclu","Exclu",
AQ22="SAT","ACTIVE",
AQ22="SPARE-ISSUE","SPARE-ISSUE",
AQ22="Fiber CAmtel","ACTIVE",
AQ22="Fiber AOF","ACTIVE",
AQ22="Projet OCM (HUAWEI)","PLANNED WORKS",
AQ22="Projet OCM (NOKIA)","PLANNED WORKS",
AQ22="ACCESS-ISSUE","ACCESS-ISSUE",
AQ22="Projet OCM (ZTE, NOKIA, autres projets)","PLANNED WORKS",
AQ22="No root CAuse","No root cause",
AQ22="ODU HS","ACTIVE",
AQ22="IP &amp; VLAN","ACTIVE",
AQ22="Warehouse HUAWEI","SPARE-ISSUE",
AQ22="SPARE-HS","SPARE-ISSUE",
AQ22="Power Telco","ACTIVE", AQ22="no impacts","no impacts"
),"")</f>
        <v>PASSIVE</v>
      </c>
      <c r="AS22" s="92" t="s">
        <v>6410</v>
      </c>
      <c r="AT22" s="98" t="s">
        <v>463</v>
      </c>
      <c r="AV22" s="17" t="s">
        <v>5537</v>
      </c>
      <c r="AW22" s="7" t="s">
        <v>5962</v>
      </c>
      <c r="AX22" s="6" t="s">
        <v>5537</v>
      </c>
      <c r="AY22" s="7"/>
      <c r="AZ22" s="3" t="s">
        <v>5537</v>
      </c>
      <c r="BA22" s="18" t="s">
        <v>5537</v>
      </c>
      <c r="BB22" s="18" t="s">
        <v>5537</v>
      </c>
      <c r="BC22" s="18" t="s">
        <v>5537</v>
      </c>
      <c r="BD22" s="18" t="s">
        <v>5537</v>
      </c>
      <c r="BE22" s="18" t="s">
        <v>5537</v>
      </c>
      <c r="BF22" s="18" t="s">
        <v>5537</v>
      </c>
      <c r="BG22" s="18" t="s">
        <v>5537</v>
      </c>
      <c r="BH22" s="18" t="s">
        <v>5537</v>
      </c>
      <c r="BI22" s="18" t="s">
        <v>5537</v>
      </c>
      <c r="BJ22" s="18" t="s">
        <v>5537</v>
      </c>
      <c r="BK22" s="18" t="s">
        <v>5537</v>
      </c>
      <c r="BL22" s="9" t="s">
        <v>5646</v>
      </c>
      <c r="BM22" s="14" t="s">
        <v>6398</v>
      </c>
      <c r="BN22" s="14" t="s">
        <v>5537</v>
      </c>
      <c r="BO22" s="14" t="str">
        <f>_xlfn.XLOOKUP(B22,'[4]cell downs 18042026 17h'!$B:$B,'[4]cell downs 18042026 17h'!$B:$B,"")</f>
        <v/>
      </c>
      <c r="BP22" s="14" t="str">
        <f>_xlfn.XLOOKUP(B22,'[5]Cells Huawei 19042026 15h'!$B:$B,'[5]Cells Huawei 19042026 15h'!$B:$B,"")</f>
        <v/>
      </c>
      <c r="BQ22" s="9" t="str">
        <f>_xlfn.XLOOKUP(B22,'[6]cells down 19042026 9H40'!$B:$B,'[6]cells down 19042026 9H40'!$B:$B,"")</f>
        <v/>
      </c>
      <c r="BR22" s="9" t="s">
        <v>5537</v>
      </c>
      <c r="BS22" s="9" t="s">
        <v>5537</v>
      </c>
      <c r="BT22" s="108"/>
    </row>
    <row r="23" spans="1:72" s="9" customFormat="1" x14ac:dyDescent="0.35">
      <c r="A23" s="1" t="s">
        <v>1101</v>
      </c>
      <c r="B23" s="8" t="s">
        <v>1102</v>
      </c>
      <c r="C23" s="3" t="str">
        <f>_xlfn.XLOOKUP(B23,'[1]daily break down'!$D:$D,'[1]daily break down'!$E:$E,"")</f>
        <v>NORD</v>
      </c>
      <c r="D23" s="1" t="s">
        <v>11</v>
      </c>
      <c r="E23" s="1" t="s">
        <v>96</v>
      </c>
      <c r="F23" s="3" t="s">
        <v>23</v>
      </c>
      <c r="G23" s="1" t="s">
        <v>1103</v>
      </c>
      <c r="H23" s="33" t="str">
        <f>_xlfn.XLOOKUP(B23,[2]CALCULATION!$B:$B,[2]CALCULATION!$H:$H,"")</f>
        <v>NOKIA</v>
      </c>
      <c r="I23" s="28">
        <v>0.29923406865715341</v>
      </c>
      <c r="J23" s="28">
        <v>6.3268667508917076E-2</v>
      </c>
      <c r="K23" s="28">
        <v>0.24717704909056684</v>
      </c>
      <c r="L23" s="28">
        <v>0.3698126929717987</v>
      </c>
      <c r="M23" s="28">
        <v>0.14120022745932487</v>
      </c>
      <c r="N23" s="28">
        <v>9.4379970659681595E-2</v>
      </c>
      <c r="O23" s="28">
        <v>0</v>
      </c>
      <c r="P23" s="28">
        <v>1.3022133100670621</v>
      </c>
      <c r="Q23" s="28">
        <v>1.779638623989632</v>
      </c>
      <c r="R23" s="28">
        <v>0.24257798688567117</v>
      </c>
      <c r="S23" s="93">
        <v>0.34528606721701388</v>
      </c>
      <c r="T23" s="93">
        <f>_xlfn.XLOOKUP(B23,'[3]Nur des jours'!$B:$B,'[3]Nur des jours'!$U:$U,"")</f>
        <v>0</v>
      </c>
      <c r="U23" s="93">
        <v>0</v>
      </c>
      <c r="V23" s="93">
        <v>0</v>
      </c>
      <c r="W23" s="93">
        <v>0</v>
      </c>
      <c r="X23" s="93">
        <v>4.8119041300334155E-2</v>
      </c>
      <c r="Y23" s="93">
        <v>0.13519185479227014</v>
      </c>
      <c r="Z23" s="93">
        <v>0.65445654323640046</v>
      </c>
      <c r="AA23" s="93">
        <v>0.4347040622149746</v>
      </c>
      <c r="AB23" s="93">
        <v>0.61571687662355767</v>
      </c>
      <c r="AC23" s="93">
        <f>_xlfn.XLOOKUP(B23,'[3]Nur des jours'!$B:$B,'[3]Nur des jours'!$N:$N,"")</f>
        <v>9.6204057211514762</v>
      </c>
      <c r="AD23" s="93">
        <v>9.6204057211514762</v>
      </c>
      <c r="AE23" s="93">
        <v>23.049907382063182</v>
      </c>
      <c r="AF23" s="93">
        <v>25.362653101368508</v>
      </c>
      <c r="AG23" s="93"/>
      <c r="AH23" s="93">
        <v>25.548954317485538</v>
      </c>
      <c r="AI23" s="93">
        <v>60.146467553125589</v>
      </c>
      <c r="AJ23" s="93">
        <v>38.722740982664313</v>
      </c>
      <c r="AK23" s="93">
        <v>7.5943632341494123</v>
      </c>
      <c r="AL23" s="93">
        <v>25.548954317485538</v>
      </c>
      <c r="AM23" s="49" t="s">
        <v>5559</v>
      </c>
      <c r="AN23" s="49"/>
      <c r="AO23" s="48" t="str" cm="1">
        <f t="array" ref="AO23">IFERROR(_xlfn.IFS(
AQ23="MPR ISSUE","PDH",
AQ23="BSS Hardware Issue","BSS",
AQ23="Sites strategiques, MLL, Pylone, etc.","ENVTECH",
AQ23="AKTIVCO DEFAUT GE &amp; POWER Cabinet","AKTIVCO",
AQ23="AKTIVCO Coupure ENEO &amp; Baisse de tension","AKTIVCO GRID ONLY",
AQ23="Coupure ENEO &amp; Baisse de tension","IHS GRID ONLY",
AQ23="Defaut GE &amp; POWER Cabinet","IHS",
AQ23="Sharing","Partners",
AQ23="Sites strategiques &amp; DataCenter","SST &amp; DC",
AQ23="Exclu","Exclu",
AQ23="SAT","SAT",
AQ23="SPARE-ISSUE","SPARE-ISSUE",
AQ23="Fiber CAmtel","TRANS_FO_CAMTEL",
AQ23="Fiber AOF","Fiber AOF",
AQ23="Projet OCM (HUAWEI)","TRAVAUX-HUAWEI",
AQ23="Projet OCM (NOKIA)","TRAVAUX-NOKIA",
AQ23="ACCESS-ISSUE","ACCESS-ISSUE",
AQ23="Projet OCM (ZTE, NOKIA, autres projets)","TRAVAUX OCM",
AQ23="No root CAuse","No root cause",
AQ23="ODU HS","PDH",
AQ23="IP &amp; VLAN","PDH",
AQ23="Warehouse HUAWEI","SPARE-ISSUE",
AQ23="SPARE-HS","SPARE-ISSUE",
AQ23="Power Telco","BSS",AQ23="no impacts","no impacts"
),"")</f>
        <v>PDH</v>
      </c>
      <c r="AP23" s="48" t="str" cm="1">
        <f t="array" ref="AP23">IFERROR(_xlfn.IFS(
AQ23="MPR ISSUE","TX ISSUE",
AQ23="BSS Hardware Issue","RAN ISSUE",
AQ23="Sites strategiques, MLL, Pylone, etc.","ENVTECH",
AQ23="AKTIVCO DEFAUT GE &amp; POWER Cabinet","POWER ISSUE",
AQ23="AKTIVCO Coupure ENEO &amp; Baisse de tension","POWER ISSUE",
AQ23="Coupure ENEO &amp; Baisse de tension","POWER ISSUE",
AQ23="Defaut GE &amp; POWER Cabinet","POWER ISSUE",
AQ23="Sharing","POWER ISSUE",
AQ23="Sites strategiques &amp; DataCenter","POWER ISSUE",
AQ23="Exclu","Exclu",
AQ23="SAT","TX ISSUE",
AQ23="SPARE-ISSUE","SPARE-ISSUE",
AQ23="Fiber CAmtel","TX ISSUE",
AQ23="Fiber AOF","TX ISSUE",
AQ23="Projet OCM (HUAWEI)","TRAVAUX-HUAWEI",
AQ23="Projet OCM (NOKIA)","TRAVAUX -NOKIA",
AQ23="ACCESS-ISSUE","ACCESS-ISSUE",
AQ23="Projet OCM (ZTE, NOKIA, autres projets)","TRAVAUX OCM",
AQ23="No root CAuse","No root cause",
AQ23="ODU HS","TX ISSUE",
AQ23="IP &amp; VLAN","TX ISSUE",
AQ23="Warehouse HUAWEI","SPARE-ISSUE",
AQ23="SPARE-HS","SPARE-ISSUE",
AQ23="Power Telco","RAN ISSUE",AQ23="no impacts","no impacts"
),"")</f>
        <v>TX ISSUE</v>
      </c>
      <c r="AQ23" s="67" t="s">
        <v>5933</v>
      </c>
      <c r="AR23" s="48" t="str" cm="1">
        <f t="array" ref="AR23">IFERROR(_xlfn.IFS(
AQ23="MPR ISSUE","ACTIVE",
AQ23="BSS Hardware Issue","ACTIVE",
AQ23="Sites strategiques, MLL, Pylone, etc.","PASSIVE",
AQ23="AKTIVCO DEFAUT GE &amp; POWER Cabinet","PASSIVE",
AQ23="AKTIVCO Coupure ENEO &amp; Baisse de tension","PASSIVE",
AQ23="Coupure ENEO &amp; Baisse de tension","PASSIVE",
AQ23="Defaut GE &amp; POWER Cabinet","PASSIVE",
AQ23="Sharing","PASSIVE",
AQ23="Sites strategiques &amp; DataCenter","PASSIVE",
AQ23="Exclu","Exclu",
AQ23="SAT","ACTIVE",
AQ23="SPARE-ISSUE","SPARE-ISSUE",
AQ23="Fiber CAmtel","ACTIVE",
AQ23="Fiber AOF","ACTIVE",
AQ23="Projet OCM (HUAWEI)","PLANNED WORKS",
AQ23="Projet OCM (NOKIA)","PLANNED WORKS",
AQ23="ACCESS-ISSUE","ACCESS-ISSUE",
AQ23="Projet OCM (ZTE, NOKIA, autres projets)","PLANNED WORKS",
AQ23="No root CAuse","No root cause",
AQ23="ODU HS","ACTIVE",
AQ23="IP &amp; VLAN","ACTIVE",
AQ23="Warehouse HUAWEI","SPARE-ISSUE",
AQ23="SPARE-HS","SPARE-ISSUE",
AQ23="Power Telco","ACTIVE", AQ23="no impacts","no impacts"
),"")</f>
        <v>ACTIVE</v>
      </c>
      <c r="AS23" s="92" t="s">
        <v>5952</v>
      </c>
      <c r="AT23" s="98" t="s">
        <v>1102</v>
      </c>
      <c r="AV23" s="17" t="s">
        <v>5537</v>
      </c>
      <c r="AW23" s="7" t="s">
        <v>6033</v>
      </c>
      <c r="AX23" s="6" t="s">
        <v>5537</v>
      </c>
      <c r="AY23" s="7"/>
      <c r="AZ23" s="3" t="s">
        <v>5537</v>
      </c>
      <c r="BA23" s="18" t="s">
        <v>5537</v>
      </c>
      <c r="BB23" s="18" t="s">
        <v>5537</v>
      </c>
      <c r="BC23" s="18" t="s">
        <v>5537</v>
      </c>
      <c r="BD23" s="18" t="s">
        <v>5537</v>
      </c>
      <c r="BE23" s="18" t="s">
        <v>5537</v>
      </c>
      <c r="BF23" s="18" t="s">
        <v>5537</v>
      </c>
      <c r="BG23" s="18" t="s">
        <v>6091</v>
      </c>
      <c r="BH23" s="18" t="s">
        <v>6091</v>
      </c>
      <c r="BI23" s="18" t="s">
        <v>5537</v>
      </c>
      <c r="BJ23" s="18" t="s">
        <v>6092</v>
      </c>
      <c r="BK23" s="18" t="s">
        <v>6093</v>
      </c>
      <c r="BL23" s="9" t="s">
        <v>6094</v>
      </c>
      <c r="BM23" s="14" t="s">
        <v>6399</v>
      </c>
      <c r="BN23" s="14" t="s">
        <v>5537</v>
      </c>
      <c r="BO23" s="14" t="str">
        <f>_xlfn.XLOOKUP(B23,'[4]cell downs 18042026 17h'!$B:$B,'[4]cell downs 18042026 17h'!$B:$B,"")</f>
        <v/>
      </c>
      <c r="BP23" s="14" t="str">
        <f>_xlfn.XLOOKUP(B23,'[5]Cells Huawei 19042026 15h'!$B:$B,'[5]Cells Huawei 19042026 15h'!$B:$B,"")</f>
        <v/>
      </c>
      <c r="BQ23" s="9" t="str">
        <f>_xlfn.XLOOKUP(B23,'[6]cells down 19042026 9H40'!$B:$B,'[6]cells down 19042026 9H40'!$B:$B,"")</f>
        <v/>
      </c>
      <c r="BR23" s="9" t="s">
        <v>1102</v>
      </c>
      <c r="BS23" s="9" t="s">
        <v>5537</v>
      </c>
      <c r="BT23" s="108"/>
    </row>
    <row r="24" spans="1:72" s="9" customFormat="1" ht="29.5" customHeight="1" x14ac:dyDescent="0.35">
      <c r="A24" s="1" t="s">
        <v>2399</v>
      </c>
      <c r="B24" s="1" t="s">
        <v>2400</v>
      </c>
      <c r="C24" s="3" t="str">
        <f>_xlfn.XLOOKUP(B24,'[1]daily break down'!$D:$D,'[1]daily break down'!$E:$E,"")</f>
        <v>Douala</v>
      </c>
      <c r="D24" s="1" t="s">
        <v>21</v>
      </c>
      <c r="E24" s="1" t="s">
        <v>125</v>
      </c>
      <c r="F24" s="3" t="s">
        <v>31</v>
      </c>
      <c r="G24" s="1" t="s">
        <v>32</v>
      </c>
      <c r="H24" s="34" t="str">
        <f>_xlfn.XLOOKUP(B24,[2]CALCULATION!$B:$B,[2]CALCULATION!$H:$H,"")</f>
        <v>ZTE</v>
      </c>
      <c r="I24" s="28">
        <v>1.5409507666230065</v>
      </c>
      <c r="J24" s="28">
        <v>2.1633593297434888</v>
      </c>
      <c r="K24" s="28">
        <v>1.5409507666230065</v>
      </c>
      <c r="L24" s="28">
        <v>1.1619196822217084</v>
      </c>
      <c r="M24" s="28">
        <v>0</v>
      </c>
      <c r="N24" s="28">
        <v>0</v>
      </c>
      <c r="O24" s="28">
        <v>0</v>
      </c>
      <c r="P24" s="28">
        <v>0</v>
      </c>
      <c r="Q24" s="28">
        <v>0</v>
      </c>
      <c r="R24" s="28">
        <v>0</v>
      </c>
      <c r="S24" s="93">
        <v>0</v>
      </c>
      <c r="T24" s="93">
        <f>_xlfn.XLOOKUP(B24,'[3]Nur des jours'!$B:$B,'[3]Nur des jours'!$U:$U,"")</f>
        <v>0</v>
      </c>
      <c r="U24" s="93">
        <v>0</v>
      </c>
      <c r="V24" s="93">
        <v>2.3363952595789436E-3</v>
      </c>
      <c r="W24" s="93">
        <v>0</v>
      </c>
      <c r="X24" s="93">
        <v>0</v>
      </c>
      <c r="Y24" s="93">
        <v>0</v>
      </c>
      <c r="Z24" s="93">
        <v>13.868556899607057</v>
      </c>
      <c r="AA24" s="93">
        <v>13.868556899607057</v>
      </c>
      <c r="AB24" s="93">
        <v>13.868556899607057</v>
      </c>
      <c r="AC24" s="93">
        <f>_xlfn.XLOOKUP(B24,'[3]Nur des jours'!$B:$B,'[3]Nur des jours'!$N:$N,"")</f>
        <v>13.868556899607057</v>
      </c>
      <c r="AD24" s="93">
        <v>13.868556899607057</v>
      </c>
      <c r="AE24" s="93">
        <v>13.868556899607057</v>
      </c>
      <c r="AF24" s="93">
        <v>9.533741114563977</v>
      </c>
      <c r="AG24" s="93"/>
      <c r="AH24" s="93">
        <v>24.945906207463345</v>
      </c>
      <c r="AI24" s="93">
        <v>12.314954697872578</v>
      </c>
      <c r="AJ24" s="93">
        <v>10.509743770209207</v>
      </c>
      <c r="AK24" s="93">
        <v>37.698026723313362</v>
      </c>
      <c r="AL24" s="93">
        <v>24.945906207463345</v>
      </c>
      <c r="AM24" s="49" t="s">
        <v>5559</v>
      </c>
      <c r="AN24" s="49"/>
      <c r="AO24" s="48" t="str" cm="1">
        <f t="array" ref="AO24">IFERROR(_xlfn.IFS(
AQ24="MPR ISSUE","PDH",
AQ24="BSS Hardware Issue","BSS",
AQ24="Sites strategiques, MLL, Pylone, etc.","ENVTECH",
AQ24="AKTIVCO DEFAUT GE &amp; POWER Cabinet","AKTIVCO",
AQ24="AKTIVCO Coupure ENEO &amp; Baisse de tension","AKTIVCO GRID ONLY",
AQ24="Coupure ENEO &amp; Baisse de tension","IHS GRID ONLY",
AQ24="Defaut GE &amp; POWER Cabinet","IHS",
AQ24="Sharing","Partners",
AQ24="Sites strategiques &amp; DataCenter","SST &amp; DC",
AQ24="Exclu","Exclu",
AQ24="SAT","SAT",
AQ24="SPARE-ISSUE","SPARE-ISSUE",
AQ24="Fiber CAmtel","TRANS_FO_CAMTEL",
AQ24="Fiber AOF","Fiber AOF",
AQ24="Projet OCM (HUAWEI)","TRAVAUX-HUAWEI",
AQ24="Projet OCM (NOKIA)","TRAVAUX-NOKIA",
AQ24="ACCESS-ISSUE","ACCESS-ISSUE",
AQ24="Projet OCM (ZTE, NOKIA, autres projets)","TRAVAUX OCM",
AQ24="No root CAuse","No root cause",
AQ24="ODU HS","PDH",
AQ24="IP &amp; VLAN","PDH",
AQ24="Warehouse HUAWEI","SPARE-ISSUE",
AQ24="SPARE-HS","SPARE-ISSUE",
AQ24="Power Telco","BSS",AQ24="no impacts","no impacts"
),"")</f>
        <v>AKTIVCO GRID ONLY</v>
      </c>
      <c r="AP24" s="48" t="str" cm="1">
        <f t="array" ref="AP24">IFERROR(_xlfn.IFS(
AQ24="MPR ISSUE","TX ISSUE",
AQ24="BSS Hardware Issue","RAN ISSUE",
AQ24="Sites strategiques, MLL, Pylone, etc.","ENVTECH",
AQ24="AKTIVCO DEFAUT GE &amp; POWER Cabinet","POWER ISSUE",
AQ24="AKTIVCO Coupure ENEO &amp; Baisse de tension","POWER ISSUE",
AQ24="Coupure ENEO &amp; Baisse de tension","POWER ISSUE",
AQ24="Defaut GE &amp; POWER Cabinet","POWER ISSUE",
AQ24="Sharing","POWER ISSUE",
AQ24="Sites strategiques &amp; DataCenter","POWER ISSUE",
AQ24="Exclu","Exclu",
AQ24="SAT","TX ISSUE",
AQ24="SPARE-ISSUE","SPARE-ISSUE",
AQ24="Fiber CAmtel","TX ISSUE",
AQ24="Fiber AOF","TX ISSUE",
AQ24="Projet OCM (HUAWEI)","TRAVAUX-HUAWEI",
AQ24="Projet OCM (NOKIA)","TRAVAUX -NOKIA",
AQ24="ACCESS-ISSUE","ACCESS-ISSUE",
AQ24="Projet OCM (ZTE, NOKIA, autres projets)","TRAVAUX OCM",
AQ24="No root CAuse","No root cause",
AQ24="ODU HS","TX ISSUE",
AQ24="IP &amp; VLAN","TX ISSUE",
AQ24="Warehouse HUAWEI","SPARE-ISSUE",
AQ24="SPARE-HS","SPARE-ISSUE",
AQ24="Power Telco","RAN ISSUE",AQ24="no impacts","no impacts"
),"")</f>
        <v>POWER ISSUE</v>
      </c>
      <c r="AQ24" s="67" t="s">
        <v>5327</v>
      </c>
      <c r="AR24" s="48" t="str" cm="1">
        <f t="array" ref="AR24">IFERROR(_xlfn.IFS(
AQ24="MPR ISSUE","ACTIVE",
AQ24="BSS Hardware Issue","ACTIVE",
AQ24="Sites strategiques, MLL, Pylone, etc.","PASSIVE",
AQ24="AKTIVCO DEFAUT GE &amp; POWER Cabinet","PASSIVE",
AQ24="AKTIVCO Coupure ENEO &amp; Baisse de tension","PASSIVE",
AQ24="Coupure ENEO &amp; Baisse de tension","PASSIVE",
AQ24="Defaut GE &amp; POWER Cabinet","PASSIVE",
AQ24="Sharing","PASSIVE",
AQ24="Sites strategiques &amp; DataCenter","PASSIVE",
AQ24="Exclu","Exclu",
AQ24="SAT","ACTIVE",
AQ24="SPARE-ISSUE","SPARE-ISSUE",
AQ24="Fiber CAmtel","ACTIVE",
AQ24="Fiber AOF","ACTIVE",
AQ24="Projet OCM (HUAWEI)","PLANNED WORKS",
AQ24="Projet OCM (NOKIA)","PLANNED WORKS",
AQ24="ACCESS-ISSUE","ACCESS-ISSUE",
AQ24="Projet OCM (ZTE, NOKIA, autres projets)","PLANNED WORKS",
AQ24="No root CAuse","No root cause",
AQ24="ODU HS","ACTIVE",
AQ24="IP &amp; VLAN","ACTIVE",
AQ24="Warehouse HUAWEI","SPARE-ISSUE",
AQ24="SPARE-HS","SPARE-ISSUE",
AQ24="Power Telco","ACTIVE", AQ24="no impacts","no impacts"
),"")</f>
        <v>PASSIVE</v>
      </c>
      <c r="AS24" s="98" t="s">
        <v>6362</v>
      </c>
      <c r="AT24" s="98" t="s">
        <v>2400</v>
      </c>
      <c r="AV24" s="17" t="s">
        <v>5537</v>
      </c>
      <c r="AW24" s="7" t="s">
        <v>6034</v>
      </c>
      <c r="AX24" s="6" t="s">
        <v>6340</v>
      </c>
      <c r="AY24" s="7"/>
      <c r="AZ24" s="3" t="s">
        <v>5537</v>
      </c>
      <c r="BA24" s="18" t="s">
        <v>5537</v>
      </c>
      <c r="BB24" s="18" t="s">
        <v>5537</v>
      </c>
      <c r="BC24" s="18" t="s">
        <v>5537</v>
      </c>
      <c r="BD24" s="18" t="s">
        <v>5537</v>
      </c>
      <c r="BE24" s="18" t="s">
        <v>5537</v>
      </c>
      <c r="BF24" s="18" t="s">
        <v>5537</v>
      </c>
      <c r="BG24" s="18" t="s">
        <v>5537</v>
      </c>
      <c r="BH24" s="18" t="s">
        <v>5537</v>
      </c>
      <c r="BI24" s="18" t="s">
        <v>5537</v>
      </c>
      <c r="BJ24" s="18" t="s">
        <v>6095</v>
      </c>
      <c r="BK24" s="18" t="s">
        <v>5537</v>
      </c>
      <c r="BL24" s="9" t="s">
        <v>6096</v>
      </c>
      <c r="BM24" s="14" t="s">
        <v>6391</v>
      </c>
      <c r="BN24" s="14" t="s">
        <v>5537</v>
      </c>
      <c r="BO24" s="14" t="str">
        <f>_xlfn.XLOOKUP(B24,'[4]cell downs 18042026 17h'!$B:$B,'[4]cell downs 18042026 17h'!$B:$B,"")</f>
        <v/>
      </c>
      <c r="BP24" s="14" t="str">
        <f>_xlfn.XLOOKUP(B24,'[5]Cells Huawei 19042026 15h'!$B:$B,'[5]Cells Huawei 19042026 15h'!$B:$B,"")</f>
        <v/>
      </c>
      <c r="BQ24" s="9" t="str">
        <f>_xlfn.XLOOKUP(B24,'[6]cells down 19042026 9H40'!$B:$B,'[6]cells down 19042026 9H40'!$B:$B,"")</f>
        <v/>
      </c>
      <c r="BR24" s="9" t="s">
        <v>5537</v>
      </c>
      <c r="BS24" s="9" t="s">
        <v>594</v>
      </c>
      <c r="BT24" s="108"/>
    </row>
    <row r="25" spans="1:72" s="9" customFormat="1" ht="30.5" customHeight="1" x14ac:dyDescent="0.35">
      <c r="A25" s="1" t="s">
        <v>950</v>
      </c>
      <c r="B25" s="8" t="s">
        <v>951</v>
      </c>
      <c r="C25" s="3" t="str">
        <f>_xlfn.XLOOKUP(B25,'[1]daily break down'!$D:$D,'[1]daily break down'!$E:$E,"")</f>
        <v>SUD-OUEST</v>
      </c>
      <c r="D25" s="1" t="s">
        <v>11</v>
      </c>
      <c r="E25" s="1" t="s">
        <v>12</v>
      </c>
      <c r="F25" s="3" t="s">
        <v>13</v>
      </c>
      <c r="G25" s="1" t="s">
        <v>106</v>
      </c>
      <c r="H25" s="32" t="str">
        <f>_xlfn.XLOOKUP(B25,[2]CALCULATION!$B:$B,[2]CALCULATION!$H:$H,"")</f>
        <v>Huawei</v>
      </c>
      <c r="I25" s="28">
        <v>0</v>
      </c>
      <c r="J25" s="28">
        <v>0.20010957872118212</v>
      </c>
      <c r="K25" s="28">
        <v>0.165598702177021</v>
      </c>
      <c r="L25" s="28">
        <v>0.83714290606192909</v>
      </c>
      <c r="M25" s="28">
        <v>3.0176774162250704</v>
      </c>
      <c r="N25" s="28">
        <v>1.9886469025462783</v>
      </c>
      <c r="O25" s="28">
        <v>1.8726832233265705E-3</v>
      </c>
      <c r="P25" s="28">
        <v>0</v>
      </c>
      <c r="Q25" s="28">
        <v>1.3376308738046931E-3</v>
      </c>
      <c r="R25" s="28">
        <v>3.0141282356399082E-3</v>
      </c>
      <c r="S25" s="93">
        <v>2.6520939808750881</v>
      </c>
      <c r="T25" s="93">
        <f>_xlfn.XLOOKUP(B25,'[3]Nur des jours'!$B:$B,'[3]Nur des jours'!$U:$U,"")</f>
        <v>8.9175391586979538E-4</v>
      </c>
      <c r="U25" s="93">
        <v>5.3505234952187721E-4</v>
      </c>
      <c r="V25" s="93">
        <v>1.3269298268142552E-2</v>
      </c>
      <c r="W25" s="93">
        <v>8.9175391586979538E-4</v>
      </c>
      <c r="X25" s="93">
        <v>0</v>
      </c>
      <c r="Y25" s="93">
        <v>0.46817080583164256</v>
      </c>
      <c r="Z25" s="93">
        <v>4.5479449709359566E-3</v>
      </c>
      <c r="AA25" s="93">
        <v>1.0701046990437544E-3</v>
      </c>
      <c r="AB25" s="93">
        <v>1.3376308738046931E-3</v>
      </c>
      <c r="AC25" s="93">
        <f>_xlfn.XLOOKUP(B25,'[3]Nur des jours'!$B:$B,'[3]Nur des jours'!$N:$N,"")</f>
        <v>2.9161601504424528</v>
      </c>
      <c r="AD25" s="93">
        <v>2.9161601504424528</v>
      </c>
      <c r="AE25" s="93">
        <v>28.831099668124864</v>
      </c>
      <c r="AF25" s="93">
        <v>31.559902320843069</v>
      </c>
      <c r="AG25" s="93"/>
      <c r="AH25" s="93">
        <v>24.765147688716532</v>
      </c>
      <c r="AI25" s="93">
        <v>15.804912093489841</v>
      </c>
      <c r="AJ25" s="93">
        <v>26.911820707147982</v>
      </c>
      <c r="AK25" s="93">
        <v>25.836806718366617</v>
      </c>
      <c r="AL25" s="93">
        <v>24.765147688716532</v>
      </c>
      <c r="AM25" s="49" t="s">
        <v>5559</v>
      </c>
      <c r="AN25" s="49"/>
      <c r="AO25" s="48" t="str" cm="1">
        <f t="array" ref="AO25">IFERROR(_xlfn.IFS(
AQ25="MPR ISSUE","PDH",
AQ25="BSS Hardware Issue","BSS",
AQ25="Sites strategiques, MLL, Pylone, etc.","ENVTECH",
AQ25="AKTIVCO DEFAUT GE &amp; POWER Cabinet","AKTIVCO",
AQ25="AKTIVCO Coupure ENEO &amp; Baisse de tension","AKTIVCO GRID ONLY",
AQ25="Coupure ENEO &amp; Baisse de tension","IHS GRID ONLY",
AQ25="Defaut GE &amp; POWER Cabinet","IHS",
AQ25="Sharing","Partners",
AQ25="Sites strategiques &amp; DataCenter","SST &amp; DC",
AQ25="Exclu","Exclu",
AQ25="SAT","SAT",
AQ25="SPARE-ISSUE","SPARE-ISSUE",
AQ25="Fiber CAmtel","TRANS_FO_CAMTEL",
AQ25="Fiber AOF","Fiber AOF",
AQ25="Projet OCM (HUAWEI)","TRAVAUX-HUAWEI",
AQ25="Projet OCM (NOKIA)","TRAVAUX-NOKIA",
AQ25="ACCESS-ISSUE","ACCESS-ISSUE",
AQ25="Projet OCM (ZTE, NOKIA, autres projets)","TRAVAUX OCM",
AQ25="No root CAuse","No root cause",
AQ25="ODU HS","PDH",
AQ25="IP &amp; VLAN","PDH",
AQ25="Warehouse HUAWEI","SPARE-ISSUE",
AQ25="SPARE-HS","SPARE-ISSUE",
AQ25="Power Telco","BSS",AQ25="no impacts","no impacts"
),"")</f>
        <v>No root cause</v>
      </c>
      <c r="AP25" s="48" t="str" cm="1">
        <f t="array" ref="AP25">IFERROR(_xlfn.IFS(
AQ25="MPR ISSUE","TX ISSUE",
AQ25="BSS Hardware Issue","RAN ISSUE",
AQ25="Sites strategiques, MLL, Pylone, etc.","ENVTECH",
AQ25="AKTIVCO DEFAUT GE &amp; POWER Cabinet","POWER ISSUE",
AQ25="AKTIVCO Coupure ENEO &amp; Baisse de tension","POWER ISSUE",
AQ25="Coupure ENEO &amp; Baisse de tension","POWER ISSUE",
AQ25="Defaut GE &amp; POWER Cabinet","POWER ISSUE",
AQ25="Sharing","POWER ISSUE",
AQ25="Sites strategiques &amp; DataCenter","POWER ISSUE",
AQ25="Exclu","Exclu",
AQ25="SAT","TX ISSUE",
AQ25="SPARE-ISSUE","SPARE-ISSUE",
AQ25="Fiber CAmtel","TX ISSUE",
AQ25="Fiber AOF","TX ISSUE",
AQ25="Projet OCM (HUAWEI)","TRAVAUX-HUAWEI",
AQ25="Projet OCM (NOKIA)","TRAVAUX -NOKIA",
AQ25="ACCESS-ISSUE","ACCESS-ISSUE",
AQ25="Projet OCM (ZTE, NOKIA, autres projets)","TRAVAUX OCM",
AQ25="No root CAuse","No root cause",
AQ25="ODU HS","TX ISSUE",
AQ25="IP &amp; VLAN","TX ISSUE",
AQ25="Warehouse HUAWEI","SPARE-ISSUE",
AQ25="SPARE-HS","SPARE-ISSUE",
AQ25="Power Telco","RAN ISSUE",AQ25="no impacts","no impacts"
),"")</f>
        <v>No root cause</v>
      </c>
      <c r="AQ25" s="67" t="s">
        <v>5344</v>
      </c>
      <c r="AR25" s="48" t="str" cm="1">
        <f t="array" ref="AR25">IFERROR(_xlfn.IFS(
AQ25="MPR ISSUE","ACTIVE",
AQ25="BSS Hardware Issue","ACTIVE",
AQ25="Sites strategiques, MLL, Pylone, etc.","PASSIVE",
AQ25="AKTIVCO DEFAUT GE &amp; POWER Cabinet","PASSIVE",
AQ25="AKTIVCO Coupure ENEO &amp; Baisse de tension","PASSIVE",
AQ25="Coupure ENEO &amp; Baisse de tension","PASSIVE",
AQ25="Defaut GE &amp; POWER Cabinet","PASSIVE",
AQ25="Sharing","PASSIVE",
AQ25="Sites strategiques &amp; DataCenter","PASSIVE",
AQ25="Exclu","Exclu",
AQ25="SAT","ACTIVE",
AQ25="SPARE-ISSUE","SPARE-ISSUE",
AQ25="Fiber CAmtel","ACTIVE",
AQ25="Fiber AOF","ACTIVE",
AQ25="Projet OCM (HUAWEI)","PLANNED WORKS",
AQ25="Projet OCM (NOKIA)","PLANNED WORKS",
AQ25="ACCESS-ISSUE","ACCESS-ISSUE",
AQ25="Projet OCM (ZTE, NOKIA, autres projets)","PLANNED WORKS",
AQ25="No root CAuse","No root cause",
AQ25="ODU HS","ACTIVE",
AQ25="IP &amp; VLAN","ACTIVE",
AQ25="Warehouse HUAWEI","SPARE-ISSUE",
AQ25="SPARE-HS","SPARE-ISSUE",
AQ25="Power Telco","ACTIVE", AQ25="no impacts","no impacts"
),"")</f>
        <v>No root cause</v>
      </c>
      <c r="AS25" s="92" t="s">
        <v>6023</v>
      </c>
      <c r="AT25" s="98" t="s">
        <v>951</v>
      </c>
      <c r="AV25" s="17" t="s">
        <v>5537</v>
      </c>
      <c r="AW25" s="7" t="s">
        <v>5950</v>
      </c>
      <c r="AX25" s="6" t="s">
        <v>5537</v>
      </c>
      <c r="AY25" s="7"/>
      <c r="AZ25" s="3" t="s">
        <v>5537</v>
      </c>
      <c r="BA25" s="18" t="s">
        <v>5537</v>
      </c>
      <c r="BB25" s="18" t="s">
        <v>5537</v>
      </c>
      <c r="BC25" s="18" t="s">
        <v>5537</v>
      </c>
      <c r="BD25" s="18" t="s">
        <v>5537</v>
      </c>
      <c r="BE25" s="18" t="s">
        <v>5537</v>
      </c>
      <c r="BF25" s="18" t="s">
        <v>5537</v>
      </c>
      <c r="BG25" s="18" t="s">
        <v>5537</v>
      </c>
      <c r="BH25" s="18" t="s">
        <v>5537</v>
      </c>
      <c r="BI25" s="18" t="s">
        <v>5537</v>
      </c>
      <c r="BJ25" s="18" t="s">
        <v>5537</v>
      </c>
      <c r="BK25" s="18" t="s">
        <v>5537</v>
      </c>
      <c r="BL25" s="9" t="s">
        <v>5537</v>
      </c>
      <c r="BM25" s="14" t="s">
        <v>6391</v>
      </c>
      <c r="BN25" s="14" t="s">
        <v>5537</v>
      </c>
      <c r="BO25" s="14" t="str">
        <f>_xlfn.XLOOKUP(B25,'[4]cell downs 18042026 17h'!$B:$B,'[4]cell downs 18042026 17h'!$B:$B,"")</f>
        <v/>
      </c>
      <c r="BP25" s="14" t="str">
        <f>_xlfn.XLOOKUP(B25,'[5]Cells Huawei 19042026 15h'!$B:$B,'[5]Cells Huawei 19042026 15h'!$B:$B,"")</f>
        <v/>
      </c>
      <c r="BQ25" s="9" t="str">
        <f>_xlfn.XLOOKUP(B25,'[6]cells down 19042026 9H40'!$B:$B,'[6]cells down 19042026 9H40'!$B:$B,"")</f>
        <v/>
      </c>
      <c r="BR25" s="9" t="s">
        <v>951</v>
      </c>
      <c r="BS25" s="9" t="s">
        <v>12</v>
      </c>
      <c r="BT25" s="108"/>
    </row>
    <row r="26" spans="1:72" s="9" customFormat="1" ht="22" customHeight="1" x14ac:dyDescent="0.35">
      <c r="A26" s="1" t="s">
        <v>1945</v>
      </c>
      <c r="B26" s="8" t="s">
        <v>1946</v>
      </c>
      <c r="C26" s="3" t="str">
        <f>_xlfn.XLOOKUP(B26,'[1]daily break down'!$D:$D,'[1]daily break down'!$E:$E,"")</f>
        <v>Douala</v>
      </c>
      <c r="D26" s="1" t="s">
        <v>11</v>
      </c>
      <c r="E26" s="1" t="s">
        <v>12</v>
      </c>
      <c r="F26" s="3" t="s">
        <v>31</v>
      </c>
      <c r="G26" s="1" t="s">
        <v>32</v>
      </c>
      <c r="H26" s="34" t="str">
        <f>_xlfn.XLOOKUP(B26,[2]CALCULATION!$B:$B,[2]CALCULATION!$H:$H,"")</f>
        <v>ZTE</v>
      </c>
      <c r="I26" s="28">
        <v>0</v>
      </c>
      <c r="J26" s="28">
        <v>0.64675344502372778</v>
      </c>
      <c r="K26" s="28">
        <v>0</v>
      </c>
      <c r="L26" s="28">
        <v>0</v>
      </c>
      <c r="M26" s="28">
        <v>0</v>
      </c>
      <c r="N26" s="28">
        <v>0</v>
      </c>
      <c r="O26" s="28">
        <v>0</v>
      </c>
      <c r="P26" s="28">
        <v>0</v>
      </c>
      <c r="Q26" s="28">
        <v>3.2588433452328984</v>
      </c>
      <c r="R26" s="28">
        <v>0</v>
      </c>
      <c r="S26" s="93">
        <v>0</v>
      </c>
      <c r="T26" s="93">
        <f>_xlfn.XLOOKUP(B26,'[3]Nur des jours'!$B:$B,'[3]Nur des jours'!$U:$U,"")</f>
        <v>0</v>
      </c>
      <c r="U26" s="93">
        <v>0</v>
      </c>
      <c r="V26" s="93">
        <v>0</v>
      </c>
      <c r="W26" s="93">
        <v>0</v>
      </c>
      <c r="X26" s="93">
        <v>0</v>
      </c>
      <c r="Y26" s="93">
        <v>0</v>
      </c>
      <c r="Z26" s="93">
        <v>13.868556899607057</v>
      </c>
      <c r="AA26" s="93">
        <v>13.868556899607057</v>
      </c>
      <c r="AB26" s="93">
        <v>13.868556899607057</v>
      </c>
      <c r="AC26" s="93">
        <f>_xlfn.XLOOKUP(B26,'[3]Nur des jours'!$B:$B,'[3]Nur des jours'!$N:$N,"")</f>
        <v>13.868556899607057</v>
      </c>
      <c r="AD26" s="93">
        <v>13.868556899607057</v>
      </c>
      <c r="AE26" s="93">
        <v>63.178981431543285</v>
      </c>
      <c r="AF26" s="93">
        <v>9.8580720137658275</v>
      </c>
      <c r="AG26" s="93"/>
      <c r="AH26" s="93">
        <v>23.828092673920555</v>
      </c>
      <c r="AI26" s="93">
        <v>12.20055033991583</v>
      </c>
      <c r="AJ26" s="93">
        <v>10.38383467466365</v>
      </c>
      <c r="AK26" s="93">
        <v>35.666903606520066</v>
      </c>
      <c r="AL26" s="93">
        <v>23.828092673920555</v>
      </c>
      <c r="AM26" s="49" t="s">
        <v>5559</v>
      </c>
      <c r="AN26" s="49"/>
      <c r="AO26" s="48" t="str" cm="1">
        <f t="array" ref="AO26">IFERROR(_xlfn.IFS(
AQ26="MPR ISSUE","PDH",
AQ26="BSS Hardware Issue","BSS",
AQ26="Sites strategiques, MLL, Pylone, etc.","ENVTECH",
AQ26="AKTIVCO DEFAUT GE &amp; POWER Cabinet","AKTIVCO",
AQ26="AKTIVCO Coupure ENEO &amp; Baisse de tension","AKTIVCO GRID ONLY",
AQ26="Coupure ENEO &amp; Baisse de tension","IHS GRID ONLY",
AQ26="Defaut GE &amp; POWER Cabinet","IHS",
AQ26="Sharing","Partners",
AQ26="Sites strategiques &amp; DataCenter","SST &amp; DC",
AQ26="Exclu","Exclu",
AQ26="SAT","SAT",
AQ26="SPARE-ISSUE","SPARE-ISSUE",
AQ26="Fiber CAmtel","TRANS_FO_CAMTEL",
AQ26="Fiber AOF","Fiber AOF",
AQ26="Projet OCM (HUAWEI)","TRAVAUX-HUAWEI",
AQ26="Projet OCM (NOKIA)","TRAVAUX-NOKIA",
AQ26="ACCESS-ISSUE","ACCESS-ISSUE",
AQ26="Projet OCM (ZTE, NOKIA, autres projets)","TRAVAUX OCM",
AQ26="No root CAuse","No root cause",
AQ26="ODU HS","PDH",
AQ26="IP &amp; VLAN","PDH",
AQ26="Warehouse HUAWEI","SPARE-ISSUE",
AQ26="SPARE-HS","SPARE-ISSUE",
AQ26="Power Telco","BSS",AQ26="no impacts","no impacts"
),"")</f>
        <v>AKTIVCO GRID ONLY</v>
      </c>
      <c r="AP26" s="48" t="str" cm="1">
        <f t="array" ref="AP26">IFERROR(_xlfn.IFS(
AQ26="MPR ISSUE","TX ISSUE",
AQ26="BSS Hardware Issue","RAN ISSUE",
AQ26="Sites strategiques, MLL, Pylone, etc.","ENVTECH",
AQ26="AKTIVCO DEFAUT GE &amp; POWER Cabinet","POWER ISSUE",
AQ26="AKTIVCO Coupure ENEO &amp; Baisse de tension","POWER ISSUE",
AQ26="Coupure ENEO &amp; Baisse de tension","POWER ISSUE",
AQ26="Defaut GE &amp; POWER Cabinet","POWER ISSUE",
AQ26="Sharing","POWER ISSUE",
AQ26="Sites strategiques &amp; DataCenter","POWER ISSUE",
AQ26="Exclu","Exclu",
AQ26="SAT","TX ISSUE",
AQ26="SPARE-ISSUE","SPARE-ISSUE",
AQ26="Fiber CAmtel","TX ISSUE",
AQ26="Fiber AOF","TX ISSUE",
AQ26="Projet OCM (HUAWEI)","TRAVAUX-HUAWEI",
AQ26="Projet OCM (NOKIA)","TRAVAUX -NOKIA",
AQ26="ACCESS-ISSUE","ACCESS-ISSUE",
AQ26="Projet OCM (ZTE, NOKIA, autres projets)","TRAVAUX OCM",
AQ26="No root CAuse","No root cause",
AQ26="ODU HS","TX ISSUE",
AQ26="IP &amp; VLAN","TX ISSUE",
AQ26="Warehouse HUAWEI","SPARE-ISSUE",
AQ26="SPARE-HS","SPARE-ISSUE",
AQ26="Power Telco","RAN ISSUE",AQ26="no impacts","no impacts"
),"")</f>
        <v>POWER ISSUE</v>
      </c>
      <c r="AQ26" s="67" t="s">
        <v>5327</v>
      </c>
      <c r="AR26" s="48" t="str" cm="1">
        <f t="array" ref="AR26">IFERROR(_xlfn.IFS(
AQ26="MPR ISSUE","ACTIVE",
AQ26="BSS Hardware Issue","ACTIVE",
AQ26="Sites strategiques, MLL, Pylone, etc.","PASSIVE",
AQ26="AKTIVCO DEFAUT GE &amp; POWER Cabinet","PASSIVE",
AQ26="AKTIVCO Coupure ENEO &amp; Baisse de tension","PASSIVE",
AQ26="Coupure ENEO &amp; Baisse de tension","PASSIVE",
AQ26="Defaut GE &amp; POWER Cabinet","PASSIVE",
AQ26="Sharing","PASSIVE",
AQ26="Sites strategiques &amp; DataCenter","PASSIVE",
AQ26="Exclu","Exclu",
AQ26="SAT","ACTIVE",
AQ26="SPARE-ISSUE","SPARE-ISSUE",
AQ26="Fiber CAmtel","ACTIVE",
AQ26="Fiber AOF","ACTIVE",
AQ26="Projet OCM (HUAWEI)","PLANNED WORKS",
AQ26="Projet OCM (NOKIA)","PLANNED WORKS",
AQ26="ACCESS-ISSUE","ACCESS-ISSUE",
AQ26="Projet OCM (ZTE, NOKIA, autres projets)","PLANNED WORKS",
AQ26="No root CAuse","No root cause",
AQ26="ODU HS","ACTIVE",
AQ26="IP &amp; VLAN","ACTIVE",
AQ26="Warehouse HUAWEI","SPARE-ISSUE",
AQ26="SPARE-HS","SPARE-ISSUE",
AQ26="Power Telco","ACTIVE", AQ26="no impacts","no impacts"
),"")</f>
        <v>PASSIVE</v>
      </c>
      <c r="AS26" s="92" t="s">
        <v>6416</v>
      </c>
      <c r="AT26" s="128" t="s">
        <v>2400</v>
      </c>
      <c r="AU26" s="9" t="s">
        <v>6417</v>
      </c>
      <c r="AV26" s="17" t="s">
        <v>5537</v>
      </c>
      <c r="AW26" s="7" t="s">
        <v>6035</v>
      </c>
      <c r="AX26" s="6" t="s">
        <v>5537</v>
      </c>
      <c r="AY26" s="7"/>
      <c r="AZ26" s="3" t="s">
        <v>5537</v>
      </c>
      <c r="BA26" s="18" t="s">
        <v>5537</v>
      </c>
      <c r="BB26" s="18" t="s">
        <v>5537</v>
      </c>
      <c r="BC26" s="18" t="s">
        <v>5537</v>
      </c>
      <c r="BD26" s="18" t="s">
        <v>5537</v>
      </c>
      <c r="BE26" s="18" t="s">
        <v>5537</v>
      </c>
      <c r="BF26" s="18" t="s">
        <v>5537</v>
      </c>
      <c r="BG26" s="18" t="s">
        <v>5537</v>
      </c>
      <c r="BH26" s="18" t="s">
        <v>5537</v>
      </c>
      <c r="BI26" s="18" t="s">
        <v>5537</v>
      </c>
      <c r="BJ26" s="18" t="s">
        <v>6097</v>
      </c>
      <c r="BK26" s="18" t="s">
        <v>5537</v>
      </c>
      <c r="BL26" s="9" t="s">
        <v>6098</v>
      </c>
      <c r="BM26" s="14" t="s">
        <v>6391</v>
      </c>
      <c r="BN26" s="14" t="s">
        <v>5537</v>
      </c>
      <c r="BO26" s="14" t="str">
        <f>_xlfn.XLOOKUP(B26,'[4]cell downs 18042026 17h'!$B:$B,'[4]cell downs 18042026 17h'!$B:$B,"")</f>
        <v/>
      </c>
      <c r="BP26" s="14" t="str">
        <f>_xlfn.XLOOKUP(B26,'[5]Cells Huawei 19042026 15h'!$B:$B,'[5]Cells Huawei 19042026 15h'!$B:$B,"")</f>
        <v/>
      </c>
      <c r="BQ26" s="9" t="str">
        <f>_xlfn.XLOOKUP(B26,'[6]cells down 19042026 9H40'!$B:$B,'[6]cells down 19042026 9H40'!$B:$B,"")</f>
        <v/>
      </c>
      <c r="BR26" s="9" t="s">
        <v>1946</v>
      </c>
      <c r="BS26" s="9" t="s">
        <v>5537</v>
      </c>
      <c r="BT26" s="108"/>
    </row>
    <row r="27" spans="1:72" s="9" customFormat="1" ht="16" customHeight="1" x14ac:dyDescent="0.35">
      <c r="A27" s="1" t="s">
        <v>2358</v>
      </c>
      <c r="B27" s="1" t="s">
        <v>2359</v>
      </c>
      <c r="C27" s="3" t="str">
        <f>_xlfn.XLOOKUP(B27,'[1]daily break down'!$D:$D,'[1]daily break down'!$E:$E,"")</f>
        <v>Garoua</v>
      </c>
      <c r="D27" s="1" t="s">
        <v>11</v>
      </c>
      <c r="E27" s="1" t="s">
        <v>12</v>
      </c>
      <c r="F27" s="3" t="s">
        <v>23</v>
      </c>
      <c r="G27" s="1" t="s">
        <v>24</v>
      </c>
      <c r="H27" s="32" t="str">
        <f>_xlfn.XLOOKUP(B27,[2]CALCULATION!$B:$B,[2]CALCULATION!$H:$H,"")</f>
        <v>Huawei</v>
      </c>
      <c r="I27" s="28">
        <v>14.98792208496346</v>
      </c>
      <c r="J27" s="28">
        <v>11.24460667231682</v>
      </c>
      <c r="K27" s="28">
        <v>2.5760987121646655</v>
      </c>
      <c r="L27" s="28">
        <v>19.570146076425452</v>
      </c>
      <c r="M27" s="28">
        <v>14.593570668287521</v>
      </c>
      <c r="N27" s="28">
        <v>7.9761858900274811</v>
      </c>
      <c r="O27" s="28">
        <v>12.924421358719071</v>
      </c>
      <c r="P27" s="28">
        <v>1.5379723085440014</v>
      </c>
      <c r="Q27" s="28">
        <v>1.0223780294664029</v>
      </c>
      <c r="R27" s="28">
        <v>0.73323573978478052</v>
      </c>
      <c r="S27" s="93">
        <v>0.84031755000242547</v>
      </c>
      <c r="T27" s="93">
        <f>_xlfn.XLOOKUP(B27,'[3]Nur des jours'!$B:$B,'[3]Nur des jours'!$U:$U,"")</f>
        <v>21.898907922484469</v>
      </c>
      <c r="U27" s="93">
        <v>16.325035741496947</v>
      </c>
      <c r="V27" s="93">
        <v>21.860277142848989</v>
      </c>
      <c r="W27" s="93">
        <v>21.898907922484469</v>
      </c>
      <c r="X27" s="93">
        <v>18.943760290840189</v>
      </c>
      <c r="Y27" s="93">
        <v>24.689205925241062</v>
      </c>
      <c r="Z27" s="93">
        <v>23.163040438543174</v>
      </c>
      <c r="AA27" s="93">
        <v>17.687528714476091</v>
      </c>
      <c r="AB27" s="93">
        <v>20.34991353554032</v>
      </c>
      <c r="AC27" s="93">
        <f>_xlfn.XLOOKUP(B27,'[3]Nur des jours'!$B:$B,'[3]Nur des jours'!$N:$N,"")</f>
        <v>5.6079015104171122</v>
      </c>
      <c r="AD27" s="93">
        <v>5.6079015104171122</v>
      </c>
      <c r="AE27" s="93">
        <v>12.963676366095658</v>
      </c>
      <c r="AF27" s="93">
        <v>22.933003598405403</v>
      </c>
      <c r="AG27" s="93"/>
      <c r="AH27" s="93">
        <v>23.335808842203789</v>
      </c>
      <c r="AI27" s="93">
        <v>18.402740309101592</v>
      </c>
      <c r="AJ27" s="93">
        <v>34.377273801387915</v>
      </c>
      <c r="AK27" s="93">
        <v>17.578625179756905</v>
      </c>
      <c r="AL27" s="93">
        <v>23.335808842203789</v>
      </c>
      <c r="AM27" s="49" t="s">
        <v>5559</v>
      </c>
      <c r="AN27" s="49"/>
      <c r="AO27" s="48" t="str" cm="1">
        <f t="array" ref="AO27">IFERROR(_xlfn.IFS(
AQ27="MPR ISSUE","PDH",
AQ27="BSS Hardware Issue","BSS",
AQ27="Sites strategiques, MLL, Pylone, etc.","ENVTECH",
AQ27="AKTIVCO DEFAUT GE &amp; POWER Cabinet","AKTIVCO",
AQ27="AKTIVCO Coupure ENEO &amp; Baisse de tension","AKTIVCO GRID ONLY",
AQ27="Coupure ENEO &amp; Baisse de tension","IHS GRID ONLY",
AQ27="Defaut GE &amp; POWER Cabinet","IHS",
AQ27="Sharing","Partners",
AQ27="Sites strategiques &amp; DataCenter","SST &amp; DC",
AQ27="Exclu","Exclu",
AQ27="SAT","SAT",
AQ27="SPARE-ISSUE","SPARE-ISSUE",
AQ27="Fiber CAmtel","TRANS_FO_CAMTEL",
AQ27="Fiber AOF","Fiber AOF",
AQ27="Projet OCM (HUAWEI)","TRAVAUX-HUAWEI",
AQ27="Projet OCM (NOKIA)","TRAVAUX-NOKIA",
AQ27="ACCESS-ISSUE","ACCESS-ISSUE",
AQ27="Projet OCM (ZTE, NOKIA, autres projets)","TRAVAUX OCM",
AQ27="No root CAuse","No root cause",
AQ27="ODU HS","PDH",
AQ27="IP &amp; VLAN","PDH",
AQ27="Warehouse HUAWEI","SPARE-ISSUE",
AQ27="SPARE-HS","SPARE-ISSUE",
AQ27="Power Telco","BSS",AQ27="no impacts","no impacts"
),"")</f>
        <v>IHS</v>
      </c>
      <c r="AP27" s="48" t="str" cm="1">
        <f t="array" ref="AP27">IFERROR(_xlfn.IFS(
AQ27="MPR ISSUE","TX ISSUE",
AQ27="BSS Hardware Issue","RAN ISSUE",
AQ27="Sites strategiques, MLL, Pylone, etc.","ENVTECH",
AQ27="AKTIVCO DEFAUT GE &amp; POWER Cabinet","POWER ISSUE",
AQ27="AKTIVCO Coupure ENEO &amp; Baisse de tension","POWER ISSUE",
AQ27="Coupure ENEO &amp; Baisse de tension","POWER ISSUE",
AQ27="Defaut GE &amp; POWER Cabinet","POWER ISSUE",
AQ27="Sharing","POWER ISSUE",
AQ27="Sites strategiques &amp; DataCenter","POWER ISSUE",
AQ27="Exclu","Exclu",
AQ27="SAT","TX ISSUE",
AQ27="SPARE-ISSUE","SPARE-ISSUE",
AQ27="Fiber CAmtel","TX ISSUE",
AQ27="Fiber AOF","TX ISSUE",
AQ27="Projet OCM (HUAWEI)","TRAVAUX-HUAWEI",
AQ27="Projet OCM (NOKIA)","TRAVAUX -NOKIA",
AQ27="ACCESS-ISSUE","ACCESS-ISSUE",
AQ27="Projet OCM (ZTE, NOKIA, autres projets)","TRAVAUX OCM",
AQ27="No root CAuse","No root cause",
AQ27="ODU HS","TX ISSUE",
AQ27="IP &amp; VLAN","TX ISSUE",
AQ27="Warehouse HUAWEI","SPARE-ISSUE",
AQ27="SPARE-HS","SPARE-ISSUE",
AQ27="Power Telco","RAN ISSUE",AQ27="no impacts","no impacts"
),"")</f>
        <v>POWER ISSUE</v>
      </c>
      <c r="AQ27" s="67" t="s">
        <v>5330</v>
      </c>
      <c r="AR27" s="48" t="str" cm="1">
        <f t="array" ref="AR27">IFERROR(_xlfn.IFS(
AQ27="MPR ISSUE","ACTIVE",
AQ27="BSS Hardware Issue","ACTIVE",
AQ27="Sites strategiques, MLL, Pylone, etc.","PASSIVE",
AQ27="AKTIVCO DEFAUT GE &amp; POWER Cabinet","PASSIVE",
AQ27="AKTIVCO Coupure ENEO &amp; Baisse de tension","PASSIVE",
AQ27="Coupure ENEO &amp; Baisse de tension","PASSIVE",
AQ27="Defaut GE &amp; POWER Cabinet","PASSIVE",
AQ27="Sharing","PASSIVE",
AQ27="Sites strategiques &amp; DataCenter","PASSIVE",
AQ27="Exclu","Exclu",
AQ27="SAT","ACTIVE",
AQ27="SPARE-ISSUE","SPARE-ISSUE",
AQ27="Fiber CAmtel","ACTIVE",
AQ27="Fiber AOF","ACTIVE",
AQ27="Projet OCM (HUAWEI)","PLANNED WORKS",
AQ27="Projet OCM (NOKIA)","PLANNED WORKS",
AQ27="ACCESS-ISSUE","ACCESS-ISSUE",
AQ27="Projet OCM (ZTE, NOKIA, autres projets)","PLANNED WORKS",
AQ27="No root CAuse","No root cause",
AQ27="ODU HS","ACTIVE",
AQ27="IP &amp; VLAN","ACTIVE",
AQ27="Warehouse HUAWEI","SPARE-ISSUE",
AQ27="SPARE-HS","SPARE-ISSUE",
AQ27="Power Telco","ACTIVE", AQ27="no impacts","no impacts"
),"")</f>
        <v>PASSIVE</v>
      </c>
      <c r="AS27" s="92" t="s">
        <v>5955</v>
      </c>
      <c r="AT27" s="98" t="s">
        <v>2359</v>
      </c>
      <c r="AV27" s="17" t="s">
        <v>5537</v>
      </c>
      <c r="AW27" s="7" t="s">
        <v>6036</v>
      </c>
      <c r="AX27" s="6" t="s">
        <v>5537</v>
      </c>
      <c r="AY27" s="7"/>
      <c r="AZ27" s="3" t="s">
        <v>5537</v>
      </c>
      <c r="BA27" s="18" t="s">
        <v>6099</v>
      </c>
      <c r="BB27" s="18" t="s">
        <v>6100</v>
      </c>
      <c r="BC27" s="18" t="s">
        <v>6100</v>
      </c>
      <c r="BD27" s="18" t="s">
        <v>5537</v>
      </c>
      <c r="BE27" s="18" t="s">
        <v>5537</v>
      </c>
      <c r="BF27" s="18" t="s">
        <v>5537</v>
      </c>
      <c r="BG27" s="18" t="s">
        <v>5537</v>
      </c>
      <c r="BH27" s="18" t="s">
        <v>5537</v>
      </c>
      <c r="BI27" s="18" t="s">
        <v>5537</v>
      </c>
      <c r="BJ27" s="18" t="s">
        <v>5653</v>
      </c>
      <c r="BK27" s="18" t="s">
        <v>5695</v>
      </c>
      <c r="BL27" s="9" t="s">
        <v>5537</v>
      </c>
      <c r="BM27" s="14" t="s">
        <v>6400</v>
      </c>
      <c r="BN27" s="14" t="s">
        <v>5537</v>
      </c>
      <c r="BO27" s="14" t="str">
        <f>_xlfn.XLOOKUP(B27,'[4]cell downs 18042026 17h'!$B:$B,'[4]cell downs 18042026 17h'!$B:$B,"")</f>
        <v/>
      </c>
      <c r="BP27" s="14" t="str">
        <f>_xlfn.XLOOKUP(B27,'[5]Cells Huawei 19042026 15h'!$B:$B,'[5]Cells Huawei 19042026 15h'!$B:$B,"")</f>
        <v>NRD_060</v>
      </c>
      <c r="BQ27" s="9" t="str">
        <f>_xlfn.XLOOKUP(B27,'[6]cells down 19042026 9H40'!$B:$B,'[6]cells down 19042026 9H40'!$B:$B,"")</f>
        <v/>
      </c>
      <c r="BR27" s="9" t="s">
        <v>2359</v>
      </c>
      <c r="BS27" s="9" t="s">
        <v>12</v>
      </c>
      <c r="BT27" s="108"/>
    </row>
    <row r="28" spans="1:72" s="9" customFormat="1" ht="21" customHeight="1" x14ac:dyDescent="0.35">
      <c r="A28" s="1" t="s">
        <v>537</v>
      </c>
      <c r="B28" s="8" t="s">
        <v>538</v>
      </c>
      <c r="C28" s="3" t="str">
        <f>_xlfn.XLOOKUP(B28,'[1]daily break down'!$D:$D,'[1]daily break down'!$E:$E,"")</f>
        <v>SUD-OUEST</v>
      </c>
      <c r="D28" s="1" t="s">
        <v>11</v>
      </c>
      <c r="E28" s="1" t="s">
        <v>12</v>
      </c>
      <c r="F28" s="3" t="s">
        <v>13</v>
      </c>
      <c r="G28" s="1" t="s">
        <v>14</v>
      </c>
      <c r="H28" s="32" t="str">
        <f>_xlfn.XLOOKUP(B28,[2]CALCULATION!$B:$B,[2]CALCULATION!$H:$H,"")</f>
        <v>Huawei</v>
      </c>
      <c r="I28" s="28">
        <v>0.77484497749926529</v>
      </c>
      <c r="J28" s="28">
        <v>6.0728441670733074E-2</v>
      </c>
      <c r="K28" s="28">
        <v>3.5627887499179591</v>
      </c>
      <c r="L28" s="28">
        <v>0.14482083593725473</v>
      </c>
      <c r="M28" s="28">
        <v>1.3247539472595331</v>
      </c>
      <c r="N28" s="28">
        <v>0</v>
      </c>
      <c r="O28" s="28">
        <v>1.0472757987974879</v>
      </c>
      <c r="P28" s="28">
        <v>12.334633153841105</v>
      </c>
      <c r="Q28" s="28">
        <v>23.114261499345094</v>
      </c>
      <c r="R28" s="28">
        <v>23.113993973170334</v>
      </c>
      <c r="S28" s="93">
        <v>23.114261499345094</v>
      </c>
      <c r="T28" s="93">
        <f>_xlfn.XLOOKUP(B28,'[3]Nur des jours'!$B:$B,'[3]Nur des jours'!$U:$U,"")</f>
        <v>23.114261499345094</v>
      </c>
      <c r="U28" s="93">
        <v>23.114261499345094</v>
      </c>
      <c r="V28" s="93">
        <v>23.113993973170334</v>
      </c>
      <c r="W28" s="93">
        <v>23.114261499345094</v>
      </c>
      <c r="X28" s="93">
        <v>23.114261499345094</v>
      </c>
      <c r="Y28" s="93">
        <v>23.113993973170334</v>
      </c>
      <c r="Z28" s="93">
        <v>23.113993973170334</v>
      </c>
      <c r="AA28" s="93">
        <v>23.114261499345094</v>
      </c>
      <c r="AB28" s="93">
        <v>23.114261499345094</v>
      </c>
      <c r="AC28" s="93">
        <f>_xlfn.XLOOKUP(B28,'[3]Nur des jours'!$B:$B,'[3]Nur des jours'!$N:$N,"")</f>
        <v>23.114261499345094</v>
      </c>
      <c r="AD28" s="93">
        <v>23.114261499345094</v>
      </c>
      <c r="AE28" s="93">
        <v>23.113993973170334</v>
      </c>
      <c r="AF28" s="93">
        <v>23.114261499345094</v>
      </c>
      <c r="AG28" s="93"/>
      <c r="AH28" s="93">
        <v>23.114261499345094</v>
      </c>
      <c r="AI28" s="93">
        <v>32.372936225315634</v>
      </c>
      <c r="AJ28" s="93">
        <v>55.081244836133287</v>
      </c>
      <c r="AK28" s="93">
        <v>0</v>
      </c>
      <c r="AL28" s="93">
        <v>23.114261499345094</v>
      </c>
      <c r="AM28" s="49" t="s">
        <v>5559</v>
      </c>
      <c r="AN28" s="49"/>
      <c r="AO28" s="48" t="str" cm="1">
        <f t="array" ref="AO28">IFERROR(_xlfn.IFS(
AQ28="MPR ISSUE","PDH",
AQ28="BSS Hardware Issue","BSS",
AQ28="Sites strategiques, MLL, Pylone, etc.","ENVTECH",
AQ28="AKTIVCO DEFAUT GE &amp; POWER Cabinet","AKTIVCO",
AQ28="AKTIVCO Coupure ENEO &amp; Baisse de tension","AKTIVCO GRID ONLY",
AQ28="Coupure ENEO &amp; Baisse de tension","IHS GRID ONLY",
AQ28="Defaut GE &amp; POWER Cabinet","IHS",
AQ28="Sharing","Partners",
AQ28="Sites strategiques &amp; DataCenter","SST &amp; DC",
AQ28="Exclu","Exclu",
AQ28="SAT","SAT",
AQ28="SPARE-ISSUE","SPARE-ISSUE",
AQ28="Fiber CAmtel","TRANS_FO_CAMTEL",
AQ28="Fiber AOF","Fiber AOF",
AQ28="Projet OCM (HUAWEI)","TRAVAUX-HUAWEI",
AQ28="Projet OCM (NOKIA)","TRAVAUX-NOKIA",
AQ28="ACCESS-ISSUE","ACCESS-ISSUE",
AQ28="Projet OCM (ZTE, NOKIA, autres projets)","TRAVAUX OCM",
AQ28="No root CAuse","No root cause",
AQ28="ODU HS","PDH",
AQ28="IP &amp; VLAN","PDH",
AQ28="Warehouse HUAWEI","SPARE-ISSUE",
AQ28="SPARE-HS","SPARE-ISSUE",
AQ28="Power Telco","BSS",AQ28="no impacts","no impacts"
),"")</f>
        <v>SPARE-ISSUE</v>
      </c>
      <c r="AP28" s="48" t="str" cm="1">
        <f t="array" ref="AP28">IFERROR(_xlfn.IFS(
AQ28="MPR ISSUE","TX ISSUE",
AQ28="BSS Hardware Issue","RAN ISSUE",
AQ28="Sites strategiques, MLL, Pylone, etc.","ENVTECH",
AQ28="AKTIVCO DEFAUT GE &amp; POWER Cabinet","POWER ISSUE",
AQ28="AKTIVCO Coupure ENEO &amp; Baisse de tension","POWER ISSUE",
AQ28="Coupure ENEO &amp; Baisse de tension","POWER ISSUE",
AQ28="Defaut GE &amp; POWER Cabinet","POWER ISSUE",
AQ28="Sharing","POWER ISSUE",
AQ28="Sites strategiques &amp; DataCenter","POWER ISSUE",
AQ28="Exclu","Exclu",
AQ28="SAT","TX ISSUE",
AQ28="SPARE-ISSUE","SPARE-ISSUE",
AQ28="Fiber CAmtel","TX ISSUE",
AQ28="Fiber AOF","TX ISSUE",
AQ28="Projet OCM (HUAWEI)","TRAVAUX-HUAWEI",
AQ28="Projet OCM (NOKIA)","TRAVAUX -NOKIA",
AQ28="ACCESS-ISSUE","ACCESS-ISSUE",
AQ28="Projet OCM (ZTE, NOKIA, autres projets)","TRAVAUX OCM",
AQ28="No root CAuse","No root cause",
AQ28="ODU HS","TX ISSUE",
AQ28="IP &amp; VLAN","TX ISSUE",
AQ28="Warehouse HUAWEI","SPARE-ISSUE",
AQ28="SPARE-HS","SPARE-ISSUE",
AQ28="Power Telco","RAN ISSUE",AQ28="no impacts","no impacts"
),"")</f>
        <v>SPARE-ISSUE</v>
      </c>
      <c r="AQ28" s="67" t="s">
        <v>5336</v>
      </c>
      <c r="AR28" s="48" t="str" cm="1">
        <f t="array" ref="AR28">IFERROR(_xlfn.IFS(
AQ28="MPR ISSUE","ACTIVE",
AQ28="BSS Hardware Issue","ACTIVE",
AQ28="Sites strategiques, MLL, Pylone, etc.","PASSIVE",
AQ28="AKTIVCO DEFAUT GE &amp; POWER Cabinet","PASSIVE",
AQ28="AKTIVCO Coupure ENEO &amp; Baisse de tension","PASSIVE",
AQ28="Coupure ENEO &amp; Baisse de tension","PASSIVE",
AQ28="Defaut GE &amp; POWER Cabinet","PASSIVE",
AQ28="Sharing","PASSIVE",
AQ28="Sites strategiques &amp; DataCenter","PASSIVE",
AQ28="Exclu","Exclu",
AQ28="SAT","ACTIVE",
AQ28="SPARE-ISSUE","SPARE-ISSUE",
AQ28="Fiber CAmtel","ACTIVE",
AQ28="Fiber AOF","ACTIVE",
AQ28="Projet OCM (HUAWEI)","PLANNED WORKS",
AQ28="Projet OCM (NOKIA)","PLANNED WORKS",
AQ28="ACCESS-ISSUE","ACCESS-ISSUE",
AQ28="Projet OCM (ZTE, NOKIA, autres projets)","PLANNED WORKS",
AQ28="No root CAuse","No root cause",
AQ28="ODU HS","ACTIVE",
AQ28="IP &amp; VLAN","ACTIVE",
AQ28="Warehouse HUAWEI","SPARE-ISSUE",
AQ28="SPARE-HS","SPARE-ISSUE",
AQ28="Power Telco","ACTIVE", AQ28="no impacts","no impacts"
),"")</f>
        <v>SPARE-ISSUE</v>
      </c>
      <c r="AS28" s="92" t="s">
        <v>5953</v>
      </c>
      <c r="AT28" s="98" t="s">
        <v>538</v>
      </c>
      <c r="AV28" s="17" t="s">
        <v>5537</v>
      </c>
      <c r="AW28" s="7" t="s">
        <v>6037</v>
      </c>
      <c r="AX28" s="6" t="s">
        <v>5537</v>
      </c>
      <c r="AY28" s="7"/>
      <c r="AZ28" s="3" t="s">
        <v>5537</v>
      </c>
      <c r="BA28" s="18" t="s">
        <v>5537</v>
      </c>
      <c r="BB28" s="18" t="s">
        <v>5537</v>
      </c>
      <c r="BC28" s="18" t="s">
        <v>5537</v>
      </c>
      <c r="BD28" s="18" t="s">
        <v>5537</v>
      </c>
      <c r="BE28" s="18" t="s">
        <v>5537</v>
      </c>
      <c r="BF28" s="18" t="s">
        <v>5537</v>
      </c>
      <c r="BG28" s="18" t="s">
        <v>5537</v>
      </c>
      <c r="BH28" s="18" t="s">
        <v>5537</v>
      </c>
      <c r="BI28" s="18" t="s">
        <v>5537</v>
      </c>
      <c r="BJ28" s="18" t="s">
        <v>6101</v>
      </c>
      <c r="BK28" s="18" t="s">
        <v>6102</v>
      </c>
      <c r="BL28" s="9" t="s">
        <v>5537</v>
      </c>
      <c r="BM28" s="14" t="s">
        <v>6391</v>
      </c>
      <c r="BN28" s="14" t="s">
        <v>5537</v>
      </c>
      <c r="BO28" s="14" t="str">
        <f>_xlfn.XLOOKUP(B28,'[4]cell downs 18042026 17h'!$B:$B,'[4]cell downs 18042026 17h'!$B:$B,"")</f>
        <v/>
      </c>
      <c r="BP28" s="14" t="str">
        <f>_xlfn.XLOOKUP(B28,'[5]Cells Huawei 19042026 15h'!$B:$B,'[5]Cells Huawei 19042026 15h'!$B:$B,"")</f>
        <v/>
      </c>
      <c r="BQ28" s="9" t="str">
        <f>_xlfn.XLOOKUP(B28,'[6]cells down 19042026 9H40'!$B:$B,'[6]cells down 19042026 9H40'!$B:$B,"")</f>
        <v/>
      </c>
      <c r="BR28" s="9" t="s">
        <v>538</v>
      </c>
      <c r="BS28" s="9" t="s">
        <v>5537</v>
      </c>
      <c r="BT28" s="108"/>
    </row>
    <row r="29" spans="1:72" s="9" customFormat="1" ht="31.5" customHeight="1" x14ac:dyDescent="0.35">
      <c r="A29" s="1" t="s">
        <v>1642</v>
      </c>
      <c r="B29" s="8" t="s">
        <v>1643</v>
      </c>
      <c r="C29" s="3" t="str">
        <f>_xlfn.XLOOKUP(B29,'[1]daily break down'!$D:$D,'[1]daily break down'!$E:$E,"")</f>
        <v>OUEST</v>
      </c>
      <c r="D29" s="1" t="s">
        <v>11</v>
      </c>
      <c r="E29" s="1" t="s">
        <v>12</v>
      </c>
      <c r="F29" s="3" t="s">
        <v>102</v>
      </c>
      <c r="G29" s="1" t="s">
        <v>1475</v>
      </c>
      <c r="H29" s="32" t="str">
        <f>_xlfn.XLOOKUP(B29,[2]CALCULATION!$B:$B,[2]CALCULATION!$H:$H,"")</f>
        <v>Huawei</v>
      </c>
      <c r="I29" s="28">
        <v>0</v>
      </c>
      <c r="J29" s="28">
        <v>0</v>
      </c>
      <c r="K29" s="28">
        <v>0</v>
      </c>
      <c r="L29" s="28">
        <v>0</v>
      </c>
      <c r="M29" s="28">
        <v>0</v>
      </c>
      <c r="N29" s="28">
        <v>0</v>
      </c>
      <c r="O29" s="28">
        <v>6.5929685560435241</v>
      </c>
      <c r="P29" s="28">
        <v>0</v>
      </c>
      <c r="Q29" s="28">
        <v>0</v>
      </c>
      <c r="R29" s="28">
        <v>0</v>
      </c>
      <c r="S29" s="93">
        <v>0</v>
      </c>
      <c r="T29" s="93">
        <f>_xlfn.XLOOKUP(B29,'[3]Nur des jours'!$B:$B,'[3]Nur des jours'!$U:$U,"")</f>
        <v>3.3494277080069509E-2</v>
      </c>
      <c r="U29" s="93">
        <v>0</v>
      </c>
      <c r="V29" s="93">
        <v>0</v>
      </c>
      <c r="W29" s="93">
        <v>3.3494277080069509E-2</v>
      </c>
      <c r="X29" s="93">
        <v>0</v>
      </c>
      <c r="Y29" s="93">
        <v>0</v>
      </c>
      <c r="Z29" s="93">
        <v>0</v>
      </c>
      <c r="AA29" s="93">
        <v>0</v>
      </c>
      <c r="AB29" s="93">
        <v>0.11146923948372443</v>
      </c>
      <c r="AC29" s="93">
        <f>_xlfn.XLOOKUP(B29,'[3]Nur des jours'!$B:$B,'[3]Nur des jours'!$N:$N,"")</f>
        <v>0</v>
      </c>
      <c r="AD29" s="93">
        <v>0</v>
      </c>
      <c r="AE29" s="93">
        <v>11.766603744510363</v>
      </c>
      <c r="AF29" s="93">
        <v>23.113993973170334</v>
      </c>
      <c r="AG29" s="93"/>
      <c r="AH29" s="93">
        <v>23.114261499345094</v>
      </c>
      <c r="AI29" s="93">
        <v>32.372936225315634</v>
      </c>
      <c r="AJ29" s="93">
        <v>55.081244836133287</v>
      </c>
      <c r="AK29" s="93">
        <v>0</v>
      </c>
      <c r="AL29" s="93">
        <v>23.114261499345094</v>
      </c>
      <c r="AM29" s="49" t="s">
        <v>5559</v>
      </c>
      <c r="AN29" s="49"/>
      <c r="AO29" s="48" t="str" cm="1">
        <f t="array" ref="AO29">IFERROR(_xlfn.IFS(
AQ29="MPR ISSUE","PDH",
AQ29="BSS Hardware Issue","BSS",
AQ29="Sites strategiques, MLL, Pylone, etc.","ENVTECH",
AQ29="AKTIVCO DEFAUT GE &amp; POWER Cabinet","AKTIVCO",
AQ29="AKTIVCO Coupure ENEO &amp; Baisse de tension","AKTIVCO GRID ONLY",
AQ29="Coupure ENEO &amp; Baisse de tension","IHS GRID ONLY",
AQ29="Defaut GE &amp; POWER Cabinet","IHS",
AQ29="Sharing","Partners",
AQ29="Sites strategiques &amp; DataCenter","SST &amp; DC",
AQ29="Exclu","Exclu",
AQ29="SAT","SAT",
AQ29="SPARE-ISSUE","SPARE-ISSUE",
AQ29="Fiber CAmtel","TRANS_FO_CAMTEL",
AQ29="Fiber AOF","Fiber AOF",
AQ29="Projet OCM (HUAWEI)","TRAVAUX-HUAWEI",
AQ29="Projet OCM (NOKIA)","TRAVAUX-NOKIA",
AQ29="ACCESS-ISSUE","ACCESS-ISSUE",
AQ29="Projet OCM (ZTE, NOKIA, autres projets)","TRAVAUX OCM",
AQ29="No root CAuse","No root cause",
AQ29="ODU HS","PDH",
AQ29="IP &amp; VLAN","PDH",
AQ29="Warehouse HUAWEI","SPARE-ISSUE",
AQ29="SPARE-HS","SPARE-ISSUE",
AQ29="Power Telco","BSS",AQ29="no impacts","no impacts"
),"")</f>
        <v>PDH</v>
      </c>
      <c r="AP29" s="48" t="str" cm="1">
        <f t="array" ref="AP29">IFERROR(_xlfn.IFS(
AQ29="MPR ISSUE","TX ISSUE",
AQ29="BSS Hardware Issue","RAN ISSUE",
AQ29="Sites strategiques, MLL, Pylone, etc.","ENVTECH",
AQ29="AKTIVCO DEFAUT GE &amp; POWER Cabinet","POWER ISSUE",
AQ29="AKTIVCO Coupure ENEO &amp; Baisse de tension","POWER ISSUE",
AQ29="Coupure ENEO &amp; Baisse de tension","POWER ISSUE",
AQ29="Defaut GE &amp; POWER Cabinet","POWER ISSUE",
AQ29="Sharing","POWER ISSUE",
AQ29="Sites strategiques &amp; DataCenter","POWER ISSUE",
AQ29="Exclu","Exclu",
AQ29="SAT","TX ISSUE",
AQ29="SPARE-ISSUE","SPARE-ISSUE",
AQ29="Fiber CAmtel","TX ISSUE",
AQ29="Fiber AOF","TX ISSUE",
AQ29="Projet OCM (HUAWEI)","TRAVAUX-HUAWEI",
AQ29="Projet OCM (NOKIA)","TRAVAUX -NOKIA",
AQ29="ACCESS-ISSUE","ACCESS-ISSUE",
AQ29="Projet OCM (ZTE, NOKIA, autres projets)","TRAVAUX OCM",
AQ29="No root CAuse","No root cause",
AQ29="ODU HS","TX ISSUE",
AQ29="IP &amp; VLAN","TX ISSUE",
AQ29="Warehouse HUAWEI","SPARE-ISSUE",
AQ29="SPARE-HS","SPARE-ISSUE",
AQ29="Power Telco","RAN ISSUE",AQ29="no impacts","no impacts"
),"")</f>
        <v>TX ISSUE</v>
      </c>
      <c r="AQ29" s="67" t="s">
        <v>5352</v>
      </c>
      <c r="AR29" s="48" t="str" cm="1">
        <f t="array" ref="AR29">IFERROR(_xlfn.IFS(
AQ29="MPR ISSUE","ACTIVE",
AQ29="BSS Hardware Issue","ACTIVE",
AQ29="Sites strategiques, MLL, Pylone, etc.","PASSIVE",
AQ29="AKTIVCO DEFAUT GE &amp; POWER Cabinet","PASSIVE",
AQ29="AKTIVCO Coupure ENEO &amp; Baisse de tension","PASSIVE",
AQ29="Coupure ENEO &amp; Baisse de tension","PASSIVE",
AQ29="Defaut GE &amp; POWER Cabinet","PASSIVE",
AQ29="Sharing","PASSIVE",
AQ29="Sites strategiques &amp; DataCenter","PASSIVE",
AQ29="Exclu","Exclu",
AQ29="SAT","ACTIVE",
AQ29="SPARE-ISSUE","SPARE-ISSUE",
AQ29="Fiber CAmtel","ACTIVE",
AQ29="Fiber AOF","ACTIVE",
AQ29="Projet OCM (HUAWEI)","PLANNED WORKS",
AQ29="Projet OCM (NOKIA)","PLANNED WORKS",
AQ29="ACCESS-ISSUE","ACCESS-ISSUE",
AQ29="Projet OCM (ZTE, NOKIA, autres projets)","PLANNED WORKS",
AQ29="No root CAuse","No root cause",
AQ29="ODU HS","ACTIVE",
AQ29="IP &amp; VLAN","ACTIVE",
AQ29="Warehouse HUAWEI","SPARE-ISSUE",
AQ29="SPARE-HS","SPARE-ISSUE",
AQ29="Power Telco","ACTIVE", AQ29="no impacts","no impacts"
),"")</f>
        <v>ACTIVE</v>
      </c>
      <c r="AS29" s="92" t="s">
        <v>5954</v>
      </c>
      <c r="AT29" s="98" t="s">
        <v>1643</v>
      </c>
      <c r="AV29" s="17" t="s">
        <v>5537</v>
      </c>
      <c r="AW29" s="7" t="s">
        <v>6038</v>
      </c>
      <c r="AX29" s="6" t="s">
        <v>5537</v>
      </c>
      <c r="AY29" s="7"/>
      <c r="AZ29" s="3" t="s">
        <v>5537</v>
      </c>
      <c r="BA29" s="18" t="s">
        <v>5537</v>
      </c>
      <c r="BB29" s="18" t="s">
        <v>5537</v>
      </c>
      <c r="BC29" s="18" t="s">
        <v>5537</v>
      </c>
      <c r="BD29" s="18" t="s">
        <v>5537</v>
      </c>
      <c r="BE29" s="18" t="s">
        <v>5537</v>
      </c>
      <c r="BF29" s="18" t="s">
        <v>5537</v>
      </c>
      <c r="BG29" s="18" t="s">
        <v>5537</v>
      </c>
      <c r="BH29" s="18" t="s">
        <v>5537</v>
      </c>
      <c r="BI29" s="18" t="s">
        <v>5537</v>
      </c>
      <c r="BJ29" s="18" t="s">
        <v>6103</v>
      </c>
      <c r="BK29" s="18" t="s">
        <v>6104</v>
      </c>
      <c r="BL29" s="9" t="s">
        <v>5537</v>
      </c>
      <c r="BM29" s="14" t="s">
        <v>6391</v>
      </c>
      <c r="BN29" s="14" t="s">
        <v>5537</v>
      </c>
      <c r="BO29" s="14" t="str">
        <f>_xlfn.XLOOKUP(B29,'[4]cell downs 18042026 17h'!$B:$B,'[4]cell downs 18042026 17h'!$B:$B,"")</f>
        <v/>
      </c>
      <c r="BP29" s="14" t="str">
        <f>_xlfn.XLOOKUP(B29,'[5]Cells Huawei 19042026 15h'!$B:$B,'[5]Cells Huawei 19042026 15h'!$B:$B,"")</f>
        <v/>
      </c>
      <c r="BQ29" s="9" t="str">
        <f>_xlfn.XLOOKUP(B29,'[6]cells down 19042026 9H40'!$B:$B,'[6]cells down 19042026 9H40'!$B:$B,"")</f>
        <v/>
      </c>
      <c r="BR29" s="9" t="s">
        <v>1643</v>
      </c>
      <c r="BS29" s="9" t="s">
        <v>12</v>
      </c>
      <c r="BT29" s="108"/>
    </row>
    <row r="30" spans="1:72" s="9" customFormat="1" ht="17" customHeight="1" x14ac:dyDescent="0.35">
      <c r="A30" s="19" t="s">
        <v>5374</v>
      </c>
      <c r="B30" s="19" t="s">
        <v>5375</v>
      </c>
      <c r="C30" s="3" t="str">
        <f>_xlfn.XLOOKUP(B30,'[1]daily break down'!$D:$D,'[1]daily break down'!$E:$E,"")</f>
        <v>OUEST</v>
      </c>
      <c r="D30" s="19" t="s">
        <v>357</v>
      </c>
      <c r="E30" s="19" t="s">
        <v>987</v>
      </c>
      <c r="F30" s="19" t="s">
        <v>5376</v>
      </c>
      <c r="G30" s="19" t="s">
        <v>5377</v>
      </c>
      <c r="H30" s="32" t="str">
        <f>_xlfn.XLOOKUP(B30,[2]CALCULATION!$B:$B,[2]CALCULATION!$H:$H,"")</f>
        <v>Huawei</v>
      </c>
      <c r="I30" s="28">
        <v>23.113993973170334</v>
      </c>
      <c r="J30" s="28">
        <v>23.114261499345094</v>
      </c>
      <c r="K30" s="28">
        <v>23.114261499345094</v>
      </c>
      <c r="L30" s="28">
        <v>23.113993973170334</v>
      </c>
      <c r="M30" s="28">
        <v>23.114261499345094</v>
      </c>
      <c r="N30" s="28">
        <v>23.114261499345094</v>
      </c>
      <c r="O30" s="28">
        <v>23.114261499345094</v>
      </c>
      <c r="P30" s="28">
        <v>23.114261499345094</v>
      </c>
      <c r="Q30" s="28">
        <v>23.113993973170334</v>
      </c>
      <c r="R30" s="28">
        <v>23.114261499345094</v>
      </c>
      <c r="S30" s="93">
        <v>23.114261499345094</v>
      </c>
      <c r="T30" s="93">
        <f>_xlfn.XLOOKUP(B30,'[3]Nur des jours'!$B:$B,'[3]Nur des jours'!$U:$U,"")</f>
        <v>23.114261499345094</v>
      </c>
      <c r="U30" s="93">
        <v>23.114261499345094</v>
      </c>
      <c r="V30" s="93">
        <v>23.113993973170334</v>
      </c>
      <c r="W30" s="93">
        <v>23.114261499345094</v>
      </c>
      <c r="X30" s="93">
        <v>23.114261499345094</v>
      </c>
      <c r="Y30" s="93">
        <v>23.114261499345094</v>
      </c>
      <c r="Z30" s="93">
        <v>23.114261499345094</v>
      </c>
      <c r="AA30" s="93">
        <v>23.113993973170334</v>
      </c>
      <c r="AB30" s="93">
        <v>23.114261499345094</v>
      </c>
      <c r="AC30" s="93">
        <f>_xlfn.XLOOKUP(B30,'[3]Nur des jours'!$B:$B,'[3]Nur des jours'!$N:$N,"")</f>
        <v>23.113993973170334</v>
      </c>
      <c r="AD30" s="93">
        <v>23.113993973170334</v>
      </c>
      <c r="AE30" s="93">
        <v>23.114261499345094</v>
      </c>
      <c r="AF30" s="93">
        <v>23.113993973170334</v>
      </c>
      <c r="AG30" s="93"/>
      <c r="AH30" s="93">
        <v>23.114261499345094</v>
      </c>
      <c r="AI30" s="93">
        <v>32.372936225315634</v>
      </c>
      <c r="AJ30" s="93">
        <v>55.081244836133287</v>
      </c>
      <c r="AK30" s="93">
        <v>0</v>
      </c>
      <c r="AL30" s="93">
        <v>23.114261499345094</v>
      </c>
      <c r="AM30" s="49" t="s">
        <v>5598</v>
      </c>
      <c r="AN30" s="49"/>
      <c r="AO30" s="48" t="str" cm="1">
        <f t="array" ref="AO30">IFERROR(_xlfn.IFS(
AQ30="MPR ISSUE","PDH",
AQ30="BSS Hardware Issue","BSS",
AQ30="Sites strategiques, MLL, Pylone, etc.","ENVTECH",
AQ30="AKTIVCO DEFAUT GE &amp; POWER Cabinet","AKTIVCO",
AQ30="AKTIVCO Coupure ENEO &amp; Baisse de tension","AKTIVCO GRID ONLY",
AQ30="Coupure ENEO &amp; Baisse de tension","IHS GRID ONLY",
AQ30="Defaut GE &amp; POWER Cabinet","IHS",
AQ30="Sharing","Partners",
AQ30="Sites strategiques &amp; DataCenter","SST &amp; DC",
AQ30="Exclu","Exclu",
AQ30="SAT","SAT",
AQ30="SPARE-ISSUE","SPARE-ISSUE",
AQ30="Fiber CAmtel","TRANS_FO_CAMTEL",
AQ30="Fiber AOF","Fiber AOF",
AQ30="Projet OCM (HUAWEI)","TRAVAUX-HUAWEI",
AQ30="Projet OCM (NOKIA)","TRAVAUX-NOKIA",
AQ30="ACCESS-ISSUE","ACCESS-ISSUE",
AQ30="Projet OCM (ZTE, NOKIA, autres projets)","TRAVAUX OCM",
AQ30="No root CAuse","No root cause",
AQ30="ODU HS","PDH",
AQ30="IP &amp; VLAN","PDH",
AQ30="Warehouse HUAWEI","SPARE-ISSUE",
AQ30="SPARE-HS","SPARE-ISSUE",
AQ30="Power Telco","BSS",AQ30="no impacts","no impacts"
),"")</f>
        <v>Exclu</v>
      </c>
      <c r="AP30" s="48" t="str" cm="1">
        <f t="array" ref="AP30">IFERROR(_xlfn.IFS(
AQ30="MPR ISSUE","TX ISSUE",
AQ30="BSS Hardware Issue","RAN ISSUE",
AQ30="Sites strategiques, MLL, Pylone, etc.","ENVTECH",
AQ30="AKTIVCO DEFAUT GE &amp; POWER Cabinet","POWER ISSUE",
AQ30="AKTIVCO Coupure ENEO &amp; Baisse de tension","POWER ISSUE",
AQ30="Coupure ENEO &amp; Baisse de tension","POWER ISSUE",
AQ30="Defaut GE &amp; POWER Cabinet","POWER ISSUE",
AQ30="Sharing","POWER ISSUE",
AQ30="Sites strategiques &amp; DataCenter","POWER ISSUE",
AQ30="Exclu","Exclu",
AQ30="SAT","TX ISSUE",
AQ30="SPARE-ISSUE","SPARE-ISSUE",
AQ30="Fiber CAmtel","TX ISSUE",
AQ30="Fiber AOF","TX ISSUE",
AQ30="Projet OCM (HUAWEI)","TRAVAUX-HUAWEI",
AQ30="Projet OCM (NOKIA)","TRAVAUX -NOKIA",
AQ30="ACCESS-ISSUE","ACCESS-ISSUE",
AQ30="Projet OCM (ZTE, NOKIA, autres projets)","TRAVAUX OCM",
AQ30="No root CAuse","No root cause",
AQ30="ODU HS","TX ISSUE",
AQ30="IP &amp; VLAN","TX ISSUE",
AQ30="Warehouse HUAWEI","SPARE-ISSUE",
AQ30="SPARE-HS","SPARE-ISSUE",
AQ30="Power Telco","RAN ISSUE",AQ30="no impacts","no impacts"
),"")</f>
        <v>Exclu</v>
      </c>
      <c r="AQ30" s="67" t="s">
        <v>5598</v>
      </c>
      <c r="AR30" s="48" t="str" cm="1">
        <f t="array" ref="AR30">IFERROR(_xlfn.IFS(
AQ30="MPR ISSUE","ACTIVE",
AQ30="BSS Hardware Issue","ACTIVE",
AQ30="Sites strategiques, MLL, Pylone, etc.","PASSIVE",
AQ30="AKTIVCO DEFAUT GE &amp; POWER Cabinet","PASSIVE",
AQ30="AKTIVCO Coupure ENEO &amp; Baisse de tension","PASSIVE",
AQ30="Coupure ENEO &amp; Baisse de tension","PASSIVE",
AQ30="Defaut GE &amp; POWER Cabinet","PASSIVE",
AQ30="Sharing","PASSIVE",
AQ30="Sites strategiques &amp; DataCenter","PASSIVE",
AQ30="Exclu","Exclu",
AQ30="SAT","ACTIVE",
AQ30="SPARE-ISSUE","SPARE-ISSUE",
AQ30="Fiber CAmtel","ACTIVE",
AQ30="Fiber AOF","ACTIVE",
AQ30="Projet OCM (HUAWEI)","PLANNED WORKS",
AQ30="Projet OCM (NOKIA)","PLANNED WORKS",
AQ30="ACCESS-ISSUE","ACCESS-ISSUE",
AQ30="Projet OCM (ZTE, NOKIA, autres projets)","PLANNED WORKS",
AQ30="No root CAuse","No root cause",
AQ30="ODU HS","ACTIVE",
AQ30="IP &amp; VLAN","ACTIVE",
AQ30="Warehouse HUAWEI","SPARE-ISSUE",
AQ30="SPARE-HS","SPARE-ISSUE",
AQ30="Power Telco","ACTIVE", AQ30="no impacts","no impacts"
),"")</f>
        <v>Exclu</v>
      </c>
      <c r="AS30" s="92" t="s">
        <v>5950</v>
      </c>
      <c r="AT30" s="98" t="s">
        <v>5375</v>
      </c>
      <c r="AV30" s="17" t="s">
        <v>5537</v>
      </c>
      <c r="AW30" s="7" t="s">
        <v>5950</v>
      </c>
      <c r="AX30" s="6" t="s">
        <v>6343</v>
      </c>
      <c r="AY30" s="7"/>
      <c r="AZ30" s="3" t="s">
        <v>5537</v>
      </c>
      <c r="BA30" s="18" t="s">
        <v>5537</v>
      </c>
      <c r="BB30" s="18" t="s">
        <v>5537</v>
      </c>
      <c r="BC30" s="18" t="s">
        <v>5537</v>
      </c>
      <c r="BD30" s="18" t="s">
        <v>5537</v>
      </c>
      <c r="BE30" s="18" t="s">
        <v>5537</v>
      </c>
      <c r="BF30" s="18" t="s">
        <v>5537</v>
      </c>
      <c r="BG30" s="18" t="s">
        <v>5537</v>
      </c>
      <c r="BH30" s="18" t="s">
        <v>5537</v>
      </c>
      <c r="BI30" s="18" t="s">
        <v>5537</v>
      </c>
      <c r="BJ30" s="18" t="s">
        <v>5537</v>
      </c>
      <c r="BK30" s="18" t="s">
        <v>5537</v>
      </c>
      <c r="BL30" s="9" t="s">
        <v>5537</v>
      </c>
      <c r="BM30" s="14" t="s">
        <v>6391</v>
      </c>
      <c r="BN30" s="14" t="s">
        <v>5537</v>
      </c>
      <c r="BO30" s="14" t="str">
        <f>_xlfn.XLOOKUP(B30,'[4]cell downs 18042026 17h'!$B:$B,'[4]cell downs 18042026 17h'!$B:$B,"")</f>
        <v/>
      </c>
      <c r="BP30" s="14" t="str">
        <f>_xlfn.XLOOKUP(B30,'[5]Cells Huawei 19042026 15h'!$B:$B,'[5]Cells Huawei 19042026 15h'!$B:$B,"")</f>
        <v/>
      </c>
      <c r="BQ30" s="9" t="str">
        <f>_xlfn.XLOOKUP(B30,'[6]cells down 19042026 9H40'!$B:$B,'[6]cells down 19042026 9H40'!$B:$B,"")</f>
        <v/>
      </c>
      <c r="BR30" s="9" t="s">
        <v>5537</v>
      </c>
      <c r="BS30" s="9" t="s">
        <v>12</v>
      </c>
      <c r="BT30" s="108"/>
    </row>
    <row r="31" spans="1:72" s="9" customFormat="1" x14ac:dyDescent="0.35">
      <c r="A31" s="1" t="s">
        <v>5585</v>
      </c>
      <c r="B31" s="8" t="s">
        <v>972</v>
      </c>
      <c r="C31" s="3" t="str">
        <f>_xlfn.XLOOKUP(B31,'[1]daily break down'!$D:$D,'[1]daily break down'!$E:$E,"")</f>
        <v>EXTREME-NORD</v>
      </c>
      <c r="D31" s="1" t="s">
        <v>11</v>
      </c>
      <c r="E31" s="1" t="s">
        <v>12</v>
      </c>
      <c r="F31" s="3" t="s">
        <v>55</v>
      </c>
      <c r="G31" s="1" t="s">
        <v>973</v>
      </c>
      <c r="H31" s="33" t="str">
        <f>_xlfn.XLOOKUP(B31,[2]CALCULATION!$B:$B,[2]CALCULATION!$H:$H,"")</f>
        <v>NOKIA</v>
      </c>
      <c r="I31" s="28">
        <v>15.903667082885152</v>
      </c>
      <c r="J31" s="28">
        <v>3.0737402174271398</v>
      </c>
      <c r="K31" s="28">
        <v>0.17469681274573265</v>
      </c>
      <c r="L31" s="28">
        <v>0</v>
      </c>
      <c r="M31" s="28">
        <v>0</v>
      </c>
      <c r="N31" s="28">
        <v>0</v>
      </c>
      <c r="O31" s="28">
        <v>13.968480603866711</v>
      </c>
      <c r="P31" s="28">
        <v>13.49893199931083</v>
      </c>
      <c r="Q31" s="28">
        <v>9.6659110355023365</v>
      </c>
      <c r="R31" s="28">
        <v>7.8209222103247216</v>
      </c>
      <c r="S31" s="93">
        <v>0</v>
      </c>
      <c r="T31" s="93">
        <f>_xlfn.XLOOKUP(B31,'[3]Nur des jours'!$B:$B,'[3]Nur des jours'!$U:$U,"")</f>
        <v>23.113405415585859</v>
      </c>
      <c r="U31" s="93">
        <v>13.788672457605864</v>
      </c>
      <c r="V31" s="93">
        <v>13.16416467728264</v>
      </c>
      <c r="W31" s="93">
        <v>23.113405415585859</v>
      </c>
      <c r="X31" s="93">
        <v>23.113565931290715</v>
      </c>
      <c r="Y31" s="93">
        <v>23.113458920820811</v>
      </c>
      <c r="Z31" s="93">
        <v>23.113084384176148</v>
      </c>
      <c r="AA31" s="93">
        <v>18.91987435951615</v>
      </c>
      <c r="AB31" s="93">
        <v>23.113191394646048</v>
      </c>
      <c r="AC31" s="93">
        <f>_xlfn.XLOOKUP(B31,'[3]Nur des jours'!$B:$B,'[3]Nur des jours'!$N:$N,"")</f>
        <v>13.994543892841142</v>
      </c>
      <c r="AD31" s="93">
        <v>13.994543892841142</v>
      </c>
      <c r="AE31" s="93">
        <v>23.053780250889591</v>
      </c>
      <c r="AF31" s="93">
        <v>23.080908782973751</v>
      </c>
      <c r="AG31" s="93"/>
      <c r="AH31" s="93">
        <v>23.113405415585859</v>
      </c>
      <c r="AI31" s="93">
        <v>32.366941237125765</v>
      </c>
      <c r="AJ31" s="93">
        <v>55.081244836133287</v>
      </c>
      <c r="AK31" s="93">
        <v>0</v>
      </c>
      <c r="AL31" s="93">
        <v>23.113405415585859</v>
      </c>
      <c r="AM31" s="49" t="s">
        <v>5601</v>
      </c>
      <c r="AN31" s="49"/>
      <c r="AO31" s="48" t="str" cm="1">
        <f t="array" ref="AO31">IFERROR(_xlfn.IFS(
AQ31="MPR ISSUE","PDH",
AQ31="BSS Hardware Issue","BSS",
AQ31="Sites strategiques, MLL, Pylone, etc.","ENVTECH",
AQ31="AKTIVCO DEFAUT GE &amp; POWER Cabinet","AKTIVCO",
AQ31="AKTIVCO Coupure ENEO &amp; Baisse de tension","AKTIVCO GRID ONLY",
AQ31="Coupure ENEO &amp; Baisse de tension","IHS GRID ONLY",
AQ31="Defaut GE &amp; POWER Cabinet","IHS",
AQ31="Sharing","Partners",
AQ31="Sites strategiques &amp; DataCenter","SST &amp; DC",
AQ31="Exclu","Exclu",
AQ31="SAT","SAT",
AQ31="SPARE-ISSUE","SPARE-ISSUE",
AQ31="Fiber CAmtel","TRANS_FO_CAMTEL",
AQ31="Fiber AOF","Fiber AOF",
AQ31="Projet OCM (HUAWEI)","TRAVAUX-HUAWEI",
AQ31="Projet OCM (NOKIA)","TRAVAUX-NOKIA",
AQ31="ACCESS-ISSUE","ACCESS-ISSUE",
AQ31="Projet OCM (ZTE, NOKIA, autres projets)","TRAVAUX OCM",
AQ31="No root CAuse","No root cause",
AQ31="ODU HS","PDH",
AQ31="IP &amp; VLAN","PDH",
AQ31="Warehouse HUAWEI","SPARE-ISSUE",
AQ31="SPARE-HS","SPARE-ISSUE",
AQ31="Power Telco","BSS",AQ31="no impacts","no impacts"
),"")</f>
        <v>No root cause</v>
      </c>
      <c r="AP31" s="48" t="str" cm="1">
        <f t="array" ref="AP31">IFERROR(_xlfn.IFS(
AQ31="MPR ISSUE","TX ISSUE",
AQ31="BSS Hardware Issue","RAN ISSUE",
AQ31="Sites strategiques, MLL, Pylone, etc.","ENVTECH",
AQ31="AKTIVCO DEFAUT GE &amp; POWER Cabinet","POWER ISSUE",
AQ31="AKTIVCO Coupure ENEO &amp; Baisse de tension","POWER ISSUE",
AQ31="Coupure ENEO &amp; Baisse de tension","POWER ISSUE",
AQ31="Defaut GE &amp; POWER Cabinet","POWER ISSUE",
AQ31="Sharing","POWER ISSUE",
AQ31="Sites strategiques &amp; DataCenter","POWER ISSUE",
AQ31="Exclu","Exclu",
AQ31="SAT","TX ISSUE",
AQ31="SPARE-ISSUE","SPARE-ISSUE",
AQ31="Fiber CAmtel","TX ISSUE",
AQ31="Fiber AOF","TX ISSUE",
AQ31="Projet OCM (HUAWEI)","TRAVAUX-HUAWEI",
AQ31="Projet OCM (NOKIA)","TRAVAUX -NOKIA",
AQ31="ACCESS-ISSUE","ACCESS-ISSUE",
AQ31="Projet OCM (ZTE, NOKIA, autres projets)","TRAVAUX OCM",
AQ31="No root CAuse","No root cause",
AQ31="ODU HS","TX ISSUE",
AQ31="IP &amp; VLAN","TX ISSUE",
AQ31="Warehouse HUAWEI","SPARE-ISSUE",
AQ31="SPARE-HS","SPARE-ISSUE",
AQ31="Power Telco","RAN ISSUE",AQ31="no impacts","no impacts"
),"")</f>
        <v>No root cause</v>
      </c>
      <c r="AQ31" s="67" t="s">
        <v>5344</v>
      </c>
      <c r="AR31" s="48" t="str" cm="1">
        <f t="array" ref="AR31">IFERROR(_xlfn.IFS(
AQ31="MPR ISSUE","ACTIVE",
AQ31="BSS Hardware Issue","ACTIVE",
AQ31="Sites strategiques, MLL, Pylone, etc.","PASSIVE",
AQ31="AKTIVCO DEFAUT GE &amp; POWER Cabinet","PASSIVE",
AQ31="AKTIVCO Coupure ENEO &amp; Baisse de tension","PASSIVE",
AQ31="Coupure ENEO &amp; Baisse de tension","PASSIVE",
AQ31="Defaut GE &amp; POWER Cabinet","PASSIVE",
AQ31="Sharing","PASSIVE",
AQ31="Sites strategiques &amp; DataCenter","PASSIVE",
AQ31="Exclu","Exclu",
AQ31="SAT","ACTIVE",
AQ31="SPARE-ISSUE","SPARE-ISSUE",
AQ31="Fiber CAmtel","ACTIVE",
AQ31="Fiber AOF","ACTIVE",
AQ31="Projet OCM (HUAWEI)","PLANNED WORKS",
AQ31="Projet OCM (NOKIA)","PLANNED WORKS",
AQ31="ACCESS-ISSUE","ACCESS-ISSUE",
AQ31="Projet OCM (ZTE, NOKIA, autres projets)","PLANNED WORKS",
AQ31="No root CAuse","No root cause",
AQ31="ODU HS","ACTIVE",
AQ31="IP &amp; VLAN","ACTIVE",
AQ31="Warehouse HUAWEI","SPARE-ISSUE",
AQ31="SPARE-HS","SPARE-ISSUE",
AQ31="Power Telco","ACTIVE", AQ31="no impacts","no impacts"
),"")</f>
        <v>No root cause</v>
      </c>
      <c r="AS31" s="92" t="s">
        <v>5650</v>
      </c>
      <c r="AT31" s="98" t="s">
        <v>972</v>
      </c>
      <c r="AV31" s="17" t="s">
        <v>5537</v>
      </c>
      <c r="AW31" s="7" t="s">
        <v>5537</v>
      </c>
      <c r="AX31" s="6" t="s">
        <v>5537</v>
      </c>
      <c r="AY31" s="7"/>
      <c r="AZ31" s="3" t="s">
        <v>5537</v>
      </c>
      <c r="BA31" s="18" t="s">
        <v>5537</v>
      </c>
      <c r="BB31" s="18" t="s">
        <v>5537</v>
      </c>
      <c r="BC31" s="18" t="s">
        <v>5537</v>
      </c>
      <c r="BD31" s="18" t="s">
        <v>5537</v>
      </c>
      <c r="BE31" s="18" t="s">
        <v>5537</v>
      </c>
      <c r="BF31" s="18" t="s">
        <v>5537</v>
      </c>
      <c r="BG31" s="18" t="s">
        <v>6105</v>
      </c>
      <c r="BH31" s="18" t="s">
        <v>6105</v>
      </c>
      <c r="BI31" s="18" t="s">
        <v>6105</v>
      </c>
      <c r="BJ31" s="18" t="s">
        <v>5537</v>
      </c>
      <c r="BK31" s="18" t="s">
        <v>5537</v>
      </c>
      <c r="BL31" s="9" t="s">
        <v>6106</v>
      </c>
      <c r="BM31" s="14" t="s">
        <v>5537</v>
      </c>
      <c r="BN31" s="14" t="s">
        <v>5537</v>
      </c>
      <c r="BO31" s="14" t="str">
        <f>_xlfn.XLOOKUP(B31,'[4]cell downs 18042026 17h'!$B:$B,'[4]cell downs 18042026 17h'!$B:$B,"")</f>
        <v>EXN_174</v>
      </c>
      <c r="BP31" s="14" t="str">
        <f>_xlfn.XLOOKUP(B31,'[5]Cells Huawei 19042026 15h'!$B:$B,'[5]Cells Huawei 19042026 15h'!$B:$B,"")</f>
        <v/>
      </c>
      <c r="BQ31" s="9" t="str">
        <f>_xlfn.XLOOKUP(B31,'[6]cells down 19042026 9H40'!$B:$B,'[6]cells down 19042026 9H40'!$B:$B,"")</f>
        <v/>
      </c>
      <c r="BR31" s="9" t="s">
        <v>972</v>
      </c>
      <c r="BS31" s="9" t="s">
        <v>1713</v>
      </c>
      <c r="BT31" s="108"/>
    </row>
    <row r="32" spans="1:72" s="9" customFormat="1" ht="31" customHeight="1" x14ac:dyDescent="0.35">
      <c r="A32" s="1" t="s">
        <v>3269</v>
      </c>
      <c r="B32" s="8" t="s">
        <v>3270</v>
      </c>
      <c r="C32" s="3" t="str">
        <f>_xlfn.XLOOKUP(B32,'[1]daily break down'!$D:$D,'[1]daily break down'!$E:$E,"")</f>
        <v>LITTORAL</v>
      </c>
      <c r="D32" s="1" t="s">
        <v>11</v>
      </c>
      <c r="E32" s="1" t="s">
        <v>12</v>
      </c>
      <c r="F32" s="3" t="s">
        <v>31</v>
      </c>
      <c r="G32" s="1" t="s">
        <v>354</v>
      </c>
      <c r="H32" s="34" t="str">
        <f>_xlfn.XLOOKUP(B32,[2]CALCULATION!$B:$B,[2]CALCULATION!$H:$H,"")</f>
        <v>ZTE</v>
      </c>
      <c r="I32" s="28">
        <v>0</v>
      </c>
      <c r="J32" s="28">
        <v>0</v>
      </c>
      <c r="K32" s="28">
        <v>0</v>
      </c>
      <c r="L32" s="28">
        <v>0</v>
      </c>
      <c r="M32" s="28">
        <v>0</v>
      </c>
      <c r="N32" s="28">
        <v>0</v>
      </c>
      <c r="O32" s="28">
        <v>0</v>
      </c>
      <c r="P32" s="28">
        <v>0</v>
      </c>
      <c r="Q32" s="28">
        <v>4.2804187961750177E-4</v>
      </c>
      <c r="R32" s="28">
        <v>0</v>
      </c>
      <c r="S32" s="93">
        <v>0</v>
      </c>
      <c r="T32" s="93">
        <f>_xlfn.XLOOKUP(B32,'[3]Nur des jours'!$B:$B,'[3]Nur des jours'!$U:$U,"")</f>
        <v>0</v>
      </c>
      <c r="U32" s="93">
        <v>0</v>
      </c>
      <c r="V32" s="93">
        <v>0</v>
      </c>
      <c r="W32" s="93">
        <v>0</v>
      </c>
      <c r="X32" s="93">
        <v>0</v>
      </c>
      <c r="Y32" s="93">
        <v>0</v>
      </c>
      <c r="Z32" s="93">
        <v>0</v>
      </c>
      <c r="AA32" s="93">
        <v>0</v>
      </c>
      <c r="AB32" s="93">
        <v>0</v>
      </c>
      <c r="AC32" s="93">
        <f>_xlfn.XLOOKUP(B32,'[3]Nur des jours'!$B:$B,'[3]Nur des jours'!$N:$N,"")</f>
        <v>13.19749424283672</v>
      </c>
      <c r="AD32" s="93">
        <v>13.19749424283672</v>
      </c>
      <c r="AE32" s="93">
        <v>23.114261499345094</v>
      </c>
      <c r="AF32" s="93">
        <v>23.114261499345094</v>
      </c>
      <c r="AG32" s="93"/>
      <c r="AH32" s="93">
        <v>21.835094012264825</v>
      </c>
      <c r="AI32" s="93">
        <v>13.87839765955661</v>
      </c>
      <c r="AJ32" s="93">
        <v>23.619483800333892</v>
      </c>
      <c r="AK32" s="93">
        <v>22.865174656957052</v>
      </c>
      <c r="AL32" s="93">
        <v>21.835094012264825</v>
      </c>
      <c r="AM32" s="49" t="s">
        <v>5559</v>
      </c>
      <c r="AN32" s="49"/>
      <c r="AO32" s="48" t="str" cm="1">
        <f t="array" ref="AO32">IFERROR(_xlfn.IFS(
AQ32="MPR ISSUE","PDH",
AQ32="BSS Hardware Issue","BSS",
AQ32="Sites strategiques, MLL, Pylone, etc.","ENVTECH",
AQ32="AKTIVCO DEFAUT GE &amp; POWER Cabinet","AKTIVCO",
AQ32="AKTIVCO Coupure ENEO &amp; Baisse de tension","AKTIVCO GRID ONLY",
AQ32="Coupure ENEO &amp; Baisse de tension","IHS GRID ONLY",
AQ32="Defaut GE &amp; POWER Cabinet","IHS",
AQ32="Sharing","Partners",
AQ32="Sites strategiques &amp; DataCenter","SST &amp; DC",
AQ32="Exclu","Exclu",
AQ32="SAT","SAT",
AQ32="SPARE-ISSUE","SPARE-ISSUE",
AQ32="Fiber CAmtel","TRANS_FO_CAMTEL",
AQ32="Fiber AOF","Fiber AOF",
AQ32="Projet OCM (HUAWEI)","TRAVAUX-HUAWEI",
AQ32="Projet OCM (NOKIA)","TRAVAUX-NOKIA",
AQ32="ACCESS-ISSUE","ACCESS-ISSUE",
AQ32="Projet OCM (ZTE, NOKIA, autres projets)","TRAVAUX OCM",
AQ32="No root CAuse","No root cause",
AQ32="ODU HS","PDH",
AQ32="IP &amp; VLAN","PDH",
AQ32="Warehouse HUAWEI","SPARE-ISSUE",
AQ32="SPARE-HS","SPARE-ISSUE",
AQ32="Power Telco","BSS",AQ32="no impacts","no impacts"
),"")</f>
        <v>SPARE-ISSUE</v>
      </c>
      <c r="AP32" s="48" t="str" cm="1">
        <f t="array" ref="AP32">IFERROR(_xlfn.IFS(
AQ32="MPR ISSUE","TX ISSUE",
AQ32="BSS Hardware Issue","RAN ISSUE",
AQ32="Sites strategiques, MLL, Pylone, etc.","ENVTECH",
AQ32="AKTIVCO DEFAUT GE &amp; POWER Cabinet","POWER ISSUE",
AQ32="AKTIVCO Coupure ENEO &amp; Baisse de tension","POWER ISSUE",
AQ32="Coupure ENEO &amp; Baisse de tension","POWER ISSUE",
AQ32="Defaut GE &amp; POWER Cabinet","POWER ISSUE",
AQ32="Sharing","POWER ISSUE",
AQ32="Sites strategiques &amp; DataCenter","POWER ISSUE",
AQ32="Exclu","Exclu",
AQ32="SAT","TX ISSUE",
AQ32="SPARE-ISSUE","SPARE-ISSUE",
AQ32="Fiber CAmtel","TX ISSUE",
AQ32="Fiber AOF","TX ISSUE",
AQ32="Projet OCM (HUAWEI)","TRAVAUX-HUAWEI",
AQ32="Projet OCM (NOKIA)","TRAVAUX -NOKIA",
AQ32="ACCESS-ISSUE","ACCESS-ISSUE",
AQ32="Projet OCM (ZTE, NOKIA, autres projets)","TRAVAUX OCM",
AQ32="No root CAuse","No root cause",
AQ32="ODU HS","TX ISSUE",
AQ32="IP &amp; VLAN","TX ISSUE",
AQ32="Warehouse HUAWEI","SPARE-ISSUE",
AQ32="SPARE-HS","SPARE-ISSUE",
AQ32="Power Telco","RAN ISSUE",AQ32="no impacts","no impacts"
),"")</f>
        <v>SPARE-ISSUE</v>
      </c>
      <c r="AQ32" s="67" t="s">
        <v>5354</v>
      </c>
      <c r="AR32" s="48" t="str" cm="1">
        <f t="array" ref="AR32">IFERROR(_xlfn.IFS(
AQ32="MPR ISSUE","ACTIVE",
AQ32="BSS Hardware Issue","ACTIVE",
AQ32="Sites strategiques, MLL, Pylone, etc.","PASSIVE",
AQ32="AKTIVCO DEFAUT GE &amp; POWER Cabinet","PASSIVE",
AQ32="AKTIVCO Coupure ENEO &amp; Baisse de tension","PASSIVE",
AQ32="Coupure ENEO &amp; Baisse de tension","PASSIVE",
AQ32="Defaut GE &amp; POWER Cabinet","PASSIVE",
AQ32="Sharing","PASSIVE",
AQ32="Sites strategiques &amp; DataCenter","PASSIVE",
AQ32="Exclu","Exclu",
AQ32="SAT","ACTIVE",
AQ32="SPARE-ISSUE","SPARE-ISSUE",
AQ32="Fiber CAmtel","ACTIVE",
AQ32="Fiber AOF","ACTIVE",
AQ32="Projet OCM (HUAWEI)","PLANNED WORKS",
AQ32="Projet OCM (NOKIA)","PLANNED WORKS",
AQ32="ACCESS-ISSUE","ACCESS-ISSUE",
AQ32="Projet OCM (ZTE, NOKIA, autres projets)","PLANNED WORKS",
AQ32="No root CAuse","No root cause",
AQ32="ODU HS","ACTIVE",
AQ32="IP &amp; VLAN","ACTIVE",
AQ32="Warehouse HUAWEI","SPARE-ISSUE",
AQ32="SPARE-HS","SPARE-ISSUE",
AQ32="Power Telco","ACTIVE", AQ32="no impacts","no impacts"
),"")</f>
        <v>SPARE-ISSUE</v>
      </c>
      <c r="AS32" s="92" t="s">
        <v>6024</v>
      </c>
      <c r="AT32" s="98" t="s">
        <v>3270</v>
      </c>
      <c r="AV32" s="17" t="s">
        <v>5537</v>
      </c>
      <c r="AW32" s="7" t="s">
        <v>5950</v>
      </c>
      <c r="AX32" s="6" t="s">
        <v>5537</v>
      </c>
      <c r="AY32" s="7"/>
      <c r="AZ32" s="3" t="s">
        <v>5537</v>
      </c>
      <c r="BA32" s="18" t="s">
        <v>5537</v>
      </c>
      <c r="BB32" s="18" t="s">
        <v>5537</v>
      </c>
      <c r="BC32" s="18" t="s">
        <v>5537</v>
      </c>
      <c r="BD32" s="18" t="s">
        <v>5537</v>
      </c>
      <c r="BE32" s="18" t="s">
        <v>5537</v>
      </c>
      <c r="BF32" s="18" t="s">
        <v>5537</v>
      </c>
      <c r="BG32" s="18" t="s">
        <v>5537</v>
      </c>
      <c r="BH32" s="18" t="s">
        <v>5537</v>
      </c>
      <c r="BI32" s="18" t="s">
        <v>5537</v>
      </c>
      <c r="BJ32" s="18" t="s">
        <v>5537</v>
      </c>
      <c r="BK32" s="18" t="s">
        <v>5537</v>
      </c>
      <c r="BL32" s="9" t="s">
        <v>5537</v>
      </c>
      <c r="BM32" s="14" t="s">
        <v>6391</v>
      </c>
      <c r="BN32" s="14" t="s">
        <v>5537</v>
      </c>
      <c r="BO32" s="14" t="str">
        <f>_xlfn.XLOOKUP(B32,'[4]cell downs 18042026 17h'!$B:$B,'[4]cell downs 18042026 17h'!$B:$B,"")</f>
        <v/>
      </c>
      <c r="BP32" s="14" t="str">
        <f>_xlfn.XLOOKUP(B32,'[5]Cells Huawei 19042026 15h'!$B:$B,'[5]Cells Huawei 19042026 15h'!$B:$B,"")</f>
        <v/>
      </c>
      <c r="BQ32" s="9" t="str">
        <f>_xlfn.XLOOKUP(B32,'[6]cells down 19042026 9H40'!$B:$B,'[6]cells down 19042026 9H40'!$B:$B,"")</f>
        <v/>
      </c>
      <c r="BR32" s="9" t="s">
        <v>3270</v>
      </c>
      <c r="BS32" s="9" t="s">
        <v>12</v>
      </c>
      <c r="BT32" s="108"/>
    </row>
    <row r="33" spans="1:72" s="9" customFormat="1" ht="28.5" customHeight="1" x14ac:dyDescent="0.35">
      <c r="A33" s="1" t="s">
        <v>193</v>
      </c>
      <c r="B33" s="8" t="s">
        <v>194</v>
      </c>
      <c r="C33" s="3" t="str">
        <f>_xlfn.XLOOKUP(B33,'[1]daily break down'!$D:$D,'[1]daily break down'!$E:$E,"")</f>
        <v>Douala</v>
      </c>
      <c r="D33" s="1" t="s">
        <v>11</v>
      </c>
      <c r="E33" s="1" t="s">
        <v>195</v>
      </c>
      <c r="F33" s="3" t="s">
        <v>31</v>
      </c>
      <c r="G33" s="1" t="s">
        <v>32</v>
      </c>
      <c r="H33" s="34" t="str">
        <f>_xlfn.XLOOKUP(B33,[2]CALCULATION!$B:$B,[2]CALCULATION!$H:$H,"")</f>
        <v>ZTE</v>
      </c>
      <c r="I33" s="28">
        <v>0</v>
      </c>
      <c r="J33" s="28">
        <v>0</v>
      </c>
      <c r="K33" s="28">
        <v>0</v>
      </c>
      <c r="L33" s="28">
        <v>0</v>
      </c>
      <c r="M33" s="28">
        <v>0</v>
      </c>
      <c r="N33" s="28">
        <v>0</v>
      </c>
      <c r="O33" s="28">
        <v>0</v>
      </c>
      <c r="P33" s="28">
        <v>0</v>
      </c>
      <c r="Q33" s="28">
        <v>0</v>
      </c>
      <c r="R33" s="28">
        <v>0.32286842277981803</v>
      </c>
      <c r="S33" s="93">
        <v>0</v>
      </c>
      <c r="T33" s="93">
        <f>_xlfn.XLOOKUP(B33,'[3]Nur des jours'!$B:$B,'[3]Nur des jours'!$U:$U,"")</f>
        <v>0</v>
      </c>
      <c r="U33" s="93">
        <v>0</v>
      </c>
      <c r="V33" s="93">
        <v>0</v>
      </c>
      <c r="W33" s="93">
        <v>0</v>
      </c>
      <c r="X33" s="93">
        <v>0</v>
      </c>
      <c r="Y33" s="93">
        <v>0</v>
      </c>
      <c r="Z33" s="93">
        <v>0</v>
      </c>
      <c r="AA33" s="93">
        <v>0.67081296567389526</v>
      </c>
      <c r="AB33" s="93">
        <v>0</v>
      </c>
      <c r="AC33" s="93">
        <f>_xlfn.XLOOKUP(B33,'[3]Nur des jours'!$B:$B,'[3]Nur des jours'!$N:$N,"")</f>
        <v>0</v>
      </c>
      <c r="AD33" s="93">
        <v>0</v>
      </c>
      <c r="AE33" s="93">
        <v>0.48980475583064365</v>
      </c>
      <c r="AF33" s="93">
        <v>0</v>
      </c>
      <c r="AG33" s="93"/>
      <c r="AH33" s="93">
        <v>21.722411987455519</v>
      </c>
      <c r="AI33" s="93">
        <v>8.327038595733967</v>
      </c>
      <c r="AJ33" s="93">
        <v>4.9444554946941803</v>
      </c>
      <c r="AK33" s="93">
        <v>36.1913997946886</v>
      </c>
      <c r="AL33" s="93">
        <v>21.722411987455519</v>
      </c>
      <c r="AM33" s="49" t="s">
        <v>5559</v>
      </c>
      <c r="AN33" s="49"/>
      <c r="AO33" s="48" t="str" cm="1">
        <f t="array" ref="AO33">IFERROR(_xlfn.IFS(
AQ33="MPR ISSUE","PDH",
AQ33="BSS Hardware Issue","BSS",
AQ33="Sites strategiques, MLL, Pylone, etc.","ENVTECH",
AQ33="AKTIVCO DEFAUT GE &amp; POWER Cabinet","AKTIVCO",
AQ33="AKTIVCO Coupure ENEO &amp; Baisse de tension","AKTIVCO GRID ONLY",
AQ33="Coupure ENEO &amp; Baisse de tension","IHS GRID ONLY",
AQ33="Defaut GE &amp; POWER Cabinet","IHS",
AQ33="Sharing","Partners",
AQ33="Sites strategiques &amp; DataCenter","SST &amp; DC",
AQ33="Exclu","Exclu",
AQ33="SAT","SAT",
AQ33="SPARE-ISSUE","SPARE-ISSUE",
AQ33="Fiber CAmtel","TRANS_FO_CAMTEL",
AQ33="Fiber AOF","Fiber AOF",
AQ33="Projet OCM (HUAWEI)","TRAVAUX-HUAWEI",
AQ33="Projet OCM (NOKIA)","TRAVAUX-NOKIA",
AQ33="ACCESS-ISSUE","ACCESS-ISSUE",
AQ33="Projet OCM (ZTE, NOKIA, autres projets)","TRAVAUX OCM",
AQ33="No root CAuse","No root cause",
AQ33="ODU HS","PDH",
AQ33="IP &amp; VLAN","PDH",
AQ33="Warehouse HUAWEI","SPARE-ISSUE",
AQ33="SPARE-HS","SPARE-ISSUE",
AQ33="Power Telco","BSS",AQ33="no impacts","no impacts"
),"")</f>
        <v>No root cause</v>
      </c>
      <c r="AP33" s="48" t="str" cm="1">
        <f t="array" ref="AP33">IFERROR(_xlfn.IFS(
AQ33="MPR ISSUE","TX ISSUE",
AQ33="BSS Hardware Issue","RAN ISSUE",
AQ33="Sites strategiques, MLL, Pylone, etc.","ENVTECH",
AQ33="AKTIVCO DEFAUT GE &amp; POWER Cabinet","POWER ISSUE",
AQ33="AKTIVCO Coupure ENEO &amp; Baisse de tension","POWER ISSUE",
AQ33="Coupure ENEO &amp; Baisse de tension","POWER ISSUE",
AQ33="Defaut GE &amp; POWER Cabinet","POWER ISSUE",
AQ33="Sharing","POWER ISSUE",
AQ33="Sites strategiques &amp; DataCenter","POWER ISSUE",
AQ33="Exclu","Exclu",
AQ33="SAT","TX ISSUE",
AQ33="SPARE-ISSUE","SPARE-ISSUE",
AQ33="Fiber CAmtel","TX ISSUE",
AQ33="Fiber AOF","TX ISSUE",
AQ33="Projet OCM (HUAWEI)","TRAVAUX-HUAWEI",
AQ33="Projet OCM (NOKIA)","TRAVAUX -NOKIA",
AQ33="ACCESS-ISSUE","ACCESS-ISSUE",
AQ33="Projet OCM (ZTE, NOKIA, autres projets)","TRAVAUX OCM",
AQ33="No root CAuse","No root cause",
AQ33="ODU HS","TX ISSUE",
AQ33="IP &amp; VLAN","TX ISSUE",
AQ33="Warehouse HUAWEI","SPARE-ISSUE",
AQ33="SPARE-HS","SPARE-ISSUE",
AQ33="Power Telco","RAN ISSUE",AQ33="no impacts","no impacts"
),"")</f>
        <v>No root cause</v>
      </c>
      <c r="AQ33" s="67" t="s">
        <v>5344</v>
      </c>
      <c r="AR33" s="48" t="str" cm="1">
        <f t="array" ref="AR33">IFERROR(_xlfn.IFS(
AQ33="MPR ISSUE","ACTIVE",
AQ33="BSS Hardware Issue","ACTIVE",
AQ33="Sites strategiques, MLL, Pylone, etc.","PASSIVE",
AQ33="AKTIVCO DEFAUT GE &amp; POWER Cabinet","PASSIVE",
AQ33="AKTIVCO Coupure ENEO &amp; Baisse de tension","PASSIVE",
AQ33="Coupure ENEO &amp; Baisse de tension","PASSIVE",
AQ33="Defaut GE &amp; POWER Cabinet","PASSIVE",
AQ33="Sharing","PASSIVE",
AQ33="Sites strategiques &amp; DataCenter","PASSIVE",
AQ33="Exclu","Exclu",
AQ33="SAT","ACTIVE",
AQ33="SPARE-ISSUE","SPARE-ISSUE",
AQ33="Fiber CAmtel","ACTIVE",
AQ33="Fiber AOF","ACTIVE",
AQ33="Projet OCM (HUAWEI)","PLANNED WORKS",
AQ33="Projet OCM (NOKIA)","PLANNED WORKS",
AQ33="ACCESS-ISSUE","ACCESS-ISSUE",
AQ33="Projet OCM (ZTE, NOKIA, autres projets)","PLANNED WORKS",
AQ33="No root CAuse","No root cause",
AQ33="ODU HS","ACTIVE",
AQ33="IP &amp; VLAN","ACTIVE",
AQ33="Warehouse HUAWEI","SPARE-ISSUE",
AQ33="SPARE-HS","SPARE-ISSUE",
AQ33="Power Telco","ACTIVE", AQ33="no impacts","no impacts"
),"")</f>
        <v>No root cause</v>
      </c>
      <c r="AS33" s="92" t="s">
        <v>5950</v>
      </c>
      <c r="AT33" s="98" t="s">
        <v>194</v>
      </c>
      <c r="AV33" s="17" t="s">
        <v>5537</v>
      </c>
      <c r="AW33" s="7" t="s">
        <v>5950</v>
      </c>
      <c r="AX33" s="6" t="s">
        <v>5537</v>
      </c>
      <c r="AY33" s="7"/>
      <c r="AZ33" s="3" t="s">
        <v>5537</v>
      </c>
      <c r="BA33" s="18" t="s">
        <v>5537</v>
      </c>
      <c r="BB33" s="18" t="s">
        <v>5537</v>
      </c>
      <c r="BC33" s="18" t="s">
        <v>5537</v>
      </c>
      <c r="BD33" s="18" t="s">
        <v>5537</v>
      </c>
      <c r="BE33" s="18" t="s">
        <v>5537</v>
      </c>
      <c r="BF33" s="18" t="s">
        <v>5537</v>
      </c>
      <c r="BG33" s="18" t="s">
        <v>5537</v>
      </c>
      <c r="BH33" s="18" t="s">
        <v>5537</v>
      </c>
      <c r="BI33" s="18" t="s">
        <v>5537</v>
      </c>
      <c r="BJ33" s="18" t="s">
        <v>5537</v>
      </c>
      <c r="BK33" s="18" t="s">
        <v>5537</v>
      </c>
      <c r="BL33" s="9" t="s">
        <v>5537</v>
      </c>
      <c r="BM33" s="14" t="s">
        <v>6396</v>
      </c>
      <c r="BN33" s="14" t="s">
        <v>5537</v>
      </c>
      <c r="BO33" s="14" t="str">
        <f>_xlfn.XLOOKUP(B33,'[4]cell downs 18042026 17h'!$B:$B,'[4]cell downs 18042026 17h'!$B:$B,"")</f>
        <v/>
      </c>
      <c r="BP33" s="14" t="str">
        <f>_xlfn.XLOOKUP(B33,'[5]Cells Huawei 19042026 15h'!$B:$B,'[5]Cells Huawei 19042026 15h'!$B:$B,"")</f>
        <v/>
      </c>
      <c r="BQ33" s="9" t="str">
        <f>_xlfn.XLOOKUP(B33,'[6]cells down 19042026 9H40'!$B:$B,'[6]cells down 19042026 9H40'!$B:$B,"")</f>
        <v/>
      </c>
      <c r="BR33" s="9" t="s">
        <v>194</v>
      </c>
      <c r="BS33" s="9" t="s">
        <v>5537</v>
      </c>
      <c r="BT33" s="108"/>
    </row>
    <row r="34" spans="1:72" s="9" customFormat="1" ht="145" x14ac:dyDescent="0.35">
      <c r="A34" s="1" t="s">
        <v>358</v>
      </c>
      <c r="B34" s="1" t="s">
        <v>359</v>
      </c>
      <c r="C34" s="3" t="str">
        <f>_xlfn.XLOOKUP(B34,'[1]daily break down'!$D:$D,'[1]daily break down'!$E:$E,"")</f>
        <v>ADAMAOUA</v>
      </c>
      <c r="D34" s="1" t="s">
        <v>11</v>
      </c>
      <c r="E34" s="1" t="s">
        <v>96</v>
      </c>
      <c r="F34" s="3" t="s">
        <v>90</v>
      </c>
      <c r="G34" s="1" t="s">
        <v>358</v>
      </c>
      <c r="H34" s="33" t="str">
        <f>_xlfn.XLOOKUP(B34,[2]CALCULATION!$B:$B,[2]CALCULATION!$H:$H,"")</f>
        <v>NOKIA</v>
      </c>
      <c r="I34" s="28">
        <v>15.927259794209284</v>
      </c>
      <c r="J34" s="28">
        <v>13.16420688192124</v>
      </c>
      <c r="K34" s="28">
        <v>19.063676967619067</v>
      </c>
      <c r="L34" s="28">
        <v>11.608613471280727</v>
      </c>
      <c r="M34" s="28">
        <v>4.6783619361473292</v>
      </c>
      <c r="N34" s="28">
        <v>0.49776258332135365</v>
      </c>
      <c r="O34" s="28">
        <v>5.1030203632367996</v>
      </c>
      <c r="P34" s="28">
        <v>7.0765152238142859</v>
      </c>
      <c r="Q34" s="28">
        <v>6.7234368204745447</v>
      </c>
      <c r="R34" s="28">
        <v>14.918096229250185</v>
      </c>
      <c r="S34" s="93">
        <v>10.729919080646033</v>
      </c>
      <c r="T34" s="93">
        <f>_xlfn.XLOOKUP(B34,'[3]Nur des jours'!$B:$B,'[3]Nur des jours'!$U:$U,"")</f>
        <v>13.362161504254907</v>
      </c>
      <c r="U34" s="93">
        <v>1.8878298562388596</v>
      </c>
      <c r="V34" s="93">
        <v>4.2159553812722237</v>
      </c>
      <c r="W34" s="93">
        <v>13.362161504254907</v>
      </c>
      <c r="X34" s="93">
        <v>8.9171713640163883</v>
      </c>
      <c r="Y34" s="93">
        <v>6.4778860114509973</v>
      </c>
      <c r="Z34" s="93">
        <v>15.591217365410856</v>
      </c>
      <c r="AA34" s="93">
        <v>22.559886800629506</v>
      </c>
      <c r="AB34" s="93">
        <v>14.042100183069872</v>
      </c>
      <c r="AC34" s="93">
        <f>_xlfn.XLOOKUP(B34,'[3]Nur des jours'!$B:$B,'[3]Nur des jours'!$N:$N,"")</f>
        <v>9.7041969660398504</v>
      </c>
      <c r="AD34" s="93">
        <v>9.7041969660398504</v>
      </c>
      <c r="AE34" s="93">
        <v>21.096349469245684</v>
      </c>
      <c r="AF34" s="93">
        <v>15.837409519268974</v>
      </c>
      <c r="AG34" s="93"/>
      <c r="AH34" s="93">
        <v>21.253629825941257</v>
      </c>
      <c r="AI34" s="93">
        <v>29.434267951992133</v>
      </c>
      <c r="AJ34" s="93">
        <v>50.788898670859581</v>
      </c>
      <c r="AK34" s="93">
        <v>0</v>
      </c>
      <c r="AL34" s="93">
        <v>21.253629825941257</v>
      </c>
      <c r="AM34" s="49" t="s">
        <v>5559</v>
      </c>
      <c r="AN34" s="49"/>
      <c r="AO34" s="48" t="str" cm="1">
        <f t="array" ref="AO34">IFERROR(_xlfn.IFS(
AQ34="MPR ISSUE","PDH",
AQ34="BSS Hardware Issue","BSS",
AQ34="Sites strategiques, MLL, Pylone, etc.","ENVTECH",
AQ34="AKTIVCO DEFAUT GE &amp; POWER Cabinet","AKTIVCO",
AQ34="AKTIVCO Coupure ENEO &amp; Baisse de tension","AKTIVCO GRID ONLY",
AQ34="Coupure ENEO &amp; Baisse de tension","IHS GRID ONLY",
AQ34="Defaut GE &amp; POWER Cabinet","IHS",
AQ34="Sharing","Partners",
AQ34="Sites strategiques &amp; DataCenter","SST &amp; DC",
AQ34="Exclu","Exclu",
AQ34="SAT","SAT",
AQ34="SPARE-ISSUE","SPARE-ISSUE",
AQ34="Fiber CAmtel","TRANS_FO_CAMTEL",
AQ34="Fiber AOF","Fiber AOF",
AQ34="Projet OCM (HUAWEI)","TRAVAUX-HUAWEI",
AQ34="Projet OCM (NOKIA)","TRAVAUX-NOKIA",
AQ34="ACCESS-ISSUE","ACCESS-ISSUE",
AQ34="Projet OCM (ZTE, NOKIA, autres projets)","TRAVAUX OCM",
AQ34="No root CAuse","No root cause",
AQ34="ODU HS","PDH",
AQ34="IP &amp; VLAN","PDH",
AQ34="Warehouse HUAWEI","SPARE-ISSUE",
AQ34="SPARE-HS","SPARE-ISSUE",
AQ34="Power Telco","BSS",AQ34="no impacts","no impacts"
),"")</f>
        <v>TRAVAUX OCM</v>
      </c>
      <c r="AP34" s="48" t="str" cm="1">
        <f t="array" ref="AP34">IFERROR(_xlfn.IFS(
AQ34="MPR ISSUE","TX ISSUE",
AQ34="BSS Hardware Issue","RAN ISSUE",
AQ34="Sites strategiques, MLL, Pylone, etc.","ENVTECH",
AQ34="AKTIVCO DEFAUT GE &amp; POWER Cabinet","POWER ISSUE",
AQ34="AKTIVCO Coupure ENEO &amp; Baisse de tension","POWER ISSUE",
AQ34="Coupure ENEO &amp; Baisse de tension","POWER ISSUE",
AQ34="Defaut GE &amp; POWER Cabinet","POWER ISSUE",
AQ34="Sharing","POWER ISSUE",
AQ34="Sites strategiques &amp; DataCenter","POWER ISSUE",
AQ34="Exclu","Exclu",
AQ34="SAT","TX ISSUE",
AQ34="SPARE-ISSUE","SPARE-ISSUE",
AQ34="Fiber CAmtel","TX ISSUE",
AQ34="Fiber AOF","TX ISSUE",
AQ34="Projet OCM (HUAWEI)","TRAVAUX-HUAWEI",
AQ34="Projet OCM (NOKIA)","TRAVAUX -NOKIA",
AQ34="ACCESS-ISSUE","ACCESS-ISSUE",
AQ34="Projet OCM (ZTE, NOKIA, autres projets)","TRAVAUX OCM",
AQ34="No root CAuse","No root cause",
AQ34="ODU HS","TX ISSUE",
AQ34="IP &amp; VLAN","TX ISSUE",
AQ34="Warehouse HUAWEI","SPARE-ISSUE",
AQ34="SPARE-HS","SPARE-ISSUE",
AQ34="Power Telco","RAN ISSUE",AQ34="no impacts","no impacts"
),"")</f>
        <v>TRAVAUX OCM</v>
      </c>
      <c r="AQ34" s="67" t="s">
        <v>5341</v>
      </c>
      <c r="AR34" s="48" t="str" cm="1">
        <f t="array" ref="AR34">IFERROR(_xlfn.IFS(
AQ34="MPR ISSUE","ACTIVE",
AQ34="BSS Hardware Issue","ACTIVE",
AQ34="Sites strategiques, MLL, Pylone, etc.","PASSIVE",
AQ34="AKTIVCO DEFAUT GE &amp; POWER Cabinet","PASSIVE",
AQ34="AKTIVCO Coupure ENEO &amp; Baisse de tension","PASSIVE",
AQ34="Coupure ENEO &amp; Baisse de tension","PASSIVE",
AQ34="Defaut GE &amp; POWER Cabinet","PASSIVE",
AQ34="Sharing","PASSIVE",
AQ34="Sites strategiques &amp; DataCenter","PASSIVE",
AQ34="Exclu","Exclu",
AQ34="SAT","ACTIVE",
AQ34="SPARE-ISSUE","SPARE-ISSUE",
AQ34="Fiber CAmtel","ACTIVE",
AQ34="Fiber AOF","ACTIVE",
AQ34="Projet OCM (HUAWEI)","PLANNED WORKS",
AQ34="Projet OCM (NOKIA)","PLANNED WORKS",
AQ34="ACCESS-ISSUE","ACCESS-ISSUE",
AQ34="Projet OCM (ZTE, NOKIA, autres projets)","PLANNED WORKS",
AQ34="No root CAuse","No root cause",
AQ34="ODU HS","ACTIVE",
AQ34="IP &amp; VLAN","ACTIVE",
AQ34="Warehouse HUAWEI","SPARE-ISSUE",
AQ34="SPARE-HS","SPARE-ISSUE",
AQ34="Power Telco","ACTIVE", AQ34="no impacts","no impacts"
),"")</f>
        <v>PLANNED WORKS</v>
      </c>
      <c r="AS34" s="98" t="s">
        <v>5958</v>
      </c>
      <c r="AT34" s="98" t="s">
        <v>359</v>
      </c>
      <c r="AV34" s="17" t="s">
        <v>5537</v>
      </c>
      <c r="AW34" s="7" t="s">
        <v>6039</v>
      </c>
      <c r="AX34" s="6" t="s">
        <v>5537</v>
      </c>
      <c r="AY34" s="7"/>
      <c r="AZ34" s="3" t="s">
        <v>5537</v>
      </c>
      <c r="BA34" s="18" t="s">
        <v>5537</v>
      </c>
      <c r="BB34" s="18" t="s">
        <v>5537</v>
      </c>
      <c r="BC34" s="18" t="s">
        <v>5537</v>
      </c>
      <c r="BD34" s="18" t="s">
        <v>5537</v>
      </c>
      <c r="BE34" s="18" t="s">
        <v>5537</v>
      </c>
      <c r="BF34" s="18" t="s">
        <v>5537</v>
      </c>
      <c r="BG34" s="18" t="s">
        <v>5537</v>
      </c>
      <c r="BH34" s="18" t="s">
        <v>5537</v>
      </c>
      <c r="BI34" s="18" t="s">
        <v>5537</v>
      </c>
      <c r="BJ34" s="18" t="s">
        <v>6107</v>
      </c>
      <c r="BK34" s="18" t="s">
        <v>5537</v>
      </c>
      <c r="BL34" s="9" t="s">
        <v>6108</v>
      </c>
      <c r="BM34" s="14" t="s">
        <v>6391</v>
      </c>
      <c r="BN34" s="14" t="s">
        <v>5537</v>
      </c>
      <c r="BO34" s="14" t="str">
        <f>_xlfn.XLOOKUP(B34,'[4]cell downs 18042026 17h'!$B:$B,'[4]cell downs 18042026 17h'!$B:$B,"")</f>
        <v/>
      </c>
      <c r="BP34" s="14" t="str">
        <f>_xlfn.XLOOKUP(B34,'[5]Cells Huawei 19042026 15h'!$B:$B,'[5]Cells Huawei 19042026 15h'!$B:$B,"")</f>
        <v/>
      </c>
      <c r="BQ34" s="9" t="str">
        <f>_xlfn.XLOOKUP(B34,'[6]cells down 19042026 9H40'!$B:$B,'[6]cells down 19042026 9H40'!$B:$B,"")</f>
        <v/>
      </c>
      <c r="BR34" s="9" t="s">
        <v>359</v>
      </c>
      <c r="BS34" s="9" t="s">
        <v>5537</v>
      </c>
      <c r="BT34" s="108"/>
    </row>
    <row r="35" spans="1:72" s="9" customFormat="1" ht="24.5" customHeight="1" x14ac:dyDescent="0.35">
      <c r="A35" s="1" t="s">
        <v>200</v>
      </c>
      <c r="B35" s="8" t="s">
        <v>201</v>
      </c>
      <c r="C35" s="3" t="str">
        <f>_xlfn.XLOOKUP(B35,'[1]daily break down'!$D:$D,'[1]daily break down'!$E:$E,"")</f>
        <v>Douala</v>
      </c>
      <c r="D35" s="1" t="s">
        <v>21</v>
      </c>
      <c r="E35" s="1" t="s">
        <v>22</v>
      </c>
      <c r="F35" s="3" t="s">
        <v>31</v>
      </c>
      <c r="G35" s="1" t="s">
        <v>32</v>
      </c>
      <c r="H35" s="34" t="str">
        <f>_xlfn.XLOOKUP(B35,[2]CALCULATION!$B:$B,[2]CALCULATION!$H:$H,"")</f>
        <v>ZTE</v>
      </c>
      <c r="I35" s="28">
        <v>0</v>
      </c>
      <c r="J35" s="28">
        <v>0</v>
      </c>
      <c r="K35" s="28">
        <v>0</v>
      </c>
      <c r="L35" s="28">
        <v>0</v>
      </c>
      <c r="M35" s="28">
        <v>0</v>
      </c>
      <c r="N35" s="28">
        <v>0</v>
      </c>
      <c r="O35" s="28">
        <v>0</v>
      </c>
      <c r="P35" s="28">
        <v>0</v>
      </c>
      <c r="Q35" s="28">
        <v>0</v>
      </c>
      <c r="R35" s="28">
        <v>0</v>
      </c>
      <c r="S35" s="93">
        <v>0</v>
      </c>
      <c r="T35" s="93">
        <f>_xlfn.XLOOKUP(B35,'[3]Nur des jours'!$B:$B,'[3]Nur des jours'!$U:$U,"")</f>
        <v>0</v>
      </c>
      <c r="U35" s="93">
        <v>18.707766534544408</v>
      </c>
      <c r="V35" s="93">
        <v>0</v>
      </c>
      <c r="W35" s="93">
        <v>0</v>
      </c>
      <c r="X35" s="93">
        <v>0</v>
      </c>
      <c r="Y35" s="93">
        <v>2.9696297152380056</v>
      </c>
      <c r="Z35" s="93">
        <v>0</v>
      </c>
      <c r="AA35" s="93">
        <v>0</v>
      </c>
      <c r="AB35" s="93">
        <v>20.069242908059454</v>
      </c>
      <c r="AC35" s="93">
        <f>_xlfn.XLOOKUP(B35,'[3]Nur des jours'!$B:$B,'[3]Nur des jours'!$N:$N,"")</f>
        <v>25.797959238998608</v>
      </c>
      <c r="AD35" s="93">
        <v>25.797959238998608</v>
      </c>
      <c r="AE35" s="93">
        <v>12.715483416230775</v>
      </c>
      <c r="AF35" s="93">
        <v>16.502138069188696</v>
      </c>
      <c r="AG35" s="93"/>
      <c r="AH35" s="93">
        <v>20.53882268507817</v>
      </c>
      <c r="AI35" s="93">
        <v>8.5755808144391299</v>
      </c>
      <c r="AJ35" s="93">
        <v>7.6120814080398214</v>
      </c>
      <c r="AK35" s="93">
        <v>32.13640403005688</v>
      </c>
      <c r="AL35" s="93">
        <v>20.53882268507817</v>
      </c>
      <c r="AM35" s="49" t="s">
        <v>5559</v>
      </c>
      <c r="AN35" s="49"/>
      <c r="AO35" s="48" t="str" cm="1">
        <f t="array" ref="AO35">IFERROR(_xlfn.IFS(
AQ35="MPR ISSUE","PDH",
AQ35="BSS Hardware Issue","BSS",
AQ35="Sites strategiques, MLL, Pylone, etc.","ENVTECH",
AQ35="AKTIVCO DEFAUT GE &amp; POWER Cabinet","AKTIVCO",
AQ35="AKTIVCO Coupure ENEO &amp; Baisse de tension","AKTIVCO GRID ONLY",
AQ35="Coupure ENEO &amp; Baisse de tension","IHS GRID ONLY",
AQ35="Defaut GE &amp; POWER Cabinet","IHS",
AQ35="Sharing","Partners",
AQ35="Sites strategiques &amp; DataCenter","SST &amp; DC",
AQ35="Exclu","Exclu",
AQ35="SAT","SAT",
AQ35="SPARE-ISSUE","SPARE-ISSUE",
AQ35="Fiber CAmtel","TRANS_FO_CAMTEL",
AQ35="Fiber AOF","Fiber AOF",
AQ35="Projet OCM (HUAWEI)","TRAVAUX-HUAWEI",
AQ35="Projet OCM (NOKIA)","TRAVAUX-NOKIA",
AQ35="ACCESS-ISSUE","ACCESS-ISSUE",
AQ35="Projet OCM (ZTE, NOKIA, autres projets)","TRAVAUX OCM",
AQ35="No root CAuse","No root cause",
AQ35="ODU HS","PDH",
AQ35="IP &amp; VLAN","PDH",
AQ35="Warehouse HUAWEI","SPARE-ISSUE",
AQ35="SPARE-HS","SPARE-ISSUE",
AQ35="Power Telco","BSS",AQ35="no impacts","no impacts"
),"")</f>
        <v>AKTIVCO</v>
      </c>
      <c r="AP35" s="48" t="str" cm="1">
        <f t="array" ref="AP35">IFERROR(_xlfn.IFS(
AQ35="MPR ISSUE","TX ISSUE",
AQ35="BSS Hardware Issue","RAN ISSUE",
AQ35="Sites strategiques, MLL, Pylone, etc.","ENVTECH",
AQ35="AKTIVCO DEFAUT GE &amp; POWER Cabinet","POWER ISSUE",
AQ35="AKTIVCO Coupure ENEO &amp; Baisse de tension","POWER ISSUE",
AQ35="Coupure ENEO &amp; Baisse de tension","POWER ISSUE",
AQ35="Defaut GE &amp; POWER Cabinet","POWER ISSUE",
AQ35="Sharing","POWER ISSUE",
AQ35="Sites strategiques &amp; DataCenter","POWER ISSUE",
AQ35="Exclu","Exclu",
AQ35="SAT","TX ISSUE",
AQ35="SPARE-ISSUE","SPARE-ISSUE",
AQ35="Fiber CAmtel","TX ISSUE",
AQ35="Fiber AOF","TX ISSUE",
AQ35="Projet OCM (HUAWEI)","TRAVAUX-HUAWEI",
AQ35="Projet OCM (NOKIA)","TRAVAUX -NOKIA",
AQ35="ACCESS-ISSUE","ACCESS-ISSUE",
AQ35="Projet OCM (ZTE, NOKIA, autres projets)","TRAVAUX OCM",
AQ35="No root CAuse","No root cause",
AQ35="ODU HS","TX ISSUE",
AQ35="IP &amp; VLAN","TX ISSUE",
AQ35="Warehouse HUAWEI","SPARE-ISSUE",
AQ35="SPARE-HS","SPARE-ISSUE",
AQ35="Power Telco","RAN ISSUE",AQ35="no impacts","no impacts"
),"")</f>
        <v>POWER ISSUE</v>
      </c>
      <c r="AQ35" s="67" t="s">
        <v>5325</v>
      </c>
      <c r="AR35" s="48" t="str" cm="1">
        <f t="array" ref="AR35">IFERROR(_xlfn.IFS(
AQ35="MPR ISSUE","ACTIVE",
AQ35="BSS Hardware Issue","ACTIVE",
AQ35="Sites strategiques, MLL, Pylone, etc.","PASSIVE",
AQ35="AKTIVCO DEFAUT GE &amp; POWER Cabinet","PASSIVE",
AQ35="AKTIVCO Coupure ENEO &amp; Baisse de tension","PASSIVE",
AQ35="Coupure ENEO &amp; Baisse de tension","PASSIVE",
AQ35="Defaut GE &amp; POWER Cabinet","PASSIVE",
AQ35="Sharing","PASSIVE",
AQ35="Sites strategiques &amp; DataCenter","PASSIVE",
AQ35="Exclu","Exclu",
AQ35="SAT","ACTIVE",
AQ35="SPARE-ISSUE","SPARE-ISSUE",
AQ35="Fiber CAmtel","ACTIVE",
AQ35="Fiber AOF","ACTIVE",
AQ35="Projet OCM (HUAWEI)","PLANNED WORKS",
AQ35="Projet OCM (NOKIA)","PLANNED WORKS",
AQ35="ACCESS-ISSUE","ACCESS-ISSUE",
AQ35="Projet OCM (ZTE, NOKIA, autres projets)","PLANNED WORKS",
AQ35="No root CAuse","No root cause",
AQ35="ODU HS","ACTIVE",
AQ35="IP &amp; VLAN","ACTIVE",
AQ35="Warehouse HUAWEI","SPARE-ISSUE",
AQ35="SPARE-HS","SPARE-ISSUE",
AQ35="Power Telco","ACTIVE", AQ35="no impacts","no impacts"
),"")</f>
        <v>PASSIVE</v>
      </c>
      <c r="AS35" s="92" t="s">
        <v>6363</v>
      </c>
      <c r="AT35" s="98" t="s">
        <v>201</v>
      </c>
      <c r="AV35" s="17" t="s">
        <v>5537</v>
      </c>
      <c r="AW35" s="7" t="s">
        <v>5950</v>
      </c>
      <c r="AX35" s="6" t="s">
        <v>6344</v>
      </c>
      <c r="AY35" s="7"/>
      <c r="AZ35" s="3" t="s">
        <v>5537</v>
      </c>
      <c r="BA35" s="18" t="s">
        <v>5537</v>
      </c>
      <c r="BB35" s="18" t="s">
        <v>5537</v>
      </c>
      <c r="BC35" s="18" t="s">
        <v>5537</v>
      </c>
      <c r="BD35" s="18" t="s">
        <v>5537</v>
      </c>
      <c r="BE35" s="18" t="s">
        <v>5537</v>
      </c>
      <c r="BF35" s="18" t="s">
        <v>5537</v>
      </c>
      <c r="BG35" s="18" t="s">
        <v>5537</v>
      </c>
      <c r="BH35" s="18" t="s">
        <v>5537</v>
      </c>
      <c r="BI35" s="18" t="s">
        <v>5537</v>
      </c>
      <c r="BJ35" s="18" t="s">
        <v>5537</v>
      </c>
      <c r="BK35" s="18" t="s">
        <v>5537</v>
      </c>
      <c r="BL35" s="9" t="s">
        <v>5651</v>
      </c>
      <c r="BM35" s="14" t="s">
        <v>6391</v>
      </c>
      <c r="BN35" s="14" t="s">
        <v>5537</v>
      </c>
      <c r="BO35" s="14" t="str">
        <f>_xlfn.XLOOKUP(B35,'[4]cell downs 18042026 17h'!$B:$B,'[4]cell downs 18042026 17h'!$B:$B,"")</f>
        <v/>
      </c>
      <c r="BP35" s="14" t="str">
        <f>_xlfn.XLOOKUP(B35,'[5]Cells Huawei 19042026 15h'!$B:$B,'[5]Cells Huawei 19042026 15h'!$B:$B,"")</f>
        <v/>
      </c>
      <c r="BQ35" s="9" t="str">
        <f>_xlfn.XLOOKUP(B35,'[6]cells down 19042026 9H40'!$B:$B,'[6]cells down 19042026 9H40'!$B:$B,"")</f>
        <v/>
      </c>
      <c r="BR35" s="9" t="s">
        <v>5537</v>
      </c>
      <c r="BS35" s="9" t="s">
        <v>5537</v>
      </c>
      <c r="BT35" s="108"/>
    </row>
    <row r="36" spans="1:72" s="9" customFormat="1" ht="24" customHeight="1" x14ac:dyDescent="0.35">
      <c r="A36" s="1" t="s">
        <v>94</v>
      </c>
      <c r="B36" s="8" t="s">
        <v>95</v>
      </c>
      <c r="C36" s="3" t="str">
        <f>_xlfn.XLOOKUP(B36,'[1]daily break down'!$D:$D,'[1]daily break down'!$E:$E,"")</f>
        <v>EXTREME-NORD</v>
      </c>
      <c r="D36" s="1" t="s">
        <v>11</v>
      </c>
      <c r="E36" s="1" t="s">
        <v>96</v>
      </c>
      <c r="F36" s="3" t="s">
        <v>55</v>
      </c>
      <c r="G36" s="1" t="s">
        <v>94</v>
      </c>
      <c r="H36" s="33" t="str">
        <f>_xlfn.XLOOKUP(B36,[2]CALCULATION!$B:$B,[2]CALCULATION!$H:$H,"")</f>
        <v>NOKIA</v>
      </c>
      <c r="I36" s="28">
        <v>0</v>
      </c>
      <c r="J36" s="28">
        <v>0</v>
      </c>
      <c r="K36" s="28">
        <v>0</v>
      </c>
      <c r="L36" s="28">
        <v>0</v>
      </c>
      <c r="M36" s="28">
        <v>18.542502658521219</v>
      </c>
      <c r="N36" s="28">
        <v>18.542502658521219</v>
      </c>
      <c r="O36" s="28">
        <v>18.542610871749567</v>
      </c>
      <c r="P36" s="28">
        <v>18.542556765135394</v>
      </c>
      <c r="Q36" s="28">
        <v>18.542340338678692</v>
      </c>
      <c r="R36" s="28">
        <v>18.542664978363742</v>
      </c>
      <c r="S36" s="93">
        <v>18.542827298206269</v>
      </c>
      <c r="T36" s="93">
        <f>_xlfn.XLOOKUP(B36,'[3]Nur des jours'!$B:$B,'[3]Nur des jours'!$U:$U,"")</f>
        <v>18.490553115716843</v>
      </c>
      <c r="U36" s="93">
        <v>18.542664978363742</v>
      </c>
      <c r="V36" s="93">
        <v>18.490606620951795</v>
      </c>
      <c r="W36" s="93">
        <v>18.490553115716843</v>
      </c>
      <c r="X36" s="93">
        <v>18.490713631421698</v>
      </c>
      <c r="Y36" s="93">
        <v>18.490606620951795</v>
      </c>
      <c r="Z36" s="93">
        <v>18.490232084307127</v>
      </c>
      <c r="AA36" s="93">
        <v>18.490285589542079</v>
      </c>
      <c r="AB36" s="93">
        <v>18.490339094777031</v>
      </c>
      <c r="AC36" s="93">
        <f>_xlfn.XLOOKUP(B36,'[3]Nur des jours'!$B:$B,'[3]Nur des jours'!$N:$N,"")</f>
        <v>18.490713631421698</v>
      </c>
      <c r="AD36" s="93">
        <v>18.490713631421698</v>
      </c>
      <c r="AE36" s="93">
        <v>18.490339094777031</v>
      </c>
      <c r="AF36" s="93">
        <v>18.490820641891602</v>
      </c>
      <c r="AG36" s="93"/>
      <c r="AH36" s="93">
        <v>18.490553115716843</v>
      </c>
      <c r="AI36" s="93">
        <v>32.366941237125765</v>
      </c>
      <c r="AJ36" s="93">
        <v>41.310933627099971</v>
      </c>
      <c r="AK36" s="93">
        <v>0</v>
      </c>
      <c r="AL36" s="93">
        <v>18.490553115716843</v>
      </c>
      <c r="AM36" s="49" t="s">
        <v>5598</v>
      </c>
      <c r="AN36" s="49"/>
      <c r="AO36" s="48" t="str" cm="1">
        <f t="array" ref="AO36">IFERROR(_xlfn.IFS(
AQ36="MPR ISSUE","PDH",
AQ36="BSS Hardware Issue","BSS",
AQ36="Sites strategiques, MLL, Pylone, etc.","ENVTECH",
AQ36="AKTIVCO DEFAUT GE &amp; POWER Cabinet","AKTIVCO",
AQ36="AKTIVCO Coupure ENEO &amp; Baisse de tension","AKTIVCO GRID ONLY",
AQ36="Coupure ENEO &amp; Baisse de tension","IHS GRID ONLY",
AQ36="Defaut GE &amp; POWER Cabinet","IHS",
AQ36="Sharing","Partners",
AQ36="Sites strategiques &amp; DataCenter","SST &amp; DC",
AQ36="Exclu","Exclu",
AQ36="SAT","SAT",
AQ36="SPARE-ISSUE","SPARE-ISSUE",
AQ36="Fiber CAmtel","TRANS_FO_CAMTEL",
AQ36="Fiber AOF","Fiber AOF",
AQ36="Projet OCM (HUAWEI)","TRAVAUX-HUAWEI",
AQ36="Projet OCM (NOKIA)","TRAVAUX-NOKIA",
AQ36="ACCESS-ISSUE","ACCESS-ISSUE",
AQ36="Projet OCM (ZTE, NOKIA, autres projets)","TRAVAUX OCM",
AQ36="No root CAuse","No root cause",
AQ36="ODU HS","PDH",
AQ36="IP &amp; VLAN","PDH",
AQ36="Warehouse HUAWEI","SPARE-ISSUE",
AQ36="SPARE-HS","SPARE-ISSUE",
AQ36="Power Telco","BSS",AQ36="no impacts","no impacts"
),"")</f>
        <v>Exclu</v>
      </c>
      <c r="AP36" s="48" t="str" cm="1">
        <f t="array" ref="AP36">IFERROR(_xlfn.IFS(
AQ36="MPR ISSUE","TX ISSUE",
AQ36="BSS Hardware Issue","RAN ISSUE",
AQ36="Sites strategiques, MLL, Pylone, etc.","ENVTECH",
AQ36="AKTIVCO DEFAUT GE &amp; POWER Cabinet","POWER ISSUE",
AQ36="AKTIVCO Coupure ENEO &amp; Baisse de tension","POWER ISSUE",
AQ36="Coupure ENEO &amp; Baisse de tension","POWER ISSUE",
AQ36="Defaut GE &amp; POWER Cabinet","POWER ISSUE",
AQ36="Sharing","POWER ISSUE",
AQ36="Sites strategiques &amp; DataCenter","POWER ISSUE",
AQ36="Exclu","Exclu",
AQ36="SAT","TX ISSUE",
AQ36="SPARE-ISSUE","SPARE-ISSUE",
AQ36="Fiber CAmtel","TX ISSUE",
AQ36="Fiber AOF","TX ISSUE",
AQ36="Projet OCM (HUAWEI)","TRAVAUX-HUAWEI",
AQ36="Projet OCM (NOKIA)","TRAVAUX -NOKIA",
AQ36="ACCESS-ISSUE","ACCESS-ISSUE",
AQ36="Projet OCM (ZTE, NOKIA, autres projets)","TRAVAUX OCM",
AQ36="No root CAuse","No root cause",
AQ36="ODU HS","TX ISSUE",
AQ36="IP &amp; VLAN","TX ISSUE",
AQ36="Warehouse HUAWEI","SPARE-ISSUE",
AQ36="SPARE-HS","SPARE-ISSUE",
AQ36="Power Telco","RAN ISSUE",AQ36="no impacts","no impacts"
),"")</f>
        <v>Exclu</v>
      </c>
      <c r="AQ36" s="67" t="s">
        <v>5598</v>
      </c>
      <c r="AR36" s="48" t="str" cm="1">
        <f t="array" ref="AR36">IFERROR(_xlfn.IFS(
AQ36="MPR ISSUE","ACTIVE",
AQ36="BSS Hardware Issue","ACTIVE",
AQ36="Sites strategiques, MLL, Pylone, etc.","PASSIVE",
AQ36="AKTIVCO DEFAUT GE &amp; POWER Cabinet","PASSIVE",
AQ36="AKTIVCO Coupure ENEO &amp; Baisse de tension","PASSIVE",
AQ36="Coupure ENEO &amp; Baisse de tension","PASSIVE",
AQ36="Defaut GE &amp; POWER Cabinet","PASSIVE",
AQ36="Sharing","PASSIVE",
AQ36="Sites strategiques &amp; DataCenter","PASSIVE",
AQ36="Exclu","Exclu",
AQ36="SAT","ACTIVE",
AQ36="SPARE-ISSUE","SPARE-ISSUE",
AQ36="Fiber CAmtel","ACTIVE",
AQ36="Fiber AOF","ACTIVE",
AQ36="Projet OCM (HUAWEI)","PLANNED WORKS",
AQ36="Projet OCM (NOKIA)","PLANNED WORKS",
AQ36="ACCESS-ISSUE","ACCESS-ISSUE",
AQ36="Projet OCM (ZTE, NOKIA, autres projets)","PLANNED WORKS",
AQ36="No root CAuse","No root cause",
AQ36="ODU HS","ACTIVE",
AQ36="IP &amp; VLAN","ACTIVE",
AQ36="Warehouse HUAWEI","SPARE-ISSUE",
AQ36="SPARE-HS","SPARE-ISSUE",
AQ36="Power Telco","ACTIVE", AQ36="no impacts","no impacts"
),"")</f>
        <v>Exclu</v>
      </c>
      <c r="AS36" s="92" t="s">
        <v>5537</v>
      </c>
      <c r="AT36" s="98" t="s">
        <v>95</v>
      </c>
      <c r="AV36" s="17" t="s">
        <v>5537</v>
      </c>
      <c r="AW36" s="7" t="s">
        <v>5537</v>
      </c>
      <c r="AX36" s="6" t="s">
        <v>5537</v>
      </c>
      <c r="AY36" s="7"/>
      <c r="AZ36" s="3" t="s">
        <v>5537</v>
      </c>
      <c r="BA36" s="18" t="s">
        <v>5537</v>
      </c>
      <c r="BB36" s="18" t="s">
        <v>5537</v>
      </c>
      <c r="BC36" s="18" t="s">
        <v>5537</v>
      </c>
      <c r="BD36" s="18" t="s">
        <v>5537</v>
      </c>
      <c r="BE36" s="18" t="s">
        <v>5537</v>
      </c>
      <c r="BF36" s="18" t="s">
        <v>5537</v>
      </c>
      <c r="BG36" s="18" t="s">
        <v>5537</v>
      </c>
      <c r="BH36" s="18" t="s">
        <v>5537</v>
      </c>
      <c r="BI36" s="18" t="s">
        <v>5537</v>
      </c>
      <c r="BJ36" s="18" t="s">
        <v>5537</v>
      </c>
      <c r="BK36" s="18" t="s">
        <v>5537</v>
      </c>
      <c r="BL36" s="9" t="s">
        <v>5537</v>
      </c>
      <c r="BM36" s="14" t="s">
        <v>5537</v>
      </c>
      <c r="BN36" s="14" t="s">
        <v>5537</v>
      </c>
      <c r="BO36" s="14" t="str">
        <f>_xlfn.XLOOKUP(B36,'[4]cell downs 18042026 17h'!$B:$B,'[4]cell downs 18042026 17h'!$B:$B,"")</f>
        <v/>
      </c>
      <c r="BP36" s="14" t="str">
        <f>_xlfn.XLOOKUP(B36,'[5]Cells Huawei 19042026 15h'!$B:$B,'[5]Cells Huawei 19042026 15h'!$B:$B,"")</f>
        <v/>
      </c>
      <c r="BQ36" s="9" t="str">
        <f>_xlfn.XLOOKUP(B36,'[6]cells down 19042026 9H40'!$B:$B,'[6]cells down 19042026 9H40'!$B:$B,"")</f>
        <v/>
      </c>
      <c r="BR36" s="9" t="s">
        <v>95</v>
      </c>
      <c r="BS36" s="9" t="s">
        <v>5537</v>
      </c>
      <c r="BT36" s="108"/>
    </row>
    <row r="37" spans="1:72" s="9" customFormat="1" ht="25" customHeight="1" x14ac:dyDescent="0.35">
      <c r="A37" s="1" t="s">
        <v>378</v>
      </c>
      <c r="B37" s="1" t="s">
        <v>379</v>
      </c>
      <c r="C37" s="3" t="str">
        <f>_xlfn.XLOOKUP(B37,'[1]daily break down'!$D:$D,'[1]daily break down'!$E:$E,"")</f>
        <v>Yaounde</v>
      </c>
      <c r="D37" s="1" t="s">
        <v>21</v>
      </c>
      <c r="E37" s="1" t="s">
        <v>30</v>
      </c>
      <c r="F37" s="3" t="s">
        <v>37</v>
      </c>
      <c r="G37" s="1" t="s">
        <v>38</v>
      </c>
      <c r="H37" s="34" t="str">
        <f>_xlfn.XLOOKUP(B37,[2]CALCULATION!$B:$B,[2]CALCULATION!$H:$H,"")</f>
        <v>ZTE</v>
      </c>
      <c r="I37" s="28">
        <v>0</v>
      </c>
      <c r="J37" s="28">
        <v>3.1900356130843841</v>
      </c>
      <c r="K37" s="28">
        <v>2.0046271327186655</v>
      </c>
      <c r="L37" s="28">
        <v>37.933178382172933</v>
      </c>
      <c r="M37" s="28">
        <v>35.534289008169893</v>
      </c>
      <c r="N37" s="28">
        <v>0.95608504336064248</v>
      </c>
      <c r="O37" s="28">
        <v>20.565200765909605</v>
      </c>
      <c r="P37" s="28">
        <v>0.7031836328199681</v>
      </c>
      <c r="Q37" s="28">
        <v>14.397170785856362</v>
      </c>
      <c r="R37" s="28">
        <v>0</v>
      </c>
      <c r="S37" s="93">
        <v>12.162025265885347</v>
      </c>
      <c r="T37" s="93">
        <f>_xlfn.XLOOKUP(B37,'[3]Nur des jours'!$B:$B,'[3]Nur des jours'!$U:$U,"")</f>
        <v>0.23117828515008551</v>
      </c>
      <c r="U37" s="93">
        <v>8.3387016919068699</v>
      </c>
      <c r="V37" s="93">
        <v>24.489702739182665</v>
      </c>
      <c r="W37" s="93">
        <v>0.23117828515008551</v>
      </c>
      <c r="X37" s="93">
        <v>7.1934578079119191</v>
      </c>
      <c r="Y37" s="93">
        <v>26.510541958091846</v>
      </c>
      <c r="Z37" s="93">
        <v>8.4547010412832098</v>
      </c>
      <c r="AA37" s="93">
        <v>0</v>
      </c>
      <c r="AB37" s="93">
        <v>5.8780851118473425</v>
      </c>
      <c r="AC37" s="93">
        <f>_xlfn.XLOOKUP(B37,'[3]Nur des jours'!$B:$B,'[3]Nur des jours'!$N:$N,"")</f>
        <v>17.503042664360944</v>
      </c>
      <c r="AD37" s="93">
        <v>17.503042664360944</v>
      </c>
      <c r="AE37" s="93">
        <v>14.428150316893673</v>
      </c>
      <c r="AF37" s="93">
        <v>15.591015258266202</v>
      </c>
      <c r="AG37" s="93"/>
      <c r="AH37" s="93">
        <v>18.421745383568329</v>
      </c>
      <c r="AI37" s="93">
        <v>21.351400229408217</v>
      </c>
      <c r="AJ37" s="93">
        <v>18.305907463508678</v>
      </c>
      <c r="AK37" s="93">
        <v>17.694085477830527</v>
      </c>
      <c r="AL37" s="93">
        <v>18.421745383568329</v>
      </c>
      <c r="AM37" s="49" t="s">
        <v>5559</v>
      </c>
      <c r="AN37" s="49"/>
      <c r="AO37" s="48" t="str" cm="1">
        <f t="array" ref="AO37">IFERROR(_xlfn.IFS(
AQ37="MPR ISSUE","PDH",
AQ37="BSS Hardware Issue","BSS",
AQ37="Sites strategiques, MLL, Pylone, etc.","ENVTECH",
AQ37="AKTIVCO DEFAUT GE &amp; POWER Cabinet","AKTIVCO",
AQ37="AKTIVCO Coupure ENEO &amp; Baisse de tension","AKTIVCO GRID ONLY",
AQ37="Coupure ENEO &amp; Baisse de tension","IHS GRID ONLY",
AQ37="Defaut GE &amp; POWER Cabinet","IHS",
AQ37="Sharing","Partners",
AQ37="Sites strategiques &amp; DataCenter","SST &amp; DC",
AQ37="Exclu","Exclu",
AQ37="SAT","SAT",
AQ37="SPARE-ISSUE","SPARE-ISSUE",
AQ37="Fiber CAmtel","TRANS_FO_CAMTEL",
AQ37="Fiber AOF","Fiber AOF",
AQ37="Projet OCM (HUAWEI)","TRAVAUX-HUAWEI",
AQ37="Projet OCM (NOKIA)","TRAVAUX-NOKIA",
AQ37="ACCESS-ISSUE","ACCESS-ISSUE",
AQ37="Projet OCM (ZTE, NOKIA, autres projets)","TRAVAUX OCM",
AQ37="No root CAuse","No root cause",
AQ37="ODU HS","PDH",
AQ37="IP &amp; VLAN","PDH",
AQ37="Warehouse HUAWEI","SPARE-ISSUE",
AQ37="SPARE-HS","SPARE-ISSUE",
AQ37="Power Telco","BSS",AQ37="no impacts","no impacts"
),"")</f>
        <v>AKTIVCO GRID ONLY</v>
      </c>
      <c r="AP37" s="48" t="str" cm="1">
        <f t="array" ref="AP37">IFERROR(_xlfn.IFS(
AQ37="MPR ISSUE","TX ISSUE",
AQ37="BSS Hardware Issue","RAN ISSUE",
AQ37="Sites strategiques, MLL, Pylone, etc.","ENVTECH",
AQ37="AKTIVCO DEFAUT GE &amp; POWER Cabinet","POWER ISSUE",
AQ37="AKTIVCO Coupure ENEO &amp; Baisse de tension","POWER ISSUE",
AQ37="Coupure ENEO &amp; Baisse de tension","POWER ISSUE",
AQ37="Defaut GE &amp; POWER Cabinet","POWER ISSUE",
AQ37="Sharing","POWER ISSUE",
AQ37="Sites strategiques &amp; DataCenter","POWER ISSUE",
AQ37="Exclu","Exclu",
AQ37="SAT","TX ISSUE",
AQ37="SPARE-ISSUE","SPARE-ISSUE",
AQ37="Fiber CAmtel","TX ISSUE",
AQ37="Fiber AOF","TX ISSUE",
AQ37="Projet OCM (HUAWEI)","TRAVAUX-HUAWEI",
AQ37="Projet OCM (NOKIA)","TRAVAUX -NOKIA",
AQ37="ACCESS-ISSUE","ACCESS-ISSUE",
AQ37="Projet OCM (ZTE, NOKIA, autres projets)","TRAVAUX OCM",
AQ37="No root CAuse","No root cause",
AQ37="ODU HS","TX ISSUE",
AQ37="IP &amp; VLAN","TX ISSUE",
AQ37="Warehouse HUAWEI","SPARE-ISSUE",
AQ37="SPARE-HS","SPARE-ISSUE",
AQ37="Power Telco","RAN ISSUE",AQ37="no impacts","no impacts"
),"")</f>
        <v>POWER ISSUE</v>
      </c>
      <c r="AQ37" s="67" t="s">
        <v>5327</v>
      </c>
      <c r="AR37" s="48" t="str" cm="1">
        <f t="array" ref="AR37">IFERROR(_xlfn.IFS(
AQ37="MPR ISSUE","ACTIVE",
AQ37="BSS Hardware Issue","ACTIVE",
AQ37="Sites strategiques, MLL, Pylone, etc.","PASSIVE",
AQ37="AKTIVCO DEFAUT GE &amp; POWER Cabinet","PASSIVE",
AQ37="AKTIVCO Coupure ENEO &amp; Baisse de tension","PASSIVE",
AQ37="Coupure ENEO &amp; Baisse de tension","PASSIVE",
AQ37="Defaut GE &amp; POWER Cabinet","PASSIVE",
AQ37="Sharing","PASSIVE",
AQ37="Sites strategiques &amp; DataCenter","PASSIVE",
AQ37="Exclu","Exclu",
AQ37="SAT","ACTIVE",
AQ37="SPARE-ISSUE","SPARE-ISSUE",
AQ37="Fiber CAmtel","ACTIVE",
AQ37="Fiber AOF","ACTIVE",
AQ37="Projet OCM (HUAWEI)","PLANNED WORKS",
AQ37="Projet OCM (NOKIA)","PLANNED WORKS",
AQ37="ACCESS-ISSUE","ACCESS-ISSUE",
AQ37="Projet OCM (ZTE, NOKIA, autres projets)","PLANNED WORKS",
AQ37="No root CAuse","No root cause",
AQ37="ODU HS","ACTIVE",
AQ37="IP &amp; VLAN","ACTIVE",
AQ37="Warehouse HUAWEI","SPARE-ISSUE",
AQ37="SPARE-HS","SPARE-ISSUE",
AQ37="Power Telco","ACTIVE", AQ37="no impacts","no impacts"
),"")</f>
        <v>PASSIVE</v>
      </c>
      <c r="AS37" s="98" t="s">
        <v>6365</v>
      </c>
      <c r="AT37" s="98" t="s">
        <v>379</v>
      </c>
      <c r="AV37" s="17" t="s">
        <v>5537</v>
      </c>
      <c r="AW37" s="7" t="s">
        <v>6040</v>
      </c>
      <c r="AX37" s="6" t="s">
        <v>6338</v>
      </c>
      <c r="AY37" s="7"/>
      <c r="AZ37" s="3" t="s">
        <v>5537</v>
      </c>
      <c r="BA37" s="18" t="s">
        <v>5537</v>
      </c>
      <c r="BB37" s="18" t="s">
        <v>5537</v>
      </c>
      <c r="BC37" s="18" t="s">
        <v>5537</v>
      </c>
      <c r="BD37" s="18" t="s">
        <v>6109</v>
      </c>
      <c r="BE37" s="18" t="s">
        <v>6109</v>
      </c>
      <c r="BF37" s="18" t="s">
        <v>6109</v>
      </c>
      <c r="BG37" s="18" t="s">
        <v>5537</v>
      </c>
      <c r="BH37" s="18" t="s">
        <v>5537</v>
      </c>
      <c r="BI37" s="18" t="s">
        <v>5537</v>
      </c>
      <c r="BJ37" s="18" t="s">
        <v>5537</v>
      </c>
      <c r="BK37" s="18" t="s">
        <v>5537</v>
      </c>
      <c r="BL37" s="9" t="s">
        <v>5537</v>
      </c>
      <c r="BM37" s="14" t="s">
        <v>6401</v>
      </c>
      <c r="BN37" s="14" t="s">
        <v>5537</v>
      </c>
      <c r="BO37" s="14" t="str">
        <f>_xlfn.XLOOKUP(B37,'[4]cell downs 18042026 17h'!$B:$B,'[4]cell downs 18042026 17h'!$B:$B,"")</f>
        <v/>
      </c>
      <c r="BP37" s="14" t="str">
        <f>_xlfn.XLOOKUP(B37,'[5]Cells Huawei 19042026 15h'!$B:$B,'[5]Cells Huawei 19042026 15h'!$B:$B,"")</f>
        <v/>
      </c>
      <c r="BQ37" s="9" t="str">
        <f>_xlfn.XLOOKUP(B37,'[6]cells down 19042026 9H40'!$B:$B,'[6]cells down 19042026 9H40'!$B:$B,"")</f>
        <v/>
      </c>
      <c r="BR37" s="9" t="s">
        <v>5537</v>
      </c>
      <c r="BS37" s="9" t="s">
        <v>5537</v>
      </c>
      <c r="BT37" s="108"/>
    </row>
    <row r="38" spans="1:72" s="9" customFormat="1" ht="19" customHeight="1" x14ac:dyDescent="0.35">
      <c r="A38" s="1" t="s">
        <v>164</v>
      </c>
      <c r="B38" s="1" t="s">
        <v>165</v>
      </c>
      <c r="C38" s="3" t="str">
        <f>_xlfn.XLOOKUP(B38,'[1]daily break down'!$D:$D,'[1]daily break down'!$E:$E,"")</f>
        <v>Douala</v>
      </c>
      <c r="D38" s="1" t="s">
        <v>11</v>
      </c>
      <c r="E38" s="1" t="s">
        <v>12</v>
      </c>
      <c r="F38" s="3" t="s">
        <v>31</v>
      </c>
      <c r="G38" s="1" t="s">
        <v>32</v>
      </c>
      <c r="H38" s="34" t="str">
        <f>_xlfn.XLOOKUP(B38,[2]CALCULATION!$B:$B,[2]CALCULATION!$H:$H,"")</f>
        <v>ZTE</v>
      </c>
      <c r="I38" s="28">
        <v>12.442802903836112</v>
      </c>
      <c r="J38" s="28">
        <v>24.172595046699371</v>
      </c>
      <c r="K38" s="28">
        <v>10.089928031891974</v>
      </c>
      <c r="L38" s="28">
        <v>1.2955935942105905</v>
      </c>
      <c r="M38" s="28">
        <v>19.172120633616128</v>
      </c>
      <c r="N38" s="28">
        <v>0</v>
      </c>
      <c r="O38" s="28">
        <v>0</v>
      </c>
      <c r="P38" s="28">
        <v>0</v>
      </c>
      <c r="Q38" s="28">
        <v>0</v>
      </c>
      <c r="R38" s="28">
        <v>0</v>
      </c>
      <c r="S38" s="93">
        <v>0</v>
      </c>
      <c r="T38" s="93">
        <f>_xlfn.XLOOKUP(B38,'[3]Nur des jours'!$B:$B,'[3]Nur des jours'!$U:$U,"")</f>
        <v>0</v>
      </c>
      <c r="U38" s="93">
        <v>0.18619821763361358</v>
      </c>
      <c r="V38" s="93">
        <v>8.3610847151951773E-2</v>
      </c>
      <c r="W38" s="93">
        <v>0</v>
      </c>
      <c r="X38" s="93">
        <v>0.36276549297583316</v>
      </c>
      <c r="Y38" s="93">
        <v>0</v>
      </c>
      <c r="Z38" s="93">
        <v>0</v>
      </c>
      <c r="AA38" s="93">
        <v>0</v>
      </c>
      <c r="AB38" s="93">
        <v>0</v>
      </c>
      <c r="AC38" s="93">
        <f>_xlfn.XLOOKUP(B38,'[3]Nur des jours'!$B:$B,'[3]Nur des jours'!$N:$N,"")</f>
        <v>0</v>
      </c>
      <c r="AD38" s="93">
        <v>0</v>
      </c>
      <c r="AE38" s="93">
        <v>9.3772026321721977</v>
      </c>
      <c r="AF38" s="93">
        <v>0</v>
      </c>
      <c r="AG38" s="93"/>
      <c r="AH38" s="93">
        <v>17.724358151201518</v>
      </c>
      <c r="AI38" s="93">
        <v>7.472378091915159</v>
      </c>
      <c r="AJ38" s="93">
        <v>6.5840362992203616</v>
      </c>
      <c r="AK38" s="93">
        <v>27.703323669689432</v>
      </c>
      <c r="AL38" s="93">
        <v>17.724358151201518</v>
      </c>
      <c r="AM38" s="49" t="s">
        <v>5559</v>
      </c>
      <c r="AN38" s="49"/>
      <c r="AO38" s="48" t="str" cm="1">
        <f t="array" ref="AO38">IFERROR(_xlfn.IFS(
AQ38="MPR ISSUE","PDH",
AQ38="BSS Hardware Issue","BSS",
AQ38="Sites strategiques, MLL, Pylone, etc.","ENVTECH",
AQ38="AKTIVCO DEFAUT GE &amp; POWER Cabinet","AKTIVCO",
AQ38="AKTIVCO Coupure ENEO &amp; Baisse de tension","AKTIVCO GRID ONLY",
AQ38="Coupure ENEO &amp; Baisse de tension","IHS GRID ONLY",
AQ38="Defaut GE &amp; POWER Cabinet","IHS",
AQ38="Sharing","Partners",
AQ38="Sites strategiques &amp; DataCenter","SST &amp; DC",
AQ38="Exclu","Exclu",
AQ38="SAT","SAT",
AQ38="SPARE-ISSUE","SPARE-ISSUE",
AQ38="Fiber CAmtel","TRANS_FO_CAMTEL",
AQ38="Fiber AOF","Fiber AOF",
AQ38="Projet OCM (HUAWEI)","TRAVAUX-HUAWEI",
AQ38="Projet OCM (NOKIA)","TRAVAUX-NOKIA",
AQ38="ACCESS-ISSUE","ACCESS-ISSUE",
AQ38="Projet OCM (ZTE, NOKIA, autres projets)","TRAVAUX OCM",
AQ38="No root CAuse","No root cause",
AQ38="ODU HS","PDH",
AQ38="IP &amp; VLAN","PDH",
AQ38="Warehouse HUAWEI","SPARE-ISSUE",
AQ38="SPARE-HS","SPARE-ISSUE",
AQ38="Power Telco","BSS",AQ38="no impacts","no impacts"
),"")</f>
        <v>IHS</v>
      </c>
      <c r="AP38" s="48" t="str" cm="1">
        <f t="array" ref="AP38">IFERROR(_xlfn.IFS(
AQ38="MPR ISSUE","TX ISSUE",
AQ38="BSS Hardware Issue","RAN ISSUE",
AQ38="Sites strategiques, MLL, Pylone, etc.","ENVTECH",
AQ38="AKTIVCO DEFAUT GE &amp; POWER Cabinet","POWER ISSUE",
AQ38="AKTIVCO Coupure ENEO &amp; Baisse de tension","POWER ISSUE",
AQ38="Coupure ENEO &amp; Baisse de tension","POWER ISSUE",
AQ38="Defaut GE &amp; POWER Cabinet","POWER ISSUE",
AQ38="Sharing","POWER ISSUE",
AQ38="Sites strategiques &amp; DataCenter","POWER ISSUE",
AQ38="Exclu","Exclu",
AQ38="SAT","TX ISSUE",
AQ38="SPARE-ISSUE","SPARE-ISSUE",
AQ38="Fiber CAmtel","TX ISSUE",
AQ38="Fiber AOF","TX ISSUE",
AQ38="Projet OCM (HUAWEI)","TRAVAUX-HUAWEI",
AQ38="Projet OCM (NOKIA)","TRAVAUX -NOKIA",
AQ38="ACCESS-ISSUE","ACCESS-ISSUE",
AQ38="Projet OCM (ZTE, NOKIA, autres projets)","TRAVAUX OCM",
AQ38="No root CAuse","No root cause",
AQ38="ODU HS","TX ISSUE",
AQ38="IP &amp; VLAN","TX ISSUE",
AQ38="Warehouse HUAWEI","SPARE-ISSUE",
AQ38="SPARE-HS","SPARE-ISSUE",
AQ38="Power Telco","RAN ISSUE",AQ38="no impacts","no impacts"
),"")</f>
        <v>POWER ISSUE</v>
      </c>
      <c r="AQ38" s="67" t="s">
        <v>5330</v>
      </c>
      <c r="AR38" s="48" t="str" cm="1">
        <f t="array" ref="AR38">IFERROR(_xlfn.IFS(
AQ38="MPR ISSUE","ACTIVE",
AQ38="BSS Hardware Issue","ACTIVE",
AQ38="Sites strategiques, MLL, Pylone, etc.","PASSIVE",
AQ38="AKTIVCO DEFAUT GE &amp; POWER Cabinet","PASSIVE",
AQ38="AKTIVCO Coupure ENEO &amp; Baisse de tension","PASSIVE",
AQ38="Coupure ENEO &amp; Baisse de tension","PASSIVE",
AQ38="Defaut GE &amp; POWER Cabinet","PASSIVE",
AQ38="Sharing","PASSIVE",
AQ38="Sites strategiques &amp; DataCenter","PASSIVE",
AQ38="Exclu","Exclu",
AQ38="SAT","ACTIVE",
AQ38="SPARE-ISSUE","SPARE-ISSUE",
AQ38="Fiber CAmtel","ACTIVE",
AQ38="Fiber AOF","ACTIVE",
AQ38="Projet OCM (HUAWEI)","PLANNED WORKS",
AQ38="Projet OCM (NOKIA)","PLANNED WORKS",
AQ38="ACCESS-ISSUE","ACCESS-ISSUE",
AQ38="Projet OCM (ZTE, NOKIA, autres projets)","PLANNED WORKS",
AQ38="No root CAuse","No root cause",
AQ38="ODU HS","ACTIVE",
AQ38="IP &amp; VLAN","ACTIVE",
AQ38="Warehouse HUAWEI","SPARE-ISSUE",
AQ38="SPARE-HS","SPARE-ISSUE",
AQ38="Power Telco","ACTIVE", AQ38="no impacts","no impacts"
),"")</f>
        <v>PASSIVE</v>
      </c>
      <c r="AS38" s="92" t="s">
        <v>5995</v>
      </c>
      <c r="AT38" s="98" t="s">
        <v>165</v>
      </c>
      <c r="AV38" s="17" t="s">
        <v>5537</v>
      </c>
      <c r="AW38" s="7" t="s">
        <v>5962</v>
      </c>
      <c r="AX38" s="6" t="s">
        <v>5537</v>
      </c>
      <c r="AY38" s="7"/>
      <c r="AZ38" s="3" t="s">
        <v>6110</v>
      </c>
      <c r="BA38" s="18" t="s">
        <v>5537</v>
      </c>
      <c r="BB38" s="18" t="s">
        <v>5537</v>
      </c>
      <c r="BC38" s="18" t="s">
        <v>5537</v>
      </c>
      <c r="BD38" s="18" t="s">
        <v>5537</v>
      </c>
      <c r="BE38" s="18" t="s">
        <v>5537</v>
      </c>
      <c r="BF38" s="18" t="s">
        <v>5537</v>
      </c>
      <c r="BG38" s="18" t="s">
        <v>5537</v>
      </c>
      <c r="BH38" s="18" t="s">
        <v>5537</v>
      </c>
      <c r="BI38" s="18" t="s">
        <v>5537</v>
      </c>
      <c r="BJ38" s="18" t="s">
        <v>5537</v>
      </c>
      <c r="BK38" s="18" t="s">
        <v>5537</v>
      </c>
      <c r="BL38" s="9" t="s">
        <v>6111</v>
      </c>
      <c r="BM38" s="14" t="s">
        <v>6391</v>
      </c>
      <c r="BN38" s="14" t="s">
        <v>5537</v>
      </c>
      <c r="BO38" s="14" t="str">
        <f>_xlfn.XLOOKUP(B38,'[4]cell downs 18042026 17h'!$B:$B,'[4]cell downs 18042026 17h'!$B:$B,"")</f>
        <v/>
      </c>
      <c r="BP38" s="14" t="str">
        <f>_xlfn.XLOOKUP(B38,'[5]Cells Huawei 19042026 15h'!$B:$B,'[5]Cells Huawei 19042026 15h'!$B:$B,"")</f>
        <v/>
      </c>
      <c r="BQ38" s="9" t="str">
        <f>_xlfn.XLOOKUP(B38,'[6]cells down 19042026 9H40'!$B:$B,'[6]cells down 19042026 9H40'!$B:$B,"")</f>
        <v/>
      </c>
      <c r="BR38" s="9" t="s">
        <v>165</v>
      </c>
      <c r="BS38" s="9" t="s">
        <v>12</v>
      </c>
      <c r="BT38" s="108"/>
    </row>
    <row r="39" spans="1:72" s="9" customFormat="1" ht="32" customHeight="1" x14ac:dyDescent="0.35">
      <c r="A39" s="1" t="s">
        <v>1267</v>
      </c>
      <c r="B39" s="8" t="s">
        <v>1268</v>
      </c>
      <c r="C39" s="3" t="str">
        <f>_xlfn.XLOOKUP(B39,'[1]daily break down'!$D:$D,'[1]daily break down'!$E:$E,"")</f>
        <v>Bafoussam</v>
      </c>
      <c r="D39" s="1" t="s">
        <v>21</v>
      </c>
      <c r="E39" s="1" t="s">
        <v>36</v>
      </c>
      <c r="F39" s="3" t="s">
        <v>102</v>
      </c>
      <c r="G39" s="1" t="s">
        <v>299</v>
      </c>
      <c r="H39" s="32" t="str">
        <f>_xlfn.XLOOKUP(B39,[2]CALCULATION!$B:$B,[2]CALCULATION!$H:$H,"")</f>
        <v>Huawei</v>
      </c>
      <c r="I39" s="28">
        <v>0.91620580824294517</v>
      </c>
      <c r="J39" s="28">
        <v>2.7666665239860402</v>
      </c>
      <c r="K39" s="28">
        <v>3.8097510793789411</v>
      </c>
      <c r="L39" s="28">
        <v>0</v>
      </c>
      <c r="M39" s="28">
        <v>0</v>
      </c>
      <c r="N39" s="28">
        <v>0</v>
      </c>
      <c r="O39" s="28">
        <v>0</v>
      </c>
      <c r="P39" s="28">
        <v>0</v>
      </c>
      <c r="Q39" s="28">
        <v>2.9998780080643086</v>
      </c>
      <c r="R39" s="28">
        <v>13.530225463926062</v>
      </c>
      <c r="S39" s="93">
        <v>8.9175391586979543E-5</v>
      </c>
      <c r="T39" s="93">
        <f>_xlfn.XLOOKUP(B39,'[3]Nur des jours'!$B:$B,'[3]Nur des jours'!$U:$U,"")</f>
        <v>0</v>
      </c>
      <c r="U39" s="93">
        <v>0</v>
      </c>
      <c r="V39" s="93">
        <v>0</v>
      </c>
      <c r="W39" s="93">
        <v>0</v>
      </c>
      <c r="X39" s="93">
        <v>1.5516518136134437E-2</v>
      </c>
      <c r="Y39" s="93">
        <v>0</v>
      </c>
      <c r="Z39" s="93">
        <v>0</v>
      </c>
      <c r="AA39" s="93">
        <v>0</v>
      </c>
      <c r="AB39" s="93">
        <v>6.8932577696735178E-2</v>
      </c>
      <c r="AC39" s="93">
        <f>_xlfn.XLOOKUP(B39,'[3]Nur des jours'!$B:$B,'[3]Nur des jours'!$N:$N,"")</f>
        <v>6.8795960996823915</v>
      </c>
      <c r="AD39" s="93">
        <v>6.8795960996823915</v>
      </c>
      <c r="AE39" s="93">
        <v>0</v>
      </c>
      <c r="AF39" s="93">
        <v>0</v>
      </c>
      <c r="AG39" s="93"/>
      <c r="AH39" s="93">
        <v>17.455601356036674</v>
      </c>
      <c r="AI39" s="93">
        <v>30.89542142768645</v>
      </c>
      <c r="AJ39" s="93">
        <v>38.752003920288601</v>
      </c>
      <c r="AK39" s="93">
        <v>6.5664624496844806E-2</v>
      </c>
      <c r="AL39" s="93">
        <v>17.455601356036674</v>
      </c>
      <c r="AM39" s="49" t="s">
        <v>5559</v>
      </c>
      <c r="AN39" s="49"/>
      <c r="AO39" s="48" t="str" cm="1">
        <f t="array" ref="AO39">IFERROR(_xlfn.IFS(
AQ39="MPR ISSUE","PDH",
AQ39="BSS Hardware Issue","BSS",
AQ39="Sites strategiques, MLL, Pylone, etc.","ENVTECH",
AQ39="AKTIVCO DEFAUT GE &amp; POWER Cabinet","AKTIVCO",
AQ39="AKTIVCO Coupure ENEO &amp; Baisse de tension","AKTIVCO GRID ONLY",
AQ39="Coupure ENEO &amp; Baisse de tension","IHS GRID ONLY",
AQ39="Defaut GE &amp; POWER Cabinet","IHS",
AQ39="Sharing","Partners",
AQ39="Sites strategiques &amp; DataCenter","SST &amp; DC",
AQ39="Exclu","Exclu",
AQ39="SAT","SAT",
AQ39="SPARE-ISSUE","SPARE-ISSUE",
AQ39="Fiber CAmtel","TRANS_FO_CAMTEL",
AQ39="Fiber AOF","Fiber AOF",
AQ39="Projet OCM (HUAWEI)","TRAVAUX-HUAWEI",
AQ39="Projet OCM (NOKIA)","TRAVAUX-NOKIA",
AQ39="ACCESS-ISSUE","ACCESS-ISSUE",
AQ39="Projet OCM (ZTE, NOKIA, autres projets)","TRAVAUX OCM",
AQ39="No root CAuse","No root cause",
AQ39="ODU HS","PDH",
AQ39="IP &amp; VLAN","PDH",
AQ39="Warehouse HUAWEI","SPARE-ISSUE",
AQ39="SPARE-HS","SPARE-ISSUE",
AQ39="Power Telco","BSS",AQ39="no impacts","no impacts"
),"")</f>
        <v>AKTIVCO</v>
      </c>
      <c r="AP39" s="48" t="str" cm="1">
        <f t="array" ref="AP39">IFERROR(_xlfn.IFS(
AQ39="MPR ISSUE","TX ISSUE",
AQ39="BSS Hardware Issue","RAN ISSUE",
AQ39="Sites strategiques, MLL, Pylone, etc.","ENVTECH",
AQ39="AKTIVCO DEFAUT GE &amp; POWER Cabinet","POWER ISSUE",
AQ39="AKTIVCO Coupure ENEO &amp; Baisse de tension","POWER ISSUE",
AQ39="Coupure ENEO &amp; Baisse de tension","POWER ISSUE",
AQ39="Defaut GE &amp; POWER Cabinet","POWER ISSUE",
AQ39="Sharing","POWER ISSUE",
AQ39="Sites strategiques &amp; DataCenter","POWER ISSUE",
AQ39="Exclu","Exclu",
AQ39="SAT","TX ISSUE",
AQ39="SPARE-ISSUE","SPARE-ISSUE",
AQ39="Fiber CAmtel","TX ISSUE",
AQ39="Fiber AOF","TX ISSUE",
AQ39="Projet OCM (HUAWEI)","TRAVAUX-HUAWEI",
AQ39="Projet OCM (NOKIA)","TRAVAUX -NOKIA",
AQ39="ACCESS-ISSUE","ACCESS-ISSUE",
AQ39="Projet OCM (ZTE, NOKIA, autres projets)","TRAVAUX OCM",
AQ39="No root CAuse","No root cause",
AQ39="ODU HS","TX ISSUE",
AQ39="IP &amp; VLAN","TX ISSUE",
AQ39="Warehouse HUAWEI","SPARE-ISSUE",
AQ39="SPARE-HS","SPARE-ISSUE",
AQ39="Power Telco","RAN ISSUE",AQ39="no impacts","no impacts"
),"")</f>
        <v>POWER ISSUE</v>
      </c>
      <c r="AQ39" s="67" t="s">
        <v>5325</v>
      </c>
      <c r="AR39" s="48" t="str" cm="1">
        <f t="array" ref="AR39">IFERROR(_xlfn.IFS(
AQ39="MPR ISSUE","ACTIVE",
AQ39="BSS Hardware Issue","ACTIVE",
AQ39="Sites strategiques, MLL, Pylone, etc.","PASSIVE",
AQ39="AKTIVCO DEFAUT GE &amp; POWER Cabinet","PASSIVE",
AQ39="AKTIVCO Coupure ENEO &amp; Baisse de tension","PASSIVE",
AQ39="Coupure ENEO &amp; Baisse de tension","PASSIVE",
AQ39="Defaut GE &amp; POWER Cabinet","PASSIVE",
AQ39="Sharing","PASSIVE",
AQ39="Sites strategiques &amp; DataCenter","PASSIVE",
AQ39="Exclu","Exclu",
AQ39="SAT","ACTIVE",
AQ39="SPARE-ISSUE","SPARE-ISSUE",
AQ39="Fiber CAmtel","ACTIVE",
AQ39="Fiber AOF","ACTIVE",
AQ39="Projet OCM (HUAWEI)","PLANNED WORKS",
AQ39="Projet OCM (NOKIA)","PLANNED WORKS",
AQ39="ACCESS-ISSUE","ACCESS-ISSUE",
AQ39="Projet OCM (ZTE, NOKIA, autres projets)","PLANNED WORKS",
AQ39="No root CAuse","No root cause",
AQ39="ODU HS","ACTIVE",
AQ39="IP &amp; VLAN","ACTIVE",
AQ39="Warehouse HUAWEI","SPARE-ISSUE",
AQ39="SPARE-HS","SPARE-ISSUE",
AQ39="Power Telco","ACTIVE", AQ39="no impacts","no impacts"
),"")</f>
        <v>PASSIVE</v>
      </c>
      <c r="AS39" s="92" t="s">
        <v>6002</v>
      </c>
      <c r="AT39" s="98" t="s">
        <v>1268</v>
      </c>
      <c r="AV39" s="17" t="s">
        <v>5537</v>
      </c>
      <c r="AW39" s="7" t="s">
        <v>6041</v>
      </c>
      <c r="AX39" s="6" t="s">
        <v>6345</v>
      </c>
      <c r="AY39" s="7"/>
      <c r="AZ39" s="3" t="s">
        <v>5537</v>
      </c>
      <c r="BA39" s="18" t="s">
        <v>5537</v>
      </c>
      <c r="BB39" s="18" t="s">
        <v>5537</v>
      </c>
      <c r="BC39" s="18" t="s">
        <v>5537</v>
      </c>
      <c r="BD39" s="18" t="s">
        <v>5537</v>
      </c>
      <c r="BE39" s="18" t="s">
        <v>5537</v>
      </c>
      <c r="BF39" s="18" t="s">
        <v>5537</v>
      </c>
      <c r="BG39" s="18" t="s">
        <v>5537</v>
      </c>
      <c r="BH39" s="18" t="s">
        <v>5537</v>
      </c>
      <c r="BI39" s="18" t="s">
        <v>5537</v>
      </c>
      <c r="BJ39" s="18" t="s">
        <v>6112</v>
      </c>
      <c r="BK39" s="18" t="s">
        <v>6113</v>
      </c>
      <c r="BL39" s="9" t="s">
        <v>5537</v>
      </c>
      <c r="BM39" s="14" t="s">
        <v>6391</v>
      </c>
      <c r="BN39" s="14" t="s">
        <v>5537</v>
      </c>
      <c r="BO39" s="14" t="str">
        <f>_xlfn.XLOOKUP(B39,'[4]cell downs 18042026 17h'!$B:$B,'[4]cell downs 18042026 17h'!$B:$B,"")</f>
        <v/>
      </c>
      <c r="BP39" s="14" t="str">
        <f>_xlfn.XLOOKUP(B39,'[5]Cells Huawei 19042026 15h'!$B:$B,'[5]Cells Huawei 19042026 15h'!$B:$B,"")</f>
        <v/>
      </c>
      <c r="BQ39" s="9" t="str">
        <f>_xlfn.XLOOKUP(B39,'[6]cells down 19042026 9H40'!$B:$B,'[6]cells down 19042026 9H40'!$B:$B,"")</f>
        <v/>
      </c>
      <c r="BR39" s="9" t="s">
        <v>5537</v>
      </c>
      <c r="BS39" s="9" t="s">
        <v>12</v>
      </c>
      <c r="BT39" s="108"/>
    </row>
    <row r="40" spans="1:72" s="9" customFormat="1" ht="32" customHeight="1" x14ac:dyDescent="0.35">
      <c r="A40" s="1" t="s">
        <v>274</v>
      </c>
      <c r="B40" s="8" t="s">
        <v>275</v>
      </c>
      <c r="C40" s="3" t="str">
        <f>_xlfn.XLOOKUP(B40,'[1]daily break down'!$D:$D,'[1]daily break down'!$E:$E,"")</f>
        <v>Garoua</v>
      </c>
      <c r="D40" s="1" t="s">
        <v>21</v>
      </c>
      <c r="E40" s="1" t="s">
        <v>89</v>
      </c>
      <c r="F40" s="3" t="s">
        <v>23</v>
      </c>
      <c r="G40" s="1" t="s">
        <v>24</v>
      </c>
      <c r="H40" s="32" t="str">
        <f>_xlfn.XLOOKUP(B40,[2]CALCULATION!$B:$B,[2]CALCULATION!$H:$H,"")</f>
        <v>Huawei</v>
      </c>
      <c r="I40" s="28">
        <v>3.0291453715831564</v>
      </c>
      <c r="J40" s="28">
        <v>2.7602280607134611</v>
      </c>
      <c r="K40" s="28">
        <v>8.1076304172266873</v>
      </c>
      <c r="L40" s="28">
        <v>4.4933339611280898</v>
      </c>
      <c r="M40" s="28">
        <v>3.6705126229550293</v>
      </c>
      <c r="N40" s="28">
        <v>3.1779791001418247</v>
      </c>
      <c r="O40" s="28">
        <v>2.5667174609697132</v>
      </c>
      <c r="P40" s="28">
        <v>3.5901477600568428</v>
      </c>
      <c r="Q40" s="28">
        <v>2.5879233690890984</v>
      </c>
      <c r="R40" s="28">
        <v>0.15851817608501481</v>
      </c>
      <c r="S40" s="93">
        <v>0.31924790188138685</v>
      </c>
      <c r="T40" s="93">
        <f>_xlfn.XLOOKUP(B40,'[3]Nur des jours'!$B:$B,'[3]Nur des jours'!$U:$U,"")</f>
        <v>0.47798009890621029</v>
      </c>
      <c r="U40" s="93">
        <v>4.7293277174238728</v>
      </c>
      <c r="V40" s="93">
        <v>3.4440427984807367</v>
      </c>
      <c r="W40" s="93">
        <v>0.47798009890621029</v>
      </c>
      <c r="X40" s="93">
        <v>7.6120470960212083</v>
      </c>
      <c r="Y40" s="93">
        <v>15.478297563300259</v>
      </c>
      <c r="Z40" s="93">
        <v>8.2526831091820672</v>
      </c>
      <c r="AA40" s="93">
        <v>19.308683828292427</v>
      </c>
      <c r="AB40" s="93">
        <v>4.7959417349393458</v>
      </c>
      <c r="AC40" s="93">
        <f>_xlfn.XLOOKUP(B40,'[3]Nur des jours'!$B:$B,'[3]Nur des jours'!$N:$N,"")</f>
        <v>4.6352120091429754</v>
      </c>
      <c r="AD40" s="93">
        <v>4.6352120091429754</v>
      </c>
      <c r="AE40" s="93">
        <v>12.526199730048255</v>
      </c>
      <c r="AF40" s="93">
        <v>9.4924707433375257</v>
      </c>
      <c r="AG40" s="93"/>
      <c r="AH40" s="93">
        <v>15.834232221280534</v>
      </c>
      <c r="AI40" s="93">
        <v>18.416478823703383</v>
      </c>
      <c r="AJ40" s="93">
        <v>15.714145764694281</v>
      </c>
      <c r="AK40" s="93">
        <v>15.204438600292871</v>
      </c>
      <c r="AL40" s="93">
        <v>15.834232221280534</v>
      </c>
      <c r="AM40" s="49" t="s">
        <v>5559</v>
      </c>
      <c r="AN40" s="49"/>
      <c r="AO40" s="48" t="str" cm="1">
        <f t="array" ref="AO40">IFERROR(_xlfn.IFS(
AQ40="MPR ISSUE","PDH",
AQ40="BSS Hardware Issue","BSS",
AQ40="Sites strategiques, MLL, Pylone, etc.","ENVTECH",
AQ40="AKTIVCO DEFAUT GE &amp; POWER Cabinet","AKTIVCO",
AQ40="AKTIVCO Coupure ENEO &amp; Baisse de tension","AKTIVCO GRID ONLY",
AQ40="Coupure ENEO &amp; Baisse de tension","IHS GRID ONLY",
AQ40="Defaut GE &amp; POWER Cabinet","IHS",
AQ40="Sharing","Partners",
AQ40="Sites strategiques &amp; DataCenter","SST &amp; DC",
AQ40="Exclu","Exclu",
AQ40="SAT","SAT",
AQ40="SPARE-ISSUE","SPARE-ISSUE",
AQ40="Fiber CAmtel","TRANS_FO_CAMTEL",
AQ40="Fiber AOF","Fiber AOF",
AQ40="Projet OCM (HUAWEI)","TRAVAUX-HUAWEI",
AQ40="Projet OCM (NOKIA)","TRAVAUX-NOKIA",
AQ40="ACCESS-ISSUE","ACCESS-ISSUE",
AQ40="Projet OCM (ZTE, NOKIA, autres projets)","TRAVAUX OCM",
AQ40="No root CAuse","No root cause",
AQ40="ODU HS","PDH",
AQ40="IP &amp; VLAN","PDH",
AQ40="Warehouse HUAWEI","SPARE-ISSUE",
AQ40="SPARE-HS","SPARE-ISSUE",
AQ40="Power Telco","BSS",AQ40="no impacts","no impacts"
),"")</f>
        <v>PDH</v>
      </c>
      <c r="AP40" s="48" t="str" cm="1">
        <f t="array" ref="AP40">IFERROR(_xlfn.IFS(
AQ40="MPR ISSUE","TX ISSUE",
AQ40="BSS Hardware Issue","RAN ISSUE",
AQ40="Sites strategiques, MLL, Pylone, etc.","ENVTECH",
AQ40="AKTIVCO DEFAUT GE &amp; POWER Cabinet","POWER ISSUE",
AQ40="AKTIVCO Coupure ENEO &amp; Baisse de tension","POWER ISSUE",
AQ40="Coupure ENEO &amp; Baisse de tension","POWER ISSUE",
AQ40="Defaut GE &amp; POWER Cabinet","POWER ISSUE",
AQ40="Sharing","POWER ISSUE",
AQ40="Sites strategiques &amp; DataCenter","POWER ISSUE",
AQ40="Exclu","Exclu",
AQ40="SAT","TX ISSUE",
AQ40="SPARE-ISSUE","SPARE-ISSUE",
AQ40="Fiber CAmtel","TX ISSUE",
AQ40="Fiber AOF","TX ISSUE",
AQ40="Projet OCM (HUAWEI)","TRAVAUX-HUAWEI",
AQ40="Projet OCM (NOKIA)","TRAVAUX -NOKIA",
AQ40="ACCESS-ISSUE","ACCESS-ISSUE",
AQ40="Projet OCM (ZTE, NOKIA, autres projets)","TRAVAUX OCM",
AQ40="No root CAuse","No root cause",
AQ40="ODU HS","TX ISSUE",
AQ40="IP &amp; VLAN","TX ISSUE",
AQ40="Warehouse HUAWEI","SPARE-ISSUE",
AQ40="SPARE-HS","SPARE-ISSUE",
AQ40="Power Telco","RAN ISSUE",AQ40="no impacts","no impacts"
),"")</f>
        <v>TX ISSUE</v>
      </c>
      <c r="AQ40" s="67" t="s">
        <v>5933</v>
      </c>
      <c r="AR40" s="48" t="str" cm="1">
        <f t="array" ref="AR40">IFERROR(_xlfn.IFS(
AQ40="MPR ISSUE","ACTIVE",
AQ40="BSS Hardware Issue","ACTIVE",
AQ40="Sites strategiques, MLL, Pylone, etc.","PASSIVE",
AQ40="AKTIVCO DEFAUT GE &amp; POWER Cabinet","PASSIVE",
AQ40="AKTIVCO Coupure ENEO &amp; Baisse de tension","PASSIVE",
AQ40="Coupure ENEO &amp; Baisse de tension","PASSIVE",
AQ40="Defaut GE &amp; POWER Cabinet","PASSIVE",
AQ40="Sharing","PASSIVE",
AQ40="Sites strategiques &amp; DataCenter","PASSIVE",
AQ40="Exclu","Exclu",
AQ40="SAT","ACTIVE",
AQ40="SPARE-ISSUE","SPARE-ISSUE",
AQ40="Fiber CAmtel","ACTIVE",
AQ40="Fiber AOF","ACTIVE",
AQ40="Projet OCM (HUAWEI)","PLANNED WORKS",
AQ40="Projet OCM (NOKIA)","PLANNED WORKS",
AQ40="ACCESS-ISSUE","ACCESS-ISSUE",
AQ40="Projet OCM (ZTE, NOKIA, autres projets)","PLANNED WORKS",
AQ40="No root CAuse","No root cause",
AQ40="ODU HS","ACTIVE",
AQ40="IP &amp; VLAN","ACTIVE",
AQ40="Warehouse HUAWEI","SPARE-ISSUE",
AQ40="SPARE-HS","SPARE-ISSUE",
AQ40="Power Telco","ACTIVE", AQ40="no impacts","no impacts"
),"")</f>
        <v>ACTIVE</v>
      </c>
      <c r="AS40" s="92" t="s">
        <v>6337</v>
      </c>
      <c r="AT40" s="98" t="s">
        <v>275</v>
      </c>
      <c r="AV40" s="17" t="s">
        <v>5537</v>
      </c>
      <c r="AW40" s="7" t="s">
        <v>5950</v>
      </c>
      <c r="AX40" s="6" t="s">
        <v>6342</v>
      </c>
      <c r="AY40" s="7"/>
      <c r="AZ40" s="3" t="s">
        <v>5537</v>
      </c>
      <c r="BA40" s="18" t="s">
        <v>5537</v>
      </c>
      <c r="BB40" s="18" t="s">
        <v>5537</v>
      </c>
      <c r="BC40" s="18" t="s">
        <v>5537</v>
      </c>
      <c r="BD40" s="18" t="s">
        <v>5537</v>
      </c>
      <c r="BE40" s="18" t="s">
        <v>5537</v>
      </c>
      <c r="BF40" s="18" t="s">
        <v>5537</v>
      </c>
      <c r="BG40" s="18" t="s">
        <v>5537</v>
      </c>
      <c r="BH40" s="18" t="s">
        <v>5537</v>
      </c>
      <c r="BI40" s="18" t="s">
        <v>5537</v>
      </c>
      <c r="BJ40" s="18" t="s">
        <v>5537</v>
      </c>
      <c r="BK40" s="18" t="s">
        <v>5537</v>
      </c>
      <c r="BL40" s="9" t="s">
        <v>5537</v>
      </c>
      <c r="BM40" s="14" t="s">
        <v>6391</v>
      </c>
      <c r="BN40" s="14" t="s">
        <v>5537</v>
      </c>
      <c r="BO40" s="14" t="str">
        <f>_xlfn.XLOOKUP(B40,'[4]cell downs 18042026 17h'!$B:$B,'[4]cell downs 18042026 17h'!$B:$B,"")</f>
        <v/>
      </c>
      <c r="BP40" s="14" t="str">
        <f>_xlfn.XLOOKUP(B40,'[5]Cells Huawei 19042026 15h'!$B:$B,'[5]Cells Huawei 19042026 15h'!$B:$B,"")</f>
        <v/>
      </c>
      <c r="BQ40" s="9" t="str">
        <f>_xlfn.XLOOKUP(B40,'[6]cells down 19042026 9H40'!$B:$B,'[6]cells down 19042026 9H40'!$B:$B,"")</f>
        <v/>
      </c>
      <c r="BR40" s="9" t="s">
        <v>5537</v>
      </c>
      <c r="BS40" s="9" t="s">
        <v>12</v>
      </c>
      <c r="BT40" s="108"/>
    </row>
    <row r="41" spans="1:72" s="9" customFormat="1" ht="24" customHeight="1" x14ac:dyDescent="0.35">
      <c r="A41" s="1" t="s">
        <v>2847</v>
      </c>
      <c r="B41" s="8" t="s">
        <v>2848</v>
      </c>
      <c r="C41" s="3" t="str">
        <f>_xlfn.XLOOKUP(B41,'[1]daily break down'!$D:$D,'[1]daily break down'!$E:$E,"")</f>
        <v>Bafoussam</v>
      </c>
      <c r="D41" s="1" t="s">
        <v>21</v>
      </c>
      <c r="E41" s="1" t="s">
        <v>36</v>
      </c>
      <c r="F41" s="3" t="s">
        <v>102</v>
      </c>
      <c r="G41" s="1" t="s">
        <v>299</v>
      </c>
      <c r="H41" s="32" t="str">
        <f>_xlfn.XLOOKUP(B41,[2]CALCULATION!$B:$B,[2]CALCULATION!$H:$H,"")</f>
        <v>Huawei</v>
      </c>
      <c r="I41" s="28">
        <v>0.46809946551837295</v>
      </c>
      <c r="J41" s="28">
        <v>0.79803057931187982</v>
      </c>
      <c r="K41" s="28">
        <v>0.43656704705321703</v>
      </c>
      <c r="L41" s="28">
        <v>0</v>
      </c>
      <c r="M41" s="28">
        <v>0</v>
      </c>
      <c r="N41" s="28">
        <v>0</v>
      </c>
      <c r="O41" s="28">
        <v>0</v>
      </c>
      <c r="P41" s="28">
        <v>0.1358141213869698</v>
      </c>
      <c r="Q41" s="28">
        <v>0.35358042764237391</v>
      </c>
      <c r="R41" s="28">
        <v>0.14687186994375528</v>
      </c>
      <c r="S41" s="93">
        <v>0.56469424968538917</v>
      </c>
      <c r="T41" s="93">
        <f>_xlfn.XLOOKUP(B41,'[3]Nur des jours'!$B:$B,'[3]Nur des jours'!$U:$U,"")</f>
        <v>0.15079558717358238</v>
      </c>
      <c r="U41" s="93">
        <v>0</v>
      </c>
      <c r="V41" s="93">
        <v>0.24350232426740637</v>
      </c>
      <c r="W41" s="93">
        <v>0.15079558717358238</v>
      </c>
      <c r="X41" s="93">
        <v>0.14530238305182441</v>
      </c>
      <c r="Y41" s="93">
        <v>1.7988103289359163</v>
      </c>
      <c r="Z41" s="93">
        <v>0</v>
      </c>
      <c r="AA41" s="93">
        <v>0.29352971894770186</v>
      </c>
      <c r="AB41" s="93">
        <v>0.14524887781687223</v>
      </c>
      <c r="AC41" s="93">
        <f>_xlfn.XLOOKUP(B41,'[3]Nur des jours'!$B:$B,'[3]Nur des jours'!$N:$N,"")</f>
        <v>0</v>
      </c>
      <c r="AD41" s="93">
        <v>0</v>
      </c>
      <c r="AE41" s="93">
        <v>4.5927645227475722</v>
      </c>
      <c r="AF41" s="93">
        <v>17.768268114018941</v>
      </c>
      <c r="AG41" s="93"/>
      <c r="AH41" s="93">
        <v>15.556450876487089</v>
      </c>
      <c r="AI41" s="93">
        <v>10.964583608103625</v>
      </c>
      <c r="AJ41" s="93">
        <v>14.052358208295509</v>
      </c>
      <c r="AK41" s="93">
        <v>17.78211711504661</v>
      </c>
      <c r="AL41" s="93">
        <v>15.556450876487089</v>
      </c>
      <c r="AM41" s="49" t="s">
        <v>5559</v>
      </c>
      <c r="AN41" s="49"/>
      <c r="AO41" s="48" t="str" cm="1">
        <f t="array" ref="AO41">IFERROR(_xlfn.IFS(
AQ41="MPR ISSUE","PDH",
AQ41="BSS Hardware Issue","BSS",
AQ41="Sites strategiques, MLL, Pylone, etc.","ENVTECH",
AQ41="AKTIVCO DEFAUT GE &amp; POWER Cabinet","AKTIVCO",
AQ41="AKTIVCO Coupure ENEO &amp; Baisse de tension","AKTIVCO GRID ONLY",
AQ41="Coupure ENEO &amp; Baisse de tension","IHS GRID ONLY",
AQ41="Defaut GE &amp; POWER Cabinet","IHS",
AQ41="Sharing","Partners",
AQ41="Sites strategiques &amp; DataCenter","SST &amp; DC",
AQ41="Exclu","Exclu",
AQ41="SAT","SAT",
AQ41="SPARE-ISSUE","SPARE-ISSUE",
AQ41="Fiber CAmtel","TRANS_FO_CAMTEL",
AQ41="Fiber AOF","Fiber AOF",
AQ41="Projet OCM (HUAWEI)","TRAVAUX-HUAWEI",
AQ41="Projet OCM (NOKIA)","TRAVAUX-NOKIA",
AQ41="ACCESS-ISSUE","ACCESS-ISSUE",
AQ41="Projet OCM (ZTE, NOKIA, autres projets)","TRAVAUX OCM",
AQ41="No root CAuse","No root cause",
AQ41="ODU HS","PDH",
AQ41="IP &amp; VLAN","PDH",
AQ41="Warehouse HUAWEI","SPARE-ISSUE",
AQ41="SPARE-HS","SPARE-ISSUE",
AQ41="Power Telco","BSS",AQ41="no impacts","no impacts"
),"")</f>
        <v>SPARE-ISSUE</v>
      </c>
      <c r="AP41" s="48" t="str" cm="1">
        <f t="array" ref="AP41">IFERROR(_xlfn.IFS(
AQ41="MPR ISSUE","TX ISSUE",
AQ41="BSS Hardware Issue","RAN ISSUE",
AQ41="Sites strategiques, MLL, Pylone, etc.","ENVTECH",
AQ41="AKTIVCO DEFAUT GE &amp; POWER Cabinet","POWER ISSUE",
AQ41="AKTIVCO Coupure ENEO &amp; Baisse de tension","POWER ISSUE",
AQ41="Coupure ENEO &amp; Baisse de tension","POWER ISSUE",
AQ41="Defaut GE &amp; POWER Cabinet","POWER ISSUE",
AQ41="Sharing","POWER ISSUE",
AQ41="Sites strategiques &amp; DataCenter","POWER ISSUE",
AQ41="Exclu","Exclu",
AQ41="SAT","TX ISSUE",
AQ41="SPARE-ISSUE","SPARE-ISSUE",
AQ41="Fiber CAmtel","TX ISSUE",
AQ41="Fiber AOF","TX ISSUE",
AQ41="Projet OCM (HUAWEI)","TRAVAUX-HUAWEI",
AQ41="Projet OCM (NOKIA)","TRAVAUX -NOKIA",
AQ41="ACCESS-ISSUE","ACCESS-ISSUE",
AQ41="Projet OCM (ZTE, NOKIA, autres projets)","TRAVAUX OCM",
AQ41="No root CAuse","No root cause",
AQ41="ODU HS","TX ISSUE",
AQ41="IP &amp; VLAN","TX ISSUE",
AQ41="Warehouse HUAWEI","SPARE-ISSUE",
AQ41="SPARE-HS","SPARE-ISSUE",
AQ41="Power Telco","RAN ISSUE",AQ41="no impacts","no impacts"
),"")</f>
        <v>SPARE-ISSUE</v>
      </c>
      <c r="AQ41" s="67" t="s">
        <v>5354</v>
      </c>
      <c r="AR41" s="48" t="str" cm="1">
        <f t="array" ref="AR41">IFERROR(_xlfn.IFS(
AQ41="MPR ISSUE","ACTIVE",
AQ41="BSS Hardware Issue","ACTIVE",
AQ41="Sites strategiques, MLL, Pylone, etc.","PASSIVE",
AQ41="AKTIVCO DEFAUT GE &amp; POWER Cabinet","PASSIVE",
AQ41="AKTIVCO Coupure ENEO &amp; Baisse de tension","PASSIVE",
AQ41="Coupure ENEO &amp; Baisse de tension","PASSIVE",
AQ41="Defaut GE &amp; POWER Cabinet","PASSIVE",
AQ41="Sharing","PASSIVE",
AQ41="Sites strategiques &amp; DataCenter","PASSIVE",
AQ41="Exclu","Exclu",
AQ41="SAT","ACTIVE",
AQ41="SPARE-ISSUE","SPARE-ISSUE",
AQ41="Fiber CAmtel","ACTIVE",
AQ41="Fiber AOF","ACTIVE",
AQ41="Projet OCM (HUAWEI)","PLANNED WORKS",
AQ41="Projet OCM (NOKIA)","PLANNED WORKS",
AQ41="ACCESS-ISSUE","ACCESS-ISSUE",
AQ41="Projet OCM (ZTE, NOKIA, autres projets)","PLANNED WORKS",
AQ41="No root CAuse","No root cause",
AQ41="ODU HS","ACTIVE",
AQ41="IP &amp; VLAN","ACTIVE",
AQ41="Warehouse HUAWEI","SPARE-ISSUE",
AQ41="SPARE-HS","SPARE-ISSUE",
AQ41="Power Telco","ACTIVE", AQ41="no impacts","no impacts"
),"")</f>
        <v>SPARE-ISSUE</v>
      </c>
      <c r="AS41" s="92" t="s">
        <v>5957</v>
      </c>
      <c r="AT41" s="98" t="s">
        <v>2848</v>
      </c>
      <c r="AV41" s="17" t="s">
        <v>5537</v>
      </c>
      <c r="AW41" s="7" t="s">
        <v>6042</v>
      </c>
      <c r="AX41" s="6" t="s">
        <v>6342</v>
      </c>
      <c r="AY41" s="7"/>
      <c r="AZ41" s="3" t="s">
        <v>5537</v>
      </c>
      <c r="BA41" s="18" t="s">
        <v>6114</v>
      </c>
      <c r="BB41" s="18" t="s">
        <v>6114</v>
      </c>
      <c r="BC41" s="18" t="s">
        <v>6114</v>
      </c>
      <c r="BD41" s="18" t="s">
        <v>5537</v>
      </c>
      <c r="BE41" s="18" t="s">
        <v>5537</v>
      </c>
      <c r="BF41" s="18" t="s">
        <v>5537</v>
      </c>
      <c r="BG41" s="18" t="s">
        <v>5537</v>
      </c>
      <c r="BH41" s="18" t="s">
        <v>5537</v>
      </c>
      <c r="BI41" s="18" t="s">
        <v>5537</v>
      </c>
      <c r="BJ41" s="18" t="s">
        <v>5537</v>
      </c>
      <c r="BK41" s="18" t="s">
        <v>5537</v>
      </c>
      <c r="BL41" s="9" t="s">
        <v>5537</v>
      </c>
      <c r="BM41" s="14" t="s">
        <v>6402</v>
      </c>
      <c r="BN41" s="14" t="s">
        <v>5537</v>
      </c>
      <c r="BO41" s="14" t="str">
        <f>_xlfn.XLOOKUP(B41,'[4]cell downs 18042026 17h'!$B:$B,'[4]cell downs 18042026 17h'!$B:$B,"")</f>
        <v/>
      </c>
      <c r="BP41" s="14" t="str">
        <f>_xlfn.XLOOKUP(B41,'[5]Cells Huawei 19042026 15h'!$B:$B,'[5]Cells Huawei 19042026 15h'!$B:$B,"")</f>
        <v/>
      </c>
      <c r="BQ41" s="9" t="str">
        <f>_xlfn.XLOOKUP(B41,'[6]cells down 19042026 9H40'!$B:$B,'[6]cells down 19042026 9H40'!$B:$B,"")</f>
        <v/>
      </c>
      <c r="BR41" s="9" t="s">
        <v>5537</v>
      </c>
      <c r="BS41" s="9" t="s">
        <v>5537</v>
      </c>
      <c r="BT41" s="108"/>
    </row>
    <row r="42" spans="1:72" s="9" customFormat="1" ht="18.5" customHeight="1" x14ac:dyDescent="0.35">
      <c r="A42" s="1" t="s">
        <v>183</v>
      </c>
      <c r="B42" s="1" t="s">
        <v>184</v>
      </c>
      <c r="C42" s="3" t="str">
        <f>_xlfn.XLOOKUP(B42,'[1]daily break down'!$D:$D,'[1]daily break down'!$E:$E,"")</f>
        <v>EXTREME-NORD</v>
      </c>
      <c r="D42" s="1" t="s">
        <v>18</v>
      </c>
      <c r="E42" s="1"/>
      <c r="F42" s="3" t="s">
        <v>55</v>
      </c>
      <c r="G42" s="1" t="s">
        <v>185</v>
      </c>
      <c r="H42" s="32" t="str">
        <f>_xlfn.XLOOKUP(B42,[2]CALCULATION!$B:$B,[2]CALCULATION!$H:$H,"")</f>
        <v>Huawei</v>
      </c>
      <c r="I42" s="28">
        <v>16.611217408177886</v>
      </c>
      <c r="J42" s="28">
        <v>11.780960982555868</v>
      </c>
      <c r="K42" s="28">
        <v>12.691887607616863</v>
      </c>
      <c r="L42" s="28">
        <v>11.596082560717742</v>
      </c>
      <c r="M42" s="28">
        <v>13.690027765649926</v>
      </c>
      <c r="N42" s="28">
        <v>13.326192167975048</v>
      </c>
      <c r="O42" s="28">
        <v>10.481211815097321</v>
      </c>
      <c r="P42" s="28">
        <v>12.864352814946081</v>
      </c>
      <c r="Q42" s="28">
        <v>7.0784215527647234</v>
      </c>
      <c r="R42" s="28">
        <v>11.380117597372394</v>
      </c>
      <c r="S42" s="93">
        <v>8.2046889134299565</v>
      </c>
      <c r="T42" s="93">
        <f>_xlfn.XLOOKUP(B42,'[3]Nur des jours'!$B:$B,'[3]Nur des jours'!$U:$U,"")</f>
        <v>11.59048234612608</v>
      </c>
      <c r="U42" s="93">
        <v>8.4947586271840851</v>
      </c>
      <c r="V42" s="93">
        <v>11.950394226571131</v>
      </c>
      <c r="W42" s="93">
        <v>11.59048234612608</v>
      </c>
      <c r="X42" s="93">
        <v>12.9258838351411</v>
      </c>
      <c r="Y42" s="93">
        <v>8.1269101368877941</v>
      </c>
      <c r="Z42" s="93">
        <v>6.4586169110785798</v>
      </c>
      <c r="AA42" s="93">
        <v>5.5432315164382349</v>
      </c>
      <c r="AB42" s="93">
        <v>6.0493910390859318</v>
      </c>
      <c r="AC42" s="93">
        <f>_xlfn.XLOOKUP(B42,'[3]Nur des jours'!$B:$B,'[3]Nur des jours'!$N:$N,"")</f>
        <v>7.6512307630845271</v>
      </c>
      <c r="AD42" s="93">
        <v>7.6512307630845271</v>
      </c>
      <c r="AE42" s="93">
        <v>12.17590095681628</v>
      </c>
      <c r="AF42" s="93">
        <v>15.169179985903154</v>
      </c>
      <c r="AG42" s="93"/>
      <c r="AH42" s="93">
        <v>15.159263682358681</v>
      </c>
      <c r="AI42" s="93">
        <v>23.803849981415535</v>
      </c>
      <c r="AJ42" s="93">
        <v>34.304331527892529</v>
      </c>
      <c r="AK42" s="93">
        <v>0.46734744466113765</v>
      </c>
      <c r="AL42" s="93">
        <v>15.159263682358681</v>
      </c>
      <c r="AM42" s="49" t="s">
        <v>5601</v>
      </c>
      <c r="AN42" s="49"/>
      <c r="AO42" s="48" t="str" cm="1">
        <f t="array" ref="AO42">IFERROR(_xlfn.IFS(
AQ42="MPR ISSUE","PDH",
AQ42="BSS Hardware Issue","BSS",
AQ42="Sites strategiques, MLL, Pylone, etc.","ENVTECH",
AQ42="AKTIVCO DEFAUT GE &amp; POWER Cabinet","AKTIVCO",
AQ42="AKTIVCO Coupure ENEO &amp; Baisse de tension","AKTIVCO GRID ONLY",
AQ42="Coupure ENEO &amp; Baisse de tension","IHS GRID ONLY",
AQ42="Defaut GE &amp; POWER Cabinet","IHS",
AQ42="Sharing","Partners",
AQ42="Sites strategiques &amp; DataCenter","SST &amp; DC",
AQ42="Exclu","Exclu",
AQ42="SAT","SAT",
AQ42="SPARE-ISSUE","SPARE-ISSUE",
AQ42="Fiber CAmtel","TRANS_FO_CAMTEL",
AQ42="Fiber AOF","Fiber AOF",
AQ42="Projet OCM (HUAWEI)","TRAVAUX-HUAWEI",
AQ42="Projet OCM (NOKIA)","TRAVAUX-NOKIA",
AQ42="ACCESS-ISSUE","ACCESS-ISSUE",
AQ42="Projet OCM (ZTE, NOKIA, autres projets)","TRAVAUX OCM",
AQ42="No root CAuse","No root cause",
AQ42="ODU HS","PDH",
AQ42="IP &amp; VLAN","PDH",
AQ42="Warehouse HUAWEI","SPARE-ISSUE",
AQ42="SPARE-HS","SPARE-ISSUE",
AQ42="Power Telco","BSS",AQ42="no impacts","no impacts"
),"")</f>
        <v>Partners</v>
      </c>
      <c r="AP42" s="48" t="str" cm="1">
        <f t="array" ref="AP42">IFERROR(_xlfn.IFS(
AQ42="MPR ISSUE","TX ISSUE",
AQ42="BSS Hardware Issue","RAN ISSUE",
AQ42="Sites strategiques, MLL, Pylone, etc.","ENVTECH",
AQ42="AKTIVCO DEFAUT GE &amp; POWER Cabinet","POWER ISSUE",
AQ42="AKTIVCO Coupure ENEO &amp; Baisse de tension","POWER ISSUE",
AQ42="Coupure ENEO &amp; Baisse de tension","POWER ISSUE",
AQ42="Defaut GE &amp; POWER Cabinet","POWER ISSUE",
AQ42="Sharing","POWER ISSUE",
AQ42="Sites strategiques &amp; DataCenter","POWER ISSUE",
AQ42="Exclu","Exclu",
AQ42="SAT","TX ISSUE",
AQ42="SPARE-ISSUE","SPARE-ISSUE",
AQ42="Fiber CAmtel","TX ISSUE",
AQ42="Fiber AOF","TX ISSUE",
AQ42="Projet OCM (HUAWEI)","TRAVAUX-HUAWEI",
AQ42="Projet OCM (NOKIA)","TRAVAUX -NOKIA",
AQ42="ACCESS-ISSUE","ACCESS-ISSUE",
AQ42="Projet OCM (ZTE, NOKIA, autres projets)","TRAVAUX OCM",
AQ42="No root CAuse","No root cause",
AQ42="ODU HS","TX ISSUE",
AQ42="IP &amp; VLAN","TX ISSUE",
AQ42="Warehouse HUAWEI","SPARE-ISSUE",
AQ42="SPARE-HS","SPARE-ISSUE",
AQ42="Power Telco","RAN ISSUE",AQ42="no impacts","no impacts"
),"")</f>
        <v>POWER ISSUE</v>
      </c>
      <c r="AQ42" s="67" t="s">
        <v>5331</v>
      </c>
      <c r="AR42" s="48" t="str" cm="1">
        <f t="array" ref="AR42">IFERROR(_xlfn.IFS(
AQ42="MPR ISSUE","ACTIVE",
AQ42="BSS Hardware Issue","ACTIVE",
AQ42="Sites strategiques, MLL, Pylone, etc.","PASSIVE",
AQ42="AKTIVCO DEFAUT GE &amp; POWER Cabinet","PASSIVE",
AQ42="AKTIVCO Coupure ENEO &amp; Baisse de tension","PASSIVE",
AQ42="Coupure ENEO &amp; Baisse de tension","PASSIVE",
AQ42="Defaut GE &amp; POWER Cabinet","PASSIVE",
AQ42="Sharing","PASSIVE",
AQ42="Sites strategiques &amp; DataCenter","PASSIVE",
AQ42="Exclu","Exclu",
AQ42="SAT","ACTIVE",
AQ42="SPARE-ISSUE","SPARE-ISSUE",
AQ42="Fiber CAmtel","ACTIVE",
AQ42="Fiber AOF","ACTIVE",
AQ42="Projet OCM (HUAWEI)","PLANNED WORKS",
AQ42="Projet OCM (NOKIA)","PLANNED WORKS",
AQ42="ACCESS-ISSUE","ACCESS-ISSUE",
AQ42="Projet OCM (ZTE, NOKIA, autres projets)","PLANNED WORKS",
AQ42="No root CAuse","No root cause",
AQ42="ODU HS","ACTIVE",
AQ42="IP &amp; VLAN","ACTIVE",
AQ42="Warehouse HUAWEI","SPARE-ISSUE",
AQ42="SPARE-HS","SPARE-ISSUE",
AQ42="Power Telco","ACTIVE", AQ42="no impacts","no impacts"
),"")</f>
        <v>PASSIVE</v>
      </c>
      <c r="AS42" s="92" t="s">
        <v>5652</v>
      </c>
      <c r="AT42" s="98" t="s">
        <v>184</v>
      </c>
      <c r="AV42" s="17" t="s">
        <v>5537</v>
      </c>
      <c r="AW42" s="7" t="s">
        <v>5537</v>
      </c>
      <c r="AX42" s="6" t="s">
        <v>5537</v>
      </c>
      <c r="AY42" s="7"/>
      <c r="AZ42" s="3" t="s">
        <v>5537</v>
      </c>
      <c r="BA42" s="18" t="s">
        <v>5537</v>
      </c>
      <c r="BB42" s="18" t="s">
        <v>5537</v>
      </c>
      <c r="BC42" s="18" t="s">
        <v>5537</v>
      </c>
      <c r="BD42" s="18" t="s">
        <v>5537</v>
      </c>
      <c r="BE42" s="18" t="s">
        <v>5537</v>
      </c>
      <c r="BF42" s="18" t="s">
        <v>5537</v>
      </c>
      <c r="BG42" s="18" t="s">
        <v>5537</v>
      </c>
      <c r="BH42" s="18" t="s">
        <v>5537</v>
      </c>
      <c r="BI42" s="18" t="s">
        <v>5537</v>
      </c>
      <c r="BJ42" s="18" t="s">
        <v>6115</v>
      </c>
      <c r="BK42" s="18" t="s">
        <v>6116</v>
      </c>
      <c r="BL42" s="9" t="s">
        <v>5537</v>
      </c>
      <c r="BM42" s="14" t="s">
        <v>5537</v>
      </c>
      <c r="BN42" s="14" t="s">
        <v>5537</v>
      </c>
      <c r="BO42" s="14" t="str">
        <f>_xlfn.XLOOKUP(B42,'[4]cell downs 18042026 17h'!$B:$B,'[4]cell downs 18042026 17h'!$B:$B,"")</f>
        <v/>
      </c>
      <c r="BP42" s="14" t="str">
        <f>_xlfn.XLOOKUP(B42,'[5]Cells Huawei 19042026 15h'!$B:$B,'[5]Cells Huawei 19042026 15h'!$B:$B,"")</f>
        <v>EXN_246</v>
      </c>
      <c r="BQ42" s="9" t="str">
        <f>_xlfn.XLOOKUP(B42,'[6]cells down 19042026 9H40'!$B:$B,'[6]cells down 19042026 9H40'!$B:$B,"")</f>
        <v/>
      </c>
      <c r="BR42" s="9" t="s">
        <v>5537</v>
      </c>
      <c r="BS42" s="9" t="s">
        <v>5537</v>
      </c>
      <c r="BT42" s="108"/>
    </row>
    <row r="43" spans="1:72" s="9" customFormat="1" x14ac:dyDescent="0.35">
      <c r="A43" s="1" t="s">
        <v>160</v>
      </c>
      <c r="B43" s="1" t="s">
        <v>161</v>
      </c>
      <c r="C43" s="3" t="str">
        <f>_xlfn.XLOOKUP(B43,'[1]daily break down'!$D:$D,'[1]daily break down'!$E:$E,"")</f>
        <v>SUD-OUEST</v>
      </c>
      <c r="D43" s="1" t="s">
        <v>11</v>
      </c>
      <c r="E43" s="1" t="s">
        <v>12</v>
      </c>
      <c r="F43" s="3" t="s">
        <v>13</v>
      </c>
      <c r="G43" s="1" t="s">
        <v>106</v>
      </c>
      <c r="H43" s="32" t="str">
        <f>_xlfn.XLOOKUP(B43,[2]CALCULATION!$B:$B,[2]CALCULATION!$H:$H,"")</f>
        <v>Huawei</v>
      </c>
      <c r="I43" s="28">
        <v>14.575646414578534</v>
      </c>
      <c r="J43" s="28">
        <v>14.485614939232319</v>
      </c>
      <c r="K43" s="28">
        <v>15.2840557253455</v>
      </c>
      <c r="L43" s="28">
        <v>23.342479161494495</v>
      </c>
      <c r="M43" s="28">
        <v>34.213690634158318</v>
      </c>
      <c r="N43" s="28">
        <v>34.282409190915246</v>
      </c>
      <c r="O43" s="28">
        <v>34.147790019775535</v>
      </c>
      <c r="P43" s="28">
        <v>34.26812329318301</v>
      </c>
      <c r="Q43" s="28">
        <v>34.223945804190819</v>
      </c>
      <c r="R43" s="28">
        <v>34.188971215610408</v>
      </c>
      <c r="S43" s="93">
        <v>34.212477848832727</v>
      </c>
      <c r="T43" s="93">
        <f>_xlfn.XLOOKUP(B43,'[3]Nur des jours'!$B:$B,'[3]Nur des jours'!$U:$U,"")</f>
        <v>14.887492758958203</v>
      </c>
      <c r="U43" s="93">
        <v>15.181325674237298</v>
      </c>
      <c r="V43" s="93">
        <v>15.53945404685061</v>
      </c>
      <c r="W43" s="93">
        <v>14.887492758958201</v>
      </c>
      <c r="X43" s="93">
        <v>14.586971689310081</v>
      </c>
      <c r="Y43" s="93">
        <v>14.608569969152446</v>
      </c>
      <c r="Z43" s="93">
        <v>15.039732987475494</v>
      </c>
      <c r="AA43" s="93">
        <v>15.118225167150353</v>
      </c>
      <c r="AB43" s="93">
        <v>14.978237637437115</v>
      </c>
      <c r="AC43" s="93">
        <f>_xlfn.XLOOKUP(B43,'[3]Nur des jours'!$B:$B,'[3]Nur des jours'!$N:$N,"")</f>
        <v>15.034739165546627</v>
      </c>
      <c r="AD43" s="93">
        <v>15.034739165546627</v>
      </c>
      <c r="AE43" s="93">
        <v>14.839801759537487</v>
      </c>
      <c r="AF43" s="93">
        <v>15.133634674816586</v>
      </c>
      <c r="AG43" s="93"/>
      <c r="AH43" s="93">
        <v>14.995537663404988</v>
      </c>
      <c r="AI43" s="93">
        <v>8.7988941245119072</v>
      </c>
      <c r="AJ43" s="93">
        <v>15.036255444373044</v>
      </c>
      <c r="AK43" s="93">
        <v>16.666160501852836</v>
      </c>
      <c r="AL43" s="93">
        <v>14.995537663404988</v>
      </c>
      <c r="AM43" s="49" t="s">
        <v>5602</v>
      </c>
      <c r="AN43" s="49"/>
      <c r="AO43" s="48" t="str" cm="1">
        <f t="array" ref="AO43">IFERROR(_xlfn.IFS(
AQ43="MPR ISSUE","PDH",
AQ43="BSS Hardware Issue","BSS",
AQ43="Sites strategiques, MLL, Pylone, etc.","ENVTECH",
AQ43="AKTIVCO DEFAUT GE &amp; POWER Cabinet","AKTIVCO",
AQ43="AKTIVCO Coupure ENEO &amp; Baisse de tension","AKTIVCO GRID ONLY",
AQ43="Coupure ENEO &amp; Baisse de tension","IHS GRID ONLY",
AQ43="Defaut GE &amp; POWER Cabinet","IHS",
AQ43="Sharing","Partners",
AQ43="Sites strategiques &amp; DataCenter","SST &amp; DC",
AQ43="Exclu","Exclu",
AQ43="SAT","SAT",
AQ43="SPARE-ISSUE","SPARE-ISSUE",
AQ43="Fiber CAmtel","TRANS_FO_CAMTEL",
AQ43="Fiber AOF","Fiber AOF",
AQ43="Projet OCM (HUAWEI)","TRAVAUX-HUAWEI",
AQ43="Projet OCM (NOKIA)","TRAVAUX-NOKIA",
AQ43="ACCESS-ISSUE","ACCESS-ISSUE",
AQ43="Projet OCM (ZTE, NOKIA, autres projets)","TRAVAUX OCM",
AQ43="No root CAuse","No root cause",
AQ43="ODU HS","PDH",
AQ43="IP &amp; VLAN","PDH",
AQ43="Warehouse HUAWEI","SPARE-ISSUE",
AQ43="SPARE-HS","SPARE-ISSUE",
AQ43="Power Telco","BSS",AQ43="no impacts","no impacts"
),"")</f>
        <v>IHS</v>
      </c>
      <c r="AP43" s="48" t="str" cm="1">
        <f t="array" ref="AP43">IFERROR(_xlfn.IFS(
AQ43="MPR ISSUE","TX ISSUE",
AQ43="BSS Hardware Issue","RAN ISSUE",
AQ43="Sites strategiques, MLL, Pylone, etc.","ENVTECH",
AQ43="AKTIVCO DEFAUT GE &amp; POWER Cabinet","POWER ISSUE",
AQ43="AKTIVCO Coupure ENEO &amp; Baisse de tension","POWER ISSUE",
AQ43="Coupure ENEO &amp; Baisse de tension","POWER ISSUE",
AQ43="Defaut GE &amp; POWER Cabinet","POWER ISSUE",
AQ43="Sharing","POWER ISSUE",
AQ43="Sites strategiques &amp; DataCenter","POWER ISSUE",
AQ43="Exclu","Exclu",
AQ43="SAT","TX ISSUE",
AQ43="SPARE-ISSUE","SPARE-ISSUE",
AQ43="Fiber CAmtel","TX ISSUE",
AQ43="Fiber AOF","TX ISSUE",
AQ43="Projet OCM (HUAWEI)","TRAVAUX-HUAWEI",
AQ43="Projet OCM (NOKIA)","TRAVAUX -NOKIA",
AQ43="ACCESS-ISSUE","ACCESS-ISSUE",
AQ43="Projet OCM (ZTE, NOKIA, autres projets)","TRAVAUX OCM",
AQ43="No root CAuse","No root cause",
AQ43="ODU HS","TX ISSUE",
AQ43="IP &amp; VLAN","TX ISSUE",
AQ43="Warehouse HUAWEI","SPARE-ISSUE",
AQ43="SPARE-HS","SPARE-ISSUE",
AQ43="Power Telco","RAN ISSUE",AQ43="no impacts","no impacts"
),"")</f>
        <v>POWER ISSUE</v>
      </c>
      <c r="AQ43" s="67" t="s">
        <v>5330</v>
      </c>
      <c r="AR43" s="48" t="str" cm="1">
        <f t="array" ref="AR43">IFERROR(_xlfn.IFS(
AQ43="MPR ISSUE","ACTIVE",
AQ43="BSS Hardware Issue","ACTIVE",
AQ43="Sites strategiques, MLL, Pylone, etc.","PASSIVE",
AQ43="AKTIVCO DEFAUT GE &amp; POWER Cabinet","PASSIVE",
AQ43="AKTIVCO Coupure ENEO &amp; Baisse de tension","PASSIVE",
AQ43="Coupure ENEO &amp; Baisse de tension","PASSIVE",
AQ43="Defaut GE &amp; POWER Cabinet","PASSIVE",
AQ43="Sharing","PASSIVE",
AQ43="Sites strategiques &amp; DataCenter","PASSIVE",
AQ43="Exclu","Exclu",
AQ43="SAT","ACTIVE",
AQ43="SPARE-ISSUE","SPARE-ISSUE",
AQ43="Fiber CAmtel","ACTIVE",
AQ43="Fiber AOF","ACTIVE",
AQ43="Projet OCM (HUAWEI)","PLANNED WORKS",
AQ43="Projet OCM (NOKIA)","PLANNED WORKS",
AQ43="ACCESS-ISSUE","ACCESS-ISSUE",
AQ43="Projet OCM (ZTE, NOKIA, autres projets)","PLANNED WORKS",
AQ43="No root CAuse","No root cause",
AQ43="ODU HS","ACTIVE",
AQ43="IP &amp; VLAN","ACTIVE",
AQ43="Warehouse HUAWEI","SPARE-ISSUE",
AQ43="SPARE-HS","SPARE-ISSUE",
AQ43="Power Telco","ACTIVE", AQ43="no impacts","no impacts"
),"")</f>
        <v>PASSIVE</v>
      </c>
      <c r="AS43" s="92" t="s">
        <v>5959</v>
      </c>
      <c r="AT43" s="98" t="s">
        <v>161</v>
      </c>
      <c r="AV43" s="17" t="s">
        <v>5537</v>
      </c>
      <c r="AW43" s="7" t="s">
        <v>6043</v>
      </c>
      <c r="AX43" s="6" t="s">
        <v>5537</v>
      </c>
      <c r="AY43" s="7"/>
      <c r="AZ43" s="3" t="s">
        <v>5537</v>
      </c>
      <c r="BA43" s="18" t="s">
        <v>5537</v>
      </c>
      <c r="BB43" s="18" t="s">
        <v>5537</v>
      </c>
      <c r="BC43" s="18" t="s">
        <v>5537</v>
      </c>
      <c r="BD43" s="18" t="s">
        <v>5537</v>
      </c>
      <c r="BE43" s="18" t="s">
        <v>5537</v>
      </c>
      <c r="BF43" s="18" t="s">
        <v>5537</v>
      </c>
      <c r="BG43" s="18" t="s">
        <v>5537</v>
      </c>
      <c r="BH43" s="18" t="s">
        <v>5537</v>
      </c>
      <c r="BI43" s="18" t="s">
        <v>5537</v>
      </c>
      <c r="BJ43" s="18" t="s">
        <v>5653</v>
      </c>
      <c r="BK43" s="18" t="s">
        <v>5537</v>
      </c>
      <c r="BL43" s="9" t="s">
        <v>5537</v>
      </c>
      <c r="BM43" s="14" t="s">
        <v>6391</v>
      </c>
      <c r="BN43" s="14" t="s">
        <v>5537</v>
      </c>
      <c r="BO43" s="14" t="str">
        <f>_xlfn.XLOOKUP(B43,'[4]cell downs 18042026 17h'!$B:$B,'[4]cell downs 18042026 17h'!$B:$B,"")</f>
        <v/>
      </c>
      <c r="BP43" s="14" t="str">
        <f>_xlfn.XLOOKUP(B43,'[5]Cells Huawei 19042026 15h'!$B:$B,'[5]Cells Huawei 19042026 15h'!$B:$B,"")</f>
        <v>SUO_054</v>
      </c>
      <c r="BQ43" s="9" t="str">
        <f>_xlfn.XLOOKUP(B43,'[6]cells down 19042026 9H40'!$B:$B,'[6]cells down 19042026 9H40'!$B:$B,"")</f>
        <v/>
      </c>
      <c r="BR43" s="9" t="s">
        <v>161</v>
      </c>
      <c r="BS43" s="9" t="s">
        <v>594</v>
      </c>
      <c r="BT43" s="108"/>
    </row>
    <row r="44" spans="1:72" s="9" customFormat="1" x14ac:dyDescent="0.35">
      <c r="A44" s="1" t="s">
        <v>1905</v>
      </c>
      <c r="B44" s="1" t="s">
        <v>1906</v>
      </c>
      <c r="C44" s="3" t="str">
        <f>_xlfn.XLOOKUP(B44,'[1]daily break down'!$D:$D,'[1]daily break down'!$E:$E,"")</f>
        <v>Douala</v>
      </c>
      <c r="D44" s="1" t="s">
        <v>11</v>
      </c>
      <c r="E44" s="1" t="s">
        <v>12</v>
      </c>
      <c r="F44" s="3" t="s">
        <v>31</v>
      </c>
      <c r="G44" s="1" t="s">
        <v>32</v>
      </c>
      <c r="H44" s="34" t="str">
        <f>_xlfn.XLOOKUP(B44,[2]CALCULATION!$B:$B,[2]CALCULATION!$H:$H,"")</f>
        <v>ZTE</v>
      </c>
      <c r="I44" s="28">
        <v>0</v>
      </c>
      <c r="J44" s="28">
        <v>17.909575439527671</v>
      </c>
      <c r="K44" s="28">
        <v>22.486769938904157</v>
      </c>
      <c r="L44" s="28">
        <v>0</v>
      </c>
      <c r="M44" s="28">
        <v>0</v>
      </c>
      <c r="N44" s="28">
        <v>0</v>
      </c>
      <c r="O44" s="28">
        <v>0</v>
      </c>
      <c r="P44" s="28">
        <v>0</v>
      </c>
      <c r="Q44" s="28">
        <v>0</v>
      </c>
      <c r="R44" s="28">
        <v>0</v>
      </c>
      <c r="S44" s="93">
        <v>0</v>
      </c>
      <c r="T44" s="93">
        <f>_xlfn.XLOOKUP(B44,'[3]Nur des jours'!$B:$B,'[3]Nur des jours'!$U:$U,"")</f>
        <v>0</v>
      </c>
      <c r="U44" s="93">
        <v>0</v>
      </c>
      <c r="V44" s="93">
        <v>0</v>
      </c>
      <c r="W44" s="93">
        <v>0</v>
      </c>
      <c r="X44" s="93">
        <v>0</v>
      </c>
      <c r="Y44" s="93">
        <v>0</v>
      </c>
      <c r="Z44" s="93">
        <v>0</v>
      </c>
      <c r="AA44" s="93">
        <v>0</v>
      </c>
      <c r="AB44" s="93">
        <v>0</v>
      </c>
      <c r="AC44" s="93">
        <f>_xlfn.XLOOKUP(B44,'[3]Nur des jours'!$B:$B,'[3]Nur des jours'!$N:$N,"")</f>
        <v>0</v>
      </c>
      <c r="AD44" s="93">
        <v>0</v>
      </c>
      <c r="AE44" s="93">
        <v>0</v>
      </c>
      <c r="AF44" s="93">
        <v>0</v>
      </c>
      <c r="AG44" s="93"/>
      <c r="AH44" s="93">
        <v>14.879074601992395</v>
      </c>
      <c r="AI44" s="93">
        <v>6.933953215112167</v>
      </c>
      <c r="AJ44" s="93">
        <v>5.9011521160378209</v>
      </c>
      <c r="AK44" s="93">
        <v>22.834291763248387</v>
      </c>
      <c r="AL44" s="93">
        <v>14.879074601992395</v>
      </c>
      <c r="AM44" s="49" t="s">
        <v>5559</v>
      </c>
      <c r="AN44" s="49"/>
      <c r="AO44" s="48" t="str" cm="1">
        <f t="array" ref="AO44">IFERROR(_xlfn.IFS(
AQ44="MPR ISSUE","PDH",
AQ44="BSS Hardware Issue","BSS",
AQ44="Sites strategiques, MLL, Pylone, etc.","ENVTECH",
AQ44="AKTIVCO DEFAUT GE &amp; POWER Cabinet","AKTIVCO",
AQ44="AKTIVCO Coupure ENEO &amp; Baisse de tension","AKTIVCO GRID ONLY",
AQ44="Coupure ENEO &amp; Baisse de tension","IHS GRID ONLY",
AQ44="Defaut GE &amp; POWER Cabinet","IHS",
AQ44="Sharing","Partners",
AQ44="Sites strategiques &amp; DataCenter","SST &amp; DC",
AQ44="Exclu","Exclu",
AQ44="SAT","SAT",
AQ44="SPARE-ISSUE","SPARE-ISSUE",
AQ44="Fiber CAmtel","TRANS_FO_CAMTEL",
AQ44="Fiber AOF","Fiber AOF",
AQ44="Projet OCM (HUAWEI)","TRAVAUX-HUAWEI",
AQ44="Projet OCM (NOKIA)","TRAVAUX-NOKIA",
AQ44="ACCESS-ISSUE","ACCESS-ISSUE",
AQ44="Projet OCM (ZTE, NOKIA, autres projets)","TRAVAUX OCM",
AQ44="No root CAuse","No root cause",
AQ44="ODU HS","PDH",
AQ44="IP &amp; VLAN","PDH",
AQ44="Warehouse HUAWEI","SPARE-ISSUE",
AQ44="SPARE-HS","SPARE-ISSUE",
AQ44="Power Telco","BSS",AQ44="no impacts","no impacts"
),"")</f>
        <v>PDH</v>
      </c>
      <c r="AP44" s="48" t="str" cm="1">
        <f t="array" ref="AP44">IFERROR(_xlfn.IFS(
AQ44="MPR ISSUE","TX ISSUE",
AQ44="BSS Hardware Issue","RAN ISSUE",
AQ44="Sites strategiques, MLL, Pylone, etc.","ENVTECH",
AQ44="AKTIVCO DEFAUT GE &amp; POWER Cabinet","POWER ISSUE",
AQ44="AKTIVCO Coupure ENEO &amp; Baisse de tension","POWER ISSUE",
AQ44="Coupure ENEO &amp; Baisse de tension","POWER ISSUE",
AQ44="Defaut GE &amp; POWER Cabinet","POWER ISSUE",
AQ44="Sharing","POWER ISSUE",
AQ44="Sites strategiques &amp; DataCenter","POWER ISSUE",
AQ44="Exclu","Exclu",
AQ44="SAT","TX ISSUE",
AQ44="SPARE-ISSUE","SPARE-ISSUE",
AQ44="Fiber CAmtel","TX ISSUE",
AQ44="Fiber AOF","TX ISSUE",
AQ44="Projet OCM (HUAWEI)","TRAVAUX-HUAWEI",
AQ44="Projet OCM (NOKIA)","TRAVAUX -NOKIA",
AQ44="ACCESS-ISSUE","ACCESS-ISSUE",
AQ44="Projet OCM (ZTE, NOKIA, autres projets)","TRAVAUX OCM",
AQ44="No root CAuse","No root cause",
AQ44="ODU HS","TX ISSUE",
AQ44="IP &amp; VLAN","TX ISSUE",
AQ44="Warehouse HUAWEI","SPARE-ISSUE",
AQ44="SPARE-HS","SPARE-ISSUE",
AQ44="Power Telco","RAN ISSUE",AQ44="no impacts","no impacts"
),"")</f>
        <v>TX ISSUE</v>
      </c>
      <c r="AQ44" s="67" t="s">
        <v>5352</v>
      </c>
      <c r="AR44" s="48" t="str" cm="1">
        <f t="array" ref="AR44">IFERROR(_xlfn.IFS(
AQ44="MPR ISSUE","ACTIVE",
AQ44="BSS Hardware Issue","ACTIVE",
AQ44="Sites strategiques, MLL, Pylone, etc.","PASSIVE",
AQ44="AKTIVCO DEFAUT GE &amp; POWER Cabinet","PASSIVE",
AQ44="AKTIVCO Coupure ENEO &amp; Baisse de tension","PASSIVE",
AQ44="Coupure ENEO &amp; Baisse de tension","PASSIVE",
AQ44="Defaut GE &amp; POWER Cabinet","PASSIVE",
AQ44="Sharing","PASSIVE",
AQ44="Sites strategiques &amp; DataCenter","PASSIVE",
AQ44="Exclu","Exclu",
AQ44="SAT","ACTIVE",
AQ44="SPARE-ISSUE","SPARE-ISSUE",
AQ44="Fiber CAmtel","ACTIVE",
AQ44="Fiber AOF","ACTIVE",
AQ44="Projet OCM (HUAWEI)","PLANNED WORKS",
AQ44="Projet OCM (NOKIA)","PLANNED WORKS",
AQ44="ACCESS-ISSUE","ACCESS-ISSUE",
AQ44="Projet OCM (ZTE, NOKIA, autres projets)","PLANNED WORKS",
AQ44="No root CAuse","No root cause",
AQ44="ODU HS","ACTIVE",
AQ44="IP &amp; VLAN","ACTIVE",
AQ44="Warehouse HUAWEI","SPARE-ISSUE",
AQ44="SPARE-HS","SPARE-ISSUE",
AQ44="Power Telco","ACTIVE", AQ44="no impacts","no impacts"
),"")</f>
        <v>ACTIVE</v>
      </c>
      <c r="AS44" s="92" t="s">
        <v>6013</v>
      </c>
      <c r="AT44" s="98" t="s">
        <v>1906</v>
      </c>
      <c r="AV44" s="17" t="s">
        <v>5537</v>
      </c>
      <c r="AW44" s="7" t="s">
        <v>6044</v>
      </c>
      <c r="AX44" s="6" t="s">
        <v>5537</v>
      </c>
      <c r="AY44" s="7"/>
      <c r="AZ44" s="3" t="s">
        <v>5537</v>
      </c>
      <c r="BA44" s="18" t="s">
        <v>5537</v>
      </c>
      <c r="BB44" s="18" t="s">
        <v>5537</v>
      </c>
      <c r="BC44" s="18" t="s">
        <v>5537</v>
      </c>
      <c r="BD44" s="18" t="s">
        <v>5537</v>
      </c>
      <c r="BE44" s="18" t="s">
        <v>5537</v>
      </c>
      <c r="BF44" s="18" t="s">
        <v>5537</v>
      </c>
      <c r="BG44" s="18" t="s">
        <v>5537</v>
      </c>
      <c r="BH44" s="18" t="s">
        <v>5537</v>
      </c>
      <c r="BI44" s="18" t="s">
        <v>5537</v>
      </c>
      <c r="BJ44" s="18" t="s">
        <v>5537</v>
      </c>
      <c r="BK44" s="18" t="s">
        <v>5695</v>
      </c>
      <c r="BL44" s="9" t="s">
        <v>6117</v>
      </c>
      <c r="BM44" s="14" t="s">
        <v>6391</v>
      </c>
      <c r="BN44" s="14" t="s">
        <v>5537</v>
      </c>
      <c r="BO44" s="14" t="str">
        <f>_xlfn.XLOOKUP(B44,'[4]cell downs 18042026 17h'!$B:$B,'[4]cell downs 18042026 17h'!$B:$B,"")</f>
        <v/>
      </c>
      <c r="BP44" s="14" t="str">
        <f>_xlfn.XLOOKUP(B44,'[5]Cells Huawei 19042026 15h'!$B:$B,'[5]Cells Huawei 19042026 15h'!$B:$B,"")</f>
        <v/>
      </c>
      <c r="BQ44" s="9" t="str">
        <f>_xlfn.XLOOKUP(B44,'[6]cells down 19042026 9H40'!$B:$B,'[6]cells down 19042026 9H40'!$B:$B,"")</f>
        <v/>
      </c>
      <c r="BR44" s="9" t="s">
        <v>1906</v>
      </c>
      <c r="BS44" s="9" t="s">
        <v>12</v>
      </c>
      <c r="BT44" s="108"/>
    </row>
    <row r="45" spans="1:72" s="9" customFormat="1" ht="29" customHeight="1" x14ac:dyDescent="0.35">
      <c r="A45" s="19" t="s">
        <v>5386</v>
      </c>
      <c r="B45" s="19" t="s">
        <v>5387</v>
      </c>
      <c r="C45" s="3" t="str">
        <f>_xlfn.XLOOKUP(B45,'[1]daily break down'!$D:$D,'[1]daily break down'!$E:$E,"")</f>
        <v>Yaounde</v>
      </c>
      <c r="D45" s="19" t="s">
        <v>357</v>
      </c>
      <c r="E45" s="19" t="s">
        <v>22</v>
      </c>
      <c r="F45" s="19" t="s">
        <v>5388</v>
      </c>
      <c r="G45" s="19" t="s">
        <v>115</v>
      </c>
      <c r="H45" s="34" t="str">
        <f>_xlfn.XLOOKUP(B45,[2]CALCULATION!$B:$B,[2]CALCULATION!$H:$H,"")</f>
        <v>ZTE</v>
      </c>
      <c r="I45" s="28">
        <v>36.503340153467285</v>
      </c>
      <c r="J45" s="28">
        <v>36.777393966892383</v>
      </c>
      <c r="K45" s="28">
        <v>30.438593111950073</v>
      </c>
      <c r="L45" s="28">
        <v>0</v>
      </c>
      <c r="M45" s="28">
        <v>9.9727872375033169</v>
      </c>
      <c r="N45" s="28">
        <v>0</v>
      </c>
      <c r="O45" s="28">
        <v>0</v>
      </c>
      <c r="P45" s="28">
        <v>0</v>
      </c>
      <c r="Q45" s="28">
        <v>0</v>
      </c>
      <c r="R45" s="28">
        <v>0</v>
      </c>
      <c r="S45" s="93">
        <v>0</v>
      </c>
      <c r="T45" s="93">
        <f>_xlfn.XLOOKUP(B45,'[3]Nur des jours'!$B:$B,'[3]Nur des jours'!$U:$U,"")</f>
        <v>0</v>
      </c>
      <c r="U45" s="93">
        <v>0</v>
      </c>
      <c r="V45" s="93" t="s">
        <v>5537</v>
      </c>
      <c r="W45" s="93">
        <v>0</v>
      </c>
      <c r="X45" s="93">
        <v>0</v>
      </c>
      <c r="Y45" s="93">
        <v>0</v>
      </c>
      <c r="Z45" s="93">
        <v>0</v>
      </c>
      <c r="AA45" s="93">
        <v>0</v>
      </c>
      <c r="AB45" s="93">
        <v>0</v>
      </c>
      <c r="AC45" s="93">
        <f>_xlfn.XLOOKUP(B45,'[3]Nur des jours'!$B:$B,'[3]Nur des jours'!$N:$N,"")</f>
        <v>0</v>
      </c>
      <c r="AD45" s="93">
        <v>0</v>
      </c>
      <c r="AE45" s="93">
        <v>0</v>
      </c>
      <c r="AF45" s="93">
        <v>24.179657737713061</v>
      </c>
      <c r="AG45" s="93"/>
      <c r="AH45" s="93">
        <v>14.781160022029889</v>
      </c>
      <c r="AI45" s="93">
        <v>12.861123101087491</v>
      </c>
      <c r="AJ45" s="93">
        <v>11.073625263930966</v>
      </c>
      <c r="AK45" s="93">
        <v>17.693675073927423</v>
      </c>
      <c r="AL45" s="93">
        <v>14.781160022029889</v>
      </c>
      <c r="AM45" s="49" t="s">
        <v>5559</v>
      </c>
      <c r="AN45" s="49"/>
      <c r="AO45" s="48" t="str" cm="1">
        <f t="array" ref="AO45">IFERROR(_xlfn.IFS(
AQ45="MPR ISSUE","PDH",
AQ45="BSS Hardware Issue","BSS",
AQ45="Sites strategiques, MLL, Pylone, etc.","ENVTECH",
AQ45="AKTIVCO DEFAUT GE &amp; POWER Cabinet","AKTIVCO",
AQ45="AKTIVCO Coupure ENEO &amp; Baisse de tension","AKTIVCO GRID ONLY",
AQ45="Coupure ENEO &amp; Baisse de tension","IHS GRID ONLY",
AQ45="Defaut GE &amp; POWER Cabinet","IHS",
AQ45="Sharing","Partners",
AQ45="Sites strategiques &amp; DataCenter","SST &amp; DC",
AQ45="Exclu","Exclu",
AQ45="SAT","SAT",
AQ45="SPARE-ISSUE","SPARE-ISSUE",
AQ45="Fiber CAmtel","TRANS_FO_CAMTEL",
AQ45="Fiber AOF","Fiber AOF",
AQ45="Projet OCM (HUAWEI)","TRAVAUX-HUAWEI",
AQ45="Projet OCM (NOKIA)","TRAVAUX-NOKIA",
AQ45="ACCESS-ISSUE","ACCESS-ISSUE",
AQ45="Projet OCM (ZTE, NOKIA, autres projets)","TRAVAUX OCM",
AQ45="No root CAuse","No root cause",
AQ45="ODU HS","PDH",
AQ45="IP &amp; VLAN","PDH",
AQ45="Warehouse HUAWEI","SPARE-ISSUE",
AQ45="SPARE-HS","SPARE-ISSUE",
AQ45="Power Telco","BSS",AQ45="no impacts","no impacts"
),"")</f>
        <v>AKTIVCO</v>
      </c>
      <c r="AP45" s="48" t="str" cm="1">
        <f t="array" ref="AP45">IFERROR(_xlfn.IFS(
AQ45="MPR ISSUE","TX ISSUE",
AQ45="BSS Hardware Issue","RAN ISSUE",
AQ45="Sites strategiques, MLL, Pylone, etc.","ENVTECH",
AQ45="AKTIVCO DEFAUT GE &amp; POWER Cabinet","POWER ISSUE",
AQ45="AKTIVCO Coupure ENEO &amp; Baisse de tension","POWER ISSUE",
AQ45="Coupure ENEO &amp; Baisse de tension","POWER ISSUE",
AQ45="Defaut GE &amp; POWER Cabinet","POWER ISSUE",
AQ45="Sharing","POWER ISSUE",
AQ45="Sites strategiques &amp; DataCenter","POWER ISSUE",
AQ45="Exclu","Exclu",
AQ45="SAT","TX ISSUE",
AQ45="SPARE-ISSUE","SPARE-ISSUE",
AQ45="Fiber CAmtel","TX ISSUE",
AQ45="Fiber AOF","TX ISSUE",
AQ45="Projet OCM (HUAWEI)","TRAVAUX-HUAWEI",
AQ45="Projet OCM (NOKIA)","TRAVAUX -NOKIA",
AQ45="ACCESS-ISSUE","ACCESS-ISSUE",
AQ45="Projet OCM (ZTE, NOKIA, autres projets)","TRAVAUX OCM",
AQ45="No root CAuse","No root cause",
AQ45="ODU HS","TX ISSUE",
AQ45="IP &amp; VLAN","TX ISSUE",
AQ45="Warehouse HUAWEI","SPARE-ISSUE",
AQ45="SPARE-HS","SPARE-ISSUE",
AQ45="Power Telco","RAN ISSUE",AQ45="no impacts","no impacts"
),"")</f>
        <v>POWER ISSUE</v>
      </c>
      <c r="AQ45" s="67" t="s">
        <v>5325</v>
      </c>
      <c r="AR45" s="48" t="str" cm="1">
        <f t="array" ref="AR45">IFERROR(_xlfn.IFS(
AQ45="MPR ISSUE","ACTIVE",
AQ45="BSS Hardware Issue","ACTIVE",
AQ45="Sites strategiques, MLL, Pylone, etc.","PASSIVE",
AQ45="AKTIVCO DEFAUT GE &amp; POWER Cabinet","PASSIVE",
AQ45="AKTIVCO Coupure ENEO &amp; Baisse de tension","PASSIVE",
AQ45="Coupure ENEO &amp; Baisse de tension","PASSIVE",
AQ45="Defaut GE &amp; POWER Cabinet","PASSIVE",
AQ45="Sharing","PASSIVE",
AQ45="Sites strategiques &amp; DataCenter","PASSIVE",
AQ45="Exclu","Exclu",
AQ45="SAT","ACTIVE",
AQ45="SPARE-ISSUE","SPARE-ISSUE",
AQ45="Fiber CAmtel","ACTIVE",
AQ45="Fiber AOF","ACTIVE",
AQ45="Projet OCM (HUAWEI)","PLANNED WORKS",
AQ45="Projet OCM (NOKIA)","PLANNED WORKS",
AQ45="ACCESS-ISSUE","ACCESS-ISSUE",
AQ45="Projet OCM (ZTE, NOKIA, autres projets)","PLANNED WORKS",
AQ45="No root CAuse","No root cause",
AQ45="ODU HS","ACTIVE",
AQ45="IP &amp; VLAN","ACTIVE",
AQ45="Warehouse HUAWEI","SPARE-ISSUE",
AQ45="SPARE-HS","SPARE-ISSUE",
AQ45="Power Telco","ACTIVE", AQ45="no impacts","no impacts"
),"")</f>
        <v>PASSIVE</v>
      </c>
      <c r="AS45" s="92" t="s">
        <v>6364</v>
      </c>
      <c r="AT45" s="98" t="s">
        <v>5387</v>
      </c>
      <c r="AV45" s="17" t="s">
        <v>5537</v>
      </c>
      <c r="AW45" s="7" t="s">
        <v>5950</v>
      </c>
      <c r="AX45" s="6" t="s">
        <v>6346</v>
      </c>
      <c r="AY45" s="7"/>
      <c r="AZ45" s="3" t="s">
        <v>5537</v>
      </c>
      <c r="BA45" s="18" t="s">
        <v>5537</v>
      </c>
      <c r="BB45" s="18" t="s">
        <v>5537</v>
      </c>
      <c r="BC45" s="18" t="s">
        <v>5537</v>
      </c>
      <c r="BD45" s="18" t="s">
        <v>5537</v>
      </c>
      <c r="BE45" s="18" t="s">
        <v>5537</v>
      </c>
      <c r="BF45" s="18" t="s">
        <v>5537</v>
      </c>
      <c r="BG45" s="18" t="s">
        <v>5537</v>
      </c>
      <c r="BH45" s="18" t="s">
        <v>5537</v>
      </c>
      <c r="BI45" s="18" t="s">
        <v>5537</v>
      </c>
      <c r="BJ45" s="18" t="s">
        <v>5537</v>
      </c>
      <c r="BK45" s="18" t="s">
        <v>5537</v>
      </c>
      <c r="BL45" s="9" t="s">
        <v>5537</v>
      </c>
      <c r="BM45" s="14" t="s">
        <v>6391</v>
      </c>
      <c r="BN45" s="14" t="s">
        <v>5537</v>
      </c>
      <c r="BO45" s="14" t="str">
        <f>_xlfn.XLOOKUP(B45,'[4]cell downs 18042026 17h'!$B:$B,'[4]cell downs 18042026 17h'!$B:$B,"")</f>
        <v/>
      </c>
      <c r="BP45" s="14" t="str">
        <f>_xlfn.XLOOKUP(B45,'[5]Cells Huawei 19042026 15h'!$B:$B,'[5]Cells Huawei 19042026 15h'!$B:$B,"")</f>
        <v/>
      </c>
      <c r="BQ45" s="9" t="str">
        <f>_xlfn.XLOOKUP(B45,'[6]cells down 19042026 9H40'!$B:$B,'[6]cells down 19042026 9H40'!$B:$B,"")</f>
        <v/>
      </c>
      <c r="BR45" s="9" t="s">
        <v>5537</v>
      </c>
      <c r="BS45" s="9" t="s">
        <v>12</v>
      </c>
      <c r="BT45" s="108"/>
    </row>
    <row r="46" spans="1:72" s="9" customFormat="1" x14ac:dyDescent="0.35">
      <c r="A46" s="1" t="s">
        <v>1901</v>
      </c>
      <c r="B46" s="8" t="s">
        <v>1902</v>
      </c>
      <c r="C46" s="3" t="str">
        <f>_xlfn.XLOOKUP(B46,'[1]daily break down'!$D:$D,'[1]daily break down'!$E:$E,"")</f>
        <v>Douala</v>
      </c>
      <c r="D46" s="1" t="s">
        <v>11</v>
      </c>
      <c r="E46" s="1" t="s">
        <v>12</v>
      </c>
      <c r="F46" s="3" t="s">
        <v>31</v>
      </c>
      <c r="G46" s="1" t="s">
        <v>32</v>
      </c>
      <c r="H46" s="34" t="str">
        <f>_xlfn.XLOOKUP(B46,[2]CALCULATION!$B:$B,[2]CALCULATION!$H:$H,"")</f>
        <v>ZTE</v>
      </c>
      <c r="I46" s="28">
        <v>2.1231947333727135</v>
      </c>
      <c r="J46" s="28">
        <v>1.2589246731900239</v>
      </c>
      <c r="K46" s="28">
        <v>0.94543750160515683</v>
      </c>
      <c r="L46" s="28">
        <v>0.18025913655392029</v>
      </c>
      <c r="M46" s="28">
        <v>0.26196163032591058</v>
      </c>
      <c r="N46" s="28">
        <v>0.93956976083873356</v>
      </c>
      <c r="O46" s="28">
        <v>0.3437176293328536</v>
      </c>
      <c r="P46" s="28">
        <v>0.3937806941697844</v>
      </c>
      <c r="Q46" s="28">
        <v>0.81814854765390266</v>
      </c>
      <c r="R46" s="28">
        <v>1.3511498631692798</v>
      </c>
      <c r="S46" s="93">
        <v>1.9287567095564633</v>
      </c>
      <c r="T46" s="93">
        <f>_xlfn.XLOOKUP(B46,'[3]Nur des jours'!$B:$B,'[3]Nur des jours'!$U:$U,"")</f>
        <v>1.3015505103686014</v>
      </c>
      <c r="U46" s="93">
        <v>2.7832353117429012</v>
      </c>
      <c r="V46" s="93">
        <v>1.6454643255629462</v>
      </c>
      <c r="W46" s="93">
        <v>1.3015505103686014</v>
      </c>
      <c r="X46" s="93">
        <v>1.9100120422448805</v>
      </c>
      <c r="Y46" s="93">
        <v>0.41848227763937734</v>
      </c>
      <c r="Z46" s="93">
        <v>0.47378885550162314</v>
      </c>
      <c r="AA46" s="93">
        <v>0.30836850410777561</v>
      </c>
      <c r="AB46" s="93">
        <v>0.66546244217867667</v>
      </c>
      <c r="AC46" s="93">
        <f>_xlfn.XLOOKUP(B46,'[3]Nur des jours'!$B:$B,'[3]Nur des jours'!$N:$N,"")</f>
        <v>1.2317618489126314</v>
      </c>
      <c r="AD46" s="93">
        <v>1.2317618489126314</v>
      </c>
      <c r="AE46" s="93">
        <v>0.41438020962637601</v>
      </c>
      <c r="AF46" s="93">
        <v>0.28075980287244662</v>
      </c>
      <c r="AG46" s="93"/>
      <c r="AH46" s="93">
        <v>14.756886480439912</v>
      </c>
      <c r="AI46" s="93">
        <v>6.9182163711137488</v>
      </c>
      <c r="AJ46" s="93">
        <v>5.8848954986382696</v>
      </c>
      <c r="AK46" s="93">
        <v>22.614759875412318</v>
      </c>
      <c r="AL46" s="93">
        <v>14.756886480439912</v>
      </c>
      <c r="AM46" s="49" t="s">
        <v>5559</v>
      </c>
      <c r="AN46" s="49"/>
      <c r="AO46" s="48" t="str" cm="1">
        <f t="array" ref="AO46">IFERROR(_xlfn.IFS(
AQ46="MPR ISSUE","PDH",
AQ46="BSS Hardware Issue","BSS",
AQ46="Sites strategiques, MLL, Pylone, etc.","ENVTECH",
AQ46="AKTIVCO DEFAUT GE &amp; POWER Cabinet","AKTIVCO",
AQ46="AKTIVCO Coupure ENEO &amp; Baisse de tension","AKTIVCO GRID ONLY",
AQ46="Coupure ENEO &amp; Baisse de tension","IHS GRID ONLY",
AQ46="Defaut GE &amp; POWER Cabinet","IHS",
AQ46="Sharing","Partners",
AQ46="Sites strategiques &amp; DataCenter","SST &amp; DC",
AQ46="Exclu","Exclu",
AQ46="SAT","SAT",
AQ46="SPARE-ISSUE","SPARE-ISSUE",
AQ46="Fiber CAmtel","TRANS_FO_CAMTEL",
AQ46="Fiber AOF","Fiber AOF",
AQ46="Projet OCM (HUAWEI)","TRAVAUX-HUAWEI",
AQ46="Projet OCM (NOKIA)","TRAVAUX-NOKIA",
AQ46="ACCESS-ISSUE","ACCESS-ISSUE",
AQ46="Projet OCM (ZTE, NOKIA, autres projets)","TRAVAUX OCM",
AQ46="No root CAuse","No root cause",
AQ46="ODU HS","PDH",
AQ46="IP &amp; VLAN","PDH",
AQ46="Warehouse HUAWEI","SPARE-ISSUE",
AQ46="SPARE-HS","SPARE-ISSUE",
AQ46="Power Telco","BSS",AQ46="no impacts","no impacts"
),"")</f>
        <v>PDH</v>
      </c>
      <c r="AP46" s="48" t="str" cm="1">
        <f t="array" ref="AP46">IFERROR(_xlfn.IFS(
AQ46="MPR ISSUE","TX ISSUE",
AQ46="BSS Hardware Issue","RAN ISSUE",
AQ46="Sites strategiques, MLL, Pylone, etc.","ENVTECH",
AQ46="AKTIVCO DEFAUT GE &amp; POWER Cabinet","POWER ISSUE",
AQ46="AKTIVCO Coupure ENEO &amp; Baisse de tension","POWER ISSUE",
AQ46="Coupure ENEO &amp; Baisse de tension","POWER ISSUE",
AQ46="Defaut GE &amp; POWER Cabinet","POWER ISSUE",
AQ46="Sharing","POWER ISSUE",
AQ46="Sites strategiques &amp; DataCenter","POWER ISSUE",
AQ46="Exclu","Exclu",
AQ46="SAT","TX ISSUE",
AQ46="SPARE-ISSUE","SPARE-ISSUE",
AQ46="Fiber CAmtel","TX ISSUE",
AQ46="Fiber AOF","TX ISSUE",
AQ46="Projet OCM (HUAWEI)","TRAVAUX-HUAWEI",
AQ46="Projet OCM (NOKIA)","TRAVAUX -NOKIA",
AQ46="ACCESS-ISSUE","ACCESS-ISSUE",
AQ46="Projet OCM (ZTE, NOKIA, autres projets)","TRAVAUX OCM",
AQ46="No root CAuse","No root cause",
AQ46="ODU HS","TX ISSUE",
AQ46="IP &amp; VLAN","TX ISSUE",
AQ46="Warehouse HUAWEI","SPARE-ISSUE",
AQ46="SPARE-HS","SPARE-ISSUE",
AQ46="Power Telco","RAN ISSUE",AQ46="no impacts","no impacts"
),"")</f>
        <v>TX ISSUE</v>
      </c>
      <c r="AQ46" s="67" t="s">
        <v>5352</v>
      </c>
      <c r="AR46" s="48" t="str" cm="1">
        <f t="array" ref="AR46">IFERROR(_xlfn.IFS(
AQ46="MPR ISSUE","ACTIVE",
AQ46="BSS Hardware Issue","ACTIVE",
AQ46="Sites strategiques, MLL, Pylone, etc.","PASSIVE",
AQ46="AKTIVCO DEFAUT GE &amp; POWER Cabinet","PASSIVE",
AQ46="AKTIVCO Coupure ENEO &amp; Baisse de tension","PASSIVE",
AQ46="Coupure ENEO &amp; Baisse de tension","PASSIVE",
AQ46="Defaut GE &amp; POWER Cabinet","PASSIVE",
AQ46="Sharing","PASSIVE",
AQ46="Sites strategiques &amp; DataCenter","PASSIVE",
AQ46="Exclu","Exclu",
AQ46="SAT","ACTIVE",
AQ46="SPARE-ISSUE","SPARE-ISSUE",
AQ46="Fiber CAmtel","ACTIVE",
AQ46="Fiber AOF","ACTIVE",
AQ46="Projet OCM (HUAWEI)","PLANNED WORKS",
AQ46="Projet OCM (NOKIA)","PLANNED WORKS",
AQ46="ACCESS-ISSUE","ACCESS-ISSUE",
AQ46="Projet OCM (ZTE, NOKIA, autres projets)","PLANNED WORKS",
AQ46="No root CAuse","No root cause",
AQ46="ODU HS","ACTIVE",
AQ46="IP &amp; VLAN","ACTIVE",
AQ46="Warehouse HUAWEI","SPARE-ISSUE",
AQ46="SPARE-HS","SPARE-ISSUE",
AQ46="Power Telco","ACTIVE", AQ46="no impacts","no impacts"
),"")</f>
        <v>ACTIVE</v>
      </c>
      <c r="AS46" s="92" t="s">
        <v>5985</v>
      </c>
      <c r="AT46" s="128" t="s">
        <v>1906</v>
      </c>
      <c r="AU46" s="9" t="s">
        <v>5941</v>
      </c>
      <c r="AV46" s="17" t="s">
        <v>5537</v>
      </c>
      <c r="AW46" s="7" t="s">
        <v>6045</v>
      </c>
      <c r="AX46" s="6" t="s">
        <v>5537</v>
      </c>
      <c r="AY46" s="7"/>
      <c r="AZ46" s="3" t="s">
        <v>5537</v>
      </c>
      <c r="BA46" s="18" t="s">
        <v>5537</v>
      </c>
      <c r="BB46" s="18" t="s">
        <v>5537</v>
      </c>
      <c r="BC46" s="18" t="s">
        <v>5537</v>
      </c>
      <c r="BD46" s="18" t="s">
        <v>5537</v>
      </c>
      <c r="BE46" s="18" t="s">
        <v>5537</v>
      </c>
      <c r="BF46" s="18" t="s">
        <v>5537</v>
      </c>
      <c r="BG46" s="18" t="s">
        <v>5537</v>
      </c>
      <c r="BH46" s="18" t="s">
        <v>5537</v>
      </c>
      <c r="BI46" s="18" t="s">
        <v>5537</v>
      </c>
      <c r="BJ46" s="18" t="s">
        <v>5537</v>
      </c>
      <c r="BK46" s="18" t="s">
        <v>5695</v>
      </c>
      <c r="BL46" s="9" t="s">
        <v>6118</v>
      </c>
      <c r="BM46" s="14" t="s">
        <v>6391</v>
      </c>
      <c r="BN46" s="14" t="s">
        <v>5537</v>
      </c>
      <c r="BO46" s="14" t="str">
        <f>_xlfn.XLOOKUP(B46,'[4]cell downs 18042026 17h'!$B:$B,'[4]cell downs 18042026 17h'!$B:$B,"")</f>
        <v/>
      </c>
      <c r="BP46" s="14" t="str">
        <f>_xlfn.XLOOKUP(B46,'[5]Cells Huawei 19042026 15h'!$B:$B,'[5]Cells Huawei 19042026 15h'!$B:$B,"")</f>
        <v/>
      </c>
      <c r="BQ46" s="9" t="str">
        <f>_xlfn.XLOOKUP(B46,'[6]cells down 19042026 9H40'!$B:$B,'[6]cells down 19042026 9H40'!$B:$B,"")</f>
        <v/>
      </c>
      <c r="BR46" s="9" t="s">
        <v>1902</v>
      </c>
      <c r="BS46" s="9" t="s">
        <v>302</v>
      </c>
      <c r="BT46" s="108"/>
    </row>
    <row r="47" spans="1:72" s="9" customFormat="1" ht="24.5" customHeight="1" x14ac:dyDescent="0.35">
      <c r="A47" s="1" t="s">
        <v>1505</v>
      </c>
      <c r="B47" s="8" t="s">
        <v>1506</v>
      </c>
      <c r="C47" s="3" t="str">
        <f>_xlfn.XLOOKUP(B47,'[1]daily break down'!$D:$D,'[1]daily break down'!$E:$E,"")</f>
        <v>ADAMAOUA</v>
      </c>
      <c r="D47" s="1" t="s">
        <v>11</v>
      </c>
      <c r="E47" s="1" t="s">
        <v>154</v>
      </c>
      <c r="F47" s="3" t="s">
        <v>90</v>
      </c>
      <c r="G47" s="1" t="s">
        <v>1505</v>
      </c>
      <c r="H47" s="33" t="str">
        <f>_xlfn.XLOOKUP(B47,[2]CALCULATION!$B:$B,[2]CALCULATION!$H:$H,"")</f>
        <v>NOKIA</v>
      </c>
      <c r="I47" s="28">
        <v>0</v>
      </c>
      <c r="J47" s="28">
        <v>8.9175391587001892E-5</v>
      </c>
      <c r="K47" s="28">
        <v>0</v>
      </c>
      <c r="L47" s="28">
        <v>5.3505234952351672E-5</v>
      </c>
      <c r="M47" s="28">
        <v>5.3505234952120087E-5</v>
      </c>
      <c r="N47" s="28">
        <v>8.9175391587001892E-5</v>
      </c>
      <c r="O47" s="28">
        <v>9.0146338777817442E-2</v>
      </c>
      <c r="P47" s="28">
        <v>5.3505234952235873E-5</v>
      </c>
      <c r="Q47" s="28">
        <v>0.14072980153912296</v>
      </c>
      <c r="R47" s="28">
        <v>7.1340313269589948E-5</v>
      </c>
      <c r="S47" s="93">
        <v>5.3505234952062184E-5</v>
      </c>
      <c r="T47" s="93">
        <f>_xlfn.XLOOKUP(B47,'[3]Nur des jours'!$B:$B,'[3]Nur des jours'!$U:$U,"")</f>
        <v>0.18597905223815153</v>
      </c>
      <c r="U47" s="93">
        <v>3.5670156634823915E-5</v>
      </c>
      <c r="V47" s="93">
        <v>5.3505234952120087E-5</v>
      </c>
      <c r="W47" s="93">
        <v>0.18597905223815148</v>
      </c>
      <c r="X47" s="93">
        <v>5.3505234952293776E-5</v>
      </c>
      <c r="Y47" s="93">
        <v>4.552612752935965</v>
      </c>
      <c r="Z47" s="93">
        <v>5.3505234952235873E-5</v>
      </c>
      <c r="AA47" s="93">
        <v>7.1340313269532038E-5</v>
      </c>
      <c r="AB47" s="93">
        <v>8.9175391587001892E-5</v>
      </c>
      <c r="AC47" s="93">
        <f>_xlfn.XLOOKUP(B47,'[3]Nur des jours'!$B:$B,'[3]Nur des jours'!$N:$N,"")</f>
        <v>7.1340313269474141E-5</v>
      </c>
      <c r="AD47" s="93">
        <v>7.1340313269474141E-5</v>
      </c>
      <c r="AE47" s="93">
        <v>2.3595738181455812</v>
      </c>
      <c r="AF47" s="93">
        <v>3.5670156634766019E-5</v>
      </c>
      <c r="AG47" s="93"/>
      <c r="AH47" s="93">
        <v>14.479504389079569</v>
      </c>
      <c r="AI47" s="93">
        <v>31.569108225523458</v>
      </c>
      <c r="AJ47" s="93">
        <v>26.972778408942744</v>
      </c>
      <c r="AK47" s="93">
        <v>1.7572117778549159</v>
      </c>
      <c r="AL47" s="93">
        <v>14.479504389079569</v>
      </c>
      <c r="AM47" s="49" t="s">
        <v>5559</v>
      </c>
      <c r="AN47" s="49"/>
      <c r="AO47" s="48" t="str" cm="1">
        <f t="array" ref="AO47">IFERROR(_xlfn.IFS(
AQ47="MPR ISSUE","PDH",
AQ47="BSS Hardware Issue","BSS",
AQ47="Sites strategiques, MLL, Pylone, etc.","ENVTECH",
AQ47="AKTIVCO DEFAUT GE &amp; POWER Cabinet","AKTIVCO",
AQ47="AKTIVCO Coupure ENEO &amp; Baisse de tension","AKTIVCO GRID ONLY",
AQ47="Coupure ENEO &amp; Baisse de tension","IHS GRID ONLY",
AQ47="Defaut GE &amp; POWER Cabinet","IHS",
AQ47="Sharing","Partners",
AQ47="Sites strategiques &amp; DataCenter","SST &amp; DC",
AQ47="Exclu","Exclu",
AQ47="SAT","SAT",
AQ47="SPARE-ISSUE","SPARE-ISSUE",
AQ47="Fiber CAmtel","TRANS_FO_CAMTEL",
AQ47="Fiber AOF","Fiber AOF",
AQ47="Projet OCM (HUAWEI)","TRAVAUX-HUAWEI",
AQ47="Projet OCM (NOKIA)","TRAVAUX-NOKIA",
AQ47="ACCESS-ISSUE","ACCESS-ISSUE",
AQ47="Projet OCM (ZTE, NOKIA, autres projets)","TRAVAUX OCM",
AQ47="No root CAuse","No root cause",
AQ47="ODU HS","PDH",
AQ47="IP &amp; VLAN","PDH",
AQ47="Warehouse HUAWEI","SPARE-ISSUE",
AQ47="SPARE-HS","SPARE-ISSUE",
AQ47="Power Telco","BSS",AQ47="no impacts","no impacts"
),"")</f>
        <v>PDH</v>
      </c>
      <c r="AP47" s="48" t="str" cm="1">
        <f t="array" ref="AP47">IFERROR(_xlfn.IFS(
AQ47="MPR ISSUE","TX ISSUE",
AQ47="BSS Hardware Issue","RAN ISSUE",
AQ47="Sites strategiques, MLL, Pylone, etc.","ENVTECH",
AQ47="AKTIVCO DEFAUT GE &amp; POWER Cabinet","POWER ISSUE",
AQ47="AKTIVCO Coupure ENEO &amp; Baisse de tension","POWER ISSUE",
AQ47="Coupure ENEO &amp; Baisse de tension","POWER ISSUE",
AQ47="Defaut GE &amp; POWER Cabinet","POWER ISSUE",
AQ47="Sharing","POWER ISSUE",
AQ47="Sites strategiques &amp; DataCenter","POWER ISSUE",
AQ47="Exclu","Exclu",
AQ47="SAT","TX ISSUE",
AQ47="SPARE-ISSUE","SPARE-ISSUE",
AQ47="Fiber CAmtel","TX ISSUE",
AQ47="Fiber AOF","TX ISSUE",
AQ47="Projet OCM (HUAWEI)","TRAVAUX-HUAWEI",
AQ47="Projet OCM (NOKIA)","TRAVAUX -NOKIA",
AQ47="ACCESS-ISSUE","ACCESS-ISSUE",
AQ47="Projet OCM (ZTE, NOKIA, autres projets)","TRAVAUX OCM",
AQ47="No root CAuse","No root cause",
AQ47="ODU HS","TX ISSUE",
AQ47="IP &amp; VLAN","TX ISSUE",
AQ47="Warehouse HUAWEI","SPARE-ISSUE",
AQ47="SPARE-HS","SPARE-ISSUE",
AQ47="Power Telco","RAN ISSUE",AQ47="no impacts","no impacts"
),"")</f>
        <v>TX ISSUE</v>
      </c>
      <c r="AQ47" s="67" t="s">
        <v>5352</v>
      </c>
      <c r="AR47" s="48" t="str" cm="1">
        <f t="array" ref="AR47">IFERROR(_xlfn.IFS(
AQ47="MPR ISSUE","ACTIVE",
AQ47="BSS Hardware Issue","ACTIVE",
AQ47="Sites strategiques, MLL, Pylone, etc.","PASSIVE",
AQ47="AKTIVCO DEFAUT GE &amp; POWER Cabinet","PASSIVE",
AQ47="AKTIVCO Coupure ENEO &amp; Baisse de tension","PASSIVE",
AQ47="Coupure ENEO &amp; Baisse de tension","PASSIVE",
AQ47="Defaut GE &amp; POWER Cabinet","PASSIVE",
AQ47="Sharing","PASSIVE",
AQ47="Sites strategiques &amp; DataCenter","PASSIVE",
AQ47="Exclu","Exclu",
AQ47="SAT","ACTIVE",
AQ47="SPARE-ISSUE","SPARE-ISSUE",
AQ47="Fiber CAmtel","ACTIVE",
AQ47="Fiber AOF","ACTIVE",
AQ47="Projet OCM (HUAWEI)","PLANNED WORKS",
AQ47="Projet OCM (NOKIA)","PLANNED WORKS",
AQ47="ACCESS-ISSUE","ACCESS-ISSUE",
AQ47="Projet OCM (ZTE, NOKIA, autres projets)","PLANNED WORKS",
AQ47="No root CAuse","No root cause",
AQ47="ODU HS","ACTIVE",
AQ47="IP &amp; VLAN","ACTIVE",
AQ47="Warehouse HUAWEI","SPARE-ISSUE",
AQ47="SPARE-HS","SPARE-ISSUE",
AQ47="Power Telco","ACTIVE", AQ47="no impacts","no impacts"
),"")</f>
        <v>ACTIVE</v>
      </c>
      <c r="AS47" s="92" t="s">
        <v>5994</v>
      </c>
      <c r="AT47" s="128" t="s">
        <v>1506</v>
      </c>
      <c r="AU47" s="9" t="s">
        <v>5935</v>
      </c>
      <c r="AV47" s="17" t="s">
        <v>5632</v>
      </c>
      <c r="AW47" s="7" t="s">
        <v>5950</v>
      </c>
      <c r="AX47" s="6" t="s">
        <v>5537</v>
      </c>
      <c r="AY47" s="7"/>
      <c r="AZ47" s="3" t="s">
        <v>5537</v>
      </c>
      <c r="BA47" s="18" t="s">
        <v>5537</v>
      </c>
      <c r="BB47" s="18" t="s">
        <v>5537</v>
      </c>
      <c r="BC47" s="18" t="s">
        <v>5537</v>
      </c>
      <c r="BD47" s="18" t="s">
        <v>5537</v>
      </c>
      <c r="BE47" s="18" t="s">
        <v>5537</v>
      </c>
      <c r="BF47" s="18" t="s">
        <v>5537</v>
      </c>
      <c r="BG47" s="18" t="s">
        <v>5537</v>
      </c>
      <c r="BH47" s="18" t="s">
        <v>5537</v>
      </c>
      <c r="BI47" s="18" t="s">
        <v>5537</v>
      </c>
      <c r="BJ47" s="18" t="s">
        <v>5537</v>
      </c>
      <c r="BK47" s="18" t="s">
        <v>5537</v>
      </c>
      <c r="BL47" s="9" t="s">
        <v>6119</v>
      </c>
      <c r="BM47" s="14" t="s">
        <v>6391</v>
      </c>
      <c r="BN47" s="14" t="s">
        <v>5537</v>
      </c>
      <c r="BO47" s="14" t="str">
        <f>_xlfn.XLOOKUP(B47,'[4]cell downs 18042026 17h'!$B:$B,'[4]cell downs 18042026 17h'!$B:$B,"")</f>
        <v/>
      </c>
      <c r="BP47" s="14" t="str">
        <f>_xlfn.XLOOKUP(B47,'[5]Cells Huawei 19042026 15h'!$B:$B,'[5]Cells Huawei 19042026 15h'!$B:$B,"")</f>
        <v/>
      </c>
      <c r="BQ47" s="9" t="str">
        <f>_xlfn.XLOOKUP(B47,'[6]cells down 19042026 9H40'!$B:$B,'[6]cells down 19042026 9H40'!$B:$B,"")</f>
        <v/>
      </c>
      <c r="BR47" s="9" t="s">
        <v>1506</v>
      </c>
      <c r="BS47" s="9" t="s">
        <v>5537</v>
      </c>
      <c r="BT47" s="108"/>
    </row>
    <row r="48" spans="1:72" s="9" customFormat="1" x14ac:dyDescent="0.35">
      <c r="A48" s="1" t="s">
        <v>306</v>
      </c>
      <c r="B48" s="8" t="s">
        <v>307</v>
      </c>
      <c r="C48" s="3" t="str">
        <f>_xlfn.XLOOKUP(B48,'[1]daily break down'!$D:$D,'[1]daily break down'!$E:$E,"")</f>
        <v>Yaounde</v>
      </c>
      <c r="D48" s="1" t="s">
        <v>21</v>
      </c>
      <c r="E48" s="1" t="s">
        <v>36</v>
      </c>
      <c r="F48" s="3" t="s">
        <v>37</v>
      </c>
      <c r="G48" s="1" t="s">
        <v>38</v>
      </c>
      <c r="H48" s="34" t="str">
        <f>_xlfn.XLOOKUP(B48,[2]CALCULATION!$B:$B,[2]CALCULATION!$H:$H,"")</f>
        <v>ZTE</v>
      </c>
      <c r="I48" s="28">
        <v>0</v>
      </c>
      <c r="J48" s="28">
        <v>0</v>
      </c>
      <c r="K48" s="28">
        <v>17.747383237309279</v>
      </c>
      <c r="L48" s="28">
        <v>2.0039672348209212</v>
      </c>
      <c r="M48" s="28">
        <v>3.492482871190786</v>
      </c>
      <c r="N48" s="28">
        <v>0.71684530281109249</v>
      </c>
      <c r="O48" s="28">
        <v>1.4686116889676488</v>
      </c>
      <c r="P48" s="28">
        <v>17.352318417500644</v>
      </c>
      <c r="Q48" s="28">
        <v>6.2770914839641234</v>
      </c>
      <c r="R48" s="28">
        <v>31.937274742960852</v>
      </c>
      <c r="S48" s="93">
        <v>6.2940883136006009</v>
      </c>
      <c r="T48" s="93">
        <f>_xlfn.XLOOKUP(B48,'[3]Nur des jours'!$B:$B,'[3]Nur des jours'!$U:$U,"")</f>
        <v>0</v>
      </c>
      <c r="U48" s="93">
        <v>43.2320336555062</v>
      </c>
      <c r="V48" s="93">
        <v>12.966369462921584</v>
      </c>
      <c r="W48" s="93">
        <v>0</v>
      </c>
      <c r="X48" s="93">
        <v>24.664165475283429</v>
      </c>
      <c r="Y48" s="93">
        <v>0</v>
      </c>
      <c r="Z48" s="93">
        <v>0</v>
      </c>
      <c r="AA48" s="93">
        <v>7.9529289479015972</v>
      </c>
      <c r="AB48" s="93">
        <v>0</v>
      </c>
      <c r="AC48" s="93">
        <f>_xlfn.XLOOKUP(B48,'[3]Nur des jours'!$B:$B,'[3]Nur des jours'!$N:$N,"")</f>
        <v>32.976007539244321</v>
      </c>
      <c r="AD48" s="93">
        <v>32.976007539244321</v>
      </c>
      <c r="AE48" s="93">
        <v>19.308023930394679</v>
      </c>
      <c r="AF48" s="93">
        <v>0</v>
      </c>
      <c r="AG48" s="93"/>
      <c r="AH48" s="93">
        <v>14.345306378109376</v>
      </c>
      <c r="AI48" s="93">
        <v>6.3906574104049021</v>
      </c>
      <c r="AJ48" s="93">
        <v>5.5175809473294084</v>
      </c>
      <c r="AK48" s="93">
        <v>22.206442192147836</v>
      </c>
      <c r="AL48" s="93">
        <v>14.345306378109376</v>
      </c>
      <c r="AM48" s="49" t="s">
        <v>5559</v>
      </c>
      <c r="AN48" s="49"/>
      <c r="AO48" s="48" t="str" cm="1">
        <f t="array" ref="AO48">IFERROR(_xlfn.IFS(
AQ48="MPR ISSUE","PDH",
AQ48="BSS Hardware Issue","BSS",
AQ48="Sites strategiques, MLL, Pylone, etc.","ENVTECH",
AQ48="AKTIVCO DEFAUT GE &amp; POWER Cabinet","AKTIVCO",
AQ48="AKTIVCO Coupure ENEO &amp; Baisse de tension","AKTIVCO GRID ONLY",
AQ48="Coupure ENEO &amp; Baisse de tension","IHS GRID ONLY",
AQ48="Defaut GE &amp; POWER Cabinet","IHS",
AQ48="Sharing","Partners",
AQ48="Sites strategiques &amp; DataCenter","SST &amp; DC",
AQ48="Exclu","Exclu",
AQ48="SAT","SAT",
AQ48="SPARE-ISSUE","SPARE-ISSUE",
AQ48="Fiber CAmtel","TRANS_FO_CAMTEL",
AQ48="Fiber AOF","Fiber AOF",
AQ48="Projet OCM (HUAWEI)","TRAVAUX-HUAWEI",
AQ48="Projet OCM (NOKIA)","TRAVAUX-NOKIA",
AQ48="ACCESS-ISSUE","ACCESS-ISSUE",
AQ48="Projet OCM (ZTE, NOKIA, autres projets)","TRAVAUX OCM",
AQ48="No root CAuse","No root cause",
AQ48="ODU HS","PDH",
AQ48="IP &amp; VLAN","PDH",
AQ48="Warehouse HUAWEI","SPARE-ISSUE",
AQ48="SPARE-HS","SPARE-ISSUE",
AQ48="Power Telco","BSS",AQ48="no impacts","no impacts"
),"")</f>
        <v>AKTIVCO</v>
      </c>
      <c r="AP48" s="48" t="str" cm="1">
        <f t="array" ref="AP48">IFERROR(_xlfn.IFS(
AQ48="MPR ISSUE","TX ISSUE",
AQ48="BSS Hardware Issue","RAN ISSUE",
AQ48="Sites strategiques, MLL, Pylone, etc.","ENVTECH",
AQ48="AKTIVCO DEFAUT GE &amp; POWER Cabinet","POWER ISSUE",
AQ48="AKTIVCO Coupure ENEO &amp; Baisse de tension","POWER ISSUE",
AQ48="Coupure ENEO &amp; Baisse de tension","POWER ISSUE",
AQ48="Defaut GE &amp; POWER Cabinet","POWER ISSUE",
AQ48="Sharing","POWER ISSUE",
AQ48="Sites strategiques &amp; DataCenter","POWER ISSUE",
AQ48="Exclu","Exclu",
AQ48="SAT","TX ISSUE",
AQ48="SPARE-ISSUE","SPARE-ISSUE",
AQ48="Fiber CAmtel","TX ISSUE",
AQ48="Fiber AOF","TX ISSUE",
AQ48="Projet OCM (HUAWEI)","TRAVAUX-HUAWEI",
AQ48="Projet OCM (NOKIA)","TRAVAUX -NOKIA",
AQ48="ACCESS-ISSUE","ACCESS-ISSUE",
AQ48="Projet OCM (ZTE, NOKIA, autres projets)","TRAVAUX OCM",
AQ48="No root CAuse","No root cause",
AQ48="ODU HS","TX ISSUE",
AQ48="IP &amp; VLAN","TX ISSUE",
AQ48="Warehouse HUAWEI","SPARE-ISSUE",
AQ48="SPARE-HS","SPARE-ISSUE",
AQ48="Power Telco","RAN ISSUE",AQ48="no impacts","no impacts"
),"")</f>
        <v>POWER ISSUE</v>
      </c>
      <c r="AQ48" s="67" t="s">
        <v>5325</v>
      </c>
      <c r="AR48" s="48" t="str" cm="1">
        <f t="array" ref="AR48">IFERROR(_xlfn.IFS(
AQ48="MPR ISSUE","ACTIVE",
AQ48="BSS Hardware Issue","ACTIVE",
AQ48="Sites strategiques, MLL, Pylone, etc.","PASSIVE",
AQ48="AKTIVCO DEFAUT GE &amp; POWER Cabinet","PASSIVE",
AQ48="AKTIVCO Coupure ENEO &amp; Baisse de tension","PASSIVE",
AQ48="Coupure ENEO &amp; Baisse de tension","PASSIVE",
AQ48="Defaut GE &amp; POWER Cabinet","PASSIVE",
AQ48="Sharing","PASSIVE",
AQ48="Sites strategiques &amp; DataCenter","PASSIVE",
AQ48="Exclu","Exclu",
AQ48="SAT","ACTIVE",
AQ48="SPARE-ISSUE","SPARE-ISSUE",
AQ48="Fiber CAmtel","ACTIVE",
AQ48="Fiber AOF","ACTIVE",
AQ48="Projet OCM (HUAWEI)","PLANNED WORKS",
AQ48="Projet OCM (NOKIA)","PLANNED WORKS",
AQ48="ACCESS-ISSUE","ACCESS-ISSUE",
AQ48="Projet OCM (ZTE, NOKIA, autres projets)","PLANNED WORKS",
AQ48="No root CAuse","No root cause",
AQ48="ODU HS","ACTIVE",
AQ48="IP &amp; VLAN","ACTIVE",
AQ48="Warehouse HUAWEI","SPARE-ISSUE",
AQ48="SPARE-HS","SPARE-ISSUE",
AQ48="Power Telco","ACTIVE", AQ48="no impacts","no impacts"
),"")</f>
        <v>PASSIVE</v>
      </c>
      <c r="AS48" s="92" t="s">
        <v>6366</v>
      </c>
      <c r="AT48" s="98" t="s">
        <v>307</v>
      </c>
      <c r="AV48" s="17" t="s">
        <v>5537</v>
      </c>
      <c r="AW48" s="7" t="s">
        <v>5962</v>
      </c>
      <c r="AX48" s="6" t="s">
        <v>6347</v>
      </c>
      <c r="AY48" s="7"/>
      <c r="AZ48" s="3" t="s">
        <v>5537</v>
      </c>
      <c r="BA48" s="18" t="s">
        <v>5537</v>
      </c>
      <c r="BB48" s="18" t="s">
        <v>5537</v>
      </c>
      <c r="BC48" s="18" t="s">
        <v>5537</v>
      </c>
      <c r="BD48" s="18" t="s">
        <v>5537</v>
      </c>
      <c r="BE48" s="18" t="s">
        <v>5537</v>
      </c>
      <c r="BF48" s="18" t="s">
        <v>5537</v>
      </c>
      <c r="BG48" s="18" t="s">
        <v>5537</v>
      </c>
      <c r="BH48" s="18" t="s">
        <v>5537</v>
      </c>
      <c r="BI48" s="18" t="s">
        <v>5537</v>
      </c>
      <c r="BJ48" s="18" t="s">
        <v>5537</v>
      </c>
      <c r="BK48" s="18" t="s">
        <v>5537</v>
      </c>
      <c r="BL48" s="9" t="s">
        <v>5774</v>
      </c>
      <c r="BM48" s="14" t="s">
        <v>6391</v>
      </c>
      <c r="BN48" s="14" t="s">
        <v>5537</v>
      </c>
      <c r="BO48" s="14" t="str">
        <f>_xlfn.XLOOKUP(B48,'[4]cell downs 18042026 17h'!$B:$B,'[4]cell downs 18042026 17h'!$B:$B,"")</f>
        <v/>
      </c>
      <c r="BP48" s="14" t="str">
        <f>_xlfn.XLOOKUP(B48,'[5]Cells Huawei 19042026 15h'!$B:$B,'[5]Cells Huawei 19042026 15h'!$B:$B,"")</f>
        <v/>
      </c>
      <c r="BQ48" s="9" t="str">
        <f>_xlfn.XLOOKUP(B48,'[6]cells down 19042026 9H40'!$B:$B,'[6]cells down 19042026 9H40'!$B:$B,"")</f>
        <v/>
      </c>
      <c r="BR48" s="9" t="s">
        <v>5537</v>
      </c>
      <c r="BS48" s="9" t="s">
        <v>5537</v>
      </c>
      <c r="BT48" s="108"/>
    </row>
    <row r="49" spans="1:72" s="9" customFormat="1" ht="28.5" customHeight="1" x14ac:dyDescent="0.35">
      <c r="A49" s="1" t="s">
        <v>1196</v>
      </c>
      <c r="B49" s="8" t="s">
        <v>1197</v>
      </c>
      <c r="C49" s="3" t="str">
        <f>_xlfn.XLOOKUP(B49,'[1]daily break down'!$D:$D,'[1]daily break down'!$E:$E,"")</f>
        <v>Yaounde</v>
      </c>
      <c r="D49" s="1" t="s">
        <v>11</v>
      </c>
      <c r="E49" s="1" t="s">
        <v>145</v>
      </c>
      <c r="F49" s="3" t="s">
        <v>37</v>
      </c>
      <c r="G49" s="1" t="s">
        <v>38</v>
      </c>
      <c r="H49" s="34" t="str">
        <f>_xlfn.XLOOKUP(B49,[2]CALCULATION!$B:$B,[2]CALCULATION!$H:$H,"")</f>
        <v>ZTE</v>
      </c>
      <c r="I49" s="28">
        <v>0</v>
      </c>
      <c r="J49" s="28">
        <v>0</v>
      </c>
      <c r="K49" s="28">
        <v>0</v>
      </c>
      <c r="L49" s="28">
        <v>0</v>
      </c>
      <c r="M49" s="28">
        <v>0</v>
      </c>
      <c r="N49" s="28">
        <v>0</v>
      </c>
      <c r="O49" s="28">
        <v>0</v>
      </c>
      <c r="P49" s="28">
        <v>0</v>
      </c>
      <c r="Q49" s="28">
        <v>0</v>
      </c>
      <c r="R49" s="28">
        <v>0</v>
      </c>
      <c r="S49" s="93">
        <v>4.3822749284456624</v>
      </c>
      <c r="T49" s="93">
        <f>_xlfn.XLOOKUP(B49,'[3]Nur des jours'!$B:$B,'[3]Nur des jours'!$U:$U,"")</f>
        <v>0</v>
      </c>
      <c r="U49" s="93">
        <v>13.077589011308868</v>
      </c>
      <c r="V49" s="93">
        <v>0</v>
      </c>
      <c r="W49" s="93">
        <v>0</v>
      </c>
      <c r="X49" s="93">
        <v>0</v>
      </c>
      <c r="Y49" s="93">
        <v>0</v>
      </c>
      <c r="Z49" s="93">
        <v>0</v>
      </c>
      <c r="AA49" s="93">
        <v>0</v>
      </c>
      <c r="AB49" s="93">
        <v>5.869524274254987E-2</v>
      </c>
      <c r="AC49" s="93">
        <f>_xlfn.XLOOKUP(B49,'[3]Nur des jours'!$B:$B,'[3]Nur des jours'!$N:$N,"")</f>
        <v>0</v>
      </c>
      <c r="AD49" s="93">
        <v>0</v>
      </c>
      <c r="AE49" s="93">
        <v>0</v>
      </c>
      <c r="AF49" s="93">
        <v>0</v>
      </c>
      <c r="AG49" s="93"/>
      <c r="AH49" s="93">
        <v>14.267670282193748</v>
      </c>
      <c r="AI49" s="93">
        <v>7.2511880068262933</v>
      </c>
      <c r="AJ49" s="93">
        <v>6.3698845843916079</v>
      </c>
      <c r="AK49" s="93">
        <v>21.273252117136945</v>
      </c>
      <c r="AL49" s="93">
        <v>14.267670282193748</v>
      </c>
      <c r="AM49" s="49" t="s">
        <v>5559</v>
      </c>
      <c r="AN49" s="49"/>
      <c r="AO49" s="48" t="str" cm="1">
        <f t="array" ref="AO49">IFERROR(_xlfn.IFS(
AQ49="MPR ISSUE","PDH",
AQ49="BSS Hardware Issue","BSS",
AQ49="Sites strategiques, MLL, Pylone, etc.","ENVTECH",
AQ49="AKTIVCO DEFAUT GE &amp; POWER Cabinet","AKTIVCO",
AQ49="AKTIVCO Coupure ENEO &amp; Baisse de tension","AKTIVCO GRID ONLY",
AQ49="Coupure ENEO &amp; Baisse de tension","IHS GRID ONLY",
AQ49="Defaut GE &amp; POWER Cabinet","IHS",
AQ49="Sharing","Partners",
AQ49="Sites strategiques &amp; DataCenter","SST &amp; DC",
AQ49="Exclu","Exclu",
AQ49="SAT","SAT",
AQ49="SPARE-ISSUE","SPARE-ISSUE",
AQ49="Fiber CAmtel","TRANS_FO_CAMTEL",
AQ49="Fiber AOF","Fiber AOF",
AQ49="Projet OCM (HUAWEI)","TRAVAUX-HUAWEI",
AQ49="Projet OCM (NOKIA)","TRAVAUX-NOKIA",
AQ49="ACCESS-ISSUE","ACCESS-ISSUE",
AQ49="Projet OCM (ZTE, NOKIA, autres projets)","TRAVAUX OCM",
AQ49="No root CAuse","No root cause",
AQ49="ODU HS","PDH",
AQ49="IP &amp; VLAN","PDH",
AQ49="Warehouse HUAWEI","SPARE-ISSUE",
AQ49="SPARE-HS","SPARE-ISSUE",
AQ49="Power Telco","BSS",AQ49="no impacts","no impacts"
),"")</f>
        <v>IHS GRID ONLY</v>
      </c>
      <c r="AP49" s="48" t="str" cm="1">
        <f t="array" ref="AP49">IFERROR(_xlfn.IFS(
AQ49="MPR ISSUE","TX ISSUE",
AQ49="BSS Hardware Issue","RAN ISSUE",
AQ49="Sites strategiques, MLL, Pylone, etc.","ENVTECH",
AQ49="AKTIVCO DEFAUT GE &amp; POWER Cabinet","POWER ISSUE",
AQ49="AKTIVCO Coupure ENEO &amp; Baisse de tension","POWER ISSUE",
AQ49="Coupure ENEO &amp; Baisse de tension","POWER ISSUE",
AQ49="Defaut GE &amp; POWER Cabinet","POWER ISSUE",
AQ49="Sharing","POWER ISSUE",
AQ49="Sites strategiques &amp; DataCenter","POWER ISSUE",
AQ49="Exclu","Exclu",
AQ49="SAT","TX ISSUE",
AQ49="SPARE-ISSUE","SPARE-ISSUE",
AQ49="Fiber CAmtel","TX ISSUE",
AQ49="Fiber AOF","TX ISSUE",
AQ49="Projet OCM (HUAWEI)","TRAVAUX-HUAWEI",
AQ49="Projet OCM (NOKIA)","TRAVAUX -NOKIA",
AQ49="ACCESS-ISSUE","ACCESS-ISSUE",
AQ49="Projet OCM (ZTE, NOKIA, autres projets)","TRAVAUX OCM",
AQ49="No root CAuse","No root cause",
AQ49="ODU HS","TX ISSUE",
AQ49="IP &amp; VLAN","TX ISSUE",
AQ49="Warehouse HUAWEI","SPARE-ISSUE",
AQ49="SPARE-HS","SPARE-ISSUE",
AQ49="Power Telco","RAN ISSUE",AQ49="no impacts","no impacts"
),"")</f>
        <v>POWER ISSUE</v>
      </c>
      <c r="AQ49" s="67" t="s">
        <v>5329</v>
      </c>
      <c r="AR49" s="48" t="str" cm="1">
        <f t="array" ref="AR49">IFERROR(_xlfn.IFS(
AQ49="MPR ISSUE","ACTIVE",
AQ49="BSS Hardware Issue","ACTIVE",
AQ49="Sites strategiques, MLL, Pylone, etc.","PASSIVE",
AQ49="AKTIVCO DEFAUT GE &amp; POWER Cabinet","PASSIVE",
AQ49="AKTIVCO Coupure ENEO &amp; Baisse de tension","PASSIVE",
AQ49="Coupure ENEO &amp; Baisse de tension","PASSIVE",
AQ49="Defaut GE &amp; POWER Cabinet","PASSIVE",
AQ49="Sharing","PASSIVE",
AQ49="Sites strategiques &amp; DataCenter","PASSIVE",
AQ49="Exclu","Exclu",
AQ49="SAT","ACTIVE",
AQ49="SPARE-ISSUE","SPARE-ISSUE",
AQ49="Fiber CAmtel","ACTIVE",
AQ49="Fiber AOF","ACTIVE",
AQ49="Projet OCM (HUAWEI)","PLANNED WORKS",
AQ49="Projet OCM (NOKIA)","PLANNED WORKS",
AQ49="ACCESS-ISSUE","ACCESS-ISSUE",
AQ49="Projet OCM (ZTE, NOKIA, autres projets)","PLANNED WORKS",
AQ49="No root CAuse","No root cause",
AQ49="ODU HS","ACTIVE",
AQ49="IP &amp; VLAN","ACTIVE",
AQ49="Warehouse HUAWEI","SPARE-ISSUE",
AQ49="SPARE-HS","SPARE-ISSUE",
AQ49="Power Telco","ACTIVE", AQ49="no impacts","no impacts"
),"")</f>
        <v>PASSIVE</v>
      </c>
      <c r="AS49" s="92" t="s">
        <v>6008</v>
      </c>
      <c r="AT49" s="98" t="s">
        <v>1197</v>
      </c>
      <c r="AV49" s="17" t="s">
        <v>5537</v>
      </c>
      <c r="AW49" s="7" t="s">
        <v>6046</v>
      </c>
      <c r="AX49" s="6" t="s">
        <v>5537</v>
      </c>
      <c r="AY49" s="7"/>
      <c r="AZ49" s="3" t="s">
        <v>6120</v>
      </c>
      <c r="BA49" s="18" t="s">
        <v>5537</v>
      </c>
      <c r="BB49" s="18" t="s">
        <v>5537</v>
      </c>
      <c r="BC49" s="18" t="s">
        <v>5537</v>
      </c>
      <c r="BD49" s="18" t="s">
        <v>5537</v>
      </c>
      <c r="BE49" s="18" t="s">
        <v>5537</v>
      </c>
      <c r="BF49" s="18" t="s">
        <v>5537</v>
      </c>
      <c r="BG49" s="18" t="s">
        <v>5537</v>
      </c>
      <c r="BH49" s="18" t="s">
        <v>5537</v>
      </c>
      <c r="BI49" s="18" t="s">
        <v>5537</v>
      </c>
      <c r="BJ49" s="18" t="s">
        <v>6121</v>
      </c>
      <c r="BK49" s="18" t="s">
        <v>5537</v>
      </c>
      <c r="BL49" s="9" t="s">
        <v>6122</v>
      </c>
      <c r="BM49" s="14" t="s">
        <v>6391</v>
      </c>
      <c r="BN49" s="14" t="s">
        <v>5537</v>
      </c>
      <c r="BO49" s="14" t="str">
        <f>_xlfn.XLOOKUP(B49,'[4]cell downs 18042026 17h'!$B:$B,'[4]cell downs 18042026 17h'!$B:$B,"")</f>
        <v/>
      </c>
      <c r="BP49" s="14" t="str">
        <f>_xlfn.XLOOKUP(B49,'[5]Cells Huawei 19042026 15h'!$B:$B,'[5]Cells Huawei 19042026 15h'!$B:$B,"")</f>
        <v/>
      </c>
      <c r="BQ49" s="9" t="str">
        <f>_xlfn.XLOOKUP(B49,'[6]cells down 19042026 9H40'!$B:$B,'[6]cells down 19042026 9H40'!$B:$B,"")</f>
        <v/>
      </c>
      <c r="BR49" s="9" t="s">
        <v>1197</v>
      </c>
      <c r="BS49" s="9" t="s">
        <v>5537</v>
      </c>
      <c r="BT49" s="108"/>
    </row>
    <row r="50" spans="1:72" s="9" customFormat="1" ht="32.5" customHeight="1" x14ac:dyDescent="0.35">
      <c r="A50" s="1" t="s">
        <v>399</v>
      </c>
      <c r="B50" s="8" t="s">
        <v>400</v>
      </c>
      <c r="C50" s="3" t="str">
        <f>_xlfn.XLOOKUP(B50,'[1]daily break down'!$D:$D,'[1]daily break down'!$E:$E,"")</f>
        <v>Douala</v>
      </c>
      <c r="D50" s="1" t="s">
        <v>21</v>
      </c>
      <c r="E50" s="1" t="s">
        <v>5491</v>
      </c>
      <c r="F50" s="3" t="s">
        <v>31</v>
      </c>
      <c r="G50" s="1" t="s">
        <v>32</v>
      </c>
      <c r="H50" s="34" t="str">
        <f>_xlfn.XLOOKUP(B50,[2]CALCULATION!$B:$B,[2]CALCULATION!$H:$H,"")</f>
        <v>ZTE</v>
      </c>
      <c r="I50" s="28">
        <v>0</v>
      </c>
      <c r="J50" s="28">
        <v>0</v>
      </c>
      <c r="K50" s="28">
        <v>0</v>
      </c>
      <c r="L50" s="28">
        <v>0</v>
      </c>
      <c r="M50" s="28">
        <v>0</v>
      </c>
      <c r="N50" s="28">
        <v>0</v>
      </c>
      <c r="O50" s="28">
        <v>0.23062539772224599</v>
      </c>
      <c r="P50" s="28">
        <v>3.5359469570502764</v>
      </c>
      <c r="Q50" s="28">
        <v>0.11619553523783435</v>
      </c>
      <c r="R50" s="28">
        <v>29.782440580653081</v>
      </c>
      <c r="S50" s="93">
        <v>0</v>
      </c>
      <c r="T50" s="93">
        <f>_xlfn.XLOOKUP(B50,'[3]Nur des jours'!$B:$B,'[3]Nur des jours'!$U:$U,"")</f>
        <v>4.4848622989273261</v>
      </c>
      <c r="U50" s="93">
        <v>0</v>
      </c>
      <c r="V50" s="93">
        <v>0</v>
      </c>
      <c r="W50" s="93">
        <v>4.4848622989273261</v>
      </c>
      <c r="X50" s="93">
        <v>7.3005396181295712</v>
      </c>
      <c r="Y50" s="93">
        <v>3.0113816335790284</v>
      </c>
      <c r="Z50" s="93">
        <v>1.4239883230175248</v>
      </c>
      <c r="AA50" s="93">
        <v>36.445340478779109</v>
      </c>
      <c r="AB50" s="93">
        <v>68.566798075523707</v>
      </c>
      <c r="AC50" s="93">
        <f>_xlfn.XLOOKUP(B50,'[3]Nur des jours'!$B:$B,'[3]Nur des jours'!$N:$N,"")</f>
        <v>0</v>
      </c>
      <c r="AD50" s="93">
        <v>0</v>
      </c>
      <c r="AE50" s="93">
        <v>0.12404296969748844</v>
      </c>
      <c r="AF50" s="93">
        <v>0</v>
      </c>
      <c r="AG50" s="93"/>
      <c r="AH50" s="93">
        <v>13.927573173759319</v>
      </c>
      <c r="AI50" s="93">
        <v>6.4925722096327476</v>
      </c>
      <c r="AJ50" s="93">
        <v>5.5290030804696189</v>
      </c>
      <c r="AK50" s="93">
        <v>21.370141638595037</v>
      </c>
      <c r="AL50" s="93">
        <v>13.927573173759319</v>
      </c>
      <c r="AM50" s="49" t="s">
        <v>5559</v>
      </c>
      <c r="AN50" s="49"/>
      <c r="AO50" s="48" t="str" cm="1">
        <f t="array" ref="AO50">IFERROR(_xlfn.IFS(
AQ50="MPR ISSUE","PDH",
AQ50="BSS Hardware Issue","BSS",
AQ50="Sites strategiques, MLL, Pylone, etc.","ENVTECH",
AQ50="AKTIVCO DEFAUT GE &amp; POWER Cabinet","AKTIVCO",
AQ50="AKTIVCO Coupure ENEO &amp; Baisse de tension","AKTIVCO GRID ONLY",
AQ50="Coupure ENEO &amp; Baisse de tension","IHS GRID ONLY",
AQ50="Defaut GE &amp; POWER Cabinet","IHS",
AQ50="Sharing","Partners",
AQ50="Sites strategiques &amp; DataCenter","SST &amp; DC",
AQ50="Exclu","Exclu",
AQ50="SAT","SAT",
AQ50="SPARE-ISSUE","SPARE-ISSUE",
AQ50="Fiber CAmtel","TRANS_FO_CAMTEL",
AQ50="Fiber AOF","Fiber AOF",
AQ50="Projet OCM (HUAWEI)","TRAVAUX-HUAWEI",
AQ50="Projet OCM (NOKIA)","TRAVAUX-NOKIA",
AQ50="ACCESS-ISSUE","ACCESS-ISSUE",
AQ50="Projet OCM (ZTE, NOKIA, autres projets)","TRAVAUX OCM",
AQ50="No root CAuse","No root cause",
AQ50="ODU HS","PDH",
AQ50="IP &amp; VLAN","PDH",
AQ50="Warehouse HUAWEI","SPARE-ISSUE",
AQ50="SPARE-HS","SPARE-ISSUE",
AQ50="Power Telco","BSS",AQ50="no impacts","no impacts"
),"")</f>
        <v>AKTIVCO GRID ONLY</v>
      </c>
      <c r="AP50" s="48" t="str" cm="1">
        <f t="array" ref="AP50">IFERROR(_xlfn.IFS(
AQ50="MPR ISSUE","TX ISSUE",
AQ50="BSS Hardware Issue","RAN ISSUE",
AQ50="Sites strategiques, MLL, Pylone, etc.","ENVTECH",
AQ50="AKTIVCO DEFAUT GE &amp; POWER Cabinet","POWER ISSUE",
AQ50="AKTIVCO Coupure ENEO &amp; Baisse de tension","POWER ISSUE",
AQ50="Coupure ENEO &amp; Baisse de tension","POWER ISSUE",
AQ50="Defaut GE &amp; POWER Cabinet","POWER ISSUE",
AQ50="Sharing","POWER ISSUE",
AQ50="Sites strategiques &amp; DataCenter","POWER ISSUE",
AQ50="Exclu","Exclu",
AQ50="SAT","TX ISSUE",
AQ50="SPARE-ISSUE","SPARE-ISSUE",
AQ50="Fiber CAmtel","TX ISSUE",
AQ50="Fiber AOF","TX ISSUE",
AQ50="Projet OCM (HUAWEI)","TRAVAUX-HUAWEI",
AQ50="Projet OCM (NOKIA)","TRAVAUX -NOKIA",
AQ50="ACCESS-ISSUE","ACCESS-ISSUE",
AQ50="Projet OCM (ZTE, NOKIA, autres projets)","TRAVAUX OCM",
AQ50="No root CAuse","No root cause",
AQ50="ODU HS","TX ISSUE",
AQ50="IP &amp; VLAN","TX ISSUE",
AQ50="Warehouse HUAWEI","SPARE-ISSUE",
AQ50="SPARE-HS","SPARE-ISSUE",
AQ50="Power Telco","RAN ISSUE",AQ50="no impacts","no impacts"
),"")</f>
        <v>POWER ISSUE</v>
      </c>
      <c r="AQ50" s="67" t="s">
        <v>5327</v>
      </c>
      <c r="AR50" s="48" t="str" cm="1">
        <f t="array" ref="AR50">IFERROR(_xlfn.IFS(
AQ50="MPR ISSUE","ACTIVE",
AQ50="BSS Hardware Issue","ACTIVE",
AQ50="Sites strategiques, MLL, Pylone, etc.","PASSIVE",
AQ50="AKTIVCO DEFAUT GE &amp; POWER Cabinet","PASSIVE",
AQ50="AKTIVCO Coupure ENEO &amp; Baisse de tension","PASSIVE",
AQ50="Coupure ENEO &amp; Baisse de tension","PASSIVE",
AQ50="Defaut GE &amp; POWER Cabinet","PASSIVE",
AQ50="Sharing","PASSIVE",
AQ50="Sites strategiques &amp; DataCenter","PASSIVE",
AQ50="Exclu","Exclu",
AQ50="SAT","ACTIVE",
AQ50="SPARE-ISSUE","SPARE-ISSUE",
AQ50="Fiber CAmtel","ACTIVE",
AQ50="Fiber AOF","ACTIVE",
AQ50="Projet OCM (HUAWEI)","PLANNED WORKS",
AQ50="Projet OCM (NOKIA)","PLANNED WORKS",
AQ50="ACCESS-ISSUE","ACCESS-ISSUE",
AQ50="Projet OCM (ZTE, NOKIA, autres projets)","PLANNED WORKS",
AQ50="No root CAuse","No root cause",
AQ50="ODU HS","ACTIVE",
AQ50="IP &amp; VLAN","ACTIVE",
AQ50="Warehouse HUAWEI","SPARE-ISSUE",
AQ50="SPARE-HS","SPARE-ISSUE",
AQ50="Power Telco","ACTIVE", AQ50="no impacts","no impacts"
),"")</f>
        <v>PASSIVE</v>
      </c>
      <c r="AS50" s="92" t="s">
        <v>6367</v>
      </c>
      <c r="AT50" s="128" t="s">
        <v>327</v>
      </c>
      <c r="AU50" s="9" t="s">
        <v>6386</v>
      </c>
      <c r="AV50" s="17" t="s">
        <v>5537</v>
      </c>
      <c r="AW50" s="7" t="s">
        <v>5950</v>
      </c>
      <c r="AX50" s="6" t="s">
        <v>6348</v>
      </c>
      <c r="AY50" s="7"/>
      <c r="AZ50" s="3" t="s">
        <v>5537</v>
      </c>
      <c r="BA50" s="18" t="s">
        <v>5537</v>
      </c>
      <c r="BB50" s="18" t="s">
        <v>5537</v>
      </c>
      <c r="BC50" s="18" t="s">
        <v>5537</v>
      </c>
      <c r="BD50" s="18" t="s">
        <v>5537</v>
      </c>
      <c r="BE50" s="18" t="s">
        <v>5537</v>
      </c>
      <c r="BF50" s="18" t="s">
        <v>5537</v>
      </c>
      <c r="BG50" s="18" t="s">
        <v>5537</v>
      </c>
      <c r="BH50" s="18" t="s">
        <v>5537</v>
      </c>
      <c r="BI50" s="18" t="s">
        <v>5537</v>
      </c>
      <c r="BJ50" s="18" t="s">
        <v>5537</v>
      </c>
      <c r="BK50" s="18" t="s">
        <v>5537</v>
      </c>
      <c r="BL50" s="9" t="s">
        <v>5537</v>
      </c>
      <c r="BM50" s="14" t="s">
        <v>6391</v>
      </c>
      <c r="BN50" s="14" t="s">
        <v>5537</v>
      </c>
      <c r="BO50" s="14" t="str">
        <f>_xlfn.XLOOKUP(B50,'[4]cell downs 18042026 17h'!$B:$B,'[4]cell downs 18042026 17h'!$B:$B,"")</f>
        <v/>
      </c>
      <c r="BP50" s="14" t="str">
        <f>_xlfn.XLOOKUP(B50,'[5]Cells Huawei 19042026 15h'!$B:$B,'[5]Cells Huawei 19042026 15h'!$B:$B,"")</f>
        <v/>
      </c>
      <c r="BQ50" s="9" t="str">
        <f>_xlfn.XLOOKUP(B50,'[6]cells down 19042026 9H40'!$B:$B,'[6]cells down 19042026 9H40'!$B:$B,"")</f>
        <v/>
      </c>
      <c r="BR50" s="9" t="s">
        <v>5537</v>
      </c>
      <c r="BS50" s="9" t="s">
        <v>5537</v>
      </c>
      <c r="BT50" s="108"/>
    </row>
    <row r="51" spans="1:72" s="9" customFormat="1" x14ac:dyDescent="0.35">
      <c r="A51" s="8" t="s">
        <v>3450</v>
      </c>
      <c r="B51" s="8" t="s">
        <v>3451</v>
      </c>
      <c r="C51" s="25" t="str">
        <f>_xlfn.XLOOKUP(B51,'[1]daily break down'!$D:$D,'[1]daily break down'!$E:$E,"")</f>
        <v>Yaounde</v>
      </c>
      <c r="D51" s="8" t="s">
        <v>11</v>
      </c>
      <c r="E51" s="8" t="s">
        <v>12</v>
      </c>
      <c r="F51" s="119" t="s">
        <v>37</v>
      </c>
      <c r="G51" s="118" t="s">
        <v>38</v>
      </c>
      <c r="H51" s="120" t="str">
        <f>_xlfn.XLOOKUP(B51,[2]CALCULATION!$B:$B,[2]CALCULATION!$H:$H,"")</f>
        <v>ZTE</v>
      </c>
      <c r="I51" s="28">
        <v>0</v>
      </c>
      <c r="J51" s="28">
        <v>0</v>
      </c>
      <c r="K51" s="28">
        <v>0</v>
      </c>
      <c r="L51" s="28">
        <v>0</v>
      </c>
      <c r="M51" s="28">
        <v>0</v>
      </c>
      <c r="N51" s="28">
        <v>0</v>
      </c>
      <c r="O51" s="28">
        <v>0</v>
      </c>
      <c r="P51" s="28">
        <v>0</v>
      </c>
      <c r="Q51" s="28">
        <v>0</v>
      </c>
      <c r="R51" s="28">
        <v>0</v>
      </c>
      <c r="S51" s="93">
        <v>3.1333557341916993</v>
      </c>
      <c r="T51" s="93">
        <f>_xlfn.XLOOKUP(B51,'[3]Nur des jours'!$B:$B,'[3]Nur des jours'!$U:$U,"")</f>
        <v>0</v>
      </c>
      <c r="U51" s="93">
        <v>0</v>
      </c>
      <c r="V51" s="93">
        <v>0</v>
      </c>
      <c r="W51" s="93">
        <v>0</v>
      </c>
      <c r="X51" s="93">
        <v>1.9887004077812309</v>
      </c>
      <c r="Y51" s="93">
        <v>0</v>
      </c>
      <c r="Z51" s="93">
        <v>0</v>
      </c>
      <c r="AA51" s="93">
        <v>0</v>
      </c>
      <c r="AB51" s="93">
        <v>0</v>
      </c>
      <c r="AC51" s="93">
        <f>_xlfn.XLOOKUP(B51,'[3]Nur des jours'!$B:$B,'[3]Nur des jours'!$N:$N,"")</f>
        <v>13.868556899607057</v>
      </c>
      <c r="AD51" s="93">
        <v>13.868556899607057</v>
      </c>
      <c r="AE51" s="93">
        <v>13.868556899607057</v>
      </c>
      <c r="AF51" s="93">
        <v>13.868556899607057</v>
      </c>
      <c r="AG51" s="93"/>
      <c r="AH51" s="93">
        <v>13.868556899607057</v>
      </c>
      <c r="AI51" s="93">
        <v>32.372936225315634</v>
      </c>
      <c r="AJ51" s="93">
        <v>27.540622418066651</v>
      </c>
      <c r="AK51" s="93">
        <v>0</v>
      </c>
      <c r="AL51" s="93">
        <v>13.868556899607057</v>
      </c>
      <c r="AM51" s="49" t="s">
        <v>5559</v>
      </c>
      <c r="AN51" s="49"/>
      <c r="AO51" s="48" t="str" cm="1">
        <f t="array" ref="AO51">IFERROR(_xlfn.IFS(
AQ51="MPR ISSUE","PDH",
AQ51="BSS Hardware Issue","BSS",
AQ51="Sites strategiques, MLL, Pylone, etc.","ENVTECH",
AQ51="AKTIVCO DEFAUT GE &amp; POWER Cabinet","AKTIVCO",
AQ51="AKTIVCO Coupure ENEO &amp; Baisse de tension","AKTIVCO GRID ONLY",
AQ51="Coupure ENEO &amp; Baisse de tension","IHS GRID ONLY",
AQ51="Defaut GE &amp; POWER Cabinet","IHS",
AQ51="Sharing","Partners",
AQ51="Sites strategiques &amp; DataCenter","SST &amp; DC",
AQ51="Exclu","Exclu",
AQ51="SAT","SAT",
AQ51="SPARE-ISSUE","SPARE-ISSUE",
AQ51="Fiber CAmtel","TRANS_FO_CAMTEL",
AQ51="Fiber AOF","Fiber AOF",
AQ51="Projet OCM (HUAWEI)","TRAVAUX-HUAWEI",
AQ51="Projet OCM (NOKIA)","TRAVAUX-NOKIA",
AQ51="ACCESS-ISSUE","ACCESS-ISSUE",
AQ51="Projet OCM (ZTE, NOKIA, autres projets)","TRAVAUX OCM",
AQ51="No root CAuse","No root cause",
AQ51="ODU HS","PDH",
AQ51="IP &amp; VLAN","PDH",
AQ51="Warehouse HUAWEI","SPARE-ISSUE",
AQ51="SPARE-HS","SPARE-ISSUE",
AQ51="Power Telco","BSS",AQ51="no impacts","no impacts"
),"")</f>
        <v>IHS GRID ONLY</v>
      </c>
      <c r="AP51" s="48" t="str" cm="1">
        <f t="array" ref="AP51">IFERROR(_xlfn.IFS(
AQ51="MPR ISSUE","TX ISSUE",
AQ51="BSS Hardware Issue","RAN ISSUE",
AQ51="Sites strategiques, MLL, Pylone, etc.","ENVTECH",
AQ51="AKTIVCO DEFAUT GE &amp; POWER Cabinet","POWER ISSUE",
AQ51="AKTIVCO Coupure ENEO &amp; Baisse de tension","POWER ISSUE",
AQ51="Coupure ENEO &amp; Baisse de tension","POWER ISSUE",
AQ51="Defaut GE &amp; POWER Cabinet","POWER ISSUE",
AQ51="Sharing","POWER ISSUE",
AQ51="Sites strategiques &amp; DataCenter","POWER ISSUE",
AQ51="Exclu","Exclu",
AQ51="SAT","TX ISSUE",
AQ51="SPARE-ISSUE","SPARE-ISSUE",
AQ51="Fiber CAmtel","TX ISSUE",
AQ51="Fiber AOF","TX ISSUE",
AQ51="Projet OCM (HUAWEI)","TRAVAUX-HUAWEI",
AQ51="Projet OCM (NOKIA)","TRAVAUX -NOKIA",
AQ51="ACCESS-ISSUE","ACCESS-ISSUE",
AQ51="Projet OCM (ZTE, NOKIA, autres projets)","TRAVAUX OCM",
AQ51="No root CAuse","No root cause",
AQ51="ODU HS","TX ISSUE",
AQ51="IP &amp; VLAN","TX ISSUE",
AQ51="Warehouse HUAWEI","SPARE-ISSUE",
AQ51="SPARE-HS","SPARE-ISSUE",
AQ51="Power Telco","RAN ISSUE",AQ51="no impacts","no impacts"
),"")</f>
        <v>POWER ISSUE</v>
      </c>
      <c r="AQ51" s="67" t="s">
        <v>5329</v>
      </c>
      <c r="AR51" s="48" t="str" cm="1">
        <f t="array" ref="AR51">IFERROR(_xlfn.IFS(
AQ51="MPR ISSUE","ACTIVE",
AQ51="BSS Hardware Issue","ACTIVE",
AQ51="Sites strategiques, MLL, Pylone, etc.","PASSIVE",
AQ51="AKTIVCO DEFAUT GE &amp; POWER Cabinet","PASSIVE",
AQ51="AKTIVCO Coupure ENEO &amp; Baisse de tension","PASSIVE",
AQ51="Coupure ENEO &amp; Baisse de tension","PASSIVE",
AQ51="Defaut GE &amp; POWER Cabinet","PASSIVE",
AQ51="Sharing","PASSIVE",
AQ51="Sites strategiques &amp; DataCenter","PASSIVE",
AQ51="Exclu","Exclu",
AQ51="SAT","ACTIVE",
AQ51="SPARE-ISSUE","SPARE-ISSUE",
AQ51="Fiber CAmtel","ACTIVE",
AQ51="Fiber AOF","ACTIVE",
AQ51="Projet OCM (HUAWEI)","PLANNED WORKS",
AQ51="Projet OCM (NOKIA)","PLANNED WORKS",
AQ51="ACCESS-ISSUE","ACCESS-ISSUE",
AQ51="Projet OCM (ZTE, NOKIA, autres projets)","PLANNED WORKS",
AQ51="No root CAuse","No root cause",
AQ51="ODU HS","ACTIVE",
AQ51="IP &amp; VLAN","ACTIVE",
AQ51="Warehouse HUAWEI","SPARE-ISSUE",
AQ51="SPARE-HS","SPARE-ISSUE",
AQ51="Power Telco","ACTIVE", AQ51="no impacts","no impacts"
),"")</f>
        <v>PASSIVE</v>
      </c>
      <c r="AS51" s="92" t="s">
        <v>5960</v>
      </c>
      <c r="AT51" s="128" t="s">
        <v>746</v>
      </c>
      <c r="AU51" s="9" t="s">
        <v>5939</v>
      </c>
      <c r="AV51" s="17" t="s">
        <v>5537</v>
      </c>
      <c r="AW51" s="7" t="s">
        <v>6047</v>
      </c>
      <c r="AX51" s="6" t="s">
        <v>5537</v>
      </c>
      <c r="AY51" s="7"/>
      <c r="AZ51" s="3" t="s">
        <v>5537</v>
      </c>
      <c r="BA51" s="18" t="s">
        <v>5537</v>
      </c>
      <c r="BB51" s="18" t="s">
        <v>5537</v>
      </c>
      <c r="BC51" s="18" t="s">
        <v>5537</v>
      </c>
      <c r="BD51" s="18" t="s">
        <v>5537</v>
      </c>
      <c r="BE51" s="18" t="s">
        <v>5537</v>
      </c>
      <c r="BF51" s="18" t="s">
        <v>5537</v>
      </c>
      <c r="BG51" s="18" t="s">
        <v>5537</v>
      </c>
      <c r="BH51" s="18" t="s">
        <v>5537</v>
      </c>
      <c r="BI51" s="18" t="s">
        <v>5537</v>
      </c>
      <c r="BJ51" s="18" t="s">
        <v>6123</v>
      </c>
      <c r="BK51" s="18" t="s">
        <v>6124</v>
      </c>
      <c r="BL51" s="9" t="s">
        <v>5537</v>
      </c>
      <c r="BM51" s="14" t="s">
        <v>6391</v>
      </c>
      <c r="BN51" s="14" t="s">
        <v>5537</v>
      </c>
      <c r="BO51" s="14" t="str">
        <f>_xlfn.XLOOKUP(B51,'[4]cell downs 18042026 17h'!$B:$B,'[4]cell downs 18042026 17h'!$B:$B,"")</f>
        <v/>
      </c>
      <c r="BP51" s="14" t="str">
        <f>_xlfn.XLOOKUP(B51,'[5]Cells Huawei 19042026 15h'!$B:$B,'[5]Cells Huawei 19042026 15h'!$B:$B,"")</f>
        <v/>
      </c>
      <c r="BQ51" s="9" t="str">
        <f>_xlfn.XLOOKUP(B51,'[6]cells down 19042026 9H40'!$B:$B,'[6]cells down 19042026 9H40'!$B:$B,"")</f>
        <v/>
      </c>
      <c r="BR51" s="9" t="s">
        <v>3451</v>
      </c>
      <c r="BS51" s="9" t="s">
        <v>5537</v>
      </c>
      <c r="BT51" s="108"/>
    </row>
    <row r="52" spans="1:72" s="9" customFormat="1" ht="32.5" customHeight="1" x14ac:dyDescent="0.35">
      <c r="A52" s="8" t="s">
        <v>47</v>
      </c>
      <c r="B52" s="8" t="s">
        <v>48</v>
      </c>
      <c r="C52" s="25" t="str">
        <f>_xlfn.XLOOKUP(B52,'[1]daily break down'!$D:$D,'[1]daily break down'!$E:$E,"")</f>
        <v>Yaounde</v>
      </c>
      <c r="D52" s="8" t="s">
        <v>21</v>
      </c>
      <c r="E52" s="8" t="s">
        <v>30</v>
      </c>
      <c r="F52" s="119" t="s">
        <v>37</v>
      </c>
      <c r="G52" s="118" t="s">
        <v>38</v>
      </c>
      <c r="H52" s="120" t="str">
        <f>_xlfn.XLOOKUP(B52,[2]CALCULATION!$B:$B,[2]CALCULATION!$H:$H,"")</f>
        <v>ZTE</v>
      </c>
      <c r="I52" s="28">
        <v>22.13276146938216</v>
      </c>
      <c r="J52" s="28">
        <v>0.41286422796939709</v>
      </c>
      <c r="K52" s="28">
        <v>0</v>
      </c>
      <c r="L52" s="28">
        <v>0</v>
      </c>
      <c r="M52" s="28">
        <v>0</v>
      </c>
      <c r="N52" s="28">
        <v>0</v>
      </c>
      <c r="O52" s="28">
        <v>0</v>
      </c>
      <c r="P52" s="28">
        <v>0</v>
      </c>
      <c r="Q52" s="28">
        <v>0</v>
      </c>
      <c r="R52" s="28">
        <v>0</v>
      </c>
      <c r="S52" s="93">
        <v>2.2890431266461775</v>
      </c>
      <c r="T52" s="93">
        <f>_xlfn.XLOOKUP(B52,'[3]Nur des jours'!$B:$B,'[3]Nur des jours'!$U:$U,"")</f>
        <v>0</v>
      </c>
      <c r="U52" s="93">
        <v>0</v>
      </c>
      <c r="V52" s="93">
        <v>0</v>
      </c>
      <c r="W52" s="93">
        <v>0</v>
      </c>
      <c r="X52" s="93">
        <v>1.442215773057903</v>
      </c>
      <c r="Y52" s="93">
        <v>0</v>
      </c>
      <c r="Z52" s="93">
        <v>0</v>
      </c>
      <c r="AA52" s="93">
        <v>0</v>
      </c>
      <c r="AB52" s="93">
        <v>0</v>
      </c>
      <c r="AC52" s="93">
        <f>_xlfn.XLOOKUP(B52,'[3]Nur des jours'!$B:$B,'[3]Nur des jours'!$N:$N,"")</f>
        <v>13.868556899607057</v>
      </c>
      <c r="AD52" s="93">
        <v>13.868556899607057</v>
      </c>
      <c r="AE52" s="93">
        <v>13.868556899607057</v>
      </c>
      <c r="AF52" s="93">
        <v>13.868556899607057</v>
      </c>
      <c r="AG52" s="93"/>
      <c r="AH52" s="93">
        <v>13.868556899607057</v>
      </c>
      <c r="AI52" s="93">
        <v>32.372936225315634</v>
      </c>
      <c r="AJ52" s="93">
        <v>27.540622418066651</v>
      </c>
      <c r="AK52" s="93">
        <v>0</v>
      </c>
      <c r="AL52" s="93">
        <v>13.868556899607057</v>
      </c>
      <c r="AM52" s="49" t="s">
        <v>5559</v>
      </c>
      <c r="AN52" s="49"/>
      <c r="AO52" s="48" t="str" cm="1">
        <f t="array" ref="AO52">IFERROR(_xlfn.IFS(
AQ52="MPR ISSUE","PDH",
AQ52="BSS Hardware Issue","BSS",
AQ52="Sites strategiques, MLL, Pylone, etc.","ENVTECH",
AQ52="AKTIVCO DEFAUT GE &amp; POWER Cabinet","AKTIVCO",
AQ52="AKTIVCO Coupure ENEO &amp; Baisse de tension","AKTIVCO GRID ONLY",
AQ52="Coupure ENEO &amp; Baisse de tension","IHS GRID ONLY",
AQ52="Defaut GE &amp; POWER Cabinet","IHS",
AQ52="Sharing","Partners",
AQ52="Sites strategiques &amp; DataCenter","SST &amp; DC",
AQ52="Exclu","Exclu",
AQ52="SAT","SAT",
AQ52="SPARE-ISSUE","SPARE-ISSUE",
AQ52="Fiber CAmtel","TRANS_FO_CAMTEL",
AQ52="Fiber AOF","Fiber AOF",
AQ52="Projet OCM (HUAWEI)","TRAVAUX-HUAWEI",
AQ52="Projet OCM (NOKIA)","TRAVAUX-NOKIA",
AQ52="ACCESS-ISSUE","ACCESS-ISSUE",
AQ52="Projet OCM (ZTE, NOKIA, autres projets)","TRAVAUX OCM",
AQ52="No root CAuse","No root cause",
AQ52="ODU HS","PDH",
AQ52="IP &amp; VLAN","PDH",
AQ52="Warehouse HUAWEI","SPARE-ISSUE",
AQ52="SPARE-HS","SPARE-ISSUE",
AQ52="Power Telco","BSS",AQ52="no impacts","no impacts"
),"")</f>
        <v>AKTIVCO GRID ONLY</v>
      </c>
      <c r="AP52" s="48" t="str" cm="1">
        <f t="array" ref="AP52">IFERROR(_xlfn.IFS(
AQ52="MPR ISSUE","TX ISSUE",
AQ52="BSS Hardware Issue","RAN ISSUE",
AQ52="Sites strategiques, MLL, Pylone, etc.","ENVTECH",
AQ52="AKTIVCO DEFAUT GE &amp; POWER Cabinet","POWER ISSUE",
AQ52="AKTIVCO Coupure ENEO &amp; Baisse de tension","POWER ISSUE",
AQ52="Coupure ENEO &amp; Baisse de tension","POWER ISSUE",
AQ52="Defaut GE &amp; POWER Cabinet","POWER ISSUE",
AQ52="Sharing","POWER ISSUE",
AQ52="Sites strategiques &amp; DataCenter","POWER ISSUE",
AQ52="Exclu","Exclu",
AQ52="SAT","TX ISSUE",
AQ52="SPARE-ISSUE","SPARE-ISSUE",
AQ52="Fiber CAmtel","TX ISSUE",
AQ52="Fiber AOF","TX ISSUE",
AQ52="Projet OCM (HUAWEI)","TRAVAUX-HUAWEI",
AQ52="Projet OCM (NOKIA)","TRAVAUX -NOKIA",
AQ52="ACCESS-ISSUE","ACCESS-ISSUE",
AQ52="Projet OCM (ZTE, NOKIA, autres projets)","TRAVAUX OCM",
AQ52="No root CAuse","No root cause",
AQ52="ODU HS","TX ISSUE",
AQ52="IP &amp; VLAN","TX ISSUE",
AQ52="Warehouse HUAWEI","SPARE-ISSUE",
AQ52="SPARE-HS","SPARE-ISSUE",
AQ52="Power Telco","RAN ISSUE",AQ52="no impacts","no impacts"
),"")</f>
        <v>POWER ISSUE</v>
      </c>
      <c r="AQ52" s="67" t="s">
        <v>5327</v>
      </c>
      <c r="AR52" s="48" t="str" cm="1">
        <f t="array" ref="AR52">IFERROR(_xlfn.IFS(
AQ52="MPR ISSUE","ACTIVE",
AQ52="BSS Hardware Issue","ACTIVE",
AQ52="Sites strategiques, MLL, Pylone, etc.","PASSIVE",
AQ52="AKTIVCO DEFAUT GE &amp; POWER Cabinet","PASSIVE",
AQ52="AKTIVCO Coupure ENEO &amp; Baisse de tension","PASSIVE",
AQ52="Coupure ENEO &amp; Baisse de tension","PASSIVE",
AQ52="Defaut GE &amp; POWER Cabinet","PASSIVE",
AQ52="Sharing","PASSIVE",
AQ52="Sites strategiques &amp; DataCenter","PASSIVE",
AQ52="Exclu","Exclu",
AQ52="SAT","ACTIVE",
AQ52="SPARE-ISSUE","SPARE-ISSUE",
AQ52="Fiber CAmtel","ACTIVE",
AQ52="Fiber AOF","ACTIVE",
AQ52="Projet OCM (HUAWEI)","PLANNED WORKS",
AQ52="Projet OCM (NOKIA)","PLANNED WORKS",
AQ52="ACCESS-ISSUE","ACCESS-ISSUE",
AQ52="Projet OCM (ZTE, NOKIA, autres projets)","PLANNED WORKS",
AQ52="No root CAuse","No root cause",
AQ52="ODU HS","ACTIVE",
AQ52="IP &amp; VLAN","ACTIVE",
AQ52="Warehouse HUAWEI","SPARE-ISSUE",
AQ52="SPARE-HS","SPARE-ISSUE",
AQ52="Power Telco","ACTIVE", AQ52="no impacts","no impacts"
),"")</f>
        <v>PASSIVE</v>
      </c>
      <c r="AS52" s="92" t="s">
        <v>6368</v>
      </c>
      <c r="AT52" s="128" t="s">
        <v>746</v>
      </c>
      <c r="AU52" s="9" t="s">
        <v>5940</v>
      </c>
      <c r="AV52" s="17" t="s">
        <v>5537</v>
      </c>
      <c r="AW52" s="7" t="s">
        <v>6048</v>
      </c>
      <c r="AX52" s="6" t="s">
        <v>6340</v>
      </c>
      <c r="AY52" s="7"/>
      <c r="AZ52" s="3" t="s">
        <v>5537</v>
      </c>
      <c r="BA52" s="18" t="s">
        <v>5537</v>
      </c>
      <c r="BB52" s="18" t="s">
        <v>5537</v>
      </c>
      <c r="BC52" s="18" t="s">
        <v>5537</v>
      </c>
      <c r="BD52" s="18" t="s">
        <v>5537</v>
      </c>
      <c r="BE52" s="18" t="s">
        <v>5537</v>
      </c>
      <c r="BF52" s="18" t="s">
        <v>5537</v>
      </c>
      <c r="BG52" s="18" t="s">
        <v>5537</v>
      </c>
      <c r="BH52" s="18" t="s">
        <v>5537</v>
      </c>
      <c r="BI52" s="18" t="s">
        <v>5537</v>
      </c>
      <c r="BJ52" s="18" t="s">
        <v>6125</v>
      </c>
      <c r="BK52" s="18" t="s">
        <v>6126</v>
      </c>
      <c r="BL52" s="9" t="s">
        <v>5537</v>
      </c>
      <c r="BM52" s="14" t="s">
        <v>6391</v>
      </c>
      <c r="BN52" s="14" t="s">
        <v>5537</v>
      </c>
      <c r="BO52" s="14" t="str">
        <f>_xlfn.XLOOKUP(B52,'[4]cell downs 18042026 17h'!$B:$B,'[4]cell downs 18042026 17h'!$B:$B,"")</f>
        <v/>
      </c>
      <c r="BP52" s="14" t="str">
        <f>_xlfn.XLOOKUP(B52,'[5]Cells Huawei 19042026 15h'!$B:$B,'[5]Cells Huawei 19042026 15h'!$B:$B,"")</f>
        <v/>
      </c>
      <c r="BQ52" s="9" t="str">
        <f>_xlfn.XLOOKUP(B52,'[6]cells down 19042026 9H40'!$B:$B,'[6]cells down 19042026 9H40'!$B:$B,"")</f>
        <v/>
      </c>
      <c r="BR52" s="9" t="s">
        <v>5537</v>
      </c>
      <c r="BS52" s="9" t="s">
        <v>5459</v>
      </c>
      <c r="BT52" s="108"/>
    </row>
    <row r="53" spans="1:72" s="9" customFormat="1" ht="15.5" customHeight="1" x14ac:dyDescent="0.35">
      <c r="A53" s="8" t="s">
        <v>745</v>
      </c>
      <c r="B53" s="8" t="s">
        <v>746</v>
      </c>
      <c r="C53" s="25" t="str">
        <f>_xlfn.XLOOKUP(B53,'[1]daily break down'!$D:$D,'[1]daily break down'!$E:$E,"")</f>
        <v>Yaounde</v>
      </c>
      <c r="D53" s="8" t="s">
        <v>11</v>
      </c>
      <c r="E53" s="8" t="s">
        <v>145</v>
      </c>
      <c r="F53" s="119" t="s">
        <v>37</v>
      </c>
      <c r="G53" s="118" t="s">
        <v>38</v>
      </c>
      <c r="H53" s="120" t="str">
        <f>_xlfn.XLOOKUP(B53,[2]CALCULATION!$B:$B,[2]CALCULATION!$H:$H,"")</f>
        <v>ZTE</v>
      </c>
      <c r="I53" s="28">
        <v>1.9369786806607827</v>
      </c>
      <c r="J53" s="28">
        <v>0</v>
      </c>
      <c r="K53" s="28">
        <v>0</v>
      </c>
      <c r="L53" s="28">
        <v>0</v>
      </c>
      <c r="M53" s="28">
        <v>0</v>
      </c>
      <c r="N53" s="28">
        <v>0</v>
      </c>
      <c r="O53" s="28">
        <v>0</v>
      </c>
      <c r="P53" s="28">
        <v>0</v>
      </c>
      <c r="Q53" s="28">
        <v>0</v>
      </c>
      <c r="R53" s="28">
        <v>0</v>
      </c>
      <c r="S53" s="93">
        <v>5.4716415120722077</v>
      </c>
      <c r="T53" s="93">
        <f>_xlfn.XLOOKUP(B53,'[3]Nur des jours'!$B:$B,'[3]Nur des jours'!$U:$U,"")</f>
        <v>0</v>
      </c>
      <c r="U53" s="93">
        <v>0</v>
      </c>
      <c r="V53" s="93">
        <v>0</v>
      </c>
      <c r="W53" s="93">
        <v>0</v>
      </c>
      <c r="X53" s="93">
        <v>1.1005670128098672</v>
      </c>
      <c r="Y53" s="93">
        <v>0</v>
      </c>
      <c r="Z53" s="93">
        <v>0</v>
      </c>
      <c r="AA53" s="93">
        <v>0</v>
      </c>
      <c r="AB53" s="93">
        <v>0</v>
      </c>
      <c r="AC53" s="93">
        <f>_xlfn.XLOOKUP(B53,'[3]Nur des jours'!$B:$B,'[3]Nur des jours'!$N:$N,"")</f>
        <v>13.868556899607057</v>
      </c>
      <c r="AD53" s="93">
        <v>13.868556899607057</v>
      </c>
      <c r="AE53" s="93">
        <v>13.868556899607057</v>
      </c>
      <c r="AF53" s="93">
        <v>13.868556899607057</v>
      </c>
      <c r="AG53" s="93"/>
      <c r="AH53" s="93">
        <v>13.868556899607057</v>
      </c>
      <c r="AI53" s="93">
        <v>32.372936225315634</v>
      </c>
      <c r="AJ53" s="93">
        <v>27.540622418066651</v>
      </c>
      <c r="AK53" s="93">
        <v>0</v>
      </c>
      <c r="AL53" s="93">
        <v>13.868556899607057</v>
      </c>
      <c r="AM53" s="49" t="s">
        <v>5559</v>
      </c>
      <c r="AN53" s="49"/>
      <c r="AO53" s="48" t="str" cm="1">
        <f t="array" ref="AO53">IFERROR(_xlfn.IFS(
AQ53="MPR ISSUE","PDH",
AQ53="BSS Hardware Issue","BSS",
AQ53="Sites strategiques, MLL, Pylone, etc.","ENVTECH",
AQ53="AKTIVCO DEFAUT GE &amp; POWER Cabinet","AKTIVCO",
AQ53="AKTIVCO Coupure ENEO &amp; Baisse de tension","AKTIVCO GRID ONLY",
AQ53="Coupure ENEO &amp; Baisse de tension","IHS GRID ONLY",
AQ53="Defaut GE &amp; POWER Cabinet","IHS",
AQ53="Sharing","Partners",
AQ53="Sites strategiques &amp; DataCenter","SST &amp; DC",
AQ53="Exclu","Exclu",
AQ53="SAT","SAT",
AQ53="SPARE-ISSUE","SPARE-ISSUE",
AQ53="Fiber CAmtel","TRANS_FO_CAMTEL",
AQ53="Fiber AOF","Fiber AOF",
AQ53="Projet OCM (HUAWEI)","TRAVAUX-HUAWEI",
AQ53="Projet OCM (NOKIA)","TRAVAUX-NOKIA",
AQ53="ACCESS-ISSUE","ACCESS-ISSUE",
AQ53="Projet OCM (ZTE, NOKIA, autres projets)","TRAVAUX OCM",
AQ53="No root CAuse","No root cause",
AQ53="ODU HS","PDH",
AQ53="IP &amp; VLAN","PDH",
AQ53="Warehouse HUAWEI","SPARE-ISSUE",
AQ53="SPARE-HS","SPARE-ISSUE",
AQ53="Power Telco","BSS",AQ53="no impacts","no impacts"
),"")</f>
        <v>SPARE-ISSUE</v>
      </c>
      <c r="AP53" s="48" t="str" cm="1">
        <f t="array" ref="AP53">IFERROR(_xlfn.IFS(
AQ53="MPR ISSUE","TX ISSUE",
AQ53="BSS Hardware Issue","RAN ISSUE",
AQ53="Sites strategiques, MLL, Pylone, etc.","ENVTECH",
AQ53="AKTIVCO DEFAUT GE &amp; POWER Cabinet","POWER ISSUE",
AQ53="AKTIVCO Coupure ENEO &amp; Baisse de tension","POWER ISSUE",
AQ53="Coupure ENEO &amp; Baisse de tension","POWER ISSUE",
AQ53="Defaut GE &amp; POWER Cabinet","POWER ISSUE",
AQ53="Sharing","POWER ISSUE",
AQ53="Sites strategiques &amp; DataCenter","POWER ISSUE",
AQ53="Exclu","Exclu",
AQ53="SAT","TX ISSUE",
AQ53="SPARE-ISSUE","SPARE-ISSUE",
AQ53="Fiber CAmtel","TX ISSUE",
AQ53="Fiber AOF","TX ISSUE",
AQ53="Projet OCM (HUAWEI)","TRAVAUX-HUAWEI",
AQ53="Projet OCM (NOKIA)","TRAVAUX -NOKIA",
AQ53="ACCESS-ISSUE","ACCESS-ISSUE",
AQ53="Projet OCM (ZTE, NOKIA, autres projets)","TRAVAUX OCM",
AQ53="No root CAuse","No root cause",
AQ53="ODU HS","TX ISSUE",
AQ53="IP &amp; VLAN","TX ISSUE",
AQ53="Warehouse HUAWEI","SPARE-ISSUE",
AQ53="SPARE-HS","SPARE-ISSUE",
AQ53="Power Telco","RAN ISSUE",AQ53="no impacts","no impacts"
),"")</f>
        <v>SPARE-ISSUE</v>
      </c>
      <c r="AQ53" s="67" t="s">
        <v>5336</v>
      </c>
      <c r="AR53" s="48" t="str" cm="1">
        <f t="array" ref="AR53">IFERROR(_xlfn.IFS(
AQ53="MPR ISSUE","ACTIVE",
AQ53="BSS Hardware Issue","ACTIVE",
AQ53="Sites strategiques, MLL, Pylone, etc.","PASSIVE",
AQ53="AKTIVCO DEFAUT GE &amp; POWER Cabinet","PASSIVE",
AQ53="AKTIVCO Coupure ENEO &amp; Baisse de tension","PASSIVE",
AQ53="Coupure ENEO &amp; Baisse de tension","PASSIVE",
AQ53="Defaut GE &amp; POWER Cabinet","PASSIVE",
AQ53="Sharing","PASSIVE",
AQ53="Sites strategiques &amp; DataCenter","PASSIVE",
AQ53="Exclu","Exclu",
AQ53="SAT","ACTIVE",
AQ53="SPARE-ISSUE","SPARE-ISSUE",
AQ53="Fiber CAmtel","ACTIVE",
AQ53="Fiber AOF","ACTIVE",
AQ53="Projet OCM (HUAWEI)","PLANNED WORKS",
AQ53="Projet OCM (NOKIA)","PLANNED WORKS",
AQ53="ACCESS-ISSUE","ACCESS-ISSUE",
AQ53="Projet OCM (ZTE, NOKIA, autres projets)","PLANNED WORKS",
AQ53="No root CAuse","No root cause",
AQ53="ODU HS","ACTIVE",
AQ53="IP &amp; VLAN","ACTIVE",
AQ53="Warehouse HUAWEI","SPARE-ISSUE",
AQ53="SPARE-HS","SPARE-ISSUE",
AQ53="Power Telco","ACTIVE", AQ53="no impacts","no impacts"
),"")</f>
        <v>SPARE-ISSUE</v>
      </c>
      <c r="AS53" s="92" t="s">
        <v>5961</v>
      </c>
      <c r="AT53" s="98" t="s">
        <v>746</v>
      </c>
      <c r="AV53" s="17" t="s">
        <v>5537</v>
      </c>
      <c r="AW53" s="7" t="s">
        <v>6049</v>
      </c>
      <c r="AX53" s="6" t="s">
        <v>5537</v>
      </c>
      <c r="AY53" s="7"/>
      <c r="AZ53" s="3" t="s">
        <v>5537</v>
      </c>
      <c r="BA53" s="18" t="s">
        <v>5537</v>
      </c>
      <c r="BB53" s="18" t="s">
        <v>5537</v>
      </c>
      <c r="BC53" s="18" t="s">
        <v>5537</v>
      </c>
      <c r="BD53" s="18" t="s">
        <v>5537</v>
      </c>
      <c r="BE53" s="18" t="s">
        <v>5537</v>
      </c>
      <c r="BF53" s="18" t="s">
        <v>5537</v>
      </c>
      <c r="BG53" s="18" t="s">
        <v>5537</v>
      </c>
      <c r="BH53" s="18" t="s">
        <v>5537</v>
      </c>
      <c r="BI53" s="18" t="s">
        <v>5537</v>
      </c>
      <c r="BJ53" s="18" t="s">
        <v>6127</v>
      </c>
      <c r="BK53" s="18" t="s">
        <v>6128</v>
      </c>
      <c r="BL53" s="9" t="s">
        <v>5537</v>
      </c>
      <c r="BM53" s="14" t="s">
        <v>6391</v>
      </c>
      <c r="BN53" s="14" t="s">
        <v>5537</v>
      </c>
      <c r="BO53" s="14" t="str">
        <f>_xlfn.XLOOKUP(B53,'[4]cell downs 18042026 17h'!$B:$B,'[4]cell downs 18042026 17h'!$B:$B,"")</f>
        <v/>
      </c>
      <c r="BP53" s="14" t="str">
        <f>_xlfn.XLOOKUP(B53,'[5]Cells Huawei 19042026 15h'!$B:$B,'[5]Cells Huawei 19042026 15h'!$B:$B,"")</f>
        <v/>
      </c>
      <c r="BQ53" s="9" t="str">
        <f>_xlfn.XLOOKUP(B53,'[6]cells down 19042026 9H40'!$B:$B,'[6]cells down 19042026 9H40'!$B:$B,"")</f>
        <v/>
      </c>
      <c r="BR53" s="9" t="s">
        <v>746</v>
      </c>
      <c r="BS53" s="9" t="s">
        <v>594</v>
      </c>
      <c r="BT53" s="108"/>
    </row>
    <row r="54" spans="1:72" s="9" customFormat="1" ht="34.5" customHeight="1" x14ac:dyDescent="0.35">
      <c r="A54" s="1" t="s">
        <v>1449</v>
      </c>
      <c r="B54" s="8" t="s">
        <v>1450</v>
      </c>
      <c r="C54" s="3" t="str">
        <f>_xlfn.XLOOKUP(B54,'[1]daily break down'!$D:$D,'[1]daily break down'!$E:$E,"")</f>
        <v>Douala</v>
      </c>
      <c r="D54" s="1" t="s">
        <v>21</v>
      </c>
      <c r="E54" s="1" t="s">
        <v>30</v>
      </c>
      <c r="F54" s="3" t="s">
        <v>31</v>
      </c>
      <c r="G54" s="1" t="s">
        <v>32</v>
      </c>
      <c r="H54" s="34" t="str">
        <f>_xlfn.XLOOKUP(B54,[2]CALCULATION!$B:$B,[2]CALCULATION!$H:$H,"")</f>
        <v>ZTE</v>
      </c>
      <c r="I54" s="28">
        <v>6.8514345110192263</v>
      </c>
      <c r="J54" s="28">
        <v>1.1615808157336778</v>
      </c>
      <c r="K54" s="28">
        <v>10.532523335416474</v>
      </c>
      <c r="L54" s="28">
        <v>0</v>
      </c>
      <c r="M54" s="28">
        <v>0</v>
      </c>
      <c r="N54" s="28">
        <v>2.3130848122180243</v>
      </c>
      <c r="O54" s="28">
        <v>0</v>
      </c>
      <c r="P54" s="28">
        <v>2.7501690765424511E-2</v>
      </c>
      <c r="Q54" s="28">
        <v>7.9679639189231581</v>
      </c>
      <c r="R54" s="28">
        <v>0</v>
      </c>
      <c r="S54" s="93">
        <v>0</v>
      </c>
      <c r="T54" s="93">
        <f>_xlfn.XLOOKUP(B54,'[3]Nur des jours'!$B:$B,'[3]Nur des jours'!$U:$U,"")</f>
        <v>58.592120319718745</v>
      </c>
      <c r="U54" s="93">
        <v>17.27926593671258</v>
      </c>
      <c r="V54" s="93">
        <v>58.181681662400514</v>
      </c>
      <c r="W54" s="93">
        <v>58.592120319718752</v>
      </c>
      <c r="X54" s="93">
        <v>37.108876732499517</v>
      </c>
      <c r="Y54" s="93">
        <v>0</v>
      </c>
      <c r="Z54" s="93">
        <v>0</v>
      </c>
      <c r="AA54" s="93">
        <v>0</v>
      </c>
      <c r="AB54" s="93">
        <v>0</v>
      </c>
      <c r="AC54" s="93">
        <f>_xlfn.XLOOKUP(B54,'[3]Nur des jours'!$B:$B,'[3]Nur des jours'!$N:$N,"")</f>
        <v>0</v>
      </c>
      <c r="AD54" s="93">
        <v>0</v>
      </c>
      <c r="AE54" s="93">
        <v>2.7501690765424681E-2</v>
      </c>
      <c r="AF54" s="93">
        <v>12.426269786235887</v>
      </c>
      <c r="AG54" s="93"/>
      <c r="AH54" s="93">
        <v>13.868556899607057</v>
      </c>
      <c r="AI54" s="93">
        <v>32.372936225315634</v>
      </c>
      <c r="AJ54" s="93">
        <v>27.540622418066651</v>
      </c>
      <c r="AK54" s="93">
        <v>0</v>
      </c>
      <c r="AL54" s="93">
        <v>13.868556899607057</v>
      </c>
      <c r="AM54" s="49" t="s">
        <v>5559</v>
      </c>
      <c r="AN54" s="49"/>
      <c r="AO54" s="48" t="str" cm="1">
        <f t="array" ref="AO54">IFERROR(_xlfn.IFS(
AQ54="MPR ISSUE","PDH",
AQ54="BSS Hardware Issue","BSS",
AQ54="Sites strategiques, MLL, Pylone, etc.","ENVTECH",
AQ54="AKTIVCO DEFAUT GE &amp; POWER Cabinet","AKTIVCO",
AQ54="AKTIVCO Coupure ENEO &amp; Baisse de tension","AKTIVCO GRID ONLY",
AQ54="Coupure ENEO &amp; Baisse de tension","IHS GRID ONLY",
AQ54="Defaut GE &amp; POWER Cabinet","IHS",
AQ54="Sharing","Partners",
AQ54="Sites strategiques &amp; DataCenter","SST &amp; DC",
AQ54="Exclu","Exclu",
AQ54="SAT","SAT",
AQ54="SPARE-ISSUE","SPARE-ISSUE",
AQ54="Fiber CAmtel","TRANS_FO_CAMTEL",
AQ54="Fiber AOF","Fiber AOF",
AQ54="Projet OCM (HUAWEI)","TRAVAUX-HUAWEI",
AQ54="Projet OCM (NOKIA)","TRAVAUX-NOKIA",
AQ54="ACCESS-ISSUE","ACCESS-ISSUE",
AQ54="Projet OCM (ZTE, NOKIA, autres projets)","TRAVAUX OCM",
AQ54="No root CAuse","No root cause",
AQ54="ODU HS","PDH",
AQ54="IP &amp; VLAN","PDH",
AQ54="Warehouse HUAWEI","SPARE-ISSUE",
AQ54="SPARE-HS","SPARE-ISSUE",
AQ54="Power Telco","BSS",AQ54="no impacts","no impacts"
),"")</f>
        <v>AKTIVCO GRID ONLY</v>
      </c>
      <c r="AP54" s="48" t="str" cm="1">
        <f t="array" ref="AP54">IFERROR(_xlfn.IFS(
AQ54="MPR ISSUE","TX ISSUE",
AQ54="BSS Hardware Issue","RAN ISSUE",
AQ54="Sites strategiques, MLL, Pylone, etc.","ENVTECH",
AQ54="AKTIVCO DEFAUT GE &amp; POWER Cabinet","POWER ISSUE",
AQ54="AKTIVCO Coupure ENEO &amp; Baisse de tension","POWER ISSUE",
AQ54="Coupure ENEO &amp; Baisse de tension","POWER ISSUE",
AQ54="Defaut GE &amp; POWER Cabinet","POWER ISSUE",
AQ54="Sharing","POWER ISSUE",
AQ54="Sites strategiques &amp; DataCenter","POWER ISSUE",
AQ54="Exclu","Exclu",
AQ54="SAT","TX ISSUE",
AQ54="SPARE-ISSUE","SPARE-ISSUE",
AQ54="Fiber CAmtel","TX ISSUE",
AQ54="Fiber AOF","TX ISSUE",
AQ54="Projet OCM (HUAWEI)","TRAVAUX-HUAWEI",
AQ54="Projet OCM (NOKIA)","TRAVAUX -NOKIA",
AQ54="ACCESS-ISSUE","ACCESS-ISSUE",
AQ54="Projet OCM (ZTE, NOKIA, autres projets)","TRAVAUX OCM",
AQ54="No root CAuse","No root cause",
AQ54="ODU HS","TX ISSUE",
AQ54="IP &amp; VLAN","TX ISSUE",
AQ54="Warehouse HUAWEI","SPARE-ISSUE",
AQ54="SPARE-HS","SPARE-ISSUE",
AQ54="Power Telco","RAN ISSUE",AQ54="no impacts","no impacts"
),"")</f>
        <v>POWER ISSUE</v>
      </c>
      <c r="AQ54" s="67" t="s">
        <v>5327</v>
      </c>
      <c r="AR54" s="48" t="str" cm="1">
        <f t="array" ref="AR54">IFERROR(_xlfn.IFS(
AQ54="MPR ISSUE","ACTIVE",
AQ54="BSS Hardware Issue","ACTIVE",
AQ54="Sites strategiques, MLL, Pylone, etc.","PASSIVE",
AQ54="AKTIVCO DEFAUT GE &amp; POWER Cabinet","PASSIVE",
AQ54="AKTIVCO Coupure ENEO &amp; Baisse de tension","PASSIVE",
AQ54="Coupure ENEO &amp; Baisse de tension","PASSIVE",
AQ54="Defaut GE &amp; POWER Cabinet","PASSIVE",
AQ54="Sharing","PASSIVE",
AQ54="Sites strategiques &amp; DataCenter","PASSIVE",
AQ54="Exclu","Exclu",
AQ54="SAT","ACTIVE",
AQ54="SPARE-ISSUE","SPARE-ISSUE",
AQ54="Fiber CAmtel","ACTIVE",
AQ54="Fiber AOF","ACTIVE",
AQ54="Projet OCM (HUAWEI)","PLANNED WORKS",
AQ54="Projet OCM (NOKIA)","PLANNED WORKS",
AQ54="ACCESS-ISSUE","ACCESS-ISSUE",
AQ54="Projet OCM (ZTE, NOKIA, autres projets)","PLANNED WORKS",
AQ54="No root CAuse","No root cause",
AQ54="ODU HS","ACTIVE",
AQ54="IP &amp; VLAN","ACTIVE",
AQ54="Warehouse HUAWEI","SPARE-ISSUE",
AQ54="SPARE-HS","SPARE-ISSUE",
AQ54="Power Telco","ACTIVE", AQ54="no impacts","no impacts"
),"")</f>
        <v>PASSIVE</v>
      </c>
      <c r="AS54" s="98" t="s">
        <v>6369</v>
      </c>
      <c r="AT54" s="98" t="s">
        <v>1450</v>
      </c>
      <c r="AV54" s="17" t="s">
        <v>5537</v>
      </c>
      <c r="AW54" s="7" t="s">
        <v>6050</v>
      </c>
      <c r="AX54" s="6" t="s">
        <v>6338</v>
      </c>
      <c r="AY54" s="7"/>
      <c r="AZ54" s="3" t="s">
        <v>5537</v>
      </c>
      <c r="BA54" s="18" t="s">
        <v>5537</v>
      </c>
      <c r="BB54" s="18" t="s">
        <v>5537</v>
      </c>
      <c r="BC54" s="18" t="s">
        <v>5537</v>
      </c>
      <c r="BD54" s="18" t="s">
        <v>5537</v>
      </c>
      <c r="BE54" s="18" t="s">
        <v>5537</v>
      </c>
      <c r="BF54" s="18" t="s">
        <v>5537</v>
      </c>
      <c r="BG54" s="18" t="s">
        <v>5537</v>
      </c>
      <c r="BH54" s="18" t="s">
        <v>5537</v>
      </c>
      <c r="BI54" s="18" t="s">
        <v>5537</v>
      </c>
      <c r="BJ54" s="18" t="s">
        <v>6129</v>
      </c>
      <c r="BK54" s="18" t="s">
        <v>6130</v>
      </c>
      <c r="BL54" s="9" t="s">
        <v>5537</v>
      </c>
      <c r="BM54" s="14" t="s">
        <v>6391</v>
      </c>
      <c r="BN54" s="14" t="s">
        <v>5537</v>
      </c>
      <c r="BO54" s="14" t="str">
        <f>_xlfn.XLOOKUP(B54,'[4]cell downs 18042026 17h'!$B:$B,'[4]cell downs 18042026 17h'!$B:$B,"")</f>
        <v/>
      </c>
      <c r="BP54" s="14" t="str">
        <f>_xlfn.XLOOKUP(B54,'[5]Cells Huawei 19042026 15h'!$B:$B,'[5]Cells Huawei 19042026 15h'!$B:$B,"")</f>
        <v/>
      </c>
      <c r="BQ54" s="9" t="str">
        <f>_xlfn.XLOOKUP(B54,'[6]cells down 19042026 9H40'!$B:$B,'[6]cells down 19042026 9H40'!$B:$B,"")</f>
        <v/>
      </c>
      <c r="BR54" s="9" t="s">
        <v>5537</v>
      </c>
      <c r="BS54" s="9" t="s">
        <v>5537</v>
      </c>
      <c r="BT54" s="108"/>
    </row>
    <row r="55" spans="1:72" s="9" customFormat="1" ht="32" customHeight="1" x14ac:dyDescent="0.35">
      <c r="A55" s="1" t="s">
        <v>2326</v>
      </c>
      <c r="B55" s="8" t="s">
        <v>2327</v>
      </c>
      <c r="C55" s="3" t="str">
        <f>_xlfn.XLOOKUP(B55,'[1]daily break down'!$D:$D,'[1]daily break down'!$E:$E,"")</f>
        <v>Yaounde</v>
      </c>
      <c r="D55" s="1" t="s">
        <v>21</v>
      </c>
      <c r="E55" s="1" t="s">
        <v>30</v>
      </c>
      <c r="F55" s="3" t="s">
        <v>37</v>
      </c>
      <c r="G55" s="1" t="s">
        <v>38</v>
      </c>
      <c r="H55" s="34" t="str">
        <f>_xlfn.XLOOKUP(B55,[2]CALCULATION!$B:$B,[2]CALCULATION!$H:$H,"")</f>
        <v>ZTE</v>
      </c>
      <c r="I55" s="28">
        <v>0</v>
      </c>
      <c r="J55" s="28">
        <v>0</v>
      </c>
      <c r="K55" s="28">
        <v>0</v>
      </c>
      <c r="L55" s="28">
        <v>0</v>
      </c>
      <c r="M55" s="28">
        <v>0</v>
      </c>
      <c r="N55" s="28">
        <v>0</v>
      </c>
      <c r="O55" s="28">
        <v>0</v>
      </c>
      <c r="P55" s="28">
        <v>0</v>
      </c>
      <c r="Q55" s="28">
        <v>0</v>
      </c>
      <c r="R55" s="28">
        <v>0</v>
      </c>
      <c r="S55" s="93">
        <v>10.694465846538424</v>
      </c>
      <c r="T55" s="93">
        <f>_xlfn.XLOOKUP(B55,'[3]Nur des jours'!$B:$B,'[3]Nur des jours'!$U:$U,"")</f>
        <v>0</v>
      </c>
      <c r="U55" s="93">
        <v>3.4511589947293775</v>
      </c>
      <c r="V55" s="93">
        <v>0</v>
      </c>
      <c r="W55" s="93">
        <v>0</v>
      </c>
      <c r="X55" s="93">
        <v>0</v>
      </c>
      <c r="Y55" s="93">
        <v>0</v>
      </c>
      <c r="Z55" s="93">
        <v>0</v>
      </c>
      <c r="AA55" s="93">
        <v>0</v>
      </c>
      <c r="AB55" s="93">
        <v>0</v>
      </c>
      <c r="AC55" s="93">
        <f>_xlfn.XLOOKUP(B55,'[3]Nur des jours'!$B:$B,'[3]Nur des jours'!$N:$N,"")</f>
        <v>0</v>
      </c>
      <c r="AD55" s="93">
        <v>0</v>
      </c>
      <c r="AE55" s="93">
        <v>0</v>
      </c>
      <c r="AF55" s="93">
        <v>1.8600916580344891</v>
      </c>
      <c r="AG55" s="93"/>
      <c r="AH55" s="93">
        <v>13.868556899607057</v>
      </c>
      <c r="AI55" s="93">
        <v>32.372936225315634</v>
      </c>
      <c r="AJ55" s="93">
        <v>27.540622418066651</v>
      </c>
      <c r="AK55" s="93">
        <v>0</v>
      </c>
      <c r="AL55" s="93">
        <v>13.868556899607057</v>
      </c>
      <c r="AM55" s="49" t="s">
        <v>5559</v>
      </c>
      <c r="AN55" s="49"/>
      <c r="AO55" s="48" t="str" cm="1">
        <f t="array" ref="AO55">IFERROR(_xlfn.IFS(
AQ55="MPR ISSUE","PDH",
AQ55="BSS Hardware Issue","BSS",
AQ55="Sites strategiques, MLL, Pylone, etc.","ENVTECH",
AQ55="AKTIVCO DEFAUT GE &amp; POWER Cabinet","AKTIVCO",
AQ55="AKTIVCO Coupure ENEO &amp; Baisse de tension","AKTIVCO GRID ONLY",
AQ55="Coupure ENEO &amp; Baisse de tension","IHS GRID ONLY",
AQ55="Defaut GE &amp; POWER Cabinet","IHS",
AQ55="Sharing","Partners",
AQ55="Sites strategiques &amp; DataCenter","SST &amp; DC",
AQ55="Exclu","Exclu",
AQ55="SAT","SAT",
AQ55="SPARE-ISSUE","SPARE-ISSUE",
AQ55="Fiber CAmtel","TRANS_FO_CAMTEL",
AQ55="Fiber AOF","Fiber AOF",
AQ55="Projet OCM (HUAWEI)","TRAVAUX-HUAWEI",
AQ55="Projet OCM (NOKIA)","TRAVAUX-NOKIA",
AQ55="ACCESS-ISSUE","ACCESS-ISSUE",
AQ55="Projet OCM (ZTE, NOKIA, autres projets)","TRAVAUX OCM",
AQ55="No root CAuse","No root cause",
AQ55="ODU HS","PDH",
AQ55="IP &amp; VLAN","PDH",
AQ55="Warehouse HUAWEI","SPARE-ISSUE",
AQ55="SPARE-HS","SPARE-ISSUE",
AQ55="Power Telco","BSS",AQ55="no impacts","no impacts"
),"")</f>
        <v>AKTIVCO GRID ONLY</v>
      </c>
      <c r="AP55" s="48" t="str" cm="1">
        <f t="array" ref="AP55">IFERROR(_xlfn.IFS(
AQ55="MPR ISSUE","TX ISSUE",
AQ55="BSS Hardware Issue","RAN ISSUE",
AQ55="Sites strategiques, MLL, Pylone, etc.","ENVTECH",
AQ55="AKTIVCO DEFAUT GE &amp; POWER Cabinet","POWER ISSUE",
AQ55="AKTIVCO Coupure ENEO &amp; Baisse de tension","POWER ISSUE",
AQ55="Coupure ENEO &amp; Baisse de tension","POWER ISSUE",
AQ55="Defaut GE &amp; POWER Cabinet","POWER ISSUE",
AQ55="Sharing","POWER ISSUE",
AQ55="Sites strategiques &amp; DataCenter","POWER ISSUE",
AQ55="Exclu","Exclu",
AQ55="SAT","TX ISSUE",
AQ55="SPARE-ISSUE","SPARE-ISSUE",
AQ55="Fiber CAmtel","TX ISSUE",
AQ55="Fiber AOF","TX ISSUE",
AQ55="Projet OCM (HUAWEI)","TRAVAUX-HUAWEI",
AQ55="Projet OCM (NOKIA)","TRAVAUX -NOKIA",
AQ55="ACCESS-ISSUE","ACCESS-ISSUE",
AQ55="Projet OCM (ZTE, NOKIA, autres projets)","TRAVAUX OCM",
AQ55="No root CAuse","No root cause",
AQ55="ODU HS","TX ISSUE",
AQ55="IP &amp; VLAN","TX ISSUE",
AQ55="Warehouse HUAWEI","SPARE-ISSUE",
AQ55="SPARE-HS","SPARE-ISSUE",
AQ55="Power Telco","RAN ISSUE",AQ55="no impacts","no impacts"
),"")</f>
        <v>POWER ISSUE</v>
      </c>
      <c r="AQ55" s="67" t="s">
        <v>5327</v>
      </c>
      <c r="AR55" s="48" t="str" cm="1">
        <f t="array" ref="AR55">IFERROR(_xlfn.IFS(
AQ55="MPR ISSUE","ACTIVE",
AQ55="BSS Hardware Issue","ACTIVE",
AQ55="Sites strategiques, MLL, Pylone, etc.","PASSIVE",
AQ55="AKTIVCO DEFAUT GE &amp; POWER Cabinet","PASSIVE",
AQ55="AKTIVCO Coupure ENEO &amp; Baisse de tension","PASSIVE",
AQ55="Coupure ENEO &amp; Baisse de tension","PASSIVE",
AQ55="Defaut GE &amp; POWER Cabinet","PASSIVE",
AQ55="Sharing","PASSIVE",
AQ55="Sites strategiques &amp; DataCenter","PASSIVE",
AQ55="Exclu","Exclu",
AQ55="SAT","ACTIVE",
AQ55="SPARE-ISSUE","SPARE-ISSUE",
AQ55="Fiber CAmtel","ACTIVE",
AQ55="Fiber AOF","ACTIVE",
AQ55="Projet OCM (HUAWEI)","PLANNED WORKS",
AQ55="Projet OCM (NOKIA)","PLANNED WORKS",
AQ55="ACCESS-ISSUE","ACCESS-ISSUE",
AQ55="Projet OCM (ZTE, NOKIA, autres projets)","PLANNED WORKS",
AQ55="No root CAuse","No root cause",
AQ55="ODU HS","ACTIVE",
AQ55="IP &amp; VLAN","ACTIVE",
AQ55="Warehouse HUAWEI","SPARE-ISSUE",
AQ55="SPARE-HS","SPARE-ISSUE",
AQ55="Power Telco","ACTIVE", AQ55="no impacts","no impacts"
),"")</f>
        <v>PASSIVE</v>
      </c>
      <c r="AS55" s="98" t="s">
        <v>6370</v>
      </c>
      <c r="AT55" s="98" t="s">
        <v>2327</v>
      </c>
      <c r="AV55" s="17" t="s">
        <v>5537</v>
      </c>
      <c r="AW55" s="7" t="s">
        <v>6051</v>
      </c>
      <c r="AX55" s="6" t="s">
        <v>6340</v>
      </c>
      <c r="AY55" s="7"/>
      <c r="AZ55" s="3" t="s">
        <v>5537</v>
      </c>
      <c r="BA55" s="18" t="s">
        <v>5537</v>
      </c>
      <c r="BB55" s="18" t="s">
        <v>5537</v>
      </c>
      <c r="BC55" s="18" t="s">
        <v>5537</v>
      </c>
      <c r="BD55" s="18" t="s">
        <v>5537</v>
      </c>
      <c r="BE55" s="18" t="s">
        <v>5537</v>
      </c>
      <c r="BF55" s="18" t="s">
        <v>5537</v>
      </c>
      <c r="BG55" s="18" t="s">
        <v>5537</v>
      </c>
      <c r="BH55" s="18" t="s">
        <v>5537</v>
      </c>
      <c r="BI55" s="18" t="s">
        <v>5537</v>
      </c>
      <c r="BJ55" s="18" t="s">
        <v>6131</v>
      </c>
      <c r="BK55" s="18" t="s">
        <v>6132</v>
      </c>
      <c r="BL55" s="9" t="s">
        <v>5537</v>
      </c>
      <c r="BM55" s="14" t="s">
        <v>6391</v>
      </c>
      <c r="BN55" s="14" t="s">
        <v>5537</v>
      </c>
      <c r="BO55" s="14" t="str">
        <f>_xlfn.XLOOKUP(B55,'[4]cell downs 18042026 17h'!$B:$B,'[4]cell downs 18042026 17h'!$B:$B,"")</f>
        <v/>
      </c>
      <c r="BP55" s="14" t="str">
        <f>_xlfn.XLOOKUP(B55,'[5]Cells Huawei 19042026 15h'!$B:$B,'[5]Cells Huawei 19042026 15h'!$B:$B,"")</f>
        <v/>
      </c>
      <c r="BQ55" s="9" t="str">
        <f>_xlfn.XLOOKUP(B55,'[6]cells down 19042026 9H40'!$B:$B,'[6]cells down 19042026 9H40'!$B:$B,"")</f>
        <v/>
      </c>
      <c r="BR55" s="9" t="s">
        <v>5537</v>
      </c>
      <c r="BS55" s="9" t="s">
        <v>12</v>
      </c>
      <c r="BT55" s="108"/>
    </row>
    <row r="56" spans="1:72" s="9" customFormat="1" ht="19" customHeight="1" x14ac:dyDescent="0.35">
      <c r="A56" s="1" t="s">
        <v>3401</v>
      </c>
      <c r="B56" s="8" t="s">
        <v>3402</v>
      </c>
      <c r="C56" s="3" t="str">
        <f>_xlfn.XLOOKUP(B56,'[1]daily break down'!$D:$D,'[1]daily break down'!$E:$E,"")</f>
        <v>Douala</v>
      </c>
      <c r="D56" s="1" t="s">
        <v>11</v>
      </c>
      <c r="E56" s="1" t="s">
        <v>145</v>
      </c>
      <c r="F56" s="3" t="s">
        <v>31</v>
      </c>
      <c r="G56" s="1" t="s">
        <v>32</v>
      </c>
      <c r="H56" s="34" t="str">
        <f>_xlfn.XLOOKUP(B56,[2]CALCULATION!$B:$B,[2]CALCULATION!$H:$H,"")</f>
        <v>ZTE</v>
      </c>
      <c r="I56" s="28">
        <v>0</v>
      </c>
      <c r="J56" s="28">
        <v>0</v>
      </c>
      <c r="K56" s="28">
        <v>0</v>
      </c>
      <c r="L56" s="28">
        <v>0</v>
      </c>
      <c r="M56" s="28">
        <v>0</v>
      </c>
      <c r="N56" s="28">
        <v>0</v>
      </c>
      <c r="O56" s="28">
        <v>0</v>
      </c>
      <c r="P56" s="28">
        <v>0</v>
      </c>
      <c r="Q56" s="28">
        <v>0</v>
      </c>
      <c r="R56" s="28">
        <v>0</v>
      </c>
      <c r="S56" s="93">
        <v>0</v>
      </c>
      <c r="T56" s="93">
        <f>_xlfn.XLOOKUP(B56,'[3]Nur des jours'!$B:$B,'[3]Nur des jours'!$U:$U,"")</f>
        <v>0</v>
      </c>
      <c r="U56" s="93">
        <v>0</v>
      </c>
      <c r="V56" s="93">
        <v>0</v>
      </c>
      <c r="W56" s="93">
        <v>0</v>
      </c>
      <c r="X56" s="93">
        <v>0</v>
      </c>
      <c r="Y56" s="93">
        <v>0</v>
      </c>
      <c r="Z56" s="93">
        <v>0</v>
      </c>
      <c r="AA56" s="93">
        <v>0</v>
      </c>
      <c r="AB56" s="93">
        <v>0</v>
      </c>
      <c r="AC56" s="93">
        <f>_xlfn.XLOOKUP(B56,'[3]Nur des jours'!$B:$B,'[3]Nur des jours'!$N:$N,"")</f>
        <v>0</v>
      </c>
      <c r="AD56" s="93">
        <v>0</v>
      </c>
      <c r="AE56" s="93">
        <v>0</v>
      </c>
      <c r="AF56" s="93">
        <v>0</v>
      </c>
      <c r="AG56" s="93"/>
      <c r="AH56" s="93">
        <v>13.868556899607057</v>
      </c>
      <c r="AI56" s="93">
        <v>32.372936225315634</v>
      </c>
      <c r="AJ56" s="93">
        <v>27.540622418066651</v>
      </c>
      <c r="AK56" s="93">
        <v>0</v>
      </c>
      <c r="AL56" s="93">
        <v>13.868556899607057</v>
      </c>
      <c r="AM56" s="49" t="s">
        <v>5559</v>
      </c>
      <c r="AN56" s="49"/>
      <c r="AO56" s="48" t="str" cm="1">
        <f t="array" ref="AO56">IFERROR(_xlfn.IFS(
AQ56="MPR ISSUE","PDH",
AQ56="BSS Hardware Issue","BSS",
AQ56="Sites strategiques, MLL, Pylone, etc.","ENVTECH",
AQ56="AKTIVCO DEFAUT GE &amp; POWER Cabinet","AKTIVCO",
AQ56="AKTIVCO Coupure ENEO &amp; Baisse de tension","AKTIVCO GRID ONLY",
AQ56="Coupure ENEO &amp; Baisse de tension","IHS GRID ONLY",
AQ56="Defaut GE &amp; POWER Cabinet","IHS",
AQ56="Sharing","Partners",
AQ56="Sites strategiques &amp; DataCenter","SST &amp; DC",
AQ56="Exclu","Exclu",
AQ56="SAT","SAT",
AQ56="SPARE-ISSUE","SPARE-ISSUE",
AQ56="Fiber CAmtel","TRANS_FO_CAMTEL",
AQ56="Fiber AOF","Fiber AOF",
AQ56="Projet OCM (HUAWEI)","TRAVAUX-HUAWEI",
AQ56="Projet OCM (NOKIA)","TRAVAUX-NOKIA",
AQ56="ACCESS-ISSUE","ACCESS-ISSUE",
AQ56="Projet OCM (ZTE, NOKIA, autres projets)","TRAVAUX OCM",
AQ56="No root CAuse","No root cause",
AQ56="ODU HS","PDH",
AQ56="IP &amp; VLAN","PDH",
AQ56="Warehouse HUAWEI","SPARE-ISSUE",
AQ56="SPARE-HS","SPARE-ISSUE",
AQ56="Power Telco","BSS",AQ56="no impacts","no impacts"
),"")</f>
        <v>IHS GRID ONLY</v>
      </c>
      <c r="AP56" s="48" t="str" cm="1">
        <f t="array" ref="AP56">IFERROR(_xlfn.IFS(
AQ56="MPR ISSUE","TX ISSUE",
AQ56="BSS Hardware Issue","RAN ISSUE",
AQ56="Sites strategiques, MLL, Pylone, etc.","ENVTECH",
AQ56="AKTIVCO DEFAUT GE &amp; POWER Cabinet","POWER ISSUE",
AQ56="AKTIVCO Coupure ENEO &amp; Baisse de tension","POWER ISSUE",
AQ56="Coupure ENEO &amp; Baisse de tension","POWER ISSUE",
AQ56="Defaut GE &amp; POWER Cabinet","POWER ISSUE",
AQ56="Sharing","POWER ISSUE",
AQ56="Sites strategiques &amp; DataCenter","POWER ISSUE",
AQ56="Exclu","Exclu",
AQ56="SAT","TX ISSUE",
AQ56="SPARE-ISSUE","SPARE-ISSUE",
AQ56="Fiber CAmtel","TX ISSUE",
AQ56="Fiber AOF","TX ISSUE",
AQ56="Projet OCM (HUAWEI)","TRAVAUX-HUAWEI",
AQ56="Projet OCM (NOKIA)","TRAVAUX -NOKIA",
AQ56="ACCESS-ISSUE","ACCESS-ISSUE",
AQ56="Projet OCM (ZTE, NOKIA, autres projets)","TRAVAUX OCM",
AQ56="No root CAuse","No root cause",
AQ56="ODU HS","TX ISSUE",
AQ56="IP &amp; VLAN","TX ISSUE",
AQ56="Warehouse HUAWEI","SPARE-ISSUE",
AQ56="SPARE-HS","SPARE-ISSUE",
AQ56="Power Telco","RAN ISSUE",AQ56="no impacts","no impacts"
),"")</f>
        <v>POWER ISSUE</v>
      </c>
      <c r="AQ56" s="67" t="s">
        <v>5329</v>
      </c>
      <c r="AR56" s="48" t="str" cm="1">
        <f t="array" ref="AR56">IFERROR(_xlfn.IFS(
AQ56="MPR ISSUE","ACTIVE",
AQ56="BSS Hardware Issue","ACTIVE",
AQ56="Sites strategiques, MLL, Pylone, etc.","PASSIVE",
AQ56="AKTIVCO DEFAUT GE &amp; POWER Cabinet","PASSIVE",
AQ56="AKTIVCO Coupure ENEO &amp; Baisse de tension","PASSIVE",
AQ56="Coupure ENEO &amp; Baisse de tension","PASSIVE",
AQ56="Defaut GE &amp; POWER Cabinet","PASSIVE",
AQ56="Sharing","PASSIVE",
AQ56="Sites strategiques &amp; DataCenter","PASSIVE",
AQ56="Exclu","Exclu",
AQ56="SAT","ACTIVE",
AQ56="SPARE-ISSUE","SPARE-ISSUE",
AQ56="Fiber CAmtel","ACTIVE",
AQ56="Fiber AOF","ACTIVE",
AQ56="Projet OCM (HUAWEI)","PLANNED WORKS",
AQ56="Projet OCM (NOKIA)","PLANNED WORKS",
AQ56="ACCESS-ISSUE","ACCESS-ISSUE",
AQ56="Projet OCM (ZTE, NOKIA, autres projets)","PLANNED WORKS",
AQ56="No root CAuse","No root cause",
AQ56="ODU HS","ACTIVE",
AQ56="IP &amp; VLAN","ACTIVE",
AQ56="Warehouse HUAWEI","SPARE-ISSUE",
AQ56="SPARE-HS","SPARE-ISSUE",
AQ56="Power Telco","ACTIVE", AQ56="no impacts","no impacts"
),"")</f>
        <v>PASSIVE</v>
      </c>
      <c r="AS56" s="92" t="s">
        <v>6014</v>
      </c>
      <c r="AT56" s="98" t="s">
        <v>3402</v>
      </c>
      <c r="AV56" s="17" t="s">
        <v>5537</v>
      </c>
      <c r="AW56" s="7" t="s">
        <v>6052</v>
      </c>
      <c r="AX56" s="6" t="s">
        <v>5537</v>
      </c>
      <c r="AY56" s="7"/>
      <c r="AZ56" s="3"/>
      <c r="BA56" s="18" t="s">
        <v>5537</v>
      </c>
      <c r="BB56" s="18" t="s">
        <v>5537</v>
      </c>
      <c r="BC56" s="18" t="s">
        <v>5537</v>
      </c>
      <c r="BD56" s="18" t="s">
        <v>5537</v>
      </c>
      <c r="BE56" s="18" t="s">
        <v>5537</v>
      </c>
      <c r="BF56" s="18" t="s">
        <v>5537</v>
      </c>
      <c r="BG56" s="18" t="s">
        <v>5537</v>
      </c>
      <c r="BH56" s="18" t="s">
        <v>5537</v>
      </c>
      <c r="BI56" s="18" t="s">
        <v>5537</v>
      </c>
      <c r="BJ56" s="18" t="s">
        <v>6133</v>
      </c>
      <c r="BK56" s="18" t="s">
        <v>6134</v>
      </c>
      <c r="BL56" s="9" t="s">
        <v>5537</v>
      </c>
      <c r="BM56" s="14" t="s">
        <v>6391</v>
      </c>
      <c r="BN56" s="14" t="s">
        <v>5537</v>
      </c>
      <c r="BO56" s="14" t="str">
        <f>_xlfn.XLOOKUP(B56,'[4]cell downs 18042026 17h'!$B:$B,'[4]cell downs 18042026 17h'!$B:$B,"")</f>
        <v/>
      </c>
      <c r="BP56" s="14" t="str">
        <f>_xlfn.XLOOKUP(B56,'[5]Cells Huawei 19042026 15h'!$B:$B,'[5]Cells Huawei 19042026 15h'!$B:$B,"")</f>
        <v/>
      </c>
      <c r="BQ56" s="9" t="str">
        <f>_xlfn.XLOOKUP(B56,'[6]cells down 19042026 9H40'!$B:$B,'[6]cells down 19042026 9H40'!$B:$B,"")</f>
        <v/>
      </c>
      <c r="BR56" s="9" t="s">
        <v>3402</v>
      </c>
      <c r="BS56" s="9" t="s">
        <v>12</v>
      </c>
      <c r="BT56" s="108"/>
    </row>
    <row r="57" spans="1:72" s="9" customFormat="1" ht="30" customHeight="1" x14ac:dyDescent="0.35">
      <c r="A57" s="1" t="s">
        <v>152</v>
      </c>
      <c r="B57" s="8" t="s">
        <v>153</v>
      </c>
      <c r="C57" s="3" t="str">
        <f>_xlfn.XLOOKUP(B57,'[1]daily break down'!$D:$D,'[1]daily break down'!$E:$E,"")</f>
        <v>NORD-OUEST</v>
      </c>
      <c r="D57" s="1" t="s">
        <v>11</v>
      </c>
      <c r="E57" s="1" t="s">
        <v>154</v>
      </c>
      <c r="F57" s="3" t="s">
        <v>51</v>
      </c>
      <c r="G57" s="1" t="s">
        <v>155</v>
      </c>
      <c r="H57" s="33" t="str">
        <f>_xlfn.XLOOKUP(B57,[2]CALCULATION!$B:$B,[2]CALCULATION!$H:$H,"")</f>
        <v>NOKIA</v>
      </c>
      <c r="I57" s="28">
        <v>13.970094538327237</v>
      </c>
      <c r="J57" s="28">
        <v>13.969878111870537</v>
      </c>
      <c r="K57" s="28">
        <v>13.969769898642186</v>
      </c>
      <c r="L57" s="28">
        <v>13.969986325098887</v>
      </c>
      <c r="M57" s="28">
        <v>13.969878111870537</v>
      </c>
      <c r="N57" s="28">
        <v>13.970094538327237</v>
      </c>
      <c r="O57" s="28">
        <v>13.969878111870537</v>
      </c>
      <c r="P57" s="28">
        <v>13.970202751555588</v>
      </c>
      <c r="Q57" s="28">
        <v>13.969878111870537</v>
      </c>
      <c r="R57" s="28">
        <v>13.970094538327237</v>
      </c>
      <c r="S57" s="93">
        <v>13.970094538327237</v>
      </c>
      <c r="T57" s="93">
        <f>_xlfn.XLOOKUP(B57,'[3]Nur des jours'!$B:$B,'[3]Nur des jours'!$U:$U,"")</f>
        <v>13.865988648329351</v>
      </c>
      <c r="U57" s="93">
        <v>13.969986325098887</v>
      </c>
      <c r="V57" s="93">
        <v>13.865774627389543</v>
      </c>
      <c r="W57" s="93">
        <v>13.865988648329351</v>
      </c>
      <c r="X57" s="93">
        <v>13.865881637859449</v>
      </c>
      <c r="Y57" s="93">
        <v>13.866095658799258</v>
      </c>
      <c r="Z57" s="93">
        <v>13.866202669269162</v>
      </c>
      <c r="AA57" s="93">
        <v>13.866202669269162</v>
      </c>
      <c r="AB57" s="93">
        <v>13.866202669269162</v>
      </c>
      <c r="AC57" s="93">
        <f>_xlfn.XLOOKUP(B57,'[3]Nur des jours'!$B:$B,'[3]Nur des jours'!$N:$N,"")</f>
        <v>13.865881637859449</v>
      </c>
      <c r="AD57" s="93">
        <v>13.865881637859449</v>
      </c>
      <c r="AE57" s="93">
        <v>13.865988648329351</v>
      </c>
      <c r="AF57" s="93">
        <v>13.865667616919639</v>
      </c>
      <c r="AG57" s="93"/>
      <c r="AH57" s="93">
        <v>13.866095658799258</v>
      </c>
      <c r="AI57" s="93">
        <v>64.728636859585393</v>
      </c>
      <c r="AJ57" s="93">
        <v>13.770311209033324</v>
      </c>
      <c r="AK57" s="93">
        <v>0</v>
      </c>
      <c r="AL57" s="93">
        <v>13.866095658799258</v>
      </c>
      <c r="AM57" s="49" t="s">
        <v>5598</v>
      </c>
      <c r="AN57" s="49" t="s">
        <v>5547</v>
      </c>
      <c r="AO57" s="48" t="str" cm="1">
        <f t="array" ref="AO57">IFERROR(_xlfn.IFS(
AQ57="MPR ISSUE","PDH",
AQ57="BSS Hardware Issue","BSS",
AQ57="Sites strategiques, MLL, Pylone, etc.","ENVTECH",
AQ57="AKTIVCO DEFAUT GE &amp; POWER Cabinet","AKTIVCO",
AQ57="AKTIVCO Coupure ENEO &amp; Baisse de tension","AKTIVCO GRID ONLY",
AQ57="Coupure ENEO &amp; Baisse de tension","IHS GRID ONLY",
AQ57="Defaut GE &amp; POWER Cabinet","IHS",
AQ57="Sharing","Partners",
AQ57="Sites strategiques &amp; DataCenter","SST &amp; DC",
AQ57="Exclu","Exclu",
AQ57="SAT","SAT",
AQ57="SPARE-ISSUE","SPARE-ISSUE",
AQ57="Fiber CAmtel","TRANS_FO_CAMTEL",
AQ57="Fiber AOF","Fiber AOF",
AQ57="Projet OCM (HUAWEI)","TRAVAUX-HUAWEI",
AQ57="Projet OCM (NOKIA)","TRAVAUX-NOKIA",
AQ57="ACCESS-ISSUE","ACCESS-ISSUE",
AQ57="Projet OCM (ZTE, NOKIA, autres projets)","TRAVAUX OCM",
AQ57="No root CAuse","No root cause",
AQ57="ODU HS","PDH",
AQ57="IP &amp; VLAN","PDH",
AQ57="Warehouse HUAWEI","SPARE-ISSUE",
AQ57="SPARE-HS","SPARE-ISSUE",
AQ57="Power Telco","BSS",AQ57="no impacts","no impacts"
),"")</f>
        <v>Exclu</v>
      </c>
      <c r="AP57" s="48" t="str" cm="1">
        <f t="array" ref="AP57">IFERROR(_xlfn.IFS(
AQ57="MPR ISSUE","TX ISSUE",
AQ57="BSS Hardware Issue","RAN ISSUE",
AQ57="Sites strategiques, MLL, Pylone, etc.","ENVTECH",
AQ57="AKTIVCO DEFAUT GE &amp; POWER Cabinet","POWER ISSUE",
AQ57="AKTIVCO Coupure ENEO &amp; Baisse de tension","POWER ISSUE",
AQ57="Coupure ENEO &amp; Baisse de tension","POWER ISSUE",
AQ57="Defaut GE &amp; POWER Cabinet","POWER ISSUE",
AQ57="Sharing","POWER ISSUE",
AQ57="Sites strategiques &amp; DataCenter","POWER ISSUE",
AQ57="Exclu","Exclu",
AQ57="SAT","TX ISSUE",
AQ57="SPARE-ISSUE","SPARE-ISSUE",
AQ57="Fiber CAmtel","TX ISSUE",
AQ57="Fiber AOF","TX ISSUE",
AQ57="Projet OCM (HUAWEI)","TRAVAUX-HUAWEI",
AQ57="Projet OCM (NOKIA)","TRAVAUX -NOKIA",
AQ57="ACCESS-ISSUE","ACCESS-ISSUE",
AQ57="Projet OCM (ZTE, NOKIA, autres projets)","TRAVAUX OCM",
AQ57="No root CAuse","No root cause",
AQ57="ODU HS","TX ISSUE",
AQ57="IP &amp; VLAN","TX ISSUE",
AQ57="Warehouse HUAWEI","SPARE-ISSUE",
AQ57="SPARE-HS","SPARE-ISSUE",
AQ57="Power Telco","RAN ISSUE",AQ57="no impacts","no impacts"
),"")</f>
        <v>Exclu</v>
      </c>
      <c r="AQ57" s="67" t="s">
        <v>5598</v>
      </c>
      <c r="AR57" s="48" t="str" cm="1">
        <f t="array" ref="AR57">IFERROR(_xlfn.IFS(
AQ57="MPR ISSUE","ACTIVE",
AQ57="BSS Hardware Issue","ACTIVE",
AQ57="Sites strategiques, MLL, Pylone, etc.","PASSIVE",
AQ57="AKTIVCO DEFAUT GE &amp; POWER Cabinet","PASSIVE",
AQ57="AKTIVCO Coupure ENEO &amp; Baisse de tension","PASSIVE",
AQ57="Coupure ENEO &amp; Baisse de tension","PASSIVE",
AQ57="Defaut GE &amp; POWER Cabinet","PASSIVE",
AQ57="Sharing","PASSIVE",
AQ57="Sites strategiques &amp; DataCenter","PASSIVE",
AQ57="Exclu","Exclu",
AQ57="SAT","ACTIVE",
AQ57="SPARE-ISSUE","SPARE-ISSUE",
AQ57="Fiber CAmtel","ACTIVE",
AQ57="Fiber AOF","ACTIVE",
AQ57="Projet OCM (HUAWEI)","PLANNED WORKS",
AQ57="Projet OCM (NOKIA)","PLANNED WORKS",
AQ57="ACCESS-ISSUE","ACCESS-ISSUE",
AQ57="Projet OCM (ZTE, NOKIA, autres projets)","PLANNED WORKS",
AQ57="No root CAuse","No root cause",
AQ57="ODU HS","ACTIVE",
AQ57="IP &amp; VLAN","ACTIVE",
AQ57="Warehouse HUAWEI","SPARE-ISSUE",
AQ57="SPARE-HS","SPARE-ISSUE",
AQ57="Power Telco","ACTIVE", AQ57="no impacts","no impacts"
),"")</f>
        <v>Exclu</v>
      </c>
      <c r="AS57" s="92" t="s">
        <v>5537</v>
      </c>
      <c r="AT57" s="98" t="s">
        <v>153</v>
      </c>
      <c r="AV57" s="17" t="s">
        <v>5537</v>
      </c>
      <c r="AW57" s="7" t="s">
        <v>5537</v>
      </c>
      <c r="AX57" s="6" t="s">
        <v>5537</v>
      </c>
      <c r="AY57" s="7"/>
      <c r="AZ57" s="3" t="s">
        <v>5537</v>
      </c>
      <c r="BA57" s="18" t="s">
        <v>5537</v>
      </c>
      <c r="BB57" s="18" t="s">
        <v>5537</v>
      </c>
      <c r="BC57" s="18" t="s">
        <v>5537</v>
      </c>
      <c r="BD57" s="18" t="s">
        <v>5537</v>
      </c>
      <c r="BE57" s="18" t="s">
        <v>5537</v>
      </c>
      <c r="BF57" s="18" t="s">
        <v>5537</v>
      </c>
      <c r="BG57" s="18" t="s">
        <v>5537</v>
      </c>
      <c r="BH57" s="18" t="s">
        <v>5537</v>
      </c>
      <c r="BI57" s="18" t="s">
        <v>5537</v>
      </c>
      <c r="BJ57" s="18" t="s">
        <v>5537</v>
      </c>
      <c r="BK57" s="18" t="s">
        <v>5537</v>
      </c>
      <c r="BL57" s="9" t="s">
        <v>5537</v>
      </c>
      <c r="BM57" s="14" t="s">
        <v>5537</v>
      </c>
      <c r="BN57" s="14" t="s">
        <v>5537</v>
      </c>
      <c r="BO57" s="14" t="str">
        <f>_xlfn.XLOOKUP(B57,'[4]cell downs 18042026 17h'!$B:$B,'[4]cell downs 18042026 17h'!$B:$B,"")</f>
        <v/>
      </c>
      <c r="BP57" s="14" t="str">
        <f>_xlfn.XLOOKUP(B57,'[5]Cells Huawei 19042026 15h'!$B:$B,'[5]Cells Huawei 19042026 15h'!$B:$B,"")</f>
        <v/>
      </c>
      <c r="BQ57" s="9" t="str">
        <f>_xlfn.XLOOKUP(B57,'[6]cells down 19042026 9H40'!$B:$B,'[6]cells down 19042026 9H40'!$B:$B,"")</f>
        <v/>
      </c>
      <c r="BR57" s="9" t="s">
        <v>153</v>
      </c>
      <c r="BS57" s="9" t="s">
        <v>12</v>
      </c>
      <c r="BT57" s="108"/>
    </row>
    <row r="58" spans="1:72" s="9" customFormat="1" ht="18.5" customHeight="1" x14ac:dyDescent="0.35">
      <c r="A58" s="1" t="s">
        <v>3347</v>
      </c>
      <c r="B58" s="8" t="s">
        <v>3348</v>
      </c>
      <c r="C58" s="3" t="str">
        <f>_xlfn.XLOOKUP(B58,'[1]daily break down'!$D:$D,'[1]daily break down'!$E:$E,"")</f>
        <v>LITTORAL</v>
      </c>
      <c r="D58" s="8" t="s">
        <v>21</v>
      </c>
      <c r="E58" s="1" t="s">
        <v>12</v>
      </c>
      <c r="F58" s="3" t="s">
        <v>31</v>
      </c>
      <c r="G58" s="1" t="s">
        <v>484</v>
      </c>
      <c r="H58" s="34" t="str">
        <f>_xlfn.XLOOKUP(B58,[2]CALCULATION!$B:$B,[2]CALCULATION!$H:$H,"")</f>
        <v>ZTE</v>
      </c>
      <c r="I58" s="28">
        <v>34.507969426395341</v>
      </c>
      <c r="J58" s="28">
        <v>0</v>
      </c>
      <c r="K58" s="28">
        <v>0</v>
      </c>
      <c r="L58" s="28">
        <v>37.870398906495673</v>
      </c>
      <c r="M58" s="28">
        <v>12.220131951043422</v>
      </c>
      <c r="N58" s="28">
        <v>2.9388285349838621</v>
      </c>
      <c r="O58" s="28">
        <v>0</v>
      </c>
      <c r="P58" s="28">
        <v>0</v>
      </c>
      <c r="Q58" s="28">
        <v>0</v>
      </c>
      <c r="R58" s="28">
        <v>0</v>
      </c>
      <c r="S58" s="93">
        <v>0</v>
      </c>
      <c r="T58" s="93">
        <f>_xlfn.XLOOKUP(B58,'[3]Nur des jours'!$B:$B,'[3]Nur des jours'!$U:$U,"")</f>
        <v>6.2561531020195025</v>
      </c>
      <c r="U58" s="93">
        <v>0</v>
      </c>
      <c r="V58" s="93">
        <v>0</v>
      </c>
      <c r="W58" s="93">
        <v>6.2561531020195025</v>
      </c>
      <c r="X58" s="93">
        <v>25.068290514877308</v>
      </c>
      <c r="Y58" s="93">
        <v>0</v>
      </c>
      <c r="Z58" s="93">
        <v>0</v>
      </c>
      <c r="AA58" s="93">
        <v>0</v>
      </c>
      <c r="AB58" s="93">
        <v>0</v>
      </c>
      <c r="AC58" s="93">
        <f>_xlfn.XLOOKUP(B58,'[3]Nur des jours'!$B:$B,'[3]Nur des jours'!$N:$N,"")</f>
        <v>0</v>
      </c>
      <c r="AD58" s="93">
        <v>0</v>
      </c>
      <c r="AE58" s="93">
        <v>0</v>
      </c>
      <c r="AF58" s="93">
        <v>0</v>
      </c>
      <c r="AG58" s="93"/>
      <c r="AH58" s="93">
        <v>13.846173876318725</v>
      </c>
      <c r="AI58" s="93">
        <v>7.910137125363196</v>
      </c>
      <c r="AJ58" s="93">
        <v>14.635630765255293</v>
      </c>
      <c r="AK58" s="93">
        <v>14.963428908194288</v>
      </c>
      <c r="AL58" s="93">
        <v>13.846173876318725</v>
      </c>
      <c r="AM58" s="49" t="s">
        <v>5559</v>
      </c>
      <c r="AN58" s="49"/>
      <c r="AO58" s="48" t="str" cm="1">
        <f t="array" ref="AO58">IFERROR(_xlfn.IFS(
AQ58="MPR ISSUE","PDH",
AQ58="BSS Hardware Issue","BSS",
AQ58="Sites strategiques, MLL, Pylone, etc.","ENVTECH",
AQ58="AKTIVCO DEFAUT GE &amp; POWER Cabinet","AKTIVCO",
AQ58="AKTIVCO Coupure ENEO &amp; Baisse de tension","AKTIVCO GRID ONLY",
AQ58="Coupure ENEO &amp; Baisse de tension","IHS GRID ONLY",
AQ58="Defaut GE &amp; POWER Cabinet","IHS",
AQ58="Sharing","Partners",
AQ58="Sites strategiques &amp; DataCenter","SST &amp; DC",
AQ58="Exclu","Exclu",
AQ58="SAT","SAT",
AQ58="SPARE-ISSUE","SPARE-ISSUE",
AQ58="Fiber CAmtel","TRANS_FO_CAMTEL",
AQ58="Fiber AOF","Fiber AOF",
AQ58="Projet OCM (HUAWEI)","TRAVAUX-HUAWEI",
AQ58="Projet OCM (NOKIA)","TRAVAUX-NOKIA",
AQ58="ACCESS-ISSUE","ACCESS-ISSUE",
AQ58="Projet OCM (ZTE, NOKIA, autres projets)","TRAVAUX OCM",
AQ58="No root CAuse","No root cause",
AQ58="ODU HS","PDH",
AQ58="IP &amp; VLAN","PDH",
AQ58="Warehouse HUAWEI","SPARE-ISSUE",
AQ58="SPARE-HS","SPARE-ISSUE",
AQ58="Power Telco","BSS",AQ58="no impacts","no impacts"
),"")</f>
        <v>AKTIVCO</v>
      </c>
      <c r="AP58" s="48" t="str" cm="1">
        <f t="array" ref="AP58">IFERROR(_xlfn.IFS(
AQ58="MPR ISSUE","TX ISSUE",
AQ58="BSS Hardware Issue","RAN ISSUE",
AQ58="Sites strategiques, MLL, Pylone, etc.","ENVTECH",
AQ58="AKTIVCO DEFAUT GE &amp; POWER Cabinet","POWER ISSUE",
AQ58="AKTIVCO Coupure ENEO &amp; Baisse de tension","POWER ISSUE",
AQ58="Coupure ENEO &amp; Baisse de tension","POWER ISSUE",
AQ58="Defaut GE &amp; POWER Cabinet","POWER ISSUE",
AQ58="Sharing","POWER ISSUE",
AQ58="Sites strategiques &amp; DataCenter","POWER ISSUE",
AQ58="Exclu","Exclu",
AQ58="SAT","TX ISSUE",
AQ58="SPARE-ISSUE","SPARE-ISSUE",
AQ58="Fiber CAmtel","TX ISSUE",
AQ58="Fiber AOF","TX ISSUE",
AQ58="Projet OCM (HUAWEI)","TRAVAUX-HUAWEI",
AQ58="Projet OCM (NOKIA)","TRAVAUX -NOKIA",
AQ58="ACCESS-ISSUE","ACCESS-ISSUE",
AQ58="Projet OCM (ZTE, NOKIA, autres projets)","TRAVAUX OCM",
AQ58="No root CAuse","No root cause",
AQ58="ODU HS","TX ISSUE",
AQ58="IP &amp; VLAN","TX ISSUE",
AQ58="Warehouse HUAWEI","SPARE-ISSUE",
AQ58="SPARE-HS","SPARE-ISSUE",
AQ58="Power Telco","RAN ISSUE",AQ58="no impacts","no impacts"
),"")</f>
        <v>POWER ISSUE</v>
      </c>
      <c r="AQ58" s="67" t="s">
        <v>5325</v>
      </c>
      <c r="AR58" s="48" t="str" cm="1">
        <f t="array" ref="AR58">IFERROR(_xlfn.IFS(
AQ58="MPR ISSUE","ACTIVE",
AQ58="BSS Hardware Issue","ACTIVE",
AQ58="Sites strategiques, MLL, Pylone, etc.","PASSIVE",
AQ58="AKTIVCO DEFAUT GE &amp; POWER Cabinet","PASSIVE",
AQ58="AKTIVCO Coupure ENEO &amp; Baisse de tension","PASSIVE",
AQ58="Coupure ENEO &amp; Baisse de tension","PASSIVE",
AQ58="Defaut GE &amp; POWER Cabinet","PASSIVE",
AQ58="Sharing","PASSIVE",
AQ58="Sites strategiques &amp; DataCenter","PASSIVE",
AQ58="Exclu","Exclu",
AQ58="SAT","ACTIVE",
AQ58="SPARE-ISSUE","SPARE-ISSUE",
AQ58="Fiber CAmtel","ACTIVE",
AQ58="Fiber AOF","ACTIVE",
AQ58="Projet OCM (HUAWEI)","PLANNED WORKS",
AQ58="Projet OCM (NOKIA)","PLANNED WORKS",
AQ58="ACCESS-ISSUE","ACCESS-ISSUE",
AQ58="Projet OCM (ZTE, NOKIA, autres projets)","PLANNED WORKS",
AQ58="No root CAuse","No root cause",
AQ58="ODU HS","ACTIVE",
AQ58="IP &amp; VLAN","ACTIVE",
AQ58="Warehouse HUAWEI","SPARE-ISSUE",
AQ58="SPARE-HS","SPARE-ISSUE",
AQ58="Power Telco","ACTIVE", AQ58="no impacts","no impacts"
),"")</f>
        <v>PASSIVE</v>
      </c>
      <c r="AS58" s="92" t="s">
        <v>6010</v>
      </c>
      <c r="AT58" s="98" t="s">
        <v>3348</v>
      </c>
      <c r="AV58" s="17" t="s">
        <v>5537</v>
      </c>
      <c r="AW58" s="7" t="s">
        <v>6053</v>
      </c>
      <c r="AX58" s="6" t="s">
        <v>5537</v>
      </c>
      <c r="AY58" s="7"/>
      <c r="AZ58" s="3" t="s">
        <v>5537</v>
      </c>
      <c r="BA58" s="18" t="s">
        <v>5537</v>
      </c>
      <c r="BB58" s="18" t="s">
        <v>5537</v>
      </c>
      <c r="BC58" s="18" t="s">
        <v>5537</v>
      </c>
      <c r="BD58" s="18" t="s">
        <v>5537</v>
      </c>
      <c r="BE58" s="18" t="s">
        <v>5537</v>
      </c>
      <c r="BF58" s="18" t="s">
        <v>5537</v>
      </c>
      <c r="BG58" s="18" t="s">
        <v>5537</v>
      </c>
      <c r="BH58" s="18" t="s">
        <v>5537</v>
      </c>
      <c r="BI58" s="18" t="s">
        <v>5537</v>
      </c>
      <c r="BJ58" s="18" t="s">
        <v>6135</v>
      </c>
      <c r="BK58" s="18" t="s">
        <v>5537</v>
      </c>
      <c r="BL58" s="9" t="s">
        <v>6136</v>
      </c>
      <c r="BM58" s="14" t="s">
        <v>6391</v>
      </c>
      <c r="BN58" s="14" t="s">
        <v>5537</v>
      </c>
      <c r="BO58" s="14" t="str">
        <f>_xlfn.XLOOKUP(B58,'[4]cell downs 18042026 17h'!$B:$B,'[4]cell downs 18042026 17h'!$B:$B,"")</f>
        <v/>
      </c>
      <c r="BP58" s="14" t="str">
        <f>_xlfn.XLOOKUP(B58,'[5]Cells Huawei 19042026 15h'!$B:$B,'[5]Cells Huawei 19042026 15h'!$B:$B,"")</f>
        <v/>
      </c>
      <c r="BQ58" s="9" t="str">
        <f>_xlfn.XLOOKUP(B58,'[6]cells down 19042026 9H40'!$B:$B,'[6]cells down 19042026 9H40'!$B:$B,"")</f>
        <v/>
      </c>
      <c r="BR58" s="9" t="s">
        <v>5537</v>
      </c>
      <c r="BS58" s="9" t="s">
        <v>5574</v>
      </c>
      <c r="BT58" s="108"/>
    </row>
    <row r="59" spans="1:72" s="9" customFormat="1" ht="27" customHeight="1" x14ac:dyDescent="0.35">
      <c r="A59" s="1" t="s">
        <v>444</v>
      </c>
      <c r="B59" s="8" t="s">
        <v>445</v>
      </c>
      <c r="C59" s="3" t="str">
        <f>_xlfn.XLOOKUP(B59,'[1]daily break down'!$D:$D,'[1]daily break down'!$E:$E,"")</f>
        <v>Yaounde</v>
      </c>
      <c r="D59" s="1" t="s">
        <v>21</v>
      </c>
      <c r="E59" s="1" t="s">
        <v>36</v>
      </c>
      <c r="F59" s="3" t="s">
        <v>37</v>
      </c>
      <c r="G59" s="1" t="s">
        <v>38</v>
      </c>
      <c r="H59" s="34" t="str">
        <f>_xlfn.XLOOKUP(B59,[2]CALCULATION!$B:$B,[2]CALCULATION!$H:$H,"")</f>
        <v>ZTE</v>
      </c>
      <c r="I59" s="28">
        <v>3.509087329104279</v>
      </c>
      <c r="J59" s="28">
        <v>1.3809701141159645</v>
      </c>
      <c r="K59" s="28">
        <v>6.2663369317387323</v>
      </c>
      <c r="L59" s="28">
        <v>5.6414136225754987</v>
      </c>
      <c r="M59" s="28">
        <v>22.084606757925194</v>
      </c>
      <c r="N59" s="28">
        <v>17.864238670444848</v>
      </c>
      <c r="O59" s="28">
        <v>12.382484668966681</v>
      </c>
      <c r="P59" s="28">
        <v>12.046667979328427</v>
      </c>
      <c r="Q59" s="28">
        <v>33.366167712515654</v>
      </c>
      <c r="R59" s="28">
        <v>33.624901193666126</v>
      </c>
      <c r="S59" s="93">
        <v>22.248011745469174</v>
      </c>
      <c r="T59" s="93">
        <f>_xlfn.XLOOKUP(B59,'[3]Nur des jours'!$B:$B,'[3]Nur des jours'!$U:$U,"")</f>
        <v>0</v>
      </c>
      <c r="U59" s="93">
        <v>0</v>
      </c>
      <c r="V59" s="93">
        <v>0</v>
      </c>
      <c r="W59" s="93">
        <v>0</v>
      </c>
      <c r="X59" s="93">
        <v>21.697335867341263</v>
      </c>
      <c r="Y59" s="93">
        <v>27.601692049550127</v>
      </c>
      <c r="Z59" s="93">
        <v>4.2000360981985141</v>
      </c>
      <c r="AA59" s="93">
        <v>25.945027294803857</v>
      </c>
      <c r="AB59" s="93">
        <v>34.71847685577557</v>
      </c>
      <c r="AC59" s="93">
        <f>_xlfn.XLOOKUP(B59,'[3]Nur des jours'!$B:$B,'[3]Nur des jours'!$N:$N,"")</f>
        <v>44.11613632277782</v>
      </c>
      <c r="AD59" s="93">
        <v>44.11613632277782</v>
      </c>
      <c r="AE59" s="93">
        <v>35.032730935728082</v>
      </c>
      <c r="AF59" s="93">
        <v>30.580078788241966</v>
      </c>
      <c r="AG59" s="93"/>
      <c r="AH59" s="93">
        <v>13.306074199633025</v>
      </c>
      <c r="AI59" s="93">
        <v>4.0596061692425129</v>
      </c>
      <c r="AJ59" s="93">
        <v>4.8736913954255368</v>
      </c>
      <c r="AK59" s="93">
        <v>21.266446252410439</v>
      </c>
      <c r="AL59" s="93">
        <v>13.306074199633025</v>
      </c>
      <c r="AM59" s="49" t="s">
        <v>5559</v>
      </c>
      <c r="AN59" s="49"/>
      <c r="AO59" s="48" t="str" cm="1">
        <f t="array" ref="AO59">IFERROR(_xlfn.IFS(
AQ59="MPR ISSUE","PDH",
AQ59="BSS Hardware Issue","BSS",
AQ59="Sites strategiques, MLL, Pylone, etc.","ENVTECH",
AQ59="AKTIVCO DEFAUT GE &amp; POWER Cabinet","AKTIVCO",
AQ59="AKTIVCO Coupure ENEO &amp; Baisse de tension","AKTIVCO GRID ONLY",
AQ59="Coupure ENEO &amp; Baisse de tension","IHS GRID ONLY",
AQ59="Defaut GE &amp; POWER Cabinet","IHS",
AQ59="Sharing","Partners",
AQ59="Sites strategiques &amp; DataCenter","SST &amp; DC",
AQ59="Exclu","Exclu",
AQ59="SAT","SAT",
AQ59="SPARE-ISSUE","SPARE-ISSUE",
AQ59="Fiber CAmtel","TRANS_FO_CAMTEL",
AQ59="Fiber AOF","Fiber AOF",
AQ59="Projet OCM (HUAWEI)","TRAVAUX-HUAWEI",
AQ59="Projet OCM (NOKIA)","TRAVAUX-NOKIA",
AQ59="ACCESS-ISSUE","ACCESS-ISSUE",
AQ59="Projet OCM (ZTE, NOKIA, autres projets)","TRAVAUX OCM",
AQ59="No root CAuse","No root cause",
AQ59="ODU HS","PDH",
AQ59="IP &amp; VLAN","PDH",
AQ59="Warehouse HUAWEI","SPARE-ISSUE",
AQ59="SPARE-HS","SPARE-ISSUE",
AQ59="Power Telco","BSS",AQ59="no impacts","no impacts"
),"")</f>
        <v>AKTIVCO</v>
      </c>
      <c r="AP59" s="48" t="str" cm="1">
        <f t="array" ref="AP59">IFERROR(_xlfn.IFS(
AQ59="MPR ISSUE","TX ISSUE",
AQ59="BSS Hardware Issue","RAN ISSUE",
AQ59="Sites strategiques, MLL, Pylone, etc.","ENVTECH",
AQ59="AKTIVCO DEFAUT GE &amp; POWER Cabinet","POWER ISSUE",
AQ59="AKTIVCO Coupure ENEO &amp; Baisse de tension","POWER ISSUE",
AQ59="Coupure ENEO &amp; Baisse de tension","POWER ISSUE",
AQ59="Defaut GE &amp; POWER Cabinet","POWER ISSUE",
AQ59="Sharing","POWER ISSUE",
AQ59="Sites strategiques &amp; DataCenter","POWER ISSUE",
AQ59="Exclu","Exclu",
AQ59="SAT","TX ISSUE",
AQ59="SPARE-ISSUE","SPARE-ISSUE",
AQ59="Fiber CAmtel","TX ISSUE",
AQ59="Fiber AOF","TX ISSUE",
AQ59="Projet OCM (HUAWEI)","TRAVAUX-HUAWEI",
AQ59="Projet OCM (NOKIA)","TRAVAUX -NOKIA",
AQ59="ACCESS-ISSUE","ACCESS-ISSUE",
AQ59="Projet OCM (ZTE, NOKIA, autres projets)","TRAVAUX OCM",
AQ59="No root CAuse","No root cause",
AQ59="ODU HS","TX ISSUE",
AQ59="IP &amp; VLAN","TX ISSUE",
AQ59="Warehouse HUAWEI","SPARE-ISSUE",
AQ59="SPARE-HS","SPARE-ISSUE",
AQ59="Power Telco","RAN ISSUE",AQ59="no impacts","no impacts"
),"")</f>
        <v>POWER ISSUE</v>
      </c>
      <c r="AQ59" s="67" t="s">
        <v>5325</v>
      </c>
      <c r="AR59" s="48" t="str" cm="1">
        <f t="array" ref="AR59">IFERROR(_xlfn.IFS(
AQ59="MPR ISSUE","ACTIVE",
AQ59="BSS Hardware Issue","ACTIVE",
AQ59="Sites strategiques, MLL, Pylone, etc.","PASSIVE",
AQ59="AKTIVCO DEFAUT GE &amp; POWER Cabinet","PASSIVE",
AQ59="AKTIVCO Coupure ENEO &amp; Baisse de tension","PASSIVE",
AQ59="Coupure ENEO &amp; Baisse de tension","PASSIVE",
AQ59="Defaut GE &amp; POWER Cabinet","PASSIVE",
AQ59="Sharing","PASSIVE",
AQ59="Sites strategiques &amp; DataCenter","PASSIVE",
AQ59="Exclu","Exclu",
AQ59="SAT","ACTIVE",
AQ59="SPARE-ISSUE","SPARE-ISSUE",
AQ59="Fiber CAmtel","ACTIVE",
AQ59="Fiber AOF","ACTIVE",
AQ59="Projet OCM (HUAWEI)","PLANNED WORKS",
AQ59="Projet OCM (NOKIA)","PLANNED WORKS",
AQ59="ACCESS-ISSUE","ACCESS-ISSUE",
AQ59="Projet OCM (ZTE, NOKIA, autres projets)","PLANNED WORKS",
AQ59="No root CAuse","No root cause",
AQ59="ODU HS","ACTIVE",
AQ59="IP &amp; VLAN","ACTIVE",
AQ59="Warehouse HUAWEI","SPARE-ISSUE",
AQ59="SPARE-HS","SPARE-ISSUE",
AQ59="Power Telco","ACTIVE", AQ59="no impacts","no impacts"
),"")</f>
        <v>PASSIVE</v>
      </c>
      <c r="AS59" s="98" t="s">
        <v>6371</v>
      </c>
      <c r="AT59" s="98" t="s">
        <v>445</v>
      </c>
      <c r="AV59" s="17" t="s">
        <v>5537</v>
      </c>
      <c r="AW59" s="7" t="s">
        <v>6054</v>
      </c>
      <c r="AX59" s="6" t="s">
        <v>6338</v>
      </c>
      <c r="AY59" s="7"/>
      <c r="AZ59" s="3" t="s">
        <v>5537</v>
      </c>
      <c r="BA59" s="18" t="s">
        <v>5537</v>
      </c>
      <c r="BB59" s="18" t="s">
        <v>5537</v>
      </c>
      <c r="BC59" s="18" t="s">
        <v>5537</v>
      </c>
      <c r="BD59" s="18" t="s">
        <v>6137</v>
      </c>
      <c r="BE59" s="18" t="s">
        <v>6138</v>
      </c>
      <c r="BF59" s="18" t="s">
        <v>6139</v>
      </c>
      <c r="BG59" s="18" t="s">
        <v>5537</v>
      </c>
      <c r="BH59" s="18" t="s">
        <v>5537</v>
      </c>
      <c r="BI59" s="18" t="s">
        <v>5537</v>
      </c>
      <c r="BJ59" s="18" t="s">
        <v>5537</v>
      </c>
      <c r="BK59" s="18" t="s">
        <v>5537</v>
      </c>
      <c r="BL59" s="9" t="s">
        <v>5537</v>
      </c>
      <c r="BM59" s="14" t="s">
        <v>6403</v>
      </c>
      <c r="BN59" s="14" t="s">
        <v>5537</v>
      </c>
      <c r="BO59" s="14" t="str">
        <f>_xlfn.XLOOKUP(B59,'[4]cell downs 18042026 17h'!$B:$B,'[4]cell downs 18042026 17h'!$B:$B,"")</f>
        <v/>
      </c>
      <c r="BP59" s="14" t="str">
        <f>_xlfn.XLOOKUP(B59,'[5]Cells Huawei 19042026 15h'!$B:$B,'[5]Cells Huawei 19042026 15h'!$B:$B,"")</f>
        <v/>
      </c>
      <c r="BQ59" s="9" t="str">
        <f>_xlfn.XLOOKUP(B59,'[6]cells down 19042026 9H40'!$B:$B,'[6]cells down 19042026 9H40'!$B:$B,"")</f>
        <v/>
      </c>
      <c r="BR59" s="9" t="s">
        <v>5537</v>
      </c>
      <c r="BS59" s="9" t="s">
        <v>5537</v>
      </c>
      <c r="BT59" s="108"/>
    </row>
    <row r="60" spans="1:72" s="9" customFormat="1" ht="38.5" customHeight="1" x14ac:dyDescent="0.35">
      <c r="A60" s="1" t="s">
        <v>9</v>
      </c>
      <c r="B60" s="8" t="s">
        <v>10</v>
      </c>
      <c r="C60" s="3" t="str">
        <f>_xlfn.XLOOKUP(B60,'[1]daily break down'!$D:$D,'[1]daily break down'!$E:$E,"")</f>
        <v>SUD-OUEST</v>
      </c>
      <c r="D60" s="1" t="s">
        <v>11</v>
      </c>
      <c r="E60" s="1" t="s">
        <v>12</v>
      </c>
      <c r="F60" s="3" t="s">
        <v>13</v>
      </c>
      <c r="G60" s="1" t="s">
        <v>14</v>
      </c>
      <c r="H60" s="32" t="str">
        <f>_xlfn.XLOOKUP(B60,[2]CALCULATION!$B:$B,[2]CALCULATION!$H:$H,"")</f>
        <v>Huawei</v>
      </c>
      <c r="I60" s="28">
        <v>0</v>
      </c>
      <c r="J60" s="28">
        <v>0</v>
      </c>
      <c r="K60" s="28">
        <v>2.3331849454817322</v>
      </c>
      <c r="L60" s="28">
        <v>0.32343914528597473</v>
      </c>
      <c r="M60" s="28">
        <v>2.675261747609386E-4</v>
      </c>
      <c r="N60" s="28">
        <v>0.44008055748174402</v>
      </c>
      <c r="O60" s="28">
        <v>9.179803985355262</v>
      </c>
      <c r="P60" s="28">
        <v>9.2576005969757418</v>
      </c>
      <c r="Q60" s="28">
        <v>6.1407779803842679</v>
      </c>
      <c r="R60" s="28">
        <v>14.258610062408508</v>
      </c>
      <c r="S60" s="93">
        <v>10.044591262809154</v>
      </c>
      <c r="T60" s="93">
        <f>_xlfn.XLOOKUP(B60,'[3]Nur des jours'!$B:$B,'[3]Nur des jours'!$U:$U,"")</f>
        <v>12.645516403991634</v>
      </c>
      <c r="U60" s="93">
        <v>12.416157296829921</v>
      </c>
      <c r="V60" s="93">
        <v>10.333020149358083</v>
      </c>
      <c r="W60" s="93">
        <v>12.645516403991634</v>
      </c>
      <c r="X60" s="93">
        <v>11.397150097165509</v>
      </c>
      <c r="Y60" s="93">
        <v>18.822570933673482</v>
      </c>
      <c r="Z60" s="93">
        <v>16.765080628822062</v>
      </c>
      <c r="AA60" s="93">
        <v>13.295123461546146</v>
      </c>
      <c r="AB60" s="93">
        <v>14.572685791577848</v>
      </c>
      <c r="AC60" s="93">
        <f>_xlfn.XLOOKUP(B60,'[3]Nur des jours'!$B:$B,'[3]Nur des jours'!$N:$N,"")</f>
        <v>15.416106645207499</v>
      </c>
      <c r="AD60" s="93">
        <v>15.416106645207499</v>
      </c>
      <c r="AE60" s="93">
        <v>13.679950946400597</v>
      </c>
      <c r="AF60" s="93">
        <v>1.2954687486623693</v>
      </c>
      <c r="AG60" s="93"/>
      <c r="AH60" s="93">
        <v>13.145790350794586</v>
      </c>
      <c r="AI60" s="93">
        <v>9.2672525768457561</v>
      </c>
      <c r="AJ60" s="93">
        <v>11.826689158174975</v>
      </c>
      <c r="AK60" s="93">
        <v>15.057035198427549</v>
      </c>
      <c r="AL60" s="93">
        <v>13.145790350794586</v>
      </c>
      <c r="AM60" s="49" t="s">
        <v>5559</v>
      </c>
      <c r="AN60" s="49"/>
      <c r="AO60" s="48" t="str" cm="1">
        <f t="array" ref="AO60">IFERROR(_xlfn.IFS(
AQ60="MPR ISSUE","PDH",
AQ60="BSS Hardware Issue","BSS",
AQ60="Sites strategiques, MLL, Pylone, etc.","ENVTECH",
AQ60="AKTIVCO DEFAUT GE &amp; POWER Cabinet","AKTIVCO",
AQ60="AKTIVCO Coupure ENEO &amp; Baisse de tension","AKTIVCO GRID ONLY",
AQ60="Coupure ENEO &amp; Baisse de tension","IHS GRID ONLY",
AQ60="Defaut GE &amp; POWER Cabinet","IHS",
AQ60="Sharing","Partners",
AQ60="Sites strategiques &amp; DataCenter","SST &amp; DC",
AQ60="Exclu","Exclu",
AQ60="SAT","SAT",
AQ60="SPARE-ISSUE","SPARE-ISSUE",
AQ60="Fiber CAmtel","TRANS_FO_CAMTEL",
AQ60="Fiber AOF","Fiber AOF",
AQ60="Projet OCM (HUAWEI)","TRAVAUX-HUAWEI",
AQ60="Projet OCM (NOKIA)","TRAVAUX-NOKIA",
AQ60="ACCESS-ISSUE","ACCESS-ISSUE",
AQ60="Projet OCM (ZTE, NOKIA, autres projets)","TRAVAUX OCM",
AQ60="No root CAuse","No root cause",
AQ60="ODU HS","PDH",
AQ60="IP &amp; VLAN","PDH",
AQ60="Warehouse HUAWEI","SPARE-ISSUE",
AQ60="SPARE-HS","SPARE-ISSUE",
AQ60="Power Telco","BSS",AQ60="no impacts","no impacts"
),"")</f>
        <v>No root cause</v>
      </c>
      <c r="AP60" s="48" t="str" cm="1">
        <f t="array" ref="AP60">IFERROR(_xlfn.IFS(
AQ60="MPR ISSUE","TX ISSUE",
AQ60="BSS Hardware Issue","RAN ISSUE",
AQ60="Sites strategiques, MLL, Pylone, etc.","ENVTECH",
AQ60="AKTIVCO DEFAUT GE &amp; POWER Cabinet","POWER ISSUE",
AQ60="AKTIVCO Coupure ENEO &amp; Baisse de tension","POWER ISSUE",
AQ60="Coupure ENEO &amp; Baisse de tension","POWER ISSUE",
AQ60="Defaut GE &amp; POWER Cabinet","POWER ISSUE",
AQ60="Sharing","POWER ISSUE",
AQ60="Sites strategiques &amp; DataCenter","POWER ISSUE",
AQ60="Exclu","Exclu",
AQ60="SAT","TX ISSUE",
AQ60="SPARE-ISSUE","SPARE-ISSUE",
AQ60="Fiber CAmtel","TX ISSUE",
AQ60="Fiber AOF","TX ISSUE",
AQ60="Projet OCM (HUAWEI)","TRAVAUX-HUAWEI",
AQ60="Projet OCM (NOKIA)","TRAVAUX -NOKIA",
AQ60="ACCESS-ISSUE","ACCESS-ISSUE",
AQ60="Projet OCM (ZTE, NOKIA, autres projets)","TRAVAUX OCM",
AQ60="No root CAuse","No root cause",
AQ60="ODU HS","TX ISSUE",
AQ60="IP &amp; VLAN","TX ISSUE",
AQ60="Warehouse HUAWEI","SPARE-ISSUE",
AQ60="SPARE-HS","SPARE-ISSUE",
AQ60="Power Telco","RAN ISSUE",AQ60="no impacts","no impacts"
),"")</f>
        <v>No root cause</v>
      </c>
      <c r="AQ60" s="67" t="s">
        <v>5344</v>
      </c>
      <c r="AR60" s="48" t="str" cm="1">
        <f t="array" ref="AR60">IFERROR(_xlfn.IFS(
AQ60="MPR ISSUE","ACTIVE",
AQ60="BSS Hardware Issue","ACTIVE",
AQ60="Sites strategiques, MLL, Pylone, etc.","PASSIVE",
AQ60="AKTIVCO DEFAUT GE &amp; POWER Cabinet","PASSIVE",
AQ60="AKTIVCO Coupure ENEO &amp; Baisse de tension","PASSIVE",
AQ60="Coupure ENEO &amp; Baisse de tension","PASSIVE",
AQ60="Defaut GE &amp; POWER Cabinet","PASSIVE",
AQ60="Sharing","PASSIVE",
AQ60="Sites strategiques &amp; DataCenter","PASSIVE",
AQ60="Exclu","Exclu",
AQ60="SAT","ACTIVE",
AQ60="SPARE-ISSUE","SPARE-ISSUE",
AQ60="Fiber CAmtel","ACTIVE",
AQ60="Fiber AOF","ACTIVE",
AQ60="Projet OCM (HUAWEI)","PLANNED WORKS",
AQ60="Projet OCM (NOKIA)","PLANNED WORKS",
AQ60="ACCESS-ISSUE","ACCESS-ISSUE",
AQ60="Projet OCM (ZTE, NOKIA, autres projets)","PLANNED WORKS",
AQ60="No root CAuse","No root cause",
AQ60="ODU HS","ACTIVE",
AQ60="IP &amp; VLAN","ACTIVE",
AQ60="Warehouse HUAWEI","SPARE-ISSUE",
AQ60="SPARE-HS","SPARE-ISSUE",
AQ60="Power Telco","ACTIVE", AQ60="no impacts","no impacts"
),"")</f>
        <v>No root cause</v>
      </c>
      <c r="AS60" s="92" t="s">
        <v>6411</v>
      </c>
      <c r="AT60" s="98" t="s">
        <v>10</v>
      </c>
      <c r="AV60" s="17" t="s">
        <v>5537</v>
      </c>
      <c r="AW60" s="7" t="s">
        <v>5950</v>
      </c>
      <c r="AX60" s="6" t="s">
        <v>5537</v>
      </c>
      <c r="AY60" s="7"/>
      <c r="AZ60" s="3" t="s">
        <v>5537</v>
      </c>
      <c r="BA60" s="18" t="s">
        <v>5537</v>
      </c>
      <c r="BB60" s="18" t="s">
        <v>5537</v>
      </c>
      <c r="BC60" s="18" t="s">
        <v>5537</v>
      </c>
      <c r="BD60" s="18" t="s">
        <v>5537</v>
      </c>
      <c r="BE60" s="18" t="s">
        <v>5537</v>
      </c>
      <c r="BF60" s="18" t="s">
        <v>5537</v>
      </c>
      <c r="BG60" s="18" t="s">
        <v>5537</v>
      </c>
      <c r="BH60" s="18" t="s">
        <v>5537</v>
      </c>
      <c r="BI60" s="18" t="s">
        <v>5537</v>
      </c>
      <c r="BJ60" s="18" t="s">
        <v>5537</v>
      </c>
      <c r="BK60" s="18" t="s">
        <v>5537</v>
      </c>
      <c r="BL60" s="9" t="s">
        <v>5537</v>
      </c>
      <c r="BM60" s="14" t="s">
        <v>6391</v>
      </c>
      <c r="BN60" s="14" t="s">
        <v>5537</v>
      </c>
      <c r="BO60" s="14" t="str">
        <f>_xlfn.XLOOKUP(B60,'[4]cell downs 18042026 17h'!$B:$B,'[4]cell downs 18042026 17h'!$B:$B,"")</f>
        <v/>
      </c>
      <c r="BP60" s="14" t="str">
        <f>_xlfn.XLOOKUP(B60,'[5]Cells Huawei 19042026 15h'!$B:$B,'[5]Cells Huawei 19042026 15h'!$B:$B,"")</f>
        <v>SUO_186</v>
      </c>
      <c r="BQ60" s="9" t="str">
        <f>_xlfn.XLOOKUP(B60,'[6]cells down 19042026 9H40'!$B:$B,'[6]cells down 19042026 9H40'!$B:$B,"")</f>
        <v/>
      </c>
      <c r="BR60" s="9" t="s">
        <v>10</v>
      </c>
      <c r="BS60" s="9" t="s">
        <v>302</v>
      </c>
      <c r="BT60" s="108"/>
    </row>
    <row r="61" spans="1:72" s="9" customFormat="1" x14ac:dyDescent="0.35">
      <c r="A61" s="1" t="s">
        <v>1747</v>
      </c>
      <c r="B61" s="8" t="s">
        <v>1748</v>
      </c>
      <c r="C61" s="3" t="str">
        <f>_xlfn.XLOOKUP(B61,'[1]daily break down'!$D:$D,'[1]daily break down'!$E:$E,"")</f>
        <v>Garoua</v>
      </c>
      <c r="D61" s="1" t="s">
        <v>11</v>
      </c>
      <c r="E61" s="1" t="s">
        <v>12</v>
      </c>
      <c r="F61" s="3" t="s">
        <v>23</v>
      </c>
      <c r="G61" s="1" t="s">
        <v>24</v>
      </c>
      <c r="H61" s="32" t="str">
        <f>_xlfn.XLOOKUP(B61,[2]CALCULATION!$B:$B,[2]CALCULATION!$H:$H,"")</f>
        <v>Huawei</v>
      </c>
      <c r="I61" s="28">
        <v>0</v>
      </c>
      <c r="J61" s="28">
        <v>0</v>
      </c>
      <c r="K61" s="28">
        <v>4.5486583740686521</v>
      </c>
      <c r="L61" s="28">
        <v>9.7823621063084811</v>
      </c>
      <c r="M61" s="28">
        <v>0</v>
      </c>
      <c r="N61" s="28">
        <v>1.7544366540822351</v>
      </c>
      <c r="O61" s="28">
        <v>2.3004575767693112</v>
      </c>
      <c r="P61" s="28">
        <v>1.7597515074208194</v>
      </c>
      <c r="Q61" s="28">
        <v>0.3270418311060887</v>
      </c>
      <c r="R61" s="28">
        <v>0.50774684461794395</v>
      </c>
      <c r="S61" s="93">
        <v>2.4660027737113799</v>
      </c>
      <c r="T61" s="93">
        <f>_xlfn.XLOOKUP(B61,'[3]Nur des jours'!$B:$B,'[3]Nur des jours'!$U:$U,"")</f>
        <v>1.5462121147266381</v>
      </c>
      <c r="U61" s="93">
        <v>0</v>
      </c>
      <c r="V61" s="93">
        <v>3.0125230785913431</v>
      </c>
      <c r="W61" s="93">
        <v>1.5462121147266381</v>
      </c>
      <c r="X61" s="93">
        <v>6.2621991935690984</v>
      </c>
      <c r="Y61" s="93">
        <v>6.1742900925426554</v>
      </c>
      <c r="Z61" s="93">
        <v>9.269157727725414</v>
      </c>
      <c r="AA61" s="93">
        <v>13.831977153978078</v>
      </c>
      <c r="AB61" s="93">
        <v>10.458115388676292</v>
      </c>
      <c r="AC61" s="93">
        <f>_xlfn.XLOOKUP(B61,'[3]Nur des jours'!$B:$B,'[3]Nur des jours'!$N:$N,"")</f>
        <v>2.8697532766605889</v>
      </c>
      <c r="AD61" s="93">
        <v>2.8697532766605889</v>
      </c>
      <c r="AE61" s="93">
        <v>0</v>
      </c>
      <c r="AF61" s="93">
        <v>0</v>
      </c>
      <c r="AG61" s="93"/>
      <c r="AH61" s="93">
        <v>12.973271638230418</v>
      </c>
      <c r="AI61" s="93">
        <v>22.143987626344376</v>
      </c>
      <c r="AJ61" s="93">
        <v>28.088991061197984</v>
      </c>
      <c r="AK61" s="93">
        <v>0.73120295403257396</v>
      </c>
      <c r="AL61" s="93">
        <v>12.973271638230418</v>
      </c>
      <c r="AM61" s="49" t="s">
        <v>5559</v>
      </c>
      <c r="AN61" s="49"/>
      <c r="AO61" s="48" t="str" cm="1">
        <f t="array" ref="AO61">IFERROR(_xlfn.IFS(
AQ61="MPR ISSUE","PDH",
AQ61="BSS Hardware Issue","BSS",
AQ61="Sites strategiques, MLL, Pylone, etc.","ENVTECH",
AQ61="AKTIVCO DEFAUT GE &amp; POWER Cabinet","AKTIVCO",
AQ61="AKTIVCO Coupure ENEO &amp; Baisse de tension","AKTIVCO GRID ONLY",
AQ61="Coupure ENEO &amp; Baisse de tension","IHS GRID ONLY",
AQ61="Defaut GE &amp; POWER Cabinet","IHS",
AQ61="Sharing","Partners",
AQ61="Sites strategiques &amp; DataCenter","SST &amp; DC",
AQ61="Exclu","Exclu",
AQ61="SAT","SAT",
AQ61="SPARE-ISSUE","SPARE-ISSUE",
AQ61="Fiber CAmtel","TRANS_FO_CAMTEL",
AQ61="Fiber AOF","Fiber AOF",
AQ61="Projet OCM (HUAWEI)","TRAVAUX-HUAWEI",
AQ61="Projet OCM (NOKIA)","TRAVAUX-NOKIA",
AQ61="ACCESS-ISSUE","ACCESS-ISSUE",
AQ61="Projet OCM (ZTE, NOKIA, autres projets)","TRAVAUX OCM",
AQ61="No root CAuse","No root cause",
AQ61="ODU HS","PDH",
AQ61="IP &amp; VLAN","PDH",
AQ61="Warehouse HUAWEI","SPARE-ISSUE",
AQ61="SPARE-HS","SPARE-ISSUE",
AQ61="Power Telco","BSS",AQ61="no impacts","no impacts"
),"")</f>
        <v>IHS</v>
      </c>
      <c r="AP61" s="48" t="str" cm="1">
        <f t="array" ref="AP61">IFERROR(_xlfn.IFS(
AQ61="MPR ISSUE","TX ISSUE",
AQ61="BSS Hardware Issue","RAN ISSUE",
AQ61="Sites strategiques, MLL, Pylone, etc.","ENVTECH",
AQ61="AKTIVCO DEFAUT GE &amp; POWER Cabinet","POWER ISSUE",
AQ61="AKTIVCO Coupure ENEO &amp; Baisse de tension","POWER ISSUE",
AQ61="Coupure ENEO &amp; Baisse de tension","POWER ISSUE",
AQ61="Defaut GE &amp; POWER Cabinet","POWER ISSUE",
AQ61="Sharing","POWER ISSUE",
AQ61="Sites strategiques &amp; DataCenter","POWER ISSUE",
AQ61="Exclu","Exclu",
AQ61="SAT","TX ISSUE",
AQ61="SPARE-ISSUE","SPARE-ISSUE",
AQ61="Fiber CAmtel","TX ISSUE",
AQ61="Fiber AOF","TX ISSUE",
AQ61="Projet OCM (HUAWEI)","TRAVAUX-HUAWEI",
AQ61="Projet OCM (NOKIA)","TRAVAUX -NOKIA",
AQ61="ACCESS-ISSUE","ACCESS-ISSUE",
AQ61="Projet OCM (ZTE, NOKIA, autres projets)","TRAVAUX OCM",
AQ61="No root CAuse","No root cause",
AQ61="ODU HS","TX ISSUE",
AQ61="IP &amp; VLAN","TX ISSUE",
AQ61="Warehouse HUAWEI","SPARE-ISSUE",
AQ61="SPARE-HS","SPARE-ISSUE",
AQ61="Power Telco","RAN ISSUE",AQ61="no impacts","no impacts"
),"")</f>
        <v>POWER ISSUE</v>
      </c>
      <c r="AQ61" s="67" t="s">
        <v>5330</v>
      </c>
      <c r="AR61" s="48" t="str" cm="1">
        <f t="array" ref="AR61">IFERROR(_xlfn.IFS(
AQ61="MPR ISSUE","ACTIVE",
AQ61="BSS Hardware Issue","ACTIVE",
AQ61="Sites strategiques, MLL, Pylone, etc.","PASSIVE",
AQ61="AKTIVCO DEFAUT GE &amp; POWER Cabinet","PASSIVE",
AQ61="AKTIVCO Coupure ENEO &amp; Baisse de tension","PASSIVE",
AQ61="Coupure ENEO &amp; Baisse de tension","PASSIVE",
AQ61="Defaut GE &amp; POWER Cabinet","PASSIVE",
AQ61="Sharing","PASSIVE",
AQ61="Sites strategiques &amp; DataCenter","PASSIVE",
AQ61="Exclu","Exclu",
AQ61="SAT","ACTIVE",
AQ61="SPARE-ISSUE","SPARE-ISSUE",
AQ61="Fiber CAmtel","ACTIVE",
AQ61="Fiber AOF","ACTIVE",
AQ61="Projet OCM (HUAWEI)","PLANNED WORKS",
AQ61="Projet OCM (NOKIA)","PLANNED WORKS",
AQ61="ACCESS-ISSUE","ACCESS-ISSUE",
AQ61="Projet OCM (ZTE, NOKIA, autres projets)","PLANNED WORKS",
AQ61="No root CAuse","No root cause",
AQ61="ODU HS","ACTIVE",
AQ61="IP &amp; VLAN","ACTIVE",
AQ61="Warehouse HUAWEI","SPARE-ISSUE",
AQ61="SPARE-HS","SPARE-ISSUE",
AQ61="Power Telco","ACTIVE", AQ61="no impacts","no impacts"
),"")</f>
        <v>PASSIVE</v>
      </c>
      <c r="AS61" s="92" t="s">
        <v>6003</v>
      </c>
      <c r="AT61" s="98" t="s">
        <v>1748</v>
      </c>
      <c r="AV61" s="17" t="s">
        <v>5537</v>
      </c>
      <c r="AW61" s="7" t="s">
        <v>6055</v>
      </c>
      <c r="AX61" s="6" t="s">
        <v>5537</v>
      </c>
      <c r="AY61" s="7"/>
      <c r="AZ61" s="3" t="s">
        <v>6140</v>
      </c>
      <c r="BA61" s="18" t="s">
        <v>5537</v>
      </c>
      <c r="BB61" s="18" t="s">
        <v>5537</v>
      </c>
      <c r="BC61" s="18" t="s">
        <v>6141</v>
      </c>
      <c r="BD61" s="18" t="s">
        <v>5537</v>
      </c>
      <c r="BE61" s="18" t="s">
        <v>5537</v>
      </c>
      <c r="BF61" s="18" t="s">
        <v>5537</v>
      </c>
      <c r="BG61" s="18" t="s">
        <v>5537</v>
      </c>
      <c r="BH61" s="18" t="s">
        <v>5537</v>
      </c>
      <c r="BI61" s="18" t="s">
        <v>5537</v>
      </c>
      <c r="BJ61" s="18" t="s">
        <v>5653</v>
      </c>
      <c r="BK61" s="18" t="s">
        <v>5695</v>
      </c>
      <c r="BL61" s="9" t="s">
        <v>6142</v>
      </c>
      <c r="BM61" s="14" t="s">
        <v>6404</v>
      </c>
      <c r="BN61" s="14" t="s">
        <v>5537</v>
      </c>
      <c r="BO61" s="14" t="str">
        <f>_xlfn.XLOOKUP(B61,'[4]cell downs 18042026 17h'!$B:$B,'[4]cell downs 18042026 17h'!$B:$B,"")</f>
        <v/>
      </c>
      <c r="BP61" s="14" t="str">
        <f>_xlfn.XLOOKUP(B61,'[5]Cells Huawei 19042026 15h'!$B:$B,'[5]Cells Huawei 19042026 15h'!$B:$B,"")</f>
        <v/>
      </c>
      <c r="BQ61" s="9" t="str">
        <f>_xlfn.XLOOKUP(B61,'[6]cells down 19042026 9H40'!$B:$B,'[6]cells down 19042026 9H40'!$B:$B,"")</f>
        <v/>
      </c>
      <c r="BR61" s="9" t="s">
        <v>1748</v>
      </c>
      <c r="BS61" s="9" t="s">
        <v>5537</v>
      </c>
      <c r="BT61" s="108"/>
    </row>
    <row r="62" spans="1:72" s="9" customFormat="1" x14ac:dyDescent="0.35">
      <c r="A62" s="1" t="s">
        <v>1219</v>
      </c>
      <c r="B62" s="1" t="s">
        <v>1220</v>
      </c>
      <c r="C62" s="3" t="str">
        <f>_xlfn.XLOOKUP(B62,'[1]daily break down'!$D:$D,'[1]daily break down'!$E:$E,"")</f>
        <v>Yaounde</v>
      </c>
      <c r="D62" s="1" t="s">
        <v>11</v>
      </c>
      <c r="E62" s="1" t="s">
        <v>12</v>
      </c>
      <c r="F62" s="3" t="s">
        <v>37</v>
      </c>
      <c r="G62" s="1" t="s">
        <v>38</v>
      </c>
      <c r="H62" s="34" t="str">
        <f>_xlfn.XLOOKUP(B62,[2]CALCULATION!$B:$B,[2]CALCULATION!$H:$H,"")</f>
        <v>ZTE</v>
      </c>
      <c r="I62" s="28">
        <v>1.4550035242114749</v>
      </c>
      <c r="J62" s="28">
        <v>3.5397636638102017</v>
      </c>
      <c r="K62" s="28">
        <v>1.857844438166498</v>
      </c>
      <c r="L62" s="28">
        <v>10.480997794157519</v>
      </c>
      <c r="M62" s="28">
        <v>0</v>
      </c>
      <c r="N62" s="28">
        <v>2.9731253905882165</v>
      </c>
      <c r="O62" s="28">
        <v>13.985840374622249</v>
      </c>
      <c r="P62" s="28">
        <v>0</v>
      </c>
      <c r="Q62" s="28">
        <v>0</v>
      </c>
      <c r="R62" s="28">
        <v>7.8080367716510697</v>
      </c>
      <c r="S62" s="93">
        <v>2.384104094077895</v>
      </c>
      <c r="T62" s="93">
        <f>_xlfn.XLOOKUP(B62,'[3]Nur des jours'!$B:$B,'[3]Nur des jours'!$U:$U,"")</f>
        <v>0</v>
      </c>
      <c r="U62" s="93">
        <v>0</v>
      </c>
      <c r="V62" s="93">
        <v>0</v>
      </c>
      <c r="W62" s="93">
        <v>0</v>
      </c>
      <c r="X62" s="93">
        <v>0</v>
      </c>
      <c r="Y62" s="93">
        <v>0</v>
      </c>
      <c r="Z62" s="93">
        <v>10.645526391635491</v>
      </c>
      <c r="AA62" s="93">
        <v>0</v>
      </c>
      <c r="AB62" s="93">
        <v>8.6130943718200044</v>
      </c>
      <c r="AC62" s="93">
        <f>_xlfn.XLOOKUP(B62,'[3]Nur des jours'!$B:$B,'[3]Nur des jours'!$N:$N,"")</f>
        <v>0.12290152468517541</v>
      </c>
      <c r="AD62" s="93">
        <v>0.12290152468517541</v>
      </c>
      <c r="AE62" s="93">
        <v>0</v>
      </c>
      <c r="AF62" s="93">
        <v>0</v>
      </c>
      <c r="AG62" s="93"/>
      <c r="AH62" s="93">
        <v>12.710222068127143</v>
      </c>
      <c r="AI62" s="93">
        <v>6.7398654724650182</v>
      </c>
      <c r="AJ62" s="93">
        <v>5.7135635015351358</v>
      </c>
      <c r="AK62" s="93">
        <v>18.849235663770852</v>
      </c>
      <c r="AL62" s="93">
        <v>12.710222068127143</v>
      </c>
      <c r="AM62" s="49" t="s">
        <v>5559</v>
      </c>
      <c r="AN62" s="49"/>
      <c r="AO62" s="48" t="str" cm="1">
        <f t="array" ref="AO62">IFERROR(_xlfn.IFS(
AQ62="MPR ISSUE","PDH",
AQ62="BSS Hardware Issue","BSS",
AQ62="Sites strategiques, MLL, Pylone, etc.","ENVTECH",
AQ62="AKTIVCO DEFAUT GE &amp; POWER Cabinet","AKTIVCO",
AQ62="AKTIVCO Coupure ENEO &amp; Baisse de tension","AKTIVCO GRID ONLY",
AQ62="Coupure ENEO &amp; Baisse de tension","IHS GRID ONLY",
AQ62="Defaut GE &amp; POWER Cabinet","IHS",
AQ62="Sharing","Partners",
AQ62="Sites strategiques &amp; DataCenter","SST &amp; DC",
AQ62="Exclu","Exclu",
AQ62="SAT","SAT",
AQ62="SPARE-ISSUE","SPARE-ISSUE",
AQ62="Fiber CAmtel","TRANS_FO_CAMTEL",
AQ62="Fiber AOF","Fiber AOF",
AQ62="Projet OCM (HUAWEI)","TRAVAUX-HUAWEI",
AQ62="Projet OCM (NOKIA)","TRAVAUX-NOKIA",
AQ62="ACCESS-ISSUE","ACCESS-ISSUE",
AQ62="Projet OCM (ZTE, NOKIA, autres projets)","TRAVAUX OCM",
AQ62="No root CAuse","No root cause",
AQ62="ODU HS","PDH",
AQ62="IP &amp; VLAN","PDH",
AQ62="Warehouse HUAWEI","SPARE-ISSUE",
AQ62="SPARE-HS","SPARE-ISSUE",
AQ62="Power Telco","BSS",AQ62="no impacts","no impacts"
),"")</f>
        <v>AKTIVCO</v>
      </c>
      <c r="AP62" s="48" t="str" cm="1">
        <f t="array" ref="AP62">IFERROR(_xlfn.IFS(
AQ62="MPR ISSUE","TX ISSUE",
AQ62="BSS Hardware Issue","RAN ISSUE",
AQ62="Sites strategiques, MLL, Pylone, etc.","ENVTECH",
AQ62="AKTIVCO DEFAUT GE &amp; POWER Cabinet","POWER ISSUE",
AQ62="AKTIVCO Coupure ENEO &amp; Baisse de tension","POWER ISSUE",
AQ62="Coupure ENEO &amp; Baisse de tension","POWER ISSUE",
AQ62="Defaut GE &amp; POWER Cabinet","POWER ISSUE",
AQ62="Sharing","POWER ISSUE",
AQ62="Sites strategiques &amp; DataCenter","POWER ISSUE",
AQ62="Exclu","Exclu",
AQ62="SAT","TX ISSUE",
AQ62="SPARE-ISSUE","SPARE-ISSUE",
AQ62="Fiber CAmtel","TX ISSUE",
AQ62="Fiber AOF","TX ISSUE",
AQ62="Projet OCM (HUAWEI)","TRAVAUX-HUAWEI",
AQ62="Projet OCM (NOKIA)","TRAVAUX -NOKIA",
AQ62="ACCESS-ISSUE","ACCESS-ISSUE",
AQ62="Projet OCM (ZTE, NOKIA, autres projets)","TRAVAUX OCM",
AQ62="No root CAuse","No root cause",
AQ62="ODU HS","TX ISSUE",
AQ62="IP &amp; VLAN","TX ISSUE",
AQ62="Warehouse HUAWEI","SPARE-ISSUE",
AQ62="SPARE-HS","SPARE-ISSUE",
AQ62="Power Telco","RAN ISSUE",AQ62="no impacts","no impacts"
),"")</f>
        <v>POWER ISSUE</v>
      </c>
      <c r="AQ62" s="67" t="s">
        <v>5325</v>
      </c>
      <c r="AR62" s="48" t="str" cm="1">
        <f t="array" ref="AR62">IFERROR(_xlfn.IFS(
AQ62="MPR ISSUE","ACTIVE",
AQ62="BSS Hardware Issue","ACTIVE",
AQ62="Sites strategiques, MLL, Pylone, etc.","PASSIVE",
AQ62="AKTIVCO DEFAUT GE &amp; POWER Cabinet","PASSIVE",
AQ62="AKTIVCO Coupure ENEO &amp; Baisse de tension","PASSIVE",
AQ62="Coupure ENEO &amp; Baisse de tension","PASSIVE",
AQ62="Defaut GE &amp; POWER Cabinet","PASSIVE",
AQ62="Sharing","PASSIVE",
AQ62="Sites strategiques &amp; DataCenter","PASSIVE",
AQ62="Exclu","Exclu",
AQ62="SAT","ACTIVE",
AQ62="SPARE-ISSUE","SPARE-ISSUE",
AQ62="Fiber CAmtel","ACTIVE",
AQ62="Fiber AOF","ACTIVE",
AQ62="Projet OCM (HUAWEI)","PLANNED WORKS",
AQ62="Projet OCM (NOKIA)","PLANNED WORKS",
AQ62="ACCESS-ISSUE","ACCESS-ISSUE",
AQ62="Projet OCM (ZTE, NOKIA, autres projets)","PLANNED WORKS",
AQ62="No root CAuse","No root cause",
AQ62="ODU HS","ACTIVE",
AQ62="IP &amp; VLAN","ACTIVE",
AQ62="Warehouse HUAWEI","SPARE-ISSUE",
AQ62="SPARE-HS","SPARE-ISSUE",
AQ62="Power Telco","ACTIVE", AQ62="no impacts","no impacts"
),"")</f>
        <v>PASSIVE</v>
      </c>
      <c r="AS62" s="92" t="s">
        <v>6005</v>
      </c>
      <c r="AT62" s="128" t="s">
        <v>986</v>
      </c>
      <c r="AU62" s="9" t="s">
        <v>5934</v>
      </c>
      <c r="AV62" s="17" t="s">
        <v>5633</v>
      </c>
      <c r="AW62" s="7" t="s">
        <v>6006</v>
      </c>
      <c r="AX62" s="6" t="s">
        <v>5537</v>
      </c>
      <c r="AY62" s="7"/>
      <c r="AZ62" s="3" t="s">
        <v>5537</v>
      </c>
      <c r="BA62" s="18" t="s">
        <v>5537</v>
      </c>
      <c r="BB62" s="18" t="s">
        <v>5537</v>
      </c>
      <c r="BC62" s="18" t="s">
        <v>5537</v>
      </c>
      <c r="BD62" s="18" t="s">
        <v>5537</v>
      </c>
      <c r="BE62" s="18" t="s">
        <v>5537</v>
      </c>
      <c r="BF62" s="18" t="s">
        <v>5537</v>
      </c>
      <c r="BG62" s="18" t="s">
        <v>5537</v>
      </c>
      <c r="BH62" s="18" t="s">
        <v>5537</v>
      </c>
      <c r="BI62" s="18" t="s">
        <v>5537</v>
      </c>
      <c r="BJ62" s="18" t="s">
        <v>5537</v>
      </c>
      <c r="BK62" s="18" t="s">
        <v>5537</v>
      </c>
      <c r="BL62" s="9" t="s">
        <v>5537</v>
      </c>
      <c r="BM62" s="14" t="s">
        <v>6391</v>
      </c>
      <c r="BN62" s="14" t="s">
        <v>5537</v>
      </c>
      <c r="BO62" s="14" t="str">
        <f>_xlfn.XLOOKUP(B62,'[4]cell downs 18042026 17h'!$B:$B,'[4]cell downs 18042026 17h'!$B:$B,"")</f>
        <v/>
      </c>
      <c r="BP62" s="14" t="str">
        <f>_xlfn.XLOOKUP(B62,'[5]Cells Huawei 19042026 15h'!$B:$B,'[5]Cells Huawei 19042026 15h'!$B:$B,"")</f>
        <v/>
      </c>
      <c r="BQ62" s="9" t="str">
        <f>_xlfn.XLOOKUP(B62,'[6]cells down 19042026 9H40'!$B:$B,'[6]cells down 19042026 9H40'!$B:$B,"")</f>
        <v/>
      </c>
      <c r="BR62" s="9" t="s">
        <v>1220</v>
      </c>
      <c r="BS62" s="9" t="s">
        <v>302</v>
      </c>
      <c r="BT62" s="108"/>
    </row>
    <row r="63" spans="1:72" s="9" customFormat="1" ht="21" customHeight="1" x14ac:dyDescent="0.35">
      <c r="A63" s="1" t="s">
        <v>360</v>
      </c>
      <c r="B63" s="1" t="s">
        <v>361</v>
      </c>
      <c r="C63" s="3" t="str">
        <f>_xlfn.XLOOKUP(B63,'[1]daily break down'!$D:$D,'[1]daily break down'!$E:$E,"")</f>
        <v>Douala</v>
      </c>
      <c r="D63" s="1" t="s">
        <v>21</v>
      </c>
      <c r="E63" s="1" t="s">
        <v>30</v>
      </c>
      <c r="F63" s="3" t="s">
        <v>31</v>
      </c>
      <c r="G63" s="1" t="s">
        <v>32</v>
      </c>
      <c r="H63" s="34" t="str">
        <f>_xlfn.XLOOKUP(B63,[2]CALCULATION!$B:$B,[2]CALCULATION!$H:$H,"")</f>
        <v>ZTE</v>
      </c>
      <c r="I63" s="28">
        <v>0.63885250532912241</v>
      </c>
      <c r="J63" s="28">
        <v>27.294607671081206</v>
      </c>
      <c r="K63" s="28">
        <v>23.485516489600013</v>
      </c>
      <c r="L63" s="28">
        <v>25.480601855418868</v>
      </c>
      <c r="M63" s="28">
        <v>26.219544820265213</v>
      </c>
      <c r="N63" s="28">
        <v>25.705930234880842</v>
      </c>
      <c r="O63" s="28">
        <v>14.979361247371113</v>
      </c>
      <c r="P63" s="28">
        <v>8.3714290606192918</v>
      </c>
      <c r="Q63" s="28">
        <v>2.3898826594527338</v>
      </c>
      <c r="R63" s="28">
        <v>6.77798965850819</v>
      </c>
      <c r="S63" s="93">
        <v>4.3317124814158481</v>
      </c>
      <c r="T63" s="93">
        <f>_xlfn.XLOOKUP(B63,'[3]Nur des jours'!$B:$B,'[3]Nur des jours'!$U:$U,"")</f>
        <v>0</v>
      </c>
      <c r="U63" s="93">
        <v>0</v>
      </c>
      <c r="V63" s="93">
        <v>3.9102874158541012</v>
      </c>
      <c r="W63" s="93">
        <v>0</v>
      </c>
      <c r="X63" s="93">
        <v>3.6435638196174445</v>
      </c>
      <c r="Y63" s="93">
        <v>0</v>
      </c>
      <c r="Z63" s="93">
        <v>0</v>
      </c>
      <c r="AA63" s="93">
        <v>0</v>
      </c>
      <c r="AB63" s="93">
        <v>0</v>
      </c>
      <c r="AC63" s="93">
        <f>_xlfn.XLOOKUP(B63,'[3]Nur des jours'!$B:$B,'[3]Nur des jours'!$N:$N,"")</f>
        <v>1.5977019858289594</v>
      </c>
      <c r="AD63" s="93">
        <v>1.5977019858289594</v>
      </c>
      <c r="AE63" s="93">
        <v>9.0947306617812842</v>
      </c>
      <c r="AF63" s="93">
        <v>13.270065176510204</v>
      </c>
      <c r="AG63" s="93"/>
      <c r="AH63" s="93">
        <v>12.6858771862239</v>
      </c>
      <c r="AI63" s="93">
        <v>24.090860041005719</v>
      </c>
      <c r="AJ63" s="93">
        <v>27.540622418066651</v>
      </c>
      <c r="AK63" s="93">
        <v>0</v>
      </c>
      <c r="AL63" s="93">
        <v>12.6858771862239</v>
      </c>
      <c r="AM63" s="49" t="s">
        <v>5559</v>
      </c>
      <c r="AN63" s="49"/>
      <c r="AO63" s="48" t="str" cm="1">
        <f t="array" ref="AO63">IFERROR(_xlfn.IFS(
AQ63="MPR ISSUE","PDH",
AQ63="BSS Hardware Issue","BSS",
AQ63="Sites strategiques, MLL, Pylone, etc.","ENVTECH",
AQ63="AKTIVCO DEFAUT GE &amp; POWER Cabinet","AKTIVCO",
AQ63="AKTIVCO Coupure ENEO &amp; Baisse de tension","AKTIVCO GRID ONLY",
AQ63="Coupure ENEO &amp; Baisse de tension","IHS GRID ONLY",
AQ63="Defaut GE &amp; POWER Cabinet","IHS",
AQ63="Sharing","Partners",
AQ63="Sites strategiques &amp; DataCenter","SST &amp; DC",
AQ63="Exclu","Exclu",
AQ63="SAT","SAT",
AQ63="SPARE-ISSUE","SPARE-ISSUE",
AQ63="Fiber CAmtel","TRANS_FO_CAMTEL",
AQ63="Fiber AOF","Fiber AOF",
AQ63="Projet OCM (HUAWEI)","TRAVAUX-HUAWEI",
AQ63="Projet OCM (NOKIA)","TRAVAUX-NOKIA",
AQ63="ACCESS-ISSUE","ACCESS-ISSUE",
AQ63="Projet OCM (ZTE, NOKIA, autres projets)","TRAVAUX OCM",
AQ63="No root CAuse","No root cause",
AQ63="ODU HS","PDH",
AQ63="IP &amp; VLAN","PDH",
AQ63="Warehouse HUAWEI","SPARE-ISSUE",
AQ63="SPARE-HS","SPARE-ISSUE",
AQ63="Power Telco","BSS",AQ63="no impacts","no impacts"
),"")</f>
        <v>AKTIVCO GRID ONLY</v>
      </c>
      <c r="AP63" s="48" t="str" cm="1">
        <f t="array" ref="AP63">IFERROR(_xlfn.IFS(
AQ63="MPR ISSUE","TX ISSUE",
AQ63="BSS Hardware Issue","RAN ISSUE",
AQ63="Sites strategiques, MLL, Pylone, etc.","ENVTECH",
AQ63="AKTIVCO DEFAUT GE &amp; POWER Cabinet","POWER ISSUE",
AQ63="AKTIVCO Coupure ENEO &amp; Baisse de tension","POWER ISSUE",
AQ63="Coupure ENEO &amp; Baisse de tension","POWER ISSUE",
AQ63="Defaut GE &amp; POWER Cabinet","POWER ISSUE",
AQ63="Sharing","POWER ISSUE",
AQ63="Sites strategiques &amp; DataCenter","POWER ISSUE",
AQ63="Exclu","Exclu",
AQ63="SAT","TX ISSUE",
AQ63="SPARE-ISSUE","SPARE-ISSUE",
AQ63="Fiber CAmtel","TX ISSUE",
AQ63="Fiber AOF","TX ISSUE",
AQ63="Projet OCM (HUAWEI)","TRAVAUX-HUAWEI",
AQ63="Projet OCM (NOKIA)","TRAVAUX -NOKIA",
AQ63="ACCESS-ISSUE","ACCESS-ISSUE",
AQ63="Projet OCM (ZTE, NOKIA, autres projets)","TRAVAUX OCM",
AQ63="No root CAuse","No root cause",
AQ63="ODU HS","TX ISSUE",
AQ63="IP &amp; VLAN","TX ISSUE",
AQ63="Warehouse HUAWEI","SPARE-ISSUE",
AQ63="SPARE-HS","SPARE-ISSUE",
AQ63="Power Telco","RAN ISSUE",AQ63="no impacts","no impacts"
),"")</f>
        <v>POWER ISSUE</v>
      </c>
      <c r="AQ63" s="67" t="s">
        <v>5327</v>
      </c>
      <c r="AR63" s="48" t="str" cm="1">
        <f t="array" ref="AR63">IFERROR(_xlfn.IFS(
AQ63="MPR ISSUE","ACTIVE",
AQ63="BSS Hardware Issue","ACTIVE",
AQ63="Sites strategiques, MLL, Pylone, etc.","PASSIVE",
AQ63="AKTIVCO DEFAUT GE &amp; POWER Cabinet","PASSIVE",
AQ63="AKTIVCO Coupure ENEO &amp; Baisse de tension","PASSIVE",
AQ63="Coupure ENEO &amp; Baisse de tension","PASSIVE",
AQ63="Defaut GE &amp; POWER Cabinet","PASSIVE",
AQ63="Sharing","PASSIVE",
AQ63="Sites strategiques &amp; DataCenter","PASSIVE",
AQ63="Exclu","Exclu",
AQ63="SAT","ACTIVE",
AQ63="SPARE-ISSUE","SPARE-ISSUE",
AQ63="Fiber CAmtel","ACTIVE",
AQ63="Fiber AOF","ACTIVE",
AQ63="Projet OCM (HUAWEI)","PLANNED WORKS",
AQ63="Projet OCM (NOKIA)","PLANNED WORKS",
AQ63="ACCESS-ISSUE","ACCESS-ISSUE",
AQ63="Projet OCM (ZTE, NOKIA, autres projets)","PLANNED WORKS",
AQ63="No root CAuse","No root cause",
AQ63="ODU HS","ACTIVE",
AQ63="IP &amp; VLAN","ACTIVE",
AQ63="Warehouse HUAWEI","SPARE-ISSUE",
AQ63="SPARE-HS","SPARE-ISSUE",
AQ63="Power Telco","ACTIVE", AQ63="no impacts","no impacts"
),"")</f>
        <v>PASSIVE</v>
      </c>
      <c r="AS63" s="92" t="s">
        <v>6372</v>
      </c>
      <c r="AT63" s="98" t="s">
        <v>361</v>
      </c>
      <c r="AV63" s="17" t="s">
        <v>5537</v>
      </c>
      <c r="AW63" s="7" t="s">
        <v>5962</v>
      </c>
      <c r="AX63" s="6" t="s">
        <v>6349</v>
      </c>
      <c r="AY63" s="7"/>
      <c r="AZ63" s="3" t="s">
        <v>5537</v>
      </c>
      <c r="BA63" s="18" t="s">
        <v>5537</v>
      </c>
      <c r="BB63" s="18" t="s">
        <v>5537</v>
      </c>
      <c r="BC63" s="18" t="s">
        <v>5537</v>
      </c>
      <c r="BD63" s="18" t="s">
        <v>5537</v>
      </c>
      <c r="BE63" s="18" t="s">
        <v>5537</v>
      </c>
      <c r="BF63" s="18" t="s">
        <v>5537</v>
      </c>
      <c r="BG63" s="18" t="s">
        <v>5537</v>
      </c>
      <c r="BH63" s="18" t="s">
        <v>5537</v>
      </c>
      <c r="BI63" s="18" t="s">
        <v>5537</v>
      </c>
      <c r="BJ63" s="18" t="s">
        <v>5537</v>
      </c>
      <c r="BK63" s="18" t="s">
        <v>5537</v>
      </c>
      <c r="BL63" s="9" t="s">
        <v>5537</v>
      </c>
      <c r="BM63" s="14" t="s">
        <v>6391</v>
      </c>
      <c r="BN63" s="14" t="s">
        <v>5537</v>
      </c>
      <c r="BO63" s="14" t="str">
        <f>_xlfn.XLOOKUP(B63,'[4]cell downs 18042026 17h'!$B:$B,'[4]cell downs 18042026 17h'!$B:$B,"")</f>
        <v/>
      </c>
      <c r="BP63" s="14" t="str">
        <f>_xlfn.XLOOKUP(B63,'[5]Cells Huawei 19042026 15h'!$B:$B,'[5]Cells Huawei 19042026 15h'!$B:$B,"")</f>
        <v/>
      </c>
      <c r="BQ63" s="9" t="str">
        <f>_xlfn.XLOOKUP(B63,'[6]cells down 19042026 9H40'!$B:$B,'[6]cells down 19042026 9H40'!$B:$B,"")</f>
        <v/>
      </c>
      <c r="BR63" s="9" t="s">
        <v>5537</v>
      </c>
      <c r="BS63" s="9" t="s">
        <v>302</v>
      </c>
      <c r="BT63" s="108"/>
    </row>
    <row r="64" spans="1:72" s="9" customFormat="1" ht="39.5" customHeight="1" x14ac:dyDescent="0.35">
      <c r="A64" s="1" t="s">
        <v>985</v>
      </c>
      <c r="B64" s="8" t="s">
        <v>986</v>
      </c>
      <c r="C64" s="3" t="str">
        <f>_xlfn.XLOOKUP(B64,'[1]daily break down'!$D:$D,'[1]daily break down'!$E:$E,"")</f>
        <v>Yaounde</v>
      </c>
      <c r="D64" s="1" t="s">
        <v>21</v>
      </c>
      <c r="E64" s="1" t="s">
        <v>987</v>
      </c>
      <c r="F64" s="3" t="s">
        <v>37</v>
      </c>
      <c r="G64" s="1" t="s">
        <v>38</v>
      </c>
      <c r="H64" s="34" t="str">
        <f>_xlfn.XLOOKUP(B64,[2]CALCULATION!$B:$B,[2]CALCULATION!$H:$H,"")</f>
        <v>ZTE</v>
      </c>
      <c r="I64" s="28">
        <v>5.3505234952196076E-5</v>
      </c>
      <c r="J64" s="28">
        <v>0</v>
      </c>
      <c r="K64" s="28">
        <v>0</v>
      </c>
      <c r="L64" s="28">
        <v>0</v>
      </c>
      <c r="M64" s="28">
        <v>0</v>
      </c>
      <c r="N64" s="28">
        <v>4.6284168443040485</v>
      </c>
      <c r="O64" s="28">
        <v>0</v>
      </c>
      <c r="P64" s="28">
        <v>9.4221113593754051</v>
      </c>
      <c r="Q64" s="28">
        <v>19.545283977251003</v>
      </c>
      <c r="R64" s="28">
        <v>0</v>
      </c>
      <c r="S64" s="93">
        <v>0</v>
      </c>
      <c r="T64" s="93">
        <f>_xlfn.XLOOKUP(B64,'[3]Nur des jours'!$B:$B,'[3]Nur des jours'!$U:$U,"")</f>
        <v>0</v>
      </c>
      <c r="U64" s="93">
        <v>0</v>
      </c>
      <c r="V64" s="93">
        <v>0</v>
      </c>
      <c r="W64" s="93">
        <v>0</v>
      </c>
      <c r="X64" s="93">
        <v>0</v>
      </c>
      <c r="Y64" s="93">
        <v>7.2519925349496184</v>
      </c>
      <c r="Z64" s="93">
        <v>0</v>
      </c>
      <c r="AA64" s="93">
        <v>0</v>
      </c>
      <c r="AB64" s="93">
        <v>0.17266139319070975</v>
      </c>
      <c r="AC64" s="93">
        <f>_xlfn.XLOOKUP(B64,'[3]Nur des jours'!$B:$B,'[3]Nur des jours'!$N:$N,"")</f>
        <v>1.9190544269517974E-2</v>
      </c>
      <c r="AD64" s="93">
        <v>1.9190544269517974E-2</v>
      </c>
      <c r="AE64" s="93">
        <v>0</v>
      </c>
      <c r="AF64" s="93">
        <v>0</v>
      </c>
      <c r="AG64" s="93"/>
      <c r="AH64" s="93">
        <v>12.549206981077699</v>
      </c>
      <c r="AI64" s="93">
        <v>7.6286224716137312</v>
      </c>
      <c r="AJ64" s="93">
        <v>6.5953521799592663</v>
      </c>
      <c r="AK64" s="93">
        <v>17.729448614148108</v>
      </c>
      <c r="AL64" s="93">
        <v>12.549206981077699</v>
      </c>
      <c r="AM64" s="49" t="s">
        <v>5559</v>
      </c>
      <c r="AN64" s="49"/>
      <c r="AO64" s="48" t="str" cm="1">
        <f t="array" ref="AO64">IFERROR(_xlfn.IFS(
AQ64="MPR ISSUE","PDH",
AQ64="BSS Hardware Issue","BSS",
AQ64="Sites strategiques, MLL, Pylone, etc.","ENVTECH",
AQ64="AKTIVCO DEFAUT GE &amp; POWER Cabinet","AKTIVCO",
AQ64="AKTIVCO Coupure ENEO &amp; Baisse de tension","AKTIVCO GRID ONLY",
AQ64="Coupure ENEO &amp; Baisse de tension","IHS GRID ONLY",
AQ64="Defaut GE &amp; POWER Cabinet","IHS",
AQ64="Sharing","Partners",
AQ64="Sites strategiques &amp; DataCenter","SST &amp; DC",
AQ64="Exclu","Exclu",
AQ64="SAT","SAT",
AQ64="SPARE-ISSUE","SPARE-ISSUE",
AQ64="Fiber CAmtel","TRANS_FO_CAMTEL",
AQ64="Fiber AOF","Fiber AOF",
AQ64="Projet OCM (HUAWEI)","TRAVAUX-HUAWEI",
AQ64="Projet OCM (NOKIA)","TRAVAUX-NOKIA",
AQ64="ACCESS-ISSUE","ACCESS-ISSUE",
AQ64="Projet OCM (ZTE, NOKIA, autres projets)","TRAVAUX OCM",
AQ64="No root CAuse","No root cause",
AQ64="ODU HS","PDH",
AQ64="IP &amp; VLAN","PDH",
AQ64="Warehouse HUAWEI","SPARE-ISSUE",
AQ64="SPARE-HS","SPARE-ISSUE",
AQ64="Power Telco","BSS",AQ64="no impacts","no impacts"
),"")</f>
        <v>AKTIVCO</v>
      </c>
      <c r="AP64" s="48" t="str" cm="1">
        <f t="array" ref="AP64">IFERROR(_xlfn.IFS(
AQ64="MPR ISSUE","TX ISSUE",
AQ64="BSS Hardware Issue","RAN ISSUE",
AQ64="Sites strategiques, MLL, Pylone, etc.","ENVTECH",
AQ64="AKTIVCO DEFAUT GE &amp; POWER Cabinet","POWER ISSUE",
AQ64="AKTIVCO Coupure ENEO &amp; Baisse de tension","POWER ISSUE",
AQ64="Coupure ENEO &amp; Baisse de tension","POWER ISSUE",
AQ64="Defaut GE &amp; POWER Cabinet","POWER ISSUE",
AQ64="Sharing","POWER ISSUE",
AQ64="Sites strategiques &amp; DataCenter","POWER ISSUE",
AQ64="Exclu","Exclu",
AQ64="SAT","TX ISSUE",
AQ64="SPARE-ISSUE","SPARE-ISSUE",
AQ64="Fiber CAmtel","TX ISSUE",
AQ64="Fiber AOF","TX ISSUE",
AQ64="Projet OCM (HUAWEI)","TRAVAUX-HUAWEI",
AQ64="Projet OCM (NOKIA)","TRAVAUX -NOKIA",
AQ64="ACCESS-ISSUE","ACCESS-ISSUE",
AQ64="Projet OCM (ZTE, NOKIA, autres projets)","TRAVAUX OCM",
AQ64="No root CAuse","No root cause",
AQ64="ODU HS","TX ISSUE",
AQ64="IP &amp; VLAN","TX ISSUE",
AQ64="Warehouse HUAWEI","SPARE-ISSUE",
AQ64="SPARE-HS","SPARE-ISSUE",
AQ64="Power Telco","RAN ISSUE",AQ64="no impacts","no impacts"
),"")</f>
        <v>POWER ISSUE</v>
      </c>
      <c r="AQ64" s="67" t="s">
        <v>5325</v>
      </c>
      <c r="AR64" s="48" t="str" cm="1">
        <f t="array" ref="AR64">IFERROR(_xlfn.IFS(
AQ64="MPR ISSUE","ACTIVE",
AQ64="BSS Hardware Issue","ACTIVE",
AQ64="Sites strategiques, MLL, Pylone, etc.","PASSIVE",
AQ64="AKTIVCO DEFAUT GE &amp; POWER Cabinet","PASSIVE",
AQ64="AKTIVCO Coupure ENEO &amp; Baisse de tension","PASSIVE",
AQ64="Coupure ENEO &amp; Baisse de tension","PASSIVE",
AQ64="Defaut GE &amp; POWER Cabinet","PASSIVE",
AQ64="Sharing","PASSIVE",
AQ64="Sites strategiques &amp; DataCenter","PASSIVE",
AQ64="Exclu","Exclu",
AQ64="SAT","ACTIVE",
AQ64="SPARE-ISSUE","SPARE-ISSUE",
AQ64="Fiber CAmtel","ACTIVE",
AQ64="Fiber AOF","ACTIVE",
AQ64="Projet OCM (HUAWEI)","PLANNED WORKS",
AQ64="Projet OCM (NOKIA)","PLANNED WORKS",
AQ64="ACCESS-ISSUE","ACCESS-ISSUE",
AQ64="Projet OCM (ZTE, NOKIA, autres projets)","PLANNED WORKS",
AQ64="No root CAuse","No root cause",
AQ64="ODU HS","ACTIVE",
AQ64="IP &amp; VLAN","ACTIVE",
AQ64="Warehouse HUAWEI","SPARE-ISSUE",
AQ64="SPARE-HS","SPARE-ISSUE",
AQ64="Power Telco","ACTIVE", AQ64="no impacts","no impacts"
),"")</f>
        <v>PASSIVE</v>
      </c>
      <c r="AS64" s="98" t="s">
        <v>6373</v>
      </c>
      <c r="AT64" s="128" t="s">
        <v>986</v>
      </c>
      <c r="AU64" s="9" t="s">
        <v>5934</v>
      </c>
      <c r="AV64" s="17" t="s">
        <v>5633</v>
      </c>
      <c r="AW64" s="7" t="s">
        <v>6056</v>
      </c>
      <c r="AX64" s="6" t="s">
        <v>6350</v>
      </c>
      <c r="AY64" s="7"/>
      <c r="AZ64" s="3" t="s">
        <v>5537</v>
      </c>
      <c r="BA64" s="18" t="s">
        <v>5537</v>
      </c>
      <c r="BB64" s="18" t="s">
        <v>5537</v>
      </c>
      <c r="BC64" s="18" t="s">
        <v>5537</v>
      </c>
      <c r="BD64" s="18" t="s">
        <v>5537</v>
      </c>
      <c r="BE64" s="18" t="s">
        <v>5537</v>
      </c>
      <c r="BF64" s="18" t="s">
        <v>5537</v>
      </c>
      <c r="BG64" s="18" t="s">
        <v>5537</v>
      </c>
      <c r="BH64" s="18" t="s">
        <v>5537</v>
      </c>
      <c r="BI64" s="18" t="s">
        <v>5537</v>
      </c>
      <c r="BJ64" s="18" t="s">
        <v>5537</v>
      </c>
      <c r="BK64" s="18" t="s">
        <v>5537</v>
      </c>
      <c r="BL64" s="9" t="s">
        <v>6143</v>
      </c>
      <c r="BM64" s="14" t="s">
        <v>6391</v>
      </c>
      <c r="BN64" s="14" t="s">
        <v>5537</v>
      </c>
      <c r="BO64" s="14" t="str">
        <f>_xlfn.XLOOKUP(B64,'[4]cell downs 18042026 17h'!$B:$B,'[4]cell downs 18042026 17h'!$B:$B,"")</f>
        <v/>
      </c>
      <c r="BP64" s="14" t="str">
        <f>_xlfn.XLOOKUP(B64,'[5]Cells Huawei 19042026 15h'!$B:$B,'[5]Cells Huawei 19042026 15h'!$B:$B,"")</f>
        <v/>
      </c>
      <c r="BQ64" s="9" t="str">
        <f>_xlfn.XLOOKUP(B64,'[6]cells down 19042026 9H40'!$B:$B,'[6]cells down 19042026 9H40'!$B:$B,"")</f>
        <v/>
      </c>
      <c r="BR64" s="9" t="s">
        <v>5537</v>
      </c>
      <c r="BS64" s="9" t="s">
        <v>302</v>
      </c>
      <c r="BT64" s="108"/>
    </row>
    <row r="65" spans="1:72" s="9" customFormat="1" x14ac:dyDescent="0.35">
      <c r="A65" s="1" t="s">
        <v>1236</v>
      </c>
      <c r="B65" s="1" t="s">
        <v>1237</v>
      </c>
      <c r="C65" s="3" t="str">
        <f>_xlfn.XLOOKUP(B65,'[1]daily break down'!$D:$D,'[1]daily break down'!$E:$E,"")</f>
        <v>Yaounde</v>
      </c>
      <c r="D65" s="1" t="s">
        <v>21</v>
      </c>
      <c r="E65" s="1" t="s">
        <v>125</v>
      </c>
      <c r="F65" s="3" t="s">
        <v>37</v>
      </c>
      <c r="G65" s="1" t="s">
        <v>38</v>
      </c>
      <c r="H65" s="34" t="str">
        <f>_xlfn.XLOOKUP(B65,[2]CALCULATION!$B:$B,[2]CALCULATION!$H:$H,"")</f>
        <v>ZTE</v>
      </c>
      <c r="I65" s="28">
        <v>13.868556899607057</v>
      </c>
      <c r="J65" s="28">
        <v>13.868556899607057</v>
      </c>
      <c r="K65" s="28">
        <v>37.547601824029122</v>
      </c>
      <c r="L65" s="28">
        <v>0</v>
      </c>
      <c r="M65" s="28">
        <v>0</v>
      </c>
      <c r="N65" s="28">
        <v>0</v>
      </c>
      <c r="O65" s="28">
        <v>0</v>
      </c>
      <c r="P65" s="28">
        <v>0</v>
      </c>
      <c r="Q65" s="28">
        <v>53.665322615164676</v>
      </c>
      <c r="R65" s="28">
        <v>42.695322643700806</v>
      </c>
      <c r="S65" s="93">
        <v>3.7213069260029727</v>
      </c>
      <c r="T65" s="93">
        <f>_xlfn.XLOOKUP(B65,'[3]Nur des jours'!$B:$B,'[3]Nur des jours'!$U:$U,"")</f>
        <v>0</v>
      </c>
      <c r="U65" s="93">
        <v>40.030458746750448</v>
      </c>
      <c r="V65" s="93">
        <v>0</v>
      </c>
      <c r="W65" s="93">
        <v>0</v>
      </c>
      <c r="X65" s="93">
        <v>0</v>
      </c>
      <c r="Y65" s="93">
        <v>0</v>
      </c>
      <c r="Z65" s="93">
        <v>0</v>
      </c>
      <c r="AA65" s="93">
        <v>0</v>
      </c>
      <c r="AB65" s="93">
        <v>2.2293847896744497E-2</v>
      </c>
      <c r="AC65" s="93">
        <f>_xlfn.XLOOKUP(B65,'[3]Nur des jours'!$B:$B,'[3]Nur des jours'!$N:$N,"")</f>
        <v>0</v>
      </c>
      <c r="AD65" s="93">
        <v>0</v>
      </c>
      <c r="AE65" s="93">
        <v>0</v>
      </c>
      <c r="AF65" s="93">
        <v>0</v>
      </c>
      <c r="AG65" s="93"/>
      <c r="AH65" s="93">
        <v>12.533440771845115</v>
      </c>
      <c r="AI65" s="93">
        <v>7.3160088166292976</v>
      </c>
      <c r="AJ65" s="93">
        <v>6.2525288071510428</v>
      </c>
      <c r="AK65" s="93">
        <v>18.005513639636916</v>
      </c>
      <c r="AL65" s="93">
        <v>12.533440771845115</v>
      </c>
      <c r="AM65" s="49" t="s">
        <v>5559</v>
      </c>
      <c r="AN65" s="49"/>
      <c r="AO65" s="48" t="str" cm="1">
        <f t="array" ref="AO65">IFERROR(_xlfn.IFS(
AQ65="MPR ISSUE","PDH",
AQ65="BSS Hardware Issue","BSS",
AQ65="Sites strategiques, MLL, Pylone, etc.","ENVTECH",
AQ65="AKTIVCO DEFAUT GE &amp; POWER Cabinet","AKTIVCO",
AQ65="AKTIVCO Coupure ENEO &amp; Baisse de tension","AKTIVCO GRID ONLY",
AQ65="Coupure ENEO &amp; Baisse de tension","IHS GRID ONLY",
AQ65="Defaut GE &amp; POWER Cabinet","IHS",
AQ65="Sharing","Partners",
AQ65="Sites strategiques &amp; DataCenter","SST &amp; DC",
AQ65="Exclu","Exclu",
AQ65="SAT","SAT",
AQ65="SPARE-ISSUE","SPARE-ISSUE",
AQ65="Fiber CAmtel","TRANS_FO_CAMTEL",
AQ65="Fiber AOF","Fiber AOF",
AQ65="Projet OCM (HUAWEI)","TRAVAUX-HUAWEI",
AQ65="Projet OCM (NOKIA)","TRAVAUX-NOKIA",
AQ65="ACCESS-ISSUE","ACCESS-ISSUE",
AQ65="Projet OCM (ZTE, NOKIA, autres projets)","TRAVAUX OCM",
AQ65="No root CAuse","No root cause",
AQ65="ODU HS","PDH",
AQ65="IP &amp; VLAN","PDH",
AQ65="Warehouse HUAWEI","SPARE-ISSUE",
AQ65="SPARE-HS","SPARE-ISSUE",
AQ65="Power Telco","BSS",AQ65="no impacts","no impacts"
),"")</f>
        <v>AKTIVCO GRID ONLY</v>
      </c>
      <c r="AP65" s="48" t="str" cm="1">
        <f t="array" ref="AP65">IFERROR(_xlfn.IFS(
AQ65="MPR ISSUE","TX ISSUE",
AQ65="BSS Hardware Issue","RAN ISSUE",
AQ65="Sites strategiques, MLL, Pylone, etc.","ENVTECH",
AQ65="AKTIVCO DEFAUT GE &amp; POWER Cabinet","POWER ISSUE",
AQ65="AKTIVCO Coupure ENEO &amp; Baisse de tension","POWER ISSUE",
AQ65="Coupure ENEO &amp; Baisse de tension","POWER ISSUE",
AQ65="Defaut GE &amp; POWER Cabinet","POWER ISSUE",
AQ65="Sharing","POWER ISSUE",
AQ65="Sites strategiques &amp; DataCenter","POWER ISSUE",
AQ65="Exclu","Exclu",
AQ65="SAT","TX ISSUE",
AQ65="SPARE-ISSUE","SPARE-ISSUE",
AQ65="Fiber CAmtel","TX ISSUE",
AQ65="Fiber AOF","TX ISSUE",
AQ65="Projet OCM (HUAWEI)","TRAVAUX-HUAWEI",
AQ65="Projet OCM (NOKIA)","TRAVAUX -NOKIA",
AQ65="ACCESS-ISSUE","ACCESS-ISSUE",
AQ65="Projet OCM (ZTE, NOKIA, autres projets)","TRAVAUX OCM",
AQ65="No root CAuse","No root cause",
AQ65="ODU HS","TX ISSUE",
AQ65="IP &amp; VLAN","TX ISSUE",
AQ65="Warehouse HUAWEI","SPARE-ISSUE",
AQ65="SPARE-HS","SPARE-ISSUE",
AQ65="Power Telco","RAN ISSUE",AQ65="no impacts","no impacts"
),"")</f>
        <v>POWER ISSUE</v>
      </c>
      <c r="AQ65" s="67" t="s">
        <v>5327</v>
      </c>
      <c r="AR65" s="48" t="str" cm="1">
        <f t="array" ref="AR65">IFERROR(_xlfn.IFS(
AQ65="MPR ISSUE","ACTIVE",
AQ65="BSS Hardware Issue","ACTIVE",
AQ65="Sites strategiques, MLL, Pylone, etc.","PASSIVE",
AQ65="AKTIVCO DEFAUT GE &amp; POWER Cabinet","PASSIVE",
AQ65="AKTIVCO Coupure ENEO &amp; Baisse de tension","PASSIVE",
AQ65="Coupure ENEO &amp; Baisse de tension","PASSIVE",
AQ65="Defaut GE &amp; POWER Cabinet","PASSIVE",
AQ65="Sharing","PASSIVE",
AQ65="Sites strategiques &amp; DataCenter","PASSIVE",
AQ65="Exclu","Exclu",
AQ65="SAT","ACTIVE",
AQ65="SPARE-ISSUE","SPARE-ISSUE",
AQ65="Fiber CAmtel","ACTIVE",
AQ65="Fiber AOF","ACTIVE",
AQ65="Projet OCM (HUAWEI)","PLANNED WORKS",
AQ65="Projet OCM (NOKIA)","PLANNED WORKS",
AQ65="ACCESS-ISSUE","ACCESS-ISSUE",
AQ65="Projet OCM (ZTE, NOKIA, autres projets)","PLANNED WORKS",
AQ65="No root CAuse","No root cause",
AQ65="ODU HS","ACTIVE",
AQ65="IP &amp; VLAN","ACTIVE",
AQ65="Warehouse HUAWEI","SPARE-ISSUE",
AQ65="SPARE-HS","SPARE-ISSUE",
AQ65="Power Telco","ACTIVE", AQ65="no impacts","no impacts"
),"")</f>
        <v>PASSIVE</v>
      </c>
      <c r="AS65" s="92" t="s">
        <v>6374</v>
      </c>
      <c r="AT65" s="98" t="s">
        <v>1237</v>
      </c>
      <c r="AV65" s="17" t="s">
        <v>5537</v>
      </c>
      <c r="AW65" s="7" t="s">
        <v>6057</v>
      </c>
      <c r="AX65" s="6" t="s">
        <v>6340</v>
      </c>
      <c r="AY65" s="7"/>
      <c r="AZ65" s="3" t="s">
        <v>5537</v>
      </c>
      <c r="BA65" s="18" t="s">
        <v>5537</v>
      </c>
      <c r="BB65" s="18" t="s">
        <v>5537</v>
      </c>
      <c r="BC65" s="18" t="s">
        <v>5537</v>
      </c>
      <c r="BD65" s="18" t="s">
        <v>5537</v>
      </c>
      <c r="BE65" s="18" t="s">
        <v>5537</v>
      </c>
      <c r="BF65" s="18" t="s">
        <v>5537</v>
      </c>
      <c r="BG65" s="18" t="s">
        <v>5537</v>
      </c>
      <c r="BH65" s="18" t="s">
        <v>5537</v>
      </c>
      <c r="BI65" s="18" t="s">
        <v>5537</v>
      </c>
      <c r="BJ65" s="18" t="s">
        <v>6144</v>
      </c>
      <c r="BK65" s="18" t="s">
        <v>5537</v>
      </c>
      <c r="BL65" s="9" t="s">
        <v>6145</v>
      </c>
      <c r="BM65" s="14" t="s">
        <v>6391</v>
      </c>
      <c r="BN65" s="14" t="s">
        <v>5537</v>
      </c>
      <c r="BO65" s="14" t="str">
        <f>_xlfn.XLOOKUP(B65,'[4]cell downs 18042026 17h'!$B:$B,'[4]cell downs 18042026 17h'!$B:$B,"")</f>
        <v/>
      </c>
      <c r="BP65" s="14" t="str">
        <f>_xlfn.XLOOKUP(B65,'[5]Cells Huawei 19042026 15h'!$B:$B,'[5]Cells Huawei 19042026 15h'!$B:$B,"")</f>
        <v/>
      </c>
      <c r="BQ65" s="9" t="str">
        <f>_xlfn.XLOOKUP(B65,'[6]cells down 19042026 9H40'!$B:$B,'[6]cells down 19042026 9H40'!$B:$B,"")</f>
        <v/>
      </c>
      <c r="BR65" s="9" t="s">
        <v>5537</v>
      </c>
      <c r="BS65" s="9" t="s">
        <v>12</v>
      </c>
      <c r="BT65" s="108"/>
    </row>
    <row r="66" spans="1:72" s="9" customFormat="1" ht="24" customHeight="1" x14ac:dyDescent="0.35">
      <c r="A66" s="1" t="s">
        <v>1079</v>
      </c>
      <c r="B66" s="1" t="s">
        <v>1080</v>
      </c>
      <c r="C66" s="3" t="str">
        <f>_xlfn.XLOOKUP(B66,'[1]daily break down'!$D:$D,'[1]daily break down'!$E:$E,"")</f>
        <v>CENTRE</v>
      </c>
      <c r="D66" s="1" t="s">
        <v>11</v>
      </c>
      <c r="E66" s="1" t="s">
        <v>66</v>
      </c>
      <c r="F66" s="3" t="s">
        <v>37</v>
      </c>
      <c r="G66" s="1" t="s">
        <v>1081</v>
      </c>
      <c r="H66" s="33" t="str">
        <f>_xlfn.XLOOKUP(B66,[2]CALCULATION!$B:$B,[2]CALCULATION!$H:$H,"")</f>
        <v>NOKIA</v>
      </c>
      <c r="I66" s="28">
        <v>12.361524154709677</v>
      </c>
      <c r="J66" s="28">
        <v>12.361560225785796</v>
      </c>
      <c r="K66" s="28">
        <v>12.361343799329093</v>
      </c>
      <c r="L66" s="28">
        <v>12.361235586100744</v>
      </c>
      <c r="M66" s="28">
        <v>12.361235586100744</v>
      </c>
      <c r="N66" s="28">
        <v>12.361235586100744</v>
      </c>
      <c r="O66" s="28">
        <v>12.361307728252978</v>
      </c>
      <c r="P66" s="28">
        <v>12.361235586100744</v>
      </c>
      <c r="Q66" s="28">
        <v>12.361271657176861</v>
      </c>
      <c r="R66" s="28">
        <v>12.361560225785796</v>
      </c>
      <c r="S66" s="93">
        <v>12.361560225785796</v>
      </c>
      <c r="T66" s="93">
        <f>_xlfn.XLOOKUP(B66,'[3]Nur des jours'!$B:$B,'[3]Nur des jours'!$U:$U,"")</f>
        <v>12.326964070164625</v>
      </c>
      <c r="U66" s="93">
        <v>12.36137987040521</v>
      </c>
      <c r="V66" s="93">
        <v>12.32692840000799</v>
      </c>
      <c r="W66" s="93">
        <v>12.326964070164625</v>
      </c>
      <c r="X66" s="93">
        <v>12.326785719381451</v>
      </c>
      <c r="Y66" s="93">
        <v>12.326785719381451</v>
      </c>
      <c r="Z66" s="93">
        <v>12.32678571938145</v>
      </c>
      <c r="AA66" s="93">
        <v>12.326714379068182</v>
      </c>
      <c r="AB66" s="93">
        <v>12.326643038754911</v>
      </c>
      <c r="AC66" s="93">
        <f>_xlfn.XLOOKUP(B66,'[3]Nur des jours'!$B:$B,'[3]Nur des jours'!$N:$N,"")</f>
        <v>12.326714379068182</v>
      </c>
      <c r="AD66" s="93">
        <v>12.326714379068182</v>
      </c>
      <c r="AE66" s="93">
        <v>12.326892729851355</v>
      </c>
      <c r="AF66" s="93">
        <v>12.326607368598276</v>
      </c>
      <c r="AG66" s="93"/>
      <c r="AH66" s="93">
        <v>12.326678708911547</v>
      </c>
      <c r="AI66" s="93">
        <v>21.575462913004728</v>
      </c>
      <c r="AJ66" s="93">
        <v>27.540622418066651</v>
      </c>
      <c r="AK66" s="93">
        <v>0</v>
      </c>
      <c r="AL66" s="93">
        <v>12.326678708911547</v>
      </c>
      <c r="AM66" s="49" t="s">
        <v>5559</v>
      </c>
      <c r="AN66" s="49"/>
      <c r="AO66" s="48" t="str" cm="1">
        <f t="array" ref="AO66">IFERROR(_xlfn.IFS(
AQ66="MPR ISSUE","PDH",
AQ66="BSS Hardware Issue","BSS",
AQ66="Sites strategiques, MLL, Pylone, etc.","ENVTECH",
AQ66="AKTIVCO DEFAUT GE &amp; POWER Cabinet","AKTIVCO",
AQ66="AKTIVCO Coupure ENEO &amp; Baisse de tension","AKTIVCO GRID ONLY",
AQ66="Coupure ENEO &amp; Baisse de tension","IHS GRID ONLY",
AQ66="Defaut GE &amp; POWER Cabinet","IHS",
AQ66="Sharing","Partners",
AQ66="Sites strategiques &amp; DataCenter","SST &amp; DC",
AQ66="Exclu","Exclu",
AQ66="SAT","SAT",
AQ66="SPARE-ISSUE","SPARE-ISSUE",
AQ66="Fiber CAmtel","TRANS_FO_CAMTEL",
AQ66="Fiber AOF","Fiber AOF",
AQ66="Projet OCM (HUAWEI)","TRAVAUX-HUAWEI",
AQ66="Projet OCM (NOKIA)","TRAVAUX-NOKIA",
AQ66="ACCESS-ISSUE","ACCESS-ISSUE",
AQ66="Projet OCM (ZTE, NOKIA, autres projets)","TRAVAUX OCM",
AQ66="No root CAuse","No root cause",
AQ66="ODU HS","PDH",
AQ66="IP &amp; VLAN","PDH",
AQ66="Warehouse HUAWEI","SPARE-ISSUE",
AQ66="SPARE-HS","SPARE-ISSUE",
AQ66="Power Telco","BSS",AQ66="no impacts","no impacts"
),"")</f>
        <v>SPARE-ISSUE</v>
      </c>
      <c r="AP66" s="48" t="str" cm="1">
        <f t="array" ref="AP66">IFERROR(_xlfn.IFS(
AQ66="MPR ISSUE","TX ISSUE",
AQ66="BSS Hardware Issue","RAN ISSUE",
AQ66="Sites strategiques, MLL, Pylone, etc.","ENVTECH",
AQ66="AKTIVCO DEFAUT GE &amp; POWER Cabinet","POWER ISSUE",
AQ66="AKTIVCO Coupure ENEO &amp; Baisse de tension","POWER ISSUE",
AQ66="Coupure ENEO &amp; Baisse de tension","POWER ISSUE",
AQ66="Defaut GE &amp; POWER Cabinet","POWER ISSUE",
AQ66="Sharing","POWER ISSUE",
AQ66="Sites strategiques &amp; DataCenter","POWER ISSUE",
AQ66="Exclu","Exclu",
AQ66="SAT","TX ISSUE",
AQ66="SPARE-ISSUE","SPARE-ISSUE",
AQ66="Fiber CAmtel","TX ISSUE",
AQ66="Fiber AOF","TX ISSUE",
AQ66="Projet OCM (HUAWEI)","TRAVAUX-HUAWEI",
AQ66="Projet OCM (NOKIA)","TRAVAUX -NOKIA",
AQ66="ACCESS-ISSUE","ACCESS-ISSUE",
AQ66="Projet OCM (ZTE, NOKIA, autres projets)","TRAVAUX OCM",
AQ66="No root CAuse","No root cause",
AQ66="ODU HS","TX ISSUE",
AQ66="IP &amp; VLAN","TX ISSUE",
AQ66="Warehouse HUAWEI","SPARE-ISSUE",
AQ66="SPARE-HS","SPARE-ISSUE",
AQ66="Power Telco","RAN ISSUE",AQ66="no impacts","no impacts"
),"")</f>
        <v>SPARE-ISSUE</v>
      </c>
      <c r="AQ66" s="67" t="s">
        <v>5354</v>
      </c>
      <c r="AR66" s="48" t="str" cm="1">
        <f t="array" ref="AR66">IFERROR(_xlfn.IFS(
AQ66="MPR ISSUE","ACTIVE",
AQ66="BSS Hardware Issue","ACTIVE",
AQ66="Sites strategiques, MLL, Pylone, etc.","PASSIVE",
AQ66="AKTIVCO DEFAUT GE &amp; POWER Cabinet","PASSIVE",
AQ66="AKTIVCO Coupure ENEO &amp; Baisse de tension","PASSIVE",
AQ66="Coupure ENEO &amp; Baisse de tension","PASSIVE",
AQ66="Defaut GE &amp; POWER Cabinet","PASSIVE",
AQ66="Sharing","PASSIVE",
AQ66="Sites strategiques &amp; DataCenter","PASSIVE",
AQ66="Exclu","Exclu",
AQ66="SAT","ACTIVE",
AQ66="SPARE-ISSUE","SPARE-ISSUE",
AQ66="Fiber CAmtel","ACTIVE",
AQ66="Fiber AOF","ACTIVE",
AQ66="Projet OCM (HUAWEI)","PLANNED WORKS",
AQ66="Projet OCM (NOKIA)","PLANNED WORKS",
AQ66="ACCESS-ISSUE","ACCESS-ISSUE",
AQ66="Projet OCM (ZTE, NOKIA, autres projets)","PLANNED WORKS",
AQ66="No root CAuse","No root cause",
AQ66="ODU HS","ACTIVE",
AQ66="IP &amp; VLAN","ACTIVE",
AQ66="Warehouse HUAWEI","SPARE-ISSUE",
AQ66="SPARE-HS","SPARE-ISSUE",
AQ66="Power Telco","ACTIVE", AQ66="no impacts","no impacts"
),"")</f>
        <v>SPARE-ISSUE</v>
      </c>
      <c r="AS66" s="92" t="s">
        <v>5964</v>
      </c>
      <c r="AT66" s="98" t="s">
        <v>1080</v>
      </c>
      <c r="AV66" s="17" t="s">
        <v>5537</v>
      </c>
      <c r="AW66" s="7" t="s">
        <v>6058</v>
      </c>
      <c r="AX66" s="6" t="s">
        <v>5537</v>
      </c>
      <c r="AY66" s="7"/>
      <c r="AZ66" s="3" t="s">
        <v>5537</v>
      </c>
      <c r="BA66" s="18" t="s">
        <v>5537</v>
      </c>
      <c r="BB66" s="18" t="s">
        <v>5537</v>
      </c>
      <c r="BC66" s="18" t="s">
        <v>5537</v>
      </c>
      <c r="BD66" s="18" t="s">
        <v>5537</v>
      </c>
      <c r="BE66" s="18" t="s">
        <v>5537</v>
      </c>
      <c r="BF66" s="18" t="s">
        <v>5537</v>
      </c>
      <c r="BG66" s="18" t="s">
        <v>5537</v>
      </c>
      <c r="BH66" s="18" t="s">
        <v>5537</v>
      </c>
      <c r="BI66" s="18" t="s">
        <v>5537</v>
      </c>
      <c r="BJ66" s="18" t="s">
        <v>6146</v>
      </c>
      <c r="BK66" s="18" t="s">
        <v>6147</v>
      </c>
      <c r="BL66" s="9" t="s">
        <v>5537</v>
      </c>
      <c r="BM66" s="14" t="s">
        <v>6391</v>
      </c>
      <c r="BN66" s="14" t="s">
        <v>5537</v>
      </c>
      <c r="BO66" s="14" t="str">
        <f>_xlfn.XLOOKUP(B66,'[4]cell downs 18042026 17h'!$B:$B,'[4]cell downs 18042026 17h'!$B:$B,"")</f>
        <v/>
      </c>
      <c r="BP66" s="14" t="str">
        <f>_xlfn.XLOOKUP(B66,'[5]Cells Huawei 19042026 15h'!$B:$B,'[5]Cells Huawei 19042026 15h'!$B:$B,"")</f>
        <v/>
      </c>
      <c r="BQ66" s="9" t="str">
        <f>_xlfn.XLOOKUP(B66,'[6]cells down 19042026 9H40'!$B:$B,'[6]cells down 19042026 9H40'!$B:$B,"")</f>
        <v/>
      </c>
      <c r="BR66" s="9" t="s">
        <v>1080</v>
      </c>
      <c r="BS66" s="9" t="s">
        <v>154</v>
      </c>
      <c r="BT66" s="108"/>
    </row>
    <row r="67" spans="1:72" s="9" customFormat="1" x14ac:dyDescent="0.35">
      <c r="A67" s="1" t="s">
        <v>284</v>
      </c>
      <c r="B67" s="1" t="s">
        <v>285</v>
      </c>
      <c r="C67" s="3" t="str">
        <f>_xlfn.XLOOKUP(B67,'[1]daily break down'!$D:$D,'[1]daily break down'!$E:$E,"")</f>
        <v>Douala</v>
      </c>
      <c r="D67" s="1" t="s">
        <v>11</v>
      </c>
      <c r="E67" s="1" t="s">
        <v>145</v>
      </c>
      <c r="F67" s="3" t="s">
        <v>31</v>
      </c>
      <c r="G67" s="1" t="s">
        <v>32</v>
      </c>
      <c r="H67" s="34" t="str">
        <f>_xlfn.XLOOKUP(B67,[2]CALCULATION!$B:$B,[2]CALCULATION!$H:$H,"")</f>
        <v>ZTE</v>
      </c>
      <c r="I67" s="28">
        <v>0</v>
      </c>
      <c r="J67" s="28">
        <v>7.9493440971598046</v>
      </c>
      <c r="K67" s="28">
        <v>2.0538519488746791</v>
      </c>
      <c r="L67" s="28">
        <v>0</v>
      </c>
      <c r="M67" s="28">
        <v>0</v>
      </c>
      <c r="N67" s="28">
        <v>0</v>
      </c>
      <c r="O67" s="28">
        <v>1.3462987218669489</v>
      </c>
      <c r="P67" s="28">
        <v>5.1192917048337367</v>
      </c>
      <c r="Q67" s="28">
        <v>2.6352219967868309</v>
      </c>
      <c r="R67" s="28">
        <v>1.5926546586651382</v>
      </c>
      <c r="S67" s="93">
        <v>2.8345111619054144</v>
      </c>
      <c r="T67" s="93">
        <f>_xlfn.XLOOKUP(B67,'[3]Nur des jours'!$B:$B,'[3]Nur des jours'!$U:$U,"")</f>
        <v>0.76387640433406667</v>
      </c>
      <c r="U67" s="93">
        <v>0.14210990403301055</v>
      </c>
      <c r="V67" s="93">
        <v>1.3004269004346078</v>
      </c>
      <c r="W67" s="93">
        <v>0.76387640433406645</v>
      </c>
      <c r="X67" s="93">
        <v>4.5016451076239976</v>
      </c>
      <c r="Y67" s="93">
        <v>0</v>
      </c>
      <c r="Z67" s="93">
        <v>0</v>
      </c>
      <c r="AA67" s="93">
        <v>1.7110795786926458</v>
      </c>
      <c r="AB67" s="93">
        <v>12.85188609520222</v>
      </c>
      <c r="AC67" s="93">
        <f>_xlfn.XLOOKUP(B67,'[3]Nur des jours'!$B:$B,'[3]Nur des jours'!$N:$N,"")</f>
        <v>6.3680147132262075</v>
      </c>
      <c r="AD67" s="93">
        <v>6.3680147132262075</v>
      </c>
      <c r="AE67" s="93">
        <v>14.985746205408738</v>
      </c>
      <c r="AF67" s="93">
        <v>11.488519203385525</v>
      </c>
      <c r="AG67" s="93"/>
      <c r="AH67" s="93">
        <v>12.250522924496266</v>
      </c>
      <c r="AI67" s="93">
        <v>7.4717536139787137</v>
      </c>
      <c r="AJ67" s="93">
        <v>11.291070803200151</v>
      </c>
      <c r="AK67" s="93">
        <v>14.176753026591987</v>
      </c>
      <c r="AL67" s="93">
        <v>12.250522924496266</v>
      </c>
      <c r="AM67" s="49" t="s">
        <v>5559</v>
      </c>
      <c r="AN67" s="49"/>
      <c r="AO67" s="48" t="str" cm="1">
        <f t="array" ref="AO67">IFERROR(_xlfn.IFS(
AQ67="MPR ISSUE","PDH",
AQ67="BSS Hardware Issue","BSS",
AQ67="Sites strategiques, MLL, Pylone, etc.","ENVTECH",
AQ67="AKTIVCO DEFAUT GE &amp; POWER Cabinet","AKTIVCO",
AQ67="AKTIVCO Coupure ENEO &amp; Baisse de tension","AKTIVCO GRID ONLY",
AQ67="Coupure ENEO &amp; Baisse de tension","IHS GRID ONLY",
AQ67="Defaut GE &amp; POWER Cabinet","IHS",
AQ67="Sharing","Partners",
AQ67="Sites strategiques &amp; DataCenter","SST &amp; DC",
AQ67="Exclu","Exclu",
AQ67="SAT","SAT",
AQ67="SPARE-ISSUE","SPARE-ISSUE",
AQ67="Fiber CAmtel","TRANS_FO_CAMTEL",
AQ67="Fiber AOF","Fiber AOF",
AQ67="Projet OCM (HUAWEI)","TRAVAUX-HUAWEI",
AQ67="Projet OCM (NOKIA)","TRAVAUX-NOKIA",
AQ67="ACCESS-ISSUE","ACCESS-ISSUE",
AQ67="Projet OCM (ZTE, NOKIA, autres projets)","TRAVAUX OCM",
AQ67="No root CAuse","No root cause",
AQ67="ODU HS","PDH",
AQ67="IP &amp; VLAN","PDH",
AQ67="Warehouse HUAWEI","SPARE-ISSUE",
AQ67="SPARE-HS","SPARE-ISSUE",
AQ67="Power Telco","BSS",AQ67="no impacts","no impacts"
),"")</f>
        <v>IHS GRID ONLY</v>
      </c>
      <c r="AP67" s="48" t="str" cm="1">
        <f t="array" ref="AP67">IFERROR(_xlfn.IFS(
AQ67="MPR ISSUE","TX ISSUE",
AQ67="BSS Hardware Issue","RAN ISSUE",
AQ67="Sites strategiques, MLL, Pylone, etc.","ENVTECH",
AQ67="AKTIVCO DEFAUT GE &amp; POWER Cabinet","POWER ISSUE",
AQ67="AKTIVCO Coupure ENEO &amp; Baisse de tension","POWER ISSUE",
AQ67="Coupure ENEO &amp; Baisse de tension","POWER ISSUE",
AQ67="Defaut GE &amp; POWER Cabinet","POWER ISSUE",
AQ67="Sharing","POWER ISSUE",
AQ67="Sites strategiques &amp; DataCenter","POWER ISSUE",
AQ67="Exclu","Exclu",
AQ67="SAT","TX ISSUE",
AQ67="SPARE-ISSUE","SPARE-ISSUE",
AQ67="Fiber CAmtel","TX ISSUE",
AQ67="Fiber AOF","TX ISSUE",
AQ67="Projet OCM (HUAWEI)","TRAVAUX-HUAWEI",
AQ67="Projet OCM (NOKIA)","TRAVAUX -NOKIA",
AQ67="ACCESS-ISSUE","ACCESS-ISSUE",
AQ67="Projet OCM (ZTE, NOKIA, autres projets)","TRAVAUX OCM",
AQ67="No root CAuse","No root cause",
AQ67="ODU HS","TX ISSUE",
AQ67="IP &amp; VLAN","TX ISSUE",
AQ67="Warehouse HUAWEI","SPARE-ISSUE",
AQ67="SPARE-HS","SPARE-ISSUE",
AQ67="Power Telco","RAN ISSUE",AQ67="no impacts","no impacts"
),"")</f>
        <v>POWER ISSUE</v>
      </c>
      <c r="AQ67" s="67" t="s">
        <v>5329</v>
      </c>
      <c r="AR67" s="48" t="str" cm="1">
        <f t="array" ref="AR67">IFERROR(_xlfn.IFS(
AQ67="MPR ISSUE","ACTIVE",
AQ67="BSS Hardware Issue","ACTIVE",
AQ67="Sites strategiques, MLL, Pylone, etc.","PASSIVE",
AQ67="AKTIVCO DEFAUT GE &amp; POWER Cabinet","PASSIVE",
AQ67="AKTIVCO Coupure ENEO &amp; Baisse de tension","PASSIVE",
AQ67="Coupure ENEO &amp; Baisse de tension","PASSIVE",
AQ67="Defaut GE &amp; POWER Cabinet","PASSIVE",
AQ67="Sharing","PASSIVE",
AQ67="Sites strategiques &amp; DataCenter","PASSIVE",
AQ67="Exclu","Exclu",
AQ67="SAT","ACTIVE",
AQ67="SPARE-ISSUE","SPARE-ISSUE",
AQ67="Fiber CAmtel","ACTIVE",
AQ67="Fiber AOF","ACTIVE",
AQ67="Projet OCM (HUAWEI)","PLANNED WORKS",
AQ67="Projet OCM (NOKIA)","PLANNED WORKS",
AQ67="ACCESS-ISSUE","ACCESS-ISSUE",
AQ67="Projet OCM (ZTE, NOKIA, autres projets)","PLANNED WORKS",
AQ67="No root CAuse","No root cause",
AQ67="ODU HS","ACTIVE",
AQ67="IP &amp; VLAN","ACTIVE",
AQ67="Warehouse HUAWEI","SPARE-ISSUE",
AQ67="SPARE-HS","SPARE-ISSUE",
AQ67="Power Telco","ACTIVE", AQ67="no impacts","no impacts"
),"")</f>
        <v>PASSIVE</v>
      </c>
      <c r="AS67" s="92" t="s">
        <v>5965</v>
      </c>
      <c r="AT67" s="98" t="s">
        <v>285</v>
      </c>
      <c r="AV67" s="17" t="s">
        <v>5537</v>
      </c>
      <c r="AW67" s="7" t="s">
        <v>6059</v>
      </c>
      <c r="AX67" s="6" t="s">
        <v>5537</v>
      </c>
      <c r="AY67" s="7"/>
      <c r="AZ67" s="3" t="s">
        <v>5537</v>
      </c>
      <c r="BA67" s="18" t="s">
        <v>5537</v>
      </c>
      <c r="BB67" s="18" t="s">
        <v>5537</v>
      </c>
      <c r="BC67" s="18" t="s">
        <v>5537</v>
      </c>
      <c r="BD67" s="18" t="s">
        <v>5537</v>
      </c>
      <c r="BE67" s="18" t="s">
        <v>5722</v>
      </c>
      <c r="BF67" s="18" t="s">
        <v>5722</v>
      </c>
      <c r="BG67" s="18" t="s">
        <v>5537</v>
      </c>
      <c r="BH67" s="18" t="s">
        <v>5537</v>
      </c>
      <c r="BI67" s="18" t="s">
        <v>5537</v>
      </c>
      <c r="BJ67" s="18" t="s">
        <v>5537</v>
      </c>
      <c r="BK67" s="18" t="s">
        <v>5537</v>
      </c>
      <c r="BL67" s="9" t="s">
        <v>5537</v>
      </c>
      <c r="BM67" s="14" t="s">
        <v>6391</v>
      </c>
      <c r="BN67" s="14" t="s">
        <v>5537</v>
      </c>
      <c r="BO67" s="14" t="str">
        <f>_xlfn.XLOOKUP(B67,'[4]cell downs 18042026 17h'!$B:$B,'[4]cell downs 18042026 17h'!$B:$B,"")</f>
        <v/>
      </c>
      <c r="BP67" s="14" t="str">
        <f>_xlfn.XLOOKUP(B67,'[5]Cells Huawei 19042026 15h'!$B:$B,'[5]Cells Huawei 19042026 15h'!$B:$B,"")</f>
        <v/>
      </c>
      <c r="BQ67" s="9" t="str">
        <f>_xlfn.XLOOKUP(B67,'[6]cells down 19042026 9H40'!$B:$B,'[6]cells down 19042026 9H40'!$B:$B,"")</f>
        <v/>
      </c>
      <c r="BR67" s="9" t="s">
        <v>5537</v>
      </c>
      <c r="BS67" s="9" t="s">
        <v>318</v>
      </c>
      <c r="BT67" s="108"/>
    </row>
    <row r="68" spans="1:72" s="9" customFormat="1" ht="30" customHeight="1" x14ac:dyDescent="0.35">
      <c r="A68" s="1" t="s">
        <v>1062</v>
      </c>
      <c r="B68" s="8" t="s">
        <v>1063</v>
      </c>
      <c r="C68" s="3" t="str">
        <f>_xlfn.XLOOKUP(B68,'[1]daily break down'!$D:$D,'[1]daily break down'!$E:$E,"")</f>
        <v>Garoua</v>
      </c>
      <c r="D68" s="1" t="s">
        <v>11</v>
      </c>
      <c r="E68" s="1" t="s">
        <v>12</v>
      </c>
      <c r="F68" s="3" t="s">
        <v>23</v>
      </c>
      <c r="G68" s="1" t="s">
        <v>24</v>
      </c>
      <c r="H68" s="32" t="str">
        <f>_xlfn.XLOOKUP(B68,[2]CALCULATION!$B:$B,[2]CALCULATION!$H:$H,"")</f>
        <v>Huawei</v>
      </c>
      <c r="I68" s="28">
        <v>4.2620665005864176</v>
      </c>
      <c r="J68" s="28">
        <v>6.134892404539527</v>
      </c>
      <c r="K68" s="28">
        <v>6.044325876843792</v>
      </c>
      <c r="L68" s="28">
        <v>0</v>
      </c>
      <c r="M68" s="28">
        <v>2.660405127370995</v>
      </c>
      <c r="N68" s="28">
        <v>2.2338435592538373</v>
      </c>
      <c r="O68" s="28">
        <v>3.2214610210796359</v>
      </c>
      <c r="P68" s="28">
        <v>2.97877911041483</v>
      </c>
      <c r="Q68" s="28">
        <v>0.6498032434160026</v>
      </c>
      <c r="R68" s="28">
        <v>3.7279772452936788</v>
      </c>
      <c r="S68" s="93">
        <v>0.52265697009128709</v>
      </c>
      <c r="T68" s="93">
        <f>_xlfn.XLOOKUP(B68,'[3]Nur des jours'!$B:$B,'[3]Nur des jours'!$U:$U,"")</f>
        <v>3.1681698070672568</v>
      </c>
      <c r="U68" s="93">
        <v>7.6166307111487788</v>
      </c>
      <c r="V68" s="93">
        <v>3.7337736457468331</v>
      </c>
      <c r="W68" s="93">
        <v>3.1681698070672564</v>
      </c>
      <c r="X68" s="93">
        <v>1.4060105640735892</v>
      </c>
      <c r="Y68" s="93">
        <v>3.9464747897600962</v>
      </c>
      <c r="Z68" s="93">
        <v>1.1821981662685876</v>
      </c>
      <c r="AA68" s="93">
        <v>4.6988118984228082</v>
      </c>
      <c r="AB68" s="93">
        <v>5.1231440817502918</v>
      </c>
      <c r="AC68" s="93">
        <f>_xlfn.XLOOKUP(B68,'[3]Nur des jours'!$B:$B,'[3]Nur des jours'!$N:$N,"")</f>
        <v>0.95676277633670337</v>
      </c>
      <c r="AD68" s="93">
        <v>0.95676277633670337</v>
      </c>
      <c r="AE68" s="93">
        <v>2.2722424828711909</v>
      </c>
      <c r="AF68" s="93">
        <v>8.256089609140691</v>
      </c>
      <c r="AG68" s="93"/>
      <c r="AH68" s="93">
        <v>12.209002862173369</v>
      </c>
      <c r="AI68" s="93">
        <v>11.90317394658066</v>
      </c>
      <c r="AJ68" s="93">
        <v>15.582711544280901</v>
      </c>
      <c r="AK68" s="93">
        <v>10.120902253828795</v>
      </c>
      <c r="AL68" s="93">
        <v>12.209002862173369</v>
      </c>
      <c r="AM68" s="49" t="s">
        <v>5559</v>
      </c>
      <c r="AN68" s="49"/>
      <c r="AO68" s="48" t="str" cm="1">
        <f t="array" ref="AO68">IFERROR(_xlfn.IFS(
AQ68="MPR ISSUE","PDH",
AQ68="BSS Hardware Issue","BSS",
AQ68="Sites strategiques, MLL, Pylone, etc.","ENVTECH",
AQ68="AKTIVCO DEFAUT GE &amp; POWER Cabinet","AKTIVCO",
AQ68="AKTIVCO Coupure ENEO &amp; Baisse de tension","AKTIVCO GRID ONLY",
AQ68="Coupure ENEO &amp; Baisse de tension","IHS GRID ONLY",
AQ68="Defaut GE &amp; POWER Cabinet","IHS",
AQ68="Sharing","Partners",
AQ68="Sites strategiques &amp; DataCenter","SST &amp; DC",
AQ68="Exclu","Exclu",
AQ68="SAT","SAT",
AQ68="SPARE-ISSUE","SPARE-ISSUE",
AQ68="Fiber CAmtel","TRANS_FO_CAMTEL",
AQ68="Fiber AOF","Fiber AOF",
AQ68="Projet OCM (HUAWEI)","TRAVAUX-HUAWEI",
AQ68="Projet OCM (NOKIA)","TRAVAUX-NOKIA",
AQ68="ACCESS-ISSUE","ACCESS-ISSUE",
AQ68="Projet OCM (ZTE, NOKIA, autres projets)","TRAVAUX OCM",
AQ68="No root CAuse","No root cause",
AQ68="ODU HS","PDH",
AQ68="IP &amp; VLAN","PDH",
AQ68="Warehouse HUAWEI","SPARE-ISSUE",
AQ68="SPARE-HS","SPARE-ISSUE",
AQ68="Power Telco","BSS",AQ68="no impacts","no impacts"
),"")</f>
        <v>IHS</v>
      </c>
      <c r="AP68" s="48" t="str" cm="1">
        <f t="array" ref="AP68">IFERROR(_xlfn.IFS(
AQ68="MPR ISSUE","TX ISSUE",
AQ68="BSS Hardware Issue","RAN ISSUE",
AQ68="Sites strategiques, MLL, Pylone, etc.","ENVTECH",
AQ68="AKTIVCO DEFAUT GE &amp; POWER Cabinet","POWER ISSUE",
AQ68="AKTIVCO Coupure ENEO &amp; Baisse de tension","POWER ISSUE",
AQ68="Coupure ENEO &amp; Baisse de tension","POWER ISSUE",
AQ68="Defaut GE &amp; POWER Cabinet","POWER ISSUE",
AQ68="Sharing","POWER ISSUE",
AQ68="Sites strategiques &amp; DataCenter","POWER ISSUE",
AQ68="Exclu","Exclu",
AQ68="SAT","TX ISSUE",
AQ68="SPARE-ISSUE","SPARE-ISSUE",
AQ68="Fiber CAmtel","TX ISSUE",
AQ68="Fiber AOF","TX ISSUE",
AQ68="Projet OCM (HUAWEI)","TRAVAUX-HUAWEI",
AQ68="Projet OCM (NOKIA)","TRAVAUX -NOKIA",
AQ68="ACCESS-ISSUE","ACCESS-ISSUE",
AQ68="Projet OCM (ZTE, NOKIA, autres projets)","TRAVAUX OCM",
AQ68="No root CAuse","No root cause",
AQ68="ODU HS","TX ISSUE",
AQ68="IP &amp; VLAN","TX ISSUE",
AQ68="Warehouse HUAWEI","SPARE-ISSUE",
AQ68="SPARE-HS","SPARE-ISSUE",
AQ68="Power Telco","RAN ISSUE",AQ68="no impacts","no impacts"
),"")</f>
        <v>POWER ISSUE</v>
      </c>
      <c r="AQ68" s="67" t="s">
        <v>5330</v>
      </c>
      <c r="AR68" s="48" t="str" cm="1">
        <f t="array" ref="AR68">IFERROR(_xlfn.IFS(
AQ68="MPR ISSUE","ACTIVE",
AQ68="BSS Hardware Issue","ACTIVE",
AQ68="Sites strategiques, MLL, Pylone, etc.","PASSIVE",
AQ68="AKTIVCO DEFAUT GE &amp; POWER Cabinet","PASSIVE",
AQ68="AKTIVCO Coupure ENEO &amp; Baisse de tension","PASSIVE",
AQ68="Coupure ENEO &amp; Baisse de tension","PASSIVE",
AQ68="Defaut GE &amp; POWER Cabinet","PASSIVE",
AQ68="Sharing","PASSIVE",
AQ68="Sites strategiques &amp; DataCenter","PASSIVE",
AQ68="Exclu","Exclu",
AQ68="SAT","ACTIVE",
AQ68="SPARE-ISSUE","SPARE-ISSUE",
AQ68="Fiber CAmtel","ACTIVE",
AQ68="Fiber AOF","ACTIVE",
AQ68="Projet OCM (HUAWEI)","PLANNED WORKS",
AQ68="Projet OCM (NOKIA)","PLANNED WORKS",
AQ68="ACCESS-ISSUE","ACCESS-ISSUE",
AQ68="Projet OCM (ZTE, NOKIA, autres projets)","PLANNED WORKS",
AQ68="No root CAuse","No root cause",
AQ68="ODU HS","ACTIVE",
AQ68="IP &amp; VLAN","ACTIVE",
AQ68="Warehouse HUAWEI","SPARE-ISSUE",
AQ68="SPARE-HS","SPARE-ISSUE",
AQ68="Power Telco","ACTIVE", AQ68="no impacts","no impacts"
),"")</f>
        <v>PASSIVE</v>
      </c>
      <c r="AS68" s="92" t="s">
        <v>5972</v>
      </c>
      <c r="AT68" s="98" t="s">
        <v>1063</v>
      </c>
      <c r="AV68" s="17" t="s">
        <v>5537</v>
      </c>
      <c r="AW68" s="7" t="s">
        <v>5962</v>
      </c>
      <c r="AX68" s="6" t="s">
        <v>5537</v>
      </c>
      <c r="AY68" s="7"/>
      <c r="AZ68" s="3" t="s">
        <v>6148</v>
      </c>
      <c r="BA68" s="18" t="s">
        <v>5537</v>
      </c>
      <c r="BB68" s="18" t="s">
        <v>5537</v>
      </c>
      <c r="BC68" s="18" t="s">
        <v>5537</v>
      </c>
      <c r="BD68" s="18" t="s">
        <v>5537</v>
      </c>
      <c r="BE68" s="18" t="s">
        <v>5537</v>
      </c>
      <c r="BF68" s="18" t="s">
        <v>5537</v>
      </c>
      <c r="BG68" s="18" t="s">
        <v>5537</v>
      </c>
      <c r="BH68" s="18" t="s">
        <v>5537</v>
      </c>
      <c r="BI68" s="18" t="s">
        <v>5537</v>
      </c>
      <c r="BJ68" s="18" t="s">
        <v>5653</v>
      </c>
      <c r="BK68" s="18" t="s">
        <v>5695</v>
      </c>
      <c r="BL68" s="9" t="s">
        <v>5537</v>
      </c>
      <c r="BM68" s="14" t="s">
        <v>6391</v>
      </c>
      <c r="BN68" s="14" t="s">
        <v>5537</v>
      </c>
      <c r="BO68" s="14" t="str">
        <f>_xlfn.XLOOKUP(B68,'[4]cell downs 18042026 17h'!$B:$B,'[4]cell downs 18042026 17h'!$B:$B,"")</f>
        <v/>
      </c>
      <c r="BP68" s="14" t="str">
        <f>_xlfn.XLOOKUP(B68,'[5]Cells Huawei 19042026 15h'!$B:$B,'[5]Cells Huawei 19042026 15h'!$B:$B,"")</f>
        <v/>
      </c>
      <c r="BQ68" s="9" t="str">
        <f>_xlfn.XLOOKUP(B68,'[6]cells down 19042026 9H40'!$B:$B,'[6]cells down 19042026 9H40'!$B:$B,"")</f>
        <v/>
      </c>
      <c r="BR68" s="9" t="s">
        <v>1063</v>
      </c>
      <c r="BS68" s="9" t="s">
        <v>5537</v>
      </c>
      <c r="BT68" s="108"/>
    </row>
    <row r="69" spans="1:72" s="9" customFormat="1" ht="21.5" customHeight="1" x14ac:dyDescent="0.35">
      <c r="A69" s="1" t="s">
        <v>207</v>
      </c>
      <c r="B69" s="1" t="s">
        <v>208</v>
      </c>
      <c r="C69" s="3" t="str">
        <f>_xlfn.XLOOKUP(B69,'[1]daily break down'!$D:$D,'[1]daily break down'!$E:$E,"")</f>
        <v>NORD-OUEST</v>
      </c>
      <c r="D69" s="1" t="s">
        <v>11</v>
      </c>
      <c r="E69" s="1" t="s">
        <v>96</v>
      </c>
      <c r="F69" s="3" t="s">
        <v>51</v>
      </c>
      <c r="G69" s="1" t="s">
        <v>207</v>
      </c>
      <c r="H69" s="33" t="str">
        <f>_xlfn.XLOOKUP(B69,[2]CALCULATION!$B:$B,[2]CALCULATION!$H:$H,"")</f>
        <v>NOKIA</v>
      </c>
      <c r="I69" s="28">
        <v>12.777151908991488</v>
      </c>
      <c r="J69" s="28">
        <v>8.9200176332048482</v>
      </c>
      <c r="K69" s="28">
        <v>6.3442361943163057</v>
      </c>
      <c r="L69" s="28">
        <v>6.5170346844539724</v>
      </c>
      <c r="M69" s="28">
        <v>6.7094378044611354</v>
      </c>
      <c r="N69" s="28">
        <v>6.8227009834679757</v>
      </c>
      <c r="O69" s="28">
        <v>5.5740465770697849</v>
      </c>
      <c r="P69" s="28">
        <v>8.4872369047717839</v>
      </c>
      <c r="Q69" s="28">
        <v>9.2376646694330962</v>
      </c>
      <c r="R69" s="28">
        <v>9.2730013934011861</v>
      </c>
      <c r="S69" s="93">
        <v>9.1546710611782736</v>
      </c>
      <c r="T69" s="93">
        <f>_xlfn.XLOOKUP(B69,'[3]Nur des jours'!$B:$B,'[3]Nur des jours'!$U:$U,"")</f>
        <v>13.85325440241073</v>
      </c>
      <c r="U69" s="93">
        <v>10.653821542222548</v>
      </c>
      <c r="V69" s="93">
        <v>11.613864133800183</v>
      </c>
      <c r="W69" s="93">
        <v>13.85325440241073</v>
      </c>
      <c r="X69" s="93">
        <v>12.335150371112311</v>
      </c>
      <c r="Y69" s="93">
        <v>11.672238345133021</v>
      </c>
      <c r="Z69" s="93">
        <v>12.164325990988292</v>
      </c>
      <c r="AA69" s="93">
        <v>11.301429231836043</v>
      </c>
      <c r="AB69" s="93">
        <v>12.286371431914233</v>
      </c>
      <c r="AC69" s="93">
        <f>_xlfn.XLOOKUP(B69,'[3]Nur des jours'!$B:$B,'[3]Nur des jours'!$N:$N,"")</f>
        <v>11.769136325631434</v>
      </c>
      <c r="AD69" s="93">
        <v>11.769136325631434</v>
      </c>
      <c r="AE69" s="93">
        <v>11.748590315409793</v>
      </c>
      <c r="AF69" s="93">
        <v>12.513197957954873</v>
      </c>
      <c r="AG69" s="93"/>
      <c r="AH69" s="93">
        <v>12.150432464979041</v>
      </c>
      <c r="AI69" s="93">
        <v>52.714180944730202</v>
      </c>
      <c r="AJ69" s="93">
        <v>13.770311209033324</v>
      </c>
      <c r="AK69" s="93">
        <v>0</v>
      </c>
      <c r="AL69" s="93">
        <v>12.150432464979041</v>
      </c>
      <c r="AM69" s="49" t="s">
        <v>5601</v>
      </c>
      <c r="AN69" s="49"/>
      <c r="AO69" s="48" t="str" cm="1">
        <f t="array" ref="AO69">IFERROR(_xlfn.IFS(
AQ69="MPR ISSUE","PDH",
AQ69="BSS Hardware Issue","BSS",
AQ69="Sites strategiques, MLL, Pylone, etc.","ENVTECH",
AQ69="AKTIVCO DEFAUT GE &amp; POWER Cabinet","AKTIVCO",
AQ69="AKTIVCO Coupure ENEO &amp; Baisse de tension","AKTIVCO GRID ONLY",
AQ69="Coupure ENEO &amp; Baisse de tension","IHS GRID ONLY",
AQ69="Defaut GE &amp; POWER Cabinet","IHS",
AQ69="Sharing","Partners",
AQ69="Sites strategiques &amp; DataCenter","SST &amp; DC",
AQ69="Exclu","Exclu",
AQ69="SAT","SAT",
AQ69="SPARE-ISSUE","SPARE-ISSUE",
AQ69="Fiber CAmtel","TRANS_FO_CAMTEL",
AQ69="Fiber AOF","Fiber AOF",
AQ69="Projet OCM (HUAWEI)","TRAVAUX-HUAWEI",
AQ69="Projet OCM (NOKIA)","TRAVAUX-NOKIA",
AQ69="ACCESS-ISSUE","ACCESS-ISSUE",
AQ69="Projet OCM (ZTE, NOKIA, autres projets)","TRAVAUX OCM",
AQ69="No root CAuse","No root cause",
AQ69="ODU HS","PDH",
AQ69="IP &amp; VLAN","PDH",
AQ69="Warehouse HUAWEI","SPARE-ISSUE",
AQ69="SPARE-HS","SPARE-ISSUE",
AQ69="Power Telco","BSS",AQ69="no impacts","no impacts"
),"")</f>
        <v>IHS</v>
      </c>
      <c r="AP69" s="48" t="str" cm="1">
        <f t="array" ref="AP69">IFERROR(_xlfn.IFS(
AQ69="MPR ISSUE","TX ISSUE",
AQ69="BSS Hardware Issue","RAN ISSUE",
AQ69="Sites strategiques, MLL, Pylone, etc.","ENVTECH",
AQ69="AKTIVCO DEFAUT GE &amp; POWER Cabinet","POWER ISSUE",
AQ69="AKTIVCO Coupure ENEO &amp; Baisse de tension","POWER ISSUE",
AQ69="Coupure ENEO &amp; Baisse de tension","POWER ISSUE",
AQ69="Defaut GE &amp; POWER Cabinet","POWER ISSUE",
AQ69="Sharing","POWER ISSUE",
AQ69="Sites strategiques &amp; DataCenter","POWER ISSUE",
AQ69="Exclu","Exclu",
AQ69="SAT","TX ISSUE",
AQ69="SPARE-ISSUE","SPARE-ISSUE",
AQ69="Fiber CAmtel","TX ISSUE",
AQ69="Fiber AOF","TX ISSUE",
AQ69="Projet OCM (HUAWEI)","TRAVAUX-HUAWEI",
AQ69="Projet OCM (NOKIA)","TRAVAUX -NOKIA",
AQ69="ACCESS-ISSUE","ACCESS-ISSUE",
AQ69="Projet OCM (ZTE, NOKIA, autres projets)","TRAVAUX OCM",
AQ69="No root CAuse","No root cause",
AQ69="ODU HS","TX ISSUE",
AQ69="IP &amp; VLAN","TX ISSUE",
AQ69="Warehouse HUAWEI","SPARE-ISSUE",
AQ69="SPARE-HS","SPARE-ISSUE",
AQ69="Power Telco","RAN ISSUE",AQ69="no impacts","no impacts"
),"")</f>
        <v>POWER ISSUE</v>
      </c>
      <c r="AQ69" s="67" t="s">
        <v>5330</v>
      </c>
      <c r="AR69" s="48" t="str" cm="1">
        <f t="array" ref="AR69">IFERROR(_xlfn.IFS(
AQ69="MPR ISSUE","ACTIVE",
AQ69="BSS Hardware Issue","ACTIVE",
AQ69="Sites strategiques, MLL, Pylone, etc.","PASSIVE",
AQ69="AKTIVCO DEFAUT GE &amp; POWER Cabinet","PASSIVE",
AQ69="AKTIVCO Coupure ENEO &amp; Baisse de tension","PASSIVE",
AQ69="Coupure ENEO &amp; Baisse de tension","PASSIVE",
AQ69="Defaut GE &amp; POWER Cabinet","PASSIVE",
AQ69="Sharing","PASSIVE",
AQ69="Sites strategiques &amp; DataCenter","PASSIVE",
AQ69="Exclu","Exclu",
AQ69="SAT","ACTIVE",
AQ69="SPARE-ISSUE","SPARE-ISSUE",
AQ69="Fiber CAmtel","ACTIVE",
AQ69="Fiber AOF","ACTIVE",
AQ69="Projet OCM (HUAWEI)","PLANNED WORKS",
AQ69="Projet OCM (NOKIA)","PLANNED WORKS",
AQ69="ACCESS-ISSUE","ACCESS-ISSUE",
AQ69="Projet OCM (ZTE, NOKIA, autres projets)","PLANNED WORKS",
AQ69="No root CAuse","No root cause",
AQ69="ODU HS","ACTIVE",
AQ69="IP &amp; VLAN","ACTIVE",
AQ69="Warehouse HUAWEI","SPARE-ISSUE",
AQ69="SPARE-HS","SPARE-ISSUE",
AQ69="Power Telco","ACTIVE", AQ69="no impacts","no impacts"
),"")</f>
        <v>PASSIVE</v>
      </c>
      <c r="AS69" s="92" t="s">
        <v>5657</v>
      </c>
      <c r="AT69" s="98" t="s">
        <v>208</v>
      </c>
      <c r="AV69" s="17" t="s">
        <v>5537</v>
      </c>
      <c r="AW69" s="7" t="s">
        <v>5537</v>
      </c>
      <c r="AX69" s="6" t="s">
        <v>5537</v>
      </c>
      <c r="AY69" s="7"/>
      <c r="AZ69" s="3" t="s">
        <v>5537</v>
      </c>
      <c r="BA69" s="18" t="s">
        <v>5537</v>
      </c>
      <c r="BB69" s="18" t="s">
        <v>5537</v>
      </c>
      <c r="BC69" s="18" t="s">
        <v>5537</v>
      </c>
      <c r="BD69" s="18" t="s">
        <v>5537</v>
      </c>
      <c r="BE69" s="18" t="s">
        <v>5537</v>
      </c>
      <c r="BF69" s="18" t="s">
        <v>5537</v>
      </c>
      <c r="BG69" s="18" t="s">
        <v>6149</v>
      </c>
      <c r="BH69" s="18" t="s">
        <v>6149</v>
      </c>
      <c r="BI69" s="18" t="s">
        <v>6149</v>
      </c>
      <c r="BJ69" s="18" t="s">
        <v>5537</v>
      </c>
      <c r="BK69" s="18" t="s">
        <v>5537</v>
      </c>
      <c r="BL69" s="9" t="s">
        <v>5537</v>
      </c>
      <c r="BM69" s="14" t="s">
        <v>5537</v>
      </c>
      <c r="BN69" s="14" t="s">
        <v>5537</v>
      </c>
      <c r="BO69" s="14" t="str">
        <f>_xlfn.XLOOKUP(B69,'[4]cell downs 18042026 17h'!$B:$B,'[4]cell downs 18042026 17h'!$B:$B,"")</f>
        <v>NRO_046</v>
      </c>
      <c r="BP69" s="14" t="str">
        <f>_xlfn.XLOOKUP(B69,'[5]Cells Huawei 19042026 15h'!$B:$B,'[5]Cells Huawei 19042026 15h'!$B:$B,"")</f>
        <v/>
      </c>
      <c r="BQ69" s="9" t="str">
        <f>_xlfn.XLOOKUP(B69,'[6]cells down 19042026 9H40'!$B:$B,'[6]cells down 19042026 9H40'!$B:$B,"")</f>
        <v/>
      </c>
      <c r="BR69" s="9" t="s">
        <v>208</v>
      </c>
      <c r="BS69" s="9" t="s">
        <v>594</v>
      </c>
      <c r="BT69" s="108"/>
    </row>
    <row r="70" spans="1:72" s="9" customFormat="1" x14ac:dyDescent="0.35">
      <c r="A70" s="1" t="s">
        <v>148</v>
      </c>
      <c r="B70" s="1" t="s">
        <v>149</v>
      </c>
      <c r="C70" s="3" t="str">
        <f>_xlfn.XLOOKUP(B70,'[1]daily break down'!$D:$D,'[1]daily break down'!$E:$E,"")</f>
        <v>Yaounde</v>
      </c>
      <c r="D70" s="1" t="s">
        <v>21</v>
      </c>
      <c r="E70" s="1" t="s">
        <v>30</v>
      </c>
      <c r="F70" s="3" t="s">
        <v>37</v>
      </c>
      <c r="G70" s="1" t="s">
        <v>38</v>
      </c>
      <c r="H70" s="34" t="str">
        <f>_xlfn.XLOOKUP(B70,[2]CALCULATION!$B:$B,[2]CALCULATION!$H:$H,"")</f>
        <v>ZTE</v>
      </c>
      <c r="I70" s="28">
        <v>7.154416821475146</v>
      </c>
      <c r="J70" s="28">
        <v>31.325424546204271</v>
      </c>
      <c r="K70" s="28">
        <v>5.6956144255820655</v>
      </c>
      <c r="L70" s="28">
        <v>5.0869388727659786</v>
      </c>
      <c r="M70" s="28">
        <v>1.7700423476099565</v>
      </c>
      <c r="N70" s="28">
        <v>7.3568449603775896</v>
      </c>
      <c r="O70" s="28">
        <v>8.398556214740049</v>
      </c>
      <c r="P70" s="28">
        <v>22.669668667049052</v>
      </c>
      <c r="Q70" s="28">
        <v>0</v>
      </c>
      <c r="R70" s="28">
        <v>0</v>
      </c>
      <c r="S70" s="93">
        <v>3.5662309200332181</v>
      </c>
      <c r="T70" s="93">
        <f>_xlfn.XLOOKUP(B70,'[3]Nur des jours'!$B:$B,'[3]Nur des jours'!$U:$U,"")</f>
        <v>0.15908889859117217</v>
      </c>
      <c r="U70" s="93">
        <v>4.4601785505360514</v>
      </c>
      <c r="V70" s="93">
        <v>0</v>
      </c>
      <c r="W70" s="93">
        <v>0.15908889859117217</v>
      </c>
      <c r="X70" s="93">
        <v>0</v>
      </c>
      <c r="Y70" s="93">
        <v>0</v>
      </c>
      <c r="Z70" s="93">
        <v>0</v>
      </c>
      <c r="AA70" s="93">
        <v>1.0764718220030667</v>
      </c>
      <c r="AB70" s="93">
        <v>0</v>
      </c>
      <c r="AC70" s="93">
        <f>_xlfn.XLOOKUP(B70,'[3]Nur des jours'!$B:$B,'[3]Nur des jours'!$N:$N,"")</f>
        <v>11.740297003992206</v>
      </c>
      <c r="AD70" s="93">
        <v>11.740297003992206</v>
      </c>
      <c r="AE70" s="93">
        <v>26.225305550561732</v>
      </c>
      <c r="AF70" s="93">
        <v>8.7736814169898398</v>
      </c>
      <c r="AG70" s="93"/>
      <c r="AH70" s="93">
        <v>12.016865563460062</v>
      </c>
      <c r="AI70" s="93">
        <v>2.3320504058607003</v>
      </c>
      <c r="AJ70" s="93">
        <v>4.039503792785716</v>
      </c>
      <c r="AK70" s="93">
        <v>19.80434814727262</v>
      </c>
      <c r="AL70" s="93">
        <v>12.016865563460062</v>
      </c>
      <c r="AM70" s="49" t="s">
        <v>5559</v>
      </c>
      <c r="AN70" s="49"/>
      <c r="AO70" s="48" t="str" cm="1">
        <f t="array" ref="AO70">IFERROR(_xlfn.IFS(
AQ70="MPR ISSUE","PDH",
AQ70="BSS Hardware Issue","BSS",
AQ70="Sites strategiques, MLL, Pylone, etc.","ENVTECH",
AQ70="AKTIVCO DEFAUT GE &amp; POWER Cabinet","AKTIVCO",
AQ70="AKTIVCO Coupure ENEO &amp; Baisse de tension","AKTIVCO GRID ONLY",
AQ70="Coupure ENEO &amp; Baisse de tension","IHS GRID ONLY",
AQ70="Defaut GE &amp; POWER Cabinet","IHS",
AQ70="Sharing","Partners",
AQ70="Sites strategiques &amp; DataCenter","SST &amp; DC",
AQ70="Exclu","Exclu",
AQ70="SAT","SAT",
AQ70="SPARE-ISSUE","SPARE-ISSUE",
AQ70="Fiber CAmtel","TRANS_FO_CAMTEL",
AQ70="Fiber AOF","Fiber AOF",
AQ70="Projet OCM (HUAWEI)","TRAVAUX-HUAWEI",
AQ70="Projet OCM (NOKIA)","TRAVAUX-NOKIA",
AQ70="ACCESS-ISSUE","ACCESS-ISSUE",
AQ70="Projet OCM (ZTE, NOKIA, autres projets)","TRAVAUX OCM",
AQ70="No root CAuse","No root cause",
AQ70="ODU HS","PDH",
AQ70="IP &amp; VLAN","PDH",
AQ70="Warehouse HUAWEI","SPARE-ISSUE",
AQ70="SPARE-HS","SPARE-ISSUE",
AQ70="Power Telco","BSS",AQ70="no impacts","no impacts"
),"")</f>
        <v>AKTIVCO GRID ONLY</v>
      </c>
      <c r="AP70" s="48" t="str" cm="1">
        <f t="array" ref="AP70">IFERROR(_xlfn.IFS(
AQ70="MPR ISSUE","TX ISSUE",
AQ70="BSS Hardware Issue","RAN ISSUE",
AQ70="Sites strategiques, MLL, Pylone, etc.","ENVTECH",
AQ70="AKTIVCO DEFAUT GE &amp; POWER Cabinet","POWER ISSUE",
AQ70="AKTIVCO Coupure ENEO &amp; Baisse de tension","POWER ISSUE",
AQ70="Coupure ENEO &amp; Baisse de tension","POWER ISSUE",
AQ70="Defaut GE &amp; POWER Cabinet","POWER ISSUE",
AQ70="Sharing","POWER ISSUE",
AQ70="Sites strategiques &amp; DataCenter","POWER ISSUE",
AQ70="Exclu","Exclu",
AQ70="SAT","TX ISSUE",
AQ70="SPARE-ISSUE","SPARE-ISSUE",
AQ70="Fiber CAmtel","TX ISSUE",
AQ70="Fiber AOF","TX ISSUE",
AQ70="Projet OCM (HUAWEI)","TRAVAUX-HUAWEI",
AQ70="Projet OCM (NOKIA)","TRAVAUX -NOKIA",
AQ70="ACCESS-ISSUE","ACCESS-ISSUE",
AQ70="Projet OCM (ZTE, NOKIA, autres projets)","TRAVAUX OCM",
AQ70="No root CAuse","No root cause",
AQ70="ODU HS","TX ISSUE",
AQ70="IP &amp; VLAN","TX ISSUE",
AQ70="Warehouse HUAWEI","SPARE-ISSUE",
AQ70="SPARE-HS","SPARE-ISSUE",
AQ70="Power Telco","RAN ISSUE",AQ70="no impacts","no impacts"
),"")</f>
        <v>POWER ISSUE</v>
      </c>
      <c r="AQ70" s="67" t="s">
        <v>5327</v>
      </c>
      <c r="AR70" s="48" t="str" cm="1">
        <f t="array" ref="AR70">IFERROR(_xlfn.IFS(
AQ70="MPR ISSUE","ACTIVE",
AQ70="BSS Hardware Issue","ACTIVE",
AQ70="Sites strategiques, MLL, Pylone, etc.","PASSIVE",
AQ70="AKTIVCO DEFAUT GE &amp; POWER Cabinet","PASSIVE",
AQ70="AKTIVCO Coupure ENEO &amp; Baisse de tension","PASSIVE",
AQ70="Coupure ENEO &amp; Baisse de tension","PASSIVE",
AQ70="Defaut GE &amp; POWER Cabinet","PASSIVE",
AQ70="Sharing","PASSIVE",
AQ70="Sites strategiques &amp; DataCenter","PASSIVE",
AQ70="Exclu","Exclu",
AQ70="SAT","ACTIVE",
AQ70="SPARE-ISSUE","SPARE-ISSUE",
AQ70="Fiber CAmtel","ACTIVE",
AQ70="Fiber AOF","ACTIVE",
AQ70="Projet OCM (HUAWEI)","PLANNED WORKS",
AQ70="Projet OCM (NOKIA)","PLANNED WORKS",
AQ70="ACCESS-ISSUE","ACCESS-ISSUE",
AQ70="Projet OCM (ZTE, NOKIA, autres projets)","PLANNED WORKS",
AQ70="No root CAuse","No root cause",
AQ70="ODU HS","ACTIVE",
AQ70="IP &amp; VLAN","ACTIVE",
AQ70="Warehouse HUAWEI","SPARE-ISSUE",
AQ70="SPARE-HS","SPARE-ISSUE",
AQ70="Power Telco","ACTIVE", AQ70="no impacts","no impacts"
),"")</f>
        <v>PASSIVE</v>
      </c>
      <c r="AS70" s="92" t="s">
        <v>6375</v>
      </c>
      <c r="AT70" s="98" t="s">
        <v>149</v>
      </c>
      <c r="AV70" s="17" t="s">
        <v>5537</v>
      </c>
      <c r="AW70" s="7" t="s">
        <v>5950</v>
      </c>
      <c r="AX70" s="6" t="s">
        <v>6340</v>
      </c>
      <c r="AY70" s="7"/>
      <c r="AZ70" s="3" t="s">
        <v>5537</v>
      </c>
      <c r="BA70" s="18" t="s">
        <v>5537</v>
      </c>
      <c r="BB70" s="18" t="s">
        <v>5537</v>
      </c>
      <c r="BC70" s="18" t="s">
        <v>5537</v>
      </c>
      <c r="BD70" s="18" t="s">
        <v>5537</v>
      </c>
      <c r="BE70" s="18" t="s">
        <v>5537</v>
      </c>
      <c r="BF70" s="18" t="s">
        <v>5537</v>
      </c>
      <c r="BG70" s="18" t="s">
        <v>5537</v>
      </c>
      <c r="BH70" s="18" t="s">
        <v>5537</v>
      </c>
      <c r="BI70" s="18" t="s">
        <v>5537</v>
      </c>
      <c r="BJ70" s="18" t="s">
        <v>5537</v>
      </c>
      <c r="BK70" s="18" t="s">
        <v>5537</v>
      </c>
      <c r="BL70" s="9" t="s">
        <v>5537</v>
      </c>
      <c r="BM70" s="14" t="s">
        <v>6391</v>
      </c>
      <c r="BN70" s="14" t="s">
        <v>5537</v>
      </c>
      <c r="BO70" s="14" t="str">
        <f>_xlfn.XLOOKUP(B70,'[4]cell downs 18042026 17h'!$B:$B,'[4]cell downs 18042026 17h'!$B:$B,"")</f>
        <v/>
      </c>
      <c r="BP70" s="14" t="str">
        <f>_xlfn.XLOOKUP(B70,'[5]Cells Huawei 19042026 15h'!$B:$B,'[5]Cells Huawei 19042026 15h'!$B:$B,"")</f>
        <v/>
      </c>
      <c r="BQ70" s="9" t="str">
        <f>_xlfn.XLOOKUP(B70,'[6]cells down 19042026 9H40'!$B:$B,'[6]cells down 19042026 9H40'!$B:$B,"")</f>
        <v/>
      </c>
      <c r="BR70" s="9" t="s">
        <v>5537</v>
      </c>
      <c r="BS70" s="9" t="s">
        <v>12</v>
      </c>
      <c r="BT70" s="108"/>
    </row>
    <row r="71" spans="1:72" s="9" customFormat="1" ht="26.5" customHeight="1" x14ac:dyDescent="0.35">
      <c r="A71" s="1" t="s">
        <v>1224</v>
      </c>
      <c r="B71" s="8" t="s">
        <v>1225</v>
      </c>
      <c r="C71" s="3" t="str">
        <f>_xlfn.XLOOKUP(B71,'[1]daily break down'!$D:$D,'[1]daily break down'!$E:$E,"")</f>
        <v>OUEST</v>
      </c>
      <c r="D71" s="1" t="s">
        <v>21</v>
      </c>
      <c r="E71" s="1" t="s">
        <v>22</v>
      </c>
      <c r="F71" s="3" t="s">
        <v>102</v>
      </c>
      <c r="G71" s="1" t="s">
        <v>103</v>
      </c>
      <c r="H71" s="33" t="str">
        <f>_xlfn.XLOOKUP(B71,[2]CALCULATION!$B:$B,[2]CALCULATION!$H:$H,"")</f>
        <v>NOKIA</v>
      </c>
      <c r="I71" s="28">
        <v>5.525333147336596E-2</v>
      </c>
      <c r="J71" s="28">
        <v>4.1038515208327894E-2</v>
      </c>
      <c r="K71" s="28">
        <v>0.98496752417673428</v>
      </c>
      <c r="L71" s="28">
        <v>0</v>
      </c>
      <c r="M71" s="28">
        <v>5.5253531933106864E-2</v>
      </c>
      <c r="N71" s="28">
        <v>0</v>
      </c>
      <c r="O71" s="28">
        <v>0</v>
      </c>
      <c r="P71" s="28">
        <v>1.1888178743402145</v>
      </c>
      <c r="Q71" s="28">
        <v>0</v>
      </c>
      <c r="R71" s="28">
        <v>5.4737717880089923E-2</v>
      </c>
      <c r="S71" s="93">
        <v>0</v>
      </c>
      <c r="T71" s="93">
        <f>_xlfn.XLOOKUP(B71,'[3]Nur des jours'!$B:$B,'[3]Nur des jours'!$U:$U,"")</f>
        <v>5.9729677284958954E-2</v>
      </c>
      <c r="U71" s="93">
        <v>5.9196292838330763E-2</v>
      </c>
      <c r="V71" s="93">
        <v>0</v>
      </c>
      <c r="W71" s="93">
        <v>5.9729677284958954E-2</v>
      </c>
      <c r="X71" s="93">
        <v>0</v>
      </c>
      <c r="Y71" s="93">
        <v>2.4077355728483103E-3</v>
      </c>
      <c r="Z71" s="93">
        <v>5.8338541176201832E-2</v>
      </c>
      <c r="AA71" s="93">
        <v>0</v>
      </c>
      <c r="AB71" s="93">
        <v>5.523523754897483E-2</v>
      </c>
      <c r="AC71" s="93">
        <f>_xlfn.XLOOKUP(B71,'[3]Nur des jours'!$B:$B,'[3]Nur des jours'!$N:$N,"")</f>
        <v>5.5948640681670922E-2</v>
      </c>
      <c r="AD71" s="93">
        <v>5.5948640681670922E-2</v>
      </c>
      <c r="AE71" s="93">
        <v>0</v>
      </c>
      <c r="AF71" s="93">
        <v>4.7739689184523151</v>
      </c>
      <c r="AG71" s="93"/>
      <c r="AH71" s="93">
        <v>11.932808839350177</v>
      </c>
      <c r="AI71" s="93">
        <v>20.879045118281116</v>
      </c>
      <c r="AJ71" s="93">
        <v>17.780276834256455</v>
      </c>
      <c r="AK71" s="93">
        <v>5.7187047871700081</v>
      </c>
      <c r="AL71" s="93">
        <v>11.932808839350177</v>
      </c>
      <c r="AM71" s="49" t="s">
        <v>5559</v>
      </c>
      <c r="AN71" s="49"/>
      <c r="AO71" s="48" t="str" cm="1">
        <f t="array" ref="AO71">IFERROR(_xlfn.IFS(
AQ71="MPR ISSUE","PDH",
AQ71="BSS Hardware Issue","BSS",
AQ71="Sites strategiques, MLL, Pylone, etc.","ENVTECH",
AQ71="AKTIVCO DEFAUT GE &amp; POWER Cabinet","AKTIVCO",
AQ71="AKTIVCO Coupure ENEO &amp; Baisse de tension","AKTIVCO GRID ONLY",
AQ71="Coupure ENEO &amp; Baisse de tension","IHS GRID ONLY",
AQ71="Defaut GE &amp; POWER Cabinet","IHS",
AQ71="Sharing","Partners",
AQ71="Sites strategiques &amp; DataCenter","SST &amp; DC",
AQ71="Exclu","Exclu",
AQ71="SAT","SAT",
AQ71="SPARE-ISSUE","SPARE-ISSUE",
AQ71="Fiber CAmtel","TRANS_FO_CAMTEL",
AQ71="Fiber AOF","Fiber AOF",
AQ71="Projet OCM (HUAWEI)","TRAVAUX-HUAWEI",
AQ71="Projet OCM (NOKIA)","TRAVAUX-NOKIA",
AQ71="ACCESS-ISSUE","ACCESS-ISSUE",
AQ71="Projet OCM (ZTE, NOKIA, autres projets)","TRAVAUX OCM",
AQ71="No root CAuse","No root cause",
AQ71="ODU HS","PDH",
AQ71="IP &amp; VLAN","PDH",
AQ71="Warehouse HUAWEI","SPARE-ISSUE",
AQ71="SPARE-HS","SPARE-ISSUE",
AQ71="Power Telco","BSS",AQ71="no impacts","no impacts"
),"")</f>
        <v>PDH</v>
      </c>
      <c r="AP71" s="48" t="str" cm="1">
        <f t="array" ref="AP71">IFERROR(_xlfn.IFS(
AQ71="MPR ISSUE","TX ISSUE",
AQ71="BSS Hardware Issue","RAN ISSUE",
AQ71="Sites strategiques, MLL, Pylone, etc.","ENVTECH",
AQ71="AKTIVCO DEFAUT GE &amp; POWER Cabinet","POWER ISSUE",
AQ71="AKTIVCO Coupure ENEO &amp; Baisse de tension","POWER ISSUE",
AQ71="Coupure ENEO &amp; Baisse de tension","POWER ISSUE",
AQ71="Defaut GE &amp; POWER Cabinet","POWER ISSUE",
AQ71="Sharing","POWER ISSUE",
AQ71="Sites strategiques &amp; DataCenter","POWER ISSUE",
AQ71="Exclu","Exclu",
AQ71="SAT","TX ISSUE",
AQ71="SPARE-ISSUE","SPARE-ISSUE",
AQ71="Fiber CAmtel","TX ISSUE",
AQ71="Fiber AOF","TX ISSUE",
AQ71="Projet OCM (HUAWEI)","TRAVAUX-HUAWEI",
AQ71="Projet OCM (NOKIA)","TRAVAUX -NOKIA",
AQ71="ACCESS-ISSUE","ACCESS-ISSUE",
AQ71="Projet OCM (ZTE, NOKIA, autres projets)","TRAVAUX OCM",
AQ71="No root CAuse","No root cause",
AQ71="ODU HS","TX ISSUE",
AQ71="IP &amp; VLAN","TX ISSUE",
AQ71="Warehouse HUAWEI","SPARE-ISSUE",
AQ71="SPARE-HS","SPARE-ISSUE",
AQ71="Power Telco","RAN ISSUE",AQ71="no impacts","no impacts"
),"")</f>
        <v>TX ISSUE</v>
      </c>
      <c r="AQ71" s="67" t="s">
        <v>5352</v>
      </c>
      <c r="AR71" s="48" t="str" cm="1">
        <f t="array" ref="AR71">IFERROR(_xlfn.IFS(
AQ71="MPR ISSUE","ACTIVE",
AQ71="BSS Hardware Issue","ACTIVE",
AQ71="Sites strategiques, MLL, Pylone, etc.","PASSIVE",
AQ71="AKTIVCO DEFAUT GE &amp; POWER Cabinet","PASSIVE",
AQ71="AKTIVCO Coupure ENEO &amp; Baisse de tension","PASSIVE",
AQ71="Coupure ENEO &amp; Baisse de tension","PASSIVE",
AQ71="Defaut GE &amp; POWER Cabinet","PASSIVE",
AQ71="Sharing","PASSIVE",
AQ71="Sites strategiques &amp; DataCenter","PASSIVE",
AQ71="Exclu","Exclu",
AQ71="SAT","ACTIVE",
AQ71="SPARE-ISSUE","SPARE-ISSUE",
AQ71="Fiber CAmtel","ACTIVE",
AQ71="Fiber AOF","ACTIVE",
AQ71="Projet OCM (HUAWEI)","PLANNED WORKS",
AQ71="Projet OCM (NOKIA)","PLANNED WORKS",
AQ71="ACCESS-ISSUE","ACCESS-ISSUE",
AQ71="Projet OCM (ZTE, NOKIA, autres projets)","PLANNED WORKS",
AQ71="No root CAuse","No root cause",
AQ71="ODU HS","ACTIVE",
AQ71="IP &amp; VLAN","ACTIVE",
AQ71="Warehouse HUAWEI","SPARE-ISSUE",
AQ71="SPARE-HS","SPARE-ISSUE",
AQ71="Power Telco","ACTIVE", AQ71="no impacts","no impacts"
),"")</f>
        <v>ACTIVE</v>
      </c>
      <c r="AS71" s="92" t="s">
        <v>5976</v>
      </c>
      <c r="AT71" s="128" t="s">
        <v>2792</v>
      </c>
      <c r="AU71" s="9" t="s">
        <v>5936</v>
      </c>
      <c r="AV71" s="17" t="s">
        <v>5631</v>
      </c>
      <c r="AW71" s="7" t="s">
        <v>5950</v>
      </c>
      <c r="AX71" s="6" t="s">
        <v>6342</v>
      </c>
      <c r="AY71" s="7"/>
      <c r="AZ71" s="3" t="s">
        <v>5537</v>
      </c>
      <c r="BA71" s="18" t="s">
        <v>5537</v>
      </c>
      <c r="BB71" s="18" t="s">
        <v>5537</v>
      </c>
      <c r="BC71" s="18" t="s">
        <v>5537</v>
      </c>
      <c r="BD71" s="18" t="s">
        <v>5537</v>
      </c>
      <c r="BE71" s="18" t="s">
        <v>5537</v>
      </c>
      <c r="BF71" s="18" t="s">
        <v>5537</v>
      </c>
      <c r="BG71" s="18" t="s">
        <v>5537</v>
      </c>
      <c r="BH71" s="18" t="s">
        <v>5537</v>
      </c>
      <c r="BI71" s="18" t="s">
        <v>5537</v>
      </c>
      <c r="BJ71" s="18" t="s">
        <v>5537</v>
      </c>
      <c r="BK71" s="18" t="s">
        <v>6150</v>
      </c>
      <c r="BL71" s="9" t="s">
        <v>5537</v>
      </c>
      <c r="BM71" s="14" t="s">
        <v>6391</v>
      </c>
      <c r="BN71" s="14" t="s">
        <v>5537</v>
      </c>
      <c r="BO71" s="14" t="str">
        <f>_xlfn.XLOOKUP(B71,'[4]cell downs 18042026 17h'!$B:$B,'[4]cell downs 18042026 17h'!$B:$B,"")</f>
        <v/>
      </c>
      <c r="BP71" s="14" t="str">
        <f>_xlfn.XLOOKUP(B71,'[5]Cells Huawei 19042026 15h'!$B:$B,'[5]Cells Huawei 19042026 15h'!$B:$B,"")</f>
        <v/>
      </c>
      <c r="BQ71" s="9" t="str">
        <f>_xlfn.XLOOKUP(B71,'[6]cells down 19042026 9H40'!$B:$B,'[6]cells down 19042026 9H40'!$B:$B,"")</f>
        <v/>
      </c>
      <c r="BR71" s="9" t="s">
        <v>5537</v>
      </c>
      <c r="BS71" s="9" t="s">
        <v>5537</v>
      </c>
      <c r="BT71" s="108"/>
    </row>
    <row r="72" spans="1:72" s="9" customFormat="1" ht="46.5" customHeight="1" x14ac:dyDescent="0.35">
      <c r="A72" s="19" t="s">
        <v>5404</v>
      </c>
      <c r="B72" s="26" t="s">
        <v>5405</v>
      </c>
      <c r="C72" s="3" t="str">
        <f>_xlfn.XLOOKUP(B72,'[1]daily break down'!$D:$D,'[1]daily break down'!$E:$E,"")</f>
        <v>Yaounde</v>
      </c>
      <c r="D72" s="19" t="s">
        <v>357</v>
      </c>
      <c r="E72" s="19" t="s">
        <v>89</v>
      </c>
      <c r="F72" s="19" t="s">
        <v>5388</v>
      </c>
      <c r="G72" s="19" t="s">
        <v>115</v>
      </c>
      <c r="H72" s="34" t="str">
        <f>_xlfn.XLOOKUP(B72,[2]CALCULATION!$B:$B,[2]CALCULATION!$H:$H,"")</f>
        <v>ZTE</v>
      </c>
      <c r="I72" s="28">
        <v>0</v>
      </c>
      <c r="J72" s="28">
        <v>0</v>
      </c>
      <c r="K72" s="28">
        <v>0</v>
      </c>
      <c r="L72" s="28">
        <v>0</v>
      </c>
      <c r="M72" s="28">
        <v>0</v>
      </c>
      <c r="N72" s="28">
        <v>0</v>
      </c>
      <c r="O72" s="28">
        <v>0</v>
      </c>
      <c r="P72" s="28">
        <v>0</v>
      </c>
      <c r="Q72" s="28">
        <v>0</v>
      </c>
      <c r="R72" s="28">
        <v>0.13513638841090894</v>
      </c>
      <c r="S72" s="93">
        <v>0</v>
      </c>
      <c r="T72" s="93">
        <f>_xlfn.XLOOKUP(B72,'[3]Nur des jours'!$B:$B,'[3]Nur des jours'!$U:$U,"")</f>
        <v>0</v>
      </c>
      <c r="U72" s="93">
        <v>0</v>
      </c>
      <c r="V72" s="93">
        <v>0</v>
      </c>
      <c r="W72" s="93">
        <v>0</v>
      </c>
      <c r="X72" s="93">
        <v>0</v>
      </c>
      <c r="Y72" s="93">
        <v>0</v>
      </c>
      <c r="Z72" s="93">
        <v>0</v>
      </c>
      <c r="AA72" s="93">
        <v>0</v>
      </c>
      <c r="AB72" s="93">
        <v>7.773615070498499</v>
      </c>
      <c r="AC72" s="93">
        <f>_xlfn.XLOOKUP(B72,'[3]Nur des jours'!$B:$B,'[3]Nur des jours'!$N:$N,"")</f>
        <v>8.699951203225785E-2</v>
      </c>
      <c r="AD72" s="93">
        <v>8.699951203225785E-2</v>
      </c>
      <c r="AE72" s="93">
        <v>0</v>
      </c>
      <c r="AF72" s="93">
        <v>0</v>
      </c>
      <c r="AG72" s="93"/>
      <c r="AH72" s="93">
        <v>11.821874652215973</v>
      </c>
      <c r="AI72" s="93">
        <v>6.795194217634057</v>
      </c>
      <c r="AJ72" s="93">
        <v>5.779705621347043</v>
      </c>
      <c r="AK72" s="93">
        <v>17.088021513919809</v>
      </c>
      <c r="AL72" s="93">
        <v>11.821874652215973</v>
      </c>
      <c r="AM72" s="49" t="s">
        <v>5559</v>
      </c>
      <c r="AN72" s="49"/>
      <c r="AO72" s="48" t="str" cm="1">
        <f t="array" ref="AO72">IFERROR(_xlfn.IFS(
AQ72="MPR ISSUE","PDH",
AQ72="BSS Hardware Issue","BSS",
AQ72="Sites strategiques, MLL, Pylone, etc.","ENVTECH",
AQ72="AKTIVCO DEFAUT GE &amp; POWER Cabinet","AKTIVCO",
AQ72="AKTIVCO Coupure ENEO &amp; Baisse de tension","AKTIVCO GRID ONLY",
AQ72="Coupure ENEO &amp; Baisse de tension","IHS GRID ONLY",
AQ72="Defaut GE &amp; POWER Cabinet","IHS",
AQ72="Sharing","Partners",
AQ72="Sites strategiques &amp; DataCenter","SST &amp; DC",
AQ72="Exclu","Exclu",
AQ72="SAT","SAT",
AQ72="SPARE-ISSUE","SPARE-ISSUE",
AQ72="Fiber CAmtel","TRANS_FO_CAMTEL",
AQ72="Fiber AOF","Fiber AOF",
AQ72="Projet OCM (HUAWEI)","TRAVAUX-HUAWEI",
AQ72="Projet OCM (NOKIA)","TRAVAUX-NOKIA",
AQ72="ACCESS-ISSUE","ACCESS-ISSUE",
AQ72="Projet OCM (ZTE, NOKIA, autres projets)","TRAVAUX OCM",
AQ72="No root CAuse","No root cause",
AQ72="ODU HS","PDH",
AQ72="IP &amp; VLAN","PDH",
AQ72="Warehouse HUAWEI","SPARE-ISSUE",
AQ72="SPARE-HS","SPARE-ISSUE",
AQ72="Power Telco","BSS",AQ72="no impacts","no impacts"
),"")</f>
        <v>AKTIVCO</v>
      </c>
      <c r="AP72" s="48" t="str" cm="1">
        <f t="array" ref="AP72">IFERROR(_xlfn.IFS(
AQ72="MPR ISSUE","TX ISSUE",
AQ72="BSS Hardware Issue","RAN ISSUE",
AQ72="Sites strategiques, MLL, Pylone, etc.","ENVTECH",
AQ72="AKTIVCO DEFAUT GE &amp; POWER Cabinet","POWER ISSUE",
AQ72="AKTIVCO Coupure ENEO &amp; Baisse de tension","POWER ISSUE",
AQ72="Coupure ENEO &amp; Baisse de tension","POWER ISSUE",
AQ72="Defaut GE &amp; POWER Cabinet","POWER ISSUE",
AQ72="Sharing","POWER ISSUE",
AQ72="Sites strategiques &amp; DataCenter","POWER ISSUE",
AQ72="Exclu","Exclu",
AQ72="SAT","TX ISSUE",
AQ72="SPARE-ISSUE","SPARE-ISSUE",
AQ72="Fiber CAmtel","TX ISSUE",
AQ72="Fiber AOF","TX ISSUE",
AQ72="Projet OCM (HUAWEI)","TRAVAUX-HUAWEI",
AQ72="Projet OCM (NOKIA)","TRAVAUX -NOKIA",
AQ72="ACCESS-ISSUE","ACCESS-ISSUE",
AQ72="Projet OCM (ZTE, NOKIA, autres projets)","TRAVAUX OCM",
AQ72="No root CAuse","No root cause",
AQ72="ODU HS","TX ISSUE",
AQ72="IP &amp; VLAN","TX ISSUE",
AQ72="Warehouse HUAWEI","SPARE-ISSUE",
AQ72="SPARE-HS","SPARE-ISSUE",
AQ72="Power Telco","RAN ISSUE",AQ72="no impacts","no impacts"
),"")</f>
        <v>POWER ISSUE</v>
      </c>
      <c r="AQ72" s="67" t="s">
        <v>5325</v>
      </c>
      <c r="AR72" s="48" t="str" cm="1">
        <f t="array" ref="AR72">IFERROR(_xlfn.IFS(
AQ72="MPR ISSUE","ACTIVE",
AQ72="BSS Hardware Issue","ACTIVE",
AQ72="Sites strategiques, MLL, Pylone, etc.","PASSIVE",
AQ72="AKTIVCO DEFAUT GE &amp; POWER Cabinet","PASSIVE",
AQ72="AKTIVCO Coupure ENEO &amp; Baisse de tension","PASSIVE",
AQ72="Coupure ENEO &amp; Baisse de tension","PASSIVE",
AQ72="Defaut GE &amp; POWER Cabinet","PASSIVE",
AQ72="Sharing","PASSIVE",
AQ72="Sites strategiques &amp; DataCenter","PASSIVE",
AQ72="Exclu","Exclu",
AQ72="SAT","ACTIVE",
AQ72="SPARE-ISSUE","SPARE-ISSUE",
AQ72="Fiber CAmtel","ACTIVE",
AQ72="Fiber AOF","ACTIVE",
AQ72="Projet OCM (HUAWEI)","PLANNED WORKS",
AQ72="Projet OCM (NOKIA)","PLANNED WORKS",
AQ72="ACCESS-ISSUE","ACCESS-ISSUE",
AQ72="Projet OCM (ZTE, NOKIA, autres projets)","PLANNED WORKS",
AQ72="No root CAuse","No root cause",
AQ72="ODU HS","ACTIVE",
AQ72="IP &amp; VLAN","ACTIVE",
AQ72="Warehouse HUAWEI","SPARE-ISSUE",
AQ72="SPARE-HS","SPARE-ISSUE",
AQ72="Power Telco","ACTIVE", AQ72="no impacts","no impacts"
),"")</f>
        <v>PASSIVE</v>
      </c>
      <c r="AS72" s="92" t="s">
        <v>6376</v>
      </c>
      <c r="AT72" s="128" t="s">
        <v>986</v>
      </c>
      <c r="AU72" s="9" t="s">
        <v>6334</v>
      </c>
      <c r="AV72" s="17" t="s">
        <v>5537</v>
      </c>
      <c r="AW72" s="7" t="s">
        <v>6006</v>
      </c>
      <c r="AX72" s="6" t="s">
        <v>6351</v>
      </c>
      <c r="AY72" s="7"/>
      <c r="AZ72" s="3" t="s">
        <v>5537</v>
      </c>
      <c r="BA72" s="18" t="s">
        <v>5537</v>
      </c>
      <c r="BB72" s="18" t="s">
        <v>5537</v>
      </c>
      <c r="BC72" s="18" t="s">
        <v>5537</v>
      </c>
      <c r="BD72" s="18" t="s">
        <v>5537</v>
      </c>
      <c r="BE72" s="18" t="s">
        <v>5537</v>
      </c>
      <c r="BF72" s="18" t="s">
        <v>5537</v>
      </c>
      <c r="BG72" s="18" t="s">
        <v>5537</v>
      </c>
      <c r="BH72" s="18" t="s">
        <v>5537</v>
      </c>
      <c r="BI72" s="18" t="s">
        <v>5537</v>
      </c>
      <c r="BJ72" s="18" t="s">
        <v>5537</v>
      </c>
      <c r="BK72" s="18" t="s">
        <v>5537</v>
      </c>
      <c r="BL72" s="9" t="s">
        <v>5537</v>
      </c>
      <c r="BM72" s="14" t="s">
        <v>6391</v>
      </c>
      <c r="BN72" s="14" t="s">
        <v>5537</v>
      </c>
      <c r="BO72" s="14" t="str">
        <f>_xlfn.XLOOKUP(B72,'[4]cell downs 18042026 17h'!$B:$B,'[4]cell downs 18042026 17h'!$B:$B,"")</f>
        <v/>
      </c>
      <c r="BP72" s="14" t="str">
        <f>_xlfn.XLOOKUP(B72,'[5]Cells Huawei 19042026 15h'!$B:$B,'[5]Cells Huawei 19042026 15h'!$B:$B,"")</f>
        <v/>
      </c>
      <c r="BQ72" s="9" t="str">
        <f>_xlfn.XLOOKUP(B72,'[6]cells down 19042026 9H40'!$B:$B,'[6]cells down 19042026 9H40'!$B:$B,"")</f>
        <v/>
      </c>
      <c r="BR72" s="9" t="s">
        <v>5537</v>
      </c>
      <c r="BS72" s="9" t="s">
        <v>5537</v>
      </c>
      <c r="BT72" s="108"/>
    </row>
    <row r="73" spans="1:72" s="9" customFormat="1" ht="30" customHeight="1" x14ac:dyDescent="0.35">
      <c r="A73" s="1" t="s">
        <v>1177</v>
      </c>
      <c r="B73" s="8" t="s">
        <v>1178</v>
      </c>
      <c r="C73" s="3" t="str">
        <f>_xlfn.XLOOKUP(B73,'[1]daily break down'!$D:$D,'[1]daily break down'!$E:$E,"")</f>
        <v>Yaounde</v>
      </c>
      <c r="D73" s="1" t="s">
        <v>21</v>
      </c>
      <c r="E73" s="1" t="s">
        <v>563</v>
      </c>
      <c r="F73" s="3" t="s">
        <v>37</v>
      </c>
      <c r="G73" s="1" t="s">
        <v>38</v>
      </c>
      <c r="H73" s="34" t="str">
        <f>_xlfn.XLOOKUP(B73,[2]CALCULATION!$B:$B,[2]CALCULATION!$H:$H,"")</f>
        <v>ZTE</v>
      </c>
      <c r="I73" s="28">
        <v>0</v>
      </c>
      <c r="J73" s="28">
        <v>0</v>
      </c>
      <c r="K73" s="28">
        <v>0</v>
      </c>
      <c r="L73" s="28">
        <v>0</v>
      </c>
      <c r="M73" s="28">
        <v>0</v>
      </c>
      <c r="N73" s="28">
        <v>0</v>
      </c>
      <c r="O73" s="28">
        <v>0</v>
      </c>
      <c r="P73" s="28">
        <v>0</v>
      </c>
      <c r="Q73" s="28">
        <v>6.4206281942625276E-4</v>
      </c>
      <c r="R73" s="28">
        <v>0.13344205597075612</v>
      </c>
      <c r="S73" s="93">
        <v>0</v>
      </c>
      <c r="T73" s="93">
        <f>_xlfn.XLOOKUP(B73,'[3]Nur des jours'!$B:$B,'[3]Nur des jours'!$U:$U,"")</f>
        <v>0</v>
      </c>
      <c r="U73" s="93">
        <v>0</v>
      </c>
      <c r="V73" s="93">
        <v>0</v>
      </c>
      <c r="W73" s="93">
        <v>0</v>
      </c>
      <c r="X73" s="93">
        <v>0</v>
      </c>
      <c r="Y73" s="93">
        <v>0</v>
      </c>
      <c r="Z73" s="93">
        <v>0</v>
      </c>
      <c r="AA73" s="93">
        <v>0</v>
      </c>
      <c r="AB73" s="93">
        <v>9.102667271632523</v>
      </c>
      <c r="AC73" s="93">
        <f>_xlfn.XLOOKUP(B73,'[3]Nur des jours'!$B:$B,'[3]Nur des jours'!$N:$N,"")</f>
        <v>2.3774159397088469E-2</v>
      </c>
      <c r="AD73" s="93">
        <v>2.3774159397088469E-2</v>
      </c>
      <c r="AE73" s="93">
        <v>0</v>
      </c>
      <c r="AF73" s="93">
        <v>0</v>
      </c>
      <c r="AG73" s="93"/>
      <c r="AH73" s="93">
        <v>11.743560823324287</v>
      </c>
      <c r="AI73" s="93">
        <v>6.743737235670979</v>
      </c>
      <c r="AJ73" s="93">
        <v>5.7181854809918695</v>
      </c>
      <c r="AK73" s="93">
        <v>16.991542396364807</v>
      </c>
      <c r="AL73" s="93">
        <v>11.743560823324287</v>
      </c>
      <c r="AM73" s="49" t="s">
        <v>5559</v>
      </c>
      <c r="AN73" s="49"/>
      <c r="AO73" s="48" t="str" cm="1">
        <f t="array" ref="AO73">IFERROR(_xlfn.IFS(
AQ73="MPR ISSUE","PDH",
AQ73="BSS Hardware Issue","BSS",
AQ73="Sites strategiques, MLL, Pylone, etc.","ENVTECH",
AQ73="AKTIVCO DEFAUT GE &amp; POWER Cabinet","AKTIVCO",
AQ73="AKTIVCO Coupure ENEO &amp; Baisse de tension","AKTIVCO GRID ONLY",
AQ73="Coupure ENEO &amp; Baisse de tension","IHS GRID ONLY",
AQ73="Defaut GE &amp; POWER Cabinet","IHS",
AQ73="Sharing","Partners",
AQ73="Sites strategiques &amp; DataCenter","SST &amp; DC",
AQ73="Exclu","Exclu",
AQ73="SAT","SAT",
AQ73="SPARE-ISSUE","SPARE-ISSUE",
AQ73="Fiber CAmtel","TRANS_FO_CAMTEL",
AQ73="Fiber AOF","Fiber AOF",
AQ73="Projet OCM (HUAWEI)","TRAVAUX-HUAWEI",
AQ73="Projet OCM (NOKIA)","TRAVAUX-NOKIA",
AQ73="ACCESS-ISSUE","ACCESS-ISSUE",
AQ73="Projet OCM (ZTE, NOKIA, autres projets)","TRAVAUX OCM",
AQ73="No root CAuse","No root cause",
AQ73="ODU HS","PDH",
AQ73="IP &amp; VLAN","PDH",
AQ73="Warehouse HUAWEI","SPARE-ISSUE",
AQ73="SPARE-HS","SPARE-ISSUE",
AQ73="Power Telco","BSS",AQ73="no impacts","no impacts"
),"")</f>
        <v>AKTIVCO</v>
      </c>
      <c r="AP73" s="48" t="str" cm="1">
        <f t="array" ref="AP73">IFERROR(_xlfn.IFS(
AQ73="MPR ISSUE","TX ISSUE",
AQ73="BSS Hardware Issue","RAN ISSUE",
AQ73="Sites strategiques, MLL, Pylone, etc.","ENVTECH",
AQ73="AKTIVCO DEFAUT GE &amp; POWER Cabinet","POWER ISSUE",
AQ73="AKTIVCO Coupure ENEO &amp; Baisse de tension","POWER ISSUE",
AQ73="Coupure ENEO &amp; Baisse de tension","POWER ISSUE",
AQ73="Defaut GE &amp; POWER Cabinet","POWER ISSUE",
AQ73="Sharing","POWER ISSUE",
AQ73="Sites strategiques &amp; DataCenter","POWER ISSUE",
AQ73="Exclu","Exclu",
AQ73="SAT","TX ISSUE",
AQ73="SPARE-ISSUE","SPARE-ISSUE",
AQ73="Fiber CAmtel","TX ISSUE",
AQ73="Fiber AOF","TX ISSUE",
AQ73="Projet OCM (HUAWEI)","TRAVAUX-HUAWEI",
AQ73="Projet OCM (NOKIA)","TRAVAUX -NOKIA",
AQ73="ACCESS-ISSUE","ACCESS-ISSUE",
AQ73="Projet OCM (ZTE, NOKIA, autres projets)","TRAVAUX OCM",
AQ73="No root CAuse","No root cause",
AQ73="ODU HS","TX ISSUE",
AQ73="IP &amp; VLAN","TX ISSUE",
AQ73="Warehouse HUAWEI","SPARE-ISSUE",
AQ73="SPARE-HS","SPARE-ISSUE",
AQ73="Power Telco","RAN ISSUE",AQ73="no impacts","no impacts"
),"")</f>
        <v>POWER ISSUE</v>
      </c>
      <c r="AQ73" s="67" t="s">
        <v>5325</v>
      </c>
      <c r="AR73" s="48" t="str" cm="1">
        <f t="array" ref="AR73">IFERROR(_xlfn.IFS(
AQ73="MPR ISSUE","ACTIVE",
AQ73="BSS Hardware Issue","ACTIVE",
AQ73="Sites strategiques, MLL, Pylone, etc.","PASSIVE",
AQ73="AKTIVCO DEFAUT GE &amp; POWER Cabinet","PASSIVE",
AQ73="AKTIVCO Coupure ENEO &amp; Baisse de tension","PASSIVE",
AQ73="Coupure ENEO &amp; Baisse de tension","PASSIVE",
AQ73="Defaut GE &amp; POWER Cabinet","PASSIVE",
AQ73="Sharing","PASSIVE",
AQ73="Sites strategiques &amp; DataCenter","PASSIVE",
AQ73="Exclu","Exclu",
AQ73="SAT","ACTIVE",
AQ73="SPARE-ISSUE","SPARE-ISSUE",
AQ73="Fiber CAmtel","ACTIVE",
AQ73="Fiber AOF","ACTIVE",
AQ73="Projet OCM (HUAWEI)","PLANNED WORKS",
AQ73="Projet OCM (NOKIA)","PLANNED WORKS",
AQ73="ACCESS-ISSUE","ACCESS-ISSUE",
AQ73="Projet OCM (ZTE, NOKIA, autres projets)","PLANNED WORKS",
AQ73="No root CAuse","No root cause",
AQ73="ODU HS","ACTIVE",
AQ73="IP &amp; VLAN","ACTIVE",
AQ73="Warehouse HUAWEI","SPARE-ISSUE",
AQ73="SPARE-HS","SPARE-ISSUE",
AQ73="Power Telco","ACTIVE", AQ73="no impacts","no impacts"
),"")</f>
        <v>PASSIVE</v>
      </c>
      <c r="AS73" s="92" t="s">
        <v>6377</v>
      </c>
      <c r="AT73" s="128" t="s">
        <v>986</v>
      </c>
      <c r="AU73" s="9" t="s">
        <v>5934</v>
      </c>
      <c r="AV73" s="17" t="s">
        <v>5633</v>
      </c>
      <c r="AW73" s="7" t="s">
        <v>6006</v>
      </c>
      <c r="AX73" s="6" t="s">
        <v>6351</v>
      </c>
      <c r="AY73" s="7"/>
      <c r="AZ73" s="3" t="s">
        <v>5537</v>
      </c>
      <c r="BA73" s="18" t="s">
        <v>5537</v>
      </c>
      <c r="BB73" s="18" t="s">
        <v>5537</v>
      </c>
      <c r="BC73" s="18" t="s">
        <v>5537</v>
      </c>
      <c r="BD73" s="18" t="s">
        <v>5537</v>
      </c>
      <c r="BE73" s="18" t="s">
        <v>5537</v>
      </c>
      <c r="BF73" s="18" t="s">
        <v>5537</v>
      </c>
      <c r="BG73" s="18" t="s">
        <v>5537</v>
      </c>
      <c r="BH73" s="18" t="s">
        <v>5537</v>
      </c>
      <c r="BI73" s="18" t="s">
        <v>5537</v>
      </c>
      <c r="BJ73" s="18" t="s">
        <v>5537</v>
      </c>
      <c r="BK73" s="18" t="s">
        <v>5537</v>
      </c>
      <c r="BL73" s="9" t="s">
        <v>6151</v>
      </c>
      <c r="BM73" s="14" t="s">
        <v>6391</v>
      </c>
      <c r="BN73" s="14" t="s">
        <v>5537</v>
      </c>
      <c r="BO73" s="14" t="str">
        <f>_xlfn.XLOOKUP(B73,'[4]cell downs 18042026 17h'!$B:$B,'[4]cell downs 18042026 17h'!$B:$B,"")</f>
        <v/>
      </c>
      <c r="BP73" s="14" t="str">
        <f>_xlfn.XLOOKUP(B73,'[5]Cells Huawei 19042026 15h'!$B:$B,'[5]Cells Huawei 19042026 15h'!$B:$B,"")</f>
        <v/>
      </c>
      <c r="BQ73" s="9" t="str">
        <f>_xlfn.XLOOKUP(B73,'[6]cells down 19042026 9H40'!$B:$B,'[6]cells down 19042026 9H40'!$B:$B,"")</f>
        <v/>
      </c>
      <c r="BR73" s="9" t="s">
        <v>5537</v>
      </c>
      <c r="BS73" s="9" t="s">
        <v>12</v>
      </c>
      <c r="BT73" s="108"/>
    </row>
    <row r="74" spans="1:72" s="9" customFormat="1" ht="35.5" customHeight="1" x14ac:dyDescent="0.35">
      <c r="A74" s="1" t="s">
        <v>2364</v>
      </c>
      <c r="B74" s="8" t="s">
        <v>2365</v>
      </c>
      <c r="C74" s="3" t="str">
        <f>_xlfn.XLOOKUP(B74,'[1]daily break down'!$D:$D,'[1]daily break down'!$E:$E,"")</f>
        <v>LITTORAL</v>
      </c>
      <c r="D74" s="1" t="s">
        <v>11</v>
      </c>
      <c r="E74" s="1" t="s">
        <v>12</v>
      </c>
      <c r="F74" s="3" t="s">
        <v>31</v>
      </c>
      <c r="G74" s="1" t="s">
        <v>484</v>
      </c>
      <c r="H74" s="34" t="str">
        <f>_xlfn.XLOOKUP(B74,[2]CALCULATION!$B:$B,[2]CALCULATION!$H:$H,"")</f>
        <v>ZTE</v>
      </c>
      <c r="I74" s="28">
        <v>34.712573444852524</v>
      </c>
      <c r="J74" s="28">
        <v>0</v>
      </c>
      <c r="K74" s="28">
        <v>4.6890917807398269</v>
      </c>
      <c r="L74" s="28">
        <v>31.989852553840535</v>
      </c>
      <c r="M74" s="28">
        <v>5.0959990925512155</v>
      </c>
      <c r="N74" s="28">
        <v>2.4286382846364352</v>
      </c>
      <c r="O74" s="28">
        <v>0</v>
      </c>
      <c r="P74" s="28">
        <v>0</v>
      </c>
      <c r="Q74" s="28">
        <v>0.18917667571261898</v>
      </c>
      <c r="R74" s="28">
        <v>0</v>
      </c>
      <c r="S74" s="93">
        <v>0</v>
      </c>
      <c r="T74" s="93">
        <f>_xlfn.XLOOKUP(B74,'[3]Nur des jours'!$B:$B,'[3]Nur des jours'!$U:$U,"")</f>
        <v>6.2567951648389286</v>
      </c>
      <c r="U74" s="93">
        <v>0</v>
      </c>
      <c r="V74" s="93">
        <v>0</v>
      </c>
      <c r="W74" s="93">
        <v>6.2567951648389286</v>
      </c>
      <c r="X74" s="93">
        <v>22.6619282430593</v>
      </c>
      <c r="Y74" s="93">
        <v>0</v>
      </c>
      <c r="Z74" s="93">
        <v>0</v>
      </c>
      <c r="AA74" s="93">
        <v>0</v>
      </c>
      <c r="AB74" s="93">
        <v>0</v>
      </c>
      <c r="AC74" s="93">
        <f>_xlfn.XLOOKUP(B74,'[3]Nur des jours'!$B:$B,'[3]Nur des jours'!$N:$N,"")</f>
        <v>0</v>
      </c>
      <c r="AD74" s="93">
        <v>0</v>
      </c>
      <c r="AE74" s="93">
        <v>0</v>
      </c>
      <c r="AF74" s="93">
        <v>0.49893631592915122</v>
      </c>
      <c r="AG74" s="93"/>
      <c r="AH74" s="93">
        <v>11.22370396052883</v>
      </c>
      <c r="AI74" s="93">
        <v>7.0760843934470783</v>
      </c>
      <c r="AJ74" s="93">
        <v>12.21036657928469</v>
      </c>
      <c r="AK74" s="93">
        <v>11.724281902610606</v>
      </c>
      <c r="AL74" s="93">
        <v>11.22370396052883</v>
      </c>
      <c r="AM74" s="49" t="s">
        <v>5559</v>
      </c>
      <c r="AN74" s="49"/>
      <c r="AO74" s="48" t="str" cm="1">
        <f t="array" ref="AO74">IFERROR(_xlfn.IFS(
AQ74="MPR ISSUE","PDH",
AQ74="BSS Hardware Issue","BSS",
AQ74="Sites strategiques, MLL, Pylone, etc.","ENVTECH",
AQ74="AKTIVCO DEFAUT GE &amp; POWER Cabinet","AKTIVCO",
AQ74="AKTIVCO Coupure ENEO &amp; Baisse de tension","AKTIVCO GRID ONLY",
AQ74="Coupure ENEO &amp; Baisse de tension","IHS GRID ONLY",
AQ74="Defaut GE &amp; POWER Cabinet","IHS",
AQ74="Sharing","Partners",
AQ74="Sites strategiques &amp; DataCenter","SST &amp; DC",
AQ74="Exclu","Exclu",
AQ74="SAT","SAT",
AQ74="SPARE-ISSUE","SPARE-ISSUE",
AQ74="Fiber CAmtel","TRANS_FO_CAMTEL",
AQ74="Fiber AOF","Fiber AOF",
AQ74="Projet OCM (HUAWEI)","TRAVAUX-HUAWEI",
AQ74="Projet OCM (NOKIA)","TRAVAUX-NOKIA",
AQ74="ACCESS-ISSUE","ACCESS-ISSUE",
AQ74="Projet OCM (ZTE, NOKIA, autres projets)","TRAVAUX OCM",
AQ74="No root CAuse","No root cause",
AQ74="ODU HS","PDH",
AQ74="IP &amp; VLAN","PDH",
AQ74="Warehouse HUAWEI","SPARE-ISSUE",
AQ74="SPARE-HS","SPARE-ISSUE",
AQ74="Power Telco","BSS",AQ74="no impacts","no impacts"
),"")</f>
        <v>AKTIVCO</v>
      </c>
      <c r="AP74" s="48" t="str" cm="1">
        <f t="array" ref="AP74">IFERROR(_xlfn.IFS(
AQ74="MPR ISSUE","TX ISSUE",
AQ74="BSS Hardware Issue","RAN ISSUE",
AQ74="Sites strategiques, MLL, Pylone, etc.","ENVTECH",
AQ74="AKTIVCO DEFAUT GE &amp; POWER Cabinet","POWER ISSUE",
AQ74="AKTIVCO Coupure ENEO &amp; Baisse de tension","POWER ISSUE",
AQ74="Coupure ENEO &amp; Baisse de tension","POWER ISSUE",
AQ74="Defaut GE &amp; POWER Cabinet","POWER ISSUE",
AQ74="Sharing","POWER ISSUE",
AQ74="Sites strategiques &amp; DataCenter","POWER ISSUE",
AQ74="Exclu","Exclu",
AQ74="SAT","TX ISSUE",
AQ74="SPARE-ISSUE","SPARE-ISSUE",
AQ74="Fiber CAmtel","TX ISSUE",
AQ74="Fiber AOF","TX ISSUE",
AQ74="Projet OCM (HUAWEI)","TRAVAUX-HUAWEI",
AQ74="Projet OCM (NOKIA)","TRAVAUX -NOKIA",
AQ74="ACCESS-ISSUE","ACCESS-ISSUE",
AQ74="Projet OCM (ZTE, NOKIA, autres projets)","TRAVAUX OCM",
AQ74="No root CAuse","No root cause",
AQ74="ODU HS","TX ISSUE",
AQ74="IP &amp; VLAN","TX ISSUE",
AQ74="Warehouse HUAWEI","SPARE-ISSUE",
AQ74="SPARE-HS","SPARE-ISSUE",
AQ74="Power Telco","RAN ISSUE",AQ74="no impacts","no impacts"
),"")</f>
        <v>POWER ISSUE</v>
      </c>
      <c r="AQ74" s="67" t="s">
        <v>5325</v>
      </c>
      <c r="AR74" s="48" t="str" cm="1">
        <f t="array" ref="AR74">IFERROR(_xlfn.IFS(
AQ74="MPR ISSUE","ACTIVE",
AQ74="BSS Hardware Issue","ACTIVE",
AQ74="Sites strategiques, MLL, Pylone, etc.","PASSIVE",
AQ74="AKTIVCO DEFAUT GE &amp; POWER Cabinet","PASSIVE",
AQ74="AKTIVCO Coupure ENEO &amp; Baisse de tension","PASSIVE",
AQ74="Coupure ENEO &amp; Baisse de tension","PASSIVE",
AQ74="Defaut GE &amp; POWER Cabinet","PASSIVE",
AQ74="Sharing","PASSIVE",
AQ74="Sites strategiques &amp; DataCenter","PASSIVE",
AQ74="Exclu","Exclu",
AQ74="SAT","ACTIVE",
AQ74="SPARE-ISSUE","SPARE-ISSUE",
AQ74="Fiber CAmtel","ACTIVE",
AQ74="Fiber AOF","ACTIVE",
AQ74="Projet OCM (HUAWEI)","PLANNED WORKS",
AQ74="Projet OCM (NOKIA)","PLANNED WORKS",
AQ74="ACCESS-ISSUE","ACCESS-ISSUE",
AQ74="Projet OCM (ZTE, NOKIA, autres projets)","PLANNED WORKS",
AQ74="No root CAuse","No root cause",
AQ74="ODU HS","ACTIVE",
AQ74="IP &amp; VLAN","ACTIVE",
AQ74="Warehouse HUAWEI","SPARE-ISSUE",
AQ74="SPARE-HS","SPARE-ISSUE",
AQ74="Power Telco","ACTIVE", AQ74="no impacts","no impacts"
),"")</f>
        <v>PASSIVE</v>
      </c>
      <c r="AS74" s="92" t="s">
        <v>5984</v>
      </c>
      <c r="AT74" s="128" t="s">
        <v>3348</v>
      </c>
      <c r="AU74" s="9" t="s">
        <v>6419</v>
      </c>
      <c r="AV74" s="17" t="s">
        <v>5537</v>
      </c>
      <c r="AW74" s="7" t="s">
        <v>6060</v>
      </c>
      <c r="AX74" s="6" t="s">
        <v>5537</v>
      </c>
      <c r="AY74" s="7"/>
      <c r="AZ74" s="3" t="s">
        <v>5537</v>
      </c>
      <c r="BA74" s="18" t="s">
        <v>5537</v>
      </c>
      <c r="BB74" s="18" t="s">
        <v>5537</v>
      </c>
      <c r="BC74" s="18" t="s">
        <v>5537</v>
      </c>
      <c r="BD74" s="18" t="s">
        <v>5537</v>
      </c>
      <c r="BE74" s="18" t="s">
        <v>5537</v>
      </c>
      <c r="BF74" s="18" t="s">
        <v>5537</v>
      </c>
      <c r="BG74" s="18" t="s">
        <v>5537</v>
      </c>
      <c r="BH74" s="18" t="s">
        <v>5537</v>
      </c>
      <c r="BI74" s="18" t="s">
        <v>5537</v>
      </c>
      <c r="BJ74" s="18" t="s">
        <v>6152</v>
      </c>
      <c r="BK74" s="18" t="s">
        <v>5537</v>
      </c>
      <c r="BL74" s="9" t="s">
        <v>6153</v>
      </c>
      <c r="BM74" s="14" t="s">
        <v>6391</v>
      </c>
      <c r="BN74" s="14" t="s">
        <v>5537</v>
      </c>
      <c r="BO74" s="14" t="str">
        <f>_xlfn.XLOOKUP(B74,'[4]cell downs 18042026 17h'!$B:$B,'[4]cell downs 18042026 17h'!$B:$B,"")</f>
        <v/>
      </c>
      <c r="BP74" s="14" t="str">
        <f>_xlfn.XLOOKUP(B74,'[5]Cells Huawei 19042026 15h'!$B:$B,'[5]Cells Huawei 19042026 15h'!$B:$B,"")</f>
        <v/>
      </c>
      <c r="BQ74" s="9" t="str">
        <f>_xlfn.XLOOKUP(B74,'[6]cells down 19042026 9H40'!$B:$B,'[6]cells down 19042026 9H40'!$B:$B,"")</f>
        <v/>
      </c>
      <c r="BR74" s="9" t="s">
        <v>2365</v>
      </c>
      <c r="BS74" s="9" t="s">
        <v>5537</v>
      </c>
      <c r="BT74" s="108"/>
    </row>
    <row r="75" spans="1:72" s="9" customFormat="1" ht="29.5" customHeight="1" x14ac:dyDescent="0.35">
      <c r="A75" s="1" t="s">
        <v>2393</v>
      </c>
      <c r="B75" s="1" t="s">
        <v>2394</v>
      </c>
      <c r="C75" s="3" t="str">
        <f>_xlfn.XLOOKUP(B75,'[1]daily break down'!$D:$D,'[1]daily break down'!$E:$E,"")</f>
        <v>LITTORAL</v>
      </c>
      <c r="D75" s="1" t="s">
        <v>11</v>
      </c>
      <c r="E75" s="1" t="s">
        <v>83</v>
      </c>
      <c r="F75" s="3" t="s">
        <v>31</v>
      </c>
      <c r="G75" s="1" t="s">
        <v>484</v>
      </c>
      <c r="H75" s="34" t="str">
        <f>_xlfn.XLOOKUP(B75,[2]CALCULATION!$B:$B,[2]CALCULATION!$H:$H,"")</f>
        <v>ZTE</v>
      </c>
      <c r="I75" s="28">
        <v>50.851161277619418</v>
      </c>
      <c r="J75" s="28">
        <v>50.851375298559219</v>
      </c>
      <c r="K75" s="28">
        <v>50.851375298559219</v>
      </c>
      <c r="L75" s="28">
        <v>50.851072102227825</v>
      </c>
      <c r="M75" s="28">
        <v>50.851375298559219</v>
      </c>
      <c r="N75" s="28">
        <v>50.851375298559219</v>
      </c>
      <c r="O75" s="28">
        <v>32.277550202178446</v>
      </c>
      <c r="P75" s="28">
        <v>3.3850443594067916</v>
      </c>
      <c r="Q75" s="28">
        <v>0</v>
      </c>
      <c r="R75" s="28">
        <v>0</v>
      </c>
      <c r="S75" s="93">
        <v>0</v>
      </c>
      <c r="T75" s="93">
        <f>_xlfn.XLOOKUP(B75,'[3]Nur des jours'!$B:$B,'[3]Nur des jours'!$U:$U,"")</f>
        <v>6.2559390810796947</v>
      </c>
      <c r="U75" s="93">
        <v>5.2967685691701405</v>
      </c>
      <c r="V75" s="93">
        <v>0</v>
      </c>
      <c r="W75" s="93">
        <v>6.2559390810796947</v>
      </c>
      <c r="X75" s="93">
        <v>22.619873128386882</v>
      </c>
      <c r="Y75" s="93">
        <v>0</v>
      </c>
      <c r="Z75" s="93">
        <v>0</v>
      </c>
      <c r="AA75" s="93">
        <v>0</v>
      </c>
      <c r="AB75" s="93">
        <v>0</v>
      </c>
      <c r="AC75" s="93">
        <f>_xlfn.XLOOKUP(B75,'[3]Nur des jours'!$B:$B,'[3]Nur des jours'!$N:$N,"")</f>
        <v>1.1224684889836283</v>
      </c>
      <c r="AD75" s="93">
        <v>1.1224684889836283</v>
      </c>
      <c r="AE75" s="93">
        <v>0</v>
      </c>
      <c r="AF75" s="93">
        <v>0</v>
      </c>
      <c r="AG75" s="93"/>
      <c r="AH75" s="93">
        <v>10.910305964335549</v>
      </c>
      <c r="AI75" s="93">
        <v>6.8866177875296248</v>
      </c>
      <c r="AJ75" s="93">
        <v>11.776856781963271</v>
      </c>
      <c r="AK75" s="93">
        <v>11.454270334692591</v>
      </c>
      <c r="AL75" s="93">
        <v>10.910305964335549</v>
      </c>
      <c r="AM75" s="49" t="s">
        <v>5598</v>
      </c>
      <c r="AN75" s="49"/>
      <c r="AO75" s="48" t="str" cm="1">
        <f t="array" ref="AO75">IFERROR(_xlfn.IFS(
AQ75="MPR ISSUE","PDH",
AQ75="BSS Hardware Issue","BSS",
AQ75="Sites strategiques, MLL, Pylone, etc.","ENVTECH",
AQ75="AKTIVCO DEFAUT GE &amp; POWER Cabinet","AKTIVCO",
AQ75="AKTIVCO Coupure ENEO &amp; Baisse de tension","AKTIVCO GRID ONLY",
AQ75="Coupure ENEO &amp; Baisse de tension","IHS GRID ONLY",
AQ75="Defaut GE &amp; POWER Cabinet","IHS",
AQ75="Sharing","Partners",
AQ75="Sites strategiques &amp; DataCenter","SST &amp; DC",
AQ75="Exclu","Exclu",
AQ75="SAT","SAT",
AQ75="SPARE-ISSUE","SPARE-ISSUE",
AQ75="Fiber CAmtel","TRANS_FO_CAMTEL",
AQ75="Fiber AOF","Fiber AOF",
AQ75="Projet OCM (HUAWEI)","TRAVAUX-HUAWEI",
AQ75="Projet OCM (NOKIA)","TRAVAUX-NOKIA",
AQ75="ACCESS-ISSUE","ACCESS-ISSUE",
AQ75="Projet OCM (ZTE, NOKIA, autres projets)","TRAVAUX OCM",
AQ75="No root CAuse","No root cause",
AQ75="ODU HS","PDH",
AQ75="IP &amp; VLAN","PDH",
AQ75="Warehouse HUAWEI","SPARE-ISSUE",
AQ75="SPARE-HS","SPARE-ISSUE",
AQ75="Power Telco","BSS",AQ75="no impacts","no impacts"
),"")</f>
        <v>AKTIVCO</v>
      </c>
      <c r="AP75" s="48" t="str" cm="1">
        <f t="array" ref="AP75">IFERROR(_xlfn.IFS(
AQ75="MPR ISSUE","TX ISSUE",
AQ75="BSS Hardware Issue","RAN ISSUE",
AQ75="Sites strategiques, MLL, Pylone, etc.","ENVTECH",
AQ75="AKTIVCO DEFAUT GE &amp; POWER Cabinet","POWER ISSUE",
AQ75="AKTIVCO Coupure ENEO &amp; Baisse de tension","POWER ISSUE",
AQ75="Coupure ENEO &amp; Baisse de tension","POWER ISSUE",
AQ75="Defaut GE &amp; POWER Cabinet","POWER ISSUE",
AQ75="Sharing","POWER ISSUE",
AQ75="Sites strategiques &amp; DataCenter","POWER ISSUE",
AQ75="Exclu","Exclu",
AQ75="SAT","TX ISSUE",
AQ75="SPARE-ISSUE","SPARE-ISSUE",
AQ75="Fiber CAmtel","TX ISSUE",
AQ75="Fiber AOF","TX ISSUE",
AQ75="Projet OCM (HUAWEI)","TRAVAUX-HUAWEI",
AQ75="Projet OCM (NOKIA)","TRAVAUX -NOKIA",
AQ75="ACCESS-ISSUE","ACCESS-ISSUE",
AQ75="Projet OCM (ZTE, NOKIA, autres projets)","TRAVAUX OCM",
AQ75="No root CAuse","No root cause",
AQ75="ODU HS","TX ISSUE",
AQ75="IP &amp; VLAN","TX ISSUE",
AQ75="Warehouse HUAWEI","SPARE-ISSUE",
AQ75="SPARE-HS","SPARE-ISSUE",
AQ75="Power Telco","RAN ISSUE",AQ75="no impacts","no impacts"
),"")</f>
        <v>POWER ISSUE</v>
      </c>
      <c r="AQ75" s="67" t="s">
        <v>5325</v>
      </c>
      <c r="AR75" s="48" t="str" cm="1">
        <f t="array" ref="AR75">IFERROR(_xlfn.IFS(
AQ75="MPR ISSUE","ACTIVE",
AQ75="BSS Hardware Issue","ACTIVE",
AQ75="Sites strategiques, MLL, Pylone, etc.","PASSIVE",
AQ75="AKTIVCO DEFAUT GE &amp; POWER Cabinet","PASSIVE",
AQ75="AKTIVCO Coupure ENEO &amp; Baisse de tension","PASSIVE",
AQ75="Coupure ENEO &amp; Baisse de tension","PASSIVE",
AQ75="Defaut GE &amp; POWER Cabinet","PASSIVE",
AQ75="Sharing","PASSIVE",
AQ75="Sites strategiques &amp; DataCenter","PASSIVE",
AQ75="Exclu","Exclu",
AQ75="SAT","ACTIVE",
AQ75="SPARE-ISSUE","SPARE-ISSUE",
AQ75="Fiber CAmtel","ACTIVE",
AQ75="Fiber AOF","ACTIVE",
AQ75="Projet OCM (HUAWEI)","PLANNED WORKS",
AQ75="Projet OCM (NOKIA)","PLANNED WORKS",
AQ75="ACCESS-ISSUE","ACCESS-ISSUE",
AQ75="Projet OCM (ZTE, NOKIA, autres projets)","PLANNED WORKS",
AQ75="No root CAuse","No root cause",
AQ75="ODU HS","ACTIVE",
AQ75="IP &amp; VLAN","ACTIVE",
AQ75="Warehouse HUAWEI","SPARE-ISSUE",
AQ75="SPARE-HS","SPARE-ISSUE",
AQ75="Power Telco","ACTIVE", AQ75="no impacts","no impacts"
),"")</f>
        <v>PASSIVE</v>
      </c>
      <c r="AS75" s="92" t="s">
        <v>6418</v>
      </c>
      <c r="AT75" s="128" t="s">
        <v>3348</v>
      </c>
      <c r="AU75" s="9" t="s">
        <v>6419</v>
      </c>
      <c r="AV75" s="17" t="s">
        <v>5537</v>
      </c>
      <c r="AW75" s="7" t="s">
        <v>6060</v>
      </c>
      <c r="AX75" s="6" t="s">
        <v>5537</v>
      </c>
      <c r="AY75" s="7"/>
      <c r="AZ75" s="3" t="s">
        <v>5537</v>
      </c>
      <c r="BA75" s="18" t="s">
        <v>5537</v>
      </c>
      <c r="BB75" s="18" t="s">
        <v>5537</v>
      </c>
      <c r="BC75" s="18" t="s">
        <v>5537</v>
      </c>
      <c r="BD75" s="18" t="s">
        <v>5537</v>
      </c>
      <c r="BE75" s="18" t="s">
        <v>5537</v>
      </c>
      <c r="BF75" s="18" t="s">
        <v>5537</v>
      </c>
      <c r="BG75" s="18" t="s">
        <v>5537</v>
      </c>
      <c r="BH75" s="18" t="s">
        <v>5537</v>
      </c>
      <c r="BI75" s="18" t="s">
        <v>5537</v>
      </c>
      <c r="BJ75" s="18" t="s">
        <v>6152</v>
      </c>
      <c r="BK75" s="18" t="s">
        <v>5537</v>
      </c>
      <c r="BL75" s="9" t="s">
        <v>6154</v>
      </c>
      <c r="BM75" s="14" t="s">
        <v>6391</v>
      </c>
      <c r="BN75" s="14" t="s">
        <v>5537</v>
      </c>
      <c r="BO75" s="14" t="str">
        <f>_xlfn.XLOOKUP(B75,'[4]cell downs 18042026 17h'!$B:$B,'[4]cell downs 18042026 17h'!$B:$B,"")</f>
        <v/>
      </c>
      <c r="BP75" s="14" t="str">
        <f>_xlfn.XLOOKUP(B75,'[5]Cells Huawei 19042026 15h'!$B:$B,'[5]Cells Huawei 19042026 15h'!$B:$B,"")</f>
        <v/>
      </c>
      <c r="BQ75" s="9" t="str">
        <f>_xlfn.XLOOKUP(B75,'[6]cells down 19042026 9H40'!$B:$B,'[6]cells down 19042026 9H40'!$B:$B,"")</f>
        <v/>
      </c>
      <c r="BR75" s="9" t="s">
        <v>2394</v>
      </c>
      <c r="BS75" s="9" t="s">
        <v>5537</v>
      </c>
      <c r="BT75" s="108"/>
    </row>
    <row r="76" spans="1:72" s="9" customFormat="1" x14ac:dyDescent="0.35">
      <c r="A76" s="1" t="s">
        <v>3663</v>
      </c>
      <c r="B76" s="8" t="s">
        <v>3664</v>
      </c>
      <c r="C76" s="3" t="str">
        <f>_xlfn.XLOOKUP(B76,'[1]daily break down'!$D:$D,'[1]daily break down'!$E:$E,"")</f>
        <v>LITTORAL</v>
      </c>
      <c r="D76" s="1" t="s">
        <v>11</v>
      </c>
      <c r="E76" s="1" t="s">
        <v>12</v>
      </c>
      <c r="F76" s="3" t="s">
        <v>31</v>
      </c>
      <c r="G76" s="1" t="s">
        <v>484</v>
      </c>
      <c r="H76" s="34" t="str">
        <f>_xlfn.XLOOKUP(B76,[2]CALCULATION!$B:$B,[2]CALCULATION!$H:$H,"")</f>
        <v>ZTE</v>
      </c>
      <c r="I76" s="28">
        <v>16.1305977176807</v>
      </c>
      <c r="J76" s="28">
        <v>35.310030733406947</v>
      </c>
      <c r="K76" s="28">
        <v>0</v>
      </c>
      <c r="L76" s="28">
        <v>0</v>
      </c>
      <c r="M76" s="28">
        <v>0</v>
      </c>
      <c r="N76" s="28">
        <v>1.9391545602155045</v>
      </c>
      <c r="O76" s="28">
        <v>0</v>
      </c>
      <c r="P76" s="28">
        <v>6.3421538496659741E-2</v>
      </c>
      <c r="Q76" s="28">
        <v>0</v>
      </c>
      <c r="R76" s="28">
        <v>0</v>
      </c>
      <c r="S76" s="93">
        <v>0</v>
      </c>
      <c r="T76" s="93">
        <f>_xlfn.XLOOKUP(B76,'[3]Nur des jours'!$B:$B,'[3]Nur des jours'!$U:$U,"")</f>
        <v>0</v>
      </c>
      <c r="U76" s="93">
        <v>0</v>
      </c>
      <c r="V76" s="93">
        <v>0</v>
      </c>
      <c r="W76" s="93">
        <v>0</v>
      </c>
      <c r="X76" s="93">
        <v>0</v>
      </c>
      <c r="Y76" s="93">
        <v>0</v>
      </c>
      <c r="Z76" s="93">
        <v>0</v>
      </c>
      <c r="AA76" s="93">
        <v>0</v>
      </c>
      <c r="AB76" s="93">
        <v>0</v>
      </c>
      <c r="AC76" s="93">
        <f>_xlfn.XLOOKUP(B76,'[3]Nur des jours'!$B:$B,'[3]Nur des jours'!$N:$N,"")</f>
        <v>0</v>
      </c>
      <c r="AD76" s="93">
        <v>0</v>
      </c>
      <c r="AE76" s="93">
        <v>1.4027110745848714</v>
      </c>
      <c r="AF76" s="93">
        <v>0</v>
      </c>
      <c r="AG76" s="93"/>
      <c r="AH76" s="93">
        <v>10.677362006432045</v>
      </c>
      <c r="AI76" s="93">
        <v>6.7790826868737746</v>
      </c>
      <c r="AJ76" s="93">
        <v>11.538585772038452</v>
      </c>
      <c r="AK76" s="93">
        <v>11.190414825321156</v>
      </c>
      <c r="AL76" s="93">
        <v>10.677362006432045</v>
      </c>
      <c r="AM76" s="49" t="s">
        <v>5559</v>
      </c>
      <c r="AN76" s="49"/>
      <c r="AO76" s="48" t="str" cm="1">
        <f t="array" ref="AO76">IFERROR(_xlfn.IFS(
AQ76="MPR ISSUE","PDH",
AQ76="BSS Hardware Issue","BSS",
AQ76="Sites strategiques, MLL, Pylone, etc.","ENVTECH",
AQ76="AKTIVCO DEFAUT GE &amp; POWER Cabinet","AKTIVCO",
AQ76="AKTIVCO Coupure ENEO &amp; Baisse de tension","AKTIVCO GRID ONLY",
AQ76="Coupure ENEO &amp; Baisse de tension","IHS GRID ONLY",
AQ76="Defaut GE &amp; POWER Cabinet","IHS",
AQ76="Sharing","Partners",
AQ76="Sites strategiques &amp; DataCenter","SST &amp; DC",
AQ76="Exclu","Exclu",
AQ76="SAT","SAT",
AQ76="SPARE-ISSUE","SPARE-ISSUE",
AQ76="Fiber CAmtel","TRANS_FO_CAMTEL",
AQ76="Fiber AOF","Fiber AOF",
AQ76="Projet OCM (HUAWEI)","TRAVAUX-HUAWEI",
AQ76="Projet OCM (NOKIA)","TRAVAUX-NOKIA",
AQ76="ACCESS-ISSUE","ACCESS-ISSUE",
AQ76="Projet OCM (ZTE, NOKIA, autres projets)","TRAVAUX OCM",
AQ76="No root CAuse","No root cause",
AQ76="ODU HS","PDH",
AQ76="IP &amp; VLAN","PDH",
AQ76="Warehouse HUAWEI","SPARE-ISSUE",
AQ76="SPARE-HS","SPARE-ISSUE",
AQ76="Power Telco","BSS",AQ76="no impacts","no impacts"
),"")</f>
        <v>IHS</v>
      </c>
      <c r="AP76" s="48" t="str" cm="1">
        <f t="array" ref="AP76">IFERROR(_xlfn.IFS(
AQ76="MPR ISSUE","TX ISSUE",
AQ76="BSS Hardware Issue","RAN ISSUE",
AQ76="Sites strategiques, MLL, Pylone, etc.","ENVTECH",
AQ76="AKTIVCO DEFAUT GE &amp; POWER Cabinet","POWER ISSUE",
AQ76="AKTIVCO Coupure ENEO &amp; Baisse de tension","POWER ISSUE",
AQ76="Coupure ENEO &amp; Baisse de tension","POWER ISSUE",
AQ76="Defaut GE &amp; POWER Cabinet","POWER ISSUE",
AQ76="Sharing","POWER ISSUE",
AQ76="Sites strategiques &amp; DataCenter","POWER ISSUE",
AQ76="Exclu","Exclu",
AQ76="SAT","TX ISSUE",
AQ76="SPARE-ISSUE","SPARE-ISSUE",
AQ76="Fiber CAmtel","TX ISSUE",
AQ76="Fiber AOF","TX ISSUE",
AQ76="Projet OCM (HUAWEI)","TRAVAUX-HUAWEI",
AQ76="Projet OCM (NOKIA)","TRAVAUX -NOKIA",
AQ76="ACCESS-ISSUE","ACCESS-ISSUE",
AQ76="Projet OCM (ZTE, NOKIA, autres projets)","TRAVAUX OCM",
AQ76="No root CAuse","No root cause",
AQ76="ODU HS","TX ISSUE",
AQ76="IP &amp; VLAN","TX ISSUE",
AQ76="Warehouse HUAWEI","SPARE-ISSUE",
AQ76="SPARE-HS","SPARE-ISSUE",
AQ76="Power Telco","RAN ISSUE",AQ76="no impacts","no impacts"
),"")</f>
        <v>POWER ISSUE</v>
      </c>
      <c r="AQ76" s="67" t="s">
        <v>5330</v>
      </c>
      <c r="AR76" s="48" t="str" cm="1">
        <f t="array" ref="AR76">IFERROR(_xlfn.IFS(
AQ76="MPR ISSUE","ACTIVE",
AQ76="BSS Hardware Issue","ACTIVE",
AQ76="Sites strategiques, MLL, Pylone, etc.","PASSIVE",
AQ76="AKTIVCO DEFAUT GE &amp; POWER Cabinet","PASSIVE",
AQ76="AKTIVCO Coupure ENEO &amp; Baisse de tension","PASSIVE",
AQ76="Coupure ENEO &amp; Baisse de tension","PASSIVE",
AQ76="Defaut GE &amp; POWER Cabinet","PASSIVE",
AQ76="Sharing","PASSIVE",
AQ76="Sites strategiques &amp; DataCenter","PASSIVE",
AQ76="Exclu","Exclu",
AQ76="SAT","ACTIVE",
AQ76="SPARE-ISSUE","SPARE-ISSUE",
AQ76="Fiber CAmtel","ACTIVE",
AQ76="Fiber AOF","ACTIVE",
AQ76="Projet OCM (HUAWEI)","PLANNED WORKS",
AQ76="Projet OCM (NOKIA)","PLANNED WORKS",
AQ76="ACCESS-ISSUE","ACCESS-ISSUE",
AQ76="Projet OCM (ZTE, NOKIA, autres projets)","PLANNED WORKS",
AQ76="No root CAuse","No root cause",
AQ76="ODU HS","ACTIVE",
AQ76="IP &amp; VLAN","ACTIVE",
AQ76="Warehouse HUAWEI","SPARE-ISSUE",
AQ76="SPARE-HS","SPARE-ISSUE",
AQ76="Power Telco","ACTIVE", AQ76="no impacts","no impacts"
),"")</f>
        <v>PASSIVE</v>
      </c>
      <c r="AS76" s="92" t="s">
        <v>5997</v>
      </c>
      <c r="AT76" s="98" t="s">
        <v>3664</v>
      </c>
      <c r="AV76" s="17" t="s">
        <v>5537</v>
      </c>
      <c r="AW76" s="7" t="s">
        <v>5950</v>
      </c>
      <c r="AX76" s="6" t="s">
        <v>5537</v>
      </c>
      <c r="AY76" s="7"/>
      <c r="AZ76" s="3" t="s">
        <v>5537</v>
      </c>
      <c r="BA76" s="18" t="s">
        <v>5537</v>
      </c>
      <c r="BB76" s="18" t="s">
        <v>5537</v>
      </c>
      <c r="BC76" s="18" t="s">
        <v>5537</v>
      </c>
      <c r="BD76" s="18" t="s">
        <v>5537</v>
      </c>
      <c r="BE76" s="18" t="s">
        <v>5537</v>
      </c>
      <c r="BF76" s="18" t="s">
        <v>5537</v>
      </c>
      <c r="BG76" s="18" t="s">
        <v>5537</v>
      </c>
      <c r="BH76" s="18" t="s">
        <v>5537</v>
      </c>
      <c r="BI76" s="18" t="s">
        <v>5537</v>
      </c>
      <c r="BJ76" s="18" t="s">
        <v>5537</v>
      </c>
      <c r="BK76" s="18" t="s">
        <v>5537</v>
      </c>
      <c r="BL76" s="9" t="s">
        <v>5780</v>
      </c>
      <c r="BM76" s="14" t="s">
        <v>6391</v>
      </c>
      <c r="BN76" s="14" t="s">
        <v>5537</v>
      </c>
      <c r="BO76" s="14" t="str">
        <f>_xlfn.XLOOKUP(B76,'[4]cell downs 18042026 17h'!$B:$B,'[4]cell downs 18042026 17h'!$B:$B,"")</f>
        <v/>
      </c>
      <c r="BP76" s="14" t="str">
        <f>_xlfn.XLOOKUP(B76,'[5]Cells Huawei 19042026 15h'!$B:$B,'[5]Cells Huawei 19042026 15h'!$B:$B,"")</f>
        <v/>
      </c>
      <c r="BQ76" s="9" t="str">
        <f>_xlfn.XLOOKUP(B76,'[6]cells down 19042026 9H40'!$B:$B,'[6]cells down 19042026 9H40'!$B:$B,"")</f>
        <v/>
      </c>
      <c r="BR76" s="9" t="s">
        <v>5537</v>
      </c>
      <c r="BS76" s="9" t="s">
        <v>12</v>
      </c>
      <c r="BT76" s="108"/>
    </row>
    <row r="77" spans="1:72" s="9" customFormat="1" x14ac:dyDescent="0.35">
      <c r="A77" s="1" t="s">
        <v>1602</v>
      </c>
      <c r="B77" s="8" t="s">
        <v>1603</v>
      </c>
      <c r="C77" s="3" t="str">
        <f>_xlfn.XLOOKUP(B77,'[1]daily break down'!$D:$D,'[1]daily break down'!$E:$E,"")</f>
        <v>Maroua</v>
      </c>
      <c r="D77" s="1" t="s">
        <v>21</v>
      </c>
      <c r="E77" s="1" t="s">
        <v>22</v>
      </c>
      <c r="F77" s="3" t="s">
        <v>55</v>
      </c>
      <c r="G77" s="1" t="s">
        <v>84</v>
      </c>
      <c r="H77" s="32" t="str">
        <f>_xlfn.XLOOKUP(B77,[2]CALCULATION!$B:$B,[2]CALCULATION!$H:$H,"")</f>
        <v>Huawei</v>
      </c>
      <c r="I77" s="28">
        <v>2.4969109644354268E-4</v>
      </c>
      <c r="J77" s="28">
        <v>0.11530378132196452</v>
      </c>
      <c r="K77" s="28">
        <v>1.0243755582379515</v>
      </c>
      <c r="L77" s="28">
        <v>9.9486563765398799</v>
      </c>
      <c r="M77" s="28">
        <v>5.0742938022389454</v>
      </c>
      <c r="N77" s="28">
        <v>0.51571912462582004</v>
      </c>
      <c r="O77" s="28">
        <v>20.000131979579546</v>
      </c>
      <c r="P77" s="28">
        <v>2.8464071591431166</v>
      </c>
      <c r="Q77" s="28">
        <v>3.1160735433021438</v>
      </c>
      <c r="R77" s="28">
        <v>2.6063113348343334</v>
      </c>
      <c r="S77" s="93">
        <v>3.3976715948555078</v>
      </c>
      <c r="T77" s="93">
        <f>_xlfn.XLOOKUP(B77,'[3]Nur des jours'!$B:$B,'[3]Nur des jours'!$U:$U,"")</f>
        <v>1.9664065598844858</v>
      </c>
      <c r="U77" s="93">
        <v>1.1839816741003271</v>
      </c>
      <c r="V77" s="93">
        <v>13.37136842135301</v>
      </c>
      <c r="W77" s="93">
        <v>1.9664065598844855</v>
      </c>
      <c r="X77" s="93">
        <v>2.001737850031247</v>
      </c>
      <c r="Y77" s="93">
        <v>0</v>
      </c>
      <c r="Z77" s="93">
        <v>0.36763446935648175</v>
      </c>
      <c r="AA77" s="93">
        <v>0</v>
      </c>
      <c r="AB77" s="93">
        <v>15.990770703672311</v>
      </c>
      <c r="AC77" s="93">
        <f>_xlfn.XLOOKUP(B77,'[3]Nur des jours'!$B:$B,'[3]Nur des jours'!$N:$N,"")</f>
        <v>0</v>
      </c>
      <c r="AD77" s="93">
        <v>0</v>
      </c>
      <c r="AE77" s="93">
        <v>4.0824494268519224E-2</v>
      </c>
      <c r="AF77" s="93">
        <v>14.724266122197395</v>
      </c>
      <c r="AG77" s="93"/>
      <c r="AH77" s="93">
        <v>10.291428746721914</v>
      </c>
      <c r="AI77" s="93">
        <v>7.5180898768629421</v>
      </c>
      <c r="AJ77" s="93">
        <v>9.5950168473807516</v>
      </c>
      <c r="AK77" s="93">
        <v>11.499175361757363</v>
      </c>
      <c r="AL77" s="93">
        <v>10.291428746721914</v>
      </c>
      <c r="AM77" s="49" t="s">
        <v>5559</v>
      </c>
      <c r="AN77" s="49"/>
      <c r="AO77" s="48" t="str" cm="1">
        <f t="array" ref="AO77">IFERROR(_xlfn.IFS(
AQ77="MPR ISSUE","PDH",
AQ77="BSS Hardware Issue","BSS",
AQ77="Sites strategiques, MLL, Pylone, etc.","ENVTECH",
AQ77="AKTIVCO DEFAUT GE &amp; POWER Cabinet","AKTIVCO",
AQ77="AKTIVCO Coupure ENEO &amp; Baisse de tension","AKTIVCO GRID ONLY",
AQ77="Coupure ENEO &amp; Baisse de tension","IHS GRID ONLY",
AQ77="Defaut GE &amp; POWER Cabinet","IHS",
AQ77="Sharing","Partners",
AQ77="Sites strategiques &amp; DataCenter","SST &amp; DC",
AQ77="Exclu","Exclu",
AQ77="SAT","SAT",
AQ77="SPARE-ISSUE","SPARE-ISSUE",
AQ77="Fiber CAmtel","TRANS_FO_CAMTEL",
AQ77="Fiber AOF","Fiber AOF",
AQ77="Projet OCM (HUAWEI)","TRAVAUX-HUAWEI",
AQ77="Projet OCM (NOKIA)","TRAVAUX-NOKIA",
AQ77="ACCESS-ISSUE","ACCESS-ISSUE",
AQ77="Projet OCM (ZTE, NOKIA, autres projets)","TRAVAUX OCM",
AQ77="No root CAuse","No root cause",
AQ77="ODU HS","PDH",
AQ77="IP &amp; VLAN","PDH",
AQ77="Warehouse HUAWEI","SPARE-ISSUE",
AQ77="SPARE-HS","SPARE-ISSUE",
AQ77="Power Telco","BSS",AQ77="no impacts","no impacts"
),"")</f>
        <v>AKTIVCO</v>
      </c>
      <c r="AP77" s="48" t="str" cm="1">
        <f t="array" ref="AP77">IFERROR(_xlfn.IFS(
AQ77="MPR ISSUE","TX ISSUE",
AQ77="BSS Hardware Issue","RAN ISSUE",
AQ77="Sites strategiques, MLL, Pylone, etc.","ENVTECH",
AQ77="AKTIVCO DEFAUT GE &amp; POWER Cabinet","POWER ISSUE",
AQ77="AKTIVCO Coupure ENEO &amp; Baisse de tension","POWER ISSUE",
AQ77="Coupure ENEO &amp; Baisse de tension","POWER ISSUE",
AQ77="Defaut GE &amp; POWER Cabinet","POWER ISSUE",
AQ77="Sharing","POWER ISSUE",
AQ77="Sites strategiques &amp; DataCenter","POWER ISSUE",
AQ77="Exclu","Exclu",
AQ77="SAT","TX ISSUE",
AQ77="SPARE-ISSUE","SPARE-ISSUE",
AQ77="Fiber CAmtel","TX ISSUE",
AQ77="Fiber AOF","TX ISSUE",
AQ77="Projet OCM (HUAWEI)","TRAVAUX-HUAWEI",
AQ77="Projet OCM (NOKIA)","TRAVAUX -NOKIA",
AQ77="ACCESS-ISSUE","ACCESS-ISSUE",
AQ77="Projet OCM (ZTE, NOKIA, autres projets)","TRAVAUX OCM",
AQ77="No root CAuse","No root cause",
AQ77="ODU HS","TX ISSUE",
AQ77="IP &amp; VLAN","TX ISSUE",
AQ77="Warehouse HUAWEI","SPARE-ISSUE",
AQ77="SPARE-HS","SPARE-ISSUE",
AQ77="Power Telco","RAN ISSUE",AQ77="no impacts","no impacts"
),"")</f>
        <v>POWER ISSUE</v>
      </c>
      <c r="AQ77" s="67" t="s">
        <v>5325</v>
      </c>
      <c r="AR77" s="48" t="str" cm="1">
        <f t="array" ref="AR77">IFERROR(_xlfn.IFS(
AQ77="MPR ISSUE","ACTIVE",
AQ77="BSS Hardware Issue","ACTIVE",
AQ77="Sites strategiques, MLL, Pylone, etc.","PASSIVE",
AQ77="AKTIVCO DEFAUT GE &amp; POWER Cabinet","PASSIVE",
AQ77="AKTIVCO Coupure ENEO &amp; Baisse de tension","PASSIVE",
AQ77="Coupure ENEO &amp; Baisse de tension","PASSIVE",
AQ77="Defaut GE &amp; POWER Cabinet","PASSIVE",
AQ77="Sharing","PASSIVE",
AQ77="Sites strategiques &amp; DataCenter","PASSIVE",
AQ77="Exclu","Exclu",
AQ77="SAT","ACTIVE",
AQ77="SPARE-ISSUE","SPARE-ISSUE",
AQ77="Fiber CAmtel","ACTIVE",
AQ77="Fiber AOF","ACTIVE",
AQ77="Projet OCM (HUAWEI)","PLANNED WORKS",
AQ77="Projet OCM (NOKIA)","PLANNED WORKS",
AQ77="ACCESS-ISSUE","ACCESS-ISSUE",
AQ77="Projet OCM (ZTE, NOKIA, autres projets)","PLANNED WORKS",
AQ77="No root CAuse","No root cause",
AQ77="ODU HS","ACTIVE",
AQ77="IP &amp; VLAN","ACTIVE",
AQ77="Warehouse HUAWEI","SPARE-ISSUE",
AQ77="SPARE-HS","SPARE-ISSUE",
AQ77="Power Telco","ACTIVE", AQ77="no impacts","no impacts"
),"")</f>
        <v>PASSIVE</v>
      </c>
      <c r="AS77" s="92" t="s">
        <v>6387</v>
      </c>
      <c r="AT77" s="98" t="s">
        <v>1603</v>
      </c>
      <c r="AV77" s="17" t="s">
        <v>5537</v>
      </c>
      <c r="AW77" s="7" t="s">
        <v>5950</v>
      </c>
      <c r="AX77" s="6" t="s">
        <v>6342</v>
      </c>
      <c r="AY77" s="7"/>
      <c r="AZ77" s="3" t="s">
        <v>5537</v>
      </c>
      <c r="BA77" s="18" t="s">
        <v>5537</v>
      </c>
      <c r="BB77" s="18" t="s">
        <v>5537</v>
      </c>
      <c r="BC77" s="18" t="s">
        <v>5537</v>
      </c>
      <c r="BD77" s="18" t="s">
        <v>5537</v>
      </c>
      <c r="BE77" s="18" t="s">
        <v>5537</v>
      </c>
      <c r="BF77" s="18" t="s">
        <v>5537</v>
      </c>
      <c r="BG77" s="18" t="s">
        <v>5537</v>
      </c>
      <c r="BH77" s="18" t="s">
        <v>5537</v>
      </c>
      <c r="BI77" s="18" t="s">
        <v>5537</v>
      </c>
      <c r="BJ77" s="18" t="s">
        <v>5537</v>
      </c>
      <c r="BK77" s="18" t="s">
        <v>5537</v>
      </c>
      <c r="BL77" s="9" t="s">
        <v>5537</v>
      </c>
      <c r="BM77" s="14" t="s">
        <v>6391</v>
      </c>
      <c r="BN77" s="14" t="s">
        <v>5537</v>
      </c>
      <c r="BO77" s="14" t="str">
        <f>_xlfn.XLOOKUP(B77,'[4]cell downs 18042026 17h'!$B:$B,'[4]cell downs 18042026 17h'!$B:$B,"")</f>
        <v/>
      </c>
      <c r="BP77" s="14" t="str">
        <f>_xlfn.XLOOKUP(B77,'[5]Cells Huawei 19042026 15h'!$B:$B,'[5]Cells Huawei 19042026 15h'!$B:$B,"")</f>
        <v/>
      </c>
      <c r="BQ77" s="9" t="str">
        <f>_xlfn.XLOOKUP(B77,'[6]cells down 19042026 9H40'!$B:$B,'[6]cells down 19042026 9H40'!$B:$B,"")</f>
        <v/>
      </c>
      <c r="BR77" s="9" t="s">
        <v>5537</v>
      </c>
      <c r="BS77" s="9" t="s">
        <v>5537</v>
      </c>
      <c r="BT77" s="108"/>
    </row>
    <row r="78" spans="1:72" s="9" customFormat="1" ht="27.5" customHeight="1" x14ac:dyDescent="0.35">
      <c r="A78" s="1" t="s">
        <v>2179</v>
      </c>
      <c r="B78" s="8" t="s">
        <v>2180</v>
      </c>
      <c r="C78" s="3" t="str">
        <f>_xlfn.XLOOKUP(B78,'[1]daily break down'!$D:$D,'[1]daily break down'!$E:$E,"")</f>
        <v>CENTRE</v>
      </c>
      <c r="D78" s="1" t="s">
        <v>1484</v>
      </c>
      <c r="E78" s="1" t="s">
        <v>5504</v>
      </c>
      <c r="F78" s="3" t="s">
        <v>226</v>
      </c>
      <c r="G78" s="1" t="s">
        <v>489</v>
      </c>
      <c r="H78" s="34" t="str">
        <f>_xlfn.XLOOKUP(B78,[2]CALCULATION!$B:$B,[2]CALCULATION!$H:$H,"")</f>
        <v>ZTE</v>
      </c>
      <c r="I78" s="28">
        <v>0</v>
      </c>
      <c r="J78" s="28">
        <v>0</v>
      </c>
      <c r="K78" s="28">
        <v>0</v>
      </c>
      <c r="L78" s="28">
        <v>0</v>
      </c>
      <c r="M78" s="28">
        <v>0</v>
      </c>
      <c r="N78" s="28">
        <v>0</v>
      </c>
      <c r="O78" s="28">
        <v>0</v>
      </c>
      <c r="P78" s="28">
        <v>0</v>
      </c>
      <c r="Q78" s="28">
        <v>0</v>
      </c>
      <c r="R78" s="28">
        <v>0</v>
      </c>
      <c r="S78" s="93">
        <v>0</v>
      </c>
      <c r="T78" s="93">
        <f>_xlfn.XLOOKUP(B78,'[3]Nur des jours'!$B:$B,'[3]Nur des jours'!$U:$U,"")</f>
        <v>0</v>
      </c>
      <c r="U78" s="93">
        <v>0</v>
      </c>
      <c r="V78" s="93">
        <v>0</v>
      </c>
      <c r="W78" s="93">
        <v>0</v>
      </c>
      <c r="X78" s="93">
        <v>0</v>
      </c>
      <c r="Y78" s="93">
        <v>0</v>
      </c>
      <c r="Z78" s="93">
        <v>0</v>
      </c>
      <c r="AA78" s="93">
        <v>0</v>
      </c>
      <c r="AB78" s="93">
        <v>0</v>
      </c>
      <c r="AC78" s="93">
        <f>_xlfn.XLOOKUP(B78,'[3]Nur des jours'!$B:$B,'[3]Nur des jours'!$N:$N,"")</f>
        <v>0</v>
      </c>
      <c r="AD78" s="93">
        <v>0</v>
      </c>
      <c r="AE78" s="93">
        <v>9.0406011990879984E-2</v>
      </c>
      <c r="AF78" s="93">
        <v>0</v>
      </c>
      <c r="AG78" s="93"/>
      <c r="AH78" s="93">
        <v>9.7523278344219904</v>
      </c>
      <c r="AI78" s="93">
        <v>9.6604238856316123</v>
      </c>
      <c r="AJ78" s="93">
        <v>4.1416123504391207</v>
      </c>
      <c r="AK78" s="93">
        <v>13.389427338809769</v>
      </c>
      <c r="AL78" s="93">
        <v>9.7523278344219904</v>
      </c>
      <c r="AM78" s="49" t="s">
        <v>5559</v>
      </c>
      <c r="AN78" s="49"/>
      <c r="AO78" s="48" t="str" cm="1">
        <f t="array" ref="AO78">IFERROR(_xlfn.IFS(
AQ78="MPR ISSUE","PDH",
AQ78="BSS Hardware Issue","BSS",
AQ78="Sites strategiques, MLL, Pylone, etc.","ENVTECH",
AQ78="AKTIVCO DEFAUT GE &amp; POWER Cabinet","AKTIVCO",
AQ78="AKTIVCO Coupure ENEO &amp; Baisse de tension","AKTIVCO GRID ONLY",
AQ78="Coupure ENEO &amp; Baisse de tension","IHS GRID ONLY",
AQ78="Defaut GE &amp; POWER Cabinet","IHS",
AQ78="Sharing","Partners",
AQ78="Sites strategiques &amp; DataCenter","SST &amp; DC",
AQ78="Exclu","Exclu",
AQ78="SAT","SAT",
AQ78="SPARE-ISSUE","SPARE-ISSUE",
AQ78="Fiber CAmtel","TRANS_FO_CAMTEL",
AQ78="Fiber AOF","Fiber AOF",
AQ78="Projet OCM (HUAWEI)","TRAVAUX-HUAWEI",
AQ78="Projet OCM (NOKIA)","TRAVAUX-NOKIA",
AQ78="ACCESS-ISSUE","ACCESS-ISSUE",
AQ78="Projet OCM (ZTE, NOKIA, autres projets)","TRAVAUX OCM",
AQ78="No root CAuse","No root cause",
AQ78="ODU HS","PDH",
AQ78="IP &amp; VLAN","PDH",
AQ78="Warehouse HUAWEI","SPARE-ISSUE",
AQ78="SPARE-HS","SPARE-ISSUE",
AQ78="Power Telco","BSS",AQ78="no impacts","no impacts"
),"")</f>
        <v>SST &amp; DC</v>
      </c>
      <c r="AP78" s="48" t="str" cm="1">
        <f t="array" ref="AP78">IFERROR(_xlfn.IFS(
AQ78="MPR ISSUE","TX ISSUE",
AQ78="BSS Hardware Issue","RAN ISSUE",
AQ78="Sites strategiques, MLL, Pylone, etc.","ENVTECH",
AQ78="AKTIVCO DEFAUT GE &amp; POWER Cabinet","POWER ISSUE",
AQ78="AKTIVCO Coupure ENEO &amp; Baisse de tension","POWER ISSUE",
AQ78="Coupure ENEO &amp; Baisse de tension","POWER ISSUE",
AQ78="Defaut GE &amp; POWER Cabinet","POWER ISSUE",
AQ78="Sharing","POWER ISSUE",
AQ78="Sites strategiques &amp; DataCenter","POWER ISSUE",
AQ78="Exclu","Exclu",
AQ78="SAT","TX ISSUE",
AQ78="SPARE-ISSUE","SPARE-ISSUE",
AQ78="Fiber CAmtel","TX ISSUE",
AQ78="Fiber AOF","TX ISSUE",
AQ78="Projet OCM (HUAWEI)","TRAVAUX-HUAWEI",
AQ78="Projet OCM (NOKIA)","TRAVAUX -NOKIA",
AQ78="ACCESS-ISSUE","ACCESS-ISSUE",
AQ78="Projet OCM (ZTE, NOKIA, autres projets)","TRAVAUX OCM",
AQ78="No root CAuse","No root cause",
AQ78="ODU HS","TX ISSUE",
AQ78="IP &amp; VLAN","TX ISSUE",
AQ78="Warehouse HUAWEI","SPARE-ISSUE",
AQ78="SPARE-HS","SPARE-ISSUE",
AQ78="Power Telco","RAN ISSUE",AQ78="no impacts","no impacts"
),"")</f>
        <v>POWER ISSUE</v>
      </c>
      <c r="AQ78" s="67" t="s">
        <v>5333</v>
      </c>
      <c r="AR78" s="48" t="str" cm="1">
        <f t="array" ref="AR78">IFERROR(_xlfn.IFS(
AQ78="MPR ISSUE","ACTIVE",
AQ78="BSS Hardware Issue","ACTIVE",
AQ78="Sites strategiques, MLL, Pylone, etc.","PASSIVE",
AQ78="AKTIVCO DEFAUT GE &amp; POWER Cabinet","PASSIVE",
AQ78="AKTIVCO Coupure ENEO &amp; Baisse de tension","PASSIVE",
AQ78="Coupure ENEO &amp; Baisse de tension","PASSIVE",
AQ78="Defaut GE &amp; POWER Cabinet","PASSIVE",
AQ78="Sharing","PASSIVE",
AQ78="Sites strategiques &amp; DataCenter","PASSIVE",
AQ78="Exclu","Exclu",
AQ78="SAT","ACTIVE",
AQ78="SPARE-ISSUE","SPARE-ISSUE",
AQ78="Fiber CAmtel","ACTIVE",
AQ78="Fiber AOF","ACTIVE",
AQ78="Projet OCM (HUAWEI)","PLANNED WORKS",
AQ78="Projet OCM (NOKIA)","PLANNED WORKS",
AQ78="ACCESS-ISSUE","ACCESS-ISSUE",
AQ78="Projet OCM (ZTE, NOKIA, autres projets)","PLANNED WORKS",
AQ78="No root CAuse","No root cause",
AQ78="ODU HS","ACTIVE",
AQ78="IP &amp; VLAN","ACTIVE",
AQ78="Warehouse HUAWEI","SPARE-ISSUE",
AQ78="SPARE-HS","SPARE-ISSUE",
AQ78="Power Telco","ACTIVE", AQ78="no impacts","no impacts"
),"")</f>
        <v>PASSIVE</v>
      </c>
      <c r="AS78" s="98" t="s">
        <v>6390</v>
      </c>
      <c r="AT78" s="98" t="s">
        <v>2180</v>
      </c>
      <c r="AV78" s="17" t="s">
        <v>5537</v>
      </c>
      <c r="AW78" s="7" t="s">
        <v>5950</v>
      </c>
      <c r="AX78" s="6" t="s">
        <v>5537</v>
      </c>
      <c r="AY78" s="7"/>
      <c r="AZ78" s="3" t="s">
        <v>5537</v>
      </c>
      <c r="BA78" s="18" t="s">
        <v>5537</v>
      </c>
      <c r="BB78" s="18" t="s">
        <v>5537</v>
      </c>
      <c r="BC78" s="18" t="s">
        <v>5537</v>
      </c>
      <c r="BD78" s="18" t="s">
        <v>5537</v>
      </c>
      <c r="BE78" s="18" t="s">
        <v>5537</v>
      </c>
      <c r="BF78" s="18" t="s">
        <v>5537</v>
      </c>
      <c r="BG78" s="18" t="s">
        <v>5537</v>
      </c>
      <c r="BH78" s="18" t="s">
        <v>5537</v>
      </c>
      <c r="BI78" s="18" t="s">
        <v>5537</v>
      </c>
      <c r="BJ78" s="18" t="s">
        <v>5537</v>
      </c>
      <c r="BK78" s="18" t="s">
        <v>5537</v>
      </c>
      <c r="BL78" s="9" t="s">
        <v>5537</v>
      </c>
      <c r="BM78" s="14" t="s">
        <v>6391</v>
      </c>
      <c r="BN78" s="14" t="s">
        <v>5537</v>
      </c>
      <c r="BO78" s="14" t="str">
        <f>_xlfn.XLOOKUP(B78,'[4]cell downs 18042026 17h'!$B:$B,'[4]cell downs 18042026 17h'!$B:$B,"")</f>
        <v/>
      </c>
      <c r="BP78" s="14" t="str">
        <f>_xlfn.XLOOKUP(B78,'[5]Cells Huawei 19042026 15h'!$B:$B,'[5]Cells Huawei 19042026 15h'!$B:$B,"")</f>
        <v/>
      </c>
      <c r="BQ78" s="9" t="str">
        <f>_xlfn.XLOOKUP(B78,'[6]cells down 19042026 9H40'!$B:$B,'[6]cells down 19042026 9H40'!$B:$B,"")</f>
        <v/>
      </c>
      <c r="BR78" s="9" t="s">
        <v>5537</v>
      </c>
      <c r="BS78" s="9" t="s">
        <v>5459</v>
      </c>
      <c r="BT78" s="108"/>
    </row>
    <row r="79" spans="1:72" s="9" customFormat="1" x14ac:dyDescent="0.35">
      <c r="A79" s="1" t="s">
        <v>887</v>
      </c>
      <c r="B79" s="8" t="s">
        <v>888</v>
      </c>
      <c r="C79" s="3" t="str">
        <f>_xlfn.XLOOKUP(B79,'[1]daily break down'!$D:$D,'[1]daily break down'!$E:$E,"")</f>
        <v>NORD</v>
      </c>
      <c r="D79" s="1" t="s">
        <v>11</v>
      </c>
      <c r="E79" s="1" t="s">
        <v>12</v>
      </c>
      <c r="F79" s="3" t="s">
        <v>23</v>
      </c>
      <c r="G79" s="1" t="s">
        <v>24</v>
      </c>
      <c r="H79" s="32" t="str">
        <f>_xlfn.XLOOKUP(B79,[2]CALCULATION!$B:$B,[2]CALCULATION!$H:$H,"")</f>
        <v>Huawei</v>
      </c>
      <c r="I79" s="28">
        <v>3.6377139139293386</v>
      </c>
      <c r="J79" s="28">
        <v>3.6732770600942257</v>
      </c>
      <c r="K79" s="28">
        <v>4.7661036489143429</v>
      </c>
      <c r="L79" s="28">
        <v>0.24571387397876343</v>
      </c>
      <c r="M79" s="28">
        <v>0.843313843159748</v>
      </c>
      <c r="N79" s="28">
        <v>2.4093764000536475</v>
      </c>
      <c r="O79" s="28">
        <v>3.1415242000610673</v>
      </c>
      <c r="P79" s="28">
        <v>1.6145382997605817</v>
      </c>
      <c r="Q79" s="28">
        <v>0.45987749441405346</v>
      </c>
      <c r="R79" s="28">
        <v>0.82187607902223814</v>
      </c>
      <c r="S79" s="93">
        <v>0.90227661207705889</v>
      </c>
      <c r="T79" s="93">
        <f>_xlfn.XLOOKUP(B79,'[3]Nur des jours'!$B:$B,'[3]Nur des jours'!$U:$U,"")</f>
        <v>5.7767105266912653</v>
      </c>
      <c r="U79" s="93">
        <v>2.576615929435869</v>
      </c>
      <c r="V79" s="93">
        <v>10.570440711919254</v>
      </c>
      <c r="W79" s="93">
        <v>5.7767105266912653</v>
      </c>
      <c r="X79" s="93">
        <v>2.6658983314927531</v>
      </c>
      <c r="Y79" s="93">
        <v>5.5761372359338299</v>
      </c>
      <c r="Z79" s="93">
        <v>0.3234569803642921</v>
      </c>
      <c r="AA79" s="93">
        <v>1.7044805997152093</v>
      </c>
      <c r="AB79" s="93">
        <v>4.741580416227924</v>
      </c>
      <c r="AC79" s="93">
        <f>_xlfn.XLOOKUP(B79,'[3]Nur des jours'!$B:$B,'[3]Nur des jours'!$N:$N,"")</f>
        <v>0.48029865908747171</v>
      </c>
      <c r="AD79" s="93">
        <v>0.48029865908747171</v>
      </c>
      <c r="AE79" s="93">
        <v>2.076145796771423</v>
      </c>
      <c r="AF79" s="93">
        <v>10.30651722297843</v>
      </c>
      <c r="AG79" s="93"/>
      <c r="AH79" s="93">
        <v>9.6647219297269391</v>
      </c>
      <c r="AI79" s="93">
        <v>9.1916907465358957</v>
      </c>
      <c r="AJ79" s="93">
        <v>11.711352176559192</v>
      </c>
      <c r="AK79" s="93">
        <v>8.4767216170132649</v>
      </c>
      <c r="AL79" s="93">
        <v>9.6647219297269391</v>
      </c>
      <c r="AM79" s="49" t="s">
        <v>5559</v>
      </c>
      <c r="AN79" s="49"/>
      <c r="AO79" s="48" t="str" cm="1">
        <f t="array" ref="AO79">IFERROR(_xlfn.IFS(
AQ79="MPR ISSUE","PDH",
AQ79="BSS Hardware Issue","BSS",
AQ79="Sites strategiques, MLL, Pylone, etc.","ENVTECH",
AQ79="AKTIVCO DEFAUT GE &amp; POWER Cabinet","AKTIVCO",
AQ79="AKTIVCO Coupure ENEO &amp; Baisse de tension","AKTIVCO GRID ONLY",
AQ79="Coupure ENEO &amp; Baisse de tension","IHS GRID ONLY",
AQ79="Defaut GE &amp; POWER Cabinet","IHS",
AQ79="Sharing","Partners",
AQ79="Sites strategiques &amp; DataCenter","SST &amp; DC",
AQ79="Exclu","Exclu",
AQ79="SAT","SAT",
AQ79="SPARE-ISSUE","SPARE-ISSUE",
AQ79="Fiber CAmtel","TRANS_FO_CAMTEL",
AQ79="Fiber AOF","Fiber AOF",
AQ79="Projet OCM (HUAWEI)","TRAVAUX-HUAWEI",
AQ79="Projet OCM (NOKIA)","TRAVAUX-NOKIA",
AQ79="ACCESS-ISSUE","ACCESS-ISSUE",
AQ79="Projet OCM (ZTE, NOKIA, autres projets)","TRAVAUX OCM",
AQ79="No root CAuse","No root cause",
AQ79="ODU HS","PDH",
AQ79="IP &amp; VLAN","PDH",
AQ79="Warehouse HUAWEI","SPARE-ISSUE",
AQ79="SPARE-HS","SPARE-ISSUE",
AQ79="Power Telco","BSS",AQ79="no impacts","no impacts"
),"")</f>
        <v>No root cause</v>
      </c>
      <c r="AP79" s="48" t="str" cm="1">
        <f t="array" ref="AP79">IFERROR(_xlfn.IFS(
AQ79="MPR ISSUE","TX ISSUE",
AQ79="BSS Hardware Issue","RAN ISSUE",
AQ79="Sites strategiques, MLL, Pylone, etc.","ENVTECH",
AQ79="AKTIVCO DEFAUT GE &amp; POWER Cabinet","POWER ISSUE",
AQ79="AKTIVCO Coupure ENEO &amp; Baisse de tension","POWER ISSUE",
AQ79="Coupure ENEO &amp; Baisse de tension","POWER ISSUE",
AQ79="Defaut GE &amp; POWER Cabinet","POWER ISSUE",
AQ79="Sharing","POWER ISSUE",
AQ79="Sites strategiques &amp; DataCenter","POWER ISSUE",
AQ79="Exclu","Exclu",
AQ79="SAT","TX ISSUE",
AQ79="SPARE-ISSUE","SPARE-ISSUE",
AQ79="Fiber CAmtel","TX ISSUE",
AQ79="Fiber AOF","TX ISSUE",
AQ79="Projet OCM (HUAWEI)","TRAVAUX-HUAWEI",
AQ79="Projet OCM (NOKIA)","TRAVAUX -NOKIA",
AQ79="ACCESS-ISSUE","ACCESS-ISSUE",
AQ79="Projet OCM (ZTE, NOKIA, autres projets)","TRAVAUX OCM",
AQ79="No root CAuse","No root cause",
AQ79="ODU HS","TX ISSUE",
AQ79="IP &amp; VLAN","TX ISSUE",
AQ79="Warehouse HUAWEI","SPARE-ISSUE",
AQ79="SPARE-HS","SPARE-ISSUE",
AQ79="Power Telco","RAN ISSUE",AQ79="no impacts","no impacts"
),"")</f>
        <v>No root cause</v>
      </c>
      <c r="AQ79" s="67" t="s">
        <v>5344</v>
      </c>
      <c r="AR79" s="48" t="str" cm="1">
        <f t="array" ref="AR79">IFERROR(_xlfn.IFS(
AQ79="MPR ISSUE","ACTIVE",
AQ79="BSS Hardware Issue","ACTIVE",
AQ79="Sites strategiques, MLL, Pylone, etc.","PASSIVE",
AQ79="AKTIVCO DEFAUT GE &amp; POWER Cabinet","PASSIVE",
AQ79="AKTIVCO Coupure ENEO &amp; Baisse de tension","PASSIVE",
AQ79="Coupure ENEO &amp; Baisse de tension","PASSIVE",
AQ79="Defaut GE &amp; POWER Cabinet","PASSIVE",
AQ79="Sharing","PASSIVE",
AQ79="Sites strategiques &amp; DataCenter","PASSIVE",
AQ79="Exclu","Exclu",
AQ79="SAT","ACTIVE",
AQ79="SPARE-ISSUE","SPARE-ISSUE",
AQ79="Fiber CAmtel","ACTIVE",
AQ79="Fiber AOF","ACTIVE",
AQ79="Projet OCM (HUAWEI)","PLANNED WORKS",
AQ79="Projet OCM (NOKIA)","PLANNED WORKS",
AQ79="ACCESS-ISSUE","ACCESS-ISSUE",
AQ79="Projet OCM (ZTE, NOKIA, autres projets)","PLANNED WORKS",
AQ79="No root CAuse","No root cause",
AQ79="ODU HS","ACTIVE",
AQ79="IP &amp; VLAN","ACTIVE",
AQ79="Warehouse HUAWEI","SPARE-ISSUE",
AQ79="SPARE-HS","SPARE-ISSUE",
AQ79="Power Telco","ACTIVE", AQ79="no impacts","no impacts"
),"")</f>
        <v>No root cause</v>
      </c>
      <c r="AS79" s="92" t="s">
        <v>5966</v>
      </c>
      <c r="AT79" s="98" t="s">
        <v>888</v>
      </c>
      <c r="AV79" s="17" t="s">
        <v>5537</v>
      </c>
      <c r="AW79" s="7" t="s">
        <v>5962</v>
      </c>
      <c r="AX79" s="6" t="s">
        <v>5537</v>
      </c>
      <c r="AY79" s="7"/>
      <c r="AZ79" s="3" t="s">
        <v>5537</v>
      </c>
      <c r="BA79" s="18" t="s">
        <v>5537</v>
      </c>
      <c r="BB79" s="18" t="s">
        <v>5537</v>
      </c>
      <c r="BC79" s="18" t="s">
        <v>5537</v>
      </c>
      <c r="BD79" s="18" t="s">
        <v>5537</v>
      </c>
      <c r="BE79" s="18" t="s">
        <v>5537</v>
      </c>
      <c r="BF79" s="18" t="s">
        <v>5537</v>
      </c>
      <c r="BG79" s="18" t="s">
        <v>5537</v>
      </c>
      <c r="BH79" s="18" t="s">
        <v>5537</v>
      </c>
      <c r="BI79" s="18" t="s">
        <v>5537</v>
      </c>
      <c r="BJ79" s="18" t="s">
        <v>5653</v>
      </c>
      <c r="BK79" s="18" t="s">
        <v>5537</v>
      </c>
      <c r="BL79" s="9" t="s">
        <v>5537</v>
      </c>
      <c r="BM79" s="14" t="s">
        <v>6391</v>
      </c>
      <c r="BN79" s="14" t="s">
        <v>5537</v>
      </c>
      <c r="BO79" s="14" t="str">
        <f>_xlfn.XLOOKUP(B79,'[4]cell downs 18042026 17h'!$B:$B,'[4]cell downs 18042026 17h'!$B:$B,"")</f>
        <v/>
      </c>
      <c r="BP79" s="14" t="str">
        <f>_xlfn.XLOOKUP(B79,'[5]Cells Huawei 19042026 15h'!$B:$B,'[5]Cells Huawei 19042026 15h'!$B:$B,"")</f>
        <v/>
      </c>
      <c r="BQ79" s="9" t="str">
        <f>_xlfn.XLOOKUP(B79,'[6]cells down 19042026 9H40'!$B:$B,'[6]cells down 19042026 9H40'!$B:$B,"")</f>
        <v/>
      </c>
      <c r="BR79" s="9" t="s">
        <v>888</v>
      </c>
      <c r="BS79" s="9" t="s">
        <v>318</v>
      </c>
      <c r="BT79" s="108"/>
    </row>
    <row r="80" spans="1:72" s="9" customFormat="1" ht="23.5" customHeight="1" x14ac:dyDescent="0.35">
      <c r="A80" s="1" t="s">
        <v>384</v>
      </c>
      <c r="B80" s="1" t="s">
        <v>385</v>
      </c>
      <c r="C80" s="3" t="str">
        <f>_xlfn.XLOOKUP(B80,'[1]daily break down'!$D:$D,'[1]daily break down'!$E:$E,"")</f>
        <v>NORD</v>
      </c>
      <c r="D80" s="1" t="s">
        <v>11</v>
      </c>
      <c r="E80" s="1" t="s">
        <v>154</v>
      </c>
      <c r="F80" s="3" t="s">
        <v>23</v>
      </c>
      <c r="G80" s="1" t="s">
        <v>386</v>
      </c>
      <c r="H80" s="33" t="str">
        <f>_xlfn.XLOOKUP(B80,[2]CALCULATION!$B:$B,[2]CALCULATION!$H:$H,"")</f>
        <v>NOKIA</v>
      </c>
      <c r="I80" s="28">
        <v>4.6228522998690194</v>
      </c>
      <c r="J80" s="28">
        <v>4.6228522998690194</v>
      </c>
      <c r="K80" s="28">
        <v>4.6228522998690194</v>
      </c>
      <c r="L80" s="28">
        <v>4.6228522998690194</v>
      </c>
      <c r="M80" s="28">
        <v>9.2457045997380387</v>
      </c>
      <c r="N80" s="28">
        <v>9.2457045997380387</v>
      </c>
      <c r="O80" s="28">
        <v>9.2457045997380387</v>
      </c>
      <c r="P80" s="28">
        <v>9.2457045997380387</v>
      </c>
      <c r="Q80" s="28">
        <v>9.2457045997380387</v>
      </c>
      <c r="R80" s="28">
        <v>9.2457045997380387</v>
      </c>
      <c r="S80" s="93">
        <v>9.2457045997380387</v>
      </c>
      <c r="T80" s="93">
        <f>_xlfn.XLOOKUP(B80,'[3]Nur des jours'!$B:$B,'[3]Nur des jours'!$U:$U,"")</f>
        <v>9.2457045997380387</v>
      </c>
      <c r="U80" s="93">
        <v>9.2457045997380387</v>
      </c>
      <c r="V80" s="93">
        <v>9.2457045997380387</v>
      </c>
      <c r="W80" s="93">
        <v>9.2457045997380387</v>
      </c>
      <c r="X80" s="93">
        <v>9.2457045997380387</v>
      </c>
      <c r="Y80" s="93">
        <v>9.2457045997380387</v>
      </c>
      <c r="Z80" s="93">
        <v>9.2457045997380387</v>
      </c>
      <c r="AA80" s="93">
        <v>9.2457045997380387</v>
      </c>
      <c r="AB80" s="93">
        <v>9.2457045997380387</v>
      </c>
      <c r="AC80" s="93">
        <f>_xlfn.XLOOKUP(B80,'[3]Nur des jours'!$B:$B,'[3]Nur des jours'!$N:$N,"")</f>
        <v>13.868556899607057</v>
      </c>
      <c r="AD80" s="93">
        <v>13.868556899607057</v>
      </c>
      <c r="AE80" s="93">
        <v>13.868556899607057</v>
      </c>
      <c r="AF80" s="93">
        <v>12.963715461429688</v>
      </c>
      <c r="AG80" s="93"/>
      <c r="AH80" s="93">
        <v>9.3669971707883501</v>
      </c>
      <c r="AI80" s="93">
        <v>0</v>
      </c>
      <c r="AJ80" s="93">
        <v>27.90192239962866</v>
      </c>
      <c r="AK80" s="93">
        <v>0</v>
      </c>
      <c r="AL80" s="93">
        <v>9.3669971707883501</v>
      </c>
      <c r="AM80" s="49" t="s">
        <v>5598</v>
      </c>
      <c r="AN80" s="49"/>
      <c r="AO80" s="48" t="str" cm="1">
        <f t="array" ref="AO80">IFERROR(_xlfn.IFS(
AQ80="MPR ISSUE","PDH",
AQ80="BSS Hardware Issue","BSS",
AQ80="Sites strategiques, MLL, Pylone, etc.","ENVTECH",
AQ80="AKTIVCO DEFAUT GE &amp; POWER Cabinet","AKTIVCO",
AQ80="AKTIVCO Coupure ENEO &amp; Baisse de tension","AKTIVCO GRID ONLY",
AQ80="Coupure ENEO &amp; Baisse de tension","IHS GRID ONLY",
AQ80="Defaut GE &amp; POWER Cabinet","IHS",
AQ80="Sharing","Partners",
AQ80="Sites strategiques &amp; DataCenter","SST &amp; DC",
AQ80="Exclu","Exclu",
AQ80="SAT","SAT",
AQ80="SPARE-ISSUE","SPARE-ISSUE",
AQ80="Fiber CAmtel","TRANS_FO_CAMTEL",
AQ80="Fiber AOF","Fiber AOF",
AQ80="Projet OCM (HUAWEI)","TRAVAUX-HUAWEI",
AQ80="Projet OCM (NOKIA)","TRAVAUX-NOKIA",
AQ80="ACCESS-ISSUE","ACCESS-ISSUE",
AQ80="Projet OCM (ZTE, NOKIA, autres projets)","TRAVAUX OCM",
AQ80="No root CAuse","No root cause",
AQ80="ODU HS","PDH",
AQ80="IP &amp; VLAN","PDH",
AQ80="Warehouse HUAWEI","SPARE-ISSUE",
AQ80="SPARE-HS","SPARE-ISSUE",
AQ80="Power Telco","BSS",AQ80="no impacts","no impacts"
),"")</f>
        <v>Exclu</v>
      </c>
      <c r="AP80" s="48" t="str" cm="1">
        <f t="array" ref="AP80">IFERROR(_xlfn.IFS(
AQ80="MPR ISSUE","TX ISSUE",
AQ80="BSS Hardware Issue","RAN ISSUE",
AQ80="Sites strategiques, MLL, Pylone, etc.","ENVTECH",
AQ80="AKTIVCO DEFAUT GE &amp; POWER Cabinet","POWER ISSUE",
AQ80="AKTIVCO Coupure ENEO &amp; Baisse de tension","POWER ISSUE",
AQ80="Coupure ENEO &amp; Baisse de tension","POWER ISSUE",
AQ80="Defaut GE &amp; POWER Cabinet","POWER ISSUE",
AQ80="Sharing","POWER ISSUE",
AQ80="Sites strategiques &amp; DataCenter","POWER ISSUE",
AQ80="Exclu","Exclu",
AQ80="SAT","TX ISSUE",
AQ80="SPARE-ISSUE","SPARE-ISSUE",
AQ80="Fiber CAmtel","TX ISSUE",
AQ80="Fiber AOF","TX ISSUE",
AQ80="Projet OCM (HUAWEI)","TRAVAUX-HUAWEI",
AQ80="Projet OCM (NOKIA)","TRAVAUX -NOKIA",
AQ80="ACCESS-ISSUE","ACCESS-ISSUE",
AQ80="Projet OCM (ZTE, NOKIA, autres projets)","TRAVAUX OCM",
AQ80="No root CAuse","No root cause",
AQ80="ODU HS","TX ISSUE",
AQ80="IP &amp; VLAN","TX ISSUE",
AQ80="Warehouse HUAWEI","SPARE-ISSUE",
AQ80="SPARE-HS","SPARE-ISSUE",
AQ80="Power Telco","RAN ISSUE",AQ80="no impacts","no impacts"
),"")</f>
        <v>Exclu</v>
      </c>
      <c r="AQ80" s="67" t="s">
        <v>5598</v>
      </c>
      <c r="AR80" s="48" t="str" cm="1">
        <f t="array" ref="AR80">IFERROR(_xlfn.IFS(
AQ80="MPR ISSUE","ACTIVE",
AQ80="BSS Hardware Issue","ACTIVE",
AQ80="Sites strategiques, MLL, Pylone, etc.","PASSIVE",
AQ80="AKTIVCO DEFAUT GE &amp; POWER Cabinet","PASSIVE",
AQ80="AKTIVCO Coupure ENEO &amp; Baisse de tension","PASSIVE",
AQ80="Coupure ENEO &amp; Baisse de tension","PASSIVE",
AQ80="Defaut GE &amp; POWER Cabinet","PASSIVE",
AQ80="Sharing","PASSIVE",
AQ80="Sites strategiques &amp; DataCenter","PASSIVE",
AQ80="Exclu","Exclu",
AQ80="SAT","ACTIVE",
AQ80="SPARE-ISSUE","SPARE-ISSUE",
AQ80="Fiber CAmtel","ACTIVE",
AQ80="Fiber AOF","ACTIVE",
AQ80="Projet OCM (HUAWEI)","PLANNED WORKS",
AQ80="Projet OCM (NOKIA)","PLANNED WORKS",
AQ80="ACCESS-ISSUE","ACCESS-ISSUE",
AQ80="Projet OCM (ZTE, NOKIA, autres projets)","PLANNED WORKS",
AQ80="No root CAuse","No root cause",
AQ80="ODU HS","ACTIVE",
AQ80="IP &amp; VLAN","ACTIVE",
AQ80="Warehouse HUAWEI","SPARE-ISSUE",
AQ80="SPARE-HS","SPARE-ISSUE",
AQ80="Power Telco","ACTIVE", AQ80="no impacts","no impacts"
),"")</f>
        <v>Exclu</v>
      </c>
      <c r="AS80" s="92" t="s">
        <v>5656</v>
      </c>
      <c r="AT80" s="98" t="s">
        <v>385</v>
      </c>
      <c r="AV80" s="17" t="s">
        <v>5537</v>
      </c>
      <c r="AW80" s="7" t="s">
        <v>5537</v>
      </c>
      <c r="AX80" s="6" t="s">
        <v>5537</v>
      </c>
      <c r="AY80" s="7"/>
      <c r="AZ80" s="3" t="s">
        <v>5656</v>
      </c>
      <c r="BA80" s="18" t="s">
        <v>5537</v>
      </c>
      <c r="BB80" s="18" t="s">
        <v>5537</v>
      </c>
      <c r="BC80" s="18" t="s">
        <v>5537</v>
      </c>
      <c r="BD80" s="18" t="s">
        <v>5537</v>
      </c>
      <c r="BE80" s="18" t="s">
        <v>5537</v>
      </c>
      <c r="BF80" s="18" t="s">
        <v>5537</v>
      </c>
      <c r="BG80" s="18" t="s">
        <v>5537</v>
      </c>
      <c r="BH80" s="18" t="s">
        <v>5537</v>
      </c>
      <c r="BI80" s="18" t="s">
        <v>5537</v>
      </c>
      <c r="BJ80" s="18" t="s">
        <v>5537</v>
      </c>
      <c r="BK80" s="18" t="s">
        <v>5537</v>
      </c>
      <c r="BL80" s="9" t="s">
        <v>5537</v>
      </c>
      <c r="BM80" s="14" t="s">
        <v>5537</v>
      </c>
      <c r="BN80" s="14" t="s">
        <v>5537</v>
      </c>
      <c r="BO80" s="14" t="str">
        <f>_xlfn.XLOOKUP(B80,'[4]cell downs 18042026 17h'!$B:$B,'[4]cell downs 18042026 17h'!$B:$B,"")</f>
        <v>NRD_110</v>
      </c>
      <c r="BP80" s="14" t="str">
        <f>_xlfn.XLOOKUP(B80,'[5]Cells Huawei 19042026 15h'!$B:$B,'[5]Cells Huawei 19042026 15h'!$B:$B,"")</f>
        <v/>
      </c>
      <c r="BQ80" s="9" t="str">
        <f>_xlfn.XLOOKUP(B80,'[6]cells down 19042026 9H40'!$B:$B,'[6]cells down 19042026 9H40'!$B:$B,"")</f>
        <v/>
      </c>
      <c r="BR80" s="9" t="s">
        <v>385</v>
      </c>
      <c r="BS80" s="9" t="s">
        <v>1129</v>
      </c>
      <c r="BT80" s="108"/>
    </row>
    <row r="81" spans="1:72" s="9" customFormat="1" ht="17.5" customHeight="1" x14ac:dyDescent="0.35">
      <c r="A81" s="1" t="s">
        <v>1117</v>
      </c>
      <c r="B81" s="8" t="s">
        <v>1118</v>
      </c>
      <c r="C81" s="3" t="str">
        <f>_xlfn.XLOOKUP(B81,'[1]daily break down'!$D:$D,'[1]daily break down'!$E:$E,"")</f>
        <v>EXTREME-NORD</v>
      </c>
      <c r="D81" s="1" t="s">
        <v>11</v>
      </c>
      <c r="E81" s="1" t="s">
        <v>83</v>
      </c>
      <c r="F81" s="3" t="s">
        <v>55</v>
      </c>
      <c r="G81" s="1" t="s">
        <v>1117</v>
      </c>
      <c r="H81" s="33" t="str">
        <f>_xlfn.XLOOKUP(B81,[2]CALCULATION!$B:$B,[2]CALCULATION!$H:$H,"")</f>
        <v>NOKIA</v>
      </c>
      <c r="I81" s="28">
        <v>0</v>
      </c>
      <c r="J81" s="28">
        <v>0</v>
      </c>
      <c r="K81" s="28">
        <v>0</v>
      </c>
      <c r="L81" s="28">
        <v>0</v>
      </c>
      <c r="M81" s="28">
        <v>0</v>
      </c>
      <c r="N81" s="28">
        <v>4.815749834923679E-3</v>
      </c>
      <c r="O81" s="28">
        <v>0</v>
      </c>
      <c r="P81" s="28">
        <v>0</v>
      </c>
      <c r="Q81" s="28">
        <v>0</v>
      </c>
      <c r="R81" s="28">
        <v>2.9429582324530077E-3</v>
      </c>
      <c r="S81" s="93">
        <v>0</v>
      </c>
      <c r="T81" s="93">
        <f>_xlfn.XLOOKUP(B81,'[3]Nur des jours'!$B:$B,'[3]Nur des jours'!$U:$U,"")</f>
        <v>5.4917540281116915E-2</v>
      </c>
      <c r="U81" s="93">
        <v>0</v>
      </c>
      <c r="V81" s="93">
        <v>1.689687742539673</v>
      </c>
      <c r="W81" s="93">
        <v>5.4917540281116915E-2</v>
      </c>
      <c r="X81" s="93">
        <v>0</v>
      </c>
      <c r="Y81" s="93">
        <v>0</v>
      </c>
      <c r="Z81" s="93">
        <v>0</v>
      </c>
      <c r="AA81" s="93">
        <v>0</v>
      </c>
      <c r="AB81" s="93">
        <v>0</v>
      </c>
      <c r="AC81" s="93">
        <f>_xlfn.XLOOKUP(B81,'[3]Nur des jours'!$B:$B,'[3]Nur des jours'!$N:$N,"")</f>
        <v>0</v>
      </c>
      <c r="AD81" s="93">
        <v>0</v>
      </c>
      <c r="AE81" s="93">
        <v>0</v>
      </c>
      <c r="AF81" s="93">
        <v>0</v>
      </c>
      <c r="AG81" s="93"/>
      <c r="AH81" s="93">
        <v>9.2815551818424691</v>
      </c>
      <c r="AI81" s="93">
        <v>0</v>
      </c>
      <c r="AJ81" s="93">
        <v>27.647412261345224</v>
      </c>
      <c r="AK81" s="93">
        <v>0</v>
      </c>
      <c r="AL81" s="93">
        <v>9.2815551818424691</v>
      </c>
      <c r="AM81" s="49" t="s">
        <v>5601</v>
      </c>
      <c r="AN81" s="49"/>
      <c r="AO81" s="48" t="str" cm="1">
        <f t="array" ref="AO81">IFERROR(_xlfn.IFS(
AQ81="MPR ISSUE","PDH",
AQ81="BSS Hardware Issue","BSS",
AQ81="Sites strategiques, MLL, Pylone, etc.","ENVTECH",
AQ81="AKTIVCO DEFAUT GE &amp; POWER Cabinet","AKTIVCO",
AQ81="AKTIVCO Coupure ENEO &amp; Baisse de tension","AKTIVCO GRID ONLY",
AQ81="Coupure ENEO &amp; Baisse de tension","IHS GRID ONLY",
AQ81="Defaut GE &amp; POWER Cabinet","IHS",
AQ81="Sharing","Partners",
AQ81="Sites strategiques &amp; DataCenter","SST &amp; DC",
AQ81="Exclu","Exclu",
AQ81="SAT","SAT",
AQ81="SPARE-ISSUE","SPARE-ISSUE",
AQ81="Fiber CAmtel","TRANS_FO_CAMTEL",
AQ81="Fiber AOF","Fiber AOF",
AQ81="Projet OCM (HUAWEI)","TRAVAUX-HUAWEI",
AQ81="Projet OCM (NOKIA)","TRAVAUX-NOKIA",
AQ81="ACCESS-ISSUE","ACCESS-ISSUE",
AQ81="Projet OCM (ZTE, NOKIA, autres projets)","TRAVAUX OCM",
AQ81="No root CAuse","No root cause",
AQ81="ODU HS","PDH",
AQ81="IP &amp; VLAN","PDH",
AQ81="Warehouse HUAWEI","SPARE-ISSUE",
AQ81="SPARE-HS","SPARE-ISSUE",
AQ81="Power Telco","BSS",AQ81="no impacts","no impacts"
),"")</f>
        <v>No root cause</v>
      </c>
      <c r="AP81" s="48" t="str" cm="1">
        <f t="array" ref="AP81">IFERROR(_xlfn.IFS(
AQ81="MPR ISSUE","TX ISSUE",
AQ81="BSS Hardware Issue","RAN ISSUE",
AQ81="Sites strategiques, MLL, Pylone, etc.","ENVTECH",
AQ81="AKTIVCO DEFAUT GE &amp; POWER Cabinet","POWER ISSUE",
AQ81="AKTIVCO Coupure ENEO &amp; Baisse de tension","POWER ISSUE",
AQ81="Coupure ENEO &amp; Baisse de tension","POWER ISSUE",
AQ81="Defaut GE &amp; POWER Cabinet","POWER ISSUE",
AQ81="Sharing","POWER ISSUE",
AQ81="Sites strategiques &amp; DataCenter","POWER ISSUE",
AQ81="Exclu","Exclu",
AQ81="SAT","TX ISSUE",
AQ81="SPARE-ISSUE","SPARE-ISSUE",
AQ81="Fiber CAmtel","TX ISSUE",
AQ81="Fiber AOF","TX ISSUE",
AQ81="Projet OCM (HUAWEI)","TRAVAUX-HUAWEI",
AQ81="Projet OCM (NOKIA)","TRAVAUX -NOKIA",
AQ81="ACCESS-ISSUE","ACCESS-ISSUE",
AQ81="Projet OCM (ZTE, NOKIA, autres projets)","TRAVAUX OCM",
AQ81="No root CAuse","No root cause",
AQ81="ODU HS","TX ISSUE",
AQ81="IP &amp; VLAN","TX ISSUE",
AQ81="Warehouse HUAWEI","SPARE-ISSUE",
AQ81="SPARE-HS","SPARE-ISSUE",
AQ81="Power Telco","RAN ISSUE",AQ81="no impacts","no impacts"
),"")</f>
        <v>No root cause</v>
      </c>
      <c r="AQ81" s="67" t="s">
        <v>5344</v>
      </c>
      <c r="AR81" s="48" t="str" cm="1">
        <f t="array" ref="AR81">IFERROR(_xlfn.IFS(
AQ81="MPR ISSUE","ACTIVE",
AQ81="BSS Hardware Issue","ACTIVE",
AQ81="Sites strategiques, MLL, Pylone, etc.","PASSIVE",
AQ81="AKTIVCO DEFAUT GE &amp; POWER Cabinet","PASSIVE",
AQ81="AKTIVCO Coupure ENEO &amp; Baisse de tension","PASSIVE",
AQ81="Coupure ENEO &amp; Baisse de tension","PASSIVE",
AQ81="Defaut GE &amp; POWER Cabinet","PASSIVE",
AQ81="Sharing","PASSIVE",
AQ81="Sites strategiques &amp; DataCenter","PASSIVE",
AQ81="Exclu","Exclu",
AQ81="SAT","ACTIVE",
AQ81="SPARE-ISSUE","SPARE-ISSUE",
AQ81="Fiber CAmtel","ACTIVE",
AQ81="Fiber AOF","ACTIVE",
AQ81="Projet OCM (HUAWEI)","PLANNED WORKS",
AQ81="Projet OCM (NOKIA)","PLANNED WORKS",
AQ81="ACCESS-ISSUE","ACCESS-ISSUE",
AQ81="Projet OCM (ZTE, NOKIA, autres projets)","PLANNED WORKS",
AQ81="No root CAuse","No root cause",
AQ81="ODU HS","ACTIVE",
AQ81="IP &amp; VLAN","ACTIVE",
AQ81="Warehouse HUAWEI","SPARE-ISSUE",
AQ81="SPARE-HS","SPARE-ISSUE",
AQ81="Power Telco","ACTIVE", AQ81="no impacts","no impacts"
),"")</f>
        <v>No root cause</v>
      </c>
      <c r="AS81" s="92" t="s">
        <v>5814</v>
      </c>
      <c r="AT81" s="98" t="s">
        <v>1118</v>
      </c>
      <c r="AV81" s="17" t="s">
        <v>5537</v>
      </c>
      <c r="AW81" s="7" t="s">
        <v>5537</v>
      </c>
      <c r="AX81" s="6" t="s">
        <v>5537</v>
      </c>
      <c r="AY81" s="7"/>
      <c r="AZ81" s="3" t="s">
        <v>5537</v>
      </c>
      <c r="BA81" s="18" t="s">
        <v>5537</v>
      </c>
      <c r="BB81" s="18" t="s">
        <v>5537</v>
      </c>
      <c r="BC81" s="18" t="s">
        <v>5537</v>
      </c>
      <c r="BD81" s="18" t="s">
        <v>5537</v>
      </c>
      <c r="BE81" s="18" t="s">
        <v>5537</v>
      </c>
      <c r="BF81" s="18" t="s">
        <v>5537</v>
      </c>
      <c r="BG81" s="18" t="s">
        <v>5537</v>
      </c>
      <c r="BH81" s="18" t="s">
        <v>5537</v>
      </c>
      <c r="BI81" s="18" t="s">
        <v>5814</v>
      </c>
      <c r="BJ81" s="18" t="s">
        <v>5537</v>
      </c>
      <c r="BK81" s="18" t="s">
        <v>5537</v>
      </c>
      <c r="BL81" s="9" t="s">
        <v>5537</v>
      </c>
      <c r="BM81" s="14" t="s">
        <v>5537</v>
      </c>
      <c r="BN81" s="14" t="s">
        <v>5537</v>
      </c>
      <c r="BO81" s="14" t="str">
        <f>_xlfn.XLOOKUP(B81,'[4]cell downs 18042026 17h'!$B:$B,'[4]cell downs 18042026 17h'!$B:$B,"")</f>
        <v/>
      </c>
      <c r="BP81" s="14" t="str">
        <f>_xlfn.XLOOKUP(B81,'[5]Cells Huawei 19042026 15h'!$B:$B,'[5]Cells Huawei 19042026 15h'!$B:$B,"")</f>
        <v/>
      </c>
      <c r="BQ81" s="9" t="str">
        <f>_xlfn.XLOOKUP(B81,'[6]cells down 19042026 9H40'!$B:$B,'[6]cells down 19042026 9H40'!$B:$B,"")</f>
        <v/>
      </c>
      <c r="BR81" s="9" t="s">
        <v>1118</v>
      </c>
      <c r="BS81" s="9" t="s">
        <v>302</v>
      </c>
      <c r="BT81" s="108"/>
    </row>
    <row r="82" spans="1:72" s="9" customFormat="1" ht="46.5" customHeight="1" x14ac:dyDescent="0.35">
      <c r="A82" s="16" t="s">
        <v>4823</v>
      </c>
      <c r="B82" s="8" t="s">
        <v>4824</v>
      </c>
      <c r="C82" s="3" t="str">
        <f>_xlfn.XLOOKUP(B82,'[1]daily break down'!$D:$D,'[1]daily break down'!$E:$E,"")</f>
        <v>Yaounde</v>
      </c>
      <c r="D82" s="1" t="s">
        <v>11</v>
      </c>
      <c r="E82" s="1" t="s">
        <v>12</v>
      </c>
      <c r="F82" s="3" t="s">
        <v>37</v>
      </c>
      <c r="G82" s="1" t="s">
        <v>38</v>
      </c>
      <c r="H82" s="34" t="str">
        <f>_xlfn.XLOOKUP(B82,[2]CALCULATION!$B:$B,[2]CALCULATION!$H:$H,"")</f>
        <v>ZTE</v>
      </c>
      <c r="I82" s="28">
        <v>6.3583837709348137</v>
      </c>
      <c r="J82" s="28">
        <v>9.2457045997380387</v>
      </c>
      <c r="K82" s="28">
        <v>9.2457045997380387</v>
      </c>
      <c r="L82" s="28">
        <v>9.2457045997380387</v>
      </c>
      <c r="M82" s="28">
        <v>9.2457045997380387</v>
      </c>
      <c r="N82" s="28">
        <v>8.9328594909725965</v>
      </c>
      <c r="O82" s="28">
        <v>9.2457045997380387</v>
      </c>
      <c r="P82" s="28">
        <v>7.4642656370832672</v>
      </c>
      <c r="Q82" s="28">
        <v>4.6431842891508497</v>
      </c>
      <c r="R82" s="28">
        <v>9.2457045997380387</v>
      </c>
      <c r="S82" s="93">
        <v>9.2457045997380387</v>
      </c>
      <c r="T82" s="93">
        <f>_xlfn.XLOOKUP(B82,'[3]Nur des jours'!$B:$B,'[3]Nur des jours'!$U:$U,"")</f>
        <v>9.2733846412866363</v>
      </c>
      <c r="U82" s="93">
        <v>9.2457045997380387</v>
      </c>
      <c r="V82" s="93">
        <v>9.2457045997380387</v>
      </c>
      <c r="W82" s="93">
        <v>9.2733846412866363</v>
      </c>
      <c r="X82" s="93">
        <v>9.2457045997380387</v>
      </c>
      <c r="Y82" s="93">
        <v>5.822189976400626</v>
      </c>
      <c r="Z82" s="93">
        <v>9.2457045997380387</v>
      </c>
      <c r="AA82" s="93">
        <v>9.2457045997380387</v>
      </c>
      <c r="AB82" s="93">
        <v>9.2457045997380387</v>
      </c>
      <c r="AC82" s="93">
        <f>_xlfn.XLOOKUP(B82,'[3]Nur des jours'!$B:$B,'[3]Nur des jours'!$N:$N,"")</f>
        <v>9.2457045997380387</v>
      </c>
      <c r="AD82" s="93">
        <v>9.2457045997380387</v>
      </c>
      <c r="AE82" s="93">
        <v>9.2457045997380387</v>
      </c>
      <c r="AF82" s="93">
        <v>19.343480066089668</v>
      </c>
      <c r="AG82" s="93"/>
      <c r="AH82" s="93">
        <v>9.2457045997380387</v>
      </c>
      <c r="AI82" s="93">
        <v>0</v>
      </c>
      <c r="AJ82" s="93">
        <v>0</v>
      </c>
      <c r="AK82" s="93">
        <v>17.729448614148101</v>
      </c>
      <c r="AL82" s="93">
        <v>9.2457045997380387</v>
      </c>
      <c r="AM82" s="49" t="s">
        <v>5559</v>
      </c>
      <c r="AN82" s="49"/>
      <c r="AO82" s="48" t="str" cm="1">
        <f t="array" ref="AO82">IFERROR(_xlfn.IFS(
AQ82="MPR ISSUE","PDH",
AQ82="BSS Hardware Issue","BSS",
AQ82="Sites strategiques, MLL, Pylone, etc.","ENVTECH",
AQ82="AKTIVCO DEFAUT GE &amp; POWER Cabinet","AKTIVCO",
AQ82="AKTIVCO Coupure ENEO &amp; Baisse de tension","AKTIVCO GRID ONLY",
AQ82="Coupure ENEO &amp; Baisse de tension","IHS GRID ONLY",
AQ82="Defaut GE &amp; POWER Cabinet","IHS",
AQ82="Sharing","Partners",
AQ82="Sites strategiques &amp; DataCenter","SST &amp; DC",
AQ82="Exclu","Exclu",
AQ82="SAT","SAT",
AQ82="SPARE-ISSUE","SPARE-ISSUE",
AQ82="Fiber CAmtel","TRANS_FO_CAMTEL",
AQ82="Fiber AOF","Fiber AOF",
AQ82="Projet OCM (HUAWEI)","TRAVAUX-HUAWEI",
AQ82="Projet OCM (NOKIA)","TRAVAUX-NOKIA",
AQ82="ACCESS-ISSUE","ACCESS-ISSUE",
AQ82="Projet OCM (ZTE, NOKIA, autres projets)","TRAVAUX OCM",
AQ82="No root CAuse","No root cause",
AQ82="ODU HS","PDH",
AQ82="IP &amp; VLAN","PDH",
AQ82="Warehouse HUAWEI","SPARE-ISSUE",
AQ82="SPARE-HS","SPARE-ISSUE",
AQ82="Power Telco","BSS",AQ82="no impacts","no impacts"
),"")</f>
        <v>BSS</v>
      </c>
      <c r="AP82" s="48" t="str" cm="1">
        <f t="array" ref="AP82">IFERROR(_xlfn.IFS(
AQ82="MPR ISSUE","TX ISSUE",
AQ82="BSS Hardware Issue","RAN ISSUE",
AQ82="Sites strategiques, MLL, Pylone, etc.","ENVTECH",
AQ82="AKTIVCO DEFAUT GE &amp; POWER Cabinet","POWER ISSUE",
AQ82="AKTIVCO Coupure ENEO &amp; Baisse de tension","POWER ISSUE",
AQ82="Coupure ENEO &amp; Baisse de tension","POWER ISSUE",
AQ82="Defaut GE &amp; POWER Cabinet","POWER ISSUE",
AQ82="Sharing","POWER ISSUE",
AQ82="Sites strategiques &amp; DataCenter","POWER ISSUE",
AQ82="Exclu","Exclu",
AQ82="SAT","TX ISSUE",
AQ82="SPARE-ISSUE","SPARE-ISSUE",
AQ82="Fiber CAmtel","TX ISSUE",
AQ82="Fiber AOF","TX ISSUE",
AQ82="Projet OCM (HUAWEI)","TRAVAUX-HUAWEI",
AQ82="Projet OCM (NOKIA)","TRAVAUX -NOKIA",
AQ82="ACCESS-ISSUE","ACCESS-ISSUE",
AQ82="Projet OCM (ZTE, NOKIA, autres projets)","TRAVAUX OCM",
AQ82="No root CAuse","No root cause",
AQ82="ODU HS","TX ISSUE",
AQ82="IP &amp; VLAN","TX ISSUE",
AQ82="Warehouse HUAWEI","SPARE-ISSUE",
AQ82="SPARE-HS","SPARE-ISSUE",
AQ82="Power Telco","RAN ISSUE",AQ82="no impacts","no impacts"
),"")</f>
        <v>RAN ISSUE</v>
      </c>
      <c r="AQ82" s="67" t="s">
        <v>5320</v>
      </c>
      <c r="AR82" s="48" t="str" cm="1">
        <f t="array" ref="AR82">IFERROR(_xlfn.IFS(
AQ82="MPR ISSUE","ACTIVE",
AQ82="BSS Hardware Issue","ACTIVE",
AQ82="Sites strategiques, MLL, Pylone, etc.","PASSIVE",
AQ82="AKTIVCO DEFAUT GE &amp; POWER Cabinet","PASSIVE",
AQ82="AKTIVCO Coupure ENEO &amp; Baisse de tension","PASSIVE",
AQ82="Coupure ENEO &amp; Baisse de tension","PASSIVE",
AQ82="Defaut GE &amp; POWER Cabinet","PASSIVE",
AQ82="Sharing","PASSIVE",
AQ82="Sites strategiques &amp; DataCenter","PASSIVE",
AQ82="Exclu","Exclu",
AQ82="SAT","ACTIVE",
AQ82="SPARE-ISSUE","SPARE-ISSUE",
AQ82="Fiber CAmtel","ACTIVE",
AQ82="Fiber AOF","ACTIVE",
AQ82="Projet OCM (HUAWEI)","PLANNED WORKS",
AQ82="Projet OCM (NOKIA)","PLANNED WORKS",
AQ82="ACCESS-ISSUE","ACCESS-ISSUE",
AQ82="Projet OCM (ZTE, NOKIA, autres projets)","PLANNED WORKS",
AQ82="No root CAuse","No root cause",
AQ82="ODU HS","ACTIVE",
AQ82="IP &amp; VLAN","ACTIVE",
AQ82="Warehouse HUAWEI","SPARE-ISSUE",
AQ82="SPARE-HS","SPARE-ISSUE",
AQ82="Power Telco","ACTIVE", AQ82="no impacts","no impacts"
),"")</f>
        <v>ACTIVE</v>
      </c>
      <c r="AS82" s="92" t="s">
        <v>6017</v>
      </c>
      <c r="AT82" s="98" t="s">
        <v>4824</v>
      </c>
      <c r="AV82" s="17" t="s">
        <v>5537</v>
      </c>
      <c r="AW82" s="7" t="s">
        <v>5950</v>
      </c>
      <c r="AX82" s="6" t="s">
        <v>5537</v>
      </c>
      <c r="AY82" s="7"/>
      <c r="AZ82" s="3" t="s">
        <v>5537</v>
      </c>
      <c r="BA82" s="18" t="s">
        <v>5537</v>
      </c>
      <c r="BB82" s="18" t="s">
        <v>5537</v>
      </c>
      <c r="BC82" s="18" t="s">
        <v>5537</v>
      </c>
      <c r="BD82" s="18" t="s">
        <v>5537</v>
      </c>
      <c r="BE82" s="18" t="s">
        <v>5537</v>
      </c>
      <c r="BF82" s="18" t="s">
        <v>5537</v>
      </c>
      <c r="BG82" s="18" t="s">
        <v>5537</v>
      </c>
      <c r="BH82" s="18" t="s">
        <v>5537</v>
      </c>
      <c r="BI82" s="18" t="s">
        <v>5537</v>
      </c>
      <c r="BJ82" s="18" t="s">
        <v>5537</v>
      </c>
      <c r="BK82" s="18" t="s">
        <v>5537</v>
      </c>
      <c r="BL82" s="9" t="s">
        <v>5537</v>
      </c>
      <c r="BM82" s="14" t="s">
        <v>6405</v>
      </c>
      <c r="BN82" s="14" t="s">
        <v>4824</v>
      </c>
      <c r="BO82" s="14" t="str">
        <f>_xlfn.XLOOKUP(B82,'[4]cell downs 18042026 17h'!$B:$B,'[4]cell downs 18042026 17h'!$B:$B,"")</f>
        <v/>
      </c>
      <c r="BP82" s="14" t="str">
        <f>_xlfn.XLOOKUP(B82,'[5]Cells Huawei 19042026 15h'!$B:$B,'[5]Cells Huawei 19042026 15h'!$B:$B,"")</f>
        <v/>
      </c>
      <c r="BQ82" s="9" t="str">
        <f>_xlfn.XLOOKUP(B82,'[6]cells down 19042026 9H40'!$B:$B,'[6]cells down 19042026 9H40'!$B:$B,"")</f>
        <v>CTR_002</v>
      </c>
      <c r="BR82" s="9" t="s">
        <v>4824</v>
      </c>
      <c r="BS82" s="9" t="s">
        <v>318</v>
      </c>
      <c r="BT82" s="108"/>
    </row>
    <row r="83" spans="1:72" s="9" customFormat="1" x14ac:dyDescent="0.35">
      <c r="A83" s="1" t="s">
        <v>2036</v>
      </c>
      <c r="B83" s="8" t="s">
        <v>2037</v>
      </c>
      <c r="C83" s="3" t="str">
        <f>_xlfn.XLOOKUP(B83,'[1]daily break down'!$D:$D,'[1]daily break down'!$E:$E,"")</f>
        <v>Yaounde</v>
      </c>
      <c r="D83" s="1" t="s">
        <v>21</v>
      </c>
      <c r="E83" s="1" t="s">
        <v>30</v>
      </c>
      <c r="F83" s="3" t="s">
        <v>37</v>
      </c>
      <c r="G83" s="1" t="s">
        <v>38</v>
      </c>
      <c r="H83" s="34" t="str">
        <f>_xlfn.XLOOKUP(B83,[2]CALCULATION!$B:$B,[2]CALCULATION!$H:$H,"")</f>
        <v>ZTE</v>
      </c>
      <c r="I83" s="28">
        <v>3.4843679105563679</v>
      </c>
      <c r="J83" s="28">
        <v>9.195320503491395</v>
      </c>
      <c r="K83" s="28">
        <v>9.1744534618600397</v>
      </c>
      <c r="L83" s="28">
        <v>9.227762510950738</v>
      </c>
      <c r="M83" s="28">
        <v>13.025207386290678</v>
      </c>
      <c r="N83" s="28">
        <v>24.07815830700876</v>
      </c>
      <c r="O83" s="28">
        <v>0</v>
      </c>
      <c r="P83" s="28">
        <v>2.9564852625180862</v>
      </c>
      <c r="Q83" s="28">
        <v>2.8731241064625768</v>
      </c>
      <c r="R83" s="28">
        <v>3.2196775132478965</v>
      </c>
      <c r="S83" s="93">
        <v>0.76334135198454478</v>
      </c>
      <c r="T83" s="93">
        <f>_xlfn.XLOOKUP(B83,'[3]Nur des jours'!$B:$B,'[3]Nur des jours'!$U:$U,"")</f>
        <v>2.9626918697725384</v>
      </c>
      <c r="U83" s="93">
        <v>16.532974919599468</v>
      </c>
      <c r="V83" s="93">
        <v>17.700887188135827</v>
      </c>
      <c r="W83" s="93">
        <v>2.9626918697725384</v>
      </c>
      <c r="X83" s="93">
        <v>6.7759742946583232</v>
      </c>
      <c r="Y83" s="93">
        <v>4.5641035518915176</v>
      </c>
      <c r="Z83" s="93">
        <v>22.417337979014537</v>
      </c>
      <c r="AA83" s="93">
        <v>35.749219536972838</v>
      </c>
      <c r="AB83" s="93">
        <v>6.4995840859736385</v>
      </c>
      <c r="AC83" s="93">
        <f>_xlfn.XLOOKUP(B83,'[3]Nur des jours'!$B:$B,'[3]Nur des jours'!$N:$N,"")</f>
        <v>8.430088633205207</v>
      </c>
      <c r="AD83" s="93">
        <v>8.430088633205207</v>
      </c>
      <c r="AE83" s="93">
        <v>9.2457045997380387</v>
      </c>
      <c r="AF83" s="93">
        <v>10.207318517377077</v>
      </c>
      <c r="AG83" s="93"/>
      <c r="AH83" s="93">
        <v>9.2457045997380387</v>
      </c>
      <c r="AI83" s="93">
        <v>0</v>
      </c>
      <c r="AJ83" s="93">
        <v>0</v>
      </c>
      <c r="AK83" s="93">
        <v>17.729448614148101</v>
      </c>
      <c r="AL83" s="93">
        <v>9.2457045997380387</v>
      </c>
      <c r="AM83" s="49" t="s">
        <v>5559</v>
      </c>
      <c r="AN83" s="49"/>
      <c r="AO83" s="48" t="str" cm="1">
        <f t="array" ref="AO83">IFERROR(_xlfn.IFS(
AQ83="MPR ISSUE","PDH",
AQ83="BSS Hardware Issue","BSS",
AQ83="Sites strategiques, MLL, Pylone, etc.","ENVTECH",
AQ83="AKTIVCO DEFAUT GE &amp; POWER Cabinet","AKTIVCO",
AQ83="AKTIVCO Coupure ENEO &amp; Baisse de tension","AKTIVCO GRID ONLY",
AQ83="Coupure ENEO &amp; Baisse de tension","IHS GRID ONLY",
AQ83="Defaut GE &amp; POWER Cabinet","IHS",
AQ83="Sharing","Partners",
AQ83="Sites strategiques &amp; DataCenter","SST &amp; DC",
AQ83="Exclu","Exclu",
AQ83="SAT","SAT",
AQ83="SPARE-ISSUE","SPARE-ISSUE",
AQ83="Fiber CAmtel","TRANS_FO_CAMTEL",
AQ83="Fiber AOF","Fiber AOF",
AQ83="Projet OCM (HUAWEI)","TRAVAUX-HUAWEI",
AQ83="Projet OCM (NOKIA)","TRAVAUX-NOKIA",
AQ83="ACCESS-ISSUE","ACCESS-ISSUE",
AQ83="Projet OCM (ZTE, NOKIA, autres projets)","TRAVAUX OCM",
AQ83="No root CAuse","No root cause",
AQ83="ODU HS","PDH",
AQ83="IP &amp; VLAN","PDH",
AQ83="Warehouse HUAWEI","SPARE-ISSUE",
AQ83="SPARE-HS","SPARE-ISSUE",
AQ83="Power Telco","BSS",AQ83="no impacts","no impacts"
),"")</f>
        <v>AKTIVCO GRID ONLY</v>
      </c>
      <c r="AP83" s="48" t="str" cm="1">
        <f t="array" ref="AP83">IFERROR(_xlfn.IFS(
AQ83="MPR ISSUE","TX ISSUE",
AQ83="BSS Hardware Issue","RAN ISSUE",
AQ83="Sites strategiques, MLL, Pylone, etc.","ENVTECH",
AQ83="AKTIVCO DEFAUT GE &amp; POWER Cabinet","POWER ISSUE",
AQ83="AKTIVCO Coupure ENEO &amp; Baisse de tension","POWER ISSUE",
AQ83="Coupure ENEO &amp; Baisse de tension","POWER ISSUE",
AQ83="Defaut GE &amp; POWER Cabinet","POWER ISSUE",
AQ83="Sharing","POWER ISSUE",
AQ83="Sites strategiques &amp; DataCenter","POWER ISSUE",
AQ83="Exclu","Exclu",
AQ83="SAT","TX ISSUE",
AQ83="SPARE-ISSUE","SPARE-ISSUE",
AQ83="Fiber CAmtel","TX ISSUE",
AQ83="Fiber AOF","TX ISSUE",
AQ83="Projet OCM (HUAWEI)","TRAVAUX-HUAWEI",
AQ83="Projet OCM (NOKIA)","TRAVAUX -NOKIA",
AQ83="ACCESS-ISSUE","ACCESS-ISSUE",
AQ83="Projet OCM (ZTE, NOKIA, autres projets)","TRAVAUX OCM",
AQ83="No root CAuse","No root cause",
AQ83="ODU HS","TX ISSUE",
AQ83="IP &amp; VLAN","TX ISSUE",
AQ83="Warehouse HUAWEI","SPARE-ISSUE",
AQ83="SPARE-HS","SPARE-ISSUE",
AQ83="Power Telco","RAN ISSUE",AQ83="no impacts","no impacts"
),"")</f>
        <v>POWER ISSUE</v>
      </c>
      <c r="AQ83" s="67" t="s">
        <v>5327</v>
      </c>
      <c r="AR83" s="48" t="str" cm="1">
        <f t="array" ref="AR83">IFERROR(_xlfn.IFS(
AQ83="MPR ISSUE","ACTIVE",
AQ83="BSS Hardware Issue","ACTIVE",
AQ83="Sites strategiques, MLL, Pylone, etc.","PASSIVE",
AQ83="AKTIVCO DEFAUT GE &amp; POWER Cabinet","PASSIVE",
AQ83="AKTIVCO Coupure ENEO &amp; Baisse de tension","PASSIVE",
AQ83="Coupure ENEO &amp; Baisse de tension","PASSIVE",
AQ83="Defaut GE &amp; POWER Cabinet","PASSIVE",
AQ83="Sharing","PASSIVE",
AQ83="Sites strategiques &amp; DataCenter","PASSIVE",
AQ83="Exclu","Exclu",
AQ83="SAT","ACTIVE",
AQ83="SPARE-ISSUE","SPARE-ISSUE",
AQ83="Fiber CAmtel","ACTIVE",
AQ83="Fiber AOF","ACTIVE",
AQ83="Projet OCM (HUAWEI)","PLANNED WORKS",
AQ83="Projet OCM (NOKIA)","PLANNED WORKS",
AQ83="ACCESS-ISSUE","ACCESS-ISSUE",
AQ83="Projet OCM (ZTE, NOKIA, autres projets)","PLANNED WORKS",
AQ83="No root CAuse","No root cause",
AQ83="ODU HS","ACTIVE",
AQ83="IP &amp; VLAN","ACTIVE",
AQ83="Warehouse HUAWEI","SPARE-ISSUE",
AQ83="SPARE-HS","SPARE-ISSUE",
AQ83="Power Telco","ACTIVE", AQ83="no impacts","no impacts"
),"")</f>
        <v>PASSIVE</v>
      </c>
      <c r="AS83" s="92" t="s">
        <v>6340</v>
      </c>
      <c r="AT83" s="98" t="s">
        <v>2037</v>
      </c>
      <c r="AV83" s="17" t="s">
        <v>5537</v>
      </c>
      <c r="AW83" s="7" t="s">
        <v>5950</v>
      </c>
      <c r="AX83" s="6" t="s">
        <v>6340</v>
      </c>
      <c r="AY83" s="7"/>
      <c r="AZ83" s="3" t="s">
        <v>5537</v>
      </c>
      <c r="BA83" s="18" t="s">
        <v>5537</v>
      </c>
      <c r="BB83" s="18" t="s">
        <v>5537</v>
      </c>
      <c r="BC83" s="18" t="s">
        <v>5537</v>
      </c>
      <c r="BD83" s="18" t="s">
        <v>5537</v>
      </c>
      <c r="BE83" s="18" t="s">
        <v>5537</v>
      </c>
      <c r="BF83" s="18" t="s">
        <v>5537</v>
      </c>
      <c r="BG83" s="18" t="s">
        <v>5537</v>
      </c>
      <c r="BH83" s="18" t="s">
        <v>5537</v>
      </c>
      <c r="BI83" s="18" t="s">
        <v>5537</v>
      </c>
      <c r="BJ83" s="18" t="s">
        <v>5537</v>
      </c>
      <c r="BK83" s="18" t="s">
        <v>5537</v>
      </c>
      <c r="BL83" s="9" t="s">
        <v>5537</v>
      </c>
      <c r="BM83" s="14" t="s">
        <v>6405</v>
      </c>
      <c r="BN83" s="14" t="s">
        <v>5537</v>
      </c>
      <c r="BO83" s="14" t="str">
        <f>_xlfn.XLOOKUP(B83,'[4]cell downs 18042026 17h'!$B:$B,'[4]cell downs 18042026 17h'!$B:$B,"")</f>
        <v/>
      </c>
      <c r="BP83" s="14" t="str">
        <f>_xlfn.XLOOKUP(B83,'[5]Cells Huawei 19042026 15h'!$B:$B,'[5]Cells Huawei 19042026 15h'!$B:$B,"")</f>
        <v/>
      </c>
      <c r="BQ83" s="9" t="str">
        <f>_xlfn.XLOOKUP(B83,'[6]cells down 19042026 9H40'!$B:$B,'[6]cells down 19042026 9H40'!$B:$B,"")</f>
        <v/>
      </c>
      <c r="BR83" s="9" t="s">
        <v>5537</v>
      </c>
      <c r="BS83" s="9" t="s">
        <v>5537</v>
      </c>
      <c r="BT83" s="108"/>
    </row>
    <row r="84" spans="1:72" s="9" customFormat="1" ht="15" customHeight="1" x14ac:dyDescent="0.35">
      <c r="A84" s="1" t="s">
        <v>1965</v>
      </c>
      <c r="B84" s="8" t="s">
        <v>1966</v>
      </c>
      <c r="C84" s="3" t="str">
        <f>_xlfn.XLOOKUP(B84,'[1]daily break down'!$D:$D,'[1]daily break down'!$E:$E,"")</f>
        <v>Douala</v>
      </c>
      <c r="D84" s="1" t="s">
        <v>5522</v>
      </c>
      <c r="E84" s="1"/>
      <c r="F84" s="3" t="s">
        <v>31</v>
      </c>
      <c r="G84" s="1" t="s">
        <v>32</v>
      </c>
      <c r="H84" s="34" t="str">
        <f>_xlfn.XLOOKUP(B84,[2]CALCULATION!$B:$B,[2]CALCULATION!$H:$H,"")</f>
        <v>ZTE</v>
      </c>
      <c r="I84" s="28">
        <v>9.2457045997380387</v>
      </c>
      <c r="J84" s="28">
        <v>9.2457045997380387</v>
      </c>
      <c r="K84" s="28">
        <v>9.2457045997380387</v>
      </c>
      <c r="L84" s="28">
        <v>9.2457045997380387</v>
      </c>
      <c r="M84" s="28">
        <v>9.2457045997380387</v>
      </c>
      <c r="N84" s="28">
        <v>9.2457045997380387</v>
      </c>
      <c r="O84" s="28">
        <v>9.2457045997380387</v>
      </c>
      <c r="P84" s="28">
        <v>9.2457045997380387</v>
      </c>
      <c r="Q84" s="28">
        <v>9.2457045997380387</v>
      </c>
      <c r="R84" s="28">
        <v>9.2457045997380387</v>
      </c>
      <c r="S84" s="93">
        <v>9.2457045997380387</v>
      </c>
      <c r="T84" s="93">
        <f>_xlfn.XLOOKUP(B84,'[3]Nur des jours'!$B:$B,'[3]Nur des jours'!$U:$U,"")</f>
        <v>20.494698701320942</v>
      </c>
      <c r="U84" s="93">
        <v>9.2457045997380387</v>
      </c>
      <c r="V84" s="93">
        <v>9.2457045997380387</v>
      </c>
      <c r="W84" s="93">
        <v>20.494698701320942</v>
      </c>
      <c r="X84" s="93">
        <v>0.71957406979365524</v>
      </c>
      <c r="Y84" s="93">
        <v>8.2347053502381318</v>
      </c>
      <c r="Z84" s="93">
        <v>9.2457045997380387</v>
      </c>
      <c r="AA84" s="93">
        <v>9.2457045997380387</v>
      </c>
      <c r="AB84" s="93">
        <v>9.2457045997380387</v>
      </c>
      <c r="AC84" s="93">
        <f>_xlfn.XLOOKUP(B84,'[3]Nur des jours'!$B:$B,'[3]Nur des jours'!$N:$N,"")</f>
        <v>9.2457045997380387</v>
      </c>
      <c r="AD84" s="93">
        <v>9.2457045997380387</v>
      </c>
      <c r="AE84" s="93">
        <v>9.2457045997380387</v>
      </c>
      <c r="AF84" s="93">
        <v>9.2457045997380387</v>
      </c>
      <c r="AG84" s="93"/>
      <c r="AH84" s="93">
        <v>9.2457045997380387</v>
      </c>
      <c r="AI84" s="93">
        <v>0</v>
      </c>
      <c r="AJ84" s="93">
        <v>27.540622418066651</v>
      </c>
      <c r="AK84" s="93">
        <v>0</v>
      </c>
      <c r="AL84" s="93">
        <v>9.2457045997380387</v>
      </c>
      <c r="AM84" s="49" t="s">
        <v>5559</v>
      </c>
      <c r="AN84" s="49"/>
      <c r="AO84" s="48" t="str" cm="1">
        <f t="array" ref="AO84">IFERROR(_xlfn.IFS(
AQ84="MPR ISSUE","PDH",
AQ84="BSS Hardware Issue","BSS",
AQ84="Sites strategiques, MLL, Pylone, etc.","ENVTECH",
AQ84="AKTIVCO DEFAUT GE &amp; POWER Cabinet","AKTIVCO",
AQ84="AKTIVCO Coupure ENEO &amp; Baisse de tension","AKTIVCO GRID ONLY",
AQ84="Coupure ENEO &amp; Baisse de tension","IHS GRID ONLY",
AQ84="Defaut GE &amp; POWER Cabinet","IHS",
AQ84="Sharing","Partners",
AQ84="Sites strategiques &amp; DataCenter","SST &amp; DC",
AQ84="Exclu","Exclu",
AQ84="SAT","SAT",
AQ84="SPARE-ISSUE","SPARE-ISSUE",
AQ84="Fiber CAmtel","TRANS_FO_CAMTEL",
AQ84="Fiber AOF","Fiber AOF",
AQ84="Projet OCM (HUAWEI)","TRAVAUX-HUAWEI",
AQ84="Projet OCM (NOKIA)","TRAVAUX-NOKIA",
AQ84="ACCESS-ISSUE","ACCESS-ISSUE",
AQ84="Projet OCM (ZTE, NOKIA, autres projets)","TRAVAUX OCM",
AQ84="No root CAuse","No root cause",
AQ84="ODU HS","PDH",
AQ84="IP &amp; VLAN","PDH",
AQ84="Warehouse HUAWEI","SPARE-ISSUE",
AQ84="SPARE-HS","SPARE-ISSUE",
AQ84="Power Telco","BSS",AQ84="no impacts","no impacts"
),"")</f>
        <v>No root cause</v>
      </c>
      <c r="AP84" s="48" t="str" cm="1">
        <f t="array" ref="AP84">IFERROR(_xlfn.IFS(
AQ84="MPR ISSUE","TX ISSUE",
AQ84="BSS Hardware Issue","RAN ISSUE",
AQ84="Sites strategiques, MLL, Pylone, etc.","ENVTECH",
AQ84="AKTIVCO DEFAUT GE &amp; POWER Cabinet","POWER ISSUE",
AQ84="AKTIVCO Coupure ENEO &amp; Baisse de tension","POWER ISSUE",
AQ84="Coupure ENEO &amp; Baisse de tension","POWER ISSUE",
AQ84="Defaut GE &amp; POWER Cabinet","POWER ISSUE",
AQ84="Sharing","POWER ISSUE",
AQ84="Sites strategiques &amp; DataCenter","POWER ISSUE",
AQ84="Exclu","Exclu",
AQ84="SAT","TX ISSUE",
AQ84="SPARE-ISSUE","SPARE-ISSUE",
AQ84="Fiber CAmtel","TX ISSUE",
AQ84="Fiber AOF","TX ISSUE",
AQ84="Projet OCM (HUAWEI)","TRAVAUX-HUAWEI",
AQ84="Projet OCM (NOKIA)","TRAVAUX -NOKIA",
AQ84="ACCESS-ISSUE","ACCESS-ISSUE",
AQ84="Projet OCM (ZTE, NOKIA, autres projets)","TRAVAUX OCM",
AQ84="No root CAuse","No root cause",
AQ84="ODU HS","TX ISSUE",
AQ84="IP &amp; VLAN","TX ISSUE",
AQ84="Warehouse HUAWEI","SPARE-ISSUE",
AQ84="SPARE-HS","SPARE-ISSUE",
AQ84="Power Telco","RAN ISSUE",AQ84="no impacts","no impacts"
),"")</f>
        <v>No root cause</v>
      </c>
      <c r="AQ84" s="67" t="s">
        <v>5344</v>
      </c>
      <c r="AR84" s="48" t="str" cm="1">
        <f t="array" ref="AR84">IFERROR(_xlfn.IFS(
AQ84="MPR ISSUE","ACTIVE",
AQ84="BSS Hardware Issue","ACTIVE",
AQ84="Sites strategiques, MLL, Pylone, etc.","PASSIVE",
AQ84="AKTIVCO DEFAUT GE &amp; POWER Cabinet","PASSIVE",
AQ84="AKTIVCO Coupure ENEO &amp; Baisse de tension","PASSIVE",
AQ84="Coupure ENEO &amp; Baisse de tension","PASSIVE",
AQ84="Defaut GE &amp; POWER Cabinet","PASSIVE",
AQ84="Sharing","PASSIVE",
AQ84="Sites strategiques &amp; DataCenter","PASSIVE",
AQ84="Exclu","Exclu",
AQ84="SAT","ACTIVE",
AQ84="SPARE-ISSUE","SPARE-ISSUE",
AQ84="Fiber CAmtel","ACTIVE",
AQ84="Fiber AOF","ACTIVE",
AQ84="Projet OCM (HUAWEI)","PLANNED WORKS",
AQ84="Projet OCM (NOKIA)","PLANNED WORKS",
AQ84="ACCESS-ISSUE","ACCESS-ISSUE",
AQ84="Projet OCM (ZTE, NOKIA, autres projets)","PLANNED WORKS",
AQ84="No root CAuse","No root cause",
AQ84="ODU HS","ACTIVE",
AQ84="IP &amp; VLAN","ACTIVE",
AQ84="Warehouse HUAWEI","SPARE-ISSUE",
AQ84="SPARE-HS","SPARE-ISSUE",
AQ84="Power Telco","ACTIVE", AQ84="no impacts","no impacts"
),"")</f>
        <v>No root cause</v>
      </c>
      <c r="AS84" s="92" t="s">
        <v>5950</v>
      </c>
      <c r="AT84" s="98" t="s">
        <v>1966</v>
      </c>
      <c r="AV84" s="17" t="s">
        <v>5537</v>
      </c>
      <c r="AW84" s="7" t="s">
        <v>5950</v>
      </c>
      <c r="AX84" s="6" t="s">
        <v>5537</v>
      </c>
      <c r="AY84" s="7"/>
      <c r="AZ84" s="3" t="s">
        <v>5537</v>
      </c>
      <c r="BA84" s="18" t="s">
        <v>5537</v>
      </c>
      <c r="BB84" s="18" t="s">
        <v>5537</v>
      </c>
      <c r="BC84" s="18" t="s">
        <v>5537</v>
      </c>
      <c r="BD84" s="18" t="s">
        <v>5537</v>
      </c>
      <c r="BE84" s="18" t="s">
        <v>5537</v>
      </c>
      <c r="BF84" s="18" t="s">
        <v>5537</v>
      </c>
      <c r="BG84" s="18" t="s">
        <v>5537</v>
      </c>
      <c r="BH84" s="18" t="s">
        <v>5537</v>
      </c>
      <c r="BI84" s="18" t="s">
        <v>5537</v>
      </c>
      <c r="BJ84" s="18" t="s">
        <v>5537</v>
      </c>
      <c r="BK84" s="18" t="s">
        <v>5537</v>
      </c>
      <c r="BL84" s="9" t="s">
        <v>5537</v>
      </c>
      <c r="BM84" s="14" t="s">
        <v>6391</v>
      </c>
      <c r="BN84" s="14" t="s">
        <v>5537</v>
      </c>
      <c r="BO84" s="14" t="str">
        <f>_xlfn.XLOOKUP(B84,'[4]cell downs 18042026 17h'!$B:$B,'[4]cell downs 18042026 17h'!$B:$B,"")</f>
        <v/>
      </c>
      <c r="BP84" s="14" t="str">
        <f>_xlfn.XLOOKUP(B84,'[5]Cells Huawei 19042026 15h'!$B:$B,'[5]Cells Huawei 19042026 15h'!$B:$B,"")</f>
        <v/>
      </c>
      <c r="BQ84" s="9" t="str">
        <f>_xlfn.XLOOKUP(B84,'[6]cells down 19042026 9H40'!$B:$B,'[6]cells down 19042026 9H40'!$B:$B,"")</f>
        <v>LIT_780</v>
      </c>
      <c r="BR84" s="9" t="s">
        <v>5537</v>
      </c>
      <c r="BS84" s="9" t="s">
        <v>5537</v>
      </c>
      <c r="BT84" s="108"/>
    </row>
    <row r="85" spans="1:72" s="9" customFormat="1" x14ac:dyDescent="0.35">
      <c r="A85" s="16" t="s">
        <v>4584</v>
      </c>
      <c r="B85" s="8" t="s">
        <v>4585</v>
      </c>
      <c r="C85" s="3" t="str">
        <f>_xlfn.XLOOKUP(B85,'[1]daily break down'!$D:$D,'[1]daily break down'!$E:$E,"")</f>
        <v>Yaounde</v>
      </c>
      <c r="D85" s="1" t="s">
        <v>11</v>
      </c>
      <c r="E85" s="1" t="s">
        <v>12</v>
      </c>
      <c r="F85" s="3" t="s">
        <v>37</v>
      </c>
      <c r="G85" s="1" t="s">
        <v>38</v>
      </c>
      <c r="H85" s="34" t="str">
        <f>_xlfn.XLOOKUP(B85,[2]CALCULATION!$B:$B,[2]CALCULATION!$H:$H,"")</f>
        <v>ZTE</v>
      </c>
      <c r="I85" s="28">
        <v>4.7437206256260112</v>
      </c>
      <c r="J85" s="28">
        <v>8.7577546920524032</v>
      </c>
      <c r="K85" s="28">
        <v>9.2457045997380387</v>
      </c>
      <c r="L85" s="28">
        <v>9.2457045997380387</v>
      </c>
      <c r="M85" s="28">
        <v>9.2457045997380387</v>
      </c>
      <c r="N85" s="28">
        <v>8.8979740777837701</v>
      </c>
      <c r="O85" s="28">
        <v>9.2457045997380387</v>
      </c>
      <c r="P85" s="28">
        <v>7.5139006600405791</v>
      </c>
      <c r="Q85" s="28">
        <v>4.6433983100906602</v>
      </c>
      <c r="R85" s="28">
        <v>9.2602580236450329</v>
      </c>
      <c r="S85" s="93">
        <v>9.2457045997380387</v>
      </c>
      <c r="T85" s="93">
        <f>_xlfn.XLOOKUP(B85,'[3]Nur des jours'!$B:$B,'[3]Nur des jours'!$U:$U,"")</f>
        <v>10.219464205711219</v>
      </c>
      <c r="U85" s="93">
        <v>9.2457045997380387</v>
      </c>
      <c r="V85" s="93">
        <v>9.2457045997380387</v>
      </c>
      <c r="W85" s="93">
        <v>10.219464205711221</v>
      </c>
      <c r="X85" s="93">
        <v>9.2457045997380387</v>
      </c>
      <c r="Y85" s="93">
        <v>5.5444978069987707</v>
      </c>
      <c r="Z85" s="93">
        <v>9.2457045997380387</v>
      </c>
      <c r="AA85" s="93">
        <v>9.2457045997380387</v>
      </c>
      <c r="AB85" s="93">
        <v>9.2457045997380387</v>
      </c>
      <c r="AC85" s="93">
        <f>_xlfn.XLOOKUP(B85,'[3]Nur des jours'!$B:$B,'[3]Nur des jours'!$N:$N,"")</f>
        <v>9.2457045997380387</v>
      </c>
      <c r="AD85" s="93">
        <v>9.2457045997380387</v>
      </c>
      <c r="AE85" s="93">
        <v>9.2457045997380387</v>
      </c>
      <c r="AF85" s="93">
        <v>8.279007684778545</v>
      </c>
      <c r="AG85" s="93"/>
      <c r="AH85" s="93">
        <v>9.2457045997380387</v>
      </c>
      <c r="AI85" s="93">
        <v>0</v>
      </c>
      <c r="AJ85" s="93">
        <v>0</v>
      </c>
      <c r="AK85" s="93">
        <v>17.729448614148101</v>
      </c>
      <c r="AL85" s="93">
        <v>9.2457045997380387</v>
      </c>
      <c r="AM85" s="49" t="s">
        <v>5559</v>
      </c>
      <c r="AN85" s="49"/>
      <c r="AO85" s="48" t="str" cm="1">
        <f t="array" ref="AO85">IFERROR(_xlfn.IFS(
AQ85="MPR ISSUE","PDH",
AQ85="BSS Hardware Issue","BSS",
AQ85="Sites strategiques, MLL, Pylone, etc.","ENVTECH",
AQ85="AKTIVCO DEFAUT GE &amp; POWER Cabinet","AKTIVCO",
AQ85="AKTIVCO Coupure ENEO &amp; Baisse de tension","AKTIVCO GRID ONLY",
AQ85="Coupure ENEO &amp; Baisse de tension","IHS GRID ONLY",
AQ85="Defaut GE &amp; POWER Cabinet","IHS",
AQ85="Sharing","Partners",
AQ85="Sites strategiques &amp; DataCenter","SST &amp; DC",
AQ85="Exclu","Exclu",
AQ85="SAT","SAT",
AQ85="SPARE-ISSUE","SPARE-ISSUE",
AQ85="Fiber CAmtel","TRANS_FO_CAMTEL",
AQ85="Fiber AOF","Fiber AOF",
AQ85="Projet OCM (HUAWEI)","TRAVAUX-HUAWEI",
AQ85="Projet OCM (NOKIA)","TRAVAUX-NOKIA",
AQ85="ACCESS-ISSUE","ACCESS-ISSUE",
AQ85="Projet OCM (ZTE, NOKIA, autres projets)","TRAVAUX OCM",
AQ85="No root CAuse","No root cause",
AQ85="ODU HS","PDH",
AQ85="IP &amp; VLAN","PDH",
AQ85="Warehouse HUAWEI","SPARE-ISSUE",
AQ85="SPARE-HS","SPARE-ISSUE",
AQ85="Power Telco","BSS",AQ85="no impacts","no impacts"
),"")</f>
        <v>BSS</v>
      </c>
      <c r="AP85" s="48" t="str" cm="1">
        <f t="array" ref="AP85">IFERROR(_xlfn.IFS(
AQ85="MPR ISSUE","TX ISSUE",
AQ85="BSS Hardware Issue","RAN ISSUE",
AQ85="Sites strategiques, MLL, Pylone, etc.","ENVTECH",
AQ85="AKTIVCO DEFAUT GE &amp; POWER Cabinet","POWER ISSUE",
AQ85="AKTIVCO Coupure ENEO &amp; Baisse de tension","POWER ISSUE",
AQ85="Coupure ENEO &amp; Baisse de tension","POWER ISSUE",
AQ85="Defaut GE &amp; POWER Cabinet","POWER ISSUE",
AQ85="Sharing","POWER ISSUE",
AQ85="Sites strategiques &amp; DataCenter","POWER ISSUE",
AQ85="Exclu","Exclu",
AQ85="SAT","TX ISSUE",
AQ85="SPARE-ISSUE","SPARE-ISSUE",
AQ85="Fiber CAmtel","TX ISSUE",
AQ85="Fiber AOF","TX ISSUE",
AQ85="Projet OCM (HUAWEI)","TRAVAUX-HUAWEI",
AQ85="Projet OCM (NOKIA)","TRAVAUX -NOKIA",
AQ85="ACCESS-ISSUE","ACCESS-ISSUE",
AQ85="Projet OCM (ZTE, NOKIA, autres projets)","TRAVAUX OCM",
AQ85="No root CAuse","No root cause",
AQ85="ODU HS","TX ISSUE",
AQ85="IP &amp; VLAN","TX ISSUE",
AQ85="Warehouse HUAWEI","SPARE-ISSUE",
AQ85="SPARE-HS","SPARE-ISSUE",
AQ85="Power Telco","RAN ISSUE",AQ85="no impacts","no impacts"
),"")</f>
        <v>RAN ISSUE</v>
      </c>
      <c r="AQ85" s="67" t="s">
        <v>5320</v>
      </c>
      <c r="AR85" s="48" t="str" cm="1">
        <f t="array" ref="AR85">IFERROR(_xlfn.IFS(
AQ85="MPR ISSUE","ACTIVE",
AQ85="BSS Hardware Issue","ACTIVE",
AQ85="Sites strategiques, MLL, Pylone, etc.","PASSIVE",
AQ85="AKTIVCO DEFAUT GE &amp; POWER Cabinet","PASSIVE",
AQ85="AKTIVCO Coupure ENEO &amp; Baisse de tension","PASSIVE",
AQ85="Coupure ENEO &amp; Baisse de tension","PASSIVE",
AQ85="Defaut GE &amp; POWER Cabinet","PASSIVE",
AQ85="Sharing","PASSIVE",
AQ85="Sites strategiques &amp; DataCenter","PASSIVE",
AQ85="Exclu","Exclu",
AQ85="SAT","ACTIVE",
AQ85="SPARE-ISSUE","SPARE-ISSUE",
AQ85="Fiber CAmtel","ACTIVE",
AQ85="Fiber AOF","ACTIVE",
AQ85="Projet OCM (HUAWEI)","PLANNED WORKS",
AQ85="Projet OCM (NOKIA)","PLANNED WORKS",
AQ85="ACCESS-ISSUE","ACCESS-ISSUE",
AQ85="Projet OCM (ZTE, NOKIA, autres projets)","PLANNED WORKS",
AQ85="No root CAuse","No root cause",
AQ85="ODU HS","ACTIVE",
AQ85="IP &amp; VLAN","ACTIVE",
AQ85="Warehouse HUAWEI","SPARE-ISSUE",
AQ85="SPARE-HS","SPARE-ISSUE",
AQ85="Power Telco","ACTIVE", AQ85="no impacts","no impacts"
),"")</f>
        <v>ACTIVE</v>
      </c>
      <c r="AS85" s="92" t="s">
        <v>6017</v>
      </c>
      <c r="AT85" s="98" t="s">
        <v>4585</v>
      </c>
      <c r="AV85" s="17" t="s">
        <v>5537</v>
      </c>
      <c r="AW85" s="7" t="s">
        <v>5950</v>
      </c>
      <c r="AX85" s="6" t="s">
        <v>5537</v>
      </c>
      <c r="AY85" s="7"/>
      <c r="AZ85" s="3" t="s">
        <v>5537</v>
      </c>
      <c r="BA85" s="18" t="s">
        <v>5537</v>
      </c>
      <c r="BB85" s="18" t="s">
        <v>5537</v>
      </c>
      <c r="BC85" s="18" t="s">
        <v>5537</v>
      </c>
      <c r="BD85" s="18" t="s">
        <v>5537</v>
      </c>
      <c r="BE85" s="18" t="s">
        <v>5537</v>
      </c>
      <c r="BF85" s="18" t="s">
        <v>5537</v>
      </c>
      <c r="BG85" s="18" t="s">
        <v>5537</v>
      </c>
      <c r="BH85" s="18" t="s">
        <v>5537</v>
      </c>
      <c r="BI85" s="18" t="s">
        <v>5537</v>
      </c>
      <c r="BJ85" s="18" t="s">
        <v>5537</v>
      </c>
      <c r="BK85" s="18" t="s">
        <v>5537</v>
      </c>
      <c r="BL85" s="9" t="s">
        <v>5537</v>
      </c>
      <c r="BM85" s="14" t="s">
        <v>6391</v>
      </c>
      <c r="BN85" s="14" t="s">
        <v>4585</v>
      </c>
      <c r="BO85" s="14" t="str">
        <f>_xlfn.XLOOKUP(B85,'[4]cell downs 18042026 17h'!$B:$B,'[4]cell downs 18042026 17h'!$B:$B,"")</f>
        <v/>
      </c>
      <c r="BP85" s="14" t="str">
        <f>_xlfn.XLOOKUP(B85,'[5]Cells Huawei 19042026 15h'!$B:$B,'[5]Cells Huawei 19042026 15h'!$B:$B,"")</f>
        <v/>
      </c>
      <c r="BQ85" s="9" t="str">
        <f>_xlfn.XLOOKUP(B85,'[6]cells down 19042026 9H40'!$B:$B,'[6]cells down 19042026 9H40'!$B:$B,"")</f>
        <v>CTR_200</v>
      </c>
      <c r="BR85" s="9" t="s">
        <v>4585</v>
      </c>
      <c r="BS85" s="9" t="s">
        <v>12</v>
      </c>
      <c r="BT85" s="108"/>
    </row>
    <row r="86" spans="1:72" s="9" customFormat="1" ht="18" customHeight="1" x14ac:dyDescent="0.35">
      <c r="A86" s="16" t="s">
        <v>4807</v>
      </c>
      <c r="B86" s="8" t="s">
        <v>4808</v>
      </c>
      <c r="C86" s="3" t="str">
        <f>_xlfn.XLOOKUP(B86,'[1]daily break down'!$D:$D,'[1]daily break down'!$E:$E,"")</f>
        <v>Yaounde</v>
      </c>
      <c r="D86" s="1" t="s">
        <v>11</v>
      </c>
      <c r="E86" s="1" t="s">
        <v>145</v>
      </c>
      <c r="F86" s="3" t="s">
        <v>37</v>
      </c>
      <c r="G86" s="1" t="s">
        <v>38</v>
      </c>
      <c r="H86" s="34" t="str">
        <f>_xlfn.XLOOKUP(B86,[2]CALCULATION!$B:$B,[2]CALCULATION!$H:$H,"")</f>
        <v>ZTE</v>
      </c>
      <c r="I86" s="28">
        <v>11.589911623619923</v>
      </c>
      <c r="J86" s="28">
        <v>8.7859876210288412</v>
      </c>
      <c r="K86" s="28">
        <v>9.2457045997380387</v>
      </c>
      <c r="L86" s="28">
        <v>9.2457045997380387</v>
      </c>
      <c r="M86" s="28">
        <v>12.673802838203024</v>
      </c>
      <c r="N86" s="28">
        <v>5.6496534287581364</v>
      </c>
      <c r="O86" s="28">
        <v>9.2457045997380387</v>
      </c>
      <c r="P86" s="28">
        <v>9.2457045997380387</v>
      </c>
      <c r="Q86" s="28">
        <v>6.7088608949499626</v>
      </c>
      <c r="R86" s="28">
        <v>10.536268701863124</v>
      </c>
      <c r="S86" s="93">
        <v>9.2457045997380387</v>
      </c>
      <c r="T86" s="93">
        <f>_xlfn.XLOOKUP(B86,'[3]Nur des jours'!$B:$B,'[3]Nur des jours'!$U:$U,"")</f>
        <v>13.868556899607057</v>
      </c>
      <c r="U86" s="93">
        <v>13.868556899607057</v>
      </c>
      <c r="V86" s="93">
        <v>13.868556899607057</v>
      </c>
      <c r="W86" s="93">
        <v>13.868556899607057</v>
      </c>
      <c r="X86" s="93">
        <v>13.868556899607057</v>
      </c>
      <c r="Y86" s="93">
        <v>48.050126557715743</v>
      </c>
      <c r="Z86" s="93">
        <v>9.2457045997380387</v>
      </c>
      <c r="AA86" s="93">
        <v>9.2457045997380387</v>
      </c>
      <c r="AB86" s="93">
        <v>15.111269486606572</v>
      </c>
      <c r="AC86" s="93">
        <f>_xlfn.XLOOKUP(B86,'[3]Nur des jours'!$B:$B,'[3]Nur des jours'!$N:$N,"")</f>
        <v>9.2457045997380387</v>
      </c>
      <c r="AD86" s="93">
        <v>9.2457045997380387</v>
      </c>
      <c r="AE86" s="93">
        <v>9.2457045997380387</v>
      </c>
      <c r="AF86" s="93">
        <v>8.2342773083585143</v>
      </c>
      <c r="AG86" s="93"/>
      <c r="AH86" s="93">
        <v>9.2457045997380387</v>
      </c>
      <c r="AI86" s="93">
        <v>0</v>
      </c>
      <c r="AJ86" s="93">
        <v>0</v>
      </c>
      <c r="AK86" s="93">
        <v>17.729448614148101</v>
      </c>
      <c r="AL86" s="93">
        <v>9.2457045997380387</v>
      </c>
      <c r="AM86" s="49" t="s">
        <v>5559</v>
      </c>
      <c r="AN86" s="49"/>
      <c r="AO86" s="48" t="str" cm="1">
        <f t="array" ref="AO86">IFERROR(_xlfn.IFS(
AQ86="MPR ISSUE","PDH",
AQ86="BSS Hardware Issue","BSS",
AQ86="Sites strategiques, MLL, Pylone, etc.","ENVTECH",
AQ86="AKTIVCO DEFAUT GE &amp; POWER Cabinet","AKTIVCO",
AQ86="AKTIVCO Coupure ENEO &amp; Baisse de tension","AKTIVCO GRID ONLY",
AQ86="Coupure ENEO &amp; Baisse de tension","IHS GRID ONLY",
AQ86="Defaut GE &amp; POWER Cabinet","IHS",
AQ86="Sharing","Partners",
AQ86="Sites strategiques &amp; DataCenter","SST &amp; DC",
AQ86="Exclu","Exclu",
AQ86="SAT","SAT",
AQ86="SPARE-ISSUE","SPARE-ISSUE",
AQ86="Fiber CAmtel","TRANS_FO_CAMTEL",
AQ86="Fiber AOF","Fiber AOF",
AQ86="Projet OCM (HUAWEI)","TRAVAUX-HUAWEI",
AQ86="Projet OCM (NOKIA)","TRAVAUX-NOKIA",
AQ86="ACCESS-ISSUE","ACCESS-ISSUE",
AQ86="Projet OCM (ZTE, NOKIA, autres projets)","TRAVAUX OCM",
AQ86="No root CAuse","No root cause",
AQ86="ODU HS","PDH",
AQ86="IP &amp; VLAN","PDH",
AQ86="Warehouse HUAWEI","SPARE-ISSUE",
AQ86="SPARE-HS","SPARE-ISSUE",
AQ86="Power Telco","BSS",AQ86="no impacts","no impacts"
),"")</f>
        <v>BSS</v>
      </c>
      <c r="AP86" s="48" t="str" cm="1">
        <f t="array" ref="AP86">IFERROR(_xlfn.IFS(
AQ86="MPR ISSUE","TX ISSUE",
AQ86="BSS Hardware Issue","RAN ISSUE",
AQ86="Sites strategiques, MLL, Pylone, etc.","ENVTECH",
AQ86="AKTIVCO DEFAUT GE &amp; POWER Cabinet","POWER ISSUE",
AQ86="AKTIVCO Coupure ENEO &amp; Baisse de tension","POWER ISSUE",
AQ86="Coupure ENEO &amp; Baisse de tension","POWER ISSUE",
AQ86="Defaut GE &amp; POWER Cabinet","POWER ISSUE",
AQ86="Sharing","POWER ISSUE",
AQ86="Sites strategiques &amp; DataCenter","POWER ISSUE",
AQ86="Exclu","Exclu",
AQ86="SAT","TX ISSUE",
AQ86="SPARE-ISSUE","SPARE-ISSUE",
AQ86="Fiber CAmtel","TX ISSUE",
AQ86="Fiber AOF","TX ISSUE",
AQ86="Projet OCM (HUAWEI)","TRAVAUX-HUAWEI",
AQ86="Projet OCM (NOKIA)","TRAVAUX -NOKIA",
AQ86="ACCESS-ISSUE","ACCESS-ISSUE",
AQ86="Projet OCM (ZTE, NOKIA, autres projets)","TRAVAUX OCM",
AQ86="No root CAuse","No root cause",
AQ86="ODU HS","TX ISSUE",
AQ86="IP &amp; VLAN","TX ISSUE",
AQ86="Warehouse HUAWEI","SPARE-ISSUE",
AQ86="SPARE-HS","SPARE-ISSUE",
AQ86="Power Telco","RAN ISSUE",AQ86="no impacts","no impacts"
),"")</f>
        <v>RAN ISSUE</v>
      </c>
      <c r="AQ86" s="67" t="s">
        <v>5320</v>
      </c>
      <c r="AR86" s="48" t="str" cm="1">
        <f t="array" ref="AR86">IFERROR(_xlfn.IFS(
AQ86="MPR ISSUE","ACTIVE",
AQ86="BSS Hardware Issue","ACTIVE",
AQ86="Sites strategiques, MLL, Pylone, etc.","PASSIVE",
AQ86="AKTIVCO DEFAUT GE &amp; POWER Cabinet","PASSIVE",
AQ86="AKTIVCO Coupure ENEO &amp; Baisse de tension","PASSIVE",
AQ86="Coupure ENEO &amp; Baisse de tension","PASSIVE",
AQ86="Defaut GE &amp; POWER Cabinet","PASSIVE",
AQ86="Sharing","PASSIVE",
AQ86="Sites strategiques &amp; DataCenter","PASSIVE",
AQ86="Exclu","Exclu",
AQ86="SAT","ACTIVE",
AQ86="SPARE-ISSUE","SPARE-ISSUE",
AQ86="Fiber CAmtel","ACTIVE",
AQ86="Fiber AOF","ACTIVE",
AQ86="Projet OCM (HUAWEI)","PLANNED WORKS",
AQ86="Projet OCM (NOKIA)","PLANNED WORKS",
AQ86="ACCESS-ISSUE","ACCESS-ISSUE",
AQ86="Projet OCM (ZTE, NOKIA, autres projets)","PLANNED WORKS",
AQ86="No root CAuse","No root cause",
AQ86="ODU HS","ACTIVE",
AQ86="IP &amp; VLAN","ACTIVE",
AQ86="Warehouse HUAWEI","SPARE-ISSUE",
AQ86="SPARE-HS","SPARE-ISSUE",
AQ86="Power Telco","ACTIVE", AQ86="no impacts","no impacts"
),"")</f>
        <v>ACTIVE</v>
      </c>
      <c r="AS86" s="92" t="s">
        <v>6018</v>
      </c>
      <c r="AT86" s="98" t="s">
        <v>4808</v>
      </c>
      <c r="AV86" s="17" t="s">
        <v>5537</v>
      </c>
      <c r="AW86" s="7" t="s">
        <v>5950</v>
      </c>
      <c r="AX86" s="6" t="s">
        <v>5537</v>
      </c>
      <c r="AY86" s="7"/>
      <c r="AZ86" s="3" t="s">
        <v>5537</v>
      </c>
      <c r="BA86" s="18" t="s">
        <v>5537</v>
      </c>
      <c r="BB86" s="18" t="s">
        <v>5537</v>
      </c>
      <c r="BC86" s="18" t="s">
        <v>5537</v>
      </c>
      <c r="BD86" s="18" t="s">
        <v>5537</v>
      </c>
      <c r="BE86" s="18" t="s">
        <v>5537</v>
      </c>
      <c r="BF86" s="18" t="s">
        <v>5537</v>
      </c>
      <c r="BG86" s="18" t="s">
        <v>5537</v>
      </c>
      <c r="BH86" s="18" t="s">
        <v>5537</v>
      </c>
      <c r="BI86" s="18" t="s">
        <v>5537</v>
      </c>
      <c r="BJ86" s="18" t="s">
        <v>5537</v>
      </c>
      <c r="BK86" s="18" t="s">
        <v>5537</v>
      </c>
      <c r="BL86" s="9" t="s">
        <v>5537</v>
      </c>
      <c r="BM86" s="14" t="s">
        <v>6405</v>
      </c>
      <c r="BN86" s="14" t="s">
        <v>5537</v>
      </c>
      <c r="BO86" s="14" t="str">
        <f>_xlfn.XLOOKUP(B86,'[4]cell downs 18042026 17h'!$B:$B,'[4]cell downs 18042026 17h'!$B:$B,"")</f>
        <v/>
      </c>
      <c r="BP86" s="14" t="str">
        <f>_xlfn.XLOOKUP(B86,'[5]Cells Huawei 19042026 15h'!$B:$B,'[5]Cells Huawei 19042026 15h'!$B:$B,"")</f>
        <v/>
      </c>
      <c r="BQ86" s="9" t="str">
        <f>_xlfn.XLOOKUP(B86,'[6]cells down 19042026 9H40'!$B:$B,'[6]cells down 19042026 9H40'!$B:$B,"")</f>
        <v>CTR_197</v>
      </c>
      <c r="BR86" s="9" t="s">
        <v>4808</v>
      </c>
      <c r="BS86" s="9" t="s">
        <v>5537</v>
      </c>
      <c r="BT86" s="108"/>
    </row>
    <row r="87" spans="1:72" s="9" customFormat="1" x14ac:dyDescent="0.35">
      <c r="A87" s="1" t="s">
        <v>4813</v>
      </c>
      <c r="B87" s="1" t="s">
        <v>4814</v>
      </c>
      <c r="C87" s="3" t="str">
        <f>_xlfn.XLOOKUP(B87,'[1]daily break down'!$D:$D,'[1]daily break down'!$E:$E,"")</f>
        <v>Yaounde</v>
      </c>
      <c r="D87" s="1" t="s">
        <v>21</v>
      </c>
      <c r="E87" s="1" t="s">
        <v>30</v>
      </c>
      <c r="F87" s="3" t="s">
        <v>37</v>
      </c>
      <c r="G87" s="1" t="s">
        <v>38</v>
      </c>
      <c r="H87" s="34" t="str">
        <f>_xlfn.XLOOKUP(B87,[2]CALCULATION!$B:$B,[2]CALCULATION!$H:$H,"")</f>
        <v>ZTE</v>
      </c>
      <c r="I87" s="28">
        <v>8.5508499484922922</v>
      </c>
      <c r="J87" s="28">
        <v>9.2457045997380387</v>
      </c>
      <c r="K87" s="28">
        <v>9.3482384649847479</v>
      </c>
      <c r="L87" s="28">
        <v>9.2457045997380387</v>
      </c>
      <c r="M87" s="28">
        <v>9.2457045997380387</v>
      </c>
      <c r="N87" s="28">
        <v>5.5966119058422015</v>
      </c>
      <c r="O87" s="28">
        <v>9.2457045997380387</v>
      </c>
      <c r="P87" s="28">
        <v>9.108035630206059</v>
      </c>
      <c r="Q87" s="28">
        <v>3.4929287481487177</v>
      </c>
      <c r="R87" s="28">
        <v>11.2783149703367</v>
      </c>
      <c r="S87" s="93">
        <v>9.2457045997380387</v>
      </c>
      <c r="T87" s="93">
        <f>_xlfn.XLOOKUP(B87,'[3]Nur des jours'!$B:$B,'[3]Nur des jours'!$U:$U,"")</f>
        <v>9.2457045997380387</v>
      </c>
      <c r="U87" s="93">
        <v>12.643893411864749</v>
      </c>
      <c r="V87" s="93">
        <v>9.2457045997380387</v>
      </c>
      <c r="W87" s="93">
        <v>9.2457045997380387</v>
      </c>
      <c r="X87" s="93">
        <v>6.3121374128578074</v>
      </c>
      <c r="Y87" s="93">
        <v>4.8036999940074141</v>
      </c>
      <c r="Z87" s="93">
        <v>8.5103821557901203</v>
      </c>
      <c r="AA87" s="93">
        <v>5.9889479586682759</v>
      </c>
      <c r="AB87" s="93">
        <v>9.2457045997380387</v>
      </c>
      <c r="AC87" s="93">
        <f>_xlfn.XLOOKUP(B87,'[3]Nur des jours'!$B:$B,'[3]Nur des jours'!$N:$N,"")</f>
        <v>9.2457045997380387</v>
      </c>
      <c r="AD87" s="93">
        <v>9.2457045997380387</v>
      </c>
      <c r="AE87" s="93">
        <v>9.2457045997380387</v>
      </c>
      <c r="AF87" s="93">
        <v>8.2321370989604272</v>
      </c>
      <c r="AG87" s="93"/>
      <c r="AH87" s="93">
        <v>9.2457045997380387</v>
      </c>
      <c r="AI87" s="93">
        <v>0</v>
      </c>
      <c r="AJ87" s="93">
        <v>0</v>
      </c>
      <c r="AK87" s="93">
        <v>17.729448614148101</v>
      </c>
      <c r="AL87" s="93">
        <v>9.2457045997380387</v>
      </c>
      <c r="AM87" s="49" t="s">
        <v>5559</v>
      </c>
      <c r="AN87" s="49"/>
      <c r="AO87" s="48" t="str" cm="1">
        <f t="array" ref="AO87">IFERROR(_xlfn.IFS(
AQ87="MPR ISSUE","PDH",
AQ87="BSS Hardware Issue","BSS",
AQ87="Sites strategiques, MLL, Pylone, etc.","ENVTECH",
AQ87="AKTIVCO DEFAUT GE &amp; POWER Cabinet","AKTIVCO",
AQ87="AKTIVCO Coupure ENEO &amp; Baisse de tension","AKTIVCO GRID ONLY",
AQ87="Coupure ENEO &amp; Baisse de tension","IHS GRID ONLY",
AQ87="Defaut GE &amp; POWER Cabinet","IHS",
AQ87="Sharing","Partners",
AQ87="Sites strategiques &amp; DataCenter","SST &amp; DC",
AQ87="Exclu","Exclu",
AQ87="SAT","SAT",
AQ87="SPARE-ISSUE","SPARE-ISSUE",
AQ87="Fiber CAmtel","TRANS_FO_CAMTEL",
AQ87="Fiber AOF","Fiber AOF",
AQ87="Projet OCM (HUAWEI)","TRAVAUX-HUAWEI",
AQ87="Projet OCM (NOKIA)","TRAVAUX-NOKIA",
AQ87="ACCESS-ISSUE","ACCESS-ISSUE",
AQ87="Projet OCM (ZTE, NOKIA, autres projets)","TRAVAUX OCM",
AQ87="No root CAuse","No root cause",
AQ87="ODU HS","PDH",
AQ87="IP &amp; VLAN","PDH",
AQ87="Warehouse HUAWEI","SPARE-ISSUE",
AQ87="SPARE-HS","SPARE-ISSUE",
AQ87="Power Telco","BSS",AQ87="no impacts","no impacts"
),"")</f>
        <v>AKTIVCO GRID ONLY</v>
      </c>
      <c r="AP87" s="48" t="str" cm="1">
        <f t="array" ref="AP87">IFERROR(_xlfn.IFS(
AQ87="MPR ISSUE","TX ISSUE",
AQ87="BSS Hardware Issue","RAN ISSUE",
AQ87="Sites strategiques, MLL, Pylone, etc.","ENVTECH",
AQ87="AKTIVCO DEFAUT GE &amp; POWER Cabinet","POWER ISSUE",
AQ87="AKTIVCO Coupure ENEO &amp; Baisse de tension","POWER ISSUE",
AQ87="Coupure ENEO &amp; Baisse de tension","POWER ISSUE",
AQ87="Defaut GE &amp; POWER Cabinet","POWER ISSUE",
AQ87="Sharing","POWER ISSUE",
AQ87="Sites strategiques &amp; DataCenter","POWER ISSUE",
AQ87="Exclu","Exclu",
AQ87="SAT","TX ISSUE",
AQ87="SPARE-ISSUE","SPARE-ISSUE",
AQ87="Fiber CAmtel","TX ISSUE",
AQ87="Fiber AOF","TX ISSUE",
AQ87="Projet OCM (HUAWEI)","TRAVAUX-HUAWEI",
AQ87="Projet OCM (NOKIA)","TRAVAUX -NOKIA",
AQ87="ACCESS-ISSUE","ACCESS-ISSUE",
AQ87="Projet OCM (ZTE, NOKIA, autres projets)","TRAVAUX OCM",
AQ87="No root CAuse","No root cause",
AQ87="ODU HS","TX ISSUE",
AQ87="IP &amp; VLAN","TX ISSUE",
AQ87="Warehouse HUAWEI","SPARE-ISSUE",
AQ87="SPARE-HS","SPARE-ISSUE",
AQ87="Power Telco","RAN ISSUE",AQ87="no impacts","no impacts"
),"")</f>
        <v>POWER ISSUE</v>
      </c>
      <c r="AQ87" s="67" t="s">
        <v>5327</v>
      </c>
      <c r="AR87" s="48" t="str" cm="1">
        <f t="array" ref="AR87">IFERROR(_xlfn.IFS(
AQ87="MPR ISSUE","ACTIVE",
AQ87="BSS Hardware Issue","ACTIVE",
AQ87="Sites strategiques, MLL, Pylone, etc.","PASSIVE",
AQ87="AKTIVCO DEFAUT GE &amp; POWER Cabinet","PASSIVE",
AQ87="AKTIVCO Coupure ENEO &amp; Baisse de tension","PASSIVE",
AQ87="Coupure ENEO &amp; Baisse de tension","PASSIVE",
AQ87="Defaut GE &amp; POWER Cabinet","PASSIVE",
AQ87="Sharing","PASSIVE",
AQ87="Sites strategiques &amp; DataCenter","PASSIVE",
AQ87="Exclu","Exclu",
AQ87="SAT","ACTIVE",
AQ87="SPARE-ISSUE","SPARE-ISSUE",
AQ87="Fiber CAmtel","ACTIVE",
AQ87="Fiber AOF","ACTIVE",
AQ87="Projet OCM (HUAWEI)","PLANNED WORKS",
AQ87="Projet OCM (NOKIA)","PLANNED WORKS",
AQ87="ACCESS-ISSUE","ACCESS-ISSUE",
AQ87="Projet OCM (ZTE, NOKIA, autres projets)","PLANNED WORKS",
AQ87="No root CAuse","No root cause",
AQ87="ODU HS","ACTIVE",
AQ87="IP &amp; VLAN","ACTIVE",
AQ87="Warehouse HUAWEI","SPARE-ISSUE",
AQ87="SPARE-HS","SPARE-ISSUE",
AQ87="Power Telco","ACTIVE", AQ87="no impacts","no impacts"
),"")</f>
        <v>PASSIVE</v>
      </c>
      <c r="AS87" s="92" t="s">
        <v>6340</v>
      </c>
      <c r="AT87" s="98" t="s">
        <v>4814</v>
      </c>
      <c r="AV87" s="17" t="s">
        <v>5537</v>
      </c>
      <c r="AW87" s="7" t="s">
        <v>5950</v>
      </c>
      <c r="AX87" s="6" t="s">
        <v>6340</v>
      </c>
      <c r="AY87" s="7"/>
      <c r="AZ87" s="3" t="s">
        <v>5537</v>
      </c>
      <c r="BA87" s="18" t="s">
        <v>5537</v>
      </c>
      <c r="BB87" s="18" t="s">
        <v>5537</v>
      </c>
      <c r="BC87" s="18" t="s">
        <v>5537</v>
      </c>
      <c r="BD87" s="18" t="s">
        <v>5537</v>
      </c>
      <c r="BE87" s="18" t="s">
        <v>5537</v>
      </c>
      <c r="BF87" s="18" t="s">
        <v>5537</v>
      </c>
      <c r="BG87" s="18" t="s">
        <v>5537</v>
      </c>
      <c r="BH87" s="18" t="s">
        <v>5537</v>
      </c>
      <c r="BI87" s="18" t="s">
        <v>5537</v>
      </c>
      <c r="BJ87" s="18" t="s">
        <v>5537</v>
      </c>
      <c r="BK87" s="18" t="s">
        <v>5537</v>
      </c>
      <c r="BL87" s="9" t="s">
        <v>5537</v>
      </c>
      <c r="BM87" s="14" t="s">
        <v>6405</v>
      </c>
      <c r="BN87" s="14" t="s">
        <v>5537</v>
      </c>
      <c r="BO87" s="14" t="str">
        <f>_xlfn.XLOOKUP(B87,'[4]cell downs 18042026 17h'!$B:$B,'[4]cell downs 18042026 17h'!$B:$B,"")</f>
        <v/>
      </c>
      <c r="BP87" s="14" t="str">
        <f>_xlfn.XLOOKUP(B87,'[5]Cells Huawei 19042026 15h'!$B:$B,'[5]Cells Huawei 19042026 15h'!$B:$B,"")</f>
        <v/>
      </c>
      <c r="BQ87" s="9" t="str">
        <f>_xlfn.XLOOKUP(B87,'[6]cells down 19042026 9H40'!$B:$B,'[6]cells down 19042026 9H40'!$B:$B,"")</f>
        <v>CTR_682</v>
      </c>
      <c r="BR87" s="9" t="s">
        <v>5537</v>
      </c>
      <c r="BS87" s="9" t="s">
        <v>5537</v>
      </c>
      <c r="BT87" s="108"/>
    </row>
    <row r="88" spans="1:72" s="9" customFormat="1" ht="19.5" customHeight="1" x14ac:dyDescent="0.35">
      <c r="A88" s="91" t="s">
        <v>2315</v>
      </c>
      <c r="B88" s="8" t="s">
        <v>2316</v>
      </c>
      <c r="C88" s="3" t="str">
        <f>_xlfn.XLOOKUP(B88,'[1]daily break down'!$D:$D,'[1]daily break down'!$E:$E,"")</f>
        <v>Yaounde</v>
      </c>
      <c r="D88" s="1" t="s">
        <v>11</v>
      </c>
      <c r="E88" s="1" t="s">
        <v>12</v>
      </c>
      <c r="F88" s="3" t="s">
        <v>37</v>
      </c>
      <c r="G88" s="1" t="s">
        <v>38</v>
      </c>
      <c r="H88" s="34" t="str">
        <f>_xlfn.XLOOKUP(B88,[2]CALCULATION!$B:$B,[2]CALCULATION!$H:$H,"")</f>
        <v>ZTE</v>
      </c>
      <c r="I88" s="28">
        <v>6.3365179649176859</v>
      </c>
      <c r="J88" s="28">
        <v>9.2457045997380387</v>
      </c>
      <c r="K88" s="28">
        <v>9.2457045997380387</v>
      </c>
      <c r="L88" s="28">
        <v>9.2457045997380387</v>
      </c>
      <c r="M88" s="28">
        <v>9.2457045997380387</v>
      </c>
      <c r="N88" s="28">
        <v>7.6719194539327065</v>
      </c>
      <c r="O88" s="28">
        <v>9.2457045997380387</v>
      </c>
      <c r="P88" s="28">
        <v>7.4759654484594771</v>
      </c>
      <c r="Q88" s="28">
        <v>4.6432912996207545</v>
      </c>
      <c r="R88" s="28">
        <v>9.2457045997380387</v>
      </c>
      <c r="S88" s="93">
        <v>10.629189459896756</v>
      </c>
      <c r="T88" s="93">
        <f>_xlfn.XLOOKUP(B88,'[3]Nur des jours'!$B:$B,'[3]Nur des jours'!$U:$U,"")</f>
        <v>9.2457045997380387</v>
      </c>
      <c r="U88" s="93">
        <v>9.2457045997380387</v>
      </c>
      <c r="V88" s="93">
        <v>9.2457045997380387</v>
      </c>
      <c r="W88" s="93">
        <v>9.2457045997380387</v>
      </c>
      <c r="X88" s="93">
        <v>9.2457045997380387</v>
      </c>
      <c r="Y88" s="93">
        <v>5.7927620971769214</v>
      </c>
      <c r="Z88" s="93">
        <v>9.2457045997380387</v>
      </c>
      <c r="AA88" s="93">
        <v>9.2457045997380387</v>
      </c>
      <c r="AB88" s="93">
        <v>9.2457045997380387</v>
      </c>
      <c r="AC88" s="93">
        <f>_xlfn.XLOOKUP(B88,'[3]Nur des jours'!$B:$B,'[3]Nur des jours'!$N:$N,"")</f>
        <v>9.2457045997380387</v>
      </c>
      <c r="AD88" s="93">
        <v>9.2457045997380387</v>
      </c>
      <c r="AE88" s="93">
        <v>9.3455810383154567</v>
      </c>
      <c r="AF88" s="93">
        <v>8.1788637200263672</v>
      </c>
      <c r="AG88" s="93"/>
      <c r="AH88" s="93">
        <v>9.2457045997380387</v>
      </c>
      <c r="AI88" s="93">
        <v>0</v>
      </c>
      <c r="AJ88" s="93">
        <v>0</v>
      </c>
      <c r="AK88" s="93">
        <v>17.729448614148101</v>
      </c>
      <c r="AL88" s="93">
        <v>9.2457045997380387</v>
      </c>
      <c r="AM88" s="49" t="s">
        <v>5559</v>
      </c>
      <c r="AN88" s="49"/>
      <c r="AO88" s="48" t="str" cm="1">
        <f t="array" ref="AO88">IFERROR(_xlfn.IFS(
AQ88="MPR ISSUE","PDH",
AQ88="BSS Hardware Issue","BSS",
AQ88="Sites strategiques, MLL, Pylone, etc.","ENVTECH",
AQ88="AKTIVCO DEFAUT GE &amp; POWER Cabinet","AKTIVCO",
AQ88="AKTIVCO Coupure ENEO &amp; Baisse de tension","AKTIVCO GRID ONLY",
AQ88="Coupure ENEO &amp; Baisse de tension","IHS GRID ONLY",
AQ88="Defaut GE &amp; POWER Cabinet","IHS",
AQ88="Sharing","Partners",
AQ88="Sites strategiques &amp; DataCenter","SST &amp; DC",
AQ88="Exclu","Exclu",
AQ88="SAT","SAT",
AQ88="SPARE-ISSUE","SPARE-ISSUE",
AQ88="Fiber CAmtel","TRANS_FO_CAMTEL",
AQ88="Fiber AOF","Fiber AOF",
AQ88="Projet OCM (HUAWEI)","TRAVAUX-HUAWEI",
AQ88="Projet OCM (NOKIA)","TRAVAUX-NOKIA",
AQ88="ACCESS-ISSUE","ACCESS-ISSUE",
AQ88="Projet OCM (ZTE, NOKIA, autres projets)","TRAVAUX OCM",
AQ88="No root CAuse","No root cause",
AQ88="ODU HS","PDH",
AQ88="IP &amp; VLAN","PDH",
AQ88="Warehouse HUAWEI","SPARE-ISSUE",
AQ88="SPARE-HS","SPARE-ISSUE",
AQ88="Power Telco","BSS",AQ88="no impacts","no impacts"
),"")</f>
        <v>BSS</v>
      </c>
      <c r="AP88" s="48" t="str" cm="1">
        <f t="array" ref="AP88">IFERROR(_xlfn.IFS(
AQ88="MPR ISSUE","TX ISSUE",
AQ88="BSS Hardware Issue","RAN ISSUE",
AQ88="Sites strategiques, MLL, Pylone, etc.","ENVTECH",
AQ88="AKTIVCO DEFAUT GE &amp; POWER Cabinet","POWER ISSUE",
AQ88="AKTIVCO Coupure ENEO &amp; Baisse de tension","POWER ISSUE",
AQ88="Coupure ENEO &amp; Baisse de tension","POWER ISSUE",
AQ88="Defaut GE &amp; POWER Cabinet","POWER ISSUE",
AQ88="Sharing","POWER ISSUE",
AQ88="Sites strategiques &amp; DataCenter","POWER ISSUE",
AQ88="Exclu","Exclu",
AQ88="SAT","TX ISSUE",
AQ88="SPARE-ISSUE","SPARE-ISSUE",
AQ88="Fiber CAmtel","TX ISSUE",
AQ88="Fiber AOF","TX ISSUE",
AQ88="Projet OCM (HUAWEI)","TRAVAUX-HUAWEI",
AQ88="Projet OCM (NOKIA)","TRAVAUX -NOKIA",
AQ88="ACCESS-ISSUE","ACCESS-ISSUE",
AQ88="Projet OCM (ZTE, NOKIA, autres projets)","TRAVAUX OCM",
AQ88="No root CAuse","No root cause",
AQ88="ODU HS","TX ISSUE",
AQ88="IP &amp; VLAN","TX ISSUE",
AQ88="Warehouse HUAWEI","SPARE-ISSUE",
AQ88="SPARE-HS","SPARE-ISSUE",
AQ88="Power Telco","RAN ISSUE",AQ88="no impacts","no impacts"
),"")</f>
        <v>RAN ISSUE</v>
      </c>
      <c r="AQ88" s="67" t="s">
        <v>5320</v>
      </c>
      <c r="AR88" s="48" t="str" cm="1">
        <f t="array" ref="AR88">IFERROR(_xlfn.IFS(
AQ88="MPR ISSUE","ACTIVE",
AQ88="BSS Hardware Issue","ACTIVE",
AQ88="Sites strategiques, MLL, Pylone, etc.","PASSIVE",
AQ88="AKTIVCO DEFAUT GE &amp; POWER Cabinet","PASSIVE",
AQ88="AKTIVCO Coupure ENEO &amp; Baisse de tension","PASSIVE",
AQ88="Coupure ENEO &amp; Baisse de tension","PASSIVE",
AQ88="Defaut GE &amp; POWER Cabinet","PASSIVE",
AQ88="Sharing","PASSIVE",
AQ88="Sites strategiques &amp; DataCenter","PASSIVE",
AQ88="Exclu","Exclu",
AQ88="SAT","ACTIVE",
AQ88="SPARE-ISSUE","SPARE-ISSUE",
AQ88="Fiber CAmtel","ACTIVE",
AQ88="Fiber AOF","ACTIVE",
AQ88="Projet OCM (HUAWEI)","PLANNED WORKS",
AQ88="Projet OCM (NOKIA)","PLANNED WORKS",
AQ88="ACCESS-ISSUE","ACCESS-ISSUE",
AQ88="Projet OCM (ZTE, NOKIA, autres projets)","PLANNED WORKS",
AQ88="No root CAuse","No root cause",
AQ88="ODU HS","ACTIVE",
AQ88="IP &amp; VLAN","ACTIVE",
AQ88="Warehouse HUAWEI","SPARE-ISSUE",
AQ88="SPARE-HS","SPARE-ISSUE",
AQ88="Power Telco","ACTIVE", AQ88="no impacts","no impacts"
),"")</f>
        <v>ACTIVE</v>
      </c>
      <c r="AS88" s="92" t="s">
        <v>6017</v>
      </c>
      <c r="AT88" s="98" t="s">
        <v>2316</v>
      </c>
      <c r="AV88" s="17" t="s">
        <v>5537</v>
      </c>
      <c r="AW88" s="7" t="s">
        <v>5950</v>
      </c>
      <c r="AX88" s="6" t="s">
        <v>5537</v>
      </c>
      <c r="AY88" s="7"/>
      <c r="AZ88" s="3" t="s">
        <v>5537</v>
      </c>
      <c r="BA88" s="18" t="s">
        <v>5537</v>
      </c>
      <c r="BB88" s="18" t="s">
        <v>5537</v>
      </c>
      <c r="BC88" s="18" t="s">
        <v>5537</v>
      </c>
      <c r="BD88" s="18" t="s">
        <v>5537</v>
      </c>
      <c r="BE88" s="18" t="s">
        <v>5537</v>
      </c>
      <c r="BF88" s="18" t="s">
        <v>5537</v>
      </c>
      <c r="BG88" s="18" t="s">
        <v>5537</v>
      </c>
      <c r="BH88" s="18" t="s">
        <v>5537</v>
      </c>
      <c r="BI88" s="18" t="s">
        <v>5537</v>
      </c>
      <c r="BJ88" s="18" t="s">
        <v>5537</v>
      </c>
      <c r="BK88" s="18" t="s">
        <v>5537</v>
      </c>
      <c r="BL88" s="9" t="s">
        <v>5537</v>
      </c>
      <c r="BM88" s="14" t="s">
        <v>6405</v>
      </c>
      <c r="BN88" s="14" t="s">
        <v>2316</v>
      </c>
      <c r="BO88" s="14" t="str">
        <f>_xlfn.XLOOKUP(B88,'[4]cell downs 18042026 17h'!$B:$B,'[4]cell downs 18042026 17h'!$B:$B,"")</f>
        <v/>
      </c>
      <c r="BP88" s="14" t="str">
        <f>_xlfn.XLOOKUP(B88,'[5]Cells Huawei 19042026 15h'!$B:$B,'[5]Cells Huawei 19042026 15h'!$B:$B,"")</f>
        <v/>
      </c>
      <c r="BQ88" s="9" t="str">
        <f>_xlfn.XLOOKUP(B88,'[6]cells down 19042026 9H40'!$B:$B,'[6]cells down 19042026 9H40'!$B:$B,"")</f>
        <v>CTR_049</v>
      </c>
      <c r="BR88" s="9" t="s">
        <v>2316</v>
      </c>
      <c r="BS88" s="9" t="s">
        <v>302</v>
      </c>
      <c r="BT88" s="108"/>
    </row>
    <row r="89" spans="1:72" s="9" customFormat="1" ht="34" customHeight="1" x14ac:dyDescent="0.35">
      <c r="A89" s="16" t="s">
        <v>362</v>
      </c>
      <c r="B89" s="8" t="s">
        <v>363</v>
      </c>
      <c r="C89" s="3" t="str">
        <f>_xlfn.XLOOKUP(B89,'[1]daily break down'!$D:$D,'[1]daily break down'!$E:$E,"")</f>
        <v>Yaounde</v>
      </c>
      <c r="D89" s="1" t="s">
        <v>11</v>
      </c>
      <c r="E89" s="1" t="s">
        <v>12</v>
      </c>
      <c r="F89" s="3" t="s">
        <v>37</v>
      </c>
      <c r="G89" s="1" t="s">
        <v>38</v>
      </c>
      <c r="H89" s="34" t="str">
        <f>_xlfn.XLOOKUP(B89,[2]CALCULATION!$B:$B,[2]CALCULATION!$H:$H,"")</f>
        <v>ZTE</v>
      </c>
      <c r="I89" s="28">
        <v>5.3618130997936841</v>
      </c>
      <c r="J89" s="28">
        <v>9.2457045997380387</v>
      </c>
      <c r="K89" s="28">
        <v>9.2457045997380387</v>
      </c>
      <c r="L89" s="28">
        <v>9.2457045997380387</v>
      </c>
      <c r="M89" s="28">
        <v>9.2457045997380387</v>
      </c>
      <c r="N89" s="28">
        <v>5.3657903222584622</v>
      </c>
      <c r="O89" s="28">
        <v>9.2457045997380387</v>
      </c>
      <c r="P89" s="28">
        <v>7.4164676271926444</v>
      </c>
      <c r="Q89" s="28">
        <v>3.3923389064386056</v>
      </c>
      <c r="R89" s="28">
        <v>9.2457045997380387</v>
      </c>
      <c r="S89" s="93">
        <v>9.2457045997380387</v>
      </c>
      <c r="T89" s="93">
        <f>_xlfn.XLOOKUP(B89,'[3]Nur des jours'!$B:$B,'[3]Nur des jours'!$U:$U,"")</f>
        <v>9.2457045997380387</v>
      </c>
      <c r="U89" s="93">
        <v>9.2457045997380387</v>
      </c>
      <c r="V89" s="93">
        <v>9.2457045997380387</v>
      </c>
      <c r="W89" s="93">
        <v>9.2457045997380387</v>
      </c>
      <c r="X89" s="93">
        <v>9.2457045997380387</v>
      </c>
      <c r="Y89" s="93">
        <v>4.7534050731523569</v>
      </c>
      <c r="Z89" s="93">
        <v>9.2457045997380387</v>
      </c>
      <c r="AA89" s="93">
        <v>9.2457045997380387</v>
      </c>
      <c r="AB89" s="93">
        <v>9.2457045997380387</v>
      </c>
      <c r="AC89" s="93">
        <f>_xlfn.XLOOKUP(B89,'[3]Nur des jours'!$B:$B,'[3]Nur des jours'!$N:$N,"")</f>
        <v>9.2457045997380387</v>
      </c>
      <c r="AD89" s="93">
        <v>9.2457045997380387</v>
      </c>
      <c r="AE89" s="93">
        <v>9.3517519754132739</v>
      </c>
      <c r="AF89" s="93">
        <v>8.1531633721710008</v>
      </c>
      <c r="AG89" s="93"/>
      <c r="AH89" s="93">
        <v>9.2457045997380387</v>
      </c>
      <c r="AI89" s="93">
        <v>0</v>
      </c>
      <c r="AJ89" s="93">
        <v>0</v>
      </c>
      <c r="AK89" s="93">
        <v>17.729448614148101</v>
      </c>
      <c r="AL89" s="93">
        <v>9.2457045997380387</v>
      </c>
      <c r="AM89" s="49" t="s">
        <v>5559</v>
      </c>
      <c r="AN89" s="49"/>
      <c r="AO89" s="48" t="str" cm="1">
        <f t="array" ref="AO89">IFERROR(_xlfn.IFS(
AQ89="MPR ISSUE","PDH",
AQ89="BSS Hardware Issue","BSS",
AQ89="Sites strategiques, MLL, Pylone, etc.","ENVTECH",
AQ89="AKTIVCO DEFAUT GE &amp; POWER Cabinet","AKTIVCO",
AQ89="AKTIVCO Coupure ENEO &amp; Baisse de tension","AKTIVCO GRID ONLY",
AQ89="Coupure ENEO &amp; Baisse de tension","IHS GRID ONLY",
AQ89="Defaut GE &amp; POWER Cabinet","IHS",
AQ89="Sharing","Partners",
AQ89="Sites strategiques &amp; DataCenter","SST &amp; DC",
AQ89="Exclu","Exclu",
AQ89="SAT","SAT",
AQ89="SPARE-ISSUE","SPARE-ISSUE",
AQ89="Fiber CAmtel","TRANS_FO_CAMTEL",
AQ89="Fiber AOF","Fiber AOF",
AQ89="Projet OCM (HUAWEI)","TRAVAUX-HUAWEI",
AQ89="Projet OCM (NOKIA)","TRAVAUX-NOKIA",
AQ89="ACCESS-ISSUE","ACCESS-ISSUE",
AQ89="Projet OCM (ZTE, NOKIA, autres projets)","TRAVAUX OCM",
AQ89="No root CAuse","No root cause",
AQ89="ODU HS","PDH",
AQ89="IP &amp; VLAN","PDH",
AQ89="Warehouse HUAWEI","SPARE-ISSUE",
AQ89="SPARE-HS","SPARE-ISSUE",
AQ89="Power Telco","BSS",AQ89="no impacts","no impacts"
),"")</f>
        <v>BSS</v>
      </c>
      <c r="AP89" s="48" t="str" cm="1">
        <f t="array" ref="AP89">IFERROR(_xlfn.IFS(
AQ89="MPR ISSUE","TX ISSUE",
AQ89="BSS Hardware Issue","RAN ISSUE",
AQ89="Sites strategiques, MLL, Pylone, etc.","ENVTECH",
AQ89="AKTIVCO DEFAUT GE &amp; POWER Cabinet","POWER ISSUE",
AQ89="AKTIVCO Coupure ENEO &amp; Baisse de tension","POWER ISSUE",
AQ89="Coupure ENEO &amp; Baisse de tension","POWER ISSUE",
AQ89="Defaut GE &amp; POWER Cabinet","POWER ISSUE",
AQ89="Sharing","POWER ISSUE",
AQ89="Sites strategiques &amp; DataCenter","POWER ISSUE",
AQ89="Exclu","Exclu",
AQ89="SAT","TX ISSUE",
AQ89="SPARE-ISSUE","SPARE-ISSUE",
AQ89="Fiber CAmtel","TX ISSUE",
AQ89="Fiber AOF","TX ISSUE",
AQ89="Projet OCM (HUAWEI)","TRAVAUX-HUAWEI",
AQ89="Projet OCM (NOKIA)","TRAVAUX -NOKIA",
AQ89="ACCESS-ISSUE","ACCESS-ISSUE",
AQ89="Projet OCM (ZTE, NOKIA, autres projets)","TRAVAUX OCM",
AQ89="No root CAuse","No root cause",
AQ89="ODU HS","TX ISSUE",
AQ89="IP &amp; VLAN","TX ISSUE",
AQ89="Warehouse HUAWEI","SPARE-ISSUE",
AQ89="SPARE-HS","SPARE-ISSUE",
AQ89="Power Telco","RAN ISSUE",AQ89="no impacts","no impacts"
),"")</f>
        <v>RAN ISSUE</v>
      </c>
      <c r="AQ89" s="67" t="s">
        <v>5320</v>
      </c>
      <c r="AR89" s="48" t="str" cm="1">
        <f t="array" ref="AR89">IFERROR(_xlfn.IFS(
AQ89="MPR ISSUE","ACTIVE",
AQ89="BSS Hardware Issue","ACTIVE",
AQ89="Sites strategiques, MLL, Pylone, etc.","PASSIVE",
AQ89="AKTIVCO DEFAUT GE &amp; POWER Cabinet","PASSIVE",
AQ89="AKTIVCO Coupure ENEO &amp; Baisse de tension","PASSIVE",
AQ89="Coupure ENEO &amp; Baisse de tension","PASSIVE",
AQ89="Defaut GE &amp; POWER Cabinet","PASSIVE",
AQ89="Sharing","PASSIVE",
AQ89="Sites strategiques &amp; DataCenter","PASSIVE",
AQ89="Exclu","Exclu",
AQ89="SAT","ACTIVE",
AQ89="SPARE-ISSUE","SPARE-ISSUE",
AQ89="Fiber CAmtel","ACTIVE",
AQ89="Fiber AOF","ACTIVE",
AQ89="Projet OCM (HUAWEI)","PLANNED WORKS",
AQ89="Projet OCM (NOKIA)","PLANNED WORKS",
AQ89="ACCESS-ISSUE","ACCESS-ISSUE",
AQ89="Projet OCM (ZTE, NOKIA, autres projets)","PLANNED WORKS",
AQ89="No root CAuse","No root cause",
AQ89="ODU HS","ACTIVE",
AQ89="IP &amp; VLAN","ACTIVE",
AQ89="Warehouse HUAWEI","SPARE-ISSUE",
AQ89="SPARE-HS","SPARE-ISSUE",
AQ89="Power Telco","ACTIVE", AQ89="no impacts","no impacts"
),"")</f>
        <v>ACTIVE</v>
      </c>
      <c r="AS89" s="92" t="s">
        <v>6017</v>
      </c>
      <c r="AT89" s="98" t="s">
        <v>363</v>
      </c>
      <c r="AV89" s="17" t="s">
        <v>5537</v>
      </c>
      <c r="AW89" s="7" t="s">
        <v>5950</v>
      </c>
      <c r="AX89" s="6" t="s">
        <v>5537</v>
      </c>
      <c r="AY89" s="7"/>
      <c r="AZ89" s="3" t="s">
        <v>5537</v>
      </c>
      <c r="BA89" s="18" t="s">
        <v>5537</v>
      </c>
      <c r="BB89" s="18" t="s">
        <v>5537</v>
      </c>
      <c r="BC89" s="18" t="s">
        <v>5537</v>
      </c>
      <c r="BD89" s="18" t="s">
        <v>5537</v>
      </c>
      <c r="BE89" s="18" t="s">
        <v>5537</v>
      </c>
      <c r="BF89" s="18" t="s">
        <v>5537</v>
      </c>
      <c r="BG89" s="18" t="s">
        <v>5537</v>
      </c>
      <c r="BH89" s="18" t="s">
        <v>5537</v>
      </c>
      <c r="BI89" s="18" t="s">
        <v>5537</v>
      </c>
      <c r="BJ89" s="18" t="s">
        <v>5537</v>
      </c>
      <c r="BK89" s="18" t="s">
        <v>5537</v>
      </c>
      <c r="BL89" s="9" t="s">
        <v>5537</v>
      </c>
      <c r="BM89" s="14" t="s">
        <v>6405</v>
      </c>
      <c r="BN89" s="14" t="s">
        <v>363</v>
      </c>
      <c r="BO89" s="14" t="str">
        <f>_xlfn.XLOOKUP(B89,'[4]cell downs 18042026 17h'!$B:$B,'[4]cell downs 18042026 17h'!$B:$B,"")</f>
        <v/>
      </c>
      <c r="BP89" s="14" t="str">
        <f>_xlfn.XLOOKUP(B89,'[5]Cells Huawei 19042026 15h'!$B:$B,'[5]Cells Huawei 19042026 15h'!$B:$B,"")</f>
        <v/>
      </c>
      <c r="BQ89" s="9" t="str">
        <f>_xlfn.XLOOKUP(B89,'[6]cells down 19042026 9H40'!$B:$B,'[6]cells down 19042026 9H40'!$B:$B,"")</f>
        <v>CTR_086</v>
      </c>
      <c r="BR89" s="9" t="s">
        <v>363</v>
      </c>
      <c r="BS89" s="9" t="s">
        <v>594</v>
      </c>
      <c r="BT89" s="108"/>
    </row>
    <row r="90" spans="1:72" s="9" customFormat="1" x14ac:dyDescent="0.35">
      <c r="A90" s="91" t="s">
        <v>3024</v>
      </c>
      <c r="B90" s="8" t="s">
        <v>3025</v>
      </c>
      <c r="C90" s="3" t="str">
        <f>_xlfn.XLOOKUP(B90,'[1]daily break down'!$D:$D,'[1]daily break down'!$E:$E,"")</f>
        <v>Yaounde</v>
      </c>
      <c r="D90" s="1" t="s">
        <v>21</v>
      </c>
      <c r="E90" s="1" t="s">
        <v>30</v>
      </c>
      <c r="F90" s="3" t="s">
        <v>37</v>
      </c>
      <c r="G90" s="1" t="s">
        <v>38</v>
      </c>
      <c r="H90" s="34" t="str">
        <f>_xlfn.XLOOKUP(B90,[2]CALCULATION!$B:$B,[2]CALCULATION!$H:$H,"")</f>
        <v>ZTE</v>
      </c>
      <c r="I90" s="28">
        <v>4.5219235916708751</v>
      </c>
      <c r="J90" s="28">
        <v>8.7858806105589355</v>
      </c>
      <c r="K90" s="28">
        <v>9.2845494003133293</v>
      </c>
      <c r="L90" s="28">
        <v>9.2457045997380387</v>
      </c>
      <c r="M90" s="28">
        <v>9.2457045997380387</v>
      </c>
      <c r="N90" s="28">
        <v>5.2919352629461267</v>
      </c>
      <c r="O90" s="28">
        <v>9.2457045997380387</v>
      </c>
      <c r="P90" s="28">
        <v>7.3693830204347188</v>
      </c>
      <c r="Q90" s="28">
        <v>3.3922318959687017</v>
      </c>
      <c r="R90" s="28">
        <v>9.2457045997380387</v>
      </c>
      <c r="S90" s="93">
        <v>9.424198063538535</v>
      </c>
      <c r="T90" s="93">
        <f>_xlfn.XLOOKUP(B90,'[3]Nur des jours'!$B:$B,'[3]Nur des jours'!$U:$U,"")</f>
        <v>9.2457045997380387</v>
      </c>
      <c r="U90" s="93">
        <v>9.7790804518980803</v>
      </c>
      <c r="V90" s="93">
        <v>9.2457045997380387</v>
      </c>
      <c r="W90" s="93">
        <v>9.2457045997380387</v>
      </c>
      <c r="X90" s="93">
        <v>9.2457045997380387</v>
      </c>
      <c r="Y90" s="93">
        <v>4.6000590697793875</v>
      </c>
      <c r="Z90" s="93">
        <v>9.2457045997380387</v>
      </c>
      <c r="AA90" s="93">
        <v>9.2457045997380387</v>
      </c>
      <c r="AB90" s="93">
        <v>9.2457045997380387</v>
      </c>
      <c r="AC90" s="93">
        <f>_xlfn.XLOOKUP(B90,'[3]Nur des jours'!$B:$B,'[3]Nur des jours'!$N:$N,"")</f>
        <v>9.3412114441276923</v>
      </c>
      <c r="AD90" s="93">
        <v>9.3412114441276923</v>
      </c>
      <c r="AE90" s="93">
        <v>9.4431924219465628</v>
      </c>
      <c r="AF90" s="93">
        <v>8.1306198331778123</v>
      </c>
      <c r="AG90" s="93"/>
      <c r="AH90" s="93">
        <v>9.2457045997380387</v>
      </c>
      <c r="AI90" s="93">
        <v>0</v>
      </c>
      <c r="AJ90" s="93">
        <v>0</v>
      </c>
      <c r="AK90" s="93">
        <v>17.729448614148101</v>
      </c>
      <c r="AL90" s="93">
        <v>9.2457045997380387</v>
      </c>
      <c r="AM90" s="49" t="s">
        <v>5559</v>
      </c>
      <c r="AN90" s="49"/>
      <c r="AO90" s="48" t="str" cm="1">
        <f t="array" ref="AO90">IFERROR(_xlfn.IFS(
AQ90="MPR ISSUE","PDH",
AQ90="BSS Hardware Issue","BSS",
AQ90="Sites strategiques, MLL, Pylone, etc.","ENVTECH",
AQ90="AKTIVCO DEFAUT GE &amp; POWER Cabinet","AKTIVCO",
AQ90="AKTIVCO Coupure ENEO &amp; Baisse de tension","AKTIVCO GRID ONLY",
AQ90="Coupure ENEO &amp; Baisse de tension","IHS GRID ONLY",
AQ90="Defaut GE &amp; POWER Cabinet","IHS",
AQ90="Sharing","Partners",
AQ90="Sites strategiques &amp; DataCenter","SST &amp; DC",
AQ90="Exclu","Exclu",
AQ90="SAT","SAT",
AQ90="SPARE-ISSUE","SPARE-ISSUE",
AQ90="Fiber CAmtel","TRANS_FO_CAMTEL",
AQ90="Fiber AOF","Fiber AOF",
AQ90="Projet OCM (HUAWEI)","TRAVAUX-HUAWEI",
AQ90="Projet OCM (NOKIA)","TRAVAUX-NOKIA",
AQ90="ACCESS-ISSUE","ACCESS-ISSUE",
AQ90="Projet OCM (ZTE, NOKIA, autres projets)","TRAVAUX OCM",
AQ90="No root CAuse","No root cause",
AQ90="ODU HS","PDH",
AQ90="IP &amp; VLAN","PDH",
AQ90="Warehouse HUAWEI","SPARE-ISSUE",
AQ90="SPARE-HS","SPARE-ISSUE",
AQ90="Power Telco","BSS",AQ90="no impacts","no impacts"
),"")</f>
        <v>BSS</v>
      </c>
      <c r="AP90" s="48" t="str" cm="1">
        <f t="array" ref="AP90">IFERROR(_xlfn.IFS(
AQ90="MPR ISSUE","TX ISSUE",
AQ90="BSS Hardware Issue","RAN ISSUE",
AQ90="Sites strategiques, MLL, Pylone, etc.","ENVTECH",
AQ90="AKTIVCO DEFAUT GE &amp; POWER Cabinet","POWER ISSUE",
AQ90="AKTIVCO Coupure ENEO &amp; Baisse de tension","POWER ISSUE",
AQ90="Coupure ENEO &amp; Baisse de tension","POWER ISSUE",
AQ90="Defaut GE &amp; POWER Cabinet","POWER ISSUE",
AQ90="Sharing","POWER ISSUE",
AQ90="Sites strategiques &amp; DataCenter","POWER ISSUE",
AQ90="Exclu","Exclu",
AQ90="SAT","TX ISSUE",
AQ90="SPARE-ISSUE","SPARE-ISSUE",
AQ90="Fiber CAmtel","TX ISSUE",
AQ90="Fiber AOF","TX ISSUE",
AQ90="Projet OCM (HUAWEI)","TRAVAUX-HUAWEI",
AQ90="Projet OCM (NOKIA)","TRAVAUX -NOKIA",
AQ90="ACCESS-ISSUE","ACCESS-ISSUE",
AQ90="Projet OCM (ZTE, NOKIA, autres projets)","TRAVAUX OCM",
AQ90="No root CAuse","No root cause",
AQ90="ODU HS","TX ISSUE",
AQ90="IP &amp; VLAN","TX ISSUE",
AQ90="Warehouse HUAWEI","SPARE-ISSUE",
AQ90="SPARE-HS","SPARE-ISSUE",
AQ90="Power Telco","RAN ISSUE",AQ90="no impacts","no impacts"
),"")</f>
        <v>RAN ISSUE</v>
      </c>
      <c r="AQ90" s="67" t="s">
        <v>5320</v>
      </c>
      <c r="AR90" s="48" t="str" cm="1">
        <f t="array" ref="AR90">IFERROR(_xlfn.IFS(
AQ90="MPR ISSUE","ACTIVE",
AQ90="BSS Hardware Issue","ACTIVE",
AQ90="Sites strategiques, MLL, Pylone, etc.","PASSIVE",
AQ90="AKTIVCO DEFAUT GE &amp; POWER Cabinet","PASSIVE",
AQ90="AKTIVCO Coupure ENEO &amp; Baisse de tension","PASSIVE",
AQ90="Coupure ENEO &amp; Baisse de tension","PASSIVE",
AQ90="Defaut GE &amp; POWER Cabinet","PASSIVE",
AQ90="Sharing","PASSIVE",
AQ90="Sites strategiques &amp; DataCenter","PASSIVE",
AQ90="Exclu","Exclu",
AQ90="SAT","ACTIVE",
AQ90="SPARE-ISSUE","SPARE-ISSUE",
AQ90="Fiber CAmtel","ACTIVE",
AQ90="Fiber AOF","ACTIVE",
AQ90="Projet OCM (HUAWEI)","PLANNED WORKS",
AQ90="Projet OCM (NOKIA)","PLANNED WORKS",
AQ90="ACCESS-ISSUE","ACCESS-ISSUE",
AQ90="Projet OCM (ZTE, NOKIA, autres projets)","PLANNED WORKS",
AQ90="No root CAuse","No root cause",
AQ90="ODU HS","ACTIVE",
AQ90="IP &amp; VLAN","ACTIVE",
AQ90="Warehouse HUAWEI","SPARE-ISSUE",
AQ90="SPARE-HS","SPARE-ISSUE",
AQ90="Power Telco","ACTIVE", AQ90="no impacts","no impacts"
),"")</f>
        <v>ACTIVE</v>
      </c>
      <c r="AS90" s="92" t="s">
        <v>6017</v>
      </c>
      <c r="AT90" s="98" t="s">
        <v>3025</v>
      </c>
      <c r="AV90" s="17" t="s">
        <v>5537</v>
      </c>
      <c r="AW90" s="7" t="s">
        <v>5950</v>
      </c>
      <c r="AX90" s="6" t="s">
        <v>6342</v>
      </c>
      <c r="AY90" s="7"/>
      <c r="AZ90" s="3" t="s">
        <v>5537</v>
      </c>
      <c r="BA90" s="18" t="s">
        <v>5537</v>
      </c>
      <c r="BB90" s="18" t="s">
        <v>5537</v>
      </c>
      <c r="BC90" s="18" t="s">
        <v>5537</v>
      </c>
      <c r="BD90" s="18" t="s">
        <v>5537</v>
      </c>
      <c r="BE90" s="18" t="s">
        <v>5537</v>
      </c>
      <c r="BF90" s="18" t="s">
        <v>5537</v>
      </c>
      <c r="BG90" s="18" t="s">
        <v>5537</v>
      </c>
      <c r="BH90" s="18" t="s">
        <v>5537</v>
      </c>
      <c r="BI90" s="18" t="s">
        <v>5537</v>
      </c>
      <c r="BJ90" s="18" t="s">
        <v>5537</v>
      </c>
      <c r="BK90" s="18" t="s">
        <v>5537</v>
      </c>
      <c r="BL90" s="9" t="s">
        <v>5537</v>
      </c>
      <c r="BM90" s="14" t="s">
        <v>6405</v>
      </c>
      <c r="BN90" s="14" t="s">
        <v>3025</v>
      </c>
      <c r="BO90" s="14" t="str">
        <f>_xlfn.XLOOKUP(B90,'[4]cell downs 18042026 17h'!$B:$B,'[4]cell downs 18042026 17h'!$B:$B,"")</f>
        <v/>
      </c>
      <c r="BP90" s="14" t="str">
        <f>_xlfn.XLOOKUP(B90,'[5]Cells Huawei 19042026 15h'!$B:$B,'[5]Cells Huawei 19042026 15h'!$B:$B,"")</f>
        <v/>
      </c>
      <c r="BQ90" s="9" t="str">
        <f>_xlfn.XLOOKUP(B90,'[6]cells down 19042026 9H40'!$B:$B,'[6]cells down 19042026 9H40'!$B:$B,"")</f>
        <v>CTR_824</v>
      </c>
      <c r="BR90" s="9" t="s">
        <v>5537</v>
      </c>
      <c r="BS90" s="9" t="s">
        <v>5537</v>
      </c>
      <c r="BT90" s="108"/>
    </row>
    <row r="91" spans="1:72" s="9" customFormat="1" x14ac:dyDescent="0.35">
      <c r="A91" s="16" t="s">
        <v>286</v>
      </c>
      <c r="B91" s="8" t="s">
        <v>287</v>
      </c>
      <c r="C91" s="3" t="str">
        <f>_xlfn.XLOOKUP(B91,'[1]daily break down'!$D:$D,'[1]daily break down'!$E:$E,"")</f>
        <v>Yaounde</v>
      </c>
      <c r="D91" s="1" t="s">
        <v>11</v>
      </c>
      <c r="E91" s="1" t="s">
        <v>145</v>
      </c>
      <c r="F91" s="3" t="s">
        <v>37</v>
      </c>
      <c r="G91" s="1" t="s">
        <v>38</v>
      </c>
      <c r="H91" s="34" t="str">
        <f>_xlfn.XLOOKUP(B91,[2]CALCULATION!$B:$B,[2]CALCULATION!$H:$H,"")</f>
        <v>ZTE</v>
      </c>
      <c r="I91" s="28">
        <v>47.726473391489982</v>
      </c>
      <c r="J91" s="28">
        <v>8.7857736000890299</v>
      </c>
      <c r="K91" s="28">
        <v>4.9374630813878824</v>
      </c>
      <c r="L91" s="28">
        <v>12.555859465290082</v>
      </c>
      <c r="M91" s="28">
        <v>0.43934931927073034</v>
      </c>
      <c r="N91" s="28">
        <v>9.0583292669354787</v>
      </c>
      <c r="O91" s="28">
        <v>9.2457045997380387</v>
      </c>
      <c r="P91" s="28">
        <v>7.4160930905479789</v>
      </c>
      <c r="Q91" s="28">
        <v>3.3923389064386056</v>
      </c>
      <c r="R91" s="28">
        <v>9.2457045997380387</v>
      </c>
      <c r="S91" s="93">
        <v>9.2457045997380387</v>
      </c>
      <c r="T91" s="93">
        <f>_xlfn.XLOOKUP(B91,'[3]Nur des jours'!$B:$B,'[3]Nur des jours'!$U:$U,"")</f>
        <v>9.2457045997380387</v>
      </c>
      <c r="U91" s="93">
        <v>0</v>
      </c>
      <c r="V91" s="93">
        <v>6.1939800190050587</v>
      </c>
      <c r="W91" s="93">
        <v>9.2457045997380387</v>
      </c>
      <c r="X91" s="93">
        <v>9.2457045997380387</v>
      </c>
      <c r="Y91" s="93">
        <v>4.665032260089661</v>
      </c>
      <c r="Z91" s="93">
        <v>0</v>
      </c>
      <c r="AA91" s="93">
        <v>0</v>
      </c>
      <c r="AB91" s="93">
        <v>0</v>
      </c>
      <c r="AC91" s="93">
        <f>_xlfn.XLOOKUP(B91,'[3]Nur des jours'!$B:$B,'[3]Nur des jours'!$N:$N,"")</f>
        <v>5.2379484808793677</v>
      </c>
      <c r="AD91" s="93">
        <v>5.2379484808793677</v>
      </c>
      <c r="AE91" s="93">
        <v>9.1476830093056307</v>
      </c>
      <c r="AF91" s="93">
        <v>8.1302274614548296</v>
      </c>
      <c r="AG91" s="93"/>
      <c r="AH91" s="93">
        <v>9.2457045997380387</v>
      </c>
      <c r="AI91" s="93">
        <v>0</v>
      </c>
      <c r="AJ91" s="93">
        <v>0</v>
      </c>
      <c r="AK91" s="93">
        <v>17.729448614148101</v>
      </c>
      <c r="AL91" s="93">
        <v>9.2457045997380387</v>
      </c>
      <c r="AM91" s="49" t="s">
        <v>5559</v>
      </c>
      <c r="AN91" s="49"/>
      <c r="AO91" s="48" t="str" cm="1">
        <f t="array" ref="AO91">IFERROR(_xlfn.IFS(
AQ91="MPR ISSUE","PDH",
AQ91="BSS Hardware Issue","BSS",
AQ91="Sites strategiques, MLL, Pylone, etc.","ENVTECH",
AQ91="AKTIVCO DEFAUT GE &amp; POWER Cabinet","AKTIVCO",
AQ91="AKTIVCO Coupure ENEO &amp; Baisse de tension","AKTIVCO GRID ONLY",
AQ91="Coupure ENEO &amp; Baisse de tension","IHS GRID ONLY",
AQ91="Defaut GE &amp; POWER Cabinet","IHS",
AQ91="Sharing","Partners",
AQ91="Sites strategiques &amp; DataCenter","SST &amp; DC",
AQ91="Exclu","Exclu",
AQ91="SAT","SAT",
AQ91="SPARE-ISSUE","SPARE-ISSUE",
AQ91="Fiber CAmtel","TRANS_FO_CAMTEL",
AQ91="Fiber AOF","Fiber AOF",
AQ91="Projet OCM (HUAWEI)","TRAVAUX-HUAWEI",
AQ91="Projet OCM (NOKIA)","TRAVAUX-NOKIA",
AQ91="ACCESS-ISSUE","ACCESS-ISSUE",
AQ91="Projet OCM (ZTE, NOKIA, autres projets)","TRAVAUX OCM",
AQ91="No root CAuse","No root cause",
AQ91="ODU HS","PDH",
AQ91="IP &amp; VLAN","PDH",
AQ91="Warehouse HUAWEI","SPARE-ISSUE",
AQ91="SPARE-HS","SPARE-ISSUE",
AQ91="Power Telco","BSS",AQ91="no impacts","no impacts"
),"")</f>
        <v>BSS</v>
      </c>
      <c r="AP91" s="48" t="str" cm="1">
        <f t="array" ref="AP91">IFERROR(_xlfn.IFS(
AQ91="MPR ISSUE","TX ISSUE",
AQ91="BSS Hardware Issue","RAN ISSUE",
AQ91="Sites strategiques, MLL, Pylone, etc.","ENVTECH",
AQ91="AKTIVCO DEFAUT GE &amp; POWER Cabinet","POWER ISSUE",
AQ91="AKTIVCO Coupure ENEO &amp; Baisse de tension","POWER ISSUE",
AQ91="Coupure ENEO &amp; Baisse de tension","POWER ISSUE",
AQ91="Defaut GE &amp; POWER Cabinet","POWER ISSUE",
AQ91="Sharing","POWER ISSUE",
AQ91="Sites strategiques &amp; DataCenter","POWER ISSUE",
AQ91="Exclu","Exclu",
AQ91="SAT","TX ISSUE",
AQ91="SPARE-ISSUE","SPARE-ISSUE",
AQ91="Fiber CAmtel","TX ISSUE",
AQ91="Fiber AOF","TX ISSUE",
AQ91="Projet OCM (HUAWEI)","TRAVAUX-HUAWEI",
AQ91="Projet OCM (NOKIA)","TRAVAUX -NOKIA",
AQ91="ACCESS-ISSUE","ACCESS-ISSUE",
AQ91="Projet OCM (ZTE, NOKIA, autres projets)","TRAVAUX OCM",
AQ91="No root CAuse","No root cause",
AQ91="ODU HS","TX ISSUE",
AQ91="IP &amp; VLAN","TX ISSUE",
AQ91="Warehouse HUAWEI","SPARE-ISSUE",
AQ91="SPARE-HS","SPARE-ISSUE",
AQ91="Power Telco","RAN ISSUE",AQ91="no impacts","no impacts"
),"")</f>
        <v>RAN ISSUE</v>
      </c>
      <c r="AQ91" s="67" t="s">
        <v>5320</v>
      </c>
      <c r="AR91" s="48" t="str" cm="1">
        <f t="array" ref="AR91">IFERROR(_xlfn.IFS(
AQ91="MPR ISSUE","ACTIVE",
AQ91="BSS Hardware Issue","ACTIVE",
AQ91="Sites strategiques, MLL, Pylone, etc.","PASSIVE",
AQ91="AKTIVCO DEFAUT GE &amp; POWER Cabinet","PASSIVE",
AQ91="AKTIVCO Coupure ENEO &amp; Baisse de tension","PASSIVE",
AQ91="Coupure ENEO &amp; Baisse de tension","PASSIVE",
AQ91="Defaut GE &amp; POWER Cabinet","PASSIVE",
AQ91="Sharing","PASSIVE",
AQ91="Sites strategiques &amp; DataCenter","PASSIVE",
AQ91="Exclu","Exclu",
AQ91="SAT","ACTIVE",
AQ91="SPARE-ISSUE","SPARE-ISSUE",
AQ91="Fiber CAmtel","ACTIVE",
AQ91="Fiber AOF","ACTIVE",
AQ91="Projet OCM (HUAWEI)","PLANNED WORKS",
AQ91="Projet OCM (NOKIA)","PLANNED WORKS",
AQ91="ACCESS-ISSUE","ACCESS-ISSUE",
AQ91="Projet OCM (ZTE, NOKIA, autres projets)","PLANNED WORKS",
AQ91="No root CAuse","No root cause",
AQ91="ODU HS","ACTIVE",
AQ91="IP &amp; VLAN","ACTIVE",
AQ91="Warehouse HUAWEI","SPARE-ISSUE",
AQ91="SPARE-HS","SPARE-ISSUE",
AQ91="Power Telco","ACTIVE", AQ91="no impacts","no impacts"
),"")</f>
        <v>ACTIVE</v>
      </c>
      <c r="AS91" s="92" t="s">
        <v>6018</v>
      </c>
      <c r="AT91" s="98" t="s">
        <v>287</v>
      </c>
      <c r="AV91" s="17" t="s">
        <v>5537</v>
      </c>
      <c r="AW91" s="7" t="s">
        <v>5950</v>
      </c>
      <c r="AX91" s="6" t="s">
        <v>5537</v>
      </c>
      <c r="AY91" s="7"/>
      <c r="AZ91" s="3" t="s">
        <v>5537</v>
      </c>
      <c r="BA91" s="18" t="s">
        <v>5537</v>
      </c>
      <c r="BB91" s="18" t="s">
        <v>5537</v>
      </c>
      <c r="BC91" s="18" t="s">
        <v>5537</v>
      </c>
      <c r="BD91" s="18" t="s">
        <v>5537</v>
      </c>
      <c r="BE91" s="18" t="s">
        <v>5537</v>
      </c>
      <c r="BF91" s="18" t="s">
        <v>5537</v>
      </c>
      <c r="BG91" s="18" t="s">
        <v>5537</v>
      </c>
      <c r="BH91" s="18" t="s">
        <v>5537</v>
      </c>
      <c r="BI91" s="18" t="s">
        <v>5537</v>
      </c>
      <c r="BJ91" s="18" t="s">
        <v>5537</v>
      </c>
      <c r="BK91" s="18" t="s">
        <v>5537</v>
      </c>
      <c r="BL91" s="9" t="s">
        <v>5537</v>
      </c>
      <c r="BM91" s="14" t="s">
        <v>6405</v>
      </c>
      <c r="BN91" s="14" t="s">
        <v>5537</v>
      </c>
      <c r="BO91" s="14" t="str">
        <f>_xlfn.XLOOKUP(B91,'[4]cell downs 18042026 17h'!$B:$B,'[4]cell downs 18042026 17h'!$B:$B,"")</f>
        <v/>
      </c>
      <c r="BP91" s="14" t="str">
        <f>_xlfn.XLOOKUP(B91,'[5]Cells Huawei 19042026 15h'!$B:$B,'[5]Cells Huawei 19042026 15h'!$B:$B,"")</f>
        <v/>
      </c>
      <c r="BQ91" s="9" t="str">
        <f>_xlfn.XLOOKUP(B91,'[6]cells down 19042026 9H40'!$B:$B,'[6]cells down 19042026 9H40'!$B:$B,"")</f>
        <v>CTR_093</v>
      </c>
      <c r="BR91" s="9" t="s">
        <v>287</v>
      </c>
      <c r="BS91" s="9" t="s">
        <v>302</v>
      </c>
      <c r="BT91" s="108"/>
    </row>
    <row r="92" spans="1:72" s="9" customFormat="1" ht="21.5" customHeight="1" x14ac:dyDescent="0.35">
      <c r="A92" s="91" t="s">
        <v>531</v>
      </c>
      <c r="B92" s="1" t="s">
        <v>532</v>
      </c>
      <c r="C92" s="3" t="str">
        <f>_xlfn.XLOOKUP(B92,'[1]daily break down'!$D:$D,'[1]daily break down'!$E:$E,"")</f>
        <v>Yaounde</v>
      </c>
      <c r="D92" s="1" t="s">
        <v>21</v>
      </c>
      <c r="E92" s="1" t="s">
        <v>30</v>
      </c>
      <c r="F92" s="3" t="s">
        <v>37</v>
      </c>
      <c r="G92" s="1" t="s">
        <v>38</v>
      </c>
      <c r="H92" s="34" t="str">
        <f>_xlfn.XLOOKUP(B92,[2]CALCULATION!$B:$B,[2]CALCULATION!$H:$H,"")</f>
        <v>ZTE</v>
      </c>
      <c r="I92" s="28">
        <v>4.8262970382355546</v>
      </c>
      <c r="J92" s="28">
        <v>8.7860946314987469</v>
      </c>
      <c r="K92" s="28">
        <v>9.2746152616905366</v>
      </c>
      <c r="L92" s="28">
        <v>9.2457045997380387</v>
      </c>
      <c r="M92" s="28">
        <v>9.0272605605065728</v>
      </c>
      <c r="N92" s="28">
        <v>5.5054211504053567</v>
      </c>
      <c r="O92" s="28">
        <v>9.2457045997380387</v>
      </c>
      <c r="P92" s="28">
        <v>7.5392443063295982</v>
      </c>
      <c r="Q92" s="28">
        <v>3.3920178750288921</v>
      </c>
      <c r="R92" s="28">
        <v>11.865891625503309</v>
      </c>
      <c r="S92" s="93">
        <v>9.2457045997380387</v>
      </c>
      <c r="T92" s="93">
        <f>_xlfn.XLOOKUP(B92,'[3]Nur des jours'!$B:$B,'[3]Nur des jours'!$U:$U,"")</f>
        <v>15.875823623916698</v>
      </c>
      <c r="U92" s="93">
        <v>22.248350611957211</v>
      </c>
      <c r="V92" s="93">
        <v>46.970783288103576</v>
      </c>
      <c r="W92" s="93">
        <v>15.875823623916698</v>
      </c>
      <c r="X92" s="93">
        <v>17.063764685403491</v>
      </c>
      <c r="Y92" s="93">
        <v>4.4939938590258333</v>
      </c>
      <c r="Z92" s="93">
        <v>8.836764088998466</v>
      </c>
      <c r="AA92" s="93">
        <v>8.3322632286342895</v>
      </c>
      <c r="AB92" s="93">
        <v>9.2457045997380387</v>
      </c>
      <c r="AC92" s="93">
        <f>_xlfn.XLOOKUP(B92,'[3]Nur des jours'!$B:$B,'[3]Nur des jours'!$N:$N,"")</f>
        <v>7.13583266986842</v>
      </c>
      <c r="AD92" s="93">
        <v>7.13583266986842</v>
      </c>
      <c r="AE92" s="93">
        <v>6.6188115845254316</v>
      </c>
      <c r="AF92" s="93">
        <v>6.3228206247699275</v>
      </c>
      <c r="AG92" s="93"/>
      <c r="AH92" s="93">
        <v>9.2457045997380387</v>
      </c>
      <c r="AI92" s="93">
        <v>0</v>
      </c>
      <c r="AJ92" s="93">
        <v>0</v>
      </c>
      <c r="AK92" s="93">
        <v>17.729448614148101</v>
      </c>
      <c r="AL92" s="93">
        <v>9.2457045997380387</v>
      </c>
      <c r="AM92" s="49" t="s">
        <v>5559</v>
      </c>
      <c r="AN92" s="49"/>
      <c r="AO92" s="48" t="str" cm="1">
        <f t="array" ref="AO92">IFERROR(_xlfn.IFS(
AQ92="MPR ISSUE","PDH",
AQ92="BSS Hardware Issue","BSS",
AQ92="Sites strategiques, MLL, Pylone, etc.","ENVTECH",
AQ92="AKTIVCO DEFAUT GE &amp; POWER Cabinet","AKTIVCO",
AQ92="AKTIVCO Coupure ENEO &amp; Baisse de tension","AKTIVCO GRID ONLY",
AQ92="Coupure ENEO &amp; Baisse de tension","IHS GRID ONLY",
AQ92="Defaut GE &amp; POWER Cabinet","IHS",
AQ92="Sharing","Partners",
AQ92="Sites strategiques &amp; DataCenter","SST &amp; DC",
AQ92="Exclu","Exclu",
AQ92="SAT","SAT",
AQ92="SPARE-ISSUE","SPARE-ISSUE",
AQ92="Fiber CAmtel","TRANS_FO_CAMTEL",
AQ92="Fiber AOF","Fiber AOF",
AQ92="Projet OCM (HUAWEI)","TRAVAUX-HUAWEI",
AQ92="Projet OCM (NOKIA)","TRAVAUX-NOKIA",
AQ92="ACCESS-ISSUE","ACCESS-ISSUE",
AQ92="Projet OCM (ZTE, NOKIA, autres projets)","TRAVAUX OCM",
AQ92="No root CAuse","No root cause",
AQ92="ODU HS","PDH",
AQ92="IP &amp; VLAN","PDH",
AQ92="Warehouse HUAWEI","SPARE-ISSUE",
AQ92="SPARE-HS","SPARE-ISSUE",
AQ92="Power Telco","BSS",AQ92="no impacts","no impacts"
),"")</f>
        <v>AKTIVCO GRID ONLY</v>
      </c>
      <c r="AP92" s="48" t="str" cm="1">
        <f t="array" ref="AP92">IFERROR(_xlfn.IFS(
AQ92="MPR ISSUE","TX ISSUE",
AQ92="BSS Hardware Issue","RAN ISSUE",
AQ92="Sites strategiques, MLL, Pylone, etc.","ENVTECH",
AQ92="AKTIVCO DEFAUT GE &amp; POWER Cabinet","POWER ISSUE",
AQ92="AKTIVCO Coupure ENEO &amp; Baisse de tension","POWER ISSUE",
AQ92="Coupure ENEO &amp; Baisse de tension","POWER ISSUE",
AQ92="Defaut GE &amp; POWER Cabinet","POWER ISSUE",
AQ92="Sharing","POWER ISSUE",
AQ92="Sites strategiques &amp; DataCenter","POWER ISSUE",
AQ92="Exclu","Exclu",
AQ92="SAT","TX ISSUE",
AQ92="SPARE-ISSUE","SPARE-ISSUE",
AQ92="Fiber CAmtel","TX ISSUE",
AQ92="Fiber AOF","TX ISSUE",
AQ92="Projet OCM (HUAWEI)","TRAVAUX-HUAWEI",
AQ92="Projet OCM (NOKIA)","TRAVAUX -NOKIA",
AQ92="ACCESS-ISSUE","ACCESS-ISSUE",
AQ92="Projet OCM (ZTE, NOKIA, autres projets)","TRAVAUX OCM",
AQ92="No root CAuse","No root cause",
AQ92="ODU HS","TX ISSUE",
AQ92="IP &amp; VLAN","TX ISSUE",
AQ92="Warehouse HUAWEI","SPARE-ISSUE",
AQ92="SPARE-HS","SPARE-ISSUE",
AQ92="Power Telco","RAN ISSUE",AQ92="no impacts","no impacts"
),"")</f>
        <v>POWER ISSUE</v>
      </c>
      <c r="AQ92" s="67" t="s">
        <v>5327</v>
      </c>
      <c r="AR92" s="48" t="str" cm="1">
        <f t="array" ref="AR92">IFERROR(_xlfn.IFS(
AQ92="MPR ISSUE","ACTIVE",
AQ92="BSS Hardware Issue","ACTIVE",
AQ92="Sites strategiques, MLL, Pylone, etc.","PASSIVE",
AQ92="AKTIVCO DEFAUT GE &amp; POWER Cabinet","PASSIVE",
AQ92="AKTIVCO Coupure ENEO &amp; Baisse de tension","PASSIVE",
AQ92="Coupure ENEO &amp; Baisse de tension","PASSIVE",
AQ92="Defaut GE &amp; POWER Cabinet","PASSIVE",
AQ92="Sharing","PASSIVE",
AQ92="Sites strategiques &amp; DataCenter","PASSIVE",
AQ92="Exclu","Exclu",
AQ92="SAT","ACTIVE",
AQ92="SPARE-ISSUE","SPARE-ISSUE",
AQ92="Fiber CAmtel","ACTIVE",
AQ92="Fiber AOF","ACTIVE",
AQ92="Projet OCM (HUAWEI)","PLANNED WORKS",
AQ92="Projet OCM (NOKIA)","PLANNED WORKS",
AQ92="ACCESS-ISSUE","ACCESS-ISSUE",
AQ92="Projet OCM (ZTE, NOKIA, autres projets)","PLANNED WORKS",
AQ92="No root CAuse","No root cause",
AQ92="ODU HS","ACTIVE",
AQ92="IP &amp; VLAN","ACTIVE",
AQ92="Warehouse HUAWEI","SPARE-ISSUE",
AQ92="SPARE-HS","SPARE-ISSUE",
AQ92="Power Telco","ACTIVE", AQ92="no impacts","no impacts"
),"")</f>
        <v>PASSIVE</v>
      </c>
      <c r="AS92" s="92" t="s">
        <v>6378</v>
      </c>
      <c r="AT92" s="98" t="s">
        <v>532</v>
      </c>
      <c r="AV92" s="17" t="s">
        <v>5537</v>
      </c>
      <c r="AW92" s="7" t="s">
        <v>5950</v>
      </c>
      <c r="AX92" s="6" t="s">
        <v>6340</v>
      </c>
      <c r="AY92" s="7"/>
      <c r="AZ92" s="3" t="s">
        <v>5537</v>
      </c>
      <c r="BA92" s="18" t="s">
        <v>5537</v>
      </c>
      <c r="BB92" s="18" t="s">
        <v>5537</v>
      </c>
      <c r="BC92" s="18" t="s">
        <v>5537</v>
      </c>
      <c r="BD92" s="18" t="s">
        <v>5537</v>
      </c>
      <c r="BE92" s="18" t="s">
        <v>5537</v>
      </c>
      <c r="BF92" s="18" t="s">
        <v>5537</v>
      </c>
      <c r="BG92" s="18" t="s">
        <v>5537</v>
      </c>
      <c r="BH92" s="18" t="s">
        <v>5537</v>
      </c>
      <c r="BI92" s="18" t="s">
        <v>5537</v>
      </c>
      <c r="BJ92" s="18" t="s">
        <v>5537</v>
      </c>
      <c r="BK92" s="18" t="s">
        <v>5537</v>
      </c>
      <c r="BL92" s="9" t="s">
        <v>5537</v>
      </c>
      <c r="BM92" s="14" t="s">
        <v>6405</v>
      </c>
      <c r="BN92" s="14" t="s">
        <v>532</v>
      </c>
      <c r="BO92" s="14" t="str">
        <f>_xlfn.XLOOKUP(B92,'[4]cell downs 18042026 17h'!$B:$B,'[4]cell downs 18042026 17h'!$B:$B,"")</f>
        <v/>
      </c>
      <c r="BP92" s="14" t="str">
        <f>_xlfn.XLOOKUP(B92,'[5]Cells Huawei 19042026 15h'!$B:$B,'[5]Cells Huawei 19042026 15h'!$B:$B,"")</f>
        <v/>
      </c>
      <c r="BQ92" s="9" t="str">
        <f>_xlfn.XLOOKUP(B92,'[6]cells down 19042026 9H40'!$B:$B,'[6]cells down 19042026 9H40'!$B:$B,"")</f>
        <v>CTR_917</v>
      </c>
      <c r="BR92" s="9" t="s">
        <v>5537</v>
      </c>
      <c r="BS92" s="9" t="s">
        <v>5537</v>
      </c>
      <c r="BT92" s="108"/>
    </row>
    <row r="93" spans="1:72" s="9" customFormat="1" x14ac:dyDescent="0.35">
      <c r="A93" s="16" t="s">
        <v>3275</v>
      </c>
      <c r="B93" s="8" t="s">
        <v>3276</v>
      </c>
      <c r="C93" s="3" t="str">
        <f>_xlfn.XLOOKUP(B93,'[1]daily break down'!$D:$D,'[1]daily break down'!$E:$E,"")</f>
        <v>Yaounde</v>
      </c>
      <c r="D93" s="1" t="s">
        <v>11</v>
      </c>
      <c r="E93" s="1" t="s">
        <v>302</v>
      </c>
      <c r="F93" s="3" t="s">
        <v>37</v>
      </c>
      <c r="G93" s="1" t="s">
        <v>38</v>
      </c>
      <c r="H93" s="34" t="str">
        <f>_xlfn.XLOOKUP(B93,[2]CALCULATION!$B:$B,[2]CALCULATION!$H:$H,"")</f>
        <v>ZTE</v>
      </c>
      <c r="I93" s="28">
        <v>7.0748188669446082</v>
      </c>
      <c r="J93" s="28">
        <v>8.7857736000890299</v>
      </c>
      <c r="K93" s="28">
        <v>9.2457045997380387</v>
      </c>
      <c r="L93" s="28">
        <v>9.2457045997380387</v>
      </c>
      <c r="M93" s="28">
        <v>9.2457045997380387</v>
      </c>
      <c r="N93" s="28">
        <v>5.4987865012712831</v>
      </c>
      <c r="O93" s="28">
        <v>9.2457045997380387</v>
      </c>
      <c r="P93" s="28">
        <v>9.2457045997380387</v>
      </c>
      <c r="Q93" s="28">
        <v>6.4778787956613666</v>
      </c>
      <c r="R93" s="28">
        <v>9.2457045997380387</v>
      </c>
      <c r="S93" s="93">
        <v>9.2457045997380387</v>
      </c>
      <c r="T93" s="93">
        <f>_xlfn.XLOOKUP(B93,'[3]Nur des jours'!$B:$B,'[3]Nur des jours'!$U:$U,"")</f>
        <v>9.2457045997380387</v>
      </c>
      <c r="U93" s="93">
        <v>14.169256320038357</v>
      </c>
      <c r="V93" s="93">
        <v>9.2457045997380387</v>
      </c>
      <c r="W93" s="93">
        <v>9.2457045997380387</v>
      </c>
      <c r="X93" s="93">
        <v>9.2457045997380387</v>
      </c>
      <c r="Y93" s="93">
        <v>6.5584041742644112</v>
      </c>
      <c r="Z93" s="93">
        <v>9.2457045997380387</v>
      </c>
      <c r="AA93" s="93">
        <v>9.2457045997380387</v>
      </c>
      <c r="AB93" s="93">
        <v>9.2457045997380387</v>
      </c>
      <c r="AC93" s="93">
        <f>_xlfn.XLOOKUP(B93,'[3]Nur des jours'!$B:$B,'[3]Nur des jours'!$N:$N,"")</f>
        <v>9.2457045997380387</v>
      </c>
      <c r="AD93" s="93">
        <v>9.2457045997380387</v>
      </c>
      <c r="AE93" s="93">
        <v>9.6649359506667469</v>
      </c>
      <c r="AF93" s="93">
        <v>6.0262946126649037</v>
      </c>
      <c r="AG93" s="93"/>
      <c r="AH93" s="93">
        <v>9.2457045997380387</v>
      </c>
      <c r="AI93" s="93">
        <v>0</v>
      </c>
      <c r="AJ93" s="93">
        <v>0</v>
      </c>
      <c r="AK93" s="93">
        <v>17.729448614148101</v>
      </c>
      <c r="AL93" s="93">
        <v>9.2457045997380387</v>
      </c>
      <c r="AM93" s="49" t="s">
        <v>5559</v>
      </c>
      <c r="AN93" s="49"/>
      <c r="AO93" s="48" t="str" cm="1">
        <f t="array" ref="AO93">IFERROR(_xlfn.IFS(
AQ93="MPR ISSUE","PDH",
AQ93="BSS Hardware Issue","BSS",
AQ93="Sites strategiques, MLL, Pylone, etc.","ENVTECH",
AQ93="AKTIVCO DEFAUT GE &amp; POWER Cabinet","AKTIVCO",
AQ93="AKTIVCO Coupure ENEO &amp; Baisse de tension","AKTIVCO GRID ONLY",
AQ93="Coupure ENEO &amp; Baisse de tension","IHS GRID ONLY",
AQ93="Defaut GE &amp; POWER Cabinet","IHS",
AQ93="Sharing","Partners",
AQ93="Sites strategiques &amp; DataCenter","SST &amp; DC",
AQ93="Exclu","Exclu",
AQ93="SAT","SAT",
AQ93="SPARE-ISSUE","SPARE-ISSUE",
AQ93="Fiber CAmtel","TRANS_FO_CAMTEL",
AQ93="Fiber AOF","Fiber AOF",
AQ93="Projet OCM (HUAWEI)","TRAVAUX-HUAWEI",
AQ93="Projet OCM (NOKIA)","TRAVAUX-NOKIA",
AQ93="ACCESS-ISSUE","ACCESS-ISSUE",
AQ93="Projet OCM (ZTE, NOKIA, autres projets)","TRAVAUX OCM",
AQ93="No root CAuse","No root cause",
AQ93="ODU HS","PDH",
AQ93="IP &amp; VLAN","PDH",
AQ93="Warehouse HUAWEI","SPARE-ISSUE",
AQ93="SPARE-HS","SPARE-ISSUE",
AQ93="Power Telco","BSS",AQ93="no impacts","no impacts"
),"")</f>
        <v>BSS</v>
      </c>
      <c r="AP93" s="48" t="str" cm="1">
        <f t="array" ref="AP93">IFERROR(_xlfn.IFS(
AQ93="MPR ISSUE","TX ISSUE",
AQ93="BSS Hardware Issue","RAN ISSUE",
AQ93="Sites strategiques, MLL, Pylone, etc.","ENVTECH",
AQ93="AKTIVCO DEFAUT GE &amp; POWER Cabinet","POWER ISSUE",
AQ93="AKTIVCO Coupure ENEO &amp; Baisse de tension","POWER ISSUE",
AQ93="Coupure ENEO &amp; Baisse de tension","POWER ISSUE",
AQ93="Defaut GE &amp; POWER Cabinet","POWER ISSUE",
AQ93="Sharing","POWER ISSUE",
AQ93="Sites strategiques &amp; DataCenter","POWER ISSUE",
AQ93="Exclu","Exclu",
AQ93="SAT","TX ISSUE",
AQ93="SPARE-ISSUE","SPARE-ISSUE",
AQ93="Fiber CAmtel","TX ISSUE",
AQ93="Fiber AOF","TX ISSUE",
AQ93="Projet OCM (HUAWEI)","TRAVAUX-HUAWEI",
AQ93="Projet OCM (NOKIA)","TRAVAUX -NOKIA",
AQ93="ACCESS-ISSUE","ACCESS-ISSUE",
AQ93="Projet OCM (ZTE, NOKIA, autres projets)","TRAVAUX OCM",
AQ93="No root CAuse","No root cause",
AQ93="ODU HS","TX ISSUE",
AQ93="IP &amp; VLAN","TX ISSUE",
AQ93="Warehouse HUAWEI","SPARE-ISSUE",
AQ93="SPARE-HS","SPARE-ISSUE",
AQ93="Power Telco","RAN ISSUE",AQ93="no impacts","no impacts"
),"")</f>
        <v>RAN ISSUE</v>
      </c>
      <c r="AQ93" s="67" t="s">
        <v>5320</v>
      </c>
      <c r="AR93" s="48" t="str" cm="1">
        <f t="array" ref="AR93">IFERROR(_xlfn.IFS(
AQ93="MPR ISSUE","ACTIVE",
AQ93="BSS Hardware Issue","ACTIVE",
AQ93="Sites strategiques, MLL, Pylone, etc.","PASSIVE",
AQ93="AKTIVCO DEFAUT GE &amp; POWER Cabinet","PASSIVE",
AQ93="AKTIVCO Coupure ENEO &amp; Baisse de tension","PASSIVE",
AQ93="Coupure ENEO &amp; Baisse de tension","PASSIVE",
AQ93="Defaut GE &amp; POWER Cabinet","PASSIVE",
AQ93="Sharing","PASSIVE",
AQ93="Sites strategiques &amp; DataCenter","PASSIVE",
AQ93="Exclu","Exclu",
AQ93="SAT","ACTIVE",
AQ93="SPARE-ISSUE","SPARE-ISSUE",
AQ93="Fiber CAmtel","ACTIVE",
AQ93="Fiber AOF","ACTIVE",
AQ93="Projet OCM (HUAWEI)","PLANNED WORKS",
AQ93="Projet OCM (NOKIA)","PLANNED WORKS",
AQ93="ACCESS-ISSUE","ACCESS-ISSUE",
AQ93="Projet OCM (ZTE, NOKIA, autres projets)","PLANNED WORKS",
AQ93="No root CAuse","No root cause",
AQ93="ODU HS","ACTIVE",
AQ93="IP &amp; VLAN","ACTIVE",
AQ93="Warehouse HUAWEI","SPARE-ISSUE",
AQ93="SPARE-HS","SPARE-ISSUE",
AQ93="Power Telco","ACTIVE", AQ93="no impacts","no impacts"
),"")</f>
        <v>ACTIVE</v>
      </c>
      <c r="AS93" s="92" t="s">
        <v>6017</v>
      </c>
      <c r="AT93" s="98" t="s">
        <v>3276</v>
      </c>
      <c r="AV93" s="17" t="s">
        <v>5537</v>
      </c>
      <c r="AW93" s="7" t="s">
        <v>5950</v>
      </c>
      <c r="AX93" s="6" t="s">
        <v>5537</v>
      </c>
      <c r="AY93" s="7"/>
      <c r="AZ93" s="3" t="s">
        <v>5537</v>
      </c>
      <c r="BA93" s="18" t="s">
        <v>5537</v>
      </c>
      <c r="BB93" s="18" t="s">
        <v>5537</v>
      </c>
      <c r="BC93" s="18" t="s">
        <v>5537</v>
      </c>
      <c r="BD93" s="18" t="s">
        <v>5537</v>
      </c>
      <c r="BE93" s="18" t="s">
        <v>5537</v>
      </c>
      <c r="BF93" s="18" t="s">
        <v>5537</v>
      </c>
      <c r="BG93" s="18" t="s">
        <v>5537</v>
      </c>
      <c r="BH93" s="18" t="s">
        <v>5537</v>
      </c>
      <c r="BI93" s="18" t="s">
        <v>5537</v>
      </c>
      <c r="BJ93" s="18" t="s">
        <v>5537</v>
      </c>
      <c r="BK93" s="18" t="s">
        <v>5537</v>
      </c>
      <c r="BL93" s="9" t="s">
        <v>5537</v>
      </c>
      <c r="BM93" s="14" t="s">
        <v>6405</v>
      </c>
      <c r="BN93" s="14" t="s">
        <v>3276</v>
      </c>
      <c r="BO93" s="14" t="str">
        <f>_xlfn.XLOOKUP(B93,'[4]cell downs 18042026 17h'!$B:$B,'[4]cell downs 18042026 17h'!$B:$B,"")</f>
        <v/>
      </c>
      <c r="BP93" s="14" t="str">
        <f>_xlfn.XLOOKUP(B93,'[5]Cells Huawei 19042026 15h'!$B:$B,'[5]Cells Huawei 19042026 15h'!$B:$B,"")</f>
        <v/>
      </c>
      <c r="BQ93" s="9" t="str">
        <f>_xlfn.XLOOKUP(B93,'[6]cells down 19042026 9H40'!$B:$B,'[6]cells down 19042026 9H40'!$B:$B,"")</f>
        <v>CTR_323</v>
      </c>
      <c r="BR93" s="9" t="s">
        <v>3276</v>
      </c>
      <c r="BS93" s="9" t="s">
        <v>5537</v>
      </c>
      <c r="BT93" s="108"/>
    </row>
    <row r="94" spans="1:72" s="9" customFormat="1" ht="20" customHeight="1" x14ac:dyDescent="0.35">
      <c r="A94" s="91" t="s">
        <v>3205</v>
      </c>
      <c r="B94" s="8" t="s">
        <v>3206</v>
      </c>
      <c r="C94" s="3" t="str">
        <f>_xlfn.XLOOKUP(B94,'[1]daily break down'!$D:$D,'[1]daily break down'!$E:$E,"")</f>
        <v>Yaounde</v>
      </c>
      <c r="D94" s="1"/>
      <c r="E94" s="1"/>
      <c r="F94" s="3" t="s">
        <v>37</v>
      </c>
      <c r="G94" s="1" t="s">
        <v>38</v>
      </c>
      <c r="H94" s="34" t="str">
        <f>_xlfn.XLOOKUP(B94,[2]CALCULATION!$B:$B,[2]CALCULATION!$H:$H,"")</f>
        <v>ZTE</v>
      </c>
      <c r="I94" s="28">
        <v>0</v>
      </c>
      <c r="J94" s="28">
        <v>0</v>
      </c>
      <c r="K94" s="28">
        <v>0</v>
      </c>
      <c r="L94" s="28">
        <v>0</v>
      </c>
      <c r="M94" s="28">
        <v>4.8743269041442668E-2</v>
      </c>
      <c r="N94" s="28">
        <v>0</v>
      </c>
      <c r="O94" s="28">
        <v>0</v>
      </c>
      <c r="P94" s="28">
        <v>5.2203274235017923E-2</v>
      </c>
      <c r="Q94" s="28">
        <v>0</v>
      </c>
      <c r="R94" s="28">
        <v>0</v>
      </c>
      <c r="S94" s="93">
        <v>0</v>
      </c>
      <c r="T94" s="93">
        <f>_xlfn.XLOOKUP(B94,'[3]Nur des jours'!$B:$B,'[3]Nur des jours'!$U:$U,"")</f>
        <v>0</v>
      </c>
      <c r="U94" s="93">
        <v>0</v>
      </c>
      <c r="V94" s="93">
        <v>9.2457045997380387</v>
      </c>
      <c r="W94" s="93">
        <v>9.2457045997380387</v>
      </c>
      <c r="X94" s="93">
        <v>9.2457045997380387</v>
      </c>
      <c r="Y94" s="93">
        <v>4.5449486777786348</v>
      </c>
      <c r="Z94" s="93">
        <v>0</v>
      </c>
      <c r="AA94" s="93">
        <v>0</v>
      </c>
      <c r="AB94" s="93">
        <v>0</v>
      </c>
      <c r="AC94" s="93">
        <f>_xlfn.XLOOKUP(B94,'[3]Nur des jours'!$B:$B,'[3]Nur des jours'!$N:$N,"")</f>
        <v>0</v>
      </c>
      <c r="AD94" s="93">
        <v>0</v>
      </c>
      <c r="AE94" s="93">
        <v>5.7552727625537541</v>
      </c>
      <c r="AF94" s="93">
        <v>4.7763053137118936</v>
      </c>
      <c r="AG94" s="93"/>
      <c r="AH94" s="93">
        <v>9.2457045997380387</v>
      </c>
      <c r="AI94" s="93">
        <v>0</v>
      </c>
      <c r="AJ94" s="93">
        <v>0</v>
      </c>
      <c r="AK94" s="93">
        <v>17.729448614148101</v>
      </c>
      <c r="AL94" s="93">
        <v>9.2457045997380387</v>
      </c>
      <c r="AM94" s="49" t="s">
        <v>5559</v>
      </c>
      <c r="AN94" s="49"/>
      <c r="AO94" s="48" t="str" cm="1">
        <f t="array" ref="AO94">IFERROR(_xlfn.IFS(
AQ94="MPR ISSUE","PDH",
AQ94="BSS Hardware Issue","BSS",
AQ94="Sites strategiques, MLL, Pylone, etc.","ENVTECH",
AQ94="AKTIVCO DEFAUT GE &amp; POWER Cabinet","AKTIVCO",
AQ94="AKTIVCO Coupure ENEO &amp; Baisse de tension","AKTIVCO GRID ONLY",
AQ94="Coupure ENEO &amp; Baisse de tension","IHS GRID ONLY",
AQ94="Defaut GE &amp; POWER Cabinet","IHS",
AQ94="Sharing","Partners",
AQ94="Sites strategiques &amp; DataCenter","SST &amp; DC",
AQ94="Exclu","Exclu",
AQ94="SAT","SAT",
AQ94="SPARE-ISSUE","SPARE-ISSUE",
AQ94="Fiber CAmtel","TRANS_FO_CAMTEL",
AQ94="Fiber AOF","Fiber AOF",
AQ94="Projet OCM (HUAWEI)","TRAVAUX-HUAWEI",
AQ94="Projet OCM (NOKIA)","TRAVAUX-NOKIA",
AQ94="ACCESS-ISSUE","ACCESS-ISSUE",
AQ94="Projet OCM (ZTE, NOKIA, autres projets)","TRAVAUX OCM",
AQ94="No root CAuse","No root cause",
AQ94="ODU HS","PDH",
AQ94="IP &amp; VLAN","PDH",
AQ94="Warehouse HUAWEI","SPARE-ISSUE",
AQ94="SPARE-HS","SPARE-ISSUE",
AQ94="Power Telco","BSS",AQ94="no impacts","no impacts"
),"")</f>
        <v>BSS</v>
      </c>
      <c r="AP94" s="48" t="str" cm="1">
        <f t="array" ref="AP94">IFERROR(_xlfn.IFS(
AQ94="MPR ISSUE","TX ISSUE",
AQ94="BSS Hardware Issue","RAN ISSUE",
AQ94="Sites strategiques, MLL, Pylone, etc.","ENVTECH",
AQ94="AKTIVCO DEFAUT GE &amp; POWER Cabinet","POWER ISSUE",
AQ94="AKTIVCO Coupure ENEO &amp; Baisse de tension","POWER ISSUE",
AQ94="Coupure ENEO &amp; Baisse de tension","POWER ISSUE",
AQ94="Defaut GE &amp; POWER Cabinet","POWER ISSUE",
AQ94="Sharing","POWER ISSUE",
AQ94="Sites strategiques &amp; DataCenter","POWER ISSUE",
AQ94="Exclu","Exclu",
AQ94="SAT","TX ISSUE",
AQ94="SPARE-ISSUE","SPARE-ISSUE",
AQ94="Fiber CAmtel","TX ISSUE",
AQ94="Fiber AOF","TX ISSUE",
AQ94="Projet OCM (HUAWEI)","TRAVAUX-HUAWEI",
AQ94="Projet OCM (NOKIA)","TRAVAUX -NOKIA",
AQ94="ACCESS-ISSUE","ACCESS-ISSUE",
AQ94="Projet OCM (ZTE, NOKIA, autres projets)","TRAVAUX OCM",
AQ94="No root CAuse","No root cause",
AQ94="ODU HS","TX ISSUE",
AQ94="IP &amp; VLAN","TX ISSUE",
AQ94="Warehouse HUAWEI","SPARE-ISSUE",
AQ94="SPARE-HS","SPARE-ISSUE",
AQ94="Power Telco","RAN ISSUE",AQ94="no impacts","no impacts"
),"")</f>
        <v>RAN ISSUE</v>
      </c>
      <c r="AQ94" s="67" t="s">
        <v>5320</v>
      </c>
      <c r="AR94" s="48" t="str" cm="1">
        <f t="array" ref="AR94">IFERROR(_xlfn.IFS(
AQ94="MPR ISSUE","ACTIVE",
AQ94="BSS Hardware Issue","ACTIVE",
AQ94="Sites strategiques, MLL, Pylone, etc.","PASSIVE",
AQ94="AKTIVCO DEFAUT GE &amp; POWER Cabinet","PASSIVE",
AQ94="AKTIVCO Coupure ENEO &amp; Baisse de tension","PASSIVE",
AQ94="Coupure ENEO &amp; Baisse de tension","PASSIVE",
AQ94="Defaut GE &amp; POWER Cabinet","PASSIVE",
AQ94="Sharing","PASSIVE",
AQ94="Sites strategiques &amp; DataCenter","PASSIVE",
AQ94="Exclu","Exclu",
AQ94="SAT","ACTIVE",
AQ94="SPARE-ISSUE","SPARE-ISSUE",
AQ94="Fiber CAmtel","ACTIVE",
AQ94="Fiber AOF","ACTIVE",
AQ94="Projet OCM (HUAWEI)","PLANNED WORKS",
AQ94="Projet OCM (NOKIA)","PLANNED WORKS",
AQ94="ACCESS-ISSUE","ACCESS-ISSUE",
AQ94="Projet OCM (ZTE, NOKIA, autres projets)","PLANNED WORKS",
AQ94="No root CAuse","No root cause",
AQ94="ODU HS","ACTIVE",
AQ94="IP &amp; VLAN","ACTIVE",
AQ94="Warehouse HUAWEI","SPARE-ISSUE",
AQ94="SPARE-HS","SPARE-ISSUE",
AQ94="Power Telco","ACTIVE", AQ94="no impacts","no impacts"
),"")</f>
        <v>ACTIVE</v>
      </c>
      <c r="AS94" s="92" t="s">
        <v>6017</v>
      </c>
      <c r="AT94" s="98" t="s">
        <v>3206</v>
      </c>
      <c r="AV94" s="17" t="s">
        <v>5537</v>
      </c>
      <c r="AW94" s="7" t="s">
        <v>5950</v>
      </c>
      <c r="AX94" s="6" t="s">
        <v>5537</v>
      </c>
      <c r="AY94" s="7"/>
      <c r="AZ94" s="3" t="s">
        <v>5537</v>
      </c>
      <c r="BA94" s="18" t="s">
        <v>5537</v>
      </c>
      <c r="BB94" s="18" t="s">
        <v>5537</v>
      </c>
      <c r="BC94" s="18" t="s">
        <v>5537</v>
      </c>
      <c r="BD94" s="18" t="s">
        <v>5537</v>
      </c>
      <c r="BE94" s="18" t="s">
        <v>5537</v>
      </c>
      <c r="BF94" s="18" t="s">
        <v>5537</v>
      </c>
      <c r="BG94" s="18" t="s">
        <v>5537</v>
      </c>
      <c r="BH94" s="18" t="s">
        <v>5537</v>
      </c>
      <c r="BI94" s="18" t="s">
        <v>5537</v>
      </c>
      <c r="BJ94" s="18" t="s">
        <v>5537</v>
      </c>
      <c r="BK94" s="18" t="s">
        <v>5537</v>
      </c>
      <c r="BL94" s="9" t="s">
        <v>5537</v>
      </c>
      <c r="BM94" s="14" t="s">
        <v>6405</v>
      </c>
      <c r="BN94" s="14" t="s">
        <v>3206</v>
      </c>
      <c r="BO94" s="14" t="str">
        <f>_xlfn.XLOOKUP(B94,'[4]cell downs 18042026 17h'!$B:$B,'[4]cell downs 18042026 17h'!$B:$B,"")</f>
        <v/>
      </c>
      <c r="BP94" s="14" t="str">
        <f>_xlfn.XLOOKUP(B94,'[5]Cells Huawei 19042026 15h'!$B:$B,'[5]Cells Huawei 19042026 15h'!$B:$B,"")</f>
        <v/>
      </c>
      <c r="BQ94" s="9" t="str">
        <f>_xlfn.XLOOKUP(B94,'[6]cells down 19042026 9H40'!$B:$B,'[6]cells down 19042026 9H40'!$B:$B,"")</f>
        <v>CTR_064</v>
      </c>
      <c r="BR94" s="9" t="s">
        <v>5537</v>
      </c>
      <c r="BS94" s="9" t="s">
        <v>5537</v>
      </c>
      <c r="BT94" s="108"/>
    </row>
    <row r="95" spans="1:72" s="9" customFormat="1" ht="20.5" customHeight="1" x14ac:dyDescent="0.35">
      <c r="A95" s="16" t="s">
        <v>2395</v>
      </c>
      <c r="B95" s="8" t="s">
        <v>2396</v>
      </c>
      <c r="C95" s="3" t="str">
        <f>_xlfn.XLOOKUP(B95,'[1]daily break down'!$D:$D,'[1]daily break down'!$E:$E,"")</f>
        <v>Yaounde</v>
      </c>
      <c r="D95" s="1" t="s">
        <v>11</v>
      </c>
      <c r="E95" s="1" t="s">
        <v>12</v>
      </c>
      <c r="F95" s="3" t="s">
        <v>37</v>
      </c>
      <c r="G95" s="1" t="s">
        <v>38</v>
      </c>
      <c r="H95" s="34" t="str">
        <f>_xlfn.XLOOKUP(B95,[2]CALCULATION!$B:$B,[2]CALCULATION!$H:$H,"")</f>
        <v>ZTE</v>
      </c>
      <c r="I95" s="28">
        <v>4.7798723293753733</v>
      </c>
      <c r="J95" s="28">
        <v>7.9920769448082796</v>
      </c>
      <c r="K95" s="28">
        <v>9.2457045997380387</v>
      </c>
      <c r="L95" s="28">
        <v>10.066011191868347</v>
      </c>
      <c r="M95" s="28">
        <v>9.2457045997380387</v>
      </c>
      <c r="N95" s="28">
        <v>5.4270003110437646</v>
      </c>
      <c r="O95" s="28">
        <v>9.2457045997380387</v>
      </c>
      <c r="P95" s="28">
        <v>7.5113324087628728</v>
      </c>
      <c r="Q95" s="28">
        <v>4.3686132584545394</v>
      </c>
      <c r="R95" s="28">
        <v>9.370603653194765</v>
      </c>
      <c r="S95" s="93">
        <v>9.2457045997380387</v>
      </c>
      <c r="T95" s="93">
        <f>_xlfn.XLOOKUP(B95,'[3]Nur des jours'!$B:$B,'[3]Nur des jours'!$U:$U,"")</f>
        <v>9.3755796400453164</v>
      </c>
      <c r="U95" s="93">
        <v>9.2457045997380387</v>
      </c>
      <c r="V95" s="93">
        <v>9.2457045997380387</v>
      </c>
      <c r="W95" s="93">
        <v>9.3755796400453164</v>
      </c>
      <c r="X95" s="93">
        <v>9.2457045997380387</v>
      </c>
      <c r="Y95" s="93">
        <v>4.8933926028655979</v>
      </c>
      <c r="Z95" s="93">
        <v>3.9362196197275936</v>
      </c>
      <c r="AA95" s="93">
        <v>6.0641406488544174</v>
      </c>
      <c r="AB95" s="93">
        <v>8.0088062482699964</v>
      </c>
      <c r="AC95" s="93">
        <f>_xlfn.XLOOKUP(B95,'[3]Nur des jours'!$B:$B,'[3]Nur des jours'!$N:$N,"")</f>
        <v>9.2457045997380387</v>
      </c>
      <c r="AD95" s="93">
        <v>9.2457045997380387</v>
      </c>
      <c r="AE95" s="93">
        <v>3.8189718148690335</v>
      </c>
      <c r="AF95" s="93">
        <v>1.5469968581726037</v>
      </c>
      <c r="AG95" s="93"/>
      <c r="AH95" s="93">
        <v>9.2457045997380387</v>
      </c>
      <c r="AI95" s="93">
        <v>0</v>
      </c>
      <c r="AJ95" s="93">
        <v>0</v>
      </c>
      <c r="AK95" s="93">
        <v>17.729448614148101</v>
      </c>
      <c r="AL95" s="93">
        <v>9.2457045997380387</v>
      </c>
      <c r="AM95" s="49" t="s">
        <v>5559</v>
      </c>
      <c r="AN95" s="49"/>
      <c r="AO95" s="48" t="str" cm="1">
        <f t="array" ref="AO95">IFERROR(_xlfn.IFS(
AQ95="MPR ISSUE","PDH",
AQ95="BSS Hardware Issue","BSS",
AQ95="Sites strategiques, MLL, Pylone, etc.","ENVTECH",
AQ95="AKTIVCO DEFAUT GE &amp; POWER Cabinet","AKTIVCO",
AQ95="AKTIVCO Coupure ENEO &amp; Baisse de tension","AKTIVCO GRID ONLY",
AQ95="Coupure ENEO &amp; Baisse de tension","IHS GRID ONLY",
AQ95="Defaut GE &amp; POWER Cabinet","IHS",
AQ95="Sharing","Partners",
AQ95="Sites strategiques &amp; DataCenter","SST &amp; DC",
AQ95="Exclu","Exclu",
AQ95="SAT","SAT",
AQ95="SPARE-ISSUE","SPARE-ISSUE",
AQ95="Fiber CAmtel","TRANS_FO_CAMTEL",
AQ95="Fiber AOF","Fiber AOF",
AQ95="Projet OCM (HUAWEI)","TRAVAUX-HUAWEI",
AQ95="Projet OCM (NOKIA)","TRAVAUX-NOKIA",
AQ95="ACCESS-ISSUE","ACCESS-ISSUE",
AQ95="Projet OCM (ZTE, NOKIA, autres projets)","TRAVAUX OCM",
AQ95="No root CAuse","No root cause",
AQ95="ODU HS","PDH",
AQ95="IP &amp; VLAN","PDH",
AQ95="Warehouse HUAWEI","SPARE-ISSUE",
AQ95="SPARE-HS","SPARE-ISSUE",
AQ95="Power Telco","BSS",AQ95="no impacts","no impacts"
),"")</f>
        <v>BSS</v>
      </c>
      <c r="AP95" s="48" t="str" cm="1">
        <f t="array" ref="AP95">IFERROR(_xlfn.IFS(
AQ95="MPR ISSUE","TX ISSUE",
AQ95="BSS Hardware Issue","RAN ISSUE",
AQ95="Sites strategiques, MLL, Pylone, etc.","ENVTECH",
AQ95="AKTIVCO DEFAUT GE &amp; POWER Cabinet","POWER ISSUE",
AQ95="AKTIVCO Coupure ENEO &amp; Baisse de tension","POWER ISSUE",
AQ95="Coupure ENEO &amp; Baisse de tension","POWER ISSUE",
AQ95="Defaut GE &amp; POWER Cabinet","POWER ISSUE",
AQ95="Sharing","POWER ISSUE",
AQ95="Sites strategiques &amp; DataCenter","POWER ISSUE",
AQ95="Exclu","Exclu",
AQ95="SAT","TX ISSUE",
AQ95="SPARE-ISSUE","SPARE-ISSUE",
AQ95="Fiber CAmtel","TX ISSUE",
AQ95="Fiber AOF","TX ISSUE",
AQ95="Projet OCM (HUAWEI)","TRAVAUX-HUAWEI",
AQ95="Projet OCM (NOKIA)","TRAVAUX -NOKIA",
AQ95="ACCESS-ISSUE","ACCESS-ISSUE",
AQ95="Projet OCM (ZTE, NOKIA, autres projets)","TRAVAUX OCM",
AQ95="No root CAuse","No root cause",
AQ95="ODU HS","TX ISSUE",
AQ95="IP &amp; VLAN","TX ISSUE",
AQ95="Warehouse HUAWEI","SPARE-ISSUE",
AQ95="SPARE-HS","SPARE-ISSUE",
AQ95="Power Telco","RAN ISSUE",AQ95="no impacts","no impacts"
),"")</f>
        <v>RAN ISSUE</v>
      </c>
      <c r="AQ95" s="67" t="s">
        <v>5320</v>
      </c>
      <c r="AR95" s="48" t="str" cm="1">
        <f t="array" ref="AR95">IFERROR(_xlfn.IFS(
AQ95="MPR ISSUE","ACTIVE",
AQ95="BSS Hardware Issue","ACTIVE",
AQ95="Sites strategiques, MLL, Pylone, etc.","PASSIVE",
AQ95="AKTIVCO DEFAUT GE &amp; POWER Cabinet","PASSIVE",
AQ95="AKTIVCO Coupure ENEO &amp; Baisse de tension","PASSIVE",
AQ95="Coupure ENEO &amp; Baisse de tension","PASSIVE",
AQ95="Defaut GE &amp; POWER Cabinet","PASSIVE",
AQ95="Sharing","PASSIVE",
AQ95="Sites strategiques &amp; DataCenter","PASSIVE",
AQ95="Exclu","Exclu",
AQ95="SAT","ACTIVE",
AQ95="SPARE-ISSUE","SPARE-ISSUE",
AQ95="Fiber CAmtel","ACTIVE",
AQ95="Fiber AOF","ACTIVE",
AQ95="Projet OCM (HUAWEI)","PLANNED WORKS",
AQ95="Projet OCM (NOKIA)","PLANNED WORKS",
AQ95="ACCESS-ISSUE","ACCESS-ISSUE",
AQ95="Projet OCM (ZTE, NOKIA, autres projets)","PLANNED WORKS",
AQ95="No root CAuse","No root cause",
AQ95="ODU HS","ACTIVE",
AQ95="IP &amp; VLAN","ACTIVE",
AQ95="Warehouse HUAWEI","SPARE-ISSUE",
AQ95="SPARE-HS","SPARE-ISSUE",
AQ95="Power Telco","ACTIVE", AQ95="no impacts","no impacts"
),"")</f>
        <v>ACTIVE</v>
      </c>
      <c r="AS95" s="92" t="s">
        <v>6017</v>
      </c>
      <c r="AT95" s="98" t="s">
        <v>2396</v>
      </c>
      <c r="AV95" s="17" t="s">
        <v>5537</v>
      </c>
      <c r="AW95" s="7" t="s">
        <v>5950</v>
      </c>
      <c r="AX95" s="6" t="s">
        <v>5537</v>
      </c>
      <c r="AY95" s="7"/>
      <c r="AZ95" s="3" t="s">
        <v>5537</v>
      </c>
      <c r="BA95" s="18" t="s">
        <v>5537</v>
      </c>
      <c r="BB95" s="18" t="s">
        <v>5537</v>
      </c>
      <c r="BC95" s="18" t="s">
        <v>5537</v>
      </c>
      <c r="BD95" s="18" t="s">
        <v>5537</v>
      </c>
      <c r="BE95" s="18" t="s">
        <v>5537</v>
      </c>
      <c r="BF95" s="18" t="s">
        <v>5537</v>
      </c>
      <c r="BG95" s="18" t="s">
        <v>5537</v>
      </c>
      <c r="BH95" s="18" t="s">
        <v>5537</v>
      </c>
      <c r="BI95" s="18" t="s">
        <v>5537</v>
      </c>
      <c r="BJ95" s="18" t="s">
        <v>5537</v>
      </c>
      <c r="BK95" s="18" t="s">
        <v>5537</v>
      </c>
      <c r="BL95" s="9" t="s">
        <v>5537</v>
      </c>
      <c r="BM95" s="14" t="s">
        <v>6405</v>
      </c>
      <c r="BN95" s="14" t="s">
        <v>2396</v>
      </c>
      <c r="BO95" s="14" t="str">
        <f>_xlfn.XLOOKUP(B95,'[4]cell downs 18042026 17h'!$B:$B,'[4]cell downs 18042026 17h'!$B:$B,"")</f>
        <v/>
      </c>
      <c r="BP95" s="14" t="str">
        <f>_xlfn.XLOOKUP(B95,'[5]Cells Huawei 19042026 15h'!$B:$B,'[5]Cells Huawei 19042026 15h'!$B:$B,"")</f>
        <v/>
      </c>
      <c r="BQ95" s="9" t="str">
        <f>_xlfn.XLOOKUP(B95,'[6]cells down 19042026 9H40'!$B:$B,'[6]cells down 19042026 9H40'!$B:$B,"")</f>
        <v>CTR_011</v>
      </c>
      <c r="BR95" s="9" t="s">
        <v>2396</v>
      </c>
      <c r="BS95" s="9" t="s">
        <v>5537</v>
      </c>
      <c r="BT95" s="108"/>
    </row>
    <row r="96" spans="1:72" s="9" customFormat="1" ht="27.5" customHeight="1" x14ac:dyDescent="0.35">
      <c r="A96" s="1" t="s">
        <v>1818</v>
      </c>
      <c r="B96" s="8" t="s">
        <v>1819</v>
      </c>
      <c r="C96" s="3" t="str">
        <f>_xlfn.XLOOKUP(B96,'[1]daily break down'!$D:$D,'[1]daily break down'!$E:$E,"")</f>
        <v>LITTORAL</v>
      </c>
      <c r="D96" s="1" t="s">
        <v>11</v>
      </c>
      <c r="E96" s="1" t="s">
        <v>237</v>
      </c>
      <c r="F96" s="3" t="s">
        <v>31</v>
      </c>
      <c r="G96" s="1" t="s">
        <v>1820</v>
      </c>
      <c r="H96" s="33" t="str">
        <f>_xlfn.XLOOKUP(B96,[2]CALCULATION!$B:$B,[2]CALCULATION!$H:$H,"")</f>
        <v>NOKIA</v>
      </c>
      <c r="I96" s="28">
        <v>0</v>
      </c>
      <c r="J96" s="28">
        <v>0</v>
      </c>
      <c r="K96" s="28">
        <v>0</v>
      </c>
      <c r="L96" s="28">
        <v>0</v>
      </c>
      <c r="M96" s="28">
        <v>0</v>
      </c>
      <c r="N96" s="28">
        <v>0.99509095518137713</v>
      </c>
      <c r="O96" s="28">
        <v>0</v>
      </c>
      <c r="P96" s="28">
        <v>0</v>
      </c>
      <c r="Q96" s="28">
        <v>7.2101826740124768E-3</v>
      </c>
      <c r="R96" s="28">
        <v>1.945774552425614</v>
      </c>
      <c r="S96" s="93">
        <v>9.2972309116965803</v>
      </c>
      <c r="T96" s="93">
        <f>_xlfn.XLOOKUP(B96,'[3]Nur des jours'!$B:$B,'[3]Nur des jours'!$U:$U,"")</f>
        <v>9.2451160421535636</v>
      </c>
      <c r="U96" s="93">
        <v>9.2971226984682325</v>
      </c>
      <c r="V96" s="93">
        <v>9.2449555264487078</v>
      </c>
      <c r="W96" s="93">
        <v>9.2451160421535636</v>
      </c>
      <c r="X96" s="93">
        <v>9.2451160421535636</v>
      </c>
      <c r="Y96" s="93">
        <v>9.2452230526234693</v>
      </c>
      <c r="Z96" s="93">
        <v>9.2453300630933732</v>
      </c>
      <c r="AA96" s="93">
        <v>9.2453300630933732</v>
      </c>
      <c r="AB96" s="93">
        <v>9.2450625369186117</v>
      </c>
      <c r="AC96" s="93">
        <f>_xlfn.XLOOKUP(B96,'[3]Nur des jours'!$B:$B,'[3]Nur des jours'!$N:$N,"")</f>
        <v>9.2451695473885156</v>
      </c>
      <c r="AD96" s="93">
        <v>9.2451695473885156</v>
      </c>
      <c r="AE96" s="93">
        <v>9.2451160421535636</v>
      </c>
      <c r="AF96" s="93">
        <v>9.2451160421535636</v>
      </c>
      <c r="AG96" s="93"/>
      <c r="AH96" s="93">
        <v>9.2450625369186117</v>
      </c>
      <c r="AI96" s="93">
        <v>32.368439984173229</v>
      </c>
      <c r="AJ96" s="93">
        <v>13.770311209033324</v>
      </c>
      <c r="AK96" s="93">
        <v>0</v>
      </c>
      <c r="AL96" s="93">
        <v>9.2450625369186117</v>
      </c>
      <c r="AM96" s="49" t="s">
        <v>5559</v>
      </c>
      <c r="AN96" s="49"/>
      <c r="AO96" s="48" t="str" cm="1">
        <f t="array" ref="AO96">IFERROR(_xlfn.IFS(
AQ96="MPR ISSUE","PDH",
AQ96="BSS Hardware Issue","BSS",
AQ96="Sites strategiques, MLL, Pylone, etc.","ENVTECH",
AQ96="AKTIVCO DEFAUT GE &amp; POWER Cabinet","AKTIVCO",
AQ96="AKTIVCO Coupure ENEO &amp; Baisse de tension","AKTIVCO GRID ONLY",
AQ96="Coupure ENEO &amp; Baisse de tension","IHS GRID ONLY",
AQ96="Defaut GE &amp; POWER Cabinet","IHS",
AQ96="Sharing","Partners",
AQ96="Sites strategiques &amp; DataCenter","SST &amp; DC",
AQ96="Exclu","Exclu",
AQ96="SAT","SAT",
AQ96="SPARE-ISSUE","SPARE-ISSUE",
AQ96="Fiber CAmtel","TRANS_FO_CAMTEL",
AQ96="Fiber AOF","Fiber AOF",
AQ96="Projet OCM (HUAWEI)","TRAVAUX-HUAWEI",
AQ96="Projet OCM (NOKIA)","TRAVAUX-NOKIA",
AQ96="ACCESS-ISSUE","ACCESS-ISSUE",
AQ96="Projet OCM (ZTE, NOKIA, autres projets)","TRAVAUX OCM",
AQ96="No root CAuse","No root cause",
AQ96="ODU HS","PDH",
AQ96="IP &amp; VLAN","PDH",
AQ96="Warehouse HUAWEI","SPARE-ISSUE",
AQ96="SPARE-HS","SPARE-ISSUE",
AQ96="Power Telco","BSS",AQ96="no impacts","no impacts"
),"")</f>
        <v>BSS</v>
      </c>
      <c r="AP96" s="48" t="str" cm="1">
        <f t="array" ref="AP96">IFERROR(_xlfn.IFS(
AQ96="MPR ISSUE","TX ISSUE",
AQ96="BSS Hardware Issue","RAN ISSUE",
AQ96="Sites strategiques, MLL, Pylone, etc.","ENVTECH",
AQ96="AKTIVCO DEFAUT GE &amp; POWER Cabinet","POWER ISSUE",
AQ96="AKTIVCO Coupure ENEO &amp; Baisse de tension","POWER ISSUE",
AQ96="Coupure ENEO &amp; Baisse de tension","POWER ISSUE",
AQ96="Defaut GE &amp; POWER Cabinet","POWER ISSUE",
AQ96="Sharing","POWER ISSUE",
AQ96="Sites strategiques &amp; DataCenter","POWER ISSUE",
AQ96="Exclu","Exclu",
AQ96="SAT","TX ISSUE",
AQ96="SPARE-ISSUE","SPARE-ISSUE",
AQ96="Fiber CAmtel","TX ISSUE",
AQ96="Fiber AOF","TX ISSUE",
AQ96="Projet OCM (HUAWEI)","TRAVAUX-HUAWEI",
AQ96="Projet OCM (NOKIA)","TRAVAUX -NOKIA",
AQ96="ACCESS-ISSUE","ACCESS-ISSUE",
AQ96="Projet OCM (ZTE, NOKIA, autres projets)","TRAVAUX OCM",
AQ96="No root CAuse","No root cause",
AQ96="ODU HS","TX ISSUE",
AQ96="IP &amp; VLAN","TX ISSUE",
AQ96="Warehouse HUAWEI","SPARE-ISSUE",
AQ96="SPARE-HS","SPARE-ISSUE",
AQ96="Power Telco","RAN ISSUE",AQ96="no impacts","no impacts"
),"")</f>
        <v>RAN ISSUE</v>
      </c>
      <c r="AQ96" s="67" t="s">
        <v>5320</v>
      </c>
      <c r="AR96" s="48" t="str" cm="1">
        <f t="array" ref="AR96">IFERROR(_xlfn.IFS(
AQ96="MPR ISSUE","ACTIVE",
AQ96="BSS Hardware Issue","ACTIVE",
AQ96="Sites strategiques, MLL, Pylone, etc.","PASSIVE",
AQ96="AKTIVCO DEFAUT GE &amp; POWER Cabinet","PASSIVE",
AQ96="AKTIVCO Coupure ENEO &amp; Baisse de tension","PASSIVE",
AQ96="Coupure ENEO &amp; Baisse de tension","PASSIVE",
AQ96="Defaut GE &amp; POWER Cabinet","PASSIVE",
AQ96="Sharing","PASSIVE",
AQ96="Sites strategiques &amp; DataCenter","PASSIVE",
AQ96="Exclu","Exclu",
AQ96="SAT","ACTIVE",
AQ96="SPARE-ISSUE","SPARE-ISSUE",
AQ96="Fiber CAmtel","ACTIVE",
AQ96="Fiber AOF","ACTIVE",
AQ96="Projet OCM (HUAWEI)","PLANNED WORKS",
AQ96="Projet OCM (NOKIA)","PLANNED WORKS",
AQ96="ACCESS-ISSUE","ACCESS-ISSUE",
AQ96="Projet OCM (ZTE, NOKIA, autres projets)","PLANNED WORKS",
AQ96="No root CAuse","No root cause",
AQ96="ODU HS","ACTIVE",
AQ96="IP &amp; VLAN","ACTIVE",
AQ96="Warehouse HUAWEI","SPARE-ISSUE",
AQ96="SPARE-HS","SPARE-ISSUE",
AQ96="Power Telco","ACTIVE", AQ96="no impacts","no impacts"
),"")</f>
        <v>ACTIVE</v>
      </c>
      <c r="AS96" s="92" t="s">
        <v>5968</v>
      </c>
      <c r="AT96" s="98" t="s">
        <v>1819</v>
      </c>
      <c r="AV96" s="17" t="s">
        <v>5537</v>
      </c>
      <c r="AW96" s="7" t="s">
        <v>6061</v>
      </c>
      <c r="AX96" s="6" t="s">
        <v>5537</v>
      </c>
      <c r="AY96" s="7"/>
      <c r="AZ96" s="3" t="s">
        <v>5537</v>
      </c>
      <c r="BA96" s="18" t="s">
        <v>5537</v>
      </c>
      <c r="BB96" s="18" t="s">
        <v>5537</v>
      </c>
      <c r="BC96" s="18" t="s">
        <v>5537</v>
      </c>
      <c r="BD96" s="18" t="s">
        <v>5537</v>
      </c>
      <c r="BE96" s="18" t="s">
        <v>5537</v>
      </c>
      <c r="BF96" s="18" t="s">
        <v>5537</v>
      </c>
      <c r="BG96" s="18" t="s">
        <v>5537</v>
      </c>
      <c r="BH96" s="18" t="s">
        <v>5537</v>
      </c>
      <c r="BI96" s="18" t="s">
        <v>5537</v>
      </c>
      <c r="BJ96" s="18" t="s">
        <v>6155</v>
      </c>
      <c r="BK96" s="18" t="s">
        <v>6156</v>
      </c>
      <c r="BL96" s="9" t="s">
        <v>6157</v>
      </c>
      <c r="BM96" s="14" t="s">
        <v>6391</v>
      </c>
      <c r="BN96" s="14" t="s">
        <v>5537</v>
      </c>
      <c r="BO96" s="14" t="str">
        <f>_xlfn.XLOOKUP(B96,'[4]cell downs 18042026 17h'!$B:$B,'[4]cell downs 18042026 17h'!$B:$B,"")</f>
        <v/>
      </c>
      <c r="BP96" s="14" t="str">
        <f>_xlfn.XLOOKUP(B96,'[5]Cells Huawei 19042026 15h'!$B:$B,'[5]Cells Huawei 19042026 15h'!$B:$B,"")</f>
        <v/>
      </c>
      <c r="BQ96" s="9" t="str">
        <f>_xlfn.XLOOKUP(B96,'[6]cells down 19042026 9H40'!$B:$B,'[6]cells down 19042026 9H40'!$B:$B,"")</f>
        <v/>
      </c>
      <c r="BR96" s="9" t="s">
        <v>1819</v>
      </c>
      <c r="BS96" s="9" t="s">
        <v>594</v>
      </c>
      <c r="BT96" s="108"/>
    </row>
    <row r="97" spans="1:72" s="9" customFormat="1" x14ac:dyDescent="0.35">
      <c r="A97" s="1" t="s">
        <v>215</v>
      </c>
      <c r="B97" s="8" t="s">
        <v>216</v>
      </c>
      <c r="C97" s="3" t="str">
        <f>_xlfn.XLOOKUP(B97,'[1]daily break down'!$D:$D,'[1]daily break down'!$E:$E,"")</f>
        <v>EXTREME-NORD</v>
      </c>
      <c r="D97" s="1" t="s">
        <v>11</v>
      </c>
      <c r="E97" s="1" t="s">
        <v>66</v>
      </c>
      <c r="F97" s="3" t="s">
        <v>55</v>
      </c>
      <c r="G97" s="1" t="s">
        <v>217</v>
      </c>
      <c r="H97" s="33" t="str">
        <f>_xlfn.XLOOKUP(B97,[2]CALCULATION!$B:$B,[2]CALCULATION!$H:$H,"")</f>
        <v>NOKIA</v>
      </c>
      <c r="I97" s="28">
        <v>9.2965275257123032</v>
      </c>
      <c r="J97" s="28">
        <v>9.2968521653973557</v>
      </c>
      <c r="K97" s="28">
        <v>9.2966357389406529</v>
      </c>
      <c r="L97" s="28">
        <v>9.2969062720115296</v>
      </c>
      <c r="M97" s="28">
        <v>9.29679805878318</v>
      </c>
      <c r="N97" s="28">
        <v>9.29679805878318</v>
      </c>
      <c r="O97" s="28">
        <v>9.2969062720115296</v>
      </c>
      <c r="P97" s="28">
        <v>9.2968521653973557</v>
      </c>
      <c r="Q97" s="28">
        <v>9.2966357389406529</v>
      </c>
      <c r="R97" s="28">
        <v>9.2969603786257053</v>
      </c>
      <c r="S97" s="93">
        <v>9.2971226984682325</v>
      </c>
      <c r="T97" s="93">
        <f>_xlfn.XLOOKUP(B97,'[3]Nur des jours'!$B:$B,'[3]Nur des jours'!$U:$U,"")</f>
        <v>9.2448485159788039</v>
      </c>
      <c r="U97" s="93">
        <v>9.2969603786257053</v>
      </c>
      <c r="V97" s="93">
        <v>9.2449020212137576</v>
      </c>
      <c r="W97" s="93">
        <v>9.2448485159788039</v>
      </c>
      <c r="X97" s="93">
        <v>9.2450090316836597</v>
      </c>
      <c r="Y97" s="93">
        <v>9.2449020212137576</v>
      </c>
      <c r="Z97" s="93">
        <v>9.2445274845690903</v>
      </c>
      <c r="AA97" s="93">
        <v>9.2445809898040405</v>
      </c>
      <c r="AB97" s="93">
        <v>9.2446344950389943</v>
      </c>
      <c r="AC97" s="93">
        <f>_xlfn.XLOOKUP(B97,'[3]Nur des jours'!$B:$B,'[3]Nur des jours'!$N:$N,"")</f>
        <v>9.2450090316836597</v>
      </c>
      <c r="AD97" s="93">
        <v>9.2450090316836597</v>
      </c>
      <c r="AE97" s="93">
        <v>9.2446344950389943</v>
      </c>
      <c r="AF97" s="93">
        <v>9.2451160421535636</v>
      </c>
      <c r="AG97" s="93"/>
      <c r="AH97" s="93">
        <v>9.2448485159788039</v>
      </c>
      <c r="AI97" s="93">
        <v>32.366941237125765</v>
      </c>
      <c r="AJ97" s="93">
        <v>13.770311209033324</v>
      </c>
      <c r="AK97" s="93">
        <v>0</v>
      </c>
      <c r="AL97" s="93">
        <v>9.2448485159788039</v>
      </c>
      <c r="AM97" s="49" t="s">
        <v>5601</v>
      </c>
      <c r="AN97" s="49"/>
      <c r="AO97" s="48" t="str" cm="1">
        <f t="array" ref="AO97">IFERROR(_xlfn.IFS(
AQ97="MPR ISSUE","PDH",
AQ97="BSS Hardware Issue","BSS",
AQ97="Sites strategiques, MLL, Pylone, etc.","ENVTECH",
AQ97="AKTIVCO DEFAUT GE &amp; POWER Cabinet","AKTIVCO",
AQ97="AKTIVCO Coupure ENEO &amp; Baisse de tension","AKTIVCO GRID ONLY",
AQ97="Coupure ENEO &amp; Baisse de tension","IHS GRID ONLY",
AQ97="Defaut GE &amp; POWER Cabinet","IHS",
AQ97="Sharing","Partners",
AQ97="Sites strategiques &amp; DataCenter","SST &amp; DC",
AQ97="Exclu","Exclu",
AQ97="SAT","SAT",
AQ97="SPARE-ISSUE","SPARE-ISSUE",
AQ97="Fiber CAmtel","TRANS_FO_CAMTEL",
AQ97="Fiber AOF","Fiber AOF",
AQ97="Projet OCM (HUAWEI)","TRAVAUX-HUAWEI",
AQ97="Projet OCM (NOKIA)","TRAVAUX-NOKIA",
AQ97="ACCESS-ISSUE","ACCESS-ISSUE",
AQ97="Projet OCM (ZTE, NOKIA, autres projets)","TRAVAUX OCM",
AQ97="No root CAuse","No root cause",
AQ97="ODU HS","PDH",
AQ97="IP &amp; VLAN","PDH",
AQ97="Warehouse HUAWEI","SPARE-ISSUE",
AQ97="SPARE-HS","SPARE-ISSUE",
AQ97="Power Telco","BSS",AQ97="no impacts","no impacts"
),"")</f>
        <v>No root cause</v>
      </c>
      <c r="AP97" s="48" t="str" cm="1">
        <f t="array" ref="AP97">IFERROR(_xlfn.IFS(
AQ97="MPR ISSUE","TX ISSUE",
AQ97="BSS Hardware Issue","RAN ISSUE",
AQ97="Sites strategiques, MLL, Pylone, etc.","ENVTECH",
AQ97="AKTIVCO DEFAUT GE &amp; POWER Cabinet","POWER ISSUE",
AQ97="AKTIVCO Coupure ENEO &amp; Baisse de tension","POWER ISSUE",
AQ97="Coupure ENEO &amp; Baisse de tension","POWER ISSUE",
AQ97="Defaut GE &amp; POWER Cabinet","POWER ISSUE",
AQ97="Sharing","POWER ISSUE",
AQ97="Sites strategiques &amp; DataCenter","POWER ISSUE",
AQ97="Exclu","Exclu",
AQ97="SAT","TX ISSUE",
AQ97="SPARE-ISSUE","SPARE-ISSUE",
AQ97="Fiber CAmtel","TX ISSUE",
AQ97="Fiber AOF","TX ISSUE",
AQ97="Projet OCM (HUAWEI)","TRAVAUX-HUAWEI",
AQ97="Projet OCM (NOKIA)","TRAVAUX -NOKIA",
AQ97="ACCESS-ISSUE","ACCESS-ISSUE",
AQ97="Projet OCM (ZTE, NOKIA, autres projets)","TRAVAUX OCM",
AQ97="No root CAuse","No root cause",
AQ97="ODU HS","TX ISSUE",
AQ97="IP &amp; VLAN","TX ISSUE",
AQ97="Warehouse HUAWEI","SPARE-ISSUE",
AQ97="SPARE-HS","SPARE-ISSUE",
AQ97="Power Telco","RAN ISSUE",AQ97="no impacts","no impacts"
),"")</f>
        <v>No root cause</v>
      </c>
      <c r="AQ97" s="67" t="s">
        <v>5344</v>
      </c>
      <c r="AR97" s="48" t="str" cm="1">
        <f t="array" ref="AR97">IFERROR(_xlfn.IFS(
AQ97="MPR ISSUE","ACTIVE",
AQ97="BSS Hardware Issue","ACTIVE",
AQ97="Sites strategiques, MLL, Pylone, etc.","PASSIVE",
AQ97="AKTIVCO DEFAUT GE &amp; POWER Cabinet","PASSIVE",
AQ97="AKTIVCO Coupure ENEO &amp; Baisse de tension","PASSIVE",
AQ97="Coupure ENEO &amp; Baisse de tension","PASSIVE",
AQ97="Defaut GE &amp; POWER Cabinet","PASSIVE",
AQ97="Sharing","PASSIVE",
AQ97="Sites strategiques &amp; DataCenter","PASSIVE",
AQ97="Exclu","Exclu",
AQ97="SAT","ACTIVE",
AQ97="SPARE-ISSUE","SPARE-ISSUE",
AQ97="Fiber CAmtel","ACTIVE",
AQ97="Fiber AOF","ACTIVE",
AQ97="Projet OCM (HUAWEI)","PLANNED WORKS",
AQ97="Projet OCM (NOKIA)","PLANNED WORKS",
AQ97="ACCESS-ISSUE","ACCESS-ISSUE",
AQ97="Projet OCM (ZTE, NOKIA, autres projets)","PLANNED WORKS",
AQ97="No root CAuse","No root cause",
AQ97="ODU HS","ACTIVE",
AQ97="IP &amp; VLAN","ACTIVE",
AQ97="Warehouse HUAWEI","SPARE-ISSUE",
AQ97="SPARE-HS","SPARE-ISSUE",
AQ97="Power Telco","ACTIVE", AQ97="no impacts","no impacts"
),"")</f>
        <v>No root cause</v>
      </c>
      <c r="AS97" s="92" t="s">
        <v>5537</v>
      </c>
      <c r="AT97" s="98" t="s">
        <v>216</v>
      </c>
      <c r="AV97" s="17" t="s">
        <v>5537</v>
      </c>
      <c r="AW97" s="7" t="s">
        <v>5537</v>
      </c>
      <c r="AX97" s="6" t="s">
        <v>5537</v>
      </c>
      <c r="AY97" s="7"/>
      <c r="AZ97" s="3" t="s">
        <v>5537</v>
      </c>
      <c r="BA97" s="18" t="s">
        <v>5537</v>
      </c>
      <c r="BB97" s="18" t="s">
        <v>5537</v>
      </c>
      <c r="BC97" s="18" t="s">
        <v>5537</v>
      </c>
      <c r="BD97" s="18" t="s">
        <v>5537</v>
      </c>
      <c r="BE97" s="18" t="s">
        <v>5537</v>
      </c>
      <c r="BF97" s="18" t="s">
        <v>5537</v>
      </c>
      <c r="BG97" s="18" t="s">
        <v>5537</v>
      </c>
      <c r="BH97" s="18" t="s">
        <v>5537</v>
      </c>
      <c r="BI97" s="18" t="s">
        <v>5537</v>
      </c>
      <c r="BJ97" s="18" t="s">
        <v>5537</v>
      </c>
      <c r="BK97" s="18" t="s">
        <v>5537</v>
      </c>
      <c r="BL97" s="9" t="s">
        <v>5537</v>
      </c>
      <c r="BM97" s="14" t="s">
        <v>5537</v>
      </c>
      <c r="BN97" s="14" t="s">
        <v>5537</v>
      </c>
      <c r="BO97" s="14" t="str">
        <f>_xlfn.XLOOKUP(B97,'[4]cell downs 18042026 17h'!$B:$B,'[4]cell downs 18042026 17h'!$B:$B,"")</f>
        <v/>
      </c>
      <c r="BP97" s="14" t="str">
        <f>_xlfn.XLOOKUP(B97,'[5]Cells Huawei 19042026 15h'!$B:$B,'[5]Cells Huawei 19042026 15h'!$B:$B,"")</f>
        <v/>
      </c>
      <c r="BQ97" s="9" t="str">
        <f>_xlfn.XLOOKUP(B97,'[6]cells down 19042026 9H40'!$B:$B,'[6]cells down 19042026 9H40'!$B:$B,"")</f>
        <v/>
      </c>
      <c r="BR97" s="9" t="s">
        <v>216</v>
      </c>
      <c r="BS97" s="9" t="s">
        <v>5537</v>
      </c>
      <c r="BT97" s="108"/>
    </row>
    <row r="98" spans="1:72" s="9" customFormat="1" x14ac:dyDescent="0.35">
      <c r="A98" s="1" t="s">
        <v>523</v>
      </c>
      <c r="B98" s="8" t="s">
        <v>524</v>
      </c>
      <c r="C98" s="3" t="str">
        <f>_xlfn.XLOOKUP(B98,'[1]daily break down'!$D:$D,'[1]daily break down'!$E:$E,"")</f>
        <v>EXTREME-NORD</v>
      </c>
      <c r="D98" s="1" t="s">
        <v>11</v>
      </c>
      <c r="E98" s="1" t="s">
        <v>66</v>
      </c>
      <c r="F98" s="3" t="s">
        <v>55</v>
      </c>
      <c r="G98" s="1" t="s">
        <v>525</v>
      </c>
      <c r="H98" s="33" t="str">
        <f>_xlfn.XLOOKUP(B98,[2]CALCULATION!$B:$B,[2]CALCULATION!$H:$H,"")</f>
        <v>NOKIA</v>
      </c>
      <c r="I98" s="28">
        <v>2.4901790712443788</v>
      </c>
      <c r="J98" s="28">
        <v>4.8274254897642219</v>
      </c>
      <c r="K98" s="28">
        <v>4.8653608673517548</v>
      </c>
      <c r="L98" s="28">
        <v>4.888332815707372</v>
      </c>
      <c r="M98" s="28">
        <v>2.7439439178781884</v>
      </c>
      <c r="N98" s="28">
        <v>0.23327024903386703</v>
      </c>
      <c r="O98" s="28">
        <v>0</v>
      </c>
      <c r="P98" s="28">
        <v>0</v>
      </c>
      <c r="Q98" s="28">
        <v>0.53698311546861111</v>
      </c>
      <c r="R98" s="28">
        <v>1.2307613428294597</v>
      </c>
      <c r="S98" s="93">
        <v>1.9271355488142046</v>
      </c>
      <c r="T98" s="93">
        <f>_xlfn.XLOOKUP(B98,'[3]Nur des jours'!$B:$B,'[3]Nur des jours'!$U:$U,"")</f>
        <v>2.8768179020958984</v>
      </c>
      <c r="U98" s="93">
        <v>4.6760319855599528</v>
      </c>
      <c r="V98" s="93">
        <v>4.6233874605976846</v>
      </c>
      <c r="W98" s="93">
        <v>2.8768179020958984</v>
      </c>
      <c r="X98" s="93">
        <v>2.1664971175498637</v>
      </c>
      <c r="Y98" s="93">
        <v>1.8424609084649113</v>
      </c>
      <c r="Z98" s="93">
        <v>3.8441756056145251</v>
      </c>
      <c r="AA98" s="93">
        <v>9.9257954930922321E-2</v>
      </c>
      <c r="AB98" s="93">
        <v>1.8034384290571397</v>
      </c>
      <c r="AC98" s="93">
        <f>_xlfn.XLOOKUP(B98,'[3]Nur des jours'!$B:$B,'[3]Nur des jours'!$N:$N,"")</f>
        <v>3.7326322007345194</v>
      </c>
      <c r="AD98" s="93">
        <v>3.7326322007345194</v>
      </c>
      <c r="AE98" s="93">
        <v>9.2445274845690903</v>
      </c>
      <c r="AF98" s="93">
        <v>9.2445274845690903</v>
      </c>
      <c r="AG98" s="93"/>
      <c r="AH98" s="93">
        <v>9.2445809898040405</v>
      </c>
      <c r="AI98" s="93">
        <v>32.365067803316428</v>
      </c>
      <c r="AJ98" s="93">
        <v>13.770311209033324</v>
      </c>
      <c r="AK98" s="93">
        <v>0</v>
      </c>
      <c r="AL98" s="93">
        <v>9.2445809898040405</v>
      </c>
      <c r="AM98" s="49" t="s">
        <v>5601</v>
      </c>
      <c r="AN98" s="49"/>
      <c r="AO98" s="48" t="str" cm="1">
        <f t="array" ref="AO98">IFERROR(_xlfn.IFS(
AQ98="MPR ISSUE","PDH",
AQ98="BSS Hardware Issue","BSS",
AQ98="Sites strategiques, MLL, Pylone, etc.","ENVTECH",
AQ98="AKTIVCO DEFAUT GE &amp; POWER Cabinet","AKTIVCO",
AQ98="AKTIVCO Coupure ENEO &amp; Baisse de tension","AKTIVCO GRID ONLY",
AQ98="Coupure ENEO &amp; Baisse de tension","IHS GRID ONLY",
AQ98="Defaut GE &amp; POWER Cabinet","IHS",
AQ98="Sharing","Partners",
AQ98="Sites strategiques &amp; DataCenter","SST &amp; DC",
AQ98="Exclu","Exclu",
AQ98="SAT","SAT",
AQ98="SPARE-ISSUE","SPARE-ISSUE",
AQ98="Fiber CAmtel","TRANS_FO_CAMTEL",
AQ98="Fiber AOF","Fiber AOF",
AQ98="Projet OCM (HUAWEI)","TRAVAUX-HUAWEI",
AQ98="Projet OCM (NOKIA)","TRAVAUX-NOKIA",
AQ98="ACCESS-ISSUE","ACCESS-ISSUE",
AQ98="Projet OCM (ZTE, NOKIA, autres projets)","TRAVAUX OCM",
AQ98="No root CAuse","No root cause",
AQ98="ODU HS","PDH",
AQ98="IP &amp; VLAN","PDH",
AQ98="Warehouse HUAWEI","SPARE-ISSUE",
AQ98="SPARE-HS","SPARE-ISSUE",
AQ98="Power Telco","BSS",AQ98="no impacts","no impacts"
),"")</f>
        <v>BSS</v>
      </c>
      <c r="AP98" s="48" t="str" cm="1">
        <f t="array" ref="AP98">IFERROR(_xlfn.IFS(
AQ98="MPR ISSUE","TX ISSUE",
AQ98="BSS Hardware Issue","RAN ISSUE",
AQ98="Sites strategiques, MLL, Pylone, etc.","ENVTECH",
AQ98="AKTIVCO DEFAUT GE &amp; POWER Cabinet","POWER ISSUE",
AQ98="AKTIVCO Coupure ENEO &amp; Baisse de tension","POWER ISSUE",
AQ98="Coupure ENEO &amp; Baisse de tension","POWER ISSUE",
AQ98="Defaut GE &amp; POWER Cabinet","POWER ISSUE",
AQ98="Sharing","POWER ISSUE",
AQ98="Sites strategiques &amp; DataCenter","POWER ISSUE",
AQ98="Exclu","Exclu",
AQ98="SAT","TX ISSUE",
AQ98="SPARE-ISSUE","SPARE-ISSUE",
AQ98="Fiber CAmtel","TX ISSUE",
AQ98="Fiber AOF","TX ISSUE",
AQ98="Projet OCM (HUAWEI)","TRAVAUX-HUAWEI",
AQ98="Projet OCM (NOKIA)","TRAVAUX -NOKIA",
AQ98="ACCESS-ISSUE","ACCESS-ISSUE",
AQ98="Projet OCM (ZTE, NOKIA, autres projets)","TRAVAUX OCM",
AQ98="No root CAuse","No root cause",
AQ98="ODU HS","TX ISSUE",
AQ98="IP &amp; VLAN","TX ISSUE",
AQ98="Warehouse HUAWEI","SPARE-ISSUE",
AQ98="SPARE-HS","SPARE-ISSUE",
AQ98="Power Telco","RAN ISSUE",AQ98="no impacts","no impacts"
),"")</f>
        <v>RAN ISSUE</v>
      </c>
      <c r="AQ98" s="67" t="s">
        <v>5320</v>
      </c>
      <c r="AR98" s="48" t="str" cm="1">
        <f t="array" ref="AR98">IFERROR(_xlfn.IFS(
AQ98="MPR ISSUE","ACTIVE",
AQ98="BSS Hardware Issue","ACTIVE",
AQ98="Sites strategiques, MLL, Pylone, etc.","PASSIVE",
AQ98="AKTIVCO DEFAUT GE &amp; POWER Cabinet","PASSIVE",
AQ98="AKTIVCO Coupure ENEO &amp; Baisse de tension","PASSIVE",
AQ98="Coupure ENEO &amp; Baisse de tension","PASSIVE",
AQ98="Defaut GE &amp; POWER Cabinet","PASSIVE",
AQ98="Sharing","PASSIVE",
AQ98="Sites strategiques &amp; DataCenter","PASSIVE",
AQ98="Exclu","Exclu",
AQ98="SAT","ACTIVE",
AQ98="SPARE-ISSUE","SPARE-ISSUE",
AQ98="Fiber CAmtel","ACTIVE",
AQ98="Fiber AOF","ACTIVE",
AQ98="Projet OCM (HUAWEI)","PLANNED WORKS",
AQ98="Projet OCM (NOKIA)","PLANNED WORKS",
AQ98="ACCESS-ISSUE","ACCESS-ISSUE",
AQ98="Projet OCM (ZTE, NOKIA, autres projets)","PLANNED WORKS",
AQ98="No root CAuse","No root cause",
AQ98="ODU HS","ACTIVE",
AQ98="IP &amp; VLAN","ACTIVE",
AQ98="Warehouse HUAWEI","SPARE-ISSUE",
AQ98="SPARE-HS","SPARE-ISSUE",
AQ98="Power Telco","ACTIVE", AQ98="no impacts","no impacts"
),"")</f>
        <v>ACTIVE</v>
      </c>
      <c r="AS98" s="92" t="s">
        <v>5658</v>
      </c>
      <c r="AT98" s="98" t="s">
        <v>524</v>
      </c>
      <c r="AV98" s="17" t="s">
        <v>5537</v>
      </c>
      <c r="AW98" s="7" t="s">
        <v>5537</v>
      </c>
      <c r="AX98" s="6" t="s">
        <v>5537</v>
      </c>
      <c r="AY98" s="7"/>
      <c r="AZ98" s="3" t="s">
        <v>5537</v>
      </c>
      <c r="BA98" s="18" t="s">
        <v>5537</v>
      </c>
      <c r="BB98" s="18" t="s">
        <v>5537</v>
      </c>
      <c r="BC98" s="18" t="s">
        <v>5537</v>
      </c>
      <c r="BD98" s="18" t="s">
        <v>5537</v>
      </c>
      <c r="BE98" s="18" t="s">
        <v>5537</v>
      </c>
      <c r="BF98" s="18" t="s">
        <v>5537</v>
      </c>
      <c r="BG98" s="18" t="s">
        <v>5537</v>
      </c>
      <c r="BH98" s="18" t="s">
        <v>5537</v>
      </c>
      <c r="BI98" s="18" t="s">
        <v>5537</v>
      </c>
      <c r="BJ98" s="18" t="s">
        <v>6158</v>
      </c>
      <c r="BK98" s="18" t="s">
        <v>6159</v>
      </c>
      <c r="BL98" s="9" t="s">
        <v>5537</v>
      </c>
      <c r="BM98" s="14" t="s">
        <v>5537</v>
      </c>
      <c r="BN98" s="14" t="s">
        <v>5537</v>
      </c>
      <c r="BO98" s="14" t="str">
        <f>_xlfn.XLOOKUP(B98,'[4]cell downs 18042026 17h'!$B:$B,'[4]cell downs 18042026 17h'!$B:$B,"")</f>
        <v/>
      </c>
      <c r="BP98" s="14" t="str">
        <f>_xlfn.XLOOKUP(B98,'[5]Cells Huawei 19042026 15h'!$B:$B,'[5]Cells Huawei 19042026 15h'!$B:$B,"")</f>
        <v/>
      </c>
      <c r="BQ98" s="9" t="str">
        <f>_xlfn.XLOOKUP(B98,'[6]cells down 19042026 9H40'!$B:$B,'[6]cells down 19042026 9H40'!$B:$B,"")</f>
        <v/>
      </c>
      <c r="BR98" s="9" t="s">
        <v>524</v>
      </c>
      <c r="BS98" s="9" t="s">
        <v>12</v>
      </c>
      <c r="BT98" s="108"/>
    </row>
    <row r="99" spans="1:72" s="9" customFormat="1" ht="21" customHeight="1" x14ac:dyDescent="0.35">
      <c r="A99" s="1" t="s">
        <v>974</v>
      </c>
      <c r="B99" s="1" t="s">
        <v>975</v>
      </c>
      <c r="C99" s="3" t="str">
        <f>_xlfn.XLOOKUP(B99,'[1]daily break down'!$D:$D,'[1]daily break down'!$E:$E,"")</f>
        <v>SUD-OUEST</v>
      </c>
      <c r="D99" s="1" t="s">
        <v>11</v>
      </c>
      <c r="E99" s="1" t="s">
        <v>12</v>
      </c>
      <c r="F99" s="3" t="s">
        <v>13</v>
      </c>
      <c r="G99" s="1" t="s">
        <v>976</v>
      </c>
      <c r="H99" s="33" t="str">
        <f>_xlfn.XLOOKUP(B99,[2]CALCULATION!$B:$B,[2]CALCULATION!$H:$H,"")</f>
        <v>NOKIA</v>
      </c>
      <c r="I99" s="28">
        <v>2.5128928080167969</v>
      </c>
      <c r="J99" s="28">
        <v>3.2227142078009838</v>
      </c>
      <c r="K99" s="28">
        <v>2.1879960226433246</v>
      </c>
      <c r="L99" s="28">
        <v>0.802309246518085</v>
      </c>
      <c r="M99" s="28">
        <v>7.6155889510678532E-2</v>
      </c>
      <c r="N99" s="28">
        <v>1.4297314770817988</v>
      </c>
      <c r="O99" s="28">
        <v>4.774107410832614</v>
      </c>
      <c r="P99" s="28">
        <v>9.2965275257123032</v>
      </c>
      <c r="Q99" s="28">
        <v>9.2963652058697779</v>
      </c>
      <c r="R99" s="28">
        <v>9.2359972589307837</v>
      </c>
      <c r="S99" s="93">
        <v>7.1620036952494868</v>
      </c>
      <c r="T99" s="93">
        <f>_xlfn.XLOOKUP(B99,'[3]Nur des jours'!$B:$B,'[3]Nur des jours'!$U:$U,"")</f>
        <v>9.2444204740991864</v>
      </c>
      <c r="U99" s="93">
        <v>6.8521218290848447</v>
      </c>
      <c r="V99" s="93">
        <v>7.8960707182257375</v>
      </c>
      <c r="W99" s="93">
        <v>9.2444204740991864</v>
      </c>
      <c r="X99" s="93">
        <v>9.2443669688642345</v>
      </c>
      <c r="Y99" s="93">
        <v>9.2444739793341402</v>
      </c>
      <c r="Z99" s="93">
        <v>9.2445274845690903</v>
      </c>
      <c r="AA99" s="93">
        <v>9.2445274845690903</v>
      </c>
      <c r="AB99" s="93">
        <v>9.2445274845690903</v>
      </c>
      <c r="AC99" s="93">
        <f>_xlfn.XLOOKUP(B99,'[3]Nur des jours'!$B:$B,'[3]Nur des jours'!$N:$N,"")</f>
        <v>9.2443669688642345</v>
      </c>
      <c r="AD99" s="93">
        <v>9.2443669688642345</v>
      </c>
      <c r="AE99" s="93">
        <v>9.2444204740991864</v>
      </c>
      <c r="AF99" s="93">
        <v>9.2442599583943288</v>
      </c>
      <c r="AG99" s="93"/>
      <c r="AH99" s="93">
        <v>9.2444739793341402</v>
      </c>
      <c r="AI99" s="93">
        <v>32.364318429792696</v>
      </c>
      <c r="AJ99" s="93">
        <v>13.770311209033324</v>
      </c>
      <c r="AK99" s="93">
        <v>0</v>
      </c>
      <c r="AL99" s="93">
        <v>9.2444739793341402</v>
      </c>
      <c r="AM99" s="49" t="s">
        <v>5601</v>
      </c>
      <c r="AN99" s="49"/>
      <c r="AO99" s="48" t="str" cm="1">
        <f t="array" ref="AO99">IFERROR(_xlfn.IFS(
AQ99="MPR ISSUE","PDH",
AQ99="BSS Hardware Issue","BSS",
AQ99="Sites strategiques, MLL, Pylone, etc.","ENVTECH",
AQ99="AKTIVCO DEFAUT GE &amp; POWER Cabinet","AKTIVCO",
AQ99="AKTIVCO Coupure ENEO &amp; Baisse de tension","AKTIVCO GRID ONLY",
AQ99="Coupure ENEO &amp; Baisse de tension","IHS GRID ONLY",
AQ99="Defaut GE &amp; POWER Cabinet","IHS",
AQ99="Sharing","Partners",
AQ99="Sites strategiques &amp; DataCenter","SST &amp; DC",
AQ99="Exclu","Exclu",
AQ99="SAT","SAT",
AQ99="SPARE-ISSUE","SPARE-ISSUE",
AQ99="Fiber CAmtel","TRANS_FO_CAMTEL",
AQ99="Fiber AOF","Fiber AOF",
AQ99="Projet OCM (HUAWEI)","TRAVAUX-HUAWEI",
AQ99="Projet OCM (NOKIA)","TRAVAUX-NOKIA",
AQ99="ACCESS-ISSUE","ACCESS-ISSUE",
AQ99="Projet OCM (ZTE, NOKIA, autres projets)","TRAVAUX OCM",
AQ99="No root CAuse","No root cause",
AQ99="ODU HS","PDH",
AQ99="IP &amp; VLAN","PDH",
AQ99="Warehouse HUAWEI","SPARE-ISSUE",
AQ99="SPARE-HS","SPARE-ISSUE",
AQ99="Power Telco","BSS",AQ99="no impacts","no impacts"
),"")</f>
        <v>ACCESS-ISSUE</v>
      </c>
      <c r="AP99" s="48" t="str" cm="1">
        <f t="array" ref="AP99">IFERROR(_xlfn.IFS(
AQ99="MPR ISSUE","TX ISSUE",
AQ99="BSS Hardware Issue","RAN ISSUE",
AQ99="Sites strategiques, MLL, Pylone, etc.","ENVTECH",
AQ99="AKTIVCO DEFAUT GE &amp; POWER Cabinet","POWER ISSUE",
AQ99="AKTIVCO Coupure ENEO &amp; Baisse de tension","POWER ISSUE",
AQ99="Coupure ENEO &amp; Baisse de tension","POWER ISSUE",
AQ99="Defaut GE &amp; POWER Cabinet","POWER ISSUE",
AQ99="Sharing","POWER ISSUE",
AQ99="Sites strategiques &amp; DataCenter","POWER ISSUE",
AQ99="Exclu","Exclu",
AQ99="SAT","TX ISSUE",
AQ99="SPARE-ISSUE","SPARE-ISSUE",
AQ99="Fiber CAmtel","TX ISSUE",
AQ99="Fiber AOF","TX ISSUE",
AQ99="Projet OCM (HUAWEI)","TRAVAUX-HUAWEI",
AQ99="Projet OCM (NOKIA)","TRAVAUX -NOKIA",
AQ99="ACCESS-ISSUE","ACCESS-ISSUE",
AQ99="Projet OCM (ZTE, NOKIA, autres projets)","TRAVAUX OCM",
AQ99="No root CAuse","No root cause",
AQ99="ODU HS","TX ISSUE",
AQ99="IP &amp; VLAN","TX ISSUE",
AQ99="Warehouse HUAWEI","SPARE-ISSUE",
AQ99="SPARE-HS","SPARE-ISSUE",
AQ99="Power Telco","RAN ISSUE",AQ99="no impacts","no impacts"
),"")</f>
        <v>ACCESS-ISSUE</v>
      </c>
      <c r="AQ99" s="67" t="s">
        <v>25</v>
      </c>
      <c r="AR99" s="48" t="str" cm="1">
        <f t="array" ref="AR99">IFERROR(_xlfn.IFS(
AQ99="MPR ISSUE","ACTIVE",
AQ99="BSS Hardware Issue","ACTIVE",
AQ99="Sites strategiques, MLL, Pylone, etc.","PASSIVE",
AQ99="AKTIVCO DEFAUT GE &amp; POWER Cabinet","PASSIVE",
AQ99="AKTIVCO Coupure ENEO &amp; Baisse de tension","PASSIVE",
AQ99="Coupure ENEO &amp; Baisse de tension","PASSIVE",
AQ99="Defaut GE &amp; POWER Cabinet","PASSIVE",
AQ99="Sharing","PASSIVE",
AQ99="Sites strategiques &amp; DataCenter","PASSIVE",
AQ99="Exclu","Exclu",
AQ99="SAT","ACTIVE",
AQ99="SPARE-ISSUE","SPARE-ISSUE",
AQ99="Fiber CAmtel","ACTIVE",
AQ99="Fiber AOF","ACTIVE",
AQ99="Projet OCM (HUAWEI)","PLANNED WORKS",
AQ99="Projet OCM (NOKIA)","PLANNED WORKS",
AQ99="ACCESS-ISSUE","ACCESS-ISSUE",
AQ99="Projet OCM (ZTE, NOKIA, autres projets)","PLANNED WORKS",
AQ99="No root CAuse","No root cause",
AQ99="ODU HS","ACTIVE",
AQ99="IP &amp; VLAN","ACTIVE",
AQ99="Warehouse HUAWEI","SPARE-ISSUE",
AQ99="SPARE-HS","SPARE-ISSUE",
AQ99="Power Telco","ACTIVE", AQ99="no impacts","no impacts"
),"")</f>
        <v>ACCESS-ISSUE</v>
      </c>
      <c r="AS99" s="92" t="s">
        <v>5659</v>
      </c>
      <c r="AT99" s="92" t="s">
        <v>975</v>
      </c>
      <c r="AV99" s="17" t="s">
        <v>5537</v>
      </c>
      <c r="AW99" s="7" t="s">
        <v>5537</v>
      </c>
      <c r="AX99" s="6" t="s">
        <v>5537</v>
      </c>
      <c r="AY99" s="7"/>
      <c r="AZ99" s="3" t="s">
        <v>5537</v>
      </c>
      <c r="BA99" s="18" t="s">
        <v>5537</v>
      </c>
      <c r="BB99" s="18" t="s">
        <v>5537</v>
      </c>
      <c r="BC99" s="18" t="s">
        <v>5537</v>
      </c>
      <c r="BD99" s="18" t="s">
        <v>5537</v>
      </c>
      <c r="BE99" s="18" t="s">
        <v>5537</v>
      </c>
      <c r="BF99" s="18" t="s">
        <v>5537</v>
      </c>
      <c r="BG99" s="18" t="s">
        <v>5537</v>
      </c>
      <c r="BH99" s="18" t="s">
        <v>5537</v>
      </c>
      <c r="BI99" s="18" t="s">
        <v>5537</v>
      </c>
      <c r="BJ99" s="18" t="s">
        <v>6160</v>
      </c>
      <c r="BK99" s="18" t="s">
        <v>6161</v>
      </c>
      <c r="BL99" s="9" t="s">
        <v>5537</v>
      </c>
      <c r="BM99" s="14" t="s">
        <v>5537</v>
      </c>
      <c r="BN99" s="14" t="s">
        <v>5537</v>
      </c>
      <c r="BO99" s="14" t="str">
        <f>_xlfn.XLOOKUP(B99,'[4]cell downs 18042026 17h'!$B:$B,'[4]cell downs 18042026 17h'!$B:$B,"")</f>
        <v/>
      </c>
      <c r="BP99" s="14" t="str">
        <f>_xlfn.XLOOKUP(B99,'[5]Cells Huawei 19042026 15h'!$B:$B,'[5]Cells Huawei 19042026 15h'!$B:$B,"")</f>
        <v/>
      </c>
      <c r="BQ99" s="9" t="str">
        <f>_xlfn.XLOOKUP(B99,'[6]cells down 19042026 9H40'!$B:$B,'[6]cells down 19042026 9H40'!$B:$B,"")</f>
        <v/>
      </c>
      <c r="BR99" s="9" t="s">
        <v>975</v>
      </c>
      <c r="BS99" s="9" t="s">
        <v>12</v>
      </c>
      <c r="BT99" s="108"/>
    </row>
    <row r="100" spans="1:72" s="9" customFormat="1" ht="34.5" customHeight="1" x14ac:dyDescent="0.35">
      <c r="A100" s="1" t="s">
        <v>239</v>
      </c>
      <c r="B100" s="8" t="s">
        <v>240</v>
      </c>
      <c r="C100" s="3" t="str">
        <f>_xlfn.XLOOKUP(B100,'[1]daily break down'!$D:$D,'[1]daily break down'!$E:$E,"")</f>
        <v>NORD-OUEST</v>
      </c>
      <c r="D100" s="1" t="s">
        <v>11</v>
      </c>
      <c r="E100" s="1" t="s">
        <v>96</v>
      </c>
      <c r="F100" s="3" t="s">
        <v>51</v>
      </c>
      <c r="G100" s="1" t="s">
        <v>239</v>
      </c>
      <c r="H100" s="33" t="str">
        <f>_xlfn.XLOOKUP(B100,[2]CALCULATION!$B:$B,[2]CALCULATION!$H:$H,"")</f>
        <v>NOKIA</v>
      </c>
      <c r="I100" s="28">
        <v>9.2964734190981293</v>
      </c>
      <c r="J100" s="28">
        <v>9.2963652058697779</v>
      </c>
      <c r="K100" s="28">
        <v>9.2963110992556022</v>
      </c>
      <c r="L100" s="28">
        <v>9.2964193124839536</v>
      </c>
      <c r="M100" s="28">
        <v>9.2963652058697779</v>
      </c>
      <c r="N100" s="28">
        <v>9.2964734190981293</v>
      </c>
      <c r="O100" s="28">
        <v>9.2963652058697779</v>
      </c>
      <c r="P100" s="28">
        <v>9.2965275257123032</v>
      </c>
      <c r="Q100" s="28">
        <v>9.2963652058697779</v>
      </c>
      <c r="R100" s="28">
        <v>9.2964734190981293</v>
      </c>
      <c r="S100" s="93">
        <v>9.2964734190981293</v>
      </c>
      <c r="T100" s="93">
        <f>_xlfn.XLOOKUP(B100,'[3]Nur des jours'!$B:$B,'[3]Nur des jours'!$U:$U,"")</f>
        <v>9.2444204740991864</v>
      </c>
      <c r="U100" s="93">
        <v>9.2964193124839536</v>
      </c>
      <c r="V100" s="93">
        <v>9.2443134636292825</v>
      </c>
      <c r="W100" s="93">
        <v>9.2444204740991864</v>
      </c>
      <c r="X100" s="93">
        <v>9.2443669688642345</v>
      </c>
      <c r="Y100" s="93">
        <v>9.2444739793341402</v>
      </c>
      <c r="Z100" s="93">
        <v>9.2445274845690903</v>
      </c>
      <c r="AA100" s="93">
        <v>9.2445274845690903</v>
      </c>
      <c r="AB100" s="93">
        <v>9.2445274845690903</v>
      </c>
      <c r="AC100" s="93">
        <f>_xlfn.XLOOKUP(B100,'[3]Nur des jours'!$B:$B,'[3]Nur des jours'!$N:$N,"")</f>
        <v>9.2443669688642345</v>
      </c>
      <c r="AD100" s="93">
        <v>9.2443669688642345</v>
      </c>
      <c r="AE100" s="93">
        <v>9.2444204740991864</v>
      </c>
      <c r="AF100" s="93">
        <v>9.2442599583943288</v>
      </c>
      <c r="AG100" s="93"/>
      <c r="AH100" s="93">
        <v>9.2444739793341402</v>
      </c>
      <c r="AI100" s="93">
        <v>32.364318429792696</v>
      </c>
      <c r="AJ100" s="93">
        <v>13.770311209033324</v>
      </c>
      <c r="AK100" s="93">
        <v>0</v>
      </c>
      <c r="AL100" s="93">
        <v>9.2444739793341402</v>
      </c>
      <c r="AM100" s="49" t="s">
        <v>5601</v>
      </c>
      <c r="AN100" s="49"/>
      <c r="AO100" s="48" t="str" cm="1">
        <f t="array" ref="AO100">IFERROR(_xlfn.IFS(
AQ100="MPR ISSUE","PDH",
AQ100="BSS Hardware Issue","BSS",
AQ100="Sites strategiques, MLL, Pylone, etc.","ENVTECH",
AQ100="AKTIVCO DEFAUT GE &amp; POWER Cabinet","AKTIVCO",
AQ100="AKTIVCO Coupure ENEO &amp; Baisse de tension","AKTIVCO GRID ONLY",
AQ100="Coupure ENEO &amp; Baisse de tension","IHS GRID ONLY",
AQ100="Defaut GE &amp; POWER Cabinet","IHS",
AQ100="Sharing","Partners",
AQ100="Sites strategiques &amp; DataCenter","SST &amp; DC",
AQ100="Exclu","Exclu",
AQ100="SAT","SAT",
AQ100="SPARE-ISSUE","SPARE-ISSUE",
AQ100="Fiber CAmtel","TRANS_FO_CAMTEL",
AQ100="Fiber AOF","Fiber AOF",
AQ100="Projet OCM (HUAWEI)","TRAVAUX-HUAWEI",
AQ100="Projet OCM (NOKIA)","TRAVAUX-NOKIA",
AQ100="ACCESS-ISSUE","ACCESS-ISSUE",
AQ100="Projet OCM (ZTE, NOKIA, autres projets)","TRAVAUX OCM",
AQ100="No root CAuse","No root cause",
AQ100="ODU HS","PDH",
AQ100="IP &amp; VLAN","PDH",
AQ100="Warehouse HUAWEI","SPARE-ISSUE",
AQ100="SPARE-HS","SPARE-ISSUE",
AQ100="Power Telco","BSS",AQ100="no impacts","no impacts"
),"")</f>
        <v>SPARE-ISSUE</v>
      </c>
      <c r="AP100" s="48" t="str" cm="1">
        <f t="array" ref="AP100">IFERROR(_xlfn.IFS(
AQ100="MPR ISSUE","TX ISSUE",
AQ100="BSS Hardware Issue","RAN ISSUE",
AQ100="Sites strategiques, MLL, Pylone, etc.","ENVTECH",
AQ100="AKTIVCO DEFAUT GE &amp; POWER Cabinet","POWER ISSUE",
AQ100="AKTIVCO Coupure ENEO &amp; Baisse de tension","POWER ISSUE",
AQ100="Coupure ENEO &amp; Baisse de tension","POWER ISSUE",
AQ100="Defaut GE &amp; POWER Cabinet","POWER ISSUE",
AQ100="Sharing","POWER ISSUE",
AQ100="Sites strategiques &amp; DataCenter","POWER ISSUE",
AQ100="Exclu","Exclu",
AQ100="SAT","TX ISSUE",
AQ100="SPARE-ISSUE","SPARE-ISSUE",
AQ100="Fiber CAmtel","TX ISSUE",
AQ100="Fiber AOF","TX ISSUE",
AQ100="Projet OCM (HUAWEI)","TRAVAUX-HUAWEI",
AQ100="Projet OCM (NOKIA)","TRAVAUX -NOKIA",
AQ100="ACCESS-ISSUE","ACCESS-ISSUE",
AQ100="Projet OCM (ZTE, NOKIA, autres projets)","TRAVAUX OCM",
AQ100="No root CAuse","No root cause",
AQ100="ODU HS","TX ISSUE",
AQ100="IP &amp; VLAN","TX ISSUE",
AQ100="Warehouse HUAWEI","SPARE-ISSUE",
AQ100="SPARE-HS","SPARE-ISSUE",
AQ100="Power Telco","RAN ISSUE",AQ100="no impacts","no impacts"
),"")</f>
        <v>SPARE-ISSUE</v>
      </c>
      <c r="AQ100" s="67" t="s">
        <v>5336</v>
      </c>
      <c r="AR100" s="48" t="str" cm="1">
        <f t="array" ref="AR100">IFERROR(_xlfn.IFS(
AQ100="MPR ISSUE","ACTIVE",
AQ100="BSS Hardware Issue","ACTIVE",
AQ100="Sites strategiques, MLL, Pylone, etc.","PASSIVE",
AQ100="AKTIVCO DEFAUT GE &amp; POWER Cabinet","PASSIVE",
AQ100="AKTIVCO Coupure ENEO &amp; Baisse de tension","PASSIVE",
AQ100="Coupure ENEO &amp; Baisse de tension","PASSIVE",
AQ100="Defaut GE &amp; POWER Cabinet","PASSIVE",
AQ100="Sharing","PASSIVE",
AQ100="Sites strategiques &amp; DataCenter","PASSIVE",
AQ100="Exclu","Exclu",
AQ100="SAT","ACTIVE",
AQ100="SPARE-ISSUE","SPARE-ISSUE",
AQ100="Fiber CAmtel","ACTIVE",
AQ100="Fiber AOF","ACTIVE",
AQ100="Projet OCM (HUAWEI)","PLANNED WORKS",
AQ100="Projet OCM (NOKIA)","PLANNED WORKS",
AQ100="ACCESS-ISSUE","ACCESS-ISSUE",
AQ100="Projet OCM (ZTE, NOKIA, autres projets)","PLANNED WORKS",
AQ100="No root CAuse","No root cause",
AQ100="ODU HS","ACTIVE",
AQ100="IP &amp; VLAN","ACTIVE",
AQ100="Warehouse HUAWEI","SPARE-ISSUE",
AQ100="SPARE-HS","SPARE-ISSUE",
AQ100="Power Telco","ACTIVE", AQ100="no impacts","no impacts"
),"")</f>
        <v>SPARE-ISSUE</v>
      </c>
      <c r="AS100" s="92" t="s">
        <v>5660</v>
      </c>
      <c r="AT100" s="98" t="s">
        <v>240</v>
      </c>
      <c r="AV100" s="17" t="s">
        <v>5537</v>
      </c>
      <c r="AW100" s="7" t="s">
        <v>5537</v>
      </c>
      <c r="AX100" s="6" t="s">
        <v>5537</v>
      </c>
      <c r="AY100" s="7"/>
      <c r="AZ100" s="3" t="s">
        <v>5537</v>
      </c>
      <c r="BA100" s="18" t="s">
        <v>5537</v>
      </c>
      <c r="BB100" s="18" t="s">
        <v>5537</v>
      </c>
      <c r="BC100" s="18" t="s">
        <v>5537</v>
      </c>
      <c r="BD100" s="18" t="s">
        <v>5537</v>
      </c>
      <c r="BE100" s="18" t="s">
        <v>5537</v>
      </c>
      <c r="BF100" s="18" t="s">
        <v>5537</v>
      </c>
      <c r="BG100" s="18" t="s">
        <v>5537</v>
      </c>
      <c r="BH100" s="18" t="s">
        <v>5537</v>
      </c>
      <c r="BI100" s="18" t="s">
        <v>5537</v>
      </c>
      <c r="BJ100" s="18" t="s">
        <v>6162</v>
      </c>
      <c r="BK100" s="18" t="s">
        <v>6163</v>
      </c>
      <c r="BL100" s="9" t="s">
        <v>5537</v>
      </c>
      <c r="BM100" s="14" t="s">
        <v>5537</v>
      </c>
      <c r="BN100" s="14" t="s">
        <v>5537</v>
      </c>
      <c r="BO100" s="14" t="str">
        <f>_xlfn.XLOOKUP(B100,'[4]cell downs 18042026 17h'!$B:$B,'[4]cell downs 18042026 17h'!$B:$B,"")</f>
        <v/>
      </c>
      <c r="BP100" s="14" t="str">
        <f>_xlfn.XLOOKUP(B100,'[5]Cells Huawei 19042026 15h'!$B:$B,'[5]Cells Huawei 19042026 15h'!$B:$B,"")</f>
        <v/>
      </c>
      <c r="BQ100" s="9" t="str">
        <f>_xlfn.XLOOKUP(B100,'[6]cells down 19042026 9H40'!$B:$B,'[6]cells down 19042026 9H40'!$B:$B,"")</f>
        <v/>
      </c>
      <c r="BR100" s="9" t="s">
        <v>240</v>
      </c>
      <c r="BS100" s="9" t="s">
        <v>12</v>
      </c>
      <c r="BT100" s="108"/>
    </row>
    <row r="101" spans="1:72" s="9" customFormat="1" x14ac:dyDescent="0.35">
      <c r="A101" s="1" t="s">
        <v>1051</v>
      </c>
      <c r="B101" s="1" t="s">
        <v>1052</v>
      </c>
      <c r="C101" s="3" t="str">
        <f>_xlfn.XLOOKUP(B101,'[1]daily break down'!$D:$D,'[1]daily break down'!$E:$E,"")</f>
        <v>NORD-OUEST</v>
      </c>
      <c r="D101" s="1" t="s">
        <v>11</v>
      </c>
      <c r="E101" s="1" t="s">
        <v>237</v>
      </c>
      <c r="F101" s="3" t="s">
        <v>51</v>
      </c>
      <c r="G101" s="1" t="s">
        <v>1053</v>
      </c>
      <c r="H101" s="33" t="str">
        <f>_xlfn.XLOOKUP(B101,[2]CALCULATION!$B:$B,[2]CALCULATION!$H:$H,"")</f>
        <v>NOKIA</v>
      </c>
      <c r="I101" s="28">
        <v>9.2964734190981293</v>
      </c>
      <c r="J101" s="28">
        <v>9.2963652058697779</v>
      </c>
      <c r="K101" s="28">
        <v>9.2963110992556022</v>
      </c>
      <c r="L101" s="28">
        <v>9.2964193124839536</v>
      </c>
      <c r="M101" s="28">
        <v>9.2963652058697779</v>
      </c>
      <c r="N101" s="28">
        <v>9.2964734190981293</v>
      </c>
      <c r="O101" s="28">
        <v>9.2963652058697779</v>
      </c>
      <c r="P101" s="28">
        <v>9.2965275257123032</v>
      </c>
      <c r="Q101" s="28">
        <v>9.2963652058697779</v>
      </c>
      <c r="R101" s="28">
        <v>9.2964734190981293</v>
      </c>
      <c r="S101" s="93">
        <v>9.2964734190981293</v>
      </c>
      <c r="T101" s="93">
        <f>_xlfn.XLOOKUP(B101,'[3]Nur des jours'!$B:$B,'[3]Nur des jours'!$U:$U,"")</f>
        <v>9.2444204740991864</v>
      </c>
      <c r="U101" s="93">
        <v>9.2964193124839536</v>
      </c>
      <c r="V101" s="93">
        <v>9.2443134636292825</v>
      </c>
      <c r="W101" s="93">
        <v>9.2444204740991864</v>
      </c>
      <c r="X101" s="93">
        <v>9.2443669688642345</v>
      </c>
      <c r="Y101" s="93">
        <v>9.2444739793341402</v>
      </c>
      <c r="Z101" s="93">
        <v>9.2445274845690903</v>
      </c>
      <c r="AA101" s="93">
        <v>9.2445274845690903</v>
      </c>
      <c r="AB101" s="93">
        <v>9.2445274845690903</v>
      </c>
      <c r="AC101" s="93">
        <f>_xlfn.XLOOKUP(B101,'[3]Nur des jours'!$B:$B,'[3]Nur des jours'!$N:$N,"")</f>
        <v>9.2443669688642345</v>
      </c>
      <c r="AD101" s="93">
        <v>9.2443669688642345</v>
      </c>
      <c r="AE101" s="93">
        <v>9.2444204740991864</v>
      </c>
      <c r="AF101" s="93">
        <v>9.2442599583943288</v>
      </c>
      <c r="AG101" s="93"/>
      <c r="AH101" s="93">
        <v>9.2444739793341402</v>
      </c>
      <c r="AI101" s="93">
        <v>32.364318429792696</v>
      </c>
      <c r="AJ101" s="93">
        <v>13.770311209033324</v>
      </c>
      <c r="AK101" s="93">
        <v>0</v>
      </c>
      <c r="AL101" s="93">
        <v>9.2444739793341402</v>
      </c>
      <c r="AM101" s="49" t="s">
        <v>5601</v>
      </c>
      <c r="AN101" s="49"/>
      <c r="AO101" s="48" t="str" cm="1">
        <f t="array" ref="AO101">IFERROR(_xlfn.IFS(
AQ101="MPR ISSUE","PDH",
AQ101="BSS Hardware Issue","BSS",
AQ101="Sites strategiques, MLL, Pylone, etc.","ENVTECH",
AQ101="AKTIVCO DEFAUT GE &amp; POWER Cabinet","AKTIVCO",
AQ101="AKTIVCO Coupure ENEO &amp; Baisse de tension","AKTIVCO GRID ONLY",
AQ101="Coupure ENEO &amp; Baisse de tension","IHS GRID ONLY",
AQ101="Defaut GE &amp; POWER Cabinet","IHS",
AQ101="Sharing","Partners",
AQ101="Sites strategiques &amp; DataCenter","SST &amp; DC",
AQ101="Exclu","Exclu",
AQ101="SAT","SAT",
AQ101="SPARE-ISSUE","SPARE-ISSUE",
AQ101="Fiber CAmtel","TRANS_FO_CAMTEL",
AQ101="Fiber AOF","Fiber AOF",
AQ101="Projet OCM (HUAWEI)","TRAVAUX-HUAWEI",
AQ101="Projet OCM (NOKIA)","TRAVAUX-NOKIA",
AQ101="ACCESS-ISSUE","ACCESS-ISSUE",
AQ101="Projet OCM (ZTE, NOKIA, autres projets)","TRAVAUX OCM",
AQ101="No root CAuse","No root cause",
AQ101="ODU HS","PDH",
AQ101="IP &amp; VLAN","PDH",
AQ101="Warehouse HUAWEI","SPARE-ISSUE",
AQ101="SPARE-HS","SPARE-ISSUE",
AQ101="Power Telco","BSS",AQ101="no impacts","no impacts"
),"")</f>
        <v>ACCESS-ISSUE</v>
      </c>
      <c r="AP101" s="48" t="str" cm="1">
        <f t="array" ref="AP101">IFERROR(_xlfn.IFS(
AQ101="MPR ISSUE","TX ISSUE",
AQ101="BSS Hardware Issue","RAN ISSUE",
AQ101="Sites strategiques, MLL, Pylone, etc.","ENVTECH",
AQ101="AKTIVCO DEFAUT GE &amp; POWER Cabinet","POWER ISSUE",
AQ101="AKTIVCO Coupure ENEO &amp; Baisse de tension","POWER ISSUE",
AQ101="Coupure ENEO &amp; Baisse de tension","POWER ISSUE",
AQ101="Defaut GE &amp; POWER Cabinet","POWER ISSUE",
AQ101="Sharing","POWER ISSUE",
AQ101="Sites strategiques &amp; DataCenter","POWER ISSUE",
AQ101="Exclu","Exclu",
AQ101="SAT","TX ISSUE",
AQ101="SPARE-ISSUE","SPARE-ISSUE",
AQ101="Fiber CAmtel","TX ISSUE",
AQ101="Fiber AOF","TX ISSUE",
AQ101="Projet OCM (HUAWEI)","TRAVAUX-HUAWEI",
AQ101="Projet OCM (NOKIA)","TRAVAUX -NOKIA",
AQ101="ACCESS-ISSUE","ACCESS-ISSUE",
AQ101="Projet OCM (ZTE, NOKIA, autres projets)","TRAVAUX OCM",
AQ101="No root CAuse","No root cause",
AQ101="ODU HS","TX ISSUE",
AQ101="IP &amp; VLAN","TX ISSUE",
AQ101="Warehouse HUAWEI","SPARE-ISSUE",
AQ101="SPARE-HS","SPARE-ISSUE",
AQ101="Power Telco","RAN ISSUE",AQ101="no impacts","no impacts"
),"")</f>
        <v>ACCESS-ISSUE</v>
      </c>
      <c r="AQ101" s="67" t="s">
        <v>25</v>
      </c>
      <c r="AR101" s="48" t="str" cm="1">
        <f t="array" ref="AR101">IFERROR(_xlfn.IFS(
AQ101="MPR ISSUE","ACTIVE",
AQ101="BSS Hardware Issue","ACTIVE",
AQ101="Sites strategiques, MLL, Pylone, etc.","PASSIVE",
AQ101="AKTIVCO DEFAUT GE &amp; POWER Cabinet","PASSIVE",
AQ101="AKTIVCO Coupure ENEO &amp; Baisse de tension","PASSIVE",
AQ101="Coupure ENEO &amp; Baisse de tension","PASSIVE",
AQ101="Defaut GE &amp; POWER Cabinet","PASSIVE",
AQ101="Sharing","PASSIVE",
AQ101="Sites strategiques &amp; DataCenter","PASSIVE",
AQ101="Exclu","Exclu",
AQ101="SAT","ACTIVE",
AQ101="SPARE-ISSUE","SPARE-ISSUE",
AQ101="Fiber CAmtel","ACTIVE",
AQ101="Fiber AOF","ACTIVE",
AQ101="Projet OCM (HUAWEI)","PLANNED WORKS",
AQ101="Projet OCM (NOKIA)","PLANNED WORKS",
AQ101="ACCESS-ISSUE","ACCESS-ISSUE",
AQ101="Projet OCM (ZTE, NOKIA, autres projets)","PLANNED WORKS",
AQ101="No root CAuse","No root cause",
AQ101="ODU HS","ACTIVE",
AQ101="IP &amp; VLAN","ACTIVE",
AQ101="Warehouse HUAWEI","SPARE-ISSUE",
AQ101="SPARE-HS","SPARE-ISSUE",
AQ101="Power Telco","ACTIVE", AQ101="no impacts","no impacts"
),"")</f>
        <v>ACCESS-ISSUE</v>
      </c>
      <c r="AS101" s="92" t="s">
        <v>5661</v>
      </c>
      <c r="AT101" s="92" t="s">
        <v>1052</v>
      </c>
      <c r="AV101" s="17" t="s">
        <v>5537</v>
      </c>
      <c r="AW101" s="7" t="s">
        <v>5537</v>
      </c>
      <c r="AX101" s="6" t="s">
        <v>5537</v>
      </c>
      <c r="AY101" s="7"/>
      <c r="AZ101" s="3" t="s">
        <v>5537</v>
      </c>
      <c r="BA101" s="18" t="s">
        <v>5537</v>
      </c>
      <c r="BB101" s="18" t="s">
        <v>5537</v>
      </c>
      <c r="BC101" s="18" t="s">
        <v>5537</v>
      </c>
      <c r="BD101" s="18" t="s">
        <v>5537</v>
      </c>
      <c r="BE101" s="18" t="s">
        <v>5537</v>
      </c>
      <c r="BF101" s="18" t="s">
        <v>5537</v>
      </c>
      <c r="BG101" s="18" t="s">
        <v>5537</v>
      </c>
      <c r="BH101" s="18" t="s">
        <v>5537</v>
      </c>
      <c r="BI101" s="18" t="s">
        <v>5537</v>
      </c>
      <c r="BJ101" s="18" t="s">
        <v>6164</v>
      </c>
      <c r="BK101" s="18" t="s">
        <v>6165</v>
      </c>
      <c r="BL101" s="9" t="s">
        <v>5537</v>
      </c>
      <c r="BM101" s="14" t="s">
        <v>5537</v>
      </c>
      <c r="BN101" s="14" t="s">
        <v>5537</v>
      </c>
      <c r="BO101" s="14" t="str">
        <f>_xlfn.XLOOKUP(B101,'[4]cell downs 18042026 17h'!$B:$B,'[4]cell downs 18042026 17h'!$B:$B,"")</f>
        <v/>
      </c>
      <c r="BP101" s="14" t="str">
        <f>_xlfn.XLOOKUP(B101,'[5]Cells Huawei 19042026 15h'!$B:$B,'[5]Cells Huawei 19042026 15h'!$B:$B,"")</f>
        <v/>
      </c>
      <c r="BQ101" s="9" t="str">
        <f>_xlfn.XLOOKUP(B101,'[6]cells down 19042026 9H40'!$B:$B,'[6]cells down 19042026 9H40'!$B:$B,"")</f>
        <v/>
      </c>
      <c r="BR101" s="9" t="s">
        <v>1052</v>
      </c>
      <c r="BS101" s="9" t="s">
        <v>1129</v>
      </c>
      <c r="BT101" s="108"/>
    </row>
    <row r="102" spans="1:72" s="9" customFormat="1" ht="21" customHeight="1" x14ac:dyDescent="0.35">
      <c r="A102" s="1" t="s">
        <v>241</v>
      </c>
      <c r="B102" s="8" t="s">
        <v>242</v>
      </c>
      <c r="C102" s="3" t="str">
        <f>_xlfn.XLOOKUP(B102,'[1]daily break down'!$D:$D,'[1]daily break down'!$E:$E,"")</f>
        <v>SUD-OUEST</v>
      </c>
      <c r="D102" s="1" t="s">
        <v>11</v>
      </c>
      <c r="E102" s="1" t="s">
        <v>66</v>
      </c>
      <c r="F102" s="3" t="s">
        <v>13</v>
      </c>
      <c r="G102" s="1" t="s">
        <v>241</v>
      </c>
      <c r="H102" s="33" t="str">
        <f>_xlfn.XLOOKUP(B102,[2]CALCULATION!$B:$B,[2]CALCULATION!$H:$H,"")</f>
        <v>NOKIA</v>
      </c>
      <c r="I102" s="28">
        <v>9.2964734190981293</v>
      </c>
      <c r="J102" s="28">
        <v>9.2963652058697779</v>
      </c>
      <c r="K102" s="28">
        <v>9.2963110992556022</v>
      </c>
      <c r="L102" s="28">
        <v>9.2964193124839536</v>
      </c>
      <c r="M102" s="28">
        <v>9.2963652058697779</v>
      </c>
      <c r="N102" s="28">
        <v>9.2964734190981293</v>
      </c>
      <c r="O102" s="28">
        <v>9.2963652058697779</v>
      </c>
      <c r="P102" s="28">
        <v>9.2965275257123032</v>
      </c>
      <c r="Q102" s="28">
        <v>9.2963652058697779</v>
      </c>
      <c r="R102" s="28">
        <v>9.2964734190981293</v>
      </c>
      <c r="S102" s="93">
        <v>9.2964734190981293</v>
      </c>
      <c r="T102" s="93">
        <f>_xlfn.XLOOKUP(B102,'[3]Nur des jours'!$B:$B,'[3]Nur des jours'!$U:$U,"")</f>
        <v>9.2444204740991864</v>
      </c>
      <c r="U102" s="93">
        <v>9.2964193124839536</v>
      </c>
      <c r="V102" s="93">
        <v>9.2443134636292825</v>
      </c>
      <c r="W102" s="93">
        <v>9.2444204740991864</v>
      </c>
      <c r="X102" s="93">
        <v>9.2443669688642345</v>
      </c>
      <c r="Y102" s="93">
        <v>9.2444739793341402</v>
      </c>
      <c r="Z102" s="93">
        <v>9.2445274845690903</v>
      </c>
      <c r="AA102" s="93">
        <v>9.2445274845690903</v>
      </c>
      <c r="AB102" s="93">
        <v>9.2445274845690903</v>
      </c>
      <c r="AC102" s="93">
        <f>_xlfn.XLOOKUP(B102,'[3]Nur des jours'!$B:$B,'[3]Nur des jours'!$N:$N,"")</f>
        <v>9.2443669688642345</v>
      </c>
      <c r="AD102" s="93">
        <v>9.2443669688642345</v>
      </c>
      <c r="AE102" s="93">
        <v>9.2444204740991864</v>
      </c>
      <c r="AF102" s="93">
        <v>9.2442599583943288</v>
      </c>
      <c r="AG102" s="93"/>
      <c r="AH102" s="93">
        <v>9.2444739793341402</v>
      </c>
      <c r="AI102" s="93">
        <v>32.364318429792696</v>
      </c>
      <c r="AJ102" s="93">
        <v>13.770311209033324</v>
      </c>
      <c r="AK102" s="93">
        <v>0</v>
      </c>
      <c r="AL102" s="93">
        <v>9.2444739793341402</v>
      </c>
      <c r="AM102" s="49" t="s">
        <v>5598</v>
      </c>
      <c r="AN102" s="49"/>
      <c r="AO102" s="48" t="str" cm="1">
        <f t="array" ref="AO102">IFERROR(_xlfn.IFS(
AQ102="MPR ISSUE","PDH",
AQ102="BSS Hardware Issue","BSS",
AQ102="Sites strategiques, MLL, Pylone, etc.","ENVTECH",
AQ102="AKTIVCO DEFAUT GE &amp; POWER Cabinet","AKTIVCO",
AQ102="AKTIVCO Coupure ENEO &amp; Baisse de tension","AKTIVCO GRID ONLY",
AQ102="Coupure ENEO &amp; Baisse de tension","IHS GRID ONLY",
AQ102="Defaut GE &amp; POWER Cabinet","IHS",
AQ102="Sharing","Partners",
AQ102="Sites strategiques &amp; DataCenter","SST &amp; DC",
AQ102="Exclu","Exclu",
AQ102="SAT","SAT",
AQ102="SPARE-ISSUE","SPARE-ISSUE",
AQ102="Fiber CAmtel","TRANS_FO_CAMTEL",
AQ102="Fiber AOF","Fiber AOF",
AQ102="Projet OCM (HUAWEI)","TRAVAUX-HUAWEI",
AQ102="Projet OCM (NOKIA)","TRAVAUX-NOKIA",
AQ102="ACCESS-ISSUE","ACCESS-ISSUE",
AQ102="Projet OCM (ZTE, NOKIA, autres projets)","TRAVAUX OCM",
AQ102="No root CAuse","No root cause",
AQ102="ODU HS","PDH",
AQ102="IP &amp; VLAN","PDH",
AQ102="Warehouse HUAWEI","SPARE-ISSUE",
AQ102="SPARE-HS","SPARE-ISSUE",
AQ102="Power Telco","BSS",AQ102="no impacts","no impacts"
),"")</f>
        <v>Exclu</v>
      </c>
      <c r="AP102" s="48" t="str" cm="1">
        <f t="array" ref="AP102">IFERROR(_xlfn.IFS(
AQ102="MPR ISSUE","TX ISSUE",
AQ102="BSS Hardware Issue","RAN ISSUE",
AQ102="Sites strategiques, MLL, Pylone, etc.","ENVTECH",
AQ102="AKTIVCO DEFAUT GE &amp; POWER Cabinet","POWER ISSUE",
AQ102="AKTIVCO Coupure ENEO &amp; Baisse de tension","POWER ISSUE",
AQ102="Coupure ENEO &amp; Baisse de tension","POWER ISSUE",
AQ102="Defaut GE &amp; POWER Cabinet","POWER ISSUE",
AQ102="Sharing","POWER ISSUE",
AQ102="Sites strategiques &amp; DataCenter","POWER ISSUE",
AQ102="Exclu","Exclu",
AQ102="SAT","TX ISSUE",
AQ102="SPARE-ISSUE","SPARE-ISSUE",
AQ102="Fiber CAmtel","TX ISSUE",
AQ102="Fiber AOF","TX ISSUE",
AQ102="Projet OCM (HUAWEI)","TRAVAUX-HUAWEI",
AQ102="Projet OCM (NOKIA)","TRAVAUX -NOKIA",
AQ102="ACCESS-ISSUE","ACCESS-ISSUE",
AQ102="Projet OCM (ZTE, NOKIA, autres projets)","TRAVAUX OCM",
AQ102="No root CAuse","No root cause",
AQ102="ODU HS","TX ISSUE",
AQ102="IP &amp; VLAN","TX ISSUE",
AQ102="Warehouse HUAWEI","SPARE-ISSUE",
AQ102="SPARE-HS","SPARE-ISSUE",
AQ102="Power Telco","RAN ISSUE",AQ102="no impacts","no impacts"
),"")</f>
        <v>Exclu</v>
      </c>
      <c r="AQ102" s="67" t="s">
        <v>5598</v>
      </c>
      <c r="AR102" s="48" t="str" cm="1">
        <f t="array" ref="AR102">IFERROR(_xlfn.IFS(
AQ102="MPR ISSUE","ACTIVE",
AQ102="BSS Hardware Issue","ACTIVE",
AQ102="Sites strategiques, MLL, Pylone, etc.","PASSIVE",
AQ102="AKTIVCO DEFAUT GE &amp; POWER Cabinet","PASSIVE",
AQ102="AKTIVCO Coupure ENEO &amp; Baisse de tension","PASSIVE",
AQ102="Coupure ENEO &amp; Baisse de tension","PASSIVE",
AQ102="Defaut GE &amp; POWER Cabinet","PASSIVE",
AQ102="Sharing","PASSIVE",
AQ102="Sites strategiques &amp; DataCenter","PASSIVE",
AQ102="Exclu","Exclu",
AQ102="SAT","ACTIVE",
AQ102="SPARE-ISSUE","SPARE-ISSUE",
AQ102="Fiber CAmtel","ACTIVE",
AQ102="Fiber AOF","ACTIVE",
AQ102="Projet OCM (HUAWEI)","PLANNED WORKS",
AQ102="Projet OCM (NOKIA)","PLANNED WORKS",
AQ102="ACCESS-ISSUE","ACCESS-ISSUE",
AQ102="Projet OCM (ZTE, NOKIA, autres projets)","PLANNED WORKS",
AQ102="No root CAuse","No root cause",
AQ102="ODU HS","ACTIVE",
AQ102="IP &amp; VLAN","ACTIVE",
AQ102="Warehouse HUAWEI","SPARE-ISSUE",
AQ102="SPARE-HS","SPARE-ISSUE",
AQ102="Power Telco","ACTIVE", AQ102="no impacts","no impacts"
),"")</f>
        <v>Exclu</v>
      </c>
      <c r="AS102" s="92" t="s">
        <v>5537</v>
      </c>
      <c r="AT102" s="98" t="s">
        <v>242</v>
      </c>
      <c r="AV102" s="17" t="s">
        <v>5537</v>
      </c>
      <c r="AW102" s="7" t="s">
        <v>5537</v>
      </c>
      <c r="AX102" s="6" t="s">
        <v>5537</v>
      </c>
      <c r="AY102" s="7"/>
      <c r="AZ102" s="3" t="s">
        <v>5537</v>
      </c>
      <c r="BA102" s="18" t="s">
        <v>5537</v>
      </c>
      <c r="BB102" s="18" t="s">
        <v>5537</v>
      </c>
      <c r="BC102" s="18" t="s">
        <v>5537</v>
      </c>
      <c r="BD102" s="18" t="s">
        <v>5537</v>
      </c>
      <c r="BE102" s="18" t="s">
        <v>5537</v>
      </c>
      <c r="BF102" s="18" t="s">
        <v>5537</v>
      </c>
      <c r="BG102" s="18" t="s">
        <v>5537</v>
      </c>
      <c r="BH102" s="18" t="s">
        <v>5537</v>
      </c>
      <c r="BI102" s="18" t="s">
        <v>5537</v>
      </c>
      <c r="BJ102" s="18" t="s">
        <v>5537</v>
      </c>
      <c r="BK102" s="18" t="s">
        <v>5537</v>
      </c>
      <c r="BL102" s="9" t="s">
        <v>5537</v>
      </c>
      <c r="BM102" s="14" t="s">
        <v>5537</v>
      </c>
      <c r="BN102" s="14" t="s">
        <v>5537</v>
      </c>
      <c r="BO102" s="14" t="str">
        <f>_xlfn.XLOOKUP(B102,'[4]cell downs 18042026 17h'!$B:$B,'[4]cell downs 18042026 17h'!$B:$B,"")</f>
        <v/>
      </c>
      <c r="BP102" s="14" t="str">
        <f>_xlfn.XLOOKUP(B102,'[5]Cells Huawei 19042026 15h'!$B:$B,'[5]Cells Huawei 19042026 15h'!$B:$B,"")</f>
        <v/>
      </c>
      <c r="BQ102" s="9" t="str">
        <f>_xlfn.XLOOKUP(B102,'[6]cells down 19042026 9H40'!$B:$B,'[6]cells down 19042026 9H40'!$B:$B,"")</f>
        <v/>
      </c>
      <c r="BR102" s="9" t="s">
        <v>242</v>
      </c>
      <c r="BS102" s="9" t="s">
        <v>12</v>
      </c>
      <c r="BT102" s="108"/>
    </row>
    <row r="103" spans="1:72" s="9" customFormat="1" ht="22.5" customHeight="1" x14ac:dyDescent="0.35">
      <c r="A103" s="1" t="s">
        <v>2023</v>
      </c>
      <c r="B103" s="8" t="s">
        <v>2024</v>
      </c>
      <c r="C103" s="3" t="str">
        <f>_xlfn.XLOOKUP(B103,'[1]daily break down'!$D:$D,'[1]daily break down'!$E:$E,"")</f>
        <v>ADAMAOUA</v>
      </c>
      <c r="D103" s="1" t="s">
        <v>11</v>
      </c>
      <c r="E103" s="1" t="s">
        <v>66</v>
      </c>
      <c r="F103" s="3" t="s">
        <v>90</v>
      </c>
      <c r="G103" s="1" t="s">
        <v>2025</v>
      </c>
      <c r="H103" s="33" t="str">
        <f>_xlfn.XLOOKUP(B103,[2]CALCULATION!$B:$B,[2]CALCULATION!$H:$H,"")</f>
        <v>NOKIA</v>
      </c>
      <c r="I103" s="28">
        <v>1.3554659521220729E-3</v>
      </c>
      <c r="J103" s="28">
        <v>1.3921533188815878</v>
      </c>
      <c r="K103" s="28">
        <v>1.8716489772744451</v>
      </c>
      <c r="L103" s="28">
        <v>6.6453034586840459E-2</v>
      </c>
      <c r="M103" s="28">
        <v>0</v>
      </c>
      <c r="N103" s="28">
        <v>1.9386470613869979</v>
      </c>
      <c r="O103" s="28">
        <v>0.76923880815261925</v>
      </c>
      <c r="P103" s="28">
        <v>4.1780541270288865</v>
      </c>
      <c r="Q103" s="28">
        <v>2.2617708540502344</v>
      </c>
      <c r="R103" s="28">
        <v>0.62584536561960458</v>
      </c>
      <c r="S103" s="93">
        <v>1.822164131109844</v>
      </c>
      <c r="T103" s="93">
        <f>_xlfn.XLOOKUP(B103,'[3]Nur des jours'!$B:$B,'[3]Nur des jours'!$U:$U,"")</f>
        <v>5.1945182132270693</v>
      </c>
      <c r="U103" s="93">
        <v>0.60942976521179115</v>
      </c>
      <c r="V103" s="93">
        <v>8.9190876114083977E-4</v>
      </c>
      <c r="W103" s="93">
        <v>6.9182785326033827</v>
      </c>
      <c r="X103" s="93">
        <v>5.6409828058686244</v>
      </c>
      <c r="Y103" s="93">
        <v>3.4201329048159672</v>
      </c>
      <c r="Z103" s="93">
        <v>8.0308346325309916</v>
      </c>
      <c r="AA103" s="93">
        <v>8.0388315974561237</v>
      </c>
      <c r="AB103" s="93">
        <v>4.0565582910412123</v>
      </c>
      <c r="AC103" s="93">
        <f>_xlfn.XLOOKUP(B103,'[3]Nur des jours'!$B:$B,'[3]Nur des jours'!$N:$N,"")</f>
        <v>6.1543681707013791</v>
      </c>
      <c r="AD103" s="93">
        <v>6.1543681707013791</v>
      </c>
      <c r="AE103" s="93">
        <v>6.1630896633593295</v>
      </c>
      <c r="AF103" s="93">
        <v>9.2437070709664901</v>
      </c>
      <c r="AG103" s="93"/>
      <c r="AH103" s="93">
        <v>9.2280300371254995</v>
      </c>
      <c r="AI103" s="93">
        <v>43.040143440084094</v>
      </c>
      <c r="AJ103" s="93">
        <v>9.1802074726888829</v>
      </c>
      <c r="AK103" s="93">
        <v>0</v>
      </c>
      <c r="AL103" s="93">
        <v>9.2280300371254995</v>
      </c>
      <c r="AM103" s="49" t="s">
        <v>5559</v>
      </c>
      <c r="AN103" s="49"/>
      <c r="AO103" s="48" t="str" cm="1">
        <f t="array" ref="AO103">IFERROR(_xlfn.IFS(
AQ103="MPR ISSUE","PDH",
AQ103="BSS Hardware Issue","BSS",
AQ103="Sites strategiques, MLL, Pylone, etc.","ENVTECH",
AQ103="AKTIVCO DEFAUT GE &amp; POWER Cabinet","AKTIVCO",
AQ103="AKTIVCO Coupure ENEO &amp; Baisse de tension","AKTIVCO GRID ONLY",
AQ103="Coupure ENEO &amp; Baisse de tension","IHS GRID ONLY",
AQ103="Defaut GE &amp; POWER Cabinet","IHS",
AQ103="Sharing","Partners",
AQ103="Sites strategiques &amp; DataCenter","SST &amp; DC",
AQ103="Exclu","Exclu",
AQ103="SAT","SAT",
AQ103="SPARE-ISSUE","SPARE-ISSUE",
AQ103="Fiber CAmtel","TRANS_FO_CAMTEL",
AQ103="Fiber AOF","Fiber AOF",
AQ103="Projet OCM (HUAWEI)","TRAVAUX-HUAWEI",
AQ103="Projet OCM (NOKIA)","TRAVAUX-NOKIA",
AQ103="ACCESS-ISSUE","ACCESS-ISSUE",
AQ103="Projet OCM (ZTE, NOKIA, autres projets)","TRAVAUX OCM",
AQ103="No root CAuse","No root cause",
AQ103="ODU HS","PDH",
AQ103="IP &amp; VLAN","PDH",
AQ103="Warehouse HUAWEI","SPARE-ISSUE",
AQ103="SPARE-HS","SPARE-ISSUE",
AQ103="Power Telco","BSS",AQ103="no impacts","no impacts"
),"")</f>
        <v>SPARE-ISSUE</v>
      </c>
      <c r="AP103" s="48" t="str" cm="1">
        <f t="array" ref="AP103">IFERROR(_xlfn.IFS(
AQ103="MPR ISSUE","TX ISSUE",
AQ103="BSS Hardware Issue","RAN ISSUE",
AQ103="Sites strategiques, MLL, Pylone, etc.","ENVTECH",
AQ103="AKTIVCO DEFAUT GE &amp; POWER Cabinet","POWER ISSUE",
AQ103="AKTIVCO Coupure ENEO &amp; Baisse de tension","POWER ISSUE",
AQ103="Coupure ENEO &amp; Baisse de tension","POWER ISSUE",
AQ103="Defaut GE &amp; POWER Cabinet","POWER ISSUE",
AQ103="Sharing","POWER ISSUE",
AQ103="Sites strategiques &amp; DataCenter","POWER ISSUE",
AQ103="Exclu","Exclu",
AQ103="SAT","TX ISSUE",
AQ103="SPARE-ISSUE","SPARE-ISSUE",
AQ103="Fiber CAmtel","TX ISSUE",
AQ103="Fiber AOF","TX ISSUE",
AQ103="Projet OCM (HUAWEI)","TRAVAUX-HUAWEI",
AQ103="Projet OCM (NOKIA)","TRAVAUX -NOKIA",
AQ103="ACCESS-ISSUE","ACCESS-ISSUE",
AQ103="Projet OCM (ZTE, NOKIA, autres projets)","TRAVAUX OCM",
AQ103="No root CAuse","No root cause",
AQ103="ODU HS","TX ISSUE",
AQ103="IP &amp; VLAN","TX ISSUE",
AQ103="Warehouse HUAWEI","SPARE-ISSUE",
AQ103="SPARE-HS","SPARE-ISSUE",
AQ103="Power Telco","RAN ISSUE",AQ103="no impacts","no impacts"
),"")</f>
        <v>SPARE-ISSUE</v>
      </c>
      <c r="AQ103" s="67" t="s">
        <v>5354</v>
      </c>
      <c r="AR103" s="48" t="str" cm="1">
        <f t="array" ref="AR103">IFERROR(_xlfn.IFS(
AQ103="MPR ISSUE","ACTIVE",
AQ103="BSS Hardware Issue","ACTIVE",
AQ103="Sites strategiques, MLL, Pylone, etc.","PASSIVE",
AQ103="AKTIVCO DEFAUT GE &amp; POWER Cabinet","PASSIVE",
AQ103="AKTIVCO Coupure ENEO &amp; Baisse de tension","PASSIVE",
AQ103="Coupure ENEO &amp; Baisse de tension","PASSIVE",
AQ103="Defaut GE &amp; POWER Cabinet","PASSIVE",
AQ103="Sharing","PASSIVE",
AQ103="Sites strategiques &amp; DataCenter","PASSIVE",
AQ103="Exclu","Exclu",
AQ103="SAT","ACTIVE",
AQ103="SPARE-ISSUE","SPARE-ISSUE",
AQ103="Fiber CAmtel","ACTIVE",
AQ103="Fiber AOF","ACTIVE",
AQ103="Projet OCM (HUAWEI)","PLANNED WORKS",
AQ103="Projet OCM (NOKIA)","PLANNED WORKS",
AQ103="ACCESS-ISSUE","ACCESS-ISSUE",
AQ103="Projet OCM (ZTE, NOKIA, autres projets)","PLANNED WORKS",
AQ103="No root CAuse","No root cause",
AQ103="ODU HS","ACTIVE",
AQ103="IP &amp; VLAN","ACTIVE",
AQ103="Warehouse HUAWEI","SPARE-ISSUE",
AQ103="SPARE-HS","SPARE-ISSUE",
AQ103="Power Telco","ACTIVE", AQ103="no impacts","no impacts"
),"")</f>
        <v>SPARE-ISSUE</v>
      </c>
      <c r="AS103" s="92" t="s">
        <v>5969</v>
      </c>
      <c r="AT103" s="98" t="s">
        <v>2024</v>
      </c>
      <c r="AV103" s="17" t="s">
        <v>5537</v>
      </c>
      <c r="AW103" s="7" t="s">
        <v>6062</v>
      </c>
      <c r="AX103" s="6" t="s">
        <v>5537</v>
      </c>
      <c r="AY103" s="7"/>
      <c r="AZ103" s="3" t="s">
        <v>5537</v>
      </c>
      <c r="BA103" s="18" t="s">
        <v>5537</v>
      </c>
      <c r="BB103" s="18" t="s">
        <v>5537</v>
      </c>
      <c r="BC103" s="18" t="s">
        <v>5537</v>
      </c>
      <c r="BD103" s="18" t="s">
        <v>5537</v>
      </c>
      <c r="BE103" s="18" t="s">
        <v>5537</v>
      </c>
      <c r="BF103" s="18" t="s">
        <v>5537</v>
      </c>
      <c r="BG103" s="18" t="s">
        <v>5537</v>
      </c>
      <c r="BH103" s="18" t="s">
        <v>5537</v>
      </c>
      <c r="BI103" s="18" t="s">
        <v>5537</v>
      </c>
      <c r="BJ103" s="18" t="s">
        <v>6166</v>
      </c>
      <c r="BK103" s="18" t="s">
        <v>6167</v>
      </c>
      <c r="BL103" s="9" t="s">
        <v>5537</v>
      </c>
      <c r="BM103" s="14" t="s">
        <v>6391</v>
      </c>
      <c r="BN103" s="14" t="s">
        <v>5537</v>
      </c>
      <c r="BO103" s="14" t="str">
        <f>_xlfn.XLOOKUP(B103,'[4]cell downs 18042026 17h'!$B:$B,'[4]cell downs 18042026 17h'!$B:$B,"")</f>
        <v/>
      </c>
      <c r="BP103" s="14" t="str">
        <f>_xlfn.XLOOKUP(B103,'[5]Cells Huawei 19042026 15h'!$B:$B,'[5]Cells Huawei 19042026 15h'!$B:$B,"")</f>
        <v/>
      </c>
      <c r="BQ103" s="9" t="str">
        <f>_xlfn.XLOOKUP(B103,'[6]cells down 19042026 9H40'!$B:$B,'[6]cells down 19042026 9H40'!$B:$B,"")</f>
        <v/>
      </c>
      <c r="BR103" s="9" t="s">
        <v>2024</v>
      </c>
      <c r="BS103" s="9" t="s">
        <v>302</v>
      </c>
      <c r="BT103" s="108"/>
    </row>
    <row r="104" spans="1:72" s="9" customFormat="1" ht="30.5" customHeight="1" x14ac:dyDescent="0.35">
      <c r="A104" s="1" t="s">
        <v>643</v>
      </c>
      <c r="B104" s="1" t="s">
        <v>644</v>
      </c>
      <c r="C104" s="3" t="str">
        <f>_xlfn.XLOOKUP(B104,'[1]daily break down'!$D:$D,'[1]daily break down'!$E:$E,"")</f>
        <v>Yaounde</v>
      </c>
      <c r="D104" s="1" t="s">
        <v>11</v>
      </c>
      <c r="E104" s="1" t="s">
        <v>12</v>
      </c>
      <c r="F104" s="3" t="s">
        <v>37</v>
      </c>
      <c r="G104" s="1" t="s">
        <v>38</v>
      </c>
      <c r="H104" s="34" t="str">
        <f>_xlfn.XLOOKUP(B104,[2]CALCULATION!$B:$B,[2]CALCULATION!$H:$H,"")</f>
        <v>ZTE</v>
      </c>
      <c r="I104" s="28">
        <v>4.3638512925437958</v>
      </c>
      <c r="J104" s="28">
        <v>13.934903390947767</v>
      </c>
      <c r="K104" s="28">
        <v>0</v>
      </c>
      <c r="L104" s="28">
        <v>0</v>
      </c>
      <c r="M104" s="28">
        <v>0</v>
      </c>
      <c r="N104" s="28">
        <v>0</v>
      </c>
      <c r="O104" s="28">
        <v>0</v>
      </c>
      <c r="P104" s="28">
        <v>0</v>
      </c>
      <c r="Q104" s="28">
        <v>0</v>
      </c>
      <c r="R104" s="28">
        <v>0</v>
      </c>
      <c r="S104" s="93">
        <v>5.2243046459665603</v>
      </c>
      <c r="T104" s="93">
        <f>_xlfn.XLOOKUP(B104,'[3]Nur des jours'!$B:$B,'[3]Nur des jours'!$U:$U,"")</f>
        <v>35.558865746091257</v>
      </c>
      <c r="U104" s="93">
        <v>9.7253076907711318</v>
      </c>
      <c r="V104" s="93">
        <v>3.4415102173596646</v>
      </c>
      <c r="W104" s="93">
        <v>35.558865746091257</v>
      </c>
      <c r="X104" s="93">
        <v>13.868556899607057</v>
      </c>
      <c r="Y104" s="93">
        <v>28.43162958397183</v>
      </c>
      <c r="Z104" s="93">
        <v>0</v>
      </c>
      <c r="AA104" s="93">
        <v>0</v>
      </c>
      <c r="AB104" s="93">
        <v>0</v>
      </c>
      <c r="AC104" s="93">
        <f>_xlfn.XLOOKUP(B104,'[3]Nur des jours'!$B:$B,'[3]Nur des jours'!$N:$N,"")</f>
        <v>0</v>
      </c>
      <c r="AD104" s="93">
        <v>0</v>
      </c>
      <c r="AE104" s="93">
        <v>0</v>
      </c>
      <c r="AF104" s="93">
        <v>0.13174772353060413</v>
      </c>
      <c r="AG104" s="93"/>
      <c r="AH104" s="93">
        <v>9.1611841635918996</v>
      </c>
      <c r="AI104" s="93">
        <v>7.0316215643721855E-2</v>
      </c>
      <c r="AJ104" s="93">
        <v>0.13579056886685623</v>
      </c>
      <c r="AK104" s="93">
        <v>17.460702458264659</v>
      </c>
      <c r="AL104" s="93">
        <v>9.1611841635918996</v>
      </c>
      <c r="AM104" s="49" t="s">
        <v>5559</v>
      </c>
      <c r="AN104" s="49"/>
      <c r="AO104" s="48" t="str" cm="1">
        <f t="array" ref="AO104">IFERROR(_xlfn.IFS(
AQ104="MPR ISSUE","PDH",
AQ104="BSS Hardware Issue","BSS",
AQ104="Sites strategiques, MLL, Pylone, etc.","ENVTECH",
AQ104="AKTIVCO DEFAUT GE &amp; POWER Cabinet","AKTIVCO",
AQ104="AKTIVCO Coupure ENEO &amp; Baisse de tension","AKTIVCO GRID ONLY",
AQ104="Coupure ENEO &amp; Baisse de tension","IHS GRID ONLY",
AQ104="Defaut GE &amp; POWER Cabinet","IHS",
AQ104="Sharing","Partners",
AQ104="Sites strategiques &amp; DataCenter","SST &amp; DC",
AQ104="Exclu","Exclu",
AQ104="SAT","SAT",
AQ104="SPARE-ISSUE","SPARE-ISSUE",
AQ104="Fiber CAmtel","TRANS_FO_CAMTEL",
AQ104="Fiber AOF","Fiber AOF",
AQ104="Projet OCM (HUAWEI)","TRAVAUX-HUAWEI",
AQ104="Projet OCM (NOKIA)","TRAVAUX-NOKIA",
AQ104="ACCESS-ISSUE","ACCESS-ISSUE",
AQ104="Projet OCM (ZTE, NOKIA, autres projets)","TRAVAUX OCM",
AQ104="No root CAuse","No root cause",
AQ104="ODU HS","PDH",
AQ104="IP &amp; VLAN","PDH",
AQ104="Warehouse HUAWEI","SPARE-ISSUE",
AQ104="SPARE-HS","SPARE-ISSUE",
AQ104="Power Telco","BSS",AQ104="no impacts","no impacts"
),"")</f>
        <v>BSS</v>
      </c>
      <c r="AP104" s="48" t="str" cm="1">
        <f t="array" ref="AP104">IFERROR(_xlfn.IFS(
AQ104="MPR ISSUE","TX ISSUE",
AQ104="BSS Hardware Issue","RAN ISSUE",
AQ104="Sites strategiques, MLL, Pylone, etc.","ENVTECH",
AQ104="AKTIVCO DEFAUT GE &amp; POWER Cabinet","POWER ISSUE",
AQ104="AKTIVCO Coupure ENEO &amp; Baisse de tension","POWER ISSUE",
AQ104="Coupure ENEO &amp; Baisse de tension","POWER ISSUE",
AQ104="Defaut GE &amp; POWER Cabinet","POWER ISSUE",
AQ104="Sharing","POWER ISSUE",
AQ104="Sites strategiques &amp; DataCenter","POWER ISSUE",
AQ104="Exclu","Exclu",
AQ104="SAT","TX ISSUE",
AQ104="SPARE-ISSUE","SPARE-ISSUE",
AQ104="Fiber CAmtel","TX ISSUE",
AQ104="Fiber AOF","TX ISSUE",
AQ104="Projet OCM (HUAWEI)","TRAVAUX-HUAWEI",
AQ104="Projet OCM (NOKIA)","TRAVAUX -NOKIA",
AQ104="ACCESS-ISSUE","ACCESS-ISSUE",
AQ104="Projet OCM (ZTE, NOKIA, autres projets)","TRAVAUX OCM",
AQ104="No root CAuse","No root cause",
AQ104="ODU HS","TX ISSUE",
AQ104="IP &amp; VLAN","TX ISSUE",
AQ104="Warehouse HUAWEI","SPARE-ISSUE",
AQ104="SPARE-HS","SPARE-ISSUE",
AQ104="Power Telco","RAN ISSUE",AQ104="no impacts","no impacts"
),"")</f>
        <v>RAN ISSUE</v>
      </c>
      <c r="AQ104" s="67" t="s">
        <v>5320</v>
      </c>
      <c r="AR104" s="48" t="str" cm="1">
        <f t="array" ref="AR104">IFERROR(_xlfn.IFS(
AQ104="MPR ISSUE","ACTIVE",
AQ104="BSS Hardware Issue","ACTIVE",
AQ104="Sites strategiques, MLL, Pylone, etc.","PASSIVE",
AQ104="AKTIVCO DEFAUT GE &amp; POWER Cabinet","PASSIVE",
AQ104="AKTIVCO Coupure ENEO &amp; Baisse de tension","PASSIVE",
AQ104="Coupure ENEO &amp; Baisse de tension","PASSIVE",
AQ104="Defaut GE &amp; POWER Cabinet","PASSIVE",
AQ104="Sharing","PASSIVE",
AQ104="Sites strategiques &amp; DataCenter","PASSIVE",
AQ104="Exclu","Exclu",
AQ104="SAT","ACTIVE",
AQ104="SPARE-ISSUE","SPARE-ISSUE",
AQ104="Fiber CAmtel","ACTIVE",
AQ104="Fiber AOF","ACTIVE",
AQ104="Projet OCM (HUAWEI)","PLANNED WORKS",
AQ104="Projet OCM (NOKIA)","PLANNED WORKS",
AQ104="ACCESS-ISSUE","ACCESS-ISSUE",
AQ104="Projet OCM (ZTE, NOKIA, autres projets)","PLANNED WORKS",
AQ104="No root CAuse","No root cause",
AQ104="ODU HS","ACTIVE",
AQ104="IP &amp; VLAN","ACTIVE",
AQ104="Warehouse HUAWEI","SPARE-ISSUE",
AQ104="SPARE-HS","SPARE-ISSUE",
AQ104="Power Telco","ACTIVE", AQ104="no impacts","no impacts"
),"")</f>
        <v>ACTIVE</v>
      </c>
      <c r="AS104" s="92" t="s">
        <v>6409</v>
      </c>
      <c r="AT104" s="98" t="s">
        <v>644</v>
      </c>
      <c r="AV104" s="17" t="s">
        <v>5537</v>
      </c>
      <c r="AW104" s="7" t="s">
        <v>5950</v>
      </c>
      <c r="AX104" s="6" t="s">
        <v>5537</v>
      </c>
      <c r="AY104" s="7"/>
      <c r="AZ104" s="3" t="s">
        <v>5537</v>
      </c>
      <c r="BA104" s="18" t="s">
        <v>5537</v>
      </c>
      <c r="BB104" s="18" t="s">
        <v>5537</v>
      </c>
      <c r="BC104" s="18" t="s">
        <v>5537</v>
      </c>
      <c r="BD104" s="18" t="s">
        <v>5537</v>
      </c>
      <c r="BE104" s="18" t="s">
        <v>5537</v>
      </c>
      <c r="BF104" s="18" t="s">
        <v>5537</v>
      </c>
      <c r="BG104" s="18" t="s">
        <v>5537</v>
      </c>
      <c r="BH104" s="18" t="s">
        <v>5537</v>
      </c>
      <c r="BI104" s="18" t="s">
        <v>5537</v>
      </c>
      <c r="BJ104" s="18" t="s">
        <v>5537</v>
      </c>
      <c r="BK104" s="18" t="s">
        <v>5537</v>
      </c>
      <c r="BL104" s="9" t="s">
        <v>5537</v>
      </c>
      <c r="BM104" s="14" t="s">
        <v>6405</v>
      </c>
      <c r="BN104" s="14" t="s">
        <v>5537</v>
      </c>
      <c r="BO104" s="14" t="str">
        <f>_xlfn.XLOOKUP(B104,'[4]cell downs 18042026 17h'!$B:$B,'[4]cell downs 18042026 17h'!$B:$B,"")</f>
        <v/>
      </c>
      <c r="BP104" s="14" t="str">
        <f>_xlfn.XLOOKUP(B104,'[5]Cells Huawei 19042026 15h'!$B:$B,'[5]Cells Huawei 19042026 15h'!$B:$B,"")</f>
        <v/>
      </c>
      <c r="BQ104" s="9" t="str">
        <f>_xlfn.XLOOKUP(B104,'[6]cells down 19042026 9H40'!$B:$B,'[6]cells down 19042026 9H40'!$B:$B,"")</f>
        <v/>
      </c>
      <c r="BR104" s="9" t="s">
        <v>644</v>
      </c>
      <c r="BS104" s="9" t="s">
        <v>302</v>
      </c>
      <c r="BT104" s="108"/>
    </row>
    <row r="105" spans="1:72" s="9" customFormat="1" x14ac:dyDescent="0.35">
      <c r="A105" s="1" t="s">
        <v>1658</v>
      </c>
      <c r="B105" s="8" t="s">
        <v>1659</v>
      </c>
      <c r="C105" s="3" t="str">
        <f>_xlfn.XLOOKUP(B105,'[1]daily break down'!$D:$D,'[1]daily break down'!$E:$E,"")</f>
        <v>LITTORAL</v>
      </c>
      <c r="D105" s="1" t="s">
        <v>21</v>
      </c>
      <c r="E105" s="1" t="s">
        <v>36</v>
      </c>
      <c r="F105" s="3" t="s">
        <v>31</v>
      </c>
      <c r="G105" s="1" t="s">
        <v>1658</v>
      </c>
      <c r="H105" s="34" t="str">
        <f>_xlfn.XLOOKUP(B105,[2]CALCULATION!$B:$B,[2]CALCULATION!$H:$H,"")</f>
        <v>ZTE</v>
      </c>
      <c r="I105" s="28">
        <v>0</v>
      </c>
      <c r="J105" s="28">
        <v>0</v>
      </c>
      <c r="K105" s="28">
        <v>0.39278192978400944</v>
      </c>
      <c r="L105" s="28">
        <v>14.078012059366557</v>
      </c>
      <c r="M105" s="28">
        <v>15.543698795490155</v>
      </c>
      <c r="N105" s="28">
        <v>16.075166294270229</v>
      </c>
      <c r="O105" s="28">
        <v>0</v>
      </c>
      <c r="P105" s="28">
        <v>0.74350874489560148</v>
      </c>
      <c r="Q105" s="28">
        <v>14.916439091067337</v>
      </c>
      <c r="R105" s="28">
        <v>18.077902908687253</v>
      </c>
      <c r="S105" s="93">
        <v>0</v>
      </c>
      <c r="T105" s="93">
        <f>_xlfn.XLOOKUP(B105,'[3]Nur des jours'!$B:$B,'[3]Nur des jours'!$U:$U,"")</f>
        <v>0</v>
      </c>
      <c r="U105" s="93">
        <v>0</v>
      </c>
      <c r="V105" s="93">
        <v>0</v>
      </c>
      <c r="W105" s="93">
        <v>0</v>
      </c>
      <c r="X105" s="93">
        <v>17.996878147891319</v>
      </c>
      <c r="Y105" s="93">
        <v>19.828273164913121</v>
      </c>
      <c r="Z105" s="93">
        <v>0</v>
      </c>
      <c r="AA105" s="93">
        <v>0</v>
      </c>
      <c r="AB105" s="93">
        <v>0.71968108026356037</v>
      </c>
      <c r="AC105" s="93">
        <f>_xlfn.XLOOKUP(B105,'[3]Nur des jours'!$B:$B,'[3]Nur des jours'!$N:$N,"")</f>
        <v>4.062527644371392</v>
      </c>
      <c r="AD105" s="93">
        <v>4.062527644371392</v>
      </c>
      <c r="AE105" s="93">
        <v>17.763488313029882</v>
      </c>
      <c r="AF105" s="93">
        <v>5.098799199847047</v>
      </c>
      <c r="AG105" s="93"/>
      <c r="AH105" s="93">
        <v>9.0978339654085065</v>
      </c>
      <c r="AI105" s="93">
        <v>7.0037698484067326</v>
      </c>
      <c r="AJ105" s="93">
        <v>6.0474616726338022</v>
      </c>
      <c r="AK105" s="93">
        <v>11.634950653034686</v>
      </c>
      <c r="AL105" s="93">
        <v>9.0978339654085065</v>
      </c>
      <c r="AM105" s="49" t="s">
        <v>5559</v>
      </c>
      <c r="AN105" s="49"/>
      <c r="AO105" s="48" t="str" cm="1">
        <f t="array" ref="AO105">IFERROR(_xlfn.IFS(
AQ105="MPR ISSUE","PDH",
AQ105="BSS Hardware Issue","BSS",
AQ105="Sites strategiques, MLL, Pylone, etc.","ENVTECH",
AQ105="AKTIVCO DEFAUT GE &amp; POWER Cabinet","AKTIVCO",
AQ105="AKTIVCO Coupure ENEO &amp; Baisse de tension","AKTIVCO GRID ONLY",
AQ105="Coupure ENEO &amp; Baisse de tension","IHS GRID ONLY",
AQ105="Defaut GE &amp; POWER Cabinet","IHS",
AQ105="Sharing","Partners",
AQ105="Sites strategiques &amp; DataCenter","SST &amp; DC",
AQ105="Exclu","Exclu",
AQ105="SAT","SAT",
AQ105="SPARE-ISSUE","SPARE-ISSUE",
AQ105="Fiber CAmtel","TRANS_FO_CAMTEL",
AQ105="Fiber AOF","Fiber AOF",
AQ105="Projet OCM (HUAWEI)","TRAVAUX-HUAWEI",
AQ105="Projet OCM (NOKIA)","TRAVAUX-NOKIA",
AQ105="ACCESS-ISSUE","ACCESS-ISSUE",
AQ105="Projet OCM (ZTE, NOKIA, autres projets)","TRAVAUX OCM",
AQ105="No root CAuse","No root cause",
AQ105="ODU HS","PDH",
AQ105="IP &amp; VLAN","PDH",
AQ105="Warehouse HUAWEI","SPARE-ISSUE",
AQ105="SPARE-HS","SPARE-ISSUE",
AQ105="Power Telco","BSS",AQ105="no impacts","no impacts"
),"")</f>
        <v>AKTIVCO</v>
      </c>
      <c r="AP105" s="48" t="str" cm="1">
        <f t="array" ref="AP105">IFERROR(_xlfn.IFS(
AQ105="MPR ISSUE","TX ISSUE",
AQ105="BSS Hardware Issue","RAN ISSUE",
AQ105="Sites strategiques, MLL, Pylone, etc.","ENVTECH",
AQ105="AKTIVCO DEFAUT GE &amp; POWER Cabinet","POWER ISSUE",
AQ105="AKTIVCO Coupure ENEO &amp; Baisse de tension","POWER ISSUE",
AQ105="Coupure ENEO &amp; Baisse de tension","POWER ISSUE",
AQ105="Defaut GE &amp; POWER Cabinet","POWER ISSUE",
AQ105="Sharing","POWER ISSUE",
AQ105="Sites strategiques &amp; DataCenter","POWER ISSUE",
AQ105="Exclu","Exclu",
AQ105="SAT","TX ISSUE",
AQ105="SPARE-ISSUE","SPARE-ISSUE",
AQ105="Fiber CAmtel","TX ISSUE",
AQ105="Fiber AOF","TX ISSUE",
AQ105="Projet OCM (HUAWEI)","TRAVAUX-HUAWEI",
AQ105="Projet OCM (NOKIA)","TRAVAUX -NOKIA",
AQ105="ACCESS-ISSUE","ACCESS-ISSUE",
AQ105="Projet OCM (ZTE, NOKIA, autres projets)","TRAVAUX OCM",
AQ105="No root CAuse","No root cause",
AQ105="ODU HS","TX ISSUE",
AQ105="IP &amp; VLAN","TX ISSUE",
AQ105="Warehouse HUAWEI","SPARE-ISSUE",
AQ105="SPARE-HS","SPARE-ISSUE",
AQ105="Power Telco","RAN ISSUE",AQ105="no impacts","no impacts"
),"")</f>
        <v>POWER ISSUE</v>
      </c>
      <c r="AQ105" s="67" t="s">
        <v>5325</v>
      </c>
      <c r="AR105" s="48" t="str" cm="1">
        <f t="array" ref="AR105">IFERROR(_xlfn.IFS(
AQ105="MPR ISSUE","ACTIVE",
AQ105="BSS Hardware Issue","ACTIVE",
AQ105="Sites strategiques, MLL, Pylone, etc.","PASSIVE",
AQ105="AKTIVCO DEFAUT GE &amp; POWER Cabinet","PASSIVE",
AQ105="AKTIVCO Coupure ENEO &amp; Baisse de tension","PASSIVE",
AQ105="Coupure ENEO &amp; Baisse de tension","PASSIVE",
AQ105="Defaut GE &amp; POWER Cabinet","PASSIVE",
AQ105="Sharing","PASSIVE",
AQ105="Sites strategiques &amp; DataCenter","PASSIVE",
AQ105="Exclu","Exclu",
AQ105="SAT","ACTIVE",
AQ105="SPARE-ISSUE","SPARE-ISSUE",
AQ105="Fiber CAmtel","ACTIVE",
AQ105="Fiber AOF","ACTIVE",
AQ105="Projet OCM (HUAWEI)","PLANNED WORKS",
AQ105="Projet OCM (NOKIA)","PLANNED WORKS",
AQ105="ACCESS-ISSUE","ACCESS-ISSUE",
AQ105="Projet OCM (ZTE, NOKIA, autres projets)","PLANNED WORKS",
AQ105="No root CAuse","No root cause",
AQ105="ODU HS","ACTIVE",
AQ105="IP &amp; VLAN","ACTIVE",
AQ105="Warehouse HUAWEI","SPARE-ISSUE",
AQ105="SPARE-HS","SPARE-ISSUE",
AQ105="Power Telco","ACTIVE", AQ105="no impacts","no impacts"
),"")</f>
        <v>PASSIVE</v>
      </c>
      <c r="AS105" s="92" t="s">
        <v>6388</v>
      </c>
      <c r="AT105" s="98" t="s">
        <v>1659</v>
      </c>
      <c r="AV105" s="17" t="s">
        <v>5537</v>
      </c>
      <c r="AW105" s="7" t="s">
        <v>5950</v>
      </c>
      <c r="AX105" s="6" t="s">
        <v>6342</v>
      </c>
      <c r="AY105" s="7"/>
      <c r="AZ105" s="3" t="s">
        <v>5537</v>
      </c>
      <c r="BA105" s="18" t="s">
        <v>5537</v>
      </c>
      <c r="BB105" s="18" t="s">
        <v>5537</v>
      </c>
      <c r="BC105" s="18" t="s">
        <v>5537</v>
      </c>
      <c r="BD105" s="18" t="s">
        <v>5537</v>
      </c>
      <c r="BE105" s="18" t="s">
        <v>5537</v>
      </c>
      <c r="BF105" s="18" t="s">
        <v>5537</v>
      </c>
      <c r="BG105" s="18" t="s">
        <v>5537</v>
      </c>
      <c r="BH105" s="18" t="s">
        <v>5537</v>
      </c>
      <c r="BI105" s="18" t="s">
        <v>5537</v>
      </c>
      <c r="BJ105" s="18" t="s">
        <v>5537</v>
      </c>
      <c r="BK105" s="18" t="s">
        <v>5537</v>
      </c>
      <c r="BL105" s="9" t="s">
        <v>5537</v>
      </c>
      <c r="BM105" s="14" t="s">
        <v>6391</v>
      </c>
      <c r="BN105" s="14" t="s">
        <v>5537</v>
      </c>
      <c r="BO105" s="14" t="str">
        <f>_xlfn.XLOOKUP(B105,'[4]cell downs 18042026 17h'!$B:$B,'[4]cell downs 18042026 17h'!$B:$B,"")</f>
        <v/>
      </c>
      <c r="BP105" s="14" t="str">
        <f>_xlfn.XLOOKUP(B105,'[5]Cells Huawei 19042026 15h'!$B:$B,'[5]Cells Huawei 19042026 15h'!$B:$B,"")</f>
        <v/>
      </c>
      <c r="BQ105" s="9" t="str">
        <f>_xlfn.XLOOKUP(B105,'[6]cells down 19042026 9H40'!$B:$B,'[6]cells down 19042026 9H40'!$B:$B,"")</f>
        <v/>
      </c>
      <c r="BR105" s="9" t="s">
        <v>5537</v>
      </c>
      <c r="BS105" s="9" t="s">
        <v>5537</v>
      </c>
      <c r="BT105" s="108"/>
    </row>
    <row r="106" spans="1:72" s="9" customFormat="1" ht="30" customHeight="1" x14ac:dyDescent="0.35">
      <c r="A106" s="1" t="s">
        <v>126</v>
      </c>
      <c r="B106" s="1" t="s">
        <v>127</v>
      </c>
      <c r="C106" s="3" t="str">
        <f>_xlfn.XLOOKUP(B106,'[1]daily break down'!$D:$D,'[1]daily break down'!$E:$E,"")</f>
        <v>Yaounde</v>
      </c>
      <c r="D106" s="1" t="s">
        <v>21</v>
      </c>
      <c r="E106" s="1" t="s">
        <v>30</v>
      </c>
      <c r="F106" s="3" t="s">
        <v>37</v>
      </c>
      <c r="G106" s="1" t="s">
        <v>38</v>
      </c>
      <c r="H106" s="34" t="str">
        <f>_xlfn.XLOOKUP(B106,[2]CALCULATION!$B:$B,[2]CALCULATION!$H:$H,"")</f>
        <v>ZTE</v>
      </c>
      <c r="I106" s="28">
        <v>67.128149318129317</v>
      </c>
      <c r="J106" s="28">
        <v>13.868556899607057</v>
      </c>
      <c r="K106" s="28">
        <v>36.80441411054322</v>
      </c>
      <c r="L106" s="28">
        <v>38.957429094862633</v>
      </c>
      <c r="M106" s="28">
        <v>49.231629155929944</v>
      </c>
      <c r="N106" s="28">
        <v>1.5045672068555187</v>
      </c>
      <c r="O106" s="28">
        <v>9.2821773348971099</v>
      </c>
      <c r="P106" s="28">
        <v>19.285159359991788</v>
      </c>
      <c r="Q106" s="28">
        <v>46.030963836168389</v>
      </c>
      <c r="R106" s="28">
        <v>9.3119084104522116</v>
      </c>
      <c r="S106" s="93">
        <v>12.948694900309047</v>
      </c>
      <c r="T106" s="93">
        <f>_xlfn.XLOOKUP(B106,'[3]Nur des jours'!$B:$B,'[3]Nur des jours'!$U:$U,"")</f>
        <v>57.190300999049718</v>
      </c>
      <c r="U106" s="93">
        <v>13.868556899607057</v>
      </c>
      <c r="V106" s="93">
        <v>13.868556899607057</v>
      </c>
      <c r="W106" s="93">
        <v>57.190300999049718</v>
      </c>
      <c r="X106" s="93">
        <v>36.73847782600383</v>
      </c>
      <c r="Y106" s="93">
        <v>4.410686208205278</v>
      </c>
      <c r="Z106" s="93">
        <v>13.868556899607057</v>
      </c>
      <c r="AA106" s="93">
        <v>13.868556899607057</v>
      </c>
      <c r="AB106" s="93">
        <v>40.563870269067138</v>
      </c>
      <c r="AC106" s="93">
        <f>_xlfn.XLOOKUP(B106,'[3]Nur des jours'!$B:$B,'[3]Nur des jours'!$N:$N,"")</f>
        <v>0</v>
      </c>
      <c r="AD106" s="93">
        <v>0</v>
      </c>
      <c r="AE106" s="93">
        <v>0.95273204863697214</v>
      </c>
      <c r="AF106" s="93">
        <v>6.2424557618717413</v>
      </c>
      <c r="AG106" s="93"/>
      <c r="AH106" s="93">
        <v>8.9334837187137026</v>
      </c>
      <c r="AI106" s="93">
        <v>8.3430252309069614E-2</v>
      </c>
      <c r="AJ106" s="93">
        <v>0.11916206806273866</v>
      </c>
      <c r="AK106" s="93">
        <v>17.031180573339721</v>
      </c>
      <c r="AL106" s="93">
        <v>8.9334837187137026</v>
      </c>
      <c r="AM106" s="49" t="s">
        <v>5559</v>
      </c>
      <c r="AN106" s="49"/>
      <c r="AO106" s="48" t="str" cm="1">
        <f t="array" ref="AO106">IFERROR(_xlfn.IFS(
AQ106="MPR ISSUE","PDH",
AQ106="BSS Hardware Issue","BSS",
AQ106="Sites strategiques, MLL, Pylone, etc.","ENVTECH",
AQ106="AKTIVCO DEFAUT GE &amp; POWER Cabinet","AKTIVCO",
AQ106="AKTIVCO Coupure ENEO &amp; Baisse de tension","AKTIVCO GRID ONLY",
AQ106="Coupure ENEO &amp; Baisse de tension","IHS GRID ONLY",
AQ106="Defaut GE &amp; POWER Cabinet","IHS",
AQ106="Sharing","Partners",
AQ106="Sites strategiques &amp; DataCenter","SST &amp; DC",
AQ106="Exclu","Exclu",
AQ106="SAT","SAT",
AQ106="SPARE-ISSUE","SPARE-ISSUE",
AQ106="Fiber CAmtel","TRANS_FO_CAMTEL",
AQ106="Fiber AOF","Fiber AOF",
AQ106="Projet OCM (HUAWEI)","TRAVAUX-HUAWEI",
AQ106="Projet OCM (NOKIA)","TRAVAUX-NOKIA",
AQ106="ACCESS-ISSUE","ACCESS-ISSUE",
AQ106="Projet OCM (ZTE, NOKIA, autres projets)","TRAVAUX OCM",
AQ106="No root CAuse","No root cause",
AQ106="ODU HS","PDH",
AQ106="IP &amp; VLAN","PDH",
AQ106="Warehouse HUAWEI","SPARE-ISSUE",
AQ106="SPARE-HS","SPARE-ISSUE",
AQ106="Power Telco","BSS",AQ106="no impacts","no impacts"
),"")</f>
        <v>AKTIVCO GRID ONLY</v>
      </c>
      <c r="AP106" s="48" t="str" cm="1">
        <f t="array" ref="AP106">IFERROR(_xlfn.IFS(
AQ106="MPR ISSUE","TX ISSUE",
AQ106="BSS Hardware Issue","RAN ISSUE",
AQ106="Sites strategiques, MLL, Pylone, etc.","ENVTECH",
AQ106="AKTIVCO DEFAUT GE &amp; POWER Cabinet","POWER ISSUE",
AQ106="AKTIVCO Coupure ENEO &amp; Baisse de tension","POWER ISSUE",
AQ106="Coupure ENEO &amp; Baisse de tension","POWER ISSUE",
AQ106="Defaut GE &amp; POWER Cabinet","POWER ISSUE",
AQ106="Sharing","POWER ISSUE",
AQ106="Sites strategiques &amp; DataCenter","POWER ISSUE",
AQ106="Exclu","Exclu",
AQ106="SAT","TX ISSUE",
AQ106="SPARE-ISSUE","SPARE-ISSUE",
AQ106="Fiber CAmtel","TX ISSUE",
AQ106="Fiber AOF","TX ISSUE",
AQ106="Projet OCM (HUAWEI)","TRAVAUX-HUAWEI",
AQ106="Projet OCM (NOKIA)","TRAVAUX -NOKIA",
AQ106="ACCESS-ISSUE","ACCESS-ISSUE",
AQ106="Projet OCM (ZTE, NOKIA, autres projets)","TRAVAUX OCM",
AQ106="No root CAuse","No root cause",
AQ106="ODU HS","TX ISSUE",
AQ106="IP &amp; VLAN","TX ISSUE",
AQ106="Warehouse HUAWEI","SPARE-ISSUE",
AQ106="SPARE-HS","SPARE-ISSUE",
AQ106="Power Telco","RAN ISSUE",AQ106="no impacts","no impacts"
),"")</f>
        <v>POWER ISSUE</v>
      </c>
      <c r="AQ106" s="67" t="s">
        <v>5327</v>
      </c>
      <c r="AR106" s="48" t="str" cm="1">
        <f t="array" ref="AR106">IFERROR(_xlfn.IFS(
AQ106="MPR ISSUE","ACTIVE",
AQ106="BSS Hardware Issue","ACTIVE",
AQ106="Sites strategiques, MLL, Pylone, etc.","PASSIVE",
AQ106="AKTIVCO DEFAUT GE &amp; POWER Cabinet","PASSIVE",
AQ106="AKTIVCO Coupure ENEO &amp; Baisse de tension","PASSIVE",
AQ106="Coupure ENEO &amp; Baisse de tension","PASSIVE",
AQ106="Defaut GE &amp; POWER Cabinet","PASSIVE",
AQ106="Sharing","PASSIVE",
AQ106="Sites strategiques &amp; DataCenter","PASSIVE",
AQ106="Exclu","Exclu",
AQ106="SAT","ACTIVE",
AQ106="SPARE-ISSUE","SPARE-ISSUE",
AQ106="Fiber CAmtel","ACTIVE",
AQ106="Fiber AOF","ACTIVE",
AQ106="Projet OCM (HUAWEI)","PLANNED WORKS",
AQ106="Projet OCM (NOKIA)","PLANNED WORKS",
AQ106="ACCESS-ISSUE","ACCESS-ISSUE",
AQ106="Projet OCM (ZTE, NOKIA, autres projets)","PLANNED WORKS",
AQ106="No root CAuse","No root cause",
AQ106="ODU HS","ACTIVE",
AQ106="IP &amp; VLAN","ACTIVE",
AQ106="Warehouse HUAWEI","SPARE-ISSUE",
AQ106="SPARE-HS","SPARE-ISSUE",
AQ106="Power Telco","ACTIVE", AQ106="no impacts","no impacts"
),"")</f>
        <v>PASSIVE</v>
      </c>
      <c r="AS106" s="92" t="s">
        <v>6340</v>
      </c>
      <c r="AT106" s="98" t="s">
        <v>127</v>
      </c>
      <c r="AV106" s="17" t="s">
        <v>5537</v>
      </c>
      <c r="AW106" s="7" t="s">
        <v>5950</v>
      </c>
      <c r="AX106" s="6" t="s">
        <v>6340</v>
      </c>
      <c r="AY106" s="7"/>
      <c r="AZ106" s="3" t="s">
        <v>5537</v>
      </c>
      <c r="BA106" s="18" t="s">
        <v>5537</v>
      </c>
      <c r="BB106" s="18" t="s">
        <v>5537</v>
      </c>
      <c r="BC106" s="18" t="s">
        <v>5537</v>
      </c>
      <c r="BD106" s="18" t="s">
        <v>5537</v>
      </c>
      <c r="BE106" s="18" t="s">
        <v>5537</v>
      </c>
      <c r="BF106" s="18" t="s">
        <v>5537</v>
      </c>
      <c r="BG106" s="18" t="s">
        <v>5537</v>
      </c>
      <c r="BH106" s="18" t="s">
        <v>5537</v>
      </c>
      <c r="BI106" s="18" t="s">
        <v>5537</v>
      </c>
      <c r="BJ106" s="18" t="s">
        <v>5537</v>
      </c>
      <c r="BK106" s="18" t="s">
        <v>5537</v>
      </c>
      <c r="BL106" s="9" t="s">
        <v>5537</v>
      </c>
      <c r="BM106" s="14" t="s">
        <v>6405</v>
      </c>
      <c r="BN106" s="14" t="s">
        <v>5537</v>
      </c>
      <c r="BO106" s="14" t="str">
        <f>_xlfn.XLOOKUP(B106,'[4]cell downs 18042026 17h'!$B:$B,'[4]cell downs 18042026 17h'!$B:$B,"")</f>
        <v/>
      </c>
      <c r="BP106" s="14" t="str">
        <f>_xlfn.XLOOKUP(B106,'[5]Cells Huawei 19042026 15h'!$B:$B,'[5]Cells Huawei 19042026 15h'!$B:$B,"")</f>
        <v/>
      </c>
      <c r="BQ106" s="9" t="str">
        <f>_xlfn.XLOOKUP(B106,'[6]cells down 19042026 9H40'!$B:$B,'[6]cells down 19042026 9H40'!$B:$B,"")</f>
        <v>CTR_868</v>
      </c>
      <c r="BR106" s="9" t="s">
        <v>5537</v>
      </c>
      <c r="BS106" s="9" t="s">
        <v>12</v>
      </c>
      <c r="BT106" s="108"/>
    </row>
    <row r="107" spans="1:72" s="9" customFormat="1" x14ac:dyDescent="0.35">
      <c r="A107" s="91" t="s">
        <v>703</v>
      </c>
      <c r="B107" s="1" t="s">
        <v>704</v>
      </c>
      <c r="C107" s="3" t="str">
        <f>_xlfn.XLOOKUP(B107,'[1]daily break down'!$D:$D,'[1]daily break down'!$E:$E,"")</f>
        <v>Yaounde</v>
      </c>
      <c r="D107" s="1" t="s">
        <v>11</v>
      </c>
      <c r="E107" s="1" t="s">
        <v>705</v>
      </c>
      <c r="F107" s="3" t="s">
        <v>37</v>
      </c>
      <c r="G107" s="1" t="s">
        <v>38</v>
      </c>
      <c r="H107" s="34" t="str">
        <f>_xlfn.XLOOKUP(B107,[2]CALCULATION!$B:$B,[2]CALCULATION!$H:$H,"")</f>
        <v>ZTE</v>
      </c>
      <c r="I107" s="28">
        <v>13.861761734768127</v>
      </c>
      <c r="J107" s="28">
        <v>3.0296625888543613</v>
      </c>
      <c r="K107" s="28">
        <v>3.9166545388134097</v>
      </c>
      <c r="L107" s="28">
        <v>0.45700604680495283</v>
      </c>
      <c r="M107" s="28">
        <v>0.66053996056307418</v>
      </c>
      <c r="N107" s="28">
        <v>0.48946588934261331</v>
      </c>
      <c r="O107" s="28">
        <v>7.2308758022218216</v>
      </c>
      <c r="P107" s="28">
        <v>15.230247294061916</v>
      </c>
      <c r="Q107" s="28">
        <v>4.4518495689618272</v>
      </c>
      <c r="R107" s="28">
        <v>11.584150893323402</v>
      </c>
      <c r="S107" s="93">
        <v>13.349021068221317</v>
      </c>
      <c r="T107" s="93">
        <f>_xlfn.XLOOKUP(B107,'[3]Nur des jours'!$B:$B,'[3]Nur des jours'!$U:$U,"")</f>
        <v>9.2457045997380387</v>
      </c>
      <c r="U107" s="93">
        <v>0.31767841498945631</v>
      </c>
      <c r="V107" s="93">
        <v>2.428923645889514</v>
      </c>
      <c r="W107" s="93">
        <v>9.2457045997380387</v>
      </c>
      <c r="X107" s="93">
        <v>4.8917517756603965</v>
      </c>
      <c r="Y107" s="93">
        <v>3.8859068637942213</v>
      </c>
      <c r="Z107" s="93">
        <v>8.7917305162470445</v>
      </c>
      <c r="AA107" s="93">
        <v>2.1611834501887661</v>
      </c>
      <c r="AB107" s="93">
        <v>7.0594093592783764</v>
      </c>
      <c r="AC107" s="93">
        <f>_xlfn.XLOOKUP(B107,'[3]Nur des jours'!$B:$B,'[3]Nur des jours'!$N:$N,"")</f>
        <v>4.7698490153609985</v>
      </c>
      <c r="AD107" s="93">
        <v>4.7698490153609985</v>
      </c>
      <c r="AE107" s="93">
        <v>4.8708133937157729</v>
      </c>
      <c r="AF107" s="93">
        <v>6.9571608552847479</v>
      </c>
      <c r="AG107" s="93"/>
      <c r="AH107" s="93">
        <v>8.5356187916092363</v>
      </c>
      <c r="AI107" s="93">
        <v>3.9734282140130848</v>
      </c>
      <c r="AJ107" s="93">
        <v>3.3649072969049096</v>
      </c>
      <c r="AK107" s="93">
        <v>13.113567515272495</v>
      </c>
      <c r="AL107" s="93">
        <v>8.5356187916092363</v>
      </c>
      <c r="AM107" s="49" t="s">
        <v>5559</v>
      </c>
      <c r="AN107" s="49"/>
      <c r="AO107" s="48" t="str" cm="1">
        <f t="array" ref="AO107">IFERROR(_xlfn.IFS(
AQ107="MPR ISSUE","PDH",
AQ107="BSS Hardware Issue","BSS",
AQ107="Sites strategiques, MLL, Pylone, etc.","ENVTECH",
AQ107="AKTIVCO DEFAUT GE &amp; POWER Cabinet","AKTIVCO",
AQ107="AKTIVCO Coupure ENEO &amp; Baisse de tension","AKTIVCO GRID ONLY",
AQ107="Coupure ENEO &amp; Baisse de tension","IHS GRID ONLY",
AQ107="Defaut GE &amp; POWER Cabinet","IHS",
AQ107="Sharing","Partners",
AQ107="Sites strategiques &amp; DataCenter","SST &amp; DC",
AQ107="Exclu","Exclu",
AQ107="SAT","SAT",
AQ107="SPARE-ISSUE","SPARE-ISSUE",
AQ107="Fiber CAmtel","TRANS_FO_CAMTEL",
AQ107="Fiber AOF","Fiber AOF",
AQ107="Projet OCM (HUAWEI)","TRAVAUX-HUAWEI",
AQ107="Projet OCM (NOKIA)","TRAVAUX-NOKIA",
AQ107="ACCESS-ISSUE","ACCESS-ISSUE",
AQ107="Projet OCM (ZTE, NOKIA, autres projets)","TRAVAUX OCM",
AQ107="No root CAuse","No root cause",
AQ107="ODU HS","PDH",
AQ107="IP &amp; VLAN","PDH",
AQ107="Warehouse HUAWEI","SPARE-ISSUE",
AQ107="SPARE-HS","SPARE-ISSUE",
AQ107="Power Telco","BSS",AQ107="no impacts","no impacts"
),"")</f>
        <v>BSS</v>
      </c>
      <c r="AP107" s="48" t="str" cm="1">
        <f t="array" ref="AP107">IFERROR(_xlfn.IFS(
AQ107="MPR ISSUE","TX ISSUE",
AQ107="BSS Hardware Issue","RAN ISSUE",
AQ107="Sites strategiques, MLL, Pylone, etc.","ENVTECH",
AQ107="AKTIVCO DEFAUT GE &amp; POWER Cabinet","POWER ISSUE",
AQ107="AKTIVCO Coupure ENEO &amp; Baisse de tension","POWER ISSUE",
AQ107="Coupure ENEO &amp; Baisse de tension","POWER ISSUE",
AQ107="Defaut GE &amp; POWER Cabinet","POWER ISSUE",
AQ107="Sharing","POWER ISSUE",
AQ107="Sites strategiques &amp; DataCenter","POWER ISSUE",
AQ107="Exclu","Exclu",
AQ107="SAT","TX ISSUE",
AQ107="SPARE-ISSUE","SPARE-ISSUE",
AQ107="Fiber CAmtel","TX ISSUE",
AQ107="Fiber AOF","TX ISSUE",
AQ107="Projet OCM (HUAWEI)","TRAVAUX-HUAWEI",
AQ107="Projet OCM (NOKIA)","TRAVAUX -NOKIA",
AQ107="ACCESS-ISSUE","ACCESS-ISSUE",
AQ107="Projet OCM (ZTE, NOKIA, autres projets)","TRAVAUX OCM",
AQ107="No root CAuse","No root cause",
AQ107="ODU HS","TX ISSUE",
AQ107="IP &amp; VLAN","TX ISSUE",
AQ107="Warehouse HUAWEI","SPARE-ISSUE",
AQ107="SPARE-HS","SPARE-ISSUE",
AQ107="Power Telco","RAN ISSUE",AQ107="no impacts","no impacts"
),"")</f>
        <v>RAN ISSUE</v>
      </c>
      <c r="AQ107" s="67" t="s">
        <v>5320</v>
      </c>
      <c r="AR107" s="48" t="str" cm="1">
        <f t="array" ref="AR107">IFERROR(_xlfn.IFS(
AQ107="MPR ISSUE","ACTIVE",
AQ107="BSS Hardware Issue","ACTIVE",
AQ107="Sites strategiques, MLL, Pylone, etc.","PASSIVE",
AQ107="AKTIVCO DEFAUT GE &amp; POWER Cabinet","PASSIVE",
AQ107="AKTIVCO Coupure ENEO &amp; Baisse de tension","PASSIVE",
AQ107="Coupure ENEO &amp; Baisse de tension","PASSIVE",
AQ107="Defaut GE &amp; POWER Cabinet","PASSIVE",
AQ107="Sharing","PASSIVE",
AQ107="Sites strategiques &amp; DataCenter","PASSIVE",
AQ107="Exclu","Exclu",
AQ107="SAT","ACTIVE",
AQ107="SPARE-ISSUE","SPARE-ISSUE",
AQ107="Fiber CAmtel","ACTIVE",
AQ107="Fiber AOF","ACTIVE",
AQ107="Projet OCM (HUAWEI)","PLANNED WORKS",
AQ107="Projet OCM (NOKIA)","PLANNED WORKS",
AQ107="ACCESS-ISSUE","ACCESS-ISSUE",
AQ107="Projet OCM (ZTE, NOKIA, autres projets)","PLANNED WORKS",
AQ107="No root CAuse","No root cause",
AQ107="ODU HS","ACTIVE",
AQ107="IP &amp; VLAN","ACTIVE",
AQ107="Warehouse HUAWEI","SPARE-ISSUE",
AQ107="SPARE-HS","SPARE-ISSUE",
AQ107="Power Telco","ACTIVE", AQ107="no impacts","no impacts"
),"")</f>
        <v>ACTIVE</v>
      </c>
      <c r="AS107" s="92" t="s">
        <v>6017</v>
      </c>
      <c r="AT107" s="98" t="s">
        <v>704</v>
      </c>
      <c r="AV107" s="17" t="s">
        <v>5537</v>
      </c>
      <c r="AW107" s="7" t="s">
        <v>5950</v>
      </c>
      <c r="AX107" s="6" t="s">
        <v>5537</v>
      </c>
      <c r="AY107" s="7"/>
      <c r="AZ107" s="3" t="s">
        <v>5537</v>
      </c>
      <c r="BA107" s="18" t="s">
        <v>5537</v>
      </c>
      <c r="BB107" s="18" t="s">
        <v>5537</v>
      </c>
      <c r="BC107" s="18" t="s">
        <v>5537</v>
      </c>
      <c r="BD107" s="18" t="s">
        <v>5537</v>
      </c>
      <c r="BE107" s="18" t="s">
        <v>5537</v>
      </c>
      <c r="BF107" s="18" t="s">
        <v>5537</v>
      </c>
      <c r="BG107" s="18" t="s">
        <v>5537</v>
      </c>
      <c r="BH107" s="18" t="s">
        <v>5537</v>
      </c>
      <c r="BI107" s="18" t="s">
        <v>5537</v>
      </c>
      <c r="BJ107" s="18" t="s">
        <v>5537</v>
      </c>
      <c r="BK107" s="18" t="s">
        <v>5537</v>
      </c>
      <c r="BL107" s="9" t="s">
        <v>5537</v>
      </c>
      <c r="BM107" s="14" t="s">
        <v>6391</v>
      </c>
      <c r="BN107" s="14" t="s">
        <v>704</v>
      </c>
      <c r="BO107" s="14" t="str">
        <f>_xlfn.XLOOKUP(B107,'[4]cell downs 18042026 17h'!$B:$B,'[4]cell downs 18042026 17h'!$B:$B,"")</f>
        <v/>
      </c>
      <c r="BP107" s="14" t="str">
        <f>_xlfn.XLOOKUP(B107,'[5]Cells Huawei 19042026 15h'!$B:$B,'[5]Cells Huawei 19042026 15h'!$B:$B,"")</f>
        <v/>
      </c>
      <c r="BQ107" s="9" t="str">
        <f>_xlfn.XLOOKUP(B107,'[6]cells down 19042026 9H40'!$B:$B,'[6]cells down 19042026 9H40'!$B:$B,"")</f>
        <v>CTR_675</v>
      </c>
      <c r="BR107" s="9" t="s">
        <v>704</v>
      </c>
      <c r="BS107" s="9" t="s">
        <v>12</v>
      </c>
      <c r="BT107" s="108"/>
    </row>
    <row r="108" spans="1:72" s="9" customFormat="1" x14ac:dyDescent="0.35">
      <c r="A108" s="1" t="s">
        <v>503</v>
      </c>
      <c r="B108" s="8" t="s">
        <v>504</v>
      </c>
      <c r="C108" s="3" t="str">
        <f>_xlfn.XLOOKUP(B108,'[1]daily break down'!$D:$D,'[1]daily break down'!$E:$E,"")</f>
        <v>CENTRE</v>
      </c>
      <c r="D108" s="1" t="s">
        <v>11</v>
      </c>
      <c r="E108" s="1" t="s">
        <v>12</v>
      </c>
      <c r="F108" s="3" t="s">
        <v>37</v>
      </c>
      <c r="G108" s="1" t="s">
        <v>505</v>
      </c>
      <c r="H108" s="34" t="str">
        <f>_xlfn.XLOOKUP(B108,[2]CALCULATION!$B:$B,[2]CALCULATION!$H:$H,"")</f>
        <v>ZTE</v>
      </c>
      <c r="I108" s="28">
        <v>0.16272725456792039</v>
      </c>
      <c r="J108" s="28">
        <v>5.5431423410466099E-2</v>
      </c>
      <c r="K108" s="28">
        <v>0.25447089743260459</v>
      </c>
      <c r="L108" s="28">
        <v>0</v>
      </c>
      <c r="M108" s="28">
        <v>9.9965613969003803E-2</v>
      </c>
      <c r="N108" s="28">
        <v>1.4759062359994628</v>
      </c>
      <c r="O108" s="28">
        <v>0.12819854294544125</v>
      </c>
      <c r="P108" s="28">
        <v>1.974236159265822</v>
      </c>
      <c r="Q108" s="28">
        <v>6.807988260238047</v>
      </c>
      <c r="R108" s="28">
        <v>0.5335898730998504</v>
      </c>
      <c r="S108" s="93">
        <v>1.7531525284433831</v>
      </c>
      <c r="T108" s="93">
        <f>_xlfn.XLOOKUP(B108,'[3]Nur des jours'!$B:$B,'[3]Nur des jours'!$U:$U,"")</f>
        <v>0</v>
      </c>
      <c r="U108" s="93">
        <v>2.3459726966353061</v>
      </c>
      <c r="V108" s="93">
        <v>8.4181569658108524E-2</v>
      </c>
      <c r="W108" s="93">
        <v>0</v>
      </c>
      <c r="X108" s="93">
        <v>1.6504403124134996</v>
      </c>
      <c r="Y108" s="93">
        <v>2.0295427371280668</v>
      </c>
      <c r="Z108" s="93">
        <v>1.4622980712432903</v>
      </c>
      <c r="AA108" s="93">
        <v>0</v>
      </c>
      <c r="AB108" s="93">
        <v>0.11152274471867687</v>
      </c>
      <c r="AC108" s="93">
        <f>_xlfn.XLOOKUP(B108,'[3]Nur des jours'!$B:$B,'[3]Nur des jours'!$N:$N,"")</f>
        <v>10.690613469621868</v>
      </c>
      <c r="AD108" s="93">
        <v>10.690613469621868</v>
      </c>
      <c r="AE108" s="93">
        <v>3.051029012678601</v>
      </c>
      <c r="AF108" s="93">
        <v>3.8542674348591599</v>
      </c>
      <c r="AG108" s="93"/>
      <c r="AH108" s="93">
        <v>7.9581367907702756</v>
      </c>
      <c r="AI108" s="93">
        <v>8.2930669959913508E-2</v>
      </c>
      <c r="AJ108" s="93">
        <v>0.12038397067773712</v>
      </c>
      <c r="AK108" s="93">
        <v>15.160217579733271</v>
      </c>
      <c r="AL108" s="93">
        <v>7.9581367907702756</v>
      </c>
      <c r="AM108" s="49" t="s">
        <v>5559</v>
      </c>
      <c r="AN108" s="49"/>
      <c r="AO108" s="48" t="str" cm="1">
        <f t="array" ref="AO108">IFERROR(_xlfn.IFS(
AQ108="MPR ISSUE","PDH",
AQ108="BSS Hardware Issue","BSS",
AQ108="Sites strategiques, MLL, Pylone, etc.","ENVTECH",
AQ108="AKTIVCO DEFAUT GE &amp; POWER Cabinet","AKTIVCO",
AQ108="AKTIVCO Coupure ENEO &amp; Baisse de tension","AKTIVCO GRID ONLY",
AQ108="Coupure ENEO &amp; Baisse de tension","IHS GRID ONLY",
AQ108="Defaut GE &amp; POWER Cabinet","IHS",
AQ108="Sharing","Partners",
AQ108="Sites strategiques &amp; DataCenter","SST &amp; DC",
AQ108="Exclu","Exclu",
AQ108="SAT","SAT",
AQ108="SPARE-ISSUE","SPARE-ISSUE",
AQ108="Fiber CAmtel","TRANS_FO_CAMTEL",
AQ108="Fiber AOF","Fiber AOF",
AQ108="Projet OCM (HUAWEI)","TRAVAUX-HUAWEI",
AQ108="Projet OCM (NOKIA)","TRAVAUX-NOKIA",
AQ108="ACCESS-ISSUE","ACCESS-ISSUE",
AQ108="Projet OCM (ZTE, NOKIA, autres projets)","TRAVAUX OCM",
AQ108="No root CAuse","No root cause",
AQ108="ODU HS","PDH",
AQ108="IP &amp; VLAN","PDH",
AQ108="Warehouse HUAWEI","SPARE-ISSUE",
AQ108="SPARE-HS","SPARE-ISSUE",
AQ108="Power Telco","BSS",AQ108="no impacts","no impacts"
),"")</f>
        <v>No root cause</v>
      </c>
      <c r="AP108" s="48" t="str" cm="1">
        <f t="array" ref="AP108">IFERROR(_xlfn.IFS(
AQ108="MPR ISSUE","TX ISSUE",
AQ108="BSS Hardware Issue","RAN ISSUE",
AQ108="Sites strategiques, MLL, Pylone, etc.","ENVTECH",
AQ108="AKTIVCO DEFAUT GE &amp; POWER Cabinet","POWER ISSUE",
AQ108="AKTIVCO Coupure ENEO &amp; Baisse de tension","POWER ISSUE",
AQ108="Coupure ENEO &amp; Baisse de tension","POWER ISSUE",
AQ108="Defaut GE &amp; POWER Cabinet","POWER ISSUE",
AQ108="Sharing","POWER ISSUE",
AQ108="Sites strategiques &amp; DataCenter","POWER ISSUE",
AQ108="Exclu","Exclu",
AQ108="SAT","TX ISSUE",
AQ108="SPARE-ISSUE","SPARE-ISSUE",
AQ108="Fiber CAmtel","TX ISSUE",
AQ108="Fiber AOF","TX ISSUE",
AQ108="Projet OCM (HUAWEI)","TRAVAUX-HUAWEI",
AQ108="Projet OCM (NOKIA)","TRAVAUX -NOKIA",
AQ108="ACCESS-ISSUE","ACCESS-ISSUE",
AQ108="Projet OCM (ZTE, NOKIA, autres projets)","TRAVAUX OCM",
AQ108="No root CAuse","No root cause",
AQ108="ODU HS","TX ISSUE",
AQ108="IP &amp; VLAN","TX ISSUE",
AQ108="Warehouse HUAWEI","SPARE-ISSUE",
AQ108="SPARE-HS","SPARE-ISSUE",
AQ108="Power Telco","RAN ISSUE",AQ108="no impacts","no impacts"
),"")</f>
        <v>No root cause</v>
      </c>
      <c r="AQ108" s="67" t="s">
        <v>5344</v>
      </c>
      <c r="AR108" s="48" t="str" cm="1">
        <f t="array" ref="AR108">IFERROR(_xlfn.IFS(
AQ108="MPR ISSUE","ACTIVE",
AQ108="BSS Hardware Issue","ACTIVE",
AQ108="Sites strategiques, MLL, Pylone, etc.","PASSIVE",
AQ108="AKTIVCO DEFAUT GE &amp; POWER Cabinet","PASSIVE",
AQ108="AKTIVCO Coupure ENEO &amp; Baisse de tension","PASSIVE",
AQ108="Coupure ENEO &amp; Baisse de tension","PASSIVE",
AQ108="Defaut GE &amp; POWER Cabinet","PASSIVE",
AQ108="Sharing","PASSIVE",
AQ108="Sites strategiques &amp; DataCenter","PASSIVE",
AQ108="Exclu","Exclu",
AQ108="SAT","ACTIVE",
AQ108="SPARE-ISSUE","SPARE-ISSUE",
AQ108="Fiber CAmtel","ACTIVE",
AQ108="Fiber AOF","ACTIVE",
AQ108="Projet OCM (HUAWEI)","PLANNED WORKS",
AQ108="Projet OCM (NOKIA)","PLANNED WORKS",
AQ108="ACCESS-ISSUE","ACCESS-ISSUE",
AQ108="Projet OCM (ZTE, NOKIA, autres projets)","PLANNED WORKS",
AQ108="No root CAuse","No root cause",
AQ108="ODU HS","ACTIVE",
AQ108="IP &amp; VLAN","ACTIVE",
AQ108="Warehouse HUAWEI","SPARE-ISSUE",
AQ108="SPARE-HS","SPARE-ISSUE",
AQ108="Power Telco","ACTIVE", AQ108="no impacts","no impacts"
),"")</f>
        <v>No root cause</v>
      </c>
      <c r="AS108" s="92" t="s">
        <v>5950</v>
      </c>
      <c r="AT108" s="98" t="s">
        <v>504</v>
      </c>
      <c r="AV108" s="17" t="s">
        <v>5537</v>
      </c>
      <c r="AW108" s="7" t="s">
        <v>5950</v>
      </c>
      <c r="AX108" s="6" t="s">
        <v>5537</v>
      </c>
      <c r="AY108" s="7"/>
      <c r="AZ108" s="3" t="s">
        <v>5537</v>
      </c>
      <c r="BA108" s="18" t="s">
        <v>5537</v>
      </c>
      <c r="BB108" s="18" t="s">
        <v>5537</v>
      </c>
      <c r="BC108" s="18" t="s">
        <v>5537</v>
      </c>
      <c r="BD108" s="18" t="s">
        <v>5537</v>
      </c>
      <c r="BE108" s="18" t="s">
        <v>5537</v>
      </c>
      <c r="BF108" s="18" t="s">
        <v>5537</v>
      </c>
      <c r="BG108" s="18" t="s">
        <v>5537</v>
      </c>
      <c r="BH108" s="18" t="s">
        <v>5537</v>
      </c>
      <c r="BI108" s="18" t="s">
        <v>5537</v>
      </c>
      <c r="BJ108" s="18" t="s">
        <v>5537</v>
      </c>
      <c r="BK108" s="18" t="s">
        <v>5537</v>
      </c>
      <c r="BL108" s="9" t="s">
        <v>5537</v>
      </c>
      <c r="BM108" s="14" t="s">
        <v>6391</v>
      </c>
      <c r="BN108" s="14" t="s">
        <v>5537</v>
      </c>
      <c r="BO108" s="14" t="str">
        <f>_xlfn.XLOOKUP(B108,'[4]cell downs 18042026 17h'!$B:$B,'[4]cell downs 18042026 17h'!$B:$B,"")</f>
        <v/>
      </c>
      <c r="BP108" s="14" t="str">
        <f>_xlfn.XLOOKUP(B108,'[5]Cells Huawei 19042026 15h'!$B:$B,'[5]Cells Huawei 19042026 15h'!$B:$B,"")</f>
        <v/>
      </c>
      <c r="BQ108" s="9" t="str">
        <f>_xlfn.XLOOKUP(B108,'[6]cells down 19042026 9H40'!$B:$B,'[6]cells down 19042026 9H40'!$B:$B,"")</f>
        <v/>
      </c>
      <c r="BR108" s="9" t="s">
        <v>504</v>
      </c>
      <c r="BS108" s="9" t="s">
        <v>5537</v>
      </c>
      <c r="BT108" s="108"/>
    </row>
    <row r="109" spans="1:72" s="9" customFormat="1" x14ac:dyDescent="0.35">
      <c r="A109" s="1" t="s">
        <v>1170</v>
      </c>
      <c r="B109" s="8" t="s">
        <v>1171</v>
      </c>
      <c r="C109" s="3" t="str">
        <f>_xlfn.XLOOKUP(B109,'[1]daily break down'!$D:$D,'[1]daily break down'!$E:$E,"")</f>
        <v>Yaounde</v>
      </c>
      <c r="D109" s="1" t="s">
        <v>11</v>
      </c>
      <c r="E109" s="1" t="s">
        <v>12</v>
      </c>
      <c r="F109" s="3" t="s">
        <v>37</v>
      </c>
      <c r="G109" s="1" t="s">
        <v>38</v>
      </c>
      <c r="H109" s="34" t="str">
        <f>_xlfn.XLOOKUP(B109,[2]CALCULATION!$B:$B,[2]CALCULATION!$H:$H,"")</f>
        <v>ZTE</v>
      </c>
      <c r="I109" s="28">
        <v>0</v>
      </c>
      <c r="J109" s="28">
        <v>0</v>
      </c>
      <c r="K109" s="28">
        <v>0</v>
      </c>
      <c r="L109" s="28">
        <v>0</v>
      </c>
      <c r="M109" s="28">
        <v>0</v>
      </c>
      <c r="N109" s="28">
        <v>0</v>
      </c>
      <c r="O109" s="28">
        <v>0</v>
      </c>
      <c r="P109" s="28">
        <v>0</v>
      </c>
      <c r="Q109" s="28">
        <v>1.0701046990437546E-3</v>
      </c>
      <c r="R109" s="28">
        <v>2.6651670932817404</v>
      </c>
      <c r="S109" s="93">
        <v>0</v>
      </c>
      <c r="T109" s="93">
        <f>_xlfn.XLOOKUP(B109,'[3]Nur des jours'!$B:$B,'[3]Nur des jours'!$U:$U,"")</f>
        <v>0</v>
      </c>
      <c r="U109" s="93">
        <v>0</v>
      </c>
      <c r="V109" s="93">
        <v>0</v>
      </c>
      <c r="W109" s="93">
        <v>0</v>
      </c>
      <c r="X109" s="93">
        <v>0</v>
      </c>
      <c r="Y109" s="93">
        <v>0</v>
      </c>
      <c r="Z109" s="93">
        <v>0</v>
      </c>
      <c r="AA109" s="93">
        <v>0</v>
      </c>
      <c r="AB109" s="93">
        <v>4.5509947693282315</v>
      </c>
      <c r="AC109" s="93">
        <f>_xlfn.XLOOKUP(B109,'[3]Nur des jours'!$B:$B,'[3]Nur des jours'!$N:$N,"")</f>
        <v>0</v>
      </c>
      <c r="AD109" s="93">
        <v>0</v>
      </c>
      <c r="AE109" s="93">
        <v>0</v>
      </c>
      <c r="AF109" s="93">
        <v>0</v>
      </c>
      <c r="AG109" s="93"/>
      <c r="AH109" s="93">
        <v>7.7790547693853025</v>
      </c>
      <c r="AI109" s="93">
        <v>6.7689661443033629</v>
      </c>
      <c r="AJ109" s="93">
        <v>5.7304576333425121</v>
      </c>
      <c r="AK109" s="93">
        <v>9.3744459547308079</v>
      </c>
      <c r="AL109" s="93">
        <v>7.7790547693853025</v>
      </c>
      <c r="AM109" s="49" t="s">
        <v>5559</v>
      </c>
      <c r="AN109" s="49"/>
      <c r="AO109" s="48" t="str" cm="1">
        <f t="array" ref="AO109">IFERROR(_xlfn.IFS(
AQ109="MPR ISSUE","PDH",
AQ109="BSS Hardware Issue","BSS",
AQ109="Sites strategiques, MLL, Pylone, etc.","ENVTECH",
AQ109="AKTIVCO DEFAUT GE &amp; POWER Cabinet","AKTIVCO",
AQ109="AKTIVCO Coupure ENEO &amp; Baisse de tension","AKTIVCO GRID ONLY",
AQ109="Coupure ENEO &amp; Baisse de tension","IHS GRID ONLY",
AQ109="Defaut GE &amp; POWER Cabinet","IHS",
AQ109="Sharing","Partners",
AQ109="Sites strategiques &amp; DataCenter","SST &amp; DC",
AQ109="Exclu","Exclu",
AQ109="SAT","SAT",
AQ109="SPARE-ISSUE","SPARE-ISSUE",
AQ109="Fiber CAmtel","TRANS_FO_CAMTEL",
AQ109="Fiber AOF","Fiber AOF",
AQ109="Projet OCM (HUAWEI)","TRAVAUX-HUAWEI",
AQ109="Projet OCM (NOKIA)","TRAVAUX-NOKIA",
AQ109="ACCESS-ISSUE","ACCESS-ISSUE",
AQ109="Projet OCM (ZTE, NOKIA, autres projets)","TRAVAUX OCM",
AQ109="No root CAuse","No root cause",
AQ109="ODU HS","PDH",
AQ109="IP &amp; VLAN","PDH",
AQ109="Warehouse HUAWEI","SPARE-ISSUE",
AQ109="SPARE-HS","SPARE-ISSUE",
AQ109="Power Telco","BSS",AQ109="no impacts","no impacts"
),"")</f>
        <v>AKTIVCO</v>
      </c>
      <c r="AP109" s="48" t="str" cm="1">
        <f t="array" ref="AP109">IFERROR(_xlfn.IFS(
AQ109="MPR ISSUE","TX ISSUE",
AQ109="BSS Hardware Issue","RAN ISSUE",
AQ109="Sites strategiques, MLL, Pylone, etc.","ENVTECH",
AQ109="AKTIVCO DEFAUT GE &amp; POWER Cabinet","POWER ISSUE",
AQ109="AKTIVCO Coupure ENEO &amp; Baisse de tension","POWER ISSUE",
AQ109="Coupure ENEO &amp; Baisse de tension","POWER ISSUE",
AQ109="Defaut GE &amp; POWER Cabinet","POWER ISSUE",
AQ109="Sharing","POWER ISSUE",
AQ109="Sites strategiques &amp; DataCenter","POWER ISSUE",
AQ109="Exclu","Exclu",
AQ109="SAT","TX ISSUE",
AQ109="SPARE-ISSUE","SPARE-ISSUE",
AQ109="Fiber CAmtel","TX ISSUE",
AQ109="Fiber AOF","TX ISSUE",
AQ109="Projet OCM (HUAWEI)","TRAVAUX-HUAWEI",
AQ109="Projet OCM (NOKIA)","TRAVAUX -NOKIA",
AQ109="ACCESS-ISSUE","ACCESS-ISSUE",
AQ109="Projet OCM (ZTE, NOKIA, autres projets)","TRAVAUX OCM",
AQ109="No root CAuse","No root cause",
AQ109="ODU HS","TX ISSUE",
AQ109="IP &amp; VLAN","TX ISSUE",
AQ109="Warehouse HUAWEI","SPARE-ISSUE",
AQ109="SPARE-HS","SPARE-ISSUE",
AQ109="Power Telco","RAN ISSUE",AQ109="no impacts","no impacts"
),"")</f>
        <v>POWER ISSUE</v>
      </c>
      <c r="AQ109" s="67" t="s">
        <v>5325</v>
      </c>
      <c r="AR109" s="48" t="str" cm="1">
        <f t="array" ref="AR109">IFERROR(_xlfn.IFS(
AQ109="MPR ISSUE","ACTIVE",
AQ109="BSS Hardware Issue","ACTIVE",
AQ109="Sites strategiques, MLL, Pylone, etc.","PASSIVE",
AQ109="AKTIVCO DEFAUT GE &amp; POWER Cabinet","PASSIVE",
AQ109="AKTIVCO Coupure ENEO &amp; Baisse de tension","PASSIVE",
AQ109="Coupure ENEO &amp; Baisse de tension","PASSIVE",
AQ109="Defaut GE &amp; POWER Cabinet","PASSIVE",
AQ109="Sharing","PASSIVE",
AQ109="Sites strategiques &amp; DataCenter","PASSIVE",
AQ109="Exclu","Exclu",
AQ109="SAT","ACTIVE",
AQ109="SPARE-ISSUE","SPARE-ISSUE",
AQ109="Fiber CAmtel","ACTIVE",
AQ109="Fiber AOF","ACTIVE",
AQ109="Projet OCM (HUAWEI)","PLANNED WORKS",
AQ109="Projet OCM (NOKIA)","PLANNED WORKS",
AQ109="ACCESS-ISSUE","ACCESS-ISSUE",
AQ109="Projet OCM (ZTE, NOKIA, autres projets)","PLANNED WORKS",
AQ109="No root CAuse","No root cause",
AQ109="ODU HS","ACTIVE",
AQ109="IP &amp; VLAN","ACTIVE",
AQ109="Warehouse HUAWEI","SPARE-ISSUE",
AQ109="SPARE-HS","SPARE-ISSUE",
AQ109="Power Telco","ACTIVE", AQ109="no impacts","no impacts"
),"")</f>
        <v>PASSIVE</v>
      </c>
      <c r="AS109" s="92" t="s">
        <v>6005</v>
      </c>
      <c r="AT109" s="128" t="s">
        <v>986</v>
      </c>
      <c r="AU109" s="9" t="s">
        <v>5934</v>
      </c>
      <c r="AV109" s="17" t="s">
        <v>5633</v>
      </c>
      <c r="AW109" s="7" t="s">
        <v>6006</v>
      </c>
      <c r="AX109" s="6" t="s">
        <v>5537</v>
      </c>
      <c r="AY109" s="7"/>
      <c r="AZ109" s="3" t="s">
        <v>5537</v>
      </c>
      <c r="BA109" s="18" t="s">
        <v>5537</v>
      </c>
      <c r="BB109" s="18" t="s">
        <v>5537</v>
      </c>
      <c r="BC109" s="18" t="s">
        <v>5537</v>
      </c>
      <c r="BD109" s="18" t="s">
        <v>5537</v>
      </c>
      <c r="BE109" s="18" t="s">
        <v>5537</v>
      </c>
      <c r="BF109" s="18" t="s">
        <v>5537</v>
      </c>
      <c r="BG109" s="18" t="s">
        <v>5537</v>
      </c>
      <c r="BH109" s="18" t="s">
        <v>5537</v>
      </c>
      <c r="BI109" s="18" t="s">
        <v>5537</v>
      </c>
      <c r="BJ109" s="18" t="s">
        <v>5537</v>
      </c>
      <c r="BK109" s="18" t="s">
        <v>5537</v>
      </c>
      <c r="BL109" s="9" t="s">
        <v>5537</v>
      </c>
      <c r="BM109" s="14" t="s">
        <v>6391</v>
      </c>
      <c r="BN109" s="14" t="s">
        <v>5537</v>
      </c>
      <c r="BO109" s="14" t="str">
        <f>_xlfn.XLOOKUP(B109,'[4]cell downs 18042026 17h'!$B:$B,'[4]cell downs 18042026 17h'!$B:$B,"")</f>
        <v/>
      </c>
      <c r="BP109" s="14" t="str">
        <f>_xlfn.XLOOKUP(B109,'[5]Cells Huawei 19042026 15h'!$B:$B,'[5]Cells Huawei 19042026 15h'!$B:$B,"")</f>
        <v/>
      </c>
      <c r="BQ109" s="9" t="str">
        <f>_xlfn.XLOOKUP(B109,'[6]cells down 19042026 9H40'!$B:$B,'[6]cells down 19042026 9H40'!$B:$B,"")</f>
        <v/>
      </c>
      <c r="BR109" s="9" t="s">
        <v>1171</v>
      </c>
      <c r="BS109" s="9" t="s">
        <v>302</v>
      </c>
      <c r="BT109" s="108"/>
    </row>
    <row r="110" spans="1:72" s="9" customFormat="1" x14ac:dyDescent="0.35">
      <c r="A110" s="1" t="s">
        <v>326</v>
      </c>
      <c r="B110" s="8" t="s">
        <v>327</v>
      </c>
      <c r="C110" s="3" t="str">
        <f>_xlfn.XLOOKUP(B110,'[1]daily break down'!$D:$D,'[1]daily break down'!$E:$E,"")</f>
        <v>Douala</v>
      </c>
      <c r="D110" s="1" t="s">
        <v>21</v>
      </c>
      <c r="E110" s="1" t="s">
        <v>125</v>
      </c>
      <c r="F110" s="3" t="s">
        <v>31</v>
      </c>
      <c r="G110" s="1" t="s">
        <v>32</v>
      </c>
      <c r="H110" s="34" t="str">
        <f>_xlfn.XLOOKUP(B110,[2]CALCULATION!$B:$B,[2]CALCULATION!$H:$H,"")</f>
        <v>ZTE</v>
      </c>
      <c r="I110" s="28">
        <v>0</v>
      </c>
      <c r="J110" s="28">
        <v>0</v>
      </c>
      <c r="K110" s="28">
        <v>0</v>
      </c>
      <c r="L110" s="28">
        <v>0</v>
      </c>
      <c r="M110" s="28">
        <v>0</v>
      </c>
      <c r="N110" s="28">
        <v>0</v>
      </c>
      <c r="O110" s="28">
        <v>0.11084501174261581</v>
      </c>
      <c r="P110" s="28">
        <v>1.8771776630625534</v>
      </c>
      <c r="Q110" s="28">
        <v>0.44414695533811016</v>
      </c>
      <c r="R110" s="28">
        <v>16.078768980090342</v>
      </c>
      <c r="S110" s="93">
        <v>0</v>
      </c>
      <c r="T110" s="93">
        <f>_xlfn.XLOOKUP(B110,'[3]Nur des jours'!$B:$B,'[3]Nur des jours'!$U:$U,"")</f>
        <v>2.5879412041674152</v>
      </c>
      <c r="U110" s="93">
        <v>0</v>
      </c>
      <c r="V110" s="93">
        <v>0</v>
      </c>
      <c r="W110" s="93">
        <v>2.5879412041674152</v>
      </c>
      <c r="X110" s="93">
        <v>3.8850329449566678</v>
      </c>
      <c r="Y110" s="93">
        <v>1.799488061911978</v>
      </c>
      <c r="Z110" s="93">
        <v>0.69499733187228385</v>
      </c>
      <c r="AA110" s="93">
        <v>19.366077110317807</v>
      </c>
      <c r="AB110" s="93">
        <v>36.497026535742918</v>
      </c>
      <c r="AC110" s="93">
        <f>_xlfn.XLOOKUP(B110,'[3]Nur des jours'!$B:$B,'[3]Nur des jours'!$N:$N,"")</f>
        <v>0</v>
      </c>
      <c r="AD110" s="93">
        <v>0</v>
      </c>
      <c r="AE110" s="93">
        <v>0</v>
      </c>
      <c r="AF110" s="93">
        <v>0</v>
      </c>
      <c r="AG110" s="93"/>
      <c r="AH110" s="93">
        <v>7.613687923226407</v>
      </c>
      <c r="AI110" s="93">
        <v>6.4419894967806917</v>
      </c>
      <c r="AJ110" s="93">
        <v>5.5898857064169638</v>
      </c>
      <c r="AK110" s="93">
        <v>9.2373710510936426</v>
      </c>
      <c r="AL110" s="93">
        <v>7.613687923226407</v>
      </c>
      <c r="AM110" s="49" t="s">
        <v>5559</v>
      </c>
      <c r="AN110" s="49"/>
      <c r="AO110" s="48" t="str" cm="1">
        <f t="array" ref="AO110">IFERROR(_xlfn.IFS(
AQ110="MPR ISSUE","PDH",
AQ110="BSS Hardware Issue","BSS",
AQ110="Sites strategiques, MLL, Pylone, etc.","ENVTECH",
AQ110="AKTIVCO DEFAUT GE &amp; POWER Cabinet","AKTIVCO",
AQ110="AKTIVCO Coupure ENEO &amp; Baisse de tension","AKTIVCO GRID ONLY",
AQ110="Coupure ENEO &amp; Baisse de tension","IHS GRID ONLY",
AQ110="Defaut GE &amp; POWER Cabinet","IHS",
AQ110="Sharing","Partners",
AQ110="Sites strategiques &amp; DataCenter","SST &amp; DC",
AQ110="Exclu","Exclu",
AQ110="SAT","SAT",
AQ110="SPARE-ISSUE","SPARE-ISSUE",
AQ110="Fiber CAmtel","TRANS_FO_CAMTEL",
AQ110="Fiber AOF","Fiber AOF",
AQ110="Projet OCM (HUAWEI)","TRAVAUX-HUAWEI",
AQ110="Projet OCM (NOKIA)","TRAVAUX-NOKIA",
AQ110="ACCESS-ISSUE","ACCESS-ISSUE",
AQ110="Projet OCM (ZTE, NOKIA, autres projets)","TRAVAUX OCM",
AQ110="No root CAuse","No root cause",
AQ110="ODU HS","PDH",
AQ110="IP &amp; VLAN","PDH",
AQ110="Warehouse HUAWEI","SPARE-ISSUE",
AQ110="SPARE-HS","SPARE-ISSUE",
AQ110="Power Telco","BSS",AQ110="no impacts","no impacts"
),"")</f>
        <v>AKTIVCO GRID ONLY</v>
      </c>
      <c r="AP110" s="48" t="str" cm="1">
        <f t="array" ref="AP110">IFERROR(_xlfn.IFS(
AQ110="MPR ISSUE","TX ISSUE",
AQ110="BSS Hardware Issue","RAN ISSUE",
AQ110="Sites strategiques, MLL, Pylone, etc.","ENVTECH",
AQ110="AKTIVCO DEFAUT GE &amp; POWER Cabinet","POWER ISSUE",
AQ110="AKTIVCO Coupure ENEO &amp; Baisse de tension","POWER ISSUE",
AQ110="Coupure ENEO &amp; Baisse de tension","POWER ISSUE",
AQ110="Defaut GE &amp; POWER Cabinet","POWER ISSUE",
AQ110="Sharing","POWER ISSUE",
AQ110="Sites strategiques &amp; DataCenter","POWER ISSUE",
AQ110="Exclu","Exclu",
AQ110="SAT","TX ISSUE",
AQ110="SPARE-ISSUE","SPARE-ISSUE",
AQ110="Fiber CAmtel","TX ISSUE",
AQ110="Fiber AOF","TX ISSUE",
AQ110="Projet OCM (HUAWEI)","TRAVAUX-HUAWEI",
AQ110="Projet OCM (NOKIA)","TRAVAUX -NOKIA",
AQ110="ACCESS-ISSUE","ACCESS-ISSUE",
AQ110="Projet OCM (ZTE, NOKIA, autres projets)","TRAVAUX OCM",
AQ110="No root CAuse","No root cause",
AQ110="ODU HS","TX ISSUE",
AQ110="IP &amp; VLAN","TX ISSUE",
AQ110="Warehouse HUAWEI","SPARE-ISSUE",
AQ110="SPARE-HS","SPARE-ISSUE",
AQ110="Power Telco","RAN ISSUE",AQ110="no impacts","no impacts"
),"")</f>
        <v>POWER ISSUE</v>
      </c>
      <c r="AQ110" s="67" t="s">
        <v>5327</v>
      </c>
      <c r="AR110" s="48" t="str" cm="1">
        <f t="array" ref="AR110">IFERROR(_xlfn.IFS(
AQ110="MPR ISSUE","ACTIVE",
AQ110="BSS Hardware Issue","ACTIVE",
AQ110="Sites strategiques, MLL, Pylone, etc.","PASSIVE",
AQ110="AKTIVCO DEFAUT GE &amp; POWER Cabinet","PASSIVE",
AQ110="AKTIVCO Coupure ENEO &amp; Baisse de tension","PASSIVE",
AQ110="Coupure ENEO &amp; Baisse de tension","PASSIVE",
AQ110="Defaut GE &amp; POWER Cabinet","PASSIVE",
AQ110="Sharing","PASSIVE",
AQ110="Sites strategiques &amp; DataCenter","PASSIVE",
AQ110="Exclu","Exclu",
AQ110="SAT","ACTIVE",
AQ110="SPARE-ISSUE","SPARE-ISSUE",
AQ110="Fiber CAmtel","ACTIVE",
AQ110="Fiber AOF","ACTIVE",
AQ110="Projet OCM (HUAWEI)","PLANNED WORKS",
AQ110="Projet OCM (NOKIA)","PLANNED WORKS",
AQ110="ACCESS-ISSUE","ACCESS-ISSUE",
AQ110="Projet OCM (ZTE, NOKIA, autres projets)","PLANNED WORKS",
AQ110="No root CAuse","No root cause",
AQ110="ODU HS","ACTIVE",
AQ110="IP &amp; VLAN","ACTIVE",
AQ110="Warehouse HUAWEI","SPARE-ISSUE",
AQ110="SPARE-HS","SPARE-ISSUE",
AQ110="Power Telco","ACTIVE", AQ110="no impacts","no impacts"
),"")</f>
        <v>PASSIVE</v>
      </c>
      <c r="AS110" s="92" t="s">
        <v>6379</v>
      </c>
      <c r="AT110" s="98" t="s">
        <v>327</v>
      </c>
      <c r="AV110" s="17" t="s">
        <v>5537</v>
      </c>
      <c r="AW110" s="7" t="s">
        <v>5950</v>
      </c>
      <c r="AX110" s="6" t="s">
        <v>6340</v>
      </c>
      <c r="AY110" s="7"/>
      <c r="AZ110" s="3" t="s">
        <v>5537</v>
      </c>
      <c r="BA110" s="18" t="s">
        <v>5537</v>
      </c>
      <c r="BB110" s="18" t="s">
        <v>5537</v>
      </c>
      <c r="BC110" s="18" t="s">
        <v>5537</v>
      </c>
      <c r="BD110" s="18" t="s">
        <v>5537</v>
      </c>
      <c r="BE110" s="18" t="s">
        <v>5537</v>
      </c>
      <c r="BF110" s="18" t="s">
        <v>5537</v>
      </c>
      <c r="BG110" s="18" t="s">
        <v>5537</v>
      </c>
      <c r="BH110" s="18" t="s">
        <v>5537</v>
      </c>
      <c r="BI110" s="18" t="s">
        <v>5537</v>
      </c>
      <c r="BJ110" s="18" t="s">
        <v>5537</v>
      </c>
      <c r="BK110" s="18" t="s">
        <v>5537</v>
      </c>
      <c r="BL110" s="9" t="s">
        <v>5821</v>
      </c>
      <c r="BM110" s="14" t="s">
        <v>6391</v>
      </c>
      <c r="BN110" s="14" t="s">
        <v>5537</v>
      </c>
      <c r="BO110" s="14" t="str">
        <f>_xlfn.XLOOKUP(B110,'[4]cell downs 18042026 17h'!$B:$B,'[4]cell downs 18042026 17h'!$B:$B,"")</f>
        <v/>
      </c>
      <c r="BP110" s="14" t="str">
        <f>_xlfn.XLOOKUP(B110,'[5]Cells Huawei 19042026 15h'!$B:$B,'[5]Cells Huawei 19042026 15h'!$B:$B,"")</f>
        <v/>
      </c>
      <c r="BQ110" s="9" t="str">
        <f>_xlfn.XLOOKUP(B110,'[6]cells down 19042026 9H40'!$B:$B,'[6]cells down 19042026 9H40'!$B:$B,"")</f>
        <v/>
      </c>
      <c r="BR110" s="9" t="s">
        <v>5537</v>
      </c>
      <c r="BS110" s="9" t="s">
        <v>302</v>
      </c>
      <c r="BT110" s="108"/>
    </row>
    <row r="111" spans="1:72" s="9" customFormat="1" ht="46" customHeight="1" x14ac:dyDescent="0.35">
      <c r="A111" s="1" t="s">
        <v>730</v>
      </c>
      <c r="B111" s="8" t="s">
        <v>731</v>
      </c>
      <c r="C111" s="3" t="str">
        <f>_xlfn.XLOOKUP(B111,'[1]daily break down'!$D:$D,'[1]daily break down'!$E:$E,"")</f>
        <v>NORD</v>
      </c>
      <c r="D111" s="1" t="s">
        <v>21</v>
      </c>
      <c r="E111" s="1" t="s">
        <v>36</v>
      </c>
      <c r="F111" s="3" t="s">
        <v>23</v>
      </c>
      <c r="G111" s="1" t="s">
        <v>732</v>
      </c>
      <c r="H111" s="32" t="str">
        <f>_xlfn.XLOOKUP(B111,[2]CALCULATION!$B:$B,[2]CALCULATION!$H:$H,"")</f>
        <v>Huawei</v>
      </c>
      <c r="I111" s="28">
        <v>7.7049856891331574</v>
      </c>
      <c r="J111" s="28">
        <v>3.9461002531154308</v>
      </c>
      <c r="K111" s="28">
        <v>1.9372640419138611</v>
      </c>
      <c r="L111" s="28">
        <v>1.1259998344904734</v>
      </c>
      <c r="M111" s="28">
        <v>0.46269543678820196</v>
      </c>
      <c r="N111" s="28">
        <v>0.31528851449492484</v>
      </c>
      <c r="O111" s="28">
        <v>0.30934943341523202</v>
      </c>
      <c r="P111" s="28">
        <v>2.2081432113984696</v>
      </c>
      <c r="Q111" s="28">
        <v>0.95077019002205854</v>
      </c>
      <c r="R111" s="28">
        <v>2.4147625937055017</v>
      </c>
      <c r="S111" s="93">
        <v>0.73516192824305915</v>
      </c>
      <c r="T111" s="93">
        <f>_xlfn.XLOOKUP(B111,'[3]Nur des jours'!$B:$B,'[3]Nur des jours'!$U:$U,"")</f>
        <v>0.7656599121658062</v>
      </c>
      <c r="U111" s="93">
        <v>2.2558877160541391</v>
      </c>
      <c r="V111" s="93">
        <v>0.29998601729859914</v>
      </c>
      <c r="W111" s="93">
        <v>0.7656599121658062</v>
      </c>
      <c r="X111" s="93">
        <v>1.2810223352252783</v>
      </c>
      <c r="Y111" s="93">
        <v>1.8390105954633267</v>
      </c>
      <c r="Z111" s="93">
        <v>4.4314105692100911</v>
      </c>
      <c r="AA111" s="93">
        <v>1.3342957141593401</v>
      </c>
      <c r="AB111" s="93">
        <v>4.289389840568667</v>
      </c>
      <c r="AC111" s="93">
        <f>_xlfn.XLOOKUP(B111,'[3]Nur des jours'!$B:$B,'[3]Nur des jours'!$N:$N,"")</f>
        <v>5.6152138925272439</v>
      </c>
      <c r="AD111" s="93">
        <v>5.6152138925272439</v>
      </c>
      <c r="AE111" s="93">
        <v>8.9134549257632703</v>
      </c>
      <c r="AF111" s="93">
        <v>16.649313135463839</v>
      </c>
      <c r="AG111" s="93"/>
      <c r="AH111" s="93">
        <v>7.5757170414886739</v>
      </c>
      <c r="AI111" s="93">
        <v>10.515583971799575</v>
      </c>
      <c r="AJ111" s="93">
        <v>17.885466711547682</v>
      </c>
      <c r="AK111" s="93">
        <v>0.13372327176180376</v>
      </c>
      <c r="AL111" s="93">
        <v>7.5757170414886739</v>
      </c>
      <c r="AM111" s="49" t="s">
        <v>5559</v>
      </c>
      <c r="AN111" s="49"/>
      <c r="AO111" s="48" t="str" cm="1">
        <f t="array" ref="AO111">IFERROR(_xlfn.IFS(
AQ111="MPR ISSUE","PDH",
AQ111="BSS Hardware Issue","BSS",
AQ111="Sites strategiques, MLL, Pylone, etc.","ENVTECH",
AQ111="AKTIVCO DEFAUT GE &amp; POWER Cabinet","AKTIVCO",
AQ111="AKTIVCO Coupure ENEO &amp; Baisse de tension","AKTIVCO GRID ONLY",
AQ111="Coupure ENEO &amp; Baisse de tension","IHS GRID ONLY",
AQ111="Defaut GE &amp; POWER Cabinet","IHS",
AQ111="Sharing","Partners",
AQ111="Sites strategiques &amp; DataCenter","SST &amp; DC",
AQ111="Exclu","Exclu",
AQ111="SAT","SAT",
AQ111="SPARE-ISSUE","SPARE-ISSUE",
AQ111="Fiber CAmtel","TRANS_FO_CAMTEL",
AQ111="Fiber AOF","Fiber AOF",
AQ111="Projet OCM (HUAWEI)","TRAVAUX-HUAWEI",
AQ111="Projet OCM (NOKIA)","TRAVAUX-NOKIA",
AQ111="ACCESS-ISSUE","ACCESS-ISSUE",
AQ111="Projet OCM (ZTE, NOKIA, autres projets)","TRAVAUX OCM",
AQ111="No root CAuse","No root cause",
AQ111="ODU HS","PDH",
AQ111="IP &amp; VLAN","PDH",
AQ111="Warehouse HUAWEI","SPARE-ISSUE",
AQ111="SPARE-HS","SPARE-ISSUE",
AQ111="Power Telco","BSS",AQ111="no impacts","no impacts"
),"")</f>
        <v>AKTIVCO</v>
      </c>
      <c r="AP111" s="48" t="str" cm="1">
        <f t="array" ref="AP111">IFERROR(_xlfn.IFS(
AQ111="MPR ISSUE","TX ISSUE",
AQ111="BSS Hardware Issue","RAN ISSUE",
AQ111="Sites strategiques, MLL, Pylone, etc.","ENVTECH",
AQ111="AKTIVCO DEFAUT GE &amp; POWER Cabinet","POWER ISSUE",
AQ111="AKTIVCO Coupure ENEO &amp; Baisse de tension","POWER ISSUE",
AQ111="Coupure ENEO &amp; Baisse de tension","POWER ISSUE",
AQ111="Defaut GE &amp; POWER Cabinet","POWER ISSUE",
AQ111="Sharing","POWER ISSUE",
AQ111="Sites strategiques &amp; DataCenter","POWER ISSUE",
AQ111="Exclu","Exclu",
AQ111="SAT","TX ISSUE",
AQ111="SPARE-ISSUE","SPARE-ISSUE",
AQ111="Fiber CAmtel","TX ISSUE",
AQ111="Fiber AOF","TX ISSUE",
AQ111="Projet OCM (HUAWEI)","TRAVAUX-HUAWEI",
AQ111="Projet OCM (NOKIA)","TRAVAUX -NOKIA",
AQ111="ACCESS-ISSUE","ACCESS-ISSUE",
AQ111="Projet OCM (ZTE, NOKIA, autres projets)","TRAVAUX OCM",
AQ111="No root CAuse","No root cause",
AQ111="ODU HS","TX ISSUE",
AQ111="IP &amp; VLAN","TX ISSUE",
AQ111="Warehouse HUAWEI","SPARE-ISSUE",
AQ111="SPARE-HS","SPARE-ISSUE",
AQ111="Power Telco","RAN ISSUE",AQ111="no impacts","no impacts"
),"")</f>
        <v>POWER ISSUE</v>
      </c>
      <c r="AQ111" s="67" t="s">
        <v>5325</v>
      </c>
      <c r="AR111" s="48" t="str" cm="1">
        <f t="array" ref="AR111">IFERROR(_xlfn.IFS(
AQ111="MPR ISSUE","ACTIVE",
AQ111="BSS Hardware Issue","ACTIVE",
AQ111="Sites strategiques, MLL, Pylone, etc.","PASSIVE",
AQ111="AKTIVCO DEFAUT GE &amp; POWER Cabinet","PASSIVE",
AQ111="AKTIVCO Coupure ENEO &amp; Baisse de tension","PASSIVE",
AQ111="Coupure ENEO &amp; Baisse de tension","PASSIVE",
AQ111="Defaut GE &amp; POWER Cabinet","PASSIVE",
AQ111="Sharing","PASSIVE",
AQ111="Sites strategiques &amp; DataCenter","PASSIVE",
AQ111="Exclu","Exclu",
AQ111="SAT","ACTIVE",
AQ111="SPARE-ISSUE","SPARE-ISSUE",
AQ111="Fiber CAmtel","ACTIVE",
AQ111="Fiber AOF","ACTIVE",
AQ111="Projet OCM (HUAWEI)","PLANNED WORKS",
AQ111="Projet OCM (NOKIA)","PLANNED WORKS",
AQ111="ACCESS-ISSUE","ACCESS-ISSUE",
AQ111="Projet OCM (ZTE, NOKIA, autres projets)","PLANNED WORKS",
AQ111="No root CAuse","No root cause",
AQ111="ODU HS","ACTIVE",
AQ111="IP &amp; VLAN","ACTIVE",
AQ111="Warehouse HUAWEI","SPARE-ISSUE",
AQ111="SPARE-HS","SPARE-ISSUE",
AQ111="Power Telco","ACTIVE", AQ111="no impacts","no impacts"
),"")</f>
        <v>PASSIVE</v>
      </c>
      <c r="AS111" s="92" t="s">
        <v>6352</v>
      </c>
      <c r="AT111" s="98" t="s">
        <v>731</v>
      </c>
      <c r="AV111" s="17" t="s">
        <v>5537</v>
      </c>
      <c r="AW111" s="7" t="s">
        <v>5950</v>
      </c>
      <c r="AX111" s="6" t="s">
        <v>6352</v>
      </c>
      <c r="AY111" s="7"/>
      <c r="AZ111" s="3" t="s">
        <v>5537</v>
      </c>
      <c r="BA111" s="18" t="s">
        <v>5537</v>
      </c>
      <c r="BB111" s="18" t="s">
        <v>5537</v>
      </c>
      <c r="BC111" s="18" t="s">
        <v>5537</v>
      </c>
      <c r="BD111" s="18" t="s">
        <v>5537</v>
      </c>
      <c r="BE111" s="18" t="s">
        <v>5537</v>
      </c>
      <c r="BF111" s="18" t="s">
        <v>5537</v>
      </c>
      <c r="BG111" s="18" t="s">
        <v>5537</v>
      </c>
      <c r="BH111" s="18" t="s">
        <v>5537</v>
      </c>
      <c r="BI111" s="18" t="s">
        <v>5537</v>
      </c>
      <c r="BJ111" s="18" t="s">
        <v>5537</v>
      </c>
      <c r="BK111" s="18" t="s">
        <v>5537</v>
      </c>
      <c r="BL111" s="9" t="s">
        <v>5537</v>
      </c>
      <c r="BM111" s="14" t="s">
        <v>6391</v>
      </c>
      <c r="BN111" s="14" t="s">
        <v>5537</v>
      </c>
      <c r="BO111" s="14" t="str">
        <f>_xlfn.XLOOKUP(B111,'[4]cell downs 18042026 17h'!$B:$B,'[4]cell downs 18042026 17h'!$B:$B,"")</f>
        <v/>
      </c>
      <c r="BP111" s="14" t="str">
        <f>_xlfn.XLOOKUP(B111,'[5]Cells Huawei 19042026 15h'!$B:$B,'[5]Cells Huawei 19042026 15h'!$B:$B,"")</f>
        <v/>
      </c>
      <c r="BQ111" s="9" t="str">
        <f>_xlfn.XLOOKUP(B111,'[6]cells down 19042026 9H40'!$B:$B,'[6]cells down 19042026 9H40'!$B:$B,"")</f>
        <v/>
      </c>
      <c r="BR111" s="9" t="s">
        <v>5537</v>
      </c>
      <c r="BS111" s="9" t="s">
        <v>12</v>
      </c>
      <c r="BT111" s="108"/>
    </row>
    <row r="112" spans="1:72" s="9" customFormat="1" ht="32.5" customHeight="1" x14ac:dyDescent="0.35">
      <c r="A112" s="1" t="s">
        <v>4193</v>
      </c>
      <c r="B112" s="8" t="s">
        <v>4194</v>
      </c>
      <c r="C112" s="3" t="str">
        <f>_xlfn.XLOOKUP(B112,'[1]daily break down'!$D:$D,'[1]daily break down'!$E:$E,"")</f>
        <v>Douala</v>
      </c>
      <c r="D112" s="1" t="s">
        <v>21</v>
      </c>
      <c r="E112" s="1" t="s">
        <v>22</v>
      </c>
      <c r="F112" s="3" t="s">
        <v>31</v>
      </c>
      <c r="G112" s="1" t="s">
        <v>32</v>
      </c>
      <c r="H112" s="34" t="str">
        <f>_xlfn.XLOOKUP(B112,[2]CALCULATION!$B:$B,[2]CALCULATION!$H:$H,"")</f>
        <v>ZTE</v>
      </c>
      <c r="I112" s="28">
        <v>2.0533347316034725</v>
      </c>
      <c r="J112" s="28">
        <v>22.951552079855492</v>
      </c>
      <c r="K112" s="28">
        <v>28.48340481632723</v>
      </c>
      <c r="L112" s="28">
        <v>27.774139421801038</v>
      </c>
      <c r="M112" s="28">
        <v>20.065925583492426</v>
      </c>
      <c r="N112" s="28">
        <v>2.9322295560064267</v>
      </c>
      <c r="O112" s="28">
        <v>6.2190918092759256E-2</v>
      </c>
      <c r="P112" s="28">
        <v>8.0218615255983305</v>
      </c>
      <c r="Q112" s="28">
        <v>6.6035090873291047</v>
      </c>
      <c r="R112" s="28">
        <v>1.156961530449472</v>
      </c>
      <c r="S112" s="93">
        <v>0.36362157673506712</v>
      </c>
      <c r="T112" s="93">
        <f>_xlfn.XLOOKUP(B112,'[3]Nur des jours'!$B:$B,'[3]Nur des jours'!$U:$U,"")</f>
        <v>0</v>
      </c>
      <c r="U112" s="93">
        <v>1.0206301917912985</v>
      </c>
      <c r="V112" s="93">
        <v>2.0140083839136156</v>
      </c>
      <c r="W112" s="93">
        <v>0</v>
      </c>
      <c r="X112" s="93">
        <v>4.3879464833505972</v>
      </c>
      <c r="Y112" s="93">
        <v>0</v>
      </c>
      <c r="Z112" s="93">
        <v>10.231966595611715</v>
      </c>
      <c r="AA112" s="93">
        <v>3.7063076251380416</v>
      </c>
      <c r="AB112" s="93">
        <v>8.9601649958765375</v>
      </c>
      <c r="AC112" s="93">
        <f>_xlfn.XLOOKUP(B112,'[3]Nur des jours'!$B:$B,'[3]Nur des jours'!$N:$N,"")</f>
        <v>2.040511310293267</v>
      </c>
      <c r="AD112" s="93">
        <v>2.040511310293267</v>
      </c>
      <c r="AE112" s="93">
        <v>2.1614153062068935</v>
      </c>
      <c r="AF112" s="93">
        <v>0</v>
      </c>
      <c r="AG112" s="93"/>
      <c r="AH112" s="93">
        <v>7.3044098301244444</v>
      </c>
      <c r="AI112" s="93">
        <v>2.50140882222462</v>
      </c>
      <c r="AJ112" s="93">
        <v>2.1312106653610381</v>
      </c>
      <c r="AK112" s="93">
        <v>11.949901448342731</v>
      </c>
      <c r="AL112" s="93">
        <v>7.3044098301244444</v>
      </c>
      <c r="AM112" s="49" t="s">
        <v>5559</v>
      </c>
      <c r="AN112" s="49"/>
      <c r="AO112" s="48" t="str" cm="1">
        <f t="array" ref="AO112">IFERROR(_xlfn.IFS(
AQ112="MPR ISSUE","PDH",
AQ112="BSS Hardware Issue","BSS",
AQ112="Sites strategiques, MLL, Pylone, etc.","ENVTECH",
AQ112="AKTIVCO DEFAUT GE &amp; POWER Cabinet","AKTIVCO",
AQ112="AKTIVCO Coupure ENEO &amp; Baisse de tension","AKTIVCO GRID ONLY",
AQ112="Coupure ENEO &amp; Baisse de tension","IHS GRID ONLY",
AQ112="Defaut GE &amp; POWER Cabinet","IHS",
AQ112="Sharing","Partners",
AQ112="Sites strategiques &amp; DataCenter","SST &amp; DC",
AQ112="Exclu","Exclu",
AQ112="SAT","SAT",
AQ112="SPARE-ISSUE","SPARE-ISSUE",
AQ112="Fiber CAmtel","TRANS_FO_CAMTEL",
AQ112="Fiber AOF","Fiber AOF",
AQ112="Projet OCM (HUAWEI)","TRAVAUX-HUAWEI",
AQ112="Projet OCM (NOKIA)","TRAVAUX-NOKIA",
AQ112="ACCESS-ISSUE","ACCESS-ISSUE",
AQ112="Projet OCM (ZTE, NOKIA, autres projets)","TRAVAUX OCM",
AQ112="No root CAuse","No root cause",
AQ112="ODU HS","PDH",
AQ112="IP &amp; VLAN","PDH",
AQ112="Warehouse HUAWEI","SPARE-ISSUE",
AQ112="SPARE-HS","SPARE-ISSUE",
AQ112="Power Telco","BSS",AQ112="no impacts","no impacts"
),"")</f>
        <v>PDH</v>
      </c>
      <c r="AP112" s="48" t="str" cm="1">
        <f t="array" ref="AP112">IFERROR(_xlfn.IFS(
AQ112="MPR ISSUE","TX ISSUE",
AQ112="BSS Hardware Issue","RAN ISSUE",
AQ112="Sites strategiques, MLL, Pylone, etc.","ENVTECH",
AQ112="AKTIVCO DEFAUT GE &amp; POWER Cabinet","POWER ISSUE",
AQ112="AKTIVCO Coupure ENEO &amp; Baisse de tension","POWER ISSUE",
AQ112="Coupure ENEO &amp; Baisse de tension","POWER ISSUE",
AQ112="Defaut GE &amp; POWER Cabinet","POWER ISSUE",
AQ112="Sharing","POWER ISSUE",
AQ112="Sites strategiques &amp; DataCenter","POWER ISSUE",
AQ112="Exclu","Exclu",
AQ112="SAT","TX ISSUE",
AQ112="SPARE-ISSUE","SPARE-ISSUE",
AQ112="Fiber CAmtel","TX ISSUE",
AQ112="Fiber AOF","TX ISSUE",
AQ112="Projet OCM (HUAWEI)","TRAVAUX-HUAWEI",
AQ112="Projet OCM (NOKIA)","TRAVAUX -NOKIA",
AQ112="ACCESS-ISSUE","ACCESS-ISSUE",
AQ112="Projet OCM (ZTE, NOKIA, autres projets)","TRAVAUX OCM",
AQ112="No root CAuse","No root cause",
AQ112="ODU HS","TX ISSUE",
AQ112="IP &amp; VLAN","TX ISSUE",
AQ112="Warehouse HUAWEI","SPARE-ISSUE",
AQ112="SPARE-HS","SPARE-ISSUE",
AQ112="Power Telco","RAN ISSUE",AQ112="no impacts","no impacts"
),"")</f>
        <v>TX ISSUE</v>
      </c>
      <c r="AQ112" s="67" t="s">
        <v>5933</v>
      </c>
      <c r="AR112" s="48" t="str" cm="1">
        <f t="array" ref="AR112">IFERROR(_xlfn.IFS(
AQ112="MPR ISSUE","ACTIVE",
AQ112="BSS Hardware Issue","ACTIVE",
AQ112="Sites strategiques, MLL, Pylone, etc.","PASSIVE",
AQ112="AKTIVCO DEFAUT GE &amp; POWER Cabinet","PASSIVE",
AQ112="AKTIVCO Coupure ENEO &amp; Baisse de tension","PASSIVE",
AQ112="Coupure ENEO &amp; Baisse de tension","PASSIVE",
AQ112="Defaut GE &amp; POWER Cabinet","PASSIVE",
AQ112="Sharing","PASSIVE",
AQ112="Sites strategiques &amp; DataCenter","PASSIVE",
AQ112="Exclu","Exclu",
AQ112="SAT","ACTIVE",
AQ112="SPARE-ISSUE","SPARE-ISSUE",
AQ112="Fiber CAmtel","ACTIVE",
AQ112="Fiber AOF","ACTIVE",
AQ112="Projet OCM (HUAWEI)","PLANNED WORKS",
AQ112="Projet OCM (NOKIA)","PLANNED WORKS",
AQ112="ACCESS-ISSUE","ACCESS-ISSUE",
AQ112="Projet OCM (ZTE, NOKIA, autres projets)","PLANNED WORKS",
AQ112="No root CAuse","No root cause",
AQ112="ODU HS","ACTIVE",
AQ112="IP &amp; VLAN","ACTIVE",
AQ112="Warehouse HUAWEI","SPARE-ISSUE",
AQ112="SPARE-HS","SPARE-ISSUE",
AQ112="Power Telco","ACTIVE", AQ112="no impacts","no impacts"
),"")</f>
        <v>ACTIVE</v>
      </c>
      <c r="AS112" s="92" t="s">
        <v>5996</v>
      </c>
      <c r="AT112" s="128" t="s">
        <v>4194</v>
      </c>
      <c r="AU112" s="9" t="s">
        <v>5932</v>
      </c>
      <c r="AV112" s="17" t="s">
        <v>5634</v>
      </c>
      <c r="AW112" s="7" t="s">
        <v>5962</v>
      </c>
      <c r="AX112" s="6" t="s">
        <v>6342</v>
      </c>
      <c r="AY112" s="7"/>
      <c r="AZ112" s="3" t="s">
        <v>5537</v>
      </c>
      <c r="BA112" s="18" t="s">
        <v>5537</v>
      </c>
      <c r="BB112" s="18" t="s">
        <v>5537</v>
      </c>
      <c r="BC112" s="18" t="s">
        <v>5537</v>
      </c>
      <c r="BD112" s="18" t="s">
        <v>5537</v>
      </c>
      <c r="BE112" s="18" t="s">
        <v>5537</v>
      </c>
      <c r="BF112" s="18" t="s">
        <v>5537</v>
      </c>
      <c r="BG112" s="18" t="s">
        <v>5537</v>
      </c>
      <c r="BH112" s="18" t="s">
        <v>5537</v>
      </c>
      <c r="BI112" s="18" t="s">
        <v>5537</v>
      </c>
      <c r="BJ112" s="18" t="s">
        <v>5653</v>
      </c>
      <c r="BK112" s="18" t="s">
        <v>5537</v>
      </c>
      <c r="BL112" s="9" t="s">
        <v>6168</v>
      </c>
      <c r="BM112" s="14" t="s">
        <v>6391</v>
      </c>
      <c r="BN112" s="14" t="s">
        <v>5537</v>
      </c>
      <c r="BO112" s="14" t="str">
        <f>_xlfn.XLOOKUP(B112,'[4]cell downs 18042026 17h'!$B:$B,'[4]cell downs 18042026 17h'!$B:$B,"")</f>
        <v/>
      </c>
      <c r="BP112" s="14" t="str">
        <f>_xlfn.XLOOKUP(B112,'[5]Cells Huawei 19042026 15h'!$B:$B,'[5]Cells Huawei 19042026 15h'!$B:$B,"")</f>
        <v/>
      </c>
      <c r="BQ112" s="9" t="str">
        <f>_xlfn.XLOOKUP(B112,'[6]cells down 19042026 9H40'!$B:$B,'[6]cells down 19042026 9H40'!$B:$B,"")</f>
        <v/>
      </c>
      <c r="BR112" s="9" t="s">
        <v>5537</v>
      </c>
      <c r="BS112" s="9" t="s">
        <v>12</v>
      </c>
      <c r="BT112" s="108"/>
    </row>
    <row r="113" spans="1:72" s="9" customFormat="1" ht="26.5" customHeight="1" x14ac:dyDescent="0.35">
      <c r="A113" s="1" t="s">
        <v>919</v>
      </c>
      <c r="B113" s="8" t="s">
        <v>920</v>
      </c>
      <c r="C113" s="3" t="str">
        <f>_xlfn.XLOOKUP(B113,'[1]daily break down'!$D:$D,'[1]daily break down'!$E:$E,"")</f>
        <v>Garoua</v>
      </c>
      <c r="D113" s="1" t="s">
        <v>11</v>
      </c>
      <c r="E113" s="1" t="s">
        <v>12</v>
      </c>
      <c r="F113" s="3" t="s">
        <v>23</v>
      </c>
      <c r="G113" s="1" t="s">
        <v>24</v>
      </c>
      <c r="H113" s="32" t="str">
        <f>_xlfn.XLOOKUP(B113,[2]CALCULATION!$B:$B,[2]CALCULATION!$H:$H,"")</f>
        <v>Huawei</v>
      </c>
      <c r="I113" s="28">
        <v>2.0918585007690487</v>
      </c>
      <c r="J113" s="28">
        <v>0.62476279345837848</v>
      </c>
      <c r="K113" s="28">
        <v>3.2947631929641332</v>
      </c>
      <c r="L113" s="28">
        <v>3.0005022358054174</v>
      </c>
      <c r="M113" s="28">
        <v>0</v>
      </c>
      <c r="N113" s="28">
        <v>0.92655015366703486</v>
      </c>
      <c r="O113" s="28">
        <v>0</v>
      </c>
      <c r="P113" s="28">
        <v>0.12190276029940103</v>
      </c>
      <c r="Q113" s="28">
        <v>0.24191500229715807</v>
      </c>
      <c r="R113" s="28">
        <v>14.443880855969613</v>
      </c>
      <c r="S113" s="93">
        <v>2.3216099796537422</v>
      </c>
      <c r="T113" s="93">
        <f>_xlfn.XLOOKUP(B113,'[3]Nur des jours'!$B:$B,'[3]Nur des jours'!$U:$U,"")</f>
        <v>5.0979787862444468</v>
      </c>
      <c r="U113" s="93">
        <v>2.573958502766577</v>
      </c>
      <c r="V113" s="93">
        <v>9.2099274326333411</v>
      </c>
      <c r="W113" s="93">
        <v>5.0979787862444468</v>
      </c>
      <c r="X113" s="93">
        <v>0</v>
      </c>
      <c r="Y113" s="93">
        <v>0</v>
      </c>
      <c r="Z113" s="93">
        <v>0</v>
      </c>
      <c r="AA113" s="93">
        <v>9.9876438577417084E-2</v>
      </c>
      <c r="AB113" s="93">
        <v>4.3065471859100022</v>
      </c>
      <c r="AC113" s="93">
        <f>_xlfn.XLOOKUP(B113,'[3]Nur des jours'!$B:$B,'[3]Nur des jours'!$N:$N,"")</f>
        <v>4.4056388810414537</v>
      </c>
      <c r="AD113" s="93">
        <v>4.4056388810414537</v>
      </c>
      <c r="AE113" s="93">
        <v>5.2367000253971518</v>
      </c>
      <c r="AF113" s="93">
        <v>9.6010328650555152</v>
      </c>
      <c r="AG113" s="93"/>
      <c r="AH113" s="93">
        <v>7.1717703526779735</v>
      </c>
      <c r="AI113" s="93">
        <v>6.6194661263183976</v>
      </c>
      <c r="AJ113" s="93">
        <v>8.4359625277531283</v>
      </c>
      <c r="AK113" s="93">
        <v>6.5091769048760373</v>
      </c>
      <c r="AL113" s="93">
        <v>7.1717703526779735</v>
      </c>
      <c r="AM113" s="49" t="s">
        <v>5559</v>
      </c>
      <c r="AN113" s="49"/>
      <c r="AO113" s="48" t="str" cm="1">
        <f t="array" ref="AO113">IFERROR(_xlfn.IFS(
AQ113="MPR ISSUE","PDH",
AQ113="BSS Hardware Issue","BSS",
AQ113="Sites strategiques, MLL, Pylone, etc.","ENVTECH",
AQ113="AKTIVCO DEFAUT GE &amp; POWER Cabinet","AKTIVCO",
AQ113="AKTIVCO Coupure ENEO &amp; Baisse de tension","AKTIVCO GRID ONLY",
AQ113="Coupure ENEO &amp; Baisse de tension","IHS GRID ONLY",
AQ113="Defaut GE &amp; POWER Cabinet","IHS",
AQ113="Sharing","Partners",
AQ113="Sites strategiques &amp; DataCenter","SST &amp; DC",
AQ113="Exclu","Exclu",
AQ113="SAT","SAT",
AQ113="SPARE-ISSUE","SPARE-ISSUE",
AQ113="Fiber CAmtel","TRANS_FO_CAMTEL",
AQ113="Fiber AOF","Fiber AOF",
AQ113="Projet OCM (HUAWEI)","TRAVAUX-HUAWEI",
AQ113="Projet OCM (NOKIA)","TRAVAUX-NOKIA",
AQ113="ACCESS-ISSUE","ACCESS-ISSUE",
AQ113="Projet OCM (ZTE, NOKIA, autres projets)","TRAVAUX OCM",
AQ113="No root CAuse","No root cause",
AQ113="ODU HS","PDH",
AQ113="IP &amp; VLAN","PDH",
AQ113="Warehouse HUAWEI","SPARE-ISSUE",
AQ113="SPARE-HS","SPARE-ISSUE",
AQ113="Power Telco","BSS",AQ113="no impacts","no impacts"
),"")</f>
        <v>IHS</v>
      </c>
      <c r="AP113" s="48" t="str" cm="1">
        <f t="array" ref="AP113">IFERROR(_xlfn.IFS(
AQ113="MPR ISSUE","TX ISSUE",
AQ113="BSS Hardware Issue","RAN ISSUE",
AQ113="Sites strategiques, MLL, Pylone, etc.","ENVTECH",
AQ113="AKTIVCO DEFAUT GE &amp; POWER Cabinet","POWER ISSUE",
AQ113="AKTIVCO Coupure ENEO &amp; Baisse de tension","POWER ISSUE",
AQ113="Coupure ENEO &amp; Baisse de tension","POWER ISSUE",
AQ113="Defaut GE &amp; POWER Cabinet","POWER ISSUE",
AQ113="Sharing","POWER ISSUE",
AQ113="Sites strategiques &amp; DataCenter","POWER ISSUE",
AQ113="Exclu","Exclu",
AQ113="SAT","TX ISSUE",
AQ113="SPARE-ISSUE","SPARE-ISSUE",
AQ113="Fiber CAmtel","TX ISSUE",
AQ113="Fiber AOF","TX ISSUE",
AQ113="Projet OCM (HUAWEI)","TRAVAUX-HUAWEI",
AQ113="Projet OCM (NOKIA)","TRAVAUX -NOKIA",
AQ113="ACCESS-ISSUE","ACCESS-ISSUE",
AQ113="Projet OCM (ZTE, NOKIA, autres projets)","TRAVAUX OCM",
AQ113="No root CAuse","No root cause",
AQ113="ODU HS","TX ISSUE",
AQ113="IP &amp; VLAN","TX ISSUE",
AQ113="Warehouse HUAWEI","SPARE-ISSUE",
AQ113="SPARE-HS","SPARE-ISSUE",
AQ113="Power Telco","RAN ISSUE",AQ113="no impacts","no impacts"
),"")</f>
        <v>POWER ISSUE</v>
      </c>
      <c r="AQ113" s="67" t="s">
        <v>5330</v>
      </c>
      <c r="AR113" s="48" t="str" cm="1">
        <f t="array" ref="AR113">IFERROR(_xlfn.IFS(
AQ113="MPR ISSUE","ACTIVE",
AQ113="BSS Hardware Issue","ACTIVE",
AQ113="Sites strategiques, MLL, Pylone, etc.","PASSIVE",
AQ113="AKTIVCO DEFAUT GE &amp; POWER Cabinet","PASSIVE",
AQ113="AKTIVCO Coupure ENEO &amp; Baisse de tension","PASSIVE",
AQ113="Coupure ENEO &amp; Baisse de tension","PASSIVE",
AQ113="Defaut GE &amp; POWER Cabinet","PASSIVE",
AQ113="Sharing","PASSIVE",
AQ113="Sites strategiques &amp; DataCenter","PASSIVE",
AQ113="Exclu","Exclu",
AQ113="SAT","ACTIVE",
AQ113="SPARE-ISSUE","SPARE-ISSUE",
AQ113="Fiber CAmtel","ACTIVE",
AQ113="Fiber AOF","ACTIVE",
AQ113="Projet OCM (HUAWEI)","PLANNED WORKS",
AQ113="Projet OCM (NOKIA)","PLANNED WORKS",
AQ113="ACCESS-ISSUE","ACCESS-ISSUE",
AQ113="Projet OCM (ZTE, NOKIA, autres projets)","PLANNED WORKS",
AQ113="No root CAuse","No root cause",
AQ113="ODU HS","ACTIVE",
AQ113="IP &amp; VLAN","ACTIVE",
AQ113="Warehouse HUAWEI","SPARE-ISSUE",
AQ113="SPARE-HS","SPARE-ISSUE",
AQ113="Power Telco","ACTIVE", AQ113="no impacts","no impacts"
),"")</f>
        <v>PASSIVE</v>
      </c>
      <c r="AS113" s="92" t="s">
        <v>5967</v>
      </c>
      <c r="AT113" s="98" t="s">
        <v>920</v>
      </c>
      <c r="AV113" s="17" t="s">
        <v>5537</v>
      </c>
      <c r="AW113" s="7" t="s">
        <v>5962</v>
      </c>
      <c r="AX113" s="6" t="s">
        <v>5537</v>
      </c>
      <c r="AY113" s="7"/>
      <c r="AZ113" s="3" t="s">
        <v>6169</v>
      </c>
      <c r="BA113" s="18" t="s">
        <v>5537</v>
      </c>
      <c r="BB113" s="18" t="s">
        <v>5537</v>
      </c>
      <c r="BC113" s="18" t="s">
        <v>5537</v>
      </c>
      <c r="BD113" s="18" t="s">
        <v>5537</v>
      </c>
      <c r="BE113" s="18" t="s">
        <v>5537</v>
      </c>
      <c r="BF113" s="18" t="s">
        <v>5537</v>
      </c>
      <c r="BG113" s="18" t="s">
        <v>5537</v>
      </c>
      <c r="BH113" s="18" t="s">
        <v>5537</v>
      </c>
      <c r="BI113" s="18" t="s">
        <v>5537</v>
      </c>
      <c r="BJ113" s="18" t="s">
        <v>5653</v>
      </c>
      <c r="BK113" s="18" t="s">
        <v>5537</v>
      </c>
      <c r="BL113" s="9" t="s">
        <v>5537</v>
      </c>
      <c r="BM113" s="14" t="s">
        <v>6391</v>
      </c>
      <c r="BN113" s="14" t="s">
        <v>5537</v>
      </c>
      <c r="BO113" s="14" t="str">
        <f>_xlfn.XLOOKUP(B113,'[4]cell downs 18042026 17h'!$B:$B,'[4]cell downs 18042026 17h'!$B:$B,"")</f>
        <v/>
      </c>
      <c r="BP113" s="14" t="str">
        <f>_xlfn.XLOOKUP(B113,'[5]Cells Huawei 19042026 15h'!$B:$B,'[5]Cells Huawei 19042026 15h'!$B:$B,"")</f>
        <v/>
      </c>
      <c r="BQ113" s="9" t="str">
        <f>_xlfn.XLOOKUP(B113,'[6]cells down 19042026 9H40'!$B:$B,'[6]cells down 19042026 9H40'!$B:$B,"")</f>
        <v/>
      </c>
      <c r="BR113" s="9" t="s">
        <v>920</v>
      </c>
      <c r="BS113" s="9" t="s">
        <v>12</v>
      </c>
      <c r="BT113" s="108"/>
    </row>
    <row r="114" spans="1:72" s="9" customFormat="1" x14ac:dyDescent="0.35">
      <c r="A114" s="1" t="s">
        <v>636</v>
      </c>
      <c r="B114" s="1" t="s">
        <v>637</v>
      </c>
      <c r="C114" s="3" t="str">
        <f>_xlfn.XLOOKUP(B114,'[1]daily break down'!$D:$D,'[1]daily break down'!$E:$E,"")</f>
        <v>Douala</v>
      </c>
      <c r="D114" s="1" t="s">
        <v>11</v>
      </c>
      <c r="E114" s="1" t="s">
        <v>12</v>
      </c>
      <c r="F114" s="3" t="s">
        <v>31</v>
      </c>
      <c r="G114" s="1" t="s">
        <v>32</v>
      </c>
      <c r="H114" s="34" t="str">
        <f>_xlfn.XLOOKUP(B114,[2]CALCULATION!$B:$B,[2]CALCULATION!$H:$H,"")</f>
        <v>ZTE</v>
      </c>
      <c r="I114" s="28">
        <v>0</v>
      </c>
      <c r="J114" s="28">
        <v>1.4447840243356067</v>
      </c>
      <c r="K114" s="28">
        <v>0</v>
      </c>
      <c r="L114" s="28">
        <v>0</v>
      </c>
      <c r="M114" s="28">
        <v>0</v>
      </c>
      <c r="N114" s="28">
        <v>0</v>
      </c>
      <c r="O114" s="28">
        <v>0</v>
      </c>
      <c r="P114" s="28">
        <v>1.5408437561531017</v>
      </c>
      <c r="Q114" s="28">
        <v>0</v>
      </c>
      <c r="R114" s="28">
        <v>0</v>
      </c>
      <c r="S114" s="93">
        <v>0</v>
      </c>
      <c r="T114" s="93">
        <f>_xlfn.XLOOKUP(B114,'[3]Nur des jours'!$B:$B,'[3]Nur des jours'!$U:$U,"")</f>
        <v>0</v>
      </c>
      <c r="U114" s="93">
        <v>0.44489602862744065</v>
      </c>
      <c r="V114" s="93">
        <v>1.9620191306184063</v>
      </c>
      <c r="W114" s="93">
        <v>0</v>
      </c>
      <c r="X114" s="93">
        <v>0</v>
      </c>
      <c r="Y114" s="93">
        <v>0.29452848333347581</v>
      </c>
      <c r="Z114" s="93">
        <v>3.234480628251335</v>
      </c>
      <c r="AA114" s="93">
        <v>5.6243276175474337</v>
      </c>
      <c r="AB114" s="93">
        <v>1.3526480097479401</v>
      </c>
      <c r="AC114" s="93">
        <f>_xlfn.XLOOKUP(B114,'[3]Nur des jours'!$B:$B,'[3]Nur des jours'!$N:$N,"")</f>
        <v>3.0267911412452597</v>
      </c>
      <c r="AD114" s="93">
        <v>3.0267911412452597</v>
      </c>
      <c r="AE114" s="93">
        <v>4.075226220133378</v>
      </c>
      <c r="AF114" s="93">
        <v>5.6093639868391385</v>
      </c>
      <c r="AG114" s="93"/>
      <c r="AH114" s="93">
        <v>7.1099361361515623</v>
      </c>
      <c r="AI114" s="93">
        <v>4.38458448736856</v>
      </c>
      <c r="AJ114" s="93">
        <v>4.6046603153231267</v>
      </c>
      <c r="AK114" s="93">
        <v>9.4690098540713166</v>
      </c>
      <c r="AL114" s="93">
        <v>7.1099361361515623</v>
      </c>
      <c r="AM114" s="49" t="s">
        <v>5559</v>
      </c>
      <c r="AN114" s="49"/>
      <c r="AO114" s="48" t="str" cm="1">
        <f t="array" ref="AO114">IFERROR(_xlfn.IFS(
AQ114="MPR ISSUE","PDH",
AQ114="BSS Hardware Issue","BSS",
AQ114="Sites strategiques, MLL, Pylone, etc.","ENVTECH",
AQ114="AKTIVCO DEFAUT GE &amp; POWER Cabinet","AKTIVCO",
AQ114="AKTIVCO Coupure ENEO &amp; Baisse de tension","AKTIVCO GRID ONLY",
AQ114="Coupure ENEO &amp; Baisse de tension","IHS GRID ONLY",
AQ114="Defaut GE &amp; POWER Cabinet","IHS",
AQ114="Sharing","Partners",
AQ114="Sites strategiques &amp; DataCenter","SST &amp; DC",
AQ114="Exclu","Exclu",
AQ114="SAT","SAT",
AQ114="SPARE-ISSUE","SPARE-ISSUE",
AQ114="Fiber CAmtel","TRANS_FO_CAMTEL",
AQ114="Fiber AOF","Fiber AOF",
AQ114="Projet OCM (HUAWEI)","TRAVAUX-HUAWEI",
AQ114="Projet OCM (NOKIA)","TRAVAUX-NOKIA",
AQ114="ACCESS-ISSUE","ACCESS-ISSUE",
AQ114="Projet OCM (ZTE, NOKIA, autres projets)","TRAVAUX OCM",
AQ114="No root CAuse","No root cause",
AQ114="ODU HS","PDH",
AQ114="IP &amp; VLAN","PDH",
AQ114="Warehouse HUAWEI","SPARE-ISSUE",
AQ114="SPARE-HS","SPARE-ISSUE",
AQ114="Power Telco","BSS",AQ114="no impacts","no impacts"
),"")</f>
        <v>No root cause</v>
      </c>
      <c r="AP114" s="48" t="str" cm="1">
        <f t="array" ref="AP114">IFERROR(_xlfn.IFS(
AQ114="MPR ISSUE","TX ISSUE",
AQ114="BSS Hardware Issue","RAN ISSUE",
AQ114="Sites strategiques, MLL, Pylone, etc.","ENVTECH",
AQ114="AKTIVCO DEFAUT GE &amp; POWER Cabinet","POWER ISSUE",
AQ114="AKTIVCO Coupure ENEO &amp; Baisse de tension","POWER ISSUE",
AQ114="Coupure ENEO &amp; Baisse de tension","POWER ISSUE",
AQ114="Defaut GE &amp; POWER Cabinet","POWER ISSUE",
AQ114="Sharing","POWER ISSUE",
AQ114="Sites strategiques &amp; DataCenter","POWER ISSUE",
AQ114="Exclu","Exclu",
AQ114="SAT","TX ISSUE",
AQ114="SPARE-ISSUE","SPARE-ISSUE",
AQ114="Fiber CAmtel","TX ISSUE",
AQ114="Fiber AOF","TX ISSUE",
AQ114="Projet OCM (HUAWEI)","TRAVAUX-HUAWEI",
AQ114="Projet OCM (NOKIA)","TRAVAUX -NOKIA",
AQ114="ACCESS-ISSUE","ACCESS-ISSUE",
AQ114="Projet OCM (ZTE, NOKIA, autres projets)","TRAVAUX OCM",
AQ114="No root CAuse","No root cause",
AQ114="ODU HS","TX ISSUE",
AQ114="IP &amp; VLAN","TX ISSUE",
AQ114="Warehouse HUAWEI","SPARE-ISSUE",
AQ114="SPARE-HS","SPARE-ISSUE",
AQ114="Power Telco","RAN ISSUE",AQ114="no impacts","no impacts"
),"")</f>
        <v>No root cause</v>
      </c>
      <c r="AQ114" s="67" t="s">
        <v>5344</v>
      </c>
      <c r="AR114" s="48" t="str" cm="1">
        <f t="array" ref="AR114">IFERROR(_xlfn.IFS(
AQ114="MPR ISSUE","ACTIVE",
AQ114="BSS Hardware Issue","ACTIVE",
AQ114="Sites strategiques, MLL, Pylone, etc.","PASSIVE",
AQ114="AKTIVCO DEFAUT GE &amp; POWER Cabinet","PASSIVE",
AQ114="AKTIVCO Coupure ENEO &amp; Baisse de tension","PASSIVE",
AQ114="Coupure ENEO &amp; Baisse de tension","PASSIVE",
AQ114="Defaut GE &amp; POWER Cabinet","PASSIVE",
AQ114="Sharing","PASSIVE",
AQ114="Sites strategiques &amp; DataCenter","PASSIVE",
AQ114="Exclu","Exclu",
AQ114="SAT","ACTIVE",
AQ114="SPARE-ISSUE","SPARE-ISSUE",
AQ114="Fiber CAmtel","ACTIVE",
AQ114="Fiber AOF","ACTIVE",
AQ114="Projet OCM (HUAWEI)","PLANNED WORKS",
AQ114="Projet OCM (NOKIA)","PLANNED WORKS",
AQ114="ACCESS-ISSUE","ACCESS-ISSUE",
AQ114="Projet OCM (ZTE, NOKIA, autres projets)","PLANNED WORKS",
AQ114="No root CAuse","No root cause",
AQ114="ODU HS","ACTIVE",
AQ114="IP &amp; VLAN","ACTIVE",
AQ114="Warehouse HUAWEI","SPARE-ISSUE",
AQ114="SPARE-HS","SPARE-ISSUE",
AQ114="Power Telco","ACTIVE", AQ114="no impacts","no impacts"
),"")</f>
        <v>No root cause</v>
      </c>
      <c r="AS114" s="92" t="s">
        <v>5950</v>
      </c>
      <c r="AT114" s="98" t="s">
        <v>637</v>
      </c>
      <c r="AV114" s="17" t="s">
        <v>5537</v>
      </c>
      <c r="AW114" s="7" t="s">
        <v>5950</v>
      </c>
      <c r="AX114" s="6" t="s">
        <v>5537</v>
      </c>
      <c r="AY114" s="7"/>
      <c r="AZ114" s="3" t="s">
        <v>5537</v>
      </c>
      <c r="BA114" s="18" t="s">
        <v>5537</v>
      </c>
      <c r="BB114" s="18" t="s">
        <v>5537</v>
      </c>
      <c r="BC114" s="18" t="s">
        <v>5537</v>
      </c>
      <c r="BD114" s="18" t="s">
        <v>5537</v>
      </c>
      <c r="BE114" s="18" t="s">
        <v>5537</v>
      </c>
      <c r="BF114" s="18" t="s">
        <v>5537</v>
      </c>
      <c r="BG114" s="18" t="s">
        <v>5537</v>
      </c>
      <c r="BH114" s="18" t="s">
        <v>5537</v>
      </c>
      <c r="BI114" s="18" t="s">
        <v>5537</v>
      </c>
      <c r="BJ114" s="18" t="s">
        <v>5537</v>
      </c>
      <c r="BK114" s="18" t="s">
        <v>5537</v>
      </c>
      <c r="BL114" s="9" t="s">
        <v>5537</v>
      </c>
      <c r="BM114" s="14" t="s">
        <v>6391</v>
      </c>
      <c r="BN114" s="14" t="s">
        <v>5537</v>
      </c>
      <c r="BO114" s="14" t="str">
        <f>_xlfn.XLOOKUP(B114,'[4]cell downs 18042026 17h'!$B:$B,'[4]cell downs 18042026 17h'!$B:$B,"")</f>
        <v/>
      </c>
      <c r="BP114" s="14" t="str">
        <f>_xlfn.XLOOKUP(B114,'[5]Cells Huawei 19042026 15h'!$B:$B,'[5]Cells Huawei 19042026 15h'!$B:$B,"")</f>
        <v/>
      </c>
      <c r="BQ114" s="9" t="str">
        <f>_xlfn.XLOOKUP(B114,'[6]cells down 19042026 9H40'!$B:$B,'[6]cells down 19042026 9H40'!$B:$B,"")</f>
        <v/>
      </c>
      <c r="BR114" s="9" t="s">
        <v>637</v>
      </c>
      <c r="BS114" s="9" t="s">
        <v>66</v>
      </c>
      <c r="BT114" s="108"/>
    </row>
    <row r="115" spans="1:72" s="9" customFormat="1" ht="35.5" customHeight="1" x14ac:dyDescent="0.35">
      <c r="A115" s="1" t="s">
        <v>2360</v>
      </c>
      <c r="B115" s="8" t="s">
        <v>2361</v>
      </c>
      <c r="C115" s="3" t="str">
        <f>_xlfn.XLOOKUP(B115,'[1]daily break down'!$D:$D,'[1]daily break down'!$E:$E,"")</f>
        <v>Yaounde</v>
      </c>
      <c r="D115" s="1" t="s">
        <v>21</v>
      </c>
      <c r="E115" s="1" t="s">
        <v>30</v>
      </c>
      <c r="F115" s="3" t="s">
        <v>37</v>
      </c>
      <c r="G115" s="1" t="s">
        <v>38</v>
      </c>
      <c r="H115" s="34" t="str">
        <f>_xlfn.XLOOKUP(B115,[2]CALCULATION!$B:$B,[2]CALCULATION!$H:$H,"")</f>
        <v>ZTE</v>
      </c>
      <c r="I115" s="28">
        <v>0.35992971552336611</v>
      </c>
      <c r="J115" s="28">
        <v>0</v>
      </c>
      <c r="K115" s="28">
        <v>0</v>
      </c>
      <c r="L115" s="28">
        <v>0</v>
      </c>
      <c r="M115" s="28">
        <v>1.8993109952544425</v>
      </c>
      <c r="N115" s="28">
        <v>0.53728173431155268</v>
      </c>
      <c r="O115" s="28">
        <v>8.3974504398843699</v>
      </c>
      <c r="P115" s="28">
        <v>17.828211812243708</v>
      </c>
      <c r="Q115" s="28">
        <v>7.0889620840503031</v>
      </c>
      <c r="R115" s="28">
        <v>7.2796725764982178</v>
      </c>
      <c r="S115" s="93">
        <v>18.090958186015584</v>
      </c>
      <c r="T115" s="93">
        <f>_xlfn.XLOOKUP(B115,'[3]Nur des jours'!$B:$B,'[3]Nur des jours'!$U:$U,"")</f>
        <v>1.5381149891705399</v>
      </c>
      <c r="U115" s="93">
        <v>7.0065996923805685</v>
      </c>
      <c r="V115" s="93">
        <v>0</v>
      </c>
      <c r="W115" s="93">
        <v>1.5381149891705399</v>
      </c>
      <c r="X115" s="93">
        <v>17.804616003629793</v>
      </c>
      <c r="Y115" s="93">
        <v>22.854243892555782</v>
      </c>
      <c r="Z115" s="93">
        <v>7.1104355183444472</v>
      </c>
      <c r="AA115" s="93">
        <v>11.523743483062383</v>
      </c>
      <c r="AB115" s="93">
        <v>9.6702151338486964</v>
      </c>
      <c r="AC115" s="93">
        <f>_xlfn.XLOOKUP(B115,'[3]Nur des jours'!$B:$B,'[3]Nur des jours'!$N:$N,"")</f>
        <v>23.575244768614827</v>
      </c>
      <c r="AD115" s="93">
        <v>23.575244768614827</v>
      </c>
      <c r="AE115" s="93">
        <v>13.868556899607057</v>
      </c>
      <c r="AF115" s="93">
        <v>29.969066840166313</v>
      </c>
      <c r="AG115" s="93"/>
      <c r="AH115" s="93">
        <v>7.0428762416781518</v>
      </c>
      <c r="AI115" s="93">
        <v>6.9885325867574704</v>
      </c>
      <c r="AJ115" s="93">
        <v>5.957253383926477</v>
      </c>
      <c r="AK115" s="93">
        <v>7.7566337686897917</v>
      </c>
      <c r="AL115" s="93">
        <v>7.0428762416781518</v>
      </c>
      <c r="AM115" s="49" t="s">
        <v>5559</v>
      </c>
      <c r="AN115" s="49"/>
      <c r="AO115" s="48" t="str" cm="1">
        <f t="array" ref="AO115">IFERROR(_xlfn.IFS(
AQ115="MPR ISSUE","PDH",
AQ115="BSS Hardware Issue","BSS",
AQ115="Sites strategiques, MLL, Pylone, etc.","ENVTECH",
AQ115="AKTIVCO DEFAUT GE &amp; POWER Cabinet","AKTIVCO",
AQ115="AKTIVCO Coupure ENEO &amp; Baisse de tension","AKTIVCO GRID ONLY",
AQ115="Coupure ENEO &amp; Baisse de tension","IHS GRID ONLY",
AQ115="Defaut GE &amp; POWER Cabinet","IHS",
AQ115="Sharing","Partners",
AQ115="Sites strategiques &amp; DataCenter","SST &amp; DC",
AQ115="Exclu","Exclu",
AQ115="SAT","SAT",
AQ115="SPARE-ISSUE","SPARE-ISSUE",
AQ115="Fiber CAmtel","TRANS_FO_CAMTEL",
AQ115="Fiber AOF","Fiber AOF",
AQ115="Projet OCM (HUAWEI)","TRAVAUX-HUAWEI",
AQ115="Projet OCM (NOKIA)","TRAVAUX-NOKIA",
AQ115="ACCESS-ISSUE","ACCESS-ISSUE",
AQ115="Projet OCM (ZTE, NOKIA, autres projets)","TRAVAUX OCM",
AQ115="No root CAuse","No root cause",
AQ115="ODU HS","PDH",
AQ115="IP &amp; VLAN","PDH",
AQ115="Warehouse HUAWEI","SPARE-ISSUE",
AQ115="SPARE-HS","SPARE-ISSUE",
AQ115="Power Telco","BSS",AQ115="no impacts","no impacts"
),"")</f>
        <v>AKTIVCO GRID ONLY</v>
      </c>
      <c r="AP115" s="48" t="str" cm="1">
        <f t="array" ref="AP115">IFERROR(_xlfn.IFS(
AQ115="MPR ISSUE","TX ISSUE",
AQ115="BSS Hardware Issue","RAN ISSUE",
AQ115="Sites strategiques, MLL, Pylone, etc.","ENVTECH",
AQ115="AKTIVCO DEFAUT GE &amp; POWER Cabinet","POWER ISSUE",
AQ115="AKTIVCO Coupure ENEO &amp; Baisse de tension","POWER ISSUE",
AQ115="Coupure ENEO &amp; Baisse de tension","POWER ISSUE",
AQ115="Defaut GE &amp; POWER Cabinet","POWER ISSUE",
AQ115="Sharing","POWER ISSUE",
AQ115="Sites strategiques &amp; DataCenter","POWER ISSUE",
AQ115="Exclu","Exclu",
AQ115="SAT","TX ISSUE",
AQ115="SPARE-ISSUE","SPARE-ISSUE",
AQ115="Fiber CAmtel","TX ISSUE",
AQ115="Fiber AOF","TX ISSUE",
AQ115="Projet OCM (HUAWEI)","TRAVAUX-HUAWEI",
AQ115="Projet OCM (NOKIA)","TRAVAUX -NOKIA",
AQ115="ACCESS-ISSUE","ACCESS-ISSUE",
AQ115="Projet OCM (ZTE, NOKIA, autres projets)","TRAVAUX OCM",
AQ115="No root CAuse","No root cause",
AQ115="ODU HS","TX ISSUE",
AQ115="IP &amp; VLAN","TX ISSUE",
AQ115="Warehouse HUAWEI","SPARE-ISSUE",
AQ115="SPARE-HS","SPARE-ISSUE",
AQ115="Power Telco","RAN ISSUE",AQ115="no impacts","no impacts"
),"")</f>
        <v>POWER ISSUE</v>
      </c>
      <c r="AQ115" s="67" t="s">
        <v>5327</v>
      </c>
      <c r="AR115" s="48" t="str" cm="1">
        <f t="array" ref="AR115">IFERROR(_xlfn.IFS(
AQ115="MPR ISSUE","ACTIVE",
AQ115="BSS Hardware Issue","ACTIVE",
AQ115="Sites strategiques, MLL, Pylone, etc.","PASSIVE",
AQ115="AKTIVCO DEFAUT GE &amp; POWER Cabinet","PASSIVE",
AQ115="AKTIVCO Coupure ENEO &amp; Baisse de tension","PASSIVE",
AQ115="Coupure ENEO &amp; Baisse de tension","PASSIVE",
AQ115="Defaut GE &amp; POWER Cabinet","PASSIVE",
AQ115="Sharing","PASSIVE",
AQ115="Sites strategiques &amp; DataCenter","PASSIVE",
AQ115="Exclu","Exclu",
AQ115="SAT","ACTIVE",
AQ115="SPARE-ISSUE","SPARE-ISSUE",
AQ115="Fiber CAmtel","ACTIVE",
AQ115="Fiber AOF","ACTIVE",
AQ115="Projet OCM (HUAWEI)","PLANNED WORKS",
AQ115="Projet OCM (NOKIA)","PLANNED WORKS",
AQ115="ACCESS-ISSUE","ACCESS-ISSUE",
AQ115="Projet OCM (ZTE, NOKIA, autres projets)","PLANNED WORKS",
AQ115="No root CAuse","No root cause",
AQ115="ODU HS","ACTIVE",
AQ115="IP &amp; VLAN","ACTIVE",
AQ115="Warehouse HUAWEI","SPARE-ISSUE",
AQ115="SPARE-HS","SPARE-ISSUE",
AQ115="Power Telco","ACTIVE", AQ115="no impacts","no impacts"
),"")</f>
        <v>PASSIVE</v>
      </c>
      <c r="AS115" s="92" t="s">
        <v>6380</v>
      </c>
      <c r="AT115" s="98" t="s">
        <v>2361</v>
      </c>
      <c r="AV115" s="17" t="s">
        <v>5537</v>
      </c>
      <c r="AW115" s="7" t="s">
        <v>5962</v>
      </c>
      <c r="AX115" s="6" t="s">
        <v>6340</v>
      </c>
      <c r="AY115" s="7"/>
      <c r="AZ115" s="3" t="s">
        <v>5537</v>
      </c>
      <c r="BA115" s="18" t="s">
        <v>5537</v>
      </c>
      <c r="BB115" s="18" t="s">
        <v>5537</v>
      </c>
      <c r="BC115" s="18" t="s">
        <v>5537</v>
      </c>
      <c r="BD115" s="18" t="s">
        <v>5537</v>
      </c>
      <c r="BE115" s="18" t="s">
        <v>5537</v>
      </c>
      <c r="BF115" s="18" t="s">
        <v>5537</v>
      </c>
      <c r="BG115" s="18" t="s">
        <v>5537</v>
      </c>
      <c r="BH115" s="18" t="s">
        <v>5537</v>
      </c>
      <c r="BI115" s="18" t="s">
        <v>5537</v>
      </c>
      <c r="BJ115" s="18" t="s">
        <v>5653</v>
      </c>
      <c r="BK115" s="18" t="s">
        <v>5537</v>
      </c>
      <c r="BL115" s="9" t="s">
        <v>6170</v>
      </c>
      <c r="BM115" s="14" t="s">
        <v>6391</v>
      </c>
      <c r="BN115" s="14" t="s">
        <v>5537</v>
      </c>
      <c r="BO115" s="14" t="str">
        <f>_xlfn.XLOOKUP(B115,'[4]cell downs 18042026 17h'!$B:$B,'[4]cell downs 18042026 17h'!$B:$B,"")</f>
        <v/>
      </c>
      <c r="BP115" s="14" t="str">
        <f>_xlfn.XLOOKUP(B115,'[5]Cells Huawei 19042026 15h'!$B:$B,'[5]Cells Huawei 19042026 15h'!$B:$B,"")</f>
        <v/>
      </c>
      <c r="BQ115" s="9" t="str">
        <f>_xlfn.XLOOKUP(B115,'[6]cells down 19042026 9H40'!$B:$B,'[6]cells down 19042026 9H40'!$B:$B,"")</f>
        <v/>
      </c>
      <c r="BR115" s="9" t="s">
        <v>5537</v>
      </c>
      <c r="BS115" s="9" t="s">
        <v>12</v>
      </c>
      <c r="BT115" s="108"/>
    </row>
    <row r="116" spans="1:72" s="9" customFormat="1" ht="32" customHeight="1" x14ac:dyDescent="0.35">
      <c r="A116" s="1" t="s">
        <v>432</v>
      </c>
      <c r="B116" s="1" t="s">
        <v>433</v>
      </c>
      <c r="C116" s="3" t="str">
        <f>_xlfn.XLOOKUP(B116,'[1]daily break down'!$D:$D,'[1]daily break down'!$E:$E,"")</f>
        <v>EXTREME-NORD</v>
      </c>
      <c r="D116" s="1" t="s">
        <v>11</v>
      </c>
      <c r="E116" s="1" t="s">
        <v>154</v>
      </c>
      <c r="F116" s="3" t="s">
        <v>55</v>
      </c>
      <c r="G116" s="1" t="s">
        <v>434</v>
      </c>
      <c r="H116" s="33" t="str">
        <f>_xlfn.XLOOKUP(B116,[2]CALCULATION!$B:$B,[2]CALCULATION!$H:$H,"")</f>
        <v>NOKIA</v>
      </c>
      <c r="I116" s="28">
        <v>9.2052247835506815</v>
      </c>
      <c r="J116" s="28">
        <v>9.2698141931154936</v>
      </c>
      <c r="K116" s="28">
        <v>6.1977571592937695</v>
      </c>
      <c r="L116" s="28">
        <v>6.1145881311730639</v>
      </c>
      <c r="M116" s="28">
        <v>6.19786537252212</v>
      </c>
      <c r="N116" s="28">
        <v>6.5668712517623673</v>
      </c>
      <c r="O116" s="28">
        <v>9.1709585902950064</v>
      </c>
      <c r="P116" s="28">
        <v>8.892683488307819</v>
      </c>
      <c r="Q116" s="28">
        <v>6.1977571592937695</v>
      </c>
      <c r="R116" s="28">
        <v>6.1979735857504705</v>
      </c>
      <c r="S116" s="93">
        <v>6.1980817989788211</v>
      </c>
      <c r="T116" s="93">
        <f>_xlfn.XLOOKUP(B116,'[3]Nur des jours'!$B:$B,'[3]Nur des jours'!$U:$U,"")</f>
        <v>8.4012610589574876</v>
      </c>
      <c r="U116" s="93">
        <v>9.1584616909373242</v>
      </c>
      <c r="V116" s="93">
        <v>9.0566245748942453</v>
      </c>
      <c r="W116" s="93">
        <v>8.4012610589574876</v>
      </c>
      <c r="X116" s="93">
        <v>6.3430655566982939</v>
      </c>
      <c r="Y116" s="93">
        <v>5.4652432280671697</v>
      </c>
      <c r="Z116" s="93">
        <v>9.2449198562920731</v>
      </c>
      <c r="AA116" s="93">
        <v>7.6448417708744927</v>
      </c>
      <c r="AB116" s="93">
        <v>4.2424643672170355</v>
      </c>
      <c r="AC116" s="93">
        <f>_xlfn.XLOOKUP(B116,'[3]Nur des jours'!$B:$B,'[3]Nur des jours'!$N:$N,"")</f>
        <v>7.4414806385682413</v>
      </c>
      <c r="AD116" s="93">
        <v>7.4414806385682413</v>
      </c>
      <c r="AE116" s="93">
        <v>7.4330120904063062</v>
      </c>
      <c r="AF116" s="93">
        <v>6.8612068662377581</v>
      </c>
      <c r="AG116" s="93"/>
      <c r="AH116" s="93">
        <v>6.9567666327681232</v>
      </c>
      <c r="AI116" s="93">
        <v>15.567735373227983</v>
      </c>
      <c r="AJ116" s="93">
        <v>7.1581072561801804</v>
      </c>
      <c r="AK116" s="93">
        <v>4.4691992862904755</v>
      </c>
      <c r="AL116" s="93">
        <v>6.9567666327681232</v>
      </c>
      <c r="AM116" s="49" t="s">
        <v>5601</v>
      </c>
      <c r="AN116" s="49"/>
      <c r="AO116" s="48" t="str" cm="1">
        <f t="array" ref="AO116">IFERROR(_xlfn.IFS(
AQ116="MPR ISSUE","PDH",
AQ116="BSS Hardware Issue","BSS",
AQ116="Sites strategiques, MLL, Pylone, etc.","ENVTECH",
AQ116="AKTIVCO DEFAUT GE &amp; POWER Cabinet","AKTIVCO",
AQ116="AKTIVCO Coupure ENEO &amp; Baisse de tension","AKTIVCO GRID ONLY",
AQ116="Coupure ENEO &amp; Baisse de tension","IHS GRID ONLY",
AQ116="Defaut GE &amp; POWER Cabinet","IHS",
AQ116="Sharing","Partners",
AQ116="Sites strategiques &amp; DataCenter","SST &amp; DC",
AQ116="Exclu","Exclu",
AQ116="SAT","SAT",
AQ116="SPARE-ISSUE","SPARE-ISSUE",
AQ116="Fiber CAmtel","TRANS_FO_CAMTEL",
AQ116="Fiber AOF","Fiber AOF",
AQ116="Projet OCM (HUAWEI)","TRAVAUX-HUAWEI",
AQ116="Projet OCM (NOKIA)","TRAVAUX-NOKIA",
AQ116="ACCESS-ISSUE","ACCESS-ISSUE",
AQ116="Projet OCM (ZTE, NOKIA, autres projets)","TRAVAUX OCM",
AQ116="No root CAuse","No root cause",
AQ116="ODU HS","PDH",
AQ116="IP &amp; VLAN","PDH",
AQ116="Warehouse HUAWEI","SPARE-ISSUE",
AQ116="SPARE-HS","SPARE-ISSUE",
AQ116="Power Telco","BSS",AQ116="no impacts","no impacts"
),"")</f>
        <v>SPARE-ISSUE</v>
      </c>
      <c r="AP116" s="48" t="str" cm="1">
        <f t="array" ref="AP116">IFERROR(_xlfn.IFS(
AQ116="MPR ISSUE","TX ISSUE",
AQ116="BSS Hardware Issue","RAN ISSUE",
AQ116="Sites strategiques, MLL, Pylone, etc.","ENVTECH",
AQ116="AKTIVCO DEFAUT GE &amp; POWER Cabinet","POWER ISSUE",
AQ116="AKTIVCO Coupure ENEO &amp; Baisse de tension","POWER ISSUE",
AQ116="Coupure ENEO &amp; Baisse de tension","POWER ISSUE",
AQ116="Defaut GE &amp; POWER Cabinet","POWER ISSUE",
AQ116="Sharing","POWER ISSUE",
AQ116="Sites strategiques &amp; DataCenter","POWER ISSUE",
AQ116="Exclu","Exclu",
AQ116="SAT","TX ISSUE",
AQ116="SPARE-ISSUE","SPARE-ISSUE",
AQ116="Fiber CAmtel","TX ISSUE",
AQ116="Fiber AOF","TX ISSUE",
AQ116="Projet OCM (HUAWEI)","TRAVAUX-HUAWEI",
AQ116="Projet OCM (NOKIA)","TRAVAUX -NOKIA",
AQ116="ACCESS-ISSUE","ACCESS-ISSUE",
AQ116="Projet OCM (ZTE, NOKIA, autres projets)","TRAVAUX OCM",
AQ116="No root CAuse","No root cause",
AQ116="ODU HS","TX ISSUE",
AQ116="IP &amp; VLAN","TX ISSUE",
AQ116="Warehouse HUAWEI","SPARE-ISSUE",
AQ116="SPARE-HS","SPARE-ISSUE",
AQ116="Power Telco","RAN ISSUE",AQ116="no impacts","no impacts"
),"")</f>
        <v>SPARE-ISSUE</v>
      </c>
      <c r="AQ116" s="67" t="s">
        <v>5354</v>
      </c>
      <c r="AR116" s="48" t="str" cm="1">
        <f t="array" ref="AR116">IFERROR(_xlfn.IFS(
AQ116="MPR ISSUE","ACTIVE",
AQ116="BSS Hardware Issue","ACTIVE",
AQ116="Sites strategiques, MLL, Pylone, etc.","PASSIVE",
AQ116="AKTIVCO DEFAUT GE &amp; POWER Cabinet","PASSIVE",
AQ116="AKTIVCO Coupure ENEO &amp; Baisse de tension","PASSIVE",
AQ116="Coupure ENEO &amp; Baisse de tension","PASSIVE",
AQ116="Defaut GE &amp; POWER Cabinet","PASSIVE",
AQ116="Sharing","PASSIVE",
AQ116="Sites strategiques &amp; DataCenter","PASSIVE",
AQ116="Exclu","Exclu",
AQ116="SAT","ACTIVE",
AQ116="SPARE-ISSUE","SPARE-ISSUE",
AQ116="Fiber CAmtel","ACTIVE",
AQ116="Fiber AOF","ACTIVE",
AQ116="Projet OCM (HUAWEI)","PLANNED WORKS",
AQ116="Projet OCM (NOKIA)","PLANNED WORKS",
AQ116="ACCESS-ISSUE","ACCESS-ISSUE",
AQ116="Projet OCM (ZTE, NOKIA, autres projets)","PLANNED WORKS",
AQ116="No root CAuse","No root cause",
AQ116="ODU HS","ACTIVE",
AQ116="IP &amp; VLAN","ACTIVE",
AQ116="Warehouse HUAWEI","SPARE-ISSUE",
AQ116="SPARE-HS","SPARE-ISSUE",
AQ116="Power Telco","ACTIVE", AQ116="no impacts","no impacts"
),"")</f>
        <v>SPARE-ISSUE</v>
      </c>
      <c r="AS116" s="92" t="s">
        <v>5662</v>
      </c>
      <c r="AT116" s="98" t="s">
        <v>433</v>
      </c>
      <c r="AV116" s="17" t="s">
        <v>5537</v>
      </c>
      <c r="AW116" s="7" t="s">
        <v>5537</v>
      </c>
      <c r="AX116" s="6" t="s">
        <v>5537</v>
      </c>
      <c r="AY116" s="7"/>
      <c r="AZ116" s="3" t="s">
        <v>5537</v>
      </c>
      <c r="BA116" s="18" t="s">
        <v>5537</v>
      </c>
      <c r="BB116" s="18" t="s">
        <v>5537</v>
      </c>
      <c r="BC116" s="18" t="s">
        <v>5537</v>
      </c>
      <c r="BD116" s="18" t="s">
        <v>5537</v>
      </c>
      <c r="BE116" s="18" t="s">
        <v>5537</v>
      </c>
      <c r="BF116" s="18" t="s">
        <v>5537</v>
      </c>
      <c r="BG116" s="18" t="s">
        <v>5537</v>
      </c>
      <c r="BH116" s="18" t="s">
        <v>5537</v>
      </c>
      <c r="BI116" s="18" t="s">
        <v>5537</v>
      </c>
      <c r="BJ116" s="18" t="s">
        <v>6171</v>
      </c>
      <c r="BK116" s="18" t="s">
        <v>6172</v>
      </c>
      <c r="BL116" s="9" t="s">
        <v>6173</v>
      </c>
      <c r="BM116" s="14" t="s">
        <v>5537</v>
      </c>
      <c r="BN116" s="14" t="s">
        <v>5537</v>
      </c>
      <c r="BO116" s="14" t="str">
        <f>_xlfn.XLOOKUP(B116,'[4]cell downs 18042026 17h'!$B:$B,'[4]cell downs 18042026 17h'!$B:$B,"")</f>
        <v/>
      </c>
      <c r="BP116" s="14" t="str">
        <f>_xlfn.XLOOKUP(B116,'[5]Cells Huawei 19042026 15h'!$B:$B,'[5]Cells Huawei 19042026 15h'!$B:$B,"")</f>
        <v/>
      </c>
      <c r="BQ116" s="9" t="str">
        <f>_xlfn.XLOOKUP(B116,'[6]cells down 19042026 9H40'!$B:$B,'[6]cells down 19042026 9H40'!$B:$B,"")</f>
        <v/>
      </c>
      <c r="BR116" s="9" t="s">
        <v>433</v>
      </c>
      <c r="BS116" s="9" t="s">
        <v>594</v>
      </c>
      <c r="BT116" s="108"/>
    </row>
    <row r="117" spans="1:72" s="9" customFormat="1" x14ac:dyDescent="0.35">
      <c r="A117" s="19" t="s">
        <v>5442</v>
      </c>
      <c r="B117" s="26" t="s">
        <v>5443</v>
      </c>
      <c r="C117" s="3" t="str">
        <f>_xlfn.XLOOKUP(B117,'[1]daily break down'!$D:$D,'[1]daily break down'!$E:$E,"")</f>
        <v>Douala</v>
      </c>
      <c r="D117" s="19" t="s">
        <v>357</v>
      </c>
      <c r="E117" s="19" t="s">
        <v>710</v>
      </c>
      <c r="F117" s="19" t="s">
        <v>5371</v>
      </c>
      <c r="G117" s="19" t="s">
        <v>32</v>
      </c>
      <c r="H117" s="34" t="str">
        <f>_xlfn.XLOOKUP(B117,[2]CALCULATION!$B:$B,[2]CALCULATION!$H:$H,"")</f>
        <v>ZTE</v>
      </c>
      <c r="I117" s="28">
        <v>0</v>
      </c>
      <c r="J117" s="28">
        <v>18.876022663390717</v>
      </c>
      <c r="K117" s="28">
        <v>0</v>
      </c>
      <c r="L117" s="28">
        <v>1.3554659521220727E-3</v>
      </c>
      <c r="M117" s="28">
        <v>0</v>
      </c>
      <c r="N117" s="28">
        <v>0</v>
      </c>
      <c r="O117" s="28">
        <v>27.886215053947545</v>
      </c>
      <c r="P117" s="28">
        <v>0</v>
      </c>
      <c r="Q117" s="28">
        <v>0</v>
      </c>
      <c r="R117" s="28">
        <v>1.5338167352961737E-3</v>
      </c>
      <c r="S117" s="93">
        <v>0</v>
      </c>
      <c r="T117" s="93">
        <f>_xlfn.XLOOKUP(B117,'[3]Nur des jours'!$B:$B,'[3]Nur des jours'!$U:$U,"")</f>
        <v>0</v>
      </c>
      <c r="U117" s="93">
        <v>0</v>
      </c>
      <c r="V117" s="93" t="s">
        <v>5537</v>
      </c>
      <c r="W117" s="93">
        <v>0</v>
      </c>
      <c r="X117" s="93">
        <v>7.8105871878504605</v>
      </c>
      <c r="Y117" s="93">
        <v>20.469890107381442</v>
      </c>
      <c r="Z117" s="93">
        <v>0</v>
      </c>
      <c r="AA117" s="93">
        <v>0</v>
      </c>
      <c r="AB117" s="93">
        <v>0</v>
      </c>
      <c r="AC117" s="93">
        <f>_xlfn.XLOOKUP(B117,'[3]Nur des jours'!$B:$B,'[3]Nur des jours'!$N:$N,"")</f>
        <v>0</v>
      </c>
      <c r="AD117" s="93">
        <v>0</v>
      </c>
      <c r="AE117" s="93">
        <v>0</v>
      </c>
      <c r="AF117" s="93">
        <v>0</v>
      </c>
      <c r="AG117" s="93"/>
      <c r="AH117" s="93">
        <v>6.9084354213216228</v>
      </c>
      <c r="AI117" s="93">
        <v>4.8832925674136423</v>
      </c>
      <c r="AJ117" s="93">
        <v>4.1572314534308479</v>
      </c>
      <c r="AK117" s="93">
        <v>9.2340878198688028</v>
      </c>
      <c r="AL117" s="93">
        <v>6.9084354213216228</v>
      </c>
      <c r="AM117" s="49" t="s">
        <v>5598</v>
      </c>
      <c r="AN117" s="49"/>
      <c r="AO117" s="48" t="str" cm="1">
        <f t="array" ref="AO117">IFERROR(_xlfn.IFS(
AQ117="MPR ISSUE","PDH",
AQ117="BSS Hardware Issue","BSS",
AQ117="Sites strategiques, MLL, Pylone, etc.","ENVTECH",
AQ117="AKTIVCO DEFAUT GE &amp; POWER Cabinet","AKTIVCO",
AQ117="AKTIVCO Coupure ENEO &amp; Baisse de tension","AKTIVCO GRID ONLY",
AQ117="Coupure ENEO &amp; Baisse de tension","IHS GRID ONLY",
AQ117="Defaut GE &amp; POWER Cabinet","IHS",
AQ117="Sharing","Partners",
AQ117="Sites strategiques &amp; DataCenter","SST &amp; DC",
AQ117="Exclu","Exclu",
AQ117="SAT","SAT",
AQ117="SPARE-ISSUE","SPARE-ISSUE",
AQ117="Fiber CAmtel","TRANS_FO_CAMTEL",
AQ117="Fiber AOF","Fiber AOF",
AQ117="Projet OCM (HUAWEI)","TRAVAUX-HUAWEI",
AQ117="Projet OCM (NOKIA)","TRAVAUX-NOKIA",
AQ117="ACCESS-ISSUE","ACCESS-ISSUE",
AQ117="Projet OCM (ZTE, NOKIA, autres projets)","TRAVAUX OCM",
AQ117="No root CAuse","No root cause",
AQ117="ODU HS","PDH",
AQ117="IP &amp; VLAN","PDH",
AQ117="Warehouse HUAWEI","SPARE-ISSUE",
AQ117="SPARE-HS","SPARE-ISSUE",
AQ117="Power Telco","BSS",AQ117="no impacts","no impacts"
),"")</f>
        <v>Exclu</v>
      </c>
      <c r="AP117" s="48" t="str" cm="1">
        <f t="array" ref="AP117">IFERROR(_xlfn.IFS(
AQ117="MPR ISSUE","TX ISSUE",
AQ117="BSS Hardware Issue","RAN ISSUE",
AQ117="Sites strategiques, MLL, Pylone, etc.","ENVTECH",
AQ117="AKTIVCO DEFAUT GE &amp; POWER Cabinet","POWER ISSUE",
AQ117="AKTIVCO Coupure ENEO &amp; Baisse de tension","POWER ISSUE",
AQ117="Coupure ENEO &amp; Baisse de tension","POWER ISSUE",
AQ117="Defaut GE &amp; POWER Cabinet","POWER ISSUE",
AQ117="Sharing","POWER ISSUE",
AQ117="Sites strategiques &amp; DataCenter","POWER ISSUE",
AQ117="Exclu","Exclu",
AQ117="SAT","TX ISSUE",
AQ117="SPARE-ISSUE","SPARE-ISSUE",
AQ117="Fiber CAmtel","TX ISSUE",
AQ117="Fiber AOF","TX ISSUE",
AQ117="Projet OCM (HUAWEI)","TRAVAUX-HUAWEI",
AQ117="Projet OCM (NOKIA)","TRAVAUX -NOKIA",
AQ117="ACCESS-ISSUE","ACCESS-ISSUE",
AQ117="Projet OCM (ZTE, NOKIA, autres projets)","TRAVAUX OCM",
AQ117="No root CAuse","No root cause",
AQ117="ODU HS","TX ISSUE",
AQ117="IP &amp; VLAN","TX ISSUE",
AQ117="Warehouse HUAWEI","SPARE-ISSUE",
AQ117="SPARE-HS","SPARE-ISSUE",
AQ117="Power Telco","RAN ISSUE",AQ117="no impacts","no impacts"
),"")</f>
        <v>Exclu</v>
      </c>
      <c r="AQ117" s="67" t="s">
        <v>5598</v>
      </c>
      <c r="AR117" s="48" t="str" cm="1">
        <f t="array" ref="AR117">IFERROR(_xlfn.IFS(
AQ117="MPR ISSUE","ACTIVE",
AQ117="BSS Hardware Issue","ACTIVE",
AQ117="Sites strategiques, MLL, Pylone, etc.","PASSIVE",
AQ117="AKTIVCO DEFAUT GE &amp; POWER Cabinet","PASSIVE",
AQ117="AKTIVCO Coupure ENEO &amp; Baisse de tension","PASSIVE",
AQ117="Coupure ENEO &amp; Baisse de tension","PASSIVE",
AQ117="Defaut GE &amp; POWER Cabinet","PASSIVE",
AQ117="Sharing","PASSIVE",
AQ117="Sites strategiques &amp; DataCenter","PASSIVE",
AQ117="Exclu","Exclu",
AQ117="SAT","ACTIVE",
AQ117="SPARE-ISSUE","SPARE-ISSUE",
AQ117="Fiber CAmtel","ACTIVE",
AQ117="Fiber AOF","ACTIVE",
AQ117="Projet OCM (HUAWEI)","PLANNED WORKS",
AQ117="Projet OCM (NOKIA)","PLANNED WORKS",
AQ117="ACCESS-ISSUE","ACCESS-ISSUE",
AQ117="Projet OCM (ZTE, NOKIA, autres projets)","PLANNED WORKS",
AQ117="No root CAuse","No root cause",
AQ117="ODU HS","ACTIVE",
AQ117="IP &amp; VLAN","ACTIVE",
AQ117="Warehouse HUAWEI","SPARE-ISSUE",
AQ117="SPARE-HS","SPARE-ISSUE",
AQ117="Power Telco","ACTIVE", AQ117="no impacts","no impacts"
),"")</f>
        <v>Exclu</v>
      </c>
      <c r="AS117" s="92" t="s">
        <v>5537</v>
      </c>
      <c r="AT117" s="98" t="s">
        <v>5443</v>
      </c>
      <c r="AV117" s="17" t="s">
        <v>5537</v>
      </c>
      <c r="AW117" s="7" t="s">
        <v>5537</v>
      </c>
      <c r="AX117" s="6" t="s">
        <v>5537</v>
      </c>
      <c r="AY117" s="7"/>
      <c r="AZ117" s="3" t="s">
        <v>5537</v>
      </c>
      <c r="BA117" s="18" t="s">
        <v>5537</v>
      </c>
      <c r="BB117" s="18" t="s">
        <v>5537</v>
      </c>
      <c r="BC117" s="18" t="s">
        <v>5537</v>
      </c>
      <c r="BD117" s="18" t="s">
        <v>5537</v>
      </c>
      <c r="BE117" s="18" t="s">
        <v>5537</v>
      </c>
      <c r="BF117" s="18" t="s">
        <v>5537</v>
      </c>
      <c r="BG117" s="18" t="s">
        <v>5537</v>
      </c>
      <c r="BH117" s="18" t="s">
        <v>5537</v>
      </c>
      <c r="BI117" s="18" t="s">
        <v>5537</v>
      </c>
      <c r="BJ117" s="18" t="s">
        <v>5537</v>
      </c>
      <c r="BK117" s="18" t="s">
        <v>5537</v>
      </c>
      <c r="BL117" s="9" t="s">
        <v>5537</v>
      </c>
      <c r="BM117" s="14" t="s">
        <v>5537</v>
      </c>
      <c r="BN117" s="14" t="s">
        <v>5537</v>
      </c>
      <c r="BO117" s="14" t="str">
        <f>_xlfn.XLOOKUP(B117,'[4]cell downs 18042026 17h'!$B:$B,'[4]cell downs 18042026 17h'!$B:$B,"")</f>
        <v/>
      </c>
      <c r="BP117" s="14" t="str">
        <f>_xlfn.XLOOKUP(B117,'[5]Cells Huawei 19042026 15h'!$B:$B,'[5]Cells Huawei 19042026 15h'!$B:$B,"")</f>
        <v/>
      </c>
      <c r="BQ117" s="9" t="str">
        <f>_xlfn.XLOOKUP(B117,'[6]cells down 19042026 9H40'!$B:$B,'[6]cells down 19042026 9H40'!$B:$B,"")</f>
        <v/>
      </c>
      <c r="BR117" s="9" t="s">
        <v>5537</v>
      </c>
      <c r="BS117" s="9" t="s">
        <v>5459</v>
      </c>
      <c r="BT117" s="108"/>
    </row>
    <row r="118" spans="1:72" s="9" customFormat="1" x14ac:dyDescent="0.35">
      <c r="A118" s="1" t="s">
        <v>2031</v>
      </c>
      <c r="B118" s="8" t="s">
        <v>2032</v>
      </c>
      <c r="C118" s="3" t="str">
        <f>_xlfn.XLOOKUP(B118,'[1]daily break down'!$D:$D,'[1]daily break down'!$E:$E,"")</f>
        <v>Douala</v>
      </c>
      <c r="D118" s="1" t="s">
        <v>11</v>
      </c>
      <c r="E118" s="1" t="s">
        <v>12</v>
      </c>
      <c r="F118" s="3" t="s">
        <v>31</v>
      </c>
      <c r="G118" s="1" t="s">
        <v>32</v>
      </c>
      <c r="H118" s="34" t="str">
        <f>_xlfn.XLOOKUP(B118,[2]CALCULATION!$B:$B,[2]CALCULATION!$H:$H,"")</f>
        <v>ZTE</v>
      </c>
      <c r="I118" s="28">
        <v>10.57204586896782</v>
      </c>
      <c r="J118" s="28">
        <v>16.435845083082928</v>
      </c>
      <c r="K118" s="28">
        <v>0</v>
      </c>
      <c r="L118" s="28">
        <v>1.6854149009939198E-2</v>
      </c>
      <c r="M118" s="28">
        <v>0</v>
      </c>
      <c r="N118" s="28">
        <v>0</v>
      </c>
      <c r="O118" s="28">
        <v>1.9743431697357278E-2</v>
      </c>
      <c r="P118" s="28">
        <v>3.521268687595061</v>
      </c>
      <c r="Q118" s="28">
        <v>0</v>
      </c>
      <c r="R118" s="28">
        <v>0</v>
      </c>
      <c r="S118" s="93">
        <v>23.779777446758718</v>
      </c>
      <c r="T118" s="93">
        <f>_xlfn.XLOOKUP(B118,'[3]Nur des jours'!$B:$B,'[3]Nur des jours'!$U:$U,"")</f>
        <v>0</v>
      </c>
      <c r="U118" s="93">
        <v>0</v>
      </c>
      <c r="V118" s="93">
        <v>0</v>
      </c>
      <c r="W118" s="93">
        <v>0</v>
      </c>
      <c r="X118" s="93">
        <v>8.3518104744701507</v>
      </c>
      <c r="Y118" s="93">
        <v>0</v>
      </c>
      <c r="Z118" s="93">
        <v>0</v>
      </c>
      <c r="AA118" s="93">
        <v>0</v>
      </c>
      <c r="AB118" s="93">
        <v>0</v>
      </c>
      <c r="AC118" s="93">
        <f>_xlfn.XLOOKUP(B118,'[3]Nur des jours'!$B:$B,'[3]Nur des jours'!$N:$N,"")</f>
        <v>3.6356807150011545</v>
      </c>
      <c r="AD118" s="93">
        <v>3.6356807150011545</v>
      </c>
      <c r="AE118" s="93">
        <v>0</v>
      </c>
      <c r="AF118" s="93">
        <v>5.0366261168326161E-2</v>
      </c>
      <c r="AG118" s="93"/>
      <c r="AH118" s="93">
        <v>6.7860332788293327</v>
      </c>
      <c r="AI118" s="93">
        <v>4.0190151033735795</v>
      </c>
      <c r="AJ118" s="93">
        <v>3.5732682558625819</v>
      </c>
      <c r="AK118" s="93">
        <v>9.6119672136529868</v>
      </c>
      <c r="AL118" s="93">
        <v>6.7860332788293327</v>
      </c>
      <c r="AM118" s="49" t="s">
        <v>5559</v>
      </c>
      <c r="AN118" s="49"/>
      <c r="AO118" s="48" t="str" cm="1">
        <f t="array" ref="AO118">IFERROR(_xlfn.IFS(
AQ118="MPR ISSUE","PDH",
AQ118="BSS Hardware Issue","BSS",
AQ118="Sites strategiques, MLL, Pylone, etc.","ENVTECH",
AQ118="AKTIVCO DEFAUT GE &amp; POWER Cabinet","AKTIVCO",
AQ118="AKTIVCO Coupure ENEO &amp; Baisse de tension","AKTIVCO GRID ONLY",
AQ118="Coupure ENEO &amp; Baisse de tension","IHS GRID ONLY",
AQ118="Defaut GE &amp; POWER Cabinet","IHS",
AQ118="Sharing","Partners",
AQ118="Sites strategiques &amp; DataCenter","SST &amp; DC",
AQ118="Exclu","Exclu",
AQ118="SAT","SAT",
AQ118="SPARE-ISSUE","SPARE-ISSUE",
AQ118="Fiber CAmtel","TRANS_FO_CAMTEL",
AQ118="Fiber AOF","Fiber AOF",
AQ118="Projet OCM (HUAWEI)","TRAVAUX-HUAWEI",
AQ118="Projet OCM (NOKIA)","TRAVAUX-NOKIA",
AQ118="ACCESS-ISSUE","ACCESS-ISSUE",
AQ118="Projet OCM (ZTE, NOKIA, autres projets)","TRAVAUX OCM",
AQ118="No root CAuse","No root cause",
AQ118="ODU HS","PDH",
AQ118="IP &amp; VLAN","PDH",
AQ118="Warehouse HUAWEI","SPARE-ISSUE",
AQ118="SPARE-HS","SPARE-ISSUE",
AQ118="Power Telco","BSS",AQ118="no impacts","no impacts"
),"")</f>
        <v>IHS</v>
      </c>
      <c r="AP118" s="48" t="str" cm="1">
        <f t="array" ref="AP118">IFERROR(_xlfn.IFS(
AQ118="MPR ISSUE","TX ISSUE",
AQ118="BSS Hardware Issue","RAN ISSUE",
AQ118="Sites strategiques, MLL, Pylone, etc.","ENVTECH",
AQ118="AKTIVCO DEFAUT GE &amp; POWER Cabinet","POWER ISSUE",
AQ118="AKTIVCO Coupure ENEO &amp; Baisse de tension","POWER ISSUE",
AQ118="Coupure ENEO &amp; Baisse de tension","POWER ISSUE",
AQ118="Defaut GE &amp; POWER Cabinet","POWER ISSUE",
AQ118="Sharing","POWER ISSUE",
AQ118="Sites strategiques &amp; DataCenter","POWER ISSUE",
AQ118="Exclu","Exclu",
AQ118="SAT","TX ISSUE",
AQ118="SPARE-ISSUE","SPARE-ISSUE",
AQ118="Fiber CAmtel","TX ISSUE",
AQ118="Fiber AOF","TX ISSUE",
AQ118="Projet OCM (HUAWEI)","TRAVAUX-HUAWEI",
AQ118="Projet OCM (NOKIA)","TRAVAUX -NOKIA",
AQ118="ACCESS-ISSUE","ACCESS-ISSUE",
AQ118="Projet OCM (ZTE, NOKIA, autres projets)","TRAVAUX OCM",
AQ118="No root CAuse","No root cause",
AQ118="ODU HS","TX ISSUE",
AQ118="IP &amp; VLAN","TX ISSUE",
AQ118="Warehouse HUAWEI","SPARE-ISSUE",
AQ118="SPARE-HS","SPARE-ISSUE",
AQ118="Power Telco","RAN ISSUE",AQ118="no impacts","no impacts"
),"")</f>
        <v>POWER ISSUE</v>
      </c>
      <c r="AQ118" s="67" t="s">
        <v>5330</v>
      </c>
      <c r="AR118" s="48" t="str" cm="1">
        <f t="array" ref="AR118">IFERROR(_xlfn.IFS(
AQ118="MPR ISSUE","ACTIVE",
AQ118="BSS Hardware Issue","ACTIVE",
AQ118="Sites strategiques, MLL, Pylone, etc.","PASSIVE",
AQ118="AKTIVCO DEFAUT GE &amp; POWER Cabinet","PASSIVE",
AQ118="AKTIVCO Coupure ENEO &amp; Baisse de tension","PASSIVE",
AQ118="Coupure ENEO &amp; Baisse de tension","PASSIVE",
AQ118="Defaut GE &amp; POWER Cabinet","PASSIVE",
AQ118="Sharing","PASSIVE",
AQ118="Sites strategiques &amp; DataCenter","PASSIVE",
AQ118="Exclu","Exclu",
AQ118="SAT","ACTIVE",
AQ118="SPARE-ISSUE","SPARE-ISSUE",
AQ118="Fiber CAmtel","ACTIVE",
AQ118="Fiber AOF","ACTIVE",
AQ118="Projet OCM (HUAWEI)","PLANNED WORKS",
AQ118="Projet OCM (NOKIA)","PLANNED WORKS",
AQ118="ACCESS-ISSUE","ACCESS-ISSUE",
AQ118="Projet OCM (ZTE, NOKIA, autres projets)","PLANNED WORKS",
AQ118="No root CAuse","No root cause",
AQ118="ODU HS","ACTIVE",
AQ118="IP &amp; VLAN","ACTIVE",
AQ118="Warehouse HUAWEI","SPARE-ISSUE",
AQ118="SPARE-HS","SPARE-ISSUE",
AQ118="Power Telco","ACTIVE", AQ118="no impacts","no impacts"
),"")</f>
        <v>PASSIVE</v>
      </c>
      <c r="AS118" s="92" t="s">
        <v>5986</v>
      </c>
      <c r="AT118" s="98" t="s">
        <v>2032</v>
      </c>
      <c r="AV118" s="17" t="s">
        <v>5537</v>
      </c>
      <c r="AW118" s="7" t="s">
        <v>5962</v>
      </c>
      <c r="AX118" s="6" t="s">
        <v>5537</v>
      </c>
      <c r="AY118" s="7"/>
      <c r="AZ118" s="3" t="s">
        <v>5537</v>
      </c>
      <c r="BA118" s="18" t="s">
        <v>5537</v>
      </c>
      <c r="BB118" s="18" t="s">
        <v>5537</v>
      </c>
      <c r="BC118" s="18" t="s">
        <v>5537</v>
      </c>
      <c r="BD118" s="18" t="s">
        <v>5537</v>
      </c>
      <c r="BE118" s="18" t="s">
        <v>5537</v>
      </c>
      <c r="BF118" s="18" t="s">
        <v>5537</v>
      </c>
      <c r="BG118" s="18" t="s">
        <v>5537</v>
      </c>
      <c r="BH118" s="18" t="s">
        <v>5537</v>
      </c>
      <c r="BI118" s="18" t="s">
        <v>5537</v>
      </c>
      <c r="BJ118" s="18" t="s">
        <v>5537</v>
      </c>
      <c r="BK118" s="18" t="s">
        <v>5537</v>
      </c>
      <c r="BL118" s="9" t="s">
        <v>5735</v>
      </c>
      <c r="BM118" s="14" t="s">
        <v>6391</v>
      </c>
      <c r="BN118" s="14" t="s">
        <v>5537</v>
      </c>
      <c r="BO118" s="14" t="str">
        <f>_xlfn.XLOOKUP(B118,'[4]cell downs 18042026 17h'!$B:$B,'[4]cell downs 18042026 17h'!$B:$B,"")</f>
        <v/>
      </c>
      <c r="BP118" s="14" t="str">
        <f>_xlfn.XLOOKUP(B118,'[5]Cells Huawei 19042026 15h'!$B:$B,'[5]Cells Huawei 19042026 15h'!$B:$B,"")</f>
        <v/>
      </c>
      <c r="BQ118" s="9" t="str">
        <f>_xlfn.XLOOKUP(B118,'[6]cells down 19042026 9H40'!$B:$B,'[6]cells down 19042026 9H40'!$B:$B,"")</f>
        <v/>
      </c>
      <c r="BR118" s="9" t="s">
        <v>5537</v>
      </c>
      <c r="BS118" s="9" t="s">
        <v>66</v>
      </c>
      <c r="BT118" s="108"/>
    </row>
    <row r="119" spans="1:72" s="9" customFormat="1" x14ac:dyDescent="0.35">
      <c r="A119" s="1" t="s">
        <v>276</v>
      </c>
      <c r="B119" s="8" t="s">
        <v>277</v>
      </c>
      <c r="C119" s="3" t="str">
        <f>_xlfn.XLOOKUP(B119,'[1]daily break down'!$D:$D,'[1]daily break down'!$E:$E,"")</f>
        <v>Douala</v>
      </c>
      <c r="D119" s="1" t="s">
        <v>21</v>
      </c>
      <c r="E119" s="1" t="s">
        <v>125</v>
      </c>
      <c r="F119" s="3" t="s">
        <v>31</v>
      </c>
      <c r="G119" s="1" t="s">
        <v>32</v>
      </c>
      <c r="H119" s="34" t="str">
        <f>_xlfn.XLOOKUP(B119,[2]CALCULATION!$B:$B,[2]CALCULATION!$H:$H,"")</f>
        <v>ZTE</v>
      </c>
      <c r="I119" s="28">
        <v>0</v>
      </c>
      <c r="J119" s="28">
        <v>0</v>
      </c>
      <c r="K119" s="28">
        <v>0</v>
      </c>
      <c r="L119" s="28">
        <v>19.676425308118823</v>
      </c>
      <c r="M119" s="28">
        <v>13.86805751741417</v>
      </c>
      <c r="N119" s="28">
        <v>13.709967383208772</v>
      </c>
      <c r="O119" s="28">
        <v>13.621077352874872</v>
      </c>
      <c r="P119" s="28">
        <v>12.901592458472802</v>
      </c>
      <c r="Q119" s="28">
        <v>12.210162142264</v>
      </c>
      <c r="R119" s="28">
        <v>12.980477009870645</v>
      </c>
      <c r="S119" s="93">
        <v>45.540695368301499</v>
      </c>
      <c r="T119" s="93">
        <f>_xlfn.XLOOKUP(B119,'[3]Nur des jours'!$B:$B,'[3]Nur des jours'!$U:$U,"")</f>
        <v>6.0577378557384733</v>
      </c>
      <c r="U119" s="93">
        <v>28.765288229133677</v>
      </c>
      <c r="V119" s="93">
        <v>9.7999831636860666</v>
      </c>
      <c r="W119" s="93">
        <v>6.0577378557384733</v>
      </c>
      <c r="X119" s="93">
        <v>6.0941035804276424</v>
      </c>
      <c r="Y119" s="93">
        <v>4.3903363838451286</v>
      </c>
      <c r="Z119" s="93">
        <v>10.854624849828641</v>
      </c>
      <c r="AA119" s="93">
        <v>11.763464770726502</v>
      </c>
      <c r="AB119" s="93">
        <v>17.312189491286492</v>
      </c>
      <c r="AC119" s="93">
        <f>_xlfn.XLOOKUP(B119,'[3]Nur des jours'!$B:$B,'[3]Nur des jours'!$N:$N,"")</f>
        <v>7.0809184637291578</v>
      </c>
      <c r="AD119" s="93">
        <v>7.0809184637291578</v>
      </c>
      <c r="AE119" s="93">
        <v>8.1911877591436877</v>
      </c>
      <c r="AF119" s="93">
        <v>53.650769191257673</v>
      </c>
      <c r="AG119" s="93"/>
      <c r="AH119" s="93">
        <v>6.7112686305228104</v>
      </c>
      <c r="AI119" s="93">
        <v>1.8730591225735285</v>
      </c>
      <c r="AJ119" s="93">
        <v>3.2314542808667484</v>
      </c>
      <c r="AK119" s="93">
        <v>10.276274331479403</v>
      </c>
      <c r="AL119" s="93">
        <v>6.7112686305228104</v>
      </c>
      <c r="AM119" s="49" t="s">
        <v>5559</v>
      </c>
      <c r="AN119" s="49"/>
      <c r="AO119" s="48" t="str" cm="1">
        <f t="array" ref="AO119">IFERROR(_xlfn.IFS(
AQ119="MPR ISSUE","PDH",
AQ119="BSS Hardware Issue","BSS",
AQ119="Sites strategiques, MLL, Pylone, etc.","ENVTECH",
AQ119="AKTIVCO DEFAUT GE &amp; POWER Cabinet","AKTIVCO",
AQ119="AKTIVCO Coupure ENEO &amp; Baisse de tension","AKTIVCO GRID ONLY",
AQ119="Coupure ENEO &amp; Baisse de tension","IHS GRID ONLY",
AQ119="Defaut GE &amp; POWER Cabinet","IHS",
AQ119="Sharing","Partners",
AQ119="Sites strategiques &amp; DataCenter","SST &amp; DC",
AQ119="Exclu","Exclu",
AQ119="SAT","SAT",
AQ119="SPARE-ISSUE","SPARE-ISSUE",
AQ119="Fiber CAmtel","TRANS_FO_CAMTEL",
AQ119="Fiber AOF","Fiber AOF",
AQ119="Projet OCM (HUAWEI)","TRAVAUX-HUAWEI",
AQ119="Projet OCM (NOKIA)","TRAVAUX-NOKIA",
AQ119="ACCESS-ISSUE","ACCESS-ISSUE",
AQ119="Projet OCM (ZTE, NOKIA, autres projets)","TRAVAUX OCM",
AQ119="No root CAuse","No root cause",
AQ119="ODU HS","PDH",
AQ119="IP &amp; VLAN","PDH",
AQ119="Warehouse HUAWEI","SPARE-ISSUE",
AQ119="SPARE-HS","SPARE-ISSUE",
AQ119="Power Telco","BSS",AQ119="no impacts","no impacts"
),"")</f>
        <v>AKTIVCO GRID ONLY</v>
      </c>
      <c r="AP119" s="48" t="str" cm="1">
        <f t="array" ref="AP119">IFERROR(_xlfn.IFS(
AQ119="MPR ISSUE","TX ISSUE",
AQ119="BSS Hardware Issue","RAN ISSUE",
AQ119="Sites strategiques, MLL, Pylone, etc.","ENVTECH",
AQ119="AKTIVCO DEFAUT GE &amp; POWER Cabinet","POWER ISSUE",
AQ119="AKTIVCO Coupure ENEO &amp; Baisse de tension","POWER ISSUE",
AQ119="Coupure ENEO &amp; Baisse de tension","POWER ISSUE",
AQ119="Defaut GE &amp; POWER Cabinet","POWER ISSUE",
AQ119="Sharing","POWER ISSUE",
AQ119="Sites strategiques &amp; DataCenter","POWER ISSUE",
AQ119="Exclu","Exclu",
AQ119="SAT","TX ISSUE",
AQ119="SPARE-ISSUE","SPARE-ISSUE",
AQ119="Fiber CAmtel","TX ISSUE",
AQ119="Fiber AOF","TX ISSUE",
AQ119="Projet OCM (HUAWEI)","TRAVAUX-HUAWEI",
AQ119="Projet OCM (NOKIA)","TRAVAUX -NOKIA",
AQ119="ACCESS-ISSUE","ACCESS-ISSUE",
AQ119="Projet OCM (ZTE, NOKIA, autres projets)","TRAVAUX OCM",
AQ119="No root CAuse","No root cause",
AQ119="ODU HS","TX ISSUE",
AQ119="IP &amp; VLAN","TX ISSUE",
AQ119="Warehouse HUAWEI","SPARE-ISSUE",
AQ119="SPARE-HS","SPARE-ISSUE",
AQ119="Power Telco","RAN ISSUE",AQ119="no impacts","no impacts"
),"")</f>
        <v>POWER ISSUE</v>
      </c>
      <c r="AQ119" s="67" t="s">
        <v>5327</v>
      </c>
      <c r="AR119" s="48" t="str" cm="1">
        <f t="array" ref="AR119">IFERROR(_xlfn.IFS(
AQ119="MPR ISSUE","ACTIVE",
AQ119="BSS Hardware Issue","ACTIVE",
AQ119="Sites strategiques, MLL, Pylone, etc.","PASSIVE",
AQ119="AKTIVCO DEFAUT GE &amp; POWER Cabinet","PASSIVE",
AQ119="AKTIVCO Coupure ENEO &amp; Baisse de tension","PASSIVE",
AQ119="Coupure ENEO &amp; Baisse de tension","PASSIVE",
AQ119="Defaut GE &amp; POWER Cabinet","PASSIVE",
AQ119="Sharing","PASSIVE",
AQ119="Sites strategiques &amp; DataCenter","PASSIVE",
AQ119="Exclu","Exclu",
AQ119="SAT","ACTIVE",
AQ119="SPARE-ISSUE","SPARE-ISSUE",
AQ119="Fiber CAmtel","ACTIVE",
AQ119="Fiber AOF","ACTIVE",
AQ119="Projet OCM (HUAWEI)","PLANNED WORKS",
AQ119="Projet OCM (NOKIA)","PLANNED WORKS",
AQ119="ACCESS-ISSUE","ACCESS-ISSUE",
AQ119="Projet OCM (ZTE, NOKIA, autres projets)","PLANNED WORKS",
AQ119="No root CAuse","No root cause",
AQ119="ODU HS","ACTIVE",
AQ119="IP &amp; VLAN","ACTIVE",
AQ119="Warehouse HUAWEI","SPARE-ISSUE",
AQ119="SPARE-HS","SPARE-ISSUE",
AQ119="Power Telco","ACTIVE", AQ119="no impacts","no impacts"
),"")</f>
        <v>PASSIVE</v>
      </c>
      <c r="AS119" s="92" t="s">
        <v>6338</v>
      </c>
      <c r="AT119" s="98" t="s">
        <v>277</v>
      </c>
      <c r="AV119" s="17" t="s">
        <v>5537</v>
      </c>
      <c r="AW119" s="7" t="s">
        <v>5950</v>
      </c>
      <c r="AX119" s="6" t="s">
        <v>6338</v>
      </c>
      <c r="AY119" s="7"/>
      <c r="AZ119" s="3" t="s">
        <v>5537</v>
      </c>
      <c r="BA119" s="18" t="s">
        <v>5537</v>
      </c>
      <c r="BB119" s="18" t="s">
        <v>5537</v>
      </c>
      <c r="BC119" s="18" t="s">
        <v>5537</v>
      </c>
      <c r="BD119" s="18" t="s">
        <v>5537</v>
      </c>
      <c r="BE119" s="18" t="s">
        <v>5537</v>
      </c>
      <c r="BF119" s="18" t="s">
        <v>5537</v>
      </c>
      <c r="BG119" s="18" t="s">
        <v>5537</v>
      </c>
      <c r="BH119" s="18" t="s">
        <v>5537</v>
      </c>
      <c r="BI119" s="18" t="s">
        <v>5537</v>
      </c>
      <c r="BJ119" s="18" t="s">
        <v>5537</v>
      </c>
      <c r="BK119" s="18" t="s">
        <v>5537</v>
      </c>
      <c r="BL119" s="9" t="s">
        <v>5537</v>
      </c>
      <c r="BM119" s="14" t="s">
        <v>6391</v>
      </c>
      <c r="BN119" s="14" t="s">
        <v>5537</v>
      </c>
      <c r="BO119" s="14" t="str">
        <f>_xlfn.XLOOKUP(B119,'[4]cell downs 18042026 17h'!$B:$B,'[4]cell downs 18042026 17h'!$B:$B,"")</f>
        <v/>
      </c>
      <c r="BP119" s="14" t="str">
        <f>_xlfn.XLOOKUP(B119,'[5]Cells Huawei 19042026 15h'!$B:$B,'[5]Cells Huawei 19042026 15h'!$B:$B,"")</f>
        <v/>
      </c>
      <c r="BQ119" s="9" t="str">
        <f>_xlfn.XLOOKUP(B119,'[6]cells down 19042026 9H40'!$B:$B,'[6]cells down 19042026 9H40'!$B:$B,"")</f>
        <v>LIT_654</v>
      </c>
      <c r="BR119" s="9" t="s">
        <v>5537</v>
      </c>
      <c r="BS119" s="9" t="s">
        <v>594</v>
      </c>
      <c r="BT119" s="108"/>
    </row>
    <row r="120" spans="1:72" s="9" customFormat="1" ht="19.5" customHeight="1" x14ac:dyDescent="0.35">
      <c r="A120" s="1" t="s">
        <v>16</v>
      </c>
      <c r="B120" s="8" t="s">
        <v>17</v>
      </c>
      <c r="C120" s="3" t="str">
        <f>_xlfn.XLOOKUP(B120,'[1]daily break down'!$D:$D,'[1]daily break down'!$E:$E,"")</f>
        <v>SUD-OUEST</v>
      </c>
      <c r="D120" s="1" t="s">
        <v>18</v>
      </c>
      <c r="E120" s="1"/>
      <c r="F120" s="3" t="s">
        <v>13</v>
      </c>
      <c r="G120" s="1" t="s">
        <v>14</v>
      </c>
      <c r="H120" s="32" t="str">
        <f>_xlfn.XLOOKUP(B120,[2]CALCULATION!$B:$B,[2]CALCULATION!$H:$H,"")</f>
        <v>Huawei</v>
      </c>
      <c r="I120" s="28">
        <v>0</v>
      </c>
      <c r="J120" s="28">
        <v>0</v>
      </c>
      <c r="K120" s="28">
        <v>1.2820746048460048</v>
      </c>
      <c r="L120" s="28">
        <v>0.27644371391963662</v>
      </c>
      <c r="M120" s="28">
        <v>0</v>
      </c>
      <c r="N120" s="28">
        <v>0.34163092516971866</v>
      </c>
      <c r="O120" s="28">
        <v>4.6449321268259558</v>
      </c>
      <c r="P120" s="28">
        <v>4.7368184503171795</v>
      </c>
      <c r="Q120" s="28">
        <v>7.5930170674565458</v>
      </c>
      <c r="R120" s="28">
        <v>7.7830498269283996</v>
      </c>
      <c r="S120" s="93">
        <v>5.3052580664492215</v>
      </c>
      <c r="T120" s="93">
        <f>_xlfn.XLOOKUP(B120,'[3]Nur des jours'!$B:$B,'[3]Nur des jours'!$U:$U,"")</f>
        <v>6.4626298036999943</v>
      </c>
      <c r="U120" s="93">
        <v>6.2400480262988927</v>
      </c>
      <c r="V120" s="93">
        <v>5.3320998593169016</v>
      </c>
      <c r="W120" s="93">
        <v>6.4626298036999943</v>
      </c>
      <c r="X120" s="93">
        <v>6.3579378939768807</v>
      </c>
      <c r="Y120" s="93">
        <v>11.18179152648295</v>
      </c>
      <c r="Z120" s="93">
        <v>9.6661309009140126</v>
      </c>
      <c r="AA120" s="93">
        <v>8.0570858052751877</v>
      </c>
      <c r="AB120" s="93">
        <v>8.6886259284941758</v>
      </c>
      <c r="AC120" s="93">
        <f>_xlfn.XLOOKUP(B120,'[3]Nur des jours'!$B:$B,'[3]Nur des jours'!$N:$N,"")</f>
        <v>10.0192119463635</v>
      </c>
      <c r="AD120" s="93">
        <v>10.0192119463635</v>
      </c>
      <c r="AE120" s="93">
        <v>8.1323141656179612</v>
      </c>
      <c r="AF120" s="93">
        <v>1.5187817642744834</v>
      </c>
      <c r="AG120" s="93"/>
      <c r="AH120" s="93">
        <v>6.6489171967251934</v>
      </c>
      <c r="AI120" s="93">
        <v>9.2628812312906401</v>
      </c>
      <c r="AJ120" s="93">
        <v>15.762543733488373</v>
      </c>
      <c r="AK120" s="93">
        <v>6.617762937572641E-2</v>
      </c>
      <c r="AL120" s="93">
        <v>6.6489171967251934</v>
      </c>
      <c r="AM120" s="49" t="s">
        <v>5559</v>
      </c>
      <c r="AN120" s="49"/>
      <c r="AO120" s="48" t="str" cm="1">
        <f t="array" ref="AO120">IFERROR(_xlfn.IFS(
AQ120="MPR ISSUE","PDH",
AQ120="BSS Hardware Issue","BSS",
AQ120="Sites strategiques, MLL, Pylone, etc.","ENVTECH",
AQ120="AKTIVCO DEFAUT GE &amp; POWER Cabinet","AKTIVCO",
AQ120="AKTIVCO Coupure ENEO &amp; Baisse de tension","AKTIVCO GRID ONLY",
AQ120="Coupure ENEO &amp; Baisse de tension","IHS GRID ONLY",
AQ120="Defaut GE &amp; POWER Cabinet","IHS",
AQ120="Sharing","Partners",
AQ120="Sites strategiques &amp; DataCenter","SST &amp; DC",
AQ120="Exclu","Exclu",
AQ120="SAT","SAT",
AQ120="SPARE-ISSUE","SPARE-ISSUE",
AQ120="Fiber CAmtel","TRANS_FO_CAMTEL",
AQ120="Fiber AOF","Fiber AOF",
AQ120="Projet OCM (HUAWEI)","TRAVAUX-HUAWEI",
AQ120="Projet OCM (NOKIA)","TRAVAUX-NOKIA",
AQ120="ACCESS-ISSUE","ACCESS-ISSUE",
AQ120="Projet OCM (ZTE, NOKIA, autres projets)","TRAVAUX OCM",
AQ120="No root CAuse","No root cause",
AQ120="ODU HS","PDH",
AQ120="IP &amp; VLAN","PDH",
AQ120="Warehouse HUAWEI","SPARE-ISSUE",
AQ120="SPARE-HS","SPARE-ISSUE",
AQ120="Power Telco","BSS",AQ120="no impacts","no impacts"
),"")</f>
        <v>No root cause</v>
      </c>
      <c r="AP120" s="48" t="str" cm="1">
        <f t="array" ref="AP120">IFERROR(_xlfn.IFS(
AQ120="MPR ISSUE","TX ISSUE",
AQ120="BSS Hardware Issue","RAN ISSUE",
AQ120="Sites strategiques, MLL, Pylone, etc.","ENVTECH",
AQ120="AKTIVCO DEFAUT GE &amp; POWER Cabinet","POWER ISSUE",
AQ120="AKTIVCO Coupure ENEO &amp; Baisse de tension","POWER ISSUE",
AQ120="Coupure ENEO &amp; Baisse de tension","POWER ISSUE",
AQ120="Defaut GE &amp; POWER Cabinet","POWER ISSUE",
AQ120="Sharing","POWER ISSUE",
AQ120="Sites strategiques &amp; DataCenter","POWER ISSUE",
AQ120="Exclu","Exclu",
AQ120="SAT","TX ISSUE",
AQ120="SPARE-ISSUE","SPARE-ISSUE",
AQ120="Fiber CAmtel","TX ISSUE",
AQ120="Fiber AOF","TX ISSUE",
AQ120="Projet OCM (HUAWEI)","TRAVAUX-HUAWEI",
AQ120="Projet OCM (NOKIA)","TRAVAUX -NOKIA",
AQ120="ACCESS-ISSUE","ACCESS-ISSUE",
AQ120="Projet OCM (ZTE, NOKIA, autres projets)","TRAVAUX OCM",
AQ120="No root CAuse","No root cause",
AQ120="ODU HS","TX ISSUE",
AQ120="IP &amp; VLAN","TX ISSUE",
AQ120="Warehouse HUAWEI","SPARE-ISSUE",
AQ120="SPARE-HS","SPARE-ISSUE",
AQ120="Power Telco","RAN ISSUE",AQ120="no impacts","no impacts"
),"")</f>
        <v>No root cause</v>
      </c>
      <c r="AQ120" s="67" t="s">
        <v>5344</v>
      </c>
      <c r="AR120" s="48" t="str" cm="1">
        <f t="array" ref="AR120">IFERROR(_xlfn.IFS(
AQ120="MPR ISSUE","ACTIVE",
AQ120="BSS Hardware Issue","ACTIVE",
AQ120="Sites strategiques, MLL, Pylone, etc.","PASSIVE",
AQ120="AKTIVCO DEFAUT GE &amp; POWER Cabinet","PASSIVE",
AQ120="AKTIVCO Coupure ENEO &amp; Baisse de tension","PASSIVE",
AQ120="Coupure ENEO &amp; Baisse de tension","PASSIVE",
AQ120="Defaut GE &amp; POWER Cabinet","PASSIVE",
AQ120="Sharing","PASSIVE",
AQ120="Sites strategiques &amp; DataCenter","PASSIVE",
AQ120="Exclu","Exclu",
AQ120="SAT","ACTIVE",
AQ120="SPARE-ISSUE","SPARE-ISSUE",
AQ120="Fiber CAmtel","ACTIVE",
AQ120="Fiber AOF","ACTIVE",
AQ120="Projet OCM (HUAWEI)","PLANNED WORKS",
AQ120="Projet OCM (NOKIA)","PLANNED WORKS",
AQ120="ACCESS-ISSUE","ACCESS-ISSUE",
AQ120="Projet OCM (ZTE, NOKIA, autres projets)","PLANNED WORKS",
AQ120="No root CAuse","No root cause",
AQ120="ODU HS","ACTIVE",
AQ120="IP &amp; VLAN","ACTIVE",
AQ120="Warehouse HUAWEI","SPARE-ISSUE",
AQ120="SPARE-HS","SPARE-ISSUE",
AQ120="Power Telco","ACTIVE", AQ120="no impacts","no impacts"
),"")</f>
        <v>No root cause</v>
      </c>
      <c r="AS120" s="92" t="s">
        <v>5950</v>
      </c>
      <c r="AT120" s="98" t="s">
        <v>17</v>
      </c>
      <c r="AV120" s="17" t="s">
        <v>5537</v>
      </c>
      <c r="AW120" s="7" t="s">
        <v>5950</v>
      </c>
      <c r="AX120" s="6" t="s">
        <v>5537</v>
      </c>
      <c r="AY120" s="7"/>
      <c r="AZ120" s="3" t="s">
        <v>5537</v>
      </c>
      <c r="BA120" s="18" t="s">
        <v>5537</v>
      </c>
      <c r="BB120" s="18" t="s">
        <v>5537</v>
      </c>
      <c r="BC120" s="18" t="s">
        <v>5537</v>
      </c>
      <c r="BD120" s="18" t="s">
        <v>5537</v>
      </c>
      <c r="BE120" s="18" t="s">
        <v>5537</v>
      </c>
      <c r="BF120" s="18" t="s">
        <v>5537</v>
      </c>
      <c r="BG120" s="18" t="s">
        <v>5537</v>
      </c>
      <c r="BH120" s="18" t="s">
        <v>5537</v>
      </c>
      <c r="BI120" s="18" t="s">
        <v>5537</v>
      </c>
      <c r="BJ120" s="18" t="s">
        <v>5537</v>
      </c>
      <c r="BK120" s="18" t="s">
        <v>5537</v>
      </c>
      <c r="BL120" s="9" t="s">
        <v>5537</v>
      </c>
      <c r="BM120" s="14" t="s">
        <v>6391</v>
      </c>
      <c r="BN120" s="14" t="s">
        <v>5537</v>
      </c>
      <c r="BO120" s="14" t="str">
        <f>_xlfn.XLOOKUP(B120,'[4]cell downs 18042026 17h'!$B:$B,'[4]cell downs 18042026 17h'!$B:$B,"")</f>
        <v/>
      </c>
      <c r="BP120" s="14" t="str">
        <f>_xlfn.XLOOKUP(B120,'[5]Cells Huawei 19042026 15h'!$B:$B,'[5]Cells Huawei 19042026 15h'!$B:$B,"")</f>
        <v>SUO_170</v>
      </c>
      <c r="BQ120" s="9" t="str">
        <f>_xlfn.XLOOKUP(B120,'[6]cells down 19042026 9H40'!$B:$B,'[6]cells down 19042026 9H40'!$B:$B,"")</f>
        <v/>
      </c>
      <c r="BR120" s="9" t="s">
        <v>5537</v>
      </c>
      <c r="BS120" s="9" t="s">
        <v>12</v>
      </c>
      <c r="BT120" s="108"/>
    </row>
    <row r="121" spans="1:72" s="9" customFormat="1" x14ac:dyDescent="0.35">
      <c r="A121" s="16" t="s">
        <v>2707</v>
      </c>
      <c r="B121" s="8" t="s">
        <v>2708</v>
      </c>
      <c r="C121" s="3" t="str">
        <f>_xlfn.XLOOKUP(B121,'[1]daily break down'!$D:$D,'[1]daily break down'!$E:$E,"")</f>
        <v>Yaounde</v>
      </c>
      <c r="D121" s="1" t="s">
        <v>11</v>
      </c>
      <c r="E121" s="1" t="s">
        <v>145</v>
      </c>
      <c r="F121" s="3" t="s">
        <v>37</v>
      </c>
      <c r="G121" s="1" t="s">
        <v>38</v>
      </c>
      <c r="H121" s="34" t="str">
        <f>_xlfn.XLOOKUP(B121,[2]CALCULATION!$B:$B,[2]CALCULATION!$H:$H,"")</f>
        <v>ZTE</v>
      </c>
      <c r="I121" s="28">
        <v>7.4555621188643766</v>
      </c>
      <c r="J121" s="28">
        <v>8.8780166251466035</v>
      </c>
      <c r="K121" s="28">
        <v>9.2457045997380387</v>
      </c>
      <c r="L121" s="28">
        <v>9.2457045997380387</v>
      </c>
      <c r="M121" s="28">
        <v>7.0594093592783791</v>
      </c>
      <c r="N121" s="28">
        <v>5.358745466323092</v>
      </c>
      <c r="O121" s="28">
        <v>9.2457045997380387</v>
      </c>
      <c r="P121" s="28">
        <v>24.310816903659187</v>
      </c>
      <c r="Q121" s="28">
        <v>7.3723079732787715</v>
      </c>
      <c r="R121" s="28">
        <v>9.2457045997380387</v>
      </c>
      <c r="S121" s="93">
        <v>9.2457045997380387</v>
      </c>
      <c r="T121" s="93">
        <f>_xlfn.XLOOKUP(B121,'[3]Nur des jours'!$B:$B,'[3]Nur des jours'!$U:$U,"")</f>
        <v>9.2457045997380387</v>
      </c>
      <c r="U121" s="93">
        <v>9.2457045997380387</v>
      </c>
      <c r="V121" s="93">
        <v>9.2457045997380387</v>
      </c>
      <c r="W121" s="93">
        <v>9.2457045997380387</v>
      </c>
      <c r="X121" s="93">
        <v>9.2457045997380387</v>
      </c>
      <c r="Y121" s="93">
        <v>5.8382058767296465</v>
      </c>
      <c r="Z121" s="93">
        <v>5.9491400638638492</v>
      </c>
      <c r="AA121" s="93">
        <v>9.2457045997380387</v>
      </c>
      <c r="AB121" s="93">
        <v>9.383337899113382</v>
      </c>
      <c r="AC121" s="93">
        <f>_xlfn.XLOOKUP(B121,'[3]Nur des jours'!$B:$B,'[3]Nur des jours'!$N:$N,"")</f>
        <v>9.2457045997380387</v>
      </c>
      <c r="AD121" s="93">
        <v>9.2457045997380387</v>
      </c>
      <c r="AE121" s="93">
        <v>9.2457045997380387</v>
      </c>
      <c r="AF121" s="93">
        <v>8.1970554999101104</v>
      </c>
      <c r="AG121" s="93"/>
      <c r="AH121" s="93">
        <v>6.6384836759095167</v>
      </c>
      <c r="AI121" s="93">
        <v>0</v>
      </c>
      <c r="AJ121" s="93">
        <v>10.03298924555695</v>
      </c>
      <c r="AK121" s="93">
        <v>6.271074240424455</v>
      </c>
      <c r="AL121" s="93">
        <v>6.6384836759095167</v>
      </c>
      <c r="AM121" s="49" t="s">
        <v>5559</v>
      </c>
      <c r="AN121" s="49"/>
      <c r="AO121" s="48" t="str" cm="1">
        <f t="array" ref="AO121">IFERROR(_xlfn.IFS(
AQ121="MPR ISSUE","PDH",
AQ121="BSS Hardware Issue","BSS",
AQ121="Sites strategiques, MLL, Pylone, etc.","ENVTECH",
AQ121="AKTIVCO DEFAUT GE &amp; POWER Cabinet","AKTIVCO",
AQ121="AKTIVCO Coupure ENEO &amp; Baisse de tension","AKTIVCO GRID ONLY",
AQ121="Coupure ENEO &amp; Baisse de tension","IHS GRID ONLY",
AQ121="Defaut GE &amp; POWER Cabinet","IHS",
AQ121="Sharing","Partners",
AQ121="Sites strategiques &amp; DataCenter","SST &amp; DC",
AQ121="Exclu","Exclu",
AQ121="SAT","SAT",
AQ121="SPARE-ISSUE","SPARE-ISSUE",
AQ121="Fiber CAmtel","TRANS_FO_CAMTEL",
AQ121="Fiber AOF","Fiber AOF",
AQ121="Projet OCM (HUAWEI)","TRAVAUX-HUAWEI",
AQ121="Projet OCM (NOKIA)","TRAVAUX-NOKIA",
AQ121="ACCESS-ISSUE","ACCESS-ISSUE",
AQ121="Projet OCM (ZTE, NOKIA, autres projets)","TRAVAUX OCM",
AQ121="No root CAuse","No root cause",
AQ121="ODU HS","PDH",
AQ121="IP &amp; VLAN","PDH",
AQ121="Warehouse HUAWEI","SPARE-ISSUE",
AQ121="SPARE-HS","SPARE-ISSUE",
AQ121="Power Telco","BSS",AQ121="no impacts","no impacts"
),"")</f>
        <v>BSS</v>
      </c>
      <c r="AP121" s="48" t="str" cm="1">
        <f t="array" ref="AP121">IFERROR(_xlfn.IFS(
AQ121="MPR ISSUE","TX ISSUE",
AQ121="BSS Hardware Issue","RAN ISSUE",
AQ121="Sites strategiques, MLL, Pylone, etc.","ENVTECH",
AQ121="AKTIVCO DEFAUT GE &amp; POWER Cabinet","POWER ISSUE",
AQ121="AKTIVCO Coupure ENEO &amp; Baisse de tension","POWER ISSUE",
AQ121="Coupure ENEO &amp; Baisse de tension","POWER ISSUE",
AQ121="Defaut GE &amp; POWER Cabinet","POWER ISSUE",
AQ121="Sharing","POWER ISSUE",
AQ121="Sites strategiques &amp; DataCenter","POWER ISSUE",
AQ121="Exclu","Exclu",
AQ121="SAT","TX ISSUE",
AQ121="SPARE-ISSUE","SPARE-ISSUE",
AQ121="Fiber CAmtel","TX ISSUE",
AQ121="Fiber AOF","TX ISSUE",
AQ121="Projet OCM (HUAWEI)","TRAVAUX-HUAWEI",
AQ121="Projet OCM (NOKIA)","TRAVAUX -NOKIA",
AQ121="ACCESS-ISSUE","ACCESS-ISSUE",
AQ121="Projet OCM (ZTE, NOKIA, autres projets)","TRAVAUX OCM",
AQ121="No root CAuse","No root cause",
AQ121="ODU HS","TX ISSUE",
AQ121="IP &amp; VLAN","TX ISSUE",
AQ121="Warehouse HUAWEI","SPARE-ISSUE",
AQ121="SPARE-HS","SPARE-ISSUE",
AQ121="Power Telco","RAN ISSUE",AQ121="no impacts","no impacts"
),"")</f>
        <v>RAN ISSUE</v>
      </c>
      <c r="AQ121" s="67" t="s">
        <v>5320</v>
      </c>
      <c r="AR121" s="48" t="str" cm="1">
        <f t="array" ref="AR121">IFERROR(_xlfn.IFS(
AQ121="MPR ISSUE","ACTIVE",
AQ121="BSS Hardware Issue","ACTIVE",
AQ121="Sites strategiques, MLL, Pylone, etc.","PASSIVE",
AQ121="AKTIVCO DEFAUT GE &amp; POWER Cabinet","PASSIVE",
AQ121="AKTIVCO Coupure ENEO &amp; Baisse de tension","PASSIVE",
AQ121="Coupure ENEO &amp; Baisse de tension","PASSIVE",
AQ121="Defaut GE &amp; POWER Cabinet","PASSIVE",
AQ121="Sharing","PASSIVE",
AQ121="Sites strategiques &amp; DataCenter","PASSIVE",
AQ121="Exclu","Exclu",
AQ121="SAT","ACTIVE",
AQ121="SPARE-ISSUE","SPARE-ISSUE",
AQ121="Fiber CAmtel","ACTIVE",
AQ121="Fiber AOF","ACTIVE",
AQ121="Projet OCM (HUAWEI)","PLANNED WORKS",
AQ121="Projet OCM (NOKIA)","PLANNED WORKS",
AQ121="ACCESS-ISSUE","ACCESS-ISSUE",
AQ121="Projet OCM (ZTE, NOKIA, autres projets)","PLANNED WORKS",
AQ121="No root CAuse","No root cause",
AQ121="ODU HS","ACTIVE",
AQ121="IP &amp; VLAN","ACTIVE",
AQ121="Warehouse HUAWEI","SPARE-ISSUE",
AQ121="SPARE-HS","SPARE-ISSUE",
AQ121="Power Telco","ACTIVE", AQ121="no impacts","no impacts"
),"")</f>
        <v>ACTIVE</v>
      </c>
      <c r="AS121" s="92" t="s">
        <v>6017</v>
      </c>
      <c r="AT121" s="98" t="s">
        <v>2708</v>
      </c>
      <c r="AV121" s="17" t="s">
        <v>5537</v>
      </c>
      <c r="AW121" s="7" t="s">
        <v>5950</v>
      </c>
      <c r="AX121" s="6" t="s">
        <v>5537</v>
      </c>
      <c r="AY121" s="7"/>
      <c r="AZ121" s="3" t="s">
        <v>5537</v>
      </c>
      <c r="BA121" s="18" t="s">
        <v>5537</v>
      </c>
      <c r="BB121" s="18" t="s">
        <v>5537</v>
      </c>
      <c r="BC121" s="18" t="s">
        <v>5537</v>
      </c>
      <c r="BD121" s="18" t="s">
        <v>5537</v>
      </c>
      <c r="BE121" s="18" t="s">
        <v>5537</v>
      </c>
      <c r="BF121" s="18" t="s">
        <v>5537</v>
      </c>
      <c r="BG121" s="18" t="s">
        <v>5537</v>
      </c>
      <c r="BH121" s="18" t="s">
        <v>5537</v>
      </c>
      <c r="BI121" s="18" t="s">
        <v>5537</v>
      </c>
      <c r="BJ121" s="18" t="s">
        <v>5537</v>
      </c>
      <c r="BK121" s="18" t="s">
        <v>5537</v>
      </c>
      <c r="BL121" s="9" t="s">
        <v>5537</v>
      </c>
      <c r="BM121" s="14" t="s">
        <v>6405</v>
      </c>
      <c r="BN121" s="14" t="s">
        <v>2708</v>
      </c>
      <c r="BO121" s="14" t="str">
        <f>_xlfn.XLOOKUP(B121,'[4]cell downs 18042026 17h'!$B:$B,'[4]cell downs 18042026 17h'!$B:$B,"")</f>
        <v/>
      </c>
      <c r="BP121" s="14" t="str">
        <f>_xlfn.XLOOKUP(B121,'[5]Cells Huawei 19042026 15h'!$B:$B,'[5]Cells Huawei 19042026 15h'!$B:$B,"")</f>
        <v/>
      </c>
      <c r="BQ121" s="9" t="str">
        <f>_xlfn.XLOOKUP(B121,'[6]cells down 19042026 9H40'!$B:$B,'[6]cells down 19042026 9H40'!$B:$B,"")</f>
        <v>CTR_075</v>
      </c>
      <c r="BR121" s="9" t="s">
        <v>2708</v>
      </c>
      <c r="BS121" s="9" t="s">
        <v>12</v>
      </c>
      <c r="BT121" s="108"/>
    </row>
    <row r="122" spans="1:72" s="9" customFormat="1" ht="23" customHeight="1" x14ac:dyDescent="0.35">
      <c r="A122" s="16" t="s">
        <v>1164</v>
      </c>
      <c r="B122" s="8" t="s">
        <v>1165</v>
      </c>
      <c r="C122" s="3" t="str">
        <f>_xlfn.XLOOKUP(B122,'[1]daily break down'!$D:$D,'[1]daily break down'!$E:$E,"")</f>
        <v>Yaounde</v>
      </c>
      <c r="D122" s="1" t="s">
        <v>11</v>
      </c>
      <c r="E122" s="1" t="s">
        <v>12</v>
      </c>
      <c r="F122" s="3" t="s">
        <v>37</v>
      </c>
      <c r="G122" s="1" t="s">
        <v>38</v>
      </c>
      <c r="H122" s="34" t="str">
        <f>_xlfn.XLOOKUP(B122,[2]CALCULATION!$B:$B,[2]CALCULATION!$H:$H,"")</f>
        <v>ZTE</v>
      </c>
      <c r="I122" s="28">
        <v>0</v>
      </c>
      <c r="J122" s="28">
        <v>0</v>
      </c>
      <c r="K122" s="28">
        <v>0</v>
      </c>
      <c r="L122" s="28">
        <v>0</v>
      </c>
      <c r="M122" s="28">
        <v>4.5035891311605933</v>
      </c>
      <c r="N122" s="28">
        <v>6.1638030664920258</v>
      </c>
      <c r="O122" s="28">
        <v>6.1638030664920258</v>
      </c>
      <c r="P122" s="28">
        <v>6.1638030664920258</v>
      </c>
      <c r="Q122" s="28">
        <v>6.1638030664920258</v>
      </c>
      <c r="R122" s="28">
        <v>6.1638030664920258</v>
      </c>
      <c r="S122" s="93">
        <v>6.1638030664920258</v>
      </c>
      <c r="T122" s="93">
        <f>_xlfn.XLOOKUP(B122,'[3]Nur des jours'!$B:$B,'[3]Nur des jours'!$U:$U,"")</f>
        <v>6.1638030664920258</v>
      </c>
      <c r="U122" s="93">
        <v>6.1638030664920258</v>
      </c>
      <c r="V122" s="93">
        <v>6.1638030664920258</v>
      </c>
      <c r="W122" s="93">
        <v>6.1638030664920258</v>
      </c>
      <c r="X122" s="93">
        <v>6.1638030664920258</v>
      </c>
      <c r="Y122" s="93">
        <v>6.1638030664920258</v>
      </c>
      <c r="Z122" s="93">
        <v>6.1638030664920258</v>
      </c>
      <c r="AA122" s="93">
        <v>6.1638030664920258</v>
      </c>
      <c r="AB122" s="93">
        <v>6.2338949242793937</v>
      </c>
      <c r="AC122" s="93">
        <f>_xlfn.XLOOKUP(B122,'[3]Nur des jours'!$B:$B,'[3]Nur des jours'!$N:$N,"")</f>
        <v>6.1638030664920258</v>
      </c>
      <c r="AD122" s="93">
        <v>6.1638030664920258</v>
      </c>
      <c r="AE122" s="93">
        <v>6.1638030664920258</v>
      </c>
      <c r="AF122" s="93">
        <v>6.1638030664920258</v>
      </c>
      <c r="AG122" s="93"/>
      <c r="AH122" s="93">
        <v>6.1638030664920258</v>
      </c>
      <c r="AI122" s="93">
        <v>0</v>
      </c>
      <c r="AJ122" s="93">
        <v>0</v>
      </c>
      <c r="AK122" s="93">
        <v>11.819632409432067</v>
      </c>
      <c r="AL122" s="93">
        <v>6.1638030664920258</v>
      </c>
      <c r="AM122" s="49" t="s">
        <v>5559</v>
      </c>
      <c r="AN122" s="49"/>
      <c r="AO122" s="48" t="str" cm="1">
        <f t="array" ref="AO122">IFERROR(_xlfn.IFS(
AQ122="MPR ISSUE","PDH",
AQ122="BSS Hardware Issue","BSS",
AQ122="Sites strategiques, MLL, Pylone, etc.","ENVTECH",
AQ122="AKTIVCO DEFAUT GE &amp; POWER Cabinet","AKTIVCO",
AQ122="AKTIVCO Coupure ENEO &amp; Baisse de tension","AKTIVCO GRID ONLY",
AQ122="Coupure ENEO &amp; Baisse de tension","IHS GRID ONLY",
AQ122="Defaut GE &amp; POWER Cabinet","IHS",
AQ122="Sharing","Partners",
AQ122="Sites strategiques &amp; DataCenter","SST &amp; DC",
AQ122="Exclu","Exclu",
AQ122="SAT","SAT",
AQ122="SPARE-ISSUE","SPARE-ISSUE",
AQ122="Fiber CAmtel","TRANS_FO_CAMTEL",
AQ122="Fiber AOF","Fiber AOF",
AQ122="Projet OCM (HUAWEI)","TRAVAUX-HUAWEI",
AQ122="Projet OCM (NOKIA)","TRAVAUX-NOKIA",
AQ122="ACCESS-ISSUE","ACCESS-ISSUE",
AQ122="Projet OCM (ZTE, NOKIA, autres projets)","TRAVAUX OCM",
AQ122="No root CAuse","No root cause",
AQ122="ODU HS","PDH",
AQ122="IP &amp; VLAN","PDH",
AQ122="Warehouse HUAWEI","SPARE-ISSUE",
AQ122="SPARE-HS","SPARE-ISSUE",
AQ122="Power Telco","BSS",AQ122="no impacts","no impacts"
),"")</f>
        <v>BSS</v>
      </c>
      <c r="AP122" s="48" t="str" cm="1">
        <f t="array" ref="AP122">IFERROR(_xlfn.IFS(
AQ122="MPR ISSUE","TX ISSUE",
AQ122="BSS Hardware Issue","RAN ISSUE",
AQ122="Sites strategiques, MLL, Pylone, etc.","ENVTECH",
AQ122="AKTIVCO DEFAUT GE &amp; POWER Cabinet","POWER ISSUE",
AQ122="AKTIVCO Coupure ENEO &amp; Baisse de tension","POWER ISSUE",
AQ122="Coupure ENEO &amp; Baisse de tension","POWER ISSUE",
AQ122="Defaut GE &amp; POWER Cabinet","POWER ISSUE",
AQ122="Sharing","POWER ISSUE",
AQ122="Sites strategiques &amp; DataCenter","POWER ISSUE",
AQ122="Exclu","Exclu",
AQ122="SAT","TX ISSUE",
AQ122="SPARE-ISSUE","SPARE-ISSUE",
AQ122="Fiber CAmtel","TX ISSUE",
AQ122="Fiber AOF","TX ISSUE",
AQ122="Projet OCM (HUAWEI)","TRAVAUX-HUAWEI",
AQ122="Projet OCM (NOKIA)","TRAVAUX -NOKIA",
AQ122="ACCESS-ISSUE","ACCESS-ISSUE",
AQ122="Projet OCM (ZTE, NOKIA, autres projets)","TRAVAUX OCM",
AQ122="No root CAuse","No root cause",
AQ122="ODU HS","TX ISSUE",
AQ122="IP &amp; VLAN","TX ISSUE",
AQ122="Warehouse HUAWEI","SPARE-ISSUE",
AQ122="SPARE-HS","SPARE-ISSUE",
AQ122="Power Telco","RAN ISSUE",AQ122="no impacts","no impacts"
),"")</f>
        <v>RAN ISSUE</v>
      </c>
      <c r="AQ122" s="67" t="s">
        <v>5320</v>
      </c>
      <c r="AR122" s="48" t="str" cm="1">
        <f t="array" ref="AR122">IFERROR(_xlfn.IFS(
AQ122="MPR ISSUE","ACTIVE",
AQ122="BSS Hardware Issue","ACTIVE",
AQ122="Sites strategiques, MLL, Pylone, etc.","PASSIVE",
AQ122="AKTIVCO DEFAUT GE &amp; POWER Cabinet","PASSIVE",
AQ122="AKTIVCO Coupure ENEO &amp; Baisse de tension","PASSIVE",
AQ122="Coupure ENEO &amp; Baisse de tension","PASSIVE",
AQ122="Defaut GE &amp; POWER Cabinet","PASSIVE",
AQ122="Sharing","PASSIVE",
AQ122="Sites strategiques &amp; DataCenter","PASSIVE",
AQ122="Exclu","Exclu",
AQ122="SAT","ACTIVE",
AQ122="SPARE-ISSUE","SPARE-ISSUE",
AQ122="Fiber CAmtel","ACTIVE",
AQ122="Fiber AOF","ACTIVE",
AQ122="Projet OCM (HUAWEI)","PLANNED WORKS",
AQ122="Projet OCM (NOKIA)","PLANNED WORKS",
AQ122="ACCESS-ISSUE","ACCESS-ISSUE",
AQ122="Projet OCM (ZTE, NOKIA, autres projets)","PLANNED WORKS",
AQ122="No root CAuse","No root cause",
AQ122="ODU HS","ACTIVE",
AQ122="IP &amp; VLAN","ACTIVE",
AQ122="Warehouse HUAWEI","SPARE-ISSUE",
AQ122="SPARE-HS","SPARE-ISSUE",
AQ122="Power Telco","ACTIVE", AQ122="no impacts","no impacts"
),"")</f>
        <v>ACTIVE</v>
      </c>
      <c r="AS122" s="92" t="s">
        <v>6018</v>
      </c>
      <c r="AT122" s="98" t="s">
        <v>1165</v>
      </c>
      <c r="AV122" s="17" t="s">
        <v>5537</v>
      </c>
      <c r="AW122" s="7" t="s">
        <v>5950</v>
      </c>
      <c r="AX122" s="6" t="s">
        <v>5537</v>
      </c>
      <c r="AY122" s="7"/>
      <c r="AZ122" s="3" t="s">
        <v>5537</v>
      </c>
      <c r="BA122" s="18" t="s">
        <v>5537</v>
      </c>
      <c r="BB122" s="18" t="s">
        <v>5537</v>
      </c>
      <c r="BC122" s="18" t="s">
        <v>5537</v>
      </c>
      <c r="BD122" s="18" t="s">
        <v>5537</v>
      </c>
      <c r="BE122" s="18" t="s">
        <v>5537</v>
      </c>
      <c r="BF122" s="18" t="s">
        <v>5537</v>
      </c>
      <c r="BG122" s="18" t="s">
        <v>5537</v>
      </c>
      <c r="BH122" s="18" t="s">
        <v>5537</v>
      </c>
      <c r="BI122" s="18" t="s">
        <v>5537</v>
      </c>
      <c r="BJ122" s="18" t="s">
        <v>5537</v>
      </c>
      <c r="BK122" s="18" t="s">
        <v>5537</v>
      </c>
      <c r="BL122" s="9" t="s">
        <v>5537</v>
      </c>
      <c r="BM122" s="14" t="s">
        <v>6391</v>
      </c>
      <c r="BN122" s="14" t="s">
        <v>5537</v>
      </c>
      <c r="BO122" s="14" t="str">
        <f>_xlfn.XLOOKUP(B122,'[4]cell downs 18042026 17h'!$B:$B,'[4]cell downs 18042026 17h'!$B:$B,"")</f>
        <v/>
      </c>
      <c r="BP122" s="14" t="str">
        <f>_xlfn.XLOOKUP(B122,'[5]Cells Huawei 19042026 15h'!$B:$B,'[5]Cells Huawei 19042026 15h'!$B:$B,"")</f>
        <v/>
      </c>
      <c r="BQ122" s="9" t="str">
        <f>_xlfn.XLOOKUP(B122,'[6]cells down 19042026 9H40'!$B:$B,'[6]cells down 19042026 9H40'!$B:$B,"")</f>
        <v>CTR_262</v>
      </c>
      <c r="BR122" s="9" t="s">
        <v>1165</v>
      </c>
      <c r="BS122" s="9" t="s">
        <v>5537</v>
      </c>
      <c r="BT122" s="108"/>
    </row>
    <row r="123" spans="1:72" s="9" customFormat="1" x14ac:dyDescent="0.35">
      <c r="A123" s="1" t="s">
        <v>2482</v>
      </c>
      <c r="B123" s="8" t="s">
        <v>2483</v>
      </c>
      <c r="C123" s="3" t="str">
        <f>_xlfn.XLOOKUP(B123,'[1]daily break down'!$D:$D,'[1]daily break down'!$E:$E,"")</f>
        <v>CENTRE</v>
      </c>
      <c r="D123" s="1" t="s">
        <v>21</v>
      </c>
      <c r="E123" s="1" t="s">
        <v>122</v>
      </c>
      <c r="F123" s="3" t="s">
        <v>226</v>
      </c>
      <c r="G123" s="1" t="s">
        <v>2482</v>
      </c>
      <c r="H123" s="33" t="str">
        <f>_xlfn.XLOOKUP(B123,[2]CALCULATION!$B:$B,[2]CALCULATION!$H:$H,"")</f>
        <v>NOKIA</v>
      </c>
      <c r="I123" s="28">
        <v>0</v>
      </c>
      <c r="J123" s="28">
        <v>0</v>
      </c>
      <c r="K123" s="28">
        <v>0</v>
      </c>
      <c r="L123" s="28">
        <v>0</v>
      </c>
      <c r="M123" s="28">
        <v>0</v>
      </c>
      <c r="N123" s="28">
        <v>0</v>
      </c>
      <c r="O123" s="28">
        <v>0</v>
      </c>
      <c r="P123" s="28">
        <v>0</v>
      </c>
      <c r="Q123" s="28">
        <v>0</v>
      </c>
      <c r="R123" s="28">
        <v>0</v>
      </c>
      <c r="S123" s="93">
        <v>0</v>
      </c>
      <c r="T123" s="93">
        <f>_xlfn.XLOOKUP(B123,'[3]Nur des jours'!$B:$B,'[3]Nur des jours'!$U:$U,"")</f>
        <v>0</v>
      </c>
      <c r="U123" s="93">
        <v>0</v>
      </c>
      <c r="V123" s="93">
        <v>0</v>
      </c>
      <c r="W123" s="93">
        <v>0</v>
      </c>
      <c r="X123" s="93">
        <v>0</v>
      </c>
      <c r="Y123" s="93">
        <v>0</v>
      </c>
      <c r="Z123" s="93">
        <v>7.0448559353714687E-3</v>
      </c>
      <c r="AA123" s="93">
        <v>1.6076361244517499</v>
      </c>
      <c r="AB123" s="93">
        <v>4.3260232853453022</v>
      </c>
      <c r="AC123" s="93">
        <f>_xlfn.XLOOKUP(B123,'[3]Nur des jours'!$B:$B,'[3]Nur des jours'!$N:$N,"")</f>
        <v>6.163410694769043</v>
      </c>
      <c r="AD123" s="93">
        <v>6.163410694769043</v>
      </c>
      <c r="AE123" s="93">
        <v>4.9735720859774117</v>
      </c>
      <c r="AF123" s="93">
        <v>5.8806028818852187</v>
      </c>
      <c r="AG123" s="93"/>
      <c r="AH123" s="93">
        <v>6.1635177052389469</v>
      </c>
      <c r="AI123" s="93">
        <v>10.788980412375254</v>
      </c>
      <c r="AJ123" s="93">
        <v>4.5901037363444415</v>
      </c>
      <c r="AK123" s="93">
        <v>5.9098162047160336</v>
      </c>
      <c r="AL123" s="93">
        <v>6.1635177052389469</v>
      </c>
      <c r="AM123" s="49" t="s">
        <v>5559</v>
      </c>
      <c r="AN123" s="49"/>
      <c r="AO123" s="48" t="str" cm="1">
        <f t="array" ref="AO123">IFERROR(_xlfn.IFS(
AQ123="MPR ISSUE","PDH",
AQ123="BSS Hardware Issue","BSS",
AQ123="Sites strategiques, MLL, Pylone, etc.","ENVTECH",
AQ123="AKTIVCO DEFAUT GE &amp; POWER Cabinet","AKTIVCO",
AQ123="AKTIVCO Coupure ENEO &amp; Baisse de tension","AKTIVCO GRID ONLY",
AQ123="Coupure ENEO &amp; Baisse de tension","IHS GRID ONLY",
AQ123="Defaut GE &amp; POWER Cabinet","IHS",
AQ123="Sharing","Partners",
AQ123="Sites strategiques &amp; DataCenter","SST &amp; DC",
AQ123="Exclu","Exclu",
AQ123="SAT","SAT",
AQ123="SPARE-ISSUE","SPARE-ISSUE",
AQ123="Fiber CAmtel","TRANS_FO_CAMTEL",
AQ123="Fiber AOF","Fiber AOF",
AQ123="Projet OCM (HUAWEI)","TRAVAUX-HUAWEI",
AQ123="Projet OCM (NOKIA)","TRAVAUX-NOKIA",
AQ123="ACCESS-ISSUE","ACCESS-ISSUE",
AQ123="Projet OCM (ZTE, NOKIA, autres projets)","TRAVAUX OCM",
AQ123="No root CAuse","No root cause",
AQ123="ODU HS","PDH",
AQ123="IP &amp; VLAN","PDH",
AQ123="Warehouse HUAWEI","SPARE-ISSUE",
AQ123="SPARE-HS","SPARE-ISSUE",
AQ123="Power Telco","BSS",AQ123="no impacts","no impacts"
),"")</f>
        <v>ENVTECH</v>
      </c>
      <c r="AP123" s="48" t="str" cm="1">
        <f t="array" ref="AP123">IFERROR(_xlfn.IFS(
AQ123="MPR ISSUE","TX ISSUE",
AQ123="BSS Hardware Issue","RAN ISSUE",
AQ123="Sites strategiques, MLL, Pylone, etc.","ENVTECH",
AQ123="AKTIVCO DEFAUT GE &amp; POWER Cabinet","POWER ISSUE",
AQ123="AKTIVCO Coupure ENEO &amp; Baisse de tension","POWER ISSUE",
AQ123="Coupure ENEO &amp; Baisse de tension","POWER ISSUE",
AQ123="Defaut GE &amp; POWER Cabinet","POWER ISSUE",
AQ123="Sharing","POWER ISSUE",
AQ123="Sites strategiques &amp; DataCenter","POWER ISSUE",
AQ123="Exclu","Exclu",
AQ123="SAT","TX ISSUE",
AQ123="SPARE-ISSUE","SPARE-ISSUE",
AQ123="Fiber CAmtel","TX ISSUE",
AQ123="Fiber AOF","TX ISSUE",
AQ123="Projet OCM (HUAWEI)","TRAVAUX-HUAWEI",
AQ123="Projet OCM (NOKIA)","TRAVAUX -NOKIA",
AQ123="ACCESS-ISSUE","ACCESS-ISSUE",
AQ123="Projet OCM (ZTE, NOKIA, autres projets)","TRAVAUX OCM",
AQ123="No root CAuse","No root cause",
AQ123="ODU HS","TX ISSUE",
AQ123="IP &amp; VLAN","TX ISSUE",
AQ123="Warehouse HUAWEI","SPARE-ISSUE",
AQ123="SPARE-HS","SPARE-ISSUE",
AQ123="Power Telco","RAN ISSUE",AQ123="no impacts","no impacts"
),"")</f>
        <v>ENVTECH</v>
      </c>
      <c r="AQ123" s="67" t="s">
        <v>5323</v>
      </c>
      <c r="AR123" s="48" t="str" cm="1">
        <f t="array" ref="AR123">IFERROR(_xlfn.IFS(
AQ123="MPR ISSUE","ACTIVE",
AQ123="BSS Hardware Issue","ACTIVE",
AQ123="Sites strategiques, MLL, Pylone, etc.","PASSIVE",
AQ123="AKTIVCO DEFAUT GE &amp; POWER Cabinet","PASSIVE",
AQ123="AKTIVCO Coupure ENEO &amp; Baisse de tension","PASSIVE",
AQ123="Coupure ENEO &amp; Baisse de tension","PASSIVE",
AQ123="Defaut GE &amp; POWER Cabinet","PASSIVE",
AQ123="Sharing","PASSIVE",
AQ123="Sites strategiques &amp; DataCenter","PASSIVE",
AQ123="Exclu","Exclu",
AQ123="SAT","ACTIVE",
AQ123="SPARE-ISSUE","SPARE-ISSUE",
AQ123="Fiber CAmtel","ACTIVE",
AQ123="Fiber AOF","ACTIVE",
AQ123="Projet OCM (HUAWEI)","PLANNED WORKS",
AQ123="Projet OCM (NOKIA)","PLANNED WORKS",
AQ123="ACCESS-ISSUE","ACCESS-ISSUE",
AQ123="Projet OCM (ZTE, NOKIA, autres projets)","PLANNED WORKS",
AQ123="No root CAuse","No root cause",
AQ123="ODU HS","ACTIVE",
AQ123="IP &amp; VLAN","ACTIVE",
AQ123="Warehouse HUAWEI","SPARE-ISSUE",
AQ123="SPARE-HS","SPARE-ISSUE",
AQ123="Power Telco","ACTIVE", AQ123="no impacts","no impacts"
),"")</f>
        <v>PASSIVE</v>
      </c>
      <c r="AS123" s="92" t="s">
        <v>5974</v>
      </c>
      <c r="AT123" s="98" t="s">
        <v>2483</v>
      </c>
      <c r="AV123" s="17" t="s">
        <v>5537</v>
      </c>
      <c r="AW123" s="7" t="s">
        <v>6063</v>
      </c>
      <c r="AX123" s="6" t="s">
        <v>6342</v>
      </c>
      <c r="AY123" s="7"/>
      <c r="AZ123" s="3" t="s">
        <v>5537</v>
      </c>
      <c r="BA123" s="18" t="s">
        <v>5537</v>
      </c>
      <c r="BB123" s="18" t="s">
        <v>5537</v>
      </c>
      <c r="BC123" s="18" t="s">
        <v>5537</v>
      </c>
      <c r="BD123" s="18" t="s">
        <v>5537</v>
      </c>
      <c r="BE123" s="18" t="s">
        <v>5537</v>
      </c>
      <c r="BF123" s="18" t="s">
        <v>5537</v>
      </c>
      <c r="BG123" s="18" t="s">
        <v>6174</v>
      </c>
      <c r="BH123" s="18" t="s">
        <v>6175</v>
      </c>
      <c r="BI123" s="18" t="s">
        <v>5537</v>
      </c>
      <c r="BJ123" s="18" t="s">
        <v>5537</v>
      </c>
      <c r="BK123" s="18" t="s">
        <v>5537</v>
      </c>
      <c r="BL123" s="9" t="s">
        <v>5537</v>
      </c>
      <c r="BM123" s="14" t="s">
        <v>6406</v>
      </c>
      <c r="BN123" s="14" t="s">
        <v>5537</v>
      </c>
      <c r="BO123" s="14" t="str">
        <f>_xlfn.XLOOKUP(B123,'[4]cell downs 18042026 17h'!$B:$B,'[4]cell downs 18042026 17h'!$B:$B,"")</f>
        <v/>
      </c>
      <c r="BP123" s="14" t="str">
        <f>_xlfn.XLOOKUP(B123,'[5]Cells Huawei 19042026 15h'!$B:$B,'[5]Cells Huawei 19042026 15h'!$B:$B,"")</f>
        <v/>
      </c>
      <c r="BQ123" s="9" t="str">
        <f>_xlfn.XLOOKUP(B123,'[6]cells down 19042026 9H40'!$B:$B,'[6]cells down 19042026 9H40'!$B:$B,"")</f>
        <v/>
      </c>
      <c r="BR123" s="9" t="s">
        <v>5537</v>
      </c>
      <c r="BS123" s="9" t="s">
        <v>318</v>
      </c>
      <c r="BT123" s="108"/>
    </row>
    <row r="124" spans="1:72" s="9" customFormat="1" x14ac:dyDescent="0.35">
      <c r="A124" s="3" t="s">
        <v>573</v>
      </c>
      <c r="B124" s="25" t="s">
        <v>574</v>
      </c>
      <c r="C124" s="3" t="str">
        <f>_xlfn.XLOOKUP(B124,'[1]daily break down'!$D:$D,'[1]daily break down'!$E:$E,"")</f>
        <v>CENTRE</v>
      </c>
      <c r="D124" s="3" t="s">
        <v>11</v>
      </c>
      <c r="E124" s="3" t="s">
        <v>12</v>
      </c>
      <c r="F124" s="3" t="s">
        <v>226</v>
      </c>
      <c r="G124" s="3" t="s">
        <v>575</v>
      </c>
      <c r="H124" s="33" t="str">
        <f>_xlfn.XLOOKUP(B124,[2]CALCULATION!$B:$B,[2]CALCULATION!$H:$H,"")</f>
        <v>NOKIA</v>
      </c>
      <c r="I124" s="28">
        <v>0</v>
      </c>
      <c r="J124" s="28">
        <v>0</v>
      </c>
      <c r="K124" s="28">
        <v>0</v>
      </c>
      <c r="L124" s="28">
        <v>0</v>
      </c>
      <c r="M124" s="28">
        <v>0</v>
      </c>
      <c r="N124" s="28">
        <v>0.37895974408802824</v>
      </c>
      <c r="O124" s="28">
        <v>0</v>
      </c>
      <c r="P124" s="28">
        <v>0</v>
      </c>
      <c r="Q124" s="28">
        <v>2.1924840126357958</v>
      </c>
      <c r="R124" s="28">
        <v>0</v>
      </c>
      <c r="S124" s="93">
        <v>0</v>
      </c>
      <c r="T124" s="93">
        <f>_xlfn.XLOOKUP(B124,'[3]Nur des jours'!$B:$B,'[3]Nur des jours'!$U:$U,"")</f>
        <v>0</v>
      </c>
      <c r="U124" s="93">
        <v>0.38095727285957653</v>
      </c>
      <c r="V124" s="93">
        <v>0</v>
      </c>
      <c r="W124" s="93">
        <v>0</v>
      </c>
      <c r="X124" s="93">
        <v>1.0101074955840346</v>
      </c>
      <c r="Y124" s="93">
        <v>1.6675263174415651</v>
      </c>
      <c r="Z124" s="93">
        <v>2.9619963017181599</v>
      </c>
      <c r="AA124" s="93">
        <v>9.7888005695810598</v>
      </c>
      <c r="AB124" s="93">
        <v>5.1851388139815606</v>
      </c>
      <c r="AC124" s="93">
        <f>_xlfn.XLOOKUP(B124,'[3]Nur des jours'!$B:$B,'[3]Nur des jours'!$N:$N,"")</f>
        <v>0</v>
      </c>
      <c r="AD124" s="93">
        <v>0</v>
      </c>
      <c r="AE124" s="93">
        <v>1.9352308429856777</v>
      </c>
      <c r="AF124" s="93">
        <v>2.3766133611845914</v>
      </c>
      <c r="AG124" s="93"/>
      <c r="AH124" s="93">
        <v>5.8766404705036335</v>
      </c>
      <c r="AI124" s="93">
        <v>10.018249743214673</v>
      </c>
      <c r="AJ124" s="93">
        <v>4.3794583507587275</v>
      </c>
      <c r="AK124" s="93">
        <v>5.7063584697515903</v>
      </c>
      <c r="AL124" s="93">
        <v>5.8766404705036335</v>
      </c>
      <c r="AM124" s="49" t="s">
        <v>5559</v>
      </c>
      <c r="AN124" s="49"/>
      <c r="AO124" s="48" t="str" cm="1">
        <f t="array" ref="AO124">IFERROR(_xlfn.IFS(
AQ124="MPR ISSUE","PDH",
AQ124="BSS Hardware Issue","BSS",
AQ124="Sites strategiques, MLL, Pylone, etc.","ENVTECH",
AQ124="AKTIVCO DEFAUT GE &amp; POWER Cabinet","AKTIVCO",
AQ124="AKTIVCO Coupure ENEO &amp; Baisse de tension","AKTIVCO GRID ONLY",
AQ124="Coupure ENEO &amp; Baisse de tension","IHS GRID ONLY",
AQ124="Defaut GE &amp; POWER Cabinet","IHS",
AQ124="Sharing","Partners",
AQ124="Sites strategiques &amp; DataCenter","SST &amp; DC",
AQ124="Exclu","Exclu",
AQ124="SAT","SAT",
AQ124="SPARE-ISSUE","SPARE-ISSUE",
AQ124="Fiber CAmtel","TRANS_FO_CAMTEL",
AQ124="Fiber AOF","Fiber AOF",
AQ124="Projet OCM (HUAWEI)","TRAVAUX-HUAWEI",
AQ124="Projet OCM (NOKIA)","TRAVAUX-NOKIA",
AQ124="ACCESS-ISSUE","ACCESS-ISSUE",
AQ124="Projet OCM (ZTE, NOKIA, autres projets)","TRAVAUX OCM",
AQ124="No root CAuse","No root cause",
AQ124="ODU HS","PDH",
AQ124="IP &amp; VLAN","PDH",
AQ124="Warehouse HUAWEI","SPARE-ISSUE",
AQ124="SPARE-HS","SPARE-ISSUE",
AQ124="Power Telco","BSS",AQ124="no impacts","no impacts"
),"")</f>
        <v>No root cause</v>
      </c>
      <c r="AP124" s="48" t="str" cm="1">
        <f t="array" ref="AP124">IFERROR(_xlfn.IFS(
AQ124="MPR ISSUE","TX ISSUE",
AQ124="BSS Hardware Issue","RAN ISSUE",
AQ124="Sites strategiques, MLL, Pylone, etc.","ENVTECH",
AQ124="AKTIVCO DEFAUT GE &amp; POWER Cabinet","POWER ISSUE",
AQ124="AKTIVCO Coupure ENEO &amp; Baisse de tension","POWER ISSUE",
AQ124="Coupure ENEO &amp; Baisse de tension","POWER ISSUE",
AQ124="Defaut GE &amp; POWER Cabinet","POWER ISSUE",
AQ124="Sharing","POWER ISSUE",
AQ124="Sites strategiques &amp; DataCenter","POWER ISSUE",
AQ124="Exclu","Exclu",
AQ124="SAT","TX ISSUE",
AQ124="SPARE-ISSUE","SPARE-ISSUE",
AQ124="Fiber CAmtel","TX ISSUE",
AQ124="Fiber AOF","TX ISSUE",
AQ124="Projet OCM (HUAWEI)","TRAVAUX-HUAWEI",
AQ124="Projet OCM (NOKIA)","TRAVAUX -NOKIA",
AQ124="ACCESS-ISSUE","ACCESS-ISSUE",
AQ124="Projet OCM (ZTE, NOKIA, autres projets)","TRAVAUX OCM",
AQ124="No root CAuse","No root cause",
AQ124="ODU HS","TX ISSUE",
AQ124="IP &amp; VLAN","TX ISSUE",
AQ124="Warehouse HUAWEI","SPARE-ISSUE",
AQ124="SPARE-HS","SPARE-ISSUE",
AQ124="Power Telco","RAN ISSUE",AQ124="no impacts","no impacts"
),"")</f>
        <v>No root cause</v>
      </c>
      <c r="AQ124" s="67" t="s">
        <v>5344</v>
      </c>
      <c r="AR124" s="48" t="str" cm="1">
        <f t="array" ref="AR124">IFERROR(_xlfn.IFS(
AQ124="MPR ISSUE","ACTIVE",
AQ124="BSS Hardware Issue","ACTIVE",
AQ124="Sites strategiques, MLL, Pylone, etc.","PASSIVE",
AQ124="AKTIVCO DEFAUT GE &amp; POWER Cabinet","PASSIVE",
AQ124="AKTIVCO Coupure ENEO &amp; Baisse de tension","PASSIVE",
AQ124="Coupure ENEO &amp; Baisse de tension","PASSIVE",
AQ124="Defaut GE &amp; POWER Cabinet","PASSIVE",
AQ124="Sharing","PASSIVE",
AQ124="Sites strategiques &amp; DataCenter","PASSIVE",
AQ124="Exclu","Exclu",
AQ124="SAT","ACTIVE",
AQ124="SPARE-ISSUE","SPARE-ISSUE",
AQ124="Fiber CAmtel","ACTIVE",
AQ124="Fiber AOF","ACTIVE",
AQ124="Projet OCM (HUAWEI)","PLANNED WORKS",
AQ124="Projet OCM (NOKIA)","PLANNED WORKS",
AQ124="ACCESS-ISSUE","ACCESS-ISSUE",
AQ124="Projet OCM (ZTE, NOKIA, autres projets)","PLANNED WORKS",
AQ124="No root CAuse","No root cause",
AQ124="ODU HS","ACTIVE",
AQ124="IP &amp; VLAN","ACTIVE",
AQ124="Warehouse HUAWEI","SPARE-ISSUE",
AQ124="SPARE-HS","SPARE-ISSUE",
AQ124="Power Telco","ACTIVE", AQ124="no impacts","no impacts"
),"")</f>
        <v>No root cause</v>
      </c>
      <c r="AS124" s="92" t="s">
        <v>5983</v>
      </c>
      <c r="AT124" s="98" t="s">
        <v>574</v>
      </c>
      <c r="AV124" s="17" t="s">
        <v>5537</v>
      </c>
      <c r="AW124" s="7" t="s">
        <v>5950</v>
      </c>
      <c r="AX124" s="6" t="s">
        <v>5537</v>
      </c>
      <c r="AY124" s="7"/>
      <c r="AZ124" s="3" t="s">
        <v>5537</v>
      </c>
      <c r="BA124" s="18" t="s">
        <v>5537</v>
      </c>
      <c r="BB124" s="18" t="s">
        <v>5537</v>
      </c>
      <c r="BC124" s="18" t="s">
        <v>5537</v>
      </c>
      <c r="BD124" s="18" t="s">
        <v>5537</v>
      </c>
      <c r="BE124" s="18" t="s">
        <v>5537</v>
      </c>
      <c r="BF124" s="18" t="s">
        <v>5537</v>
      </c>
      <c r="BG124" s="18" t="s">
        <v>5537</v>
      </c>
      <c r="BH124" s="18" t="s">
        <v>5537</v>
      </c>
      <c r="BI124" s="18" t="s">
        <v>5537</v>
      </c>
      <c r="BJ124" s="18" t="s">
        <v>5537</v>
      </c>
      <c r="BK124" s="18" t="s">
        <v>5537</v>
      </c>
      <c r="BL124" s="9" t="s">
        <v>5676</v>
      </c>
      <c r="BM124" s="14" t="s">
        <v>6391</v>
      </c>
      <c r="BN124" s="14" t="s">
        <v>5537</v>
      </c>
      <c r="BO124" s="14" t="str">
        <f>_xlfn.XLOOKUP(B124,'[4]cell downs 18042026 17h'!$B:$B,'[4]cell downs 18042026 17h'!$B:$B,"")</f>
        <v/>
      </c>
      <c r="BP124" s="14" t="str">
        <f>_xlfn.XLOOKUP(B124,'[5]Cells Huawei 19042026 15h'!$B:$B,'[5]Cells Huawei 19042026 15h'!$B:$B,"")</f>
        <v/>
      </c>
      <c r="BQ124" s="9" t="str">
        <f>_xlfn.XLOOKUP(B124,'[6]cells down 19042026 9H40'!$B:$B,'[6]cells down 19042026 9H40'!$B:$B,"")</f>
        <v/>
      </c>
      <c r="BR124" s="9" t="s">
        <v>574</v>
      </c>
      <c r="BS124" s="9" t="s">
        <v>5459</v>
      </c>
      <c r="BT124" s="108"/>
    </row>
    <row r="125" spans="1:72" s="9" customFormat="1" ht="21.5" customHeight="1" x14ac:dyDescent="0.35">
      <c r="A125" s="3" t="s">
        <v>111</v>
      </c>
      <c r="B125" s="25" t="s">
        <v>112</v>
      </c>
      <c r="C125" s="3" t="str">
        <f>_xlfn.XLOOKUP(B125,'[1]daily break down'!$D:$D,'[1]daily break down'!$E:$E,"")</f>
        <v>Yaounde</v>
      </c>
      <c r="D125" s="3" t="s">
        <v>113</v>
      </c>
      <c r="E125" s="3" t="s">
        <v>114</v>
      </c>
      <c r="F125" s="3" t="s">
        <v>37</v>
      </c>
      <c r="G125" s="3" t="s">
        <v>115</v>
      </c>
      <c r="H125" s="34" t="str">
        <f>_xlfn.XLOOKUP(B125,[2]CALCULATION!$B:$B,[2]CALCULATION!$H:$H,"")</f>
        <v>ZTE</v>
      </c>
      <c r="I125" s="28">
        <v>0</v>
      </c>
      <c r="J125" s="28">
        <v>0</v>
      </c>
      <c r="K125" s="28">
        <v>0</v>
      </c>
      <c r="L125" s="28">
        <v>27.364467672850438</v>
      </c>
      <c r="M125" s="28">
        <v>0</v>
      </c>
      <c r="N125" s="28">
        <v>0</v>
      </c>
      <c r="O125" s="28">
        <v>0</v>
      </c>
      <c r="P125" s="28">
        <v>4.9707255024498247</v>
      </c>
      <c r="Q125" s="28">
        <v>0.15421992221052261</v>
      </c>
      <c r="R125" s="28">
        <v>0</v>
      </c>
      <c r="S125" s="93">
        <v>0</v>
      </c>
      <c r="T125" s="93">
        <f>_xlfn.XLOOKUP(B125,'[3]Nur des jours'!$B:$B,'[3]Nur des jours'!$U:$U,"")</f>
        <v>20.548364451977982</v>
      </c>
      <c r="U125" s="93">
        <v>9.054530395253872</v>
      </c>
      <c r="V125" s="93">
        <v>8.5472472626721814</v>
      </c>
      <c r="W125" s="93">
        <v>20.548364451977985</v>
      </c>
      <c r="X125" s="93">
        <v>14.843689806610676</v>
      </c>
      <c r="Y125" s="93">
        <v>6.960121478285429</v>
      </c>
      <c r="Z125" s="93">
        <v>10.639016588049639</v>
      </c>
      <c r="AA125" s="93">
        <v>0</v>
      </c>
      <c r="AB125" s="93">
        <v>0</v>
      </c>
      <c r="AC125" s="93">
        <f>_xlfn.XLOOKUP(B125,'[3]Nur des jours'!$B:$B,'[3]Nur des jours'!$N:$N,"")</f>
        <v>0.68632948381002878</v>
      </c>
      <c r="AD125" s="93">
        <v>0.68632948381002878</v>
      </c>
      <c r="AE125" s="93">
        <v>0.73760533397254291</v>
      </c>
      <c r="AF125" s="93">
        <v>6.2676388924559063</v>
      </c>
      <c r="AG125" s="93"/>
      <c r="AH125" s="93">
        <v>5.6291787588497684</v>
      </c>
      <c r="AI125" s="93">
        <v>2.0906272356310125</v>
      </c>
      <c r="AJ125" s="93">
        <v>1.9714070537994155</v>
      </c>
      <c r="AK125" s="93">
        <v>8.9528585452659133</v>
      </c>
      <c r="AL125" s="93">
        <v>5.6291787588497684</v>
      </c>
      <c r="AM125" s="49" t="s">
        <v>5559</v>
      </c>
      <c r="AN125" s="49"/>
      <c r="AO125" s="48" t="str" cm="1">
        <f t="array" ref="AO125">IFERROR(_xlfn.IFS(
AQ125="MPR ISSUE","PDH",
AQ125="BSS Hardware Issue","BSS",
AQ125="Sites strategiques, MLL, Pylone, etc.","ENVTECH",
AQ125="AKTIVCO DEFAUT GE &amp; POWER Cabinet","AKTIVCO",
AQ125="AKTIVCO Coupure ENEO &amp; Baisse de tension","AKTIVCO GRID ONLY",
AQ125="Coupure ENEO &amp; Baisse de tension","IHS GRID ONLY",
AQ125="Defaut GE &amp; POWER Cabinet","IHS",
AQ125="Sharing","Partners",
AQ125="Sites strategiques &amp; DataCenter","SST &amp; DC",
AQ125="Exclu","Exclu",
AQ125="SAT","SAT",
AQ125="SPARE-ISSUE","SPARE-ISSUE",
AQ125="Fiber CAmtel","TRANS_FO_CAMTEL",
AQ125="Fiber AOF","Fiber AOF",
AQ125="Projet OCM (HUAWEI)","TRAVAUX-HUAWEI",
AQ125="Projet OCM (NOKIA)","TRAVAUX-NOKIA",
AQ125="ACCESS-ISSUE","ACCESS-ISSUE",
AQ125="Projet OCM (ZTE, NOKIA, autres projets)","TRAVAUX OCM",
AQ125="No root CAuse","No root cause",
AQ125="ODU HS","PDH",
AQ125="IP &amp; VLAN","PDH",
AQ125="Warehouse HUAWEI","SPARE-ISSUE",
AQ125="SPARE-HS","SPARE-ISSUE",
AQ125="Power Telco","BSS",AQ125="no impacts","no impacts"
),"")</f>
        <v>IHS GRID ONLY</v>
      </c>
      <c r="AP125" s="48" t="str" cm="1">
        <f t="array" ref="AP125">IFERROR(_xlfn.IFS(
AQ125="MPR ISSUE","TX ISSUE",
AQ125="BSS Hardware Issue","RAN ISSUE",
AQ125="Sites strategiques, MLL, Pylone, etc.","ENVTECH",
AQ125="AKTIVCO DEFAUT GE &amp; POWER Cabinet","POWER ISSUE",
AQ125="AKTIVCO Coupure ENEO &amp; Baisse de tension","POWER ISSUE",
AQ125="Coupure ENEO &amp; Baisse de tension","POWER ISSUE",
AQ125="Defaut GE &amp; POWER Cabinet","POWER ISSUE",
AQ125="Sharing","POWER ISSUE",
AQ125="Sites strategiques &amp; DataCenter","POWER ISSUE",
AQ125="Exclu","Exclu",
AQ125="SAT","TX ISSUE",
AQ125="SPARE-ISSUE","SPARE-ISSUE",
AQ125="Fiber CAmtel","TX ISSUE",
AQ125="Fiber AOF","TX ISSUE",
AQ125="Projet OCM (HUAWEI)","TRAVAUX-HUAWEI",
AQ125="Projet OCM (NOKIA)","TRAVAUX -NOKIA",
AQ125="ACCESS-ISSUE","ACCESS-ISSUE",
AQ125="Projet OCM (ZTE, NOKIA, autres projets)","TRAVAUX OCM",
AQ125="No root CAuse","No root cause",
AQ125="ODU HS","TX ISSUE",
AQ125="IP &amp; VLAN","TX ISSUE",
AQ125="Warehouse HUAWEI","SPARE-ISSUE",
AQ125="SPARE-HS","SPARE-ISSUE",
AQ125="Power Telco","RAN ISSUE",AQ125="no impacts","no impacts"
),"")</f>
        <v>POWER ISSUE</v>
      </c>
      <c r="AQ125" s="67" t="s">
        <v>5329</v>
      </c>
      <c r="AR125" s="48" t="str" cm="1">
        <f t="array" ref="AR125">IFERROR(_xlfn.IFS(
AQ125="MPR ISSUE","ACTIVE",
AQ125="BSS Hardware Issue","ACTIVE",
AQ125="Sites strategiques, MLL, Pylone, etc.","PASSIVE",
AQ125="AKTIVCO DEFAUT GE &amp; POWER Cabinet","PASSIVE",
AQ125="AKTIVCO Coupure ENEO &amp; Baisse de tension","PASSIVE",
AQ125="Coupure ENEO &amp; Baisse de tension","PASSIVE",
AQ125="Defaut GE &amp; POWER Cabinet","PASSIVE",
AQ125="Sharing","PASSIVE",
AQ125="Sites strategiques &amp; DataCenter","PASSIVE",
AQ125="Exclu","Exclu",
AQ125="SAT","ACTIVE",
AQ125="SPARE-ISSUE","SPARE-ISSUE",
AQ125="Fiber CAmtel","ACTIVE",
AQ125="Fiber AOF","ACTIVE",
AQ125="Projet OCM (HUAWEI)","PLANNED WORKS",
AQ125="Projet OCM (NOKIA)","PLANNED WORKS",
AQ125="ACCESS-ISSUE","ACCESS-ISSUE",
AQ125="Projet OCM (ZTE, NOKIA, autres projets)","PLANNED WORKS",
AQ125="No root CAuse","No root cause",
AQ125="ODU HS","ACTIVE",
AQ125="IP &amp; VLAN","ACTIVE",
AQ125="Warehouse HUAWEI","SPARE-ISSUE",
AQ125="SPARE-HS","SPARE-ISSUE",
AQ125="Power Telco","ACTIVE", AQ125="no impacts","no impacts"
),"")</f>
        <v>PASSIVE</v>
      </c>
      <c r="AS125" s="92" t="s">
        <v>5973</v>
      </c>
      <c r="AT125" s="98" t="s">
        <v>112</v>
      </c>
      <c r="AV125" s="17" t="s">
        <v>5537</v>
      </c>
      <c r="AW125" s="7" t="s">
        <v>5950</v>
      </c>
      <c r="AX125" s="6" t="s">
        <v>5537</v>
      </c>
      <c r="AY125" s="7"/>
      <c r="AZ125" s="3" t="s">
        <v>5537</v>
      </c>
      <c r="BA125" s="18" t="s">
        <v>5537</v>
      </c>
      <c r="BB125" s="18" t="s">
        <v>5537</v>
      </c>
      <c r="BC125" s="18" t="s">
        <v>5537</v>
      </c>
      <c r="BD125" s="18" t="s">
        <v>5537</v>
      </c>
      <c r="BE125" s="18" t="s">
        <v>5537</v>
      </c>
      <c r="BF125" s="18" t="s">
        <v>5537</v>
      </c>
      <c r="BG125" s="18" t="s">
        <v>5537</v>
      </c>
      <c r="BH125" s="18" t="s">
        <v>5537</v>
      </c>
      <c r="BI125" s="18" t="s">
        <v>5537</v>
      </c>
      <c r="BJ125" s="18" t="s">
        <v>5537</v>
      </c>
      <c r="BK125" s="18" t="s">
        <v>5537</v>
      </c>
      <c r="BL125" s="9" t="s">
        <v>5663</v>
      </c>
      <c r="BM125" s="14" t="s">
        <v>6391</v>
      </c>
      <c r="BN125" s="14" t="s">
        <v>5537</v>
      </c>
      <c r="BO125" s="14" t="str">
        <f>_xlfn.XLOOKUP(B125,'[4]cell downs 18042026 17h'!$B:$B,'[4]cell downs 18042026 17h'!$B:$B,"")</f>
        <v/>
      </c>
      <c r="BP125" s="14" t="str">
        <f>_xlfn.XLOOKUP(B125,'[5]Cells Huawei 19042026 15h'!$B:$B,'[5]Cells Huawei 19042026 15h'!$B:$B,"")</f>
        <v/>
      </c>
      <c r="BQ125" s="9" t="str">
        <f>_xlfn.XLOOKUP(B125,'[6]cells down 19042026 9H40'!$B:$B,'[6]cells down 19042026 9H40'!$B:$B,"")</f>
        <v/>
      </c>
      <c r="BR125" s="9" t="s">
        <v>5537</v>
      </c>
      <c r="BS125" s="9" t="s">
        <v>5537</v>
      </c>
      <c r="BT125" s="108"/>
    </row>
    <row r="126" spans="1:72" s="9" customFormat="1" ht="17.5" customHeight="1" x14ac:dyDescent="0.35">
      <c r="A126" s="1" t="s">
        <v>991</v>
      </c>
      <c r="B126" s="8" t="s">
        <v>992</v>
      </c>
      <c r="C126" s="3" t="str">
        <f>_xlfn.XLOOKUP(B126,'[1]daily break down'!$D:$D,'[1]daily break down'!$E:$E,"")</f>
        <v>SUD-OUEST</v>
      </c>
      <c r="D126" s="1" t="s">
        <v>357</v>
      </c>
      <c r="E126" s="1" t="s">
        <v>5501</v>
      </c>
      <c r="F126" s="3" t="s">
        <v>13</v>
      </c>
      <c r="G126" s="1" t="s">
        <v>63</v>
      </c>
      <c r="H126" s="32" t="str">
        <f>_xlfn.XLOOKUP(B126,[2]CALCULATION!$B:$B,[2]CALCULATION!$H:$H,"")</f>
        <v>Huawei</v>
      </c>
      <c r="I126" s="28">
        <v>8.8394215156677589</v>
      </c>
      <c r="J126" s="28">
        <v>3.5605593651282841</v>
      </c>
      <c r="K126" s="28">
        <v>2.118753798871682</v>
      </c>
      <c r="L126" s="28">
        <v>3.4243350369400141E-2</v>
      </c>
      <c r="M126" s="28">
        <v>2.3832123401620282</v>
      </c>
      <c r="N126" s="28">
        <v>0</v>
      </c>
      <c r="O126" s="28">
        <v>1.4834148039710873</v>
      </c>
      <c r="P126" s="28">
        <v>0</v>
      </c>
      <c r="Q126" s="28">
        <v>0</v>
      </c>
      <c r="R126" s="28">
        <v>0.65757933756238718</v>
      </c>
      <c r="S126" s="93">
        <v>1.0740284162735816</v>
      </c>
      <c r="T126" s="93">
        <f>_xlfn.XLOOKUP(B126,'[3]Nur des jours'!$B:$B,'[3]Nur des jours'!$U:$U,"")</f>
        <v>0</v>
      </c>
      <c r="U126" s="93">
        <v>0.60129183039268552</v>
      </c>
      <c r="V126" s="93">
        <v>0.13768680461029642</v>
      </c>
      <c r="W126" s="93">
        <v>0</v>
      </c>
      <c r="X126" s="93">
        <v>4.5051942882091591</v>
      </c>
      <c r="Y126" s="93">
        <v>11.502448399551412</v>
      </c>
      <c r="Z126" s="93">
        <v>0</v>
      </c>
      <c r="AA126" s="93">
        <v>6.819420545439498</v>
      </c>
      <c r="AB126" s="93">
        <v>3.4808900702844765</v>
      </c>
      <c r="AC126" s="93">
        <f>_xlfn.XLOOKUP(B126,'[3]Nur des jours'!$B:$B,'[3]Nur des jours'!$N:$N,"")</f>
        <v>1.3194390939209495</v>
      </c>
      <c r="AD126" s="93">
        <v>1.3194390939209495</v>
      </c>
      <c r="AE126" s="93">
        <v>0.10772387303707129</v>
      </c>
      <c r="AF126" s="93">
        <v>0.4889486720714088</v>
      </c>
      <c r="AG126" s="93"/>
      <c r="AH126" s="93">
        <v>5.6242562772341635</v>
      </c>
      <c r="AI126" s="93">
        <v>12.739974381417138</v>
      </c>
      <c r="AJ126" s="93">
        <v>10.841888776686352</v>
      </c>
      <c r="AK126" s="93">
        <v>0.31686601352253507</v>
      </c>
      <c r="AL126" s="93">
        <v>5.6242562772341635</v>
      </c>
      <c r="AM126" s="49" t="s">
        <v>5559</v>
      </c>
      <c r="AN126" s="49"/>
      <c r="AO126" s="48" t="str" cm="1">
        <f t="array" ref="AO126">IFERROR(_xlfn.IFS(
AQ126="MPR ISSUE","PDH",
AQ126="BSS Hardware Issue","BSS",
AQ126="Sites strategiques, MLL, Pylone, etc.","ENVTECH",
AQ126="AKTIVCO DEFAUT GE &amp; POWER Cabinet","AKTIVCO",
AQ126="AKTIVCO Coupure ENEO &amp; Baisse de tension","AKTIVCO GRID ONLY",
AQ126="Coupure ENEO &amp; Baisse de tension","IHS GRID ONLY",
AQ126="Defaut GE &amp; POWER Cabinet","IHS",
AQ126="Sharing","Partners",
AQ126="Sites strategiques &amp; DataCenter","SST &amp; DC",
AQ126="Exclu","Exclu",
AQ126="SAT","SAT",
AQ126="SPARE-ISSUE","SPARE-ISSUE",
AQ126="Fiber CAmtel","TRANS_FO_CAMTEL",
AQ126="Fiber AOF","Fiber AOF",
AQ126="Projet OCM (HUAWEI)","TRAVAUX-HUAWEI",
AQ126="Projet OCM (NOKIA)","TRAVAUX-NOKIA",
AQ126="ACCESS-ISSUE","ACCESS-ISSUE",
AQ126="Projet OCM (ZTE, NOKIA, autres projets)","TRAVAUX OCM",
AQ126="No root CAuse","No root cause",
AQ126="ODU HS","PDH",
AQ126="IP &amp; VLAN","PDH",
AQ126="Warehouse HUAWEI","SPARE-ISSUE",
AQ126="SPARE-HS","SPARE-ISSUE",
AQ126="Power Telco","BSS",AQ126="no impacts","no impacts"
),"")</f>
        <v>AKTIVCO</v>
      </c>
      <c r="AP126" s="48" t="str" cm="1">
        <f t="array" ref="AP126">IFERROR(_xlfn.IFS(
AQ126="MPR ISSUE","TX ISSUE",
AQ126="BSS Hardware Issue","RAN ISSUE",
AQ126="Sites strategiques, MLL, Pylone, etc.","ENVTECH",
AQ126="AKTIVCO DEFAUT GE &amp; POWER Cabinet","POWER ISSUE",
AQ126="AKTIVCO Coupure ENEO &amp; Baisse de tension","POWER ISSUE",
AQ126="Coupure ENEO &amp; Baisse de tension","POWER ISSUE",
AQ126="Defaut GE &amp; POWER Cabinet","POWER ISSUE",
AQ126="Sharing","POWER ISSUE",
AQ126="Sites strategiques &amp; DataCenter","POWER ISSUE",
AQ126="Exclu","Exclu",
AQ126="SAT","TX ISSUE",
AQ126="SPARE-ISSUE","SPARE-ISSUE",
AQ126="Fiber CAmtel","TX ISSUE",
AQ126="Fiber AOF","TX ISSUE",
AQ126="Projet OCM (HUAWEI)","TRAVAUX-HUAWEI",
AQ126="Projet OCM (NOKIA)","TRAVAUX -NOKIA",
AQ126="ACCESS-ISSUE","ACCESS-ISSUE",
AQ126="Projet OCM (ZTE, NOKIA, autres projets)","TRAVAUX OCM",
AQ126="No root CAuse","No root cause",
AQ126="ODU HS","TX ISSUE",
AQ126="IP &amp; VLAN","TX ISSUE",
AQ126="Warehouse HUAWEI","SPARE-ISSUE",
AQ126="SPARE-HS","SPARE-ISSUE",
AQ126="Power Telco","RAN ISSUE",AQ126="no impacts","no impacts"
),"")</f>
        <v>POWER ISSUE</v>
      </c>
      <c r="AQ126" s="67" t="s">
        <v>5325</v>
      </c>
      <c r="AR126" s="48" t="str" cm="1">
        <f t="array" ref="AR126">IFERROR(_xlfn.IFS(
AQ126="MPR ISSUE","ACTIVE",
AQ126="BSS Hardware Issue","ACTIVE",
AQ126="Sites strategiques, MLL, Pylone, etc.","PASSIVE",
AQ126="AKTIVCO DEFAUT GE &amp; POWER Cabinet","PASSIVE",
AQ126="AKTIVCO Coupure ENEO &amp; Baisse de tension","PASSIVE",
AQ126="Coupure ENEO &amp; Baisse de tension","PASSIVE",
AQ126="Defaut GE &amp; POWER Cabinet","PASSIVE",
AQ126="Sharing","PASSIVE",
AQ126="Sites strategiques &amp; DataCenter","PASSIVE",
AQ126="Exclu","Exclu",
AQ126="SAT","ACTIVE",
AQ126="SPARE-ISSUE","SPARE-ISSUE",
AQ126="Fiber CAmtel","ACTIVE",
AQ126="Fiber AOF","ACTIVE",
AQ126="Projet OCM (HUAWEI)","PLANNED WORKS",
AQ126="Projet OCM (NOKIA)","PLANNED WORKS",
AQ126="ACCESS-ISSUE","ACCESS-ISSUE",
AQ126="Projet OCM (ZTE, NOKIA, autres projets)","PLANNED WORKS",
AQ126="No root CAuse","No root cause",
AQ126="ODU HS","ACTIVE",
AQ126="IP &amp; VLAN","ACTIVE",
AQ126="Warehouse HUAWEI","SPARE-ISSUE",
AQ126="SPARE-HS","SPARE-ISSUE",
AQ126="Power Telco","ACTIVE", AQ126="no impacts","no impacts"
),"")</f>
        <v>PASSIVE</v>
      </c>
      <c r="AS126" s="92" t="s">
        <v>6381</v>
      </c>
      <c r="AT126" s="98" t="s">
        <v>992</v>
      </c>
      <c r="AV126" s="17" t="s">
        <v>5537</v>
      </c>
      <c r="AW126" s="7" t="s">
        <v>5950</v>
      </c>
      <c r="AX126" s="6" t="s">
        <v>6353</v>
      </c>
      <c r="AY126" s="7"/>
      <c r="AZ126" s="3" t="s">
        <v>5537</v>
      </c>
      <c r="BA126" s="18" t="s">
        <v>5537</v>
      </c>
      <c r="BB126" s="18" t="s">
        <v>5537</v>
      </c>
      <c r="BC126" s="18" t="s">
        <v>5537</v>
      </c>
      <c r="BD126" s="18" t="s">
        <v>5537</v>
      </c>
      <c r="BE126" s="18" t="s">
        <v>5537</v>
      </c>
      <c r="BF126" s="18" t="s">
        <v>5537</v>
      </c>
      <c r="BG126" s="18" t="s">
        <v>5537</v>
      </c>
      <c r="BH126" s="18" t="s">
        <v>5537</v>
      </c>
      <c r="BI126" s="18" t="s">
        <v>5537</v>
      </c>
      <c r="BJ126" s="18" t="s">
        <v>5537</v>
      </c>
      <c r="BK126" s="18" t="s">
        <v>5695</v>
      </c>
      <c r="BL126" s="9" t="s">
        <v>5537</v>
      </c>
      <c r="BM126" s="14" t="s">
        <v>6391</v>
      </c>
      <c r="BN126" s="14" t="s">
        <v>5537</v>
      </c>
      <c r="BO126" s="14" t="str">
        <f>_xlfn.XLOOKUP(B126,'[4]cell downs 18042026 17h'!$B:$B,'[4]cell downs 18042026 17h'!$B:$B,"")</f>
        <v/>
      </c>
      <c r="BP126" s="14" t="str">
        <f>_xlfn.XLOOKUP(B126,'[5]Cells Huawei 19042026 15h'!$B:$B,'[5]Cells Huawei 19042026 15h'!$B:$B,"")</f>
        <v/>
      </c>
      <c r="BQ126" s="9" t="str">
        <f>_xlfn.XLOOKUP(B126,'[6]cells down 19042026 9H40'!$B:$B,'[6]cells down 19042026 9H40'!$B:$B,"")</f>
        <v/>
      </c>
      <c r="BR126" s="9" t="s">
        <v>5537</v>
      </c>
      <c r="BS126" s="9" t="s">
        <v>5537</v>
      </c>
      <c r="BT126" s="108"/>
    </row>
    <row r="127" spans="1:72" s="9" customFormat="1" ht="26.5" customHeight="1" x14ac:dyDescent="0.35">
      <c r="A127" s="1" t="s">
        <v>2420</v>
      </c>
      <c r="B127" s="8" t="s">
        <v>2421</v>
      </c>
      <c r="C127" s="3" t="str">
        <f>_xlfn.XLOOKUP(B127,'[1]daily break down'!$D:$D,'[1]daily break down'!$E:$E,"")</f>
        <v>Douala</v>
      </c>
      <c r="D127" s="1" t="s">
        <v>11</v>
      </c>
      <c r="E127" s="1" t="s">
        <v>12</v>
      </c>
      <c r="F127" s="3" t="s">
        <v>31</v>
      </c>
      <c r="G127" s="1" t="s">
        <v>32</v>
      </c>
      <c r="H127" s="34" t="str">
        <f>_xlfn.XLOOKUP(B127,[2]CALCULATION!$B:$B,[2]CALCULATION!$H:$H,"")</f>
        <v>ZTE</v>
      </c>
      <c r="I127" s="28">
        <v>0.21480568325471711</v>
      </c>
      <c r="J127" s="28">
        <v>0.3226008966050572</v>
      </c>
      <c r="K127" s="28">
        <v>2.8892826874181376E-3</v>
      </c>
      <c r="L127" s="28">
        <v>2.1161677125156593</v>
      </c>
      <c r="M127" s="28">
        <v>0.81176358961627493</v>
      </c>
      <c r="N127" s="28">
        <v>0.97377744105149866</v>
      </c>
      <c r="O127" s="28">
        <v>3.686510688205745E-2</v>
      </c>
      <c r="P127" s="28">
        <v>3.1233324201773236</v>
      </c>
      <c r="Q127" s="28">
        <v>1.9342677487565385</v>
      </c>
      <c r="R127" s="28">
        <v>0.1219919356909883</v>
      </c>
      <c r="S127" s="93">
        <v>0.10697479974774028</v>
      </c>
      <c r="T127" s="93">
        <f>_xlfn.XLOOKUP(B127,'[3]Nur des jours'!$B:$B,'[3]Nur des jours'!$U:$U,"")</f>
        <v>0</v>
      </c>
      <c r="U127" s="93">
        <v>0.30904623708383588</v>
      </c>
      <c r="V127" s="93">
        <v>1.2065787183284673</v>
      </c>
      <c r="W127" s="93">
        <v>0</v>
      </c>
      <c r="X127" s="93">
        <v>0.39838214437567288</v>
      </c>
      <c r="Y127" s="93">
        <v>0</v>
      </c>
      <c r="Z127" s="93">
        <v>5.7569849300722256</v>
      </c>
      <c r="AA127" s="93">
        <v>1.999330114458399</v>
      </c>
      <c r="AB127" s="93">
        <v>3.4870788424606145</v>
      </c>
      <c r="AC127" s="93">
        <f>_xlfn.XLOOKUP(B127,'[3]Nur des jours'!$B:$B,'[3]Nur des jours'!$N:$N,"")</f>
        <v>0.19695276985900334</v>
      </c>
      <c r="AD127" s="93">
        <v>0.19695276985900334</v>
      </c>
      <c r="AE127" s="93">
        <v>0.19818339026290291</v>
      </c>
      <c r="AF127" s="93">
        <v>0</v>
      </c>
      <c r="AG127" s="93"/>
      <c r="AH127" s="93">
        <v>5.3804507566353621</v>
      </c>
      <c r="AI127" s="93">
        <v>2.5111506780331641</v>
      </c>
      <c r="AJ127" s="93">
        <v>2.1299356365453845</v>
      </c>
      <c r="AK127" s="93">
        <v>8.2586945434885859</v>
      </c>
      <c r="AL127" s="93">
        <v>5.3804507566353621</v>
      </c>
      <c r="AM127" s="49" t="s">
        <v>5559</v>
      </c>
      <c r="AN127" s="49"/>
      <c r="AO127" s="48" t="str" cm="1">
        <f t="array" ref="AO127">IFERROR(_xlfn.IFS(
AQ127="MPR ISSUE","PDH",
AQ127="BSS Hardware Issue","BSS",
AQ127="Sites strategiques, MLL, Pylone, etc.","ENVTECH",
AQ127="AKTIVCO DEFAUT GE &amp; POWER Cabinet","AKTIVCO",
AQ127="AKTIVCO Coupure ENEO &amp; Baisse de tension","AKTIVCO GRID ONLY",
AQ127="Coupure ENEO &amp; Baisse de tension","IHS GRID ONLY",
AQ127="Defaut GE &amp; POWER Cabinet","IHS",
AQ127="Sharing","Partners",
AQ127="Sites strategiques &amp; DataCenter","SST &amp; DC",
AQ127="Exclu","Exclu",
AQ127="SAT","SAT",
AQ127="SPARE-ISSUE","SPARE-ISSUE",
AQ127="Fiber CAmtel","TRANS_FO_CAMTEL",
AQ127="Fiber AOF","Fiber AOF",
AQ127="Projet OCM (HUAWEI)","TRAVAUX-HUAWEI",
AQ127="Projet OCM (NOKIA)","TRAVAUX-NOKIA",
AQ127="ACCESS-ISSUE","ACCESS-ISSUE",
AQ127="Projet OCM (ZTE, NOKIA, autres projets)","TRAVAUX OCM",
AQ127="No root CAuse","No root cause",
AQ127="ODU HS","PDH",
AQ127="IP &amp; VLAN","PDH",
AQ127="Warehouse HUAWEI","SPARE-ISSUE",
AQ127="SPARE-HS","SPARE-ISSUE",
AQ127="Power Telco","BSS",AQ127="no impacts","no impacts"
),"")</f>
        <v>PDH</v>
      </c>
      <c r="AP127" s="48" t="str" cm="1">
        <f t="array" ref="AP127">IFERROR(_xlfn.IFS(
AQ127="MPR ISSUE","TX ISSUE",
AQ127="BSS Hardware Issue","RAN ISSUE",
AQ127="Sites strategiques, MLL, Pylone, etc.","ENVTECH",
AQ127="AKTIVCO DEFAUT GE &amp; POWER Cabinet","POWER ISSUE",
AQ127="AKTIVCO Coupure ENEO &amp; Baisse de tension","POWER ISSUE",
AQ127="Coupure ENEO &amp; Baisse de tension","POWER ISSUE",
AQ127="Defaut GE &amp; POWER Cabinet","POWER ISSUE",
AQ127="Sharing","POWER ISSUE",
AQ127="Sites strategiques &amp; DataCenter","POWER ISSUE",
AQ127="Exclu","Exclu",
AQ127="SAT","TX ISSUE",
AQ127="SPARE-ISSUE","SPARE-ISSUE",
AQ127="Fiber CAmtel","TX ISSUE",
AQ127="Fiber AOF","TX ISSUE",
AQ127="Projet OCM (HUAWEI)","TRAVAUX-HUAWEI",
AQ127="Projet OCM (NOKIA)","TRAVAUX -NOKIA",
AQ127="ACCESS-ISSUE","ACCESS-ISSUE",
AQ127="Projet OCM (ZTE, NOKIA, autres projets)","TRAVAUX OCM",
AQ127="No root CAuse","No root cause",
AQ127="ODU HS","TX ISSUE",
AQ127="IP &amp; VLAN","TX ISSUE",
AQ127="Warehouse HUAWEI","SPARE-ISSUE",
AQ127="SPARE-HS","SPARE-ISSUE",
AQ127="Power Telco","RAN ISSUE",AQ127="no impacts","no impacts"
),"")</f>
        <v>TX ISSUE</v>
      </c>
      <c r="AQ127" s="67" t="s">
        <v>5933</v>
      </c>
      <c r="AR127" s="48" t="str" cm="1">
        <f t="array" ref="AR127">IFERROR(_xlfn.IFS(
AQ127="MPR ISSUE","ACTIVE",
AQ127="BSS Hardware Issue","ACTIVE",
AQ127="Sites strategiques, MLL, Pylone, etc.","PASSIVE",
AQ127="AKTIVCO DEFAUT GE &amp; POWER Cabinet","PASSIVE",
AQ127="AKTIVCO Coupure ENEO &amp; Baisse de tension","PASSIVE",
AQ127="Coupure ENEO &amp; Baisse de tension","PASSIVE",
AQ127="Defaut GE &amp; POWER Cabinet","PASSIVE",
AQ127="Sharing","PASSIVE",
AQ127="Sites strategiques &amp; DataCenter","PASSIVE",
AQ127="Exclu","Exclu",
AQ127="SAT","ACTIVE",
AQ127="SPARE-ISSUE","SPARE-ISSUE",
AQ127="Fiber CAmtel","ACTIVE",
AQ127="Fiber AOF","ACTIVE",
AQ127="Projet OCM (HUAWEI)","PLANNED WORKS",
AQ127="Projet OCM (NOKIA)","PLANNED WORKS",
AQ127="ACCESS-ISSUE","ACCESS-ISSUE",
AQ127="Projet OCM (ZTE, NOKIA, autres projets)","PLANNED WORKS",
AQ127="No root CAuse","No root cause",
AQ127="ODU HS","ACTIVE",
AQ127="IP &amp; VLAN","ACTIVE",
AQ127="Warehouse HUAWEI","SPARE-ISSUE",
AQ127="SPARE-HS","SPARE-ISSUE",
AQ127="Power Telco","ACTIVE", AQ127="no impacts","no impacts"
),"")</f>
        <v>ACTIVE</v>
      </c>
      <c r="AS127" s="92" t="s">
        <v>5998</v>
      </c>
      <c r="AT127" s="128" t="s">
        <v>4194</v>
      </c>
      <c r="AU127" s="9" t="s">
        <v>5932</v>
      </c>
      <c r="AV127" s="17" t="s">
        <v>5634</v>
      </c>
      <c r="AW127" s="7" t="s">
        <v>5962</v>
      </c>
      <c r="AX127" s="6" t="s">
        <v>5537</v>
      </c>
      <c r="AY127" s="7"/>
      <c r="AZ127" s="3" t="s">
        <v>5537</v>
      </c>
      <c r="BA127" s="18" t="s">
        <v>5537</v>
      </c>
      <c r="BB127" s="18" t="s">
        <v>5537</v>
      </c>
      <c r="BC127" s="18" t="s">
        <v>5537</v>
      </c>
      <c r="BD127" s="18" t="s">
        <v>5537</v>
      </c>
      <c r="BE127" s="18" t="s">
        <v>5537</v>
      </c>
      <c r="BF127" s="18" t="s">
        <v>5537</v>
      </c>
      <c r="BG127" s="18" t="s">
        <v>5537</v>
      </c>
      <c r="BH127" s="18" t="s">
        <v>5537</v>
      </c>
      <c r="BI127" s="18" t="s">
        <v>5537</v>
      </c>
      <c r="BJ127" s="18" t="s">
        <v>5653</v>
      </c>
      <c r="BK127" s="18" t="s">
        <v>5537</v>
      </c>
      <c r="BL127" s="9" t="s">
        <v>6176</v>
      </c>
      <c r="BM127" s="14" t="s">
        <v>6391</v>
      </c>
      <c r="BN127" s="14" t="s">
        <v>5537</v>
      </c>
      <c r="BO127" s="14" t="str">
        <f>_xlfn.XLOOKUP(B127,'[4]cell downs 18042026 17h'!$B:$B,'[4]cell downs 18042026 17h'!$B:$B,"")</f>
        <v/>
      </c>
      <c r="BP127" s="14" t="str">
        <f>_xlfn.XLOOKUP(B127,'[5]Cells Huawei 19042026 15h'!$B:$B,'[5]Cells Huawei 19042026 15h'!$B:$B,"")</f>
        <v/>
      </c>
      <c r="BQ127" s="9" t="str">
        <f>_xlfn.XLOOKUP(B127,'[6]cells down 19042026 9H40'!$B:$B,'[6]cells down 19042026 9H40'!$B:$B,"")</f>
        <v/>
      </c>
      <c r="BR127" s="9" t="s">
        <v>2421</v>
      </c>
      <c r="BS127" s="9" t="s">
        <v>5537</v>
      </c>
      <c r="BT127" s="108"/>
    </row>
    <row r="128" spans="1:72" s="9" customFormat="1" x14ac:dyDescent="0.35">
      <c r="A128" s="1" t="s">
        <v>2864</v>
      </c>
      <c r="B128" s="8" t="s">
        <v>2865</v>
      </c>
      <c r="C128" s="3" t="str">
        <f>_xlfn.XLOOKUP(B128,'[1]daily break down'!$D:$D,'[1]daily break down'!$E:$E,"")</f>
        <v>Douala</v>
      </c>
      <c r="D128" s="1" t="s">
        <v>11</v>
      </c>
      <c r="E128" s="1" t="s">
        <v>12</v>
      </c>
      <c r="F128" s="3" t="s">
        <v>31</v>
      </c>
      <c r="G128" s="1" t="s">
        <v>32</v>
      </c>
      <c r="H128" s="34" t="str">
        <f>_xlfn.XLOOKUP(B128,[2]CALCULATION!$B:$B,[2]CALCULATION!$H:$H,"")</f>
        <v>ZTE</v>
      </c>
      <c r="I128" s="28">
        <v>0.21742743976737325</v>
      </c>
      <c r="J128" s="28">
        <v>0.32734502743748489</v>
      </c>
      <c r="K128" s="28">
        <v>3.3708298019878261E-3</v>
      </c>
      <c r="L128" s="28">
        <v>2.2293847896745515E-3</v>
      </c>
      <c r="M128" s="28">
        <v>0.81144255820656186</v>
      </c>
      <c r="N128" s="28">
        <v>4.7672450939266566</v>
      </c>
      <c r="O128" s="28">
        <v>0</v>
      </c>
      <c r="P128" s="28">
        <v>3.1185347841099436</v>
      </c>
      <c r="Q128" s="28">
        <v>1.9288993901830023</v>
      </c>
      <c r="R128" s="28">
        <v>0.12208111108257538</v>
      </c>
      <c r="S128" s="93">
        <v>0.10676077880793225</v>
      </c>
      <c r="T128" s="93">
        <f>_xlfn.XLOOKUP(B128,'[3]Nur des jours'!$B:$B,'[3]Nur des jours'!$U:$U,"")</f>
        <v>0</v>
      </c>
      <c r="U128" s="93">
        <v>0.30952778419840549</v>
      </c>
      <c r="V128" s="93">
        <v>1.202744176490228</v>
      </c>
      <c r="W128" s="93">
        <v>0</v>
      </c>
      <c r="X128" s="93">
        <v>0.39479729363387556</v>
      </c>
      <c r="Y128" s="93">
        <v>0</v>
      </c>
      <c r="Z128" s="93">
        <v>5.7502967757032017</v>
      </c>
      <c r="AA128" s="93">
        <v>2.0001326929826813</v>
      </c>
      <c r="AB128" s="93">
        <v>3.4848137875143044</v>
      </c>
      <c r="AC128" s="93">
        <f>_xlfn.XLOOKUP(B128,'[3]Nur des jours'!$B:$B,'[3]Nur des jours'!$N:$N,"")</f>
        <v>0.19345709450879331</v>
      </c>
      <c r="AD128" s="93">
        <v>0.19345709450879331</v>
      </c>
      <c r="AE128" s="93">
        <v>0.1966852436842417</v>
      </c>
      <c r="AF128" s="93">
        <v>0</v>
      </c>
      <c r="AG128" s="93"/>
      <c r="AH128" s="93">
        <v>5.3799692095207927</v>
      </c>
      <c r="AI128" s="93">
        <v>2.5081531839382274</v>
      </c>
      <c r="AJ128" s="93">
        <v>2.1296168793414729</v>
      </c>
      <c r="AK128" s="93">
        <v>8.2587971444643635</v>
      </c>
      <c r="AL128" s="93">
        <v>5.3799692095207927</v>
      </c>
      <c r="AM128" s="49" t="s">
        <v>5559</v>
      </c>
      <c r="AN128" s="49"/>
      <c r="AO128" s="48" t="str" cm="1">
        <f t="array" ref="AO128">IFERROR(_xlfn.IFS(
AQ128="MPR ISSUE","PDH",
AQ128="BSS Hardware Issue","BSS",
AQ128="Sites strategiques, MLL, Pylone, etc.","ENVTECH",
AQ128="AKTIVCO DEFAUT GE &amp; POWER Cabinet","AKTIVCO",
AQ128="AKTIVCO Coupure ENEO &amp; Baisse de tension","AKTIVCO GRID ONLY",
AQ128="Coupure ENEO &amp; Baisse de tension","IHS GRID ONLY",
AQ128="Defaut GE &amp; POWER Cabinet","IHS",
AQ128="Sharing","Partners",
AQ128="Sites strategiques &amp; DataCenter","SST &amp; DC",
AQ128="Exclu","Exclu",
AQ128="SAT","SAT",
AQ128="SPARE-ISSUE","SPARE-ISSUE",
AQ128="Fiber CAmtel","TRANS_FO_CAMTEL",
AQ128="Fiber AOF","Fiber AOF",
AQ128="Projet OCM (HUAWEI)","TRAVAUX-HUAWEI",
AQ128="Projet OCM (NOKIA)","TRAVAUX-NOKIA",
AQ128="ACCESS-ISSUE","ACCESS-ISSUE",
AQ128="Projet OCM (ZTE, NOKIA, autres projets)","TRAVAUX OCM",
AQ128="No root CAuse","No root cause",
AQ128="ODU HS","PDH",
AQ128="IP &amp; VLAN","PDH",
AQ128="Warehouse HUAWEI","SPARE-ISSUE",
AQ128="SPARE-HS","SPARE-ISSUE",
AQ128="Power Telco","BSS",AQ128="no impacts","no impacts"
),"")</f>
        <v>PDH</v>
      </c>
      <c r="AP128" s="48" t="str" cm="1">
        <f t="array" ref="AP128">IFERROR(_xlfn.IFS(
AQ128="MPR ISSUE","TX ISSUE",
AQ128="BSS Hardware Issue","RAN ISSUE",
AQ128="Sites strategiques, MLL, Pylone, etc.","ENVTECH",
AQ128="AKTIVCO DEFAUT GE &amp; POWER Cabinet","POWER ISSUE",
AQ128="AKTIVCO Coupure ENEO &amp; Baisse de tension","POWER ISSUE",
AQ128="Coupure ENEO &amp; Baisse de tension","POWER ISSUE",
AQ128="Defaut GE &amp; POWER Cabinet","POWER ISSUE",
AQ128="Sharing","POWER ISSUE",
AQ128="Sites strategiques &amp; DataCenter","POWER ISSUE",
AQ128="Exclu","Exclu",
AQ128="SAT","TX ISSUE",
AQ128="SPARE-ISSUE","SPARE-ISSUE",
AQ128="Fiber CAmtel","TX ISSUE",
AQ128="Fiber AOF","TX ISSUE",
AQ128="Projet OCM (HUAWEI)","TRAVAUX-HUAWEI",
AQ128="Projet OCM (NOKIA)","TRAVAUX -NOKIA",
AQ128="ACCESS-ISSUE","ACCESS-ISSUE",
AQ128="Projet OCM (ZTE, NOKIA, autres projets)","TRAVAUX OCM",
AQ128="No root CAuse","No root cause",
AQ128="ODU HS","TX ISSUE",
AQ128="IP &amp; VLAN","TX ISSUE",
AQ128="Warehouse HUAWEI","SPARE-ISSUE",
AQ128="SPARE-HS","SPARE-ISSUE",
AQ128="Power Telco","RAN ISSUE",AQ128="no impacts","no impacts"
),"")</f>
        <v>TX ISSUE</v>
      </c>
      <c r="AQ128" s="67" t="s">
        <v>5933</v>
      </c>
      <c r="AR128" s="48" t="str" cm="1">
        <f t="array" ref="AR128">IFERROR(_xlfn.IFS(
AQ128="MPR ISSUE","ACTIVE",
AQ128="BSS Hardware Issue","ACTIVE",
AQ128="Sites strategiques, MLL, Pylone, etc.","PASSIVE",
AQ128="AKTIVCO DEFAUT GE &amp; POWER Cabinet","PASSIVE",
AQ128="AKTIVCO Coupure ENEO &amp; Baisse de tension","PASSIVE",
AQ128="Coupure ENEO &amp; Baisse de tension","PASSIVE",
AQ128="Defaut GE &amp; POWER Cabinet","PASSIVE",
AQ128="Sharing","PASSIVE",
AQ128="Sites strategiques &amp; DataCenter","PASSIVE",
AQ128="Exclu","Exclu",
AQ128="SAT","ACTIVE",
AQ128="SPARE-ISSUE","SPARE-ISSUE",
AQ128="Fiber CAmtel","ACTIVE",
AQ128="Fiber AOF","ACTIVE",
AQ128="Projet OCM (HUAWEI)","PLANNED WORKS",
AQ128="Projet OCM (NOKIA)","PLANNED WORKS",
AQ128="ACCESS-ISSUE","ACCESS-ISSUE",
AQ128="Projet OCM (ZTE, NOKIA, autres projets)","PLANNED WORKS",
AQ128="No root CAuse","No root cause",
AQ128="ODU HS","ACTIVE",
AQ128="IP &amp; VLAN","ACTIVE",
AQ128="Warehouse HUAWEI","SPARE-ISSUE",
AQ128="SPARE-HS","SPARE-ISSUE",
AQ128="Power Telco","ACTIVE", AQ128="no impacts","no impacts"
),"")</f>
        <v>ACTIVE</v>
      </c>
      <c r="AS128" s="92" t="s">
        <v>5999</v>
      </c>
      <c r="AT128" s="128" t="s">
        <v>4194</v>
      </c>
      <c r="AU128" s="9" t="s">
        <v>5932</v>
      </c>
      <c r="AV128" s="17" t="s">
        <v>5634</v>
      </c>
      <c r="AW128" s="7" t="s">
        <v>5962</v>
      </c>
      <c r="AX128" s="6" t="s">
        <v>5537</v>
      </c>
      <c r="AY128" s="7"/>
      <c r="AZ128" s="3" t="s">
        <v>5537</v>
      </c>
      <c r="BA128" s="18" t="s">
        <v>5537</v>
      </c>
      <c r="BB128" s="18" t="s">
        <v>5537</v>
      </c>
      <c r="BC128" s="18" t="s">
        <v>5537</v>
      </c>
      <c r="BD128" s="18" t="s">
        <v>5537</v>
      </c>
      <c r="BE128" s="18" t="s">
        <v>5537</v>
      </c>
      <c r="BF128" s="18" t="s">
        <v>5537</v>
      </c>
      <c r="BG128" s="18" t="s">
        <v>5537</v>
      </c>
      <c r="BH128" s="18" t="s">
        <v>5537</v>
      </c>
      <c r="BI128" s="18" t="s">
        <v>5537</v>
      </c>
      <c r="BJ128" s="18" t="s">
        <v>5653</v>
      </c>
      <c r="BK128" s="18" t="s">
        <v>5537</v>
      </c>
      <c r="BL128" s="9" t="s">
        <v>6177</v>
      </c>
      <c r="BM128" s="14" t="s">
        <v>6391</v>
      </c>
      <c r="BN128" s="14" t="s">
        <v>5537</v>
      </c>
      <c r="BO128" s="14" t="str">
        <f>_xlfn.XLOOKUP(B128,'[4]cell downs 18042026 17h'!$B:$B,'[4]cell downs 18042026 17h'!$B:$B,"")</f>
        <v/>
      </c>
      <c r="BP128" s="14" t="str">
        <f>_xlfn.XLOOKUP(B128,'[5]Cells Huawei 19042026 15h'!$B:$B,'[5]Cells Huawei 19042026 15h'!$B:$B,"")</f>
        <v/>
      </c>
      <c r="BQ128" s="9" t="str">
        <f>_xlfn.XLOOKUP(B128,'[6]cells down 19042026 9H40'!$B:$B,'[6]cells down 19042026 9H40'!$B:$B,"")</f>
        <v/>
      </c>
      <c r="BR128" s="9" t="s">
        <v>2865</v>
      </c>
      <c r="BS128" s="9" t="s">
        <v>12</v>
      </c>
      <c r="BT128" s="108"/>
    </row>
    <row r="129" spans="1:72" s="9" customFormat="1" ht="30.5" customHeight="1" x14ac:dyDescent="0.35">
      <c r="A129" s="1" t="s">
        <v>2339</v>
      </c>
      <c r="B129" s="8" t="s">
        <v>2340</v>
      </c>
      <c r="C129" s="3" t="str">
        <f>_xlfn.XLOOKUP(B129,'[1]daily break down'!$D:$D,'[1]daily break down'!$E:$E,"")</f>
        <v>Yaounde</v>
      </c>
      <c r="D129" s="1" t="s">
        <v>11</v>
      </c>
      <c r="E129" s="1" t="s">
        <v>12</v>
      </c>
      <c r="F129" s="3" t="s">
        <v>37</v>
      </c>
      <c r="G129" s="1" t="s">
        <v>38</v>
      </c>
      <c r="H129" s="34" t="str">
        <f>_xlfn.XLOOKUP(B129,[2]CALCULATION!$B:$B,[2]CALCULATION!$H:$H,"")</f>
        <v>ZTE</v>
      </c>
      <c r="I129" s="28">
        <v>0</v>
      </c>
      <c r="J129" s="28">
        <v>0</v>
      </c>
      <c r="K129" s="28">
        <v>0</v>
      </c>
      <c r="L129" s="28">
        <v>1.1129088870055419E-2</v>
      </c>
      <c r="M129" s="28">
        <v>0</v>
      </c>
      <c r="N129" s="28">
        <v>0</v>
      </c>
      <c r="O129" s="28">
        <v>1.1396615044815888E-2</v>
      </c>
      <c r="P129" s="28">
        <v>0</v>
      </c>
      <c r="Q129" s="28">
        <v>0</v>
      </c>
      <c r="R129" s="28">
        <v>0</v>
      </c>
      <c r="S129" s="93">
        <v>0</v>
      </c>
      <c r="T129" s="93">
        <f>_xlfn.XLOOKUP(B129,'[3]Nur des jours'!$B:$B,'[3]Nur des jours'!$U:$U,"")</f>
        <v>0</v>
      </c>
      <c r="U129" s="93">
        <v>0.14854836730559065</v>
      </c>
      <c r="V129" s="93">
        <v>0</v>
      </c>
      <c r="W129" s="93">
        <v>0</v>
      </c>
      <c r="X129" s="93">
        <v>0</v>
      </c>
      <c r="Y129" s="93">
        <v>10.039151563922346</v>
      </c>
      <c r="Z129" s="93">
        <v>0</v>
      </c>
      <c r="AA129" s="93">
        <v>0</v>
      </c>
      <c r="AB129" s="93">
        <v>0.44011622763837899</v>
      </c>
      <c r="AC129" s="93">
        <f>_xlfn.XLOOKUP(B129,'[3]Nur des jours'!$B:$B,'[3]Nur des jours'!$N:$N,"")</f>
        <v>0</v>
      </c>
      <c r="AD129" s="93">
        <v>0</v>
      </c>
      <c r="AE129" s="93">
        <v>0</v>
      </c>
      <c r="AF129" s="93">
        <v>0</v>
      </c>
      <c r="AG129" s="93"/>
      <c r="AH129" s="93">
        <v>5.3359344011551428</v>
      </c>
      <c r="AI129" s="93">
        <v>5.0788790571082574</v>
      </c>
      <c r="AJ129" s="93">
        <v>4.340198088476801</v>
      </c>
      <c r="AK129" s="93">
        <v>6.0473357125815603</v>
      </c>
      <c r="AL129" s="93">
        <v>5.3359344011551428</v>
      </c>
      <c r="AM129" s="49" t="s">
        <v>5559</v>
      </c>
      <c r="AN129" s="49"/>
      <c r="AO129" s="48" t="str" cm="1">
        <f t="array" ref="AO129">IFERROR(_xlfn.IFS(
AQ129="MPR ISSUE","PDH",
AQ129="BSS Hardware Issue","BSS",
AQ129="Sites strategiques, MLL, Pylone, etc.","ENVTECH",
AQ129="AKTIVCO DEFAUT GE &amp; POWER Cabinet","AKTIVCO",
AQ129="AKTIVCO Coupure ENEO &amp; Baisse de tension","AKTIVCO GRID ONLY",
AQ129="Coupure ENEO &amp; Baisse de tension","IHS GRID ONLY",
AQ129="Defaut GE &amp; POWER Cabinet","IHS",
AQ129="Sharing","Partners",
AQ129="Sites strategiques &amp; DataCenter","SST &amp; DC",
AQ129="Exclu","Exclu",
AQ129="SAT","SAT",
AQ129="SPARE-ISSUE","SPARE-ISSUE",
AQ129="Fiber CAmtel","TRANS_FO_CAMTEL",
AQ129="Fiber AOF","Fiber AOF",
AQ129="Projet OCM (HUAWEI)","TRAVAUX-HUAWEI",
AQ129="Projet OCM (NOKIA)","TRAVAUX-NOKIA",
AQ129="ACCESS-ISSUE","ACCESS-ISSUE",
AQ129="Projet OCM (ZTE, NOKIA, autres projets)","TRAVAUX OCM",
AQ129="No root CAuse","No root cause",
AQ129="ODU HS","PDH",
AQ129="IP &amp; VLAN","PDH",
AQ129="Warehouse HUAWEI","SPARE-ISSUE",
AQ129="SPARE-HS","SPARE-ISSUE",
AQ129="Power Telco","BSS",AQ129="no impacts","no impacts"
),"")</f>
        <v>No root cause</v>
      </c>
      <c r="AP129" s="48" t="str" cm="1">
        <f t="array" ref="AP129">IFERROR(_xlfn.IFS(
AQ129="MPR ISSUE","TX ISSUE",
AQ129="BSS Hardware Issue","RAN ISSUE",
AQ129="Sites strategiques, MLL, Pylone, etc.","ENVTECH",
AQ129="AKTIVCO DEFAUT GE &amp; POWER Cabinet","POWER ISSUE",
AQ129="AKTIVCO Coupure ENEO &amp; Baisse de tension","POWER ISSUE",
AQ129="Coupure ENEO &amp; Baisse de tension","POWER ISSUE",
AQ129="Defaut GE &amp; POWER Cabinet","POWER ISSUE",
AQ129="Sharing","POWER ISSUE",
AQ129="Sites strategiques &amp; DataCenter","POWER ISSUE",
AQ129="Exclu","Exclu",
AQ129="SAT","TX ISSUE",
AQ129="SPARE-ISSUE","SPARE-ISSUE",
AQ129="Fiber CAmtel","TX ISSUE",
AQ129="Fiber AOF","TX ISSUE",
AQ129="Projet OCM (HUAWEI)","TRAVAUX-HUAWEI",
AQ129="Projet OCM (NOKIA)","TRAVAUX -NOKIA",
AQ129="ACCESS-ISSUE","ACCESS-ISSUE",
AQ129="Projet OCM (ZTE, NOKIA, autres projets)","TRAVAUX OCM",
AQ129="No root CAuse","No root cause",
AQ129="ODU HS","TX ISSUE",
AQ129="IP &amp; VLAN","TX ISSUE",
AQ129="Warehouse HUAWEI","SPARE-ISSUE",
AQ129="SPARE-HS","SPARE-ISSUE",
AQ129="Power Telco","RAN ISSUE",AQ129="no impacts","no impacts"
),"")</f>
        <v>No root cause</v>
      </c>
      <c r="AQ129" s="67" t="s">
        <v>5344</v>
      </c>
      <c r="AR129" s="48" t="str" cm="1">
        <f t="array" ref="AR129">IFERROR(_xlfn.IFS(
AQ129="MPR ISSUE","ACTIVE",
AQ129="BSS Hardware Issue","ACTIVE",
AQ129="Sites strategiques, MLL, Pylone, etc.","PASSIVE",
AQ129="AKTIVCO DEFAUT GE &amp; POWER Cabinet","PASSIVE",
AQ129="AKTIVCO Coupure ENEO &amp; Baisse de tension","PASSIVE",
AQ129="Coupure ENEO &amp; Baisse de tension","PASSIVE",
AQ129="Defaut GE &amp; POWER Cabinet","PASSIVE",
AQ129="Sharing","PASSIVE",
AQ129="Sites strategiques &amp; DataCenter","PASSIVE",
AQ129="Exclu","Exclu",
AQ129="SAT","ACTIVE",
AQ129="SPARE-ISSUE","SPARE-ISSUE",
AQ129="Fiber CAmtel","ACTIVE",
AQ129="Fiber AOF","ACTIVE",
AQ129="Projet OCM (HUAWEI)","PLANNED WORKS",
AQ129="Projet OCM (NOKIA)","PLANNED WORKS",
AQ129="ACCESS-ISSUE","ACCESS-ISSUE",
AQ129="Projet OCM (ZTE, NOKIA, autres projets)","PLANNED WORKS",
AQ129="No root CAuse","No root cause",
AQ129="ODU HS","ACTIVE",
AQ129="IP &amp; VLAN","ACTIVE",
AQ129="Warehouse HUAWEI","SPARE-ISSUE",
AQ129="SPARE-HS","SPARE-ISSUE",
AQ129="Power Telco","ACTIVE", AQ129="no impacts","no impacts"
),"")</f>
        <v>No root cause</v>
      </c>
      <c r="AS129" s="92" t="s">
        <v>6412</v>
      </c>
      <c r="AT129" s="128" t="s">
        <v>5029</v>
      </c>
      <c r="AU129" s="9" t="s">
        <v>6420</v>
      </c>
      <c r="AV129" s="17" t="s">
        <v>5537</v>
      </c>
      <c r="AW129" s="7" t="s">
        <v>5950</v>
      </c>
      <c r="AX129" s="6" t="s">
        <v>5537</v>
      </c>
      <c r="AY129" s="7"/>
      <c r="AZ129" s="3" t="s">
        <v>5537</v>
      </c>
      <c r="BA129" s="18" t="s">
        <v>5537</v>
      </c>
      <c r="BB129" s="18" t="s">
        <v>5537</v>
      </c>
      <c r="BC129" s="18" t="s">
        <v>5537</v>
      </c>
      <c r="BD129" s="18" t="s">
        <v>5537</v>
      </c>
      <c r="BE129" s="18" t="s">
        <v>5537</v>
      </c>
      <c r="BF129" s="18" t="s">
        <v>5537</v>
      </c>
      <c r="BG129" s="18" t="s">
        <v>5537</v>
      </c>
      <c r="BH129" s="18" t="s">
        <v>5537</v>
      </c>
      <c r="BI129" s="18" t="s">
        <v>5537</v>
      </c>
      <c r="BJ129" s="18" t="s">
        <v>5537</v>
      </c>
      <c r="BK129" s="18" t="s">
        <v>5695</v>
      </c>
      <c r="BL129" s="9" t="s">
        <v>6178</v>
      </c>
      <c r="BM129" s="14" t="s">
        <v>6391</v>
      </c>
      <c r="BN129" s="14" t="s">
        <v>5537</v>
      </c>
      <c r="BO129" s="14" t="str">
        <f>_xlfn.XLOOKUP(B129,'[4]cell downs 18042026 17h'!$B:$B,'[4]cell downs 18042026 17h'!$B:$B,"")</f>
        <v/>
      </c>
      <c r="BP129" s="14" t="str">
        <f>_xlfn.XLOOKUP(B129,'[5]Cells Huawei 19042026 15h'!$B:$B,'[5]Cells Huawei 19042026 15h'!$B:$B,"")</f>
        <v/>
      </c>
      <c r="BQ129" s="9" t="str">
        <f>_xlfn.XLOOKUP(B129,'[6]cells down 19042026 9H40'!$B:$B,'[6]cells down 19042026 9H40'!$B:$B,"")</f>
        <v/>
      </c>
      <c r="BR129" s="9" t="s">
        <v>2340</v>
      </c>
      <c r="BS129" s="9" t="s">
        <v>5537</v>
      </c>
      <c r="BT129" s="108"/>
    </row>
    <row r="130" spans="1:72" s="9" customFormat="1" ht="33" customHeight="1" x14ac:dyDescent="0.35">
      <c r="A130" s="1" t="s">
        <v>1600</v>
      </c>
      <c r="B130" s="8" t="s">
        <v>1601</v>
      </c>
      <c r="C130" s="3" t="str">
        <f>_xlfn.XLOOKUP(B130,'[1]daily break down'!$D:$D,'[1]daily break down'!$E:$E,"")</f>
        <v>Yaounde</v>
      </c>
      <c r="D130" s="1" t="s">
        <v>11</v>
      </c>
      <c r="E130" s="1" t="s">
        <v>12</v>
      </c>
      <c r="F130" s="3" t="s">
        <v>37</v>
      </c>
      <c r="G130" s="1" t="s">
        <v>38</v>
      </c>
      <c r="H130" s="34" t="str">
        <f>_xlfn.XLOOKUP(B130,[2]CALCULATION!$B:$B,[2]CALCULATION!$H:$H,"")</f>
        <v>ZTE</v>
      </c>
      <c r="I130" s="28">
        <v>0.52194356695859134</v>
      </c>
      <c r="J130" s="28">
        <v>0</v>
      </c>
      <c r="K130" s="28">
        <v>0</v>
      </c>
      <c r="L130" s="28">
        <v>0</v>
      </c>
      <c r="M130" s="28">
        <v>0</v>
      </c>
      <c r="N130" s="28">
        <v>0.30061024503970812</v>
      </c>
      <c r="O130" s="28">
        <v>0</v>
      </c>
      <c r="P130" s="28">
        <v>0</v>
      </c>
      <c r="Q130" s="28">
        <v>0.77224105606492599</v>
      </c>
      <c r="R130" s="28">
        <v>0</v>
      </c>
      <c r="S130" s="93">
        <v>0.10799139921183183</v>
      </c>
      <c r="T130" s="93">
        <f>_xlfn.XLOOKUP(B130,'[3]Nur des jours'!$B:$B,'[3]Nur des jours'!$U:$U,"")</f>
        <v>0</v>
      </c>
      <c r="U130" s="93">
        <v>0</v>
      </c>
      <c r="V130" s="93">
        <v>0</v>
      </c>
      <c r="W130" s="93">
        <v>0</v>
      </c>
      <c r="X130" s="93">
        <v>0</v>
      </c>
      <c r="Y130" s="93">
        <v>0.30241158794976497</v>
      </c>
      <c r="Z130" s="93">
        <v>0</v>
      </c>
      <c r="AA130" s="93">
        <v>0</v>
      </c>
      <c r="AB130" s="93">
        <v>0</v>
      </c>
      <c r="AC130" s="93">
        <f>_xlfn.XLOOKUP(B130,'[3]Nur des jours'!$B:$B,'[3]Nur des jours'!$N:$N,"")</f>
        <v>4.6381904672219809</v>
      </c>
      <c r="AD130" s="93">
        <v>4.6381904672219809</v>
      </c>
      <c r="AE130" s="93">
        <v>0</v>
      </c>
      <c r="AF130" s="93">
        <v>0</v>
      </c>
      <c r="AG130" s="93"/>
      <c r="AH130" s="93">
        <v>5.1868509815000294</v>
      </c>
      <c r="AI130" s="93">
        <v>0</v>
      </c>
      <c r="AJ130" s="93">
        <v>0</v>
      </c>
      <c r="AK130" s="93">
        <v>9.9462411927322396</v>
      </c>
      <c r="AL130" s="93">
        <v>5.1868509815000294</v>
      </c>
      <c r="AM130" s="49" t="s">
        <v>5559</v>
      </c>
      <c r="AN130" s="49"/>
      <c r="AO130" s="48" t="str" cm="1">
        <f t="array" ref="AO130">IFERROR(_xlfn.IFS(
AQ130="MPR ISSUE","PDH",
AQ130="BSS Hardware Issue","BSS",
AQ130="Sites strategiques, MLL, Pylone, etc.","ENVTECH",
AQ130="AKTIVCO DEFAUT GE &amp; POWER Cabinet","AKTIVCO",
AQ130="AKTIVCO Coupure ENEO &amp; Baisse de tension","AKTIVCO GRID ONLY",
AQ130="Coupure ENEO &amp; Baisse de tension","IHS GRID ONLY",
AQ130="Defaut GE &amp; POWER Cabinet","IHS",
AQ130="Sharing","Partners",
AQ130="Sites strategiques &amp; DataCenter","SST &amp; DC",
AQ130="Exclu","Exclu",
AQ130="SAT","SAT",
AQ130="SPARE-ISSUE","SPARE-ISSUE",
AQ130="Fiber CAmtel","TRANS_FO_CAMTEL",
AQ130="Fiber AOF","Fiber AOF",
AQ130="Projet OCM (HUAWEI)","TRAVAUX-HUAWEI",
AQ130="Projet OCM (NOKIA)","TRAVAUX-NOKIA",
AQ130="ACCESS-ISSUE","ACCESS-ISSUE",
AQ130="Projet OCM (ZTE, NOKIA, autres projets)","TRAVAUX OCM",
AQ130="No root CAuse","No root cause",
AQ130="ODU HS","PDH",
AQ130="IP &amp; VLAN","PDH",
AQ130="Warehouse HUAWEI","SPARE-ISSUE",
AQ130="SPARE-HS","SPARE-ISSUE",
AQ130="Power Telco","BSS",AQ130="no impacts","no impacts"
),"")</f>
        <v>No root cause</v>
      </c>
      <c r="AP130" s="48" t="str" cm="1">
        <f t="array" ref="AP130">IFERROR(_xlfn.IFS(
AQ130="MPR ISSUE","TX ISSUE",
AQ130="BSS Hardware Issue","RAN ISSUE",
AQ130="Sites strategiques, MLL, Pylone, etc.","ENVTECH",
AQ130="AKTIVCO DEFAUT GE &amp; POWER Cabinet","POWER ISSUE",
AQ130="AKTIVCO Coupure ENEO &amp; Baisse de tension","POWER ISSUE",
AQ130="Coupure ENEO &amp; Baisse de tension","POWER ISSUE",
AQ130="Defaut GE &amp; POWER Cabinet","POWER ISSUE",
AQ130="Sharing","POWER ISSUE",
AQ130="Sites strategiques &amp; DataCenter","POWER ISSUE",
AQ130="Exclu","Exclu",
AQ130="SAT","TX ISSUE",
AQ130="SPARE-ISSUE","SPARE-ISSUE",
AQ130="Fiber CAmtel","TX ISSUE",
AQ130="Fiber AOF","TX ISSUE",
AQ130="Projet OCM (HUAWEI)","TRAVAUX-HUAWEI",
AQ130="Projet OCM (NOKIA)","TRAVAUX -NOKIA",
AQ130="ACCESS-ISSUE","ACCESS-ISSUE",
AQ130="Projet OCM (ZTE, NOKIA, autres projets)","TRAVAUX OCM",
AQ130="No root CAuse","No root cause",
AQ130="ODU HS","TX ISSUE",
AQ130="IP &amp; VLAN","TX ISSUE",
AQ130="Warehouse HUAWEI","SPARE-ISSUE",
AQ130="SPARE-HS","SPARE-ISSUE",
AQ130="Power Telco","RAN ISSUE",AQ130="no impacts","no impacts"
),"")</f>
        <v>No root cause</v>
      </c>
      <c r="AQ130" s="67" t="s">
        <v>5344</v>
      </c>
      <c r="AR130" s="48" t="str" cm="1">
        <f t="array" ref="AR130">IFERROR(_xlfn.IFS(
AQ130="MPR ISSUE","ACTIVE",
AQ130="BSS Hardware Issue","ACTIVE",
AQ130="Sites strategiques, MLL, Pylone, etc.","PASSIVE",
AQ130="AKTIVCO DEFAUT GE &amp; POWER Cabinet","PASSIVE",
AQ130="AKTIVCO Coupure ENEO &amp; Baisse de tension","PASSIVE",
AQ130="Coupure ENEO &amp; Baisse de tension","PASSIVE",
AQ130="Defaut GE &amp; POWER Cabinet","PASSIVE",
AQ130="Sharing","PASSIVE",
AQ130="Sites strategiques &amp; DataCenter","PASSIVE",
AQ130="Exclu","Exclu",
AQ130="SAT","ACTIVE",
AQ130="SPARE-ISSUE","SPARE-ISSUE",
AQ130="Fiber CAmtel","ACTIVE",
AQ130="Fiber AOF","ACTIVE",
AQ130="Projet OCM (HUAWEI)","PLANNED WORKS",
AQ130="Projet OCM (NOKIA)","PLANNED WORKS",
AQ130="ACCESS-ISSUE","ACCESS-ISSUE",
AQ130="Projet OCM (ZTE, NOKIA, autres projets)","PLANNED WORKS",
AQ130="No root CAuse","No root cause",
AQ130="ODU HS","ACTIVE",
AQ130="IP &amp; VLAN","ACTIVE",
AQ130="Warehouse HUAWEI","SPARE-ISSUE",
AQ130="SPARE-HS","SPARE-ISSUE",
AQ130="Power Telco","ACTIVE", AQ130="no impacts","no impacts"
),"")</f>
        <v>No root cause</v>
      </c>
      <c r="AS130" s="92" t="s">
        <v>5950</v>
      </c>
      <c r="AT130" s="98" t="s">
        <v>1601</v>
      </c>
      <c r="AV130" s="17" t="s">
        <v>5537</v>
      </c>
      <c r="AW130" s="7" t="s">
        <v>5950</v>
      </c>
      <c r="AX130" s="6" t="s">
        <v>5537</v>
      </c>
      <c r="AY130" s="7"/>
      <c r="AZ130" s="3" t="s">
        <v>5537</v>
      </c>
      <c r="BA130" s="18" t="s">
        <v>5537</v>
      </c>
      <c r="BB130" s="18" t="s">
        <v>5537</v>
      </c>
      <c r="BC130" s="18" t="s">
        <v>5537</v>
      </c>
      <c r="BD130" s="18" t="s">
        <v>5537</v>
      </c>
      <c r="BE130" s="18" t="s">
        <v>5537</v>
      </c>
      <c r="BF130" s="18" t="s">
        <v>5537</v>
      </c>
      <c r="BG130" s="18" t="s">
        <v>5537</v>
      </c>
      <c r="BH130" s="18" t="s">
        <v>5537</v>
      </c>
      <c r="BI130" s="18" t="s">
        <v>5537</v>
      </c>
      <c r="BJ130" s="18" t="s">
        <v>5537</v>
      </c>
      <c r="BK130" s="18" t="s">
        <v>5537</v>
      </c>
      <c r="BL130" s="9" t="s">
        <v>5537</v>
      </c>
      <c r="BM130" s="14" t="s">
        <v>6391</v>
      </c>
      <c r="BN130" s="14" t="s">
        <v>5537</v>
      </c>
      <c r="BO130" s="14" t="str">
        <f>_xlfn.XLOOKUP(B130,'[4]cell downs 18042026 17h'!$B:$B,'[4]cell downs 18042026 17h'!$B:$B,"")</f>
        <v/>
      </c>
      <c r="BP130" s="14" t="str">
        <f>_xlfn.XLOOKUP(B130,'[5]Cells Huawei 19042026 15h'!$B:$B,'[5]Cells Huawei 19042026 15h'!$B:$B,"")</f>
        <v/>
      </c>
      <c r="BQ130" s="9" t="str">
        <f>_xlfn.XLOOKUP(B130,'[6]cells down 19042026 9H40'!$B:$B,'[6]cells down 19042026 9H40'!$B:$B,"")</f>
        <v/>
      </c>
      <c r="BR130" s="9" t="s">
        <v>5537</v>
      </c>
      <c r="BS130" s="9" t="s">
        <v>5537</v>
      </c>
      <c r="BT130" s="108"/>
    </row>
    <row r="131" spans="1:72" s="9" customFormat="1" x14ac:dyDescent="0.35">
      <c r="A131" s="91" t="s">
        <v>2766</v>
      </c>
      <c r="B131" s="8" t="s">
        <v>2767</v>
      </c>
      <c r="C131" s="3" t="str">
        <f>_xlfn.XLOOKUP(B131,'[1]daily break down'!$D:$D,'[1]daily break down'!$E:$E,"")</f>
        <v>Yaounde</v>
      </c>
      <c r="D131" s="1" t="s">
        <v>357</v>
      </c>
      <c r="E131" s="1"/>
      <c r="F131" s="3" t="s">
        <v>37</v>
      </c>
      <c r="G131" s="1" t="s">
        <v>38</v>
      </c>
      <c r="H131" s="34" t="str">
        <f>_xlfn.XLOOKUP(B131,[2]CALCULATION!$B:$B,[2]CALCULATION!$H:$H,"")</f>
        <v>ZTE</v>
      </c>
      <c r="I131" s="28">
        <v>6.2907888241118846</v>
      </c>
      <c r="J131" s="28">
        <v>5.095731566376454</v>
      </c>
      <c r="K131" s="28">
        <v>0</v>
      </c>
      <c r="L131" s="28">
        <v>0</v>
      </c>
      <c r="M131" s="28">
        <v>0</v>
      </c>
      <c r="N131" s="28">
        <v>0</v>
      </c>
      <c r="O131" s="28">
        <v>9.2457045997380387</v>
      </c>
      <c r="P131" s="28">
        <v>7.4489809749652576</v>
      </c>
      <c r="Q131" s="28">
        <v>2.5207921343024204</v>
      </c>
      <c r="R131" s="28">
        <v>6.7872460641549175</v>
      </c>
      <c r="S131" s="93">
        <v>9.2457045997380387</v>
      </c>
      <c r="T131" s="93">
        <f>_xlfn.XLOOKUP(B131,'[3]Nur des jours'!$B:$B,'[3]Nur des jours'!$U:$U,"")</f>
        <v>9.2457045997380387</v>
      </c>
      <c r="U131" s="93">
        <v>3.4146862595703023</v>
      </c>
      <c r="V131" s="93">
        <v>9.2457045997380387</v>
      </c>
      <c r="W131" s="93">
        <v>9.2457045997380387</v>
      </c>
      <c r="X131" s="93">
        <v>7.0899251782794428</v>
      </c>
      <c r="Y131" s="93">
        <v>9.4093592783784619</v>
      </c>
      <c r="Z131" s="93">
        <v>0</v>
      </c>
      <c r="AA131" s="93">
        <v>0</v>
      </c>
      <c r="AB131" s="93">
        <v>0</v>
      </c>
      <c r="AC131" s="93">
        <f>_xlfn.XLOOKUP(B131,'[3]Nur des jours'!$B:$B,'[3]Nur des jours'!$N:$N,"")</f>
        <v>0</v>
      </c>
      <c r="AD131" s="93">
        <v>0</v>
      </c>
      <c r="AE131" s="93">
        <v>4.3588931407715449E-2</v>
      </c>
      <c r="AF131" s="93">
        <v>0</v>
      </c>
      <c r="AG131" s="93"/>
      <c r="AH131" s="93">
        <v>5.1751511701238178</v>
      </c>
      <c r="AI131" s="93">
        <v>0</v>
      </c>
      <c r="AJ131" s="93">
        <v>10.184027034010969</v>
      </c>
      <c r="AK131" s="93">
        <v>3.3677744288819289</v>
      </c>
      <c r="AL131" s="93">
        <v>5.1751511701238178</v>
      </c>
      <c r="AM131" s="49" t="s">
        <v>5559</v>
      </c>
      <c r="AN131" s="49"/>
      <c r="AO131" s="48" t="str" cm="1">
        <f t="array" ref="AO131">IFERROR(_xlfn.IFS(
AQ131="MPR ISSUE","PDH",
AQ131="BSS Hardware Issue","BSS",
AQ131="Sites strategiques, MLL, Pylone, etc.","ENVTECH",
AQ131="AKTIVCO DEFAUT GE &amp; POWER Cabinet","AKTIVCO",
AQ131="AKTIVCO Coupure ENEO &amp; Baisse de tension","AKTIVCO GRID ONLY",
AQ131="Coupure ENEO &amp; Baisse de tension","IHS GRID ONLY",
AQ131="Defaut GE &amp; POWER Cabinet","IHS",
AQ131="Sharing","Partners",
AQ131="Sites strategiques &amp; DataCenter","SST &amp; DC",
AQ131="Exclu","Exclu",
AQ131="SAT","SAT",
AQ131="SPARE-ISSUE","SPARE-ISSUE",
AQ131="Fiber CAmtel","TRANS_FO_CAMTEL",
AQ131="Fiber AOF","Fiber AOF",
AQ131="Projet OCM (HUAWEI)","TRAVAUX-HUAWEI",
AQ131="Projet OCM (NOKIA)","TRAVAUX-NOKIA",
AQ131="ACCESS-ISSUE","ACCESS-ISSUE",
AQ131="Projet OCM (ZTE, NOKIA, autres projets)","TRAVAUX OCM",
AQ131="No root CAuse","No root cause",
AQ131="ODU HS","PDH",
AQ131="IP &amp; VLAN","PDH",
AQ131="Warehouse HUAWEI","SPARE-ISSUE",
AQ131="SPARE-HS","SPARE-ISSUE",
AQ131="Power Telco","BSS",AQ131="no impacts","no impacts"
),"")</f>
        <v>BSS</v>
      </c>
      <c r="AP131" s="48" t="str" cm="1">
        <f t="array" ref="AP131">IFERROR(_xlfn.IFS(
AQ131="MPR ISSUE","TX ISSUE",
AQ131="BSS Hardware Issue","RAN ISSUE",
AQ131="Sites strategiques, MLL, Pylone, etc.","ENVTECH",
AQ131="AKTIVCO DEFAUT GE &amp; POWER Cabinet","POWER ISSUE",
AQ131="AKTIVCO Coupure ENEO &amp; Baisse de tension","POWER ISSUE",
AQ131="Coupure ENEO &amp; Baisse de tension","POWER ISSUE",
AQ131="Defaut GE &amp; POWER Cabinet","POWER ISSUE",
AQ131="Sharing","POWER ISSUE",
AQ131="Sites strategiques &amp; DataCenter","POWER ISSUE",
AQ131="Exclu","Exclu",
AQ131="SAT","TX ISSUE",
AQ131="SPARE-ISSUE","SPARE-ISSUE",
AQ131="Fiber CAmtel","TX ISSUE",
AQ131="Fiber AOF","TX ISSUE",
AQ131="Projet OCM (HUAWEI)","TRAVAUX-HUAWEI",
AQ131="Projet OCM (NOKIA)","TRAVAUX -NOKIA",
AQ131="ACCESS-ISSUE","ACCESS-ISSUE",
AQ131="Projet OCM (ZTE, NOKIA, autres projets)","TRAVAUX OCM",
AQ131="No root CAuse","No root cause",
AQ131="ODU HS","TX ISSUE",
AQ131="IP &amp; VLAN","TX ISSUE",
AQ131="Warehouse HUAWEI","SPARE-ISSUE",
AQ131="SPARE-HS","SPARE-ISSUE",
AQ131="Power Telco","RAN ISSUE",AQ131="no impacts","no impacts"
),"")</f>
        <v>RAN ISSUE</v>
      </c>
      <c r="AQ131" s="67" t="s">
        <v>5320</v>
      </c>
      <c r="AR131" s="48" t="str" cm="1">
        <f t="array" ref="AR131">IFERROR(_xlfn.IFS(
AQ131="MPR ISSUE","ACTIVE",
AQ131="BSS Hardware Issue","ACTIVE",
AQ131="Sites strategiques, MLL, Pylone, etc.","PASSIVE",
AQ131="AKTIVCO DEFAUT GE &amp; POWER Cabinet","PASSIVE",
AQ131="AKTIVCO Coupure ENEO &amp; Baisse de tension","PASSIVE",
AQ131="Coupure ENEO &amp; Baisse de tension","PASSIVE",
AQ131="Defaut GE &amp; POWER Cabinet","PASSIVE",
AQ131="Sharing","PASSIVE",
AQ131="Sites strategiques &amp; DataCenter","PASSIVE",
AQ131="Exclu","Exclu",
AQ131="SAT","ACTIVE",
AQ131="SPARE-ISSUE","SPARE-ISSUE",
AQ131="Fiber CAmtel","ACTIVE",
AQ131="Fiber AOF","ACTIVE",
AQ131="Projet OCM (HUAWEI)","PLANNED WORKS",
AQ131="Projet OCM (NOKIA)","PLANNED WORKS",
AQ131="ACCESS-ISSUE","ACCESS-ISSUE",
AQ131="Projet OCM (ZTE, NOKIA, autres projets)","PLANNED WORKS",
AQ131="No root CAuse","No root cause",
AQ131="ODU HS","ACTIVE",
AQ131="IP &amp; VLAN","ACTIVE",
AQ131="Warehouse HUAWEI","SPARE-ISSUE",
AQ131="SPARE-HS","SPARE-ISSUE",
AQ131="Power Telco","ACTIVE", AQ131="no impacts","no impacts"
),"")</f>
        <v>ACTIVE</v>
      </c>
      <c r="AS131" s="92" t="s">
        <v>6017</v>
      </c>
      <c r="AT131" s="98" t="s">
        <v>2767</v>
      </c>
      <c r="AV131" s="17" t="s">
        <v>5537</v>
      </c>
      <c r="AW131" s="7" t="s">
        <v>5950</v>
      </c>
      <c r="AX131" s="6" t="s">
        <v>5537</v>
      </c>
      <c r="AY131" s="7"/>
      <c r="AZ131" s="3" t="s">
        <v>5537</v>
      </c>
      <c r="BA131" s="18" t="s">
        <v>5537</v>
      </c>
      <c r="BB131" s="18" t="s">
        <v>5537</v>
      </c>
      <c r="BC131" s="18" t="s">
        <v>5537</v>
      </c>
      <c r="BD131" s="18" t="s">
        <v>5537</v>
      </c>
      <c r="BE131" s="18" t="s">
        <v>5537</v>
      </c>
      <c r="BF131" s="18" t="s">
        <v>5537</v>
      </c>
      <c r="BG131" s="18" t="s">
        <v>5537</v>
      </c>
      <c r="BH131" s="18" t="s">
        <v>5537</v>
      </c>
      <c r="BI131" s="18" t="s">
        <v>5537</v>
      </c>
      <c r="BJ131" s="18" t="s">
        <v>5537</v>
      </c>
      <c r="BK131" s="18" t="s">
        <v>5537</v>
      </c>
      <c r="BL131" s="9" t="s">
        <v>5537</v>
      </c>
      <c r="BM131" s="14" t="s">
        <v>6405</v>
      </c>
      <c r="BN131" s="14" t="s">
        <v>2767</v>
      </c>
      <c r="BO131" s="14" t="str">
        <f>_xlfn.XLOOKUP(B131,'[4]cell downs 18042026 17h'!$B:$B,'[4]cell downs 18042026 17h'!$B:$B,"")</f>
        <v/>
      </c>
      <c r="BP131" s="14" t="str">
        <f>_xlfn.XLOOKUP(B131,'[5]Cells Huawei 19042026 15h'!$B:$B,'[5]Cells Huawei 19042026 15h'!$B:$B,"")</f>
        <v/>
      </c>
      <c r="BQ131" s="9" t="str">
        <f>_xlfn.XLOOKUP(B131,'[6]cells down 19042026 9H40'!$B:$B,'[6]cells down 19042026 9H40'!$B:$B,"")</f>
        <v>CTR_937</v>
      </c>
      <c r="BR131" s="9" t="s">
        <v>2767</v>
      </c>
      <c r="BS131" s="9" t="s">
        <v>5537</v>
      </c>
      <c r="BT131" s="108"/>
    </row>
    <row r="132" spans="1:72" s="9" customFormat="1" ht="25" customHeight="1" x14ac:dyDescent="0.35">
      <c r="A132" s="1" t="s">
        <v>130</v>
      </c>
      <c r="B132" s="8" t="s">
        <v>131</v>
      </c>
      <c r="C132" s="3" t="str">
        <f>_xlfn.XLOOKUP(B132,'[1]daily break down'!$D:$D,'[1]daily break down'!$E:$E,"")</f>
        <v>Douala</v>
      </c>
      <c r="D132" s="1" t="s">
        <v>11</v>
      </c>
      <c r="E132" s="1" t="s">
        <v>12</v>
      </c>
      <c r="F132" s="3" t="s">
        <v>31</v>
      </c>
      <c r="G132" s="1" t="s">
        <v>32</v>
      </c>
      <c r="H132" s="34" t="str">
        <f>_xlfn.XLOOKUP(B132,[2]CALCULATION!$B:$B,[2]CALCULATION!$H:$H,"")</f>
        <v>ZTE</v>
      </c>
      <c r="I132" s="28">
        <v>13.868556899607057</v>
      </c>
      <c r="J132" s="28">
        <v>13.868556899607057</v>
      </c>
      <c r="K132" s="28">
        <v>13.868556899607057</v>
      </c>
      <c r="L132" s="28">
        <v>13.868556899607057</v>
      </c>
      <c r="M132" s="28">
        <v>51.126945093641304</v>
      </c>
      <c r="N132" s="28">
        <v>0</v>
      </c>
      <c r="O132" s="28">
        <v>0</v>
      </c>
      <c r="P132" s="28">
        <v>1.7710411119957321</v>
      </c>
      <c r="Q132" s="28">
        <v>1.1486325488752502</v>
      </c>
      <c r="R132" s="28">
        <v>0</v>
      </c>
      <c r="S132" s="93">
        <v>10.849220821098468</v>
      </c>
      <c r="T132" s="93">
        <f>_xlfn.XLOOKUP(B132,'[3]Nur des jours'!$B:$B,'[3]Nur des jours'!$U:$U,"")</f>
        <v>0</v>
      </c>
      <c r="U132" s="93">
        <v>0</v>
      </c>
      <c r="V132" s="93">
        <v>0</v>
      </c>
      <c r="W132" s="93">
        <v>0</v>
      </c>
      <c r="X132" s="93">
        <v>0</v>
      </c>
      <c r="Y132" s="93">
        <v>1.1490427556765503</v>
      </c>
      <c r="Z132" s="93">
        <v>2.0634115508528028</v>
      </c>
      <c r="AA132" s="93">
        <v>13.315277100044804</v>
      </c>
      <c r="AB132" s="93">
        <v>9.7105045757676951</v>
      </c>
      <c r="AC132" s="93">
        <f>_xlfn.XLOOKUP(B132,'[3]Nur des jours'!$B:$B,'[3]Nur des jours'!$N:$N,"")</f>
        <v>2.2001887664689104</v>
      </c>
      <c r="AD132" s="93">
        <v>2.2001887664689104</v>
      </c>
      <c r="AE132" s="93">
        <v>0.74379410614867936</v>
      </c>
      <c r="AF132" s="93">
        <v>0</v>
      </c>
      <c r="AG132" s="93"/>
      <c r="AH132" s="93">
        <v>5.0688005981171864</v>
      </c>
      <c r="AI132" s="93">
        <v>1.1241851811885266</v>
      </c>
      <c r="AJ132" s="93">
        <v>1.2380529799973481</v>
      </c>
      <c r="AK132" s="93">
        <v>8.6150277323597457</v>
      </c>
      <c r="AL132" s="93">
        <v>5.0688005981171864</v>
      </c>
      <c r="AM132" s="49" t="s">
        <v>5559</v>
      </c>
      <c r="AN132" s="49"/>
      <c r="AO132" s="48" t="str" cm="1">
        <f t="array" ref="AO132">IFERROR(_xlfn.IFS(
AQ132="MPR ISSUE","PDH",
AQ132="BSS Hardware Issue","BSS",
AQ132="Sites strategiques, MLL, Pylone, etc.","ENVTECH",
AQ132="AKTIVCO DEFAUT GE &amp; POWER Cabinet","AKTIVCO",
AQ132="AKTIVCO Coupure ENEO &amp; Baisse de tension","AKTIVCO GRID ONLY",
AQ132="Coupure ENEO &amp; Baisse de tension","IHS GRID ONLY",
AQ132="Defaut GE &amp; POWER Cabinet","IHS",
AQ132="Sharing","Partners",
AQ132="Sites strategiques &amp; DataCenter","SST &amp; DC",
AQ132="Exclu","Exclu",
AQ132="SAT","SAT",
AQ132="SPARE-ISSUE","SPARE-ISSUE",
AQ132="Fiber CAmtel","TRANS_FO_CAMTEL",
AQ132="Fiber AOF","Fiber AOF",
AQ132="Projet OCM (HUAWEI)","TRAVAUX-HUAWEI",
AQ132="Projet OCM (NOKIA)","TRAVAUX-NOKIA",
AQ132="ACCESS-ISSUE","ACCESS-ISSUE",
AQ132="Projet OCM (ZTE, NOKIA, autres projets)","TRAVAUX OCM",
AQ132="No root CAuse","No root cause",
AQ132="ODU HS","PDH",
AQ132="IP &amp; VLAN","PDH",
AQ132="Warehouse HUAWEI","SPARE-ISSUE",
AQ132="SPARE-HS","SPARE-ISSUE",
AQ132="Power Telco","BSS",AQ132="no impacts","no impacts"
),"")</f>
        <v>No root cause</v>
      </c>
      <c r="AP132" s="48" t="str" cm="1">
        <f t="array" ref="AP132">IFERROR(_xlfn.IFS(
AQ132="MPR ISSUE","TX ISSUE",
AQ132="BSS Hardware Issue","RAN ISSUE",
AQ132="Sites strategiques, MLL, Pylone, etc.","ENVTECH",
AQ132="AKTIVCO DEFAUT GE &amp; POWER Cabinet","POWER ISSUE",
AQ132="AKTIVCO Coupure ENEO &amp; Baisse de tension","POWER ISSUE",
AQ132="Coupure ENEO &amp; Baisse de tension","POWER ISSUE",
AQ132="Defaut GE &amp; POWER Cabinet","POWER ISSUE",
AQ132="Sharing","POWER ISSUE",
AQ132="Sites strategiques &amp; DataCenter","POWER ISSUE",
AQ132="Exclu","Exclu",
AQ132="SAT","TX ISSUE",
AQ132="SPARE-ISSUE","SPARE-ISSUE",
AQ132="Fiber CAmtel","TX ISSUE",
AQ132="Fiber AOF","TX ISSUE",
AQ132="Projet OCM (HUAWEI)","TRAVAUX-HUAWEI",
AQ132="Projet OCM (NOKIA)","TRAVAUX -NOKIA",
AQ132="ACCESS-ISSUE","ACCESS-ISSUE",
AQ132="Projet OCM (ZTE, NOKIA, autres projets)","TRAVAUX OCM",
AQ132="No root CAuse","No root cause",
AQ132="ODU HS","TX ISSUE",
AQ132="IP &amp; VLAN","TX ISSUE",
AQ132="Warehouse HUAWEI","SPARE-ISSUE",
AQ132="SPARE-HS","SPARE-ISSUE",
AQ132="Power Telco","RAN ISSUE",AQ132="no impacts","no impacts"
),"")</f>
        <v>No root cause</v>
      </c>
      <c r="AQ132" s="67" t="s">
        <v>5344</v>
      </c>
      <c r="AR132" s="48" t="str" cm="1">
        <f t="array" ref="AR132">IFERROR(_xlfn.IFS(
AQ132="MPR ISSUE","ACTIVE",
AQ132="BSS Hardware Issue","ACTIVE",
AQ132="Sites strategiques, MLL, Pylone, etc.","PASSIVE",
AQ132="AKTIVCO DEFAUT GE &amp; POWER Cabinet","PASSIVE",
AQ132="AKTIVCO Coupure ENEO &amp; Baisse de tension","PASSIVE",
AQ132="Coupure ENEO &amp; Baisse de tension","PASSIVE",
AQ132="Defaut GE &amp; POWER Cabinet","PASSIVE",
AQ132="Sharing","PASSIVE",
AQ132="Sites strategiques &amp; DataCenter","PASSIVE",
AQ132="Exclu","Exclu",
AQ132="SAT","ACTIVE",
AQ132="SPARE-ISSUE","SPARE-ISSUE",
AQ132="Fiber CAmtel","ACTIVE",
AQ132="Fiber AOF","ACTIVE",
AQ132="Projet OCM (HUAWEI)","PLANNED WORKS",
AQ132="Projet OCM (NOKIA)","PLANNED WORKS",
AQ132="ACCESS-ISSUE","ACCESS-ISSUE",
AQ132="Projet OCM (ZTE, NOKIA, autres projets)","PLANNED WORKS",
AQ132="No root CAuse","No root cause",
AQ132="ODU HS","ACTIVE",
AQ132="IP &amp; VLAN","ACTIVE",
AQ132="Warehouse HUAWEI","SPARE-ISSUE",
AQ132="SPARE-HS","SPARE-ISSUE",
AQ132="Power Telco","ACTIVE", AQ132="no impacts","no impacts"
),"")</f>
        <v>No root cause</v>
      </c>
      <c r="AS132" s="92" t="s">
        <v>5950</v>
      </c>
      <c r="AT132" s="98" t="s">
        <v>131</v>
      </c>
      <c r="AV132" s="17" t="s">
        <v>5537</v>
      </c>
      <c r="AW132" s="7" t="s">
        <v>5950</v>
      </c>
      <c r="AX132" s="6" t="s">
        <v>5537</v>
      </c>
      <c r="AY132" s="7"/>
      <c r="AZ132" s="3" t="s">
        <v>5537</v>
      </c>
      <c r="BA132" s="18" t="s">
        <v>5537</v>
      </c>
      <c r="BB132" s="18" t="s">
        <v>5537</v>
      </c>
      <c r="BC132" s="18" t="s">
        <v>5537</v>
      </c>
      <c r="BD132" s="18" t="s">
        <v>5537</v>
      </c>
      <c r="BE132" s="18" t="s">
        <v>5537</v>
      </c>
      <c r="BF132" s="18" t="s">
        <v>5537</v>
      </c>
      <c r="BG132" s="18" t="s">
        <v>5537</v>
      </c>
      <c r="BH132" s="18" t="s">
        <v>5537</v>
      </c>
      <c r="BI132" s="18" t="s">
        <v>5537</v>
      </c>
      <c r="BJ132" s="18" t="s">
        <v>5537</v>
      </c>
      <c r="BK132" s="18" t="s">
        <v>5537</v>
      </c>
      <c r="BL132" s="9" t="s">
        <v>5537</v>
      </c>
      <c r="BM132" s="14" t="s">
        <v>6391</v>
      </c>
      <c r="BN132" s="14" t="s">
        <v>5537</v>
      </c>
      <c r="BO132" s="14" t="str">
        <f>_xlfn.XLOOKUP(B132,'[4]cell downs 18042026 17h'!$B:$B,'[4]cell downs 18042026 17h'!$B:$B,"")</f>
        <v/>
      </c>
      <c r="BP132" s="14" t="str">
        <f>_xlfn.XLOOKUP(B132,'[5]Cells Huawei 19042026 15h'!$B:$B,'[5]Cells Huawei 19042026 15h'!$B:$B,"")</f>
        <v/>
      </c>
      <c r="BQ132" s="9" t="str">
        <f>_xlfn.XLOOKUP(B132,'[6]cells down 19042026 9H40'!$B:$B,'[6]cells down 19042026 9H40'!$B:$B,"")</f>
        <v/>
      </c>
      <c r="BR132" s="9" t="s">
        <v>5537</v>
      </c>
      <c r="BS132" s="9" t="s">
        <v>5537</v>
      </c>
      <c r="BT132" s="108"/>
    </row>
    <row r="133" spans="1:72" s="9" customFormat="1" x14ac:dyDescent="0.35">
      <c r="A133" s="1" t="s">
        <v>2587</v>
      </c>
      <c r="B133" s="1" t="s">
        <v>2588</v>
      </c>
      <c r="C133" s="3" t="str">
        <f>_xlfn.XLOOKUP(B133,'[1]daily break down'!$D:$D,'[1]daily break down'!$E:$E,"")</f>
        <v>Maroua</v>
      </c>
      <c r="D133" s="1" t="s">
        <v>21</v>
      </c>
      <c r="E133" s="1" t="s">
        <v>22</v>
      </c>
      <c r="F133" s="3" t="s">
        <v>55</v>
      </c>
      <c r="G133" s="1" t="s">
        <v>84</v>
      </c>
      <c r="H133" s="32" t="str">
        <f>_xlfn.XLOOKUP(B133,[2]CALCULATION!$B:$B,[2]CALCULATION!$H:$H,"")</f>
        <v>Huawei</v>
      </c>
      <c r="I133" s="28">
        <v>2.2477370852630885</v>
      </c>
      <c r="J133" s="28">
        <v>3.1242598442498282</v>
      </c>
      <c r="K133" s="28">
        <v>4.3380260991402073</v>
      </c>
      <c r="L133" s="28">
        <v>1.5098285549591506</v>
      </c>
      <c r="M133" s="28">
        <v>3.9588701691906869</v>
      </c>
      <c r="N133" s="28">
        <v>0</v>
      </c>
      <c r="O133" s="28">
        <v>4.9046465372838757E-3</v>
      </c>
      <c r="P133" s="28">
        <v>0</v>
      </c>
      <c r="Q133" s="28">
        <v>4.5662259262112865</v>
      </c>
      <c r="R133" s="28">
        <v>0</v>
      </c>
      <c r="S133" s="93">
        <v>2.5986779213144882</v>
      </c>
      <c r="T133" s="93">
        <f>_xlfn.XLOOKUP(B133,'[3]Nur des jours'!$B:$B,'[3]Nur des jours'!$U:$U,"")</f>
        <v>20.140832912425484</v>
      </c>
      <c r="U133" s="93">
        <v>18.491409199476077</v>
      </c>
      <c r="V133" s="93">
        <v>18.491141673301318</v>
      </c>
      <c r="W133" s="93">
        <v>20.140832912425484</v>
      </c>
      <c r="X133" s="93">
        <v>2.0020767165192774</v>
      </c>
      <c r="Y133" s="93">
        <v>5.6570193161032201</v>
      </c>
      <c r="Z133" s="93">
        <v>0.38998182248817892</v>
      </c>
      <c r="AA133" s="93">
        <v>7.00501237041032</v>
      </c>
      <c r="AB133" s="93">
        <v>0.84413425676234821</v>
      </c>
      <c r="AC133" s="93">
        <f>_xlfn.XLOOKUP(B133,'[3]Nur des jours'!$B:$B,'[3]Nur des jours'!$N:$N,"")</f>
        <v>6.1180560906079045</v>
      </c>
      <c r="AD133" s="93">
        <v>6.1180560906079045</v>
      </c>
      <c r="AE133" s="93">
        <v>2.675261747609386E-4</v>
      </c>
      <c r="AF133" s="93">
        <v>0</v>
      </c>
      <c r="AG133" s="93"/>
      <c r="AH133" s="93">
        <v>5.0185413474187648</v>
      </c>
      <c r="AI133" s="93">
        <v>8.7333239411851693</v>
      </c>
      <c r="AJ133" s="93">
        <v>11.140883033956566</v>
      </c>
      <c r="AK133" s="93">
        <v>6.0021570829147199E-2</v>
      </c>
      <c r="AL133" s="93">
        <v>5.0185413474187648</v>
      </c>
      <c r="AM133" s="49" t="s">
        <v>5559</v>
      </c>
      <c r="AN133" s="49"/>
      <c r="AO133" s="48" t="str" cm="1">
        <f t="array" ref="AO133">IFERROR(_xlfn.IFS(
AQ133="MPR ISSUE","PDH",
AQ133="BSS Hardware Issue","BSS",
AQ133="Sites strategiques, MLL, Pylone, etc.","ENVTECH",
AQ133="AKTIVCO DEFAUT GE &amp; POWER Cabinet","AKTIVCO",
AQ133="AKTIVCO Coupure ENEO &amp; Baisse de tension","AKTIVCO GRID ONLY",
AQ133="Coupure ENEO &amp; Baisse de tension","IHS GRID ONLY",
AQ133="Defaut GE &amp; POWER Cabinet","IHS",
AQ133="Sharing","Partners",
AQ133="Sites strategiques &amp; DataCenter","SST &amp; DC",
AQ133="Exclu","Exclu",
AQ133="SAT","SAT",
AQ133="SPARE-ISSUE","SPARE-ISSUE",
AQ133="Fiber CAmtel","TRANS_FO_CAMTEL",
AQ133="Fiber AOF","Fiber AOF",
AQ133="Projet OCM (HUAWEI)","TRAVAUX-HUAWEI",
AQ133="Projet OCM (NOKIA)","TRAVAUX-NOKIA",
AQ133="ACCESS-ISSUE","ACCESS-ISSUE",
AQ133="Projet OCM (ZTE, NOKIA, autres projets)","TRAVAUX OCM",
AQ133="No root CAuse","No root cause",
AQ133="ODU HS","PDH",
AQ133="IP &amp; VLAN","PDH",
AQ133="Warehouse HUAWEI","SPARE-ISSUE",
AQ133="SPARE-HS","SPARE-ISSUE",
AQ133="Power Telco","BSS",AQ133="no impacts","no impacts"
),"")</f>
        <v>AKTIVCO</v>
      </c>
      <c r="AP133" s="48" t="str" cm="1">
        <f t="array" ref="AP133">IFERROR(_xlfn.IFS(
AQ133="MPR ISSUE","TX ISSUE",
AQ133="BSS Hardware Issue","RAN ISSUE",
AQ133="Sites strategiques, MLL, Pylone, etc.","ENVTECH",
AQ133="AKTIVCO DEFAUT GE &amp; POWER Cabinet","POWER ISSUE",
AQ133="AKTIVCO Coupure ENEO &amp; Baisse de tension","POWER ISSUE",
AQ133="Coupure ENEO &amp; Baisse de tension","POWER ISSUE",
AQ133="Defaut GE &amp; POWER Cabinet","POWER ISSUE",
AQ133="Sharing","POWER ISSUE",
AQ133="Sites strategiques &amp; DataCenter","POWER ISSUE",
AQ133="Exclu","Exclu",
AQ133="SAT","TX ISSUE",
AQ133="SPARE-ISSUE","SPARE-ISSUE",
AQ133="Fiber CAmtel","TX ISSUE",
AQ133="Fiber AOF","TX ISSUE",
AQ133="Projet OCM (HUAWEI)","TRAVAUX-HUAWEI",
AQ133="Projet OCM (NOKIA)","TRAVAUX -NOKIA",
AQ133="ACCESS-ISSUE","ACCESS-ISSUE",
AQ133="Projet OCM (ZTE, NOKIA, autres projets)","TRAVAUX OCM",
AQ133="No root CAuse","No root cause",
AQ133="ODU HS","TX ISSUE",
AQ133="IP &amp; VLAN","TX ISSUE",
AQ133="Warehouse HUAWEI","SPARE-ISSUE",
AQ133="SPARE-HS","SPARE-ISSUE",
AQ133="Power Telco","RAN ISSUE",AQ133="no impacts","no impacts"
),"")</f>
        <v>POWER ISSUE</v>
      </c>
      <c r="AQ133" s="67" t="s">
        <v>5325</v>
      </c>
      <c r="AR133" s="48" t="str" cm="1">
        <f t="array" ref="AR133">IFERROR(_xlfn.IFS(
AQ133="MPR ISSUE","ACTIVE",
AQ133="BSS Hardware Issue","ACTIVE",
AQ133="Sites strategiques, MLL, Pylone, etc.","PASSIVE",
AQ133="AKTIVCO DEFAUT GE &amp; POWER Cabinet","PASSIVE",
AQ133="AKTIVCO Coupure ENEO &amp; Baisse de tension","PASSIVE",
AQ133="Coupure ENEO &amp; Baisse de tension","PASSIVE",
AQ133="Defaut GE &amp; POWER Cabinet","PASSIVE",
AQ133="Sharing","PASSIVE",
AQ133="Sites strategiques &amp; DataCenter","PASSIVE",
AQ133="Exclu","Exclu",
AQ133="SAT","ACTIVE",
AQ133="SPARE-ISSUE","SPARE-ISSUE",
AQ133="Fiber CAmtel","ACTIVE",
AQ133="Fiber AOF","ACTIVE",
AQ133="Projet OCM (HUAWEI)","PLANNED WORKS",
AQ133="Projet OCM (NOKIA)","PLANNED WORKS",
AQ133="ACCESS-ISSUE","ACCESS-ISSUE",
AQ133="Projet OCM (ZTE, NOKIA, autres projets)","PLANNED WORKS",
AQ133="No root CAuse","No root cause",
AQ133="ODU HS","ACTIVE",
AQ133="IP &amp; VLAN","ACTIVE",
AQ133="Warehouse HUAWEI","SPARE-ISSUE",
AQ133="SPARE-HS","SPARE-ISSUE",
AQ133="Power Telco","ACTIVE", AQ133="no impacts","no impacts"
),"")</f>
        <v>PASSIVE</v>
      </c>
      <c r="AS133" s="92" t="s">
        <v>6354</v>
      </c>
      <c r="AT133" s="98" t="s">
        <v>2588</v>
      </c>
      <c r="AV133" s="17" t="s">
        <v>5537</v>
      </c>
      <c r="AW133" s="7" t="s">
        <v>5950</v>
      </c>
      <c r="AX133" s="6" t="s">
        <v>6354</v>
      </c>
      <c r="AY133" s="7"/>
      <c r="AZ133" s="3" t="s">
        <v>5537</v>
      </c>
      <c r="BA133" s="18" t="s">
        <v>5537</v>
      </c>
      <c r="BB133" s="18" t="s">
        <v>5537</v>
      </c>
      <c r="BC133" s="18" t="s">
        <v>5537</v>
      </c>
      <c r="BD133" s="18" t="s">
        <v>5537</v>
      </c>
      <c r="BE133" s="18" t="s">
        <v>5537</v>
      </c>
      <c r="BF133" s="18" t="s">
        <v>5537</v>
      </c>
      <c r="BG133" s="18" t="s">
        <v>5537</v>
      </c>
      <c r="BH133" s="18" t="s">
        <v>5537</v>
      </c>
      <c r="BI133" s="18" t="s">
        <v>5537</v>
      </c>
      <c r="BJ133" s="18" t="s">
        <v>5537</v>
      </c>
      <c r="BK133" s="18" t="s">
        <v>5537</v>
      </c>
      <c r="BL133" s="9" t="s">
        <v>5537</v>
      </c>
      <c r="BM133" s="14" t="s">
        <v>6391</v>
      </c>
      <c r="BN133" s="14" t="s">
        <v>5537</v>
      </c>
      <c r="BO133" s="14" t="str">
        <f>_xlfn.XLOOKUP(B133,'[4]cell downs 18042026 17h'!$B:$B,'[4]cell downs 18042026 17h'!$B:$B,"")</f>
        <v/>
      </c>
      <c r="BP133" s="14" t="str">
        <f>_xlfn.XLOOKUP(B133,'[5]Cells Huawei 19042026 15h'!$B:$B,'[5]Cells Huawei 19042026 15h'!$B:$B,"")</f>
        <v/>
      </c>
      <c r="BQ133" s="9" t="str">
        <f>_xlfn.XLOOKUP(B133,'[6]cells down 19042026 9H40'!$B:$B,'[6]cells down 19042026 9H40'!$B:$B,"")</f>
        <v/>
      </c>
      <c r="BR133" s="9" t="s">
        <v>5537</v>
      </c>
      <c r="BS133" s="9" t="s">
        <v>5537</v>
      </c>
      <c r="BT133" s="108"/>
    </row>
    <row r="134" spans="1:72" s="9" customFormat="1" x14ac:dyDescent="0.35">
      <c r="A134" s="1" t="s">
        <v>4719</v>
      </c>
      <c r="B134" s="8" t="s">
        <v>4720</v>
      </c>
      <c r="C134" s="3" t="str">
        <f>_xlfn.XLOOKUP(B134,'[1]daily break down'!$D:$D,'[1]daily break down'!$E:$E,"")</f>
        <v>OUEST</v>
      </c>
      <c r="D134" s="1" t="s">
        <v>21</v>
      </c>
      <c r="E134" s="1" t="s">
        <v>188</v>
      </c>
      <c r="F134" s="3" t="s">
        <v>102</v>
      </c>
      <c r="G134" s="1" t="s">
        <v>1365</v>
      </c>
      <c r="H134" s="32" t="str">
        <f>_xlfn.XLOOKUP(B134,[2]CALCULATION!$B:$B,[2]CALCULATION!$H:$H,"")</f>
        <v>Huawei</v>
      </c>
      <c r="I134" s="28">
        <v>0</v>
      </c>
      <c r="J134" s="28">
        <v>0</v>
      </c>
      <c r="K134" s="28">
        <v>0.1982368954978555</v>
      </c>
      <c r="L134" s="28">
        <v>0</v>
      </c>
      <c r="M134" s="28">
        <v>0.21241578276018522</v>
      </c>
      <c r="N134" s="28">
        <v>0</v>
      </c>
      <c r="O134" s="28">
        <v>0.2138425890255769</v>
      </c>
      <c r="P134" s="28">
        <v>0</v>
      </c>
      <c r="Q134" s="28">
        <v>0.18735749772424398</v>
      </c>
      <c r="R134" s="28">
        <v>0</v>
      </c>
      <c r="S134" s="93">
        <v>0</v>
      </c>
      <c r="T134" s="93">
        <f>_xlfn.XLOOKUP(B134,'[3]Nur des jours'!$B:$B,'[3]Nur des jours'!$U:$U,"")</f>
        <v>0</v>
      </c>
      <c r="U134" s="93">
        <v>0</v>
      </c>
      <c r="V134" s="93">
        <v>0</v>
      </c>
      <c r="W134" s="93">
        <v>0</v>
      </c>
      <c r="X134" s="93">
        <v>0</v>
      </c>
      <c r="Y134" s="93">
        <v>0</v>
      </c>
      <c r="Z134" s="93">
        <v>0</v>
      </c>
      <c r="AA134" s="93">
        <v>1.6352091555304435</v>
      </c>
      <c r="AB134" s="93">
        <v>6.3156687583646534</v>
      </c>
      <c r="AC134" s="93">
        <f>_xlfn.XLOOKUP(B134,'[3]Nur des jours'!$B:$B,'[3]Nur des jours'!$N:$N,"")</f>
        <v>8.9175391586979543E-5</v>
      </c>
      <c r="AD134" s="93">
        <v>8.9175391586979543E-5</v>
      </c>
      <c r="AE134" s="93">
        <v>3.027379698829733</v>
      </c>
      <c r="AF134" s="93">
        <v>0</v>
      </c>
      <c r="AG134" s="93"/>
      <c r="AH134" s="93">
        <v>4.9058414875311405</v>
      </c>
      <c r="AI134" s="93">
        <v>11.268704363152406</v>
      </c>
      <c r="AJ134" s="93">
        <v>9.5761039199485918</v>
      </c>
      <c r="AK134" s="93">
        <v>0.15697949293776967</v>
      </c>
      <c r="AL134" s="93">
        <v>4.9058414875311405</v>
      </c>
      <c r="AM134" s="49" t="s">
        <v>5559</v>
      </c>
      <c r="AN134" s="49"/>
      <c r="AO134" s="48" t="str" cm="1">
        <f t="array" ref="AO134">IFERROR(_xlfn.IFS(
AQ134="MPR ISSUE","PDH",
AQ134="BSS Hardware Issue","BSS",
AQ134="Sites strategiques, MLL, Pylone, etc.","ENVTECH",
AQ134="AKTIVCO DEFAUT GE &amp; POWER Cabinet","AKTIVCO",
AQ134="AKTIVCO Coupure ENEO &amp; Baisse de tension","AKTIVCO GRID ONLY",
AQ134="Coupure ENEO &amp; Baisse de tension","IHS GRID ONLY",
AQ134="Defaut GE &amp; POWER Cabinet","IHS",
AQ134="Sharing","Partners",
AQ134="Sites strategiques &amp; DataCenter","SST &amp; DC",
AQ134="Exclu","Exclu",
AQ134="SAT","SAT",
AQ134="SPARE-ISSUE","SPARE-ISSUE",
AQ134="Fiber CAmtel","TRANS_FO_CAMTEL",
AQ134="Fiber AOF","Fiber AOF",
AQ134="Projet OCM (HUAWEI)","TRAVAUX-HUAWEI",
AQ134="Projet OCM (NOKIA)","TRAVAUX-NOKIA",
AQ134="ACCESS-ISSUE","ACCESS-ISSUE",
AQ134="Projet OCM (ZTE, NOKIA, autres projets)","TRAVAUX OCM",
AQ134="No root CAuse","No root cause",
AQ134="ODU HS","PDH",
AQ134="IP &amp; VLAN","PDH",
AQ134="Warehouse HUAWEI","SPARE-ISSUE",
AQ134="SPARE-HS","SPARE-ISSUE",
AQ134="Power Telco","BSS",AQ134="no impacts","no impacts"
),"")</f>
        <v>AKTIVCO</v>
      </c>
      <c r="AP134" s="48" t="str" cm="1">
        <f t="array" ref="AP134">IFERROR(_xlfn.IFS(
AQ134="MPR ISSUE","TX ISSUE",
AQ134="BSS Hardware Issue","RAN ISSUE",
AQ134="Sites strategiques, MLL, Pylone, etc.","ENVTECH",
AQ134="AKTIVCO DEFAUT GE &amp; POWER Cabinet","POWER ISSUE",
AQ134="AKTIVCO Coupure ENEO &amp; Baisse de tension","POWER ISSUE",
AQ134="Coupure ENEO &amp; Baisse de tension","POWER ISSUE",
AQ134="Defaut GE &amp; POWER Cabinet","POWER ISSUE",
AQ134="Sharing","POWER ISSUE",
AQ134="Sites strategiques &amp; DataCenter","POWER ISSUE",
AQ134="Exclu","Exclu",
AQ134="SAT","TX ISSUE",
AQ134="SPARE-ISSUE","SPARE-ISSUE",
AQ134="Fiber CAmtel","TX ISSUE",
AQ134="Fiber AOF","TX ISSUE",
AQ134="Projet OCM (HUAWEI)","TRAVAUX-HUAWEI",
AQ134="Projet OCM (NOKIA)","TRAVAUX -NOKIA",
AQ134="ACCESS-ISSUE","ACCESS-ISSUE",
AQ134="Projet OCM (ZTE, NOKIA, autres projets)","TRAVAUX OCM",
AQ134="No root CAuse","No root cause",
AQ134="ODU HS","TX ISSUE",
AQ134="IP &amp; VLAN","TX ISSUE",
AQ134="Warehouse HUAWEI","SPARE-ISSUE",
AQ134="SPARE-HS","SPARE-ISSUE",
AQ134="Power Telco","RAN ISSUE",AQ134="no impacts","no impacts"
),"")</f>
        <v>POWER ISSUE</v>
      </c>
      <c r="AQ134" s="67" t="s">
        <v>5325</v>
      </c>
      <c r="AR134" s="48" t="str" cm="1">
        <f t="array" ref="AR134">IFERROR(_xlfn.IFS(
AQ134="MPR ISSUE","ACTIVE",
AQ134="BSS Hardware Issue","ACTIVE",
AQ134="Sites strategiques, MLL, Pylone, etc.","PASSIVE",
AQ134="AKTIVCO DEFAUT GE &amp; POWER Cabinet","PASSIVE",
AQ134="AKTIVCO Coupure ENEO &amp; Baisse de tension","PASSIVE",
AQ134="Coupure ENEO &amp; Baisse de tension","PASSIVE",
AQ134="Defaut GE &amp; POWER Cabinet","PASSIVE",
AQ134="Sharing","PASSIVE",
AQ134="Sites strategiques &amp; DataCenter","PASSIVE",
AQ134="Exclu","Exclu",
AQ134="SAT","ACTIVE",
AQ134="SPARE-ISSUE","SPARE-ISSUE",
AQ134="Fiber CAmtel","ACTIVE",
AQ134="Fiber AOF","ACTIVE",
AQ134="Projet OCM (HUAWEI)","PLANNED WORKS",
AQ134="Projet OCM (NOKIA)","PLANNED WORKS",
AQ134="ACCESS-ISSUE","ACCESS-ISSUE",
AQ134="Projet OCM (ZTE, NOKIA, autres projets)","PLANNED WORKS",
AQ134="No root CAuse","No root cause",
AQ134="ODU HS","ACTIVE",
AQ134="IP &amp; VLAN","ACTIVE",
AQ134="Warehouse HUAWEI","SPARE-ISSUE",
AQ134="SPARE-HS","SPARE-ISSUE",
AQ134="Power Telco","ACTIVE", AQ134="no impacts","no impacts"
),"")</f>
        <v>PASSIVE</v>
      </c>
      <c r="AS134" s="92" t="s">
        <v>6355</v>
      </c>
      <c r="AT134" s="98" t="s">
        <v>4720</v>
      </c>
      <c r="AV134" s="17" t="s">
        <v>5537</v>
      </c>
      <c r="AW134" s="7" t="s">
        <v>5950</v>
      </c>
      <c r="AX134" s="6" t="s">
        <v>6355</v>
      </c>
      <c r="AY134" s="7"/>
      <c r="AZ134" s="3" t="s">
        <v>5537</v>
      </c>
      <c r="BA134" s="18" t="s">
        <v>5537</v>
      </c>
      <c r="BB134" s="18" t="s">
        <v>5537</v>
      </c>
      <c r="BC134" s="18" t="s">
        <v>5537</v>
      </c>
      <c r="BD134" s="18" t="s">
        <v>5537</v>
      </c>
      <c r="BE134" s="18" t="s">
        <v>5537</v>
      </c>
      <c r="BF134" s="18" t="s">
        <v>5537</v>
      </c>
      <c r="BG134" s="18" t="s">
        <v>5537</v>
      </c>
      <c r="BH134" s="18" t="s">
        <v>5537</v>
      </c>
      <c r="BI134" s="18" t="s">
        <v>5537</v>
      </c>
      <c r="BJ134" s="18" t="s">
        <v>5537</v>
      </c>
      <c r="BK134" s="18" t="s">
        <v>5537</v>
      </c>
      <c r="BL134" s="9" t="s">
        <v>5537</v>
      </c>
      <c r="BM134" s="14" t="s">
        <v>6391</v>
      </c>
      <c r="BN134" s="14" t="s">
        <v>5537</v>
      </c>
      <c r="BO134" s="14" t="str">
        <f>_xlfn.XLOOKUP(B134,'[4]cell downs 18042026 17h'!$B:$B,'[4]cell downs 18042026 17h'!$B:$B,"")</f>
        <v/>
      </c>
      <c r="BP134" s="14" t="str">
        <f>_xlfn.XLOOKUP(B134,'[5]Cells Huawei 19042026 15h'!$B:$B,'[5]Cells Huawei 19042026 15h'!$B:$B,"")</f>
        <v/>
      </c>
      <c r="BQ134" s="9" t="str">
        <f>_xlfn.XLOOKUP(B134,'[6]cells down 19042026 9H40'!$B:$B,'[6]cells down 19042026 9H40'!$B:$B,"")</f>
        <v/>
      </c>
      <c r="BR134" s="9" t="s">
        <v>5537</v>
      </c>
      <c r="BS134" s="9" t="s">
        <v>5537</v>
      </c>
      <c r="BT134" s="108"/>
    </row>
    <row r="135" spans="1:72" s="9" customFormat="1" x14ac:dyDescent="0.35">
      <c r="A135" s="3" t="s">
        <v>2062</v>
      </c>
      <c r="B135" s="25" t="s">
        <v>2063</v>
      </c>
      <c r="C135" s="3" t="str">
        <f>_xlfn.XLOOKUP(B135,'[1]daily break down'!$D:$D,'[1]daily break down'!$E:$E,"")</f>
        <v>LITTORAL</v>
      </c>
      <c r="D135" s="3" t="s">
        <v>11</v>
      </c>
      <c r="E135" s="3" t="s">
        <v>96</v>
      </c>
      <c r="F135" s="3" t="s">
        <v>31</v>
      </c>
      <c r="G135" s="3" t="s">
        <v>2064</v>
      </c>
      <c r="H135" s="33" t="str">
        <f>_xlfn.XLOOKUP(B135,[2]CALCULATION!$B:$B,[2]CALCULATION!$H:$H,"")</f>
        <v>NOKIA</v>
      </c>
      <c r="I135" s="28">
        <v>0</v>
      </c>
      <c r="J135" s="28">
        <v>0</v>
      </c>
      <c r="K135" s="28">
        <v>0</v>
      </c>
      <c r="L135" s="28">
        <v>0</v>
      </c>
      <c r="M135" s="28">
        <v>3.1407109232144901</v>
      </c>
      <c r="N135" s="28">
        <v>1.0531151735374513</v>
      </c>
      <c r="O135" s="28">
        <v>6.2353738111532296E-2</v>
      </c>
      <c r="P135" s="28">
        <v>3.6060977227545345E-2</v>
      </c>
      <c r="Q135" s="28">
        <v>0.20585205939642395</v>
      </c>
      <c r="R135" s="28">
        <v>6.482468978853726</v>
      </c>
      <c r="S135" s="93">
        <v>5.5979681424939098</v>
      </c>
      <c r="T135" s="93">
        <f>_xlfn.XLOOKUP(B135,'[3]Nur des jours'!$B:$B,'[3]Nur des jours'!$U:$U,"")</f>
        <v>4.7076045920332845</v>
      </c>
      <c r="U135" s="93">
        <v>4.7922494416687869</v>
      </c>
      <c r="V135" s="93">
        <v>4.9152397026425287</v>
      </c>
      <c r="W135" s="93">
        <v>4.7076045920332836</v>
      </c>
      <c r="X135" s="93">
        <v>4.9729216747089708</v>
      </c>
      <c r="Y135" s="93">
        <v>5.0760059697574142</v>
      </c>
      <c r="Z135" s="93">
        <v>4.7777321199772844</v>
      </c>
      <c r="AA135" s="93">
        <v>5.2237330481697963</v>
      </c>
      <c r="AB135" s="93">
        <v>5.5517566838739505</v>
      </c>
      <c r="AC135" s="93">
        <f>_xlfn.XLOOKUP(B135,'[3]Nur des jours'!$B:$B,'[3]Nur des jours'!$N:$N,"")</f>
        <v>4.7671380834567527</v>
      </c>
      <c r="AD135" s="93">
        <v>4.7671380834567527</v>
      </c>
      <c r="AE135" s="93">
        <v>5.0537192552726866</v>
      </c>
      <c r="AF135" s="93">
        <v>4.9856744937162683</v>
      </c>
      <c r="AG135" s="93"/>
      <c r="AH135" s="93">
        <v>4.8844010613954252</v>
      </c>
      <c r="AI135" s="93">
        <v>32.368439984173229</v>
      </c>
      <c r="AJ135" s="93">
        <v>0.78100034636568405</v>
      </c>
      <c r="AK135" s="93">
        <v>0</v>
      </c>
      <c r="AL135" s="93">
        <v>4.8844010613954252</v>
      </c>
      <c r="AM135" s="49" t="s">
        <v>5559</v>
      </c>
      <c r="AN135" s="49"/>
      <c r="AO135" s="48" t="str" cm="1">
        <f t="array" ref="AO135">IFERROR(_xlfn.IFS(
AQ135="MPR ISSUE","PDH",
AQ135="BSS Hardware Issue","BSS",
AQ135="Sites strategiques, MLL, Pylone, etc.","ENVTECH",
AQ135="AKTIVCO DEFAUT GE &amp; POWER Cabinet","AKTIVCO",
AQ135="AKTIVCO Coupure ENEO &amp; Baisse de tension","AKTIVCO GRID ONLY",
AQ135="Coupure ENEO &amp; Baisse de tension","IHS GRID ONLY",
AQ135="Defaut GE &amp; POWER Cabinet","IHS",
AQ135="Sharing","Partners",
AQ135="Sites strategiques &amp; DataCenter","SST &amp; DC",
AQ135="Exclu","Exclu",
AQ135="SAT","SAT",
AQ135="SPARE-ISSUE","SPARE-ISSUE",
AQ135="Fiber CAmtel","TRANS_FO_CAMTEL",
AQ135="Fiber AOF","Fiber AOF",
AQ135="Projet OCM (HUAWEI)","TRAVAUX-HUAWEI",
AQ135="Projet OCM (NOKIA)","TRAVAUX-NOKIA",
AQ135="ACCESS-ISSUE","ACCESS-ISSUE",
AQ135="Projet OCM (ZTE, NOKIA, autres projets)","TRAVAUX OCM",
AQ135="No root CAuse","No root cause",
AQ135="ODU HS","PDH",
AQ135="IP &amp; VLAN","PDH",
AQ135="Warehouse HUAWEI","SPARE-ISSUE",
AQ135="SPARE-HS","SPARE-ISSUE",
AQ135="Power Telco","BSS",AQ135="no impacts","no impacts"
),"")</f>
        <v>No root cause</v>
      </c>
      <c r="AP135" s="48" t="str" cm="1">
        <f t="array" ref="AP135">IFERROR(_xlfn.IFS(
AQ135="MPR ISSUE","TX ISSUE",
AQ135="BSS Hardware Issue","RAN ISSUE",
AQ135="Sites strategiques, MLL, Pylone, etc.","ENVTECH",
AQ135="AKTIVCO DEFAUT GE &amp; POWER Cabinet","POWER ISSUE",
AQ135="AKTIVCO Coupure ENEO &amp; Baisse de tension","POWER ISSUE",
AQ135="Coupure ENEO &amp; Baisse de tension","POWER ISSUE",
AQ135="Defaut GE &amp; POWER Cabinet","POWER ISSUE",
AQ135="Sharing","POWER ISSUE",
AQ135="Sites strategiques &amp; DataCenter","POWER ISSUE",
AQ135="Exclu","Exclu",
AQ135="SAT","TX ISSUE",
AQ135="SPARE-ISSUE","SPARE-ISSUE",
AQ135="Fiber CAmtel","TX ISSUE",
AQ135="Fiber AOF","TX ISSUE",
AQ135="Projet OCM (HUAWEI)","TRAVAUX-HUAWEI",
AQ135="Projet OCM (NOKIA)","TRAVAUX -NOKIA",
AQ135="ACCESS-ISSUE","ACCESS-ISSUE",
AQ135="Projet OCM (ZTE, NOKIA, autres projets)","TRAVAUX OCM",
AQ135="No root CAuse","No root cause",
AQ135="ODU HS","TX ISSUE",
AQ135="IP &amp; VLAN","TX ISSUE",
AQ135="Warehouse HUAWEI","SPARE-ISSUE",
AQ135="SPARE-HS","SPARE-ISSUE",
AQ135="Power Telco","RAN ISSUE",AQ135="no impacts","no impacts"
),"")</f>
        <v>No root cause</v>
      </c>
      <c r="AQ135" s="67" t="s">
        <v>5344</v>
      </c>
      <c r="AR135" s="48" t="str" cm="1">
        <f t="array" ref="AR135">IFERROR(_xlfn.IFS(
AQ135="MPR ISSUE","ACTIVE",
AQ135="BSS Hardware Issue","ACTIVE",
AQ135="Sites strategiques, MLL, Pylone, etc.","PASSIVE",
AQ135="AKTIVCO DEFAUT GE &amp; POWER Cabinet","PASSIVE",
AQ135="AKTIVCO Coupure ENEO &amp; Baisse de tension","PASSIVE",
AQ135="Coupure ENEO &amp; Baisse de tension","PASSIVE",
AQ135="Defaut GE &amp; POWER Cabinet","PASSIVE",
AQ135="Sharing","PASSIVE",
AQ135="Sites strategiques &amp; DataCenter","PASSIVE",
AQ135="Exclu","Exclu",
AQ135="SAT","ACTIVE",
AQ135="SPARE-ISSUE","SPARE-ISSUE",
AQ135="Fiber CAmtel","ACTIVE",
AQ135="Fiber AOF","ACTIVE",
AQ135="Projet OCM (HUAWEI)","PLANNED WORKS",
AQ135="Projet OCM (NOKIA)","PLANNED WORKS",
AQ135="ACCESS-ISSUE","ACCESS-ISSUE",
AQ135="Projet OCM (ZTE, NOKIA, autres projets)","PLANNED WORKS",
AQ135="No root CAuse","No root cause",
AQ135="ODU HS","ACTIVE",
AQ135="IP &amp; VLAN","ACTIVE",
AQ135="Warehouse HUAWEI","SPARE-ISSUE",
AQ135="SPARE-HS","SPARE-ISSUE",
AQ135="Power Telco","ACTIVE", AQ135="no impacts","no impacts"
),"")</f>
        <v>No root cause</v>
      </c>
      <c r="AS135" s="92" t="s">
        <v>5975</v>
      </c>
      <c r="AT135" s="98" t="s">
        <v>2063</v>
      </c>
      <c r="AV135" s="17" t="s">
        <v>5537</v>
      </c>
      <c r="AW135" s="7" t="s">
        <v>5950</v>
      </c>
      <c r="AX135" s="6" t="s">
        <v>5537</v>
      </c>
      <c r="AY135" s="7"/>
      <c r="AZ135" s="3" t="s">
        <v>5537</v>
      </c>
      <c r="BA135" s="18" t="s">
        <v>5537</v>
      </c>
      <c r="BB135" s="18" t="s">
        <v>5537</v>
      </c>
      <c r="BC135" s="18" t="s">
        <v>5537</v>
      </c>
      <c r="BD135" s="18" t="s">
        <v>5537</v>
      </c>
      <c r="BE135" s="18" t="s">
        <v>5537</v>
      </c>
      <c r="BF135" s="18" t="s">
        <v>5537</v>
      </c>
      <c r="BG135" s="18" t="s">
        <v>5537</v>
      </c>
      <c r="BH135" s="18" t="s">
        <v>5537</v>
      </c>
      <c r="BI135" s="18" t="s">
        <v>5537</v>
      </c>
      <c r="BJ135" s="18" t="s">
        <v>5537</v>
      </c>
      <c r="BK135" s="18" t="s">
        <v>5537</v>
      </c>
      <c r="BL135" s="9" t="s">
        <v>5665</v>
      </c>
      <c r="BM135" s="14" t="s">
        <v>6391</v>
      </c>
      <c r="BN135" s="14" t="s">
        <v>5537</v>
      </c>
      <c r="BO135" s="14" t="str">
        <f>_xlfn.XLOOKUP(B135,'[4]cell downs 18042026 17h'!$B:$B,'[4]cell downs 18042026 17h'!$B:$B,"")</f>
        <v/>
      </c>
      <c r="BP135" s="14" t="str">
        <f>_xlfn.XLOOKUP(B135,'[5]Cells Huawei 19042026 15h'!$B:$B,'[5]Cells Huawei 19042026 15h'!$B:$B,"")</f>
        <v/>
      </c>
      <c r="BQ135" s="9" t="str">
        <f>_xlfn.XLOOKUP(B135,'[6]cells down 19042026 9H40'!$B:$B,'[6]cells down 19042026 9H40'!$B:$B,"")</f>
        <v/>
      </c>
      <c r="BR135" s="9" t="s">
        <v>2063</v>
      </c>
      <c r="BS135" s="9" t="s">
        <v>12</v>
      </c>
      <c r="BT135" s="108"/>
    </row>
    <row r="136" spans="1:72" s="9" customFormat="1" ht="22.5" customHeight="1" x14ac:dyDescent="0.35">
      <c r="A136" s="1" t="s">
        <v>5048</v>
      </c>
      <c r="B136" s="8" t="s">
        <v>5049</v>
      </c>
      <c r="C136" s="3" t="str">
        <f>_xlfn.XLOOKUP(B136,'[1]daily break down'!$D:$D,'[1]daily break down'!$E:$E,"")</f>
        <v>Yaounde</v>
      </c>
      <c r="D136" s="1" t="s">
        <v>21</v>
      </c>
      <c r="E136" s="1" t="s">
        <v>36</v>
      </c>
      <c r="F136" s="3" t="s">
        <v>37</v>
      </c>
      <c r="G136" s="1" t="s">
        <v>38</v>
      </c>
      <c r="H136" s="33" t="str">
        <f>_xlfn.XLOOKUP(B136,[2]CALCULATION!$B:$B,[2]CALCULATION!$H:$H,"")</f>
        <v>NOKIA</v>
      </c>
      <c r="I136" s="28">
        <v>0</v>
      </c>
      <c r="J136" s="28">
        <v>0</v>
      </c>
      <c r="K136" s="28">
        <v>0</v>
      </c>
      <c r="L136" s="28">
        <v>0</v>
      </c>
      <c r="M136" s="28">
        <v>5.6483860251546583</v>
      </c>
      <c r="N136" s="28">
        <v>3.0819728735592831</v>
      </c>
      <c r="O136" s="28">
        <v>3.0819907086375999</v>
      </c>
      <c r="P136" s="28">
        <v>3.0819907086375999</v>
      </c>
      <c r="Q136" s="28">
        <v>3.0819907086375999</v>
      </c>
      <c r="R136" s="28">
        <v>4.361809019620118</v>
      </c>
      <c r="S136" s="93">
        <v>3.0820620489508697</v>
      </c>
      <c r="T136" s="93">
        <f>_xlfn.XLOOKUP(B136,'[3]Nur des jours'!$B:$B,'[3]Nur des jours'!$U:$U,"")</f>
        <v>11.21894966234774</v>
      </c>
      <c r="U136" s="93">
        <v>17.736089136137718</v>
      </c>
      <c r="V136" s="93">
        <v>3.0819907086375999</v>
      </c>
      <c r="W136" s="93">
        <v>11.21894966234774</v>
      </c>
      <c r="X136" s="93">
        <v>7.2096743856306569</v>
      </c>
      <c r="Y136" s="93">
        <v>3.0821512243424563</v>
      </c>
      <c r="Z136" s="93">
        <v>3.0820085437159177</v>
      </c>
      <c r="AA136" s="93">
        <v>3.0819907086375999</v>
      </c>
      <c r="AB136" s="93">
        <v>3.0819907086375999</v>
      </c>
      <c r="AC136" s="93">
        <f>_xlfn.XLOOKUP(B136,'[3]Nur des jours'!$B:$B,'[3]Nur des jours'!$N:$N,"")</f>
        <v>8.0193197508349048</v>
      </c>
      <c r="AD136" s="93">
        <v>8.0193197508349048</v>
      </c>
      <c r="AE136" s="93">
        <v>3.2195705027779917</v>
      </c>
      <c r="AF136" s="93">
        <v>5.9266024824926946</v>
      </c>
      <c r="AG136" s="93"/>
      <c r="AH136" s="93">
        <v>4.7519166622147377</v>
      </c>
      <c r="AI136" s="93">
        <v>0</v>
      </c>
      <c r="AJ136" s="93">
        <v>4.9195393065883275</v>
      </c>
      <c r="AK136" s="93">
        <v>5.9452322103035318</v>
      </c>
      <c r="AL136" s="93">
        <v>4.7519166622147377</v>
      </c>
      <c r="AM136" s="49" t="s">
        <v>5598</v>
      </c>
      <c r="AN136" s="49"/>
      <c r="AO136" s="48" t="str" cm="1">
        <f t="array" ref="AO136">IFERROR(_xlfn.IFS(
AQ136="MPR ISSUE","PDH",
AQ136="BSS Hardware Issue","BSS",
AQ136="Sites strategiques, MLL, Pylone, etc.","ENVTECH",
AQ136="AKTIVCO DEFAUT GE &amp; POWER Cabinet","AKTIVCO",
AQ136="AKTIVCO Coupure ENEO &amp; Baisse de tension","AKTIVCO GRID ONLY",
AQ136="Coupure ENEO &amp; Baisse de tension","IHS GRID ONLY",
AQ136="Defaut GE &amp; POWER Cabinet","IHS",
AQ136="Sharing","Partners",
AQ136="Sites strategiques &amp; DataCenter","SST &amp; DC",
AQ136="Exclu","Exclu",
AQ136="SAT","SAT",
AQ136="SPARE-ISSUE","SPARE-ISSUE",
AQ136="Fiber CAmtel","TRANS_FO_CAMTEL",
AQ136="Fiber AOF","Fiber AOF",
AQ136="Projet OCM (HUAWEI)","TRAVAUX-HUAWEI",
AQ136="Projet OCM (NOKIA)","TRAVAUX-NOKIA",
AQ136="ACCESS-ISSUE","ACCESS-ISSUE",
AQ136="Projet OCM (ZTE, NOKIA, autres projets)","TRAVAUX OCM",
AQ136="No root CAuse","No root cause",
AQ136="ODU HS","PDH",
AQ136="IP &amp; VLAN","PDH",
AQ136="Warehouse HUAWEI","SPARE-ISSUE",
AQ136="SPARE-HS","SPARE-ISSUE",
AQ136="Power Telco","BSS",AQ136="no impacts","no impacts"
),"")</f>
        <v>Exclu</v>
      </c>
      <c r="AP136" s="48" t="str" cm="1">
        <f t="array" ref="AP136">IFERROR(_xlfn.IFS(
AQ136="MPR ISSUE","TX ISSUE",
AQ136="BSS Hardware Issue","RAN ISSUE",
AQ136="Sites strategiques, MLL, Pylone, etc.","ENVTECH",
AQ136="AKTIVCO DEFAUT GE &amp; POWER Cabinet","POWER ISSUE",
AQ136="AKTIVCO Coupure ENEO &amp; Baisse de tension","POWER ISSUE",
AQ136="Coupure ENEO &amp; Baisse de tension","POWER ISSUE",
AQ136="Defaut GE &amp; POWER Cabinet","POWER ISSUE",
AQ136="Sharing","POWER ISSUE",
AQ136="Sites strategiques &amp; DataCenter","POWER ISSUE",
AQ136="Exclu","Exclu",
AQ136="SAT","TX ISSUE",
AQ136="SPARE-ISSUE","SPARE-ISSUE",
AQ136="Fiber CAmtel","TX ISSUE",
AQ136="Fiber AOF","TX ISSUE",
AQ136="Projet OCM (HUAWEI)","TRAVAUX-HUAWEI",
AQ136="Projet OCM (NOKIA)","TRAVAUX -NOKIA",
AQ136="ACCESS-ISSUE","ACCESS-ISSUE",
AQ136="Projet OCM (ZTE, NOKIA, autres projets)","TRAVAUX OCM",
AQ136="No root CAuse","No root cause",
AQ136="ODU HS","TX ISSUE",
AQ136="IP &amp; VLAN","TX ISSUE",
AQ136="Warehouse HUAWEI","SPARE-ISSUE",
AQ136="SPARE-HS","SPARE-ISSUE",
AQ136="Power Telco","RAN ISSUE",AQ136="no impacts","no impacts"
),"")</f>
        <v>Exclu</v>
      </c>
      <c r="AQ136" s="67" t="s">
        <v>5598</v>
      </c>
      <c r="AR136" s="48" t="str" cm="1">
        <f t="array" ref="AR136">IFERROR(_xlfn.IFS(
AQ136="MPR ISSUE","ACTIVE",
AQ136="BSS Hardware Issue","ACTIVE",
AQ136="Sites strategiques, MLL, Pylone, etc.","PASSIVE",
AQ136="AKTIVCO DEFAUT GE &amp; POWER Cabinet","PASSIVE",
AQ136="AKTIVCO Coupure ENEO &amp; Baisse de tension","PASSIVE",
AQ136="Coupure ENEO &amp; Baisse de tension","PASSIVE",
AQ136="Defaut GE &amp; POWER Cabinet","PASSIVE",
AQ136="Sharing","PASSIVE",
AQ136="Sites strategiques &amp; DataCenter","PASSIVE",
AQ136="Exclu","Exclu",
AQ136="SAT","ACTIVE",
AQ136="SPARE-ISSUE","SPARE-ISSUE",
AQ136="Fiber CAmtel","ACTIVE",
AQ136="Fiber AOF","ACTIVE",
AQ136="Projet OCM (HUAWEI)","PLANNED WORKS",
AQ136="Projet OCM (NOKIA)","PLANNED WORKS",
AQ136="ACCESS-ISSUE","ACCESS-ISSUE",
AQ136="Projet OCM (ZTE, NOKIA, autres projets)","PLANNED WORKS",
AQ136="No root CAuse","No root cause",
AQ136="ODU HS","ACTIVE",
AQ136="IP &amp; VLAN","ACTIVE",
AQ136="Warehouse HUAWEI","SPARE-ISSUE",
AQ136="SPARE-HS","SPARE-ISSUE",
AQ136="Power Telco","ACTIVE", AQ136="no impacts","no impacts"
),"")</f>
        <v>Exclu</v>
      </c>
      <c r="AS136" s="92" t="s">
        <v>5664</v>
      </c>
      <c r="AT136" s="98" t="s">
        <v>5049</v>
      </c>
      <c r="AV136" s="17" t="s">
        <v>5537</v>
      </c>
      <c r="AW136" s="7" t="s">
        <v>5537</v>
      </c>
      <c r="AX136" s="6" t="s">
        <v>5537</v>
      </c>
      <c r="AY136" s="7"/>
      <c r="AZ136" s="3" t="s">
        <v>5537</v>
      </c>
      <c r="BA136" s="18" t="s">
        <v>5537</v>
      </c>
      <c r="BB136" s="18" t="s">
        <v>5537</v>
      </c>
      <c r="BC136" s="18" t="s">
        <v>5537</v>
      </c>
      <c r="BD136" s="18" t="s">
        <v>5537</v>
      </c>
      <c r="BE136" s="18" t="s">
        <v>5537</v>
      </c>
      <c r="BF136" s="18" t="s">
        <v>5537</v>
      </c>
      <c r="BG136" s="18" t="s">
        <v>5537</v>
      </c>
      <c r="BH136" s="18" t="s">
        <v>5537</v>
      </c>
      <c r="BI136" s="18" t="s">
        <v>5537</v>
      </c>
      <c r="BJ136" s="18" t="s">
        <v>5537</v>
      </c>
      <c r="BK136" s="18" t="s">
        <v>5537</v>
      </c>
      <c r="BL136" s="9" t="s">
        <v>5664</v>
      </c>
      <c r="BM136" s="14" t="s">
        <v>5537</v>
      </c>
      <c r="BN136" s="14" t="s">
        <v>5537</v>
      </c>
      <c r="BO136" s="14" t="str">
        <f>_xlfn.XLOOKUP(B136,'[4]cell downs 18042026 17h'!$B:$B,'[4]cell downs 18042026 17h'!$B:$B,"")</f>
        <v/>
      </c>
      <c r="BP136" s="14" t="str">
        <f>_xlfn.XLOOKUP(B136,'[5]Cells Huawei 19042026 15h'!$B:$B,'[5]Cells Huawei 19042026 15h'!$B:$B,"")</f>
        <v/>
      </c>
      <c r="BQ136" s="9" t="str">
        <f>_xlfn.XLOOKUP(B136,'[6]cells down 19042026 9H40'!$B:$B,'[6]cells down 19042026 9H40'!$B:$B,"")</f>
        <v/>
      </c>
      <c r="BR136" s="9" t="s">
        <v>5537</v>
      </c>
      <c r="BS136" s="9" t="s">
        <v>5537</v>
      </c>
      <c r="BT136" s="108"/>
    </row>
    <row r="137" spans="1:72" s="9" customFormat="1" ht="27" customHeight="1" x14ac:dyDescent="0.35">
      <c r="A137" s="19" t="s">
        <v>5395</v>
      </c>
      <c r="B137" s="26" t="s">
        <v>5396</v>
      </c>
      <c r="C137" s="3" t="str">
        <f>_xlfn.XLOOKUP(B137,'[1]daily break down'!$D:$D,'[1]daily break down'!$E:$E,"")</f>
        <v>CENTRE</v>
      </c>
      <c r="D137" s="19" t="s">
        <v>357</v>
      </c>
      <c r="E137" s="19" t="s">
        <v>3524</v>
      </c>
      <c r="F137" s="19" t="s">
        <v>5388</v>
      </c>
      <c r="G137" s="19" t="s">
        <v>5395</v>
      </c>
      <c r="H137" s="33" t="str">
        <f>_xlfn.XLOOKUP(B137,[2]CALCULATION!$B:$B,[2]CALCULATION!$H:$H,"")</f>
        <v>NOKIA</v>
      </c>
      <c r="I137" s="28">
        <v>10.054175537599367</v>
      </c>
      <c r="J137" s="28">
        <v>2.3017879346523182</v>
      </c>
      <c r="K137" s="28">
        <v>0.48469966706824119</v>
      </c>
      <c r="L137" s="28">
        <v>5.6279259827789554</v>
      </c>
      <c r="M137" s="28">
        <v>7.4110105019318482</v>
      </c>
      <c r="N137" s="28">
        <v>5.2911462261585234</v>
      </c>
      <c r="O137" s="28">
        <v>5.4345733998050418</v>
      </c>
      <c r="P137" s="28">
        <v>2.5959144864739967</v>
      </c>
      <c r="Q137" s="28">
        <v>5.6154106077581131E-2</v>
      </c>
      <c r="R137" s="28">
        <v>0</v>
      </c>
      <c r="S137" s="93">
        <v>0.7787178519108946</v>
      </c>
      <c r="T137" s="93">
        <f>_xlfn.XLOOKUP(B137,'[3]Nur des jours'!$B:$B,'[3]Nur des jours'!$U:$U,"")</f>
        <v>5.8057734727740131</v>
      </c>
      <c r="U137" s="93">
        <v>6.7847277896314813</v>
      </c>
      <c r="V137" s="93" t="s">
        <v>5537</v>
      </c>
      <c r="W137" s="93">
        <v>5.8057734727740131</v>
      </c>
      <c r="X137" s="93">
        <v>4.6215681742301671</v>
      </c>
      <c r="Y137" s="93">
        <v>4.6216216794651199</v>
      </c>
      <c r="Z137" s="93">
        <v>4.6214076585253103</v>
      </c>
      <c r="AA137" s="93">
        <v>4.6217821951699758</v>
      </c>
      <c r="AB137" s="93">
        <v>4.6218357004049269</v>
      </c>
      <c r="AC137" s="93">
        <f>_xlfn.XLOOKUP(B137,'[3]Nur des jours'!$B:$B,'[3]Nur des jours'!$N:$N,"")</f>
        <v>4.621675184700071</v>
      </c>
      <c r="AD137" s="93">
        <v>4.621675184700071</v>
      </c>
      <c r="AE137" s="93">
        <v>4.6218357004049269</v>
      </c>
      <c r="AF137" s="93">
        <v>4.6217821951699758</v>
      </c>
      <c r="AG137" s="93"/>
      <c r="AH137" s="93">
        <v>4.7356811210921697</v>
      </c>
      <c r="AI137" s="93">
        <v>18.432215667701801</v>
      </c>
      <c r="AJ137" s="93">
        <v>0</v>
      </c>
      <c r="AK137" s="93">
        <v>4.0337652550287739</v>
      </c>
      <c r="AL137" s="93">
        <v>4.7356811210921697</v>
      </c>
      <c r="AM137" s="49" t="s">
        <v>5559</v>
      </c>
      <c r="AN137" s="49"/>
      <c r="AO137" s="48" t="str" cm="1">
        <f t="array" ref="AO137">IFERROR(_xlfn.IFS(
AQ137="MPR ISSUE","PDH",
AQ137="BSS Hardware Issue","BSS",
AQ137="Sites strategiques, MLL, Pylone, etc.","ENVTECH",
AQ137="AKTIVCO DEFAUT GE &amp; POWER Cabinet","AKTIVCO",
AQ137="AKTIVCO Coupure ENEO &amp; Baisse de tension","AKTIVCO GRID ONLY",
AQ137="Coupure ENEO &amp; Baisse de tension","IHS GRID ONLY",
AQ137="Defaut GE &amp; POWER Cabinet","IHS",
AQ137="Sharing","Partners",
AQ137="Sites strategiques &amp; DataCenter","SST &amp; DC",
AQ137="Exclu","Exclu",
AQ137="SAT","SAT",
AQ137="SPARE-ISSUE","SPARE-ISSUE",
AQ137="Fiber CAmtel","TRANS_FO_CAMTEL",
AQ137="Fiber AOF","Fiber AOF",
AQ137="Projet OCM (HUAWEI)","TRAVAUX-HUAWEI",
AQ137="Projet OCM (NOKIA)","TRAVAUX-NOKIA",
AQ137="ACCESS-ISSUE","ACCESS-ISSUE",
AQ137="Projet OCM (ZTE, NOKIA, autres projets)","TRAVAUX OCM",
AQ137="No root CAuse","No root cause",
AQ137="ODU HS","PDH",
AQ137="IP &amp; VLAN","PDH",
AQ137="Warehouse HUAWEI","SPARE-ISSUE",
AQ137="SPARE-HS","SPARE-ISSUE",
AQ137="Power Telco","BSS",AQ137="no impacts","no impacts"
),"")</f>
        <v>SPARE-ISSUE</v>
      </c>
      <c r="AP137" s="48" t="str" cm="1">
        <f t="array" ref="AP137">IFERROR(_xlfn.IFS(
AQ137="MPR ISSUE","TX ISSUE",
AQ137="BSS Hardware Issue","RAN ISSUE",
AQ137="Sites strategiques, MLL, Pylone, etc.","ENVTECH",
AQ137="AKTIVCO DEFAUT GE &amp; POWER Cabinet","POWER ISSUE",
AQ137="AKTIVCO Coupure ENEO &amp; Baisse de tension","POWER ISSUE",
AQ137="Coupure ENEO &amp; Baisse de tension","POWER ISSUE",
AQ137="Defaut GE &amp; POWER Cabinet","POWER ISSUE",
AQ137="Sharing","POWER ISSUE",
AQ137="Sites strategiques &amp; DataCenter","POWER ISSUE",
AQ137="Exclu","Exclu",
AQ137="SAT","TX ISSUE",
AQ137="SPARE-ISSUE","SPARE-ISSUE",
AQ137="Fiber CAmtel","TX ISSUE",
AQ137="Fiber AOF","TX ISSUE",
AQ137="Projet OCM (HUAWEI)","TRAVAUX-HUAWEI",
AQ137="Projet OCM (NOKIA)","TRAVAUX -NOKIA",
AQ137="ACCESS-ISSUE","ACCESS-ISSUE",
AQ137="Projet OCM (ZTE, NOKIA, autres projets)","TRAVAUX OCM",
AQ137="No root CAuse","No root cause",
AQ137="ODU HS","TX ISSUE",
AQ137="IP &amp; VLAN","TX ISSUE",
AQ137="Warehouse HUAWEI","SPARE-ISSUE",
AQ137="SPARE-HS","SPARE-ISSUE",
AQ137="Power Telco","RAN ISSUE",AQ137="no impacts","no impacts"
),"")</f>
        <v>SPARE-ISSUE</v>
      </c>
      <c r="AQ137" s="67" t="s">
        <v>5336</v>
      </c>
      <c r="AR137" s="48" t="str" cm="1">
        <f t="array" ref="AR137">IFERROR(_xlfn.IFS(
AQ137="MPR ISSUE","ACTIVE",
AQ137="BSS Hardware Issue","ACTIVE",
AQ137="Sites strategiques, MLL, Pylone, etc.","PASSIVE",
AQ137="AKTIVCO DEFAUT GE &amp; POWER Cabinet","PASSIVE",
AQ137="AKTIVCO Coupure ENEO &amp; Baisse de tension","PASSIVE",
AQ137="Coupure ENEO &amp; Baisse de tension","PASSIVE",
AQ137="Defaut GE &amp; POWER Cabinet","PASSIVE",
AQ137="Sharing","PASSIVE",
AQ137="Sites strategiques &amp; DataCenter","PASSIVE",
AQ137="Exclu","Exclu",
AQ137="SAT","ACTIVE",
AQ137="SPARE-ISSUE","SPARE-ISSUE",
AQ137="Fiber CAmtel","ACTIVE",
AQ137="Fiber AOF","ACTIVE",
AQ137="Projet OCM (HUAWEI)","PLANNED WORKS",
AQ137="Projet OCM (NOKIA)","PLANNED WORKS",
AQ137="ACCESS-ISSUE","ACCESS-ISSUE",
AQ137="Projet OCM (ZTE, NOKIA, autres projets)","PLANNED WORKS",
AQ137="No root CAuse","No root cause",
AQ137="ODU HS","ACTIVE",
AQ137="IP &amp; VLAN","ACTIVE",
AQ137="Warehouse HUAWEI","SPARE-ISSUE",
AQ137="SPARE-HS","SPARE-ISSUE",
AQ137="Power Telco","ACTIVE", AQ137="no impacts","no impacts"
),"")</f>
        <v>SPARE-ISSUE</v>
      </c>
      <c r="AS137" s="92" t="s">
        <v>5977</v>
      </c>
      <c r="AT137" s="98" t="s">
        <v>5396</v>
      </c>
      <c r="AV137" s="17" t="s">
        <v>5537</v>
      </c>
      <c r="AW137" s="7" t="s">
        <v>6064</v>
      </c>
      <c r="AX137" s="6" t="s">
        <v>6342</v>
      </c>
      <c r="AY137" s="7"/>
      <c r="AZ137" s="3" t="s">
        <v>5537</v>
      </c>
      <c r="BA137" s="18" t="s">
        <v>5537</v>
      </c>
      <c r="BB137" s="18" t="s">
        <v>5537</v>
      </c>
      <c r="BC137" s="18" t="s">
        <v>5537</v>
      </c>
      <c r="BD137" s="18" t="s">
        <v>5537</v>
      </c>
      <c r="BE137" s="18" t="s">
        <v>5537</v>
      </c>
      <c r="BF137" s="18" t="s">
        <v>5537</v>
      </c>
      <c r="BG137" s="18" t="s">
        <v>5537</v>
      </c>
      <c r="BH137" s="18" t="s">
        <v>5537</v>
      </c>
      <c r="BI137" s="18" t="s">
        <v>5537</v>
      </c>
      <c r="BJ137" s="18" t="s">
        <v>6179</v>
      </c>
      <c r="BK137" s="18" t="s">
        <v>6180</v>
      </c>
      <c r="BL137" s="9" t="s">
        <v>6181</v>
      </c>
      <c r="BM137" s="14" t="s">
        <v>6391</v>
      </c>
      <c r="BN137" s="14" t="s">
        <v>5537</v>
      </c>
      <c r="BO137" s="14" t="str">
        <f>_xlfn.XLOOKUP(B137,'[4]cell downs 18042026 17h'!$B:$B,'[4]cell downs 18042026 17h'!$B:$B,"")</f>
        <v/>
      </c>
      <c r="BP137" s="14" t="str">
        <f>_xlfn.XLOOKUP(B137,'[5]Cells Huawei 19042026 15h'!$B:$B,'[5]Cells Huawei 19042026 15h'!$B:$B,"")</f>
        <v/>
      </c>
      <c r="BQ137" s="9" t="str">
        <f>_xlfn.XLOOKUP(B137,'[6]cells down 19042026 9H40'!$B:$B,'[6]cells down 19042026 9H40'!$B:$B,"")</f>
        <v/>
      </c>
      <c r="BR137" s="9" t="s">
        <v>5537</v>
      </c>
      <c r="BS137" s="9" t="s">
        <v>5537</v>
      </c>
      <c r="BT137" s="108"/>
    </row>
    <row r="138" spans="1:72" s="9" customFormat="1" ht="27.5" customHeight="1" x14ac:dyDescent="0.35">
      <c r="A138" s="1" t="s">
        <v>554</v>
      </c>
      <c r="B138" s="1" t="s">
        <v>555</v>
      </c>
      <c r="C138" s="3" t="str">
        <f>_xlfn.XLOOKUP(B138,'[1]daily break down'!$D:$D,'[1]daily break down'!$E:$E,"")</f>
        <v>NGAOUNDERE</v>
      </c>
      <c r="D138" s="1" t="s">
        <v>11</v>
      </c>
      <c r="E138" s="1" t="s">
        <v>66</v>
      </c>
      <c r="F138" s="3" t="s">
        <v>90</v>
      </c>
      <c r="G138" s="1" t="s">
        <v>554</v>
      </c>
      <c r="H138" s="33" t="str">
        <f>_xlfn.XLOOKUP(B138,[2]CALCULATION!$B:$B,[2]CALCULATION!$H:$H,"")</f>
        <v>NOKIA</v>
      </c>
      <c r="I138" s="28">
        <v>9.2513236249332245</v>
      </c>
      <c r="J138" s="28">
        <v>9.4853174359718988</v>
      </c>
      <c r="K138" s="28">
        <v>9.8285571753140903</v>
      </c>
      <c r="L138" s="28">
        <v>4.3311258293502179</v>
      </c>
      <c r="M138" s="28">
        <v>0.18861983891998182</v>
      </c>
      <c r="N138" s="28">
        <v>7.7596062219251697E-3</v>
      </c>
      <c r="O138" s="28">
        <v>0.10442139866642042</v>
      </c>
      <c r="P138" s="28">
        <v>0.15819802111669609</v>
      </c>
      <c r="Q138" s="28">
        <v>6.2460578417842215E-2</v>
      </c>
      <c r="R138" s="28">
        <v>0.21467540549097525</v>
      </c>
      <c r="S138" s="93">
        <v>0.27380315256765925</v>
      </c>
      <c r="T138" s="93">
        <f>_xlfn.XLOOKUP(B138,'[3]Nur des jours'!$B:$B,'[3]Nur des jours'!$U:$U,"")</f>
        <v>5.6368447889778052E-3</v>
      </c>
      <c r="U138" s="93">
        <v>1.596516682442076E-2</v>
      </c>
      <c r="V138" s="93">
        <v>1.534083069162231E-2</v>
      </c>
      <c r="W138" s="93">
        <v>5.6368447889778052E-3</v>
      </c>
      <c r="X138" s="93">
        <v>7.0529685888112606E-2</v>
      </c>
      <c r="Y138" s="93">
        <v>8.1407194549417597E-2</v>
      </c>
      <c r="Z138" s="93">
        <v>0.49540607292063599</v>
      </c>
      <c r="AA138" s="93">
        <v>0.28150035397132728</v>
      </c>
      <c r="AB138" s="93">
        <v>1.3824585797682845E-2</v>
      </c>
      <c r="AC138" s="93">
        <f>_xlfn.XLOOKUP(B138,'[3]Nur des jours'!$B:$B,'[3]Nur des jours'!$N:$N,"")</f>
        <v>1.9550064019798724E-2</v>
      </c>
      <c r="AD138" s="93">
        <v>1.9550064019798724E-2</v>
      </c>
      <c r="AE138" s="93">
        <v>0.17512080671238417</v>
      </c>
      <c r="AF138" s="93" t="s">
        <v>5537</v>
      </c>
      <c r="AG138" s="93"/>
      <c r="AH138" s="93">
        <v>4.6698527995438734</v>
      </c>
      <c r="AI138" s="93">
        <v>32.380804647314847</v>
      </c>
      <c r="AJ138" s="93">
        <v>0.13043991981393255</v>
      </c>
      <c r="AK138" s="93">
        <v>4.0014380552761226E-3</v>
      </c>
      <c r="AL138" s="93">
        <v>4.6698527995438734</v>
      </c>
      <c r="AM138" s="49" t="s">
        <v>5559</v>
      </c>
      <c r="AN138" s="49"/>
      <c r="AO138" s="48" t="str" cm="1">
        <f t="array" ref="AO138">IFERROR(_xlfn.IFS(
AQ138="MPR ISSUE","PDH",
AQ138="BSS Hardware Issue","BSS",
AQ138="Sites strategiques, MLL, Pylone, etc.","ENVTECH",
AQ138="AKTIVCO DEFAUT GE &amp; POWER Cabinet","AKTIVCO",
AQ138="AKTIVCO Coupure ENEO &amp; Baisse de tension","AKTIVCO GRID ONLY",
AQ138="Coupure ENEO &amp; Baisse de tension","IHS GRID ONLY",
AQ138="Defaut GE &amp; POWER Cabinet","IHS",
AQ138="Sharing","Partners",
AQ138="Sites strategiques &amp; DataCenter","SST &amp; DC",
AQ138="Exclu","Exclu",
AQ138="SAT","SAT",
AQ138="SPARE-ISSUE","SPARE-ISSUE",
AQ138="Fiber CAmtel","TRANS_FO_CAMTEL",
AQ138="Fiber AOF","Fiber AOF",
AQ138="Projet OCM (HUAWEI)","TRAVAUX-HUAWEI",
AQ138="Projet OCM (NOKIA)","TRAVAUX-NOKIA",
AQ138="ACCESS-ISSUE","ACCESS-ISSUE",
AQ138="Projet OCM (ZTE, NOKIA, autres projets)","TRAVAUX OCM",
AQ138="No root CAuse","No root cause",
AQ138="ODU HS","PDH",
AQ138="IP &amp; VLAN","PDH",
AQ138="Warehouse HUAWEI","SPARE-ISSUE",
AQ138="SPARE-HS","SPARE-ISSUE",
AQ138="Power Telco","BSS",AQ138="no impacts","no impacts"
),"")</f>
        <v>IHS</v>
      </c>
      <c r="AP138" s="48" t="str" cm="1">
        <f t="array" ref="AP138">IFERROR(_xlfn.IFS(
AQ138="MPR ISSUE","TX ISSUE",
AQ138="BSS Hardware Issue","RAN ISSUE",
AQ138="Sites strategiques, MLL, Pylone, etc.","ENVTECH",
AQ138="AKTIVCO DEFAUT GE &amp; POWER Cabinet","POWER ISSUE",
AQ138="AKTIVCO Coupure ENEO &amp; Baisse de tension","POWER ISSUE",
AQ138="Coupure ENEO &amp; Baisse de tension","POWER ISSUE",
AQ138="Defaut GE &amp; POWER Cabinet","POWER ISSUE",
AQ138="Sharing","POWER ISSUE",
AQ138="Sites strategiques &amp; DataCenter","POWER ISSUE",
AQ138="Exclu","Exclu",
AQ138="SAT","TX ISSUE",
AQ138="SPARE-ISSUE","SPARE-ISSUE",
AQ138="Fiber CAmtel","TX ISSUE",
AQ138="Fiber AOF","TX ISSUE",
AQ138="Projet OCM (HUAWEI)","TRAVAUX-HUAWEI",
AQ138="Projet OCM (NOKIA)","TRAVAUX -NOKIA",
AQ138="ACCESS-ISSUE","ACCESS-ISSUE",
AQ138="Projet OCM (ZTE, NOKIA, autres projets)","TRAVAUX OCM",
AQ138="No root CAuse","No root cause",
AQ138="ODU HS","TX ISSUE",
AQ138="IP &amp; VLAN","TX ISSUE",
AQ138="Warehouse HUAWEI","SPARE-ISSUE",
AQ138="SPARE-HS","SPARE-ISSUE",
AQ138="Power Telco","RAN ISSUE",AQ138="no impacts","no impacts"
),"")</f>
        <v>POWER ISSUE</v>
      </c>
      <c r="AQ138" s="67" t="s">
        <v>5330</v>
      </c>
      <c r="AR138" s="48" t="str" cm="1">
        <f t="array" ref="AR138">IFERROR(_xlfn.IFS(
AQ138="MPR ISSUE","ACTIVE",
AQ138="BSS Hardware Issue","ACTIVE",
AQ138="Sites strategiques, MLL, Pylone, etc.","PASSIVE",
AQ138="AKTIVCO DEFAUT GE &amp; POWER Cabinet","PASSIVE",
AQ138="AKTIVCO Coupure ENEO &amp; Baisse de tension","PASSIVE",
AQ138="Coupure ENEO &amp; Baisse de tension","PASSIVE",
AQ138="Defaut GE &amp; POWER Cabinet","PASSIVE",
AQ138="Sharing","PASSIVE",
AQ138="Sites strategiques &amp; DataCenter","PASSIVE",
AQ138="Exclu","Exclu",
AQ138="SAT","ACTIVE",
AQ138="SPARE-ISSUE","SPARE-ISSUE",
AQ138="Fiber CAmtel","ACTIVE",
AQ138="Fiber AOF","ACTIVE",
AQ138="Projet OCM (HUAWEI)","PLANNED WORKS",
AQ138="Projet OCM (NOKIA)","PLANNED WORKS",
AQ138="ACCESS-ISSUE","ACCESS-ISSUE",
AQ138="Projet OCM (ZTE, NOKIA, autres projets)","PLANNED WORKS",
AQ138="No root CAuse","No root cause",
AQ138="ODU HS","ACTIVE",
AQ138="IP &amp; VLAN","ACTIVE",
AQ138="Warehouse HUAWEI","SPARE-ISSUE",
AQ138="SPARE-HS","SPARE-ISSUE",
AQ138="Power Telco","ACTIVE", AQ138="no impacts","no impacts"
),"")</f>
        <v>PASSIVE</v>
      </c>
      <c r="AS138" s="92" t="s">
        <v>5988</v>
      </c>
      <c r="AT138" s="98" t="s">
        <v>555</v>
      </c>
      <c r="AV138" s="17" t="s">
        <v>5537</v>
      </c>
      <c r="AW138" s="7" t="s">
        <v>6065</v>
      </c>
      <c r="AX138" s="6" t="s">
        <v>5537</v>
      </c>
      <c r="AY138" s="7"/>
      <c r="AZ138" s="3" t="s">
        <v>5537</v>
      </c>
      <c r="BA138" s="18" t="s">
        <v>5537</v>
      </c>
      <c r="BB138" s="18" t="s">
        <v>5537</v>
      </c>
      <c r="BC138" s="18" t="s">
        <v>5537</v>
      </c>
      <c r="BD138" s="18" t="s">
        <v>5537</v>
      </c>
      <c r="BE138" s="18" t="s">
        <v>5537</v>
      </c>
      <c r="BF138" s="18" t="s">
        <v>5537</v>
      </c>
      <c r="BG138" s="18" t="s">
        <v>5814</v>
      </c>
      <c r="BH138" s="18" t="s">
        <v>5814</v>
      </c>
      <c r="BI138" s="18" t="s">
        <v>5537</v>
      </c>
      <c r="BJ138" s="18" t="s">
        <v>5537</v>
      </c>
      <c r="BK138" s="18" t="s">
        <v>5537</v>
      </c>
      <c r="BL138" s="9" t="s">
        <v>6182</v>
      </c>
      <c r="BM138" s="14" t="s">
        <v>6391</v>
      </c>
      <c r="BN138" s="14" t="s">
        <v>5537</v>
      </c>
      <c r="BO138" s="14" t="str">
        <f>_xlfn.XLOOKUP(B138,'[4]cell downs 18042026 17h'!$B:$B,'[4]cell downs 18042026 17h'!$B:$B,"")</f>
        <v/>
      </c>
      <c r="BP138" s="14" t="str">
        <f>_xlfn.XLOOKUP(B138,'[5]Cells Huawei 19042026 15h'!$B:$B,'[5]Cells Huawei 19042026 15h'!$B:$B,"")</f>
        <v/>
      </c>
      <c r="BQ138" s="9" t="str">
        <f>_xlfn.XLOOKUP(B138,'[6]cells down 19042026 9H40'!$B:$B,'[6]cells down 19042026 9H40'!$B:$B,"")</f>
        <v/>
      </c>
      <c r="BR138" s="9" t="s">
        <v>555</v>
      </c>
      <c r="BS138" s="9" t="s">
        <v>5537</v>
      </c>
      <c r="BT138" s="108"/>
    </row>
    <row r="139" spans="1:72" s="9" customFormat="1" x14ac:dyDescent="0.35">
      <c r="A139" s="1" t="s">
        <v>549</v>
      </c>
      <c r="B139" s="1" t="s">
        <v>550</v>
      </c>
      <c r="C139" s="3" t="str">
        <f>_xlfn.XLOOKUP(B139,'[1]daily break down'!$D:$D,'[1]daily break down'!$E:$E,"")</f>
        <v>Douala</v>
      </c>
      <c r="D139" s="1" t="s">
        <v>21</v>
      </c>
      <c r="E139" s="1" t="s">
        <v>36</v>
      </c>
      <c r="F139" s="3" t="s">
        <v>31</v>
      </c>
      <c r="G139" s="1" t="s">
        <v>32</v>
      </c>
      <c r="H139" s="34" t="str">
        <f>_xlfn.XLOOKUP(B139,[2]CALCULATION!$B:$B,[2]CALCULATION!$H:$H,"")</f>
        <v>ZTE</v>
      </c>
      <c r="I139" s="28">
        <v>4.6228522998690194</v>
      </c>
      <c r="J139" s="28">
        <v>4.6228522998690194</v>
      </c>
      <c r="K139" s="28">
        <v>4.6228522998690194</v>
      </c>
      <c r="L139" s="28">
        <v>4.6228522998690194</v>
      </c>
      <c r="M139" s="28">
        <v>4.6228522998690194</v>
      </c>
      <c r="N139" s="28">
        <v>4.6228522998690194</v>
      </c>
      <c r="O139" s="28">
        <v>4.6228522998690194</v>
      </c>
      <c r="P139" s="28">
        <v>4.6228522998690194</v>
      </c>
      <c r="Q139" s="28">
        <v>4.6228522998690194</v>
      </c>
      <c r="R139" s="28">
        <v>4.6228522998690194</v>
      </c>
      <c r="S139" s="93">
        <v>4.6228522998690194</v>
      </c>
      <c r="T139" s="93">
        <f>_xlfn.XLOOKUP(B139,'[3]Nur des jours'!$B:$B,'[3]Nur des jours'!$U:$U,"")</f>
        <v>4.6228522998690194</v>
      </c>
      <c r="U139" s="93">
        <v>4.6228522998690194</v>
      </c>
      <c r="V139" s="93">
        <v>4.6228522998690194</v>
      </c>
      <c r="W139" s="93">
        <v>4.6228522998690194</v>
      </c>
      <c r="X139" s="93">
        <v>4.6228522998690194</v>
      </c>
      <c r="Y139" s="93">
        <v>4.6228522998690194</v>
      </c>
      <c r="Z139" s="93">
        <v>4.6228522998690194</v>
      </c>
      <c r="AA139" s="93">
        <v>4.6228522998690194</v>
      </c>
      <c r="AB139" s="93">
        <v>4.6228522998690194</v>
      </c>
      <c r="AC139" s="93">
        <f>_xlfn.XLOOKUP(B139,'[3]Nur des jours'!$B:$B,'[3]Nur des jours'!$N:$N,"")</f>
        <v>4.6228522998690194</v>
      </c>
      <c r="AD139" s="93">
        <v>4.6228522998690194</v>
      </c>
      <c r="AE139" s="93">
        <v>4.6228522998690194</v>
      </c>
      <c r="AF139" s="93">
        <v>4.6228522998690194</v>
      </c>
      <c r="AG139" s="93"/>
      <c r="AH139" s="93">
        <v>4.6228522998690194</v>
      </c>
      <c r="AI139" s="93">
        <v>10.790978741771879</v>
      </c>
      <c r="AJ139" s="93">
        <v>9.1802074726888829</v>
      </c>
      <c r="AK139" s="93">
        <v>0</v>
      </c>
      <c r="AL139" s="93">
        <v>4.6228522998690194</v>
      </c>
      <c r="AM139" s="49" t="s">
        <v>5559</v>
      </c>
      <c r="AN139" s="49"/>
      <c r="AO139" s="48" t="str" cm="1">
        <f t="array" ref="AO139">IFERROR(_xlfn.IFS(
AQ139="MPR ISSUE","PDH",
AQ139="BSS Hardware Issue","BSS",
AQ139="Sites strategiques, MLL, Pylone, etc.","ENVTECH",
AQ139="AKTIVCO DEFAUT GE &amp; POWER Cabinet","AKTIVCO",
AQ139="AKTIVCO Coupure ENEO &amp; Baisse de tension","AKTIVCO GRID ONLY",
AQ139="Coupure ENEO &amp; Baisse de tension","IHS GRID ONLY",
AQ139="Defaut GE &amp; POWER Cabinet","IHS",
AQ139="Sharing","Partners",
AQ139="Sites strategiques &amp; DataCenter","SST &amp; DC",
AQ139="Exclu","Exclu",
AQ139="SAT","SAT",
AQ139="SPARE-ISSUE","SPARE-ISSUE",
AQ139="Fiber CAmtel","TRANS_FO_CAMTEL",
AQ139="Fiber AOF","Fiber AOF",
AQ139="Projet OCM (HUAWEI)","TRAVAUX-HUAWEI",
AQ139="Projet OCM (NOKIA)","TRAVAUX-NOKIA",
AQ139="ACCESS-ISSUE","ACCESS-ISSUE",
AQ139="Projet OCM (ZTE, NOKIA, autres projets)","TRAVAUX OCM",
AQ139="No root CAuse","No root cause",
AQ139="ODU HS","PDH",
AQ139="IP &amp; VLAN","PDH",
AQ139="Warehouse HUAWEI","SPARE-ISSUE",
AQ139="SPARE-HS","SPARE-ISSUE",
AQ139="Power Telco","BSS",AQ139="no impacts","no impacts"
),"")</f>
        <v>No root cause</v>
      </c>
      <c r="AP139" s="48" t="str" cm="1">
        <f t="array" ref="AP139">IFERROR(_xlfn.IFS(
AQ139="MPR ISSUE","TX ISSUE",
AQ139="BSS Hardware Issue","RAN ISSUE",
AQ139="Sites strategiques, MLL, Pylone, etc.","ENVTECH",
AQ139="AKTIVCO DEFAUT GE &amp; POWER Cabinet","POWER ISSUE",
AQ139="AKTIVCO Coupure ENEO &amp; Baisse de tension","POWER ISSUE",
AQ139="Coupure ENEO &amp; Baisse de tension","POWER ISSUE",
AQ139="Defaut GE &amp; POWER Cabinet","POWER ISSUE",
AQ139="Sharing","POWER ISSUE",
AQ139="Sites strategiques &amp; DataCenter","POWER ISSUE",
AQ139="Exclu","Exclu",
AQ139="SAT","TX ISSUE",
AQ139="SPARE-ISSUE","SPARE-ISSUE",
AQ139="Fiber CAmtel","TX ISSUE",
AQ139="Fiber AOF","TX ISSUE",
AQ139="Projet OCM (HUAWEI)","TRAVAUX-HUAWEI",
AQ139="Projet OCM (NOKIA)","TRAVAUX -NOKIA",
AQ139="ACCESS-ISSUE","ACCESS-ISSUE",
AQ139="Projet OCM (ZTE, NOKIA, autres projets)","TRAVAUX OCM",
AQ139="No root CAuse","No root cause",
AQ139="ODU HS","TX ISSUE",
AQ139="IP &amp; VLAN","TX ISSUE",
AQ139="Warehouse HUAWEI","SPARE-ISSUE",
AQ139="SPARE-HS","SPARE-ISSUE",
AQ139="Power Telco","RAN ISSUE",AQ139="no impacts","no impacts"
),"")</f>
        <v>No root cause</v>
      </c>
      <c r="AQ139" s="67" t="s">
        <v>5344</v>
      </c>
      <c r="AR139" s="48" t="str" cm="1">
        <f t="array" ref="AR139">IFERROR(_xlfn.IFS(
AQ139="MPR ISSUE","ACTIVE",
AQ139="BSS Hardware Issue","ACTIVE",
AQ139="Sites strategiques, MLL, Pylone, etc.","PASSIVE",
AQ139="AKTIVCO DEFAUT GE &amp; POWER Cabinet","PASSIVE",
AQ139="AKTIVCO Coupure ENEO &amp; Baisse de tension","PASSIVE",
AQ139="Coupure ENEO &amp; Baisse de tension","PASSIVE",
AQ139="Defaut GE &amp; POWER Cabinet","PASSIVE",
AQ139="Sharing","PASSIVE",
AQ139="Sites strategiques &amp; DataCenter","PASSIVE",
AQ139="Exclu","Exclu",
AQ139="SAT","ACTIVE",
AQ139="SPARE-ISSUE","SPARE-ISSUE",
AQ139="Fiber CAmtel","ACTIVE",
AQ139="Fiber AOF","ACTIVE",
AQ139="Projet OCM (HUAWEI)","PLANNED WORKS",
AQ139="Projet OCM (NOKIA)","PLANNED WORKS",
AQ139="ACCESS-ISSUE","ACCESS-ISSUE",
AQ139="Projet OCM (ZTE, NOKIA, autres projets)","PLANNED WORKS",
AQ139="No root CAuse","No root cause",
AQ139="ODU HS","ACTIVE",
AQ139="IP &amp; VLAN","ACTIVE",
AQ139="Warehouse HUAWEI","SPARE-ISSUE",
AQ139="SPARE-HS","SPARE-ISSUE",
AQ139="Power Telco","ACTIVE", AQ139="no impacts","no impacts"
),"")</f>
        <v>No root cause</v>
      </c>
      <c r="AS139" s="92" t="s">
        <v>5950</v>
      </c>
      <c r="AT139" s="98" t="s">
        <v>550</v>
      </c>
      <c r="AV139" s="17" t="s">
        <v>5537</v>
      </c>
      <c r="AW139" s="7" t="s">
        <v>5950</v>
      </c>
      <c r="AX139" s="6" t="s">
        <v>6343</v>
      </c>
      <c r="AY139" s="7"/>
      <c r="AZ139" s="3" t="s">
        <v>5537</v>
      </c>
      <c r="BA139" s="18" t="s">
        <v>5537</v>
      </c>
      <c r="BB139" s="18" t="s">
        <v>5537</v>
      </c>
      <c r="BC139" s="18" t="s">
        <v>5537</v>
      </c>
      <c r="BD139" s="18" t="s">
        <v>5537</v>
      </c>
      <c r="BE139" s="18" t="s">
        <v>5537</v>
      </c>
      <c r="BF139" s="18" t="s">
        <v>5537</v>
      </c>
      <c r="BG139" s="18" t="s">
        <v>5537</v>
      </c>
      <c r="BH139" s="18" t="s">
        <v>5537</v>
      </c>
      <c r="BI139" s="18" t="s">
        <v>5537</v>
      </c>
      <c r="BJ139" s="18" t="s">
        <v>5537</v>
      </c>
      <c r="BK139" s="18" t="s">
        <v>5537</v>
      </c>
      <c r="BL139" s="9" t="s">
        <v>5537</v>
      </c>
      <c r="BM139" s="14" t="s">
        <v>6391</v>
      </c>
      <c r="BN139" s="14" t="s">
        <v>5537</v>
      </c>
      <c r="BO139" s="14" t="str">
        <f>_xlfn.XLOOKUP(B139,'[4]cell downs 18042026 17h'!$B:$B,'[4]cell downs 18042026 17h'!$B:$B,"")</f>
        <v/>
      </c>
      <c r="BP139" s="14" t="str">
        <f>_xlfn.XLOOKUP(B139,'[5]Cells Huawei 19042026 15h'!$B:$B,'[5]Cells Huawei 19042026 15h'!$B:$B,"")</f>
        <v/>
      </c>
      <c r="BQ139" s="9" t="str">
        <f>_xlfn.XLOOKUP(B139,'[6]cells down 19042026 9H40'!$B:$B,'[6]cells down 19042026 9H40'!$B:$B,"")</f>
        <v>LIT_756</v>
      </c>
      <c r="BR139" s="9" t="s">
        <v>5537</v>
      </c>
      <c r="BS139" s="9" t="s">
        <v>5537</v>
      </c>
      <c r="BT139" s="108"/>
    </row>
    <row r="140" spans="1:72" s="9" customFormat="1" x14ac:dyDescent="0.35">
      <c r="A140" s="1" t="s">
        <v>3216</v>
      </c>
      <c r="B140" s="8" t="s">
        <v>3217</v>
      </c>
      <c r="C140" s="3" t="str">
        <f>_xlfn.XLOOKUP(B140,'[1]daily break down'!$D:$D,'[1]daily break down'!$E:$E,"")</f>
        <v>EXTREME-NORD</v>
      </c>
      <c r="D140" s="1" t="s">
        <v>21</v>
      </c>
      <c r="E140" s="1" t="s">
        <v>80</v>
      </c>
      <c r="F140" s="3" t="s">
        <v>55</v>
      </c>
      <c r="G140" s="1" t="s">
        <v>3218</v>
      </c>
      <c r="H140" s="33" t="str">
        <f>_xlfn.XLOOKUP(B140,[2]CALCULATION!$B:$B,[2]CALCULATION!$H:$H,"")</f>
        <v>NOKIA</v>
      </c>
      <c r="I140" s="28">
        <v>0</v>
      </c>
      <c r="J140" s="28">
        <v>0</v>
      </c>
      <c r="K140" s="28">
        <v>0</v>
      </c>
      <c r="L140" s="28">
        <v>0</v>
      </c>
      <c r="M140" s="28">
        <v>4.6228522998690194</v>
      </c>
      <c r="N140" s="28">
        <v>4.6228522998690194</v>
      </c>
      <c r="O140" s="28">
        <v>4.6228522998690194</v>
      </c>
      <c r="P140" s="28">
        <v>4.6228522998690194</v>
      </c>
      <c r="Q140" s="28">
        <v>4.6228522998690194</v>
      </c>
      <c r="R140" s="28">
        <v>4.6228522998690194</v>
      </c>
      <c r="S140" s="93">
        <v>4.6228522998690194</v>
      </c>
      <c r="T140" s="93">
        <f>_xlfn.XLOOKUP(B140,'[3]Nur des jours'!$B:$B,'[3]Nur des jours'!$U:$U,"")</f>
        <v>4.6228522998690194</v>
      </c>
      <c r="U140" s="93">
        <v>4.6228522998690194</v>
      </c>
      <c r="V140" s="93">
        <v>4.6228522998690194</v>
      </c>
      <c r="W140" s="93">
        <v>4.6228522998690194</v>
      </c>
      <c r="X140" s="93">
        <v>4.6228522998690194</v>
      </c>
      <c r="Y140" s="93">
        <v>4.6228522998690194</v>
      </c>
      <c r="Z140" s="93">
        <v>4.6228522998690194</v>
      </c>
      <c r="AA140" s="93">
        <v>4.6228522998690194</v>
      </c>
      <c r="AB140" s="93">
        <v>4.6228522998690194</v>
      </c>
      <c r="AC140" s="93">
        <f>_xlfn.XLOOKUP(B140,'[3]Nur des jours'!$B:$B,'[3]Nur des jours'!$N:$N,"")</f>
        <v>4.6228522998690194</v>
      </c>
      <c r="AD140" s="93">
        <v>4.6228522998690194</v>
      </c>
      <c r="AE140" s="93">
        <v>4.6228522998690194</v>
      </c>
      <c r="AF140" s="93">
        <v>4.6228522998690194</v>
      </c>
      <c r="AG140" s="93"/>
      <c r="AH140" s="93">
        <v>4.6228522998690194</v>
      </c>
      <c r="AI140" s="93">
        <v>0</v>
      </c>
      <c r="AJ140" s="93">
        <v>13.770311209033324</v>
      </c>
      <c r="AK140" s="93">
        <v>0</v>
      </c>
      <c r="AL140" s="93">
        <v>4.6228522998690194</v>
      </c>
      <c r="AM140" s="49" t="s">
        <v>5601</v>
      </c>
      <c r="AN140" s="49"/>
      <c r="AO140" s="48" t="str" cm="1">
        <f t="array" ref="AO140">IFERROR(_xlfn.IFS(
AQ140="MPR ISSUE","PDH",
AQ140="BSS Hardware Issue","BSS",
AQ140="Sites strategiques, MLL, Pylone, etc.","ENVTECH",
AQ140="AKTIVCO DEFAUT GE &amp; POWER Cabinet","AKTIVCO",
AQ140="AKTIVCO Coupure ENEO &amp; Baisse de tension","AKTIVCO GRID ONLY",
AQ140="Coupure ENEO &amp; Baisse de tension","IHS GRID ONLY",
AQ140="Defaut GE &amp; POWER Cabinet","IHS",
AQ140="Sharing","Partners",
AQ140="Sites strategiques &amp; DataCenter","SST &amp; DC",
AQ140="Exclu","Exclu",
AQ140="SAT","SAT",
AQ140="SPARE-ISSUE","SPARE-ISSUE",
AQ140="Fiber CAmtel","TRANS_FO_CAMTEL",
AQ140="Fiber AOF","Fiber AOF",
AQ140="Projet OCM (HUAWEI)","TRAVAUX-HUAWEI",
AQ140="Projet OCM (NOKIA)","TRAVAUX-NOKIA",
AQ140="ACCESS-ISSUE","ACCESS-ISSUE",
AQ140="Projet OCM (ZTE, NOKIA, autres projets)","TRAVAUX OCM",
AQ140="No root CAuse","No root cause",
AQ140="ODU HS","PDH",
AQ140="IP &amp; VLAN","PDH",
AQ140="Warehouse HUAWEI","SPARE-ISSUE",
AQ140="SPARE-HS","SPARE-ISSUE",
AQ140="Power Telco","BSS",AQ140="no impacts","no impacts"
),"")</f>
        <v>No root cause</v>
      </c>
      <c r="AP140" s="48" t="str" cm="1">
        <f t="array" ref="AP140">IFERROR(_xlfn.IFS(
AQ140="MPR ISSUE","TX ISSUE",
AQ140="BSS Hardware Issue","RAN ISSUE",
AQ140="Sites strategiques, MLL, Pylone, etc.","ENVTECH",
AQ140="AKTIVCO DEFAUT GE &amp; POWER Cabinet","POWER ISSUE",
AQ140="AKTIVCO Coupure ENEO &amp; Baisse de tension","POWER ISSUE",
AQ140="Coupure ENEO &amp; Baisse de tension","POWER ISSUE",
AQ140="Defaut GE &amp; POWER Cabinet","POWER ISSUE",
AQ140="Sharing","POWER ISSUE",
AQ140="Sites strategiques &amp; DataCenter","POWER ISSUE",
AQ140="Exclu","Exclu",
AQ140="SAT","TX ISSUE",
AQ140="SPARE-ISSUE","SPARE-ISSUE",
AQ140="Fiber CAmtel","TX ISSUE",
AQ140="Fiber AOF","TX ISSUE",
AQ140="Projet OCM (HUAWEI)","TRAVAUX-HUAWEI",
AQ140="Projet OCM (NOKIA)","TRAVAUX -NOKIA",
AQ140="ACCESS-ISSUE","ACCESS-ISSUE",
AQ140="Projet OCM (ZTE, NOKIA, autres projets)","TRAVAUX OCM",
AQ140="No root CAuse","No root cause",
AQ140="ODU HS","TX ISSUE",
AQ140="IP &amp; VLAN","TX ISSUE",
AQ140="Warehouse HUAWEI","SPARE-ISSUE",
AQ140="SPARE-HS","SPARE-ISSUE",
AQ140="Power Telco","RAN ISSUE",AQ140="no impacts","no impacts"
),"")</f>
        <v>No root cause</v>
      </c>
      <c r="AQ140" s="67" t="s">
        <v>5344</v>
      </c>
      <c r="AR140" s="48" t="str" cm="1">
        <f t="array" ref="AR140">IFERROR(_xlfn.IFS(
AQ140="MPR ISSUE","ACTIVE",
AQ140="BSS Hardware Issue","ACTIVE",
AQ140="Sites strategiques, MLL, Pylone, etc.","PASSIVE",
AQ140="AKTIVCO DEFAUT GE &amp; POWER Cabinet","PASSIVE",
AQ140="AKTIVCO Coupure ENEO &amp; Baisse de tension","PASSIVE",
AQ140="Coupure ENEO &amp; Baisse de tension","PASSIVE",
AQ140="Defaut GE &amp; POWER Cabinet","PASSIVE",
AQ140="Sharing","PASSIVE",
AQ140="Sites strategiques &amp; DataCenter","PASSIVE",
AQ140="Exclu","Exclu",
AQ140="SAT","ACTIVE",
AQ140="SPARE-ISSUE","SPARE-ISSUE",
AQ140="Fiber CAmtel","ACTIVE",
AQ140="Fiber AOF","ACTIVE",
AQ140="Projet OCM (HUAWEI)","PLANNED WORKS",
AQ140="Projet OCM (NOKIA)","PLANNED WORKS",
AQ140="ACCESS-ISSUE","ACCESS-ISSUE",
AQ140="Projet OCM (ZTE, NOKIA, autres projets)","PLANNED WORKS",
AQ140="No root CAuse","No root cause",
AQ140="ODU HS","ACTIVE",
AQ140="IP &amp; VLAN","ACTIVE",
AQ140="Warehouse HUAWEI","SPARE-ISSUE",
AQ140="SPARE-HS","SPARE-ISSUE",
AQ140="Power Telco","ACTIVE", AQ140="no impacts","no impacts"
),"")</f>
        <v>No root cause</v>
      </c>
      <c r="AS140" s="92" t="s">
        <v>5537</v>
      </c>
      <c r="AT140" s="98" t="s">
        <v>3217</v>
      </c>
      <c r="AV140" s="17" t="s">
        <v>5537</v>
      </c>
      <c r="AW140" s="7" t="s">
        <v>5537</v>
      </c>
      <c r="AX140" s="6" t="s">
        <v>5537</v>
      </c>
      <c r="AY140" s="7"/>
      <c r="AZ140" s="3" t="s">
        <v>5537</v>
      </c>
      <c r="BA140" s="18" t="s">
        <v>5537</v>
      </c>
      <c r="BB140" s="18" t="s">
        <v>5537</v>
      </c>
      <c r="BC140" s="18" t="s">
        <v>5537</v>
      </c>
      <c r="BD140" s="18" t="s">
        <v>5537</v>
      </c>
      <c r="BE140" s="18" t="s">
        <v>5537</v>
      </c>
      <c r="BF140" s="18" t="s">
        <v>5537</v>
      </c>
      <c r="BG140" s="18" t="s">
        <v>5537</v>
      </c>
      <c r="BH140" s="18" t="s">
        <v>5537</v>
      </c>
      <c r="BI140" s="18" t="s">
        <v>5537</v>
      </c>
      <c r="BJ140" s="18" t="s">
        <v>5537</v>
      </c>
      <c r="BK140" s="18" t="s">
        <v>5537</v>
      </c>
      <c r="BL140" s="9" t="s">
        <v>5537</v>
      </c>
      <c r="BM140" s="14" t="s">
        <v>5537</v>
      </c>
      <c r="BN140" s="14" t="s">
        <v>5537</v>
      </c>
      <c r="BO140" s="14" t="str">
        <f>_xlfn.XLOOKUP(B140,'[4]cell downs 18042026 17h'!$B:$B,'[4]cell downs 18042026 17h'!$B:$B,"")</f>
        <v/>
      </c>
      <c r="BP140" s="14" t="str">
        <f>_xlfn.XLOOKUP(B140,'[5]Cells Huawei 19042026 15h'!$B:$B,'[5]Cells Huawei 19042026 15h'!$B:$B,"")</f>
        <v>EXN_243</v>
      </c>
      <c r="BQ140" s="9" t="str">
        <f>_xlfn.XLOOKUP(B140,'[6]cells down 19042026 9H40'!$B:$B,'[6]cells down 19042026 9H40'!$B:$B,"")</f>
        <v/>
      </c>
      <c r="BR140" s="9" t="s">
        <v>5537</v>
      </c>
      <c r="BS140" s="9" t="s">
        <v>5537</v>
      </c>
      <c r="BT140" s="108"/>
    </row>
    <row r="141" spans="1:72" s="9" customFormat="1" x14ac:dyDescent="0.35">
      <c r="A141" s="2" t="s">
        <v>107</v>
      </c>
      <c r="B141" s="8" t="s">
        <v>108</v>
      </c>
      <c r="C141" s="3" t="str">
        <f>_xlfn.XLOOKUP(B141,'[1]daily break down'!$D:$D,'[1]daily break down'!$E:$E,"")</f>
        <v>Douala</v>
      </c>
      <c r="D141" s="1"/>
      <c r="E141" s="1"/>
      <c r="F141" s="3" t="s">
        <v>31</v>
      </c>
      <c r="G141" s="1" t="s">
        <v>32</v>
      </c>
      <c r="H141" s="34" t="str">
        <f>_xlfn.XLOOKUP(B141,[2]CALCULATION!$B:$B,[2]CALCULATION!$H:$H,"")</f>
        <v>ZTE</v>
      </c>
      <c r="I141" s="28">
        <v>0</v>
      </c>
      <c r="J141" s="28">
        <v>0</v>
      </c>
      <c r="K141" s="28">
        <v>0</v>
      </c>
      <c r="L141" s="28">
        <v>0</v>
      </c>
      <c r="M141" s="28">
        <v>0</v>
      </c>
      <c r="N141" s="28">
        <v>0</v>
      </c>
      <c r="O141" s="28">
        <v>0</v>
      </c>
      <c r="P141" s="28">
        <v>0</v>
      </c>
      <c r="Q141" s="28">
        <v>0</v>
      </c>
      <c r="R141" s="28">
        <v>0</v>
      </c>
      <c r="S141" s="93">
        <v>0</v>
      </c>
      <c r="T141" s="93">
        <f>_xlfn.XLOOKUP(B141,'[3]Nur des jours'!$B:$B,'[3]Nur des jours'!$U:$U,"")</f>
        <v>0</v>
      </c>
      <c r="U141" s="93">
        <v>0</v>
      </c>
      <c r="V141" s="93">
        <v>0</v>
      </c>
      <c r="W141" s="93">
        <v>0</v>
      </c>
      <c r="X141" s="93">
        <v>0</v>
      </c>
      <c r="Y141" s="93">
        <v>0</v>
      </c>
      <c r="Z141" s="93">
        <v>1.8548481450091792E-3</v>
      </c>
      <c r="AA141" s="93">
        <v>0</v>
      </c>
      <c r="AB141" s="93">
        <v>0</v>
      </c>
      <c r="AC141" s="93">
        <f>_xlfn.XLOOKUP(B141,'[3]Nur des jours'!$B:$B,'[3]Nur des jours'!$N:$N,"")</f>
        <v>0</v>
      </c>
      <c r="AD141" s="93">
        <v>0</v>
      </c>
      <c r="AE141" s="93">
        <v>0</v>
      </c>
      <c r="AF141" s="93">
        <v>3.3406350143964749</v>
      </c>
      <c r="AG141" s="93"/>
      <c r="AH141" s="93">
        <v>4.6228522998690194</v>
      </c>
      <c r="AI141" s="93">
        <v>0</v>
      </c>
      <c r="AJ141" s="93">
        <v>0</v>
      </c>
      <c r="AK141" s="93">
        <v>8.8647243070740505</v>
      </c>
      <c r="AL141" s="93">
        <v>4.6228522998690194</v>
      </c>
      <c r="AM141" s="49" t="s">
        <v>5559</v>
      </c>
      <c r="AN141" s="49"/>
      <c r="AO141" s="48" t="str" cm="1">
        <f t="array" ref="AO141">IFERROR(_xlfn.IFS(
AQ141="MPR ISSUE","PDH",
AQ141="BSS Hardware Issue","BSS",
AQ141="Sites strategiques, MLL, Pylone, etc.","ENVTECH",
AQ141="AKTIVCO DEFAUT GE &amp; POWER Cabinet","AKTIVCO",
AQ141="AKTIVCO Coupure ENEO &amp; Baisse de tension","AKTIVCO GRID ONLY",
AQ141="Coupure ENEO &amp; Baisse de tension","IHS GRID ONLY",
AQ141="Defaut GE &amp; POWER Cabinet","IHS",
AQ141="Sharing","Partners",
AQ141="Sites strategiques &amp; DataCenter","SST &amp; DC",
AQ141="Exclu","Exclu",
AQ141="SAT","SAT",
AQ141="SPARE-ISSUE","SPARE-ISSUE",
AQ141="Fiber CAmtel","TRANS_FO_CAMTEL",
AQ141="Fiber AOF","Fiber AOF",
AQ141="Projet OCM (HUAWEI)","TRAVAUX-HUAWEI",
AQ141="Projet OCM (NOKIA)","TRAVAUX-NOKIA",
AQ141="ACCESS-ISSUE","ACCESS-ISSUE",
AQ141="Projet OCM (ZTE, NOKIA, autres projets)","TRAVAUX OCM",
AQ141="No root CAuse","No root cause",
AQ141="ODU HS","PDH",
AQ141="IP &amp; VLAN","PDH",
AQ141="Warehouse HUAWEI","SPARE-ISSUE",
AQ141="SPARE-HS","SPARE-ISSUE",
AQ141="Power Telco","BSS",AQ141="no impacts","no impacts"
),"")</f>
        <v>ACCESS-ISSUE</v>
      </c>
      <c r="AP141" s="48" t="str" cm="1">
        <f t="array" ref="AP141">IFERROR(_xlfn.IFS(
AQ141="MPR ISSUE","TX ISSUE",
AQ141="BSS Hardware Issue","RAN ISSUE",
AQ141="Sites strategiques, MLL, Pylone, etc.","ENVTECH",
AQ141="AKTIVCO DEFAUT GE &amp; POWER Cabinet","POWER ISSUE",
AQ141="AKTIVCO Coupure ENEO &amp; Baisse de tension","POWER ISSUE",
AQ141="Coupure ENEO &amp; Baisse de tension","POWER ISSUE",
AQ141="Defaut GE &amp; POWER Cabinet","POWER ISSUE",
AQ141="Sharing","POWER ISSUE",
AQ141="Sites strategiques &amp; DataCenter","POWER ISSUE",
AQ141="Exclu","Exclu",
AQ141="SAT","TX ISSUE",
AQ141="SPARE-ISSUE","SPARE-ISSUE",
AQ141="Fiber CAmtel","TX ISSUE",
AQ141="Fiber AOF","TX ISSUE",
AQ141="Projet OCM (HUAWEI)","TRAVAUX-HUAWEI",
AQ141="Projet OCM (NOKIA)","TRAVAUX -NOKIA",
AQ141="ACCESS-ISSUE","ACCESS-ISSUE",
AQ141="Projet OCM (ZTE, NOKIA, autres projets)","TRAVAUX OCM",
AQ141="No root CAuse","No root cause",
AQ141="ODU HS","TX ISSUE",
AQ141="IP &amp; VLAN","TX ISSUE",
AQ141="Warehouse HUAWEI","SPARE-ISSUE",
AQ141="SPARE-HS","SPARE-ISSUE",
AQ141="Power Telco","RAN ISSUE",AQ141="no impacts","no impacts"
),"")</f>
        <v>ACCESS-ISSUE</v>
      </c>
      <c r="AQ141" s="67" t="s">
        <v>25</v>
      </c>
      <c r="AR141" s="48" t="str" cm="1">
        <f t="array" ref="AR141">IFERROR(_xlfn.IFS(
AQ141="MPR ISSUE","ACTIVE",
AQ141="BSS Hardware Issue","ACTIVE",
AQ141="Sites strategiques, MLL, Pylone, etc.","PASSIVE",
AQ141="AKTIVCO DEFAUT GE &amp; POWER Cabinet","PASSIVE",
AQ141="AKTIVCO Coupure ENEO &amp; Baisse de tension","PASSIVE",
AQ141="Coupure ENEO &amp; Baisse de tension","PASSIVE",
AQ141="Defaut GE &amp; POWER Cabinet","PASSIVE",
AQ141="Sharing","PASSIVE",
AQ141="Sites strategiques &amp; DataCenter","PASSIVE",
AQ141="Exclu","Exclu",
AQ141="SAT","ACTIVE",
AQ141="SPARE-ISSUE","SPARE-ISSUE",
AQ141="Fiber CAmtel","ACTIVE",
AQ141="Fiber AOF","ACTIVE",
AQ141="Projet OCM (HUAWEI)","PLANNED WORKS",
AQ141="Projet OCM (NOKIA)","PLANNED WORKS",
AQ141="ACCESS-ISSUE","ACCESS-ISSUE",
AQ141="Projet OCM (ZTE, NOKIA, autres projets)","PLANNED WORKS",
AQ141="No root CAuse","No root cause",
AQ141="ODU HS","ACTIVE",
AQ141="IP &amp; VLAN","ACTIVE",
AQ141="Warehouse HUAWEI","SPARE-ISSUE",
AQ141="SPARE-HS","SPARE-ISSUE",
AQ141="Power Telco","ACTIVE", AQ141="no impacts","no impacts"
),"")</f>
        <v>ACCESS-ISSUE</v>
      </c>
      <c r="AS141" s="92" t="s">
        <v>5979</v>
      </c>
      <c r="AT141" s="92" t="s">
        <v>108</v>
      </c>
      <c r="AV141" s="17" t="s">
        <v>5537</v>
      </c>
      <c r="AW141" s="7" t="s">
        <v>6066</v>
      </c>
      <c r="AX141" s="6" t="s">
        <v>5537</v>
      </c>
      <c r="AY141" s="7"/>
      <c r="AZ141" s="3" t="s">
        <v>5537</v>
      </c>
      <c r="BA141" s="18" t="s">
        <v>5537</v>
      </c>
      <c r="BB141" s="18" t="s">
        <v>5537</v>
      </c>
      <c r="BC141" s="18" t="s">
        <v>5537</v>
      </c>
      <c r="BD141" s="18" t="s">
        <v>6183</v>
      </c>
      <c r="BE141" s="18" t="s">
        <v>6184</v>
      </c>
      <c r="BF141" s="18" t="s">
        <v>6184</v>
      </c>
      <c r="BG141" s="18" t="s">
        <v>5537</v>
      </c>
      <c r="BH141" s="18" t="s">
        <v>5537</v>
      </c>
      <c r="BI141" s="18" t="s">
        <v>5537</v>
      </c>
      <c r="BJ141" s="18" t="s">
        <v>5537</v>
      </c>
      <c r="BK141" s="18" t="s">
        <v>5537</v>
      </c>
      <c r="BL141" s="9" t="s">
        <v>5537</v>
      </c>
      <c r="BM141" s="14" t="s">
        <v>6407</v>
      </c>
      <c r="BN141" s="14" t="s">
        <v>5537</v>
      </c>
      <c r="BO141" s="14" t="str">
        <f>_xlfn.XLOOKUP(B141,'[4]cell downs 18042026 17h'!$B:$B,'[4]cell downs 18042026 17h'!$B:$B,"")</f>
        <v/>
      </c>
      <c r="BP141" s="14" t="str">
        <f>_xlfn.XLOOKUP(B141,'[5]Cells Huawei 19042026 15h'!$B:$B,'[5]Cells Huawei 19042026 15h'!$B:$B,"")</f>
        <v/>
      </c>
      <c r="BQ141" s="9" t="str">
        <f>_xlfn.XLOOKUP(B141,'[6]cells down 19042026 9H40'!$B:$B,'[6]cells down 19042026 9H40'!$B:$B,"")</f>
        <v/>
      </c>
      <c r="BR141" s="9" t="s">
        <v>5537</v>
      </c>
      <c r="BS141" s="9" t="s">
        <v>5537</v>
      </c>
      <c r="BT141" s="108"/>
    </row>
    <row r="142" spans="1:72" s="9" customFormat="1" x14ac:dyDescent="0.35">
      <c r="A142" s="1" t="s">
        <v>387</v>
      </c>
      <c r="B142" s="1" t="s">
        <v>388</v>
      </c>
      <c r="C142" s="3" t="str">
        <f>_xlfn.XLOOKUP(B142,'[1]daily break down'!$D:$D,'[1]daily break down'!$E:$E,"")</f>
        <v>CENTRE</v>
      </c>
      <c r="D142" s="1" t="s">
        <v>11</v>
      </c>
      <c r="E142" s="1" t="s">
        <v>12</v>
      </c>
      <c r="F142" s="3" t="s">
        <v>37</v>
      </c>
      <c r="G142" s="1" t="s">
        <v>389</v>
      </c>
      <c r="H142" s="33" t="str">
        <f>_xlfn.XLOOKUP(B142,[2]CALCULATION!$B:$B,[2]CALCULATION!$H:$H,"")</f>
        <v>NOKIA</v>
      </c>
      <c r="I142" s="28">
        <v>0</v>
      </c>
      <c r="J142" s="28">
        <v>0</v>
      </c>
      <c r="K142" s="28">
        <v>0</v>
      </c>
      <c r="L142" s="28">
        <v>0</v>
      </c>
      <c r="M142" s="28">
        <v>0</v>
      </c>
      <c r="N142" s="28">
        <v>0</v>
      </c>
      <c r="O142" s="28">
        <v>0</v>
      </c>
      <c r="P142" s="28">
        <v>0</v>
      </c>
      <c r="Q142" s="28">
        <v>1.4814390961181438</v>
      </c>
      <c r="R142" s="28">
        <v>4.6738916522999867</v>
      </c>
      <c r="S142" s="93">
        <v>4.6738916522999867</v>
      </c>
      <c r="T142" s="93">
        <f>_xlfn.XLOOKUP(B142,'[3]Nur des jours'!$B:$B,'[3]Nur des jours'!$U:$U,"")</f>
        <v>0</v>
      </c>
      <c r="U142" s="93">
        <v>0</v>
      </c>
      <c r="V142" s="93">
        <v>0</v>
      </c>
      <c r="W142" s="93">
        <v>0</v>
      </c>
      <c r="X142" s="93">
        <v>0</v>
      </c>
      <c r="Y142" s="93">
        <v>0</v>
      </c>
      <c r="Z142" s="93">
        <v>4.6214076585253103</v>
      </c>
      <c r="AA142" s="93">
        <v>4.6217821951699758</v>
      </c>
      <c r="AB142" s="93">
        <v>4.6218357004049269</v>
      </c>
      <c r="AC142" s="93">
        <f>_xlfn.XLOOKUP(B142,'[3]Nur des jours'!$B:$B,'[3]Nur des jours'!$N:$N,"")</f>
        <v>4.621675184700071</v>
      </c>
      <c r="AD142" s="93">
        <v>4.621675184700071</v>
      </c>
      <c r="AE142" s="93">
        <v>4.6218357004049269</v>
      </c>
      <c r="AF142" s="93">
        <v>4.6217821951699758</v>
      </c>
      <c r="AG142" s="93"/>
      <c r="AH142" s="93">
        <v>4.6219962161097845</v>
      </c>
      <c r="AI142" s="93">
        <v>32.366941237125765</v>
      </c>
      <c r="AJ142" s="93">
        <v>0</v>
      </c>
      <c r="AK142" s="93">
        <v>0</v>
      </c>
      <c r="AL142" s="93">
        <v>4.6219962161097845</v>
      </c>
      <c r="AM142" s="49" t="s">
        <v>5559</v>
      </c>
      <c r="AN142" s="49"/>
      <c r="AO142" s="48" t="str" cm="1">
        <f t="array" ref="AO142">IFERROR(_xlfn.IFS(
AQ142="MPR ISSUE","PDH",
AQ142="BSS Hardware Issue","BSS",
AQ142="Sites strategiques, MLL, Pylone, etc.","ENVTECH",
AQ142="AKTIVCO DEFAUT GE &amp; POWER Cabinet","AKTIVCO",
AQ142="AKTIVCO Coupure ENEO &amp; Baisse de tension","AKTIVCO GRID ONLY",
AQ142="Coupure ENEO &amp; Baisse de tension","IHS GRID ONLY",
AQ142="Defaut GE &amp; POWER Cabinet","IHS",
AQ142="Sharing","Partners",
AQ142="Sites strategiques &amp; DataCenter","SST &amp; DC",
AQ142="Exclu","Exclu",
AQ142="SAT","SAT",
AQ142="SPARE-ISSUE","SPARE-ISSUE",
AQ142="Fiber CAmtel","TRANS_FO_CAMTEL",
AQ142="Fiber AOF","Fiber AOF",
AQ142="Projet OCM (HUAWEI)","TRAVAUX-HUAWEI",
AQ142="Projet OCM (NOKIA)","TRAVAUX-NOKIA",
AQ142="ACCESS-ISSUE","ACCESS-ISSUE",
AQ142="Projet OCM (ZTE, NOKIA, autres projets)","TRAVAUX OCM",
AQ142="No root CAuse","No root cause",
AQ142="ODU HS","PDH",
AQ142="IP &amp; VLAN","PDH",
AQ142="Warehouse HUAWEI","SPARE-ISSUE",
AQ142="SPARE-HS","SPARE-ISSUE",
AQ142="Power Telco","BSS",AQ142="no impacts","no impacts"
),"")</f>
        <v>ENVTECH</v>
      </c>
      <c r="AP142" s="48" t="str" cm="1">
        <f t="array" ref="AP142">IFERROR(_xlfn.IFS(
AQ142="MPR ISSUE","TX ISSUE",
AQ142="BSS Hardware Issue","RAN ISSUE",
AQ142="Sites strategiques, MLL, Pylone, etc.","ENVTECH",
AQ142="AKTIVCO DEFAUT GE &amp; POWER Cabinet","POWER ISSUE",
AQ142="AKTIVCO Coupure ENEO &amp; Baisse de tension","POWER ISSUE",
AQ142="Coupure ENEO &amp; Baisse de tension","POWER ISSUE",
AQ142="Defaut GE &amp; POWER Cabinet","POWER ISSUE",
AQ142="Sharing","POWER ISSUE",
AQ142="Sites strategiques &amp; DataCenter","POWER ISSUE",
AQ142="Exclu","Exclu",
AQ142="SAT","TX ISSUE",
AQ142="SPARE-ISSUE","SPARE-ISSUE",
AQ142="Fiber CAmtel","TX ISSUE",
AQ142="Fiber AOF","TX ISSUE",
AQ142="Projet OCM (HUAWEI)","TRAVAUX-HUAWEI",
AQ142="Projet OCM (NOKIA)","TRAVAUX -NOKIA",
AQ142="ACCESS-ISSUE","ACCESS-ISSUE",
AQ142="Projet OCM (ZTE, NOKIA, autres projets)","TRAVAUX OCM",
AQ142="No root CAuse","No root cause",
AQ142="ODU HS","TX ISSUE",
AQ142="IP &amp; VLAN","TX ISSUE",
AQ142="Warehouse HUAWEI","SPARE-ISSUE",
AQ142="SPARE-HS","SPARE-ISSUE",
AQ142="Power Telco","RAN ISSUE",AQ142="no impacts","no impacts"
),"")</f>
        <v>ENVTECH</v>
      </c>
      <c r="AQ142" s="67" t="s">
        <v>5323</v>
      </c>
      <c r="AR142" s="48" t="str" cm="1">
        <f t="array" ref="AR142">IFERROR(_xlfn.IFS(
AQ142="MPR ISSUE","ACTIVE",
AQ142="BSS Hardware Issue","ACTIVE",
AQ142="Sites strategiques, MLL, Pylone, etc.","PASSIVE",
AQ142="AKTIVCO DEFAUT GE &amp; POWER Cabinet","PASSIVE",
AQ142="AKTIVCO Coupure ENEO &amp; Baisse de tension","PASSIVE",
AQ142="Coupure ENEO &amp; Baisse de tension","PASSIVE",
AQ142="Defaut GE &amp; POWER Cabinet","PASSIVE",
AQ142="Sharing","PASSIVE",
AQ142="Sites strategiques &amp; DataCenter","PASSIVE",
AQ142="Exclu","Exclu",
AQ142="SAT","ACTIVE",
AQ142="SPARE-ISSUE","SPARE-ISSUE",
AQ142="Fiber CAmtel","ACTIVE",
AQ142="Fiber AOF","ACTIVE",
AQ142="Projet OCM (HUAWEI)","PLANNED WORKS",
AQ142="Projet OCM (NOKIA)","PLANNED WORKS",
AQ142="ACCESS-ISSUE","ACCESS-ISSUE",
AQ142="Projet OCM (ZTE, NOKIA, autres projets)","PLANNED WORKS",
AQ142="No root CAuse","No root cause",
AQ142="ODU HS","ACTIVE",
AQ142="IP &amp; VLAN","ACTIVE",
AQ142="Warehouse HUAWEI","SPARE-ISSUE",
AQ142="SPARE-HS","SPARE-ISSUE",
AQ142="Power Telco","ACTIVE", AQ142="no impacts","no impacts"
),"")</f>
        <v>PASSIVE</v>
      </c>
      <c r="AS142" s="92" t="s">
        <v>5978</v>
      </c>
      <c r="AT142" s="98" t="s">
        <v>388</v>
      </c>
      <c r="AV142" s="17" t="s">
        <v>5537</v>
      </c>
      <c r="AW142" s="7" t="s">
        <v>6067</v>
      </c>
      <c r="AX142" s="6" t="s">
        <v>5537</v>
      </c>
      <c r="AY142" s="7"/>
      <c r="AZ142" s="3" t="s">
        <v>5537</v>
      </c>
      <c r="BA142" s="18" t="s">
        <v>5537</v>
      </c>
      <c r="BB142" s="18" t="s">
        <v>5537</v>
      </c>
      <c r="BC142" s="18" t="s">
        <v>5537</v>
      </c>
      <c r="BD142" s="18" t="s">
        <v>5537</v>
      </c>
      <c r="BE142" s="18" t="s">
        <v>5537</v>
      </c>
      <c r="BF142" s="18" t="s">
        <v>5537</v>
      </c>
      <c r="BG142" s="18" t="s">
        <v>5537</v>
      </c>
      <c r="BH142" s="18" t="s">
        <v>5537</v>
      </c>
      <c r="BI142" s="18" t="s">
        <v>5537</v>
      </c>
      <c r="BJ142" s="18" t="s">
        <v>6185</v>
      </c>
      <c r="BK142" s="18" t="s">
        <v>6186</v>
      </c>
      <c r="BL142" s="9" t="s">
        <v>5537</v>
      </c>
      <c r="BM142" s="14" t="s">
        <v>6391</v>
      </c>
      <c r="BN142" s="14" t="s">
        <v>5537</v>
      </c>
      <c r="BO142" s="14" t="str">
        <f>_xlfn.XLOOKUP(B142,'[4]cell downs 18042026 17h'!$B:$B,'[4]cell downs 18042026 17h'!$B:$B,"")</f>
        <v/>
      </c>
      <c r="BP142" s="14" t="str">
        <f>_xlfn.XLOOKUP(B142,'[5]Cells Huawei 19042026 15h'!$B:$B,'[5]Cells Huawei 19042026 15h'!$B:$B,"")</f>
        <v/>
      </c>
      <c r="BQ142" s="9" t="str">
        <f>_xlfn.XLOOKUP(B142,'[6]cells down 19042026 9H40'!$B:$B,'[6]cells down 19042026 9H40'!$B:$B,"")</f>
        <v/>
      </c>
      <c r="BR142" s="9" t="s">
        <v>388</v>
      </c>
      <c r="BS142" s="9" t="s">
        <v>5537</v>
      </c>
      <c r="BT142" s="108"/>
    </row>
    <row r="143" spans="1:72" s="9" customFormat="1" ht="30.5" customHeight="1" x14ac:dyDescent="0.35">
      <c r="A143" s="1" t="s">
        <v>2571</v>
      </c>
      <c r="B143" s="8" t="s">
        <v>2572</v>
      </c>
      <c r="C143" s="3" t="str">
        <f>_xlfn.XLOOKUP(B143,'[1]daily break down'!$D:$D,'[1]daily break down'!$E:$E,"")</f>
        <v>LITTORAL</v>
      </c>
      <c r="D143" s="1" t="s">
        <v>21</v>
      </c>
      <c r="E143" s="1" t="s">
        <v>122</v>
      </c>
      <c r="F143" s="3" t="s">
        <v>31</v>
      </c>
      <c r="G143" s="1" t="s">
        <v>2571</v>
      </c>
      <c r="H143" s="33" t="str">
        <f>_xlfn.XLOOKUP(B143,[2]CALCULATION!$B:$B,[2]CALCULATION!$H:$H,"")</f>
        <v>NOKIA</v>
      </c>
      <c r="I143" s="28">
        <v>0</v>
      </c>
      <c r="J143" s="28">
        <v>0</v>
      </c>
      <c r="K143" s="28">
        <v>0</v>
      </c>
      <c r="L143" s="28">
        <v>0</v>
      </c>
      <c r="M143" s="28">
        <v>0</v>
      </c>
      <c r="N143" s="28">
        <v>0</v>
      </c>
      <c r="O143" s="28">
        <v>0</v>
      </c>
      <c r="P143" s="28">
        <v>0</v>
      </c>
      <c r="Q143" s="28">
        <v>0</v>
      </c>
      <c r="R143" s="28">
        <v>0</v>
      </c>
      <c r="S143" s="93">
        <v>0</v>
      </c>
      <c r="T143" s="93">
        <f>_xlfn.XLOOKUP(B143,'[3]Nur des jours'!$B:$B,'[3]Nur des jours'!$U:$U,"")</f>
        <v>0</v>
      </c>
      <c r="U143" s="93">
        <v>0</v>
      </c>
      <c r="V143" s="93">
        <v>0</v>
      </c>
      <c r="W143" s="93">
        <v>0</v>
      </c>
      <c r="X143" s="93">
        <v>0</v>
      </c>
      <c r="Y143" s="93">
        <v>0</v>
      </c>
      <c r="Z143" s="93">
        <v>0</v>
      </c>
      <c r="AA143" s="93">
        <v>0</v>
      </c>
      <c r="AB143" s="93">
        <v>0</v>
      </c>
      <c r="AC143" s="93">
        <f>_xlfn.XLOOKUP(B143,'[3]Nur des jours'!$B:$B,'[3]Nur des jours'!$N:$N,"")</f>
        <v>3.2097433746251065</v>
      </c>
      <c r="AD143" s="93">
        <v>3.2097433746251065</v>
      </c>
      <c r="AE143" s="93">
        <v>8.3098623702676395</v>
      </c>
      <c r="AF143" s="93">
        <v>4.6217821951699758</v>
      </c>
      <c r="AG143" s="93"/>
      <c r="AH143" s="93">
        <v>4.6219962161097845</v>
      </c>
      <c r="AI143" s="93">
        <v>32.366941237125765</v>
      </c>
      <c r="AJ143" s="93">
        <v>0</v>
      </c>
      <c r="AK143" s="93">
        <v>0</v>
      </c>
      <c r="AL143" s="93">
        <v>4.6219962161097845</v>
      </c>
      <c r="AM143" s="49" t="s">
        <v>5598</v>
      </c>
      <c r="AN143" s="49"/>
      <c r="AO143" s="48" t="str" cm="1">
        <f t="array" ref="AO143">IFERROR(_xlfn.IFS(
AQ143="MPR ISSUE","PDH",
AQ143="BSS Hardware Issue","BSS",
AQ143="Sites strategiques, MLL, Pylone, etc.","ENVTECH",
AQ143="AKTIVCO DEFAUT GE &amp; POWER Cabinet","AKTIVCO",
AQ143="AKTIVCO Coupure ENEO &amp; Baisse de tension","AKTIVCO GRID ONLY",
AQ143="Coupure ENEO &amp; Baisse de tension","IHS GRID ONLY",
AQ143="Defaut GE &amp; POWER Cabinet","IHS",
AQ143="Sharing","Partners",
AQ143="Sites strategiques &amp; DataCenter","SST &amp; DC",
AQ143="Exclu","Exclu",
AQ143="SAT","SAT",
AQ143="SPARE-ISSUE","SPARE-ISSUE",
AQ143="Fiber CAmtel","TRANS_FO_CAMTEL",
AQ143="Fiber AOF","Fiber AOF",
AQ143="Projet OCM (HUAWEI)","TRAVAUX-HUAWEI",
AQ143="Projet OCM (NOKIA)","TRAVAUX-NOKIA",
AQ143="ACCESS-ISSUE","ACCESS-ISSUE",
AQ143="Projet OCM (ZTE, NOKIA, autres projets)","TRAVAUX OCM",
AQ143="No root CAuse","No root cause",
AQ143="ODU HS","PDH",
AQ143="IP &amp; VLAN","PDH",
AQ143="Warehouse HUAWEI","SPARE-ISSUE",
AQ143="SPARE-HS","SPARE-ISSUE",
AQ143="Power Telco","BSS",AQ143="no impacts","no impacts"
),"")</f>
        <v>Exclu</v>
      </c>
      <c r="AP143" s="48" t="str" cm="1">
        <f t="array" ref="AP143">IFERROR(_xlfn.IFS(
AQ143="MPR ISSUE","TX ISSUE",
AQ143="BSS Hardware Issue","RAN ISSUE",
AQ143="Sites strategiques, MLL, Pylone, etc.","ENVTECH",
AQ143="AKTIVCO DEFAUT GE &amp; POWER Cabinet","POWER ISSUE",
AQ143="AKTIVCO Coupure ENEO &amp; Baisse de tension","POWER ISSUE",
AQ143="Coupure ENEO &amp; Baisse de tension","POWER ISSUE",
AQ143="Defaut GE &amp; POWER Cabinet","POWER ISSUE",
AQ143="Sharing","POWER ISSUE",
AQ143="Sites strategiques &amp; DataCenter","POWER ISSUE",
AQ143="Exclu","Exclu",
AQ143="SAT","TX ISSUE",
AQ143="SPARE-ISSUE","SPARE-ISSUE",
AQ143="Fiber CAmtel","TX ISSUE",
AQ143="Fiber AOF","TX ISSUE",
AQ143="Projet OCM (HUAWEI)","TRAVAUX-HUAWEI",
AQ143="Projet OCM (NOKIA)","TRAVAUX -NOKIA",
AQ143="ACCESS-ISSUE","ACCESS-ISSUE",
AQ143="Projet OCM (ZTE, NOKIA, autres projets)","TRAVAUX OCM",
AQ143="No root CAuse","No root cause",
AQ143="ODU HS","TX ISSUE",
AQ143="IP &amp; VLAN","TX ISSUE",
AQ143="Warehouse HUAWEI","SPARE-ISSUE",
AQ143="SPARE-HS","SPARE-ISSUE",
AQ143="Power Telco","RAN ISSUE",AQ143="no impacts","no impacts"
),"")</f>
        <v>Exclu</v>
      </c>
      <c r="AQ143" s="67" t="s">
        <v>5598</v>
      </c>
      <c r="AR143" s="48" t="str" cm="1">
        <f t="array" ref="AR143">IFERROR(_xlfn.IFS(
AQ143="MPR ISSUE","ACTIVE",
AQ143="BSS Hardware Issue","ACTIVE",
AQ143="Sites strategiques, MLL, Pylone, etc.","PASSIVE",
AQ143="AKTIVCO DEFAUT GE &amp; POWER Cabinet","PASSIVE",
AQ143="AKTIVCO Coupure ENEO &amp; Baisse de tension","PASSIVE",
AQ143="Coupure ENEO &amp; Baisse de tension","PASSIVE",
AQ143="Defaut GE &amp; POWER Cabinet","PASSIVE",
AQ143="Sharing","PASSIVE",
AQ143="Sites strategiques &amp; DataCenter","PASSIVE",
AQ143="Exclu","Exclu",
AQ143="SAT","ACTIVE",
AQ143="SPARE-ISSUE","SPARE-ISSUE",
AQ143="Fiber CAmtel","ACTIVE",
AQ143="Fiber AOF","ACTIVE",
AQ143="Projet OCM (HUAWEI)","PLANNED WORKS",
AQ143="Projet OCM (NOKIA)","PLANNED WORKS",
AQ143="ACCESS-ISSUE","ACCESS-ISSUE",
AQ143="Projet OCM (ZTE, NOKIA, autres projets)","PLANNED WORKS",
AQ143="No root CAuse","No root cause",
AQ143="ODU HS","ACTIVE",
AQ143="IP &amp; VLAN","ACTIVE",
AQ143="Warehouse HUAWEI","SPARE-ISSUE",
AQ143="SPARE-HS","SPARE-ISSUE",
AQ143="Power Telco","ACTIVE", AQ143="no impacts","no impacts"
),"")</f>
        <v>Exclu</v>
      </c>
      <c r="AS143" s="92" t="s">
        <v>5537</v>
      </c>
      <c r="AT143" s="98" t="s">
        <v>2572</v>
      </c>
      <c r="AV143" s="17" t="s">
        <v>5537</v>
      </c>
      <c r="AW143" s="7" t="s">
        <v>5537</v>
      </c>
      <c r="AX143" s="6" t="s">
        <v>5537</v>
      </c>
      <c r="AY143" s="7"/>
      <c r="AZ143" s="3" t="s">
        <v>5537</v>
      </c>
      <c r="BA143" s="18" t="s">
        <v>5537</v>
      </c>
      <c r="BB143" s="18" t="s">
        <v>5537</v>
      </c>
      <c r="BC143" s="18" t="s">
        <v>5537</v>
      </c>
      <c r="BD143" s="18" t="s">
        <v>5537</v>
      </c>
      <c r="BE143" s="18" t="s">
        <v>5537</v>
      </c>
      <c r="BF143" s="18" t="s">
        <v>5537</v>
      </c>
      <c r="BG143" s="18" t="s">
        <v>5537</v>
      </c>
      <c r="BH143" s="18" t="s">
        <v>5537</v>
      </c>
      <c r="BI143" s="18" t="s">
        <v>5537</v>
      </c>
      <c r="BJ143" s="18" t="s">
        <v>5537</v>
      </c>
      <c r="BK143" s="18" t="s">
        <v>5537</v>
      </c>
      <c r="BL143" s="9" t="s">
        <v>5537</v>
      </c>
      <c r="BM143" s="14" t="s">
        <v>5537</v>
      </c>
      <c r="BN143" s="14" t="s">
        <v>5537</v>
      </c>
      <c r="BO143" s="14" t="str">
        <f>_xlfn.XLOOKUP(B143,'[4]cell downs 18042026 17h'!$B:$B,'[4]cell downs 18042026 17h'!$B:$B,"")</f>
        <v/>
      </c>
      <c r="BP143" s="14" t="str">
        <f>_xlfn.XLOOKUP(B143,'[5]Cells Huawei 19042026 15h'!$B:$B,'[5]Cells Huawei 19042026 15h'!$B:$B,"")</f>
        <v/>
      </c>
      <c r="BQ143" s="9" t="str">
        <f>_xlfn.XLOOKUP(B143,'[6]cells down 19042026 9H40'!$B:$B,'[6]cells down 19042026 9H40'!$B:$B,"")</f>
        <v/>
      </c>
      <c r="BR143" s="9" t="s">
        <v>5537</v>
      </c>
      <c r="BS143" s="9" t="s">
        <v>12</v>
      </c>
      <c r="BT143" s="108"/>
    </row>
    <row r="144" spans="1:72" s="9" customFormat="1" x14ac:dyDescent="0.35">
      <c r="A144" s="1" t="s">
        <v>390</v>
      </c>
      <c r="B144" s="8" t="s">
        <v>391</v>
      </c>
      <c r="C144" s="3" t="str">
        <f>_xlfn.XLOOKUP(B144,'[1]daily break down'!$D:$D,'[1]daily break down'!$E:$E,"")</f>
        <v>CENTRE</v>
      </c>
      <c r="D144" s="1" t="s">
        <v>11</v>
      </c>
      <c r="E144" s="1" t="s">
        <v>12</v>
      </c>
      <c r="F144" s="3" t="s">
        <v>69</v>
      </c>
      <c r="G144" s="1" t="s">
        <v>390</v>
      </c>
      <c r="H144" s="34" t="str">
        <f>_xlfn.XLOOKUP(B144,[2]CALCULATION!$B:$B,[2]CALCULATION!$H:$H,"")</f>
        <v>ZTE</v>
      </c>
      <c r="I144" s="28">
        <v>4.6737834390716344</v>
      </c>
      <c r="J144" s="28">
        <v>4.6739457589141615</v>
      </c>
      <c r="K144" s="28">
        <v>4.6738375456858101</v>
      </c>
      <c r="L144" s="28">
        <v>4.6735129060007585</v>
      </c>
      <c r="M144" s="28">
        <v>0</v>
      </c>
      <c r="N144" s="28">
        <v>0</v>
      </c>
      <c r="O144" s="28">
        <v>0</v>
      </c>
      <c r="P144" s="28">
        <v>0</v>
      </c>
      <c r="Q144" s="28">
        <v>0</v>
      </c>
      <c r="R144" s="28">
        <v>0</v>
      </c>
      <c r="S144" s="93">
        <v>0</v>
      </c>
      <c r="T144" s="93">
        <f>_xlfn.XLOOKUP(B144,'[3]Nur des jours'!$B:$B,'[3]Nur des jours'!$U:$U,"")</f>
        <v>0</v>
      </c>
      <c r="U144" s="93">
        <v>0</v>
      </c>
      <c r="V144" s="93">
        <v>4.6216216794651199</v>
      </c>
      <c r="W144" s="93">
        <v>4.6217286899350229</v>
      </c>
      <c r="X144" s="93">
        <v>4.6215681742301671</v>
      </c>
      <c r="Y144" s="93">
        <v>5.1042388987338523</v>
      </c>
      <c r="Z144" s="93">
        <v>0</v>
      </c>
      <c r="AA144" s="93">
        <v>0</v>
      </c>
      <c r="AB144" s="93">
        <v>0</v>
      </c>
      <c r="AC144" s="93">
        <f>_xlfn.XLOOKUP(B144,'[3]Nur des jours'!$B:$B,'[3]Nur des jours'!$N:$N,"")</f>
        <v>0</v>
      </c>
      <c r="AD144" s="93">
        <v>0</v>
      </c>
      <c r="AE144" s="93">
        <v>0</v>
      </c>
      <c r="AF144" s="93">
        <v>4.6217821951699758</v>
      </c>
      <c r="AG144" s="93"/>
      <c r="AH144" s="93">
        <v>4.6219962161097845</v>
      </c>
      <c r="AI144" s="93">
        <v>32.366941237125765</v>
      </c>
      <c r="AJ144" s="93">
        <v>0</v>
      </c>
      <c r="AK144" s="93">
        <v>0</v>
      </c>
      <c r="AL144" s="93">
        <v>4.6219962161097845</v>
      </c>
      <c r="AM144" s="49" t="s">
        <v>5598</v>
      </c>
      <c r="AN144" s="49"/>
      <c r="AO144" s="48" t="str" cm="1">
        <f t="array" ref="AO144">IFERROR(_xlfn.IFS(
AQ144="MPR ISSUE","PDH",
AQ144="BSS Hardware Issue","BSS",
AQ144="Sites strategiques, MLL, Pylone, etc.","ENVTECH",
AQ144="AKTIVCO DEFAUT GE &amp; POWER Cabinet","AKTIVCO",
AQ144="AKTIVCO Coupure ENEO &amp; Baisse de tension","AKTIVCO GRID ONLY",
AQ144="Coupure ENEO &amp; Baisse de tension","IHS GRID ONLY",
AQ144="Defaut GE &amp; POWER Cabinet","IHS",
AQ144="Sharing","Partners",
AQ144="Sites strategiques &amp; DataCenter","SST &amp; DC",
AQ144="Exclu","Exclu",
AQ144="SAT","SAT",
AQ144="SPARE-ISSUE","SPARE-ISSUE",
AQ144="Fiber CAmtel","TRANS_FO_CAMTEL",
AQ144="Fiber AOF","Fiber AOF",
AQ144="Projet OCM (HUAWEI)","TRAVAUX-HUAWEI",
AQ144="Projet OCM (NOKIA)","TRAVAUX-NOKIA",
AQ144="ACCESS-ISSUE","ACCESS-ISSUE",
AQ144="Projet OCM (ZTE, NOKIA, autres projets)","TRAVAUX OCM",
AQ144="No root CAuse","No root cause",
AQ144="ODU HS","PDH",
AQ144="IP &amp; VLAN","PDH",
AQ144="Warehouse HUAWEI","SPARE-ISSUE",
AQ144="SPARE-HS","SPARE-ISSUE",
AQ144="Power Telco","BSS",AQ144="no impacts","no impacts"
),"")</f>
        <v>Exclu</v>
      </c>
      <c r="AP144" s="48" t="str" cm="1">
        <f t="array" ref="AP144">IFERROR(_xlfn.IFS(
AQ144="MPR ISSUE","TX ISSUE",
AQ144="BSS Hardware Issue","RAN ISSUE",
AQ144="Sites strategiques, MLL, Pylone, etc.","ENVTECH",
AQ144="AKTIVCO DEFAUT GE &amp; POWER Cabinet","POWER ISSUE",
AQ144="AKTIVCO Coupure ENEO &amp; Baisse de tension","POWER ISSUE",
AQ144="Coupure ENEO &amp; Baisse de tension","POWER ISSUE",
AQ144="Defaut GE &amp; POWER Cabinet","POWER ISSUE",
AQ144="Sharing","POWER ISSUE",
AQ144="Sites strategiques &amp; DataCenter","POWER ISSUE",
AQ144="Exclu","Exclu",
AQ144="SAT","TX ISSUE",
AQ144="SPARE-ISSUE","SPARE-ISSUE",
AQ144="Fiber CAmtel","TX ISSUE",
AQ144="Fiber AOF","TX ISSUE",
AQ144="Projet OCM (HUAWEI)","TRAVAUX-HUAWEI",
AQ144="Projet OCM (NOKIA)","TRAVAUX -NOKIA",
AQ144="ACCESS-ISSUE","ACCESS-ISSUE",
AQ144="Projet OCM (ZTE, NOKIA, autres projets)","TRAVAUX OCM",
AQ144="No root CAuse","No root cause",
AQ144="ODU HS","TX ISSUE",
AQ144="IP &amp; VLAN","TX ISSUE",
AQ144="Warehouse HUAWEI","SPARE-ISSUE",
AQ144="SPARE-HS","SPARE-ISSUE",
AQ144="Power Telco","RAN ISSUE",AQ144="no impacts","no impacts"
),"")</f>
        <v>Exclu</v>
      </c>
      <c r="AQ144" s="67" t="s">
        <v>5598</v>
      </c>
      <c r="AR144" s="48" t="str" cm="1">
        <f t="array" ref="AR144">IFERROR(_xlfn.IFS(
AQ144="MPR ISSUE","ACTIVE",
AQ144="BSS Hardware Issue","ACTIVE",
AQ144="Sites strategiques, MLL, Pylone, etc.","PASSIVE",
AQ144="AKTIVCO DEFAUT GE &amp; POWER Cabinet","PASSIVE",
AQ144="AKTIVCO Coupure ENEO &amp; Baisse de tension","PASSIVE",
AQ144="Coupure ENEO &amp; Baisse de tension","PASSIVE",
AQ144="Defaut GE &amp; POWER Cabinet","PASSIVE",
AQ144="Sharing","PASSIVE",
AQ144="Sites strategiques &amp; DataCenter","PASSIVE",
AQ144="Exclu","Exclu",
AQ144="SAT","ACTIVE",
AQ144="SPARE-ISSUE","SPARE-ISSUE",
AQ144="Fiber CAmtel","ACTIVE",
AQ144="Fiber AOF","ACTIVE",
AQ144="Projet OCM (HUAWEI)","PLANNED WORKS",
AQ144="Projet OCM (NOKIA)","PLANNED WORKS",
AQ144="ACCESS-ISSUE","ACCESS-ISSUE",
AQ144="Projet OCM (ZTE, NOKIA, autres projets)","PLANNED WORKS",
AQ144="No root CAuse","No root cause",
AQ144="ODU HS","ACTIVE",
AQ144="IP &amp; VLAN","ACTIVE",
AQ144="Warehouse HUAWEI","SPARE-ISSUE",
AQ144="SPARE-HS","SPARE-ISSUE",
AQ144="Power Telco","ACTIVE", AQ144="no impacts","no impacts"
),"")</f>
        <v>Exclu</v>
      </c>
      <c r="AS144" s="92" t="s">
        <v>5537</v>
      </c>
      <c r="AT144" s="98" t="s">
        <v>391</v>
      </c>
      <c r="AV144" s="17" t="s">
        <v>5537</v>
      </c>
      <c r="AW144" s="7" t="s">
        <v>5537</v>
      </c>
      <c r="AX144" s="6" t="s">
        <v>5537</v>
      </c>
      <c r="AY144" s="7"/>
      <c r="AZ144" s="3" t="s">
        <v>5537</v>
      </c>
      <c r="BA144" s="18" t="s">
        <v>5537</v>
      </c>
      <c r="BB144" s="18" t="s">
        <v>5537</v>
      </c>
      <c r="BC144" s="18" t="s">
        <v>5537</v>
      </c>
      <c r="BD144" s="18" t="s">
        <v>5537</v>
      </c>
      <c r="BE144" s="18" t="s">
        <v>5537</v>
      </c>
      <c r="BF144" s="18" t="s">
        <v>5537</v>
      </c>
      <c r="BG144" s="18" t="s">
        <v>5537</v>
      </c>
      <c r="BH144" s="18" t="s">
        <v>5537</v>
      </c>
      <c r="BI144" s="18" t="s">
        <v>5537</v>
      </c>
      <c r="BJ144" s="18" t="s">
        <v>5537</v>
      </c>
      <c r="BK144" s="18" t="s">
        <v>5537</v>
      </c>
      <c r="BL144" s="9" t="s">
        <v>5537</v>
      </c>
      <c r="BM144" s="14" t="s">
        <v>5537</v>
      </c>
      <c r="BN144" s="14" t="s">
        <v>5537</v>
      </c>
      <c r="BO144" s="14" t="str">
        <f>_xlfn.XLOOKUP(B144,'[4]cell downs 18042026 17h'!$B:$B,'[4]cell downs 18042026 17h'!$B:$B,"")</f>
        <v/>
      </c>
      <c r="BP144" s="14" t="str">
        <f>_xlfn.XLOOKUP(B144,'[5]Cells Huawei 19042026 15h'!$B:$B,'[5]Cells Huawei 19042026 15h'!$B:$B,"")</f>
        <v/>
      </c>
      <c r="BQ144" s="9" t="str">
        <f>_xlfn.XLOOKUP(B144,'[6]cells down 19042026 9H40'!$B:$B,'[6]cells down 19042026 9H40'!$B:$B,"")</f>
        <v/>
      </c>
      <c r="BR144" s="9" t="s">
        <v>391</v>
      </c>
      <c r="BS144" s="9" t="s">
        <v>5504</v>
      </c>
      <c r="BT144" s="108"/>
    </row>
    <row r="145" spans="1:72" s="9" customFormat="1" x14ac:dyDescent="0.35">
      <c r="A145" s="1" t="s">
        <v>392</v>
      </c>
      <c r="B145" s="1" t="s">
        <v>393</v>
      </c>
      <c r="C145" s="3" t="str">
        <f>_xlfn.XLOOKUP(B145,'[1]daily break down'!$D:$D,'[1]daily break down'!$E:$E,"")</f>
        <v>NORD-OUEST</v>
      </c>
      <c r="D145" s="1" t="s">
        <v>11</v>
      </c>
      <c r="E145" s="1" t="s">
        <v>12</v>
      </c>
      <c r="F145" s="3" t="s">
        <v>102</v>
      </c>
      <c r="G145" s="1" t="s">
        <v>392</v>
      </c>
      <c r="H145" s="33" t="str">
        <f>_xlfn.XLOOKUP(B145,[2]CALCULATION!$B:$B,[2]CALCULATION!$H:$H,"")</f>
        <v>NOKIA</v>
      </c>
      <c r="I145" s="28">
        <v>4.6736211192291091</v>
      </c>
      <c r="J145" s="28">
        <v>6.5919781292260078</v>
      </c>
      <c r="K145" s="28">
        <v>16.29830935505376</v>
      </c>
      <c r="L145" s="28">
        <v>4.6735670126149351</v>
      </c>
      <c r="M145" s="28">
        <v>4.6735129060007585</v>
      </c>
      <c r="N145" s="28">
        <v>4.6736211192291091</v>
      </c>
      <c r="O145" s="28">
        <v>4.6735129060007585</v>
      </c>
      <c r="P145" s="28">
        <v>6.6716553003860462</v>
      </c>
      <c r="Q145" s="28">
        <v>4.6798443588034342</v>
      </c>
      <c r="R145" s="28">
        <v>5.3655007513508242</v>
      </c>
      <c r="S145" s="93">
        <v>4.7597135995885358</v>
      </c>
      <c r="T145" s="93">
        <f>_xlfn.XLOOKUP(B145,'[3]Nur des jours'!$B:$B,'[3]Nur des jours'!$U:$U,"")</f>
        <v>4.6215681742301671</v>
      </c>
      <c r="U145" s="93">
        <v>4.6735670126149351</v>
      </c>
      <c r="V145" s="93">
        <v>4.6214611637602614</v>
      </c>
      <c r="W145" s="93">
        <v>4.6215681742301671</v>
      </c>
      <c r="X145" s="93">
        <v>4.6215146689952142</v>
      </c>
      <c r="Y145" s="93">
        <v>4.6216216794651199</v>
      </c>
      <c r="Z145" s="93">
        <v>4.621675184700071</v>
      </c>
      <c r="AA145" s="93">
        <v>4.621675184700071</v>
      </c>
      <c r="AB145" s="93">
        <v>4.621675184700071</v>
      </c>
      <c r="AC145" s="93">
        <f>_xlfn.XLOOKUP(B145,'[3]Nur des jours'!$B:$B,'[3]Nur des jours'!$N:$N,"")</f>
        <v>10.555708937229085</v>
      </c>
      <c r="AD145" s="93">
        <v>10.555708937229085</v>
      </c>
      <c r="AE145" s="93">
        <v>4.6215681742301671</v>
      </c>
      <c r="AF145" s="93">
        <v>4.6214076585253103</v>
      </c>
      <c r="AG145" s="93"/>
      <c r="AH145" s="93">
        <v>4.6216216794651199</v>
      </c>
      <c r="AI145" s="93">
        <v>32.364318429792696</v>
      </c>
      <c r="AJ145" s="93">
        <v>0</v>
      </c>
      <c r="AK145" s="93">
        <v>0</v>
      </c>
      <c r="AL145" s="93">
        <v>4.6216216794651199</v>
      </c>
      <c r="AM145" s="49" t="s">
        <v>5559</v>
      </c>
      <c r="AN145" s="49"/>
      <c r="AO145" s="48" t="str" cm="1">
        <f t="array" ref="AO145">IFERROR(_xlfn.IFS(
AQ145="MPR ISSUE","PDH",
AQ145="BSS Hardware Issue","BSS",
AQ145="Sites strategiques, MLL, Pylone, etc.","ENVTECH",
AQ145="AKTIVCO DEFAUT GE &amp; POWER Cabinet","AKTIVCO",
AQ145="AKTIVCO Coupure ENEO &amp; Baisse de tension","AKTIVCO GRID ONLY",
AQ145="Coupure ENEO &amp; Baisse de tension","IHS GRID ONLY",
AQ145="Defaut GE &amp; POWER Cabinet","IHS",
AQ145="Sharing","Partners",
AQ145="Sites strategiques &amp; DataCenter","SST &amp; DC",
AQ145="Exclu","Exclu",
AQ145="SAT","SAT",
AQ145="SPARE-ISSUE","SPARE-ISSUE",
AQ145="Fiber CAmtel","TRANS_FO_CAMTEL",
AQ145="Fiber AOF","Fiber AOF",
AQ145="Projet OCM (HUAWEI)","TRAVAUX-HUAWEI",
AQ145="Projet OCM (NOKIA)","TRAVAUX-NOKIA",
AQ145="ACCESS-ISSUE","ACCESS-ISSUE",
AQ145="Projet OCM (ZTE, NOKIA, autres projets)","TRAVAUX OCM",
AQ145="No root CAuse","No root cause",
AQ145="ODU HS","PDH",
AQ145="IP &amp; VLAN","PDH",
AQ145="Warehouse HUAWEI","SPARE-ISSUE",
AQ145="SPARE-HS","SPARE-ISSUE",
AQ145="Power Telco","BSS",AQ145="no impacts","no impacts"
),"")</f>
        <v>No root cause</v>
      </c>
      <c r="AP145" s="48" t="str" cm="1">
        <f t="array" ref="AP145">IFERROR(_xlfn.IFS(
AQ145="MPR ISSUE","TX ISSUE",
AQ145="BSS Hardware Issue","RAN ISSUE",
AQ145="Sites strategiques, MLL, Pylone, etc.","ENVTECH",
AQ145="AKTIVCO DEFAUT GE &amp; POWER Cabinet","POWER ISSUE",
AQ145="AKTIVCO Coupure ENEO &amp; Baisse de tension","POWER ISSUE",
AQ145="Coupure ENEO &amp; Baisse de tension","POWER ISSUE",
AQ145="Defaut GE &amp; POWER Cabinet","POWER ISSUE",
AQ145="Sharing","POWER ISSUE",
AQ145="Sites strategiques &amp; DataCenter","POWER ISSUE",
AQ145="Exclu","Exclu",
AQ145="SAT","TX ISSUE",
AQ145="SPARE-ISSUE","SPARE-ISSUE",
AQ145="Fiber CAmtel","TX ISSUE",
AQ145="Fiber AOF","TX ISSUE",
AQ145="Projet OCM (HUAWEI)","TRAVAUX-HUAWEI",
AQ145="Projet OCM (NOKIA)","TRAVAUX -NOKIA",
AQ145="ACCESS-ISSUE","ACCESS-ISSUE",
AQ145="Projet OCM (ZTE, NOKIA, autres projets)","TRAVAUX OCM",
AQ145="No root CAuse","No root cause",
AQ145="ODU HS","TX ISSUE",
AQ145="IP &amp; VLAN","TX ISSUE",
AQ145="Warehouse HUAWEI","SPARE-ISSUE",
AQ145="SPARE-HS","SPARE-ISSUE",
AQ145="Power Telco","RAN ISSUE",AQ145="no impacts","no impacts"
),"")</f>
        <v>No root cause</v>
      </c>
      <c r="AQ145" s="67" t="s">
        <v>5344</v>
      </c>
      <c r="AR145" s="48" t="str" cm="1">
        <f t="array" ref="AR145">IFERROR(_xlfn.IFS(
AQ145="MPR ISSUE","ACTIVE",
AQ145="BSS Hardware Issue","ACTIVE",
AQ145="Sites strategiques, MLL, Pylone, etc.","PASSIVE",
AQ145="AKTIVCO DEFAUT GE &amp; POWER Cabinet","PASSIVE",
AQ145="AKTIVCO Coupure ENEO &amp; Baisse de tension","PASSIVE",
AQ145="Coupure ENEO &amp; Baisse de tension","PASSIVE",
AQ145="Defaut GE &amp; POWER Cabinet","PASSIVE",
AQ145="Sharing","PASSIVE",
AQ145="Sites strategiques &amp; DataCenter","PASSIVE",
AQ145="Exclu","Exclu",
AQ145="SAT","ACTIVE",
AQ145="SPARE-ISSUE","SPARE-ISSUE",
AQ145="Fiber CAmtel","ACTIVE",
AQ145="Fiber AOF","ACTIVE",
AQ145="Projet OCM (HUAWEI)","PLANNED WORKS",
AQ145="Projet OCM (NOKIA)","PLANNED WORKS",
AQ145="ACCESS-ISSUE","ACCESS-ISSUE",
AQ145="Projet OCM (ZTE, NOKIA, autres projets)","PLANNED WORKS",
AQ145="No root CAuse","No root cause",
AQ145="ODU HS","ACTIVE",
AQ145="IP &amp; VLAN","ACTIVE",
AQ145="Warehouse HUAWEI","SPARE-ISSUE",
AQ145="SPARE-HS","SPARE-ISSUE",
AQ145="Power Telco","ACTIVE", AQ145="no impacts","no impacts"
),"")</f>
        <v>No root cause</v>
      </c>
      <c r="AS145" s="92" t="s">
        <v>5950</v>
      </c>
      <c r="AT145" s="98" t="s">
        <v>393</v>
      </c>
      <c r="AV145" s="17" t="s">
        <v>5537</v>
      </c>
      <c r="AW145" s="7" t="s">
        <v>5950</v>
      </c>
      <c r="AX145" s="6" t="s">
        <v>5537</v>
      </c>
      <c r="AY145" s="7"/>
      <c r="AZ145" s="3" t="s">
        <v>5537</v>
      </c>
      <c r="BA145" s="18" t="s">
        <v>5537</v>
      </c>
      <c r="BB145" s="18" t="s">
        <v>5537</v>
      </c>
      <c r="BC145" s="18" t="s">
        <v>5537</v>
      </c>
      <c r="BD145" s="18" t="s">
        <v>5537</v>
      </c>
      <c r="BE145" s="18" t="s">
        <v>5537</v>
      </c>
      <c r="BF145" s="18" t="s">
        <v>5537</v>
      </c>
      <c r="BG145" s="18" t="s">
        <v>5537</v>
      </c>
      <c r="BH145" s="18" t="s">
        <v>5537</v>
      </c>
      <c r="BI145" s="18" t="s">
        <v>5537</v>
      </c>
      <c r="BJ145" s="18" t="s">
        <v>5537</v>
      </c>
      <c r="BK145" s="18" t="s">
        <v>5537</v>
      </c>
      <c r="BL145" s="9" t="s">
        <v>5537</v>
      </c>
      <c r="BM145" s="14" t="s">
        <v>6391</v>
      </c>
      <c r="BN145" s="14" t="s">
        <v>5537</v>
      </c>
      <c r="BO145" s="14" t="str">
        <f>_xlfn.XLOOKUP(B145,'[4]cell downs 18042026 17h'!$B:$B,'[4]cell downs 18042026 17h'!$B:$B,"")</f>
        <v/>
      </c>
      <c r="BP145" s="14" t="str">
        <f>_xlfn.XLOOKUP(B145,'[5]Cells Huawei 19042026 15h'!$B:$B,'[5]Cells Huawei 19042026 15h'!$B:$B,"")</f>
        <v/>
      </c>
      <c r="BQ145" s="9" t="str">
        <f>_xlfn.XLOOKUP(B145,'[6]cells down 19042026 9H40'!$B:$B,'[6]cells down 19042026 9H40'!$B:$B,"")</f>
        <v/>
      </c>
      <c r="BR145" s="9" t="s">
        <v>393</v>
      </c>
      <c r="BS145" s="9" t="s">
        <v>5537</v>
      </c>
      <c r="BT145" s="108"/>
    </row>
    <row r="146" spans="1:72" s="9" customFormat="1" ht="17.5" customHeight="1" x14ac:dyDescent="0.35">
      <c r="A146" s="1" t="s">
        <v>1234</v>
      </c>
      <c r="B146" s="8" t="s">
        <v>1235</v>
      </c>
      <c r="C146" s="3" t="str">
        <f>_xlfn.XLOOKUP(B146,'[1]daily break down'!$D:$D,'[1]daily break down'!$E:$E,"")</f>
        <v>OUEST</v>
      </c>
      <c r="D146" s="1" t="s">
        <v>21</v>
      </c>
      <c r="E146" s="1" t="s">
        <v>122</v>
      </c>
      <c r="F146" s="3" t="s">
        <v>102</v>
      </c>
      <c r="G146" s="1" t="s">
        <v>1234</v>
      </c>
      <c r="H146" s="33" t="str">
        <f>_xlfn.XLOOKUP(B146,[2]CALCULATION!$B:$B,[2]CALCULATION!$H:$H,"")</f>
        <v>NOKIA</v>
      </c>
      <c r="I146" s="28">
        <v>0</v>
      </c>
      <c r="J146" s="28">
        <v>1.7653738154006539E-2</v>
      </c>
      <c r="K146" s="28">
        <v>1.5287085150800165E-2</v>
      </c>
      <c r="L146" s="28">
        <v>2.1402093980876723E-3</v>
      </c>
      <c r="M146" s="28">
        <v>7.7001549363382169E-3</v>
      </c>
      <c r="N146" s="28">
        <v>1.4621774840049048E-2</v>
      </c>
      <c r="O146" s="28">
        <v>2.5434047793585598E-2</v>
      </c>
      <c r="P146" s="28">
        <v>9.9746256518421436E-3</v>
      </c>
      <c r="Q146" s="28">
        <v>1.0953550361888461E-2</v>
      </c>
      <c r="R146" s="28">
        <v>5.941692894959323E-3</v>
      </c>
      <c r="S146" s="93">
        <v>9.7063063960668064E-2</v>
      </c>
      <c r="T146" s="93">
        <f>_xlfn.XLOOKUP(B146,'[3]Nur des jours'!$B:$B,'[3]Nur des jours'!$U:$U,"")</f>
        <v>4.6213541532903575</v>
      </c>
      <c r="U146" s="93">
        <v>4.6782552326955162</v>
      </c>
      <c r="V146" s="93">
        <v>4.626811687255481</v>
      </c>
      <c r="W146" s="93">
        <v>4.6213541532903575</v>
      </c>
      <c r="X146" s="93">
        <v>4.9373739059962958</v>
      </c>
      <c r="Y146" s="93">
        <v>4.6267403469422108</v>
      </c>
      <c r="Z146" s="93">
        <v>4.7669775677518951</v>
      </c>
      <c r="AA146" s="93">
        <v>4.6810124902620469</v>
      </c>
      <c r="AB146" s="93">
        <v>4.6249390040321536</v>
      </c>
      <c r="AC146" s="93">
        <f>_xlfn.XLOOKUP(B146,'[3]Nur des jours'!$B:$B,'[3]Nur des jours'!$N:$N,"")</f>
        <v>4.6303965379972771</v>
      </c>
      <c r="AD146" s="93">
        <v>4.6303965379972771</v>
      </c>
      <c r="AE146" s="93">
        <v>4.626758182020529</v>
      </c>
      <c r="AF146" s="93">
        <v>4.6265441610807212</v>
      </c>
      <c r="AG146" s="93"/>
      <c r="AH146" s="93">
        <v>4.6215146689952142</v>
      </c>
      <c r="AI146" s="93">
        <v>32.363569056268958</v>
      </c>
      <c r="AJ146" s="93">
        <v>0</v>
      </c>
      <c r="AK146" s="93">
        <v>0</v>
      </c>
      <c r="AL146" s="93">
        <v>4.6215146689952142</v>
      </c>
      <c r="AM146" s="49" t="s">
        <v>5559</v>
      </c>
      <c r="AN146" s="49"/>
      <c r="AO146" s="48" t="str" cm="1">
        <f t="array" ref="AO146">IFERROR(_xlfn.IFS(
AQ146="MPR ISSUE","PDH",
AQ146="BSS Hardware Issue","BSS",
AQ146="Sites strategiques, MLL, Pylone, etc.","ENVTECH",
AQ146="AKTIVCO DEFAUT GE &amp; POWER Cabinet","AKTIVCO",
AQ146="AKTIVCO Coupure ENEO &amp; Baisse de tension","AKTIVCO GRID ONLY",
AQ146="Coupure ENEO &amp; Baisse de tension","IHS GRID ONLY",
AQ146="Defaut GE &amp; POWER Cabinet","IHS",
AQ146="Sharing","Partners",
AQ146="Sites strategiques &amp; DataCenter","SST &amp; DC",
AQ146="Exclu","Exclu",
AQ146="SAT","SAT",
AQ146="SPARE-ISSUE","SPARE-ISSUE",
AQ146="Fiber CAmtel","TRANS_FO_CAMTEL",
AQ146="Fiber AOF","Fiber AOF",
AQ146="Projet OCM (HUAWEI)","TRAVAUX-HUAWEI",
AQ146="Projet OCM (NOKIA)","TRAVAUX-NOKIA",
AQ146="ACCESS-ISSUE","ACCESS-ISSUE",
AQ146="Projet OCM (ZTE, NOKIA, autres projets)","TRAVAUX OCM",
AQ146="No root CAuse","No root cause",
AQ146="ODU HS","PDH",
AQ146="IP &amp; VLAN","PDH",
AQ146="Warehouse HUAWEI","SPARE-ISSUE",
AQ146="SPARE-HS","SPARE-ISSUE",
AQ146="Power Telco","BSS",AQ146="no impacts","no impacts"
),"")</f>
        <v>No root cause</v>
      </c>
      <c r="AP146" s="48" t="str" cm="1">
        <f t="array" ref="AP146">IFERROR(_xlfn.IFS(
AQ146="MPR ISSUE","TX ISSUE",
AQ146="BSS Hardware Issue","RAN ISSUE",
AQ146="Sites strategiques, MLL, Pylone, etc.","ENVTECH",
AQ146="AKTIVCO DEFAUT GE &amp; POWER Cabinet","POWER ISSUE",
AQ146="AKTIVCO Coupure ENEO &amp; Baisse de tension","POWER ISSUE",
AQ146="Coupure ENEO &amp; Baisse de tension","POWER ISSUE",
AQ146="Defaut GE &amp; POWER Cabinet","POWER ISSUE",
AQ146="Sharing","POWER ISSUE",
AQ146="Sites strategiques &amp; DataCenter","POWER ISSUE",
AQ146="Exclu","Exclu",
AQ146="SAT","TX ISSUE",
AQ146="SPARE-ISSUE","SPARE-ISSUE",
AQ146="Fiber CAmtel","TX ISSUE",
AQ146="Fiber AOF","TX ISSUE",
AQ146="Projet OCM (HUAWEI)","TRAVAUX-HUAWEI",
AQ146="Projet OCM (NOKIA)","TRAVAUX -NOKIA",
AQ146="ACCESS-ISSUE","ACCESS-ISSUE",
AQ146="Projet OCM (ZTE, NOKIA, autres projets)","TRAVAUX OCM",
AQ146="No root CAuse","No root cause",
AQ146="ODU HS","TX ISSUE",
AQ146="IP &amp; VLAN","TX ISSUE",
AQ146="Warehouse HUAWEI","SPARE-ISSUE",
AQ146="SPARE-HS","SPARE-ISSUE",
AQ146="Power Telco","RAN ISSUE",AQ146="no impacts","no impacts"
),"")</f>
        <v>No root cause</v>
      </c>
      <c r="AQ146" s="67" t="s">
        <v>5344</v>
      </c>
      <c r="AR146" s="48" t="str" cm="1">
        <f t="array" ref="AR146">IFERROR(_xlfn.IFS(
AQ146="MPR ISSUE","ACTIVE",
AQ146="BSS Hardware Issue","ACTIVE",
AQ146="Sites strategiques, MLL, Pylone, etc.","PASSIVE",
AQ146="AKTIVCO DEFAUT GE &amp; POWER Cabinet","PASSIVE",
AQ146="AKTIVCO Coupure ENEO &amp; Baisse de tension","PASSIVE",
AQ146="Coupure ENEO &amp; Baisse de tension","PASSIVE",
AQ146="Defaut GE &amp; POWER Cabinet","PASSIVE",
AQ146="Sharing","PASSIVE",
AQ146="Sites strategiques &amp; DataCenter","PASSIVE",
AQ146="Exclu","Exclu",
AQ146="SAT","ACTIVE",
AQ146="SPARE-ISSUE","SPARE-ISSUE",
AQ146="Fiber CAmtel","ACTIVE",
AQ146="Fiber AOF","ACTIVE",
AQ146="Projet OCM (HUAWEI)","PLANNED WORKS",
AQ146="Projet OCM (NOKIA)","PLANNED WORKS",
AQ146="ACCESS-ISSUE","ACCESS-ISSUE",
AQ146="Projet OCM (ZTE, NOKIA, autres projets)","PLANNED WORKS",
AQ146="No root CAuse","No root cause",
AQ146="ODU HS","ACTIVE",
AQ146="IP &amp; VLAN","ACTIVE",
AQ146="Warehouse HUAWEI","SPARE-ISSUE",
AQ146="SPARE-HS","SPARE-ISSUE",
AQ146="Power Telco","ACTIVE", AQ146="no impacts","no impacts"
),"")</f>
        <v>No root cause</v>
      </c>
      <c r="AS146" s="92" t="s">
        <v>5950</v>
      </c>
      <c r="AT146" s="98" t="s">
        <v>1235</v>
      </c>
      <c r="AV146" s="17" t="s">
        <v>5537</v>
      </c>
      <c r="AW146" s="7" t="s">
        <v>5950</v>
      </c>
      <c r="AX146" s="6" t="s">
        <v>6342</v>
      </c>
      <c r="AY146" s="7"/>
      <c r="AZ146" s="3" t="s">
        <v>5537</v>
      </c>
      <c r="BA146" s="18" t="s">
        <v>5537</v>
      </c>
      <c r="BB146" s="18" t="s">
        <v>5537</v>
      </c>
      <c r="BC146" s="18" t="s">
        <v>5537</v>
      </c>
      <c r="BD146" s="18" t="s">
        <v>5537</v>
      </c>
      <c r="BE146" s="18" t="s">
        <v>5537</v>
      </c>
      <c r="BF146" s="18" t="s">
        <v>5537</v>
      </c>
      <c r="BG146" s="18" t="s">
        <v>5537</v>
      </c>
      <c r="BH146" s="18" t="s">
        <v>5537</v>
      </c>
      <c r="BI146" s="18" t="s">
        <v>5537</v>
      </c>
      <c r="BJ146" s="18" t="s">
        <v>5537</v>
      </c>
      <c r="BK146" s="18" t="s">
        <v>5537</v>
      </c>
      <c r="BL146" s="9" t="s">
        <v>5537</v>
      </c>
      <c r="BM146" s="14" t="s">
        <v>6391</v>
      </c>
      <c r="BN146" s="14" t="s">
        <v>5537</v>
      </c>
      <c r="BO146" s="14" t="str">
        <f>_xlfn.XLOOKUP(B146,'[4]cell downs 18042026 17h'!$B:$B,'[4]cell downs 18042026 17h'!$B:$B,"")</f>
        <v/>
      </c>
      <c r="BP146" s="14" t="str">
        <f>_xlfn.XLOOKUP(B146,'[5]Cells Huawei 19042026 15h'!$B:$B,'[5]Cells Huawei 19042026 15h'!$B:$B,"")</f>
        <v/>
      </c>
      <c r="BQ146" s="9" t="str">
        <f>_xlfn.XLOOKUP(B146,'[6]cells down 19042026 9H40'!$B:$B,'[6]cells down 19042026 9H40'!$B:$B,"")</f>
        <v/>
      </c>
      <c r="BR146" s="9" t="s">
        <v>5537</v>
      </c>
      <c r="BS146" s="9" t="s">
        <v>5537</v>
      </c>
      <c r="BT146" s="108"/>
    </row>
    <row r="147" spans="1:72" s="9" customFormat="1" ht="24" customHeight="1" x14ac:dyDescent="0.35">
      <c r="A147" s="1" t="s">
        <v>1025</v>
      </c>
      <c r="B147" s="8" t="s">
        <v>1026</v>
      </c>
      <c r="C147" s="3" t="str">
        <f>_xlfn.XLOOKUP(B147,'[1]daily break down'!$D:$D,'[1]daily break down'!$E:$E,"")</f>
        <v>ADAMAOUA</v>
      </c>
      <c r="D147" s="1" t="s">
        <v>11</v>
      </c>
      <c r="E147" s="1" t="s">
        <v>66</v>
      </c>
      <c r="F147" s="3" t="s">
        <v>90</v>
      </c>
      <c r="G147" s="1" t="s">
        <v>1025</v>
      </c>
      <c r="H147" s="33" t="str">
        <f>_xlfn.XLOOKUP(B147,[2]CALCULATION!$B:$B,[2]CALCULATION!$H:$H,"")</f>
        <v>NOKIA</v>
      </c>
      <c r="I147" s="28">
        <v>4.0341906800548985E-2</v>
      </c>
      <c r="J147" s="28">
        <v>8.1337371174915005E-2</v>
      </c>
      <c r="K147" s="28">
        <v>9.054351920832325E-2</v>
      </c>
      <c r="L147" s="28">
        <v>1.8193885657546861E-2</v>
      </c>
      <c r="M147" s="28">
        <v>0.18957023338579909</v>
      </c>
      <c r="N147" s="28">
        <v>9.6326146203208618E-3</v>
      </c>
      <c r="O147" s="28">
        <v>0.10769295214660166</v>
      </c>
      <c r="P147" s="28">
        <v>0.1816426628437785</v>
      </c>
      <c r="Q147" s="28">
        <v>3.592377473302923</v>
      </c>
      <c r="R147" s="28">
        <v>2.3167625440062394</v>
      </c>
      <c r="S147" s="93">
        <v>0.28905118856812884</v>
      </c>
      <c r="T147" s="93">
        <f>_xlfn.XLOOKUP(B147,'[3]Nur des jours'!$B:$B,'[3]Nur des jours'!$U:$U,"")</f>
        <v>3.6907172148385722E-2</v>
      </c>
      <c r="U147" s="93">
        <v>0.11362917616934116</v>
      </c>
      <c r="V147" s="93">
        <v>2.4884254435828985E-2</v>
      </c>
      <c r="W147" s="93">
        <v>3.6907172148385722E-2</v>
      </c>
      <c r="X147" s="93">
        <v>0.17454654455525967</v>
      </c>
      <c r="Y147" s="93">
        <v>0.21898095591804997</v>
      </c>
      <c r="Z147" s="93">
        <v>8.9369257866310808E-2</v>
      </c>
      <c r="AA147" s="93">
        <v>9.1682913999794433E-2</v>
      </c>
      <c r="AB147" s="93">
        <v>6.2611995032085976E-2</v>
      </c>
      <c r="AC147" s="93">
        <f>_xlfn.XLOOKUP(B147,'[3]Nur des jours'!$B:$B,'[3]Nur des jours'!$N:$N,"")</f>
        <v>9.9447826867202271E-2</v>
      </c>
      <c r="AD147" s="93">
        <v>9.9447826867202271E-2</v>
      </c>
      <c r="AE147" s="93">
        <v>0.10774257834581222</v>
      </c>
      <c r="AF147" s="93">
        <v>3.2822242409982529E-2</v>
      </c>
      <c r="AG147" s="93"/>
      <c r="AH147" s="93">
        <v>4.5269697296918459</v>
      </c>
      <c r="AI147" s="93">
        <v>7.4667577904871525</v>
      </c>
      <c r="AJ147" s="93">
        <v>10.308604432383543</v>
      </c>
      <c r="AK147" s="93">
        <v>0</v>
      </c>
      <c r="AL147" s="93">
        <v>4.5269697296918459</v>
      </c>
      <c r="AM147" s="49" t="s">
        <v>5559</v>
      </c>
      <c r="AN147" s="49"/>
      <c r="AO147" s="48" t="str" cm="1">
        <f t="array" ref="AO147">IFERROR(_xlfn.IFS(
AQ147="MPR ISSUE","PDH",
AQ147="BSS Hardware Issue","BSS",
AQ147="Sites strategiques, MLL, Pylone, etc.","ENVTECH",
AQ147="AKTIVCO DEFAUT GE &amp; POWER Cabinet","AKTIVCO",
AQ147="AKTIVCO Coupure ENEO &amp; Baisse de tension","AKTIVCO GRID ONLY",
AQ147="Coupure ENEO &amp; Baisse de tension","IHS GRID ONLY",
AQ147="Defaut GE &amp; POWER Cabinet","IHS",
AQ147="Sharing","Partners",
AQ147="Sites strategiques &amp; DataCenter","SST &amp; DC",
AQ147="Exclu","Exclu",
AQ147="SAT","SAT",
AQ147="SPARE-ISSUE","SPARE-ISSUE",
AQ147="Fiber CAmtel","TRANS_FO_CAMTEL",
AQ147="Fiber AOF","Fiber AOF",
AQ147="Projet OCM (HUAWEI)","TRAVAUX-HUAWEI",
AQ147="Projet OCM (NOKIA)","TRAVAUX-NOKIA",
AQ147="ACCESS-ISSUE","ACCESS-ISSUE",
AQ147="Projet OCM (ZTE, NOKIA, autres projets)","TRAVAUX OCM",
AQ147="No root CAuse","No root cause",
AQ147="ODU HS","PDH",
AQ147="IP &amp; VLAN","PDH",
AQ147="Warehouse HUAWEI","SPARE-ISSUE",
AQ147="SPARE-HS","SPARE-ISSUE",
AQ147="Power Telco","BSS",AQ147="no impacts","no impacts"
),"")</f>
        <v>No root cause</v>
      </c>
      <c r="AP147" s="48" t="str" cm="1">
        <f t="array" ref="AP147">IFERROR(_xlfn.IFS(
AQ147="MPR ISSUE","TX ISSUE",
AQ147="BSS Hardware Issue","RAN ISSUE",
AQ147="Sites strategiques, MLL, Pylone, etc.","ENVTECH",
AQ147="AKTIVCO DEFAUT GE &amp; POWER Cabinet","POWER ISSUE",
AQ147="AKTIVCO Coupure ENEO &amp; Baisse de tension","POWER ISSUE",
AQ147="Coupure ENEO &amp; Baisse de tension","POWER ISSUE",
AQ147="Defaut GE &amp; POWER Cabinet","POWER ISSUE",
AQ147="Sharing","POWER ISSUE",
AQ147="Sites strategiques &amp; DataCenter","POWER ISSUE",
AQ147="Exclu","Exclu",
AQ147="SAT","TX ISSUE",
AQ147="SPARE-ISSUE","SPARE-ISSUE",
AQ147="Fiber CAmtel","TX ISSUE",
AQ147="Fiber AOF","TX ISSUE",
AQ147="Projet OCM (HUAWEI)","TRAVAUX-HUAWEI",
AQ147="Projet OCM (NOKIA)","TRAVAUX -NOKIA",
AQ147="ACCESS-ISSUE","ACCESS-ISSUE",
AQ147="Projet OCM (ZTE, NOKIA, autres projets)","TRAVAUX OCM",
AQ147="No root CAuse","No root cause",
AQ147="ODU HS","TX ISSUE",
AQ147="IP &amp; VLAN","TX ISSUE",
AQ147="Warehouse HUAWEI","SPARE-ISSUE",
AQ147="SPARE-HS","SPARE-ISSUE",
AQ147="Power Telco","RAN ISSUE",AQ147="no impacts","no impacts"
),"")</f>
        <v>No root cause</v>
      </c>
      <c r="AQ147" s="67" t="s">
        <v>5344</v>
      </c>
      <c r="AR147" s="48" t="str" cm="1">
        <f t="array" ref="AR147">IFERROR(_xlfn.IFS(
AQ147="MPR ISSUE","ACTIVE",
AQ147="BSS Hardware Issue","ACTIVE",
AQ147="Sites strategiques, MLL, Pylone, etc.","PASSIVE",
AQ147="AKTIVCO DEFAUT GE &amp; POWER Cabinet","PASSIVE",
AQ147="AKTIVCO Coupure ENEO &amp; Baisse de tension","PASSIVE",
AQ147="Coupure ENEO &amp; Baisse de tension","PASSIVE",
AQ147="Defaut GE &amp; POWER Cabinet","PASSIVE",
AQ147="Sharing","PASSIVE",
AQ147="Sites strategiques &amp; DataCenter","PASSIVE",
AQ147="Exclu","Exclu",
AQ147="SAT","ACTIVE",
AQ147="SPARE-ISSUE","SPARE-ISSUE",
AQ147="Fiber CAmtel","ACTIVE",
AQ147="Fiber AOF","ACTIVE",
AQ147="Projet OCM (HUAWEI)","PLANNED WORKS",
AQ147="Projet OCM (NOKIA)","PLANNED WORKS",
AQ147="ACCESS-ISSUE","ACCESS-ISSUE",
AQ147="Projet OCM (ZTE, NOKIA, autres projets)","PLANNED WORKS",
AQ147="No root CAuse","No root cause",
AQ147="ODU HS","ACTIVE",
AQ147="IP &amp; VLAN","ACTIVE",
AQ147="Warehouse HUAWEI","SPARE-ISSUE",
AQ147="SPARE-HS","SPARE-ISSUE",
AQ147="Power Telco","ACTIVE", AQ147="no impacts","no impacts"
),"")</f>
        <v>No root cause</v>
      </c>
      <c r="AS147" s="98" t="s">
        <v>5987</v>
      </c>
      <c r="AT147" s="128" t="s">
        <v>4270</v>
      </c>
      <c r="AU147" s="9" t="s">
        <v>5926</v>
      </c>
      <c r="AV147" s="17" t="s">
        <v>5637</v>
      </c>
      <c r="AW147" s="7" t="s">
        <v>6068</v>
      </c>
      <c r="AX147" s="6" t="s">
        <v>5537</v>
      </c>
      <c r="AY147" s="7"/>
      <c r="AZ147" s="3" t="s">
        <v>5537</v>
      </c>
      <c r="BA147" s="18" t="s">
        <v>5537</v>
      </c>
      <c r="BB147" s="18" t="s">
        <v>5537</v>
      </c>
      <c r="BC147" s="18" t="s">
        <v>5537</v>
      </c>
      <c r="BD147" s="18" t="s">
        <v>5537</v>
      </c>
      <c r="BE147" s="18" t="s">
        <v>5537</v>
      </c>
      <c r="BF147" s="18" t="s">
        <v>5537</v>
      </c>
      <c r="BG147" s="18" t="s">
        <v>5537</v>
      </c>
      <c r="BH147" s="18" t="s">
        <v>5537</v>
      </c>
      <c r="BI147" s="18" t="s">
        <v>5537</v>
      </c>
      <c r="BJ147" s="18" t="s">
        <v>5653</v>
      </c>
      <c r="BK147" s="18" t="s">
        <v>6187</v>
      </c>
      <c r="BL147" s="9" t="s">
        <v>6188</v>
      </c>
      <c r="BM147" s="14" t="s">
        <v>6391</v>
      </c>
      <c r="BN147" s="14" t="s">
        <v>5537</v>
      </c>
      <c r="BO147" s="14" t="str">
        <f>_xlfn.XLOOKUP(B147,'[4]cell downs 18042026 17h'!$B:$B,'[4]cell downs 18042026 17h'!$B:$B,"")</f>
        <v/>
      </c>
      <c r="BP147" s="14" t="str">
        <f>_xlfn.XLOOKUP(B147,'[5]Cells Huawei 19042026 15h'!$B:$B,'[5]Cells Huawei 19042026 15h'!$B:$B,"")</f>
        <v/>
      </c>
      <c r="BQ147" s="9" t="str">
        <f>_xlfn.XLOOKUP(B147,'[6]cells down 19042026 9H40'!$B:$B,'[6]cells down 19042026 9H40'!$B:$B,"")</f>
        <v/>
      </c>
      <c r="BR147" s="9" t="s">
        <v>1026</v>
      </c>
      <c r="BS147" s="9" t="s">
        <v>5537</v>
      </c>
      <c r="BT147" s="108"/>
    </row>
    <row r="148" spans="1:72" s="9" customFormat="1" x14ac:dyDescent="0.35">
      <c r="A148" s="1" t="s">
        <v>3765</v>
      </c>
      <c r="B148" s="8" t="s">
        <v>3766</v>
      </c>
      <c r="C148" s="3" t="str">
        <f>_xlfn.XLOOKUP(B148,'[1]daily break down'!$D:$D,'[1]daily break down'!$E:$E,"")</f>
        <v>Garoua</v>
      </c>
      <c r="D148" s="1" t="s">
        <v>21</v>
      </c>
      <c r="E148" s="1" t="s">
        <v>22</v>
      </c>
      <c r="F148" s="3" t="s">
        <v>23</v>
      </c>
      <c r="G148" s="1" t="s">
        <v>24</v>
      </c>
      <c r="H148" s="32" t="str">
        <f>_xlfn.XLOOKUP(B148,[2]CALCULATION!$B:$B,[2]CALCULATION!$H:$H,"")</f>
        <v>Huawei</v>
      </c>
      <c r="I148" s="28">
        <v>0</v>
      </c>
      <c r="J148" s="28">
        <v>0</v>
      </c>
      <c r="K148" s="28">
        <v>0</v>
      </c>
      <c r="L148" s="28">
        <v>1.5567526460122192</v>
      </c>
      <c r="M148" s="28">
        <v>0</v>
      </c>
      <c r="N148" s="28">
        <v>8.1223086866819045</v>
      </c>
      <c r="O148" s="28">
        <v>4.1915109307627993</v>
      </c>
      <c r="P148" s="28">
        <v>0</v>
      </c>
      <c r="Q148" s="28">
        <v>0.86669563083385415</v>
      </c>
      <c r="R148" s="28">
        <v>0</v>
      </c>
      <c r="S148" s="93">
        <v>1.4492071237583217</v>
      </c>
      <c r="T148" s="93">
        <f>_xlfn.XLOOKUP(B148,'[3]Nur des jours'!$B:$B,'[3]Nur des jours'!$U:$U,"")</f>
        <v>0.3333376137521295</v>
      </c>
      <c r="U148" s="93">
        <v>0</v>
      </c>
      <c r="V148" s="93">
        <v>1.9723991461991308</v>
      </c>
      <c r="W148" s="93">
        <v>0.3333376137521295</v>
      </c>
      <c r="X148" s="93">
        <v>0</v>
      </c>
      <c r="Y148" s="93">
        <v>0</v>
      </c>
      <c r="Z148" s="93">
        <v>0.55966475759988354</v>
      </c>
      <c r="AA148" s="93">
        <v>1.3278572508867601</v>
      </c>
      <c r="AB148" s="93">
        <v>1.5944560015751941</v>
      </c>
      <c r="AC148" s="93">
        <f>_xlfn.XLOOKUP(B148,'[3]Nur des jours'!$B:$B,'[3]Nur des jours'!$N:$N,"")</f>
        <v>0</v>
      </c>
      <c r="AD148" s="93">
        <v>0</v>
      </c>
      <c r="AE148" s="93">
        <v>5.0753282367813526</v>
      </c>
      <c r="AF148" s="93">
        <v>1.8673862050663033</v>
      </c>
      <c r="AG148" s="93"/>
      <c r="AH148" s="93">
        <v>4.3306245416384863</v>
      </c>
      <c r="AI148" s="93">
        <v>7.3857005543365748</v>
      </c>
      <c r="AJ148" s="93">
        <v>9.4237911026789192</v>
      </c>
      <c r="AK148" s="93">
        <v>0.21529104750397812</v>
      </c>
      <c r="AL148" s="93">
        <v>4.3306245416384863</v>
      </c>
      <c r="AM148" s="49" t="s">
        <v>5559</v>
      </c>
      <c r="AN148" s="49"/>
      <c r="AO148" s="48" t="str" cm="1">
        <f t="array" ref="AO148">IFERROR(_xlfn.IFS(
AQ148="MPR ISSUE","PDH",
AQ148="BSS Hardware Issue","BSS",
AQ148="Sites strategiques, MLL, Pylone, etc.","ENVTECH",
AQ148="AKTIVCO DEFAUT GE &amp; POWER Cabinet","AKTIVCO",
AQ148="AKTIVCO Coupure ENEO &amp; Baisse de tension","AKTIVCO GRID ONLY",
AQ148="Coupure ENEO &amp; Baisse de tension","IHS GRID ONLY",
AQ148="Defaut GE &amp; POWER Cabinet","IHS",
AQ148="Sharing","Partners",
AQ148="Sites strategiques &amp; DataCenter","SST &amp; DC",
AQ148="Exclu","Exclu",
AQ148="SAT","SAT",
AQ148="SPARE-ISSUE","SPARE-ISSUE",
AQ148="Fiber CAmtel","TRANS_FO_CAMTEL",
AQ148="Fiber AOF","Fiber AOF",
AQ148="Projet OCM (HUAWEI)","TRAVAUX-HUAWEI",
AQ148="Projet OCM (NOKIA)","TRAVAUX-NOKIA",
AQ148="ACCESS-ISSUE","ACCESS-ISSUE",
AQ148="Projet OCM (ZTE, NOKIA, autres projets)","TRAVAUX OCM",
AQ148="No root CAuse","No root cause",
AQ148="ODU HS","PDH",
AQ148="IP &amp; VLAN","PDH",
AQ148="Warehouse HUAWEI","SPARE-ISSUE",
AQ148="SPARE-HS","SPARE-ISSUE",
AQ148="Power Telco","BSS",AQ148="no impacts","no impacts"
),"")</f>
        <v>AKTIVCO</v>
      </c>
      <c r="AP148" s="48" t="str" cm="1">
        <f t="array" ref="AP148">IFERROR(_xlfn.IFS(
AQ148="MPR ISSUE","TX ISSUE",
AQ148="BSS Hardware Issue","RAN ISSUE",
AQ148="Sites strategiques, MLL, Pylone, etc.","ENVTECH",
AQ148="AKTIVCO DEFAUT GE &amp; POWER Cabinet","POWER ISSUE",
AQ148="AKTIVCO Coupure ENEO &amp; Baisse de tension","POWER ISSUE",
AQ148="Coupure ENEO &amp; Baisse de tension","POWER ISSUE",
AQ148="Defaut GE &amp; POWER Cabinet","POWER ISSUE",
AQ148="Sharing","POWER ISSUE",
AQ148="Sites strategiques &amp; DataCenter","POWER ISSUE",
AQ148="Exclu","Exclu",
AQ148="SAT","TX ISSUE",
AQ148="SPARE-ISSUE","SPARE-ISSUE",
AQ148="Fiber CAmtel","TX ISSUE",
AQ148="Fiber AOF","TX ISSUE",
AQ148="Projet OCM (HUAWEI)","TRAVAUX-HUAWEI",
AQ148="Projet OCM (NOKIA)","TRAVAUX -NOKIA",
AQ148="ACCESS-ISSUE","ACCESS-ISSUE",
AQ148="Projet OCM (ZTE, NOKIA, autres projets)","TRAVAUX OCM",
AQ148="No root CAuse","No root cause",
AQ148="ODU HS","TX ISSUE",
AQ148="IP &amp; VLAN","TX ISSUE",
AQ148="Warehouse HUAWEI","SPARE-ISSUE",
AQ148="SPARE-HS","SPARE-ISSUE",
AQ148="Power Telco","RAN ISSUE",AQ148="no impacts","no impacts"
),"")</f>
        <v>POWER ISSUE</v>
      </c>
      <c r="AQ148" s="67" t="s">
        <v>5325</v>
      </c>
      <c r="AR148" s="48" t="str" cm="1">
        <f t="array" ref="AR148">IFERROR(_xlfn.IFS(
AQ148="MPR ISSUE","ACTIVE",
AQ148="BSS Hardware Issue","ACTIVE",
AQ148="Sites strategiques, MLL, Pylone, etc.","PASSIVE",
AQ148="AKTIVCO DEFAUT GE &amp; POWER Cabinet","PASSIVE",
AQ148="AKTIVCO Coupure ENEO &amp; Baisse de tension","PASSIVE",
AQ148="Coupure ENEO &amp; Baisse de tension","PASSIVE",
AQ148="Defaut GE &amp; POWER Cabinet","PASSIVE",
AQ148="Sharing","PASSIVE",
AQ148="Sites strategiques &amp; DataCenter","PASSIVE",
AQ148="Exclu","Exclu",
AQ148="SAT","ACTIVE",
AQ148="SPARE-ISSUE","SPARE-ISSUE",
AQ148="Fiber CAmtel","ACTIVE",
AQ148="Fiber AOF","ACTIVE",
AQ148="Projet OCM (HUAWEI)","PLANNED WORKS",
AQ148="Projet OCM (NOKIA)","PLANNED WORKS",
AQ148="ACCESS-ISSUE","ACCESS-ISSUE",
AQ148="Projet OCM (ZTE, NOKIA, autres projets)","PLANNED WORKS",
AQ148="No root CAuse","No root cause",
AQ148="ODU HS","ACTIVE",
AQ148="IP &amp; VLAN","ACTIVE",
AQ148="Warehouse HUAWEI","SPARE-ISSUE",
AQ148="SPARE-HS","SPARE-ISSUE",
AQ148="Power Telco","ACTIVE", AQ148="no impacts","no impacts"
),"")</f>
        <v>PASSIVE</v>
      </c>
      <c r="AS148" s="92" t="s">
        <v>6382</v>
      </c>
      <c r="AT148" s="98" t="s">
        <v>3766</v>
      </c>
      <c r="AV148" s="17" t="s">
        <v>5537</v>
      </c>
      <c r="AW148" s="7" t="s">
        <v>5962</v>
      </c>
      <c r="AX148" s="6" t="s">
        <v>6356</v>
      </c>
      <c r="AY148" s="7"/>
      <c r="AZ148" s="3" t="s">
        <v>5537</v>
      </c>
      <c r="BA148" s="18" t="s">
        <v>5537</v>
      </c>
      <c r="BB148" s="18" t="s">
        <v>5537</v>
      </c>
      <c r="BC148" s="18" t="s">
        <v>5537</v>
      </c>
      <c r="BD148" s="18" t="s">
        <v>5537</v>
      </c>
      <c r="BE148" s="18" t="s">
        <v>5537</v>
      </c>
      <c r="BF148" s="18" t="s">
        <v>5537</v>
      </c>
      <c r="BG148" s="18" t="s">
        <v>5537</v>
      </c>
      <c r="BH148" s="18" t="s">
        <v>5537</v>
      </c>
      <c r="BI148" s="18" t="s">
        <v>5537</v>
      </c>
      <c r="BJ148" s="18" t="s">
        <v>5653</v>
      </c>
      <c r="BK148" s="18" t="s">
        <v>5537</v>
      </c>
      <c r="BL148" s="9" t="s">
        <v>6189</v>
      </c>
      <c r="BM148" s="14" t="s">
        <v>6391</v>
      </c>
      <c r="BN148" s="14" t="s">
        <v>5537</v>
      </c>
      <c r="BO148" s="14" t="str">
        <f>_xlfn.XLOOKUP(B148,'[4]cell downs 18042026 17h'!$B:$B,'[4]cell downs 18042026 17h'!$B:$B,"")</f>
        <v/>
      </c>
      <c r="BP148" s="14" t="str">
        <f>_xlfn.XLOOKUP(B148,'[5]Cells Huawei 19042026 15h'!$B:$B,'[5]Cells Huawei 19042026 15h'!$B:$B,"")</f>
        <v/>
      </c>
      <c r="BQ148" s="9" t="str">
        <f>_xlfn.XLOOKUP(B148,'[6]cells down 19042026 9H40'!$B:$B,'[6]cells down 19042026 9H40'!$B:$B,"")</f>
        <v/>
      </c>
      <c r="BR148" s="9" t="s">
        <v>5537</v>
      </c>
      <c r="BS148" s="9" t="s">
        <v>594</v>
      </c>
      <c r="BT148" s="108"/>
    </row>
    <row r="149" spans="1:72" s="9" customFormat="1" x14ac:dyDescent="0.35">
      <c r="A149" s="1" t="s">
        <v>771</v>
      </c>
      <c r="B149" s="8" t="s">
        <v>772</v>
      </c>
      <c r="C149" s="3" t="str">
        <f>_xlfn.XLOOKUP(B149,'[1]daily break down'!$D:$D,'[1]daily break down'!$E:$E,"")</f>
        <v>LITTORAL</v>
      </c>
      <c r="D149" s="1" t="s">
        <v>11</v>
      </c>
      <c r="E149" s="1" t="s">
        <v>12</v>
      </c>
      <c r="F149" s="3" t="s">
        <v>31</v>
      </c>
      <c r="G149" s="1" t="s">
        <v>773</v>
      </c>
      <c r="H149" s="34" t="str">
        <f>_xlfn.XLOOKUP(B149,[2]CALCULATION!$B:$B,[2]CALCULATION!$H:$H,"")</f>
        <v>ZTE</v>
      </c>
      <c r="I149" s="28">
        <v>0</v>
      </c>
      <c r="J149" s="28">
        <v>0</v>
      </c>
      <c r="K149" s="28">
        <v>0</v>
      </c>
      <c r="L149" s="28">
        <v>0</v>
      </c>
      <c r="M149" s="28">
        <v>1.7882341274937013</v>
      </c>
      <c r="N149" s="28">
        <v>0</v>
      </c>
      <c r="O149" s="28">
        <v>1.8224061375498317</v>
      </c>
      <c r="P149" s="28">
        <v>0</v>
      </c>
      <c r="Q149" s="28">
        <v>9.1172920358527976E-2</v>
      </c>
      <c r="R149" s="28">
        <v>4.857472755134367</v>
      </c>
      <c r="S149" s="93">
        <v>0</v>
      </c>
      <c r="T149" s="93">
        <f>_xlfn.XLOOKUP(B149,'[3]Nur des jours'!$B:$B,'[3]Nur des jours'!$U:$U,"")</f>
        <v>1.1533231744727253</v>
      </c>
      <c r="U149" s="93">
        <v>0</v>
      </c>
      <c r="V149" s="93">
        <v>0</v>
      </c>
      <c r="W149" s="93">
        <v>1.1533231744727253</v>
      </c>
      <c r="X149" s="93">
        <v>0</v>
      </c>
      <c r="Y149" s="93">
        <v>0</v>
      </c>
      <c r="Z149" s="93">
        <v>0</v>
      </c>
      <c r="AA149" s="93">
        <v>0</v>
      </c>
      <c r="AB149" s="93">
        <v>0</v>
      </c>
      <c r="AC149" s="93">
        <f>_xlfn.XLOOKUP(B149,'[3]Nur des jours'!$B:$B,'[3]Nur des jours'!$N:$N,"")</f>
        <v>0</v>
      </c>
      <c r="AD149" s="93">
        <v>0</v>
      </c>
      <c r="AE149" s="93">
        <v>0</v>
      </c>
      <c r="AF149" s="93">
        <v>0</v>
      </c>
      <c r="AG149" s="93"/>
      <c r="AH149" s="93">
        <v>4.2673813539249998</v>
      </c>
      <c r="AI149" s="93">
        <v>2.0481627359527437</v>
      </c>
      <c r="AJ149" s="93">
        <v>1.7993844160878048</v>
      </c>
      <c r="AK149" s="93">
        <v>6.4638614739081577</v>
      </c>
      <c r="AL149" s="93">
        <v>4.2673813539249998</v>
      </c>
      <c r="AM149" s="49" t="s">
        <v>5559</v>
      </c>
      <c r="AN149" s="49"/>
      <c r="AO149" s="48" t="str" cm="1">
        <f t="array" ref="AO149">IFERROR(_xlfn.IFS(
AQ149="MPR ISSUE","PDH",
AQ149="BSS Hardware Issue","BSS",
AQ149="Sites strategiques, MLL, Pylone, etc.","ENVTECH",
AQ149="AKTIVCO DEFAUT GE &amp; POWER Cabinet","AKTIVCO",
AQ149="AKTIVCO Coupure ENEO &amp; Baisse de tension","AKTIVCO GRID ONLY",
AQ149="Coupure ENEO &amp; Baisse de tension","IHS GRID ONLY",
AQ149="Defaut GE &amp; POWER Cabinet","IHS",
AQ149="Sharing","Partners",
AQ149="Sites strategiques &amp; DataCenter","SST &amp; DC",
AQ149="Exclu","Exclu",
AQ149="SAT","SAT",
AQ149="SPARE-ISSUE","SPARE-ISSUE",
AQ149="Fiber CAmtel","TRANS_FO_CAMTEL",
AQ149="Fiber AOF","Fiber AOF",
AQ149="Projet OCM (HUAWEI)","TRAVAUX-HUAWEI",
AQ149="Projet OCM (NOKIA)","TRAVAUX-NOKIA",
AQ149="ACCESS-ISSUE","ACCESS-ISSUE",
AQ149="Projet OCM (ZTE, NOKIA, autres projets)","TRAVAUX OCM",
AQ149="No root CAuse","No root cause",
AQ149="ODU HS","PDH",
AQ149="IP &amp; VLAN","PDH",
AQ149="Warehouse HUAWEI","SPARE-ISSUE",
AQ149="SPARE-HS","SPARE-ISSUE",
AQ149="Power Telco","BSS",AQ149="no impacts","no impacts"
),"")</f>
        <v>IHS</v>
      </c>
      <c r="AP149" s="48" t="str" cm="1">
        <f t="array" ref="AP149">IFERROR(_xlfn.IFS(
AQ149="MPR ISSUE","TX ISSUE",
AQ149="BSS Hardware Issue","RAN ISSUE",
AQ149="Sites strategiques, MLL, Pylone, etc.","ENVTECH",
AQ149="AKTIVCO DEFAUT GE &amp; POWER Cabinet","POWER ISSUE",
AQ149="AKTIVCO Coupure ENEO &amp; Baisse de tension","POWER ISSUE",
AQ149="Coupure ENEO &amp; Baisse de tension","POWER ISSUE",
AQ149="Defaut GE &amp; POWER Cabinet","POWER ISSUE",
AQ149="Sharing","POWER ISSUE",
AQ149="Sites strategiques &amp; DataCenter","POWER ISSUE",
AQ149="Exclu","Exclu",
AQ149="SAT","TX ISSUE",
AQ149="SPARE-ISSUE","SPARE-ISSUE",
AQ149="Fiber CAmtel","TX ISSUE",
AQ149="Fiber AOF","TX ISSUE",
AQ149="Projet OCM (HUAWEI)","TRAVAUX-HUAWEI",
AQ149="Projet OCM (NOKIA)","TRAVAUX -NOKIA",
AQ149="ACCESS-ISSUE","ACCESS-ISSUE",
AQ149="Projet OCM (ZTE, NOKIA, autres projets)","TRAVAUX OCM",
AQ149="No root CAuse","No root cause",
AQ149="ODU HS","TX ISSUE",
AQ149="IP &amp; VLAN","TX ISSUE",
AQ149="Warehouse HUAWEI","SPARE-ISSUE",
AQ149="SPARE-HS","SPARE-ISSUE",
AQ149="Power Telco","RAN ISSUE",AQ149="no impacts","no impacts"
),"")</f>
        <v>POWER ISSUE</v>
      </c>
      <c r="AQ149" s="67" t="s">
        <v>5330</v>
      </c>
      <c r="AR149" s="48" t="str" cm="1">
        <f t="array" ref="AR149">IFERROR(_xlfn.IFS(
AQ149="MPR ISSUE","ACTIVE",
AQ149="BSS Hardware Issue","ACTIVE",
AQ149="Sites strategiques, MLL, Pylone, etc.","PASSIVE",
AQ149="AKTIVCO DEFAUT GE &amp; POWER Cabinet","PASSIVE",
AQ149="AKTIVCO Coupure ENEO &amp; Baisse de tension","PASSIVE",
AQ149="Coupure ENEO &amp; Baisse de tension","PASSIVE",
AQ149="Defaut GE &amp; POWER Cabinet","PASSIVE",
AQ149="Sharing","PASSIVE",
AQ149="Sites strategiques &amp; DataCenter","PASSIVE",
AQ149="Exclu","Exclu",
AQ149="SAT","ACTIVE",
AQ149="SPARE-ISSUE","SPARE-ISSUE",
AQ149="Fiber CAmtel","ACTIVE",
AQ149="Fiber AOF","ACTIVE",
AQ149="Projet OCM (HUAWEI)","PLANNED WORKS",
AQ149="Projet OCM (NOKIA)","PLANNED WORKS",
AQ149="ACCESS-ISSUE","ACCESS-ISSUE",
AQ149="Projet OCM (ZTE, NOKIA, autres projets)","PLANNED WORKS",
AQ149="No root CAuse","No root cause",
AQ149="ODU HS","ACTIVE",
AQ149="IP &amp; VLAN","ACTIVE",
AQ149="Warehouse HUAWEI","SPARE-ISSUE",
AQ149="SPARE-HS","SPARE-ISSUE",
AQ149="Power Telco","ACTIVE", AQ149="no impacts","no impacts"
),"")</f>
        <v>PASSIVE</v>
      </c>
      <c r="AS149" s="92" t="s">
        <v>6011</v>
      </c>
      <c r="AT149" s="98" t="s">
        <v>772</v>
      </c>
      <c r="AV149" s="17" t="s">
        <v>5537</v>
      </c>
      <c r="AW149" s="7" t="s">
        <v>5950</v>
      </c>
      <c r="AX149" s="6" t="s">
        <v>5537</v>
      </c>
      <c r="AY149" s="7"/>
      <c r="AZ149" s="3" t="s">
        <v>6190</v>
      </c>
      <c r="BA149" s="18" t="s">
        <v>5537</v>
      </c>
      <c r="BB149" s="18" t="s">
        <v>5537</v>
      </c>
      <c r="BC149" s="18" t="s">
        <v>5537</v>
      </c>
      <c r="BD149" s="18" t="s">
        <v>5537</v>
      </c>
      <c r="BE149" s="18" t="s">
        <v>5537</v>
      </c>
      <c r="BF149" s="18" t="s">
        <v>5537</v>
      </c>
      <c r="BG149" s="18" t="s">
        <v>5537</v>
      </c>
      <c r="BH149" s="18" t="s">
        <v>5537</v>
      </c>
      <c r="BI149" s="18" t="s">
        <v>5537</v>
      </c>
      <c r="BJ149" s="18" t="s">
        <v>5537</v>
      </c>
      <c r="BK149" s="18" t="s">
        <v>5537</v>
      </c>
      <c r="BL149" s="9" t="s">
        <v>6191</v>
      </c>
      <c r="BM149" s="14" t="s">
        <v>6391</v>
      </c>
      <c r="BN149" s="14" t="s">
        <v>5537</v>
      </c>
      <c r="BO149" s="14" t="str">
        <f>_xlfn.XLOOKUP(B149,'[4]cell downs 18042026 17h'!$B:$B,'[4]cell downs 18042026 17h'!$B:$B,"")</f>
        <v/>
      </c>
      <c r="BP149" s="14" t="str">
        <f>_xlfn.XLOOKUP(B149,'[5]Cells Huawei 19042026 15h'!$B:$B,'[5]Cells Huawei 19042026 15h'!$B:$B,"")</f>
        <v/>
      </c>
      <c r="BQ149" s="9" t="str">
        <f>_xlfn.XLOOKUP(B149,'[6]cells down 19042026 9H40'!$B:$B,'[6]cells down 19042026 9H40'!$B:$B,"")</f>
        <v/>
      </c>
      <c r="BR149" s="9" t="s">
        <v>772</v>
      </c>
      <c r="BS149" s="9" t="s">
        <v>5537</v>
      </c>
      <c r="BT149" s="108"/>
    </row>
    <row r="150" spans="1:72" s="9" customFormat="1" ht="38.5" customHeight="1" x14ac:dyDescent="0.35">
      <c r="A150" s="1" t="s">
        <v>1636</v>
      </c>
      <c r="B150" s="1" t="s">
        <v>1637</v>
      </c>
      <c r="C150" s="3" t="str">
        <f>_xlfn.XLOOKUP(B150,'[1]daily break down'!$D:$D,'[1]daily break down'!$E:$E,"")</f>
        <v>Douala</v>
      </c>
      <c r="D150" s="1" t="s">
        <v>21</v>
      </c>
      <c r="E150" s="1" t="s">
        <v>30</v>
      </c>
      <c r="F150" s="3" t="s">
        <v>31</v>
      </c>
      <c r="G150" s="1" t="s">
        <v>32</v>
      </c>
      <c r="H150" s="34" t="str">
        <f>_xlfn.XLOOKUP(B150,[2]CALCULATION!$B:$B,[2]CALCULATION!$H:$H,"")</f>
        <v>ZTE</v>
      </c>
      <c r="I150" s="28">
        <v>13.868556899607057</v>
      </c>
      <c r="J150" s="28">
        <v>13.868556899607057</v>
      </c>
      <c r="K150" s="28">
        <v>13.868556899607057</v>
      </c>
      <c r="L150" s="28">
        <v>13.868556899607057</v>
      </c>
      <c r="M150" s="28">
        <v>17.112632799993154</v>
      </c>
      <c r="N150" s="28">
        <v>0.55370784144187368</v>
      </c>
      <c r="O150" s="28">
        <v>0.47801576906284549</v>
      </c>
      <c r="P150" s="28">
        <v>6.0238868770920542</v>
      </c>
      <c r="Q150" s="28">
        <v>3.8312066785947674</v>
      </c>
      <c r="R150" s="28">
        <v>1.4139650090031481</v>
      </c>
      <c r="S150" s="93">
        <v>1.6922635710677936</v>
      </c>
      <c r="T150" s="93">
        <f>_xlfn.XLOOKUP(B150,'[3]Nur des jours'!$B:$B,'[3]Nur des jours'!$U:$U,"")</f>
        <v>2.0240852031629442</v>
      </c>
      <c r="U150" s="93">
        <v>0</v>
      </c>
      <c r="V150" s="93">
        <v>0.34710629421315908</v>
      </c>
      <c r="W150" s="93">
        <v>2.0240852031629442</v>
      </c>
      <c r="X150" s="93">
        <v>1.3820758889716434</v>
      </c>
      <c r="Y150" s="93">
        <v>15.174798035573136</v>
      </c>
      <c r="Z150" s="93">
        <v>25.836643523869043</v>
      </c>
      <c r="AA150" s="93">
        <v>1.4810605736331917</v>
      </c>
      <c r="AB150" s="93">
        <v>0</v>
      </c>
      <c r="AC150" s="93">
        <f>_xlfn.XLOOKUP(B150,'[3]Nur des jours'!$B:$B,'[3]Nur des jours'!$N:$N,"")</f>
        <v>2.5835002696663842</v>
      </c>
      <c r="AD150" s="93">
        <v>2.5835002696663842</v>
      </c>
      <c r="AE150" s="93">
        <v>4.0942740837763569</v>
      </c>
      <c r="AF150" s="93">
        <v>0</v>
      </c>
      <c r="AG150" s="93"/>
      <c r="AH150" s="93">
        <v>4.207134459368838</v>
      </c>
      <c r="AI150" s="93">
        <v>3.5603985068482746</v>
      </c>
      <c r="AJ150" s="93">
        <v>3.2649237872775929</v>
      </c>
      <c r="AK150" s="93">
        <v>4.9907850643622762</v>
      </c>
      <c r="AL150" s="93">
        <v>4.207134459368838</v>
      </c>
      <c r="AM150" s="49" t="s">
        <v>5559</v>
      </c>
      <c r="AN150" s="49"/>
      <c r="AO150" s="48" t="str" cm="1">
        <f t="array" ref="AO150">IFERROR(_xlfn.IFS(
AQ150="MPR ISSUE","PDH",
AQ150="BSS Hardware Issue","BSS",
AQ150="Sites strategiques, MLL, Pylone, etc.","ENVTECH",
AQ150="AKTIVCO DEFAUT GE &amp; POWER Cabinet","AKTIVCO",
AQ150="AKTIVCO Coupure ENEO &amp; Baisse de tension","AKTIVCO GRID ONLY",
AQ150="Coupure ENEO &amp; Baisse de tension","IHS GRID ONLY",
AQ150="Defaut GE &amp; POWER Cabinet","IHS",
AQ150="Sharing","Partners",
AQ150="Sites strategiques &amp; DataCenter","SST &amp; DC",
AQ150="Exclu","Exclu",
AQ150="SAT","SAT",
AQ150="SPARE-ISSUE","SPARE-ISSUE",
AQ150="Fiber CAmtel","TRANS_FO_CAMTEL",
AQ150="Fiber AOF","Fiber AOF",
AQ150="Projet OCM (HUAWEI)","TRAVAUX-HUAWEI",
AQ150="Projet OCM (NOKIA)","TRAVAUX-NOKIA",
AQ150="ACCESS-ISSUE","ACCESS-ISSUE",
AQ150="Projet OCM (ZTE, NOKIA, autres projets)","TRAVAUX OCM",
AQ150="No root CAuse","No root cause",
AQ150="ODU HS","PDH",
AQ150="IP &amp; VLAN","PDH",
AQ150="Warehouse HUAWEI","SPARE-ISSUE",
AQ150="SPARE-HS","SPARE-ISSUE",
AQ150="Power Telco","BSS",AQ150="no impacts","no impacts"
),"")</f>
        <v>AKTIVCO GRID ONLY</v>
      </c>
      <c r="AP150" s="48" t="str" cm="1">
        <f t="array" ref="AP150">IFERROR(_xlfn.IFS(
AQ150="MPR ISSUE","TX ISSUE",
AQ150="BSS Hardware Issue","RAN ISSUE",
AQ150="Sites strategiques, MLL, Pylone, etc.","ENVTECH",
AQ150="AKTIVCO DEFAUT GE &amp; POWER Cabinet","POWER ISSUE",
AQ150="AKTIVCO Coupure ENEO &amp; Baisse de tension","POWER ISSUE",
AQ150="Coupure ENEO &amp; Baisse de tension","POWER ISSUE",
AQ150="Defaut GE &amp; POWER Cabinet","POWER ISSUE",
AQ150="Sharing","POWER ISSUE",
AQ150="Sites strategiques &amp; DataCenter","POWER ISSUE",
AQ150="Exclu","Exclu",
AQ150="SAT","TX ISSUE",
AQ150="SPARE-ISSUE","SPARE-ISSUE",
AQ150="Fiber CAmtel","TX ISSUE",
AQ150="Fiber AOF","TX ISSUE",
AQ150="Projet OCM (HUAWEI)","TRAVAUX-HUAWEI",
AQ150="Projet OCM (NOKIA)","TRAVAUX -NOKIA",
AQ150="ACCESS-ISSUE","ACCESS-ISSUE",
AQ150="Projet OCM (ZTE, NOKIA, autres projets)","TRAVAUX OCM",
AQ150="No root CAuse","No root cause",
AQ150="ODU HS","TX ISSUE",
AQ150="IP &amp; VLAN","TX ISSUE",
AQ150="Warehouse HUAWEI","SPARE-ISSUE",
AQ150="SPARE-HS","SPARE-ISSUE",
AQ150="Power Telco","RAN ISSUE",AQ150="no impacts","no impacts"
),"")</f>
        <v>POWER ISSUE</v>
      </c>
      <c r="AQ150" s="67" t="s">
        <v>5327</v>
      </c>
      <c r="AR150" s="48" t="str" cm="1">
        <f t="array" ref="AR150">IFERROR(_xlfn.IFS(
AQ150="MPR ISSUE","ACTIVE",
AQ150="BSS Hardware Issue","ACTIVE",
AQ150="Sites strategiques, MLL, Pylone, etc.","PASSIVE",
AQ150="AKTIVCO DEFAUT GE &amp; POWER Cabinet","PASSIVE",
AQ150="AKTIVCO Coupure ENEO &amp; Baisse de tension","PASSIVE",
AQ150="Coupure ENEO &amp; Baisse de tension","PASSIVE",
AQ150="Defaut GE &amp; POWER Cabinet","PASSIVE",
AQ150="Sharing","PASSIVE",
AQ150="Sites strategiques &amp; DataCenter","PASSIVE",
AQ150="Exclu","Exclu",
AQ150="SAT","ACTIVE",
AQ150="SPARE-ISSUE","SPARE-ISSUE",
AQ150="Fiber CAmtel","ACTIVE",
AQ150="Fiber AOF","ACTIVE",
AQ150="Projet OCM (HUAWEI)","PLANNED WORKS",
AQ150="Projet OCM (NOKIA)","PLANNED WORKS",
AQ150="ACCESS-ISSUE","ACCESS-ISSUE",
AQ150="Projet OCM (ZTE, NOKIA, autres projets)","PLANNED WORKS",
AQ150="No root CAuse","No root cause",
AQ150="ODU HS","ACTIVE",
AQ150="IP &amp; VLAN","ACTIVE",
AQ150="Warehouse HUAWEI","SPARE-ISSUE",
AQ150="SPARE-HS","SPARE-ISSUE",
AQ150="Power Telco","ACTIVE", AQ150="no impacts","no impacts"
),"")</f>
        <v>PASSIVE</v>
      </c>
      <c r="AS150" s="92" t="s">
        <v>6383</v>
      </c>
      <c r="AT150" s="128" t="s">
        <v>1629</v>
      </c>
      <c r="AU150" s="9" t="s">
        <v>5942</v>
      </c>
      <c r="AV150" s="17" t="s">
        <v>5537</v>
      </c>
      <c r="AW150" s="7" t="s">
        <v>5962</v>
      </c>
      <c r="AX150" s="6" t="s">
        <v>6340</v>
      </c>
      <c r="AY150" s="7"/>
      <c r="AZ150" s="3" t="s">
        <v>5537</v>
      </c>
      <c r="BA150" s="18" t="s">
        <v>5537</v>
      </c>
      <c r="BB150" s="18" t="s">
        <v>5537</v>
      </c>
      <c r="BC150" s="18" t="s">
        <v>5537</v>
      </c>
      <c r="BD150" s="18" t="s">
        <v>5537</v>
      </c>
      <c r="BE150" s="18" t="s">
        <v>5537</v>
      </c>
      <c r="BF150" s="18" t="s">
        <v>5537</v>
      </c>
      <c r="BG150" s="18" t="s">
        <v>5537</v>
      </c>
      <c r="BH150" s="18" t="s">
        <v>5537</v>
      </c>
      <c r="BI150" s="18" t="s">
        <v>5537</v>
      </c>
      <c r="BJ150" s="18" t="s">
        <v>5537</v>
      </c>
      <c r="BK150" s="18" t="s">
        <v>5537</v>
      </c>
      <c r="BL150" s="9" t="s">
        <v>5777</v>
      </c>
      <c r="BM150" s="14" t="s">
        <v>6391</v>
      </c>
      <c r="BN150" s="14" t="s">
        <v>5537</v>
      </c>
      <c r="BO150" s="14" t="str">
        <f>_xlfn.XLOOKUP(B150,'[4]cell downs 18042026 17h'!$B:$B,'[4]cell downs 18042026 17h'!$B:$B,"")</f>
        <v/>
      </c>
      <c r="BP150" s="14" t="str">
        <f>_xlfn.XLOOKUP(B150,'[5]Cells Huawei 19042026 15h'!$B:$B,'[5]Cells Huawei 19042026 15h'!$B:$B,"")</f>
        <v/>
      </c>
      <c r="BQ150" s="9" t="str">
        <f>_xlfn.XLOOKUP(B150,'[6]cells down 19042026 9H40'!$B:$B,'[6]cells down 19042026 9H40'!$B:$B,"")</f>
        <v/>
      </c>
      <c r="BR150" s="9" t="s">
        <v>5537</v>
      </c>
      <c r="BS150" s="9" t="s">
        <v>302</v>
      </c>
      <c r="BT150" s="108"/>
    </row>
    <row r="151" spans="1:72" s="9" customFormat="1" x14ac:dyDescent="0.35">
      <c r="A151" s="1" t="s">
        <v>1557</v>
      </c>
      <c r="B151" s="8" t="s">
        <v>1558</v>
      </c>
      <c r="C151" s="3" t="str">
        <f>_xlfn.XLOOKUP(B151,'[1]daily break down'!$D:$D,'[1]daily break down'!$E:$E,"")</f>
        <v>Maroua</v>
      </c>
      <c r="D151" s="1" t="s">
        <v>11</v>
      </c>
      <c r="E151" s="1" t="s">
        <v>12</v>
      </c>
      <c r="F151" s="3" t="s">
        <v>55</v>
      </c>
      <c r="G151" s="1" t="s">
        <v>84</v>
      </c>
      <c r="H151" s="32" t="str">
        <f>_xlfn.XLOOKUP(B151,[2]CALCULATION!$B:$B,[2]CALCULATION!$H:$H,"")</f>
        <v>Huawei</v>
      </c>
      <c r="I151" s="28">
        <v>3.049495195943305</v>
      </c>
      <c r="J151" s="28">
        <v>1.5487982010826613</v>
      </c>
      <c r="K151" s="28">
        <v>1.5409507666230065</v>
      </c>
      <c r="L151" s="28">
        <v>1.9409023978906097</v>
      </c>
      <c r="M151" s="28">
        <v>1.7827409233719427</v>
      </c>
      <c r="N151" s="28">
        <v>1.5409507666230065</v>
      </c>
      <c r="O151" s="28">
        <v>1.5409507666230065</v>
      </c>
      <c r="P151" s="28">
        <v>2.6094324735398771</v>
      </c>
      <c r="Q151" s="28">
        <v>1.93993930366147</v>
      </c>
      <c r="R151" s="28">
        <v>0.40102173596664697</v>
      </c>
      <c r="S151" s="93">
        <v>0</v>
      </c>
      <c r="T151" s="93">
        <f>_xlfn.XLOOKUP(B151,'[3]Nur des jours'!$B:$B,'[3]Nur des jours'!$U:$U,"")</f>
        <v>1.2312803017980611</v>
      </c>
      <c r="U151" s="93">
        <v>0.55713217647881341</v>
      </c>
      <c r="V151" s="93">
        <v>0</v>
      </c>
      <c r="W151" s="93">
        <v>1.2312803017980611</v>
      </c>
      <c r="X151" s="93">
        <v>0</v>
      </c>
      <c r="Y151" s="93">
        <v>0.29914776861768155</v>
      </c>
      <c r="Z151" s="93">
        <v>1.9861321565035257</v>
      </c>
      <c r="AA151" s="93">
        <v>0</v>
      </c>
      <c r="AB151" s="93">
        <v>0</v>
      </c>
      <c r="AC151" s="93">
        <f>_xlfn.XLOOKUP(B151,'[3]Nur des jours'!$B:$B,'[3]Nur des jours'!$N:$N,"")</f>
        <v>0</v>
      </c>
      <c r="AD151" s="93">
        <v>0</v>
      </c>
      <c r="AE151" s="93">
        <v>0</v>
      </c>
      <c r="AF151" s="93">
        <v>0</v>
      </c>
      <c r="AG151" s="93"/>
      <c r="AH151" s="93">
        <v>3.9529845933459469</v>
      </c>
      <c r="AI151" s="93">
        <v>5.0863727923455997</v>
      </c>
      <c r="AJ151" s="93">
        <v>6.5345758064132262</v>
      </c>
      <c r="AK151" s="93">
        <v>1.9807118373618577</v>
      </c>
      <c r="AL151" s="93">
        <v>3.9529845933459469</v>
      </c>
      <c r="AM151" s="49" t="s">
        <v>5559</v>
      </c>
      <c r="AN151" s="49"/>
      <c r="AO151" s="48" t="str" cm="1">
        <f t="array" ref="AO151">IFERROR(_xlfn.IFS(
AQ151="MPR ISSUE","PDH",
AQ151="BSS Hardware Issue","BSS",
AQ151="Sites strategiques, MLL, Pylone, etc.","ENVTECH",
AQ151="AKTIVCO DEFAUT GE &amp; POWER Cabinet","AKTIVCO",
AQ151="AKTIVCO Coupure ENEO &amp; Baisse de tension","AKTIVCO GRID ONLY",
AQ151="Coupure ENEO &amp; Baisse de tension","IHS GRID ONLY",
AQ151="Defaut GE &amp; POWER Cabinet","IHS",
AQ151="Sharing","Partners",
AQ151="Sites strategiques &amp; DataCenter","SST &amp; DC",
AQ151="Exclu","Exclu",
AQ151="SAT","SAT",
AQ151="SPARE-ISSUE","SPARE-ISSUE",
AQ151="Fiber CAmtel","TRANS_FO_CAMTEL",
AQ151="Fiber AOF","Fiber AOF",
AQ151="Projet OCM (HUAWEI)","TRAVAUX-HUAWEI",
AQ151="Projet OCM (NOKIA)","TRAVAUX-NOKIA",
AQ151="ACCESS-ISSUE","ACCESS-ISSUE",
AQ151="Projet OCM (ZTE, NOKIA, autres projets)","TRAVAUX OCM",
AQ151="No root CAuse","No root cause",
AQ151="ODU HS","PDH",
AQ151="IP &amp; VLAN","PDH",
AQ151="Warehouse HUAWEI","SPARE-ISSUE",
AQ151="SPARE-HS","SPARE-ISSUE",
AQ151="Power Telco","BSS",AQ151="no impacts","no impacts"
),"")</f>
        <v>IHS</v>
      </c>
      <c r="AP151" s="48" t="str" cm="1">
        <f t="array" ref="AP151">IFERROR(_xlfn.IFS(
AQ151="MPR ISSUE","TX ISSUE",
AQ151="BSS Hardware Issue","RAN ISSUE",
AQ151="Sites strategiques, MLL, Pylone, etc.","ENVTECH",
AQ151="AKTIVCO DEFAUT GE &amp; POWER Cabinet","POWER ISSUE",
AQ151="AKTIVCO Coupure ENEO &amp; Baisse de tension","POWER ISSUE",
AQ151="Coupure ENEO &amp; Baisse de tension","POWER ISSUE",
AQ151="Defaut GE &amp; POWER Cabinet","POWER ISSUE",
AQ151="Sharing","POWER ISSUE",
AQ151="Sites strategiques &amp; DataCenter","POWER ISSUE",
AQ151="Exclu","Exclu",
AQ151="SAT","TX ISSUE",
AQ151="SPARE-ISSUE","SPARE-ISSUE",
AQ151="Fiber CAmtel","TX ISSUE",
AQ151="Fiber AOF","TX ISSUE",
AQ151="Projet OCM (HUAWEI)","TRAVAUX-HUAWEI",
AQ151="Projet OCM (NOKIA)","TRAVAUX -NOKIA",
AQ151="ACCESS-ISSUE","ACCESS-ISSUE",
AQ151="Projet OCM (ZTE, NOKIA, autres projets)","TRAVAUX OCM",
AQ151="No root CAuse","No root cause",
AQ151="ODU HS","TX ISSUE",
AQ151="IP &amp; VLAN","TX ISSUE",
AQ151="Warehouse HUAWEI","SPARE-ISSUE",
AQ151="SPARE-HS","SPARE-ISSUE",
AQ151="Power Telco","RAN ISSUE",AQ151="no impacts","no impacts"
),"")</f>
        <v>POWER ISSUE</v>
      </c>
      <c r="AQ151" s="67" t="s">
        <v>5330</v>
      </c>
      <c r="AR151" s="48" t="str" cm="1">
        <f t="array" ref="AR151">IFERROR(_xlfn.IFS(
AQ151="MPR ISSUE","ACTIVE",
AQ151="BSS Hardware Issue","ACTIVE",
AQ151="Sites strategiques, MLL, Pylone, etc.","PASSIVE",
AQ151="AKTIVCO DEFAUT GE &amp; POWER Cabinet","PASSIVE",
AQ151="AKTIVCO Coupure ENEO &amp; Baisse de tension","PASSIVE",
AQ151="Coupure ENEO &amp; Baisse de tension","PASSIVE",
AQ151="Defaut GE &amp; POWER Cabinet","PASSIVE",
AQ151="Sharing","PASSIVE",
AQ151="Sites strategiques &amp; DataCenter","PASSIVE",
AQ151="Exclu","Exclu",
AQ151="SAT","ACTIVE",
AQ151="SPARE-ISSUE","SPARE-ISSUE",
AQ151="Fiber CAmtel","ACTIVE",
AQ151="Fiber AOF","ACTIVE",
AQ151="Projet OCM (HUAWEI)","PLANNED WORKS",
AQ151="Projet OCM (NOKIA)","PLANNED WORKS",
AQ151="ACCESS-ISSUE","ACCESS-ISSUE",
AQ151="Projet OCM (ZTE, NOKIA, autres projets)","PLANNED WORKS",
AQ151="No root CAuse","No root cause",
AQ151="ODU HS","ACTIVE",
AQ151="IP &amp; VLAN","ACTIVE",
AQ151="Warehouse HUAWEI","SPARE-ISSUE",
AQ151="SPARE-HS","SPARE-ISSUE",
AQ151="Power Telco","ACTIVE", AQ151="no impacts","no impacts"
),"")</f>
        <v>PASSIVE</v>
      </c>
      <c r="AS151" s="92" t="s">
        <v>6007</v>
      </c>
      <c r="AT151" s="98" t="s">
        <v>1558</v>
      </c>
      <c r="AV151" s="17" t="s">
        <v>5537</v>
      </c>
      <c r="AW151" s="7" t="s">
        <v>5962</v>
      </c>
      <c r="AX151" s="6" t="s">
        <v>5537</v>
      </c>
      <c r="AY151" s="7"/>
      <c r="AZ151" s="3" t="s">
        <v>5825</v>
      </c>
      <c r="BA151" s="18" t="s">
        <v>5537</v>
      </c>
      <c r="BB151" s="18" t="s">
        <v>5537</v>
      </c>
      <c r="BC151" s="18" t="s">
        <v>5537</v>
      </c>
      <c r="BD151" s="18" t="s">
        <v>5537</v>
      </c>
      <c r="BE151" s="18" t="s">
        <v>5537</v>
      </c>
      <c r="BF151" s="18" t="s">
        <v>5537</v>
      </c>
      <c r="BG151" s="18" t="s">
        <v>5537</v>
      </c>
      <c r="BH151" s="18" t="s">
        <v>5537</v>
      </c>
      <c r="BI151" s="18" t="s">
        <v>5537</v>
      </c>
      <c r="BJ151" s="18" t="s">
        <v>5537</v>
      </c>
      <c r="BK151" s="18" t="s">
        <v>5537</v>
      </c>
      <c r="BL151" s="9" t="s">
        <v>5537</v>
      </c>
      <c r="BM151" s="14" t="s">
        <v>6391</v>
      </c>
      <c r="BN151" s="14" t="s">
        <v>5537</v>
      </c>
      <c r="BO151" s="14" t="str">
        <f>_xlfn.XLOOKUP(B151,'[4]cell downs 18042026 17h'!$B:$B,'[4]cell downs 18042026 17h'!$B:$B,"")</f>
        <v/>
      </c>
      <c r="BP151" s="14" t="str">
        <f>_xlfn.XLOOKUP(B151,'[5]Cells Huawei 19042026 15h'!$B:$B,'[5]Cells Huawei 19042026 15h'!$B:$B,"")</f>
        <v/>
      </c>
      <c r="BQ151" s="9" t="str">
        <f>_xlfn.XLOOKUP(B151,'[6]cells down 19042026 9H40'!$B:$B,'[6]cells down 19042026 9H40'!$B:$B,"")</f>
        <v/>
      </c>
      <c r="BR151" s="9" t="s">
        <v>1558</v>
      </c>
      <c r="BS151" s="9" t="s">
        <v>5537</v>
      </c>
      <c r="BT151" s="108"/>
    </row>
    <row r="152" spans="1:72" s="9" customFormat="1" x14ac:dyDescent="0.35">
      <c r="A152" s="1" t="s">
        <v>1873</v>
      </c>
      <c r="B152" s="8" t="s">
        <v>1874</v>
      </c>
      <c r="C152" s="3" t="str">
        <f>_xlfn.XLOOKUP(B152,'[1]daily break down'!$D:$D,'[1]daily break down'!$E:$E,"")</f>
        <v>EXTREME-NORD</v>
      </c>
      <c r="D152" s="1" t="s">
        <v>11</v>
      </c>
      <c r="E152" s="1" t="s">
        <v>12</v>
      </c>
      <c r="F152" s="3" t="s">
        <v>55</v>
      </c>
      <c r="G152" s="1" t="s">
        <v>1875</v>
      </c>
      <c r="H152" s="33" t="str">
        <f>_xlfn.XLOOKUP(B152,[2]CALCULATION!$B:$B,[2]CALCULATION!$H:$H,"")</f>
        <v>NOKIA</v>
      </c>
      <c r="I152" s="28">
        <v>4.6876895332991761</v>
      </c>
      <c r="J152" s="28">
        <v>1.8823301070117275</v>
      </c>
      <c r="K152" s="28">
        <v>1.362283766148592</v>
      </c>
      <c r="L152" s="28">
        <v>0.30649760972556783</v>
      </c>
      <c r="M152" s="28">
        <v>2.3236044235416293</v>
      </c>
      <c r="N152" s="28">
        <v>7.7729756139394382E-2</v>
      </c>
      <c r="O152" s="28">
        <v>8.8744708454262859</v>
      </c>
      <c r="P152" s="28">
        <v>3.7355210727714008</v>
      </c>
      <c r="Q152" s="28">
        <v>3.7353992506790616</v>
      </c>
      <c r="R152" s="28">
        <v>8.9425082683423099E-2</v>
      </c>
      <c r="S152" s="93">
        <v>0.2283569324336959</v>
      </c>
      <c r="T152" s="93">
        <f>_xlfn.XLOOKUP(B152,'[3]Nur des jours'!$B:$B,'[3]Nur des jours'!$U:$U,"")</f>
        <v>4.9913417229006471</v>
      </c>
      <c r="U152" s="93">
        <v>2.3851016535055876</v>
      </c>
      <c r="V152" s="93">
        <v>3.9357413250195168</v>
      </c>
      <c r="W152" s="93">
        <v>4.9913417229006471</v>
      </c>
      <c r="X152" s="93">
        <v>0.27593266393779775</v>
      </c>
      <c r="Y152" s="93">
        <v>1.1990304237236893</v>
      </c>
      <c r="Z152" s="93">
        <v>1.0100442362261528</v>
      </c>
      <c r="AA152" s="93">
        <v>4.8036473420521211E-2</v>
      </c>
      <c r="AB152" s="93">
        <v>1.5412982105461215</v>
      </c>
      <c r="AC152" s="93">
        <f>_xlfn.XLOOKUP(B152,'[3]Nur des jours'!$B:$B,'[3]Nur des jours'!$N:$N,"")</f>
        <v>4.3655634600622664</v>
      </c>
      <c r="AD152" s="93">
        <v>4.3655634600622664</v>
      </c>
      <c r="AE152" s="93">
        <v>1.5050645912574632</v>
      </c>
      <c r="AF152" s="93">
        <v>2.5970672615345864</v>
      </c>
      <c r="AG152" s="93"/>
      <c r="AH152" s="93">
        <v>3.9406992017118134</v>
      </c>
      <c r="AI152" s="93">
        <v>1.1908794248008665</v>
      </c>
      <c r="AJ152" s="93">
        <v>11.231033639889979</v>
      </c>
      <c r="AK152" s="93">
        <v>4.8744716078819028E-4</v>
      </c>
      <c r="AL152" s="93">
        <v>3.9406992017118134</v>
      </c>
      <c r="AM152" s="49" t="s">
        <v>5601</v>
      </c>
      <c r="AN152" s="49"/>
      <c r="AO152" s="48" t="str" cm="1">
        <f t="array" ref="AO152">IFERROR(_xlfn.IFS(
AQ152="MPR ISSUE","PDH",
AQ152="BSS Hardware Issue","BSS",
AQ152="Sites strategiques, MLL, Pylone, etc.","ENVTECH",
AQ152="AKTIVCO DEFAUT GE &amp; POWER Cabinet","AKTIVCO",
AQ152="AKTIVCO Coupure ENEO &amp; Baisse de tension","AKTIVCO GRID ONLY",
AQ152="Coupure ENEO &amp; Baisse de tension","IHS GRID ONLY",
AQ152="Defaut GE &amp; POWER Cabinet","IHS",
AQ152="Sharing","Partners",
AQ152="Sites strategiques &amp; DataCenter","SST &amp; DC",
AQ152="Exclu","Exclu",
AQ152="SAT","SAT",
AQ152="SPARE-ISSUE","SPARE-ISSUE",
AQ152="Fiber CAmtel","TRANS_FO_CAMTEL",
AQ152="Fiber AOF","Fiber AOF",
AQ152="Projet OCM (HUAWEI)","TRAVAUX-HUAWEI",
AQ152="Projet OCM (NOKIA)","TRAVAUX-NOKIA",
AQ152="ACCESS-ISSUE","ACCESS-ISSUE",
AQ152="Projet OCM (ZTE, NOKIA, autres projets)","TRAVAUX OCM",
AQ152="No root CAuse","No root cause",
AQ152="ODU HS","PDH",
AQ152="IP &amp; VLAN","PDH",
AQ152="Warehouse HUAWEI","SPARE-ISSUE",
AQ152="SPARE-HS","SPARE-ISSUE",
AQ152="Power Telco","BSS",AQ152="no impacts","no impacts"
),"")</f>
        <v>IHS</v>
      </c>
      <c r="AP152" s="48" t="str" cm="1">
        <f t="array" ref="AP152">IFERROR(_xlfn.IFS(
AQ152="MPR ISSUE","TX ISSUE",
AQ152="BSS Hardware Issue","RAN ISSUE",
AQ152="Sites strategiques, MLL, Pylone, etc.","ENVTECH",
AQ152="AKTIVCO DEFAUT GE &amp; POWER Cabinet","POWER ISSUE",
AQ152="AKTIVCO Coupure ENEO &amp; Baisse de tension","POWER ISSUE",
AQ152="Coupure ENEO &amp; Baisse de tension","POWER ISSUE",
AQ152="Defaut GE &amp; POWER Cabinet","POWER ISSUE",
AQ152="Sharing","POWER ISSUE",
AQ152="Sites strategiques &amp; DataCenter","POWER ISSUE",
AQ152="Exclu","Exclu",
AQ152="SAT","TX ISSUE",
AQ152="SPARE-ISSUE","SPARE-ISSUE",
AQ152="Fiber CAmtel","TX ISSUE",
AQ152="Fiber AOF","TX ISSUE",
AQ152="Projet OCM (HUAWEI)","TRAVAUX-HUAWEI",
AQ152="Projet OCM (NOKIA)","TRAVAUX -NOKIA",
AQ152="ACCESS-ISSUE","ACCESS-ISSUE",
AQ152="Projet OCM (ZTE, NOKIA, autres projets)","TRAVAUX OCM",
AQ152="No root CAuse","No root cause",
AQ152="ODU HS","TX ISSUE",
AQ152="IP &amp; VLAN","TX ISSUE",
AQ152="Warehouse HUAWEI","SPARE-ISSUE",
AQ152="SPARE-HS","SPARE-ISSUE",
AQ152="Power Telco","RAN ISSUE",AQ152="no impacts","no impacts"
),"")</f>
        <v>POWER ISSUE</v>
      </c>
      <c r="AQ152" s="67" t="s">
        <v>5330</v>
      </c>
      <c r="AR152" s="48" t="str" cm="1">
        <f t="array" ref="AR152">IFERROR(_xlfn.IFS(
AQ152="MPR ISSUE","ACTIVE",
AQ152="BSS Hardware Issue","ACTIVE",
AQ152="Sites strategiques, MLL, Pylone, etc.","PASSIVE",
AQ152="AKTIVCO DEFAUT GE &amp; POWER Cabinet","PASSIVE",
AQ152="AKTIVCO Coupure ENEO &amp; Baisse de tension","PASSIVE",
AQ152="Coupure ENEO &amp; Baisse de tension","PASSIVE",
AQ152="Defaut GE &amp; POWER Cabinet","PASSIVE",
AQ152="Sharing","PASSIVE",
AQ152="Sites strategiques &amp; DataCenter","PASSIVE",
AQ152="Exclu","Exclu",
AQ152="SAT","ACTIVE",
AQ152="SPARE-ISSUE","SPARE-ISSUE",
AQ152="Fiber CAmtel","ACTIVE",
AQ152="Fiber AOF","ACTIVE",
AQ152="Projet OCM (HUAWEI)","PLANNED WORKS",
AQ152="Projet OCM (NOKIA)","PLANNED WORKS",
AQ152="ACCESS-ISSUE","ACCESS-ISSUE",
AQ152="Projet OCM (ZTE, NOKIA, autres projets)","PLANNED WORKS",
AQ152="No root CAuse","No root cause",
AQ152="ODU HS","ACTIVE",
AQ152="IP &amp; VLAN","ACTIVE",
AQ152="Warehouse HUAWEI","SPARE-ISSUE",
AQ152="SPARE-HS","SPARE-ISSUE",
AQ152="Power Telco","ACTIVE", AQ152="no impacts","no impacts"
),"")</f>
        <v>PASSIVE</v>
      </c>
      <c r="AS152" s="92" t="s">
        <v>5675</v>
      </c>
      <c r="AT152" s="98" t="s">
        <v>1874</v>
      </c>
      <c r="AV152" s="17" t="s">
        <v>5537</v>
      </c>
      <c r="AW152" s="7" t="s">
        <v>5537</v>
      </c>
      <c r="AX152" s="6" t="s">
        <v>5537</v>
      </c>
      <c r="AY152" s="7"/>
      <c r="AZ152" s="3" t="s">
        <v>5537</v>
      </c>
      <c r="BA152" s="18" t="s">
        <v>5537</v>
      </c>
      <c r="BB152" s="18" t="s">
        <v>5537</v>
      </c>
      <c r="BC152" s="18" t="s">
        <v>5537</v>
      </c>
      <c r="BD152" s="18" t="s">
        <v>5537</v>
      </c>
      <c r="BE152" s="18" t="s">
        <v>5537</v>
      </c>
      <c r="BF152" s="18" t="s">
        <v>5537</v>
      </c>
      <c r="BG152" s="18" t="s">
        <v>5537</v>
      </c>
      <c r="BH152" s="18" t="s">
        <v>5537</v>
      </c>
      <c r="BI152" s="18" t="s">
        <v>5814</v>
      </c>
      <c r="BJ152" s="18" t="s">
        <v>5653</v>
      </c>
      <c r="BK152" s="18" t="s">
        <v>5537</v>
      </c>
      <c r="BL152" s="9" t="s">
        <v>6192</v>
      </c>
      <c r="BM152" s="14" t="s">
        <v>5537</v>
      </c>
      <c r="BN152" s="14" t="s">
        <v>5537</v>
      </c>
      <c r="BO152" s="14" t="str">
        <f>_xlfn.XLOOKUP(B152,'[4]cell downs 18042026 17h'!$B:$B,'[4]cell downs 18042026 17h'!$B:$B,"")</f>
        <v/>
      </c>
      <c r="BP152" s="14" t="str">
        <f>_xlfn.XLOOKUP(B152,'[5]Cells Huawei 19042026 15h'!$B:$B,'[5]Cells Huawei 19042026 15h'!$B:$B,"")</f>
        <v/>
      </c>
      <c r="BQ152" s="9" t="str">
        <f>_xlfn.XLOOKUP(B152,'[6]cells down 19042026 9H40'!$B:$B,'[6]cells down 19042026 9H40'!$B:$B,"")</f>
        <v/>
      </c>
      <c r="BR152" s="9" t="s">
        <v>1874</v>
      </c>
      <c r="BS152" s="9" t="s">
        <v>5459</v>
      </c>
      <c r="BT152" s="108"/>
    </row>
    <row r="153" spans="1:72" s="9" customFormat="1" x14ac:dyDescent="0.35">
      <c r="A153" s="1" t="s">
        <v>1628</v>
      </c>
      <c r="B153" s="1" t="s">
        <v>1629</v>
      </c>
      <c r="C153" s="3" t="str">
        <f>_xlfn.XLOOKUP(B153,'[1]daily break down'!$D:$D,'[1]daily break down'!$E:$E,"")</f>
        <v>Douala</v>
      </c>
      <c r="D153" s="1" t="s">
        <v>21</v>
      </c>
      <c r="E153" s="1" t="s">
        <v>30</v>
      </c>
      <c r="F153" s="3" t="s">
        <v>31</v>
      </c>
      <c r="G153" s="1" t="s">
        <v>32</v>
      </c>
      <c r="H153" s="34" t="str">
        <f>_xlfn.XLOOKUP(B153,[2]CALCULATION!$B:$B,[2]CALCULATION!$H:$H,"")</f>
        <v>ZTE</v>
      </c>
      <c r="I153" s="28">
        <v>11.803807717880451</v>
      </c>
      <c r="J153" s="28">
        <v>11.495867255652296</v>
      </c>
      <c r="K153" s="28">
        <v>34.0139555920818</v>
      </c>
      <c r="L153" s="28">
        <v>0</v>
      </c>
      <c r="M153" s="28">
        <v>9.9608377350306618</v>
      </c>
      <c r="N153" s="28">
        <v>0.32340347512933976</v>
      </c>
      <c r="O153" s="28">
        <v>26.663138888175482</v>
      </c>
      <c r="P153" s="28">
        <v>6.7139617273487371</v>
      </c>
      <c r="Q153" s="28">
        <v>3.9261963057132179</v>
      </c>
      <c r="R153" s="28">
        <v>0.81135338281497393</v>
      </c>
      <c r="S153" s="93">
        <v>1.0646471650786318</v>
      </c>
      <c r="T153" s="93">
        <f>_xlfn.XLOOKUP(B153,'[3]Nur des jours'!$B:$B,'[3]Nur des jours'!$U:$U,"")</f>
        <v>2.1525156021265119</v>
      </c>
      <c r="U153" s="93">
        <v>0</v>
      </c>
      <c r="V153" s="93">
        <v>0.28136619553523801</v>
      </c>
      <c r="W153" s="93">
        <v>2.1525156021265119</v>
      </c>
      <c r="X153" s="93">
        <v>1.5634586354595605</v>
      </c>
      <c r="Y153" s="93">
        <v>17.97046439690326</v>
      </c>
      <c r="Z153" s="93">
        <v>29.527666486889082</v>
      </c>
      <c r="AA153" s="93">
        <v>1.9482504501573774</v>
      </c>
      <c r="AB153" s="93">
        <v>1.7844174207337791</v>
      </c>
      <c r="AC153" s="93">
        <f>_xlfn.XLOOKUP(B153,'[3]Nur des jours'!$B:$B,'[3]Nur des jours'!$N:$N,"")</f>
        <v>2.7663276574980102</v>
      </c>
      <c r="AD153" s="93">
        <v>2.7663276574980102</v>
      </c>
      <c r="AE153" s="93">
        <v>4.5505667274486132</v>
      </c>
      <c r="AF153" s="93">
        <v>0</v>
      </c>
      <c r="AG153" s="93"/>
      <c r="AH153" s="93">
        <v>3.890044601963857</v>
      </c>
      <c r="AI153" s="93">
        <v>3.3936628978174239</v>
      </c>
      <c r="AJ153" s="93">
        <v>2.8864527338317854</v>
      </c>
      <c r="AK153" s="93">
        <v>4.6720380329505096</v>
      </c>
      <c r="AL153" s="93">
        <v>3.890044601963857</v>
      </c>
      <c r="AM153" s="49" t="s">
        <v>5559</v>
      </c>
      <c r="AN153" s="49"/>
      <c r="AO153" s="48" t="str" cm="1">
        <f t="array" ref="AO153">IFERROR(_xlfn.IFS(
AQ153="MPR ISSUE","PDH",
AQ153="BSS Hardware Issue","BSS",
AQ153="Sites strategiques, MLL, Pylone, etc.","ENVTECH",
AQ153="AKTIVCO DEFAUT GE &amp; POWER Cabinet","AKTIVCO",
AQ153="AKTIVCO Coupure ENEO &amp; Baisse de tension","AKTIVCO GRID ONLY",
AQ153="Coupure ENEO &amp; Baisse de tension","IHS GRID ONLY",
AQ153="Defaut GE &amp; POWER Cabinet","IHS",
AQ153="Sharing","Partners",
AQ153="Sites strategiques &amp; DataCenter","SST &amp; DC",
AQ153="Exclu","Exclu",
AQ153="SAT","SAT",
AQ153="SPARE-ISSUE","SPARE-ISSUE",
AQ153="Fiber CAmtel","TRANS_FO_CAMTEL",
AQ153="Fiber AOF","Fiber AOF",
AQ153="Projet OCM (HUAWEI)","TRAVAUX-HUAWEI",
AQ153="Projet OCM (NOKIA)","TRAVAUX-NOKIA",
AQ153="ACCESS-ISSUE","ACCESS-ISSUE",
AQ153="Projet OCM (ZTE, NOKIA, autres projets)","TRAVAUX OCM",
AQ153="No root CAuse","No root cause",
AQ153="ODU HS","PDH",
AQ153="IP &amp; VLAN","PDH",
AQ153="Warehouse HUAWEI","SPARE-ISSUE",
AQ153="SPARE-HS","SPARE-ISSUE",
AQ153="Power Telco","BSS",AQ153="no impacts","no impacts"
),"")</f>
        <v>AKTIVCO GRID ONLY</v>
      </c>
      <c r="AP153" s="48" t="str" cm="1">
        <f t="array" ref="AP153">IFERROR(_xlfn.IFS(
AQ153="MPR ISSUE","TX ISSUE",
AQ153="BSS Hardware Issue","RAN ISSUE",
AQ153="Sites strategiques, MLL, Pylone, etc.","ENVTECH",
AQ153="AKTIVCO DEFAUT GE &amp; POWER Cabinet","POWER ISSUE",
AQ153="AKTIVCO Coupure ENEO &amp; Baisse de tension","POWER ISSUE",
AQ153="Coupure ENEO &amp; Baisse de tension","POWER ISSUE",
AQ153="Defaut GE &amp; POWER Cabinet","POWER ISSUE",
AQ153="Sharing","POWER ISSUE",
AQ153="Sites strategiques &amp; DataCenter","POWER ISSUE",
AQ153="Exclu","Exclu",
AQ153="SAT","TX ISSUE",
AQ153="SPARE-ISSUE","SPARE-ISSUE",
AQ153="Fiber CAmtel","TX ISSUE",
AQ153="Fiber AOF","TX ISSUE",
AQ153="Projet OCM (HUAWEI)","TRAVAUX-HUAWEI",
AQ153="Projet OCM (NOKIA)","TRAVAUX -NOKIA",
AQ153="ACCESS-ISSUE","ACCESS-ISSUE",
AQ153="Projet OCM (ZTE, NOKIA, autres projets)","TRAVAUX OCM",
AQ153="No root CAuse","No root cause",
AQ153="ODU HS","TX ISSUE",
AQ153="IP &amp; VLAN","TX ISSUE",
AQ153="Warehouse HUAWEI","SPARE-ISSUE",
AQ153="SPARE-HS","SPARE-ISSUE",
AQ153="Power Telco","RAN ISSUE",AQ153="no impacts","no impacts"
),"")</f>
        <v>POWER ISSUE</v>
      </c>
      <c r="AQ153" s="67" t="s">
        <v>5327</v>
      </c>
      <c r="AR153" s="48" t="str" cm="1">
        <f t="array" ref="AR153">IFERROR(_xlfn.IFS(
AQ153="MPR ISSUE","ACTIVE",
AQ153="BSS Hardware Issue","ACTIVE",
AQ153="Sites strategiques, MLL, Pylone, etc.","PASSIVE",
AQ153="AKTIVCO DEFAUT GE &amp; POWER Cabinet","PASSIVE",
AQ153="AKTIVCO Coupure ENEO &amp; Baisse de tension","PASSIVE",
AQ153="Coupure ENEO &amp; Baisse de tension","PASSIVE",
AQ153="Defaut GE &amp; POWER Cabinet","PASSIVE",
AQ153="Sharing","PASSIVE",
AQ153="Sites strategiques &amp; DataCenter","PASSIVE",
AQ153="Exclu","Exclu",
AQ153="SAT","ACTIVE",
AQ153="SPARE-ISSUE","SPARE-ISSUE",
AQ153="Fiber CAmtel","ACTIVE",
AQ153="Fiber AOF","ACTIVE",
AQ153="Projet OCM (HUAWEI)","PLANNED WORKS",
AQ153="Projet OCM (NOKIA)","PLANNED WORKS",
AQ153="ACCESS-ISSUE","ACCESS-ISSUE",
AQ153="Projet OCM (ZTE, NOKIA, autres projets)","PLANNED WORKS",
AQ153="No root CAuse","No root cause",
AQ153="ODU HS","ACTIVE",
AQ153="IP &amp; VLAN","ACTIVE",
AQ153="Warehouse HUAWEI","SPARE-ISSUE",
AQ153="SPARE-HS","SPARE-ISSUE",
AQ153="Power Telco","ACTIVE", AQ153="no impacts","no impacts"
),"")</f>
        <v>PASSIVE</v>
      </c>
      <c r="AS153" s="92" t="s">
        <v>6384</v>
      </c>
      <c r="AT153" s="98" t="s">
        <v>1629</v>
      </c>
      <c r="AV153" s="17" t="s">
        <v>5537</v>
      </c>
      <c r="AW153" s="7" t="s">
        <v>5962</v>
      </c>
      <c r="AX153" s="6" t="s">
        <v>6340</v>
      </c>
      <c r="AY153" s="7"/>
      <c r="AZ153" s="3" t="s">
        <v>5537</v>
      </c>
      <c r="BA153" s="18" t="s">
        <v>5537</v>
      </c>
      <c r="BB153" s="18" t="s">
        <v>5537</v>
      </c>
      <c r="BC153" s="18" t="s">
        <v>5537</v>
      </c>
      <c r="BD153" s="18" t="s">
        <v>5537</v>
      </c>
      <c r="BE153" s="18" t="s">
        <v>5537</v>
      </c>
      <c r="BF153" s="18" t="s">
        <v>5537</v>
      </c>
      <c r="BG153" s="18" t="s">
        <v>5537</v>
      </c>
      <c r="BH153" s="18" t="s">
        <v>5537</v>
      </c>
      <c r="BI153" s="18" t="s">
        <v>5537</v>
      </c>
      <c r="BJ153" s="18" t="s">
        <v>5537</v>
      </c>
      <c r="BK153" s="18" t="s">
        <v>5537</v>
      </c>
      <c r="BL153" s="9" t="s">
        <v>5776</v>
      </c>
      <c r="BM153" s="14" t="s">
        <v>6391</v>
      </c>
      <c r="BN153" s="14" t="s">
        <v>5537</v>
      </c>
      <c r="BO153" s="14" t="str">
        <f>_xlfn.XLOOKUP(B153,'[4]cell downs 18042026 17h'!$B:$B,'[4]cell downs 18042026 17h'!$B:$B,"")</f>
        <v/>
      </c>
      <c r="BP153" s="14" t="str">
        <f>_xlfn.XLOOKUP(B153,'[5]Cells Huawei 19042026 15h'!$B:$B,'[5]Cells Huawei 19042026 15h'!$B:$B,"")</f>
        <v/>
      </c>
      <c r="BQ153" s="9" t="str">
        <f>_xlfn.XLOOKUP(B153,'[6]cells down 19042026 9H40'!$B:$B,'[6]cells down 19042026 9H40'!$B:$B,"")</f>
        <v/>
      </c>
      <c r="BR153" s="9" t="s">
        <v>5537</v>
      </c>
      <c r="BS153" s="9" t="s">
        <v>5459</v>
      </c>
      <c r="BT153" s="108"/>
    </row>
    <row r="154" spans="1:72" s="9" customFormat="1" ht="24" customHeight="1" x14ac:dyDescent="0.35">
      <c r="A154" s="16" t="s">
        <v>3030</v>
      </c>
      <c r="B154" s="8" t="s">
        <v>3031</v>
      </c>
      <c r="C154" s="3" t="str">
        <f>_xlfn.XLOOKUP(B154,'[1]daily break down'!$D:$D,'[1]daily break down'!$E:$E,"")</f>
        <v>Yaounde</v>
      </c>
      <c r="D154" s="1" t="s">
        <v>11</v>
      </c>
      <c r="E154" s="1" t="s">
        <v>12</v>
      </c>
      <c r="F154" s="3" t="s">
        <v>37</v>
      </c>
      <c r="G154" s="1" t="s">
        <v>38</v>
      </c>
      <c r="H154" s="34" t="str">
        <f>_xlfn.XLOOKUP(B154,[2]CALCULATION!$B:$B,[2]CALCULATION!$H:$H,"")</f>
        <v>ZTE</v>
      </c>
      <c r="I154" s="28">
        <v>5.7591608096269482</v>
      </c>
      <c r="J154" s="28">
        <v>0</v>
      </c>
      <c r="K154" s="28">
        <v>9.0566527695736171E-2</v>
      </c>
      <c r="L154" s="28">
        <v>0</v>
      </c>
      <c r="M154" s="28">
        <v>0</v>
      </c>
      <c r="N154" s="28">
        <v>0.32948523683557179</v>
      </c>
      <c r="O154" s="28">
        <v>6.3307572346211689</v>
      </c>
      <c r="P154" s="28">
        <v>5.3269455216831743</v>
      </c>
      <c r="Q154" s="28">
        <v>9.2457045997380387</v>
      </c>
      <c r="R154" s="28">
        <v>9.2457045997380387</v>
      </c>
      <c r="S154" s="93">
        <v>9.579505925526421</v>
      </c>
      <c r="T154" s="93">
        <f>_xlfn.XLOOKUP(B154,'[3]Nur des jours'!$B:$B,'[3]Nur des jours'!$U:$U,"")</f>
        <v>1.8646396030054249</v>
      </c>
      <c r="U154" s="93">
        <v>10.239047121703722</v>
      </c>
      <c r="V154" s="93">
        <v>9.2457045997380387</v>
      </c>
      <c r="W154" s="93">
        <v>1.8646396030054246</v>
      </c>
      <c r="X154" s="93">
        <v>0</v>
      </c>
      <c r="Y154" s="93">
        <v>0</v>
      </c>
      <c r="Z154" s="93">
        <v>4.3411294027674332</v>
      </c>
      <c r="AA154" s="93">
        <v>0</v>
      </c>
      <c r="AB154" s="93">
        <v>2.2828900246267478E-3</v>
      </c>
      <c r="AC154" s="93">
        <f>_xlfn.XLOOKUP(B154,'[3]Nur des jours'!$B:$B,'[3]Nur des jours'!$N:$N,"")</f>
        <v>0.21662486124309077</v>
      </c>
      <c r="AD154" s="93">
        <v>0.21662486124309077</v>
      </c>
      <c r="AE154" s="93">
        <v>0.43312487693795931</v>
      </c>
      <c r="AF154" s="93">
        <v>0</v>
      </c>
      <c r="AG154" s="93"/>
      <c r="AH154" s="93">
        <v>3.8034731318112156</v>
      </c>
      <c r="AI154" s="93">
        <v>0</v>
      </c>
      <c r="AJ154" s="93">
        <v>0</v>
      </c>
      <c r="AK154" s="93">
        <v>7.293492964035484</v>
      </c>
      <c r="AL154" s="93">
        <v>3.8034731318112156</v>
      </c>
      <c r="AM154" s="49" t="s">
        <v>5559</v>
      </c>
      <c r="AN154" s="49"/>
      <c r="AO154" s="48" t="str" cm="1">
        <f t="array" ref="AO154">IFERROR(_xlfn.IFS(
AQ154="MPR ISSUE","PDH",
AQ154="BSS Hardware Issue","BSS",
AQ154="Sites strategiques, MLL, Pylone, etc.","ENVTECH",
AQ154="AKTIVCO DEFAUT GE &amp; POWER Cabinet","AKTIVCO",
AQ154="AKTIVCO Coupure ENEO &amp; Baisse de tension","AKTIVCO GRID ONLY",
AQ154="Coupure ENEO &amp; Baisse de tension","IHS GRID ONLY",
AQ154="Defaut GE &amp; POWER Cabinet","IHS",
AQ154="Sharing","Partners",
AQ154="Sites strategiques &amp; DataCenter","SST &amp; DC",
AQ154="Exclu","Exclu",
AQ154="SAT","SAT",
AQ154="SPARE-ISSUE","SPARE-ISSUE",
AQ154="Fiber CAmtel","TRANS_FO_CAMTEL",
AQ154="Fiber AOF","Fiber AOF",
AQ154="Projet OCM (HUAWEI)","TRAVAUX-HUAWEI",
AQ154="Projet OCM (NOKIA)","TRAVAUX-NOKIA",
AQ154="ACCESS-ISSUE","ACCESS-ISSUE",
AQ154="Projet OCM (ZTE, NOKIA, autres projets)","TRAVAUX OCM",
AQ154="No root CAuse","No root cause",
AQ154="ODU HS","PDH",
AQ154="IP &amp; VLAN","PDH",
AQ154="Warehouse HUAWEI","SPARE-ISSUE",
AQ154="SPARE-HS","SPARE-ISSUE",
AQ154="Power Telco","BSS",AQ154="no impacts","no impacts"
),"")</f>
        <v>BSS</v>
      </c>
      <c r="AP154" s="48" t="str" cm="1">
        <f t="array" ref="AP154">IFERROR(_xlfn.IFS(
AQ154="MPR ISSUE","TX ISSUE",
AQ154="BSS Hardware Issue","RAN ISSUE",
AQ154="Sites strategiques, MLL, Pylone, etc.","ENVTECH",
AQ154="AKTIVCO DEFAUT GE &amp; POWER Cabinet","POWER ISSUE",
AQ154="AKTIVCO Coupure ENEO &amp; Baisse de tension","POWER ISSUE",
AQ154="Coupure ENEO &amp; Baisse de tension","POWER ISSUE",
AQ154="Defaut GE &amp; POWER Cabinet","POWER ISSUE",
AQ154="Sharing","POWER ISSUE",
AQ154="Sites strategiques &amp; DataCenter","POWER ISSUE",
AQ154="Exclu","Exclu",
AQ154="SAT","TX ISSUE",
AQ154="SPARE-ISSUE","SPARE-ISSUE",
AQ154="Fiber CAmtel","TX ISSUE",
AQ154="Fiber AOF","TX ISSUE",
AQ154="Projet OCM (HUAWEI)","TRAVAUX-HUAWEI",
AQ154="Projet OCM (NOKIA)","TRAVAUX -NOKIA",
AQ154="ACCESS-ISSUE","ACCESS-ISSUE",
AQ154="Projet OCM (ZTE, NOKIA, autres projets)","TRAVAUX OCM",
AQ154="No root CAuse","No root cause",
AQ154="ODU HS","TX ISSUE",
AQ154="IP &amp; VLAN","TX ISSUE",
AQ154="Warehouse HUAWEI","SPARE-ISSUE",
AQ154="SPARE-HS","SPARE-ISSUE",
AQ154="Power Telco","RAN ISSUE",AQ154="no impacts","no impacts"
),"")</f>
        <v>RAN ISSUE</v>
      </c>
      <c r="AQ154" s="67" t="s">
        <v>5320</v>
      </c>
      <c r="AR154" s="48" t="str" cm="1">
        <f t="array" ref="AR154">IFERROR(_xlfn.IFS(
AQ154="MPR ISSUE","ACTIVE",
AQ154="BSS Hardware Issue","ACTIVE",
AQ154="Sites strategiques, MLL, Pylone, etc.","PASSIVE",
AQ154="AKTIVCO DEFAUT GE &amp; POWER Cabinet","PASSIVE",
AQ154="AKTIVCO Coupure ENEO &amp; Baisse de tension","PASSIVE",
AQ154="Coupure ENEO &amp; Baisse de tension","PASSIVE",
AQ154="Defaut GE &amp; POWER Cabinet","PASSIVE",
AQ154="Sharing","PASSIVE",
AQ154="Sites strategiques &amp; DataCenter","PASSIVE",
AQ154="Exclu","Exclu",
AQ154="SAT","ACTIVE",
AQ154="SPARE-ISSUE","SPARE-ISSUE",
AQ154="Fiber CAmtel","ACTIVE",
AQ154="Fiber AOF","ACTIVE",
AQ154="Projet OCM (HUAWEI)","PLANNED WORKS",
AQ154="Projet OCM (NOKIA)","PLANNED WORKS",
AQ154="ACCESS-ISSUE","ACCESS-ISSUE",
AQ154="Projet OCM (ZTE, NOKIA, autres projets)","PLANNED WORKS",
AQ154="No root CAuse","No root cause",
AQ154="ODU HS","ACTIVE",
AQ154="IP &amp; VLAN","ACTIVE",
AQ154="Warehouse HUAWEI","SPARE-ISSUE",
AQ154="SPARE-HS","SPARE-ISSUE",
AQ154="Power Telco","ACTIVE", AQ154="no impacts","no impacts"
),"")</f>
        <v>ACTIVE</v>
      </c>
      <c r="AS154" s="92" t="s">
        <v>6017</v>
      </c>
      <c r="AT154" s="98" t="s">
        <v>3031</v>
      </c>
      <c r="AV154" s="17" t="s">
        <v>5537</v>
      </c>
      <c r="AW154" s="7" t="s">
        <v>5950</v>
      </c>
      <c r="AX154" s="6" t="s">
        <v>5537</v>
      </c>
      <c r="AY154" s="7"/>
      <c r="AZ154" s="3" t="s">
        <v>5537</v>
      </c>
      <c r="BA154" s="18" t="s">
        <v>5537</v>
      </c>
      <c r="BB154" s="18" t="s">
        <v>5537</v>
      </c>
      <c r="BC154" s="18" t="s">
        <v>5537</v>
      </c>
      <c r="BD154" s="18" t="s">
        <v>5537</v>
      </c>
      <c r="BE154" s="18" t="s">
        <v>5537</v>
      </c>
      <c r="BF154" s="18" t="s">
        <v>5537</v>
      </c>
      <c r="BG154" s="18" t="s">
        <v>5537</v>
      </c>
      <c r="BH154" s="18" t="s">
        <v>5537</v>
      </c>
      <c r="BI154" s="18" t="s">
        <v>5537</v>
      </c>
      <c r="BJ154" s="18" t="s">
        <v>5537</v>
      </c>
      <c r="BK154" s="18" t="s">
        <v>5537</v>
      </c>
      <c r="BL154" s="9" t="s">
        <v>5537</v>
      </c>
      <c r="BM154" s="14" t="s">
        <v>6405</v>
      </c>
      <c r="BN154" s="14" t="s">
        <v>3031</v>
      </c>
      <c r="BO154" s="14" t="str">
        <f>_xlfn.XLOOKUP(B154,'[4]cell downs 18042026 17h'!$B:$B,'[4]cell downs 18042026 17h'!$B:$B,"")</f>
        <v/>
      </c>
      <c r="BP154" s="14" t="str">
        <f>_xlfn.XLOOKUP(B154,'[5]Cells Huawei 19042026 15h'!$B:$B,'[5]Cells Huawei 19042026 15h'!$B:$B,"")</f>
        <v/>
      </c>
      <c r="BQ154" s="9" t="str">
        <f>_xlfn.XLOOKUP(B154,'[6]cells down 19042026 9H40'!$B:$B,'[6]cells down 19042026 9H40'!$B:$B,"")</f>
        <v>CTR_020</v>
      </c>
      <c r="BR154" s="9" t="s">
        <v>3031</v>
      </c>
      <c r="BS154" s="9" t="s">
        <v>5537</v>
      </c>
      <c r="BT154" s="108"/>
    </row>
    <row r="155" spans="1:72" s="9" customFormat="1" x14ac:dyDescent="0.35">
      <c r="A155" s="1" t="s">
        <v>4844</v>
      </c>
      <c r="B155" s="8" t="s">
        <v>4845</v>
      </c>
      <c r="C155" s="3" t="str">
        <f>_xlfn.XLOOKUP(B155,'[1]daily break down'!$D:$D,'[1]daily break down'!$E:$E,"")</f>
        <v>Yaounde</v>
      </c>
      <c r="D155" s="1" t="s">
        <v>11</v>
      </c>
      <c r="E155" s="1" t="s">
        <v>302</v>
      </c>
      <c r="F155" s="3" t="s">
        <v>37</v>
      </c>
      <c r="G155" s="1" t="s">
        <v>38</v>
      </c>
      <c r="H155" s="34" t="str">
        <f>_xlfn.XLOOKUP(B155,[2]CALCULATION!$B:$B,[2]CALCULATION!$H:$H,"")</f>
        <v>ZTE</v>
      </c>
      <c r="I155" s="28">
        <v>0</v>
      </c>
      <c r="J155" s="28">
        <v>0</v>
      </c>
      <c r="K155" s="28">
        <v>0</v>
      </c>
      <c r="L155" s="28">
        <v>0</v>
      </c>
      <c r="M155" s="28">
        <v>0</v>
      </c>
      <c r="N155" s="28">
        <v>0</v>
      </c>
      <c r="O155" s="28">
        <v>0</v>
      </c>
      <c r="P155" s="28">
        <v>0</v>
      </c>
      <c r="Q155" s="28">
        <v>0</v>
      </c>
      <c r="R155" s="28">
        <v>0</v>
      </c>
      <c r="S155" s="93">
        <v>0</v>
      </c>
      <c r="T155" s="93">
        <f>_xlfn.XLOOKUP(B155,'[3]Nur des jours'!$B:$B,'[3]Nur des jours'!$U:$U,"")</f>
        <v>1.1646306141259522E-2</v>
      </c>
      <c r="U155" s="93">
        <v>1.09329030085638E-2</v>
      </c>
      <c r="V155" s="93">
        <v>1.2859091466842516E-2</v>
      </c>
      <c r="W155" s="93">
        <v>1.1646306141259522E-2</v>
      </c>
      <c r="X155" s="93">
        <v>0</v>
      </c>
      <c r="Y155" s="93">
        <v>0</v>
      </c>
      <c r="Z155" s="93">
        <v>0</v>
      </c>
      <c r="AA155" s="93">
        <v>0</v>
      </c>
      <c r="AB155" s="93">
        <v>0</v>
      </c>
      <c r="AC155" s="93">
        <f>_xlfn.XLOOKUP(B155,'[3]Nur des jours'!$B:$B,'[3]Nur des jours'!$N:$N,"")</f>
        <v>0</v>
      </c>
      <c r="AD155" s="93">
        <v>0</v>
      </c>
      <c r="AE155" s="93">
        <v>0</v>
      </c>
      <c r="AF155" s="93">
        <v>0</v>
      </c>
      <c r="AG155" s="93"/>
      <c r="AH155" s="93">
        <v>3.7858699095119457</v>
      </c>
      <c r="AI155" s="93">
        <v>3.208442741867799</v>
      </c>
      <c r="AJ155" s="93">
        <v>2.7403556820384152</v>
      </c>
      <c r="AK155" s="93">
        <v>4.6170439099343987</v>
      </c>
      <c r="AL155" s="93">
        <v>3.7858699095119457</v>
      </c>
      <c r="AM155" s="49" t="s">
        <v>5559</v>
      </c>
      <c r="AN155" s="49"/>
      <c r="AO155" s="48" t="str" cm="1">
        <f t="array" ref="AO155">IFERROR(_xlfn.IFS(
AQ155="MPR ISSUE","PDH",
AQ155="BSS Hardware Issue","BSS",
AQ155="Sites strategiques, MLL, Pylone, etc.","ENVTECH",
AQ155="AKTIVCO DEFAUT GE &amp; POWER Cabinet","AKTIVCO",
AQ155="AKTIVCO Coupure ENEO &amp; Baisse de tension","AKTIVCO GRID ONLY",
AQ155="Coupure ENEO &amp; Baisse de tension","IHS GRID ONLY",
AQ155="Defaut GE &amp; POWER Cabinet","IHS",
AQ155="Sharing","Partners",
AQ155="Sites strategiques &amp; DataCenter","SST &amp; DC",
AQ155="Exclu","Exclu",
AQ155="SAT","SAT",
AQ155="SPARE-ISSUE","SPARE-ISSUE",
AQ155="Fiber CAmtel","TRANS_FO_CAMTEL",
AQ155="Fiber AOF","Fiber AOF",
AQ155="Projet OCM (HUAWEI)","TRAVAUX-HUAWEI",
AQ155="Projet OCM (NOKIA)","TRAVAUX-NOKIA",
AQ155="ACCESS-ISSUE","ACCESS-ISSUE",
AQ155="Projet OCM (ZTE, NOKIA, autres projets)","TRAVAUX OCM",
AQ155="No root CAuse","No root cause",
AQ155="ODU HS","PDH",
AQ155="IP &amp; VLAN","PDH",
AQ155="Warehouse HUAWEI","SPARE-ISSUE",
AQ155="SPARE-HS","SPARE-ISSUE",
AQ155="Power Telco","BSS",AQ155="no impacts","no impacts"
),"")</f>
        <v>IHS</v>
      </c>
      <c r="AP155" s="48" t="str" cm="1">
        <f t="array" ref="AP155">IFERROR(_xlfn.IFS(
AQ155="MPR ISSUE","TX ISSUE",
AQ155="BSS Hardware Issue","RAN ISSUE",
AQ155="Sites strategiques, MLL, Pylone, etc.","ENVTECH",
AQ155="AKTIVCO DEFAUT GE &amp; POWER Cabinet","POWER ISSUE",
AQ155="AKTIVCO Coupure ENEO &amp; Baisse de tension","POWER ISSUE",
AQ155="Coupure ENEO &amp; Baisse de tension","POWER ISSUE",
AQ155="Defaut GE &amp; POWER Cabinet","POWER ISSUE",
AQ155="Sharing","POWER ISSUE",
AQ155="Sites strategiques &amp; DataCenter","POWER ISSUE",
AQ155="Exclu","Exclu",
AQ155="SAT","TX ISSUE",
AQ155="SPARE-ISSUE","SPARE-ISSUE",
AQ155="Fiber CAmtel","TX ISSUE",
AQ155="Fiber AOF","TX ISSUE",
AQ155="Projet OCM (HUAWEI)","TRAVAUX-HUAWEI",
AQ155="Projet OCM (NOKIA)","TRAVAUX -NOKIA",
AQ155="ACCESS-ISSUE","ACCESS-ISSUE",
AQ155="Projet OCM (ZTE, NOKIA, autres projets)","TRAVAUX OCM",
AQ155="No root CAuse","No root cause",
AQ155="ODU HS","TX ISSUE",
AQ155="IP &amp; VLAN","TX ISSUE",
AQ155="Warehouse HUAWEI","SPARE-ISSUE",
AQ155="SPARE-HS","SPARE-ISSUE",
AQ155="Power Telco","RAN ISSUE",AQ155="no impacts","no impacts"
),"")</f>
        <v>POWER ISSUE</v>
      </c>
      <c r="AQ155" s="67" t="s">
        <v>5330</v>
      </c>
      <c r="AR155" s="48" t="str" cm="1">
        <f t="array" ref="AR155">IFERROR(_xlfn.IFS(
AQ155="MPR ISSUE","ACTIVE",
AQ155="BSS Hardware Issue","ACTIVE",
AQ155="Sites strategiques, MLL, Pylone, etc.","PASSIVE",
AQ155="AKTIVCO DEFAUT GE &amp; POWER Cabinet","PASSIVE",
AQ155="AKTIVCO Coupure ENEO &amp; Baisse de tension","PASSIVE",
AQ155="Coupure ENEO &amp; Baisse de tension","PASSIVE",
AQ155="Defaut GE &amp; POWER Cabinet","PASSIVE",
AQ155="Sharing","PASSIVE",
AQ155="Sites strategiques &amp; DataCenter","PASSIVE",
AQ155="Exclu","Exclu",
AQ155="SAT","ACTIVE",
AQ155="SPARE-ISSUE","SPARE-ISSUE",
AQ155="Fiber CAmtel","ACTIVE",
AQ155="Fiber AOF","ACTIVE",
AQ155="Projet OCM (HUAWEI)","PLANNED WORKS",
AQ155="Projet OCM (NOKIA)","PLANNED WORKS",
AQ155="ACCESS-ISSUE","ACCESS-ISSUE",
AQ155="Projet OCM (ZTE, NOKIA, autres projets)","PLANNED WORKS",
AQ155="No root CAuse","No root cause",
AQ155="ODU HS","ACTIVE",
AQ155="IP &amp; VLAN","ACTIVE",
AQ155="Warehouse HUAWEI","SPARE-ISSUE",
AQ155="SPARE-HS","SPARE-ISSUE",
AQ155="Power Telco","ACTIVE", AQ155="no impacts","no impacts"
),"")</f>
        <v>PASSIVE</v>
      </c>
      <c r="AS155" s="92" t="s">
        <v>6012</v>
      </c>
      <c r="AT155" s="98" t="s">
        <v>4845</v>
      </c>
      <c r="AV155" s="17" t="s">
        <v>5537</v>
      </c>
      <c r="AW155" s="7" t="s">
        <v>6069</v>
      </c>
      <c r="AX155" s="6" t="s">
        <v>5537</v>
      </c>
      <c r="AY155" s="7"/>
      <c r="AZ155" s="3" t="s">
        <v>6193</v>
      </c>
      <c r="BA155" s="18" t="s">
        <v>5537</v>
      </c>
      <c r="BB155" s="18" t="s">
        <v>5537</v>
      </c>
      <c r="BC155" s="18" t="s">
        <v>5537</v>
      </c>
      <c r="BD155" s="18" t="s">
        <v>5537</v>
      </c>
      <c r="BE155" s="18" t="s">
        <v>5537</v>
      </c>
      <c r="BF155" s="18" t="s">
        <v>5537</v>
      </c>
      <c r="BG155" s="18" t="s">
        <v>5537</v>
      </c>
      <c r="BH155" s="18" t="s">
        <v>5537</v>
      </c>
      <c r="BI155" s="18" t="s">
        <v>5537</v>
      </c>
      <c r="BJ155" s="18" t="s">
        <v>5537</v>
      </c>
      <c r="BK155" s="18" t="s">
        <v>5537</v>
      </c>
      <c r="BL155" s="9" t="s">
        <v>6194</v>
      </c>
      <c r="BM155" s="14" t="s">
        <v>6391</v>
      </c>
      <c r="BN155" s="14" t="s">
        <v>5537</v>
      </c>
      <c r="BO155" s="14" t="str">
        <f>_xlfn.XLOOKUP(B155,'[4]cell downs 18042026 17h'!$B:$B,'[4]cell downs 18042026 17h'!$B:$B,"")</f>
        <v/>
      </c>
      <c r="BP155" s="14" t="str">
        <f>_xlfn.XLOOKUP(B155,'[5]Cells Huawei 19042026 15h'!$B:$B,'[5]Cells Huawei 19042026 15h'!$B:$B,"")</f>
        <v/>
      </c>
      <c r="BQ155" s="9" t="str">
        <f>_xlfn.XLOOKUP(B155,'[6]cells down 19042026 9H40'!$B:$B,'[6]cells down 19042026 9H40'!$B:$B,"")</f>
        <v/>
      </c>
      <c r="BR155" s="9" t="s">
        <v>4845</v>
      </c>
      <c r="BS155" s="9" t="s">
        <v>12</v>
      </c>
      <c r="BT155" s="108"/>
    </row>
    <row r="156" spans="1:72" s="9" customFormat="1" x14ac:dyDescent="0.35">
      <c r="A156" s="1" t="s">
        <v>1185</v>
      </c>
      <c r="B156" s="8" t="s">
        <v>1186</v>
      </c>
      <c r="C156" s="3" t="str">
        <f>_xlfn.XLOOKUP(B156,'[1]daily break down'!$D:$D,'[1]daily break down'!$E:$E,"")</f>
        <v>EXTREME-NORD</v>
      </c>
      <c r="D156" s="1" t="s">
        <v>11</v>
      </c>
      <c r="E156" s="1" t="s">
        <v>12</v>
      </c>
      <c r="F156" s="3" t="s">
        <v>55</v>
      </c>
      <c r="G156" s="1" t="s">
        <v>719</v>
      </c>
      <c r="H156" s="33" t="str">
        <f>_xlfn.XLOOKUP(B156,[2]CALCULATION!$B:$B,[2]CALCULATION!$H:$H,"")</f>
        <v>NOKIA</v>
      </c>
      <c r="I156" s="28">
        <v>0</v>
      </c>
      <c r="J156" s="28">
        <v>6.4209997798979528E-3</v>
      </c>
      <c r="K156" s="28">
        <v>3.216728224980548E-2</v>
      </c>
      <c r="L156" s="28">
        <v>0.94280848877149148</v>
      </c>
      <c r="M156" s="28">
        <v>0</v>
      </c>
      <c r="N156" s="28">
        <v>0</v>
      </c>
      <c r="O156" s="28">
        <v>4.4587695793489321E-3</v>
      </c>
      <c r="P156" s="28">
        <v>1.006185238012516</v>
      </c>
      <c r="Q156" s="28">
        <v>3.5992422331570517</v>
      </c>
      <c r="R156" s="28">
        <v>4.6228522998690194</v>
      </c>
      <c r="S156" s="93">
        <v>3.3754610370080509</v>
      </c>
      <c r="T156" s="93">
        <f>_xlfn.XLOOKUP(B156,'[3]Nur des jours'!$B:$B,'[3]Nur des jours'!$U:$U,"")</f>
        <v>0.36884913542709874</v>
      </c>
      <c r="U156" s="93">
        <v>0.14649293399488114</v>
      </c>
      <c r="V156" s="93">
        <v>3.2675096935342242E-2</v>
      </c>
      <c r="W156" s="93">
        <v>0.36884913542709874</v>
      </c>
      <c r="X156" s="93">
        <v>0</v>
      </c>
      <c r="Y156" s="93">
        <v>0.67357076794513449</v>
      </c>
      <c r="Z156" s="93">
        <v>8.0693967965757949</v>
      </c>
      <c r="AA156" s="93">
        <v>5.5738749668476038</v>
      </c>
      <c r="AB156" s="93">
        <v>0.92147785594851217</v>
      </c>
      <c r="AC156" s="93">
        <f>_xlfn.XLOOKUP(B156,'[3]Nur des jours'!$B:$B,'[3]Nur des jours'!$N:$N,"")</f>
        <v>11.988008406742514</v>
      </c>
      <c r="AD156" s="93">
        <v>11.988008406742514</v>
      </c>
      <c r="AE156" s="93">
        <v>13.493233278885418</v>
      </c>
      <c r="AF156" s="93">
        <v>2.0585685823700848</v>
      </c>
      <c r="AG156" s="93"/>
      <c r="AH156" s="93">
        <v>3.7513806004173738</v>
      </c>
      <c r="AI156" s="93">
        <v>13.3936778852879</v>
      </c>
      <c r="AJ156" s="93">
        <v>5.477216152626573</v>
      </c>
      <c r="AK156" s="93">
        <v>0</v>
      </c>
      <c r="AL156" s="93">
        <v>3.7513806004173738</v>
      </c>
      <c r="AM156" s="49" t="s">
        <v>5601</v>
      </c>
      <c r="AN156" s="49"/>
      <c r="AO156" s="48" t="str" cm="1">
        <f t="array" ref="AO156">IFERROR(_xlfn.IFS(
AQ156="MPR ISSUE","PDH",
AQ156="BSS Hardware Issue","BSS",
AQ156="Sites strategiques, MLL, Pylone, etc.","ENVTECH",
AQ156="AKTIVCO DEFAUT GE &amp; POWER Cabinet","AKTIVCO",
AQ156="AKTIVCO Coupure ENEO &amp; Baisse de tension","AKTIVCO GRID ONLY",
AQ156="Coupure ENEO &amp; Baisse de tension","IHS GRID ONLY",
AQ156="Defaut GE &amp; POWER Cabinet","IHS",
AQ156="Sharing","Partners",
AQ156="Sites strategiques &amp; DataCenter","SST &amp; DC",
AQ156="Exclu","Exclu",
AQ156="SAT","SAT",
AQ156="SPARE-ISSUE","SPARE-ISSUE",
AQ156="Fiber CAmtel","TRANS_FO_CAMTEL",
AQ156="Fiber AOF","Fiber AOF",
AQ156="Projet OCM (HUAWEI)","TRAVAUX-HUAWEI",
AQ156="Projet OCM (NOKIA)","TRAVAUX-NOKIA",
AQ156="ACCESS-ISSUE","ACCESS-ISSUE",
AQ156="Projet OCM (ZTE, NOKIA, autres projets)","TRAVAUX OCM",
AQ156="No root CAuse","No root cause",
AQ156="ODU HS","PDH",
AQ156="IP &amp; VLAN","PDH",
AQ156="Warehouse HUAWEI","SPARE-ISSUE",
AQ156="SPARE-HS","SPARE-ISSUE",
AQ156="Power Telco","BSS",AQ156="no impacts","no impacts"
),"")</f>
        <v>No root cause</v>
      </c>
      <c r="AP156" s="48" t="str" cm="1">
        <f t="array" ref="AP156">IFERROR(_xlfn.IFS(
AQ156="MPR ISSUE","TX ISSUE",
AQ156="BSS Hardware Issue","RAN ISSUE",
AQ156="Sites strategiques, MLL, Pylone, etc.","ENVTECH",
AQ156="AKTIVCO DEFAUT GE &amp; POWER Cabinet","POWER ISSUE",
AQ156="AKTIVCO Coupure ENEO &amp; Baisse de tension","POWER ISSUE",
AQ156="Coupure ENEO &amp; Baisse de tension","POWER ISSUE",
AQ156="Defaut GE &amp; POWER Cabinet","POWER ISSUE",
AQ156="Sharing","POWER ISSUE",
AQ156="Sites strategiques &amp; DataCenter","POWER ISSUE",
AQ156="Exclu","Exclu",
AQ156="SAT","TX ISSUE",
AQ156="SPARE-ISSUE","SPARE-ISSUE",
AQ156="Fiber CAmtel","TX ISSUE",
AQ156="Fiber AOF","TX ISSUE",
AQ156="Projet OCM (HUAWEI)","TRAVAUX-HUAWEI",
AQ156="Projet OCM (NOKIA)","TRAVAUX -NOKIA",
AQ156="ACCESS-ISSUE","ACCESS-ISSUE",
AQ156="Projet OCM (ZTE, NOKIA, autres projets)","TRAVAUX OCM",
AQ156="No root CAuse","No root cause",
AQ156="ODU HS","TX ISSUE",
AQ156="IP &amp; VLAN","TX ISSUE",
AQ156="Warehouse HUAWEI","SPARE-ISSUE",
AQ156="SPARE-HS","SPARE-ISSUE",
AQ156="Power Telco","RAN ISSUE",AQ156="no impacts","no impacts"
),"")</f>
        <v>No root cause</v>
      </c>
      <c r="AQ156" s="67" t="s">
        <v>5344</v>
      </c>
      <c r="AR156" s="48" t="str" cm="1">
        <f t="array" ref="AR156">IFERROR(_xlfn.IFS(
AQ156="MPR ISSUE","ACTIVE",
AQ156="BSS Hardware Issue","ACTIVE",
AQ156="Sites strategiques, MLL, Pylone, etc.","PASSIVE",
AQ156="AKTIVCO DEFAUT GE &amp; POWER Cabinet","PASSIVE",
AQ156="AKTIVCO Coupure ENEO &amp; Baisse de tension","PASSIVE",
AQ156="Coupure ENEO &amp; Baisse de tension","PASSIVE",
AQ156="Defaut GE &amp; POWER Cabinet","PASSIVE",
AQ156="Sharing","PASSIVE",
AQ156="Sites strategiques &amp; DataCenter","PASSIVE",
AQ156="Exclu","Exclu",
AQ156="SAT","ACTIVE",
AQ156="SPARE-ISSUE","SPARE-ISSUE",
AQ156="Fiber CAmtel","ACTIVE",
AQ156="Fiber AOF","ACTIVE",
AQ156="Projet OCM (HUAWEI)","PLANNED WORKS",
AQ156="Projet OCM (NOKIA)","PLANNED WORKS",
AQ156="ACCESS-ISSUE","ACCESS-ISSUE",
AQ156="Projet OCM (ZTE, NOKIA, autres projets)","PLANNED WORKS",
AQ156="No root CAuse","No root cause",
AQ156="ODU HS","ACTIVE",
AQ156="IP &amp; VLAN","ACTIVE",
AQ156="Warehouse HUAWEI","SPARE-ISSUE",
AQ156="SPARE-HS","SPARE-ISSUE",
AQ156="Power Telco","ACTIVE", AQ156="no impacts","no impacts"
),"")</f>
        <v>No root cause</v>
      </c>
      <c r="AS156" s="92" t="s">
        <v>5678</v>
      </c>
      <c r="AT156" s="98" t="s">
        <v>1186</v>
      </c>
      <c r="AV156" s="17" t="s">
        <v>5537</v>
      </c>
      <c r="AW156" s="7" t="s">
        <v>5537</v>
      </c>
      <c r="AX156" s="6" t="s">
        <v>5537</v>
      </c>
      <c r="AY156" s="7"/>
      <c r="AZ156" s="3" t="s">
        <v>5537</v>
      </c>
      <c r="BA156" s="18" t="s">
        <v>5537</v>
      </c>
      <c r="BB156" s="18" t="s">
        <v>5537</v>
      </c>
      <c r="BC156" s="18" t="s">
        <v>5537</v>
      </c>
      <c r="BD156" s="18" t="s">
        <v>5537</v>
      </c>
      <c r="BE156" s="18" t="s">
        <v>5537</v>
      </c>
      <c r="BF156" s="18" t="s">
        <v>5537</v>
      </c>
      <c r="BG156" s="18" t="s">
        <v>5537</v>
      </c>
      <c r="BH156" s="18" t="s">
        <v>5537</v>
      </c>
      <c r="BI156" s="18" t="s">
        <v>5537</v>
      </c>
      <c r="BJ156" s="18" t="s">
        <v>5653</v>
      </c>
      <c r="BK156" s="18" t="s">
        <v>5537</v>
      </c>
      <c r="BL156" s="9" t="s">
        <v>6195</v>
      </c>
      <c r="BM156" s="14" t="s">
        <v>5537</v>
      </c>
      <c r="BN156" s="14" t="s">
        <v>5537</v>
      </c>
      <c r="BO156" s="14" t="str">
        <f>_xlfn.XLOOKUP(B156,'[4]cell downs 18042026 17h'!$B:$B,'[4]cell downs 18042026 17h'!$B:$B,"")</f>
        <v/>
      </c>
      <c r="BP156" s="14" t="str">
        <f>_xlfn.XLOOKUP(B156,'[5]Cells Huawei 19042026 15h'!$B:$B,'[5]Cells Huawei 19042026 15h'!$B:$B,"")</f>
        <v/>
      </c>
      <c r="BQ156" s="9" t="str">
        <f>_xlfn.XLOOKUP(B156,'[6]cells down 19042026 9H40'!$B:$B,'[6]cells down 19042026 9H40'!$B:$B,"")</f>
        <v/>
      </c>
      <c r="BR156" s="9" t="s">
        <v>1186</v>
      </c>
      <c r="BS156" s="9" t="s">
        <v>5537</v>
      </c>
      <c r="BT156" s="108"/>
    </row>
    <row r="157" spans="1:72" s="9" customFormat="1" x14ac:dyDescent="0.35">
      <c r="A157" s="1" t="s">
        <v>1106</v>
      </c>
      <c r="B157" s="8" t="s">
        <v>1107</v>
      </c>
      <c r="C157" s="3" t="str">
        <f>_xlfn.XLOOKUP(B157,'[1]daily break down'!$D:$D,'[1]daily break down'!$E:$E,"")</f>
        <v>ADAMAOUA</v>
      </c>
      <c r="D157" s="1" t="s">
        <v>11</v>
      </c>
      <c r="E157" s="1" t="s">
        <v>96</v>
      </c>
      <c r="F157" s="3" t="s">
        <v>90</v>
      </c>
      <c r="G157" s="1" t="s">
        <v>1108</v>
      </c>
      <c r="H157" s="33" t="str">
        <f>_xlfn.XLOOKUP(B157,[2]CALCULATION!$B:$B,[2]CALCULATION!$H:$H,"")</f>
        <v>NOKIA</v>
      </c>
      <c r="I157" s="28">
        <v>3.3893152269289656E-2</v>
      </c>
      <c r="J157" s="28">
        <v>4.5894904842926826E-2</v>
      </c>
      <c r="K157" s="28">
        <v>6.5604850194216122E-2</v>
      </c>
      <c r="L157" s="28">
        <v>1.1237399964955362E-2</v>
      </c>
      <c r="M157" s="28">
        <v>0.17061234044803908</v>
      </c>
      <c r="N157" s="28">
        <v>1.4270540178254463E-3</v>
      </c>
      <c r="O157" s="28">
        <v>5.5080963815997572E-2</v>
      </c>
      <c r="P157" s="28">
        <v>0.10856293673796956</v>
      </c>
      <c r="Q157" s="28">
        <v>3.5539770734575464</v>
      </c>
      <c r="R157" s="28">
        <v>4.3791075964461124</v>
      </c>
      <c r="S157" s="93">
        <v>0.66773461010259039</v>
      </c>
      <c r="T157" s="93">
        <f>_xlfn.XLOOKUP(B157,'[3]Nur des jours'!$B:$B,'[3]Nur des jours'!$U:$U,"")</f>
        <v>2.0424611530298415E-2</v>
      </c>
      <c r="U157" s="93">
        <v>8.6283189962236329E-2</v>
      </c>
      <c r="V157" s="93">
        <v>1.4181256394976778E-2</v>
      </c>
      <c r="W157" s="93">
        <v>2.0424611530298412E-2</v>
      </c>
      <c r="X157" s="93">
        <v>0.10315746121911201</v>
      </c>
      <c r="Y157" s="93">
        <v>0.16441279799048905</v>
      </c>
      <c r="Z157" s="93">
        <v>6.7356797688287978E-2</v>
      </c>
      <c r="AA157" s="93">
        <v>0.24029798891628826</v>
      </c>
      <c r="AB157" s="93">
        <v>3.9208005643019489E-2</v>
      </c>
      <c r="AC157" s="93">
        <f>_xlfn.XLOOKUP(B157,'[3]Nur des jours'!$B:$B,'[3]Nur des jours'!$N:$N,"")</f>
        <v>4.9893369904406945E-2</v>
      </c>
      <c r="AD157" s="93">
        <v>4.9893369904406945E-2</v>
      </c>
      <c r="AE157" s="93">
        <v>4.8270083571509047E-2</v>
      </c>
      <c r="AF157" s="93">
        <v>1.596516682442076E-2</v>
      </c>
      <c r="AG157" s="93"/>
      <c r="AH157" s="93">
        <v>3.7179147453062118</v>
      </c>
      <c r="AI157" s="93">
        <v>4.6221358943922883</v>
      </c>
      <c r="AJ157" s="93">
        <v>9.108636007679852</v>
      </c>
      <c r="AK157" s="93">
        <v>0</v>
      </c>
      <c r="AL157" s="93">
        <v>3.7179147453062118</v>
      </c>
      <c r="AM157" s="49" t="s">
        <v>5559</v>
      </c>
      <c r="AN157" s="49"/>
      <c r="AO157" s="48" t="str" cm="1">
        <f t="array" ref="AO157">IFERROR(_xlfn.IFS(
AQ157="MPR ISSUE","PDH",
AQ157="BSS Hardware Issue","BSS",
AQ157="Sites strategiques, MLL, Pylone, etc.","ENVTECH",
AQ157="AKTIVCO DEFAUT GE &amp; POWER Cabinet","AKTIVCO",
AQ157="AKTIVCO Coupure ENEO &amp; Baisse de tension","AKTIVCO GRID ONLY",
AQ157="Coupure ENEO &amp; Baisse de tension","IHS GRID ONLY",
AQ157="Defaut GE &amp; POWER Cabinet","IHS",
AQ157="Sharing","Partners",
AQ157="Sites strategiques &amp; DataCenter","SST &amp; DC",
AQ157="Exclu","Exclu",
AQ157="SAT","SAT",
AQ157="SPARE-ISSUE","SPARE-ISSUE",
AQ157="Fiber CAmtel","TRANS_FO_CAMTEL",
AQ157="Fiber AOF","Fiber AOF",
AQ157="Projet OCM (HUAWEI)","TRAVAUX-HUAWEI",
AQ157="Projet OCM (NOKIA)","TRAVAUX-NOKIA",
AQ157="ACCESS-ISSUE","ACCESS-ISSUE",
AQ157="Projet OCM (ZTE, NOKIA, autres projets)","TRAVAUX OCM",
AQ157="No root CAuse","No root cause",
AQ157="ODU HS","PDH",
AQ157="IP &amp; VLAN","PDH",
AQ157="Warehouse HUAWEI","SPARE-ISSUE",
AQ157="SPARE-HS","SPARE-ISSUE",
AQ157="Power Telco","BSS",AQ157="no impacts","no impacts"
),"")</f>
        <v>No root cause</v>
      </c>
      <c r="AP157" s="48" t="str" cm="1">
        <f t="array" ref="AP157">IFERROR(_xlfn.IFS(
AQ157="MPR ISSUE","TX ISSUE",
AQ157="BSS Hardware Issue","RAN ISSUE",
AQ157="Sites strategiques, MLL, Pylone, etc.","ENVTECH",
AQ157="AKTIVCO DEFAUT GE &amp; POWER Cabinet","POWER ISSUE",
AQ157="AKTIVCO Coupure ENEO &amp; Baisse de tension","POWER ISSUE",
AQ157="Coupure ENEO &amp; Baisse de tension","POWER ISSUE",
AQ157="Defaut GE &amp; POWER Cabinet","POWER ISSUE",
AQ157="Sharing","POWER ISSUE",
AQ157="Sites strategiques &amp; DataCenter","POWER ISSUE",
AQ157="Exclu","Exclu",
AQ157="SAT","TX ISSUE",
AQ157="SPARE-ISSUE","SPARE-ISSUE",
AQ157="Fiber CAmtel","TX ISSUE",
AQ157="Fiber AOF","TX ISSUE",
AQ157="Projet OCM (HUAWEI)","TRAVAUX-HUAWEI",
AQ157="Projet OCM (NOKIA)","TRAVAUX -NOKIA",
AQ157="ACCESS-ISSUE","ACCESS-ISSUE",
AQ157="Projet OCM (ZTE, NOKIA, autres projets)","TRAVAUX OCM",
AQ157="No root CAuse","No root cause",
AQ157="ODU HS","TX ISSUE",
AQ157="IP &amp; VLAN","TX ISSUE",
AQ157="Warehouse HUAWEI","SPARE-ISSUE",
AQ157="SPARE-HS","SPARE-ISSUE",
AQ157="Power Telco","RAN ISSUE",AQ157="no impacts","no impacts"
),"")</f>
        <v>No root cause</v>
      </c>
      <c r="AQ157" s="67" t="s">
        <v>5344</v>
      </c>
      <c r="AR157" s="48" t="str" cm="1">
        <f t="array" ref="AR157">IFERROR(_xlfn.IFS(
AQ157="MPR ISSUE","ACTIVE",
AQ157="BSS Hardware Issue","ACTIVE",
AQ157="Sites strategiques, MLL, Pylone, etc.","PASSIVE",
AQ157="AKTIVCO DEFAUT GE &amp; POWER Cabinet","PASSIVE",
AQ157="AKTIVCO Coupure ENEO &amp; Baisse de tension","PASSIVE",
AQ157="Coupure ENEO &amp; Baisse de tension","PASSIVE",
AQ157="Defaut GE &amp; POWER Cabinet","PASSIVE",
AQ157="Sharing","PASSIVE",
AQ157="Sites strategiques &amp; DataCenter","PASSIVE",
AQ157="Exclu","Exclu",
AQ157="SAT","ACTIVE",
AQ157="SPARE-ISSUE","SPARE-ISSUE",
AQ157="Fiber CAmtel","ACTIVE",
AQ157="Fiber AOF","ACTIVE",
AQ157="Projet OCM (HUAWEI)","PLANNED WORKS",
AQ157="Projet OCM (NOKIA)","PLANNED WORKS",
AQ157="ACCESS-ISSUE","ACCESS-ISSUE",
AQ157="Projet OCM (ZTE, NOKIA, autres projets)","PLANNED WORKS",
AQ157="No root CAuse","No root cause",
AQ157="ODU HS","ACTIVE",
AQ157="IP &amp; VLAN","ACTIVE",
AQ157="Warehouse HUAWEI","SPARE-ISSUE",
AQ157="SPARE-HS","SPARE-ISSUE",
AQ157="Power Telco","ACTIVE", AQ157="no impacts","no impacts"
),"")</f>
        <v>No root cause</v>
      </c>
      <c r="AS157" s="92" t="s">
        <v>5989</v>
      </c>
      <c r="AT157" s="128" t="s">
        <v>4270</v>
      </c>
      <c r="AU157" s="9" t="s">
        <v>5926</v>
      </c>
      <c r="AV157" s="17" t="s">
        <v>5637</v>
      </c>
      <c r="AW157" s="7" t="s">
        <v>6070</v>
      </c>
      <c r="AX157" s="6" t="s">
        <v>5537</v>
      </c>
      <c r="AY157" s="7"/>
      <c r="AZ157" s="3" t="s">
        <v>5537</v>
      </c>
      <c r="BA157" s="18" t="s">
        <v>5537</v>
      </c>
      <c r="BB157" s="18" t="s">
        <v>5537</v>
      </c>
      <c r="BC157" s="18" t="s">
        <v>5537</v>
      </c>
      <c r="BD157" s="18" t="s">
        <v>5537</v>
      </c>
      <c r="BE157" s="18" t="s">
        <v>5537</v>
      </c>
      <c r="BF157" s="18" t="s">
        <v>5537</v>
      </c>
      <c r="BG157" s="18" t="s">
        <v>5537</v>
      </c>
      <c r="BH157" s="18" t="s">
        <v>5537</v>
      </c>
      <c r="BI157" s="18" t="s">
        <v>5537</v>
      </c>
      <c r="BJ157" s="18" t="s">
        <v>6196</v>
      </c>
      <c r="BK157" s="18" t="s">
        <v>6197</v>
      </c>
      <c r="BL157" s="9" t="s">
        <v>6198</v>
      </c>
      <c r="BM157" s="14" t="s">
        <v>6391</v>
      </c>
      <c r="BN157" s="14" t="s">
        <v>5537</v>
      </c>
      <c r="BO157" s="14" t="str">
        <f>_xlfn.XLOOKUP(B157,'[4]cell downs 18042026 17h'!$B:$B,'[4]cell downs 18042026 17h'!$B:$B,"")</f>
        <v/>
      </c>
      <c r="BP157" s="14" t="str">
        <f>_xlfn.XLOOKUP(B157,'[5]Cells Huawei 19042026 15h'!$B:$B,'[5]Cells Huawei 19042026 15h'!$B:$B,"")</f>
        <v/>
      </c>
      <c r="BQ157" s="9" t="str">
        <f>_xlfn.XLOOKUP(B157,'[6]cells down 19042026 9H40'!$B:$B,'[6]cells down 19042026 9H40'!$B:$B,"")</f>
        <v/>
      </c>
      <c r="BR157" s="9" t="s">
        <v>1107</v>
      </c>
      <c r="BS157" s="9" t="s">
        <v>5537</v>
      </c>
      <c r="BT157" s="108"/>
    </row>
    <row r="158" spans="1:72" s="9" customFormat="1" x14ac:dyDescent="0.35">
      <c r="A158" s="1" t="s">
        <v>1623</v>
      </c>
      <c r="B158" s="8" t="s">
        <v>1624</v>
      </c>
      <c r="C158" s="3" t="str">
        <f>_xlfn.XLOOKUP(B158,'[1]daily break down'!$D:$D,'[1]daily break down'!$E:$E,"")</f>
        <v>EXTREME-NORD</v>
      </c>
      <c r="D158" s="1" t="s">
        <v>11</v>
      </c>
      <c r="E158" s="1" t="s">
        <v>12</v>
      </c>
      <c r="F158" s="3" t="s">
        <v>55</v>
      </c>
      <c r="G158" s="1" t="s">
        <v>1625</v>
      </c>
      <c r="H158" s="32" t="str">
        <f>_xlfn.XLOOKUP(B158,[2]CALCULATION!$B:$B,[2]CALCULATION!$H:$H,"")</f>
        <v>Huawei</v>
      </c>
      <c r="I158" s="28">
        <v>0</v>
      </c>
      <c r="J158" s="28">
        <v>0</v>
      </c>
      <c r="K158" s="28">
        <v>1.9974752663133892</v>
      </c>
      <c r="L158" s="28">
        <v>0</v>
      </c>
      <c r="M158" s="28">
        <v>1.1213270439713157</v>
      </c>
      <c r="N158" s="28">
        <v>0</v>
      </c>
      <c r="O158" s="28">
        <v>0</v>
      </c>
      <c r="P158" s="28">
        <v>0</v>
      </c>
      <c r="Q158" s="28">
        <v>0</v>
      </c>
      <c r="R158" s="28">
        <v>0</v>
      </c>
      <c r="S158" s="93">
        <v>0</v>
      </c>
      <c r="T158" s="93">
        <f>_xlfn.XLOOKUP(B158,'[3]Nur des jours'!$B:$B,'[3]Nur des jours'!$U:$U,"")</f>
        <v>2.9687736314787707</v>
      </c>
      <c r="U158" s="93">
        <v>1.3516849155188011</v>
      </c>
      <c r="V158" s="93">
        <v>3.871478285435447</v>
      </c>
      <c r="W158" s="93">
        <v>2.9687736314787707</v>
      </c>
      <c r="X158" s="93">
        <v>0.27198494434028758</v>
      </c>
      <c r="Y158" s="93">
        <v>4.2982538744924137E-2</v>
      </c>
      <c r="Z158" s="93">
        <v>1.4235602811379067</v>
      </c>
      <c r="AA158" s="93">
        <v>1.0372524847831113</v>
      </c>
      <c r="AB158" s="93">
        <v>0</v>
      </c>
      <c r="AC158" s="93">
        <f>_xlfn.XLOOKUP(B158,'[3]Nur des jours'!$B:$B,'[3]Nur des jours'!$N:$N,"")</f>
        <v>0</v>
      </c>
      <c r="AD158" s="93">
        <v>0</v>
      </c>
      <c r="AE158" s="93">
        <v>1.8892698461617488</v>
      </c>
      <c r="AF158" s="93">
        <v>0.31662614536872957</v>
      </c>
      <c r="AG158" s="93"/>
      <c r="AH158" s="93">
        <v>3.7176150647912727</v>
      </c>
      <c r="AI158" s="93">
        <v>4.1989896446570665</v>
      </c>
      <c r="AJ158" s="93">
        <v>7.1236391192440953</v>
      </c>
      <c r="AK158" s="93">
        <v>1.3931502494161323</v>
      </c>
      <c r="AL158" s="93">
        <v>3.7176150647912727</v>
      </c>
      <c r="AM158" s="49" t="s">
        <v>5601</v>
      </c>
      <c r="AN158" s="49"/>
      <c r="AO158" s="48" t="str" cm="1">
        <f t="array" ref="AO158">IFERROR(_xlfn.IFS(
AQ158="MPR ISSUE","PDH",
AQ158="BSS Hardware Issue","BSS",
AQ158="Sites strategiques, MLL, Pylone, etc.","ENVTECH",
AQ158="AKTIVCO DEFAUT GE &amp; POWER Cabinet","AKTIVCO",
AQ158="AKTIVCO Coupure ENEO &amp; Baisse de tension","AKTIVCO GRID ONLY",
AQ158="Coupure ENEO &amp; Baisse de tension","IHS GRID ONLY",
AQ158="Defaut GE &amp; POWER Cabinet","IHS",
AQ158="Sharing","Partners",
AQ158="Sites strategiques &amp; DataCenter","SST &amp; DC",
AQ158="Exclu","Exclu",
AQ158="SAT","SAT",
AQ158="SPARE-ISSUE","SPARE-ISSUE",
AQ158="Fiber CAmtel","TRANS_FO_CAMTEL",
AQ158="Fiber AOF","Fiber AOF",
AQ158="Projet OCM (HUAWEI)","TRAVAUX-HUAWEI",
AQ158="Projet OCM (NOKIA)","TRAVAUX-NOKIA",
AQ158="ACCESS-ISSUE","ACCESS-ISSUE",
AQ158="Projet OCM (ZTE, NOKIA, autres projets)","TRAVAUX OCM",
AQ158="No root CAuse","No root cause",
AQ158="ODU HS","PDH",
AQ158="IP &amp; VLAN","PDH",
AQ158="Warehouse HUAWEI","SPARE-ISSUE",
AQ158="SPARE-HS","SPARE-ISSUE",
AQ158="Power Telco","BSS",AQ158="no impacts","no impacts"
),"")</f>
        <v>No root cause</v>
      </c>
      <c r="AP158" s="48" t="str" cm="1">
        <f t="array" ref="AP158">IFERROR(_xlfn.IFS(
AQ158="MPR ISSUE","TX ISSUE",
AQ158="BSS Hardware Issue","RAN ISSUE",
AQ158="Sites strategiques, MLL, Pylone, etc.","ENVTECH",
AQ158="AKTIVCO DEFAUT GE &amp; POWER Cabinet","POWER ISSUE",
AQ158="AKTIVCO Coupure ENEO &amp; Baisse de tension","POWER ISSUE",
AQ158="Coupure ENEO &amp; Baisse de tension","POWER ISSUE",
AQ158="Defaut GE &amp; POWER Cabinet","POWER ISSUE",
AQ158="Sharing","POWER ISSUE",
AQ158="Sites strategiques &amp; DataCenter","POWER ISSUE",
AQ158="Exclu","Exclu",
AQ158="SAT","TX ISSUE",
AQ158="SPARE-ISSUE","SPARE-ISSUE",
AQ158="Fiber CAmtel","TX ISSUE",
AQ158="Fiber AOF","TX ISSUE",
AQ158="Projet OCM (HUAWEI)","TRAVAUX-HUAWEI",
AQ158="Projet OCM (NOKIA)","TRAVAUX -NOKIA",
AQ158="ACCESS-ISSUE","ACCESS-ISSUE",
AQ158="Projet OCM (ZTE, NOKIA, autres projets)","TRAVAUX OCM",
AQ158="No root CAuse","No root cause",
AQ158="ODU HS","TX ISSUE",
AQ158="IP &amp; VLAN","TX ISSUE",
AQ158="Warehouse HUAWEI","SPARE-ISSUE",
AQ158="SPARE-HS","SPARE-ISSUE",
AQ158="Power Telco","RAN ISSUE",AQ158="no impacts","no impacts"
),"")</f>
        <v>No root cause</v>
      </c>
      <c r="AQ158" s="67" t="s">
        <v>5344</v>
      </c>
      <c r="AR158" s="48" t="str" cm="1">
        <f t="array" ref="AR158">IFERROR(_xlfn.IFS(
AQ158="MPR ISSUE","ACTIVE",
AQ158="BSS Hardware Issue","ACTIVE",
AQ158="Sites strategiques, MLL, Pylone, etc.","PASSIVE",
AQ158="AKTIVCO DEFAUT GE &amp; POWER Cabinet","PASSIVE",
AQ158="AKTIVCO Coupure ENEO &amp; Baisse de tension","PASSIVE",
AQ158="Coupure ENEO &amp; Baisse de tension","PASSIVE",
AQ158="Defaut GE &amp; POWER Cabinet","PASSIVE",
AQ158="Sharing","PASSIVE",
AQ158="Sites strategiques &amp; DataCenter","PASSIVE",
AQ158="Exclu","Exclu",
AQ158="SAT","ACTIVE",
AQ158="SPARE-ISSUE","SPARE-ISSUE",
AQ158="Fiber CAmtel","ACTIVE",
AQ158="Fiber AOF","ACTIVE",
AQ158="Projet OCM (HUAWEI)","PLANNED WORKS",
AQ158="Projet OCM (NOKIA)","PLANNED WORKS",
AQ158="ACCESS-ISSUE","ACCESS-ISSUE",
AQ158="Projet OCM (ZTE, NOKIA, autres projets)","PLANNED WORKS",
AQ158="No root CAuse","No root cause",
AQ158="ODU HS","ACTIVE",
AQ158="IP &amp; VLAN","ACTIVE",
AQ158="Warehouse HUAWEI","SPARE-ISSUE",
AQ158="SPARE-HS","SPARE-ISSUE",
AQ158="Power Telco","ACTIVE", AQ158="no impacts","no impacts"
),"")</f>
        <v>No root cause</v>
      </c>
      <c r="AS158" s="92" t="s">
        <v>5537</v>
      </c>
      <c r="AT158" s="98" t="s">
        <v>1624</v>
      </c>
      <c r="AV158" s="17" t="s">
        <v>5537</v>
      </c>
      <c r="AW158" s="7" t="s">
        <v>5537</v>
      </c>
      <c r="AX158" s="6" t="s">
        <v>5537</v>
      </c>
      <c r="AY158" s="7"/>
      <c r="AZ158" s="3" t="s">
        <v>5537</v>
      </c>
      <c r="BA158" s="18" t="s">
        <v>5537</v>
      </c>
      <c r="BB158" s="18" t="s">
        <v>5537</v>
      </c>
      <c r="BC158" s="18" t="s">
        <v>5537</v>
      </c>
      <c r="BD158" s="18" t="s">
        <v>5537</v>
      </c>
      <c r="BE158" s="18" t="s">
        <v>5537</v>
      </c>
      <c r="BF158" s="18" t="s">
        <v>5537</v>
      </c>
      <c r="BG158" s="18" t="s">
        <v>5537</v>
      </c>
      <c r="BH158" s="18" t="s">
        <v>5537</v>
      </c>
      <c r="BI158" s="18" t="s">
        <v>5537</v>
      </c>
      <c r="BJ158" s="18" t="s">
        <v>5537</v>
      </c>
      <c r="BK158" s="18" t="s">
        <v>5537</v>
      </c>
      <c r="BL158" s="9" t="s">
        <v>5537</v>
      </c>
      <c r="BM158" s="14" t="s">
        <v>5537</v>
      </c>
      <c r="BN158" s="14" t="s">
        <v>5537</v>
      </c>
      <c r="BO158" s="14" t="str">
        <f>_xlfn.XLOOKUP(B158,'[4]cell downs 18042026 17h'!$B:$B,'[4]cell downs 18042026 17h'!$B:$B,"")</f>
        <v/>
      </c>
      <c r="BP158" s="14" t="str">
        <f>_xlfn.XLOOKUP(B158,'[5]Cells Huawei 19042026 15h'!$B:$B,'[5]Cells Huawei 19042026 15h'!$B:$B,"")</f>
        <v/>
      </c>
      <c r="BQ158" s="9" t="str">
        <f>_xlfn.XLOOKUP(B158,'[6]cells down 19042026 9H40'!$B:$B,'[6]cells down 19042026 9H40'!$B:$B,"")</f>
        <v/>
      </c>
      <c r="BR158" s="9" t="s">
        <v>1624</v>
      </c>
      <c r="BS158" s="9" t="s">
        <v>12</v>
      </c>
      <c r="BT158" s="108"/>
    </row>
    <row r="159" spans="1:72" s="9" customFormat="1" x14ac:dyDescent="0.35">
      <c r="A159" s="3" t="s">
        <v>3214</v>
      </c>
      <c r="B159" s="25" t="s">
        <v>3215</v>
      </c>
      <c r="C159" s="3" t="str">
        <f>_xlfn.XLOOKUP(B159,'[1]daily break down'!$D:$D,'[1]daily break down'!$E:$E,"")</f>
        <v>Douala</v>
      </c>
      <c r="D159" s="1" t="s">
        <v>21</v>
      </c>
      <c r="E159" s="3" t="s">
        <v>5486</v>
      </c>
      <c r="F159" s="3" t="s">
        <v>31</v>
      </c>
      <c r="G159" s="3" t="s">
        <v>32</v>
      </c>
      <c r="H159" s="34" t="str">
        <f>_xlfn.XLOOKUP(B159,[2]CALCULATION!$B:$B,[2]CALCULATION!$H:$H,"")</f>
        <v>ZTE</v>
      </c>
      <c r="I159" s="28">
        <v>0.13053493820502016</v>
      </c>
      <c r="J159" s="28">
        <v>0.28627084207252207</v>
      </c>
      <c r="K159" s="28">
        <v>0</v>
      </c>
      <c r="L159" s="28">
        <v>1.8726832233265207E-3</v>
      </c>
      <c r="M159" s="28">
        <v>0.52961265063507135</v>
      </c>
      <c r="N159" s="28">
        <v>8.6977396535143665</v>
      </c>
      <c r="O159" s="28">
        <v>0</v>
      </c>
      <c r="P159" s="28">
        <v>2.0655695953292073</v>
      </c>
      <c r="Q159" s="28">
        <v>1.2633299375344214</v>
      </c>
      <c r="R159" s="28">
        <v>7.3355677119449361E-2</v>
      </c>
      <c r="S159" s="93">
        <v>6.4348962569164669E-2</v>
      </c>
      <c r="T159" s="93">
        <f>_xlfn.XLOOKUP(B159,'[3]Nur des jours'!$B:$B,'[3]Nur des jours'!$U:$U,"")</f>
        <v>0</v>
      </c>
      <c r="U159" s="93">
        <v>0.20524608127659161</v>
      </c>
      <c r="V159" s="93">
        <v>0.7867053045803335</v>
      </c>
      <c r="W159" s="93">
        <v>0</v>
      </c>
      <c r="X159" s="93">
        <v>0.23931108086281822</v>
      </c>
      <c r="Y159" s="93">
        <v>0</v>
      </c>
      <c r="Z159" s="93">
        <v>3.8162608829647895</v>
      </c>
      <c r="AA159" s="93">
        <v>1.7633363581626158</v>
      </c>
      <c r="AB159" s="93">
        <v>2.4085916566076824</v>
      </c>
      <c r="AC159" s="93">
        <f>_xlfn.XLOOKUP(B159,'[3]Nur des jours'!$B:$B,'[3]Nur des jours'!$N:$N,"")</f>
        <v>0.12011925246766152</v>
      </c>
      <c r="AD159" s="93">
        <v>0.12011925246766152</v>
      </c>
      <c r="AE159" s="93">
        <v>0.12029760325083573</v>
      </c>
      <c r="AF159" s="93">
        <v>0</v>
      </c>
      <c r="AG159" s="93"/>
      <c r="AH159" s="93">
        <v>3.6846915102173603</v>
      </c>
      <c r="AI159" s="93">
        <v>2.5778449216455042</v>
      </c>
      <c r="AJ159" s="93">
        <v>2.1904995052888205</v>
      </c>
      <c r="AK159" s="93">
        <v>4.9496762734012316</v>
      </c>
      <c r="AL159" s="93">
        <v>3.6846915102173603</v>
      </c>
      <c r="AM159" s="49" t="s">
        <v>5559</v>
      </c>
      <c r="AN159" s="49"/>
      <c r="AO159" s="48" t="str" cm="1">
        <f t="array" ref="AO159">IFERROR(_xlfn.IFS(
AQ159="MPR ISSUE","PDH",
AQ159="BSS Hardware Issue","BSS",
AQ159="Sites strategiques, MLL, Pylone, etc.","ENVTECH",
AQ159="AKTIVCO DEFAUT GE &amp; POWER Cabinet","AKTIVCO",
AQ159="AKTIVCO Coupure ENEO &amp; Baisse de tension","AKTIVCO GRID ONLY",
AQ159="Coupure ENEO &amp; Baisse de tension","IHS GRID ONLY",
AQ159="Defaut GE &amp; POWER Cabinet","IHS",
AQ159="Sharing","Partners",
AQ159="Sites strategiques &amp; DataCenter","SST &amp; DC",
AQ159="Exclu","Exclu",
AQ159="SAT","SAT",
AQ159="SPARE-ISSUE","SPARE-ISSUE",
AQ159="Fiber CAmtel","TRANS_FO_CAMTEL",
AQ159="Fiber AOF","Fiber AOF",
AQ159="Projet OCM (HUAWEI)","TRAVAUX-HUAWEI",
AQ159="Projet OCM (NOKIA)","TRAVAUX-NOKIA",
AQ159="ACCESS-ISSUE","ACCESS-ISSUE",
AQ159="Projet OCM (ZTE, NOKIA, autres projets)","TRAVAUX OCM",
AQ159="No root CAuse","No root cause",
AQ159="ODU HS","PDH",
AQ159="IP &amp; VLAN","PDH",
AQ159="Warehouse HUAWEI","SPARE-ISSUE",
AQ159="SPARE-HS","SPARE-ISSUE",
AQ159="Power Telco","BSS",AQ159="no impacts","no impacts"
),"")</f>
        <v>PDH</v>
      </c>
      <c r="AP159" s="48" t="str" cm="1">
        <f t="array" ref="AP159">IFERROR(_xlfn.IFS(
AQ159="MPR ISSUE","TX ISSUE",
AQ159="BSS Hardware Issue","RAN ISSUE",
AQ159="Sites strategiques, MLL, Pylone, etc.","ENVTECH",
AQ159="AKTIVCO DEFAUT GE &amp; POWER Cabinet","POWER ISSUE",
AQ159="AKTIVCO Coupure ENEO &amp; Baisse de tension","POWER ISSUE",
AQ159="Coupure ENEO &amp; Baisse de tension","POWER ISSUE",
AQ159="Defaut GE &amp; POWER Cabinet","POWER ISSUE",
AQ159="Sharing","POWER ISSUE",
AQ159="Sites strategiques &amp; DataCenter","POWER ISSUE",
AQ159="Exclu","Exclu",
AQ159="SAT","TX ISSUE",
AQ159="SPARE-ISSUE","SPARE-ISSUE",
AQ159="Fiber CAmtel","TX ISSUE",
AQ159="Fiber AOF","TX ISSUE",
AQ159="Projet OCM (HUAWEI)","TRAVAUX-HUAWEI",
AQ159="Projet OCM (NOKIA)","TRAVAUX -NOKIA",
AQ159="ACCESS-ISSUE","ACCESS-ISSUE",
AQ159="Projet OCM (ZTE, NOKIA, autres projets)","TRAVAUX OCM",
AQ159="No root CAuse","No root cause",
AQ159="ODU HS","TX ISSUE",
AQ159="IP &amp; VLAN","TX ISSUE",
AQ159="Warehouse HUAWEI","SPARE-ISSUE",
AQ159="SPARE-HS","SPARE-ISSUE",
AQ159="Power Telco","RAN ISSUE",AQ159="no impacts","no impacts"
),"")</f>
        <v>TX ISSUE</v>
      </c>
      <c r="AQ159" s="67" t="s">
        <v>5933</v>
      </c>
      <c r="AR159" s="48" t="str" cm="1">
        <f t="array" ref="AR159">IFERROR(_xlfn.IFS(
AQ159="MPR ISSUE","ACTIVE",
AQ159="BSS Hardware Issue","ACTIVE",
AQ159="Sites strategiques, MLL, Pylone, etc.","PASSIVE",
AQ159="AKTIVCO DEFAUT GE &amp; POWER Cabinet","PASSIVE",
AQ159="AKTIVCO Coupure ENEO &amp; Baisse de tension","PASSIVE",
AQ159="Coupure ENEO &amp; Baisse de tension","PASSIVE",
AQ159="Defaut GE &amp; POWER Cabinet","PASSIVE",
AQ159="Sharing","PASSIVE",
AQ159="Sites strategiques &amp; DataCenter","PASSIVE",
AQ159="Exclu","Exclu",
AQ159="SAT","ACTIVE",
AQ159="SPARE-ISSUE","SPARE-ISSUE",
AQ159="Fiber CAmtel","ACTIVE",
AQ159="Fiber AOF","ACTIVE",
AQ159="Projet OCM (HUAWEI)","PLANNED WORKS",
AQ159="Projet OCM (NOKIA)","PLANNED WORKS",
AQ159="ACCESS-ISSUE","ACCESS-ISSUE",
AQ159="Projet OCM (ZTE, NOKIA, autres projets)","PLANNED WORKS",
AQ159="No root CAuse","No root cause",
AQ159="ODU HS","ACTIVE",
AQ159="IP &amp; VLAN","ACTIVE",
AQ159="Warehouse HUAWEI","SPARE-ISSUE",
AQ159="SPARE-HS","SPARE-ISSUE",
AQ159="Power Telco","ACTIVE", AQ159="no impacts","no impacts"
),"")</f>
        <v>ACTIVE</v>
      </c>
      <c r="AS159" s="92" t="s">
        <v>6000</v>
      </c>
      <c r="AT159" s="128" t="s">
        <v>4194</v>
      </c>
      <c r="AU159" s="9" t="s">
        <v>5932</v>
      </c>
      <c r="AV159" s="17" t="s">
        <v>5634</v>
      </c>
      <c r="AW159" s="7" t="s">
        <v>5962</v>
      </c>
      <c r="AX159" s="6" t="s">
        <v>6342</v>
      </c>
      <c r="AY159" s="7"/>
      <c r="AZ159" s="3" t="s">
        <v>5537</v>
      </c>
      <c r="BA159" s="18" t="s">
        <v>5537</v>
      </c>
      <c r="BB159" s="18" t="s">
        <v>5537</v>
      </c>
      <c r="BC159" s="18" t="s">
        <v>5537</v>
      </c>
      <c r="BD159" s="18" t="s">
        <v>5537</v>
      </c>
      <c r="BE159" s="18" t="s">
        <v>5537</v>
      </c>
      <c r="BF159" s="18" t="s">
        <v>5537</v>
      </c>
      <c r="BG159" s="18" t="s">
        <v>5537</v>
      </c>
      <c r="BH159" s="18" t="s">
        <v>5537</v>
      </c>
      <c r="BI159" s="18" t="s">
        <v>5537</v>
      </c>
      <c r="BJ159" s="18" t="s">
        <v>5653</v>
      </c>
      <c r="BK159" s="18" t="s">
        <v>5537</v>
      </c>
      <c r="BL159" s="9" t="s">
        <v>5537</v>
      </c>
      <c r="BM159" s="14" t="s">
        <v>6391</v>
      </c>
      <c r="BN159" s="14" t="s">
        <v>5537</v>
      </c>
      <c r="BO159" s="14" t="str">
        <f>_xlfn.XLOOKUP(B159,'[4]cell downs 18042026 17h'!$B:$B,'[4]cell downs 18042026 17h'!$B:$B,"")</f>
        <v/>
      </c>
      <c r="BP159" s="14" t="str">
        <f>_xlfn.XLOOKUP(B159,'[5]Cells Huawei 19042026 15h'!$B:$B,'[5]Cells Huawei 19042026 15h'!$B:$B,"")</f>
        <v/>
      </c>
      <c r="BQ159" s="9" t="str">
        <f>_xlfn.XLOOKUP(B159,'[6]cells down 19042026 9H40'!$B:$B,'[6]cells down 19042026 9H40'!$B:$B,"")</f>
        <v/>
      </c>
      <c r="BR159" s="9" t="s">
        <v>5537</v>
      </c>
      <c r="BS159" s="9" t="s">
        <v>5537</v>
      </c>
      <c r="BT159" s="108"/>
    </row>
    <row r="160" spans="1:72" s="9" customFormat="1" ht="33.5" customHeight="1" x14ac:dyDescent="0.35">
      <c r="A160" s="1" t="s">
        <v>1735</v>
      </c>
      <c r="B160" s="1" t="s">
        <v>1736</v>
      </c>
      <c r="C160" s="3" t="str">
        <f>_xlfn.XLOOKUP(B160,'[1]daily break down'!$D:$D,'[1]daily break down'!$E:$E,"")</f>
        <v>NORD-OUEST</v>
      </c>
      <c r="D160" s="1" t="s">
        <v>11</v>
      </c>
      <c r="E160" s="1" t="s">
        <v>96</v>
      </c>
      <c r="F160" s="3" t="s">
        <v>51</v>
      </c>
      <c r="G160" s="1" t="s">
        <v>1735</v>
      </c>
      <c r="H160" s="33" t="str">
        <f>_xlfn.XLOOKUP(B160,[2]CALCULATION!$B:$B,[2]CALCULATION!$H:$H,"")</f>
        <v>NOKIA</v>
      </c>
      <c r="I160" s="28">
        <v>0.59502237998252805</v>
      </c>
      <c r="J160" s="28">
        <v>6.2240288777435824</v>
      </c>
      <c r="K160" s="28">
        <v>4.5784042310968864</v>
      </c>
      <c r="L160" s="28">
        <v>3.8701689563631367</v>
      </c>
      <c r="M160" s="28">
        <v>9.2900347320112751</v>
      </c>
      <c r="N160" s="28">
        <v>9.2964734190981293</v>
      </c>
      <c r="O160" s="28">
        <v>9.2963652058697779</v>
      </c>
      <c r="P160" s="28">
        <v>9.2965275257123032</v>
      </c>
      <c r="Q160" s="28">
        <v>9.2963652058697779</v>
      </c>
      <c r="R160" s="28">
        <v>9.2964734190981293</v>
      </c>
      <c r="S160" s="93">
        <v>4.6285769123803551</v>
      </c>
      <c r="T160" s="93">
        <f>_xlfn.XLOOKUP(B160,'[3]Nur des jours'!$B:$B,'[3]Nur des jours'!$U:$U,"")</f>
        <v>0</v>
      </c>
      <c r="U160" s="93">
        <v>4.2940535617442016E-2</v>
      </c>
      <c r="V160" s="93">
        <v>0.96152474224744811</v>
      </c>
      <c r="W160" s="93">
        <v>0</v>
      </c>
      <c r="X160" s="93">
        <v>0</v>
      </c>
      <c r="Y160" s="93">
        <v>0</v>
      </c>
      <c r="Z160" s="93">
        <v>0.1554148724577879</v>
      </c>
      <c r="AA160" s="93">
        <v>1.4589094063629852E-2</v>
      </c>
      <c r="AB160" s="93">
        <v>0</v>
      </c>
      <c r="AC160" s="93">
        <f>_xlfn.XLOOKUP(B160,'[3]Nur des jours'!$B:$B,'[3]Nur des jours'!$N:$N,"")</f>
        <v>2.2278331378608747</v>
      </c>
      <c r="AD160" s="93">
        <v>2.2278331378608747</v>
      </c>
      <c r="AE160" s="93">
        <v>0</v>
      </c>
      <c r="AF160" s="93">
        <v>0</v>
      </c>
      <c r="AG160" s="93"/>
      <c r="AH160" s="93">
        <v>3.623338840805518</v>
      </c>
      <c r="AI160" s="93">
        <v>12.348801402027906</v>
      </c>
      <c r="AJ160" s="93">
        <v>5.5402658350078724</v>
      </c>
      <c r="AK160" s="93">
        <v>0</v>
      </c>
      <c r="AL160" s="93">
        <v>3.623338840805518</v>
      </c>
      <c r="AM160" s="49" t="s">
        <v>5601</v>
      </c>
      <c r="AN160" s="49"/>
      <c r="AO160" s="48" t="str" cm="1">
        <f t="array" ref="AO160">IFERROR(_xlfn.IFS(
AQ160="MPR ISSUE","PDH",
AQ160="BSS Hardware Issue","BSS",
AQ160="Sites strategiques, MLL, Pylone, etc.","ENVTECH",
AQ160="AKTIVCO DEFAUT GE &amp; POWER Cabinet","AKTIVCO",
AQ160="AKTIVCO Coupure ENEO &amp; Baisse de tension","AKTIVCO GRID ONLY",
AQ160="Coupure ENEO &amp; Baisse de tension","IHS GRID ONLY",
AQ160="Defaut GE &amp; POWER Cabinet","IHS",
AQ160="Sharing","Partners",
AQ160="Sites strategiques &amp; DataCenter","SST &amp; DC",
AQ160="Exclu","Exclu",
AQ160="SAT","SAT",
AQ160="SPARE-ISSUE","SPARE-ISSUE",
AQ160="Fiber CAmtel","TRANS_FO_CAMTEL",
AQ160="Fiber AOF","Fiber AOF",
AQ160="Projet OCM (HUAWEI)","TRAVAUX-HUAWEI",
AQ160="Projet OCM (NOKIA)","TRAVAUX-NOKIA",
AQ160="ACCESS-ISSUE","ACCESS-ISSUE",
AQ160="Projet OCM (ZTE, NOKIA, autres projets)","TRAVAUX OCM",
AQ160="No root CAuse","No root cause",
AQ160="ODU HS","PDH",
AQ160="IP &amp; VLAN","PDH",
AQ160="Warehouse HUAWEI","SPARE-ISSUE",
AQ160="SPARE-HS","SPARE-ISSUE",
AQ160="Power Telco","BSS",AQ160="no impacts","no impacts"
),"")</f>
        <v>IHS</v>
      </c>
      <c r="AP160" s="48" t="str" cm="1">
        <f t="array" ref="AP160">IFERROR(_xlfn.IFS(
AQ160="MPR ISSUE","TX ISSUE",
AQ160="BSS Hardware Issue","RAN ISSUE",
AQ160="Sites strategiques, MLL, Pylone, etc.","ENVTECH",
AQ160="AKTIVCO DEFAUT GE &amp; POWER Cabinet","POWER ISSUE",
AQ160="AKTIVCO Coupure ENEO &amp; Baisse de tension","POWER ISSUE",
AQ160="Coupure ENEO &amp; Baisse de tension","POWER ISSUE",
AQ160="Defaut GE &amp; POWER Cabinet","POWER ISSUE",
AQ160="Sharing","POWER ISSUE",
AQ160="Sites strategiques &amp; DataCenter","POWER ISSUE",
AQ160="Exclu","Exclu",
AQ160="SAT","TX ISSUE",
AQ160="SPARE-ISSUE","SPARE-ISSUE",
AQ160="Fiber CAmtel","TX ISSUE",
AQ160="Fiber AOF","TX ISSUE",
AQ160="Projet OCM (HUAWEI)","TRAVAUX-HUAWEI",
AQ160="Projet OCM (NOKIA)","TRAVAUX -NOKIA",
AQ160="ACCESS-ISSUE","ACCESS-ISSUE",
AQ160="Projet OCM (ZTE, NOKIA, autres projets)","TRAVAUX OCM",
AQ160="No root CAuse","No root cause",
AQ160="ODU HS","TX ISSUE",
AQ160="IP &amp; VLAN","TX ISSUE",
AQ160="Warehouse HUAWEI","SPARE-ISSUE",
AQ160="SPARE-HS","SPARE-ISSUE",
AQ160="Power Telco","RAN ISSUE",AQ160="no impacts","no impacts"
),"")</f>
        <v>POWER ISSUE</v>
      </c>
      <c r="AQ160" s="67" t="s">
        <v>5330</v>
      </c>
      <c r="AR160" s="48" t="str" cm="1">
        <f t="array" ref="AR160">IFERROR(_xlfn.IFS(
AQ160="MPR ISSUE","ACTIVE",
AQ160="BSS Hardware Issue","ACTIVE",
AQ160="Sites strategiques, MLL, Pylone, etc.","PASSIVE",
AQ160="AKTIVCO DEFAUT GE &amp; POWER Cabinet","PASSIVE",
AQ160="AKTIVCO Coupure ENEO &amp; Baisse de tension","PASSIVE",
AQ160="Coupure ENEO &amp; Baisse de tension","PASSIVE",
AQ160="Defaut GE &amp; POWER Cabinet","PASSIVE",
AQ160="Sharing","PASSIVE",
AQ160="Sites strategiques &amp; DataCenter","PASSIVE",
AQ160="Exclu","Exclu",
AQ160="SAT","ACTIVE",
AQ160="SPARE-ISSUE","SPARE-ISSUE",
AQ160="Fiber CAmtel","ACTIVE",
AQ160="Fiber AOF","ACTIVE",
AQ160="Projet OCM (HUAWEI)","PLANNED WORKS",
AQ160="Projet OCM (NOKIA)","PLANNED WORKS",
AQ160="ACCESS-ISSUE","ACCESS-ISSUE",
AQ160="Projet OCM (ZTE, NOKIA, autres projets)","PLANNED WORKS",
AQ160="No root CAuse","No root cause",
AQ160="ODU HS","ACTIVE",
AQ160="IP &amp; VLAN","ACTIVE",
AQ160="Warehouse HUAWEI","SPARE-ISSUE",
AQ160="SPARE-HS","SPARE-ISSUE",
AQ160="Power Telco","ACTIVE", AQ160="no impacts","no impacts"
),"")</f>
        <v>PASSIVE</v>
      </c>
      <c r="AS160" s="92" t="s">
        <v>5892</v>
      </c>
      <c r="AT160" s="98" t="s">
        <v>1736</v>
      </c>
      <c r="AV160" s="17" t="s">
        <v>5537</v>
      </c>
      <c r="AW160" s="7" t="s">
        <v>5537</v>
      </c>
      <c r="AX160" s="6" t="s">
        <v>5537</v>
      </c>
      <c r="AY160" s="7"/>
      <c r="AZ160" s="3" t="s">
        <v>6199</v>
      </c>
      <c r="BA160" s="18" t="s">
        <v>5537</v>
      </c>
      <c r="BB160" s="18" t="s">
        <v>5537</v>
      </c>
      <c r="BC160" s="18" t="s">
        <v>5537</v>
      </c>
      <c r="BD160" s="18" t="s">
        <v>5537</v>
      </c>
      <c r="BE160" s="18" t="s">
        <v>5537</v>
      </c>
      <c r="BF160" s="18" t="s">
        <v>5537</v>
      </c>
      <c r="BG160" s="18" t="s">
        <v>6200</v>
      </c>
      <c r="BH160" s="18" t="s">
        <v>6200</v>
      </c>
      <c r="BI160" s="18" t="s">
        <v>6200</v>
      </c>
      <c r="BJ160" s="18" t="s">
        <v>5537</v>
      </c>
      <c r="BK160" s="18" t="s">
        <v>5695</v>
      </c>
      <c r="BL160" s="9" t="s">
        <v>6201</v>
      </c>
      <c r="BM160" s="14" t="s">
        <v>5537</v>
      </c>
      <c r="BN160" s="14" t="s">
        <v>5537</v>
      </c>
      <c r="BO160" s="14" t="str">
        <f>_xlfn.XLOOKUP(B160,'[4]cell downs 18042026 17h'!$B:$B,'[4]cell downs 18042026 17h'!$B:$B,"")</f>
        <v/>
      </c>
      <c r="BP160" s="14" t="str">
        <f>_xlfn.XLOOKUP(B160,'[5]Cells Huawei 19042026 15h'!$B:$B,'[5]Cells Huawei 19042026 15h'!$B:$B,"")</f>
        <v/>
      </c>
      <c r="BQ160" s="9" t="str">
        <f>_xlfn.XLOOKUP(B160,'[6]cells down 19042026 9H40'!$B:$B,'[6]cells down 19042026 9H40'!$B:$B,"")</f>
        <v/>
      </c>
      <c r="BR160" s="9" t="s">
        <v>1736</v>
      </c>
      <c r="BS160" s="9" t="s">
        <v>5537</v>
      </c>
      <c r="BT160" s="108"/>
    </row>
    <row r="161" spans="1:72" s="9" customFormat="1" x14ac:dyDescent="0.35">
      <c r="A161" s="19" t="s">
        <v>5393</v>
      </c>
      <c r="B161" s="26" t="s">
        <v>5394</v>
      </c>
      <c r="C161" s="3" t="str">
        <f>_xlfn.XLOOKUP(B161,'[1]daily break down'!$D:$D,'[1]daily break down'!$E:$E,"")</f>
        <v>OUEST</v>
      </c>
      <c r="D161" s="19" t="s">
        <v>357</v>
      </c>
      <c r="E161" s="19" t="s">
        <v>188</v>
      </c>
      <c r="F161" s="19" t="s">
        <v>5376</v>
      </c>
      <c r="G161" s="19" t="s">
        <v>856</v>
      </c>
      <c r="H161" s="32" t="str">
        <f>_xlfn.XLOOKUP(B161,[2]CALCULATION!$B:$B,[2]CALCULATION!$H:$H,"")</f>
        <v>Huawei</v>
      </c>
      <c r="I161" s="28">
        <v>9.230954989969554</v>
      </c>
      <c r="J161" s="28">
        <v>8.990217102841342</v>
      </c>
      <c r="K161" s="28">
        <v>8.9163977136856403</v>
      </c>
      <c r="L161" s="28">
        <v>9.2493786258714223</v>
      </c>
      <c r="M161" s="28">
        <v>8.940671255275614</v>
      </c>
      <c r="N161" s="28">
        <v>9.2457045997380387</v>
      </c>
      <c r="O161" s="28">
        <v>8.5061017369939478</v>
      </c>
      <c r="P161" s="28">
        <v>9.2819633139573039</v>
      </c>
      <c r="Q161" s="28">
        <v>8.9893075138471552</v>
      </c>
      <c r="R161" s="28">
        <v>0.18462873074168246</v>
      </c>
      <c r="S161" s="93">
        <v>0.26310307533822441</v>
      </c>
      <c r="T161" s="93">
        <f>_xlfn.XLOOKUP(B161,'[3]Nur des jours'!$B:$B,'[3]Nur des jours'!$U:$U,"")</f>
        <v>1.6651007467903993</v>
      </c>
      <c r="U161" s="93">
        <v>0.36909694577850827</v>
      </c>
      <c r="V161" s="93" t="s">
        <v>5537</v>
      </c>
      <c r="W161" s="93">
        <v>2.4970358099836489</v>
      </c>
      <c r="X161" s="93">
        <v>3.915459588566145</v>
      </c>
      <c r="Y161" s="93">
        <v>0.63439373574977242</v>
      </c>
      <c r="Z161" s="93">
        <v>0.31972944899595646</v>
      </c>
      <c r="AA161" s="93">
        <v>0.99616046433983096</v>
      </c>
      <c r="AB161" s="93">
        <v>5.1138520059469279</v>
      </c>
      <c r="AC161" s="93">
        <f>_xlfn.XLOOKUP(B161,'[3]Nur des jours'!$B:$B,'[3]Nur des jours'!$N:$N,"")</f>
        <v>5.7972565369129043</v>
      </c>
      <c r="AD161" s="93">
        <v>5.7972565369129043</v>
      </c>
      <c r="AE161" s="93">
        <v>3.9612065644502654</v>
      </c>
      <c r="AF161" s="93">
        <v>6.5471324047678161</v>
      </c>
      <c r="AG161" s="93"/>
      <c r="AH161" s="93">
        <v>3.5363749989298956</v>
      </c>
      <c r="AI161" s="93">
        <v>10.083445239779543</v>
      </c>
      <c r="AJ161" s="93">
        <v>5.7674865951970515</v>
      </c>
      <c r="AK161" s="93">
        <v>0.30728992245007847</v>
      </c>
      <c r="AL161" s="93">
        <v>3.5363749989298956</v>
      </c>
      <c r="AM161" s="49" t="s">
        <v>5598</v>
      </c>
      <c r="AN161" s="49"/>
      <c r="AO161" s="48" t="str" cm="1">
        <f t="array" ref="AO161">IFERROR(_xlfn.IFS(
AQ161="MPR ISSUE","PDH",
AQ161="BSS Hardware Issue","BSS",
AQ161="Sites strategiques, MLL, Pylone, etc.","ENVTECH",
AQ161="AKTIVCO DEFAUT GE &amp; POWER Cabinet","AKTIVCO",
AQ161="AKTIVCO Coupure ENEO &amp; Baisse de tension","AKTIVCO GRID ONLY",
AQ161="Coupure ENEO &amp; Baisse de tension","IHS GRID ONLY",
AQ161="Defaut GE &amp; POWER Cabinet","IHS",
AQ161="Sharing","Partners",
AQ161="Sites strategiques &amp; DataCenter","SST &amp; DC",
AQ161="Exclu","Exclu",
AQ161="SAT","SAT",
AQ161="SPARE-ISSUE","SPARE-ISSUE",
AQ161="Fiber CAmtel","TRANS_FO_CAMTEL",
AQ161="Fiber AOF","Fiber AOF",
AQ161="Projet OCM (HUAWEI)","TRAVAUX-HUAWEI",
AQ161="Projet OCM (NOKIA)","TRAVAUX-NOKIA",
AQ161="ACCESS-ISSUE","ACCESS-ISSUE",
AQ161="Projet OCM (ZTE, NOKIA, autres projets)","TRAVAUX OCM",
AQ161="No root CAuse","No root cause",
AQ161="ODU HS","PDH",
AQ161="IP &amp; VLAN","PDH",
AQ161="Warehouse HUAWEI","SPARE-ISSUE",
AQ161="SPARE-HS","SPARE-ISSUE",
AQ161="Power Telco","BSS",AQ161="no impacts","no impacts"
),"")</f>
        <v>Exclu</v>
      </c>
      <c r="AP161" s="48" t="str" cm="1">
        <f t="array" ref="AP161">IFERROR(_xlfn.IFS(
AQ161="MPR ISSUE","TX ISSUE",
AQ161="BSS Hardware Issue","RAN ISSUE",
AQ161="Sites strategiques, MLL, Pylone, etc.","ENVTECH",
AQ161="AKTIVCO DEFAUT GE &amp; POWER Cabinet","POWER ISSUE",
AQ161="AKTIVCO Coupure ENEO &amp; Baisse de tension","POWER ISSUE",
AQ161="Coupure ENEO &amp; Baisse de tension","POWER ISSUE",
AQ161="Defaut GE &amp; POWER Cabinet","POWER ISSUE",
AQ161="Sharing","POWER ISSUE",
AQ161="Sites strategiques &amp; DataCenter","POWER ISSUE",
AQ161="Exclu","Exclu",
AQ161="SAT","TX ISSUE",
AQ161="SPARE-ISSUE","SPARE-ISSUE",
AQ161="Fiber CAmtel","TX ISSUE",
AQ161="Fiber AOF","TX ISSUE",
AQ161="Projet OCM (HUAWEI)","TRAVAUX-HUAWEI",
AQ161="Projet OCM (NOKIA)","TRAVAUX -NOKIA",
AQ161="ACCESS-ISSUE","ACCESS-ISSUE",
AQ161="Projet OCM (ZTE, NOKIA, autres projets)","TRAVAUX OCM",
AQ161="No root CAuse","No root cause",
AQ161="ODU HS","TX ISSUE",
AQ161="IP &amp; VLAN","TX ISSUE",
AQ161="Warehouse HUAWEI","SPARE-ISSUE",
AQ161="SPARE-HS","SPARE-ISSUE",
AQ161="Power Telco","RAN ISSUE",AQ161="no impacts","no impacts"
),"")</f>
        <v>Exclu</v>
      </c>
      <c r="AQ161" s="67" t="s">
        <v>5598</v>
      </c>
      <c r="AR161" s="48" t="str" cm="1">
        <f t="array" ref="AR161">IFERROR(_xlfn.IFS(
AQ161="MPR ISSUE","ACTIVE",
AQ161="BSS Hardware Issue","ACTIVE",
AQ161="Sites strategiques, MLL, Pylone, etc.","PASSIVE",
AQ161="AKTIVCO DEFAUT GE &amp; POWER Cabinet","PASSIVE",
AQ161="AKTIVCO Coupure ENEO &amp; Baisse de tension","PASSIVE",
AQ161="Coupure ENEO &amp; Baisse de tension","PASSIVE",
AQ161="Defaut GE &amp; POWER Cabinet","PASSIVE",
AQ161="Sharing","PASSIVE",
AQ161="Sites strategiques &amp; DataCenter","PASSIVE",
AQ161="Exclu","Exclu",
AQ161="SAT","ACTIVE",
AQ161="SPARE-ISSUE","SPARE-ISSUE",
AQ161="Fiber CAmtel","ACTIVE",
AQ161="Fiber AOF","ACTIVE",
AQ161="Projet OCM (HUAWEI)","PLANNED WORKS",
AQ161="Projet OCM (NOKIA)","PLANNED WORKS",
AQ161="ACCESS-ISSUE","ACCESS-ISSUE",
AQ161="Projet OCM (ZTE, NOKIA, autres projets)","PLANNED WORKS",
AQ161="No root CAuse","No root cause",
AQ161="ODU HS","ACTIVE",
AQ161="IP &amp; VLAN","ACTIVE",
AQ161="Warehouse HUAWEI","SPARE-ISSUE",
AQ161="SPARE-HS","SPARE-ISSUE",
AQ161="Power Telco","ACTIVE", AQ161="no impacts","no impacts"
),"")</f>
        <v>Exclu</v>
      </c>
      <c r="AS161" s="92" t="s">
        <v>5653</v>
      </c>
      <c r="AT161" s="98" t="s">
        <v>5394</v>
      </c>
      <c r="AV161" s="17" t="s">
        <v>5537</v>
      </c>
      <c r="AW161" s="7" t="s">
        <v>5537</v>
      </c>
      <c r="AX161" s="6" t="s">
        <v>5537</v>
      </c>
      <c r="AY161" s="7"/>
      <c r="AZ161" s="3" t="s">
        <v>5537</v>
      </c>
      <c r="BA161" s="18" t="s">
        <v>5537</v>
      </c>
      <c r="BB161" s="18" t="s">
        <v>5537</v>
      </c>
      <c r="BC161" s="18" t="s">
        <v>5537</v>
      </c>
      <c r="BD161" s="18" t="s">
        <v>5537</v>
      </c>
      <c r="BE161" s="18" t="s">
        <v>5537</v>
      </c>
      <c r="BF161" s="18" t="s">
        <v>5537</v>
      </c>
      <c r="BG161" s="18" t="s">
        <v>5537</v>
      </c>
      <c r="BH161" s="18" t="s">
        <v>5537</v>
      </c>
      <c r="BI161" s="18" t="s">
        <v>5537</v>
      </c>
      <c r="BJ161" s="18" t="s">
        <v>5653</v>
      </c>
      <c r="BK161" s="18" t="s">
        <v>5537</v>
      </c>
      <c r="BL161" s="9" t="s">
        <v>5537</v>
      </c>
      <c r="BM161" s="14" t="s">
        <v>5537</v>
      </c>
      <c r="BN161" s="14" t="s">
        <v>5537</v>
      </c>
      <c r="BO161" s="14" t="str">
        <f>_xlfn.XLOOKUP(B161,'[4]cell downs 18042026 17h'!$B:$B,'[4]cell downs 18042026 17h'!$B:$B,"")</f>
        <v/>
      </c>
      <c r="BP161" s="14" t="str">
        <f>_xlfn.XLOOKUP(B161,'[5]Cells Huawei 19042026 15h'!$B:$B,'[5]Cells Huawei 19042026 15h'!$B:$B,"")</f>
        <v>OST_342</v>
      </c>
      <c r="BQ161" s="9" t="str">
        <f>_xlfn.XLOOKUP(B161,'[6]cells down 19042026 9H40'!$B:$B,'[6]cells down 19042026 9H40'!$B:$B,"")</f>
        <v/>
      </c>
      <c r="BR161" s="9" t="s">
        <v>5537</v>
      </c>
      <c r="BS161" s="9" t="s">
        <v>5459</v>
      </c>
      <c r="BT161" s="108"/>
    </row>
    <row r="162" spans="1:72" s="9" customFormat="1" x14ac:dyDescent="0.35">
      <c r="A162" s="1" t="s">
        <v>308</v>
      </c>
      <c r="B162" s="1" t="s">
        <v>309</v>
      </c>
      <c r="C162" s="3" t="str">
        <f>_xlfn.XLOOKUP(B162,'[1]daily break down'!$D:$D,'[1]daily break down'!$E:$E,"")</f>
        <v>EXTREME-NORD</v>
      </c>
      <c r="D162" s="1" t="s">
        <v>11</v>
      </c>
      <c r="E162" s="1" t="s">
        <v>96</v>
      </c>
      <c r="F162" s="3" t="s">
        <v>55</v>
      </c>
      <c r="G162" s="1" t="s">
        <v>310</v>
      </c>
      <c r="H162" s="33" t="str">
        <f>_xlfn.XLOOKUP(B162,[2]CALCULATION!$B:$B,[2]CALCULATION!$H:$H,"")</f>
        <v>NOKIA</v>
      </c>
      <c r="I162" s="28">
        <v>1.5407937940344452</v>
      </c>
      <c r="J162" s="28">
        <v>3.3846662080757461</v>
      </c>
      <c r="K162" s="28">
        <v>1.4341662265240254</v>
      </c>
      <c r="L162" s="28">
        <v>3.7923885461167317E-2</v>
      </c>
      <c r="M162" s="28">
        <v>5.4556600599937291E-2</v>
      </c>
      <c r="N162" s="28">
        <v>5.0592295987120312E-2</v>
      </c>
      <c r="O162" s="28">
        <v>0.14752638267544663</v>
      </c>
      <c r="P162" s="28">
        <v>8.6474163491169473E-2</v>
      </c>
      <c r="Q162" s="28">
        <v>6.6118066492716926E-2</v>
      </c>
      <c r="R162" s="28">
        <v>5.2348984316667797E-2</v>
      </c>
      <c r="S162" s="93">
        <v>2.827425894843222</v>
      </c>
      <c r="T162" s="93">
        <f>_xlfn.XLOOKUP(B162,'[3]Nur des jours'!$B:$B,'[3]Nur des jours'!$U:$U,"")</f>
        <v>0.43537808793886928</v>
      </c>
      <c r="U162" s="93">
        <v>2.3265844095354342E-3</v>
      </c>
      <c r="V162" s="93">
        <v>0.51209957191440525</v>
      </c>
      <c r="W162" s="93">
        <v>0.43537808793886928</v>
      </c>
      <c r="X162" s="93">
        <v>1.8103652157212324E-2</v>
      </c>
      <c r="Y162" s="93">
        <v>6.1284595955616972E-2</v>
      </c>
      <c r="Z162" s="93">
        <v>1.2627689608937303E-2</v>
      </c>
      <c r="AA162" s="93">
        <v>2.3722026964623142E-2</v>
      </c>
      <c r="AB162" s="93">
        <v>1.8727916024701579E-3</v>
      </c>
      <c r="AC162" s="93">
        <f>_xlfn.XLOOKUP(B162,'[3]Nur des jours'!$B:$B,'[3]Nur des jours'!$N:$N,"")</f>
        <v>4.2410389432502082</v>
      </c>
      <c r="AD162" s="93">
        <v>4.2410389432502082</v>
      </c>
      <c r="AE162" s="93">
        <v>6.0642775699035556E-3</v>
      </c>
      <c r="AF162" s="93">
        <v>0.81618706475335379</v>
      </c>
      <c r="AG162" s="93"/>
      <c r="AH162" s="93">
        <v>3.503646295605733</v>
      </c>
      <c r="AI162" s="93">
        <v>0.57914083825921536</v>
      </c>
      <c r="AJ162" s="93">
        <v>10.190132571614152</v>
      </c>
      <c r="AK162" s="93">
        <v>0</v>
      </c>
      <c r="AL162" s="93">
        <v>3.503646295605733</v>
      </c>
      <c r="AM162" s="49" t="s">
        <v>5601</v>
      </c>
      <c r="AN162" s="49"/>
      <c r="AO162" s="48" t="str" cm="1">
        <f t="array" ref="AO162">IFERROR(_xlfn.IFS(
AQ162="MPR ISSUE","PDH",
AQ162="BSS Hardware Issue","BSS",
AQ162="Sites strategiques, MLL, Pylone, etc.","ENVTECH",
AQ162="AKTIVCO DEFAUT GE &amp; POWER Cabinet","AKTIVCO",
AQ162="AKTIVCO Coupure ENEO &amp; Baisse de tension","AKTIVCO GRID ONLY",
AQ162="Coupure ENEO &amp; Baisse de tension","IHS GRID ONLY",
AQ162="Defaut GE &amp; POWER Cabinet","IHS",
AQ162="Sharing","Partners",
AQ162="Sites strategiques &amp; DataCenter","SST &amp; DC",
AQ162="Exclu","Exclu",
AQ162="SAT","SAT",
AQ162="SPARE-ISSUE","SPARE-ISSUE",
AQ162="Fiber CAmtel","TRANS_FO_CAMTEL",
AQ162="Fiber AOF","Fiber AOF",
AQ162="Projet OCM (HUAWEI)","TRAVAUX-HUAWEI",
AQ162="Projet OCM (NOKIA)","TRAVAUX-NOKIA",
AQ162="ACCESS-ISSUE","ACCESS-ISSUE",
AQ162="Projet OCM (ZTE, NOKIA, autres projets)","TRAVAUX OCM",
AQ162="No root CAuse","No root cause",
AQ162="ODU HS","PDH",
AQ162="IP &amp; VLAN","PDH",
AQ162="Warehouse HUAWEI","SPARE-ISSUE",
AQ162="SPARE-HS","SPARE-ISSUE",
AQ162="Power Telco","BSS",AQ162="no impacts","no impacts"
),"")</f>
        <v>No root cause</v>
      </c>
      <c r="AP162" s="48" t="str" cm="1">
        <f t="array" ref="AP162">IFERROR(_xlfn.IFS(
AQ162="MPR ISSUE","TX ISSUE",
AQ162="BSS Hardware Issue","RAN ISSUE",
AQ162="Sites strategiques, MLL, Pylone, etc.","ENVTECH",
AQ162="AKTIVCO DEFAUT GE &amp; POWER Cabinet","POWER ISSUE",
AQ162="AKTIVCO Coupure ENEO &amp; Baisse de tension","POWER ISSUE",
AQ162="Coupure ENEO &amp; Baisse de tension","POWER ISSUE",
AQ162="Defaut GE &amp; POWER Cabinet","POWER ISSUE",
AQ162="Sharing","POWER ISSUE",
AQ162="Sites strategiques &amp; DataCenter","POWER ISSUE",
AQ162="Exclu","Exclu",
AQ162="SAT","TX ISSUE",
AQ162="SPARE-ISSUE","SPARE-ISSUE",
AQ162="Fiber CAmtel","TX ISSUE",
AQ162="Fiber AOF","TX ISSUE",
AQ162="Projet OCM (HUAWEI)","TRAVAUX-HUAWEI",
AQ162="Projet OCM (NOKIA)","TRAVAUX -NOKIA",
AQ162="ACCESS-ISSUE","ACCESS-ISSUE",
AQ162="Projet OCM (ZTE, NOKIA, autres projets)","TRAVAUX OCM",
AQ162="No root CAuse","No root cause",
AQ162="ODU HS","TX ISSUE",
AQ162="IP &amp; VLAN","TX ISSUE",
AQ162="Warehouse HUAWEI","SPARE-ISSUE",
AQ162="SPARE-HS","SPARE-ISSUE",
AQ162="Power Telco","RAN ISSUE",AQ162="no impacts","no impacts"
),"")</f>
        <v>No root cause</v>
      </c>
      <c r="AQ162" s="67" t="s">
        <v>5344</v>
      </c>
      <c r="AR162" s="48" t="str" cm="1">
        <f t="array" ref="AR162">IFERROR(_xlfn.IFS(
AQ162="MPR ISSUE","ACTIVE",
AQ162="BSS Hardware Issue","ACTIVE",
AQ162="Sites strategiques, MLL, Pylone, etc.","PASSIVE",
AQ162="AKTIVCO DEFAUT GE &amp; POWER Cabinet","PASSIVE",
AQ162="AKTIVCO Coupure ENEO &amp; Baisse de tension","PASSIVE",
AQ162="Coupure ENEO &amp; Baisse de tension","PASSIVE",
AQ162="Defaut GE &amp; POWER Cabinet","PASSIVE",
AQ162="Sharing","PASSIVE",
AQ162="Sites strategiques &amp; DataCenter","PASSIVE",
AQ162="Exclu","Exclu",
AQ162="SAT","ACTIVE",
AQ162="SPARE-ISSUE","SPARE-ISSUE",
AQ162="Fiber CAmtel","ACTIVE",
AQ162="Fiber AOF","ACTIVE",
AQ162="Projet OCM (HUAWEI)","PLANNED WORKS",
AQ162="Projet OCM (NOKIA)","PLANNED WORKS",
AQ162="ACCESS-ISSUE","ACCESS-ISSUE",
AQ162="Projet OCM (ZTE, NOKIA, autres projets)","PLANNED WORKS",
AQ162="No root CAuse","No root cause",
AQ162="ODU HS","ACTIVE",
AQ162="IP &amp; VLAN","ACTIVE",
AQ162="Warehouse HUAWEI","SPARE-ISSUE",
AQ162="SPARE-HS","SPARE-ISSUE",
AQ162="Power Telco","ACTIVE", AQ162="no impacts","no impacts"
),"")</f>
        <v>No root cause</v>
      </c>
      <c r="AS162" s="92" t="s">
        <v>5692</v>
      </c>
      <c r="AT162" s="98" t="s">
        <v>309</v>
      </c>
      <c r="AV162" s="17" t="s">
        <v>5537</v>
      </c>
      <c r="AW162" s="7" t="s">
        <v>5537</v>
      </c>
      <c r="AX162" s="6" t="s">
        <v>5537</v>
      </c>
      <c r="AY162" s="7"/>
      <c r="AZ162" s="3" t="s">
        <v>5537</v>
      </c>
      <c r="BA162" s="18" t="s">
        <v>5537</v>
      </c>
      <c r="BB162" s="18" t="s">
        <v>5537</v>
      </c>
      <c r="BC162" s="18" t="s">
        <v>5537</v>
      </c>
      <c r="BD162" s="18" t="s">
        <v>5537</v>
      </c>
      <c r="BE162" s="18" t="s">
        <v>5537</v>
      </c>
      <c r="BF162" s="18" t="s">
        <v>5537</v>
      </c>
      <c r="BG162" s="18" t="s">
        <v>5537</v>
      </c>
      <c r="BH162" s="18" t="s">
        <v>5537</v>
      </c>
      <c r="BI162" s="18" t="s">
        <v>5814</v>
      </c>
      <c r="BJ162" s="18" t="s">
        <v>5537</v>
      </c>
      <c r="BK162" s="18" t="s">
        <v>5537</v>
      </c>
      <c r="BL162" s="9" t="s">
        <v>6202</v>
      </c>
      <c r="BM162" s="14" t="s">
        <v>5537</v>
      </c>
      <c r="BN162" s="14" t="s">
        <v>5537</v>
      </c>
      <c r="BO162" s="14" t="str">
        <f>_xlfn.XLOOKUP(B162,'[4]cell downs 18042026 17h'!$B:$B,'[4]cell downs 18042026 17h'!$B:$B,"")</f>
        <v/>
      </c>
      <c r="BP162" s="14" t="str">
        <f>_xlfn.XLOOKUP(B162,'[5]Cells Huawei 19042026 15h'!$B:$B,'[5]Cells Huawei 19042026 15h'!$B:$B,"")</f>
        <v/>
      </c>
      <c r="BQ162" s="9" t="str">
        <f>_xlfn.XLOOKUP(B162,'[6]cells down 19042026 9H40'!$B:$B,'[6]cells down 19042026 9H40'!$B:$B,"")</f>
        <v/>
      </c>
      <c r="BR162" s="9" t="s">
        <v>309</v>
      </c>
      <c r="BS162" s="9" t="s">
        <v>5537</v>
      </c>
      <c r="BT162" s="108"/>
    </row>
    <row r="163" spans="1:72" s="9" customFormat="1" x14ac:dyDescent="0.35">
      <c r="A163" s="1" t="s">
        <v>1524</v>
      </c>
      <c r="B163" s="1" t="s">
        <v>1525</v>
      </c>
      <c r="C163" s="3" t="str">
        <f>_xlfn.XLOOKUP(B163,'[1]daily break down'!$D:$D,'[1]daily break down'!$E:$E,"")</f>
        <v>NORD-OUEST</v>
      </c>
      <c r="D163" s="1" t="s">
        <v>11</v>
      </c>
      <c r="E163" s="1" t="s">
        <v>154</v>
      </c>
      <c r="F163" s="3" t="s">
        <v>51</v>
      </c>
      <c r="G163" s="1" t="s">
        <v>1526</v>
      </c>
      <c r="H163" s="33" t="str">
        <f>_xlfn.XLOOKUP(B163,[2]CALCULATION!$B:$B,[2]CALCULATION!$H:$H,"")</f>
        <v>NOKIA</v>
      </c>
      <c r="I163" s="28">
        <v>0.31976237304876037</v>
      </c>
      <c r="J163" s="28">
        <v>1.3879171982454188</v>
      </c>
      <c r="K163" s="28">
        <v>0.56167770620180169</v>
      </c>
      <c r="L163" s="28">
        <v>3.1211387055442015E-3</v>
      </c>
      <c r="M163" s="28">
        <v>4.1053780061909633</v>
      </c>
      <c r="N163" s="28">
        <v>9.2964734190981293</v>
      </c>
      <c r="O163" s="28">
        <v>9.2963652058697779</v>
      </c>
      <c r="P163" s="28">
        <v>6.0962713734753367</v>
      </c>
      <c r="Q163" s="28">
        <v>1.026059937754652</v>
      </c>
      <c r="R163" s="28">
        <v>0</v>
      </c>
      <c r="S163" s="93">
        <v>0.77677018506716056</v>
      </c>
      <c r="T163" s="93">
        <f>_xlfn.XLOOKUP(B163,'[3]Nur des jours'!$B:$B,'[3]Nur des jours'!$U:$U,"")</f>
        <v>6.3314528026754543E-3</v>
      </c>
      <c r="U163" s="93">
        <v>1.4022587050667971E-2</v>
      </c>
      <c r="V163" s="93">
        <v>8.9175391586978642E-3</v>
      </c>
      <c r="W163" s="93">
        <v>6.3314528026754543E-3</v>
      </c>
      <c r="X163" s="93">
        <v>0</v>
      </c>
      <c r="Y163" s="93">
        <v>1.3162287798238217E-2</v>
      </c>
      <c r="Z163" s="93">
        <v>8.3575176995317066E-2</v>
      </c>
      <c r="AA163" s="93">
        <v>0.18782120976049627</v>
      </c>
      <c r="AB163" s="93">
        <v>0</v>
      </c>
      <c r="AC163" s="93">
        <f>_xlfn.XLOOKUP(B163,'[3]Nur des jours'!$B:$B,'[3]Nur des jours'!$N:$N,"")</f>
        <v>0.38170634614890725</v>
      </c>
      <c r="AD163" s="93">
        <v>0.38170634614890725</v>
      </c>
      <c r="AE163" s="93">
        <v>0</v>
      </c>
      <c r="AF163" s="93">
        <v>0</v>
      </c>
      <c r="AG163" s="93"/>
      <c r="AH163" s="93">
        <v>3.4663901516124334</v>
      </c>
      <c r="AI163" s="93">
        <v>12.125238300780547</v>
      </c>
      <c r="AJ163" s="93">
        <v>5.1678511684364068</v>
      </c>
      <c r="AK163" s="93">
        <v>0</v>
      </c>
      <c r="AL163" s="93">
        <v>3.4663901516124334</v>
      </c>
      <c r="AM163" s="49" t="s">
        <v>5601</v>
      </c>
      <c r="AN163" s="49"/>
      <c r="AO163" s="48" t="str" cm="1">
        <f t="array" ref="AO163">IFERROR(_xlfn.IFS(
AQ163="MPR ISSUE","PDH",
AQ163="BSS Hardware Issue","BSS",
AQ163="Sites strategiques, MLL, Pylone, etc.","ENVTECH",
AQ163="AKTIVCO DEFAUT GE &amp; POWER Cabinet","AKTIVCO",
AQ163="AKTIVCO Coupure ENEO &amp; Baisse de tension","AKTIVCO GRID ONLY",
AQ163="Coupure ENEO &amp; Baisse de tension","IHS GRID ONLY",
AQ163="Defaut GE &amp; POWER Cabinet","IHS",
AQ163="Sharing","Partners",
AQ163="Sites strategiques &amp; DataCenter","SST &amp; DC",
AQ163="Exclu","Exclu",
AQ163="SAT","SAT",
AQ163="SPARE-ISSUE","SPARE-ISSUE",
AQ163="Fiber CAmtel","TRANS_FO_CAMTEL",
AQ163="Fiber AOF","Fiber AOF",
AQ163="Projet OCM (HUAWEI)","TRAVAUX-HUAWEI",
AQ163="Projet OCM (NOKIA)","TRAVAUX-NOKIA",
AQ163="ACCESS-ISSUE","ACCESS-ISSUE",
AQ163="Projet OCM (ZTE, NOKIA, autres projets)","TRAVAUX OCM",
AQ163="No root CAuse","No root cause",
AQ163="ODU HS","PDH",
AQ163="IP &amp; VLAN","PDH",
AQ163="Warehouse HUAWEI","SPARE-ISSUE",
AQ163="SPARE-HS","SPARE-ISSUE",
AQ163="Power Telco","BSS",AQ163="no impacts","no impacts"
),"")</f>
        <v>IHS</v>
      </c>
      <c r="AP163" s="48" t="str" cm="1">
        <f t="array" ref="AP163">IFERROR(_xlfn.IFS(
AQ163="MPR ISSUE","TX ISSUE",
AQ163="BSS Hardware Issue","RAN ISSUE",
AQ163="Sites strategiques, MLL, Pylone, etc.","ENVTECH",
AQ163="AKTIVCO DEFAUT GE &amp; POWER Cabinet","POWER ISSUE",
AQ163="AKTIVCO Coupure ENEO &amp; Baisse de tension","POWER ISSUE",
AQ163="Coupure ENEO &amp; Baisse de tension","POWER ISSUE",
AQ163="Defaut GE &amp; POWER Cabinet","POWER ISSUE",
AQ163="Sharing","POWER ISSUE",
AQ163="Sites strategiques &amp; DataCenter","POWER ISSUE",
AQ163="Exclu","Exclu",
AQ163="SAT","TX ISSUE",
AQ163="SPARE-ISSUE","SPARE-ISSUE",
AQ163="Fiber CAmtel","TX ISSUE",
AQ163="Fiber AOF","TX ISSUE",
AQ163="Projet OCM (HUAWEI)","TRAVAUX-HUAWEI",
AQ163="Projet OCM (NOKIA)","TRAVAUX -NOKIA",
AQ163="ACCESS-ISSUE","ACCESS-ISSUE",
AQ163="Projet OCM (ZTE, NOKIA, autres projets)","TRAVAUX OCM",
AQ163="No root CAuse","No root cause",
AQ163="ODU HS","TX ISSUE",
AQ163="IP &amp; VLAN","TX ISSUE",
AQ163="Warehouse HUAWEI","SPARE-ISSUE",
AQ163="SPARE-HS","SPARE-ISSUE",
AQ163="Power Telco","RAN ISSUE",AQ163="no impacts","no impacts"
),"")</f>
        <v>POWER ISSUE</v>
      </c>
      <c r="AQ163" s="67" t="s">
        <v>5330</v>
      </c>
      <c r="AR163" s="48" t="str" cm="1">
        <f t="array" ref="AR163">IFERROR(_xlfn.IFS(
AQ163="MPR ISSUE","ACTIVE",
AQ163="BSS Hardware Issue","ACTIVE",
AQ163="Sites strategiques, MLL, Pylone, etc.","PASSIVE",
AQ163="AKTIVCO DEFAUT GE &amp; POWER Cabinet","PASSIVE",
AQ163="AKTIVCO Coupure ENEO &amp; Baisse de tension","PASSIVE",
AQ163="Coupure ENEO &amp; Baisse de tension","PASSIVE",
AQ163="Defaut GE &amp; POWER Cabinet","PASSIVE",
AQ163="Sharing","PASSIVE",
AQ163="Sites strategiques &amp; DataCenter","PASSIVE",
AQ163="Exclu","Exclu",
AQ163="SAT","ACTIVE",
AQ163="SPARE-ISSUE","SPARE-ISSUE",
AQ163="Fiber CAmtel","ACTIVE",
AQ163="Fiber AOF","ACTIVE",
AQ163="Projet OCM (HUAWEI)","PLANNED WORKS",
AQ163="Projet OCM (NOKIA)","PLANNED WORKS",
AQ163="ACCESS-ISSUE","ACCESS-ISSUE",
AQ163="Projet OCM (ZTE, NOKIA, autres projets)","PLANNED WORKS",
AQ163="No root CAuse","No root cause",
AQ163="ODU HS","ACTIVE",
AQ163="IP &amp; VLAN","ACTIVE",
AQ163="Warehouse HUAWEI","SPARE-ISSUE",
AQ163="SPARE-HS","SPARE-ISSUE",
AQ163="Power Telco","ACTIVE", AQ163="no impacts","no impacts"
),"")</f>
        <v>PASSIVE</v>
      </c>
      <c r="AS163" s="92" t="s">
        <v>5895</v>
      </c>
      <c r="AT163" s="98" t="s">
        <v>1525</v>
      </c>
      <c r="AV163" s="17" t="s">
        <v>5537</v>
      </c>
      <c r="AW163" s="7" t="s">
        <v>5537</v>
      </c>
      <c r="AX163" s="6" t="s">
        <v>5537</v>
      </c>
      <c r="AY163" s="7"/>
      <c r="AZ163" s="3" t="s">
        <v>5895</v>
      </c>
      <c r="BA163" s="18" t="s">
        <v>5537</v>
      </c>
      <c r="BB163" s="18" t="s">
        <v>5537</v>
      </c>
      <c r="BC163" s="18" t="s">
        <v>5537</v>
      </c>
      <c r="BD163" s="18" t="s">
        <v>5537</v>
      </c>
      <c r="BE163" s="18" t="s">
        <v>5537</v>
      </c>
      <c r="BF163" s="18" t="s">
        <v>5537</v>
      </c>
      <c r="BG163" s="18" t="s">
        <v>5537</v>
      </c>
      <c r="BH163" s="18" t="s">
        <v>5537</v>
      </c>
      <c r="BI163" s="18" t="s">
        <v>5537</v>
      </c>
      <c r="BJ163" s="18" t="s">
        <v>5537</v>
      </c>
      <c r="BK163" s="18" t="s">
        <v>5537</v>
      </c>
      <c r="BL163" s="9" t="s">
        <v>5537</v>
      </c>
      <c r="BM163" s="14" t="s">
        <v>5537</v>
      </c>
      <c r="BN163" s="14" t="s">
        <v>5537</v>
      </c>
      <c r="BO163" s="14" t="str">
        <f>_xlfn.XLOOKUP(B163,'[4]cell downs 18042026 17h'!$B:$B,'[4]cell downs 18042026 17h'!$B:$B,"")</f>
        <v/>
      </c>
      <c r="BP163" s="14" t="str">
        <f>_xlfn.XLOOKUP(B163,'[5]Cells Huawei 19042026 15h'!$B:$B,'[5]Cells Huawei 19042026 15h'!$B:$B,"")</f>
        <v/>
      </c>
      <c r="BQ163" s="9" t="str">
        <f>_xlfn.XLOOKUP(B163,'[6]cells down 19042026 9H40'!$B:$B,'[6]cells down 19042026 9H40'!$B:$B,"")</f>
        <v/>
      </c>
      <c r="BR163" s="9" t="s">
        <v>1525</v>
      </c>
      <c r="BS163" s="9" t="s">
        <v>5537</v>
      </c>
      <c r="BT163" s="108"/>
    </row>
    <row r="164" spans="1:72" s="9" customFormat="1" ht="24.5" customHeight="1" x14ac:dyDescent="0.35">
      <c r="A164" s="1" t="s">
        <v>960</v>
      </c>
      <c r="B164" s="1" t="s">
        <v>961</v>
      </c>
      <c r="C164" s="3" t="str">
        <f>_xlfn.XLOOKUP(B164,'[1]daily break down'!$D:$D,'[1]daily break down'!$E:$E,"")</f>
        <v>NORD-OUEST</v>
      </c>
      <c r="D164" s="1" t="s">
        <v>11</v>
      </c>
      <c r="E164" s="1" t="s">
        <v>12</v>
      </c>
      <c r="F164" s="3" t="s">
        <v>51</v>
      </c>
      <c r="G164" s="1" t="s">
        <v>962</v>
      </c>
      <c r="H164" s="33" t="str">
        <f>_xlfn.XLOOKUP(B164,[2]CALCULATION!$B:$B,[2]CALCULATION!$H:$H,"")</f>
        <v>NOKIA</v>
      </c>
      <c r="I164" s="28">
        <v>4.1879014993750889</v>
      </c>
      <c r="J164" s="28">
        <v>6.074679926780064</v>
      </c>
      <c r="K164" s="28">
        <v>1.2948998575408368</v>
      </c>
      <c r="L164" s="28">
        <v>0.12483479929798823</v>
      </c>
      <c r="M164" s="28">
        <v>7.4849423859802702</v>
      </c>
      <c r="N164" s="28">
        <v>8.5608375923498566E-3</v>
      </c>
      <c r="O164" s="28">
        <v>0.45682791205120832</v>
      </c>
      <c r="P164" s="28">
        <v>0.15275690863423819</v>
      </c>
      <c r="Q164" s="28">
        <v>2.3758508804471457</v>
      </c>
      <c r="R164" s="28">
        <v>4.7714492251410014</v>
      </c>
      <c r="S164" s="93">
        <v>8.978152863440803</v>
      </c>
      <c r="T164" s="93">
        <f>_xlfn.XLOOKUP(B164,'[3]Nur des jours'!$B:$B,'[3]Nur des jours'!$U:$U,"")</f>
        <v>2.0272992176152842</v>
      </c>
      <c r="U164" s="93">
        <v>1.7121531651633077</v>
      </c>
      <c r="V164" s="93">
        <v>1.8838614699778493</v>
      </c>
      <c r="W164" s="93">
        <v>0.9703924765264027</v>
      </c>
      <c r="X164" s="93">
        <v>9.4775606178641975E-2</v>
      </c>
      <c r="Y164" s="93">
        <v>6.5454737424843956E-3</v>
      </c>
      <c r="Z164" s="93">
        <v>0.9299388185473404</v>
      </c>
      <c r="AA164" s="93">
        <v>5.8621321533081598</v>
      </c>
      <c r="AB164" s="93">
        <v>3.7082694837529568</v>
      </c>
      <c r="AC164" s="93">
        <f>_xlfn.XLOOKUP(B164,'[3]Nur des jours'!$B:$B,'[3]Nur des jours'!$N:$N,"")</f>
        <v>4.1260918634945902</v>
      </c>
      <c r="AD164" s="93">
        <v>4.1260918634945902</v>
      </c>
      <c r="AE164" s="93">
        <v>1.6833638669874127</v>
      </c>
      <c r="AF164" s="93">
        <v>3.3786950715257977</v>
      </c>
      <c r="AG164" s="93"/>
      <c r="AH164" s="93">
        <v>3.3897884902392192</v>
      </c>
      <c r="AI164" s="93">
        <v>0</v>
      </c>
      <c r="AJ164" s="93">
        <v>0</v>
      </c>
      <c r="AK164" s="93">
        <v>6.5002164196582388</v>
      </c>
      <c r="AL164" s="93">
        <v>3.3897884902392192</v>
      </c>
      <c r="AM164" s="49" t="s">
        <v>5601</v>
      </c>
      <c r="AN164" s="49"/>
      <c r="AO164" s="48" t="str" cm="1">
        <f t="array" ref="AO164">IFERROR(_xlfn.IFS(
AQ164="MPR ISSUE","PDH",
AQ164="BSS Hardware Issue","BSS",
AQ164="Sites strategiques, MLL, Pylone, etc.","ENVTECH",
AQ164="AKTIVCO DEFAUT GE &amp; POWER Cabinet","AKTIVCO",
AQ164="AKTIVCO Coupure ENEO &amp; Baisse de tension","AKTIVCO GRID ONLY",
AQ164="Coupure ENEO &amp; Baisse de tension","IHS GRID ONLY",
AQ164="Defaut GE &amp; POWER Cabinet","IHS",
AQ164="Sharing","Partners",
AQ164="Sites strategiques &amp; DataCenter","SST &amp; DC",
AQ164="Exclu","Exclu",
AQ164="SAT","SAT",
AQ164="SPARE-ISSUE","SPARE-ISSUE",
AQ164="Fiber CAmtel","TRANS_FO_CAMTEL",
AQ164="Fiber AOF","Fiber AOF",
AQ164="Projet OCM (HUAWEI)","TRAVAUX-HUAWEI",
AQ164="Projet OCM (NOKIA)","TRAVAUX-NOKIA",
AQ164="ACCESS-ISSUE","ACCESS-ISSUE",
AQ164="Projet OCM (ZTE, NOKIA, autres projets)","TRAVAUX OCM",
AQ164="No root CAuse","No root cause",
AQ164="ODU HS","PDH",
AQ164="IP &amp; VLAN","PDH",
AQ164="Warehouse HUAWEI","SPARE-ISSUE",
AQ164="SPARE-HS","SPARE-ISSUE",
AQ164="Power Telco","BSS",AQ164="no impacts","no impacts"
),"")</f>
        <v>No root cause</v>
      </c>
      <c r="AP164" s="48" t="str" cm="1">
        <f t="array" ref="AP164">IFERROR(_xlfn.IFS(
AQ164="MPR ISSUE","TX ISSUE",
AQ164="BSS Hardware Issue","RAN ISSUE",
AQ164="Sites strategiques, MLL, Pylone, etc.","ENVTECH",
AQ164="AKTIVCO DEFAUT GE &amp; POWER Cabinet","POWER ISSUE",
AQ164="AKTIVCO Coupure ENEO &amp; Baisse de tension","POWER ISSUE",
AQ164="Coupure ENEO &amp; Baisse de tension","POWER ISSUE",
AQ164="Defaut GE &amp; POWER Cabinet","POWER ISSUE",
AQ164="Sharing","POWER ISSUE",
AQ164="Sites strategiques &amp; DataCenter","POWER ISSUE",
AQ164="Exclu","Exclu",
AQ164="SAT","TX ISSUE",
AQ164="SPARE-ISSUE","SPARE-ISSUE",
AQ164="Fiber CAmtel","TX ISSUE",
AQ164="Fiber AOF","TX ISSUE",
AQ164="Projet OCM (HUAWEI)","TRAVAUX-HUAWEI",
AQ164="Projet OCM (NOKIA)","TRAVAUX -NOKIA",
AQ164="ACCESS-ISSUE","ACCESS-ISSUE",
AQ164="Projet OCM (ZTE, NOKIA, autres projets)","TRAVAUX OCM",
AQ164="No root CAuse","No root cause",
AQ164="ODU HS","TX ISSUE",
AQ164="IP &amp; VLAN","TX ISSUE",
AQ164="Warehouse HUAWEI","SPARE-ISSUE",
AQ164="SPARE-HS","SPARE-ISSUE",
AQ164="Power Telco","RAN ISSUE",AQ164="no impacts","no impacts"
),"")</f>
        <v>No root cause</v>
      </c>
      <c r="AQ164" s="67" t="s">
        <v>5344</v>
      </c>
      <c r="AR164" s="48" t="str" cm="1">
        <f t="array" ref="AR164">IFERROR(_xlfn.IFS(
AQ164="MPR ISSUE","ACTIVE",
AQ164="BSS Hardware Issue","ACTIVE",
AQ164="Sites strategiques, MLL, Pylone, etc.","PASSIVE",
AQ164="AKTIVCO DEFAUT GE &amp; POWER Cabinet","PASSIVE",
AQ164="AKTIVCO Coupure ENEO &amp; Baisse de tension","PASSIVE",
AQ164="Coupure ENEO &amp; Baisse de tension","PASSIVE",
AQ164="Defaut GE &amp; POWER Cabinet","PASSIVE",
AQ164="Sharing","PASSIVE",
AQ164="Sites strategiques &amp; DataCenter","PASSIVE",
AQ164="Exclu","Exclu",
AQ164="SAT","ACTIVE",
AQ164="SPARE-ISSUE","SPARE-ISSUE",
AQ164="Fiber CAmtel","ACTIVE",
AQ164="Fiber AOF","ACTIVE",
AQ164="Projet OCM (HUAWEI)","PLANNED WORKS",
AQ164="Projet OCM (NOKIA)","PLANNED WORKS",
AQ164="ACCESS-ISSUE","ACCESS-ISSUE",
AQ164="Projet OCM (ZTE, NOKIA, autres projets)","PLANNED WORKS",
AQ164="No root CAuse","No root cause",
AQ164="ODU HS","ACTIVE",
AQ164="IP &amp; VLAN","ACTIVE",
AQ164="Warehouse HUAWEI","SPARE-ISSUE",
AQ164="SPARE-HS","SPARE-ISSUE",
AQ164="Power Telco","ACTIVE", AQ164="no impacts","no impacts"
),"")</f>
        <v>No root cause</v>
      </c>
      <c r="AS164" s="92" t="s">
        <v>5537</v>
      </c>
      <c r="AT164" s="98" t="s">
        <v>961</v>
      </c>
      <c r="AV164" s="17" t="s">
        <v>5537</v>
      </c>
      <c r="AW164" s="7" t="s">
        <v>5537</v>
      </c>
      <c r="AX164" s="6" t="s">
        <v>5537</v>
      </c>
      <c r="AY164" s="7"/>
      <c r="AZ164" s="3" t="s">
        <v>5537</v>
      </c>
      <c r="BA164" s="18" t="s">
        <v>5537</v>
      </c>
      <c r="BB164" s="18" t="s">
        <v>5537</v>
      </c>
      <c r="BC164" s="18" t="s">
        <v>5537</v>
      </c>
      <c r="BD164" s="18" t="s">
        <v>5537</v>
      </c>
      <c r="BE164" s="18" t="s">
        <v>5537</v>
      </c>
      <c r="BF164" s="18" t="s">
        <v>5537</v>
      </c>
      <c r="BG164" s="18" t="s">
        <v>5537</v>
      </c>
      <c r="BH164" s="18" t="s">
        <v>5537</v>
      </c>
      <c r="BI164" s="18" t="s">
        <v>5537</v>
      </c>
      <c r="BJ164" s="18" t="s">
        <v>5537</v>
      </c>
      <c r="BK164" s="18" t="s">
        <v>5537</v>
      </c>
      <c r="BL164" s="9" t="s">
        <v>5537</v>
      </c>
      <c r="BM164" s="14" t="s">
        <v>5537</v>
      </c>
      <c r="BN164" s="14" t="s">
        <v>5537</v>
      </c>
      <c r="BO164" s="14" t="str">
        <f>_xlfn.XLOOKUP(B164,'[4]cell downs 18042026 17h'!$B:$B,'[4]cell downs 18042026 17h'!$B:$B,"")</f>
        <v/>
      </c>
      <c r="BP164" s="14" t="str">
        <f>_xlfn.XLOOKUP(B164,'[5]Cells Huawei 19042026 15h'!$B:$B,'[5]Cells Huawei 19042026 15h'!$B:$B,"")</f>
        <v/>
      </c>
      <c r="BQ164" s="9" t="str">
        <f>_xlfn.XLOOKUP(B164,'[6]cells down 19042026 9H40'!$B:$B,'[6]cells down 19042026 9H40'!$B:$B,"")</f>
        <v/>
      </c>
      <c r="BR164" s="9" t="s">
        <v>961</v>
      </c>
      <c r="BS164" s="9" t="s">
        <v>12</v>
      </c>
      <c r="BT164" s="108"/>
    </row>
    <row r="165" spans="1:72" s="9" customFormat="1" ht="21" customHeight="1" x14ac:dyDescent="0.35">
      <c r="A165" s="1" t="s">
        <v>3744</v>
      </c>
      <c r="B165" s="8" t="s">
        <v>3745</v>
      </c>
      <c r="C165" s="3" t="str">
        <f>_xlfn.XLOOKUP(B165,'[1]daily break down'!$D:$D,'[1]daily break down'!$E:$E,"")</f>
        <v>NORD</v>
      </c>
      <c r="D165" s="1" t="s">
        <v>21</v>
      </c>
      <c r="E165" s="1" t="s">
        <v>36</v>
      </c>
      <c r="F165" s="3" t="s">
        <v>23</v>
      </c>
      <c r="G165" s="1" t="s">
        <v>2918</v>
      </c>
      <c r="H165" s="32" t="str">
        <f>_xlfn.XLOOKUP(B165,[2]CALCULATION!$B:$B,[2]CALCULATION!$H:$H,"")</f>
        <v>Huawei</v>
      </c>
      <c r="I165" s="28">
        <v>0</v>
      </c>
      <c r="J165" s="28">
        <v>0</v>
      </c>
      <c r="K165" s="28">
        <v>6.6218970530743402</v>
      </c>
      <c r="L165" s="28">
        <v>0</v>
      </c>
      <c r="M165" s="28">
        <v>0</v>
      </c>
      <c r="N165" s="28">
        <v>0</v>
      </c>
      <c r="O165" s="28">
        <v>0</v>
      </c>
      <c r="P165" s="28">
        <v>0</v>
      </c>
      <c r="Q165" s="28">
        <v>0</v>
      </c>
      <c r="R165" s="28">
        <v>0</v>
      </c>
      <c r="S165" s="93">
        <v>1.802858891713965</v>
      </c>
      <c r="T165" s="93">
        <f>_xlfn.XLOOKUP(B165,'[3]Nur des jours'!$B:$B,'[3]Nur des jours'!$U:$U,"")</f>
        <v>0</v>
      </c>
      <c r="U165" s="93">
        <v>0</v>
      </c>
      <c r="V165" s="93">
        <v>0</v>
      </c>
      <c r="W165" s="93">
        <v>0</v>
      </c>
      <c r="X165" s="93">
        <v>7.0448559353713846E-3</v>
      </c>
      <c r="Y165" s="93">
        <v>0.75683154839869549</v>
      </c>
      <c r="Z165" s="93">
        <v>0.96238082600668295</v>
      </c>
      <c r="AA165" s="93">
        <v>2.4258560124189223</v>
      </c>
      <c r="AB165" s="93">
        <v>0</v>
      </c>
      <c r="AC165" s="93">
        <f>_xlfn.XLOOKUP(B165,'[3]Nur des jours'!$B:$B,'[3]Nur des jours'!$N:$N,"")</f>
        <v>0</v>
      </c>
      <c r="AD165" s="93">
        <v>0</v>
      </c>
      <c r="AE165" s="93">
        <v>1.5618178082543595</v>
      </c>
      <c r="AF165" s="93">
        <v>0.69005701517836515</v>
      </c>
      <c r="AG165" s="93"/>
      <c r="AH165" s="93">
        <v>3.3544215299358209</v>
      </c>
      <c r="AI165" s="93">
        <v>4.6217612076304206</v>
      </c>
      <c r="AJ165" s="93">
        <v>7.8701153646072379</v>
      </c>
      <c r="AK165" s="93">
        <v>0.10037795463449975</v>
      </c>
      <c r="AL165" s="93">
        <v>3.3544215299358209</v>
      </c>
      <c r="AM165" s="49" t="s">
        <v>5559</v>
      </c>
      <c r="AN165" s="49"/>
      <c r="AO165" s="48" t="str" cm="1">
        <f t="array" ref="AO165">IFERROR(_xlfn.IFS(
AQ165="MPR ISSUE","PDH",
AQ165="BSS Hardware Issue","BSS",
AQ165="Sites strategiques, MLL, Pylone, etc.","ENVTECH",
AQ165="AKTIVCO DEFAUT GE &amp; POWER Cabinet","AKTIVCO",
AQ165="AKTIVCO Coupure ENEO &amp; Baisse de tension","AKTIVCO GRID ONLY",
AQ165="Coupure ENEO &amp; Baisse de tension","IHS GRID ONLY",
AQ165="Defaut GE &amp; POWER Cabinet","IHS",
AQ165="Sharing","Partners",
AQ165="Sites strategiques &amp; DataCenter","SST &amp; DC",
AQ165="Exclu","Exclu",
AQ165="SAT","SAT",
AQ165="SPARE-ISSUE","SPARE-ISSUE",
AQ165="Fiber CAmtel","TRANS_FO_CAMTEL",
AQ165="Fiber AOF","Fiber AOF",
AQ165="Projet OCM (HUAWEI)","TRAVAUX-HUAWEI",
AQ165="Projet OCM (NOKIA)","TRAVAUX-NOKIA",
AQ165="ACCESS-ISSUE","ACCESS-ISSUE",
AQ165="Projet OCM (ZTE, NOKIA, autres projets)","TRAVAUX OCM",
AQ165="No root CAuse","No root cause",
AQ165="ODU HS","PDH",
AQ165="IP &amp; VLAN","PDH",
AQ165="Warehouse HUAWEI","SPARE-ISSUE",
AQ165="SPARE-HS","SPARE-ISSUE",
AQ165="Power Telco","BSS",AQ165="no impacts","no impacts"
),"")</f>
        <v>AKTIVCO</v>
      </c>
      <c r="AP165" s="48" t="str" cm="1">
        <f t="array" ref="AP165">IFERROR(_xlfn.IFS(
AQ165="MPR ISSUE","TX ISSUE",
AQ165="BSS Hardware Issue","RAN ISSUE",
AQ165="Sites strategiques, MLL, Pylone, etc.","ENVTECH",
AQ165="AKTIVCO DEFAUT GE &amp; POWER Cabinet","POWER ISSUE",
AQ165="AKTIVCO Coupure ENEO &amp; Baisse de tension","POWER ISSUE",
AQ165="Coupure ENEO &amp; Baisse de tension","POWER ISSUE",
AQ165="Defaut GE &amp; POWER Cabinet","POWER ISSUE",
AQ165="Sharing","POWER ISSUE",
AQ165="Sites strategiques &amp; DataCenter","POWER ISSUE",
AQ165="Exclu","Exclu",
AQ165="SAT","TX ISSUE",
AQ165="SPARE-ISSUE","SPARE-ISSUE",
AQ165="Fiber CAmtel","TX ISSUE",
AQ165="Fiber AOF","TX ISSUE",
AQ165="Projet OCM (HUAWEI)","TRAVAUX-HUAWEI",
AQ165="Projet OCM (NOKIA)","TRAVAUX -NOKIA",
AQ165="ACCESS-ISSUE","ACCESS-ISSUE",
AQ165="Projet OCM (ZTE, NOKIA, autres projets)","TRAVAUX OCM",
AQ165="No root CAuse","No root cause",
AQ165="ODU HS","TX ISSUE",
AQ165="IP &amp; VLAN","TX ISSUE",
AQ165="Warehouse HUAWEI","SPARE-ISSUE",
AQ165="SPARE-HS","SPARE-ISSUE",
AQ165="Power Telco","RAN ISSUE",AQ165="no impacts","no impacts"
),"")</f>
        <v>POWER ISSUE</v>
      </c>
      <c r="AQ165" s="67" t="s">
        <v>5325</v>
      </c>
      <c r="AR165" s="48" t="str" cm="1">
        <f t="array" ref="AR165">IFERROR(_xlfn.IFS(
AQ165="MPR ISSUE","ACTIVE",
AQ165="BSS Hardware Issue","ACTIVE",
AQ165="Sites strategiques, MLL, Pylone, etc.","PASSIVE",
AQ165="AKTIVCO DEFAUT GE &amp; POWER Cabinet","PASSIVE",
AQ165="AKTIVCO Coupure ENEO &amp; Baisse de tension","PASSIVE",
AQ165="Coupure ENEO &amp; Baisse de tension","PASSIVE",
AQ165="Defaut GE &amp; POWER Cabinet","PASSIVE",
AQ165="Sharing","PASSIVE",
AQ165="Sites strategiques &amp; DataCenter","PASSIVE",
AQ165="Exclu","Exclu",
AQ165="SAT","ACTIVE",
AQ165="SPARE-ISSUE","SPARE-ISSUE",
AQ165="Fiber CAmtel","ACTIVE",
AQ165="Fiber AOF","ACTIVE",
AQ165="Projet OCM (HUAWEI)","PLANNED WORKS",
AQ165="Projet OCM (NOKIA)","PLANNED WORKS",
AQ165="ACCESS-ISSUE","ACCESS-ISSUE",
AQ165="Projet OCM (ZTE, NOKIA, autres projets)","PLANNED WORKS",
AQ165="No root CAuse","No root cause",
AQ165="ODU HS","ACTIVE",
AQ165="IP &amp; VLAN","ACTIVE",
AQ165="Warehouse HUAWEI","SPARE-ISSUE",
AQ165="SPARE-HS","SPARE-ISSUE",
AQ165="Power Telco","ACTIVE", AQ165="no impacts","no impacts"
),"")</f>
        <v>PASSIVE</v>
      </c>
      <c r="AS165" s="92" t="s">
        <v>6385</v>
      </c>
      <c r="AT165" s="98" t="s">
        <v>3745</v>
      </c>
      <c r="AV165" s="17" t="s">
        <v>5537</v>
      </c>
      <c r="AW165" s="7" t="s">
        <v>5950</v>
      </c>
      <c r="AX165" s="6" t="s">
        <v>6356</v>
      </c>
      <c r="AY165" s="7"/>
      <c r="AZ165" s="3" t="s">
        <v>5537</v>
      </c>
      <c r="BA165" s="18" t="s">
        <v>5537</v>
      </c>
      <c r="BB165" s="18" t="s">
        <v>5537</v>
      </c>
      <c r="BC165" s="18" t="s">
        <v>5537</v>
      </c>
      <c r="BD165" s="18" t="s">
        <v>5537</v>
      </c>
      <c r="BE165" s="18" t="s">
        <v>5537</v>
      </c>
      <c r="BF165" s="18" t="s">
        <v>5537</v>
      </c>
      <c r="BG165" s="18" t="s">
        <v>5537</v>
      </c>
      <c r="BH165" s="18" t="s">
        <v>5537</v>
      </c>
      <c r="BI165" s="18" t="s">
        <v>5537</v>
      </c>
      <c r="BJ165" s="18" t="s">
        <v>5537</v>
      </c>
      <c r="BK165" s="18" t="s">
        <v>5695</v>
      </c>
      <c r="BL165" s="9" t="s">
        <v>5537</v>
      </c>
      <c r="BM165" s="14" t="s">
        <v>6391</v>
      </c>
      <c r="BN165" s="14" t="s">
        <v>5537</v>
      </c>
      <c r="BO165" s="14" t="str">
        <f>_xlfn.XLOOKUP(B165,'[4]cell downs 18042026 17h'!$B:$B,'[4]cell downs 18042026 17h'!$B:$B,"")</f>
        <v/>
      </c>
      <c r="BP165" s="14" t="str">
        <f>_xlfn.XLOOKUP(B165,'[5]Cells Huawei 19042026 15h'!$B:$B,'[5]Cells Huawei 19042026 15h'!$B:$B,"")</f>
        <v/>
      </c>
      <c r="BQ165" s="9" t="str">
        <f>_xlfn.XLOOKUP(B165,'[6]cells down 19042026 9H40'!$B:$B,'[6]cells down 19042026 9H40'!$B:$B,"")</f>
        <v/>
      </c>
      <c r="BR165" s="9" t="s">
        <v>5537</v>
      </c>
      <c r="BS165" s="9" t="s">
        <v>66</v>
      </c>
      <c r="BT165" s="108"/>
    </row>
    <row r="166" spans="1:72" s="9" customFormat="1" ht="17" customHeight="1" x14ac:dyDescent="0.35">
      <c r="A166" s="1" t="s">
        <v>1686</v>
      </c>
      <c r="B166" s="8" t="s">
        <v>1687</v>
      </c>
      <c r="C166" s="3" t="str">
        <f>_xlfn.XLOOKUP(B166,'[1]daily break down'!$D:$D,'[1]daily break down'!$E:$E,"")</f>
        <v>NORD-OUEST</v>
      </c>
      <c r="D166" s="1" t="s">
        <v>11</v>
      </c>
      <c r="E166" s="1" t="s">
        <v>12</v>
      </c>
      <c r="F166" s="3" t="s">
        <v>51</v>
      </c>
      <c r="G166" s="1" t="s">
        <v>52</v>
      </c>
      <c r="H166" s="32" t="str">
        <f>_xlfn.XLOOKUP(B166,[2]CALCULATION!$B:$B,[2]CALCULATION!$H:$H,"")</f>
        <v>Huawei</v>
      </c>
      <c r="I166" s="28">
        <v>0</v>
      </c>
      <c r="J166" s="28">
        <v>0</v>
      </c>
      <c r="K166" s="28">
        <v>0.90241929270359811</v>
      </c>
      <c r="L166" s="28">
        <v>1.4098629409901466</v>
      </c>
      <c r="M166" s="28">
        <v>0</v>
      </c>
      <c r="N166" s="28">
        <v>7.7582590680672185E-3</v>
      </c>
      <c r="O166" s="28">
        <v>0</v>
      </c>
      <c r="P166" s="28">
        <v>0</v>
      </c>
      <c r="Q166" s="28">
        <v>0</v>
      </c>
      <c r="R166" s="28">
        <v>0</v>
      </c>
      <c r="S166" s="93">
        <v>11.653386667351532</v>
      </c>
      <c r="T166" s="93">
        <f>_xlfn.XLOOKUP(B166,'[3]Nur des jours'!$B:$B,'[3]Nur des jours'!$U:$U,"")</f>
        <v>23.114261499345094</v>
      </c>
      <c r="U166" s="93">
        <v>23.114261499345094</v>
      </c>
      <c r="V166" s="93">
        <v>23.113993973170334</v>
      </c>
      <c r="W166" s="93">
        <v>23.114261499345094</v>
      </c>
      <c r="X166" s="93">
        <v>23.114261499345094</v>
      </c>
      <c r="Y166" s="93">
        <v>23.113993973170334</v>
      </c>
      <c r="Z166" s="93">
        <v>19.149987301424236</v>
      </c>
      <c r="AA166" s="93">
        <v>4.6228522998690194</v>
      </c>
      <c r="AB166" s="93">
        <v>3.4781077980669632</v>
      </c>
      <c r="AC166" s="93">
        <f>_xlfn.XLOOKUP(B166,'[3]Nur des jours'!$B:$B,'[3]Nur des jours'!$N:$N,"")</f>
        <v>0</v>
      </c>
      <c r="AD166" s="93">
        <v>0</v>
      </c>
      <c r="AE166" s="93">
        <v>9.3357360750842524</v>
      </c>
      <c r="AF166" s="93">
        <v>8.3514002676688559</v>
      </c>
      <c r="AG166" s="93"/>
      <c r="AH166" s="93">
        <v>3.316254462336595</v>
      </c>
      <c r="AI166" s="93">
        <v>4.5056083114516259</v>
      </c>
      <c r="AJ166" s="93">
        <v>7.6711577431649971</v>
      </c>
      <c r="AK166" s="93">
        <v>0.1870757791654902</v>
      </c>
      <c r="AL166" s="93">
        <v>3.316254462336595</v>
      </c>
      <c r="AM166" s="49" t="s">
        <v>5559</v>
      </c>
      <c r="AN166" s="49"/>
      <c r="AO166" s="48" t="str" cm="1">
        <f t="array" ref="AO166">IFERROR(_xlfn.IFS(
AQ166="MPR ISSUE","PDH",
AQ166="BSS Hardware Issue","BSS",
AQ166="Sites strategiques, MLL, Pylone, etc.","ENVTECH",
AQ166="AKTIVCO DEFAUT GE &amp; POWER Cabinet","AKTIVCO",
AQ166="AKTIVCO Coupure ENEO &amp; Baisse de tension","AKTIVCO GRID ONLY",
AQ166="Coupure ENEO &amp; Baisse de tension","IHS GRID ONLY",
AQ166="Defaut GE &amp; POWER Cabinet","IHS",
AQ166="Sharing","Partners",
AQ166="Sites strategiques &amp; DataCenter","SST &amp; DC",
AQ166="Exclu","Exclu",
AQ166="SAT","SAT",
AQ166="SPARE-ISSUE","SPARE-ISSUE",
AQ166="Fiber CAmtel","TRANS_FO_CAMTEL",
AQ166="Fiber AOF","Fiber AOF",
AQ166="Projet OCM (HUAWEI)","TRAVAUX-HUAWEI",
AQ166="Projet OCM (NOKIA)","TRAVAUX-NOKIA",
AQ166="ACCESS-ISSUE","ACCESS-ISSUE",
AQ166="Projet OCM (ZTE, NOKIA, autres projets)","TRAVAUX OCM",
AQ166="No root CAuse","No root cause",
AQ166="ODU HS","PDH",
AQ166="IP &amp; VLAN","PDH",
AQ166="Warehouse HUAWEI","SPARE-ISSUE",
AQ166="SPARE-HS","SPARE-ISSUE",
AQ166="Power Telco","BSS",AQ166="no impacts","no impacts"
),"")</f>
        <v>IHS</v>
      </c>
      <c r="AP166" s="48" t="str" cm="1">
        <f t="array" ref="AP166">IFERROR(_xlfn.IFS(
AQ166="MPR ISSUE","TX ISSUE",
AQ166="BSS Hardware Issue","RAN ISSUE",
AQ166="Sites strategiques, MLL, Pylone, etc.","ENVTECH",
AQ166="AKTIVCO DEFAUT GE &amp; POWER Cabinet","POWER ISSUE",
AQ166="AKTIVCO Coupure ENEO &amp; Baisse de tension","POWER ISSUE",
AQ166="Coupure ENEO &amp; Baisse de tension","POWER ISSUE",
AQ166="Defaut GE &amp; POWER Cabinet","POWER ISSUE",
AQ166="Sharing","POWER ISSUE",
AQ166="Sites strategiques &amp; DataCenter","POWER ISSUE",
AQ166="Exclu","Exclu",
AQ166="SAT","TX ISSUE",
AQ166="SPARE-ISSUE","SPARE-ISSUE",
AQ166="Fiber CAmtel","TX ISSUE",
AQ166="Fiber AOF","TX ISSUE",
AQ166="Projet OCM (HUAWEI)","TRAVAUX-HUAWEI",
AQ166="Projet OCM (NOKIA)","TRAVAUX -NOKIA",
AQ166="ACCESS-ISSUE","ACCESS-ISSUE",
AQ166="Projet OCM (ZTE, NOKIA, autres projets)","TRAVAUX OCM",
AQ166="No root CAuse","No root cause",
AQ166="ODU HS","TX ISSUE",
AQ166="IP &amp; VLAN","TX ISSUE",
AQ166="Warehouse HUAWEI","SPARE-ISSUE",
AQ166="SPARE-HS","SPARE-ISSUE",
AQ166="Power Telco","RAN ISSUE",AQ166="no impacts","no impacts"
),"")</f>
        <v>POWER ISSUE</v>
      </c>
      <c r="AQ166" s="67" t="s">
        <v>5330</v>
      </c>
      <c r="AR166" s="48" t="str" cm="1">
        <f t="array" ref="AR166">IFERROR(_xlfn.IFS(
AQ166="MPR ISSUE","ACTIVE",
AQ166="BSS Hardware Issue","ACTIVE",
AQ166="Sites strategiques, MLL, Pylone, etc.","PASSIVE",
AQ166="AKTIVCO DEFAUT GE &amp; POWER Cabinet","PASSIVE",
AQ166="AKTIVCO Coupure ENEO &amp; Baisse de tension","PASSIVE",
AQ166="Coupure ENEO &amp; Baisse de tension","PASSIVE",
AQ166="Defaut GE &amp; POWER Cabinet","PASSIVE",
AQ166="Sharing","PASSIVE",
AQ166="Sites strategiques &amp; DataCenter","PASSIVE",
AQ166="Exclu","Exclu",
AQ166="SAT","ACTIVE",
AQ166="SPARE-ISSUE","SPARE-ISSUE",
AQ166="Fiber CAmtel","ACTIVE",
AQ166="Fiber AOF","ACTIVE",
AQ166="Projet OCM (HUAWEI)","PLANNED WORKS",
AQ166="Projet OCM (NOKIA)","PLANNED WORKS",
AQ166="ACCESS-ISSUE","ACCESS-ISSUE",
AQ166="Projet OCM (ZTE, NOKIA, autres projets)","PLANNED WORKS",
AQ166="No root CAuse","No root cause",
AQ166="ODU HS","ACTIVE",
AQ166="IP &amp; VLAN","ACTIVE",
AQ166="Warehouse HUAWEI","SPARE-ISSUE",
AQ166="SPARE-HS","SPARE-ISSUE",
AQ166="Power Telco","ACTIVE", AQ166="no impacts","no impacts"
),"")</f>
        <v>PASSIVE</v>
      </c>
      <c r="AS166" s="92" t="s">
        <v>5971</v>
      </c>
      <c r="AT166" s="98" t="s">
        <v>1687</v>
      </c>
      <c r="AV166" s="17" t="s">
        <v>5537</v>
      </c>
      <c r="AW166" s="7" t="s">
        <v>5962</v>
      </c>
      <c r="AX166" s="6" t="s">
        <v>5537</v>
      </c>
      <c r="AY166" s="7"/>
      <c r="AZ166" s="3" t="s">
        <v>6203</v>
      </c>
      <c r="BA166" s="18" t="s">
        <v>5537</v>
      </c>
      <c r="BB166" s="18" t="s">
        <v>5537</v>
      </c>
      <c r="BC166" s="18" t="s">
        <v>5537</v>
      </c>
      <c r="BD166" s="18" t="s">
        <v>5537</v>
      </c>
      <c r="BE166" s="18" t="s">
        <v>5537</v>
      </c>
      <c r="BF166" s="18" t="s">
        <v>5537</v>
      </c>
      <c r="BG166" s="18" t="s">
        <v>5537</v>
      </c>
      <c r="BH166" s="18" t="s">
        <v>5537</v>
      </c>
      <c r="BI166" s="18" t="s">
        <v>5537</v>
      </c>
      <c r="BJ166" s="18" t="s">
        <v>5653</v>
      </c>
      <c r="BK166" s="18" t="s">
        <v>5537</v>
      </c>
      <c r="BL166" s="9" t="s">
        <v>5537</v>
      </c>
      <c r="BM166" s="14" t="s">
        <v>6391</v>
      </c>
      <c r="BN166" s="14" t="s">
        <v>5537</v>
      </c>
      <c r="BO166" s="14" t="str">
        <f>_xlfn.XLOOKUP(B166,'[4]cell downs 18042026 17h'!$B:$B,'[4]cell downs 18042026 17h'!$B:$B,"")</f>
        <v/>
      </c>
      <c r="BP166" s="14" t="str">
        <f>_xlfn.XLOOKUP(B166,'[5]Cells Huawei 19042026 15h'!$B:$B,'[5]Cells Huawei 19042026 15h'!$B:$B,"")</f>
        <v/>
      </c>
      <c r="BQ166" s="9" t="str">
        <f>_xlfn.XLOOKUP(B166,'[6]cells down 19042026 9H40'!$B:$B,'[6]cells down 19042026 9H40'!$B:$B,"")</f>
        <v/>
      </c>
      <c r="BR166" s="9" t="s">
        <v>1687</v>
      </c>
      <c r="BS166" s="9" t="s">
        <v>5537</v>
      </c>
      <c r="BT166" s="108"/>
    </row>
    <row r="167" spans="1:72" s="9" customFormat="1" ht="30.5" customHeight="1" x14ac:dyDescent="0.35">
      <c r="A167" s="1" t="s">
        <v>917</v>
      </c>
      <c r="B167" s="8" t="s">
        <v>918</v>
      </c>
      <c r="C167" s="3" t="str">
        <f>_xlfn.XLOOKUP(B167,'[1]daily break down'!$D:$D,'[1]daily break down'!$E:$E,"")</f>
        <v>SUD-OUEST</v>
      </c>
      <c r="D167" s="1" t="s">
        <v>18</v>
      </c>
      <c r="E167" s="1"/>
      <c r="F167" s="3" t="s">
        <v>13</v>
      </c>
      <c r="G167" s="1" t="s">
        <v>63</v>
      </c>
      <c r="H167" s="32" t="str">
        <f>_xlfn.XLOOKUP(B167,[2]CALCULATION!$B:$B,[2]CALCULATION!$H:$H,"")</f>
        <v>Huawei</v>
      </c>
      <c r="I167" s="28">
        <v>2.292075089960135</v>
      </c>
      <c r="J167" s="28">
        <v>0.65599201559213893</v>
      </c>
      <c r="K167" s="28">
        <v>0.66906512799879014</v>
      </c>
      <c r="L167" s="28">
        <v>0.36042909771625381</v>
      </c>
      <c r="M167" s="28">
        <v>0.78991561867746474</v>
      </c>
      <c r="N167" s="28">
        <v>0</v>
      </c>
      <c r="O167" s="28">
        <v>0</v>
      </c>
      <c r="P167" s="28">
        <v>1.3757087660123333</v>
      </c>
      <c r="Q167" s="28">
        <v>0.89041628499599046</v>
      </c>
      <c r="R167" s="28">
        <v>1.7306981648417812</v>
      </c>
      <c r="S167" s="93">
        <v>5.0932881606469707</v>
      </c>
      <c r="T167" s="93">
        <f>_xlfn.XLOOKUP(B167,'[3]Nur des jours'!$B:$B,'[3]Nur des jours'!$U:$U,"")</f>
        <v>5.3505234952187721E-4</v>
      </c>
      <c r="U167" s="93">
        <v>0.67470101274708738</v>
      </c>
      <c r="V167" s="93">
        <v>0.17843995856554604</v>
      </c>
      <c r="W167" s="93">
        <v>5.3505234952187721E-4</v>
      </c>
      <c r="X167" s="93">
        <v>0.6888085596961474</v>
      </c>
      <c r="Y167" s="93">
        <v>0.56958106114435569</v>
      </c>
      <c r="Z167" s="93">
        <v>1.2756183064951074</v>
      </c>
      <c r="AA167" s="93">
        <v>0.39538585121834979</v>
      </c>
      <c r="AB167" s="93">
        <v>4.4041585695411101</v>
      </c>
      <c r="AC167" s="93">
        <f>_xlfn.XLOOKUP(B167,'[3]Nur des jours'!$B:$B,'[3]Nur des jours'!$N:$N,"")</f>
        <v>0.62481629869333077</v>
      </c>
      <c r="AD167" s="93">
        <v>0.62481629869333077</v>
      </c>
      <c r="AE167" s="93">
        <v>0.25850162513233627</v>
      </c>
      <c r="AF167" s="93">
        <v>0.49287238930123595</v>
      </c>
      <c r="AG167" s="93"/>
      <c r="AH167" s="93">
        <v>3.2768032690985156</v>
      </c>
      <c r="AI167" s="93">
        <v>3.3184757542694312</v>
      </c>
      <c r="AJ167" s="93">
        <v>3.2374044153397867</v>
      </c>
      <c r="AK167" s="93">
        <v>3.2907552963991713</v>
      </c>
      <c r="AL167" s="93">
        <v>3.2768032690985156</v>
      </c>
      <c r="AM167" s="49" t="s">
        <v>5559</v>
      </c>
      <c r="AN167" s="49"/>
      <c r="AO167" s="48" t="str" cm="1">
        <f t="array" ref="AO167">IFERROR(_xlfn.IFS(
AQ167="MPR ISSUE","PDH",
AQ167="BSS Hardware Issue","BSS",
AQ167="Sites strategiques, MLL, Pylone, etc.","ENVTECH",
AQ167="AKTIVCO DEFAUT GE &amp; POWER Cabinet","AKTIVCO",
AQ167="AKTIVCO Coupure ENEO &amp; Baisse de tension","AKTIVCO GRID ONLY",
AQ167="Coupure ENEO &amp; Baisse de tension","IHS GRID ONLY",
AQ167="Defaut GE &amp; POWER Cabinet","IHS",
AQ167="Sharing","Partners",
AQ167="Sites strategiques &amp; DataCenter","SST &amp; DC",
AQ167="Exclu","Exclu",
AQ167="SAT","SAT",
AQ167="SPARE-ISSUE","SPARE-ISSUE",
AQ167="Fiber CAmtel","TRANS_FO_CAMTEL",
AQ167="Fiber AOF","Fiber AOF",
AQ167="Projet OCM (HUAWEI)","TRAVAUX-HUAWEI",
AQ167="Projet OCM (NOKIA)","TRAVAUX-NOKIA",
AQ167="ACCESS-ISSUE","ACCESS-ISSUE",
AQ167="Projet OCM (ZTE, NOKIA, autres projets)","TRAVAUX OCM",
AQ167="No root CAuse","No root cause",
AQ167="ODU HS","PDH",
AQ167="IP &amp; VLAN","PDH",
AQ167="Warehouse HUAWEI","SPARE-ISSUE",
AQ167="SPARE-HS","SPARE-ISSUE",
AQ167="Power Telco","BSS",AQ167="no impacts","no impacts"
),"")</f>
        <v>No root cause</v>
      </c>
      <c r="AP167" s="48" t="str" cm="1">
        <f t="array" ref="AP167">IFERROR(_xlfn.IFS(
AQ167="MPR ISSUE","TX ISSUE",
AQ167="BSS Hardware Issue","RAN ISSUE",
AQ167="Sites strategiques, MLL, Pylone, etc.","ENVTECH",
AQ167="AKTIVCO DEFAUT GE &amp; POWER Cabinet","POWER ISSUE",
AQ167="AKTIVCO Coupure ENEO &amp; Baisse de tension","POWER ISSUE",
AQ167="Coupure ENEO &amp; Baisse de tension","POWER ISSUE",
AQ167="Defaut GE &amp; POWER Cabinet","POWER ISSUE",
AQ167="Sharing","POWER ISSUE",
AQ167="Sites strategiques &amp; DataCenter","POWER ISSUE",
AQ167="Exclu","Exclu",
AQ167="SAT","TX ISSUE",
AQ167="SPARE-ISSUE","SPARE-ISSUE",
AQ167="Fiber CAmtel","TX ISSUE",
AQ167="Fiber AOF","TX ISSUE",
AQ167="Projet OCM (HUAWEI)","TRAVAUX-HUAWEI",
AQ167="Projet OCM (NOKIA)","TRAVAUX -NOKIA",
AQ167="ACCESS-ISSUE","ACCESS-ISSUE",
AQ167="Projet OCM (ZTE, NOKIA, autres projets)","TRAVAUX OCM",
AQ167="No root CAuse","No root cause",
AQ167="ODU HS","TX ISSUE",
AQ167="IP &amp; VLAN","TX ISSUE",
AQ167="Warehouse HUAWEI","SPARE-ISSUE",
AQ167="SPARE-HS","SPARE-ISSUE",
AQ167="Power Telco","RAN ISSUE",AQ167="no impacts","no impacts"
),"")</f>
        <v>No root cause</v>
      </c>
      <c r="AQ167" s="67" t="s">
        <v>5344</v>
      </c>
      <c r="AR167" s="48" t="str" cm="1">
        <f t="array" ref="AR167">IFERROR(_xlfn.IFS(
AQ167="MPR ISSUE","ACTIVE",
AQ167="BSS Hardware Issue","ACTIVE",
AQ167="Sites strategiques, MLL, Pylone, etc.","PASSIVE",
AQ167="AKTIVCO DEFAUT GE &amp; POWER Cabinet","PASSIVE",
AQ167="AKTIVCO Coupure ENEO &amp; Baisse de tension","PASSIVE",
AQ167="Coupure ENEO &amp; Baisse de tension","PASSIVE",
AQ167="Defaut GE &amp; POWER Cabinet","PASSIVE",
AQ167="Sharing","PASSIVE",
AQ167="Sites strategiques &amp; DataCenter","PASSIVE",
AQ167="Exclu","Exclu",
AQ167="SAT","ACTIVE",
AQ167="SPARE-ISSUE","SPARE-ISSUE",
AQ167="Fiber CAmtel","ACTIVE",
AQ167="Fiber AOF","ACTIVE",
AQ167="Projet OCM (HUAWEI)","PLANNED WORKS",
AQ167="Projet OCM (NOKIA)","PLANNED WORKS",
AQ167="ACCESS-ISSUE","ACCESS-ISSUE",
AQ167="Projet OCM (ZTE, NOKIA, autres projets)","PLANNED WORKS",
AQ167="No root CAuse","No root cause",
AQ167="ODU HS","ACTIVE",
AQ167="IP &amp; VLAN","ACTIVE",
AQ167="Warehouse HUAWEI","SPARE-ISSUE",
AQ167="SPARE-HS","SPARE-ISSUE",
AQ167="Power Telco","ACTIVE", AQ167="no impacts","no impacts"
),"")</f>
        <v>No root cause</v>
      </c>
      <c r="AS167" s="92" t="s">
        <v>5950</v>
      </c>
      <c r="AT167" s="98" t="s">
        <v>918</v>
      </c>
      <c r="AV167" s="17" t="s">
        <v>5537</v>
      </c>
      <c r="AW167" s="7" t="s">
        <v>5950</v>
      </c>
      <c r="AX167" s="6" t="s">
        <v>5537</v>
      </c>
      <c r="AY167" s="7"/>
      <c r="AZ167" s="3" t="s">
        <v>5537</v>
      </c>
      <c r="BA167" s="18" t="s">
        <v>5537</v>
      </c>
      <c r="BB167" s="18" t="s">
        <v>5537</v>
      </c>
      <c r="BC167" s="18" t="s">
        <v>5537</v>
      </c>
      <c r="BD167" s="18" t="s">
        <v>5537</v>
      </c>
      <c r="BE167" s="18" t="s">
        <v>5537</v>
      </c>
      <c r="BF167" s="18" t="s">
        <v>5537</v>
      </c>
      <c r="BG167" s="18" t="s">
        <v>5537</v>
      </c>
      <c r="BH167" s="18" t="s">
        <v>5537</v>
      </c>
      <c r="BI167" s="18" t="s">
        <v>5537</v>
      </c>
      <c r="BJ167" s="18" t="s">
        <v>5537</v>
      </c>
      <c r="BK167" s="18" t="s">
        <v>5537</v>
      </c>
      <c r="BL167" s="9" t="s">
        <v>5537</v>
      </c>
      <c r="BM167" s="14" t="s">
        <v>6391</v>
      </c>
      <c r="BN167" s="14" t="s">
        <v>5537</v>
      </c>
      <c r="BO167" s="14" t="str">
        <f>_xlfn.XLOOKUP(B167,'[4]cell downs 18042026 17h'!$B:$B,'[4]cell downs 18042026 17h'!$B:$B,"")</f>
        <v/>
      </c>
      <c r="BP167" s="14" t="str">
        <f>_xlfn.XLOOKUP(B167,'[5]Cells Huawei 19042026 15h'!$B:$B,'[5]Cells Huawei 19042026 15h'!$B:$B,"")</f>
        <v/>
      </c>
      <c r="BQ167" s="9" t="str">
        <f>_xlfn.XLOOKUP(B167,'[6]cells down 19042026 9H40'!$B:$B,'[6]cells down 19042026 9H40'!$B:$B,"")</f>
        <v/>
      </c>
      <c r="BR167" s="9" t="s">
        <v>5537</v>
      </c>
      <c r="BS167" s="9" t="s">
        <v>1129</v>
      </c>
      <c r="BT167" s="108"/>
    </row>
    <row r="168" spans="1:72" s="9" customFormat="1" ht="20.5" customHeight="1" x14ac:dyDescent="0.35">
      <c r="A168" s="19" t="s">
        <v>5422</v>
      </c>
      <c r="B168" s="19" t="s">
        <v>5423</v>
      </c>
      <c r="C168" s="3" t="str">
        <f>_xlfn.XLOOKUP(B168,'[1]daily break down'!$D:$D,'[1]daily break down'!$E:$E,"")</f>
        <v>CENTRE</v>
      </c>
      <c r="D168" s="1" t="s">
        <v>11</v>
      </c>
      <c r="E168" s="1" t="str">
        <f>BS168</f>
        <v>Grid-Gen</v>
      </c>
      <c r="F168" s="19" t="s">
        <v>226</v>
      </c>
      <c r="G168" s="19" t="s">
        <v>1866</v>
      </c>
      <c r="H168" s="34" t="str">
        <f>_xlfn.XLOOKUP(B168,[2]CALCULATION!$B:$B,[2]CALCULATION!$H:$H,"")</f>
        <v>ZTE</v>
      </c>
      <c r="I168" s="28">
        <v>0</v>
      </c>
      <c r="J168" s="28">
        <v>4.0755294164647733</v>
      </c>
      <c r="K168" s="28">
        <v>0</v>
      </c>
      <c r="L168" s="28">
        <v>0</v>
      </c>
      <c r="M168" s="28">
        <v>0</v>
      </c>
      <c r="N168" s="28">
        <v>0</v>
      </c>
      <c r="O168" s="28">
        <v>0</v>
      </c>
      <c r="P168" s="28">
        <v>0</v>
      </c>
      <c r="Q168" s="28">
        <v>0</v>
      </c>
      <c r="R168" s="28">
        <v>5.8195860549662817E-2</v>
      </c>
      <c r="S168" s="93">
        <v>0</v>
      </c>
      <c r="T168" s="93">
        <f>_xlfn.XLOOKUP(B168,'[3]Nur des jours'!$B:$B,'[3]Nur des jours'!$U:$U,"")</f>
        <v>0</v>
      </c>
      <c r="U168" s="93">
        <v>0</v>
      </c>
      <c r="V168" s="93">
        <v>2.4613478182705402</v>
      </c>
      <c r="W168" s="93">
        <v>0</v>
      </c>
      <c r="X168" s="93">
        <v>0</v>
      </c>
      <c r="Y168" s="93">
        <v>0</v>
      </c>
      <c r="Z168" s="93">
        <v>0</v>
      </c>
      <c r="AA168" s="93">
        <v>0</v>
      </c>
      <c r="AB168" s="93">
        <v>0</v>
      </c>
      <c r="AC168" s="93">
        <f>_xlfn.XLOOKUP(B168,'[3]Nur des jours'!$B:$B,'[3]Nur des jours'!$N:$N,"")</f>
        <v>0.78201467898285804</v>
      </c>
      <c r="AD168" s="93">
        <v>0.78201467898285804</v>
      </c>
      <c r="AE168" s="93">
        <v>5.5655075292566645</v>
      </c>
      <c r="AF168" s="93">
        <v>5.3505234952187721E-4</v>
      </c>
      <c r="AG168" s="93"/>
      <c r="AH168" s="93">
        <v>3.266405418439474</v>
      </c>
      <c r="AI168" s="93">
        <v>1.9634835277707838</v>
      </c>
      <c r="AJ168" s="93">
        <v>3.4706284362026598</v>
      </c>
      <c r="AK168" s="93">
        <v>3.4917164076197231</v>
      </c>
      <c r="AL168" s="93">
        <v>3.266405418439474</v>
      </c>
      <c r="AM168" s="49" t="s">
        <v>5559</v>
      </c>
      <c r="AN168" s="49"/>
      <c r="AO168" s="48" t="str" cm="1">
        <f t="array" ref="AO168">IFERROR(_xlfn.IFS(
AQ168="MPR ISSUE","PDH",
AQ168="BSS Hardware Issue","BSS",
AQ168="Sites strategiques, MLL, Pylone, etc.","ENVTECH",
AQ168="AKTIVCO DEFAUT GE &amp; POWER Cabinet","AKTIVCO",
AQ168="AKTIVCO Coupure ENEO &amp; Baisse de tension","AKTIVCO GRID ONLY",
AQ168="Coupure ENEO &amp; Baisse de tension","IHS GRID ONLY",
AQ168="Defaut GE &amp; POWER Cabinet","IHS",
AQ168="Sharing","Partners",
AQ168="Sites strategiques &amp; DataCenter","SST &amp; DC",
AQ168="Exclu","Exclu",
AQ168="SAT","SAT",
AQ168="SPARE-ISSUE","SPARE-ISSUE",
AQ168="Fiber CAmtel","TRANS_FO_CAMTEL",
AQ168="Fiber AOF","Fiber AOF",
AQ168="Projet OCM (HUAWEI)","TRAVAUX-HUAWEI",
AQ168="Projet OCM (NOKIA)","TRAVAUX-NOKIA",
AQ168="ACCESS-ISSUE","ACCESS-ISSUE",
AQ168="Projet OCM (ZTE, NOKIA, autres projets)","TRAVAUX OCM",
AQ168="No root CAuse","No root cause",
AQ168="ODU HS","PDH",
AQ168="IP &amp; VLAN","PDH",
AQ168="Warehouse HUAWEI","SPARE-ISSUE",
AQ168="SPARE-HS","SPARE-ISSUE",
AQ168="Power Telco","BSS",AQ168="no impacts","no impacts"
),"")</f>
        <v>IHS GRID ONLY</v>
      </c>
      <c r="AP168" s="48" t="str" cm="1">
        <f t="array" ref="AP168">IFERROR(_xlfn.IFS(
AQ168="MPR ISSUE","TX ISSUE",
AQ168="BSS Hardware Issue","RAN ISSUE",
AQ168="Sites strategiques, MLL, Pylone, etc.","ENVTECH",
AQ168="AKTIVCO DEFAUT GE &amp; POWER Cabinet","POWER ISSUE",
AQ168="AKTIVCO Coupure ENEO &amp; Baisse de tension","POWER ISSUE",
AQ168="Coupure ENEO &amp; Baisse de tension","POWER ISSUE",
AQ168="Defaut GE &amp; POWER Cabinet","POWER ISSUE",
AQ168="Sharing","POWER ISSUE",
AQ168="Sites strategiques &amp; DataCenter","POWER ISSUE",
AQ168="Exclu","Exclu",
AQ168="SAT","TX ISSUE",
AQ168="SPARE-ISSUE","SPARE-ISSUE",
AQ168="Fiber CAmtel","TX ISSUE",
AQ168="Fiber AOF","TX ISSUE",
AQ168="Projet OCM (HUAWEI)","TRAVAUX-HUAWEI",
AQ168="Projet OCM (NOKIA)","TRAVAUX -NOKIA",
AQ168="ACCESS-ISSUE","ACCESS-ISSUE",
AQ168="Projet OCM (ZTE, NOKIA, autres projets)","TRAVAUX OCM",
AQ168="No root CAuse","No root cause",
AQ168="ODU HS","TX ISSUE",
AQ168="IP &amp; VLAN","TX ISSUE",
AQ168="Warehouse HUAWEI","SPARE-ISSUE",
AQ168="SPARE-HS","SPARE-ISSUE",
AQ168="Power Telco","RAN ISSUE",AQ168="no impacts","no impacts"
),"")</f>
        <v>POWER ISSUE</v>
      </c>
      <c r="AQ168" s="67" t="s">
        <v>5329</v>
      </c>
      <c r="AR168" s="48" t="str" cm="1">
        <f t="array" ref="AR168">IFERROR(_xlfn.IFS(
AQ168="MPR ISSUE","ACTIVE",
AQ168="BSS Hardware Issue","ACTIVE",
AQ168="Sites strategiques, MLL, Pylone, etc.","PASSIVE",
AQ168="AKTIVCO DEFAUT GE &amp; POWER Cabinet","PASSIVE",
AQ168="AKTIVCO Coupure ENEO &amp; Baisse de tension","PASSIVE",
AQ168="Coupure ENEO &amp; Baisse de tension","PASSIVE",
AQ168="Defaut GE &amp; POWER Cabinet","PASSIVE",
AQ168="Sharing","PASSIVE",
AQ168="Sites strategiques &amp; DataCenter","PASSIVE",
AQ168="Exclu","Exclu",
AQ168="SAT","ACTIVE",
AQ168="SPARE-ISSUE","SPARE-ISSUE",
AQ168="Fiber CAmtel","ACTIVE",
AQ168="Fiber AOF","ACTIVE",
AQ168="Projet OCM (HUAWEI)","PLANNED WORKS",
AQ168="Projet OCM (NOKIA)","PLANNED WORKS",
AQ168="ACCESS-ISSUE","ACCESS-ISSUE",
AQ168="Projet OCM (ZTE, NOKIA, autres projets)","PLANNED WORKS",
AQ168="No root CAuse","No root cause",
AQ168="ODU HS","ACTIVE",
AQ168="IP &amp; VLAN","ACTIVE",
AQ168="Warehouse HUAWEI","SPARE-ISSUE",
AQ168="SPARE-HS","SPARE-ISSUE",
AQ168="Power Telco","ACTIVE", AQ168="no impacts","no impacts"
),"")</f>
        <v>PASSIVE</v>
      </c>
      <c r="AS168" s="92" t="s">
        <v>5993</v>
      </c>
      <c r="AT168" s="98" t="s">
        <v>5423</v>
      </c>
      <c r="AV168" s="17" t="s">
        <v>5537</v>
      </c>
      <c r="AW168" s="7" t="s">
        <v>5950</v>
      </c>
      <c r="AX168" s="6" t="s">
        <v>5537</v>
      </c>
      <c r="AY168" s="7"/>
      <c r="AZ168" s="3" t="s">
        <v>5764</v>
      </c>
      <c r="BA168" s="18" t="s">
        <v>5537</v>
      </c>
      <c r="BB168" s="18" t="s">
        <v>5537</v>
      </c>
      <c r="BC168" s="18" t="s">
        <v>5537</v>
      </c>
      <c r="BD168" s="18" t="s">
        <v>5537</v>
      </c>
      <c r="BE168" s="18" t="s">
        <v>5537</v>
      </c>
      <c r="BF168" s="18" t="s">
        <v>5537</v>
      </c>
      <c r="BG168" s="18" t="s">
        <v>5537</v>
      </c>
      <c r="BH168" s="18" t="s">
        <v>5537</v>
      </c>
      <c r="BI168" s="18" t="s">
        <v>5537</v>
      </c>
      <c r="BJ168" s="18" t="s">
        <v>5537</v>
      </c>
      <c r="BK168" s="18" t="s">
        <v>5537</v>
      </c>
      <c r="BL168" s="9" t="s">
        <v>5537</v>
      </c>
      <c r="BM168" s="14" t="s">
        <v>6391</v>
      </c>
      <c r="BN168" s="14" t="s">
        <v>5537</v>
      </c>
      <c r="BO168" s="14" t="str">
        <f>_xlfn.XLOOKUP(B168,'[4]cell downs 18042026 17h'!$B:$B,'[4]cell downs 18042026 17h'!$B:$B,"")</f>
        <v/>
      </c>
      <c r="BP168" s="14" t="str">
        <f>_xlfn.XLOOKUP(B168,'[5]Cells Huawei 19042026 15h'!$B:$B,'[5]Cells Huawei 19042026 15h'!$B:$B,"")</f>
        <v/>
      </c>
      <c r="BQ168" s="9" t="str">
        <f>_xlfn.XLOOKUP(B168,'[6]cells down 19042026 9H40'!$B:$B,'[6]cells down 19042026 9H40'!$B:$B,"")</f>
        <v/>
      </c>
      <c r="BR168" s="9" t="s">
        <v>5423</v>
      </c>
      <c r="BS168" s="9" t="s">
        <v>12</v>
      </c>
      <c r="BT168" s="108"/>
    </row>
    <row r="169" spans="1:72" s="9" customFormat="1" x14ac:dyDescent="0.35">
      <c r="A169" s="1" t="s">
        <v>1076</v>
      </c>
      <c r="B169" s="8" t="s">
        <v>1077</v>
      </c>
      <c r="C169" s="3" t="str">
        <f>_xlfn.XLOOKUP(B169,'[1]daily break down'!$D:$D,'[1]daily break down'!$E:$E,"")</f>
        <v>CENTRE</v>
      </c>
      <c r="D169" s="1" t="s">
        <v>21</v>
      </c>
      <c r="E169" s="1" t="e">
        <v>#N/A</v>
      </c>
      <c r="F169" s="3" t="s">
        <v>69</v>
      </c>
      <c r="G169" s="1" t="s">
        <v>1078</v>
      </c>
      <c r="H169" s="33" t="str">
        <f>_xlfn.XLOOKUP(B169,[2]CALCULATION!$B:$B,[2]CALCULATION!$H:$H,"")</f>
        <v>NOKIA</v>
      </c>
      <c r="I169" s="28">
        <v>0</v>
      </c>
      <c r="J169" s="28">
        <v>0.7850319192100117</v>
      </c>
      <c r="K169" s="28">
        <v>8.1291932760271402E-3</v>
      </c>
      <c r="L169" s="28">
        <v>4.1869977451217052E-2</v>
      </c>
      <c r="M169" s="28">
        <v>0.3444023301622387</v>
      </c>
      <c r="N169" s="28">
        <v>1.8103217548646064E-2</v>
      </c>
      <c r="O169" s="28">
        <v>4.102068013000902E-3</v>
      </c>
      <c r="P169" s="28">
        <v>9.4307949172534586E-2</v>
      </c>
      <c r="Q169" s="28">
        <v>1.0877385469205452</v>
      </c>
      <c r="R169" s="28">
        <v>1.1109826070753053</v>
      </c>
      <c r="S169" s="93">
        <v>4.1139741538908668E-2</v>
      </c>
      <c r="T169" s="93">
        <f>_xlfn.XLOOKUP(B169,'[3]Nur des jours'!$B:$B,'[3]Nur des jours'!$U:$U,"")</f>
        <v>3.0815805018362994</v>
      </c>
      <c r="U169" s="93">
        <v>0.14848631625779557</v>
      </c>
      <c r="V169" s="93">
        <v>3.4361596938644476</v>
      </c>
      <c r="W169" s="93">
        <v>3.0815805018362994</v>
      </c>
      <c r="X169" s="93">
        <v>3.6674012066206982</v>
      </c>
      <c r="Y169" s="93">
        <v>3.2100164194077214</v>
      </c>
      <c r="Z169" s="93">
        <v>3.2341774319199388</v>
      </c>
      <c r="AA169" s="93">
        <v>3.0858787557107923</v>
      </c>
      <c r="AB169" s="93">
        <v>3.2362998062397095</v>
      </c>
      <c r="AC169" s="93">
        <f>_xlfn.XLOOKUP(B169,'[3]Nur des jours'!$B:$B,'[3]Nur des jours'!$N:$N,"")</f>
        <v>4.0100353884455853</v>
      </c>
      <c r="AD169" s="93">
        <v>4.0100353884455853</v>
      </c>
      <c r="AE169" s="93">
        <v>3.4071420214420449</v>
      </c>
      <c r="AF169" s="93">
        <v>3.0829716379450569</v>
      </c>
      <c r="AG169" s="93"/>
      <c r="AH169" s="93">
        <v>3.2620536593300291</v>
      </c>
      <c r="AI169" s="93">
        <v>0.40865836160969427</v>
      </c>
      <c r="AJ169" s="93">
        <v>0.19709820441942028</v>
      </c>
      <c r="AK169" s="93">
        <v>6.0164870191981477</v>
      </c>
      <c r="AL169" s="93">
        <v>3.2620536593300291</v>
      </c>
      <c r="AM169" s="49" t="s">
        <v>5598</v>
      </c>
      <c r="AN169" s="49"/>
      <c r="AO169" s="48" t="str" cm="1">
        <f t="array" ref="AO169">IFERROR(_xlfn.IFS(
AQ169="MPR ISSUE","PDH",
AQ169="BSS Hardware Issue","BSS",
AQ169="Sites strategiques, MLL, Pylone, etc.","ENVTECH",
AQ169="AKTIVCO DEFAUT GE &amp; POWER Cabinet","AKTIVCO",
AQ169="AKTIVCO Coupure ENEO &amp; Baisse de tension","AKTIVCO GRID ONLY",
AQ169="Coupure ENEO &amp; Baisse de tension","IHS GRID ONLY",
AQ169="Defaut GE &amp; POWER Cabinet","IHS",
AQ169="Sharing","Partners",
AQ169="Sites strategiques &amp; DataCenter","SST &amp; DC",
AQ169="Exclu","Exclu",
AQ169="SAT","SAT",
AQ169="SPARE-ISSUE","SPARE-ISSUE",
AQ169="Fiber CAmtel","TRANS_FO_CAMTEL",
AQ169="Fiber AOF","Fiber AOF",
AQ169="Projet OCM (HUAWEI)","TRAVAUX-HUAWEI",
AQ169="Projet OCM (NOKIA)","TRAVAUX-NOKIA",
AQ169="ACCESS-ISSUE","ACCESS-ISSUE",
AQ169="Projet OCM (ZTE, NOKIA, autres projets)","TRAVAUX OCM",
AQ169="No root CAuse","No root cause",
AQ169="ODU HS","PDH",
AQ169="IP &amp; VLAN","PDH",
AQ169="Warehouse HUAWEI","SPARE-ISSUE",
AQ169="SPARE-HS","SPARE-ISSUE",
AQ169="Power Telco","BSS",AQ169="no impacts","no impacts"
),"")</f>
        <v>Exclu</v>
      </c>
      <c r="AP169" s="48" t="str" cm="1">
        <f t="array" ref="AP169">IFERROR(_xlfn.IFS(
AQ169="MPR ISSUE","TX ISSUE",
AQ169="BSS Hardware Issue","RAN ISSUE",
AQ169="Sites strategiques, MLL, Pylone, etc.","ENVTECH",
AQ169="AKTIVCO DEFAUT GE &amp; POWER Cabinet","POWER ISSUE",
AQ169="AKTIVCO Coupure ENEO &amp; Baisse de tension","POWER ISSUE",
AQ169="Coupure ENEO &amp; Baisse de tension","POWER ISSUE",
AQ169="Defaut GE &amp; POWER Cabinet","POWER ISSUE",
AQ169="Sharing","POWER ISSUE",
AQ169="Sites strategiques &amp; DataCenter","POWER ISSUE",
AQ169="Exclu","Exclu",
AQ169="SAT","TX ISSUE",
AQ169="SPARE-ISSUE","SPARE-ISSUE",
AQ169="Fiber CAmtel","TX ISSUE",
AQ169="Fiber AOF","TX ISSUE",
AQ169="Projet OCM (HUAWEI)","TRAVAUX-HUAWEI",
AQ169="Projet OCM (NOKIA)","TRAVAUX -NOKIA",
AQ169="ACCESS-ISSUE","ACCESS-ISSUE",
AQ169="Projet OCM (ZTE, NOKIA, autres projets)","TRAVAUX OCM",
AQ169="No root CAuse","No root cause",
AQ169="ODU HS","TX ISSUE",
AQ169="IP &amp; VLAN","TX ISSUE",
AQ169="Warehouse HUAWEI","SPARE-ISSUE",
AQ169="SPARE-HS","SPARE-ISSUE",
AQ169="Power Telco","RAN ISSUE",AQ169="no impacts","no impacts"
),"")</f>
        <v>Exclu</v>
      </c>
      <c r="AQ169" s="67" t="s">
        <v>5598</v>
      </c>
      <c r="AR169" s="48" t="str" cm="1">
        <f t="array" ref="AR169">IFERROR(_xlfn.IFS(
AQ169="MPR ISSUE","ACTIVE",
AQ169="BSS Hardware Issue","ACTIVE",
AQ169="Sites strategiques, MLL, Pylone, etc.","PASSIVE",
AQ169="AKTIVCO DEFAUT GE &amp; POWER Cabinet","PASSIVE",
AQ169="AKTIVCO Coupure ENEO &amp; Baisse de tension","PASSIVE",
AQ169="Coupure ENEO &amp; Baisse de tension","PASSIVE",
AQ169="Defaut GE &amp; POWER Cabinet","PASSIVE",
AQ169="Sharing","PASSIVE",
AQ169="Sites strategiques &amp; DataCenter","PASSIVE",
AQ169="Exclu","Exclu",
AQ169="SAT","ACTIVE",
AQ169="SPARE-ISSUE","SPARE-ISSUE",
AQ169="Fiber CAmtel","ACTIVE",
AQ169="Fiber AOF","ACTIVE",
AQ169="Projet OCM (HUAWEI)","PLANNED WORKS",
AQ169="Projet OCM (NOKIA)","PLANNED WORKS",
AQ169="ACCESS-ISSUE","ACCESS-ISSUE",
AQ169="Projet OCM (ZTE, NOKIA, autres projets)","PLANNED WORKS",
AQ169="No root CAuse","No root cause",
AQ169="ODU HS","ACTIVE",
AQ169="IP &amp; VLAN","ACTIVE",
AQ169="Warehouse HUAWEI","SPARE-ISSUE",
AQ169="SPARE-HS","SPARE-ISSUE",
AQ169="Power Telco","ACTIVE", AQ169="no impacts","no impacts"
),"")</f>
        <v>Exclu</v>
      </c>
      <c r="AS169" s="92" t="s">
        <v>5670</v>
      </c>
      <c r="AT169" s="98" t="s">
        <v>1077</v>
      </c>
      <c r="AV169" s="17" t="s">
        <v>5537</v>
      </c>
      <c r="AW169" s="7" t="s">
        <v>5537</v>
      </c>
      <c r="AX169" s="6" t="s">
        <v>5537</v>
      </c>
      <c r="AY169" s="7"/>
      <c r="AZ169" s="3" t="s">
        <v>5537</v>
      </c>
      <c r="BA169" s="18" t="s">
        <v>5537</v>
      </c>
      <c r="BB169" s="18" t="s">
        <v>5537</v>
      </c>
      <c r="BC169" s="18" t="s">
        <v>5537</v>
      </c>
      <c r="BD169" s="18" t="s">
        <v>5537</v>
      </c>
      <c r="BE169" s="18" t="s">
        <v>5537</v>
      </c>
      <c r="BF169" s="18" t="s">
        <v>5537</v>
      </c>
      <c r="BG169" s="18" t="s">
        <v>6204</v>
      </c>
      <c r="BH169" s="18" t="s">
        <v>6204</v>
      </c>
      <c r="BI169" s="18" t="s">
        <v>6204</v>
      </c>
      <c r="BJ169" s="18" t="s">
        <v>5537</v>
      </c>
      <c r="BK169" s="18" t="s">
        <v>5537</v>
      </c>
      <c r="BL169" s="9" t="s">
        <v>6205</v>
      </c>
      <c r="BM169" s="14" t="s">
        <v>5537</v>
      </c>
      <c r="BN169" s="14" t="s">
        <v>5537</v>
      </c>
      <c r="BO169" s="14" t="str">
        <f>_xlfn.XLOOKUP(B169,'[4]cell downs 18042026 17h'!$B:$B,'[4]cell downs 18042026 17h'!$B:$B,"")</f>
        <v/>
      </c>
      <c r="BP169" s="14" t="str">
        <f>_xlfn.XLOOKUP(B169,'[5]Cells Huawei 19042026 15h'!$B:$B,'[5]Cells Huawei 19042026 15h'!$B:$B,"")</f>
        <v/>
      </c>
      <c r="BQ169" s="9" t="str">
        <f>_xlfn.XLOOKUP(B169,'[6]cells down 19042026 9H40'!$B:$B,'[6]cells down 19042026 9H40'!$B:$B,"")</f>
        <v/>
      </c>
      <c r="BR169" s="9" t="s">
        <v>5537</v>
      </c>
      <c r="BS169" s="9" t="s">
        <v>5537</v>
      </c>
      <c r="BT169" s="108"/>
    </row>
    <row r="170" spans="1:72" s="9" customFormat="1" x14ac:dyDescent="0.35">
      <c r="A170" s="1" t="s">
        <v>1986</v>
      </c>
      <c r="B170" s="8" t="s">
        <v>1987</v>
      </c>
      <c r="C170" s="3" t="str">
        <f>_xlfn.XLOOKUP(B170,'[1]daily break down'!$D:$D,'[1]daily break down'!$E:$E,"")</f>
        <v>EXTREME-NORD</v>
      </c>
      <c r="D170" s="1" t="s">
        <v>11</v>
      </c>
      <c r="E170" s="1" t="s">
        <v>12</v>
      </c>
      <c r="F170" s="3" t="s">
        <v>55</v>
      </c>
      <c r="G170" s="1" t="s">
        <v>560</v>
      </c>
      <c r="H170" s="32" t="str">
        <f>_xlfn.XLOOKUP(B170,[2]CALCULATION!$B:$B,[2]CALCULATION!$H:$H,"")</f>
        <v>Huawei</v>
      </c>
      <c r="I170" s="28">
        <v>0.30658499627603564</v>
      </c>
      <c r="J170" s="28">
        <v>0.27933299660705474</v>
      </c>
      <c r="K170" s="28">
        <v>0</v>
      </c>
      <c r="L170" s="28">
        <v>0</v>
      </c>
      <c r="M170" s="28">
        <v>0</v>
      </c>
      <c r="N170" s="28">
        <v>0</v>
      </c>
      <c r="O170" s="28">
        <v>4.745040421421499</v>
      </c>
      <c r="P170" s="28">
        <v>3.2768032690985152</v>
      </c>
      <c r="Q170" s="28">
        <v>3.9430147845665222</v>
      </c>
      <c r="R170" s="28">
        <v>0</v>
      </c>
      <c r="S170" s="93">
        <v>0.32156646206264822</v>
      </c>
      <c r="T170" s="93">
        <f>_xlfn.XLOOKUP(B170,'[3]Nur des jours'!$B:$B,'[3]Nur des jours'!$U:$U,"")</f>
        <v>0</v>
      </c>
      <c r="U170" s="93">
        <v>0</v>
      </c>
      <c r="V170" s="93">
        <v>1.3772069125909947</v>
      </c>
      <c r="W170" s="93">
        <v>0</v>
      </c>
      <c r="X170" s="93">
        <v>0</v>
      </c>
      <c r="Y170" s="93">
        <v>0</v>
      </c>
      <c r="Z170" s="93">
        <v>0</v>
      </c>
      <c r="AA170" s="93">
        <v>0.15311414735484385</v>
      </c>
      <c r="AB170" s="93">
        <v>0</v>
      </c>
      <c r="AC170" s="93">
        <f>_xlfn.XLOOKUP(B170,'[3]Nur des jours'!$B:$B,'[3]Nur des jours'!$N:$N,"")</f>
        <v>1.2091469696061732</v>
      </c>
      <c r="AD170" s="93">
        <v>1.2091469696061732</v>
      </c>
      <c r="AE170" s="93">
        <v>0.41314958922247619</v>
      </c>
      <c r="AF170" s="93">
        <v>0.81780968116587183</v>
      </c>
      <c r="AG170" s="93"/>
      <c r="AH170" s="93">
        <v>3.2531361201713307</v>
      </c>
      <c r="AI170" s="93">
        <v>3.0143549992206515</v>
      </c>
      <c r="AJ170" s="93">
        <v>4.8688037849655394</v>
      </c>
      <c r="AK170" s="93">
        <v>2.2784256687394802</v>
      </c>
      <c r="AL170" s="93">
        <v>3.2531361201713307</v>
      </c>
      <c r="AM170" s="49" t="s">
        <v>5601</v>
      </c>
      <c r="AN170" s="49"/>
      <c r="AO170" s="48" t="str" cm="1">
        <f t="array" ref="AO170">IFERROR(_xlfn.IFS(
AQ170="MPR ISSUE","PDH",
AQ170="BSS Hardware Issue","BSS",
AQ170="Sites strategiques, MLL, Pylone, etc.","ENVTECH",
AQ170="AKTIVCO DEFAUT GE &amp; POWER Cabinet","AKTIVCO",
AQ170="AKTIVCO Coupure ENEO &amp; Baisse de tension","AKTIVCO GRID ONLY",
AQ170="Coupure ENEO &amp; Baisse de tension","IHS GRID ONLY",
AQ170="Defaut GE &amp; POWER Cabinet","IHS",
AQ170="Sharing","Partners",
AQ170="Sites strategiques &amp; DataCenter","SST &amp; DC",
AQ170="Exclu","Exclu",
AQ170="SAT","SAT",
AQ170="SPARE-ISSUE","SPARE-ISSUE",
AQ170="Fiber CAmtel","TRANS_FO_CAMTEL",
AQ170="Fiber AOF","Fiber AOF",
AQ170="Projet OCM (HUAWEI)","TRAVAUX-HUAWEI",
AQ170="Projet OCM (NOKIA)","TRAVAUX-NOKIA",
AQ170="ACCESS-ISSUE","ACCESS-ISSUE",
AQ170="Projet OCM (ZTE, NOKIA, autres projets)","TRAVAUX OCM",
AQ170="No root CAuse","No root cause",
AQ170="ODU HS","PDH",
AQ170="IP &amp; VLAN","PDH",
AQ170="Warehouse HUAWEI","SPARE-ISSUE",
AQ170="SPARE-HS","SPARE-ISSUE",
AQ170="Power Telco","BSS",AQ170="no impacts","no impacts"
),"")</f>
        <v>IHS</v>
      </c>
      <c r="AP170" s="48" t="str" cm="1">
        <f t="array" ref="AP170">IFERROR(_xlfn.IFS(
AQ170="MPR ISSUE","TX ISSUE",
AQ170="BSS Hardware Issue","RAN ISSUE",
AQ170="Sites strategiques, MLL, Pylone, etc.","ENVTECH",
AQ170="AKTIVCO DEFAUT GE &amp; POWER Cabinet","POWER ISSUE",
AQ170="AKTIVCO Coupure ENEO &amp; Baisse de tension","POWER ISSUE",
AQ170="Coupure ENEO &amp; Baisse de tension","POWER ISSUE",
AQ170="Defaut GE &amp; POWER Cabinet","POWER ISSUE",
AQ170="Sharing","POWER ISSUE",
AQ170="Sites strategiques &amp; DataCenter","POWER ISSUE",
AQ170="Exclu","Exclu",
AQ170="SAT","TX ISSUE",
AQ170="SPARE-ISSUE","SPARE-ISSUE",
AQ170="Fiber CAmtel","TX ISSUE",
AQ170="Fiber AOF","TX ISSUE",
AQ170="Projet OCM (HUAWEI)","TRAVAUX-HUAWEI",
AQ170="Projet OCM (NOKIA)","TRAVAUX -NOKIA",
AQ170="ACCESS-ISSUE","ACCESS-ISSUE",
AQ170="Projet OCM (ZTE, NOKIA, autres projets)","TRAVAUX OCM",
AQ170="No root CAuse","No root cause",
AQ170="ODU HS","TX ISSUE",
AQ170="IP &amp; VLAN","TX ISSUE",
AQ170="Warehouse HUAWEI","SPARE-ISSUE",
AQ170="SPARE-HS","SPARE-ISSUE",
AQ170="Power Telco","RAN ISSUE",AQ170="no impacts","no impacts"
),"")</f>
        <v>POWER ISSUE</v>
      </c>
      <c r="AQ170" s="67" t="s">
        <v>5330</v>
      </c>
      <c r="AR170" s="48" t="str" cm="1">
        <f t="array" ref="AR170">IFERROR(_xlfn.IFS(
AQ170="MPR ISSUE","ACTIVE",
AQ170="BSS Hardware Issue","ACTIVE",
AQ170="Sites strategiques, MLL, Pylone, etc.","PASSIVE",
AQ170="AKTIVCO DEFAUT GE &amp; POWER Cabinet","PASSIVE",
AQ170="AKTIVCO Coupure ENEO &amp; Baisse de tension","PASSIVE",
AQ170="Coupure ENEO &amp; Baisse de tension","PASSIVE",
AQ170="Defaut GE &amp; POWER Cabinet","PASSIVE",
AQ170="Sharing","PASSIVE",
AQ170="Sites strategiques &amp; DataCenter","PASSIVE",
AQ170="Exclu","Exclu",
AQ170="SAT","ACTIVE",
AQ170="SPARE-ISSUE","SPARE-ISSUE",
AQ170="Fiber CAmtel","ACTIVE",
AQ170="Fiber AOF","ACTIVE",
AQ170="Projet OCM (HUAWEI)","PLANNED WORKS",
AQ170="Projet OCM (NOKIA)","PLANNED WORKS",
AQ170="ACCESS-ISSUE","ACCESS-ISSUE",
AQ170="Projet OCM (ZTE, NOKIA, autres projets)","PLANNED WORKS",
AQ170="No root CAuse","No root cause",
AQ170="ODU HS","ACTIVE",
AQ170="IP &amp; VLAN","ACTIVE",
AQ170="Warehouse HUAWEI","SPARE-ISSUE",
AQ170="SPARE-HS","SPARE-ISSUE",
AQ170="Power Telco","ACTIVE", AQ170="no impacts","no impacts"
),"")</f>
        <v>PASSIVE</v>
      </c>
      <c r="AS170" s="92" t="s">
        <v>5636</v>
      </c>
      <c r="AT170" s="128" t="s">
        <v>1987</v>
      </c>
      <c r="AU170" s="9" t="s">
        <v>5931</v>
      </c>
      <c r="AV170" s="17" t="s">
        <v>5636</v>
      </c>
      <c r="AW170" s="7" t="s">
        <v>5537</v>
      </c>
      <c r="AX170" s="6" t="s">
        <v>5537</v>
      </c>
      <c r="AY170" s="7"/>
      <c r="AZ170" s="3" t="s">
        <v>5537</v>
      </c>
      <c r="BA170" s="18" t="s">
        <v>5537</v>
      </c>
      <c r="BB170" s="18" t="s">
        <v>5537</v>
      </c>
      <c r="BC170" s="18" t="s">
        <v>5537</v>
      </c>
      <c r="BD170" s="18" t="s">
        <v>5537</v>
      </c>
      <c r="BE170" s="18" t="s">
        <v>5537</v>
      </c>
      <c r="BF170" s="18" t="s">
        <v>5537</v>
      </c>
      <c r="BG170" s="18" t="s">
        <v>5537</v>
      </c>
      <c r="BH170" s="18" t="s">
        <v>5537</v>
      </c>
      <c r="BI170" s="18" t="s">
        <v>5537</v>
      </c>
      <c r="BJ170" s="18" t="s">
        <v>5537</v>
      </c>
      <c r="BK170" s="18" t="s">
        <v>5537</v>
      </c>
      <c r="BL170" s="9" t="s">
        <v>5537</v>
      </c>
      <c r="BM170" s="14" t="s">
        <v>5537</v>
      </c>
      <c r="BN170" s="14" t="s">
        <v>5537</v>
      </c>
      <c r="BO170" s="14" t="str">
        <f>_xlfn.XLOOKUP(B170,'[4]cell downs 18042026 17h'!$B:$B,'[4]cell downs 18042026 17h'!$B:$B,"")</f>
        <v/>
      </c>
      <c r="BP170" s="14" t="str">
        <f>_xlfn.XLOOKUP(B170,'[5]Cells Huawei 19042026 15h'!$B:$B,'[5]Cells Huawei 19042026 15h'!$B:$B,"")</f>
        <v/>
      </c>
      <c r="BQ170" s="9" t="str">
        <f>_xlfn.XLOOKUP(B170,'[6]cells down 19042026 9H40'!$B:$B,'[6]cells down 19042026 9H40'!$B:$B,"")</f>
        <v/>
      </c>
      <c r="BR170" s="9" t="s">
        <v>1987</v>
      </c>
      <c r="BS170" s="9" t="s">
        <v>5537</v>
      </c>
      <c r="BT170" s="108"/>
    </row>
    <row r="171" spans="1:72" s="9" customFormat="1" x14ac:dyDescent="0.35">
      <c r="A171" s="1" t="s">
        <v>1980</v>
      </c>
      <c r="B171" s="8" t="s">
        <v>1981</v>
      </c>
      <c r="C171" s="3" t="str">
        <f>_xlfn.XLOOKUP(B171,'[1]daily break down'!$D:$D,'[1]daily break down'!$E:$E,"")</f>
        <v>EXTREME-NORD</v>
      </c>
      <c r="D171" s="1" t="s">
        <v>11</v>
      </c>
      <c r="E171" s="1" t="s">
        <v>12</v>
      </c>
      <c r="F171" s="3" t="s">
        <v>55</v>
      </c>
      <c r="G171" s="1" t="s">
        <v>560</v>
      </c>
      <c r="H171" s="32" t="str">
        <f>_xlfn.XLOOKUP(B171,[2]CALCULATION!$B:$B,[2]CALCULATION!$H:$H,"")</f>
        <v>Huawei</v>
      </c>
      <c r="I171" s="28">
        <v>0.24177232167061891</v>
      </c>
      <c r="J171" s="28">
        <v>0.21537640576087294</v>
      </c>
      <c r="K171" s="28">
        <v>0</v>
      </c>
      <c r="L171" s="28">
        <v>0</v>
      </c>
      <c r="M171" s="28">
        <v>0</v>
      </c>
      <c r="N171" s="28">
        <v>1.4929744059492116</v>
      </c>
      <c r="O171" s="28">
        <v>4.7060529402196716</v>
      </c>
      <c r="P171" s="28">
        <v>3.2046425422263316</v>
      </c>
      <c r="Q171" s="28">
        <v>4.9567963062839411</v>
      </c>
      <c r="R171" s="28">
        <v>0</v>
      </c>
      <c r="S171" s="93">
        <v>0.24846047603964241</v>
      </c>
      <c r="T171" s="93">
        <f>_xlfn.XLOOKUP(B171,'[3]Nur des jours'!$B:$B,'[3]Nur des jours'!$U:$U,"")</f>
        <v>0</v>
      </c>
      <c r="U171" s="93">
        <v>0</v>
      </c>
      <c r="V171" s="93">
        <v>1.103866502298585</v>
      </c>
      <c r="W171" s="93">
        <v>0</v>
      </c>
      <c r="X171" s="93">
        <v>0</v>
      </c>
      <c r="Y171" s="93">
        <v>0</v>
      </c>
      <c r="Z171" s="93">
        <v>0</v>
      </c>
      <c r="AA171" s="93">
        <v>0.1145903781892687</v>
      </c>
      <c r="AB171" s="93">
        <v>0</v>
      </c>
      <c r="AC171" s="93">
        <f>_xlfn.XLOOKUP(B171,'[3]Nur des jours'!$B:$B,'[3]Nur des jours'!$N:$N,"")</f>
        <v>1.5666332794000568</v>
      </c>
      <c r="AD171" s="93">
        <v>1.5666332794000568</v>
      </c>
      <c r="AE171" s="93">
        <v>0.36765230443479924</v>
      </c>
      <c r="AF171" s="93">
        <v>0.66052212548475731</v>
      </c>
      <c r="AG171" s="93"/>
      <c r="AH171" s="93">
        <v>3.2520838505506044</v>
      </c>
      <c r="AI171" s="93">
        <v>2.8507417798720271</v>
      </c>
      <c r="AJ171" s="93">
        <v>4.8252934266314425</v>
      </c>
      <c r="AK171" s="93">
        <v>2.3492203420251405</v>
      </c>
      <c r="AL171" s="93">
        <v>3.2520838505506044</v>
      </c>
      <c r="AM171" s="49" t="s">
        <v>5601</v>
      </c>
      <c r="AN171" s="49"/>
      <c r="AO171" s="48" t="str" cm="1">
        <f t="array" ref="AO171">IFERROR(_xlfn.IFS(
AQ171="MPR ISSUE","PDH",
AQ171="BSS Hardware Issue","BSS",
AQ171="Sites strategiques, MLL, Pylone, etc.","ENVTECH",
AQ171="AKTIVCO DEFAUT GE &amp; POWER Cabinet","AKTIVCO",
AQ171="AKTIVCO Coupure ENEO &amp; Baisse de tension","AKTIVCO GRID ONLY",
AQ171="Coupure ENEO &amp; Baisse de tension","IHS GRID ONLY",
AQ171="Defaut GE &amp; POWER Cabinet","IHS",
AQ171="Sharing","Partners",
AQ171="Sites strategiques &amp; DataCenter","SST &amp; DC",
AQ171="Exclu","Exclu",
AQ171="SAT","SAT",
AQ171="SPARE-ISSUE","SPARE-ISSUE",
AQ171="Fiber CAmtel","TRANS_FO_CAMTEL",
AQ171="Fiber AOF","Fiber AOF",
AQ171="Projet OCM (HUAWEI)","TRAVAUX-HUAWEI",
AQ171="Projet OCM (NOKIA)","TRAVAUX-NOKIA",
AQ171="ACCESS-ISSUE","ACCESS-ISSUE",
AQ171="Projet OCM (ZTE, NOKIA, autres projets)","TRAVAUX OCM",
AQ171="No root CAuse","No root cause",
AQ171="ODU HS","PDH",
AQ171="IP &amp; VLAN","PDH",
AQ171="Warehouse HUAWEI","SPARE-ISSUE",
AQ171="SPARE-HS","SPARE-ISSUE",
AQ171="Power Telco","BSS",AQ171="no impacts","no impacts"
),"")</f>
        <v>IHS</v>
      </c>
      <c r="AP171" s="48" t="str" cm="1">
        <f t="array" ref="AP171">IFERROR(_xlfn.IFS(
AQ171="MPR ISSUE","TX ISSUE",
AQ171="BSS Hardware Issue","RAN ISSUE",
AQ171="Sites strategiques, MLL, Pylone, etc.","ENVTECH",
AQ171="AKTIVCO DEFAUT GE &amp; POWER Cabinet","POWER ISSUE",
AQ171="AKTIVCO Coupure ENEO &amp; Baisse de tension","POWER ISSUE",
AQ171="Coupure ENEO &amp; Baisse de tension","POWER ISSUE",
AQ171="Defaut GE &amp; POWER Cabinet","POWER ISSUE",
AQ171="Sharing","POWER ISSUE",
AQ171="Sites strategiques &amp; DataCenter","POWER ISSUE",
AQ171="Exclu","Exclu",
AQ171="SAT","TX ISSUE",
AQ171="SPARE-ISSUE","SPARE-ISSUE",
AQ171="Fiber CAmtel","TX ISSUE",
AQ171="Fiber AOF","TX ISSUE",
AQ171="Projet OCM (HUAWEI)","TRAVAUX-HUAWEI",
AQ171="Projet OCM (NOKIA)","TRAVAUX -NOKIA",
AQ171="ACCESS-ISSUE","ACCESS-ISSUE",
AQ171="Projet OCM (ZTE, NOKIA, autres projets)","TRAVAUX OCM",
AQ171="No root CAuse","No root cause",
AQ171="ODU HS","TX ISSUE",
AQ171="IP &amp; VLAN","TX ISSUE",
AQ171="Warehouse HUAWEI","SPARE-ISSUE",
AQ171="SPARE-HS","SPARE-ISSUE",
AQ171="Power Telco","RAN ISSUE",AQ171="no impacts","no impacts"
),"")</f>
        <v>POWER ISSUE</v>
      </c>
      <c r="AQ171" s="67" t="s">
        <v>5330</v>
      </c>
      <c r="AR171" s="48" t="str" cm="1">
        <f t="array" ref="AR171">IFERROR(_xlfn.IFS(
AQ171="MPR ISSUE","ACTIVE",
AQ171="BSS Hardware Issue","ACTIVE",
AQ171="Sites strategiques, MLL, Pylone, etc.","PASSIVE",
AQ171="AKTIVCO DEFAUT GE &amp; POWER Cabinet","PASSIVE",
AQ171="AKTIVCO Coupure ENEO &amp; Baisse de tension","PASSIVE",
AQ171="Coupure ENEO &amp; Baisse de tension","PASSIVE",
AQ171="Defaut GE &amp; POWER Cabinet","PASSIVE",
AQ171="Sharing","PASSIVE",
AQ171="Sites strategiques &amp; DataCenter","PASSIVE",
AQ171="Exclu","Exclu",
AQ171="SAT","ACTIVE",
AQ171="SPARE-ISSUE","SPARE-ISSUE",
AQ171="Fiber CAmtel","ACTIVE",
AQ171="Fiber AOF","ACTIVE",
AQ171="Projet OCM (HUAWEI)","PLANNED WORKS",
AQ171="Projet OCM (NOKIA)","PLANNED WORKS",
AQ171="ACCESS-ISSUE","ACCESS-ISSUE",
AQ171="Projet OCM (ZTE, NOKIA, autres projets)","PLANNED WORKS",
AQ171="No root CAuse","No root cause",
AQ171="ODU HS","ACTIVE",
AQ171="IP &amp; VLAN","ACTIVE",
AQ171="Warehouse HUAWEI","SPARE-ISSUE",
AQ171="SPARE-HS","SPARE-ISSUE",
AQ171="Power Telco","ACTIVE", AQ171="no impacts","no impacts"
),"")</f>
        <v>PASSIVE</v>
      </c>
      <c r="AS171" s="92" t="s">
        <v>5636</v>
      </c>
      <c r="AT171" s="128" t="s">
        <v>1987</v>
      </c>
      <c r="AU171" s="9" t="s">
        <v>5931</v>
      </c>
      <c r="AV171" s="17" t="s">
        <v>5636</v>
      </c>
      <c r="AW171" s="7" t="s">
        <v>5537</v>
      </c>
      <c r="AX171" s="6" t="s">
        <v>5537</v>
      </c>
      <c r="AY171" s="7"/>
      <c r="AZ171" s="3" t="s">
        <v>5537</v>
      </c>
      <c r="BA171" s="18" t="s">
        <v>5537</v>
      </c>
      <c r="BB171" s="18" t="s">
        <v>5537</v>
      </c>
      <c r="BC171" s="18" t="s">
        <v>5537</v>
      </c>
      <c r="BD171" s="18" t="s">
        <v>5537</v>
      </c>
      <c r="BE171" s="18" t="s">
        <v>5537</v>
      </c>
      <c r="BF171" s="18" t="s">
        <v>5537</v>
      </c>
      <c r="BG171" s="18" t="s">
        <v>5537</v>
      </c>
      <c r="BH171" s="18" t="s">
        <v>5537</v>
      </c>
      <c r="BI171" s="18" t="s">
        <v>5537</v>
      </c>
      <c r="BJ171" s="18" t="s">
        <v>5537</v>
      </c>
      <c r="BK171" s="18" t="s">
        <v>5537</v>
      </c>
      <c r="BL171" s="9" t="s">
        <v>5537</v>
      </c>
      <c r="BM171" s="14" t="s">
        <v>5537</v>
      </c>
      <c r="BN171" s="14" t="s">
        <v>5537</v>
      </c>
      <c r="BO171" s="14" t="str">
        <f>_xlfn.XLOOKUP(B171,'[4]cell downs 18042026 17h'!$B:$B,'[4]cell downs 18042026 17h'!$B:$B,"")</f>
        <v/>
      </c>
      <c r="BP171" s="14" t="str">
        <f>_xlfn.XLOOKUP(B171,'[5]Cells Huawei 19042026 15h'!$B:$B,'[5]Cells Huawei 19042026 15h'!$B:$B,"")</f>
        <v/>
      </c>
      <c r="BQ171" s="9" t="str">
        <f>_xlfn.XLOOKUP(B171,'[6]cells down 19042026 9H40'!$B:$B,'[6]cells down 19042026 9H40'!$B:$B,"")</f>
        <v/>
      </c>
      <c r="BR171" s="9" t="s">
        <v>1981</v>
      </c>
      <c r="BS171" s="9" t="s">
        <v>12</v>
      </c>
      <c r="BT171" s="108"/>
    </row>
    <row r="172" spans="1:72" s="9" customFormat="1" ht="23" customHeight="1" x14ac:dyDescent="0.35">
      <c r="A172" s="1" t="s">
        <v>1166</v>
      </c>
      <c r="B172" s="8" t="s">
        <v>1167</v>
      </c>
      <c r="C172" s="3" t="str">
        <f>_xlfn.XLOOKUP(B172,'[1]daily break down'!$D:$D,'[1]daily break down'!$E:$E,"")</f>
        <v>NORD-OUEST</v>
      </c>
      <c r="D172" s="1" t="s">
        <v>11</v>
      </c>
      <c r="E172" s="1" t="s">
        <v>96</v>
      </c>
      <c r="F172" s="3" t="s">
        <v>51</v>
      </c>
      <c r="G172" s="1" t="s">
        <v>1166</v>
      </c>
      <c r="H172" s="33" t="str">
        <f>_xlfn.XLOOKUP(B172,[2]CALCULATION!$B:$B,[2]CALCULATION!$H:$H,"")</f>
        <v>NOKIA</v>
      </c>
      <c r="I172" s="28">
        <v>2.031342272008033</v>
      </c>
      <c r="J172" s="28">
        <v>2.7093603932927262</v>
      </c>
      <c r="K172" s="28">
        <v>8.2881579557503535</v>
      </c>
      <c r="L172" s="28">
        <v>8.9851513508972456</v>
      </c>
      <c r="M172" s="28">
        <v>8.7641810459996581</v>
      </c>
      <c r="N172" s="28">
        <v>9.1857913558242164</v>
      </c>
      <c r="O172" s="28">
        <v>7.3406066217458488</v>
      </c>
      <c r="P172" s="28">
        <v>0.30007972152336426</v>
      </c>
      <c r="Q172" s="28">
        <v>0.7338426734942517</v>
      </c>
      <c r="R172" s="28">
        <v>6.783522320113339</v>
      </c>
      <c r="S172" s="93">
        <v>9.2964734190981293</v>
      </c>
      <c r="T172" s="93">
        <f>_xlfn.XLOOKUP(B172,'[3]Nur des jours'!$B:$B,'[3]Nur des jours'!$U:$U,"")</f>
        <v>9.1392291821831861</v>
      </c>
      <c r="U172" s="93">
        <v>9.2294072889644276</v>
      </c>
      <c r="V172" s="93">
        <v>9.0813543530432348</v>
      </c>
      <c r="W172" s="93">
        <v>9.1392291821831861</v>
      </c>
      <c r="X172" s="93">
        <v>8.8873800412632367</v>
      </c>
      <c r="Y172" s="93">
        <v>6.5990503177497555</v>
      </c>
      <c r="Z172" s="93">
        <v>9.7272517143077317E-2</v>
      </c>
      <c r="AA172" s="93">
        <v>0.31400438885607251</v>
      </c>
      <c r="AB172" s="93">
        <v>1.2318866944608524</v>
      </c>
      <c r="AC172" s="93">
        <f>_xlfn.XLOOKUP(B172,'[3]Nur des jours'!$B:$B,'[3]Nur des jours'!$N:$N,"")</f>
        <v>0.80537863157864686</v>
      </c>
      <c r="AD172" s="93">
        <v>0.80537863157864686</v>
      </c>
      <c r="AE172" s="93">
        <v>4.4552025636854835E-2</v>
      </c>
      <c r="AF172" s="93">
        <v>0</v>
      </c>
      <c r="AG172" s="93"/>
      <c r="AH172" s="93">
        <v>3.2453243558683118</v>
      </c>
      <c r="AI172" s="93">
        <v>11.275948307215168</v>
      </c>
      <c r="AJ172" s="93">
        <v>4.8706100757877131</v>
      </c>
      <c r="AK172" s="93">
        <v>0</v>
      </c>
      <c r="AL172" s="93">
        <v>3.2453243558683118</v>
      </c>
      <c r="AM172" s="49" t="s">
        <v>5601</v>
      </c>
      <c r="AN172" s="49"/>
      <c r="AO172" s="48" t="str" cm="1">
        <f t="array" ref="AO172">IFERROR(_xlfn.IFS(
AQ172="MPR ISSUE","PDH",
AQ172="BSS Hardware Issue","BSS",
AQ172="Sites strategiques, MLL, Pylone, etc.","ENVTECH",
AQ172="AKTIVCO DEFAUT GE &amp; POWER Cabinet","AKTIVCO",
AQ172="AKTIVCO Coupure ENEO &amp; Baisse de tension","AKTIVCO GRID ONLY",
AQ172="Coupure ENEO &amp; Baisse de tension","IHS GRID ONLY",
AQ172="Defaut GE &amp; POWER Cabinet","IHS",
AQ172="Sharing","Partners",
AQ172="Sites strategiques &amp; DataCenter","SST &amp; DC",
AQ172="Exclu","Exclu",
AQ172="SAT","SAT",
AQ172="SPARE-ISSUE","SPARE-ISSUE",
AQ172="Fiber CAmtel","TRANS_FO_CAMTEL",
AQ172="Fiber AOF","Fiber AOF",
AQ172="Projet OCM (HUAWEI)","TRAVAUX-HUAWEI",
AQ172="Projet OCM (NOKIA)","TRAVAUX-NOKIA",
AQ172="ACCESS-ISSUE","ACCESS-ISSUE",
AQ172="Projet OCM (ZTE, NOKIA, autres projets)","TRAVAUX OCM",
AQ172="No root CAuse","No root cause",
AQ172="ODU HS","PDH",
AQ172="IP &amp; VLAN","PDH",
AQ172="Warehouse HUAWEI","SPARE-ISSUE",
AQ172="SPARE-HS","SPARE-ISSUE",
AQ172="Power Telco","BSS",AQ172="no impacts","no impacts"
),"")</f>
        <v>IHS</v>
      </c>
      <c r="AP172" s="48" t="str" cm="1">
        <f t="array" ref="AP172">IFERROR(_xlfn.IFS(
AQ172="MPR ISSUE","TX ISSUE",
AQ172="BSS Hardware Issue","RAN ISSUE",
AQ172="Sites strategiques, MLL, Pylone, etc.","ENVTECH",
AQ172="AKTIVCO DEFAUT GE &amp; POWER Cabinet","POWER ISSUE",
AQ172="AKTIVCO Coupure ENEO &amp; Baisse de tension","POWER ISSUE",
AQ172="Coupure ENEO &amp; Baisse de tension","POWER ISSUE",
AQ172="Defaut GE &amp; POWER Cabinet","POWER ISSUE",
AQ172="Sharing","POWER ISSUE",
AQ172="Sites strategiques &amp; DataCenter","POWER ISSUE",
AQ172="Exclu","Exclu",
AQ172="SAT","TX ISSUE",
AQ172="SPARE-ISSUE","SPARE-ISSUE",
AQ172="Fiber CAmtel","TX ISSUE",
AQ172="Fiber AOF","TX ISSUE",
AQ172="Projet OCM (HUAWEI)","TRAVAUX-HUAWEI",
AQ172="Projet OCM (NOKIA)","TRAVAUX -NOKIA",
AQ172="ACCESS-ISSUE","ACCESS-ISSUE",
AQ172="Projet OCM (ZTE, NOKIA, autres projets)","TRAVAUX OCM",
AQ172="No root CAuse","No root cause",
AQ172="ODU HS","TX ISSUE",
AQ172="IP &amp; VLAN","TX ISSUE",
AQ172="Warehouse HUAWEI","SPARE-ISSUE",
AQ172="SPARE-HS","SPARE-ISSUE",
AQ172="Power Telco","RAN ISSUE",AQ172="no impacts","no impacts"
),"")</f>
        <v>POWER ISSUE</v>
      </c>
      <c r="AQ172" s="67" t="s">
        <v>5330</v>
      </c>
      <c r="AR172" s="48" t="str" cm="1">
        <f t="array" ref="AR172">IFERROR(_xlfn.IFS(
AQ172="MPR ISSUE","ACTIVE",
AQ172="BSS Hardware Issue","ACTIVE",
AQ172="Sites strategiques, MLL, Pylone, etc.","PASSIVE",
AQ172="AKTIVCO DEFAUT GE &amp; POWER Cabinet","PASSIVE",
AQ172="AKTIVCO Coupure ENEO &amp; Baisse de tension","PASSIVE",
AQ172="Coupure ENEO &amp; Baisse de tension","PASSIVE",
AQ172="Defaut GE &amp; POWER Cabinet","PASSIVE",
AQ172="Sharing","PASSIVE",
AQ172="Sites strategiques &amp; DataCenter","PASSIVE",
AQ172="Exclu","Exclu",
AQ172="SAT","ACTIVE",
AQ172="SPARE-ISSUE","SPARE-ISSUE",
AQ172="Fiber CAmtel","ACTIVE",
AQ172="Fiber AOF","ACTIVE",
AQ172="Projet OCM (HUAWEI)","PLANNED WORKS",
AQ172="Projet OCM (NOKIA)","PLANNED WORKS",
AQ172="ACCESS-ISSUE","ACCESS-ISSUE",
AQ172="Projet OCM (ZTE, NOKIA, autres projets)","PLANNED WORKS",
AQ172="No root CAuse","No root cause",
AQ172="ODU HS","ACTIVE",
AQ172="IP &amp; VLAN","ACTIVE",
AQ172="Warehouse HUAWEI","SPARE-ISSUE",
AQ172="SPARE-HS","SPARE-ISSUE",
AQ172="Power Telco","ACTIVE", AQ172="no impacts","no impacts"
),"")</f>
        <v>PASSIVE</v>
      </c>
      <c r="AS172" s="92" t="s">
        <v>5886</v>
      </c>
      <c r="AT172" s="98" t="s">
        <v>1167</v>
      </c>
      <c r="AV172" s="17" t="s">
        <v>5537</v>
      </c>
      <c r="AW172" s="7" t="s">
        <v>5537</v>
      </c>
      <c r="AX172" s="6" t="s">
        <v>5537</v>
      </c>
      <c r="AY172" s="7"/>
      <c r="AZ172" s="3" t="s">
        <v>6206</v>
      </c>
      <c r="BA172" s="18" t="s">
        <v>5537</v>
      </c>
      <c r="BB172" s="18" t="s">
        <v>5537</v>
      </c>
      <c r="BC172" s="18" t="s">
        <v>5537</v>
      </c>
      <c r="BD172" s="18" t="s">
        <v>5537</v>
      </c>
      <c r="BE172" s="18" t="s">
        <v>5537</v>
      </c>
      <c r="BF172" s="18" t="s">
        <v>5537</v>
      </c>
      <c r="BG172" s="18" t="s">
        <v>6174</v>
      </c>
      <c r="BH172" s="18" t="s">
        <v>6174</v>
      </c>
      <c r="BI172" s="18" t="s">
        <v>5537</v>
      </c>
      <c r="BJ172" s="18" t="s">
        <v>5537</v>
      </c>
      <c r="BK172" s="18" t="s">
        <v>5537</v>
      </c>
      <c r="BL172" s="9" t="s">
        <v>6207</v>
      </c>
      <c r="BM172" s="14" t="s">
        <v>5537</v>
      </c>
      <c r="BN172" s="14" t="s">
        <v>5537</v>
      </c>
      <c r="BO172" s="14" t="str">
        <f>_xlfn.XLOOKUP(B172,'[4]cell downs 18042026 17h'!$B:$B,'[4]cell downs 18042026 17h'!$B:$B,"")</f>
        <v>NRO_050</v>
      </c>
      <c r="BP172" s="14" t="str">
        <f>_xlfn.XLOOKUP(B172,'[5]Cells Huawei 19042026 15h'!$B:$B,'[5]Cells Huawei 19042026 15h'!$B:$B,"")</f>
        <v/>
      </c>
      <c r="BQ172" s="9" t="str">
        <f>_xlfn.XLOOKUP(B172,'[6]cells down 19042026 9H40'!$B:$B,'[6]cells down 19042026 9H40'!$B:$B,"")</f>
        <v/>
      </c>
      <c r="BR172" s="9" t="s">
        <v>1167</v>
      </c>
      <c r="BS172" s="9" t="s">
        <v>5459</v>
      </c>
      <c r="BT172" s="108"/>
    </row>
    <row r="173" spans="1:72" s="9" customFormat="1" ht="25" customHeight="1" x14ac:dyDescent="0.35">
      <c r="A173" s="1" t="s">
        <v>1469</v>
      </c>
      <c r="B173" s="8" t="s">
        <v>1470</v>
      </c>
      <c r="C173" s="3" t="str">
        <f>_xlfn.XLOOKUP(B173,'[1]daily break down'!$D:$D,'[1]daily break down'!$E:$E,"")</f>
        <v>NORD</v>
      </c>
      <c r="D173" s="1" t="s">
        <v>11</v>
      </c>
      <c r="E173" s="1" t="s">
        <v>12</v>
      </c>
      <c r="F173" s="3" t="s">
        <v>23</v>
      </c>
      <c r="G173" s="1" t="s">
        <v>732</v>
      </c>
      <c r="H173" s="32" t="str">
        <f>_xlfn.XLOOKUP(B173,[2]CALCULATION!$B:$B,[2]CALCULATION!$H:$H,"")</f>
        <v>Huawei</v>
      </c>
      <c r="I173" s="28">
        <v>6.233716573496217</v>
      </c>
      <c r="J173" s="28">
        <v>3.3463065693014076</v>
      </c>
      <c r="K173" s="28">
        <v>5.3505234952187725E-3</v>
      </c>
      <c r="L173" s="28">
        <v>0.34409216597751924</v>
      </c>
      <c r="M173" s="28">
        <v>5.3505234952187721E-4</v>
      </c>
      <c r="N173" s="28">
        <v>0</v>
      </c>
      <c r="O173" s="28">
        <v>7.8474344596542005E-3</v>
      </c>
      <c r="P173" s="28">
        <v>0.33733267129522615</v>
      </c>
      <c r="Q173" s="28">
        <v>1.0846046177157971</v>
      </c>
      <c r="R173" s="28">
        <v>4.9902549132073745E-2</v>
      </c>
      <c r="S173" s="93">
        <v>2.9556113436805322</v>
      </c>
      <c r="T173" s="93">
        <f>_xlfn.XLOOKUP(B173,'[3]Nur des jours'!$B:$B,'[3]Nur des jours'!$U:$U,"")</f>
        <v>3.0926025802364508E-2</v>
      </c>
      <c r="U173" s="93">
        <v>1.6100795301812332</v>
      </c>
      <c r="V173" s="93">
        <v>1.1542684336235458</v>
      </c>
      <c r="W173" s="93">
        <v>3.0926025802364504E-2</v>
      </c>
      <c r="X173" s="93">
        <v>0.9403188341280645</v>
      </c>
      <c r="Y173" s="93">
        <v>0.3183383128871996</v>
      </c>
      <c r="Z173" s="93">
        <v>3.7639505982598669</v>
      </c>
      <c r="AA173" s="93">
        <v>0.48602371922735588</v>
      </c>
      <c r="AB173" s="93">
        <v>0.7123686981534274</v>
      </c>
      <c r="AC173" s="93">
        <f>_xlfn.XLOOKUP(B173,'[3]Nur des jours'!$B:$B,'[3]Nur des jours'!$N:$N,"")</f>
        <v>1.8985797570434289</v>
      </c>
      <c r="AD173" s="93">
        <v>1.8985797570434289</v>
      </c>
      <c r="AE173" s="93">
        <v>4.8640717341117981</v>
      </c>
      <c r="AF173" s="93">
        <v>1.0825892538659316</v>
      </c>
      <c r="AG173" s="93"/>
      <c r="AH173" s="93">
        <v>3.2309492827444903</v>
      </c>
      <c r="AI173" s="93">
        <v>3.4302573048931091</v>
      </c>
      <c r="AJ173" s="93">
        <v>6.2411066740108323</v>
      </c>
      <c r="AK173" s="93">
        <v>1.2385647792464769</v>
      </c>
      <c r="AL173" s="93">
        <v>3.2309492827444903</v>
      </c>
      <c r="AM173" s="49" t="s">
        <v>5559</v>
      </c>
      <c r="AN173" s="49"/>
      <c r="AO173" s="48" t="str" cm="1">
        <f t="array" ref="AO173">IFERROR(_xlfn.IFS(
AQ173="MPR ISSUE","PDH",
AQ173="BSS Hardware Issue","BSS",
AQ173="Sites strategiques, MLL, Pylone, etc.","ENVTECH",
AQ173="AKTIVCO DEFAUT GE &amp; POWER Cabinet","AKTIVCO",
AQ173="AKTIVCO Coupure ENEO &amp; Baisse de tension","AKTIVCO GRID ONLY",
AQ173="Coupure ENEO &amp; Baisse de tension","IHS GRID ONLY",
AQ173="Defaut GE &amp; POWER Cabinet","IHS",
AQ173="Sharing","Partners",
AQ173="Sites strategiques &amp; DataCenter","SST &amp; DC",
AQ173="Exclu","Exclu",
AQ173="SAT","SAT",
AQ173="SPARE-ISSUE","SPARE-ISSUE",
AQ173="Fiber CAmtel","TRANS_FO_CAMTEL",
AQ173="Fiber AOF","Fiber AOF",
AQ173="Projet OCM (HUAWEI)","TRAVAUX-HUAWEI",
AQ173="Projet OCM (NOKIA)","TRAVAUX-NOKIA",
AQ173="ACCESS-ISSUE","ACCESS-ISSUE",
AQ173="Projet OCM (ZTE, NOKIA, autres projets)","TRAVAUX OCM",
AQ173="No root CAuse","No root cause",
AQ173="ODU HS","PDH",
AQ173="IP &amp; VLAN","PDH",
AQ173="Warehouse HUAWEI","SPARE-ISSUE",
AQ173="SPARE-HS","SPARE-ISSUE",
AQ173="Power Telco","BSS",AQ173="no impacts","no impacts"
),"")</f>
        <v>No root cause</v>
      </c>
      <c r="AP173" s="48" t="str" cm="1">
        <f t="array" ref="AP173">IFERROR(_xlfn.IFS(
AQ173="MPR ISSUE","TX ISSUE",
AQ173="BSS Hardware Issue","RAN ISSUE",
AQ173="Sites strategiques, MLL, Pylone, etc.","ENVTECH",
AQ173="AKTIVCO DEFAUT GE &amp; POWER Cabinet","POWER ISSUE",
AQ173="AKTIVCO Coupure ENEO &amp; Baisse de tension","POWER ISSUE",
AQ173="Coupure ENEO &amp; Baisse de tension","POWER ISSUE",
AQ173="Defaut GE &amp; POWER Cabinet","POWER ISSUE",
AQ173="Sharing","POWER ISSUE",
AQ173="Sites strategiques &amp; DataCenter","POWER ISSUE",
AQ173="Exclu","Exclu",
AQ173="SAT","TX ISSUE",
AQ173="SPARE-ISSUE","SPARE-ISSUE",
AQ173="Fiber CAmtel","TX ISSUE",
AQ173="Fiber AOF","TX ISSUE",
AQ173="Projet OCM (HUAWEI)","TRAVAUX-HUAWEI",
AQ173="Projet OCM (NOKIA)","TRAVAUX -NOKIA",
AQ173="ACCESS-ISSUE","ACCESS-ISSUE",
AQ173="Projet OCM (ZTE, NOKIA, autres projets)","TRAVAUX OCM",
AQ173="No root CAuse","No root cause",
AQ173="ODU HS","TX ISSUE",
AQ173="IP &amp; VLAN","TX ISSUE",
AQ173="Warehouse HUAWEI","SPARE-ISSUE",
AQ173="SPARE-HS","SPARE-ISSUE",
AQ173="Power Telco","RAN ISSUE",AQ173="no impacts","no impacts"
),"")</f>
        <v>No root cause</v>
      </c>
      <c r="AQ173" s="67" t="s">
        <v>5344</v>
      </c>
      <c r="AR173" s="48" t="str" cm="1">
        <f t="array" ref="AR173">IFERROR(_xlfn.IFS(
AQ173="MPR ISSUE","ACTIVE",
AQ173="BSS Hardware Issue","ACTIVE",
AQ173="Sites strategiques, MLL, Pylone, etc.","PASSIVE",
AQ173="AKTIVCO DEFAUT GE &amp; POWER Cabinet","PASSIVE",
AQ173="AKTIVCO Coupure ENEO &amp; Baisse de tension","PASSIVE",
AQ173="Coupure ENEO &amp; Baisse de tension","PASSIVE",
AQ173="Defaut GE &amp; POWER Cabinet","PASSIVE",
AQ173="Sharing","PASSIVE",
AQ173="Sites strategiques &amp; DataCenter","PASSIVE",
AQ173="Exclu","Exclu",
AQ173="SAT","ACTIVE",
AQ173="SPARE-ISSUE","SPARE-ISSUE",
AQ173="Fiber CAmtel","ACTIVE",
AQ173="Fiber AOF","ACTIVE",
AQ173="Projet OCM (HUAWEI)","PLANNED WORKS",
AQ173="Projet OCM (NOKIA)","PLANNED WORKS",
AQ173="ACCESS-ISSUE","ACCESS-ISSUE",
AQ173="Projet OCM (ZTE, NOKIA, autres projets)","PLANNED WORKS",
AQ173="No root CAuse","No root cause",
AQ173="ODU HS","ACTIVE",
AQ173="IP &amp; VLAN","ACTIVE",
AQ173="Warehouse HUAWEI","SPARE-ISSUE",
AQ173="SPARE-HS","SPARE-ISSUE",
AQ173="Power Telco","ACTIVE", AQ173="no impacts","no impacts"
),"")</f>
        <v>No root cause</v>
      </c>
      <c r="AS173" s="92" t="s">
        <v>5950</v>
      </c>
      <c r="AT173" s="98" t="s">
        <v>1470</v>
      </c>
      <c r="AV173" s="17" t="s">
        <v>5537</v>
      </c>
      <c r="AW173" s="7" t="s">
        <v>5950</v>
      </c>
      <c r="AX173" s="6" t="s">
        <v>5537</v>
      </c>
      <c r="AY173" s="7"/>
      <c r="AZ173" s="3" t="s">
        <v>5537</v>
      </c>
      <c r="BA173" s="18" t="s">
        <v>5537</v>
      </c>
      <c r="BB173" s="18" t="s">
        <v>5537</v>
      </c>
      <c r="BC173" s="18" t="s">
        <v>5537</v>
      </c>
      <c r="BD173" s="18" t="s">
        <v>5537</v>
      </c>
      <c r="BE173" s="18" t="s">
        <v>5537</v>
      </c>
      <c r="BF173" s="18" t="s">
        <v>5537</v>
      </c>
      <c r="BG173" s="18" t="s">
        <v>5537</v>
      </c>
      <c r="BH173" s="18" t="s">
        <v>5537</v>
      </c>
      <c r="BI173" s="18" t="s">
        <v>5537</v>
      </c>
      <c r="BJ173" s="18" t="s">
        <v>5537</v>
      </c>
      <c r="BK173" s="18" t="s">
        <v>5537</v>
      </c>
      <c r="BL173" s="9" t="s">
        <v>5537</v>
      </c>
      <c r="BM173" s="14" t="s">
        <v>6391</v>
      </c>
      <c r="BN173" s="14" t="s">
        <v>5537</v>
      </c>
      <c r="BO173" s="14" t="str">
        <f>_xlfn.XLOOKUP(B173,'[4]cell downs 18042026 17h'!$B:$B,'[4]cell downs 18042026 17h'!$B:$B,"")</f>
        <v/>
      </c>
      <c r="BP173" s="14" t="str">
        <f>_xlfn.XLOOKUP(B173,'[5]Cells Huawei 19042026 15h'!$B:$B,'[5]Cells Huawei 19042026 15h'!$B:$B,"")</f>
        <v/>
      </c>
      <c r="BQ173" s="9" t="str">
        <f>_xlfn.XLOOKUP(B173,'[6]cells down 19042026 9H40'!$B:$B,'[6]cells down 19042026 9H40'!$B:$B,"")</f>
        <v/>
      </c>
      <c r="BR173" s="9" t="s">
        <v>1470</v>
      </c>
      <c r="BS173" s="9" t="s">
        <v>5537</v>
      </c>
      <c r="BT173" s="108"/>
    </row>
    <row r="174" spans="1:72" s="9" customFormat="1" x14ac:dyDescent="0.35">
      <c r="A174" s="1" t="s">
        <v>668</v>
      </c>
      <c r="B174" s="8" t="s">
        <v>669</v>
      </c>
      <c r="C174" s="3" t="str">
        <f>_xlfn.XLOOKUP(B174,'[1]daily break down'!$D:$D,'[1]daily break down'!$E:$E,"")</f>
        <v>Douala</v>
      </c>
      <c r="D174" s="1" t="s">
        <v>5490</v>
      </c>
      <c r="E174" s="1"/>
      <c r="F174" s="3" t="s">
        <v>31</v>
      </c>
      <c r="G174" s="1" t="s">
        <v>32</v>
      </c>
      <c r="H174" s="34" t="str">
        <f>_xlfn.XLOOKUP(B174,[2]CALCULATION!$B:$B,[2]CALCULATION!$H:$H,"")</f>
        <v>ZTE</v>
      </c>
      <c r="I174" s="28">
        <v>0.12036894356410451</v>
      </c>
      <c r="J174" s="28">
        <v>0.8580812880065517</v>
      </c>
      <c r="K174" s="28">
        <v>8.0257852428281592E-4</v>
      </c>
      <c r="L174" s="28">
        <v>0</v>
      </c>
      <c r="M174" s="28">
        <v>0.47901453344861988</v>
      </c>
      <c r="N174" s="28">
        <v>2.8460682926550862</v>
      </c>
      <c r="O174" s="28">
        <v>0</v>
      </c>
      <c r="P174" s="28">
        <v>2.143401877106323</v>
      </c>
      <c r="Q174" s="28">
        <v>1.1349708788841231</v>
      </c>
      <c r="R174" s="28">
        <v>6.7719792371152346E-2</v>
      </c>
      <c r="S174" s="93">
        <v>0.54502215830130107</v>
      </c>
      <c r="T174" s="93">
        <f>_xlfn.XLOOKUP(B174,'[3]Nur des jours'!$B:$B,'[3]Nur des jours'!$U:$U,"")</f>
        <v>0</v>
      </c>
      <c r="U174" s="93">
        <v>1.2405723776014246</v>
      </c>
      <c r="V174" s="93">
        <v>1.3367391198888234</v>
      </c>
      <c r="W174" s="93">
        <v>0</v>
      </c>
      <c r="X174" s="93">
        <v>1.0110170845782218</v>
      </c>
      <c r="Y174" s="93">
        <v>0</v>
      </c>
      <c r="Z174" s="93">
        <v>3.4387814503771055</v>
      </c>
      <c r="AA174" s="93">
        <v>1.1881550824265976</v>
      </c>
      <c r="AB174" s="93">
        <v>2.0814963202666417</v>
      </c>
      <c r="AC174" s="93">
        <f>_xlfn.XLOOKUP(B174,'[3]Nur des jours'!$B:$B,'[3]Nur des jours'!$N:$N,"")</f>
        <v>1.2103240847751211</v>
      </c>
      <c r="AD174" s="93">
        <v>1.2103240847751211</v>
      </c>
      <c r="AE174" s="93">
        <v>0.11000676306169829</v>
      </c>
      <c r="AF174" s="93">
        <v>0</v>
      </c>
      <c r="AG174" s="93"/>
      <c r="AH174" s="93">
        <v>3.2248318508816238</v>
      </c>
      <c r="AI174" s="93">
        <v>2.5071540192399153</v>
      </c>
      <c r="AJ174" s="93">
        <v>2.1315294225649497</v>
      </c>
      <c r="AK174" s="93">
        <v>4.1251748320627231</v>
      </c>
      <c r="AL174" s="93">
        <v>3.2248318508816238</v>
      </c>
      <c r="AM174" s="49" t="s">
        <v>5559</v>
      </c>
      <c r="AN174" s="49"/>
      <c r="AO174" s="48" t="str" cm="1">
        <f t="array" ref="AO174">IFERROR(_xlfn.IFS(
AQ174="MPR ISSUE","PDH",
AQ174="BSS Hardware Issue","BSS",
AQ174="Sites strategiques, MLL, Pylone, etc.","ENVTECH",
AQ174="AKTIVCO DEFAUT GE &amp; POWER Cabinet","AKTIVCO",
AQ174="AKTIVCO Coupure ENEO &amp; Baisse de tension","AKTIVCO GRID ONLY",
AQ174="Coupure ENEO &amp; Baisse de tension","IHS GRID ONLY",
AQ174="Defaut GE &amp; POWER Cabinet","IHS",
AQ174="Sharing","Partners",
AQ174="Sites strategiques &amp; DataCenter","SST &amp; DC",
AQ174="Exclu","Exclu",
AQ174="SAT","SAT",
AQ174="SPARE-ISSUE","SPARE-ISSUE",
AQ174="Fiber CAmtel","TRANS_FO_CAMTEL",
AQ174="Fiber AOF","Fiber AOF",
AQ174="Projet OCM (HUAWEI)","TRAVAUX-HUAWEI",
AQ174="Projet OCM (NOKIA)","TRAVAUX-NOKIA",
AQ174="ACCESS-ISSUE","ACCESS-ISSUE",
AQ174="Projet OCM (ZTE, NOKIA, autres projets)","TRAVAUX OCM",
AQ174="No root CAuse","No root cause",
AQ174="ODU HS","PDH",
AQ174="IP &amp; VLAN","PDH",
AQ174="Warehouse HUAWEI","SPARE-ISSUE",
AQ174="SPARE-HS","SPARE-ISSUE",
AQ174="Power Telco","BSS",AQ174="no impacts","no impacts"
),"")</f>
        <v>PDH</v>
      </c>
      <c r="AP174" s="48" t="str" cm="1">
        <f t="array" ref="AP174">IFERROR(_xlfn.IFS(
AQ174="MPR ISSUE","TX ISSUE",
AQ174="BSS Hardware Issue","RAN ISSUE",
AQ174="Sites strategiques, MLL, Pylone, etc.","ENVTECH",
AQ174="AKTIVCO DEFAUT GE &amp; POWER Cabinet","POWER ISSUE",
AQ174="AKTIVCO Coupure ENEO &amp; Baisse de tension","POWER ISSUE",
AQ174="Coupure ENEO &amp; Baisse de tension","POWER ISSUE",
AQ174="Defaut GE &amp; POWER Cabinet","POWER ISSUE",
AQ174="Sharing","POWER ISSUE",
AQ174="Sites strategiques &amp; DataCenter","POWER ISSUE",
AQ174="Exclu","Exclu",
AQ174="SAT","TX ISSUE",
AQ174="SPARE-ISSUE","SPARE-ISSUE",
AQ174="Fiber CAmtel","TX ISSUE",
AQ174="Fiber AOF","TX ISSUE",
AQ174="Projet OCM (HUAWEI)","TRAVAUX-HUAWEI",
AQ174="Projet OCM (NOKIA)","TRAVAUX -NOKIA",
AQ174="ACCESS-ISSUE","ACCESS-ISSUE",
AQ174="Projet OCM (ZTE, NOKIA, autres projets)","TRAVAUX OCM",
AQ174="No root CAuse","No root cause",
AQ174="ODU HS","TX ISSUE",
AQ174="IP &amp; VLAN","TX ISSUE",
AQ174="Warehouse HUAWEI","SPARE-ISSUE",
AQ174="SPARE-HS","SPARE-ISSUE",
AQ174="Power Telco","RAN ISSUE",AQ174="no impacts","no impacts"
),"")</f>
        <v>TX ISSUE</v>
      </c>
      <c r="AQ174" s="67" t="s">
        <v>5933</v>
      </c>
      <c r="AR174" s="48" t="str" cm="1">
        <f t="array" ref="AR174">IFERROR(_xlfn.IFS(
AQ174="MPR ISSUE","ACTIVE",
AQ174="BSS Hardware Issue","ACTIVE",
AQ174="Sites strategiques, MLL, Pylone, etc.","PASSIVE",
AQ174="AKTIVCO DEFAUT GE &amp; POWER Cabinet","PASSIVE",
AQ174="AKTIVCO Coupure ENEO &amp; Baisse de tension","PASSIVE",
AQ174="Coupure ENEO &amp; Baisse de tension","PASSIVE",
AQ174="Defaut GE &amp; POWER Cabinet","PASSIVE",
AQ174="Sharing","PASSIVE",
AQ174="Sites strategiques &amp; DataCenter","PASSIVE",
AQ174="Exclu","Exclu",
AQ174="SAT","ACTIVE",
AQ174="SPARE-ISSUE","SPARE-ISSUE",
AQ174="Fiber CAmtel","ACTIVE",
AQ174="Fiber AOF","ACTIVE",
AQ174="Projet OCM (HUAWEI)","PLANNED WORKS",
AQ174="Projet OCM (NOKIA)","PLANNED WORKS",
AQ174="ACCESS-ISSUE","ACCESS-ISSUE",
AQ174="Projet OCM (ZTE, NOKIA, autres projets)","PLANNED WORKS",
AQ174="No root CAuse","No root cause",
AQ174="ODU HS","ACTIVE",
AQ174="IP &amp; VLAN","ACTIVE",
AQ174="Warehouse HUAWEI","SPARE-ISSUE",
AQ174="SPARE-HS","SPARE-ISSUE",
AQ174="Power Telco","ACTIVE", AQ174="no impacts","no impacts"
),"")</f>
        <v>ACTIVE</v>
      </c>
      <c r="AS174" s="92" t="s">
        <v>6001</v>
      </c>
      <c r="AT174" s="128" t="s">
        <v>4194</v>
      </c>
      <c r="AU174" s="9" t="s">
        <v>5932</v>
      </c>
      <c r="AV174" s="17" t="s">
        <v>5634</v>
      </c>
      <c r="AW174" s="7" t="s">
        <v>5962</v>
      </c>
      <c r="AX174" s="6" t="s">
        <v>5537</v>
      </c>
      <c r="AY174" s="7"/>
      <c r="AZ174" s="3" t="s">
        <v>5537</v>
      </c>
      <c r="BA174" s="18" t="s">
        <v>5537</v>
      </c>
      <c r="BB174" s="18" t="s">
        <v>5537</v>
      </c>
      <c r="BC174" s="18" t="s">
        <v>5537</v>
      </c>
      <c r="BD174" s="18" t="s">
        <v>5537</v>
      </c>
      <c r="BE174" s="18" t="s">
        <v>5537</v>
      </c>
      <c r="BF174" s="18" t="s">
        <v>5537</v>
      </c>
      <c r="BG174" s="18" t="s">
        <v>5537</v>
      </c>
      <c r="BH174" s="18" t="s">
        <v>5537</v>
      </c>
      <c r="BI174" s="18" t="s">
        <v>5537</v>
      </c>
      <c r="BJ174" s="18" t="s">
        <v>5653</v>
      </c>
      <c r="BK174" s="18" t="s">
        <v>5537</v>
      </c>
      <c r="BL174" s="9" t="s">
        <v>6208</v>
      </c>
      <c r="BM174" s="14" t="s">
        <v>6391</v>
      </c>
      <c r="BN174" s="14" t="s">
        <v>5537</v>
      </c>
      <c r="BO174" s="14" t="str">
        <f>_xlfn.XLOOKUP(B174,'[4]cell downs 18042026 17h'!$B:$B,'[4]cell downs 18042026 17h'!$B:$B,"")</f>
        <v/>
      </c>
      <c r="BP174" s="14" t="str">
        <f>_xlfn.XLOOKUP(B174,'[5]Cells Huawei 19042026 15h'!$B:$B,'[5]Cells Huawei 19042026 15h'!$B:$B,"")</f>
        <v/>
      </c>
      <c r="BQ174" s="9" t="str">
        <f>_xlfn.XLOOKUP(B174,'[6]cells down 19042026 9H40'!$B:$B,'[6]cells down 19042026 9H40'!$B:$B,"")</f>
        <v/>
      </c>
      <c r="BR174" s="9" t="s">
        <v>5537</v>
      </c>
      <c r="BS174" s="9" t="s">
        <v>318</v>
      </c>
      <c r="BT174" s="108"/>
    </row>
    <row r="175" spans="1:72" s="9" customFormat="1" ht="32.5" customHeight="1" x14ac:dyDescent="0.35">
      <c r="A175" s="1" t="s">
        <v>1301</v>
      </c>
      <c r="B175" s="8" t="s">
        <v>1302</v>
      </c>
      <c r="C175" s="3" t="str">
        <f>_xlfn.XLOOKUP(B175,'[1]daily break down'!$D:$D,'[1]daily break down'!$E:$E,"")</f>
        <v>ADAMAOUA</v>
      </c>
      <c r="D175" s="1" t="s">
        <v>11</v>
      </c>
      <c r="E175" s="1" t="s">
        <v>1303</v>
      </c>
      <c r="F175" s="3" t="s">
        <v>90</v>
      </c>
      <c r="G175" s="1" t="s">
        <v>1301</v>
      </c>
      <c r="H175" s="33" t="str">
        <f>_xlfn.XLOOKUP(B175,[2]CALCULATION!$B:$B,[2]CALCULATION!$H:$H,"")</f>
        <v>NOKIA</v>
      </c>
      <c r="I175" s="28">
        <v>6.9568883368985165E-3</v>
      </c>
      <c r="J175" s="28">
        <v>6.5991701523201593E-2</v>
      </c>
      <c r="K175" s="28">
        <v>2.8692757950558079E-2</v>
      </c>
      <c r="L175" s="28">
        <v>6.5997428365610891E-3</v>
      </c>
      <c r="M175" s="28">
        <v>0.14676432388129301</v>
      </c>
      <c r="N175" s="28">
        <v>2.1405810267380839E-3</v>
      </c>
      <c r="O175" s="28">
        <v>2.4420129282503984E-2</v>
      </c>
      <c r="P175" s="28">
        <v>4.7586646202096516E-2</v>
      </c>
      <c r="Q175" s="28">
        <v>2.3289127764553426</v>
      </c>
      <c r="R175" s="28">
        <v>1.4958187996814463</v>
      </c>
      <c r="S175" s="93">
        <v>0.16595843922684309</v>
      </c>
      <c r="T175" s="93">
        <f>_xlfn.XLOOKUP(B175,'[3]Nur des jours'!$B:$B,'[3]Nur des jours'!$U:$U,"")</f>
        <v>1.5459454556853951</v>
      </c>
      <c r="U175" s="93">
        <v>0.45623974233386155</v>
      </c>
      <c r="V175" s="93">
        <v>1.5533120088651449</v>
      </c>
      <c r="W175" s="93">
        <v>1.5459454556853951</v>
      </c>
      <c r="X175" s="93">
        <v>1.5903263345655123</v>
      </c>
      <c r="Y175" s="93">
        <v>0.90344478957696328</v>
      </c>
      <c r="Z175" s="93">
        <v>2.6168464312114538E-2</v>
      </c>
      <c r="AA175" s="93">
        <v>2.2528274197601054E-2</v>
      </c>
      <c r="AB175" s="93">
        <v>1.6785121263918189E-2</v>
      </c>
      <c r="AC175" s="93">
        <f>_xlfn.XLOOKUP(B175,'[3]Nur des jours'!$B:$B,'[3]Nur des jours'!$N:$N,"")</f>
        <v>0.19396960758066398</v>
      </c>
      <c r="AD175" s="93">
        <v>0.19396960758066398</v>
      </c>
      <c r="AE175" s="93">
        <v>2.5865323104029909E-2</v>
      </c>
      <c r="AF175" s="93">
        <v>4.5487346818182152E-3</v>
      </c>
      <c r="AG175" s="93"/>
      <c r="AH175" s="93">
        <v>3.2042787202542518</v>
      </c>
      <c r="AI175" s="93">
        <v>6.6850363096451364</v>
      </c>
      <c r="AJ175" s="93">
        <v>4.4139160450889134</v>
      </c>
      <c r="AK175" s="93">
        <v>1.4724266033659688</v>
      </c>
      <c r="AL175" s="93">
        <v>3.2042787202542518</v>
      </c>
      <c r="AM175" s="49" t="s">
        <v>5559</v>
      </c>
      <c r="AN175" s="49"/>
      <c r="AO175" s="48" t="str" cm="1">
        <f t="array" ref="AO175">IFERROR(_xlfn.IFS(
AQ175="MPR ISSUE","PDH",
AQ175="BSS Hardware Issue","BSS",
AQ175="Sites strategiques, MLL, Pylone, etc.","ENVTECH",
AQ175="AKTIVCO DEFAUT GE &amp; POWER Cabinet","AKTIVCO",
AQ175="AKTIVCO Coupure ENEO &amp; Baisse de tension","AKTIVCO GRID ONLY",
AQ175="Coupure ENEO &amp; Baisse de tension","IHS GRID ONLY",
AQ175="Defaut GE &amp; POWER Cabinet","IHS",
AQ175="Sharing","Partners",
AQ175="Sites strategiques &amp; DataCenter","SST &amp; DC",
AQ175="Exclu","Exclu",
AQ175="SAT","SAT",
AQ175="SPARE-ISSUE","SPARE-ISSUE",
AQ175="Fiber CAmtel","TRANS_FO_CAMTEL",
AQ175="Fiber AOF","Fiber AOF",
AQ175="Projet OCM (HUAWEI)","TRAVAUX-HUAWEI",
AQ175="Projet OCM (NOKIA)","TRAVAUX-NOKIA",
AQ175="ACCESS-ISSUE","ACCESS-ISSUE",
AQ175="Projet OCM (ZTE, NOKIA, autres projets)","TRAVAUX OCM",
AQ175="No root CAuse","No root cause",
AQ175="ODU HS","PDH",
AQ175="IP &amp; VLAN","PDH",
AQ175="Warehouse HUAWEI","SPARE-ISSUE",
AQ175="SPARE-HS","SPARE-ISSUE",
AQ175="Power Telco","BSS",AQ175="no impacts","no impacts"
),"")</f>
        <v>No root cause</v>
      </c>
      <c r="AP175" s="48" t="str" cm="1">
        <f t="array" ref="AP175">IFERROR(_xlfn.IFS(
AQ175="MPR ISSUE","TX ISSUE",
AQ175="BSS Hardware Issue","RAN ISSUE",
AQ175="Sites strategiques, MLL, Pylone, etc.","ENVTECH",
AQ175="AKTIVCO DEFAUT GE &amp; POWER Cabinet","POWER ISSUE",
AQ175="AKTIVCO Coupure ENEO &amp; Baisse de tension","POWER ISSUE",
AQ175="Coupure ENEO &amp; Baisse de tension","POWER ISSUE",
AQ175="Defaut GE &amp; POWER Cabinet","POWER ISSUE",
AQ175="Sharing","POWER ISSUE",
AQ175="Sites strategiques &amp; DataCenter","POWER ISSUE",
AQ175="Exclu","Exclu",
AQ175="SAT","TX ISSUE",
AQ175="SPARE-ISSUE","SPARE-ISSUE",
AQ175="Fiber CAmtel","TX ISSUE",
AQ175="Fiber AOF","TX ISSUE",
AQ175="Projet OCM (HUAWEI)","TRAVAUX-HUAWEI",
AQ175="Projet OCM (NOKIA)","TRAVAUX -NOKIA",
AQ175="ACCESS-ISSUE","ACCESS-ISSUE",
AQ175="Projet OCM (ZTE, NOKIA, autres projets)","TRAVAUX OCM",
AQ175="No root CAuse","No root cause",
AQ175="ODU HS","TX ISSUE",
AQ175="IP &amp; VLAN","TX ISSUE",
AQ175="Warehouse HUAWEI","SPARE-ISSUE",
AQ175="SPARE-HS","SPARE-ISSUE",
AQ175="Power Telco","RAN ISSUE",AQ175="no impacts","no impacts"
),"")</f>
        <v>No root cause</v>
      </c>
      <c r="AQ175" s="67" t="s">
        <v>5344</v>
      </c>
      <c r="AR175" s="48" t="str" cm="1">
        <f t="array" ref="AR175">IFERROR(_xlfn.IFS(
AQ175="MPR ISSUE","ACTIVE",
AQ175="BSS Hardware Issue","ACTIVE",
AQ175="Sites strategiques, MLL, Pylone, etc.","PASSIVE",
AQ175="AKTIVCO DEFAUT GE &amp; POWER Cabinet","PASSIVE",
AQ175="AKTIVCO Coupure ENEO &amp; Baisse de tension","PASSIVE",
AQ175="Coupure ENEO &amp; Baisse de tension","PASSIVE",
AQ175="Defaut GE &amp; POWER Cabinet","PASSIVE",
AQ175="Sharing","PASSIVE",
AQ175="Sites strategiques &amp; DataCenter","PASSIVE",
AQ175="Exclu","Exclu",
AQ175="SAT","ACTIVE",
AQ175="SPARE-ISSUE","SPARE-ISSUE",
AQ175="Fiber CAmtel","ACTIVE",
AQ175="Fiber AOF","ACTIVE",
AQ175="Projet OCM (HUAWEI)","PLANNED WORKS",
AQ175="Projet OCM (NOKIA)","PLANNED WORKS",
AQ175="ACCESS-ISSUE","ACCESS-ISSUE",
AQ175="Projet OCM (ZTE, NOKIA, autres projets)","PLANNED WORKS",
AQ175="No root CAuse","No root cause",
AQ175="ODU HS","ACTIVE",
AQ175="IP &amp; VLAN","ACTIVE",
AQ175="Warehouse HUAWEI","SPARE-ISSUE",
AQ175="SPARE-HS","SPARE-ISSUE",
AQ175="Power Telco","ACTIVE", AQ175="no impacts","no impacts"
),"")</f>
        <v>No root cause</v>
      </c>
      <c r="AS175" s="92" t="s">
        <v>5991</v>
      </c>
      <c r="AT175" s="128" t="s">
        <v>4270</v>
      </c>
      <c r="AU175" s="9" t="s">
        <v>5926</v>
      </c>
      <c r="AV175" s="17" t="s">
        <v>5637</v>
      </c>
      <c r="AW175" s="7" t="s">
        <v>6068</v>
      </c>
      <c r="AX175" s="6" t="s">
        <v>5537</v>
      </c>
      <c r="AY175" s="7"/>
      <c r="AZ175" s="3" t="s">
        <v>5537</v>
      </c>
      <c r="BA175" s="18" t="s">
        <v>5537</v>
      </c>
      <c r="BB175" s="18" t="s">
        <v>5537</v>
      </c>
      <c r="BC175" s="18" t="s">
        <v>5537</v>
      </c>
      <c r="BD175" s="18" t="s">
        <v>5537</v>
      </c>
      <c r="BE175" s="18" t="s">
        <v>5537</v>
      </c>
      <c r="BF175" s="18" t="s">
        <v>5537</v>
      </c>
      <c r="BG175" s="18" t="s">
        <v>5537</v>
      </c>
      <c r="BH175" s="18" t="s">
        <v>5537</v>
      </c>
      <c r="BI175" s="18" t="s">
        <v>5537</v>
      </c>
      <c r="BJ175" s="18" t="s">
        <v>5653</v>
      </c>
      <c r="BK175" s="18" t="s">
        <v>5695</v>
      </c>
      <c r="BL175" s="9" t="s">
        <v>6209</v>
      </c>
      <c r="BM175" s="14" t="s">
        <v>6391</v>
      </c>
      <c r="BN175" s="14" t="s">
        <v>5537</v>
      </c>
      <c r="BO175" s="14" t="str">
        <f>_xlfn.XLOOKUP(B175,'[4]cell downs 18042026 17h'!$B:$B,'[4]cell downs 18042026 17h'!$B:$B,"")</f>
        <v/>
      </c>
      <c r="BP175" s="14" t="str">
        <f>_xlfn.XLOOKUP(B175,'[5]Cells Huawei 19042026 15h'!$B:$B,'[5]Cells Huawei 19042026 15h'!$B:$B,"")</f>
        <v/>
      </c>
      <c r="BQ175" s="9" t="str">
        <f>_xlfn.XLOOKUP(B175,'[6]cells down 19042026 9H40'!$B:$B,'[6]cells down 19042026 9H40'!$B:$B,"")</f>
        <v/>
      </c>
      <c r="BR175" s="9" t="s">
        <v>1302</v>
      </c>
      <c r="BS175" s="9" t="s">
        <v>5537</v>
      </c>
      <c r="BT175" s="108"/>
    </row>
    <row r="176" spans="1:72" s="9" customFormat="1" x14ac:dyDescent="0.35">
      <c r="A176" s="91" t="s">
        <v>4545</v>
      </c>
      <c r="B176" s="8" t="s">
        <v>4546</v>
      </c>
      <c r="C176" s="3" t="str">
        <f>_xlfn.XLOOKUP(B176,'[1]daily break down'!$D:$D,'[1]daily break down'!$E:$E,"")</f>
        <v>Yaounde</v>
      </c>
      <c r="D176" s="1" t="s">
        <v>11</v>
      </c>
      <c r="E176" s="1" t="s">
        <v>12</v>
      </c>
      <c r="F176" s="3" t="s">
        <v>37</v>
      </c>
      <c r="G176" s="1" t="s">
        <v>38</v>
      </c>
      <c r="H176" s="34" t="str">
        <f>_xlfn.XLOOKUP(B176,[2]CALCULATION!$B:$B,[2]CALCULATION!$H:$H,"")</f>
        <v>ZTE</v>
      </c>
      <c r="I176" s="28">
        <v>2.6742451481452942</v>
      </c>
      <c r="J176" s="28">
        <v>2.1616114920683799E-2</v>
      </c>
      <c r="K176" s="28">
        <v>0</v>
      </c>
      <c r="L176" s="28">
        <v>0</v>
      </c>
      <c r="M176" s="28">
        <v>0</v>
      </c>
      <c r="N176" s="28">
        <v>0</v>
      </c>
      <c r="O176" s="28">
        <v>0</v>
      </c>
      <c r="P176" s="28">
        <v>0</v>
      </c>
      <c r="Q176" s="28">
        <v>0</v>
      </c>
      <c r="R176" s="28">
        <v>0</v>
      </c>
      <c r="S176" s="93">
        <v>0</v>
      </c>
      <c r="T176" s="93">
        <f>_xlfn.XLOOKUP(B176,'[3]Nur des jours'!$B:$B,'[3]Nur des jours'!$U:$U,"")</f>
        <v>4.1991621793609619</v>
      </c>
      <c r="U176" s="93">
        <v>0.87333027996792534</v>
      </c>
      <c r="V176" s="93">
        <v>0</v>
      </c>
      <c r="W176" s="93">
        <v>4.1991621793609628</v>
      </c>
      <c r="X176" s="93">
        <v>0.25846595497570163</v>
      </c>
      <c r="Y176" s="93">
        <v>0.13599247217014401</v>
      </c>
      <c r="Z176" s="93">
        <v>0</v>
      </c>
      <c r="AA176" s="93">
        <v>0</v>
      </c>
      <c r="AB176" s="93">
        <v>0</v>
      </c>
      <c r="AC176" s="93">
        <f>_xlfn.XLOOKUP(B176,'[3]Nur des jours'!$B:$B,'[3]Nur des jours'!$N:$N,"")</f>
        <v>0</v>
      </c>
      <c r="AD176" s="93">
        <v>0</v>
      </c>
      <c r="AE176" s="93">
        <v>0</v>
      </c>
      <c r="AF176" s="93">
        <v>0.18124006586137767</v>
      </c>
      <c r="AG176" s="93"/>
      <c r="AH176" s="93">
        <v>3.1539195794916579</v>
      </c>
      <c r="AI176" s="93">
        <v>0</v>
      </c>
      <c r="AJ176" s="93">
        <v>0</v>
      </c>
      <c r="AK176" s="93">
        <v>6.047917118110961</v>
      </c>
      <c r="AL176" s="93">
        <v>3.1539195794916579</v>
      </c>
      <c r="AM176" s="49" t="s">
        <v>5559</v>
      </c>
      <c r="AN176" s="49"/>
      <c r="AO176" s="48" t="str" cm="1">
        <f t="array" ref="AO176">IFERROR(_xlfn.IFS(
AQ176="MPR ISSUE","PDH",
AQ176="BSS Hardware Issue","BSS",
AQ176="Sites strategiques, MLL, Pylone, etc.","ENVTECH",
AQ176="AKTIVCO DEFAUT GE &amp; POWER Cabinet","AKTIVCO",
AQ176="AKTIVCO Coupure ENEO &amp; Baisse de tension","AKTIVCO GRID ONLY",
AQ176="Coupure ENEO &amp; Baisse de tension","IHS GRID ONLY",
AQ176="Defaut GE &amp; POWER Cabinet","IHS",
AQ176="Sharing","Partners",
AQ176="Sites strategiques &amp; DataCenter","SST &amp; DC",
AQ176="Exclu","Exclu",
AQ176="SAT","SAT",
AQ176="SPARE-ISSUE","SPARE-ISSUE",
AQ176="Fiber CAmtel","TRANS_FO_CAMTEL",
AQ176="Fiber AOF","Fiber AOF",
AQ176="Projet OCM (HUAWEI)","TRAVAUX-HUAWEI",
AQ176="Projet OCM (NOKIA)","TRAVAUX-NOKIA",
AQ176="ACCESS-ISSUE","ACCESS-ISSUE",
AQ176="Projet OCM (ZTE, NOKIA, autres projets)","TRAVAUX OCM",
AQ176="No root CAuse","No root cause",
AQ176="ODU HS","PDH",
AQ176="IP &amp; VLAN","PDH",
AQ176="Warehouse HUAWEI","SPARE-ISSUE",
AQ176="SPARE-HS","SPARE-ISSUE",
AQ176="Power Telco","BSS",AQ176="no impacts","no impacts"
),"")</f>
        <v>BSS</v>
      </c>
      <c r="AP176" s="48" t="str" cm="1">
        <f t="array" ref="AP176">IFERROR(_xlfn.IFS(
AQ176="MPR ISSUE","TX ISSUE",
AQ176="BSS Hardware Issue","RAN ISSUE",
AQ176="Sites strategiques, MLL, Pylone, etc.","ENVTECH",
AQ176="AKTIVCO DEFAUT GE &amp; POWER Cabinet","POWER ISSUE",
AQ176="AKTIVCO Coupure ENEO &amp; Baisse de tension","POWER ISSUE",
AQ176="Coupure ENEO &amp; Baisse de tension","POWER ISSUE",
AQ176="Defaut GE &amp; POWER Cabinet","POWER ISSUE",
AQ176="Sharing","POWER ISSUE",
AQ176="Sites strategiques &amp; DataCenter","POWER ISSUE",
AQ176="Exclu","Exclu",
AQ176="SAT","TX ISSUE",
AQ176="SPARE-ISSUE","SPARE-ISSUE",
AQ176="Fiber CAmtel","TX ISSUE",
AQ176="Fiber AOF","TX ISSUE",
AQ176="Projet OCM (HUAWEI)","TRAVAUX-HUAWEI",
AQ176="Projet OCM (NOKIA)","TRAVAUX -NOKIA",
AQ176="ACCESS-ISSUE","ACCESS-ISSUE",
AQ176="Projet OCM (ZTE, NOKIA, autres projets)","TRAVAUX OCM",
AQ176="No root CAuse","No root cause",
AQ176="ODU HS","TX ISSUE",
AQ176="IP &amp; VLAN","TX ISSUE",
AQ176="Warehouse HUAWEI","SPARE-ISSUE",
AQ176="SPARE-HS","SPARE-ISSUE",
AQ176="Power Telco","RAN ISSUE",AQ176="no impacts","no impacts"
),"")</f>
        <v>RAN ISSUE</v>
      </c>
      <c r="AQ176" s="67" t="s">
        <v>5320</v>
      </c>
      <c r="AR176" s="48" t="str" cm="1">
        <f t="array" ref="AR176">IFERROR(_xlfn.IFS(
AQ176="MPR ISSUE","ACTIVE",
AQ176="BSS Hardware Issue","ACTIVE",
AQ176="Sites strategiques, MLL, Pylone, etc.","PASSIVE",
AQ176="AKTIVCO DEFAUT GE &amp; POWER Cabinet","PASSIVE",
AQ176="AKTIVCO Coupure ENEO &amp; Baisse de tension","PASSIVE",
AQ176="Coupure ENEO &amp; Baisse de tension","PASSIVE",
AQ176="Defaut GE &amp; POWER Cabinet","PASSIVE",
AQ176="Sharing","PASSIVE",
AQ176="Sites strategiques &amp; DataCenter","PASSIVE",
AQ176="Exclu","Exclu",
AQ176="SAT","ACTIVE",
AQ176="SPARE-ISSUE","SPARE-ISSUE",
AQ176="Fiber CAmtel","ACTIVE",
AQ176="Fiber AOF","ACTIVE",
AQ176="Projet OCM (HUAWEI)","PLANNED WORKS",
AQ176="Projet OCM (NOKIA)","PLANNED WORKS",
AQ176="ACCESS-ISSUE","ACCESS-ISSUE",
AQ176="Projet OCM (ZTE, NOKIA, autres projets)","PLANNED WORKS",
AQ176="No root CAuse","No root cause",
AQ176="ODU HS","ACTIVE",
AQ176="IP &amp; VLAN","ACTIVE",
AQ176="Warehouse HUAWEI","SPARE-ISSUE",
AQ176="SPARE-HS","SPARE-ISSUE",
AQ176="Power Telco","ACTIVE", AQ176="no impacts","no impacts"
),"")</f>
        <v>ACTIVE</v>
      </c>
      <c r="AS176" s="92" t="s">
        <v>6017</v>
      </c>
      <c r="AT176" s="98" t="s">
        <v>4546</v>
      </c>
      <c r="AV176" s="17" t="s">
        <v>5537</v>
      </c>
      <c r="AW176" s="7" t="s">
        <v>5950</v>
      </c>
      <c r="AX176" s="6" t="s">
        <v>5537</v>
      </c>
      <c r="AY176" s="7"/>
      <c r="AZ176" s="3" t="s">
        <v>5537</v>
      </c>
      <c r="BA176" s="18" t="s">
        <v>5537</v>
      </c>
      <c r="BB176" s="18" t="s">
        <v>5537</v>
      </c>
      <c r="BC176" s="18" t="s">
        <v>5537</v>
      </c>
      <c r="BD176" s="18" t="s">
        <v>5537</v>
      </c>
      <c r="BE176" s="18" t="s">
        <v>5537</v>
      </c>
      <c r="BF176" s="18" t="s">
        <v>5537</v>
      </c>
      <c r="BG176" s="18" t="s">
        <v>5537</v>
      </c>
      <c r="BH176" s="18" t="s">
        <v>5537</v>
      </c>
      <c r="BI176" s="18" t="s">
        <v>5537</v>
      </c>
      <c r="BJ176" s="18" t="s">
        <v>5537</v>
      </c>
      <c r="BK176" s="18" t="s">
        <v>5537</v>
      </c>
      <c r="BL176" s="9" t="s">
        <v>5537</v>
      </c>
      <c r="BM176" s="14" t="s">
        <v>6405</v>
      </c>
      <c r="BN176" s="14" t="s">
        <v>4546</v>
      </c>
      <c r="BO176" s="14" t="str">
        <f>_xlfn.XLOOKUP(B176,'[4]cell downs 18042026 17h'!$B:$B,'[4]cell downs 18042026 17h'!$B:$B,"")</f>
        <v/>
      </c>
      <c r="BP176" s="14" t="str">
        <f>_xlfn.XLOOKUP(B176,'[5]Cells Huawei 19042026 15h'!$B:$B,'[5]Cells Huawei 19042026 15h'!$B:$B,"")</f>
        <v/>
      </c>
      <c r="BQ176" s="9" t="str">
        <f>_xlfn.XLOOKUP(B176,'[6]cells down 19042026 9H40'!$B:$B,'[6]cells down 19042026 9H40'!$B:$B,"")</f>
        <v/>
      </c>
      <c r="BR176" s="9" t="s">
        <v>4546</v>
      </c>
      <c r="BS176" s="9" t="s">
        <v>5537</v>
      </c>
      <c r="BT176" s="108"/>
    </row>
    <row r="177" spans="1:72" s="9" customFormat="1" x14ac:dyDescent="0.35">
      <c r="A177" s="1" t="s">
        <v>180</v>
      </c>
      <c r="B177" s="8" t="s">
        <v>181</v>
      </c>
      <c r="C177" s="3" t="str">
        <f>_xlfn.XLOOKUP(B177,'[1]daily break down'!$D:$D,'[1]daily break down'!$E:$E,"")</f>
        <v>ADAMAOUA</v>
      </c>
      <c r="D177" s="1" t="s">
        <v>11</v>
      </c>
      <c r="E177" s="1" t="s">
        <v>66</v>
      </c>
      <c r="F177" s="3" t="s">
        <v>90</v>
      </c>
      <c r="G177" s="1" t="s">
        <v>182</v>
      </c>
      <c r="H177" s="33" t="str">
        <f>_xlfn.XLOOKUP(B177,[2]CALCULATION!$B:$B,[2]CALCULATION!$H:$H,"")</f>
        <v>NOKIA</v>
      </c>
      <c r="I177" s="28">
        <v>4.1512243145990134E-2</v>
      </c>
      <c r="J177" s="28">
        <v>8.0871063184374495E-2</v>
      </c>
      <c r="K177" s="28">
        <v>2.2859866522783903</v>
      </c>
      <c r="L177" s="28">
        <v>4.2624911589513613E-2</v>
      </c>
      <c r="M177" s="28">
        <v>1.1862386523173134E-2</v>
      </c>
      <c r="N177" s="28">
        <v>2.6577075619254754E-2</v>
      </c>
      <c r="O177" s="28">
        <v>3.1990701228378362</v>
      </c>
      <c r="P177" s="28">
        <v>3.0859146581084493</v>
      </c>
      <c r="Q177" s="28">
        <v>3.1306827829494313</v>
      </c>
      <c r="R177" s="28">
        <v>3.0865391903744066</v>
      </c>
      <c r="S177" s="93">
        <v>3.1399814525555763</v>
      </c>
      <c r="T177" s="93">
        <f>_xlfn.XLOOKUP(B177,'[3]Nur des jours'!$B:$B,'[3]Nur des jours'!$U:$U,"")</f>
        <v>11.461092693096091</v>
      </c>
      <c r="U177" s="93">
        <v>3.0819015332460129</v>
      </c>
      <c r="V177" s="93">
        <v>3.0819015332460129</v>
      </c>
      <c r="W177" s="93">
        <v>11.461092693096091</v>
      </c>
      <c r="X177" s="93">
        <v>5.3653378550857926</v>
      </c>
      <c r="Y177" s="93">
        <v>13.874050769563482</v>
      </c>
      <c r="Z177" s="93">
        <v>4.9087756412811906E-2</v>
      </c>
      <c r="AA177" s="93">
        <v>7.4915999766370228E-3</v>
      </c>
      <c r="AB177" s="93">
        <v>0.22837341481371765</v>
      </c>
      <c r="AC177" s="93">
        <f>_xlfn.XLOOKUP(B177,'[3]Nur des jours'!$B:$B,'[3]Nur des jours'!$N:$N,"")</f>
        <v>1.6220547369688791</v>
      </c>
      <c r="AD177" s="93">
        <v>1.6220547369688791</v>
      </c>
      <c r="AE177" s="93">
        <v>3.0819015332460129</v>
      </c>
      <c r="AF177" s="93">
        <v>3.0819015332460129</v>
      </c>
      <c r="AG177" s="93"/>
      <c r="AH177" s="93">
        <v>3.1398526574611214</v>
      </c>
      <c r="AI177" s="93">
        <v>0.10603635360838339</v>
      </c>
      <c r="AJ177" s="93">
        <v>9.3077251132401813</v>
      </c>
      <c r="AK177" s="93">
        <v>0</v>
      </c>
      <c r="AL177" s="93">
        <v>3.1398526574611214</v>
      </c>
      <c r="AM177" s="49" t="s">
        <v>5559</v>
      </c>
      <c r="AN177" s="49"/>
      <c r="AO177" s="48" t="str" cm="1">
        <f t="array" ref="AO177">IFERROR(_xlfn.IFS(
AQ177="MPR ISSUE","PDH",
AQ177="BSS Hardware Issue","BSS",
AQ177="Sites strategiques, MLL, Pylone, etc.","ENVTECH",
AQ177="AKTIVCO DEFAUT GE &amp; POWER Cabinet","AKTIVCO",
AQ177="AKTIVCO Coupure ENEO &amp; Baisse de tension","AKTIVCO GRID ONLY",
AQ177="Coupure ENEO &amp; Baisse de tension","IHS GRID ONLY",
AQ177="Defaut GE &amp; POWER Cabinet","IHS",
AQ177="Sharing","Partners",
AQ177="Sites strategiques &amp; DataCenter","SST &amp; DC",
AQ177="Exclu","Exclu",
AQ177="SAT","SAT",
AQ177="SPARE-ISSUE","SPARE-ISSUE",
AQ177="Fiber CAmtel","TRANS_FO_CAMTEL",
AQ177="Fiber AOF","Fiber AOF",
AQ177="Projet OCM (HUAWEI)","TRAVAUX-HUAWEI",
AQ177="Projet OCM (NOKIA)","TRAVAUX-NOKIA",
AQ177="ACCESS-ISSUE","ACCESS-ISSUE",
AQ177="Projet OCM (ZTE, NOKIA, autres projets)","TRAVAUX OCM",
AQ177="No root CAuse","No root cause",
AQ177="ODU HS","PDH",
AQ177="IP &amp; VLAN","PDH",
AQ177="Warehouse HUAWEI","SPARE-ISSUE",
AQ177="SPARE-HS","SPARE-ISSUE",
AQ177="Power Telco","BSS",AQ177="no impacts","no impacts"
),"")</f>
        <v>SPARE-ISSUE</v>
      </c>
      <c r="AP177" s="48" t="str" cm="1">
        <f t="array" ref="AP177">IFERROR(_xlfn.IFS(
AQ177="MPR ISSUE","TX ISSUE",
AQ177="BSS Hardware Issue","RAN ISSUE",
AQ177="Sites strategiques, MLL, Pylone, etc.","ENVTECH",
AQ177="AKTIVCO DEFAUT GE &amp; POWER Cabinet","POWER ISSUE",
AQ177="AKTIVCO Coupure ENEO &amp; Baisse de tension","POWER ISSUE",
AQ177="Coupure ENEO &amp; Baisse de tension","POWER ISSUE",
AQ177="Defaut GE &amp; POWER Cabinet","POWER ISSUE",
AQ177="Sharing","POWER ISSUE",
AQ177="Sites strategiques &amp; DataCenter","POWER ISSUE",
AQ177="Exclu","Exclu",
AQ177="SAT","TX ISSUE",
AQ177="SPARE-ISSUE","SPARE-ISSUE",
AQ177="Fiber CAmtel","TX ISSUE",
AQ177="Fiber AOF","TX ISSUE",
AQ177="Projet OCM (HUAWEI)","TRAVAUX-HUAWEI",
AQ177="Projet OCM (NOKIA)","TRAVAUX -NOKIA",
AQ177="ACCESS-ISSUE","ACCESS-ISSUE",
AQ177="Projet OCM (ZTE, NOKIA, autres projets)","TRAVAUX OCM",
AQ177="No root CAuse","No root cause",
AQ177="ODU HS","TX ISSUE",
AQ177="IP &amp; VLAN","TX ISSUE",
AQ177="Warehouse HUAWEI","SPARE-ISSUE",
AQ177="SPARE-HS","SPARE-ISSUE",
AQ177="Power Telco","RAN ISSUE",AQ177="no impacts","no impacts"
),"")</f>
        <v>SPARE-ISSUE</v>
      </c>
      <c r="AQ177" s="67" t="s">
        <v>5336</v>
      </c>
      <c r="AR177" s="48" t="str" cm="1">
        <f t="array" ref="AR177">IFERROR(_xlfn.IFS(
AQ177="MPR ISSUE","ACTIVE",
AQ177="BSS Hardware Issue","ACTIVE",
AQ177="Sites strategiques, MLL, Pylone, etc.","PASSIVE",
AQ177="AKTIVCO DEFAUT GE &amp; POWER Cabinet","PASSIVE",
AQ177="AKTIVCO Coupure ENEO &amp; Baisse de tension","PASSIVE",
AQ177="Coupure ENEO &amp; Baisse de tension","PASSIVE",
AQ177="Defaut GE &amp; POWER Cabinet","PASSIVE",
AQ177="Sharing","PASSIVE",
AQ177="Sites strategiques &amp; DataCenter","PASSIVE",
AQ177="Exclu","Exclu",
AQ177="SAT","ACTIVE",
AQ177="SPARE-ISSUE","SPARE-ISSUE",
AQ177="Fiber CAmtel","ACTIVE",
AQ177="Fiber AOF","ACTIVE",
AQ177="Projet OCM (HUAWEI)","PLANNED WORKS",
AQ177="Projet OCM (NOKIA)","PLANNED WORKS",
AQ177="ACCESS-ISSUE","ACCESS-ISSUE",
AQ177="Projet OCM (ZTE, NOKIA, autres projets)","PLANNED WORKS",
AQ177="No root CAuse","No root cause",
AQ177="ODU HS","ACTIVE",
AQ177="IP &amp; VLAN","ACTIVE",
AQ177="Warehouse HUAWEI","SPARE-ISSUE",
AQ177="SPARE-HS","SPARE-ISSUE",
AQ177="Power Telco","ACTIVE", AQ177="no impacts","no impacts"
),"")</f>
        <v>SPARE-ISSUE</v>
      </c>
      <c r="AS177" s="92" t="s">
        <v>5982</v>
      </c>
      <c r="AT177" s="98" t="s">
        <v>181</v>
      </c>
      <c r="AV177" s="17" t="s">
        <v>5537</v>
      </c>
      <c r="AW177" s="7" t="s">
        <v>6071</v>
      </c>
      <c r="AX177" s="6" t="s">
        <v>5537</v>
      </c>
      <c r="AY177" s="7"/>
      <c r="AZ177" s="3" t="s">
        <v>5537</v>
      </c>
      <c r="BA177" s="18" t="s">
        <v>5537</v>
      </c>
      <c r="BB177" s="18" t="s">
        <v>5537</v>
      </c>
      <c r="BC177" s="18" t="s">
        <v>5537</v>
      </c>
      <c r="BD177" s="18" t="s">
        <v>5537</v>
      </c>
      <c r="BE177" s="18" t="s">
        <v>5537</v>
      </c>
      <c r="BF177" s="18" t="s">
        <v>5537</v>
      </c>
      <c r="BG177" s="18" t="s">
        <v>6210</v>
      </c>
      <c r="BH177" s="18" t="s">
        <v>6210</v>
      </c>
      <c r="BI177" s="18" t="s">
        <v>5537</v>
      </c>
      <c r="BJ177" s="18" t="s">
        <v>5537</v>
      </c>
      <c r="BK177" s="18" t="s">
        <v>5537</v>
      </c>
      <c r="BL177" s="9" t="s">
        <v>6211</v>
      </c>
      <c r="BM177" s="14" t="s">
        <v>6408</v>
      </c>
      <c r="BN177" s="14" t="s">
        <v>5537</v>
      </c>
      <c r="BO177" s="14" t="str">
        <f>_xlfn.XLOOKUP(B177,'[4]cell downs 18042026 17h'!$B:$B,'[4]cell downs 18042026 17h'!$B:$B,"")</f>
        <v>ADM_141</v>
      </c>
      <c r="BP177" s="14" t="str">
        <f>_xlfn.XLOOKUP(B177,'[5]Cells Huawei 19042026 15h'!$B:$B,'[5]Cells Huawei 19042026 15h'!$B:$B,"")</f>
        <v/>
      </c>
      <c r="BQ177" s="9" t="str">
        <f>_xlfn.XLOOKUP(B177,'[6]cells down 19042026 9H40'!$B:$B,'[6]cells down 19042026 9H40'!$B:$B,"")</f>
        <v/>
      </c>
      <c r="BR177" s="9" t="s">
        <v>181</v>
      </c>
      <c r="BS177" s="9" t="s">
        <v>5537</v>
      </c>
      <c r="BT177" s="108"/>
    </row>
    <row r="178" spans="1:72" s="9" customFormat="1" ht="20.5" customHeight="1" x14ac:dyDescent="0.35">
      <c r="A178" s="1" t="s">
        <v>617</v>
      </c>
      <c r="B178" s="8" t="s">
        <v>618</v>
      </c>
      <c r="C178" s="3" t="str">
        <f>_xlfn.XLOOKUP(B178,'[1]daily break down'!$D:$D,'[1]daily break down'!$E:$E,"")</f>
        <v>CENTRE</v>
      </c>
      <c r="D178" s="1" t="s">
        <v>11</v>
      </c>
      <c r="E178" s="1" t="s">
        <v>96</v>
      </c>
      <c r="F178" s="3" t="s">
        <v>226</v>
      </c>
      <c r="G178" s="1" t="s">
        <v>619</v>
      </c>
      <c r="H178" s="33" t="str">
        <f>_xlfn.XLOOKUP(B178,[2]CALCULATION!$B:$B,[2]CALCULATION!$H:$H,"")</f>
        <v>NOKIA</v>
      </c>
      <c r="I178" s="28">
        <v>1.5826670148073954</v>
      </c>
      <c r="J178" s="28">
        <v>1.5925119780385979</v>
      </c>
      <c r="K178" s="28">
        <v>1.611524171524942</v>
      </c>
      <c r="L178" s="28">
        <v>1.5917272345926323</v>
      </c>
      <c r="M178" s="28">
        <v>1.5814363944034948</v>
      </c>
      <c r="N178" s="28">
        <v>1.6092234464219979</v>
      </c>
      <c r="O178" s="28">
        <v>1.6052640590355358</v>
      </c>
      <c r="P178" s="28">
        <v>1.5894086744113711</v>
      </c>
      <c r="Q178" s="28">
        <v>1.5990396167027647</v>
      </c>
      <c r="R178" s="28">
        <v>1.602232095721579</v>
      </c>
      <c r="S178" s="93">
        <v>2.1859563739716292</v>
      </c>
      <c r="T178" s="93">
        <f>_xlfn.XLOOKUP(B178,'[3]Nur des jours'!$B:$B,'[3]Nur des jours'!$U:$U,"")</f>
        <v>3.6714935522624867</v>
      </c>
      <c r="U178" s="93">
        <v>1.9106541050643062</v>
      </c>
      <c r="V178" s="93">
        <v>4.5243313272437238</v>
      </c>
      <c r="W178" s="93">
        <v>3.6714935522624867</v>
      </c>
      <c r="X178" s="93">
        <v>1.721263408411879</v>
      </c>
      <c r="Y178" s="93">
        <v>1.6846479926262654</v>
      </c>
      <c r="Z178" s="93">
        <v>4.6213541532903575</v>
      </c>
      <c r="AA178" s="93">
        <v>3.7963391004842575</v>
      </c>
      <c r="AB178" s="93">
        <v>1.6629962075489464</v>
      </c>
      <c r="AC178" s="93">
        <f>_xlfn.XLOOKUP(B178,'[3]Nur des jours'!$B:$B,'[3]Nur des jours'!$N:$N,"")</f>
        <v>2.6272318817006393</v>
      </c>
      <c r="AD178" s="93">
        <v>2.6272318817006393</v>
      </c>
      <c r="AE178" s="93">
        <v>3.1571477286671059</v>
      </c>
      <c r="AF178" s="93">
        <v>3.1412210037296719</v>
      </c>
      <c r="AG178" s="93"/>
      <c r="AH178" s="93">
        <v>3.1303059357994254</v>
      </c>
      <c r="AI178" s="93">
        <v>21.920924107446176</v>
      </c>
      <c r="AJ178" s="93">
        <v>0</v>
      </c>
      <c r="AK178" s="93">
        <v>0</v>
      </c>
      <c r="AL178" s="93">
        <v>3.1303059357994254</v>
      </c>
      <c r="AM178" s="49" t="s">
        <v>5559</v>
      </c>
      <c r="AN178" s="49"/>
      <c r="AO178" s="48" t="str" cm="1">
        <f t="array" ref="AO178">IFERROR(_xlfn.IFS(
AQ178="MPR ISSUE","PDH",
AQ178="BSS Hardware Issue","BSS",
AQ178="Sites strategiques, MLL, Pylone, etc.","ENVTECH",
AQ178="AKTIVCO DEFAUT GE &amp; POWER Cabinet","AKTIVCO",
AQ178="AKTIVCO Coupure ENEO &amp; Baisse de tension","AKTIVCO GRID ONLY",
AQ178="Coupure ENEO &amp; Baisse de tension","IHS GRID ONLY",
AQ178="Defaut GE &amp; POWER Cabinet","IHS",
AQ178="Sharing","Partners",
AQ178="Sites strategiques &amp; DataCenter","SST &amp; DC",
AQ178="Exclu","Exclu",
AQ178="SAT","SAT",
AQ178="SPARE-ISSUE","SPARE-ISSUE",
AQ178="Fiber CAmtel","TRANS_FO_CAMTEL",
AQ178="Fiber AOF","Fiber AOF",
AQ178="Projet OCM (HUAWEI)","TRAVAUX-HUAWEI",
AQ178="Projet OCM (NOKIA)","TRAVAUX-NOKIA",
AQ178="ACCESS-ISSUE","ACCESS-ISSUE",
AQ178="Projet OCM (ZTE, NOKIA, autres projets)","TRAVAUX OCM",
AQ178="No root CAuse","No root cause",
AQ178="ODU HS","PDH",
AQ178="IP &amp; VLAN","PDH",
AQ178="Warehouse HUAWEI","SPARE-ISSUE",
AQ178="SPARE-HS","SPARE-ISSUE",
AQ178="Power Telco","BSS",AQ178="no impacts","no impacts"
),"")</f>
        <v>No root cause</v>
      </c>
      <c r="AP178" s="48" t="str" cm="1">
        <f t="array" ref="AP178">IFERROR(_xlfn.IFS(
AQ178="MPR ISSUE","TX ISSUE",
AQ178="BSS Hardware Issue","RAN ISSUE",
AQ178="Sites strategiques, MLL, Pylone, etc.","ENVTECH",
AQ178="AKTIVCO DEFAUT GE &amp; POWER Cabinet","POWER ISSUE",
AQ178="AKTIVCO Coupure ENEO &amp; Baisse de tension","POWER ISSUE",
AQ178="Coupure ENEO &amp; Baisse de tension","POWER ISSUE",
AQ178="Defaut GE &amp; POWER Cabinet","POWER ISSUE",
AQ178="Sharing","POWER ISSUE",
AQ178="Sites strategiques &amp; DataCenter","POWER ISSUE",
AQ178="Exclu","Exclu",
AQ178="SAT","TX ISSUE",
AQ178="SPARE-ISSUE","SPARE-ISSUE",
AQ178="Fiber CAmtel","TX ISSUE",
AQ178="Fiber AOF","TX ISSUE",
AQ178="Projet OCM (HUAWEI)","TRAVAUX-HUAWEI",
AQ178="Projet OCM (NOKIA)","TRAVAUX -NOKIA",
AQ178="ACCESS-ISSUE","ACCESS-ISSUE",
AQ178="Projet OCM (ZTE, NOKIA, autres projets)","TRAVAUX OCM",
AQ178="No root CAuse","No root cause",
AQ178="ODU HS","TX ISSUE",
AQ178="IP &amp; VLAN","TX ISSUE",
AQ178="Warehouse HUAWEI","SPARE-ISSUE",
AQ178="SPARE-HS","SPARE-ISSUE",
AQ178="Power Telco","RAN ISSUE",AQ178="no impacts","no impacts"
),"")</f>
        <v>No root cause</v>
      </c>
      <c r="AQ178" s="67" t="s">
        <v>5344</v>
      </c>
      <c r="AR178" s="48" t="str" cm="1">
        <f t="array" ref="AR178">IFERROR(_xlfn.IFS(
AQ178="MPR ISSUE","ACTIVE",
AQ178="BSS Hardware Issue","ACTIVE",
AQ178="Sites strategiques, MLL, Pylone, etc.","PASSIVE",
AQ178="AKTIVCO DEFAUT GE &amp; POWER Cabinet","PASSIVE",
AQ178="AKTIVCO Coupure ENEO &amp; Baisse de tension","PASSIVE",
AQ178="Coupure ENEO &amp; Baisse de tension","PASSIVE",
AQ178="Defaut GE &amp; POWER Cabinet","PASSIVE",
AQ178="Sharing","PASSIVE",
AQ178="Sites strategiques &amp; DataCenter","PASSIVE",
AQ178="Exclu","Exclu",
AQ178="SAT","ACTIVE",
AQ178="SPARE-ISSUE","SPARE-ISSUE",
AQ178="Fiber CAmtel","ACTIVE",
AQ178="Fiber AOF","ACTIVE",
AQ178="Projet OCM (HUAWEI)","PLANNED WORKS",
AQ178="Projet OCM (NOKIA)","PLANNED WORKS",
AQ178="ACCESS-ISSUE","ACCESS-ISSUE",
AQ178="Projet OCM (ZTE, NOKIA, autres projets)","PLANNED WORKS",
AQ178="No root CAuse","No root cause",
AQ178="ODU HS","ACTIVE",
AQ178="IP &amp; VLAN","ACTIVE",
AQ178="Warehouse HUAWEI","SPARE-ISSUE",
AQ178="SPARE-HS","SPARE-ISSUE",
AQ178="Power Telco","ACTIVE", AQ178="no impacts","no impacts"
),"")</f>
        <v>No root cause</v>
      </c>
      <c r="AS178" s="92" t="s">
        <v>5950</v>
      </c>
      <c r="AT178" s="98" t="s">
        <v>618</v>
      </c>
      <c r="AV178" s="17" t="s">
        <v>5537</v>
      </c>
      <c r="AW178" s="7" t="s">
        <v>5950</v>
      </c>
      <c r="AX178" s="6" t="s">
        <v>5537</v>
      </c>
      <c r="AY178" s="7"/>
      <c r="AZ178" s="3" t="s">
        <v>5537</v>
      </c>
      <c r="BA178" s="18" t="s">
        <v>5537</v>
      </c>
      <c r="BB178" s="18" t="s">
        <v>5537</v>
      </c>
      <c r="BC178" s="18" t="s">
        <v>5537</v>
      </c>
      <c r="BD178" s="18" t="s">
        <v>5537</v>
      </c>
      <c r="BE178" s="18" t="s">
        <v>5537</v>
      </c>
      <c r="BF178" s="18" t="s">
        <v>5537</v>
      </c>
      <c r="BG178" s="18" t="s">
        <v>5537</v>
      </c>
      <c r="BH178" s="18" t="s">
        <v>5537</v>
      </c>
      <c r="BI178" s="18" t="s">
        <v>5537</v>
      </c>
      <c r="BJ178" s="18" t="s">
        <v>5537</v>
      </c>
      <c r="BK178" s="18" t="s">
        <v>5537</v>
      </c>
      <c r="BL178" s="9" t="s">
        <v>5537</v>
      </c>
      <c r="BM178" s="14" t="s">
        <v>6391</v>
      </c>
      <c r="BN178" s="14" t="s">
        <v>5537</v>
      </c>
      <c r="BO178" s="14" t="str">
        <f>_xlfn.XLOOKUP(B178,'[4]cell downs 18042026 17h'!$B:$B,'[4]cell downs 18042026 17h'!$B:$B,"")</f>
        <v/>
      </c>
      <c r="BP178" s="14" t="str">
        <f>_xlfn.XLOOKUP(B178,'[5]Cells Huawei 19042026 15h'!$B:$B,'[5]Cells Huawei 19042026 15h'!$B:$B,"")</f>
        <v/>
      </c>
      <c r="BQ178" s="9" t="str">
        <f>_xlfn.XLOOKUP(B178,'[6]cells down 19042026 9H40'!$B:$B,'[6]cells down 19042026 9H40'!$B:$B,"")</f>
        <v/>
      </c>
      <c r="BR178" s="9" t="s">
        <v>618</v>
      </c>
      <c r="BS178" s="9" t="s">
        <v>12</v>
      </c>
      <c r="BT178" s="108"/>
    </row>
    <row r="179" spans="1:72" s="9" customFormat="1" x14ac:dyDescent="0.35">
      <c r="A179" s="1" t="s">
        <v>1206</v>
      </c>
      <c r="B179" s="1" t="s">
        <v>1207</v>
      </c>
      <c r="C179" s="3" t="str">
        <f>_xlfn.XLOOKUP(B179,'[1]daily break down'!$D:$D,'[1]daily break down'!$E:$E,"")</f>
        <v>EXTREME-NORD</v>
      </c>
      <c r="D179" s="1" t="s">
        <v>11</v>
      </c>
      <c r="E179" s="1" t="s">
        <v>96</v>
      </c>
      <c r="F179" s="3" t="s">
        <v>55</v>
      </c>
      <c r="G179" s="1" t="s">
        <v>1208</v>
      </c>
      <c r="H179" s="33" t="str">
        <f>_xlfn.XLOOKUP(B179,[2]CALCULATION!$B:$B,[2]CALCULATION!$H:$H,"")</f>
        <v>NOKIA</v>
      </c>
      <c r="I179" s="28">
        <v>4.6736752258432848</v>
      </c>
      <c r="J179" s="28">
        <v>4.6739998655283364</v>
      </c>
      <c r="K179" s="28">
        <v>4.6737834390716344</v>
      </c>
      <c r="L179" s="28">
        <v>4.6740539721425112</v>
      </c>
      <c r="M179" s="28">
        <v>4.6739457589141615</v>
      </c>
      <c r="N179" s="28">
        <v>4.6754618283066369</v>
      </c>
      <c r="O179" s="28">
        <v>4.6791369694629692</v>
      </c>
      <c r="P179" s="28">
        <v>4.6739998655283364</v>
      </c>
      <c r="Q179" s="28">
        <v>4.6737834390716344</v>
      </c>
      <c r="R179" s="28">
        <v>4.6755349675966649</v>
      </c>
      <c r="S179" s="93">
        <v>4.6742703985992131</v>
      </c>
      <c r="T179" s="93">
        <f>_xlfn.XLOOKUP(B179,'[3]Nur des jours'!$B:$B,'[3]Nur des jours'!$U:$U,"")</f>
        <v>3.0813308107398565</v>
      </c>
      <c r="U179" s="93">
        <v>3.1160720525044576</v>
      </c>
      <c r="V179" s="93">
        <v>3.0813664808964911</v>
      </c>
      <c r="W179" s="93">
        <v>3.0813308107398565</v>
      </c>
      <c r="X179" s="93">
        <v>3.0814378212097608</v>
      </c>
      <c r="Y179" s="93">
        <v>3.0813664808964911</v>
      </c>
      <c r="Z179" s="93">
        <v>3.0811167898000473</v>
      </c>
      <c r="AA179" s="93">
        <v>3.0811524599566824</v>
      </c>
      <c r="AB179" s="93">
        <v>3.0811881301133166</v>
      </c>
      <c r="AC179" s="93">
        <f>_xlfn.XLOOKUP(B179,'[3]Nur des jours'!$B:$B,'[3]Nur des jours'!$N:$N,"")</f>
        <v>3.0822403997340437</v>
      </c>
      <c r="AD179" s="93">
        <v>3.0822403997340437</v>
      </c>
      <c r="AE179" s="93">
        <v>3.0811881301133166</v>
      </c>
      <c r="AF179" s="93">
        <v>3.0815091615230297</v>
      </c>
      <c r="AG179" s="93"/>
      <c r="AH179" s="93">
        <v>3.1177164761592779</v>
      </c>
      <c r="AI179" s="93">
        <v>21.577960824750509</v>
      </c>
      <c r="AJ179" s="93">
        <v>0.10838372153646239</v>
      </c>
      <c r="AK179" s="93">
        <v>0</v>
      </c>
      <c r="AL179" s="93">
        <v>3.1177164761592779</v>
      </c>
      <c r="AM179" s="49" t="s">
        <v>5601</v>
      </c>
      <c r="AN179" s="49"/>
      <c r="AO179" s="48" t="str" cm="1">
        <f t="array" ref="AO179">IFERROR(_xlfn.IFS(
AQ179="MPR ISSUE","PDH",
AQ179="BSS Hardware Issue","BSS",
AQ179="Sites strategiques, MLL, Pylone, etc.","ENVTECH",
AQ179="AKTIVCO DEFAUT GE &amp; POWER Cabinet","AKTIVCO",
AQ179="AKTIVCO Coupure ENEO &amp; Baisse de tension","AKTIVCO GRID ONLY",
AQ179="Coupure ENEO &amp; Baisse de tension","IHS GRID ONLY",
AQ179="Defaut GE &amp; POWER Cabinet","IHS",
AQ179="Sharing","Partners",
AQ179="Sites strategiques &amp; DataCenter","SST &amp; DC",
AQ179="Exclu","Exclu",
AQ179="SAT","SAT",
AQ179="SPARE-ISSUE","SPARE-ISSUE",
AQ179="Fiber CAmtel","TRANS_FO_CAMTEL",
AQ179="Fiber AOF","Fiber AOF",
AQ179="Projet OCM (HUAWEI)","TRAVAUX-HUAWEI",
AQ179="Projet OCM (NOKIA)","TRAVAUX-NOKIA",
AQ179="ACCESS-ISSUE","ACCESS-ISSUE",
AQ179="Projet OCM (ZTE, NOKIA, autres projets)","TRAVAUX OCM",
AQ179="No root CAuse","No root cause",
AQ179="ODU HS","PDH",
AQ179="IP &amp; VLAN","PDH",
AQ179="Warehouse HUAWEI","SPARE-ISSUE",
AQ179="SPARE-HS","SPARE-ISSUE",
AQ179="Power Telco","BSS",AQ179="no impacts","no impacts"
),"")</f>
        <v>ACCESS-ISSUE</v>
      </c>
      <c r="AP179" s="48" t="str" cm="1">
        <f t="array" ref="AP179">IFERROR(_xlfn.IFS(
AQ179="MPR ISSUE","TX ISSUE",
AQ179="BSS Hardware Issue","RAN ISSUE",
AQ179="Sites strategiques, MLL, Pylone, etc.","ENVTECH",
AQ179="AKTIVCO DEFAUT GE &amp; POWER Cabinet","POWER ISSUE",
AQ179="AKTIVCO Coupure ENEO &amp; Baisse de tension","POWER ISSUE",
AQ179="Coupure ENEO &amp; Baisse de tension","POWER ISSUE",
AQ179="Defaut GE &amp; POWER Cabinet","POWER ISSUE",
AQ179="Sharing","POWER ISSUE",
AQ179="Sites strategiques &amp; DataCenter","POWER ISSUE",
AQ179="Exclu","Exclu",
AQ179="SAT","TX ISSUE",
AQ179="SPARE-ISSUE","SPARE-ISSUE",
AQ179="Fiber CAmtel","TX ISSUE",
AQ179="Fiber AOF","TX ISSUE",
AQ179="Projet OCM (HUAWEI)","TRAVAUX-HUAWEI",
AQ179="Projet OCM (NOKIA)","TRAVAUX -NOKIA",
AQ179="ACCESS-ISSUE","ACCESS-ISSUE",
AQ179="Projet OCM (ZTE, NOKIA, autres projets)","TRAVAUX OCM",
AQ179="No root CAuse","No root cause",
AQ179="ODU HS","TX ISSUE",
AQ179="IP &amp; VLAN","TX ISSUE",
AQ179="Warehouse HUAWEI","SPARE-ISSUE",
AQ179="SPARE-HS","SPARE-ISSUE",
AQ179="Power Telco","RAN ISSUE",AQ179="no impacts","no impacts"
),"")</f>
        <v>ACCESS-ISSUE</v>
      </c>
      <c r="AQ179" s="67" t="s">
        <v>25</v>
      </c>
      <c r="AR179" s="48" t="str" cm="1">
        <f t="array" ref="AR179">IFERROR(_xlfn.IFS(
AQ179="MPR ISSUE","ACTIVE",
AQ179="BSS Hardware Issue","ACTIVE",
AQ179="Sites strategiques, MLL, Pylone, etc.","PASSIVE",
AQ179="AKTIVCO DEFAUT GE &amp; POWER Cabinet","PASSIVE",
AQ179="AKTIVCO Coupure ENEO &amp; Baisse de tension","PASSIVE",
AQ179="Coupure ENEO &amp; Baisse de tension","PASSIVE",
AQ179="Defaut GE &amp; POWER Cabinet","PASSIVE",
AQ179="Sharing","PASSIVE",
AQ179="Sites strategiques &amp; DataCenter","PASSIVE",
AQ179="Exclu","Exclu",
AQ179="SAT","ACTIVE",
AQ179="SPARE-ISSUE","SPARE-ISSUE",
AQ179="Fiber CAmtel","ACTIVE",
AQ179="Fiber AOF","ACTIVE",
AQ179="Projet OCM (HUAWEI)","PLANNED WORKS",
AQ179="Projet OCM (NOKIA)","PLANNED WORKS",
AQ179="ACCESS-ISSUE","ACCESS-ISSUE",
AQ179="Projet OCM (ZTE, NOKIA, autres projets)","PLANNED WORKS",
AQ179="No root CAuse","No root cause",
AQ179="ODU HS","ACTIVE",
AQ179="IP &amp; VLAN","ACTIVE",
AQ179="Warehouse HUAWEI","SPARE-ISSUE",
AQ179="SPARE-HS","SPARE-ISSUE",
AQ179="Power Telco","ACTIVE", AQ179="no impacts","no impacts"
),"")</f>
        <v>ACCESS-ISSUE</v>
      </c>
      <c r="AS179" s="92" t="s">
        <v>5671</v>
      </c>
      <c r="AT179" s="92" t="s">
        <v>1207</v>
      </c>
      <c r="AV179" s="17" t="s">
        <v>5537</v>
      </c>
      <c r="AW179" s="7" t="s">
        <v>5537</v>
      </c>
      <c r="AX179" s="6" t="s">
        <v>5537</v>
      </c>
      <c r="AY179" s="7"/>
      <c r="AZ179" s="3" t="s">
        <v>5537</v>
      </c>
      <c r="BA179" s="18" t="s">
        <v>5537</v>
      </c>
      <c r="BB179" s="18" t="s">
        <v>5537</v>
      </c>
      <c r="BC179" s="18" t="s">
        <v>5537</v>
      </c>
      <c r="BD179" s="18" t="s">
        <v>5537</v>
      </c>
      <c r="BE179" s="18" t="s">
        <v>5537</v>
      </c>
      <c r="BF179" s="18" t="s">
        <v>5537</v>
      </c>
      <c r="BG179" s="18" t="s">
        <v>6212</v>
      </c>
      <c r="BH179" s="18" t="s">
        <v>6212</v>
      </c>
      <c r="BI179" s="18" t="s">
        <v>6212</v>
      </c>
      <c r="BJ179" s="18" t="s">
        <v>5537</v>
      </c>
      <c r="BK179" s="18" t="s">
        <v>5537</v>
      </c>
      <c r="BL179" s="9" t="s">
        <v>5537</v>
      </c>
      <c r="BM179" s="14" t="s">
        <v>5537</v>
      </c>
      <c r="BN179" s="14" t="s">
        <v>5537</v>
      </c>
      <c r="BO179" s="14" t="str">
        <f>_xlfn.XLOOKUP(B179,'[4]cell downs 18042026 17h'!$B:$B,'[4]cell downs 18042026 17h'!$B:$B,"")</f>
        <v>EXN_172</v>
      </c>
      <c r="BP179" s="14" t="str">
        <f>_xlfn.XLOOKUP(B179,'[5]Cells Huawei 19042026 15h'!$B:$B,'[5]Cells Huawei 19042026 15h'!$B:$B,"")</f>
        <v/>
      </c>
      <c r="BQ179" s="9" t="str">
        <f>_xlfn.XLOOKUP(B179,'[6]cells down 19042026 9H40'!$B:$B,'[6]cells down 19042026 9H40'!$B:$B,"")</f>
        <v/>
      </c>
      <c r="BR179" s="9" t="s">
        <v>1207</v>
      </c>
      <c r="BS179" s="9" t="s">
        <v>5537</v>
      </c>
      <c r="BT179" s="108"/>
    </row>
    <row r="180" spans="1:72" s="9" customFormat="1" ht="30" customHeight="1" x14ac:dyDescent="0.35">
      <c r="A180" s="1" t="s">
        <v>1347</v>
      </c>
      <c r="B180" s="8" t="s">
        <v>1348</v>
      </c>
      <c r="C180" s="3" t="str">
        <f>_xlfn.XLOOKUP(B180,'[1]daily break down'!$D:$D,'[1]daily break down'!$E:$E,"")</f>
        <v>CENTRE</v>
      </c>
      <c r="D180" s="1" t="s">
        <v>357</v>
      </c>
      <c r="E180" s="1" t="s">
        <v>122</v>
      </c>
      <c r="F180" s="3" t="s">
        <v>69</v>
      </c>
      <c r="G180" s="1" t="s">
        <v>1349</v>
      </c>
      <c r="H180" s="33" t="str">
        <f>_xlfn.XLOOKUP(B180,[2]CALCULATION!$B:$B,[2]CALCULATION!$H:$H,"")</f>
        <v>NOKIA</v>
      </c>
      <c r="I180" s="28">
        <v>4.4587695793491038E-4</v>
      </c>
      <c r="J180" s="28">
        <v>0.58919964729349095</v>
      </c>
      <c r="K180" s="28">
        <v>7.6334135198458438E-3</v>
      </c>
      <c r="L180" s="28">
        <v>3.420768021276499E-2</v>
      </c>
      <c r="M180" s="28">
        <v>0.28693073997026541</v>
      </c>
      <c r="N180" s="28">
        <v>1.2769916075255298E-2</v>
      </c>
      <c r="O180" s="28">
        <v>3.0819015332460129</v>
      </c>
      <c r="P180" s="28">
        <v>3.0819015332460129</v>
      </c>
      <c r="Q180" s="28">
        <v>3.0819015332460129</v>
      </c>
      <c r="R180" s="28">
        <v>3.0819015332460129</v>
      </c>
      <c r="S180" s="93">
        <v>3.0819015332460129</v>
      </c>
      <c r="T180" s="93">
        <f>_xlfn.XLOOKUP(B180,'[3]Nur des jours'!$B:$B,'[3]Nur des jours'!$U:$U,"")</f>
        <v>3.0819015332460129</v>
      </c>
      <c r="U180" s="93">
        <v>3.0819015332460129</v>
      </c>
      <c r="V180" s="93">
        <v>3.0819015332460129</v>
      </c>
      <c r="W180" s="93">
        <v>3.0819015332460129</v>
      </c>
      <c r="X180" s="93">
        <v>3.0819015332460129</v>
      </c>
      <c r="Y180" s="93">
        <v>3.0819015332460129</v>
      </c>
      <c r="Z180" s="93">
        <v>3.0819015332460129</v>
      </c>
      <c r="AA180" s="93">
        <v>3.0819015332460129</v>
      </c>
      <c r="AB180" s="93">
        <v>3.0819015332460129</v>
      </c>
      <c r="AC180" s="93">
        <f>_xlfn.XLOOKUP(B180,'[3]Nur des jours'!$B:$B,'[3]Nur des jours'!$N:$N,"")</f>
        <v>3.0819015332460129</v>
      </c>
      <c r="AD180" s="93">
        <v>3.0819015332460129</v>
      </c>
      <c r="AE180" s="93">
        <v>3.0819015332460129</v>
      </c>
      <c r="AF180" s="93">
        <v>3.0819015332460129</v>
      </c>
      <c r="AG180" s="93"/>
      <c r="AH180" s="93">
        <v>3.0819015332460129</v>
      </c>
      <c r="AI180" s="93">
        <v>0</v>
      </c>
      <c r="AJ180" s="93">
        <v>9.1802074726888829</v>
      </c>
      <c r="AK180" s="93">
        <v>0</v>
      </c>
      <c r="AL180" s="93">
        <v>3.0819015332460129</v>
      </c>
      <c r="AM180" s="49" t="s">
        <v>5559</v>
      </c>
      <c r="AN180" s="49"/>
      <c r="AO180" s="48" t="str" cm="1">
        <f t="array" ref="AO180">IFERROR(_xlfn.IFS(
AQ180="MPR ISSUE","PDH",
AQ180="BSS Hardware Issue","BSS",
AQ180="Sites strategiques, MLL, Pylone, etc.","ENVTECH",
AQ180="AKTIVCO DEFAUT GE &amp; POWER Cabinet","AKTIVCO",
AQ180="AKTIVCO Coupure ENEO &amp; Baisse de tension","AKTIVCO GRID ONLY",
AQ180="Coupure ENEO &amp; Baisse de tension","IHS GRID ONLY",
AQ180="Defaut GE &amp; POWER Cabinet","IHS",
AQ180="Sharing","Partners",
AQ180="Sites strategiques &amp; DataCenter","SST &amp; DC",
AQ180="Exclu","Exclu",
AQ180="SAT","SAT",
AQ180="SPARE-ISSUE","SPARE-ISSUE",
AQ180="Fiber CAmtel","TRANS_FO_CAMTEL",
AQ180="Fiber AOF","Fiber AOF",
AQ180="Projet OCM (HUAWEI)","TRAVAUX-HUAWEI",
AQ180="Projet OCM (NOKIA)","TRAVAUX-NOKIA",
AQ180="ACCESS-ISSUE","ACCESS-ISSUE",
AQ180="Projet OCM (ZTE, NOKIA, autres projets)","TRAVAUX OCM",
AQ180="No root CAuse","No root cause",
AQ180="ODU HS","PDH",
AQ180="IP &amp; VLAN","PDH",
AQ180="Warehouse HUAWEI","SPARE-ISSUE",
AQ180="SPARE-HS","SPARE-ISSUE",
AQ180="Power Telco","BSS",AQ180="no impacts","no impacts"
),"")</f>
        <v>BSS</v>
      </c>
      <c r="AP180" s="48" t="str" cm="1">
        <f t="array" ref="AP180">IFERROR(_xlfn.IFS(
AQ180="MPR ISSUE","TX ISSUE",
AQ180="BSS Hardware Issue","RAN ISSUE",
AQ180="Sites strategiques, MLL, Pylone, etc.","ENVTECH",
AQ180="AKTIVCO DEFAUT GE &amp; POWER Cabinet","POWER ISSUE",
AQ180="AKTIVCO Coupure ENEO &amp; Baisse de tension","POWER ISSUE",
AQ180="Coupure ENEO &amp; Baisse de tension","POWER ISSUE",
AQ180="Defaut GE &amp; POWER Cabinet","POWER ISSUE",
AQ180="Sharing","POWER ISSUE",
AQ180="Sites strategiques &amp; DataCenter","POWER ISSUE",
AQ180="Exclu","Exclu",
AQ180="SAT","TX ISSUE",
AQ180="SPARE-ISSUE","SPARE-ISSUE",
AQ180="Fiber CAmtel","TX ISSUE",
AQ180="Fiber AOF","TX ISSUE",
AQ180="Projet OCM (HUAWEI)","TRAVAUX-HUAWEI",
AQ180="Projet OCM (NOKIA)","TRAVAUX -NOKIA",
AQ180="ACCESS-ISSUE","ACCESS-ISSUE",
AQ180="Projet OCM (ZTE, NOKIA, autres projets)","TRAVAUX OCM",
AQ180="No root CAuse","No root cause",
AQ180="ODU HS","TX ISSUE",
AQ180="IP &amp; VLAN","TX ISSUE",
AQ180="Warehouse HUAWEI","SPARE-ISSUE",
AQ180="SPARE-HS","SPARE-ISSUE",
AQ180="Power Telco","RAN ISSUE",AQ180="no impacts","no impacts"
),"")</f>
        <v>RAN ISSUE</v>
      </c>
      <c r="AQ180" s="67" t="s">
        <v>5320</v>
      </c>
      <c r="AR180" s="48" t="str" cm="1">
        <f t="array" ref="AR180">IFERROR(_xlfn.IFS(
AQ180="MPR ISSUE","ACTIVE",
AQ180="BSS Hardware Issue","ACTIVE",
AQ180="Sites strategiques, MLL, Pylone, etc.","PASSIVE",
AQ180="AKTIVCO DEFAUT GE &amp; POWER Cabinet","PASSIVE",
AQ180="AKTIVCO Coupure ENEO &amp; Baisse de tension","PASSIVE",
AQ180="Coupure ENEO &amp; Baisse de tension","PASSIVE",
AQ180="Defaut GE &amp; POWER Cabinet","PASSIVE",
AQ180="Sharing","PASSIVE",
AQ180="Sites strategiques &amp; DataCenter","PASSIVE",
AQ180="Exclu","Exclu",
AQ180="SAT","ACTIVE",
AQ180="SPARE-ISSUE","SPARE-ISSUE",
AQ180="Fiber CAmtel","ACTIVE",
AQ180="Fiber AOF","ACTIVE",
AQ180="Projet OCM (HUAWEI)","PLANNED WORKS",
AQ180="Projet OCM (NOKIA)","PLANNED WORKS",
AQ180="ACCESS-ISSUE","ACCESS-ISSUE",
AQ180="Projet OCM (ZTE, NOKIA, autres projets)","PLANNED WORKS",
AQ180="No root CAuse","No root cause",
AQ180="ODU HS","ACTIVE",
AQ180="IP &amp; VLAN","ACTIVE",
AQ180="Warehouse HUAWEI","SPARE-ISSUE",
AQ180="SPARE-HS","SPARE-ISSUE",
AQ180="Power Telco","ACTIVE", AQ180="no impacts","no impacts"
),"")</f>
        <v>ACTIVE</v>
      </c>
      <c r="AS180" s="92" t="s">
        <v>5981</v>
      </c>
      <c r="AT180" s="98" t="s">
        <v>1348</v>
      </c>
      <c r="AV180" s="17" t="s">
        <v>5537</v>
      </c>
      <c r="AW180" s="7" t="s">
        <v>6072</v>
      </c>
      <c r="AX180" s="6" t="s">
        <v>6342</v>
      </c>
      <c r="AY180" s="7"/>
      <c r="AZ180" s="3" t="s">
        <v>5537</v>
      </c>
      <c r="BA180" s="18" t="s">
        <v>5537</v>
      </c>
      <c r="BB180" s="18" t="s">
        <v>5537</v>
      </c>
      <c r="BC180" s="18" t="s">
        <v>5537</v>
      </c>
      <c r="BD180" s="18" t="s">
        <v>5537</v>
      </c>
      <c r="BE180" s="18" t="s">
        <v>5537</v>
      </c>
      <c r="BF180" s="18" t="s">
        <v>5537</v>
      </c>
      <c r="BG180" s="18" t="s">
        <v>5537</v>
      </c>
      <c r="BH180" s="18" t="s">
        <v>5537</v>
      </c>
      <c r="BI180" s="18" t="s">
        <v>5537</v>
      </c>
      <c r="BJ180" s="18" t="s">
        <v>6213</v>
      </c>
      <c r="BK180" s="18" t="s">
        <v>6214</v>
      </c>
      <c r="BL180" s="9" t="s">
        <v>5537</v>
      </c>
      <c r="BM180" s="14" t="s">
        <v>6391</v>
      </c>
      <c r="BN180" s="14" t="s">
        <v>5537</v>
      </c>
      <c r="BO180" s="14" t="str">
        <f>_xlfn.XLOOKUP(B180,'[4]cell downs 18042026 17h'!$B:$B,'[4]cell downs 18042026 17h'!$B:$B,"")</f>
        <v/>
      </c>
      <c r="BP180" s="14" t="str">
        <f>_xlfn.XLOOKUP(B180,'[5]Cells Huawei 19042026 15h'!$B:$B,'[5]Cells Huawei 19042026 15h'!$B:$B,"")</f>
        <v/>
      </c>
      <c r="BQ180" s="9" t="str">
        <f>_xlfn.XLOOKUP(B180,'[6]cells down 19042026 9H40'!$B:$B,'[6]cells down 19042026 9H40'!$B:$B,"")</f>
        <v/>
      </c>
      <c r="BR180" s="9" t="s">
        <v>5537</v>
      </c>
      <c r="BS180" s="9" t="s">
        <v>12</v>
      </c>
      <c r="BT180" s="108"/>
    </row>
    <row r="181" spans="1:72" s="9" customFormat="1" x14ac:dyDescent="0.35">
      <c r="A181" s="1" t="s">
        <v>1261</v>
      </c>
      <c r="B181" s="8" t="s">
        <v>1262</v>
      </c>
      <c r="C181" s="3" t="str">
        <f>_xlfn.XLOOKUP(B181,'[1]daily break down'!$D:$D,'[1]daily break down'!$E:$E,"")</f>
        <v>CENTRE</v>
      </c>
      <c r="D181" s="1" t="s">
        <v>21</v>
      </c>
      <c r="E181" s="1" t="s">
        <v>30</v>
      </c>
      <c r="F181" s="3" t="s">
        <v>69</v>
      </c>
      <c r="G181" s="1" t="s">
        <v>502</v>
      </c>
      <c r="H181" s="33" t="str">
        <f>_xlfn.XLOOKUP(B181,[2]CALCULATION!$B:$B,[2]CALCULATION!$H:$H,"")</f>
        <v>NOKIA</v>
      </c>
      <c r="I181" s="28">
        <v>0</v>
      </c>
      <c r="J181" s="28">
        <v>0</v>
      </c>
      <c r="K181" s="28">
        <v>0</v>
      </c>
      <c r="L181" s="28">
        <v>0</v>
      </c>
      <c r="M181" s="28">
        <v>0</v>
      </c>
      <c r="N181" s="28">
        <v>0</v>
      </c>
      <c r="O181" s="28">
        <v>0</v>
      </c>
      <c r="P181" s="28">
        <v>0</v>
      </c>
      <c r="Q181" s="28">
        <v>0</v>
      </c>
      <c r="R181" s="28">
        <v>0</v>
      </c>
      <c r="S181" s="93">
        <v>0</v>
      </c>
      <c r="T181" s="93">
        <f>_xlfn.XLOOKUP(B181,'[3]Nur des jours'!$B:$B,'[3]Nur des jours'!$U:$U,"")</f>
        <v>0</v>
      </c>
      <c r="U181" s="93">
        <v>0</v>
      </c>
      <c r="V181" s="93">
        <v>5.199226210667357E-2</v>
      </c>
      <c r="W181" s="93">
        <v>2.5593337385463138E-2</v>
      </c>
      <c r="X181" s="93">
        <v>2.1492513152158416E-2</v>
      </c>
      <c r="Y181" s="93">
        <v>5.8142355314710736E-2</v>
      </c>
      <c r="Z181" s="93">
        <v>0</v>
      </c>
      <c r="AA181" s="93">
        <v>0</v>
      </c>
      <c r="AB181" s="93">
        <v>0</v>
      </c>
      <c r="AC181" s="93">
        <f>_xlfn.XLOOKUP(B181,'[3]Nur des jours'!$B:$B,'[3]Nur des jours'!$N:$N,"")</f>
        <v>0</v>
      </c>
      <c r="AD181" s="93">
        <v>0</v>
      </c>
      <c r="AE181" s="93">
        <v>0</v>
      </c>
      <c r="AF181" s="93">
        <v>1.3644624532283043E-2</v>
      </c>
      <c r="AG181" s="93"/>
      <c r="AH181" s="93">
        <v>3.0819015332460129</v>
      </c>
      <c r="AI181" s="93">
        <v>0</v>
      </c>
      <c r="AJ181" s="93">
        <v>9.1802074726888829</v>
      </c>
      <c r="AK181" s="93">
        <v>0</v>
      </c>
      <c r="AL181" s="93">
        <v>3.0819015332460129</v>
      </c>
      <c r="AM181" s="49" t="s">
        <v>5559</v>
      </c>
      <c r="AN181" s="49"/>
      <c r="AO181" s="48" t="str" cm="1">
        <f t="array" ref="AO181">IFERROR(_xlfn.IFS(
AQ181="MPR ISSUE","PDH",
AQ181="BSS Hardware Issue","BSS",
AQ181="Sites strategiques, MLL, Pylone, etc.","ENVTECH",
AQ181="AKTIVCO DEFAUT GE &amp; POWER Cabinet","AKTIVCO",
AQ181="AKTIVCO Coupure ENEO &amp; Baisse de tension","AKTIVCO GRID ONLY",
AQ181="Coupure ENEO &amp; Baisse de tension","IHS GRID ONLY",
AQ181="Defaut GE &amp; POWER Cabinet","IHS",
AQ181="Sharing","Partners",
AQ181="Sites strategiques &amp; DataCenter","SST &amp; DC",
AQ181="Exclu","Exclu",
AQ181="SAT","SAT",
AQ181="SPARE-ISSUE","SPARE-ISSUE",
AQ181="Fiber CAmtel","TRANS_FO_CAMTEL",
AQ181="Fiber AOF","Fiber AOF",
AQ181="Projet OCM (HUAWEI)","TRAVAUX-HUAWEI",
AQ181="Projet OCM (NOKIA)","TRAVAUX-NOKIA",
AQ181="ACCESS-ISSUE","ACCESS-ISSUE",
AQ181="Projet OCM (ZTE, NOKIA, autres projets)","TRAVAUX OCM",
AQ181="No root CAuse","No root cause",
AQ181="ODU HS","PDH",
AQ181="IP &amp; VLAN","PDH",
AQ181="Warehouse HUAWEI","SPARE-ISSUE",
AQ181="SPARE-HS","SPARE-ISSUE",
AQ181="Power Telco","BSS",AQ181="no impacts","no impacts"
),"")</f>
        <v>SPARE-ISSUE</v>
      </c>
      <c r="AP181" s="48" t="str" cm="1">
        <f t="array" ref="AP181">IFERROR(_xlfn.IFS(
AQ181="MPR ISSUE","TX ISSUE",
AQ181="BSS Hardware Issue","RAN ISSUE",
AQ181="Sites strategiques, MLL, Pylone, etc.","ENVTECH",
AQ181="AKTIVCO DEFAUT GE &amp; POWER Cabinet","POWER ISSUE",
AQ181="AKTIVCO Coupure ENEO &amp; Baisse de tension","POWER ISSUE",
AQ181="Coupure ENEO &amp; Baisse de tension","POWER ISSUE",
AQ181="Defaut GE &amp; POWER Cabinet","POWER ISSUE",
AQ181="Sharing","POWER ISSUE",
AQ181="Sites strategiques &amp; DataCenter","POWER ISSUE",
AQ181="Exclu","Exclu",
AQ181="SAT","TX ISSUE",
AQ181="SPARE-ISSUE","SPARE-ISSUE",
AQ181="Fiber CAmtel","TX ISSUE",
AQ181="Fiber AOF","TX ISSUE",
AQ181="Projet OCM (HUAWEI)","TRAVAUX-HUAWEI",
AQ181="Projet OCM (NOKIA)","TRAVAUX -NOKIA",
AQ181="ACCESS-ISSUE","ACCESS-ISSUE",
AQ181="Projet OCM (ZTE, NOKIA, autres projets)","TRAVAUX OCM",
AQ181="No root CAuse","No root cause",
AQ181="ODU HS","TX ISSUE",
AQ181="IP &amp; VLAN","TX ISSUE",
AQ181="Warehouse HUAWEI","SPARE-ISSUE",
AQ181="SPARE-HS","SPARE-ISSUE",
AQ181="Power Telco","RAN ISSUE",AQ181="no impacts","no impacts"
),"")</f>
        <v>SPARE-ISSUE</v>
      </c>
      <c r="AQ181" s="67" t="s">
        <v>5354</v>
      </c>
      <c r="AR181" s="48" t="str" cm="1">
        <f t="array" ref="AR181">IFERROR(_xlfn.IFS(
AQ181="MPR ISSUE","ACTIVE",
AQ181="BSS Hardware Issue","ACTIVE",
AQ181="Sites strategiques, MLL, Pylone, etc.","PASSIVE",
AQ181="AKTIVCO DEFAUT GE &amp; POWER Cabinet","PASSIVE",
AQ181="AKTIVCO Coupure ENEO &amp; Baisse de tension","PASSIVE",
AQ181="Coupure ENEO &amp; Baisse de tension","PASSIVE",
AQ181="Defaut GE &amp; POWER Cabinet","PASSIVE",
AQ181="Sharing","PASSIVE",
AQ181="Sites strategiques &amp; DataCenter","PASSIVE",
AQ181="Exclu","Exclu",
AQ181="SAT","ACTIVE",
AQ181="SPARE-ISSUE","SPARE-ISSUE",
AQ181="Fiber CAmtel","ACTIVE",
AQ181="Fiber AOF","ACTIVE",
AQ181="Projet OCM (HUAWEI)","PLANNED WORKS",
AQ181="Projet OCM (NOKIA)","PLANNED WORKS",
AQ181="ACCESS-ISSUE","ACCESS-ISSUE",
AQ181="Projet OCM (ZTE, NOKIA, autres projets)","PLANNED WORKS",
AQ181="No root CAuse","No root cause",
AQ181="ODU HS","ACTIVE",
AQ181="IP &amp; VLAN","ACTIVE",
AQ181="Warehouse HUAWEI","SPARE-ISSUE",
AQ181="SPARE-HS","SPARE-ISSUE",
AQ181="Power Telco","ACTIVE", AQ181="no impacts","no impacts"
),"")</f>
        <v>SPARE-ISSUE</v>
      </c>
      <c r="AS181" s="92" t="s">
        <v>5990</v>
      </c>
      <c r="AT181" s="98" t="s">
        <v>1262</v>
      </c>
      <c r="AV181" s="17" t="s">
        <v>5537</v>
      </c>
      <c r="AW181" s="7" t="s">
        <v>6073</v>
      </c>
      <c r="AX181" s="6" t="s">
        <v>6342</v>
      </c>
      <c r="AY181" s="7"/>
      <c r="AZ181" s="3" t="s">
        <v>5537</v>
      </c>
      <c r="BA181" s="18" t="s">
        <v>5537</v>
      </c>
      <c r="BB181" s="18" t="s">
        <v>5537</v>
      </c>
      <c r="BC181" s="18" t="s">
        <v>5537</v>
      </c>
      <c r="BD181" s="18" t="s">
        <v>5537</v>
      </c>
      <c r="BE181" s="18" t="s">
        <v>5537</v>
      </c>
      <c r="BF181" s="18" t="s">
        <v>5537</v>
      </c>
      <c r="BG181" s="18" t="s">
        <v>5537</v>
      </c>
      <c r="BH181" s="18" t="s">
        <v>5537</v>
      </c>
      <c r="BI181" s="18" t="s">
        <v>5537</v>
      </c>
      <c r="BJ181" s="18" t="s">
        <v>6215</v>
      </c>
      <c r="BK181" s="18" t="s">
        <v>6216</v>
      </c>
      <c r="BL181" s="9" t="s">
        <v>5537</v>
      </c>
      <c r="BM181" s="14" t="s">
        <v>6391</v>
      </c>
      <c r="BN181" s="14" t="s">
        <v>5537</v>
      </c>
      <c r="BO181" s="14" t="str">
        <f>_xlfn.XLOOKUP(B181,'[4]cell downs 18042026 17h'!$B:$B,'[4]cell downs 18042026 17h'!$B:$B,"")</f>
        <v/>
      </c>
      <c r="BP181" s="14" t="str">
        <f>_xlfn.XLOOKUP(B181,'[5]Cells Huawei 19042026 15h'!$B:$B,'[5]Cells Huawei 19042026 15h'!$B:$B,"")</f>
        <v/>
      </c>
      <c r="BQ181" s="9" t="str">
        <f>_xlfn.XLOOKUP(B181,'[6]cells down 19042026 9H40'!$B:$B,'[6]cells down 19042026 9H40'!$B:$B,"")</f>
        <v/>
      </c>
      <c r="BR181" s="9" t="s">
        <v>5537</v>
      </c>
      <c r="BS181" s="9" t="s">
        <v>12</v>
      </c>
      <c r="BT181" s="108"/>
    </row>
    <row r="182" spans="1:72" s="9" customFormat="1" x14ac:dyDescent="0.35">
      <c r="A182" s="1" t="s">
        <v>474</v>
      </c>
      <c r="B182" s="8" t="s">
        <v>475</v>
      </c>
      <c r="C182" s="3" t="str">
        <f>_xlfn.XLOOKUP(B182,'[1]daily break down'!$D:$D,'[1]daily break down'!$E:$E,"")</f>
        <v>SUD-OUEST</v>
      </c>
      <c r="D182" s="1" t="s">
        <v>11</v>
      </c>
      <c r="E182" s="1" t="s">
        <v>12</v>
      </c>
      <c r="F182" s="3" t="s">
        <v>13</v>
      </c>
      <c r="G182" s="1" t="s">
        <v>474</v>
      </c>
      <c r="H182" s="33" t="str">
        <f>_xlfn.XLOOKUP(B182,[2]CALCULATION!$B:$B,[2]CALCULATION!$H:$H,"")</f>
        <v>NOKIA</v>
      </c>
      <c r="I182" s="28">
        <v>3.115747412819406</v>
      </c>
      <c r="J182" s="28">
        <v>3.1156752706671726</v>
      </c>
      <c r="K182" s="28">
        <v>3.115639199591056</v>
      </c>
      <c r="L182" s="28">
        <v>3.1157113417432898</v>
      </c>
      <c r="M182" s="28">
        <v>3.1156752706671726</v>
      </c>
      <c r="N182" s="28">
        <v>3.115747412819406</v>
      </c>
      <c r="O182" s="28">
        <v>3.1156752706671726</v>
      </c>
      <c r="P182" s="28">
        <v>3.1157834838955232</v>
      </c>
      <c r="Q182" s="28">
        <v>3.1156752706671726</v>
      </c>
      <c r="R182" s="28">
        <v>3.115747412819406</v>
      </c>
      <c r="S182" s="93">
        <v>3.115747412819406</v>
      </c>
      <c r="T182" s="93">
        <f>_xlfn.XLOOKUP(B182,'[3]Nur des jours'!$B:$B,'[3]Nur des jours'!$U:$U,"")</f>
        <v>3.0810454494867776</v>
      </c>
      <c r="U182" s="93">
        <v>3.1157113417432898</v>
      </c>
      <c r="V182" s="93">
        <v>3.0809741091735079</v>
      </c>
      <c r="W182" s="93">
        <v>3.0810454494867776</v>
      </c>
      <c r="X182" s="93">
        <v>3.081009779330143</v>
      </c>
      <c r="Y182" s="93">
        <v>3.0810811196434127</v>
      </c>
      <c r="Z182" s="93">
        <v>3.0811167898000473</v>
      </c>
      <c r="AA182" s="93">
        <v>3.0811167898000473</v>
      </c>
      <c r="AB182" s="93">
        <v>3.0811167898000473</v>
      </c>
      <c r="AC182" s="93">
        <f>_xlfn.XLOOKUP(B182,'[3]Nur des jours'!$B:$B,'[3]Nur des jours'!$N:$N,"")</f>
        <v>3.081009779330143</v>
      </c>
      <c r="AD182" s="93">
        <v>3.081009779330143</v>
      </c>
      <c r="AE182" s="93">
        <v>3.0810454494867776</v>
      </c>
      <c r="AF182" s="93">
        <v>3.0809384390168733</v>
      </c>
      <c r="AG182" s="93"/>
      <c r="AH182" s="93">
        <v>3.0810811196434127</v>
      </c>
      <c r="AI182" s="93">
        <v>21.576212286528463</v>
      </c>
      <c r="AJ182" s="93">
        <v>0</v>
      </c>
      <c r="AK182" s="93">
        <v>0</v>
      </c>
      <c r="AL182" s="93">
        <v>3.0810811196434127</v>
      </c>
      <c r="AM182" s="49" t="s">
        <v>5598</v>
      </c>
      <c r="AN182" s="49"/>
      <c r="AO182" s="48" t="str" cm="1">
        <f t="array" ref="AO182">IFERROR(_xlfn.IFS(
AQ182="MPR ISSUE","PDH",
AQ182="BSS Hardware Issue","BSS",
AQ182="Sites strategiques, MLL, Pylone, etc.","ENVTECH",
AQ182="AKTIVCO DEFAUT GE &amp; POWER Cabinet","AKTIVCO",
AQ182="AKTIVCO Coupure ENEO &amp; Baisse de tension","AKTIVCO GRID ONLY",
AQ182="Coupure ENEO &amp; Baisse de tension","IHS GRID ONLY",
AQ182="Defaut GE &amp; POWER Cabinet","IHS",
AQ182="Sharing","Partners",
AQ182="Sites strategiques &amp; DataCenter","SST &amp; DC",
AQ182="Exclu","Exclu",
AQ182="SAT","SAT",
AQ182="SPARE-ISSUE","SPARE-ISSUE",
AQ182="Fiber CAmtel","TRANS_FO_CAMTEL",
AQ182="Fiber AOF","Fiber AOF",
AQ182="Projet OCM (HUAWEI)","TRAVAUX-HUAWEI",
AQ182="Projet OCM (NOKIA)","TRAVAUX-NOKIA",
AQ182="ACCESS-ISSUE","ACCESS-ISSUE",
AQ182="Projet OCM (ZTE, NOKIA, autres projets)","TRAVAUX OCM",
AQ182="No root CAuse","No root cause",
AQ182="ODU HS","PDH",
AQ182="IP &amp; VLAN","PDH",
AQ182="Warehouse HUAWEI","SPARE-ISSUE",
AQ182="SPARE-HS","SPARE-ISSUE",
AQ182="Power Telco","BSS",AQ182="no impacts","no impacts"
),"")</f>
        <v>Exclu</v>
      </c>
      <c r="AP182" s="48" t="str" cm="1">
        <f t="array" ref="AP182">IFERROR(_xlfn.IFS(
AQ182="MPR ISSUE","TX ISSUE",
AQ182="BSS Hardware Issue","RAN ISSUE",
AQ182="Sites strategiques, MLL, Pylone, etc.","ENVTECH",
AQ182="AKTIVCO DEFAUT GE &amp; POWER Cabinet","POWER ISSUE",
AQ182="AKTIVCO Coupure ENEO &amp; Baisse de tension","POWER ISSUE",
AQ182="Coupure ENEO &amp; Baisse de tension","POWER ISSUE",
AQ182="Defaut GE &amp; POWER Cabinet","POWER ISSUE",
AQ182="Sharing","POWER ISSUE",
AQ182="Sites strategiques &amp; DataCenter","POWER ISSUE",
AQ182="Exclu","Exclu",
AQ182="SAT","TX ISSUE",
AQ182="SPARE-ISSUE","SPARE-ISSUE",
AQ182="Fiber CAmtel","TX ISSUE",
AQ182="Fiber AOF","TX ISSUE",
AQ182="Projet OCM (HUAWEI)","TRAVAUX-HUAWEI",
AQ182="Projet OCM (NOKIA)","TRAVAUX -NOKIA",
AQ182="ACCESS-ISSUE","ACCESS-ISSUE",
AQ182="Projet OCM (ZTE, NOKIA, autres projets)","TRAVAUX OCM",
AQ182="No root CAuse","No root cause",
AQ182="ODU HS","TX ISSUE",
AQ182="IP &amp; VLAN","TX ISSUE",
AQ182="Warehouse HUAWEI","SPARE-ISSUE",
AQ182="SPARE-HS","SPARE-ISSUE",
AQ182="Power Telco","RAN ISSUE",AQ182="no impacts","no impacts"
),"")</f>
        <v>Exclu</v>
      </c>
      <c r="AQ182" s="67" t="s">
        <v>5598</v>
      </c>
      <c r="AR182" s="48" t="str" cm="1">
        <f t="array" ref="AR182">IFERROR(_xlfn.IFS(
AQ182="MPR ISSUE","ACTIVE",
AQ182="BSS Hardware Issue","ACTIVE",
AQ182="Sites strategiques, MLL, Pylone, etc.","PASSIVE",
AQ182="AKTIVCO DEFAUT GE &amp; POWER Cabinet","PASSIVE",
AQ182="AKTIVCO Coupure ENEO &amp; Baisse de tension","PASSIVE",
AQ182="Coupure ENEO &amp; Baisse de tension","PASSIVE",
AQ182="Defaut GE &amp; POWER Cabinet","PASSIVE",
AQ182="Sharing","PASSIVE",
AQ182="Sites strategiques &amp; DataCenter","PASSIVE",
AQ182="Exclu","Exclu",
AQ182="SAT","ACTIVE",
AQ182="SPARE-ISSUE","SPARE-ISSUE",
AQ182="Fiber CAmtel","ACTIVE",
AQ182="Fiber AOF","ACTIVE",
AQ182="Projet OCM (HUAWEI)","PLANNED WORKS",
AQ182="Projet OCM (NOKIA)","PLANNED WORKS",
AQ182="ACCESS-ISSUE","ACCESS-ISSUE",
AQ182="Projet OCM (ZTE, NOKIA, autres projets)","PLANNED WORKS",
AQ182="No root CAuse","No root cause",
AQ182="ODU HS","ACTIVE",
AQ182="IP &amp; VLAN","ACTIVE",
AQ182="Warehouse HUAWEI","SPARE-ISSUE",
AQ182="SPARE-HS","SPARE-ISSUE",
AQ182="Power Telco","ACTIVE", AQ182="no impacts","no impacts"
),"")</f>
        <v>Exclu</v>
      </c>
      <c r="AS182" s="92" t="s">
        <v>5537</v>
      </c>
      <c r="AT182" s="98" t="s">
        <v>475</v>
      </c>
      <c r="AV182" s="17" t="s">
        <v>5537</v>
      </c>
      <c r="AW182" s="7" t="s">
        <v>5537</v>
      </c>
      <c r="AX182" s="6" t="s">
        <v>5537</v>
      </c>
      <c r="AY182" s="7"/>
      <c r="AZ182" s="3" t="s">
        <v>5537</v>
      </c>
      <c r="BA182" s="18" t="s">
        <v>5537</v>
      </c>
      <c r="BB182" s="18" t="s">
        <v>5537</v>
      </c>
      <c r="BC182" s="18" t="s">
        <v>5537</v>
      </c>
      <c r="BD182" s="18" t="s">
        <v>5537</v>
      </c>
      <c r="BE182" s="18" t="s">
        <v>5537</v>
      </c>
      <c r="BF182" s="18" t="s">
        <v>5537</v>
      </c>
      <c r="BG182" s="18" t="s">
        <v>5537</v>
      </c>
      <c r="BH182" s="18" t="s">
        <v>5537</v>
      </c>
      <c r="BI182" s="18" t="s">
        <v>5537</v>
      </c>
      <c r="BJ182" s="18" t="s">
        <v>5537</v>
      </c>
      <c r="BK182" s="18" t="s">
        <v>5537</v>
      </c>
      <c r="BL182" s="9" t="s">
        <v>5537</v>
      </c>
      <c r="BM182" s="14" t="s">
        <v>5537</v>
      </c>
      <c r="BN182" s="14" t="s">
        <v>5537</v>
      </c>
      <c r="BO182" s="14" t="str">
        <f>_xlfn.XLOOKUP(B182,'[4]cell downs 18042026 17h'!$B:$B,'[4]cell downs 18042026 17h'!$B:$B,"")</f>
        <v/>
      </c>
      <c r="BP182" s="14" t="str">
        <f>_xlfn.XLOOKUP(B182,'[5]Cells Huawei 19042026 15h'!$B:$B,'[5]Cells Huawei 19042026 15h'!$B:$B,"")</f>
        <v/>
      </c>
      <c r="BQ182" s="9" t="str">
        <f>_xlfn.XLOOKUP(B182,'[6]cells down 19042026 9H40'!$B:$B,'[6]cells down 19042026 9H40'!$B:$B,"")</f>
        <v/>
      </c>
      <c r="BR182" s="9" t="s">
        <v>475</v>
      </c>
      <c r="BS182" s="9" t="s">
        <v>594</v>
      </c>
      <c r="BT182" s="108"/>
    </row>
    <row r="183" spans="1:72" s="9" customFormat="1" ht="26.5" customHeight="1" x14ac:dyDescent="0.35">
      <c r="A183" s="1" t="s">
        <v>336</v>
      </c>
      <c r="B183" s="8" t="s">
        <v>337</v>
      </c>
      <c r="C183" s="3" t="str">
        <f>_xlfn.XLOOKUP(B183,'[1]daily break down'!$D:$D,'[1]daily break down'!$E:$E,"")</f>
        <v>SUD-OUEST</v>
      </c>
      <c r="D183" s="1" t="s">
        <v>11</v>
      </c>
      <c r="E183" s="1" t="s">
        <v>12</v>
      </c>
      <c r="F183" s="3" t="s">
        <v>13</v>
      </c>
      <c r="G183" s="1" t="s">
        <v>14</v>
      </c>
      <c r="H183" s="32" t="str">
        <f>_xlfn.XLOOKUP(B183,[2]CALCULATION!$B:$B,[2]CALCULATION!$H:$H,"")</f>
        <v>Huawei</v>
      </c>
      <c r="I183" s="28">
        <v>0</v>
      </c>
      <c r="J183" s="28">
        <v>1.2405010372881551</v>
      </c>
      <c r="K183" s="28">
        <v>18.533054107347194</v>
      </c>
      <c r="L183" s="28">
        <v>8.9175391586979543E-5</v>
      </c>
      <c r="M183" s="28">
        <v>0</v>
      </c>
      <c r="N183" s="28">
        <v>2.8479053057217789</v>
      </c>
      <c r="O183" s="28">
        <v>0</v>
      </c>
      <c r="P183" s="28">
        <v>0</v>
      </c>
      <c r="Q183" s="28">
        <v>0</v>
      </c>
      <c r="R183" s="28">
        <v>14.895144007556361</v>
      </c>
      <c r="S183" s="93">
        <v>3.5292944728378886</v>
      </c>
      <c r="T183" s="93">
        <f>_xlfn.XLOOKUP(B183,'[3]Nur des jours'!$B:$B,'[3]Nur des jours'!$U:$U,"")</f>
        <v>0</v>
      </c>
      <c r="U183" s="93">
        <v>0</v>
      </c>
      <c r="V183" s="93">
        <v>0</v>
      </c>
      <c r="W183" s="93">
        <v>0</v>
      </c>
      <c r="X183" s="93">
        <v>0</v>
      </c>
      <c r="Y183" s="93">
        <v>8.2661664283900222</v>
      </c>
      <c r="Z183" s="93">
        <v>0</v>
      </c>
      <c r="AA183" s="93">
        <v>0</v>
      </c>
      <c r="AB183" s="93">
        <v>0</v>
      </c>
      <c r="AC183" s="93">
        <f>_xlfn.XLOOKUP(B183,'[3]Nur des jours'!$B:$B,'[3]Nur des jours'!$N:$N,"")</f>
        <v>0</v>
      </c>
      <c r="AD183" s="93">
        <v>0</v>
      </c>
      <c r="AE183" s="93">
        <v>0</v>
      </c>
      <c r="AF183" s="93">
        <v>0</v>
      </c>
      <c r="AG183" s="93"/>
      <c r="AH183" s="93">
        <v>3.0773000830401243</v>
      </c>
      <c r="AI183" s="93">
        <v>1.7991209348984247</v>
      </c>
      <c r="AJ183" s="93">
        <v>2.3012676336485209</v>
      </c>
      <c r="AK183" s="93">
        <v>3.9268813462123537</v>
      </c>
      <c r="AL183" s="93">
        <v>3.0773000830401243</v>
      </c>
      <c r="AM183" s="49" t="s">
        <v>5559</v>
      </c>
      <c r="AN183" s="49"/>
      <c r="AO183" s="48" t="str" cm="1">
        <f t="array" ref="AO183">IFERROR(_xlfn.IFS(
AQ183="MPR ISSUE","PDH",
AQ183="BSS Hardware Issue","BSS",
AQ183="Sites strategiques, MLL, Pylone, etc.","ENVTECH",
AQ183="AKTIVCO DEFAUT GE &amp; POWER Cabinet","AKTIVCO",
AQ183="AKTIVCO Coupure ENEO &amp; Baisse de tension","AKTIVCO GRID ONLY",
AQ183="Coupure ENEO &amp; Baisse de tension","IHS GRID ONLY",
AQ183="Defaut GE &amp; POWER Cabinet","IHS",
AQ183="Sharing","Partners",
AQ183="Sites strategiques &amp; DataCenter","SST &amp; DC",
AQ183="Exclu","Exclu",
AQ183="SAT","SAT",
AQ183="SPARE-ISSUE","SPARE-ISSUE",
AQ183="Fiber CAmtel","TRANS_FO_CAMTEL",
AQ183="Fiber AOF","Fiber AOF",
AQ183="Projet OCM (HUAWEI)","TRAVAUX-HUAWEI",
AQ183="Projet OCM (NOKIA)","TRAVAUX-NOKIA",
AQ183="ACCESS-ISSUE","ACCESS-ISSUE",
AQ183="Projet OCM (ZTE, NOKIA, autres projets)","TRAVAUX OCM",
AQ183="No root CAuse","No root cause",
AQ183="ODU HS","PDH",
AQ183="IP &amp; VLAN","PDH",
AQ183="Warehouse HUAWEI","SPARE-ISSUE",
AQ183="SPARE-HS","SPARE-ISSUE",
AQ183="Power Telco","BSS",AQ183="no impacts","no impacts"
),"")</f>
        <v>No root cause</v>
      </c>
      <c r="AP183" s="48" t="str" cm="1">
        <f t="array" ref="AP183">IFERROR(_xlfn.IFS(
AQ183="MPR ISSUE","TX ISSUE",
AQ183="BSS Hardware Issue","RAN ISSUE",
AQ183="Sites strategiques, MLL, Pylone, etc.","ENVTECH",
AQ183="AKTIVCO DEFAUT GE &amp; POWER Cabinet","POWER ISSUE",
AQ183="AKTIVCO Coupure ENEO &amp; Baisse de tension","POWER ISSUE",
AQ183="Coupure ENEO &amp; Baisse de tension","POWER ISSUE",
AQ183="Defaut GE &amp; POWER Cabinet","POWER ISSUE",
AQ183="Sharing","POWER ISSUE",
AQ183="Sites strategiques &amp; DataCenter","POWER ISSUE",
AQ183="Exclu","Exclu",
AQ183="SAT","TX ISSUE",
AQ183="SPARE-ISSUE","SPARE-ISSUE",
AQ183="Fiber CAmtel","TX ISSUE",
AQ183="Fiber AOF","TX ISSUE",
AQ183="Projet OCM (HUAWEI)","TRAVAUX-HUAWEI",
AQ183="Projet OCM (NOKIA)","TRAVAUX -NOKIA",
AQ183="ACCESS-ISSUE","ACCESS-ISSUE",
AQ183="Projet OCM (ZTE, NOKIA, autres projets)","TRAVAUX OCM",
AQ183="No root CAuse","No root cause",
AQ183="ODU HS","TX ISSUE",
AQ183="IP &amp; VLAN","TX ISSUE",
AQ183="Warehouse HUAWEI","SPARE-ISSUE",
AQ183="SPARE-HS","SPARE-ISSUE",
AQ183="Power Telco","RAN ISSUE",AQ183="no impacts","no impacts"
),"")</f>
        <v>No root cause</v>
      </c>
      <c r="AQ183" s="67" t="s">
        <v>5344</v>
      </c>
      <c r="AR183" s="48" t="str" cm="1">
        <f t="array" ref="AR183">IFERROR(_xlfn.IFS(
AQ183="MPR ISSUE","ACTIVE",
AQ183="BSS Hardware Issue","ACTIVE",
AQ183="Sites strategiques, MLL, Pylone, etc.","PASSIVE",
AQ183="AKTIVCO DEFAUT GE &amp; POWER Cabinet","PASSIVE",
AQ183="AKTIVCO Coupure ENEO &amp; Baisse de tension","PASSIVE",
AQ183="Coupure ENEO &amp; Baisse de tension","PASSIVE",
AQ183="Defaut GE &amp; POWER Cabinet","PASSIVE",
AQ183="Sharing","PASSIVE",
AQ183="Sites strategiques &amp; DataCenter","PASSIVE",
AQ183="Exclu","Exclu",
AQ183="SAT","ACTIVE",
AQ183="SPARE-ISSUE","SPARE-ISSUE",
AQ183="Fiber CAmtel","ACTIVE",
AQ183="Fiber AOF","ACTIVE",
AQ183="Projet OCM (HUAWEI)","PLANNED WORKS",
AQ183="Projet OCM (NOKIA)","PLANNED WORKS",
AQ183="ACCESS-ISSUE","ACCESS-ISSUE",
AQ183="Projet OCM (ZTE, NOKIA, autres projets)","PLANNED WORKS",
AQ183="No root CAuse","No root cause",
AQ183="ODU HS","ACTIVE",
AQ183="IP &amp; VLAN","ACTIVE",
AQ183="Warehouse HUAWEI","SPARE-ISSUE",
AQ183="SPARE-HS","SPARE-ISSUE",
AQ183="Power Telco","ACTIVE", AQ183="no impacts","no impacts"
),"")</f>
        <v>No root cause</v>
      </c>
      <c r="AS183" s="92" t="s">
        <v>5950</v>
      </c>
      <c r="AT183" s="98" t="s">
        <v>337</v>
      </c>
      <c r="AV183" s="17" t="s">
        <v>5537</v>
      </c>
      <c r="AW183" s="7" t="s">
        <v>5950</v>
      </c>
      <c r="AX183" s="6" t="s">
        <v>5537</v>
      </c>
      <c r="AY183" s="7"/>
      <c r="AZ183" s="3" t="s">
        <v>5537</v>
      </c>
      <c r="BA183" s="18" t="s">
        <v>5537</v>
      </c>
      <c r="BB183" s="18" t="s">
        <v>5537</v>
      </c>
      <c r="BC183" s="18" t="s">
        <v>5537</v>
      </c>
      <c r="BD183" s="18" t="s">
        <v>5537</v>
      </c>
      <c r="BE183" s="18" t="s">
        <v>5537</v>
      </c>
      <c r="BF183" s="18" t="s">
        <v>5537</v>
      </c>
      <c r="BG183" s="18" t="s">
        <v>5537</v>
      </c>
      <c r="BH183" s="18" t="s">
        <v>5537</v>
      </c>
      <c r="BI183" s="18" t="s">
        <v>5537</v>
      </c>
      <c r="BJ183" s="18" t="s">
        <v>5537</v>
      </c>
      <c r="BK183" s="18" t="s">
        <v>5537</v>
      </c>
      <c r="BL183" s="9" t="s">
        <v>5537</v>
      </c>
      <c r="BM183" s="14" t="s">
        <v>6391</v>
      </c>
      <c r="BN183" s="14" t="s">
        <v>5537</v>
      </c>
      <c r="BO183" s="14" t="str">
        <f>_xlfn.XLOOKUP(B183,'[4]cell downs 18042026 17h'!$B:$B,'[4]cell downs 18042026 17h'!$B:$B,"")</f>
        <v/>
      </c>
      <c r="BP183" s="14" t="str">
        <f>_xlfn.XLOOKUP(B183,'[5]Cells Huawei 19042026 15h'!$B:$B,'[5]Cells Huawei 19042026 15h'!$B:$B,"")</f>
        <v/>
      </c>
      <c r="BQ183" s="9" t="str">
        <f>_xlfn.XLOOKUP(B183,'[6]cells down 19042026 9H40'!$B:$B,'[6]cells down 19042026 9H40'!$B:$B,"")</f>
        <v/>
      </c>
      <c r="BR183" s="9" t="s">
        <v>337</v>
      </c>
      <c r="BS183" s="9" t="s">
        <v>318</v>
      </c>
      <c r="BT183" s="108"/>
    </row>
    <row r="184" spans="1:72" s="9" customFormat="1" x14ac:dyDescent="0.35">
      <c r="A184" s="1" t="s">
        <v>1141</v>
      </c>
      <c r="B184" s="8" t="s">
        <v>1142</v>
      </c>
      <c r="C184" s="3" t="str">
        <f>_xlfn.XLOOKUP(B184,'[1]daily break down'!$D:$D,'[1]daily break down'!$E:$E,"")</f>
        <v>ADAMAOUA</v>
      </c>
      <c r="D184" s="1" t="s">
        <v>11</v>
      </c>
      <c r="E184" s="1" t="s">
        <v>66</v>
      </c>
      <c r="F184" s="3" t="s">
        <v>90</v>
      </c>
      <c r="G184" s="1" t="s">
        <v>1143</v>
      </c>
      <c r="H184" s="33" t="str">
        <f>_xlfn.XLOOKUP(B184,[2]CALCULATION!$B:$B,[2]CALCULATION!$H:$H,"")</f>
        <v>NOKIA</v>
      </c>
      <c r="I184" s="28">
        <v>3.1553930526411714E-2</v>
      </c>
      <c r="J184" s="28">
        <v>3.6155822395181995E-2</v>
      </c>
      <c r="K184" s="28">
        <v>4.9555939345109386E-2</v>
      </c>
      <c r="L184" s="28">
        <v>1.284274281709194E-2</v>
      </c>
      <c r="M184" s="28">
        <v>0.17228895659527171</v>
      </c>
      <c r="N184" s="28">
        <v>1.7838175222816795E-3</v>
      </c>
      <c r="O184" s="28">
        <v>5.0952613742971886E-2</v>
      </c>
      <c r="P184" s="28">
        <v>9.8039376381287929E-2</v>
      </c>
      <c r="Q184" s="28">
        <v>2.4928283695898186</v>
      </c>
      <c r="R184" s="28">
        <v>2.7264648484440501</v>
      </c>
      <c r="S184" s="93">
        <v>0.5972694592868788</v>
      </c>
      <c r="T184" s="93">
        <f>_xlfn.XLOOKUP(B184,'[3]Nur des jours'!$B:$B,'[3]Nur des jours'!$U:$U,"")</f>
        <v>1.9835862764523694E-2</v>
      </c>
      <c r="U184" s="93">
        <v>5.5012787040754102E-2</v>
      </c>
      <c r="V184" s="93">
        <v>1.346782229322644E-2</v>
      </c>
      <c r="W184" s="93">
        <v>1.9835862764523694E-2</v>
      </c>
      <c r="X184" s="93">
        <v>9.4649224153634318E-2</v>
      </c>
      <c r="Y184" s="93">
        <v>0.13696118790246145</v>
      </c>
      <c r="Z184" s="93">
        <v>6.1640884244423502</v>
      </c>
      <c r="AA184" s="93">
        <v>6.1640170874318345</v>
      </c>
      <c r="AB184" s="93">
        <v>4.0729351078248603</v>
      </c>
      <c r="AC184" s="93">
        <f>_xlfn.XLOOKUP(B184,'[3]Nur des jours'!$B:$B,'[3]Nur des jours'!$N:$N,"")</f>
        <v>3.3481969977928239E-2</v>
      </c>
      <c r="AD184" s="93">
        <v>3.3481969977928239E-2</v>
      </c>
      <c r="AE184" s="93">
        <v>7.3456177276613882E-2</v>
      </c>
      <c r="AF184" s="93">
        <v>3.5676350445633591E-3</v>
      </c>
      <c r="AG184" s="93"/>
      <c r="AH184" s="93">
        <v>3.0392037107200207</v>
      </c>
      <c r="AI184" s="93">
        <v>4.523218589259379</v>
      </c>
      <c r="AJ184" s="93">
        <v>4.8058210782770541</v>
      </c>
      <c r="AK184" s="93">
        <v>1.4955629138102116</v>
      </c>
      <c r="AL184" s="93">
        <v>3.0392037107200207</v>
      </c>
      <c r="AM184" s="49" t="s">
        <v>5559</v>
      </c>
      <c r="AN184" s="49"/>
      <c r="AO184" s="48" t="str" cm="1">
        <f t="array" ref="AO184">IFERROR(_xlfn.IFS(
AQ184="MPR ISSUE","PDH",
AQ184="BSS Hardware Issue","BSS",
AQ184="Sites strategiques, MLL, Pylone, etc.","ENVTECH",
AQ184="AKTIVCO DEFAUT GE &amp; POWER Cabinet","AKTIVCO",
AQ184="AKTIVCO Coupure ENEO &amp; Baisse de tension","AKTIVCO GRID ONLY",
AQ184="Coupure ENEO &amp; Baisse de tension","IHS GRID ONLY",
AQ184="Defaut GE &amp; POWER Cabinet","IHS",
AQ184="Sharing","Partners",
AQ184="Sites strategiques &amp; DataCenter","SST &amp; DC",
AQ184="Exclu","Exclu",
AQ184="SAT","SAT",
AQ184="SPARE-ISSUE","SPARE-ISSUE",
AQ184="Fiber CAmtel","TRANS_FO_CAMTEL",
AQ184="Fiber AOF","Fiber AOF",
AQ184="Projet OCM (HUAWEI)","TRAVAUX-HUAWEI",
AQ184="Projet OCM (NOKIA)","TRAVAUX-NOKIA",
AQ184="ACCESS-ISSUE","ACCESS-ISSUE",
AQ184="Projet OCM (ZTE, NOKIA, autres projets)","TRAVAUX OCM",
AQ184="No root CAuse","No root cause",
AQ184="ODU HS","PDH",
AQ184="IP &amp; VLAN","PDH",
AQ184="Warehouse HUAWEI","SPARE-ISSUE",
AQ184="SPARE-HS","SPARE-ISSUE",
AQ184="Power Telco","BSS",AQ184="no impacts","no impacts"
),"")</f>
        <v>No root cause</v>
      </c>
      <c r="AP184" s="48" t="str" cm="1">
        <f t="array" ref="AP184">IFERROR(_xlfn.IFS(
AQ184="MPR ISSUE","TX ISSUE",
AQ184="BSS Hardware Issue","RAN ISSUE",
AQ184="Sites strategiques, MLL, Pylone, etc.","ENVTECH",
AQ184="AKTIVCO DEFAUT GE &amp; POWER Cabinet","POWER ISSUE",
AQ184="AKTIVCO Coupure ENEO &amp; Baisse de tension","POWER ISSUE",
AQ184="Coupure ENEO &amp; Baisse de tension","POWER ISSUE",
AQ184="Defaut GE &amp; POWER Cabinet","POWER ISSUE",
AQ184="Sharing","POWER ISSUE",
AQ184="Sites strategiques &amp; DataCenter","POWER ISSUE",
AQ184="Exclu","Exclu",
AQ184="SAT","TX ISSUE",
AQ184="SPARE-ISSUE","SPARE-ISSUE",
AQ184="Fiber CAmtel","TX ISSUE",
AQ184="Fiber AOF","TX ISSUE",
AQ184="Projet OCM (HUAWEI)","TRAVAUX-HUAWEI",
AQ184="Projet OCM (NOKIA)","TRAVAUX -NOKIA",
AQ184="ACCESS-ISSUE","ACCESS-ISSUE",
AQ184="Projet OCM (ZTE, NOKIA, autres projets)","TRAVAUX OCM",
AQ184="No root CAuse","No root cause",
AQ184="ODU HS","TX ISSUE",
AQ184="IP &amp; VLAN","TX ISSUE",
AQ184="Warehouse HUAWEI","SPARE-ISSUE",
AQ184="SPARE-HS","SPARE-ISSUE",
AQ184="Power Telco","RAN ISSUE",AQ184="no impacts","no impacts"
),"")</f>
        <v>No root cause</v>
      </c>
      <c r="AQ184" s="67" t="s">
        <v>5344</v>
      </c>
      <c r="AR184" s="48" t="str" cm="1">
        <f t="array" ref="AR184">IFERROR(_xlfn.IFS(
AQ184="MPR ISSUE","ACTIVE",
AQ184="BSS Hardware Issue","ACTIVE",
AQ184="Sites strategiques, MLL, Pylone, etc.","PASSIVE",
AQ184="AKTIVCO DEFAUT GE &amp; POWER Cabinet","PASSIVE",
AQ184="AKTIVCO Coupure ENEO &amp; Baisse de tension","PASSIVE",
AQ184="Coupure ENEO &amp; Baisse de tension","PASSIVE",
AQ184="Defaut GE &amp; POWER Cabinet","PASSIVE",
AQ184="Sharing","PASSIVE",
AQ184="Sites strategiques &amp; DataCenter","PASSIVE",
AQ184="Exclu","Exclu",
AQ184="SAT","ACTIVE",
AQ184="SPARE-ISSUE","SPARE-ISSUE",
AQ184="Fiber CAmtel","ACTIVE",
AQ184="Fiber AOF","ACTIVE",
AQ184="Projet OCM (HUAWEI)","PLANNED WORKS",
AQ184="Projet OCM (NOKIA)","PLANNED WORKS",
AQ184="ACCESS-ISSUE","ACCESS-ISSUE",
AQ184="Projet OCM (ZTE, NOKIA, autres projets)","PLANNED WORKS",
AQ184="No root CAuse","No root cause",
AQ184="ODU HS","ACTIVE",
AQ184="IP &amp; VLAN","ACTIVE",
AQ184="Warehouse HUAWEI","SPARE-ISSUE",
AQ184="SPARE-HS","SPARE-ISSUE",
AQ184="Power Telco","ACTIVE", AQ184="no impacts","no impacts"
),"")</f>
        <v>No root cause</v>
      </c>
      <c r="AS184" s="92" t="s">
        <v>5992</v>
      </c>
      <c r="AT184" s="128" t="s">
        <v>4270</v>
      </c>
      <c r="AU184" s="9" t="s">
        <v>5926</v>
      </c>
      <c r="AV184" s="17" t="s">
        <v>5637</v>
      </c>
      <c r="AW184" s="7" t="s">
        <v>5962</v>
      </c>
      <c r="AX184" s="6" t="s">
        <v>5537</v>
      </c>
      <c r="AY184" s="7"/>
      <c r="AZ184" s="3" t="s">
        <v>5537</v>
      </c>
      <c r="BA184" s="18" t="s">
        <v>5537</v>
      </c>
      <c r="BB184" s="18" t="s">
        <v>5537</v>
      </c>
      <c r="BC184" s="18" t="s">
        <v>5537</v>
      </c>
      <c r="BD184" s="18" t="s">
        <v>5537</v>
      </c>
      <c r="BE184" s="18" t="s">
        <v>5537</v>
      </c>
      <c r="BF184" s="18" t="s">
        <v>5537</v>
      </c>
      <c r="BG184" s="18" t="s">
        <v>5537</v>
      </c>
      <c r="BH184" s="18" t="s">
        <v>5537</v>
      </c>
      <c r="BI184" s="18" t="s">
        <v>5537</v>
      </c>
      <c r="BJ184" s="18" t="s">
        <v>5653</v>
      </c>
      <c r="BK184" s="18" t="s">
        <v>5695</v>
      </c>
      <c r="BL184" s="9" t="s">
        <v>6217</v>
      </c>
      <c r="BM184" s="14" t="s">
        <v>6391</v>
      </c>
      <c r="BN184" s="14" t="s">
        <v>5537</v>
      </c>
      <c r="BO184" s="14" t="str">
        <f>_xlfn.XLOOKUP(B184,'[4]cell downs 18042026 17h'!$B:$B,'[4]cell downs 18042026 17h'!$B:$B,"")</f>
        <v/>
      </c>
      <c r="BP184" s="14" t="str">
        <f>_xlfn.XLOOKUP(B184,'[5]Cells Huawei 19042026 15h'!$B:$B,'[5]Cells Huawei 19042026 15h'!$B:$B,"")</f>
        <v/>
      </c>
      <c r="BQ184" s="9" t="str">
        <f>_xlfn.XLOOKUP(B184,'[6]cells down 19042026 9H40'!$B:$B,'[6]cells down 19042026 9H40'!$B:$B,"")</f>
        <v/>
      </c>
      <c r="BR184" s="9" t="s">
        <v>1142</v>
      </c>
      <c r="BS184" s="9" t="s">
        <v>5537</v>
      </c>
      <c r="BT184" s="108"/>
    </row>
    <row r="185" spans="1:72" s="9" customFormat="1" x14ac:dyDescent="0.35">
      <c r="A185" s="1" t="s">
        <v>346</v>
      </c>
      <c r="B185" s="1" t="s">
        <v>347</v>
      </c>
      <c r="C185" s="3" t="str">
        <f>_xlfn.XLOOKUP(B185,'[1]daily break down'!$D:$D,'[1]daily break down'!$E:$E,"")</f>
        <v>Douala</v>
      </c>
      <c r="D185" s="1" t="s">
        <v>21</v>
      </c>
      <c r="E185" s="1" t="s">
        <v>30</v>
      </c>
      <c r="F185" s="3" t="s">
        <v>31</v>
      </c>
      <c r="G185" s="1" t="s">
        <v>32</v>
      </c>
      <c r="H185" s="34" t="str">
        <f>_xlfn.XLOOKUP(B185,[2]CALCULATION!$B:$B,[2]CALCULATION!$H:$H,"")</f>
        <v>ZTE</v>
      </c>
      <c r="I185" s="28">
        <v>5.7792431078123352</v>
      </c>
      <c r="J185" s="28">
        <v>36.946220818244846</v>
      </c>
      <c r="K185" s="28">
        <v>36.150562304349194</v>
      </c>
      <c r="L185" s="28">
        <v>9.8567343828920198</v>
      </c>
      <c r="M185" s="28">
        <v>5.7327827287955184</v>
      </c>
      <c r="N185" s="28">
        <v>2.0288293339953718</v>
      </c>
      <c r="O185" s="28">
        <v>6.5621495407110642</v>
      </c>
      <c r="P185" s="28">
        <v>11.718573878601617</v>
      </c>
      <c r="Q185" s="28">
        <v>19.542198508702096</v>
      </c>
      <c r="R185" s="28">
        <v>28.048924473437143</v>
      </c>
      <c r="S185" s="93">
        <v>3.1719330085922279</v>
      </c>
      <c r="T185" s="93">
        <f>_xlfn.XLOOKUP(B185,'[3]Nur des jours'!$B:$B,'[3]Nur des jours'!$U:$U,"")</f>
        <v>4.120723504921056</v>
      </c>
      <c r="U185" s="93">
        <v>14.279708960057992</v>
      </c>
      <c r="V185" s="93">
        <v>1.8149154046565257</v>
      </c>
      <c r="W185" s="93">
        <v>4.120723504921056</v>
      </c>
      <c r="X185" s="93">
        <v>26.781189271558333</v>
      </c>
      <c r="Y185" s="93">
        <v>20.306039242879525</v>
      </c>
      <c r="Z185" s="93">
        <v>30.839632682995038</v>
      </c>
      <c r="AA185" s="93">
        <v>3.7255160044858782</v>
      </c>
      <c r="AB185" s="93">
        <v>1.7925323813681933</v>
      </c>
      <c r="AC185" s="93">
        <f>_xlfn.XLOOKUP(B185,'[3]Nur des jours'!$B:$B,'[3]Nur des jours'!$N:$N,"")</f>
        <v>13.739930314782001</v>
      </c>
      <c r="AD185" s="93">
        <v>13.739930314782001</v>
      </c>
      <c r="AE185" s="93">
        <v>1.8336422368897913</v>
      </c>
      <c r="AF185" s="93">
        <v>5.4152648295109191</v>
      </c>
      <c r="AG185" s="93"/>
      <c r="AH185" s="93">
        <v>3.0031061572397575</v>
      </c>
      <c r="AI185" s="93">
        <v>0.99991407183594516</v>
      </c>
      <c r="AJ185" s="93">
        <v>1.4419513381002411</v>
      </c>
      <c r="AK185" s="93">
        <v>4.5566461355274068</v>
      </c>
      <c r="AL185" s="93">
        <v>3.0031061572397575</v>
      </c>
      <c r="AM185" s="49" t="s">
        <v>5559</v>
      </c>
      <c r="AN185" s="49"/>
      <c r="AO185" s="48" t="str" cm="1">
        <f t="array" ref="AO185">IFERROR(_xlfn.IFS(
AQ185="MPR ISSUE","PDH",
AQ185="BSS Hardware Issue","BSS",
AQ185="Sites strategiques, MLL, Pylone, etc.","ENVTECH",
AQ185="AKTIVCO DEFAUT GE &amp; POWER Cabinet","AKTIVCO",
AQ185="AKTIVCO Coupure ENEO &amp; Baisse de tension","AKTIVCO GRID ONLY",
AQ185="Coupure ENEO &amp; Baisse de tension","IHS GRID ONLY",
AQ185="Defaut GE &amp; POWER Cabinet","IHS",
AQ185="Sharing","Partners",
AQ185="Sites strategiques &amp; DataCenter","SST &amp; DC",
AQ185="Exclu","Exclu",
AQ185="SAT","SAT",
AQ185="SPARE-ISSUE","SPARE-ISSUE",
AQ185="Fiber CAmtel","TRANS_FO_CAMTEL",
AQ185="Fiber AOF","Fiber AOF",
AQ185="Projet OCM (HUAWEI)","TRAVAUX-HUAWEI",
AQ185="Projet OCM (NOKIA)","TRAVAUX-NOKIA",
AQ185="ACCESS-ISSUE","ACCESS-ISSUE",
AQ185="Projet OCM (ZTE, NOKIA, autres projets)","TRAVAUX OCM",
AQ185="No root CAuse","No root cause",
AQ185="ODU HS","PDH",
AQ185="IP &amp; VLAN","PDH",
AQ185="Warehouse HUAWEI","SPARE-ISSUE",
AQ185="SPARE-HS","SPARE-ISSUE",
AQ185="Power Telco","BSS",AQ185="no impacts","no impacts"
),"")</f>
        <v>AKTIVCO GRID ONLY</v>
      </c>
      <c r="AP185" s="48" t="str" cm="1">
        <f t="array" ref="AP185">IFERROR(_xlfn.IFS(
AQ185="MPR ISSUE","TX ISSUE",
AQ185="BSS Hardware Issue","RAN ISSUE",
AQ185="Sites strategiques, MLL, Pylone, etc.","ENVTECH",
AQ185="AKTIVCO DEFAUT GE &amp; POWER Cabinet","POWER ISSUE",
AQ185="AKTIVCO Coupure ENEO &amp; Baisse de tension","POWER ISSUE",
AQ185="Coupure ENEO &amp; Baisse de tension","POWER ISSUE",
AQ185="Defaut GE &amp; POWER Cabinet","POWER ISSUE",
AQ185="Sharing","POWER ISSUE",
AQ185="Sites strategiques &amp; DataCenter","POWER ISSUE",
AQ185="Exclu","Exclu",
AQ185="SAT","TX ISSUE",
AQ185="SPARE-ISSUE","SPARE-ISSUE",
AQ185="Fiber CAmtel","TX ISSUE",
AQ185="Fiber AOF","TX ISSUE",
AQ185="Projet OCM (HUAWEI)","TRAVAUX-HUAWEI",
AQ185="Projet OCM (NOKIA)","TRAVAUX -NOKIA",
AQ185="ACCESS-ISSUE","ACCESS-ISSUE",
AQ185="Projet OCM (ZTE, NOKIA, autres projets)","TRAVAUX OCM",
AQ185="No root CAuse","No root cause",
AQ185="ODU HS","TX ISSUE",
AQ185="IP &amp; VLAN","TX ISSUE",
AQ185="Warehouse HUAWEI","SPARE-ISSUE",
AQ185="SPARE-HS","SPARE-ISSUE",
AQ185="Power Telco","RAN ISSUE",AQ185="no impacts","no impacts"
),"")</f>
        <v>POWER ISSUE</v>
      </c>
      <c r="AQ185" s="67" t="s">
        <v>5327</v>
      </c>
      <c r="AR185" s="48" t="str" cm="1">
        <f t="array" ref="AR185">IFERROR(_xlfn.IFS(
AQ185="MPR ISSUE","ACTIVE",
AQ185="BSS Hardware Issue","ACTIVE",
AQ185="Sites strategiques, MLL, Pylone, etc.","PASSIVE",
AQ185="AKTIVCO DEFAUT GE &amp; POWER Cabinet","PASSIVE",
AQ185="AKTIVCO Coupure ENEO &amp; Baisse de tension","PASSIVE",
AQ185="Coupure ENEO &amp; Baisse de tension","PASSIVE",
AQ185="Defaut GE &amp; POWER Cabinet","PASSIVE",
AQ185="Sharing","PASSIVE",
AQ185="Sites strategiques &amp; DataCenter","PASSIVE",
AQ185="Exclu","Exclu",
AQ185="SAT","ACTIVE",
AQ185="SPARE-ISSUE","SPARE-ISSUE",
AQ185="Fiber CAmtel","ACTIVE",
AQ185="Fiber AOF","ACTIVE",
AQ185="Projet OCM (HUAWEI)","PLANNED WORKS",
AQ185="Projet OCM (NOKIA)","PLANNED WORKS",
AQ185="ACCESS-ISSUE","ACCESS-ISSUE",
AQ185="Projet OCM (ZTE, NOKIA, autres projets)","PLANNED WORKS",
AQ185="No root CAuse","No root cause",
AQ185="ODU HS","ACTIVE",
AQ185="IP &amp; VLAN","ACTIVE",
AQ185="Warehouse HUAWEI","SPARE-ISSUE",
AQ185="SPARE-HS","SPARE-ISSUE",
AQ185="Power Telco","ACTIVE", AQ185="no impacts","no impacts"
),"")</f>
        <v>PASSIVE</v>
      </c>
      <c r="AS185" s="92" t="s">
        <v>6353</v>
      </c>
      <c r="AT185" s="98" t="s">
        <v>347</v>
      </c>
      <c r="AV185" s="17" t="s">
        <v>5537</v>
      </c>
      <c r="AW185" s="7" t="s">
        <v>5950</v>
      </c>
      <c r="AX185" s="6" t="s">
        <v>6353</v>
      </c>
      <c r="AY185" s="7"/>
      <c r="AZ185" s="3" t="s">
        <v>5537</v>
      </c>
      <c r="BA185" s="18" t="s">
        <v>5537</v>
      </c>
      <c r="BB185" s="18" t="s">
        <v>5537</v>
      </c>
      <c r="BC185" s="18" t="s">
        <v>5537</v>
      </c>
      <c r="BD185" s="18" t="s">
        <v>5537</v>
      </c>
      <c r="BE185" s="18" t="s">
        <v>5537</v>
      </c>
      <c r="BF185" s="18" t="s">
        <v>5537</v>
      </c>
      <c r="BG185" s="18" t="s">
        <v>5537</v>
      </c>
      <c r="BH185" s="18" t="s">
        <v>5537</v>
      </c>
      <c r="BI185" s="18" t="s">
        <v>5537</v>
      </c>
      <c r="BJ185" s="18" t="s">
        <v>5537</v>
      </c>
      <c r="BK185" s="18" t="s">
        <v>5537</v>
      </c>
      <c r="BL185" s="9" t="s">
        <v>5537</v>
      </c>
      <c r="BM185" s="14" t="s">
        <v>6391</v>
      </c>
      <c r="BN185" s="14" t="s">
        <v>5537</v>
      </c>
      <c r="BO185" s="14" t="str">
        <f>_xlfn.XLOOKUP(B185,'[4]cell downs 18042026 17h'!$B:$B,'[4]cell downs 18042026 17h'!$B:$B,"")</f>
        <v/>
      </c>
      <c r="BP185" s="14" t="str">
        <f>_xlfn.XLOOKUP(B185,'[5]Cells Huawei 19042026 15h'!$B:$B,'[5]Cells Huawei 19042026 15h'!$B:$B,"")</f>
        <v/>
      </c>
      <c r="BQ185" s="9" t="str">
        <f>_xlfn.XLOOKUP(B185,'[6]cells down 19042026 9H40'!$B:$B,'[6]cells down 19042026 9H40'!$B:$B,"")</f>
        <v/>
      </c>
      <c r="BR185" s="9" t="s">
        <v>5537</v>
      </c>
      <c r="BS185" s="9" t="s">
        <v>66</v>
      </c>
      <c r="BT185" s="108"/>
    </row>
    <row r="186" spans="1:72" s="9" customFormat="1" x14ac:dyDescent="0.35">
      <c r="A186" s="1" t="s">
        <v>1972</v>
      </c>
      <c r="B186" s="8" t="s">
        <v>1973</v>
      </c>
      <c r="C186" s="3" t="str">
        <f>_xlfn.XLOOKUP(B186,'[1]daily break down'!$D:$D,'[1]daily break down'!$E:$E,"")</f>
        <v>Maroua</v>
      </c>
      <c r="D186" s="1" t="s">
        <v>11</v>
      </c>
      <c r="E186" s="1" t="s">
        <v>302</v>
      </c>
      <c r="F186" s="3" t="s">
        <v>55</v>
      </c>
      <c r="G186" s="1" t="s">
        <v>84</v>
      </c>
      <c r="H186" s="32" t="str">
        <f>_xlfn.XLOOKUP(B186,[2]CALCULATION!$B:$B,[2]CALCULATION!$H:$H,"")</f>
        <v>Huawei</v>
      </c>
      <c r="I186" s="28">
        <v>2.8691112138411627</v>
      </c>
      <c r="J186" s="28">
        <v>1.0048283124020854</v>
      </c>
      <c r="K186" s="28">
        <v>3.8533578458649731</v>
      </c>
      <c r="L186" s="28">
        <v>2.0107267295032147</v>
      </c>
      <c r="M186" s="28">
        <v>2.4919171425065563</v>
      </c>
      <c r="N186" s="28">
        <v>0</v>
      </c>
      <c r="O186" s="28">
        <v>3.2103140971312641E-3</v>
      </c>
      <c r="P186" s="28">
        <v>0</v>
      </c>
      <c r="Q186" s="28">
        <v>4.072907659952115</v>
      </c>
      <c r="R186" s="28">
        <v>0.41133041123410174</v>
      </c>
      <c r="S186" s="93">
        <v>2.5294599823646742</v>
      </c>
      <c r="T186" s="93">
        <f>_xlfn.XLOOKUP(B186,'[3]Nur des jours'!$B:$B,'[3]Nur des jours'!$U:$U,"")</f>
        <v>6.891474261841779</v>
      </c>
      <c r="U186" s="93">
        <v>2.1596317983751527</v>
      </c>
      <c r="V186" s="93">
        <v>0</v>
      </c>
      <c r="W186" s="93">
        <v>6.891474261841779</v>
      </c>
      <c r="X186" s="93">
        <v>13.868556899607057</v>
      </c>
      <c r="Y186" s="93">
        <v>13.868289373432297</v>
      </c>
      <c r="Z186" s="93">
        <v>0</v>
      </c>
      <c r="AA186" s="93">
        <v>6.6645228902529148</v>
      </c>
      <c r="AB186" s="93">
        <v>0.80495058969902944</v>
      </c>
      <c r="AC186" s="93">
        <f>_xlfn.XLOOKUP(B186,'[3]Nur des jours'!$B:$B,'[3]Nur des jours'!$N:$N,"")</f>
        <v>2.2204672505157905</v>
      </c>
      <c r="AD186" s="93">
        <v>2.2204672505157905</v>
      </c>
      <c r="AE186" s="93">
        <v>0</v>
      </c>
      <c r="AF186" s="93">
        <v>0.36124951131885408</v>
      </c>
      <c r="AG186" s="93"/>
      <c r="AH186" s="93">
        <v>2.9344054355611484</v>
      </c>
      <c r="AI186" s="93">
        <v>6.5888667074325866</v>
      </c>
      <c r="AJ186" s="93">
        <v>5.6085330028458644</v>
      </c>
      <c r="AK186" s="93">
        <v>0.21221301823068861</v>
      </c>
      <c r="AL186" s="93">
        <v>2.9344054355611484</v>
      </c>
      <c r="AM186" s="49" t="s">
        <v>5559</v>
      </c>
      <c r="AN186" s="49"/>
      <c r="AO186" s="48" t="str" cm="1">
        <f t="array" ref="AO186">IFERROR(_xlfn.IFS(
AQ186="MPR ISSUE","PDH",
AQ186="BSS Hardware Issue","BSS",
AQ186="Sites strategiques, MLL, Pylone, etc.","ENVTECH",
AQ186="AKTIVCO DEFAUT GE &amp; POWER Cabinet","AKTIVCO",
AQ186="AKTIVCO Coupure ENEO &amp; Baisse de tension","AKTIVCO GRID ONLY",
AQ186="Coupure ENEO &amp; Baisse de tension","IHS GRID ONLY",
AQ186="Defaut GE &amp; POWER Cabinet","IHS",
AQ186="Sharing","Partners",
AQ186="Sites strategiques &amp; DataCenter","SST &amp; DC",
AQ186="Exclu","Exclu",
AQ186="SAT","SAT",
AQ186="SPARE-ISSUE","SPARE-ISSUE",
AQ186="Fiber CAmtel","TRANS_FO_CAMTEL",
AQ186="Fiber AOF","Fiber AOF",
AQ186="Projet OCM (HUAWEI)","TRAVAUX-HUAWEI",
AQ186="Projet OCM (NOKIA)","TRAVAUX-NOKIA",
AQ186="ACCESS-ISSUE","ACCESS-ISSUE",
AQ186="Projet OCM (ZTE, NOKIA, autres projets)","TRAVAUX OCM",
AQ186="No root CAuse","No root cause",
AQ186="ODU HS","PDH",
AQ186="IP &amp; VLAN","PDH",
AQ186="Warehouse HUAWEI","SPARE-ISSUE",
AQ186="SPARE-HS","SPARE-ISSUE",
AQ186="Power Telco","BSS",AQ186="no impacts","no impacts"
),"")</f>
        <v>IHS</v>
      </c>
      <c r="AP186" s="48" t="str" cm="1">
        <f t="array" ref="AP186">IFERROR(_xlfn.IFS(
AQ186="MPR ISSUE","TX ISSUE",
AQ186="BSS Hardware Issue","RAN ISSUE",
AQ186="Sites strategiques, MLL, Pylone, etc.","ENVTECH",
AQ186="AKTIVCO DEFAUT GE &amp; POWER Cabinet","POWER ISSUE",
AQ186="AKTIVCO Coupure ENEO &amp; Baisse de tension","POWER ISSUE",
AQ186="Coupure ENEO &amp; Baisse de tension","POWER ISSUE",
AQ186="Defaut GE &amp; POWER Cabinet","POWER ISSUE",
AQ186="Sharing","POWER ISSUE",
AQ186="Sites strategiques &amp; DataCenter","POWER ISSUE",
AQ186="Exclu","Exclu",
AQ186="SAT","TX ISSUE",
AQ186="SPARE-ISSUE","SPARE-ISSUE",
AQ186="Fiber CAmtel","TX ISSUE",
AQ186="Fiber AOF","TX ISSUE",
AQ186="Projet OCM (HUAWEI)","TRAVAUX-HUAWEI",
AQ186="Projet OCM (NOKIA)","TRAVAUX -NOKIA",
AQ186="ACCESS-ISSUE","ACCESS-ISSUE",
AQ186="Projet OCM (ZTE, NOKIA, autres projets)","TRAVAUX OCM",
AQ186="No root CAuse","No root cause",
AQ186="ODU HS","TX ISSUE",
AQ186="IP &amp; VLAN","TX ISSUE",
AQ186="Warehouse HUAWEI","SPARE-ISSUE",
AQ186="SPARE-HS","SPARE-ISSUE",
AQ186="Power Telco","RAN ISSUE",AQ186="no impacts","no impacts"
),"")</f>
        <v>POWER ISSUE</v>
      </c>
      <c r="AQ186" s="67" t="s">
        <v>5330</v>
      </c>
      <c r="AR186" s="48" t="str" cm="1">
        <f t="array" ref="AR186">IFERROR(_xlfn.IFS(
AQ186="MPR ISSUE","ACTIVE",
AQ186="BSS Hardware Issue","ACTIVE",
AQ186="Sites strategiques, MLL, Pylone, etc.","PASSIVE",
AQ186="AKTIVCO DEFAUT GE &amp; POWER Cabinet","PASSIVE",
AQ186="AKTIVCO Coupure ENEO &amp; Baisse de tension","PASSIVE",
AQ186="Coupure ENEO &amp; Baisse de tension","PASSIVE",
AQ186="Defaut GE &amp; POWER Cabinet","PASSIVE",
AQ186="Sharing","PASSIVE",
AQ186="Sites strategiques &amp; DataCenter","PASSIVE",
AQ186="Exclu","Exclu",
AQ186="SAT","ACTIVE",
AQ186="SPARE-ISSUE","SPARE-ISSUE",
AQ186="Fiber CAmtel","ACTIVE",
AQ186="Fiber AOF","ACTIVE",
AQ186="Projet OCM (HUAWEI)","PLANNED WORKS",
AQ186="Projet OCM (NOKIA)","PLANNED WORKS",
AQ186="ACCESS-ISSUE","ACCESS-ISSUE",
AQ186="Projet OCM (ZTE, NOKIA, autres projets)","PLANNED WORKS",
AQ186="No root CAuse","No root cause",
AQ186="ODU HS","ACTIVE",
AQ186="IP &amp; VLAN","ACTIVE",
AQ186="Warehouse HUAWEI","SPARE-ISSUE",
AQ186="SPARE-HS","SPARE-ISSUE",
AQ186="Power Telco","ACTIVE", AQ186="no impacts","no impacts"
),"")</f>
        <v>PASSIVE</v>
      </c>
      <c r="AS186" s="92" t="s">
        <v>5707</v>
      </c>
      <c r="AT186" s="98" t="s">
        <v>1973</v>
      </c>
      <c r="AV186" s="17" t="s">
        <v>5537</v>
      </c>
      <c r="AW186" s="7" t="s">
        <v>5537</v>
      </c>
      <c r="AX186" s="6" t="s">
        <v>5537</v>
      </c>
      <c r="AY186" s="7"/>
      <c r="AZ186" s="3" t="s">
        <v>5707</v>
      </c>
      <c r="BA186" s="18" t="s">
        <v>5537</v>
      </c>
      <c r="BB186" s="18" t="s">
        <v>5537</v>
      </c>
      <c r="BC186" s="18" t="s">
        <v>5537</v>
      </c>
      <c r="BD186" s="18" t="s">
        <v>5537</v>
      </c>
      <c r="BE186" s="18" t="s">
        <v>5537</v>
      </c>
      <c r="BF186" s="18" t="s">
        <v>5537</v>
      </c>
      <c r="BG186" s="18" t="s">
        <v>5537</v>
      </c>
      <c r="BH186" s="18" t="s">
        <v>5537</v>
      </c>
      <c r="BI186" s="18" t="s">
        <v>5537</v>
      </c>
      <c r="BJ186" s="18" t="s">
        <v>5537</v>
      </c>
      <c r="BK186" s="18" t="s">
        <v>5537</v>
      </c>
      <c r="BL186" s="9" t="s">
        <v>5537</v>
      </c>
      <c r="BM186" s="14" t="s">
        <v>5537</v>
      </c>
      <c r="BN186" s="14" t="s">
        <v>5537</v>
      </c>
      <c r="BO186" s="14" t="str">
        <f>_xlfn.XLOOKUP(B186,'[4]cell downs 18042026 17h'!$B:$B,'[4]cell downs 18042026 17h'!$B:$B,"")</f>
        <v/>
      </c>
      <c r="BP186" s="14" t="str">
        <f>_xlfn.XLOOKUP(B186,'[5]Cells Huawei 19042026 15h'!$B:$B,'[5]Cells Huawei 19042026 15h'!$B:$B,"")</f>
        <v/>
      </c>
      <c r="BQ186" s="9" t="str">
        <f>_xlfn.XLOOKUP(B186,'[6]cells down 19042026 9H40'!$B:$B,'[6]cells down 19042026 9H40'!$B:$B,"")</f>
        <v/>
      </c>
      <c r="BR186" s="9" t="s">
        <v>1973</v>
      </c>
      <c r="BS186" s="9" t="s">
        <v>5537</v>
      </c>
      <c r="BT186" s="108"/>
    </row>
    <row r="187" spans="1:72" s="9" customFormat="1" x14ac:dyDescent="0.35">
      <c r="A187" s="1" t="s">
        <v>543</v>
      </c>
      <c r="B187" s="1" t="s">
        <v>544</v>
      </c>
      <c r="C187" s="3" t="str">
        <f>_xlfn.XLOOKUP(B187,'[1]daily break down'!$D:$D,'[1]daily break down'!$E:$E,"")</f>
        <v>Douala</v>
      </c>
      <c r="D187" s="1" t="s">
        <v>21</v>
      </c>
      <c r="E187" s="1" t="s">
        <v>30</v>
      </c>
      <c r="F187" s="3" t="s">
        <v>31</v>
      </c>
      <c r="G187" s="1" t="s">
        <v>32</v>
      </c>
      <c r="H187" s="34" t="str">
        <f>_xlfn.XLOOKUP(B187,[2]CALCULATION!$B:$B,[2]CALCULATION!$H:$H,"")</f>
        <v>ZTE</v>
      </c>
      <c r="I187" s="28">
        <v>4.6738962940134066</v>
      </c>
      <c r="J187" s="28">
        <v>1.5503676879745911</v>
      </c>
      <c r="K187" s="28">
        <v>1.8062832267509048</v>
      </c>
      <c r="L187" s="28">
        <v>0</v>
      </c>
      <c r="M187" s="28">
        <v>0</v>
      </c>
      <c r="N187" s="28">
        <v>2.7190111947219582</v>
      </c>
      <c r="O187" s="28">
        <v>0</v>
      </c>
      <c r="P187" s="28">
        <v>0</v>
      </c>
      <c r="Q187" s="28">
        <v>2.658960486027286</v>
      </c>
      <c r="R187" s="28">
        <v>0.61766443228805568</v>
      </c>
      <c r="S187" s="93">
        <v>1.2894939974260415</v>
      </c>
      <c r="T187" s="93">
        <f>_xlfn.XLOOKUP(B187,'[3]Nur des jours'!$B:$B,'[3]Nur des jours'!$U:$U,"")</f>
        <v>0</v>
      </c>
      <c r="U187" s="93">
        <v>1.0256240137201693</v>
      </c>
      <c r="V187" s="93">
        <v>0</v>
      </c>
      <c r="W187" s="93">
        <v>0</v>
      </c>
      <c r="X187" s="93">
        <v>4.3321940285304175</v>
      </c>
      <c r="Y187" s="93">
        <v>0</v>
      </c>
      <c r="Z187" s="93">
        <v>4.9744530338181621</v>
      </c>
      <c r="AA187" s="93">
        <v>0.37004220492933043</v>
      </c>
      <c r="AB187" s="93">
        <v>0</v>
      </c>
      <c r="AC187" s="93">
        <f>_xlfn.XLOOKUP(B187,'[3]Nur des jours'!$B:$B,'[3]Nur des jours'!$N:$N,"")</f>
        <v>10.766822759272097</v>
      </c>
      <c r="AD187" s="93">
        <v>10.766822759272097</v>
      </c>
      <c r="AE187" s="93">
        <v>0</v>
      </c>
      <c r="AF187" s="93">
        <v>0</v>
      </c>
      <c r="AG187" s="93"/>
      <c r="AH187" s="93">
        <v>2.9319976999883002</v>
      </c>
      <c r="AI187" s="93">
        <v>2.2684785519305861</v>
      </c>
      <c r="AJ187" s="93">
        <v>2.0311209033324147</v>
      </c>
      <c r="AK187" s="93">
        <v>3.6936351279475215</v>
      </c>
      <c r="AL187" s="93">
        <v>2.9319976999883002</v>
      </c>
      <c r="AM187" s="49" t="s">
        <v>5559</v>
      </c>
      <c r="AN187" s="49"/>
      <c r="AO187" s="48" t="str" cm="1">
        <f t="array" ref="AO187">IFERROR(_xlfn.IFS(
AQ187="MPR ISSUE","PDH",
AQ187="BSS Hardware Issue","BSS",
AQ187="Sites strategiques, MLL, Pylone, etc.","ENVTECH",
AQ187="AKTIVCO DEFAUT GE &amp; POWER Cabinet","AKTIVCO",
AQ187="AKTIVCO Coupure ENEO &amp; Baisse de tension","AKTIVCO GRID ONLY",
AQ187="Coupure ENEO &amp; Baisse de tension","IHS GRID ONLY",
AQ187="Defaut GE &amp; POWER Cabinet","IHS",
AQ187="Sharing","Partners",
AQ187="Sites strategiques &amp; DataCenter","SST &amp; DC",
AQ187="Exclu","Exclu",
AQ187="SAT","SAT",
AQ187="SPARE-ISSUE","SPARE-ISSUE",
AQ187="Fiber CAmtel","TRANS_FO_CAMTEL",
AQ187="Fiber AOF","Fiber AOF",
AQ187="Projet OCM (HUAWEI)","TRAVAUX-HUAWEI",
AQ187="Projet OCM (NOKIA)","TRAVAUX-NOKIA",
AQ187="ACCESS-ISSUE","ACCESS-ISSUE",
AQ187="Projet OCM (ZTE, NOKIA, autres projets)","TRAVAUX OCM",
AQ187="No root CAuse","No root cause",
AQ187="ODU HS","PDH",
AQ187="IP &amp; VLAN","PDH",
AQ187="Warehouse HUAWEI","SPARE-ISSUE",
AQ187="SPARE-HS","SPARE-ISSUE",
AQ187="Power Telco","BSS",AQ187="no impacts","no impacts"
),"")</f>
        <v>AKTIVCO GRID ONLY</v>
      </c>
      <c r="AP187" s="48" t="str" cm="1">
        <f t="array" ref="AP187">IFERROR(_xlfn.IFS(
AQ187="MPR ISSUE","TX ISSUE",
AQ187="BSS Hardware Issue","RAN ISSUE",
AQ187="Sites strategiques, MLL, Pylone, etc.","ENVTECH",
AQ187="AKTIVCO DEFAUT GE &amp; POWER Cabinet","POWER ISSUE",
AQ187="AKTIVCO Coupure ENEO &amp; Baisse de tension","POWER ISSUE",
AQ187="Coupure ENEO &amp; Baisse de tension","POWER ISSUE",
AQ187="Defaut GE &amp; POWER Cabinet","POWER ISSUE",
AQ187="Sharing","POWER ISSUE",
AQ187="Sites strategiques &amp; DataCenter","POWER ISSUE",
AQ187="Exclu","Exclu",
AQ187="SAT","TX ISSUE",
AQ187="SPARE-ISSUE","SPARE-ISSUE",
AQ187="Fiber CAmtel","TX ISSUE",
AQ187="Fiber AOF","TX ISSUE",
AQ187="Projet OCM (HUAWEI)","TRAVAUX-HUAWEI",
AQ187="Projet OCM (NOKIA)","TRAVAUX -NOKIA",
AQ187="ACCESS-ISSUE","ACCESS-ISSUE",
AQ187="Projet OCM (ZTE, NOKIA, autres projets)","TRAVAUX OCM",
AQ187="No root CAuse","No root cause",
AQ187="ODU HS","TX ISSUE",
AQ187="IP &amp; VLAN","TX ISSUE",
AQ187="Warehouse HUAWEI","SPARE-ISSUE",
AQ187="SPARE-HS","SPARE-ISSUE",
AQ187="Power Telco","RAN ISSUE",AQ187="no impacts","no impacts"
),"")</f>
        <v>POWER ISSUE</v>
      </c>
      <c r="AQ187" s="67" t="s">
        <v>5327</v>
      </c>
      <c r="AR187" s="48" t="str" cm="1">
        <f t="array" ref="AR187">IFERROR(_xlfn.IFS(
AQ187="MPR ISSUE","ACTIVE",
AQ187="BSS Hardware Issue","ACTIVE",
AQ187="Sites strategiques, MLL, Pylone, etc.","PASSIVE",
AQ187="AKTIVCO DEFAUT GE &amp; POWER Cabinet","PASSIVE",
AQ187="AKTIVCO Coupure ENEO &amp; Baisse de tension","PASSIVE",
AQ187="Coupure ENEO &amp; Baisse de tension","PASSIVE",
AQ187="Defaut GE &amp; POWER Cabinet","PASSIVE",
AQ187="Sharing","PASSIVE",
AQ187="Sites strategiques &amp; DataCenter","PASSIVE",
AQ187="Exclu","Exclu",
AQ187="SAT","ACTIVE",
AQ187="SPARE-ISSUE","SPARE-ISSUE",
AQ187="Fiber CAmtel","ACTIVE",
AQ187="Fiber AOF","ACTIVE",
AQ187="Projet OCM (HUAWEI)","PLANNED WORKS",
AQ187="Projet OCM (NOKIA)","PLANNED WORKS",
AQ187="ACCESS-ISSUE","ACCESS-ISSUE",
AQ187="Projet OCM (ZTE, NOKIA, autres projets)","PLANNED WORKS",
AQ187="No root CAuse","No root cause",
AQ187="ODU HS","ACTIVE",
AQ187="IP &amp; VLAN","ACTIVE",
AQ187="Warehouse HUAWEI","SPARE-ISSUE",
AQ187="SPARE-HS","SPARE-ISSUE",
AQ187="Power Telco","ACTIVE", AQ187="no impacts","no impacts"
),"")</f>
        <v>PASSIVE</v>
      </c>
      <c r="AS187" s="92" t="s">
        <v>5805</v>
      </c>
      <c r="AT187" s="98" t="s">
        <v>544</v>
      </c>
      <c r="AV187" s="17" t="s">
        <v>5537</v>
      </c>
      <c r="AW187" s="7" t="s">
        <v>5537</v>
      </c>
      <c r="AX187" s="6" t="s">
        <v>5537</v>
      </c>
      <c r="AY187" s="7"/>
      <c r="AZ187" s="3" t="s">
        <v>5537</v>
      </c>
      <c r="BA187" s="18" t="s">
        <v>5537</v>
      </c>
      <c r="BB187" s="18" t="s">
        <v>5537</v>
      </c>
      <c r="BC187" s="18" t="s">
        <v>5537</v>
      </c>
      <c r="BD187" s="18" t="s">
        <v>5537</v>
      </c>
      <c r="BE187" s="18" t="s">
        <v>5537</v>
      </c>
      <c r="BF187" s="18" t="s">
        <v>5537</v>
      </c>
      <c r="BG187" s="18" t="s">
        <v>5537</v>
      </c>
      <c r="BH187" s="18" t="s">
        <v>5537</v>
      </c>
      <c r="BI187" s="18" t="s">
        <v>5537</v>
      </c>
      <c r="BJ187" s="18" t="s">
        <v>5537</v>
      </c>
      <c r="BK187" s="18" t="s">
        <v>5537</v>
      </c>
      <c r="BL187" s="9" t="s">
        <v>5805</v>
      </c>
      <c r="BM187" s="14" t="s">
        <v>5537</v>
      </c>
      <c r="BN187" s="14" t="s">
        <v>5537</v>
      </c>
      <c r="BO187" s="14" t="str">
        <f>_xlfn.XLOOKUP(B187,'[4]cell downs 18042026 17h'!$B:$B,'[4]cell downs 18042026 17h'!$B:$B,"")</f>
        <v/>
      </c>
      <c r="BP187" s="14" t="str">
        <f>_xlfn.XLOOKUP(B187,'[5]Cells Huawei 19042026 15h'!$B:$B,'[5]Cells Huawei 19042026 15h'!$B:$B,"")</f>
        <v/>
      </c>
      <c r="BQ187" s="9" t="str">
        <f>_xlfn.XLOOKUP(B187,'[6]cells down 19042026 9H40'!$B:$B,'[6]cells down 19042026 9H40'!$B:$B,"")</f>
        <v/>
      </c>
      <c r="BR187" s="9" t="s">
        <v>5537</v>
      </c>
      <c r="BS187" s="9" t="s">
        <v>5459</v>
      </c>
      <c r="BT187" s="108"/>
    </row>
    <row r="188" spans="1:72" s="9" customFormat="1" ht="28.5" customHeight="1" x14ac:dyDescent="0.35">
      <c r="A188" s="1" t="s">
        <v>2823</v>
      </c>
      <c r="B188" s="8" t="s">
        <v>2824</v>
      </c>
      <c r="C188" s="3" t="str">
        <f>_xlfn.XLOOKUP(B188,'[1]daily break down'!$D:$D,'[1]daily break down'!$E:$E,"")</f>
        <v>NORD</v>
      </c>
      <c r="D188" s="1" t="s">
        <v>11</v>
      </c>
      <c r="E188" s="1" t="s">
        <v>12</v>
      </c>
      <c r="F188" s="3" t="s">
        <v>23</v>
      </c>
      <c r="G188" s="1" t="s">
        <v>24</v>
      </c>
      <c r="H188" s="32" t="str">
        <f>_xlfn.XLOOKUP(B188,[2]CALCULATION!$B:$B,[2]CALCULATION!$H:$H,"")</f>
        <v>Huawei</v>
      </c>
      <c r="I188" s="28">
        <v>0</v>
      </c>
      <c r="J188" s="28">
        <v>0</v>
      </c>
      <c r="K188" s="28">
        <v>9.7629218709425203E-2</v>
      </c>
      <c r="L188" s="28">
        <v>7.0687014350817412</v>
      </c>
      <c r="M188" s="28">
        <v>0</v>
      </c>
      <c r="N188" s="28">
        <v>0</v>
      </c>
      <c r="O188" s="28">
        <v>0</v>
      </c>
      <c r="P188" s="28">
        <v>0</v>
      </c>
      <c r="Q188" s="28">
        <v>9.1048074810306107E-2</v>
      </c>
      <c r="R188" s="28">
        <v>0.66121769353913606</v>
      </c>
      <c r="S188" s="93">
        <v>0</v>
      </c>
      <c r="T188" s="93">
        <f>_xlfn.XLOOKUP(B188,'[3]Nur des jours'!$B:$B,'[3]Nur des jours'!$U:$U,"")</f>
        <v>3.0478008635031517</v>
      </c>
      <c r="U188" s="93">
        <v>5.2663419255606625</v>
      </c>
      <c r="V188" s="93">
        <v>2.2271554048848139</v>
      </c>
      <c r="W188" s="93">
        <v>3.0478008635031522</v>
      </c>
      <c r="X188" s="93">
        <v>1.8552048465755222</v>
      </c>
      <c r="Y188" s="93">
        <v>0</v>
      </c>
      <c r="Z188" s="93">
        <v>1.2399838200169504</v>
      </c>
      <c r="AA188" s="93">
        <v>4.6809768201054114</v>
      </c>
      <c r="AB188" s="93">
        <v>12.709472994837819</v>
      </c>
      <c r="AC188" s="93">
        <f>_xlfn.XLOOKUP(B188,'[3]Nur des jours'!$B:$B,'[3]Nur des jours'!$N:$N,"")</f>
        <v>0</v>
      </c>
      <c r="AD188" s="93">
        <v>0</v>
      </c>
      <c r="AE188" s="93">
        <v>1.872968584579648</v>
      </c>
      <c r="AF188" s="93">
        <v>0</v>
      </c>
      <c r="AG188" s="93"/>
      <c r="AH188" s="93">
        <v>2.8678627583589451</v>
      </c>
      <c r="AI188" s="93">
        <v>3.8180581034255363</v>
      </c>
      <c r="AJ188" s="93">
        <v>6.502859464623902</v>
      </c>
      <c r="AK188" s="93">
        <v>0.26761754514990149</v>
      </c>
      <c r="AL188" s="93">
        <v>2.8678627583589451</v>
      </c>
      <c r="AM188" s="49" t="s">
        <v>5559</v>
      </c>
      <c r="AN188" s="49"/>
      <c r="AO188" s="48" t="str" cm="1">
        <f t="array" ref="AO188">IFERROR(_xlfn.IFS(
AQ188="MPR ISSUE","PDH",
AQ188="BSS Hardware Issue","BSS",
AQ188="Sites strategiques, MLL, Pylone, etc.","ENVTECH",
AQ188="AKTIVCO DEFAUT GE &amp; POWER Cabinet","AKTIVCO",
AQ188="AKTIVCO Coupure ENEO &amp; Baisse de tension","AKTIVCO GRID ONLY",
AQ188="Coupure ENEO &amp; Baisse de tension","IHS GRID ONLY",
AQ188="Defaut GE &amp; POWER Cabinet","IHS",
AQ188="Sharing","Partners",
AQ188="Sites strategiques &amp; DataCenter","SST &amp; DC",
AQ188="Exclu","Exclu",
AQ188="SAT","SAT",
AQ188="SPARE-ISSUE","SPARE-ISSUE",
AQ188="Fiber CAmtel","TRANS_FO_CAMTEL",
AQ188="Fiber AOF","Fiber AOF",
AQ188="Projet OCM (HUAWEI)","TRAVAUX-HUAWEI",
AQ188="Projet OCM (NOKIA)","TRAVAUX-NOKIA",
AQ188="ACCESS-ISSUE","ACCESS-ISSUE",
AQ188="Projet OCM (ZTE, NOKIA, autres projets)","TRAVAUX OCM",
AQ188="No root CAuse","No root cause",
AQ188="ODU HS","PDH",
AQ188="IP &amp; VLAN","PDH",
AQ188="Warehouse HUAWEI","SPARE-ISSUE",
AQ188="SPARE-HS","SPARE-ISSUE",
AQ188="Power Telco","BSS",AQ188="no impacts","no impacts"
),"")</f>
        <v>IHS</v>
      </c>
      <c r="AP188" s="48" t="str" cm="1">
        <f t="array" ref="AP188">IFERROR(_xlfn.IFS(
AQ188="MPR ISSUE","TX ISSUE",
AQ188="BSS Hardware Issue","RAN ISSUE",
AQ188="Sites strategiques, MLL, Pylone, etc.","ENVTECH",
AQ188="AKTIVCO DEFAUT GE &amp; POWER Cabinet","POWER ISSUE",
AQ188="AKTIVCO Coupure ENEO &amp; Baisse de tension","POWER ISSUE",
AQ188="Coupure ENEO &amp; Baisse de tension","POWER ISSUE",
AQ188="Defaut GE &amp; POWER Cabinet","POWER ISSUE",
AQ188="Sharing","POWER ISSUE",
AQ188="Sites strategiques &amp; DataCenter","POWER ISSUE",
AQ188="Exclu","Exclu",
AQ188="SAT","TX ISSUE",
AQ188="SPARE-ISSUE","SPARE-ISSUE",
AQ188="Fiber CAmtel","TX ISSUE",
AQ188="Fiber AOF","TX ISSUE",
AQ188="Projet OCM (HUAWEI)","TRAVAUX-HUAWEI",
AQ188="Projet OCM (NOKIA)","TRAVAUX -NOKIA",
AQ188="ACCESS-ISSUE","ACCESS-ISSUE",
AQ188="Projet OCM (ZTE, NOKIA, autres projets)","TRAVAUX OCM",
AQ188="No root CAuse","No root cause",
AQ188="ODU HS","TX ISSUE",
AQ188="IP &amp; VLAN","TX ISSUE",
AQ188="Warehouse HUAWEI","SPARE-ISSUE",
AQ188="SPARE-HS","SPARE-ISSUE",
AQ188="Power Telco","RAN ISSUE",AQ188="no impacts","no impacts"
),"")</f>
        <v>POWER ISSUE</v>
      </c>
      <c r="AQ188" s="67" t="s">
        <v>5330</v>
      </c>
      <c r="AR188" s="48" t="str" cm="1">
        <f t="array" ref="AR188">IFERROR(_xlfn.IFS(
AQ188="MPR ISSUE","ACTIVE",
AQ188="BSS Hardware Issue","ACTIVE",
AQ188="Sites strategiques, MLL, Pylone, etc.","PASSIVE",
AQ188="AKTIVCO DEFAUT GE &amp; POWER Cabinet","PASSIVE",
AQ188="AKTIVCO Coupure ENEO &amp; Baisse de tension","PASSIVE",
AQ188="Coupure ENEO &amp; Baisse de tension","PASSIVE",
AQ188="Defaut GE &amp; POWER Cabinet","PASSIVE",
AQ188="Sharing","PASSIVE",
AQ188="Sites strategiques &amp; DataCenter","PASSIVE",
AQ188="Exclu","Exclu",
AQ188="SAT","ACTIVE",
AQ188="SPARE-ISSUE","SPARE-ISSUE",
AQ188="Fiber CAmtel","ACTIVE",
AQ188="Fiber AOF","ACTIVE",
AQ188="Projet OCM (HUAWEI)","PLANNED WORKS",
AQ188="Projet OCM (NOKIA)","PLANNED WORKS",
AQ188="ACCESS-ISSUE","ACCESS-ISSUE",
AQ188="Projet OCM (ZTE, NOKIA, autres projets)","PLANNED WORKS",
AQ188="No root CAuse","No root cause",
AQ188="ODU HS","ACTIVE",
AQ188="IP &amp; VLAN","ACTIVE",
AQ188="Warehouse HUAWEI","SPARE-ISSUE",
AQ188="SPARE-HS","SPARE-ISSUE",
AQ188="Power Telco","ACTIVE", AQ188="no impacts","no impacts"
),"")</f>
        <v>PASSIVE</v>
      </c>
      <c r="AS188" s="92" t="s">
        <v>5779</v>
      </c>
      <c r="AT188" s="98" t="s">
        <v>2824</v>
      </c>
      <c r="AV188" s="17" t="s">
        <v>5537</v>
      </c>
      <c r="AW188" s="7" t="s">
        <v>5537</v>
      </c>
      <c r="AX188" s="6" t="s">
        <v>5537</v>
      </c>
      <c r="AY188" s="7"/>
      <c r="AZ188" s="3" t="s">
        <v>6218</v>
      </c>
      <c r="BA188" s="18" t="s">
        <v>5537</v>
      </c>
      <c r="BB188" s="18" t="s">
        <v>5537</v>
      </c>
      <c r="BC188" s="18" t="s">
        <v>5537</v>
      </c>
      <c r="BD188" s="18" t="s">
        <v>5537</v>
      </c>
      <c r="BE188" s="18" t="s">
        <v>5537</v>
      </c>
      <c r="BF188" s="18" t="s">
        <v>5537</v>
      </c>
      <c r="BG188" s="18" t="s">
        <v>5537</v>
      </c>
      <c r="BH188" s="18" t="s">
        <v>5537</v>
      </c>
      <c r="BI188" s="18" t="s">
        <v>5537</v>
      </c>
      <c r="BJ188" s="18" t="s">
        <v>5653</v>
      </c>
      <c r="BK188" s="18" t="s">
        <v>5537</v>
      </c>
      <c r="BL188" s="9" t="s">
        <v>5537</v>
      </c>
      <c r="BM188" s="14" t="s">
        <v>5537</v>
      </c>
      <c r="BN188" s="14" t="s">
        <v>5537</v>
      </c>
      <c r="BO188" s="14" t="str">
        <f>_xlfn.XLOOKUP(B188,'[4]cell downs 18042026 17h'!$B:$B,'[4]cell downs 18042026 17h'!$B:$B,"")</f>
        <v/>
      </c>
      <c r="BP188" s="14" t="str">
        <f>_xlfn.XLOOKUP(B188,'[5]Cells Huawei 19042026 15h'!$B:$B,'[5]Cells Huawei 19042026 15h'!$B:$B,"")</f>
        <v/>
      </c>
      <c r="BQ188" s="9" t="str">
        <f>_xlfn.XLOOKUP(B188,'[6]cells down 19042026 9H40'!$B:$B,'[6]cells down 19042026 9H40'!$B:$B,"")</f>
        <v/>
      </c>
      <c r="BR188" s="9" t="s">
        <v>2824</v>
      </c>
      <c r="BS188" s="9" t="s">
        <v>5537</v>
      </c>
      <c r="BT188" s="108"/>
    </row>
    <row r="189" spans="1:72" s="9" customFormat="1" ht="18" customHeight="1" x14ac:dyDescent="0.35">
      <c r="A189" s="3" t="s">
        <v>821</v>
      </c>
      <c r="B189" s="3" t="s">
        <v>822</v>
      </c>
      <c r="C189" s="3" t="str">
        <f>_xlfn.XLOOKUP(B189,'[1]daily break down'!$D:$D,'[1]daily break down'!$E:$E,"")</f>
        <v>Douala</v>
      </c>
      <c r="D189" s="3" t="s">
        <v>357</v>
      </c>
      <c r="E189" s="3" t="s">
        <v>89</v>
      </c>
      <c r="F189" s="3" t="s">
        <v>31</v>
      </c>
      <c r="G189" s="3" t="s">
        <v>32</v>
      </c>
      <c r="H189" s="34" t="str">
        <f>_xlfn.XLOOKUP(B189,[2]CALCULATION!$B:$B,[2]CALCULATION!$H:$H,"")</f>
        <v>ZTE</v>
      </c>
      <c r="I189" s="28">
        <v>2.9198876818107875</v>
      </c>
      <c r="J189" s="28">
        <v>7.5722570362950989</v>
      </c>
      <c r="K189" s="28">
        <v>12.228407427382695</v>
      </c>
      <c r="L189" s="28">
        <v>2.0331989281829835E-3</v>
      </c>
      <c r="M189" s="28">
        <v>0.43428415702858986</v>
      </c>
      <c r="N189" s="28">
        <v>4.4424148125319247</v>
      </c>
      <c r="O189" s="28">
        <v>0</v>
      </c>
      <c r="P189" s="28">
        <v>1.6445725716470765</v>
      </c>
      <c r="Q189" s="28">
        <v>1.5743380332331716</v>
      </c>
      <c r="R189" s="28">
        <v>15.75552602066586</v>
      </c>
      <c r="S189" s="93">
        <v>25.818398238750348</v>
      </c>
      <c r="T189" s="93">
        <f>_xlfn.XLOOKUP(B189,'[3]Nur des jours'!$B:$B,'[3]Nur des jours'!$U:$U,"")</f>
        <v>0</v>
      </c>
      <c r="U189" s="93">
        <v>0.15816147451866672</v>
      </c>
      <c r="V189" s="93">
        <v>0.62877568607979228</v>
      </c>
      <c r="W189" s="93">
        <v>0</v>
      </c>
      <c r="X189" s="93">
        <v>0.18964038774887013</v>
      </c>
      <c r="Y189" s="93">
        <v>0.27756732385363325</v>
      </c>
      <c r="Z189" s="93">
        <v>3.8716031309836687</v>
      </c>
      <c r="AA189" s="93">
        <v>7.3799235517202995</v>
      </c>
      <c r="AB189" s="93">
        <v>3.3534227655500479</v>
      </c>
      <c r="AC189" s="93">
        <f>_xlfn.XLOOKUP(B189,'[3]Nur des jours'!$B:$B,'[3]Nur des jours'!$N:$N,"")</f>
        <v>9.5025297275084936E-2</v>
      </c>
      <c r="AD189" s="93">
        <v>9.5025297275084936E-2</v>
      </c>
      <c r="AE189" s="93">
        <v>1.7912482557293401</v>
      </c>
      <c r="AF189" s="93">
        <v>1.0649860315666617</v>
      </c>
      <c r="AG189" s="93"/>
      <c r="AH189" s="93">
        <v>2.8642600725388303</v>
      </c>
      <c r="AI189" s="93">
        <v>2.5066544368907593</v>
      </c>
      <c r="AJ189" s="93">
        <v>2.1296168793414729</v>
      </c>
      <c r="AK189" s="93">
        <v>3.4351148693164526</v>
      </c>
      <c r="AL189" s="93">
        <v>2.8642600725388303</v>
      </c>
      <c r="AM189" s="49" t="s">
        <v>5559</v>
      </c>
      <c r="AN189" s="49"/>
      <c r="AO189" s="48" t="str" cm="1">
        <f t="array" ref="AO189">IFERROR(_xlfn.IFS(
AQ189="MPR ISSUE","PDH",
AQ189="BSS Hardware Issue","BSS",
AQ189="Sites strategiques, MLL, Pylone, etc.","ENVTECH",
AQ189="AKTIVCO DEFAUT GE &amp; POWER Cabinet","AKTIVCO",
AQ189="AKTIVCO Coupure ENEO &amp; Baisse de tension","AKTIVCO GRID ONLY",
AQ189="Coupure ENEO &amp; Baisse de tension","IHS GRID ONLY",
AQ189="Defaut GE &amp; POWER Cabinet","IHS",
AQ189="Sharing","Partners",
AQ189="Sites strategiques &amp; DataCenter","SST &amp; DC",
AQ189="Exclu","Exclu",
AQ189="SAT","SAT",
AQ189="SPARE-ISSUE","SPARE-ISSUE",
AQ189="Fiber CAmtel","TRANS_FO_CAMTEL",
AQ189="Fiber AOF","Fiber AOF",
AQ189="Projet OCM (HUAWEI)","TRAVAUX-HUAWEI",
AQ189="Projet OCM (NOKIA)","TRAVAUX-NOKIA",
AQ189="ACCESS-ISSUE","ACCESS-ISSUE",
AQ189="Projet OCM (ZTE, NOKIA, autres projets)","TRAVAUX OCM",
AQ189="No root CAuse","No root cause",
AQ189="ODU HS","PDH",
AQ189="IP &amp; VLAN","PDH",
AQ189="Warehouse HUAWEI","SPARE-ISSUE",
AQ189="SPARE-HS","SPARE-ISSUE",
AQ189="Power Telco","BSS",AQ189="no impacts","no impacts"
),"")</f>
        <v>PDH</v>
      </c>
      <c r="AP189" s="48" t="str" cm="1">
        <f t="array" ref="AP189">IFERROR(_xlfn.IFS(
AQ189="MPR ISSUE","TX ISSUE",
AQ189="BSS Hardware Issue","RAN ISSUE",
AQ189="Sites strategiques, MLL, Pylone, etc.","ENVTECH",
AQ189="AKTIVCO DEFAUT GE &amp; POWER Cabinet","POWER ISSUE",
AQ189="AKTIVCO Coupure ENEO &amp; Baisse de tension","POWER ISSUE",
AQ189="Coupure ENEO &amp; Baisse de tension","POWER ISSUE",
AQ189="Defaut GE &amp; POWER Cabinet","POWER ISSUE",
AQ189="Sharing","POWER ISSUE",
AQ189="Sites strategiques &amp; DataCenter","POWER ISSUE",
AQ189="Exclu","Exclu",
AQ189="SAT","TX ISSUE",
AQ189="SPARE-ISSUE","SPARE-ISSUE",
AQ189="Fiber CAmtel","TX ISSUE",
AQ189="Fiber AOF","TX ISSUE",
AQ189="Projet OCM (HUAWEI)","TRAVAUX-HUAWEI",
AQ189="Projet OCM (NOKIA)","TRAVAUX -NOKIA",
AQ189="ACCESS-ISSUE","ACCESS-ISSUE",
AQ189="Projet OCM (ZTE, NOKIA, autres projets)","TRAVAUX OCM",
AQ189="No root CAuse","No root cause",
AQ189="ODU HS","TX ISSUE",
AQ189="IP &amp; VLAN","TX ISSUE",
AQ189="Warehouse HUAWEI","SPARE-ISSUE",
AQ189="SPARE-HS","SPARE-ISSUE",
AQ189="Power Telco","RAN ISSUE",AQ189="no impacts","no impacts"
),"")</f>
        <v>TX ISSUE</v>
      </c>
      <c r="AQ189" s="67" t="s">
        <v>5933</v>
      </c>
      <c r="AR189" s="48" t="str" cm="1">
        <f t="array" ref="AR189">IFERROR(_xlfn.IFS(
AQ189="MPR ISSUE","ACTIVE",
AQ189="BSS Hardware Issue","ACTIVE",
AQ189="Sites strategiques, MLL, Pylone, etc.","PASSIVE",
AQ189="AKTIVCO DEFAUT GE &amp; POWER Cabinet","PASSIVE",
AQ189="AKTIVCO Coupure ENEO &amp; Baisse de tension","PASSIVE",
AQ189="Coupure ENEO &amp; Baisse de tension","PASSIVE",
AQ189="Defaut GE &amp; POWER Cabinet","PASSIVE",
AQ189="Sharing","PASSIVE",
AQ189="Sites strategiques &amp; DataCenter","PASSIVE",
AQ189="Exclu","Exclu",
AQ189="SAT","ACTIVE",
AQ189="SPARE-ISSUE","SPARE-ISSUE",
AQ189="Fiber CAmtel","ACTIVE",
AQ189="Fiber AOF","ACTIVE",
AQ189="Projet OCM (HUAWEI)","PLANNED WORKS",
AQ189="Projet OCM (NOKIA)","PLANNED WORKS",
AQ189="ACCESS-ISSUE","ACCESS-ISSUE",
AQ189="Projet OCM (ZTE, NOKIA, autres projets)","PLANNED WORKS",
AQ189="No root CAuse","No root cause",
AQ189="ODU HS","ACTIVE",
AQ189="IP &amp; VLAN","ACTIVE",
AQ189="Warehouse HUAWEI","SPARE-ISSUE",
AQ189="SPARE-HS","SPARE-ISSUE",
AQ189="Power Telco","ACTIVE", AQ189="no impacts","no impacts"
),"")</f>
        <v>ACTIVE</v>
      </c>
      <c r="AS189" s="92" t="s">
        <v>5687</v>
      </c>
      <c r="AT189" s="128" t="s">
        <v>4194</v>
      </c>
      <c r="AU189" s="9" t="s">
        <v>5932</v>
      </c>
      <c r="AV189" s="17" t="s">
        <v>5634</v>
      </c>
      <c r="AW189" s="7" t="s">
        <v>5537</v>
      </c>
      <c r="AX189" s="6" t="s">
        <v>5537</v>
      </c>
      <c r="AY189" s="7"/>
      <c r="AZ189" s="3" t="s">
        <v>5537</v>
      </c>
      <c r="BA189" s="18" t="s">
        <v>5537</v>
      </c>
      <c r="BB189" s="18" t="s">
        <v>5537</v>
      </c>
      <c r="BC189" s="18" t="s">
        <v>5537</v>
      </c>
      <c r="BD189" s="18" t="s">
        <v>5537</v>
      </c>
      <c r="BE189" s="18" t="s">
        <v>5537</v>
      </c>
      <c r="BF189" s="18" t="s">
        <v>5537</v>
      </c>
      <c r="BG189" s="18" t="s">
        <v>5537</v>
      </c>
      <c r="BH189" s="18" t="s">
        <v>5537</v>
      </c>
      <c r="BI189" s="18" t="s">
        <v>5537</v>
      </c>
      <c r="BJ189" s="18" t="s">
        <v>5653</v>
      </c>
      <c r="BK189" s="18" t="s">
        <v>5537</v>
      </c>
      <c r="BL189" s="9" t="s">
        <v>6219</v>
      </c>
      <c r="BM189" s="14" t="s">
        <v>5537</v>
      </c>
      <c r="BN189" s="14" t="s">
        <v>5537</v>
      </c>
      <c r="BO189" s="14" t="str">
        <f>_xlfn.XLOOKUP(B189,'[4]cell downs 18042026 17h'!$B:$B,'[4]cell downs 18042026 17h'!$B:$B,"")</f>
        <v/>
      </c>
      <c r="BP189" s="14" t="str">
        <f>_xlfn.XLOOKUP(B189,'[5]Cells Huawei 19042026 15h'!$B:$B,'[5]Cells Huawei 19042026 15h'!$B:$B,"")</f>
        <v/>
      </c>
      <c r="BQ189" s="9" t="str">
        <f>_xlfn.XLOOKUP(B189,'[6]cells down 19042026 9H40'!$B:$B,'[6]cells down 19042026 9H40'!$B:$B,"")</f>
        <v/>
      </c>
      <c r="BR189" s="9" t="s">
        <v>5537</v>
      </c>
      <c r="BS189" s="9" t="s">
        <v>12</v>
      </c>
      <c r="BT189" s="108"/>
    </row>
    <row r="190" spans="1:72" s="9" customFormat="1" ht="22.5" customHeight="1" x14ac:dyDescent="0.35">
      <c r="A190" s="1" t="s">
        <v>2455</v>
      </c>
      <c r="B190" s="8" t="s">
        <v>2456</v>
      </c>
      <c r="C190" s="3" t="str">
        <f>_xlfn.XLOOKUP(B190,'[1]daily break down'!$D:$D,'[1]daily break down'!$E:$E,"")</f>
        <v>Douala</v>
      </c>
      <c r="D190" s="1" t="s">
        <v>21</v>
      </c>
      <c r="E190" s="1" t="s">
        <v>30</v>
      </c>
      <c r="F190" s="3" t="s">
        <v>31</v>
      </c>
      <c r="G190" s="1" t="s">
        <v>32</v>
      </c>
      <c r="H190" s="34" t="str">
        <f>_xlfn.XLOOKUP(B190,[2]CALCULATION!$B:$B,[2]CALCULATION!$H:$H,"")</f>
        <v>ZTE</v>
      </c>
      <c r="I190" s="28">
        <v>0.10715315053091462</v>
      </c>
      <c r="J190" s="28">
        <v>0.15905322843453681</v>
      </c>
      <c r="K190" s="28">
        <v>9.0958899418724156E-4</v>
      </c>
      <c r="L190" s="28">
        <v>0</v>
      </c>
      <c r="M190" s="28">
        <v>0.42258434565237862</v>
      </c>
      <c r="N190" s="28">
        <v>2.525268738960087</v>
      </c>
      <c r="O190" s="28">
        <v>0</v>
      </c>
      <c r="P190" s="28">
        <v>1.638294624079353</v>
      </c>
      <c r="Q190" s="28">
        <v>1.0043646003658329</v>
      </c>
      <c r="R190" s="28">
        <v>5.7749983591727963E-2</v>
      </c>
      <c r="S190" s="93">
        <v>1.1396258343249634</v>
      </c>
      <c r="T190" s="93">
        <f>_xlfn.XLOOKUP(B190,'[3]Nur des jours'!$B:$B,'[3]Nur des jours'!$U:$U,"")</f>
        <v>0</v>
      </c>
      <c r="U190" s="93">
        <v>0.16024817868180183</v>
      </c>
      <c r="V190" s="93">
        <v>0.62957826460407607</v>
      </c>
      <c r="W190" s="93">
        <v>0</v>
      </c>
      <c r="X190" s="93">
        <v>0.19249400027965385</v>
      </c>
      <c r="Y190" s="93">
        <v>12.266342638963796</v>
      </c>
      <c r="Z190" s="93">
        <v>3.0509220022086958</v>
      </c>
      <c r="AA190" s="93">
        <v>17.488703261393756</v>
      </c>
      <c r="AB190" s="93">
        <v>35.786066808776567</v>
      </c>
      <c r="AC190" s="93">
        <f>_xlfn.XLOOKUP(B190,'[3]Nur des jours'!$B:$B,'[3]Nur des jours'!$N:$N,"")</f>
        <v>0.69877836847557162</v>
      </c>
      <c r="AD190" s="93">
        <v>0.69877836847557162</v>
      </c>
      <c r="AE190" s="93">
        <v>0.69578207531824876</v>
      </c>
      <c r="AF190" s="93">
        <v>0</v>
      </c>
      <c r="AG190" s="93"/>
      <c r="AH190" s="93">
        <v>2.8642065673038779</v>
      </c>
      <c r="AI190" s="93">
        <v>2.506029958954314</v>
      </c>
      <c r="AJ190" s="93">
        <v>2.1292981221375609</v>
      </c>
      <c r="AK190" s="93">
        <v>3.435388471918523</v>
      </c>
      <c r="AL190" s="93">
        <v>2.8642065673038779</v>
      </c>
      <c r="AM190" s="49" t="s">
        <v>5559</v>
      </c>
      <c r="AN190" s="49"/>
      <c r="AO190" s="48" t="str" cm="1">
        <f t="array" ref="AO190">IFERROR(_xlfn.IFS(
AQ190="MPR ISSUE","PDH",
AQ190="BSS Hardware Issue","BSS",
AQ190="Sites strategiques, MLL, Pylone, etc.","ENVTECH",
AQ190="AKTIVCO DEFAUT GE &amp; POWER Cabinet","AKTIVCO",
AQ190="AKTIVCO Coupure ENEO &amp; Baisse de tension","AKTIVCO GRID ONLY",
AQ190="Coupure ENEO &amp; Baisse de tension","IHS GRID ONLY",
AQ190="Defaut GE &amp; POWER Cabinet","IHS",
AQ190="Sharing","Partners",
AQ190="Sites strategiques &amp; DataCenter","SST &amp; DC",
AQ190="Exclu","Exclu",
AQ190="SAT","SAT",
AQ190="SPARE-ISSUE","SPARE-ISSUE",
AQ190="Fiber CAmtel","TRANS_FO_CAMTEL",
AQ190="Fiber AOF","Fiber AOF",
AQ190="Projet OCM (HUAWEI)","TRAVAUX-HUAWEI",
AQ190="Projet OCM (NOKIA)","TRAVAUX-NOKIA",
AQ190="ACCESS-ISSUE","ACCESS-ISSUE",
AQ190="Projet OCM (ZTE, NOKIA, autres projets)","TRAVAUX OCM",
AQ190="No root CAuse","No root cause",
AQ190="ODU HS","PDH",
AQ190="IP &amp; VLAN","PDH",
AQ190="Warehouse HUAWEI","SPARE-ISSUE",
AQ190="SPARE-HS","SPARE-ISSUE",
AQ190="Power Telco","BSS",AQ190="no impacts","no impacts"
),"")</f>
        <v>PDH</v>
      </c>
      <c r="AP190" s="48" t="str" cm="1">
        <f t="array" ref="AP190">IFERROR(_xlfn.IFS(
AQ190="MPR ISSUE","TX ISSUE",
AQ190="BSS Hardware Issue","RAN ISSUE",
AQ190="Sites strategiques, MLL, Pylone, etc.","ENVTECH",
AQ190="AKTIVCO DEFAUT GE &amp; POWER Cabinet","POWER ISSUE",
AQ190="AKTIVCO Coupure ENEO &amp; Baisse de tension","POWER ISSUE",
AQ190="Coupure ENEO &amp; Baisse de tension","POWER ISSUE",
AQ190="Defaut GE &amp; POWER Cabinet","POWER ISSUE",
AQ190="Sharing","POWER ISSUE",
AQ190="Sites strategiques &amp; DataCenter","POWER ISSUE",
AQ190="Exclu","Exclu",
AQ190="SAT","TX ISSUE",
AQ190="SPARE-ISSUE","SPARE-ISSUE",
AQ190="Fiber CAmtel","TX ISSUE",
AQ190="Fiber AOF","TX ISSUE",
AQ190="Projet OCM (HUAWEI)","TRAVAUX-HUAWEI",
AQ190="Projet OCM (NOKIA)","TRAVAUX -NOKIA",
AQ190="ACCESS-ISSUE","ACCESS-ISSUE",
AQ190="Projet OCM (ZTE, NOKIA, autres projets)","TRAVAUX OCM",
AQ190="No root CAuse","No root cause",
AQ190="ODU HS","TX ISSUE",
AQ190="IP &amp; VLAN","TX ISSUE",
AQ190="Warehouse HUAWEI","SPARE-ISSUE",
AQ190="SPARE-HS","SPARE-ISSUE",
AQ190="Power Telco","RAN ISSUE",AQ190="no impacts","no impacts"
),"")</f>
        <v>TX ISSUE</v>
      </c>
      <c r="AQ190" s="67" t="s">
        <v>5933</v>
      </c>
      <c r="AR190" s="48" t="str" cm="1">
        <f t="array" ref="AR190">IFERROR(_xlfn.IFS(
AQ190="MPR ISSUE","ACTIVE",
AQ190="BSS Hardware Issue","ACTIVE",
AQ190="Sites strategiques, MLL, Pylone, etc.","PASSIVE",
AQ190="AKTIVCO DEFAUT GE &amp; POWER Cabinet","PASSIVE",
AQ190="AKTIVCO Coupure ENEO &amp; Baisse de tension","PASSIVE",
AQ190="Coupure ENEO &amp; Baisse de tension","PASSIVE",
AQ190="Defaut GE &amp; POWER Cabinet","PASSIVE",
AQ190="Sharing","PASSIVE",
AQ190="Sites strategiques &amp; DataCenter","PASSIVE",
AQ190="Exclu","Exclu",
AQ190="SAT","ACTIVE",
AQ190="SPARE-ISSUE","SPARE-ISSUE",
AQ190="Fiber CAmtel","ACTIVE",
AQ190="Fiber AOF","ACTIVE",
AQ190="Projet OCM (HUAWEI)","PLANNED WORKS",
AQ190="Projet OCM (NOKIA)","PLANNED WORKS",
AQ190="ACCESS-ISSUE","ACCESS-ISSUE",
AQ190="Projet OCM (ZTE, NOKIA, autres projets)","PLANNED WORKS",
AQ190="No root CAuse","No root cause",
AQ190="ODU HS","ACTIVE",
AQ190="IP &amp; VLAN","ACTIVE",
AQ190="Warehouse HUAWEI","SPARE-ISSUE",
AQ190="SPARE-HS","SPARE-ISSUE",
AQ190="Power Telco","ACTIVE", AQ190="no impacts","no impacts"
),"")</f>
        <v>ACTIVE</v>
      </c>
      <c r="AS190" s="92" t="s">
        <v>5781</v>
      </c>
      <c r="AT190" s="128" t="s">
        <v>4194</v>
      </c>
      <c r="AU190" s="9" t="s">
        <v>5932</v>
      </c>
      <c r="AV190" s="17" t="s">
        <v>5634</v>
      </c>
      <c r="AW190" s="7" t="s">
        <v>5537</v>
      </c>
      <c r="AX190" s="6" t="s">
        <v>5537</v>
      </c>
      <c r="AY190" s="7"/>
      <c r="AZ190" s="3" t="s">
        <v>5537</v>
      </c>
      <c r="BA190" s="18" t="s">
        <v>5537</v>
      </c>
      <c r="BB190" s="18" t="s">
        <v>5537</v>
      </c>
      <c r="BC190" s="18" t="s">
        <v>5537</v>
      </c>
      <c r="BD190" s="18" t="s">
        <v>5537</v>
      </c>
      <c r="BE190" s="18" t="s">
        <v>5537</v>
      </c>
      <c r="BF190" s="18" t="s">
        <v>5537</v>
      </c>
      <c r="BG190" s="18" t="s">
        <v>5537</v>
      </c>
      <c r="BH190" s="18" t="s">
        <v>5537</v>
      </c>
      <c r="BI190" s="18" t="s">
        <v>5537</v>
      </c>
      <c r="BJ190" s="18" t="s">
        <v>5653</v>
      </c>
      <c r="BK190" s="18" t="s">
        <v>5537</v>
      </c>
      <c r="BL190" s="9" t="s">
        <v>6220</v>
      </c>
      <c r="BM190" s="14" t="s">
        <v>5537</v>
      </c>
      <c r="BN190" s="14" t="s">
        <v>5537</v>
      </c>
      <c r="BO190" s="14" t="str">
        <f>_xlfn.XLOOKUP(B190,'[4]cell downs 18042026 17h'!$B:$B,'[4]cell downs 18042026 17h'!$B:$B,"")</f>
        <v/>
      </c>
      <c r="BP190" s="14" t="str">
        <f>_xlfn.XLOOKUP(B190,'[5]Cells Huawei 19042026 15h'!$B:$B,'[5]Cells Huawei 19042026 15h'!$B:$B,"")</f>
        <v/>
      </c>
      <c r="BQ190" s="9" t="str">
        <f>_xlfn.XLOOKUP(B190,'[6]cells down 19042026 9H40'!$B:$B,'[6]cells down 19042026 9H40'!$B:$B,"")</f>
        <v/>
      </c>
      <c r="BR190" s="9" t="s">
        <v>5537</v>
      </c>
      <c r="BS190" s="9" t="s">
        <v>12</v>
      </c>
      <c r="BT190" s="108"/>
    </row>
    <row r="191" spans="1:72" s="9" customFormat="1" x14ac:dyDescent="0.35">
      <c r="A191" s="2" t="s">
        <v>741</v>
      </c>
      <c r="B191" s="8" t="s">
        <v>742</v>
      </c>
      <c r="C191" s="3" t="str">
        <f>_xlfn.XLOOKUP(B191,'[1]daily break down'!$D:$D,'[1]daily break down'!$E:$E,"")</f>
        <v>CENTRE</v>
      </c>
      <c r="D191" s="1" t="s">
        <v>11</v>
      </c>
      <c r="E191" s="1" t="s">
        <v>66</v>
      </c>
      <c r="F191" s="3" t="s">
        <v>226</v>
      </c>
      <c r="G191" s="1" t="s">
        <v>741</v>
      </c>
      <c r="H191" s="33" t="str">
        <f>_xlfn.XLOOKUP(B191,[2]CALCULATION!$B:$B,[2]CALCULATION!$H:$H,"")</f>
        <v>NOKIA</v>
      </c>
      <c r="I191" s="28">
        <v>0.58977036979964803</v>
      </c>
      <c r="J191" s="28">
        <v>0.86473377221894054</v>
      </c>
      <c r="K191" s="28">
        <v>1.0920953506091033</v>
      </c>
      <c r="L191" s="28">
        <v>0.80919533833856983</v>
      </c>
      <c r="M191" s="28">
        <v>0.46458595508984601</v>
      </c>
      <c r="N191" s="28">
        <v>0.63227136143000251</v>
      </c>
      <c r="O191" s="28">
        <v>0.77805529159639641</v>
      </c>
      <c r="P191" s="28">
        <v>0.81081833046545271</v>
      </c>
      <c r="Q191" s="28">
        <v>1.0098221343309561</v>
      </c>
      <c r="R191" s="28">
        <v>0.97393795675635575</v>
      </c>
      <c r="S191" s="93">
        <v>0.86985243969603343</v>
      </c>
      <c r="T191" s="93">
        <f>_xlfn.XLOOKUP(B191,'[3]Nur des jours'!$B:$B,'[3]Nur des jours'!$U:$U,"")</f>
        <v>1.2558748747977497</v>
      </c>
      <c r="U191" s="93">
        <v>0.8882582405195858</v>
      </c>
      <c r="V191" s="93">
        <v>0.4984012635796285</v>
      </c>
      <c r="W191" s="93">
        <v>1.25587487479775</v>
      </c>
      <c r="X191" s="93">
        <v>2.5233960557367596</v>
      </c>
      <c r="Y191" s="93">
        <v>1.5854671221032266</v>
      </c>
      <c r="Z191" s="93">
        <v>1.3368996355936797</v>
      </c>
      <c r="AA191" s="93">
        <v>1.1355594364685975</v>
      </c>
      <c r="AB191" s="93">
        <v>1.0697301623990889</v>
      </c>
      <c r="AC191" s="93">
        <f>_xlfn.XLOOKUP(B191,'[3]Nur des jours'!$B:$B,'[3]Nur des jours'!$N:$N,"")</f>
        <v>0.95745834439108213</v>
      </c>
      <c r="AD191" s="93">
        <v>0.95745834439108213</v>
      </c>
      <c r="AE191" s="93">
        <v>2.0681913518418638</v>
      </c>
      <c r="AF191" s="93">
        <v>2.32642545079944</v>
      </c>
      <c r="AG191" s="93"/>
      <c r="AH191" s="93">
        <v>2.6981798232472394</v>
      </c>
      <c r="AI191" s="93">
        <v>1.7470394749989011</v>
      </c>
      <c r="AJ191" s="93">
        <v>7.2940679709361422</v>
      </c>
      <c r="AK191" s="93">
        <v>0</v>
      </c>
      <c r="AL191" s="93">
        <v>2.6981798232472394</v>
      </c>
      <c r="AM191" s="49" t="s">
        <v>5559</v>
      </c>
      <c r="AN191" s="49"/>
      <c r="AO191" s="48" t="str" cm="1">
        <f t="array" ref="AO191">IFERROR(_xlfn.IFS(
AQ191="MPR ISSUE","PDH",
AQ191="BSS Hardware Issue","BSS",
AQ191="Sites strategiques, MLL, Pylone, etc.","ENVTECH",
AQ191="AKTIVCO DEFAUT GE &amp; POWER Cabinet","AKTIVCO",
AQ191="AKTIVCO Coupure ENEO &amp; Baisse de tension","AKTIVCO GRID ONLY",
AQ191="Coupure ENEO &amp; Baisse de tension","IHS GRID ONLY",
AQ191="Defaut GE &amp; POWER Cabinet","IHS",
AQ191="Sharing","Partners",
AQ191="Sites strategiques &amp; DataCenter","SST &amp; DC",
AQ191="Exclu","Exclu",
AQ191="SAT","SAT",
AQ191="SPARE-ISSUE","SPARE-ISSUE",
AQ191="Fiber CAmtel","TRANS_FO_CAMTEL",
AQ191="Fiber AOF","Fiber AOF",
AQ191="Projet OCM (HUAWEI)","TRAVAUX-HUAWEI",
AQ191="Projet OCM (NOKIA)","TRAVAUX-NOKIA",
AQ191="ACCESS-ISSUE","ACCESS-ISSUE",
AQ191="Projet OCM (ZTE, NOKIA, autres projets)","TRAVAUX OCM",
AQ191="No root CAuse","No root cause",
AQ191="ODU HS","PDH",
AQ191="IP &amp; VLAN","PDH",
AQ191="Warehouse HUAWEI","SPARE-ISSUE",
AQ191="SPARE-HS","SPARE-ISSUE",
AQ191="Power Telco","BSS",AQ191="no impacts","no impacts"
),"")</f>
        <v>IHS</v>
      </c>
      <c r="AP191" s="48" t="str" cm="1">
        <f t="array" ref="AP191">IFERROR(_xlfn.IFS(
AQ191="MPR ISSUE","TX ISSUE",
AQ191="BSS Hardware Issue","RAN ISSUE",
AQ191="Sites strategiques, MLL, Pylone, etc.","ENVTECH",
AQ191="AKTIVCO DEFAUT GE &amp; POWER Cabinet","POWER ISSUE",
AQ191="AKTIVCO Coupure ENEO &amp; Baisse de tension","POWER ISSUE",
AQ191="Coupure ENEO &amp; Baisse de tension","POWER ISSUE",
AQ191="Defaut GE &amp; POWER Cabinet","POWER ISSUE",
AQ191="Sharing","POWER ISSUE",
AQ191="Sites strategiques &amp; DataCenter","POWER ISSUE",
AQ191="Exclu","Exclu",
AQ191="SAT","TX ISSUE",
AQ191="SPARE-ISSUE","SPARE-ISSUE",
AQ191="Fiber CAmtel","TX ISSUE",
AQ191="Fiber AOF","TX ISSUE",
AQ191="Projet OCM (HUAWEI)","TRAVAUX-HUAWEI",
AQ191="Projet OCM (NOKIA)","TRAVAUX -NOKIA",
AQ191="ACCESS-ISSUE","ACCESS-ISSUE",
AQ191="Projet OCM (ZTE, NOKIA, autres projets)","TRAVAUX OCM",
AQ191="No root CAuse","No root cause",
AQ191="ODU HS","TX ISSUE",
AQ191="IP &amp; VLAN","TX ISSUE",
AQ191="Warehouse HUAWEI","SPARE-ISSUE",
AQ191="SPARE-HS","SPARE-ISSUE",
AQ191="Power Telco","RAN ISSUE",AQ191="no impacts","no impacts"
),"")</f>
        <v>POWER ISSUE</v>
      </c>
      <c r="AQ191" s="67" t="s">
        <v>5330</v>
      </c>
      <c r="AR191" s="48" t="str" cm="1">
        <f t="array" ref="AR191">IFERROR(_xlfn.IFS(
AQ191="MPR ISSUE","ACTIVE",
AQ191="BSS Hardware Issue","ACTIVE",
AQ191="Sites strategiques, MLL, Pylone, etc.","PASSIVE",
AQ191="AKTIVCO DEFAUT GE &amp; POWER Cabinet","PASSIVE",
AQ191="AKTIVCO Coupure ENEO &amp; Baisse de tension","PASSIVE",
AQ191="Coupure ENEO &amp; Baisse de tension","PASSIVE",
AQ191="Defaut GE &amp; POWER Cabinet","PASSIVE",
AQ191="Sharing","PASSIVE",
AQ191="Sites strategiques &amp; DataCenter","PASSIVE",
AQ191="Exclu","Exclu",
AQ191="SAT","ACTIVE",
AQ191="SPARE-ISSUE","SPARE-ISSUE",
AQ191="Fiber CAmtel","ACTIVE",
AQ191="Fiber AOF","ACTIVE",
AQ191="Projet OCM (HUAWEI)","PLANNED WORKS",
AQ191="Projet OCM (NOKIA)","PLANNED WORKS",
AQ191="ACCESS-ISSUE","ACCESS-ISSUE",
AQ191="Projet OCM (ZTE, NOKIA, autres projets)","PLANNED WORKS",
AQ191="No root CAuse","No root cause",
AQ191="ODU HS","ACTIVE",
AQ191="IP &amp; VLAN","ACTIVE",
AQ191="Warehouse HUAWEI","SPARE-ISSUE",
AQ191="SPARE-HS","SPARE-ISSUE",
AQ191="Power Telco","ACTIVE", AQ191="no impacts","no impacts"
),"")</f>
        <v>PASSIVE</v>
      </c>
      <c r="AS191" s="92" t="s">
        <v>5677</v>
      </c>
      <c r="AT191" s="98" t="s">
        <v>742</v>
      </c>
      <c r="AV191" s="17" t="s">
        <v>5537</v>
      </c>
      <c r="AW191" s="7" t="s">
        <v>5537</v>
      </c>
      <c r="AX191" s="6" t="s">
        <v>5537</v>
      </c>
      <c r="AY191" s="7"/>
      <c r="AZ191" s="3" t="s">
        <v>5537</v>
      </c>
      <c r="BA191" s="18" t="s">
        <v>5537</v>
      </c>
      <c r="BB191" s="18" t="s">
        <v>5537</v>
      </c>
      <c r="BC191" s="18" t="s">
        <v>5537</v>
      </c>
      <c r="BD191" s="18" t="s">
        <v>5537</v>
      </c>
      <c r="BE191" s="18" t="s">
        <v>5537</v>
      </c>
      <c r="BF191" s="18" t="s">
        <v>5537</v>
      </c>
      <c r="BG191" s="18" t="s">
        <v>5537</v>
      </c>
      <c r="BH191" s="18" t="s">
        <v>5537</v>
      </c>
      <c r="BI191" s="18" t="s">
        <v>5537</v>
      </c>
      <c r="BJ191" s="18" t="s">
        <v>5537</v>
      </c>
      <c r="BK191" s="18" t="s">
        <v>5537</v>
      </c>
      <c r="BL191" s="9" t="s">
        <v>5677</v>
      </c>
      <c r="BM191" s="14" t="s">
        <v>5537</v>
      </c>
      <c r="BN191" s="14" t="s">
        <v>5537</v>
      </c>
      <c r="BO191" s="14" t="str">
        <f>_xlfn.XLOOKUP(B191,'[4]cell downs 18042026 17h'!$B:$B,'[4]cell downs 18042026 17h'!$B:$B,"")</f>
        <v/>
      </c>
      <c r="BP191" s="14" t="str">
        <f>_xlfn.XLOOKUP(B191,'[5]Cells Huawei 19042026 15h'!$B:$B,'[5]Cells Huawei 19042026 15h'!$B:$B,"")</f>
        <v/>
      </c>
      <c r="BQ191" s="9" t="str">
        <f>_xlfn.XLOOKUP(B191,'[6]cells down 19042026 9H40'!$B:$B,'[6]cells down 19042026 9H40'!$B:$B,"")</f>
        <v/>
      </c>
      <c r="BR191" s="9" t="s">
        <v>742</v>
      </c>
      <c r="BS191" s="9" t="s">
        <v>5459</v>
      </c>
      <c r="BT191" s="108"/>
    </row>
    <row r="192" spans="1:72" s="9" customFormat="1" x14ac:dyDescent="0.35">
      <c r="A192" s="1" t="s">
        <v>1857</v>
      </c>
      <c r="B192" s="8" t="s">
        <v>1858</v>
      </c>
      <c r="C192" s="3" t="str">
        <f>_xlfn.XLOOKUP(B192,'[1]daily break down'!$D:$D,'[1]daily break down'!$E:$E,"")</f>
        <v>Ngaoundere</v>
      </c>
      <c r="D192" s="1" t="s">
        <v>11</v>
      </c>
      <c r="E192" s="1" t="s">
        <v>12</v>
      </c>
      <c r="F192" s="3" t="s">
        <v>90</v>
      </c>
      <c r="G192" s="1" t="s">
        <v>91</v>
      </c>
      <c r="H192" s="32" t="str">
        <f>_xlfn.XLOOKUP(B192,[2]CALCULATION!$B:$B,[2]CALCULATION!$H:$H,"")</f>
        <v>Huawei</v>
      </c>
      <c r="I192" s="28">
        <v>0</v>
      </c>
      <c r="J192" s="28">
        <v>2.3915769918928866</v>
      </c>
      <c r="K192" s="28">
        <v>27.108445123604223</v>
      </c>
      <c r="L192" s="28">
        <v>5.2524305644730949E-2</v>
      </c>
      <c r="M192" s="28">
        <v>7.3123821101323219E-2</v>
      </c>
      <c r="N192" s="28">
        <v>0.15473713948172688</v>
      </c>
      <c r="O192" s="28">
        <v>5.4593174729548874E-2</v>
      </c>
      <c r="P192" s="28">
        <v>5.8855758447406481E-2</v>
      </c>
      <c r="Q192" s="28">
        <v>0</v>
      </c>
      <c r="R192" s="28">
        <v>4.8600588414903848E-2</v>
      </c>
      <c r="S192" s="93">
        <v>0.54004617145074807</v>
      </c>
      <c r="T192" s="93">
        <f>_xlfn.XLOOKUP(B192,'[3]Nur des jours'!$B:$B,'[3]Nur des jours'!$U:$U,"")</f>
        <v>4.4608027782771602</v>
      </c>
      <c r="U192" s="93">
        <v>5.5199567392340332E-2</v>
      </c>
      <c r="V192" s="93">
        <v>0.95513978420982037</v>
      </c>
      <c r="W192" s="93">
        <v>4.4608027782771593</v>
      </c>
      <c r="X192" s="93">
        <v>0.24594572999688952</v>
      </c>
      <c r="Y192" s="93">
        <v>1.4416093803951111</v>
      </c>
      <c r="Z192" s="93">
        <v>7.3748048842432079E-2</v>
      </c>
      <c r="AA192" s="93">
        <v>5.2970182602665852E-2</v>
      </c>
      <c r="AB192" s="93">
        <v>3.7971060088519062</v>
      </c>
      <c r="AC192" s="93">
        <f>_xlfn.XLOOKUP(B192,'[3]Nur des jours'!$B:$B,'[3]Nur des jours'!$N:$N,"")</f>
        <v>1.5675250333159261</v>
      </c>
      <c r="AD192" s="93">
        <v>1.5675250333159261</v>
      </c>
      <c r="AE192" s="93">
        <v>0</v>
      </c>
      <c r="AF192" s="93">
        <v>5.389760667517042E-2</v>
      </c>
      <c r="AG192" s="93"/>
      <c r="AH192" s="93">
        <v>2.6871755799254062</v>
      </c>
      <c r="AI192" s="93">
        <v>2.20128472596909</v>
      </c>
      <c r="AJ192" s="93">
        <v>2.802300831998803</v>
      </c>
      <c r="AK192" s="93">
        <v>2.746115116653205</v>
      </c>
      <c r="AL192" s="93">
        <v>2.6871755799254062</v>
      </c>
      <c r="AM192" s="49" t="s">
        <v>5559</v>
      </c>
      <c r="AN192" s="49"/>
      <c r="AO192" s="48" t="str" cm="1">
        <f t="array" ref="AO192">IFERROR(_xlfn.IFS(
AQ192="MPR ISSUE","PDH",
AQ192="BSS Hardware Issue","BSS",
AQ192="Sites strategiques, MLL, Pylone, etc.","ENVTECH",
AQ192="AKTIVCO DEFAUT GE &amp; POWER Cabinet","AKTIVCO",
AQ192="AKTIVCO Coupure ENEO &amp; Baisse de tension","AKTIVCO GRID ONLY",
AQ192="Coupure ENEO &amp; Baisse de tension","IHS GRID ONLY",
AQ192="Defaut GE &amp; POWER Cabinet","IHS",
AQ192="Sharing","Partners",
AQ192="Sites strategiques &amp; DataCenter","SST &amp; DC",
AQ192="Exclu","Exclu",
AQ192="SAT","SAT",
AQ192="SPARE-ISSUE","SPARE-ISSUE",
AQ192="Fiber CAmtel","TRANS_FO_CAMTEL",
AQ192="Fiber AOF","Fiber AOF",
AQ192="Projet OCM (HUAWEI)","TRAVAUX-HUAWEI",
AQ192="Projet OCM (NOKIA)","TRAVAUX-NOKIA",
AQ192="ACCESS-ISSUE","ACCESS-ISSUE",
AQ192="Projet OCM (ZTE, NOKIA, autres projets)","TRAVAUX OCM",
AQ192="No root CAuse","No root cause",
AQ192="ODU HS","PDH",
AQ192="IP &amp; VLAN","PDH",
AQ192="Warehouse HUAWEI","SPARE-ISSUE",
AQ192="SPARE-HS","SPARE-ISSUE",
AQ192="Power Telco","BSS",AQ192="no impacts","no impacts"
),"")</f>
        <v>No root cause</v>
      </c>
      <c r="AP192" s="48" t="str" cm="1">
        <f t="array" ref="AP192">IFERROR(_xlfn.IFS(
AQ192="MPR ISSUE","TX ISSUE",
AQ192="BSS Hardware Issue","RAN ISSUE",
AQ192="Sites strategiques, MLL, Pylone, etc.","ENVTECH",
AQ192="AKTIVCO DEFAUT GE &amp; POWER Cabinet","POWER ISSUE",
AQ192="AKTIVCO Coupure ENEO &amp; Baisse de tension","POWER ISSUE",
AQ192="Coupure ENEO &amp; Baisse de tension","POWER ISSUE",
AQ192="Defaut GE &amp; POWER Cabinet","POWER ISSUE",
AQ192="Sharing","POWER ISSUE",
AQ192="Sites strategiques &amp; DataCenter","POWER ISSUE",
AQ192="Exclu","Exclu",
AQ192="SAT","TX ISSUE",
AQ192="SPARE-ISSUE","SPARE-ISSUE",
AQ192="Fiber CAmtel","TX ISSUE",
AQ192="Fiber AOF","TX ISSUE",
AQ192="Projet OCM (HUAWEI)","TRAVAUX-HUAWEI",
AQ192="Projet OCM (NOKIA)","TRAVAUX -NOKIA",
AQ192="ACCESS-ISSUE","ACCESS-ISSUE",
AQ192="Projet OCM (ZTE, NOKIA, autres projets)","TRAVAUX OCM",
AQ192="No root CAuse","No root cause",
AQ192="ODU HS","TX ISSUE",
AQ192="IP &amp; VLAN","TX ISSUE",
AQ192="Warehouse HUAWEI","SPARE-ISSUE",
AQ192="SPARE-HS","SPARE-ISSUE",
AQ192="Power Telco","RAN ISSUE",AQ192="no impacts","no impacts"
),"")</f>
        <v>No root cause</v>
      </c>
      <c r="AQ192" s="126" t="s">
        <v>5344</v>
      </c>
      <c r="AR192" s="48" t="str" cm="1">
        <f t="array" ref="AR192">IFERROR(_xlfn.IFS(
AQ192="MPR ISSUE","ACTIVE",
AQ192="BSS Hardware Issue","ACTIVE",
AQ192="Sites strategiques, MLL, Pylone, etc.","PASSIVE",
AQ192="AKTIVCO DEFAUT GE &amp; POWER Cabinet","PASSIVE",
AQ192="AKTIVCO Coupure ENEO &amp; Baisse de tension","PASSIVE",
AQ192="Coupure ENEO &amp; Baisse de tension","PASSIVE",
AQ192="Defaut GE &amp; POWER Cabinet","PASSIVE",
AQ192="Sharing","PASSIVE",
AQ192="Sites strategiques &amp; DataCenter","PASSIVE",
AQ192="Exclu","Exclu",
AQ192="SAT","ACTIVE",
AQ192="SPARE-ISSUE","SPARE-ISSUE",
AQ192="Fiber CAmtel","ACTIVE",
AQ192="Fiber AOF","ACTIVE",
AQ192="Projet OCM (HUAWEI)","PLANNED WORKS",
AQ192="Projet OCM (NOKIA)","PLANNED WORKS",
AQ192="ACCESS-ISSUE","ACCESS-ISSUE",
AQ192="Projet OCM (ZTE, NOKIA, autres projets)","PLANNED WORKS",
AQ192="No root CAuse","No root cause",
AQ192="ODU HS","ACTIVE",
AQ192="IP &amp; VLAN","ACTIVE",
AQ192="Warehouse HUAWEI","SPARE-ISSUE",
AQ192="SPARE-HS","SPARE-ISSUE",
AQ192="Power Telco","ACTIVE", AQ192="no impacts","no impacts"
),"")</f>
        <v>No root cause</v>
      </c>
      <c r="AS192" s="92" t="s">
        <v>5537</v>
      </c>
      <c r="AT192" s="98" t="s">
        <v>1858</v>
      </c>
      <c r="AV192" s="17" t="s">
        <v>5537</v>
      </c>
      <c r="AW192" s="7" t="s">
        <v>5537</v>
      </c>
      <c r="AX192" s="6" t="s">
        <v>5537</v>
      </c>
      <c r="AY192" s="7"/>
      <c r="AZ192" s="3" t="s">
        <v>5537</v>
      </c>
      <c r="BA192" s="18" t="s">
        <v>5537</v>
      </c>
      <c r="BB192" s="18" t="s">
        <v>5537</v>
      </c>
      <c r="BC192" s="18" t="s">
        <v>5537</v>
      </c>
      <c r="BD192" s="18" t="s">
        <v>5537</v>
      </c>
      <c r="BE192" s="18" t="s">
        <v>5537</v>
      </c>
      <c r="BF192" s="18" t="s">
        <v>5537</v>
      </c>
      <c r="BG192" s="18" t="s">
        <v>5537</v>
      </c>
      <c r="BH192" s="18" t="s">
        <v>5537</v>
      </c>
      <c r="BI192" s="18" t="s">
        <v>5537</v>
      </c>
      <c r="BJ192" s="18" t="s">
        <v>5537</v>
      </c>
      <c r="BK192" s="18" t="s">
        <v>5537</v>
      </c>
      <c r="BL192" s="9" t="s">
        <v>5537</v>
      </c>
      <c r="BM192" s="14" t="s">
        <v>5537</v>
      </c>
      <c r="BN192" s="14" t="s">
        <v>5537</v>
      </c>
      <c r="BO192" s="14" t="str">
        <f>_xlfn.XLOOKUP(B192,'[4]cell downs 18042026 17h'!$B:$B,'[4]cell downs 18042026 17h'!$B:$B,"")</f>
        <v/>
      </c>
      <c r="BP192" s="14" t="str">
        <f>_xlfn.XLOOKUP(B192,'[5]Cells Huawei 19042026 15h'!$B:$B,'[5]Cells Huawei 19042026 15h'!$B:$B,"")</f>
        <v/>
      </c>
      <c r="BQ192" s="9" t="str">
        <f>_xlfn.XLOOKUP(B192,'[6]cells down 19042026 9H40'!$B:$B,'[6]cells down 19042026 9H40'!$B:$B,"")</f>
        <v/>
      </c>
      <c r="BR192" s="9" t="s">
        <v>1858</v>
      </c>
      <c r="BS192" s="9" t="s">
        <v>5537</v>
      </c>
      <c r="BT192" s="108"/>
    </row>
    <row r="193" spans="1:72" s="9" customFormat="1" x14ac:dyDescent="0.35">
      <c r="A193" s="19" t="s">
        <v>5424</v>
      </c>
      <c r="B193" s="26" t="s">
        <v>5425</v>
      </c>
      <c r="C193" s="3" t="str">
        <f>_xlfn.XLOOKUP(B193,'[1]daily break down'!$D:$D,'[1]daily break down'!$E:$E,"")</f>
        <v/>
      </c>
      <c r="D193" s="19" t="s">
        <v>357</v>
      </c>
      <c r="E193" s="19" t="s">
        <v>987</v>
      </c>
      <c r="F193" s="19" t="s">
        <v>5382</v>
      </c>
      <c r="G193" s="19" t="s">
        <v>84</v>
      </c>
      <c r="H193" s="32" t="str">
        <f>_xlfn.XLOOKUP(B193,[2]CALCULATION!$B:$B,[2]CALCULATION!$H:$H,"")</f>
        <v>Huawei</v>
      </c>
      <c r="I193" s="28">
        <v>0.27046896268330889</v>
      </c>
      <c r="J193" s="28">
        <v>0.70166765116298979</v>
      </c>
      <c r="K193" s="28">
        <v>0</v>
      </c>
      <c r="L193" s="28">
        <v>0</v>
      </c>
      <c r="M193" s="28">
        <v>0</v>
      </c>
      <c r="N193" s="28">
        <v>0</v>
      </c>
      <c r="O193" s="28">
        <v>0</v>
      </c>
      <c r="P193" s="28">
        <v>0</v>
      </c>
      <c r="Q193" s="28">
        <v>0</v>
      </c>
      <c r="R193" s="28">
        <v>0</v>
      </c>
      <c r="S193" s="93">
        <v>0</v>
      </c>
      <c r="T193" s="93">
        <f>_xlfn.XLOOKUP(B193,'[3]Nur des jours'!$B:$B,'[3]Nur des jours'!$U:$U,"")</f>
        <v>1.0701046990437546E-3</v>
      </c>
      <c r="U193" s="93">
        <v>0</v>
      </c>
      <c r="V193" s="93" t="s">
        <v>5537</v>
      </c>
      <c r="W193" s="93">
        <v>1.0701046990437544E-3</v>
      </c>
      <c r="X193" s="93">
        <v>0</v>
      </c>
      <c r="Y193" s="93">
        <v>0</v>
      </c>
      <c r="Z193" s="93">
        <v>0</v>
      </c>
      <c r="AA193" s="93">
        <v>0</v>
      </c>
      <c r="AB193" s="93">
        <v>1.0701046990437544E-3</v>
      </c>
      <c r="AC193" s="93">
        <f>_xlfn.XLOOKUP(B193,'[3]Nur des jours'!$B:$B,'[3]Nur des jours'!$N:$N,"")</f>
        <v>3.6567439424940003</v>
      </c>
      <c r="AD193" s="93">
        <v>3.6567439424940003</v>
      </c>
      <c r="AE193" s="93">
        <v>0.31434325534410285</v>
      </c>
      <c r="AF193" s="93">
        <v>0</v>
      </c>
      <c r="AG193" s="93"/>
      <c r="AH193" s="93">
        <v>2.6708921534216241</v>
      </c>
      <c r="AI193" s="93">
        <v>4.2601884824286902</v>
      </c>
      <c r="AJ193" s="93">
        <v>5.5647038873078536</v>
      </c>
      <c r="AK193" s="93">
        <v>0.37278354532062952</v>
      </c>
      <c r="AL193" s="93">
        <v>2.6708921534216241</v>
      </c>
      <c r="AM193" s="49" t="s">
        <v>5559</v>
      </c>
      <c r="AN193" s="49"/>
      <c r="AO193" s="48" t="str" cm="1">
        <f t="array" ref="AO193">IFERROR(_xlfn.IFS(
AQ193="MPR ISSUE","PDH",
AQ193="BSS Hardware Issue","BSS",
AQ193="Sites strategiques, MLL, Pylone, etc.","ENVTECH",
AQ193="AKTIVCO DEFAUT GE &amp; POWER Cabinet","AKTIVCO",
AQ193="AKTIVCO Coupure ENEO &amp; Baisse de tension","AKTIVCO GRID ONLY",
AQ193="Coupure ENEO &amp; Baisse de tension","IHS GRID ONLY",
AQ193="Defaut GE &amp; POWER Cabinet","IHS",
AQ193="Sharing","Partners",
AQ193="Sites strategiques &amp; DataCenter","SST &amp; DC",
AQ193="Exclu","Exclu",
AQ193="SAT","SAT",
AQ193="SPARE-ISSUE","SPARE-ISSUE",
AQ193="Fiber CAmtel","TRANS_FO_CAMTEL",
AQ193="Fiber AOF","Fiber AOF",
AQ193="Projet OCM (HUAWEI)","TRAVAUX-HUAWEI",
AQ193="Projet OCM (NOKIA)","TRAVAUX-NOKIA",
AQ193="ACCESS-ISSUE","ACCESS-ISSUE",
AQ193="Projet OCM (ZTE, NOKIA, autres projets)","TRAVAUX OCM",
AQ193="No root CAuse","No root cause",
AQ193="ODU HS","PDH",
AQ193="IP &amp; VLAN","PDH",
AQ193="Warehouse HUAWEI","SPARE-ISSUE",
AQ193="SPARE-HS","SPARE-ISSUE",
AQ193="Power Telco","BSS",AQ193="no impacts","no impacts"
),"")</f>
        <v>No root cause</v>
      </c>
      <c r="AP193" s="48" t="str" cm="1">
        <f t="array" ref="AP193">IFERROR(_xlfn.IFS(
AQ193="MPR ISSUE","TX ISSUE",
AQ193="BSS Hardware Issue","RAN ISSUE",
AQ193="Sites strategiques, MLL, Pylone, etc.","ENVTECH",
AQ193="AKTIVCO DEFAUT GE &amp; POWER Cabinet","POWER ISSUE",
AQ193="AKTIVCO Coupure ENEO &amp; Baisse de tension","POWER ISSUE",
AQ193="Coupure ENEO &amp; Baisse de tension","POWER ISSUE",
AQ193="Defaut GE &amp; POWER Cabinet","POWER ISSUE",
AQ193="Sharing","POWER ISSUE",
AQ193="Sites strategiques &amp; DataCenter","POWER ISSUE",
AQ193="Exclu","Exclu",
AQ193="SAT","TX ISSUE",
AQ193="SPARE-ISSUE","SPARE-ISSUE",
AQ193="Fiber CAmtel","TX ISSUE",
AQ193="Fiber AOF","TX ISSUE",
AQ193="Projet OCM (HUAWEI)","TRAVAUX-HUAWEI",
AQ193="Projet OCM (NOKIA)","TRAVAUX -NOKIA",
AQ193="ACCESS-ISSUE","ACCESS-ISSUE",
AQ193="Projet OCM (ZTE, NOKIA, autres projets)","TRAVAUX OCM",
AQ193="No root CAuse","No root cause",
AQ193="ODU HS","TX ISSUE",
AQ193="IP &amp; VLAN","TX ISSUE",
AQ193="Warehouse HUAWEI","SPARE-ISSUE",
AQ193="SPARE-HS","SPARE-ISSUE",
AQ193="Power Telco","RAN ISSUE",AQ193="no impacts","no impacts"
),"")</f>
        <v>No root cause</v>
      </c>
      <c r="AQ193" s="67" t="s">
        <v>5344</v>
      </c>
      <c r="AR193" s="48" t="str" cm="1">
        <f t="array" ref="AR193">IFERROR(_xlfn.IFS(
AQ193="MPR ISSUE","ACTIVE",
AQ193="BSS Hardware Issue","ACTIVE",
AQ193="Sites strategiques, MLL, Pylone, etc.","PASSIVE",
AQ193="AKTIVCO DEFAUT GE &amp; POWER Cabinet","PASSIVE",
AQ193="AKTIVCO Coupure ENEO &amp; Baisse de tension","PASSIVE",
AQ193="Coupure ENEO &amp; Baisse de tension","PASSIVE",
AQ193="Defaut GE &amp; POWER Cabinet","PASSIVE",
AQ193="Sharing","PASSIVE",
AQ193="Sites strategiques &amp; DataCenter","PASSIVE",
AQ193="Exclu","Exclu",
AQ193="SAT","ACTIVE",
AQ193="SPARE-ISSUE","SPARE-ISSUE",
AQ193="Fiber CAmtel","ACTIVE",
AQ193="Fiber AOF","ACTIVE",
AQ193="Projet OCM (HUAWEI)","PLANNED WORKS",
AQ193="Projet OCM (NOKIA)","PLANNED WORKS",
AQ193="ACCESS-ISSUE","ACCESS-ISSUE",
AQ193="Projet OCM (ZTE, NOKIA, autres projets)","PLANNED WORKS",
AQ193="No root CAuse","No root cause",
AQ193="ODU HS","ACTIVE",
AQ193="IP &amp; VLAN","ACTIVE",
AQ193="Warehouse HUAWEI","SPARE-ISSUE",
AQ193="SPARE-HS","SPARE-ISSUE",
AQ193="Power Telco","ACTIVE", AQ193="no impacts","no impacts"
),"")</f>
        <v>No root cause</v>
      </c>
      <c r="AS193" s="92" t="s">
        <v>5537</v>
      </c>
      <c r="AT193" s="98" t="s">
        <v>5425</v>
      </c>
      <c r="AV193" s="17" t="s">
        <v>5537</v>
      </c>
      <c r="AW193" s="7" t="s">
        <v>5537</v>
      </c>
      <c r="AX193" s="6" t="s">
        <v>5537</v>
      </c>
      <c r="AY193" s="7"/>
      <c r="AZ193" s="3" t="s">
        <v>5537</v>
      </c>
      <c r="BA193" s="18" t="s">
        <v>5537</v>
      </c>
      <c r="BB193" s="18" t="s">
        <v>5537</v>
      </c>
      <c r="BC193" s="18" t="s">
        <v>5537</v>
      </c>
      <c r="BD193" s="18" t="s">
        <v>5537</v>
      </c>
      <c r="BE193" s="18" t="s">
        <v>5537</v>
      </c>
      <c r="BF193" s="18" t="s">
        <v>5537</v>
      </c>
      <c r="BG193" s="18" t="s">
        <v>5537</v>
      </c>
      <c r="BH193" s="18" t="s">
        <v>5537</v>
      </c>
      <c r="BI193" s="18" t="s">
        <v>5537</v>
      </c>
      <c r="BJ193" s="18" t="s">
        <v>5537</v>
      </c>
      <c r="BK193" s="18" t="s">
        <v>5537</v>
      </c>
      <c r="BL193" s="9" t="s">
        <v>5537</v>
      </c>
      <c r="BM193" s="14" t="s">
        <v>5537</v>
      </c>
      <c r="BN193" s="14" t="s">
        <v>5537</v>
      </c>
      <c r="BO193" s="14" t="str">
        <f>_xlfn.XLOOKUP(B193,'[4]cell downs 18042026 17h'!$B:$B,'[4]cell downs 18042026 17h'!$B:$B,"")</f>
        <v/>
      </c>
      <c r="BP193" s="14" t="str">
        <f>_xlfn.XLOOKUP(B193,'[5]Cells Huawei 19042026 15h'!$B:$B,'[5]Cells Huawei 19042026 15h'!$B:$B,"")</f>
        <v/>
      </c>
      <c r="BQ193" s="9" t="str">
        <f>_xlfn.XLOOKUP(B193,'[6]cells down 19042026 9H40'!$B:$B,'[6]cells down 19042026 9H40'!$B:$B,"")</f>
        <v/>
      </c>
      <c r="BR193" s="9" t="s">
        <v>5537</v>
      </c>
      <c r="BS193" s="9" t="s">
        <v>5537</v>
      </c>
      <c r="BT193" s="108"/>
    </row>
    <row r="194" spans="1:72" s="9" customFormat="1" x14ac:dyDescent="0.35">
      <c r="A194" s="2" t="s">
        <v>1045</v>
      </c>
      <c r="B194" s="8" t="s">
        <v>1046</v>
      </c>
      <c r="C194" s="3" t="str">
        <f>_xlfn.XLOOKUP(B194,'[1]daily break down'!$D:$D,'[1]daily break down'!$E:$E,"")</f>
        <v>EXTREME-NORD</v>
      </c>
      <c r="D194" s="1" t="s">
        <v>11</v>
      </c>
      <c r="E194" s="1" t="s">
        <v>12</v>
      </c>
      <c r="F194" s="3" t="s">
        <v>55</v>
      </c>
      <c r="G194" s="1" t="s">
        <v>1047</v>
      </c>
      <c r="H194" s="33" t="str">
        <f>_xlfn.XLOOKUP(B194,[2]CALCULATION!$B:$B,[2]CALCULATION!$H:$H,"")</f>
        <v>NOKIA</v>
      </c>
      <c r="I194" s="28">
        <v>0.21308290295960905</v>
      </c>
      <c r="J194" s="28">
        <v>0.19896181262433715</v>
      </c>
      <c r="K194" s="28">
        <v>0.65612853451440556</v>
      </c>
      <c r="L194" s="28">
        <v>0.3106442985041819</v>
      </c>
      <c r="M194" s="28">
        <v>0.47424708650726993</v>
      </c>
      <c r="N194" s="28">
        <v>5.3074869181318152E-2</v>
      </c>
      <c r="O194" s="28">
        <v>0.70317263512190298</v>
      </c>
      <c r="P194" s="28">
        <v>1.2540115703656083</v>
      </c>
      <c r="Q194" s="28">
        <v>0.16185234510892949</v>
      </c>
      <c r="R194" s="28">
        <v>4.8245246475061107E-2</v>
      </c>
      <c r="S194" s="93">
        <v>8.5519200531913003E-2</v>
      </c>
      <c r="T194" s="93">
        <f>_xlfn.XLOOKUP(B194,'[3]Nur des jours'!$B:$B,'[3]Nur des jours'!$U:$U,"")</f>
        <v>7.2775542630187262E-2</v>
      </c>
      <c r="U194" s="93">
        <v>1.1841686338579278</v>
      </c>
      <c r="V194" s="93">
        <v>1.242268657769616</v>
      </c>
      <c r="W194" s="93">
        <v>7.2775542630187248E-2</v>
      </c>
      <c r="X194" s="93">
        <v>2.0658677917694424</v>
      </c>
      <c r="Y194" s="93">
        <v>0.21713297053749808</v>
      </c>
      <c r="Z194" s="93">
        <v>2.3222640684293858</v>
      </c>
      <c r="AA194" s="93">
        <v>1.5938348342546658</v>
      </c>
      <c r="AB194" s="93">
        <v>1.1929492596510212</v>
      </c>
      <c r="AC194" s="93">
        <f>_xlfn.XLOOKUP(B194,'[3]Nur des jours'!$B:$B,'[3]Nur des jours'!$N:$N,"")</f>
        <v>2.8530239731988711</v>
      </c>
      <c r="AD194" s="93">
        <v>2.8530239731988711</v>
      </c>
      <c r="AE194" s="93">
        <v>0.10621403802581171</v>
      </c>
      <c r="AF194" s="93">
        <v>1.0152569437701093</v>
      </c>
      <c r="AG194" s="93"/>
      <c r="AH194" s="93">
        <v>2.661072951396779</v>
      </c>
      <c r="AI194" s="93">
        <v>4.5213451554500441</v>
      </c>
      <c r="AJ194" s="93">
        <v>4.0800626938199134</v>
      </c>
      <c r="AK194" s="93">
        <v>1.2381885756686302</v>
      </c>
      <c r="AL194" s="93">
        <v>2.661072951396779</v>
      </c>
      <c r="AM194" s="49" t="s">
        <v>5601</v>
      </c>
      <c r="AN194" s="49"/>
      <c r="AO194" s="48" t="str" cm="1">
        <f t="array" ref="AO194">IFERROR(_xlfn.IFS(
AQ194="MPR ISSUE","PDH",
AQ194="BSS Hardware Issue","BSS",
AQ194="Sites strategiques, MLL, Pylone, etc.","ENVTECH",
AQ194="AKTIVCO DEFAUT GE &amp; POWER Cabinet","AKTIVCO",
AQ194="AKTIVCO Coupure ENEO &amp; Baisse de tension","AKTIVCO GRID ONLY",
AQ194="Coupure ENEO &amp; Baisse de tension","IHS GRID ONLY",
AQ194="Defaut GE &amp; POWER Cabinet","IHS",
AQ194="Sharing","Partners",
AQ194="Sites strategiques &amp; DataCenter","SST &amp; DC",
AQ194="Exclu","Exclu",
AQ194="SAT","SAT",
AQ194="SPARE-ISSUE","SPARE-ISSUE",
AQ194="Fiber CAmtel","TRANS_FO_CAMTEL",
AQ194="Fiber AOF","Fiber AOF",
AQ194="Projet OCM (HUAWEI)","TRAVAUX-HUAWEI",
AQ194="Projet OCM (NOKIA)","TRAVAUX-NOKIA",
AQ194="ACCESS-ISSUE","ACCESS-ISSUE",
AQ194="Projet OCM (ZTE, NOKIA, autres projets)","TRAVAUX OCM",
AQ194="No root CAuse","No root cause",
AQ194="ODU HS","PDH",
AQ194="IP &amp; VLAN","PDH",
AQ194="Warehouse HUAWEI","SPARE-ISSUE",
AQ194="SPARE-HS","SPARE-ISSUE",
AQ194="Power Telco","BSS",AQ194="no impacts","no impacts"
),"")</f>
        <v>No root cause</v>
      </c>
      <c r="AP194" s="48" t="str" cm="1">
        <f t="array" ref="AP194">IFERROR(_xlfn.IFS(
AQ194="MPR ISSUE","TX ISSUE",
AQ194="BSS Hardware Issue","RAN ISSUE",
AQ194="Sites strategiques, MLL, Pylone, etc.","ENVTECH",
AQ194="AKTIVCO DEFAUT GE &amp; POWER Cabinet","POWER ISSUE",
AQ194="AKTIVCO Coupure ENEO &amp; Baisse de tension","POWER ISSUE",
AQ194="Coupure ENEO &amp; Baisse de tension","POWER ISSUE",
AQ194="Defaut GE &amp; POWER Cabinet","POWER ISSUE",
AQ194="Sharing","POWER ISSUE",
AQ194="Sites strategiques &amp; DataCenter","POWER ISSUE",
AQ194="Exclu","Exclu",
AQ194="SAT","TX ISSUE",
AQ194="SPARE-ISSUE","SPARE-ISSUE",
AQ194="Fiber CAmtel","TX ISSUE",
AQ194="Fiber AOF","TX ISSUE",
AQ194="Projet OCM (HUAWEI)","TRAVAUX-HUAWEI",
AQ194="Projet OCM (NOKIA)","TRAVAUX -NOKIA",
AQ194="ACCESS-ISSUE","ACCESS-ISSUE",
AQ194="Projet OCM (ZTE, NOKIA, autres projets)","TRAVAUX OCM",
AQ194="No root CAuse","No root cause",
AQ194="ODU HS","TX ISSUE",
AQ194="IP &amp; VLAN","TX ISSUE",
AQ194="Warehouse HUAWEI","SPARE-ISSUE",
AQ194="SPARE-HS","SPARE-ISSUE",
AQ194="Power Telco","RAN ISSUE",AQ194="no impacts","no impacts"
),"")</f>
        <v>No root cause</v>
      </c>
      <c r="AQ194" s="67" t="s">
        <v>5344</v>
      </c>
      <c r="AR194" s="48" t="str" cm="1">
        <f t="array" ref="AR194">IFERROR(_xlfn.IFS(
AQ194="MPR ISSUE","ACTIVE",
AQ194="BSS Hardware Issue","ACTIVE",
AQ194="Sites strategiques, MLL, Pylone, etc.","PASSIVE",
AQ194="AKTIVCO DEFAUT GE &amp; POWER Cabinet","PASSIVE",
AQ194="AKTIVCO Coupure ENEO &amp; Baisse de tension","PASSIVE",
AQ194="Coupure ENEO &amp; Baisse de tension","PASSIVE",
AQ194="Defaut GE &amp; POWER Cabinet","PASSIVE",
AQ194="Sharing","PASSIVE",
AQ194="Sites strategiques &amp; DataCenter","PASSIVE",
AQ194="Exclu","Exclu",
AQ194="SAT","ACTIVE",
AQ194="SPARE-ISSUE","SPARE-ISSUE",
AQ194="Fiber CAmtel","ACTIVE",
AQ194="Fiber AOF","ACTIVE",
AQ194="Projet OCM (HUAWEI)","PLANNED WORKS",
AQ194="Projet OCM (NOKIA)","PLANNED WORKS",
AQ194="ACCESS-ISSUE","ACCESS-ISSUE",
AQ194="Projet OCM (ZTE, NOKIA, autres projets)","PLANNED WORKS",
AQ194="No root CAuse","No root cause",
AQ194="ODU HS","ACTIVE",
AQ194="IP &amp; VLAN","ACTIVE",
AQ194="Warehouse HUAWEI","SPARE-ISSUE",
AQ194="SPARE-HS","SPARE-ISSUE",
AQ194="Power Telco","ACTIVE", AQ194="no impacts","no impacts"
),"")</f>
        <v>No root cause</v>
      </c>
      <c r="AS194" s="92" t="s">
        <v>5537</v>
      </c>
      <c r="AT194" s="98" t="s">
        <v>1046</v>
      </c>
      <c r="AV194" s="17" t="s">
        <v>5537</v>
      </c>
      <c r="AW194" s="7" t="s">
        <v>5537</v>
      </c>
      <c r="AX194" s="6" t="s">
        <v>5537</v>
      </c>
      <c r="AY194" s="7"/>
      <c r="AZ194" s="3" t="s">
        <v>5537</v>
      </c>
      <c r="BA194" s="18" t="s">
        <v>5537</v>
      </c>
      <c r="BB194" s="18" t="s">
        <v>5537</v>
      </c>
      <c r="BC194" s="18" t="s">
        <v>5537</v>
      </c>
      <c r="BD194" s="18" t="s">
        <v>5537</v>
      </c>
      <c r="BE194" s="18" t="s">
        <v>5537</v>
      </c>
      <c r="BF194" s="18" t="s">
        <v>5537</v>
      </c>
      <c r="BG194" s="18" t="s">
        <v>5537</v>
      </c>
      <c r="BH194" s="18" t="s">
        <v>5537</v>
      </c>
      <c r="BI194" s="18" t="s">
        <v>5537</v>
      </c>
      <c r="BJ194" s="18" t="s">
        <v>5537</v>
      </c>
      <c r="BK194" s="18" t="s">
        <v>5537</v>
      </c>
      <c r="BL194" s="9" t="s">
        <v>5537</v>
      </c>
      <c r="BM194" s="14" t="s">
        <v>5537</v>
      </c>
      <c r="BN194" s="14" t="s">
        <v>5537</v>
      </c>
      <c r="BO194" s="14" t="str">
        <f>_xlfn.XLOOKUP(B194,'[4]cell downs 18042026 17h'!$B:$B,'[4]cell downs 18042026 17h'!$B:$B,"")</f>
        <v/>
      </c>
      <c r="BP194" s="14" t="str">
        <f>_xlfn.XLOOKUP(B194,'[5]Cells Huawei 19042026 15h'!$B:$B,'[5]Cells Huawei 19042026 15h'!$B:$B,"")</f>
        <v/>
      </c>
      <c r="BQ194" s="9" t="str">
        <f>_xlfn.XLOOKUP(B194,'[6]cells down 19042026 9H40'!$B:$B,'[6]cells down 19042026 9H40'!$B:$B,"")</f>
        <v/>
      </c>
      <c r="BR194" s="9" t="s">
        <v>1046</v>
      </c>
      <c r="BS194" s="9" t="s">
        <v>5537</v>
      </c>
      <c r="BT194" s="108"/>
    </row>
    <row r="195" spans="1:72" s="9" customFormat="1" x14ac:dyDescent="0.35">
      <c r="A195" s="1" t="s">
        <v>2132</v>
      </c>
      <c r="B195" s="8" t="s">
        <v>2133</v>
      </c>
      <c r="C195" s="3" t="str">
        <f>_xlfn.XLOOKUP(B195,'[1]daily break down'!$D:$D,'[1]daily break down'!$E:$E,"")</f>
        <v>Ngaoundere</v>
      </c>
      <c r="D195" s="1" t="s">
        <v>11</v>
      </c>
      <c r="E195" s="1" t="s">
        <v>12</v>
      </c>
      <c r="F195" s="3" t="s">
        <v>90</v>
      </c>
      <c r="G195" s="1" t="s">
        <v>91</v>
      </c>
      <c r="H195" s="32" t="str">
        <f>_xlfn.XLOOKUP(B195,[2]CALCULATION!$B:$B,[2]CALCULATION!$H:$H,"")</f>
        <v>Huawei</v>
      </c>
      <c r="I195" s="28">
        <v>1.4233105900414629</v>
      </c>
      <c r="J195" s="28">
        <v>0.78046302716924476</v>
      </c>
      <c r="K195" s="28">
        <v>0.59711842206641497</v>
      </c>
      <c r="L195" s="28">
        <v>0</v>
      </c>
      <c r="M195" s="28">
        <v>0</v>
      </c>
      <c r="N195" s="28">
        <v>0</v>
      </c>
      <c r="O195" s="28">
        <v>0.96288020819957021</v>
      </c>
      <c r="P195" s="28">
        <v>0</v>
      </c>
      <c r="Q195" s="28">
        <v>0</v>
      </c>
      <c r="R195" s="28">
        <v>0</v>
      </c>
      <c r="S195" s="93">
        <v>0</v>
      </c>
      <c r="T195" s="93">
        <f>_xlfn.XLOOKUP(B195,'[3]Nur des jours'!$B:$B,'[3]Nur des jours'!$U:$U,"")</f>
        <v>0</v>
      </c>
      <c r="U195" s="93">
        <v>0.56974157684921223</v>
      </c>
      <c r="V195" s="93">
        <v>0</v>
      </c>
      <c r="W195" s="93">
        <v>0</v>
      </c>
      <c r="X195" s="93">
        <v>0.98537024195780676</v>
      </c>
      <c r="Y195" s="93">
        <v>1.4129305744607383</v>
      </c>
      <c r="Z195" s="93">
        <v>0</v>
      </c>
      <c r="AA195" s="93">
        <v>1.016974000736232</v>
      </c>
      <c r="AB195" s="93">
        <v>0.12288368960685779</v>
      </c>
      <c r="AC195" s="93">
        <f>_xlfn.XLOOKUP(B195,'[3]Nur des jours'!$B:$B,'[3]Nur des jours'!$N:$N,"")</f>
        <v>2.3034717050049509</v>
      </c>
      <c r="AD195" s="93">
        <v>2.3034717050049509</v>
      </c>
      <c r="AE195" s="93">
        <v>0</v>
      </c>
      <c r="AF195" s="93">
        <v>0</v>
      </c>
      <c r="AG195" s="93"/>
      <c r="AH195" s="93">
        <v>2.6497219154588758</v>
      </c>
      <c r="AI195" s="93">
        <v>2.1294697632778998</v>
      </c>
      <c r="AJ195" s="93">
        <v>2.7194239589814733</v>
      </c>
      <c r="AK195" s="93">
        <v>2.747312128037263</v>
      </c>
      <c r="AL195" s="93">
        <v>2.6497219154588758</v>
      </c>
      <c r="AM195" s="49" t="s">
        <v>5559</v>
      </c>
      <c r="AN195" s="49"/>
      <c r="AO195" s="48" t="str" cm="1">
        <f t="array" ref="AO195">IFERROR(_xlfn.IFS(
AQ195="MPR ISSUE","PDH",
AQ195="BSS Hardware Issue","BSS",
AQ195="Sites strategiques, MLL, Pylone, etc.","ENVTECH",
AQ195="AKTIVCO DEFAUT GE &amp; POWER Cabinet","AKTIVCO",
AQ195="AKTIVCO Coupure ENEO &amp; Baisse de tension","AKTIVCO GRID ONLY",
AQ195="Coupure ENEO &amp; Baisse de tension","IHS GRID ONLY",
AQ195="Defaut GE &amp; POWER Cabinet","IHS",
AQ195="Sharing","Partners",
AQ195="Sites strategiques &amp; DataCenter","SST &amp; DC",
AQ195="Exclu","Exclu",
AQ195="SAT","SAT",
AQ195="SPARE-ISSUE","SPARE-ISSUE",
AQ195="Fiber CAmtel","TRANS_FO_CAMTEL",
AQ195="Fiber AOF","Fiber AOF",
AQ195="Projet OCM (HUAWEI)","TRAVAUX-HUAWEI",
AQ195="Projet OCM (NOKIA)","TRAVAUX-NOKIA",
AQ195="ACCESS-ISSUE","ACCESS-ISSUE",
AQ195="Projet OCM (ZTE, NOKIA, autres projets)","TRAVAUX OCM",
AQ195="No root CAuse","No root cause",
AQ195="ODU HS","PDH",
AQ195="IP &amp; VLAN","PDH",
AQ195="Warehouse HUAWEI","SPARE-ISSUE",
AQ195="SPARE-HS","SPARE-ISSUE",
AQ195="Power Telco","BSS",AQ195="no impacts","no impacts"
),"")</f>
        <v>No root cause</v>
      </c>
      <c r="AP195" s="48" t="str" cm="1">
        <f t="array" ref="AP195">IFERROR(_xlfn.IFS(
AQ195="MPR ISSUE","TX ISSUE",
AQ195="BSS Hardware Issue","RAN ISSUE",
AQ195="Sites strategiques, MLL, Pylone, etc.","ENVTECH",
AQ195="AKTIVCO DEFAUT GE &amp; POWER Cabinet","POWER ISSUE",
AQ195="AKTIVCO Coupure ENEO &amp; Baisse de tension","POWER ISSUE",
AQ195="Coupure ENEO &amp; Baisse de tension","POWER ISSUE",
AQ195="Defaut GE &amp; POWER Cabinet","POWER ISSUE",
AQ195="Sharing","POWER ISSUE",
AQ195="Sites strategiques &amp; DataCenter","POWER ISSUE",
AQ195="Exclu","Exclu",
AQ195="SAT","TX ISSUE",
AQ195="SPARE-ISSUE","SPARE-ISSUE",
AQ195="Fiber CAmtel","TX ISSUE",
AQ195="Fiber AOF","TX ISSUE",
AQ195="Projet OCM (HUAWEI)","TRAVAUX-HUAWEI",
AQ195="Projet OCM (NOKIA)","TRAVAUX -NOKIA",
AQ195="ACCESS-ISSUE","ACCESS-ISSUE",
AQ195="Projet OCM (ZTE, NOKIA, autres projets)","TRAVAUX OCM",
AQ195="No root CAuse","No root cause",
AQ195="ODU HS","TX ISSUE",
AQ195="IP &amp; VLAN","TX ISSUE",
AQ195="Warehouse HUAWEI","SPARE-ISSUE",
AQ195="SPARE-HS","SPARE-ISSUE",
AQ195="Power Telco","RAN ISSUE",AQ195="no impacts","no impacts"
),"")</f>
        <v>No root cause</v>
      </c>
      <c r="AQ195" s="67" t="s">
        <v>5344</v>
      </c>
      <c r="AR195" s="48" t="str" cm="1">
        <f t="array" ref="AR195">IFERROR(_xlfn.IFS(
AQ195="MPR ISSUE","ACTIVE",
AQ195="BSS Hardware Issue","ACTIVE",
AQ195="Sites strategiques, MLL, Pylone, etc.","PASSIVE",
AQ195="AKTIVCO DEFAUT GE &amp; POWER Cabinet","PASSIVE",
AQ195="AKTIVCO Coupure ENEO &amp; Baisse de tension","PASSIVE",
AQ195="Coupure ENEO &amp; Baisse de tension","PASSIVE",
AQ195="Defaut GE &amp; POWER Cabinet","PASSIVE",
AQ195="Sharing","PASSIVE",
AQ195="Sites strategiques &amp; DataCenter","PASSIVE",
AQ195="Exclu","Exclu",
AQ195="SAT","ACTIVE",
AQ195="SPARE-ISSUE","SPARE-ISSUE",
AQ195="Fiber CAmtel","ACTIVE",
AQ195="Fiber AOF","ACTIVE",
AQ195="Projet OCM (HUAWEI)","PLANNED WORKS",
AQ195="Projet OCM (NOKIA)","PLANNED WORKS",
AQ195="ACCESS-ISSUE","ACCESS-ISSUE",
AQ195="Projet OCM (ZTE, NOKIA, autres projets)","PLANNED WORKS",
AQ195="No root CAuse","No root cause",
AQ195="ODU HS","ACTIVE",
AQ195="IP &amp; VLAN","ACTIVE",
AQ195="Warehouse HUAWEI","SPARE-ISSUE",
AQ195="SPARE-HS","SPARE-ISSUE",
AQ195="Power Telco","ACTIVE", AQ195="no impacts","no impacts"
),"")</f>
        <v>No root cause</v>
      </c>
      <c r="AS195" s="92" t="s">
        <v>5653</v>
      </c>
      <c r="AT195" s="98" t="s">
        <v>2133</v>
      </c>
      <c r="AV195" s="17" t="s">
        <v>5537</v>
      </c>
      <c r="AW195" s="7" t="s">
        <v>5537</v>
      </c>
      <c r="AX195" s="6" t="s">
        <v>5537</v>
      </c>
      <c r="AY195" s="7"/>
      <c r="AZ195" s="3" t="s">
        <v>5537</v>
      </c>
      <c r="BA195" s="18" t="s">
        <v>5537</v>
      </c>
      <c r="BB195" s="18" t="s">
        <v>5537</v>
      </c>
      <c r="BC195" s="18" t="s">
        <v>5537</v>
      </c>
      <c r="BD195" s="18" t="s">
        <v>5537</v>
      </c>
      <c r="BE195" s="18" t="s">
        <v>5537</v>
      </c>
      <c r="BF195" s="18" t="s">
        <v>5537</v>
      </c>
      <c r="BG195" s="18" t="s">
        <v>5537</v>
      </c>
      <c r="BH195" s="18" t="s">
        <v>5537</v>
      </c>
      <c r="BI195" s="18" t="s">
        <v>5537</v>
      </c>
      <c r="BJ195" s="18" t="s">
        <v>5653</v>
      </c>
      <c r="BK195" s="18" t="s">
        <v>5537</v>
      </c>
      <c r="BL195" s="9" t="s">
        <v>5537</v>
      </c>
      <c r="BM195" s="14" t="s">
        <v>5537</v>
      </c>
      <c r="BN195" s="14" t="s">
        <v>5537</v>
      </c>
      <c r="BO195" s="14" t="str">
        <f>_xlfn.XLOOKUP(B195,'[4]cell downs 18042026 17h'!$B:$B,'[4]cell downs 18042026 17h'!$B:$B,"")</f>
        <v/>
      </c>
      <c r="BP195" s="14" t="str">
        <f>_xlfn.XLOOKUP(B195,'[5]Cells Huawei 19042026 15h'!$B:$B,'[5]Cells Huawei 19042026 15h'!$B:$B,"")</f>
        <v/>
      </c>
      <c r="BQ195" s="9" t="str">
        <f>_xlfn.XLOOKUP(B195,'[6]cells down 19042026 9H40'!$B:$B,'[6]cells down 19042026 9H40'!$B:$B,"")</f>
        <v/>
      </c>
      <c r="BR195" s="9" t="s">
        <v>2133</v>
      </c>
      <c r="BS195" s="9" t="s">
        <v>12</v>
      </c>
      <c r="BT195" s="108"/>
    </row>
    <row r="196" spans="1:72" s="9" customFormat="1" x14ac:dyDescent="0.35">
      <c r="A196" s="16" t="s">
        <v>883</v>
      </c>
      <c r="B196" s="1" t="s">
        <v>884</v>
      </c>
      <c r="C196" s="3" t="str">
        <f>_xlfn.XLOOKUP(B196,'[1]daily break down'!$D:$D,'[1]daily break down'!$E:$E,"")</f>
        <v>Yaounde</v>
      </c>
      <c r="D196" s="1" t="s">
        <v>11</v>
      </c>
      <c r="E196" s="1" t="s">
        <v>145</v>
      </c>
      <c r="F196" s="3" t="s">
        <v>37</v>
      </c>
      <c r="G196" s="1" t="s">
        <v>38</v>
      </c>
      <c r="H196" s="34" t="str">
        <f>_xlfn.XLOOKUP(B196,[2]CALCULATION!$B:$B,[2]CALCULATION!$H:$H,"")</f>
        <v>ZTE</v>
      </c>
      <c r="I196" s="28">
        <v>13.868556899607057</v>
      </c>
      <c r="J196" s="28">
        <v>13.868556899607057</v>
      </c>
      <c r="K196" s="28">
        <v>13.868556899607057</v>
      </c>
      <c r="L196" s="28">
        <v>13.868556899607057</v>
      </c>
      <c r="M196" s="28">
        <v>13.868556899607057</v>
      </c>
      <c r="N196" s="28">
        <v>13.868556899607057</v>
      </c>
      <c r="O196" s="28">
        <v>9.2457045997380387</v>
      </c>
      <c r="P196" s="28">
        <v>10.619326661587236</v>
      </c>
      <c r="Q196" s="28">
        <v>3.6958205990874151</v>
      </c>
      <c r="R196" s="28">
        <v>9.2457045997380387</v>
      </c>
      <c r="S196" s="93">
        <v>9.4520207857136764</v>
      </c>
      <c r="T196" s="93">
        <f>_xlfn.XLOOKUP(B196,'[3]Nur des jours'!$B:$B,'[3]Nur des jours'!$U:$U,"")</f>
        <v>9.2457045997380387</v>
      </c>
      <c r="U196" s="93">
        <v>0.79401768669046613</v>
      </c>
      <c r="V196" s="93">
        <v>6.1748251448921758</v>
      </c>
      <c r="W196" s="93">
        <v>9.2457045997380387</v>
      </c>
      <c r="X196" s="93">
        <v>9.2457045997380387</v>
      </c>
      <c r="Y196" s="93">
        <v>4.2899070578398737</v>
      </c>
      <c r="Z196" s="93">
        <v>0</v>
      </c>
      <c r="AA196" s="93">
        <v>0</v>
      </c>
      <c r="AB196" s="93">
        <v>0</v>
      </c>
      <c r="AC196" s="93">
        <f>_xlfn.XLOOKUP(B196,'[3]Nur des jours'!$B:$B,'[3]Nur des jours'!$N:$N,"")</f>
        <v>0.21798032719521343</v>
      </c>
      <c r="AD196" s="93">
        <v>0.21798032719521343</v>
      </c>
      <c r="AE196" s="93">
        <v>0.38579057908359071</v>
      </c>
      <c r="AF196" s="93">
        <v>0</v>
      </c>
      <c r="AG196" s="93"/>
      <c r="AH196" s="93">
        <v>2.6236827011154773</v>
      </c>
      <c r="AI196" s="93">
        <v>0</v>
      </c>
      <c r="AJ196" s="93">
        <v>0</v>
      </c>
      <c r="AK196" s="93">
        <v>5.0311414481676291</v>
      </c>
      <c r="AL196" s="93">
        <v>2.6236827011154773</v>
      </c>
      <c r="AM196" s="49" t="s">
        <v>5559</v>
      </c>
      <c r="AN196" s="49"/>
      <c r="AO196" s="48" t="str" cm="1">
        <f t="array" ref="AO196">IFERROR(_xlfn.IFS(
AQ196="MPR ISSUE","PDH",
AQ196="BSS Hardware Issue","BSS",
AQ196="Sites strategiques, MLL, Pylone, etc.","ENVTECH",
AQ196="AKTIVCO DEFAUT GE &amp; POWER Cabinet","AKTIVCO",
AQ196="AKTIVCO Coupure ENEO &amp; Baisse de tension","AKTIVCO GRID ONLY",
AQ196="Coupure ENEO &amp; Baisse de tension","IHS GRID ONLY",
AQ196="Defaut GE &amp; POWER Cabinet","IHS",
AQ196="Sharing","Partners",
AQ196="Sites strategiques &amp; DataCenter","SST &amp; DC",
AQ196="Exclu","Exclu",
AQ196="SAT","SAT",
AQ196="SPARE-ISSUE","SPARE-ISSUE",
AQ196="Fiber CAmtel","TRANS_FO_CAMTEL",
AQ196="Fiber AOF","Fiber AOF",
AQ196="Projet OCM (HUAWEI)","TRAVAUX-HUAWEI",
AQ196="Projet OCM (NOKIA)","TRAVAUX-NOKIA",
AQ196="ACCESS-ISSUE","ACCESS-ISSUE",
AQ196="Projet OCM (ZTE, NOKIA, autres projets)","TRAVAUX OCM",
AQ196="No root CAuse","No root cause",
AQ196="ODU HS","PDH",
AQ196="IP &amp; VLAN","PDH",
AQ196="Warehouse HUAWEI","SPARE-ISSUE",
AQ196="SPARE-HS","SPARE-ISSUE",
AQ196="Power Telco","BSS",AQ196="no impacts","no impacts"
),"")</f>
        <v>BSS</v>
      </c>
      <c r="AP196" s="48" t="str" cm="1">
        <f t="array" ref="AP196">IFERROR(_xlfn.IFS(
AQ196="MPR ISSUE","TX ISSUE",
AQ196="BSS Hardware Issue","RAN ISSUE",
AQ196="Sites strategiques, MLL, Pylone, etc.","ENVTECH",
AQ196="AKTIVCO DEFAUT GE &amp; POWER Cabinet","POWER ISSUE",
AQ196="AKTIVCO Coupure ENEO &amp; Baisse de tension","POWER ISSUE",
AQ196="Coupure ENEO &amp; Baisse de tension","POWER ISSUE",
AQ196="Defaut GE &amp; POWER Cabinet","POWER ISSUE",
AQ196="Sharing","POWER ISSUE",
AQ196="Sites strategiques &amp; DataCenter","POWER ISSUE",
AQ196="Exclu","Exclu",
AQ196="SAT","TX ISSUE",
AQ196="SPARE-ISSUE","SPARE-ISSUE",
AQ196="Fiber CAmtel","TX ISSUE",
AQ196="Fiber AOF","TX ISSUE",
AQ196="Projet OCM (HUAWEI)","TRAVAUX-HUAWEI",
AQ196="Projet OCM (NOKIA)","TRAVAUX -NOKIA",
AQ196="ACCESS-ISSUE","ACCESS-ISSUE",
AQ196="Projet OCM (ZTE, NOKIA, autres projets)","TRAVAUX OCM",
AQ196="No root CAuse","No root cause",
AQ196="ODU HS","TX ISSUE",
AQ196="IP &amp; VLAN","TX ISSUE",
AQ196="Warehouse HUAWEI","SPARE-ISSUE",
AQ196="SPARE-HS","SPARE-ISSUE",
AQ196="Power Telco","RAN ISSUE",AQ196="no impacts","no impacts"
),"")</f>
        <v>RAN ISSUE</v>
      </c>
      <c r="AQ196" s="67" t="s">
        <v>5320</v>
      </c>
      <c r="AR196" s="48" t="str" cm="1">
        <f t="array" ref="AR196">IFERROR(_xlfn.IFS(
AQ196="MPR ISSUE","ACTIVE",
AQ196="BSS Hardware Issue","ACTIVE",
AQ196="Sites strategiques, MLL, Pylone, etc.","PASSIVE",
AQ196="AKTIVCO DEFAUT GE &amp; POWER Cabinet","PASSIVE",
AQ196="AKTIVCO Coupure ENEO &amp; Baisse de tension","PASSIVE",
AQ196="Coupure ENEO &amp; Baisse de tension","PASSIVE",
AQ196="Defaut GE &amp; POWER Cabinet","PASSIVE",
AQ196="Sharing","PASSIVE",
AQ196="Sites strategiques &amp; DataCenter","PASSIVE",
AQ196="Exclu","Exclu",
AQ196="SAT","ACTIVE",
AQ196="SPARE-ISSUE","SPARE-ISSUE",
AQ196="Fiber CAmtel","ACTIVE",
AQ196="Fiber AOF","ACTIVE",
AQ196="Projet OCM (HUAWEI)","PLANNED WORKS",
AQ196="Projet OCM (NOKIA)","PLANNED WORKS",
AQ196="ACCESS-ISSUE","ACCESS-ISSUE",
AQ196="Projet OCM (ZTE, NOKIA, autres projets)","PLANNED WORKS",
AQ196="No root CAuse","No root cause",
AQ196="ODU HS","ACTIVE",
AQ196="IP &amp; VLAN","ACTIVE",
AQ196="Warehouse HUAWEI","SPARE-ISSUE",
AQ196="SPARE-HS","SPARE-ISSUE",
AQ196="Power Telco","ACTIVE", AQ196="no impacts","no impacts"
),"")</f>
        <v>ACTIVE</v>
      </c>
      <c r="AS196" s="92" t="s">
        <v>6015</v>
      </c>
      <c r="AT196" s="98" t="s">
        <v>884</v>
      </c>
      <c r="AV196" s="17" t="s">
        <v>5537</v>
      </c>
      <c r="AW196" s="7" t="s">
        <v>5537</v>
      </c>
      <c r="AX196" s="6" t="s">
        <v>5537</v>
      </c>
      <c r="AY196" s="7"/>
      <c r="AZ196" s="3" t="s">
        <v>5537</v>
      </c>
      <c r="BA196" s="18" t="s">
        <v>5537</v>
      </c>
      <c r="BB196" s="18" t="s">
        <v>5537</v>
      </c>
      <c r="BC196" s="18" t="s">
        <v>5537</v>
      </c>
      <c r="BD196" s="18" t="s">
        <v>5537</v>
      </c>
      <c r="BE196" s="18" t="s">
        <v>5537</v>
      </c>
      <c r="BF196" s="18" t="s">
        <v>5537</v>
      </c>
      <c r="BG196" s="18" t="s">
        <v>5537</v>
      </c>
      <c r="BH196" s="18" t="s">
        <v>5537</v>
      </c>
      <c r="BI196" s="18" t="s">
        <v>5537</v>
      </c>
      <c r="BJ196" s="18" t="s">
        <v>5537</v>
      </c>
      <c r="BK196" s="18" t="s">
        <v>5537</v>
      </c>
      <c r="BL196" s="9" t="s">
        <v>5537</v>
      </c>
      <c r="BM196" s="14" t="s">
        <v>5537</v>
      </c>
      <c r="BN196" s="14" t="s">
        <v>5537</v>
      </c>
      <c r="BO196" s="14" t="str">
        <f>_xlfn.XLOOKUP(B196,'[4]cell downs 18042026 17h'!$B:$B,'[4]cell downs 18042026 17h'!$B:$B,"")</f>
        <v/>
      </c>
      <c r="BP196" s="14" t="str">
        <f>_xlfn.XLOOKUP(B196,'[5]Cells Huawei 19042026 15h'!$B:$B,'[5]Cells Huawei 19042026 15h'!$B:$B,"")</f>
        <v/>
      </c>
      <c r="BQ196" s="9" t="str">
        <f>_xlfn.XLOOKUP(B196,'[6]cells down 19042026 9H40'!$B:$B,'[6]cells down 19042026 9H40'!$B:$B,"")</f>
        <v>CTR_124</v>
      </c>
      <c r="BR196" s="9" t="s">
        <v>884</v>
      </c>
      <c r="BS196" s="9" t="s">
        <v>5459</v>
      </c>
      <c r="BT196" s="108"/>
    </row>
    <row r="197" spans="1:72" s="9" customFormat="1" x14ac:dyDescent="0.35">
      <c r="A197" s="16" t="s">
        <v>695</v>
      </c>
      <c r="B197" s="8" t="s">
        <v>696</v>
      </c>
      <c r="C197" s="3" t="str">
        <f>_xlfn.XLOOKUP(B197,'[1]daily break down'!$D:$D,'[1]daily break down'!$E:$E,"")</f>
        <v>Yaounde</v>
      </c>
      <c r="D197" s="1" t="s">
        <v>11</v>
      </c>
      <c r="E197" s="1" t="s">
        <v>12</v>
      </c>
      <c r="F197" s="3" t="s">
        <v>37</v>
      </c>
      <c r="G197" s="1" t="s">
        <v>38</v>
      </c>
      <c r="H197" s="34" t="str">
        <f>_xlfn.XLOOKUP(B197,[2]CALCULATION!$B:$B,[2]CALCULATION!$H:$H,"")</f>
        <v>ZTE</v>
      </c>
      <c r="I197" s="28">
        <v>5.0257823892156273</v>
      </c>
      <c r="J197" s="28">
        <v>1.1786668207617435</v>
      </c>
      <c r="K197" s="28">
        <v>9.2457045997380387</v>
      </c>
      <c r="L197" s="28">
        <v>9.2457045997380387</v>
      </c>
      <c r="M197" s="28">
        <v>9.2457045997380387</v>
      </c>
      <c r="N197" s="28">
        <v>5.6639214914120526</v>
      </c>
      <c r="O197" s="28">
        <v>1.8516021607554085</v>
      </c>
      <c r="P197" s="28">
        <v>7.4417756033250297</v>
      </c>
      <c r="Q197" s="28">
        <v>0.10119623437290454</v>
      </c>
      <c r="R197" s="28">
        <v>4.9333966835315168</v>
      </c>
      <c r="S197" s="93">
        <v>9.2457045997380387</v>
      </c>
      <c r="T197" s="93">
        <f>_xlfn.XLOOKUP(B197,'[3]Nur des jours'!$B:$B,'[3]Nur des jours'!$U:$U,"")</f>
        <v>9.2457045997380387</v>
      </c>
      <c r="U197" s="93">
        <v>9.2457045997380387</v>
      </c>
      <c r="V197" s="93">
        <v>9.2457045997380387</v>
      </c>
      <c r="W197" s="93">
        <v>9.2457045997380387</v>
      </c>
      <c r="X197" s="93">
        <v>9.2457045997380387</v>
      </c>
      <c r="Y197" s="93">
        <v>4.4590727756803732</v>
      </c>
      <c r="Z197" s="93">
        <v>9.2457045997380387</v>
      </c>
      <c r="AA197" s="93">
        <v>9.2457045997380387</v>
      </c>
      <c r="AB197" s="93">
        <v>9.2457045997380387</v>
      </c>
      <c r="AC197" s="93">
        <f>_xlfn.XLOOKUP(B197,'[3]Nur des jours'!$B:$B,'[3]Nur des jours'!$N:$N,"")</f>
        <v>9.2457045997380387</v>
      </c>
      <c r="AD197" s="93">
        <v>9.2457045997380387</v>
      </c>
      <c r="AE197" s="93">
        <v>9.3539278549679992</v>
      </c>
      <c r="AF197" s="93">
        <v>8.2342594732801988</v>
      </c>
      <c r="AG197" s="93"/>
      <c r="AH197" s="93">
        <v>2.6221845545368159</v>
      </c>
      <c r="AI197" s="93">
        <v>0</v>
      </c>
      <c r="AJ197" s="93">
        <v>0</v>
      </c>
      <c r="AK197" s="93">
        <v>5.0282686208458918</v>
      </c>
      <c r="AL197" s="93">
        <v>2.6221845545368159</v>
      </c>
      <c r="AM197" s="49" t="s">
        <v>5559</v>
      </c>
      <c r="AN197" s="49"/>
      <c r="AO197" s="48" t="str" cm="1">
        <f t="array" ref="AO197">IFERROR(_xlfn.IFS(
AQ197="MPR ISSUE","PDH",
AQ197="BSS Hardware Issue","BSS",
AQ197="Sites strategiques, MLL, Pylone, etc.","ENVTECH",
AQ197="AKTIVCO DEFAUT GE &amp; POWER Cabinet","AKTIVCO",
AQ197="AKTIVCO Coupure ENEO &amp; Baisse de tension","AKTIVCO GRID ONLY",
AQ197="Coupure ENEO &amp; Baisse de tension","IHS GRID ONLY",
AQ197="Defaut GE &amp; POWER Cabinet","IHS",
AQ197="Sharing","Partners",
AQ197="Sites strategiques &amp; DataCenter","SST &amp; DC",
AQ197="Exclu","Exclu",
AQ197="SAT","SAT",
AQ197="SPARE-ISSUE","SPARE-ISSUE",
AQ197="Fiber CAmtel","TRANS_FO_CAMTEL",
AQ197="Fiber AOF","Fiber AOF",
AQ197="Projet OCM (HUAWEI)","TRAVAUX-HUAWEI",
AQ197="Projet OCM (NOKIA)","TRAVAUX-NOKIA",
AQ197="ACCESS-ISSUE","ACCESS-ISSUE",
AQ197="Projet OCM (ZTE, NOKIA, autres projets)","TRAVAUX OCM",
AQ197="No root CAuse","No root cause",
AQ197="ODU HS","PDH",
AQ197="IP &amp; VLAN","PDH",
AQ197="Warehouse HUAWEI","SPARE-ISSUE",
AQ197="SPARE-HS","SPARE-ISSUE",
AQ197="Power Telco","BSS",AQ197="no impacts","no impacts"
),"")</f>
        <v>BSS</v>
      </c>
      <c r="AP197" s="48" t="str" cm="1">
        <f t="array" ref="AP197">IFERROR(_xlfn.IFS(
AQ197="MPR ISSUE","TX ISSUE",
AQ197="BSS Hardware Issue","RAN ISSUE",
AQ197="Sites strategiques, MLL, Pylone, etc.","ENVTECH",
AQ197="AKTIVCO DEFAUT GE &amp; POWER Cabinet","POWER ISSUE",
AQ197="AKTIVCO Coupure ENEO &amp; Baisse de tension","POWER ISSUE",
AQ197="Coupure ENEO &amp; Baisse de tension","POWER ISSUE",
AQ197="Defaut GE &amp; POWER Cabinet","POWER ISSUE",
AQ197="Sharing","POWER ISSUE",
AQ197="Sites strategiques &amp; DataCenter","POWER ISSUE",
AQ197="Exclu","Exclu",
AQ197="SAT","TX ISSUE",
AQ197="SPARE-ISSUE","SPARE-ISSUE",
AQ197="Fiber CAmtel","TX ISSUE",
AQ197="Fiber AOF","TX ISSUE",
AQ197="Projet OCM (HUAWEI)","TRAVAUX-HUAWEI",
AQ197="Projet OCM (NOKIA)","TRAVAUX -NOKIA",
AQ197="ACCESS-ISSUE","ACCESS-ISSUE",
AQ197="Projet OCM (ZTE, NOKIA, autres projets)","TRAVAUX OCM",
AQ197="No root CAuse","No root cause",
AQ197="ODU HS","TX ISSUE",
AQ197="IP &amp; VLAN","TX ISSUE",
AQ197="Warehouse HUAWEI","SPARE-ISSUE",
AQ197="SPARE-HS","SPARE-ISSUE",
AQ197="Power Telco","RAN ISSUE",AQ197="no impacts","no impacts"
),"")</f>
        <v>RAN ISSUE</v>
      </c>
      <c r="AQ197" s="67" t="s">
        <v>5320</v>
      </c>
      <c r="AR197" s="48" t="str" cm="1">
        <f t="array" ref="AR197">IFERROR(_xlfn.IFS(
AQ197="MPR ISSUE","ACTIVE",
AQ197="BSS Hardware Issue","ACTIVE",
AQ197="Sites strategiques, MLL, Pylone, etc.","PASSIVE",
AQ197="AKTIVCO DEFAUT GE &amp; POWER Cabinet","PASSIVE",
AQ197="AKTIVCO Coupure ENEO &amp; Baisse de tension","PASSIVE",
AQ197="Coupure ENEO &amp; Baisse de tension","PASSIVE",
AQ197="Defaut GE &amp; POWER Cabinet","PASSIVE",
AQ197="Sharing","PASSIVE",
AQ197="Sites strategiques &amp; DataCenter","PASSIVE",
AQ197="Exclu","Exclu",
AQ197="SAT","ACTIVE",
AQ197="SPARE-ISSUE","SPARE-ISSUE",
AQ197="Fiber CAmtel","ACTIVE",
AQ197="Fiber AOF","ACTIVE",
AQ197="Projet OCM (HUAWEI)","PLANNED WORKS",
AQ197="Projet OCM (NOKIA)","PLANNED WORKS",
AQ197="ACCESS-ISSUE","ACCESS-ISSUE",
AQ197="Projet OCM (ZTE, NOKIA, autres projets)","PLANNED WORKS",
AQ197="No root CAuse","No root cause",
AQ197="ODU HS","ACTIVE",
AQ197="IP &amp; VLAN","ACTIVE",
AQ197="Warehouse HUAWEI","SPARE-ISSUE",
AQ197="SPARE-HS","SPARE-ISSUE",
AQ197="Power Telco","ACTIVE", AQ197="no impacts","no impacts"
),"")</f>
        <v>ACTIVE</v>
      </c>
      <c r="AS197" s="92" t="s">
        <v>6015</v>
      </c>
      <c r="AT197" s="98" t="s">
        <v>696</v>
      </c>
      <c r="AV197" s="17" t="s">
        <v>5537</v>
      </c>
      <c r="AW197" s="7" t="s">
        <v>5537</v>
      </c>
      <c r="AX197" s="6" t="s">
        <v>5537</v>
      </c>
      <c r="AY197" s="7"/>
      <c r="AZ197" s="3" t="s">
        <v>5537</v>
      </c>
      <c r="BA197" s="18" t="s">
        <v>5537</v>
      </c>
      <c r="BB197" s="18" t="s">
        <v>5537</v>
      </c>
      <c r="BC197" s="18" t="s">
        <v>5537</v>
      </c>
      <c r="BD197" s="18" t="s">
        <v>5537</v>
      </c>
      <c r="BE197" s="18" t="s">
        <v>5537</v>
      </c>
      <c r="BF197" s="18" t="s">
        <v>5537</v>
      </c>
      <c r="BG197" s="18" t="s">
        <v>5537</v>
      </c>
      <c r="BH197" s="18" t="s">
        <v>5537</v>
      </c>
      <c r="BI197" s="18" t="s">
        <v>5537</v>
      </c>
      <c r="BJ197" s="18" t="s">
        <v>5537</v>
      </c>
      <c r="BK197" s="18" t="s">
        <v>5537</v>
      </c>
      <c r="BL197" s="9" t="s">
        <v>5537</v>
      </c>
      <c r="BM197" s="14" t="s">
        <v>5537</v>
      </c>
      <c r="BN197" s="14" t="s">
        <v>696</v>
      </c>
      <c r="BO197" s="14" t="str">
        <f>_xlfn.XLOOKUP(B197,'[4]cell downs 18042026 17h'!$B:$B,'[4]cell downs 18042026 17h'!$B:$B,"")</f>
        <v/>
      </c>
      <c r="BP197" s="14" t="str">
        <f>_xlfn.XLOOKUP(B197,'[5]Cells Huawei 19042026 15h'!$B:$B,'[5]Cells Huawei 19042026 15h'!$B:$B,"")</f>
        <v/>
      </c>
      <c r="BQ197" s="9" t="str">
        <f>_xlfn.XLOOKUP(B197,'[6]cells down 19042026 9H40'!$B:$B,'[6]cells down 19042026 9H40'!$B:$B,"")</f>
        <v>CTR_633</v>
      </c>
      <c r="BR197" s="9" t="s">
        <v>696</v>
      </c>
      <c r="BS197" s="9" t="s">
        <v>5537</v>
      </c>
      <c r="BT197" s="108"/>
    </row>
    <row r="198" spans="1:72" s="9" customFormat="1" ht="29.5" customHeight="1" x14ac:dyDescent="0.35">
      <c r="A198" s="1" t="s">
        <v>2003</v>
      </c>
      <c r="B198" s="8" t="s">
        <v>2004</v>
      </c>
      <c r="C198" s="3" t="str">
        <f>_xlfn.XLOOKUP(B198,'[1]daily break down'!$D:$D,'[1]daily break down'!$E:$E,"")</f>
        <v>Ngaoundere</v>
      </c>
      <c r="D198" s="1" t="s">
        <v>11</v>
      </c>
      <c r="E198" s="1" t="s">
        <v>12</v>
      </c>
      <c r="F198" s="3" t="s">
        <v>90</v>
      </c>
      <c r="G198" s="1" t="s">
        <v>91</v>
      </c>
      <c r="H198" s="32" t="str">
        <f>_xlfn.XLOOKUP(B198,[2]CALCULATION!$B:$B,[2]CALCULATION!$H:$H,"")</f>
        <v>Huawei</v>
      </c>
      <c r="I198" s="28">
        <v>0</v>
      </c>
      <c r="J198" s="28">
        <v>2.2704946451960857</v>
      </c>
      <c r="K198" s="28">
        <v>29.627899627032843</v>
      </c>
      <c r="L198" s="28">
        <v>0</v>
      </c>
      <c r="M198" s="28">
        <v>0</v>
      </c>
      <c r="N198" s="28">
        <v>0</v>
      </c>
      <c r="O198" s="28">
        <v>0</v>
      </c>
      <c r="P198" s="28">
        <v>0</v>
      </c>
      <c r="Q198" s="28">
        <v>0</v>
      </c>
      <c r="R198" s="28">
        <v>0</v>
      </c>
      <c r="S198" s="93">
        <v>0.5940329535175054</v>
      </c>
      <c r="T198" s="93">
        <f>_xlfn.XLOOKUP(B198,'[3]Nur des jours'!$B:$B,'[3]Nur des jours'!$U:$U,"")</f>
        <v>4.8743982444575709</v>
      </c>
      <c r="U198" s="93">
        <v>0</v>
      </c>
      <c r="V198" s="93">
        <v>0.93464727922313251</v>
      </c>
      <c r="W198" s="93">
        <v>4.8743982444575709</v>
      </c>
      <c r="X198" s="93">
        <v>0.1712880921602703</v>
      </c>
      <c r="Y198" s="93">
        <v>1.4607820895863117</v>
      </c>
      <c r="Z198" s="93">
        <v>0.12529142517970623</v>
      </c>
      <c r="AA198" s="93">
        <v>0</v>
      </c>
      <c r="AB198" s="93">
        <v>4.0736210630848113</v>
      </c>
      <c r="AC198" s="93">
        <f>_xlfn.XLOOKUP(B198,'[3]Nur des jours'!$B:$B,'[3]Nur des jours'!$N:$N,"")</f>
        <v>1.6048003469992835</v>
      </c>
      <c r="AD198" s="93">
        <v>1.6048003469992835</v>
      </c>
      <c r="AE198" s="93">
        <v>0.45340336098483891</v>
      </c>
      <c r="AF198" s="93">
        <v>0</v>
      </c>
      <c r="AG198" s="93"/>
      <c r="AH198" s="93">
        <v>2.5951109056510084</v>
      </c>
      <c r="AI198" s="93">
        <v>1.9315102574247929</v>
      </c>
      <c r="AJ198" s="93">
        <v>2.4714839805379598</v>
      </c>
      <c r="AK198" s="93">
        <v>2.8564111656127489</v>
      </c>
      <c r="AL198" s="93">
        <v>2.5951109056510084</v>
      </c>
      <c r="AM198" s="49" t="s">
        <v>5559</v>
      </c>
      <c r="AN198" s="49"/>
      <c r="AO198" s="48" t="str" cm="1">
        <f t="array" ref="AO198">IFERROR(_xlfn.IFS(
AQ198="MPR ISSUE","PDH",
AQ198="BSS Hardware Issue","BSS",
AQ198="Sites strategiques, MLL, Pylone, etc.","ENVTECH",
AQ198="AKTIVCO DEFAUT GE &amp; POWER Cabinet","AKTIVCO",
AQ198="AKTIVCO Coupure ENEO &amp; Baisse de tension","AKTIVCO GRID ONLY",
AQ198="Coupure ENEO &amp; Baisse de tension","IHS GRID ONLY",
AQ198="Defaut GE &amp; POWER Cabinet","IHS",
AQ198="Sharing","Partners",
AQ198="Sites strategiques &amp; DataCenter","SST &amp; DC",
AQ198="Exclu","Exclu",
AQ198="SAT","SAT",
AQ198="SPARE-ISSUE","SPARE-ISSUE",
AQ198="Fiber CAmtel","TRANS_FO_CAMTEL",
AQ198="Fiber AOF","Fiber AOF",
AQ198="Projet OCM (HUAWEI)","TRAVAUX-HUAWEI",
AQ198="Projet OCM (NOKIA)","TRAVAUX-NOKIA",
AQ198="ACCESS-ISSUE","ACCESS-ISSUE",
AQ198="Projet OCM (ZTE, NOKIA, autres projets)","TRAVAUX OCM",
AQ198="No root CAuse","No root cause",
AQ198="ODU HS","PDH",
AQ198="IP &amp; VLAN","PDH",
AQ198="Warehouse HUAWEI","SPARE-ISSUE",
AQ198="SPARE-HS","SPARE-ISSUE",
AQ198="Power Telco","BSS",AQ198="no impacts","no impacts"
),"")</f>
        <v>No root cause</v>
      </c>
      <c r="AP198" s="48" t="str" cm="1">
        <f t="array" ref="AP198">IFERROR(_xlfn.IFS(
AQ198="MPR ISSUE","TX ISSUE",
AQ198="BSS Hardware Issue","RAN ISSUE",
AQ198="Sites strategiques, MLL, Pylone, etc.","ENVTECH",
AQ198="AKTIVCO DEFAUT GE &amp; POWER Cabinet","POWER ISSUE",
AQ198="AKTIVCO Coupure ENEO &amp; Baisse de tension","POWER ISSUE",
AQ198="Coupure ENEO &amp; Baisse de tension","POWER ISSUE",
AQ198="Defaut GE &amp; POWER Cabinet","POWER ISSUE",
AQ198="Sharing","POWER ISSUE",
AQ198="Sites strategiques &amp; DataCenter","POWER ISSUE",
AQ198="Exclu","Exclu",
AQ198="SAT","TX ISSUE",
AQ198="SPARE-ISSUE","SPARE-ISSUE",
AQ198="Fiber CAmtel","TX ISSUE",
AQ198="Fiber AOF","TX ISSUE",
AQ198="Projet OCM (HUAWEI)","TRAVAUX-HUAWEI",
AQ198="Projet OCM (NOKIA)","TRAVAUX -NOKIA",
AQ198="ACCESS-ISSUE","ACCESS-ISSUE",
AQ198="Projet OCM (ZTE, NOKIA, autres projets)","TRAVAUX OCM",
AQ198="No root CAuse","No root cause",
AQ198="ODU HS","TX ISSUE",
AQ198="IP &amp; VLAN","TX ISSUE",
AQ198="Warehouse HUAWEI","SPARE-ISSUE",
AQ198="SPARE-HS","SPARE-ISSUE",
AQ198="Power Telco","RAN ISSUE",AQ198="no impacts","no impacts"
),"")</f>
        <v>No root cause</v>
      </c>
      <c r="AQ198" s="126" t="s">
        <v>5344</v>
      </c>
      <c r="AR198" s="48" t="str" cm="1">
        <f t="array" ref="AR198">IFERROR(_xlfn.IFS(
AQ198="MPR ISSUE","ACTIVE",
AQ198="BSS Hardware Issue","ACTIVE",
AQ198="Sites strategiques, MLL, Pylone, etc.","PASSIVE",
AQ198="AKTIVCO DEFAUT GE &amp; POWER Cabinet","PASSIVE",
AQ198="AKTIVCO Coupure ENEO &amp; Baisse de tension","PASSIVE",
AQ198="Coupure ENEO &amp; Baisse de tension","PASSIVE",
AQ198="Defaut GE &amp; POWER Cabinet","PASSIVE",
AQ198="Sharing","PASSIVE",
AQ198="Sites strategiques &amp; DataCenter","PASSIVE",
AQ198="Exclu","Exclu",
AQ198="SAT","ACTIVE",
AQ198="SPARE-ISSUE","SPARE-ISSUE",
AQ198="Fiber CAmtel","ACTIVE",
AQ198="Fiber AOF","ACTIVE",
AQ198="Projet OCM (HUAWEI)","PLANNED WORKS",
AQ198="Projet OCM (NOKIA)","PLANNED WORKS",
AQ198="ACCESS-ISSUE","ACCESS-ISSUE",
AQ198="Projet OCM (ZTE, NOKIA, autres projets)","PLANNED WORKS",
AQ198="No root CAuse","No root cause",
AQ198="ODU HS","ACTIVE",
AQ198="IP &amp; VLAN","ACTIVE",
AQ198="Warehouse HUAWEI","SPARE-ISSUE",
AQ198="SPARE-HS","SPARE-ISSUE",
AQ198="Power Telco","ACTIVE", AQ198="no impacts","no impacts"
),"")</f>
        <v>No root cause</v>
      </c>
      <c r="AS198" s="92" t="s">
        <v>5537</v>
      </c>
      <c r="AT198" s="98" t="s">
        <v>2004</v>
      </c>
      <c r="AV198" s="17" t="s">
        <v>5537</v>
      </c>
      <c r="AW198" s="7" t="s">
        <v>5537</v>
      </c>
      <c r="AX198" s="6" t="s">
        <v>5537</v>
      </c>
      <c r="AY198" s="7"/>
      <c r="AZ198" s="3" t="s">
        <v>5537</v>
      </c>
      <c r="BA198" s="18" t="s">
        <v>5537</v>
      </c>
      <c r="BB198" s="18" t="s">
        <v>5537</v>
      </c>
      <c r="BC198" s="18" t="s">
        <v>5537</v>
      </c>
      <c r="BD198" s="18" t="s">
        <v>5537</v>
      </c>
      <c r="BE198" s="18" t="s">
        <v>5537</v>
      </c>
      <c r="BF198" s="18" t="s">
        <v>5537</v>
      </c>
      <c r="BG198" s="18" t="s">
        <v>5537</v>
      </c>
      <c r="BH198" s="18" t="s">
        <v>5537</v>
      </c>
      <c r="BI198" s="18" t="s">
        <v>5537</v>
      </c>
      <c r="BJ198" s="18" t="s">
        <v>5537</v>
      </c>
      <c r="BK198" s="18" t="s">
        <v>5537</v>
      </c>
      <c r="BL198" s="9" t="s">
        <v>5537</v>
      </c>
      <c r="BM198" s="14" t="s">
        <v>5537</v>
      </c>
      <c r="BN198" s="14" t="s">
        <v>5537</v>
      </c>
      <c r="BO198" s="14" t="str">
        <f>_xlfn.XLOOKUP(B198,'[4]cell downs 18042026 17h'!$B:$B,'[4]cell downs 18042026 17h'!$B:$B,"")</f>
        <v/>
      </c>
      <c r="BP198" s="14" t="str">
        <f>_xlfn.XLOOKUP(B198,'[5]Cells Huawei 19042026 15h'!$B:$B,'[5]Cells Huawei 19042026 15h'!$B:$B,"")</f>
        <v/>
      </c>
      <c r="BQ198" s="9" t="str">
        <f>_xlfn.XLOOKUP(B198,'[6]cells down 19042026 9H40'!$B:$B,'[6]cells down 19042026 9H40'!$B:$B,"")</f>
        <v/>
      </c>
      <c r="BR198" s="9" t="s">
        <v>2004</v>
      </c>
      <c r="BS198" s="9" t="s">
        <v>5537</v>
      </c>
      <c r="BT198" s="108"/>
    </row>
    <row r="199" spans="1:72" s="9" customFormat="1" x14ac:dyDescent="0.35">
      <c r="A199" s="1" t="s">
        <v>2589</v>
      </c>
      <c r="B199" s="8" t="s">
        <v>2590</v>
      </c>
      <c r="C199" s="3" t="str">
        <f>_xlfn.XLOOKUP(B199,'[1]daily break down'!$D:$D,'[1]daily break down'!$E:$E,"")</f>
        <v>SUD-OUEST</v>
      </c>
      <c r="D199" s="1" t="s">
        <v>11</v>
      </c>
      <c r="E199" s="1" t="s">
        <v>12</v>
      </c>
      <c r="F199" s="3" t="s">
        <v>13</v>
      </c>
      <c r="G199" s="1" t="s">
        <v>63</v>
      </c>
      <c r="H199" s="32" t="str">
        <f>_xlfn.XLOOKUP(B199,[2]CALCULATION!$B:$B,[2]CALCULATION!$H:$H,"")</f>
        <v>Huawei</v>
      </c>
      <c r="I199" s="28">
        <v>0</v>
      </c>
      <c r="J199" s="28">
        <v>0</v>
      </c>
      <c r="K199" s="28">
        <v>0</v>
      </c>
      <c r="L199" s="28">
        <v>0</v>
      </c>
      <c r="M199" s="28">
        <v>0</v>
      </c>
      <c r="N199" s="28">
        <v>0</v>
      </c>
      <c r="O199" s="28">
        <v>0</v>
      </c>
      <c r="P199" s="28">
        <v>0</v>
      </c>
      <c r="Q199" s="28">
        <v>2.6639364728778396</v>
      </c>
      <c r="R199" s="28">
        <v>0</v>
      </c>
      <c r="S199" s="93">
        <v>0</v>
      </c>
      <c r="T199" s="93">
        <f>_xlfn.XLOOKUP(B199,'[3]Nur des jours'!$B:$B,'[3]Nur des jours'!$U:$U,"")</f>
        <v>0</v>
      </c>
      <c r="U199" s="93">
        <v>0</v>
      </c>
      <c r="V199" s="93">
        <v>0.98726076025945042</v>
      </c>
      <c r="W199" s="93">
        <v>0</v>
      </c>
      <c r="X199" s="93">
        <v>0</v>
      </c>
      <c r="Y199" s="93">
        <v>2.7763866416690206</v>
      </c>
      <c r="Z199" s="93">
        <v>0</v>
      </c>
      <c r="AA199" s="93">
        <v>0</v>
      </c>
      <c r="AB199" s="93">
        <v>0</v>
      </c>
      <c r="AC199" s="93">
        <f>_xlfn.XLOOKUP(B199,'[3]Nur des jours'!$B:$B,'[3]Nur des jours'!$N:$N,"")</f>
        <v>0</v>
      </c>
      <c r="AD199" s="93">
        <v>0</v>
      </c>
      <c r="AE199" s="93">
        <v>0</v>
      </c>
      <c r="AF199" s="93">
        <v>0.88354977984379324</v>
      </c>
      <c r="AG199" s="93"/>
      <c r="AH199" s="93">
        <v>2.5760452069297126</v>
      </c>
      <c r="AI199" s="93">
        <v>4.435666782569772</v>
      </c>
      <c r="AJ199" s="93">
        <v>3.7885356209050323</v>
      </c>
      <c r="AK199" s="93">
        <v>1.2862742329824652</v>
      </c>
      <c r="AL199" s="93">
        <v>2.5760452069297126</v>
      </c>
      <c r="AM199" s="49" t="s">
        <v>5559</v>
      </c>
      <c r="AN199" s="49"/>
      <c r="AO199" s="48" t="str" cm="1">
        <f t="array" ref="AO199">IFERROR(_xlfn.IFS(
AQ199="MPR ISSUE","PDH",
AQ199="BSS Hardware Issue","BSS",
AQ199="Sites strategiques, MLL, Pylone, etc.","ENVTECH",
AQ199="AKTIVCO DEFAUT GE &amp; POWER Cabinet","AKTIVCO",
AQ199="AKTIVCO Coupure ENEO &amp; Baisse de tension","AKTIVCO GRID ONLY",
AQ199="Coupure ENEO &amp; Baisse de tension","IHS GRID ONLY",
AQ199="Defaut GE &amp; POWER Cabinet","IHS",
AQ199="Sharing","Partners",
AQ199="Sites strategiques &amp; DataCenter","SST &amp; DC",
AQ199="Exclu","Exclu",
AQ199="SAT","SAT",
AQ199="SPARE-ISSUE","SPARE-ISSUE",
AQ199="Fiber CAmtel","TRANS_FO_CAMTEL",
AQ199="Fiber AOF","Fiber AOF",
AQ199="Projet OCM (HUAWEI)","TRAVAUX-HUAWEI",
AQ199="Projet OCM (NOKIA)","TRAVAUX-NOKIA",
AQ199="ACCESS-ISSUE","ACCESS-ISSUE",
AQ199="Projet OCM (ZTE, NOKIA, autres projets)","TRAVAUX OCM",
AQ199="No root CAuse","No root cause",
AQ199="ODU HS","PDH",
AQ199="IP &amp; VLAN","PDH",
AQ199="Warehouse HUAWEI","SPARE-ISSUE",
AQ199="SPARE-HS","SPARE-ISSUE",
AQ199="Power Telco","BSS",AQ199="no impacts","no impacts"
),"")</f>
        <v>IHS</v>
      </c>
      <c r="AP199" s="48" t="str" cm="1">
        <f t="array" ref="AP199">IFERROR(_xlfn.IFS(
AQ199="MPR ISSUE","TX ISSUE",
AQ199="BSS Hardware Issue","RAN ISSUE",
AQ199="Sites strategiques, MLL, Pylone, etc.","ENVTECH",
AQ199="AKTIVCO DEFAUT GE &amp; POWER Cabinet","POWER ISSUE",
AQ199="AKTIVCO Coupure ENEO &amp; Baisse de tension","POWER ISSUE",
AQ199="Coupure ENEO &amp; Baisse de tension","POWER ISSUE",
AQ199="Defaut GE &amp; POWER Cabinet","POWER ISSUE",
AQ199="Sharing","POWER ISSUE",
AQ199="Sites strategiques &amp; DataCenter","POWER ISSUE",
AQ199="Exclu","Exclu",
AQ199="SAT","TX ISSUE",
AQ199="SPARE-ISSUE","SPARE-ISSUE",
AQ199="Fiber CAmtel","TX ISSUE",
AQ199="Fiber AOF","TX ISSUE",
AQ199="Projet OCM (HUAWEI)","TRAVAUX-HUAWEI",
AQ199="Projet OCM (NOKIA)","TRAVAUX -NOKIA",
AQ199="ACCESS-ISSUE","ACCESS-ISSUE",
AQ199="Projet OCM (ZTE, NOKIA, autres projets)","TRAVAUX OCM",
AQ199="No root CAuse","No root cause",
AQ199="ODU HS","TX ISSUE",
AQ199="IP &amp; VLAN","TX ISSUE",
AQ199="Warehouse HUAWEI","SPARE-ISSUE",
AQ199="SPARE-HS","SPARE-ISSUE",
AQ199="Power Telco","RAN ISSUE",AQ199="no impacts","no impacts"
),"")</f>
        <v>POWER ISSUE</v>
      </c>
      <c r="AQ199" s="67" t="s">
        <v>5330</v>
      </c>
      <c r="AR199" s="48" t="str" cm="1">
        <f t="array" ref="AR199">IFERROR(_xlfn.IFS(
AQ199="MPR ISSUE","ACTIVE",
AQ199="BSS Hardware Issue","ACTIVE",
AQ199="Sites strategiques, MLL, Pylone, etc.","PASSIVE",
AQ199="AKTIVCO DEFAUT GE &amp; POWER Cabinet","PASSIVE",
AQ199="AKTIVCO Coupure ENEO &amp; Baisse de tension","PASSIVE",
AQ199="Coupure ENEO &amp; Baisse de tension","PASSIVE",
AQ199="Defaut GE &amp; POWER Cabinet","PASSIVE",
AQ199="Sharing","PASSIVE",
AQ199="Sites strategiques &amp; DataCenter","PASSIVE",
AQ199="Exclu","Exclu",
AQ199="SAT","ACTIVE",
AQ199="SPARE-ISSUE","SPARE-ISSUE",
AQ199="Fiber CAmtel","ACTIVE",
AQ199="Fiber AOF","ACTIVE",
AQ199="Projet OCM (HUAWEI)","PLANNED WORKS",
AQ199="Projet OCM (NOKIA)","PLANNED WORKS",
AQ199="ACCESS-ISSUE","ACCESS-ISSUE",
AQ199="Projet OCM (ZTE, NOKIA, autres projets)","PLANNED WORKS",
AQ199="No root CAuse","No root cause",
AQ199="ODU HS","ACTIVE",
AQ199="IP &amp; VLAN","ACTIVE",
AQ199="Warehouse HUAWEI","SPARE-ISSUE",
AQ199="SPARE-HS","SPARE-ISSUE",
AQ199="Power Telco","ACTIVE", AQ199="no impacts","no impacts"
),"")</f>
        <v>PASSIVE</v>
      </c>
      <c r="AS199" s="92" t="s">
        <v>5690</v>
      </c>
      <c r="AT199" s="98" t="s">
        <v>2590</v>
      </c>
      <c r="AV199" s="17" t="s">
        <v>5537</v>
      </c>
      <c r="AW199" s="7" t="s">
        <v>5537</v>
      </c>
      <c r="AX199" s="6" t="s">
        <v>5537</v>
      </c>
      <c r="AY199" s="7"/>
      <c r="AZ199" s="3" t="s">
        <v>5690</v>
      </c>
      <c r="BA199" s="18" t="s">
        <v>5537</v>
      </c>
      <c r="BB199" s="18" t="s">
        <v>5537</v>
      </c>
      <c r="BC199" s="18" t="s">
        <v>5537</v>
      </c>
      <c r="BD199" s="18" t="s">
        <v>5537</v>
      </c>
      <c r="BE199" s="18" t="s">
        <v>5537</v>
      </c>
      <c r="BF199" s="18" t="s">
        <v>5537</v>
      </c>
      <c r="BG199" s="18" t="s">
        <v>5537</v>
      </c>
      <c r="BH199" s="18" t="s">
        <v>5537</v>
      </c>
      <c r="BI199" s="18" t="s">
        <v>5537</v>
      </c>
      <c r="BJ199" s="18" t="s">
        <v>5537</v>
      </c>
      <c r="BK199" s="18" t="s">
        <v>5537</v>
      </c>
      <c r="BL199" s="9" t="s">
        <v>5537</v>
      </c>
      <c r="BM199" s="14" t="s">
        <v>5537</v>
      </c>
      <c r="BN199" s="14" t="s">
        <v>5537</v>
      </c>
      <c r="BO199" s="14" t="str">
        <f>_xlfn.XLOOKUP(B199,'[4]cell downs 18042026 17h'!$B:$B,'[4]cell downs 18042026 17h'!$B:$B,"")</f>
        <v/>
      </c>
      <c r="BP199" s="14" t="str">
        <f>_xlfn.XLOOKUP(B199,'[5]Cells Huawei 19042026 15h'!$B:$B,'[5]Cells Huawei 19042026 15h'!$B:$B,"")</f>
        <v/>
      </c>
      <c r="BQ199" s="9" t="str">
        <f>_xlfn.XLOOKUP(B199,'[6]cells down 19042026 9H40'!$B:$B,'[6]cells down 19042026 9H40'!$B:$B,"")</f>
        <v/>
      </c>
      <c r="BR199" s="9" t="s">
        <v>2590</v>
      </c>
      <c r="BS199" s="9" t="s">
        <v>5537</v>
      </c>
      <c r="BT199" s="108"/>
    </row>
    <row r="200" spans="1:72" s="9" customFormat="1" x14ac:dyDescent="0.35">
      <c r="A200" s="1" t="s">
        <v>454</v>
      </c>
      <c r="B200" s="8" t="s">
        <v>455</v>
      </c>
      <c r="C200" s="3" t="str">
        <f>_xlfn.XLOOKUP(B200,'[1]daily break down'!$D:$D,'[1]daily break down'!$E:$E,"")</f>
        <v>Douala</v>
      </c>
      <c r="D200" s="1" t="s">
        <v>5490</v>
      </c>
      <c r="E200" s="1"/>
      <c r="F200" s="3" t="s">
        <v>31</v>
      </c>
      <c r="G200" s="1" t="s">
        <v>32</v>
      </c>
      <c r="H200" s="34" t="str">
        <f>_xlfn.XLOOKUP(B200,[2]CALCULATION!$B:$B,[2]CALCULATION!$H:$H,"")</f>
        <v>ZTE</v>
      </c>
      <c r="I200" s="28">
        <v>4.6740568097182633</v>
      </c>
      <c r="J200" s="28">
        <v>7.1897302765435906</v>
      </c>
      <c r="K200" s="28">
        <v>19.040854457200094</v>
      </c>
      <c r="L200" s="28">
        <v>24.821756227295943</v>
      </c>
      <c r="M200" s="28">
        <v>8.5966325945330482</v>
      </c>
      <c r="N200" s="28">
        <v>5.2943965037539273</v>
      </c>
      <c r="O200" s="28">
        <v>0</v>
      </c>
      <c r="P200" s="28">
        <v>0.70293394172352441</v>
      </c>
      <c r="Q200" s="28">
        <v>2.3803587276312443</v>
      </c>
      <c r="R200" s="28">
        <v>1.4780821155541854</v>
      </c>
      <c r="S200" s="93">
        <v>10.482870477380841</v>
      </c>
      <c r="T200" s="93">
        <f>_xlfn.XLOOKUP(B200,'[3]Nur des jours'!$B:$B,'[3]Nur des jours'!$U:$U,"")</f>
        <v>1.1664497921143262</v>
      </c>
      <c r="U200" s="93">
        <v>1.0280674194496524</v>
      </c>
      <c r="V200" s="93">
        <v>0</v>
      </c>
      <c r="W200" s="93">
        <v>1.1664497921143262</v>
      </c>
      <c r="X200" s="93">
        <v>4.1041725522425114</v>
      </c>
      <c r="Y200" s="93">
        <v>0</v>
      </c>
      <c r="Z200" s="93">
        <v>4.99234161737051</v>
      </c>
      <c r="AA200" s="93">
        <v>0.1565028122351492</v>
      </c>
      <c r="AB200" s="93">
        <v>0.6821025702488076</v>
      </c>
      <c r="AC200" s="93">
        <f>_xlfn.XLOOKUP(B200,'[3]Nur des jours'!$B:$B,'[3]Nur des jours'!$N:$N,"")</f>
        <v>9.7966123338840809</v>
      </c>
      <c r="AD200" s="93">
        <v>9.7966123338840809</v>
      </c>
      <c r="AE200" s="93">
        <v>2.255709365270965</v>
      </c>
      <c r="AF200" s="93">
        <v>0.36469168143411157</v>
      </c>
      <c r="AG200" s="93"/>
      <c r="AH200" s="93">
        <v>2.5441739219765256</v>
      </c>
      <c r="AI200" s="93">
        <v>2.2271381125379182</v>
      </c>
      <c r="AJ200" s="93">
        <v>1.8915052480186041</v>
      </c>
      <c r="AK200" s="93">
        <v>3.0511478176362044</v>
      </c>
      <c r="AL200" s="93">
        <v>2.5441739219765256</v>
      </c>
      <c r="AM200" s="49" t="s">
        <v>5559</v>
      </c>
      <c r="AN200" s="49"/>
      <c r="AO200" s="48" t="str" cm="1">
        <f t="array" ref="AO200">IFERROR(_xlfn.IFS(
AQ200="MPR ISSUE","PDH",
AQ200="BSS Hardware Issue","BSS",
AQ200="Sites strategiques, MLL, Pylone, etc.","ENVTECH",
AQ200="AKTIVCO DEFAUT GE &amp; POWER Cabinet","AKTIVCO",
AQ200="AKTIVCO Coupure ENEO &amp; Baisse de tension","AKTIVCO GRID ONLY",
AQ200="Coupure ENEO &amp; Baisse de tension","IHS GRID ONLY",
AQ200="Defaut GE &amp; POWER Cabinet","IHS",
AQ200="Sharing","Partners",
AQ200="Sites strategiques &amp; DataCenter","SST &amp; DC",
AQ200="Exclu","Exclu",
AQ200="SAT","SAT",
AQ200="SPARE-ISSUE","SPARE-ISSUE",
AQ200="Fiber CAmtel","TRANS_FO_CAMTEL",
AQ200="Fiber AOF","Fiber AOF",
AQ200="Projet OCM (HUAWEI)","TRAVAUX-HUAWEI",
AQ200="Projet OCM (NOKIA)","TRAVAUX-NOKIA",
AQ200="ACCESS-ISSUE","ACCESS-ISSUE",
AQ200="Projet OCM (ZTE, NOKIA, autres projets)","TRAVAUX OCM",
AQ200="No root CAuse","No root cause",
AQ200="ODU HS","PDH",
AQ200="IP &amp; VLAN","PDH",
AQ200="Warehouse HUAWEI","SPARE-ISSUE",
AQ200="SPARE-HS","SPARE-ISSUE",
AQ200="Power Telco","BSS",AQ200="no impacts","no impacts"
),"")</f>
        <v>No root cause</v>
      </c>
      <c r="AP200" s="48" t="str" cm="1">
        <f t="array" ref="AP200">IFERROR(_xlfn.IFS(
AQ200="MPR ISSUE","TX ISSUE",
AQ200="BSS Hardware Issue","RAN ISSUE",
AQ200="Sites strategiques, MLL, Pylone, etc.","ENVTECH",
AQ200="AKTIVCO DEFAUT GE &amp; POWER Cabinet","POWER ISSUE",
AQ200="AKTIVCO Coupure ENEO &amp; Baisse de tension","POWER ISSUE",
AQ200="Coupure ENEO &amp; Baisse de tension","POWER ISSUE",
AQ200="Defaut GE &amp; POWER Cabinet","POWER ISSUE",
AQ200="Sharing","POWER ISSUE",
AQ200="Sites strategiques &amp; DataCenter","POWER ISSUE",
AQ200="Exclu","Exclu",
AQ200="SAT","TX ISSUE",
AQ200="SPARE-ISSUE","SPARE-ISSUE",
AQ200="Fiber CAmtel","TX ISSUE",
AQ200="Fiber AOF","TX ISSUE",
AQ200="Projet OCM (HUAWEI)","TRAVAUX-HUAWEI",
AQ200="Projet OCM (NOKIA)","TRAVAUX -NOKIA",
AQ200="ACCESS-ISSUE","ACCESS-ISSUE",
AQ200="Projet OCM (ZTE, NOKIA, autres projets)","TRAVAUX OCM",
AQ200="No root CAuse","No root cause",
AQ200="ODU HS","TX ISSUE",
AQ200="IP &amp; VLAN","TX ISSUE",
AQ200="Warehouse HUAWEI","SPARE-ISSUE",
AQ200="SPARE-HS","SPARE-ISSUE",
AQ200="Power Telco","RAN ISSUE",AQ200="no impacts","no impacts"
),"")</f>
        <v>No root cause</v>
      </c>
      <c r="AQ200" s="67" t="s">
        <v>5344</v>
      </c>
      <c r="AR200" s="48" t="str" cm="1">
        <f t="array" ref="AR200">IFERROR(_xlfn.IFS(
AQ200="MPR ISSUE","ACTIVE",
AQ200="BSS Hardware Issue","ACTIVE",
AQ200="Sites strategiques, MLL, Pylone, etc.","PASSIVE",
AQ200="AKTIVCO DEFAUT GE &amp; POWER Cabinet","PASSIVE",
AQ200="AKTIVCO Coupure ENEO &amp; Baisse de tension","PASSIVE",
AQ200="Coupure ENEO &amp; Baisse de tension","PASSIVE",
AQ200="Defaut GE &amp; POWER Cabinet","PASSIVE",
AQ200="Sharing","PASSIVE",
AQ200="Sites strategiques &amp; DataCenter","PASSIVE",
AQ200="Exclu","Exclu",
AQ200="SAT","ACTIVE",
AQ200="SPARE-ISSUE","SPARE-ISSUE",
AQ200="Fiber CAmtel","ACTIVE",
AQ200="Fiber AOF","ACTIVE",
AQ200="Projet OCM (HUAWEI)","PLANNED WORKS",
AQ200="Projet OCM (NOKIA)","PLANNED WORKS",
AQ200="ACCESS-ISSUE","ACCESS-ISSUE",
AQ200="Projet OCM (ZTE, NOKIA, autres projets)","PLANNED WORKS",
AQ200="No root CAuse","No root cause",
AQ200="ODU HS","ACTIVE",
AQ200="IP &amp; VLAN","ACTIVE",
AQ200="Warehouse HUAWEI","SPARE-ISSUE",
AQ200="SPARE-HS","SPARE-ISSUE",
AQ200="Power Telco","ACTIVE", AQ200="no impacts","no impacts"
),"")</f>
        <v>No root cause</v>
      </c>
      <c r="AS200" s="92" t="s">
        <v>5537</v>
      </c>
      <c r="AT200" s="98" t="s">
        <v>455</v>
      </c>
      <c r="AV200" s="17" t="s">
        <v>5537</v>
      </c>
      <c r="AW200" s="7" t="s">
        <v>5537</v>
      </c>
      <c r="AX200" s="6" t="s">
        <v>5537</v>
      </c>
      <c r="AY200" s="7"/>
      <c r="AZ200" s="3" t="s">
        <v>5537</v>
      </c>
      <c r="BA200" s="18" t="s">
        <v>5537</v>
      </c>
      <c r="BB200" s="18" t="s">
        <v>5537</v>
      </c>
      <c r="BC200" s="18" t="s">
        <v>5537</v>
      </c>
      <c r="BD200" s="18" t="s">
        <v>5537</v>
      </c>
      <c r="BE200" s="18" t="s">
        <v>5537</v>
      </c>
      <c r="BF200" s="18" t="s">
        <v>5537</v>
      </c>
      <c r="BG200" s="18" t="s">
        <v>5537</v>
      </c>
      <c r="BH200" s="18" t="s">
        <v>5537</v>
      </c>
      <c r="BI200" s="18" t="s">
        <v>5537</v>
      </c>
      <c r="BJ200" s="18" t="s">
        <v>5537</v>
      </c>
      <c r="BK200" s="18" t="s">
        <v>5537</v>
      </c>
      <c r="BL200" s="9" t="s">
        <v>5537</v>
      </c>
      <c r="BM200" s="14" t="s">
        <v>5537</v>
      </c>
      <c r="BN200" s="14" t="s">
        <v>5537</v>
      </c>
      <c r="BO200" s="14" t="str">
        <f>_xlfn.XLOOKUP(B200,'[4]cell downs 18042026 17h'!$B:$B,'[4]cell downs 18042026 17h'!$B:$B,"")</f>
        <v/>
      </c>
      <c r="BP200" s="14" t="str">
        <f>_xlfn.XLOOKUP(B200,'[5]Cells Huawei 19042026 15h'!$B:$B,'[5]Cells Huawei 19042026 15h'!$B:$B,"")</f>
        <v/>
      </c>
      <c r="BQ200" s="9" t="str">
        <f>_xlfn.XLOOKUP(B200,'[6]cells down 19042026 9H40'!$B:$B,'[6]cells down 19042026 9H40'!$B:$B,"")</f>
        <v/>
      </c>
      <c r="BR200" s="9" t="s">
        <v>5537</v>
      </c>
      <c r="BS200" s="9" t="s">
        <v>5537</v>
      </c>
      <c r="BT200" s="108"/>
    </row>
    <row r="201" spans="1:72" s="9" customFormat="1" x14ac:dyDescent="0.35">
      <c r="A201" s="16" t="s">
        <v>2948</v>
      </c>
      <c r="B201" s="8" t="s">
        <v>2949</v>
      </c>
      <c r="C201" s="3" t="str">
        <f>_xlfn.XLOOKUP(B201,'[1]daily break down'!$D:$D,'[1]daily break down'!$E:$E,"")</f>
        <v>Yaounde</v>
      </c>
      <c r="D201" s="1" t="s">
        <v>11</v>
      </c>
      <c r="E201" s="1" t="s">
        <v>12</v>
      </c>
      <c r="F201" s="3" t="s">
        <v>37</v>
      </c>
      <c r="G201" s="1" t="s">
        <v>38</v>
      </c>
      <c r="H201" s="34" t="str">
        <f>_xlfn.XLOOKUP(B201,[2]CALCULATION!$B:$B,[2]CALCULATION!$H:$H,"")</f>
        <v>ZTE</v>
      </c>
      <c r="I201" s="28">
        <v>6.2482699974032121</v>
      </c>
      <c r="J201" s="28">
        <v>5.4646501613717877</v>
      </c>
      <c r="K201" s="28">
        <v>0</v>
      </c>
      <c r="L201" s="28">
        <v>0</v>
      </c>
      <c r="M201" s="28">
        <v>0</v>
      </c>
      <c r="N201" s="28">
        <v>0</v>
      </c>
      <c r="O201" s="28">
        <v>10.853643920521185</v>
      </c>
      <c r="P201" s="28">
        <v>7.4495338623930971</v>
      </c>
      <c r="Q201" s="28">
        <v>4.6395459331741025</v>
      </c>
      <c r="R201" s="28">
        <v>10.372025465638224</v>
      </c>
      <c r="S201" s="93">
        <v>9.3388393787114801</v>
      </c>
      <c r="T201" s="93">
        <f>_xlfn.XLOOKUP(B201,'[3]Nur des jours'!$B:$B,'[3]Nur des jours'!$U:$U,"")</f>
        <v>9.2457045997380387</v>
      </c>
      <c r="U201" s="93">
        <v>0.65765067787565745</v>
      </c>
      <c r="V201" s="93">
        <v>6.3741856503240264</v>
      </c>
      <c r="W201" s="93">
        <v>9.2457045997380387</v>
      </c>
      <c r="X201" s="93">
        <v>9.272332371665911</v>
      </c>
      <c r="Y201" s="93">
        <v>16.758196288591545</v>
      </c>
      <c r="Z201" s="93">
        <v>0</v>
      </c>
      <c r="AA201" s="93">
        <v>0</v>
      </c>
      <c r="AB201" s="93">
        <v>0</v>
      </c>
      <c r="AC201" s="93">
        <f>_xlfn.XLOOKUP(B201,'[3]Nur des jours'!$B:$B,'[3]Nur des jours'!$N:$N,"")</f>
        <v>0.13358473659729514</v>
      </c>
      <c r="AD201" s="93">
        <v>0.13358473659729514</v>
      </c>
      <c r="AE201" s="93">
        <v>0</v>
      </c>
      <c r="AF201" s="93">
        <v>0</v>
      </c>
      <c r="AG201" s="93"/>
      <c r="AH201" s="93">
        <v>2.538520202149912</v>
      </c>
      <c r="AI201" s="93">
        <v>0</v>
      </c>
      <c r="AJ201" s="93">
        <v>0</v>
      </c>
      <c r="AK201" s="93">
        <v>4.867834895056987</v>
      </c>
      <c r="AL201" s="93">
        <v>2.538520202149912</v>
      </c>
      <c r="AM201" s="49" t="s">
        <v>5559</v>
      </c>
      <c r="AN201" s="49"/>
      <c r="AO201" s="48" t="str" cm="1">
        <f t="array" ref="AO201">IFERROR(_xlfn.IFS(
AQ201="MPR ISSUE","PDH",
AQ201="BSS Hardware Issue","BSS",
AQ201="Sites strategiques, MLL, Pylone, etc.","ENVTECH",
AQ201="AKTIVCO DEFAUT GE &amp; POWER Cabinet","AKTIVCO",
AQ201="AKTIVCO Coupure ENEO &amp; Baisse de tension","AKTIVCO GRID ONLY",
AQ201="Coupure ENEO &amp; Baisse de tension","IHS GRID ONLY",
AQ201="Defaut GE &amp; POWER Cabinet","IHS",
AQ201="Sharing","Partners",
AQ201="Sites strategiques &amp; DataCenter","SST &amp; DC",
AQ201="Exclu","Exclu",
AQ201="SAT","SAT",
AQ201="SPARE-ISSUE","SPARE-ISSUE",
AQ201="Fiber CAmtel","TRANS_FO_CAMTEL",
AQ201="Fiber AOF","Fiber AOF",
AQ201="Projet OCM (HUAWEI)","TRAVAUX-HUAWEI",
AQ201="Projet OCM (NOKIA)","TRAVAUX-NOKIA",
AQ201="ACCESS-ISSUE","ACCESS-ISSUE",
AQ201="Projet OCM (ZTE, NOKIA, autres projets)","TRAVAUX OCM",
AQ201="No root CAuse","No root cause",
AQ201="ODU HS","PDH",
AQ201="IP &amp; VLAN","PDH",
AQ201="Warehouse HUAWEI","SPARE-ISSUE",
AQ201="SPARE-HS","SPARE-ISSUE",
AQ201="Power Telco","BSS",AQ201="no impacts","no impacts"
),"")</f>
        <v>BSS</v>
      </c>
      <c r="AP201" s="48" t="str" cm="1">
        <f t="array" ref="AP201">IFERROR(_xlfn.IFS(
AQ201="MPR ISSUE","TX ISSUE",
AQ201="BSS Hardware Issue","RAN ISSUE",
AQ201="Sites strategiques, MLL, Pylone, etc.","ENVTECH",
AQ201="AKTIVCO DEFAUT GE &amp; POWER Cabinet","POWER ISSUE",
AQ201="AKTIVCO Coupure ENEO &amp; Baisse de tension","POWER ISSUE",
AQ201="Coupure ENEO &amp; Baisse de tension","POWER ISSUE",
AQ201="Defaut GE &amp; POWER Cabinet","POWER ISSUE",
AQ201="Sharing","POWER ISSUE",
AQ201="Sites strategiques &amp; DataCenter","POWER ISSUE",
AQ201="Exclu","Exclu",
AQ201="SAT","TX ISSUE",
AQ201="SPARE-ISSUE","SPARE-ISSUE",
AQ201="Fiber CAmtel","TX ISSUE",
AQ201="Fiber AOF","TX ISSUE",
AQ201="Projet OCM (HUAWEI)","TRAVAUX-HUAWEI",
AQ201="Projet OCM (NOKIA)","TRAVAUX -NOKIA",
AQ201="ACCESS-ISSUE","ACCESS-ISSUE",
AQ201="Projet OCM (ZTE, NOKIA, autres projets)","TRAVAUX OCM",
AQ201="No root CAuse","No root cause",
AQ201="ODU HS","TX ISSUE",
AQ201="IP &amp; VLAN","TX ISSUE",
AQ201="Warehouse HUAWEI","SPARE-ISSUE",
AQ201="SPARE-HS","SPARE-ISSUE",
AQ201="Power Telco","RAN ISSUE",AQ201="no impacts","no impacts"
),"")</f>
        <v>RAN ISSUE</v>
      </c>
      <c r="AQ201" s="67" t="s">
        <v>5320</v>
      </c>
      <c r="AR201" s="48" t="str" cm="1">
        <f t="array" ref="AR201">IFERROR(_xlfn.IFS(
AQ201="MPR ISSUE","ACTIVE",
AQ201="BSS Hardware Issue","ACTIVE",
AQ201="Sites strategiques, MLL, Pylone, etc.","PASSIVE",
AQ201="AKTIVCO DEFAUT GE &amp; POWER Cabinet","PASSIVE",
AQ201="AKTIVCO Coupure ENEO &amp; Baisse de tension","PASSIVE",
AQ201="Coupure ENEO &amp; Baisse de tension","PASSIVE",
AQ201="Defaut GE &amp; POWER Cabinet","PASSIVE",
AQ201="Sharing","PASSIVE",
AQ201="Sites strategiques &amp; DataCenter","PASSIVE",
AQ201="Exclu","Exclu",
AQ201="SAT","ACTIVE",
AQ201="SPARE-ISSUE","SPARE-ISSUE",
AQ201="Fiber CAmtel","ACTIVE",
AQ201="Fiber AOF","ACTIVE",
AQ201="Projet OCM (HUAWEI)","PLANNED WORKS",
AQ201="Projet OCM (NOKIA)","PLANNED WORKS",
AQ201="ACCESS-ISSUE","ACCESS-ISSUE",
AQ201="Projet OCM (ZTE, NOKIA, autres projets)","PLANNED WORKS",
AQ201="No root CAuse","No root cause",
AQ201="ODU HS","ACTIVE",
AQ201="IP &amp; VLAN","ACTIVE",
AQ201="Warehouse HUAWEI","SPARE-ISSUE",
AQ201="SPARE-HS","SPARE-ISSUE",
AQ201="Power Telco","ACTIVE", AQ201="no impacts","no impacts"
),"")</f>
        <v>ACTIVE</v>
      </c>
      <c r="AS201" s="92" t="s">
        <v>6015</v>
      </c>
      <c r="AT201" s="98" t="s">
        <v>2949</v>
      </c>
      <c r="AV201" s="17" t="s">
        <v>5537</v>
      </c>
      <c r="AW201" s="7" t="s">
        <v>5537</v>
      </c>
      <c r="AX201" s="6" t="s">
        <v>5537</v>
      </c>
      <c r="AY201" s="7"/>
      <c r="AZ201" s="3" t="s">
        <v>5537</v>
      </c>
      <c r="BA201" s="18" t="s">
        <v>5537</v>
      </c>
      <c r="BB201" s="18" t="s">
        <v>5537</v>
      </c>
      <c r="BC201" s="18" t="s">
        <v>5537</v>
      </c>
      <c r="BD201" s="18" t="s">
        <v>5537</v>
      </c>
      <c r="BE201" s="18" t="s">
        <v>5537</v>
      </c>
      <c r="BF201" s="18" t="s">
        <v>5537</v>
      </c>
      <c r="BG201" s="18" t="s">
        <v>5537</v>
      </c>
      <c r="BH201" s="18" t="s">
        <v>5537</v>
      </c>
      <c r="BI201" s="18" t="s">
        <v>5537</v>
      </c>
      <c r="BJ201" s="18" t="s">
        <v>5537</v>
      </c>
      <c r="BK201" s="18" t="s">
        <v>5537</v>
      </c>
      <c r="BL201" s="9" t="s">
        <v>5537</v>
      </c>
      <c r="BM201" s="14" t="s">
        <v>5537</v>
      </c>
      <c r="BN201" s="14" t="s">
        <v>2949</v>
      </c>
      <c r="BO201" s="14" t="str">
        <f>_xlfn.XLOOKUP(B201,'[4]cell downs 18042026 17h'!$B:$B,'[4]cell downs 18042026 17h'!$B:$B,"")</f>
        <v/>
      </c>
      <c r="BP201" s="14" t="str">
        <f>_xlfn.XLOOKUP(B201,'[5]Cells Huawei 19042026 15h'!$B:$B,'[5]Cells Huawei 19042026 15h'!$B:$B,"")</f>
        <v/>
      </c>
      <c r="BQ201" s="9" t="str">
        <f>_xlfn.XLOOKUP(B201,'[6]cells down 19042026 9H40'!$B:$B,'[6]cells down 19042026 9H40'!$B:$B,"")</f>
        <v>CTR_102</v>
      </c>
      <c r="BR201" s="9" t="s">
        <v>5537</v>
      </c>
      <c r="BS201" s="9" t="s">
        <v>5537</v>
      </c>
      <c r="BT201" s="108"/>
    </row>
    <row r="202" spans="1:72" s="9" customFormat="1" ht="25.5" customHeight="1" x14ac:dyDescent="0.35">
      <c r="A202" s="1" t="s">
        <v>1399</v>
      </c>
      <c r="B202" s="8" t="s">
        <v>1400</v>
      </c>
      <c r="C202" s="3" t="str">
        <f>_xlfn.XLOOKUP(B202,'[1]daily break down'!$D:$D,'[1]daily break down'!$E:$E,"")</f>
        <v>OUEST</v>
      </c>
      <c r="D202" s="1" t="s">
        <v>11</v>
      </c>
      <c r="E202" s="1" t="s">
        <v>12</v>
      </c>
      <c r="F202" s="3" t="s">
        <v>102</v>
      </c>
      <c r="G202" s="1" t="s">
        <v>1176</v>
      </c>
      <c r="H202" s="32" t="str">
        <f>_xlfn.XLOOKUP(B202,[2]CALCULATION!$B:$B,[2]CALCULATION!$H:$H,"")</f>
        <v>Huawei</v>
      </c>
      <c r="I202" s="28">
        <v>2.1917884445814182</v>
      </c>
      <c r="J202" s="28">
        <v>1.4428578358773287</v>
      </c>
      <c r="K202" s="28">
        <v>8.9175391586979543E-5</v>
      </c>
      <c r="L202" s="28">
        <v>0</v>
      </c>
      <c r="M202" s="28">
        <v>5.3505234952187721E-4</v>
      </c>
      <c r="N202" s="28">
        <v>4.0137843753299496</v>
      </c>
      <c r="O202" s="28">
        <v>0</v>
      </c>
      <c r="P202" s="28">
        <v>0</v>
      </c>
      <c r="Q202" s="28">
        <v>0</v>
      </c>
      <c r="R202" s="28">
        <v>0</v>
      </c>
      <c r="S202" s="93">
        <v>1.9065698721296229</v>
      </c>
      <c r="T202" s="93">
        <f>_xlfn.XLOOKUP(B202,'[3]Nur des jours'!$B:$B,'[3]Nur des jours'!$U:$U,"")</f>
        <v>0</v>
      </c>
      <c r="U202" s="93">
        <v>2.8982002265768355E-2</v>
      </c>
      <c r="V202" s="93">
        <v>0</v>
      </c>
      <c r="W202" s="93">
        <v>0</v>
      </c>
      <c r="X202" s="93">
        <v>0</v>
      </c>
      <c r="Y202" s="93">
        <v>0</v>
      </c>
      <c r="Z202" s="93">
        <v>3.7721725693641863</v>
      </c>
      <c r="AA202" s="93">
        <v>0</v>
      </c>
      <c r="AB202" s="93">
        <v>0</v>
      </c>
      <c r="AC202" s="93">
        <f>_xlfn.XLOOKUP(B202,'[3]Nur des jours'!$B:$B,'[3]Nur des jours'!$N:$N,"")</f>
        <v>0.69583558055320138</v>
      </c>
      <c r="AD202" s="93">
        <v>0.69583558055320138</v>
      </c>
      <c r="AE202" s="93">
        <v>3.2816544104008472E-2</v>
      </c>
      <c r="AF202" s="93">
        <v>0</v>
      </c>
      <c r="AG202" s="93"/>
      <c r="AH202" s="93">
        <v>2.4814301164559276</v>
      </c>
      <c r="AI202" s="93">
        <v>1.6554910095160444</v>
      </c>
      <c r="AJ202" s="93">
        <v>1.4207008578393872</v>
      </c>
      <c r="AK202" s="93">
        <v>3.3904492445284955</v>
      </c>
      <c r="AL202" s="93">
        <v>2.4814301164559276</v>
      </c>
      <c r="AM202" s="49" t="s">
        <v>5559</v>
      </c>
      <c r="AN202" s="49"/>
      <c r="AO202" s="48" t="str" cm="1">
        <f t="array" ref="AO202">IFERROR(_xlfn.IFS(
AQ202="MPR ISSUE","PDH",
AQ202="BSS Hardware Issue","BSS",
AQ202="Sites strategiques, MLL, Pylone, etc.","ENVTECH",
AQ202="AKTIVCO DEFAUT GE &amp; POWER Cabinet","AKTIVCO",
AQ202="AKTIVCO Coupure ENEO &amp; Baisse de tension","AKTIVCO GRID ONLY",
AQ202="Coupure ENEO &amp; Baisse de tension","IHS GRID ONLY",
AQ202="Defaut GE &amp; POWER Cabinet","IHS",
AQ202="Sharing","Partners",
AQ202="Sites strategiques &amp; DataCenter","SST &amp; DC",
AQ202="Exclu","Exclu",
AQ202="SAT","SAT",
AQ202="SPARE-ISSUE","SPARE-ISSUE",
AQ202="Fiber CAmtel","TRANS_FO_CAMTEL",
AQ202="Fiber AOF","Fiber AOF",
AQ202="Projet OCM (HUAWEI)","TRAVAUX-HUAWEI",
AQ202="Projet OCM (NOKIA)","TRAVAUX-NOKIA",
AQ202="ACCESS-ISSUE","ACCESS-ISSUE",
AQ202="Projet OCM (ZTE, NOKIA, autres projets)","TRAVAUX OCM",
AQ202="No root CAuse","No root cause",
AQ202="ODU HS","PDH",
AQ202="IP &amp; VLAN","PDH",
AQ202="Warehouse HUAWEI","SPARE-ISSUE",
AQ202="SPARE-HS","SPARE-ISSUE",
AQ202="Power Telco","BSS",AQ202="no impacts","no impacts"
),"")</f>
        <v>IHS</v>
      </c>
      <c r="AP202" s="48" t="str" cm="1">
        <f t="array" ref="AP202">IFERROR(_xlfn.IFS(
AQ202="MPR ISSUE","TX ISSUE",
AQ202="BSS Hardware Issue","RAN ISSUE",
AQ202="Sites strategiques, MLL, Pylone, etc.","ENVTECH",
AQ202="AKTIVCO DEFAUT GE &amp; POWER Cabinet","POWER ISSUE",
AQ202="AKTIVCO Coupure ENEO &amp; Baisse de tension","POWER ISSUE",
AQ202="Coupure ENEO &amp; Baisse de tension","POWER ISSUE",
AQ202="Defaut GE &amp; POWER Cabinet","POWER ISSUE",
AQ202="Sharing","POWER ISSUE",
AQ202="Sites strategiques &amp; DataCenter","POWER ISSUE",
AQ202="Exclu","Exclu",
AQ202="SAT","TX ISSUE",
AQ202="SPARE-ISSUE","SPARE-ISSUE",
AQ202="Fiber CAmtel","TX ISSUE",
AQ202="Fiber AOF","TX ISSUE",
AQ202="Projet OCM (HUAWEI)","TRAVAUX-HUAWEI",
AQ202="Projet OCM (NOKIA)","TRAVAUX -NOKIA",
AQ202="ACCESS-ISSUE","ACCESS-ISSUE",
AQ202="Projet OCM (ZTE, NOKIA, autres projets)","TRAVAUX OCM",
AQ202="No root CAuse","No root cause",
AQ202="ODU HS","TX ISSUE",
AQ202="IP &amp; VLAN","TX ISSUE",
AQ202="Warehouse HUAWEI","SPARE-ISSUE",
AQ202="SPARE-HS","SPARE-ISSUE",
AQ202="Power Telco","RAN ISSUE",AQ202="no impacts","no impacts"
),"")</f>
        <v>POWER ISSUE</v>
      </c>
      <c r="AQ202" s="67" t="s">
        <v>5330</v>
      </c>
      <c r="AR202" s="48" t="str" cm="1">
        <f t="array" ref="AR202">IFERROR(_xlfn.IFS(
AQ202="MPR ISSUE","ACTIVE",
AQ202="BSS Hardware Issue","ACTIVE",
AQ202="Sites strategiques, MLL, Pylone, etc.","PASSIVE",
AQ202="AKTIVCO DEFAUT GE &amp; POWER Cabinet","PASSIVE",
AQ202="AKTIVCO Coupure ENEO &amp; Baisse de tension","PASSIVE",
AQ202="Coupure ENEO &amp; Baisse de tension","PASSIVE",
AQ202="Defaut GE &amp; POWER Cabinet","PASSIVE",
AQ202="Sharing","PASSIVE",
AQ202="Sites strategiques &amp; DataCenter","PASSIVE",
AQ202="Exclu","Exclu",
AQ202="SAT","ACTIVE",
AQ202="SPARE-ISSUE","SPARE-ISSUE",
AQ202="Fiber CAmtel","ACTIVE",
AQ202="Fiber AOF","ACTIVE",
AQ202="Projet OCM (HUAWEI)","PLANNED WORKS",
AQ202="Projet OCM (NOKIA)","PLANNED WORKS",
AQ202="ACCESS-ISSUE","ACCESS-ISSUE",
AQ202="Projet OCM (ZTE, NOKIA, autres projets)","PLANNED WORKS",
AQ202="No root CAuse","No root cause",
AQ202="ODU HS","ACTIVE",
AQ202="IP &amp; VLAN","ACTIVE",
AQ202="Warehouse HUAWEI","SPARE-ISSUE",
AQ202="SPARE-HS","SPARE-ISSUE",
AQ202="Power Telco","ACTIVE", AQ202="no impacts","no impacts"
),"")</f>
        <v>PASSIVE</v>
      </c>
      <c r="AS202" s="92" t="s">
        <v>5794</v>
      </c>
      <c r="AT202" s="98" t="s">
        <v>1400</v>
      </c>
      <c r="AV202" s="17" t="s">
        <v>5537</v>
      </c>
      <c r="AW202" s="7" t="s">
        <v>5537</v>
      </c>
      <c r="AX202" s="6" t="s">
        <v>5537</v>
      </c>
      <c r="AY202" s="7"/>
      <c r="AZ202" s="3" t="s">
        <v>5794</v>
      </c>
      <c r="BA202" s="18" t="s">
        <v>5537</v>
      </c>
      <c r="BB202" s="18" t="s">
        <v>5537</v>
      </c>
      <c r="BC202" s="18" t="s">
        <v>5537</v>
      </c>
      <c r="BD202" s="18" t="s">
        <v>5537</v>
      </c>
      <c r="BE202" s="18" t="s">
        <v>5537</v>
      </c>
      <c r="BF202" s="18" t="s">
        <v>5537</v>
      </c>
      <c r="BG202" s="18" t="s">
        <v>5537</v>
      </c>
      <c r="BH202" s="18" t="s">
        <v>5537</v>
      </c>
      <c r="BI202" s="18" t="s">
        <v>5537</v>
      </c>
      <c r="BJ202" s="18" t="s">
        <v>5537</v>
      </c>
      <c r="BK202" s="18" t="s">
        <v>5537</v>
      </c>
      <c r="BL202" s="9" t="s">
        <v>5537</v>
      </c>
      <c r="BM202" s="14" t="s">
        <v>5537</v>
      </c>
      <c r="BN202" s="14" t="s">
        <v>5537</v>
      </c>
      <c r="BO202" s="14" t="str">
        <f>_xlfn.XLOOKUP(B202,'[4]cell downs 18042026 17h'!$B:$B,'[4]cell downs 18042026 17h'!$B:$B,"")</f>
        <v/>
      </c>
      <c r="BP202" s="14" t="str">
        <f>_xlfn.XLOOKUP(B202,'[5]Cells Huawei 19042026 15h'!$B:$B,'[5]Cells Huawei 19042026 15h'!$B:$B,"")</f>
        <v/>
      </c>
      <c r="BQ202" s="9" t="str">
        <f>_xlfn.XLOOKUP(B202,'[6]cells down 19042026 9H40'!$B:$B,'[6]cells down 19042026 9H40'!$B:$B,"")</f>
        <v/>
      </c>
      <c r="BR202" s="9" t="s">
        <v>1400</v>
      </c>
      <c r="BS202" s="9" t="s">
        <v>5537</v>
      </c>
      <c r="BT202" s="108"/>
    </row>
    <row r="203" spans="1:72" s="9" customFormat="1" ht="14.5" customHeight="1" x14ac:dyDescent="0.35">
      <c r="A203" s="1" t="s">
        <v>2727</v>
      </c>
      <c r="B203" s="8" t="s">
        <v>2728</v>
      </c>
      <c r="C203" s="3" t="str">
        <f>_xlfn.XLOOKUP(B203,'[1]daily break down'!$D:$D,'[1]daily break down'!$E:$E,"")</f>
        <v>Douala</v>
      </c>
      <c r="D203" s="1" t="s">
        <v>21</v>
      </c>
      <c r="E203" s="1" t="s">
        <v>125</v>
      </c>
      <c r="F203" s="3" t="s">
        <v>31</v>
      </c>
      <c r="G203" s="1" t="s">
        <v>32</v>
      </c>
      <c r="H203" s="34" t="str">
        <f>_xlfn.XLOOKUP(B203,[2]CALCULATION!$B:$B,[2]CALCULATION!$H:$H,"")</f>
        <v>ZTE</v>
      </c>
      <c r="I203" s="28">
        <v>0</v>
      </c>
      <c r="J203" s="28">
        <v>0</v>
      </c>
      <c r="K203" s="28">
        <v>0</v>
      </c>
      <c r="L203" s="28">
        <v>0</v>
      </c>
      <c r="M203" s="28">
        <v>0</v>
      </c>
      <c r="N203" s="28">
        <v>0</v>
      </c>
      <c r="O203" s="28">
        <v>1.8434693650426761</v>
      </c>
      <c r="P203" s="28">
        <v>1.2579615789608842</v>
      </c>
      <c r="Q203" s="28">
        <v>0.38532686704733804</v>
      </c>
      <c r="R203" s="28">
        <v>2.8817741194465132</v>
      </c>
      <c r="S203" s="93">
        <v>1.2075774827142418</v>
      </c>
      <c r="T203" s="93">
        <f>_xlfn.XLOOKUP(B203,'[3]Nur des jours'!$B:$B,'[3]Nur des jours'!$U:$U,"")</f>
        <v>2.978458079005126E-3</v>
      </c>
      <c r="U203" s="93">
        <v>0.58194077041831116</v>
      </c>
      <c r="V203" s="93">
        <v>0.52123016382589582</v>
      </c>
      <c r="W203" s="93">
        <v>2.978458079005126E-3</v>
      </c>
      <c r="X203" s="93">
        <v>2.0687085691130687</v>
      </c>
      <c r="Y203" s="93">
        <v>2.7466020608788292E-3</v>
      </c>
      <c r="Z203" s="93">
        <v>2.7644371391963418E-3</v>
      </c>
      <c r="AA203" s="93">
        <v>0</v>
      </c>
      <c r="AB203" s="93">
        <v>0.61119029885884124</v>
      </c>
      <c r="AC203" s="93">
        <f>_xlfn.XLOOKUP(B203,'[3]Nur des jours'!$B:$B,'[3]Nur des jours'!$N:$N,"")</f>
        <v>0.1024625249334396</v>
      </c>
      <c r="AD203" s="93">
        <v>0.1024625249334396</v>
      </c>
      <c r="AE203" s="93">
        <v>16.005966190398734</v>
      </c>
      <c r="AF203" s="93">
        <v>29.584203685155224</v>
      </c>
      <c r="AG203" s="93"/>
      <c r="AH203" s="93">
        <v>2.4552838916426247</v>
      </c>
      <c r="AI203" s="93">
        <v>0</v>
      </c>
      <c r="AJ203" s="93">
        <v>2.1753585381029605</v>
      </c>
      <c r="AK203" s="93">
        <v>3.3078212587032989</v>
      </c>
      <c r="AL203" s="93">
        <v>2.4552838916426247</v>
      </c>
      <c r="AM203" s="49" t="s">
        <v>5559</v>
      </c>
      <c r="AN203" s="49"/>
      <c r="AO203" s="48" t="str" cm="1">
        <f t="array" ref="AO203">IFERROR(_xlfn.IFS(
AQ203="MPR ISSUE","PDH",
AQ203="BSS Hardware Issue","BSS",
AQ203="Sites strategiques, MLL, Pylone, etc.","ENVTECH",
AQ203="AKTIVCO DEFAUT GE &amp; POWER Cabinet","AKTIVCO",
AQ203="AKTIVCO Coupure ENEO &amp; Baisse de tension","AKTIVCO GRID ONLY",
AQ203="Coupure ENEO &amp; Baisse de tension","IHS GRID ONLY",
AQ203="Defaut GE &amp; POWER Cabinet","IHS",
AQ203="Sharing","Partners",
AQ203="Sites strategiques &amp; DataCenter","SST &amp; DC",
AQ203="Exclu","Exclu",
AQ203="SAT","SAT",
AQ203="SPARE-ISSUE","SPARE-ISSUE",
AQ203="Fiber CAmtel","TRANS_FO_CAMTEL",
AQ203="Fiber AOF","Fiber AOF",
AQ203="Projet OCM (HUAWEI)","TRAVAUX-HUAWEI",
AQ203="Projet OCM (NOKIA)","TRAVAUX-NOKIA",
AQ203="ACCESS-ISSUE","ACCESS-ISSUE",
AQ203="Projet OCM (ZTE, NOKIA, autres projets)","TRAVAUX OCM",
AQ203="No root CAuse","No root cause",
AQ203="ODU HS","PDH",
AQ203="IP &amp; VLAN","PDH",
AQ203="Warehouse HUAWEI","SPARE-ISSUE",
AQ203="SPARE-HS","SPARE-ISSUE",
AQ203="Power Telco","BSS",AQ203="no impacts","no impacts"
),"")</f>
        <v>No root cause</v>
      </c>
      <c r="AP203" s="48" t="str" cm="1">
        <f t="array" ref="AP203">IFERROR(_xlfn.IFS(
AQ203="MPR ISSUE","TX ISSUE",
AQ203="BSS Hardware Issue","RAN ISSUE",
AQ203="Sites strategiques, MLL, Pylone, etc.","ENVTECH",
AQ203="AKTIVCO DEFAUT GE &amp; POWER Cabinet","POWER ISSUE",
AQ203="AKTIVCO Coupure ENEO &amp; Baisse de tension","POWER ISSUE",
AQ203="Coupure ENEO &amp; Baisse de tension","POWER ISSUE",
AQ203="Defaut GE &amp; POWER Cabinet","POWER ISSUE",
AQ203="Sharing","POWER ISSUE",
AQ203="Sites strategiques &amp; DataCenter","POWER ISSUE",
AQ203="Exclu","Exclu",
AQ203="SAT","TX ISSUE",
AQ203="SPARE-ISSUE","SPARE-ISSUE",
AQ203="Fiber CAmtel","TX ISSUE",
AQ203="Fiber AOF","TX ISSUE",
AQ203="Projet OCM (HUAWEI)","TRAVAUX-HUAWEI",
AQ203="Projet OCM (NOKIA)","TRAVAUX -NOKIA",
AQ203="ACCESS-ISSUE","ACCESS-ISSUE",
AQ203="Projet OCM (ZTE, NOKIA, autres projets)","TRAVAUX OCM",
AQ203="No root CAuse","No root cause",
AQ203="ODU HS","TX ISSUE",
AQ203="IP &amp; VLAN","TX ISSUE",
AQ203="Warehouse HUAWEI","SPARE-ISSUE",
AQ203="SPARE-HS","SPARE-ISSUE",
AQ203="Power Telco","RAN ISSUE",AQ203="no impacts","no impacts"
),"")</f>
        <v>No root cause</v>
      </c>
      <c r="AQ203" s="67" t="s">
        <v>5344</v>
      </c>
      <c r="AR203" s="48" t="str" cm="1">
        <f t="array" ref="AR203">IFERROR(_xlfn.IFS(
AQ203="MPR ISSUE","ACTIVE",
AQ203="BSS Hardware Issue","ACTIVE",
AQ203="Sites strategiques, MLL, Pylone, etc.","PASSIVE",
AQ203="AKTIVCO DEFAUT GE &amp; POWER Cabinet","PASSIVE",
AQ203="AKTIVCO Coupure ENEO &amp; Baisse de tension","PASSIVE",
AQ203="Coupure ENEO &amp; Baisse de tension","PASSIVE",
AQ203="Defaut GE &amp; POWER Cabinet","PASSIVE",
AQ203="Sharing","PASSIVE",
AQ203="Sites strategiques &amp; DataCenter","PASSIVE",
AQ203="Exclu","Exclu",
AQ203="SAT","ACTIVE",
AQ203="SPARE-ISSUE","SPARE-ISSUE",
AQ203="Fiber CAmtel","ACTIVE",
AQ203="Fiber AOF","ACTIVE",
AQ203="Projet OCM (HUAWEI)","PLANNED WORKS",
AQ203="Projet OCM (NOKIA)","PLANNED WORKS",
AQ203="ACCESS-ISSUE","ACCESS-ISSUE",
AQ203="Projet OCM (ZTE, NOKIA, autres projets)","PLANNED WORKS",
AQ203="No root CAuse","No root cause",
AQ203="ODU HS","ACTIVE",
AQ203="IP &amp; VLAN","ACTIVE",
AQ203="Warehouse HUAWEI","SPARE-ISSUE",
AQ203="SPARE-HS","SPARE-ISSUE",
AQ203="Power Telco","ACTIVE", AQ203="no impacts","no impacts"
),"")</f>
        <v>No root cause</v>
      </c>
      <c r="AS203" s="92" t="s">
        <v>5537</v>
      </c>
      <c r="AT203" s="98" t="s">
        <v>2728</v>
      </c>
      <c r="AV203" s="17" t="s">
        <v>5537</v>
      </c>
      <c r="AW203" s="7" t="s">
        <v>5537</v>
      </c>
      <c r="AX203" s="6" t="s">
        <v>5537</v>
      </c>
      <c r="AY203" s="7"/>
      <c r="AZ203" s="3" t="s">
        <v>5537</v>
      </c>
      <c r="BA203" s="18" t="s">
        <v>5537</v>
      </c>
      <c r="BB203" s="18" t="s">
        <v>5537</v>
      </c>
      <c r="BC203" s="18" t="s">
        <v>5537</v>
      </c>
      <c r="BD203" s="18" t="s">
        <v>5537</v>
      </c>
      <c r="BE203" s="18" t="s">
        <v>5537</v>
      </c>
      <c r="BF203" s="18" t="s">
        <v>5537</v>
      </c>
      <c r="BG203" s="18" t="s">
        <v>5537</v>
      </c>
      <c r="BH203" s="18" t="s">
        <v>5537</v>
      </c>
      <c r="BI203" s="18" t="s">
        <v>5537</v>
      </c>
      <c r="BJ203" s="18" t="s">
        <v>5537</v>
      </c>
      <c r="BK203" s="18" t="s">
        <v>5537</v>
      </c>
      <c r="BL203" s="9" t="s">
        <v>5537</v>
      </c>
      <c r="BM203" s="14" t="s">
        <v>5537</v>
      </c>
      <c r="BN203" s="14" t="s">
        <v>5537</v>
      </c>
      <c r="BO203" s="14" t="str">
        <f>_xlfn.XLOOKUP(B203,'[4]cell downs 18042026 17h'!$B:$B,'[4]cell downs 18042026 17h'!$B:$B,"")</f>
        <v/>
      </c>
      <c r="BP203" s="14" t="str">
        <f>_xlfn.XLOOKUP(B203,'[5]Cells Huawei 19042026 15h'!$B:$B,'[5]Cells Huawei 19042026 15h'!$B:$B,"")</f>
        <v/>
      </c>
      <c r="BQ203" s="9" t="str">
        <f>_xlfn.XLOOKUP(B203,'[6]cells down 19042026 9H40'!$B:$B,'[6]cells down 19042026 9H40'!$B:$B,"")</f>
        <v/>
      </c>
      <c r="BR203" s="9" t="s">
        <v>5537</v>
      </c>
      <c r="BS203" s="9" t="s">
        <v>5537</v>
      </c>
      <c r="BT203" s="108"/>
    </row>
    <row r="204" spans="1:72" s="9" customFormat="1" x14ac:dyDescent="0.35">
      <c r="A204" s="1" t="s">
        <v>2221</v>
      </c>
      <c r="B204" s="1" t="s">
        <v>2222</v>
      </c>
      <c r="C204" s="3" t="str">
        <f>_xlfn.XLOOKUP(B204,'[1]daily break down'!$D:$D,'[1]daily break down'!$E:$E,"")</f>
        <v>Yaounde</v>
      </c>
      <c r="D204" s="1" t="s">
        <v>11</v>
      </c>
      <c r="E204" s="1" t="s">
        <v>12</v>
      </c>
      <c r="F204" s="3" t="s">
        <v>37</v>
      </c>
      <c r="G204" s="1" t="s">
        <v>38</v>
      </c>
      <c r="H204" s="34" t="str">
        <f>_xlfn.XLOOKUP(B204,[2]CALCULATION!$B:$B,[2]CALCULATION!$H:$H,"")</f>
        <v>ZTE</v>
      </c>
      <c r="I204" s="28">
        <v>4.5586460179263884E-2</v>
      </c>
      <c r="J204" s="28">
        <v>4.8281875565372019</v>
      </c>
      <c r="K204" s="28">
        <v>34.892886086641383</v>
      </c>
      <c r="L204" s="28">
        <v>49.985856782894288</v>
      </c>
      <c r="M204" s="28">
        <v>50.559415066503426</v>
      </c>
      <c r="N204" s="28">
        <v>17.659349290734603</v>
      </c>
      <c r="O204" s="28">
        <v>0</v>
      </c>
      <c r="P204" s="28">
        <v>0</v>
      </c>
      <c r="Q204" s="28">
        <v>4.5800481119073005E-2</v>
      </c>
      <c r="R204" s="28">
        <v>0</v>
      </c>
      <c r="S204" s="93">
        <v>0</v>
      </c>
      <c r="T204" s="93">
        <f>_xlfn.XLOOKUP(B204,'[3]Nur des jours'!$B:$B,'[3]Nur des jours'!$U:$U,"")</f>
        <v>0.30599643869156151</v>
      </c>
      <c r="U204" s="93">
        <v>23.93993645004894</v>
      </c>
      <c r="V204" s="93">
        <v>0</v>
      </c>
      <c r="W204" s="93">
        <v>0.30599643869156151</v>
      </c>
      <c r="X204" s="93">
        <v>0</v>
      </c>
      <c r="Y204" s="93">
        <v>4.5657800492533755E-2</v>
      </c>
      <c r="Z204" s="93">
        <v>0</v>
      </c>
      <c r="AA204" s="93">
        <v>0</v>
      </c>
      <c r="AB204" s="93">
        <v>0</v>
      </c>
      <c r="AC204" s="93">
        <f>_xlfn.XLOOKUP(B204,'[3]Nur des jours'!$B:$B,'[3]Nur des jours'!$N:$N,"")</f>
        <v>0</v>
      </c>
      <c r="AD204" s="93">
        <v>0</v>
      </c>
      <c r="AE204" s="93">
        <v>0.24821078494319831</v>
      </c>
      <c r="AF204" s="93">
        <v>0</v>
      </c>
      <c r="AG204" s="93"/>
      <c r="AH204" s="93">
        <v>2.4525729597383807</v>
      </c>
      <c r="AI204" s="93">
        <v>0</v>
      </c>
      <c r="AJ204" s="93">
        <v>0</v>
      </c>
      <c r="AK204" s="93">
        <v>4.703023527634957</v>
      </c>
      <c r="AL204" s="93">
        <v>2.4525729597383807</v>
      </c>
      <c r="AM204" s="49" t="s">
        <v>5559</v>
      </c>
      <c r="AN204" s="49"/>
      <c r="AO204" s="48" t="str" cm="1">
        <f t="array" ref="AO204">IFERROR(_xlfn.IFS(
AQ204="MPR ISSUE","PDH",
AQ204="BSS Hardware Issue","BSS",
AQ204="Sites strategiques, MLL, Pylone, etc.","ENVTECH",
AQ204="AKTIVCO DEFAUT GE &amp; POWER Cabinet","AKTIVCO",
AQ204="AKTIVCO Coupure ENEO &amp; Baisse de tension","AKTIVCO GRID ONLY",
AQ204="Coupure ENEO &amp; Baisse de tension","IHS GRID ONLY",
AQ204="Defaut GE &amp; POWER Cabinet","IHS",
AQ204="Sharing","Partners",
AQ204="Sites strategiques &amp; DataCenter","SST &amp; DC",
AQ204="Exclu","Exclu",
AQ204="SAT","SAT",
AQ204="SPARE-ISSUE","SPARE-ISSUE",
AQ204="Fiber CAmtel","TRANS_FO_CAMTEL",
AQ204="Fiber AOF","Fiber AOF",
AQ204="Projet OCM (HUAWEI)","TRAVAUX-HUAWEI",
AQ204="Projet OCM (NOKIA)","TRAVAUX-NOKIA",
AQ204="ACCESS-ISSUE","ACCESS-ISSUE",
AQ204="Projet OCM (ZTE, NOKIA, autres projets)","TRAVAUX OCM",
AQ204="No root CAuse","No root cause",
AQ204="ODU HS","PDH",
AQ204="IP &amp; VLAN","PDH",
AQ204="Warehouse HUAWEI","SPARE-ISSUE",
AQ204="SPARE-HS","SPARE-ISSUE",
AQ204="Power Telco","BSS",AQ204="no impacts","no impacts"
),"")</f>
        <v>No root cause</v>
      </c>
      <c r="AP204" s="48" t="str" cm="1">
        <f t="array" ref="AP204">IFERROR(_xlfn.IFS(
AQ204="MPR ISSUE","TX ISSUE",
AQ204="BSS Hardware Issue","RAN ISSUE",
AQ204="Sites strategiques, MLL, Pylone, etc.","ENVTECH",
AQ204="AKTIVCO DEFAUT GE &amp; POWER Cabinet","POWER ISSUE",
AQ204="AKTIVCO Coupure ENEO &amp; Baisse de tension","POWER ISSUE",
AQ204="Coupure ENEO &amp; Baisse de tension","POWER ISSUE",
AQ204="Defaut GE &amp; POWER Cabinet","POWER ISSUE",
AQ204="Sharing","POWER ISSUE",
AQ204="Sites strategiques &amp; DataCenter","POWER ISSUE",
AQ204="Exclu","Exclu",
AQ204="SAT","TX ISSUE",
AQ204="SPARE-ISSUE","SPARE-ISSUE",
AQ204="Fiber CAmtel","TX ISSUE",
AQ204="Fiber AOF","TX ISSUE",
AQ204="Projet OCM (HUAWEI)","TRAVAUX-HUAWEI",
AQ204="Projet OCM (NOKIA)","TRAVAUX -NOKIA",
AQ204="ACCESS-ISSUE","ACCESS-ISSUE",
AQ204="Projet OCM (ZTE, NOKIA, autres projets)","TRAVAUX OCM",
AQ204="No root CAuse","No root cause",
AQ204="ODU HS","TX ISSUE",
AQ204="IP &amp; VLAN","TX ISSUE",
AQ204="Warehouse HUAWEI","SPARE-ISSUE",
AQ204="SPARE-HS","SPARE-ISSUE",
AQ204="Power Telco","RAN ISSUE",AQ204="no impacts","no impacts"
),"")</f>
        <v>No root cause</v>
      </c>
      <c r="AQ204" s="126" t="s">
        <v>5344</v>
      </c>
      <c r="AR204" s="48" t="str" cm="1">
        <f t="array" ref="AR204">IFERROR(_xlfn.IFS(
AQ204="MPR ISSUE","ACTIVE",
AQ204="BSS Hardware Issue","ACTIVE",
AQ204="Sites strategiques, MLL, Pylone, etc.","PASSIVE",
AQ204="AKTIVCO DEFAUT GE &amp; POWER Cabinet","PASSIVE",
AQ204="AKTIVCO Coupure ENEO &amp; Baisse de tension","PASSIVE",
AQ204="Coupure ENEO &amp; Baisse de tension","PASSIVE",
AQ204="Defaut GE &amp; POWER Cabinet","PASSIVE",
AQ204="Sharing","PASSIVE",
AQ204="Sites strategiques &amp; DataCenter","PASSIVE",
AQ204="Exclu","Exclu",
AQ204="SAT","ACTIVE",
AQ204="SPARE-ISSUE","SPARE-ISSUE",
AQ204="Fiber CAmtel","ACTIVE",
AQ204="Fiber AOF","ACTIVE",
AQ204="Projet OCM (HUAWEI)","PLANNED WORKS",
AQ204="Projet OCM (NOKIA)","PLANNED WORKS",
AQ204="ACCESS-ISSUE","ACCESS-ISSUE",
AQ204="Projet OCM (ZTE, NOKIA, autres projets)","PLANNED WORKS",
AQ204="No root CAuse","No root cause",
AQ204="ODU HS","ACTIVE",
AQ204="IP &amp; VLAN","ACTIVE",
AQ204="Warehouse HUAWEI","SPARE-ISSUE",
AQ204="SPARE-HS","SPARE-ISSUE",
AQ204="Power Telco","ACTIVE", AQ204="no impacts","no impacts"
),"")</f>
        <v>No root cause</v>
      </c>
      <c r="AS204" s="92" t="s">
        <v>5537</v>
      </c>
      <c r="AT204" s="98" t="s">
        <v>2222</v>
      </c>
      <c r="AV204" s="17" t="s">
        <v>5537</v>
      </c>
      <c r="AW204" s="7" t="s">
        <v>5537</v>
      </c>
      <c r="AX204" s="6" t="s">
        <v>5537</v>
      </c>
      <c r="AY204" s="7"/>
      <c r="AZ204" s="3" t="s">
        <v>5537</v>
      </c>
      <c r="BA204" s="18" t="s">
        <v>5537</v>
      </c>
      <c r="BB204" s="18" t="s">
        <v>5537</v>
      </c>
      <c r="BC204" s="18" t="s">
        <v>5537</v>
      </c>
      <c r="BD204" s="18" t="s">
        <v>5537</v>
      </c>
      <c r="BE204" s="18" t="s">
        <v>5537</v>
      </c>
      <c r="BF204" s="18" t="s">
        <v>5537</v>
      </c>
      <c r="BG204" s="18" t="s">
        <v>5537</v>
      </c>
      <c r="BH204" s="18" t="s">
        <v>5537</v>
      </c>
      <c r="BI204" s="18" t="s">
        <v>5537</v>
      </c>
      <c r="BJ204" s="18" t="s">
        <v>5537</v>
      </c>
      <c r="BK204" s="18" t="s">
        <v>5537</v>
      </c>
      <c r="BL204" s="9" t="s">
        <v>5537</v>
      </c>
      <c r="BM204" s="14" t="s">
        <v>5537</v>
      </c>
      <c r="BN204" s="14" t="s">
        <v>5537</v>
      </c>
      <c r="BO204" s="14" t="str">
        <f>_xlfn.XLOOKUP(B204,'[4]cell downs 18042026 17h'!$B:$B,'[4]cell downs 18042026 17h'!$B:$B,"")</f>
        <v/>
      </c>
      <c r="BP204" s="14" t="str">
        <f>_xlfn.XLOOKUP(B204,'[5]Cells Huawei 19042026 15h'!$B:$B,'[5]Cells Huawei 19042026 15h'!$B:$B,"")</f>
        <v/>
      </c>
      <c r="BQ204" s="9" t="str">
        <f>_xlfn.XLOOKUP(B204,'[6]cells down 19042026 9H40'!$B:$B,'[6]cells down 19042026 9H40'!$B:$B,"")</f>
        <v/>
      </c>
      <c r="BR204" s="9" t="s">
        <v>2222</v>
      </c>
      <c r="BS204" s="9" t="s">
        <v>5537</v>
      </c>
      <c r="BT204" s="108"/>
    </row>
    <row r="205" spans="1:72" s="9" customFormat="1" x14ac:dyDescent="0.35">
      <c r="A205" s="1" t="s">
        <v>1437</v>
      </c>
      <c r="B205" s="8" t="s">
        <v>1438</v>
      </c>
      <c r="C205" s="3" t="str">
        <f>_xlfn.XLOOKUP(B205,'[1]daily break down'!$D:$D,'[1]daily break down'!$E:$E,"")</f>
        <v>ADAMAOUA</v>
      </c>
      <c r="D205" s="1" t="s">
        <v>11</v>
      </c>
      <c r="E205" s="1" t="s">
        <v>96</v>
      </c>
      <c r="F205" s="3" t="s">
        <v>90</v>
      </c>
      <c r="G205" s="1" t="s">
        <v>1439</v>
      </c>
      <c r="H205" s="33" t="str">
        <f>_xlfn.XLOOKUP(B205,[2]CALCULATION!$B:$B,[2]CALCULATION!$H:$H,"")</f>
        <v>NOKIA</v>
      </c>
      <c r="I205" s="28">
        <v>0.27649081848810614</v>
      </c>
      <c r="J205" s="28">
        <v>2.2719085220534017</v>
      </c>
      <c r="K205" s="28">
        <v>0.44621611091087593</v>
      </c>
      <c r="L205" s="28">
        <v>0.37922593606154065</v>
      </c>
      <c r="M205" s="28">
        <v>0.32996865391192076</v>
      </c>
      <c r="N205" s="28">
        <v>0</v>
      </c>
      <c r="O205" s="28">
        <v>0.56594958975779408</v>
      </c>
      <c r="P205" s="28">
        <v>0.22475855135002612</v>
      </c>
      <c r="Q205" s="28">
        <v>0.2176151035186159</v>
      </c>
      <c r="R205" s="28">
        <v>0.18355084389427712</v>
      </c>
      <c r="S205" s="93">
        <v>0</v>
      </c>
      <c r="T205" s="93">
        <f>_xlfn.XLOOKUP(B205,'[3]Nur des jours'!$B:$B,'[3]Nur des jours'!$U:$U,"")</f>
        <v>0.10154132564083078</v>
      </c>
      <c r="U205" s="93">
        <v>1.0637197410061265</v>
      </c>
      <c r="V205" s="93">
        <v>2.1265190569459995</v>
      </c>
      <c r="W205" s="93">
        <v>0.10154132564083075</v>
      </c>
      <c r="X205" s="93">
        <v>1.8190219476978593</v>
      </c>
      <c r="Y205" s="93">
        <v>3.7759473006680375</v>
      </c>
      <c r="Z205" s="93">
        <v>4.5782289339188953</v>
      </c>
      <c r="AA205" s="93">
        <v>4.3035555861943431</v>
      </c>
      <c r="AB205" s="93">
        <v>4.6926316737056339</v>
      </c>
      <c r="AC205" s="93">
        <f>_xlfn.XLOOKUP(B205,'[3]Nur des jours'!$B:$B,'[3]Nur des jours'!$N:$N,"")</f>
        <v>0.24510575014584185</v>
      </c>
      <c r="AD205" s="93">
        <v>0.24510575014584185</v>
      </c>
      <c r="AE205" s="93">
        <v>0.51155840122415241</v>
      </c>
      <c r="AF205" s="93">
        <v>7.1345856730286233E-2</v>
      </c>
      <c r="AG205" s="93"/>
      <c r="AH205" s="93">
        <v>2.2556920772809392</v>
      </c>
      <c r="AI205" s="93">
        <v>3.1061532558780858</v>
      </c>
      <c r="AJ205" s="93">
        <v>3.9115244050527811</v>
      </c>
      <c r="AK205" s="93">
        <v>0.95685670008996049</v>
      </c>
      <c r="AL205" s="93">
        <v>2.2556920772809392</v>
      </c>
      <c r="AM205" s="49" t="s">
        <v>5559</v>
      </c>
      <c r="AN205" s="49"/>
      <c r="AO205" s="48" t="str" cm="1">
        <f t="array" ref="AO205">IFERROR(_xlfn.IFS(
AQ205="MPR ISSUE","PDH",
AQ205="BSS Hardware Issue","BSS",
AQ205="Sites strategiques, MLL, Pylone, etc.","ENVTECH",
AQ205="AKTIVCO DEFAUT GE &amp; POWER Cabinet","AKTIVCO",
AQ205="AKTIVCO Coupure ENEO &amp; Baisse de tension","AKTIVCO GRID ONLY",
AQ205="Coupure ENEO &amp; Baisse de tension","IHS GRID ONLY",
AQ205="Defaut GE &amp; POWER Cabinet","IHS",
AQ205="Sharing","Partners",
AQ205="Sites strategiques &amp; DataCenter","SST &amp; DC",
AQ205="Exclu","Exclu",
AQ205="SAT","SAT",
AQ205="SPARE-ISSUE","SPARE-ISSUE",
AQ205="Fiber CAmtel","TRANS_FO_CAMTEL",
AQ205="Fiber AOF","Fiber AOF",
AQ205="Projet OCM (HUAWEI)","TRAVAUX-HUAWEI",
AQ205="Projet OCM (NOKIA)","TRAVAUX-NOKIA",
AQ205="ACCESS-ISSUE","ACCESS-ISSUE",
AQ205="Projet OCM (ZTE, NOKIA, autres projets)","TRAVAUX OCM",
AQ205="No root CAuse","No root cause",
AQ205="ODU HS","PDH",
AQ205="IP &amp; VLAN","PDH",
AQ205="Warehouse HUAWEI","SPARE-ISSUE",
AQ205="SPARE-HS","SPARE-ISSUE",
AQ205="Power Telco","BSS",AQ205="no impacts","no impacts"
),"")</f>
        <v>PDH</v>
      </c>
      <c r="AP205" s="48" t="str" cm="1">
        <f t="array" ref="AP205">IFERROR(_xlfn.IFS(
AQ205="MPR ISSUE","TX ISSUE",
AQ205="BSS Hardware Issue","RAN ISSUE",
AQ205="Sites strategiques, MLL, Pylone, etc.","ENVTECH",
AQ205="AKTIVCO DEFAUT GE &amp; POWER Cabinet","POWER ISSUE",
AQ205="AKTIVCO Coupure ENEO &amp; Baisse de tension","POWER ISSUE",
AQ205="Coupure ENEO &amp; Baisse de tension","POWER ISSUE",
AQ205="Defaut GE &amp; POWER Cabinet","POWER ISSUE",
AQ205="Sharing","POWER ISSUE",
AQ205="Sites strategiques &amp; DataCenter","POWER ISSUE",
AQ205="Exclu","Exclu",
AQ205="SAT","TX ISSUE",
AQ205="SPARE-ISSUE","SPARE-ISSUE",
AQ205="Fiber CAmtel","TX ISSUE",
AQ205="Fiber AOF","TX ISSUE",
AQ205="Projet OCM (HUAWEI)","TRAVAUX-HUAWEI",
AQ205="Projet OCM (NOKIA)","TRAVAUX -NOKIA",
AQ205="ACCESS-ISSUE","ACCESS-ISSUE",
AQ205="Projet OCM (ZTE, NOKIA, autres projets)","TRAVAUX OCM",
AQ205="No root CAuse","No root cause",
AQ205="ODU HS","TX ISSUE",
AQ205="IP &amp; VLAN","TX ISSUE",
AQ205="Warehouse HUAWEI","SPARE-ISSUE",
AQ205="SPARE-HS","SPARE-ISSUE",
AQ205="Power Telco","RAN ISSUE",AQ205="no impacts","no impacts"
),"")</f>
        <v>TX ISSUE</v>
      </c>
      <c r="AQ205" s="67" t="s">
        <v>5933</v>
      </c>
      <c r="AR205" s="48" t="str" cm="1">
        <f t="array" ref="AR205">IFERROR(_xlfn.IFS(
AQ205="MPR ISSUE","ACTIVE",
AQ205="BSS Hardware Issue","ACTIVE",
AQ205="Sites strategiques, MLL, Pylone, etc.","PASSIVE",
AQ205="AKTIVCO DEFAUT GE &amp; POWER Cabinet","PASSIVE",
AQ205="AKTIVCO Coupure ENEO &amp; Baisse de tension","PASSIVE",
AQ205="Coupure ENEO &amp; Baisse de tension","PASSIVE",
AQ205="Defaut GE &amp; POWER Cabinet","PASSIVE",
AQ205="Sharing","PASSIVE",
AQ205="Sites strategiques &amp; DataCenter","PASSIVE",
AQ205="Exclu","Exclu",
AQ205="SAT","ACTIVE",
AQ205="SPARE-ISSUE","SPARE-ISSUE",
AQ205="Fiber CAmtel","ACTIVE",
AQ205="Fiber AOF","ACTIVE",
AQ205="Projet OCM (HUAWEI)","PLANNED WORKS",
AQ205="Projet OCM (NOKIA)","PLANNED WORKS",
AQ205="ACCESS-ISSUE","ACCESS-ISSUE",
AQ205="Projet OCM (ZTE, NOKIA, autres projets)","PLANNED WORKS",
AQ205="No root CAuse","No root cause",
AQ205="ODU HS","ACTIVE",
AQ205="IP &amp; VLAN","ACTIVE",
AQ205="Warehouse HUAWEI","SPARE-ISSUE",
AQ205="SPARE-HS","SPARE-ISSUE",
AQ205="Power Telco","ACTIVE", AQ205="no impacts","no impacts"
),"")</f>
        <v>ACTIVE</v>
      </c>
      <c r="AS205" s="92" t="s">
        <v>5730</v>
      </c>
      <c r="AT205" s="98" t="s">
        <v>1438</v>
      </c>
      <c r="AV205" s="17" t="s">
        <v>5537</v>
      </c>
      <c r="AW205" s="7" t="s">
        <v>5537</v>
      </c>
      <c r="AX205" s="6" t="s">
        <v>5537</v>
      </c>
      <c r="AY205" s="7"/>
      <c r="AZ205" s="3" t="s">
        <v>5537</v>
      </c>
      <c r="BA205" s="18" t="s">
        <v>5537</v>
      </c>
      <c r="BB205" s="18" t="s">
        <v>5537</v>
      </c>
      <c r="BC205" s="18" t="s">
        <v>5537</v>
      </c>
      <c r="BD205" s="18" t="s">
        <v>5537</v>
      </c>
      <c r="BE205" s="18" t="s">
        <v>5537</v>
      </c>
      <c r="BF205" s="18" t="s">
        <v>5537</v>
      </c>
      <c r="BG205" s="18" t="s">
        <v>5537</v>
      </c>
      <c r="BH205" s="18" t="s">
        <v>5537</v>
      </c>
      <c r="BI205" s="18" t="s">
        <v>5537</v>
      </c>
      <c r="BJ205" s="18" t="s">
        <v>5537</v>
      </c>
      <c r="BK205" s="18" t="s">
        <v>5537</v>
      </c>
      <c r="BL205" s="9" t="s">
        <v>5730</v>
      </c>
      <c r="BM205" s="14" t="s">
        <v>5537</v>
      </c>
      <c r="BN205" s="14" t="s">
        <v>5537</v>
      </c>
      <c r="BO205" s="14" t="str">
        <f>_xlfn.XLOOKUP(B205,'[4]cell downs 18042026 17h'!$B:$B,'[4]cell downs 18042026 17h'!$B:$B,"")</f>
        <v/>
      </c>
      <c r="BP205" s="14" t="str">
        <f>_xlfn.XLOOKUP(B205,'[5]Cells Huawei 19042026 15h'!$B:$B,'[5]Cells Huawei 19042026 15h'!$B:$B,"")</f>
        <v/>
      </c>
      <c r="BQ205" s="9" t="str">
        <f>_xlfn.XLOOKUP(B205,'[6]cells down 19042026 9H40'!$B:$B,'[6]cells down 19042026 9H40'!$B:$B,"")</f>
        <v/>
      </c>
      <c r="BR205" s="9" t="s">
        <v>1438</v>
      </c>
      <c r="BS205" s="9" t="s">
        <v>5459</v>
      </c>
      <c r="BT205" s="108"/>
    </row>
    <row r="206" spans="1:72" s="9" customFormat="1" x14ac:dyDescent="0.35">
      <c r="A206" s="1" t="s">
        <v>3349</v>
      </c>
      <c r="B206" s="8" t="s">
        <v>3350</v>
      </c>
      <c r="C206" s="3" t="str">
        <f>_xlfn.XLOOKUP(B206,'[1]daily break down'!$D:$D,'[1]daily break down'!$E:$E,"")</f>
        <v>Douala</v>
      </c>
      <c r="D206" s="1" t="s">
        <v>11</v>
      </c>
      <c r="E206" s="1" t="s">
        <v>12</v>
      </c>
      <c r="F206" s="3" t="s">
        <v>31</v>
      </c>
      <c r="G206" s="1" t="s">
        <v>32</v>
      </c>
      <c r="H206" s="34" t="str">
        <f>_xlfn.XLOOKUP(B206,[2]CALCULATION!$B:$B,[2]CALCULATION!$H:$H,"")</f>
        <v>ZTE</v>
      </c>
      <c r="I206" s="28">
        <v>0</v>
      </c>
      <c r="J206" s="28">
        <v>0</v>
      </c>
      <c r="K206" s="28">
        <v>0</v>
      </c>
      <c r="L206" s="28">
        <v>0</v>
      </c>
      <c r="M206" s="28">
        <v>0</v>
      </c>
      <c r="N206" s="28">
        <v>0</v>
      </c>
      <c r="O206" s="28">
        <v>1.9546532432733215</v>
      </c>
      <c r="P206" s="28">
        <v>1.4839141861639749</v>
      </c>
      <c r="Q206" s="28">
        <v>0.28748362739810429</v>
      </c>
      <c r="R206" s="28">
        <v>3.4729356253549182</v>
      </c>
      <c r="S206" s="93">
        <v>1.2015670613212797</v>
      </c>
      <c r="T206" s="93">
        <f>_xlfn.XLOOKUP(B206,'[3]Nur des jours'!$B:$B,'[3]Nur des jours'!$U:$U,"")</f>
        <v>0</v>
      </c>
      <c r="U206" s="93">
        <v>0.31081190983725848</v>
      </c>
      <c r="V206" s="93">
        <v>5.1168839692608686E-2</v>
      </c>
      <c r="W206" s="93">
        <v>0</v>
      </c>
      <c r="X206" s="93">
        <v>1.3789369151877817</v>
      </c>
      <c r="Y206" s="93">
        <v>0</v>
      </c>
      <c r="Z206" s="93">
        <v>0</v>
      </c>
      <c r="AA206" s="93">
        <v>0</v>
      </c>
      <c r="AB206" s="93">
        <v>0.48170763027454638</v>
      </c>
      <c r="AC206" s="93">
        <f>_xlfn.XLOOKUP(B206,'[3]Nur des jours'!$B:$B,'[3]Nur des jours'!$N:$N,"")</f>
        <v>4.8065536065382018E-2</v>
      </c>
      <c r="AD206" s="93">
        <v>4.8065536065382018E-2</v>
      </c>
      <c r="AE206" s="93">
        <v>19.44735156221018</v>
      </c>
      <c r="AF206" s="93">
        <v>38.251159993493765</v>
      </c>
      <c r="AG206" s="93"/>
      <c r="AH206" s="93">
        <v>2.2391762476707391</v>
      </c>
      <c r="AI206" s="93">
        <v>1.6958322842104001</v>
      </c>
      <c r="AJ206" s="93">
        <v>1.4420044643008929</v>
      </c>
      <c r="AK206" s="93">
        <v>2.9011451910512256</v>
      </c>
      <c r="AL206" s="93">
        <v>2.2391762476707391</v>
      </c>
      <c r="AM206" s="49" t="s">
        <v>5559</v>
      </c>
      <c r="AN206" s="49"/>
      <c r="AO206" s="48" t="str" cm="1">
        <f t="array" ref="AO206">IFERROR(_xlfn.IFS(
AQ206="MPR ISSUE","PDH",
AQ206="BSS Hardware Issue","BSS",
AQ206="Sites strategiques, MLL, Pylone, etc.","ENVTECH",
AQ206="AKTIVCO DEFAUT GE &amp; POWER Cabinet","AKTIVCO",
AQ206="AKTIVCO Coupure ENEO &amp; Baisse de tension","AKTIVCO GRID ONLY",
AQ206="Coupure ENEO &amp; Baisse de tension","IHS GRID ONLY",
AQ206="Defaut GE &amp; POWER Cabinet","IHS",
AQ206="Sharing","Partners",
AQ206="Sites strategiques &amp; DataCenter","SST &amp; DC",
AQ206="Exclu","Exclu",
AQ206="SAT","SAT",
AQ206="SPARE-ISSUE","SPARE-ISSUE",
AQ206="Fiber CAmtel","TRANS_FO_CAMTEL",
AQ206="Fiber AOF","Fiber AOF",
AQ206="Projet OCM (HUAWEI)","TRAVAUX-HUAWEI",
AQ206="Projet OCM (NOKIA)","TRAVAUX-NOKIA",
AQ206="ACCESS-ISSUE","ACCESS-ISSUE",
AQ206="Projet OCM (ZTE, NOKIA, autres projets)","TRAVAUX OCM",
AQ206="No root CAuse","No root cause",
AQ206="ODU HS","PDH",
AQ206="IP &amp; VLAN","PDH",
AQ206="Warehouse HUAWEI","SPARE-ISSUE",
AQ206="SPARE-HS","SPARE-ISSUE",
AQ206="Power Telco","BSS",AQ206="no impacts","no impacts"
),"")</f>
        <v>No root cause</v>
      </c>
      <c r="AP206" s="48" t="str" cm="1">
        <f t="array" ref="AP206">IFERROR(_xlfn.IFS(
AQ206="MPR ISSUE","TX ISSUE",
AQ206="BSS Hardware Issue","RAN ISSUE",
AQ206="Sites strategiques, MLL, Pylone, etc.","ENVTECH",
AQ206="AKTIVCO DEFAUT GE &amp; POWER Cabinet","POWER ISSUE",
AQ206="AKTIVCO Coupure ENEO &amp; Baisse de tension","POWER ISSUE",
AQ206="Coupure ENEO &amp; Baisse de tension","POWER ISSUE",
AQ206="Defaut GE &amp; POWER Cabinet","POWER ISSUE",
AQ206="Sharing","POWER ISSUE",
AQ206="Sites strategiques &amp; DataCenter","POWER ISSUE",
AQ206="Exclu","Exclu",
AQ206="SAT","TX ISSUE",
AQ206="SPARE-ISSUE","SPARE-ISSUE",
AQ206="Fiber CAmtel","TX ISSUE",
AQ206="Fiber AOF","TX ISSUE",
AQ206="Projet OCM (HUAWEI)","TRAVAUX-HUAWEI",
AQ206="Projet OCM (NOKIA)","TRAVAUX -NOKIA",
AQ206="ACCESS-ISSUE","ACCESS-ISSUE",
AQ206="Projet OCM (ZTE, NOKIA, autres projets)","TRAVAUX OCM",
AQ206="No root CAuse","No root cause",
AQ206="ODU HS","TX ISSUE",
AQ206="IP &amp; VLAN","TX ISSUE",
AQ206="Warehouse HUAWEI","SPARE-ISSUE",
AQ206="SPARE-HS","SPARE-ISSUE",
AQ206="Power Telco","RAN ISSUE",AQ206="no impacts","no impacts"
),"")</f>
        <v>No root cause</v>
      </c>
      <c r="AQ206" s="67" t="s">
        <v>5344</v>
      </c>
      <c r="AR206" s="48" t="str" cm="1">
        <f t="array" ref="AR206">IFERROR(_xlfn.IFS(
AQ206="MPR ISSUE","ACTIVE",
AQ206="BSS Hardware Issue","ACTIVE",
AQ206="Sites strategiques, MLL, Pylone, etc.","PASSIVE",
AQ206="AKTIVCO DEFAUT GE &amp; POWER Cabinet","PASSIVE",
AQ206="AKTIVCO Coupure ENEO &amp; Baisse de tension","PASSIVE",
AQ206="Coupure ENEO &amp; Baisse de tension","PASSIVE",
AQ206="Defaut GE &amp; POWER Cabinet","PASSIVE",
AQ206="Sharing","PASSIVE",
AQ206="Sites strategiques &amp; DataCenter","PASSIVE",
AQ206="Exclu","Exclu",
AQ206="SAT","ACTIVE",
AQ206="SPARE-ISSUE","SPARE-ISSUE",
AQ206="Fiber CAmtel","ACTIVE",
AQ206="Fiber AOF","ACTIVE",
AQ206="Projet OCM (HUAWEI)","PLANNED WORKS",
AQ206="Projet OCM (NOKIA)","PLANNED WORKS",
AQ206="ACCESS-ISSUE","ACCESS-ISSUE",
AQ206="Projet OCM (ZTE, NOKIA, autres projets)","PLANNED WORKS",
AQ206="No root CAuse","No root cause",
AQ206="ODU HS","ACTIVE",
AQ206="IP &amp; VLAN","ACTIVE",
AQ206="Warehouse HUAWEI","SPARE-ISSUE",
AQ206="SPARE-HS","SPARE-ISSUE",
AQ206="Power Telco","ACTIVE", AQ206="no impacts","no impacts"
),"")</f>
        <v>No root cause</v>
      </c>
      <c r="AS206" s="92" t="s">
        <v>5645</v>
      </c>
      <c r="AT206" s="98" t="s">
        <v>3350</v>
      </c>
      <c r="AV206" s="17" t="s">
        <v>5537</v>
      </c>
      <c r="AW206" s="7" t="s">
        <v>5537</v>
      </c>
      <c r="AX206" s="6" t="s">
        <v>5537</v>
      </c>
      <c r="AY206" s="7"/>
      <c r="AZ206" s="3" t="s">
        <v>5537</v>
      </c>
      <c r="BA206" s="18" t="s">
        <v>5537</v>
      </c>
      <c r="BB206" s="18" t="s">
        <v>5537</v>
      </c>
      <c r="BC206" s="18" t="s">
        <v>5537</v>
      </c>
      <c r="BD206" s="18" t="s">
        <v>6221</v>
      </c>
      <c r="BE206" s="18" t="s">
        <v>6221</v>
      </c>
      <c r="BF206" s="18" t="s">
        <v>5537</v>
      </c>
      <c r="BG206" s="18" t="s">
        <v>5537</v>
      </c>
      <c r="BH206" s="18" t="s">
        <v>5537</v>
      </c>
      <c r="BI206" s="18" t="s">
        <v>5537</v>
      </c>
      <c r="BJ206" s="18" t="s">
        <v>5537</v>
      </c>
      <c r="BK206" s="18" t="s">
        <v>5537</v>
      </c>
      <c r="BL206" s="9" t="s">
        <v>5537</v>
      </c>
      <c r="BM206" s="14" t="s">
        <v>5537</v>
      </c>
      <c r="BN206" s="14" t="s">
        <v>5537</v>
      </c>
      <c r="BO206" s="14" t="str">
        <f>_xlfn.XLOOKUP(B206,'[4]cell downs 18042026 17h'!$B:$B,'[4]cell downs 18042026 17h'!$B:$B,"")</f>
        <v/>
      </c>
      <c r="BP206" s="14" t="str">
        <f>_xlfn.XLOOKUP(B206,'[5]Cells Huawei 19042026 15h'!$B:$B,'[5]Cells Huawei 19042026 15h'!$B:$B,"")</f>
        <v/>
      </c>
      <c r="BQ206" s="9" t="str">
        <f>_xlfn.XLOOKUP(B206,'[6]cells down 19042026 9H40'!$B:$B,'[6]cells down 19042026 9H40'!$B:$B,"")</f>
        <v/>
      </c>
      <c r="BR206" s="9" t="s">
        <v>3350</v>
      </c>
      <c r="BS206" s="9" t="s">
        <v>5537</v>
      </c>
      <c r="BT206" s="108"/>
    </row>
    <row r="207" spans="1:72" s="9" customFormat="1" x14ac:dyDescent="0.35">
      <c r="A207" s="1" t="s">
        <v>446</v>
      </c>
      <c r="B207" s="1" t="s">
        <v>447</v>
      </c>
      <c r="C207" s="3" t="str">
        <f>_xlfn.XLOOKUP(B207,'[1]daily break down'!$D:$D,'[1]daily break down'!$E:$E,"")</f>
        <v>Douala</v>
      </c>
      <c r="D207" s="1" t="s">
        <v>21</v>
      </c>
      <c r="E207" s="1" t="s">
        <v>36</v>
      </c>
      <c r="F207" s="3" t="s">
        <v>31</v>
      </c>
      <c r="G207" s="1" t="s">
        <v>32</v>
      </c>
      <c r="H207" s="34" t="str">
        <f>_xlfn.XLOOKUP(B207,[2]CALCULATION!$B:$B,[2]CALCULATION!$H:$H,"")</f>
        <v>ZTE</v>
      </c>
      <c r="I207" s="28">
        <v>0</v>
      </c>
      <c r="J207" s="28">
        <v>15.50000285361253</v>
      </c>
      <c r="K207" s="28">
        <v>0.51473819531836373</v>
      </c>
      <c r="L207" s="28">
        <v>6.3923060898945003</v>
      </c>
      <c r="M207" s="28">
        <v>4.8259403366692055</v>
      </c>
      <c r="N207" s="28">
        <v>1.5268075495173123</v>
      </c>
      <c r="O207" s="28">
        <v>7.0341548883809448</v>
      </c>
      <c r="P207" s="28">
        <v>9.0129568276960228</v>
      </c>
      <c r="Q207" s="28">
        <v>4.5100097593548547</v>
      </c>
      <c r="R207" s="28">
        <v>4.5423447563442938</v>
      </c>
      <c r="S207" s="93">
        <v>3.5265122006203766</v>
      </c>
      <c r="T207" s="93">
        <f>_xlfn.XLOOKUP(B207,'[3]Nur des jours'!$B:$B,'[3]Nur des jours'!$U:$U,"")</f>
        <v>0</v>
      </c>
      <c r="U207" s="93">
        <v>0.51505922672807647</v>
      </c>
      <c r="V207" s="93">
        <v>0.52415511666994841</v>
      </c>
      <c r="W207" s="93">
        <v>0</v>
      </c>
      <c r="X207" s="93">
        <v>2.9866800501094359</v>
      </c>
      <c r="Y207" s="93">
        <v>0.8926813399422997</v>
      </c>
      <c r="Z207" s="93">
        <v>3.482798423664438</v>
      </c>
      <c r="AA207" s="93">
        <v>1.3163714604503585</v>
      </c>
      <c r="AB207" s="93">
        <v>1.0223601943880862</v>
      </c>
      <c r="AC207" s="93">
        <f>_xlfn.XLOOKUP(B207,'[3]Nur des jours'!$B:$B,'[3]Nur des jours'!$N:$N,"")</f>
        <v>2.7158365507814581</v>
      </c>
      <c r="AD207" s="93">
        <v>2.7158365507814581</v>
      </c>
      <c r="AE207" s="93">
        <v>0</v>
      </c>
      <c r="AF207" s="93">
        <v>0</v>
      </c>
      <c r="AG207" s="93"/>
      <c r="AH207" s="93">
        <v>2.2373927398389974</v>
      </c>
      <c r="AI207" s="93">
        <v>1.0164002893580966</v>
      </c>
      <c r="AJ207" s="93">
        <v>0.96365615362907109</v>
      </c>
      <c r="AK207" s="93">
        <v>3.3917146565630669</v>
      </c>
      <c r="AL207" s="93">
        <v>2.2373927398389974</v>
      </c>
      <c r="AM207" s="49" t="s">
        <v>5559</v>
      </c>
      <c r="AN207" s="49"/>
      <c r="AO207" s="48" t="str" cm="1">
        <f t="array" ref="AO207">IFERROR(_xlfn.IFS(
AQ207="MPR ISSUE","PDH",
AQ207="BSS Hardware Issue","BSS",
AQ207="Sites strategiques, MLL, Pylone, etc.","ENVTECH",
AQ207="AKTIVCO DEFAUT GE &amp; POWER Cabinet","AKTIVCO",
AQ207="AKTIVCO Coupure ENEO &amp; Baisse de tension","AKTIVCO GRID ONLY",
AQ207="Coupure ENEO &amp; Baisse de tension","IHS GRID ONLY",
AQ207="Defaut GE &amp; POWER Cabinet","IHS",
AQ207="Sharing","Partners",
AQ207="Sites strategiques &amp; DataCenter","SST &amp; DC",
AQ207="Exclu","Exclu",
AQ207="SAT","SAT",
AQ207="SPARE-ISSUE","SPARE-ISSUE",
AQ207="Fiber CAmtel","TRANS_FO_CAMTEL",
AQ207="Fiber AOF","Fiber AOF",
AQ207="Projet OCM (HUAWEI)","TRAVAUX-HUAWEI",
AQ207="Projet OCM (NOKIA)","TRAVAUX-NOKIA",
AQ207="ACCESS-ISSUE","ACCESS-ISSUE",
AQ207="Projet OCM (ZTE, NOKIA, autres projets)","TRAVAUX OCM",
AQ207="No root CAuse","No root cause",
AQ207="ODU HS","PDH",
AQ207="IP &amp; VLAN","PDH",
AQ207="Warehouse HUAWEI","SPARE-ISSUE",
AQ207="SPARE-HS","SPARE-ISSUE",
AQ207="Power Telco","BSS",AQ207="no impacts","no impacts"
),"")</f>
        <v>No root cause</v>
      </c>
      <c r="AP207" s="48" t="str" cm="1">
        <f t="array" ref="AP207">IFERROR(_xlfn.IFS(
AQ207="MPR ISSUE","TX ISSUE",
AQ207="BSS Hardware Issue","RAN ISSUE",
AQ207="Sites strategiques, MLL, Pylone, etc.","ENVTECH",
AQ207="AKTIVCO DEFAUT GE &amp; POWER Cabinet","POWER ISSUE",
AQ207="AKTIVCO Coupure ENEO &amp; Baisse de tension","POWER ISSUE",
AQ207="Coupure ENEO &amp; Baisse de tension","POWER ISSUE",
AQ207="Defaut GE &amp; POWER Cabinet","POWER ISSUE",
AQ207="Sharing","POWER ISSUE",
AQ207="Sites strategiques &amp; DataCenter","POWER ISSUE",
AQ207="Exclu","Exclu",
AQ207="SAT","TX ISSUE",
AQ207="SPARE-ISSUE","SPARE-ISSUE",
AQ207="Fiber CAmtel","TX ISSUE",
AQ207="Fiber AOF","TX ISSUE",
AQ207="Projet OCM (HUAWEI)","TRAVAUX-HUAWEI",
AQ207="Projet OCM (NOKIA)","TRAVAUX -NOKIA",
AQ207="ACCESS-ISSUE","ACCESS-ISSUE",
AQ207="Projet OCM (ZTE, NOKIA, autres projets)","TRAVAUX OCM",
AQ207="No root CAuse","No root cause",
AQ207="ODU HS","TX ISSUE",
AQ207="IP &amp; VLAN","TX ISSUE",
AQ207="Warehouse HUAWEI","SPARE-ISSUE",
AQ207="SPARE-HS","SPARE-ISSUE",
AQ207="Power Telco","RAN ISSUE",AQ207="no impacts","no impacts"
),"")</f>
        <v>No root cause</v>
      </c>
      <c r="AQ207" s="67" t="s">
        <v>5344</v>
      </c>
      <c r="AR207" s="48" t="str" cm="1">
        <f t="array" ref="AR207">IFERROR(_xlfn.IFS(
AQ207="MPR ISSUE","ACTIVE",
AQ207="BSS Hardware Issue","ACTIVE",
AQ207="Sites strategiques, MLL, Pylone, etc.","PASSIVE",
AQ207="AKTIVCO DEFAUT GE &amp; POWER Cabinet","PASSIVE",
AQ207="AKTIVCO Coupure ENEO &amp; Baisse de tension","PASSIVE",
AQ207="Coupure ENEO &amp; Baisse de tension","PASSIVE",
AQ207="Defaut GE &amp; POWER Cabinet","PASSIVE",
AQ207="Sharing","PASSIVE",
AQ207="Sites strategiques &amp; DataCenter","PASSIVE",
AQ207="Exclu","Exclu",
AQ207="SAT","ACTIVE",
AQ207="SPARE-ISSUE","SPARE-ISSUE",
AQ207="Fiber CAmtel","ACTIVE",
AQ207="Fiber AOF","ACTIVE",
AQ207="Projet OCM (HUAWEI)","PLANNED WORKS",
AQ207="Projet OCM (NOKIA)","PLANNED WORKS",
AQ207="ACCESS-ISSUE","ACCESS-ISSUE",
AQ207="Projet OCM (ZTE, NOKIA, autres projets)","PLANNED WORKS",
AQ207="No root CAuse","No root cause",
AQ207="ODU HS","ACTIVE",
AQ207="IP &amp; VLAN","ACTIVE",
AQ207="Warehouse HUAWEI","SPARE-ISSUE",
AQ207="SPARE-HS","SPARE-ISSUE",
AQ207="Power Telco","ACTIVE", AQ207="no impacts","no impacts"
),"")</f>
        <v>No root cause</v>
      </c>
      <c r="AS207" s="92" t="s">
        <v>5537</v>
      </c>
      <c r="AT207" s="98" t="s">
        <v>447</v>
      </c>
      <c r="AV207" s="17" t="s">
        <v>5537</v>
      </c>
      <c r="AW207" s="7" t="s">
        <v>5537</v>
      </c>
      <c r="AX207" s="6" t="s">
        <v>5537</v>
      </c>
      <c r="AY207" s="7"/>
      <c r="AZ207" s="3" t="s">
        <v>5537</v>
      </c>
      <c r="BA207" s="18" t="s">
        <v>5537</v>
      </c>
      <c r="BB207" s="18" t="s">
        <v>5537</v>
      </c>
      <c r="BC207" s="18" t="s">
        <v>5537</v>
      </c>
      <c r="BD207" s="18" t="s">
        <v>5537</v>
      </c>
      <c r="BE207" s="18" t="s">
        <v>5537</v>
      </c>
      <c r="BF207" s="18" t="s">
        <v>5537</v>
      </c>
      <c r="BG207" s="18" t="s">
        <v>5537</v>
      </c>
      <c r="BH207" s="18" t="s">
        <v>5537</v>
      </c>
      <c r="BI207" s="18" t="s">
        <v>5537</v>
      </c>
      <c r="BJ207" s="18" t="s">
        <v>5537</v>
      </c>
      <c r="BK207" s="18" t="s">
        <v>5537</v>
      </c>
      <c r="BL207" s="9" t="s">
        <v>5537</v>
      </c>
      <c r="BM207" s="14" t="s">
        <v>5537</v>
      </c>
      <c r="BN207" s="14" t="s">
        <v>5537</v>
      </c>
      <c r="BO207" s="14" t="str">
        <f>_xlfn.XLOOKUP(B207,'[4]cell downs 18042026 17h'!$B:$B,'[4]cell downs 18042026 17h'!$B:$B,"")</f>
        <v/>
      </c>
      <c r="BP207" s="14" t="str">
        <f>_xlfn.XLOOKUP(B207,'[5]Cells Huawei 19042026 15h'!$B:$B,'[5]Cells Huawei 19042026 15h'!$B:$B,"")</f>
        <v/>
      </c>
      <c r="BQ207" s="9" t="str">
        <f>_xlfn.XLOOKUP(B207,'[6]cells down 19042026 9H40'!$B:$B,'[6]cells down 19042026 9H40'!$B:$B,"")</f>
        <v/>
      </c>
      <c r="BR207" s="9" t="s">
        <v>5537</v>
      </c>
      <c r="BS207" s="9" t="s">
        <v>12</v>
      </c>
      <c r="BT207" s="108"/>
    </row>
    <row r="208" spans="1:72" s="9" customFormat="1" ht="22" customHeight="1" x14ac:dyDescent="0.35">
      <c r="A208" s="1" t="s">
        <v>376</v>
      </c>
      <c r="B208" s="8" t="s">
        <v>377</v>
      </c>
      <c r="C208" s="3" t="str">
        <f>_xlfn.XLOOKUP(B208,'[1]daily break down'!$D:$D,'[1]daily break down'!$E:$E,"")</f>
        <v>NORD-OUEST</v>
      </c>
      <c r="D208" s="1" t="s">
        <v>21</v>
      </c>
      <c r="E208" s="1" t="s">
        <v>122</v>
      </c>
      <c r="F208" s="3" t="s">
        <v>102</v>
      </c>
      <c r="G208" s="1" t="s">
        <v>376</v>
      </c>
      <c r="H208" s="33" t="str">
        <f>_xlfn.XLOOKUP(B208,[2]CALCULATION!$B:$B,[2]CALCULATION!$H:$H,"")</f>
        <v>NOKIA</v>
      </c>
      <c r="I208" s="28">
        <v>0.9544490096733268</v>
      </c>
      <c r="J208" s="28">
        <v>1.7835078317400378E-4</v>
      </c>
      <c r="K208" s="28">
        <v>1.9618586149124207E-4</v>
      </c>
      <c r="L208" s="28">
        <v>1.426806265391799E-4</v>
      </c>
      <c r="M208" s="28">
        <v>1.6051570485653394E-4</v>
      </c>
      <c r="N208" s="28">
        <v>1.5982654247249164</v>
      </c>
      <c r="O208" s="28">
        <v>0.67409728143948044</v>
      </c>
      <c r="P208" s="28">
        <v>7.8658505164106038E-2</v>
      </c>
      <c r="Q208" s="28">
        <v>6.9616434243876341E-2</v>
      </c>
      <c r="R208" s="28">
        <v>1.9618586149124207E-4</v>
      </c>
      <c r="S208" s="93">
        <v>1.9618586149141573E-4</v>
      </c>
      <c r="T208" s="93">
        <f>_xlfn.XLOOKUP(B208,'[3]Nur des jours'!$B:$B,'[3]Nur des jours'!$U:$U,"")</f>
        <v>1.9618586149118417E-4</v>
      </c>
      <c r="U208" s="93">
        <v>1.9618586149141573E-4</v>
      </c>
      <c r="V208" s="93">
        <v>1.1573737139255658</v>
      </c>
      <c r="W208" s="93">
        <v>1.9618586149118417E-4</v>
      </c>
      <c r="X208" s="93">
        <v>1.7835078317394589E-4</v>
      </c>
      <c r="Y208" s="93">
        <v>3.0676334705919332E-3</v>
      </c>
      <c r="Z208" s="93">
        <v>0.68549778786362492</v>
      </c>
      <c r="AA208" s="93">
        <v>1.0646010993855382</v>
      </c>
      <c r="AB208" s="93">
        <v>1.6051570485653394E-4</v>
      </c>
      <c r="AC208" s="93">
        <f>_xlfn.XLOOKUP(B208,'[3]Nur des jours'!$B:$B,'[3]Nur des jours'!$N:$N,"")</f>
        <v>1.7835078317388799E-4</v>
      </c>
      <c r="AD208" s="93">
        <v>1.7835078317388799E-4</v>
      </c>
      <c r="AE208" s="93">
        <v>1.6051570485647602E-4</v>
      </c>
      <c r="AF208" s="93">
        <v>2.9652949020368045E-2</v>
      </c>
      <c r="AG208" s="93"/>
      <c r="AH208" s="93">
        <v>2.2360479749338666</v>
      </c>
      <c r="AI208" s="93">
        <v>4.3963246725737282</v>
      </c>
      <c r="AJ208" s="93">
        <v>4.3045504078392165</v>
      </c>
      <c r="AK208" s="93">
        <v>0.31288509566241324</v>
      </c>
      <c r="AL208" s="93">
        <v>2.2360479749338666</v>
      </c>
      <c r="AM208" s="49" t="s">
        <v>5559</v>
      </c>
      <c r="AN208" s="49"/>
      <c r="AO208" s="48" t="str" cm="1">
        <f t="array" ref="AO208">IFERROR(_xlfn.IFS(
AQ208="MPR ISSUE","PDH",
AQ208="BSS Hardware Issue","BSS",
AQ208="Sites strategiques, MLL, Pylone, etc.","ENVTECH",
AQ208="AKTIVCO DEFAUT GE &amp; POWER Cabinet","AKTIVCO",
AQ208="AKTIVCO Coupure ENEO &amp; Baisse de tension","AKTIVCO GRID ONLY",
AQ208="Coupure ENEO &amp; Baisse de tension","IHS GRID ONLY",
AQ208="Defaut GE &amp; POWER Cabinet","IHS",
AQ208="Sharing","Partners",
AQ208="Sites strategiques &amp; DataCenter","SST &amp; DC",
AQ208="Exclu","Exclu",
AQ208="SAT","SAT",
AQ208="SPARE-ISSUE","SPARE-ISSUE",
AQ208="Fiber CAmtel","TRANS_FO_CAMTEL",
AQ208="Fiber AOF","Fiber AOF",
AQ208="Projet OCM (HUAWEI)","TRAVAUX-HUAWEI",
AQ208="Projet OCM (NOKIA)","TRAVAUX-NOKIA",
AQ208="ACCESS-ISSUE","ACCESS-ISSUE",
AQ208="Projet OCM (ZTE, NOKIA, autres projets)","TRAVAUX OCM",
AQ208="No root CAuse","No root cause",
AQ208="ODU HS","PDH",
AQ208="IP &amp; VLAN","PDH",
AQ208="Warehouse HUAWEI","SPARE-ISSUE",
AQ208="SPARE-HS","SPARE-ISSUE",
AQ208="Power Telco","BSS",AQ208="no impacts","no impacts"
),"")</f>
        <v>No root cause</v>
      </c>
      <c r="AP208" s="48" t="str" cm="1">
        <f t="array" ref="AP208">IFERROR(_xlfn.IFS(
AQ208="MPR ISSUE","TX ISSUE",
AQ208="BSS Hardware Issue","RAN ISSUE",
AQ208="Sites strategiques, MLL, Pylone, etc.","ENVTECH",
AQ208="AKTIVCO DEFAUT GE &amp; POWER Cabinet","POWER ISSUE",
AQ208="AKTIVCO Coupure ENEO &amp; Baisse de tension","POWER ISSUE",
AQ208="Coupure ENEO &amp; Baisse de tension","POWER ISSUE",
AQ208="Defaut GE &amp; POWER Cabinet","POWER ISSUE",
AQ208="Sharing","POWER ISSUE",
AQ208="Sites strategiques &amp; DataCenter","POWER ISSUE",
AQ208="Exclu","Exclu",
AQ208="SAT","TX ISSUE",
AQ208="SPARE-ISSUE","SPARE-ISSUE",
AQ208="Fiber CAmtel","TX ISSUE",
AQ208="Fiber AOF","TX ISSUE",
AQ208="Projet OCM (HUAWEI)","TRAVAUX-HUAWEI",
AQ208="Projet OCM (NOKIA)","TRAVAUX -NOKIA",
AQ208="ACCESS-ISSUE","ACCESS-ISSUE",
AQ208="Projet OCM (ZTE, NOKIA, autres projets)","TRAVAUX OCM",
AQ208="No root CAuse","No root cause",
AQ208="ODU HS","TX ISSUE",
AQ208="IP &amp; VLAN","TX ISSUE",
AQ208="Warehouse HUAWEI","SPARE-ISSUE",
AQ208="SPARE-HS","SPARE-ISSUE",
AQ208="Power Telco","RAN ISSUE",AQ208="no impacts","no impacts"
),"")</f>
        <v>No root cause</v>
      </c>
      <c r="AQ208" s="67" t="s">
        <v>5344</v>
      </c>
      <c r="AR208" s="48" t="str" cm="1">
        <f t="array" ref="AR208">IFERROR(_xlfn.IFS(
AQ208="MPR ISSUE","ACTIVE",
AQ208="BSS Hardware Issue","ACTIVE",
AQ208="Sites strategiques, MLL, Pylone, etc.","PASSIVE",
AQ208="AKTIVCO DEFAUT GE &amp; POWER Cabinet","PASSIVE",
AQ208="AKTIVCO Coupure ENEO &amp; Baisse de tension","PASSIVE",
AQ208="Coupure ENEO &amp; Baisse de tension","PASSIVE",
AQ208="Defaut GE &amp; POWER Cabinet","PASSIVE",
AQ208="Sharing","PASSIVE",
AQ208="Sites strategiques &amp; DataCenter","PASSIVE",
AQ208="Exclu","Exclu",
AQ208="SAT","ACTIVE",
AQ208="SPARE-ISSUE","SPARE-ISSUE",
AQ208="Fiber CAmtel","ACTIVE",
AQ208="Fiber AOF","ACTIVE",
AQ208="Projet OCM (HUAWEI)","PLANNED WORKS",
AQ208="Projet OCM (NOKIA)","PLANNED WORKS",
AQ208="ACCESS-ISSUE","ACCESS-ISSUE",
AQ208="Projet OCM (ZTE, NOKIA, autres projets)","PLANNED WORKS",
AQ208="No root CAuse","No root cause",
AQ208="ODU HS","ACTIVE",
AQ208="IP &amp; VLAN","ACTIVE",
AQ208="Warehouse HUAWEI","SPARE-ISSUE",
AQ208="SPARE-HS","SPARE-ISSUE",
AQ208="Power Telco","ACTIVE", AQ208="no impacts","no impacts"
),"")</f>
        <v>No root cause</v>
      </c>
      <c r="AS208" s="92" t="s">
        <v>5695</v>
      </c>
      <c r="AT208" s="98" t="s">
        <v>377</v>
      </c>
      <c r="AV208" s="17" t="s">
        <v>5537</v>
      </c>
      <c r="AW208" s="7" t="s">
        <v>5537</v>
      </c>
      <c r="AX208" s="6" t="s">
        <v>5537</v>
      </c>
      <c r="AY208" s="7"/>
      <c r="AZ208" s="3" t="s">
        <v>5537</v>
      </c>
      <c r="BA208" s="18" t="s">
        <v>5537</v>
      </c>
      <c r="BB208" s="18" t="s">
        <v>5537</v>
      </c>
      <c r="BC208" s="18" t="s">
        <v>5537</v>
      </c>
      <c r="BD208" s="18" t="s">
        <v>5537</v>
      </c>
      <c r="BE208" s="18" t="s">
        <v>5537</v>
      </c>
      <c r="BF208" s="18" t="s">
        <v>5537</v>
      </c>
      <c r="BG208" s="18" t="s">
        <v>5537</v>
      </c>
      <c r="BH208" s="18" t="s">
        <v>5537</v>
      </c>
      <c r="BI208" s="18" t="s">
        <v>5537</v>
      </c>
      <c r="BJ208" s="18" t="s">
        <v>5537</v>
      </c>
      <c r="BK208" s="18" t="s">
        <v>5695</v>
      </c>
      <c r="BL208" s="9" t="s">
        <v>5537</v>
      </c>
      <c r="BM208" s="14" t="s">
        <v>5537</v>
      </c>
      <c r="BN208" s="14" t="s">
        <v>5537</v>
      </c>
      <c r="BO208" s="14" t="str">
        <f>_xlfn.XLOOKUP(B208,'[4]cell downs 18042026 17h'!$B:$B,'[4]cell downs 18042026 17h'!$B:$B,"")</f>
        <v/>
      </c>
      <c r="BP208" s="14" t="str">
        <f>_xlfn.XLOOKUP(B208,'[5]Cells Huawei 19042026 15h'!$B:$B,'[5]Cells Huawei 19042026 15h'!$B:$B,"")</f>
        <v/>
      </c>
      <c r="BQ208" s="9" t="str">
        <f>_xlfn.XLOOKUP(B208,'[6]cells down 19042026 9H40'!$B:$B,'[6]cells down 19042026 9H40'!$B:$B,"")</f>
        <v/>
      </c>
      <c r="BR208" s="9" t="s">
        <v>5537</v>
      </c>
      <c r="BS208" s="9" t="s">
        <v>5537</v>
      </c>
      <c r="BT208" s="108"/>
    </row>
    <row r="209" spans="1:72" s="9" customFormat="1" x14ac:dyDescent="0.35">
      <c r="A209" s="1" t="s">
        <v>467</v>
      </c>
      <c r="B209" s="8" t="s">
        <v>468</v>
      </c>
      <c r="C209" s="3" t="str">
        <f>_xlfn.XLOOKUP(B209,'[1]daily break down'!$D:$D,'[1]daily break down'!$E:$E,"")</f>
        <v>NORD-OUEST</v>
      </c>
      <c r="D209" s="1" t="s">
        <v>11</v>
      </c>
      <c r="E209" s="1" t="s">
        <v>96</v>
      </c>
      <c r="F209" s="3" t="s">
        <v>51</v>
      </c>
      <c r="G209" s="1" t="s">
        <v>469</v>
      </c>
      <c r="H209" s="33" t="str">
        <f>_xlfn.XLOOKUP(B209,[2]CALCULATION!$B:$B,[2]CALCULATION!$H:$H,"")</f>
        <v>NOKIA</v>
      </c>
      <c r="I209" s="28">
        <v>3.0819015332460129</v>
      </c>
      <c r="J209" s="28">
        <v>3.0819015332460129</v>
      </c>
      <c r="K209" s="28">
        <v>3.0819015332460129</v>
      </c>
      <c r="L209" s="28">
        <v>3.0819015332460129</v>
      </c>
      <c r="M209" s="28">
        <v>3.0914242973408559</v>
      </c>
      <c r="N209" s="28">
        <v>3.0819015332460129</v>
      </c>
      <c r="O209" s="28">
        <v>3.0819015332460129</v>
      </c>
      <c r="P209" s="28">
        <v>3.363436282337859</v>
      </c>
      <c r="Q209" s="28">
        <v>4.0897995421024325</v>
      </c>
      <c r="R209" s="28">
        <v>3.0819015332460129</v>
      </c>
      <c r="S209" s="93">
        <v>3.0819015332460129</v>
      </c>
      <c r="T209" s="93">
        <f>_xlfn.XLOOKUP(B209,'[3]Nur des jours'!$B:$B,'[3]Nur des jours'!$U:$U,"")</f>
        <v>2.0564380352307001</v>
      </c>
      <c r="U209" s="93">
        <v>3.0819015332460129</v>
      </c>
      <c r="V209" s="93">
        <v>3.0819015332460129</v>
      </c>
      <c r="W209" s="93">
        <v>2.0564380352307001</v>
      </c>
      <c r="X209" s="93">
        <v>0</v>
      </c>
      <c r="Y209" s="93">
        <v>0</v>
      </c>
      <c r="Z209" s="93">
        <v>4.1876763889245487E-2</v>
      </c>
      <c r="AA209" s="93">
        <v>0</v>
      </c>
      <c r="AB209" s="93">
        <v>2.0296319125196444E-2</v>
      </c>
      <c r="AC209" s="93">
        <f>_xlfn.XLOOKUP(B209,'[3]Nur des jours'!$B:$B,'[3]Nur des jours'!$N:$N,"")</f>
        <v>0</v>
      </c>
      <c r="AD209" s="93">
        <v>0</v>
      </c>
      <c r="AE209" s="93">
        <v>0</v>
      </c>
      <c r="AF209" s="93">
        <v>0.31116861140360641</v>
      </c>
      <c r="AG209" s="93"/>
      <c r="AH209" s="93">
        <v>2.1217679271073213</v>
      </c>
      <c r="AI209" s="93">
        <v>7.420796214364791</v>
      </c>
      <c r="AJ209" s="93">
        <v>3.1636652488346235</v>
      </c>
      <c r="AK209" s="93">
        <v>0</v>
      </c>
      <c r="AL209" s="93">
        <v>2.1217679271073213</v>
      </c>
      <c r="AM209" s="49" t="s">
        <v>5601</v>
      </c>
      <c r="AN209" s="49"/>
      <c r="AO209" s="48" t="str" cm="1">
        <f t="array" ref="AO209">IFERROR(_xlfn.IFS(
AQ209="MPR ISSUE","PDH",
AQ209="BSS Hardware Issue","BSS",
AQ209="Sites strategiques, MLL, Pylone, etc.","ENVTECH",
AQ209="AKTIVCO DEFAUT GE &amp; POWER Cabinet","AKTIVCO",
AQ209="AKTIVCO Coupure ENEO &amp; Baisse de tension","AKTIVCO GRID ONLY",
AQ209="Coupure ENEO &amp; Baisse de tension","IHS GRID ONLY",
AQ209="Defaut GE &amp; POWER Cabinet","IHS",
AQ209="Sharing","Partners",
AQ209="Sites strategiques &amp; DataCenter","SST &amp; DC",
AQ209="Exclu","Exclu",
AQ209="SAT","SAT",
AQ209="SPARE-ISSUE","SPARE-ISSUE",
AQ209="Fiber CAmtel","TRANS_FO_CAMTEL",
AQ209="Fiber AOF","Fiber AOF",
AQ209="Projet OCM (HUAWEI)","TRAVAUX-HUAWEI",
AQ209="Projet OCM (NOKIA)","TRAVAUX-NOKIA",
AQ209="ACCESS-ISSUE","ACCESS-ISSUE",
AQ209="Projet OCM (ZTE, NOKIA, autres projets)","TRAVAUX OCM",
AQ209="No root CAuse","No root cause",
AQ209="ODU HS","PDH",
AQ209="IP &amp; VLAN","PDH",
AQ209="Warehouse HUAWEI","SPARE-ISSUE",
AQ209="SPARE-HS","SPARE-ISSUE",
AQ209="Power Telco","BSS",AQ209="no impacts","no impacts"
),"")</f>
        <v>No root cause</v>
      </c>
      <c r="AP209" s="48" t="str" cm="1">
        <f t="array" ref="AP209">IFERROR(_xlfn.IFS(
AQ209="MPR ISSUE","TX ISSUE",
AQ209="BSS Hardware Issue","RAN ISSUE",
AQ209="Sites strategiques, MLL, Pylone, etc.","ENVTECH",
AQ209="AKTIVCO DEFAUT GE &amp; POWER Cabinet","POWER ISSUE",
AQ209="AKTIVCO Coupure ENEO &amp; Baisse de tension","POWER ISSUE",
AQ209="Coupure ENEO &amp; Baisse de tension","POWER ISSUE",
AQ209="Defaut GE &amp; POWER Cabinet","POWER ISSUE",
AQ209="Sharing","POWER ISSUE",
AQ209="Sites strategiques &amp; DataCenter","POWER ISSUE",
AQ209="Exclu","Exclu",
AQ209="SAT","TX ISSUE",
AQ209="SPARE-ISSUE","SPARE-ISSUE",
AQ209="Fiber CAmtel","TX ISSUE",
AQ209="Fiber AOF","TX ISSUE",
AQ209="Projet OCM (HUAWEI)","TRAVAUX-HUAWEI",
AQ209="Projet OCM (NOKIA)","TRAVAUX -NOKIA",
AQ209="ACCESS-ISSUE","ACCESS-ISSUE",
AQ209="Projet OCM (ZTE, NOKIA, autres projets)","TRAVAUX OCM",
AQ209="No root CAuse","No root cause",
AQ209="ODU HS","TX ISSUE",
AQ209="IP &amp; VLAN","TX ISSUE",
AQ209="Warehouse HUAWEI","SPARE-ISSUE",
AQ209="SPARE-HS","SPARE-ISSUE",
AQ209="Power Telco","RAN ISSUE",AQ209="no impacts","no impacts"
),"")</f>
        <v>No root cause</v>
      </c>
      <c r="AQ209" s="67" t="s">
        <v>5344</v>
      </c>
      <c r="AR209" s="48" t="str" cm="1">
        <f t="array" ref="AR209">IFERROR(_xlfn.IFS(
AQ209="MPR ISSUE","ACTIVE",
AQ209="BSS Hardware Issue","ACTIVE",
AQ209="Sites strategiques, MLL, Pylone, etc.","PASSIVE",
AQ209="AKTIVCO DEFAUT GE &amp; POWER Cabinet","PASSIVE",
AQ209="AKTIVCO Coupure ENEO &amp; Baisse de tension","PASSIVE",
AQ209="Coupure ENEO &amp; Baisse de tension","PASSIVE",
AQ209="Defaut GE &amp; POWER Cabinet","PASSIVE",
AQ209="Sharing","PASSIVE",
AQ209="Sites strategiques &amp; DataCenter","PASSIVE",
AQ209="Exclu","Exclu",
AQ209="SAT","ACTIVE",
AQ209="SPARE-ISSUE","SPARE-ISSUE",
AQ209="Fiber CAmtel","ACTIVE",
AQ209="Fiber AOF","ACTIVE",
AQ209="Projet OCM (HUAWEI)","PLANNED WORKS",
AQ209="Projet OCM (NOKIA)","PLANNED WORKS",
AQ209="ACCESS-ISSUE","ACCESS-ISSUE",
AQ209="Projet OCM (ZTE, NOKIA, autres projets)","PLANNED WORKS",
AQ209="No root CAuse","No root cause",
AQ209="ODU HS","ACTIVE",
AQ209="IP &amp; VLAN","ACTIVE",
AQ209="Warehouse HUAWEI","SPARE-ISSUE",
AQ209="SPARE-HS","SPARE-ISSUE",
AQ209="Power Telco","ACTIVE", AQ209="no impacts","no impacts"
),"")</f>
        <v>No root cause</v>
      </c>
      <c r="AS209" s="92" t="s">
        <v>5537</v>
      </c>
      <c r="AT209" s="98" t="s">
        <v>468</v>
      </c>
      <c r="AV209" s="17" t="s">
        <v>5537</v>
      </c>
      <c r="AW209" s="7" t="s">
        <v>5537</v>
      </c>
      <c r="AX209" s="6" t="s">
        <v>5537</v>
      </c>
      <c r="AY209" s="7"/>
      <c r="AZ209" s="3" t="s">
        <v>5537</v>
      </c>
      <c r="BA209" s="18" t="s">
        <v>5537</v>
      </c>
      <c r="BB209" s="18" t="s">
        <v>5537</v>
      </c>
      <c r="BC209" s="18" t="s">
        <v>5537</v>
      </c>
      <c r="BD209" s="18" t="s">
        <v>5537</v>
      </c>
      <c r="BE209" s="18" t="s">
        <v>5537</v>
      </c>
      <c r="BF209" s="18" t="s">
        <v>5537</v>
      </c>
      <c r="BG209" s="18" t="s">
        <v>5537</v>
      </c>
      <c r="BH209" s="18" t="s">
        <v>5537</v>
      </c>
      <c r="BI209" s="18" t="s">
        <v>5537</v>
      </c>
      <c r="BJ209" s="18" t="s">
        <v>5537</v>
      </c>
      <c r="BK209" s="18" t="s">
        <v>5537</v>
      </c>
      <c r="BL209" s="9" t="s">
        <v>5537</v>
      </c>
      <c r="BM209" s="14" t="s">
        <v>5537</v>
      </c>
      <c r="BN209" s="14" t="s">
        <v>5537</v>
      </c>
      <c r="BO209" s="14" t="str">
        <f>_xlfn.XLOOKUP(B209,'[4]cell downs 18042026 17h'!$B:$B,'[4]cell downs 18042026 17h'!$B:$B,"")</f>
        <v/>
      </c>
      <c r="BP209" s="14" t="str">
        <f>_xlfn.XLOOKUP(B209,'[5]Cells Huawei 19042026 15h'!$B:$B,'[5]Cells Huawei 19042026 15h'!$B:$B,"")</f>
        <v/>
      </c>
      <c r="BQ209" s="9" t="str">
        <f>_xlfn.XLOOKUP(B209,'[6]cells down 19042026 9H40'!$B:$B,'[6]cells down 19042026 9H40'!$B:$B,"")</f>
        <v/>
      </c>
      <c r="BR209" s="9" t="s">
        <v>468</v>
      </c>
      <c r="BS209" s="9" t="s">
        <v>5537</v>
      </c>
      <c r="BT209" s="108"/>
    </row>
    <row r="210" spans="1:72" s="9" customFormat="1" x14ac:dyDescent="0.35">
      <c r="A210" s="1" t="s">
        <v>452</v>
      </c>
      <c r="B210" s="8" t="s">
        <v>453</v>
      </c>
      <c r="C210" s="3" t="str">
        <f>_xlfn.XLOOKUP(B210,'[1]daily break down'!$D:$D,'[1]daily break down'!$E:$E,"")</f>
        <v>SUD-OUEST</v>
      </c>
      <c r="D210" s="1" t="s">
        <v>11</v>
      </c>
      <c r="E210" s="1" t="s">
        <v>12</v>
      </c>
      <c r="F210" s="3" t="s">
        <v>13</v>
      </c>
      <c r="G210" s="1" t="s">
        <v>106</v>
      </c>
      <c r="H210" s="32" t="str">
        <f>_xlfn.XLOOKUP(B210,[2]CALCULATION!$B:$B,[2]CALCULATION!$H:$H,"")</f>
        <v>Huawei</v>
      </c>
      <c r="I210" s="28">
        <v>0</v>
      </c>
      <c r="J210" s="28">
        <v>0</v>
      </c>
      <c r="K210" s="28">
        <v>0</v>
      </c>
      <c r="L210" s="28">
        <v>0</v>
      </c>
      <c r="M210" s="28">
        <v>0</v>
      </c>
      <c r="N210" s="28">
        <v>0</v>
      </c>
      <c r="O210" s="28">
        <v>8.0257852428281592E-3</v>
      </c>
      <c r="P210" s="28">
        <v>0</v>
      </c>
      <c r="Q210" s="28">
        <v>0</v>
      </c>
      <c r="R210" s="28">
        <v>0</v>
      </c>
      <c r="S210" s="93">
        <v>0</v>
      </c>
      <c r="T210" s="93">
        <f>_xlfn.XLOOKUP(B210,'[3]Nur des jours'!$B:$B,'[3]Nur des jours'!$U:$U,"")</f>
        <v>0</v>
      </c>
      <c r="U210" s="93">
        <v>0</v>
      </c>
      <c r="V210" s="93">
        <v>0</v>
      </c>
      <c r="W210" s="93">
        <v>0</v>
      </c>
      <c r="X210" s="93">
        <v>0</v>
      </c>
      <c r="Y210" s="93">
        <v>0.14856620238390791</v>
      </c>
      <c r="Z210" s="93">
        <v>0</v>
      </c>
      <c r="AA210" s="93">
        <v>0</v>
      </c>
      <c r="AB210" s="93">
        <v>0</v>
      </c>
      <c r="AC210" s="93">
        <f>_xlfn.XLOOKUP(B210,'[3]Nur des jours'!$B:$B,'[3]Nur des jours'!$N:$N,"")</f>
        <v>2.740359783467881</v>
      </c>
      <c r="AD210" s="93">
        <v>2.740359783467881</v>
      </c>
      <c r="AE210" s="93">
        <v>0</v>
      </c>
      <c r="AF210" s="93">
        <v>0</v>
      </c>
      <c r="AG210" s="93"/>
      <c r="AH210" s="93">
        <v>2.0199831351499431</v>
      </c>
      <c r="AI210" s="93">
        <v>1.7460403103005886</v>
      </c>
      <c r="AJ210" s="93">
        <v>2.9813892543971496</v>
      </c>
      <c r="AK210" s="93">
        <v>1.4760860381686578</v>
      </c>
      <c r="AL210" s="93">
        <v>2.0199831351499431</v>
      </c>
      <c r="AM210" s="49" t="s">
        <v>5559</v>
      </c>
      <c r="AN210" s="49"/>
      <c r="AO210" s="48" t="str" cm="1">
        <f t="array" ref="AO210">IFERROR(_xlfn.IFS(
AQ210="MPR ISSUE","PDH",
AQ210="BSS Hardware Issue","BSS",
AQ210="Sites strategiques, MLL, Pylone, etc.","ENVTECH",
AQ210="AKTIVCO DEFAUT GE &amp; POWER Cabinet","AKTIVCO",
AQ210="AKTIVCO Coupure ENEO &amp; Baisse de tension","AKTIVCO GRID ONLY",
AQ210="Coupure ENEO &amp; Baisse de tension","IHS GRID ONLY",
AQ210="Defaut GE &amp; POWER Cabinet","IHS",
AQ210="Sharing","Partners",
AQ210="Sites strategiques &amp; DataCenter","SST &amp; DC",
AQ210="Exclu","Exclu",
AQ210="SAT","SAT",
AQ210="SPARE-ISSUE","SPARE-ISSUE",
AQ210="Fiber CAmtel","TRANS_FO_CAMTEL",
AQ210="Fiber AOF","Fiber AOF",
AQ210="Projet OCM (HUAWEI)","TRAVAUX-HUAWEI",
AQ210="Projet OCM (NOKIA)","TRAVAUX-NOKIA",
AQ210="ACCESS-ISSUE","ACCESS-ISSUE",
AQ210="Projet OCM (ZTE, NOKIA, autres projets)","TRAVAUX OCM",
AQ210="No root CAuse","No root cause",
AQ210="ODU HS","PDH",
AQ210="IP &amp; VLAN","PDH",
AQ210="Warehouse HUAWEI","SPARE-ISSUE",
AQ210="SPARE-HS","SPARE-ISSUE",
AQ210="Power Telco","BSS",AQ210="no impacts","no impacts"
),"")</f>
        <v>IHS</v>
      </c>
      <c r="AP210" s="48" t="str" cm="1">
        <f t="array" ref="AP210">IFERROR(_xlfn.IFS(
AQ210="MPR ISSUE","TX ISSUE",
AQ210="BSS Hardware Issue","RAN ISSUE",
AQ210="Sites strategiques, MLL, Pylone, etc.","ENVTECH",
AQ210="AKTIVCO DEFAUT GE &amp; POWER Cabinet","POWER ISSUE",
AQ210="AKTIVCO Coupure ENEO &amp; Baisse de tension","POWER ISSUE",
AQ210="Coupure ENEO &amp; Baisse de tension","POWER ISSUE",
AQ210="Defaut GE &amp; POWER Cabinet","POWER ISSUE",
AQ210="Sharing","POWER ISSUE",
AQ210="Sites strategiques &amp; DataCenter","POWER ISSUE",
AQ210="Exclu","Exclu",
AQ210="SAT","TX ISSUE",
AQ210="SPARE-ISSUE","SPARE-ISSUE",
AQ210="Fiber CAmtel","TX ISSUE",
AQ210="Fiber AOF","TX ISSUE",
AQ210="Projet OCM (HUAWEI)","TRAVAUX-HUAWEI",
AQ210="Projet OCM (NOKIA)","TRAVAUX -NOKIA",
AQ210="ACCESS-ISSUE","ACCESS-ISSUE",
AQ210="Projet OCM (ZTE, NOKIA, autres projets)","TRAVAUX OCM",
AQ210="No root CAuse","No root cause",
AQ210="ODU HS","TX ISSUE",
AQ210="IP &amp; VLAN","TX ISSUE",
AQ210="Warehouse HUAWEI","SPARE-ISSUE",
AQ210="SPARE-HS","SPARE-ISSUE",
AQ210="Power Telco","RAN ISSUE",AQ210="no impacts","no impacts"
),"")</f>
        <v>POWER ISSUE</v>
      </c>
      <c r="AQ210" s="67" t="s">
        <v>5330</v>
      </c>
      <c r="AR210" s="48" t="str" cm="1">
        <f t="array" ref="AR210">IFERROR(_xlfn.IFS(
AQ210="MPR ISSUE","ACTIVE",
AQ210="BSS Hardware Issue","ACTIVE",
AQ210="Sites strategiques, MLL, Pylone, etc.","PASSIVE",
AQ210="AKTIVCO DEFAUT GE &amp; POWER Cabinet","PASSIVE",
AQ210="AKTIVCO Coupure ENEO &amp; Baisse de tension","PASSIVE",
AQ210="Coupure ENEO &amp; Baisse de tension","PASSIVE",
AQ210="Defaut GE &amp; POWER Cabinet","PASSIVE",
AQ210="Sharing","PASSIVE",
AQ210="Sites strategiques &amp; DataCenter","PASSIVE",
AQ210="Exclu","Exclu",
AQ210="SAT","ACTIVE",
AQ210="SPARE-ISSUE","SPARE-ISSUE",
AQ210="Fiber CAmtel","ACTIVE",
AQ210="Fiber AOF","ACTIVE",
AQ210="Projet OCM (HUAWEI)","PLANNED WORKS",
AQ210="Projet OCM (NOKIA)","PLANNED WORKS",
AQ210="ACCESS-ISSUE","ACCESS-ISSUE",
AQ210="Projet OCM (ZTE, NOKIA, autres projets)","PLANNED WORKS",
AQ210="No root CAuse","No root cause",
AQ210="ODU HS","ACTIVE",
AQ210="IP &amp; VLAN","ACTIVE",
AQ210="Warehouse HUAWEI","SPARE-ISSUE",
AQ210="SPARE-HS","SPARE-ISSUE",
AQ210="Power Telco","ACTIVE", AQ210="no impacts","no impacts"
),"")</f>
        <v>PASSIVE</v>
      </c>
      <c r="AS210" s="92" t="s">
        <v>5807</v>
      </c>
      <c r="AT210" s="98" t="s">
        <v>453</v>
      </c>
      <c r="AV210" s="17" t="s">
        <v>5537</v>
      </c>
      <c r="AW210" s="7" t="s">
        <v>5537</v>
      </c>
      <c r="AX210" s="6" t="s">
        <v>5537</v>
      </c>
      <c r="AY210" s="7"/>
      <c r="AZ210" s="3" t="s">
        <v>6222</v>
      </c>
      <c r="BA210" s="18" t="s">
        <v>5537</v>
      </c>
      <c r="BB210" s="18" t="s">
        <v>5537</v>
      </c>
      <c r="BC210" s="18" t="s">
        <v>5537</v>
      </c>
      <c r="BD210" s="18" t="s">
        <v>5537</v>
      </c>
      <c r="BE210" s="18" t="s">
        <v>5537</v>
      </c>
      <c r="BF210" s="18" t="s">
        <v>5537</v>
      </c>
      <c r="BG210" s="18" t="s">
        <v>5537</v>
      </c>
      <c r="BH210" s="18" t="s">
        <v>5537</v>
      </c>
      <c r="BI210" s="18" t="s">
        <v>5537</v>
      </c>
      <c r="BJ210" s="18" t="s">
        <v>5653</v>
      </c>
      <c r="BK210" s="18" t="s">
        <v>5537</v>
      </c>
      <c r="BL210" s="9" t="s">
        <v>5537</v>
      </c>
      <c r="BM210" s="14" t="s">
        <v>5537</v>
      </c>
      <c r="BN210" s="14" t="s">
        <v>5537</v>
      </c>
      <c r="BO210" s="14" t="str">
        <f>_xlfn.XLOOKUP(B210,'[4]cell downs 18042026 17h'!$B:$B,'[4]cell downs 18042026 17h'!$B:$B,"")</f>
        <v/>
      </c>
      <c r="BP210" s="14" t="str">
        <f>_xlfn.XLOOKUP(B210,'[5]Cells Huawei 19042026 15h'!$B:$B,'[5]Cells Huawei 19042026 15h'!$B:$B,"")</f>
        <v/>
      </c>
      <c r="BQ210" s="9" t="str">
        <f>_xlfn.XLOOKUP(B210,'[6]cells down 19042026 9H40'!$B:$B,'[6]cells down 19042026 9H40'!$B:$B,"")</f>
        <v/>
      </c>
      <c r="BR210" s="9" t="s">
        <v>453</v>
      </c>
      <c r="BS210" s="9" t="s">
        <v>12</v>
      </c>
      <c r="BT210" s="108"/>
    </row>
    <row r="211" spans="1:72" s="9" customFormat="1" ht="28" customHeight="1" x14ac:dyDescent="0.35">
      <c r="A211" s="1" t="s">
        <v>758</v>
      </c>
      <c r="B211" s="8" t="s">
        <v>759</v>
      </c>
      <c r="C211" s="3" t="str">
        <f>_xlfn.XLOOKUP(B211,'[1]daily break down'!$D:$D,'[1]daily break down'!$E:$E,"")</f>
        <v>Douala</v>
      </c>
      <c r="D211" s="1" t="s">
        <v>11</v>
      </c>
      <c r="E211" s="1" t="s">
        <v>12</v>
      </c>
      <c r="F211" s="3" t="s">
        <v>31</v>
      </c>
      <c r="G211" s="1" t="s">
        <v>32</v>
      </c>
      <c r="H211" s="34" t="str">
        <f>_xlfn.XLOOKUP(B211,[2]CALCULATION!$B:$B,[2]CALCULATION!$H:$H,"")</f>
        <v>ZTE</v>
      </c>
      <c r="I211" s="28">
        <v>23.180572320529166</v>
      </c>
      <c r="J211" s="28">
        <v>0</v>
      </c>
      <c r="K211" s="28">
        <v>0</v>
      </c>
      <c r="L211" s="28">
        <v>2.140209398087501E-3</v>
      </c>
      <c r="M211" s="28">
        <v>0</v>
      </c>
      <c r="N211" s="28">
        <v>0</v>
      </c>
      <c r="O211" s="28">
        <v>0</v>
      </c>
      <c r="P211" s="28">
        <v>0</v>
      </c>
      <c r="Q211" s="28">
        <v>0</v>
      </c>
      <c r="R211" s="28">
        <v>0</v>
      </c>
      <c r="S211" s="93">
        <v>0</v>
      </c>
      <c r="T211" s="93">
        <f>_xlfn.XLOOKUP(B211,'[3]Nur des jours'!$B:$B,'[3]Nur des jours'!$U:$U,"")</f>
        <v>0</v>
      </c>
      <c r="U211" s="93">
        <v>0</v>
      </c>
      <c r="V211" s="93">
        <v>4.0727114740906272</v>
      </c>
      <c r="W211" s="93">
        <v>0</v>
      </c>
      <c r="X211" s="93">
        <v>0</v>
      </c>
      <c r="Y211" s="93">
        <v>0</v>
      </c>
      <c r="Z211" s="93">
        <v>0</v>
      </c>
      <c r="AA211" s="93">
        <v>0.6829051487730885</v>
      </c>
      <c r="AB211" s="93">
        <v>33.135470974480157</v>
      </c>
      <c r="AC211" s="93">
        <f>_xlfn.XLOOKUP(B211,'[3]Nur des jours'!$B:$B,'[3]Nur des jours'!$N:$N,"")</f>
        <v>2.6605299729192136</v>
      </c>
      <c r="AD211" s="93">
        <v>2.6605299729192136</v>
      </c>
      <c r="AE211" s="93">
        <v>1.2658981888121283</v>
      </c>
      <c r="AF211" s="93">
        <v>0</v>
      </c>
      <c r="AG211" s="93"/>
      <c r="AH211" s="93">
        <v>1.9696168739816169</v>
      </c>
      <c r="AI211" s="93">
        <v>0.60986515273231579</v>
      </c>
      <c r="AJ211" s="93">
        <v>0.62104528562345607</v>
      </c>
      <c r="AK211" s="93">
        <v>3.2101109294389825</v>
      </c>
      <c r="AL211" s="93">
        <v>1.9696168739816169</v>
      </c>
      <c r="AM211" s="49" t="s">
        <v>5559</v>
      </c>
      <c r="AN211" s="49"/>
      <c r="AO211" s="48" t="str" cm="1">
        <f t="array" ref="AO211">IFERROR(_xlfn.IFS(
AQ211="MPR ISSUE","PDH",
AQ211="BSS Hardware Issue","BSS",
AQ211="Sites strategiques, MLL, Pylone, etc.","ENVTECH",
AQ211="AKTIVCO DEFAUT GE &amp; POWER Cabinet","AKTIVCO",
AQ211="AKTIVCO Coupure ENEO &amp; Baisse de tension","AKTIVCO GRID ONLY",
AQ211="Coupure ENEO &amp; Baisse de tension","IHS GRID ONLY",
AQ211="Defaut GE &amp; POWER Cabinet","IHS",
AQ211="Sharing","Partners",
AQ211="Sites strategiques &amp; DataCenter","SST &amp; DC",
AQ211="Exclu","Exclu",
AQ211="SAT","SAT",
AQ211="SPARE-ISSUE","SPARE-ISSUE",
AQ211="Fiber CAmtel","TRANS_FO_CAMTEL",
AQ211="Fiber AOF","Fiber AOF",
AQ211="Projet OCM (HUAWEI)","TRAVAUX-HUAWEI",
AQ211="Projet OCM (NOKIA)","TRAVAUX-NOKIA",
AQ211="ACCESS-ISSUE","ACCESS-ISSUE",
AQ211="Projet OCM (ZTE, NOKIA, autres projets)","TRAVAUX OCM",
AQ211="No root CAuse","No root cause",
AQ211="ODU HS","PDH",
AQ211="IP &amp; VLAN","PDH",
AQ211="Warehouse HUAWEI","SPARE-ISSUE",
AQ211="SPARE-HS","SPARE-ISSUE",
AQ211="Power Telco","BSS",AQ211="no impacts","no impacts"
),"")</f>
        <v>No root cause</v>
      </c>
      <c r="AP211" s="48" t="str" cm="1">
        <f t="array" ref="AP211">IFERROR(_xlfn.IFS(
AQ211="MPR ISSUE","TX ISSUE",
AQ211="BSS Hardware Issue","RAN ISSUE",
AQ211="Sites strategiques, MLL, Pylone, etc.","ENVTECH",
AQ211="AKTIVCO DEFAUT GE &amp; POWER Cabinet","POWER ISSUE",
AQ211="AKTIVCO Coupure ENEO &amp; Baisse de tension","POWER ISSUE",
AQ211="Coupure ENEO &amp; Baisse de tension","POWER ISSUE",
AQ211="Defaut GE &amp; POWER Cabinet","POWER ISSUE",
AQ211="Sharing","POWER ISSUE",
AQ211="Sites strategiques &amp; DataCenter","POWER ISSUE",
AQ211="Exclu","Exclu",
AQ211="SAT","TX ISSUE",
AQ211="SPARE-ISSUE","SPARE-ISSUE",
AQ211="Fiber CAmtel","TX ISSUE",
AQ211="Fiber AOF","TX ISSUE",
AQ211="Projet OCM (HUAWEI)","TRAVAUX-HUAWEI",
AQ211="Projet OCM (NOKIA)","TRAVAUX -NOKIA",
AQ211="ACCESS-ISSUE","ACCESS-ISSUE",
AQ211="Projet OCM (ZTE, NOKIA, autres projets)","TRAVAUX OCM",
AQ211="No root CAuse","No root cause",
AQ211="ODU HS","TX ISSUE",
AQ211="IP &amp; VLAN","TX ISSUE",
AQ211="Warehouse HUAWEI","SPARE-ISSUE",
AQ211="SPARE-HS","SPARE-ISSUE",
AQ211="Power Telco","RAN ISSUE",AQ211="no impacts","no impacts"
),"")</f>
        <v>No root cause</v>
      </c>
      <c r="AQ211" s="126" t="s">
        <v>5344</v>
      </c>
      <c r="AR211" s="48" t="str" cm="1">
        <f t="array" ref="AR211">IFERROR(_xlfn.IFS(
AQ211="MPR ISSUE","ACTIVE",
AQ211="BSS Hardware Issue","ACTIVE",
AQ211="Sites strategiques, MLL, Pylone, etc.","PASSIVE",
AQ211="AKTIVCO DEFAUT GE &amp; POWER Cabinet","PASSIVE",
AQ211="AKTIVCO Coupure ENEO &amp; Baisse de tension","PASSIVE",
AQ211="Coupure ENEO &amp; Baisse de tension","PASSIVE",
AQ211="Defaut GE &amp; POWER Cabinet","PASSIVE",
AQ211="Sharing","PASSIVE",
AQ211="Sites strategiques &amp; DataCenter","PASSIVE",
AQ211="Exclu","Exclu",
AQ211="SAT","ACTIVE",
AQ211="SPARE-ISSUE","SPARE-ISSUE",
AQ211="Fiber CAmtel","ACTIVE",
AQ211="Fiber AOF","ACTIVE",
AQ211="Projet OCM (HUAWEI)","PLANNED WORKS",
AQ211="Projet OCM (NOKIA)","PLANNED WORKS",
AQ211="ACCESS-ISSUE","ACCESS-ISSUE",
AQ211="Projet OCM (ZTE, NOKIA, autres projets)","PLANNED WORKS",
AQ211="No root CAuse","No root cause",
AQ211="ODU HS","ACTIVE",
AQ211="IP &amp; VLAN","ACTIVE",
AQ211="Warehouse HUAWEI","SPARE-ISSUE",
AQ211="SPARE-HS","SPARE-ISSUE",
AQ211="Power Telco","ACTIVE", AQ211="no impacts","no impacts"
),"")</f>
        <v>No root cause</v>
      </c>
      <c r="AS211" s="92" t="s">
        <v>5537</v>
      </c>
      <c r="AT211" s="98" t="s">
        <v>759</v>
      </c>
      <c r="AU211" s="106"/>
      <c r="AV211" s="17" t="s">
        <v>5537</v>
      </c>
      <c r="AW211" s="7" t="s">
        <v>5537</v>
      </c>
      <c r="AX211" s="6" t="s">
        <v>5537</v>
      </c>
      <c r="AY211" s="7"/>
      <c r="AZ211" s="3" t="s">
        <v>5537</v>
      </c>
      <c r="BA211" s="18" t="s">
        <v>5537</v>
      </c>
      <c r="BB211" s="18" t="s">
        <v>5537</v>
      </c>
      <c r="BC211" s="18" t="s">
        <v>5537</v>
      </c>
      <c r="BD211" s="18" t="s">
        <v>5537</v>
      </c>
      <c r="BE211" s="18" t="s">
        <v>5537</v>
      </c>
      <c r="BF211" s="18" t="s">
        <v>5537</v>
      </c>
      <c r="BG211" s="18" t="s">
        <v>5537</v>
      </c>
      <c r="BH211" s="18" t="s">
        <v>5537</v>
      </c>
      <c r="BI211" s="18" t="s">
        <v>5537</v>
      </c>
      <c r="BJ211" s="18" t="s">
        <v>5537</v>
      </c>
      <c r="BK211" s="18" t="s">
        <v>5537</v>
      </c>
      <c r="BL211" s="9" t="s">
        <v>5537</v>
      </c>
      <c r="BM211" s="14" t="s">
        <v>5537</v>
      </c>
      <c r="BN211" s="14" t="s">
        <v>5537</v>
      </c>
      <c r="BO211" s="14" t="str">
        <f>_xlfn.XLOOKUP(B211,'[4]cell downs 18042026 17h'!$B:$B,'[4]cell downs 18042026 17h'!$B:$B,"")</f>
        <v/>
      </c>
      <c r="BP211" s="14" t="str">
        <f>_xlfn.XLOOKUP(B211,'[5]Cells Huawei 19042026 15h'!$B:$B,'[5]Cells Huawei 19042026 15h'!$B:$B,"")</f>
        <v/>
      </c>
      <c r="BQ211" s="9" t="str">
        <f>_xlfn.XLOOKUP(B211,'[6]cells down 19042026 9H40'!$B:$B,'[6]cells down 19042026 9H40'!$B:$B,"")</f>
        <v/>
      </c>
      <c r="BR211" s="9" t="s">
        <v>759</v>
      </c>
      <c r="BS211" s="9" t="s">
        <v>5537</v>
      </c>
      <c r="BT211" s="108"/>
    </row>
    <row r="212" spans="1:72" s="9" customFormat="1" ht="19.5" customHeight="1" x14ac:dyDescent="0.35">
      <c r="A212" s="1" t="s">
        <v>3407</v>
      </c>
      <c r="B212" s="8" t="s">
        <v>3408</v>
      </c>
      <c r="C212" s="3" t="str">
        <f>_xlfn.XLOOKUP(B212,'[1]daily break down'!$D:$D,'[1]daily break down'!$E:$E,"")</f>
        <v>Douala</v>
      </c>
      <c r="D212" s="1" t="s">
        <v>11</v>
      </c>
      <c r="E212" s="1" t="s">
        <v>12</v>
      </c>
      <c r="F212" s="3" t="s">
        <v>31</v>
      </c>
      <c r="G212" s="1" t="s">
        <v>32</v>
      </c>
      <c r="H212" s="34" t="str">
        <f>_xlfn.XLOOKUP(B212,[2]CALCULATION!$B:$B,[2]CALCULATION!$H:$H,"")</f>
        <v>ZTE</v>
      </c>
      <c r="I212" s="28">
        <v>0</v>
      </c>
      <c r="J212" s="28">
        <v>0</v>
      </c>
      <c r="K212" s="28">
        <v>0.77891137535563248</v>
      </c>
      <c r="L212" s="28">
        <v>0</v>
      </c>
      <c r="M212" s="28">
        <v>0</v>
      </c>
      <c r="N212" s="28">
        <v>0</v>
      </c>
      <c r="O212" s="28">
        <v>0</v>
      </c>
      <c r="P212" s="28">
        <v>0</v>
      </c>
      <c r="Q212" s="28">
        <v>0</v>
      </c>
      <c r="R212" s="28">
        <v>0</v>
      </c>
      <c r="S212" s="93">
        <v>0</v>
      </c>
      <c r="T212" s="93">
        <f>_xlfn.XLOOKUP(B212,'[3]Nur des jours'!$B:$B,'[3]Nur des jours'!$U:$U,"")</f>
        <v>0</v>
      </c>
      <c r="U212" s="93">
        <v>0</v>
      </c>
      <c r="V212" s="93">
        <v>0</v>
      </c>
      <c r="W212" s="93">
        <v>0</v>
      </c>
      <c r="X212" s="93">
        <v>0</v>
      </c>
      <c r="Y212" s="93">
        <v>0</v>
      </c>
      <c r="Z212" s="93">
        <v>0</v>
      </c>
      <c r="AA212" s="93">
        <v>0</v>
      </c>
      <c r="AB212" s="93">
        <v>0</v>
      </c>
      <c r="AC212" s="93">
        <f>_xlfn.XLOOKUP(B212,'[3]Nur des jours'!$B:$B,'[3]Nur des jours'!$N:$N,"")</f>
        <v>0</v>
      </c>
      <c r="AD212" s="93">
        <v>0</v>
      </c>
      <c r="AE212" s="93">
        <v>0</v>
      </c>
      <c r="AF212" s="93">
        <v>0</v>
      </c>
      <c r="AG212" s="93"/>
      <c r="AH212" s="93">
        <v>1.9655861462818867</v>
      </c>
      <c r="AI212" s="93">
        <v>1.1886313042296639</v>
      </c>
      <c r="AJ212" s="93">
        <v>1.0461611432418387</v>
      </c>
      <c r="AK212" s="93">
        <v>2.770226345960642</v>
      </c>
      <c r="AL212" s="93">
        <v>1.9655861462818867</v>
      </c>
      <c r="AM212" s="49" t="s">
        <v>5559</v>
      </c>
      <c r="AN212" s="49"/>
      <c r="AO212" s="48" t="str" cm="1">
        <f t="array" ref="AO212">IFERROR(_xlfn.IFS(
AQ212="MPR ISSUE","PDH",
AQ212="BSS Hardware Issue","BSS",
AQ212="Sites strategiques, MLL, Pylone, etc.","ENVTECH",
AQ212="AKTIVCO DEFAUT GE &amp; POWER Cabinet","AKTIVCO",
AQ212="AKTIVCO Coupure ENEO &amp; Baisse de tension","AKTIVCO GRID ONLY",
AQ212="Coupure ENEO &amp; Baisse de tension","IHS GRID ONLY",
AQ212="Defaut GE &amp; POWER Cabinet","IHS",
AQ212="Sharing","Partners",
AQ212="Sites strategiques &amp; DataCenter","SST &amp; DC",
AQ212="Exclu","Exclu",
AQ212="SAT","SAT",
AQ212="SPARE-ISSUE","SPARE-ISSUE",
AQ212="Fiber CAmtel","TRANS_FO_CAMTEL",
AQ212="Fiber AOF","Fiber AOF",
AQ212="Projet OCM (HUAWEI)","TRAVAUX-HUAWEI",
AQ212="Projet OCM (NOKIA)","TRAVAUX-NOKIA",
AQ212="ACCESS-ISSUE","ACCESS-ISSUE",
AQ212="Projet OCM (ZTE, NOKIA, autres projets)","TRAVAUX OCM",
AQ212="No root CAuse","No root cause",
AQ212="ODU HS","PDH",
AQ212="IP &amp; VLAN","PDH",
AQ212="Warehouse HUAWEI","SPARE-ISSUE",
AQ212="SPARE-HS","SPARE-ISSUE",
AQ212="Power Telco","BSS",AQ212="no impacts","no impacts"
),"")</f>
        <v>IHS</v>
      </c>
      <c r="AP212" s="48" t="str" cm="1">
        <f t="array" ref="AP212">IFERROR(_xlfn.IFS(
AQ212="MPR ISSUE","TX ISSUE",
AQ212="BSS Hardware Issue","RAN ISSUE",
AQ212="Sites strategiques, MLL, Pylone, etc.","ENVTECH",
AQ212="AKTIVCO DEFAUT GE &amp; POWER Cabinet","POWER ISSUE",
AQ212="AKTIVCO Coupure ENEO &amp; Baisse de tension","POWER ISSUE",
AQ212="Coupure ENEO &amp; Baisse de tension","POWER ISSUE",
AQ212="Defaut GE &amp; POWER Cabinet","POWER ISSUE",
AQ212="Sharing","POWER ISSUE",
AQ212="Sites strategiques &amp; DataCenter","POWER ISSUE",
AQ212="Exclu","Exclu",
AQ212="SAT","TX ISSUE",
AQ212="SPARE-ISSUE","SPARE-ISSUE",
AQ212="Fiber CAmtel","TX ISSUE",
AQ212="Fiber AOF","TX ISSUE",
AQ212="Projet OCM (HUAWEI)","TRAVAUX-HUAWEI",
AQ212="Projet OCM (NOKIA)","TRAVAUX -NOKIA",
AQ212="ACCESS-ISSUE","ACCESS-ISSUE",
AQ212="Projet OCM (ZTE, NOKIA, autres projets)","TRAVAUX OCM",
AQ212="No root CAuse","No root cause",
AQ212="ODU HS","TX ISSUE",
AQ212="IP &amp; VLAN","TX ISSUE",
AQ212="Warehouse HUAWEI","SPARE-ISSUE",
AQ212="SPARE-HS","SPARE-ISSUE",
AQ212="Power Telco","RAN ISSUE",AQ212="no impacts","no impacts"
),"")</f>
        <v>POWER ISSUE</v>
      </c>
      <c r="AQ212" s="67" t="s">
        <v>5330</v>
      </c>
      <c r="AR212" s="48" t="str" cm="1">
        <f t="array" ref="AR212">IFERROR(_xlfn.IFS(
AQ212="MPR ISSUE","ACTIVE",
AQ212="BSS Hardware Issue","ACTIVE",
AQ212="Sites strategiques, MLL, Pylone, etc.","PASSIVE",
AQ212="AKTIVCO DEFAUT GE &amp; POWER Cabinet","PASSIVE",
AQ212="AKTIVCO Coupure ENEO &amp; Baisse de tension","PASSIVE",
AQ212="Coupure ENEO &amp; Baisse de tension","PASSIVE",
AQ212="Defaut GE &amp; POWER Cabinet","PASSIVE",
AQ212="Sharing","PASSIVE",
AQ212="Sites strategiques &amp; DataCenter","PASSIVE",
AQ212="Exclu","Exclu",
AQ212="SAT","ACTIVE",
AQ212="SPARE-ISSUE","SPARE-ISSUE",
AQ212="Fiber CAmtel","ACTIVE",
AQ212="Fiber AOF","ACTIVE",
AQ212="Projet OCM (HUAWEI)","PLANNED WORKS",
AQ212="Projet OCM (NOKIA)","PLANNED WORKS",
AQ212="ACCESS-ISSUE","ACCESS-ISSUE",
AQ212="Projet OCM (ZTE, NOKIA, autres projets)","PLANNED WORKS",
AQ212="No root CAuse","No root cause",
AQ212="ODU HS","ACTIVE",
AQ212="IP &amp; VLAN","ACTIVE",
AQ212="Warehouse HUAWEI","SPARE-ISSUE",
AQ212="SPARE-HS","SPARE-ISSUE",
AQ212="Power Telco","ACTIVE", AQ212="no impacts","no impacts"
),"")</f>
        <v>PASSIVE</v>
      </c>
      <c r="AS212" s="92" t="s">
        <v>5857</v>
      </c>
      <c r="AT212" s="98" t="s">
        <v>3408</v>
      </c>
      <c r="AV212" s="17" t="s">
        <v>5537</v>
      </c>
      <c r="AW212" s="7" t="s">
        <v>5537</v>
      </c>
      <c r="AX212" s="6" t="s">
        <v>5537</v>
      </c>
      <c r="AY212" s="7"/>
      <c r="AZ212" s="3" t="s">
        <v>6223</v>
      </c>
      <c r="BA212" s="18" t="s">
        <v>5537</v>
      </c>
      <c r="BB212" s="18" t="s">
        <v>5537</v>
      </c>
      <c r="BC212" s="18" t="s">
        <v>5537</v>
      </c>
      <c r="BD212" s="18" t="s">
        <v>5537</v>
      </c>
      <c r="BE212" s="18" t="s">
        <v>5537</v>
      </c>
      <c r="BF212" s="18" t="s">
        <v>5537</v>
      </c>
      <c r="BG212" s="18" t="s">
        <v>5537</v>
      </c>
      <c r="BH212" s="18" t="s">
        <v>5537</v>
      </c>
      <c r="BI212" s="18" t="s">
        <v>5537</v>
      </c>
      <c r="BJ212" s="18" t="s">
        <v>5537</v>
      </c>
      <c r="BK212" s="18" t="s">
        <v>5537</v>
      </c>
      <c r="BL212" s="9" t="s">
        <v>6224</v>
      </c>
      <c r="BM212" s="14" t="s">
        <v>5537</v>
      </c>
      <c r="BN212" s="14" t="s">
        <v>5537</v>
      </c>
      <c r="BO212" s="14" t="str">
        <f>_xlfn.XLOOKUP(B212,'[4]cell downs 18042026 17h'!$B:$B,'[4]cell downs 18042026 17h'!$B:$B,"")</f>
        <v/>
      </c>
      <c r="BP212" s="14" t="str">
        <f>_xlfn.XLOOKUP(B212,'[5]Cells Huawei 19042026 15h'!$B:$B,'[5]Cells Huawei 19042026 15h'!$B:$B,"")</f>
        <v/>
      </c>
      <c r="BQ212" s="9" t="str">
        <f>_xlfn.XLOOKUP(B212,'[6]cells down 19042026 9H40'!$B:$B,'[6]cells down 19042026 9H40'!$B:$B,"")</f>
        <v/>
      </c>
      <c r="BR212" s="9" t="s">
        <v>3408</v>
      </c>
      <c r="BS212" s="9" t="s">
        <v>5537</v>
      </c>
      <c r="BT212" s="108"/>
    </row>
    <row r="213" spans="1:72" s="9" customFormat="1" x14ac:dyDescent="0.35">
      <c r="A213" s="1" t="s">
        <v>5366</v>
      </c>
      <c r="B213" s="1" t="s">
        <v>176</v>
      </c>
      <c r="C213" s="3" t="str">
        <f>_xlfn.XLOOKUP(B213,'[1]daily break down'!$D:$D,'[1]daily break down'!$E:$E,"")</f>
        <v>LITTORAL</v>
      </c>
      <c r="D213" s="1" t="s">
        <v>11</v>
      </c>
      <c r="E213" s="1" t="s">
        <v>12</v>
      </c>
      <c r="F213" s="3" t="s">
        <v>31</v>
      </c>
      <c r="G213" s="1" t="s">
        <v>177</v>
      </c>
      <c r="H213" s="34" t="str">
        <f>_xlfn.XLOOKUP(B213,[2]CALCULATION!$B:$B,[2]CALCULATION!$H:$H,"")</f>
        <v>ZTE</v>
      </c>
      <c r="I213" s="28">
        <v>2.746423710095796</v>
      </c>
      <c r="J213" s="28">
        <v>7.9030977390827921</v>
      </c>
      <c r="K213" s="28">
        <v>0</v>
      </c>
      <c r="L213" s="28">
        <v>0</v>
      </c>
      <c r="M213" s="28">
        <v>0.37444746927372707</v>
      </c>
      <c r="N213" s="28">
        <v>0</v>
      </c>
      <c r="O213" s="28">
        <v>0.73312872931487572</v>
      </c>
      <c r="P213" s="28">
        <v>0</v>
      </c>
      <c r="Q213" s="28">
        <v>5.8106685158075551E-2</v>
      </c>
      <c r="R213" s="28">
        <v>2.1993505177879937</v>
      </c>
      <c r="S213" s="93">
        <v>0</v>
      </c>
      <c r="T213" s="93">
        <f>_xlfn.XLOOKUP(B213,'[3]Nur des jours'!$B:$B,'[3]Nur des jours'!$U:$U,"")</f>
        <v>1.3237908530303939</v>
      </c>
      <c r="U213" s="93">
        <v>0</v>
      </c>
      <c r="V213" s="93">
        <v>0</v>
      </c>
      <c r="W213" s="93">
        <v>1.3237908530303939</v>
      </c>
      <c r="X213" s="93">
        <v>0.54266792796340579</v>
      </c>
      <c r="Y213" s="93">
        <v>2.0237463366749138</v>
      </c>
      <c r="Z213" s="93">
        <v>0.82747629361390052</v>
      </c>
      <c r="AA213" s="93">
        <v>0.8572608744039516</v>
      </c>
      <c r="AB213" s="93">
        <v>0.36986385414615663</v>
      </c>
      <c r="AC213" s="93">
        <f>_xlfn.XLOOKUP(B213,'[3]Nur des jours'!$B:$B,'[3]Nur des jours'!$N:$N,"")</f>
        <v>0</v>
      </c>
      <c r="AD213" s="93">
        <v>0</v>
      </c>
      <c r="AE213" s="93">
        <v>0</v>
      </c>
      <c r="AF213" s="93">
        <v>0</v>
      </c>
      <c r="AG213" s="93"/>
      <c r="AH213" s="93">
        <v>1.9295414530024286</v>
      </c>
      <c r="AI213" s="93">
        <v>1.9313853618375041</v>
      </c>
      <c r="AJ213" s="93">
        <v>1.6387307853157485</v>
      </c>
      <c r="AK213" s="93">
        <v>2.1162477263623769</v>
      </c>
      <c r="AL213" s="93">
        <v>1.9295414530024286</v>
      </c>
      <c r="AM213" s="49" t="s">
        <v>5559</v>
      </c>
      <c r="AN213" s="49"/>
      <c r="AO213" s="48" t="str" cm="1">
        <f t="array" ref="AO213">IFERROR(_xlfn.IFS(
AQ213="MPR ISSUE","PDH",
AQ213="BSS Hardware Issue","BSS",
AQ213="Sites strategiques, MLL, Pylone, etc.","ENVTECH",
AQ213="AKTIVCO DEFAUT GE &amp; POWER Cabinet","AKTIVCO",
AQ213="AKTIVCO Coupure ENEO &amp; Baisse de tension","AKTIVCO GRID ONLY",
AQ213="Coupure ENEO &amp; Baisse de tension","IHS GRID ONLY",
AQ213="Defaut GE &amp; POWER Cabinet","IHS",
AQ213="Sharing","Partners",
AQ213="Sites strategiques &amp; DataCenter","SST &amp; DC",
AQ213="Exclu","Exclu",
AQ213="SAT","SAT",
AQ213="SPARE-ISSUE","SPARE-ISSUE",
AQ213="Fiber CAmtel","TRANS_FO_CAMTEL",
AQ213="Fiber AOF","Fiber AOF",
AQ213="Projet OCM (HUAWEI)","TRAVAUX-HUAWEI",
AQ213="Projet OCM (NOKIA)","TRAVAUX-NOKIA",
AQ213="ACCESS-ISSUE","ACCESS-ISSUE",
AQ213="Projet OCM (ZTE, NOKIA, autres projets)","TRAVAUX OCM",
AQ213="No root CAuse","No root cause",
AQ213="ODU HS","PDH",
AQ213="IP &amp; VLAN","PDH",
AQ213="Warehouse HUAWEI","SPARE-ISSUE",
AQ213="SPARE-HS","SPARE-ISSUE",
AQ213="Power Telco","BSS",AQ213="no impacts","no impacts"
),"")</f>
        <v>IHS</v>
      </c>
      <c r="AP213" s="48" t="str" cm="1">
        <f t="array" ref="AP213">IFERROR(_xlfn.IFS(
AQ213="MPR ISSUE","TX ISSUE",
AQ213="BSS Hardware Issue","RAN ISSUE",
AQ213="Sites strategiques, MLL, Pylone, etc.","ENVTECH",
AQ213="AKTIVCO DEFAUT GE &amp; POWER Cabinet","POWER ISSUE",
AQ213="AKTIVCO Coupure ENEO &amp; Baisse de tension","POWER ISSUE",
AQ213="Coupure ENEO &amp; Baisse de tension","POWER ISSUE",
AQ213="Defaut GE &amp; POWER Cabinet","POWER ISSUE",
AQ213="Sharing","POWER ISSUE",
AQ213="Sites strategiques &amp; DataCenter","POWER ISSUE",
AQ213="Exclu","Exclu",
AQ213="SAT","TX ISSUE",
AQ213="SPARE-ISSUE","SPARE-ISSUE",
AQ213="Fiber CAmtel","TX ISSUE",
AQ213="Fiber AOF","TX ISSUE",
AQ213="Projet OCM (HUAWEI)","TRAVAUX-HUAWEI",
AQ213="Projet OCM (NOKIA)","TRAVAUX -NOKIA",
AQ213="ACCESS-ISSUE","ACCESS-ISSUE",
AQ213="Projet OCM (ZTE, NOKIA, autres projets)","TRAVAUX OCM",
AQ213="No root CAuse","No root cause",
AQ213="ODU HS","TX ISSUE",
AQ213="IP &amp; VLAN","TX ISSUE",
AQ213="Warehouse HUAWEI","SPARE-ISSUE",
AQ213="SPARE-HS","SPARE-ISSUE",
AQ213="Power Telco","RAN ISSUE",AQ213="no impacts","no impacts"
),"")</f>
        <v>POWER ISSUE</v>
      </c>
      <c r="AQ213" s="67" t="s">
        <v>5330</v>
      </c>
      <c r="AR213" s="48" t="str" cm="1">
        <f t="array" ref="AR213">IFERROR(_xlfn.IFS(
AQ213="MPR ISSUE","ACTIVE",
AQ213="BSS Hardware Issue","ACTIVE",
AQ213="Sites strategiques, MLL, Pylone, etc.","PASSIVE",
AQ213="AKTIVCO DEFAUT GE &amp; POWER Cabinet","PASSIVE",
AQ213="AKTIVCO Coupure ENEO &amp; Baisse de tension","PASSIVE",
AQ213="Coupure ENEO &amp; Baisse de tension","PASSIVE",
AQ213="Defaut GE &amp; POWER Cabinet","PASSIVE",
AQ213="Sharing","PASSIVE",
AQ213="Sites strategiques &amp; DataCenter","PASSIVE",
AQ213="Exclu","Exclu",
AQ213="SAT","ACTIVE",
AQ213="SPARE-ISSUE","SPARE-ISSUE",
AQ213="Fiber CAmtel","ACTIVE",
AQ213="Fiber AOF","ACTIVE",
AQ213="Projet OCM (HUAWEI)","PLANNED WORKS",
AQ213="Projet OCM (NOKIA)","PLANNED WORKS",
AQ213="ACCESS-ISSUE","ACCESS-ISSUE",
AQ213="Projet OCM (ZTE, NOKIA, autres projets)","PLANNED WORKS",
AQ213="No root CAuse","No root cause",
AQ213="ODU HS","ACTIVE",
AQ213="IP &amp; VLAN","ACTIVE",
AQ213="Warehouse HUAWEI","SPARE-ISSUE",
AQ213="SPARE-HS","SPARE-ISSUE",
AQ213="Power Telco","ACTIVE", AQ213="no impacts","no impacts"
),"")</f>
        <v>PASSIVE</v>
      </c>
      <c r="AS213" s="92" t="s">
        <v>5829</v>
      </c>
      <c r="AT213" s="98" t="s">
        <v>176</v>
      </c>
      <c r="AV213" s="17" t="s">
        <v>5537</v>
      </c>
      <c r="AW213" s="7" t="s">
        <v>5537</v>
      </c>
      <c r="AX213" s="6" t="s">
        <v>5537</v>
      </c>
      <c r="AY213" s="7"/>
      <c r="AZ213" s="3" t="s">
        <v>5537</v>
      </c>
      <c r="BA213" s="18" t="s">
        <v>5537</v>
      </c>
      <c r="BB213" s="18" t="s">
        <v>5537</v>
      </c>
      <c r="BC213" s="18" t="s">
        <v>5537</v>
      </c>
      <c r="BD213" s="18" t="s">
        <v>5537</v>
      </c>
      <c r="BE213" s="18" t="s">
        <v>5537</v>
      </c>
      <c r="BF213" s="18" t="s">
        <v>5537</v>
      </c>
      <c r="BG213" s="18" t="s">
        <v>5537</v>
      </c>
      <c r="BH213" s="18" t="s">
        <v>5537</v>
      </c>
      <c r="BI213" s="18" t="s">
        <v>5537</v>
      </c>
      <c r="BJ213" s="18" t="s">
        <v>5537</v>
      </c>
      <c r="BK213" s="18" t="s">
        <v>5537</v>
      </c>
      <c r="BL213" s="9" t="s">
        <v>5829</v>
      </c>
      <c r="BM213" s="14" t="s">
        <v>5537</v>
      </c>
      <c r="BN213" s="14" t="s">
        <v>5537</v>
      </c>
      <c r="BO213" s="14" t="str">
        <f>_xlfn.XLOOKUP(B213,'[4]cell downs 18042026 17h'!$B:$B,'[4]cell downs 18042026 17h'!$B:$B,"")</f>
        <v/>
      </c>
      <c r="BP213" s="14" t="str">
        <f>_xlfn.XLOOKUP(B213,'[5]Cells Huawei 19042026 15h'!$B:$B,'[5]Cells Huawei 19042026 15h'!$B:$B,"")</f>
        <v/>
      </c>
      <c r="BQ213" s="9" t="str">
        <f>_xlfn.XLOOKUP(B213,'[6]cells down 19042026 9H40'!$B:$B,'[6]cells down 19042026 9H40'!$B:$B,"")</f>
        <v/>
      </c>
      <c r="BR213" s="9" t="s">
        <v>176</v>
      </c>
      <c r="BS213" s="9" t="s">
        <v>5537</v>
      </c>
      <c r="BT213" s="108"/>
    </row>
    <row r="214" spans="1:72" s="9" customFormat="1" ht="18.5" customHeight="1" x14ac:dyDescent="0.35">
      <c r="A214" s="1" t="s">
        <v>517</v>
      </c>
      <c r="B214" s="8" t="s">
        <v>518</v>
      </c>
      <c r="C214" s="3" t="str">
        <f>_xlfn.XLOOKUP(B214,'[1]daily break down'!$D:$D,'[1]daily break down'!$E:$E,"")</f>
        <v>Yaounde</v>
      </c>
      <c r="D214" s="1" t="s">
        <v>21</v>
      </c>
      <c r="E214" s="1" t="s">
        <v>36</v>
      </c>
      <c r="F214" s="3" t="s">
        <v>37</v>
      </c>
      <c r="G214" s="1" t="s">
        <v>38</v>
      </c>
      <c r="H214" s="34" t="str">
        <f>_xlfn.XLOOKUP(B214,[2]CALCULATION!$B:$B,[2]CALCULATION!$H:$H,"")</f>
        <v>ZTE</v>
      </c>
      <c r="I214" s="28">
        <v>0</v>
      </c>
      <c r="J214" s="28">
        <v>0.67981968022418093</v>
      </c>
      <c r="K214" s="28">
        <v>1.4655262204187376</v>
      </c>
      <c r="L214" s="28">
        <v>1.4481726892159115</v>
      </c>
      <c r="M214" s="28">
        <v>0.98413962155390633</v>
      </c>
      <c r="N214" s="28">
        <v>3.1526711240094398</v>
      </c>
      <c r="O214" s="28">
        <v>0</v>
      </c>
      <c r="P214" s="28">
        <v>1.5383111750320317</v>
      </c>
      <c r="Q214" s="28">
        <v>2.311247799151336</v>
      </c>
      <c r="R214" s="28">
        <v>0</v>
      </c>
      <c r="S214" s="93">
        <v>1.2546620894721672</v>
      </c>
      <c r="T214" s="93">
        <f>_xlfn.XLOOKUP(B214,'[3]Nur des jours'!$B:$B,'[3]Nur des jours'!$U:$U,"")</f>
        <v>3.4888445152140353</v>
      </c>
      <c r="U214" s="93">
        <v>2.4707469045438075</v>
      </c>
      <c r="V214" s="93">
        <v>0</v>
      </c>
      <c r="W214" s="93">
        <v>3.4888445152140353</v>
      </c>
      <c r="X214" s="93">
        <v>3.3742184668681321</v>
      </c>
      <c r="Y214" s="93">
        <v>3.6918612117008455E-3</v>
      </c>
      <c r="Z214" s="93">
        <v>41.605670698821186</v>
      </c>
      <c r="AA214" s="93">
        <v>35.103108154768542</v>
      </c>
      <c r="AB214" s="93">
        <v>29.278064565837127</v>
      </c>
      <c r="AC214" s="93">
        <f>_xlfn.XLOOKUP(B214,'[3]Nur des jours'!$B:$B,'[3]Nur des jours'!$N:$N,"")</f>
        <v>2.0137051875822198</v>
      </c>
      <c r="AD214" s="93">
        <v>2.0137051875822198</v>
      </c>
      <c r="AE214" s="93">
        <v>0.44839170397765049</v>
      </c>
      <c r="AF214" s="93">
        <v>0</v>
      </c>
      <c r="AG214" s="93"/>
      <c r="AH214" s="93">
        <v>1.9180378274877079</v>
      </c>
      <c r="AI214" s="93">
        <v>0.84404437889924022</v>
      </c>
      <c r="AJ214" s="93">
        <v>0.90771426434237368</v>
      </c>
      <c r="AK214" s="93">
        <v>2.8625330238340698</v>
      </c>
      <c r="AL214" s="93">
        <v>1.9180378274877079</v>
      </c>
      <c r="AM214" s="49" t="s">
        <v>5600</v>
      </c>
      <c r="AN214" s="49" t="s">
        <v>5536</v>
      </c>
      <c r="AO214" s="48" t="str" cm="1">
        <f t="array" ref="AO214">IFERROR(_xlfn.IFS(
AQ214="MPR ISSUE","PDH",
AQ214="BSS Hardware Issue","BSS",
AQ214="Sites strategiques, MLL, Pylone, etc.","ENVTECH",
AQ214="AKTIVCO DEFAUT GE &amp; POWER Cabinet","AKTIVCO",
AQ214="AKTIVCO Coupure ENEO &amp; Baisse de tension","AKTIVCO GRID ONLY",
AQ214="Coupure ENEO &amp; Baisse de tension","IHS GRID ONLY",
AQ214="Defaut GE &amp; POWER Cabinet","IHS",
AQ214="Sharing","Partners",
AQ214="Sites strategiques &amp; DataCenter","SST &amp; DC",
AQ214="Exclu","Exclu",
AQ214="SAT","SAT",
AQ214="SPARE-ISSUE","SPARE-ISSUE",
AQ214="Fiber CAmtel","TRANS_FO_CAMTEL",
AQ214="Fiber AOF","Fiber AOF",
AQ214="Projet OCM (HUAWEI)","TRAVAUX-HUAWEI",
AQ214="Projet OCM (NOKIA)","TRAVAUX-NOKIA",
AQ214="ACCESS-ISSUE","ACCESS-ISSUE",
AQ214="Projet OCM (ZTE, NOKIA, autres projets)","TRAVAUX OCM",
AQ214="No root CAuse","No root cause",
AQ214="ODU HS","PDH",
AQ214="IP &amp; VLAN","PDH",
AQ214="Warehouse HUAWEI","SPARE-ISSUE",
AQ214="SPARE-HS","SPARE-ISSUE",
AQ214="Power Telco","BSS",AQ214="no impacts","no impacts"
),"")</f>
        <v>Exclu</v>
      </c>
      <c r="AP214" s="48" t="str" cm="1">
        <f t="array" ref="AP214">IFERROR(_xlfn.IFS(
AQ214="MPR ISSUE","TX ISSUE",
AQ214="BSS Hardware Issue","RAN ISSUE",
AQ214="Sites strategiques, MLL, Pylone, etc.","ENVTECH",
AQ214="AKTIVCO DEFAUT GE &amp; POWER Cabinet","POWER ISSUE",
AQ214="AKTIVCO Coupure ENEO &amp; Baisse de tension","POWER ISSUE",
AQ214="Coupure ENEO &amp; Baisse de tension","POWER ISSUE",
AQ214="Defaut GE &amp; POWER Cabinet","POWER ISSUE",
AQ214="Sharing","POWER ISSUE",
AQ214="Sites strategiques &amp; DataCenter","POWER ISSUE",
AQ214="Exclu","Exclu",
AQ214="SAT","TX ISSUE",
AQ214="SPARE-ISSUE","SPARE-ISSUE",
AQ214="Fiber CAmtel","TX ISSUE",
AQ214="Fiber AOF","TX ISSUE",
AQ214="Projet OCM (HUAWEI)","TRAVAUX-HUAWEI",
AQ214="Projet OCM (NOKIA)","TRAVAUX -NOKIA",
AQ214="ACCESS-ISSUE","ACCESS-ISSUE",
AQ214="Projet OCM (ZTE, NOKIA, autres projets)","TRAVAUX OCM",
AQ214="No root CAuse","No root cause",
AQ214="ODU HS","TX ISSUE",
AQ214="IP &amp; VLAN","TX ISSUE",
AQ214="Warehouse HUAWEI","SPARE-ISSUE",
AQ214="SPARE-HS","SPARE-ISSUE",
AQ214="Power Telco","RAN ISSUE",AQ214="no impacts","no impacts"
),"")</f>
        <v>Exclu</v>
      </c>
      <c r="AQ214" s="67" t="s">
        <v>5598</v>
      </c>
      <c r="AR214" s="48" t="str" cm="1">
        <f t="array" ref="AR214">IFERROR(_xlfn.IFS(
AQ214="MPR ISSUE","ACTIVE",
AQ214="BSS Hardware Issue","ACTIVE",
AQ214="Sites strategiques, MLL, Pylone, etc.","PASSIVE",
AQ214="AKTIVCO DEFAUT GE &amp; POWER Cabinet","PASSIVE",
AQ214="AKTIVCO Coupure ENEO &amp; Baisse de tension","PASSIVE",
AQ214="Coupure ENEO &amp; Baisse de tension","PASSIVE",
AQ214="Defaut GE &amp; POWER Cabinet","PASSIVE",
AQ214="Sharing","PASSIVE",
AQ214="Sites strategiques &amp; DataCenter","PASSIVE",
AQ214="Exclu","Exclu",
AQ214="SAT","ACTIVE",
AQ214="SPARE-ISSUE","SPARE-ISSUE",
AQ214="Fiber CAmtel","ACTIVE",
AQ214="Fiber AOF","ACTIVE",
AQ214="Projet OCM (HUAWEI)","PLANNED WORKS",
AQ214="Projet OCM (NOKIA)","PLANNED WORKS",
AQ214="ACCESS-ISSUE","ACCESS-ISSUE",
AQ214="Projet OCM (ZTE, NOKIA, autres projets)","PLANNED WORKS",
AQ214="No root CAuse","No root cause",
AQ214="ODU HS","ACTIVE",
AQ214="IP &amp; VLAN","ACTIVE",
AQ214="Warehouse HUAWEI","SPARE-ISSUE",
AQ214="SPARE-HS","SPARE-ISSUE",
AQ214="Power Telco","ACTIVE", AQ214="no impacts","no impacts"
),"")</f>
        <v>Exclu</v>
      </c>
      <c r="AS214" s="92" t="s">
        <v>5537</v>
      </c>
      <c r="AT214" s="98" t="s">
        <v>518</v>
      </c>
      <c r="AV214" s="17" t="s">
        <v>5537</v>
      </c>
      <c r="AW214" s="7" t="s">
        <v>5537</v>
      </c>
      <c r="AX214" s="6" t="s">
        <v>5537</v>
      </c>
      <c r="AY214" s="7"/>
      <c r="AZ214" s="3" t="s">
        <v>5537</v>
      </c>
      <c r="BA214" s="18" t="s">
        <v>5537</v>
      </c>
      <c r="BB214" s="18" t="s">
        <v>5537</v>
      </c>
      <c r="BC214" s="18" t="s">
        <v>5537</v>
      </c>
      <c r="BD214" s="18" t="s">
        <v>5537</v>
      </c>
      <c r="BE214" s="18" t="s">
        <v>5537</v>
      </c>
      <c r="BF214" s="18" t="s">
        <v>5537</v>
      </c>
      <c r="BG214" s="18" t="s">
        <v>5537</v>
      </c>
      <c r="BH214" s="18" t="s">
        <v>5537</v>
      </c>
      <c r="BI214" s="18" t="s">
        <v>5537</v>
      </c>
      <c r="BJ214" s="18" t="s">
        <v>5537</v>
      </c>
      <c r="BK214" s="18" t="s">
        <v>5537</v>
      </c>
      <c r="BL214" s="9" t="s">
        <v>5537</v>
      </c>
      <c r="BM214" s="14" t="s">
        <v>5537</v>
      </c>
      <c r="BN214" s="14" t="s">
        <v>5537</v>
      </c>
      <c r="BO214" s="14" t="str">
        <f>_xlfn.XLOOKUP(B214,'[4]cell downs 18042026 17h'!$B:$B,'[4]cell downs 18042026 17h'!$B:$B,"")</f>
        <v/>
      </c>
      <c r="BP214" s="14" t="str">
        <f>_xlfn.XLOOKUP(B214,'[5]Cells Huawei 19042026 15h'!$B:$B,'[5]Cells Huawei 19042026 15h'!$B:$B,"")</f>
        <v/>
      </c>
      <c r="BQ214" s="9" t="str">
        <f>_xlfn.XLOOKUP(B214,'[6]cells down 19042026 9H40'!$B:$B,'[6]cells down 19042026 9H40'!$B:$B,"")</f>
        <v/>
      </c>
      <c r="BR214" s="9" t="s">
        <v>5537</v>
      </c>
      <c r="BS214" s="9" t="s">
        <v>5537</v>
      </c>
      <c r="BT214" s="108"/>
    </row>
    <row r="215" spans="1:72" s="9" customFormat="1" ht="27" customHeight="1" x14ac:dyDescent="0.35">
      <c r="A215" s="19" t="s">
        <v>5432</v>
      </c>
      <c r="B215" s="26" t="s">
        <v>5433</v>
      </c>
      <c r="C215" s="3" t="str">
        <f>_xlfn.XLOOKUP(B215,'[1]daily break down'!$D:$D,'[1]daily break down'!$E:$E,"")</f>
        <v>EXTREME-NORD</v>
      </c>
      <c r="D215" s="19" t="s">
        <v>11</v>
      </c>
      <c r="E215" s="19" t="s">
        <v>66</v>
      </c>
      <c r="F215" s="19" t="s">
        <v>5382</v>
      </c>
      <c r="G215" s="19" t="s">
        <v>1056</v>
      </c>
      <c r="H215" s="32" t="str">
        <f>_xlfn.XLOOKUP(B215,[2]CALCULATION!$B:$B,[2]CALCULATION!$H:$H,"")</f>
        <v>Huawei</v>
      </c>
      <c r="I215" s="28">
        <v>3.307105067159771</v>
      </c>
      <c r="J215" s="28">
        <v>2.8137511307439653</v>
      </c>
      <c r="K215" s="28">
        <v>3.3206240565243568</v>
      </c>
      <c r="L215" s="28">
        <v>1.7486580887073992</v>
      </c>
      <c r="M215" s="28">
        <v>0</v>
      </c>
      <c r="N215" s="28">
        <v>0</v>
      </c>
      <c r="O215" s="28">
        <v>1.6154300536764514</v>
      </c>
      <c r="P215" s="28">
        <v>1.0602062305775997</v>
      </c>
      <c r="Q215" s="28">
        <v>1.0153153384527143</v>
      </c>
      <c r="R215" s="28">
        <v>4.4136825013626</v>
      </c>
      <c r="S215" s="93">
        <v>0.74787833908336265</v>
      </c>
      <c r="T215" s="93">
        <f>_xlfn.XLOOKUP(B215,'[3]Nur des jours'!$B:$B,'[3]Nur des jours'!$U:$U,"")</f>
        <v>1.3734437110660238</v>
      </c>
      <c r="U215" s="93">
        <v>0</v>
      </c>
      <c r="V215" s="93" t="s">
        <v>5537</v>
      </c>
      <c r="W215" s="93">
        <v>1.3734437110660238</v>
      </c>
      <c r="X215" s="93">
        <v>0</v>
      </c>
      <c r="Y215" s="93">
        <v>0.44202458101834002</v>
      </c>
      <c r="Z215" s="93">
        <v>4.5811895569195826</v>
      </c>
      <c r="AA215" s="93">
        <v>0</v>
      </c>
      <c r="AB215" s="93">
        <v>0</v>
      </c>
      <c r="AC215" s="93">
        <f>_xlfn.XLOOKUP(B215,'[3]Nur des jours'!$B:$B,'[3]Nur des jours'!$N:$N,"")</f>
        <v>1.5499574811732917</v>
      </c>
      <c r="AD215" s="93">
        <v>1.5499574811732917</v>
      </c>
      <c r="AE215" s="93">
        <v>0.40776339557062263</v>
      </c>
      <c r="AF215" s="93">
        <v>0.91822117209281096</v>
      </c>
      <c r="AG215" s="93"/>
      <c r="AH215" s="93">
        <v>1.8844722100943694</v>
      </c>
      <c r="AI215" s="93">
        <v>1.998329396624422</v>
      </c>
      <c r="AJ215" s="93">
        <v>3.3794107496829429</v>
      </c>
      <c r="AK215" s="93">
        <v>0.89091847299104576</v>
      </c>
      <c r="AL215" s="93">
        <v>1.8844722100943694</v>
      </c>
      <c r="AM215" s="49" t="s">
        <v>5601</v>
      </c>
      <c r="AN215" s="49"/>
      <c r="AO215" s="48" t="str" cm="1">
        <f t="array" ref="AO215">IFERROR(_xlfn.IFS(
AQ215="MPR ISSUE","PDH",
AQ215="BSS Hardware Issue","BSS",
AQ215="Sites strategiques, MLL, Pylone, etc.","ENVTECH",
AQ215="AKTIVCO DEFAUT GE &amp; POWER Cabinet","AKTIVCO",
AQ215="AKTIVCO Coupure ENEO &amp; Baisse de tension","AKTIVCO GRID ONLY",
AQ215="Coupure ENEO &amp; Baisse de tension","IHS GRID ONLY",
AQ215="Defaut GE &amp; POWER Cabinet","IHS",
AQ215="Sharing","Partners",
AQ215="Sites strategiques &amp; DataCenter","SST &amp; DC",
AQ215="Exclu","Exclu",
AQ215="SAT","SAT",
AQ215="SPARE-ISSUE","SPARE-ISSUE",
AQ215="Fiber CAmtel","TRANS_FO_CAMTEL",
AQ215="Fiber AOF","Fiber AOF",
AQ215="Projet OCM (HUAWEI)","TRAVAUX-HUAWEI",
AQ215="Projet OCM (NOKIA)","TRAVAUX-NOKIA",
AQ215="ACCESS-ISSUE","ACCESS-ISSUE",
AQ215="Projet OCM (ZTE, NOKIA, autres projets)","TRAVAUX OCM",
AQ215="No root CAuse","No root cause",
AQ215="ODU HS","PDH",
AQ215="IP &amp; VLAN","PDH",
AQ215="Warehouse HUAWEI","SPARE-ISSUE",
AQ215="SPARE-HS","SPARE-ISSUE",
AQ215="Power Telco","BSS",AQ215="no impacts","no impacts"
),"")</f>
        <v>No root cause</v>
      </c>
      <c r="AP215" s="48" t="str" cm="1">
        <f t="array" ref="AP215">IFERROR(_xlfn.IFS(
AQ215="MPR ISSUE","TX ISSUE",
AQ215="BSS Hardware Issue","RAN ISSUE",
AQ215="Sites strategiques, MLL, Pylone, etc.","ENVTECH",
AQ215="AKTIVCO DEFAUT GE &amp; POWER Cabinet","POWER ISSUE",
AQ215="AKTIVCO Coupure ENEO &amp; Baisse de tension","POWER ISSUE",
AQ215="Coupure ENEO &amp; Baisse de tension","POWER ISSUE",
AQ215="Defaut GE &amp; POWER Cabinet","POWER ISSUE",
AQ215="Sharing","POWER ISSUE",
AQ215="Sites strategiques &amp; DataCenter","POWER ISSUE",
AQ215="Exclu","Exclu",
AQ215="SAT","TX ISSUE",
AQ215="SPARE-ISSUE","SPARE-ISSUE",
AQ215="Fiber CAmtel","TX ISSUE",
AQ215="Fiber AOF","TX ISSUE",
AQ215="Projet OCM (HUAWEI)","TRAVAUX-HUAWEI",
AQ215="Projet OCM (NOKIA)","TRAVAUX -NOKIA",
AQ215="ACCESS-ISSUE","ACCESS-ISSUE",
AQ215="Projet OCM (ZTE, NOKIA, autres projets)","TRAVAUX OCM",
AQ215="No root CAuse","No root cause",
AQ215="ODU HS","TX ISSUE",
AQ215="IP &amp; VLAN","TX ISSUE",
AQ215="Warehouse HUAWEI","SPARE-ISSUE",
AQ215="SPARE-HS","SPARE-ISSUE",
AQ215="Power Telco","RAN ISSUE",AQ215="no impacts","no impacts"
),"")</f>
        <v>No root cause</v>
      </c>
      <c r="AQ215" s="67" t="s">
        <v>5344</v>
      </c>
      <c r="AR215" s="48" t="str" cm="1">
        <f t="array" ref="AR215">IFERROR(_xlfn.IFS(
AQ215="MPR ISSUE","ACTIVE",
AQ215="BSS Hardware Issue","ACTIVE",
AQ215="Sites strategiques, MLL, Pylone, etc.","PASSIVE",
AQ215="AKTIVCO DEFAUT GE &amp; POWER Cabinet","PASSIVE",
AQ215="AKTIVCO Coupure ENEO &amp; Baisse de tension","PASSIVE",
AQ215="Coupure ENEO &amp; Baisse de tension","PASSIVE",
AQ215="Defaut GE &amp; POWER Cabinet","PASSIVE",
AQ215="Sharing","PASSIVE",
AQ215="Sites strategiques &amp; DataCenter","PASSIVE",
AQ215="Exclu","Exclu",
AQ215="SAT","ACTIVE",
AQ215="SPARE-ISSUE","SPARE-ISSUE",
AQ215="Fiber CAmtel","ACTIVE",
AQ215="Fiber AOF","ACTIVE",
AQ215="Projet OCM (HUAWEI)","PLANNED WORKS",
AQ215="Projet OCM (NOKIA)","PLANNED WORKS",
AQ215="ACCESS-ISSUE","ACCESS-ISSUE",
AQ215="Projet OCM (ZTE, NOKIA, autres projets)","PLANNED WORKS",
AQ215="No root CAuse","No root cause",
AQ215="ODU HS","ACTIVE",
AQ215="IP &amp; VLAN","ACTIVE",
AQ215="Warehouse HUAWEI","SPARE-ISSUE",
AQ215="SPARE-HS","SPARE-ISSUE",
AQ215="Power Telco","ACTIVE", AQ215="no impacts","no impacts"
),"")</f>
        <v>No root cause</v>
      </c>
      <c r="AS215" s="92" t="s">
        <v>5537</v>
      </c>
      <c r="AT215" s="98" t="s">
        <v>5433</v>
      </c>
      <c r="AV215" s="17" t="s">
        <v>5537</v>
      </c>
      <c r="AW215" s="7" t="s">
        <v>5537</v>
      </c>
      <c r="AX215" s="6" t="s">
        <v>5537</v>
      </c>
      <c r="AY215" s="7"/>
      <c r="AZ215" s="3" t="s">
        <v>5537</v>
      </c>
      <c r="BA215" s="18" t="s">
        <v>5537</v>
      </c>
      <c r="BB215" s="18" t="s">
        <v>5537</v>
      </c>
      <c r="BC215" s="18" t="s">
        <v>5537</v>
      </c>
      <c r="BD215" s="18" t="s">
        <v>5537</v>
      </c>
      <c r="BE215" s="18" t="s">
        <v>5537</v>
      </c>
      <c r="BF215" s="18" t="s">
        <v>5537</v>
      </c>
      <c r="BG215" s="18" t="s">
        <v>5537</v>
      </c>
      <c r="BH215" s="18" t="s">
        <v>5537</v>
      </c>
      <c r="BI215" s="18" t="s">
        <v>5537</v>
      </c>
      <c r="BJ215" s="18" t="s">
        <v>5537</v>
      </c>
      <c r="BK215" s="18" t="s">
        <v>5537</v>
      </c>
      <c r="BL215" s="9" t="s">
        <v>5537</v>
      </c>
      <c r="BM215" s="14" t="s">
        <v>5537</v>
      </c>
      <c r="BN215" s="14" t="s">
        <v>5537</v>
      </c>
      <c r="BO215" s="14" t="str">
        <f>_xlfn.XLOOKUP(B215,'[4]cell downs 18042026 17h'!$B:$B,'[4]cell downs 18042026 17h'!$B:$B,"")</f>
        <v/>
      </c>
      <c r="BP215" s="14" t="str">
        <f>_xlfn.XLOOKUP(B215,'[5]Cells Huawei 19042026 15h'!$B:$B,'[5]Cells Huawei 19042026 15h'!$B:$B,"")</f>
        <v/>
      </c>
      <c r="BQ215" s="9" t="str">
        <f>_xlfn.XLOOKUP(B215,'[6]cells down 19042026 9H40'!$B:$B,'[6]cells down 19042026 9H40'!$B:$B,"")</f>
        <v/>
      </c>
      <c r="BR215" s="9" t="s">
        <v>5433</v>
      </c>
      <c r="BS215" s="9" t="s">
        <v>5537</v>
      </c>
      <c r="BT215" s="108"/>
    </row>
    <row r="216" spans="1:72" s="9" customFormat="1" x14ac:dyDescent="0.35">
      <c r="A216" s="1" t="s">
        <v>81</v>
      </c>
      <c r="B216" s="8" t="s">
        <v>82</v>
      </c>
      <c r="C216" s="3" t="str">
        <f>_xlfn.XLOOKUP(B216,'[1]daily break down'!$D:$D,'[1]daily break down'!$E:$E,"")</f>
        <v>Maroua</v>
      </c>
      <c r="D216" s="1" t="s">
        <v>11</v>
      </c>
      <c r="E216" s="1" t="s">
        <v>83</v>
      </c>
      <c r="F216" s="3" t="s">
        <v>55</v>
      </c>
      <c r="G216" s="1" t="s">
        <v>84</v>
      </c>
      <c r="H216" s="32" t="str">
        <f>_xlfn.XLOOKUP(B216,[2]CALCULATION!$B:$B,[2]CALCULATION!$H:$H,"")</f>
        <v>Huawei</v>
      </c>
      <c r="I216" s="28">
        <v>1.2240214249228811</v>
      </c>
      <c r="J216" s="28">
        <v>1.2007466477186794</v>
      </c>
      <c r="K216" s="28">
        <v>0.23260509141547739</v>
      </c>
      <c r="L216" s="28">
        <v>0.54050988348700024</v>
      </c>
      <c r="M216" s="28">
        <v>0.75802649864596072</v>
      </c>
      <c r="N216" s="28">
        <v>0.55756021835843084</v>
      </c>
      <c r="O216" s="28">
        <v>0.76708671843119791</v>
      </c>
      <c r="P216" s="28">
        <v>0.34325391729660165</v>
      </c>
      <c r="Q216" s="28">
        <v>8.0703729386216491E-2</v>
      </c>
      <c r="R216" s="28">
        <v>1.782170200865786</v>
      </c>
      <c r="S216" s="93">
        <v>1.3051531961887151</v>
      </c>
      <c r="T216" s="93">
        <f>_xlfn.XLOOKUP(B216,'[3]Nur des jours'!$B:$B,'[3]Nur des jours'!$U:$U,"")</f>
        <v>1.0402131077837991</v>
      </c>
      <c r="U216" s="93">
        <v>0.15596775988562725</v>
      </c>
      <c r="V216" s="93">
        <v>0.65615253129699558</v>
      </c>
      <c r="W216" s="93">
        <v>1.0402131077837991</v>
      </c>
      <c r="X216" s="93">
        <v>9.0780548635545175E-2</v>
      </c>
      <c r="Y216" s="93">
        <v>1.7669747141393648</v>
      </c>
      <c r="Z216" s="93">
        <v>0.61941226996315979</v>
      </c>
      <c r="AA216" s="93">
        <v>1.8390641006982791</v>
      </c>
      <c r="AB216" s="93">
        <v>2.1537997277653647</v>
      </c>
      <c r="AC216" s="93">
        <f>_xlfn.XLOOKUP(B216,'[3]Nur des jours'!$B:$B,'[3]Nur des jours'!$N:$N,"")</f>
        <v>1.0775954319370609</v>
      </c>
      <c r="AD216" s="93">
        <v>1.0775954319370609</v>
      </c>
      <c r="AE216" s="93">
        <v>0.16060488024815012</v>
      </c>
      <c r="AF216" s="93">
        <v>0.31942625266456071</v>
      </c>
      <c r="AG216" s="93"/>
      <c r="AH216" s="93">
        <v>1.8198913915070785</v>
      </c>
      <c r="AI216" s="93">
        <v>2.4111093126146539</v>
      </c>
      <c r="AJ216" s="93">
        <v>3.0449281903771022</v>
      </c>
      <c r="AK216" s="93">
        <v>0.86937226807801848</v>
      </c>
      <c r="AL216" s="93">
        <v>1.8198913915070785</v>
      </c>
      <c r="AM216" s="49" t="s">
        <v>5559</v>
      </c>
      <c r="AN216" s="49"/>
      <c r="AO216" s="48" t="str" cm="1">
        <f t="array" ref="AO216">IFERROR(_xlfn.IFS(
AQ216="MPR ISSUE","PDH",
AQ216="BSS Hardware Issue","BSS",
AQ216="Sites strategiques, MLL, Pylone, etc.","ENVTECH",
AQ216="AKTIVCO DEFAUT GE &amp; POWER Cabinet","AKTIVCO",
AQ216="AKTIVCO Coupure ENEO &amp; Baisse de tension","AKTIVCO GRID ONLY",
AQ216="Coupure ENEO &amp; Baisse de tension","IHS GRID ONLY",
AQ216="Defaut GE &amp; POWER Cabinet","IHS",
AQ216="Sharing","Partners",
AQ216="Sites strategiques &amp; DataCenter","SST &amp; DC",
AQ216="Exclu","Exclu",
AQ216="SAT","SAT",
AQ216="SPARE-ISSUE","SPARE-ISSUE",
AQ216="Fiber CAmtel","TRANS_FO_CAMTEL",
AQ216="Fiber AOF","Fiber AOF",
AQ216="Projet OCM (HUAWEI)","TRAVAUX-HUAWEI",
AQ216="Projet OCM (NOKIA)","TRAVAUX-NOKIA",
AQ216="ACCESS-ISSUE","ACCESS-ISSUE",
AQ216="Projet OCM (ZTE, NOKIA, autres projets)","TRAVAUX OCM",
AQ216="No root CAuse","No root cause",
AQ216="ODU HS","PDH",
AQ216="IP &amp; VLAN","PDH",
AQ216="Warehouse HUAWEI","SPARE-ISSUE",
AQ216="SPARE-HS","SPARE-ISSUE",
AQ216="Power Telco","BSS",AQ216="no impacts","no impacts"
),"")</f>
        <v>No root cause</v>
      </c>
      <c r="AP216" s="48" t="str" cm="1">
        <f t="array" ref="AP216">IFERROR(_xlfn.IFS(
AQ216="MPR ISSUE","TX ISSUE",
AQ216="BSS Hardware Issue","RAN ISSUE",
AQ216="Sites strategiques, MLL, Pylone, etc.","ENVTECH",
AQ216="AKTIVCO DEFAUT GE &amp; POWER Cabinet","POWER ISSUE",
AQ216="AKTIVCO Coupure ENEO &amp; Baisse de tension","POWER ISSUE",
AQ216="Coupure ENEO &amp; Baisse de tension","POWER ISSUE",
AQ216="Defaut GE &amp; POWER Cabinet","POWER ISSUE",
AQ216="Sharing","POWER ISSUE",
AQ216="Sites strategiques &amp; DataCenter","POWER ISSUE",
AQ216="Exclu","Exclu",
AQ216="SAT","TX ISSUE",
AQ216="SPARE-ISSUE","SPARE-ISSUE",
AQ216="Fiber CAmtel","TX ISSUE",
AQ216="Fiber AOF","TX ISSUE",
AQ216="Projet OCM (HUAWEI)","TRAVAUX-HUAWEI",
AQ216="Projet OCM (NOKIA)","TRAVAUX -NOKIA",
AQ216="ACCESS-ISSUE","ACCESS-ISSUE",
AQ216="Projet OCM (ZTE, NOKIA, autres projets)","TRAVAUX OCM",
AQ216="No root CAuse","No root cause",
AQ216="ODU HS","TX ISSUE",
AQ216="IP &amp; VLAN","TX ISSUE",
AQ216="Warehouse HUAWEI","SPARE-ISSUE",
AQ216="SPARE-HS","SPARE-ISSUE",
AQ216="Power Telco","RAN ISSUE",AQ216="no impacts","no impacts"
),"")</f>
        <v>No root cause</v>
      </c>
      <c r="AQ216" s="126" t="s">
        <v>5344</v>
      </c>
      <c r="AR216" s="48" t="str" cm="1">
        <f t="array" ref="AR216">IFERROR(_xlfn.IFS(
AQ216="MPR ISSUE","ACTIVE",
AQ216="BSS Hardware Issue","ACTIVE",
AQ216="Sites strategiques, MLL, Pylone, etc.","PASSIVE",
AQ216="AKTIVCO DEFAUT GE &amp; POWER Cabinet","PASSIVE",
AQ216="AKTIVCO Coupure ENEO &amp; Baisse de tension","PASSIVE",
AQ216="Coupure ENEO &amp; Baisse de tension","PASSIVE",
AQ216="Defaut GE &amp; POWER Cabinet","PASSIVE",
AQ216="Sharing","PASSIVE",
AQ216="Sites strategiques &amp; DataCenter","PASSIVE",
AQ216="Exclu","Exclu",
AQ216="SAT","ACTIVE",
AQ216="SPARE-ISSUE","SPARE-ISSUE",
AQ216="Fiber CAmtel","ACTIVE",
AQ216="Fiber AOF","ACTIVE",
AQ216="Projet OCM (HUAWEI)","PLANNED WORKS",
AQ216="Projet OCM (NOKIA)","PLANNED WORKS",
AQ216="ACCESS-ISSUE","ACCESS-ISSUE",
AQ216="Projet OCM (ZTE, NOKIA, autres projets)","PLANNED WORKS",
AQ216="No root CAuse","No root cause",
AQ216="ODU HS","ACTIVE",
AQ216="IP &amp; VLAN","ACTIVE",
AQ216="Warehouse HUAWEI","SPARE-ISSUE",
AQ216="SPARE-HS","SPARE-ISSUE",
AQ216="Power Telco","ACTIVE", AQ216="no impacts","no impacts"
),"")</f>
        <v>No root cause</v>
      </c>
      <c r="AS216" s="92" t="s">
        <v>5537</v>
      </c>
      <c r="AT216" s="98" t="s">
        <v>82</v>
      </c>
      <c r="AV216" s="17" t="s">
        <v>5537</v>
      </c>
      <c r="AW216" s="7" t="s">
        <v>5537</v>
      </c>
      <c r="AX216" s="6" t="s">
        <v>5537</v>
      </c>
      <c r="AY216" s="7"/>
      <c r="AZ216" s="3" t="s">
        <v>5537</v>
      </c>
      <c r="BA216" s="18" t="s">
        <v>5537</v>
      </c>
      <c r="BB216" s="18" t="s">
        <v>5537</v>
      </c>
      <c r="BC216" s="18" t="s">
        <v>5537</v>
      </c>
      <c r="BD216" s="18" t="s">
        <v>5537</v>
      </c>
      <c r="BE216" s="18" t="s">
        <v>5537</v>
      </c>
      <c r="BF216" s="18" t="s">
        <v>5537</v>
      </c>
      <c r="BG216" s="18" t="s">
        <v>5537</v>
      </c>
      <c r="BH216" s="18" t="s">
        <v>5537</v>
      </c>
      <c r="BI216" s="18" t="s">
        <v>5537</v>
      </c>
      <c r="BJ216" s="18" t="s">
        <v>5537</v>
      </c>
      <c r="BK216" s="18" t="s">
        <v>5537</v>
      </c>
      <c r="BL216" s="9" t="s">
        <v>5537</v>
      </c>
      <c r="BM216" s="14" t="s">
        <v>5537</v>
      </c>
      <c r="BN216" s="14" t="s">
        <v>5537</v>
      </c>
      <c r="BO216" s="14" t="str">
        <f>_xlfn.XLOOKUP(B216,'[4]cell downs 18042026 17h'!$B:$B,'[4]cell downs 18042026 17h'!$B:$B,"")</f>
        <v/>
      </c>
      <c r="BP216" s="14" t="str">
        <f>_xlfn.XLOOKUP(B216,'[5]Cells Huawei 19042026 15h'!$B:$B,'[5]Cells Huawei 19042026 15h'!$B:$B,"")</f>
        <v/>
      </c>
      <c r="BQ216" s="9" t="str">
        <f>_xlfn.XLOOKUP(B216,'[6]cells down 19042026 9H40'!$B:$B,'[6]cells down 19042026 9H40'!$B:$B,"")</f>
        <v/>
      </c>
      <c r="BR216" s="9" t="s">
        <v>82</v>
      </c>
      <c r="BS216" s="9" t="s">
        <v>5537</v>
      </c>
      <c r="BT216" s="108"/>
    </row>
    <row r="217" spans="1:72" s="9" customFormat="1" ht="14" customHeight="1" x14ac:dyDescent="0.35">
      <c r="A217" s="1" t="s">
        <v>39</v>
      </c>
      <c r="B217" s="1" t="s">
        <v>40</v>
      </c>
      <c r="C217" s="3" t="str">
        <f>_xlfn.XLOOKUP(B217,'[1]daily break down'!$D:$D,'[1]daily break down'!$E:$E,"")</f>
        <v>Douala</v>
      </c>
      <c r="D217" s="1" t="s">
        <v>21</v>
      </c>
      <c r="E217" s="1" t="s">
        <v>30</v>
      </c>
      <c r="F217" s="3" t="s">
        <v>31</v>
      </c>
      <c r="G217" s="1" t="s">
        <v>32</v>
      </c>
      <c r="H217" s="34" t="str">
        <f>_xlfn.XLOOKUP(B217,[2]CALCULATION!$B:$B,[2]CALCULATION!$H:$H,"")</f>
        <v>ZTE</v>
      </c>
      <c r="I217" s="28">
        <v>12.115404371163676</v>
      </c>
      <c r="J217" s="28">
        <v>16.309786749535569</v>
      </c>
      <c r="K217" s="28">
        <v>19.51876321579303</v>
      </c>
      <c r="L217" s="28">
        <v>8.0257852428281592E-4</v>
      </c>
      <c r="M217" s="28">
        <v>4.0680386835714657</v>
      </c>
      <c r="N217" s="28">
        <v>0</v>
      </c>
      <c r="O217" s="28">
        <v>0.77509466859570908</v>
      </c>
      <c r="P217" s="28">
        <v>1.4386309223161071</v>
      </c>
      <c r="Q217" s="28">
        <v>1.985525763840734</v>
      </c>
      <c r="R217" s="28">
        <v>3.9221655780134856</v>
      </c>
      <c r="S217" s="93">
        <v>29.469541966652706</v>
      </c>
      <c r="T217" s="93">
        <f>_xlfn.XLOOKUP(B217,'[3]Nur des jours'!$B:$B,'[3]Nur des jours'!$U:$U,"")</f>
        <v>29.359392522964448</v>
      </c>
      <c r="U217" s="93">
        <v>1.4413953594553019</v>
      </c>
      <c r="V217" s="93">
        <v>14.409102453250691</v>
      </c>
      <c r="W217" s="93">
        <v>29.359392522964448</v>
      </c>
      <c r="X217" s="93">
        <v>45.25795587173581</v>
      </c>
      <c r="Y217" s="93">
        <v>22.798402262344013</v>
      </c>
      <c r="Z217" s="93">
        <v>0</v>
      </c>
      <c r="AA217" s="93">
        <v>8.1174753804578934</v>
      </c>
      <c r="AB217" s="93">
        <v>3.7434580932731794</v>
      </c>
      <c r="AC217" s="93">
        <f>_xlfn.XLOOKUP(B217,'[3]Nur des jours'!$B:$B,'[3]Nur des jours'!$N:$N,"")</f>
        <v>10.070434291291059</v>
      </c>
      <c r="AD217" s="93">
        <v>10.070434291291059</v>
      </c>
      <c r="AE217" s="93">
        <v>15.832288197743935</v>
      </c>
      <c r="AF217" s="93">
        <v>1.936336617841355</v>
      </c>
      <c r="AG217" s="93"/>
      <c r="AH217" s="93">
        <v>1.8086374570888026</v>
      </c>
      <c r="AI217" s="93">
        <v>0.4767264566822137</v>
      </c>
      <c r="AJ217" s="93">
        <v>0.45114769593792903</v>
      </c>
      <c r="AK217" s="93">
        <v>3.0472489805567062</v>
      </c>
      <c r="AL217" s="93">
        <v>1.8086374570888026</v>
      </c>
      <c r="AM217" s="49" t="s">
        <v>5559</v>
      </c>
      <c r="AN217" s="49"/>
      <c r="AO217" s="48" t="str" cm="1">
        <f t="array" ref="AO217">IFERROR(_xlfn.IFS(
AQ217="MPR ISSUE","PDH",
AQ217="BSS Hardware Issue","BSS",
AQ217="Sites strategiques, MLL, Pylone, etc.","ENVTECH",
AQ217="AKTIVCO DEFAUT GE &amp; POWER Cabinet","AKTIVCO",
AQ217="AKTIVCO Coupure ENEO &amp; Baisse de tension","AKTIVCO GRID ONLY",
AQ217="Coupure ENEO &amp; Baisse de tension","IHS GRID ONLY",
AQ217="Defaut GE &amp; POWER Cabinet","IHS",
AQ217="Sharing","Partners",
AQ217="Sites strategiques &amp; DataCenter","SST &amp; DC",
AQ217="Exclu","Exclu",
AQ217="SAT","SAT",
AQ217="SPARE-ISSUE","SPARE-ISSUE",
AQ217="Fiber CAmtel","TRANS_FO_CAMTEL",
AQ217="Fiber AOF","Fiber AOF",
AQ217="Projet OCM (HUAWEI)","TRAVAUX-HUAWEI",
AQ217="Projet OCM (NOKIA)","TRAVAUX-NOKIA",
AQ217="ACCESS-ISSUE","ACCESS-ISSUE",
AQ217="Projet OCM (ZTE, NOKIA, autres projets)","TRAVAUX OCM",
AQ217="No root CAuse","No root cause",
AQ217="ODU HS","PDH",
AQ217="IP &amp; VLAN","PDH",
AQ217="Warehouse HUAWEI","SPARE-ISSUE",
AQ217="SPARE-HS","SPARE-ISSUE",
AQ217="Power Telco","BSS",AQ217="no impacts","no impacts"
),"")</f>
        <v>AKTIVCO GRID ONLY</v>
      </c>
      <c r="AP217" s="48" t="str" cm="1">
        <f t="array" ref="AP217">IFERROR(_xlfn.IFS(
AQ217="MPR ISSUE","TX ISSUE",
AQ217="BSS Hardware Issue","RAN ISSUE",
AQ217="Sites strategiques, MLL, Pylone, etc.","ENVTECH",
AQ217="AKTIVCO DEFAUT GE &amp; POWER Cabinet","POWER ISSUE",
AQ217="AKTIVCO Coupure ENEO &amp; Baisse de tension","POWER ISSUE",
AQ217="Coupure ENEO &amp; Baisse de tension","POWER ISSUE",
AQ217="Defaut GE &amp; POWER Cabinet","POWER ISSUE",
AQ217="Sharing","POWER ISSUE",
AQ217="Sites strategiques &amp; DataCenter","POWER ISSUE",
AQ217="Exclu","Exclu",
AQ217="SAT","TX ISSUE",
AQ217="SPARE-ISSUE","SPARE-ISSUE",
AQ217="Fiber CAmtel","TX ISSUE",
AQ217="Fiber AOF","TX ISSUE",
AQ217="Projet OCM (HUAWEI)","TRAVAUX-HUAWEI",
AQ217="Projet OCM (NOKIA)","TRAVAUX -NOKIA",
AQ217="ACCESS-ISSUE","ACCESS-ISSUE",
AQ217="Projet OCM (ZTE, NOKIA, autres projets)","TRAVAUX OCM",
AQ217="No root CAuse","No root cause",
AQ217="ODU HS","TX ISSUE",
AQ217="IP &amp; VLAN","TX ISSUE",
AQ217="Warehouse HUAWEI","SPARE-ISSUE",
AQ217="SPARE-HS","SPARE-ISSUE",
AQ217="Power Telco","RAN ISSUE",AQ217="no impacts","no impacts"
),"")</f>
        <v>POWER ISSUE</v>
      </c>
      <c r="AQ217" s="67" t="s">
        <v>5327</v>
      </c>
      <c r="AR217" s="48" t="str" cm="1">
        <f t="array" ref="AR217">IFERROR(_xlfn.IFS(
AQ217="MPR ISSUE","ACTIVE",
AQ217="BSS Hardware Issue","ACTIVE",
AQ217="Sites strategiques, MLL, Pylone, etc.","PASSIVE",
AQ217="AKTIVCO DEFAUT GE &amp; POWER Cabinet","PASSIVE",
AQ217="AKTIVCO Coupure ENEO &amp; Baisse de tension","PASSIVE",
AQ217="Coupure ENEO &amp; Baisse de tension","PASSIVE",
AQ217="Defaut GE &amp; POWER Cabinet","PASSIVE",
AQ217="Sharing","PASSIVE",
AQ217="Sites strategiques &amp; DataCenter","PASSIVE",
AQ217="Exclu","Exclu",
AQ217="SAT","ACTIVE",
AQ217="SPARE-ISSUE","SPARE-ISSUE",
AQ217="Fiber CAmtel","ACTIVE",
AQ217="Fiber AOF","ACTIVE",
AQ217="Projet OCM (HUAWEI)","PLANNED WORKS",
AQ217="Projet OCM (NOKIA)","PLANNED WORKS",
AQ217="ACCESS-ISSUE","ACCESS-ISSUE",
AQ217="Projet OCM (ZTE, NOKIA, autres projets)","PLANNED WORKS",
AQ217="No root CAuse","No root cause",
AQ217="ODU HS","ACTIVE",
AQ217="IP &amp; VLAN","ACTIVE",
AQ217="Warehouse HUAWEI","SPARE-ISSUE",
AQ217="SPARE-HS","SPARE-ISSUE",
AQ217="Power Telco","ACTIVE", AQ217="no impacts","no impacts"
),"")</f>
        <v>PASSIVE</v>
      </c>
      <c r="AS217" s="92" t="s">
        <v>5680</v>
      </c>
      <c r="AT217" s="98" t="s">
        <v>40</v>
      </c>
      <c r="AV217" s="17" t="s">
        <v>5537</v>
      </c>
      <c r="AW217" s="7" t="s">
        <v>5537</v>
      </c>
      <c r="AX217" s="6" t="s">
        <v>5537</v>
      </c>
      <c r="AY217" s="7"/>
      <c r="AZ217" s="3" t="s">
        <v>5537</v>
      </c>
      <c r="BA217" s="18" t="s">
        <v>5537</v>
      </c>
      <c r="BB217" s="18" t="s">
        <v>5537</v>
      </c>
      <c r="BC217" s="18" t="s">
        <v>5537</v>
      </c>
      <c r="BD217" s="18" t="s">
        <v>5537</v>
      </c>
      <c r="BE217" s="18" t="s">
        <v>5537</v>
      </c>
      <c r="BF217" s="18" t="s">
        <v>5537</v>
      </c>
      <c r="BG217" s="18" t="s">
        <v>5537</v>
      </c>
      <c r="BH217" s="18" t="s">
        <v>5537</v>
      </c>
      <c r="BI217" s="18" t="s">
        <v>5537</v>
      </c>
      <c r="BJ217" s="18" t="s">
        <v>5537</v>
      </c>
      <c r="BK217" s="18" t="s">
        <v>5537</v>
      </c>
      <c r="BL217" s="9" t="s">
        <v>5680</v>
      </c>
      <c r="BM217" s="14" t="s">
        <v>5537</v>
      </c>
      <c r="BN217" s="14" t="s">
        <v>5537</v>
      </c>
      <c r="BO217" s="14" t="str">
        <f>_xlfn.XLOOKUP(B217,'[4]cell downs 18042026 17h'!$B:$B,'[4]cell downs 18042026 17h'!$B:$B,"")</f>
        <v/>
      </c>
      <c r="BP217" s="14" t="str">
        <f>_xlfn.XLOOKUP(B217,'[5]Cells Huawei 19042026 15h'!$B:$B,'[5]Cells Huawei 19042026 15h'!$B:$B,"")</f>
        <v/>
      </c>
      <c r="BQ217" s="9" t="str">
        <f>_xlfn.XLOOKUP(B217,'[6]cells down 19042026 9H40'!$B:$B,'[6]cells down 19042026 9H40'!$B:$B,"")</f>
        <v/>
      </c>
      <c r="BR217" s="9" t="s">
        <v>5537</v>
      </c>
      <c r="BS217" s="9" t="s">
        <v>66</v>
      </c>
      <c r="BT217" s="108"/>
    </row>
    <row r="218" spans="1:72" s="9" customFormat="1" x14ac:dyDescent="0.35">
      <c r="A218" s="1" t="s">
        <v>799</v>
      </c>
      <c r="B218" s="8" t="s">
        <v>800</v>
      </c>
      <c r="C218" s="3" t="str">
        <f>_xlfn.XLOOKUP(B218,'[1]daily break down'!$D:$D,'[1]daily break down'!$E:$E,"")</f>
        <v>CENTRE</v>
      </c>
      <c r="D218" s="1" t="s">
        <v>11</v>
      </c>
      <c r="E218" s="1" t="s">
        <v>12</v>
      </c>
      <c r="F218" s="3" t="s">
        <v>226</v>
      </c>
      <c r="G218" s="1" t="s">
        <v>799</v>
      </c>
      <c r="H218" s="33" t="str">
        <f>_xlfn.XLOOKUP(B218,[2]CALCULATION!$B:$B,[2]CALCULATION!$H:$H,"")</f>
        <v>NOKIA</v>
      </c>
      <c r="I218" s="28">
        <v>0.69790444963801945</v>
      </c>
      <c r="J218" s="28">
        <v>0.92289396261196832</v>
      </c>
      <c r="K218" s="28">
        <v>0.96104319513287872</v>
      </c>
      <c r="L218" s="28">
        <v>0.75988134679097008</v>
      </c>
      <c r="M218" s="28">
        <v>0.54238256671032703</v>
      </c>
      <c r="N218" s="28">
        <v>0.60979916275008361</v>
      </c>
      <c r="O218" s="28">
        <v>0.76715805874446752</v>
      </c>
      <c r="P218" s="28">
        <v>0.69899238941538033</v>
      </c>
      <c r="Q218" s="28">
        <v>0.86728418841832788</v>
      </c>
      <c r="R218" s="28">
        <v>0.88497658610918506</v>
      </c>
      <c r="S218" s="93">
        <v>0.84046023062896469</v>
      </c>
      <c r="T218" s="93">
        <f>_xlfn.XLOOKUP(B218,'[3]Nur des jours'!$B:$B,'[3]Nur des jours'!$U:$U,"")</f>
        <v>2.9975416128047305</v>
      </c>
      <c r="U218" s="93">
        <v>0.77154548801054701</v>
      </c>
      <c r="V218" s="93">
        <v>0.59663687495184503</v>
      </c>
      <c r="W218" s="93">
        <v>2.9975416128047301</v>
      </c>
      <c r="X218" s="93">
        <v>18.490071568602271</v>
      </c>
      <c r="Y218" s="93">
        <v>14.623747620800556</v>
      </c>
      <c r="Z218" s="93">
        <v>1.3122158872024039</v>
      </c>
      <c r="AA218" s="93">
        <v>1.6320523466682642</v>
      </c>
      <c r="AB218" s="93">
        <v>0.95569267163765959</v>
      </c>
      <c r="AC218" s="93">
        <f>_xlfn.XLOOKUP(B218,'[3]Nur des jours'!$B:$B,'[3]Nur des jours'!$N:$N,"")</f>
        <v>1.048756110297832</v>
      </c>
      <c r="AD218" s="93">
        <v>1.048756110297832</v>
      </c>
      <c r="AE218" s="93">
        <v>2.0588814409601839</v>
      </c>
      <c r="AF218" s="93">
        <v>2.0128669389013027</v>
      </c>
      <c r="AG218" s="93"/>
      <c r="AH218" s="93">
        <v>1.7156275236635823</v>
      </c>
      <c r="AI218" s="93">
        <v>0.57926573384650426</v>
      </c>
      <c r="AJ218" s="93">
        <v>4.8640224269068488</v>
      </c>
      <c r="AK218" s="93">
        <v>0</v>
      </c>
      <c r="AL218" s="93">
        <v>1.7156275236635823</v>
      </c>
      <c r="AM218" s="49" t="s">
        <v>5559</v>
      </c>
      <c r="AN218" s="49"/>
      <c r="AO218" s="48" t="str" cm="1">
        <f t="array" ref="AO218">IFERROR(_xlfn.IFS(
AQ218="MPR ISSUE","PDH",
AQ218="BSS Hardware Issue","BSS",
AQ218="Sites strategiques, MLL, Pylone, etc.","ENVTECH",
AQ218="AKTIVCO DEFAUT GE &amp; POWER Cabinet","AKTIVCO",
AQ218="AKTIVCO Coupure ENEO &amp; Baisse de tension","AKTIVCO GRID ONLY",
AQ218="Coupure ENEO &amp; Baisse de tension","IHS GRID ONLY",
AQ218="Defaut GE &amp; POWER Cabinet","IHS",
AQ218="Sharing","Partners",
AQ218="Sites strategiques &amp; DataCenter","SST &amp; DC",
AQ218="Exclu","Exclu",
AQ218="SAT","SAT",
AQ218="SPARE-ISSUE","SPARE-ISSUE",
AQ218="Fiber CAmtel","TRANS_FO_CAMTEL",
AQ218="Fiber AOF","Fiber AOF",
AQ218="Projet OCM (HUAWEI)","TRAVAUX-HUAWEI",
AQ218="Projet OCM (NOKIA)","TRAVAUX-NOKIA",
AQ218="ACCESS-ISSUE","ACCESS-ISSUE",
AQ218="Projet OCM (ZTE, NOKIA, autres projets)","TRAVAUX OCM",
AQ218="No root CAuse","No root cause",
AQ218="ODU HS","PDH",
AQ218="IP &amp; VLAN","PDH",
AQ218="Warehouse HUAWEI","SPARE-ISSUE",
AQ218="SPARE-HS","SPARE-ISSUE",
AQ218="Power Telco","BSS",AQ218="no impacts","no impacts"
),"")</f>
        <v>No root cause</v>
      </c>
      <c r="AP218" s="48" t="str" cm="1">
        <f t="array" ref="AP218">IFERROR(_xlfn.IFS(
AQ218="MPR ISSUE","TX ISSUE",
AQ218="BSS Hardware Issue","RAN ISSUE",
AQ218="Sites strategiques, MLL, Pylone, etc.","ENVTECH",
AQ218="AKTIVCO DEFAUT GE &amp; POWER Cabinet","POWER ISSUE",
AQ218="AKTIVCO Coupure ENEO &amp; Baisse de tension","POWER ISSUE",
AQ218="Coupure ENEO &amp; Baisse de tension","POWER ISSUE",
AQ218="Defaut GE &amp; POWER Cabinet","POWER ISSUE",
AQ218="Sharing","POWER ISSUE",
AQ218="Sites strategiques &amp; DataCenter","POWER ISSUE",
AQ218="Exclu","Exclu",
AQ218="SAT","TX ISSUE",
AQ218="SPARE-ISSUE","SPARE-ISSUE",
AQ218="Fiber CAmtel","TX ISSUE",
AQ218="Fiber AOF","TX ISSUE",
AQ218="Projet OCM (HUAWEI)","TRAVAUX-HUAWEI",
AQ218="Projet OCM (NOKIA)","TRAVAUX -NOKIA",
AQ218="ACCESS-ISSUE","ACCESS-ISSUE",
AQ218="Projet OCM (ZTE, NOKIA, autres projets)","TRAVAUX OCM",
AQ218="No root CAuse","No root cause",
AQ218="ODU HS","TX ISSUE",
AQ218="IP &amp; VLAN","TX ISSUE",
AQ218="Warehouse HUAWEI","SPARE-ISSUE",
AQ218="SPARE-HS","SPARE-ISSUE",
AQ218="Power Telco","RAN ISSUE",AQ218="no impacts","no impacts"
),"")</f>
        <v>No root cause</v>
      </c>
      <c r="AQ218" s="67" t="s">
        <v>5344</v>
      </c>
      <c r="AR218" s="48" t="str" cm="1">
        <f t="array" ref="AR218">IFERROR(_xlfn.IFS(
AQ218="MPR ISSUE","ACTIVE",
AQ218="BSS Hardware Issue","ACTIVE",
AQ218="Sites strategiques, MLL, Pylone, etc.","PASSIVE",
AQ218="AKTIVCO DEFAUT GE &amp; POWER Cabinet","PASSIVE",
AQ218="AKTIVCO Coupure ENEO &amp; Baisse de tension","PASSIVE",
AQ218="Coupure ENEO &amp; Baisse de tension","PASSIVE",
AQ218="Defaut GE &amp; POWER Cabinet","PASSIVE",
AQ218="Sharing","PASSIVE",
AQ218="Sites strategiques &amp; DataCenter","PASSIVE",
AQ218="Exclu","Exclu",
AQ218="SAT","ACTIVE",
AQ218="SPARE-ISSUE","SPARE-ISSUE",
AQ218="Fiber CAmtel","ACTIVE",
AQ218="Fiber AOF","ACTIVE",
AQ218="Projet OCM (HUAWEI)","PLANNED WORKS",
AQ218="Projet OCM (NOKIA)","PLANNED WORKS",
AQ218="ACCESS-ISSUE","ACCESS-ISSUE",
AQ218="Projet OCM (ZTE, NOKIA, autres projets)","PLANNED WORKS",
AQ218="No root CAuse","No root cause",
AQ218="ODU HS","ACTIVE",
AQ218="IP &amp; VLAN","ACTIVE",
AQ218="Warehouse HUAWEI","SPARE-ISSUE",
AQ218="SPARE-HS","SPARE-ISSUE",
AQ218="Power Telco","ACTIVE", AQ218="no impacts","no impacts"
),"")</f>
        <v>No root cause</v>
      </c>
      <c r="AS218" s="92" t="s">
        <v>5679</v>
      </c>
      <c r="AT218" s="98" t="s">
        <v>800</v>
      </c>
      <c r="AV218" s="17" t="s">
        <v>5537</v>
      </c>
      <c r="AW218" s="7" t="s">
        <v>5537</v>
      </c>
      <c r="AX218" s="6" t="s">
        <v>5537</v>
      </c>
      <c r="AY218" s="7"/>
      <c r="AZ218" s="3" t="s">
        <v>5537</v>
      </c>
      <c r="BA218" s="18" t="s">
        <v>5537</v>
      </c>
      <c r="BB218" s="18" t="s">
        <v>5537</v>
      </c>
      <c r="BC218" s="18" t="s">
        <v>5537</v>
      </c>
      <c r="BD218" s="18" t="s">
        <v>5537</v>
      </c>
      <c r="BE218" s="18" t="s">
        <v>5537</v>
      </c>
      <c r="BF218" s="18" t="s">
        <v>5537</v>
      </c>
      <c r="BG218" s="18" t="s">
        <v>5537</v>
      </c>
      <c r="BH218" s="18" t="s">
        <v>5537</v>
      </c>
      <c r="BI218" s="18" t="s">
        <v>5537</v>
      </c>
      <c r="BJ218" s="18" t="s">
        <v>5537</v>
      </c>
      <c r="BK218" s="18" t="s">
        <v>5537</v>
      </c>
      <c r="BL218" s="9" t="s">
        <v>5679</v>
      </c>
      <c r="BM218" s="14" t="s">
        <v>5537</v>
      </c>
      <c r="BN218" s="14" t="s">
        <v>5537</v>
      </c>
      <c r="BO218" s="14" t="str">
        <f>_xlfn.XLOOKUP(B218,'[4]cell downs 18042026 17h'!$B:$B,'[4]cell downs 18042026 17h'!$B:$B,"")</f>
        <v/>
      </c>
      <c r="BP218" s="14" t="str">
        <f>_xlfn.XLOOKUP(B218,'[5]Cells Huawei 19042026 15h'!$B:$B,'[5]Cells Huawei 19042026 15h'!$B:$B,"")</f>
        <v/>
      </c>
      <c r="BQ218" s="9" t="str">
        <f>_xlfn.XLOOKUP(B218,'[6]cells down 19042026 9H40'!$B:$B,'[6]cells down 19042026 9H40'!$B:$B,"")</f>
        <v/>
      </c>
      <c r="BR218" s="9" t="s">
        <v>800</v>
      </c>
      <c r="BS218" s="9" t="s">
        <v>5459</v>
      </c>
      <c r="BT218" s="108"/>
    </row>
    <row r="219" spans="1:72" s="9" customFormat="1" x14ac:dyDescent="0.35">
      <c r="A219" s="1" t="s">
        <v>2870</v>
      </c>
      <c r="B219" s="8" t="s">
        <v>2871</v>
      </c>
      <c r="C219" s="3" t="str">
        <f>_xlfn.XLOOKUP(B219,'[1]daily break down'!$D:$D,'[1]daily break down'!$E:$E,"")</f>
        <v>Douala</v>
      </c>
      <c r="D219" s="1" t="s">
        <v>21</v>
      </c>
      <c r="E219" s="1" t="s">
        <v>36</v>
      </c>
      <c r="F219" s="3" t="s">
        <v>31</v>
      </c>
      <c r="G219" s="1" t="s">
        <v>32</v>
      </c>
      <c r="H219" s="34" t="str">
        <f>_xlfn.XLOOKUP(B219,[2]CALCULATION!$B:$B,[2]CALCULATION!$H:$H,"")</f>
        <v>ZTE</v>
      </c>
      <c r="I219" s="28">
        <v>0</v>
      </c>
      <c r="J219" s="28">
        <v>0</v>
      </c>
      <c r="K219" s="28">
        <v>0</v>
      </c>
      <c r="L219" s="28">
        <v>2.3167766734297483E-2</v>
      </c>
      <c r="M219" s="28">
        <v>7.1643509600980121E-2</v>
      </c>
      <c r="N219" s="28">
        <v>0</v>
      </c>
      <c r="O219" s="28">
        <v>2.4344881903245626E-2</v>
      </c>
      <c r="P219" s="28">
        <v>0</v>
      </c>
      <c r="Q219" s="28">
        <v>0</v>
      </c>
      <c r="R219" s="28">
        <v>0</v>
      </c>
      <c r="S219" s="93">
        <v>0</v>
      </c>
      <c r="T219" s="93">
        <f>_xlfn.XLOOKUP(B219,'[3]Nur des jours'!$B:$B,'[3]Nur des jours'!$U:$U,"")</f>
        <v>0</v>
      </c>
      <c r="U219" s="93">
        <v>0</v>
      </c>
      <c r="V219" s="93">
        <v>0</v>
      </c>
      <c r="W219" s="93">
        <v>0</v>
      </c>
      <c r="X219" s="93">
        <v>0</v>
      </c>
      <c r="Y219" s="93">
        <v>0</v>
      </c>
      <c r="Z219" s="93">
        <v>0</v>
      </c>
      <c r="AA219" s="93">
        <v>0</v>
      </c>
      <c r="AB219" s="93">
        <v>0</v>
      </c>
      <c r="AC219" s="93">
        <f>_xlfn.XLOOKUP(B219,'[3]Nur des jours'!$B:$B,'[3]Nur des jours'!$N:$N,"")</f>
        <v>0</v>
      </c>
      <c r="AD219" s="93">
        <v>0</v>
      </c>
      <c r="AE219" s="93">
        <v>21.263051710312673</v>
      </c>
      <c r="AF219" s="93">
        <v>8.5498690191848361</v>
      </c>
      <c r="AG219" s="93"/>
      <c r="AH219" s="93">
        <v>1.6881971732114271</v>
      </c>
      <c r="AI219" s="93">
        <v>0.90074697552845828</v>
      </c>
      <c r="AJ219" s="93">
        <v>0.77266746228464611</v>
      </c>
      <c r="AK219" s="93">
        <v>2.4932037113645777</v>
      </c>
      <c r="AL219" s="93">
        <v>1.6881971732114271</v>
      </c>
      <c r="AM219" s="49" t="s">
        <v>5559</v>
      </c>
      <c r="AN219" s="49"/>
      <c r="AO219" s="48" t="str" cm="1">
        <f t="array" ref="AO219">IFERROR(_xlfn.IFS(
AQ219="MPR ISSUE","PDH",
AQ219="BSS Hardware Issue","BSS",
AQ219="Sites strategiques, MLL, Pylone, etc.","ENVTECH",
AQ219="AKTIVCO DEFAUT GE &amp; POWER Cabinet","AKTIVCO",
AQ219="AKTIVCO Coupure ENEO &amp; Baisse de tension","AKTIVCO GRID ONLY",
AQ219="Coupure ENEO &amp; Baisse de tension","IHS GRID ONLY",
AQ219="Defaut GE &amp; POWER Cabinet","IHS",
AQ219="Sharing","Partners",
AQ219="Sites strategiques &amp; DataCenter","SST &amp; DC",
AQ219="Exclu","Exclu",
AQ219="SAT","SAT",
AQ219="SPARE-ISSUE","SPARE-ISSUE",
AQ219="Fiber CAmtel","TRANS_FO_CAMTEL",
AQ219="Fiber AOF","Fiber AOF",
AQ219="Projet OCM (HUAWEI)","TRAVAUX-HUAWEI",
AQ219="Projet OCM (NOKIA)","TRAVAUX-NOKIA",
AQ219="ACCESS-ISSUE","ACCESS-ISSUE",
AQ219="Projet OCM (ZTE, NOKIA, autres projets)","TRAVAUX OCM",
AQ219="No root CAuse","No root cause",
AQ219="ODU HS","PDH",
AQ219="IP &amp; VLAN","PDH",
AQ219="Warehouse HUAWEI","SPARE-ISSUE",
AQ219="SPARE-HS","SPARE-ISSUE",
AQ219="Power Telco","BSS",AQ219="no impacts","no impacts"
),"")</f>
        <v>No root cause</v>
      </c>
      <c r="AP219" s="48" t="str" cm="1">
        <f t="array" ref="AP219">IFERROR(_xlfn.IFS(
AQ219="MPR ISSUE","TX ISSUE",
AQ219="BSS Hardware Issue","RAN ISSUE",
AQ219="Sites strategiques, MLL, Pylone, etc.","ENVTECH",
AQ219="AKTIVCO DEFAUT GE &amp; POWER Cabinet","POWER ISSUE",
AQ219="AKTIVCO Coupure ENEO &amp; Baisse de tension","POWER ISSUE",
AQ219="Coupure ENEO &amp; Baisse de tension","POWER ISSUE",
AQ219="Defaut GE &amp; POWER Cabinet","POWER ISSUE",
AQ219="Sharing","POWER ISSUE",
AQ219="Sites strategiques &amp; DataCenter","POWER ISSUE",
AQ219="Exclu","Exclu",
AQ219="SAT","TX ISSUE",
AQ219="SPARE-ISSUE","SPARE-ISSUE",
AQ219="Fiber CAmtel","TX ISSUE",
AQ219="Fiber AOF","TX ISSUE",
AQ219="Projet OCM (HUAWEI)","TRAVAUX-HUAWEI",
AQ219="Projet OCM (NOKIA)","TRAVAUX -NOKIA",
AQ219="ACCESS-ISSUE","ACCESS-ISSUE",
AQ219="Projet OCM (ZTE, NOKIA, autres projets)","TRAVAUX OCM",
AQ219="No root CAuse","No root cause",
AQ219="ODU HS","TX ISSUE",
AQ219="IP &amp; VLAN","TX ISSUE",
AQ219="Warehouse HUAWEI","SPARE-ISSUE",
AQ219="SPARE-HS","SPARE-ISSUE",
AQ219="Power Telco","RAN ISSUE",AQ219="no impacts","no impacts"
),"")</f>
        <v>No root cause</v>
      </c>
      <c r="AQ219" s="67" t="s">
        <v>5344</v>
      </c>
      <c r="AR219" s="48" t="str" cm="1">
        <f t="array" ref="AR219">IFERROR(_xlfn.IFS(
AQ219="MPR ISSUE","ACTIVE",
AQ219="BSS Hardware Issue","ACTIVE",
AQ219="Sites strategiques, MLL, Pylone, etc.","PASSIVE",
AQ219="AKTIVCO DEFAUT GE &amp; POWER Cabinet","PASSIVE",
AQ219="AKTIVCO Coupure ENEO &amp; Baisse de tension","PASSIVE",
AQ219="Coupure ENEO &amp; Baisse de tension","PASSIVE",
AQ219="Defaut GE &amp; POWER Cabinet","PASSIVE",
AQ219="Sharing","PASSIVE",
AQ219="Sites strategiques &amp; DataCenter","PASSIVE",
AQ219="Exclu","Exclu",
AQ219="SAT","ACTIVE",
AQ219="SPARE-ISSUE","SPARE-ISSUE",
AQ219="Fiber CAmtel","ACTIVE",
AQ219="Fiber AOF","ACTIVE",
AQ219="Projet OCM (HUAWEI)","PLANNED WORKS",
AQ219="Projet OCM (NOKIA)","PLANNED WORKS",
AQ219="ACCESS-ISSUE","ACCESS-ISSUE",
AQ219="Projet OCM (ZTE, NOKIA, autres projets)","PLANNED WORKS",
AQ219="No root CAuse","No root cause",
AQ219="ODU HS","ACTIVE",
AQ219="IP &amp; VLAN","ACTIVE",
AQ219="Warehouse HUAWEI","SPARE-ISSUE",
AQ219="SPARE-HS","SPARE-ISSUE",
AQ219="Power Telco","ACTIVE", AQ219="no impacts","no impacts"
),"")</f>
        <v>No root cause</v>
      </c>
      <c r="AS219" s="92" t="s">
        <v>5537</v>
      </c>
      <c r="AT219" s="98" t="s">
        <v>2871</v>
      </c>
      <c r="AV219" s="17" t="s">
        <v>5537</v>
      </c>
      <c r="AW219" s="7" t="s">
        <v>5537</v>
      </c>
      <c r="AX219" s="6" t="s">
        <v>5537</v>
      </c>
      <c r="AY219" s="7"/>
      <c r="AZ219" s="3" t="s">
        <v>5537</v>
      </c>
      <c r="BA219" s="18" t="s">
        <v>5537</v>
      </c>
      <c r="BB219" s="18" t="s">
        <v>5537</v>
      </c>
      <c r="BC219" s="18" t="s">
        <v>5537</v>
      </c>
      <c r="BD219" s="18" t="s">
        <v>5537</v>
      </c>
      <c r="BE219" s="18" t="s">
        <v>5537</v>
      </c>
      <c r="BF219" s="18" t="s">
        <v>5537</v>
      </c>
      <c r="BG219" s="18" t="s">
        <v>5537</v>
      </c>
      <c r="BH219" s="18" t="s">
        <v>5537</v>
      </c>
      <c r="BI219" s="18" t="s">
        <v>5537</v>
      </c>
      <c r="BJ219" s="18" t="s">
        <v>5537</v>
      </c>
      <c r="BK219" s="18" t="s">
        <v>5537</v>
      </c>
      <c r="BL219" s="9" t="s">
        <v>5537</v>
      </c>
      <c r="BM219" s="14" t="s">
        <v>5537</v>
      </c>
      <c r="BN219" s="14" t="s">
        <v>5537</v>
      </c>
      <c r="BO219" s="14" t="str">
        <f>_xlfn.XLOOKUP(B219,'[4]cell downs 18042026 17h'!$B:$B,'[4]cell downs 18042026 17h'!$B:$B,"")</f>
        <v/>
      </c>
      <c r="BP219" s="14" t="str">
        <f>_xlfn.XLOOKUP(B219,'[5]Cells Huawei 19042026 15h'!$B:$B,'[5]Cells Huawei 19042026 15h'!$B:$B,"")</f>
        <v/>
      </c>
      <c r="BQ219" s="9" t="str">
        <f>_xlfn.XLOOKUP(B219,'[6]cells down 19042026 9H40'!$B:$B,'[6]cells down 19042026 9H40'!$B:$B,"")</f>
        <v/>
      </c>
      <c r="BR219" s="9" t="s">
        <v>5537</v>
      </c>
      <c r="BS219" s="9" t="s">
        <v>5537</v>
      </c>
      <c r="BT219" s="108"/>
    </row>
    <row r="220" spans="1:72" s="9" customFormat="1" x14ac:dyDescent="0.35">
      <c r="A220" s="1" t="s">
        <v>717</v>
      </c>
      <c r="B220" s="8" t="s">
        <v>718</v>
      </c>
      <c r="C220" s="3" t="str">
        <f>_xlfn.XLOOKUP(B220,'[1]daily break down'!$D:$D,'[1]daily break down'!$E:$E,"")</f>
        <v>EXTREME-NORD</v>
      </c>
      <c r="D220" s="1" t="s">
        <v>11</v>
      </c>
      <c r="E220" s="1" t="s">
        <v>12</v>
      </c>
      <c r="F220" s="3" t="s">
        <v>55</v>
      </c>
      <c r="G220" s="1" t="s">
        <v>719</v>
      </c>
      <c r="H220" s="33" t="str">
        <f>_xlfn.XLOOKUP(B220,[2]CALCULATION!$B:$B,[2]CALCULATION!$H:$H,"")</f>
        <v>NOKIA</v>
      </c>
      <c r="I220" s="28">
        <v>1.1682652377314372E-2</v>
      </c>
      <c r="J220" s="28">
        <v>0</v>
      </c>
      <c r="K220" s="28">
        <v>0.42077860430528569</v>
      </c>
      <c r="L220" s="28">
        <v>3.9578213822918338</v>
      </c>
      <c r="M220" s="28">
        <v>9.7982573421342131E-2</v>
      </c>
      <c r="N220" s="28">
        <v>3.5670156634766019E-5</v>
      </c>
      <c r="O220" s="28">
        <v>7.1340313269763637E-5</v>
      </c>
      <c r="P220" s="28">
        <v>3.5519095039488113</v>
      </c>
      <c r="Q220" s="28">
        <v>4.530522062934411</v>
      </c>
      <c r="R220" s="28">
        <v>5.3489431493024169</v>
      </c>
      <c r="S220" s="93">
        <v>11.414269835645985</v>
      </c>
      <c r="T220" s="93">
        <f>_xlfn.XLOOKUP(B220,'[3]Nur des jours'!$B:$B,'[3]Nur des jours'!$U:$U,"")</f>
        <v>0.51409036433030431</v>
      </c>
      <c r="U220" s="93">
        <v>0.25367891780749086</v>
      </c>
      <c r="V220" s="93">
        <v>2.6771495058555347E-2</v>
      </c>
      <c r="W220" s="93">
        <v>0.51409036433030442</v>
      </c>
      <c r="X220" s="93">
        <v>5.3505234952177976E-5</v>
      </c>
      <c r="Y220" s="93">
        <v>0.37600848917408197</v>
      </c>
      <c r="Z220" s="93">
        <v>16.062291160625762</v>
      </c>
      <c r="AA220" s="93">
        <v>1.7835078317469854E-5</v>
      </c>
      <c r="AB220" s="93">
        <v>9.1449472967682147E-2</v>
      </c>
      <c r="AC220" s="93">
        <f>_xlfn.XLOOKUP(B220,'[3]Nur des jours'!$B:$B,'[3]Nur des jours'!$N:$N,"")</f>
        <v>10.946486994781221</v>
      </c>
      <c r="AD220" s="93">
        <v>10.946486994781221</v>
      </c>
      <c r="AE220" s="93">
        <v>3.5670156634881818E-5</v>
      </c>
      <c r="AF220" s="93">
        <v>3.6447581681024177</v>
      </c>
      <c r="AG220" s="93"/>
      <c r="AH220" s="93">
        <v>1.5409864367796413</v>
      </c>
      <c r="AI220" s="93">
        <v>0</v>
      </c>
      <c r="AJ220" s="93">
        <v>4.5901037363444415</v>
      </c>
      <c r="AK220" s="93">
        <v>6.8400650517608241E-5</v>
      </c>
      <c r="AL220" s="93">
        <v>1.5409864367796413</v>
      </c>
      <c r="AM220" s="49" t="s">
        <v>5601</v>
      </c>
      <c r="AN220" s="49"/>
      <c r="AO220" s="48" t="str" cm="1">
        <f t="array" ref="AO220">IFERROR(_xlfn.IFS(
AQ220="MPR ISSUE","PDH",
AQ220="BSS Hardware Issue","BSS",
AQ220="Sites strategiques, MLL, Pylone, etc.","ENVTECH",
AQ220="AKTIVCO DEFAUT GE &amp; POWER Cabinet","AKTIVCO",
AQ220="AKTIVCO Coupure ENEO &amp; Baisse de tension","AKTIVCO GRID ONLY",
AQ220="Coupure ENEO &amp; Baisse de tension","IHS GRID ONLY",
AQ220="Defaut GE &amp; POWER Cabinet","IHS",
AQ220="Sharing","Partners",
AQ220="Sites strategiques &amp; DataCenter","SST &amp; DC",
AQ220="Exclu","Exclu",
AQ220="SAT","SAT",
AQ220="SPARE-ISSUE","SPARE-ISSUE",
AQ220="Fiber CAmtel","TRANS_FO_CAMTEL",
AQ220="Fiber AOF","Fiber AOF",
AQ220="Projet OCM (HUAWEI)","TRAVAUX-HUAWEI",
AQ220="Projet OCM (NOKIA)","TRAVAUX-NOKIA",
AQ220="ACCESS-ISSUE","ACCESS-ISSUE",
AQ220="Projet OCM (ZTE, NOKIA, autres projets)","TRAVAUX OCM",
AQ220="No root CAuse","No root cause",
AQ220="ODU HS","PDH",
AQ220="IP &amp; VLAN","PDH",
AQ220="Warehouse HUAWEI","SPARE-ISSUE",
AQ220="SPARE-HS","SPARE-ISSUE",
AQ220="Power Telco","BSS",AQ220="no impacts","no impacts"
),"")</f>
        <v>IHS</v>
      </c>
      <c r="AP220" s="48" t="str" cm="1">
        <f t="array" ref="AP220">IFERROR(_xlfn.IFS(
AQ220="MPR ISSUE","TX ISSUE",
AQ220="BSS Hardware Issue","RAN ISSUE",
AQ220="Sites strategiques, MLL, Pylone, etc.","ENVTECH",
AQ220="AKTIVCO DEFAUT GE &amp; POWER Cabinet","POWER ISSUE",
AQ220="AKTIVCO Coupure ENEO &amp; Baisse de tension","POWER ISSUE",
AQ220="Coupure ENEO &amp; Baisse de tension","POWER ISSUE",
AQ220="Defaut GE &amp; POWER Cabinet","POWER ISSUE",
AQ220="Sharing","POWER ISSUE",
AQ220="Sites strategiques &amp; DataCenter","POWER ISSUE",
AQ220="Exclu","Exclu",
AQ220="SAT","TX ISSUE",
AQ220="SPARE-ISSUE","SPARE-ISSUE",
AQ220="Fiber CAmtel","TX ISSUE",
AQ220="Fiber AOF","TX ISSUE",
AQ220="Projet OCM (HUAWEI)","TRAVAUX-HUAWEI",
AQ220="Projet OCM (NOKIA)","TRAVAUX -NOKIA",
AQ220="ACCESS-ISSUE","ACCESS-ISSUE",
AQ220="Projet OCM (ZTE, NOKIA, autres projets)","TRAVAUX OCM",
AQ220="No root CAuse","No root cause",
AQ220="ODU HS","TX ISSUE",
AQ220="IP &amp; VLAN","TX ISSUE",
AQ220="Warehouse HUAWEI","SPARE-ISSUE",
AQ220="SPARE-HS","SPARE-ISSUE",
AQ220="Power Telco","RAN ISSUE",AQ220="no impacts","no impacts"
),"")</f>
        <v>POWER ISSUE</v>
      </c>
      <c r="AQ220" s="67" t="s">
        <v>5330</v>
      </c>
      <c r="AR220" s="48" t="str" cm="1">
        <f t="array" ref="AR220">IFERROR(_xlfn.IFS(
AQ220="MPR ISSUE","ACTIVE",
AQ220="BSS Hardware Issue","ACTIVE",
AQ220="Sites strategiques, MLL, Pylone, etc.","PASSIVE",
AQ220="AKTIVCO DEFAUT GE &amp; POWER Cabinet","PASSIVE",
AQ220="AKTIVCO Coupure ENEO &amp; Baisse de tension","PASSIVE",
AQ220="Coupure ENEO &amp; Baisse de tension","PASSIVE",
AQ220="Defaut GE &amp; POWER Cabinet","PASSIVE",
AQ220="Sharing","PASSIVE",
AQ220="Sites strategiques &amp; DataCenter","PASSIVE",
AQ220="Exclu","Exclu",
AQ220="SAT","ACTIVE",
AQ220="SPARE-ISSUE","SPARE-ISSUE",
AQ220="Fiber CAmtel","ACTIVE",
AQ220="Fiber AOF","ACTIVE",
AQ220="Projet OCM (HUAWEI)","PLANNED WORKS",
AQ220="Projet OCM (NOKIA)","PLANNED WORKS",
AQ220="ACCESS-ISSUE","ACCESS-ISSUE",
AQ220="Projet OCM (ZTE, NOKIA, autres projets)","PLANNED WORKS",
AQ220="No root CAuse","No root cause",
AQ220="ODU HS","ACTIVE",
AQ220="IP &amp; VLAN","ACTIVE",
AQ220="Warehouse HUAWEI","SPARE-ISSUE",
AQ220="SPARE-HS","SPARE-ISSUE",
AQ220="Power Telco","ACTIVE", AQ220="no impacts","no impacts"
),"")</f>
        <v>PASSIVE</v>
      </c>
      <c r="AS220" s="92" t="s">
        <v>5668</v>
      </c>
      <c r="AT220" s="98" t="s">
        <v>718</v>
      </c>
      <c r="AV220" s="17" t="s">
        <v>5537</v>
      </c>
      <c r="AW220" s="7" t="s">
        <v>5537</v>
      </c>
      <c r="AX220" s="6" t="s">
        <v>5537</v>
      </c>
      <c r="AY220" s="7"/>
      <c r="AZ220" s="3" t="s">
        <v>5537</v>
      </c>
      <c r="BA220" s="18" t="s">
        <v>5537</v>
      </c>
      <c r="BB220" s="18" t="s">
        <v>5537</v>
      </c>
      <c r="BC220" s="18" t="s">
        <v>5537</v>
      </c>
      <c r="BD220" s="18" t="s">
        <v>5537</v>
      </c>
      <c r="BE220" s="18" t="s">
        <v>5537</v>
      </c>
      <c r="BF220" s="18" t="s">
        <v>5537</v>
      </c>
      <c r="BG220" s="18" t="s">
        <v>5537</v>
      </c>
      <c r="BH220" s="18" t="s">
        <v>5537</v>
      </c>
      <c r="BI220" s="18" t="s">
        <v>5814</v>
      </c>
      <c r="BJ220" s="18" t="s">
        <v>5537</v>
      </c>
      <c r="BK220" s="18" t="s">
        <v>5537</v>
      </c>
      <c r="BL220" s="9" t="s">
        <v>6225</v>
      </c>
      <c r="BM220" s="14" t="s">
        <v>5537</v>
      </c>
      <c r="BN220" s="14" t="s">
        <v>5537</v>
      </c>
      <c r="BO220" s="14" t="str">
        <f>_xlfn.XLOOKUP(B220,'[4]cell downs 18042026 17h'!$B:$B,'[4]cell downs 18042026 17h'!$B:$B,"")</f>
        <v/>
      </c>
      <c r="BP220" s="14" t="str">
        <f>_xlfn.XLOOKUP(B220,'[5]Cells Huawei 19042026 15h'!$B:$B,'[5]Cells Huawei 19042026 15h'!$B:$B,"")</f>
        <v/>
      </c>
      <c r="BQ220" s="9" t="str">
        <f>_xlfn.XLOOKUP(B220,'[6]cells down 19042026 9H40'!$B:$B,'[6]cells down 19042026 9H40'!$B:$B,"")</f>
        <v/>
      </c>
      <c r="BR220" s="9" t="s">
        <v>718</v>
      </c>
      <c r="BS220" s="9" t="s">
        <v>1713</v>
      </c>
      <c r="BT220" s="108"/>
    </row>
    <row r="221" spans="1:72" s="9" customFormat="1" x14ac:dyDescent="0.35">
      <c r="A221" s="19" t="s">
        <v>5461</v>
      </c>
      <c r="B221" s="26" t="s">
        <v>5462</v>
      </c>
      <c r="C221" s="3" t="str">
        <f>_xlfn.XLOOKUP(B221,'[1]daily break down'!$D:$D,'[1]daily break down'!$E:$E,"")</f>
        <v>CENTRE</v>
      </c>
      <c r="D221" s="19" t="s">
        <v>357</v>
      </c>
      <c r="E221" s="19" t="s">
        <v>122</v>
      </c>
      <c r="F221" s="19" t="s">
        <v>226</v>
      </c>
      <c r="G221" s="19" t="s">
        <v>5461</v>
      </c>
      <c r="H221" s="33" t="str">
        <f>_xlfn.XLOOKUP(B221,[2]CALCULATION!$B:$B,[2]CALCULATION!$H:$H,"")</f>
        <v>NOKIA</v>
      </c>
      <c r="I221" s="28">
        <v>3.0819015332460129</v>
      </c>
      <c r="J221" s="28">
        <v>3.0819015332460129</v>
      </c>
      <c r="K221" s="28">
        <v>3.0819015332460129</v>
      </c>
      <c r="L221" s="28">
        <v>3.0819015332460129</v>
      </c>
      <c r="M221" s="28">
        <v>3.0819015332460129</v>
      </c>
      <c r="N221" s="28">
        <v>3.0819015332460129</v>
      </c>
      <c r="O221" s="28">
        <v>3.0819015332460129</v>
      </c>
      <c r="P221" s="28">
        <v>3.0819015332460129</v>
      </c>
      <c r="Q221" s="28">
        <v>3.3977786053254118</v>
      </c>
      <c r="R221" s="28">
        <v>3.0819015332460129</v>
      </c>
      <c r="S221" s="93">
        <v>3.0819015332460129</v>
      </c>
      <c r="T221" s="93">
        <f>_xlfn.XLOOKUP(B221,'[3]Nur des jours'!$B:$B,'[3]Nur des jours'!$U:$U,"")</f>
        <v>3.0873112933061679</v>
      </c>
      <c r="U221" s="93">
        <v>3.0819015332460129</v>
      </c>
      <c r="V221" s="93" t="s">
        <v>5537</v>
      </c>
      <c r="W221" s="93">
        <v>3.0873112933061679</v>
      </c>
      <c r="X221" s="93">
        <v>3.0819015332460129</v>
      </c>
      <c r="Y221" s="93">
        <v>3.0819015332460129</v>
      </c>
      <c r="Z221" s="93">
        <v>3.0819015332460129</v>
      </c>
      <c r="AA221" s="93">
        <v>2.9730950280981401</v>
      </c>
      <c r="AB221" s="93">
        <v>3.160589898782364</v>
      </c>
      <c r="AC221" s="93">
        <f>_xlfn.XLOOKUP(B221,'[3]Nur des jours'!$B:$B,'[3]Nur des jours'!$N:$N,"")</f>
        <v>1.7579323294324449</v>
      </c>
      <c r="AD221" s="93">
        <v>1.7579323294324449</v>
      </c>
      <c r="AE221" s="93">
        <v>0.10203014642506436</v>
      </c>
      <c r="AF221" s="93">
        <v>0</v>
      </c>
      <c r="AG221" s="93"/>
      <c r="AH221" s="93">
        <v>1.5409507666230065</v>
      </c>
      <c r="AI221" s="93">
        <v>0</v>
      </c>
      <c r="AJ221" s="93">
        <v>0</v>
      </c>
      <c r="AK221" s="93">
        <v>2.9549081023580168</v>
      </c>
      <c r="AL221" s="93">
        <v>1.5409507666230065</v>
      </c>
      <c r="AM221" s="49" t="s">
        <v>5559</v>
      </c>
      <c r="AN221" s="49"/>
      <c r="AO221" s="48" t="str" cm="1">
        <f t="array" ref="AO221">IFERROR(_xlfn.IFS(
AQ221="MPR ISSUE","PDH",
AQ221="BSS Hardware Issue","BSS",
AQ221="Sites strategiques, MLL, Pylone, etc.","ENVTECH",
AQ221="AKTIVCO DEFAUT GE &amp; POWER Cabinet","AKTIVCO",
AQ221="AKTIVCO Coupure ENEO &amp; Baisse de tension","AKTIVCO GRID ONLY",
AQ221="Coupure ENEO &amp; Baisse de tension","IHS GRID ONLY",
AQ221="Defaut GE &amp; POWER Cabinet","IHS",
AQ221="Sharing","Partners",
AQ221="Sites strategiques &amp; DataCenter","SST &amp; DC",
AQ221="Exclu","Exclu",
AQ221="SAT","SAT",
AQ221="SPARE-ISSUE","SPARE-ISSUE",
AQ221="Fiber CAmtel","TRANS_FO_CAMTEL",
AQ221="Fiber AOF","Fiber AOF",
AQ221="Projet OCM (HUAWEI)","TRAVAUX-HUAWEI",
AQ221="Projet OCM (NOKIA)","TRAVAUX-NOKIA",
AQ221="ACCESS-ISSUE","ACCESS-ISSUE",
AQ221="Projet OCM (ZTE, NOKIA, autres projets)","TRAVAUX OCM",
AQ221="No root CAuse","No root cause",
AQ221="ODU HS","PDH",
AQ221="IP &amp; VLAN","PDH",
AQ221="Warehouse HUAWEI","SPARE-ISSUE",
AQ221="SPARE-HS","SPARE-ISSUE",
AQ221="Power Telco","BSS",AQ221="no impacts","no impacts"
),"")</f>
        <v>No root cause</v>
      </c>
      <c r="AP221" s="48" t="str" cm="1">
        <f t="array" ref="AP221">IFERROR(_xlfn.IFS(
AQ221="MPR ISSUE","TX ISSUE",
AQ221="BSS Hardware Issue","RAN ISSUE",
AQ221="Sites strategiques, MLL, Pylone, etc.","ENVTECH",
AQ221="AKTIVCO DEFAUT GE &amp; POWER Cabinet","POWER ISSUE",
AQ221="AKTIVCO Coupure ENEO &amp; Baisse de tension","POWER ISSUE",
AQ221="Coupure ENEO &amp; Baisse de tension","POWER ISSUE",
AQ221="Defaut GE &amp; POWER Cabinet","POWER ISSUE",
AQ221="Sharing","POWER ISSUE",
AQ221="Sites strategiques &amp; DataCenter","POWER ISSUE",
AQ221="Exclu","Exclu",
AQ221="SAT","TX ISSUE",
AQ221="SPARE-ISSUE","SPARE-ISSUE",
AQ221="Fiber CAmtel","TX ISSUE",
AQ221="Fiber AOF","TX ISSUE",
AQ221="Projet OCM (HUAWEI)","TRAVAUX-HUAWEI",
AQ221="Projet OCM (NOKIA)","TRAVAUX -NOKIA",
AQ221="ACCESS-ISSUE","ACCESS-ISSUE",
AQ221="Projet OCM (ZTE, NOKIA, autres projets)","TRAVAUX OCM",
AQ221="No root CAuse","No root cause",
AQ221="ODU HS","TX ISSUE",
AQ221="IP &amp; VLAN","TX ISSUE",
AQ221="Warehouse HUAWEI","SPARE-ISSUE",
AQ221="SPARE-HS","SPARE-ISSUE",
AQ221="Power Telco","RAN ISSUE",AQ221="no impacts","no impacts"
),"")</f>
        <v>No root cause</v>
      </c>
      <c r="AQ221" s="67" t="s">
        <v>5344</v>
      </c>
      <c r="AR221" s="48" t="str" cm="1">
        <f t="array" ref="AR221">IFERROR(_xlfn.IFS(
AQ221="MPR ISSUE","ACTIVE",
AQ221="BSS Hardware Issue","ACTIVE",
AQ221="Sites strategiques, MLL, Pylone, etc.","PASSIVE",
AQ221="AKTIVCO DEFAUT GE &amp; POWER Cabinet","PASSIVE",
AQ221="AKTIVCO Coupure ENEO &amp; Baisse de tension","PASSIVE",
AQ221="Coupure ENEO &amp; Baisse de tension","PASSIVE",
AQ221="Defaut GE &amp; POWER Cabinet","PASSIVE",
AQ221="Sharing","PASSIVE",
AQ221="Sites strategiques &amp; DataCenter","PASSIVE",
AQ221="Exclu","Exclu",
AQ221="SAT","ACTIVE",
AQ221="SPARE-ISSUE","SPARE-ISSUE",
AQ221="Fiber CAmtel","ACTIVE",
AQ221="Fiber AOF","ACTIVE",
AQ221="Projet OCM (HUAWEI)","PLANNED WORKS",
AQ221="Projet OCM (NOKIA)","PLANNED WORKS",
AQ221="ACCESS-ISSUE","ACCESS-ISSUE",
AQ221="Projet OCM (ZTE, NOKIA, autres projets)","PLANNED WORKS",
AQ221="No root CAuse","No root cause",
AQ221="ODU HS","ACTIVE",
AQ221="IP &amp; VLAN","ACTIVE",
AQ221="Warehouse HUAWEI","SPARE-ISSUE",
AQ221="SPARE-HS","SPARE-ISSUE",
AQ221="Power Telco","ACTIVE", AQ221="no impacts","no impacts"
),"")</f>
        <v>No root cause</v>
      </c>
      <c r="AS221" s="92" t="s">
        <v>5788</v>
      </c>
      <c r="AT221" s="98" t="s">
        <v>5462</v>
      </c>
      <c r="AV221" s="17" t="s">
        <v>5537</v>
      </c>
      <c r="AW221" s="7" t="s">
        <v>5537</v>
      </c>
      <c r="AX221" s="6" t="s">
        <v>5537</v>
      </c>
      <c r="AY221" s="7"/>
      <c r="AZ221" s="3" t="s">
        <v>5537</v>
      </c>
      <c r="BA221" s="18" t="s">
        <v>5537</v>
      </c>
      <c r="BB221" s="18" t="s">
        <v>5537</v>
      </c>
      <c r="BC221" s="18" t="s">
        <v>5537</v>
      </c>
      <c r="BD221" s="18" t="s">
        <v>5537</v>
      </c>
      <c r="BE221" s="18" t="s">
        <v>5537</v>
      </c>
      <c r="BF221" s="18" t="s">
        <v>5537</v>
      </c>
      <c r="BG221" s="18" t="s">
        <v>5537</v>
      </c>
      <c r="BH221" s="18" t="s">
        <v>6226</v>
      </c>
      <c r="BI221" s="18" t="s">
        <v>6226</v>
      </c>
      <c r="BJ221" s="18" t="s">
        <v>5537</v>
      </c>
      <c r="BK221" s="18" t="s">
        <v>5537</v>
      </c>
      <c r="BL221" s="9" t="s">
        <v>5537</v>
      </c>
      <c r="BM221" s="14" t="s">
        <v>5537</v>
      </c>
      <c r="BN221" s="14" t="s">
        <v>5537</v>
      </c>
      <c r="BO221" s="14" t="str">
        <f>_xlfn.XLOOKUP(B221,'[4]cell downs 18042026 17h'!$B:$B,'[4]cell downs 18042026 17h'!$B:$B,"")</f>
        <v>EST_185</v>
      </c>
      <c r="BP221" s="14" t="str">
        <f>_xlfn.XLOOKUP(B221,'[5]Cells Huawei 19042026 15h'!$B:$B,'[5]Cells Huawei 19042026 15h'!$B:$B,"")</f>
        <v/>
      </c>
      <c r="BQ221" s="9" t="str">
        <f>_xlfn.XLOOKUP(B221,'[6]cells down 19042026 9H40'!$B:$B,'[6]cells down 19042026 9H40'!$B:$B,"")</f>
        <v/>
      </c>
      <c r="BR221" s="9" t="s">
        <v>5537</v>
      </c>
      <c r="BS221" s="9" t="s">
        <v>5537</v>
      </c>
      <c r="BT221" s="108"/>
    </row>
    <row r="222" spans="1:72" s="9" customFormat="1" ht="35.5" customHeight="1" x14ac:dyDescent="0.35">
      <c r="A222" s="1" t="s">
        <v>2225</v>
      </c>
      <c r="B222" s="8" t="s">
        <v>2226</v>
      </c>
      <c r="C222" s="3" t="str">
        <f>_xlfn.XLOOKUP(B222,'[1]daily break down'!$D:$D,'[1]daily break down'!$E:$E,"")</f>
        <v>NORD-OUEST</v>
      </c>
      <c r="D222" s="1" t="s">
        <v>11</v>
      </c>
      <c r="E222" s="1" t="s">
        <v>12</v>
      </c>
      <c r="F222" s="3" t="s">
        <v>51</v>
      </c>
      <c r="G222" s="1" t="s">
        <v>52</v>
      </c>
      <c r="H222" s="32" t="str">
        <f>_xlfn.XLOOKUP(B222,[2]CALCULATION!$B:$B,[2]CALCULATION!$H:$H,"")</f>
        <v>Huawei</v>
      </c>
      <c r="I222" s="28">
        <v>0</v>
      </c>
      <c r="J222" s="28">
        <v>0</v>
      </c>
      <c r="K222" s="28">
        <v>0</v>
      </c>
      <c r="L222" s="28">
        <v>0</v>
      </c>
      <c r="M222" s="28">
        <v>0</v>
      </c>
      <c r="N222" s="28">
        <v>0</v>
      </c>
      <c r="O222" s="28">
        <v>0</v>
      </c>
      <c r="P222" s="28">
        <v>0</v>
      </c>
      <c r="Q222" s="28">
        <v>0</v>
      </c>
      <c r="R222" s="28">
        <v>0</v>
      </c>
      <c r="S222" s="93">
        <v>5.3505234952187731E-4</v>
      </c>
      <c r="T222" s="93">
        <f>_xlfn.XLOOKUP(B222,'[3]Nur des jours'!$B:$B,'[3]Nur des jours'!$U:$U,"")</f>
        <v>0</v>
      </c>
      <c r="U222" s="93">
        <v>0</v>
      </c>
      <c r="V222" s="93">
        <v>0</v>
      </c>
      <c r="W222" s="93">
        <v>0</v>
      </c>
      <c r="X222" s="93">
        <v>0</v>
      </c>
      <c r="Y222" s="93">
        <v>0</v>
      </c>
      <c r="Z222" s="93">
        <v>1.769917502061735</v>
      </c>
      <c r="AA222" s="93">
        <v>1.5409507666230065</v>
      </c>
      <c r="AB222" s="93">
        <v>1.5408615912314194</v>
      </c>
      <c r="AC222" s="93">
        <f>_xlfn.XLOOKUP(B222,'[3]Nur des jours'!$B:$B,'[3]Nur des jours'!$N:$N,"")</f>
        <v>1.5409507666230065</v>
      </c>
      <c r="AD222" s="93">
        <v>1.5409507666230065</v>
      </c>
      <c r="AE222" s="93">
        <v>1.5408615912314194</v>
      </c>
      <c r="AF222" s="93">
        <v>1.5409507666230065</v>
      </c>
      <c r="AG222" s="93"/>
      <c r="AH222" s="93">
        <v>1.5408615912314194</v>
      </c>
      <c r="AI222" s="93">
        <v>10.790354263835434</v>
      </c>
      <c r="AJ222" s="93">
        <v>0</v>
      </c>
      <c r="AK222" s="93">
        <v>0</v>
      </c>
      <c r="AL222" s="93">
        <v>1.5408615912314194</v>
      </c>
      <c r="AM222" s="49" t="s">
        <v>5559</v>
      </c>
      <c r="AN222" s="49"/>
      <c r="AO222" s="48" t="str" cm="1">
        <f t="array" ref="AO222">IFERROR(_xlfn.IFS(
AQ222="MPR ISSUE","PDH",
AQ222="BSS Hardware Issue","BSS",
AQ222="Sites strategiques, MLL, Pylone, etc.","ENVTECH",
AQ222="AKTIVCO DEFAUT GE &amp; POWER Cabinet","AKTIVCO",
AQ222="AKTIVCO Coupure ENEO &amp; Baisse de tension","AKTIVCO GRID ONLY",
AQ222="Coupure ENEO &amp; Baisse de tension","IHS GRID ONLY",
AQ222="Defaut GE &amp; POWER Cabinet","IHS",
AQ222="Sharing","Partners",
AQ222="Sites strategiques &amp; DataCenter","SST &amp; DC",
AQ222="Exclu","Exclu",
AQ222="SAT","SAT",
AQ222="SPARE-ISSUE","SPARE-ISSUE",
AQ222="Fiber CAmtel","TRANS_FO_CAMTEL",
AQ222="Fiber AOF","Fiber AOF",
AQ222="Projet OCM (HUAWEI)","TRAVAUX-HUAWEI",
AQ222="Projet OCM (NOKIA)","TRAVAUX-NOKIA",
AQ222="ACCESS-ISSUE","ACCESS-ISSUE",
AQ222="Projet OCM (ZTE, NOKIA, autres projets)","TRAVAUX OCM",
AQ222="No root CAuse","No root cause",
AQ222="ODU HS","PDH",
AQ222="IP &amp; VLAN","PDH",
AQ222="Warehouse HUAWEI","SPARE-ISSUE",
AQ222="SPARE-HS","SPARE-ISSUE",
AQ222="Power Telco","BSS",AQ222="no impacts","no impacts"
),"")</f>
        <v>No root cause</v>
      </c>
      <c r="AP222" s="48" t="str" cm="1">
        <f t="array" ref="AP222">IFERROR(_xlfn.IFS(
AQ222="MPR ISSUE","TX ISSUE",
AQ222="BSS Hardware Issue","RAN ISSUE",
AQ222="Sites strategiques, MLL, Pylone, etc.","ENVTECH",
AQ222="AKTIVCO DEFAUT GE &amp; POWER Cabinet","POWER ISSUE",
AQ222="AKTIVCO Coupure ENEO &amp; Baisse de tension","POWER ISSUE",
AQ222="Coupure ENEO &amp; Baisse de tension","POWER ISSUE",
AQ222="Defaut GE &amp; POWER Cabinet","POWER ISSUE",
AQ222="Sharing","POWER ISSUE",
AQ222="Sites strategiques &amp; DataCenter","POWER ISSUE",
AQ222="Exclu","Exclu",
AQ222="SAT","TX ISSUE",
AQ222="SPARE-ISSUE","SPARE-ISSUE",
AQ222="Fiber CAmtel","TX ISSUE",
AQ222="Fiber AOF","TX ISSUE",
AQ222="Projet OCM (HUAWEI)","TRAVAUX-HUAWEI",
AQ222="Projet OCM (NOKIA)","TRAVAUX -NOKIA",
AQ222="ACCESS-ISSUE","ACCESS-ISSUE",
AQ222="Projet OCM (ZTE, NOKIA, autres projets)","TRAVAUX OCM",
AQ222="No root CAuse","No root cause",
AQ222="ODU HS","TX ISSUE",
AQ222="IP &amp; VLAN","TX ISSUE",
AQ222="Warehouse HUAWEI","SPARE-ISSUE",
AQ222="SPARE-HS","SPARE-ISSUE",
AQ222="Power Telco","RAN ISSUE",AQ222="no impacts","no impacts"
),"")</f>
        <v>No root cause</v>
      </c>
      <c r="AQ222" s="126" t="s">
        <v>5344</v>
      </c>
      <c r="AR222" s="48" t="str" cm="1">
        <f t="array" ref="AR222">IFERROR(_xlfn.IFS(
AQ222="MPR ISSUE","ACTIVE",
AQ222="BSS Hardware Issue","ACTIVE",
AQ222="Sites strategiques, MLL, Pylone, etc.","PASSIVE",
AQ222="AKTIVCO DEFAUT GE &amp; POWER Cabinet","PASSIVE",
AQ222="AKTIVCO Coupure ENEO &amp; Baisse de tension","PASSIVE",
AQ222="Coupure ENEO &amp; Baisse de tension","PASSIVE",
AQ222="Defaut GE &amp; POWER Cabinet","PASSIVE",
AQ222="Sharing","PASSIVE",
AQ222="Sites strategiques &amp; DataCenter","PASSIVE",
AQ222="Exclu","Exclu",
AQ222="SAT","ACTIVE",
AQ222="SPARE-ISSUE","SPARE-ISSUE",
AQ222="Fiber CAmtel","ACTIVE",
AQ222="Fiber AOF","ACTIVE",
AQ222="Projet OCM (HUAWEI)","PLANNED WORKS",
AQ222="Projet OCM (NOKIA)","PLANNED WORKS",
AQ222="ACCESS-ISSUE","ACCESS-ISSUE",
AQ222="Projet OCM (ZTE, NOKIA, autres projets)","PLANNED WORKS",
AQ222="No root CAuse","No root cause",
AQ222="ODU HS","ACTIVE",
AQ222="IP &amp; VLAN","ACTIVE",
AQ222="Warehouse HUAWEI","SPARE-ISSUE",
AQ222="SPARE-HS","SPARE-ISSUE",
AQ222="Power Telco","ACTIVE", AQ222="no impacts","no impacts"
),"")</f>
        <v>No root cause</v>
      </c>
      <c r="AS222" s="92" t="s">
        <v>5537</v>
      </c>
      <c r="AT222" s="98" t="s">
        <v>2226</v>
      </c>
      <c r="AV222" s="17" t="s">
        <v>5537</v>
      </c>
      <c r="AW222" s="7" t="s">
        <v>5537</v>
      </c>
      <c r="AX222" s="6" t="s">
        <v>5537</v>
      </c>
      <c r="AY222" s="7"/>
      <c r="AZ222" s="3" t="s">
        <v>5537</v>
      </c>
      <c r="BA222" s="18" t="s">
        <v>5537</v>
      </c>
      <c r="BB222" s="18" t="s">
        <v>5537</v>
      </c>
      <c r="BC222" s="18" t="s">
        <v>5537</v>
      </c>
      <c r="BD222" s="18" t="s">
        <v>5537</v>
      </c>
      <c r="BE222" s="18" t="s">
        <v>5537</v>
      </c>
      <c r="BF222" s="18" t="s">
        <v>5537</v>
      </c>
      <c r="BG222" s="18" t="s">
        <v>5537</v>
      </c>
      <c r="BH222" s="18" t="s">
        <v>5537</v>
      </c>
      <c r="BI222" s="18" t="s">
        <v>5537</v>
      </c>
      <c r="BJ222" s="18" t="s">
        <v>5537</v>
      </c>
      <c r="BK222" s="18" t="s">
        <v>5537</v>
      </c>
      <c r="BL222" s="9" t="s">
        <v>5537</v>
      </c>
      <c r="BM222" s="14" t="s">
        <v>5537</v>
      </c>
      <c r="BN222" s="14" t="s">
        <v>5537</v>
      </c>
      <c r="BO222" s="14" t="str">
        <f>_xlfn.XLOOKUP(B222,'[4]cell downs 18042026 17h'!$B:$B,'[4]cell downs 18042026 17h'!$B:$B,"")</f>
        <v/>
      </c>
      <c r="BP222" s="14" t="str">
        <f>_xlfn.XLOOKUP(B222,'[5]Cells Huawei 19042026 15h'!$B:$B,'[5]Cells Huawei 19042026 15h'!$B:$B,"")</f>
        <v/>
      </c>
      <c r="BQ222" s="9" t="str">
        <f>_xlfn.XLOOKUP(B222,'[6]cells down 19042026 9H40'!$B:$B,'[6]cells down 19042026 9H40'!$B:$B,"")</f>
        <v/>
      </c>
      <c r="BR222" s="9" t="s">
        <v>2226</v>
      </c>
      <c r="BS222" s="9" t="s">
        <v>12</v>
      </c>
      <c r="BT222" s="108"/>
    </row>
    <row r="223" spans="1:72" s="9" customFormat="1" x14ac:dyDescent="0.35">
      <c r="A223" s="1" t="s">
        <v>1432</v>
      </c>
      <c r="B223" s="1" t="s">
        <v>1433</v>
      </c>
      <c r="C223" s="3" t="str">
        <f>_xlfn.XLOOKUP(B223,'[1]daily break down'!$D:$D,'[1]daily break down'!$E:$E,"")</f>
        <v>NGAOUNDERE</v>
      </c>
      <c r="D223" s="1" t="s">
        <v>11</v>
      </c>
      <c r="E223" s="1" t="s">
        <v>96</v>
      </c>
      <c r="F223" s="3" t="s">
        <v>90</v>
      </c>
      <c r="G223" s="1" t="s">
        <v>1434</v>
      </c>
      <c r="H223" s="33" t="str">
        <f>_xlfn.XLOOKUP(B223,[2]CALCULATION!$B:$B,[2]CALCULATION!$H:$H,"")</f>
        <v>NOKIA</v>
      </c>
      <c r="I223" s="28">
        <v>4.4712541341711542E-2</v>
      </c>
      <c r="J223" s="28">
        <v>8.4538271224456601E-3</v>
      </c>
      <c r="K223" s="28">
        <v>4.4052643443967887E-3</v>
      </c>
      <c r="L223" s="28">
        <v>4.6371203625229362E-4</v>
      </c>
      <c r="M223" s="28">
        <v>2.4255706511658436E-3</v>
      </c>
      <c r="N223" s="28">
        <v>0.50737230797327881</v>
      </c>
      <c r="O223" s="28">
        <v>1.5486911906127561</v>
      </c>
      <c r="P223" s="28">
        <v>1.5519371748665223</v>
      </c>
      <c r="Q223" s="28">
        <v>0.4643362639934025</v>
      </c>
      <c r="R223" s="28">
        <v>0.51630768221029422</v>
      </c>
      <c r="S223" s="93">
        <v>3.6651085942248585E-2</v>
      </c>
      <c r="T223" s="93">
        <f>_xlfn.XLOOKUP(B223,'[3]Nur des jours'!$B:$B,'[3]Nur des jours'!$U:$U,"")</f>
        <v>1.5601769810491588</v>
      </c>
      <c r="U223" s="93">
        <v>1.8013429100569866E-3</v>
      </c>
      <c r="V223" s="93">
        <v>0.66334006785890598</v>
      </c>
      <c r="W223" s="93">
        <v>1.5601769810491588</v>
      </c>
      <c r="X223" s="93">
        <v>1.5568774915604411</v>
      </c>
      <c r="Y223" s="93">
        <v>2.3511448693473502</v>
      </c>
      <c r="Z223" s="93">
        <v>1.6253998624558761</v>
      </c>
      <c r="AA223" s="93">
        <v>1.5747482400344714</v>
      </c>
      <c r="AB223" s="93">
        <v>1.5419316959304632</v>
      </c>
      <c r="AC223" s="93">
        <f>_xlfn.XLOOKUP(B223,'[3]Nur des jours'!$B:$B,'[3]Nur des jours'!$N:$N,"")</f>
        <v>1.543679533605568</v>
      </c>
      <c r="AD223" s="93">
        <v>1.543679533605568</v>
      </c>
      <c r="AE223" s="93">
        <v>1.5610687349650287</v>
      </c>
      <c r="AF223" s="93">
        <v>1.5412182927977673</v>
      </c>
      <c r="AG223" s="93"/>
      <c r="AH223" s="93">
        <v>1.5405048896650715</v>
      </c>
      <c r="AI223" s="93">
        <v>10.787856352089653</v>
      </c>
      <c r="AJ223" s="93">
        <v>0</v>
      </c>
      <c r="AK223" s="93">
        <v>0</v>
      </c>
      <c r="AL223" s="93">
        <v>1.5405048896650715</v>
      </c>
      <c r="AM223" s="49" t="s">
        <v>5559</v>
      </c>
      <c r="AN223" s="49"/>
      <c r="AO223" s="48" t="str" cm="1">
        <f t="array" ref="AO223">IFERROR(_xlfn.IFS(
AQ223="MPR ISSUE","PDH",
AQ223="BSS Hardware Issue","BSS",
AQ223="Sites strategiques, MLL, Pylone, etc.","ENVTECH",
AQ223="AKTIVCO DEFAUT GE &amp; POWER Cabinet","AKTIVCO",
AQ223="AKTIVCO Coupure ENEO &amp; Baisse de tension","AKTIVCO GRID ONLY",
AQ223="Coupure ENEO &amp; Baisse de tension","IHS GRID ONLY",
AQ223="Defaut GE &amp; POWER Cabinet","IHS",
AQ223="Sharing","Partners",
AQ223="Sites strategiques &amp; DataCenter","SST &amp; DC",
AQ223="Exclu","Exclu",
AQ223="SAT","SAT",
AQ223="SPARE-ISSUE","SPARE-ISSUE",
AQ223="Fiber CAmtel","TRANS_FO_CAMTEL",
AQ223="Fiber AOF","Fiber AOF",
AQ223="Projet OCM (HUAWEI)","TRAVAUX-HUAWEI",
AQ223="Projet OCM (NOKIA)","TRAVAUX-NOKIA",
AQ223="ACCESS-ISSUE","ACCESS-ISSUE",
AQ223="Projet OCM (ZTE, NOKIA, autres projets)","TRAVAUX OCM",
AQ223="No root CAuse","No root cause",
AQ223="ODU HS","PDH",
AQ223="IP &amp; VLAN","PDH",
AQ223="Warehouse HUAWEI","SPARE-ISSUE",
AQ223="SPARE-HS","SPARE-ISSUE",
AQ223="Power Telco","BSS",AQ223="no impacts","no impacts"
),"")</f>
        <v>ACCESS-ISSUE</v>
      </c>
      <c r="AP223" s="48" t="str" cm="1">
        <f t="array" ref="AP223">IFERROR(_xlfn.IFS(
AQ223="MPR ISSUE","TX ISSUE",
AQ223="BSS Hardware Issue","RAN ISSUE",
AQ223="Sites strategiques, MLL, Pylone, etc.","ENVTECH",
AQ223="AKTIVCO DEFAUT GE &amp; POWER Cabinet","POWER ISSUE",
AQ223="AKTIVCO Coupure ENEO &amp; Baisse de tension","POWER ISSUE",
AQ223="Coupure ENEO &amp; Baisse de tension","POWER ISSUE",
AQ223="Defaut GE &amp; POWER Cabinet","POWER ISSUE",
AQ223="Sharing","POWER ISSUE",
AQ223="Sites strategiques &amp; DataCenter","POWER ISSUE",
AQ223="Exclu","Exclu",
AQ223="SAT","TX ISSUE",
AQ223="SPARE-ISSUE","SPARE-ISSUE",
AQ223="Fiber CAmtel","TX ISSUE",
AQ223="Fiber AOF","TX ISSUE",
AQ223="Projet OCM (HUAWEI)","TRAVAUX-HUAWEI",
AQ223="Projet OCM (NOKIA)","TRAVAUX -NOKIA",
AQ223="ACCESS-ISSUE","ACCESS-ISSUE",
AQ223="Projet OCM (ZTE, NOKIA, autres projets)","TRAVAUX OCM",
AQ223="No root CAuse","No root cause",
AQ223="ODU HS","TX ISSUE",
AQ223="IP &amp; VLAN","TX ISSUE",
AQ223="Warehouse HUAWEI","SPARE-ISSUE",
AQ223="SPARE-HS","SPARE-ISSUE",
AQ223="Power Telco","RAN ISSUE",AQ223="no impacts","no impacts"
),"")</f>
        <v>ACCESS-ISSUE</v>
      </c>
      <c r="AQ223" s="67" t="s">
        <v>25</v>
      </c>
      <c r="AR223" s="48" t="str" cm="1">
        <f t="array" ref="AR223">IFERROR(_xlfn.IFS(
AQ223="MPR ISSUE","ACTIVE",
AQ223="BSS Hardware Issue","ACTIVE",
AQ223="Sites strategiques, MLL, Pylone, etc.","PASSIVE",
AQ223="AKTIVCO DEFAUT GE &amp; POWER Cabinet","PASSIVE",
AQ223="AKTIVCO Coupure ENEO &amp; Baisse de tension","PASSIVE",
AQ223="Coupure ENEO &amp; Baisse de tension","PASSIVE",
AQ223="Defaut GE &amp; POWER Cabinet","PASSIVE",
AQ223="Sharing","PASSIVE",
AQ223="Sites strategiques &amp; DataCenter","PASSIVE",
AQ223="Exclu","Exclu",
AQ223="SAT","ACTIVE",
AQ223="SPARE-ISSUE","SPARE-ISSUE",
AQ223="Fiber CAmtel","ACTIVE",
AQ223="Fiber AOF","ACTIVE",
AQ223="Projet OCM (HUAWEI)","PLANNED WORKS",
AQ223="Projet OCM (NOKIA)","PLANNED WORKS",
AQ223="ACCESS-ISSUE","ACCESS-ISSUE",
AQ223="Projet OCM (ZTE, NOKIA, autres projets)","PLANNED WORKS",
AQ223="No root CAuse","No root cause",
AQ223="ODU HS","ACTIVE",
AQ223="IP &amp; VLAN","ACTIVE",
AQ223="Warehouse HUAWEI","SPARE-ISSUE",
AQ223="SPARE-HS","SPARE-ISSUE",
AQ223="Power Telco","ACTIVE", AQ223="no impacts","no impacts"
),"")</f>
        <v>ACCESS-ISSUE</v>
      </c>
      <c r="AS223" s="92" t="s">
        <v>5682</v>
      </c>
      <c r="AT223" s="92" t="s">
        <v>1433</v>
      </c>
      <c r="AV223" s="17" t="s">
        <v>5537</v>
      </c>
      <c r="AW223" s="7" t="s">
        <v>5537</v>
      </c>
      <c r="AX223" s="6" t="s">
        <v>5537</v>
      </c>
      <c r="AY223" s="7"/>
      <c r="AZ223" s="3" t="s">
        <v>5537</v>
      </c>
      <c r="BA223" s="18" t="s">
        <v>5537</v>
      </c>
      <c r="BB223" s="18" t="s">
        <v>5537</v>
      </c>
      <c r="BC223" s="18" t="s">
        <v>5537</v>
      </c>
      <c r="BD223" s="18" t="s">
        <v>5537</v>
      </c>
      <c r="BE223" s="18" t="s">
        <v>5537</v>
      </c>
      <c r="BF223" s="18" t="s">
        <v>5537</v>
      </c>
      <c r="BG223" s="18" t="s">
        <v>6227</v>
      </c>
      <c r="BH223" s="18" t="s">
        <v>6227</v>
      </c>
      <c r="BI223" s="18" t="s">
        <v>5537</v>
      </c>
      <c r="BJ223" s="18" t="s">
        <v>5537</v>
      </c>
      <c r="BK223" s="18" t="s">
        <v>5537</v>
      </c>
      <c r="BL223" s="9" t="s">
        <v>5537</v>
      </c>
      <c r="BM223" s="14" t="s">
        <v>5537</v>
      </c>
      <c r="BN223" s="14" t="s">
        <v>5537</v>
      </c>
      <c r="BO223" s="14" t="str">
        <f>_xlfn.XLOOKUP(B223,'[4]cell downs 18042026 17h'!$B:$B,'[4]cell downs 18042026 17h'!$B:$B,"")</f>
        <v>ADM_128</v>
      </c>
      <c r="BP223" s="14" t="str">
        <f>_xlfn.XLOOKUP(B223,'[5]Cells Huawei 19042026 15h'!$B:$B,'[5]Cells Huawei 19042026 15h'!$B:$B,"")</f>
        <v/>
      </c>
      <c r="BQ223" s="9" t="str">
        <f>_xlfn.XLOOKUP(B223,'[6]cells down 19042026 9H40'!$B:$B,'[6]cells down 19042026 9H40'!$B:$B,"")</f>
        <v/>
      </c>
      <c r="BR223" s="9" t="s">
        <v>1433</v>
      </c>
      <c r="BS223" s="9" t="s">
        <v>83</v>
      </c>
      <c r="BT223" s="108"/>
    </row>
    <row r="224" spans="1:72" s="9" customFormat="1" x14ac:dyDescent="0.35">
      <c r="A224" s="1" t="s">
        <v>2136</v>
      </c>
      <c r="B224" s="8" t="s">
        <v>2137</v>
      </c>
      <c r="C224" s="3" t="str">
        <f>_xlfn.XLOOKUP(B224,'[1]daily break down'!$D:$D,'[1]daily break down'!$E:$E,"")</f>
        <v>CENTRE</v>
      </c>
      <c r="D224" s="1" t="s">
        <v>11</v>
      </c>
      <c r="E224" s="1" t="s">
        <v>5484</v>
      </c>
      <c r="F224" s="3" t="s">
        <v>69</v>
      </c>
      <c r="G224" s="1" t="s">
        <v>2138</v>
      </c>
      <c r="H224" s="33" t="str">
        <f>_xlfn.XLOOKUP(B224,[2]CALCULATION!$B:$B,[2]CALCULATION!$H:$H,"")</f>
        <v>NOKIA</v>
      </c>
      <c r="I224" s="28">
        <v>0</v>
      </c>
      <c r="J224" s="28">
        <v>0</v>
      </c>
      <c r="K224" s="28">
        <v>0</v>
      </c>
      <c r="L224" s="28">
        <v>0.28682764527704951</v>
      </c>
      <c r="M224" s="28">
        <v>0</v>
      </c>
      <c r="N224" s="28">
        <v>0</v>
      </c>
      <c r="O224" s="28">
        <v>4.2596852256993972E-2</v>
      </c>
      <c r="P224" s="28">
        <v>0</v>
      </c>
      <c r="Q224" s="28">
        <v>0</v>
      </c>
      <c r="R224" s="28">
        <v>0</v>
      </c>
      <c r="S224" s="93">
        <v>0</v>
      </c>
      <c r="T224" s="93">
        <f>_xlfn.XLOOKUP(B224,'[3]Nur des jours'!$B:$B,'[3]Nur des jours'!$U:$U,"")</f>
        <v>0</v>
      </c>
      <c r="U224" s="93">
        <v>0</v>
      </c>
      <c r="V224" s="93">
        <v>0</v>
      </c>
      <c r="W224" s="93">
        <v>0</v>
      </c>
      <c r="X224" s="93">
        <v>0</v>
      </c>
      <c r="Y224" s="93">
        <v>1.2268393672970297</v>
      </c>
      <c r="Z224" s="93">
        <v>8.8741107429950965</v>
      </c>
      <c r="AA224" s="93">
        <v>8.5785299900408916</v>
      </c>
      <c r="AB224" s="93">
        <v>3.684031612319616</v>
      </c>
      <c r="AC224" s="93">
        <f>_xlfn.XLOOKUP(B224,'[3]Nur des jours'!$B:$B,'[3]Nur des jours'!$N:$N,"")</f>
        <v>7.1113451073386358</v>
      </c>
      <c r="AD224" s="93">
        <v>7.1113451073386358</v>
      </c>
      <c r="AE224" s="93">
        <v>7.2346746739034282</v>
      </c>
      <c r="AF224" s="93">
        <v>4.1297302194713392</v>
      </c>
      <c r="AG224" s="93"/>
      <c r="AH224" s="93">
        <v>1.4867856337730752</v>
      </c>
      <c r="AI224" s="93">
        <v>5.1997779856040349</v>
      </c>
      <c r="AJ224" s="93">
        <v>2.2169563532135825</v>
      </c>
      <c r="AK224" s="93">
        <v>0</v>
      </c>
      <c r="AL224" s="93">
        <v>1.4867856337730752</v>
      </c>
      <c r="AM224" s="49" t="s">
        <v>5559</v>
      </c>
      <c r="AN224" s="49"/>
      <c r="AO224" s="48" t="str" cm="1">
        <f t="array" ref="AO224">IFERROR(_xlfn.IFS(
AQ224="MPR ISSUE","PDH",
AQ224="BSS Hardware Issue","BSS",
AQ224="Sites strategiques, MLL, Pylone, etc.","ENVTECH",
AQ224="AKTIVCO DEFAUT GE &amp; POWER Cabinet","AKTIVCO",
AQ224="AKTIVCO Coupure ENEO &amp; Baisse de tension","AKTIVCO GRID ONLY",
AQ224="Coupure ENEO &amp; Baisse de tension","IHS GRID ONLY",
AQ224="Defaut GE &amp; POWER Cabinet","IHS",
AQ224="Sharing","Partners",
AQ224="Sites strategiques &amp; DataCenter","SST &amp; DC",
AQ224="Exclu","Exclu",
AQ224="SAT","SAT",
AQ224="SPARE-ISSUE","SPARE-ISSUE",
AQ224="Fiber CAmtel","TRANS_FO_CAMTEL",
AQ224="Fiber AOF","Fiber AOF",
AQ224="Projet OCM (HUAWEI)","TRAVAUX-HUAWEI",
AQ224="Projet OCM (NOKIA)","TRAVAUX-NOKIA",
AQ224="ACCESS-ISSUE","ACCESS-ISSUE",
AQ224="Projet OCM (ZTE, NOKIA, autres projets)","TRAVAUX OCM",
AQ224="No root CAuse","No root cause",
AQ224="ODU HS","PDH",
AQ224="IP &amp; VLAN","PDH",
AQ224="Warehouse HUAWEI","SPARE-ISSUE",
AQ224="SPARE-HS","SPARE-ISSUE",
AQ224="Power Telco","BSS",AQ224="no impacts","no impacts"
),"")</f>
        <v>No root cause</v>
      </c>
      <c r="AP224" s="48" t="str" cm="1">
        <f t="array" ref="AP224">IFERROR(_xlfn.IFS(
AQ224="MPR ISSUE","TX ISSUE",
AQ224="BSS Hardware Issue","RAN ISSUE",
AQ224="Sites strategiques, MLL, Pylone, etc.","ENVTECH",
AQ224="AKTIVCO DEFAUT GE &amp; POWER Cabinet","POWER ISSUE",
AQ224="AKTIVCO Coupure ENEO &amp; Baisse de tension","POWER ISSUE",
AQ224="Coupure ENEO &amp; Baisse de tension","POWER ISSUE",
AQ224="Defaut GE &amp; POWER Cabinet","POWER ISSUE",
AQ224="Sharing","POWER ISSUE",
AQ224="Sites strategiques &amp; DataCenter","POWER ISSUE",
AQ224="Exclu","Exclu",
AQ224="SAT","TX ISSUE",
AQ224="SPARE-ISSUE","SPARE-ISSUE",
AQ224="Fiber CAmtel","TX ISSUE",
AQ224="Fiber AOF","TX ISSUE",
AQ224="Projet OCM (HUAWEI)","TRAVAUX-HUAWEI",
AQ224="Projet OCM (NOKIA)","TRAVAUX -NOKIA",
AQ224="ACCESS-ISSUE","ACCESS-ISSUE",
AQ224="Projet OCM (ZTE, NOKIA, autres projets)","TRAVAUX OCM",
AQ224="No root CAuse","No root cause",
AQ224="ODU HS","TX ISSUE",
AQ224="IP &amp; VLAN","TX ISSUE",
AQ224="Warehouse HUAWEI","SPARE-ISSUE",
AQ224="SPARE-HS","SPARE-ISSUE",
AQ224="Power Telco","RAN ISSUE",AQ224="no impacts","no impacts"
),"")</f>
        <v>No root cause</v>
      </c>
      <c r="AQ224" s="126" t="s">
        <v>5344</v>
      </c>
      <c r="AR224" s="48" t="str" cm="1">
        <f t="array" ref="AR224">IFERROR(_xlfn.IFS(
AQ224="MPR ISSUE","ACTIVE",
AQ224="BSS Hardware Issue","ACTIVE",
AQ224="Sites strategiques, MLL, Pylone, etc.","PASSIVE",
AQ224="AKTIVCO DEFAUT GE &amp; POWER Cabinet","PASSIVE",
AQ224="AKTIVCO Coupure ENEO &amp; Baisse de tension","PASSIVE",
AQ224="Coupure ENEO &amp; Baisse de tension","PASSIVE",
AQ224="Defaut GE &amp; POWER Cabinet","PASSIVE",
AQ224="Sharing","PASSIVE",
AQ224="Sites strategiques &amp; DataCenter","PASSIVE",
AQ224="Exclu","Exclu",
AQ224="SAT","ACTIVE",
AQ224="SPARE-ISSUE","SPARE-ISSUE",
AQ224="Fiber CAmtel","ACTIVE",
AQ224="Fiber AOF","ACTIVE",
AQ224="Projet OCM (HUAWEI)","PLANNED WORKS",
AQ224="Projet OCM (NOKIA)","PLANNED WORKS",
AQ224="ACCESS-ISSUE","ACCESS-ISSUE",
AQ224="Projet OCM (ZTE, NOKIA, autres projets)","PLANNED WORKS",
AQ224="No root CAuse","No root cause",
AQ224="ODU HS","ACTIVE",
AQ224="IP &amp; VLAN","ACTIVE",
AQ224="Warehouse HUAWEI","SPARE-ISSUE",
AQ224="SPARE-HS","SPARE-ISSUE",
AQ224="Power Telco","ACTIVE", AQ224="no impacts","no impacts"
),"")</f>
        <v>No root cause</v>
      </c>
      <c r="AS224" s="92" t="s">
        <v>5537</v>
      </c>
      <c r="AT224" s="98" t="s">
        <v>2137</v>
      </c>
      <c r="AV224" s="17" t="s">
        <v>5537</v>
      </c>
      <c r="AW224" s="7" t="s">
        <v>5537</v>
      </c>
      <c r="AX224" s="6" t="s">
        <v>5537</v>
      </c>
      <c r="AY224" s="7"/>
      <c r="AZ224" s="3" t="s">
        <v>5537</v>
      </c>
      <c r="BA224" s="18" t="s">
        <v>5537</v>
      </c>
      <c r="BB224" s="18" t="s">
        <v>5537</v>
      </c>
      <c r="BC224" s="18" t="s">
        <v>5537</v>
      </c>
      <c r="BD224" s="18" t="s">
        <v>5537</v>
      </c>
      <c r="BE224" s="18" t="s">
        <v>5537</v>
      </c>
      <c r="BF224" s="18" t="s">
        <v>5537</v>
      </c>
      <c r="BG224" s="18" t="s">
        <v>5537</v>
      </c>
      <c r="BH224" s="18" t="s">
        <v>5537</v>
      </c>
      <c r="BI224" s="18" t="s">
        <v>5537</v>
      </c>
      <c r="BJ224" s="18" t="s">
        <v>5537</v>
      </c>
      <c r="BK224" s="18" t="s">
        <v>5537</v>
      </c>
      <c r="BL224" s="9" t="s">
        <v>5537</v>
      </c>
      <c r="BM224" s="14" t="s">
        <v>5537</v>
      </c>
      <c r="BN224" s="14" t="s">
        <v>5537</v>
      </c>
      <c r="BO224" s="14" t="str">
        <f>_xlfn.XLOOKUP(B224,'[4]cell downs 18042026 17h'!$B:$B,'[4]cell downs 18042026 17h'!$B:$B,"")</f>
        <v/>
      </c>
      <c r="BP224" s="14" t="str">
        <f>_xlfn.XLOOKUP(B224,'[5]Cells Huawei 19042026 15h'!$B:$B,'[5]Cells Huawei 19042026 15h'!$B:$B,"")</f>
        <v/>
      </c>
      <c r="BQ224" s="9" t="str">
        <f>_xlfn.XLOOKUP(B224,'[6]cells down 19042026 9H40'!$B:$B,'[6]cells down 19042026 9H40'!$B:$B,"")</f>
        <v/>
      </c>
      <c r="BR224" s="9" t="s">
        <v>2137</v>
      </c>
      <c r="BS224" s="9" t="s">
        <v>5537</v>
      </c>
      <c r="BT224" s="108"/>
    </row>
    <row r="225" spans="1:72" s="9" customFormat="1" x14ac:dyDescent="0.35">
      <c r="A225" s="2" t="s">
        <v>1486</v>
      </c>
      <c r="B225" s="8" t="s">
        <v>1487</v>
      </c>
      <c r="C225" s="3" t="str">
        <f>_xlfn.XLOOKUP(B225,'[1]daily break down'!$D:$D,'[1]daily break down'!$E:$E,"")</f>
        <v>NORD-OUEST</v>
      </c>
      <c r="D225" s="1" t="s">
        <v>11</v>
      </c>
      <c r="E225" s="1" t="s">
        <v>96</v>
      </c>
      <c r="F225" s="3" t="s">
        <v>51</v>
      </c>
      <c r="G225" s="1" t="s">
        <v>1486</v>
      </c>
      <c r="H225" s="33" t="str">
        <f>_xlfn.XLOOKUP(B225,[2]CALCULATION!$B:$B,[2]CALCULATION!$H:$H,"")</f>
        <v>NOKIA</v>
      </c>
      <c r="I225" s="28">
        <v>0.98246309499890494</v>
      </c>
      <c r="J225" s="28">
        <v>6.2050675484837576</v>
      </c>
      <c r="K225" s="28">
        <v>4.7775572859975286</v>
      </c>
      <c r="L225" s="28">
        <v>4.3173442764709202</v>
      </c>
      <c r="M225" s="28">
        <v>9.2899445543209822</v>
      </c>
      <c r="N225" s="28">
        <v>9.2964734190981293</v>
      </c>
      <c r="O225" s="28">
        <v>9.2963652058697779</v>
      </c>
      <c r="P225" s="28">
        <v>9.2965275257123032</v>
      </c>
      <c r="Q225" s="28">
        <v>9.2963652058697779</v>
      </c>
      <c r="R225" s="28">
        <v>9.2964734190981293</v>
      </c>
      <c r="S225" s="93">
        <v>4.6746115888632698</v>
      </c>
      <c r="T225" s="93">
        <f>_xlfn.XLOOKUP(B225,'[3]Nur des jours'!$B:$B,'[3]Nur des jours'!$U:$U,"")</f>
        <v>0</v>
      </c>
      <c r="U225" s="93">
        <v>4.3735095752084112E-2</v>
      </c>
      <c r="V225" s="93">
        <v>1.0963936044835962</v>
      </c>
      <c r="W225" s="93">
        <v>0</v>
      </c>
      <c r="X225" s="93">
        <v>0</v>
      </c>
      <c r="Y225" s="93">
        <v>0</v>
      </c>
      <c r="Z225" s="93">
        <v>0.15070641178199537</v>
      </c>
      <c r="AA225" s="93">
        <v>2.4541067764736774E-2</v>
      </c>
      <c r="AB225" s="93">
        <v>0</v>
      </c>
      <c r="AC225" s="93">
        <f>_xlfn.XLOOKUP(B225,'[3]Nur des jours'!$B:$B,'[3]Nur des jours'!$N:$N,"")</f>
        <v>2.2360372738868768</v>
      </c>
      <c r="AD225" s="93">
        <v>2.2360372738868768</v>
      </c>
      <c r="AE225" s="93">
        <v>2.4148696041753973E-2</v>
      </c>
      <c r="AF225" s="93">
        <v>0</v>
      </c>
      <c r="AG225" s="93"/>
      <c r="AH225" s="93">
        <v>1.4850377960979704</v>
      </c>
      <c r="AI225" s="93">
        <v>4.6804621336562633</v>
      </c>
      <c r="AJ225" s="93">
        <v>2.4326487278612499</v>
      </c>
      <c r="AK225" s="93">
        <v>0</v>
      </c>
      <c r="AL225" s="93">
        <v>1.4850377960979704</v>
      </c>
      <c r="AM225" s="49" t="s">
        <v>5601</v>
      </c>
      <c r="AN225" s="49"/>
      <c r="AO225" s="48" t="str" cm="1">
        <f t="array" ref="AO225">IFERROR(_xlfn.IFS(
AQ225="MPR ISSUE","PDH",
AQ225="BSS Hardware Issue","BSS",
AQ225="Sites strategiques, MLL, Pylone, etc.","ENVTECH",
AQ225="AKTIVCO DEFAUT GE &amp; POWER Cabinet","AKTIVCO",
AQ225="AKTIVCO Coupure ENEO &amp; Baisse de tension","AKTIVCO GRID ONLY",
AQ225="Coupure ENEO &amp; Baisse de tension","IHS GRID ONLY",
AQ225="Defaut GE &amp; POWER Cabinet","IHS",
AQ225="Sharing","Partners",
AQ225="Sites strategiques &amp; DataCenter","SST &amp; DC",
AQ225="Exclu","Exclu",
AQ225="SAT","SAT",
AQ225="SPARE-ISSUE","SPARE-ISSUE",
AQ225="Fiber CAmtel","TRANS_FO_CAMTEL",
AQ225="Fiber AOF","Fiber AOF",
AQ225="Projet OCM (HUAWEI)","TRAVAUX-HUAWEI",
AQ225="Projet OCM (NOKIA)","TRAVAUX-NOKIA",
AQ225="ACCESS-ISSUE","ACCESS-ISSUE",
AQ225="Projet OCM (ZTE, NOKIA, autres projets)","TRAVAUX OCM",
AQ225="No root CAuse","No root cause",
AQ225="ODU HS","PDH",
AQ225="IP &amp; VLAN","PDH",
AQ225="Warehouse HUAWEI","SPARE-ISSUE",
AQ225="SPARE-HS","SPARE-ISSUE",
AQ225="Power Telco","BSS",AQ225="no impacts","no impacts"
),"")</f>
        <v>No root cause</v>
      </c>
      <c r="AP225" s="48" t="str" cm="1">
        <f t="array" ref="AP225">IFERROR(_xlfn.IFS(
AQ225="MPR ISSUE","TX ISSUE",
AQ225="BSS Hardware Issue","RAN ISSUE",
AQ225="Sites strategiques, MLL, Pylone, etc.","ENVTECH",
AQ225="AKTIVCO DEFAUT GE &amp; POWER Cabinet","POWER ISSUE",
AQ225="AKTIVCO Coupure ENEO &amp; Baisse de tension","POWER ISSUE",
AQ225="Coupure ENEO &amp; Baisse de tension","POWER ISSUE",
AQ225="Defaut GE &amp; POWER Cabinet","POWER ISSUE",
AQ225="Sharing","POWER ISSUE",
AQ225="Sites strategiques &amp; DataCenter","POWER ISSUE",
AQ225="Exclu","Exclu",
AQ225="SAT","TX ISSUE",
AQ225="SPARE-ISSUE","SPARE-ISSUE",
AQ225="Fiber CAmtel","TX ISSUE",
AQ225="Fiber AOF","TX ISSUE",
AQ225="Projet OCM (HUAWEI)","TRAVAUX-HUAWEI",
AQ225="Projet OCM (NOKIA)","TRAVAUX -NOKIA",
AQ225="ACCESS-ISSUE","ACCESS-ISSUE",
AQ225="Projet OCM (ZTE, NOKIA, autres projets)","TRAVAUX OCM",
AQ225="No root CAuse","No root cause",
AQ225="ODU HS","TX ISSUE",
AQ225="IP &amp; VLAN","TX ISSUE",
AQ225="Warehouse HUAWEI","SPARE-ISSUE",
AQ225="SPARE-HS","SPARE-ISSUE",
AQ225="Power Telco","RAN ISSUE",AQ225="no impacts","no impacts"
),"")</f>
        <v>No root cause</v>
      </c>
      <c r="AQ225" s="67" t="s">
        <v>5344</v>
      </c>
      <c r="AR225" s="48" t="str" cm="1">
        <f t="array" ref="AR225">IFERROR(_xlfn.IFS(
AQ225="MPR ISSUE","ACTIVE",
AQ225="BSS Hardware Issue","ACTIVE",
AQ225="Sites strategiques, MLL, Pylone, etc.","PASSIVE",
AQ225="AKTIVCO DEFAUT GE &amp; POWER Cabinet","PASSIVE",
AQ225="AKTIVCO Coupure ENEO &amp; Baisse de tension","PASSIVE",
AQ225="Coupure ENEO &amp; Baisse de tension","PASSIVE",
AQ225="Defaut GE &amp; POWER Cabinet","PASSIVE",
AQ225="Sharing","PASSIVE",
AQ225="Sites strategiques &amp; DataCenter","PASSIVE",
AQ225="Exclu","Exclu",
AQ225="SAT","ACTIVE",
AQ225="SPARE-ISSUE","SPARE-ISSUE",
AQ225="Fiber CAmtel","ACTIVE",
AQ225="Fiber AOF","ACTIVE",
AQ225="Projet OCM (HUAWEI)","PLANNED WORKS",
AQ225="Projet OCM (NOKIA)","PLANNED WORKS",
AQ225="ACCESS-ISSUE","ACCESS-ISSUE",
AQ225="Projet OCM (ZTE, NOKIA, autres projets)","PLANNED WORKS",
AQ225="No root CAuse","No root cause",
AQ225="ODU HS","ACTIVE",
AQ225="IP &amp; VLAN","ACTIVE",
AQ225="Warehouse HUAWEI","SPARE-ISSUE",
AQ225="SPARE-HS","SPARE-ISSUE",
AQ225="Power Telco","ACTIVE", AQ225="no impacts","no impacts"
),"")</f>
        <v>No root cause</v>
      </c>
      <c r="AS225" s="92" t="s">
        <v>5887</v>
      </c>
      <c r="AT225" s="98" t="s">
        <v>1487</v>
      </c>
      <c r="AV225" s="17" t="s">
        <v>5537</v>
      </c>
      <c r="AW225" s="7" t="s">
        <v>5537</v>
      </c>
      <c r="AX225" s="6" t="s">
        <v>5537</v>
      </c>
      <c r="AY225" s="7"/>
      <c r="AZ225" s="3" t="s">
        <v>5537</v>
      </c>
      <c r="BA225" s="18" t="s">
        <v>5537</v>
      </c>
      <c r="BB225" s="18" t="s">
        <v>5537</v>
      </c>
      <c r="BC225" s="18" t="s">
        <v>5537</v>
      </c>
      <c r="BD225" s="18" t="s">
        <v>5537</v>
      </c>
      <c r="BE225" s="18" t="s">
        <v>5537</v>
      </c>
      <c r="BF225" s="18" t="s">
        <v>5537</v>
      </c>
      <c r="BG225" s="18" t="s">
        <v>5537</v>
      </c>
      <c r="BH225" s="18" t="s">
        <v>5537</v>
      </c>
      <c r="BI225" s="18" t="s">
        <v>5537</v>
      </c>
      <c r="BJ225" s="18" t="s">
        <v>5653</v>
      </c>
      <c r="BK225" s="18" t="s">
        <v>5537</v>
      </c>
      <c r="BL225" s="9" t="s">
        <v>6228</v>
      </c>
      <c r="BM225" s="14" t="s">
        <v>5537</v>
      </c>
      <c r="BN225" s="14" t="s">
        <v>5537</v>
      </c>
      <c r="BO225" s="14" t="str">
        <f>_xlfn.XLOOKUP(B225,'[4]cell downs 18042026 17h'!$B:$B,'[4]cell downs 18042026 17h'!$B:$B,"")</f>
        <v/>
      </c>
      <c r="BP225" s="14" t="str">
        <f>_xlfn.XLOOKUP(B225,'[5]Cells Huawei 19042026 15h'!$B:$B,'[5]Cells Huawei 19042026 15h'!$B:$B,"")</f>
        <v/>
      </c>
      <c r="BQ225" s="9" t="str">
        <f>_xlfn.XLOOKUP(B225,'[6]cells down 19042026 9H40'!$B:$B,'[6]cells down 19042026 9H40'!$B:$B,"")</f>
        <v/>
      </c>
      <c r="BR225" s="9" t="s">
        <v>1487</v>
      </c>
      <c r="BS225" s="9" t="s">
        <v>5537</v>
      </c>
      <c r="BT225" s="108"/>
    </row>
    <row r="226" spans="1:72" s="9" customFormat="1" x14ac:dyDescent="0.35">
      <c r="A226" s="1" t="s">
        <v>429</v>
      </c>
      <c r="B226" s="8" t="s">
        <v>430</v>
      </c>
      <c r="C226" s="3" t="str">
        <f>_xlfn.XLOOKUP(B226,'[1]daily break down'!$D:$D,'[1]daily break down'!$E:$E,"")</f>
        <v>douala</v>
      </c>
      <c r="D226" s="1" t="s">
        <v>11</v>
      </c>
      <c r="E226" s="1" t="s">
        <v>12</v>
      </c>
      <c r="F226" s="3" t="s">
        <v>31</v>
      </c>
      <c r="G226" s="1" t="s">
        <v>431</v>
      </c>
      <c r="H226" s="34" t="str">
        <f>_xlfn.XLOOKUP(B226,[2]CALCULATION!$B:$B,[2]CALCULATION!$H:$H,"")</f>
        <v>ZTE</v>
      </c>
      <c r="I226" s="28">
        <v>0</v>
      </c>
      <c r="J226" s="28">
        <v>2.7603350711833645</v>
      </c>
      <c r="K226" s="28">
        <v>0</v>
      </c>
      <c r="L226" s="28">
        <v>0</v>
      </c>
      <c r="M226" s="28">
        <v>0.2838274363430387</v>
      </c>
      <c r="N226" s="28">
        <v>0</v>
      </c>
      <c r="O226" s="28">
        <v>0.55811310578626994</v>
      </c>
      <c r="P226" s="28">
        <v>1.1887971452460244</v>
      </c>
      <c r="Q226" s="28">
        <v>3.4403866074256842E-2</v>
      </c>
      <c r="R226" s="28">
        <v>1.6661173462544903</v>
      </c>
      <c r="S226" s="93">
        <v>0</v>
      </c>
      <c r="T226" s="93">
        <f>_xlfn.XLOOKUP(B226,'[3]Nur des jours'!$B:$B,'[3]Nur des jours'!$U:$U,"")</f>
        <v>0.90835837378329098</v>
      </c>
      <c r="U226" s="93">
        <v>0</v>
      </c>
      <c r="V226" s="93">
        <v>6.0639266279149864E-4</v>
      </c>
      <c r="W226" s="93">
        <v>0.90835837378329098</v>
      </c>
      <c r="X226" s="93">
        <v>0</v>
      </c>
      <c r="Y226" s="93">
        <v>0</v>
      </c>
      <c r="Z226" s="93">
        <v>0</v>
      </c>
      <c r="AA226" s="93">
        <v>0</v>
      </c>
      <c r="AB226" s="93">
        <v>0</v>
      </c>
      <c r="AC226" s="93">
        <f>_xlfn.XLOOKUP(B226,'[3]Nur des jours'!$B:$B,'[3]Nur des jours'!$N:$N,"")</f>
        <v>0</v>
      </c>
      <c r="AD226" s="93">
        <v>0</v>
      </c>
      <c r="AE226" s="93">
        <v>0</v>
      </c>
      <c r="AF226" s="93">
        <v>0</v>
      </c>
      <c r="AG226" s="93"/>
      <c r="AH226" s="93">
        <v>1.4690218957689487</v>
      </c>
      <c r="AI226" s="93">
        <v>1.2844262196803473</v>
      </c>
      <c r="AJ226" s="93">
        <v>1.0920621806052813</v>
      </c>
      <c r="AK226" s="93">
        <v>1.7622401596088142</v>
      </c>
      <c r="AL226" s="93">
        <v>1.4690218957689487</v>
      </c>
      <c r="AM226" s="49" t="s">
        <v>5559</v>
      </c>
      <c r="AN226" s="49"/>
      <c r="AO226" s="48" t="str" cm="1">
        <f t="array" ref="AO226">IFERROR(_xlfn.IFS(
AQ226="MPR ISSUE","PDH",
AQ226="BSS Hardware Issue","BSS",
AQ226="Sites strategiques, MLL, Pylone, etc.","ENVTECH",
AQ226="AKTIVCO DEFAUT GE &amp; POWER Cabinet","AKTIVCO",
AQ226="AKTIVCO Coupure ENEO &amp; Baisse de tension","AKTIVCO GRID ONLY",
AQ226="Coupure ENEO &amp; Baisse de tension","IHS GRID ONLY",
AQ226="Defaut GE &amp; POWER Cabinet","IHS",
AQ226="Sharing","Partners",
AQ226="Sites strategiques &amp; DataCenter","SST &amp; DC",
AQ226="Exclu","Exclu",
AQ226="SAT","SAT",
AQ226="SPARE-ISSUE","SPARE-ISSUE",
AQ226="Fiber CAmtel","TRANS_FO_CAMTEL",
AQ226="Fiber AOF","Fiber AOF",
AQ226="Projet OCM (HUAWEI)","TRAVAUX-HUAWEI",
AQ226="Projet OCM (NOKIA)","TRAVAUX-NOKIA",
AQ226="ACCESS-ISSUE","ACCESS-ISSUE",
AQ226="Projet OCM (ZTE, NOKIA, autres projets)","TRAVAUX OCM",
AQ226="No root CAuse","No root cause",
AQ226="ODU HS","PDH",
AQ226="IP &amp; VLAN","PDH",
AQ226="Warehouse HUAWEI","SPARE-ISSUE",
AQ226="SPARE-HS","SPARE-ISSUE",
AQ226="Power Telco","BSS",AQ226="no impacts","no impacts"
),"")</f>
        <v>IHS</v>
      </c>
      <c r="AP226" s="48" t="str" cm="1">
        <f t="array" ref="AP226">IFERROR(_xlfn.IFS(
AQ226="MPR ISSUE","TX ISSUE",
AQ226="BSS Hardware Issue","RAN ISSUE",
AQ226="Sites strategiques, MLL, Pylone, etc.","ENVTECH",
AQ226="AKTIVCO DEFAUT GE &amp; POWER Cabinet","POWER ISSUE",
AQ226="AKTIVCO Coupure ENEO &amp; Baisse de tension","POWER ISSUE",
AQ226="Coupure ENEO &amp; Baisse de tension","POWER ISSUE",
AQ226="Defaut GE &amp; POWER Cabinet","POWER ISSUE",
AQ226="Sharing","POWER ISSUE",
AQ226="Sites strategiques &amp; DataCenter","POWER ISSUE",
AQ226="Exclu","Exclu",
AQ226="SAT","TX ISSUE",
AQ226="SPARE-ISSUE","SPARE-ISSUE",
AQ226="Fiber CAmtel","TX ISSUE",
AQ226="Fiber AOF","TX ISSUE",
AQ226="Projet OCM (HUAWEI)","TRAVAUX-HUAWEI",
AQ226="Projet OCM (NOKIA)","TRAVAUX -NOKIA",
AQ226="ACCESS-ISSUE","ACCESS-ISSUE",
AQ226="Projet OCM (ZTE, NOKIA, autres projets)","TRAVAUX OCM",
AQ226="No root CAuse","No root cause",
AQ226="ODU HS","TX ISSUE",
AQ226="IP &amp; VLAN","TX ISSUE",
AQ226="Warehouse HUAWEI","SPARE-ISSUE",
AQ226="SPARE-HS","SPARE-ISSUE",
AQ226="Power Telco","RAN ISSUE",AQ226="no impacts","no impacts"
),"")</f>
        <v>POWER ISSUE</v>
      </c>
      <c r="AQ226" s="67" t="s">
        <v>5330</v>
      </c>
      <c r="AR226" s="48" t="str" cm="1">
        <f t="array" ref="AR226">IFERROR(_xlfn.IFS(
AQ226="MPR ISSUE","ACTIVE",
AQ226="BSS Hardware Issue","ACTIVE",
AQ226="Sites strategiques, MLL, Pylone, etc.","PASSIVE",
AQ226="AKTIVCO DEFAUT GE &amp; POWER Cabinet","PASSIVE",
AQ226="AKTIVCO Coupure ENEO &amp; Baisse de tension","PASSIVE",
AQ226="Coupure ENEO &amp; Baisse de tension","PASSIVE",
AQ226="Defaut GE &amp; POWER Cabinet","PASSIVE",
AQ226="Sharing","PASSIVE",
AQ226="Sites strategiques &amp; DataCenter","PASSIVE",
AQ226="Exclu","Exclu",
AQ226="SAT","ACTIVE",
AQ226="SPARE-ISSUE","SPARE-ISSUE",
AQ226="Fiber CAmtel","ACTIVE",
AQ226="Fiber AOF","ACTIVE",
AQ226="Projet OCM (HUAWEI)","PLANNED WORKS",
AQ226="Projet OCM (NOKIA)","PLANNED WORKS",
AQ226="ACCESS-ISSUE","ACCESS-ISSUE",
AQ226="Projet OCM (ZTE, NOKIA, autres projets)","PLANNED WORKS",
AQ226="No root CAuse","No root cause",
AQ226="ODU HS","ACTIVE",
AQ226="IP &amp; VLAN","ACTIVE",
AQ226="Warehouse HUAWEI","SPARE-ISSUE",
AQ226="SPARE-HS","SPARE-ISSUE",
AQ226="Power Telco","ACTIVE", AQ226="no impacts","no impacts"
),"")</f>
        <v>PASSIVE</v>
      </c>
      <c r="AS226" s="92" t="s">
        <v>5848</v>
      </c>
      <c r="AT226" s="98" t="s">
        <v>430</v>
      </c>
      <c r="AV226" s="17" t="s">
        <v>5537</v>
      </c>
      <c r="AW226" s="7" t="s">
        <v>5537</v>
      </c>
      <c r="AX226" s="6" t="s">
        <v>5537</v>
      </c>
      <c r="AY226" s="7"/>
      <c r="AZ226" s="3" t="s">
        <v>5537</v>
      </c>
      <c r="BA226" s="18" t="s">
        <v>5537</v>
      </c>
      <c r="BB226" s="18" t="s">
        <v>5537</v>
      </c>
      <c r="BC226" s="18" t="s">
        <v>5537</v>
      </c>
      <c r="BD226" s="18" t="s">
        <v>5537</v>
      </c>
      <c r="BE226" s="18" t="s">
        <v>5537</v>
      </c>
      <c r="BF226" s="18" t="s">
        <v>5537</v>
      </c>
      <c r="BG226" s="18" t="s">
        <v>5537</v>
      </c>
      <c r="BH226" s="18" t="s">
        <v>5537</v>
      </c>
      <c r="BI226" s="18" t="s">
        <v>5537</v>
      </c>
      <c r="BJ226" s="18" t="s">
        <v>5537</v>
      </c>
      <c r="BK226" s="18" t="s">
        <v>5537</v>
      </c>
      <c r="BL226" s="9" t="s">
        <v>5848</v>
      </c>
      <c r="BM226" s="14" t="s">
        <v>5537</v>
      </c>
      <c r="BN226" s="14" t="s">
        <v>5537</v>
      </c>
      <c r="BO226" s="14" t="str">
        <f>_xlfn.XLOOKUP(B226,'[4]cell downs 18042026 17h'!$B:$B,'[4]cell downs 18042026 17h'!$B:$B,"")</f>
        <v/>
      </c>
      <c r="BP226" s="14" t="str">
        <f>_xlfn.XLOOKUP(B226,'[5]Cells Huawei 19042026 15h'!$B:$B,'[5]Cells Huawei 19042026 15h'!$B:$B,"")</f>
        <v/>
      </c>
      <c r="BQ226" s="9" t="str">
        <f>_xlfn.XLOOKUP(B226,'[6]cells down 19042026 9H40'!$B:$B,'[6]cells down 19042026 9H40'!$B:$B,"")</f>
        <v/>
      </c>
      <c r="BR226" s="9" t="s">
        <v>5537</v>
      </c>
      <c r="BS226" s="9" t="s">
        <v>594</v>
      </c>
      <c r="BT226" s="108"/>
    </row>
    <row r="227" spans="1:72" s="9" customFormat="1" x14ac:dyDescent="0.35">
      <c r="A227" s="1" t="s">
        <v>1174</v>
      </c>
      <c r="B227" s="8" t="s">
        <v>1175</v>
      </c>
      <c r="C227" s="3" t="str">
        <f>_xlfn.XLOOKUP(B227,'[1]daily break down'!$D:$D,'[1]daily break down'!$E:$E,"")</f>
        <v>OUEST</v>
      </c>
      <c r="D227" s="1" t="s">
        <v>21</v>
      </c>
      <c r="E227" s="1" t="s">
        <v>22</v>
      </c>
      <c r="F227" s="3" t="s">
        <v>102</v>
      </c>
      <c r="G227" s="1" t="s">
        <v>1176</v>
      </c>
      <c r="H227" s="32" t="str">
        <f>_xlfn.XLOOKUP(B227,[2]CALCULATION!$B:$B,[2]CALCULATION!$H:$H,"")</f>
        <v>Huawei</v>
      </c>
      <c r="I227" s="28">
        <v>2.0464860615295937</v>
      </c>
      <c r="J227" s="28">
        <v>1.0466515710563788</v>
      </c>
      <c r="K227" s="28">
        <v>0</v>
      </c>
      <c r="L227" s="28">
        <v>2.7373991604671937</v>
      </c>
      <c r="M227" s="28">
        <v>0</v>
      </c>
      <c r="N227" s="28">
        <v>37.828290286588306</v>
      </c>
      <c r="O227" s="28">
        <v>41.605670698821179</v>
      </c>
      <c r="P227" s="28">
        <v>41.605670698821179</v>
      </c>
      <c r="Q227" s="28">
        <v>41.553503094742787</v>
      </c>
      <c r="R227" s="28">
        <v>41.604065541772606</v>
      </c>
      <c r="S227" s="93">
        <v>41.520062322897665</v>
      </c>
      <c r="T227" s="93">
        <f>_xlfn.XLOOKUP(B227,'[3]Nur des jours'!$B:$B,'[3]Nur des jours'!$U:$U,"")</f>
        <v>0</v>
      </c>
      <c r="U227" s="93">
        <v>0</v>
      </c>
      <c r="V227" s="93">
        <v>0.89075515148402118</v>
      </c>
      <c r="W227" s="93">
        <v>0</v>
      </c>
      <c r="X227" s="93">
        <v>0</v>
      </c>
      <c r="Y227" s="93">
        <v>0</v>
      </c>
      <c r="Z227" s="93">
        <v>3.1878597335296619</v>
      </c>
      <c r="AA227" s="93">
        <v>5.9488547026107703</v>
      </c>
      <c r="AB227" s="93">
        <v>0</v>
      </c>
      <c r="AC227" s="93">
        <f>_xlfn.XLOOKUP(B227,'[3]Nur des jours'!$B:$B,'[3]Nur des jours'!$N:$N,"")</f>
        <v>0</v>
      </c>
      <c r="AD227" s="93">
        <v>0</v>
      </c>
      <c r="AE227" s="93">
        <v>1.3983236453187915</v>
      </c>
      <c r="AF227" s="93">
        <v>0</v>
      </c>
      <c r="AG227" s="93"/>
      <c r="AH227" s="93">
        <v>1.4401825741297194</v>
      </c>
      <c r="AI227" s="93">
        <v>2.4616920254667098</v>
      </c>
      <c r="AJ227" s="93">
        <v>3.1456023406128977</v>
      </c>
      <c r="AK227" s="93">
        <v>6.2586595223555225E-2</v>
      </c>
      <c r="AL227" s="93">
        <v>1.4401825741297194</v>
      </c>
      <c r="AM227" s="49" t="s">
        <v>5559</v>
      </c>
      <c r="AN227" s="49"/>
      <c r="AO227" s="48" t="str" cm="1">
        <f t="array" ref="AO227">IFERROR(_xlfn.IFS(
AQ227="MPR ISSUE","PDH",
AQ227="BSS Hardware Issue","BSS",
AQ227="Sites strategiques, MLL, Pylone, etc.","ENVTECH",
AQ227="AKTIVCO DEFAUT GE &amp; POWER Cabinet","AKTIVCO",
AQ227="AKTIVCO Coupure ENEO &amp; Baisse de tension","AKTIVCO GRID ONLY",
AQ227="Coupure ENEO &amp; Baisse de tension","IHS GRID ONLY",
AQ227="Defaut GE &amp; POWER Cabinet","IHS",
AQ227="Sharing","Partners",
AQ227="Sites strategiques &amp; DataCenter","SST &amp; DC",
AQ227="Exclu","Exclu",
AQ227="SAT","SAT",
AQ227="SPARE-ISSUE","SPARE-ISSUE",
AQ227="Fiber CAmtel","TRANS_FO_CAMTEL",
AQ227="Fiber AOF","Fiber AOF",
AQ227="Projet OCM (HUAWEI)","TRAVAUX-HUAWEI",
AQ227="Projet OCM (NOKIA)","TRAVAUX-NOKIA",
AQ227="ACCESS-ISSUE","ACCESS-ISSUE",
AQ227="Projet OCM (ZTE, NOKIA, autres projets)","TRAVAUX OCM",
AQ227="No root CAuse","No root cause",
AQ227="ODU HS","PDH",
AQ227="IP &amp; VLAN","PDH",
AQ227="Warehouse HUAWEI","SPARE-ISSUE",
AQ227="SPARE-HS","SPARE-ISSUE",
AQ227="Power Telco","BSS",AQ227="no impacts","no impacts"
),"")</f>
        <v>No root cause</v>
      </c>
      <c r="AP227" s="48" t="str" cm="1">
        <f t="array" ref="AP227">IFERROR(_xlfn.IFS(
AQ227="MPR ISSUE","TX ISSUE",
AQ227="BSS Hardware Issue","RAN ISSUE",
AQ227="Sites strategiques, MLL, Pylone, etc.","ENVTECH",
AQ227="AKTIVCO DEFAUT GE &amp; POWER Cabinet","POWER ISSUE",
AQ227="AKTIVCO Coupure ENEO &amp; Baisse de tension","POWER ISSUE",
AQ227="Coupure ENEO &amp; Baisse de tension","POWER ISSUE",
AQ227="Defaut GE &amp; POWER Cabinet","POWER ISSUE",
AQ227="Sharing","POWER ISSUE",
AQ227="Sites strategiques &amp; DataCenter","POWER ISSUE",
AQ227="Exclu","Exclu",
AQ227="SAT","TX ISSUE",
AQ227="SPARE-ISSUE","SPARE-ISSUE",
AQ227="Fiber CAmtel","TX ISSUE",
AQ227="Fiber AOF","TX ISSUE",
AQ227="Projet OCM (HUAWEI)","TRAVAUX-HUAWEI",
AQ227="Projet OCM (NOKIA)","TRAVAUX -NOKIA",
AQ227="ACCESS-ISSUE","ACCESS-ISSUE",
AQ227="Projet OCM (ZTE, NOKIA, autres projets)","TRAVAUX OCM",
AQ227="No root CAuse","No root cause",
AQ227="ODU HS","TX ISSUE",
AQ227="IP &amp; VLAN","TX ISSUE",
AQ227="Warehouse HUAWEI","SPARE-ISSUE",
AQ227="SPARE-HS","SPARE-ISSUE",
AQ227="Power Telco","RAN ISSUE",AQ227="no impacts","no impacts"
),"")</f>
        <v>No root cause</v>
      </c>
      <c r="AQ227" s="67" t="s">
        <v>5344</v>
      </c>
      <c r="AR227" s="48" t="str" cm="1">
        <f t="array" ref="AR227">IFERROR(_xlfn.IFS(
AQ227="MPR ISSUE","ACTIVE",
AQ227="BSS Hardware Issue","ACTIVE",
AQ227="Sites strategiques, MLL, Pylone, etc.","PASSIVE",
AQ227="AKTIVCO DEFAUT GE &amp; POWER Cabinet","PASSIVE",
AQ227="AKTIVCO Coupure ENEO &amp; Baisse de tension","PASSIVE",
AQ227="Coupure ENEO &amp; Baisse de tension","PASSIVE",
AQ227="Defaut GE &amp; POWER Cabinet","PASSIVE",
AQ227="Sharing","PASSIVE",
AQ227="Sites strategiques &amp; DataCenter","PASSIVE",
AQ227="Exclu","Exclu",
AQ227="SAT","ACTIVE",
AQ227="SPARE-ISSUE","SPARE-ISSUE",
AQ227="Fiber CAmtel","ACTIVE",
AQ227="Fiber AOF","ACTIVE",
AQ227="Projet OCM (HUAWEI)","PLANNED WORKS",
AQ227="Projet OCM (NOKIA)","PLANNED WORKS",
AQ227="ACCESS-ISSUE","ACCESS-ISSUE",
AQ227="Projet OCM (ZTE, NOKIA, autres projets)","PLANNED WORKS",
AQ227="No root CAuse","No root cause",
AQ227="ODU HS","ACTIVE",
AQ227="IP &amp; VLAN","ACTIVE",
AQ227="Warehouse HUAWEI","SPARE-ISSUE",
AQ227="SPARE-HS","SPARE-ISSUE",
AQ227="Power Telco","ACTIVE", AQ227="no impacts","no impacts"
),"")</f>
        <v>No root cause</v>
      </c>
      <c r="AS227" s="92" t="s">
        <v>5537</v>
      </c>
      <c r="AT227" s="98" t="s">
        <v>1175</v>
      </c>
      <c r="AV227" s="17" t="s">
        <v>5537</v>
      </c>
      <c r="AW227" s="7" t="s">
        <v>5537</v>
      </c>
      <c r="AX227" s="6" t="s">
        <v>5537</v>
      </c>
      <c r="AY227" s="7"/>
      <c r="AZ227" s="3" t="s">
        <v>5537</v>
      </c>
      <c r="BA227" s="18" t="s">
        <v>5537</v>
      </c>
      <c r="BB227" s="18" t="s">
        <v>5537</v>
      </c>
      <c r="BC227" s="18" t="s">
        <v>5537</v>
      </c>
      <c r="BD227" s="18" t="s">
        <v>5537</v>
      </c>
      <c r="BE227" s="18" t="s">
        <v>5537</v>
      </c>
      <c r="BF227" s="18" t="s">
        <v>5537</v>
      </c>
      <c r="BG227" s="18" t="s">
        <v>5537</v>
      </c>
      <c r="BH227" s="18" t="s">
        <v>5537</v>
      </c>
      <c r="BI227" s="18" t="s">
        <v>5537</v>
      </c>
      <c r="BJ227" s="18" t="s">
        <v>5537</v>
      </c>
      <c r="BK227" s="18" t="s">
        <v>5537</v>
      </c>
      <c r="BL227" s="9" t="s">
        <v>5537</v>
      </c>
      <c r="BM227" s="14" t="s">
        <v>5537</v>
      </c>
      <c r="BN227" s="14" t="s">
        <v>5537</v>
      </c>
      <c r="BO227" s="14" t="str">
        <f>_xlfn.XLOOKUP(B227,'[4]cell downs 18042026 17h'!$B:$B,'[4]cell downs 18042026 17h'!$B:$B,"")</f>
        <v/>
      </c>
      <c r="BP227" s="14" t="str">
        <f>_xlfn.XLOOKUP(B227,'[5]Cells Huawei 19042026 15h'!$B:$B,'[5]Cells Huawei 19042026 15h'!$B:$B,"")</f>
        <v>OST_227</v>
      </c>
      <c r="BQ227" s="9" t="str">
        <f>_xlfn.XLOOKUP(B227,'[6]cells down 19042026 9H40'!$B:$B,'[6]cells down 19042026 9H40'!$B:$B,"")</f>
        <v/>
      </c>
      <c r="BR227" s="9" t="s">
        <v>5537</v>
      </c>
      <c r="BS227" s="9" t="s">
        <v>12</v>
      </c>
      <c r="BT227" s="108"/>
    </row>
    <row r="228" spans="1:72" s="9" customFormat="1" x14ac:dyDescent="0.35">
      <c r="A228" s="2" t="s">
        <v>819</v>
      </c>
      <c r="B228" s="1" t="s">
        <v>820</v>
      </c>
      <c r="C228" s="3" t="str">
        <f>_xlfn.XLOOKUP(B228,'[1]daily break down'!$D:$D,'[1]daily break down'!$E:$E,"")</f>
        <v>NORD-OUEST</v>
      </c>
      <c r="D228" s="1" t="s">
        <v>11</v>
      </c>
      <c r="E228" s="1" t="s">
        <v>154</v>
      </c>
      <c r="F228" s="3" t="s">
        <v>51</v>
      </c>
      <c r="G228" s="1" t="s">
        <v>819</v>
      </c>
      <c r="H228" s="33" t="str">
        <f>_xlfn.XLOOKUP(B228,[2]CALCULATION!$B:$B,[2]CALCULATION!$H:$H,"")</f>
        <v>NOKIA</v>
      </c>
      <c r="I228" s="28">
        <v>6.426604496629083</v>
      </c>
      <c r="J228" s="28">
        <v>6.0915041995037473</v>
      </c>
      <c r="K228" s="28">
        <v>3.0995278979412091</v>
      </c>
      <c r="L228" s="28">
        <v>3.6096773226188565</v>
      </c>
      <c r="M228" s="28">
        <v>5.5948020540973111</v>
      </c>
      <c r="N228" s="28">
        <v>3.9143188500284531</v>
      </c>
      <c r="O228" s="28">
        <v>8.6721252367167203</v>
      </c>
      <c r="P228" s="28">
        <v>6.8921400625977212</v>
      </c>
      <c r="Q228" s="28">
        <v>3.1696769062168761</v>
      </c>
      <c r="R228" s="28">
        <v>7.0950334724514903</v>
      </c>
      <c r="S228" s="93">
        <v>5.0683987678083655</v>
      </c>
      <c r="T228" s="93">
        <f>_xlfn.XLOOKUP(B228,'[3]Nur des jours'!$B:$B,'[3]Nur des jours'!$U:$U,"")</f>
        <v>5.7964004531536632E-3</v>
      </c>
      <c r="U228" s="93">
        <v>2.1168282332009478</v>
      </c>
      <c r="V228" s="93">
        <v>1.2452630031988996</v>
      </c>
      <c r="W228" s="93">
        <v>5.7964004531536632E-3</v>
      </c>
      <c r="X228" s="93">
        <v>2.1259413354336048E-2</v>
      </c>
      <c r="Y228" s="93">
        <v>0.12304420531171441</v>
      </c>
      <c r="Z228" s="93">
        <v>7.82424885784158E-2</v>
      </c>
      <c r="AA228" s="93">
        <v>3.7591172920358531</v>
      </c>
      <c r="AB228" s="93">
        <v>2.0412960537392313</v>
      </c>
      <c r="AC228" s="93">
        <f>_xlfn.XLOOKUP(B228,'[3]Nur des jours'!$B:$B,'[3]Nur des jours'!$N:$N,"")</f>
        <v>4.0967174895058314E-2</v>
      </c>
      <c r="AD228" s="93">
        <v>4.0967174895058314E-2</v>
      </c>
      <c r="AE228" s="93">
        <v>0</v>
      </c>
      <c r="AF228" s="93">
        <v>0</v>
      </c>
      <c r="AG228" s="93"/>
      <c r="AH228" s="93">
        <v>1.4348498857128182</v>
      </c>
      <c r="AI228" s="93">
        <v>4.97846300492788</v>
      </c>
      <c r="AJ228" s="93">
        <v>2.1563924844701496</v>
      </c>
      <c r="AK228" s="93">
        <v>0</v>
      </c>
      <c r="AL228" s="93">
        <v>1.4348498857128182</v>
      </c>
      <c r="AM228" s="49" t="s">
        <v>5601</v>
      </c>
      <c r="AN228" s="49"/>
      <c r="AO228" s="48" t="str" cm="1">
        <f t="array" ref="AO228">IFERROR(_xlfn.IFS(
AQ228="MPR ISSUE","PDH",
AQ228="BSS Hardware Issue","BSS",
AQ228="Sites strategiques, MLL, Pylone, etc.","ENVTECH",
AQ228="AKTIVCO DEFAUT GE &amp; POWER Cabinet","AKTIVCO",
AQ228="AKTIVCO Coupure ENEO &amp; Baisse de tension","AKTIVCO GRID ONLY",
AQ228="Coupure ENEO &amp; Baisse de tension","IHS GRID ONLY",
AQ228="Defaut GE &amp; POWER Cabinet","IHS",
AQ228="Sharing","Partners",
AQ228="Sites strategiques &amp; DataCenter","SST &amp; DC",
AQ228="Exclu","Exclu",
AQ228="SAT","SAT",
AQ228="SPARE-ISSUE","SPARE-ISSUE",
AQ228="Fiber CAmtel","TRANS_FO_CAMTEL",
AQ228="Fiber AOF","Fiber AOF",
AQ228="Projet OCM (HUAWEI)","TRAVAUX-HUAWEI",
AQ228="Projet OCM (NOKIA)","TRAVAUX-NOKIA",
AQ228="ACCESS-ISSUE","ACCESS-ISSUE",
AQ228="Projet OCM (ZTE, NOKIA, autres projets)","TRAVAUX OCM",
AQ228="No root CAuse","No root cause",
AQ228="ODU HS","PDH",
AQ228="IP &amp; VLAN","PDH",
AQ228="Warehouse HUAWEI","SPARE-ISSUE",
AQ228="SPARE-HS","SPARE-ISSUE",
AQ228="Power Telco","BSS",AQ228="no impacts","no impacts"
),"")</f>
        <v>No root cause</v>
      </c>
      <c r="AP228" s="48" t="str" cm="1">
        <f t="array" ref="AP228">IFERROR(_xlfn.IFS(
AQ228="MPR ISSUE","TX ISSUE",
AQ228="BSS Hardware Issue","RAN ISSUE",
AQ228="Sites strategiques, MLL, Pylone, etc.","ENVTECH",
AQ228="AKTIVCO DEFAUT GE &amp; POWER Cabinet","POWER ISSUE",
AQ228="AKTIVCO Coupure ENEO &amp; Baisse de tension","POWER ISSUE",
AQ228="Coupure ENEO &amp; Baisse de tension","POWER ISSUE",
AQ228="Defaut GE &amp; POWER Cabinet","POWER ISSUE",
AQ228="Sharing","POWER ISSUE",
AQ228="Sites strategiques &amp; DataCenter","POWER ISSUE",
AQ228="Exclu","Exclu",
AQ228="SAT","TX ISSUE",
AQ228="SPARE-ISSUE","SPARE-ISSUE",
AQ228="Fiber CAmtel","TX ISSUE",
AQ228="Fiber AOF","TX ISSUE",
AQ228="Projet OCM (HUAWEI)","TRAVAUX-HUAWEI",
AQ228="Projet OCM (NOKIA)","TRAVAUX -NOKIA",
AQ228="ACCESS-ISSUE","ACCESS-ISSUE",
AQ228="Projet OCM (ZTE, NOKIA, autres projets)","TRAVAUX OCM",
AQ228="No root CAuse","No root cause",
AQ228="ODU HS","TX ISSUE",
AQ228="IP &amp; VLAN","TX ISSUE",
AQ228="Warehouse HUAWEI","SPARE-ISSUE",
AQ228="SPARE-HS","SPARE-ISSUE",
AQ228="Power Telco","RAN ISSUE",AQ228="no impacts","no impacts"
),"")</f>
        <v>No root cause</v>
      </c>
      <c r="AQ228" s="125" t="s">
        <v>5344</v>
      </c>
      <c r="AR228" s="48" t="str" cm="1">
        <f t="array" ref="AR228">IFERROR(_xlfn.IFS(
AQ228="MPR ISSUE","ACTIVE",
AQ228="BSS Hardware Issue","ACTIVE",
AQ228="Sites strategiques, MLL, Pylone, etc.","PASSIVE",
AQ228="AKTIVCO DEFAUT GE &amp; POWER Cabinet","PASSIVE",
AQ228="AKTIVCO Coupure ENEO &amp; Baisse de tension","PASSIVE",
AQ228="Coupure ENEO &amp; Baisse de tension","PASSIVE",
AQ228="Defaut GE &amp; POWER Cabinet","PASSIVE",
AQ228="Sharing","PASSIVE",
AQ228="Sites strategiques &amp; DataCenter","PASSIVE",
AQ228="Exclu","Exclu",
AQ228="SAT","ACTIVE",
AQ228="SPARE-ISSUE","SPARE-ISSUE",
AQ228="Fiber CAmtel","ACTIVE",
AQ228="Fiber AOF","ACTIVE",
AQ228="Projet OCM (HUAWEI)","PLANNED WORKS",
AQ228="Projet OCM (NOKIA)","PLANNED WORKS",
AQ228="ACCESS-ISSUE","ACCESS-ISSUE",
AQ228="Projet OCM (ZTE, NOKIA, autres projets)","PLANNED WORKS",
AQ228="No root CAuse","No root cause",
AQ228="ODU HS","ACTIVE",
AQ228="IP &amp; VLAN","ACTIVE",
AQ228="Warehouse HUAWEI","SPARE-ISSUE",
AQ228="SPARE-HS","SPARE-ISSUE",
AQ228="Power Telco","ACTIVE", AQ228="no impacts","no impacts"
),"")</f>
        <v>No root cause</v>
      </c>
      <c r="AS228" s="92" t="s">
        <v>5898</v>
      </c>
      <c r="AT228" s="128" t="s">
        <v>818</v>
      </c>
      <c r="AU228" s="9" t="s">
        <v>5944</v>
      </c>
      <c r="AV228" s="17" t="s">
        <v>5537</v>
      </c>
      <c r="AW228" s="7" t="s">
        <v>5537</v>
      </c>
      <c r="AX228" s="6" t="s">
        <v>5537</v>
      </c>
      <c r="AY228" s="7"/>
      <c r="AZ228" s="3" t="s">
        <v>5537</v>
      </c>
      <c r="BA228" s="18" t="s">
        <v>5537</v>
      </c>
      <c r="BB228" s="18" t="s">
        <v>5537</v>
      </c>
      <c r="BC228" s="18" t="s">
        <v>5537</v>
      </c>
      <c r="BD228" s="18" t="s">
        <v>5537</v>
      </c>
      <c r="BE228" s="18" t="s">
        <v>5537</v>
      </c>
      <c r="BF228" s="18" t="s">
        <v>5537</v>
      </c>
      <c r="BG228" s="18" t="s">
        <v>5537</v>
      </c>
      <c r="BH228" s="18" t="s">
        <v>5537</v>
      </c>
      <c r="BI228" s="18" t="s">
        <v>5537</v>
      </c>
      <c r="BJ228" s="18" t="s">
        <v>6229</v>
      </c>
      <c r="BK228" s="18" t="s">
        <v>5537</v>
      </c>
      <c r="BL228" s="9" t="s">
        <v>6230</v>
      </c>
      <c r="BM228" s="14" t="s">
        <v>5537</v>
      </c>
      <c r="BN228" s="14" t="s">
        <v>5537</v>
      </c>
      <c r="BO228" s="14" t="str">
        <f>_xlfn.XLOOKUP(B228,'[4]cell downs 18042026 17h'!$B:$B,'[4]cell downs 18042026 17h'!$B:$B,"")</f>
        <v/>
      </c>
      <c r="BP228" s="14" t="str">
        <f>_xlfn.XLOOKUP(B228,'[5]Cells Huawei 19042026 15h'!$B:$B,'[5]Cells Huawei 19042026 15h'!$B:$B,"")</f>
        <v/>
      </c>
      <c r="BQ228" s="9" t="str">
        <f>_xlfn.XLOOKUP(B228,'[6]cells down 19042026 9H40'!$B:$B,'[6]cells down 19042026 9H40'!$B:$B,"")</f>
        <v/>
      </c>
      <c r="BR228" s="9" t="s">
        <v>820</v>
      </c>
      <c r="BS228" s="9" t="s">
        <v>12</v>
      </c>
      <c r="BT228" s="108"/>
    </row>
    <row r="229" spans="1:72" s="9" customFormat="1" x14ac:dyDescent="0.35">
      <c r="A229" s="1" t="s">
        <v>817</v>
      </c>
      <c r="B229" s="1" t="s">
        <v>818</v>
      </c>
      <c r="C229" s="3" t="str">
        <f>_xlfn.XLOOKUP(B229,'[1]daily break down'!$D:$D,'[1]daily break down'!$E:$E,"")</f>
        <v>NORD-OUEST</v>
      </c>
      <c r="D229" s="1" t="s">
        <v>11</v>
      </c>
      <c r="E229" s="1" t="s">
        <v>96</v>
      </c>
      <c r="F229" s="3" t="s">
        <v>51</v>
      </c>
      <c r="G229" s="1" t="s">
        <v>817</v>
      </c>
      <c r="H229" s="33" t="str">
        <f>_xlfn.XLOOKUP(B229,[2]CALCULATION!$B:$B,[2]CALCULATION!$H:$H,"")</f>
        <v>NOKIA</v>
      </c>
      <c r="I229" s="28">
        <v>6.3233624927506442</v>
      </c>
      <c r="J229" s="28">
        <v>6.0866526397660339</v>
      </c>
      <c r="K229" s="28">
        <v>5.0624324689667493</v>
      </c>
      <c r="L229" s="28">
        <v>4.4505502239523462</v>
      </c>
      <c r="M229" s="28">
        <v>6.0922785054197028</v>
      </c>
      <c r="N229" s="28">
        <v>4.2662477754978649</v>
      </c>
      <c r="O229" s="28">
        <v>1.8971323851655781</v>
      </c>
      <c r="P229" s="28">
        <v>0.1451256748708003</v>
      </c>
      <c r="Q229" s="28">
        <v>0.842833189356063</v>
      </c>
      <c r="R229" s="28">
        <v>1.7232673927655726</v>
      </c>
      <c r="S229" s="93">
        <v>2.9699075835784341</v>
      </c>
      <c r="T229" s="93">
        <f>_xlfn.XLOOKUP(B229,'[3]Nur des jours'!$B:$B,'[3]Nur des jours'!$U:$U,"")</f>
        <v>4.0128926214140223E-3</v>
      </c>
      <c r="U229" s="93">
        <v>2.0837250783763488</v>
      </c>
      <c r="V229" s="93">
        <v>1.2398411393904114</v>
      </c>
      <c r="W229" s="93">
        <v>4.0128926214140215E-3</v>
      </c>
      <c r="X229" s="93">
        <v>2.054601022164006E-2</v>
      </c>
      <c r="Y229" s="93">
        <v>1.515981656978832E-3</v>
      </c>
      <c r="Z229" s="93">
        <v>6.3760404984690336E-2</v>
      </c>
      <c r="AA229" s="93">
        <v>7.9205582807555311E-2</v>
      </c>
      <c r="AB229" s="93">
        <v>0.45729140805803131</v>
      </c>
      <c r="AC229" s="93">
        <f>_xlfn.XLOOKUP(B229,'[3]Nur des jours'!$B:$B,'[3]Nur des jours'!$N:$N,"")</f>
        <v>4.1448722009628021E-2</v>
      </c>
      <c r="AD229" s="93">
        <v>4.1448722009628021E-2</v>
      </c>
      <c r="AE229" s="93">
        <v>0</v>
      </c>
      <c r="AF229" s="93">
        <v>0</v>
      </c>
      <c r="AG229" s="93"/>
      <c r="AH229" s="93">
        <v>1.4262712130421507</v>
      </c>
      <c r="AI229" s="93">
        <v>4.9727178079125851</v>
      </c>
      <c r="AJ229" s="93">
        <v>2.1332825871864705</v>
      </c>
      <c r="AK229" s="93">
        <v>0</v>
      </c>
      <c r="AL229" s="93">
        <v>1.4262712130421507</v>
      </c>
      <c r="AM229" s="49" t="s">
        <v>5601</v>
      </c>
      <c r="AN229" s="49"/>
      <c r="AO229" s="48" t="str" cm="1">
        <f t="array" ref="AO229">IFERROR(_xlfn.IFS(
AQ229="MPR ISSUE","PDH",
AQ229="BSS Hardware Issue","BSS",
AQ229="Sites strategiques, MLL, Pylone, etc.","ENVTECH",
AQ229="AKTIVCO DEFAUT GE &amp; POWER Cabinet","AKTIVCO",
AQ229="AKTIVCO Coupure ENEO &amp; Baisse de tension","AKTIVCO GRID ONLY",
AQ229="Coupure ENEO &amp; Baisse de tension","IHS GRID ONLY",
AQ229="Defaut GE &amp; POWER Cabinet","IHS",
AQ229="Sharing","Partners",
AQ229="Sites strategiques &amp; DataCenter","SST &amp; DC",
AQ229="Exclu","Exclu",
AQ229="SAT","SAT",
AQ229="SPARE-ISSUE","SPARE-ISSUE",
AQ229="Fiber CAmtel","TRANS_FO_CAMTEL",
AQ229="Fiber AOF","Fiber AOF",
AQ229="Projet OCM (HUAWEI)","TRAVAUX-HUAWEI",
AQ229="Projet OCM (NOKIA)","TRAVAUX-NOKIA",
AQ229="ACCESS-ISSUE","ACCESS-ISSUE",
AQ229="Projet OCM (ZTE, NOKIA, autres projets)","TRAVAUX OCM",
AQ229="No root CAuse","No root cause",
AQ229="ODU HS","PDH",
AQ229="IP &amp; VLAN","PDH",
AQ229="Warehouse HUAWEI","SPARE-ISSUE",
AQ229="SPARE-HS","SPARE-ISSUE",
AQ229="Power Telco","BSS",AQ229="no impacts","no impacts"
),"")</f>
        <v>IHS</v>
      </c>
      <c r="AP229" s="48" t="str" cm="1">
        <f t="array" ref="AP229">IFERROR(_xlfn.IFS(
AQ229="MPR ISSUE","TX ISSUE",
AQ229="BSS Hardware Issue","RAN ISSUE",
AQ229="Sites strategiques, MLL, Pylone, etc.","ENVTECH",
AQ229="AKTIVCO DEFAUT GE &amp; POWER Cabinet","POWER ISSUE",
AQ229="AKTIVCO Coupure ENEO &amp; Baisse de tension","POWER ISSUE",
AQ229="Coupure ENEO &amp; Baisse de tension","POWER ISSUE",
AQ229="Defaut GE &amp; POWER Cabinet","POWER ISSUE",
AQ229="Sharing","POWER ISSUE",
AQ229="Sites strategiques &amp; DataCenter","POWER ISSUE",
AQ229="Exclu","Exclu",
AQ229="SAT","TX ISSUE",
AQ229="SPARE-ISSUE","SPARE-ISSUE",
AQ229="Fiber CAmtel","TX ISSUE",
AQ229="Fiber AOF","TX ISSUE",
AQ229="Projet OCM (HUAWEI)","TRAVAUX-HUAWEI",
AQ229="Projet OCM (NOKIA)","TRAVAUX -NOKIA",
AQ229="ACCESS-ISSUE","ACCESS-ISSUE",
AQ229="Projet OCM (ZTE, NOKIA, autres projets)","TRAVAUX OCM",
AQ229="No root CAuse","No root cause",
AQ229="ODU HS","TX ISSUE",
AQ229="IP &amp; VLAN","TX ISSUE",
AQ229="Warehouse HUAWEI","SPARE-ISSUE",
AQ229="SPARE-HS","SPARE-ISSUE",
AQ229="Power Telco","RAN ISSUE",AQ229="no impacts","no impacts"
),"")</f>
        <v>POWER ISSUE</v>
      </c>
      <c r="AQ229" s="67" t="s">
        <v>5330</v>
      </c>
      <c r="AR229" s="48" t="str" cm="1">
        <f t="array" ref="AR229">IFERROR(_xlfn.IFS(
AQ229="MPR ISSUE","ACTIVE",
AQ229="BSS Hardware Issue","ACTIVE",
AQ229="Sites strategiques, MLL, Pylone, etc.","PASSIVE",
AQ229="AKTIVCO DEFAUT GE &amp; POWER Cabinet","PASSIVE",
AQ229="AKTIVCO Coupure ENEO &amp; Baisse de tension","PASSIVE",
AQ229="Coupure ENEO &amp; Baisse de tension","PASSIVE",
AQ229="Defaut GE &amp; POWER Cabinet","PASSIVE",
AQ229="Sharing","PASSIVE",
AQ229="Sites strategiques &amp; DataCenter","PASSIVE",
AQ229="Exclu","Exclu",
AQ229="SAT","ACTIVE",
AQ229="SPARE-ISSUE","SPARE-ISSUE",
AQ229="Fiber CAmtel","ACTIVE",
AQ229="Fiber AOF","ACTIVE",
AQ229="Projet OCM (HUAWEI)","PLANNED WORKS",
AQ229="Projet OCM (NOKIA)","PLANNED WORKS",
AQ229="ACCESS-ISSUE","ACCESS-ISSUE",
AQ229="Projet OCM (ZTE, NOKIA, autres projets)","PLANNED WORKS",
AQ229="No root CAuse","No root cause",
AQ229="ODU HS","ACTIVE",
AQ229="IP &amp; VLAN","ACTIVE",
AQ229="Warehouse HUAWEI","SPARE-ISSUE",
AQ229="SPARE-HS","SPARE-ISSUE",
AQ229="Power Telco","ACTIVE", AQ229="no impacts","no impacts"
),"")</f>
        <v>PASSIVE</v>
      </c>
      <c r="AS229" s="92" t="s">
        <v>5897</v>
      </c>
      <c r="AT229" s="98" t="s">
        <v>818</v>
      </c>
      <c r="AV229" s="17" t="s">
        <v>5537</v>
      </c>
      <c r="AW229" s="7" t="s">
        <v>5537</v>
      </c>
      <c r="AX229" s="6" t="s">
        <v>5537</v>
      </c>
      <c r="AY229" s="7"/>
      <c r="AZ229" s="3" t="s">
        <v>6231</v>
      </c>
      <c r="BA229" s="18" t="s">
        <v>5537</v>
      </c>
      <c r="BB229" s="18" t="s">
        <v>5537</v>
      </c>
      <c r="BC229" s="18" t="s">
        <v>5537</v>
      </c>
      <c r="BD229" s="18" t="s">
        <v>5537</v>
      </c>
      <c r="BE229" s="18" t="s">
        <v>5537</v>
      </c>
      <c r="BF229" s="18" t="s">
        <v>5537</v>
      </c>
      <c r="BG229" s="18" t="s">
        <v>6232</v>
      </c>
      <c r="BH229" s="18" t="s">
        <v>6232</v>
      </c>
      <c r="BI229" s="18" t="s">
        <v>6232</v>
      </c>
      <c r="BJ229" s="18" t="s">
        <v>6233</v>
      </c>
      <c r="BK229" s="18" t="s">
        <v>5537</v>
      </c>
      <c r="BL229" s="9" t="s">
        <v>6234</v>
      </c>
      <c r="BM229" s="14" t="s">
        <v>5537</v>
      </c>
      <c r="BN229" s="14" t="s">
        <v>5537</v>
      </c>
      <c r="BO229" s="14" t="str">
        <f>_xlfn.XLOOKUP(B229,'[4]cell downs 18042026 17h'!$B:$B,'[4]cell downs 18042026 17h'!$B:$B,"")</f>
        <v/>
      </c>
      <c r="BP229" s="14" t="str">
        <f>_xlfn.XLOOKUP(B229,'[5]Cells Huawei 19042026 15h'!$B:$B,'[5]Cells Huawei 19042026 15h'!$B:$B,"")</f>
        <v/>
      </c>
      <c r="BQ229" s="9" t="str">
        <f>_xlfn.XLOOKUP(B229,'[6]cells down 19042026 9H40'!$B:$B,'[6]cells down 19042026 9H40'!$B:$B,"")</f>
        <v/>
      </c>
      <c r="BR229" s="9" t="s">
        <v>818</v>
      </c>
      <c r="BS229" s="9" t="s">
        <v>5537</v>
      </c>
      <c r="BT229" s="108"/>
    </row>
    <row r="230" spans="1:72" s="9" customFormat="1" x14ac:dyDescent="0.35">
      <c r="A230" s="1" t="s">
        <v>442</v>
      </c>
      <c r="B230" s="8" t="s">
        <v>443</v>
      </c>
      <c r="C230" s="3" t="str">
        <f>_xlfn.XLOOKUP(B230,'[1]daily break down'!$D:$D,'[1]daily break down'!$E:$E,"")</f>
        <v>SUD-OUEST</v>
      </c>
      <c r="D230" s="1" t="s">
        <v>11</v>
      </c>
      <c r="E230" s="1" t="s">
        <v>12</v>
      </c>
      <c r="F230" s="3" t="s">
        <v>13</v>
      </c>
      <c r="G230" s="1" t="s">
        <v>106</v>
      </c>
      <c r="H230" s="32" t="str">
        <f>_xlfn.XLOOKUP(B230,[2]CALCULATION!$B:$B,[2]CALCULATION!$H:$H,"")</f>
        <v>Huawei</v>
      </c>
      <c r="I230" s="28">
        <v>0</v>
      </c>
      <c r="J230" s="28">
        <v>0</v>
      </c>
      <c r="K230" s="28">
        <v>0</v>
      </c>
      <c r="L230" s="28">
        <v>0.26110554656667612</v>
      </c>
      <c r="M230" s="28">
        <v>0</v>
      </c>
      <c r="N230" s="28">
        <v>0</v>
      </c>
      <c r="O230" s="28">
        <v>8.0079501645107607E-3</v>
      </c>
      <c r="P230" s="28">
        <v>0</v>
      </c>
      <c r="Q230" s="28">
        <v>0</v>
      </c>
      <c r="R230" s="28">
        <v>0</v>
      </c>
      <c r="S230" s="93">
        <v>0</v>
      </c>
      <c r="T230" s="93">
        <f>_xlfn.XLOOKUP(B230,'[3]Nur des jours'!$B:$B,'[3]Nur des jours'!$U:$U,"")</f>
        <v>0</v>
      </c>
      <c r="U230" s="93">
        <v>0</v>
      </c>
      <c r="V230" s="93">
        <v>0</v>
      </c>
      <c r="W230" s="93">
        <v>0</v>
      </c>
      <c r="X230" s="93">
        <v>0</v>
      </c>
      <c r="Y230" s="93">
        <v>1.3498657375304264</v>
      </c>
      <c r="Z230" s="93">
        <v>0</v>
      </c>
      <c r="AA230" s="93">
        <v>0</v>
      </c>
      <c r="AB230" s="93">
        <v>0</v>
      </c>
      <c r="AC230" s="93">
        <f>_xlfn.XLOOKUP(B230,'[3]Nur des jours'!$B:$B,'[3]Nur des jours'!$N:$N,"")</f>
        <v>2.7311747181344228</v>
      </c>
      <c r="AD230" s="93">
        <v>2.7311747181344228</v>
      </c>
      <c r="AE230" s="93">
        <v>0</v>
      </c>
      <c r="AF230" s="93">
        <v>0</v>
      </c>
      <c r="AG230" s="93"/>
      <c r="AH230" s="93">
        <v>1.4170683126303742</v>
      </c>
      <c r="AI230" s="93">
        <v>1.2239767554324583</v>
      </c>
      <c r="AJ230" s="93">
        <v>2.1066663606597507</v>
      </c>
      <c r="AK230" s="93">
        <v>1.0260097577631999</v>
      </c>
      <c r="AL230" s="93">
        <v>1.4170683126303742</v>
      </c>
      <c r="AM230" s="49" t="s">
        <v>5559</v>
      </c>
      <c r="AN230" s="49"/>
      <c r="AO230" s="48" t="str" cm="1">
        <f t="array" ref="AO230">IFERROR(_xlfn.IFS(
AQ230="MPR ISSUE","PDH",
AQ230="BSS Hardware Issue","BSS",
AQ230="Sites strategiques, MLL, Pylone, etc.","ENVTECH",
AQ230="AKTIVCO DEFAUT GE &amp; POWER Cabinet","AKTIVCO",
AQ230="AKTIVCO Coupure ENEO &amp; Baisse de tension","AKTIVCO GRID ONLY",
AQ230="Coupure ENEO &amp; Baisse de tension","IHS GRID ONLY",
AQ230="Defaut GE &amp; POWER Cabinet","IHS",
AQ230="Sharing","Partners",
AQ230="Sites strategiques &amp; DataCenter","SST &amp; DC",
AQ230="Exclu","Exclu",
AQ230="SAT","SAT",
AQ230="SPARE-ISSUE","SPARE-ISSUE",
AQ230="Fiber CAmtel","TRANS_FO_CAMTEL",
AQ230="Fiber AOF","Fiber AOF",
AQ230="Projet OCM (HUAWEI)","TRAVAUX-HUAWEI",
AQ230="Projet OCM (NOKIA)","TRAVAUX-NOKIA",
AQ230="ACCESS-ISSUE","ACCESS-ISSUE",
AQ230="Projet OCM (ZTE, NOKIA, autres projets)","TRAVAUX OCM",
AQ230="No root CAuse","No root cause",
AQ230="ODU HS","PDH",
AQ230="IP &amp; VLAN","PDH",
AQ230="Warehouse HUAWEI","SPARE-ISSUE",
AQ230="SPARE-HS","SPARE-ISSUE",
AQ230="Power Telco","BSS",AQ230="no impacts","no impacts"
),"")</f>
        <v>No root cause</v>
      </c>
      <c r="AP230" s="48" t="str" cm="1">
        <f t="array" ref="AP230">IFERROR(_xlfn.IFS(
AQ230="MPR ISSUE","TX ISSUE",
AQ230="BSS Hardware Issue","RAN ISSUE",
AQ230="Sites strategiques, MLL, Pylone, etc.","ENVTECH",
AQ230="AKTIVCO DEFAUT GE &amp; POWER Cabinet","POWER ISSUE",
AQ230="AKTIVCO Coupure ENEO &amp; Baisse de tension","POWER ISSUE",
AQ230="Coupure ENEO &amp; Baisse de tension","POWER ISSUE",
AQ230="Defaut GE &amp; POWER Cabinet","POWER ISSUE",
AQ230="Sharing","POWER ISSUE",
AQ230="Sites strategiques &amp; DataCenter","POWER ISSUE",
AQ230="Exclu","Exclu",
AQ230="SAT","TX ISSUE",
AQ230="SPARE-ISSUE","SPARE-ISSUE",
AQ230="Fiber CAmtel","TX ISSUE",
AQ230="Fiber AOF","TX ISSUE",
AQ230="Projet OCM (HUAWEI)","TRAVAUX-HUAWEI",
AQ230="Projet OCM (NOKIA)","TRAVAUX -NOKIA",
AQ230="ACCESS-ISSUE","ACCESS-ISSUE",
AQ230="Projet OCM (ZTE, NOKIA, autres projets)","TRAVAUX OCM",
AQ230="No root CAuse","No root cause",
AQ230="ODU HS","TX ISSUE",
AQ230="IP &amp; VLAN","TX ISSUE",
AQ230="Warehouse HUAWEI","SPARE-ISSUE",
AQ230="SPARE-HS","SPARE-ISSUE",
AQ230="Power Telco","RAN ISSUE",AQ230="no impacts","no impacts"
),"")</f>
        <v>No root cause</v>
      </c>
      <c r="AQ230" s="126" t="s">
        <v>5344</v>
      </c>
      <c r="AR230" s="48" t="str" cm="1">
        <f t="array" ref="AR230">IFERROR(_xlfn.IFS(
AQ230="MPR ISSUE","ACTIVE",
AQ230="BSS Hardware Issue","ACTIVE",
AQ230="Sites strategiques, MLL, Pylone, etc.","PASSIVE",
AQ230="AKTIVCO DEFAUT GE &amp; POWER Cabinet","PASSIVE",
AQ230="AKTIVCO Coupure ENEO &amp; Baisse de tension","PASSIVE",
AQ230="Coupure ENEO &amp; Baisse de tension","PASSIVE",
AQ230="Defaut GE &amp; POWER Cabinet","PASSIVE",
AQ230="Sharing","PASSIVE",
AQ230="Sites strategiques &amp; DataCenter","PASSIVE",
AQ230="Exclu","Exclu",
AQ230="SAT","ACTIVE",
AQ230="SPARE-ISSUE","SPARE-ISSUE",
AQ230="Fiber CAmtel","ACTIVE",
AQ230="Fiber AOF","ACTIVE",
AQ230="Projet OCM (HUAWEI)","PLANNED WORKS",
AQ230="Projet OCM (NOKIA)","PLANNED WORKS",
AQ230="ACCESS-ISSUE","ACCESS-ISSUE",
AQ230="Projet OCM (ZTE, NOKIA, autres projets)","PLANNED WORKS",
AQ230="No root CAuse","No root cause",
AQ230="ODU HS","ACTIVE",
AQ230="IP &amp; VLAN","ACTIVE",
AQ230="Warehouse HUAWEI","SPARE-ISSUE",
AQ230="SPARE-HS","SPARE-ISSUE",
AQ230="Power Telco","ACTIVE", AQ230="no impacts","no impacts"
),"")</f>
        <v>No root cause</v>
      </c>
      <c r="AS230" s="92" t="s">
        <v>5537</v>
      </c>
      <c r="AT230" s="98" t="s">
        <v>443</v>
      </c>
      <c r="AV230" s="17" t="s">
        <v>5537</v>
      </c>
      <c r="AW230" s="7" t="s">
        <v>5537</v>
      </c>
      <c r="AX230" s="6" t="s">
        <v>5537</v>
      </c>
      <c r="AY230" s="7"/>
      <c r="AZ230" s="3" t="s">
        <v>5537</v>
      </c>
      <c r="BA230" s="18" t="s">
        <v>5537</v>
      </c>
      <c r="BB230" s="18" t="s">
        <v>5537</v>
      </c>
      <c r="BC230" s="18" t="s">
        <v>5537</v>
      </c>
      <c r="BD230" s="18" t="s">
        <v>5537</v>
      </c>
      <c r="BE230" s="18" t="s">
        <v>5537</v>
      </c>
      <c r="BF230" s="18" t="s">
        <v>5537</v>
      </c>
      <c r="BG230" s="18" t="s">
        <v>5537</v>
      </c>
      <c r="BH230" s="18" t="s">
        <v>5537</v>
      </c>
      <c r="BI230" s="18" t="s">
        <v>5537</v>
      </c>
      <c r="BJ230" s="18" t="s">
        <v>5537</v>
      </c>
      <c r="BK230" s="18" t="s">
        <v>5537</v>
      </c>
      <c r="BL230" s="9" t="s">
        <v>5537</v>
      </c>
      <c r="BM230" s="14" t="s">
        <v>5537</v>
      </c>
      <c r="BN230" s="14" t="s">
        <v>5537</v>
      </c>
      <c r="BO230" s="14" t="str">
        <f>_xlfn.XLOOKUP(B230,'[4]cell downs 18042026 17h'!$B:$B,'[4]cell downs 18042026 17h'!$B:$B,"")</f>
        <v/>
      </c>
      <c r="BP230" s="14" t="str">
        <f>_xlfn.XLOOKUP(B230,'[5]Cells Huawei 19042026 15h'!$B:$B,'[5]Cells Huawei 19042026 15h'!$B:$B,"")</f>
        <v/>
      </c>
      <c r="BQ230" s="9" t="str">
        <f>_xlfn.XLOOKUP(B230,'[6]cells down 19042026 9H40'!$B:$B,'[6]cells down 19042026 9H40'!$B:$B,"")</f>
        <v/>
      </c>
      <c r="BR230" s="9" t="s">
        <v>443</v>
      </c>
      <c r="BS230" s="9" t="s">
        <v>12</v>
      </c>
      <c r="BT230" s="108"/>
    </row>
    <row r="231" spans="1:72" s="9" customFormat="1" x14ac:dyDescent="0.35">
      <c r="A231" s="1" t="s">
        <v>2873</v>
      </c>
      <c r="B231" s="8" t="s">
        <v>2874</v>
      </c>
      <c r="C231" s="3" t="str">
        <f>_xlfn.XLOOKUP(B231,'[1]daily break down'!$D:$D,'[1]daily break down'!$E:$E,"")</f>
        <v>NORD</v>
      </c>
      <c r="D231" s="1" t="s">
        <v>21</v>
      </c>
      <c r="E231" s="1" t="s">
        <v>987</v>
      </c>
      <c r="F231" s="3" t="s">
        <v>23</v>
      </c>
      <c r="G231" s="1" t="s">
        <v>24</v>
      </c>
      <c r="H231" s="32" t="str">
        <f>_xlfn.XLOOKUP(B231,[2]CALCULATION!$B:$B,[2]CALCULATION!$H:$H,"")</f>
        <v>Huawei</v>
      </c>
      <c r="I231" s="28">
        <v>3.7151894941401062</v>
      </c>
      <c r="J231" s="28">
        <v>2.6156034106376964</v>
      </c>
      <c r="K231" s="28">
        <v>6.3678720325996689</v>
      </c>
      <c r="L231" s="28">
        <v>0.34903248267143794</v>
      </c>
      <c r="M231" s="28">
        <v>0.97368826565991218</v>
      </c>
      <c r="N231" s="28">
        <v>0.36629683848267713</v>
      </c>
      <c r="O231" s="28">
        <v>1.0646114949219965</v>
      </c>
      <c r="P231" s="28">
        <v>2.0727749669694351</v>
      </c>
      <c r="Q231" s="28">
        <v>0.34052515031404001</v>
      </c>
      <c r="R231" s="28">
        <v>2.5123204721016572</v>
      </c>
      <c r="S231" s="93">
        <v>2.5490964035921277</v>
      </c>
      <c r="T231" s="93">
        <f>_xlfn.XLOOKUP(B231,'[3]Nur des jours'!$B:$B,'[3]Nur des jours'!$U:$U,"")</f>
        <v>0</v>
      </c>
      <c r="U231" s="93">
        <v>0.88886463318237741</v>
      </c>
      <c r="V231" s="93">
        <v>0.1984509164376643</v>
      </c>
      <c r="W231" s="93">
        <v>0</v>
      </c>
      <c r="X231" s="93">
        <v>0.63649827499122513</v>
      </c>
      <c r="Y231" s="93">
        <v>3.3292740695082945</v>
      </c>
      <c r="Z231" s="93">
        <v>0</v>
      </c>
      <c r="AA231" s="93">
        <v>0</v>
      </c>
      <c r="AB231" s="93">
        <v>1.933964552425143</v>
      </c>
      <c r="AC231" s="93">
        <f>_xlfn.XLOOKUP(B231,'[3]Nur des jours'!$B:$B,'[3]Nur des jours'!$N:$N,"")</f>
        <v>1.3141777458173172</v>
      </c>
      <c r="AD231" s="93">
        <v>1.3141777458173172</v>
      </c>
      <c r="AE231" s="93">
        <v>1.65941135680715</v>
      </c>
      <c r="AF231" s="93">
        <v>4.86118245142438</v>
      </c>
      <c r="AG231" s="93"/>
      <c r="AH231" s="93">
        <v>1.356268530646372</v>
      </c>
      <c r="AI231" s="93">
        <v>1.2377152700342513</v>
      </c>
      <c r="AJ231" s="93">
        <v>2.1271730741114752</v>
      </c>
      <c r="AK231" s="93">
        <v>0.89245748762769039</v>
      </c>
      <c r="AL231" s="93">
        <v>1.356268530646372</v>
      </c>
      <c r="AM231" s="49" t="s">
        <v>5559</v>
      </c>
      <c r="AN231" s="49"/>
      <c r="AO231" s="48" t="str" cm="1">
        <f t="array" ref="AO231">IFERROR(_xlfn.IFS(
AQ231="MPR ISSUE","PDH",
AQ231="BSS Hardware Issue","BSS",
AQ231="Sites strategiques, MLL, Pylone, etc.","ENVTECH",
AQ231="AKTIVCO DEFAUT GE &amp; POWER Cabinet","AKTIVCO",
AQ231="AKTIVCO Coupure ENEO &amp; Baisse de tension","AKTIVCO GRID ONLY",
AQ231="Coupure ENEO &amp; Baisse de tension","IHS GRID ONLY",
AQ231="Defaut GE &amp; POWER Cabinet","IHS",
AQ231="Sharing","Partners",
AQ231="Sites strategiques &amp; DataCenter","SST &amp; DC",
AQ231="Exclu","Exclu",
AQ231="SAT","SAT",
AQ231="SPARE-ISSUE","SPARE-ISSUE",
AQ231="Fiber CAmtel","TRANS_FO_CAMTEL",
AQ231="Fiber AOF","Fiber AOF",
AQ231="Projet OCM (HUAWEI)","TRAVAUX-HUAWEI",
AQ231="Projet OCM (NOKIA)","TRAVAUX-NOKIA",
AQ231="ACCESS-ISSUE","ACCESS-ISSUE",
AQ231="Projet OCM (ZTE, NOKIA, autres projets)","TRAVAUX OCM",
AQ231="No root CAuse","No root cause",
AQ231="ODU HS","PDH",
AQ231="IP &amp; VLAN","PDH",
AQ231="Warehouse HUAWEI","SPARE-ISSUE",
AQ231="SPARE-HS","SPARE-ISSUE",
AQ231="Power Telco","BSS",AQ231="no impacts","no impacts"
),"")</f>
        <v>No root cause</v>
      </c>
      <c r="AP231" s="48" t="str" cm="1">
        <f t="array" ref="AP231">IFERROR(_xlfn.IFS(
AQ231="MPR ISSUE","TX ISSUE",
AQ231="BSS Hardware Issue","RAN ISSUE",
AQ231="Sites strategiques, MLL, Pylone, etc.","ENVTECH",
AQ231="AKTIVCO DEFAUT GE &amp; POWER Cabinet","POWER ISSUE",
AQ231="AKTIVCO Coupure ENEO &amp; Baisse de tension","POWER ISSUE",
AQ231="Coupure ENEO &amp; Baisse de tension","POWER ISSUE",
AQ231="Defaut GE &amp; POWER Cabinet","POWER ISSUE",
AQ231="Sharing","POWER ISSUE",
AQ231="Sites strategiques &amp; DataCenter","POWER ISSUE",
AQ231="Exclu","Exclu",
AQ231="SAT","TX ISSUE",
AQ231="SPARE-ISSUE","SPARE-ISSUE",
AQ231="Fiber CAmtel","TX ISSUE",
AQ231="Fiber AOF","TX ISSUE",
AQ231="Projet OCM (HUAWEI)","TRAVAUX-HUAWEI",
AQ231="Projet OCM (NOKIA)","TRAVAUX -NOKIA",
AQ231="ACCESS-ISSUE","ACCESS-ISSUE",
AQ231="Projet OCM (ZTE, NOKIA, autres projets)","TRAVAUX OCM",
AQ231="No root CAuse","No root cause",
AQ231="ODU HS","TX ISSUE",
AQ231="IP &amp; VLAN","TX ISSUE",
AQ231="Warehouse HUAWEI","SPARE-ISSUE",
AQ231="SPARE-HS","SPARE-ISSUE",
AQ231="Power Telco","RAN ISSUE",AQ231="no impacts","no impacts"
),"")</f>
        <v>No root cause</v>
      </c>
      <c r="AQ231" s="67" t="s">
        <v>5344</v>
      </c>
      <c r="AR231" s="48" t="str" cm="1">
        <f t="array" ref="AR231">IFERROR(_xlfn.IFS(
AQ231="MPR ISSUE","ACTIVE",
AQ231="BSS Hardware Issue","ACTIVE",
AQ231="Sites strategiques, MLL, Pylone, etc.","PASSIVE",
AQ231="AKTIVCO DEFAUT GE &amp; POWER Cabinet","PASSIVE",
AQ231="AKTIVCO Coupure ENEO &amp; Baisse de tension","PASSIVE",
AQ231="Coupure ENEO &amp; Baisse de tension","PASSIVE",
AQ231="Defaut GE &amp; POWER Cabinet","PASSIVE",
AQ231="Sharing","PASSIVE",
AQ231="Sites strategiques &amp; DataCenter","PASSIVE",
AQ231="Exclu","Exclu",
AQ231="SAT","ACTIVE",
AQ231="SPARE-ISSUE","SPARE-ISSUE",
AQ231="Fiber CAmtel","ACTIVE",
AQ231="Fiber AOF","ACTIVE",
AQ231="Projet OCM (HUAWEI)","PLANNED WORKS",
AQ231="Projet OCM (NOKIA)","PLANNED WORKS",
AQ231="ACCESS-ISSUE","ACCESS-ISSUE",
AQ231="Projet OCM (ZTE, NOKIA, autres projets)","PLANNED WORKS",
AQ231="No root CAuse","No root cause",
AQ231="ODU HS","ACTIVE",
AQ231="IP &amp; VLAN","ACTIVE",
AQ231="Warehouse HUAWEI","SPARE-ISSUE",
AQ231="SPARE-HS","SPARE-ISSUE",
AQ231="Power Telco","ACTIVE", AQ231="no impacts","no impacts"
),"")</f>
        <v>No root cause</v>
      </c>
      <c r="AS231" s="92" t="s">
        <v>5537</v>
      </c>
      <c r="AT231" s="98" t="s">
        <v>2874</v>
      </c>
      <c r="AV231" s="17" t="s">
        <v>5537</v>
      </c>
      <c r="AW231" s="7" t="s">
        <v>5537</v>
      </c>
      <c r="AX231" s="6" t="s">
        <v>5537</v>
      </c>
      <c r="AY231" s="7"/>
      <c r="AZ231" s="3" t="s">
        <v>5537</v>
      </c>
      <c r="BA231" s="18" t="s">
        <v>5537</v>
      </c>
      <c r="BB231" s="18" t="s">
        <v>5537</v>
      </c>
      <c r="BC231" s="18" t="s">
        <v>5537</v>
      </c>
      <c r="BD231" s="18" t="s">
        <v>5537</v>
      </c>
      <c r="BE231" s="18" t="s">
        <v>5537</v>
      </c>
      <c r="BF231" s="18" t="s">
        <v>5537</v>
      </c>
      <c r="BG231" s="18" t="s">
        <v>5537</v>
      </c>
      <c r="BH231" s="18" t="s">
        <v>5537</v>
      </c>
      <c r="BI231" s="18" t="s">
        <v>5537</v>
      </c>
      <c r="BJ231" s="18" t="s">
        <v>5537</v>
      </c>
      <c r="BK231" s="18" t="s">
        <v>5537</v>
      </c>
      <c r="BL231" s="9" t="s">
        <v>5537</v>
      </c>
      <c r="BM231" s="14" t="s">
        <v>5537</v>
      </c>
      <c r="BN231" s="14" t="s">
        <v>5537</v>
      </c>
      <c r="BO231" s="14" t="str">
        <f>_xlfn.XLOOKUP(B231,'[4]cell downs 18042026 17h'!$B:$B,'[4]cell downs 18042026 17h'!$B:$B,"")</f>
        <v/>
      </c>
      <c r="BP231" s="14" t="str">
        <f>_xlfn.XLOOKUP(B231,'[5]Cells Huawei 19042026 15h'!$B:$B,'[5]Cells Huawei 19042026 15h'!$B:$B,"")</f>
        <v/>
      </c>
      <c r="BQ231" s="9" t="str">
        <f>_xlfn.XLOOKUP(B231,'[6]cells down 19042026 9H40'!$B:$B,'[6]cells down 19042026 9H40'!$B:$B,"")</f>
        <v/>
      </c>
      <c r="BR231" s="9" t="s">
        <v>5537</v>
      </c>
      <c r="BS231" s="9" t="s">
        <v>5537</v>
      </c>
      <c r="BT231" s="108"/>
    </row>
    <row r="232" spans="1:72" s="9" customFormat="1" x14ac:dyDescent="0.35">
      <c r="A232" s="1" t="s">
        <v>829</v>
      </c>
      <c r="B232" s="1" t="s">
        <v>830</v>
      </c>
      <c r="C232" s="3" t="str">
        <f>_xlfn.XLOOKUP(B232,'[1]daily break down'!$D:$D,'[1]daily break down'!$E:$E,"")</f>
        <v>Douala</v>
      </c>
      <c r="D232" s="1" t="s">
        <v>21</v>
      </c>
      <c r="E232" s="1" t="s">
        <v>36</v>
      </c>
      <c r="F232" s="3" t="s">
        <v>31</v>
      </c>
      <c r="G232" s="1" t="s">
        <v>32</v>
      </c>
      <c r="H232" s="34" t="str">
        <f>_xlfn.XLOOKUP(B232,[2]CALCULATION!$B:$B,[2]CALCULATION!$H:$H,"")</f>
        <v>ZTE</v>
      </c>
      <c r="I232" s="28">
        <v>4.0826812828700492</v>
      </c>
      <c r="J232" s="28">
        <v>7.2792088644619657</v>
      </c>
      <c r="K232" s="28">
        <v>1.5837014493498045</v>
      </c>
      <c r="L232" s="28">
        <v>1.9514785993328254</v>
      </c>
      <c r="M232" s="28">
        <v>0</v>
      </c>
      <c r="N232" s="28">
        <v>5.8818661484506309</v>
      </c>
      <c r="O232" s="28">
        <v>0</v>
      </c>
      <c r="P232" s="28">
        <v>0</v>
      </c>
      <c r="Q232" s="28">
        <v>0</v>
      </c>
      <c r="R232" s="28">
        <v>0</v>
      </c>
      <c r="S232" s="93">
        <v>0</v>
      </c>
      <c r="T232" s="93">
        <f>_xlfn.XLOOKUP(B232,'[3]Nur des jours'!$B:$B,'[3]Nur des jours'!$U:$U,"")</f>
        <v>0</v>
      </c>
      <c r="U232" s="93">
        <v>0</v>
      </c>
      <c r="V232" s="93">
        <v>0</v>
      </c>
      <c r="W232" s="93">
        <v>0</v>
      </c>
      <c r="X232" s="93">
        <v>1.5195308375638139</v>
      </c>
      <c r="Y232" s="93">
        <v>8.2211685257952301</v>
      </c>
      <c r="Z232" s="93">
        <v>0</v>
      </c>
      <c r="AA232" s="93">
        <v>0.25425687649279638</v>
      </c>
      <c r="AB232" s="93">
        <v>6.5133968024169991E-17</v>
      </c>
      <c r="AC232" s="93">
        <f>_xlfn.XLOOKUP(B232,'[3]Nur des jours'!$B:$B,'[3]Nur des jours'!$N:$N,"")</f>
        <v>4.8001508134222517</v>
      </c>
      <c r="AD232" s="93">
        <v>4.8001508134222517</v>
      </c>
      <c r="AE232" s="93">
        <v>9.8554145870965346</v>
      </c>
      <c r="AF232" s="93">
        <v>9.7379527612982089E-2</v>
      </c>
      <c r="AG232" s="93"/>
      <c r="AH232" s="93">
        <v>1.3347772612739102</v>
      </c>
      <c r="AI232" s="93">
        <v>0.61610993209676712</v>
      </c>
      <c r="AJ232" s="93">
        <v>0.52339932882483275</v>
      </c>
      <c r="AK232" s="93">
        <v>2.0539005334156331</v>
      </c>
      <c r="AL232" s="93">
        <v>1.3347772612739102</v>
      </c>
      <c r="AM232" s="49" t="s">
        <v>5559</v>
      </c>
      <c r="AN232" s="49"/>
      <c r="AO232" s="48" t="str" cm="1">
        <f t="array" ref="AO232">IFERROR(_xlfn.IFS(
AQ232="MPR ISSUE","PDH",
AQ232="BSS Hardware Issue","BSS",
AQ232="Sites strategiques, MLL, Pylone, etc.","ENVTECH",
AQ232="AKTIVCO DEFAUT GE &amp; POWER Cabinet","AKTIVCO",
AQ232="AKTIVCO Coupure ENEO &amp; Baisse de tension","AKTIVCO GRID ONLY",
AQ232="Coupure ENEO &amp; Baisse de tension","IHS GRID ONLY",
AQ232="Defaut GE &amp; POWER Cabinet","IHS",
AQ232="Sharing","Partners",
AQ232="Sites strategiques &amp; DataCenter","SST &amp; DC",
AQ232="Exclu","Exclu",
AQ232="SAT","SAT",
AQ232="SPARE-ISSUE","SPARE-ISSUE",
AQ232="Fiber CAmtel","TRANS_FO_CAMTEL",
AQ232="Fiber AOF","Fiber AOF",
AQ232="Projet OCM (HUAWEI)","TRAVAUX-HUAWEI",
AQ232="Projet OCM (NOKIA)","TRAVAUX-NOKIA",
AQ232="ACCESS-ISSUE","ACCESS-ISSUE",
AQ232="Projet OCM (ZTE, NOKIA, autres projets)","TRAVAUX OCM",
AQ232="No root CAuse","No root cause",
AQ232="ODU HS","PDH",
AQ232="IP &amp; VLAN","PDH",
AQ232="Warehouse HUAWEI","SPARE-ISSUE",
AQ232="SPARE-HS","SPARE-ISSUE",
AQ232="Power Telco","BSS",AQ232="no impacts","no impacts"
),"")</f>
        <v>AKTIVCO</v>
      </c>
      <c r="AP232" s="48" t="str" cm="1">
        <f t="array" ref="AP232">IFERROR(_xlfn.IFS(
AQ232="MPR ISSUE","TX ISSUE",
AQ232="BSS Hardware Issue","RAN ISSUE",
AQ232="Sites strategiques, MLL, Pylone, etc.","ENVTECH",
AQ232="AKTIVCO DEFAUT GE &amp; POWER Cabinet","POWER ISSUE",
AQ232="AKTIVCO Coupure ENEO &amp; Baisse de tension","POWER ISSUE",
AQ232="Coupure ENEO &amp; Baisse de tension","POWER ISSUE",
AQ232="Defaut GE &amp; POWER Cabinet","POWER ISSUE",
AQ232="Sharing","POWER ISSUE",
AQ232="Sites strategiques &amp; DataCenter","POWER ISSUE",
AQ232="Exclu","Exclu",
AQ232="SAT","TX ISSUE",
AQ232="SPARE-ISSUE","SPARE-ISSUE",
AQ232="Fiber CAmtel","TX ISSUE",
AQ232="Fiber AOF","TX ISSUE",
AQ232="Projet OCM (HUAWEI)","TRAVAUX-HUAWEI",
AQ232="Projet OCM (NOKIA)","TRAVAUX -NOKIA",
AQ232="ACCESS-ISSUE","ACCESS-ISSUE",
AQ232="Projet OCM (ZTE, NOKIA, autres projets)","TRAVAUX OCM",
AQ232="No root CAuse","No root cause",
AQ232="ODU HS","TX ISSUE",
AQ232="IP &amp; VLAN","TX ISSUE",
AQ232="Warehouse HUAWEI","SPARE-ISSUE",
AQ232="SPARE-HS","SPARE-ISSUE",
AQ232="Power Telco","RAN ISSUE",AQ232="no impacts","no impacts"
),"")</f>
        <v>POWER ISSUE</v>
      </c>
      <c r="AQ232" s="67" t="s">
        <v>5325</v>
      </c>
      <c r="AR232" s="48" t="str" cm="1">
        <f t="array" ref="AR232">IFERROR(_xlfn.IFS(
AQ232="MPR ISSUE","ACTIVE",
AQ232="BSS Hardware Issue","ACTIVE",
AQ232="Sites strategiques, MLL, Pylone, etc.","PASSIVE",
AQ232="AKTIVCO DEFAUT GE &amp; POWER Cabinet","PASSIVE",
AQ232="AKTIVCO Coupure ENEO &amp; Baisse de tension","PASSIVE",
AQ232="Coupure ENEO &amp; Baisse de tension","PASSIVE",
AQ232="Defaut GE &amp; POWER Cabinet","PASSIVE",
AQ232="Sharing","PASSIVE",
AQ232="Sites strategiques &amp; DataCenter","PASSIVE",
AQ232="Exclu","Exclu",
AQ232="SAT","ACTIVE",
AQ232="SPARE-ISSUE","SPARE-ISSUE",
AQ232="Fiber CAmtel","ACTIVE",
AQ232="Fiber AOF","ACTIVE",
AQ232="Projet OCM (HUAWEI)","PLANNED WORKS",
AQ232="Projet OCM (NOKIA)","PLANNED WORKS",
AQ232="ACCESS-ISSUE","ACCESS-ISSUE",
AQ232="Projet OCM (ZTE, NOKIA, autres projets)","PLANNED WORKS",
AQ232="No root CAuse","No root cause",
AQ232="ODU HS","ACTIVE",
AQ232="IP &amp; VLAN","ACTIVE",
AQ232="Warehouse HUAWEI","SPARE-ISSUE",
AQ232="SPARE-HS","SPARE-ISSUE",
AQ232="Power Telco","ACTIVE", AQ232="no impacts","no impacts"
),"")</f>
        <v>PASSIVE</v>
      </c>
      <c r="AS232" s="92" t="s">
        <v>5725</v>
      </c>
      <c r="AT232" s="98" t="s">
        <v>830</v>
      </c>
      <c r="AV232" s="17" t="s">
        <v>5537</v>
      </c>
      <c r="AW232" s="7" t="s">
        <v>5537</v>
      </c>
      <c r="AX232" s="6" t="s">
        <v>5537</v>
      </c>
      <c r="AY232" s="7"/>
      <c r="AZ232" s="3" t="s">
        <v>5537</v>
      </c>
      <c r="BA232" s="18" t="s">
        <v>5537</v>
      </c>
      <c r="BB232" s="18" t="s">
        <v>5537</v>
      </c>
      <c r="BC232" s="18" t="s">
        <v>5537</v>
      </c>
      <c r="BD232" s="18" t="s">
        <v>5537</v>
      </c>
      <c r="BE232" s="18" t="s">
        <v>5537</v>
      </c>
      <c r="BF232" s="18" t="s">
        <v>5537</v>
      </c>
      <c r="BG232" s="18" t="s">
        <v>5537</v>
      </c>
      <c r="BH232" s="18" t="s">
        <v>5537</v>
      </c>
      <c r="BI232" s="18" t="s">
        <v>5537</v>
      </c>
      <c r="BJ232" s="18" t="s">
        <v>5537</v>
      </c>
      <c r="BK232" s="18" t="s">
        <v>5537</v>
      </c>
      <c r="BL232" s="9" t="s">
        <v>5725</v>
      </c>
      <c r="BM232" s="14" t="s">
        <v>5537</v>
      </c>
      <c r="BN232" s="14" t="s">
        <v>5537</v>
      </c>
      <c r="BO232" s="14" t="str">
        <f>_xlfn.XLOOKUP(B232,'[4]cell downs 18042026 17h'!$B:$B,'[4]cell downs 18042026 17h'!$B:$B,"")</f>
        <v/>
      </c>
      <c r="BP232" s="14" t="str">
        <f>_xlfn.XLOOKUP(B232,'[5]Cells Huawei 19042026 15h'!$B:$B,'[5]Cells Huawei 19042026 15h'!$B:$B,"")</f>
        <v/>
      </c>
      <c r="BQ232" s="9" t="str">
        <f>_xlfn.XLOOKUP(B232,'[6]cells down 19042026 9H40'!$B:$B,'[6]cells down 19042026 9H40'!$B:$B,"")</f>
        <v/>
      </c>
      <c r="BR232" s="9" t="s">
        <v>5537</v>
      </c>
      <c r="BS232" s="9" t="s">
        <v>5459</v>
      </c>
      <c r="BT232" s="108"/>
    </row>
    <row r="233" spans="1:72" s="9" customFormat="1" x14ac:dyDescent="0.35">
      <c r="A233" s="1" t="s">
        <v>61</v>
      </c>
      <c r="B233" s="1" t="s">
        <v>62</v>
      </c>
      <c r="C233" s="3" t="str">
        <f>_xlfn.XLOOKUP(B233,'[1]daily break down'!$D:$D,'[1]daily break down'!$E:$E,"")</f>
        <v>SUD-OUEST</v>
      </c>
      <c r="D233" s="1" t="s">
        <v>18</v>
      </c>
      <c r="E233" s="1"/>
      <c r="F233" s="3" t="s">
        <v>13</v>
      </c>
      <c r="G233" s="1" t="s">
        <v>63</v>
      </c>
      <c r="H233" s="32" t="str">
        <f>_xlfn.XLOOKUP(B233,[2]CALCULATION!$B:$B,[2]CALCULATION!$H:$H,"")</f>
        <v>Huawei</v>
      </c>
      <c r="I233" s="28">
        <v>13.853290072567368</v>
      </c>
      <c r="J233" s="28">
        <v>13.857766677225035</v>
      </c>
      <c r="K233" s="28">
        <v>13.865346585509926</v>
      </c>
      <c r="L233" s="28">
        <v>13.864187305419295</v>
      </c>
      <c r="M233" s="28">
        <v>13.864989883943579</v>
      </c>
      <c r="N233" s="28">
        <v>13.868556899607057</v>
      </c>
      <c r="O233" s="28">
        <v>14.655083853404216</v>
      </c>
      <c r="P233" s="28">
        <v>15.015744807138596</v>
      </c>
      <c r="Q233" s="28">
        <v>10.116912505386193</v>
      </c>
      <c r="R233" s="28">
        <v>7.2698276132670152</v>
      </c>
      <c r="S233" s="93">
        <v>1.2700180919034452</v>
      </c>
      <c r="T233" s="93">
        <f>_xlfn.XLOOKUP(B233,'[3]Nur des jours'!$B:$B,'[3]Nur des jours'!$U:$U,"")</f>
        <v>0</v>
      </c>
      <c r="U233" s="93">
        <v>0.97620301170266488</v>
      </c>
      <c r="V233" s="93">
        <v>0.3147891323020377</v>
      </c>
      <c r="W233" s="93">
        <v>0</v>
      </c>
      <c r="X233" s="93">
        <v>0.70732137098960424</v>
      </c>
      <c r="Y233" s="93">
        <v>0.76467898285834957</v>
      </c>
      <c r="Z233" s="93">
        <v>1.6499944354555651</v>
      </c>
      <c r="AA233" s="93">
        <v>0.49381764845205794</v>
      </c>
      <c r="AB233" s="93">
        <v>1.2413214508907553</v>
      </c>
      <c r="AC233" s="93">
        <f>_xlfn.XLOOKUP(B233,'[3]Nur des jours'!$B:$B,'[3]Nur des jours'!$N:$N,"")</f>
        <v>0.88041080605993172</v>
      </c>
      <c r="AD233" s="93">
        <v>0.88041080605993172</v>
      </c>
      <c r="AE233" s="93">
        <v>0.31334449095832878</v>
      </c>
      <c r="AF233" s="93">
        <v>0.48948372442093074</v>
      </c>
      <c r="AG233" s="93"/>
      <c r="AH233" s="93">
        <v>1.2553576575265455</v>
      </c>
      <c r="AI233" s="93">
        <v>1.3544926441494911</v>
      </c>
      <c r="AJ233" s="93">
        <v>1.1704764527678324</v>
      </c>
      <c r="AK233" s="93">
        <v>1.2828542004565879</v>
      </c>
      <c r="AL233" s="93">
        <v>1.2553576575265455</v>
      </c>
      <c r="AM233" s="49" t="s">
        <v>5559</v>
      </c>
      <c r="AN233" s="49"/>
      <c r="AO233" s="48" t="str" cm="1">
        <f t="array" ref="AO233">IFERROR(_xlfn.IFS(
AQ233="MPR ISSUE","PDH",
AQ233="BSS Hardware Issue","BSS",
AQ233="Sites strategiques, MLL, Pylone, etc.","ENVTECH",
AQ233="AKTIVCO DEFAUT GE &amp; POWER Cabinet","AKTIVCO",
AQ233="AKTIVCO Coupure ENEO &amp; Baisse de tension","AKTIVCO GRID ONLY",
AQ233="Coupure ENEO &amp; Baisse de tension","IHS GRID ONLY",
AQ233="Defaut GE &amp; POWER Cabinet","IHS",
AQ233="Sharing","Partners",
AQ233="Sites strategiques &amp; DataCenter","SST &amp; DC",
AQ233="Exclu","Exclu",
AQ233="SAT","SAT",
AQ233="SPARE-ISSUE","SPARE-ISSUE",
AQ233="Fiber CAmtel","TRANS_FO_CAMTEL",
AQ233="Fiber AOF","Fiber AOF",
AQ233="Projet OCM (HUAWEI)","TRAVAUX-HUAWEI",
AQ233="Projet OCM (NOKIA)","TRAVAUX-NOKIA",
AQ233="ACCESS-ISSUE","ACCESS-ISSUE",
AQ233="Projet OCM (ZTE, NOKIA, autres projets)","TRAVAUX OCM",
AQ233="No root CAuse","No root cause",
AQ233="ODU HS","PDH",
AQ233="IP &amp; VLAN","PDH",
AQ233="Warehouse HUAWEI","SPARE-ISSUE",
AQ233="SPARE-HS","SPARE-ISSUE",
AQ233="Power Telco","BSS",AQ233="no impacts","no impacts"
),"")</f>
        <v>No root cause</v>
      </c>
      <c r="AP233" s="48" t="str" cm="1">
        <f t="array" ref="AP233">IFERROR(_xlfn.IFS(
AQ233="MPR ISSUE","TX ISSUE",
AQ233="BSS Hardware Issue","RAN ISSUE",
AQ233="Sites strategiques, MLL, Pylone, etc.","ENVTECH",
AQ233="AKTIVCO DEFAUT GE &amp; POWER Cabinet","POWER ISSUE",
AQ233="AKTIVCO Coupure ENEO &amp; Baisse de tension","POWER ISSUE",
AQ233="Coupure ENEO &amp; Baisse de tension","POWER ISSUE",
AQ233="Defaut GE &amp; POWER Cabinet","POWER ISSUE",
AQ233="Sharing","POWER ISSUE",
AQ233="Sites strategiques &amp; DataCenter","POWER ISSUE",
AQ233="Exclu","Exclu",
AQ233="SAT","TX ISSUE",
AQ233="SPARE-ISSUE","SPARE-ISSUE",
AQ233="Fiber CAmtel","TX ISSUE",
AQ233="Fiber AOF","TX ISSUE",
AQ233="Projet OCM (HUAWEI)","TRAVAUX-HUAWEI",
AQ233="Projet OCM (NOKIA)","TRAVAUX -NOKIA",
AQ233="ACCESS-ISSUE","ACCESS-ISSUE",
AQ233="Projet OCM (ZTE, NOKIA, autres projets)","TRAVAUX OCM",
AQ233="No root CAuse","No root cause",
AQ233="ODU HS","TX ISSUE",
AQ233="IP &amp; VLAN","TX ISSUE",
AQ233="Warehouse HUAWEI","SPARE-ISSUE",
AQ233="SPARE-HS","SPARE-ISSUE",
AQ233="Power Telco","RAN ISSUE",AQ233="no impacts","no impacts"
),"")</f>
        <v>No root cause</v>
      </c>
      <c r="AQ233" s="67" t="s">
        <v>5344</v>
      </c>
      <c r="AR233" s="48" t="str" cm="1">
        <f t="array" ref="AR233">IFERROR(_xlfn.IFS(
AQ233="MPR ISSUE","ACTIVE",
AQ233="BSS Hardware Issue","ACTIVE",
AQ233="Sites strategiques, MLL, Pylone, etc.","PASSIVE",
AQ233="AKTIVCO DEFAUT GE &amp; POWER Cabinet","PASSIVE",
AQ233="AKTIVCO Coupure ENEO &amp; Baisse de tension","PASSIVE",
AQ233="Coupure ENEO &amp; Baisse de tension","PASSIVE",
AQ233="Defaut GE &amp; POWER Cabinet","PASSIVE",
AQ233="Sharing","PASSIVE",
AQ233="Sites strategiques &amp; DataCenter","PASSIVE",
AQ233="Exclu","Exclu",
AQ233="SAT","ACTIVE",
AQ233="SPARE-ISSUE","SPARE-ISSUE",
AQ233="Fiber CAmtel","ACTIVE",
AQ233="Fiber AOF","ACTIVE",
AQ233="Projet OCM (HUAWEI)","PLANNED WORKS",
AQ233="Projet OCM (NOKIA)","PLANNED WORKS",
AQ233="ACCESS-ISSUE","ACCESS-ISSUE",
AQ233="Projet OCM (ZTE, NOKIA, autres projets)","PLANNED WORKS",
AQ233="No root CAuse","No root cause",
AQ233="ODU HS","ACTIVE",
AQ233="IP &amp; VLAN","ACTIVE",
AQ233="Warehouse HUAWEI","SPARE-ISSUE",
AQ233="SPARE-HS","SPARE-ISSUE",
AQ233="Power Telco","ACTIVE", AQ233="no impacts","no impacts"
),"")</f>
        <v>No root cause</v>
      </c>
      <c r="AS233" s="92" t="s">
        <v>5537</v>
      </c>
      <c r="AT233" s="98" t="s">
        <v>62</v>
      </c>
      <c r="AV233" s="17" t="s">
        <v>5537</v>
      </c>
      <c r="AW233" s="7" t="s">
        <v>5537</v>
      </c>
      <c r="AX233" s="6" t="s">
        <v>5537</v>
      </c>
      <c r="AY233" s="7"/>
      <c r="AZ233" s="3" t="s">
        <v>5537</v>
      </c>
      <c r="BA233" s="18" t="s">
        <v>5537</v>
      </c>
      <c r="BB233" s="18" t="s">
        <v>5537</v>
      </c>
      <c r="BC233" s="18" t="s">
        <v>5537</v>
      </c>
      <c r="BD233" s="18" t="s">
        <v>5537</v>
      </c>
      <c r="BE233" s="18" t="s">
        <v>5537</v>
      </c>
      <c r="BF233" s="18" t="s">
        <v>5537</v>
      </c>
      <c r="BG233" s="18" t="s">
        <v>5537</v>
      </c>
      <c r="BH233" s="18" t="s">
        <v>5537</v>
      </c>
      <c r="BI233" s="18" t="s">
        <v>5537</v>
      </c>
      <c r="BJ233" s="18" t="s">
        <v>5537</v>
      </c>
      <c r="BK233" s="18" t="s">
        <v>5537</v>
      </c>
      <c r="BL233" s="9" t="s">
        <v>5537</v>
      </c>
      <c r="BM233" s="14" t="s">
        <v>5537</v>
      </c>
      <c r="BN233" s="14" t="s">
        <v>5537</v>
      </c>
      <c r="BO233" s="14" t="str">
        <f>_xlfn.XLOOKUP(B233,'[4]cell downs 18042026 17h'!$B:$B,'[4]cell downs 18042026 17h'!$B:$B,"")</f>
        <v/>
      </c>
      <c r="BP233" s="14" t="str">
        <f>_xlfn.XLOOKUP(B233,'[5]Cells Huawei 19042026 15h'!$B:$B,'[5]Cells Huawei 19042026 15h'!$B:$B,"")</f>
        <v/>
      </c>
      <c r="BQ233" s="9" t="str">
        <f>_xlfn.XLOOKUP(B233,'[6]cells down 19042026 9H40'!$B:$B,'[6]cells down 19042026 9H40'!$B:$B,"")</f>
        <v/>
      </c>
      <c r="BR233" s="9" t="s">
        <v>5537</v>
      </c>
      <c r="BS233" s="9" t="s">
        <v>5537</v>
      </c>
      <c r="BT233" s="108"/>
    </row>
    <row r="234" spans="1:72" s="9" customFormat="1" x14ac:dyDescent="0.35">
      <c r="A234" s="1" t="s">
        <v>3345</v>
      </c>
      <c r="B234" s="8" t="s">
        <v>3346</v>
      </c>
      <c r="C234" s="3" t="str">
        <f>_xlfn.XLOOKUP(B234,'[1]daily break down'!$D:$D,'[1]daily break down'!$E:$E,"")</f>
        <v>SUD-OUEST</v>
      </c>
      <c r="D234" s="1" t="s">
        <v>11</v>
      </c>
      <c r="E234" s="1" t="s">
        <v>12</v>
      </c>
      <c r="F234" s="3" t="s">
        <v>13</v>
      </c>
      <c r="G234" s="1" t="s">
        <v>63</v>
      </c>
      <c r="H234" s="32" t="str">
        <f>_xlfn.XLOOKUP(B234,[2]CALCULATION!$B:$B,[2]CALCULATION!$H:$H,"")</f>
        <v>Huawei</v>
      </c>
      <c r="I234" s="28">
        <v>0</v>
      </c>
      <c r="J234" s="28">
        <v>0</v>
      </c>
      <c r="K234" s="28">
        <v>0</v>
      </c>
      <c r="L234" s="28">
        <v>0</v>
      </c>
      <c r="M234" s="28">
        <v>0</v>
      </c>
      <c r="N234" s="28">
        <v>0</v>
      </c>
      <c r="O234" s="28">
        <v>0.5275437815502535</v>
      </c>
      <c r="P234" s="28">
        <v>0</v>
      </c>
      <c r="Q234" s="28">
        <v>0</v>
      </c>
      <c r="R234" s="28">
        <v>0</v>
      </c>
      <c r="S234" s="93">
        <v>0</v>
      </c>
      <c r="T234" s="93">
        <f>_xlfn.XLOOKUP(B234,'[3]Nur des jours'!$B:$B,'[3]Nur des jours'!$U:$U,"")</f>
        <v>0</v>
      </c>
      <c r="U234" s="93">
        <v>7.4907328933062805E-3</v>
      </c>
      <c r="V234" s="93">
        <v>0</v>
      </c>
      <c r="W234" s="93">
        <v>0</v>
      </c>
      <c r="X234" s="93">
        <v>0.73942451196091696</v>
      </c>
      <c r="Y234" s="93">
        <v>0.68893340524436908</v>
      </c>
      <c r="Z234" s="93">
        <v>3.1942625266456075E-2</v>
      </c>
      <c r="AA234" s="93">
        <v>0</v>
      </c>
      <c r="AB234" s="93">
        <v>0.66105717783427931</v>
      </c>
      <c r="AC234" s="93">
        <f>_xlfn.XLOOKUP(B234,'[3]Nur des jours'!$B:$B,'[3]Nur des jours'!$N:$N,"")</f>
        <v>0</v>
      </c>
      <c r="AD234" s="93">
        <v>0</v>
      </c>
      <c r="AE234" s="93">
        <v>0</v>
      </c>
      <c r="AF234" s="93">
        <v>0.48957289981251767</v>
      </c>
      <c r="AG234" s="93"/>
      <c r="AH234" s="93">
        <v>1.236755670841502</v>
      </c>
      <c r="AI234" s="93">
        <v>2.5597350614885954</v>
      </c>
      <c r="AJ234" s="93">
        <v>2.2041529388564181</v>
      </c>
      <c r="AK234" s="93">
        <v>0.25171439390457184</v>
      </c>
      <c r="AL234" s="93">
        <v>1.236755670841502</v>
      </c>
      <c r="AM234" s="49" t="s">
        <v>5559</v>
      </c>
      <c r="AN234" s="49"/>
      <c r="AO234" s="48" t="str" cm="1">
        <f t="array" ref="AO234">IFERROR(_xlfn.IFS(
AQ234="MPR ISSUE","PDH",
AQ234="BSS Hardware Issue","BSS",
AQ234="Sites strategiques, MLL, Pylone, etc.","ENVTECH",
AQ234="AKTIVCO DEFAUT GE &amp; POWER Cabinet","AKTIVCO",
AQ234="AKTIVCO Coupure ENEO &amp; Baisse de tension","AKTIVCO GRID ONLY",
AQ234="Coupure ENEO &amp; Baisse de tension","IHS GRID ONLY",
AQ234="Defaut GE &amp; POWER Cabinet","IHS",
AQ234="Sharing","Partners",
AQ234="Sites strategiques &amp; DataCenter","SST &amp; DC",
AQ234="Exclu","Exclu",
AQ234="SAT","SAT",
AQ234="SPARE-ISSUE","SPARE-ISSUE",
AQ234="Fiber CAmtel","TRANS_FO_CAMTEL",
AQ234="Fiber AOF","Fiber AOF",
AQ234="Projet OCM (HUAWEI)","TRAVAUX-HUAWEI",
AQ234="Projet OCM (NOKIA)","TRAVAUX-NOKIA",
AQ234="ACCESS-ISSUE","ACCESS-ISSUE",
AQ234="Projet OCM (ZTE, NOKIA, autres projets)","TRAVAUX OCM",
AQ234="No root CAuse","No root cause",
AQ234="ODU HS","PDH",
AQ234="IP &amp; VLAN","PDH",
AQ234="Warehouse HUAWEI","SPARE-ISSUE",
AQ234="SPARE-HS","SPARE-ISSUE",
AQ234="Power Telco","BSS",AQ234="no impacts","no impacts"
),"")</f>
        <v>No root cause</v>
      </c>
      <c r="AP234" s="48" t="str" cm="1">
        <f t="array" ref="AP234">IFERROR(_xlfn.IFS(
AQ234="MPR ISSUE","TX ISSUE",
AQ234="BSS Hardware Issue","RAN ISSUE",
AQ234="Sites strategiques, MLL, Pylone, etc.","ENVTECH",
AQ234="AKTIVCO DEFAUT GE &amp; POWER Cabinet","POWER ISSUE",
AQ234="AKTIVCO Coupure ENEO &amp; Baisse de tension","POWER ISSUE",
AQ234="Coupure ENEO &amp; Baisse de tension","POWER ISSUE",
AQ234="Defaut GE &amp; POWER Cabinet","POWER ISSUE",
AQ234="Sharing","POWER ISSUE",
AQ234="Sites strategiques &amp; DataCenter","POWER ISSUE",
AQ234="Exclu","Exclu",
AQ234="SAT","TX ISSUE",
AQ234="SPARE-ISSUE","SPARE-ISSUE",
AQ234="Fiber CAmtel","TX ISSUE",
AQ234="Fiber AOF","TX ISSUE",
AQ234="Projet OCM (HUAWEI)","TRAVAUX-HUAWEI",
AQ234="Projet OCM (NOKIA)","TRAVAUX -NOKIA",
AQ234="ACCESS-ISSUE","ACCESS-ISSUE",
AQ234="Projet OCM (ZTE, NOKIA, autres projets)","TRAVAUX OCM",
AQ234="No root CAuse","No root cause",
AQ234="ODU HS","TX ISSUE",
AQ234="IP &amp; VLAN","TX ISSUE",
AQ234="Warehouse HUAWEI","SPARE-ISSUE",
AQ234="SPARE-HS","SPARE-ISSUE",
AQ234="Power Telco","RAN ISSUE",AQ234="no impacts","no impacts"
),"")</f>
        <v>No root cause</v>
      </c>
      <c r="AQ234" s="126" t="s">
        <v>5344</v>
      </c>
      <c r="AR234" s="48" t="str" cm="1">
        <f t="array" ref="AR234">IFERROR(_xlfn.IFS(
AQ234="MPR ISSUE","ACTIVE",
AQ234="BSS Hardware Issue","ACTIVE",
AQ234="Sites strategiques, MLL, Pylone, etc.","PASSIVE",
AQ234="AKTIVCO DEFAUT GE &amp; POWER Cabinet","PASSIVE",
AQ234="AKTIVCO Coupure ENEO &amp; Baisse de tension","PASSIVE",
AQ234="Coupure ENEO &amp; Baisse de tension","PASSIVE",
AQ234="Defaut GE &amp; POWER Cabinet","PASSIVE",
AQ234="Sharing","PASSIVE",
AQ234="Sites strategiques &amp; DataCenter","PASSIVE",
AQ234="Exclu","Exclu",
AQ234="SAT","ACTIVE",
AQ234="SPARE-ISSUE","SPARE-ISSUE",
AQ234="Fiber CAmtel","ACTIVE",
AQ234="Fiber AOF","ACTIVE",
AQ234="Projet OCM (HUAWEI)","PLANNED WORKS",
AQ234="Projet OCM (NOKIA)","PLANNED WORKS",
AQ234="ACCESS-ISSUE","ACCESS-ISSUE",
AQ234="Projet OCM (ZTE, NOKIA, autres projets)","PLANNED WORKS",
AQ234="No root CAuse","No root cause",
AQ234="ODU HS","ACTIVE",
AQ234="IP &amp; VLAN","ACTIVE",
AQ234="Warehouse HUAWEI","SPARE-ISSUE",
AQ234="SPARE-HS","SPARE-ISSUE",
AQ234="Power Telco","ACTIVE", AQ234="no impacts","no impacts"
),"")</f>
        <v>No root cause</v>
      </c>
      <c r="AS234" s="92" t="s">
        <v>5537</v>
      </c>
      <c r="AT234" s="98" t="s">
        <v>3346</v>
      </c>
      <c r="AV234" s="17" t="s">
        <v>5537</v>
      </c>
      <c r="AW234" s="7" t="s">
        <v>5537</v>
      </c>
      <c r="AX234" s="6" t="s">
        <v>5537</v>
      </c>
      <c r="AY234" s="7"/>
      <c r="AZ234" s="3" t="s">
        <v>5537</v>
      </c>
      <c r="BA234" s="18" t="s">
        <v>5537</v>
      </c>
      <c r="BB234" s="18" t="s">
        <v>5537</v>
      </c>
      <c r="BC234" s="18" t="s">
        <v>5537</v>
      </c>
      <c r="BD234" s="18" t="s">
        <v>5537</v>
      </c>
      <c r="BE234" s="18" t="s">
        <v>5537</v>
      </c>
      <c r="BF234" s="18" t="s">
        <v>5537</v>
      </c>
      <c r="BG234" s="18" t="s">
        <v>5537</v>
      </c>
      <c r="BH234" s="18" t="s">
        <v>5537</v>
      </c>
      <c r="BI234" s="18" t="s">
        <v>5537</v>
      </c>
      <c r="BJ234" s="18" t="s">
        <v>5537</v>
      </c>
      <c r="BK234" s="18" t="s">
        <v>5537</v>
      </c>
      <c r="BL234" s="9" t="s">
        <v>5537</v>
      </c>
      <c r="BM234" s="14" t="s">
        <v>5537</v>
      </c>
      <c r="BN234" s="14" t="s">
        <v>5537</v>
      </c>
      <c r="BO234" s="14" t="str">
        <f>_xlfn.XLOOKUP(B234,'[4]cell downs 18042026 17h'!$B:$B,'[4]cell downs 18042026 17h'!$B:$B,"")</f>
        <v/>
      </c>
      <c r="BP234" s="14" t="str">
        <f>_xlfn.XLOOKUP(B234,'[5]Cells Huawei 19042026 15h'!$B:$B,'[5]Cells Huawei 19042026 15h'!$B:$B,"")</f>
        <v/>
      </c>
      <c r="BQ234" s="9" t="str">
        <f>_xlfn.XLOOKUP(B234,'[6]cells down 19042026 9H40'!$B:$B,'[6]cells down 19042026 9H40'!$B:$B,"")</f>
        <v/>
      </c>
      <c r="BR234" s="9" t="s">
        <v>3346</v>
      </c>
      <c r="BS234" s="9" t="s">
        <v>12</v>
      </c>
      <c r="BT234" s="108"/>
    </row>
    <row r="235" spans="1:72" s="9" customFormat="1" x14ac:dyDescent="0.35">
      <c r="A235" s="19" t="s">
        <v>5416</v>
      </c>
      <c r="B235" s="26" t="s">
        <v>5417</v>
      </c>
      <c r="C235" s="3" t="str">
        <f>_xlfn.XLOOKUP(B235,'[1]daily break down'!$D:$D,'[1]daily break down'!$E:$E,"")</f>
        <v/>
      </c>
      <c r="D235" s="19" t="s">
        <v>357</v>
      </c>
      <c r="E235" s="19" t="s">
        <v>987</v>
      </c>
      <c r="F235" s="19" t="s">
        <v>5403</v>
      </c>
      <c r="G235" s="19" t="s">
        <v>24</v>
      </c>
      <c r="H235" s="32" t="str">
        <f>_xlfn.XLOOKUP(B235,[2]CALCULATION!$B:$B,[2]CALCULATION!$H:$H,"")</f>
        <v>Huawei</v>
      </c>
      <c r="I235" s="28">
        <v>2.8497958240234218</v>
      </c>
      <c r="J235" s="28">
        <v>0.49010795216203956</v>
      </c>
      <c r="K235" s="28">
        <v>0</v>
      </c>
      <c r="L235" s="28">
        <v>0</v>
      </c>
      <c r="M235" s="28">
        <v>1.8567029931541839</v>
      </c>
      <c r="N235" s="28">
        <v>5.6176929684133627</v>
      </c>
      <c r="O235" s="28">
        <v>0.93778625300699447</v>
      </c>
      <c r="P235" s="28">
        <v>1.8223883024715131</v>
      </c>
      <c r="Q235" s="28">
        <v>0</v>
      </c>
      <c r="R235" s="28">
        <v>0.36947148242317357</v>
      </c>
      <c r="S235" s="93">
        <v>3.1144683862535771</v>
      </c>
      <c r="T235" s="93">
        <f>_xlfn.XLOOKUP(B235,'[3]Nur des jours'!$B:$B,'[3]Nur des jours'!$U:$U,"")</f>
        <v>0</v>
      </c>
      <c r="U235" s="93">
        <v>0</v>
      </c>
      <c r="V235" s="93" t="s">
        <v>5537</v>
      </c>
      <c r="W235" s="93">
        <v>0</v>
      </c>
      <c r="X235" s="93">
        <v>0</v>
      </c>
      <c r="Y235" s="93">
        <v>0</v>
      </c>
      <c r="Z235" s="93">
        <v>0</v>
      </c>
      <c r="AA235" s="93">
        <v>0.19841524628102947</v>
      </c>
      <c r="AB235" s="93">
        <v>0</v>
      </c>
      <c r="AC235" s="93">
        <f>_xlfn.XLOOKUP(B235,'[3]Nur des jours'!$B:$B,'[3]Nur des jours'!$N:$N,"")</f>
        <v>0</v>
      </c>
      <c r="AD235" s="93">
        <v>0</v>
      </c>
      <c r="AE235" s="93">
        <v>4.1984666113065838</v>
      </c>
      <c r="AF235" s="93">
        <v>0</v>
      </c>
      <c r="AG235" s="93"/>
      <c r="AH235" s="93">
        <v>1.2275527704297255</v>
      </c>
      <c r="AI235" s="93">
        <v>2.0501610653493678</v>
      </c>
      <c r="AJ235" s="93">
        <v>2.6192810707521992</v>
      </c>
      <c r="AK235" s="93">
        <v>0.1063630115547851</v>
      </c>
      <c r="AL235" s="93">
        <v>1.2275527704297255</v>
      </c>
      <c r="AM235" s="49" t="s">
        <v>5559</v>
      </c>
      <c r="AN235" s="49"/>
      <c r="AO235" s="48" t="str" cm="1">
        <f t="array" ref="AO235">IFERROR(_xlfn.IFS(
AQ235="MPR ISSUE","PDH",
AQ235="BSS Hardware Issue","BSS",
AQ235="Sites strategiques, MLL, Pylone, etc.","ENVTECH",
AQ235="AKTIVCO DEFAUT GE &amp; POWER Cabinet","AKTIVCO",
AQ235="AKTIVCO Coupure ENEO &amp; Baisse de tension","AKTIVCO GRID ONLY",
AQ235="Coupure ENEO &amp; Baisse de tension","IHS GRID ONLY",
AQ235="Defaut GE &amp; POWER Cabinet","IHS",
AQ235="Sharing","Partners",
AQ235="Sites strategiques &amp; DataCenter","SST &amp; DC",
AQ235="Exclu","Exclu",
AQ235="SAT","SAT",
AQ235="SPARE-ISSUE","SPARE-ISSUE",
AQ235="Fiber CAmtel","TRANS_FO_CAMTEL",
AQ235="Fiber AOF","Fiber AOF",
AQ235="Projet OCM (HUAWEI)","TRAVAUX-HUAWEI",
AQ235="Projet OCM (NOKIA)","TRAVAUX-NOKIA",
AQ235="ACCESS-ISSUE","ACCESS-ISSUE",
AQ235="Projet OCM (ZTE, NOKIA, autres projets)","TRAVAUX OCM",
AQ235="No root CAuse","No root cause",
AQ235="ODU HS","PDH",
AQ235="IP &amp; VLAN","PDH",
AQ235="Warehouse HUAWEI","SPARE-ISSUE",
AQ235="SPARE-HS","SPARE-ISSUE",
AQ235="Power Telco","BSS",AQ235="no impacts","no impacts"
),"")</f>
        <v>No root cause</v>
      </c>
      <c r="AP235" s="48" t="str" cm="1">
        <f t="array" ref="AP235">IFERROR(_xlfn.IFS(
AQ235="MPR ISSUE","TX ISSUE",
AQ235="BSS Hardware Issue","RAN ISSUE",
AQ235="Sites strategiques, MLL, Pylone, etc.","ENVTECH",
AQ235="AKTIVCO DEFAUT GE &amp; POWER Cabinet","POWER ISSUE",
AQ235="AKTIVCO Coupure ENEO &amp; Baisse de tension","POWER ISSUE",
AQ235="Coupure ENEO &amp; Baisse de tension","POWER ISSUE",
AQ235="Defaut GE &amp; POWER Cabinet","POWER ISSUE",
AQ235="Sharing","POWER ISSUE",
AQ235="Sites strategiques &amp; DataCenter","POWER ISSUE",
AQ235="Exclu","Exclu",
AQ235="SAT","TX ISSUE",
AQ235="SPARE-ISSUE","SPARE-ISSUE",
AQ235="Fiber CAmtel","TX ISSUE",
AQ235="Fiber AOF","TX ISSUE",
AQ235="Projet OCM (HUAWEI)","TRAVAUX-HUAWEI",
AQ235="Projet OCM (NOKIA)","TRAVAUX -NOKIA",
AQ235="ACCESS-ISSUE","ACCESS-ISSUE",
AQ235="Projet OCM (ZTE, NOKIA, autres projets)","TRAVAUX OCM",
AQ235="No root CAuse","No root cause",
AQ235="ODU HS","TX ISSUE",
AQ235="IP &amp; VLAN","TX ISSUE",
AQ235="Warehouse HUAWEI","SPARE-ISSUE",
AQ235="SPARE-HS","SPARE-ISSUE",
AQ235="Power Telco","RAN ISSUE",AQ235="no impacts","no impacts"
),"")</f>
        <v>No root cause</v>
      </c>
      <c r="AQ235" s="67" t="s">
        <v>5344</v>
      </c>
      <c r="AR235" s="48" t="str" cm="1">
        <f t="array" ref="AR235">IFERROR(_xlfn.IFS(
AQ235="MPR ISSUE","ACTIVE",
AQ235="BSS Hardware Issue","ACTIVE",
AQ235="Sites strategiques, MLL, Pylone, etc.","PASSIVE",
AQ235="AKTIVCO DEFAUT GE &amp; POWER Cabinet","PASSIVE",
AQ235="AKTIVCO Coupure ENEO &amp; Baisse de tension","PASSIVE",
AQ235="Coupure ENEO &amp; Baisse de tension","PASSIVE",
AQ235="Defaut GE &amp; POWER Cabinet","PASSIVE",
AQ235="Sharing","PASSIVE",
AQ235="Sites strategiques &amp; DataCenter","PASSIVE",
AQ235="Exclu","Exclu",
AQ235="SAT","ACTIVE",
AQ235="SPARE-ISSUE","SPARE-ISSUE",
AQ235="Fiber CAmtel","ACTIVE",
AQ235="Fiber AOF","ACTIVE",
AQ235="Projet OCM (HUAWEI)","PLANNED WORKS",
AQ235="Projet OCM (NOKIA)","PLANNED WORKS",
AQ235="ACCESS-ISSUE","ACCESS-ISSUE",
AQ235="Projet OCM (ZTE, NOKIA, autres projets)","PLANNED WORKS",
AQ235="No root CAuse","No root cause",
AQ235="ODU HS","ACTIVE",
AQ235="IP &amp; VLAN","ACTIVE",
AQ235="Warehouse HUAWEI","SPARE-ISSUE",
AQ235="SPARE-HS","SPARE-ISSUE",
AQ235="Power Telco","ACTIVE", AQ235="no impacts","no impacts"
),"")</f>
        <v>No root cause</v>
      </c>
      <c r="AS235" s="92" t="s">
        <v>5537</v>
      </c>
      <c r="AT235" s="98" t="s">
        <v>5417</v>
      </c>
      <c r="AV235" s="17" t="s">
        <v>5537</v>
      </c>
      <c r="AW235" s="7" t="s">
        <v>5537</v>
      </c>
      <c r="AX235" s="6" t="s">
        <v>5537</v>
      </c>
      <c r="AY235" s="7"/>
      <c r="AZ235" s="3" t="s">
        <v>5537</v>
      </c>
      <c r="BA235" s="18" t="s">
        <v>5537</v>
      </c>
      <c r="BB235" s="18" t="s">
        <v>5537</v>
      </c>
      <c r="BC235" s="18" t="s">
        <v>5537</v>
      </c>
      <c r="BD235" s="18" t="s">
        <v>5537</v>
      </c>
      <c r="BE235" s="18" t="s">
        <v>5537</v>
      </c>
      <c r="BF235" s="18" t="s">
        <v>5537</v>
      </c>
      <c r="BG235" s="18" t="s">
        <v>5537</v>
      </c>
      <c r="BH235" s="18" t="s">
        <v>5537</v>
      </c>
      <c r="BI235" s="18" t="s">
        <v>5537</v>
      </c>
      <c r="BJ235" s="18" t="s">
        <v>5537</v>
      </c>
      <c r="BK235" s="18" t="s">
        <v>5537</v>
      </c>
      <c r="BL235" s="9" t="s">
        <v>5537</v>
      </c>
      <c r="BM235" s="14" t="s">
        <v>5537</v>
      </c>
      <c r="BN235" s="14" t="s">
        <v>5537</v>
      </c>
      <c r="BO235" s="14" t="str">
        <f>_xlfn.XLOOKUP(B235,'[4]cell downs 18042026 17h'!$B:$B,'[4]cell downs 18042026 17h'!$B:$B,"")</f>
        <v/>
      </c>
      <c r="BP235" s="14" t="str">
        <f>_xlfn.XLOOKUP(B235,'[5]Cells Huawei 19042026 15h'!$B:$B,'[5]Cells Huawei 19042026 15h'!$B:$B,"")</f>
        <v/>
      </c>
      <c r="BQ235" s="9" t="str">
        <f>_xlfn.XLOOKUP(B235,'[6]cells down 19042026 9H40'!$B:$B,'[6]cells down 19042026 9H40'!$B:$B,"")</f>
        <v/>
      </c>
      <c r="BR235" s="9" t="s">
        <v>5537</v>
      </c>
      <c r="BS235" s="9" t="s">
        <v>154</v>
      </c>
      <c r="BT235" s="108"/>
    </row>
    <row r="236" spans="1:72" s="9" customFormat="1" x14ac:dyDescent="0.35">
      <c r="A236" s="1" t="s">
        <v>348</v>
      </c>
      <c r="B236" s="8" t="s">
        <v>349</v>
      </c>
      <c r="C236" s="3" t="str">
        <f>_xlfn.XLOOKUP(B236,'[1]daily break down'!$D:$D,'[1]daily break down'!$E:$E,"")</f>
        <v>Yaounde</v>
      </c>
      <c r="D236" s="1" t="s">
        <v>5490</v>
      </c>
      <c r="E236" s="1"/>
      <c r="F236" s="3" t="s">
        <v>37</v>
      </c>
      <c r="G236" s="1" t="s">
        <v>38</v>
      </c>
      <c r="H236" s="34" t="str">
        <f>_xlfn.XLOOKUP(B236,[2]CALCULATION!$B:$B,[2]CALCULATION!$H:$H,"")</f>
        <v>ZTE</v>
      </c>
      <c r="I236" s="28">
        <v>1.3072220652735331</v>
      </c>
      <c r="J236" s="28">
        <v>1.335829530894636</v>
      </c>
      <c r="K236" s="28">
        <v>2.1610050994055925</v>
      </c>
      <c r="L236" s="28">
        <v>11.420549719917931</v>
      </c>
      <c r="M236" s="28">
        <v>32.359966099083131</v>
      </c>
      <c r="N236" s="28">
        <v>32.359966099083131</v>
      </c>
      <c r="O236" s="28">
        <v>32.359966099083131</v>
      </c>
      <c r="P236" s="28">
        <v>32.359966099083131</v>
      </c>
      <c r="Q236" s="28">
        <v>32.359966099083131</v>
      </c>
      <c r="R236" s="28">
        <v>32.359966099083131</v>
      </c>
      <c r="S236" s="93">
        <v>32.359966099083131</v>
      </c>
      <c r="T236" s="93">
        <f>_xlfn.XLOOKUP(B236,'[3]Nur des jours'!$B:$B,'[3]Nur des jours'!$U:$U,"")</f>
        <v>0.79301892230469162</v>
      </c>
      <c r="U236" s="93">
        <v>0.69854651245744537</v>
      </c>
      <c r="V236" s="93">
        <v>0.96532361392905253</v>
      </c>
      <c r="W236" s="93">
        <v>0.79301892230469162</v>
      </c>
      <c r="X236" s="93">
        <v>2.2339327346454247</v>
      </c>
      <c r="Y236" s="93">
        <v>0.99421644080323401</v>
      </c>
      <c r="Z236" s="93">
        <v>1.6821510816618297</v>
      </c>
      <c r="AA236" s="93">
        <v>0.89193226665296899</v>
      </c>
      <c r="AB236" s="93">
        <v>0.86075654975416149</v>
      </c>
      <c r="AC236" s="93">
        <f>_xlfn.XLOOKUP(B236,'[3]Nur des jours'!$B:$B,'[3]Nur des jours'!$N:$N,"")</f>
        <v>0.16593756866505202</v>
      </c>
      <c r="AD236" s="93">
        <v>0.16593756866505202</v>
      </c>
      <c r="AE236" s="93">
        <v>0</v>
      </c>
      <c r="AF236" s="93">
        <v>1.4917437855453113</v>
      </c>
      <c r="AG236" s="93"/>
      <c r="AH236" s="93">
        <v>1.1915972525418541</v>
      </c>
      <c r="AI236" s="93">
        <v>0.95570103393562977</v>
      </c>
      <c r="AJ236" s="93">
        <v>0.84789416240806947</v>
      </c>
      <c r="AK236" s="93">
        <v>1.4774540511790066</v>
      </c>
      <c r="AL236" s="93">
        <v>1.1915972525418541</v>
      </c>
      <c r="AM236" s="49" t="s">
        <v>5559</v>
      </c>
      <c r="AN236" s="49"/>
      <c r="AO236" s="48" t="str" cm="1">
        <f t="array" ref="AO236">IFERROR(_xlfn.IFS(
AQ236="MPR ISSUE","PDH",
AQ236="BSS Hardware Issue","BSS",
AQ236="Sites strategiques, MLL, Pylone, etc.","ENVTECH",
AQ236="AKTIVCO DEFAUT GE &amp; POWER Cabinet","AKTIVCO",
AQ236="AKTIVCO Coupure ENEO &amp; Baisse de tension","AKTIVCO GRID ONLY",
AQ236="Coupure ENEO &amp; Baisse de tension","IHS GRID ONLY",
AQ236="Defaut GE &amp; POWER Cabinet","IHS",
AQ236="Sharing","Partners",
AQ236="Sites strategiques &amp; DataCenter","SST &amp; DC",
AQ236="Exclu","Exclu",
AQ236="SAT","SAT",
AQ236="SPARE-ISSUE","SPARE-ISSUE",
AQ236="Fiber CAmtel","TRANS_FO_CAMTEL",
AQ236="Fiber AOF","Fiber AOF",
AQ236="Projet OCM (HUAWEI)","TRAVAUX-HUAWEI",
AQ236="Projet OCM (NOKIA)","TRAVAUX-NOKIA",
AQ236="ACCESS-ISSUE","ACCESS-ISSUE",
AQ236="Projet OCM (ZTE, NOKIA, autres projets)","TRAVAUX OCM",
AQ236="No root CAuse","No root cause",
AQ236="ODU HS","PDH",
AQ236="IP &amp; VLAN","PDH",
AQ236="Warehouse HUAWEI","SPARE-ISSUE",
AQ236="SPARE-HS","SPARE-ISSUE",
AQ236="Power Telco","BSS",AQ236="no impacts","no impacts"
),"")</f>
        <v>Partners</v>
      </c>
      <c r="AP236" s="48" t="str" cm="1">
        <f t="array" ref="AP236">IFERROR(_xlfn.IFS(
AQ236="MPR ISSUE","TX ISSUE",
AQ236="BSS Hardware Issue","RAN ISSUE",
AQ236="Sites strategiques, MLL, Pylone, etc.","ENVTECH",
AQ236="AKTIVCO DEFAUT GE &amp; POWER Cabinet","POWER ISSUE",
AQ236="AKTIVCO Coupure ENEO &amp; Baisse de tension","POWER ISSUE",
AQ236="Coupure ENEO &amp; Baisse de tension","POWER ISSUE",
AQ236="Defaut GE &amp; POWER Cabinet","POWER ISSUE",
AQ236="Sharing","POWER ISSUE",
AQ236="Sites strategiques &amp; DataCenter","POWER ISSUE",
AQ236="Exclu","Exclu",
AQ236="SAT","TX ISSUE",
AQ236="SPARE-ISSUE","SPARE-ISSUE",
AQ236="Fiber CAmtel","TX ISSUE",
AQ236="Fiber AOF","TX ISSUE",
AQ236="Projet OCM (HUAWEI)","TRAVAUX-HUAWEI",
AQ236="Projet OCM (NOKIA)","TRAVAUX -NOKIA",
AQ236="ACCESS-ISSUE","ACCESS-ISSUE",
AQ236="Projet OCM (ZTE, NOKIA, autres projets)","TRAVAUX OCM",
AQ236="No root CAuse","No root cause",
AQ236="ODU HS","TX ISSUE",
AQ236="IP &amp; VLAN","TX ISSUE",
AQ236="Warehouse HUAWEI","SPARE-ISSUE",
AQ236="SPARE-HS","SPARE-ISSUE",
AQ236="Power Telco","RAN ISSUE",AQ236="no impacts","no impacts"
),"")</f>
        <v>POWER ISSUE</v>
      </c>
      <c r="AQ236" s="67" t="s">
        <v>6389</v>
      </c>
      <c r="AR236" s="48" t="str" cm="1">
        <f t="array" ref="AR236">IFERROR(_xlfn.IFS(
AQ236="MPR ISSUE","ACTIVE",
AQ236="BSS Hardware Issue","ACTIVE",
AQ236="Sites strategiques, MLL, Pylone, etc.","PASSIVE",
AQ236="AKTIVCO DEFAUT GE &amp; POWER Cabinet","PASSIVE",
AQ236="AKTIVCO Coupure ENEO &amp; Baisse de tension","PASSIVE",
AQ236="Coupure ENEO &amp; Baisse de tension","PASSIVE",
AQ236="Defaut GE &amp; POWER Cabinet","PASSIVE",
AQ236="Sharing","PASSIVE",
AQ236="Sites strategiques &amp; DataCenter","PASSIVE",
AQ236="Exclu","Exclu",
AQ236="SAT","ACTIVE",
AQ236="SPARE-ISSUE","SPARE-ISSUE",
AQ236="Fiber CAmtel","ACTIVE",
AQ236="Fiber AOF","ACTIVE",
AQ236="Projet OCM (HUAWEI)","PLANNED WORKS",
AQ236="Projet OCM (NOKIA)","PLANNED WORKS",
AQ236="ACCESS-ISSUE","ACCESS-ISSUE",
AQ236="Projet OCM (ZTE, NOKIA, autres projets)","PLANNED WORKS",
AQ236="No root CAuse","No root cause",
AQ236="ODU HS","ACTIVE",
AQ236="IP &amp; VLAN","ACTIVE",
AQ236="Warehouse HUAWEI","SPARE-ISSUE",
AQ236="SPARE-HS","SPARE-ISSUE",
AQ236="Power Telco","ACTIVE", AQ236="no impacts","no impacts"
),"")</f>
        <v>PASSIVE</v>
      </c>
      <c r="AS236" s="92" t="s">
        <v>5684</v>
      </c>
      <c r="AT236" s="98" t="s">
        <v>349</v>
      </c>
      <c r="AV236" s="17" t="s">
        <v>5537</v>
      </c>
      <c r="AW236" s="7" t="s">
        <v>5537</v>
      </c>
      <c r="AX236" s="6" t="s">
        <v>5537</v>
      </c>
      <c r="AY236" s="7"/>
      <c r="AZ236" s="3" t="s">
        <v>5537</v>
      </c>
      <c r="BA236" s="18" t="s">
        <v>5537</v>
      </c>
      <c r="BB236" s="18" t="s">
        <v>5537</v>
      </c>
      <c r="BC236" s="18" t="s">
        <v>5537</v>
      </c>
      <c r="BD236" s="18" t="s">
        <v>5537</v>
      </c>
      <c r="BE236" s="18" t="s">
        <v>5537</v>
      </c>
      <c r="BF236" s="18" t="s">
        <v>5537</v>
      </c>
      <c r="BG236" s="18" t="s">
        <v>5537</v>
      </c>
      <c r="BH236" s="18" t="s">
        <v>5537</v>
      </c>
      <c r="BI236" s="18" t="s">
        <v>5537</v>
      </c>
      <c r="BJ236" s="18" t="s">
        <v>5537</v>
      </c>
      <c r="BK236" s="18" t="s">
        <v>5537</v>
      </c>
      <c r="BL236" s="9" t="s">
        <v>5684</v>
      </c>
      <c r="BM236" s="14" t="s">
        <v>5537</v>
      </c>
      <c r="BN236" s="14" t="s">
        <v>5537</v>
      </c>
      <c r="BO236" s="14" t="str">
        <f>_xlfn.XLOOKUP(B236,'[4]cell downs 18042026 17h'!$B:$B,'[4]cell downs 18042026 17h'!$B:$B,"")</f>
        <v/>
      </c>
      <c r="BP236" s="14" t="str">
        <f>_xlfn.XLOOKUP(B236,'[5]Cells Huawei 19042026 15h'!$B:$B,'[5]Cells Huawei 19042026 15h'!$B:$B,"")</f>
        <v/>
      </c>
      <c r="BQ236" s="9" t="str">
        <f>_xlfn.XLOOKUP(B236,'[6]cells down 19042026 9H40'!$B:$B,'[6]cells down 19042026 9H40'!$B:$B,"")</f>
        <v>CTR_832</v>
      </c>
      <c r="BR236" s="9" t="s">
        <v>5537</v>
      </c>
      <c r="BS236" s="9" t="s">
        <v>12</v>
      </c>
      <c r="BT236" s="108"/>
    </row>
    <row r="237" spans="1:72" s="9" customFormat="1" x14ac:dyDescent="0.35">
      <c r="A237" s="1" t="s">
        <v>97</v>
      </c>
      <c r="B237" s="8" t="s">
        <v>98</v>
      </c>
      <c r="C237" s="3" t="str">
        <f>_xlfn.XLOOKUP(B237,'[1]daily break down'!$D:$D,'[1]daily break down'!$E:$E,"")</f>
        <v>CENTRE</v>
      </c>
      <c r="D237" s="1" t="s">
        <v>11</v>
      </c>
      <c r="E237" s="1" t="s">
        <v>12</v>
      </c>
      <c r="F237" s="3" t="s">
        <v>69</v>
      </c>
      <c r="G237" s="1" t="s">
        <v>99</v>
      </c>
      <c r="H237" s="33" t="str">
        <f>_xlfn.XLOOKUP(B237,[2]CALCULATION!$B:$B,[2]CALCULATION!$H:$H,"")</f>
        <v>NOKIA</v>
      </c>
      <c r="I237" s="28">
        <v>0.33112876538174857</v>
      </c>
      <c r="J237" s="28">
        <v>0.57854930883268718</v>
      </c>
      <c r="K237" s="28">
        <v>0.67382382427492404</v>
      </c>
      <c r="L237" s="28">
        <v>0.38879825368329662</v>
      </c>
      <c r="M237" s="28">
        <v>0.4101500653547645</v>
      </c>
      <c r="N237" s="28">
        <v>0.34335300279499692</v>
      </c>
      <c r="O237" s="28">
        <v>0.34087197680537901</v>
      </c>
      <c r="P237" s="28">
        <v>1.3647041606952397</v>
      </c>
      <c r="Q237" s="28">
        <v>1.4194215426157768</v>
      </c>
      <c r="R237" s="28">
        <v>3.6884791717231566</v>
      </c>
      <c r="S237" s="93">
        <v>0.71612312810507017</v>
      </c>
      <c r="T237" s="93">
        <f>_xlfn.XLOOKUP(B237,'[3]Nur des jours'!$B:$B,'[3]Nur des jours'!$U:$U,"")</f>
        <v>0.47159514086858256</v>
      </c>
      <c r="U237" s="93">
        <v>1.3508970016949899</v>
      </c>
      <c r="V237" s="93">
        <v>0.25867997591551017</v>
      </c>
      <c r="W237" s="93">
        <v>0.47159514086858256</v>
      </c>
      <c r="X237" s="93">
        <v>1.1029034080694455</v>
      </c>
      <c r="Y237" s="93">
        <v>1.3397354130461459</v>
      </c>
      <c r="Z237" s="93">
        <v>0.78483262135700693</v>
      </c>
      <c r="AA237" s="93">
        <v>0.72733232886172261</v>
      </c>
      <c r="AB237" s="93">
        <v>0.55558052466520014</v>
      </c>
      <c r="AC237" s="93">
        <f>_xlfn.XLOOKUP(B237,'[3]Nur des jours'!$B:$B,'[3]Nur des jours'!$N:$N,"")</f>
        <v>1.2494185764468528</v>
      </c>
      <c r="AD237" s="93">
        <v>1.2494185764468528</v>
      </c>
      <c r="AE237" s="93">
        <v>2.1442222907089232</v>
      </c>
      <c r="AF237" s="93">
        <v>0.90917878738589131</v>
      </c>
      <c r="AG237" s="93"/>
      <c r="AH237" s="93">
        <v>1.1623655591796436</v>
      </c>
      <c r="AI237" s="93">
        <v>2.6021995611668647</v>
      </c>
      <c r="AJ237" s="93">
        <v>2.35550948451435</v>
      </c>
      <c r="AK237" s="93">
        <v>0</v>
      </c>
      <c r="AL237" s="93">
        <v>1.1623655591796436</v>
      </c>
      <c r="AM237" s="49" t="s">
        <v>5559</v>
      </c>
      <c r="AN237" s="49"/>
      <c r="AO237" s="48" t="str" cm="1">
        <f t="array" ref="AO237">IFERROR(_xlfn.IFS(
AQ237="MPR ISSUE","PDH",
AQ237="BSS Hardware Issue","BSS",
AQ237="Sites strategiques, MLL, Pylone, etc.","ENVTECH",
AQ237="AKTIVCO DEFAUT GE &amp; POWER Cabinet","AKTIVCO",
AQ237="AKTIVCO Coupure ENEO &amp; Baisse de tension","AKTIVCO GRID ONLY",
AQ237="Coupure ENEO &amp; Baisse de tension","IHS GRID ONLY",
AQ237="Defaut GE &amp; POWER Cabinet","IHS",
AQ237="Sharing","Partners",
AQ237="Sites strategiques &amp; DataCenter","SST &amp; DC",
AQ237="Exclu","Exclu",
AQ237="SAT","SAT",
AQ237="SPARE-ISSUE","SPARE-ISSUE",
AQ237="Fiber CAmtel","TRANS_FO_CAMTEL",
AQ237="Fiber AOF","Fiber AOF",
AQ237="Projet OCM (HUAWEI)","TRAVAUX-HUAWEI",
AQ237="Projet OCM (NOKIA)","TRAVAUX-NOKIA",
AQ237="ACCESS-ISSUE","ACCESS-ISSUE",
AQ237="Projet OCM (ZTE, NOKIA, autres projets)","TRAVAUX OCM",
AQ237="No root CAuse","No root cause",
AQ237="ODU HS","PDH",
AQ237="IP &amp; VLAN","PDH",
AQ237="Warehouse HUAWEI","SPARE-ISSUE",
AQ237="SPARE-HS","SPARE-ISSUE",
AQ237="Power Telco","BSS",AQ237="no impacts","no impacts"
),"")</f>
        <v>IHS</v>
      </c>
      <c r="AP237" s="48" t="str" cm="1">
        <f t="array" ref="AP237">IFERROR(_xlfn.IFS(
AQ237="MPR ISSUE","TX ISSUE",
AQ237="BSS Hardware Issue","RAN ISSUE",
AQ237="Sites strategiques, MLL, Pylone, etc.","ENVTECH",
AQ237="AKTIVCO DEFAUT GE &amp; POWER Cabinet","POWER ISSUE",
AQ237="AKTIVCO Coupure ENEO &amp; Baisse de tension","POWER ISSUE",
AQ237="Coupure ENEO &amp; Baisse de tension","POWER ISSUE",
AQ237="Defaut GE &amp; POWER Cabinet","POWER ISSUE",
AQ237="Sharing","POWER ISSUE",
AQ237="Sites strategiques &amp; DataCenter","POWER ISSUE",
AQ237="Exclu","Exclu",
AQ237="SAT","TX ISSUE",
AQ237="SPARE-ISSUE","SPARE-ISSUE",
AQ237="Fiber CAmtel","TX ISSUE",
AQ237="Fiber AOF","TX ISSUE",
AQ237="Projet OCM (HUAWEI)","TRAVAUX-HUAWEI",
AQ237="Projet OCM (NOKIA)","TRAVAUX -NOKIA",
AQ237="ACCESS-ISSUE","ACCESS-ISSUE",
AQ237="Projet OCM (ZTE, NOKIA, autres projets)","TRAVAUX OCM",
AQ237="No root CAuse","No root cause",
AQ237="ODU HS","TX ISSUE",
AQ237="IP &amp; VLAN","TX ISSUE",
AQ237="Warehouse HUAWEI","SPARE-ISSUE",
AQ237="SPARE-HS","SPARE-ISSUE",
AQ237="Power Telco","RAN ISSUE",AQ237="no impacts","no impacts"
),"")</f>
        <v>POWER ISSUE</v>
      </c>
      <c r="AQ237" s="67" t="s">
        <v>5330</v>
      </c>
      <c r="AR237" s="48" t="str" cm="1">
        <f t="array" ref="AR237">IFERROR(_xlfn.IFS(
AQ237="MPR ISSUE","ACTIVE",
AQ237="BSS Hardware Issue","ACTIVE",
AQ237="Sites strategiques, MLL, Pylone, etc.","PASSIVE",
AQ237="AKTIVCO DEFAUT GE &amp; POWER Cabinet","PASSIVE",
AQ237="AKTIVCO Coupure ENEO &amp; Baisse de tension","PASSIVE",
AQ237="Coupure ENEO &amp; Baisse de tension","PASSIVE",
AQ237="Defaut GE &amp; POWER Cabinet","PASSIVE",
AQ237="Sharing","PASSIVE",
AQ237="Sites strategiques &amp; DataCenter","PASSIVE",
AQ237="Exclu","Exclu",
AQ237="SAT","ACTIVE",
AQ237="SPARE-ISSUE","SPARE-ISSUE",
AQ237="Fiber CAmtel","ACTIVE",
AQ237="Fiber AOF","ACTIVE",
AQ237="Projet OCM (HUAWEI)","PLANNED WORKS",
AQ237="Projet OCM (NOKIA)","PLANNED WORKS",
AQ237="ACCESS-ISSUE","ACCESS-ISSUE",
AQ237="Projet OCM (ZTE, NOKIA, autres projets)","PLANNED WORKS",
AQ237="No root CAuse","No root cause",
AQ237="ODU HS","ACTIVE",
AQ237="IP &amp; VLAN","ACTIVE",
AQ237="Warehouse HUAWEI","SPARE-ISSUE",
AQ237="SPARE-HS","SPARE-ISSUE",
AQ237="Power Telco","ACTIVE", AQ237="no impacts","no impacts"
),"")</f>
        <v>PASSIVE</v>
      </c>
      <c r="AS237" s="92" t="s">
        <v>5689</v>
      </c>
      <c r="AT237" s="98" t="s">
        <v>98</v>
      </c>
      <c r="AV237" s="17" t="s">
        <v>5537</v>
      </c>
      <c r="AW237" s="7" t="s">
        <v>5537</v>
      </c>
      <c r="AX237" s="6" t="s">
        <v>5537</v>
      </c>
      <c r="AY237" s="7"/>
      <c r="AZ237" s="3" t="s">
        <v>5537</v>
      </c>
      <c r="BA237" s="18" t="s">
        <v>5537</v>
      </c>
      <c r="BB237" s="18" t="s">
        <v>5537</v>
      </c>
      <c r="BC237" s="18" t="s">
        <v>5537</v>
      </c>
      <c r="BD237" s="18" t="s">
        <v>5537</v>
      </c>
      <c r="BE237" s="18" t="s">
        <v>5537</v>
      </c>
      <c r="BF237" s="18" t="s">
        <v>5537</v>
      </c>
      <c r="BG237" s="18" t="s">
        <v>5537</v>
      </c>
      <c r="BH237" s="18" t="s">
        <v>5537</v>
      </c>
      <c r="BI237" s="18" t="s">
        <v>5537</v>
      </c>
      <c r="BJ237" s="18" t="s">
        <v>5537</v>
      </c>
      <c r="BK237" s="18" t="s">
        <v>5537</v>
      </c>
      <c r="BL237" s="9" t="s">
        <v>5689</v>
      </c>
      <c r="BM237" s="14" t="s">
        <v>5537</v>
      </c>
      <c r="BN237" s="14" t="s">
        <v>5537</v>
      </c>
      <c r="BO237" s="14" t="str">
        <f>_xlfn.XLOOKUP(B237,'[4]cell downs 18042026 17h'!$B:$B,'[4]cell downs 18042026 17h'!$B:$B,"")</f>
        <v/>
      </c>
      <c r="BP237" s="14" t="str">
        <f>_xlfn.XLOOKUP(B237,'[5]Cells Huawei 19042026 15h'!$B:$B,'[5]Cells Huawei 19042026 15h'!$B:$B,"")</f>
        <v/>
      </c>
      <c r="BQ237" s="9" t="str">
        <f>_xlfn.XLOOKUP(B237,'[6]cells down 19042026 9H40'!$B:$B,'[6]cells down 19042026 9H40'!$B:$B,"")</f>
        <v/>
      </c>
      <c r="BR237" s="9" t="s">
        <v>98</v>
      </c>
      <c r="BS237" s="9" t="s">
        <v>5537</v>
      </c>
      <c r="BT237" s="108"/>
    </row>
    <row r="238" spans="1:72" s="9" customFormat="1" x14ac:dyDescent="0.35">
      <c r="A238" s="1" t="s">
        <v>1604</v>
      </c>
      <c r="B238" s="8" t="s">
        <v>1605</v>
      </c>
      <c r="C238" s="3" t="str">
        <f>_xlfn.XLOOKUP(B238,'[1]daily break down'!$D:$D,'[1]daily break down'!$E:$E,"")</f>
        <v>Yaounde</v>
      </c>
      <c r="D238" s="1" t="s">
        <v>18</v>
      </c>
      <c r="E238" s="1" t="s">
        <v>5490</v>
      </c>
      <c r="F238" s="3" t="s">
        <v>37</v>
      </c>
      <c r="G238" s="1" t="s">
        <v>38</v>
      </c>
      <c r="H238" s="34" t="str">
        <f>_xlfn.XLOOKUP(B238,[2]CALCULATION!$B:$B,[2]CALCULATION!$H:$H,"")</f>
        <v>ZTE</v>
      </c>
      <c r="I238" s="28">
        <v>20.073130955132648</v>
      </c>
      <c r="J238" s="28">
        <v>7.8857977131149175</v>
      </c>
      <c r="K238" s="28">
        <v>2.4372347923854205</v>
      </c>
      <c r="L238" s="28">
        <v>2.7663276574980098</v>
      </c>
      <c r="M238" s="28">
        <v>3.9640958471376844</v>
      </c>
      <c r="N238" s="28">
        <v>10.50184700071055</v>
      </c>
      <c r="O238" s="28">
        <v>5.0318106456869085</v>
      </c>
      <c r="P238" s="28">
        <v>5.6757104781798526</v>
      </c>
      <c r="Q238" s="28">
        <v>4.4371534644282926</v>
      </c>
      <c r="R238" s="28">
        <v>3.4924472010341492</v>
      </c>
      <c r="S238" s="93">
        <v>2.28272950892182</v>
      </c>
      <c r="T238" s="93">
        <f>_xlfn.XLOOKUP(B238,'[3]Nur des jours'!$B:$B,'[3]Nur des jours'!$U:$U,"")</f>
        <v>2.0441496662700147</v>
      </c>
      <c r="U238" s="93">
        <v>3.5691737079555863</v>
      </c>
      <c r="V238" s="93">
        <v>1.1408742898071815</v>
      </c>
      <c r="W238" s="93">
        <v>2.0441496662700147</v>
      </c>
      <c r="X238" s="93">
        <v>4.7105652150339736</v>
      </c>
      <c r="Y238" s="93">
        <v>1.187691370390346</v>
      </c>
      <c r="Z238" s="93">
        <v>0</v>
      </c>
      <c r="AA238" s="93">
        <v>1.6140745877243311E-2</v>
      </c>
      <c r="AB238" s="93">
        <v>0.10649325263317071</v>
      </c>
      <c r="AC238" s="93">
        <f>_xlfn.XLOOKUP(B238,'[3]Nur des jours'!$B:$B,'[3]Nur des jours'!$N:$N,"")</f>
        <v>2.6442108762587995</v>
      </c>
      <c r="AD238" s="93">
        <v>2.6442108762587995</v>
      </c>
      <c r="AE238" s="93">
        <v>0</v>
      </c>
      <c r="AF238" s="93">
        <v>2.9980766651542697E-2</v>
      </c>
      <c r="AG238" s="93"/>
      <c r="AH238" s="93">
        <v>1.1402322269877554</v>
      </c>
      <c r="AI238" s="93">
        <v>0.37868342066032795</v>
      </c>
      <c r="AJ238" s="93">
        <v>0.36603952249320865</v>
      </c>
      <c r="AK238" s="93">
        <v>1.8471595672263481</v>
      </c>
      <c r="AL238" s="93">
        <v>1.1402322269877554</v>
      </c>
      <c r="AM238" s="49" t="s">
        <v>5559</v>
      </c>
      <c r="AN238" s="49"/>
      <c r="AO238" s="48" t="str" cm="1">
        <f t="array" ref="AO238">IFERROR(_xlfn.IFS(
AQ238="MPR ISSUE","PDH",
AQ238="BSS Hardware Issue","BSS",
AQ238="Sites strategiques, MLL, Pylone, etc.","ENVTECH",
AQ238="AKTIVCO DEFAUT GE &amp; POWER Cabinet","AKTIVCO",
AQ238="AKTIVCO Coupure ENEO &amp; Baisse de tension","AKTIVCO GRID ONLY",
AQ238="Coupure ENEO &amp; Baisse de tension","IHS GRID ONLY",
AQ238="Defaut GE &amp; POWER Cabinet","IHS",
AQ238="Sharing","Partners",
AQ238="Sites strategiques &amp; DataCenter","SST &amp; DC",
AQ238="Exclu","Exclu",
AQ238="SAT","SAT",
AQ238="SPARE-ISSUE","SPARE-ISSUE",
AQ238="Fiber CAmtel","TRANS_FO_CAMTEL",
AQ238="Fiber AOF","Fiber AOF",
AQ238="Projet OCM (HUAWEI)","TRAVAUX-HUAWEI",
AQ238="Projet OCM (NOKIA)","TRAVAUX-NOKIA",
AQ238="ACCESS-ISSUE","ACCESS-ISSUE",
AQ238="Projet OCM (ZTE, NOKIA, autres projets)","TRAVAUX OCM",
AQ238="No root CAuse","No root cause",
AQ238="ODU HS","PDH",
AQ238="IP &amp; VLAN","PDH",
AQ238="Warehouse HUAWEI","SPARE-ISSUE",
AQ238="SPARE-HS","SPARE-ISSUE",
AQ238="Power Telco","BSS",AQ238="no impacts","no impacts"
),"")</f>
        <v>No root cause</v>
      </c>
      <c r="AP238" s="48" t="str" cm="1">
        <f t="array" ref="AP238">IFERROR(_xlfn.IFS(
AQ238="MPR ISSUE","TX ISSUE",
AQ238="BSS Hardware Issue","RAN ISSUE",
AQ238="Sites strategiques, MLL, Pylone, etc.","ENVTECH",
AQ238="AKTIVCO DEFAUT GE &amp; POWER Cabinet","POWER ISSUE",
AQ238="AKTIVCO Coupure ENEO &amp; Baisse de tension","POWER ISSUE",
AQ238="Coupure ENEO &amp; Baisse de tension","POWER ISSUE",
AQ238="Defaut GE &amp; POWER Cabinet","POWER ISSUE",
AQ238="Sharing","POWER ISSUE",
AQ238="Sites strategiques &amp; DataCenter","POWER ISSUE",
AQ238="Exclu","Exclu",
AQ238="SAT","TX ISSUE",
AQ238="SPARE-ISSUE","SPARE-ISSUE",
AQ238="Fiber CAmtel","TX ISSUE",
AQ238="Fiber AOF","TX ISSUE",
AQ238="Projet OCM (HUAWEI)","TRAVAUX-HUAWEI",
AQ238="Projet OCM (NOKIA)","TRAVAUX -NOKIA",
AQ238="ACCESS-ISSUE","ACCESS-ISSUE",
AQ238="Projet OCM (ZTE, NOKIA, autres projets)","TRAVAUX OCM",
AQ238="No root CAuse","No root cause",
AQ238="ODU HS","TX ISSUE",
AQ238="IP &amp; VLAN","TX ISSUE",
AQ238="Warehouse HUAWEI","SPARE-ISSUE",
AQ238="SPARE-HS","SPARE-ISSUE",
AQ238="Power Telco","RAN ISSUE",AQ238="no impacts","no impacts"
),"")</f>
        <v>No root cause</v>
      </c>
      <c r="AQ238" s="67" t="s">
        <v>5344</v>
      </c>
      <c r="AR238" s="48" t="str" cm="1">
        <f t="array" ref="AR238">IFERROR(_xlfn.IFS(
AQ238="MPR ISSUE","ACTIVE",
AQ238="BSS Hardware Issue","ACTIVE",
AQ238="Sites strategiques, MLL, Pylone, etc.","PASSIVE",
AQ238="AKTIVCO DEFAUT GE &amp; POWER Cabinet","PASSIVE",
AQ238="AKTIVCO Coupure ENEO &amp; Baisse de tension","PASSIVE",
AQ238="Coupure ENEO &amp; Baisse de tension","PASSIVE",
AQ238="Defaut GE &amp; POWER Cabinet","PASSIVE",
AQ238="Sharing","PASSIVE",
AQ238="Sites strategiques &amp; DataCenter","PASSIVE",
AQ238="Exclu","Exclu",
AQ238="SAT","ACTIVE",
AQ238="SPARE-ISSUE","SPARE-ISSUE",
AQ238="Fiber CAmtel","ACTIVE",
AQ238="Fiber AOF","ACTIVE",
AQ238="Projet OCM (HUAWEI)","PLANNED WORKS",
AQ238="Projet OCM (NOKIA)","PLANNED WORKS",
AQ238="ACCESS-ISSUE","ACCESS-ISSUE",
AQ238="Projet OCM (ZTE, NOKIA, autres projets)","PLANNED WORKS",
AQ238="No root CAuse","No root cause",
AQ238="ODU HS","ACTIVE",
AQ238="IP &amp; VLAN","ACTIVE",
AQ238="Warehouse HUAWEI","SPARE-ISSUE",
AQ238="SPARE-HS","SPARE-ISSUE",
AQ238="Power Telco","ACTIVE", AQ238="no impacts","no impacts"
),"")</f>
        <v>No root cause</v>
      </c>
      <c r="AS238" s="92" t="s">
        <v>5537</v>
      </c>
      <c r="AT238" s="98" t="s">
        <v>1605</v>
      </c>
      <c r="AV238" s="17" t="s">
        <v>5537</v>
      </c>
      <c r="AW238" s="7" t="s">
        <v>5537</v>
      </c>
      <c r="AX238" s="6" t="s">
        <v>5537</v>
      </c>
      <c r="AY238" s="7"/>
      <c r="AZ238" s="3" t="s">
        <v>5537</v>
      </c>
      <c r="BA238" s="18" t="s">
        <v>5537</v>
      </c>
      <c r="BB238" s="18" t="s">
        <v>5537</v>
      </c>
      <c r="BC238" s="18" t="s">
        <v>5537</v>
      </c>
      <c r="BD238" s="18" t="s">
        <v>5537</v>
      </c>
      <c r="BE238" s="18" t="s">
        <v>5537</v>
      </c>
      <c r="BF238" s="18" t="s">
        <v>5537</v>
      </c>
      <c r="BG238" s="18" t="s">
        <v>5537</v>
      </c>
      <c r="BH238" s="18" t="s">
        <v>5537</v>
      </c>
      <c r="BI238" s="18" t="s">
        <v>5537</v>
      </c>
      <c r="BJ238" s="18" t="s">
        <v>5537</v>
      </c>
      <c r="BK238" s="18" t="s">
        <v>5537</v>
      </c>
      <c r="BL238" s="9" t="s">
        <v>5537</v>
      </c>
      <c r="BM238" s="14" t="s">
        <v>5537</v>
      </c>
      <c r="BN238" s="14" t="s">
        <v>5537</v>
      </c>
      <c r="BO238" s="14" t="str">
        <f>_xlfn.XLOOKUP(B238,'[4]cell downs 18042026 17h'!$B:$B,'[4]cell downs 18042026 17h'!$B:$B,"")</f>
        <v/>
      </c>
      <c r="BP238" s="14" t="str">
        <f>_xlfn.XLOOKUP(B238,'[5]Cells Huawei 19042026 15h'!$B:$B,'[5]Cells Huawei 19042026 15h'!$B:$B,"")</f>
        <v/>
      </c>
      <c r="BQ238" s="9" t="str">
        <f>_xlfn.XLOOKUP(B238,'[6]cells down 19042026 9H40'!$B:$B,'[6]cells down 19042026 9H40'!$B:$B,"")</f>
        <v>CTR_778</v>
      </c>
      <c r="BR238" s="9" t="s">
        <v>5537</v>
      </c>
      <c r="BS238" s="9" t="s">
        <v>5537</v>
      </c>
      <c r="BT238" s="108"/>
    </row>
    <row r="239" spans="1:72" s="9" customFormat="1" x14ac:dyDescent="0.35">
      <c r="A239" s="1" t="s">
        <v>981</v>
      </c>
      <c r="B239" s="8" t="s">
        <v>982</v>
      </c>
      <c r="C239" s="3" t="str">
        <f>_xlfn.XLOOKUP(B239,'[1]daily break down'!$D:$D,'[1]daily break down'!$E:$E,"")</f>
        <v>Maroua</v>
      </c>
      <c r="D239" s="1" t="s">
        <v>11</v>
      </c>
      <c r="E239" s="1" t="s">
        <v>12</v>
      </c>
      <c r="F239" s="3" t="s">
        <v>55</v>
      </c>
      <c r="G239" s="1" t="s">
        <v>84</v>
      </c>
      <c r="H239" s="32" t="str">
        <f>_xlfn.XLOOKUP(B239,[2]CALCULATION!$B:$B,[2]CALCULATION!$H:$H,"")</f>
        <v>Huawei</v>
      </c>
      <c r="I239" s="28">
        <v>1.2620458118955693</v>
      </c>
      <c r="J239" s="28">
        <v>1.0433877517242953</v>
      </c>
      <c r="K239" s="28">
        <v>2.4785051636118745</v>
      </c>
      <c r="L239" s="28">
        <v>0.35126186746111238</v>
      </c>
      <c r="M239" s="28">
        <v>0</v>
      </c>
      <c r="N239" s="28">
        <v>0</v>
      </c>
      <c r="O239" s="28">
        <v>4.6549554408403318E-3</v>
      </c>
      <c r="P239" s="28">
        <v>0.24014932954373591</v>
      </c>
      <c r="Q239" s="28">
        <v>0.57669725739299671</v>
      </c>
      <c r="R239" s="28">
        <v>3.5326296324832422</v>
      </c>
      <c r="S239" s="93">
        <v>1.1406067636324204</v>
      </c>
      <c r="T239" s="93">
        <f>_xlfn.XLOOKUP(B239,'[3]Nur des jours'!$B:$B,'[3]Nur des jours'!$U:$U,"")</f>
        <v>4.8957289981251768E-2</v>
      </c>
      <c r="U239" s="93">
        <v>0.27139638675581351</v>
      </c>
      <c r="V239" s="93">
        <v>0.29140734462793172</v>
      </c>
      <c r="W239" s="93">
        <v>4.8957289981251761E-2</v>
      </c>
      <c r="X239" s="93">
        <v>0</v>
      </c>
      <c r="Y239" s="93">
        <v>0.33401534672819055</v>
      </c>
      <c r="Z239" s="93">
        <v>3.9870495929321716</v>
      </c>
      <c r="AA239" s="93">
        <v>0</v>
      </c>
      <c r="AB239" s="93">
        <v>0.37525004779800986</v>
      </c>
      <c r="AC239" s="93">
        <f>_xlfn.XLOOKUP(B239,'[3]Nur des jours'!$B:$B,'[3]Nur des jours'!$N:$N,"")</f>
        <v>1.2090399591362686</v>
      </c>
      <c r="AD239" s="93">
        <v>1.2090399591362686</v>
      </c>
      <c r="AE239" s="93">
        <v>0.26738349413439944</v>
      </c>
      <c r="AF239" s="93">
        <v>0.5647834250769761</v>
      </c>
      <c r="AG239" s="93"/>
      <c r="AH239" s="93">
        <v>1.1272839601293259</v>
      </c>
      <c r="AI239" s="93">
        <v>2.1176046824854424</v>
      </c>
      <c r="AJ239" s="93">
        <v>2.457139906361884</v>
      </c>
      <c r="AK239" s="93">
        <v>0</v>
      </c>
      <c r="AL239" s="93">
        <v>1.1272839601293259</v>
      </c>
      <c r="AM239" s="49" t="s">
        <v>5559</v>
      </c>
      <c r="AN239" s="49"/>
      <c r="AO239" s="48" t="str" cm="1">
        <f t="array" ref="AO239">IFERROR(_xlfn.IFS(
AQ239="MPR ISSUE","PDH",
AQ239="BSS Hardware Issue","BSS",
AQ239="Sites strategiques, MLL, Pylone, etc.","ENVTECH",
AQ239="AKTIVCO DEFAUT GE &amp; POWER Cabinet","AKTIVCO",
AQ239="AKTIVCO Coupure ENEO &amp; Baisse de tension","AKTIVCO GRID ONLY",
AQ239="Coupure ENEO &amp; Baisse de tension","IHS GRID ONLY",
AQ239="Defaut GE &amp; POWER Cabinet","IHS",
AQ239="Sharing","Partners",
AQ239="Sites strategiques &amp; DataCenter","SST &amp; DC",
AQ239="Exclu","Exclu",
AQ239="SAT","SAT",
AQ239="SPARE-ISSUE","SPARE-ISSUE",
AQ239="Fiber CAmtel","TRANS_FO_CAMTEL",
AQ239="Fiber AOF","Fiber AOF",
AQ239="Projet OCM (HUAWEI)","TRAVAUX-HUAWEI",
AQ239="Projet OCM (NOKIA)","TRAVAUX-NOKIA",
AQ239="ACCESS-ISSUE","ACCESS-ISSUE",
AQ239="Projet OCM (ZTE, NOKIA, autres projets)","TRAVAUX OCM",
AQ239="No root CAuse","No root cause",
AQ239="ODU HS","PDH",
AQ239="IP &amp; VLAN","PDH",
AQ239="Warehouse HUAWEI","SPARE-ISSUE",
AQ239="SPARE-HS","SPARE-ISSUE",
AQ239="Power Telco","BSS",AQ239="no impacts","no impacts"
),"")</f>
        <v>No root cause</v>
      </c>
      <c r="AP239" s="48" t="str" cm="1">
        <f t="array" ref="AP239">IFERROR(_xlfn.IFS(
AQ239="MPR ISSUE","TX ISSUE",
AQ239="BSS Hardware Issue","RAN ISSUE",
AQ239="Sites strategiques, MLL, Pylone, etc.","ENVTECH",
AQ239="AKTIVCO DEFAUT GE &amp; POWER Cabinet","POWER ISSUE",
AQ239="AKTIVCO Coupure ENEO &amp; Baisse de tension","POWER ISSUE",
AQ239="Coupure ENEO &amp; Baisse de tension","POWER ISSUE",
AQ239="Defaut GE &amp; POWER Cabinet","POWER ISSUE",
AQ239="Sharing","POWER ISSUE",
AQ239="Sites strategiques &amp; DataCenter","POWER ISSUE",
AQ239="Exclu","Exclu",
AQ239="SAT","TX ISSUE",
AQ239="SPARE-ISSUE","SPARE-ISSUE",
AQ239="Fiber CAmtel","TX ISSUE",
AQ239="Fiber AOF","TX ISSUE",
AQ239="Projet OCM (HUAWEI)","TRAVAUX-HUAWEI",
AQ239="Projet OCM (NOKIA)","TRAVAUX -NOKIA",
AQ239="ACCESS-ISSUE","ACCESS-ISSUE",
AQ239="Projet OCM (ZTE, NOKIA, autres projets)","TRAVAUX OCM",
AQ239="No root CAuse","No root cause",
AQ239="ODU HS","TX ISSUE",
AQ239="IP &amp; VLAN","TX ISSUE",
AQ239="Warehouse HUAWEI","SPARE-ISSUE",
AQ239="SPARE-HS","SPARE-ISSUE",
AQ239="Power Telco","RAN ISSUE",AQ239="no impacts","no impacts"
),"")</f>
        <v>No root cause</v>
      </c>
      <c r="AQ239" s="126" t="s">
        <v>5344</v>
      </c>
      <c r="AR239" s="48" t="str" cm="1">
        <f t="array" ref="AR239">IFERROR(_xlfn.IFS(
AQ239="MPR ISSUE","ACTIVE",
AQ239="BSS Hardware Issue","ACTIVE",
AQ239="Sites strategiques, MLL, Pylone, etc.","PASSIVE",
AQ239="AKTIVCO DEFAUT GE &amp; POWER Cabinet","PASSIVE",
AQ239="AKTIVCO Coupure ENEO &amp; Baisse de tension","PASSIVE",
AQ239="Coupure ENEO &amp; Baisse de tension","PASSIVE",
AQ239="Defaut GE &amp; POWER Cabinet","PASSIVE",
AQ239="Sharing","PASSIVE",
AQ239="Sites strategiques &amp; DataCenter","PASSIVE",
AQ239="Exclu","Exclu",
AQ239="SAT","ACTIVE",
AQ239="SPARE-ISSUE","SPARE-ISSUE",
AQ239="Fiber CAmtel","ACTIVE",
AQ239="Fiber AOF","ACTIVE",
AQ239="Projet OCM (HUAWEI)","PLANNED WORKS",
AQ239="Projet OCM (NOKIA)","PLANNED WORKS",
AQ239="ACCESS-ISSUE","ACCESS-ISSUE",
AQ239="Projet OCM (ZTE, NOKIA, autres projets)","PLANNED WORKS",
AQ239="No root CAuse","No root cause",
AQ239="ODU HS","ACTIVE",
AQ239="IP &amp; VLAN","ACTIVE",
AQ239="Warehouse HUAWEI","SPARE-ISSUE",
AQ239="SPARE-HS","SPARE-ISSUE",
AQ239="Power Telco","ACTIVE", AQ239="no impacts","no impacts"
),"")</f>
        <v>No root cause</v>
      </c>
      <c r="AS239" s="92" t="s">
        <v>5537</v>
      </c>
      <c r="AT239" s="98" t="s">
        <v>982</v>
      </c>
      <c r="AV239" s="17" t="s">
        <v>5537</v>
      </c>
      <c r="AW239" s="7" t="s">
        <v>5537</v>
      </c>
      <c r="AX239" s="6" t="s">
        <v>5537</v>
      </c>
      <c r="AY239" s="7"/>
      <c r="AZ239" s="3" t="s">
        <v>5537</v>
      </c>
      <c r="BA239" s="18" t="s">
        <v>5537</v>
      </c>
      <c r="BB239" s="18" t="s">
        <v>5537</v>
      </c>
      <c r="BC239" s="18" t="s">
        <v>5537</v>
      </c>
      <c r="BD239" s="18" t="s">
        <v>5537</v>
      </c>
      <c r="BE239" s="18" t="s">
        <v>5537</v>
      </c>
      <c r="BF239" s="18" t="s">
        <v>5537</v>
      </c>
      <c r="BG239" s="18" t="s">
        <v>5537</v>
      </c>
      <c r="BH239" s="18" t="s">
        <v>5537</v>
      </c>
      <c r="BI239" s="18" t="s">
        <v>5537</v>
      </c>
      <c r="BJ239" s="18" t="s">
        <v>5537</v>
      </c>
      <c r="BK239" s="18" t="s">
        <v>5537</v>
      </c>
      <c r="BL239" s="9" t="s">
        <v>5537</v>
      </c>
      <c r="BM239" s="14" t="s">
        <v>5537</v>
      </c>
      <c r="BN239" s="14" t="s">
        <v>5537</v>
      </c>
      <c r="BO239" s="14" t="str">
        <f>_xlfn.XLOOKUP(B239,'[4]cell downs 18042026 17h'!$B:$B,'[4]cell downs 18042026 17h'!$B:$B,"")</f>
        <v/>
      </c>
      <c r="BP239" s="14" t="str">
        <f>_xlfn.XLOOKUP(B239,'[5]Cells Huawei 19042026 15h'!$B:$B,'[5]Cells Huawei 19042026 15h'!$B:$B,"")</f>
        <v/>
      </c>
      <c r="BQ239" s="9" t="str">
        <f>_xlfn.XLOOKUP(B239,'[6]cells down 19042026 9H40'!$B:$B,'[6]cells down 19042026 9H40'!$B:$B,"")</f>
        <v/>
      </c>
      <c r="BR239" s="9" t="s">
        <v>982</v>
      </c>
      <c r="BS239" s="9" t="s">
        <v>12</v>
      </c>
      <c r="BT239" s="108"/>
    </row>
    <row r="240" spans="1:72" s="9" customFormat="1" x14ac:dyDescent="0.35">
      <c r="A240" s="1" t="s">
        <v>2954</v>
      </c>
      <c r="B240" s="8" t="s">
        <v>2955</v>
      </c>
      <c r="C240" s="3" t="str">
        <f>_xlfn.XLOOKUP(B240,'[1]daily break down'!$D:$D,'[1]daily break down'!$E:$E,"")</f>
        <v>Ngaoundere</v>
      </c>
      <c r="D240" s="1" t="s">
        <v>11</v>
      </c>
      <c r="E240" s="1" t="s">
        <v>12</v>
      </c>
      <c r="F240" s="3" t="s">
        <v>90</v>
      </c>
      <c r="G240" s="1" t="s">
        <v>91</v>
      </c>
      <c r="H240" s="32" t="str">
        <f>_xlfn.XLOOKUP(B240,[2]CALCULATION!$B:$B,[2]CALCULATION!$H:$H,"")</f>
        <v>Huawei</v>
      </c>
      <c r="I240" s="28">
        <v>1.4409851526540025</v>
      </c>
      <c r="J240" s="28">
        <v>0.80177594575853328</v>
      </c>
      <c r="K240" s="28">
        <v>0.62442392697034821</v>
      </c>
      <c r="L240" s="28">
        <v>0</v>
      </c>
      <c r="M240" s="28">
        <v>0</v>
      </c>
      <c r="N240" s="28">
        <v>0</v>
      </c>
      <c r="O240" s="28">
        <v>0</v>
      </c>
      <c r="P240" s="28">
        <v>0</v>
      </c>
      <c r="Q240" s="28">
        <v>0</v>
      </c>
      <c r="R240" s="28">
        <v>0</v>
      </c>
      <c r="S240" s="93">
        <v>0</v>
      </c>
      <c r="T240" s="93">
        <f>_xlfn.XLOOKUP(B240,'[3]Nur des jours'!$B:$B,'[3]Nur des jours'!$U:$U,"")</f>
        <v>0</v>
      </c>
      <c r="U240" s="93">
        <v>0</v>
      </c>
      <c r="V240" s="93">
        <v>0</v>
      </c>
      <c r="W240" s="93">
        <v>0</v>
      </c>
      <c r="X240" s="93">
        <v>0</v>
      </c>
      <c r="Y240" s="93">
        <v>1.6183015012855524</v>
      </c>
      <c r="Z240" s="93">
        <v>0</v>
      </c>
      <c r="AA240" s="93">
        <v>1.2224876081875853</v>
      </c>
      <c r="AB240" s="93">
        <v>0.14312650349710218</v>
      </c>
      <c r="AC240" s="93">
        <f>_xlfn.XLOOKUP(B240,'[3]Nur des jours'!$B:$B,'[3]Nur des jours'!$N:$N,"")</f>
        <v>1.1318140700219443</v>
      </c>
      <c r="AD240" s="93">
        <v>1.1318140700219443</v>
      </c>
      <c r="AE240" s="93">
        <v>0</v>
      </c>
      <c r="AF240" s="93">
        <v>0</v>
      </c>
      <c r="AG240" s="93"/>
      <c r="AH240" s="93">
        <v>1.1167612639220621</v>
      </c>
      <c r="AI240" s="93">
        <v>1.8284713979113463</v>
      </c>
      <c r="AJ240" s="93">
        <v>2.3330902278391492</v>
      </c>
      <c r="AK240" s="93">
        <v>0.13885332055061977</v>
      </c>
      <c r="AL240" s="93">
        <v>1.1167612639220621</v>
      </c>
      <c r="AM240" s="49" t="s">
        <v>5559</v>
      </c>
      <c r="AN240" s="49"/>
      <c r="AO240" s="48" t="str" cm="1">
        <f t="array" ref="AO240">IFERROR(_xlfn.IFS(
AQ240="MPR ISSUE","PDH",
AQ240="BSS Hardware Issue","BSS",
AQ240="Sites strategiques, MLL, Pylone, etc.","ENVTECH",
AQ240="AKTIVCO DEFAUT GE &amp; POWER Cabinet","AKTIVCO",
AQ240="AKTIVCO Coupure ENEO &amp; Baisse de tension","AKTIVCO GRID ONLY",
AQ240="Coupure ENEO &amp; Baisse de tension","IHS GRID ONLY",
AQ240="Defaut GE &amp; POWER Cabinet","IHS",
AQ240="Sharing","Partners",
AQ240="Sites strategiques &amp; DataCenter","SST &amp; DC",
AQ240="Exclu","Exclu",
AQ240="SAT","SAT",
AQ240="SPARE-ISSUE","SPARE-ISSUE",
AQ240="Fiber CAmtel","TRANS_FO_CAMTEL",
AQ240="Fiber AOF","Fiber AOF",
AQ240="Projet OCM (HUAWEI)","TRAVAUX-HUAWEI",
AQ240="Projet OCM (NOKIA)","TRAVAUX-NOKIA",
AQ240="ACCESS-ISSUE","ACCESS-ISSUE",
AQ240="Projet OCM (ZTE, NOKIA, autres projets)","TRAVAUX OCM",
AQ240="No root CAuse","No root cause",
AQ240="ODU HS","PDH",
AQ240="IP &amp; VLAN","PDH",
AQ240="Warehouse HUAWEI","SPARE-ISSUE",
AQ240="SPARE-HS","SPARE-ISSUE",
AQ240="Power Telco","BSS",AQ240="no impacts","no impacts"
),"")</f>
        <v>No root cause</v>
      </c>
      <c r="AP240" s="48" t="str" cm="1">
        <f t="array" ref="AP240">IFERROR(_xlfn.IFS(
AQ240="MPR ISSUE","TX ISSUE",
AQ240="BSS Hardware Issue","RAN ISSUE",
AQ240="Sites strategiques, MLL, Pylone, etc.","ENVTECH",
AQ240="AKTIVCO DEFAUT GE &amp; POWER Cabinet","POWER ISSUE",
AQ240="AKTIVCO Coupure ENEO &amp; Baisse de tension","POWER ISSUE",
AQ240="Coupure ENEO &amp; Baisse de tension","POWER ISSUE",
AQ240="Defaut GE &amp; POWER Cabinet","POWER ISSUE",
AQ240="Sharing","POWER ISSUE",
AQ240="Sites strategiques &amp; DataCenter","POWER ISSUE",
AQ240="Exclu","Exclu",
AQ240="SAT","TX ISSUE",
AQ240="SPARE-ISSUE","SPARE-ISSUE",
AQ240="Fiber CAmtel","TX ISSUE",
AQ240="Fiber AOF","TX ISSUE",
AQ240="Projet OCM (HUAWEI)","TRAVAUX-HUAWEI",
AQ240="Projet OCM (NOKIA)","TRAVAUX -NOKIA",
AQ240="ACCESS-ISSUE","ACCESS-ISSUE",
AQ240="Projet OCM (ZTE, NOKIA, autres projets)","TRAVAUX OCM",
AQ240="No root CAuse","No root cause",
AQ240="ODU HS","TX ISSUE",
AQ240="IP &amp; VLAN","TX ISSUE",
AQ240="Warehouse HUAWEI","SPARE-ISSUE",
AQ240="SPARE-HS","SPARE-ISSUE",
AQ240="Power Telco","RAN ISSUE",AQ240="no impacts","no impacts"
),"")</f>
        <v>No root cause</v>
      </c>
      <c r="AQ240" s="67" t="s">
        <v>5344</v>
      </c>
      <c r="AR240" s="48" t="str" cm="1">
        <f t="array" ref="AR240">IFERROR(_xlfn.IFS(
AQ240="MPR ISSUE","ACTIVE",
AQ240="BSS Hardware Issue","ACTIVE",
AQ240="Sites strategiques, MLL, Pylone, etc.","PASSIVE",
AQ240="AKTIVCO DEFAUT GE &amp; POWER Cabinet","PASSIVE",
AQ240="AKTIVCO Coupure ENEO &amp; Baisse de tension","PASSIVE",
AQ240="Coupure ENEO &amp; Baisse de tension","PASSIVE",
AQ240="Defaut GE &amp; POWER Cabinet","PASSIVE",
AQ240="Sharing","PASSIVE",
AQ240="Sites strategiques &amp; DataCenter","PASSIVE",
AQ240="Exclu","Exclu",
AQ240="SAT","ACTIVE",
AQ240="SPARE-ISSUE","SPARE-ISSUE",
AQ240="Fiber CAmtel","ACTIVE",
AQ240="Fiber AOF","ACTIVE",
AQ240="Projet OCM (HUAWEI)","PLANNED WORKS",
AQ240="Projet OCM (NOKIA)","PLANNED WORKS",
AQ240="ACCESS-ISSUE","ACCESS-ISSUE",
AQ240="Projet OCM (ZTE, NOKIA, autres projets)","PLANNED WORKS",
AQ240="No root CAuse","No root cause",
AQ240="ODU HS","ACTIVE",
AQ240="IP &amp; VLAN","ACTIVE",
AQ240="Warehouse HUAWEI","SPARE-ISSUE",
AQ240="SPARE-HS","SPARE-ISSUE",
AQ240="Power Telco","ACTIVE", AQ240="no impacts","no impacts"
),"")</f>
        <v>No root cause</v>
      </c>
      <c r="AS240" s="92" t="s">
        <v>5810</v>
      </c>
      <c r="AT240" s="98" t="s">
        <v>2955</v>
      </c>
      <c r="AV240" s="17" t="s">
        <v>5537</v>
      </c>
      <c r="AW240" s="7" t="s">
        <v>5537</v>
      </c>
      <c r="AX240" s="6" t="s">
        <v>5537</v>
      </c>
      <c r="AY240" s="7"/>
      <c r="AZ240" s="3" t="s">
        <v>5537</v>
      </c>
      <c r="BA240" s="18" t="s">
        <v>5537</v>
      </c>
      <c r="BB240" s="18" t="s">
        <v>5537</v>
      </c>
      <c r="BC240" s="18" t="s">
        <v>5537</v>
      </c>
      <c r="BD240" s="18" t="s">
        <v>5537</v>
      </c>
      <c r="BE240" s="18" t="s">
        <v>5537</v>
      </c>
      <c r="BF240" s="18" t="s">
        <v>5537</v>
      </c>
      <c r="BG240" s="18" t="s">
        <v>5537</v>
      </c>
      <c r="BH240" s="18" t="s">
        <v>5537</v>
      </c>
      <c r="BI240" s="18" t="s">
        <v>5537</v>
      </c>
      <c r="BJ240" s="18" t="s">
        <v>5537</v>
      </c>
      <c r="BK240" s="18" t="s">
        <v>5537</v>
      </c>
      <c r="BL240" s="9" t="s">
        <v>5810</v>
      </c>
      <c r="BM240" s="14" t="s">
        <v>5537</v>
      </c>
      <c r="BN240" s="14" t="s">
        <v>5537</v>
      </c>
      <c r="BO240" s="14" t="str">
        <f>_xlfn.XLOOKUP(B240,'[4]cell downs 18042026 17h'!$B:$B,'[4]cell downs 18042026 17h'!$B:$B,"")</f>
        <v/>
      </c>
      <c r="BP240" s="14" t="str">
        <f>_xlfn.XLOOKUP(B240,'[5]Cells Huawei 19042026 15h'!$B:$B,'[5]Cells Huawei 19042026 15h'!$B:$B,"")</f>
        <v/>
      </c>
      <c r="BQ240" s="9" t="str">
        <f>_xlfn.XLOOKUP(B240,'[6]cells down 19042026 9H40'!$B:$B,'[6]cells down 19042026 9H40'!$B:$B,"")</f>
        <v/>
      </c>
      <c r="BR240" s="9" t="s">
        <v>2955</v>
      </c>
      <c r="BS240" s="9" t="s">
        <v>12</v>
      </c>
      <c r="BT240" s="108"/>
    </row>
    <row r="241" spans="1:72" s="9" customFormat="1" ht="41" customHeight="1" x14ac:dyDescent="0.35">
      <c r="A241" s="1" t="s">
        <v>2838</v>
      </c>
      <c r="B241" s="1" t="s">
        <v>2839</v>
      </c>
      <c r="C241" s="3" t="str">
        <f>_xlfn.XLOOKUP(B241,'[1]daily break down'!$D:$D,'[1]daily break down'!$E:$E,"")</f>
        <v>Douala</v>
      </c>
      <c r="D241" s="1" t="s">
        <v>11</v>
      </c>
      <c r="E241" s="1" t="s">
        <v>12</v>
      </c>
      <c r="F241" s="3" t="s">
        <v>31</v>
      </c>
      <c r="G241" s="1" t="s">
        <v>32</v>
      </c>
      <c r="H241" s="34" t="str">
        <f>_xlfn.XLOOKUP(B241,[2]CALCULATION!$B:$B,[2]CALCULATION!$H:$H,"")</f>
        <v>ZTE</v>
      </c>
      <c r="I241" s="28">
        <v>22.520781433255426</v>
      </c>
      <c r="J241" s="28">
        <v>32.238437875428403</v>
      </c>
      <c r="K241" s="28">
        <v>0</v>
      </c>
      <c r="L241" s="28">
        <v>3.6401394845805034E-2</v>
      </c>
      <c r="M241" s="28">
        <v>0</v>
      </c>
      <c r="N241" s="28">
        <v>0</v>
      </c>
      <c r="O241" s="28">
        <v>3.6597580707296649E-2</v>
      </c>
      <c r="P241" s="28">
        <v>0</v>
      </c>
      <c r="Q241" s="28">
        <v>0</v>
      </c>
      <c r="R241" s="28">
        <v>0</v>
      </c>
      <c r="S241" s="93">
        <v>0.33490710064406037</v>
      </c>
      <c r="T241" s="93">
        <f>_xlfn.XLOOKUP(B241,'[3]Nur des jours'!$B:$B,'[3]Nur des jours'!$U:$U,"")</f>
        <v>0</v>
      </c>
      <c r="U241" s="93">
        <v>0</v>
      </c>
      <c r="V241" s="93">
        <v>0</v>
      </c>
      <c r="W241" s="93">
        <v>0</v>
      </c>
      <c r="X241" s="93">
        <v>0</v>
      </c>
      <c r="Y241" s="93">
        <v>0</v>
      </c>
      <c r="Z241" s="93">
        <v>0</v>
      </c>
      <c r="AA241" s="93">
        <v>0</v>
      </c>
      <c r="AB241" s="93">
        <v>0</v>
      </c>
      <c r="AC241" s="93">
        <f>_xlfn.XLOOKUP(B241,'[3]Nur des jours'!$B:$B,'[3]Nur des jours'!$N:$N,"")</f>
        <v>0</v>
      </c>
      <c r="AD241" s="93">
        <v>0</v>
      </c>
      <c r="AE241" s="93">
        <v>0</v>
      </c>
      <c r="AF241" s="93">
        <v>1.4165689304374871</v>
      </c>
      <c r="AG241" s="93"/>
      <c r="AH241" s="93">
        <v>1.1072016619439375</v>
      </c>
      <c r="AI241" s="93">
        <v>0.43988225843195095</v>
      </c>
      <c r="AJ241" s="93">
        <v>0.37432720979494094</v>
      </c>
      <c r="AK241" s="93">
        <v>1.7617271547299318</v>
      </c>
      <c r="AL241" s="93">
        <v>1.1072016619439375</v>
      </c>
      <c r="AM241" s="49" t="s">
        <v>5559</v>
      </c>
      <c r="AN241" s="49"/>
      <c r="AO241" s="48" t="str" cm="1">
        <f t="array" ref="AO241">IFERROR(_xlfn.IFS(
AQ241="MPR ISSUE","PDH",
AQ241="BSS Hardware Issue","BSS",
AQ241="Sites strategiques, MLL, Pylone, etc.","ENVTECH",
AQ241="AKTIVCO DEFAUT GE &amp; POWER Cabinet","AKTIVCO",
AQ241="AKTIVCO Coupure ENEO &amp; Baisse de tension","AKTIVCO GRID ONLY",
AQ241="Coupure ENEO &amp; Baisse de tension","IHS GRID ONLY",
AQ241="Defaut GE &amp; POWER Cabinet","IHS",
AQ241="Sharing","Partners",
AQ241="Sites strategiques &amp; DataCenter","SST &amp; DC",
AQ241="Exclu","Exclu",
AQ241="SAT","SAT",
AQ241="SPARE-ISSUE","SPARE-ISSUE",
AQ241="Fiber CAmtel","TRANS_FO_CAMTEL",
AQ241="Fiber AOF","Fiber AOF",
AQ241="Projet OCM (HUAWEI)","TRAVAUX-HUAWEI",
AQ241="Projet OCM (NOKIA)","TRAVAUX-NOKIA",
AQ241="ACCESS-ISSUE","ACCESS-ISSUE",
AQ241="Projet OCM (ZTE, NOKIA, autres projets)","TRAVAUX OCM",
AQ241="No root CAuse","No root cause",
AQ241="ODU HS","PDH",
AQ241="IP &amp; VLAN","PDH",
AQ241="Warehouse HUAWEI","SPARE-ISSUE",
AQ241="SPARE-HS","SPARE-ISSUE",
AQ241="Power Telco","BSS",AQ241="no impacts","no impacts"
),"")</f>
        <v>No root cause</v>
      </c>
      <c r="AP241" s="48" t="str" cm="1">
        <f t="array" ref="AP241">IFERROR(_xlfn.IFS(
AQ241="MPR ISSUE","TX ISSUE",
AQ241="BSS Hardware Issue","RAN ISSUE",
AQ241="Sites strategiques, MLL, Pylone, etc.","ENVTECH",
AQ241="AKTIVCO DEFAUT GE &amp; POWER Cabinet","POWER ISSUE",
AQ241="AKTIVCO Coupure ENEO &amp; Baisse de tension","POWER ISSUE",
AQ241="Coupure ENEO &amp; Baisse de tension","POWER ISSUE",
AQ241="Defaut GE &amp; POWER Cabinet","POWER ISSUE",
AQ241="Sharing","POWER ISSUE",
AQ241="Sites strategiques &amp; DataCenter","POWER ISSUE",
AQ241="Exclu","Exclu",
AQ241="SAT","TX ISSUE",
AQ241="SPARE-ISSUE","SPARE-ISSUE",
AQ241="Fiber CAmtel","TX ISSUE",
AQ241="Fiber AOF","TX ISSUE",
AQ241="Projet OCM (HUAWEI)","TRAVAUX-HUAWEI",
AQ241="Projet OCM (NOKIA)","TRAVAUX -NOKIA",
AQ241="ACCESS-ISSUE","ACCESS-ISSUE",
AQ241="Projet OCM (ZTE, NOKIA, autres projets)","TRAVAUX OCM",
AQ241="No root CAuse","No root cause",
AQ241="ODU HS","TX ISSUE",
AQ241="IP &amp; VLAN","TX ISSUE",
AQ241="Warehouse HUAWEI","SPARE-ISSUE",
AQ241="SPARE-HS","SPARE-ISSUE",
AQ241="Power Telco","RAN ISSUE",AQ241="no impacts","no impacts"
),"")</f>
        <v>No root cause</v>
      </c>
      <c r="AQ241" s="126" t="s">
        <v>5344</v>
      </c>
      <c r="AR241" s="48" t="str" cm="1">
        <f t="array" ref="AR241">IFERROR(_xlfn.IFS(
AQ241="MPR ISSUE","ACTIVE",
AQ241="BSS Hardware Issue","ACTIVE",
AQ241="Sites strategiques, MLL, Pylone, etc.","PASSIVE",
AQ241="AKTIVCO DEFAUT GE &amp; POWER Cabinet","PASSIVE",
AQ241="AKTIVCO Coupure ENEO &amp; Baisse de tension","PASSIVE",
AQ241="Coupure ENEO &amp; Baisse de tension","PASSIVE",
AQ241="Defaut GE &amp; POWER Cabinet","PASSIVE",
AQ241="Sharing","PASSIVE",
AQ241="Sites strategiques &amp; DataCenter","PASSIVE",
AQ241="Exclu","Exclu",
AQ241="SAT","ACTIVE",
AQ241="SPARE-ISSUE","SPARE-ISSUE",
AQ241="Fiber CAmtel","ACTIVE",
AQ241="Fiber AOF","ACTIVE",
AQ241="Projet OCM (HUAWEI)","PLANNED WORKS",
AQ241="Projet OCM (NOKIA)","PLANNED WORKS",
AQ241="ACCESS-ISSUE","ACCESS-ISSUE",
AQ241="Projet OCM (ZTE, NOKIA, autres projets)","PLANNED WORKS",
AQ241="No root CAuse","No root cause",
AQ241="ODU HS","ACTIVE",
AQ241="IP &amp; VLAN","ACTIVE",
AQ241="Warehouse HUAWEI","SPARE-ISSUE",
AQ241="SPARE-HS","SPARE-ISSUE",
AQ241="Power Telco","ACTIVE", AQ241="no impacts","no impacts"
),"")</f>
        <v>No root cause</v>
      </c>
      <c r="AS241" s="92" t="s">
        <v>5537</v>
      </c>
      <c r="AT241" s="98" t="s">
        <v>2839</v>
      </c>
      <c r="AV241" s="17" t="s">
        <v>5537</v>
      </c>
      <c r="AW241" s="7" t="s">
        <v>5537</v>
      </c>
      <c r="AX241" s="6" t="s">
        <v>5537</v>
      </c>
      <c r="AY241" s="7"/>
      <c r="AZ241" s="3" t="s">
        <v>5537</v>
      </c>
      <c r="BA241" s="18" t="s">
        <v>5537</v>
      </c>
      <c r="BB241" s="18" t="s">
        <v>5537</v>
      </c>
      <c r="BC241" s="18" t="s">
        <v>5537</v>
      </c>
      <c r="BD241" s="18" t="s">
        <v>5537</v>
      </c>
      <c r="BE241" s="18" t="s">
        <v>5537</v>
      </c>
      <c r="BF241" s="18" t="s">
        <v>5537</v>
      </c>
      <c r="BG241" s="18" t="s">
        <v>5537</v>
      </c>
      <c r="BH241" s="18" t="s">
        <v>5537</v>
      </c>
      <c r="BI241" s="18" t="s">
        <v>5537</v>
      </c>
      <c r="BJ241" s="18" t="s">
        <v>5537</v>
      </c>
      <c r="BK241" s="18" t="s">
        <v>5537</v>
      </c>
      <c r="BL241" s="9" t="s">
        <v>5537</v>
      </c>
      <c r="BM241" s="14" t="s">
        <v>5537</v>
      </c>
      <c r="BN241" s="14" t="s">
        <v>5537</v>
      </c>
      <c r="BO241" s="14" t="str">
        <f>_xlfn.XLOOKUP(B241,'[4]cell downs 18042026 17h'!$B:$B,'[4]cell downs 18042026 17h'!$B:$B,"")</f>
        <v/>
      </c>
      <c r="BP241" s="14" t="str">
        <f>_xlfn.XLOOKUP(B241,'[5]Cells Huawei 19042026 15h'!$B:$B,'[5]Cells Huawei 19042026 15h'!$B:$B,"")</f>
        <v/>
      </c>
      <c r="BQ241" s="9" t="str">
        <f>_xlfn.XLOOKUP(B241,'[6]cells down 19042026 9H40'!$B:$B,'[6]cells down 19042026 9H40'!$B:$B,"")</f>
        <v/>
      </c>
      <c r="BR241" s="9" t="s">
        <v>2839</v>
      </c>
      <c r="BS241" s="9" t="s">
        <v>5537</v>
      </c>
      <c r="BT241" s="108"/>
    </row>
    <row r="242" spans="1:72" s="9" customFormat="1" x14ac:dyDescent="0.35">
      <c r="A242" s="1" t="s">
        <v>656</v>
      </c>
      <c r="B242" s="8" t="s">
        <v>657</v>
      </c>
      <c r="C242" s="3" t="str">
        <f>_xlfn.XLOOKUP(B242,'[1]daily break down'!$D:$D,'[1]daily break down'!$E:$E,"")</f>
        <v>NORD-OUEST</v>
      </c>
      <c r="D242" s="1" t="s">
        <v>11</v>
      </c>
      <c r="E242" s="1" t="s">
        <v>66</v>
      </c>
      <c r="F242" s="3" t="s">
        <v>51</v>
      </c>
      <c r="G242" s="1" t="s">
        <v>658</v>
      </c>
      <c r="H242" s="33" t="str">
        <f>_xlfn.XLOOKUP(B242,[2]CALCULATION!$B:$B,[2]CALCULATION!$H:$H,"")</f>
        <v>NOKIA</v>
      </c>
      <c r="I242" s="28">
        <v>0.32636408450655002</v>
      </c>
      <c r="J242" s="28">
        <v>0.54339810159695889</v>
      </c>
      <c r="K242" s="28">
        <v>0.40800874467015152</v>
      </c>
      <c r="L242" s="28">
        <v>0.33127670272440879</v>
      </c>
      <c r="M242" s="28">
        <v>0.21399999663134214</v>
      </c>
      <c r="N242" s="28">
        <v>3.4224033407043857</v>
      </c>
      <c r="O242" s="28">
        <v>9.2966357389406529</v>
      </c>
      <c r="P242" s="28">
        <v>9.2965816323264807</v>
      </c>
      <c r="Q242" s="28">
        <v>9.2961487794130768</v>
      </c>
      <c r="R242" s="28">
        <v>9.2965275257123032</v>
      </c>
      <c r="S242" s="93">
        <v>9.2966357389406529</v>
      </c>
      <c r="T242" s="93">
        <f>_xlfn.XLOOKUP(B242,'[3]Nur des jours'!$B:$B,'[3]Nur des jours'!$U:$U,"")</f>
        <v>4.6228522998690194</v>
      </c>
      <c r="U242" s="93">
        <v>4.6228522998690194</v>
      </c>
      <c r="V242" s="93">
        <v>4.6228522998690194</v>
      </c>
      <c r="W242" s="93">
        <v>4.6228522998690194</v>
      </c>
      <c r="X242" s="93">
        <v>4.6228522998690194</v>
      </c>
      <c r="Y242" s="93">
        <v>4.6228522998690194</v>
      </c>
      <c r="Z242" s="93">
        <v>2.4905438414761165</v>
      </c>
      <c r="AA242" s="93">
        <v>1.8370309017700959</v>
      </c>
      <c r="AB242" s="93">
        <v>0.43902828786101766</v>
      </c>
      <c r="AC242" s="93">
        <f>_xlfn.XLOOKUP(B242,'[3]Nur des jours'!$B:$B,'[3]Nur des jours'!$N:$N,"")</f>
        <v>0.49718847825404583</v>
      </c>
      <c r="AD242" s="93">
        <v>0.49718847825404583</v>
      </c>
      <c r="AE242" s="93">
        <v>1.1178848738560583</v>
      </c>
      <c r="AF242" s="93">
        <v>4.9096046890561107</v>
      </c>
      <c r="AG242" s="93"/>
      <c r="AH242" s="93">
        <v>1.0908825652835208</v>
      </c>
      <c r="AI242" s="93">
        <v>0.39841692345199409</v>
      </c>
      <c r="AJ242" s="93">
        <v>3.0799914828075119</v>
      </c>
      <c r="AK242" s="93">
        <v>0</v>
      </c>
      <c r="AL242" s="93">
        <v>1.0908825652835208</v>
      </c>
      <c r="AM242" s="49" t="s">
        <v>5601</v>
      </c>
      <c r="AN242" s="49"/>
      <c r="AO242" s="48" t="str" cm="1">
        <f t="array" ref="AO242">IFERROR(_xlfn.IFS(
AQ242="MPR ISSUE","PDH",
AQ242="BSS Hardware Issue","BSS",
AQ242="Sites strategiques, MLL, Pylone, etc.","ENVTECH",
AQ242="AKTIVCO DEFAUT GE &amp; POWER Cabinet","AKTIVCO",
AQ242="AKTIVCO Coupure ENEO &amp; Baisse de tension","AKTIVCO GRID ONLY",
AQ242="Coupure ENEO &amp; Baisse de tension","IHS GRID ONLY",
AQ242="Defaut GE &amp; POWER Cabinet","IHS",
AQ242="Sharing","Partners",
AQ242="Sites strategiques &amp; DataCenter","SST &amp; DC",
AQ242="Exclu","Exclu",
AQ242="SAT","SAT",
AQ242="SPARE-ISSUE","SPARE-ISSUE",
AQ242="Fiber CAmtel","TRANS_FO_CAMTEL",
AQ242="Fiber AOF","Fiber AOF",
AQ242="Projet OCM (HUAWEI)","TRAVAUX-HUAWEI",
AQ242="Projet OCM (NOKIA)","TRAVAUX-NOKIA",
AQ242="ACCESS-ISSUE","ACCESS-ISSUE",
AQ242="Projet OCM (ZTE, NOKIA, autres projets)","TRAVAUX OCM",
AQ242="No root CAuse","No root cause",
AQ242="ODU HS","PDH",
AQ242="IP &amp; VLAN","PDH",
AQ242="Warehouse HUAWEI","SPARE-ISSUE",
AQ242="SPARE-HS","SPARE-ISSUE",
AQ242="Power Telco","BSS",AQ242="no impacts","no impacts"
),"")</f>
        <v>No root cause</v>
      </c>
      <c r="AP242" s="48" t="str" cm="1">
        <f t="array" ref="AP242">IFERROR(_xlfn.IFS(
AQ242="MPR ISSUE","TX ISSUE",
AQ242="BSS Hardware Issue","RAN ISSUE",
AQ242="Sites strategiques, MLL, Pylone, etc.","ENVTECH",
AQ242="AKTIVCO DEFAUT GE &amp; POWER Cabinet","POWER ISSUE",
AQ242="AKTIVCO Coupure ENEO &amp; Baisse de tension","POWER ISSUE",
AQ242="Coupure ENEO &amp; Baisse de tension","POWER ISSUE",
AQ242="Defaut GE &amp; POWER Cabinet","POWER ISSUE",
AQ242="Sharing","POWER ISSUE",
AQ242="Sites strategiques &amp; DataCenter","POWER ISSUE",
AQ242="Exclu","Exclu",
AQ242="SAT","TX ISSUE",
AQ242="SPARE-ISSUE","SPARE-ISSUE",
AQ242="Fiber CAmtel","TX ISSUE",
AQ242="Fiber AOF","TX ISSUE",
AQ242="Projet OCM (HUAWEI)","TRAVAUX-HUAWEI",
AQ242="Projet OCM (NOKIA)","TRAVAUX -NOKIA",
AQ242="ACCESS-ISSUE","ACCESS-ISSUE",
AQ242="Projet OCM (ZTE, NOKIA, autres projets)","TRAVAUX OCM",
AQ242="No root CAuse","No root cause",
AQ242="ODU HS","TX ISSUE",
AQ242="IP &amp; VLAN","TX ISSUE",
AQ242="Warehouse HUAWEI","SPARE-ISSUE",
AQ242="SPARE-HS","SPARE-ISSUE",
AQ242="Power Telco","RAN ISSUE",AQ242="no impacts","no impacts"
),"")</f>
        <v>No root cause</v>
      </c>
      <c r="AQ242" s="67" t="s">
        <v>5344</v>
      </c>
      <c r="AR242" s="48" t="str" cm="1">
        <f t="array" ref="AR242">IFERROR(_xlfn.IFS(
AQ242="MPR ISSUE","ACTIVE",
AQ242="BSS Hardware Issue","ACTIVE",
AQ242="Sites strategiques, MLL, Pylone, etc.","PASSIVE",
AQ242="AKTIVCO DEFAUT GE &amp; POWER Cabinet","PASSIVE",
AQ242="AKTIVCO Coupure ENEO &amp; Baisse de tension","PASSIVE",
AQ242="Coupure ENEO &amp; Baisse de tension","PASSIVE",
AQ242="Defaut GE &amp; POWER Cabinet","PASSIVE",
AQ242="Sharing","PASSIVE",
AQ242="Sites strategiques &amp; DataCenter","PASSIVE",
AQ242="Exclu","Exclu",
AQ242="SAT","ACTIVE",
AQ242="SPARE-ISSUE","SPARE-ISSUE",
AQ242="Fiber CAmtel","ACTIVE",
AQ242="Fiber AOF","ACTIVE",
AQ242="Projet OCM (HUAWEI)","PLANNED WORKS",
AQ242="Projet OCM (NOKIA)","PLANNED WORKS",
AQ242="ACCESS-ISSUE","ACCESS-ISSUE",
AQ242="Projet OCM (ZTE, NOKIA, autres projets)","PLANNED WORKS",
AQ242="No root CAuse","No root cause",
AQ242="ODU HS","ACTIVE",
AQ242="IP &amp; VLAN","ACTIVE",
AQ242="Warehouse HUAWEI","SPARE-ISSUE",
AQ242="SPARE-HS","SPARE-ISSUE",
AQ242="Power Telco","ACTIVE", AQ242="no impacts","no impacts"
),"")</f>
        <v>No root cause</v>
      </c>
      <c r="AS242" s="92" t="s">
        <v>5666</v>
      </c>
      <c r="AT242" s="98" t="s">
        <v>657</v>
      </c>
      <c r="AV242" s="17" t="s">
        <v>5537</v>
      </c>
      <c r="AW242" s="7" t="s">
        <v>5537</v>
      </c>
      <c r="AX242" s="6" t="s">
        <v>5537</v>
      </c>
      <c r="AY242" s="7"/>
      <c r="AZ242" s="3" t="s">
        <v>5537</v>
      </c>
      <c r="BA242" s="18" t="s">
        <v>5537</v>
      </c>
      <c r="BB242" s="18" t="s">
        <v>5537</v>
      </c>
      <c r="BC242" s="18" t="s">
        <v>5537</v>
      </c>
      <c r="BD242" s="18" t="s">
        <v>5537</v>
      </c>
      <c r="BE242" s="18" t="s">
        <v>5537</v>
      </c>
      <c r="BF242" s="18" t="s">
        <v>5537</v>
      </c>
      <c r="BG242" s="18" t="s">
        <v>5814</v>
      </c>
      <c r="BH242" s="18" t="s">
        <v>5537</v>
      </c>
      <c r="BI242" s="18" t="s">
        <v>5537</v>
      </c>
      <c r="BJ242" s="18" t="s">
        <v>5537</v>
      </c>
      <c r="BK242" s="18" t="s">
        <v>5537</v>
      </c>
      <c r="BL242" s="9" t="s">
        <v>6235</v>
      </c>
      <c r="BM242" s="14" t="s">
        <v>5537</v>
      </c>
      <c r="BN242" s="14" t="s">
        <v>5537</v>
      </c>
      <c r="BO242" s="14" t="str">
        <f>_xlfn.XLOOKUP(B242,'[4]cell downs 18042026 17h'!$B:$B,'[4]cell downs 18042026 17h'!$B:$B,"")</f>
        <v/>
      </c>
      <c r="BP242" s="14" t="str">
        <f>_xlfn.XLOOKUP(B242,'[5]Cells Huawei 19042026 15h'!$B:$B,'[5]Cells Huawei 19042026 15h'!$B:$B,"")</f>
        <v/>
      </c>
      <c r="BQ242" s="9" t="str">
        <f>_xlfn.XLOOKUP(B242,'[6]cells down 19042026 9H40'!$B:$B,'[6]cells down 19042026 9H40'!$B:$B,"")</f>
        <v/>
      </c>
      <c r="BR242" s="9" t="s">
        <v>657</v>
      </c>
      <c r="BS242" s="9" t="s">
        <v>5537</v>
      </c>
      <c r="BT242" s="108"/>
    </row>
    <row r="243" spans="1:72" s="9" customFormat="1" x14ac:dyDescent="0.35">
      <c r="A243" s="1" t="s">
        <v>519</v>
      </c>
      <c r="B243" s="8" t="s">
        <v>520</v>
      </c>
      <c r="C243" s="3" t="str">
        <f>_xlfn.XLOOKUP(B243,'[1]daily break down'!$D:$D,'[1]daily break down'!$E:$E,"")</f>
        <v>SUD-OUEST</v>
      </c>
      <c r="D243" s="1" t="s">
        <v>18</v>
      </c>
      <c r="E243" s="1"/>
      <c r="F243" s="3" t="s">
        <v>13</v>
      </c>
      <c r="G243" s="1" t="s">
        <v>14</v>
      </c>
      <c r="H243" s="32" t="str">
        <f>_xlfn.XLOOKUP(B243,[2]CALCULATION!$B:$B,[2]CALCULATION!$H:$H,"")</f>
        <v>Huawei</v>
      </c>
      <c r="I243" s="28">
        <v>4.6228522998690194</v>
      </c>
      <c r="J243" s="28">
        <v>5.8647088031092958</v>
      </c>
      <c r="K243" s="28">
        <v>8.9987779404336887</v>
      </c>
      <c r="L243" s="28">
        <v>4.6228522998690194</v>
      </c>
      <c r="M243" s="28">
        <v>4.6228522998690194</v>
      </c>
      <c r="N243" s="28">
        <v>5.3840534424554765</v>
      </c>
      <c r="O243" s="28">
        <v>4.6225847736942578</v>
      </c>
      <c r="P243" s="28">
        <v>4.6225847736942578</v>
      </c>
      <c r="Q243" s="28">
        <v>4.6228522998690194</v>
      </c>
      <c r="R243" s="28">
        <v>4.7542968270682264</v>
      </c>
      <c r="S243" s="93">
        <v>1.2167090428127485</v>
      </c>
      <c r="T243" s="93">
        <f>_xlfn.XLOOKUP(B243,'[3]Nur des jours'!$B:$B,'[3]Nur des jours'!$U:$U,"")</f>
        <v>0</v>
      </c>
      <c r="U243" s="93">
        <v>0</v>
      </c>
      <c r="V243" s="93">
        <v>0</v>
      </c>
      <c r="W243" s="93">
        <v>0</v>
      </c>
      <c r="X243" s="93">
        <v>0</v>
      </c>
      <c r="Y243" s="93">
        <v>8.2667193158178591</v>
      </c>
      <c r="Z243" s="93">
        <v>0</v>
      </c>
      <c r="AA243" s="93">
        <v>0</v>
      </c>
      <c r="AB243" s="93">
        <v>0</v>
      </c>
      <c r="AC243" s="93">
        <f>_xlfn.XLOOKUP(B243,'[3]Nur des jours'!$B:$B,'[3]Nur des jours'!$N:$N,"")</f>
        <v>0</v>
      </c>
      <c r="AD243" s="93">
        <v>0</v>
      </c>
      <c r="AE243" s="93">
        <v>0</v>
      </c>
      <c r="AF243" s="93">
        <v>0</v>
      </c>
      <c r="AG243" s="93"/>
      <c r="AH243" s="93">
        <v>1.0885818401805767</v>
      </c>
      <c r="AI243" s="93">
        <v>0</v>
      </c>
      <c r="AJ243" s="93">
        <v>3.0683568448646947</v>
      </c>
      <c r="AK243" s="93">
        <v>0.11217706684877655</v>
      </c>
      <c r="AL243" s="93">
        <v>1.0885818401805767</v>
      </c>
      <c r="AM243" s="49" t="s">
        <v>5559</v>
      </c>
      <c r="AN243" s="49"/>
      <c r="AO243" s="48" t="str" cm="1">
        <f t="array" ref="AO243">IFERROR(_xlfn.IFS(
AQ243="MPR ISSUE","PDH",
AQ243="BSS Hardware Issue","BSS",
AQ243="Sites strategiques, MLL, Pylone, etc.","ENVTECH",
AQ243="AKTIVCO DEFAUT GE &amp; POWER Cabinet","AKTIVCO",
AQ243="AKTIVCO Coupure ENEO &amp; Baisse de tension","AKTIVCO GRID ONLY",
AQ243="Coupure ENEO &amp; Baisse de tension","IHS GRID ONLY",
AQ243="Defaut GE &amp; POWER Cabinet","IHS",
AQ243="Sharing","Partners",
AQ243="Sites strategiques &amp; DataCenter","SST &amp; DC",
AQ243="Exclu","Exclu",
AQ243="SAT","SAT",
AQ243="SPARE-ISSUE","SPARE-ISSUE",
AQ243="Fiber CAmtel","TRANS_FO_CAMTEL",
AQ243="Fiber AOF","Fiber AOF",
AQ243="Projet OCM (HUAWEI)","TRAVAUX-HUAWEI",
AQ243="Projet OCM (NOKIA)","TRAVAUX-NOKIA",
AQ243="ACCESS-ISSUE","ACCESS-ISSUE",
AQ243="Projet OCM (ZTE, NOKIA, autres projets)","TRAVAUX OCM",
AQ243="No root CAuse","No root cause",
AQ243="ODU HS","PDH",
AQ243="IP &amp; VLAN","PDH",
AQ243="Warehouse HUAWEI","SPARE-ISSUE",
AQ243="SPARE-HS","SPARE-ISSUE",
AQ243="Power Telco","BSS",AQ243="no impacts","no impacts"
),"")</f>
        <v>No root cause</v>
      </c>
      <c r="AP243" s="48" t="str" cm="1">
        <f t="array" ref="AP243">IFERROR(_xlfn.IFS(
AQ243="MPR ISSUE","TX ISSUE",
AQ243="BSS Hardware Issue","RAN ISSUE",
AQ243="Sites strategiques, MLL, Pylone, etc.","ENVTECH",
AQ243="AKTIVCO DEFAUT GE &amp; POWER Cabinet","POWER ISSUE",
AQ243="AKTIVCO Coupure ENEO &amp; Baisse de tension","POWER ISSUE",
AQ243="Coupure ENEO &amp; Baisse de tension","POWER ISSUE",
AQ243="Defaut GE &amp; POWER Cabinet","POWER ISSUE",
AQ243="Sharing","POWER ISSUE",
AQ243="Sites strategiques &amp; DataCenter","POWER ISSUE",
AQ243="Exclu","Exclu",
AQ243="SAT","TX ISSUE",
AQ243="SPARE-ISSUE","SPARE-ISSUE",
AQ243="Fiber CAmtel","TX ISSUE",
AQ243="Fiber AOF","TX ISSUE",
AQ243="Projet OCM (HUAWEI)","TRAVAUX-HUAWEI",
AQ243="Projet OCM (NOKIA)","TRAVAUX -NOKIA",
AQ243="ACCESS-ISSUE","ACCESS-ISSUE",
AQ243="Projet OCM (ZTE, NOKIA, autres projets)","TRAVAUX OCM",
AQ243="No root CAuse","No root cause",
AQ243="ODU HS","TX ISSUE",
AQ243="IP &amp; VLAN","TX ISSUE",
AQ243="Warehouse HUAWEI","SPARE-ISSUE",
AQ243="SPARE-HS","SPARE-ISSUE",
AQ243="Power Telco","RAN ISSUE",AQ243="no impacts","no impacts"
),"")</f>
        <v>No root cause</v>
      </c>
      <c r="AQ243" s="67" t="s">
        <v>5344</v>
      </c>
      <c r="AR243" s="48" t="str" cm="1">
        <f t="array" ref="AR243">IFERROR(_xlfn.IFS(
AQ243="MPR ISSUE","ACTIVE",
AQ243="BSS Hardware Issue","ACTIVE",
AQ243="Sites strategiques, MLL, Pylone, etc.","PASSIVE",
AQ243="AKTIVCO DEFAUT GE &amp; POWER Cabinet","PASSIVE",
AQ243="AKTIVCO Coupure ENEO &amp; Baisse de tension","PASSIVE",
AQ243="Coupure ENEO &amp; Baisse de tension","PASSIVE",
AQ243="Defaut GE &amp; POWER Cabinet","PASSIVE",
AQ243="Sharing","PASSIVE",
AQ243="Sites strategiques &amp; DataCenter","PASSIVE",
AQ243="Exclu","Exclu",
AQ243="SAT","ACTIVE",
AQ243="SPARE-ISSUE","SPARE-ISSUE",
AQ243="Fiber CAmtel","ACTIVE",
AQ243="Fiber AOF","ACTIVE",
AQ243="Projet OCM (HUAWEI)","PLANNED WORKS",
AQ243="Projet OCM (NOKIA)","PLANNED WORKS",
AQ243="ACCESS-ISSUE","ACCESS-ISSUE",
AQ243="Projet OCM (ZTE, NOKIA, autres projets)","PLANNED WORKS",
AQ243="No root CAuse","No root cause",
AQ243="ODU HS","ACTIVE",
AQ243="IP &amp; VLAN","ACTIVE",
AQ243="Warehouse HUAWEI","SPARE-ISSUE",
AQ243="SPARE-HS","SPARE-ISSUE",
AQ243="Power Telco","ACTIVE", AQ243="no impacts","no impacts"
),"")</f>
        <v>No root cause</v>
      </c>
      <c r="AS243" s="92" t="s">
        <v>5537</v>
      </c>
      <c r="AT243" s="98" t="s">
        <v>520</v>
      </c>
      <c r="AV243" s="17" t="s">
        <v>5537</v>
      </c>
      <c r="AW243" s="7" t="s">
        <v>5537</v>
      </c>
      <c r="AX243" s="6" t="s">
        <v>5537</v>
      </c>
      <c r="AY243" s="7"/>
      <c r="AZ243" s="3" t="s">
        <v>5537</v>
      </c>
      <c r="BA243" s="18" t="s">
        <v>5537</v>
      </c>
      <c r="BB243" s="18" t="s">
        <v>5537</v>
      </c>
      <c r="BC243" s="18" t="s">
        <v>5537</v>
      </c>
      <c r="BD243" s="18" t="s">
        <v>5537</v>
      </c>
      <c r="BE243" s="18" t="s">
        <v>5537</v>
      </c>
      <c r="BF243" s="18" t="s">
        <v>5537</v>
      </c>
      <c r="BG243" s="18" t="s">
        <v>5537</v>
      </c>
      <c r="BH243" s="18" t="s">
        <v>5537</v>
      </c>
      <c r="BI243" s="18" t="s">
        <v>5537</v>
      </c>
      <c r="BJ243" s="18" t="s">
        <v>5537</v>
      </c>
      <c r="BK243" s="18" t="s">
        <v>5537</v>
      </c>
      <c r="BL243" s="9" t="s">
        <v>5537</v>
      </c>
      <c r="BM243" s="14" t="s">
        <v>5537</v>
      </c>
      <c r="BN243" s="14" t="s">
        <v>5537</v>
      </c>
      <c r="BO243" s="14" t="str">
        <f>_xlfn.XLOOKUP(B243,'[4]cell downs 18042026 17h'!$B:$B,'[4]cell downs 18042026 17h'!$B:$B,"")</f>
        <v/>
      </c>
      <c r="BP243" s="14" t="str">
        <f>_xlfn.XLOOKUP(B243,'[5]Cells Huawei 19042026 15h'!$B:$B,'[5]Cells Huawei 19042026 15h'!$B:$B,"")</f>
        <v/>
      </c>
      <c r="BQ243" s="9" t="str">
        <f>_xlfn.XLOOKUP(B243,'[6]cells down 19042026 9H40'!$B:$B,'[6]cells down 19042026 9H40'!$B:$B,"")</f>
        <v/>
      </c>
      <c r="BR243" s="9" t="s">
        <v>5537</v>
      </c>
      <c r="BS243" s="9" t="s">
        <v>318</v>
      </c>
      <c r="BT243" s="108"/>
    </row>
    <row r="244" spans="1:72" s="9" customFormat="1" x14ac:dyDescent="0.35">
      <c r="A244" s="1" t="s">
        <v>784</v>
      </c>
      <c r="B244" s="1" t="s">
        <v>785</v>
      </c>
      <c r="C244" s="3" t="str">
        <f>_xlfn.XLOOKUP(B244,'[1]daily break down'!$D:$D,'[1]daily break down'!$E:$E,"")</f>
        <v>Douala</v>
      </c>
      <c r="D244" s="1" t="s">
        <v>21</v>
      </c>
      <c r="E244" s="1" t="s">
        <v>36</v>
      </c>
      <c r="F244" s="3" t="s">
        <v>31</v>
      </c>
      <c r="G244" s="1" t="s">
        <v>32</v>
      </c>
      <c r="H244" s="34" t="str">
        <f>_xlfn.XLOOKUP(B244,[2]CALCULATION!$B:$B,[2]CALCULATION!$H:$H,"")</f>
        <v>ZTE</v>
      </c>
      <c r="I244" s="28">
        <v>2.5689111756027532</v>
      </c>
      <c r="J244" s="28">
        <v>4.1921529935822246</v>
      </c>
      <c r="K244" s="28">
        <v>1.1759737239358168</v>
      </c>
      <c r="L244" s="28">
        <v>1.4209028544686135</v>
      </c>
      <c r="M244" s="28">
        <v>0</v>
      </c>
      <c r="N244" s="28">
        <v>3.7711916400567294</v>
      </c>
      <c r="O244" s="28">
        <v>0</v>
      </c>
      <c r="P244" s="28">
        <v>0</v>
      </c>
      <c r="Q244" s="28">
        <v>0</v>
      </c>
      <c r="R244" s="28">
        <v>0</v>
      </c>
      <c r="S244" s="93">
        <v>0</v>
      </c>
      <c r="T244" s="93">
        <f>_xlfn.XLOOKUP(B244,'[3]Nur des jours'!$B:$B,'[3]Nur des jours'!$U:$U,"")</f>
        <v>0</v>
      </c>
      <c r="U244" s="93">
        <v>0</v>
      </c>
      <c r="V244" s="93">
        <v>0</v>
      </c>
      <c r="W244" s="93">
        <v>0</v>
      </c>
      <c r="X244" s="93">
        <v>1.0926660731152604</v>
      </c>
      <c r="Y244" s="93">
        <v>4.9141526340270465</v>
      </c>
      <c r="Z244" s="93">
        <v>0</v>
      </c>
      <c r="AA244" s="93">
        <v>0.36816952170600326</v>
      </c>
      <c r="AB244" s="93">
        <v>0</v>
      </c>
      <c r="AC244" s="93">
        <f>_xlfn.XLOOKUP(B244,'[3]Nur des jours'!$B:$B,'[3]Nur des jours'!$N:$N,"")</f>
        <v>2.9285555298730426</v>
      </c>
      <c r="AD244" s="93">
        <v>2.9285555298730426</v>
      </c>
      <c r="AE244" s="93">
        <v>6.014862327463451</v>
      </c>
      <c r="AF244" s="93">
        <v>0.5621259984076854</v>
      </c>
      <c r="AG244" s="93"/>
      <c r="AH244" s="93">
        <v>1.0822325522995835</v>
      </c>
      <c r="AI244" s="93">
        <v>0.68380334040741941</v>
      </c>
      <c r="AJ244" s="93">
        <v>0.73494785982163102</v>
      </c>
      <c r="AK244" s="93">
        <v>1.4149016562807122</v>
      </c>
      <c r="AL244" s="93">
        <v>1.0822325522995835</v>
      </c>
      <c r="AM244" s="49" t="s">
        <v>5559</v>
      </c>
      <c r="AN244" s="49"/>
      <c r="AO244" s="48" t="str" cm="1">
        <f t="array" ref="AO244">IFERROR(_xlfn.IFS(
AQ244="MPR ISSUE","PDH",
AQ244="BSS Hardware Issue","BSS",
AQ244="Sites strategiques, MLL, Pylone, etc.","ENVTECH",
AQ244="AKTIVCO DEFAUT GE &amp; POWER Cabinet","AKTIVCO",
AQ244="AKTIVCO Coupure ENEO &amp; Baisse de tension","AKTIVCO GRID ONLY",
AQ244="Coupure ENEO &amp; Baisse de tension","IHS GRID ONLY",
AQ244="Defaut GE &amp; POWER Cabinet","IHS",
AQ244="Sharing","Partners",
AQ244="Sites strategiques &amp; DataCenter","SST &amp; DC",
AQ244="Exclu","Exclu",
AQ244="SAT","SAT",
AQ244="SPARE-ISSUE","SPARE-ISSUE",
AQ244="Fiber CAmtel","TRANS_FO_CAMTEL",
AQ244="Fiber AOF","Fiber AOF",
AQ244="Projet OCM (HUAWEI)","TRAVAUX-HUAWEI",
AQ244="Projet OCM (NOKIA)","TRAVAUX-NOKIA",
AQ244="ACCESS-ISSUE","ACCESS-ISSUE",
AQ244="Projet OCM (ZTE, NOKIA, autres projets)","TRAVAUX OCM",
AQ244="No root CAuse","No root cause",
AQ244="ODU HS","PDH",
AQ244="IP &amp; VLAN","PDH",
AQ244="Warehouse HUAWEI","SPARE-ISSUE",
AQ244="SPARE-HS","SPARE-ISSUE",
AQ244="Power Telco","BSS",AQ244="no impacts","no impacts"
),"")</f>
        <v>AKTIVCO</v>
      </c>
      <c r="AP244" s="48" t="str" cm="1">
        <f t="array" ref="AP244">IFERROR(_xlfn.IFS(
AQ244="MPR ISSUE","TX ISSUE",
AQ244="BSS Hardware Issue","RAN ISSUE",
AQ244="Sites strategiques, MLL, Pylone, etc.","ENVTECH",
AQ244="AKTIVCO DEFAUT GE &amp; POWER Cabinet","POWER ISSUE",
AQ244="AKTIVCO Coupure ENEO &amp; Baisse de tension","POWER ISSUE",
AQ244="Coupure ENEO &amp; Baisse de tension","POWER ISSUE",
AQ244="Defaut GE &amp; POWER Cabinet","POWER ISSUE",
AQ244="Sharing","POWER ISSUE",
AQ244="Sites strategiques &amp; DataCenter","POWER ISSUE",
AQ244="Exclu","Exclu",
AQ244="SAT","TX ISSUE",
AQ244="SPARE-ISSUE","SPARE-ISSUE",
AQ244="Fiber CAmtel","TX ISSUE",
AQ244="Fiber AOF","TX ISSUE",
AQ244="Projet OCM (HUAWEI)","TRAVAUX-HUAWEI",
AQ244="Projet OCM (NOKIA)","TRAVAUX -NOKIA",
AQ244="ACCESS-ISSUE","ACCESS-ISSUE",
AQ244="Projet OCM (ZTE, NOKIA, autres projets)","TRAVAUX OCM",
AQ244="No root CAuse","No root cause",
AQ244="ODU HS","TX ISSUE",
AQ244="IP &amp; VLAN","TX ISSUE",
AQ244="Warehouse HUAWEI","SPARE-ISSUE",
AQ244="SPARE-HS","SPARE-ISSUE",
AQ244="Power Telco","RAN ISSUE",AQ244="no impacts","no impacts"
),"")</f>
        <v>POWER ISSUE</v>
      </c>
      <c r="AQ244" s="67" t="s">
        <v>5325</v>
      </c>
      <c r="AR244" s="48" t="str" cm="1">
        <f t="array" ref="AR244">IFERROR(_xlfn.IFS(
AQ244="MPR ISSUE","ACTIVE",
AQ244="BSS Hardware Issue","ACTIVE",
AQ244="Sites strategiques, MLL, Pylone, etc.","PASSIVE",
AQ244="AKTIVCO DEFAUT GE &amp; POWER Cabinet","PASSIVE",
AQ244="AKTIVCO Coupure ENEO &amp; Baisse de tension","PASSIVE",
AQ244="Coupure ENEO &amp; Baisse de tension","PASSIVE",
AQ244="Defaut GE &amp; POWER Cabinet","PASSIVE",
AQ244="Sharing","PASSIVE",
AQ244="Sites strategiques &amp; DataCenter","PASSIVE",
AQ244="Exclu","Exclu",
AQ244="SAT","ACTIVE",
AQ244="SPARE-ISSUE","SPARE-ISSUE",
AQ244="Fiber CAmtel","ACTIVE",
AQ244="Fiber AOF","ACTIVE",
AQ244="Projet OCM (HUAWEI)","PLANNED WORKS",
AQ244="Projet OCM (NOKIA)","PLANNED WORKS",
AQ244="ACCESS-ISSUE","ACCESS-ISSUE",
AQ244="Projet OCM (ZTE, NOKIA, autres projets)","PLANNED WORKS",
AQ244="No root CAuse","No root cause",
AQ244="ODU HS","ACTIVE",
AQ244="IP &amp; VLAN","ACTIVE",
AQ244="Warehouse HUAWEI","SPARE-ISSUE",
AQ244="SPARE-HS","SPARE-ISSUE",
AQ244="Power Telco","ACTIVE", AQ244="no impacts","no impacts"
),"")</f>
        <v>PASSIVE</v>
      </c>
      <c r="AS244" s="92" t="s">
        <v>5698</v>
      </c>
      <c r="AT244" s="98" t="s">
        <v>785</v>
      </c>
      <c r="AV244" s="17" t="s">
        <v>5537</v>
      </c>
      <c r="AW244" s="7" t="s">
        <v>5537</v>
      </c>
      <c r="AX244" s="6" t="s">
        <v>5537</v>
      </c>
      <c r="AY244" s="7"/>
      <c r="AZ244" s="3" t="s">
        <v>5537</v>
      </c>
      <c r="BA244" s="18" t="s">
        <v>5537</v>
      </c>
      <c r="BB244" s="18" t="s">
        <v>5537</v>
      </c>
      <c r="BC244" s="18" t="s">
        <v>5537</v>
      </c>
      <c r="BD244" s="18" t="s">
        <v>5537</v>
      </c>
      <c r="BE244" s="18" t="s">
        <v>5537</v>
      </c>
      <c r="BF244" s="18" t="s">
        <v>5537</v>
      </c>
      <c r="BG244" s="18" t="s">
        <v>5537</v>
      </c>
      <c r="BH244" s="18" t="s">
        <v>5537</v>
      </c>
      <c r="BI244" s="18" t="s">
        <v>5537</v>
      </c>
      <c r="BJ244" s="18" t="s">
        <v>5537</v>
      </c>
      <c r="BK244" s="18" t="s">
        <v>5537</v>
      </c>
      <c r="BL244" s="9" t="s">
        <v>5698</v>
      </c>
      <c r="BM244" s="14" t="s">
        <v>5537</v>
      </c>
      <c r="BN244" s="14" t="s">
        <v>5537</v>
      </c>
      <c r="BO244" s="14" t="str">
        <f>_xlfn.XLOOKUP(B244,'[4]cell downs 18042026 17h'!$B:$B,'[4]cell downs 18042026 17h'!$B:$B,"")</f>
        <v/>
      </c>
      <c r="BP244" s="14" t="str">
        <f>_xlfn.XLOOKUP(B244,'[5]Cells Huawei 19042026 15h'!$B:$B,'[5]Cells Huawei 19042026 15h'!$B:$B,"")</f>
        <v/>
      </c>
      <c r="BQ244" s="9" t="str">
        <f>_xlfn.XLOOKUP(B244,'[6]cells down 19042026 9H40'!$B:$B,'[6]cells down 19042026 9H40'!$B:$B,"")</f>
        <v/>
      </c>
      <c r="BR244" s="9" t="s">
        <v>5537</v>
      </c>
      <c r="BS244" s="9" t="s">
        <v>12</v>
      </c>
      <c r="BT244" s="108"/>
    </row>
    <row r="245" spans="1:72" s="9" customFormat="1" x14ac:dyDescent="0.35">
      <c r="A245" s="1" t="s">
        <v>334</v>
      </c>
      <c r="B245" s="1" t="s">
        <v>335</v>
      </c>
      <c r="C245" s="3" t="str">
        <f>_xlfn.XLOOKUP(B245,'[1]daily break down'!$D:$D,'[1]daily break down'!$E:$E,"")</f>
        <v>Douala</v>
      </c>
      <c r="D245" s="1" t="s">
        <v>21</v>
      </c>
      <c r="E245" s="1" t="s">
        <v>22</v>
      </c>
      <c r="F245" s="3" t="s">
        <v>31</v>
      </c>
      <c r="G245" s="1" t="s">
        <v>32</v>
      </c>
      <c r="H245" s="34" t="str">
        <f>_xlfn.XLOOKUP(B245,[2]CALCULATION!$B:$B,[2]CALCULATION!$H:$H,"")</f>
        <v>ZTE</v>
      </c>
      <c r="I245" s="28">
        <v>3.3148098209928869</v>
      </c>
      <c r="J245" s="28">
        <v>35.623446564678552</v>
      </c>
      <c r="K245" s="28">
        <v>35.840392457331362</v>
      </c>
      <c r="L245" s="28">
        <v>3.0933694886040981</v>
      </c>
      <c r="M245" s="28">
        <v>7.2889289821449461</v>
      </c>
      <c r="N245" s="28">
        <v>20.366856859941841</v>
      </c>
      <c r="O245" s="28">
        <v>5.789694463706331</v>
      </c>
      <c r="P245" s="28">
        <v>5.1304921340170599</v>
      </c>
      <c r="Q245" s="28">
        <v>19.976393490339099</v>
      </c>
      <c r="R245" s="28">
        <v>25.625351351042859</v>
      </c>
      <c r="S245" s="93">
        <v>1.3190288871196498</v>
      </c>
      <c r="T245" s="93">
        <f>_xlfn.XLOOKUP(B245,'[3]Nur des jours'!$B:$B,'[3]Nur des jours'!$U:$U,"")</f>
        <v>0.54127679185464939</v>
      </c>
      <c r="U245" s="93">
        <v>13.371885638624217</v>
      </c>
      <c r="V245" s="93">
        <v>0.80680543784403891</v>
      </c>
      <c r="W245" s="93">
        <v>0.54127679185464939</v>
      </c>
      <c r="X245" s="93">
        <v>7.9829632197880906</v>
      </c>
      <c r="Y245" s="93">
        <v>8.3957917776008539</v>
      </c>
      <c r="Z245" s="93">
        <v>45.489223332277483</v>
      </c>
      <c r="AA245" s="93">
        <v>3.4201437935354253</v>
      </c>
      <c r="AB245" s="93">
        <v>0.76510702473796721</v>
      </c>
      <c r="AC245" s="93">
        <f>_xlfn.XLOOKUP(B245,'[3]Nur des jours'!$B:$B,'[3]Nur des jours'!$N:$N,"")</f>
        <v>12.581791669163577</v>
      </c>
      <c r="AD245" s="93">
        <v>12.581791669163577</v>
      </c>
      <c r="AE245" s="93">
        <v>0.63510713888246939</v>
      </c>
      <c r="AF245" s="93">
        <v>4.3550050936983666</v>
      </c>
      <c r="AG245" s="93"/>
      <c r="AH245" s="93">
        <v>1.0722984136767946</v>
      </c>
      <c r="AI245" s="93">
        <v>0.42414541443353354</v>
      </c>
      <c r="AJ245" s="93">
        <v>0.35828309719799717</v>
      </c>
      <c r="AK245" s="93">
        <v>1.7094348574092684</v>
      </c>
      <c r="AL245" s="93">
        <v>1.0722984136767946</v>
      </c>
      <c r="AM245" s="49" t="s">
        <v>5559</v>
      </c>
      <c r="AN245" s="49"/>
      <c r="AO245" s="48" t="str" cm="1">
        <f t="array" ref="AO245">IFERROR(_xlfn.IFS(
AQ245="MPR ISSUE","PDH",
AQ245="BSS Hardware Issue","BSS",
AQ245="Sites strategiques, MLL, Pylone, etc.","ENVTECH",
AQ245="AKTIVCO DEFAUT GE &amp; POWER Cabinet","AKTIVCO",
AQ245="AKTIVCO Coupure ENEO &amp; Baisse de tension","AKTIVCO GRID ONLY",
AQ245="Coupure ENEO &amp; Baisse de tension","IHS GRID ONLY",
AQ245="Defaut GE &amp; POWER Cabinet","IHS",
AQ245="Sharing","Partners",
AQ245="Sites strategiques &amp; DataCenter","SST &amp; DC",
AQ245="Exclu","Exclu",
AQ245="SAT","SAT",
AQ245="SPARE-ISSUE","SPARE-ISSUE",
AQ245="Fiber CAmtel","TRANS_FO_CAMTEL",
AQ245="Fiber AOF","Fiber AOF",
AQ245="Projet OCM (HUAWEI)","TRAVAUX-HUAWEI",
AQ245="Projet OCM (NOKIA)","TRAVAUX-NOKIA",
AQ245="ACCESS-ISSUE","ACCESS-ISSUE",
AQ245="Projet OCM (ZTE, NOKIA, autres projets)","TRAVAUX OCM",
AQ245="No root CAuse","No root cause",
AQ245="ODU HS","PDH",
AQ245="IP &amp; VLAN","PDH",
AQ245="Warehouse HUAWEI","SPARE-ISSUE",
AQ245="SPARE-HS","SPARE-ISSUE",
AQ245="Power Telco","BSS",AQ245="no impacts","no impacts"
),"")</f>
        <v>No root cause</v>
      </c>
      <c r="AP245" s="48" t="str" cm="1">
        <f t="array" ref="AP245">IFERROR(_xlfn.IFS(
AQ245="MPR ISSUE","TX ISSUE",
AQ245="BSS Hardware Issue","RAN ISSUE",
AQ245="Sites strategiques, MLL, Pylone, etc.","ENVTECH",
AQ245="AKTIVCO DEFAUT GE &amp; POWER Cabinet","POWER ISSUE",
AQ245="AKTIVCO Coupure ENEO &amp; Baisse de tension","POWER ISSUE",
AQ245="Coupure ENEO &amp; Baisse de tension","POWER ISSUE",
AQ245="Defaut GE &amp; POWER Cabinet","POWER ISSUE",
AQ245="Sharing","POWER ISSUE",
AQ245="Sites strategiques &amp; DataCenter","POWER ISSUE",
AQ245="Exclu","Exclu",
AQ245="SAT","TX ISSUE",
AQ245="SPARE-ISSUE","SPARE-ISSUE",
AQ245="Fiber CAmtel","TX ISSUE",
AQ245="Fiber AOF","TX ISSUE",
AQ245="Projet OCM (HUAWEI)","TRAVAUX-HUAWEI",
AQ245="Projet OCM (NOKIA)","TRAVAUX -NOKIA",
AQ245="ACCESS-ISSUE","ACCESS-ISSUE",
AQ245="Projet OCM (ZTE, NOKIA, autres projets)","TRAVAUX OCM",
AQ245="No root CAuse","No root cause",
AQ245="ODU HS","TX ISSUE",
AQ245="IP &amp; VLAN","TX ISSUE",
AQ245="Warehouse HUAWEI","SPARE-ISSUE",
AQ245="SPARE-HS","SPARE-ISSUE",
AQ245="Power Telco","RAN ISSUE",AQ245="no impacts","no impacts"
),"")</f>
        <v>No root cause</v>
      </c>
      <c r="AQ245" s="67" t="s">
        <v>5344</v>
      </c>
      <c r="AR245" s="48" t="str" cm="1">
        <f t="array" ref="AR245">IFERROR(_xlfn.IFS(
AQ245="MPR ISSUE","ACTIVE",
AQ245="BSS Hardware Issue","ACTIVE",
AQ245="Sites strategiques, MLL, Pylone, etc.","PASSIVE",
AQ245="AKTIVCO DEFAUT GE &amp; POWER Cabinet","PASSIVE",
AQ245="AKTIVCO Coupure ENEO &amp; Baisse de tension","PASSIVE",
AQ245="Coupure ENEO &amp; Baisse de tension","PASSIVE",
AQ245="Defaut GE &amp; POWER Cabinet","PASSIVE",
AQ245="Sharing","PASSIVE",
AQ245="Sites strategiques &amp; DataCenter","PASSIVE",
AQ245="Exclu","Exclu",
AQ245="SAT","ACTIVE",
AQ245="SPARE-ISSUE","SPARE-ISSUE",
AQ245="Fiber CAmtel","ACTIVE",
AQ245="Fiber AOF","ACTIVE",
AQ245="Projet OCM (HUAWEI)","PLANNED WORKS",
AQ245="Projet OCM (NOKIA)","PLANNED WORKS",
AQ245="ACCESS-ISSUE","ACCESS-ISSUE",
AQ245="Projet OCM (ZTE, NOKIA, autres projets)","PLANNED WORKS",
AQ245="No root CAuse","No root cause",
AQ245="ODU HS","ACTIVE",
AQ245="IP &amp; VLAN","ACTIVE",
AQ245="Warehouse HUAWEI","SPARE-ISSUE",
AQ245="SPARE-HS","SPARE-ISSUE",
AQ245="Power Telco","ACTIVE", AQ245="no impacts","no impacts"
),"")</f>
        <v>No root cause</v>
      </c>
      <c r="AS245" s="92" t="s">
        <v>5537</v>
      </c>
      <c r="AT245" s="98" t="s">
        <v>335</v>
      </c>
      <c r="AV245" s="17" t="s">
        <v>5537</v>
      </c>
      <c r="AW245" s="7" t="s">
        <v>5537</v>
      </c>
      <c r="AX245" s="6" t="s">
        <v>5537</v>
      </c>
      <c r="AY245" s="7"/>
      <c r="AZ245" s="3" t="s">
        <v>5537</v>
      </c>
      <c r="BA245" s="18" t="s">
        <v>5537</v>
      </c>
      <c r="BB245" s="18" t="s">
        <v>5537</v>
      </c>
      <c r="BC245" s="18" t="s">
        <v>5537</v>
      </c>
      <c r="BD245" s="18" t="s">
        <v>5537</v>
      </c>
      <c r="BE245" s="18" t="s">
        <v>5537</v>
      </c>
      <c r="BF245" s="18" t="s">
        <v>5537</v>
      </c>
      <c r="BG245" s="18" t="s">
        <v>5537</v>
      </c>
      <c r="BH245" s="18" t="s">
        <v>5537</v>
      </c>
      <c r="BI245" s="18" t="s">
        <v>5537</v>
      </c>
      <c r="BJ245" s="18" t="s">
        <v>5537</v>
      </c>
      <c r="BK245" s="18" t="s">
        <v>5537</v>
      </c>
      <c r="BL245" s="9" t="s">
        <v>5537</v>
      </c>
      <c r="BM245" s="14" t="s">
        <v>5537</v>
      </c>
      <c r="BN245" s="14" t="s">
        <v>5537</v>
      </c>
      <c r="BO245" s="14" t="str">
        <f>_xlfn.XLOOKUP(B245,'[4]cell downs 18042026 17h'!$B:$B,'[4]cell downs 18042026 17h'!$B:$B,"")</f>
        <v/>
      </c>
      <c r="BP245" s="14" t="str">
        <f>_xlfn.XLOOKUP(B245,'[5]Cells Huawei 19042026 15h'!$B:$B,'[5]Cells Huawei 19042026 15h'!$B:$B,"")</f>
        <v/>
      </c>
      <c r="BQ245" s="9" t="str">
        <f>_xlfn.XLOOKUP(B245,'[6]cells down 19042026 9H40'!$B:$B,'[6]cells down 19042026 9H40'!$B:$B,"")</f>
        <v/>
      </c>
      <c r="BR245" s="9" t="s">
        <v>5537</v>
      </c>
      <c r="BS245" s="9" t="s">
        <v>5537</v>
      </c>
      <c r="BT245" s="108"/>
    </row>
    <row r="246" spans="1:72" s="9" customFormat="1" x14ac:dyDescent="0.35">
      <c r="A246" s="1" t="s">
        <v>2472</v>
      </c>
      <c r="B246" s="87" t="s">
        <v>2473</v>
      </c>
      <c r="C246" s="3" t="str">
        <f>_xlfn.XLOOKUP(B246,'[1]daily break down'!$D:$D,'[1]daily break down'!$E:$E,"")</f>
        <v>Yaounde</v>
      </c>
      <c r="D246" s="1" t="s">
        <v>11</v>
      </c>
      <c r="E246" s="1" t="s">
        <v>12</v>
      </c>
      <c r="F246" s="3" t="s">
        <v>37</v>
      </c>
      <c r="G246" s="1" t="s">
        <v>38</v>
      </c>
      <c r="H246" s="34" t="str">
        <f>_xlfn.XLOOKUP(B246,[2]CALCULATION!$B:$B,[2]CALCULATION!$H:$H,"")</f>
        <v>ZTE</v>
      </c>
      <c r="I246" s="28">
        <v>0</v>
      </c>
      <c r="J246" s="28">
        <v>0</v>
      </c>
      <c r="K246" s="28">
        <v>0</v>
      </c>
      <c r="L246" s="28">
        <v>0</v>
      </c>
      <c r="M246" s="28">
        <v>5.3483654507423681</v>
      </c>
      <c r="N246" s="28">
        <v>1.5304637405723776</v>
      </c>
      <c r="O246" s="28">
        <v>0</v>
      </c>
      <c r="P246" s="28">
        <v>3.605503762488123</v>
      </c>
      <c r="Q246" s="28">
        <v>20.041313175414405</v>
      </c>
      <c r="R246" s="28">
        <v>0</v>
      </c>
      <c r="S246" s="93">
        <v>0</v>
      </c>
      <c r="T246" s="93">
        <f>_xlfn.XLOOKUP(B246,'[3]Nur des jours'!$B:$B,'[3]Nur des jours'!$U:$U,"")</f>
        <v>0</v>
      </c>
      <c r="U246" s="93">
        <v>0.68129999172452416</v>
      </c>
      <c r="V246" s="93">
        <v>14.306211886437639</v>
      </c>
      <c r="W246" s="93">
        <v>0</v>
      </c>
      <c r="X246" s="93">
        <v>0.57746416576064219</v>
      </c>
      <c r="Y246" s="93">
        <v>0</v>
      </c>
      <c r="Z246" s="93">
        <v>0</v>
      </c>
      <c r="AA246" s="93">
        <v>0</v>
      </c>
      <c r="AB246" s="93">
        <v>0.22418693444966606</v>
      </c>
      <c r="AC246" s="93">
        <f>_xlfn.XLOOKUP(B246,'[3]Nur des jours'!$B:$B,'[3]Nur des jours'!$N:$N,"")</f>
        <v>0</v>
      </c>
      <c r="AD246" s="93">
        <v>0</v>
      </c>
      <c r="AE246" s="93">
        <v>0</v>
      </c>
      <c r="AF246" s="93">
        <v>0</v>
      </c>
      <c r="AG246" s="93"/>
      <c r="AH246" s="93">
        <v>1.0702295445919778</v>
      </c>
      <c r="AI246" s="93">
        <v>0.10691062271940657</v>
      </c>
      <c r="AJ246" s="93">
        <v>0.27365305955914598</v>
      </c>
      <c r="AK246" s="93">
        <v>1.8468175639737638</v>
      </c>
      <c r="AL246" s="93">
        <v>1.0702295445919778</v>
      </c>
      <c r="AM246" s="49" t="s">
        <v>5559</v>
      </c>
      <c r="AN246" s="49"/>
      <c r="AO246" s="48" t="str" cm="1">
        <f t="array" ref="AO246">IFERROR(_xlfn.IFS(
AQ246="MPR ISSUE","PDH",
AQ246="BSS Hardware Issue","BSS",
AQ246="Sites strategiques, MLL, Pylone, etc.","ENVTECH",
AQ246="AKTIVCO DEFAUT GE &amp; POWER Cabinet","AKTIVCO",
AQ246="AKTIVCO Coupure ENEO &amp; Baisse de tension","AKTIVCO GRID ONLY",
AQ246="Coupure ENEO &amp; Baisse de tension","IHS GRID ONLY",
AQ246="Defaut GE &amp; POWER Cabinet","IHS",
AQ246="Sharing","Partners",
AQ246="Sites strategiques &amp; DataCenter","SST &amp; DC",
AQ246="Exclu","Exclu",
AQ246="SAT","SAT",
AQ246="SPARE-ISSUE","SPARE-ISSUE",
AQ246="Fiber CAmtel","TRANS_FO_CAMTEL",
AQ246="Fiber AOF","Fiber AOF",
AQ246="Projet OCM (HUAWEI)","TRAVAUX-HUAWEI",
AQ246="Projet OCM (NOKIA)","TRAVAUX-NOKIA",
AQ246="ACCESS-ISSUE","ACCESS-ISSUE",
AQ246="Projet OCM (ZTE, NOKIA, autres projets)","TRAVAUX OCM",
AQ246="No root CAuse","No root cause",
AQ246="ODU HS","PDH",
AQ246="IP &amp; VLAN","PDH",
AQ246="Warehouse HUAWEI","SPARE-ISSUE",
AQ246="SPARE-HS","SPARE-ISSUE",
AQ246="Power Telco","BSS",AQ246="no impacts","no impacts"
),"")</f>
        <v>No root cause</v>
      </c>
      <c r="AP246" s="48" t="str" cm="1">
        <f t="array" ref="AP246">IFERROR(_xlfn.IFS(
AQ246="MPR ISSUE","TX ISSUE",
AQ246="BSS Hardware Issue","RAN ISSUE",
AQ246="Sites strategiques, MLL, Pylone, etc.","ENVTECH",
AQ246="AKTIVCO DEFAUT GE &amp; POWER Cabinet","POWER ISSUE",
AQ246="AKTIVCO Coupure ENEO &amp; Baisse de tension","POWER ISSUE",
AQ246="Coupure ENEO &amp; Baisse de tension","POWER ISSUE",
AQ246="Defaut GE &amp; POWER Cabinet","POWER ISSUE",
AQ246="Sharing","POWER ISSUE",
AQ246="Sites strategiques &amp; DataCenter","POWER ISSUE",
AQ246="Exclu","Exclu",
AQ246="SAT","TX ISSUE",
AQ246="SPARE-ISSUE","SPARE-ISSUE",
AQ246="Fiber CAmtel","TX ISSUE",
AQ246="Fiber AOF","TX ISSUE",
AQ246="Projet OCM (HUAWEI)","TRAVAUX-HUAWEI",
AQ246="Projet OCM (NOKIA)","TRAVAUX -NOKIA",
AQ246="ACCESS-ISSUE","ACCESS-ISSUE",
AQ246="Projet OCM (ZTE, NOKIA, autres projets)","TRAVAUX OCM",
AQ246="No root CAuse","No root cause",
AQ246="ODU HS","TX ISSUE",
AQ246="IP &amp; VLAN","TX ISSUE",
AQ246="Warehouse HUAWEI","SPARE-ISSUE",
AQ246="SPARE-HS","SPARE-ISSUE",
AQ246="Power Telco","RAN ISSUE",AQ246="no impacts","no impacts"
),"")</f>
        <v>No root cause</v>
      </c>
      <c r="AQ246" s="126" t="s">
        <v>5344</v>
      </c>
      <c r="AR246" s="48" t="str" cm="1">
        <f t="array" ref="AR246">IFERROR(_xlfn.IFS(
AQ246="MPR ISSUE","ACTIVE",
AQ246="BSS Hardware Issue","ACTIVE",
AQ246="Sites strategiques, MLL, Pylone, etc.","PASSIVE",
AQ246="AKTIVCO DEFAUT GE &amp; POWER Cabinet","PASSIVE",
AQ246="AKTIVCO Coupure ENEO &amp; Baisse de tension","PASSIVE",
AQ246="Coupure ENEO &amp; Baisse de tension","PASSIVE",
AQ246="Defaut GE &amp; POWER Cabinet","PASSIVE",
AQ246="Sharing","PASSIVE",
AQ246="Sites strategiques &amp; DataCenter","PASSIVE",
AQ246="Exclu","Exclu",
AQ246="SAT","ACTIVE",
AQ246="SPARE-ISSUE","SPARE-ISSUE",
AQ246="Fiber CAmtel","ACTIVE",
AQ246="Fiber AOF","ACTIVE",
AQ246="Projet OCM (HUAWEI)","PLANNED WORKS",
AQ246="Projet OCM (NOKIA)","PLANNED WORKS",
AQ246="ACCESS-ISSUE","ACCESS-ISSUE",
AQ246="Projet OCM (ZTE, NOKIA, autres projets)","PLANNED WORKS",
AQ246="No root CAuse","No root cause",
AQ246="ODU HS","ACTIVE",
AQ246="IP &amp; VLAN","ACTIVE",
AQ246="Warehouse HUAWEI","SPARE-ISSUE",
AQ246="SPARE-HS","SPARE-ISSUE",
AQ246="Power Telco","ACTIVE", AQ246="no impacts","no impacts"
),"")</f>
        <v>No root cause</v>
      </c>
      <c r="AS246" s="92" t="s">
        <v>5537</v>
      </c>
      <c r="AT246" s="98" t="s">
        <v>2473</v>
      </c>
      <c r="AV246" s="17" t="s">
        <v>5537</v>
      </c>
      <c r="AW246" s="7" t="s">
        <v>5537</v>
      </c>
      <c r="AX246" s="6" t="s">
        <v>5537</v>
      </c>
      <c r="AY246" s="7"/>
      <c r="AZ246" s="3" t="s">
        <v>5537</v>
      </c>
      <c r="BA246" s="18" t="s">
        <v>5537</v>
      </c>
      <c r="BB246" s="18" t="s">
        <v>5537</v>
      </c>
      <c r="BC246" s="18" t="s">
        <v>5537</v>
      </c>
      <c r="BD246" s="18" t="s">
        <v>5537</v>
      </c>
      <c r="BE246" s="18" t="s">
        <v>5537</v>
      </c>
      <c r="BF246" s="18" t="s">
        <v>5537</v>
      </c>
      <c r="BG246" s="18" t="s">
        <v>5537</v>
      </c>
      <c r="BH246" s="18" t="s">
        <v>5537</v>
      </c>
      <c r="BI246" s="18" t="s">
        <v>5537</v>
      </c>
      <c r="BJ246" s="18" t="s">
        <v>5537</v>
      </c>
      <c r="BK246" s="18" t="s">
        <v>5537</v>
      </c>
      <c r="BL246" s="9" t="s">
        <v>5537</v>
      </c>
      <c r="BM246" s="14" t="s">
        <v>5537</v>
      </c>
      <c r="BN246" s="14" t="s">
        <v>5537</v>
      </c>
      <c r="BO246" s="14" t="str">
        <f>_xlfn.XLOOKUP(B246,'[4]cell downs 18042026 17h'!$B:$B,'[4]cell downs 18042026 17h'!$B:$B,"")</f>
        <v/>
      </c>
      <c r="BP246" s="14" t="str">
        <f>_xlfn.XLOOKUP(B246,'[5]Cells Huawei 19042026 15h'!$B:$B,'[5]Cells Huawei 19042026 15h'!$B:$B,"")</f>
        <v/>
      </c>
      <c r="BQ246" s="9" t="str">
        <f>_xlfn.XLOOKUP(B246,'[6]cells down 19042026 9H40'!$B:$B,'[6]cells down 19042026 9H40'!$B:$B,"")</f>
        <v/>
      </c>
      <c r="BR246" s="9" t="s">
        <v>2473</v>
      </c>
      <c r="BS246" s="9" t="s">
        <v>66</v>
      </c>
      <c r="BT246" s="108"/>
    </row>
    <row r="247" spans="1:72" s="9" customFormat="1" x14ac:dyDescent="0.35">
      <c r="A247" s="2" t="s">
        <v>1054</v>
      </c>
      <c r="B247" s="8" t="s">
        <v>1055</v>
      </c>
      <c r="C247" s="3" t="str">
        <f>_xlfn.XLOOKUP(B247,'[1]daily break down'!$D:$D,'[1]daily break down'!$E:$E,"")</f>
        <v>EXTREME-NORD</v>
      </c>
      <c r="D247" s="1" t="s">
        <v>11</v>
      </c>
      <c r="E247" s="1" t="s">
        <v>12</v>
      </c>
      <c r="F247" s="3" t="s">
        <v>55</v>
      </c>
      <c r="G247" s="1" t="s">
        <v>1056</v>
      </c>
      <c r="H247" s="33" t="str">
        <f>_xlfn.XLOOKUP(B247,[2]CALCULATION!$B:$B,[2]CALCULATION!$H:$H,"")</f>
        <v>NOKIA</v>
      </c>
      <c r="I247" s="28">
        <v>1.1693954826550281</v>
      </c>
      <c r="J247" s="28">
        <v>0.88059296532993858</v>
      </c>
      <c r="K247" s="28">
        <v>2.0309672480686705</v>
      </c>
      <c r="L247" s="28">
        <v>0.27823539193748392</v>
      </c>
      <c r="M247" s="28">
        <v>0</v>
      </c>
      <c r="N247" s="28">
        <v>0</v>
      </c>
      <c r="O247" s="28">
        <v>0</v>
      </c>
      <c r="P247" s="28">
        <v>1.4268062653917818E-3</v>
      </c>
      <c r="Q247" s="28">
        <v>0.44727679749959492</v>
      </c>
      <c r="R247" s="28">
        <v>2.1061413349859572</v>
      </c>
      <c r="S247" s="93">
        <v>0</v>
      </c>
      <c r="T247" s="93">
        <f>_xlfn.XLOOKUP(B247,'[3]Nur des jours'!$B:$B,'[3]Nur des jours'!$U:$U,"")</f>
        <v>2.140457136181933E-3</v>
      </c>
      <c r="U247" s="93">
        <v>1.5160693924757608E-3</v>
      </c>
      <c r="V247" s="93">
        <v>0.2234245934887871</v>
      </c>
      <c r="W247" s="93">
        <v>2.140457136181933E-3</v>
      </c>
      <c r="X247" s="93">
        <v>0</v>
      </c>
      <c r="Y247" s="93">
        <v>0.22335325833642924</v>
      </c>
      <c r="Z247" s="93">
        <v>1.9613628804529832</v>
      </c>
      <c r="AA247" s="93">
        <v>0</v>
      </c>
      <c r="AB247" s="93">
        <v>1.5160693924757608E-3</v>
      </c>
      <c r="AC247" s="93">
        <f>_xlfn.XLOOKUP(B247,'[3]Nur des jours'!$B:$B,'[3]Nur des jours'!$N:$N,"")</f>
        <v>0.50942334197977923</v>
      </c>
      <c r="AD247" s="93">
        <v>0.50942334197977923</v>
      </c>
      <c r="AE247" s="93">
        <v>0.16961510421832507</v>
      </c>
      <c r="AF247" s="93">
        <v>0.44941754663442268</v>
      </c>
      <c r="AG247" s="93"/>
      <c r="AH247" s="93">
        <v>1.0637571225210491</v>
      </c>
      <c r="AI247" s="93">
        <v>1.8695620461294358</v>
      </c>
      <c r="AJ247" s="93">
        <v>1.4957201508649696</v>
      </c>
      <c r="AK247" s="93">
        <v>0.5650235736001944</v>
      </c>
      <c r="AL247" s="93">
        <v>1.0637571225210491</v>
      </c>
      <c r="AM247" s="49" t="s">
        <v>5601</v>
      </c>
      <c r="AN247" s="49"/>
      <c r="AO247" s="48" t="str" cm="1">
        <f t="array" ref="AO247">IFERROR(_xlfn.IFS(
AQ247="MPR ISSUE","PDH",
AQ247="BSS Hardware Issue","BSS",
AQ247="Sites strategiques, MLL, Pylone, etc.","ENVTECH",
AQ247="AKTIVCO DEFAUT GE &amp; POWER Cabinet","AKTIVCO",
AQ247="AKTIVCO Coupure ENEO &amp; Baisse de tension","AKTIVCO GRID ONLY",
AQ247="Coupure ENEO &amp; Baisse de tension","IHS GRID ONLY",
AQ247="Defaut GE &amp; POWER Cabinet","IHS",
AQ247="Sharing","Partners",
AQ247="Sites strategiques &amp; DataCenter","SST &amp; DC",
AQ247="Exclu","Exclu",
AQ247="SAT","SAT",
AQ247="SPARE-ISSUE","SPARE-ISSUE",
AQ247="Fiber CAmtel","TRANS_FO_CAMTEL",
AQ247="Fiber AOF","Fiber AOF",
AQ247="Projet OCM (HUAWEI)","TRAVAUX-HUAWEI",
AQ247="Projet OCM (NOKIA)","TRAVAUX-NOKIA",
AQ247="ACCESS-ISSUE","ACCESS-ISSUE",
AQ247="Projet OCM (ZTE, NOKIA, autres projets)","TRAVAUX OCM",
AQ247="No root CAuse","No root cause",
AQ247="ODU HS","PDH",
AQ247="IP &amp; VLAN","PDH",
AQ247="Warehouse HUAWEI","SPARE-ISSUE",
AQ247="SPARE-HS","SPARE-ISSUE",
AQ247="Power Telco","BSS",AQ247="no impacts","no impacts"
),"")</f>
        <v>No root cause</v>
      </c>
      <c r="AP247" s="48" t="str" cm="1">
        <f t="array" ref="AP247">IFERROR(_xlfn.IFS(
AQ247="MPR ISSUE","TX ISSUE",
AQ247="BSS Hardware Issue","RAN ISSUE",
AQ247="Sites strategiques, MLL, Pylone, etc.","ENVTECH",
AQ247="AKTIVCO DEFAUT GE &amp; POWER Cabinet","POWER ISSUE",
AQ247="AKTIVCO Coupure ENEO &amp; Baisse de tension","POWER ISSUE",
AQ247="Coupure ENEO &amp; Baisse de tension","POWER ISSUE",
AQ247="Defaut GE &amp; POWER Cabinet","POWER ISSUE",
AQ247="Sharing","POWER ISSUE",
AQ247="Sites strategiques &amp; DataCenter","POWER ISSUE",
AQ247="Exclu","Exclu",
AQ247="SAT","TX ISSUE",
AQ247="SPARE-ISSUE","SPARE-ISSUE",
AQ247="Fiber CAmtel","TX ISSUE",
AQ247="Fiber AOF","TX ISSUE",
AQ247="Projet OCM (HUAWEI)","TRAVAUX-HUAWEI",
AQ247="Projet OCM (NOKIA)","TRAVAUX -NOKIA",
AQ247="ACCESS-ISSUE","ACCESS-ISSUE",
AQ247="Projet OCM (ZTE, NOKIA, autres projets)","TRAVAUX OCM",
AQ247="No root CAuse","No root cause",
AQ247="ODU HS","TX ISSUE",
AQ247="IP &amp; VLAN","TX ISSUE",
AQ247="Warehouse HUAWEI","SPARE-ISSUE",
AQ247="SPARE-HS","SPARE-ISSUE",
AQ247="Power Telco","RAN ISSUE",AQ247="no impacts","no impacts"
),"")</f>
        <v>No root cause</v>
      </c>
      <c r="AQ247" s="67" t="s">
        <v>5344</v>
      </c>
      <c r="AR247" s="48" t="str" cm="1">
        <f t="array" ref="AR247">IFERROR(_xlfn.IFS(
AQ247="MPR ISSUE","ACTIVE",
AQ247="BSS Hardware Issue","ACTIVE",
AQ247="Sites strategiques, MLL, Pylone, etc.","PASSIVE",
AQ247="AKTIVCO DEFAUT GE &amp; POWER Cabinet","PASSIVE",
AQ247="AKTIVCO Coupure ENEO &amp; Baisse de tension","PASSIVE",
AQ247="Coupure ENEO &amp; Baisse de tension","PASSIVE",
AQ247="Defaut GE &amp; POWER Cabinet","PASSIVE",
AQ247="Sharing","PASSIVE",
AQ247="Sites strategiques &amp; DataCenter","PASSIVE",
AQ247="Exclu","Exclu",
AQ247="SAT","ACTIVE",
AQ247="SPARE-ISSUE","SPARE-ISSUE",
AQ247="Fiber CAmtel","ACTIVE",
AQ247="Fiber AOF","ACTIVE",
AQ247="Projet OCM (HUAWEI)","PLANNED WORKS",
AQ247="Projet OCM (NOKIA)","PLANNED WORKS",
AQ247="ACCESS-ISSUE","ACCESS-ISSUE",
AQ247="Projet OCM (ZTE, NOKIA, autres projets)","PLANNED WORKS",
AQ247="No root CAuse","No root cause",
AQ247="ODU HS","ACTIVE",
AQ247="IP &amp; VLAN","ACTIVE",
AQ247="Warehouse HUAWEI","SPARE-ISSUE",
AQ247="SPARE-HS","SPARE-ISSUE",
AQ247="Power Telco","ACTIVE", AQ247="no impacts","no impacts"
),"")</f>
        <v>No root cause</v>
      </c>
      <c r="AS247" s="92" t="s">
        <v>5703</v>
      </c>
      <c r="AT247" s="98" t="s">
        <v>1055</v>
      </c>
      <c r="AV247" s="17" t="s">
        <v>5537</v>
      </c>
      <c r="AW247" s="7" t="s">
        <v>5537</v>
      </c>
      <c r="AX247" s="6" t="s">
        <v>5537</v>
      </c>
      <c r="AY247" s="7"/>
      <c r="AZ247" s="3" t="s">
        <v>5537</v>
      </c>
      <c r="BA247" s="18" t="s">
        <v>5537</v>
      </c>
      <c r="BB247" s="18" t="s">
        <v>5537</v>
      </c>
      <c r="BC247" s="18" t="s">
        <v>5537</v>
      </c>
      <c r="BD247" s="18" t="s">
        <v>5537</v>
      </c>
      <c r="BE247" s="18" t="s">
        <v>5537</v>
      </c>
      <c r="BF247" s="18" t="s">
        <v>5537</v>
      </c>
      <c r="BG247" s="18" t="s">
        <v>5537</v>
      </c>
      <c r="BH247" s="18" t="s">
        <v>5537</v>
      </c>
      <c r="BI247" s="18" t="s">
        <v>5537</v>
      </c>
      <c r="BJ247" s="18" t="s">
        <v>5537</v>
      </c>
      <c r="BK247" s="18" t="s">
        <v>5537</v>
      </c>
      <c r="BL247" s="9" t="s">
        <v>5703</v>
      </c>
      <c r="BM247" s="14" t="s">
        <v>5537</v>
      </c>
      <c r="BN247" s="14" t="s">
        <v>5537</v>
      </c>
      <c r="BO247" s="14" t="str">
        <f>_xlfn.XLOOKUP(B247,'[4]cell downs 18042026 17h'!$B:$B,'[4]cell downs 18042026 17h'!$B:$B,"")</f>
        <v/>
      </c>
      <c r="BP247" s="14" t="str">
        <f>_xlfn.XLOOKUP(B247,'[5]Cells Huawei 19042026 15h'!$B:$B,'[5]Cells Huawei 19042026 15h'!$B:$B,"")</f>
        <v/>
      </c>
      <c r="BQ247" s="9" t="str">
        <f>_xlfn.XLOOKUP(B247,'[6]cells down 19042026 9H40'!$B:$B,'[6]cells down 19042026 9H40'!$B:$B,"")</f>
        <v/>
      </c>
      <c r="BR247" s="9" t="s">
        <v>1055</v>
      </c>
      <c r="BS247" s="9" t="s">
        <v>12</v>
      </c>
      <c r="BT247" s="108"/>
    </row>
    <row r="248" spans="1:72" s="9" customFormat="1" ht="17" customHeight="1" x14ac:dyDescent="0.35">
      <c r="A248" s="1" t="s">
        <v>1745</v>
      </c>
      <c r="B248" s="8" t="s">
        <v>1746</v>
      </c>
      <c r="C248" s="3" t="str">
        <f>_xlfn.XLOOKUP(B248,'[1]daily break down'!$D:$D,'[1]daily break down'!$E:$E,"")</f>
        <v>EXTREME-NORD</v>
      </c>
      <c r="D248" s="1" t="s">
        <v>11</v>
      </c>
      <c r="E248" s="1" t="s">
        <v>594</v>
      </c>
      <c r="F248" s="3" t="s">
        <v>55</v>
      </c>
      <c r="G248" s="1" t="s">
        <v>84</v>
      </c>
      <c r="H248" s="32" t="str">
        <f>_xlfn.XLOOKUP(B248,[2]CALCULATION!$B:$B,[2]CALCULATION!$H:$H,"")</f>
        <v>Huawei</v>
      </c>
      <c r="I248" s="28">
        <v>0.56679878892684188</v>
      </c>
      <c r="J248" s="28">
        <v>0.28436248869256037</v>
      </c>
      <c r="K248" s="28">
        <v>1.7647453293496902</v>
      </c>
      <c r="L248" s="28">
        <v>0</v>
      </c>
      <c r="M248" s="28">
        <v>0</v>
      </c>
      <c r="N248" s="28">
        <v>0</v>
      </c>
      <c r="O248" s="28">
        <v>0</v>
      </c>
      <c r="P248" s="28">
        <v>1.0712639791343852</v>
      </c>
      <c r="Q248" s="28">
        <v>0</v>
      </c>
      <c r="R248" s="28">
        <v>0</v>
      </c>
      <c r="S248" s="93">
        <v>0.66358975895534955</v>
      </c>
      <c r="T248" s="93">
        <f>_xlfn.XLOOKUP(B248,'[3]Nur des jours'!$B:$B,'[3]Nur des jours'!$U:$U,"")</f>
        <v>0</v>
      </c>
      <c r="U248" s="93">
        <v>0</v>
      </c>
      <c r="V248" s="93">
        <v>0</v>
      </c>
      <c r="W248" s="93">
        <v>0</v>
      </c>
      <c r="X248" s="93">
        <v>1.0494338432738926</v>
      </c>
      <c r="Y248" s="93">
        <v>2.2290102530298235</v>
      </c>
      <c r="Z248" s="93">
        <v>0.27109319042441782</v>
      </c>
      <c r="AA248" s="93">
        <v>5.2386440489337467</v>
      </c>
      <c r="AB248" s="93">
        <v>0</v>
      </c>
      <c r="AC248" s="93">
        <f>_xlfn.XLOOKUP(B248,'[3]Nur des jours'!$B:$B,'[3]Nur des jours'!$N:$N,"")</f>
        <v>4.1776887450668179</v>
      </c>
      <c r="AD248" s="93">
        <v>4.1776887450668179</v>
      </c>
      <c r="AE248" s="93">
        <v>0</v>
      </c>
      <c r="AF248" s="93">
        <v>0.92653231858871743</v>
      </c>
      <c r="AG248" s="93"/>
      <c r="AH248" s="93">
        <v>1.0356829978911803</v>
      </c>
      <c r="AI248" s="93">
        <v>1.771643905694839</v>
      </c>
      <c r="AJ248" s="93">
        <v>2.2565353726994228</v>
      </c>
      <c r="AK248" s="93">
        <v>4.8222458614870414E-2</v>
      </c>
      <c r="AL248" s="93">
        <v>1.0356829978911803</v>
      </c>
      <c r="AM248" s="49" t="s">
        <v>5601</v>
      </c>
      <c r="AN248" s="49"/>
      <c r="AO248" s="48" t="str" cm="1">
        <f t="array" ref="AO248">IFERROR(_xlfn.IFS(
AQ248="MPR ISSUE","PDH",
AQ248="BSS Hardware Issue","BSS",
AQ248="Sites strategiques, MLL, Pylone, etc.","ENVTECH",
AQ248="AKTIVCO DEFAUT GE &amp; POWER Cabinet","AKTIVCO",
AQ248="AKTIVCO Coupure ENEO &amp; Baisse de tension","AKTIVCO GRID ONLY",
AQ248="Coupure ENEO &amp; Baisse de tension","IHS GRID ONLY",
AQ248="Defaut GE &amp; POWER Cabinet","IHS",
AQ248="Sharing","Partners",
AQ248="Sites strategiques &amp; DataCenter","SST &amp; DC",
AQ248="Exclu","Exclu",
AQ248="SAT","SAT",
AQ248="SPARE-ISSUE","SPARE-ISSUE",
AQ248="Fiber CAmtel","TRANS_FO_CAMTEL",
AQ248="Fiber AOF","Fiber AOF",
AQ248="Projet OCM (HUAWEI)","TRAVAUX-HUAWEI",
AQ248="Projet OCM (NOKIA)","TRAVAUX-NOKIA",
AQ248="ACCESS-ISSUE","ACCESS-ISSUE",
AQ248="Projet OCM (ZTE, NOKIA, autres projets)","TRAVAUX OCM",
AQ248="No root CAuse","No root cause",
AQ248="ODU HS","PDH",
AQ248="IP &amp; VLAN","PDH",
AQ248="Warehouse HUAWEI","SPARE-ISSUE",
AQ248="SPARE-HS","SPARE-ISSUE",
AQ248="Power Telco","BSS",AQ248="no impacts","no impacts"
),"")</f>
        <v>IHS</v>
      </c>
      <c r="AP248" s="48" t="str" cm="1">
        <f t="array" ref="AP248">IFERROR(_xlfn.IFS(
AQ248="MPR ISSUE","TX ISSUE",
AQ248="BSS Hardware Issue","RAN ISSUE",
AQ248="Sites strategiques, MLL, Pylone, etc.","ENVTECH",
AQ248="AKTIVCO DEFAUT GE &amp; POWER Cabinet","POWER ISSUE",
AQ248="AKTIVCO Coupure ENEO &amp; Baisse de tension","POWER ISSUE",
AQ248="Coupure ENEO &amp; Baisse de tension","POWER ISSUE",
AQ248="Defaut GE &amp; POWER Cabinet","POWER ISSUE",
AQ248="Sharing","POWER ISSUE",
AQ248="Sites strategiques &amp; DataCenter","POWER ISSUE",
AQ248="Exclu","Exclu",
AQ248="SAT","TX ISSUE",
AQ248="SPARE-ISSUE","SPARE-ISSUE",
AQ248="Fiber CAmtel","TX ISSUE",
AQ248="Fiber AOF","TX ISSUE",
AQ248="Projet OCM (HUAWEI)","TRAVAUX-HUAWEI",
AQ248="Projet OCM (NOKIA)","TRAVAUX -NOKIA",
AQ248="ACCESS-ISSUE","ACCESS-ISSUE",
AQ248="Projet OCM (ZTE, NOKIA, autres projets)","TRAVAUX OCM",
AQ248="No root CAuse","No root cause",
AQ248="ODU HS","TX ISSUE",
AQ248="IP &amp; VLAN","TX ISSUE",
AQ248="Warehouse HUAWEI","SPARE-ISSUE",
AQ248="SPARE-HS","SPARE-ISSUE",
AQ248="Power Telco","RAN ISSUE",AQ248="no impacts","no impacts"
),"")</f>
        <v>POWER ISSUE</v>
      </c>
      <c r="AQ248" s="67" t="s">
        <v>5330</v>
      </c>
      <c r="AR248" s="48" t="str" cm="1">
        <f t="array" ref="AR248">IFERROR(_xlfn.IFS(
AQ248="MPR ISSUE","ACTIVE",
AQ248="BSS Hardware Issue","ACTIVE",
AQ248="Sites strategiques, MLL, Pylone, etc.","PASSIVE",
AQ248="AKTIVCO DEFAUT GE &amp; POWER Cabinet","PASSIVE",
AQ248="AKTIVCO Coupure ENEO &amp; Baisse de tension","PASSIVE",
AQ248="Coupure ENEO &amp; Baisse de tension","PASSIVE",
AQ248="Defaut GE &amp; POWER Cabinet","PASSIVE",
AQ248="Sharing","PASSIVE",
AQ248="Sites strategiques &amp; DataCenter","PASSIVE",
AQ248="Exclu","Exclu",
AQ248="SAT","ACTIVE",
AQ248="SPARE-ISSUE","SPARE-ISSUE",
AQ248="Fiber CAmtel","ACTIVE",
AQ248="Fiber AOF","ACTIVE",
AQ248="Projet OCM (HUAWEI)","PLANNED WORKS",
AQ248="Projet OCM (NOKIA)","PLANNED WORKS",
AQ248="ACCESS-ISSUE","ACCESS-ISSUE",
AQ248="Projet OCM (ZTE, NOKIA, autres projets)","PLANNED WORKS",
AQ248="No root CAuse","No root cause",
AQ248="ODU HS","ACTIVE",
AQ248="IP &amp; VLAN","ACTIVE",
AQ248="Warehouse HUAWEI","SPARE-ISSUE",
AQ248="SPARE-HS","SPARE-ISSUE",
AQ248="Power Telco","ACTIVE", AQ248="no impacts","no impacts"
),"")</f>
        <v>PASSIVE</v>
      </c>
      <c r="AS248" s="92" t="s">
        <v>5688</v>
      </c>
      <c r="AT248" s="98" t="s">
        <v>1746</v>
      </c>
      <c r="AV248" s="17" t="s">
        <v>5537</v>
      </c>
      <c r="AW248" s="7" t="s">
        <v>5537</v>
      </c>
      <c r="AX248" s="6" t="s">
        <v>5537</v>
      </c>
      <c r="AY248" s="7"/>
      <c r="AZ248" s="3" t="s">
        <v>5688</v>
      </c>
      <c r="BA248" s="18" t="s">
        <v>5537</v>
      </c>
      <c r="BB248" s="18" t="s">
        <v>5537</v>
      </c>
      <c r="BC248" s="18" t="s">
        <v>5537</v>
      </c>
      <c r="BD248" s="18" t="s">
        <v>5537</v>
      </c>
      <c r="BE248" s="18" t="s">
        <v>5537</v>
      </c>
      <c r="BF248" s="18" t="s">
        <v>5537</v>
      </c>
      <c r="BG248" s="18" t="s">
        <v>5537</v>
      </c>
      <c r="BH248" s="18" t="s">
        <v>5537</v>
      </c>
      <c r="BI248" s="18" t="s">
        <v>5537</v>
      </c>
      <c r="BJ248" s="18" t="s">
        <v>5537</v>
      </c>
      <c r="BK248" s="18" t="s">
        <v>5537</v>
      </c>
      <c r="BL248" s="9" t="s">
        <v>5537</v>
      </c>
      <c r="BM248" s="14" t="s">
        <v>5537</v>
      </c>
      <c r="BN248" s="14" t="s">
        <v>5537</v>
      </c>
      <c r="BO248" s="14" t="str">
        <f>_xlfn.XLOOKUP(B248,'[4]cell downs 18042026 17h'!$B:$B,'[4]cell downs 18042026 17h'!$B:$B,"")</f>
        <v/>
      </c>
      <c r="BP248" s="14" t="str">
        <f>_xlfn.XLOOKUP(B248,'[5]Cells Huawei 19042026 15h'!$B:$B,'[5]Cells Huawei 19042026 15h'!$B:$B,"")</f>
        <v/>
      </c>
      <c r="BQ248" s="9" t="str">
        <f>_xlfn.XLOOKUP(B248,'[6]cells down 19042026 9H40'!$B:$B,'[6]cells down 19042026 9H40'!$B:$B,"")</f>
        <v/>
      </c>
      <c r="BR248" s="9" t="s">
        <v>1746</v>
      </c>
      <c r="BS248" s="9" t="s">
        <v>12</v>
      </c>
      <c r="BT248" s="108"/>
    </row>
    <row r="249" spans="1:72" s="9" customFormat="1" ht="37" customHeight="1" x14ac:dyDescent="0.35">
      <c r="A249" s="1" t="s">
        <v>1529</v>
      </c>
      <c r="B249" s="8" t="s">
        <v>1530</v>
      </c>
      <c r="C249" s="3" t="str">
        <f>_xlfn.XLOOKUP(B249,'[1]daily break down'!$D:$D,'[1]daily break down'!$E:$E,"")</f>
        <v>Maroua</v>
      </c>
      <c r="D249" s="1" t="s">
        <v>11</v>
      </c>
      <c r="E249" s="1" t="s">
        <v>12</v>
      </c>
      <c r="F249" s="3" t="s">
        <v>55</v>
      </c>
      <c r="G249" s="1" t="s">
        <v>84</v>
      </c>
      <c r="H249" s="32" t="str">
        <f>_xlfn.XLOOKUP(B249,[2]CALCULATION!$B:$B,[2]CALCULATION!$H:$H,"")</f>
        <v>Huawei</v>
      </c>
      <c r="I249" s="28">
        <v>0</v>
      </c>
      <c r="J249" s="28">
        <v>0</v>
      </c>
      <c r="K249" s="28">
        <v>0</v>
      </c>
      <c r="L249" s="28">
        <v>0</v>
      </c>
      <c r="M249" s="28">
        <v>0</v>
      </c>
      <c r="N249" s="28">
        <v>0</v>
      </c>
      <c r="O249" s="28">
        <v>4.9046465372838757E-3</v>
      </c>
      <c r="P249" s="28">
        <v>0</v>
      </c>
      <c r="Q249" s="28">
        <v>0</v>
      </c>
      <c r="R249" s="28">
        <v>0</v>
      </c>
      <c r="S249" s="93">
        <v>1.2352575242628403</v>
      </c>
      <c r="T249" s="93">
        <f>_xlfn.XLOOKUP(B249,'[3]Nur des jours'!$B:$B,'[3]Nur des jours'!$U:$U,"")</f>
        <v>1.0732971780625684</v>
      </c>
      <c r="U249" s="93">
        <v>0</v>
      </c>
      <c r="V249" s="93">
        <v>0</v>
      </c>
      <c r="W249" s="93">
        <v>1.0732971780625684</v>
      </c>
      <c r="X249" s="93">
        <v>0</v>
      </c>
      <c r="Y249" s="93">
        <v>0</v>
      </c>
      <c r="Z249" s="93">
        <v>0.84161951071959551</v>
      </c>
      <c r="AA249" s="93">
        <v>0.25054718020277772</v>
      </c>
      <c r="AB249" s="93">
        <v>0.31295211923534599</v>
      </c>
      <c r="AC249" s="93">
        <f>_xlfn.XLOOKUP(B249,'[3]Nur des jours'!$B:$B,'[3]Nur des jours'!$N:$N,"")</f>
        <v>0</v>
      </c>
      <c r="AD249" s="93">
        <v>0</v>
      </c>
      <c r="AE249" s="93">
        <v>0.56349929943812371</v>
      </c>
      <c r="AF249" s="93">
        <v>0</v>
      </c>
      <c r="AG249" s="93"/>
      <c r="AH249" s="93">
        <v>1.033542788493093</v>
      </c>
      <c r="AI249" s="93">
        <v>1.7023268547494297</v>
      </c>
      <c r="AJ249" s="93">
        <v>2.1776429647310032</v>
      </c>
      <c r="AK249" s="93">
        <v>0.11388708311171522</v>
      </c>
      <c r="AL249" s="93">
        <v>1.033542788493093</v>
      </c>
      <c r="AM249" s="49" t="s">
        <v>5559</v>
      </c>
      <c r="AN249" s="49"/>
      <c r="AO249" s="48" t="str" cm="1">
        <f t="array" ref="AO249">IFERROR(_xlfn.IFS(
AQ249="MPR ISSUE","PDH",
AQ249="BSS Hardware Issue","BSS",
AQ249="Sites strategiques, MLL, Pylone, etc.","ENVTECH",
AQ249="AKTIVCO DEFAUT GE &amp; POWER Cabinet","AKTIVCO",
AQ249="AKTIVCO Coupure ENEO &amp; Baisse de tension","AKTIVCO GRID ONLY",
AQ249="Coupure ENEO &amp; Baisse de tension","IHS GRID ONLY",
AQ249="Defaut GE &amp; POWER Cabinet","IHS",
AQ249="Sharing","Partners",
AQ249="Sites strategiques &amp; DataCenter","SST &amp; DC",
AQ249="Exclu","Exclu",
AQ249="SAT","SAT",
AQ249="SPARE-ISSUE","SPARE-ISSUE",
AQ249="Fiber CAmtel","TRANS_FO_CAMTEL",
AQ249="Fiber AOF","Fiber AOF",
AQ249="Projet OCM (HUAWEI)","TRAVAUX-HUAWEI",
AQ249="Projet OCM (NOKIA)","TRAVAUX-NOKIA",
AQ249="ACCESS-ISSUE","ACCESS-ISSUE",
AQ249="Projet OCM (ZTE, NOKIA, autres projets)","TRAVAUX OCM",
AQ249="No root CAuse","No root cause",
AQ249="ODU HS","PDH",
AQ249="IP &amp; VLAN","PDH",
AQ249="Warehouse HUAWEI","SPARE-ISSUE",
AQ249="SPARE-HS","SPARE-ISSUE",
AQ249="Power Telco","BSS",AQ249="no impacts","no impacts"
),"")</f>
        <v>IHS</v>
      </c>
      <c r="AP249" s="48" t="str" cm="1">
        <f t="array" ref="AP249">IFERROR(_xlfn.IFS(
AQ249="MPR ISSUE","TX ISSUE",
AQ249="BSS Hardware Issue","RAN ISSUE",
AQ249="Sites strategiques, MLL, Pylone, etc.","ENVTECH",
AQ249="AKTIVCO DEFAUT GE &amp; POWER Cabinet","POWER ISSUE",
AQ249="AKTIVCO Coupure ENEO &amp; Baisse de tension","POWER ISSUE",
AQ249="Coupure ENEO &amp; Baisse de tension","POWER ISSUE",
AQ249="Defaut GE &amp; POWER Cabinet","POWER ISSUE",
AQ249="Sharing","POWER ISSUE",
AQ249="Sites strategiques &amp; DataCenter","POWER ISSUE",
AQ249="Exclu","Exclu",
AQ249="SAT","TX ISSUE",
AQ249="SPARE-ISSUE","SPARE-ISSUE",
AQ249="Fiber CAmtel","TX ISSUE",
AQ249="Fiber AOF","TX ISSUE",
AQ249="Projet OCM (HUAWEI)","TRAVAUX-HUAWEI",
AQ249="Projet OCM (NOKIA)","TRAVAUX -NOKIA",
AQ249="ACCESS-ISSUE","ACCESS-ISSUE",
AQ249="Projet OCM (ZTE, NOKIA, autres projets)","TRAVAUX OCM",
AQ249="No root CAuse","No root cause",
AQ249="ODU HS","TX ISSUE",
AQ249="IP &amp; VLAN","TX ISSUE",
AQ249="Warehouse HUAWEI","SPARE-ISSUE",
AQ249="SPARE-HS","SPARE-ISSUE",
AQ249="Power Telco","RAN ISSUE",AQ249="no impacts","no impacts"
),"")</f>
        <v>POWER ISSUE</v>
      </c>
      <c r="AQ249" s="67" t="s">
        <v>5330</v>
      </c>
      <c r="AR249" s="48" t="str" cm="1">
        <f t="array" ref="AR249">IFERROR(_xlfn.IFS(
AQ249="MPR ISSUE","ACTIVE",
AQ249="BSS Hardware Issue","ACTIVE",
AQ249="Sites strategiques, MLL, Pylone, etc.","PASSIVE",
AQ249="AKTIVCO DEFAUT GE &amp; POWER Cabinet","PASSIVE",
AQ249="AKTIVCO Coupure ENEO &amp; Baisse de tension","PASSIVE",
AQ249="Coupure ENEO &amp; Baisse de tension","PASSIVE",
AQ249="Defaut GE &amp; POWER Cabinet","PASSIVE",
AQ249="Sharing","PASSIVE",
AQ249="Sites strategiques &amp; DataCenter","PASSIVE",
AQ249="Exclu","Exclu",
AQ249="SAT","ACTIVE",
AQ249="SPARE-ISSUE","SPARE-ISSUE",
AQ249="Fiber CAmtel","ACTIVE",
AQ249="Fiber AOF","ACTIVE",
AQ249="Projet OCM (HUAWEI)","PLANNED WORKS",
AQ249="Projet OCM (NOKIA)","PLANNED WORKS",
AQ249="ACCESS-ISSUE","ACCESS-ISSUE",
AQ249="Projet OCM (ZTE, NOKIA, autres projets)","PLANNED WORKS",
AQ249="No root CAuse","No root cause",
AQ249="ODU HS","ACTIVE",
AQ249="IP &amp; VLAN","ACTIVE",
AQ249="Warehouse HUAWEI","SPARE-ISSUE",
AQ249="SPARE-HS","SPARE-ISSUE",
AQ249="Power Telco","ACTIVE", AQ249="no impacts","no impacts"
),"")</f>
        <v>PASSIVE</v>
      </c>
      <c r="AS249" s="92" t="s">
        <v>5782</v>
      </c>
      <c r="AT249" s="98" t="s">
        <v>1530</v>
      </c>
      <c r="AV249" s="17" t="s">
        <v>5537</v>
      </c>
      <c r="AW249" s="7" t="s">
        <v>5537</v>
      </c>
      <c r="AX249" s="6" t="s">
        <v>5537</v>
      </c>
      <c r="AY249" s="7"/>
      <c r="AZ249" s="3" t="s">
        <v>5782</v>
      </c>
      <c r="BA249" s="18" t="s">
        <v>5537</v>
      </c>
      <c r="BB249" s="18" t="s">
        <v>5537</v>
      </c>
      <c r="BC249" s="18" t="s">
        <v>5537</v>
      </c>
      <c r="BD249" s="18" t="s">
        <v>5537</v>
      </c>
      <c r="BE249" s="18" t="s">
        <v>5537</v>
      </c>
      <c r="BF249" s="18" t="s">
        <v>5537</v>
      </c>
      <c r="BG249" s="18" t="s">
        <v>5537</v>
      </c>
      <c r="BH249" s="18" t="s">
        <v>5537</v>
      </c>
      <c r="BI249" s="18" t="s">
        <v>5537</v>
      </c>
      <c r="BJ249" s="18" t="s">
        <v>5537</v>
      </c>
      <c r="BK249" s="18" t="s">
        <v>5537</v>
      </c>
      <c r="BL249" s="9" t="s">
        <v>5537</v>
      </c>
      <c r="BM249" s="14" t="s">
        <v>5537</v>
      </c>
      <c r="BN249" s="14" t="s">
        <v>5537</v>
      </c>
      <c r="BO249" s="14" t="str">
        <f>_xlfn.XLOOKUP(B249,'[4]cell downs 18042026 17h'!$B:$B,'[4]cell downs 18042026 17h'!$B:$B,"")</f>
        <v/>
      </c>
      <c r="BP249" s="14" t="str">
        <f>_xlfn.XLOOKUP(B249,'[5]Cells Huawei 19042026 15h'!$B:$B,'[5]Cells Huawei 19042026 15h'!$B:$B,"")</f>
        <v/>
      </c>
      <c r="BQ249" s="9" t="str">
        <f>_xlfn.XLOOKUP(B249,'[6]cells down 19042026 9H40'!$B:$B,'[6]cells down 19042026 9H40'!$B:$B,"")</f>
        <v/>
      </c>
      <c r="BR249" s="9" t="s">
        <v>1530</v>
      </c>
      <c r="BS249" s="9" t="s">
        <v>5537</v>
      </c>
      <c r="BT249" s="108"/>
    </row>
    <row r="250" spans="1:72" s="9" customFormat="1" ht="24" customHeight="1" x14ac:dyDescent="0.35">
      <c r="A250" s="1" t="s">
        <v>3139</v>
      </c>
      <c r="B250" s="8" t="s">
        <v>3140</v>
      </c>
      <c r="C250" s="3" t="str">
        <f>_xlfn.XLOOKUP(B250,'[1]daily break down'!$D:$D,'[1]daily break down'!$E:$E,"")</f>
        <v>Maroua</v>
      </c>
      <c r="D250" s="1" t="s">
        <v>11</v>
      </c>
      <c r="E250" s="1" t="s">
        <v>12</v>
      </c>
      <c r="F250" s="3" t="s">
        <v>55</v>
      </c>
      <c r="G250" s="1" t="s">
        <v>84</v>
      </c>
      <c r="H250" s="32" t="str">
        <f>_xlfn.XLOOKUP(B250,[2]CALCULATION!$B:$B,[2]CALCULATION!$H:$H,"")</f>
        <v>Huawei</v>
      </c>
      <c r="I250" s="28">
        <v>0</v>
      </c>
      <c r="J250" s="28">
        <v>0</v>
      </c>
      <c r="K250" s="28">
        <v>0</v>
      </c>
      <c r="L250" s="28">
        <v>0</v>
      </c>
      <c r="M250" s="28">
        <v>0</v>
      </c>
      <c r="N250" s="28">
        <v>0</v>
      </c>
      <c r="O250" s="28">
        <v>4.8154711456968955E-3</v>
      </c>
      <c r="P250" s="28">
        <v>0</v>
      </c>
      <c r="Q250" s="28">
        <v>0</v>
      </c>
      <c r="R250" s="28">
        <v>0</v>
      </c>
      <c r="S250" s="93">
        <v>0.8269234061860613</v>
      </c>
      <c r="T250" s="93">
        <f>_xlfn.XLOOKUP(B250,'[3]Nur des jours'!$B:$B,'[3]Nur des jours'!$U:$U,"")</f>
        <v>0.59551326501784929</v>
      </c>
      <c r="U250" s="93">
        <v>0</v>
      </c>
      <c r="V250" s="93">
        <v>0</v>
      </c>
      <c r="W250" s="93">
        <v>0.59551326501784929</v>
      </c>
      <c r="X250" s="93">
        <v>0</v>
      </c>
      <c r="Y250" s="93">
        <v>0</v>
      </c>
      <c r="Z250" s="93">
        <v>8.7284873285335589</v>
      </c>
      <c r="AA250" s="93">
        <v>11.131532275784528</v>
      </c>
      <c r="AB250" s="93">
        <v>6.4492891651185813</v>
      </c>
      <c r="AC250" s="93">
        <f>_xlfn.XLOOKUP(B250,'[3]Nur des jours'!$B:$B,'[3]Nur des jours'!$N:$N,"")</f>
        <v>7.3181250053505229</v>
      </c>
      <c r="AD250" s="93">
        <v>7.3181250053505229</v>
      </c>
      <c r="AE250" s="93">
        <v>1.8950305764582676</v>
      </c>
      <c r="AF250" s="93">
        <v>0</v>
      </c>
      <c r="AG250" s="93"/>
      <c r="AH250" s="93">
        <v>1.0234659692437642</v>
      </c>
      <c r="AI250" s="93">
        <v>1.4381726876331387</v>
      </c>
      <c r="AJ250" s="93">
        <v>1.8503855687138528</v>
      </c>
      <c r="AK250" s="93">
        <v>0.3775715908568576</v>
      </c>
      <c r="AL250" s="93">
        <v>1.0234659692437642</v>
      </c>
      <c r="AM250" s="49" t="s">
        <v>5559</v>
      </c>
      <c r="AN250" s="49"/>
      <c r="AO250" s="48" t="str" cm="1">
        <f t="array" ref="AO250">IFERROR(_xlfn.IFS(
AQ250="MPR ISSUE","PDH",
AQ250="BSS Hardware Issue","BSS",
AQ250="Sites strategiques, MLL, Pylone, etc.","ENVTECH",
AQ250="AKTIVCO DEFAUT GE &amp; POWER Cabinet","AKTIVCO",
AQ250="AKTIVCO Coupure ENEO &amp; Baisse de tension","AKTIVCO GRID ONLY",
AQ250="Coupure ENEO &amp; Baisse de tension","IHS GRID ONLY",
AQ250="Defaut GE &amp; POWER Cabinet","IHS",
AQ250="Sharing","Partners",
AQ250="Sites strategiques &amp; DataCenter","SST &amp; DC",
AQ250="Exclu","Exclu",
AQ250="SAT","SAT",
AQ250="SPARE-ISSUE","SPARE-ISSUE",
AQ250="Fiber CAmtel","TRANS_FO_CAMTEL",
AQ250="Fiber AOF","Fiber AOF",
AQ250="Projet OCM (HUAWEI)","TRAVAUX-HUAWEI",
AQ250="Projet OCM (NOKIA)","TRAVAUX-NOKIA",
AQ250="ACCESS-ISSUE","ACCESS-ISSUE",
AQ250="Projet OCM (ZTE, NOKIA, autres projets)","TRAVAUX OCM",
AQ250="No root CAuse","No root cause",
AQ250="ODU HS","PDH",
AQ250="IP &amp; VLAN","PDH",
AQ250="Warehouse HUAWEI","SPARE-ISSUE",
AQ250="SPARE-HS","SPARE-ISSUE",
AQ250="Power Telco","BSS",AQ250="no impacts","no impacts"
),"")</f>
        <v>IHS</v>
      </c>
      <c r="AP250" s="48" t="str" cm="1">
        <f t="array" ref="AP250">IFERROR(_xlfn.IFS(
AQ250="MPR ISSUE","TX ISSUE",
AQ250="BSS Hardware Issue","RAN ISSUE",
AQ250="Sites strategiques, MLL, Pylone, etc.","ENVTECH",
AQ250="AKTIVCO DEFAUT GE &amp; POWER Cabinet","POWER ISSUE",
AQ250="AKTIVCO Coupure ENEO &amp; Baisse de tension","POWER ISSUE",
AQ250="Coupure ENEO &amp; Baisse de tension","POWER ISSUE",
AQ250="Defaut GE &amp; POWER Cabinet","POWER ISSUE",
AQ250="Sharing","POWER ISSUE",
AQ250="Sites strategiques &amp; DataCenter","POWER ISSUE",
AQ250="Exclu","Exclu",
AQ250="SAT","TX ISSUE",
AQ250="SPARE-ISSUE","SPARE-ISSUE",
AQ250="Fiber CAmtel","TX ISSUE",
AQ250="Fiber AOF","TX ISSUE",
AQ250="Projet OCM (HUAWEI)","TRAVAUX-HUAWEI",
AQ250="Projet OCM (NOKIA)","TRAVAUX -NOKIA",
AQ250="ACCESS-ISSUE","ACCESS-ISSUE",
AQ250="Projet OCM (ZTE, NOKIA, autres projets)","TRAVAUX OCM",
AQ250="No root CAuse","No root cause",
AQ250="ODU HS","TX ISSUE",
AQ250="IP &amp; VLAN","TX ISSUE",
AQ250="Warehouse HUAWEI","SPARE-ISSUE",
AQ250="SPARE-HS","SPARE-ISSUE",
AQ250="Power Telco","RAN ISSUE",AQ250="no impacts","no impacts"
),"")</f>
        <v>POWER ISSUE</v>
      </c>
      <c r="AQ250" s="67" t="s">
        <v>5330</v>
      </c>
      <c r="AR250" s="48" t="str" cm="1">
        <f t="array" ref="AR250">IFERROR(_xlfn.IFS(
AQ250="MPR ISSUE","ACTIVE",
AQ250="BSS Hardware Issue","ACTIVE",
AQ250="Sites strategiques, MLL, Pylone, etc.","PASSIVE",
AQ250="AKTIVCO DEFAUT GE &amp; POWER Cabinet","PASSIVE",
AQ250="AKTIVCO Coupure ENEO &amp; Baisse de tension","PASSIVE",
AQ250="Coupure ENEO &amp; Baisse de tension","PASSIVE",
AQ250="Defaut GE &amp; POWER Cabinet","PASSIVE",
AQ250="Sharing","PASSIVE",
AQ250="Sites strategiques &amp; DataCenter","PASSIVE",
AQ250="Exclu","Exclu",
AQ250="SAT","ACTIVE",
AQ250="SPARE-ISSUE","SPARE-ISSUE",
AQ250="Fiber CAmtel","ACTIVE",
AQ250="Fiber AOF","ACTIVE",
AQ250="Projet OCM (HUAWEI)","PLANNED WORKS",
AQ250="Projet OCM (NOKIA)","PLANNED WORKS",
AQ250="ACCESS-ISSUE","ACCESS-ISSUE",
AQ250="Projet OCM (ZTE, NOKIA, autres projets)","PLANNED WORKS",
AQ250="No root CAuse","No root cause",
AQ250="ODU HS","ACTIVE",
AQ250="IP &amp; VLAN","ACTIVE",
AQ250="Warehouse HUAWEI","SPARE-ISSUE",
AQ250="SPARE-HS","SPARE-ISSUE",
AQ250="Power Telco","ACTIVE", AQ250="no impacts","no impacts"
),"")</f>
        <v>PASSIVE</v>
      </c>
      <c r="AS250" s="92" t="s">
        <v>5778</v>
      </c>
      <c r="AT250" s="98" t="s">
        <v>3140</v>
      </c>
      <c r="AV250" s="17" t="s">
        <v>5537</v>
      </c>
      <c r="AW250" s="7" t="s">
        <v>5537</v>
      </c>
      <c r="AX250" s="6" t="s">
        <v>5537</v>
      </c>
      <c r="AY250" s="7"/>
      <c r="AZ250" s="3" t="s">
        <v>5778</v>
      </c>
      <c r="BA250" s="18" t="s">
        <v>5537</v>
      </c>
      <c r="BB250" s="18" t="s">
        <v>5537</v>
      </c>
      <c r="BC250" s="18" t="s">
        <v>5537</v>
      </c>
      <c r="BD250" s="18" t="s">
        <v>5537</v>
      </c>
      <c r="BE250" s="18" t="s">
        <v>5537</v>
      </c>
      <c r="BF250" s="18" t="s">
        <v>5537</v>
      </c>
      <c r="BG250" s="18" t="s">
        <v>5537</v>
      </c>
      <c r="BH250" s="18" t="s">
        <v>5537</v>
      </c>
      <c r="BI250" s="18" t="s">
        <v>5537</v>
      </c>
      <c r="BJ250" s="18" t="s">
        <v>5537</v>
      </c>
      <c r="BK250" s="18" t="s">
        <v>5537</v>
      </c>
      <c r="BL250" s="9" t="s">
        <v>5537</v>
      </c>
      <c r="BM250" s="14" t="s">
        <v>5537</v>
      </c>
      <c r="BN250" s="14" t="s">
        <v>5537</v>
      </c>
      <c r="BO250" s="14" t="str">
        <f>_xlfn.XLOOKUP(B250,'[4]cell downs 18042026 17h'!$B:$B,'[4]cell downs 18042026 17h'!$B:$B,"")</f>
        <v/>
      </c>
      <c r="BP250" s="14" t="str">
        <f>_xlfn.XLOOKUP(B250,'[5]Cells Huawei 19042026 15h'!$B:$B,'[5]Cells Huawei 19042026 15h'!$B:$B,"")</f>
        <v/>
      </c>
      <c r="BQ250" s="9" t="str">
        <f>_xlfn.XLOOKUP(B250,'[6]cells down 19042026 9H40'!$B:$B,'[6]cells down 19042026 9H40'!$B:$B,"")</f>
        <v/>
      </c>
      <c r="BR250" s="9" t="s">
        <v>3140</v>
      </c>
      <c r="BS250" s="9" t="s">
        <v>5537</v>
      </c>
      <c r="BT250" s="108"/>
    </row>
    <row r="251" spans="1:72" s="9" customFormat="1" ht="31.5" customHeight="1" x14ac:dyDescent="0.35">
      <c r="A251" s="1" t="s">
        <v>5194</v>
      </c>
      <c r="B251" s="8" t="s">
        <v>5195</v>
      </c>
      <c r="C251" s="3" t="str">
        <f>_xlfn.XLOOKUP(B251,'[1]daily break down'!$D:$D,'[1]daily break down'!$E:$E,"")</f>
        <v>SUD-OUEST</v>
      </c>
      <c r="D251" s="1" t="s">
        <v>11</v>
      </c>
      <c r="E251" s="1" t="s">
        <v>12</v>
      </c>
      <c r="F251" s="3" t="s">
        <v>13</v>
      </c>
      <c r="G251" s="1" t="s">
        <v>1431</v>
      </c>
      <c r="H251" s="32" t="str">
        <f>_xlfn.XLOOKUP(B251,[2]CALCULATION!$B:$B,[2]CALCULATION!$H:$H,"")</f>
        <v>Huawei</v>
      </c>
      <c r="I251" s="28">
        <v>4.5863082243966753</v>
      </c>
      <c r="J251" s="28">
        <v>0.92385705684110819</v>
      </c>
      <c r="K251" s="28">
        <v>0.70703600973652603</v>
      </c>
      <c r="L251" s="28">
        <v>1.9714717221266262</v>
      </c>
      <c r="M251" s="28">
        <v>0.936876664012807</v>
      </c>
      <c r="N251" s="28">
        <v>0.76227124728550111</v>
      </c>
      <c r="O251" s="28">
        <v>0</v>
      </c>
      <c r="P251" s="28">
        <v>0.73314656439319348</v>
      </c>
      <c r="Q251" s="28">
        <v>5.685822967585815E-2</v>
      </c>
      <c r="R251" s="28">
        <v>1.1326879888594967</v>
      </c>
      <c r="S251" s="93">
        <v>2.3653772618446318</v>
      </c>
      <c r="T251" s="93">
        <f>_xlfn.XLOOKUP(B251,'[3]Nur des jours'!$B:$B,'[3]Nur des jours'!$U:$U,"")</f>
        <v>21.161017227258849</v>
      </c>
      <c r="U251" s="93">
        <v>1.0668587147899886</v>
      </c>
      <c r="V251" s="93">
        <v>0.63359115722548953</v>
      </c>
      <c r="W251" s="93">
        <v>21.161017227258849</v>
      </c>
      <c r="X251" s="93">
        <v>22.462086190512881</v>
      </c>
      <c r="Y251" s="93">
        <v>2.2149383762373973</v>
      </c>
      <c r="Z251" s="93">
        <v>3.5488952239087075</v>
      </c>
      <c r="AA251" s="93">
        <v>1.1911335405056029</v>
      </c>
      <c r="AB251" s="93">
        <v>0</v>
      </c>
      <c r="AC251" s="93">
        <f>_xlfn.XLOOKUP(B251,'[3]Nur des jours'!$B:$B,'[3]Nur des jours'!$N:$N,"")</f>
        <v>2.273169906943695</v>
      </c>
      <c r="AD251" s="93">
        <v>2.273169906943695</v>
      </c>
      <c r="AE251" s="93">
        <v>0.88017895004180535</v>
      </c>
      <c r="AF251" s="93">
        <v>1.3716602032342842</v>
      </c>
      <c r="AG251" s="93"/>
      <c r="AH251" s="93">
        <v>0.97276084158740761</v>
      </c>
      <c r="AI251" s="93">
        <v>1.9015353164754265</v>
      </c>
      <c r="AJ251" s="93">
        <v>1.636658863490315</v>
      </c>
      <c r="AK251" s="93">
        <v>0.29104476795216105</v>
      </c>
      <c r="AL251" s="93">
        <v>0.97276084158740761</v>
      </c>
      <c r="AM251" s="49" t="s">
        <v>5601</v>
      </c>
      <c r="AN251" s="49"/>
      <c r="AO251" s="48" t="str" cm="1">
        <f t="array" ref="AO251">IFERROR(_xlfn.IFS(
AQ251="MPR ISSUE","PDH",
AQ251="BSS Hardware Issue","BSS",
AQ251="Sites strategiques, MLL, Pylone, etc.","ENVTECH",
AQ251="AKTIVCO DEFAUT GE &amp; POWER Cabinet","AKTIVCO",
AQ251="AKTIVCO Coupure ENEO &amp; Baisse de tension","AKTIVCO GRID ONLY",
AQ251="Coupure ENEO &amp; Baisse de tension","IHS GRID ONLY",
AQ251="Defaut GE &amp; POWER Cabinet","IHS",
AQ251="Sharing","Partners",
AQ251="Sites strategiques &amp; DataCenter","SST &amp; DC",
AQ251="Exclu","Exclu",
AQ251="SAT","SAT",
AQ251="SPARE-ISSUE","SPARE-ISSUE",
AQ251="Fiber CAmtel","TRANS_FO_CAMTEL",
AQ251="Fiber AOF","Fiber AOF",
AQ251="Projet OCM (HUAWEI)","TRAVAUX-HUAWEI",
AQ251="Projet OCM (NOKIA)","TRAVAUX-NOKIA",
AQ251="ACCESS-ISSUE","ACCESS-ISSUE",
AQ251="Projet OCM (ZTE, NOKIA, autres projets)","TRAVAUX OCM",
AQ251="No root CAuse","No root cause",
AQ251="ODU HS","PDH",
AQ251="IP &amp; VLAN","PDH",
AQ251="Warehouse HUAWEI","SPARE-ISSUE",
AQ251="SPARE-HS","SPARE-ISSUE",
AQ251="Power Telco","BSS",AQ251="no impacts","no impacts"
),"")</f>
        <v>No root cause</v>
      </c>
      <c r="AP251" s="48" t="str" cm="1">
        <f t="array" ref="AP251">IFERROR(_xlfn.IFS(
AQ251="MPR ISSUE","TX ISSUE",
AQ251="BSS Hardware Issue","RAN ISSUE",
AQ251="Sites strategiques, MLL, Pylone, etc.","ENVTECH",
AQ251="AKTIVCO DEFAUT GE &amp; POWER Cabinet","POWER ISSUE",
AQ251="AKTIVCO Coupure ENEO &amp; Baisse de tension","POWER ISSUE",
AQ251="Coupure ENEO &amp; Baisse de tension","POWER ISSUE",
AQ251="Defaut GE &amp; POWER Cabinet","POWER ISSUE",
AQ251="Sharing","POWER ISSUE",
AQ251="Sites strategiques &amp; DataCenter","POWER ISSUE",
AQ251="Exclu","Exclu",
AQ251="SAT","TX ISSUE",
AQ251="SPARE-ISSUE","SPARE-ISSUE",
AQ251="Fiber CAmtel","TX ISSUE",
AQ251="Fiber AOF","TX ISSUE",
AQ251="Projet OCM (HUAWEI)","TRAVAUX-HUAWEI",
AQ251="Projet OCM (NOKIA)","TRAVAUX -NOKIA",
AQ251="ACCESS-ISSUE","ACCESS-ISSUE",
AQ251="Projet OCM (ZTE, NOKIA, autres projets)","TRAVAUX OCM",
AQ251="No root CAuse","No root cause",
AQ251="ODU HS","TX ISSUE",
AQ251="IP &amp; VLAN","TX ISSUE",
AQ251="Warehouse HUAWEI","SPARE-ISSUE",
AQ251="SPARE-HS","SPARE-ISSUE",
AQ251="Power Telco","RAN ISSUE",AQ251="no impacts","no impacts"
),"")</f>
        <v>No root cause</v>
      </c>
      <c r="AQ251" s="67" t="s">
        <v>5344</v>
      </c>
      <c r="AR251" s="48" t="str" cm="1">
        <f t="array" ref="AR251">IFERROR(_xlfn.IFS(
AQ251="MPR ISSUE","ACTIVE",
AQ251="BSS Hardware Issue","ACTIVE",
AQ251="Sites strategiques, MLL, Pylone, etc.","PASSIVE",
AQ251="AKTIVCO DEFAUT GE &amp; POWER Cabinet","PASSIVE",
AQ251="AKTIVCO Coupure ENEO &amp; Baisse de tension","PASSIVE",
AQ251="Coupure ENEO &amp; Baisse de tension","PASSIVE",
AQ251="Defaut GE &amp; POWER Cabinet","PASSIVE",
AQ251="Sharing","PASSIVE",
AQ251="Sites strategiques &amp; DataCenter","PASSIVE",
AQ251="Exclu","Exclu",
AQ251="SAT","ACTIVE",
AQ251="SPARE-ISSUE","SPARE-ISSUE",
AQ251="Fiber CAmtel","ACTIVE",
AQ251="Fiber AOF","ACTIVE",
AQ251="Projet OCM (HUAWEI)","PLANNED WORKS",
AQ251="Projet OCM (NOKIA)","PLANNED WORKS",
AQ251="ACCESS-ISSUE","ACCESS-ISSUE",
AQ251="Projet OCM (ZTE, NOKIA, autres projets)","PLANNED WORKS",
AQ251="No root CAuse","No root cause",
AQ251="ODU HS","ACTIVE",
AQ251="IP &amp; VLAN","ACTIVE",
AQ251="Warehouse HUAWEI","SPARE-ISSUE",
AQ251="SPARE-HS","SPARE-ISSUE",
AQ251="Power Telco","ACTIVE", AQ251="no impacts","no impacts"
),"")</f>
        <v>No root cause</v>
      </c>
      <c r="AS251" s="92" t="s">
        <v>5537</v>
      </c>
      <c r="AT251" s="98" t="s">
        <v>5195</v>
      </c>
      <c r="AV251" s="17" t="s">
        <v>5537</v>
      </c>
      <c r="AW251" s="7" t="s">
        <v>5537</v>
      </c>
      <c r="AX251" s="6" t="s">
        <v>5537</v>
      </c>
      <c r="AY251" s="7"/>
      <c r="AZ251" s="3" t="s">
        <v>5537</v>
      </c>
      <c r="BA251" s="18" t="s">
        <v>5537</v>
      </c>
      <c r="BB251" s="18" t="s">
        <v>5537</v>
      </c>
      <c r="BC251" s="18" t="s">
        <v>5537</v>
      </c>
      <c r="BD251" s="18" t="s">
        <v>5537</v>
      </c>
      <c r="BE251" s="18" t="s">
        <v>5537</v>
      </c>
      <c r="BF251" s="18" t="s">
        <v>5537</v>
      </c>
      <c r="BG251" s="18" t="s">
        <v>5537</v>
      </c>
      <c r="BH251" s="18" t="s">
        <v>5537</v>
      </c>
      <c r="BI251" s="18" t="s">
        <v>5537</v>
      </c>
      <c r="BJ251" s="18" t="s">
        <v>5537</v>
      </c>
      <c r="BK251" s="18" t="s">
        <v>5537</v>
      </c>
      <c r="BL251" s="9" t="s">
        <v>5537</v>
      </c>
      <c r="BM251" s="14" t="s">
        <v>5537</v>
      </c>
      <c r="BN251" s="14" t="s">
        <v>5537</v>
      </c>
      <c r="BO251" s="14" t="str">
        <f>_xlfn.XLOOKUP(B251,'[4]cell downs 18042026 17h'!$B:$B,'[4]cell downs 18042026 17h'!$B:$B,"")</f>
        <v/>
      </c>
      <c r="BP251" s="14" t="str">
        <f>_xlfn.XLOOKUP(B251,'[5]Cells Huawei 19042026 15h'!$B:$B,'[5]Cells Huawei 19042026 15h'!$B:$B,"")</f>
        <v/>
      </c>
      <c r="BQ251" s="9" t="str">
        <f>_xlfn.XLOOKUP(B251,'[6]cells down 19042026 9H40'!$B:$B,'[6]cells down 19042026 9H40'!$B:$B,"")</f>
        <v/>
      </c>
      <c r="BR251" s="9" t="s">
        <v>5195</v>
      </c>
      <c r="BS251" s="9" t="s">
        <v>5537</v>
      </c>
      <c r="BT251" s="108"/>
    </row>
    <row r="252" spans="1:72" s="9" customFormat="1" ht="43.5" customHeight="1" x14ac:dyDescent="0.35">
      <c r="A252" s="1" t="s">
        <v>3463</v>
      </c>
      <c r="B252" s="8" t="s">
        <v>3464</v>
      </c>
      <c r="C252" s="3" t="str">
        <f>_xlfn.XLOOKUP(B252,'[1]daily break down'!$D:$D,'[1]daily break down'!$E:$E,"")</f>
        <v>Garoua</v>
      </c>
      <c r="D252" s="1" t="s">
        <v>21</v>
      </c>
      <c r="E252" s="1" t="s">
        <v>36</v>
      </c>
      <c r="F252" s="3" t="s">
        <v>23</v>
      </c>
      <c r="G252" s="1" t="s">
        <v>24</v>
      </c>
      <c r="H252" s="32" t="str">
        <f>_xlfn.XLOOKUP(B252,[2]CALCULATION!$B:$B,[2]CALCULATION!$H:$H,"")</f>
        <v>Huawei</v>
      </c>
      <c r="I252" s="28">
        <v>5.3505234952187721E-4</v>
      </c>
      <c r="J252" s="28">
        <v>3.8345418382401209E-3</v>
      </c>
      <c r="K252" s="28">
        <v>2.2671238153940978</v>
      </c>
      <c r="L252" s="28">
        <v>0.84336734839470029</v>
      </c>
      <c r="M252" s="28">
        <v>7.3623381644993477</v>
      </c>
      <c r="N252" s="28">
        <v>4.1212228871139418</v>
      </c>
      <c r="O252" s="28">
        <v>0.14128949043041039</v>
      </c>
      <c r="P252" s="28">
        <v>0</v>
      </c>
      <c r="Q252" s="28">
        <v>8.6147173639468893</v>
      </c>
      <c r="R252" s="28">
        <v>0.79621140132350543</v>
      </c>
      <c r="S252" s="93">
        <v>1.2377187650706414</v>
      </c>
      <c r="T252" s="93">
        <f>_xlfn.XLOOKUP(B252,'[3]Nur des jours'!$B:$B,'[3]Nur des jours'!$U:$U,"")</f>
        <v>6.1638030664920258</v>
      </c>
      <c r="U252" s="93">
        <v>6.7494892033569887</v>
      </c>
      <c r="V252" s="93">
        <v>6.1638030664920258</v>
      </c>
      <c r="W252" s="93">
        <v>6.1638030664920258</v>
      </c>
      <c r="X252" s="93">
        <v>2.0866328228220512</v>
      </c>
      <c r="Y252" s="93">
        <v>1.749246646291873</v>
      </c>
      <c r="Z252" s="93">
        <v>6.4384632725799223E-2</v>
      </c>
      <c r="AA252" s="93">
        <v>0.4908748605296876</v>
      </c>
      <c r="AB252" s="93">
        <v>0.39804327788764177</v>
      </c>
      <c r="AC252" s="93">
        <f>_xlfn.XLOOKUP(B252,'[3]Nur des jours'!$B:$B,'[3]Nur des jours'!$N:$N,"")</f>
        <v>4.3884101953868502</v>
      </c>
      <c r="AD252" s="93">
        <v>4.3884101953868502</v>
      </c>
      <c r="AE252" s="93">
        <v>4.3617824234589788</v>
      </c>
      <c r="AF252" s="93">
        <v>5.8306973087580225</v>
      </c>
      <c r="AG252" s="93"/>
      <c r="AH252" s="93">
        <v>0.95804690197555598</v>
      </c>
      <c r="AI252" s="93">
        <v>1.1765164322626285</v>
      </c>
      <c r="AJ252" s="93">
        <v>1.5888452829033939</v>
      </c>
      <c r="AK252" s="93">
        <v>0.49214268047374843</v>
      </c>
      <c r="AL252" s="93">
        <v>0.95804690197555598</v>
      </c>
      <c r="AM252" s="49" t="s">
        <v>5559</v>
      </c>
      <c r="AN252" s="49"/>
      <c r="AO252" s="48" t="str" cm="1">
        <f t="array" ref="AO252">IFERROR(_xlfn.IFS(
AQ252="MPR ISSUE","PDH",
AQ252="BSS Hardware Issue","BSS",
AQ252="Sites strategiques, MLL, Pylone, etc.","ENVTECH",
AQ252="AKTIVCO DEFAUT GE &amp; POWER Cabinet","AKTIVCO",
AQ252="AKTIVCO Coupure ENEO &amp; Baisse de tension","AKTIVCO GRID ONLY",
AQ252="Coupure ENEO &amp; Baisse de tension","IHS GRID ONLY",
AQ252="Defaut GE &amp; POWER Cabinet","IHS",
AQ252="Sharing","Partners",
AQ252="Sites strategiques &amp; DataCenter","SST &amp; DC",
AQ252="Exclu","Exclu",
AQ252="SAT","SAT",
AQ252="SPARE-ISSUE","SPARE-ISSUE",
AQ252="Fiber CAmtel","TRANS_FO_CAMTEL",
AQ252="Fiber AOF","Fiber AOF",
AQ252="Projet OCM (HUAWEI)","TRAVAUX-HUAWEI",
AQ252="Projet OCM (NOKIA)","TRAVAUX-NOKIA",
AQ252="ACCESS-ISSUE","ACCESS-ISSUE",
AQ252="Projet OCM (ZTE, NOKIA, autres projets)","TRAVAUX OCM",
AQ252="No root CAuse","No root cause",
AQ252="ODU HS","PDH",
AQ252="IP &amp; VLAN","PDH",
AQ252="Warehouse HUAWEI","SPARE-ISSUE",
AQ252="SPARE-HS","SPARE-ISSUE",
AQ252="Power Telco","BSS",AQ252="no impacts","no impacts"
),"")</f>
        <v>No root cause</v>
      </c>
      <c r="AP252" s="48" t="str" cm="1">
        <f t="array" ref="AP252">IFERROR(_xlfn.IFS(
AQ252="MPR ISSUE","TX ISSUE",
AQ252="BSS Hardware Issue","RAN ISSUE",
AQ252="Sites strategiques, MLL, Pylone, etc.","ENVTECH",
AQ252="AKTIVCO DEFAUT GE &amp; POWER Cabinet","POWER ISSUE",
AQ252="AKTIVCO Coupure ENEO &amp; Baisse de tension","POWER ISSUE",
AQ252="Coupure ENEO &amp; Baisse de tension","POWER ISSUE",
AQ252="Defaut GE &amp; POWER Cabinet","POWER ISSUE",
AQ252="Sharing","POWER ISSUE",
AQ252="Sites strategiques &amp; DataCenter","POWER ISSUE",
AQ252="Exclu","Exclu",
AQ252="SAT","TX ISSUE",
AQ252="SPARE-ISSUE","SPARE-ISSUE",
AQ252="Fiber CAmtel","TX ISSUE",
AQ252="Fiber AOF","TX ISSUE",
AQ252="Projet OCM (HUAWEI)","TRAVAUX-HUAWEI",
AQ252="Projet OCM (NOKIA)","TRAVAUX -NOKIA",
AQ252="ACCESS-ISSUE","ACCESS-ISSUE",
AQ252="Projet OCM (ZTE, NOKIA, autres projets)","TRAVAUX OCM",
AQ252="No root CAuse","No root cause",
AQ252="ODU HS","TX ISSUE",
AQ252="IP &amp; VLAN","TX ISSUE",
AQ252="Warehouse HUAWEI","SPARE-ISSUE",
AQ252="SPARE-HS","SPARE-ISSUE",
AQ252="Power Telco","RAN ISSUE",AQ252="no impacts","no impacts"
),"")</f>
        <v>No root cause</v>
      </c>
      <c r="AQ252" s="67" t="s">
        <v>5344</v>
      </c>
      <c r="AR252" s="48" t="str" cm="1">
        <f t="array" ref="AR252">IFERROR(_xlfn.IFS(
AQ252="MPR ISSUE","ACTIVE",
AQ252="BSS Hardware Issue","ACTIVE",
AQ252="Sites strategiques, MLL, Pylone, etc.","PASSIVE",
AQ252="AKTIVCO DEFAUT GE &amp; POWER Cabinet","PASSIVE",
AQ252="AKTIVCO Coupure ENEO &amp; Baisse de tension","PASSIVE",
AQ252="Coupure ENEO &amp; Baisse de tension","PASSIVE",
AQ252="Defaut GE &amp; POWER Cabinet","PASSIVE",
AQ252="Sharing","PASSIVE",
AQ252="Sites strategiques &amp; DataCenter","PASSIVE",
AQ252="Exclu","Exclu",
AQ252="SAT","ACTIVE",
AQ252="SPARE-ISSUE","SPARE-ISSUE",
AQ252="Fiber CAmtel","ACTIVE",
AQ252="Fiber AOF","ACTIVE",
AQ252="Projet OCM (HUAWEI)","PLANNED WORKS",
AQ252="Projet OCM (NOKIA)","PLANNED WORKS",
AQ252="ACCESS-ISSUE","ACCESS-ISSUE",
AQ252="Projet OCM (ZTE, NOKIA, autres projets)","PLANNED WORKS",
AQ252="No root CAuse","No root cause",
AQ252="ODU HS","ACTIVE",
AQ252="IP &amp; VLAN","ACTIVE",
AQ252="Warehouse HUAWEI","SPARE-ISSUE",
AQ252="SPARE-HS","SPARE-ISSUE",
AQ252="Power Telco","ACTIVE", AQ252="no impacts","no impacts"
),"")</f>
        <v>No root cause</v>
      </c>
      <c r="AS252" s="92" t="s">
        <v>5537</v>
      </c>
      <c r="AT252" s="98" t="s">
        <v>3464</v>
      </c>
      <c r="AV252" s="17" t="s">
        <v>5537</v>
      </c>
      <c r="AW252" s="7" t="s">
        <v>5537</v>
      </c>
      <c r="AX252" s="6" t="s">
        <v>5537</v>
      </c>
      <c r="AY252" s="7"/>
      <c r="AZ252" s="3" t="s">
        <v>5537</v>
      </c>
      <c r="BA252" s="18" t="s">
        <v>5537</v>
      </c>
      <c r="BB252" s="18" t="s">
        <v>5537</v>
      </c>
      <c r="BC252" s="18" t="s">
        <v>5537</v>
      </c>
      <c r="BD252" s="18" t="s">
        <v>5537</v>
      </c>
      <c r="BE252" s="18" t="s">
        <v>5537</v>
      </c>
      <c r="BF252" s="18" t="s">
        <v>5537</v>
      </c>
      <c r="BG252" s="18" t="s">
        <v>5537</v>
      </c>
      <c r="BH252" s="18" t="s">
        <v>5537</v>
      </c>
      <c r="BI252" s="18" t="s">
        <v>5537</v>
      </c>
      <c r="BJ252" s="18" t="s">
        <v>5537</v>
      </c>
      <c r="BK252" s="18" t="s">
        <v>5537</v>
      </c>
      <c r="BL252" s="9" t="s">
        <v>5537</v>
      </c>
      <c r="BM252" s="14" t="s">
        <v>5537</v>
      </c>
      <c r="BN252" s="14" t="s">
        <v>5537</v>
      </c>
      <c r="BO252" s="14" t="str">
        <f>_xlfn.XLOOKUP(B252,'[4]cell downs 18042026 17h'!$B:$B,'[4]cell downs 18042026 17h'!$B:$B,"")</f>
        <v/>
      </c>
      <c r="BP252" s="14" t="str">
        <f>_xlfn.XLOOKUP(B252,'[5]Cells Huawei 19042026 15h'!$B:$B,'[5]Cells Huawei 19042026 15h'!$B:$B,"")</f>
        <v/>
      </c>
      <c r="BQ252" s="9" t="str">
        <f>_xlfn.XLOOKUP(B252,'[6]cells down 19042026 9H40'!$B:$B,'[6]cells down 19042026 9H40'!$B:$B,"")</f>
        <v/>
      </c>
      <c r="BR252" s="9" t="s">
        <v>5537</v>
      </c>
      <c r="BS252" s="9" t="s">
        <v>5537</v>
      </c>
      <c r="BT252" s="108"/>
    </row>
    <row r="253" spans="1:72" s="9" customFormat="1" ht="34" customHeight="1" x14ac:dyDescent="0.35">
      <c r="A253" s="1" t="s">
        <v>2547</v>
      </c>
      <c r="B253" s="8" t="s">
        <v>2548</v>
      </c>
      <c r="C253" s="3" t="str">
        <f>_xlfn.XLOOKUP(B253,'[1]daily break down'!$D:$D,'[1]daily break down'!$E:$E,"")</f>
        <v>Ngaoundere</v>
      </c>
      <c r="D253" s="1" t="s">
        <v>11</v>
      </c>
      <c r="E253" s="1" t="s">
        <v>12</v>
      </c>
      <c r="F253" s="3" t="s">
        <v>90</v>
      </c>
      <c r="G253" s="1" t="s">
        <v>91</v>
      </c>
      <c r="H253" s="32" t="str">
        <f>_xlfn.XLOOKUP(B253,[2]CALCULATION!$B:$B,[2]CALCULATION!$H:$H,"")</f>
        <v>Huawei</v>
      </c>
      <c r="I253" s="28">
        <v>0.37872788806990215</v>
      </c>
      <c r="J253" s="28">
        <v>1.9178238065478994</v>
      </c>
      <c r="K253" s="28">
        <v>32.696157325366045</v>
      </c>
      <c r="L253" s="28">
        <v>0</v>
      </c>
      <c r="M253" s="28">
        <v>0</v>
      </c>
      <c r="N253" s="28">
        <v>0</v>
      </c>
      <c r="O253" s="28">
        <v>0</v>
      </c>
      <c r="P253" s="28">
        <v>0</v>
      </c>
      <c r="Q253" s="28">
        <v>0</v>
      </c>
      <c r="R253" s="28">
        <v>0</v>
      </c>
      <c r="S253" s="93">
        <v>0.3150566584767987</v>
      </c>
      <c r="T253" s="93">
        <f>_xlfn.XLOOKUP(B253,'[3]Nur des jours'!$B:$B,'[3]Nur des jours'!$U:$U,"")</f>
        <v>1.7907310384581363</v>
      </c>
      <c r="U253" s="93">
        <v>0</v>
      </c>
      <c r="V253" s="93">
        <v>0.41912434045880376</v>
      </c>
      <c r="W253" s="93">
        <v>1.7907310384581361</v>
      </c>
      <c r="X253" s="93">
        <v>0</v>
      </c>
      <c r="Y253" s="93">
        <v>0.61602360508285459</v>
      </c>
      <c r="Z253" s="93">
        <v>0</v>
      </c>
      <c r="AA253" s="93">
        <v>0</v>
      </c>
      <c r="AB253" s="93">
        <v>1.3926520904138595</v>
      </c>
      <c r="AC253" s="93">
        <f>_xlfn.XLOOKUP(B253,'[3]Nur des jours'!$B:$B,'[3]Nur des jours'!$N:$N,"")</f>
        <v>0.75638567144076041</v>
      </c>
      <c r="AD253" s="93">
        <v>0.75638567144076041</v>
      </c>
      <c r="AE253" s="93">
        <v>0</v>
      </c>
      <c r="AF253" s="93">
        <v>0</v>
      </c>
      <c r="AG253" s="93"/>
      <c r="AH253" s="93">
        <v>0.94900451726863633</v>
      </c>
      <c r="AI253" s="93">
        <v>1.9333836912341282</v>
      </c>
      <c r="AJ253" s="93">
        <v>1.6479747442292196</v>
      </c>
      <c r="AK253" s="93">
        <v>0.22948418248636904</v>
      </c>
      <c r="AL253" s="93">
        <v>0.94900451726863633</v>
      </c>
      <c r="AM253" s="49" t="s">
        <v>5559</v>
      </c>
      <c r="AN253" s="49"/>
      <c r="AO253" s="48" t="str" cm="1">
        <f t="array" ref="AO253">IFERROR(_xlfn.IFS(
AQ253="MPR ISSUE","PDH",
AQ253="BSS Hardware Issue","BSS",
AQ253="Sites strategiques, MLL, Pylone, etc.","ENVTECH",
AQ253="AKTIVCO DEFAUT GE &amp; POWER Cabinet","AKTIVCO",
AQ253="AKTIVCO Coupure ENEO &amp; Baisse de tension","AKTIVCO GRID ONLY",
AQ253="Coupure ENEO &amp; Baisse de tension","IHS GRID ONLY",
AQ253="Defaut GE &amp; POWER Cabinet","IHS",
AQ253="Sharing","Partners",
AQ253="Sites strategiques &amp; DataCenter","SST &amp; DC",
AQ253="Exclu","Exclu",
AQ253="SAT","SAT",
AQ253="SPARE-ISSUE","SPARE-ISSUE",
AQ253="Fiber CAmtel","TRANS_FO_CAMTEL",
AQ253="Fiber AOF","Fiber AOF",
AQ253="Projet OCM (HUAWEI)","TRAVAUX-HUAWEI",
AQ253="Projet OCM (NOKIA)","TRAVAUX-NOKIA",
AQ253="ACCESS-ISSUE","ACCESS-ISSUE",
AQ253="Projet OCM (ZTE, NOKIA, autres projets)","TRAVAUX OCM",
AQ253="No root CAuse","No root cause",
AQ253="ODU HS","PDH",
AQ253="IP &amp; VLAN","PDH",
AQ253="Warehouse HUAWEI","SPARE-ISSUE",
AQ253="SPARE-HS","SPARE-ISSUE",
AQ253="Power Telco","BSS",AQ253="no impacts","no impacts"
),"")</f>
        <v>No root cause</v>
      </c>
      <c r="AP253" s="48" t="str" cm="1">
        <f t="array" ref="AP253">IFERROR(_xlfn.IFS(
AQ253="MPR ISSUE","TX ISSUE",
AQ253="BSS Hardware Issue","RAN ISSUE",
AQ253="Sites strategiques, MLL, Pylone, etc.","ENVTECH",
AQ253="AKTIVCO DEFAUT GE &amp; POWER Cabinet","POWER ISSUE",
AQ253="AKTIVCO Coupure ENEO &amp; Baisse de tension","POWER ISSUE",
AQ253="Coupure ENEO &amp; Baisse de tension","POWER ISSUE",
AQ253="Defaut GE &amp; POWER Cabinet","POWER ISSUE",
AQ253="Sharing","POWER ISSUE",
AQ253="Sites strategiques &amp; DataCenter","POWER ISSUE",
AQ253="Exclu","Exclu",
AQ253="SAT","TX ISSUE",
AQ253="SPARE-ISSUE","SPARE-ISSUE",
AQ253="Fiber CAmtel","TX ISSUE",
AQ253="Fiber AOF","TX ISSUE",
AQ253="Projet OCM (HUAWEI)","TRAVAUX-HUAWEI",
AQ253="Projet OCM (NOKIA)","TRAVAUX -NOKIA",
AQ253="ACCESS-ISSUE","ACCESS-ISSUE",
AQ253="Projet OCM (ZTE, NOKIA, autres projets)","TRAVAUX OCM",
AQ253="No root CAuse","No root cause",
AQ253="ODU HS","TX ISSUE",
AQ253="IP &amp; VLAN","TX ISSUE",
AQ253="Warehouse HUAWEI","SPARE-ISSUE",
AQ253="SPARE-HS","SPARE-ISSUE",
AQ253="Power Telco","RAN ISSUE",AQ253="no impacts","no impacts"
),"")</f>
        <v>No root cause</v>
      </c>
      <c r="AQ253" s="126" t="s">
        <v>5344</v>
      </c>
      <c r="AR253" s="48" t="str" cm="1">
        <f t="array" ref="AR253">IFERROR(_xlfn.IFS(
AQ253="MPR ISSUE","ACTIVE",
AQ253="BSS Hardware Issue","ACTIVE",
AQ253="Sites strategiques, MLL, Pylone, etc.","PASSIVE",
AQ253="AKTIVCO DEFAUT GE &amp; POWER Cabinet","PASSIVE",
AQ253="AKTIVCO Coupure ENEO &amp; Baisse de tension","PASSIVE",
AQ253="Coupure ENEO &amp; Baisse de tension","PASSIVE",
AQ253="Defaut GE &amp; POWER Cabinet","PASSIVE",
AQ253="Sharing","PASSIVE",
AQ253="Sites strategiques &amp; DataCenter","PASSIVE",
AQ253="Exclu","Exclu",
AQ253="SAT","ACTIVE",
AQ253="SPARE-ISSUE","SPARE-ISSUE",
AQ253="Fiber CAmtel","ACTIVE",
AQ253="Fiber AOF","ACTIVE",
AQ253="Projet OCM (HUAWEI)","PLANNED WORKS",
AQ253="Projet OCM (NOKIA)","PLANNED WORKS",
AQ253="ACCESS-ISSUE","ACCESS-ISSUE",
AQ253="Projet OCM (ZTE, NOKIA, autres projets)","PLANNED WORKS",
AQ253="No root CAuse","No root cause",
AQ253="ODU HS","ACTIVE",
AQ253="IP &amp; VLAN","ACTIVE",
AQ253="Warehouse HUAWEI","SPARE-ISSUE",
AQ253="SPARE-HS","SPARE-ISSUE",
AQ253="Power Telco","ACTIVE", AQ253="no impacts","no impacts"
),"")</f>
        <v>No root cause</v>
      </c>
      <c r="AS253" s="92" t="s">
        <v>5537</v>
      </c>
      <c r="AT253" s="98" t="s">
        <v>2548</v>
      </c>
      <c r="AV253" s="17" t="s">
        <v>5537</v>
      </c>
      <c r="AW253" s="7" t="s">
        <v>5537</v>
      </c>
      <c r="AX253" s="6" t="s">
        <v>5537</v>
      </c>
      <c r="AY253" s="7"/>
      <c r="AZ253" s="3" t="s">
        <v>5537</v>
      </c>
      <c r="BA253" s="18" t="s">
        <v>5537</v>
      </c>
      <c r="BB253" s="18" t="s">
        <v>5537</v>
      </c>
      <c r="BC253" s="18" t="s">
        <v>5537</v>
      </c>
      <c r="BD253" s="18" t="s">
        <v>5537</v>
      </c>
      <c r="BE253" s="18" t="s">
        <v>5537</v>
      </c>
      <c r="BF253" s="18" t="s">
        <v>5537</v>
      </c>
      <c r="BG253" s="18" t="s">
        <v>5537</v>
      </c>
      <c r="BH253" s="18" t="s">
        <v>5537</v>
      </c>
      <c r="BI253" s="18" t="s">
        <v>5537</v>
      </c>
      <c r="BJ253" s="18" t="s">
        <v>5537</v>
      </c>
      <c r="BK253" s="18" t="s">
        <v>5537</v>
      </c>
      <c r="BL253" s="9" t="s">
        <v>5537</v>
      </c>
      <c r="BM253" s="14" t="s">
        <v>5537</v>
      </c>
      <c r="BN253" s="14" t="s">
        <v>5537</v>
      </c>
      <c r="BO253" s="14" t="str">
        <f>_xlfn.XLOOKUP(B253,'[4]cell downs 18042026 17h'!$B:$B,'[4]cell downs 18042026 17h'!$B:$B,"")</f>
        <v/>
      </c>
      <c r="BP253" s="14" t="str">
        <f>_xlfn.XLOOKUP(B253,'[5]Cells Huawei 19042026 15h'!$B:$B,'[5]Cells Huawei 19042026 15h'!$B:$B,"")</f>
        <v/>
      </c>
      <c r="BQ253" s="9" t="str">
        <f>_xlfn.XLOOKUP(B253,'[6]cells down 19042026 9H40'!$B:$B,'[6]cells down 19042026 9H40'!$B:$B,"")</f>
        <v/>
      </c>
      <c r="BR253" s="9" t="s">
        <v>2548</v>
      </c>
      <c r="BS253" s="9" t="s">
        <v>154</v>
      </c>
      <c r="BT253" s="108"/>
    </row>
    <row r="254" spans="1:72" s="9" customFormat="1" x14ac:dyDescent="0.35">
      <c r="A254" s="1" t="s">
        <v>221</v>
      </c>
      <c r="B254" s="8" t="s">
        <v>222</v>
      </c>
      <c r="C254" s="3" t="str">
        <f>_xlfn.XLOOKUP(B254,'[1]daily break down'!$D:$D,'[1]daily break down'!$E:$E,"")</f>
        <v>SUD-OUEST</v>
      </c>
      <c r="D254" s="1" t="s">
        <v>11</v>
      </c>
      <c r="E254" s="1" t="s">
        <v>12</v>
      </c>
      <c r="F254" s="3" t="s">
        <v>13</v>
      </c>
      <c r="G254" s="1" t="s">
        <v>223</v>
      </c>
      <c r="H254" s="33" t="str">
        <f>_xlfn.XLOOKUP(B254,[2]CALCULATION!$B:$B,[2]CALCULATION!$H:$H,"")</f>
        <v>NOKIA</v>
      </c>
      <c r="I254" s="28">
        <v>0.30253727426117238</v>
      </c>
      <c r="J254" s="28">
        <v>0.37959488228843957</v>
      </c>
      <c r="K254" s="28">
        <v>0.41194560271717612</v>
      </c>
      <c r="L254" s="28">
        <v>0.33377369542970958</v>
      </c>
      <c r="M254" s="28">
        <v>0.25593755236981541</v>
      </c>
      <c r="N254" s="28">
        <v>0.28978223891581828</v>
      </c>
      <c r="O254" s="28">
        <v>0.3047406226390475</v>
      </c>
      <c r="P254" s="28">
        <v>0.31709390552402378</v>
      </c>
      <c r="Q254" s="28">
        <v>0.33908010610463779</v>
      </c>
      <c r="R254" s="28">
        <v>0.35817776550425445</v>
      </c>
      <c r="S254" s="93">
        <v>0.34084064280702564</v>
      </c>
      <c r="T254" s="93">
        <f>_xlfn.XLOOKUP(B254,'[3]Nur des jours'!$B:$B,'[3]Nur des jours'!$U:$U,"")</f>
        <v>0.50501807763538265</v>
      </c>
      <c r="U254" s="93">
        <v>0.32006474029423687</v>
      </c>
      <c r="V254" s="93">
        <v>0.24451892373149794</v>
      </c>
      <c r="W254" s="93">
        <v>0.50501807763538265</v>
      </c>
      <c r="X254" s="93">
        <v>0.85995397122987849</v>
      </c>
      <c r="Y254" s="93">
        <v>0.58441984630442911</v>
      </c>
      <c r="Z254" s="93">
        <v>0.56931353496959458</v>
      </c>
      <c r="AA254" s="93">
        <v>0.47400287644143091</v>
      </c>
      <c r="AB254" s="93">
        <v>0.39979111556274671</v>
      </c>
      <c r="AC254" s="93">
        <f>_xlfn.XLOOKUP(B254,'[3]Nur des jours'!$B:$B,'[3]Nur des jours'!$N:$N,"")</f>
        <v>0.45263645261719082</v>
      </c>
      <c r="AD254" s="93">
        <v>0.45263645261719082</v>
      </c>
      <c r="AE254" s="93">
        <v>0.87441821974528655</v>
      </c>
      <c r="AF254" s="93">
        <v>0.89011308866459482</v>
      </c>
      <c r="AG254" s="93"/>
      <c r="AH254" s="93">
        <v>0.92257293120225559</v>
      </c>
      <c r="AI254" s="93">
        <v>0.69229624034307313</v>
      </c>
      <c r="AJ254" s="93">
        <v>2.4536335771188433</v>
      </c>
      <c r="AK254" s="93">
        <v>0</v>
      </c>
      <c r="AL254" s="93">
        <v>0.92257293120225559</v>
      </c>
      <c r="AM254" s="49" t="s">
        <v>5601</v>
      </c>
      <c r="AN254" s="49"/>
      <c r="AO254" s="48" t="str" cm="1">
        <f t="array" ref="AO254">IFERROR(_xlfn.IFS(
AQ254="MPR ISSUE","PDH",
AQ254="BSS Hardware Issue","BSS",
AQ254="Sites strategiques, MLL, Pylone, etc.","ENVTECH",
AQ254="AKTIVCO DEFAUT GE &amp; POWER Cabinet","AKTIVCO",
AQ254="AKTIVCO Coupure ENEO &amp; Baisse de tension","AKTIVCO GRID ONLY",
AQ254="Coupure ENEO &amp; Baisse de tension","IHS GRID ONLY",
AQ254="Defaut GE &amp; POWER Cabinet","IHS",
AQ254="Sharing","Partners",
AQ254="Sites strategiques &amp; DataCenter","SST &amp; DC",
AQ254="Exclu","Exclu",
AQ254="SAT","SAT",
AQ254="SPARE-ISSUE","SPARE-ISSUE",
AQ254="Fiber CAmtel","TRANS_FO_CAMTEL",
AQ254="Fiber AOF","Fiber AOF",
AQ254="Projet OCM (HUAWEI)","TRAVAUX-HUAWEI",
AQ254="Projet OCM (NOKIA)","TRAVAUX-NOKIA",
AQ254="ACCESS-ISSUE","ACCESS-ISSUE",
AQ254="Projet OCM (ZTE, NOKIA, autres projets)","TRAVAUX OCM",
AQ254="No root CAuse","No root cause",
AQ254="ODU HS","PDH",
AQ254="IP &amp; VLAN","PDH",
AQ254="Warehouse HUAWEI","SPARE-ISSUE",
AQ254="SPARE-HS","SPARE-ISSUE",
AQ254="Power Telco","BSS",AQ254="no impacts","no impacts"
),"")</f>
        <v>No root cause</v>
      </c>
      <c r="AP254" s="48" t="str" cm="1">
        <f t="array" ref="AP254">IFERROR(_xlfn.IFS(
AQ254="MPR ISSUE","TX ISSUE",
AQ254="BSS Hardware Issue","RAN ISSUE",
AQ254="Sites strategiques, MLL, Pylone, etc.","ENVTECH",
AQ254="AKTIVCO DEFAUT GE &amp; POWER Cabinet","POWER ISSUE",
AQ254="AKTIVCO Coupure ENEO &amp; Baisse de tension","POWER ISSUE",
AQ254="Coupure ENEO &amp; Baisse de tension","POWER ISSUE",
AQ254="Defaut GE &amp; POWER Cabinet","POWER ISSUE",
AQ254="Sharing","POWER ISSUE",
AQ254="Sites strategiques &amp; DataCenter","POWER ISSUE",
AQ254="Exclu","Exclu",
AQ254="SAT","TX ISSUE",
AQ254="SPARE-ISSUE","SPARE-ISSUE",
AQ254="Fiber CAmtel","TX ISSUE",
AQ254="Fiber AOF","TX ISSUE",
AQ254="Projet OCM (HUAWEI)","TRAVAUX-HUAWEI",
AQ254="Projet OCM (NOKIA)","TRAVAUX -NOKIA",
AQ254="ACCESS-ISSUE","ACCESS-ISSUE",
AQ254="Projet OCM (ZTE, NOKIA, autres projets)","TRAVAUX OCM",
AQ254="No root CAuse","No root cause",
AQ254="ODU HS","TX ISSUE",
AQ254="IP &amp; VLAN","TX ISSUE",
AQ254="Warehouse HUAWEI","SPARE-ISSUE",
AQ254="SPARE-HS","SPARE-ISSUE",
AQ254="Power Telco","RAN ISSUE",AQ254="no impacts","no impacts"
),"")</f>
        <v>No root cause</v>
      </c>
      <c r="AQ254" s="67" t="s">
        <v>5344</v>
      </c>
      <c r="AR254" s="48" t="str" cm="1">
        <f t="array" ref="AR254">IFERROR(_xlfn.IFS(
AQ254="MPR ISSUE","ACTIVE",
AQ254="BSS Hardware Issue","ACTIVE",
AQ254="Sites strategiques, MLL, Pylone, etc.","PASSIVE",
AQ254="AKTIVCO DEFAUT GE &amp; POWER Cabinet","PASSIVE",
AQ254="AKTIVCO Coupure ENEO &amp; Baisse de tension","PASSIVE",
AQ254="Coupure ENEO &amp; Baisse de tension","PASSIVE",
AQ254="Defaut GE &amp; POWER Cabinet","PASSIVE",
AQ254="Sharing","PASSIVE",
AQ254="Sites strategiques &amp; DataCenter","PASSIVE",
AQ254="Exclu","Exclu",
AQ254="SAT","ACTIVE",
AQ254="SPARE-ISSUE","SPARE-ISSUE",
AQ254="Fiber CAmtel","ACTIVE",
AQ254="Fiber AOF","ACTIVE",
AQ254="Projet OCM (HUAWEI)","PLANNED WORKS",
AQ254="Projet OCM (NOKIA)","PLANNED WORKS",
AQ254="ACCESS-ISSUE","ACCESS-ISSUE",
AQ254="Projet OCM (ZTE, NOKIA, autres projets)","PLANNED WORKS",
AQ254="No root CAuse","No root cause",
AQ254="ODU HS","ACTIVE",
AQ254="IP &amp; VLAN","ACTIVE",
AQ254="Warehouse HUAWEI","SPARE-ISSUE",
AQ254="SPARE-HS","SPARE-ISSUE",
AQ254="Power Telco","ACTIVE", AQ254="no impacts","no impacts"
),"")</f>
        <v>No root cause</v>
      </c>
      <c r="AS254" s="92" t="s">
        <v>5537</v>
      </c>
      <c r="AT254" s="98" t="s">
        <v>222</v>
      </c>
      <c r="AV254" s="17" t="s">
        <v>5537</v>
      </c>
      <c r="AW254" s="7" t="s">
        <v>5537</v>
      </c>
      <c r="AX254" s="6" t="s">
        <v>5537</v>
      </c>
      <c r="AY254" s="7"/>
      <c r="AZ254" s="3" t="s">
        <v>5537</v>
      </c>
      <c r="BA254" s="18" t="s">
        <v>5537</v>
      </c>
      <c r="BB254" s="18" t="s">
        <v>5537</v>
      </c>
      <c r="BC254" s="18" t="s">
        <v>5537</v>
      </c>
      <c r="BD254" s="18" t="s">
        <v>5537</v>
      </c>
      <c r="BE254" s="18" t="s">
        <v>5537</v>
      </c>
      <c r="BF254" s="18" t="s">
        <v>5537</v>
      </c>
      <c r="BG254" s="18" t="s">
        <v>5537</v>
      </c>
      <c r="BH254" s="18" t="s">
        <v>5537</v>
      </c>
      <c r="BI254" s="18" t="s">
        <v>5537</v>
      </c>
      <c r="BJ254" s="18" t="s">
        <v>5537</v>
      </c>
      <c r="BK254" s="18" t="s">
        <v>5537</v>
      </c>
      <c r="BL254" s="9" t="s">
        <v>5537</v>
      </c>
      <c r="BM254" s="14" t="s">
        <v>5537</v>
      </c>
      <c r="BN254" s="14" t="s">
        <v>5537</v>
      </c>
      <c r="BO254" s="14" t="str">
        <f>_xlfn.XLOOKUP(B254,'[4]cell downs 18042026 17h'!$B:$B,'[4]cell downs 18042026 17h'!$B:$B,"")</f>
        <v/>
      </c>
      <c r="BP254" s="14" t="str">
        <f>_xlfn.XLOOKUP(B254,'[5]Cells Huawei 19042026 15h'!$B:$B,'[5]Cells Huawei 19042026 15h'!$B:$B,"")</f>
        <v/>
      </c>
      <c r="BQ254" s="9" t="str">
        <f>_xlfn.XLOOKUP(B254,'[6]cells down 19042026 9H40'!$B:$B,'[6]cells down 19042026 9H40'!$B:$B,"")</f>
        <v/>
      </c>
      <c r="BR254" s="9" t="s">
        <v>222</v>
      </c>
      <c r="BS254" s="9" t="s">
        <v>12</v>
      </c>
      <c r="BT254" s="108"/>
    </row>
    <row r="255" spans="1:72" s="9" customFormat="1" x14ac:dyDescent="0.35">
      <c r="A255" s="1" t="s">
        <v>4431</v>
      </c>
      <c r="B255" s="8" t="s">
        <v>4432</v>
      </c>
      <c r="C255" s="3" t="str">
        <f>_xlfn.XLOOKUP(B255,'[1]daily break down'!$D:$D,'[1]daily break down'!$E:$E,"")</f>
        <v>SUD-OUEST</v>
      </c>
      <c r="D255" s="1" t="s">
        <v>11</v>
      </c>
      <c r="E255" s="1" t="s">
        <v>12</v>
      </c>
      <c r="F255" s="3" t="s">
        <v>13</v>
      </c>
      <c r="G255" s="1" t="s">
        <v>14</v>
      </c>
      <c r="H255" s="32" t="str">
        <f>_xlfn.XLOOKUP(B255,[2]CALCULATION!$B:$B,[2]CALCULATION!$H:$H,"")</f>
        <v>Huawei</v>
      </c>
      <c r="I255" s="28">
        <v>0</v>
      </c>
      <c r="J255" s="28">
        <v>0</v>
      </c>
      <c r="K255" s="28">
        <v>0</v>
      </c>
      <c r="L255" s="28">
        <v>0</v>
      </c>
      <c r="M255" s="28">
        <v>0</v>
      </c>
      <c r="N255" s="28">
        <v>0</v>
      </c>
      <c r="O255" s="28">
        <v>7.0448559353713837E-3</v>
      </c>
      <c r="P255" s="28">
        <v>0</v>
      </c>
      <c r="Q255" s="28">
        <v>0</v>
      </c>
      <c r="R255" s="28">
        <v>0</v>
      </c>
      <c r="S255" s="93">
        <v>0</v>
      </c>
      <c r="T255" s="93">
        <f>_xlfn.XLOOKUP(B255,'[3]Nur des jours'!$B:$B,'[3]Nur des jours'!$U:$U,"")</f>
        <v>0</v>
      </c>
      <c r="U255" s="93">
        <v>0</v>
      </c>
      <c r="V255" s="93">
        <v>0</v>
      </c>
      <c r="W255" s="93">
        <v>0</v>
      </c>
      <c r="X255" s="93">
        <v>0</v>
      </c>
      <c r="Y255" s="93">
        <v>11.047047509795025</v>
      </c>
      <c r="Z255" s="93">
        <v>0</v>
      </c>
      <c r="AA255" s="93">
        <v>8.9175391586979543E-5</v>
      </c>
      <c r="AB255" s="93">
        <v>0</v>
      </c>
      <c r="AC255" s="93">
        <f>_xlfn.XLOOKUP(B255,'[3]Nur des jours'!$B:$B,'[3]Nur des jours'!$N:$N,"")</f>
        <v>0</v>
      </c>
      <c r="AD255" s="93">
        <v>0</v>
      </c>
      <c r="AE255" s="93">
        <v>0</v>
      </c>
      <c r="AF255" s="93">
        <v>0.32878966878119359</v>
      </c>
      <c r="AG255" s="93"/>
      <c r="AH255" s="93">
        <v>0.89005958342964286</v>
      </c>
      <c r="AI255" s="93">
        <v>0</v>
      </c>
      <c r="AJ255" s="93">
        <v>2.6512630435447844</v>
      </c>
      <c r="AK255" s="93">
        <v>0</v>
      </c>
      <c r="AL255" s="93">
        <v>0.89005958342964286</v>
      </c>
      <c r="AM255" s="49" t="s">
        <v>5601</v>
      </c>
      <c r="AN255" s="49"/>
      <c r="AO255" s="48" t="str" cm="1">
        <f t="array" ref="AO255">IFERROR(_xlfn.IFS(
AQ255="MPR ISSUE","PDH",
AQ255="BSS Hardware Issue","BSS",
AQ255="Sites strategiques, MLL, Pylone, etc.","ENVTECH",
AQ255="AKTIVCO DEFAUT GE &amp; POWER Cabinet","AKTIVCO",
AQ255="AKTIVCO Coupure ENEO &amp; Baisse de tension","AKTIVCO GRID ONLY",
AQ255="Coupure ENEO &amp; Baisse de tension","IHS GRID ONLY",
AQ255="Defaut GE &amp; POWER Cabinet","IHS",
AQ255="Sharing","Partners",
AQ255="Sites strategiques &amp; DataCenter","SST &amp; DC",
AQ255="Exclu","Exclu",
AQ255="SAT","SAT",
AQ255="SPARE-ISSUE","SPARE-ISSUE",
AQ255="Fiber CAmtel","TRANS_FO_CAMTEL",
AQ255="Fiber AOF","Fiber AOF",
AQ255="Projet OCM (HUAWEI)","TRAVAUX-HUAWEI",
AQ255="Projet OCM (NOKIA)","TRAVAUX-NOKIA",
AQ255="ACCESS-ISSUE","ACCESS-ISSUE",
AQ255="Projet OCM (ZTE, NOKIA, autres projets)","TRAVAUX OCM",
AQ255="No root CAuse","No root cause",
AQ255="ODU HS","PDH",
AQ255="IP &amp; VLAN","PDH",
AQ255="Warehouse HUAWEI","SPARE-ISSUE",
AQ255="SPARE-HS","SPARE-ISSUE",
AQ255="Power Telco","BSS",AQ255="no impacts","no impacts"
),"")</f>
        <v>No root cause</v>
      </c>
      <c r="AP255" s="48" t="str" cm="1">
        <f t="array" ref="AP255">IFERROR(_xlfn.IFS(
AQ255="MPR ISSUE","TX ISSUE",
AQ255="BSS Hardware Issue","RAN ISSUE",
AQ255="Sites strategiques, MLL, Pylone, etc.","ENVTECH",
AQ255="AKTIVCO DEFAUT GE &amp; POWER Cabinet","POWER ISSUE",
AQ255="AKTIVCO Coupure ENEO &amp; Baisse de tension","POWER ISSUE",
AQ255="Coupure ENEO &amp; Baisse de tension","POWER ISSUE",
AQ255="Defaut GE &amp; POWER Cabinet","POWER ISSUE",
AQ255="Sharing","POWER ISSUE",
AQ255="Sites strategiques &amp; DataCenter","POWER ISSUE",
AQ255="Exclu","Exclu",
AQ255="SAT","TX ISSUE",
AQ255="SPARE-ISSUE","SPARE-ISSUE",
AQ255="Fiber CAmtel","TX ISSUE",
AQ255="Fiber AOF","TX ISSUE",
AQ255="Projet OCM (HUAWEI)","TRAVAUX-HUAWEI",
AQ255="Projet OCM (NOKIA)","TRAVAUX -NOKIA",
AQ255="ACCESS-ISSUE","ACCESS-ISSUE",
AQ255="Projet OCM (ZTE, NOKIA, autres projets)","TRAVAUX OCM",
AQ255="No root CAuse","No root cause",
AQ255="ODU HS","TX ISSUE",
AQ255="IP &amp; VLAN","TX ISSUE",
AQ255="Warehouse HUAWEI","SPARE-ISSUE",
AQ255="SPARE-HS","SPARE-ISSUE",
AQ255="Power Telco","RAN ISSUE",AQ255="no impacts","no impacts"
),"")</f>
        <v>No root cause</v>
      </c>
      <c r="AQ255" s="67" t="s">
        <v>5344</v>
      </c>
      <c r="AR255" s="48" t="str" cm="1">
        <f t="array" ref="AR255">IFERROR(_xlfn.IFS(
AQ255="MPR ISSUE","ACTIVE",
AQ255="BSS Hardware Issue","ACTIVE",
AQ255="Sites strategiques, MLL, Pylone, etc.","PASSIVE",
AQ255="AKTIVCO DEFAUT GE &amp; POWER Cabinet","PASSIVE",
AQ255="AKTIVCO Coupure ENEO &amp; Baisse de tension","PASSIVE",
AQ255="Coupure ENEO &amp; Baisse de tension","PASSIVE",
AQ255="Defaut GE &amp; POWER Cabinet","PASSIVE",
AQ255="Sharing","PASSIVE",
AQ255="Sites strategiques &amp; DataCenter","PASSIVE",
AQ255="Exclu","Exclu",
AQ255="SAT","ACTIVE",
AQ255="SPARE-ISSUE","SPARE-ISSUE",
AQ255="Fiber CAmtel","ACTIVE",
AQ255="Fiber AOF","ACTIVE",
AQ255="Projet OCM (HUAWEI)","PLANNED WORKS",
AQ255="Projet OCM (NOKIA)","PLANNED WORKS",
AQ255="ACCESS-ISSUE","ACCESS-ISSUE",
AQ255="Projet OCM (ZTE, NOKIA, autres projets)","PLANNED WORKS",
AQ255="No root CAuse","No root cause",
AQ255="ODU HS","ACTIVE",
AQ255="IP &amp; VLAN","ACTIVE",
AQ255="Warehouse HUAWEI","SPARE-ISSUE",
AQ255="SPARE-HS","SPARE-ISSUE",
AQ255="Power Telco","ACTIVE", AQ255="no impacts","no impacts"
),"")</f>
        <v>No root cause</v>
      </c>
      <c r="AS255" s="92" t="s">
        <v>5711</v>
      </c>
      <c r="AT255" s="98" t="s">
        <v>4432</v>
      </c>
      <c r="AV255" s="17" t="s">
        <v>5537</v>
      </c>
      <c r="AW255" s="7" t="s">
        <v>5537</v>
      </c>
      <c r="AX255" s="6" t="s">
        <v>5537</v>
      </c>
      <c r="AY255" s="7"/>
      <c r="AZ255" s="3" t="s">
        <v>5537</v>
      </c>
      <c r="BA255" s="18" t="s">
        <v>5537</v>
      </c>
      <c r="BB255" s="18" t="s">
        <v>5537</v>
      </c>
      <c r="BC255" s="18" t="s">
        <v>5537</v>
      </c>
      <c r="BD255" s="18" t="s">
        <v>5537</v>
      </c>
      <c r="BE255" s="18" t="s">
        <v>5537</v>
      </c>
      <c r="BF255" s="18" t="s">
        <v>5537</v>
      </c>
      <c r="BG255" s="18" t="s">
        <v>5537</v>
      </c>
      <c r="BH255" s="18" t="s">
        <v>5537</v>
      </c>
      <c r="BI255" s="18" t="s">
        <v>5537</v>
      </c>
      <c r="BJ255" s="18" t="s">
        <v>6236</v>
      </c>
      <c r="BK255" s="18" t="s">
        <v>5695</v>
      </c>
      <c r="BL255" s="9" t="s">
        <v>5537</v>
      </c>
      <c r="BM255" s="14" t="s">
        <v>5537</v>
      </c>
      <c r="BN255" s="14" t="s">
        <v>5537</v>
      </c>
      <c r="BO255" s="14" t="str">
        <f>_xlfn.XLOOKUP(B255,'[4]cell downs 18042026 17h'!$B:$B,'[4]cell downs 18042026 17h'!$B:$B,"")</f>
        <v/>
      </c>
      <c r="BP255" s="14" t="str">
        <f>_xlfn.XLOOKUP(B255,'[5]Cells Huawei 19042026 15h'!$B:$B,'[5]Cells Huawei 19042026 15h'!$B:$B,"")</f>
        <v/>
      </c>
      <c r="BQ255" s="9" t="str">
        <f>_xlfn.XLOOKUP(B255,'[6]cells down 19042026 9H40'!$B:$B,'[6]cells down 19042026 9H40'!$B:$B,"")</f>
        <v/>
      </c>
      <c r="BR255" s="9" t="s">
        <v>4432</v>
      </c>
      <c r="BS255" s="9" t="s">
        <v>5537</v>
      </c>
      <c r="BT255" s="108"/>
    </row>
    <row r="256" spans="1:72" s="9" customFormat="1" ht="19.5" customHeight="1" x14ac:dyDescent="0.35">
      <c r="A256" s="1" t="s">
        <v>993</v>
      </c>
      <c r="B256" s="8" t="s">
        <v>994</v>
      </c>
      <c r="C256" s="3" t="str">
        <f>_xlfn.XLOOKUP(B256,'[1]daily break down'!$D:$D,'[1]daily break down'!$E:$E,"")</f>
        <v>EXTREME-NORD</v>
      </c>
      <c r="D256" s="1" t="s">
        <v>11</v>
      </c>
      <c r="E256" s="1" t="s">
        <v>705</v>
      </c>
      <c r="F256" s="3" t="s">
        <v>55</v>
      </c>
      <c r="G256" s="1" t="s">
        <v>185</v>
      </c>
      <c r="H256" s="32" t="str">
        <f>_xlfn.XLOOKUP(B256,[2]CALCULATION!$B:$B,[2]CALCULATION!$H:$H,"")</f>
        <v>Huawei</v>
      </c>
      <c r="I256" s="28">
        <v>0</v>
      </c>
      <c r="J256" s="28">
        <v>0</v>
      </c>
      <c r="K256" s="28">
        <v>0</v>
      </c>
      <c r="L256" s="28">
        <v>0</v>
      </c>
      <c r="M256" s="28">
        <v>1.8726832233265703E-3</v>
      </c>
      <c r="N256" s="28">
        <v>0.12313338070330135</v>
      </c>
      <c r="O256" s="28">
        <v>0.43697725385451702</v>
      </c>
      <c r="P256" s="28">
        <v>0.17890367060179835</v>
      </c>
      <c r="Q256" s="28">
        <v>0</v>
      </c>
      <c r="R256" s="28">
        <v>0</v>
      </c>
      <c r="S256" s="93">
        <v>0</v>
      </c>
      <c r="T256" s="93">
        <f>_xlfn.XLOOKUP(B256,'[3]Nur des jours'!$B:$B,'[3]Nur des jours'!$U:$U,"")</f>
        <v>0</v>
      </c>
      <c r="U256" s="93">
        <v>0</v>
      </c>
      <c r="V256" s="93">
        <v>0</v>
      </c>
      <c r="W256" s="93">
        <v>0</v>
      </c>
      <c r="X256" s="93">
        <v>0</v>
      </c>
      <c r="Y256" s="93">
        <v>0</v>
      </c>
      <c r="Z256" s="93">
        <v>0</v>
      </c>
      <c r="AA256" s="93">
        <v>0</v>
      </c>
      <c r="AB256" s="93">
        <v>0</v>
      </c>
      <c r="AC256" s="93">
        <f>_xlfn.XLOOKUP(B256,'[3]Nur des jours'!$B:$B,'[3]Nur des jours'!$N:$N,"")</f>
        <v>0</v>
      </c>
      <c r="AD256" s="93">
        <v>0</v>
      </c>
      <c r="AE256" s="93">
        <v>0</v>
      </c>
      <c r="AF256" s="93">
        <v>0</v>
      </c>
      <c r="AG256" s="93"/>
      <c r="AH256" s="93">
        <v>0.86020366232632206</v>
      </c>
      <c r="AI256" s="93">
        <v>1.463151805090944</v>
      </c>
      <c r="AJ256" s="93">
        <v>1.8669078171166671</v>
      </c>
      <c r="AK256" s="93">
        <v>4.7025447230813346E-2</v>
      </c>
      <c r="AL256" s="93">
        <v>0.86020366232632206</v>
      </c>
      <c r="AM256" s="49" t="s">
        <v>5601</v>
      </c>
      <c r="AN256" s="49"/>
      <c r="AO256" s="48" t="str" cm="1">
        <f t="array" ref="AO256">IFERROR(_xlfn.IFS(
AQ256="MPR ISSUE","PDH",
AQ256="BSS Hardware Issue","BSS",
AQ256="Sites strategiques, MLL, Pylone, etc.","ENVTECH",
AQ256="AKTIVCO DEFAUT GE &amp; POWER Cabinet","AKTIVCO",
AQ256="AKTIVCO Coupure ENEO &amp; Baisse de tension","AKTIVCO GRID ONLY",
AQ256="Coupure ENEO &amp; Baisse de tension","IHS GRID ONLY",
AQ256="Defaut GE &amp; POWER Cabinet","IHS",
AQ256="Sharing","Partners",
AQ256="Sites strategiques &amp; DataCenter","SST &amp; DC",
AQ256="Exclu","Exclu",
AQ256="SAT","SAT",
AQ256="SPARE-ISSUE","SPARE-ISSUE",
AQ256="Fiber CAmtel","TRANS_FO_CAMTEL",
AQ256="Fiber AOF","Fiber AOF",
AQ256="Projet OCM (HUAWEI)","TRAVAUX-HUAWEI",
AQ256="Projet OCM (NOKIA)","TRAVAUX-NOKIA",
AQ256="ACCESS-ISSUE","ACCESS-ISSUE",
AQ256="Projet OCM (ZTE, NOKIA, autres projets)","TRAVAUX OCM",
AQ256="No root CAuse","No root cause",
AQ256="ODU HS","PDH",
AQ256="IP &amp; VLAN","PDH",
AQ256="Warehouse HUAWEI","SPARE-ISSUE",
AQ256="SPARE-HS","SPARE-ISSUE",
AQ256="Power Telco","BSS",AQ256="no impacts","no impacts"
),"")</f>
        <v>No root cause</v>
      </c>
      <c r="AP256" s="48" t="str" cm="1">
        <f t="array" ref="AP256">IFERROR(_xlfn.IFS(
AQ256="MPR ISSUE","TX ISSUE",
AQ256="BSS Hardware Issue","RAN ISSUE",
AQ256="Sites strategiques, MLL, Pylone, etc.","ENVTECH",
AQ256="AKTIVCO DEFAUT GE &amp; POWER Cabinet","POWER ISSUE",
AQ256="AKTIVCO Coupure ENEO &amp; Baisse de tension","POWER ISSUE",
AQ256="Coupure ENEO &amp; Baisse de tension","POWER ISSUE",
AQ256="Defaut GE &amp; POWER Cabinet","POWER ISSUE",
AQ256="Sharing","POWER ISSUE",
AQ256="Sites strategiques &amp; DataCenter","POWER ISSUE",
AQ256="Exclu","Exclu",
AQ256="SAT","TX ISSUE",
AQ256="SPARE-ISSUE","SPARE-ISSUE",
AQ256="Fiber CAmtel","TX ISSUE",
AQ256="Fiber AOF","TX ISSUE",
AQ256="Projet OCM (HUAWEI)","TRAVAUX-HUAWEI",
AQ256="Projet OCM (NOKIA)","TRAVAUX -NOKIA",
AQ256="ACCESS-ISSUE","ACCESS-ISSUE",
AQ256="Projet OCM (ZTE, NOKIA, autres projets)","TRAVAUX OCM",
AQ256="No root CAuse","No root cause",
AQ256="ODU HS","TX ISSUE",
AQ256="IP &amp; VLAN","TX ISSUE",
AQ256="Warehouse HUAWEI","SPARE-ISSUE",
AQ256="SPARE-HS","SPARE-ISSUE",
AQ256="Power Telco","RAN ISSUE",AQ256="no impacts","no impacts"
),"")</f>
        <v>No root cause</v>
      </c>
      <c r="AQ256" s="67" t="s">
        <v>5344</v>
      </c>
      <c r="AR256" s="48" t="str" cm="1">
        <f t="array" ref="AR256">IFERROR(_xlfn.IFS(
AQ256="MPR ISSUE","ACTIVE",
AQ256="BSS Hardware Issue","ACTIVE",
AQ256="Sites strategiques, MLL, Pylone, etc.","PASSIVE",
AQ256="AKTIVCO DEFAUT GE &amp; POWER Cabinet","PASSIVE",
AQ256="AKTIVCO Coupure ENEO &amp; Baisse de tension","PASSIVE",
AQ256="Coupure ENEO &amp; Baisse de tension","PASSIVE",
AQ256="Defaut GE &amp; POWER Cabinet","PASSIVE",
AQ256="Sharing","PASSIVE",
AQ256="Sites strategiques &amp; DataCenter","PASSIVE",
AQ256="Exclu","Exclu",
AQ256="SAT","ACTIVE",
AQ256="SPARE-ISSUE","SPARE-ISSUE",
AQ256="Fiber CAmtel","ACTIVE",
AQ256="Fiber AOF","ACTIVE",
AQ256="Projet OCM (HUAWEI)","PLANNED WORKS",
AQ256="Projet OCM (NOKIA)","PLANNED WORKS",
AQ256="ACCESS-ISSUE","ACCESS-ISSUE",
AQ256="Projet OCM (ZTE, NOKIA, autres projets)","PLANNED WORKS",
AQ256="No root CAuse","No root cause",
AQ256="ODU HS","ACTIVE",
AQ256="IP &amp; VLAN","ACTIVE",
AQ256="Warehouse HUAWEI","SPARE-ISSUE",
AQ256="SPARE-HS","SPARE-ISSUE",
AQ256="Power Telco","ACTIVE", AQ256="no impacts","no impacts"
),"")</f>
        <v>No root cause</v>
      </c>
      <c r="AS256" s="92" t="s">
        <v>5537</v>
      </c>
      <c r="AT256" s="98" t="s">
        <v>994</v>
      </c>
      <c r="AV256" s="17" t="s">
        <v>5537</v>
      </c>
      <c r="AW256" s="7" t="s">
        <v>5537</v>
      </c>
      <c r="AX256" s="6" t="s">
        <v>5537</v>
      </c>
      <c r="AY256" s="7"/>
      <c r="AZ256" s="3" t="s">
        <v>5537</v>
      </c>
      <c r="BA256" s="18" t="s">
        <v>5537</v>
      </c>
      <c r="BB256" s="18" t="s">
        <v>5537</v>
      </c>
      <c r="BC256" s="18" t="s">
        <v>5537</v>
      </c>
      <c r="BD256" s="18" t="s">
        <v>5537</v>
      </c>
      <c r="BE256" s="18" t="s">
        <v>5537</v>
      </c>
      <c r="BF256" s="18" t="s">
        <v>5537</v>
      </c>
      <c r="BG256" s="18" t="s">
        <v>5537</v>
      </c>
      <c r="BH256" s="18" t="s">
        <v>5537</v>
      </c>
      <c r="BI256" s="18" t="s">
        <v>5537</v>
      </c>
      <c r="BJ256" s="18" t="s">
        <v>5537</v>
      </c>
      <c r="BK256" s="18" t="s">
        <v>5537</v>
      </c>
      <c r="BL256" s="9" t="s">
        <v>5537</v>
      </c>
      <c r="BM256" s="14" t="s">
        <v>5537</v>
      </c>
      <c r="BN256" s="14" t="s">
        <v>5537</v>
      </c>
      <c r="BO256" s="14" t="str">
        <f>_xlfn.XLOOKUP(B256,'[4]cell downs 18042026 17h'!$B:$B,'[4]cell downs 18042026 17h'!$B:$B,"")</f>
        <v/>
      </c>
      <c r="BP256" s="14" t="str">
        <f>_xlfn.XLOOKUP(B256,'[5]Cells Huawei 19042026 15h'!$B:$B,'[5]Cells Huawei 19042026 15h'!$B:$B,"")</f>
        <v/>
      </c>
      <c r="BQ256" s="9" t="str">
        <f>_xlfn.XLOOKUP(B256,'[6]cells down 19042026 9H40'!$B:$B,'[6]cells down 19042026 9H40'!$B:$B,"")</f>
        <v/>
      </c>
      <c r="BR256" s="9" t="s">
        <v>994</v>
      </c>
      <c r="BS256" s="9" t="s">
        <v>12</v>
      </c>
      <c r="BT256" s="108"/>
    </row>
    <row r="257" spans="1:72" s="9" customFormat="1" x14ac:dyDescent="0.35">
      <c r="A257" s="1" t="s">
        <v>172</v>
      </c>
      <c r="B257" s="8" t="s">
        <v>173</v>
      </c>
      <c r="C257" s="3" t="str">
        <f>_xlfn.XLOOKUP(B257,'[1]daily break down'!$D:$D,'[1]daily break down'!$E:$E,"")</f>
        <v>Garoua</v>
      </c>
      <c r="D257" s="1" t="s">
        <v>11</v>
      </c>
      <c r="E257" s="1" t="s">
        <v>12</v>
      </c>
      <c r="F257" s="3" t="s">
        <v>23</v>
      </c>
      <c r="G257" s="1" t="s">
        <v>24</v>
      </c>
      <c r="H257" s="32" t="str">
        <f>_xlfn.XLOOKUP(B257,[2]CALCULATION!$B:$B,[2]CALCULATION!$H:$H,"")</f>
        <v>Huawei</v>
      </c>
      <c r="I257" s="28">
        <v>0</v>
      </c>
      <c r="J257" s="28">
        <v>0.7093902400744222</v>
      </c>
      <c r="K257" s="28">
        <v>0</v>
      </c>
      <c r="L257" s="28">
        <v>0</v>
      </c>
      <c r="M257" s="28">
        <v>4.9199847046368355</v>
      </c>
      <c r="N257" s="28">
        <v>0</v>
      </c>
      <c r="O257" s="28">
        <v>0</v>
      </c>
      <c r="P257" s="28">
        <v>0</v>
      </c>
      <c r="Q257" s="28">
        <v>1.0701046990437547E-2</v>
      </c>
      <c r="R257" s="28">
        <v>6.5989789774364869E-3</v>
      </c>
      <c r="S257" s="93">
        <v>0</v>
      </c>
      <c r="T257" s="93">
        <f>_xlfn.XLOOKUP(B257,'[3]Nur des jours'!$B:$B,'[3]Nur des jours'!$U:$U,"")</f>
        <v>1.3658459677028134</v>
      </c>
      <c r="U257" s="93">
        <v>0</v>
      </c>
      <c r="V257" s="93">
        <v>2.0168798315227159</v>
      </c>
      <c r="W257" s="93">
        <v>1.3658459677028134</v>
      </c>
      <c r="X257" s="93">
        <v>0</v>
      </c>
      <c r="Y257" s="93">
        <v>6.2401907069254321</v>
      </c>
      <c r="Z257" s="93">
        <v>0</v>
      </c>
      <c r="AA257" s="93">
        <v>0</v>
      </c>
      <c r="AB257" s="93">
        <v>0</v>
      </c>
      <c r="AC257" s="93">
        <f>_xlfn.XLOOKUP(B257,'[3]Nur des jours'!$B:$B,'[3]Nur des jours'!$N:$N,"")</f>
        <v>2.5349888566430674</v>
      </c>
      <c r="AD257" s="93">
        <v>2.5349888566430674</v>
      </c>
      <c r="AE257" s="93">
        <v>0</v>
      </c>
      <c r="AF257" s="93">
        <v>0</v>
      </c>
      <c r="AG257" s="93"/>
      <c r="AH257" s="93">
        <v>0.85786726706674321</v>
      </c>
      <c r="AI257" s="93">
        <v>1.3726025043063999</v>
      </c>
      <c r="AJ257" s="93">
        <v>1.7324454032661136</v>
      </c>
      <c r="AK257" s="93">
        <v>0.1539014636644801</v>
      </c>
      <c r="AL257" s="93">
        <v>0.85786726706674321</v>
      </c>
      <c r="AM257" s="49" t="s">
        <v>5559</v>
      </c>
      <c r="AN257" s="49"/>
      <c r="AO257" s="48" t="str" cm="1">
        <f t="array" ref="AO257">IFERROR(_xlfn.IFS(
AQ257="MPR ISSUE","PDH",
AQ257="BSS Hardware Issue","BSS",
AQ257="Sites strategiques, MLL, Pylone, etc.","ENVTECH",
AQ257="AKTIVCO DEFAUT GE &amp; POWER Cabinet","AKTIVCO",
AQ257="AKTIVCO Coupure ENEO &amp; Baisse de tension","AKTIVCO GRID ONLY",
AQ257="Coupure ENEO &amp; Baisse de tension","IHS GRID ONLY",
AQ257="Defaut GE &amp; POWER Cabinet","IHS",
AQ257="Sharing","Partners",
AQ257="Sites strategiques &amp; DataCenter","SST &amp; DC",
AQ257="Exclu","Exclu",
AQ257="SAT","SAT",
AQ257="SPARE-ISSUE","SPARE-ISSUE",
AQ257="Fiber CAmtel","TRANS_FO_CAMTEL",
AQ257="Fiber AOF","Fiber AOF",
AQ257="Projet OCM (HUAWEI)","TRAVAUX-HUAWEI",
AQ257="Projet OCM (NOKIA)","TRAVAUX-NOKIA",
AQ257="ACCESS-ISSUE","ACCESS-ISSUE",
AQ257="Projet OCM (ZTE, NOKIA, autres projets)","TRAVAUX OCM",
AQ257="No root CAuse","No root cause",
AQ257="ODU HS","PDH",
AQ257="IP &amp; VLAN","PDH",
AQ257="Warehouse HUAWEI","SPARE-ISSUE",
AQ257="SPARE-HS","SPARE-ISSUE",
AQ257="Power Telco","BSS",AQ257="no impacts","no impacts"
),"")</f>
        <v>IHS</v>
      </c>
      <c r="AP257" s="48" t="str" cm="1">
        <f t="array" ref="AP257">IFERROR(_xlfn.IFS(
AQ257="MPR ISSUE","TX ISSUE",
AQ257="BSS Hardware Issue","RAN ISSUE",
AQ257="Sites strategiques, MLL, Pylone, etc.","ENVTECH",
AQ257="AKTIVCO DEFAUT GE &amp; POWER Cabinet","POWER ISSUE",
AQ257="AKTIVCO Coupure ENEO &amp; Baisse de tension","POWER ISSUE",
AQ257="Coupure ENEO &amp; Baisse de tension","POWER ISSUE",
AQ257="Defaut GE &amp; POWER Cabinet","POWER ISSUE",
AQ257="Sharing","POWER ISSUE",
AQ257="Sites strategiques &amp; DataCenter","POWER ISSUE",
AQ257="Exclu","Exclu",
AQ257="SAT","TX ISSUE",
AQ257="SPARE-ISSUE","SPARE-ISSUE",
AQ257="Fiber CAmtel","TX ISSUE",
AQ257="Fiber AOF","TX ISSUE",
AQ257="Projet OCM (HUAWEI)","TRAVAUX-HUAWEI",
AQ257="Projet OCM (NOKIA)","TRAVAUX -NOKIA",
AQ257="ACCESS-ISSUE","ACCESS-ISSUE",
AQ257="Projet OCM (ZTE, NOKIA, autres projets)","TRAVAUX OCM",
AQ257="No root CAuse","No root cause",
AQ257="ODU HS","TX ISSUE",
AQ257="IP &amp; VLAN","TX ISSUE",
AQ257="Warehouse HUAWEI","SPARE-ISSUE",
AQ257="SPARE-HS","SPARE-ISSUE",
AQ257="Power Telco","RAN ISSUE",AQ257="no impacts","no impacts"
),"")</f>
        <v>POWER ISSUE</v>
      </c>
      <c r="AQ257" s="67" t="s">
        <v>5330</v>
      </c>
      <c r="AR257" s="48" t="str" cm="1">
        <f t="array" ref="AR257">IFERROR(_xlfn.IFS(
AQ257="MPR ISSUE","ACTIVE",
AQ257="BSS Hardware Issue","ACTIVE",
AQ257="Sites strategiques, MLL, Pylone, etc.","PASSIVE",
AQ257="AKTIVCO DEFAUT GE &amp; POWER Cabinet","PASSIVE",
AQ257="AKTIVCO Coupure ENEO &amp; Baisse de tension","PASSIVE",
AQ257="Coupure ENEO &amp; Baisse de tension","PASSIVE",
AQ257="Defaut GE &amp; POWER Cabinet","PASSIVE",
AQ257="Sharing","PASSIVE",
AQ257="Sites strategiques &amp; DataCenter","PASSIVE",
AQ257="Exclu","Exclu",
AQ257="SAT","ACTIVE",
AQ257="SPARE-ISSUE","SPARE-ISSUE",
AQ257="Fiber CAmtel","ACTIVE",
AQ257="Fiber AOF","ACTIVE",
AQ257="Projet OCM (HUAWEI)","PLANNED WORKS",
AQ257="Projet OCM (NOKIA)","PLANNED WORKS",
AQ257="ACCESS-ISSUE","ACCESS-ISSUE",
AQ257="Projet OCM (ZTE, NOKIA, autres projets)","PLANNED WORKS",
AQ257="No root CAuse","No root cause",
AQ257="ODU HS","ACTIVE",
AQ257="IP &amp; VLAN","ACTIVE",
AQ257="Warehouse HUAWEI","SPARE-ISSUE",
AQ257="SPARE-HS","SPARE-ISSUE",
AQ257="Power Telco","ACTIVE", AQ257="no impacts","no impacts"
),"")</f>
        <v>PASSIVE</v>
      </c>
      <c r="AS257" s="92" t="s">
        <v>5808</v>
      </c>
      <c r="AT257" s="98" t="s">
        <v>173</v>
      </c>
      <c r="AV257" s="17" t="s">
        <v>5537</v>
      </c>
      <c r="AW257" s="7" t="s">
        <v>5537</v>
      </c>
      <c r="AX257" s="6" t="s">
        <v>5537</v>
      </c>
      <c r="AY257" s="7"/>
      <c r="AZ257" s="3" t="s">
        <v>5808</v>
      </c>
      <c r="BA257" s="18" t="s">
        <v>5537</v>
      </c>
      <c r="BB257" s="18" t="s">
        <v>5537</v>
      </c>
      <c r="BC257" s="18" t="s">
        <v>5537</v>
      </c>
      <c r="BD257" s="18" t="s">
        <v>5537</v>
      </c>
      <c r="BE257" s="18" t="s">
        <v>5537</v>
      </c>
      <c r="BF257" s="18" t="s">
        <v>5537</v>
      </c>
      <c r="BG257" s="18" t="s">
        <v>5537</v>
      </c>
      <c r="BH257" s="18" t="s">
        <v>5537</v>
      </c>
      <c r="BI257" s="18" t="s">
        <v>5537</v>
      </c>
      <c r="BJ257" s="18" t="s">
        <v>5537</v>
      </c>
      <c r="BK257" s="18" t="s">
        <v>5537</v>
      </c>
      <c r="BL257" s="9" t="s">
        <v>5537</v>
      </c>
      <c r="BM257" s="14" t="s">
        <v>5537</v>
      </c>
      <c r="BN257" s="14" t="s">
        <v>5537</v>
      </c>
      <c r="BO257" s="14" t="str">
        <f>_xlfn.XLOOKUP(B257,'[4]cell downs 18042026 17h'!$B:$B,'[4]cell downs 18042026 17h'!$B:$B,"")</f>
        <v/>
      </c>
      <c r="BP257" s="14" t="str">
        <f>_xlfn.XLOOKUP(B257,'[5]Cells Huawei 19042026 15h'!$B:$B,'[5]Cells Huawei 19042026 15h'!$B:$B,"")</f>
        <v/>
      </c>
      <c r="BQ257" s="9" t="str">
        <f>_xlfn.XLOOKUP(B257,'[6]cells down 19042026 9H40'!$B:$B,'[6]cells down 19042026 9H40'!$B:$B,"")</f>
        <v/>
      </c>
      <c r="BR257" s="9" t="s">
        <v>173</v>
      </c>
      <c r="BS257" s="9" t="s">
        <v>12</v>
      </c>
      <c r="BT257" s="108"/>
    </row>
    <row r="258" spans="1:72" s="9" customFormat="1" ht="20.5" customHeight="1" x14ac:dyDescent="0.35">
      <c r="A258" s="1" t="s">
        <v>663</v>
      </c>
      <c r="B258" s="8" t="s">
        <v>664</v>
      </c>
      <c r="C258" s="3" t="str">
        <f>_xlfn.XLOOKUP(B258,'[1]daily break down'!$D:$D,'[1]daily break down'!$E:$E,"")</f>
        <v>CENTRE</v>
      </c>
      <c r="D258" s="1" t="s">
        <v>11</v>
      </c>
      <c r="E258" s="1" t="s">
        <v>96</v>
      </c>
      <c r="F258" s="3" t="s">
        <v>226</v>
      </c>
      <c r="G258" s="1" t="s">
        <v>665</v>
      </c>
      <c r="H258" s="33" t="str">
        <f>_xlfn.XLOOKUP(B258,[2]CALCULATION!$B:$B,[2]CALCULATION!$H:$H,"")</f>
        <v>NOKIA</v>
      </c>
      <c r="I258" s="28">
        <v>0.38143881997414636</v>
      </c>
      <c r="J258" s="28">
        <v>0.74404379724512237</v>
      </c>
      <c r="K258" s="28">
        <v>0.37701572055143207</v>
      </c>
      <c r="L258" s="28">
        <v>0.49151692334911384</v>
      </c>
      <c r="M258" s="28">
        <v>0.44931912805015511</v>
      </c>
      <c r="N258" s="28">
        <v>0.27273401762961819</v>
      </c>
      <c r="O258" s="28">
        <v>0.88850793161602926</v>
      </c>
      <c r="P258" s="28">
        <v>1.5519015047098874</v>
      </c>
      <c r="Q258" s="28">
        <v>1.1901526111981464</v>
      </c>
      <c r="R258" s="28">
        <v>0.45864687401015314</v>
      </c>
      <c r="S258" s="93">
        <v>0.40153895323785149</v>
      </c>
      <c r="T258" s="93">
        <f>_xlfn.XLOOKUP(B258,'[3]Nur des jours'!$B:$B,'[3]Nur des jours'!$U:$U,"")</f>
        <v>1.9719889393978307</v>
      </c>
      <c r="U258" s="93">
        <v>1.7840607191674298</v>
      </c>
      <c r="V258" s="93">
        <v>1.8995606863508858</v>
      </c>
      <c r="W258" s="93">
        <v>1.9719889393978307</v>
      </c>
      <c r="X258" s="93">
        <v>3.2524227170386348</v>
      </c>
      <c r="Y258" s="93">
        <v>1.3034410286702449</v>
      </c>
      <c r="Z258" s="93">
        <v>1.8974383120311158</v>
      </c>
      <c r="AA258" s="93">
        <v>1.8187321114164474</v>
      </c>
      <c r="AB258" s="93">
        <v>1.8098502424143843</v>
      </c>
      <c r="AC258" s="93">
        <f>_xlfn.XLOOKUP(B258,'[3]Nur des jours'!$B:$B,'[3]Nur des jours'!$N:$N,"")</f>
        <v>1.1401965568311205</v>
      </c>
      <c r="AD258" s="93">
        <v>1.1401965568311205</v>
      </c>
      <c r="AE258" s="93">
        <v>0.5407417395051265</v>
      </c>
      <c r="AF258" s="93">
        <v>0.49677827145274561</v>
      </c>
      <c r="AG258" s="93"/>
      <c r="AH258" s="93">
        <v>0.81688225709336748</v>
      </c>
      <c r="AI258" s="93">
        <v>5.7204676890119863</v>
      </c>
      <c r="AJ258" s="93">
        <v>0</v>
      </c>
      <c r="AK258" s="93">
        <v>0</v>
      </c>
      <c r="AL258" s="93">
        <v>0.81688225709336748</v>
      </c>
      <c r="AM258" s="49" t="s">
        <v>5559</v>
      </c>
      <c r="AN258" s="49"/>
      <c r="AO258" s="48" t="str" cm="1">
        <f t="array" ref="AO258">IFERROR(_xlfn.IFS(
AQ258="MPR ISSUE","PDH",
AQ258="BSS Hardware Issue","BSS",
AQ258="Sites strategiques, MLL, Pylone, etc.","ENVTECH",
AQ258="AKTIVCO DEFAUT GE &amp; POWER Cabinet","AKTIVCO",
AQ258="AKTIVCO Coupure ENEO &amp; Baisse de tension","AKTIVCO GRID ONLY",
AQ258="Coupure ENEO &amp; Baisse de tension","IHS GRID ONLY",
AQ258="Defaut GE &amp; POWER Cabinet","IHS",
AQ258="Sharing","Partners",
AQ258="Sites strategiques &amp; DataCenter","SST &amp; DC",
AQ258="Exclu","Exclu",
AQ258="SAT","SAT",
AQ258="SPARE-ISSUE","SPARE-ISSUE",
AQ258="Fiber CAmtel","TRANS_FO_CAMTEL",
AQ258="Fiber AOF","Fiber AOF",
AQ258="Projet OCM (HUAWEI)","TRAVAUX-HUAWEI",
AQ258="Projet OCM (NOKIA)","TRAVAUX-NOKIA",
AQ258="ACCESS-ISSUE","ACCESS-ISSUE",
AQ258="Projet OCM (ZTE, NOKIA, autres projets)","TRAVAUX OCM",
AQ258="No root CAuse","No root cause",
AQ258="ODU HS","PDH",
AQ258="IP &amp; VLAN","PDH",
AQ258="Warehouse HUAWEI","SPARE-ISSUE",
AQ258="SPARE-HS","SPARE-ISSUE",
AQ258="Power Telco","BSS",AQ258="no impacts","no impacts"
),"")</f>
        <v>No root cause</v>
      </c>
      <c r="AP258" s="48" t="str" cm="1">
        <f t="array" ref="AP258">IFERROR(_xlfn.IFS(
AQ258="MPR ISSUE","TX ISSUE",
AQ258="BSS Hardware Issue","RAN ISSUE",
AQ258="Sites strategiques, MLL, Pylone, etc.","ENVTECH",
AQ258="AKTIVCO DEFAUT GE &amp; POWER Cabinet","POWER ISSUE",
AQ258="AKTIVCO Coupure ENEO &amp; Baisse de tension","POWER ISSUE",
AQ258="Coupure ENEO &amp; Baisse de tension","POWER ISSUE",
AQ258="Defaut GE &amp; POWER Cabinet","POWER ISSUE",
AQ258="Sharing","POWER ISSUE",
AQ258="Sites strategiques &amp; DataCenter","POWER ISSUE",
AQ258="Exclu","Exclu",
AQ258="SAT","TX ISSUE",
AQ258="SPARE-ISSUE","SPARE-ISSUE",
AQ258="Fiber CAmtel","TX ISSUE",
AQ258="Fiber AOF","TX ISSUE",
AQ258="Projet OCM (HUAWEI)","TRAVAUX-HUAWEI",
AQ258="Projet OCM (NOKIA)","TRAVAUX -NOKIA",
AQ258="ACCESS-ISSUE","ACCESS-ISSUE",
AQ258="Projet OCM (ZTE, NOKIA, autres projets)","TRAVAUX OCM",
AQ258="No root CAuse","No root cause",
AQ258="ODU HS","TX ISSUE",
AQ258="IP &amp; VLAN","TX ISSUE",
AQ258="Warehouse HUAWEI","SPARE-ISSUE",
AQ258="SPARE-HS","SPARE-ISSUE",
AQ258="Power Telco","RAN ISSUE",AQ258="no impacts","no impacts"
),"")</f>
        <v>No root cause</v>
      </c>
      <c r="AQ258" s="126" t="s">
        <v>5344</v>
      </c>
      <c r="AR258" s="48" t="str" cm="1">
        <f t="array" ref="AR258">IFERROR(_xlfn.IFS(
AQ258="MPR ISSUE","ACTIVE",
AQ258="BSS Hardware Issue","ACTIVE",
AQ258="Sites strategiques, MLL, Pylone, etc.","PASSIVE",
AQ258="AKTIVCO DEFAUT GE &amp; POWER Cabinet","PASSIVE",
AQ258="AKTIVCO Coupure ENEO &amp; Baisse de tension","PASSIVE",
AQ258="Coupure ENEO &amp; Baisse de tension","PASSIVE",
AQ258="Defaut GE &amp; POWER Cabinet","PASSIVE",
AQ258="Sharing","PASSIVE",
AQ258="Sites strategiques &amp; DataCenter","PASSIVE",
AQ258="Exclu","Exclu",
AQ258="SAT","ACTIVE",
AQ258="SPARE-ISSUE","SPARE-ISSUE",
AQ258="Fiber CAmtel","ACTIVE",
AQ258="Fiber AOF","ACTIVE",
AQ258="Projet OCM (HUAWEI)","PLANNED WORKS",
AQ258="Projet OCM (NOKIA)","PLANNED WORKS",
AQ258="ACCESS-ISSUE","ACCESS-ISSUE",
AQ258="Projet OCM (ZTE, NOKIA, autres projets)","PLANNED WORKS",
AQ258="No root CAuse","No root cause",
AQ258="ODU HS","ACTIVE",
AQ258="IP &amp; VLAN","ACTIVE",
AQ258="Warehouse HUAWEI","SPARE-ISSUE",
AQ258="SPARE-HS","SPARE-ISSUE",
AQ258="Power Telco","ACTIVE", AQ258="no impacts","no impacts"
),"")</f>
        <v>No root cause</v>
      </c>
      <c r="AS258" s="92" t="s">
        <v>5537</v>
      </c>
      <c r="AT258" s="98" t="s">
        <v>664</v>
      </c>
      <c r="AV258" s="17" t="s">
        <v>5537</v>
      </c>
      <c r="AW258" s="7" t="s">
        <v>5537</v>
      </c>
      <c r="AX258" s="6" t="s">
        <v>5537</v>
      </c>
      <c r="AY258" s="7"/>
      <c r="AZ258" s="3" t="s">
        <v>5537</v>
      </c>
      <c r="BA258" s="18" t="s">
        <v>5537</v>
      </c>
      <c r="BB258" s="18" t="s">
        <v>5537</v>
      </c>
      <c r="BC258" s="18" t="s">
        <v>5537</v>
      </c>
      <c r="BD258" s="18" t="s">
        <v>5537</v>
      </c>
      <c r="BE258" s="18" t="s">
        <v>5537</v>
      </c>
      <c r="BF258" s="18" t="s">
        <v>5537</v>
      </c>
      <c r="BG258" s="18" t="s">
        <v>5537</v>
      </c>
      <c r="BH258" s="18" t="s">
        <v>5537</v>
      </c>
      <c r="BI258" s="18" t="s">
        <v>5537</v>
      </c>
      <c r="BJ258" s="18" t="s">
        <v>5537</v>
      </c>
      <c r="BK258" s="18" t="s">
        <v>5537</v>
      </c>
      <c r="BL258" s="9" t="s">
        <v>5537</v>
      </c>
      <c r="BM258" s="14" t="s">
        <v>5537</v>
      </c>
      <c r="BN258" s="14" t="s">
        <v>5537</v>
      </c>
      <c r="BO258" s="14" t="str">
        <f>_xlfn.XLOOKUP(B258,'[4]cell downs 18042026 17h'!$B:$B,'[4]cell downs 18042026 17h'!$B:$B,"")</f>
        <v/>
      </c>
      <c r="BP258" s="14" t="str">
        <f>_xlfn.XLOOKUP(B258,'[5]Cells Huawei 19042026 15h'!$B:$B,'[5]Cells Huawei 19042026 15h'!$B:$B,"")</f>
        <v/>
      </c>
      <c r="BQ258" s="9" t="str">
        <f>_xlfn.XLOOKUP(B258,'[6]cells down 19042026 9H40'!$B:$B,'[6]cells down 19042026 9H40'!$B:$B,"")</f>
        <v/>
      </c>
      <c r="BR258" s="9" t="s">
        <v>664</v>
      </c>
      <c r="BS258" s="9" t="s">
        <v>66</v>
      </c>
      <c r="BT258" s="108"/>
    </row>
    <row r="259" spans="1:72" s="9" customFormat="1" ht="23.5" customHeight="1" x14ac:dyDescent="0.35">
      <c r="A259" s="1" t="s">
        <v>1586</v>
      </c>
      <c r="B259" s="8" t="s">
        <v>1587</v>
      </c>
      <c r="C259" s="3" t="str">
        <f>_xlfn.XLOOKUP(B259,'[1]daily break down'!$D:$D,'[1]daily break down'!$E:$E,"")</f>
        <v>Ngaoundere</v>
      </c>
      <c r="D259" s="1" t="s">
        <v>1022</v>
      </c>
      <c r="E259" s="1"/>
      <c r="F259" s="3" t="s">
        <v>90</v>
      </c>
      <c r="G259" s="1" t="s">
        <v>91</v>
      </c>
      <c r="H259" s="32" t="str">
        <f>_xlfn.XLOOKUP(B259,[2]CALCULATION!$B:$B,[2]CALCULATION!$H:$H,"")</f>
        <v>Huawei</v>
      </c>
      <c r="I259" s="28">
        <v>0</v>
      </c>
      <c r="J259" s="28">
        <v>0</v>
      </c>
      <c r="K259" s="28">
        <v>0</v>
      </c>
      <c r="L259" s="28">
        <v>0</v>
      </c>
      <c r="M259" s="28">
        <v>0</v>
      </c>
      <c r="N259" s="28">
        <v>0</v>
      </c>
      <c r="O259" s="28">
        <v>0</v>
      </c>
      <c r="P259" s="28">
        <v>0</v>
      </c>
      <c r="Q259" s="28">
        <v>0</v>
      </c>
      <c r="R259" s="28">
        <v>0</v>
      </c>
      <c r="S259" s="93">
        <v>0</v>
      </c>
      <c r="T259" s="93">
        <f>_xlfn.XLOOKUP(B259,'[3]Nur des jours'!$B:$B,'[3]Nur des jours'!$U:$U,"")</f>
        <v>0</v>
      </c>
      <c r="U259" s="93">
        <v>0</v>
      </c>
      <c r="V259" s="93">
        <v>0</v>
      </c>
      <c r="W259" s="93">
        <v>0</v>
      </c>
      <c r="X259" s="93">
        <v>0</v>
      </c>
      <c r="Y259" s="93">
        <v>0</v>
      </c>
      <c r="Z259" s="93">
        <v>0</v>
      </c>
      <c r="AA259" s="93">
        <v>0</v>
      </c>
      <c r="AB259" s="93">
        <v>0</v>
      </c>
      <c r="AC259" s="93"/>
      <c r="AD259" s="93">
        <v>0</v>
      </c>
      <c r="AE259" s="93">
        <v>0</v>
      </c>
      <c r="AF259" s="93">
        <v>2.0938381944622796E-2</v>
      </c>
      <c r="AG259" s="93"/>
      <c r="AH259" s="93">
        <v>0.81363627283960127</v>
      </c>
      <c r="AI259" s="93">
        <v>6.8068095072519375E-2</v>
      </c>
      <c r="AJ259" s="93">
        <v>1.6631157114150781</v>
      </c>
      <c r="AK259" s="93">
        <v>0.47093847881330886</v>
      </c>
      <c r="AL259" s="93">
        <v>0.81363627283960127</v>
      </c>
      <c r="AM259" s="49" t="s">
        <v>5559</v>
      </c>
      <c r="AN259" s="49"/>
      <c r="AO259" s="48" t="str" cm="1">
        <f t="array" ref="AO259">IFERROR(_xlfn.IFS(
AQ259="MPR ISSUE","PDH",
AQ259="BSS Hardware Issue","BSS",
AQ259="Sites strategiques, MLL, Pylone, etc.","ENVTECH",
AQ259="AKTIVCO DEFAUT GE &amp; POWER Cabinet","AKTIVCO",
AQ259="AKTIVCO Coupure ENEO &amp; Baisse de tension","AKTIVCO GRID ONLY",
AQ259="Coupure ENEO &amp; Baisse de tension","IHS GRID ONLY",
AQ259="Defaut GE &amp; POWER Cabinet","IHS",
AQ259="Sharing","Partners",
AQ259="Sites strategiques &amp; DataCenter","SST &amp; DC",
AQ259="Exclu","Exclu",
AQ259="SAT","SAT",
AQ259="SPARE-ISSUE","SPARE-ISSUE",
AQ259="Fiber CAmtel","TRANS_FO_CAMTEL",
AQ259="Fiber AOF","Fiber AOF",
AQ259="Projet OCM (HUAWEI)","TRAVAUX-HUAWEI",
AQ259="Projet OCM (NOKIA)","TRAVAUX-NOKIA",
AQ259="ACCESS-ISSUE","ACCESS-ISSUE",
AQ259="Projet OCM (ZTE, NOKIA, autres projets)","TRAVAUX OCM",
AQ259="No root CAuse","No root cause",
AQ259="ODU HS","PDH",
AQ259="IP &amp; VLAN","PDH",
AQ259="Warehouse HUAWEI","SPARE-ISSUE",
AQ259="SPARE-HS","SPARE-ISSUE",
AQ259="Power Telco","BSS",AQ259="no impacts","no impacts"
),"")</f>
        <v>No root cause</v>
      </c>
      <c r="AP259" s="48" t="str" cm="1">
        <f t="array" ref="AP259">IFERROR(_xlfn.IFS(
AQ259="MPR ISSUE","TX ISSUE",
AQ259="BSS Hardware Issue","RAN ISSUE",
AQ259="Sites strategiques, MLL, Pylone, etc.","ENVTECH",
AQ259="AKTIVCO DEFAUT GE &amp; POWER Cabinet","POWER ISSUE",
AQ259="AKTIVCO Coupure ENEO &amp; Baisse de tension","POWER ISSUE",
AQ259="Coupure ENEO &amp; Baisse de tension","POWER ISSUE",
AQ259="Defaut GE &amp; POWER Cabinet","POWER ISSUE",
AQ259="Sharing","POWER ISSUE",
AQ259="Sites strategiques &amp; DataCenter","POWER ISSUE",
AQ259="Exclu","Exclu",
AQ259="SAT","TX ISSUE",
AQ259="SPARE-ISSUE","SPARE-ISSUE",
AQ259="Fiber CAmtel","TX ISSUE",
AQ259="Fiber AOF","TX ISSUE",
AQ259="Projet OCM (HUAWEI)","TRAVAUX-HUAWEI",
AQ259="Projet OCM (NOKIA)","TRAVAUX -NOKIA",
AQ259="ACCESS-ISSUE","ACCESS-ISSUE",
AQ259="Projet OCM (ZTE, NOKIA, autres projets)","TRAVAUX OCM",
AQ259="No root CAuse","No root cause",
AQ259="ODU HS","TX ISSUE",
AQ259="IP &amp; VLAN","TX ISSUE",
AQ259="Warehouse HUAWEI","SPARE-ISSUE",
AQ259="SPARE-HS","SPARE-ISSUE",
AQ259="Power Telco","RAN ISSUE",AQ259="no impacts","no impacts"
),"")</f>
        <v>No root cause</v>
      </c>
      <c r="AQ259" s="67" t="s">
        <v>5344</v>
      </c>
      <c r="AR259" s="48" t="str" cm="1">
        <f t="array" ref="AR259">IFERROR(_xlfn.IFS(
AQ259="MPR ISSUE","ACTIVE",
AQ259="BSS Hardware Issue","ACTIVE",
AQ259="Sites strategiques, MLL, Pylone, etc.","PASSIVE",
AQ259="AKTIVCO DEFAUT GE &amp; POWER Cabinet","PASSIVE",
AQ259="AKTIVCO Coupure ENEO &amp; Baisse de tension","PASSIVE",
AQ259="Coupure ENEO &amp; Baisse de tension","PASSIVE",
AQ259="Defaut GE &amp; POWER Cabinet","PASSIVE",
AQ259="Sharing","PASSIVE",
AQ259="Sites strategiques &amp; DataCenter","PASSIVE",
AQ259="Exclu","Exclu",
AQ259="SAT","ACTIVE",
AQ259="SPARE-ISSUE","SPARE-ISSUE",
AQ259="Fiber CAmtel","ACTIVE",
AQ259="Fiber AOF","ACTIVE",
AQ259="Projet OCM (HUAWEI)","PLANNED WORKS",
AQ259="Projet OCM (NOKIA)","PLANNED WORKS",
AQ259="ACCESS-ISSUE","ACCESS-ISSUE",
AQ259="Projet OCM (ZTE, NOKIA, autres projets)","PLANNED WORKS",
AQ259="No root CAuse","No root cause",
AQ259="ODU HS","ACTIVE",
AQ259="IP &amp; VLAN","ACTIVE",
AQ259="Warehouse HUAWEI","SPARE-ISSUE",
AQ259="SPARE-HS","SPARE-ISSUE",
AQ259="Power Telco","ACTIVE", AQ259="no impacts","no impacts"
),"")</f>
        <v>No root cause</v>
      </c>
      <c r="AS259" s="92" t="s">
        <v>5537</v>
      </c>
      <c r="AT259" s="98" t="s">
        <v>1587</v>
      </c>
      <c r="AV259" s="17" t="s">
        <v>5537</v>
      </c>
      <c r="AW259" s="7" t="s">
        <v>5537</v>
      </c>
      <c r="AX259" s="6" t="s">
        <v>5537</v>
      </c>
      <c r="AY259" s="7"/>
      <c r="AZ259" s="3" t="s">
        <v>5537</v>
      </c>
      <c r="BA259" s="18" t="s">
        <v>5537</v>
      </c>
      <c r="BB259" s="18" t="s">
        <v>5537</v>
      </c>
      <c r="BC259" s="18" t="s">
        <v>5537</v>
      </c>
      <c r="BD259" s="18" t="s">
        <v>5537</v>
      </c>
      <c r="BE259" s="18" t="s">
        <v>5537</v>
      </c>
      <c r="BF259" s="18" t="s">
        <v>5537</v>
      </c>
      <c r="BG259" s="18" t="s">
        <v>5537</v>
      </c>
      <c r="BH259" s="18" t="s">
        <v>5537</v>
      </c>
      <c r="BI259" s="18" t="s">
        <v>5537</v>
      </c>
      <c r="BJ259" s="18" t="s">
        <v>5537</v>
      </c>
      <c r="BK259" s="18" t="s">
        <v>5537</v>
      </c>
      <c r="BL259" s="9" t="s">
        <v>5537</v>
      </c>
      <c r="BM259" s="14" t="s">
        <v>5537</v>
      </c>
      <c r="BN259" s="14" t="s">
        <v>5537</v>
      </c>
      <c r="BO259" s="14" t="str">
        <f>_xlfn.XLOOKUP(B259,'[4]cell downs 18042026 17h'!$B:$B,'[4]cell downs 18042026 17h'!$B:$B,"")</f>
        <v/>
      </c>
      <c r="BP259" s="14" t="str">
        <f>_xlfn.XLOOKUP(B259,'[5]Cells Huawei 19042026 15h'!$B:$B,'[5]Cells Huawei 19042026 15h'!$B:$B,"")</f>
        <v/>
      </c>
      <c r="BQ259" s="9" t="str">
        <f>_xlfn.XLOOKUP(B259,'[6]cells down 19042026 9H40'!$B:$B,'[6]cells down 19042026 9H40'!$B:$B,"")</f>
        <v/>
      </c>
      <c r="BR259" s="9" t="s">
        <v>5537</v>
      </c>
      <c r="BS259" s="9" t="s">
        <v>5521</v>
      </c>
      <c r="BT259" s="108"/>
    </row>
    <row r="260" spans="1:72" s="9" customFormat="1" x14ac:dyDescent="0.35">
      <c r="A260" s="1" t="s">
        <v>476</v>
      </c>
      <c r="B260" s="1" t="s">
        <v>477</v>
      </c>
      <c r="C260" s="3" t="str">
        <f>_xlfn.XLOOKUP(B260,'[1]daily break down'!$D:$D,'[1]daily break down'!$E:$E,"")</f>
        <v>NORD-OUEST</v>
      </c>
      <c r="D260" s="1" t="s">
        <v>11</v>
      </c>
      <c r="E260" s="1" t="s">
        <v>96</v>
      </c>
      <c r="F260" s="3" t="s">
        <v>51</v>
      </c>
      <c r="G260" s="1" t="s">
        <v>476</v>
      </c>
      <c r="H260" s="33" t="str">
        <f>_xlfn.XLOOKUP(B260,[2]CALCULATION!$B:$B,[2]CALCULATION!$H:$H,"")</f>
        <v>NOKIA</v>
      </c>
      <c r="I260" s="28">
        <v>3.3536926661023241</v>
      </c>
      <c r="J260" s="28">
        <v>5.9314207636972629</v>
      </c>
      <c r="K260" s="28">
        <v>3.7208201961283032</v>
      </c>
      <c r="L260" s="28">
        <v>5.7481776710180421</v>
      </c>
      <c r="M260" s="28">
        <v>11.92999102931838</v>
      </c>
      <c r="N260" s="28">
        <v>12.855955704306867</v>
      </c>
      <c r="O260" s="28">
        <v>0.19079468164671992</v>
      </c>
      <c r="P260" s="28">
        <v>6.1982129794441017</v>
      </c>
      <c r="Q260" s="28">
        <v>7.897186463520768</v>
      </c>
      <c r="R260" s="28">
        <v>5.8395198825471768</v>
      </c>
      <c r="S260" s="93">
        <v>5.3997353087385749</v>
      </c>
      <c r="T260" s="93">
        <f>_xlfn.XLOOKUP(B260,'[3]Nur des jours'!$B:$B,'[3]Nur des jours'!$U:$U,"")</f>
        <v>2.9555935086022149</v>
      </c>
      <c r="U260" s="93">
        <v>3.0231543110979953</v>
      </c>
      <c r="V260" s="93">
        <v>2.0532990614468392</v>
      </c>
      <c r="W260" s="93">
        <v>2.9555935086022149</v>
      </c>
      <c r="X260" s="93">
        <v>2.9451243176299036</v>
      </c>
      <c r="Y260" s="93">
        <v>4.1239873242531386</v>
      </c>
      <c r="Z260" s="93">
        <v>0.13633133865817429</v>
      </c>
      <c r="AA260" s="93">
        <v>4.1912434045879516E-3</v>
      </c>
      <c r="AB260" s="93">
        <v>0</v>
      </c>
      <c r="AC260" s="93">
        <f>_xlfn.XLOOKUP(B260,'[3]Nur des jours'!$B:$B,'[3]Nur des jours'!$N:$N,"")</f>
        <v>3.8309748225766486E-2</v>
      </c>
      <c r="AD260" s="93">
        <v>3.8309748225766486E-2</v>
      </c>
      <c r="AE260" s="93">
        <v>0</v>
      </c>
      <c r="AF260" s="93">
        <v>0</v>
      </c>
      <c r="AG260" s="93"/>
      <c r="AH260" s="93">
        <v>0.7684956896182723</v>
      </c>
      <c r="AI260" s="93">
        <v>3.5868763713535481</v>
      </c>
      <c r="AJ260" s="93">
        <v>0.7634235033711767</v>
      </c>
      <c r="AK260" s="93">
        <v>0</v>
      </c>
      <c r="AL260" s="93">
        <v>0.7684956896182723</v>
      </c>
      <c r="AM260" s="49" t="s">
        <v>5601</v>
      </c>
      <c r="AN260" s="49"/>
      <c r="AO260" s="48" t="str" cm="1">
        <f t="array" ref="AO260">IFERROR(_xlfn.IFS(
AQ260="MPR ISSUE","PDH",
AQ260="BSS Hardware Issue","BSS",
AQ260="Sites strategiques, MLL, Pylone, etc.","ENVTECH",
AQ260="AKTIVCO DEFAUT GE &amp; POWER Cabinet","AKTIVCO",
AQ260="AKTIVCO Coupure ENEO &amp; Baisse de tension","AKTIVCO GRID ONLY",
AQ260="Coupure ENEO &amp; Baisse de tension","IHS GRID ONLY",
AQ260="Defaut GE &amp; POWER Cabinet","IHS",
AQ260="Sharing","Partners",
AQ260="Sites strategiques &amp; DataCenter","SST &amp; DC",
AQ260="Exclu","Exclu",
AQ260="SAT","SAT",
AQ260="SPARE-ISSUE","SPARE-ISSUE",
AQ260="Fiber CAmtel","TRANS_FO_CAMTEL",
AQ260="Fiber AOF","Fiber AOF",
AQ260="Projet OCM (HUAWEI)","TRAVAUX-HUAWEI",
AQ260="Projet OCM (NOKIA)","TRAVAUX-NOKIA",
AQ260="ACCESS-ISSUE","ACCESS-ISSUE",
AQ260="Projet OCM (ZTE, NOKIA, autres projets)","TRAVAUX OCM",
AQ260="No root CAuse","No root cause",
AQ260="ODU HS","PDH",
AQ260="IP &amp; VLAN","PDH",
AQ260="Warehouse HUAWEI","SPARE-ISSUE",
AQ260="SPARE-HS","SPARE-ISSUE",
AQ260="Power Telco","BSS",AQ260="no impacts","no impacts"
),"")</f>
        <v>IHS</v>
      </c>
      <c r="AP260" s="48" t="str" cm="1">
        <f t="array" ref="AP260">IFERROR(_xlfn.IFS(
AQ260="MPR ISSUE","TX ISSUE",
AQ260="BSS Hardware Issue","RAN ISSUE",
AQ260="Sites strategiques, MLL, Pylone, etc.","ENVTECH",
AQ260="AKTIVCO DEFAUT GE &amp; POWER Cabinet","POWER ISSUE",
AQ260="AKTIVCO Coupure ENEO &amp; Baisse de tension","POWER ISSUE",
AQ260="Coupure ENEO &amp; Baisse de tension","POWER ISSUE",
AQ260="Defaut GE &amp; POWER Cabinet","POWER ISSUE",
AQ260="Sharing","POWER ISSUE",
AQ260="Sites strategiques &amp; DataCenter","POWER ISSUE",
AQ260="Exclu","Exclu",
AQ260="SAT","TX ISSUE",
AQ260="SPARE-ISSUE","SPARE-ISSUE",
AQ260="Fiber CAmtel","TX ISSUE",
AQ260="Fiber AOF","TX ISSUE",
AQ260="Projet OCM (HUAWEI)","TRAVAUX-HUAWEI",
AQ260="Projet OCM (NOKIA)","TRAVAUX -NOKIA",
AQ260="ACCESS-ISSUE","ACCESS-ISSUE",
AQ260="Projet OCM (ZTE, NOKIA, autres projets)","TRAVAUX OCM",
AQ260="No root CAuse","No root cause",
AQ260="ODU HS","TX ISSUE",
AQ260="IP &amp; VLAN","TX ISSUE",
AQ260="Warehouse HUAWEI","SPARE-ISSUE",
AQ260="SPARE-HS","SPARE-ISSUE",
AQ260="Power Telco","RAN ISSUE",AQ260="no impacts","no impacts"
),"")</f>
        <v>POWER ISSUE</v>
      </c>
      <c r="AQ260" s="67" t="s">
        <v>5330</v>
      </c>
      <c r="AR260" s="48" t="str" cm="1">
        <f t="array" ref="AR260">IFERROR(_xlfn.IFS(
AQ260="MPR ISSUE","ACTIVE",
AQ260="BSS Hardware Issue","ACTIVE",
AQ260="Sites strategiques, MLL, Pylone, etc.","PASSIVE",
AQ260="AKTIVCO DEFAUT GE &amp; POWER Cabinet","PASSIVE",
AQ260="AKTIVCO Coupure ENEO &amp; Baisse de tension","PASSIVE",
AQ260="Coupure ENEO &amp; Baisse de tension","PASSIVE",
AQ260="Defaut GE &amp; POWER Cabinet","PASSIVE",
AQ260="Sharing","PASSIVE",
AQ260="Sites strategiques &amp; DataCenter","PASSIVE",
AQ260="Exclu","Exclu",
AQ260="SAT","ACTIVE",
AQ260="SPARE-ISSUE","SPARE-ISSUE",
AQ260="Fiber CAmtel","ACTIVE",
AQ260="Fiber AOF","ACTIVE",
AQ260="Projet OCM (HUAWEI)","PLANNED WORKS",
AQ260="Projet OCM (NOKIA)","PLANNED WORKS",
AQ260="ACCESS-ISSUE","ACCESS-ISSUE",
AQ260="Projet OCM (ZTE, NOKIA, autres projets)","PLANNED WORKS",
AQ260="No root CAuse","No root cause",
AQ260="ODU HS","ACTIVE",
AQ260="IP &amp; VLAN","ACTIVE",
AQ260="Warehouse HUAWEI","SPARE-ISSUE",
AQ260="SPARE-HS","SPARE-ISSUE",
AQ260="Power Telco","ACTIVE", AQ260="no impacts","no impacts"
),"")</f>
        <v>PASSIVE</v>
      </c>
      <c r="AS260" s="92" t="s">
        <v>5899</v>
      </c>
      <c r="AT260" s="98" t="s">
        <v>477</v>
      </c>
      <c r="AV260" s="17" t="s">
        <v>5537</v>
      </c>
      <c r="AW260" s="7" t="s">
        <v>5537</v>
      </c>
      <c r="AX260" s="6" t="s">
        <v>5537</v>
      </c>
      <c r="AY260" s="7"/>
      <c r="AZ260" s="3" t="s">
        <v>6237</v>
      </c>
      <c r="BA260" s="18" t="s">
        <v>5537</v>
      </c>
      <c r="BB260" s="18" t="s">
        <v>5537</v>
      </c>
      <c r="BC260" s="18" t="s">
        <v>5537</v>
      </c>
      <c r="BD260" s="18" t="s">
        <v>5537</v>
      </c>
      <c r="BE260" s="18" t="s">
        <v>5537</v>
      </c>
      <c r="BF260" s="18" t="s">
        <v>5537</v>
      </c>
      <c r="BG260" s="18" t="s">
        <v>5537</v>
      </c>
      <c r="BH260" s="18" t="s">
        <v>5537</v>
      </c>
      <c r="BI260" s="18" t="s">
        <v>5537</v>
      </c>
      <c r="BJ260" s="18" t="s">
        <v>5537</v>
      </c>
      <c r="BK260" s="18" t="s">
        <v>5537</v>
      </c>
      <c r="BL260" s="9" t="s">
        <v>6238</v>
      </c>
      <c r="BM260" s="14" t="s">
        <v>5537</v>
      </c>
      <c r="BN260" s="14" t="s">
        <v>5537</v>
      </c>
      <c r="BO260" s="14" t="str">
        <f>_xlfn.XLOOKUP(B260,'[4]cell downs 18042026 17h'!$B:$B,'[4]cell downs 18042026 17h'!$B:$B,"")</f>
        <v/>
      </c>
      <c r="BP260" s="14" t="str">
        <f>_xlfn.XLOOKUP(B260,'[5]Cells Huawei 19042026 15h'!$B:$B,'[5]Cells Huawei 19042026 15h'!$B:$B,"")</f>
        <v/>
      </c>
      <c r="BQ260" s="9" t="str">
        <f>_xlfn.XLOOKUP(B260,'[6]cells down 19042026 9H40'!$B:$B,'[6]cells down 19042026 9H40'!$B:$B,"")</f>
        <v/>
      </c>
      <c r="BR260" s="9" t="s">
        <v>477</v>
      </c>
      <c r="BS260" s="9" t="s">
        <v>5537</v>
      </c>
      <c r="BT260" s="108"/>
    </row>
    <row r="261" spans="1:72" s="9" customFormat="1" x14ac:dyDescent="0.35">
      <c r="A261" s="1" t="s">
        <v>1578</v>
      </c>
      <c r="B261" s="8" t="s">
        <v>1579</v>
      </c>
      <c r="C261" s="3" t="str">
        <f>_xlfn.XLOOKUP(B261,'[1]daily break down'!$D:$D,'[1]daily break down'!$E:$E,"")</f>
        <v>Douala</v>
      </c>
      <c r="D261" s="1" t="s">
        <v>5490</v>
      </c>
      <c r="E261" s="1"/>
      <c r="F261" s="3" t="s">
        <v>31</v>
      </c>
      <c r="G261" s="1" t="s">
        <v>32</v>
      </c>
      <c r="H261" s="34" t="str">
        <f>_xlfn.XLOOKUP(B261,[2]CALCULATION!$B:$B,[2]CALCULATION!$H:$H,"")</f>
        <v>ZTE</v>
      </c>
      <c r="I261" s="28">
        <v>0</v>
      </c>
      <c r="J261" s="28">
        <v>3.6075904666512577</v>
      </c>
      <c r="K261" s="28">
        <v>0.68390391315886379</v>
      </c>
      <c r="L261" s="28">
        <v>2.2293847896745515E-3</v>
      </c>
      <c r="M261" s="28">
        <v>2.7267516187117087</v>
      </c>
      <c r="N261" s="28">
        <v>0</v>
      </c>
      <c r="O261" s="28">
        <v>2.0345187239786204</v>
      </c>
      <c r="P261" s="28">
        <v>0</v>
      </c>
      <c r="Q261" s="28">
        <v>3.7865119723313723</v>
      </c>
      <c r="R261" s="28">
        <v>20.271135994612379</v>
      </c>
      <c r="S261" s="93">
        <v>5.2015649211118804</v>
      </c>
      <c r="T261" s="93">
        <f>_xlfn.XLOOKUP(B261,'[3]Nur des jours'!$B:$B,'[3]Nur des jours'!$U:$U,"")</f>
        <v>0</v>
      </c>
      <c r="U261" s="93">
        <v>0</v>
      </c>
      <c r="V261" s="93">
        <v>0</v>
      </c>
      <c r="W261" s="93">
        <v>0</v>
      </c>
      <c r="X261" s="93">
        <v>1.0850148245170976</v>
      </c>
      <c r="Y261" s="93">
        <v>0</v>
      </c>
      <c r="Z261" s="93">
        <v>0</v>
      </c>
      <c r="AA261" s="93">
        <v>6.4681943481350208</v>
      </c>
      <c r="AB261" s="93">
        <v>9.8553967520182173</v>
      </c>
      <c r="AC261" s="93">
        <f>_xlfn.XLOOKUP(B261,'[3]Nur des jours'!$B:$B,'[3]Nur des jours'!$N:$N,"")</f>
        <v>0</v>
      </c>
      <c r="AD261" s="93">
        <v>0</v>
      </c>
      <c r="AE261" s="93">
        <v>4.3537923083727845</v>
      </c>
      <c r="AF261" s="93">
        <v>0.56164445129311524</v>
      </c>
      <c r="AG261" s="93"/>
      <c r="AH261" s="93">
        <v>0.75032174481284586</v>
      </c>
      <c r="AI261" s="93">
        <v>0.28126486257488736</v>
      </c>
      <c r="AJ261" s="93">
        <v>0.53838091740873295</v>
      </c>
      <c r="AK261" s="93">
        <v>1.0152024549814282</v>
      </c>
      <c r="AL261" s="93">
        <v>0.75032174481284586</v>
      </c>
      <c r="AM261" s="49" t="s">
        <v>5559</v>
      </c>
      <c r="AN261" s="49"/>
      <c r="AO261" s="48" t="str" cm="1">
        <f t="array" ref="AO261">IFERROR(_xlfn.IFS(
AQ261="MPR ISSUE","PDH",
AQ261="BSS Hardware Issue","BSS",
AQ261="Sites strategiques, MLL, Pylone, etc.","ENVTECH",
AQ261="AKTIVCO DEFAUT GE &amp; POWER Cabinet","AKTIVCO",
AQ261="AKTIVCO Coupure ENEO &amp; Baisse de tension","AKTIVCO GRID ONLY",
AQ261="Coupure ENEO &amp; Baisse de tension","IHS GRID ONLY",
AQ261="Defaut GE &amp; POWER Cabinet","IHS",
AQ261="Sharing","Partners",
AQ261="Sites strategiques &amp; DataCenter","SST &amp; DC",
AQ261="Exclu","Exclu",
AQ261="SAT","SAT",
AQ261="SPARE-ISSUE","SPARE-ISSUE",
AQ261="Fiber CAmtel","TRANS_FO_CAMTEL",
AQ261="Fiber AOF","Fiber AOF",
AQ261="Projet OCM (HUAWEI)","TRAVAUX-HUAWEI",
AQ261="Projet OCM (NOKIA)","TRAVAUX-NOKIA",
AQ261="ACCESS-ISSUE","ACCESS-ISSUE",
AQ261="Projet OCM (ZTE, NOKIA, autres projets)","TRAVAUX OCM",
AQ261="No root CAuse","No root cause",
AQ261="ODU HS","PDH",
AQ261="IP &amp; VLAN","PDH",
AQ261="Warehouse HUAWEI","SPARE-ISSUE",
AQ261="SPARE-HS","SPARE-ISSUE",
AQ261="Power Telco","BSS",AQ261="no impacts","no impacts"
),"")</f>
        <v>No root cause</v>
      </c>
      <c r="AP261" s="48" t="str" cm="1">
        <f t="array" ref="AP261">IFERROR(_xlfn.IFS(
AQ261="MPR ISSUE","TX ISSUE",
AQ261="BSS Hardware Issue","RAN ISSUE",
AQ261="Sites strategiques, MLL, Pylone, etc.","ENVTECH",
AQ261="AKTIVCO DEFAUT GE &amp; POWER Cabinet","POWER ISSUE",
AQ261="AKTIVCO Coupure ENEO &amp; Baisse de tension","POWER ISSUE",
AQ261="Coupure ENEO &amp; Baisse de tension","POWER ISSUE",
AQ261="Defaut GE &amp; POWER Cabinet","POWER ISSUE",
AQ261="Sharing","POWER ISSUE",
AQ261="Sites strategiques &amp; DataCenter","POWER ISSUE",
AQ261="Exclu","Exclu",
AQ261="SAT","TX ISSUE",
AQ261="SPARE-ISSUE","SPARE-ISSUE",
AQ261="Fiber CAmtel","TX ISSUE",
AQ261="Fiber AOF","TX ISSUE",
AQ261="Projet OCM (HUAWEI)","TRAVAUX-HUAWEI",
AQ261="Projet OCM (NOKIA)","TRAVAUX -NOKIA",
AQ261="ACCESS-ISSUE","ACCESS-ISSUE",
AQ261="Projet OCM (ZTE, NOKIA, autres projets)","TRAVAUX OCM",
AQ261="No root CAuse","No root cause",
AQ261="ODU HS","TX ISSUE",
AQ261="IP &amp; VLAN","TX ISSUE",
AQ261="Warehouse HUAWEI","SPARE-ISSUE",
AQ261="SPARE-HS","SPARE-ISSUE",
AQ261="Power Telco","RAN ISSUE",AQ261="no impacts","no impacts"
),"")</f>
        <v>No root cause</v>
      </c>
      <c r="AQ261" s="67" t="s">
        <v>5344</v>
      </c>
      <c r="AR261" s="48" t="str" cm="1">
        <f t="array" ref="AR261">IFERROR(_xlfn.IFS(
AQ261="MPR ISSUE","ACTIVE",
AQ261="BSS Hardware Issue","ACTIVE",
AQ261="Sites strategiques, MLL, Pylone, etc.","PASSIVE",
AQ261="AKTIVCO DEFAUT GE &amp; POWER Cabinet","PASSIVE",
AQ261="AKTIVCO Coupure ENEO &amp; Baisse de tension","PASSIVE",
AQ261="Coupure ENEO &amp; Baisse de tension","PASSIVE",
AQ261="Defaut GE &amp; POWER Cabinet","PASSIVE",
AQ261="Sharing","PASSIVE",
AQ261="Sites strategiques &amp; DataCenter","PASSIVE",
AQ261="Exclu","Exclu",
AQ261="SAT","ACTIVE",
AQ261="SPARE-ISSUE","SPARE-ISSUE",
AQ261="Fiber CAmtel","ACTIVE",
AQ261="Fiber AOF","ACTIVE",
AQ261="Projet OCM (HUAWEI)","PLANNED WORKS",
AQ261="Projet OCM (NOKIA)","PLANNED WORKS",
AQ261="ACCESS-ISSUE","ACCESS-ISSUE",
AQ261="Projet OCM (ZTE, NOKIA, autres projets)","PLANNED WORKS",
AQ261="No root CAuse","No root cause",
AQ261="ODU HS","ACTIVE",
AQ261="IP &amp; VLAN","ACTIVE",
AQ261="Warehouse HUAWEI","SPARE-ISSUE",
AQ261="SPARE-HS","SPARE-ISSUE",
AQ261="Power Telco","ACTIVE", AQ261="no impacts","no impacts"
),"")</f>
        <v>No root cause</v>
      </c>
      <c r="AS261" s="92" t="s">
        <v>5537</v>
      </c>
      <c r="AT261" s="98" t="s">
        <v>1579</v>
      </c>
      <c r="AV261" s="17" t="s">
        <v>5537</v>
      </c>
      <c r="AW261" s="7" t="s">
        <v>5537</v>
      </c>
      <c r="AX261" s="6" t="s">
        <v>5537</v>
      </c>
      <c r="AY261" s="7"/>
      <c r="AZ261" s="3" t="s">
        <v>5537</v>
      </c>
      <c r="BA261" s="18" t="s">
        <v>5537</v>
      </c>
      <c r="BB261" s="18" t="s">
        <v>5537</v>
      </c>
      <c r="BC261" s="18" t="s">
        <v>5537</v>
      </c>
      <c r="BD261" s="18" t="s">
        <v>5537</v>
      </c>
      <c r="BE261" s="18" t="s">
        <v>5537</v>
      </c>
      <c r="BF261" s="18" t="s">
        <v>5537</v>
      </c>
      <c r="BG261" s="18" t="s">
        <v>5537</v>
      </c>
      <c r="BH261" s="18" t="s">
        <v>5537</v>
      </c>
      <c r="BI261" s="18" t="s">
        <v>5537</v>
      </c>
      <c r="BJ261" s="18" t="s">
        <v>5537</v>
      </c>
      <c r="BK261" s="18" t="s">
        <v>5537</v>
      </c>
      <c r="BL261" s="9" t="s">
        <v>5537</v>
      </c>
      <c r="BM261" s="14" t="s">
        <v>5537</v>
      </c>
      <c r="BN261" s="14" t="s">
        <v>5537</v>
      </c>
      <c r="BO261" s="14" t="str">
        <f>_xlfn.XLOOKUP(B261,'[4]cell downs 18042026 17h'!$B:$B,'[4]cell downs 18042026 17h'!$B:$B,"")</f>
        <v/>
      </c>
      <c r="BP261" s="14" t="str">
        <f>_xlfn.XLOOKUP(B261,'[5]Cells Huawei 19042026 15h'!$B:$B,'[5]Cells Huawei 19042026 15h'!$B:$B,"")</f>
        <v/>
      </c>
      <c r="BQ261" s="9" t="str">
        <f>_xlfn.XLOOKUP(B261,'[6]cells down 19042026 9H40'!$B:$B,'[6]cells down 19042026 9H40'!$B:$B,"")</f>
        <v/>
      </c>
      <c r="BR261" s="9" t="s">
        <v>5537</v>
      </c>
      <c r="BS261" s="9" t="s">
        <v>5537</v>
      </c>
      <c r="BT261" s="108"/>
    </row>
    <row r="262" spans="1:72" s="9" customFormat="1" x14ac:dyDescent="0.35">
      <c r="A262" s="1" t="s">
        <v>4191</v>
      </c>
      <c r="B262" s="1" t="s">
        <v>4192</v>
      </c>
      <c r="C262" s="3" t="str">
        <f>_xlfn.XLOOKUP(B262,'[1]daily break down'!$D:$D,'[1]daily break down'!$E:$E,"")</f>
        <v>Yaounde</v>
      </c>
      <c r="D262" s="1" t="s">
        <v>21</v>
      </c>
      <c r="E262" s="1" t="s">
        <v>30</v>
      </c>
      <c r="F262" s="3" t="s">
        <v>37</v>
      </c>
      <c r="G262" s="1" t="s">
        <v>38</v>
      </c>
      <c r="H262" s="34" t="str">
        <f>_xlfn.XLOOKUP(B262,[2]CALCULATION!$B:$B,[2]CALCULATION!$H:$H,"")</f>
        <v>ZTE</v>
      </c>
      <c r="I262" s="28">
        <v>0</v>
      </c>
      <c r="J262" s="28">
        <v>2.1445254870403199</v>
      </c>
      <c r="K262" s="28">
        <v>0</v>
      </c>
      <c r="L262" s="28">
        <v>0</v>
      </c>
      <c r="M262" s="28">
        <v>0</v>
      </c>
      <c r="N262" s="28">
        <v>0.98044776034220582</v>
      </c>
      <c r="O262" s="28">
        <v>0</v>
      </c>
      <c r="P262" s="28">
        <v>0</v>
      </c>
      <c r="Q262" s="28">
        <v>0</v>
      </c>
      <c r="R262" s="28">
        <v>0</v>
      </c>
      <c r="S262" s="93">
        <v>0</v>
      </c>
      <c r="T262" s="93">
        <f>_xlfn.XLOOKUP(B262,'[3]Nur des jours'!$B:$B,'[3]Nur des jours'!$U:$U,"")</f>
        <v>0.37776479384076261</v>
      </c>
      <c r="U262" s="93">
        <v>4.4413625429111985</v>
      </c>
      <c r="V262" s="93">
        <v>0</v>
      </c>
      <c r="W262" s="93">
        <v>0.37776479384076256</v>
      </c>
      <c r="X262" s="93">
        <v>0</v>
      </c>
      <c r="Y262" s="93">
        <v>1.7363875548250318</v>
      </c>
      <c r="Z262" s="93">
        <v>0</v>
      </c>
      <c r="AA262" s="93">
        <v>0</v>
      </c>
      <c r="AB262" s="93">
        <v>0.11077367142934572</v>
      </c>
      <c r="AC262" s="93">
        <f>_xlfn.XLOOKUP(B262,'[3]Nur des jours'!$B:$B,'[3]Nur des jours'!$N:$N,"")</f>
        <v>0.56339228896821969</v>
      </c>
      <c r="AD262" s="93">
        <v>0.56339228896821969</v>
      </c>
      <c r="AE262" s="93">
        <v>0.5690638438731519</v>
      </c>
      <c r="AF262" s="93">
        <v>0</v>
      </c>
      <c r="AG262" s="93"/>
      <c r="AH262" s="93">
        <v>0.73334275025468532</v>
      </c>
      <c r="AI262" s="93">
        <v>0.18122349715637726</v>
      </c>
      <c r="AJ262" s="93">
        <v>0.33798888854888226</v>
      </c>
      <c r="AK262" s="93">
        <v>1.1390418327434462</v>
      </c>
      <c r="AL262" s="93">
        <v>0.73334275025468532</v>
      </c>
      <c r="AM262" s="49" t="s">
        <v>5559</v>
      </c>
      <c r="AN262" s="49"/>
      <c r="AO262" s="48" t="str" cm="1">
        <f t="array" ref="AO262">IFERROR(_xlfn.IFS(
AQ262="MPR ISSUE","PDH",
AQ262="BSS Hardware Issue","BSS",
AQ262="Sites strategiques, MLL, Pylone, etc.","ENVTECH",
AQ262="AKTIVCO DEFAUT GE &amp; POWER Cabinet","AKTIVCO",
AQ262="AKTIVCO Coupure ENEO &amp; Baisse de tension","AKTIVCO GRID ONLY",
AQ262="Coupure ENEO &amp; Baisse de tension","IHS GRID ONLY",
AQ262="Defaut GE &amp; POWER Cabinet","IHS",
AQ262="Sharing","Partners",
AQ262="Sites strategiques &amp; DataCenter","SST &amp; DC",
AQ262="Exclu","Exclu",
AQ262="SAT","SAT",
AQ262="SPARE-ISSUE","SPARE-ISSUE",
AQ262="Fiber CAmtel","TRANS_FO_CAMTEL",
AQ262="Fiber AOF","Fiber AOF",
AQ262="Projet OCM (HUAWEI)","TRAVAUX-HUAWEI",
AQ262="Projet OCM (NOKIA)","TRAVAUX-NOKIA",
AQ262="ACCESS-ISSUE","ACCESS-ISSUE",
AQ262="Projet OCM (ZTE, NOKIA, autres projets)","TRAVAUX OCM",
AQ262="No root CAuse","No root cause",
AQ262="ODU HS","PDH",
AQ262="IP &amp; VLAN","PDH",
AQ262="Warehouse HUAWEI","SPARE-ISSUE",
AQ262="SPARE-HS","SPARE-ISSUE",
AQ262="Power Telco","BSS",AQ262="no impacts","no impacts"
),"")</f>
        <v>No root cause</v>
      </c>
      <c r="AP262" s="48" t="str" cm="1">
        <f t="array" ref="AP262">IFERROR(_xlfn.IFS(
AQ262="MPR ISSUE","TX ISSUE",
AQ262="BSS Hardware Issue","RAN ISSUE",
AQ262="Sites strategiques, MLL, Pylone, etc.","ENVTECH",
AQ262="AKTIVCO DEFAUT GE &amp; POWER Cabinet","POWER ISSUE",
AQ262="AKTIVCO Coupure ENEO &amp; Baisse de tension","POWER ISSUE",
AQ262="Coupure ENEO &amp; Baisse de tension","POWER ISSUE",
AQ262="Defaut GE &amp; POWER Cabinet","POWER ISSUE",
AQ262="Sharing","POWER ISSUE",
AQ262="Sites strategiques &amp; DataCenter","POWER ISSUE",
AQ262="Exclu","Exclu",
AQ262="SAT","TX ISSUE",
AQ262="SPARE-ISSUE","SPARE-ISSUE",
AQ262="Fiber CAmtel","TX ISSUE",
AQ262="Fiber AOF","TX ISSUE",
AQ262="Projet OCM (HUAWEI)","TRAVAUX-HUAWEI",
AQ262="Projet OCM (NOKIA)","TRAVAUX -NOKIA",
AQ262="ACCESS-ISSUE","ACCESS-ISSUE",
AQ262="Projet OCM (ZTE, NOKIA, autres projets)","TRAVAUX OCM",
AQ262="No root CAuse","No root cause",
AQ262="ODU HS","TX ISSUE",
AQ262="IP &amp; VLAN","TX ISSUE",
AQ262="Warehouse HUAWEI","SPARE-ISSUE",
AQ262="SPARE-HS","SPARE-ISSUE",
AQ262="Power Telco","RAN ISSUE",AQ262="no impacts","no impacts"
),"")</f>
        <v>No root cause</v>
      </c>
      <c r="AQ262" s="67" t="s">
        <v>5344</v>
      </c>
      <c r="AR262" s="48" t="str" cm="1">
        <f t="array" ref="AR262">IFERROR(_xlfn.IFS(
AQ262="MPR ISSUE","ACTIVE",
AQ262="BSS Hardware Issue","ACTIVE",
AQ262="Sites strategiques, MLL, Pylone, etc.","PASSIVE",
AQ262="AKTIVCO DEFAUT GE &amp; POWER Cabinet","PASSIVE",
AQ262="AKTIVCO Coupure ENEO &amp; Baisse de tension","PASSIVE",
AQ262="Coupure ENEO &amp; Baisse de tension","PASSIVE",
AQ262="Defaut GE &amp; POWER Cabinet","PASSIVE",
AQ262="Sharing","PASSIVE",
AQ262="Sites strategiques &amp; DataCenter","PASSIVE",
AQ262="Exclu","Exclu",
AQ262="SAT","ACTIVE",
AQ262="SPARE-ISSUE","SPARE-ISSUE",
AQ262="Fiber CAmtel","ACTIVE",
AQ262="Fiber AOF","ACTIVE",
AQ262="Projet OCM (HUAWEI)","PLANNED WORKS",
AQ262="Projet OCM (NOKIA)","PLANNED WORKS",
AQ262="ACCESS-ISSUE","ACCESS-ISSUE",
AQ262="Projet OCM (ZTE, NOKIA, autres projets)","PLANNED WORKS",
AQ262="No root CAuse","No root cause",
AQ262="ODU HS","ACTIVE",
AQ262="IP &amp; VLAN","ACTIVE",
AQ262="Warehouse HUAWEI","SPARE-ISSUE",
AQ262="SPARE-HS","SPARE-ISSUE",
AQ262="Power Telco","ACTIVE", AQ262="no impacts","no impacts"
),"")</f>
        <v>No root cause</v>
      </c>
      <c r="AS262" s="92" t="s">
        <v>5537</v>
      </c>
      <c r="AT262" s="98" t="s">
        <v>4192</v>
      </c>
      <c r="AV262" s="17" t="s">
        <v>5537</v>
      </c>
      <c r="AW262" s="7" t="s">
        <v>5537</v>
      </c>
      <c r="AX262" s="6" t="s">
        <v>5537</v>
      </c>
      <c r="AY262" s="7"/>
      <c r="AZ262" s="3" t="s">
        <v>5537</v>
      </c>
      <c r="BA262" s="18" t="s">
        <v>5537</v>
      </c>
      <c r="BB262" s="18" t="s">
        <v>5537</v>
      </c>
      <c r="BC262" s="18" t="s">
        <v>5537</v>
      </c>
      <c r="BD262" s="18" t="s">
        <v>5537</v>
      </c>
      <c r="BE262" s="18" t="s">
        <v>5537</v>
      </c>
      <c r="BF262" s="18" t="s">
        <v>5537</v>
      </c>
      <c r="BG262" s="18" t="s">
        <v>5537</v>
      </c>
      <c r="BH262" s="18" t="s">
        <v>5537</v>
      </c>
      <c r="BI262" s="18" t="s">
        <v>5537</v>
      </c>
      <c r="BJ262" s="18" t="s">
        <v>5537</v>
      </c>
      <c r="BK262" s="18" t="s">
        <v>5537</v>
      </c>
      <c r="BL262" s="9" t="s">
        <v>5537</v>
      </c>
      <c r="BM262" s="14" t="s">
        <v>5537</v>
      </c>
      <c r="BN262" s="14" t="s">
        <v>5537</v>
      </c>
      <c r="BO262" s="14" t="str">
        <f>_xlfn.XLOOKUP(B262,'[4]cell downs 18042026 17h'!$B:$B,'[4]cell downs 18042026 17h'!$B:$B,"")</f>
        <v/>
      </c>
      <c r="BP262" s="14" t="str">
        <f>_xlfn.XLOOKUP(B262,'[5]Cells Huawei 19042026 15h'!$B:$B,'[5]Cells Huawei 19042026 15h'!$B:$B,"")</f>
        <v/>
      </c>
      <c r="BQ262" s="9" t="str">
        <f>_xlfn.XLOOKUP(B262,'[6]cells down 19042026 9H40'!$B:$B,'[6]cells down 19042026 9H40'!$B:$B,"")</f>
        <v/>
      </c>
      <c r="BR262" s="9" t="s">
        <v>5537</v>
      </c>
      <c r="BS262" s="9" t="s">
        <v>5537</v>
      </c>
      <c r="BT262" s="108"/>
    </row>
    <row r="263" spans="1:72" s="9" customFormat="1" x14ac:dyDescent="0.35">
      <c r="A263" s="1" t="s">
        <v>456</v>
      </c>
      <c r="B263" s="1" t="s">
        <v>457</v>
      </c>
      <c r="C263" s="3" t="str">
        <f>_xlfn.XLOOKUP(B263,'[1]daily break down'!$D:$D,'[1]daily break down'!$E:$E,"")</f>
        <v>SUD-OUEST</v>
      </c>
      <c r="D263" s="1" t="s">
        <v>357</v>
      </c>
      <c r="E263" s="1" t="s">
        <v>36</v>
      </c>
      <c r="F263" s="3" t="s">
        <v>13</v>
      </c>
      <c r="G263" s="1" t="s">
        <v>63</v>
      </c>
      <c r="H263" s="32" t="str">
        <f>_xlfn.XLOOKUP(B263,[2]CALCULATION!$B:$B,[2]CALCULATION!$H:$H,"")</f>
        <v>Huawei</v>
      </c>
      <c r="I263" s="28">
        <v>1.546479640901399</v>
      </c>
      <c r="J263" s="28">
        <v>1.6580380557767107</v>
      </c>
      <c r="K263" s="28">
        <v>0.20224978811926955</v>
      </c>
      <c r="L263" s="28">
        <v>0</v>
      </c>
      <c r="M263" s="28">
        <v>0.25388233984813069</v>
      </c>
      <c r="N263" s="28">
        <v>0</v>
      </c>
      <c r="O263" s="28">
        <v>0</v>
      </c>
      <c r="P263" s="28">
        <v>0.45746975884120505</v>
      </c>
      <c r="Q263" s="28">
        <v>1.5015352435415614</v>
      </c>
      <c r="R263" s="28">
        <v>7.6244959806867491E-2</v>
      </c>
      <c r="S263" s="93">
        <v>0.12876926545159845</v>
      </c>
      <c r="T263" s="93">
        <f>_xlfn.XLOOKUP(B263,'[3]Nur des jours'!$B:$B,'[3]Nur des jours'!$U:$U,"")</f>
        <v>0</v>
      </c>
      <c r="U263" s="93">
        <v>0.78866716319524699</v>
      </c>
      <c r="V263" s="93">
        <v>8.9175391586979543E-5</v>
      </c>
      <c r="W263" s="93">
        <v>0</v>
      </c>
      <c r="X263" s="93">
        <v>0.69610310672796227</v>
      </c>
      <c r="Y263" s="93">
        <v>0.84903890329963227</v>
      </c>
      <c r="Z263" s="93">
        <v>0</v>
      </c>
      <c r="AA263" s="93">
        <v>0.13670587530283965</v>
      </c>
      <c r="AB263" s="93">
        <v>0.80819657395279543</v>
      </c>
      <c r="AC263" s="93">
        <f>_xlfn.XLOOKUP(B263,'[3]Nur des jours'!$B:$B,'[3]Nur des jours'!$N:$N,"")</f>
        <v>0.21473434294144672</v>
      </c>
      <c r="AD263" s="93">
        <v>0.21473434294144672</v>
      </c>
      <c r="AE263" s="93">
        <v>0</v>
      </c>
      <c r="AF263" s="93">
        <v>5.5556268958688253E-2</v>
      </c>
      <c r="AG263" s="93"/>
      <c r="AH263" s="93">
        <v>0.71964541010692484</v>
      </c>
      <c r="AI263" s="93">
        <v>5.0395369471122144</v>
      </c>
      <c r="AJ263" s="93">
        <v>0</v>
      </c>
      <c r="AK263" s="93">
        <v>0</v>
      </c>
      <c r="AL263" s="93">
        <v>0.71964541010692484</v>
      </c>
      <c r="AM263" s="49" t="s">
        <v>5559</v>
      </c>
      <c r="AN263" s="49"/>
      <c r="AO263" s="48" t="str" cm="1">
        <f t="array" ref="AO263">IFERROR(_xlfn.IFS(
AQ263="MPR ISSUE","PDH",
AQ263="BSS Hardware Issue","BSS",
AQ263="Sites strategiques, MLL, Pylone, etc.","ENVTECH",
AQ263="AKTIVCO DEFAUT GE &amp; POWER Cabinet","AKTIVCO",
AQ263="AKTIVCO Coupure ENEO &amp; Baisse de tension","AKTIVCO GRID ONLY",
AQ263="Coupure ENEO &amp; Baisse de tension","IHS GRID ONLY",
AQ263="Defaut GE &amp; POWER Cabinet","IHS",
AQ263="Sharing","Partners",
AQ263="Sites strategiques &amp; DataCenter","SST &amp; DC",
AQ263="Exclu","Exclu",
AQ263="SAT","SAT",
AQ263="SPARE-ISSUE","SPARE-ISSUE",
AQ263="Fiber CAmtel","TRANS_FO_CAMTEL",
AQ263="Fiber AOF","Fiber AOF",
AQ263="Projet OCM (HUAWEI)","TRAVAUX-HUAWEI",
AQ263="Projet OCM (NOKIA)","TRAVAUX-NOKIA",
AQ263="ACCESS-ISSUE","ACCESS-ISSUE",
AQ263="Projet OCM (ZTE, NOKIA, autres projets)","TRAVAUX OCM",
AQ263="No root CAuse","No root cause",
AQ263="ODU HS","PDH",
AQ263="IP &amp; VLAN","PDH",
AQ263="Warehouse HUAWEI","SPARE-ISSUE",
AQ263="SPARE-HS","SPARE-ISSUE",
AQ263="Power Telco","BSS",AQ263="no impacts","no impacts"
),"")</f>
        <v>AKTIVCO</v>
      </c>
      <c r="AP263" s="48" t="str" cm="1">
        <f t="array" ref="AP263">IFERROR(_xlfn.IFS(
AQ263="MPR ISSUE","TX ISSUE",
AQ263="BSS Hardware Issue","RAN ISSUE",
AQ263="Sites strategiques, MLL, Pylone, etc.","ENVTECH",
AQ263="AKTIVCO DEFAUT GE &amp; POWER Cabinet","POWER ISSUE",
AQ263="AKTIVCO Coupure ENEO &amp; Baisse de tension","POWER ISSUE",
AQ263="Coupure ENEO &amp; Baisse de tension","POWER ISSUE",
AQ263="Defaut GE &amp; POWER Cabinet","POWER ISSUE",
AQ263="Sharing","POWER ISSUE",
AQ263="Sites strategiques &amp; DataCenter","POWER ISSUE",
AQ263="Exclu","Exclu",
AQ263="SAT","TX ISSUE",
AQ263="SPARE-ISSUE","SPARE-ISSUE",
AQ263="Fiber CAmtel","TX ISSUE",
AQ263="Fiber AOF","TX ISSUE",
AQ263="Projet OCM (HUAWEI)","TRAVAUX-HUAWEI",
AQ263="Projet OCM (NOKIA)","TRAVAUX -NOKIA",
AQ263="ACCESS-ISSUE","ACCESS-ISSUE",
AQ263="Projet OCM (ZTE, NOKIA, autres projets)","TRAVAUX OCM",
AQ263="No root CAuse","No root cause",
AQ263="ODU HS","TX ISSUE",
AQ263="IP &amp; VLAN","TX ISSUE",
AQ263="Warehouse HUAWEI","SPARE-ISSUE",
AQ263="SPARE-HS","SPARE-ISSUE",
AQ263="Power Telco","RAN ISSUE",AQ263="no impacts","no impacts"
),"")</f>
        <v>POWER ISSUE</v>
      </c>
      <c r="AQ263" s="67" t="s">
        <v>5325</v>
      </c>
      <c r="AR263" s="48" t="str" cm="1">
        <f t="array" ref="AR263">IFERROR(_xlfn.IFS(
AQ263="MPR ISSUE","ACTIVE",
AQ263="BSS Hardware Issue","ACTIVE",
AQ263="Sites strategiques, MLL, Pylone, etc.","PASSIVE",
AQ263="AKTIVCO DEFAUT GE &amp; POWER Cabinet","PASSIVE",
AQ263="AKTIVCO Coupure ENEO &amp; Baisse de tension","PASSIVE",
AQ263="Coupure ENEO &amp; Baisse de tension","PASSIVE",
AQ263="Defaut GE &amp; POWER Cabinet","PASSIVE",
AQ263="Sharing","PASSIVE",
AQ263="Sites strategiques &amp; DataCenter","PASSIVE",
AQ263="Exclu","Exclu",
AQ263="SAT","ACTIVE",
AQ263="SPARE-ISSUE","SPARE-ISSUE",
AQ263="Fiber CAmtel","ACTIVE",
AQ263="Fiber AOF","ACTIVE",
AQ263="Projet OCM (HUAWEI)","PLANNED WORKS",
AQ263="Projet OCM (NOKIA)","PLANNED WORKS",
AQ263="ACCESS-ISSUE","ACCESS-ISSUE",
AQ263="Projet OCM (ZTE, NOKIA, autres projets)","PLANNED WORKS",
AQ263="No root CAuse","No root cause",
AQ263="ODU HS","ACTIVE",
AQ263="IP &amp; VLAN","ACTIVE",
AQ263="Warehouse HUAWEI","SPARE-ISSUE",
AQ263="SPARE-HS","SPARE-ISSUE",
AQ263="Power Telco","ACTIVE", AQ263="no impacts","no impacts"
),"")</f>
        <v>PASSIVE</v>
      </c>
      <c r="AS263" s="92" t="s">
        <v>5734</v>
      </c>
      <c r="AT263" s="98" t="s">
        <v>457</v>
      </c>
      <c r="AV263" s="17" t="s">
        <v>5537</v>
      </c>
      <c r="AW263" s="7" t="s">
        <v>5537</v>
      </c>
      <c r="AX263" s="6" t="s">
        <v>5537</v>
      </c>
      <c r="AY263" s="7"/>
      <c r="AZ263" s="3" t="s">
        <v>5537</v>
      </c>
      <c r="BA263" s="18" t="s">
        <v>5537</v>
      </c>
      <c r="BB263" s="18" t="s">
        <v>5537</v>
      </c>
      <c r="BC263" s="18" t="s">
        <v>5537</v>
      </c>
      <c r="BD263" s="18" t="s">
        <v>5537</v>
      </c>
      <c r="BE263" s="18" t="s">
        <v>5537</v>
      </c>
      <c r="BF263" s="18" t="s">
        <v>5537</v>
      </c>
      <c r="BG263" s="18" t="s">
        <v>5537</v>
      </c>
      <c r="BH263" s="18" t="s">
        <v>5537</v>
      </c>
      <c r="BI263" s="18" t="s">
        <v>5537</v>
      </c>
      <c r="BJ263" s="18" t="s">
        <v>5653</v>
      </c>
      <c r="BK263" s="18" t="s">
        <v>5537</v>
      </c>
      <c r="BL263" s="9" t="s">
        <v>6239</v>
      </c>
      <c r="BM263" s="14" t="s">
        <v>5537</v>
      </c>
      <c r="BN263" s="14" t="s">
        <v>5537</v>
      </c>
      <c r="BO263" s="14" t="str">
        <f>_xlfn.XLOOKUP(B263,'[4]cell downs 18042026 17h'!$B:$B,'[4]cell downs 18042026 17h'!$B:$B,"")</f>
        <v/>
      </c>
      <c r="BP263" s="14" t="str">
        <f>_xlfn.XLOOKUP(B263,'[5]Cells Huawei 19042026 15h'!$B:$B,'[5]Cells Huawei 19042026 15h'!$B:$B,"")</f>
        <v/>
      </c>
      <c r="BQ263" s="9" t="str">
        <f>_xlfn.XLOOKUP(B263,'[6]cells down 19042026 9H40'!$B:$B,'[6]cells down 19042026 9H40'!$B:$B,"")</f>
        <v/>
      </c>
      <c r="BR263" s="9" t="s">
        <v>5537</v>
      </c>
      <c r="BS263" s="9" t="s">
        <v>12</v>
      </c>
      <c r="BT263" s="108"/>
    </row>
    <row r="264" spans="1:72" s="9" customFormat="1" ht="32.5" customHeight="1" x14ac:dyDescent="0.35">
      <c r="A264" s="1" t="s">
        <v>1337</v>
      </c>
      <c r="B264" s="8" t="s">
        <v>1338</v>
      </c>
      <c r="C264" s="3" t="str">
        <f>_xlfn.XLOOKUP(B264,'[1]daily break down'!$D:$D,'[1]daily break down'!$E:$E,"")</f>
        <v>OUEST</v>
      </c>
      <c r="D264" s="1" t="s">
        <v>11</v>
      </c>
      <c r="E264" s="1" t="s">
        <v>12</v>
      </c>
      <c r="F264" s="3" t="s">
        <v>102</v>
      </c>
      <c r="G264" s="1" t="s">
        <v>1339</v>
      </c>
      <c r="H264" s="33" t="str">
        <f>_xlfn.XLOOKUP(B264,[2]CALCULATION!$B:$B,[2]CALCULATION!$H:$H,"")</f>
        <v>NOKIA</v>
      </c>
      <c r="I264" s="28">
        <v>0</v>
      </c>
      <c r="J264" s="28">
        <v>0</v>
      </c>
      <c r="K264" s="28">
        <v>0</v>
      </c>
      <c r="L264" s="28">
        <v>0</v>
      </c>
      <c r="M264" s="28">
        <v>6.5989789774327555E-4</v>
      </c>
      <c r="N264" s="28">
        <v>1.0577180016607828</v>
      </c>
      <c r="O264" s="28">
        <v>2.4969109644359369E-4</v>
      </c>
      <c r="P264" s="28">
        <v>2.3185601812623967E-4</v>
      </c>
      <c r="Q264" s="28">
        <v>2.8536125307841763E-4</v>
      </c>
      <c r="R264" s="28">
        <v>2.8536125307859132E-4</v>
      </c>
      <c r="S264" s="93">
        <v>0.58057495646188817</v>
      </c>
      <c r="T264" s="93">
        <f>_xlfn.XLOOKUP(B264,'[3]Nur des jours'!$B:$B,'[3]Nur des jours'!$U:$U,"")</f>
        <v>2.3185601812612388E-4</v>
      </c>
      <c r="U264" s="93">
        <v>0.5802077956583509</v>
      </c>
      <c r="V264" s="93">
        <v>2.3185601812606598E-4</v>
      </c>
      <c r="W264" s="93">
        <v>2.3185601812606598E-4</v>
      </c>
      <c r="X264" s="93">
        <v>2.3185601812623967E-4</v>
      </c>
      <c r="Y264" s="93">
        <v>2.3185601812606598E-4</v>
      </c>
      <c r="Z264" s="93">
        <v>1.1990344802002095</v>
      </c>
      <c r="AA264" s="93">
        <v>2.4969109644365164E-4</v>
      </c>
      <c r="AB264" s="93">
        <v>3.2103140971312578E-4</v>
      </c>
      <c r="AC264" s="93">
        <f>_xlfn.XLOOKUP(B264,'[3]Nur des jours'!$B:$B,'[3]Nur des jours'!$N:$N,"")</f>
        <v>2.4969109644353585E-4</v>
      </c>
      <c r="AD264" s="93">
        <v>2.4969109644353585E-4</v>
      </c>
      <c r="AE264" s="93">
        <v>9.3812511949502349E-3</v>
      </c>
      <c r="AF264" s="93">
        <v>2.3185601812606598E-4</v>
      </c>
      <c r="AG264" s="93"/>
      <c r="AH264" s="93">
        <v>0.71411653582853207</v>
      </c>
      <c r="AI264" s="93">
        <v>1.6681054638322363</v>
      </c>
      <c r="AJ264" s="93">
        <v>0</v>
      </c>
      <c r="AK264" s="93">
        <v>0.91260147920510781</v>
      </c>
      <c r="AL264" s="93">
        <v>0.71411653582853207</v>
      </c>
      <c r="AM264" s="49" t="s">
        <v>5559</v>
      </c>
      <c r="AN264" s="49"/>
      <c r="AO264" s="48" t="str" cm="1">
        <f t="array" ref="AO264">IFERROR(_xlfn.IFS(
AQ264="MPR ISSUE","PDH",
AQ264="BSS Hardware Issue","BSS",
AQ264="Sites strategiques, MLL, Pylone, etc.","ENVTECH",
AQ264="AKTIVCO DEFAUT GE &amp; POWER Cabinet","AKTIVCO",
AQ264="AKTIVCO Coupure ENEO &amp; Baisse de tension","AKTIVCO GRID ONLY",
AQ264="Coupure ENEO &amp; Baisse de tension","IHS GRID ONLY",
AQ264="Defaut GE &amp; POWER Cabinet","IHS",
AQ264="Sharing","Partners",
AQ264="Sites strategiques &amp; DataCenter","SST &amp; DC",
AQ264="Exclu","Exclu",
AQ264="SAT","SAT",
AQ264="SPARE-ISSUE","SPARE-ISSUE",
AQ264="Fiber CAmtel","TRANS_FO_CAMTEL",
AQ264="Fiber AOF","Fiber AOF",
AQ264="Projet OCM (HUAWEI)","TRAVAUX-HUAWEI",
AQ264="Projet OCM (NOKIA)","TRAVAUX-NOKIA",
AQ264="ACCESS-ISSUE","ACCESS-ISSUE",
AQ264="Projet OCM (ZTE, NOKIA, autres projets)","TRAVAUX OCM",
AQ264="No root CAuse","No root cause",
AQ264="ODU HS","PDH",
AQ264="IP &amp; VLAN","PDH",
AQ264="Warehouse HUAWEI","SPARE-ISSUE",
AQ264="SPARE-HS","SPARE-ISSUE",
AQ264="Power Telco","BSS",AQ264="no impacts","no impacts"
),"")</f>
        <v>IHS</v>
      </c>
      <c r="AP264" s="48" t="str" cm="1">
        <f t="array" ref="AP264">IFERROR(_xlfn.IFS(
AQ264="MPR ISSUE","TX ISSUE",
AQ264="BSS Hardware Issue","RAN ISSUE",
AQ264="Sites strategiques, MLL, Pylone, etc.","ENVTECH",
AQ264="AKTIVCO DEFAUT GE &amp; POWER Cabinet","POWER ISSUE",
AQ264="AKTIVCO Coupure ENEO &amp; Baisse de tension","POWER ISSUE",
AQ264="Coupure ENEO &amp; Baisse de tension","POWER ISSUE",
AQ264="Defaut GE &amp; POWER Cabinet","POWER ISSUE",
AQ264="Sharing","POWER ISSUE",
AQ264="Sites strategiques &amp; DataCenter","POWER ISSUE",
AQ264="Exclu","Exclu",
AQ264="SAT","TX ISSUE",
AQ264="SPARE-ISSUE","SPARE-ISSUE",
AQ264="Fiber CAmtel","TX ISSUE",
AQ264="Fiber AOF","TX ISSUE",
AQ264="Projet OCM (HUAWEI)","TRAVAUX-HUAWEI",
AQ264="Projet OCM (NOKIA)","TRAVAUX -NOKIA",
AQ264="ACCESS-ISSUE","ACCESS-ISSUE",
AQ264="Projet OCM (ZTE, NOKIA, autres projets)","TRAVAUX OCM",
AQ264="No root CAuse","No root cause",
AQ264="ODU HS","TX ISSUE",
AQ264="IP &amp; VLAN","TX ISSUE",
AQ264="Warehouse HUAWEI","SPARE-ISSUE",
AQ264="SPARE-HS","SPARE-ISSUE",
AQ264="Power Telco","RAN ISSUE",AQ264="no impacts","no impacts"
),"")</f>
        <v>POWER ISSUE</v>
      </c>
      <c r="AQ264" s="67" t="s">
        <v>5330</v>
      </c>
      <c r="AR264" s="48" t="str" cm="1">
        <f t="array" ref="AR264">IFERROR(_xlfn.IFS(
AQ264="MPR ISSUE","ACTIVE",
AQ264="BSS Hardware Issue","ACTIVE",
AQ264="Sites strategiques, MLL, Pylone, etc.","PASSIVE",
AQ264="AKTIVCO DEFAUT GE &amp; POWER Cabinet","PASSIVE",
AQ264="AKTIVCO Coupure ENEO &amp; Baisse de tension","PASSIVE",
AQ264="Coupure ENEO &amp; Baisse de tension","PASSIVE",
AQ264="Defaut GE &amp; POWER Cabinet","PASSIVE",
AQ264="Sharing","PASSIVE",
AQ264="Sites strategiques &amp; DataCenter","PASSIVE",
AQ264="Exclu","Exclu",
AQ264="SAT","ACTIVE",
AQ264="SPARE-ISSUE","SPARE-ISSUE",
AQ264="Fiber CAmtel","ACTIVE",
AQ264="Fiber AOF","ACTIVE",
AQ264="Projet OCM (HUAWEI)","PLANNED WORKS",
AQ264="Projet OCM (NOKIA)","PLANNED WORKS",
AQ264="ACCESS-ISSUE","ACCESS-ISSUE",
AQ264="Projet OCM (ZTE, NOKIA, autres projets)","PLANNED WORKS",
AQ264="No root CAuse","No root cause",
AQ264="ODU HS","ACTIVE",
AQ264="IP &amp; VLAN","ACTIVE",
AQ264="Warehouse HUAWEI","SPARE-ISSUE",
AQ264="SPARE-HS","SPARE-ISSUE",
AQ264="Power Telco","ACTIVE", AQ264="no impacts","no impacts"
),"")</f>
        <v>PASSIVE</v>
      </c>
      <c r="AS264" s="92" t="s">
        <v>5770</v>
      </c>
      <c r="AT264" s="98" t="s">
        <v>1338</v>
      </c>
      <c r="AV264" s="17" t="s">
        <v>5537</v>
      </c>
      <c r="AW264" s="7" t="s">
        <v>5537</v>
      </c>
      <c r="AX264" s="6" t="s">
        <v>5537</v>
      </c>
      <c r="AY264" s="7"/>
      <c r="AZ264" s="3" t="s">
        <v>5537</v>
      </c>
      <c r="BA264" s="18" t="s">
        <v>5537</v>
      </c>
      <c r="BB264" s="18" t="s">
        <v>5537</v>
      </c>
      <c r="BC264" s="18" t="s">
        <v>5537</v>
      </c>
      <c r="BD264" s="18" t="s">
        <v>5537</v>
      </c>
      <c r="BE264" s="18" t="s">
        <v>5537</v>
      </c>
      <c r="BF264" s="18" t="s">
        <v>5537</v>
      </c>
      <c r="BG264" s="18" t="s">
        <v>5537</v>
      </c>
      <c r="BH264" s="18" t="s">
        <v>5537</v>
      </c>
      <c r="BI264" s="18" t="s">
        <v>5537</v>
      </c>
      <c r="BJ264" s="18" t="s">
        <v>5537</v>
      </c>
      <c r="BK264" s="18" t="s">
        <v>5537</v>
      </c>
      <c r="BL264" s="9" t="s">
        <v>5770</v>
      </c>
      <c r="BM264" s="14" t="s">
        <v>5537</v>
      </c>
      <c r="BN264" s="14" t="s">
        <v>5537</v>
      </c>
      <c r="BO264" s="14" t="str">
        <f>_xlfn.XLOOKUP(B264,'[4]cell downs 18042026 17h'!$B:$B,'[4]cell downs 18042026 17h'!$B:$B,"")</f>
        <v/>
      </c>
      <c r="BP264" s="14" t="str">
        <f>_xlfn.XLOOKUP(B264,'[5]Cells Huawei 19042026 15h'!$B:$B,'[5]Cells Huawei 19042026 15h'!$B:$B,"")</f>
        <v/>
      </c>
      <c r="BQ264" s="9" t="str">
        <f>_xlfn.XLOOKUP(B264,'[6]cells down 19042026 9H40'!$B:$B,'[6]cells down 19042026 9H40'!$B:$B,"")</f>
        <v/>
      </c>
      <c r="BR264" s="9" t="s">
        <v>1338</v>
      </c>
      <c r="BS264" s="9" t="s">
        <v>5537</v>
      </c>
      <c r="BT264" s="108"/>
    </row>
    <row r="265" spans="1:72" s="9" customFormat="1" x14ac:dyDescent="0.35">
      <c r="A265" s="1" t="s">
        <v>246</v>
      </c>
      <c r="B265" s="1" t="s">
        <v>247</v>
      </c>
      <c r="C265" s="3" t="str">
        <f>_xlfn.XLOOKUP(B265,'[1]daily break down'!$D:$D,'[1]daily break down'!$E:$E,"")</f>
        <v>Douala</v>
      </c>
      <c r="D265" s="1" t="s">
        <v>21</v>
      </c>
      <c r="E265" s="1" t="s">
        <v>30</v>
      </c>
      <c r="F265" s="3" t="s">
        <v>31</v>
      </c>
      <c r="G265" s="1" t="s">
        <v>32</v>
      </c>
      <c r="H265" s="34" t="str">
        <f>_xlfn.XLOOKUP(B265,[2]CALCULATION!$B:$B,[2]CALCULATION!$H:$H,"")</f>
        <v>ZTE</v>
      </c>
      <c r="I265" s="28">
        <v>1.0377697020543175</v>
      </c>
      <c r="J265" s="28">
        <v>8.9529596242363017</v>
      </c>
      <c r="K265" s="28">
        <v>0</v>
      </c>
      <c r="L265" s="28">
        <v>5.4473679704822331</v>
      </c>
      <c r="M265" s="28">
        <v>3.4907350335156804</v>
      </c>
      <c r="N265" s="28">
        <v>0</v>
      </c>
      <c r="O265" s="28">
        <v>9.7081325103514811</v>
      </c>
      <c r="P265" s="28">
        <v>12.986844132829956</v>
      </c>
      <c r="Q265" s="28">
        <v>27.554232906147533</v>
      </c>
      <c r="R265" s="28">
        <v>24.226778014627619</v>
      </c>
      <c r="S265" s="93">
        <v>2.8934560957444067</v>
      </c>
      <c r="T265" s="93">
        <f>_xlfn.XLOOKUP(B265,'[3]Nur des jours'!$B:$B,'[3]Nur des jours'!$U:$U,"")</f>
        <v>0</v>
      </c>
      <c r="U265" s="93">
        <v>0</v>
      </c>
      <c r="V265" s="93">
        <v>0.99594644340002392</v>
      </c>
      <c r="W265" s="93">
        <v>0</v>
      </c>
      <c r="X265" s="93">
        <v>3.1758210556654198</v>
      </c>
      <c r="Y265" s="93">
        <v>2.4541067764736899E-2</v>
      </c>
      <c r="Z265" s="93">
        <v>3.9472773682843783</v>
      </c>
      <c r="AA265" s="93">
        <v>1.4337084407005043</v>
      </c>
      <c r="AB265" s="93">
        <v>0</v>
      </c>
      <c r="AC265" s="93">
        <f>_xlfn.XLOOKUP(B265,'[3]Nur des jours'!$B:$B,'[3]Nur des jours'!$N:$N,"")</f>
        <v>2.1584190130495671</v>
      </c>
      <c r="AD265" s="93">
        <v>2.1584190130495671</v>
      </c>
      <c r="AE265" s="93">
        <v>0</v>
      </c>
      <c r="AF265" s="93">
        <v>0</v>
      </c>
      <c r="AG265" s="93"/>
      <c r="AH265" s="93">
        <v>0.69349918529362209</v>
      </c>
      <c r="AI265" s="93">
        <v>0.35919970904323983</v>
      </c>
      <c r="AJ265" s="93">
        <v>0.45901037363444552</v>
      </c>
      <c r="AK265" s="93">
        <v>0.93599450168210707</v>
      </c>
      <c r="AL265" s="93">
        <v>0.69349918529362209</v>
      </c>
      <c r="AM265" s="49" t="s">
        <v>5559</v>
      </c>
      <c r="AN265" s="49"/>
      <c r="AO265" s="48" t="str" cm="1">
        <f t="array" ref="AO265">IFERROR(_xlfn.IFS(
AQ265="MPR ISSUE","PDH",
AQ265="BSS Hardware Issue","BSS",
AQ265="Sites strategiques, MLL, Pylone, etc.","ENVTECH",
AQ265="AKTIVCO DEFAUT GE &amp; POWER Cabinet","AKTIVCO",
AQ265="AKTIVCO Coupure ENEO &amp; Baisse de tension","AKTIVCO GRID ONLY",
AQ265="Coupure ENEO &amp; Baisse de tension","IHS GRID ONLY",
AQ265="Defaut GE &amp; POWER Cabinet","IHS",
AQ265="Sharing","Partners",
AQ265="Sites strategiques &amp; DataCenter","SST &amp; DC",
AQ265="Exclu","Exclu",
AQ265="SAT","SAT",
AQ265="SPARE-ISSUE","SPARE-ISSUE",
AQ265="Fiber CAmtel","TRANS_FO_CAMTEL",
AQ265="Fiber AOF","Fiber AOF",
AQ265="Projet OCM (HUAWEI)","TRAVAUX-HUAWEI",
AQ265="Projet OCM (NOKIA)","TRAVAUX-NOKIA",
AQ265="ACCESS-ISSUE","ACCESS-ISSUE",
AQ265="Projet OCM (ZTE, NOKIA, autres projets)","TRAVAUX OCM",
AQ265="No root CAuse","No root cause",
AQ265="ODU HS","PDH",
AQ265="IP &amp; VLAN","PDH",
AQ265="Warehouse HUAWEI","SPARE-ISSUE",
AQ265="SPARE-HS","SPARE-ISSUE",
AQ265="Power Telco","BSS",AQ265="no impacts","no impacts"
),"")</f>
        <v>No root cause</v>
      </c>
      <c r="AP265" s="48" t="str" cm="1">
        <f t="array" ref="AP265">IFERROR(_xlfn.IFS(
AQ265="MPR ISSUE","TX ISSUE",
AQ265="BSS Hardware Issue","RAN ISSUE",
AQ265="Sites strategiques, MLL, Pylone, etc.","ENVTECH",
AQ265="AKTIVCO DEFAUT GE &amp; POWER Cabinet","POWER ISSUE",
AQ265="AKTIVCO Coupure ENEO &amp; Baisse de tension","POWER ISSUE",
AQ265="Coupure ENEO &amp; Baisse de tension","POWER ISSUE",
AQ265="Defaut GE &amp; POWER Cabinet","POWER ISSUE",
AQ265="Sharing","POWER ISSUE",
AQ265="Sites strategiques &amp; DataCenter","POWER ISSUE",
AQ265="Exclu","Exclu",
AQ265="SAT","TX ISSUE",
AQ265="SPARE-ISSUE","SPARE-ISSUE",
AQ265="Fiber CAmtel","TX ISSUE",
AQ265="Fiber AOF","TX ISSUE",
AQ265="Projet OCM (HUAWEI)","TRAVAUX-HUAWEI",
AQ265="Projet OCM (NOKIA)","TRAVAUX -NOKIA",
AQ265="ACCESS-ISSUE","ACCESS-ISSUE",
AQ265="Projet OCM (ZTE, NOKIA, autres projets)","TRAVAUX OCM",
AQ265="No root CAuse","No root cause",
AQ265="ODU HS","TX ISSUE",
AQ265="IP &amp; VLAN","TX ISSUE",
AQ265="Warehouse HUAWEI","SPARE-ISSUE",
AQ265="SPARE-HS","SPARE-ISSUE",
AQ265="Power Telco","RAN ISSUE",AQ265="no impacts","no impacts"
),"")</f>
        <v>No root cause</v>
      </c>
      <c r="AQ265" s="67" t="s">
        <v>5344</v>
      </c>
      <c r="AR265" s="48" t="str" cm="1">
        <f t="array" ref="AR265">IFERROR(_xlfn.IFS(
AQ265="MPR ISSUE","ACTIVE",
AQ265="BSS Hardware Issue","ACTIVE",
AQ265="Sites strategiques, MLL, Pylone, etc.","PASSIVE",
AQ265="AKTIVCO DEFAUT GE &amp; POWER Cabinet","PASSIVE",
AQ265="AKTIVCO Coupure ENEO &amp; Baisse de tension","PASSIVE",
AQ265="Coupure ENEO &amp; Baisse de tension","PASSIVE",
AQ265="Defaut GE &amp; POWER Cabinet","PASSIVE",
AQ265="Sharing","PASSIVE",
AQ265="Sites strategiques &amp; DataCenter","PASSIVE",
AQ265="Exclu","Exclu",
AQ265="SAT","ACTIVE",
AQ265="SPARE-ISSUE","SPARE-ISSUE",
AQ265="Fiber CAmtel","ACTIVE",
AQ265="Fiber AOF","ACTIVE",
AQ265="Projet OCM (HUAWEI)","PLANNED WORKS",
AQ265="Projet OCM (NOKIA)","PLANNED WORKS",
AQ265="ACCESS-ISSUE","ACCESS-ISSUE",
AQ265="Projet OCM (ZTE, NOKIA, autres projets)","PLANNED WORKS",
AQ265="No root CAuse","No root cause",
AQ265="ODU HS","ACTIVE",
AQ265="IP &amp; VLAN","ACTIVE",
AQ265="Warehouse HUAWEI","SPARE-ISSUE",
AQ265="SPARE-HS","SPARE-ISSUE",
AQ265="Power Telco","ACTIVE", AQ265="no impacts","no impacts"
),"")</f>
        <v>No root cause</v>
      </c>
      <c r="AS265" s="92" t="s">
        <v>5537</v>
      </c>
      <c r="AT265" s="98" t="s">
        <v>247</v>
      </c>
      <c r="AV265" s="17" t="s">
        <v>5537</v>
      </c>
      <c r="AW265" s="7" t="s">
        <v>5537</v>
      </c>
      <c r="AX265" s="6" t="s">
        <v>5537</v>
      </c>
      <c r="AY265" s="7"/>
      <c r="AZ265" s="3" t="s">
        <v>5537</v>
      </c>
      <c r="BA265" s="18" t="s">
        <v>5537</v>
      </c>
      <c r="BB265" s="18" t="s">
        <v>5537</v>
      </c>
      <c r="BC265" s="18" t="s">
        <v>5537</v>
      </c>
      <c r="BD265" s="18" t="s">
        <v>5537</v>
      </c>
      <c r="BE265" s="18" t="s">
        <v>5537</v>
      </c>
      <c r="BF265" s="18" t="s">
        <v>5537</v>
      </c>
      <c r="BG265" s="18" t="s">
        <v>5537</v>
      </c>
      <c r="BH265" s="18" t="s">
        <v>5537</v>
      </c>
      <c r="BI265" s="18" t="s">
        <v>5537</v>
      </c>
      <c r="BJ265" s="18" t="s">
        <v>5537</v>
      </c>
      <c r="BK265" s="18" t="s">
        <v>5537</v>
      </c>
      <c r="BL265" s="9" t="s">
        <v>5537</v>
      </c>
      <c r="BM265" s="14" t="s">
        <v>5537</v>
      </c>
      <c r="BN265" s="14" t="s">
        <v>5537</v>
      </c>
      <c r="BO265" s="14" t="str">
        <f>_xlfn.XLOOKUP(B265,'[4]cell downs 18042026 17h'!$B:$B,'[4]cell downs 18042026 17h'!$B:$B,"")</f>
        <v/>
      </c>
      <c r="BP265" s="14" t="str">
        <f>_xlfn.XLOOKUP(B265,'[5]Cells Huawei 19042026 15h'!$B:$B,'[5]Cells Huawei 19042026 15h'!$B:$B,"")</f>
        <v/>
      </c>
      <c r="BQ265" s="9" t="str">
        <f>_xlfn.XLOOKUP(B265,'[6]cells down 19042026 9H40'!$B:$B,'[6]cells down 19042026 9H40'!$B:$B,"")</f>
        <v>LIT_728</v>
      </c>
      <c r="BR265" s="9" t="s">
        <v>5537</v>
      </c>
      <c r="BS265" s="9" t="s">
        <v>12</v>
      </c>
      <c r="BT265" s="108"/>
    </row>
    <row r="266" spans="1:72" s="9" customFormat="1" x14ac:dyDescent="0.35">
      <c r="A266" s="1" t="s">
        <v>5180</v>
      </c>
      <c r="B266" s="8" t="s">
        <v>5181</v>
      </c>
      <c r="C266" s="3" t="str">
        <f>_xlfn.XLOOKUP(B266,'[1]daily break down'!$D:$D,'[1]daily break down'!$E:$E,"")</f>
        <v>SUD-OUEST</v>
      </c>
      <c r="D266" s="1" t="s">
        <v>11</v>
      </c>
      <c r="E266" s="1" t="s">
        <v>12</v>
      </c>
      <c r="F266" s="3" t="s">
        <v>13</v>
      </c>
      <c r="G266" s="1" t="s">
        <v>63</v>
      </c>
      <c r="H266" s="32" t="str">
        <f>_xlfn.XLOOKUP(B266,[2]CALCULATION!$B:$B,[2]CALCULATION!$H:$H,"")</f>
        <v>Huawei</v>
      </c>
      <c r="I266" s="28">
        <v>0</v>
      </c>
      <c r="J266" s="28">
        <v>0</v>
      </c>
      <c r="K266" s="28">
        <v>0</v>
      </c>
      <c r="L266" s="28">
        <v>0</v>
      </c>
      <c r="M266" s="28">
        <v>0</v>
      </c>
      <c r="N266" s="28">
        <v>0</v>
      </c>
      <c r="O266" s="28">
        <v>0</v>
      </c>
      <c r="P266" s="28">
        <v>0.10950738086881087</v>
      </c>
      <c r="Q266" s="28">
        <v>0</v>
      </c>
      <c r="R266" s="28">
        <v>0</v>
      </c>
      <c r="S266" s="93">
        <v>0</v>
      </c>
      <c r="T266" s="93">
        <f>_xlfn.XLOOKUP(B266,'[3]Nur des jours'!$B:$B,'[3]Nur des jours'!$U:$U,"")</f>
        <v>0</v>
      </c>
      <c r="U266" s="93">
        <v>0</v>
      </c>
      <c r="V266" s="93">
        <v>0</v>
      </c>
      <c r="W266" s="93">
        <v>0</v>
      </c>
      <c r="X266" s="93">
        <v>0</v>
      </c>
      <c r="Y266" s="93">
        <v>0</v>
      </c>
      <c r="Z266" s="93">
        <v>0</v>
      </c>
      <c r="AA266" s="93">
        <v>0</v>
      </c>
      <c r="AB266" s="93">
        <v>0</v>
      </c>
      <c r="AC266" s="93">
        <f>_xlfn.XLOOKUP(B266,'[3]Nur des jours'!$B:$B,'[3]Nur des jours'!$N:$N,"")</f>
        <v>0</v>
      </c>
      <c r="AD266" s="93">
        <v>0</v>
      </c>
      <c r="AE266" s="93">
        <v>0</v>
      </c>
      <c r="AF266" s="93">
        <v>0.48948372442093074</v>
      </c>
      <c r="AG266" s="93"/>
      <c r="AH266" s="93">
        <v>0.69012835549163465</v>
      </c>
      <c r="AI266" s="93">
        <v>1.1446680575039268</v>
      </c>
      <c r="AJ266" s="93">
        <v>0.97699082999275766</v>
      </c>
      <c r="AK266" s="93">
        <v>0.38099162338273496</v>
      </c>
      <c r="AL266" s="93">
        <v>0.69012835549163465</v>
      </c>
      <c r="AM266" s="49" t="s">
        <v>5559</v>
      </c>
      <c r="AN266" s="49"/>
      <c r="AO266" s="48" t="str" cm="1">
        <f t="array" ref="AO266">IFERROR(_xlfn.IFS(
AQ266="MPR ISSUE","PDH",
AQ266="BSS Hardware Issue","BSS",
AQ266="Sites strategiques, MLL, Pylone, etc.","ENVTECH",
AQ266="AKTIVCO DEFAUT GE &amp; POWER Cabinet","AKTIVCO",
AQ266="AKTIVCO Coupure ENEO &amp; Baisse de tension","AKTIVCO GRID ONLY",
AQ266="Coupure ENEO &amp; Baisse de tension","IHS GRID ONLY",
AQ266="Defaut GE &amp; POWER Cabinet","IHS",
AQ266="Sharing","Partners",
AQ266="Sites strategiques &amp; DataCenter","SST &amp; DC",
AQ266="Exclu","Exclu",
AQ266="SAT","SAT",
AQ266="SPARE-ISSUE","SPARE-ISSUE",
AQ266="Fiber CAmtel","TRANS_FO_CAMTEL",
AQ266="Fiber AOF","Fiber AOF",
AQ266="Projet OCM (HUAWEI)","TRAVAUX-HUAWEI",
AQ266="Projet OCM (NOKIA)","TRAVAUX-NOKIA",
AQ266="ACCESS-ISSUE","ACCESS-ISSUE",
AQ266="Projet OCM (ZTE, NOKIA, autres projets)","TRAVAUX OCM",
AQ266="No root CAuse","No root cause",
AQ266="ODU HS","PDH",
AQ266="IP &amp; VLAN","PDH",
AQ266="Warehouse HUAWEI","SPARE-ISSUE",
AQ266="SPARE-HS","SPARE-ISSUE",
AQ266="Power Telco","BSS",AQ266="no impacts","no impacts"
),"")</f>
        <v>No root cause</v>
      </c>
      <c r="AP266" s="48" t="str" cm="1">
        <f t="array" ref="AP266">IFERROR(_xlfn.IFS(
AQ266="MPR ISSUE","TX ISSUE",
AQ266="BSS Hardware Issue","RAN ISSUE",
AQ266="Sites strategiques, MLL, Pylone, etc.","ENVTECH",
AQ266="AKTIVCO DEFAUT GE &amp; POWER Cabinet","POWER ISSUE",
AQ266="AKTIVCO Coupure ENEO &amp; Baisse de tension","POWER ISSUE",
AQ266="Coupure ENEO &amp; Baisse de tension","POWER ISSUE",
AQ266="Defaut GE &amp; POWER Cabinet","POWER ISSUE",
AQ266="Sharing","POWER ISSUE",
AQ266="Sites strategiques &amp; DataCenter","POWER ISSUE",
AQ266="Exclu","Exclu",
AQ266="SAT","TX ISSUE",
AQ266="SPARE-ISSUE","SPARE-ISSUE",
AQ266="Fiber CAmtel","TX ISSUE",
AQ266="Fiber AOF","TX ISSUE",
AQ266="Projet OCM (HUAWEI)","TRAVAUX-HUAWEI",
AQ266="Projet OCM (NOKIA)","TRAVAUX -NOKIA",
AQ266="ACCESS-ISSUE","ACCESS-ISSUE",
AQ266="Projet OCM (ZTE, NOKIA, autres projets)","TRAVAUX OCM",
AQ266="No root CAuse","No root cause",
AQ266="ODU HS","TX ISSUE",
AQ266="IP &amp; VLAN","TX ISSUE",
AQ266="Warehouse HUAWEI","SPARE-ISSUE",
AQ266="SPARE-HS","SPARE-ISSUE",
AQ266="Power Telco","RAN ISSUE",AQ266="no impacts","no impacts"
),"")</f>
        <v>No root cause</v>
      </c>
      <c r="AQ266" s="67" t="s">
        <v>5344</v>
      </c>
      <c r="AR266" s="48" t="str" cm="1">
        <f t="array" ref="AR266">IFERROR(_xlfn.IFS(
AQ266="MPR ISSUE","ACTIVE",
AQ266="BSS Hardware Issue","ACTIVE",
AQ266="Sites strategiques, MLL, Pylone, etc.","PASSIVE",
AQ266="AKTIVCO DEFAUT GE &amp; POWER Cabinet","PASSIVE",
AQ266="AKTIVCO Coupure ENEO &amp; Baisse de tension","PASSIVE",
AQ266="Coupure ENEO &amp; Baisse de tension","PASSIVE",
AQ266="Defaut GE &amp; POWER Cabinet","PASSIVE",
AQ266="Sharing","PASSIVE",
AQ266="Sites strategiques &amp; DataCenter","PASSIVE",
AQ266="Exclu","Exclu",
AQ266="SAT","ACTIVE",
AQ266="SPARE-ISSUE","SPARE-ISSUE",
AQ266="Fiber CAmtel","ACTIVE",
AQ266="Fiber AOF","ACTIVE",
AQ266="Projet OCM (HUAWEI)","PLANNED WORKS",
AQ266="Projet OCM (NOKIA)","PLANNED WORKS",
AQ266="ACCESS-ISSUE","ACCESS-ISSUE",
AQ266="Projet OCM (ZTE, NOKIA, autres projets)","PLANNED WORKS",
AQ266="No root CAuse","No root cause",
AQ266="ODU HS","ACTIVE",
AQ266="IP &amp; VLAN","ACTIVE",
AQ266="Warehouse HUAWEI","SPARE-ISSUE",
AQ266="SPARE-HS","SPARE-ISSUE",
AQ266="Power Telco","ACTIVE", AQ266="no impacts","no impacts"
),"")</f>
        <v>No root cause</v>
      </c>
      <c r="AS266" s="92" t="s">
        <v>5702</v>
      </c>
      <c r="AT266" s="98" t="s">
        <v>5181</v>
      </c>
      <c r="AV266" s="17" t="s">
        <v>5537</v>
      </c>
      <c r="AW266" s="7" t="s">
        <v>5537</v>
      </c>
      <c r="AX266" s="6" t="s">
        <v>5537</v>
      </c>
      <c r="AY266" s="7"/>
      <c r="AZ266" s="3" t="s">
        <v>5537</v>
      </c>
      <c r="BA266" s="18" t="s">
        <v>5537</v>
      </c>
      <c r="BB266" s="18" t="s">
        <v>5537</v>
      </c>
      <c r="BC266" s="18" t="s">
        <v>5537</v>
      </c>
      <c r="BD266" s="18" t="s">
        <v>5537</v>
      </c>
      <c r="BE266" s="18" t="s">
        <v>5537</v>
      </c>
      <c r="BF266" s="18" t="s">
        <v>5537</v>
      </c>
      <c r="BG266" s="18" t="s">
        <v>5537</v>
      </c>
      <c r="BH266" s="18" t="s">
        <v>5537</v>
      </c>
      <c r="BI266" s="18" t="s">
        <v>5537</v>
      </c>
      <c r="BJ266" s="18" t="s">
        <v>5537</v>
      </c>
      <c r="BK266" s="18" t="s">
        <v>5537</v>
      </c>
      <c r="BL266" s="9" t="s">
        <v>5702</v>
      </c>
      <c r="BM266" s="14" t="s">
        <v>5537</v>
      </c>
      <c r="BN266" s="14" t="s">
        <v>5537</v>
      </c>
      <c r="BO266" s="14" t="str">
        <f>_xlfn.XLOOKUP(B266,'[4]cell downs 18042026 17h'!$B:$B,'[4]cell downs 18042026 17h'!$B:$B,"")</f>
        <v/>
      </c>
      <c r="BP266" s="14" t="str">
        <f>_xlfn.XLOOKUP(B266,'[5]Cells Huawei 19042026 15h'!$B:$B,'[5]Cells Huawei 19042026 15h'!$B:$B,"")</f>
        <v/>
      </c>
      <c r="BQ266" s="9" t="str">
        <f>_xlfn.XLOOKUP(B266,'[6]cells down 19042026 9H40'!$B:$B,'[6]cells down 19042026 9H40'!$B:$B,"")</f>
        <v/>
      </c>
      <c r="BR266" s="9" t="s">
        <v>5181</v>
      </c>
      <c r="BS266" s="9" t="s">
        <v>12</v>
      </c>
      <c r="BT266" s="108"/>
    </row>
    <row r="267" spans="1:72" s="9" customFormat="1" x14ac:dyDescent="0.35">
      <c r="A267" s="1" t="s">
        <v>509</v>
      </c>
      <c r="B267" s="8" t="s">
        <v>510</v>
      </c>
      <c r="C267" s="3" t="str">
        <f>_xlfn.XLOOKUP(B267,'[1]daily break down'!$D:$D,'[1]daily break down'!$E:$E,"")</f>
        <v>CENTRE</v>
      </c>
      <c r="D267" s="1" t="s">
        <v>21</v>
      </c>
      <c r="E267" s="1" t="s">
        <v>36</v>
      </c>
      <c r="F267" s="3" t="s">
        <v>226</v>
      </c>
      <c r="G267" s="1" t="s">
        <v>489</v>
      </c>
      <c r="H267" s="34" t="str">
        <f>_xlfn.XLOOKUP(B267,[2]CALCULATION!$B:$B,[2]CALCULATION!$H:$H,"")</f>
        <v>ZTE</v>
      </c>
      <c r="I267" s="28">
        <v>0</v>
      </c>
      <c r="J267" s="28">
        <v>0</v>
      </c>
      <c r="K267" s="28">
        <v>1.1054894944254678</v>
      </c>
      <c r="L267" s="28">
        <v>1.3624037975875558</v>
      </c>
      <c r="M267" s="28">
        <v>0</v>
      </c>
      <c r="N267" s="28">
        <v>0</v>
      </c>
      <c r="O267" s="28">
        <v>0</v>
      </c>
      <c r="P267" s="28">
        <v>0</v>
      </c>
      <c r="Q267" s="28">
        <v>0</v>
      </c>
      <c r="R267" s="28">
        <v>3.676273353251549</v>
      </c>
      <c r="S267" s="93">
        <v>6.3890244354841021</v>
      </c>
      <c r="T267" s="93">
        <f>_xlfn.XLOOKUP(B267,'[3]Nur des jours'!$B:$B,'[3]Nur des jours'!$U:$U,"")</f>
        <v>3.3275975721464568</v>
      </c>
      <c r="U267" s="93">
        <v>1.1074870231970164</v>
      </c>
      <c r="V267" s="93">
        <v>0.68775629007542183</v>
      </c>
      <c r="W267" s="93">
        <v>3.3275975721464572</v>
      </c>
      <c r="X267" s="93">
        <v>0.34225515291082759</v>
      </c>
      <c r="Y267" s="93">
        <v>1.8841511786846548</v>
      </c>
      <c r="Z267" s="93">
        <v>1.1919896242648378</v>
      </c>
      <c r="AA267" s="93">
        <v>1.0720130524237159</v>
      </c>
      <c r="AB267" s="93">
        <v>6.0861491354980837</v>
      </c>
      <c r="AC267" s="93">
        <f>_xlfn.XLOOKUP(B267,'[3]Nur des jours'!$B:$B,'[3]Nur des jours'!$N:$N,"")</f>
        <v>4.7226752332114854</v>
      </c>
      <c r="AD267" s="93">
        <v>4.7226752332114854</v>
      </c>
      <c r="AE267" s="93">
        <v>5.7521159536915762</v>
      </c>
      <c r="AF267" s="93">
        <v>3.1383673911988881</v>
      </c>
      <c r="AG267" s="93"/>
      <c r="AH267" s="93">
        <v>0.68529504926762064</v>
      </c>
      <c r="AI267" s="93">
        <v>0.27102342441718724</v>
      </c>
      <c r="AJ267" s="93">
        <v>0.49141735603224512</v>
      </c>
      <c r="AK267" s="93">
        <v>0.92354558328791669</v>
      </c>
      <c r="AL267" s="93">
        <v>0.68529504926762064</v>
      </c>
      <c r="AM267" s="49" t="s">
        <v>5559</v>
      </c>
      <c r="AN267" s="49"/>
      <c r="AO267" s="48" t="str" cm="1">
        <f t="array" ref="AO267">IFERROR(_xlfn.IFS(
AQ267="MPR ISSUE","PDH",
AQ267="BSS Hardware Issue","BSS",
AQ267="Sites strategiques, MLL, Pylone, etc.","ENVTECH",
AQ267="AKTIVCO DEFAUT GE &amp; POWER Cabinet","AKTIVCO",
AQ267="AKTIVCO Coupure ENEO &amp; Baisse de tension","AKTIVCO GRID ONLY",
AQ267="Coupure ENEO &amp; Baisse de tension","IHS GRID ONLY",
AQ267="Defaut GE &amp; POWER Cabinet","IHS",
AQ267="Sharing","Partners",
AQ267="Sites strategiques &amp; DataCenter","SST &amp; DC",
AQ267="Exclu","Exclu",
AQ267="SAT","SAT",
AQ267="SPARE-ISSUE","SPARE-ISSUE",
AQ267="Fiber CAmtel","TRANS_FO_CAMTEL",
AQ267="Fiber AOF","Fiber AOF",
AQ267="Projet OCM (HUAWEI)","TRAVAUX-HUAWEI",
AQ267="Projet OCM (NOKIA)","TRAVAUX-NOKIA",
AQ267="ACCESS-ISSUE","ACCESS-ISSUE",
AQ267="Projet OCM (ZTE, NOKIA, autres projets)","TRAVAUX OCM",
AQ267="No root CAuse","No root cause",
AQ267="ODU HS","PDH",
AQ267="IP &amp; VLAN","PDH",
AQ267="Warehouse HUAWEI","SPARE-ISSUE",
AQ267="SPARE-HS","SPARE-ISSUE",
AQ267="Power Telco","BSS",AQ267="no impacts","no impacts"
),"")</f>
        <v>AKTIVCO</v>
      </c>
      <c r="AP267" s="48" t="str" cm="1">
        <f t="array" ref="AP267">IFERROR(_xlfn.IFS(
AQ267="MPR ISSUE","TX ISSUE",
AQ267="BSS Hardware Issue","RAN ISSUE",
AQ267="Sites strategiques, MLL, Pylone, etc.","ENVTECH",
AQ267="AKTIVCO DEFAUT GE &amp; POWER Cabinet","POWER ISSUE",
AQ267="AKTIVCO Coupure ENEO &amp; Baisse de tension","POWER ISSUE",
AQ267="Coupure ENEO &amp; Baisse de tension","POWER ISSUE",
AQ267="Defaut GE &amp; POWER Cabinet","POWER ISSUE",
AQ267="Sharing","POWER ISSUE",
AQ267="Sites strategiques &amp; DataCenter","POWER ISSUE",
AQ267="Exclu","Exclu",
AQ267="SAT","TX ISSUE",
AQ267="SPARE-ISSUE","SPARE-ISSUE",
AQ267="Fiber CAmtel","TX ISSUE",
AQ267="Fiber AOF","TX ISSUE",
AQ267="Projet OCM (HUAWEI)","TRAVAUX-HUAWEI",
AQ267="Projet OCM (NOKIA)","TRAVAUX -NOKIA",
AQ267="ACCESS-ISSUE","ACCESS-ISSUE",
AQ267="Projet OCM (ZTE, NOKIA, autres projets)","TRAVAUX OCM",
AQ267="No root CAuse","No root cause",
AQ267="ODU HS","TX ISSUE",
AQ267="IP &amp; VLAN","TX ISSUE",
AQ267="Warehouse HUAWEI","SPARE-ISSUE",
AQ267="SPARE-HS","SPARE-ISSUE",
AQ267="Power Telco","RAN ISSUE",AQ267="no impacts","no impacts"
),"")</f>
        <v>POWER ISSUE</v>
      </c>
      <c r="AQ267" s="67" t="s">
        <v>5325</v>
      </c>
      <c r="AR267" s="48" t="str" cm="1">
        <f t="array" ref="AR267">IFERROR(_xlfn.IFS(
AQ267="MPR ISSUE","ACTIVE",
AQ267="BSS Hardware Issue","ACTIVE",
AQ267="Sites strategiques, MLL, Pylone, etc.","PASSIVE",
AQ267="AKTIVCO DEFAUT GE &amp; POWER Cabinet","PASSIVE",
AQ267="AKTIVCO Coupure ENEO &amp; Baisse de tension","PASSIVE",
AQ267="Coupure ENEO &amp; Baisse de tension","PASSIVE",
AQ267="Defaut GE &amp; POWER Cabinet","PASSIVE",
AQ267="Sharing","PASSIVE",
AQ267="Sites strategiques &amp; DataCenter","PASSIVE",
AQ267="Exclu","Exclu",
AQ267="SAT","ACTIVE",
AQ267="SPARE-ISSUE","SPARE-ISSUE",
AQ267="Fiber CAmtel","ACTIVE",
AQ267="Fiber AOF","ACTIVE",
AQ267="Projet OCM (HUAWEI)","PLANNED WORKS",
AQ267="Projet OCM (NOKIA)","PLANNED WORKS",
AQ267="ACCESS-ISSUE","ACCESS-ISSUE",
AQ267="Projet OCM (ZTE, NOKIA, autres projets)","PLANNED WORKS",
AQ267="No root CAuse","No root cause",
AQ267="ODU HS","ACTIVE",
AQ267="IP &amp; VLAN","ACTIVE",
AQ267="Warehouse HUAWEI","SPARE-ISSUE",
AQ267="SPARE-HS","SPARE-ISSUE",
AQ267="Power Telco","ACTIVE", AQ267="no impacts","no impacts"
),"")</f>
        <v>PASSIVE</v>
      </c>
      <c r="AS267" s="92" t="s">
        <v>5669</v>
      </c>
      <c r="AT267" s="98" t="s">
        <v>510</v>
      </c>
      <c r="AV267" s="17" t="s">
        <v>5537</v>
      </c>
      <c r="AW267" s="7" t="s">
        <v>5537</v>
      </c>
      <c r="AX267" s="6" t="s">
        <v>5537</v>
      </c>
      <c r="AY267" s="7"/>
      <c r="AZ267" s="3" t="s">
        <v>5537</v>
      </c>
      <c r="BA267" s="18" t="s">
        <v>5537</v>
      </c>
      <c r="BB267" s="18" t="s">
        <v>5537</v>
      </c>
      <c r="BC267" s="18" t="s">
        <v>5537</v>
      </c>
      <c r="BD267" s="18" t="s">
        <v>5537</v>
      </c>
      <c r="BE267" s="18" t="s">
        <v>5669</v>
      </c>
      <c r="BF267" s="18" t="s">
        <v>5537</v>
      </c>
      <c r="BG267" s="18" t="s">
        <v>5537</v>
      </c>
      <c r="BH267" s="18" t="s">
        <v>5537</v>
      </c>
      <c r="BI267" s="18" t="s">
        <v>5537</v>
      </c>
      <c r="BJ267" s="18" t="s">
        <v>5537</v>
      </c>
      <c r="BK267" s="18" t="s">
        <v>5537</v>
      </c>
      <c r="BL267" s="9" t="s">
        <v>5537</v>
      </c>
      <c r="BM267" s="14" t="s">
        <v>5537</v>
      </c>
      <c r="BN267" s="14" t="s">
        <v>5537</v>
      </c>
      <c r="BO267" s="14" t="str">
        <f>_xlfn.XLOOKUP(B267,'[4]cell downs 18042026 17h'!$B:$B,'[4]cell downs 18042026 17h'!$B:$B,"")</f>
        <v/>
      </c>
      <c r="BP267" s="14" t="str">
        <f>_xlfn.XLOOKUP(B267,'[5]Cells Huawei 19042026 15h'!$B:$B,'[5]Cells Huawei 19042026 15h'!$B:$B,"")</f>
        <v/>
      </c>
      <c r="BQ267" s="9" t="str">
        <f>_xlfn.XLOOKUP(B267,'[6]cells down 19042026 9H40'!$B:$B,'[6]cells down 19042026 9H40'!$B:$B,"")</f>
        <v/>
      </c>
      <c r="BR267" s="9" t="s">
        <v>5537</v>
      </c>
      <c r="BS267" s="9" t="s">
        <v>5537</v>
      </c>
      <c r="BT267" s="108"/>
    </row>
    <row r="268" spans="1:72" s="9" customFormat="1" ht="22.5" customHeight="1" x14ac:dyDescent="0.35">
      <c r="A268" s="1" t="s">
        <v>344</v>
      </c>
      <c r="B268" s="8" t="s">
        <v>345</v>
      </c>
      <c r="C268" s="3" t="str">
        <f>_xlfn.XLOOKUP(B268,'[1]daily break down'!$D:$D,'[1]daily break down'!$E:$E,"")</f>
        <v>OUEST</v>
      </c>
      <c r="D268" s="1" t="s">
        <v>11</v>
      </c>
      <c r="E268" s="1" t="s">
        <v>12</v>
      </c>
      <c r="F268" s="3" t="s">
        <v>102</v>
      </c>
      <c r="G268" s="1" t="s">
        <v>344</v>
      </c>
      <c r="H268" s="33" t="str">
        <f>_xlfn.XLOOKUP(B268,[2]CALCULATION!$B:$B,[2]CALCULATION!$H:$H,"")</f>
        <v>NOKIA</v>
      </c>
      <c r="I268" s="28">
        <v>1.7756656423187911</v>
      </c>
      <c r="J268" s="28">
        <v>0</v>
      </c>
      <c r="K268" s="28">
        <v>0</v>
      </c>
      <c r="L268" s="28">
        <v>0</v>
      </c>
      <c r="M268" s="28">
        <v>0</v>
      </c>
      <c r="N268" s="28">
        <v>0</v>
      </c>
      <c r="O268" s="28">
        <v>0</v>
      </c>
      <c r="P268" s="28">
        <v>0</v>
      </c>
      <c r="Q268" s="28">
        <v>0.25878843825887876</v>
      </c>
      <c r="R268" s="28">
        <v>0</v>
      </c>
      <c r="S268" s="93">
        <v>0</v>
      </c>
      <c r="T268" s="93">
        <f>_xlfn.XLOOKUP(B268,'[3]Nur des jours'!$B:$B,'[3]Nur des jours'!$U:$U,"")</f>
        <v>0.83940796100823833</v>
      </c>
      <c r="U268" s="93">
        <v>0</v>
      </c>
      <c r="V268" s="93">
        <v>5.321220461543291</v>
      </c>
      <c r="W268" s="93">
        <v>0.83940796100823822</v>
      </c>
      <c r="X268" s="93">
        <v>0.44070478522285272</v>
      </c>
      <c r="Y268" s="93">
        <v>5.8927098760676228E-2</v>
      </c>
      <c r="Z268" s="93">
        <v>0</v>
      </c>
      <c r="AA268" s="93">
        <v>0</v>
      </c>
      <c r="AB268" s="93">
        <v>0</v>
      </c>
      <c r="AC268" s="93">
        <f>_xlfn.XLOOKUP(B268,'[3]Nur des jours'!$B:$B,'[3]Nur des jours'!$N:$N,"")</f>
        <v>0</v>
      </c>
      <c r="AD268" s="93">
        <v>0</v>
      </c>
      <c r="AE268" s="93">
        <v>3.7763459776904571</v>
      </c>
      <c r="AF268" s="93">
        <v>2.9310346057591605</v>
      </c>
      <c r="AG268" s="93"/>
      <c r="AH268" s="93">
        <v>0.68520587387603338</v>
      </c>
      <c r="AI268" s="93">
        <v>2.363524093857535</v>
      </c>
      <c r="AJ268" s="93">
        <v>1.0356952817133664</v>
      </c>
      <c r="AK268" s="93">
        <v>0</v>
      </c>
      <c r="AL268" s="93">
        <v>0.68520587387603338</v>
      </c>
      <c r="AM268" s="49" t="s">
        <v>5559</v>
      </c>
      <c r="AN268" s="49"/>
      <c r="AO268" s="48" t="str" cm="1">
        <f t="array" ref="AO268">IFERROR(_xlfn.IFS(
AQ268="MPR ISSUE","PDH",
AQ268="BSS Hardware Issue","BSS",
AQ268="Sites strategiques, MLL, Pylone, etc.","ENVTECH",
AQ268="AKTIVCO DEFAUT GE &amp; POWER Cabinet","AKTIVCO",
AQ268="AKTIVCO Coupure ENEO &amp; Baisse de tension","AKTIVCO GRID ONLY",
AQ268="Coupure ENEO &amp; Baisse de tension","IHS GRID ONLY",
AQ268="Defaut GE &amp; POWER Cabinet","IHS",
AQ268="Sharing","Partners",
AQ268="Sites strategiques &amp; DataCenter","SST &amp; DC",
AQ268="Exclu","Exclu",
AQ268="SAT","SAT",
AQ268="SPARE-ISSUE","SPARE-ISSUE",
AQ268="Fiber CAmtel","TRANS_FO_CAMTEL",
AQ268="Fiber AOF","Fiber AOF",
AQ268="Projet OCM (HUAWEI)","TRAVAUX-HUAWEI",
AQ268="Projet OCM (NOKIA)","TRAVAUX-NOKIA",
AQ268="ACCESS-ISSUE","ACCESS-ISSUE",
AQ268="Projet OCM (ZTE, NOKIA, autres projets)","TRAVAUX OCM",
AQ268="No root CAuse","No root cause",
AQ268="ODU HS","PDH",
AQ268="IP &amp; VLAN","PDH",
AQ268="Warehouse HUAWEI","SPARE-ISSUE",
AQ268="SPARE-HS","SPARE-ISSUE",
AQ268="Power Telco","BSS",AQ268="no impacts","no impacts"
),"")</f>
        <v>No root cause</v>
      </c>
      <c r="AP268" s="48" t="str" cm="1">
        <f t="array" ref="AP268">IFERROR(_xlfn.IFS(
AQ268="MPR ISSUE","TX ISSUE",
AQ268="BSS Hardware Issue","RAN ISSUE",
AQ268="Sites strategiques, MLL, Pylone, etc.","ENVTECH",
AQ268="AKTIVCO DEFAUT GE &amp; POWER Cabinet","POWER ISSUE",
AQ268="AKTIVCO Coupure ENEO &amp; Baisse de tension","POWER ISSUE",
AQ268="Coupure ENEO &amp; Baisse de tension","POWER ISSUE",
AQ268="Defaut GE &amp; POWER Cabinet","POWER ISSUE",
AQ268="Sharing","POWER ISSUE",
AQ268="Sites strategiques &amp; DataCenter","POWER ISSUE",
AQ268="Exclu","Exclu",
AQ268="SAT","TX ISSUE",
AQ268="SPARE-ISSUE","SPARE-ISSUE",
AQ268="Fiber CAmtel","TX ISSUE",
AQ268="Fiber AOF","TX ISSUE",
AQ268="Projet OCM (HUAWEI)","TRAVAUX-HUAWEI",
AQ268="Projet OCM (NOKIA)","TRAVAUX -NOKIA",
AQ268="ACCESS-ISSUE","ACCESS-ISSUE",
AQ268="Projet OCM (ZTE, NOKIA, autres projets)","TRAVAUX OCM",
AQ268="No root CAuse","No root cause",
AQ268="ODU HS","TX ISSUE",
AQ268="IP &amp; VLAN","TX ISSUE",
AQ268="Warehouse HUAWEI","SPARE-ISSUE",
AQ268="SPARE-HS","SPARE-ISSUE",
AQ268="Power Telco","RAN ISSUE",AQ268="no impacts","no impacts"
),"")</f>
        <v>No root cause</v>
      </c>
      <c r="AQ268" s="67" t="s">
        <v>5344</v>
      </c>
      <c r="AR268" s="48" t="str" cm="1">
        <f t="array" ref="AR268">IFERROR(_xlfn.IFS(
AQ268="MPR ISSUE","ACTIVE",
AQ268="BSS Hardware Issue","ACTIVE",
AQ268="Sites strategiques, MLL, Pylone, etc.","PASSIVE",
AQ268="AKTIVCO DEFAUT GE &amp; POWER Cabinet","PASSIVE",
AQ268="AKTIVCO Coupure ENEO &amp; Baisse de tension","PASSIVE",
AQ268="Coupure ENEO &amp; Baisse de tension","PASSIVE",
AQ268="Defaut GE &amp; POWER Cabinet","PASSIVE",
AQ268="Sharing","PASSIVE",
AQ268="Sites strategiques &amp; DataCenter","PASSIVE",
AQ268="Exclu","Exclu",
AQ268="SAT","ACTIVE",
AQ268="SPARE-ISSUE","SPARE-ISSUE",
AQ268="Fiber CAmtel","ACTIVE",
AQ268="Fiber AOF","ACTIVE",
AQ268="Projet OCM (HUAWEI)","PLANNED WORKS",
AQ268="Projet OCM (NOKIA)","PLANNED WORKS",
AQ268="ACCESS-ISSUE","ACCESS-ISSUE",
AQ268="Projet OCM (ZTE, NOKIA, autres projets)","PLANNED WORKS",
AQ268="No root CAuse","No root cause",
AQ268="ODU HS","ACTIVE",
AQ268="IP &amp; VLAN","ACTIVE",
AQ268="Warehouse HUAWEI","SPARE-ISSUE",
AQ268="SPARE-HS","SPARE-ISSUE",
AQ268="Power Telco","ACTIVE", AQ268="no impacts","no impacts"
),"")</f>
        <v>No root cause</v>
      </c>
      <c r="AS268" s="92" t="s">
        <v>5672</v>
      </c>
      <c r="AT268" s="98" t="s">
        <v>345</v>
      </c>
      <c r="AV268" s="17" t="s">
        <v>5537</v>
      </c>
      <c r="AW268" s="7" t="s">
        <v>5537</v>
      </c>
      <c r="AX268" s="6" t="s">
        <v>5537</v>
      </c>
      <c r="AY268" s="7"/>
      <c r="AZ268" s="3" t="s">
        <v>5537</v>
      </c>
      <c r="BA268" s="18" t="s">
        <v>5537</v>
      </c>
      <c r="BB268" s="18" t="s">
        <v>5537</v>
      </c>
      <c r="BC268" s="18" t="s">
        <v>5537</v>
      </c>
      <c r="BD268" s="18" t="s">
        <v>5537</v>
      </c>
      <c r="BE268" s="18" t="s">
        <v>5537</v>
      </c>
      <c r="BF268" s="18" t="s">
        <v>5537</v>
      </c>
      <c r="BG268" s="18" t="s">
        <v>5537</v>
      </c>
      <c r="BH268" s="18" t="s">
        <v>5537</v>
      </c>
      <c r="BI268" s="18" t="s">
        <v>5537</v>
      </c>
      <c r="BJ268" s="18" t="s">
        <v>5537</v>
      </c>
      <c r="BK268" s="18" t="s">
        <v>5537</v>
      </c>
      <c r="BL268" s="9" t="s">
        <v>5672</v>
      </c>
      <c r="BM268" s="14" t="s">
        <v>5537</v>
      </c>
      <c r="BN268" s="14" t="s">
        <v>5537</v>
      </c>
      <c r="BO268" s="14" t="str">
        <f>_xlfn.XLOOKUP(B268,'[4]cell downs 18042026 17h'!$B:$B,'[4]cell downs 18042026 17h'!$B:$B,"")</f>
        <v/>
      </c>
      <c r="BP268" s="14" t="str">
        <f>_xlfn.XLOOKUP(B268,'[5]Cells Huawei 19042026 15h'!$B:$B,'[5]Cells Huawei 19042026 15h'!$B:$B,"")</f>
        <v/>
      </c>
      <c r="BQ268" s="9" t="str">
        <f>_xlfn.XLOOKUP(B268,'[6]cells down 19042026 9H40'!$B:$B,'[6]cells down 19042026 9H40'!$B:$B,"")</f>
        <v/>
      </c>
      <c r="BR268" s="9" t="s">
        <v>345</v>
      </c>
      <c r="BS268" s="9" t="s">
        <v>5537</v>
      </c>
      <c r="BT268" s="108"/>
    </row>
    <row r="269" spans="1:72" s="9" customFormat="1" x14ac:dyDescent="0.35">
      <c r="A269" s="1" t="s">
        <v>925</v>
      </c>
      <c r="B269" s="8" t="s">
        <v>926</v>
      </c>
      <c r="C269" s="3" t="str">
        <f>_xlfn.XLOOKUP(B269,'[1]daily break down'!$D:$D,'[1]daily break down'!$E:$E,"")</f>
        <v>Yaounde</v>
      </c>
      <c r="D269" s="1" t="s">
        <v>5490</v>
      </c>
      <c r="E269" s="1"/>
      <c r="F269" s="3" t="s">
        <v>37</v>
      </c>
      <c r="G269" s="1" t="s">
        <v>38</v>
      </c>
      <c r="H269" s="34" t="str">
        <f>_xlfn.XLOOKUP(B269,[2]CALCULATION!$B:$B,[2]CALCULATION!$H:$H,"")</f>
        <v>ZTE</v>
      </c>
      <c r="I269" s="28">
        <v>9.0996531433968819</v>
      </c>
      <c r="J269" s="28">
        <v>0</v>
      </c>
      <c r="K269" s="28">
        <v>0.64818025128912038</v>
      </c>
      <c r="L269" s="28">
        <v>0.69711970619205443</v>
      </c>
      <c r="M269" s="28">
        <v>3.4191450291496519</v>
      </c>
      <c r="N269" s="28">
        <v>2.5586738406485687</v>
      </c>
      <c r="O269" s="28">
        <v>0.70011599934937763</v>
      </c>
      <c r="P269" s="28">
        <v>5.9880562047524064</v>
      </c>
      <c r="Q269" s="28">
        <v>5.8156266675798225</v>
      </c>
      <c r="R269" s="28">
        <v>0.59974017857907291</v>
      </c>
      <c r="S269" s="93">
        <v>1.1813777526659872</v>
      </c>
      <c r="T269" s="93">
        <f>_xlfn.XLOOKUP(B269,'[3]Nur des jours'!$B:$B,'[3]Nur des jours'!$U:$U,"")</f>
        <v>0.71418787614180168</v>
      </c>
      <c r="U269" s="93">
        <v>4.992056256117432</v>
      </c>
      <c r="V269" s="93">
        <v>0</v>
      </c>
      <c r="W269" s="93">
        <v>0.71418787614180168</v>
      </c>
      <c r="X269" s="93">
        <v>8.0154052272474328</v>
      </c>
      <c r="Y269" s="93">
        <v>0.61504267577539862</v>
      </c>
      <c r="Z269" s="93">
        <v>3.6015978803366124</v>
      </c>
      <c r="AA269" s="93">
        <v>0</v>
      </c>
      <c r="AB269" s="93">
        <v>0.75066061130087636</v>
      </c>
      <c r="AC269" s="93">
        <f>_xlfn.XLOOKUP(B269,'[3]Nur des jours'!$B:$B,'[3]Nur des jours'!$N:$N,"")</f>
        <v>7.1268437903964532</v>
      </c>
      <c r="AD269" s="93">
        <v>7.1268437903964532</v>
      </c>
      <c r="AE269" s="93">
        <v>0</v>
      </c>
      <c r="AF269" s="93">
        <v>0</v>
      </c>
      <c r="AG269" s="93"/>
      <c r="AH269" s="93">
        <v>0.68333319065270648</v>
      </c>
      <c r="AI269" s="93">
        <v>0.26452885387815783</v>
      </c>
      <c r="AJ269" s="93">
        <v>0.33820139335148858</v>
      </c>
      <c r="AK269" s="93">
        <v>1.020195702469209</v>
      </c>
      <c r="AL269" s="93">
        <v>0.68333319065270648</v>
      </c>
      <c r="AM269" s="49" t="s">
        <v>5559</v>
      </c>
      <c r="AN269" s="49"/>
      <c r="AO269" s="48" t="str" cm="1">
        <f t="array" ref="AO269">IFERROR(_xlfn.IFS(
AQ269="MPR ISSUE","PDH",
AQ269="BSS Hardware Issue","BSS",
AQ269="Sites strategiques, MLL, Pylone, etc.","ENVTECH",
AQ269="AKTIVCO DEFAUT GE &amp; POWER Cabinet","AKTIVCO",
AQ269="AKTIVCO Coupure ENEO &amp; Baisse de tension","AKTIVCO GRID ONLY",
AQ269="Coupure ENEO &amp; Baisse de tension","IHS GRID ONLY",
AQ269="Defaut GE &amp; POWER Cabinet","IHS",
AQ269="Sharing","Partners",
AQ269="Sites strategiques &amp; DataCenter","SST &amp; DC",
AQ269="Exclu","Exclu",
AQ269="SAT","SAT",
AQ269="SPARE-ISSUE","SPARE-ISSUE",
AQ269="Fiber CAmtel","TRANS_FO_CAMTEL",
AQ269="Fiber AOF","Fiber AOF",
AQ269="Projet OCM (HUAWEI)","TRAVAUX-HUAWEI",
AQ269="Projet OCM (NOKIA)","TRAVAUX-NOKIA",
AQ269="ACCESS-ISSUE","ACCESS-ISSUE",
AQ269="Projet OCM (ZTE, NOKIA, autres projets)","TRAVAUX OCM",
AQ269="No root CAuse","No root cause",
AQ269="ODU HS","PDH",
AQ269="IP &amp; VLAN","PDH",
AQ269="Warehouse HUAWEI","SPARE-ISSUE",
AQ269="SPARE-HS","SPARE-ISSUE",
AQ269="Power Telco","BSS",AQ269="no impacts","no impacts"
),"")</f>
        <v>No root cause</v>
      </c>
      <c r="AP269" s="48" t="str" cm="1">
        <f t="array" ref="AP269">IFERROR(_xlfn.IFS(
AQ269="MPR ISSUE","TX ISSUE",
AQ269="BSS Hardware Issue","RAN ISSUE",
AQ269="Sites strategiques, MLL, Pylone, etc.","ENVTECH",
AQ269="AKTIVCO DEFAUT GE &amp; POWER Cabinet","POWER ISSUE",
AQ269="AKTIVCO Coupure ENEO &amp; Baisse de tension","POWER ISSUE",
AQ269="Coupure ENEO &amp; Baisse de tension","POWER ISSUE",
AQ269="Defaut GE &amp; POWER Cabinet","POWER ISSUE",
AQ269="Sharing","POWER ISSUE",
AQ269="Sites strategiques &amp; DataCenter","POWER ISSUE",
AQ269="Exclu","Exclu",
AQ269="SAT","TX ISSUE",
AQ269="SPARE-ISSUE","SPARE-ISSUE",
AQ269="Fiber CAmtel","TX ISSUE",
AQ269="Fiber AOF","TX ISSUE",
AQ269="Projet OCM (HUAWEI)","TRAVAUX-HUAWEI",
AQ269="Projet OCM (NOKIA)","TRAVAUX -NOKIA",
AQ269="ACCESS-ISSUE","ACCESS-ISSUE",
AQ269="Projet OCM (ZTE, NOKIA, autres projets)","TRAVAUX OCM",
AQ269="No root CAuse","No root cause",
AQ269="ODU HS","TX ISSUE",
AQ269="IP &amp; VLAN","TX ISSUE",
AQ269="Warehouse HUAWEI","SPARE-ISSUE",
AQ269="SPARE-HS","SPARE-ISSUE",
AQ269="Power Telco","RAN ISSUE",AQ269="no impacts","no impacts"
),"")</f>
        <v>No root cause</v>
      </c>
      <c r="AQ269" s="67" t="s">
        <v>5344</v>
      </c>
      <c r="AR269" s="48" t="str" cm="1">
        <f t="array" ref="AR269">IFERROR(_xlfn.IFS(
AQ269="MPR ISSUE","ACTIVE",
AQ269="BSS Hardware Issue","ACTIVE",
AQ269="Sites strategiques, MLL, Pylone, etc.","PASSIVE",
AQ269="AKTIVCO DEFAUT GE &amp; POWER Cabinet","PASSIVE",
AQ269="AKTIVCO Coupure ENEO &amp; Baisse de tension","PASSIVE",
AQ269="Coupure ENEO &amp; Baisse de tension","PASSIVE",
AQ269="Defaut GE &amp; POWER Cabinet","PASSIVE",
AQ269="Sharing","PASSIVE",
AQ269="Sites strategiques &amp; DataCenter","PASSIVE",
AQ269="Exclu","Exclu",
AQ269="SAT","ACTIVE",
AQ269="SPARE-ISSUE","SPARE-ISSUE",
AQ269="Fiber CAmtel","ACTIVE",
AQ269="Fiber AOF","ACTIVE",
AQ269="Projet OCM (HUAWEI)","PLANNED WORKS",
AQ269="Projet OCM (NOKIA)","PLANNED WORKS",
AQ269="ACCESS-ISSUE","ACCESS-ISSUE",
AQ269="Projet OCM (ZTE, NOKIA, autres projets)","PLANNED WORKS",
AQ269="No root CAuse","No root cause",
AQ269="ODU HS","ACTIVE",
AQ269="IP &amp; VLAN","ACTIVE",
AQ269="Warehouse HUAWEI","SPARE-ISSUE",
AQ269="SPARE-HS","SPARE-ISSUE",
AQ269="Power Telco","ACTIVE", AQ269="no impacts","no impacts"
),"")</f>
        <v>No root cause</v>
      </c>
      <c r="AS269" s="92" t="s">
        <v>5537</v>
      </c>
      <c r="AT269" s="98" t="s">
        <v>926</v>
      </c>
      <c r="AV269" s="17" t="s">
        <v>5537</v>
      </c>
      <c r="AW269" s="7" t="s">
        <v>5537</v>
      </c>
      <c r="AX269" s="6" t="s">
        <v>5537</v>
      </c>
      <c r="AY269" s="7"/>
      <c r="AZ269" s="3" t="s">
        <v>5537</v>
      </c>
      <c r="BA269" s="18" t="s">
        <v>5537</v>
      </c>
      <c r="BB269" s="18" t="s">
        <v>5537</v>
      </c>
      <c r="BC269" s="18" t="s">
        <v>5537</v>
      </c>
      <c r="BD269" s="18" t="s">
        <v>5537</v>
      </c>
      <c r="BE269" s="18" t="s">
        <v>5537</v>
      </c>
      <c r="BF269" s="18" t="s">
        <v>5537</v>
      </c>
      <c r="BG269" s="18" t="s">
        <v>5537</v>
      </c>
      <c r="BH269" s="18" t="s">
        <v>5537</v>
      </c>
      <c r="BI269" s="18" t="s">
        <v>5537</v>
      </c>
      <c r="BJ269" s="18" t="s">
        <v>5537</v>
      </c>
      <c r="BK269" s="18" t="s">
        <v>5537</v>
      </c>
      <c r="BL269" s="9" t="s">
        <v>5537</v>
      </c>
      <c r="BM269" s="14" t="s">
        <v>5537</v>
      </c>
      <c r="BN269" s="14" t="s">
        <v>5537</v>
      </c>
      <c r="BO269" s="14" t="str">
        <f>_xlfn.XLOOKUP(B269,'[4]cell downs 18042026 17h'!$B:$B,'[4]cell downs 18042026 17h'!$B:$B,"")</f>
        <v/>
      </c>
      <c r="BP269" s="14" t="str">
        <f>_xlfn.XLOOKUP(B269,'[5]Cells Huawei 19042026 15h'!$B:$B,'[5]Cells Huawei 19042026 15h'!$B:$B,"")</f>
        <v/>
      </c>
      <c r="BQ269" s="9" t="str">
        <f>_xlfn.XLOOKUP(B269,'[6]cells down 19042026 9H40'!$B:$B,'[6]cells down 19042026 9H40'!$B:$B,"")</f>
        <v/>
      </c>
      <c r="BR269" s="9" t="s">
        <v>5537</v>
      </c>
      <c r="BS269" s="9" t="s">
        <v>12</v>
      </c>
      <c r="BT269" s="108"/>
    </row>
    <row r="270" spans="1:72" s="9" customFormat="1" ht="21" customHeight="1" x14ac:dyDescent="0.35">
      <c r="A270" s="1" t="s">
        <v>250</v>
      </c>
      <c r="B270" s="8" t="s">
        <v>251</v>
      </c>
      <c r="C270" s="3" t="str">
        <f>_xlfn.XLOOKUP(B270,'[1]daily break down'!$D:$D,'[1]daily break down'!$E:$E,"")</f>
        <v>Douala</v>
      </c>
      <c r="D270" s="1" t="s">
        <v>21</v>
      </c>
      <c r="E270" s="1" t="s">
        <v>30</v>
      </c>
      <c r="F270" s="3" t="s">
        <v>31</v>
      </c>
      <c r="G270" s="1" t="s">
        <v>32</v>
      </c>
      <c r="H270" s="34" t="str">
        <f>_xlfn.XLOOKUP(B270,[2]CALCULATION!$B:$B,[2]CALCULATION!$H:$H,"")</f>
        <v>ZTE</v>
      </c>
      <c r="I270" s="28">
        <v>0</v>
      </c>
      <c r="J270" s="28">
        <v>2.8708947216728991</v>
      </c>
      <c r="K270" s="28">
        <v>2.1618611831648282</v>
      </c>
      <c r="L270" s="28">
        <v>1.5103636073086724</v>
      </c>
      <c r="M270" s="28">
        <v>6.7359880490707189</v>
      </c>
      <c r="N270" s="28">
        <v>0</v>
      </c>
      <c r="O270" s="28">
        <v>1.3461382061620928</v>
      </c>
      <c r="P270" s="28">
        <v>14.997196325688501</v>
      </c>
      <c r="Q270" s="28">
        <v>2.2229998316368613</v>
      </c>
      <c r="R270" s="28">
        <v>2.0918228306124136</v>
      </c>
      <c r="S270" s="93">
        <v>9.9106498246455104</v>
      </c>
      <c r="T270" s="93">
        <f>_xlfn.XLOOKUP(B270,'[3]Nur des jours'!$B:$B,'[3]Nur des jours'!$U:$U,"")</f>
        <v>13.868556899607057</v>
      </c>
      <c r="U270" s="93">
        <v>1.6516352626607655</v>
      </c>
      <c r="V270" s="93">
        <v>1.3202416724452344</v>
      </c>
      <c r="W270" s="93">
        <v>13.868556899607057</v>
      </c>
      <c r="X270" s="93">
        <v>4.2516864850056946</v>
      </c>
      <c r="Y270" s="93">
        <v>15.84165161386057</v>
      </c>
      <c r="Z270" s="93">
        <v>0</v>
      </c>
      <c r="AA270" s="93">
        <v>11.987544694706262</v>
      </c>
      <c r="AB270" s="93">
        <v>4.3046923377649957</v>
      </c>
      <c r="AC270" s="93">
        <f>_xlfn.XLOOKUP(B270,'[3]Nur des jours'!$B:$B,'[3]Nur des jours'!$N:$N,"")</f>
        <v>0.66943966464345361</v>
      </c>
      <c r="AD270" s="93">
        <v>0.66943966464345361</v>
      </c>
      <c r="AE270" s="93">
        <v>3.4084083120025825</v>
      </c>
      <c r="AF270" s="93">
        <v>11.408653722680228</v>
      </c>
      <c r="AG270" s="93"/>
      <c r="AH270" s="93">
        <v>0.68320834510448247</v>
      </c>
      <c r="AI270" s="93">
        <v>0.24092358788053186</v>
      </c>
      <c r="AJ270" s="93">
        <v>0.2113360261941914</v>
      </c>
      <c r="AK270" s="93">
        <v>1.1080905383842516</v>
      </c>
      <c r="AL270" s="93">
        <v>0.68320834510448247</v>
      </c>
      <c r="AM270" s="49" t="s">
        <v>5559</v>
      </c>
      <c r="AN270" s="49"/>
      <c r="AO270" s="48" t="str" cm="1">
        <f t="array" ref="AO270">IFERROR(_xlfn.IFS(
AQ270="MPR ISSUE","PDH",
AQ270="BSS Hardware Issue","BSS",
AQ270="Sites strategiques, MLL, Pylone, etc.","ENVTECH",
AQ270="AKTIVCO DEFAUT GE &amp; POWER Cabinet","AKTIVCO",
AQ270="AKTIVCO Coupure ENEO &amp; Baisse de tension","AKTIVCO GRID ONLY",
AQ270="Coupure ENEO &amp; Baisse de tension","IHS GRID ONLY",
AQ270="Defaut GE &amp; POWER Cabinet","IHS",
AQ270="Sharing","Partners",
AQ270="Sites strategiques &amp; DataCenter","SST &amp; DC",
AQ270="Exclu","Exclu",
AQ270="SAT","SAT",
AQ270="SPARE-ISSUE","SPARE-ISSUE",
AQ270="Fiber CAmtel","TRANS_FO_CAMTEL",
AQ270="Fiber AOF","Fiber AOF",
AQ270="Projet OCM (HUAWEI)","TRAVAUX-HUAWEI",
AQ270="Projet OCM (NOKIA)","TRAVAUX-NOKIA",
AQ270="ACCESS-ISSUE","ACCESS-ISSUE",
AQ270="Projet OCM (ZTE, NOKIA, autres projets)","TRAVAUX OCM",
AQ270="No root CAuse","No root cause",
AQ270="ODU HS","PDH",
AQ270="IP &amp; VLAN","PDH",
AQ270="Warehouse HUAWEI","SPARE-ISSUE",
AQ270="SPARE-HS","SPARE-ISSUE",
AQ270="Power Telco","BSS",AQ270="no impacts","no impacts"
),"")</f>
        <v>No root cause</v>
      </c>
      <c r="AP270" s="48" t="str" cm="1">
        <f t="array" ref="AP270">IFERROR(_xlfn.IFS(
AQ270="MPR ISSUE","TX ISSUE",
AQ270="BSS Hardware Issue","RAN ISSUE",
AQ270="Sites strategiques, MLL, Pylone, etc.","ENVTECH",
AQ270="AKTIVCO DEFAUT GE &amp; POWER Cabinet","POWER ISSUE",
AQ270="AKTIVCO Coupure ENEO &amp; Baisse de tension","POWER ISSUE",
AQ270="Coupure ENEO &amp; Baisse de tension","POWER ISSUE",
AQ270="Defaut GE &amp; POWER Cabinet","POWER ISSUE",
AQ270="Sharing","POWER ISSUE",
AQ270="Sites strategiques &amp; DataCenter","POWER ISSUE",
AQ270="Exclu","Exclu",
AQ270="SAT","TX ISSUE",
AQ270="SPARE-ISSUE","SPARE-ISSUE",
AQ270="Fiber CAmtel","TX ISSUE",
AQ270="Fiber AOF","TX ISSUE",
AQ270="Projet OCM (HUAWEI)","TRAVAUX-HUAWEI",
AQ270="Projet OCM (NOKIA)","TRAVAUX -NOKIA",
AQ270="ACCESS-ISSUE","ACCESS-ISSUE",
AQ270="Projet OCM (ZTE, NOKIA, autres projets)","TRAVAUX OCM",
AQ270="No root CAuse","No root cause",
AQ270="ODU HS","TX ISSUE",
AQ270="IP &amp; VLAN","TX ISSUE",
AQ270="Warehouse HUAWEI","SPARE-ISSUE",
AQ270="SPARE-HS","SPARE-ISSUE",
AQ270="Power Telco","RAN ISSUE",AQ270="no impacts","no impacts"
),"")</f>
        <v>No root cause</v>
      </c>
      <c r="AQ270" s="67" t="s">
        <v>5344</v>
      </c>
      <c r="AR270" s="48" t="str" cm="1">
        <f t="array" ref="AR270">IFERROR(_xlfn.IFS(
AQ270="MPR ISSUE","ACTIVE",
AQ270="BSS Hardware Issue","ACTIVE",
AQ270="Sites strategiques, MLL, Pylone, etc.","PASSIVE",
AQ270="AKTIVCO DEFAUT GE &amp; POWER Cabinet","PASSIVE",
AQ270="AKTIVCO Coupure ENEO &amp; Baisse de tension","PASSIVE",
AQ270="Coupure ENEO &amp; Baisse de tension","PASSIVE",
AQ270="Defaut GE &amp; POWER Cabinet","PASSIVE",
AQ270="Sharing","PASSIVE",
AQ270="Sites strategiques &amp; DataCenter","PASSIVE",
AQ270="Exclu","Exclu",
AQ270="SAT","ACTIVE",
AQ270="SPARE-ISSUE","SPARE-ISSUE",
AQ270="Fiber CAmtel","ACTIVE",
AQ270="Fiber AOF","ACTIVE",
AQ270="Projet OCM (HUAWEI)","PLANNED WORKS",
AQ270="Projet OCM (NOKIA)","PLANNED WORKS",
AQ270="ACCESS-ISSUE","ACCESS-ISSUE",
AQ270="Projet OCM (ZTE, NOKIA, autres projets)","PLANNED WORKS",
AQ270="No root CAuse","No root cause",
AQ270="ODU HS","ACTIVE",
AQ270="IP &amp; VLAN","ACTIVE",
AQ270="Warehouse HUAWEI","SPARE-ISSUE",
AQ270="SPARE-HS","SPARE-ISSUE",
AQ270="Power Telco","ACTIVE", AQ270="no impacts","no impacts"
),"")</f>
        <v>No root cause</v>
      </c>
      <c r="AS270" s="92" t="s">
        <v>5537</v>
      </c>
      <c r="AT270" s="98" t="s">
        <v>251</v>
      </c>
      <c r="AV270" s="17" t="s">
        <v>5537</v>
      </c>
      <c r="AW270" s="7" t="s">
        <v>5537</v>
      </c>
      <c r="AX270" s="6" t="s">
        <v>5537</v>
      </c>
      <c r="AY270" s="7"/>
      <c r="AZ270" s="3" t="s">
        <v>5537</v>
      </c>
      <c r="BA270" s="18" t="s">
        <v>5537</v>
      </c>
      <c r="BB270" s="18" t="s">
        <v>5537</v>
      </c>
      <c r="BC270" s="18" t="s">
        <v>5537</v>
      </c>
      <c r="BD270" s="18" t="s">
        <v>5537</v>
      </c>
      <c r="BE270" s="18" t="s">
        <v>5537</v>
      </c>
      <c r="BF270" s="18" t="s">
        <v>5537</v>
      </c>
      <c r="BG270" s="18" t="s">
        <v>5537</v>
      </c>
      <c r="BH270" s="18" t="s">
        <v>5537</v>
      </c>
      <c r="BI270" s="18" t="s">
        <v>5537</v>
      </c>
      <c r="BJ270" s="18" t="s">
        <v>5537</v>
      </c>
      <c r="BK270" s="18" t="s">
        <v>5537</v>
      </c>
      <c r="BL270" s="9" t="s">
        <v>5537</v>
      </c>
      <c r="BM270" s="14" t="s">
        <v>5537</v>
      </c>
      <c r="BN270" s="14" t="s">
        <v>5537</v>
      </c>
      <c r="BO270" s="14" t="str">
        <f>_xlfn.XLOOKUP(B270,'[4]cell downs 18042026 17h'!$B:$B,'[4]cell downs 18042026 17h'!$B:$B,"")</f>
        <v/>
      </c>
      <c r="BP270" s="14" t="str">
        <f>_xlfn.XLOOKUP(B270,'[5]Cells Huawei 19042026 15h'!$B:$B,'[5]Cells Huawei 19042026 15h'!$B:$B,"")</f>
        <v/>
      </c>
      <c r="BQ270" s="9" t="str">
        <f>_xlfn.XLOOKUP(B270,'[6]cells down 19042026 9H40'!$B:$B,'[6]cells down 19042026 9H40'!$B:$B,"")</f>
        <v/>
      </c>
      <c r="BR270" s="9" t="s">
        <v>5537</v>
      </c>
      <c r="BS270" s="9" t="s">
        <v>5537</v>
      </c>
      <c r="BT270" s="108"/>
    </row>
    <row r="271" spans="1:72" s="9" customFormat="1" x14ac:dyDescent="0.35">
      <c r="A271" s="1" t="s">
        <v>322</v>
      </c>
      <c r="B271" s="1" t="s">
        <v>323</v>
      </c>
      <c r="C271" s="3" t="str">
        <f>_xlfn.XLOOKUP(B271,'[1]daily break down'!$D:$D,'[1]daily break down'!$E:$E,"")</f>
        <v>Douala</v>
      </c>
      <c r="D271" s="1" t="s">
        <v>21</v>
      </c>
      <c r="E271" s="1" t="s">
        <v>30</v>
      </c>
      <c r="F271" s="3" t="s">
        <v>31</v>
      </c>
      <c r="G271" s="1" t="s">
        <v>32</v>
      </c>
      <c r="H271" s="34" t="str">
        <f>_xlfn.XLOOKUP(B271,[2]CALCULATION!$B:$B,[2]CALCULATION!$H:$H,"")</f>
        <v>ZTE</v>
      </c>
      <c r="I271" s="28">
        <v>0</v>
      </c>
      <c r="J271" s="28">
        <v>3.4078732596530577</v>
      </c>
      <c r="K271" s="28">
        <v>0</v>
      </c>
      <c r="L271" s="28">
        <v>1.3554659521219862E-3</v>
      </c>
      <c r="M271" s="28">
        <v>0</v>
      </c>
      <c r="N271" s="28">
        <v>0</v>
      </c>
      <c r="O271" s="28">
        <v>0</v>
      </c>
      <c r="P271" s="28">
        <v>0</v>
      </c>
      <c r="Q271" s="28">
        <v>1.054570345829303</v>
      </c>
      <c r="R271" s="28">
        <v>0</v>
      </c>
      <c r="S271" s="93">
        <v>14.176800558166612</v>
      </c>
      <c r="T271" s="93">
        <f>_xlfn.XLOOKUP(B271,'[3]Nur des jours'!$B:$B,'[3]Nur des jours'!$U:$U,"")</f>
        <v>0</v>
      </c>
      <c r="U271" s="93">
        <v>0</v>
      </c>
      <c r="V271" s="93">
        <v>0</v>
      </c>
      <c r="W271" s="93">
        <v>0</v>
      </c>
      <c r="X271" s="93">
        <v>0.60822967585815291</v>
      </c>
      <c r="Y271" s="93">
        <v>0</v>
      </c>
      <c r="Z271" s="93">
        <v>0</v>
      </c>
      <c r="AA271" s="93">
        <v>30.412910599173024</v>
      </c>
      <c r="AB271" s="93">
        <v>13.833118598990392</v>
      </c>
      <c r="AC271" s="93">
        <f>_xlfn.XLOOKUP(B271,'[3]Nur des jours'!$B:$B,'[3]Nur des jours'!$N:$N,"")</f>
        <v>10.010205231813217</v>
      </c>
      <c r="AD271" s="93">
        <v>10.010205231813217</v>
      </c>
      <c r="AE271" s="93">
        <v>32.062191631495892</v>
      </c>
      <c r="AF271" s="93">
        <v>2.3620242671209621</v>
      </c>
      <c r="AG271" s="93"/>
      <c r="AH271" s="93">
        <v>0.67254296827068227</v>
      </c>
      <c r="AI271" s="93">
        <v>0.24766794959413929</v>
      </c>
      <c r="AJ271" s="93">
        <v>0.37374282158776823</v>
      </c>
      <c r="AK271" s="93">
        <v>0.98124153199946573</v>
      </c>
      <c r="AL271" s="93">
        <v>0.67254296827068227</v>
      </c>
      <c r="AM271" s="49" t="s">
        <v>5559</v>
      </c>
      <c r="AN271" s="49"/>
      <c r="AO271" s="48" t="str" cm="1">
        <f t="array" ref="AO271">IFERROR(_xlfn.IFS(
AQ271="MPR ISSUE","PDH",
AQ271="BSS Hardware Issue","BSS",
AQ271="Sites strategiques, MLL, Pylone, etc.","ENVTECH",
AQ271="AKTIVCO DEFAUT GE &amp; POWER Cabinet","AKTIVCO",
AQ271="AKTIVCO Coupure ENEO &amp; Baisse de tension","AKTIVCO GRID ONLY",
AQ271="Coupure ENEO &amp; Baisse de tension","IHS GRID ONLY",
AQ271="Defaut GE &amp; POWER Cabinet","IHS",
AQ271="Sharing","Partners",
AQ271="Sites strategiques &amp; DataCenter","SST &amp; DC",
AQ271="Exclu","Exclu",
AQ271="SAT","SAT",
AQ271="SPARE-ISSUE","SPARE-ISSUE",
AQ271="Fiber CAmtel","TRANS_FO_CAMTEL",
AQ271="Fiber AOF","Fiber AOF",
AQ271="Projet OCM (HUAWEI)","TRAVAUX-HUAWEI",
AQ271="Projet OCM (NOKIA)","TRAVAUX-NOKIA",
AQ271="ACCESS-ISSUE","ACCESS-ISSUE",
AQ271="Projet OCM (ZTE, NOKIA, autres projets)","TRAVAUX OCM",
AQ271="No root CAuse","No root cause",
AQ271="ODU HS","PDH",
AQ271="IP &amp; VLAN","PDH",
AQ271="Warehouse HUAWEI","SPARE-ISSUE",
AQ271="SPARE-HS","SPARE-ISSUE",
AQ271="Power Telco","BSS",AQ271="no impacts","no impacts"
),"")</f>
        <v>No root cause</v>
      </c>
      <c r="AP271" s="48" t="str" cm="1">
        <f t="array" ref="AP271">IFERROR(_xlfn.IFS(
AQ271="MPR ISSUE","TX ISSUE",
AQ271="BSS Hardware Issue","RAN ISSUE",
AQ271="Sites strategiques, MLL, Pylone, etc.","ENVTECH",
AQ271="AKTIVCO DEFAUT GE &amp; POWER Cabinet","POWER ISSUE",
AQ271="AKTIVCO Coupure ENEO &amp; Baisse de tension","POWER ISSUE",
AQ271="Coupure ENEO &amp; Baisse de tension","POWER ISSUE",
AQ271="Defaut GE &amp; POWER Cabinet","POWER ISSUE",
AQ271="Sharing","POWER ISSUE",
AQ271="Sites strategiques &amp; DataCenter","POWER ISSUE",
AQ271="Exclu","Exclu",
AQ271="SAT","TX ISSUE",
AQ271="SPARE-ISSUE","SPARE-ISSUE",
AQ271="Fiber CAmtel","TX ISSUE",
AQ271="Fiber AOF","TX ISSUE",
AQ271="Projet OCM (HUAWEI)","TRAVAUX-HUAWEI",
AQ271="Projet OCM (NOKIA)","TRAVAUX -NOKIA",
AQ271="ACCESS-ISSUE","ACCESS-ISSUE",
AQ271="Projet OCM (ZTE, NOKIA, autres projets)","TRAVAUX OCM",
AQ271="No root CAuse","No root cause",
AQ271="ODU HS","TX ISSUE",
AQ271="IP &amp; VLAN","TX ISSUE",
AQ271="Warehouse HUAWEI","SPARE-ISSUE",
AQ271="SPARE-HS","SPARE-ISSUE",
AQ271="Power Telco","RAN ISSUE",AQ271="no impacts","no impacts"
),"")</f>
        <v>No root cause</v>
      </c>
      <c r="AQ271" s="67" t="s">
        <v>5344</v>
      </c>
      <c r="AR271" s="48" t="str" cm="1">
        <f t="array" ref="AR271">IFERROR(_xlfn.IFS(
AQ271="MPR ISSUE","ACTIVE",
AQ271="BSS Hardware Issue","ACTIVE",
AQ271="Sites strategiques, MLL, Pylone, etc.","PASSIVE",
AQ271="AKTIVCO DEFAUT GE &amp; POWER Cabinet","PASSIVE",
AQ271="AKTIVCO Coupure ENEO &amp; Baisse de tension","PASSIVE",
AQ271="Coupure ENEO &amp; Baisse de tension","PASSIVE",
AQ271="Defaut GE &amp; POWER Cabinet","PASSIVE",
AQ271="Sharing","PASSIVE",
AQ271="Sites strategiques &amp; DataCenter","PASSIVE",
AQ271="Exclu","Exclu",
AQ271="SAT","ACTIVE",
AQ271="SPARE-ISSUE","SPARE-ISSUE",
AQ271="Fiber CAmtel","ACTIVE",
AQ271="Fiber AOF","ACTIVE",
AQ271="Projet OCM (HUAWEI)","PLANNED WORKS",
AQ271="Projet OCM (NOKIA)","PLANNED WORKS",
AQ271="ACCESS-ISSUE","ACCESS-ISSUE",
AQ271="Projet OCM (ZTE, NOKIA, autres projets)","PLANNED WORKS",
AQ271="No root CAuse","No root cause",
AQ271="ODU HS","ACTIVE",
AQ271="IP &amp; VLAN","ACTIVE",
AQ271="Warehouse HUAWEI","SPARE-ISSUE",
AQ271="SPARE-HS","SPARE-ISSUE",
AQ271="Power Telco","ACTIVE", AQ271="no impacts","no impacts"
),"")</f>
        <v>No root cause</v>
      </c>
      <c r="AS271" s="92" t="s">
        <v>5537</v>
      </c>
      <c r="AT271" s="98" t="s">
        <v>323</v>
      </c>
      <c r="AV271" s="17" t="s">
        <v>5537</v>
      </c>
      <c r="AW271" s="7" t="s">
        <v>5537</v>
      </c>
      <c r="AX271" s="6" t="s">
        <v>5537</v>
      </c>
      <c r="AY271" s="7"/>
      <c r="AZ271" s="3" t="s">
        <v>5537</v>
      </c>
      <c r="BA271" s="18" t="s">
        <v>5537</v>
      </c>
      <c r="BB271" s="18" t="s">
        <v>5537</v>
      </c>
      <c r="BC271" s="18" t="s">
        <v>5537</v>
      </c>
      <c r="BD271" s="18" t="s">
        <v>5537</v>
      </c>
      <c r="BE271" s="18" t="s">
        <v>5537</v>
      </c>
      <c r="BF271" s="18" t="s">
        <v>5537</v>
      </c>
      <c r="BG271" s="18" t="s">
        <v>5537</v>
      </c>
      <c r="BH271" s="18" t="s">
        <v>5537</v>
      </c>
      <c r="BI271" s="18" t="s">
        <v>5537</v>
      </c>
      <c r="BJ271" s="18" t="s">
        <v>5537</v>
      </c>
      <c r="BK271" s="18" t="s">
        <v>5537</v>
      </c>
      <c r="BL271" s="9" t="s">
        <v>5537</v>
      </c>
      <c r="BM271" s="14" t="s">
        <v>5537</v>
      </c>
      <c r="BN271" s="14" t="s">
        <v>5537</v>
      </c>
      <c r="BO271" s="14" t="str">
        <f>_xlfn.XLOOKUP(B271,'[4]cell downs 18042026 17h'!$B:$B,'[4]cell downs 18042026 17h'!$B:$B,"")</f>
        <v/>
      </c>
      <c r="BP271" s="14" t="str">
        <f>_xlfn.XLOOKUP(B271,'[5]Cells Huawei 19042026 15h'!$B:$B,'[5]Cells Huawei 19042026 15h'!$B:$B,"")</f>
        <v/>
      </c>
      <c r="BQ271" s="9" t="str">
        <f>_xlfn.XLOOKUP(B271,'[6]cells down 19042026 9H40'!$B:$B,'[6]cells down 19042026 9H40'!$B:$B,"")</f>
        <v/>
      </c>
      <c r="BR271" s="9" t="s">
        <v>5537</v>
      </c>
      <c r="BS271" s="9" t="s">
        <v>12</v>
      </c>
      <c r="BT271" s="108"/>
    </row>
    <row r="272" spans="1:72" s="9" customFormat="1" ht="21.5" customHeight="1" x14ac:dyDescent="0.35">
      <c r="A272" s="1" t="s">
        <v>2755</v>
      </c>
      <c r="B272" s="8" t="s">
        <v>2756</v>
      </c>
      <c r="C272" s="3" t="str">
        <f>_xlfn.XLOOKUP(B272,'[1]daily break down'!$D:$D,'[1]daily break down'!$E:$E,"")</f>
        <v>Douala</v>
      </c>
      <c r="D272" s="1" t="s">
        <v>21</v>
      </c>
      <c r="E272" s="1" t="s">
        <v>22</v>
      </c>
      <c r="F272" s="3" t="s">
        <v>31</v>
      </c>
      <c r="G272" s="1" t="s">
        <v>32</v>
      </c>
      <c r="H272" s="34" t="str">
        <f>_xlfn.XLOOKUP(B272,[2]CALCULATION!$B:$B,[2]CALCULATION!$H:$H,"")</f>
        <v>ZTE</v>
      </c>
      <c r="I272" s="28">
        <v>4.2804187961750177E-4</v>
      </c>
      <c r="J272" s="28">
        <v>5.5955239660648406</v>
      </c>
      <c r="K272" s="28">
        <v>5.1171871655922843</v>
      </c>
      <c r="L272" s="28">
        <v>0</v>
      </c>
      <c r="M272" s="28">
        <v>0</v>
      </c>
      <c r="N272" s="28">
        <v>0</v>
      </c>
      <c r="O272" s="28">
        <v>0</v>
      </c>
      <c r="P272" s="28">
        <v>0.67289966983702865</v>
      </c>
      <c r="Q272" s="28">
        <v>0</v>
      </c>
      <c r="R272" s="28">
        <v>0</v>
      </c>
      <c r="S272" s="93">
        <v>0</v>
      </c>
      <c r="T272" s="93">
        <f>_xlfn.XLOOKUP(B272,'[3]Nur des jours'!$B:$B,'[3]Nur des jours'!$U:$U,"")</f>
        <v>0</v>
      </c>
      <c r="U272" s="93">
        <v>0</v>
      </c>
      <c r="V272" s="93">
        <v>1.9440235365960586E-3</v>
      </c>
      <c r="W272" s="93">
        <v>0</v>
      </c>
      <c r="X272" s="93">
        <v>0</v>
      </c>
      <c r="Y272" s="93">
        <v>0</v>
      </c>
      <c r="Z272" s="93">
        <v>0</v>
      </c>
      <c r="AA272" s="93">
        <v>0</v>
      </c>
      <c r="AB272" s="93">
        <v>0</v>
      </c>
      <c r="AC272" s="93">
        <f>_xlfn.XLOOKUP(B272,'[3]Nur des jours'!$B:$B,'[3]Nur des jours'!$N:$N,"")</f>
        <v>0</v>
      </c>
      <c r="AD272" s="93">
        <v>0</v>
      </c>
      <c r="AE272" s="93">
        <v>0</v>
      </c>
      <c r="AF272" s="93">
        <v>0</v>
      </c>
      <c r="AG272" s="93"/>
      <c r="AH272" s="93">
        <v>0.66767399189003074</v>
      </c>
      <c r="AI272" s="93">
        <v>0.16810946049102948</v>
      </c>
      <c r="AJ272" s="93">
        <v>0.19603568040637723</v>
      </c>
      <c r="AK272" s="93">
        <v>1.1080905383842516</v>
      </c>
      <c r="AL272" s="93">
        <v>0.66767399189003074</v>
      </c>
      <c r="AM272" s="49" t="s">
        <v>5559</v>
      </c>
      <c r="AN272" s="49"/>
      <c r="AO272" s="48" t="str" cm="1">
        <f t="array" ref="AO272">IFERROR(_xlfn.IFS(
AQ272="MPR ISSUE","PDH",
AQ272="BSS Hardware Issue","BSS",
AQ272="Sites strategiques, MLL, Pylone, etc.","ENVTECH",
AQ272="AKTIVCO DEFAUT GE &amp; POWER Cabinet","AKTIVCO",
AQ272="AKTIVCO Coupure ENEO &amp; Baisse de tension","AKTIVCO GRID ONLY",
AQ272="Coupure ENEO &amp; Baisse de tension","IHS GRID ONLY",
AQ272="Defaut GE &amp; POWER Cabinet","IHS",
AQ272="Sharing","Partners",
AQ272="Sites strategiques &amp; DataCenter","SST &amp; DC",
AQ272="Exclu","Exclu",
AQ272="SAT","SAT",
AQ272="SPARE-ISSUE","SPARE-ISSUE",
AQ272="Fiber CAmtel","TRANS_FO_CAMTEL",
AQ272="Fiber AOF","Fiber AOF",
AQ272="Projet OCM (HUAWEI)","TRAVAUX-HUAWEI",
AQ272="Projet OCM (NOKIA)","TRAVAUX-NOKIA",
AQ272="ACCESS-ISSUE","ACCESS-ISSUE",
AQ272="Projet OCM (ZTE, NOKIA, autres projets)","TRAVAUX OCM",
AQ272="No root CAuse","No root cause",
AQ272="ODU HS","PDH",
AQ272="IP &amp; VLAN","PDH",
AQ272="Warehouse HUAWEI","SPARE-ISSUE",
AQ272="SPARE-HS","SPARE-ISSUE",
AQ272="Power Telco","BSS",AQ272="no impacts","no impacts"
),"")</f>
        <v>No root cause</v>
      </c>
      <c r="AP272" s="48" t="str" cm="1">
        <f t="array" ref="AP272">IFERROR(_xlfn.IFS(
AQ272="MPR ISSUE","TX ISSUE",
AQ272="BSS Hardware Issue","RAN ISSUE",
AQ272="Sites strategiques, MLL, Pylone, etc.","ENVTECH",
AQ272="AKTIVCO DEFAUT GE &amp; POWER Cabinet","POWER ISSUE",
AQ272="AKTIVCO Coupure ENEO &amp; Baisse de tension","POWER ISSUE",
AQ272="Coupure ENEO &amp; Baisse de tension","POWER ISSUE",
AQ272="Defaut GE &amp; POWER Cabinet","POWER ISSUE",
AQ272="Sharing","POWER ISSUE",
AQ272="Sites strategiques &amp; DataCenter","POWER ISSUE",
AQ272="Exclu","Exclu",
AQ272="SAT","TX ISSUE",
AQ272="SPARE-ISSUE","SPARE-ISSUE",
AQ272="Fiber CAmtel","TX ISSUE",
AQ272="Fiber AOF","TX ISSUE",
AQ272="Projet OCM (HUAWEI)","TRAVAUX-HUAWEI",
AQ272="Projet OCM (NOKIA)","TRAVAUX -NOKIA",
AQ272="ACCESS-ISSUE","ACCESS-ISSUE",
AQ272="Projet OCM (ZTE, NOKIA, autres projets)","TRAVAUX OCM",
AQ272="No root CAuse","No root cause",
AQ272="ODU HS","TX ISSUE",
AQ272="IP &amp; VLAN","TX ISSUE",
AQ272="Warehouse HUAWEI","SPARE-ISSUE",
AQ272="SPARE-HS","SPARE-ISSUE",
AQ272="Power Telco","RAN ISSUE",AQ272="no impacts","no impacts"
),"")</f>
        <v>No root cause</v>
      </c>
      <c r="AQ272" s="67" t="s">
        <v>5344</v>
      </c>
      <c r="AR272" s="48" t="str" cm="1">
        <f t="array" ref="AR272">IFERROR(_xlfn.IFS(
AQ272="MPR ISSUE","ACTIVE",
AQ272="BSS Hardware Issue","ACTIVE",
AQ272="Sites strategiques, MLL, Pylone, etc.","PASSIVE",
AQ272="AKTIVCO DEFAUT GE &amp; POWER Cabinet","PASSIVE",
AQ272="AKTIVCO Coupure ENEO &amp; Baisse de tension","PASSIVE",
AQ272="Coupure ENEO &amp; Baisse de tension","PASSIVE",
AQ272="Defaut GE &amp; POWER Cabinet","PASSIVE",
AQ272="Sharing","PASSIVE",
AQ272="Sites strategiques &amp; DataCenter","PASSIVE",
AQ272="Exclu","Exclu",
AQ272="SAT","ACTIVE",
AQ272="SPARE-ISSUE","SPARE-ISSUE",
AQ272="Fiber CAmtel","ACTIVE",
AQ272="Fiber AOF","ACTIVE",
AQ272="Projet OCM (HUAWEI)","PLANNED WORKS",
AQ272="Projet OCM (NOKIA)","PLANNED WORKS",
AQ272="ACCESS-ISSUE","ACCESS-ISSUE",
AQ272="Projet OCM (ZTE, NOKIA, autres projets)","PLANNED WORKS",
AQ272="No root CAuse","No root cause",
AQ272="ODU HS","ACTIVE",
AQ272="IP &amp; VLAN","ACTIVE",
AQ272="Warehouse HUAWEI","SPARE-ISSUE",
AQ272="SPARE-HS","SPARE-ISSUE",
AQ272="Power Telco","ACTIVE", AQ272="no impacts","no impacts"
),"")</f>
        <v>No root cause</v>
      </c>
      <c r="AS272" s="92" t="s">
        <v>5537</v>
      </c>
      <c r="AT272" s="98" t="s">
        <v>2756</v>
      </c>
      <c r="AV272" s="17" t="s">
        <v>5537</v>
      </c>
      <c r="AW272" s="7" t="s">
        <v>5537</v>
      </c>
      <c r="AX272" s="6" t="s">
        <v>5537</v>
      </c>
      <c r="AY272" s="7"/>
      <c r="AZ272" s="3" t="s">
        <v>5537</v>
      </c>
      <c r="BA272" s="18" t="s">
        <v>5537</v>
      </c>
      <c r="BB272" s="18" t="s">
        <v>5537</v>
      </c>
      <c r="BC272" s="18" t="s">
        <v>5537</v>
      </c>
      <c r="BD272" s="18" t="s">
        <v>5537</v>
      </c>
      <c r="BE272" s="18" t="s">
        <v>5537</v>
      </c>
      <c r="BF272" s="18" t="s">
        <v>5537</v>
      </c>
      <c r="BG272" s="18" t="s">
        <v>5537</v>
      </c>
      <c r="BH272" s="18" t="s">
        <v>5537</v>
      </c>
      <c r="BI272" s="18" t="s">
        <v>5537</v>
      </c>
      <c r="BJ272" s="18" t="s">
        <v>5537</v>
      </c>
      <c r="BK272" s="18" t="s">
        <v>5537</v>
      </c>
      <c r="BL272" s="9" t="s">
        <v>5537</v>
      </c>
      <c r="BM272" s="14" t="s">
        <v>5537</v>
      </c>
      <c r="BN272" s="14" t="s">
        <v>5537</v>
      </c>
      <c r="BO272" s="14" t="str">
        <f>_xlfn.XLOOKUP(B272,'[4]cell downs 18042026 17h'!$B:$B,'[4]cell downs 18042026 17h'!$B:$B,"")</f>
        <v/>
      </c>
      <c r="BP272" s="14" t="str">
        <f>_xlfn.XLOOKUP(B272,'[5]Cells Huawei 19042026 15h'!$B:$B,'[5]Cells Huawei 19042026 15h'!$B:$B,"")</f>
        <v/>
      </c>
      <c r="BQ272" s="9" t="str">
        <f>_xlfn.XLOOKUP(B272,'[6]cells down 19042026 9H40'!$B:$B,'[6]cells down 19042026 9H40'!$B:$B,"")</f>
        <v/>
      </c>
      <c r="BR272" s="9" t="s">
        <v>5537</v>
      </c>
      <c r="BS272" s="9" t="s">
        <v>318</v>
      </c>
      <c r="BT272" s="108"/>
    </row>
    <row r="273" spans="1:72" s="9" customFormat="1" x14ac:dyDescent="0.35">
      <c r="A273" s="1" t="s">
        <v>1059</v>
      </c>
      <c r="B273" s="1" t="s">
        <v>1060</v>
      </c>
      <c r="C273" s="3" t="str">
        <f>_xlfn.XLOOKUP(B273,'[1]daily break down'!$D:$D,'[1]daily break down'!$E:$E,"")</f>
        <v>OUEST</v>
      </c>
      <c r="D273" s="1" t="s">
        <v>21</v>
      </c>
      <c r="E273" s="1" t="s">
        <v>987</v>
      </c>
      <c r="F273" s="3" t="s">
        <v>102</v>
      </c>
      <c r="G273" s="1" t="s">
        <v>1061</v>
      </c>
      <c r="H273" s="33" t="str">
        <f>_xlfn.XLOOKUP(B273,[2]CALCULATION!$B:$B,[2]CALCULATION!$H:$H,"")</f>
        <v>NOKIA</v>
      </c>
      <c r="I273" s="28">
        <v>0</v>
      </c>
      <c r="J273" s="28">
        <v>0</v>
      </c>
      <c r="K273" s="28">
        <v>0</v>
      </c>
      <c r="L273" s="28">
        <v>0</v>
      </c>
      <c r="M273" s="28">
        <v>14.922929802204877</v>
      </c>
      <c r="N273" s="28">
        <v>10.969301816894975</v>
      </c>
      <c r="O273" s="28">
        <v>0.13286988910407271</v>
      </c>
      <c r="P273" s="28">
        <v>1.4446413437091358E-3</v>
      </c>
      <c r="Q273" s="28">
        <v>0.19530180678650941</v>
      </c>
      <c r="R273" s="28">
        <v>7.1340313269589948E-5</v>
      </c>
      <c r="S273" s="93">
        <v>1.7835078317296165E-5</v>
      </c>
      <c r="T273" s="93">
        <f>_xlfn.XLOOKUP(B273,'[3]Nur des jours'!$B:$B,'[3]Nur des jours'!$U:$U,"")</f>
        <v>0</v>
      </c>
      <c r="U273" s="93">
        <v>7.1340313269589948E-5</v>
      </c>
      <c r="V273" s="93">
        <v>7.1340313269532038E-5</v>
      </c>
      <c r="W273" s="93">
        <v>0</v>
      </c>
      <c r="X273" s="93">
        <v>0.42033712578438676</v>
      </c>
      <c r="Y273" s="93">
        <v>0</v>
      </c>
      <c r="Z273" s="93">
        <v>6.5633088208015382E-3</v>
      </c>
      <c r="AA273" s="93">
        <v>0</v>
      </c>
      <c r="AB273" s="93">
        <v>5.985452283318056E-2</v>
      </c>
      <c r="AC273" s="93">
        <f>_xlfn.XLOOKUP(B273,'[3]Nur des jours'!$B:$B,'[3]Nur des jours'!$N:$N,"")</f>
        <v>1.8816007624852669E-2</v>
      </c>
      <c r="AD273" s="93">
        <v>1.8816007624852669E-2</v>
      </c>
      <c r="AE273" s="93">
        <v>6.1709370978189184E-3</v>
      </c>
      <c r="AF273" s="93">
        <v>6.5989789774364991E-3</v>
      </c>
      <c r="AG273" s="93"/>
      <c r="AH273" s="93">
        <v>0.65936284539412671</v>
      </c>
      <c r="AI273" s="93">
        <v>0.76798296624022322</v>
      </c>
      <c r="AJ273" s="93">
        <v>0.68267167837993137</v>
      </c>
      <c r="AK273" s="93">
        <v>0.61461404522541585</v>
      </c>
      <c r="AL273" s="93">
        <v>0.65936284539412671</v>
      </c>
      <c r="AM273" s="49" t="s">
        <v>5559</v>
      </c>
      <c r="AN273" s="49"/>
      <c r="AO273" s="48" t="str" cm="1">
        <f t="array" ref="AO273">IFERROR(_xlfn.IFS(
AQ273="MPR ISSUE","PDH",
AQ273="BSS Hardware Issue","BSS",
AQ273="Sites strategiques, MLL, Pylone, etc.","ENVTECH",
AQ273="AKTIVCO DEFAUT GE &amp; POWER Cabinet","AKTIVCO",
AQ273="AKTIVCO Coupure ENEO &amp; Baisse de tension","AKTIVCO GRID ONLY",
AQ273="Coupure ENEO &amp; Baisse de tension","IHS GRID ONLY",
AQ273="Defaut GE &amp; POWER Cabinet","IHS",
AQ273="Sharing","Partners",
AQ273="Sites strategiques &amp; DataCenter","SST &amp; DC",
AQ273="Exclu","Exclu",
AQ273="SAT","SAT",
AQ273="SPARE-ISSUE","SPARE-ISSUE",
AQ273="Fiber CAmtel","TRANS_FO_CAMTEL",
AQ273="Fiber AOF","Fiber AOF",
AQ273="Projet OCM (HUAWEI)","TRAVAUX-HUAWEI",
AQ273="Projet OCM (NOKIA)","TRAVAUX-NOKIA",
AQ273="ACCESS-ISSUE","ACCESS-ISSUE",
AQ273="Projet OCM (ZTE, NOKIA, autres projets)","TRAVAUX OCM",
AQ273="No root CAuse","No root cause",
AQ273="ODU HS","PDH",
AQ273="IP &amp; VLAN","PDH",
AQ273="Warehouse HUAWEI","SPARE-ISSUE",
AQ273="SPARE-HS","SPARE-ISSUE",
AQ273="Power Telco","BSS",AQ273="no impacts","no impacts"
),"")</f>
        <v>No root cause</v>
      </c>
      <c r="AP273" s="48" t="str" cm="1">
        <f t="array" ref="AP273">IFERROR(_xlfn.IFS(
AQ273="MPR ISSUE","TX ISSUE",
AQ273="BSS Hardware Issue","RAN ISSUE",
AQ273="Sites strategiques, MLL, Pylone, etc.","ENVTECH",
AQ273="AKTIVCO DEFAUT GE &amp; POWER Cabinet","POWER ISSUE",
AQ273="AKTIVCO Coupure ENEO &amp; Baisse de tension","POWER ISSUE",
AQ273="Coupure ENEO &amp; Baisse de tension","POWER ISSUE",
AQ273="Defaut GE &amp; POWER Cabinet","POWER ISSUE",
AQ273="Sharing","POWER ISSUE",
AQ273="Sites strategiques &amp; DataCenter","POWER ISSUE",
AQ273="Exclu","Exclu",
AQ273="SAT","TX ISSUE",
AQ273="SPARE-ISSUE","SPARE-ISSUE",
AQ273="Fiber CAmtel","TX ISSUE",
AQ273="Fiber AOF","TX ISSUE",
AQ273="Projet OCM (HUAWEI)","TRAVAUX-HUAWEI",
AQ273="Projet OCM (NOKIA)","TRAVAUX -NOKIA",
AQ273="ACCESS-ISSUE","ACCESS-ISSUE",
AQ273="Projet OCM (ZTE, NOKIA, autres projets)","TRAVAUX OCM",
AQ273="No root CAuse","No root cause",
AQ273="ODU HS","TX ISSUE",
AQ273="IP &amp; VLAN","TX ISSUE",
AQ273="Warehouse HUAWEI","SPARE-ISSUE",
AQ273="SPARE-HS","SPARE-ISSUE",
AQ273="Power Telco","RAN ISSUE",AQ273="no impacts","no impacts"
),"")</f>
        <v>No root cause</v>
      </c>
      <c r="AQ273" s="67" t="s">
        <v>5344</v>
      </c>
      <c r="AR273" s="48" t="str" cm="1">
        <f t="array" ref="AR273">IFERROR(_xlfn.IFS(
AQ273="MPR ISSUE","ACTIVE",
AQ273="BSS Hardware Issue","ACTIVE",
AQ273="Sites strategiques, MLL, Pylone, etc.","PASSIVE",
AQ273="AKTIVCO DEFAUT GE &amp; POWER Cabinet","PASSIVE",
AQ273="AKTIVCO Coupure ENEO &amp; Baisse de tension","PASSIVE",
AQ273="Coupure ENEO &amp; Baisse de tension","PASSIVE",
AQ273="Defaut GE &amp; POWER Cabinet","PASSIVE",
AQ273="Sharing","PASSIVE",
AQ273="Sites strategiques &amp; DataCenter","PASSIVE",
AQ273="Exclu","Exclu",
AQ273="SAT","ACTIVE",
AQ273="SPARE-ISSUE","SPARE-ISSUE",
AQ273="Fiber CAmtel","ACTIVE",
AQ273="Fiber AOF","ACTIVE",
AQ273="Projet OCM (HUAWEI)","PLANNED WORKS",
AQ273="Projet OCM (NOKIA)","PLANNED WORKS",
AQ273="ACCESS-ISSUE","ACCESS-ISSUE",
AQ273="Projet OCM (ZTE, NOKIA, autres projets)","PLANNED WORKS",
AQ273="No root CAuse","No root cause",
AQ273="ODU HS","ACTIVE",
AQ273="IP &amp; VLAN","ACTIVE",
AQ273="Warehouse HUAWEI","SPARE-ISSUE",
AQ273="SPARE-HS","SPARE-ISSUE",
AQ273="Power Telco","ACTIVE", AQ273="no impacts","no impacts"
),"")</f>
        <v>No root cause</v>
      </c>
      <c r="AS273" s="92" t="s">
        <v>5537</v>
      </c>
      <c r="AT273" s="98" t="s">
        <v>1060</v>
      </c>
      <c r="AV273" s="17" t="s">
        <v>5537</v>
      </c>
      <c r="AW273" s="7" t="s">
        <v>5537</v>
      </c>
      <c r="AX273" s="6" t="s">
        <v>5537</v>
      </c>
      <c r="AY273" s="7"/>
      <c r="AZ273" s="3" t="s">
        <v>5537</v>
      </c>
      <c r="BA273" s="18" t="s">
        <v>5537</v>
      </c>
      <c r="BB273" s="18" t="s">
        <v>5537</v>
      </c>
      <c r="BC273" s="18" t="s">
        <v>5537</v>
      </c>
      <c r="BD273" s="18" t="s">
        <v>5537</v>
      </c>
      <c r="BE273" s="18" t="s">
        <v>5537</v>
      </c>
      <c r="BF273" s="18" t="s">
        <v>5537</v>
      </c>
      <c r="BG273" s="18" t="s">
        <v>5537</v>
      </c>
      <c r="BH273" s="18" t="s">
        <v>5537</v>
      </c>
      <c r="BI273" s="18" t="s">
        <v>5537</v>
      </c>
      <c r="BJ273" s="18" t="s">
        <v>5537</v>
      </c>
      <c r="BK273" s="18" t="s">
        <v>5537</v>
      </c>
      <c r="BL273" s="9" t="s">
        <v>5537</v>
      </c>
      <c r="BM273" s="14" t="s">
        <v>5537</v>
      </c>
      <c r="BN273" s="14" t="s">
        <v>5537</v>
      </c>
      <c r="BO273" s="14" t="str">
        <f>_xlfn.XLOOKUP(B273,'[4]cell downs 18042026 17h'!$B:$B,'[4]cell downs 18042026 17h'!$B:$B,"")</f>
        <v/>
      </c>
      <c r="BP273" s="14" t="str">
        <f>_xlfn.XLOOKUP(B273,'[5]Cells Huawei 19042026 15h'!$B:$B,'[5]Cells Huawei 19042026 15h'!$B:$B,"")</f>
        <v/>
      </c>
      <c r="BQ273" s="9" t="str">
        <f>_xlfn.XLOOKUP(B273,'[6]cells down 19042026 9H40'!$B:$B,'[6]cells down 19042026 9H40'!$B:$B,"")</f>
        <v/>
      </c>
      <c r="BR273" s="9" t="s">
        <v>5537</v>
      </c>
      <c r="BS273" s="9" t="s">
        <v>5537</v>
      </c>
      <c r="BT273" s="108"/>
    </row>
    <row r="274" spans="1:72" s="9" customFormat="1" x14ac:dyDescent="0.35">
      <c r="A274" s="1" t="s">
        <v>71</v>
      </c>
      <c r="B274" s="8" t="s">
        <v>72</v>
      </c>
      <c r="C274" s="3" t="str">
        <f>_xlfn.XLOOKUP(B274,'[1]daily break down'!$D:$D,'[1]daily break down'!$E:$E,"")</f>
        <v>Yaounde</v>
      </c>
      <c r="D274" s="1" t="s">
        <v>5490</v>
      </c>
      <c r="E274" s="1"/>
      <c r="F274" s="3" t="s">
        <v>37</v>
      </c>
      <c r="G274" s="1" t="s">
        <v>38</v>
      </c>
      <c r="H274" s="34" t="str">
        <f>_xlfn.XLOOKUP(B274,[2]CALCULATION!$B:$B,[2]CALCULATION!$H:$H,"")</f>
        <v>ZTE</v>
      </c>
      <c r="I274" s="28">
        <v>0</v>
      </c>
      <c r="J274" s="28">
        <v>0</v>
      </c>
      <c r="K274" s="28">
        <v>1.0878149318129278</v>
      </c>
      <c r="L274" s="28">
        <v>8.5409693151044568</v>
      </c>
      <c r="M274" s="28">
        <v>27.128349071006443</v>
      </c>
      <c r="N274" s="28">
        <v>0.9366626430729984</v>
      </c>
      <c r="O274" s="28">
        <v>0</v>
      </c>
      <c r="P274" s="28">
        <v>4.0623136234315833</v>
      </c>
      <c r="Q274" s="28">
        <v>15.700611814526599</v>
      </c>
      <c r="R274" s="28">
        <v>0</v>
      </c>
      <c r="S274" s="93">
        <v>0.56694146955338143</v>
      </c>
      <c r="T274" s="93">
        <f>_xlfn.XLOOKUP(B274,'[3]Nur des jours'!$B:$B,'[3]Nur des jours'!$U:$U,"")</f>
        <v>4.6657634983006719</v>
      </c>
      <c r="U274" s="93">
        <v>1.9730768791751918</v>
      </c>
      <c r="V274" s="93">
        <v>8.7709348149289603</v>
      </c>
      <c r="W274" s="93">
        <v>4.6657634983006719</v>
      </c>
      <c r="X274" s="93">
        <v>6.7159949262769194</v>
      </c>
      <c r="Y274" s="93">
        <v>3.4569375601042132</v>
      </c>
      <c r="Z274" s="93">
        <v>13.868556899607057</v>
      </c>
      <c r="AA274" s="93">
        <v>13.868556899607057</v>
      </c>
      <c r="AB274" s="93">
        <v>17.813016325517289</v>
      </c>
      <c r="AC274" s="93">
        <f>_xlfn.XLOOKUP(B274,'[3]Nur des jours'!$B:$B,'[3]Nur des jours'!$N:$N,"")</f>
        <v>1.5611222401999816</v>
      </c>
      <c r="AD274" s="93">
        <v>1.5611222401999816</v>
      </c>
      <c r="AE274" s="93">
        <v>0.35925198254730545</v>
      </c>
      <c r="AF274" s="93">
        <v>2.3720654162136274E-3</v>
      </c>
      <c r="AG274" s="93"/>
      <c r="AH274" s="93">
        <v>0.65253201039856412</v>
      </c>
      <c r="AI274" s="93">
        <v>0.33097330631591992</v>
      </c>
      <c r="AJ274" s="93">
        <v>0.3431952562127904</v>
      </c>
      <c r="AK274" s="93">
        <v>0.93972233713531528</v>
      </c>
      <c r="AL274" s="93">
        <v>0.65253201039856412</v>
      </c>
      <c r="AM274" s="49" t="s">
        <v>5559</v>
      </c>
      <c r="AN274" s="49"/>
      <c r="AO274" s="48" t="str" cm="1">
        <f t="array" ref="AO274">IFERROR(_xlfn.IFS(
AQ274="MPR ISSUE","PDH",
AQ274="BSS Hardware Issue","BSS",
AQ274="Sites strategiques, MLL, Pylone, etc.","ENVTECH",
AQ274="AKTIVCO DEFAUT GE &amp; POWER Cabinet","AKTIVCO",
AQ274="AKTIVCO Coupure ENEO &amp; Baisse de tension","AKTIVCO GRID ONLY",
AQ274="Coupure ENEO &amp; Baisse de tension","IHS GRID ONLY",
AQ274="Defaut GE &amp; POWER Cabinet","IHS",
AQ274="Sharing","Partners",
AQ274="Sites strategiques &amp; DataCenter","SST &amp; DC",
AQ274="Exclu","Exclu",
AQ274="SAT","SAT",
AQ274="SPARE-ISSUE","SPARE-ISSUE",
AQ274="Fiber CAmtel","TRANS_FO_CAMTEL",
AQ274="Fiber AOF","Fiber AOF",
AQ274="Projet OCM (HUAWEI)","TRAVAUX-HUAWEI",
AQ274="Projet OCM (NOKIA)","TRAVAUX-NOKIA",
AQ274="ACCESS-ISSUE","ACCESS-ISSUE",
AQ274="Projet OCM (ZTE, NOKIA, autres projets)","TRAVAUX OCM",
AQ274="No root CAuse","No root cause",
AQ274="ODU HS","PDH",
AQ274="IP &amp; VLAN","PDH",
AQ274="Warehouse HUAWEI","SPARE-ISSUE",
AQ274="SPARE-HS","SPARE-ISSUE",
AQ274="Power Telco","BSS",AQ274="no impacts","no impacts"
),"")</f>
        <v>No root cause</v>
      </c>
      <c r="AP274" s="48" t="str" cm="1">
        <f t="array" ref="AP274">IFERROR(_xlfn.IFS(
AQ274="MPR ISSUE","TX ISSUE",
AQ274="BSS Hardware Issue","RAN ISSUE",
AQ274="Sites strategiques, MLL, Pylone, etc.","ENVTECH",
AQ274="AKTIVCO DEFAUT GE &amp; POWER Cabinet","POWER ISSUE",
AQ274="AKTIVCO Coupure ENEO &amp; Baisse de tension","POWER ISSUE",
AQ274="Coupure ENEO &amp; Baisse de tension","POWER ISSUE",
AQ274="Defaut GE &amp; POWER Cabinet","POWER ISSUE",
AQ274="Sharing","POWER ISSUE",
AQ274="Sites strategiques &amp; DataCenter","POWER ISSUE",
AQ274="Exclu","Exclu",
AQ274="SAT","TX ISSUE",
AQ274="SPARE-ISSUE","SPARE-ISSUE",
AQ274="Fiber CAmtel","TX ISSUE",
AQ274="Fiber AOF","TX ISSUE",
AQ274="Projet OCM (HUAWEI)","TRAVAUX-HUAWEI",
AQ274="Projet OCM (NOKIA)","TRAVAUX -NOKIA",
AQ274="ACCESS-ISSUE","ACCESS-ISSUE",
AQ274="Projet OCM (ZTE, NOKIA, autres projets)","TRAVAUX OCM",
AQ274="No root CAuse","No root cause",
AQ274="ODU HS","TX ISSUE",
AQ274="IP &amp; VLAN","TX ISSUE",
AQ274="Warehouse HUAWEI","SPARE-ISSUE",
AQ274="SPARE-HS","SPARE-ISSUE",
AQ274="Power Telco","RAN ISSUE",AQ274="no impacts","no impacts"
),"")</f>
        <v>No root cause</v>
      </c>
      <c r="AQ274" s="67" t="s">
        <v>5344</v>
      </c>
      <c r="AR274" s="48" t="str" cm="1">
        <f t="array" ref="AR274">IFERROR(_xlfn.IFS(
AQ274="MPR ISSUE","ACTIVE",
AQ274="BSS Hardware Issue","ACTIVE",
AQ274="Sites strategiques, MLL, Pylone, etc.","PASSIVE",
AQ274="AKTIVCO DEFAUT GE &amp; POWER Cabinet","PASSIVE",
AQ274="AKTIVCO Coupure ENEO &amp; Baisse de tension","PASSIVE",
AQ274="Coupure ENEO &amp; Baisse de tension","PASSIVE",
AQ274="Defaut GE &amp; POWER Cabinet","PASSIVE",
AQ274="Sharing","PASSIVE",
AQ274="Sites strategiques &amp; DataCenter","PASSIVE",
AQ274="Exclu","Exclu",
AQ274="SAT","ACTIVE",
AQ274="SPARE-ISSUE","SPARE-ISSUE",
AQ274="Fiber CAmtel","ACTIVE",
AQ274="Fiber AOF","ACTIVE",
AQ274="Projet OCM (HUAWEI)","PLANNED WORKS",
AQ274="Projet OCM (NOKIA)","PLANNED WORKS",
AQ274="ACCESS-ISSUE","ACCESS-ISSUE",
AQ274="Projet OCM (ZTE, NOKIA, autres projets)","PLANNED WORKS",
AQ274="No root CAuse","No root cause",
AQ274="ODU HS","ACTIVE",
AQ274="IP &amp; VLAN","ACTIVE",
AQ274="Warehouse HUAWEI","SPARE-ISSUE",
AQ274="SPARE-HS","SPARE-ISSUE",
AQ274="Power Telco","ACTIVE", AQ274="no impacts","no impacts"
),"")</f>
        <v>No root cause</v>
      </c>
      <c r="AS274" s="92" t="s">
        <v>5537</v>
      </c>
      <c r="AT274" s="98" t="s">
        <v>72</v>
      </c>
      <c r="AV274" s="17" t="s">
        <v>5537</v>
      </c>
      <c r="AW274" s="7" t="s">
        <v>5537</v>
      </c>
      <c r="AX274" s="6" t="s">
        <v>5537</v>
      </c>
      <c r="AY274" s="7"/>
      <c r="AZ274" s="3" t="s">
        <v>5537</v>
      </c>
      <c r="BA274" s="18" t="s">
        <v>5537</v>
      </c>
      <c r="BB274" s="18" t="s">
        <v>5537</v>
      </c>
      <c r="BC274" s="18" t="s">
        <v>5537</v>
      </c>
      <c r="BD274" s="18" t="s">
        <v>5537</v>
      </c>
      <c r="BE274" s="18" t="s">
        <v>5537</v>
      </c>
      <c r="BF274" s="18" t="s">
        <v>5537</v>
      </c>
      <c r="BG274" s="18" t="s">
        <v>5537</v>
      </c>
      <c r="BH274" s="18" t="s">
        <v>5537</v>
      </c>
      <c r="BI274" s="18" t="s">
        <v>5537</v>
      </c>
      <c r="BJ274" s="18" t="s">
        <v>5537</v>
      </c>
      <c r="BK274" s="18" t="s">
        <v>5537</v>
      </c>
      <c r="BL274" s="9" t="s">
        <v>5537</v>
      </c>
      <c r="BM274" s="14" t="s">
        <v>5537</v>
      </c>
      <c r="BN274" s="14" t="s">
        <v>5537</v>
      </c>
      <c r="BO274" s="14" t="str">
        <f>_xlfn.XLOOKUP(B274,'[4]cell downs 18042026 17h'!$B:$B,'[4]cell downs 18042026 17h'!$B:$B,"")</f>
        <v/>
      </c>
      <c r="BP274" s="14" t="str">
        <f>_xlfn.XLOOKUP(B274,'[5]Cells Huawei 19042026 15h'!$B:$B,'[5]Cells Huawei 19042026 15h'!$B:$B,"")</f>
        <v/>
      </c>
      <c r="BQ274" s="9" t="str">
        <f>_xlfn.XLOOKUP(B274,'[6]cells down 19042026 9H40'!$B:$B,'[6]cells down 19042026 9H40'!$B:$B,"")</f>
        <v/>
      </c>
      <c r="BR274" s="9" t="s">
        <v>5537</v>
      </c>
      <c r="BS274" s="9" t="s">
        <v>5537</v>
      </c>
      <c r="BT274" s="108"/>
    </row>
    <row r="275" spans="1:72" s="9" customFormat="1" x14ac:dyDescent="0.35">
      <c r="A275" s="1" t="s">
        <v>2260</v>
      </c>
      <c r="B275" s="8" t="s">
        <v>2261</v>
      </c>
      <c r="C275" s="3" t="str">
        <f>_xlfn.XLOOKUP(B275,'[1]daily break down'!$D:$D,'[1]daily break down'!$E:$E,"")</f>
        <v>Maroua</v>
      </c>
      <c r="D275" s="1" t="s">
        <v>21</v>
      </c>
      <c r="E275" s="1" t="s">
        <v>22</v>
      </c>
      <c r="F275" s="3" t="s">
        <v>55</v>
      </c>
      <c r="G275" s="1" t="s">
        <v>84</v>
      </c>
      <c r="H275" s="32" t="str">
        <f>_xlfn.XLOOKUP(B275,[2]CALCULATION!$B:$B,[2]CALCULATION!$H:$H,"")</f>
        <v>Huawei</v>
      </c>
      <c r="I275" s="28">
        <v>0.18708997154948306</v>
      </c>
      <c r="J275" s="28">
        <v>6.9021753088322146E-2</v>
      </c>
      <c r="K275" s="28">
        <v>0</v>
      </c>
      <c r="L275" s="28">
        <v>0</v>
      </c>
      <c r="M275" s="28">
        <v>0</v>
      </c>
      <c r="N275" s="28">
        <v>0</v>
      </c>
      <c r="O275" s="28">
        <v>4.9046465372838757E-3</v>
      </c>
      <c r="P275" s="28">
        <v>0</v>
      </c>
      <c r="Q275" s="28">
        <v>0</v>
      </c>
      <c r="R275" s="28">
        <v>0</v>
      </c>
      <c r="S275" s="93">
        <v>0</v>
      </c>
      <c r="T275" s="93">
        <f>_xlfn.XLOOKUP(B275,'[3]Nur des jours'!$B:$B,'[3]Nur des jours'!$U:$U,"")</f>
        <v>8.9175391586979538E-4</v>
      </c>
      <c r="U275" s="93">
        <v>0</v>
      </c>
      <c r="V275" s="93">
        <v>0</v>
      </c>
      <c r="W275" s="93">
        <v>8.9175391586979538E-4</v>
      </c>
      <c r="X275" s="93">
        <v>0</v>
      </c>
      <c r="Y275" s="93">
        <v>0</v>
      </c>
      <c r="Z275" s="93">
        <v>0</v>
      </c>
      <c r="AA275" s="93">
        <v>1.3700193760290842</v>
      </c>
      <c r="AB275" s="93">
        <v>1.5105597931701633</v>
      </c>
      <c r="AC275" s="93">
        <f>_xlfn.XLOOKUP(B275,'[3]Nur des jours'!$B:$B,'[3]Nur des jours'!$N:$N,"")</f>
        <v>0</v>
      </c>
      <c r="AD275" s="93">
        <v>0</v>
      </c>
      <c r="AE275" s="93">
        <v>0</v>
      </c>
      <c r="AF275" s="93">
        <v>0</v>
      </c>
      <c r="AG275" s="93"/>
      <c r="AH275" s="93">
        <v>0.64696746596353649</v>
      </c>
      <c r="AI275" s="93">
        <v>0.7793484646835247</v>
      </c>
      <c r="AJ275" s="93">
        <v>0.98097529504166769</v>
      </c>
      <c r="AK275" s="93">
        <v>0.39569776324400763</v>
      </c>
      <c r="AL275" s="93">
        <v>0.64696746596353649</v>
      </c>
      <c r="AM275" s="49" t="s">
        <v>5559</v>
      </c>
      <c r="AN275" s="49"/>
      <c r="AO275" s="48" t="str" cm="1">
        <f t="array" ref="AO275">IFERROR(_xlfn.IFS(
AQ275="MPR ISSUE","PDH",
AQ275="BSS Hardware Issue","BSS",
AQ275="Sites strategiques, MLL, Pylone, etc.","ENVTECH",
AQ275="AKTIVCO DEFAUT GE &amp; POWER Cabinet","AKTIVCO",
AQ275="AKTIVCO Coupure ENEO &amp; Baisse de tension","AKTIVCO GRID ONLY",
AQ275="Coupure ENEO &amp; Baisse de tension","IHS GRID ONLY",
AQ275="Defaut GE &amp; POWER Cabinet","IHS",
AQ275="Sharing","Partners",
AQ275="Sites strategiques &amp; DataCenter","SST &amp; DC",
AQ275="Exclu","Exclu",
AQ275="SAT","SAT",
AQ275="SPARE-ISSUE","SPARE-ISSUE",
AQ275="Fiber CAmtel","TRANS_FO_CAMTEL",
AQ275="Fiber AOF","Fiber AOF",
AQ275="Projet OCM (HUAWEI)","TRAVAUX-HUAWEI",
AQ275="Projet OCM (NOKIA)","TRAVAUX-NOKIA",
AQ275="ACCESS-ISSUE","ACCESS-ISSUE",
AQ275="Projet OCM (ZTE, NOKIA, autres projets)","TRAVAUX OCM",
AQ275="No root CAuse","No root cause",
AQ275="ODU HS","PDH",
AQ275="IP &amp; VLAN","PDH",
AQ275="Warehouse HUAWEI","SPARE-ISSUE",
AQ275="SPARE-HS","SPARE-ISSUE",
AQ275="Power Telco","BSS",AQ275="no impacts","no impacts"
),"")</f>
        <v>No root cause</v>
      </c>
      <c r="AP275" s="48" t="str" cm="1">
        <f t="array" ref="AP275">IFERROR(_xlfn.IFS(
AQ275="MPR ISSUE","TX ISSUE",
AQ275="BSS Hardware Issue","RAN ISSUE",
AQ275="Sites strategiques, MLL, Pylone, etc.","ENVTECH",
AQ275="AKTIVCO DEFAUT GE &amp; POWER Cabinet","POWER ISSUE",
AQ275="AKTIVCO Coupure ENEO &amp; Baisse de tension","POWER ISSUE",
AQ275="Coupure ENEO &amp; Baisse de tension","POWER ISSUE",
AQ275="Defaut GE &amp; POWER Cabinet","POWER ISSUE",
AQ275="Sharing","POWER ISSUE",
AQ275="Sites strategiques &amp; DataCenter","POWER ISSUE",
AQ275="Exclu","Exclu",
AQ275="SAT","TX ISSUE",
AQ275="SPARE-ISSUE","SPARE-ISSUE",
AQ275="Fiber CAmtel","TX ISSUE",
AQ275="Fiber AOF","TX ISSUE",
AQ275="Projet OCM (HUAWEI)","TRAVAUX-HUAWEI",
AQ275="Projet OCM (NOKIA)","TRAVAUX -NOKIA",
AQ275="ACCESS-ISSUE","ACCESS-ISSUE",
AQ275="Projet OCM (ZTE, NOKIA, autres projets)","TRAVAUX OCM",
AQ275="No root CAuse","No root cause",
AQ275="ODU HS","TX ISSUE",
AQ275="IP &amp; VLAN","TX ISSUE",
AQ275="Warehouse HUAWEI","SPARE-ISSUE",
AQ275="SPARE-HS","SPARE-ISSUE",
AQ275="Power Telco","RAN ISSUE",AQ275="no impacts","no impacts"
),"")</f>
        <v>No root cause</v>
      </c>
      <c r="AQ275" s="67" t="s">
        <v>5344</v>
      </c>
      <c r="AR275" s="48" t="str" cm="1">
        <f t="array" ref="AR275">IFERROR(_xlfn.IFS(
AQ275="MPR ISSUE","ACTIVE",
AQ275="BSS Hardware Issue","ACTIVE",
AQ275="Sites strategiques, MLL, Pylone, etc.","PASSIVE",
AQ275="AKTIVCO DEFAUT GE &amp; POWER Cabinet","PASSIVE",
AQ275="AKTIVCO Coupure ENEO &amp; Baisse de tension","PASSIVE",
AQ275="Coupure ENEO &amp; Baisse de tension","PASSIVE",
AQ275="Defaut GE &amp; POWER Cabinet","PASSIVE",
AQ275="Sharing","PASSIVE",
AQ275="Sites strategiques &amp; DataCenter","PASSIVE",
AQ275="Exclu","Exclu",
AQ275="SAT","ACTIVE",
AQ275="SPARE-ISSUE","SPARE-ISSUE",
AQ275="Fiber CAmtel","ACTIVE",
AQ275="Fiber AOF","ACTIVE",
AQ275="Projet OCM (HUAWEI)","PLANNED WORKS",
AQ275="Projet OCM (NOKIA)","PLANNED WORKS",
AQ275="ACCESS-ISSUE","ACCESS-ISSUE",
AQ275="Projet OCM (ZTE, NOKIA, autres projets)","PLANNED WORKS",
AQ275="No root CAuse","No root cause",
AQ275="ODU HS","ACTIVE",
AQ275="IP &amp; VLAN","ACTIVE",
AQ275="Warehouse HUAWEI","SPARE-ISSUE",
AQ275="SPARE-HS","SPARE-ISSUE",
AQ275="Power Telco","ACTIVE", AQ275="no impacts","no impacts"
),"")</f>
        <v>No root cause</v>
      </c>
      <c r="AS275" s="92" t="s">
        <v>5537</v>
      </c>
      <c r="AT275" s="98" t="s">
        <v>2261</v>
      </c>
      <c r="AV275" s="17" t="s">
        <v>5537</v>
      </c>
      <c r="AW275" s="7" t="s">
        <v>5537</v>
      </c>
      <c r="AX275" s="6" t="s">
        <v>5537</v>
      </c>
      <c r="AY275" s="7"/>
      <c r="AZ275" s="3" t="s">
        <v>5537</v>
      </c>
      <c r="BA275" s="18" t="s">
        <v>5537</v>
      </c>
      <c r="BB275" s="18" t="s">
        <v>5537</v>
      </c>
      <c r="BC275" s="18" t="s">
        <v>5537</v>
      </c>
      <c r="BD275" s="18" t="s">
        <v>5537</v>
      </c>
      <c r="BE275" s="18" t="s">
        <v>5537</v>
      </c>
      <c r="BF275" s="18" t="s">
        <v>5537</v>
      </c>
      <c r="BG275" s="18" t="s">
        <v>5537</v>
      </c>
      <c r="BH275" s="18" t="s">
        <v>5537</v>
      </c>
      <c r="BI275" s="18" t="s">
        <v>5537</v>
      </c>
      <c r="BJ275" s="18" t="s">
        <v>5537</v>
      </c>
      <c r="BK275" s="18" t="s">
        <v>5537</v>
      </c>
      <c r="BL275" s="9" t="s">
        <v>5537</v>
      </c>
      <c r="BM275" s="14" t="s">
        <v>5537</v>
      </c>
      <c r="BN275" s="14" t="s">
        <v>5537</v>
      </c>
      <c r="BO275" s="14" t="str">
        <f>_xlfn.XLOOKUP(B275,'[4]cell downs 18042026 17h'!$B:$B,'[4]cell downs 18042026 17h'!$B:$B,"")</f>
        <v/>
      </c>
      <c r="BP275" s="14" t="str">
        <f>_xlfn.XLOOKUP(B275,'[5]Cells Huawei 19042026 15h'!$B:$B,'[5]Cells Huawei 19042026 15h'!$B:$B,"")</f>
        <v/>
      </c>
      <c r="BQ275" s="9" t="str">
        <f>_xlfn.XLOOKUP(B275,'[6]cells down 19042026 9H40'!$B:$B,'[6]cells down 19042026 9H40'!$B:$B,"")</f>
        <v/>
      </c>
      <c r="BR275" s="9" t="s">
        <v>5537</v>
      </c>
      <c r="BS275" s="9" t="s">
        <v>5537</v>
      </c>
      <c r="BT275" s="108"/>
    </row>
    <row r="276" spans="1:72" s="9" customFormat="1" ht="22.5" customHeight="1" x14ac:dyDescent="0.35">
      <c r="A276" s="1" t="s">
        <v>2117</v>
      </c>
      <c r="B276" s="1" t="s">
        <v>2118</v>
      </c>
      <c r="C276" s="3" t="str">
        <f>_xlfn.XLOOKUP(B276,'[1]daily break down'!$D:$D,'[1]daily break down'!$E:$E,"")</f>
        <v>Douala</v>
      </c>
      <c r="D276" s="1" t="s">
        <v>11</v>
      </c>
      <c r="E276" s="1" t="s">
        <v>12</v>
      </c>
      <c r="F276" s="3" t="s">
        <v>31</v>
      </c>
      <c r="G276" s="1" t="s">
        <v>32</v>
      </c>
      <c r="H276" s="34" t="str">
        <f>_xlfn.XLOOKUP(B276,[2]CALCULATION!$B:$B,[2]CALCULATION!$H:$H,"")</f>
        <v>ZTE</v>
      </c>
      <c r="I276" s="28">
        <v>0</v>
      </c>
      <c r="J276" s="28">
        <v>3.4996169025177419</v>
      </c>
      <c r="K276" s="28">
        <v>8.3842703170078581E-2</v>
      </c>
      <c r="L276" s="28">
        <v>0</v>
      </c>
      <c r="M276" s="28">
        <v>2.1355722777249864</v>
      </c>
      <c r="N276" s="28">
        <v>0</v>
      </c>
      <c r="O276" s="28">
        <v>0</v>
      </c>
      <c r="P276" s="28">
        <v>0</v>
      </c>
      <c r="Q276" s="28">
        <v>0</v>
      </c>
      <c r="R276" s="28">
        <v>0</v>
      </c>
      <c r="S276" s="93">
        <v>0</v>
      </c>
      <c r="T276" s="93">
        <f>_xlfn.XLOOKUP(B276,'[3]Nur des jours'!$B:$B,'[3]Nur des jours'!$U:$U,"")</f>
        <v>5.6030682041930984</v>
      </c>
      <c r="U276" s="93">
        <v>0</v>
      </c>
      <c r="V276" s="93">
        <v>0</v>
      </c>
      <c r="W276" s="93">
        <v>5.6030682041930984</v>
      </c>
      <c r="X276" s="93">
        <v>0</v>
      </c>
      <c r="Y276" s="93">
        <v>0</v>
      </c>
      <c r="Z276" s="93">
        <v>9.4953956961816216E-2</v>
      </c>
      <c r="AA276" s="93">
        <v>1.8184645852416865</v>
      </c>
      <c r="AB276" s="93">
        <v>1.067197581278019</v>
      </c>
      <c r="AC276" s="93">
        <f>_xlfn.XLOOKUP(B276,'[3]Nur des jours'!$B:$B,'[3]Nur des jours'!$N:$N,"")</f>
        <v>0</v>
      </c>
      <c r="AD276" s="93">
        <v>0</v>
      </c>
      <c r="AE276" s="93">
        <v>0.75943546983303489</v>
      </c>
      <c r="AF276" s="93">
        <v>0.90532641046933393</v>
      </c>
      <c r="AG276" s="93"/>
      <c r="AH276" s="93">
        <v>0.6440246780411667</v>
      </c>
      <c r="AI276" s="93">
        <v>0.11727695646439577</v>
      </c>
      <c r="AJ276" s="93">
        <v>7.7351748149508889E-2</v>
      </c>
      <c r="AK276" s="93">
        <v>1.1530639660995434</v>
      </c>
      <c r="AL276" s="93">
        <v>0.6440246780411667</v>
      </c>
      <c r="AM276" s="49" t="s">
        <v>5559</v>
      </c>
      <c r="AN276" s="49"/>
      <c r="AO276" s="48" t="str" cm="1">
        <f t="array" ref="AO276">IFERROR(_xlfn.IFS(
AQ276="MPR ISSUE","PDH",
AQ276="BSS Hardware Issue","BSS",
AQ276="Sites strategiques, MLL, Pylone, etc.","ENVTECH",
AQ276="AKTIVCO DEFAUT GE &amp; POWER Cabinet","AKTIVCO",
AQ276="AKTIVCO Coupure ENEO &amp; Baisse de tension","AKTIVCO GRID ONLY",
AQ276="Coupure ENEO &amp; Baisse de tension","IHS GRID ONLY",
AQ276="Defaut GE &amp; POWER Cabinet","IHS",
AQ276="Sharing","Partners",
AQ276="Sites strategiques &amp; DataCenter","SST &amp; DC",
AQ276="Exclu","Exclu",
AQ276="SAT","SAT",
AQ276="SPARE-ISSUE","SPARE-ISSUE",
AQ276="Fiber CAmtel","TRANS_FO_CAMTEL",
AQ276="Fiber AOF","Fiber AOF",
AQ276="Projet OCM (HUAWEI)","TRAVAUX-HUAWEI",
AQ276="Projet OCM (NOKIA)","TRAVAUX-NOKIA",
AQ276="ACCESS-ISSUE","ACCESS-ISSUE",
AQ276="Projet OCM (ZTE, NOKIA, autres projets)","TRAVAUX OCM",
AQ276="No root CAuse","No root cause",
AQ276="ODU HS","PDH",
AQ276="IP &amp; VLAN","PDH",
AQ276="Warehouse HUAWEI","SPARE-ISSUE",
AQ276="SPARE-HS","SPARE-ISSUE",
AQ276="Power Telco","BSS",AQ276="no impacts","no impacts"
),"")</f>
        <v>No root cause</v>
      </c>
      <c r="AP276" s="48" t="str" cm="1">
        <f t="array" ref="AP276">IFERROR(_xlfn.IFS(
AQ276="MPR ISSUE","TX ISSUE",
AQ276="BSS Hardware Issue","RAN ISSUE",
AQ276="Sites strategiques, MLL, Pylone, etc.","ENVTECH",
AQ276="AKTIVCO DEFAUT GE &amp; POWER Cabinet","POWER ISSUE",
AQ276="AKTIVCO Coupure ENEO &amp; Baisse de tension","POWER ISSUE",
AQ276="Coupure ENEO &amp; Baisse de tension","POWER ISSUE",
AQ276="Defaut GE &amp; POWER Cabinet","POWER ISSUE",
AQ276="Sharing","POWER ISSUE",
AQ276="Sites strategiques &amp; DataCenter","POWER ISSUE",
AQ276="Exclu","Exclu",
AQ276="SAT","TX ISSUE",
AQ276="SPARE-ISSUE","SPARE-ISSUE",
AQ276="Fiber CAmtel","TX ISSUE",
AQ276="Fiber AOF","TX ISSUE",
AQ276="Projet OCM (HUAWEI)","TRAVAUX-HUAWEI",
AQ276="Projet OCM (NOKIA)","TRAVAUX -NOKIA",
AQ276="ACCESS-ISSUE","ACCESS-ISSUE",
AQ276="Projet OCM (ZTE, NOKIA, autres projets)","TRAVAUX OCM",
AQ276="No root CAuse","No root cause",
AQ276="ODU HS","TX ISSUE",
AQ276="IP &amp; VLAN","TX ISSUE",
AQ276="Warehouse HUAWEI","SPARE-ISSUE",
AQ276="SPARE-HS","SPARE-ISSUE",
AQ276="Power Telco","RAN ISSUE",AQ276="no impacts","no impacts"
),"")</f>
        <v>No root cause</v>
      </c>
      <c r="AQ276" s="126" t="s">
        <v>5344</v>
      </c>
      <c r="AR276" s="48" t="str" cm="1">
        <f t="array" ref="AR276">IFERROR(_xlfn.IFS(
AQ276="MPR ISSUE","ACTIVE",
AQ276="BSS Hardware Issue","ACTIVE",
AQ276="Sites strategiques, MLL, Pylone, etc.","PASSIVE",
AQ276="AKTIVCO DEFAUT GE &amp; POWER Cabinet","PASSIVE",
AQ276="AKTIVCO Coupure ENEO &amp; Baisse de tension","PASSIVE",
AQ276="Coupure ENEO &amp; Baisse de tension","PASSIVE",
AQ276="Defaut GE &amp; POWER Cabinet","PASSIVE",
AQ276="Sharing","PASSIVE",
AQ276="Sites strategiques &amp; DataCenter","PASSIVE",
AQ276="Exclu","Exclu",
AQ276="SAT","ACTIVE",
AQ276="SPARE-ISSUE","SPARE-ISSUE",
AQ276="Fiber CAmtel","ACTIVE",
AQ276="Fiber AOF","ACTIVE",
AQ276="Projet OCM (HUAWEI)","PLANNED WORKS",
AQ276="Projet OCM (NOKIA)","PLANNED WORKS",
AQ276="ACCESS-ISSUE","ACCESS-ISSUE",
AQ276="Projet OCM (ZTE, NOKIA, autres projets)","PLANNED WORKS",
AQ276="No root CAuse","No root cause",
AQ276="ODU HS","ACTIVE",
AQ276="IP &amp; VLAN","ACTIVE",
AQ276="Warehouse HUAWEI","SPARE-ISSUE",
AQ276="SPARE-HS","SPARE-ISSUE",
AQ276="Power Telco","ACTIVE", AQ276="no impacts","no impacts"
),"")</f>
        <v>No root cause</v>
      </c>
      <c r="AS276" s="92" t="s">
        <v>5537</v>
      </c>
      <c r="AT276" s="98" t="s">
        <v>2118</v>
      </c>
      <c r="AV276" s="17" t="s">
        <v>5537</v>
      </c>
      <c r="AW276" s="7" t="s">
        <v>5537</v>
      </c>
      <c r="AX276" s="6" t="s">
        <v>5537</v>
      </c>
      <c r="AY276" s="7"/>
      <c r="AZ276" s="3" t="s">
        <v>5537</v>
      </c>
      <c r="BA276" s="18" t="s">
        <v>5537</v>
      </c>
      <c r="BB276" s="18" t="s">
        <v>5537</v>
      </c>
      <c r="BC276" s="18" t="s">
        <v>5537</v>
      </c>
      <c r="BD276" s="18" t="s">
        <v>5537</v>
      </c>
      <c r="BE276" s="18" t="s">
        <v>5537</v>
      </c>
      <c r="BF276" s="18" t="s">
        <v>5537</v>
      </c>
      <c r="BG276" s="18" t="s">
        <v>5537</v>
      </c>
      <c r="BH276" s="18" t="s">
        <v>5537</v>
      </c>
      <c r="BI276" s="18" t="s">
        <v>5537</v>
      </c>
      <c r="BJ276" s="18" t="s">
        <v>5537</v>
      </c>
      <c r="BK276" s="18" t="s">
        <v>5537</v>
      </c>
      <c r="BL276" s="9" t="s">
        <v>5537</v>
      </c>
      <c r="BM276" s="14" t="s">
        <v>5537</v>
      </c>
      <c r="BN276" s="14" t="s">
        <v>5537</v>
      </c>
      <c r="BO276" s="14" t="str">
        <f>_xlfn.XLOOKUP(B276,'[4]cell downs 18042026 17h'!$B:$B,'[4]cell downs 18042026 17h'!$B:$B,"")</f>
        <v/>
      </c>
      <c r="BP276" s="14" t="str">
        <f>_xlfn.XLOOKUP(B276,'[5]Cells Huawei 19042026 15h'!$B:$B,'[5]Cells Huawei 19042026 15h'!$B:$B,"")</f>
        <v/>
      </c>
      <c r="BQ276" s="9" t="str">
        <f>_xlfn.XLOOKUP(B276,'[6]cells down 19042026 9H40'!$B:$B,'[6]cells down 19042026 9H40'!$B:$B,"")</f>
        <v/>
      </c>
      <c r="BR276" s="9" t="s">
        <v>2118</v>
      </c>
      <c r="BS276" s="9" t="s">
        <v>5459</v>
      </c>
      <c r="BT276" s="108"/>
    </row>
    <row r="277" spans="1:72" s="9" customFormat="1" x14ac:dyDescent="0.35">
      <c r="A277" s="1" t="s">
        <v>293</v>
      </c>
      <c r="B277" s="1" t="s">
        <v>294</v>
      </c>
      <c r="C277" s="3" t="str">
        <f>_xlfn.XLOOKUP(B277,'[1]daily break down'!$D:$D,'[1]daily break down'!$E:$E,"")</f>
        <v>Yaounde</v>
      </c>
      <c r="D277" s="1" t="s">
        <v>21</v>
      </c>
      <c r="E277" s="1" t="s">
        <v>30</v>
      </c>
      <c r="F277" s="3" t="s">
        <v>37</v>
      </c>
      <c r="G277" s="1" t="s">
        <v>38</v>
      </c>
      <c r="H277" s="34" t="str">
        <f>_xlfn.XLOOKUP(B277,[2]CALCULATION!$B:$B,[2]CALCULATION!$H:$H,"")</f>
        <v>ZTE</v>
      </c>
      <c r="I277" s="28">
        <v>0.67530740540987844</v>
      </c>
      <c r="J277" s="28">
        <v>4.0935071754087087</v>
      </c>
      <c r="K277" s="28">
        <v>14.457899227527088</v>
      </c>
      <c r="L277" s="28">
        <v>22.859754931755859</v>
      </c>
      <c r="M277" s="28">
        <v>27.741608238950096</v>
      </c>
      <c r="N277" s="28">
        <v>10.312545479449707</v>
      </c>
      <c r="O277" s="28">
        <v>0</v>
      </c>
      <c r="P277" s="28">
        <v>2.3681238639055113</v>
      </c>
      <c r="Q277" s="28">
        <v>0.66515924584728003</v>
      </c>
      <c r="R277" s="28">
        <v>0.37589211061743627</v>
      </c>
      <c r="S277" s="93">
        <v>1.5338167352963448E-3</v>
      </c>
      <c r="T277" s="93">
        <f>_xlfn.XLOOKUP(B277,'[3]Nur des jours'!$B:$B,'[3]Nur des jours'!$U:$U,"")</f>
        <v>0.68504535817117695</v>
      </c>
      <c r="U277" s="93">
        <v>15.124431774404808</v>
      </c>
      <c r="V277" s="93">
        <v>0</v>
      </c>
      <c r="W277" s="93">
        <v>0.68504535817117695</v>
      </c>
      <c r="X277" s="93">
        <v>0.41630639808465486</v>
      </c>
      <c r="Y277" s="93">
        <v>0.44264880875944901</v>
      </c>
      <c r="Z277" s="93">
        <v>0</v>
      </c>
      <c r="AA277" s="93">
        <v>0.32293976309308725</v>
      </c>
      <c r="AB277" s="93">
        <v>0.31737521865805979</v>
      </c>
      <c r="AC277" s="93">
        <f>_xlfn.XLOOKUP(B277,'[3]Nur des jours'!$B:$B,'[3]Nur des jours'!$N:$N,"")</f>
        <v>1.1028499028344934</v>
      </c>
      <c r="AD277" s="93">
        <v>1.1028499028344934</v>
      </c>
      <c r="AE277" s="93">
        <v>2.2597400929706968</v>
      </c>
      <c r="AF277" s="93">
        <v>3.8683749818082207</v>
      </c>
      <c r="AG277" s="93"/>
      <c r="AH277" s="93">
        <v>0.6301311520319155</v>
      </c>
      <c r="AI277" s="93">
        <v>0</v>
      </c>
      <c r="AJ277" s="93">
        <v>1.1302599188741682</v>
      </c>
      <c r="AK277" s="93">
        <v>0.48071977183731829</v>
      </c>
      <c r="AL277" s="93">
        <v>0.6301311520319155</v>
      </c>
      <c r="AM277" s="49" t="s">
        <v>5559</v>
      </c>
      <c r="AN277" s="49"/>
      <c r="AO277" s="48" t="str" cm="1">
        <f t="array" ref="AO277">IFERROR(_xlfn.IFS(
AQ277="MPR ISSUE","PDH",
AQ277="BSS Hardware Issue","BSS",
AQ277="Sites strategiques, MLL, Pylone, etc.","ENVTECH",
AQ277="AKTIVCO DEFAUT GE &amp; POWER Cabinet","AKTIVCO",
AQ277="AKTIVCO Coupure ENEO &amp; Baisse de tension","AKTIVCO GRID ONLY",
AQ277="Coupure ENEO &amp; Baisse de tension","IHS GRID ONLY",
AQ277="Defaut GE &amp; POWER Cabinet","IHS",
AQ277="Sharing","Partners",
AQ277="Sites strategiques &amp; DataCenter","SST &amp; DC",
AQ277="Exclu","Exclu",
AQ277="SAT","SAT",
AQ277="SPARE-ISSUE","SPARE-ISSUE",
AQ277="Fiber CAmtel","TRANS_FO_CAMTEL",
AQ277="Fiber AOF","Fiber AOF",
AQ277="Projet OCM (HUAWEI)","TRAVAUX-HUAWEI",
AQ277="Projet OCM (NOKIA)","TRAVAUX-NOKIA",
AQ277="ACCESS-ISSUE","ACCESS-ISSUE",
AQ277="Projet OCM (ZTE, NOKIA, autres projets)","TRAVAUX OCM",
AQ277="No root CAuse","No root cause",
AQ277="ODU HS","PDH",
AQ277="IP &amp; VLAN","PDH",
AQ277="Warehouse HUAWEI","SPARE-ISSUE",
AQ277="SPARE-HS","SPARE-ISSUE",
AQ277="Power Telco","BSS",AQ277="no impacts","no impacts"
),"")</f>
        <v>No root cause</v>
      </c>
      <c r="AP277" s="48" t="str" cm="1">
        <f t="array" ref="AP277">IFERROR(_xlfn.IFS(
AQ277="MPR ISSUE","TX ISSUE",
AQ277="BSS Hardware Issue","RAN ISSUE",
AQ277="Sites strategiques, MLL, Pylone, etc.","ENVTECH",
AQ277="AKTIVCO DEFAUT GE &amp; POWER Cabinet","POWER ISSUE",
AQ277="AKTIVCO Coupure ENEO &amp; Baisse de tension","POWER ISSUE",
AQ277="Coupure ENEO &amp; Baisse de tension","POWER ISSUE",
AQ277="Defaut GE &amp; POWER Cabinet","POWER ISSUE",
AQ277="Sharing","POWER ISSUE",
AQ277="Sites strategiques &amp; DataCenter","POWER ISSUE",
AQ277="Exclu","Exclu",
AQ277="SAT","TX ISSUE",
AQ277="SPARE-ISSUE","SPARE-ISSUE",
AQ277="Fiber CAmtel","TX ISSUE",
AQ277="Fiber AOF","TX ISSUE",
AQ277="Projet OCM (HUAWEI)","TRAVAUX-HUAWEI",
AQ277="Projet OCM (NOKIA)","TRAVAUX -NOKIA",
AQ277="ACCESS-ISSUE","ACCESS-ISSUE",
AQ277="Projet OCM (ZTE, NOKIA, autres projets)","TRAVAUX OCM",
AQ277="No root CAuse","No root cause",
AQ277="ODU HS","TX ISSUE",
AQ277="IP &amp; VLAN","TX ISSUE",
AQ277="Warehouse HUAWEI","SPARE-ISSUE",
AQ277="SPARE-HS","SPARE-ISSUE",
AQ277="Power Telco","RAN ISSUE",AQ277="no impacts","no impacts"
),"")</f>
        <v>No root cause</v>
      </c>
      <c r="AQ277" s="67" t="s">
        <v>5344</v>
      </c>
      <c r="AR277" s="48" t="str" cm="1">
        <f t="array" ref="AR277">IFERROR(_xlfn.IFS(
AQ277="MPR ISSUE","ACTIVE",
AQ277="BSS Hardware Issue","ACTIVE",
AQ277="Sites strategiques, MLL, Pylone, etc.","PASSIVE",
AQ277="AKTIVCO DEFAUT GE &amp; POWER Cabinet","PASSIVE",
AQ277="AKTIVCO Coupure ENEO &amp; Baisse de tension","PASSIVE",
AQ277="Coupure ENEO &amp; Baisse de tension","PASSIVE",
AQ277="Defaut GE &amp; POWER Cabinet","PASSIVE",
AQ277="Sharing","PASSIVE",
AQ277="Sites strategiques &amp; DataCenter","PASSIVE",
AQ277="Exclu","Exclu",
AQ277="SAT","ACTIVE",
AQ277="SPARE-ISSUE","SPARE-ISSUE",
AQ277="Fiber CAmtel","ACTIVE",
AQ277="Fiber AOF","ACTIVE",
AQ277="Projet OCM (HUAWEI)","PLANNED WORKS",
AQ277="Projet OCM (NOKIA)","PLANNED WORKS",
AQ277="ACCESS-ISSUE","ACCESS-ISSUE",
AQ277="Projet OCM (ZTE, NOKIA, autres projets)","PLANNED WORKS",
AQ277="No root CAuse","No root cause",
AQ277="ODU HS","ACTIVE",
AQ277="IP &amp; VLAN","ACTIVE",
AQ277="Warehouse HUAWEI","SPARE-ISSUE",
AQ277="SPARE-HS","SPARE-ISSUE",
AQ277="Power Telco","ACTIVE", AQ277="no impacts","no impacts"
),"")</f>
        <v>No root cause</v>
      </c>
      <c r="AS277" s="92" t="s">
        <v>5537</v>
      </c>
      <c r="AT277" s="98" t="s">
        <v>294</v>
      </c>
      <c r="AV277" s="17" t="s">
        <v>5537</v>
      </c>
      <c r="AW277" s="7" t="s">
        <v>5537</v>
      </c>
      <c r="AX277" s="6" t="s">
        <v>5537</v>
      </c>
      <c r="AY277" s="7"/>
      <c r="AZ277" s="3" t="s">
        <v>5537</v>
      </c>
      <c r="BA277" s="18" t="s">
        <v>5537</v>
      </c>
      <c r="BB277" s="18" t="s">
        <v>5537</v>
      </c>
      <c r="BC277" s="18" t="s">
        <v>5537</v>
      </c>
      <c r="BD277" s="18" t="s">
        <v>5537</v>
      </c>
      <c r="BE277" s="18" t="s">
        <v>5537</v>
      </c>
      <c r="BF277" s="18" t="s">
        <v>5537</v>
      </c>
      <c r="BG277" s="18" t="s">
        <v>5537</v>
      </c>
      <c r="BH277" s="18" t="s">
        <v>5537</v>
      </c>
      <c r="BI277" s="18" t="s">
        <v>5537</v>
      </c>
      <c r="BJ277" s="18" t="s">
        <v>5537</v>
      </c>
      <c r="BK277" s="18" t="s">
        <v>5537</v>
      </c>
      <c r="BL277" s="9" t="s">
        <v>5537</v>
      </c>
      <c r="BM277" s="14" t="s">
        <v>5537</v>
      </c>
      <c r="BN277" s="14" t="s">
        <v>5537</v>
      </c>
      <c r="BO277" s="14" t="str">
        <f>_xlfn.XLOOKUP(B277,'[4]cell downs 18042026 17h'!$B:$B,'[4]cell downs 18042026 17h'!$B:$B,"")</f>
        <v/>
      </c>
      <c r="BP277" s="14" t="str">
        <f>_xlfn.XLOOKUP(B277,'[5]Cells Huawei 19042026 15h'!$B:$B,'[5]Cells Huawei 19042026 15h'!$B:$B,"")</f>
        <v/>
      </c>
      <c r="BQ277" s="9" t="str">
        <f>_xlfn.XLOOKUP(B277,'[6]cells down 19042026 9H40'!$B:$B,'[6]cells down 19042026 9H40'!$B:$B,"")</f>
        <v/>
      </c>
      <c r="BR277" s="9" t="s">
        <v>5537</v>
      </c>
      <c r="BS277" s="9" t="s">
        <v>12</v>
      </c>
      <c r="BT277" s="108"/>
    </row>
    <row r="278" spans="1:72" s="9" customFormat="1" x14ac:dyDescent="0.35">
      <c r="A278" s="1" t="s">
        <v>958</v>
      </c>
      <c r="B278" s="8" t="s">
        <v>959</v>
      </c>
      <c r="C278" s="3" t="str">
        <f>_xlfn.XLOOKUP(B278,'[1]daily break down'!$D:$D,'[1]daily break down'!$E:$E,"")</f>
        <v>Garoua</v>
      </c>
      <c r="D278" s="1" t="s">
        <v>11</v>
      </c>
      <c r="E278" s="1" t="s">
        <v>12</v>
      </c>
      <c r="F278" s="3" t="s">
        <v>23</v>
      </c>
      <c r="G278" s="1" t="s">
        <v>24</v>
      </c>
      <c r="H278" s="32" t="str">
        <f>_xlfn.XLOOKUP(B278,[2]CALCULATION!$B:$B,[2]CALCULATION!$H:$H,"")</f>
        <v>Huawei</v>
      </c>
      <c r="I278" s="28">
        <v>0</v>
      </c>
      <c r="J278" s="28">
        <v>0</v>
      </c>
      <c r="K278" s="28">
        <v>0.94445657229770019</v>
      </c>
      <c r="L278" s="28">
        <v>0</v>
      </c>
      <c r="M278" s="28">
        <v>0</v>
      </c>
      <c r="N278" s="28">
        <v>0</v>
      </c>
      <c r="O278" s="28">
        <v>0</v>
      </c>
      <c r="P278" s="28">
        <v>0</v>
      </c>
      <c r="Q278" s="28">
        <v>0</v>
      </c>
      <c r="R278" s="28">
        <v>6.97173211427006E-2</v>
      </c>
      <c r="S278" s="93">
        <v>1.4040130353020404</v>
      </c>
      <c r="T278" s="93">
        <f>_xlfn.XLOOKUP(B278,'[3]Nur des jours'!$B:$B,'[3]Nur des jours'!$U:$U,"")</f>
        <v>0</v>
      </c>
      <c r="U278" s="93">
        <v>0</v>
      </c>
      <c r="V278" s="93">
        <v>0</v>
      </c>
      <c r="W278" s="93">
        <v>0</v>
      </c>
      <c r="X278" s="93">
        <v>0</v>
      </c>
      <c r="Y278" s="93">
        <v>0</v>
      </c>
      <c r="Z278" s="93">
        <v>0.14669351916058135</v>
      </c>
      <c r="AA278" s="93">
        <v>0</v>
      </c>
      <c r="AB278" s="93">
        <v>0</v>
      </c>
      <c r="AC278" s="93">
        <f>_xlfn.XLOOKUP(B278,'[3]Nur des jours'!$B:$B,'[3]Nur des jours'!$N:$N,"")</f>
        <v>0</v>
      </c>
      <c r="AD278" s="93">
        <v>0</v>
      </c>
      <c r="AE278" s="93">
        <v>0</v>
      </c>
      <c r="AF278" s="93">
        <v>0</v>
      </c>
      <c r="AG278" s="93"/>
      <c r="AH278" s="93">
        <v>0.62538702119948753</v>
      </c>
      <c r="AI278" s="93">
        <v>1.0503718891007119</v>
      </c>
      <c r="AJ278" s="93">
        <v>1.3390458874370563</v>
      </c>
      <c r="AK278" s="93">
        <v>4.9590471625221323E-2</v>
      </c>
      <c r="AL278" s="93">
        <v>0.62538702119948753</v>
      </c>
      <c r="AM278" s="49" t="s">
        <v>5559</v>
      </c>
      <c r="AN278" s="49"/>
      <c r="AO278" s="48" t="str" cm="1">
        <f t="array" ref="AO278">IFERROR(_xlfn.IFS(
AQ278="MPR ISSUE","PDH",
AQ278="BSS Hardware Issue","BSS",
AQ278="Sites strategiques, MLL, Pylone, etc.","ENVTECH",
AQ278="AKTIVCO DEFAUT GE &amp; POWER Cabinet","AKTIVCO",
AQ278="AKTIVCO Coupure ENEO &amp; Baisse de tension","AKTIVCO GRID ONLY",
AQ278="Coupure ENEO &amp; Baisse de tension","IHS GRID ONLY",
AQ278="Defaut GE &amp; POWER Cabinet","IHS",
AQ278="Sharing","Partners",
AQ278="Sites strategiques &amp; DataCenter","SST &amp; DC",
AQ278="Exclu","Exclu",
AQ278="SAT","SAT",
AQ278="SPARE-ISSUE","SPARE-ISSUE",
AQ278="Fiber CAmtel","TRANS_FO_CAMTEL",
AQ278="Fiber AOF","Fiber AOF",
AQ278="Projet OCM (HUAWEI)","TRAVAUX-HUAWEI",
AQ278="Projet OCM (NOKIA)","TRAVAUX-NOKIA",
AQ278="ACCESS-ISSUE","ACCESS-ISSUE",
AQ278="Projet OCM (ZTE, NOKIA, autres projets)","TRAVAUX OCM",
AQ278="No root CAuse","No root cause",
AQ278="ODU HS","PDH",
AQ278="IP &amp; VLAN","PDH",
AQ278="Warehouse HUAWEI","SPARE-ISSUE",
AQ278="SPARE-HS","SPARE-ISSUE",
AQ278="Power Telco","BSS",AQ278="no impacts","no impacts"
),"")</f>
        <v>IHS</v>
      </c>
      <c r="AP278" s="48" t="str" cm="1">
        <f t="array" ref="AP278">IFERROR(_xlfn.IFS(
AQ278="MPR ISSUE","TX ISSUE",
AQ278="BSS Hardware Issue","RAN ISSUE",
AQ278="Sites strategiques, MLL, Pylone, etc.","ENVTECH",
AQ278="AKTIVCO DEFAUT GE &amp; POWER Cabinet","POWER ISSUE",
AQ278="AKTIVCO Coupure ENEO &amp; Baisse de tension","POWER ISSUE",
AQ278="Coupure ENEO &amp; Baisse de tension","POWER ISSUE",
AQ278="Defaut GE &amp; POWER Cabinet","POWER ISSUE",
AQ278="Sharing","POWER ISSUE",
AQ278="Sites strategiques &amp; DataCenter","POWER ISSUE",
AQ278="Exclu","Exclu",
AQ278="SAT","TX ISSUE",
AQ278="SPARE-ISSUE","SPARE-ISSUE",
AQ278="Fiber CAmtel","TX ISSUE",
AQ278="Fiber AOF","TX ISSUE",
AQ278="Projet OCM (HUAWEI)","TRAVAUX-HUAWEI",
AQ278="Projet OCM (NOKIA)","TRAVAUX -NOKIA",
AQ278="ACCESS-ISSUE","ACCESS-ISSUE",
AQ278="Projet OCM (ZTE, NOKIA, autres projets)","TRAVAUX OCM",
AQ278="No root CAuse","No root cause",
AQ278="ODU HS","TX ISSUE",
AQ278="IP &amp; VLAN","TX ISSUE",
AQ278="Warehouse HUAWEI","SPARE-ISSUE",
AQ278="SPARE-HS","SPARE-ISSUE",
AQ278="Power Telco","RAN ISSUE",AQ278="no impacts","no impacts"
),"")</f>
        <v>POWER ISSUE</v>
      </c>
      <c r="AQ278" s="67" t="s">
        <v>5330</v>
      </c>
      <c r="AR278" s="48" t="str" cm="1">
        <f t="array" ref="AR278">IFERROR(_xlfn.IFS(
AQ278="MPR ISSUE","ACTIVE",
AQ278="BSS Hardware Issue","ACTIVE",
AQ278="Sites strategiques, MLL, Pylone, etc.","PASSIVE",
AQ278="AKTIVCO DEFAUT GE &amp; POWER Cabinet","PASSIVE",
AQ278="AKTIVCO Coupure ENEO &amp; Baisse de tension","PASSIVE",
AQ278="Coupure ENEO &amp; Baisse de tension","PASSIVE",
AQ278="Defaut GE &amp; POWER Cabinet","PASSIVE",
AQ278="Sharing","PASSIVE",
AQ278="Sites strategiques &amp; DataCenter","PASSIVE",
AQ278="Exclu","Exclu",
AQ278="SAT","ACTIVE",
AQ278="SPARE-ISSUE","SPARE-ISSUE",
AQ278="Fiber CAmtel","ACTIVE",
AQ278="Fiber AOF","ACTIVE",
AQ278="Projet OCM (HUAWEI)","PLANNED WORKS",
AQ278="Projet OCM (NOKIA)","PLANNED WORKS",
AQ278="ACCESS-ISSUE","ACCESS-ISSUE",
AQ278="Projet OCM (ZTE, NOKIA, autres projets)","PLANNED WORKS",
AQ278="No root CAuse","No root cause",
AQ278="ODU HS","ACTIVE",
AQ278="IP &amp; VLAN","ACTIVE",
AQ278="Warehouse HUAWEI","SPARE-ISSUE",
AQ278="SPARE-HS","SPARE-ISSUE",
AQ278="Power Telco","ACTIVE", AQ278="no impacts","no impacts"
),"")</f>
        <v>PASSIVE</v>
      </c>
      <c r="AS278" s="92" t="s">
        <v>5824</v>
      </c>
      <c r="AT278" s="98" t="s">
        <v>959</v>
      </c>
      <c r="AV278" s="17" t="s">
        <v>5537</v>
      </c>
      <c r="AW278" s="7" t="s">
        <v>5537</v>
      </c>
      <c r="AX278" s="6" t="s">
        <v>5537</v>
      </c>
      <c r="AY278" s="7"/>
      <c r="AZ278" s="3" t="s">
        <v>5537</v>
      </c>
      <c r="BA278" s="18" t="s">
        <v>5537</v>
      </c>
      <c r="BB278" s="18" t="s">
        <v>5537</v>
      </c>
      <c r="BC278" s="18" t="s">
        <v>5537</v>
      </c>
      <c r="BD278" s="18" t="s">
        <v>5537</v>
      </c>
      <c r="BE278" s="18" t="s">
        <v>5537</v>
      </c>
      <c r="BF278" s="18" t="s">
        <v>5537</v>
      </c>
      <c r="BG278" s="18" t="s">
        <v>5537</v>
      </c>
      <c r="BH278" s="18" t="s">
        <v>5537</v>
      </c>
      <c r="BI278" s="18" t="s">
        <v>5537</v>
      </c>
      <c r="BJ278" s="18" t="s">
        <v>5537</v>
      </c>
      <c r="BK278" s="18" t="s">
        <v>5537</v>
      </c>
      <c r="BL278" s="9" t="s">
        <v>5824</v>
      </c>
      <c r="BM278" s="14" t="s">
        <v>5537</v>
      </c>
      <c r="BN278" s="14" t="s">
        <v>5537</v>
      </c>
      <c r="BO278" s="14" t="str">
        <f>_xlfn.XLOOKUP(B278,'[4]cell downs 18042026 17h'!$B:$B,'[4]cell downs 18042026 17h'!$B:$B,"")</f>
        <v/>
      </c>
      <c r="BP278" s="14" t="str">
        <f>_xlfn.XLOOKUP(B278,'[5]Cells Huawei 19042026 15h'!$B:$B,'[5]Cells Huawei 19042026 15h'!$B:$B,"")</f>
        <v/>
      </c>
      <c r="BQ278" s="9" t="str">
        <f>_xlfn.XLOOKUP(B278,'[6]cells down 19042026 9H40'!$B:$B,'[6]cells down 19042026 9H40'!$B:$B,"")</f>
        <v/>
      </c>
      <c r="BR278" s="9" t="s">
        <v>959</v>
      </c>
      <c r="BS278" s="9" t="s">
        <v>5537</v>
      </c>
      <c r="BT278" s="108"/>
    </row>
    <row r="279" spans="1:72" s="9" customFormat="1" ht="32.5" customHeight="1" x14ac:dyDescent="0.35">
      <c r="A279" s="1" t="s">
        <v>1276</v>
      </c>
      <c r="B279" s="8" t="s">
        <v>1395</v>
      </c>
      <c r="C279" s="3" t="str">
        <f>_xlfn.XLOOKUP(B279,'[1]daily break down'!$D:$D,'[1]daily break down'!$E:$E,"")</f>
        <v>LITTORAL</v>
      </c>
      <c r="D279" s="1" t="s">
        <v>21</v>
      </c>
      <c r="E279" s="1" t="s">
        <v>563</v>
      </c>
      <c r="F279" s="3" t="s">
        <v>31</v>
      </c>
      <c r="G279" s="1" t="s">
        <v>1276</v>
      </c>
      <c r="H279" s="33" t="str">
        <f>_xlfn.XLOOKUP(B279,[2]CALCULATION!$B:$B,[2]CALCULATION!$H:$H,"")</f>
        <v>NOKIA</v>
      </c>
      <c r="I279" s="28">
        <v>0.27585705583717451</v>
      </c>
      <c r="J279" s="28">
        <v>3.7700206593450997E-2</v>
      </c>
      <c r="K279" s="28">
        <v>7.0488651301917702E-3</v>
      </c>
      <c r="L279" s="28">
        <v>5.5023256238376013E-2</v>
      </c>
      <c r="M279" s="28">
        <v>1.3376308738047311E-3</v>
      </c>
      <c r="N279" s="28">
        <v>1.0628944210053994</v>
      </c>
      <c r="O279" s="28">
        <v>6.6274448445244216E-2</v>
      </c>
      <c r="P279" s="28">
        <v>3.7645091841937407E-2</v>
      </c>
      <c r="Q279" s="28">
        <v>1.9894148229436835E-2</v>
      </c>
      <c r="R279" s="28">
        <v>0.98159038475843174</v>
      </c>
      <c r="S279" s="93">
        <v>0.98245206971314891</v>
      </c>
      <c r="T279" s="93">
        <f>_xlfn.XLOOKUP(B279,'[3]Nur des jours'!$B:$B,'[3]Nur des jours'!$U:$U,"")</f>
        <v>0.8626649031341227</v>
      </c>
      <c r="U279" s="93">
        <v>5.7813193316288167</v>
      </c>
      <c r="V279" s="93">
        <v>0.48680846267332123</v>
      </c>
      <c r="W279" s="93">
        <v>0.8626649031341227</v>
      </c>
      <c r="X279" s="93">
        <v>0.37801448493720613</v>
      </c>
      <c r="Y279" s="93">
        <v>4.4624257704040424</v>
      </c>
      <c r="Z279" s="93">
        <v>7.9544449295585962E-2</v>
      </c>
      <c r="AA279" s="93">
        <v>0.13246112666329943</v>
      </c>
      <c r="AB279" s="93">
        <v>4.5627837560960289</v>
      </c>
      <c r="AC279" s="93">
        <f>_xlfn.XLOOKUP(B279,'[3]Nur des jours'!$B:$B,'[3]Nur des jours'!$N:$N,"")</f>
        <v>0.10000128412563883</v>
      </c>
      <c r="AD279" s="93">
        <v>0.10000128412563883</v>
      </c>
      <c r="AE279" s="93">
        <v>4.6781410426529425E-2</v>
      </c>
      <c r="AF279" s="93">
        <v>0</v>
      </c>
      <c r="AG279" s="93"/>
      <c r="AH279" s="93">
        <v>0.61275978575077139</v>
      </c>
      <c r="AI279" s="93">
        <v>2.0666472828715197</v>
      </c>
      <c r="AJ279" s="93">
        <v>0.9461776336145199</v>
      </c>
      <c r="AK279" s="93">
        <v>0</v>
      </c>
      <c r="AL279" s="93">
        <v>0.61275978575077139</v>
      </c>
      <c r="AM279" s="49" t="s">
        <v>5559</v>
      </c>
      <c r="AN279" s="49"/>
      <c r="AO279" s="48" t="str" cm="1">
        <f t="array" ref="AO279">IFERROR(_xlfn.IFS(
AQ279="MPR ISSUE","PDH",
AQ279="BSS Hardware Issue","BSS",
AQ279="Sites strategiques, MLL, Pylone, etc.","ENVTECH",
AQ279="AKTIVCO DEFAUT GE &amp; POWER Cabinet","AKTIVCO",
AQ279="AKTIVCO Coupure ENEO &amp; Baisse de tension","AKTIVCO GRID ONLY",
AQ279="Coupure ENEO &amp; Baisse de tension","IHS GRID ONLY",
AQ279="Defaut GE &amp; POWER Cabinet","IHS",
AQ279="Sharing","Partners",
AQ279="Sites strategiques &amp; DataCenter","SST &amp; DC",
AQ279="Exclu","Exclu",
AQ279="SAT","SAT",
AQ279="SPARE-ISSUE","SPARE-ISSUE",
AQ279="Fiber CAmtel","TRANS_FO_CAMTEL",
AQ279="Fiber AOF","Fiber AOF",
AQ279="Projet OCM (HUAWEI)","TRAVAUX-HUAWEI",
AQ279="Projet OCM (NOKIA)","TRAVAUX-NOKIA",
AQ279="ACCESS-ISSUE","ACCESS-ISSUE",
AQ279="Projet OCM (ZTE, NOKIA, autres projets)","TRAVAUX OCM",
AQ279="No root CAuse","No root cause",
AQ279="ODU HS","PDH",
AQ279="IP &amp; VLAN","PDH",
AQ279="Warehouse HUAWEI","SPARE-ISSUE",
AQ279="SPARE-HS","SPARE-ISSUE",
AQ279="Power Telco","BSS",AQ279="no impacts","no impacts"
),"")</f>
        <v>AKTIVCO</v>
      </c>
      <c r="AP279" s="48" t="str" cm="1">
        <f t="array" ref="AP279">IFERROR(_xlfn.IFS(
AQ279="MPR ISSUE","TX ISSUE",
AQ279="BSS Hardware Issue","RAN ISSUE",
AQ279="Sites strategiques, MLL, Pylone, etc.","ENVTECH",
AQ279="AKTIVCO DEFAUT GE &amp; POWER Cabinet","POWER ISSUE",
AQ279="AKTIVCO Coupure ENEO &amp; Baisse de tension","POWER ISSUE",
AQ279="Coupure ENEO &amp; Baisse de tension","POWER ISSUE",
AQ279="Defaut GE &amp; POWER Cabinet","POWER ISSUE",
AQ279="Sharing","POWER ISSUE",
AQ279="Sites strategiques &amp; DataCenter","POWER ISSUE",
AQ279="Exclu","Exclu",
AQ279="SAT","TX ISSUE",
AQ279="SPARE-ISSUE","SPARE-ISSUE",
AQ279="Fiber CAmtel","TX ISSUE",
AQ279="Fiber AOF","TX ISSUE",
AQ279="Projet OCM (HUAWEI)","TRAVAUX-HUAWEI",
AQ279="Projet OCM (NOKIA)","TRAVAUX -NOKIA",
AQ279="ACCESS-ISSUE","ACCESS-ISSUE",
AQ279="Projet OCM (ZTE, NOKIA, autres projets)","TRAVAUX OCM",
AQ279="No root CAuse","No root cause",
AQ279="ODU HS","TX ISSUE",
AQ279="IP &amp; VLAN","TX ISSUE",
AQ279="Warehouse HUAWEI","SPARE-ISSUE",
AQ279="SPARE-HS","SPARE-ISSUE",
AQ279="Power Telco","RAN ISSUE",AQ279="no impacts","no impacts"
),"")</f>
        <v>POWER ISSUE</v>
      </c>
      <c r="AQ279" s="67" t="s">
        <v>5325</v>
      </c>
      <c r="AR279" s="48" t="str" cm="1">
        <f t="array" ref="AR279">IFERROR(_xlfn.IFS(
AQ279="MPR ISSUE","ACTIVE",
AQ279="BSS Hardware Issue","ACTIVE",
AQ279="Sites strategiques, MLL, Pylone, etc.","PASSIVE",
AQ279="AKTIVCO DEFAUT GE &amp; POWER Cabinet","PASSIVE",
AQ279="AKTIVCO Coupure ENEO &amp; Baisse de tension","PASSIVE",
AQ279="Coupure ENEO &amp; Baisse de tension","PASSIVE",
AQ279="Defaut GE &amp; POWER Cabinet","PASSIVE",
AQ279="Sharing","PASSIVE",
AQ279="Sites strategiques &amp; DataCenter","PASSIVE",
AQ279="Exclu","Exclu",
AQ279="SAT","ACTIVE",
AQ279="SPARE-ISSUE","SPARE-ISSUE",
AQ279="Fiber CAmtel","ACTIVE",
AQ279="Fiber AOF","ACTIVE",
AQ279="Projet OCM (HUAWEI)","PLANNED WORKS",
AQ279="Projet OCM (NOKIA)","PLANNED WORKS",
AQ279="ACCESS-ISSUE","ACCESS-ISSUE",
AQ279="Projet OCM (ZTE, NOKIA, autres projets)","PLANNED WORKS",
AQ279="No root CAuse","No root cause",
AQ279="ODU HS","ACTIVE",
AQ279="IP &amp; VLAN","ACTIVE",
AQ279="Warehouse HUAWEI","SPARE-ISSUE",
AQ279="SPARE-HS","SPARE-ISSUE",
AQ279="Power Telco","ACTIVE", AQ279="no impacts","no impacts"
),"")</f>
        <v>PASSIVE</v>
      </c>
      <c r="AS279" s="92" t="s">
        <v>5792</v>
      </c>
      <c r="AT279" s="98" t="s">
        <v>1395</v>
      </c>
      <c r="AV279" s="17" t="s">
        <v>5537</v>
      </c>
      <c r="AW279" s="7" t="s">
        <v>5537</v>
      </c>
      <c r="AX279" s="6" t="s">
        <v>5537</v>
      </c>
      <c r="AY279" s="7"/>
      <c r="AZ279" s="3" t="s">
        <v>5537</v>
      </c>
      <c r="BA279" s="18" t="s">
        <v>5537</v>
      </c>
      <c r="BB279" s="18" t="s">
        <v>5537</v>
      </c>
      <c r="BC279" s="18" t="s">
        <v>5537</v>
      </c>
      <c r="BD279" s="18" t="s">
        <v>5537</v>
      </c>
      <c r="BE279" s="18" t="s">
        <v>5537</v>
      </c>
      <c r="BF279" s="18" t="s">
        <v>5537</v>
      </c>
      <c r="BG279" s="18" t="s">
        <v>6240</v>
      </c>
      <c r="BH279" s="18" t="s">
        <v>6241</v>
      </c>
      <c r="BI279" s="18" t="s">
        <v>6242</v>
      </c>
      <c r="BJ279" s="18" t="s">
        <v>5537</v>
      </c>
      <c r="BK279" s="18" t="s">
        <v>5537</v>
      </c>
      <c r="BL279" s="9" t="s">
        <v>6243</v>
      </c>
      <c r="BM279" s="14" t="s">
        <v>5537</v>
      </c>
      <c r="BN279" s="14" t="s">
        <v>5537</v>
      </c>
      <c r="BO279" s="14" t="str">
        <f>_xlfn.XLOOKUP(B279,'[4]cell downs 18042026 17h'!$B:$B,'[4]cell downs 18042026 17h'!$B:$B,"")</f>
        <v/>
      </c>
      <c r="BP279" s="14" t="str">
        <f>_xlfn.XLOOKUP(B279,'[5]Cells Huawei 19042026 15h'!$B:$B,'[5]Cells Huawei 19042026 15h'!$B:$B,"")</f>
        <v/>
      </c>
      <c r="BQ279" s="9" t="str">
        <f>_xlfn.XLOOKUP(B279,'[6]cells down 19042026 9H40'!$B:$B,'[6]cells down 19042026 9H40'!$B:$B,"")</f>
        <v/>
      </c>
      <c r="BR279" s="9" t="s">
        <v>5537</v>
      </c>
      <c r="BS279" s="9" t="s">
        <v>5537</v>
      </c>
      <c r="BT279" s="108"/>
    </row>
    <row r="280" spans="1:72" s="9" customFormat="1" ht="44.5" customHeight="1" x14ac:dyDescent="0.35">
      <c r="A280" s="1" t="s">
        <v>1482</v>
      </c>
      <c r="B280" s="8" t="s">
        <v>1483</v>
      </c>
      <c r="C280" s="3" t="str">
        <f>_xlfn.XLOOKUP(B280,'[1]daily break down'!$D:$D,'[1]daily break down'!$E:$E,"")</f>
        <v>EXTREME-NORD</v>
      </c>
      <c r="D280" s="1" t="s">
        <v>1484</v>
      </c>
      <c r="E280" s="1"/>
      <c r="F280" s="3" t="s">
        <v>55</v>
      </c>
      <c r="G280" s="1" t="s">
        <v>1485</v>
      </c>
      <c r="H280" s="33" t="str">
        <f>_xlfn.XLOOKUP(B280,[2]CALCULATION!$B:$B,[2]CALCULATION!$H:$H,"")</f>
        <v>NOKIA</v>
      </c>
      <c r="I280" s="28">
        <v>1.6676763317234909E-2</v>
      </c>
      <c r="J280" s="28">
        <v>2.0511527074674081E-2</v>
      </c>
      <c r="K280" s="28">
        <v>2.6217565126571977E-2</v>
      </c>
      <c r="L280" s="28">
        <v>1.0539357694282478</v>
      </c>
      <c r="M280" s="28">
        <v>6.8223122661415739E-2</v>
      </c>
      <c r="N280" s="28">
        <v>2.0689888179671278E-2</v>
      </c>
      <c r="O280" s="28">
        <v>5.1543376337274127E-2</v>
      </c>
      <c r="P280" s="28">
        <v>0.17906418630665491</v>
      </c>
      <c r="Q280" s="28">
        <v>2.0421164673418313E-2</v>
      </c>
      <c r="R280" s="28">
        <v>1.8727916024701577E-3</v>
      </c>
      <c r="S280" s="93">
        <v>4.8154711456969632E-3</v>
      </c>
      <c r="T280" s="93">
        <f>_xlfn.XLOOKUP(B280,'[3]Nur des jours'!$B:$B,'[3]Nur des jours'!$U:$U,"")</f>
        <v>0.36057784173265506</v>
      </c>
      <c r="U280" s="93">
        <v>0.26183410213583802</v>
      </c>
      <c r="V280" s="93">
        <v>0.27690561550809861</v>
      </c>
      <c r="W280" s="93">
        <v>0.36057784173265506</v>
      </c>
      <c r="X280" s="93">
        <v>1.2841999559795736E-2</v>
      </c>
      <c r="Y280" s="93">
        <v>3.567222099943289E-3</v>
      </c>
      <c r="Z280" s="93">
        <v>2.5238096357098734E-2</v>
      </c>
      <c r="AA280" s="93">
        <v>2.4167929727115886E-2</v>
      </c>
      <c r="AB280" s="93">
        <v>4.0666331939353595E-2</v>
      </c>
      <c r="AC280" s="93">
        <f>_xlfn.XLOOKUP(B280,'[3]Nur des jours'!$B:$B,'[3]Nur des jours'!$N:$N,"")</f>
        <v>6.5098035858495544E-3</v>
      </c>
      <c r="AD280" s="93">
        <v>6.5098035858495544E-3</v>
      </c>
      <c r="AE280" s="93">
        <v>0.12761737062547143</v>
      </c>
      <c r="AF280" s="93">
        <v>9.8098607748440772E-2</v>
      </c>
      <c r="AG280" s="93"/>
      <c r="AH280" s="93">
        <v>0.6087464513553239</v>
      </c>
      <c r="AI280" s="93">
        <v>0</v>
      </c>
      <c r="AJ280" s="93">
        <v>1.8133021647252245</v>
      </c>
      <c r="AK280" s="93">
        <v>0</v>
      </c>
      <c r="AL280" s="93">
        <v>0.6087464513553239</v>
      </c>
      <c r="AM280" s="49" t="s">
        <v>5601</v>
      </c>
      <c r="AN280" s="49"/>
      <c r="AO280" s="48" t="str" cm="1">
        <f t="array" ref="AO280">IFERROR(_xlfn.IFS(
AQ280="MPR ISSUE","PDH",
AQ280="BSS Hardware Issue","BSS",
AQ280="Sites strategiques, MLL, Pylone, etc.","ENVTECH",
AQ280="AKTIVCO DEFAUT GE &amp; POWER Cabinet","AKTIVCO",
AQ280="AKTIVCO Coupure ENEO &amp; Baisse de tension","AKTIVCO GRID ONLY",
AQ280="Coupure ENEO &amp; Baisse de tension","IHS GRID ONLY",
AQ280="Defaut GE &amp; POWER Cabinet","IHS",
AQ280="Sharing","Partners",
AQ280="Sites strategiques &amp; DataCenter","SST &amp; DC",
AQ280="Exclu","Exclu",
AQ280="SAT","SAT",
AQ280="SPARE-ISSUE","SPARE-ISSUE",
AQ280="Fiber CAmtel","TRANS_FO_CAMTEL",
AQ280="Fiber AOF","Fiber AOF",
AQ280="Projet OCM (HUAWEI)","TRAVAUX-HUAWEI",
AQ280="Projet OCM (NOKIA)","TRAVAUX-NOKIA",
AQ280="ACCESS-ISSUE","ACCESS-ISSUE",
AQ280="Projet OCM (ZTE, NOKIA, autres projets)","TRAVAUX OCM",
AQ280="No root CAuse","No root cause",
AQ280="ODU HS","PDH",
AQ280="IP &amp; VLAN","PDH",
AQ280="Warehouse HUAWEI","SPARE-ISSUE",
AQ280="SPARE-HS","SPARE-ISSUE",
AQ280="Power Telco","BSS",AQ280="no impacts","no impacts"
),"")</f>
        <v>Exclu</v>
      </c>
      <c r="AP280" s="48" t="str" cm="1">
        <f t="array" ref="AP280">IFERROR(_xlfn.IFS(
AQ280="MPR ISSUE","TX ISSUE",
AQ280="BSS Hardware Issue","RAN ISSUE",
AQ280="Sites strategiques, MLL, Pylone, etc.","ENVTECH",
AQ280="AKTIVCO DEFAUT GE &amp; POWER Cabinet","POWER ISSUE",
AQ280="AKTIVCO Coupure ENEO &amp; Baisse de tension","POWER ISSUE",
AQ280="Coupure ENEO &amp; Baisse de tension","POWER ISSUE",
AQ280="Defaut GE &amp; POWER Cabinet","POWER ISSUE",
AQ280="Sharing","POWER ISSUE",
AQ280="Sites strategiques &amp; DataCenter","POWER ISSUE",
AQ280="Exclu","Exclu",
AQ280="SAT","TX ISSUE",
AQ280="SPARE-ISSUE","SPARE-ISSUE",
AQ280="Fiber CAmtel","TX ISSUE",
AQ280="Fiber AOF","TX ISSUE",
AQ280="Projet OCM (HUAWEI)","TRAVAUX-HUAWEI",
AQ280="Projet OCM (NOKIA)","TRAVAUX -NOKIA",
AQ280="ACCESS-ISSUE","ACCESS-ISSUE",
AQ280="Projet OCM (ZTE, NOKIA, autres projets)","TRAVAUX OCM",
AQ280="No root CAuse","No root cause",
AQ280="ODU HS","TX ISSUE",
AQ280="IP &amp; VLAN","TX ISSUE",
AQ280="Warehouse HUAWEI","SPARE-ISSUE",
AQ280="SPARE-HS","SPARE-ISSUE",
AQ280="Power Telco","RAN ISSUE",AQ280="no impacts","no impacts"
),"")</f>
        <v>Exclu</v>
      </c>
      <c r="AQ280" s="67" t="s">
        <v>5598</v>
      </c>
      <c r="AR280" s="48" t="str" cm="1">
        <f t="array" ref="AR280">IFERROR(_xlfn.IFS(
AQ280="MPR ISSUE","ACTIVE",
AQ280="BSS Hardware Issue","ACTIVE",
AQ280="Sites strategiques, MLL, Pylone, etc.","PASSIVE",
AQ280="AKTIVCO DEFAUT GE &amp; POWER Cabinet","PASSIVE",
AQ280="AKTIVCO Coupure ENEO &amp; Baisse de tension","PASSIVE",
AQ280="Coupure ENEO &amp; Baisse de tension","PASSIVE",
AQ280="Defaut GE &amp; POWER Cabinet","PASSIVE",
AQ280="Sharing","PASSIVE",
AQ280="Sites strategiques &amp; DataCenter","PASSIVE",
AQ280="Exclu","Exclu",
AQ280="SAT","ACTIVE",
AQ280="SPARE-ISSUE","SPARE-ISSUE",
AQ280="Fiber CAmtel","ACTIVE",
AQ280="Fiber AOF","ACTIVE",
AQ280="Projet OCM (HUAWEI)","PLANNED WORKS",
AQ280="Projet OCM (NOKIA)","PLANNED WORKS",
AQ280="ACCESS-ISSUE","ACCESS-ISSUE",
AQ280="Projet OCM (ZTE, NOKIA, autres projets)","PLANNED WORKS",
AQ280="No root CAuse","No root cause",
AQ280="ODU HS","ACTIVE",
AQ280="IP &amp; VLAN","ACTIVE",
AQ280="Warehouse HUAWEI","SPARE-ISSUE",
AQ280="SPARE-HS","SPARE-ISSUE",
AQ280="Power Telco","ACTIVE", AQ280="no impacts","no impacts"
),"")</f>
        <v>Exclu</v>
      </c>
      <c r="AS280" s="92" t="s">
        <v>5724</v>
      </c>
      <c r="AT280" s="128" t="s">
        <v>3380</v>
      </c>
      <c r="AU280" s="9" t="s">
        <v>5930</v>
      </c>
      <c r="AV280" s="17" t="s">
        <v>5635</v>
      </c>
      <c r="AW280" s="7" t="s">
        <v>5537</v>
      </c>
      <c r="AX280" s="6" t="s">
        <v>5537</v>
      </c>
      <c r="AY280" s="7"/>
      <c r="AZ280" s="3" t="s">
        <v>5537</v>
      </c>
      <c r="BA280" s="18" t="s">
        <v>5537</v>
      </c>
      <c r="BB280" s="18" t="s">
        <v>5537</v>
      </c>
      <c r="BC280" s="18" t="s">
        <v>5537</v>
      </c>
      <c r="BD280" s="18" t="s">
        <v>5537</v>
      </c>
      <c r="BE280" s="18" t="s">
        <v>5537</v>
      </c>
      <c r="BF280" s="18" t="s">
        <v>5537</v>
      </c>
      <c r="BG280" s="18" t="s">
        <v>5537</v>
      </c>
      <c r="BH280" s="18" t="s">
        <v>5537</v>
      </c>
      <c r="BI280" s="18" t="s">
        <v>5537</v>
      </c>
      <c r="BJ280" s="18" t="s">
        <v>5653</v>
      </c>
      <c r="BK280" s="18" t="s">
        <v>5537</v>
      </c>
      <c r="BL280" s="9" t="s">
        <v>5537</v>
      </c>
      <c r="BM280" s="14" t="s">
        <v>5537</v>
      </c>
      <c r="BN280" s="14" t="s">
        <v>5537</v>
      </c>
      <c r="BO280" s="14" t="str">
        <f>_xlfn.XLOOKUP(B280,'[4]cell downs 18042026 17h'!$B:$B,'[4]cell downs 18042026 17h'!$B:$B,"")</f>
        <v/>
      </c>
      <c r="BP280" s="14" t="str">
        <f>_xlfn.XLOOKUP(B280,'[5]Cells Huawei 19042026 15h'!$B:$B,'[5]Cells Huawei 19042026 15h'!$B:$B,"")</f>
        <v/>
      </c>
      <c r="BQ280" s="9" t="str">
        <f>_xlfn.XLOOKUP(B280,'[6]cells down 19042026 9H40'!$B:$B,'[6]cells down 19042026 9H40'!$B:$B,"")</f>
        <v/>
      </c>
      <c r="BR280" s="9" t="s">
        <v>5537</v>
      </c>
      <c r="BS280" s="9" t="s">
        <v>12</v>
      </c>
      <c r="BT280" s="108"/>
    </row>
    <row r="281" spans="1:72" s="9" customFormat="1" x14ac:dyDescent="0.35">
      <c r="A281" s="91" t="s">
        <v>865</v>
      </c>
      <c r="B281" s="1" t="s">
        <v>866</v>
      </c>
      <c r="C281" s="3" t="str">
        <f>_xlfn.XLOOKUP(B281,'[1]daily break down'!$D:$D,'[1]daily break down'!$E:$E,"")</f>
        <v>Yaounde</v>
      </c>
      <c r="D281" s="1" t="s">
        <v>21</v>
      </c>
      <c r="E281" s="1" t="s">
        <v>30</v>
      </c>
      <c r="F281" s="3" t="s">
        <v>37</v>
      </c>
      <c r="G281" s="1" t="s">
        <v>38</v>
      </c>
      <c r="H281" s="34" t="str">
        <f>_xlfn.XLOOKUP(B281,[2]CALCULATION!$B:$B,[2]CALCULATION!$H:$H,"")</f>
        <v>ZTE</v>
      </c>
      <c r="I281" s="28">
        <v>5.0411562267252226</v>
      </c>
      <c r="J281" s="28">
        <v>14.303911161334693</v>
      </c>
      <c r="K281" s="28">
        <v>0.94734585498511981</v>
      </c>
      <c r="L281" s="28">
        <v>2.8238636201499299</v>
      </c>
      <c r="M281" s="28">
        <v>9.6632772883832274</v>
      </c>
      <c r="N281" s="28">
        <v>8.9745222339220359</v>
      </c>
      <c r="O281" s="28">
        <v>8.8077285814977486</v>
      </c>
      <c r="P281" s="28">
        <v>14.436390123076309</v>
      </c>
      <c r="Q281" s="28">
        <v>5.1208611917256652</v>
      </c>
      <c r="R281" s="28">
        <v>4.6113486743542982</v>
      </c>
      <c r="S281" s="93">
        <v>14.58513467624339</v>
      </c>
      <c r="T281" s="93">
        <f>_xlfn.XLOOKUP(B281,'[3]Nur des jours'!$B:$B,'[3]Nur des jours'!$U:$U,"")</f>
        <v>3.8120696395602018</v>
      </c>
      <c r="U281" s="93">
        <v>2.9174799462379402</v>
      </c>
      <c r="V281" s="93">
        <v>1.7629974916745859</v>
      </c>
      <c r="W281" s="93">
        <v>3.8120696395602018</v>
      </c>
      <c r="X281" s="93">
        <v>5.5570001968992653</v>
      </c>
      <c r="Y281" s="93">
        <v>1.5297325023613646</v>
      </c>
      <c r="Z281" s="93">
        <v>0.53054007470757603</v>
      </c>
      <c r="AA281" s="93">
        <v>0.87270605222681774</v>
      </c>
      <c r="AB281" s="93">
        <v>0.59801017598228456</v>
      </c>
      <c r="AC281" s="93">
        <f>_xlfn.XLOOKUP(B281,'[3]Nur des jours'!$B:$B,'[3]Nur des jours'!$N:$N,"")</f>
        <v>5.7840229088013979</v>
      </c>
      <c r="AD281" s="93">
        <v>5.7840229088013979</v>
      </c>
      <c r="AE281" s="93">
        <v>0.30030704870831304</v>
      </c>
      <c r="AF281" s="93">
        <v>0.67853555458532699</v>
      </c>
      <c r="AG281" s="93"/>
      <c r="AH281" s="93">
        <v>0.60810483030993112</v>
      </c>
      <c r="AI281" s="93">
        <v>0.12839266373311911</v>
      </c>
      <c r="AJ281" s="93">
        <v>0.11549636021774129</v>
      </c>
      <c r="AK281" s="93">
        <v>1.0565848485445439</v>
      </c>
      <c r="AL281" s="93">
        <v>0.60810483030993112</v>
      </c>
      <c r="AM281" s="49" t="s">
        <v>5559</v>
      </c>
      <c r="AN281" s="49"/>
      <c r="AO281" s="48" t="str" cm="1">
        <f t="array" ref="AO281">IFERROR(_xlfn.IFS(
AQ281="MPR ISSUE","PDH",
AQ281="BSS Hardware Issue","BSS",
AQ281="Sites strategiques, MLL, Pylone, etc.","ENVTECH",
AQ281="AKTIVCO DEFAUT GE &amp; POWER Cabinet","AKTIVCO",
AQ281="AKTIVCO Coupure ENEO &amp; Baisse de tension","AKTIVCO GRID ONLY",
AQ281="Coupure ENEO &amp; Baisse de tension","IHS GRID ONLY",
AQ281="Defaut GE &amp; POWER Cabinet","IHS",
AQ281="Sharing","Partners",
AQ281="Sites strategiques &amp; DataCenter","SST &amp; DC",
AQ281="Exclu","Exclu",
AQ281="SAT","SAT",
AQ281="SPARE-ISSUE","SPARE-ISSUE",
AQ281="Fiber CAmtel","TRANS_FO_CAMTEL",
AQ281="Fiber AOF","Fiber AOF",
AQ281="Projet OCM (HUAWEI)","TRAVAUX-HUAWEI",
AQ281="Projet OCM (NOKIA)","TRAVAUX-NOKIA",
AQ281="ACCESS-ISSUE","ACCESS-ISSUE",
AQ281="Projet OCM (ZTE, NOKIA, autres projets)","TRAVAUX OCM",
AQ281="No root CAuse","No root cause",
AQ281="ODU HS","PDH",
AQ281="IP &amp; VLAN","PDH",
AQ281="Warehouse HUAWEI","SPARE-ISSUE",
AQ281="SPARE-HS","SPARE-ISSUE",
AQ281="Power Telco","BSS",AQ281="no impacts","no impacts"
),"")</f>
        <v>BSS</v>
      </c>
      <c r="AP281" s="48" t="str" cm="1">
        <f t="array" ref="AP281">IFERROR(_xlfn.IFS(
AQ281="MPR ISSUE","TX ISSUE",
AQ281="BSS Hardware Issue","RAN ISSUE",
AQ281="Sites strategiques, MLL, Pylone, etc.","ENVTECH",
AQ281="AKTIVCO DEFAUT GE &amp; POWER Cabinet","POWER ISSUE",
AQ281="AKTIVCO Coupure ENEO &amp; Baisse de tension","POWER ISSUE",
AQ281="Coupure ENEO &amp; Baisse de tension","POWER ISSUE",
AQ281="Defaut GE &amp; POWER Cabinet","POWER ISSUE",
AQ281="Sharing","POWER ISSUE",
AQ281="Sites strategiques &amp; DataCenter","POWER ISSUE",
AQ281="Exclu","Exclu",
AQ281="SAT","TX ISSUE",
AQ281="SPARE-ISSUE","SPARE-ISSUE",
AQ281="Fiber CAmtel","TX ISSUE",
AQ281="Fiber AOF","TX ISSUE",
AQ281="Projet OCM (HUAWEI)","TRAVAUX-HUAWEI",
AQ281="Projet OCM (NOKIA)","TRAVAUX -NOKIA",
AQ281="ACCESS-ISSUE","ACCESS-ISSUE",
AQ281="Projet OCM (ZTE, NOKIA, autres projets)","TRAVAUX OCM",
AQ281="No root CAuse","No root cause",
AQ281="ODU HS","TX ISSUE",
AQ281="IP &amp; VLAN","TX ISSUE",
AQ281="Warehouse HUAWEI","SPARE-ISSUE",
AQ281="SPARE-HS","SPARE-ISSUE",
AQ281="Power Telco","RAN ISSUE",AQ281="no impacts","no impacts"
),"")</f>
        <v>RAN ISSUE</v>
      </c>
      <c r="AQ281" s="67" t="s">
        <v>5320</v>
      </c>
      <c r="AR281" s="48" t="str" cm="1">
        <f t="array" ref="AR281">IFERROR(_xlfn.IFS(
AQ281="MPR ISSUE","ACTIVE",
AQ281="BSS Hardware Issue","ACTIVE",
AQ281="Sites strategiques, MLL, Pylone, etc.","PASSIVE",
AQ281="AKTIVCO DEFAUT GE &amp; POWER Cabinet","PASSIVE",
AQ281="AKTIVCO Coupure ENEO &amp; Baisse de tension","PASSIVE",
AQ281="Coupure ENEO &amp; Baisse de tension","PASSIVE",
AQ281="Defaut GE &amp; POWER Cabinet","PASSIVE",
AQ281="Sharing","PASSIVE",
AQ281="Sites strategiques &amp; DataCenter","PASSIVE",
AQ281="Exclu","Exclu",
AQ281="SAT","ACTIVE",
AQ281="SPARE-ISSUE","SPARE-ISSUE",
AQ281="Fiber CAmtel","ACTIVE",
AQ281="Fiber AOF","ACTIVE",
AQ281="Projet OCM (HUAWEI)","PLANNED WORKS",
AQ281="Projet OCM (NOKIA)","PLANNED WORKS",
AQ281="ACCESS-ISSUE","ACCESS-ISSUE",
AQ281="Projet OCM (ZTE, NOKIA, autres projets)","PLANNED WORKS",
AQ281="No root CAuse","No root cause",
AQ281="ODU HS","ACTIVE",
AQ281="IP &amp; VLAN","ACTIVE",
AQ281="Warehouse HUAWEI","SPARE-ISSUE",
AQ281="SPARE-HS","SPARE-ISSUE",
AQ281="Power Telco","ACTIVE", AQ281="no impacts","no impacts"
),"")</f>
        <v>ACTIVE</v>
      </c>
      <c r="AS281" s="92" t="s">
        <v>6016</v>
      </c>
      <c r="AT281" s="98" t="s">
        <v>866</v>
      </c>
      <c r="AV281" s="17" t="s">
        <v>5537</v>
      </c>
      <c r="AW281" s="7" t="s">
        <v>5537</v>
      </c>
      <c r="AX281" s="6" t="s">
        <v>5537</v>
      </c>
      <c r="AY281" s="7"/>
      <c r="AZ281" s="3" t="s">
        <v>5537</v>
      </c>
      <c r="BA281" s="18" t="s">
        <v>5537</v>
      </c>
      <c r="BB281" s="18" t="s">
        <v>5537</v>
      </c>
      <c r="BC281" s="18" t="s">
        <v>5537</v>
      </c>
      <c r="BD281" s="18" t="s">
        <v>5537</v>
      </c>
      <c r="BE281" s="18" t="s">
        <v>5537</v>
      </c>
      <c r="BF281" s="18" t="s">
        <v>5537</v>
      </c>
      <c r="BG281" s="18" t="s">
        <v>5537</v>
      </c>
      <c r="BH281" s="18" t="s">
        <v>5537</v>
      </c>
      <c r="BI281" s="18" t="s">
        <v>5537</v>
      </c>
      <c r="BJ281" s="18" t="s">
        <v>5537</v>
      </c>
      <c r="BK281" s="18" t="s">
        <v>5537</v>
      </c>
      <c r="BL281" s="9" t="s">
        <v>5696</v>
      </c>
      <c r="BM281" s="14" t="s">
        <v>5537</v>
      </c>
      <c r="BN281" s="14" t="s">
        <v>866</v>
      </c>
      <c r="BO281" s="14" t="str">
        <f>_xlfn.XLOOKUP(B281,'[4]cell downs 18042026 17h'!$B:$B,'[4]cell downs 18042026 17h'!$B:$B,"")</f>
        <v/>
      </c>
      <c r="BP281" s="14" t="str">
        <f>_xlfn.XLOOKUP(B281,'[5]Cells Huawei 19042026 15h'!$B:$B,'[5]Cells Huawei 19042026 15h'!$B:$B,"")</f>
        <v/>
      </c>
      <c r="BQ281" s="9" t="str">
        <f>_xlfn.XLOOKUP(B281,'[6]cells down 19042026 9H40'!$B:$B,'[6]cells down 19042026 9H40'!$B:$B,"")</f>
        <v>CTR_652</v>
      </c>
      <c r="BR281" s="9" t="s">
        <v>5537</v>
      </c>
      <c r="BS281" s="9" t="s">
        <v>5537</v>
      </c>
      <c r="BT281" s="108"/>
    </row>
    <row r="282" spans="1:72" s="9" customFormat="1" x14ac:dyDescent="0.35">
      <c r="A282" s="2" t="s">
        <v>1859</v>
      </c>
      <c r="B282" s="8" t="s">
        <v>1860</v>
      </c>
      <c r="C282" s="3" t="str">
        <f>_xlfn.XLOOKUP(B282,'[1]daily break down'!$D:$D,'[1]daily break down'!$E:$E,"")</f>
        <v>NORD</v>
      </c>
      <c r="D282" s="1" t="s">
        <v>11</v>
      </c>
      <c r="E282" s="1" t="s">
        <v>66</v>
      </c>
      <c r="F282" s="3" t="s">
        <v>23</v>
      </c>
      <c r="G282" s="1" t="s">
        <v>1861</v>
      </c>
      <c r="H282" s="33" t="str">
        <f>_xlfn.XLOOKUP(B282,[2]CALCULATION!$B:$B,[2]CALCULATION!$H:$H,"")</f>
        <v>NOKIA</v>
      </c>
      <c r="I282" s="28">
        <v>0</v>
      </c>
      <c r="J282" s="28">
        <v>0</v>
      </c>
      <c r="K282" s="28">
        <v>0</v>
      </c>
      <c r="L282" s="28">
        <v>0</v>
      </c>
      <c r="M282" s="28">
        <v>0</v>
      </c>
      <c r="N282" s="28">
        <v>0</v>
      </c>
      <c r="O282" s="28">
        <v>0</v>
      </c>
      <c r="P282" s="28">
        <v>0.4182473777471255</v>
      </c>
      <c r="Q282" s="28">
        <v>0.3549708086212327</v>
      </c>
      <c r="R282" s="28">
        <v>0</v>
      </c>
      <c r="S282" s="93">
        <v>9.8092930745687112E-4</v>
      </c>
      <c r="T282" s="93">
        <f>_xlfn.XLOOKUP(B282,'[3]Nur des jours'!$B:$B,'[3]Nur des jours'!$U:$U,"")</f>
        <v>0.49134917575638293</v>
      </c>
      <c r="U282" s="93">
        <v>0</v>
      </c>
      <c r="V282" s="93">
        <v>0</v>
      </c>
      <c r="W282" s="93">
        <v>0.49134917575638293</v>
      </c>
      <c r="X282" s="93">
        <v>1.8656049298449173E-2</v>
      </c>
      <c r="Y282" s="93">
        <v>0.56560237401286351</v>
      </c>
      <c r="Z282" s="93">
        <v>0</v>
      </c>
      <c r="AA282" s="93">
        <v>0</v>
      </c>
      <c r="AB282" s="93">
        <v>0</v>
      </c>
      <c r="AC282" s="93">
        <f>_xlfn.XLOOKUP(B282,'[3]Nur des jours'!$B:$B,'[3]Nur des jours'!$N:$N,"")</f>
        <v>0.54989113468195061</v>
      </c>
      <c r="AD282" s="93">
        <v>0.54989113468195061</v>
      </c>
      <c r="AE282" s="93">
        <v>1.8656075103007191E-2</v>
      </c>
      <c r="AF282" s="93">
        <v>0</v>
      </c>
      <c r="AG282" s="93"/>
      <c r="AH282" s="93">
        <v>0.58905617807965915</v>
      </c>
      <c r="AI282" s="93">
        <v>2.0622759373164037</v>
      </c>
      <c r="AJ282" s="93">
        <v>0.87742998096797775</v>
      </c>
      <c r="AK282" s="93">
        <v>0</v>
      </c>
      <c r="AL282" s="93">
        <v>0.58905617807965915</v>
      </c>
      <c r="AM282" s="49" t="s">
        <v>5559</v>
      </c>
      <c r="AN282" s="49"/>
      <c r="AO282" s="48" t="str" cm="1">
        <f t="array" ref="AO282">IFERROR(_xlfn.IFS(
AQ282="MPR ISSUE","PDH",
AQ282="BSS Hardware Issue","BSS",
AQ282="Sites strategiques, MLL, Pylone, etc.","ENVTECH",
AQ282="AKTIVCO DEFAUT GE &amp; POWER Cabinet","AKTIVCO",
AQ282="AKTIVCO Coupure ENEO &amp; Baisse de tension","AKTIVCO GRID ONLY",
AQ282="Coupure ENEO &amp; Baisse de tension","IHS GRID ONLY",
AQ282="Defaut GE &amp; POWER Cabinet","IHS",
AQ282="Sharing","Partners",
AQ282="Sites strategiques &amp; DataCenter","SST &amp; DC",
AQ282="Exclu","Exclu",
AQ282="SAT","SAT",
AQ282="SPARE-ISSUE","SPARE-ISSUE",
AQ282="Fiber CAmtel","TRANS_FO_CAMTEL",
AQ282="Fiber AOF","Fiber AOF",
AQ282="Projet OCM (HUAWEI)","TRAVAUX-HUAWEI",
AQ282="Projet OCM (NOKIA)","TRAVAUX-NOKIA",
AQ282="ACCESS-ISSUE","ACCESS-ISSUE",
AQ282="Projet OCM (ZTE, NOKIA, autres projets)","TRAVAUX OCM",
AQ282="No root CAuse","No root cause",
AQ282="ODU HS","PDH",
AQ282="IP &amp; VLAN","PDH",
AQ282="Warehouse HUAWEI","SPARE-ISSUE",
AQ282="SPARE-HS","SPARE-ISSUE",
AQ282="Power Telco","BSS",AQ282="no impacts","no impacts"
),"")</f>
        <v>IHS</v>
      </c>
      <c r="AP282" s="48" t="str" cm="1">
        <f t="array" ref="AP282">IFERROR(_xlfn.IFS(
AQ282="MPR ISSUE","TX ISSUE",
AQ282="BSS Hardware Issue","RAN ISSUE",
AQ282="Sites strategiques, MLL, Pylone, etc.","ENVTECH",
AQ282="AKTIVCO DEFAUT GE &amp; POWER Cabinet","POWER ISSUE",
AQ282="AKTIVCO Coupure ENEO &amp; Baisse de tension","POWER ISSUE",
AQ282="Coupure ENEO &amp; Baisse de tension","POWER ISSUE",
AQ282="Defaut GE &amp; POWER Cabinet","POWER ISSUE",
AQ282="Sharing","POWER ISSUE",
AQ282="Sites strategiques &amp; DataCenter","POWER ISSUE",
AQ282="Exclu","Exclu",
AQ282="SAT","TX ISSUE",
AQ282="SPARE-ISSUE","SPARE-ISSUE",
AQ282="Fiber CAmtel","TX ISSUE",
AQ282="Fiber AOF","TX ISSUE",
AQ282="Projet OCM (HUAWEI)","TRAVAUX-HUAWEI",
AQ282="Projet OCM (NOKIA)","TRAVAUX -NOKIA",
AQ282="ACCESS-ISSUE","ACCESS-ISSUE",
AQ282="Projet OCM (ZTE, NOKIA, autres projets)","TRAVAUX OCM",
AQ282="No root CAuse","No root cause",
AQ282="ODU HS","TX ISSUE",
AQ282="IP &amp; VLAN","TX ISSUE",
AQ282="Warehouse HUAWEI","SPARE-ISSUE",
AQ282="SPARE-HS","SPARE-ISSUE",
AQ282="Power Telco","RAN ISSUE",AQ282="no impacts","no impacts"
),"")</f>
        <v>POWER ISSUE</v>
      </c>
      <c r="AQ282" s="67" t="s">
        <v>5330</v>
      </c>
      <c r="AR282" s="48" t="str" cm="1">
        <f t="array" ref="AR282">IFERROR(_xlfn.IFS(
AQ282="MPR ISSUE","ACTIVE",
AQ282="BSS Hardware Issue","ACTIVE",
AQ282="Sites strategiques, MLL, Pylone, etc.","PASSIVE",
AQ282="AKTIVCO DEFAUT GE &amp; POWER Cabinet","PASSIVE",
AQ282="AKTIVCO Coupure ENEO &amp; Baisse de tension","PASSIVE",
AQ282="Coupure ENEO &amp; Baisse de tension","PASSIVE",
AQ282="Defaut GE &amp; POWER Cabinet","PASSIVE",
AQ282="Sharing","PASSIVE",
AQ282="Sites strategiques &amp; DataCenter","PASSIVE",
AQ282="Exclu","Exclu",
AQ282="SAT","ACTIVE",
AQ282="SPARE-ISSUE","SPARE-ISSUE",
AQ282="Fiber CAmtel","ACTIVE",
AQ282="Fiber AOF","ACTIVE",
AQ282="Projet OCM (HUAWEI)","PLANNED WORKS",
AQ282="Projet OCM (NOKIA)","PLANNED WORKS",
AQ282="ACCESS-ISSUE","ACCESS-ISSUE",
AQ282="Projet OCM (ZTE, NOKIA, autres projets)","PLANNED WORKS",
AQ282="No root CAuse","No root cause",
AQ282="ODU HS","ACTIVE",
AQ282="IP &amp; VLAN","ACTIVE",
AQ282="Warehouse HUAWEI","SPARE-ISSUE",
AQ282="SPARE-HS","SPARE-ISSUE",
AQ282="Power Telco","ACTIVE", AQ282="no impacts","no impacts"
),"")</f>
        <v>PASSIVE</v>
      </c>
      <c r="AS282" s="92" t="s">
        <v>5796</v>
      </c>
      <c r="AT282" s="98" t="s">
        <v>1860</v>
      </c>
      <c r="AV282" s="17" t="s">
        <v>5537</v>
      </c>
      <c r="AW282" s="7" t="s">
        <v>5537</v>
      </c>
      <c r="AX282" s="6" t="s">
        <v>5537</v>
      </c>
      <c r="AY282" s="7"/>
      <c r="AZ282" s="3" t="s">
        <v>5537</v>
      </c>
      <c r="BA282" s="18" t="s">
        <v>5537</v>
      </c>
      <c r="BB282" s="18" t="s">
        <v>5537</v>
      </c>
      <c r="BC282" s="18" t="s">
        <v>5537</v>
      </c>
      <c r="BD282" s="18" t="s">
        <v>5537</v>
      </c>
      <c r="BE282" s="18" t="s">
        <v>5537</v>
      </c>
      <c r="BF282" s="18" t="s">
        <v>5537</v>
      </c>
      <c r="BG282" s="18" t="s">
        <v>5537</v>
      </c>
      <c r="BH282" s="18" t="s">
        <v>5537</v>
      </c>
      <c r="BI282" s="18" t="s">
        <v>5537</v>
      </c>
      <c r="BJ282" s="18" t="s">
        <v>5537</v>
      </c>
      <c r="BK282" s="18" t="s">
        <v>5537</v>
      </c>
      <c r="BL282" s="9" t="s">
        <v>5796</v>
      </c>
      <c r="BM282" s="14" t="s">
        <v>5537</v>
      </c>
      <c r="BN282" s="14" t="s">
        <v>5537</v>
      </c>
      <c r="BO282" s="14" t="str">
        <f>_xlfn.XLOOKUP(B282,'[4]cell downs 18042026 17h'!$B:$B,'[4]cell downs 18042026 17h'!$B:$B,"")</f>
        <v/>
      </c>
      <c r="BP282" s="14" t="str">
        <f>_xlfn.XLOOKUP(B282,'[5]Cells Huawei 19042026 15h'!$B:$B,'[5]Cells Huawei 19042026 15h'!$B:$B,"")</f>
        <v/>
      </c>
      <c r="BQ282" s="9" t="str">
        <f>_xlfn.XLOOKUP(B282,'[6]cells down 19042026 9H40'!$B:$B,'[6]cells down 19042026 9H40'!$B:$B,"")</f>
        <v/>
      </c>
      <c r="BR282" s="9" t="s">
        <v>1860</v>
      </c>
      <c r="BS282" s="9" t="s">
        <v>12</v>
      </c>
      <c r="BT282" s="108"/>
    </row>
    <row r="283" spans="1:72" s="9" customFormat="1" x14ac:dyDescent="0.35">
      <c r="A283" s="1" t="s">
        <v>763</v>
      </c>
      <c r="B283" s="8" t="s">
        <v>764</v>
      </c>
      <c r="C283" s="3" t="str">
        <f>_xlfn.XLOOKUP(B283,'[1]daily break down'!$D:$D,'[1]daily break down'!$E:$E,"")</f>
        <v>Douala</v>
      </c>
      <c r="D283" s="1" t="s">
        <v>11</v>
      </c>
      <c r="E283" s="1" t="s">
        <v>12</v>
      </c>
      <c r="F283" s="3" t="s">
        <v>31</v>
      </c>
      <c r="G283" s="1" t="s">
        <v>32</v>
      </c>
      <c r="H283" s="34" t="str">
        <f>_xlfn.XLOOKUP(B283,[2]CALCULATION!$B:$B,[2]CALCULATION!$H:$H,"")</f>
        <v>ZTE</v>
      </c>
      <c r="I283" s="28">
        <v>0</v>
      </c>
      <c r="J283" s="28">
        <v>2.0534417420733777</v>
      </c>
      <c r="K283" s="28">
        <v>1.3005160758261933</v>
      </c>
      <c r="L283" s="28">
        <v>2.7394501944736924</v>
      </c>
      <c r="M283" s="28">
        <v>1.4924571886780076</v>
      </c>
      <c r="N283" s="28">
        <v>3.9049547274372007</v>
      </c>
      <c r="O283" s="28">
        <v>0.74404379724512149</v>
      </c>
      <c r="P283" s="28">
        <v>1.3038512354715468</v>
      </c>
      <c r="Q283" s="28">
        <v>2.6156569158726466</v>
      </c>
      <c r="R283" s="28">
        <v>2.0844926134239641</v>
      </c>
      <c r="S283" s="93">
        <v>1.3043862878210688</v>
      </c>
      <c r="T283" s="93">
        <f>_xlfn.XLOOKUP(B283,'[3]Nur des jours'!$B:$B,'[3]Nur des jours'!$U:$U,"")</f>
        <v>0</v>
      </c>
      <c r="U283" s="93">
        <v>1.3028881412424069</v>
      </c>
      <c r="V283" s="93">
        <v>1.3048143297006869</v>
      </c>
      <c r="W283" s="93">
        <v>0</v>
      </c>
      <c r="X283" s="93">
        <v>6.022263884965172</v>
      </c>
      <c r="Y283" s="93">
        <v>1.4470490792819186</v>
      </c>
      <c r="Z283" s="93">
        <v>0.90265114872172414</v>
      </c>
      <c r="AA283" s="93">
        <v>0</v>
      </c>
      <c r="AB283" s="93">
        <v>2.6156747509509635</v>
      </c>
      <c r="AC283" s="93">
        <f>_xlfn.XLOOKUP(B283,'[3]Nur des jours'!$B:$B,'[3]Nur des jours'!$N:$N,"")</f>
        <v>2.0365519229068045</v>
      </c>
      <c r="AD283" s="93">
        <v>2.0365519229068045</v>
      </c>
      <c r="AE283" s="93">
        <v>0</v>
      </c>
      <c r="AF283" s="93">
        <v>0</v>
      </c>
      <c r="AG283" s="93"/>
      <c r="AH283" s="93">
        <v>0.57839158983314731</v>
      </c>
      <c r="AI283" s="93">
        <v>0</v>
      </c>
      <c r="AJ283" s="93">
        <v>1.5937860195653106E-3</v>
      </c>
      <c r="AK283" s="93">
        <v>1.1080905383842516</v>
      </c>
      <c r="AL283" s="93">
        <v>0.57839158983314731</v>
      </c>
      <c r="AM283" s="49" t="s">
        <v>5559</v>
      </c>
      <c r="AN283" s="49"/>
      <c r="AO283" s="48" t="str" cm="1">
        <f t="array" ref="AO283">IFERROR(_xlfn.IFS(
AQ283="MPR ISSUE","PDH",
AQ283="BSS Hardware Issue","BSS",
AQ283="Sites strategiques, MLL, Pylone, etc.","ENVTECH",
AQ283="AKTIVCO DEFAUT GE &amp; POWER Cabinet","AKTIVCO",
AQ283="AKTIVCO Coupure ENEO &amp; Baisse de tension","AKTIVCO GRID ONLY",
AQ283="Coupure ENEO &amp; Baisse de tension","IHS GRID ONLY",
AQ283="Defaut GE &amp; POWER Cabinet","IHS",
AQ283="Sharing","Partners",
AQ283="Sites strategiques &amp; DataCenter","SST &amp; DC",
AQ283="Exclu","Exclu",
AQ283="SAT","SAT",
AQ283="SPARE-ISSUE","SPARE-ISSUE",
AQ283="Fiber CAmtel","TRANS_FO_CAMTEL",
AQ283="Fiber AOF","Fiber AOF",
AQ283="Projet OCM (HUAWEI)","TRAVAUX-HUAWEI",
AQ283="Projet OCM (NOKIA)","TRAVAUX-NOKIA",
AQ283="ACCESS-ISSUE","ACCESS-ISSUE",
AQ283="Projet OCM (ZTE, NOKIA, autres projets)","TRAVAUX OCM",
AQ283="No root CAuse","No root cause",
AQ283="ODU HS","PDH",
AQ283="IP &amp; VLAN","PDH",
AQ283="Warehouse HUAWEI","SPARE-ISSUE",
AQ283="SPARE-HS","SPARE-ISSUE",
AQ283="Power Telco","BSS",AQ283="no impacts","no impacts"
),"")</f>
        <v>No root cause</v>
      </c>
      <c r="AP283" s="48" t="str" cm="1">
        <f t="array" ref="AP283">IFERROR(_xlfn.IFS(
AQ283="MPR ISSUE","TX ISSUE",
AQ283="BSS Hardware Issue","RAN ISSUE",
AQ283="Sites strategiques, MLL, Pylone, etc.","ENVTECH",
AQ283="AKTIVCO DEFAUT GE &amp; POWER Cabinet","POWER ISSUE",
AQ283="AKTIVCO Coupure ENEO &amp; Baisse de tension","POWER ISSUE",
AQ283="Coupure ENEO &amp; Baisse de tension","POWER ISSUE",
AQ283="Defaut GE &amp; POWER Cabinet","POWER ISSUE",
AQ283="Sharing","POWER ISSUE",
AQ283="Sites strategiques &amp; DataCenter","POWER ISSUE",
AQ283="Exclu","Exclu",
AQ283="SAT","TX ISSUE",
AQ283="SPARE-ISSUE","SPARE-ISSUE",
AQ283="Fiber CAmtel","TX ISSUE",
AQ283="Fiber AOF","TX ISSUE",
AQ283="Projet OCM (HUAWEI)","TRAVAUX-HUAWEI",
AQ283="Projet OCM (NOKIA)","TRAVAUX -NOKIA",
AQ283="ACCESS-ISSUE","ACCESS-ISSUE",
AQ283="Projet OCM (ZTE, NOKIA, autres projets)","TRAVAUX OCM",
AQ283="No root CAuse","No root cause",
AQ283="ODU HS","TX ISSUE",
AQ283="IP &amp; VLAN","TX ISSUE",
AQ283="Warehouse HUAWEI","SPARE-ISSUE",
AQ283="SPARE-HS","SPARE-ISSUE",
AQ283="Power Telco","RAN ISSUE",AQ283="no impacts","no impacts"
),"")</f>
        <v>No root cause</v>
      </c>
      <c r="AQ283" s="126" t="s">
        <v>5344</v>
      </c>
      <c r="AR283" s="48" t="str" cm="1">
        <f t="array" ref="AR283">IFERROR(_xlfn.IFS(
AQ283="MPR ISSUE","ACTIVE",
AQ283="BSS Hardware Issue","ACTIVE",
AQ283="Sites strategiques, MLL, Pylone, etc.","PASSIVE",
AQ283="AKTIVCO DEFAUT GE &amp; POWER Cabinet","PASSIVE",
AQ283="AKTIVCO Coupure ENEO &amp; Baisse de tension","PASSIVE",
AQ283="Coupure ENEO &amp; Baisse de tension","PASSIVE",
AQ283="Defaut GE &amp; POWER Cabinet","PASSIVE",
AQ283="Sharing","PASSIVE",
AQ283="Sites strategiques &amp; DataCenter","PASSIVE",
AQ283="Exclu","Exclu",
AQ283="SAT","ACTIVE",
AQ283="SPARE-ISSUE","SPARE-ISSUE",
AQ283="Fiber CAmtel","ACTIVE",
AQ283="Fiber AOF","ACTIVE",
AQ283="Projet OCM (HUAWEI)","PLANNED WORKS",
AQ283="Projet OCM (NOKIA)","PLANNED WORKS",
AQ283="ACCESS-ISSUE","ACCESS-ISSUE",
AQ283="Projet OCM (ZTE, NOKIA, autres projets)","PLANNED WORKS",
AQ283="No root CAuse","No root cause",
AQ283="ODU HS","ACTIVE",
AQ283="IP &amp; VLAN","ACTIVE",
AQ283="Warehouse HUAWEI","SPARE-ISSUE",
AQ283="SPARE-HS","SPARE-ISSUE",
AQ283="Power Telco","ACTIVE", AQ283="no impacts","no impacts"
),"")</f>
        <v>No root cause</v>
      </c>
      <c r="AS283" s="92" t="s">
        <v>5537</v>
      </c>
      <c r="AT283" s="98" t="s">
        <v>764</v>
      </c>
      <c r="AV283" s="17" t="s">
        <v>5537</v>
      </c>
      <c r="AW283" s="7" t="s">
        <v>5537</v>
      </c>
      <c r="AX283" s="6" t="s">
        <v>5537</v>
      </c>
      <c r="AY283" s="7"/>
      <c r="AZ283" s="3" t="s">
        <v>5537</v>
      </c>
      <c r="BA283" s="18" t="s">
        <v>5537</v>
      </c>
      <c r="BB283" s="18" t="s">
        <v>5537</v>
      </c>
      <c r="BC283" s="18" t="s">
        <v>5537</v>
      </c>
      <c r="BD283" s="18" t="s">
        <v>5537</v>
      </c>
      <c r="BE283" s="18" t="s">
        <v>5537</v>
      </c>
      <c r="BF283" s="18" t="s">
        <v>5537</v>
      </c>
      <c r="BG283" s="18" t="s">
        <v>5537</v>
      </c>
      <c r="BH283" s="18" t="s">
        <v>5537</v>
      </c>
      <c r="BI283" s="18" t="s">
        <v>5537</v>
      </c>
      <c r="BJ283" s="18" t="s">
        <v>5537</v>
      </c>
      <c r="BK283" s="18" t="s">
        <v>5537</v>
      </c>
      <c r="BL283" s="9" t="s">
        <v>5537</v>
      </c>
      <c r="BM283" s="14" t="s">
        <v>5537</v>
      </c>
      <c r="BN283" s="14" t="s">
        <v>5537</v>
      </c>
      <c r="BO283" s="14" t="str">
        <f>_xlfn.XLOOKUP(B283,'[4]cell downs 18042026 17h'!$B:$B,'[4]cell downs 18042026 17h'!$B:$B,"")</f>
        <v/>
      </c>
      <c r="BP283" s="14" t="str">
        <f>_xlfn.XLOOKUP(B283,'[5]Cells Huawei 19042026 15h'!$B:$B,'[5]Cells Huawei 19042026 15h'!$B:$B,"")</f>
        <v/>
      </c>
      <c r="BQ283" s="9" t="str">
        <f>_xlfn.XLOOKUP(B283,'[6]cells down 19042026 9H40'!$B:$B,'[6]cells down 19042026 9H40'!$B:$B,"")</f>
        <v/>
      </c>
      <c r="BR283" s="9" t="s">
        <v>5537</v>
      </c>
      <c r="BS283" s="9" t="s">
        <v>5537</v>
      </c>
      <c r="BT283" s="108"/>
    </row>
    <row r="284" spans="1:72" s="9" customFormat="1" ht="41.5" customHeight="1" x14ac:dyDescent="0.35">
      <c r="A284" s="19" t="s">
        <v>5401</v>
      </c>
      <c r="B284" s="26" t="s">
        <v>5402</v>
      </c>
      <c r="C284" s="3" t="str">
        <f>_xlfn.XLOOKUP(B284,'[1]daily break down'!$D:$D,'[1]daily break down'!$E:$E,"")</f>
        <v/>
      </c>
      <c r="D284" s="19" t="s">
        <v>357</v>
      </c>
      <c r="E284" s="19" t="s">
        <v>987</v>
      </c>
      <c r="F284" s="19" t="s">
        <v>5403</v>
      </c>
      <c r="G284" s="19" t="s">
        <v>24</v>
      </c>
      <c r="H284" s="32" t="str">
        <f>_xlfn.XLOOKUP(B284,[2]CALCULATION!$B:$B,[2]CALCULATION!$H:$H,"")</f>
        <v>Huawei</v>
      </c>
      <c r="I284" s="28">
        <v>0</v>
      </c>
      <c r="J284" s="28">
        <v>0</v>
      </c>
      <c r="K284" s="28">
        <v>9.0676926830521101</v>
      </c>
      <c r="L284" s="28">
        <v>1.2369518567029933</v>
      </c>
      <c r="M284" s="28">
        <v>0</v>
      </c>
      <c r="N284" s="28">
        <v>0</v>
      </c>
      <c r="O284" s="28">
        <v>0</v>
      </c>
      <c r="P284" s="28">
        <v>0</v>
      </c>
      <c r="Q284" s="28">
        <v>0</v>
      </c>
      <c r="R284" s="28">
        <v>0.55859465290083987</v>
      </c>
      <c r="S284" s="93">
        <v>2.0293287161882581</v>
      </c>
      <c r="T284" s="93">
        <f>_xlfn.XLOOKUP(B284,'[3]Nur des jours'!$B:$B,'[3]Nur des jours'!$U:$U,"")</f>
        <v>0</v>
      </c>
      <c r="U284" s="93">
        <v>0</v>
      </c>
      <c r="V284" s="93" t="s">
        <v>5537</v>
      </c>
      <c r="W284" s="93">
        <v>0</v>
      </c>
      <c r="X284" s="93">
        <v>8.9175391586979543E-5</v>
      </c>
      <c r="Y284" s="93">
        <v>1.8709532207297825</v>
      </c>
      <c r="Z284" s="93">
        <v>0</v>
      </c>
      <c r="AA284" s="93">
        <v>0</v>
      </c>
      <c r="AB284" s="93">
        <v>0</v>
      </c>
      <c r="AC284" s="93">
        <f>_xlfn.XLOOKUP(B284,'[3]Nur des jours'!$B:$B,'[3]Nur des jours'!$N:$N,"")</f>
        <v>3.1662436186089784</v>
      </c>
      <c r="AD284" s="93">
        <v>3.1662436186089784</v>
      </c>
      <c r="AE284" s="93">
        <v>0</v>
      </c>
      <c r="AF284" s="93">
        <v>0</v>
      </c>
      <c r="AG284" s="93"/>
      <c r="AH284" s="93">
        <v>0.57758901130886664</v>
      </c>
      <c r="AI284" s="93">
        <v>0.4552444156685011</v>
      </c>
      <c r="AJ284" s="93">
        <v>0.56791908497132049</v>
      </c>
      <c r="AK284" s="93">
        <v>0.61731587092085893</v>
      </c>
      <c r="AL284" s="93">
        <v>0.57758901130886664</v>
      </c>
      <c r="AM284" s="49" t="s">
        <v>5598</v>
      </c>
      <c r="AN284" s="49" t="s">
        <v>5533</v>
      </c>
      <c r="AO284" s="48" t="str" cm="1">
        <f t="array" ref="AO284">IFERROR(_xlfn.IFS(
AQ284="MPR ISSUE","PDH",
AQ284="BSS Hardware Issue","BSS",
AQ284="Sites strategiques, MLL, Pylone, etc.","ENVTECH",
AQ284="AKTIVCO DEFAUT GE &amp; POWER Cabinet","AKTIVCO",
AQ284="AKTIVCO Coupure ENEO &amp; Baisse de tension","AKTIVCO GRID ONLY",
AQ284="Coupure ENEO &amp; Baisse de tension","IHS GRID ONLY",
AQ284="Defaut GE &amp; POWER Cabinet","IHS",
AQ284="Sharing","Partners",
AQ284="Sites strategiques &amp; DataCenter","SST &amp; DC",
AQ284="Exclu","Exclu",
AQ284="SAT","SAT",
AQ284="SPARE-ISSUE","SPARE-ISSUE",
AQ284="Fiber CAmtel","TRANS_FO_CAMTEL",
AQ284="Fiber AOF","Fiber AOF",
AQ284="Projet OCM (HUAWEI)","TRAVAUX-HUAWEI",
AQ284="Projet OCM (NOKIA)","TRAVAUX-NOKIA",
AQ284="ACCESS-ISSUE","ACCESS-ISSUE",
AQ284="Projet OCM (ZTE, NOKIA, autres projets)","TRAVAUX OCM",
AQ284="No root CAuse","No root cause",
AQ284="ODU HS","PDH",
AQ284="IP &amp; VLAN","PDH",
AQ284="Warehouse HUAWEI","SPARE-ISSUE",
AQ284="SPARE-HS","SPARE-ISSUE",
AQ284="Power Telco","BSS",AQ284="no impacts","no impacts"
),"")</f>
        <v>Exclu</v>
      </c>
      <c r="AP284" s="48" t="str" cm="1">
        <f t="array" ref="AP284">IFERROR(_xlfn.IFS(
AQ284="MPR ISSUE","TX ISSUE",
AQ284="BSS Hardware Issue","RAN ISSUE",
AQ284="Sites strategiques, MLL, Pylone, etc.","ENVTECH",
AQ284="AKTIVCO DEFAUT GE &amp; POWER Cabinet","POWER ISSUE",
AQ284="AKTIVCO Coupure ENEO &amp; Baisse de tension","POWER ISSUE",
AQ284="Coupure ENEO &amp; Baisse de tension","POWER ISSUE",
AQ284="Defaut GE &amp; POWER Cabinet","POWER ISSUE",
AQ284="Sharing","POWER ISSUE",
AQ284="Sites strategiques &amp; DataCenter","POWER ISSUE",
AQ284="Exclu","Exclu",
AQ284="SAT","TX ISSUE",
AQ284="SPARE-ISSUE","SPARE-ISSUE",
AQ284="Fiber CAmtel","TX ISSUE",
AQ284="Fiber AOF","TX ISSUE",
AQ284="Projet OCM (HUAWEI)","TRAVAUX-HUAWEI",
AQ284="Projet OCM (NOKIA)","TRAVAUX -NOKIA",
AQ284="ACCESS-ISSUE","ACCESS-ISSUE",
AQ284="Projet OCM (ZTE, NOKIA, autres projets)","TRAVAUX OCM",
AQ284="No root CAuse","No root cause",
AQ284="ODU HS","TX ISSUE",
AQ284="IP &amp; VLAN","TX ISSUE",
AQ284="Warehouse HUAWEI","SPARE-ISSUE",
AQ284="SPARE-HS","SPARE-ISSUE",
AQ284="Power Telco","RAN ISSUE",AQ284="no impacts","no impacts"
),"")</f>
        <v>Exclu</v>
      </c>
      <c r="AQ284" s="67" t="s">
        <v>5598</v>
      </c>
      <c r="AR284" s="48" t="str" cm="1">
        <f t="array" ref="AR284">IFERROR(_xlfn.IFS(
AQ284="MPR ISSUE","ACTIVE",
AQ284="BSS Hardware Issue","ACTIVE",
AQ284="Sites strategiques, MLL, Pylone, etc.","PASSIVE",
AQ284="AKTIVCO DEFAUT GE &amp; POWER Cabinet","PASSIVE",
AQ284="AKTIVCO Coupure ENEO &amp; Baisse de tension","PASSIVE",
AQ284="Coupure ENEO &amp; Baisse de tension","PASSIVE",
AQ284="Defaut GE &amp; POWER Cabinet","PASSIVE",
AQ284="Sharing","PASSIVE",
AQ284="Sites strategiques &amp; DataCenter","PASSIVE",
AQ284="Exclu","Exclu",
AQ284="SAT","ACTIVE",
AQ284="SPARE-ISSUE","SPARE-ISSUE",
AQ284="Fiber CAmtel","ACTIVE",
AQ284="Fiber AOF","ACTIVE",
AQ284="Projet OCM (HUAWEI)","PLANNED WORKS",
AQ284="Projet OCM (NOKIA)","PLANNED WORKS",
AQ284="ACCESS-ISSUE","ACCESS-ISSUE",
AQ284="Projet OCM (ZTE, NOKIA, autres projets)","PLANNED WORKS",
AQ284="No root CAuse","No root cause",
AQ284="ODU HS","ACTIVE",
AQ284="IP &amp; VLAN","ACTIVE",
AQ284="Warehouse HUAWEI","SPARE-ISSUE",
AQ284="SPARE-HS","SPARE-ISSUE",
AQ284="Power Telco","ACTIVE", AQ284="no impacts","no impacts"
),"")</f>
        <v>Exclu</v>
      </c>
      <c r="AS284" s="92" t="s">
        <v>5537</v>
      </c>
      <c r="AT284" s="98" t="s">
        <v>5402</v>
      </c>
      <c r="AV284" s="17" t="s">
        <v>5537</v>
      </c>
      <c r="AW284" s="7" t="s">
        <v>5537</v>
      </c>
      <c r="AX284" s="6" t="s">
        <v>5537</v>
      </c>
      <c r="AY284" s="7"/>
      <c r="AZ284" s="3" t="s">
        <v>5537</v>
      </c>
      <c r="BA284" s="18" t="s">
        <v>5537</v>
      </c>
      <c r="BB284" s="18" t="s">
        <v>5537</v>
      </c>
      <c r="BC284" s="18" t="s">
        <v>5537</v>
      </c>
      <c r="BD284" s="18" t="s">
        <v>5537</v>
      </c>
      <c r="BE284" s="18" t="s">
        <v>5537</v>
      </c>
      <c r="BF284" s="18" t="s">
        <v>5537</v>
      </c>
      <c r="BG284" s="18" t="s">
        <v>5537</v>
      </c>
      <c r="BH284" s="18" t="s">
        <v>5537</v>
      </c>
      <c r="BI284" s="18" t="s">
        <v>5537</v>
      </c>
      <c r="BJ284" s="18" t="s">
        <v>5537</v>
      </c>
      <c r="BK284" s="18" t="s">
        <v>5537</v>
      </c>
      <c r="BL284" s="9" t="s">
        <v>5537</v>
      </c>
      <c r="BM284" s="14" t="s">
        <v>5537</v>
      </c>
      <c r="BN284" s="14" t="s">
        <v>5537</v>
      </c>
      <c r="BO284" s="14" t="str">
        <f>_xlfn.XLOOKUP(B284,'[4]cell downs 18042026 17h'!$B:$B,'[4]cell downs 18042026 17h'!$B:$B,"")</f>
        <v/>
      </c>
      <c r="BP284" s="14" t="str">
        <f>_xlfn.XLOOKUP(B284,'[5]Cells Huawei 19042026 15h'!$B:$B,'[5]Cells Huawei 19042026 15h'!$B:$B,"")</f>
        <v/>
      </c>
      <c r="BQ284" s="9" t="str">
        <f>_xlfn.XLOOKUP(B284,'[6]cells down 19042026 9H40'!$B:$B,'[6]cells down 19042026 9H40'!$B:$B,"")</f>
        <v/>
      </c>
      <c r="BR284" s="9" t="s">
        <v>5537</v>
      </c>
      <c r="BS284" s="9" t="s">
        <v>318</v>
      </c>
      <c r="BT284" s="108"/>
    </row>
    <row r="285" spans="1:72" s="9" customFormat="1" x14ac:dyDescent="0.35">
      <c r="A285" s="1" t="s">
        <v>2875</v>
      </c>
      <c r="B285" s="8" t="s">
        <v>2876</v>
      </c>
      <c r="C285" s="3" t="str">
        <f>_xlfn.XLOOKUP(B285,'[1]daily break down'!$D:$D,'[1]daily break down'!$E:$E,"")</f>
        <v>Garoua</v>
      </c>
      <c r="D285" s="1" t="s">
        <v>357</v>
      </c>
      <c r="E285" s="1" t="s">
        <v>188</v>
      </c>
      <c r="F285" s="3" t="s">
        <v>23</v>
      </c>
      <c r="G285" s="1" t="s">
        <v>24</v>
      </c>
      <c r="H285" s="32" t="str">
        <f>_xlfn.XLOOKUP(B285,[2]CALCULATION!$B:$B,[2]CALCULATION!$H:$H,"")</f>
        <v>Huawei</v>
      </c>
      <c r="I285" s="28">
        <v>0</v>
      </c>
      <c r="J285" s="28">
        <v>0</v>
      </c>
      <c r="K285" s="28">
        <v>5.0747931844318312</v>
      </c>
      <c r="L285" s="28">
        <v>1.1822338364252223</v>
      </c>
      <c r="M285" s="28">
        <v>0</v>
      </c>
      <c r="N285" s="28">
        <v>0</v>
      </c>
      <c r="O285" s="28">
        <v>0</v>
      </c>
      <c r="P285" s="28">
        <v>0</v>
      </c>
      <c r="Q285" s="28">
        <v>0</v>
      </c>
      <c r="R285" s="28">
        <v>0.55912970525036165</v>
      </c>
      <c r="S285" s="93">
        <v>2.0161485933117032</v>
      </c>
      <c r="T285" s="93">
        <f>_xlfn.XLOOKUP(B285,'[3]Nur des jours'!$B:$B,'[3]Nur des jours'!$U:$U,"")</f>
        <v>0</v>
      </c>
      <c r="U285" s="93">
        <v>0</v>
      </c>
      <c r="V285" s="93">
        <v>0</v>
      </c>
      <c r="W285" s="93">
        <v>0</v>
      </c>
      <c r="X285" s="93">
        <v>0</v>
      </c>
      <c r="Y285" s="93">
        <v>1.9416871413365753</v>
      </c>
      <c r="Z285" s="93">
        <v>0</v>
      </c>
      <c r="AA285" s="93">
        <v>0</v>
      </c>
      <c r="AB285" s="93">
        <v>0</v>
      </c>
      <c r="AC285" s="93">
        <f>_xlfn.XLOOKUP(B285,'[3]Nur des jours'!$B:$B,'[3]Nur des jours'!$N:$N,"")</f>
        <v>3.17753322318389</v>
      </c>
      <c r="AD285" s="93">
        <v>3.17753322318389</v>
      </c>
      <c r="AE285" s="93">
        <v>0</v>
      </c>
      <c r="AF285" s="93">
        <v>0</v>
      </c>
      <c r="AG285" s="93"/>
      <c r="AH285" s="93">
        <v>0.57393282025380044</v>
      </c>
      <c r="AI285" s="93">
        <v>0.44587724662182415</v>
      </c>
      <c r="AJ285" s="93">
        <v>0.56101267888654283</v>
      </c>
      <c r="AK285" s="93">
        <v>0.61731587092085893</v>
      </c>
      <c r="AL285" s="93">
        <v>0.57393282025380044</v>
      </c>
      <c r="AM285" s="49" t="s">
        <v>5559</v>
      </c>
      <c r="AN285" s="49"/>
      <c r="AO285" s="48" t="str" cm="1">
        <f t="array" ref="AO285">IFERROR(_xlfn.IFS(
AQ285="MPR ISSUE","PDH",
AQ285="BSS Hardware Issue","BSS",
AQ285="Sites strategiques, MLL, Pylone, etc.","ENVTECH",
AQ285="AKTIVCO DEFAUT GE &amp; POWER Cabinet","AKTIVCO",
AQ285="AKTIVCO Coupure ENEO &amp; Baisse de tension","AKTIVCO GRID ONLY",
AQ285="Coupure ENEO &amp; Baisse de tension","IHS GRID ONLY",
AQ285="Defaut GE &amp; POWER Cabinet","IHS",
AQ285="Sharing","Partners",
AQ285="Sites strategiques &amp; DataCenter","SST &amp; DC",
AQ285="Exclu","Exclu",
AQ285="SAT","SAT",
AQ285="SPARE-ISSUE","SPARE-ISSUE",
AQ285="Fiber CAmtel","TRANS_FO_CAMTEL",
AQ285="Fiber AOF","Fiber AOF",
AQ285="Projet OCM (HUAWEI)","TRAVAUX-HUAWEI",
AQ285="Projet OCM (NOKIA)","TRAVAUX-NOKIA",
AQ285="ACCESS-ISSUE","ACCESS-ISSUE",
AQ285="Projet OCM (ZTE, NOKIA, autres projets)","TRAVAUX OCM",
AQ285="No root CAuse","No root cause",
AQ285="ODU HS","PDH",
AQ285="IP &amp; VLAN","PDH",
AQ285="Warehouse HUAWEI","SPARE-ISSUE",
AQ285="SPARE-HS","SPARE-ISSUE",
AQ285="Power Telco","BSS",AQ285="no impacts","no impacts"
),"")</f>
        <v>No root cause</v>
      </c>
      <c r="AP285" s="48" t="str" cm="1">
        <f t="array" ref="AP285">IFERROR(_xlfn.IFS(
AQ285="MPR ISSUE","TX ISSUE",
AQ285="BSS Hardware Issue","RAN ISSUE",
AQ285="Sites strategiques, MLL, Pylone, etc.","ENVTECH",
AQ285="AKTIVCO DEFAUT GE &amp; POWER Cabinet","POWER ISSUE",
AQ285="AKTIVCO Coupure ENEO &amp; Baisse de tension","POWER ISSUE",
AQ285="Coupure ENEO &amp; Baisse de tension","POWER ISSUE",
AQ285="Defaut GE &amp; POWER Cabinet","POWER ISSUE",
AQ285="Sharing","POWER ISSUE",
AQ285="Sites strategiques &amp; DataCenter","POWER ISSUE",
AQ285="Exclu","Exclu",
AQ285="SAT","TX ISSUE",
AQ285="SPARE-ISSUE","SPARE-ISSUE",
AQ285="Fiber CAmtel","TX ISSUE",
AQ285="Fiber AOF","TX ISSUE",
AQ285="Projet OCM (HUAWEI)","TRAVAUX-HUAWEI",
AQ285="Projet OCM (NOKIA)","TRAVAUX -NOKIA",
AQ285="ACCESS-ISSUE","ACCESS-ISSUE",
AQ285="Projet OCM (ZTE, NOKIA, autres projets)","TRAVAUX OCM",
AQ285="No root CAuse","No root cause",
AQ285="ODU HS","TX ISSUE",
AQ285="IP &amp; VLAN","TX ISSUE",
AQ285="Warehouse HUAWEI","SPARE-ISSUE",
AQ285="SPARE-HS","SPARE-ISSUE",
AQ285="Power Telco","RAN ISSUE",AQ285="no impacts","no impacts"
),"")</f>
        <v>No root cause</v>
      </c>
      <c r="AQ285" s="67" t="s">
        <v>5344</v>
      </c>
      <c r="AR285" s="48" t="str" cm="1">
        <f t="array" ref="AR285">IFERROR(_xlfn.IFS(
AQ285="MPR ISSUE","ACTIVE",
AQ285="BSS Hardware Issue","ACTIVE",
AQ285="Sites strategiques, MLL, Pylone, etc.","PASSIVE",
AQ285="AKTIVCO DEFAUT GE &amp; POWER Cabinet","PASSIVE",
AQ285="AKTIVCO Coupure ENEO &amp; Baisse de tension","PASSIVE",
AQ285="Coupure ENEO &amp; Baisse de tension","PASSIVE",
AQ285="Defaut GE &amp; POWER Cabinet","PASSIVE",
AQ285="Sharing","PASSIVE",
AQ285="Sites strategiques &amp; DataCenter","PASSIVE",
AQ285="Exclu","Exclu",
AQ285="SAT","ACTIVE",
AQ285="SPARE-ISSUE","SPARE-ISSUE",
AQ285="Fiber CAmtel","ACTIVE",
AQ285="Fiber AOF","ACTIVE",
AQ285="Projet OCM (HUAWEI)","PLANNED WORKS",
AQ285="Projet OCM (NOKIA)","PLANNED WORKS",
AQ285="ACCESS-ISSUE","ACCESS-ISSUE",
AQ285="Projet OCM (ZTE, NOKIA, autres projets)","PLANNED WORKS",
AQ285="No root CAuse","No root cause",
AQ285="ODU HS","ACTIVE",
AQ285="IP &amp; VLAN","ACTIVE",
AQ285="Warehouse HUAWEI","SPARE-ISSUE",
AQ285="SPARE-HS","SPARE-ISSUE",
AQ285="Power Telco","ACTIVE", AQ285="no impacts","no impacts"
),"")</f>
        <v>No root cause</v>
      </c>
      <c r="AS285" s="92" t="s">
        <v>5806</v>
      </c>
      <c r="AT285" s="98" t="s">
        <v>2876</v>
      </c>
      <c r="AV285" s="17" t="s">
        <v>5537</v>
      </c>
      <c r="AW285" s="7" t="s">
        <v>5537</v>
      </c>
      <c r="AX285" s="6" t="s">
        <v>5537</v>
      </c>
      <c r="AY285" s="7"/>
      <c r="AZ285" s="3" t="s">
        <v>5537</v>
      </c>
      <c r="BA285" s="18" t="s">
        <v>5537</v>
      </c>
      <c r="BB285" s="18" t="s">
        <v>5537</v>
      </c>
      <c r="BC285" s="18" t="s">
        <v>5537</v>
      </c>
      <c r="BD285" s="18" t="s">
        <v>5537</v>
      </c>
      <c r="BE285" s="18" t="s">
        <v>5537</v>
      </c>
      <c r="BF285" s="18" t="s">
        <v>5537</v>
      </c>
      <c r="BG285" s="18" t="s">
        <v>5537</v>
      </c>
      <c r="BH285" s="18" t="s">
        <v>5537</v>
      </c>
      <c r="BI285" s="18" t="s">
        <v>5537</v>
      </c>
      <c r="BJ285" s="18" t="s">
        <v>5537</v>
      </c>
      <c r="BK285" s="18" t="s">
        <v>5537</v>
      </c>
      <c r="BL285" s="9" t="s">
        <v>5806</v>
      </c>
      <c r="BM285" s="14" t="s">
        <v>5537</v>
      </c>
      <c r="BN285" s="14" t="s">
        <v>5537</v>
      </c>
      <c r="BO285" s="14" t="str">
        <f>_xlfn.XLOOKUP(B285,'[4]cell downs 18042026 17h'!$B:$B,'[4]cell downs 18042026 17h'!$B:$B,"")</f>
        <v/>
      </c>
      <c r="BP285" s="14" t="str">
        <f>_xlfn.XLOOKUP(B285,'[5]Cells Huawei 19042026 15h'!$B:$B,'[5]Cells Huawei 19042026 15h'!$B:$B,"")</f>
        <v/>
      </c>
      <c r="BQ285" s="9" t="str">
        <f>_xlfn.XLOOKUP(B285,'[6]cells down 19042026 9H40'!$B:$B,'[6]cells down 19042026 9H40'!$B:$B,"")</f>
        <v/>
      </c>
      <c r="BR285" s="9" t="s">
        <v>5537</v>
      </c>
      <c r="BS285" s="9" t="s">
        <v>5537</v>
      </c>
      <c r="BT285" s="108"/>
    </row>
    <row r="286" spans="1:72" s="9" customFormat="1" ht="17.5" customHeight="1" x14ac:dyDescent="0.35">
      <c r="A286" s="1" t="s">
        <v>478</v>
      </c>
      <c r="B286" s="1" t="s">
        <v>479</v>
      </c>
      <c r="C286" s="3" t="str">
        <f>_xlfn.XLOOKUP(B286,'[1]daily break down'!$D:$D,'[1]daily break down'!$E:$E,"")</f>
        <v>Douala</v>
      </c>
      <c r="D286" s="1" t="s">
        <v>21</v>
      </c>
      <c r="E286" s="1" t="s">
        <v>125</v>
      </c>
      <c r="F286" s="3" t="s">
        <v>31</v>
      </c>
      <c r="G286" s="1" t="s">
        <v>32</v>
      </c>
      <c r="H286" s="34" t="str">
        <f>_xlfn.XLOOKUP(B286,[2]CALCULATION!$B:$B,[2]CALCULATION!$H:$H,"")</f>
        <v>ZTE</v>
      </c>
      <c r="I286" s="28">
        <v>3.6437600054789354</v>
      </c>
      <c r="J286" s="28">
        <v>33.672396007225345</v>
      </c>
      <c r="K286" s="28">
        <v>3.7787180431066703</v>
      </c>
      <c r="L286" s="28">
        <v>0</v>
      </c>
      <c r="M286" s="28">
        <v>1.7869856720114823</v>
      </c>
      <c r="N286" s="28">
        <v>7.1124152120376802</v>
      </c>
      <c r="O286" s="28">
        <v>1.1468133708868757</v>
      </c>
      <c r="P286" s="28">
        <v>59.436718288517326</v>
      </c>
      <c r="Q286" s="28">
        <v>43.199627318203476</v>
      </c>
      <c r="R286" s="28">
        <v>27.347310327509135</v>
      </c>
      <c r="S286" s="93">
        <v>43.775325811210706</v>
      </c>
      <c r="T286" s="93">
        <f>_xlfn.XLOOKUP(B286,'[3]Nur des jours'!$B:$B,'[3]Nur des jours'!$U:$U,"")</f>
        <v>44.204366455213986</v>
      </c>
      <c r="U286" s="93">
        <v>21.703863506005426</v>
      </c>
      <c r="V286" s="93">
        <v>9.21609836973116</v>
      </c>
      <c r="W286" s="93">
        <v>44.204366455213986</v>
      </c>
      <c r="X286" s="93">
        <v>0.60626781724323797</v>
      </c>
      <c r="Y286" s="93">
        <v>0</v>
      </c>
      <c r="Z286" s="93">
        <v>0.6218021704576906</v>
      </c>
      <c r="AA286" s="93">
        <v>1.0585475682940833</v>
      </c>
      <c r="AB286" s="93">
        <v>2.9444287495755268</v>
      </c>
      <c r="AC286" s="93">
        <f>_xlfn.XLOOKUP(B286,'[3]Nur des jours'!$B:$B,'[3]Nur des jours'!$N:$N,"")</f>
        <v>4.7377815445463192</v>
      </c>
      <c r="AD286" s="93">
        <v>4.7377815445463192</v>
      </c>
      <c r="AE286" s="93">
        <v>2.3857627563614154</v>
      </c>
      <c r="AF286" s="93">
        <v>1.6127726270071607</v>
      </c>
      <c r="AG286" s="93"/>
      <c r="AH286" s="93">
        <v>0.57131106374114082</v>
      </c>
      <c r="AI286" s="93">
        <v>0.10191479922784552</v>
      </c>
      <c r="AJ286" s="93">
        <v>0.21601113185157927</v>
      </c>
      <c r="AK286" s="93">
        <v>0.92857303110095102</v>
      </c>
      <c r="AL286" s="93">
        <v>0.57131106374114082</v>
      </c>
      <c r="AM286" s="49" t="s">
        <v>5559</v>
      </c>
      <c r="AN286" s="49"/>
      <c r="AO286" s="48" t="str" cm="1">
        <f t="array" ref="AO286">IFERROR(_xlfn.IFS(
AQ286="MPR ISSUE","PDH",
AQ286="BSS Hardware Issue","BSS",
AQ286="Sites strategiques, MLL, Pylone, etc.","ENVTECH",
AQ286="AKTIVCO DEFAUT GE &amp; POWER Cabinet","AKTIVCO",
AQ286="AKTIVCO Coupure ENEO &amp; Baisse de tension","AKTIVCO GRID ONLY",
AQ286="Coupure ENEO &amp; Baisse de tension","IHS GRID ONLY",
AQ286="Defaut GE &amp; POWER Cabinet","IHS",
AQ286="Sharing","Partners",
AQ286="Sites strategiques &amp; DataCenter","SST &amp; DC",
AQ286="Exclu","Exclu",
AQ286="SAT","SAT",
AQ286="SPARE-ISSUE","SPARE-ISSUE",
AQ286="Fiber CAmtel","TRANS_FO_CAMTEL",
AQ286="Fiber AOF","Fiber AOF",
AQ286="Projet OCM (HUAWEI)","TRAVAUX-HUAWEI",
AQ286="Projet OCM (NOKIA)","TRAVAUX-NOKIA",
AQ286="ACCESS-ISSUE","ACCESS-ISSUE",
AQ286="Projet OCM (ZTE, NOKIA, autres projets)","TRAVAUX OCM",
AQ286="No root CAuse","No root cause",
AQ286="ODU HS","PDH",
AQ286="IP &amp; VLAN","PDH",
AQ286="Warehouse HUAWEI","SPARE-ISSUE",
AQ286="SPARE-HS","SPARE-ISSUE",
AQ286="Power Telco","BSS",AQ286="no impacts","no impacts"
),"")</f>
        <v>No root cause</v>
      </c>
      <c r="AP286" s="48" t="str" cm="1">
        <f t="array" ref="AP286">IFERROR(_xlfn.IFS(
AQ286="MPR ISSUE","TX ISSUE",
AQ286="BSS Hardware Issue","RAN ISSUE",
AQ286="Sites strategiques, MLL, Pylone, etc.","ENVTECH",
AQ286="AKTIVCO DEFAUT GE &amp; POWER Cabinet","POWER ISSUE",
AQ286="AKTIVCO Coupure ENEO &amp; Baisse de tension","POWER ISSUE",
AQ286="Coupure ENEO &amp; Baisse de tension","POWER ISSUE",
AQ286="Defaut GE &amp; POWER Cabinet","POWER ISSUE",
AQ286="Sharing","POWER ISSUE",
AQ286="Sites strategiques &amp; DataCenter","POWER ISSUE",
AQ286="Exclu","Exclu",
AQ286="SAT","TX ISSUE",
AQ286="SPARE-ISSUE","SPARE-ISSUE",
AQ286="Fiber CAmtel","TX ISSUE",
AQ286="Fiber AOF","TX ISSUE",
AQ286="Projet OCM (HUAWEI)","TRAVAUX-HUAWEI",
AQ286="Projet OCM (NOKIA)","TRAVAUX -NOKIA",
AQ286="ACCESS-ISSUE","ACCESS-ISSUE",
AQ286="Projet OCM (ZTE, NOKIA, autres projets)","TRAVAUX OCM",
AQ286="No root CAuse","No root cause",
AQ286="ODU HS","TX ISSUE",
AQ286="IP &amp; VLAN","TX ISSUE",
AQ286="Warehouse HUAWEI","SPARE-ISSUE",
AQ286="SPARE-HS","SPARE-ISSUE",
AQ286="Power Telco","RAN ISSUE",AQ286="no impacts","no impacts"
),"")</f>
        <v>No root cause</v>
      </c>
      <c r="AQ286" s="67" t="s">
        <v>5344</v>
      </c>
      <c r="AR286" s="48" t="str" cm="1">
        <f t="array" ref="AR286">IFERROR(_xlfn.IFS(
AQ286="MPR ISSUE","ACTIVE",
AQ286="BSS Hardware Issue","ACTIVE",
AQ286="Sites strategiques, MLL, Pylone, etc.","PASSIVE",
AQ286="AKTIVCO DEFAUT GE &amp; POWER Cabinet","PASSIVE",
AQ286="AKTIVCO Coupure ENEO &amp; Baisse de tension","PASSIVE",
AQ286="Coupure ENEO &amp; Baisse de tension","PASSIVE",
AQ286="Defaut GE &amp; POWER Cabinet","PASSIVE",
AQ286="Sharing","PASSIVE",
AQ286="Sites strategiques &amp; DataCenter","PASSIVE",
AQ286="Exclu","Exclu",
AQ286="SAT","ACTIVE",
AQ286="SPARE-ISSUE","SPARE-ISSUE",
AQ286="Fiber CAmtel","ACTIVE",
AQ286="Fiber AOF","ACTIVE",
AQ286="Projet OCM (HUAWEI)","PLANNED WORKS",
AQ286="Projet OCM (NOKIA)","PLANNED WORKS",
AQ286="ACCESS-ISSUE","ACCESS-ISSUE",
AQ286="Projet OCM (ZTE, NOKIA, autres projets)","PLANNED WORKS",
AQ286="No root CAuse","No root cause",
AQ286="ODU HS","ACTIVE",
AQ286="IP &amp; VLAN","ACTIVE",
AQ286="Warehouse HUAWEI","SPARE-ISSUE",
AQ286="SPARE-HS","SPARE-ISSUE",
AQ286="Power Telco","ACTIVE", AQ286="no impacts","no impacts"
),"")</f>
        <v>No root cause</v>
      </c>
      <c r="AS286" s="92" t="s">
        <v>5537</v>
      </c>
      <c r="AT286" s="98" t="s">
        <v>479</v>
      </c>
      <c r="AV286" s="17" t="s">
        <v>5537</v>
      </c>
      <c r="AW286" s="7" t="s">
        <v>5537</v>
      </c>
      <c r="AX286" s="6" t="s">
        <v>5537</v>
      </c>
      <c r="AY286" s="7"/>
      <c r="AZ286" s="3" t="s">
        <v>5537</v>
      </c>
      <c r="BA286" s="18" t="s">
        <v>5537</v>
      </c>
      <c r="BB286" s="18" t="s">
        <v>5537</v>
      </c>
      <c r="BC286" s="18" t="s">
        <v>5537</v>
      </c>
      <c r="BD286" s="18" t="s">
        <v>5537</v>
      </c>
      <c r="BE286" s="18" t="s">
        <v>5537</v>
      </c>
      <c r="BF286" s="18" t="s">
        <v>5537</v>
      </c>
      <c r="BG286" s="18" t="s">
        <v>5537</v>
      </c>
      <c r="BH286" s="18" t="s">
        <v>5537</v>
      </c>
      <c r="BI286" s="18" t="s">
        <v>5537</v>
      </c>
      <c r="BJ286" s="18" t="s">
        <v>5537</v>
      </c>
      <c r="BK286" s="18" t="s">
        <v>5537</v>
      </c>
      <c r="BL286" s="9" t="s">
        <v>5537</v>
      </c>
      <c r="BM286" s="14" t="s">
        <v>5537</v>
      </c>
      <c r="BN286" s="14" t="s">
        <v>5537</v>
      </c>
      <c r="BO286" s="14" t="str">
        <f>_xlfn.XLOOKUP(B286,'[4]cell downs 18042026 17h'!$B:$B,'[4]cell downs 18042026 17h'!$B:$B,"")</f>
        <v/>
      </c>
      <c r="BP286" s="14" t="str">
        <f>_xlfn.XLOOKUP(B286,'[5]Cells Huawei 19042026 15h'!$B:$B,'[5]Cells Huawei 19042026 15h'!$B:$B,"")</f>
        <v/>
      </c>
      <c r="BQ286" s="9" t="str">
        <f>_xlfn.XLOOKUP(B286,'[6]cells down 19042026 9H40'!$B:$B,'[6]cells down 19042026 9H40'!$B:$B,"")</f>
        <v>LIT_647</v>
      </c>
      <c r="BR286" s="9" t="s">
        <v>5537</v>
      </c>
      <c r="BS286" s="9" t="s">
        <v>5537</v>
      </c>
      <c r="BT286" s="108"/>
    </row>
    <row r="287" spans="1:72" s="9" customFormat="1" x14ac:dyDescent="0.35">
      <c r="A287" s="1" t="s">
        <v>1690</v>
      </c>
      <c r="B287" s="8" t="s">
        <v>1691</v>
      </c>
      <c r="C287" s="3" t="str">
        <f>_xlfn.XLOOKUP(B287,'[1]daily break down'!$D:$D,'[1]daily break down'!$E:$E,"")</f>
        <v>NORD-OUEST</v>
      </c>
      <c r="D287" s="1" t="s">
        <v>11</v>
      </c>
      <c r="E287" s="1" t="s">
        <v>12</v>
      </c>
      <c r="F287" s="3" t="s">
        <v>51</v>
      </c>
      <c r="G287" s="1" t="s">
        <v>52</v>
      </c>
      <c r="H287" s="32" t="str">
        <f>_xlfn.XLOOKUP(B287,[2]CALCULATION!$B:$B,[2]CALCULATION!$H:$H,"")</f>
        <v>Huawei</v>
      </c>
      <c r="I287" s="28">
        <v>0</v>
      </c>
      <c r="J287" s="28">
        <v>0</v>
      </c>
      <c r="K287" s="28">
        <v>8.8551163845870681E-2</v>
      </c>
      <c r="L287" s="28">
        <v>1.4501702179874612</v>
      </c>
      <c r="M287" s="28">
        <v>0</v>
      </c>
      <c r="N287" s="28">
        <v>4.8243886848555927E-2</v>
      </c>
      <c r="O287" s="28">
        <v>0</v>
      </c>
      <c r="P287" s="28">
        <v>0</v>
      </c>
      <c r="Q287" s="28">
        <v>0</v>
      </c>
      <c r="R287" s="28">
        <v>0</v>
      </c>
      <c r="S287" s="93">
        <v>2.6242177534649991</v>
      </c>
      <c r="T287" s="93">
        <f>_xlfn.XLOOKUP(B287,'[3]Nur des jours'!$B:$B,'[3]Nur des jours'!$U:$U,"")</f>
        <v>0</v>
      </c>
      <c r="U287" s="93">
        <v>0.27032628205676973</v>
      </c>
      <c r="V287" s="93">
        <v>0</v>
      </c>
      <c r="W287" s="93">
        <v>0</v>
      </c>
      <c r="X287" s="93">
        <v>1.4091495378574508</v>
      </c>
      <c r="Y287" s="93">
        <v>0</v>
      </c>
      <c r="Z287" s="93">
        <v>13.789583172817627</v>
      </c>
      <c r="AA287" s="93">
        <v>0</v>
      </c>
      <c r="AB287" s="93">
        <v>0</v>
      </c>
      <c r="AC287" s="93">
        <f>_xlfn.XLOOKUP(B287,'[3]Nur des jours'!$B:$B,'[3]Nur des jours'!$N:$N,"")</f>
        <v>0</v>
      </c>
      <c r="AD287" s="93">
        <v>0</v>
      </c>
      <c r="AE287" s="93">
        <v>0</v>
      </c>
      <c r="AF287" s="93">
        <v>0</v>
      </c>
      <c r="AG287" s="93"/>
      <c r="AH287" s="93">
        <v>0.56706631510160288</v>
      </c>
      <c r="AI287" s="93">
        <v>0.75749173690794491</v>
      </c>
      <c r="AJ287" s="93">
        <v>1.2922948308631774</v>
      </c>
      <c r="AK287" s="93">
        <v>4.8051456988576546E-2</v>
      </c>
      <c r="AL287" s="93">
        <v>0.56706631510160288</v>
      </c>
      <c r="AM287" s="49" t="s">
        <v>5559</v>
      </c>
      <c r="AN287" s="49"/>
      <c r="AO287" s="48" t="str" cm="1">
        <f t="array" ref="AO287">IFERROR(_xlfn.IFS(
AQ287="MPR ISSUE","PDH",
AQ287="BSS Hardware Issue","BSS",
AQ287="Sites strategiques, MLL, Pylone, etc.","ENVTECH",
AQ287="AKTIVCO DEFAUT GE &amp; POWER Cabinet","AKTIVCO",
AQ287="AKTIVCO Coupure ENEO &amp; Baisse de tension","AKTIVCO GRID ONLY",
AQ287="Coupure ENEO &amp; Baisse de tension","IHS GRID ONLY",
AQ287="Defaut GE &amp; POWER Cabinet","IHS",
AQ287="Sharing","Partners",
AQ287="Sites strategiques &amp; DataCenter","SST &amp; DC",
AQ287="Exclu","Exclu",
AQ287="SAT","SAT",
AQ287="SPARE-ISSUE","SPARE-ISSUE",
AQ287="Fiber CAmtel","TRANS_FO_CAMTEL",
AQ287="Fiber AOF","Fiber AOF",
AQ287="Projet OCM (HUAWEI)","TRAVAUX-HUAWEI",
AQ287="Projet OCM (NOKIA)","TRAVAUX-NOKIA",
AQ287="ACCESS-ISSUE","ACCESS-ISSUE",
AQ287="Projet OCM (ZTE, NOKIA, autres projets)","TRAVAUX OCM",
AQ287="No root CAuse","No root cause",
AQ287="ODU HS","PDH",
AQ287="IP &amp; VLAN","PDH",
AQ287="Warehouse HUAWEI","SPARE-ISSUE",
AQ287="SPARE-HS","SPARE-ISSUE",
AQ287="Power Telco","BSS",AQ287="no impacts","no impacts"
),"")</f>
        <v>IHS</v>
      </c>
      <c r="AP287" s="48" t="str" cm="1">
        <f t="array" ref="AP287">IFERROR(_xlfn.IFS(
AQ287="MPR ISSUE","TX ISSUE",
AQ287="BSS Hardware Issue","RAN ISSUE",
AQ287="Sites strategiques, MLL, Pylone, etc.","ENVTECH",
AQ287="AKTIVCO DEFAUT GE &amp; POWER Cabinet","POWER ISSUE",
AQ287="AKTIVCO Coupure ENEO &amp; Baisse de tension","POWER ISSUE",
AQ287="Coupure ENEO &amp; Baisse de tension","POWER ISSUE",
AQ287="Defaut GE &amp; POWER Cabinet","POWER ISSUE",
AQ287="Sharing","POWER ISSUE",
AQ287="Sites strategiques &amp; DataCenter","POWER ISSUE",
AQ287="Exclu","Exclu",
AQ287="SAT","TX ISSUE",
AQ287="SPARE-ISSUE","SPARE-ISSUE",
AQ287="Fiber CAmtel","TX ISSUE",
AQ287="Fiber AOF","TX ISSUE",
AQ287="Projet OCM (HUAWEI)","TRAVAUX-HUAWEI",
AQ287="Projet OCM (NOKIA)","TRAVAUX -NOKIA",
AQ287="ACCESS-ISSUE","ACCESS-ISSUE",
AQ287="Projet OCM (ZTE, NOKIA, autres projets)","TRAVAUX OCM",
AQ287="No root CAuse","No root cause",
AQ287="ODU HS","TX ISSUE",
AQ287="IP &amp; VLAN","TX ISSUE",
AQ287="Warehouse HUAWEI","SPARE-ISSUE",
AQ287="SPARE-HS","SPARE-ISSUE",
AQ287="Power Telco","RAN ISSUE",AQ287="no impacts","no impacts"
),"")</f>
        <v>POWER ISSUE</v>
      </c>
      <c r="AQ287" s="67" t="s">
        <v>5330</v>
      </c>
      <c r="AR287" s="48" t="str" cm="1">
        <f t="array" ref="AR287">IFERROR(_xlfn.IFS(
AQ287="MPR ISSUE","ACTIVE",
AQ287="BSS Hardware Issue","ACTIVE",
AQ287="Sites strategiques, MLL, Pylone, etc.","PASSIVE",
AQ287="AKTIVCO DEFAUT GE &amp; POWER Cabinet","PASSIVE",
AQ287="AKTIVCO Coupure ENEO &amp; Baisse de tension","PASSIVE",
AQ287="Coupure ENEO &amp; Baisse de tension","PASSIVE",
AQ287="Defaut GE &amp; POWER Cabinet","PASSIVE",
AQ287="Sharing","PASSIVE",
AQ287="Sites strategiques &amp; DataCenter","PASSIVE",
AQ287="Exclu","Exclu",
AQ287="SAT","ACTIVE",
AQ287="SPARE-ISSUE","SPARE-ISSUE",
AQ287="Fiber CAmtel","ACTIVE",
AQ287="Fiber AOF","ACTIVE",
AQ287="Projet OCM (HUAWEI)","PLANNED WORKS",
AQ287="Projet OCM (NOKIA)","PLANNED WORKS",
AQ287="ACCESS-ISSUE","ACCESS-ISSUE",
AQ287="Projet OCM (ZTE, NOKIA, autres projets)","PLANNED WORKS",
AQ287="No root CAuse","No root cause",
AQ287="ODU HS","ACTIVE",
AQ287="IP &amp; VLAN","ACTIVE",
AQ287="Warehouse HUAWEI","SPARE-ISSUE",
AQ287="SPARE-HS","SPARE-ISSUE",
AQ287="Power Telco","ACTIVE", AQ287="no impacts","no impacts"
),"")</f>
        <v>PASSIVE</v>
      </c>
      <c r="AS287" s="92" t="s">
        <v>5843</v>
      </c>
      <c r="AT287" s="98" t="s">
        <v>1691</v>
      </c>
      <c r="AV287" s="17" t="s">
        <v>5537</v>
      </c>
      <c r="AW287" s="7" t="s">
        <v>5537</v>
      </c>
      <c r="AX287" s="6" t="s">
        <v>5537</v>
      </c>
      <c r="AY287" s="7"/>
      <c r="AZ287" s="3" t="s">
        <v>6244</v>
      </c>
      <c r="BA287" s="18" t="s">
        <v>5537</v>
      </c>
      <c r="BB287" s="18" t="s">
        <v>5537</v>
      </c>
      <c r="BC287" s="18" t="s">
        <v>5537</v>
      </c>
      <c r="BD287" s="18" t="s">
        <v>5537</v>
      </c>
      <c r="BE287" s="18" t="s">
        <v>5537</v>
      </c>
      <c r="BF287" s="18" t="s">
        <v>5537</v>
      </c>
      <c r="BG287" s="18" t="s">
        <v>5537</v>
      </c>
      <c r="BH287" s="18" t="s">
        <v>5537</v>
      </c>
      <c r="BI287" s="18" t="s">
        <v>5537</v>
      </c>
      <c r="BJ287" s="18" t="s">
        <v>5653</v>
      </c>
      <c r="BK287" s="18" t="s">
        <v>5537</v>
      </c>
      <c r="BL287" s="9" t="s">
        <v>5537</v>
      </c>
      <c r="BM287" s="14" t="s">
        <v>5537</v>
      </c>
      <c r="BN287" s="14" t="s">
        <v>5537</v>
      </c>
      <c r="BO287" s="14" t="str">
        <f>_xlfn.XLOOKUP(B287,'[4]cell downs 18042026 17h'!$B:$B,'[4]cell downs 18042026 17h'!$B:$B,"")</f>
        <v/>
      </c>
      <c r="BP287" s="14" t="str">
        <f>_xlfn.XLOOKUP(B287,'[5]Cells Huawei 19042026 15h'!$B:$B,'[5]Cells Huawei 19042026 15h'!$B:$B,"")</f>
        <v/>
      </c>
      <c r="BQ287" s="9" t="str">
        <f>_xlfn.XLOOKUP(B287,'[6]cells down 19042026 9H40'!$B:$B,'[6]cells down 19042026 9H40'!$B:$B,"")</f>
        <v/>
      </c>
      <c r="BR287" s="9" t="s">
        <v>5537</v>
      </c>
      <c r="BS287" s="9" t="s">
        <v>5537</v>
      </c>
      <c r="BT287" s="108"/>
    </row>
    <row r="288" spans="1:72" s="64" customFormat="1" x14ac:dyDescent="0.35">
      <c r="A288" s="1" t="s">
        <v>1864</v>
      </c>
      <c r="B288" s="8" t="s">
        <v>1865</v>
      </c>
      <c r="C288" s="3" t="str">
        <f>_xlfn.XLOOKUP(B288,'[1]daily break down'!$D:$D,'[1]daily break down'!$E:$E,"")</f>
        <v>EXTREME-NORD</v>
      </c>
      <c r="D288" s="1" t="s">
        <v>11</v>
      </c>
      <c r="E288" s="1" t="s">
        <v>12</v>
      </c>
      <c r="F288" s="3" t="s">
        <v>55</v>
      </c>
      <c r="G288" s="1" t="s">
        <v>1864</v>
      </c>
      <c r="H288" s="33" t="str">
        <f>_xlfn.XLOOKUP(B288,[2]CALCULATION!$B:$B,[2]CALCULATION!$H:$H,"")</f>
        <v>NOKIA</v>
      </c>
      <c r="I288" s="28">
        <v>3.1834446772725675</v>
      </c>
      <c r="J288" s="28">
        <v>0.42885136983768279</v>
      </c>
      <c r="K288" s="28">
        <v>0.62571179711931391</v>
      </c>
      <c r="L288" s="28">
        <v>0.45160632715629673</v>
      </c>
      <c r="M288" s="28">
        <v>2.0045431631000907</v>
      </c>
      <c r="N288" s="28">
        <v>7.4205199643374992E-2</v>
      </c>
      <c r="O288" s="28">
        <v>3.7751336816854257</v>
      </c>
      <c r="P288" s="28">
        <v>3.0237296305547177</v>
      </c>
      <c r="Q288" s="28">
        <v>2.8984484016576544</v>
      </c>
      <c r="R288" s="28">
        <v>0</v>
      </c>
      <c r="S288" s="93">
        <v>0.2309233139829874</v>
      </c>
      <c r="T288" s="93">
        <f>_xlfn.XLOOKUP(B288,'[3]Nur des jours'!$B:$B,'[3]Nur des jours'!$U:$U,"")</f>
        <v>5.430561544826884</v>
      </c>
      <c r="U288" s="93">
        <v>3.8871857090686679</v>
      </c>
      <c r="V288" s="93">
        <v>5.582124336199441</v>
      </c>
      <c r="W288" s="93">
        <v>5.430561544826884</v>
      </c>
      <c r="X288" s="93">
        <v>0.45840116542159154</v>
      </c>
      <c r="Y288" s="93">
        <v>1.1628306987240451</v>
      </c>
      <c r="Z288" s="93">
        <v>1.1574097019487057</v>
      </c>
      <c r="AA288" s="93">
        <v>6.3351983858804792E-2</v>
      </c>
      <c r="AB288" s="93">
        <v>2.0363015134114657</v>
      </c>
      <c r="AC288" s="93">
        <f>_xlfn.XLOOKUP(B288,'[3]Nur des jours'!$B:$B,'[3]Nur des jours'!$N:$N,"")</f>
        <v>4.0298359458156057</v>
      </c>
      <c r="AD288" s="93">
        <v>4.0298359458156057</v>
      </c>
      <c r="AE288" s="93">
        <v>1.7961174994452112</v>
      </c>
      <c r="AF288" s="93">
        <v>2.7723112844701121</v>
      </c>
      <c r="AG288" s="93"/>
      <c r="AH288" s="93">
        <v>0.55487934876427314</v>
      </c>
      <c r="AI288" s="93">
        <v>1.1590310500421648</v>
      </c>
      <c r="AJ288" s="93">
        <v>0.68998638970924786</v>
      </c>
      <c r="AK288" s="93">
        <v>0.30246767658859081</v>
      </c>
      <c r="AL288" s="93">
        <v>0.55487934876427314</v>
      </c>
      <c r="AM288" s="49" t="s">
        <v>5601</v>
      </c>
      <c r="AN288" s="49"/>
      <c r="AO288" s="48" t="str" cm="1">
        <f t="array" ref="AO288">IFERROR(_xlfn.IFS(
AQ288="MPR ISSUE","PDH",
AQ288="BSS Hardware Issue","BSS",
AQ288="Sites strategiques, MLL, Pylone, etc.","ENVTECH",
AQ288="AKTIVCO DEFAUT GE &amp; POWER Cabinet","AKTIVCO",
AQ288="AKTIVCO Coupure ENEO &amp; Baisse de tension","AKTIVCO GRID ONLY",
AQ288="Coupure ENEO &amp; Baisse de tension","IHS GRID ONLY",
AQ288="Defaut GE &amp; POWER Cabinet","IHS",
AQ288="Sharing","Partners",
AQ288="Sites strategiques &amp; DataCenter","SST &amp; DC",
AQ288="Exclu","Exclu",
AQ288="SAT","SAT",
AQ288="SPARE-ISSUE","SPARE-ISSUE",
AQ288="Fiber CAmtel","TRANS_FO_CAMTEL",
AQ288="Fiber AOF","Fiber AOF",
AQ288="Projet OCM (HUAWEI)","TRAVAUX-HUAWEI",
AQ288="Projet OCM (NOKIA)","TRAVAUX-NOKIA",
AQ288="ACCESS-ISSUE","ACCESS-ISSUE",
AQ288="Projet OCM (ZTE, NOKIA, autres projets)","TRAVAUX OCM",
AQ288="No root CAuse","No root cause",
AQ288="ODU HS","PDH",
AQ288="IP &amp; VLAN","PDH",
AQ288="Warehouse HUAWEI","SPARE-ISSUE",
AQ288="SPARE-HS","SPARE-ISSUE",
AQ288="Power Telco","BSS",AQ288="no impacts","no impacts"
),"")</f>
        <v>IHS</v>
      </c>
      <c r="AP288" s="48" t="str" cm="1">
        <f t="array" ref="AP288">IFERROR(_xlfn.IFS(
AQ288="MPR ISSUE","TX ISSUE",
AQ288="BSS Hardware Issue","RAN ISSUE",
AQ288="Sites strategiques, MLL, Pylone, etc.","ENVTECH",
AQ288="AKTIVCO DEFAUT GE &amp; POWER Cabinet","POWER ISSUE",
AQ288="AKTIVCO Coupure ENEO &amp; Baisse de tension","POWER ISSUE",
AQ288="Coupure ENEO &amp; Baisse de tension","POWER ISSUE",
AQ288="Defaut GE &amp; POWER Cabinet","POWER ISSUE",
AQ288="Sharing","POWER ISSUE",
AQ288="Sites strategiques &amp; DataCenter","POWER ISSUE",
AQ288="Exclu","Exclu",
AQ288="SAT","TX ISSUE",
AQ288="SPARE-ISSUE","SPARE-ISSUE",
AQ288="Fiber CAmtel","TX ISSUE",
AQ288="Fiber AOF","TX ISSUE",
AQ288="Projet OCM (HUAWEI)","TRAVAUX-HUAWEI",
AQ288="Projet OCM (NOKIA)","TRAVAUX -NOKIA",
AQ288="ACCESS-ISSUE","ACCESS-ISSUE",
AQ288="Projet OCM (ZTE, NOKIA, autres projets)","TRAVAUX OCM",
AQ288="No root CAuse","No root cause",
AQ288="ODU HS","TX ISSUE",
AQ288="IP &amp; VLAN","TX ISSUE",
AQ288="Warehouse HUAWEI","SPARE-ISSUE",
AQ288="SPARE-HS","SPARE-ISSUE",
AQ288="Power Telco","RAN ISSUE",AQ288="no impacts","no impacts"
),"")</f>
        <v>POWER ISSUE</v>
      </c>
      <c r="AQ288" s="67" t="s">
        <v>5330</v>
      </c>
      <c r="AR288" s="48" t="str" cm="1">
        <f t="array" ref="AR288">IFERROR(_xlfn.IFS(
AQ288="MPR ISSUE","ACTIVE",
AQ288="BSS Hardware Issue","ACTIVE",
AQ288="Sites strategiques, MLL, Pylone, etc.","PASSIVE",
AQ288="AKTIVCO DEFAUT GE &amp; POWER Cabinet","PASSIVE",
AQ288="AKTIVCO Coupure ENEO &amp; Baisse de tension","PASSIVE",
AQ288="Coupure ENEO &amp; Baisse de tension","PASSIVE",
AQ288="Defaut GE &amp; POWER Cabinet","PASSIVE",
AQ288="Sharing","PASSIVE",
AQ288="Sites strategiques &amp; DataCenter","PASSIVE",
AQ288="Exclu","Exclu",
AQ288="SAT","ACTIVE",
AQ288="SPARE-ISSUE","SPARE-ISSUE",
AQ288="Fiber CAmtel","ACTIVE",
AQ288="Fiber AOF","ACTIVE",
AQ288="Projet OCM (HUAWEI)","PLANNED WORKS",
AQ288="Projet OCM (NOKIA)","PLANNED WORKS",
AQ288="ACCESS-ISSUE","ACCESS-ISSUE",
AQ288="Projet OCM (ZTE, NOKIA, autres projets)","PLANNED WORKS",
AQ288="No root CAuse","No root cause",
AQ288="ODU HS","ACTIVE",
AQ288="IP &amp; VLAN","ACTIVE",
AQ288="Warehouse HUAWEI","SPARE-ISSUE",
AQ288="SPARE-HS","SPARE-ISSUE",
AQ288="Power Telco","ACTIVE", AQ288="no impacts","no impacts"
),"")</f>
        <v>PASSIVE</v>
      </c>
      <c r="AS288" s="92" t="s">
        <v>5674</v>
      </c>
      <c r="AT288" s="98" t="s">
        <v>1865</v>
      </c>
      <c r="AU288" s="9"/>
      <c r="AV288" s="17" t="s">
        <v>5537</v>
      </c>
      <c r="AW288" s="7" t="s">
        <v>5537</v>
      </c>
      <c r="AX288" s="6" t="s">
        <v>5537</v>
      </c>
      <c r="AY288" s="7"/>
      <c r="AZ288" s="3" t="s">
        <v>5537</v>
      </c>
      <c r="BA288" s="18" t="s">
        <v>5537</v>
      </c>
      <c r="BB288" s="18" t="s">
        <v>5537</v>
      </c>
      <c r="BC288" s="18" t="s">
        <v>5537</v>
      </c>
      <c r="BD288" s="18" t="s">
        <v>5537</v>
      </c>
      <c r="BE288" s="18" t="s">
        <v>5537</v>
      </c>
      <c r="BF288" s="18" t="s">
        <v>5537</v>
      </c>
      <c r="BG288" s="18" t="s">
        <v>5537</v>
      </c>
      <c r="BH288" s="18" t="s">
        <v>5537</v>
      </c>
      <c r="BI288" s="18" t="s">
        <v>5537</v>
      </c>
      <c r="BJ288" s="18" t="s">
        <v>5537</v>
      </c>
      <c r="BK288" s="18" t="s">
        <v>5695</v>
      </c>
      <c r="BL288" s="9" t="s">
        <v>6245</v>
      </c>
      <c r="BM288" s="14" t="s">
        <v>5537</v>
      </c>
      <c r="BN288" s="14" t="s">
        <v>5537</v>
      </c>
      <c r="BO288" s="14" t="str">
        <f>_xlfn.XLOOKUP(B288,'[4]cell downs 18042026 17h'!$B:$B,'[4]cell downs 18042026 17h'!$B:$B,"")</f>
        <v/>
      </c>
      <c r="BP288" s="14" t="str">
        <f>_xlfn.XLOOKUP(B288,'[5]Cells Huawei 19042026 15h'!$B:$B,'[5]Cells Huawei 19042026 15h'!$B:$B,"")</f>
        <v/>
      </c>
      <c r="BQ288" s="9" t="str">
        <f>_xlfn.XLOOKUP(B288,'[6]cells down 19042026 9H40'!$B:$B,'[6]cells down 19042026 9H40'!$B:$B,"")</f>
        <v/>
      </c>
      <c r="BR288" s="9" t="s">
        <v>1865</v>
      </c>
      <c r="BS288" s="9" t="s">
        <v>5537</v>
      </c>
      <c r="BT288" s="109"/>
    </row>
    <row r="289" spans="1:72" s="9" customFormat="1" x14ac:dyDescent="0.35">
      <c r="A289" s="1" t="s">
        <v>1034</v>
      </c>
      <c r="B289" s="8" t="s">
        <v>1035</v>
      </c>
      <c r="C289" s="3" t="str">
        <f>_xlfn.XLOOKUP(B289,'[1]daily break down'!$D:$D,'[1]daily break down'!$E:$E,"")</f>
        <v>NORD-OUEST</v>
      </c>
      <c r="D289" s="1" t="s">
        <v>11</v>
      </c>
      <c r="E289" s="1" t="s">
        <v>12</v>
      </c>
      <c r="F289" s="3" t="s">
        <v>51</v>
      </c>
      <c r="G289" s="1" t="s">
        <v>1034</v>
      </c>
      <c r="H289" s="33" t="str">
        <f>_xlfn.XLOOKUP(B289,[2]CALCULATION!$B:$B,[2]CALCULATION!$H:$H,"")</f>
        <v>NOKIA</v>
      </c>
      <c r="I289" s="28">
        <v>6.1570009186477499</v>
      </c>
      <c r="J289" s="28">
        <v>7.1957021551723663</v>
      </c>
      <c r="K289" s="28">
        <v>4.5887275691186025</v>
      </c>
      <c r="L289" s="28">
        <v>2.0148466325945331</v>
      </c>
      <c r="M289" s="28">
        <v>8.9825429804243786</v>
      </c>
      <c r="N289" s="28">
        <v>2.0530382995921328</v>
      </c>
      <c r="O289" s="28">
        <v>1.986435352834921</v>
      </c>
      <c r="P289" s="28">
        <v>7.5396086020115725</v>
      </c>
      <c r="Q289" s="28">
        <v>8.269062262023926</v>
      </c>
      <c r="R289" s="28">
        <v>6.0418788316995933</v>
      </c>
      <c r="S289" s="93">
        <v>10.486748758366844</v>
      </c>
      <c r="T289" s="93">
        <f>_xlfn.XLOOKUP(B289,'[3]Nur des jours'!$B:$B,'[3]Nur des jours'!$U:$U,"")</f>
        <v>2.6812912696673381</v>
      </c>
      <c r="U289" s="93">
        <v>2.4907775035781228</v>
      </c>
      <c r="V289" s="93">
        <v>5.8214409031112941</v>
      </c>
      <c r="W289" s="93">
        <v>2.6812912696673381</v>
      </c>
      <c r="X289" s="93">
        <v>2.1310064976757328</v>
      </c>
      <c r="Y289" s="93">
        <v>2.1395628069527834</v>
      </c>
      <c r="Z289" s="93">
        <v>2.1688703689435638</v>
      </c>
      <c r="AA289" s="93">
        <v>4.1387205927759076</v>
      </c>
      <c r="AB289" s="93">
        <v>1.6272725456792023</v>
      </c>
      <c r="AC289" s="93">
        <f>_xlfn.XLOOKUP(B289,'[3]Nur des jours'!$B:$B,'[3]Nur des jours'!$N:$N,"")</f>
        <v>1.9939617558848578E-2</v>
      </c>
      <c r="AD289" s="93">
        <v>1.9939617558848578E-2</v>
      </c>
      <c r="AE289" s="93">
        <v>0.74757514275196701</v>
      </c>
      <c r="AF289" s="93">
        <v>0.76735424460595869</v>
      </c>
      <c r="AG289" s="93"/>
      <c r="AH289" s="93">
        <v>0.55376134667682564</v>
      </c>
      <c r="AI289" s="93">
        <v>1.4836346814063441</v>
      </c>
      <c r="AJ289" s="93">
        <v>0.65743673307016781</v>
      </c>
      <c r="AK289" s="93">
        <v>0.23239121013336478</v>
      </c>
      <c r="AL289" s="93">
        <v>0.55376134667682564</v>
      </c>
      <c r="AM289" s="49" t="s">
        <v>5601</v>
      </c>
      <c r="AN289" s="49"/>
      <c r="AO289" s="48" t="str" cm="1">
        <f t="array" ref="AO289">IFERROR(_xlfn.IFS(
AQ289="MPR ISSUE","PDH",
AQ289="BSS Hardware Issue","BSS",
AQ289="Sites strategiques, MLL, Pylone, etc.","ENVTECH",
AQ289="AKTIVCO DEFAUT GE &amp; POWER Cabinet","AKTIVCO",
AQ289="AKTIVCO Coupure ENEO &amp; Baisse de tension","AKTIVCO GRID ONLY",
AQ289="Coupure ENEO &amp; Baisse de tension","IHS GRID ONLY",
AQ289="Defaut GE &amp; POWER Cabinet","IHS",
AQ289="Sharing","Partners",
AQ289="Sites strategiques &amp; DataCenter","SST &amp; DC",
AQ289="Exclu","Exclu",
AQ289="SAT","SAT",
AQ289="SPARE-ISSUE","SPARE-ISSUE",
AQ289="Fiber CAmtel","TRANS_FO_CAMTEL",
AQ289="Fiber AOF","Fiber AOF",
AQ289="Projet OCM (HUAWEI)","TRAVAUX-HUAWEI",
AQ289="Projet OCM (NOKIA)","TRAVAUX-NOKIA",
AQ289="ACCESS-ISSUE","ACCESS-ISSUE",
AQ289="Projet OCM (ZTE, NOKIA, autres projets)","TRAVAUX OCM",
AQ289="No root CAuse","No root cause",
AQ289="ODU HS","PDH",
AQ289="IP &amp; VLAN","PDH",
AQ289="Warehouse HUAWEI","SPARE-ISSUE",
AQ289="SPARE-HS","SPARE-ISSUE",
AQ289="Power Telco","BSS",AQ289="no impacts","no impacts"
),"")</f>
        <v>IHS</v>
      </c>
      <c r="AP289" s="48" t="str" cm="1">
        <f t="array" ref="AP289">IFERROR(_xlfn.IFS(
AQ289="MPR ISSUE","TX ISSUE",
AQ289="BSS Hardware Issue","RAN ISSUE",
AQ289="Sites strategiques, MLL, Pylone, etc.","ENVTECH",
AQ289="AKTIVCO DEFAUT GE &amp; POWER Cabinet","POWER ISSUE",
AQ289="AKTIVCO Coupure ENEO &amp; Baisse de tension","POWER ISSUE",
AQ289="Coupure ENEO &amp; Baisse de tension","POWER ISSUE",
AQ289="Defaut GE &amp; POWER Cabinet","POWER ISSUE",
AQ289="Sharing","POWER ISSUE",
AQ289="Sites strategiques &amp; DataCenter","POWER ISSUE",
AQ289="Exclu","Exclu",
AQ289="SAT","TX ISSUE",
AQ289="SPARE-ISSUE","SPARE-ISSUE",
AQ289="Fiber CAmtel","TX ISSUE",
AQ289="Fiber AOF","TX ISSUE",
AQ289="Projet OCM (HUAWEI)","TRAVAUX-HUAWEI",
AQ289="Projet OCM (NOKIA)","TRAVAUX -NOKIA",
AQ289="ACCESS-ISSUE","ACCESS-ISSUE",
AQ289="Projet OCM (ZTE, NOKIA, autres projets)","TRAVAUX OCM",
AQ289="No root CAuse","No root cause",
AQ289="ODU HS","TX ISSUE",
AQ289="IP &amp; VLAN","TX ISSUE",
AQ289="Warehouse HUAWEI","SPARE-ISSUE",
AQ289="SPARE-HS","SPARE-ISSUE",
AQ289="Power Telco","RAN ISSUE",AQ289="no impacts","no impacts"
),"")</f>
        <v>POWER ISSUE</v>
      </c>
      <c r="AQ289" s="67" t="s">
        <v>5330</v>
      </c>
      <c r="AR289" s="48" t="str" cm="1">
        <f t="array" ref="AR289">IFERROR(_xlfn.IFS(
AQ289="MPR ISSUE","ACTIVE",
AQ289="BSS Hardware Issue","ACTIVE",
AQ289="Sites strategiques, MLL, Pylone, etc.","PASSIVE",
AQ289="AKTIVCO DEFAUT GE &amp; POWER Cabinet","PASSIVE",
AQ289="AKTIVCO Coupure ENEO &amp; Baisse de tension","PASSIVE",
AQ289="Coupure ENEO &amp; Baisse de tension","PASSIVE",
AQ289="Defaut GE &amp; POWER Cabinet","PASSIVE",
AQ289="Sharing","PASSIVE",
AQ289="Sites strategiques &amp; DataCenter","PASSIVE",
AQ289="Exclu","Exclu",
AQ289="SAT","ACTIVE",
AQ289="SPARE-ISSUE","SPARE-ISSUE",
AQ289="Fiber CAmtel","ACTIVE",
AQ289="Fiber AOF","ACTIVE",
AQ289="Projet OCM (HUAWEI)","PLANNED WORKS",
AQ289="Projet OCM (NOKIA)","PLANNED WORKS",
AQ289="ACCESS-ISSUE","ACCESS-ISSUE",
AQ289="Projet OCM (ZTE, NOKIA, autres projets)","PLANNED WORKS",
AQ289="No root CAuse","No root cause",
AQ289="ODU HS","ACTIVE",
AQ289="IP &amp; VLAN","ACTIVE",
AQ289="Warehouse HUAWEI","SPARE-ISSUE",
AQ289="SPARE-HS","SPARE-ISSUE",
AQ289="Power Telco","ACTIVE", AQ289="no impacts","no impacts"
),"")</f>
        <v>PASSIVE</v>
      </c>
      <c r="AS289" s="92" t="s">
        <v>5694</v>
      </c>
      <c r="AT289" s="98" t="s">
        <v>1035</v>
      </c>
      <c r="AV289" s="17" t="s">
        <v>5537</v>
      </c>
      <c r="AW289" s="7" t="s">
        <v>5537</v>
      </c>
      <c r="AX289" s="6" t="s">
        <v>5537</v>
      </c>
      <c r="AY289" s="7"/>
      <c r="AZ289" s="3" t="s">
        <v>5537</v>
      </c>
      <c r="BA289" s="18" t="s">
        <v>5537</v>
      </c>
      <c r="BB289" s="18" t="s">
        <v>5537</v>
      </c>
      <c r="BC289" s="18" t="s">
        <v>5537</v>
      </c>
      <c r="BD289" s="18" t="s">
        <v>5537</v>
      </c>
      <c r="BE289" s="18" t="s">
        <v>5537</v>
      </c>
      <c r="BF289" s="18" t="s">
        <v>5537</v>
      </c>
      <c r="BG289" s="18" t="s">
        <v>5537</v>
      </c>
      <c r="BH289" s="18" t="s">
        <v>5537</v>
      </c>
      <c r="BI289" s="18" t="s">
        <v>5537</v>
      </c>
      <c r="BJ289" s="18" t="s">
        <v>5537</v>
      </c>
      <c r="BK289" s="18" t="s">
        <v>5537</v>
      </c>
      <c r="BL289" s="9" t="s">
        <v>5694</v>
      </c>
      <c r="BM289" s="14" t="s">
        <v>5537</v>
      </c>
      <c r="BN289" s="14" t="s">
        <v>5537</v>
      </c>
      <c r="BO289" s="14" t="str">
        <f>_xlfn.XLOOKUP(B289,'[4]cell downs 18042026 17h'!$B:$B,'[4]cell downs 18042026 17h'!$B:$B,"")</f>
        <v/>
      </c>
      <c r="BP289" s="14" t="str">
        <f>_xlfn.XLOOKUP(B289,'[5]Cells Huawei 19042026 15h'!$B:$B,'[5]Cells Huawei 19042026 15h'!$B:$B,"")</f>
        <v/>
      </c>
      <c r="BQ289" s="9" t="str">
        <f>_xlfn.XLOOKUP(B289,'[6]cells down 19042026 9H40'!$B:$B,'[6]cells down 19042026 9H40'!$B:$B,"")</f>
        <v/>
      </c>
      <c r="BR289" s="9" t="s">
        <v>1035</v>
      </c>
      <c r="BS289" s="9" t="s">
        <v>12</v>
      </c>
      <c r="BT289" s="108"/>
    </row>
    <row r="290" spans="1:72" s="9" customFormat="1" x14ac:dyDescent="0.35">
      <c r="A290" s="1" t="s">
        <v>609</v>
      </c>
      <c r="B290" s="8" t="s">
        <v>610</v>
      </c>
      <c r="C290" s="3" t="str">
        <f>_xlfn.XLOOKUP(B290,'[1]daily break down'!$D:$D,'[1]daily break down'!$E:$E,"")</f>
        <v>Yaounde</v>
      </c>
      <c r="D290" s="1" t="s">
        <v>21</v>
      </c>
      <c r="E290" s="1" t="s">
        <v>12</v>
      </c>
      <c r="F290" s="3" t="s">
        <v>37</v>
      </c>
      <c r="G290" s="1" t="s">
        <v>38</v>
      </c>
      <c r="H290" s="34" t="str">
        <f>_xlfn.XLOOKUP(B290,[2]CALCULATION!$B:$B,[2]CALCULATION!$H:$H,"")</f>
        <v>ZTE</v>
      </c>
      <c r="I290" s="28">
        <v>4.3560930334757275</v>
      </c>
      <c r="J290" s="28">
        <v>0</v>
      </c>
      <c r="K290" s="28">
        <v>1.3372385020817108</v>
      </c>
      <c r="L290" s="28">
        <v>1.8499613335502085</v>
      </c>
      <c r="M290" s="28">
        <v>36.836107044713245</v>
      </c>
      <c r="N290" s="28">
        <v>20.377343885992474</v>
      </c>
      <c r="O290" s="28">
        <v>1.2764922253326614</v>
      </c>
      <c r="P290" s="28">
        <v>3.8177590295434514</v>
      </c>
      <c r="Q290" s="28">
        <v>1.9197143248495436</v>
      </c>
      <c r="R290" s="28">
        <v>0</v>
      </c>
      <c r="S290" s="93">
        <v>2.5585668301786617</v>
      </c>
      <c r="T290" s="93">
        <f>_xlfn.XLOOKUP(B290,'[3]Nur des jours'!$B:$B,'[3]Nur des jours'!$U:$U,"")</f>
        <v>1.3820937240499598</v>
      </c>
      <c r="U290" s="93">
        <v>49.764487790818777</v>
      </c>
      <c r="V290" s="93">
        <v>32.899156186774654</v>
      </c>
      <c r="W290" s="93">
        <v>1.3820937240499598</v>
      </c>
      <c r="X290" s="93">
        <v>4.4390083125733009</v>
      </c>
      <c r="Y290" s="93">
        <v>0</v>
      </c>
      <c r="Z290" s="93">
        <v>0</v>
      </c>
      <c r="AA290" s="93">
        <v>0</v>
      </c>
      <c r="AB290" s="93">
        <v>4.8333062240143044E-3</v>
      </c>
      <c r="AC290" s="93">
        <f>_xlfn.XLOOKUP(B290,'[3]Nur des jours'!$B:$B,'[3]Nur des jours'!$N:$N,"")</f>
        <v>1.1876200300770778</v>
      </c>
      <c r="AD290" s="93">
        <v>1.1876200300770778</v>
      </c>
      <c r="AE290" s="93">
        <v>0</v>
      </c>
      <c r="AF290" s="93">
        <v>23.532725941906158</v>
      </c>
      <c r="AG290" s="93"/>
      <c r="AH290" s="93">
        <v>0.51514840211966062</v>
      </c>
      <c r="AI290" s="93">
        <v>0</v>
      </c>
      <c r="AJ290" s="93">
        <v>4.4626008547779773E-3</v>
      </c>
      <c r="AK290" s="93">
        <v>0.98496936745266783</v>
      </c>
      <c r="AL290" s="93">
        <v>0.51514840211966062</v>
      </c>
      <c r="AM290" s="49" t="s">
        <v>5559</v>
      </c>
      <c r="AN290" s="49"/>
      <c r="AO290" s="48" t="str" cm="1">
        <f t="array" ref="AO290">IFERROR(_xlfn.IFS(
AQ290="MPR ISSUE","PDH",
AQ290="BSS Hardware Issue","BSS",
AQ290="Sites strategiques, MLL, Pylone, etc.","ENVTECH",
AQ290="AKTIVCO DEFAUT GE &amp; POWER Cabinet","AKTIVCO",
AQ290="AKTIVCO Coupure ENEO &amp; Baisse de tension","AKTIVCO GRID ONLY",
AQ290="Coupure ENEO &amp; Baisse de tension","IHS GRID ONLY",
AQ290="Defaut GE &amp; POWER Cabinet","IHS",
AQ290="Sharing","Partners",
AQ290="Sites strategiques &amp; DataCenter","SST &amp; DC",
AQ290="Exclu","Exclu",
AQ290="SAT","SAT",
AQ290="SPARE-ISSUE","SPARE-ISSUE",
AQ290="Fiber CAmtel","TRANS_FO_CAMTEL",
AQ290="Fiber AOF","Fiber AOF",
AQ290="Projet OCM (HUAWEI)","TRAVAUX-HUAWEI",
AQ290="Projet OCM (NOKIA)","TRAVAUX-NOKIA",
AQ290="ACCESS-ISSUE","ACCESS-ISSUE",
AQ290="Projet OCM (ZTE, NOKIA, autres projets)","TRAVAUX OCM",
AQ290="No root CAuse","No root cause",
AQ290="ODU HS","PDH",
AQ290="IP &amp; VLAN","PDH",
AQ290="Warehouse HUAWEI","SPARE-ISSUE",
AQ290="SPARE-HS","SPARE-ISSUE",
AQ290="Power Telco","BSS",AQ290="no impacts","no impacts"
),"")</f>
        <v>IHS</v>
      </c>
      <c r="AP290" s="48" t="str" cm="1">
        <f t="array" ref="AP290">IFERROR(_xlfn.IFS(
AQ290="MPR ISSUE","TX ISSUE",
AQ290="BSS Hardware Issue","RAN ISSUE",
AQ290="Sites strategiques, MLL, Pylone, etc.","ENVTECH",
AQ290="AKTIVCO DEFAUT GE &amp; POWER Cabinet","POWER ISSUE",
AQ290="AKTIVCO Coupure ENEO &amp; Baisse de tension","POWER ISSUE",
AQ290="Coupure ENEO &amp; Baisse de tension","POWER ISSUE",
AQ290="Defaut GE &amp; POWER Cabinet","POWER ISSUE",
AQ290="Sharing","POWER ISSUE",
AQ290="Sites strategiques &amp; DataCenter","POWER ISSUE",
AQ290="Exclu","Exclu",
AQ290="SAT","TX ISSUE",
AQ290="SPARE-ISSUE","SPARE-ISSUE",
AQ290="Fiber CAmtel","TX ISSUE",
AQ290="Fiber AOF","TX ISSUE",
AQ290="Projet OCM (HUAWEI)","TRAVAUX-HUAWEI",
AQ290="Projet OCM (NOKIA)","TRAVAUX -NOKIA",
AQ290="ACCESS-ISSUE","ACCESS-ISSUE",
AQ290="Projet OCM (ZTE, NOKIA, autres projets)","TRAVAUX OCM",
AQ290="No root CAuse","No root cause",
AQ290="ODU HS","TX ISSUE",
AQ290="IP &amp; VLAN","TX ISSUE",
AQ290="Warehouse HUAWEI","SPARE-ISSUE",
AQ290="SPARE-HS","SPARE-ISSUE",
AQ290="Power Telco","RAN ISSUE",AQ290="no impacts","no impacts"
),"")</f>
        <v>POWER ISSUE</v>
      </c>
      <c r="AQ290" s="67" t="s">
        <v>5330</v>
      </c>
      <c r="AR290" s="48" t="str" cm="1">
        <f t="array" ref="AR290">IFERROR(_xlfn.IFS(
AQ290="MPR ISSUE","ACTIVE",
AQ290="BSS Hardware Issue","ACTIVE",
AQ290="Sites strategiques, MLL, Pylone, etc.","PASSIVE",
AQ290="AKTIVCO DEFAUT GE &amp; POWER Cabinet","PASSIVE",
AQ290="AKTIVCO Coupure ENEO &amp; Baisse de tension","PASSIVE",
AQ290="Coupure ENEO &amp; Baisse de tension","PASSIVE",
AQ290="Defaut GE &amp; POWER Cabinet","PASSIVE",
AQ290="Sharing","PASSIVE",
AQ290="Sites strategiques &amp; DataCenter","PASSIVE",
AQ290="Exclu","Exclu",
AQ290="SAT","ACTIVE",
AQ290="SPARE-ISSUE","SPARE-ISSUE",
AQ290="Fiber CAmtel","ACTIVE",
AQ290="Fiber AOF","ACTIVE",
AQ290="Projet OCM (HUAWEI)","PLANNED WORKS",
AQ290="Projet OCM (NOKIA)","PLANNED WORKS",
AQ290="ACCESS-ISSUE","ACCESS-ISSUE",
AQ290="Projet OCM (ZTE, NOKIA, autres projets)","PLANNED WORKS",
AQ290="No root CAuse","No root cause",
AQ290="ODU HS","ACTIVE",
AQ290="IP &amp; VLAN","ACTIVE",
AQ290="Warehouse HUAWEI","SPARE-ISSUE",
AQ290="SPARE-HS","SPARE-ISSUE",
AQ290="Power Telco","ACTIVE", AQ290="no impacts","no impacts"
),"")</f>
        <v>PASSIVE</v>
      </c>
      <c r="AS290" s="92" t="s">
        <v>5649</v>
      </c>
      <c r="AT290" s="98" t="s">
        <v>610</v>
      </c>
      <c r="AV290" s="17" t="s">
        <v>5537</v>
      </c>
      <c r="AW290" s="7" t="s">
        <v>5537</v>
      </c>
      <c r="AX290" s="6" t="s">
        <v>5537</v>
      </c>
      <c r="AY290" s="7"/>
      <c r="AZ290" s="3" t="s">
        <v>5537</v>
      </c>
      <c r="BA290" s="18" t="s">
        <v>5537</v>
      </c>
      <c r="BB290" s="18" t="s">
        <v>5537</v>
      </c>
      <c r="BC290" s="18" t="s">
        <v>5537</v>
      </c>
      <c r="BD290" s="18" t="s">
        <v>5537</v>
      </c>
      <c r="BE290" s="18" t="s">
        <v>5537</v>
      </c>
      <c r="BF290" s="18" t="s">
        <v>5537</v>
      </c>
      <c r="BG290" s="18" t="s">
        <v>5537</v>
      </c>
      <c r="BH290" s="18" t="s">
        <v>5537</v>
      </c>
      <c r="BI290" s="18" t="s">
        <v>5537</v>
      </c>
      <c r="BJ290" s="18" t="s">
        <v>5537</v>
      </c>
      <c r="BK290" s="18" t="s">
        <v>5537</v>
      </c>
      <c r="BL290" s="9" t="s">
        <v>5649</v>
      </c>
      <c r="BM290" s="14" t="s">
        <v>5537</v>
      </c>
      <c r="BN290" s="14" t="s">
        <v>5537</v>
      </c>
      <c r="BO290" s="14" t="str">
        <f>_xlfn.XLOOKUP(B290,'[4]cell downs 18042026 17h'!$B:$B,'[4]cell downs 18042026 17h'!$B:$B,"")</f>
        <v/>
      </c>
      <c r="BP290" s="14" t="str">
        <f>_xlfn.XLOOKUP(B290,'[5]Cells Huawei 19042026 15h'!$B:$B,'[5]Cells Huawei 19042026 15h'!$B:$B,"")</f>
        <v/>
      </c>
      <c r="BQ290" s="9" t="str">
        <f>_xlfn.XLOOKUP(B290,'[6]cells down 19042026 9H40'!$B:$B,'[6]cells down 19042026 9H40'!$B:$B,"")</f>
        <v/>
      </c>
      <c r="BR290" s="9" t="s">
        <v>610</v>
      </c>
      <c r="BS290" s="9" t="s">
        <v>5459</v>
      </c>
      <c r="BT290" s="108"/>
    </row>
    <row r="291" spans="1:72" s="9" customFormat="1" ht="34.5" customHeight="1" x14ac:dyDescent="0.35">
      <c r="A291" s="1" t="s">
        <v>1158</v>
      </c>
      <c r="B291" s="8" t="s">
        <v>1159</v>
      </c>
      <c r="C291" s="3" t="str">
        <f>_xlfn.XLOOKUP(B291,'[1]daily break down'!$D:$D,'[1]daily break down'!$E:$E,"")</f>
        <v>NORD-OUEST</v>
      </c>
      <c r="D291" s="1" t="s">
        <v>11</v>
      </c>
      <c r="E291" s="1" t="s">
        <v>154</v>
      </c>
      <c r="F291" s="3" t="s">
        <v>51</v>
      </c>
      <c r="G291" s="1" t="s">
        <v>1158</v>
      </c>
      <c r="H291" s="33" t="str">
        <f>_xlfn.XLOOKUP(B291,[2]CALCULATION!$B:$B,[2]CALCULATION!$H:$H,"")</f>
        <v>NOKIA</v>
      </c>
      <c r="I291" s="28">
        <v>2.1745378757294547</v>
      </c>
      <c r="J291" s="28">
        <v>1.3376308738047311E-3</v>
      </c>
      <c r="K291" s="28">
        <v>0</v>
      </c>
      <c r="L291" s="28">
        <v>0</v>
      </c>
      <c r="M291" s="28">
        <v>3.8293380590601611E-2</v>
      </c>
      <c r="N291" s="28">
        <v>5.3492757987588755</v>
      </c>
      <c r="O291" s="28">
        <v>4.31168759645724E-2</v>
      </c>
      <c r="P291" s="28">
        <v>0</v>
      </c>
      <c r="Q291" s="28">
        <v>0</v>
      </c>
      <c r="R291" s="28">
        <v>1.5342263251484363</v>
      </c>
      <c r="S291" s="93">
        <v>3.4495409051081993</v>
      </c>
      <c r="T291" s="93">
        <f>_xlfn.XLOOKUP(B291,'[3]Nur des jours'!$B:$B,'[3]Nur des jours'!$U:$U,"")</f>
        <v>0.98387209537914533</v>
      </c>
      <c r="U291" s="93">
        <v>0</v>
      </c>
      <c r="V291" s="93">
        <v>6.7100023399622755</v>
      </c>
      <c r="W291" s="93">
        <v>0.98387209537914533</v>
      </c>
      <c r="X291" s="93">
        <v>0.32957441222715889</v>
      </c>
      <c r="Y291" s="93">
        <v>0.58472304263582486</v>
      </c>
      <c r="Z291" s="93">
        <v>0.14621197204601169</v>
      </c>
      <c r="AA291" s="93">
        <v>1.7009670892866822</v>
      </c>
      <c r="AB291" s="93">
        <v>0.95806473705387329</v>
      </c>
      <c r="AC291" s="93">
        <f>_xlfn.XLOOKUP(B291,'[3]Nur des jours'!$B:$B,'[3]Nur des jours'!$N:$N,"")</f>
        <v>2.1722411987455517</v>
      </c>
      <c r="AD291" s="93">
        <v>2.1722411987455517</v>
      </c>
      <c r="AE291" s="93">
        <v>0</v>
      </c>
      <c r="AF291" s="93">
        <v>0.80846410012755654</v>
      </c>
      <c r="AG291" s="93"/>
      <c r="AH291" s="93">
        <v>0.51459551469182407</v>
      </c>
      <c r="AI291" s="93">
        <v>1.7826347173762735</v>
      </c>
      <c r="AJ291" s="93">
        <v>0.77458000550812423</v>
      </c>
      <c r="AK291" s="93">
        <v>0</v>
      </c>
      <c r="AL291" s="93">
        <v>0.51459551469182407</v>
      </c>
      <c r="AM291" s="49" t="s">
        <v>5601</v>
      </c>
      <c r="AN291" s="49"/>
      <c r="AO291" s="48" t="str" cm="1">
        <f t="array" ref="AO291">IFERROR(_xlfn.IFS(
AQ291="MPR ISSUE","PDH",
AQ291="BSS Hardware Issue","BSS",
AQ291="Sites strategiques, MLL, Pylone, etc.","ENVTECH",
AQ291="AKTIVCO DEFAUT GE &amp; POWER Cabinet","AKTIVCO",
AQ291="AKTIVCO Coupure ENEO &amp; Baisse de tension","AKTIVCO GRID ONLY",
AQ291="Coupure ENEO &amp; Baisse de tension","IHS GRID ONLY",
AQ291="Defaut GE &amp; POWER Cabinet","IHS",
AQ291="Sharing","Partners",
AQ291="Sites strategiques &amp; DataCenter","SST &amp; DC",
AQ291="Exclu","Exclu",
AQ291="SAT","SAT",
AQ291="SPARE-ISSUE","SPARE-ISSUE",
AQ291="Fiber CAmtel","TRANS_FO_CAMTEL",
AQ291="Fiber AOF","Fiber AOF",
AQ291="Projet OCM (HUAWEI)","TRAVAUX-HUAWEI",
AQ291="Projet OCM (NOKIA)","TRAVAUX-NOKIA",
AQ291="ACCESS-ISSUE","ACCESS-ISSUE",
AQ291="Projet OCM (ZTE, NOKIA, autres projets)","TRAVAUX OCM",
AQ291="No root CAuse","No root cause",
AQ291="ODU HS","PDH",
AQ291="IP &amp; VLAN","PDH",
AQ291="Warehouse HUAWEI","SPARE-ISSUE",
AQ291="SPARE-HS","SPARE-ISSUE",
AQ291="Power Telco","BSS",AQ291="no impacts","no impacts"
),"")</f>
        <v>IHS</v>
      </c>
      <c r="AP291" s="48" t="str" cm="1">
        <f t="array" ref="AP291">IFERROR(_xlfn.IFS(
AQ291="MPR ISSUE","TX ISSUE",
AQ291="BSS Hardware Issue","RAN ISSUE",
AQ291="Sites strategiques, MLL, Pylone, etc.","ENVTECH",
AQ291="AKTIVCO DEFAUT GE &amp; POWER Cabinet","POWER ISSUE",
AQ291="AKTIVCO Coupure ENEO &amp; Baisse de tension","POWER ISSUE",
AQ291="Coupure ENEO &amp; Baisse de tension","POWER ISSUE",
AQ291="Defaut GE &amp; POWER Cabinet","POWER ISSUE",
AQ291="Sharing","POWER ISSUE",
AQ291="Sites strategiques &amp; DataCenter","POWER ISSUE",
AQ291="Exclu","Exclu",
AQ291="SAT","TX ISSUE",
AQ291="SPARE-ISSUE","SPARE-ISSUE",
AQ291="Fiber CAmtel","TX ISSUE",
AQ291="Fiber AOF","TX ISSUE",
AQ291="Projet OCM (HUAWEI)","TRAVAUX-HUAWEI",
AQ291="Projet OCM (NOKIA)","TRAVAUX -NOKIA",
AQ291="ACCESS-ISSUE","ACCESS-ISSUE",
AQ291="Projet OCM (ZTE, NOKIA, autres projets)","TRAVAUX OCM",
AQ291="No root CAuse","No root cause",
AQ291="ODU HS","TX ISSUE",
AQ291="IP &amp; VLAN","TX ISSUE",
AQ291="Warehouse HUAWEI","SPARE-ISSUE",
AQ291="SPARE-HS","SPARE-ISSUE",
AQ291="Power Telco","RAN ISSUE",AQ291="no impacts","no impacts"
),"")</f>
        <v>POWER ISSUE</v>
      </c>
      <c r="AQ291" s="67" t="s">
        <v>5330</v>
      </c>
      <c r="AR291" s="48" t="str" cm="1">
        <f t="array" ref="AR291">IFERROR(_xlfn.IFS(
AQ291="MPR ISSUE","ACTIVE",
AQ291="BSS Hardware Issue","ACTIVE",
AQ291="Sites strategiques, MLL, Pylone, etc.","PASSIVE",
AQ291="AKTIVCO DEFAUT GE &amp; POWER Cabinet","PASSIVE",
AQ291="AKTIVCO Coupure ENEO &amp; Baisse de tension","PASSIVE",
AQ291="Coupure ENEO &amp; Baisse de tension","PASSIVE",
AQ291="Defaut GE &amp; POWER Cabinet","PASSIVE",
AQ291="Sharing","PASSIVE",
AQ291="Sites strategiques &amp; DataCenter","PASSIVE",
AQ291="Exclu","Exclu",
AQ291="SAT","ACTIVE",
AQ291="SPARE-ISSUE","SPARE-ISSUE",
AQ291="Fiber CAmtel","ACTIVE",
AQ291="Fiber AOF","ACTIVE",
AQ291="Projet OCM (HUAWEI)","PLANNED WORKS",
AQ291="Projet OCM (NOKIA)","PLANNED WORKS",
AQ291="ACCESS-ISSUE","ACCESS-ISSUE",
AQ291="Projet OCM (ZTE, NOKIA, autres projets)","PLANNED WORKS",
AQ291="No root CAuse","No root cause",
AQ291="ODU HS","ACTIVE",
AQ291="IP &amp; VLAN","ACTIVE",
AQ291="Warehouse HUAWEI","SPARE-ISSUE",
AQ291="SPARE-HS","SPARE-ISSUE",
AQ291="Power Telco","ACTIVE", AQ291="no impacts","no impacts"
),"")</f>
        <v>PASSIVE</v>
      </c>
      <c r="AS291" s="92" t="s">
        <v>5693</v>
      </c>
      <c r="AT291" s="98" t="s">
        <v>1159</v>
      </c>
      <c r="AU291" s="96"/>
      <c r="AV291" s="17" t="s">
        <v>5537</v>
      </c>
      <c r="AW291" s="7" t="s">
        <v>5537</v>
      </c>
      <c r="AX291" s="6" t="s">
        <v>5537</v>
      </c>
      <c r="AY291" s="7"/>
      <c r="AZ291" s="3" t="s">
        <v>6246</v>
      </c>
      <c r="BA291" s="18" t="s">
        <v>5537</v>
      </c>
      <c r="BB291" s="18" t="s">
        <v>5537</v>
      </c>
      <c r="BC291" s="18" t="s">
        <v>5537</v>
      </c>
      <c r="BD291" s="18" t="s">
        <v>5537</v>
      </c>
      <c r="BE291" s="18" t="s">
        <v>5537</v>
      </c>
      <c r="BF291" s="18" t="s">
        <v>5537</v>
      </c>
      <c r="BG291" s="18" t="s">
        <v>6232</v>
      </c>
      <c r="BH291" s="18" t="s">
        <v>6232</v>
      </c>
      <c r="BI291" s="18" t="s">
        <v>6232</v>
      </c>
      <c r="BJ291" s="18" t="s">
        <v>5537</v>
      </c>
      <c r="BK291" s="18" t="s">
        <v>5537</v>
      </c>
      <c r="BL291" s="9" t="s">
        <v>5537</v>
      </c>
      <c r="BM291" s="14" t="s">
        <v>5537</v>
      </c>
      <c r="BN291" s="14" t="s">
        <v>5537</v>
      </c>
      <c r="BO291" s="14" t="str">
        <f>_xlfn.XLOOKUP(B291,'[4]cell downs 18042026 17h'!$B:$B,'[4]cell downs 18042026 17h'!$B:$B,"")</f>
        <v/>
      </c>
      <c r="BP291" s="14" t="str">
        <f>_xlfn.XLOOKUP(B291,'[5]Cells Huawei 19042026 15h'!$B:$B,'[5]Cells Huawei 19042026 15h'!$B:$B,"")</f>
        <v/>
      </c>
      <c r="BQ291" s="9" t="str">
        <f>_xlfn.XLOOKUP(B291,'[6]cells down 19042026 9H40'!$B:$B,'[6]cells down 19042026 9H40'!$B:$B,"")</f>
        <v/>
      </c>
      <c r="BR291" s="9" t="s">
        <v>1159</v>
      </c>
      <c r="BS291" s="9" t="s">
        <v>5521</v>
      </c>
      <c r="BT291" s="108"/>
    </row>
    <row r="292" spans="1:72" s="9" customFormat="1" x14ac:dyDescent="0.35">
      <c r="A292" s="1" t="s">
        <v>1502</v>
      </c>
      <c r="B292" s="1" t="s">
        <v>1503</v>
      </c>
      <c r="C292" s="3" t="str">
        <f>_xlfn.XLOOKUP(B292,'[1]daily break down'!$D:$D,'[1]daily break down'!$E:$E,"")</f>
        <v>EXTREME-NORD</v>
      </c>
      <c r="D292" s="1" t="s">
        <v>11</v>
      </c>
      <c r="E292" s="1" t="s">
        <v>96</v>
      </c>
      <c r="F292" s="3" t="s">
        <v>55</v>
      </c>
      <c r="G292" s="1" t="s">
        <v>1504</v>
      </c>
      <c r="H292" s="33" t="str">
        <f>_xlfn.XLOOKUP(B292,[2]CALCULATION!$B:$B,[2]CALCULATION!$H:$H,"")</f>
        <v>NOKIA</v>
      </c>
      <c r="I292" s="28">
        <v>6.7531955450733885E-2</v>
      </c>
      <c r="J292" s="28">
        <v>0.31171101427214959</v>
      </c>
      <c r="K292" s="28">
        <v>1.1592800906306299E-3</v>
      </c>
      <c r="L292" s="28">
        <v>0</v>
      </c>
      <c r="M292" s="28">
        <v>3.8967604161864373E-3</v>
      </c>
      <c r="N292" s="28">
        <v>5.1003987335793838E-2</v>
      </c>
      <c r="O292" s="28">
        <v>2.1613538137216649E-2</v>
      </c>
      <c r="P292" s="28">
        <v>0.10639938298046415</v>
      </c>
      <c r="Q292" s="28">
        <v>9.8092930745670003E-4</v>
      </c>
      <c r="R292" s="28">
        <v>0</v>
      </c>
      <c r="S292" s="93">
        <v>1.1592800906306299E-3</v>
      </c>
      <c r="T292" s="93">
        <f>_xlfn.XLOOKUP(B292,'[3]Nur des jours'!$B:$B,'[3]Nur des jours'!$U:$U,"")</f>
        <v>10.023866841934298</v>
      </c>
      <c r="U292" s="93">
        <v>0</v>
      </c>
      <c r="V292" s="93">
        <v>9.5385926295163223E-2</v>
      </c>
      <c r="W292" s="93">
        <v>10.023866841934298</v>
      </c>
      <c r="X292" s="93">
        <v>11.805587312709013</v>
      </c>
      <c r="Y292" s="93">
        <v>2.2295138124645555E-3</v>
      </c>
      <c r="Z292" s="93">
        <v>1.2217735692305798E-2</v>
      </c>
      <c r="AA292" s="93">
        <v>3.1213193374503775E-3</v>
      </c>
      <c r="AB292" s="93">
        <v>0.26193485241996817</v>
      </c>
      <c r="AC292" s="93">
        <f>_xlfn.XLOOKUP(B292,'[3]Nur des jours'!$B:$B,'[3]Nur des jours'!$N:$N,"")</f>
        <v>0</v>
      </c>
      <c r="AD292" s="93">
        <v>0</v>
      </c>
      <c r="AE292" s="93">
        <v>0.93322772197417836</v>
      </c>
      <c r="AF292" s="93">
        <v>0.35056921119306056</v>
      </c>
      <c r="AG292" s="93"/>
      <c r="AH292" s="93">
        <v>0.51051550544719648</v>
      </c>
      <c r="AI292" s="93">
        <v>0.83992282451870226</v>
      </c>
      <c r="AJ292" s="93">
        <v>1.1634232493886443</v>
      </c>
      <c r="AK292" s="93">
        <v>0</v>
      </c>
      <c r="AL292" s="93">
        <v>0.51051550544719648</v>
      </c>
      <c r="AM292" s="49" t="s">
        <v>5601</v>
      </c>
      <c r="AN292" s="49"/>
      <c r="AO292" s="48" t="str" cm="1">
        <f t="array" ref="AO292">IFERROR(_xlfn.IFS(
AQ292="MPR ISSUE","PDH",
AQ292="BSS Hardware Issue","BSS",
AQ292="Sites strategiques, MLL, Pylone, etc.","ENVTECH",
AQ292="AKTIVCO DEFAUT GE &amp; POWER Cabinet","AKTIVCO",
AQ292="AKTIVCO Coupure ENEO &amp; Baisse de tension","AKTIVCO GRID ONLY",
AQ292="Coupure ENEO &amp; Baisse de tension","IHS GRID ONLY",
AQ292="Defaut GE &amp; POWER Cabinet","IHS",
AQ292="Sharing","Partners",
AQ292="Sites strategiques &amp; DataCenter","SST &amp; DC",
AQ292="Exclu","Exclu",
AQ292="SAT","SAT",
AQ292="SPARE-ISSUE","SPARE-ISSUE",
AQ292="Fiber CAmtel","TRANS_FO_CAMTEL",
AQ292="Fiber AOF","Fiber AOF",
AQ292="Projet OCM (HUAWEI)","TRAVAUX-HUAWEI",
AQ292="Projet OCM (NOKIA)","TRAVAUX-NOKIA",
AQ292="ACCESS-ISSUE","ACCESS-ISSUE",
AQ292="Projet OCM (ZTE, NOKIA, autres projets)","TRAVAUX OCM",
AQ292="No root CAuse","No root cause",
AQ292="ODU HS","PDH",
AQ292="IP &amp; VLAN","PDH",
AQ292="Warehouse HUAWEI","SPARE-ISSUE",
AQ292="SPARE-HS","SPARE-ISSUE",
AQ292="Power Telco","BSS",AQ292="no impacts","no impacts"
),"")</f>
        <v>IHS</v>
      </c>
      <c r="AP292" s="48" t="str" cm="1">
        <f t="array" ref="AP292">IFERROR(_xlfn.IFS(
AQ292="MPR ISSUE","TX ISSUE",
AQ292="BSS Hardware Issue","RAN ISSUE",
AQ292="Sites strategiques, MLL, Pylone, etc.","ENVTECH",
AQ292="AKTIVCO DEFAUT GE &amp; POWER Cabinet","POWER ISSUE",
AQ292="AKTIVCO Coupure ENEO &amp; Baisse de tension","POWER ISSUE",
AQ292="Coupure ENEO &amp; Baisse de tension","POWER ISSUE",
AQ292="Defaut GE &amp; POWER Cabinet","POWER ISSUE",
AQ292="Sharing","POWER ISSUE",
AQ292="Sites strategiques &amp; DataCenter","POWER ISSUE",
AQ292="Exclu","Exclu",
AQ292="SAT","TX ISSUE",
AQ292="SPARE-ISSUE","SPARE-ISSUE",
AQ292="Fiber CAmtel","TX ISSUE",
AQ292="Fiber AOF","TX ISSUE",
AQ292="Projet OCM (HUAWEI)","TRAVAUX-HUAWEI",
AQ292="Projet OCM (NOKIA)","TRAVAUX -NOKIA",
AQ292="ACCESS-ISSUE","ACCESS-ISSUE",
AQ292="Projet OCM (ZTE, NOKIA, autres projets)","TRAVAUX OCM",
AQ292="No root CAuse","No root cause",
AQ292="ODU HS","TX ISSUE",
AQ292="IP &amp; VLAN","TX ISSUE",
AQ292="Warehouse HUAWEI","SPARE-ISSUE",
AQ292="SPARE-HS","SPARE-ISSUE",
AQ292="Power Telco","RAN ISSUE",AQ292="no impacts","no impacts"
),"")</f>
        <v>POWER ISSUE</v>
      </c>
      <c r="AQ292" s="67" t="s">
        <v>5330</v>
      </c>
      <c r="AR292" s="48" t="str" cm="1">
        <f t="array" ref="AR292">IFERROR(_xlfn.IFS(
AQ292="MPR ISSUE","ACTIVE",
AQ292="BSS Hardware Issue","ACTIVE",
AQ292="Sites strategiques, MLL, Pylone, etc.","PASSIVE",
AQ292="AKTIVCO DEFAUT GE &amp; POWER Cabinet","PASSIVE",
AQ292="AKTIVCO Coupure ENEO &amp; Baisse de tension","PASSIVE",
AQ292="Coupure ENEO &amp; Baisse de tension","PASSIVE",
AQ292="Defaut GE &amp; POWER Cabinet","PASSIVE",
AQ292="Sharing","PASSIVE",
AQ292="Sites strategiques &amp; DataCenter","PASSIVE",
AQ292="Exclu","Exclu",
AQ292="SAT","ACTIVE",
AQ292="SPARE-ISSUE","SPARE-ISSUE",
AQ292="Fiber CAmtel","ACTIVE",
AQ292="Fiber AOF","ACTIVE",
AQ292="Projet OCM (HUAWEI)","PLANNED WORKS",
AQ292="Projet OCM (NOKIA)","PLANNED WORKS",
AQ292="ACCESS-ISSUE","ACCESS-ISSUE",
AQ292="Projet OCM (ZTE, NOKIA, autres projets)","PLANNED WORKS",
AQ292="No root CAuse","No root cause",
AQ292="ODU HS","ACTIVE",
AQ292="IP &amp; VLAN","ACTIVE",
AQ292="Warehouse HUAWEI","SPARE-ISSUE",
AQ292="SPARE-HS","SPARE-ISSUE",
AQ292="Power Telco","ACTIVE", AQ292="no impacts","no impacts"
),"")</f>
        <v>PASSIVE</v>
      </c>
      <c r="AS292" s="92" t="s">
        <v>5708</v>
      </c>
      <c r="AT292" s="98" t="s">
        <v>1503</v>
      </c>
      <c r="AV292" s="17" t="s">
        <v>5537</v>
      </c>
      <c r="AW292" s="7" t="s">
        <v>5537</v>
      </c>
      <c r="AX292" s="6" t="s">
        <v>5537</v>
      </c>
      <c r="AY292" s="7"/>
      <c r="AZ292" s="3" t="s">
        <v>5537</v>
      </c>
      <c r="BA292" s="18" t="s">
        <v>5537</v>
      </c>
      <c r="BB292" s="18" t="s">
        <v>5537</v>
      </c>
      <c r="BC292" s="18" t="s">
        <v>5537</v>
      </c>
      <c r="BD292" s="18" t="s">
        <v>5537</v>
      </c>
      <c r="BE292" s="18" t="s">
        <v>5537</v>
      </c>
      <c r="BF292" s="18" t="s">
        <v>5537</v>
      </c>
      <c r="BG292" s="18" t="s">
        <v>5537</v>
      </c>
      <c r="BH292" s="18" t="s">
        <v>5537</v>
      </c>
      <c r="BI292" s="18" t="s">
        <v>5537</v>
      </c>
      <c r="BJ292" s="18" t="s">
        <v>5537</v>
      </c>
      <c r="BK292" s="18" t="s">
        <v>5537</v>
      </c>
      <c r="BL292" s="9" t="s">
        <v>5708</v>
      </c>
      <c r="BM292" s="14" t="s">
        <v>5537</v>
      </c>
      <c r="BN292" s="14" t="s">
        <v>5537</v>
      </c>
      <c r="BO292" s="14" t="str">
        <f>_xlfn.XLOOKUP(B292,'[4]cell downs 18042026 17h'!$B:$B,'[4]cell downs 18042026 17h'!$B:$B,"")</f>
        <v/>
      </c>
      <c r="BP292" s="14" t="str">
        <f>_xlfn.XLOOKUP(B292,'[5]Cells Huawei 19042026 15h'!$B:$B,'[5]Cells Huawei 19042026 15h'!$B:$B,"")</f>
        <v/>
      </c>
      <c r="BQ292" s="9" t="str">
        <f>_xlfn.XLOOKUP(B292,'[6]cells down 19042026 9H40'!$B:$B,'[6]cells down 19042026 9H40'!$B:$B,"")</f>
        <v/>
      </c>
      <c r="BR292" s="9" t="s">
        <v>1503</v>
      </c>
      <c r="BS292" s="9" t="s">
        <v>5537</v>
      </c>
      <c r="BT292" s="108"/>
    </row>
    <row r="293" spans="1:72" s="9" customFormat="1" x14ac:dyDescent="0.35">
      <c r="A293" s="1" t="s">
        <v>2099</v>
      </c>
      <c r="B293" s="8" t="s">
        <v>2100</v>
      </c>
      <c r="C293" s="3" t="str">
        <f>_xlfn.XLOOKUP(B293,'[1]daily break down'!$D:$D,'[1]daily break down'!$E:$E,"")</f>
        <v>Yaounde</v>
      </c>
      <c r="D293" s="1" t="s">
        <v>21</v>
      </c>
      <c r="E293" s="1" t="s">
        <v>30</v>
      </c>
      <c r="F293" s="3" t="s">
        <v>37</v>
      </c>
      <c r="G293" s="1" t="s">
        <v>38</v>
      </c>
      <c r="H293" s="34" t="str">
        <f>_xlfn.XLOOKUP(B293,[2]CALCULATION!$B:$B,[2]CALCULATION!$H:$H,"")</f>
        <v>ZTE</v>
      </c>
      <c r="I293" s="28">
        <v>0</v>
      </c>
      <c r="J293" s="28">
        <v>0</v>
      </c>
      <c r="K293" s="28">
        <v>0</v>
      </c>
      <c r="L293" s="28">
        <v>0</v>
      </c>
      <c r="M293" s="28">
        <v>1.8192849988442874</v>
      </c>
      <c r="N293" s="28">
        <v>0</v>
      </c>
      <c r="O293" s="28">
        <v>0</v>
      </c>
      <c r="P293" s="28">
        <v>2.3954293688094448</v>
      </c>
      <c r="Q293" s="28">
        <v>2.7739967411744897</v>
      </c>
      <c r="R293" s="28">
        <v>0</v>
      </c>
      <c r="S293" s="93">
        <v>1.5382755048753978</v>
      </c>
      <c r="T293" s="93">
        <f>_xlfn.XLOOKUP(B293,'[3]Nur des jours'!$B:$B,'[3]Nur des jours'!$U:$U,"")</f>
        <v>0</v>
      </c>
      <c r="U293" s="93">
        <v>3.9644347136257143</v>
      </c>
      <c r="V293" s="93">
        <v>0</v>
      </c>
      <c r="W293" s="93">
        <v>0</v>
      </c>
      <c r="X293" s="93">
        <v>9.7596402165321194</v>
      </c>
      <c r="Y293" s="93">
        <v>15.227714712940848</v>
      </c>
      <c r="Z293" s="93">
        <v>0</v>
      </c>
      <c r="AA293" s="93">
        <v>0</v>
      </c>
      <c r="AB293" s="93">
        <v>4.6899656995773791</v>
      </c>
      <c r="AC293" s="93">
        <f>_xlfn.XLOOKUP(B293,'[3]Nur des jours'!$B:$B,'[3]Nur des jours'!$N:$N,"")</f>
        <v>2.9446962757502866</v>
      </c>
      <c r="AD293" s="93">
        <v>2.9446962757502866</v>
      </c>
      <c r="AE293" s="93">
        <v>0</v>
      </c>
      <c r="AF293" s="93">
        <v>4.0176545873248246</v>
      </c>
      <c r="AG293" s="93"/>
      <c r="AH293" s="93">
        <v>0.47881834758712799</v>
      </c>
      <c r="AI293" s="93">
        <v>0.39554432494434649</v>
      </c>
      <c r="AJ293" s="93">
        <v>0.36784581331538135</v>
      </c>
      <c r="AK293" s="93">
        <v>0.57306065003600604</v>
      </c>
      <c r="AL293" s="93">
        <v>0.47881834758712799</v>
      </c>
      <c r="AM293" s="49" t="s">
        <v>5559</v>
      </c>
      <c r="AN293" s="49"/>
      <c r="AO293" s="48" t="str" cm="1">
        <f t="array" ref="AO293">IFERROR(_xlfn.IFS(
AQ293="MPR ISSUE","PDH",
AQ293="BSS Hardware Issue","BSS",
AQ293="Sites strategiques, MLL, Pylone, etc.","ENVTECH",
AQ293="AKTIVCO DEFAUT GE &amp; POWER Cabinet","AKTIVCO",
AQ293="AKTIVCO Coupure ENEO &amp; Baisse de tension","AKTIVCO GRID ONLY",
AQ293="Coupure ENEO &amp; Baisse de tension","IHS GRID ONLY",
AQ293="Defaut GE &amp; POWER Cabinet","IHS",
AQ293="Sharing","Partners",
AQ293="Sites strategiques &amp; DataCenter","SST &amp; DC",
AQ293="Exclu","Exclu",
AQ293="SAT","SAT",
AQ293="SPARE-ISSUE","SPARE-ISSUE",
AQ293="Fiber CAmtel","TRANS_FO_CAMTEL",
AQ293="Fiber AOF","Fiber AOF",
AQ293="Projet OCM (HUAWEI)","TRAVAUX-HUAWEI",
AQ293="Projet OCM (NOKIA)","TRAVAUX-NOKIA",
AQ293="ACCESS-ISSUE","ACCESS-ISSUE",
AQ293="Projet OCM (ZTE, NOKIA, autres projets)","TRAVAUX OCM",
AQ293="No root CAuse","No root cause",
AQ293="ODU HS","PDH",
AQ293="IP &amp; VLAN","PDH",
AQ293="Warehouse HUAWEI","SPARE-ISSUE",
AQ293="SPARE-HS","SPARE-ISSUE",
AQ293="Power Telco","BSS",AQ293="no impacts","no impacts"
),"")</f>
        <v>No root cause</v>
      </c>
      <c r="AP293" s="48" t="str" cm="1">
        <f t="array" ref="AP293">IFERROR(_xlfn.IFS(
AQ293="MPR ISSUE","TX ISSUE",
AQ293="BSS Hardware Issue","RAN ISSUE",
AQ293="Sites strategiques, MLL, Pylone, etc.","ENVTECH",
AQ293="AKTIVCO DEFAUT GE &amp; POWER Cabinet","POWER ISSUE",
AQ293="AKTIVCO Coupure ENEO &amp; Baisse de tension","POWER ISSUE",
AQ293="Coupure ENEO &amp; Baisse de tension","POWER ISSUE",
AQ293="Defaut GE &amp; POWER Cabinet","POWER ISSUE",
AQ293="Sharing","POWER ISSUE",
AQ293="Sites strategiques &amp; DataCenter","POWER ISSUE",
AQ293="Exclu","Exclu",
AQ293="SAT","TX ISSUE",
AQ293="SPARE-ISSUE","SPARE-ISSUE",
AQ293="Fiber CAmtel","TX ISSUE",
AQ293="Fiber AOF","TX ISSUE",
AQ293="Projet OCM (HUAWEI)","TRAVAUX-HUAWEI",
AQ293="Projet OCM (NOKIA)","TRAVAUX -NOKIA",
AQ293="ACCESS-ISSUE","ACCESS-ISSUE",
AQ293="Projet OCM (ZTE, NOKIA, autres projets)","TRAVAUX OCM",
AQ293="No root CAuse","No root cause",
AQ293="ODU HS","TX ISSUE",
AQ293="IP &amp; VLAN","TX ISSUE",
AQ293="Warehouse HUAWEI","SPARE-ISSUE",
AQ293="SPARE-HS","SPARE-ISSUE",
AQ293="Power Telco","RAN ISSUE",AQ293="no impacts","no impacts"
),"")</f>
        <v>No root cause</v>
      </c>
      <c r="AQ293" s="67" t="s">
        <v>5344</v>
      </c>
      <c r="AR293" s="48" t="str" cm="1">
        <f t="array" ref="AR293">IFERROR(_xlfn.IFS(
AQ293="MPR ISSUE","ACTIVE",
AQ293="BSS Hardware Issue","ACTIVE",
AQ293="Sites strategiques, MLL, Pylone, etc.","PASSIVE",
AQ293="AKTIVCO DEFAUT GE &amp; POWER Cabinet","PASSIVE",
AQ293="AKTIVCO Coupure ENEO &amp; Baisse de tension","PASSIVE",
AQ293="Coupure ENEO &amp; Baisse de tension","PASSIVE",
AQ293="Defaut GE &amp; POWER Cabinet","PASSIVE",
AQ293="Sharing","PASSIVE",
AQ293="Sites strategiques &amp; DataCenter","PASSIVE",
AQ293="Exclu","Exclu",
AQ293="SAT","ACTIVE",
AQ293="SPARE-ISSUE","SPARE-ISSUE",
AQ293="Fiber CAmtel","ACTIVE",
AQ293="Fiber AOF","ACTIVE",
AQ293="Projet OCM (HUAWEI)","PLANNED WORKS",
AQ293="Projet OCM (NOKIA)","PLANNED WORKS",
AQ293="ACCESS-ISSUE","ACCESS-ISSUE",
AQ293="Projet OCM (ZTE, NOKIA, autres projets)","PLANNED WORKS",
AQ293="No root CAuse","No root cause",
AQ293="ODU HS","ACTIVE",
AQ293="IP &amp; VLAN","ACTIVE",
AQ293="Warehouse HUAWEI","SPARE-ISSUE",
AQ293="SPARE-HS","SPARE-ISSUE",
AQ293="Power Telco","ACTIVE", AQ293="no impacts","no impacts"
),"")</f>
        <v>No root cause</v>
      </c>
      <c r="AS293" s="92" t="s">
        <v>5537</v>
      </c>
      <c r="AT293" s="98" t="s">
        <v>2100</v>
      </c>
      <c r="AV293" s="17" t="s">
        <v>5537</v>
      </c>
      <c r="AW293" s="7" t="s">
        <v>5537</v>
      </c>
      <c r="AX293" s="6" t="s">
        <v>5537</v>
      </c>
      <c r="AY293" s="7"/>
      <c r="AZ293" s="3" t="s">
        <v>5537</v>
      </c>
      <c r="BA293" s="18" t="s">
        <v>5537</v>
      </c>
      <c r="BB293" s="18" t="s">
        <v>5537</v>
      </c>
      <c r="BC293" s="18" t="s">
        <v>5537</v>
      </c>
      <c r="BD293" s="18" t="s">
        <v>5537</v>
      </c>
      <c r="BE293" s="18" t="s">
        <v>5537</v>
      </c>
      <c r="BF293" s="18" t="s">
        <v>5537</v>
      </c>
      <c r="BG293" s="18" t="s">
        <v>5537</v>
      </c>
      <c r="BH293" s="18" t="s">
        <v>5537</v>
      </c>
      <c r="BI293" s="18" t="s">
        <v>5537</v>
      </c>
      <c r="BJ293" s="18" t="s">
        <v>5537</v>
      </c>
      <c r="BK293" s="18" t="s">
        <v>5537</v>
      </c>
      <c r="BL293" s="9" t="s">
        <v>5537</v>
      </c>
      <c r="BM293" s="14" t="s">
        <v>5537</v>
      </c>
      <c r="BN293" s="14" t="s">
        <v>5537</v>
      </c>
      <c r="BO293" s="14" t="str">
        <f>_xlfn.XLOOKUP(B293,'[4]cell downs 18042026 17h'!$B:$B,'[4]cell downs 18042026 17h'!$B:$B,"")</f>
        <v/>
      </c>
      <c r="BP293" s="14" t="str">
        <f>_xlfn.XLOOKUP(B293,'[5]Cells Huawei 19042026 15h'!$B:$B,'[5]Cells Huawei 19042026 15h'!$B:$B,"")</f>
        <v/>
      </c>
      <c r="BQ293" s="9" t="str">
        <f>_xlfn.XLOOKUP(B293,'[6]cells down 19042026 9H40'!$B:$B,'[6]cells down 19042026 9H40'!$B:$B,"")</f>
        <v/>
      </c>
      <c r="BR293" s="9" t="s">
        <v>5537</v>
      </c>
      <c r="BS293" s="9" t="s">
        <v>5577</v>
      </c>
      <c r="BT293" s="108"/>
    </row>
    <row r="294" spans="1:72" s="9" customFormat="1" x14ac:dyDescent="0.35">
      <c r="A294" s="1" t="s">
        <v>611</v>
      </c>
      <c r="B294" s="8" t="s">
        <v>612</v>
      </c>
      <c r="C294" s="3" t="str">
        <f>_xlfn.XLOOKUP(B294,'[1]daily break down'!$D:$D,'[1]daily break down'!$E:$E,"")</f>
        <v>Douala</v>
      </c>
      <c r="D294" s="1" t="s">
        <v>21</v>
      </c>
      <c r="E294" s="1" t="s">
        <v>30</v>
      </c>
      <c r="F294" s="3" t="s">
        <v>31</v>
      </c>
      <c r="G294" s="1" t="s">
        <v>32</v>
      </c>
      <c r="H294" s="34" t="str">
        <f>_xlfn.XLOOKUP(B294,[2]CALCULATION!$B:$B,[2]CALCULATION!$H:$H,"")</f>
        <v>ZTE</v>
      </c>
      <c r="I294" s="28">
        <v>0</v>
      </c>
      <c r="J294" s="28">
        <v>0</v>
      </c>
      <c r="K294" s="28">
        <v>0</v>
      </c>
      <c r="L294" s="28">
        <v>0</v>
      </c>
      <c r="M294" s="28">
        <v>0</v>
      </c>
      <c r="N294" s="28">
        <v>2.1228915370413182</v>
      </c>
      <c r="O294" s="28">
        <v>0</v>
      </c>
      <c r="P294" s="28">
        <v>0</v>
      </c>
      <c r="Q294" s="28">
        <v>0</v>
      </c>
      <c r="R294" s="28">
        <v>0</v>
      </c>
      <c r="S294" s="93">
        <v>3.442705167606932</v>
      </c>
      <c r="T294" s="93">
        <f>_xlfn.XLOOKUP(B294,'[3]Nur des jours'!$B:$B,'[3]Nur des jours'!$U:$U,"")</f>
        <v>0.67348822742150549</v>
      </c>
      <c r="U294" s="93">
        <v>0</v>
      </c>
      <c r="V294" s="93">
        <v>0</v>
      </c>
      <c r="W294" s="93">
        <v>0.6734882274215056</v>
      </c>
      <c r="X294" s="93">
        <v>2.0640179435155934</v>
      </c>
      <c r="Y294" s="93">
        <v>3.9279084732316871</v>
      </c>
      <c r="Z294" s="93">
        <v>0</v>
      </c>
      <c r="AA294" s="93">
        <v>0.38074325191976682</v>
      </c>
      <c r="AB294" s="93">
        <v>0</v>
      </c>
      <c r="AC294" s="93">
        <f>_xlfn.XLOOKUP(B294,'[3]Nur des jours'!$B:$B,'[3]Nur des jours'!$N:$N,"")</f>
        <v>0.66819120916123842</v>
      </c>
      <c r="AD294" s="93">
        <v>0.66819120916123842</v>
      </c>
      <c r="AE294" s="93">
        <v>7.6426699254921768</v>
      </c>
      <c r="AF294" s="93">
        <v>0.67031358348100911</v>
      </c>
      <c r="AG294" s="93"/>
      <c r="AH294" s="93">
        <v>0.47733803608678355</v>
      </c>
      <c r="AI294" s="93">
        <v>0.19059066620305426</v>
      </c>
      <c r="AJ294" s="93">
        <v>0.23109897283678554</v>
      </c>
      <c r="AK294" s="93">
        <v>0.71437639400525699</v>
      </c>
      <c r="AL294" s="93">
        <v>0.47733803608678355</v>
      </c>
      <c r="AM294" s="49" t="s">
        <v>5559</v>
      </c>
      <c r="AN294" s="49"/>
      <c r="AO294" s="48" t="str" cm="1">
        <f t="array" ref="AO294">IFERROR(_xlfn.IFS(
AQ294="MPR ISSUE","PDH",
AQ294="BSS Hardware Issue","BSS",
AQ294="Sites strategiques, MLL, Pylone, etc.","ENVTECH",
AQ294="AKTIVCO DEFAUT GE &amp; POWER Cabinet","AKTIVCO",
AQ294="AKTIVCO Coupure ENEO &amp; Baisse de tension","AKTIVCO GRID ONLY",
AQ294="Coupure ENEO &amp; Baisse de tension","IHS GRID ONLY",
AQ294="Defaut GE &amp; POWER Cabinet","IHS",
AQ294="Sharing","Partners",
AQ294="Sites strategiques &amp; DataCenter","SST &amp; DC",
AQ294="Exclu","Exclu",
AQ294="SAT","SAT",
AQ294="SPARE-ISSUE","SPARE-ISSUE",
AQ294="Fiber CAmtel","TRANS_FO_CAMTEL",
AQ294="Fiber AOF","Fiber AOF",
AQ294="Projet OCM (HUAWEI)","TRAVAUX-HUAWEI",
AQ294="Projet OCM (NOKIA)","TRAVAUX-NOKIA",
AQ294="ACCESS-ISSUE","ACCESS-ISSUE",
AQ294="Projet OCM (ZTE, NOKIA, autres projets)","TRAVAUX OCM",
AQ294="No root CAuse","No root cause",
AQ294="ODU HS","PDH",
AQ294="IP &amp; VLAN","PDH",
AQ294="Warehouse HUAWEI","SPARE-ISSUE",
AQ294="SPARE-HS","SPARE-ISSUE",
AQ294="Power Telco","BSS",AQ294="no impacts","no impacts"
),"")</f>
        <v>No root cause</v>
      </c>
      <c r="AP294" s="48" t="str" cm="1">
        <f t="array" ref="AP294">IFERROR(_xlfn.IFS(
AQ294="MPR ISSUE","TX ISSUE",
AQ294="BSS Hardware Issue","RAN ISSUE",
AQ294="Sites strategiques, MLL, Pylone, etc.","ENVTECH",
AQ294="AKTIVCO DEFAUT GE &amp; POWER Cabinet","POWER ISSUE",
AQ294="AKTIVCO Coupure ENEO &amp; Baisse de tension","POWER ISSUE",
AQ294="Coupure ENEO &amp; Baisse de tension","POWER ISSUE",
AQ294="Defaut GE &amp; POWER Cabinet","POWER ISSUE",
AQ294="Sharing","POWER ISSUE",
AQ294="Sites strategiques &amp; DataCenter","POWER ISSUE",
AQ294="Exclu","Exclu",
AQ294="SAT","TX ISSUE",
AQ294="SPARE-ISSUE","SPARE-ISSUE",
AQ294="Fiber CAmtel","TX ISSUE",
AQ294="Fiber AOF","TX ISSUE",
AQ294="Projet OCM (HUAWEI)","TRAVAUX-HUAWEI",
AQ294="Projet OCM (NOKIA)","TRAVAUX -NOKIA",
AQ294="ACCESS-ISSUE","ACCESS-ISSUE",
AQ294="Projet OCM (ZTE, NOKIA, autres projets)","TRAVAUX OCM",
AQ294="No root CAuse","No root cause",
AQ294="ODU HS","TX ISSUE",
AQ294="IP &amp; VLAN","TX ISSUE",
AQ294="Warehouse HUAWEI","SPARE-ISSUE",
AQ294="SPARE-HS","SPARE-ISSUE",
AQ294="Power Telco","RAN ISSUE",AQ294="no impacts","no impacts"
),"")</f>
        <v>No root cause</v>
      </c>
      <c r="AQ294" s="67" t="s">
        <v>5344</v>
      </c>
      <c r="AR294" s="48" t="str" cm="1">
        <f t="array" ref="AR294">IFERROR(_xlfn.IFS(
AQ294="MPR ISSUE","ACTIVE",
AQ294="BSS Hardware Issue","ACTIVE",
AQ294="Sites strategiques, MLL, Pylone, etc.","PASSIVE",
AQ294="AKTIVCO DEFAUT GE &amp; POWER Cabinet","PASSIVE",
AQ294="AKTIVCO Coupure ENEO &amp; Baisse de tension","PASSIVE",
AQ294="Coupure ENEO &amp; Baisse de tension","PASSIVE",
AQ294="Defaut GE &amp; POWER Cabinet","PASSIVE",
AQ294="Sharing","PASSIVE",
AQ294="Sites strategiques &amp; DataCenter","PASSIVE",
AQ294="Exclu","Exclu",
AQ294="SAT","ACTIVE",
AQ294="SPARE-ISSUE","SPARE-ISSUE",
AQ294="Fiber CAmtel","ACTIVE",
AQ294="Fiber AOF","ACTIVE",
AQ294="Projet OCM (HUAWEI)","PLANNED WORKS",
AQ294="Projet OCM (NOKIA)","PLANNED WORKS",
AQ294="ACCESS-ISSUE","ACCESS-ISSUE",
AQ294="Projet OCM (ZTE, NOKIA, autres projets)","PLANNED WORKS",
AQ294="No root CAuse","No root cause",
AQ294="ODU HS","ACTIVE",
AQ294="IP &amp; VLAN","ACTIVE",
AQ294="Warehouse HUAWEI","SPARE-ISSUE",
AQ294="SPARE-HS","SPARE-ISSUE",
AQ294="Power Telco","ACTIVE", AQ294="no impacts","no impacts"
),"")</f>
        <v>No root cause</v>
      </c>
      <c r="AS294" s="92" t="s">
        <v>5537</v>
      </c>
      <c r="AT294" s="98" t="s">
        <v>612</v>
      </c>
      <c r="AV294" s="17" t="s">
        <v>5537</v>
      </c>
      <c r="AW294" s="7" t="s">
        <v>5537</v>
      </c>
      <c r="AX294" s="6" t="s">
        <v>5537</v>
      </c>
      <c r="AY294" s="7"/>
      <c r="AZ294" s="3" t="s">
        <v>5537</v>
      </c>
      <c r="BA294" s="18" t="s">
        <v>5537</v>
      </c>
      <c r="BB294" s="18" t="s">
        <v>5537</v>
      </c>
      <c r="BC294" s="18" t="s">
        <v>5537</v>
      </c>
      <c r="BD294" s="18" t="s">
        <v>5537</v>
      </c>
      <c r="BE294" s="18" t="s">
        <v>5537</v>
      </c>
      <c r="BF294" s="18" t="s">
        <v>5537</v>
      </c>
      <c r="BG294" s="18" t="s">
        <v>5537</v>
      </c>
      <c r="BH294" s="18" t="s">
        <v>5537</v>
      </c>
      <c r="BI294" s="18" t="s">
        <v>5537</v>
      </c>
      <c r="BJ294" s="18" t="s">
        <v>5537</v>
      </c>
      <c r="BK294" s="18" t="s">
        <v>5537</v>
      </c>
      <c r="BL294" s="9" t="s">
        <v>5537</v>
      </c>
      <c r="BM294" s="14" t="s">
        <v>5537</v>
      </c>
      <c r="BN294" s="14" t="s">
        <v>5537</v>
      </c>
      <c r="BO294" s="14" t="str">
        <f>_xlfn.XLOOKUP(B294,'[4]cell downs 18042026 17h'!$B:$B,'[4]cell downs 18042026 17h'!$B:$B,"")</f>
        <v/>
      </c>
      <c r="BP294" s="14" t="str">
        <f>_xlfn.XLOOKUP(B294,'[5]Cells Huawei 19042026 15h'!$B:$B,'[5]Cells Huawei 19042026 15h'!$B:$B,"")</f>
        <v/>
      </c>
      <c r="BQ294" s="9" t="str">
        <f>_xlfn.XLOOKUP(B294,'[6]cells down 19042026 9H40'!$B:$B,'[6]cells down 19042026 9H40'!$B:$B,"")</f>
        <v/>
      </c>
      <c r="BR294" s="9" t="s">
        <v>5537</v>
      </c>
      <c r="BS294" s="9" t="s">
        <v>5537</v>
      </c>
      <c r="BT294" s="108"/>
    </row>
    <row r="295" spans="1:72" s="9" customFormat="1" x14ac:dyDescent="0.35">
      <c r="A295" s="1" t="s">
        <v>1183</v>
      </c>
      <c r="B295" s="8" t="s">
        <v>1184</v>
      </c>
      <c r="C295" s="3" t="str">
        <f>_xlfn.XLOOKUP(B295,'[1]daily break down'!$D:$D,'[1]daily break down'!$E:$E,"")</f>
        <v>OUEST</v>
      </c>
      <c r="D295" s="1" t="s">
        <v>11</v>
      </c>
      <c r="E295" s="1" t="s">
        <v>12</v>
      </c>
      <c r="F295" s="3" t="s">
        <v>102</v>
      </c>
      <c r="G295" s="1" t="s">
        <v>1183</v>
      </c>
      <c r="H295" s="33" t="str">
        <f>_xlfn.XLOOKUP(B295,[2]CALCULATION!$B:$B,[2]CALCULATION!$H:$H,"")</f>
        <v>NOKIA</v>
      </c>
      <c r="I295" s="28">
        <v>5.3505234952235873E-5</v>
      </c>
      <c r="J295" s="28">
        <v>1.7835078317469854E-5</v>
      </c>
      <c r="K295" s="28">
        <v>5.3505234952177976E-5</v>
      </c>
      <c r="L295" s="28">
        <v>3.5670156634823915E-5</v>
      </c>
      <c r="M295" s="28">
        <v>2.2554452118800019</v>
      </c>
      <c r="N295" s="28">
        <v>2.2614879306457926E-2</v>
      </c>
      <c r="O295" s="28">
        <v>3.5670156634766019E-5</v>
      </c>
      <c r="P295" s="28">
        <v>0</v>
      </c>
      <c r="Q295" s="28">
        <v>3.5670156634766019E-5</v>
      </c>
      <c r="R295" s="28">
        <v>3.5670156634766019E-5</v>
      </c>
      <c r="S295" s="93">
        <v>0</v>
      </c>
      <c r="T295" s="93">
        <f>_xlfn.XLOOKUP(B295,'[3]Nur des jours'!$B:$B,'[3]Nur des jours'!$U:$U,"")</f>
        <v>1.8548481450092805E-3</v>
      </c>
      <c r="U295" s="93">
        <v>1.7835078317469854E-5</v>
      </c>
      <c r="V295" s="93">
        <v>1.0701046990435595E-4</v>
      </c>
      <c r="W295" s="93">
        <v>1.8548481450092224E-3</v>
      </c>
      <c r="X295" s="93">
        <v>3.5670156634708122E-5</v>
      </c>
      <c r="Y295" s="93">
        <v>3.5670156634823915E-5</v>
      </c>
      <c r="Z295" s="93">
        <v>7.1340313269532038E-5</v>
      </c>
      <c r="AA295" s="93">
        <v>5.3505234952235873E-5</v>
      </c>
      <c r="AB295" s="93">
        <v>0</v>
      </c>
      <c r="AC295" s="93">
        <f>_xlfn.XLOOKUP(B295,'[3]Nur des jours'!$B:$B,'[3]Nur des jours'!$N:$N,"")</f>
        <v>7.9063987978937433E-2</v>
      </c>
      <c r="AD295" s="93">
        <v>7.9063987978937433E-2</v>
      </c>
      <c r="AE295" s="93">
        <v>1.7835078317411958E-5</v>
      </c>
      <c r="AF295" s="93">
        <v>1.7835078317469854E-5</v>
      </c>
      <c r="AG295" s="93"/>
      <c r="AH295" s="93">
        <v>0.46867643338498172</v>
      </c>
      <c r="AI295" s="93">
        <v>1.0248931892937503</v>
      </c>
      <c r="AJ295" s="93">
        <v>0.43882241738663252</v>
      </c>
      <c r="AK295" s="93">
        <v>0.33558556746492607</v>
      </c>
      <c r="AL295" s="93">
        <v>0.46867643338498172</v>
      </c>
      <c r="AM295" s="49" t="s">
        <v>5559</v>
      </c>
      <c r="AN295" s="49"/>
      <c r="AO295" s="48" t="str" cm="1">
        <f t="array" ref="AO295">IFERROR(_xlfn.IFS(
AQ295="MPR ISSUE","PDH",
AQ295="BSS Hardware Issue","BSS",
AQ295="Sites strategiques, MLL, Pylone, etc.","ENVTECH",
AQ295="AKTIVCO DEFAUT GE &amp; POWER Cabinet","AKTIVCO",
AQ295="AKTIVCO Coupure ENEO &amp; Baisse de tension","AKTIVCO GRID ONLY",
AQ295="Coupure ENEO &amp; Baisse de tension","IHS GRID ONLY",
AQ295="Defaut GE &amp; POWER Cabinet","IHS",
AQ295="Sharing","Partners",
AQ295="Sites strategiques &amp; DataCenter","SST &amp; DC",
AQ295="Exclu","Exclu",
AQ295="SAT","SAT",
AQ295="SPARE-ISSUE","SPARE-ISSUE",
AQ295="Fiber CAmtel","TRANS_FO_CAMTEL",
AQ295="Fiber AOF","Fiber AOF",
AQ295="Projet OCM (HUAWEI)","TRAVAUX-HUAWEI",
AQ295="Projet OCM (NOKIA)","TRAVAUX-NOKIA",
AQ295="ACCESS-ISSUE","ACCESS-ISSUE",
AQ295="Projet OCM (ZTE, NOKIA, autres projets)","TRAVAUX OCM",
AQ295="No root CAuse","No root cause",
AQ295="ODU HS","PDH",
AQ295="IP &amp; VLAN","PDH",
AQ295="Warehouse HUAWEI","SPARE-ISSUE",
AQ295="SPARE-HS","SPARE-ISSUE",
AQ295="Power Telco","BSS",AQ295="no impacts","no impacts"
),"")</f>
        <v>IHS</v>
      </c>
      <c r="AP295" s="48" t="str" cm="1">
        <f t="array" ref="AP295">IFERROR(_xlfn.IFS(
AQ295="MPR ISSUE","TX ISSUE",
AQ295="BSS Hardware Issue","RAN ISSUE",
AQ295="Sites strategiques, MLL, Pylone, etc.","ENVTECH",
AQ295="AKTIVCO DEFAUT GE &amp; POWER Cabinet","POWER ISSUE",
AQ295="AKTIVCO Coupure ENEO &amp; Baisse de tension","POWER ISSUE",
AQ295="Coupure ENEO &amp; Baisse de tension","POWER ISSUE",
AQ295="Defaut GE &amp; POWER Cabinet","POWER ISSUE",
AQ295="Sharing","POWER ISSUE",
AQ295="Sites strategiques &amp; DataCenter","POWER ISSUE",
AQ295="Exclu","Exclu",
AQ295="SAT","TX ISSUE",
AQ295="SPARE-ISSUE","SPARE-ISSUE",
AQ295="Fiber CAmtel","TX ISSUE",
AQ295="Fiber AOF","TX ISSUE",
AQ295="Projet OCM (HUAWEI)","TRAVAUX-HUAWEI",
AQ295="Projet OCM (NOKIA)","TRAVAUX -NOKIA",
AQ295="ACCESS-ISSUE","ACCESS-ISSUE",
AQ295="Projet OCM (ZTE, NOKIA, autres projets)","TRAVAUX OCM",
AQ295="No root CAuse","No root cause",
AQ295="ODU HS","TX ISSUE",
AQ295="IP &amp; VLAN","TX ISSUE",
AQ295="Warehouse HUAWEI","SPARE-ISSUE",
AQ295="SPARE-HS","SPARE-ISSUE",
AQ295="Power Telco","RAN ISSUE",AQ295="no impacts","no impacts"
),"")</f>
        <v>POWER ISSUE</v>
      </c>
      <c r="AQ295" s="67" t="s">
        <v>5330</v>
      </c>
      <c r="AR295" s="48" t="str" cm="1">
        <f t="array" ref="AR295">IFERROR(_xlfn.IFS(
AQ295="MPR ISSUE","ACTIVE",
AQ295="BSS Hardware Issue","ACTIVE",
AQ295="Sites strategiques, MLL, Pylone, etc.","PASSIVE",
AQ295="AKTIVCO DEFAUT GE &amp; POWER Cabinet","PASSIVE",
AQ295="AKTIVCO Coupure ENEO &amp; Baisse de tension","PASSIVE",
AQ295="Coupure ENEO &amp; Baisse de tension","PASSIVE",
AQ295="Defaut GE &amp; POWER Cabinet","PASSIVE",
AQ295="Sharing","PASSIVE",
AQ295="Sites strategiques &amp; DataCenter","PASSIVE",
AQ295="Exclu","Exclu",
AQ295="SAT","ACTIVE",
AQ295="SPARE-ISSUE","SPARE-ISSUE",
AQ295="Fiber CAmtel","ACTIVE",
AQ295="Fiber AOF","ACTIVE",
AQ295="Projet OCM (HUAWEI)","PLANNED WORKS",
AQ295="Projet OCM (NOKIA)","PLANNED WORKS",
AQ295="ACCESS-ISSUE","ACCESS-ISSUE",
AQ295="Projet OCM (ZTE, NOKIA, autres projets)","PLANNED WORKS",
AQ295="No root CAuse","No root cause",
AQ295="ODU HS","ACTIVE",
AQ295="IP &amp; VLAN","ACTIVE",
AQ295="Warehouse HUAWEI","SPARE-ISSUE",
AQ295="SPARE-HS","SPARE-ISSUE",
AQ295="Power Telco","ACTIVE", AQ295="no impacts","no impacts"
),"")</f>
        <v>PASSIVE</v>
      </c>
      <c r="AS295" s="92" t="s">
        <v>5772</v>
      </c>
      <c r="AT295" s="98" t="s">
        <v>1184</v>
      </c>
      <c r="AV295" s="17" t="s">
        <v>5537</v>
      </c>
      <c r="AW295" s="7" t="s">
        <v>5537</v>
      </c>
      <c r="AX295" s="6" t="s">
        <v>5537</v>
      </c>
      <c r="AY295" s="7"/>
      <c r="AZ295" s="3" t="s">
        <v>5537</v>
      </c>
      <c r="BA295" s="18" t="s">
        <v>5537</v>
      </c>
      <c r="BB295" s="18" t="s">
        <v>5537</v>
      </c>
      <c r="BC295" s="18" t="s">
        <v>5537</v>
      </c>
      <c r="BD295" s="18" t="s">
        <v>5537</v>
      </c>
      <c r="BE295" s="18" t="s">
        <v>5537</v>
      </c>
      <c r="BF295" s="18" t="s">
        <v>5537</v>
      </c>
      <c r="BG295" s="18" t="s">
        <v>5537</v>
      </c>
      <c r="BH295" s="18" t="s">
        <v>5537</v>
      </c>
      <c r="BI295" s="18" t="s">
        <v>5537</v>
      </c>
      <c r="BJ295" s="18" t="s">
        <v>5537</v>
      </c>
      <c r="BK295" s="18" t="s">
        <v>5537</v>
      </c>
      <c r="BL295" s="9" t="s">
        <v>5772</v>
      </c>
      <c r="BM295" s="14" t="s">
        <v>5537</v>
      </c>
      <c r="BN295" s="14" t="s">
        <v>5537</v>
      </c>
      <c r="BO295" s="14" t="str">
        <f>_xlfn.XLOOKUP(B295,'[4]cell downs 18042026 17h'!$B:$B,'[4]cell downs 18042026 17h'!$B:$B,"")</f>
        <v/>
      </c>
      <c r="BP295" s="14" t="str">
        <f>_xlfn.XLOOKUP(B295,'[5]Cells Huawei 19042026 15h'!$B:$B,'[5]Cells Huawei 19042026 15h'!$B:$B,"")</f>
        <v/>
      </c>
      <c r="BQ295" s="9" t="str">
        <f>_xlfn.XLOOKUP(B295,'[6]cells down 19042026 9H40'!$B:$B,'[6]cells down 19042026 9H40'!$B:$B,"")</f>
        <v/>
      </c>
      <c r="BR295" s="9" t="s">
        <v>1184</v>
      </c>
      <c r="BS295" s="9" t="s">
        <v>12</v>
      </c>
      <c r="BT295" s="108"/>
    </row>
    <row r="296" spans="1:72" s="9" customFormat="1" x14ac:dyDescent="0.35">
      <c r="A296" s="1" t="s">
        <v>1646</v>
      </c>
      <c r="B296" s="1" t="s">
        <v>1647</v>
      </c>
      <c r="C296" s="3" t="str">
        <f>_xlfn.XLOOKUP(B296,'[1]daily break down'!$D:$D,'[1]daily break down'!$E:$E,"")</f>
        <v>Maroua</v>
      </c>
      <c r="D296" s="1" t="s">
        <v>11</v>
      </c>
      <c r="E296" s="1" t="s">
        <v>12</v>
      </c>
      <c r="F296" s="3" t="s">
        <v>55</v>
      </c>
      <c r="G296" s="1" t="s">
        <v>84</v>
      </c>
      <c r="H296" s="32" t="str">
        <f>_xlfn.XLOOKUP(B296,[2]CALCULATION!$B:$B,[2]CALCULATION!$H:$H,"")</f>
        <v>Huawei</v>
      </c>
      <c r="I296" s="28">
        <v>1.9289172252613196</v>
      </c>
      <c r="J296" s="28">
        <v>3.3094771325759846</v>
      </c>
      <c r="K296" s="28">
        <v>1.2299961761592086</v>
      </c>
      <c r="L296" s="28">
        <v>5.6715549049318982E-3</v>
      </c>
      <c r="M296" s="28">
        <v>3.929121258557271</v>
      </c>
      <c r="N296" s="28">
        <v>2.4000308190153326</v>
      </c>
      <c r="O296" s="28">
        <v>0.787311697243125</v>
      </c>
      <c r="P296" s="28">
        <v>3.388664880305222E-2</v>
      </c>
      <c r="Q296" s="28">
        <v>4.1734083262706424E-2</v>
      </c>
      <c r="R296" s="28">
        <v>0.64241952099260058</v>
      </c>
      <c r="S296" s="93">
        <v>0.13782948523683558</v>
      </c>
      <c r="T296" s="93">
        <f>_xlfn.XLOOKUP(B296,'[3]Nur des jours'!$B:$B,'[3]Nur des jours'!$U:$U,"")</f>
        <v>1.044582701971561</v>
      </c>
      <c r="U296" s="93">
        <v>0</v>
      </c>
      <c r="V296" s="93">
        <v>5.8231530706297635E-2</v>
      </c>
      <c r="W296" s="93">
        <v>1.0445827019715608</v>
      </c>
      <c r="X296" s="93">
        <v>1.1987847891037657</v>
      </c>
      <c r="Y296" s="93">
        <v>1.429089155416299</v>
      </c>
      <c r="Z296" s="93">
        <v>1.2998561779284488</v>
      </c>
      <c r="AA296" s="93">
        <v>1.9261884582787579E-2</v>
      </c>
      <c r="AB296" s="93">
        <v>1.1475981143328395</v>
      </c>
      <c r="AC296" s="93">
        <f>_xlfn.XLOOKUP(B296,'[3]Nur des jours'!$B:$B,'[3]Nur des jours'!$N:$N,"")</f>
        <v>0</v>
      </c>
      <c r="AD296" s="93">
        <v>0</v>
      </c>
      <c r="AE296" s="93">
        <v>0</v>
      </c>
      <c r="AF296" s="93">
        <v>0</v>
      </c>
      <c r="AG296" s="93"/>
      <c r="AH296" s="93">
        <v>0.45912842112472285</v>
      </c>
      <c r="AI296" s="93">
        <v>0.67943199485230354</v>
      </c>
      <c r="AJ296" s="93">
        <v>0.58587574079174187</v>
      </c>
      <c r="AK296" s="93">
        <v>0.31720801677512278</v>
      </c>
      <c r="AL296" s="93">
        <v>0.45912842112472285</v>
      </c>
      <c r="AM296" s="49" t="s">
        <v>5559</v>
      </c>
      <c r="AN296" s="49"/>
      <c r="AO296" s="48" t="str" cm="1">
        <f t="array" ref="AO296">IFERROR(_xlfn.IFS(
AQ296="MPR ISSUE","PDH",
AQ296="BSS Hardware Issue","BSS",
AQ296="Sites strategiques, MLL, Pylone, etc.","ENVTECH",
AQ296="AKTIVCO DEFAUT GE &amp; POWER Cabinet","AKTIVCO",
AQ296="AKTIVCO Coupure ENEO &amp; Baisse de tension","AKTIVCO GRID ONLY",
AQ296="Coupure ENEO &amp; Baisse de tension","IHS GRID ONLY",
AQ296="Defaut GE &amp; POWER Cabinet","IHS",
AQ296="Sharing","Partners",
AQ296="Sites strategiques &amp; DataCenter","SST &amp; DC",
AQ296="Exclu","Exclu",
AQ296="SAT","SAT",
AQ296="SPARE-ISSUE","SPARE-ISSUE",
AQ296="Fiber CAmtel","TRANS_FO_CAMTEL",
AQ296="Fiber AOF","Fiber AOF",
AQ296="Projet OCM (HUAWEI)","TRAVAUX-HUAWEI",
AQ296="Projet OCM (NOKIA)","TRAVAUX-NOKIA",
AQ296="ACCESS-ISSUE","ACCESS-ISSUE",
AQ296="Projet OCM (ZTE, NOKIA, autres projets)","TRAVAUX OCM",
AQ296="No root CAuse","No root cause",
AQ296="ODU HS","PDH",
AQ296="IP &amp; VLAN","PDH",
AQ296="Warehouse HUAWEI","SPARE-ISSUE",
AQ296="SPARE-HS","SPARE-ISSUE",
AQ296="Power Telco","BSS",AQ296="no impacts","no impacts"
),"")</f>
        <v>No root cause</v>
      </c>
      <c r="AP296" s="48" t="str" cm="1">
        <f t="array" ref="AP296">IFERROR(_xlfn.IFS(
AQ296="MPR ISSUE","TX ISSUE",
AQ296="BSS Hardware Issue","RAN ISSUE",
AQ296="Sites strategiques, MLL, Pylone, etc.","ENVTECH",
AQ296="AKTIVCO DEFAUT GE &amp; POWER Cabinet","POWER ISSUE",
AQ296="AKTIVCO Coupure ENEO &amp; Baisse de tension","POWER ISSUE",
AQ296="Coupure ENEO &amp; Baisse de tension","POWER ISSUE",
AQ296="Defaut GE &amp; POWER Cabinet","POWER ISSUE",
AQ296="Sharing","POWER ISSUE",
AQ296="Sites strategiques &amp; DataCenter","POWER ISSUE",
AQ296="Exclu","Exclu",
AQ296="SAT","TX ISSUE",
AQ296="SPARE-ISSUE","SPARE-ISSUE",
AQ296="Fiber CAmtel","TX ISSUE",
AQ296="Fiber AOF","TX ISSUE",
AQ296="Projet OCM (HUAWEI)","TRAVAUX-HUAWEI",
AQ296="Projet OCM (NOKIA)","TRAVAUX -NOKIA",
AQ296="ACCESS-ISSUE","ACCESS-ISSUE",
AQ296="Projet OCM (ZTE, NOKIA, autres projets)","TRAVAUX OCM",
AQ296="No root CAuse","No root cause",
AQ296="ODU HS","TX ISSUE",
AQ296="IP &amp; VLAN","TX ISSUE",
AQ296="Warehouse HUAWEI","SPARE-ISSUE",
AQ296="SPARE-HS","SPARE-ISSUE",
AQ296="Power Telco","RAN ISSUE",AQ296="no impacts","no impacts"
),"")</f>
        <v>No root cause</v>
      </c>
      <c r="AQ296" s="67" t="s">
        <v>5344</v>
      </c>
      <c r="AR296" s="48" t="str" cm="1">
        <f t="array" ref="AR296">IFERROR(_xlfn.IFS(
AQ296="MPR ISSUE","ACTIVE",
AQ296="BSS Hardware Issue","ACTIVE",
AQ296="Sites strategiques, MLL, Pylone, etc.","PASSIVE",
AQ296="AKTIVCO DEFAUT GE &amp; POWER Cabinet","PASSIVE",
AQ296="AKTIVCO Coupure ENEO &amp; Baisse de tension","PASSIVE",
AQ296="Coupure ENEO &amp; Baisse de tension","PASSIVE",
AQ296="Defaut GE &amp; POWER Cabinet","PASSIVE",
AQ296="Sharing","PASSIVE",
AQ296="Sites strategiques &amp; DataCenter","PASSIVE",
AQ296="Exclu","Exclu",
AQ296="SAT","ACTIVE",
AQ296="SPARE-ISSUE","SPARE-ISSUE",
AQ296="Fiber CAmtel","ACTIVE",
AQ296="Fiber AOF","ACTIVE",
AQ296="Projet OCM (HUAWEI)","PLANNED WORKS",
AQ296="Projet OCM (NOKIA)","PLANNED WORKS",
AQ296="ACCESS-ISSUE","ACCESS-ISSUE",
AQ296="Projet OCM (ZTE, NOKIA, autres projets)","PLANNED WORKS",
AQ296="No root CAuse","No root cause",
AQ296="ODU HS","ACTIVE",
AQ296="IP &amp; VLAN","ACTIVE",
AQ296="Warehouse HUAWEI","SPARE-ISSUE",
AQ296="SPARE-HS","SPARE-ISSUE",
AQ296="Power Telco","ACTIVE", AQ296="no impacts","no impacts"
),"")</f>
        <v>No root cause</v>
      </c>
      <c r="AS296" s="92" t="s">
        <v>5822</v>
      </c>
      <c r="AT296" s="98" t="s">
        <v>1647</v>
      </c>
      <c r="AV296" s="17" t="s">
        <v>5537</v>
      </c>
      <c r="AW296" s="7" t="s">
        <v>5537</v>
      </c>
      <c r="AX296" s="6" t="s">
        <v>5537</v>
      </c>
      <c r="AY296" s="7"/>
      <c r="AZ296" s="3" t="s">
        <v>5537</v>
      </c>
      <c r="BA296" s="18" t="s">
        <v>5537</v>
      </c>
      <c r="BB296" s="18" t="s">
        <v>5537</v>
      </c>
      <c r="BC296" s="18" t="s">
        <v>5537</v>
      </c>
      <c r="BD296" s="18" t="s">
        <v>5537</v>
      </c>
      <c r="BE296" s="18" t="s">
        <v>5537</v>
      </c>
      <c r="BF296" s="18" t="s">
        <v>5537</v>
      </c>
      <c r="BG296" s="18" t="s">
        <v>5537</v>
      </c>
      <c r="BH296" s="18" t="s">
        <v>5537</v>
      </c>
      <c r="BI296" s="18" t="s">
        <v>5537</v>
      </c>
      <c r="BJ296" s="18" t="s">
        <v>5537</v>
      </c>
      <c r="BK296" s="18" t="s">
        <v>5537</v>
      </c>
      <c r="BL296" s="9" t="s">
        <v>5822</v>
      </c>
      <c r="BM296" s="14" t="s">
        <v>5537</v>
      </c>
      <c r="BN296" s="14" t="s">
        <v>5537</v>
      </c>
      <c r="BO296" s="14" t="str">
        <f>_xlfn.XLOOKUP(B296,'[4]cell downs 18042026 17h'!$B:$B,'[4]cell downs 18042026 17h'!$B:$B,"")</f>
        <v/>
      </c>
      <c r="BP296" s="14" t="str">
        <f>_xlfn.XLOOKUP(B296,'[5]Cells Huawei 19042026 15h'!$B:$B,'[5]Cells Huawei 19042026 15h'!$B:$B,"")</f>
        <v/>
      </c>
      <c r="BQ296" s="9" t="str">
        <f>_xlfn.XLOOKUP(B296,'[6]cells down 19042026 9H40'!$B:$B,'[6]cells down 19042026 9H40'!$B:$B,"")</f>
        <v/>
      </c>
      <c r="BR296" s="9" t="s">
        <v>1647</v>
      </c>
      <c r="BS296" s="9" t="s">
        <v>12</v>
      </c>
      <c r="BT296" s="108"/>
    </row>
    <row r="297" spans="1:72" s="9" customFormat="1" x14ac:dyDescent="0.35">
      <c r="A297" s="1" t="s">
        <v>4834</v>
      </c>
      <c r="B297" s="8" t="s">
        <v>4835</v>
      </c>
      <c r="C297" s="3" t="str">
        <f>_xlfn.XLOOKUP(B297,'[1]daily break down'!$D:$D,'[1]daily break down'!$E:$E,"")</f>
        <v>Douala</v>
      </c>
      <c r="D297" s="1" t="s">
        <v>11</v>
      </c>
      <c r="E297" s="1" t="s">
        <v>12</v>
      </c>
      <c r="F297" s="3" t="s">
        <v>31</v>
      </c>
      <c r="G297" s="1" t="s">
        <v>32</v>
      </c>
      <c r="H297" s="34" t="str">
        <f>_xlfn.XLOOKUP(B297,[2]CALCULATION!$B:$B,[2]CALCULATION!$H:$H,"")</f>
        <v>ZTE</v>
      </c>
      <c r="I297" s="28">
        <v>0</v>
      </c>
      <c r="J297" s="28">
        <v>0</v>
      </c>
      <c r="K297" s="28">
        <v>0</v>
      </c>
      <c r="L297" s="28">
        <v>0</v>
      </c>
      <c r="M297" s="28">
        <v>0</v>
      </c>
      <c r="N297" s="28">
        <v>0</v>
      </c>
      <c r="O297" s="28">
        <v>0</v>
      </c>
      <c r="P297" s="28">
        <v>0</v>
      </c>
      <c r="Q297" s="28">
        <v>0</v>
      </c>
      <c r="R297" s="28">
        <v>0</v>
      </c>
      <c r="S297" s="93">
        <v>0</v>
      </c>
      <c r="T297" s="93">
        <f>_xlfn.XLOOKUP(B297,'[3]Nur des jours'!$B:$B,'[3]Nur des jours'!$U:$U,"")</f>
        <v>0</v>
      </c>
      <c r="U297" s="93">
        <v>0</v>
      </c>
      <c r="V297" s="93">
        <v>0</v>
      </c>
      <c r="W297" s="93">
        <v>0</v>
      </c>
      <c r="X297" s="93">
        <v>0</v>
      </c>
      <c r="Y297" s="93">
        <v>0</v>
      </c>
      <c r="Z297" s="93">
        <v>0</v>
      </c>
      <c r="AA297" s="93">
        <v>0</v>
      </c>
      <c r="AB297" s="93">
        <v>0</v>
      </c>
      <c r="AC297" s="93"/>
      <c r="AD297" s="93">
        <v>0</v>
      </c>
      <c r="AE297" s="93">
        <v>0</v>
      </c>
      <c r="AF297" s="93">
        <v>0</v>
      </c>
      <c r="AG297" s="93"/>
      <c r="AH297" s="93">
        <v>0.4501038714961198</v>
      </c>
      <c r="AI297" s="93">
        <v>0.36969093837551809</v>
      </c>
      <c r="AJ297" s="93">
        <v>0.31216955503194321</v>
      </c>
      <c r="AK297" s="93">
        <v>0.56091953456914057</v>
      </c>
      <c r="AL297" s="93">
        <v>0.4501038714961198</v>
      </c>
      <c r="AM297" s="49" t="s">
        <v>5559</v>
      </c>
      <c r="AN297" s="49"/>
      <c r="AO297" s="48" t="str" cm="1">
        <f t="array" ref="AO297">IFERROR(_xlfn.IFS(
AQ297="MPR ISSUE","PDH",
AQ297="BSS Hardware Issue","BSS",
AQ297="Sites strategiques, MLL, Pylone, etc.","ENVTECH",
AQ297="AKTIVCO DEFAUT GE &amp; POWER Cabinet","AKTIVCO",
AQ297="AKTIVCO Coupure ENEO &amp; Baisse de tension","AKTIVCO GRID ONLY",
AQ297="Coupure ENEO &amp; Baisse de tension","IHS GRID ONLY",
AQ297="Defaut GE &amp; POWER Cabinet","IHS",
AQ297="Sharing","Partners",
AQ297="Sites strategiques &amp; DataCenter","SST &amp; DC",
AQ297="Exclu","Exclu",
AQ297="SAT","SAT",
AQ297="SPARE-ISSUE","SPARE-ISSUE",
AQ297="Fiber CAmtel","TRANS_FO_CAMTEL",
AQ297="Fiber AOF","Fiber AOF",
AQ297="Projet OCM (HUAWEI)","TRAVAUX-HUAWEI",
AQ297="Projet OCM (NOKIA)","TRAVAUX-NOKIA",
AQ297="ACCESS-ISSUE","ACCESS-ISSUE",
AQ297="Projet OCM (ZTE, NOKIA, autres projets)","TRAVAUX OCM",
AQ297="No root CAuse","No root cause",
AQ297="ODU HS","PDH",
AQ297="IP &amp; VLAN","PDH",
AQ297="Warehouse HUAWEI","SPARE-ISSUE",
AQ297="SPARE-HS","SPARE-ISSUE",
AQ297="Power Telco","BSS",AQ297="no impacts","no impacts"
),"")</f>
        <v>No root cause</v>
      </c>
      <c r="AP297" s="48" t="str" cm="1">
        <f t="array" ref="AP297">IFERROR(_xlfn.IFS(
AQ297="MPR ISSUE","TX ISSUE",
AQ297="BSS Hardware Issue","RAN ISSUE",
AQ297="Sites strategiques, MLL, Pylone, etc.","ENVTECH",
AQ297="AKTIVCO DEFAUT GE &amp; POWER Cabinet","POWER ISSUE",
AQ297="AKTIVCO Coupure ENEO &amp; Baisse de tension","POWER ISSUE",
AQ297="Coupure ENEO &amp; Baisse de tension","POWER ISSUE",
AQ297="Defaut GE &amp; POWER Cabinet","POWER ISSUE",
AQ297="Sharing","POWER ISSUE",
AQ297="Sites strategiques &amp; DataCenter","POWER ISSUE",
AQ297="Exclu","Exclu",
AQ297="SAT","TX ISSUE",
AQ297="SPARE-ISSUE","SPARE-ISSUE",
AQ297="Fiber CAmtel","TX ISSUE",
AQ297="Fiber AOF","TX ISSUE",
AQ297="Projet OCM (HUAWEI)","TRAVAUX-HUAWEI",
AQ297="Projet OCM (NOKIA)","TRAVAUX -NOKIA",
AQ297="ACCESS-ISSUE","ACCESS-ISSUE",
AQ297="Projet OCM (ZTE, NOKIA, autres projets)","TRAVAUX OCM",
AQ297="No root CAuse","No root cause",
AQ297="ODU HS","TX ISSUE",
AQ297="IP &amp; VLAN","TX ISSUE",
AQ297="Warehouse HUAWEI","SPARE-ISSUE",
AQ297="SPARE-HS","SPARE-ISSUE",
AQ297="Power Telco","RAN ISSUE",AQ297="no impacts","no impacts"
),"")</f>
        <v>No root cause</v>
      </c>
      <c r="AQ297" s="126" t="s">
        <v>5344</v>
      </c>
      <c r="AR297" s="48" t="str" cm="1">
        <f t="array" ref="AR297">IFERROR(_xlfn.IFS(
AQ297="MPR ISSUE","ACTIVE",
AQ297="BSS Hardware Issue","ACTIVE",
AQ297="Sites strategiques, MLL, Pylone, etc.","PASSIVE",
AQ297="AKTIVCO DEFAUT GE &amp; POWER Cabinet","PASSIVE",
AQ297="AKTIVCO Coupure ENEO &amp; Baisse de tension","PASSIVE",
AQ297="Coupure ENEO &amp; Baisse de tension","PASSIVE",
AQ297="Defaut GE &amp; POWER Cabinet","PASSIVE",
AQ297="Sharing","PASSIVE",
AQ297="Sites strategiques &amp; DataCenter","PASSIVE",
AQ297="Exclu","Exclu",
AQ297="SAT","ACTIVE",
AQ297="SPARE-ISSUE","SPARE-ISSUE",
AQ297="Fiber CAmtel","ACTIVE",
AQ297="Fiber AOF","ACTIVE",
AQ297="Projet OCM (HUAWEI)","PLANNED WORKS",
AQ297="Projet OCM (NOKIA)","PLANNED WORKS",
AQ297="ACCESS-ISSUE","ACCESS-ISSUE",
AQ297="Projet OCM (ZTE, NOKIA, autres projets)","PLANNED WORKS",
AQ297="No root CAuse","No root cause",
AQ297="ODU HS","ACTIVE",
AQ297="IP &amp; VLAN","ACTIVE",
AQ297="Warehouse HUAWEI","SPARE-ISSUE",
AQ297="SPARE-HS","SPARE-ISSUE",
AQ297="Power Telco","ACTIVE", AQ297="no impacts","no impacts"
),"")</f>
        <v>No root cause</v>
      </c>
      <c r="AS297" s="92" t="s">
        <v>5537</v>
      </c>
      <c r="AT297" s="98" t="s">
        <v>4835</v>
      </c>
      <c r="AV297" s="17" t="s">
        <v>5537</v>
      </c>
      <c r="AW297" s="7" t="s">
        <v>5537</v>
      </c>
      <c r="AX297" s="6" t="s">
        <v>5537</v>
      </c>
      <c r="AY297" s="7"/>
      <c r="AZ297" s="3" t="s">
        <v>5537</v>
      </c>
      <c r="BA297" s="18" t="s">
        <v>5537</v>
      </c>
      <c r="BB297" s="18" t="s">
        <v>5537</v>
      </c>
      <c r="BC297" s="18" t="s">
        <v>5537</v>
      </c>
      <c r="BD297" s="18" t="s">
        <v>5537</v>
      </c>
      <c r="BE297" s="18" t="s">
        <v>5537</v>
      </c>
      <c r="BF297" s="18" t="s">
        <v>5537</v>
      </c>
      <c r="BG297" s="18" t="s">
        <v>5537</v>
      </c>
      <c r="BH297" s="18" t="s">
        <v>5537</v>
      </c>
      <c r="BI297" s="18" t="s">
        <v>5537</v>
      </c>
      <c r="BJ297" s="18" t="s">
        <v>5537</v>
      </c>
      <c r="BK297" s="18" t="s">
        <v>5537</v>
      </c>
      <c r="BL297" s="9" t="s">
        <v>5537</v>
      </c>
      <c r="BM297" s="14" t="s">
        <v>5537</v>
      </c>
      <c r="BN297" s="14" t="s">
        <v>5537</v>
      </c>
      <c r="BO297" s="14" t="str">
        <f>_xlfn.XLOOKUP(B297,'[4]cell downs 18042026 17h'!$B:$B,'[4]cell downs 18042026 17h'!$B:$B,"")</f>
        <v/>
      </c>
      <c r="BP297" s="14" t="str">
        <f>_xlfn.XLOOKUP(B297,'[5]Cells Huawei 19042026 15h'!$B:$B,'[5]Cells Huawei 19042026 15h'!$B:$B,"")</f>
        <v/>
      </c>
      <c r="BQ297" s="9" t="str">
        <f>_xlfn.XLOOKUP(B297,'[6]cells down 19042026 9H40'!$B:$B,'[6]cells down 19042026 9H40'!$B:$B,"")</f>
        <v/>
      </c>
      <c r="BR297" s="9" t="s">
        <v>4835</v>
      </c>
      <c r="BS297" s="9" t="s">
        <v>5537</v>
      </c>
      <c r="BT297" s="108"/>
    </row>
    <row r="298" spans="1:72" s="9" customFormat="1" x14ac:dyDescent="0.35">
      <c r="A298" s="1" t="s">
        <v>1538</v>
      </c>
      <c r="B298" s="8" t="s">
        <v>1539</v>
      </c>
      <c r="C298" s="3" t="str">
        <f>_xlfn.XLOOKUP(B298,'[1]daily break down'!$D:$D,'[1]daily break down'!$E:$E,"")</f>
        <v>CENTRE</v>
      </c>
      <c r="D298" s="1" t="s">
        <v>11</v>
      </c>
      <c r="E298" s="1" t="str">
        <f>BS298</f>
        <v/>
      </c>
      <c r="F298" s="3" t="s">
        <v>69</v>
      </c>
      <c r="G298" s="1" t="s">
        <v>1344</v>
      </c>
      <c r="H298" s="33" t="str">
        <f>_xlfn.XLOOKUP(B298,[2]CALCULATION!$B:$B,[2]CALCULATION!$H:$H,"")</f>
        <v>NOKIA</v>
      </c>
      <c r="I298" s="28">
        <v>0.53786853543581203</v>
      </c>
      <c r="J298" s="28">
        <v>0.35932202473778641</v>
      </c>
      <c r="K298" s="28">
        <v>0.50085528199811957</v>
      </c>
      <c r="L298" s="28">
        <v>0.45438734584368773</v>
      </c>
      <c r="M298" s="28">
        <v>0.41285150169515977</v>
      </c>
      <c r="N298" s="28">
        <v>0.56976068280336345</v>
      </c>
      <c r="O298" s="28">
        <v>0.53311246946866586</v>
      </c>
      <c r="P298" s="28">
        <v>0.54589966595208139</v>
      </c>
      <c r="Q298" s="28">
        <v>1.0163161187875764</v>
      </c>
      <c r="R298" s="28">
        <v>0.57549598390593926</v>
      </c>
      <c r="S298" s="93">
        <v>0.5618070105196028</v>
      </c>
      <c r="T298" s="93">
        <f>_xlfn.XLOOKUP(B298,'[3]Nur des jours'!$B:$B,'[3]Nur des jours'!$U:$U,"")</f>
        <v>0.51504139164975904</v>
      </c>
      <c r="U298" s="93">
        <v>0.46115067261559306</v>
      </c>
      <c r="V298" s="93">
        <v>0.45292181387026903</v>
      </c>
      <c r="W298" s="93">
        <v>0.51504139164975904</v>
      </c>
      <c r="X298" s="93">
        <v>0.50633787343086978</v>
      </c>
      <c r="Y298" s="93">
        <v>0.47198751259156529</v>
      </c>
      <c r="Z298" s="93">
        <v>0.69258959629943528</v>
      </c>
      <c r="AA298" s="93">
        <v>0.50755065875645289</v>
      </c>
      <c r="AB298" s="93">
        <v>0.46214725473783502</v>
      </c>
      <c r="AC298" s="93">
        <f>_xlfn.XLOOKUP(B298,'[3]Nur des jours'!$B:$B,'[3]Nur des jours'!$N:$N,"")</f>
        <v>0.26476173762174221</v>
      </c>
      <c r="AD298" s="93">
        <v>0.26476173762174221</v>
      </c>
      <c r="AE298" s="93">
        <v>0.55857681782252266</v>
      </c>
      <c r="AF298" s="93">
        <v>0.46870585818116428</v>
      </c>
      <c r="AG298" s="93"/>
      <c r="AH298" s="93">
        <v>0.43726261510759545</v>
      </c>
      <c r="AI298" s="93">
        <v>3.0620651135650596</v>
      </c>
      <c r="AJ298" s="93">
        <v>0</v>
      </c>
      <c r="AK298" s="93">
        <v>0</v>
      </c>
      <c r="AL298" s="93">
        <v>0.43726261510759545</v>
      </c>
      <c r="AM298" s="49" t="s">
        <v>5559</v>
      </c>
      <c r="AN298" s="49"/>
      <c r="AO298" s="48" t="str" cm="1">
        <f t="array" ref="AO298">IFERROR(_xlfn.IFS(
AQ298="MPR ISSUE","PDH",
AQ298="BSS Hardware Issue","BSS",
AQ298="Sites strategiques, MLL, Pylone, etc.","ENVTECH",
AQ298="AKTIVCO DEFAUT GE &amp; POWER Cabinet","AKTIVCO",
AQ298="AKTIVCO Coupure ENEO &amp; Baisse de tension","AKTIVCO GRID ONLY",
AQ298="Coupure ENEO &amp; Baisse de tension","IHS GRID ONLY",
AQ298="Defaut GE &amp; POWER Cabinet","IHS",
AQ298="Sharing","Partners",
AQ298="Sites strategiques &amp; DataCenter","SST &amp; DC",
AQ298="Exclu","Exclu",
AQ298="SAT","SAT",
AQ298="SPARE-ISSUE","SPARE-ISSUE",
AQ298="Fiber CAmtel","TRANS_FO_CAMTEL",
AQ298="Fiber AOF","Fiber AOF",
AQ298="Projet OCM (HUAWEI)","TRAVAUX-HUAWEI",
AQ298="Projet OCM (NOKIA)","TRAVAUX-NOKIA",
AQ298="ACCESS-ISSUE","ACCESS-ISSUE",
AQ298="Projet OCM (ZTE, NOKIA, autres projets)","TRAVAUX OCM",
AQ298="No root CAuse","No root cause",
AQ298="ODU HS","PDH",
AQ298="IP &amp; VLAN","PDH",
AQ298="Warehouse HUAWEI","SPARE-ISSUE",
AQ298="SPARE-HS","SPARE-ISSUE",
AQ298="Power Telco","BSS",AQ298="no impacts","no impacts"
),"")</f>
        <v>No root cause</v>
      </c>
      <c r="AP298" s="48" t="str" cm="1">
        <f t="array" ref="AP298">IFERROR(_xlfn.IFS(
AQ298="MPR ISSUE","TX ISSUE",
AQ298="BSS Hardware Issue","RAN ISSUE",
AQ298="Sites strategiques, MLL, Pylone, etc.","ENVTECH",
AQ298="AKTIVCO DEFAUT GE &amp; POWER Cabinet","POWER ISSUE",
AQ298="AKTIVCO Coupure ENEO &amp; Baisse de tension","POWER ISSUE",
AQ298="Coupure ENEO &amp; Baisse de tension","POWER ISSUE",
AQ298="Defaut GE &amp; POWER Cabinet","POWER ISSUE",
AQ298="Sharing","POWER ISSUE",
AQ298="Sites strategiques &amp; DataCenter","POWER ISSUE",
AQ298="Exclu","Exclu",
AQ298="SAT","TX ISSUE",
AQ298="SPARE-ISSUE","SPARE-ISSUE",
AQ298="Fiber CAmtel","TX ISSUE",
AQ298="Fiber AOF","TX ISSUE",
AQ298="Projet OCM (HUAWEI)","TRAVAUX-HUAWEI",
AQ298="Projet OCM (NOKIA)","TRAVAUX -NOKIA",
AQ298="ACCESS-ISSUE","ACCESS-ISSUE",
AQ298="Projet OCM (ZTE, NOKIA, autres projets)","TRAVAUX OCM",
AQ298="No root CAuse","No root cause",
AQ298="ODU HS","TX ISSUE",
AQ298="IP &amp; VLAN","TX ISSUE",
AQ298="Warehouse HUAWEI","SPARE-ISSUE",
AQ298="SPARE-HS","SPARE-ISSUE",
AQ298="Power Telco","RAN ISSUE",AQ298="no impacts","no impacts"
),"")</f>
        <v>No root cause</v>
      </c>
      <c r="AQ298" s="126" t="s">
        <v>5344</v>
      </c>
      <c r="AR298" s="48" t="str" cm="1">
        <f t="array" ref="AR298">IFERROR(_xlfn.IFS(
AQ298="MPR ISSUE","ACTIVE",
AQ298="BSS Hardware Issue","ACTIVE",
AQ298="Sites strategiques, MLL, Pylone, etc.","PASSIVE",
AQ298="AKTIVCO DEFAUT GE &amp; POWER Cabinet","PASSIVE",
AQ298="AKTIVCO Coupure ENEO &amp; Baisse de tension","PASSIVE",
AQ298="Coupure ENEO &amp; Baisse de tension","PASSIVE",
AQ298="Defaut GE &amp; POWER Cabinet","PASSIVE",
AQ298="Sharing","PASSIVE",
AQ298="Sites strategiques &amp; DataCenter","PASSIVE",
AQ298="Exclu","Exclu",
AQ298="SAT","ACTIVE",
AQ298="SPARE-ISSUE","SPARE-ISSUE",
AQ298="Fiber CAmtel","ACTIVE",
AQ298="Fiber AOF","ACTIVE",
AQ298="Projet OCM (HUAWEI)","PLANNED WORKS",
AQ298="Projet OCM (NOKIA)","PLANNED WORKS",
AQ298="ACCESS-ISSUE","ACCESS-ISSUE",
AQ298="Projet OCM (ZTE, NOKIA, autres projets)","PLANNED WORKS",
AQ298="No root CAuse","No root cause",
AQ298="ODU HS","ACTIVE",
AQ298="IP &amp; VLAN","ACTIVE",
AQ298="Warehouse HUAWEI","SPARE-ISSUE",
AQ298="SPARE-HS","SPARE-ISSUE",
AQ298="Power Telco","ACTIVE", AQ298="no impacts","no impacts"
),"")</f>
        <v>No root cause</v>
      </c>
      <c r="AS298" s="92" t="s">
        <v>5537</v>
      </c>
      <c r="AT298" s="98" t="s">
        <v>1539</v>
      </c>
      <c r="AV298" s="17" t="s">
        <v>5537</v>
      </c>
      <c r="AW298" s="7" t="s">
        <v>5537</v>
      </c>
      <c r="AX298" s="6" t="s">
        <v>5537</v>
      </c>
      <c r="AY298" s="7"/>
      <c r="AZ298" s="3" t="s">
        <v>5537</v>
      </c>
      <c r="BA298" s="18" t="s">
        <v>5537</v>
      </c>
      <c r="BB298" s="18" t="s">
        <v>5537</v>
      </c>
      <c r="BC298" s="18" t="s">
        <v>5537</v>
      </c>
      <c r="BD298" s="18" t="s">
        <v>5537</v>
      </c>
      <c r="BE298" s="18" t="s">
        <v>5537</v>
      </c>
      <c r="BF298" s="18" t="s">
        <v>5537</v>
      </c>
      <c r="BG298" s="18" t="s">
        <v>5537</v>
      </c>
      <c r="BH298" s="18" t="s">
        <v>5537</v>
      </c>
      <c r="BI298" s="18" t="s">
        <v>5537</v>
      </c>
      <c r="BJ298" s="18" t="s">
        <v>5537</v>
      </c>
      <c r="BK298" s="18" t="s">
        <v>5537</v>
      </c>
      <c r="BL298" s="9" t="s">
        <v>5537</v>
      </c>
      <c r="BM298" s="14" t="s">
        <v>5537</v>
      </c>
      <c r="BN298" s="14" t="s">
        <v>5537</v>
      </c>
      <c r="BO298" s="14" t="str">
        <f>_xlfn.XLOOKUP(B298,'[4]cell downs 18042026 17h'!$B:$B,'[4]cell downs 18042026 17h'!$B:$B,"")</f>
        <v/>
      </c>
      <c r="BP298" s="14" t="str">
        <f>_xlfn.XLOOKUP(B298,'[5]Cells Huawei 19042026 15h'!$B:$B,'[5]Cells Huawei 19042026 15h'!$B:$B,"")</f>
        <v/>
      </c>
      <c r="BQ298" s="9" t="str">
        <f>_xlfn.XLOOKUP(B298,'[6]cells down 19042026 9H40'!$B:$B,'[6]cells down 19042026 9H40'!$B:$B,"")</f>
        <v/>
      </c>
      <c r="BR298" s="9" t="s">
        <v>1539</v>
      </c>
      <c r="BS298" s="9" t="s">
        <v>5537</v>
      </c>
      <c r="BT298" s="108"/>
    </row>
    <row r="299" spans="1:72" s="9" customFormat="1" x14ac:dyDescent="0.35">
      <c r="A299" s="19" t="s">
        <v>5410</v>
      </c>
      <c r="B299" s="26" t="s">
        <v>5411</v>
      </c>
      <c r="C299" s="3" t="str">
        <f>_xlfn.XLOOKUP(B299,'[1]daily break down'!$D:$D,'[1]daily break down'!$E:$E,"")</f>
        <v>CENTRE</v>
      </c>
      <c r="D299" s="19" t="s">
        <v>357</v>
      </c>
      <c r="E299" s="19" t="s">
        <v>987</v>
      </c>
      <c r="F299" s="19" t="s">
        <v>69</v>
      </c>
      <c r="G299" s="19" t="s">
        <v>70</v>
      </c>
      <c r="H299" s="34" t="str">
        <f>_xlfn.XLOOKUP(B299,[2]CALCULATION!$B:$B,[2]CALCULATION!$H:$H,"")</f>
        <v>ZTE</v>
      </c>
      <c r="I299" s="28">
        <v>0</v>
      </c>
      <c r="J299" s="28">
        <v>0</v>
      </c>
      <c r="K299" s="28">
        <v>0</v>
      </c>
      <c r="L299" s="28">
        <v>0</v>
      </c>
      <c r="M299" s="28">
        <v>0</v>
      </c>
      <c r="N299" s="28">
        <v>0</v>
      </c>
      <c r="O299" s="28">
        <v>0</v>
      </c>
      <c r="P299" s="28">
        <v>0</v>
      </c>
      <c r="Q299" s="28">
        <v>0</v>
      </c>
      <c r="R299" s="28">
        <v>6.0974030699163633</v>
      </c>
      <c r="S299" s="93">
        <v>0</v>
      </c>
      <c r="T299" s="93">
        <f>_xlfn.XLOOKUP(B299,'[3]Nur des jours'!$B:$B,'[3]Nur des jours'!$U:$U,"")</f>
        <v>0</v>
      </c>
      <c r="U299" s="93">
        <v>0</v>
      </c>
      <c r="V299" s="93">
        <v>0</v>
      </c>
      <c r="W299" s="93">
        <v>0</v>
      </c>
      <c r="X299" s="93">
        <v>0</v>
      </c>
      <c r="Y299" s="93">
        <v>0</v>
      </c>
      <c r="Z299" s="93">
        <v>0</v>
      </c>
      <c r="AA299" s="93">
        <v>0</v>
      </c>
      <c r="AB299" s="93">
        <v>0</v>
      </c>
      <c r="AC299" s="93">
        <f>_xlfn.XLOOKUP(B299,'[3]Nur des jours'!$B:$B,'[3]Nur des jours'!$N:$N,"")</f>
        <v>0</v>
      </c>
      <c r="AD299" s="93">
        <v>0</v>
      </c>
      <c r="AE299" s="93">
        <v>0</v>
      </c>
      <c r="AF299" s="93">
        <v>0</v>
      </c>
      <c r="AG299" s="93"/>
      <c r="AH299" s="93">
        <v>0.43649570673994792</v>
      </c>
      <c r="AI299" s="93">
        <v>0.24054890111866481</v>
      </c>
      <c r="AJ299" s="93">
        <v>0.40652168739013606</v>
      </c>
      <c r="AK299" s="93">
        <v>0.50944804505468788</v>
      </c>
      <c r="AL299" s="93">
        <v>0.43649570673994792</v>
      </c>
      <c r="AM299" s="49" t="s">
        <v>5559</v>
      </c>
      <c r="AN299" s="49"/>
      <c r="AO299" s="48" t="str" cm="1">
        <f t="array" ref="AO299">IFERROR(_xlfn.IFS(
AQ299="MPR ISSUE","PDH",
AQ299="BSS Hardware Issue","BSS",
AQ299="Sites strategiques, MLL, Pylone, etc.","ENVTECH",
AQ299="AKTIVCO DEFAUT GE &amp; POWER Cabinet","AKTIVCO",
AQ299="AKTIVCO Coupure ENEO &amp; Baisse de tension","AKTIVCO GRID ONLY",
AQ299="Coupure ENEO &amp; Baisse de tension","IHS GRID ONLY",
AQ299="Defaut GE &amp; POWER Cabinet","IHS",
AQ299="Sharing","Partners",
AQ299="Sites strategiques &amp; DataCenter","SST &amp; DC",
AQ299="Exclu","Exclu",
AQ299="SAT","SAT",
AQ299="SPARE-ISSUE","SPARE-ISSUE",
AQ299="Fiber CAmtel","TRANS_FO_CAMTEL",
AQ299="Fiber AOF","Fiber AOF",
AQ299="Projet OCM (HUAWEI)","TRAVAUX-HUAWEI",
AQ299="Projet OCM (NOKIA)","TRAVAUX-NOKIA",
AQ299="ACCESS-ISSUE","ACCESS-ISSUE",
AQ299="Projet OCM (ZTE, NOKIA, autres projets)","TRAVAUX OCM",
AQ299="No root CAuse","No root cause",
AQ299="ODU HS","PDH",
AQ299="IP &amp; VLAN","PDH",
AQ299="Warehouse HUAWEI","SPARE-ISSUE",
AQ299="SPARE-HS","SPARE-ISSUE",
AQ299="Power Telco","BSS",AQ299="no impacts","no impacts"
),"")</f>
        <v>No root cause</v>
      </c>
      <c r="AP299" s="48" t="str" cm="1">
        <f t="array" ref="AP299">IFERROR(_xlfn.IFS(
AQ299="MPR ISSUE","TX ISSUE",
AQ299="BSS Hardware Issue","RAN ISSUE",
AQ299="Sites strategiques, MLL, Pylone, etc.","ENVTECH",
AQ299="AKTIVCO DEFAUT GE &amp; POWER Cabinet","POWER ISSUE",
AQ299="AKTIVCO Coupure ENEO &amp; Baisse de tension","POWER ISSUE",
AQ299="Coupure ENEO &amp; Baisse de tension","POWER ISSUE",
AQ299="Defaut GE &amp; POWER Cabinet","POWER ISSUE",
AQ299="Sharing","POWER ISSUE",
AQ299="Sites strategiques &amp; DataCenter","POWER ISSUE",
AQ299="Exclu","Exclu",
AQ299="SAT","TX ISSUE",
AQ299="SPARE-ISSUE","SPARE-ISSUE",
AQ299="Fiber CAmtel","TX ISSUE",
AQ299="Fiber AOF","TX ISSUE",
AQ299="Projet OCM (HUAWEI)","TRAVAUX-HUAWEI",
AQ299="Projet OCM (NOKIA)","TRAVAUX -NOKIA",
AQ299="ACCESS-ISSUE","ACCESS-ISSUE",
AQ299="Projet OCM (ZTE, NOKIA, autres projets)","TRAVAUX OCM",
AQ299="No root CAuse","No root cause",
AQ299="ODU HS","TX ISSUE",
AQ299="IP &amp; VLAN","TX ISSUE",
AQ299="Warehouse HUAWEI","SPARE-ISSUE",
AQ299="SPARE-HS","SPARE-ISSUE",
AQ299="Power Telco","RAN ISSUE",AQ299="no impacts","no impacts"
),"")</f>
        <v>No root cause</v>
      </c>
      <c r="AQ299" s="67" t="s">
        <v>5344</v>
      </c>
      <c r="AR299" s="48" t="str" cm="1">
        <f t="array" ref="AR299">IFERROR(_xlfn.IFS(
AQ299="MPR ISSUE","ACTIVE",
AQ299="BSS Hardware Issue","ACTIVE",
AQ299="Sites strategiques, MLL, Pylone, etc.","PASSIVE",
AQ299="AKTIVCO DEFAUT GE &amp; POWER Cabinet","PASSIVE",
AQ299="AKTIVCO Coupure ENEO &amp; Baisse de tension","PASSIVE",
AQ299="Coupure ENEO &amp; Baisse de tension","PASSIVE",
AQ299="Defaut GE &amp; POWER Cabinet","PASSIVE",
AQ299="Sharing","PASSIVE",
AQ299="Sites strategiques &amp; DataCenter","PASSIVE",
AQ299="Exclu","Exclu",
AQ299="SAT","ACTIVE",
AQ299="SPARE-ISSUE","SPARE-ISSUE",
AQ299="Fiber CAmtel","ACTIVE",
AQ299="Fiber AOF","ACTIVE",
AQ299="Projet OCM (HUAWEI)","PLANNED WORKS",
AQ299="Projet OCM (NOKIA)","PLANNED WORKS",
AQ299="ACCESS-ISSUE","ACCESS-ISSUE",
AQ299="Projet OCM (ZTE, NOKIA, autres projets)","PLANNED WORKS",
AQ299="No root CAuse","No root cause",
AQ299="ODU HS","ACTIVE",
AQ299="IP &amp; VLAN","ACTIVE",
AQ299="Warehouse HUAWEI","SPARE-ISSUE",
AQ299="SPARE-HS","SPARE-ISSUE",
AQ299="Power Telco","ACTIVE", AQ299="no impacts","no impacts"
),"")</f>
        <v>No root cause</v>
      </c>
      <c r="AS299" s="92" t="s">
        <v>5537</v>
      </c>
      <c r="AT299" s="98" t="s">
        <v>5411</v>
      </c>
      <c r="AV299" s="17" t="s">
        <v>5537</v>
      </c>
      <c r="AW299" s="7" t="s">
        <v>5537</v>
      </c>
      <c r="AX299" s="6" t="s">
        <v>5537</v>
      </c>
      <c r="AY299" s="7"/>
      <c r="AZ299" s="3" t="s">
        <v>5537</v>
      </c>
      <c r="BA299" s="18" t="s">
        <v>5537</v>
      </c>
      <c r="BB299" s="18" t="s">
        <v>5537</v>
      </c>
      <c r="BC299" s="18" t="s">
        <v>5537</v>
      </c>
      <c r="BD299" s="18" t="s">
        <v>5537</v>
      </c>
      <c r="BE299" s="18" t="s">
        <v>5537</v>
      </c>
      <c r="BF299" s="18" t="s">
        <v>5537</v>
      </c>
      <c r="BG299" s="18" t="s">
        <v>5537</v>
      </c>
      <c r="BH299" s="18" t="s">
        <v>5537</v>
      </c>
      <c r="BI299" s="18" t="s">
        <v>5537</v>
      </c>
      <c r="BJ299" s="18" t="s">
        <v>5537</v>
      </c>
      <c r="BK299" s="18" t="s">
        <v>5537</v>
      </c>
      <c r="BL299" s="9" t="s">
        <v>5537</v>
      </c>
      <c r="BM299" s="14" t="s">
        <v>5537</v>
      </c>
      <c r="BN299" s="14" t="s">
        <v>5537</v>
      </c>
      <c r="BO299" s="14" t="str">
        <f>_xlfn.XLOOKUP(B299,'[4]cell downs 18042026 17h'!$B:$B,'[4]cell downs 18042026 17h'!$B:$B,"")</f>
        <v/>
      </c>
      <c r="BP299" s="14" t="str">
        <f>_xlfn.XLOOKUP(B299,'[5]Cells Huawei 19042026 15h'!$B:$B,'[5]Cells Huawei 19042026 15h'!$B:$B,"")</f>
        <v/>
      </c>
      <c r="BQ299" s="9" t="str">
        <f>_xlfn.XLOOKUP(B299,'[6]cells down 19042026 9H40'!$B:$B,'[6]cells down 19042026 9H40'!$B:$B,"")</f>
        <v/>
      </c>
      <c r="BR299" s="9" t="s">
        <v>5537</v>
      </c>
      <c r="BS299" s="9" t="s">
        <v>5578</v>
      </c>
      <c r="BT299" s="108"/>
    </row>
    <row r="300" spans="1:72" s="9" customFormat="1" x14ac:dyDescent="0.35">
      <c r="A300" s="1" t="s">
        <v>70</v>
      </c>
      <c r="B300" s="8" t="s">
        <v>4583</v>
      </c>
      <c r="C300" s="3" t="str">
        <f>_xlfn.XLOOKUP(B300,'[1]daily break down'!$D:$D,'[1]daily break down'!$E:$E,"")</f>
        <v>CENTRE</v>
      </c>
      <c r="D300" s="1"/>
      <c r="E300" s="1"/>
      <c r="F300" s="3" t="s">
        <v>69</v>
      </c>
      <c r="G300" s="1" t="s">
        <v>70</v>
      </c>
      <c r="H300" s="34" t="str">
        <f>_xlfn.XLOOKUP(B300,[2]CALCULATION!$B:$B,[2]CALCULATION!$H:$H,"")</f>
        <v>ZTE</v>
      </c>
      <c r="I300" s="28">
        <v>0.260106782180903</v>
      </c>
      <c r="J300" s="28">
        <v>0.64648591884896578</v>
      </c>
      <c r="K300" s="28">
        <v>0.48714732916135189</v>
      </c>
      <c r="L300" s="28">
        <v>0.36981034891120534</v>
      </c>
      <c r="M300" s="28">
        <v>0</v>
      </c>
      <c r="N300" s="28">
        <v>0.34858660571350308</v>
      </c>
      <c r="O300" s="28">
        <v>0.50348426090008624</v>
      </c>
      <c r="P300" s="28">
        <v>0.61607711031780699</v>
      </c>
      <c r="Q300" s="28">
        <v>0.50027394680295501</v>
      </c>
      <c r="R300" s="28">
        <v>0.46002017504059178</v>
      </c>
      <c r="S300" s="93">
        <v>1.8869512859805669E-2</v>
      </c>
      <c r="T300" s="93">
        <f>_xlfn.XLOOKUP(B300,'[3]Nur des jours'!$B:$B,'[3]Nur des jours'!$U:$U,"")</f>
        <v>0</v>
      </c>
      <c r="U300" s="93">
        <v>0</v>
      </c>
      <c r="V300" s="93">
        <v>0</v>
      </c>
      <c r="W300" s="93">
        <v>0</v>
      </c>
      <c r="X300" s="93">
        <v>0.34214814244092262</v>
      </c>
      <c r="Y300" s="93">
        <v>8.9710443936502335E-2</v>
      </c>
      <c r="Z300" s="93">
        <v>9.0352506755927597E-2</v>
      </c>
      <c r="AA300" s="93">
        <v>0.57769602177877011</v>
      </c>
      <c r="AB300" s="93">
        <v>0.39058821515097075</v>
      </c>
      <c r="AC300" s="93">
        <f>_xlfn.XLOOKUP(B300,'[3]Nur des jours'!$B:$B,'[3]Nur des jours'!$N:$N,"")</f>
        <v>3.9201502141635758E-2</v>
      </c>
      <c r="AD300" s="93">
        <v>3.9201502141635758E-2</v>
      </c>
      <c r="AE300" s="93">
        <v>0.16788159220164858</v>
      </c>
      <c r="AF300" s="93">
        <v>3.6294384375901739E-2</v>
      </c>
      <c r="AG300" s="93"/>
      <c r="AH300" s="93">
        <v>0.42679342413528526</v>
      </c>
      <c r="AI300" s="93">
        <v>0.15774312674604032</v>
      </c>
      <c r="AJ300" s="93">
        <v>0.22440507155461956</v>
      </c>
      <c r="AK300" s="93">
        <v>0.63075659874755741</v>
      </c>
      <c r="AL300" s="93">
        <v>0.42679342413528526</v>
      </c>
      <c r="AM300" s="49" t="s">
        <v>5559</v>
      </c>
      <c r="AN300" s="49"/>
      <c r="AO300" s="48" t="str" cm="1">
        <f t="array" ref="AO300">IFERROR(_xlfn.IFS(
AQ300="MPR ISSUE","PDH",
AQ300="BSS Hardware Issue","BSS",
AQ300="Sites strategiques, MLL, Pylone, etc.","ENVTECH",
AQ300="AKTIVCO DEFAUT GE &amp; POWER Cabinet","AKTIVCO",
AQ300="AKTIVCO Coupure ENEO &amp; Baisse de tension","AKTIVCO GRID ONLY",
AQ300="Coupure ENEO &amp; Baisse de tension","IHS GRID ONLY",
AQ300="Defaut GE &amp; POWER Cabinet","IHS",
AQ300="Sharing","Partners",
AQ300="Sites strategiques &amp; DataCenter","SST &amp; DC",
AQ300="Exclu","Exclu",
AQ300="SAT","SAT",
AQ300="SPARE-ISSUE","SPARE-ISSUE",
AQ300="Fiber CAmtel","TRANS_FO_CAMTEL",
AQ300="Fiber AOF","Fiber AOF",
AQ300="Projet OCM (HUAWEI)","TRAVAUX-HUAWEI",
AQ300="Projet OCM (NOKIA)","TRAVAUX-NOKIA",
AQ300="ACCESS-ISSUE","ACCESS-ISSUE",
AQ300="Projet OCM (ZTE, NOKIA, autres projets)","TRAVAUX OCM",
AQ300="No root CAuse","No root cause",
AQ300="ODU HS","PDH",
AQ300="IP &amp; VLAN","PDH",
AQ300="Warehouse HUAWEI","SPARE-ISSUE",
AQ300="SPARE-HS","SPARE-ISSUE",
AQ300="Power Telco","BSS",AQ300="no impacts","no impacts"
),"")</f>
        <v>No root cause</v>
      </c>
      <c r="AP300" s="48" t="str" cm="1">
        <f t="array" ref="AP300">IFERROR(_xlfn.IFS(
AQ300="MPR ISSUE","TX ISSUE",
AQ300="BSS Hardware Issue","RAN ISSUE",
AQ300="Sites strategiques, MLL, Pylone, etc.","ENVTECH",
AQ300="AKTIVCO DEFAUT GE &amp; POWER Cabinet","POWER ISSUE",
AQ300="AKTIVCO Coupure ENEO &amp; Baisse de tension","POWER ISSUE",
AQ300="Coupure ENEO &amp; Baisse de tension","POWER ISSUE",
AQ300="Defaut GE &amp; POWER Cabinet","POWER ISSUE",
AQ300="Sharing","POWER ISSUE",
AQ300="Sites strategiques &amp; DataCenter","POWER ISSUE",
AQ300="Exclu","Exclu",
AQ300="SAT","TX ISSUE",
AQ300="SPARE-ISSUE","SPARE-ISSUE",
AQ300="Fiber CAmtel","TX ISSUE",
AQ300="Fiber AOF","TX ISSUE",
AQ300="Projet OCM (HUAWEI)","TRAVAUX-HUAWEI",
AQ300="Projet OCM (NOKIA)","TRAVAUX -NOKIA",
AQ300="ACCESS-ISSUE","ACCESS-ISSUE",
AQ300="Projet OCM (ZTE, NOKIA, autres projets)","TRAVAUX OCM",
AQ300="No root CAuse","No root cause",
AQ300="ODU HS","TX ISSUE",
AQ300="IP &amp; VLAN","TX ISSUE",
AQ300="Warehouse HUAWEI","SPARE-ISSUE",
AQ300="SPARE-HS","SPARE-ISSUE",
AQ300="Power Telco","RAN ISSUE",AQ300="no impacts","no impacts"
),"")</f>
        <v>No root cause</v>
      </c>
      <c r="AQ300" s="67" t="s">
        <v>5344</v>
      </c>
      <c r="AR300" s="48" t="str" cm="1">
        <f t="array" ref="AR300">IFERROR(_xlfn.IFS(
AQ300="MPR ISSUE","ACTIVE",
AQ300="BSS Hardware Issue","ACTIVE",
AQ300="Sites strategiques, MLL, Pylone, etc.","PASSIVE",
AQ300="AKTIVCO DEFAUT GE &amp; POWER Cabinet","PASSIVE",
AQ300="AKTIVCO Coupure ENEO &amp; Baisse de tension","PASSIVE",
AQ300="Coupure ENEO &amp; Baisse de tension","PASSIVE",
AQ300="Defaut GE &amp; POWER Cabinet","PASSIVE",
AQ300="Sharing","PASSIVE",
AQ300="Sites strategiques &amp; DataCenter","PASSIVE",
AQ300="Exclu","Exclu",
AQ300="SAT","ACTIVE",
AQ300="SPARE-ISSUE","SPARE-ISSUE",
AQ300="Fiber CAmtel","ACTIVE",
AQ300="Fiber AOF","ACTIVE",
AQ300="Projet OCM (HUAWEI)","PLANNED WORKS",
AQ300="Projet OCM (NOKIA)","PLANNED WORKS",
AQ300="ACCESS-ISSUE","ACCESS-ISSUE",
AQ300="Projet OCM (ZTE, NOKIA, autres projets)","PLANNED WORKS",
AQ300="No root CAuse","No root cause",
AQ300="ODU HS","ACTIVE",
AQ300="IP &amp; VLAN","ACTIVE",
AQ300="Warehouse HUAWEI","SPARE-ISSUE",
AQ300="SPARE-HS","SPARE-ISSUE",
AQ300="Power Telco","ACTIVE", AQ300="no impacts","no impacts"
),"")</f>
        <v>No root cause</v>
      </c>
      <c r="AS300" s="92" t="s">
        <v>5537</v>
      </c>
      <c r="AT300" s="98" t="s">
        <v>4583</v>
      </c>
      <c r="AV300" s="17" t="s">
        <v>5537</v>
      </c>
      <c r="AW300" s="7" t="s">
        <v>5537</v>
      </c>
      <c r="AX300" s="6" t="s">
        <v>5537</v>
      </c>
      <c r="AY300" s="7"/>
      <c r="AZ300" s="3" t="s">
        <v>5537</v>
      </c>
      <c r="BA300" s="18" t="s">
        <v>5537</v>
      </c>
      <c r="BB300" s="18" t="s">
        <v>5537</v>
      </c>
      <c r="BC300" s="18" t="s">
        <v>5537</v>
      </c>
      <c r="BD300" s="18" t="s">
        <v>5537</v>
      </c>
      <c r="BE300" s="18" t="s">
        <v>5537</v>
      </c>
      <c r="BF300" s="18" t="s">
        <v>5537</v>
      </c>
      <c r="BG300" s="18" t="s">
        <v>5537</v>
      </c>
      <c r="BH300" s="18" t="s">
        <v>5537</v>
      </c>
      <c r="BI300" s="18" t="s">
        <v>5537</v>
      </c>
      <c r="BJ300" s="18" t="s">
        <v>5537</v>
      </c>
      <c r="BK300" s="18" t="s">
        <v>5537</v>
      </c>
      <c r="BL300" s="9" t="s">
        <v>5537</v>
      </c>
      <c r="BM300" s="14" t="s">
        <v>5537</v>
      </c>
      <c r="BN300" s="14" t="s">
        <v>5537</v>
      </c>
      <c r="BO300" s="14" t="str">
        <f>_xlfn.XLOOKUP(B300,'[4]cell downs 18042026 17h'!$B:$B,'[4]cell downs 18042026 17h'!$B:$B,"")</f>
        <v/>
      </c>
      <c r="BP300" s="14" t="str">
        <f>_xlfn.XLOOKUP(B300,'[5]Cells Huawei 19042026 15h'!$B:$B,'[5]Cells Huawei 19042026 15h'!$B:$B,"")</f>
        <v/>
      </c>
      <c r="BQ300" s="9" t="str">
        <f>_xlfn.XLOOKUP(B300,'[6]cells down 19042026 9H40'!$B:$B,'[6]cells down 19042026 9H40'!$B:$B,"")</f>
        <v/>
      </c>
      <c r="BR300" s="9" t="s">
        <v>5537</v>
      </c>
      <c r="BS300" s="9" t="s">
        <v>154</v>
      </c>
      <c r="BT300" s="108"/>
    </row>
    <row r="301" spans="1:72" s="9" customFormat="1" x14ac:dyDescent="0.35">
      <c r="A301" s="1" t="s">
        <v>1575</v>
      </c>
      <c r="B301" s="8" t="s">
        <v>1576</v>
      </c>
      <c r="C301" s="3" t="str">
        <f>_xlfn.XLOOKUP(B301,'[1]daily break down'!$D:$D,'[1]daily break down'!$E:$E,"")</f>
        <v>CENTRE</v>
      </c>
      <c r="D301" s="1" t="s">
        <v>11</v>
      </c>
      <c r="E301" s="1" t="s">
        <v>318</v>
      </c>
      <c r="F301" s="3" t="s">
        <v>37</v>
      </c>
      <c r="G301" s="1" t="s">
        <v>1577</v>
      </c>
      <c r="H301" s="34" t="str">
        <f>_xlfn.XLOOKUP(B301,[2]CALCULATION!$B:$B,[2]CALCULATION!$H:$H,"")</f>
        <v>ZTE</v>
      </c>
      <c r="I301" s="28">
        <v>0</v>
      </c>
      <c r="J301" s="28">
        <v>0</v>
      </c>
      <c r="K301" s="28">
        <v>0</v>
      </c>
      <c r="L301" s="28">
        <v>0</v>
      </c>
      <c r="M301" s="28">
        <v>0</v>
      </c>
      <c r="N301" s="28">
        <v>0</v>
      </c>
      <c r="O301" s="28">
        <v>0</v>
      </c>
      <c r="P301" s="28">
        <v>1.9373353822271302</v>
      </c>
      <c r="Q301" s="28">
        <v>1.4769228354635553</v>
      </c>
      <c r="R301" s="28">
        <v>4.1027992512120708</v>
      </c>
      <c r="S301" s="93">
        <v>13.868556899607057</v>
      </c>
      <c r="T301" s="93">
        <f>_xlfn.XLOOKUP(B301,'[3]Nur des jours'!$B:$B,'[3]Nur des jours'!$U:$U,"")</f>
        <v>13.868556899607057</v>
      </c>
      <c r="U301" s="93">
        <v>13.868556899607057</v>
      </c>
      <c r="V301" s="93">
        <v>13.868556899607057</v>
      </c>
      <c r="W301" s="93">
        <v>13.868556899607057</v>
      </c>
      <c r="X301" s="93">
        <v>13.868556899607057</v>
      </c>
      <c r="Y301" s="93">
        <v>13.868556899607057</v>
      </c>
      <c r="Z301" s="93">
        <v>24.325744864210844</v>
      </c>
      <c r="AA301" s="93">
        <v>0</v>
      </c>
      <c r="AB301" s="93">
        <v>0</v>
      </c>
      <c r="AC301" s="93">
        <f>_xlfn.XLOOKUP(B301,'[3]Nur des jours'!$B:$B,'[3]Nur des jours'!$N:$N,"")</f>
        <v>0</v>
      </c>
      <c r="AD301" s="93">
        <v>0</v>
      </c>
      <c r="AE301" s="93">
        <v>0</v>
      </c>
      <c r="AF301" s="93">
        <v>6.1515414245049438E-17</v>
      </c>
      <c r="AG301" s="93"/>
      <c r="AH301" s="93">
        <v>0.42369012050805754</v>
      </c>
      <c r="AI301" s="93">
        <v>0.3798074809459292</v>
      </c>
      <c r="AJ301" s="93">
        <v>0.38080860627450258</v>
      </c>
      <c r="AK301" s="93">
        <v>0.46331180628060264</v>
      </c>
      <c r="AL301" s="93">
        <v>0.42369012050805754</v>
      </c>
      <c r="AM301" s="49" t="s">
        <v>5559</v>
      </c>
      <c r="AN301" s="49"/>
      <c r="AO301" s="48" t="str" cm="1">
        <f t="array" ref="AO301">IFERROR(_xlfn.IFS(
AQ301="MPR ISSUE","PDH",
AQ301="BSS Hardware Issue","BSS",
AQ301="Sites strategiques, MLL, Pylone, etc.","ENVTECH",
AQ301="AKTIVCO DEFAUT GE &amp; POWER Cabinet","AKTIVCO",
AQ301="AKTIVCO Coupure ENEO &amp; Baisse de tension","AKTIVCO GRID ONLY",
AQ301="Coupure ENEO &amp; Baisse de tension","IHS GRID ONLY",
AQ301="Defaut GE &amp; POWER Cabinet","IHS",
AQ301="Sharing","Partners",
AQ301="Sites strategiques &amp; DataCenter","SST &amp; DC",
AQ301="Exclu","Exclu",
AQ301="SAT","SAT",
AQ301="SPARE-ISSUE","SPARE-ISSUE",
AQ301="Fiber CAmtel","TRANS_FO_CAMTEL",
AQ301="Fiber AOF","Fiber AOF",
AQ301="Projet OCM (HUAWEI)","TRAVAUX-HUAWEI",
AQ301="Projet OCM (NOKIA)","TRAVAUX-NOKIA",
AQ301="ACCESS-ISSUE","ACCESS-ISSUE",
AQ301="Projet OCM (ZTE, NOKIA, autres projets)","TRAVAUX OCM",
AQ301="No root CAuse","No root cause",
AQ301="ODU HS","PDH",
AQ301="IP &amp; VLAN","PDH",
AQ301="Warehouse HUAWEI","SPARE-ISSUE",
AQ301="SPARE-HS","SPARE-ISSUE",
AQ301="Power Telco","BSS",AQ301="no impacts","no impacts"
),"")</f>
        <v>No root cause</v>
      </c>
      <c r="AP301" s="48" t="str" cm="1">
        <f t="array" ref="AP301">IFERROR(_xlfn.IFS(
AQ301="MPR ISSUE","TX ISSUE",
AQ301="BSS Hardware Issue","RAN ISSUE",
AQ301="Sites strategiques, MLL, Pylone, etc.","ENVTECH",
AQ301="AKTIVCO DEFAUT GE &amp; POWER Cabinet","POWER ISSUE",
AQ301="AKTIVCO Coupure ENEO &amp; Baisse de tension","POWER ISSUE",
AQ301="Coupure ENEO &amp; Baisse de tension","POWER ISSUE",
AQ301="Defaut GE &amp; POWER Cabinet","POWER ISSUE",
AQ301="Sharing","POWER ISSUE",
AQ301="Sites strategiques &amp; DataCenter","POWER ISSUE",
AQ301="Exclu","Exclu",
AQ301="SAT","TX ISSUE",
AQ301="SPARE-ISSUE","SPARE-ISSUE",
AQ301="Fiber CAmtel","TX ISSUE",
AQ301="Fiber AOF","TX ISSUE",
AQ301="Projet OCM (HUAWEI)","TRAVAUX-HUAWEI",
AQ301="Projet OCM (NOKIA)","TRAVAUX -NOKIA",
AQ301="ACCESS-ISSUE","ACCESS-ISSUE",
AQ301="Projet OCM (ZTE, NOKIA, autres projets)","TRAVAUX OCM",
AQ301="No root CAuse","No root cause",
AQ301="ODU HS","TX ISSUE",
AQ301="IP &amp; VLAN","TX ISSUE",
AQ301="Warehouse HUAWEI","SPARE-ISSUE",
AQ301="SPARE-HS","SPARE-ISSUE",
AQ301="Power Telco","RAN ISSUE",AQ301="no impacts","no impacts"
),"")</f>
        <v>No root cause</v>
      </c>
      <c r="AQ301" s="126" t="s">
        <v>5344</v>
      </c>
      <c r="AR301" s="48" t="str" cm="1">
        <f t="array" ref="AR301">IFERROR(_xlfn.IFS(
AQ301="MPR ISSUE","ACTIVE",
AQ301="BSS Hardware Issue","ACTIVE",
AQ301="Sites strategiques, MLL, Pylone, etc.","PASSIVE",
AQ301="AKTIVCO DEFAUT GE &amp; POWER Cabinet","PASSIVE",
AQ301="AKTIVCO Coupure ENEO &amp; Baisse de tension","PASSIVE",
AQ301="Coupure ENEO &amp; Baisse de tension","PASSIVE",
AQ301="Defaut GE &amp; POWER Cabinet","PASSIVE",
AQ301="Sharing","PASSIVE",
AQ301="Sites strategiques &amp; DataCenter","PASSIVE",
AQ301="Exclu","Exclu",
AQ301="SAT","ACTIVE",
AQ301="SPARE-ISSUE","SPARE-ISSUE",
AQ301="Fiber CAmtel","ACTIVE",
AQ301="Fiber AOF","ACTIVE",
AQ301="Projet OCM (HUAWEI)","PLANNED WORKS",
AQ301="Projet OCM (NOKIA)","PLANNED WORKS",
AQ301="ACCESS-ISSUE","ACCESS-ISSUE",
AQ301="Projet OCM (ZTE, NOKIA, autres projets)","PLANNED WORKS",
AQ301="No root CAuse","No root cause",
AQ301="ODU HS","ACTIVE",
AQ301="IP &amp; VLAN","ACTIVE",
AQ301="Warehouse HUAWEI","SPARE-ISSUE",
AQ301="SPARE-HS","SPARE-ISSUE",
AQ301="Power Telco","ACTIVE", AQ301="no impacts","no impacts"
),"")</f>
        <v>No root cause</v>
      </c>
      <c r="AS301" s="92" t="s">
        <v>5537</v>
      </c>
      <c r="AT301" s="98" t="s">
        <v>1576</v>
      </c>
      <c r="AV301" s="17" t="s">
        <v>5537</v>
      </c>
      <c r="AW301" s="7" t="s">
        <v>5537</v>
      </c>
      <c r="AX301" s="6" t="s">
        <v>5537</v>
      </c>
      <c r="AY301" s="7"/>
      <c r="AZ301" s="3" t="s">
        <v>5537</v>
      </c>
      <c r="BA301" s="18" t="s">
        <v>5537</v>
      </c>
      <c r="BB301" s="18" t="s">
        <v>5537</v>
      </c>
      <c r="BC301" s="18" t="s">
        <v>5537</v>
      </c>
      <c r="BD301" s="18" t="s">
        <v>5537</v>
      </c>
      <c r="BE301" s="18" t="s">
        <v>5537</v>
      </c>
      <c r="BF301" s="18" t="s">
        <v>5537</v>
      </c>
      <c r="BG301" s="18" t="s">
        <v>5537</v>
      </c>
      <c r="BH301" s="18" t="s">
        <v>5537</v>
      </c>
      <c r="BI301" s="18" t="s">
        <v>5537</v>
      </c>
      <c r="BJ301" s="18" t="s">
        <v>5537</v>
      </c>
      <c r="BK301" s="18" t="s">
        <v>5537</v>
      </c>
      <c r="BL301" s="9" t="s">
        <v>5537</v>
      </c>
      <c r="BM301" s="14" t="s">
        <v>5537</v>
      </c>
      <c r="BN301" s="14" t="s">
        <v>5537</v>
      </c>
      <c r="BO301" s="14" t="str">
        <f>_xlfn.XLOOKUP(B301,'[4]cell downs 18042026 17h'!$B:$B,'[4]cell downs 18042026 17h'!$B:$B,"")</f>
        <v/>
      </c>
      <c r="BP301" s="14" t="str">
        <f>_xlfn.XLOOKUP(B301,'[5]Cells Huawei 19042026 15h'!$B:$B,'[5]Cells Huawei 19042026 15h'!$B:$B,"")</f>
        <v/>
      </c>
      <c r="BQ301" s="9" t="str">
        <f>_xlfn.XLOOKUP(B301,'[6]cells down 19042026 9H40'!$B:$B,'[6]cells down 19042026 9H40'!$B:$B,"")</f>
        <v/>
      </c>
      <c r="BR301" s="9" t="s">
        <v>5537</v>
      </c>
      <c r="BS301" s="9" t="s">
        <v>5537</v>
      </c>
      <c r="BT301" s="108"/>
    </row>
    <row r="302" spans="1:72" s="9" customFormat="1" x14ac:dyDescent="0.35">
      <c r="A302" s="1" t="s">
        <v>3757</v>
      </c>
      <c r="B302" s="8" t="s">
        <v>3758</v>
      </c>
      <c r="C302" s="3" t="str">
        <f>_xlfn.XLOOKUP(B302,'[1]daily break down'!$D:$D,'[1]daily break down'!$E:$E,"")</f>
        <v>Garoua</v>
      </c>
      <c r="D302" s="1" t="s">
        <v>11</v>
      </c>
      <c r="E302" s="1" t="s">
        <v>12</v>
      </c>
      <c r="F302" s="3" t="s">
        <v>23</v>
      </c>
      <c r="G302" s="1" t="s">
        <v>24</v>
      </c>
      <c r="H302" s="32" t="str">
        <f>_xlfn.XLOOKUP(B302,[2]CALCULATION!$B:$B,[2]CALCULATION!$H:$H,"")</f>
        <v>Huawei</v>
      </c>
      <c r="I302" s="28">
        <v>3.2921592715297932</v>
      </c>
      <c r="J302" s="28">
        <v>1.0058984171011291</v>
      </c>
      <c r="K302" s="28">
        <v>5.4380045543655982</v>
      </c>
      <c r="L302" s="28">
        <v>3.1678487756575442</v>
      </c>
      <c r="M302" s="28">
        <v>0</v>
      </c>
      <c r="N302" s="28">
        <v>0</v>
      </c>
      <c r="O302" s="28">
        <v>0</v>
      </c>
      <c r="P302" s="28">
        <v>1.2829485236835574</v>
      </c>
      <c r="Q302" s="28">
        <v>0</v>
      </c>
      <c r="R302" s="28">
        <v>0.17674562612539343</v>
      </c>
      <c r="S302" s="93">
        <v>0</v>
      </c>
      <c r="T302" s="93">
        <f>_xlfn.XLOOKUP(B302,'[3]Nur des jours'!$B:$B,'[3]Nur des jours'!$U:$U,"")</f>
        <v>0.85599458384341665</v>
      </c>
      <c r="U302" s="93">
        <v>8.4460331932209574</v>
      </c>
      <c r="V302" s="93">
        <v>6.325977433632108</v>
      </c>
      <c r="W302" s="93">
        <v>0.85599458384341665</v>
      </c>
      <c r="X302" s="93">
        <v>8.1510766680078657</v>
      </c>
      <c r="Y302" s="93">
        <v>0</v>
      </c>
      <c r="Z302" s="93">
        <v>0</v>
      </c>
      <c r="AA302" s="93">
        <v>0</v>
      </c>
      <c r="AB302" s="93">
        <v>1.8662804302106253</v>
      </c>
      <c r="AC302" s="93">
        <f>_xlfn.XLOOKUP(B302,'[3]Nur des jours'!$B:$B,'[3]Nur des jours'!$N:$N,"")</f>
        <v>1.0902940076990466</v>
      </c>
      <c r="AD302" s="93">
        <v>1.0902940076990466</v>
      </c>
      <c r="AE302" s="93">
        <v>0</v>
      </c>
      <c r="AF302" s="93">
        <v>0</v>
      </c>
      <c r="AG302" s="93"/>
      <c r="AH302" s="93">
        <v>0.420979188603813</v>
      </c>
      <c r="AI302" s="93">
        <v>0.7362594870688105</v>
      </c>
      <c r="AJ302" s="93">
        <v>0.94081188734865406</v>
      </c>
      <c r="AK302" s="93">
        <v>0</v>
      </c>
      <c r="AL302" s="93">
        <v>0.420979188603813</v>
      </c>
      <c r="AM302" s="49" t="s">
        <v>5559</v>
      </c>
      <c r="AN302" s="49"/>
      <c r="AO302" s="48" t="str" cm="1">
        <f t="array" ref="AO302">IFERROR(_xlfn.IFS(
AQ302="MPR ISSUE","PDH",
AQ302="BSS Hardware Issue","BSS",
AQ302="Sites strategiques, MLL, Pylone, etc.","ENVTECH",
AQ302="AKTIVCO DEFAUT GE &amp; POWER Cabinet","AKTIVCO",
AQ302="AKTIVCO Coupure ENEO &amp; Baisse de tension","AKTIVCO GRID ONLY",
AQ302="Coupure ENEO &amp; Baisse de tension","IHS GRID ONLY",
AQ302="Defaut GE &amp; POWER Cabinet","IHS",
AQ302="Sharing","Partners",
AQ302="Sites strategiques &amp; DataCenter","SST &amp; DC",
AQ302="Exclu","Exclu",
AQ302="SAT","SAT",
AQ302="SPARE-ISSUE","SPARE-ISSUE",
AQ302="Fiber CAmtel","TRANS_FO_CAMTEL",
AQ302="Fiber AOF","Fiber AOF",
AQ302="Projet OCM (HUAWEI)","TRAVAUX-HUAWEI",
AQ302="Projet OCM (NOKIA)","TRAVAUX-NOKIA",
AQ302="ACCESS-ISSUE","ACCESS-ISSUE",
AQ302="Projet OCM (ZTE, NOKIA, autres projets)","TRAVAUX OCM",
AQ302="No root CAuse","No root cause",
AQ302="ODU HS","PDH",
AQ302="IP &amp; VLAN","PDH",
AQ302="Warehouse HUAWEI","SPARE-ISSUE",
AQ302="SPARE-HS","SPARE-ISSUE",
AQ302="Power Telco","BSS",AQ302="no impacts","no impacts"
),"")</f>
        <v>No root cause</v>
      </c>
      <c r="AP302" s="48" t="str" cm="1">
        <f t="array" ref="AP302">IFERROR(_xlfn.IFS(
AQ302="MPR ISSUE","TX ISSUE",
AQ302="BSS Hardware Issue","RAN ISSUE",
AQ302="Sites strategiques, MLL, Pylone, etc.","ENVTECH",
AQ302="AKTIVCO DEFAUT GE &amp; POWER Cabinet","POWER ISSUE",
AQ302="AKTIVCO Coupure ENEO &amp; Baisse de tension","POWER ISSUE",
AQ302="Coupure ENEO &amp; Baisse de tension","POWER ISSUE",
AQ302="Defaut GE &amp; POWER Cabinet","POWER ISSUE",
AQ302="Sharing","POWER ISSUE",
AQ302="Sites strategiques &amp; DataCenter","POWER ISSUE",
AQ302="Exclu","Exclu",
AQ302="SAT","TX ISSUE",
AQ302="SPARE-ISSUE","SPARE-ISSUE",
AQ302="Fiber CAmtel","TX ISSUE",
AQ302="Fiber AOF","TX ISSUE",
AQ302="Projet OCM (HUAWEI)","TRAVAUX-HUAWEI",
AQ302="Projet OCM (NOKIA)","TRAVAUX -NOKIA",
AQ302="ACCESS-ISSUE","ACCESS-ISSUE",
AQ302="Projet OCM (ZTE, NOKIA, autres projets)","TRAVAUX OCM",
AQ302="No root CAuse","No root cause",
AQ302="ODU HS","TX ISSUE",
AQ302="IP &amp; VLAN","TX ISSUE",
AQ302="Warehouse HUAWEI","SPARE-ISSUE",
AQ302="SPARE-HS","SPARE-ISSUE",
AQ302="Power Telco","RAN ISSUE",AQ302="no impacts","no impacts"
),"")</f>
        <v>No root cause</v>
      </c>
      <c r="AQ302" s="126" t="s">
        <v>5344</v>
      </c>
      <c r="AR302" s="48" t="str" cm="1">
        <f t="array" ref="AR302">IFERROR(_xlfn.IFS(
AQ302="MPR ISSUE","ACTIVE",
AQ302="BSS Hardware Issue","ACTIVE",
AQ302="Sites strategiques, MLL, Pylone, etc.","PASSIVE",
AQ302="AKTIVCO DEFAUT GE &amp; POWER Cabinet","PASSIVE",
AQ302="AKTIVCO Coupure ENEO &amp; Baisse de tension","PASSIVE",
AQ302="Coupure ENEO &amp; Baisse de tension","PASSIVE",
AQ302="Defaut GE &amp; POWER Cabinet","PASSIVE",
AQ302="Sharing","PASSIVE",
AQ302="Sites strategiques &amp; DataCenter","PASSIVE",
AQ302="Exclu","Exclu",
AQ302="SAT","ACTIVE",
AQ302="SPARE-ISSUE","SPARE-ISSUE",
AQ302="Fiber CAmtel","ACTIVE",
AQ302="Fiber AOF","ACTIVE",
AQ302="Projet OCM (HUAWEI)","PLANNED WORKS",
AQ302="Projet OCM (NOKIA)","PLANNED WORKS",
AQ302="ACCESS-ISSUE","ACCESS-ISSUE",
AQ302="Projet OCM (ZTE, NOKIA, autres projets)","PLANNED WORKS",
AQ302="No root CAuse","No root cause",
AQ302="ODU HS","ACTIVE",
AQ302="IP &amp; VLAN","ACTIVE",
AQ302="Warehouse HUAWEI","SPARE-ISSUE",
AQ302="SPARE-HS","SPARE-ISSUE",
AQ302="Power Telco","ACTIVE", AQ302="no impacts","no impacts"
),"")</f>
        <v>No root cause</v>
      </c>
      <c r="AS302" s="92" t="s">
        <v>5537</v>
      </c>
      <c r="AT302" s="98" t="s">
        <v>3758</v>
      </c>
      <c r="AV302" s="17" t="s">
        <v>5537</v>
      </c>
      <c r="AW302" s="7" t="s">
        <v>5537</v>
      </c>
      <c r="AX302" s="6" t="s">
        <v>5537</v>
      </c>
      <c r="AY302" s="7"/>
      <c r="AZ302" s="3" t="s">
        <v>5537</v>
      </c>
      <c r="BA302" s="18" t="s">
        <v>5537</v>
      </c>
      <c r="BB302" s="18" t="s">
        <v>5537</v>
      </c>
      <c r="BC302" s="18" t="s">
        <v>5537</v>
      </c>
      <c r="BD302" s="18" t="s">
        <v>5537</v>
      </c>
      <c r="BE302" s="18" t="s">
        <v>5537</v>
      </c>
      <c r="BF302" s="18" t="s">
        <v>5537</v>
      </c>
      <c r="BG302" s="18" t="s">
        <v>5537</v>
      </c>
      <c r="BH302" s="18" t="s">
        <v>5537</v>
      </c>
      <c r="BI302" s="18" t="s">
        <v>5537</v>
      </c>
      <c r="BJ302" s="18" t="s">
        <v>5537</v>
      </c>
      <c r="BK302" s="18" t="s">
        <v>5537</v>
      </c>
      <c r="BL302" s="9" t="s">
        <v>5537</v>
      </c>
      <c r="BM302" s="14" t="s">
        <v>5537</v>
      </c>
      <c r="BN302" s="14" t="s">
        <v>5537</v>
      </c>
      <c r="BO302" s="14" t="str">
        <f>_xlfn.XLOOKUP(B302,'[4]cell downs 18042026 17h'!$B:$B,'[4]cell downs 18042026 17h'!$B:$B,"")</f>
        <v/>
      </c>
      <c r="BP302" s="14" t="str">
        <f>_xlfn.XLOOKUP(B302,'[5]Cells Huawei 19042026 15h'!$B:$B,'[5]Cells Huawei 19042026 15h'!$B:$B,"")</f>
        <v/>
      </c>
      <c r="BQ302" s="9" t="str">
        <f>_xlfn.XLOOKUP(B302,'[6]cells down 19042026 9H40'!$B:$B,'[6]cells down 19042026 9H40'!$B:$B,"")</f>
        <v/>
      </c>
      <c r="BR302" s="9" t="s">
        <v>3758</v>
      </c>
      <c r="BS302" s="9" t="s">
        <v>318</v>
      </c>
      <c r="BT302" s="108"/>
    </row>
    <row r="303" spans="1:72" s="9" customFormat="1" x14ac:dyDescent="0.35">
      <c r="A303" s="1" t="s">
        <v>894</v>
      </c>
      <c r="B303" s="8" t="s">
        <v>895</v>
      </c>
      <c r="C303" s="3" t="str">
        <f>_xlfn.XLOOKUP(B303,'[1]daily break down'!$D:$D,'[1]daily break down'!$E:$E,"")</f>
        <v>EXTREME-NORD</v>
      </c>
      <c r="D303" s="1" t="s">
        <v>11</v>
      </c>
      <c r="E303" s="1" t="s">
        <v>12</v>
      </c>
      <c r="F303" s="3" t="s">
        <v>55</v>
      </c>
      <c r="G303" s="1" t="s">
        <v>894</v>
      </c>
      <c r="H303" s="33" t="str">
        <f>_xlfn.XLOOKUP(B303,[2]CALCULATION!$B:$B,[2]CALCULATION!$H:$H,"")</f>
        <v>NOKIA</v>
      </c>
      <c r="I303" s="28">
        <v>0.27262700715971389</v>
      </c>
      <c r="J303" s="28">
        <v>0.32805843057018014</v>
      </c>
      <c r="K303" s="28">
        <v>7.0097921713993827</v>
      </c>
      <c r="L303" s="28">
        <v>0.32054986259855661</v>
      </c>
      <c r="M303" s="28">
        <v>0.34653557170700244</v>
      </c>
      <c r="N303" s="28">
        <v>9.3898655377775508</v>
      </c>
      <c r="O303" s="28">
        <v>0.45770161485933097</v>
      </c>
      <c r="P303" s="28">
        <v>4.8507667656870215</v>
      </c>
      <c r="Q303" s="28">
        <v>0.75766979707961291</v>
      </c>
      <c r="R303" s="28">
        <v>1.4112540770989035</v>
      </c>
      <c r="S303" s="93">
        <v>0.61288463129899295</v>
      </c>
      <c r="T303" s="93">
        <f>_xlfn.XLOOKUP(B303,'[3]Nur des jours'!$B:$B,'[3]Nur des jours'!$U:$U,"")</f>
        <v>0.55720351679208324</v>
      </c>
      <c r="U303" s="93">
        <v>1.0029021239438065</v>
      </c>
      <c r="V303" s="93">
        <v>0.56171579160638396</v>
      </c>
      <c r="W303" s="93">
        <v>0.55720351679208324</v>
      </c>
      <c r="X303" s="93">
        <v>0.50036312219454238</v>
      </c>
      <c r="Y303" s="93">
        <v>0.61691535899872463</v>
      </c>
      <c r="Z303" s="93">
        <v>1.1858186871670191</v>
      </c>
      <c r="AA303" s="93">
        <v>1.1720856768626242</v>
      </c>
      <c r="AB303" s="93">
        <v>1.0942177249288736</v>
      </c>
      <c r="AC303" s="93">
        <f>_xlfn.XLOOKUP(B303,'[3]Nur des jours'!$B:$B,'[3]Nur des jours'!$N:$N,"")</f>
        <v>0.48395485014253797</v>
      </c>
      <c r="AD303" s="93">
        <v>0.48395485014253797</v>
      </c>
      <c r="AE303" s="93">
        <v>0.49272970867469673</v>
      </c>
      <c r="AF303" s="93">
        <v>0.59142903208316555</v>
      </c>
      <c r="AG303" s="93"/>
      <c r="AH303" s="93">
        <v>0.39486863394714539</v>
      </c>
      <c r="AI303" s="93">
        <v>0.7643609942088414</v>
      </c>
      <c r="AJ303" s="93">
        <v>0.85108173444719848</v>
      </c>
      <c r="AK303" s="93">
        <v>0</v>
      </c>
      <c r="AL303" s="93">
        <v>0.39486863394714539</v>
      </c>
      <c r="AM303" s="49" t="s">
        <v>5601</v>
      </c>
      <c r="AN303" s="49"/>
      <c r="AO303" s="48" t="str" cm="1">
        <f t="array" ref="AO303">IFERROR(_xlfn.IFS(
AQ303="MPR ISSUE","PDH",
AQ303="BSS Hardware Issue","BSS",
AQ303="Sites strategiques, MLL, Pylone, etc.","ENVTECH",
AQ303="AKTIVCO DEFAUT GE &amp; POWER Cabinet","AKTIVCO",
AQ303="AKTIVCO Coupure ENEO &amp; Baisse de tension","AKTIVCO GRID ONLY",
AQ303="Coupure ENEO &amp; Baisse de tension","IHS GRID ONLY",
AQ303="Defaut GE &amp; POWER Cabinet","IHS",
AQ303="Sharing","Partners",
AQ303="Sites strategiques &amp; DataCenter","SST &amp; DC",
AQ303="Exclu","Exclu",
AQ303="SAT","SAT",
AQ303="SPARE-ISSUE","SPARE-ISSUE",
AQ303="Fiber CAmtel","TRANS_FO_CAMTEL",
AQ303="Fiber AOF","Fiber AOF",
AQ303="Projet OCM (HUAWEI)","TRAVAUX-HUAWEI",
AQ303="Projet OCM (NOKIA)","TRAVAUX-NOKIA",
AQ303="ACCESS-ISSUE","ACCESS-ISSUE",
AQ303="Projet OCM (ZTE, NOKIA, autres projets)","TRAVAUX OCM",
AQ303="No root CAuse","No root cause",
AQ303="ODU HS","PDH",
AQ303="IP &amp; VLAN","PDH",
AQ303="Warehouse HUAWEI","SPARE-ISSUE",
AQ303="SPARE-HS","SPARE-ISSUE",
AQ303="Power Telco","BSS",AQ303="no impacts","no impacts"
),"")</f>
        <v>No root cause</v>
      </c>
      <c r="AP303" s="48" t="str" cm="1">
        <f t="array" ref="AP303">IFERROR(_xlfn.IFS(
AQ303="MPR ISSUE","TX ISSUE",
AQ303="BSS Hardware Issue","RAN ISSUE",
AQ303="Sites strategiques, MLL, Pylone, etc.","ENVTECH",
AQ303="AKTIVCO DEFAUT GE &amp; POWER Cabinet","POWER ISSUE",
AQ303="AKTIVCO Coupure ENEO &amp; Baisse de tension","POWER ISSUE",
AQ303="Coupure ENEO &amp; Baisse de tension","POWER ISSUE",
AQ303="Defaut GE &amp; POWER Cabinet","POWER ISSUE",
AQ303="Sharing","POWER ISSUE",
AQ303="Sites strategiques &amp; DataCenter","POWER ISSUE",
AQ303="Exclu","Exclu",
AQ303="SAT","TX ISSUE",
AQ303="SPARE-ISSUE","SPARE-ISSUE",
AQ303="Fiber CAmtel","TX ISSUE",
AQ303="Fiber AOF","TX ISSUE",
AQ303="Projet OCM (HUAWEI)","TRAVAUX-HUAWEI",
AQ303="Projet OCM (NOKIA)","TRAVAUX -NOKIA",
AQ303="ACCESS-ISSUE","ACCESS-ISSUE",
AQ303="Projet OCM (ZTE, NOKIA, autres projets)","TRAVAUX OCM",
AQ303="No root CAuse","No root cause",
AQ303="ODU HS","TX ISSUE",
AQ303="IP &amp; VLAN","TX ISSUE",
AQ303="Warehouse HUAWEI","SPARE-ISSUE",
AQ303="SPARE-HS","SPARE-ISSUE",
AQ303="Power Telco","RAN ISSUE",AQ303="no impacts","no impacts"
),"")</f>
        <v>No root cause</v>
      </c>
      <c r="AQ303" s="67" t="s">
        <v>5344</v>
      </c>
      <c r="AR303" s="48" t="str" cm="1">
        <f t="array" ref="AR303">IFERROR(_xlfn.IFS(
AQ303="MPR ISSUE","ACTIVE",
AQ303="BSS Hardware Issue","ACTIVE",
AQ303="Sites strategiques, MLL, Pylone, etc.","PASSIVE",
AQ303="AKTIVCO DEFAUT GE &amp; POWER Cabinet","PASSIVE",
AQ303="AKTIVCO Coupure ENEO &amp; Baisse de tension","PASSIVE",
AQ303="Coupure ENEO &amp; Baisse de tension","PASSIVE",
AQ303="Defaut GE &amp; POWER Cabinet","PASSIVE",
AQ303="Sharing","PASSIVE",
AQ303="Sites strategiques &amp; DataCenter","PASSIVE",
AQ303="Exclu","Exclu",
AQ303="SAT","ACTIVE",
AQ303="SPARE-ISSUE","SPARE-ISSUE",
AQ303="Fiber CAmtel","ACTIVE",
AQ303="Fiber AOF","ACTIVE",
AQ303="Projet OCM (HUAWEI)","PLANNED WORKS",
AQ303="Projet OCM (NOKIA)","PLANNED WORKS",
AQ303="ACCESS-ISSUE","ACCESS-ISSUE",
AQ303="Projet OCM (ZTE, NOKIA, autres projets)","PLANNED WORKS",
AQ303="No root CAuse","No root cause",
AQ303="ODU HS","ACTIVE",
AQ303="IP &amp; VLAN","ACTIVE",
AQ303="Warehouse HUAWEI","SPARE-ISSUE",
AQ303="SPARE-HS","SPARE-ISSUE",
AQ303="Power Telco","ACTIVE", AQ303="no impacts","no impacts"
),"")</f>
        <v>No root cause</v>
      </c>
      <c r="AS303" s="92" t="s">
        <v>5537</v>
      </c>
      <c r="AT303" s="98" t="s">
        <v>895</v>
      </c>
      <c r="AV303" s="17" t="s">
        <v>5537</v>
      </c>
      <c r="AW303" s="7" t="s">
        <v>5537</v>
      </c>
      <c r="AX303" s="6" t="s">
        <v>5537</v>
      </c>
      <c r="AY303" s="7"/>
      <c r="AZ303" s="3" t="s">
        <v>5537</v>
      </c>
      <c r="BA303" s="18" t="s">
        <v>5537</v>
      </c>
      <c r="BB303" s="18" t="s">
        <v>5537</v>
      </c>
      <c r="BC303" s="18" t="s">
        <v>5537</v>
      </c>
      <c r="BD303" s="18" t="s">
        <v>5537</v>
      </c>
      <c r="BE303" s="18" t="s">
        <v>5537</v>
      </c>
      <c r="BF303" s="18" t="s">
        <v>5537</v>
      </c>
      <c r="BG303" s="18" t="s">
        <v>5537</v>
      </c>
      <c r="BH303" s="18" t="s">
        <v>5537</v>
      </c>
      <c r="BI303" s="18" t="s">
        <v>5537</v>
      </c>
      <c r="BJ303" s="18" t="s">
        <v>5537</v>
      </c>
      <c r="BK303" s="18" t="s">
        <v>5537</v>
      </c>
      <c r="BL303" s="9" t="s">
        <v>5537</v>
      </c>
      <c r="BM303" s="14" t="s">
        <v>5537</v>
      </c>
      <c r="BN303" s="14" t="s">
        <v>5537</v>
      </c>
      <c r="BO303" s="14" t="str">
        <f>_xlfn.XLOOKUP(B303,'[4]cell downs 18042026 17h'!$B:$B,'[4]cell downs 18042026 17h'!$B:$B,"")</f>
        <v/>
      </c>
      <c r="BP303" s="14" t="str">
        <f>_xlfn.XLOOKUP(B303,'[5]Cells Huawei 19042026 15h'!$B:$B,'[5]Cells Huawei 19042026 15h'!$B:$B,"")</f>
        <v/>
      </c>
      <c r="BQ303" s="9" t="str">
        <f>_xlfn.XLOOKUP(B303,'[6]cells down 19042026 9H40'!$B:$B,'[6]cells down 19042026 9H40'!$B:$B,"")</f>
        <v/>
      </c>
      <c r="BR303" s="9" t="s">
        <v>895</v>
      </c>
      <c r="BS303" s="9" t="s">
        <v>12</v>
      </c>
      <c r="BT303" s="108"/>
    </row>
    <row r="304" spans="1:72" s="9" customFormat="1" ht="20.5" customHeight="1" x14ac:dyDescent="0.35">
      <c r="A304" s="1" t="s">
        <v>3385</v>
      </c>
      <c r="B304" s="8" t="s">
        <v>3386</v>
      </c>
      <c r="C304" s="3" t="str">
        <f>_xlfn.XLOOKUP(B304,'[1]daily break down'!$D:$D,'[1]daily break down'!$E:$E,"")</f>
        <v>CENTRE</v>
      </c>
      <c r="D304" s="1" t="s">
        <v>21</v>
      </c>
      <c r="E304" s="1" t="s">
        <v>36</v>
      </c>
      <c r="F304" s="3" t="s">
        <v>69</v>
      </c>
      <c r="G304" s="1" t="s">
        <v>70</v>
      </c>
      <c r="H304" s="34" t="str">
        <f>_xlfn.XLOOKUP(B304,[2]CALCULATION!$B:$B,[2]CALCULATION!$H:$H,"")</f>
        <v>ZTE</v>
      </c>
      <c r="I304" s="28">
        <v>0</v>
      </c>
      <c r="J304" s="28">
        <v>0</v>
      </c>
      <c r="K304" s="28">
        <v>0</v>
      </c>
      <c r="L304" s="28">
        <v>0</v>
      </c>
      <c r="M304" s="28">
        <v>0</v>
      </c>
      <c r="N304" s="28">
        <v>0</v>
      </c>
      <c r="O304" s="28">
        <v>0</v>
      </c>
      <c r="P304" s="28">
        <v>0</v>
      </c>
      <c r="Q304" s="28">
        <v>0</v>
      </c>
      <c r="R304" s="28">
        <v>0</v>
      </c>
      <c r="S304" s="93">
        <v>0</v>
      </c>
      <c r="T304" s="93">
        <f>_xlfn.XLOOKUP(B304,'[3]Nur des jours'!$B:$B,'[3]Nur des jours'!$U:$U,"")</f>
        <v>5.3683585735364381E-3</v>
      </c>
      <c r="U304" s="93">
        <v>0</v>
      </c>
      <c r="V304" s="93">
        <v>0</v>
      </c>
      <c r="W304" s="93">
        <v>5.3683585735364381E-3</v>
      </c>
      <c r="X304" s="93">
        <v>0</v>
      </c>
      <c r="Y304" s="93">
        <v>0</v>
      </c>
      <c r="Z304" s="93">
        <v>0</v>
      </c>
      <c r="AA304" s="93">
        <v>0</v>
      </c>
      <c r="AB304" s="93">
        <v>0</v>
      </c>
      <c r="AC304" s="93">
        <f>_xlfn.XLOOKUP(B304,'[3]Nur des jours'!$B:$B,'[3]Nur des jours'!$N:$N,"")</f>
        <v>0</v>
      </c>
      <c r="AD304" s="93">
        <v>0</v>
      </c>
      <c r="AE304" s="93">
        <v>0</v>
      </c>
      <c r="AF304" s="93">
        <v>0</v>
      </c>
      <c r="AG304" s="93"/>
      <c r="AH304" s="93">
        <v>0.39219337219953504</v>
      </c>
      <c r="AI304" s="93">
        <v>0.2410484834678209</v>
      </c>
      <c r="AJ304" s="93">
        <v>0.40439663936404696</v>
      </c>
      <c r="AK304" s="93">
        <v>0.42572564882121033</v>
      </c>
      <c r="AL304" s="93">
        <v>0.39219337219953504</v>
      </c>
      <c r="AM304" s="49" t="s">
        <v>5559</v>
      </c>
      <c r="AN304" s="49"/>
      <c r="AO304" s="48" t="str" cm="1">
        <f t="array" ref="AO304">IFERROR(_xlfn.IFS(
AQ304="MPR ISSUE","PDH",
AQ304="BSS Hardware Issue","BSS",
AQ304="Sites strategiques, MLL, Pylone, etc.","ENVTECH",
AQ304="AKTIVCO DEFAUT GE &amp; POWER Cabinet","AKTIVCO",
AQ304="AKTIVCO Coupure ENEO &amp; Baisse de tension","AKTIVCO GRID ONLY",
AQ304="Coupure ENEO &amp; Baisse de tension","IHS GRID ONLY",
AQ304="Defaut GE &amp; POWER Cabinet","IHS",
AQ304="Sharing","Partners",
AQ304="Sites strategiques &amp; DataCenter","SST &amp; DC",
AQ304="Exclu","Exclu",
AQ304="SAT","SAT",
AQ304="SPARE-ISSUE","SPARE-ISSUE",
AQ304="Fiber CAmtel","TRANS_FO_CAMTEL",
AQ304="Fiber AOF","Fiber AOF",
AQ304="Projet OCM (HUAWEI)","TRAVAUX-HUAWEI",
AQ304="Projet OCM (NOKIA)","TRAVAUX-NOKIA",
AQ304="ACCESS-ISSUE","ACCESS-ISSUE",
AQ304="Projet OCM (ZTE, NOKIA, autres projets)","TRAVAUX OCM",
AQ304="No root CAuse","No root cause",
AQ304="ODU HS","PDH",
AQ304="IP &amp; VLAN","PDH",
AQ304="Warehouse HUAWEI","SPARE-ISSUE",
AQ304="SPARE-HS","SPARE-ISSUE",
AQ304="Power Telco","BSS",AQ304="no impacts","no impacts"
),"")</f>
        <v>No root cause</v>
      </c>
      <c r="AP304" s="48" t="str" cm="1">
        <f t="array" ref="AP304">IFERROR(_xlfn.IFS(
AQ304="MPR ISSUE","TX ISSUE",
AQ304="BSS Hardware Issue","RAN ISSUE",
AQ304="Sites strategiques, MLL, Pylone, etc.","ENVTECH",
AQ304="AKTIVCO DEFAUT GE &amp; POWER Cabinet","POWER ISSUE",
AQ304="AKTIVCO Coupure ENEO &amp; Baisse de tension","POWER ISSUE",
AQ304="Coupure ENEO &amp; Baisse de tension","POWER ISSUE",
AQ304="Defaut GE &amp; POWER Cabinet","POWER ISSUE",
AQ304="Sharing","POWER ISSUE",
AQ304="Sites strategiques &amp; DataCenter","POWER ISSUE",
AQ304="Exclu","Exclu",
AQ304="SAT","TX ISSUE",
AQ304="SPARE-ISSUE","SPARE-ISSUE",
AQ304="Fiber CAmtel","TX ISSUE",
AQ304="Fiber AOF","TX ISSUE",
AQ304="Projet OCM (HUAWEI)","TRAVAUX-HUAWEI",
AQ304="Projet OCM (NOKIA)","TRAVAUX -NOKIA",
AQ304="ACCESS-ISSUE","ACCESS-ISSUE",
AQ304="Projet OCM (ZTE, NOKIA, autres projets)","TRAVAUX OCM",
AQ304="No root CAuse","No root cause",
AQ304="ODU HS","TX ISSUE",
AQ304="IP &amp; VLAN","TX ISSUE",
AQ304="Warehouse HUAWEI","SPARE-ISSUE",
AQ304="SPARE-HS","SPARE-ISSUE",
AQ304="Power Telco","RAN ISSUE",AQ304="no impacts","no impacts"
),"")</f>
        <v>No root cause</v>
      </c>
      <c r="AQ304" s="67" t="s">
        <v>5344</v>
      </c>
      <c r="AR304" s="48" t="str" cm="1">
        <f t="array" ref="AR304">IFERROR(_xlfn.IFS(
AQ304="MPR ISSUE","ACTIVE",
AQ304="BSS Hardware Issue","ACTIVE",
AQ304="Sites strategiques, MLL, Pylone, etc.","PASSIVE",
AQ304="AKTIVCO DEFAUT GE &amp; POWER Cabinet","PASSIVE",
AQ304="AKTIVCO Coupure ENEO &amp; Baisse de tension","PASSIVE",
AQ304="Coupure ENEO &amp; Baisse de tension","PASSIVE",
AQ304="Defaut GE &amp; POWER Cabinet","PASSIVE",
AQ304="Sharing","PASSIVE",
AQ304="Sites strategiques &amp; DataCenter","PASSIVE",
AQ304="Exclu","Exclu",
AQ304="SAT","ACTIVE",
AQ304="SPARE-ISSUE","SPARE-ISSUE",
AQ304="Fiber CAmtel","ACTIVE",
AQ304="Fiber AOF","ACTIVE",
AQ304="Projet OCM (HUAWEI)","PLANNED WORKS",
AQ304="Projet OCM (NOKIA)","PLANNED WORKS",
AQ304="ACCESS-ISSUE","ACCESS-ISSUE",
AQ304="Projet OCM (ZTE, NOKIA, autres projets)","PLANNED WORKS",
AQ304="No root CAuse","No root cause",
AQ304="ODU HS","ACTIVE",
AQ304="IP &amp; VLAN","ACTIVE",
AQ304="Warehouse HUAWEI","SPARE-ISSUE",
AQ304="SPARE-HS","SPARE-ISSUE",
AQ304="Power Telco","ACTIVE", AQ304="no impacts","no impacts"
),"")</f>
        <v>No root cause</v>
      </c>
      <c r="AS304" s="92" t="s">
        <v>5537</v>
      </c>
      <c r="AT304" s="98" t="s">
        <v>3386</v>
      </c>
      <c r="AV304" s="17" t="s">
        <v>5537</v>
      </c>
      <c r="AW304" s="7" t="s">
        <v>5537</v>
      </c>
      <c r="AX304" s="6" t="s">
        <v>5537</v>
      </c>
      <c r="AY304" s="7"/>
      <c r="AZ304" s="3" t="s">
        <v>5537</v>
      </c>
      <c r="BA304" s="18" t="s">
        <v>5537</v>
      </c>
      <c r="BB304" s="18" t="s">
        <v>5537</v>
      </c>
      <c r="BC304" s="18" t="s">
        <v>5537</v>
      </c>
      <c r="BD304" s="18" t="s">
        <v>5537</v>
      </c>
      <c r="BE304" s="18" t="s">
        <v>5537</v>
      </c>
      <c r="BF304" s="18" t="s">
        <v>5537</v>
      </c>
      <c r="BG304" s="18" t="s">
        <v>5537</v>
      </c>
      <c r="BH304" s="18" t="s">
        <v>5537</v>
      </c>
      <c r="BI304" s="18" t="s">
        <v>5537</v>
      </c>
      <c r="BJ304" s="18" t="s">
        <v>5537</v>
      </c>
      <c r="BK304" s="18" t="s">
        <v>5537</v>
      </c>
      <c r="BL304" s="9" t="s">
        <v>5537</v>
      </c>
      <c r="BM304" s="14" t="s">
        <v>5537</v>
      </c>
      <c r="BN304" s="14" t="s">
        <v>5537</v>
      </c>
      <c r="BO304" s="14" t="str">
        <f>_xlfn.XLOOKUP(B304,'[4]cell downs 18042026 17h'!$B:$B,'[4]cell downs 18042026 17h'!$B:$B,"")</f>
        <v/>
      </c>
      <c r="BP304" s="14" t="str">
        <f>_xlfn.XLOOKUP(B304,'[5]Cells Huawei 19042026 15h'!$B:$B,'[5]Cells Huawei 19042026 15h'!$B:$B,"")</f>
        <v/>
      </c>
      <c r="BQ304" s="9" t="str">
        <f>_xlfn.XLOOKUP(B304,'[6]cells down 19042026 9H40'!$B:$B,'[6]cells down 19042026 9H40'!$B:$B,"")</f>
        <v/>
      </c>
      <c r="BR304" s="9" t="s">
        <v>5537</v>
      </c>
      <c r="BS304" s="9" t="s">
        <v>12</v>
      </c>
      <c r="BT304" s="108"/>
    </row>
    <row r="305" spans="1:72" s="9" customFormat="1" x14ac:dyDescent="0.35">
      <c r="A305" s="1" t="s">
        <v>728</v>
      </c>
      <c r="B305" s="8" t="s">
        <v>729</v>
      </c>
      <c r="C305" s="3" t="str">
        <f>_xlfn.XLOOKUP(B305,'[1]daily break down'!$D:$D,'[1]daily break down'!$E:$E,"")</f>
        <v>ADAMAOUA</v>
      </c>
      <c r="D305" s="1" t="s">
        <v>11</v>
      </c>
      <c r="E305" s="1" t="s">
        <v>66</v>
      </c>
      <c r="F305" s="3" t="s">
        <v>90</v>
      </c>
      <c r="G305" s="1" t="s">
        <v>728</v>
      </c>
      <c r="H305" s="33" t="str">
        <f>_xlfn.XLOOKUP(B305,[2]CALCULATION!$B:$B,[2]CALCULATION!$H:$H,"")</f>
        <v>NOKIA</v>
      </c>
      <c r="I305" s="28">
        <v>0</v>
      </c>
      <c r="J305" s="28">
        <v>0.42960770388030967</v>
      </c>
      <c r="K305" s="28">
        <v>2.9751328288835426</v>
      </c>
      <c r="L305" s="28">
        <v>17.013420618533651</v>
      </c>
      <c r="M305" s="28">
        <v>18.541853379151117</v>
      </c>
      <c r="N305" s="28">
        <v>15.75850530080182</v>
      </c>
      <c r="O305" s="28">
        <v>3.9595645095496625E-3</v>
      </c>
      <c r="P305" s="28">
        <v>2.9451348243667024</v>
      </c>
      <c r="Q305" s="28">
        <v>0</v>
      </c>
      <c r="R305" s="28">
        <v>0</v>
      </c>
      <c r="S305" s="93">
        <v>0</v>
      </c>
      <c r="T305" s="93">
        <f>_xlfn.XLOOKUP(B305,'[3]Nur des jours'!$B:$B,'[3]Nur des jours'!$U:$U,"")</f>
        <v>0</v>
      </c>
      <c r="U305" s="93">
        <v>0</v>
      </c>
      <c r="V305" s="93">
        <v>0</v>
      </c>
      <c r="W305" s="93">
        <v>0</v>
      </c>
      <c r="X305" s="93">
        <v>2.764917159536535E-3</v>
      </c>
      <c r="Y305" s="93">
        <v>0</v>
      </c>
      <c r="Z305" s="93">
        <v>0</v>
      </c>
      <c r="AA305" s="93">
        <v>4.6464404760851806E-2</v>
      </c>
      <c r="AB305" s="93">
        <v>0</v>
      </c>
      <c r="AC305" s="93">
        <f>_xlfn.XLOOKUP(B305,'[3]Nur des jours'!$B:$B,'[3]Nur des jours'!$N:$N,"")</f>
        <v>3.7619429426076052E-2</v>
      </c>
      <c r="AD305" s="93">
        <v>3.7619429426076052E-2</v>
      </c>
      <c r="AE305" s="93">
        <v>4.0848033862678955E-2</v>
      </c>
      <c r="AF305" s="93">
        <v>0</v>
      </c>
      <c r="AG305" s="93"/>
      <c r="AH305" s="93">
        <v>0.37689927050825189</v>
      </c>
      <c r="AI305" s="93">
        <v>0.64458612599866516</v>
      </c>
      <c r="AJ305" s="93">
        <v>0.61314732165082608</v>
      </c>
      <c r="AK305" s="93">
        <v>0.15151205544939655</v>
      </c>
      <c r="AL305" s="93">
        <v>0.37689927050825189</v>
      </c>
      <c r="AM305" s="49" t="s">
        <v>5559</v>
      </c>
      <c r="AN305" s="49"/>
      <c r="AO305" s="48" t="str" cm="1">
        <f t="array" ref="AO305">IFERROR(_xlfn.IFS(
AQ305="MPR ISSUE","PDH",
AQ305="BSS Hardware Issue","BSS",
AQ305="Sites strategiques, MLL, Pylone, etc.","ENVTECH",
AQ305="AKTIVCO DEFAUT GE &amp; POWER Cabinet","AKTIVCO",
AQ305="AKTIVCO Coupure ENEO &amp; Baisse de tension","AKTIVCO GRID ONLY",
AQ305="Coupure ENEO &amp; Baisse de tension","IHS GRID ONLY",
AQ305="Defaut GE &amp; POWER Cabinet","IHS",
AQ305="Sharing","Partners",
AQ305="Sites strategiques &amp; DataCenter","SST &amp; DC",
AQ305="Exclu","Exclu",
AQ305="SAT","SAT",
AQ305="SPARE-ISSUE","SPARE-ISSUE",
AQ305="Fiber CAmtel","TRANS_FO_CAMTEL",
AQ305="Fiber AOF","Fiber AOF",
AQ305="Projet OCM (HUAWEI)","TRAVAUX-HUAWEI",
AQ305="Projet OCM (NOKIA)","TRAVAUX-NOKIA",
AQ305="ACCESS-ISSUE","ACCESS-ISSUE",
AQ305="Projet OCM (ZTE, NOKIA, autres projets)","TRAVAUX OCM",
AQ305="No root CAuse","No root cause",
AQ305="ODU HS","PDH",
AQ305="IP &amp; VLAN","PDH",
AQ305="Warehouse HUAWEI","SPARE-ISSUE",
AQ305="SPARE-HS","SPARE-ISSUE",
AQ305="Power Telco","BSS",AQ305="no impacts","no impacts"
),"")</f>
        <v>IHS</v>
      </c>
      <c r="AP305" s="48" t="str" cm="1">
        <f t="array" ref="AP305">IFERROR(_xlfn.IFS(
AQ305="MPR ISSUE","TX ISSUE",
AQ305="BSS Hardware Issue","RAN ISSUE",
AQ305="Sites strategiques, MLL, Pylone, etc.","ENVTECH",
AQ305="AKTIVCO DEFAUT GE &amp; POWER Cabinet","POWER ISSUE",
AQ305="AKTIVCO Coupure ENEO &amp; Baisse de tension","POWER ISSUE",
AQ305="Coupure ENEO &amp; Baisse de tension","POWER ISSUE",
AQ305="Defaut GE &amp; POWER Cabinet","POWER ISSUE",
AQ305="Sharing","POWER ISSUE",
AQ305="Sites strategiques &amp; DataCenter","POWER ISSUE",
AQ305="Exclu","Exclu",
AQ305="SAT","TX ISSUE",
AQ305="SPARE-ISSUE","SPARE-ISSUE",
AQ305="Fiber CAmtel","TX ISSUE",
AQ305="Fiber AOF","TX ISSUE",
AQ305="Projet OCM (HUAWEI)","TRAVAUX-HUAWEI",
AQ305="Projet OCM (NOKIA)","TRAVAUX -NOKIA",
AQ305="ACCESS-ISSUE","ACCESS-ISSUE",
AQ305="Projet OCM (ZTE, NOKIA, autres projets)","TRAVAUX OCM",
AQ305="No root CAuse","No root cause",
AQ305="ODU HS","TX ISSUE",
AQ305="IP &amp; VLAN","TX ISSUE",
AQ305="Warehouse HUAWEI","SPARE-ISSUE",
AQ305="SPARE-HS","SPARE-ISSUE",
AQ305="Power Telco","RAN ISSUE",AQ305="no impacts","no impacts"
),"")</f>
        <v>POWER ISSUE</v>
      </c>
      <c r="AQ305" s="67" t="s">
        <v>5330</v>
      </c>
      <c r="AR305" s="48" t="str" cm="1">
        <f t="array" ref="AR305">IFERROR(_xlfn.IFS(
AQ305="MPR ISSUE","ACTIVE",
AQ305="BSS Hardware Issue","ACTIVE",
AQ305="Sites strategiques, MLL, Pylone, etc.","PASSIVE",
AQ305="AKTIVCO DEFAUT GE &amp; POWER Cabinet","PASSIVE",
AQ305="AKTIVCO Coupure ENEO &amp; Baisse de tension","PASSIVE",
AQ305="Coupure ENEO &amp; Baisse de tension","PASSIVE",
AQ305="Defaut GE &amp; POWER Cabinet","PASSIVE",
AQ305="Sharing","PASSIVE",
AQ305="Sites strategiques &amp; DataCenter","PASSIVE",
AQ305="Exclu","Exclu",
AQ305="SAT","ACTIVE",
AQ305="SPARE-ISSUE","SPARE-ISSUE",
AQ305="Fiber CAmtel","ACTIVE",
AQ305="Fiber AOF","ACTIVE",
AQ305="Projet OCM (HUAWEI)","PLANNED WORKS",
AQ305="Projet OCM (NOKIA)","PLANNED WORKS",
AQ305="ACCESS-ISSUE","ACCESS-ISSUE",
AQ305="Projet OCM (ZTE, NOKIA, autres projets)","PLANNED WORKS",
AQ305="No root CAuse","No root cause",
AQ305="ODU HS","ACTIVE",
AQ305="IP &amp; VLAN","ACTIVE",
AQ305="Warehouse HUAWEI","SPARE-ISSUE",
AQ305="SPARE-HS","SPARE-ISSUE",
AQ305="Power Telco","ACTIVE", AQ305="no impacts","no impacts"
),"")</f>
        <v>PASSIVE</v>
      </c>
      <c r="AS305" s="92" t="s">
        <v>5793</v>
      </c>
      <c r="AT305" s="98" t="s">
        <v>729</v>
      </c>
      <c r="AV305" s="17" t="s">
        <v>5537</v>
      </c>
      <c r="AW305" s="7" t="s">
        <v>5537</v>
      </c>
      <c r="AX305" s="6" t="s">
        <v>5537</v>
      </c>
      <c r="AY305" s="7"/>
      <c r="AZ305" s="3" t="s">
        <v>5537</v>
      </c>
      <c r="BA305" s="18" t="s">
        <v>5537</v>
      </c>
      <c r="BB305" s="18" t="s">
        <v>5537</v>
      </c>
      <c r="BC305" s="18" t="s">
        <v>5537</v>
      </c>
      <c r="BD305" s="18" t="s">
        <v>5537</v>
      </c>
      <c r="BE305" s="18" t="s">
        <v>5537</v>
      </c>
      <c r="BF305" s="18" t="s">
        <v>5537</v>
      </c>
      <c r="BG305" s="18" t="s">
        <v>5537</v>
      </c>
      <c r="BH305" s="18" t="s">
        <v>5537</v>
      </c>
      <c r="BI305" s="18" t="s">
        <v>5537</v>
      </c>
      <c r="BJ305" s="18" t="s">
        <v>5537</v>
      </c>
      <c r="BK305" s="18" t="s">
        <v>5537</v>
      </c>
      <c r="BL305" s="9" t="s">
        <v>5793</v>
      </c>
      <c r="BM305" s="14" t="s">
        <v>5537</v>
      </c>
      <c r="BN305" s="14" t="s">
        <v>5537</v>
      </c>
      <c r="BO305" s="14" t="str">
        <f>_xlfn.XLOOKUP(B305,'[4]cell downs 18042026 17h'!$B:$B,'[4]cell downs 18042026 17h'!$B:$B,"")</f>
        <v/>
      </c>
      <c r="BP305" s="14" t="str">
        <f>_xlfn.XLOOKUP(B305,'[5]Cells Huawei 19042026 15h'!$B:$B,'[5]Cells Huawei 19042026 15h'!$B:$B,"")</f>
        <v/>
      </c>
      <c r="BQ305" s="9" t="str">
        <f>_xlfn.XLOOKUP(B305,'[6]cells down 19042026 9H40'!$B:$B,'[6]cells down 19042026 9H40'!$B:$B,"")</f>
        <v/>
      </c>
      <c r="BR305" s="9" t="s">
        <v>729</v>
      </c>
      <c r="BS305" s="9" t="s">
        <v>5579</v>
      </c>
      <c r="BT305" s="108"/>
    </row>
    <row r="306" spans="1:72" s="9" customFormat="1" x14ac:dyDescent="0.35">
      <c r="A306" s="1" t="s">
        <v>2500</v>
      </c>
      <c r="B306" s="8" t="s">
        <v>2501</v>
      </c>
      <c r="C306" s="3" t="str">
        <f>_xlfn.XLOOKUP(B306,'[1]daily break down'!$D:$D,'[1]daily break down'!$E:$E,"")</f>
        <v>NORD-OUEST</v>
      </c>
      <c r="D306" s="1" t="s">
        <v>11</v>
      </c>
      <c r="E306" s="1" t="s">
        <v>12</v>
      </c>
      <c r="F306" s="3" t="s">
        <v>51</v>
      </c>
      <c r="G306" s="1" t="s">
        <v>52</v>
      </c>
      <c r="H306" s="32" t="str">
        <f>_xlfn.XLOOKUP(B306,[2]CALCULATION!$B:$B,[2]CALCULATION!$H:$H,"")</f>
        <v>Huawei</v>
      </c>
      <c r="I306" s="28">
        <v>8.7021805880153966</v>
      </c>
      <c r="J306" s="28">
        <v>4.7094416050999763</v>
      </c>
      <c r="K306" s="28">
        <v>0.40021915744236425</v>
      </c>
      <c r="L306" s="28">
        <v>1.0062194485108424</v>
      </c>
      <c r="M306" s="28">
        <v>7.3774623109124997</v>
      </c>
      <c r="N306" s="28">
        <v>0.58240448245456333</v>
      </c>
      <c r="O306" s="28">
        <v>0</v>
      </c>
      <c r="P306" s="28">
        <v>1.7042844138537181</v>
      </c>
      <c r="Q306" s="28">
        <v>14.99634024192927</v>
      </c>
      <c r="R306" s="28">
        <v>0.86182665445320494</v>
      </c>
      <c r="S306" s="93">
        <v>1.0521626102564543</v>
      </c>
      <c r="T306" s="93">
        <f>_xlfn.XLOOKUP(B306,'[3]Nur des jours'!$B:$B,'[3]Nur des jours'!$U:$U,"")</f>
        <v>0</v>
      </c>
      <c r="U306" s="93">
        <v>0.291871056664184</v>
      </c>
      <c r="V306" s="93">
        <v>3.6740261333835574E-2</v>
      </c>
      <c r="W306" s="93">
        <v>0</v>
      </c>
      <c r="X306" s="93">
        <v>0.80605636455470797</v>
      </c>
      <c r="Y306" s="93">
        <v>0.50731880273832664</v>
      </c>
      <c r="Z306" s="93">
        <v>2.6135167064745608</v>
      </c>
      <c r="AA306" s="93">
        <v>0</v>
      </c>
      <c r="AB306" s="93">
        <v>0</v>
      </c>
      <c r="AC306" s="93">
        <f>_xlfn.XLOOKUP(B306,'[3]Nur des jours'!$B:$B,'[3]Nur des jours'!$N:$N,"")</f>
        <v>0</v>
      </c>
      <c r="AD306" s="93">
        <v>0</v>
      </c>
      <c r="AE306" s="93">
        <v>0.16377952418864664</v>
      </c>
      <c r="AF306" s="93">
        <v>0.77281177857108219</v>
      </c>
      <c r="AG306" s="93"/>
      <c r="AH306" s="93">
        <v>0.37623097710546666</v>
      </c>
      <c r="AI306" s="93">
        <v>0.36594407075684732</v>
      </c>
      <c r="AJ306" s="93">
        <v>0.6470771239430011</v>
      </c>
      <c r="AK306" s="93">
        <v>0.20468894667375845</v>
      </c>
      <c r="AL306" s="93">
        <v>0.37623097710546666</v>
      </c>
      <c r="AM306" s="49" t="s">
        <v>5559</v>
      </c>
      <c r="AN306" s="49"/>
      <c r="AO306" s="48" t="str" cm="1">
        <f t="array" ref="AO306">IFERROR(_xlfn.IFS(
AQ306="MPR ISSUE","PDH",
AQ306="BSS Hardware Issue","BSS",
AQ306="Sites strategiques, MLL, Pylone, etc.","ENVTECH",
AQ306="AKTIVCO DEFAUT GE &amp; POWER Cabinet","AKTIVCO",
AQ306="AKTIVCO Coupure ENEO &amp; Baisse de tension","AKTIVCO GRID ONLY",
AQ306="Coupure ENEO &amp; Baisse de tension","IHS GRID ONLY",
AQ306="Defaut GE &amp; POWER Cabinet","IHS",
AQ306="Sharing","Partners",
AQ306="Sites strategiques &amp; DataCenter","SST &amp; DC",
AQ306="Exclu","Exclu",
AQ306="SAT","SAT",
AQ306="SPARE-ISSUE","SPARE-ISSUE",
AQ306="Fiber CAmtel","TRANS_FO_CAMTEL",
AQ306="Fiber AOF","Fiber AOF",
AQ306="Projet OCM (HUAWEI)","TRAVAUX-HUAWEI",
AQ306="Projet OCM (NOKIA)","TRAVAUX-NOKIA",
AQ306="ACCESS-ISSUE","ACCESS-ISSUE",
AQ306="Projet OCM (ZTE, NOKIA, autres projets)","TRAVAUX OCM",
AQ306="No root CAuse","No root cause",
AQ306="ODU HS","PDH",
AQ306="IP &amp; VLAN","PDH",
AQ306="Warehouse HUAWEI","SPARE-ISSUE",
AQ306="SPARE-HS","SPARE-ISSUE",
AQ306="Power Telco","BSS",AQ306="no impacts","no impacts"
),"")</f>
        <v>No root cause</v>
      </c>
      <c r="AP306" s="48" t="str" cm="1">
        <f t="array" ref="AP306">IFERROR(_xlfn.IFS(
AQ306="MPR ISSUE","TX ISSUE",
AQ306="BSS Hardware Issue","RAN ISSUE",
AQ306="Sites strategiques, MLL, Pylone, etc.","ENVTECH",
AQ306="AKTIVCO DEFAUT GE &amp; POWER Cabinet","POWER ISSUE",
AQ306="AKTIVCO Coupure ENEO &amp; Baisse de tension","POWER ISSUE",
AQ306="Coupure ENEO &amp; Baisse de tension","POWER ISSUE",
AQ306="Defaut GE &amp; POWER Cabinet","POWER ISSUE",
AQ306="Sharing","POWER ISSUE",
AQ306="Sites strategiques &amp; DataCenter","POWER ISSUE",
AQ306="Exclu","Exclu",
AQ306="SAT","TX ISSUE",
AQ306="SPARE-ISSUE","SPARE-ISSUE",
AQ306="Fiber CAmtel","TX ISSUE",
AQ306="Fiber AOF","TX ISSUE",
AQ306="Projet OCM (HUAWEI)","TRAVAUX-HUAWEI",
AQ306="Projet OCM (NOKIA)","TRAVAUX -NOKIA",
AQ306="ACCESS-ISSUE","ACCESS-ISSUE",
AQ306="Projet OCM (ZTE, NOKIA, autres projets)","TRAVAUX OCM",
AQ306="No root CAuse","No root cause",
AQ306="ODU HS","TX ISSUE",
AQ306="IP &amp; VLAN","TX ISSUE",
AQ306="Warehouse HUAWEI","SPARE-ISSUE",
AQ306="SPARE-HS","SPARE-ISSUE",
AQ306="Power Telco","RAN ISSUE",AQ306="no impacts","no impacts"
),"")</f>
        <v>No root cause</v>
      </c>
      <c r="AQ306" s="126" t="s">
        <v>5344</v>
      </c>
      <c r="AR306" s="48" t="str" cm="1">
        <f t="array" ref="AR306">IFERROR(_xlfn.IFS(
AQ306="MPR ISSUE","ACTIVE",
AQ306="BSS Hardware Issue","ACTIVE",
AQ306="Sites strategiques, MLL, Pylone, etc.","PASSIVE",
AQ306="AKTIVCO DEFAUT GE &amp; POWER Cabinet","PASSIVE",
AQ306="AKTIVCO Coupure ENEO &amp; Baisse de tension","PASSIVE",
AQ306="Coupure ENEO &amp; Baisse de tension","PASSIVE",
AQ306="Defaut GE &amp; POWER Cabinet","PASSIVE",
AQ306="Sharing","PASSIVE",
AQ306="Sites strategiques &amp; DataCenter","PASSIVE",
AQ306="Exclu","Exclu",
AQ306="SAT","ACTIVE",
AQ306="SPARE-ISSUE","SPARE-ISSUE",
AQ306="Fiber CAmtel","ACTIVE",
AQ306="Fiber AOF","ACTIVE",
AQ306="Projet OCM (HUAWEI)","PLANNED WORKS",
AQ306="Projet OCM (NOKIA)","PLANNED WORKS",
AQ306="ACCESS-ISSUE","ACCESS-ISSUE",
AQ306="Projet OCM (ZTE, NOKIA, autres projets)","PLANNED WORKS",
AQ306="No root CAuse","No root cause",
AQ306="ODU HS","ACTIVE",
AQ306="IP &amp; VLAN","ACTIVE",
AQ306="Warehouse HUAWEI","SPARE-ISSUE",
AQ306="SPARE-HS","SPARE-ISSUE",
AQ306="Power Telco","ACTIVE", AQ306="no impacts","no impacts"
),"")</f>
        <v>No root cause</v>
      </c>
      <c r="AS306" s="92" t="s">
        <v>5537</v>
      </c>
      <c r="AT306" s="98" t="s">
        <v>2501</v>
      </c>
      <c r="AV306" s="17" t="s">
        <v>5537</v>
      </c>
      <c r="AW306" s="7" t="s">
        <v>5537</v>
      </c>
      <c r="AX306" s="6" t="s">
        <v>5537</v>
      </c>
      <c r="AY306" s="7"/>
      <c r="AZ306" s="3" t="s">
        <v>5537</v>
      </c>
      <c r="BA306" s="18" t="s">
        <v>5537</v>
      </c>
      <c r="BB306" s="18" t="s">
        <v>5537</v>
      </c>
      <c r="BC306" s="18" t="s">
        <v>5537</v>
      </c>
      <c r="BD306" s="18" t="s">
        <v>5537</v>
      </c>
      <c r="BE306" s="18" t="s">
        <v>5537</v>
      </c>
      <c r="BF306" s="18" t="s">
        <v>5537</v>
      </c>
      <c r="BG306" s="18" t="s">
        <v>5537</v>
      </c>
      <c r="BH306" s="18" t="s">
        <v>5537</v>
      </c>
      <c r="BI306" s="18" t="s">
        <v>5537</v>
      </c>
      <c r="BJ306" s="18" t="s">
        <v>5537</v>
      </c>
      <c r="BK306" s="18" t="s">
        <v>5537</v>
      </c>
      <c r="BL306" s="9" t="s">
        <v>5537</v>
      </c>
      <c r="BM306" s="14" t="s">
        <v>5537</v>
      </c>
      <c r="BN306" s="14" t="s">
        <v>5537</v>
      </c>
      <c r="BO306" s="14" t="str">
        <f>_xlfn.XLOOKUP(B306,'[4]cell downs 18042026 17h'!$B:$B,'[4]cell downs 18042026 17h'!$B:$B,"")</f>
        <v/>
      </c>
      <c r="BP306" s="14" t="str">
        <f>_xlfn.XLOOKUP(B306,'[5]Cells Huawei 19042026 15h'!$B:$B,'[5]Cells Huawei 19042026 15h'!$B:$B,"")</f>
        <v/>
      </c>
      <c r="BQ306" s="9" t="str">
        <f>_xlfn.XLOOKUP(B306,'[6]cells down 19042026 9H40'!$B:$B,'[6]cells down 19042026 9H40'!$B:$B,"")</f>
        <v/>
      </c>
      <c r="BR306" s="9" t="s">
        <v>2501</v>
      </c>
      <c r="BS306" s="9" t="s">
        <v>12</v>
      </c>
      <c r="BT306" s="108"/>
    </row>
    <row r="307" spans="1:72" s="9" customFormat="1" x14ac:dyDescent="0.35">
      <c r="A307" s="1" t="s">
        <v>3795</v>
      </c>
      <c r="B307" s="8" t="s">
        <v>3796</v>
      </c>
      <c r="C307" s="3" t="str">
        <f>_xlfn.XLOOKUP(B307,'[1]daily break down'!$D:$D,'[1]daily break down'!$E:$E,"")</f>
        <v>Garoua</v>
      </c>
      <c r="D307" s="1" t="s">
        <v>11</v>
      </c>
      <c r="E307" s="1" t="s">
        <v>12</v>
      </c>
      <c r="F307" s="3" t="s">
        <v>23</v>
      </c>
      <c r="G307" s="1" t="s">
        <v>24</v>
      </c>
      <c r="H307" s="32" t="str">
        <f>_xlfn.XLOOKUP(B307,[2]CALCULATION!$B:$B,[2]CALCULATION!$H:$H,"")</f>
        <v>Huawei</v>
      </c>
      <c r="I307" s="28">
        <v>0</v>
      </c>
      <c r="J307" s="28">
        <v>0</v>
      </c>
      <c r="K307" s="28">
        <v>0</v>
      </c>
      <c r="L307" s="28">
        <v>0</v>
      </c>
      <c r="M307" s="28">
        <v>0</v>
      </c>
      <c r="N307" s="28">
        <v>0</v>
      </c>
      <c r="O307" s="28">
        <v>0</v>
      </c>
      <c r="P307" s="28">
        <v>0</v>
      </c>
      <c r="Q307" s="28">
        <v>3.7842469173850626</v>
      </c>
      <c r="R307" s="28">
        <v>0</v>
      </c>
      <c r="S307" s="93">
        <v>0</v>
      </c>
      <c r="T307" s="93">
        <f>_xlfn.XLOOKUP(B307,'[3]Nur des jours'!$B:$B,'[3]Nur des jours'!$U:$U,"")</f>
        <v>0.31764274483282112</v>
      </c>
      <c r="U307" s="93">
        <v>0</v>
      </c>
      <c r="V307" s="93">
        <v>2.6256802298870259</v>
      </c>
      <c r="W307" s="93">
        <v>0.31764274483282112</v>
      </c>
      <c r="X307" s="93">
        <v>12.927596002659566</v>
      </c>
      <c r="Y307" s="93">
        <v>0</v>
      </c>
      <c r="Z307" s="93">
        <v>2.3536061101551509</v>
      </c>
      <c r="AA307" s="93">
        <v>1.5959898183104901</v>
      </c>
      <c r="AB307" s="93">
        <v>0</v>
      </c>
      <c r="AC307" s="93">
        <f>_xlfn.XLOOKUP(B307,'[3]Nur des jours'!$B:$B,'[3]Nur des jours'!$N:$N,"")</f>
        <v>0</v>
      </c>
      <c r="AD307" s="93">
        <v>0</v>
      </c>
      <c r="AE307" s="93">
        <v>0</v>
      </c>
      <c r="AF307" s="93">
        <v>0</v>
      </c>
      <c r="AG307" s="93"/>
      <c r="AH307" s="93">
        <v>0.37516087240642282</v>
      </c>
      <c r="AI307" s="93">
        <v>0.30724314473100489</v>
      </c>
      <c r="AJ307" s="93">
        <v>0.39419640883883972</v>
      </c>
      <c r="AK307" s="93">
        <v>0.38150462826161652</v>
      </c>
      <c r="AL307" s="93">
        <v>0.37516087240642282</v>
      </c>
      <c r="AM307" s="49" t="s">
        <v>5559</v>
      </c>
      <c r="AN307" s="49"/>
      <c r="AO307" s="48" t="str" cm="1">
        <f t="array" ref="AO307">IFERROR(_xlfn.IFS(
AQ307="MPR ISSUE","PDH",
AQ307="BSS Hardware Issue","BSS",
AQ307="Sites strategiques, MLL, Pylone, etc.","ENVTECH",
AQ307="AKTIVCO DEFAUT GE &amp; POWER Cabinet","AKTIVCO",
AQ307="AKTIVCO Coupure ENEO &amp; Baisse de tension","AKTIVCO GRID ONLY",
AQ307="Coupure ENEO &amp; Baisse de tension","IHS GRID ONLY",
AQ307="Defaut GE &amp; POWER Cabinet","IHS",
AQ307="Sharing","Partners",
AQ307="Sites strategiques &amp; DataCenter","SST &amp; DC",
AQ307="Exclu","Exclu",
AQ307="SAT","SAT",
AQ307="SPARE-ISSUE","SPARE-ISSUE",
AQ307="Fiber CAmtel","TRANS_FO_CAMTEL",
AQ307="Fiber AOF","Fiber AOF",
AQ307="Projet OCM (HUAWEI)","TRAVAUX-HUAWEI",
AQ307="Projet OCM (NOKIA)","TRAVAUX-NOKIA",
AQ307="ACCESS-ISSUE","ACCESS-ISSUE",
AQ307="Projet OCM (ZTE, NOKIA, autres projets)","TRAVAUX OCM",
AQ307="No root CAuse","No root cause",
AQ307="ODU HS","PDH",
AQ307="IP &amp; VLAN","PDH",
AQ307="Warehouse HUAWEI","SPARE-ISSUE",
AQ307="SPARE-HS","SPARE-ISSUE",
AQ307="Power Telco","BSS",AQ307="no impacts","no impacts"
),"")</f>
        <v>No root cause</v>
      </c>
      <c r="AP307" s="48" t="str" cm="1">
        <f t="array" ref="AP307">IFERROR(_xlfn.IFS(
AQ307="MPR ISSUE","TX ISSUE",
AQ307="BSS Hardware Issue","RAN ISSUE",
AQ307="Sites strategiques, MLL, Pylone, etc.","ENVTECH",
AQ307="AKTIVCO DEFAUT GE &amp; POWER Cabinet","POWER ISSUE",
AQ307="AKTIVCO Coupure ENEO &amp; Baisse de tension","POWER ISSUE",
AQ307="Coupure ENEO &amp; Baisse de tension","POWER ISSUE",
AQ307="Defaut GE &amp; POWER Cabinet","POWER ISSUE",
AQ307="Sharing","POWER ISSUE",
AQ307="Sites strategiques &amp; DataCenter","POWER ISSUE",
AQ307="Exclu","Exclu",
AQ307="SAT","TX ISSUE",
AQ307="SPARE-ISSUE","SPARE-ISSUE",
AQ307="Fiber CAmtel","TX ISSUE",
AQ307="Fiber AOF","TX ISSUE",
AQ307="Projet OCM (HUAWEI)","TRAVAUX-HUAWEI",
AQ307="Projet OCM (NOKIA)","TRAVAUX -NOKIA",
AQ307="ACCESS-ISSUE","ACCESS-ISSUE",
AQ307="Projet OCM (ZTE, NOKIA, autres projets)","TRAVAUX OCM",
AQ307="No root CAuse","No root cause",
AQ307="ODU HS","TX ISSUE",
AQ307="IP &amp; VLAN","TX ISSUE",
AQ307="Warehouse HUAWEI","SPARE-ISSUE",
AQ307="SPARE-HS","SPARE-ISSUE",
AQ307="Power Telco","RAN ISSUE",AQ307="no impacts","no impacts"
),"")</f>
        <v>No root cause</v>
      </c>
      <c r="AQ307" s="126" t="s">
        <v>5344</v>
      </c>
      <c r="AR307" s="48" t="str" cm="1">
        <f t="array" ref="AR307">IFERROR(_xlfn.IFS(
AQ307="MPR ISSUE","ACTIVE",
AQ307="BSS Hardware Issue","ACTIVE",
AQ307="Sites strategiques, MLL, Pylone, etc.","PASSIVE",
AQ307="AKTIVCO DEFAUT GE &amp; POWER Cabinet","PASSIVE",
AQ307="AKTIVCO Coupure ENEO &amp; Baisse de tension","PASSIVE",
AQ307="Coupure ENEO &amp; Baisse de tension","PASSIVE",
AQ307="Defaut GE &amp; POWER Cabinet","PASSIVE",
AQ307="Sharing","PASSIVE",
AQ307="Sites strategiques &amp; DataCenter","PASSIVE",
AQ307="Exclu","Exclu",
AQ307="SAT","ACTIVE",
AQ307="SPARE-ISSUE","SPARE-ISSUE",
AQ307="Fiber CAmtel","ACTIVE",
AQ307="Fiber AOF","ACTIVE",
AQ307="Projet OCM (HUAWEI)","PLANNED WORKS",
AQ307="Projet OCM (NOKIA)","PLANNED WORKS",
AQ307="ACCESS-ISSUE","ACCESS-ISSUE",
AQ307="Projet OCM (ZTE, NOKIA, autres projets)","PLANNED WORKS",
AQ307="No root CAuse","No root cause",
AQ307="ODU HS","ACTIVE",
AQ307="IP &amp; VLAN","ACTIVE",
AQ307="Warehouse HUAWEI","SPARE-ISSUE",
AQ307="SPARE-HS","SPARE-ISSUE",
AQ307="Power Telco","ACTIVE", AQ307="no impacts","no impacts"
),"")</f>
        <v>No root cause</v>
      </c>
      <c r="AS307" s="92" t="s">
        <v>5537</v>
      </c>
      <c r="AT307" s="98" t="s">
        <v>3796</v>
      </c>
      <c r="AV307" s="17" t="s">
        <v>5537</v>
      </c>
      <c r="AW307" s="7" t="s">
        <v>5537</v>
      </c>
      <c r="AX307" s="6" t="s">
        <v>5537</v>
      </c>
      <c r="AY307" s="7"/>
      <c r="AZ307" s="3" t="s">
        <v>5537</v>
      </c>
      <c r="BA307" s="18" t="s">
        <v>5537</v>
      </c>
      <c r="BB307" s="18" t="s">
        <v>5537</v>
      </c>
      <c r="BC307" s="18" t="s">
        <v>5537</v>
      </c>
      <c r="BD307" s="18" t="s">
        <v>5537</v>
      </c>
      <c r="BE307" s="18" t="s">
        <v>5537</v>
      </c>
      <c r="BF307" s="18" t="s">
        <v>5537</v>
      </c>
      <c r="BG307" s="18" t="s">
        <v>5537</v>
      </c>
      <c r="BH307" s="18" t="s">
        <v>5537</v>
      </c>
      <c r="BI307" s="18" t="s">
        <v>5537</v>
      </c>
      <c r="BJ307" s="18" t="s">
        <v>5537</v>
      </c>
      <c r="BK307" s="18" t="s">
        <v>5537</v>
      </c>
      <c r="BL307" s="9" t="s">
        <v>5537</v>
      </c>
      <c r="BM307" s="14" t="s">
        <v>5537</v>
      </c>
      <c r="BN307" s="14" t="s">
        <v>5537</v>
      </c>
      <c r="BO307" s="14" t="str">
        <f>_xlfn.XLOOKUP(B307,'[4]cell downs 18042026 17h'!$B:$B,'[4]cell downs 18042026 17h'!$B:$B,"")</f>
        <v/>
      </c>
      <c r="BP307" s="14" t="str">
        <f>_xlfn.XLOOKUP(B307,'[5]Cells Huawei 19042026 15h'!$B:$B,'[5]Cells Huawei 19042026 15h'!$B:$B,"")</f>
        <v/>
      </c>
      <c r="BQ307" s="9" t="str">
        <f>_xlfn.XLOOKUP(B307,'[6]cells down 19042026 9H40'!$B:$B,'[6]cells down 19042026 9H40'!$B:$B,"")</f>
        <v/>
      </c>
      <c r="BR307" s="9" t="s">
        <v>3796</v>
      </c>
      <c r="BS307" s="9" t="s">
        <v>12</v>
      </c>
      <c r="BT307" s="108"/>
    </row>
    <row r="308" spans="1:72" s="21" customFormat="1" x14ac:dyDescent="0.35">
      <c r="A308" s="1" t="s">
        <v>1279</v>
      </c>
      <c r="B308" s="8" t="s">
        <v>1280</v>
      </c>
      <c r="C308" s="3" t="str">
        <f>_xlfn.XLOOKUP(B308,'[1]daily break down'!$D:$D,'[1]daily break down'!$E:$E,"")</f>
        <v>SUD-OUEST</v>
      </c>
      <c r="D308" s="1" t="s">
        <v>11</v>
      </c>
      <c r="E308" s="1" t="s">
        <v>96</v>
      </c>
      <c r="F308" s="3" t="s">
        <v>13</v>
      </c>
      <c r="G308" s="1" t="s">
        <v>1281</v>
      </c>
      <c r="H308" s="33" t="str">
        <f>_xlfn.XLOOKUP(B308,[2]CALCULATION!$B:$B,[2]CALCULATION!$H:$H,"")</f>
        <v>NOKIA</v>
      </c>
      <c r="I308" s="28">
        <v>9.2964734190981293</v>
      </c>
      <c r="J308" s="28">
        <v>9.2963652058697779</v>
      </c>
      <c r="K308" s="28">
        <v>9.2963110992556022</v>
      </c>
      <c r="L308" s="28">
        <v>9.2964193124839536</v>
      </c>
      <c r="M308" s="28">
        <v>9.2963652058697779</v>
      </c>
      <c r="N308" s="28">
        <v>9.2964734190981293</v>
      </c>
      <c r="O308" s="28">
        <v>7.5892785108024556</v>
      </c>
      <c r="P308" s="28">
        <v>2.0024776243240479</v>
      </c>
      <c r="Q308" s="28">
        <v>2.9834893849593467</v>
      </c>
      <c r="R308" s="28">
        <v>0.56578245414745676</v>
      </c>
      <c r="S308" s="93">
        <v>3.508118787430333</v>
      </c>
      <c r="T308" s="93">
        <f>_xlfn.XLOOKUP(B308,'[3]Nur des jours'!$B:$B,'[3]Nur des jours'!$U:$U,"")</f>
        <v>0.84827199493198413</v>
      </c>
      <c r="U308" s="93">
        <v>1.8371419720363085</v>
      </c>
      <c r="V308" s="93">
        <v>0.9793954907214788</v>
      </c>
      <c r="W308" s="93">
        <v>0.84827199493198413</v>
      </c>
      <c r="X308" s="93">
        <v>2.5690538562292935</v>
      </c>
      <c r="Y308" s="93">
        <v>1.4941871912747944</v>
      </c>
      <c r="Z308" s="93">
        <v>1.9276330996224671</v>
      </c>
      <c r="AA308" s="93">
        <v>3.9080580310644266</v>
      </c>
      <c r="AB308" s="93">
        <v>6.762740666546815</v>
      </c>
      <c r="AC308" s="93">
        <f>_xlfn.XLOOKUP(B308,'[3]Nur des jours'!$B:$B,'[3]Nur des jours'!$N:$N,"")</f>
        <v>5.9034644282929971</v>
      </c>
      <c r="AD308" s="93">
        <v>5.9034644282929971</v>
      </c>
      <c r="AE308" s="93">
        <v>0.73703461146638583</v>
      </c>
      <c r="AF308" s="93">
        <v>1.818749946494765</v>
      </c>
      <c r="AG308" s="93"/>
      <c r="AH308" s="93">
        <v>0.37257478605040056</v>
      </c>
      <c r="AI308" s="93">
        <v>0.7537448692892742</v>
      </c>
      <c r="AJ308" s="93">
        <v>0.78918971068746169</v>
      </c>
      <c r="AK308" s="93">
        <v>0</v>
      </c>
      <c r="AL308" s="93">
        <v>0.37257478605040056</v>
      </c>
      <c r="AM308" s="49" t="s">
        <v>5601</v>
      </c>
      <c r="AN308" s="49"/>
      <c r="AO308" s="48" t="str" cm="1">
        <f t="array" ref="AO308">IFERROR(_xlfn.IFS(
AQ308="MPR ISSUE","PDH",
AQ308="BSS Hardware Issue","BSS",
AQ308="Sites strategiques, MLL, Pylone, etc.","ENVTECH",
AQ308="AKTIVCO DEFAUT GE &amp; POWER Cabinet","AKTIVCO",
AQ308="AKTIVCO Coupure ENEO &amp; Baisse de tension","AKTIVCO GRID ONLY",
AQ308="Coupure ENEO &amp; Baisse de tension","IHS GRID ONLY",
AQ308="Defaut GE &amp; POWER Cabinet","IHS",
AQ308="Sharing","Partners",
AQ308="Sites strategiques &amp; DataCenter","SST &amp; DC",
AQ308="Exclu","Exclu",
AQ308="SAT","SAT",
AQ308="SPARE-ISSUE","SPARE-ISSUE",
AQ308="Fiber CAmtel","TRANS_FO_CAMTEL",
AQ308="Fiber AOF","Fiber AOF",
AQ308="Projet OCM (HUAWEI)","TRAVAUX-HUAWEI",
AQ308="Projet OCM (NOKIA)","TRAVAUX-NOKIA",
AQ308="ACCESS-ISSUE","ACCESS-ISSUE",
AQ308="Projet OCM (ZTE, NOKIA, autres projets)","TRAVAUX OCM",
AQ308="No root CAuse","No root cause",
AQ308="ODU HS","PDH",
AQ308="IP &amp; VLAN","PDH",
AQ308="Warehouse HUAWEI","SPARE-ISSUE",
AQ308="SPARE-HS","SPARE-ISSUE",
AQ308="Power Telco","BSS",AQ308="no impacts","no impacts"
),"")</f>
        <v>IHS</v>
      </c>
      <c r="AP308" s="48" t="str" cm="1">
        <f t="array" ref="AP308">IFERROR(_xlfn.IFS(
AQ308="MPR ISSUE","TX ISSUE",
AQ308="BSS Hardware Issue","RAN ISSUE",
AQ308="Sites strategiques, MLL, Pylone, etc.","ENVTECH",
AQ308="AKTIVCO DEFAUT GE &amp; POWER Cabinet","POWER ISSUE",
AQ308="AKTIVCO Coupure ENEO &amp; Baisse de tension","POWER ISSUE",
AQ308="Coupure ENEO &amp; Baisse de tension","POWER ISSUE",
AQ308="Defaut GE &amp; POWER Cabinet","POWER ISSUE",
AQ308="Sharing","POWER ISSUE",
AQ308="Sites strategiques &amp; DataCenter","POWER ISSUE",
AQ308="Exclu","Exclu",
AQ308="SAT","TX ISSUE",
AQ308="SPARE-ISSUE","SPARE-ISSUE",
AQ308="Fiber CAmtel","TX ISSUE",
AQ308="Fiber AOF","TX ISSUE",
AQ308="Projet OCM (HUAWEI)","TRAVAUX-HUAWEI",
AQ308="Projet OCM (NOKIA)","TRAVAUX -NOKIA",
AQ308="ACCESS-ISSUE","ACCESS-ISSUE",
AQ308="Projet OCM (ZTE, NOKIA, autres projets)","TRAVAUX OCM",
AQ308="No root CAuse","No root cause",
AQ308="ODU HS","TX ISSUE",
AQ308="IP &amp; VLAN","TX ISSUE",
AQ308="Warehouse HUAWEI","SPARE-ISSUE",
AQ308="SPARE-HS","SPARE-ISSUE",
AQ308="Power Telco","RAN ISSUE",AQ308="no impacts","no impacts"
),"")</f>
        <v>POWER ISSUE</v>
      </c>
      <c r="AQ308" s="67" t="s">
        <v>5330</v>
      </c>
      <c r="AR308" s="48" t="str" cm="1">
        <f t="array" ref="AR308">IFERROR(_xlfn.IFS(
AQ308="MPR ISSUE","ACTIVE",
AQ308="BSS Hardware Issue","ACTIVE",
AQ308="Sites strategiques, MLL, Pylone, etc.","PASSIVE",
AQ308="AKTIVCO DEFAUT GE &amp; POWER Cabinet","PASSIVE",
AQ308="AKTIVCO Coupure ENEO &amp; Baisse de tension","PASSIVE",
AQ308="Coupure ENEO &amp; Baisse de tension","PASSIVE",
AQ308="Defaut GE &amp; POWER Cabinet","PASSIVE",
AQ308="Sharing","PASSIVE",
AQ308="Sites strategiques &amp; DataCenter","PASSIVE",
AQ308="Exclu","Exclu",
AQ308="SAT","ACTIVE",
AQ308="SPARE-ISSUE","SPARE-ISSUE",
AQ308="Fiber CAmtel","ACTIVE",
AQ308="Fiber AOF","ACTIVE",
AQ308="Projet OCM (HUAWEI)","PLANNED WORKS",
AQ308="Projet OCM (NOKIA)","PLANNED WORKS",
AQ308="ACCESS-ISSUE","ACCESS-ISSUE",
AQ308="Projet OCM (ZTE, NOKIA, autres projets)","PLANNED WORKS",
AQ308="No root CAuse","No root cause",
AQ308="ODU HS","ACTIVE",
AQ308="IP &amp; VLAN","ACTIVE",
AQ308="Warehouse HUAWEI","SPARE-ISSUE",
AQ308="SPARE-HS","SPARE-ISSUE",
AQ308="Power Telco","ACTIVE", AQ308="no impacts","no impacts"
),"")</f>
        <v>PASSIVE</v>
      </c>
      <c r="AS308" s="92" t="s">
        <v>5681</v>
      </c>
      <c r="AT308" s="98" t="s">
        <v>1280</v>
      </c>
      <c r="AU308" s="9"/>
      <c r="AV308" s="17" t="s">
        <v>5537</v>
      </c>
      <c r="AW308" s="7" t="s">
        <v>5537</v>
      </c>
      <c r="AX308" s="6" t="s">
        <v>5537</v>
      </c>
      <c r="AY308" s="7"/>
      <c r="AZ308" s="3" t="s">
        <v>5537</v>
      </c>
      <c r="BA308" s="18" t="s">
        <v>5537</v>
      </c>
      <c r="BB308" s="18" t="s">
        <v>5537</v>
      </c>
      <c r="BC308" s="18" t="s">
        <v>5537</v>
      </c>
      <c r="BD308" s="18" t="s">
        <v>5537</v>
      </c>
      <c r="BE308" s="18" t="s">
        <v>5537</v>
      </c>
      <c r="BF308" s="18" t="s">
        <v>5537</v>
      </c>
      <c r="BG308" s="18" t="s">
        <v>5537</v>
      </c>
      <c r="BH308" s="18" t="s">
        <v>5537</v>
      </c>
      <c r="BI308" s="18" t="s">
        <v>5537</v>
      </c>
      <c r="BJ308" s="18" t="s">
        <v>5537</v>
      </c>
      <c r="BK308" s="18" t="s">
        <v>5537</v>
      </c>
      <c r="BL308" s="9" t="s">
        <v>5681</v>
      </c>
      <c r="BM308" s="14" t="s">
        <v>5537</v>
      </c>
      <c r="BN308" s="14" t="s">
        <v>5537</v>
      </c>
      <c r="BO308" s="14" t="str">
        <f>_xlfn.XLOOKUP(B308,'[4]cell downs 18042026 17h'!$B:$B,'[4]cell downs 18042026 17h'!$B:$B,"")</f>
        <v/>
      </c>
      <c r="BP308" s="14" t="str">
        <f>_xlfn.XLOOKUP(B308,'[5]Cells Huawei 19042026 15h'!$B:$B,'[5]Cells Huawei 19042026 15h'!$B:$B,"")</f>
        <v/>
      </c>
      <c r="BQ308" s="9" t="str">
        <f>_xlfn.XLOOKUP(B308,'[6]cells down 19042026 9H40'!$B:$B,'[6]cells down 19042026 9H40'!$B:$B,"")</f>
        <v/>
      </c>
      <c r="BR308" s="9" t="s">
        <v>1280</v>
      </c>
      <c r="BS308" s="9" t="s">
        <v>5537</v>
      </c>
      <c r="BT308" s="110"/>
    </row>
    <row r="309" spans="1:72" s="9" customFormat="1" x14ac:dyDescent="0.35">
      <c r="A309" s="1" t="s">
        <v>235</v>
      </c>
      <c r="B309" s="1" t="s">
        <v>236</v>
      </c>
      <c r="C309" s="3" t="str">
        <f>_xlfn.XLOOKUP(B309,'[1]daily break down'!$D:$D,'[1]daily break down'!$E:$E,"")</f>
        <v>NORD</v>
      </c>
      <c r="D309" s="1" t="s">
        <v>11</v>
      </c>
      <c r="E309" s="1" t="s">
        <v>237</v>
      </c>
      <c r="F309" s="3" t="s">
        <v>23</v>
      </c>
      <c r="G309" s="1" t="s">
        <v>238</v>
      </c>
      <c r="H309" s="33" t="str">
        <f>_xlfn.XLOOKUP(B309,[2]CALCULATION!$B:$B,[2]CALCULATION!$H:$H,"")</f>
        <v>NOKIA</v>
      </c>
      <c r="I309" s="28">
        <v>1.1447527500779828</v>
      </c>
      <c r="J309" s="28">
        <v>4.9306967440238747</v>
      </c>
      <c r="K309" s="28">
        <v>2.8212534630552889E-2</v>
      </c>
      <c r="L309" s="28">
        <v>0</v>
      </c>
      <c r="M309" s="28">
        <v>3.1502062659026976E-2</v>
      </c>
      <c r="N309" s="28">
        <v>4.0131248624361996E-3</v>
      </c>
      <c r="O309" s="28">
        <v>7.9273054053202258E-2</v>
      </c>
      <c r="P309" s="28">
        <v>6.1044171601470028E-2</v>
      </c>
      <c r="Q309" s="28">
        <v>0</v>
      </c>
      <c r="R309" s="28">
        <v>2.4660642935519048</v>
      </c>
      <c r="S309" s="93">
        <v>3.0542120097570395E-2</v>
      </c>
      <c r="T309" s="93">
        <f>_xlfn.XLOOKUP(B309,'[3]Nur des jours'!$B:$B,'[3]Nur des jours'!$U:$U,"")</f>
        <v>2.8341776837209374E-2</v>
      </c>
      <c r="U309" s="93">
        <v>2.8393511513777212</v>
      </c>
      <c r="V309" s="93">
        <v>0</v>
      </c>
      <c r="W309" s="93">
        <v>2.8341776837209377E-2</v>
      </c>
      <c r="X309" s="93">
        <v>0.11605631242206929</v>
      </c>
      <c r="Y309" s="93">
        <v>0.1194454469453303</v>
      </c>
      <c r="Z309" s="93">
        <v>5.7216778848559968E-2</v>
      </c>
      <c r="AA309" s="93">
        <v>2.9000771469085935E-2</v>
      </c>
      <c r="AB309" s="93">
        <v>2.9018627191049466E-2</v>
      </c>
      <c r="AC309" s="93">
        <f>_xlfn.XLOOKUP(B309,'[3]Nur des jours'!$B:$B,'[3]Nur des jours'!$N:$N,"")</f>
        <v>9.3473645461471952E-2</v>
      </c>
      <c r="AD309" s="93">
        <v>9.3473645461471952E-2</v>
      </c>
      <c r="AE309" s="93">
        <v>0</v>
      </c>
      <c r="AF309" s="93">
        <v>0</v>
      </c>
      <c r="AG309" s="93"/>
      <c r="AH309" s="93">
        <v>0.3663813184768876</v>
      </c>
      <c r="AI309" s="93">
        <v>0.97568432790187398</v>
      </c>
      <c r="AJ309" s="93">
        <v>0.6763356740976294</v>
      </c>
      <c r="AK309" s="93">
        <v>0</v>
      </c>
      <c r="AL309" s="93">
        <v>0.3663813184768876</v>
      </c>
      <c r="AM309" s="49" t="s">
        <v>5559</v>
      </c>
      <c r="AN309" s="49"/>
      <c r="AO309" s="48" t="str" cm="1">
        <f t="array" ref="AO309">IFERROR(_xlfn.IFS(
AQ309="MPR ISSUE","PDH",
AQ309="BSS Hardware Issue","BSS",
AQ309="Sites strategiques, MLL, Pylone, etc.","ENVTECH",
AQ309="AKTIVCO DEFAUT GE &amp; POWER Cabinet","AKTIVCO",
AQ309="AKTIVCO Coupure ENEO &amp; Baisse de tension","AKTIVCO GRID ONLY",
AQ309="Coupure ENEO &amp; Baisse de tension","IHS GRID ONLY",
AQ309="Defaut GE &amp; POWER Cabinet","IHS",
AQ309="Sharing","Partners",
AQ309="Sites strategiques &amp; DataCenter","SST &amp; DC",
AQ309="Exclu","Exclu",
AQ309="SAT","SAT",
AQ309="SPARE-ISSUE","SPARE-ISSUE",
AQ309="Fiber CAmtel","TRANS_FO_CAMTEL",
AQ309="Fiber AOF","Fiber AOF",
AQ309="Projet OCM (HUAWEI)","TRAVAUX-HUAWEI",
AQ309="Projet OCM (NOKIA)","TRAVAUX-NOKIA",
AQ309="ACCESS-ISSUE","ACCESS-ISSUE",
AQ309="Projet OCM (ZTE, NOKIA, autres projets)","TRAVAUX OCM",
AQ309="No root CAuse","No root cause",
AQ309="ODU HS","PDH",
AQ309="IP &amp; VLAN","PDH",
AQ309="Warehouse HUAWEI","SPARE-ISSUE",
AQ309="SPARE-HS","SPARE-ISSUE",
AQ309="Power Telco","BSS",AQ309="no impacts","no impacts"
),"")</f>
        <v>IHS</v>
      </c>
      <c r="AP309" s="48" t="str" cm="1">
        <f t="array" ref="AP309">IFERROR(_xlfn.IFS(
AQ309="MPR ISSUE","TX ISSUE",
AQ309="BSS Hardware Issue","RAN ISSUE",
AQ309="Sites strategiques, MLL, Pylone, etc.","ENVTECH",
AQ309="AKTIVCO DEFAUT GE &amp; POWER Cabinet","POWER ISSUE",
AQ309="AKTIVCO Coupure ENEO &amp; Baisse de tension","POWER ISSUE",
AQ309="Coupure ENEO &amp; Baisse de tension","POWER ISSUE",
AQ309="Defaut GE &amp; POWER Cabinet","POWER ISSUE",
AQ309="Sharing","POWER ISSUE",
AQ309="Sites strategiques &amp; DataCenter","POWER ISSUE",
AQ309="Exclu","Exclu",
AQ309="SAT","TX ISSUE",
AQ309="SPARE-ISSUE","SPARE-ISSUE",
AQ309="Fiber CAmtel","TX ISSUE",
AQ309="Fiber AOF","TX ISSUE",
AQ309="Projet OCM (HUAWEI)","TRAVAUX-HUAWEI",
AQ309="Projet OCM (NOKIA)","TRAVAUX -NOKIA",
AQ309="ACCESS-ISSUE","ACCESS-ISSUE",
AQ309="Projet OCM (ZTE, NOKIA, autres projets)","TRAVAUX OCM",
AQ309="No root CAuse","No root cause",
AQ309="ODU HS","TX ISSUE",
AQ309="IP &amp; VLAN","TX ISSUE",
AQ309="Warehouse HUAWEI","SPARE-ISSUE",
AQ309="SPARE-HS","SPARE-ISSUE",
AQ309="Power Telco","RAN ISSUE",AQ309="no impacts","no impacts"
),"")</f>
        <v>POWER ISSUE</v>
      </c>
      <c r="AQ309" s="67" t="s">
        <v>5330</v>
      </c>
      <c r="AR309" s="48" t="str" cm="1">
        <f t="array" ref="AR309">IFERROR(_xlfn.IFS(
AQ309="MPR ISSUE","ACTIVE",
AQ309="BSS Hardware Issue","ACTIVE",
AQ309="Sites strategiques, MLL, Pylone, etc.","PASSIVE",
AQ309="AKTIVCO DEFAUT GE &amp; POWER Cabinet","PASSIVE",
AQ309="AKTIVCO Coupure ENEO &amp; Baisse de tension","PASSIVE",
AQ309="Coupure ENEO &amp; Baisse de tension","PASSIVE",
AQ309="Defaut GE &amp; POWER Cabinet","PASSIVE",
AQ309="Sharing","PASSIVE",
AQ309="Sites strategiques &amp; DataCenter","PASSIVE",
AQ309="Exclu","Exclu",
AQ309="SAT","ACTIVE",
AQ309="SPARE-ISSUE","SPARE-ISSUE",
AQ309="Fiber CAmtel","ACTIVE",
AQ309="Fiber AOF","ACTIVE",
AQ309="Projet OCM (HUAWEI)","PLANNED WORKS",
AQ309="Projet OCM (NOKIA)","PLANNED WORKS",
AQ309="ACCESS-ISSUE","ACCESS-ISSUE",
AQ309="Projet OCM (ZTE, NOKIA, autres projets)","PLANNED WORKS",
AQ309="No root CAuse","No root cause",
AQ309="ODU HS","ACTIVE",
AQ309="IP &amp; VLAN","ACTIVE",
AQ309="Warehouse HUAWEI","SPARE-ISSUE",
AQ309="SPARE-HS","SPARE-ISSUE",
AQ309="Power Telco","ACTIVE", AQ309="no impacts","no impacts"
),"")</f>
        <v>PASSIVE</v>
      </c>
      <c r="AS309" s="92" t="s">
        <v>5815</v>
      </c>
      <c r="AT309" s="98" t="s">
        <v>236</v>
      </c>
      <c r="AV309" s="17" t="s">
        <v>5537</v>
      </c>
      <c r="AW309" s="7" t="s">
        <v>5537</v>
      </c>
      <c r="AX309" s="6" t="s">
        <v>5537</v>
      </c>
      <c r="AY309" s="7"/>
      <c r="AZ309" s="3" t="s">
        <v>5537</v>
      </c>
      <c r="BA309" s="18" t="s">
        <v>5537</v>
      </c>
      <c r="BB309" s="18" t="s">
        <v>5537</v>
      </c>
      <c r="BC309" s="18" t="s">
        <v>5537</v>
      </c>
      <c r="BD309" s="18" t="s">
        <v>5537</v>
      </c>
      <c r="BE309" s="18" t="s">
        <v>5537</v>
      </c>
      <c r="BF309" s="18" t="s">
        <v>5537</v>
      </c>
      <c r="BG309" s="18" t="s">
        <v>5537</v>
      </c>
      <c r="BH309" s="18" t="s">
        <v>5537</v>
      </c>
      <c r="BI309" s="18" t="s">
        <v>5537</v>
      </c>
      <c r="BJ309" s="18" t="s">
        <v>5537</v>
      </c>
      <c r="BK309" s="18" t="s">
        <v>5537</v>
      </c>
      <c r="BL309" s="9" t="s">
        <v>5815</v>
      </c>
      <c r="BM309" s="14" t="s">
        <v>5537</v>
      </c>
      <c r="BN309" s="14" t="s">
        <v>5537</v>
      </c>
      <c r="BO309" s="14" t="str">
        <f>_xlfn.XLOOKUP(B309,'[4]cell downs 18042026 17h'!$B:$B,'[4]cell downs 18042026 17h'!$B:$B,"")</f>
        <v/>
      </c>
      <c r="BP309" s="14" t="str">
        <f>_xlfn.XLOOKUP(B309,'[5]Cells Huawei 19042026 15h'!$B:$B,'[5]Cells Huawei 19042026 15h'!$B:$B,"")</f>
        <v/>
      </c>
      <c r="BQ309" s="9" t="str">
        <f>_xlfn.XLOOKUP(B309,'[6]cells down 19042026 9H40'!$B:$B,'[6]cells down 19042026 9H40'!$B:$B,"")</f>
        <v/>
      </c>
      <c r="BR309" s="9" t="s">
        <v>236</v>
      </c>
      <c r="BS309" s="9" t="s">
        <v>5537</v>
      </c>
      <c r="BT309" s="108"/>
    </row>
    <row r="310" spans="1:72" s="9" customFormat="1" x14ac:dyDescent="0.35">
      <c r="A310" s="1" t="s">
        <v>906</v>
      </c>
      <c r="B310" s="8" t="s">
        <v>907</v>
      </c>
      <c r="C310" s="3" t="str">
        <f>_xlfn.XLOOKUP(B310,'[1]daily break down'!$D:$D,'[1]daily break down'!$E:$E,"")</f>
        <v>Garoua</v>
      </c>
      <c r="D310" s="1" t="s">
        <v>21</v>
      </c>
      <c r="E310" s="1" t="s">
        <v>22</v>
      </c>
      <c r="F310" s="3" t="s">
        <v>23</v>
      </c>
      <c r="G310" s="1" t="s">
        <v>24</v>
      </c>
      <c r="H310" s="32" t="str">
        <f>_xlfn.XLOOKUP(B310,[2]CALCULATION!$B:$B,[2]CALCULATION!$H:$H,"")</f>
        <v>Huawei</v>
      </c>
      <c r="I310" s="28">
        <v>0</v>
      </c>
      <c r="J310" s="28">
        <v>0</v>
      </c>
      <c r="K310" s="28">
        <v>0</v>
      </c>
      <c r="L310" s="28">
        <v>0</v>
      </c>
      <c r="M310" s="28">
        <v>2.9877501548084795</v>
      </c>
      <c r="N310" s="28">
        <v>5.1205044901593171</v>
      </c>
      <c r="O310" s="28">
        <v>0</v>
      </c>
      <c r="P310" s="28">
        <v>3.8139066526268923</v>
      </c>
      <c r="Q310" s="28">
        <v>4.1371317769730585</v>
      </c>
      <c r="R310" s="28">
        <v>7.9532143091546761</v>
      </c>
      <c r="S310" s="93">
        <v>3.0752490490336237</v>
      </c>
      <c r="T310" s="93">
        <f>_xlfn.XLOOKUP(B310,'[3]Nur des jours'!$B:$B,'[3]Nur des jours'!$U:$U,"")</f>
        <v>0.18371914174749526</v>
      </c>
      <c r="U310" s="93">
        <v>0.7946240793532573</v>
      </c>
      <c r="V310" s="93">
        <v>3.0011799687814791</v>
      </c>
      <c r="W310" s="93">
        <v>0.18371914174749526</v>
      </c>
      <c r="X310" s="93">
        <v>1.4743367491075325</v>
      </c>
      <c r="Y310" s="93">
        <v>0.64357880108323129</v>
      </c>
      <c r="Z310" s="93">
        <v>2.6534316117488932</v>
      </c>
      <c r="AA310" s="93">
        <v>7.2327484854451489</v>
      </c>
      <c r="AB310" s="93">
        <v>2.6482237688802135</v>
      </c>
      <c r="AC310" s="93">
        <f>_xlfn.XLOOKUP(B310,'[3]Nur des jours'!$B:$B,'[3]Nur des jours'!$N:$N,"")</f>
        <v>0.12618317909557605</v>
      </c>
      <c r="AD310" s="93">
        <v>0.12618317909557605</v>
      </c>
      <c r="AE310" s="93">
        <v>0.41011762590851886</v>
      </c>
      <c r="AF310" s="93">
        <v>0.38657532252955629</v>
      </c>
      <c r="AG310" s="93"/>
      <c r="AH310" s="93">
        <v>0.36401394845805046</v>
      </c>
      <c r="AI310" s="93">
        <v>0.30786762266744999</v>
      </c>
      <c r="AJ310" s="93">
        <v>0.52355870742678789</v>
      </c>
      <c r="AK310" s="93">
        <v>0.27668063134347631</v>
      </c>
      <c r="AL310" s="93">
        <v>0.36401394845805046</v>
      </c>
      <c r="AM310" s="49" t="s">
        <v>5559</v>
      </c>
      <c r="AN310" s="49"/>
      <c r="AO310" s="48" t="str" cm="1">
        <f t="array" ref="AO310">IFERROR(_xlfn.IFS(
AQ310="MPR ISSUE","PDH",
AQ310="BSS Hardware Issue","BSS",
AQ310="Sites strategiques, MLL, Pylone, etc.","ENVTECH",
AQ310="AKTIVCO DEFAUT GE &amp; POWER Cabinet","AKTIVCO",
AQ310="AKTIVCO Coupure ENEO &amp; Baisse de tension","AKTIVCO GRID ONLY",
AQ310="Coupure ENEO &amp; Baisse de tension","IHS GRID ONLY",
AQ310="Defaut GE &amp; POWER Cabinet","IHS",
AQ310="Sharing","Partners",
AQ310="Sites strategiques &amp; DataCenter","SST &amp; DC",
AQ310="Exclu","Exclu",
AQ310="SAT","SAT",
AQ310="SPARE-ISSUE","SPARE-ISSUE",
AQ310="Fiber CAmtel","TRANS_FO_CAMTEL",
AQ310="Fiber AOF","Fiber AOF",
AQ310="Projet OCM (HUAWEI)","TRAVAUX-HUAWEI",
AQ310="Projet OCM (NOKIA)","TRAVAUX-NOKIA",
AQ310="ACCESS-ISSUE","ACCESS-ISSUE",
AQ310="Projet OCM (ZTE, NOKIA, autres projets)","TRAVAUX OCM",
AQ310="No root CAuse","No root cause",
AQ310="ODU HS","PDH",
AQ310="IP &amp; VLAN","PDH",
AQ310="Warehouse HUAWEI","SPARE-ISSUE",
AQ310="SPARE-HS","SPARE-ISSUE",
AQ310="Power Telco","BSS",AQ310="no impacts","no impacts"
),"")</f>
        <v>No root cause</v>
      </c>
      <c r="AP310" s="48" t="str" cm="1">
        <f t="array" ref="AP310">IFERROR(_xlfn.IFS(
AQ310="MPR ISSUE","TX ISSUE",
AQ310="BSS Hardware Issue","RAN ISSUE",
AQ310="Sites strategiques, MLL, Pylone, etc.","ENVTECH",
AQ310="AKTIVCO DEFAUT GE &amp; POWER Cabinet","POWER ISSUE",
AQ310="AKTIVCO Coupure ENEO &amp; Baisse de tension","POWER ISSUE",
AQ310="Coupure ENEO &amp; Baisse de tension","POWER ISSUE",
AQ310="Defaut GE &amp; POWER Cabinet","POWER ISSUE",
AQ310="Sharing","POWER ISSUE",
AQ310="Sites strategiques &amp; DataCenter","POWER ISSUE",
AQ310="Exclu","Exclu",
AQ310="SAT","TX ISSUE",
AQ310="SPARE-ISSUE","SPARE-ISSUE",
AQ310="Fiber CAmtel","TX ISSUE",
AQ310="Fiber AOF","TX ISSUE",
AQ310="Projet OCM (HUAWEI)","TRAVAUX-HUAWEI",
AQ310="Projet OCM (NOKIA)","TRAVAUX -NOKIA",
AQ310="ACCESS-ISSUE","ACCESS-ISSUE",
AQ310="Projet OCM (ZTE, NOKIA, autres projets)","TRAVAUX OCM",
AQ310="No root CAuse","No root cause",
AQ310="ODU HS","TX ISSUE",
AQ310="IP &amp; VLAN","TX ISSUE",
AQ310="Warehouse HUAWEI","SPARE-ISSUE",
AQ310="SPARE-HS","SPARE-ISSUE",
AQ310="Power Telco","RAN ISSUE",AQ310="no impacts","no impacts"
),"")</f>
        <v>No root cause</v>
      </c>
      <c r="AQ310" s="67" t="s">
        <v>5344</v>
      </c>
      <c r="AR310" s="48" t="str" cm="1">
        <f t="array" ref="AR310">IFERROR(_xlfn.IFS(
AQ310="MPR ISSUE","ACTIVE",
AQ310="BSS Hardware Issue","ACTIVE",
AQ310="Sites strategiques, MLL, Pylone, etc.","PASSIVE",
AQ310="AKTIVCO DEFAUT GE &amp; POWER Cabinet","PASSIVE",
AQ310="AKTIVCO Coupure ENEO &amp; Baisse de tension","PASSIVE",
AQ310="Coupure ENEO &amp; Baisse de tension","PASSIVE",
AQ310="Defaut GE &amp; POWER Cabinet","PASSIVE",
AQ310="Sharing","PASSIVE",
AQ310="Sites strategiques &amp; DataCenter","PASSIVE",
AQ310="Exclu","Exclu",
AQ310="SAT","ACTIVE",
AQ310="SPARE-ISSUE","SPARE-ISSUE",
AQ310="Fiber CAmtel","ACTIVE",
AQ310="Fiber AOF","ACTIVE",
AQ310="Projet OCM (HUAWEI)","PLANNED WORKS",
AQ310="Projet OCM (NOKIA)","PLANNED WORKS",
AQ310="ACCESS-ISSUE","ACCESS-ISSUE",
AQ310="Projet OCM (ZTE, NOKIA, autres projets)","PLANNED WORKS",
AQ310="No root CAuse","No root cause",
AQ310="ODU HS","ACTIVE",
AQ310="IP &amp; VLAN","ACTIVE",
AQ310="Warehouse HUAWEI","SPARE-ISSUE",
AQ310="SPARE-HS","SPARE-ISSUE",
AQ310="Power Telco","ACTIVE", AQ310="no impacts","no impacts"
),"")</f>
        <v>No root cause</v>
      </c>
      <c r="AS310" s="92" t="s">
        <v>5537</v>
      </c>
      <c r="AT310" s="98" t="s">
        <v>907</v>
      </c>
      <c r="AV310" s="17" t="s">
        <v>5537</v>
      </c>
      <c r="AW310" s="7" t="s">
        <v>5537</v>
      </c>
      <c r="AX310" s="6" t="s">
        <v>5537</v>
      </c>
      <c r="AY310" s="7"/>
      <c r="AZ310" s="3" t="s">
        <v>5537</v>
      </c>
      <c r="BA310" s="18" t="s">
        <v>5537</v>
      </c>
      <c r="BB310" s="18" t="s">
        <v>5537</v>
      </c>
      <c r="BC310" s="18" t="s">
        <v>5537</v>
      </c>
      <c r="BD310" s="18" t="s">
        <v>5537</v>
      </c>
      <c r="BE310" s="18" t="s">
        <v>5537</v>
      </c>
      <c r="BF310" s="18" t="s">
        <v>5537</v>
      </c>
      <c r="BG310" s="18" t="s">
        <v>5537</v>
      </c>
      <c r="BH310" s="18" t="s">
        <v>5537</v>
      </c>
      <c r="BI310" s="18" t="s">
        <v>5537</v>
      </c>
      <c r="BJ310" s="18" t="s">
        <v>5537</v>
      </c>
      <c r="BK310" s="18" t="s">
        <v>5537</v>
      </c>
      <c r="BL310" s="9" t="s">
        <v>5537</v>
      </c>
      <c r="BM310" s="14" t="s">
        <v>5537</v>
      </c>
      <c r="BN310" s="14" t="s">
        <v>5537</v>
      </c>
      <c r="BO310" s="14" t="str">
        <f>_xlfn.XLOOKUP(B310,'[4]cell downs 18042026 17h'!$B:$B,'[4]cell downs 18042026 17h'!$B:$B,"")</f>
        <v/>
      </c>
      <c r="BP310" s="14" t="str">
        <f>_xlfn.XLOOKUP(B310,'[5]Cells Huawei 19042026 15h'!$B:$B,'[5]Cells Huawei 19042026 15h'!$B:$B,"")</f>
        <v/>
      </c>
      <c r="BQ310" s="9" t="str">
        <f>_xlfn.XLOOKUP(B310,'[6]cells down 19042026 9H40'!$B:$B,'[6]cells down 19042026 9H40'!$B:$B,"")</f>
        <v/>
      </c>
      <c r="BR310" s="9" t="s">
        <v>5537</v>
      </c>
      <c r="BS310" s="9" t="s">
        <v>5537</v>
      </c>
      <c r="BT310" s="108"/>
    </row>
    <row r="311" spans="1:72" s="9" customFormat="1" x14ac:dyDescent="0.35">
      <c r="A311" s="1" t="s">
        <v>3281</v>
      </c>
      <c r="B311" s="8" t="s">
        <v>3282</v>
      </c>
      <c r="C311" s="3" t="str">
        <f>_xlfn.XLOOKUP(B311,'[1]daily break down'!$D:$D,'[1]daily break down'!$E:$E,"")</f>
        <v>LITTORAL</v>
      </c>
      <c r="D311" s="1" t="s">
        <v>11</v>
      </c>
      <c r="E311" s="1" t="s">
        <v>12</v>
      </c>
      <c r="F311" s="3" t="s">
        <v>31</v>
      </c>
      <c r="G311" s="1" t="s">
        <v>354</v>
      </c>
      <c r="H311" s="34" t="str">
        <f>_xlfn.XLOOKUP(B311,[2]CALCULATION!$B:$B,[2]CALCULATION!$H:$H,"")</f>
        <v>ZTE</v>
      </c>
      <c r="I311" s="28">
        <v>0</v>
      </c>
      <c r="J311" s="28">
        <v>0</v>
      </c>
      <c r="K311" s="28">
        <v>0</v>
      </c>
      <c r="L311" s="28">
        <v>0</v>
      </c>
      <c r="M311" s="28">
        <v>0</v>
      </c>
      <c r="N311" s="28">
        <v>0</v>
      </c>
      <c r="O311" s="28">
        <v>0</v>
      </c>
      <c r="P311" s="28">
        <v>0</v>
      </c>
      <c r="Q311" s="28">
        <v>0</v>
      </c>
      <c r="R311" s="28">
        <v>0</v>
      </c>
      <c r="S311" s="93">
        <v>0</v>
      </c>
      <c r="T311" s="93">
        <f>_xlfn.XLOOKUP(B311,'[3]Nur des jours'!$B:$B,'[3]Nur des jours'!$U:$U,"")</f>
        <v>0</v>
      </c>
      <c r="U311" s="93">
        <v>0</v>
      </c>
      <c r="V311" s="93">
        <v>0</v>
      </c>
      <c r="W311" s="93">
        <v>0</v>
      </c>
      <c r="X311" s="93">
        <v>0</v>
      </c>
      <c r="Y311" s="93">
        <v>0</v>
      </c>
      <c r="Z311" s="93">
        <v>0</v>
      </c>
      <c r="AA311" s="93">
        <v>0</v>
      </c>
      <c r="AB311" s="93">
        <v>0</v>
      </c>
      <c r="AC311" s="93">
        <f>_xlfn.XLOOKUP(B311,'[3]Nur des jours'!$B:$B,'[3]Nur des jours'!$N:$N,"")</f>
        <v>8.5554870688548931E-2</v>
      </c>
      <c r="AD311" s="93">
        <v>8.5554870688548931E-2</v>
      </c>
      <c r="AE311" s="93">
        <v>0</v>
      </c>
      <c r="AF311" s="93">
        <v>0.12707493301144465</v>
      </c>
      <c r="AG311" s="93"/>
      <c r="AH311" s="93">
        <v>0.36021507677644538</v>
      </c>
      <c r="AI311" s="93">
        <v>0.24879200987974054</v>
      </c>
      <c r="AJ311" s="93">
        <v>0.42607212923012122</v>
      </c>
      <c r="AK311" s="93">
        <v>0.34833031276060644</v>
      </c>
      <c r="AL311" s="93">
        <v>0.36021507677644538</v>
      </c>
      <c r="AM311" s="49" t="s">
        <v>5559</v>
      </c>
      <c r="AN311" s="49"/>
      <c r="AO311" s="48" t="str" cm="1">
        <f t="array" ref="AO311">IFERROR(_xlfn.IFS(
AQ311="MPR ISSUE","PDH",
AQ311="BSS Hardware Issue","BSS",
AQ311="Sites strategiques, MLL, Pylone, etc.","ENVTECH",
AQ311="AKTIVCO DEFAUT GE &amp; POWER Cabinet","AKTIVCO",
AQ311="AKTIVCO Coupure ENEO &amp; Baisse de tension","AKTIVCO GRID ONLY",
AQ311="Coupure ENEO &amp; Baisse de tension","IHS GRID ONLY",
AQ311="Defaut GE &amp; POWER Cabinet","IHS",
AQ311="Sharing","Partners",
AQ311="Sites strategiques &amp; DataCenter","SST &amp; DC",
AQ311="Exclu","Exclu",
AQ311="SAT","SAT",
AQ311="SPARE-ISSUE","SPARE-ISSUE",
AQ311="Fiber CAmtel","TRANS_FO_CAMTEL",
AQ311="Fiber AOF","Fiber AOF",
AQ311="Projet OCM (HUAWEI)","TRAVAUX-HUAWEI",
AQ311="Projet OCM (NOKIA)","TRAVAUX-NOKIA",
AQ311="ACCESS-ISSUE","ACCESS-ISSUE",
AQ311="Projet OCM (ZTE, NOKIA, autres projets)","TRAVAUX OCM",
AQ311="No root CAuse","No root cause",
AQ311="ODU HS","PDH",
AQ311="IP &amp; VLAN","PDH",
AQ311="Warehouse HUAWEI","SPARE-ISSUE",
AQ311="SPARE-HS","SPARE-ISSUE",
AQ311="Power Telco","BSS",AQ311="no impacts","no impacts"
),"")</f>
        <v>No root cause</v>
      </c>
      <c r="AP311" s="48" t="str" cm="1">
        <f t="array" ref="AP311">IFERROR(_xlfn.IFS(
AQ311="MPR ISSUE","TX ISSUE",
AQ311="BSS Hardware Issue","RAN ISSUE",
AQ311="Sites strategiques, MLL, Pylone, etc.","ENVTECH",
AQ311="AKTIVCO DEFAUT GE &amp; POWER Cabinet","POWER ISSUE",
AQ311="AKTIVCO Coupure ENEO &amp; Baisse de tension","POWER ISSUE",
AQ311="Coupure ENEO &amp; Baisse de tension","POWER ISSUE",
AQ311="Defaut GE &amp; POWER Cabinet","POWER ISSUE",
AQ311="Sharing","POWER ISSUE",
AQ311="Sites strategiques &amp; DataCenter","POWER ISSUE",
AQ311="Exclu","Exclu",
AQ311="SAT","TX ISSUE",
AQ311="SPARE-ISSUE","SPARE-ISSUE",
AQ311="Fiber CAmtel","TX ISSUE",
AQ311="Fiber AOF","TX ISSUE",
AQ311="Projet OCM (HUAWEI)","TRAVAUX-HUAWEI",
AQ311="Projet OCM (NOKIA)","TRAVAUX -NOKIA",
AQ311="ACCESS-ISSUE","ACCESS-ISSUE",
AQ311="Projet OCM (ZTE, NOKIA, autres projets)","TRAVAUX OCM",
AQ311="No root CAuse","No root cause",
AQ311="ODU HS","TX ISSUE",
AQ311="IP &amp; VLAN","TX ISSUE",
AQ311="Warehouse HUAWEI","SPARE-ISSUE",
AQ311="SPARE-HS","SPARE-ISSUE",
AQ311="Power Telco","RAN ISSUE",AQ311="no impacts","no impacts"
),"")</f>
        <v>No root cause</v>
      </c>
      <c r="AQ311" s="126" t="s">
        <v>5344</v>
      </c>
      <c r="AR311" s="48" t="str" cm="1">
        <f t="array" ref="AR311">IFERROR(_xlfn.IFS(
AQ311="MPR ISSUE","ACTIVE",
AQ311="BSS Hardware Issue","ACTIVE",
AQ311="Sites strategiques, MLL, Pylone, etc.","PASSIVE",
AQ311="AKTIVCO DEFAUT GE &amp; POWER Cabinet","PASSIVE",
AQ311="AKTIVCO Coupure ENEO &amp; Baisse de tension","PASSIVE",
AQ311="Coupure ENEO &amp; Baisse de tension","PASSIVE",
AQ311="Defaut GE &amp; POWER Cabinet","PASSIVE",
AQ311="Sharing","PASSIVE",
AQ311="Sites strategiques &amp; DataCenter","PASSIVE",
AQ311="Exclu","Exclu",
AQ311="SAT","ACTIVE",
AQ311="SPARE-ISSUE","SPARE-ISSUE",
AQ311="Fiber CAmtel","ACTIVE",
AQ311="Fiber AOF","ACTIVE",
AQ311="Projet OCM (HUAWEI)","PLANNED WORKS",
AQ311="Projet OCM (NOKIA)","PLANNED WORKS",
AQ311="ACCESS-ISSUE","ACCESS-ISSUE",
AQ311="Projet OCM (ZTE, NOKIA, autres projets)","PLANNED WORKS",
AQ311="No root CAuse","No root cause",
AQ311="ODU HS","ACTIVE",
AQ311="IP &amp; VLAN","ACTIVE",
AQ311="Warehouse HUAWEI","SPARE-ISSUE",
AQ311="SPARE-HS","SPARE-ISSUE",
AQ311="Power Telco","ACTIVE", AQ311="no impacts","no impacts"
),"")</f>
        <v>No root cause</v>
      </c>
      <c r="AS311" s="92" t="s">
        <v>5537</v>
      </c>
      <c r="AT311" s="98" t="s">
        <v>3282</v>
      </c>
      <c r="AV311" s="17" t="s">
        <v>5537</v>
      </c>
      <c r="AW311" s="7" t="s">
        <v>5537</v>
      </c>
      <c r="AX311" s="6" t="s">
        <v>5537</v>
      </c>
      <c r="AY311" s="7"/>
      <c r="AZ311" s="3" t="s">
        <v>5537</v>
      </c>
      <c r="BA311" s="18" t="s">
        <v>5537</v>
      </c>
      <c r="BB311" s="18" t="s">
        <v>5537</v>
      </c>
      <c r="BC311" s="18" t="s">
        <v>5537</v>
      </c>
      <c r="BD311" s="18" t="s">
        <v>5537</v>
      </c>
      <c r="BE311" s="18" t="s">
        <v>5537</v>
      </c>
      <c r="BF311" s="18" t="s">
        <v>5537</v>
      </c>
      <c r="BG311" s="18" t="s">
        <v>5537</v>
      </c>
      <c r="BH311" s="18" t="s">
        <v>5537</v>
      </c>
      <c r="BI311" s="18" t="s">
        <v>5537</v>
      </c>
      <c r="BJ311" s="18" t="s">
        <v>5537</v>
      </c>
      <c r="BK311" s="18" t="s">
        <v>5537</v>
      </c>
      <c r="BL311" s="9" t="s">
        <v>5537</v>
      </c>
      <c r="BM311" s="14" t="s">
        <v>5537</v>
      </c>
      <c r="BN311" s="14" t="s">
        <v>5537</v>
      </c>
      <c r="BO311" s="14" t="str">
        <f>_xlfn.XLOOKUP(B311,'[4]cell downs 18042026 17h'!$B:$B,'[4]cell downs 18042026 17h'!$B:$B,"")</f>
        <v/>
      </c>
      <c r="BP311" s="14" t="str">
        <f>_xlfn.XLOOKUP(B311,'[5]Cells Huawei 19042026 15h'!$B:$B,'[5]Cells Huawei 19042026 15h'!$B:$B,"")</f>
        <v/>
      </c>
      <c r="BQ311" s="9" t="str">
        <f>_xlfn.XLOOKUP(B311,'[6]cells down 19042026 9H40'!$B:$B,'[6]cells down 19042026 9H40'!$B:$B,"")</f>
        <v/>
      </c>
      <c r="BR311" s="9" t="s">
        <v>3282</v>
      </c>
      <c r="BS311" s="9" t="s">
        <v>12</v>
      </c>
      <c r="BT311" s="108"/>
    </row>
    <row r="312" spans="1:72" s="9" customFormat="1" x14ac:dyDescent="0.35">
      <c r="A312" s="1" t="s">
        <v>1885</v>
      </c>
      <c r="B312" s="1" t="s">
        <v>1886</v>
      </c>
      <c r="C312" s="3" t="str">
        <f>_xlfn.XLOOKUP(B312,'[1]daily break down'!$D:$D,'[1]daily break down'!$E:$E,"")</f>
        <v>NORD-OUEST</v>
      </c>
      <c r="D312" s="1" t="s">
        <v>11</v>
      </c>
      <c r="E312" s="1" t="s">
        <v>12</v>
      </c>
      <c r="F312" s="3" t="s">
        <v>51</v>
      </c>
      <c r="G312" s="1" t="s">
        <v>1034</v>
      </c>
      <c r="H312" s="33" t="str">
        <f>_xlfn.XLOOKUP(B312,[2]CALCULATION!$B:$B,[2]CALCULATION!$H:$H,"")</f>
        <v>NOKIA</v>
      </c>
      <c r="I312" s="28">
        <v>2.0851100761353658</v>
      </c>
      <c r="J312" s="28">
        <v>2.9296682274015251</v>
      </c>
      <c r="K312" s="28">
        <v>13.969769898642186</v>
      </c>
      <c r="L312" s="28">
        <v>13.969986325098887</v>
      </c>
      <c r="M312" s="28">
        <v>13.969878111870537</v>
      </c>
      <c r="N312" s="28">
        <v>13.970094538327237</v>
      </c>
      <c r="O312" s="28">
        <v>13.969878111870537</v>
      </c>
      <c r="P312" s="28">
        <v>13.970202751555588</v>
      </c>
      <c r="Q312" s="28">
        <v>13.969878111870537</v>
      </c>
      <c r="R312" s="28">
        <v>13.970094538327237</v>
      </c>
      <c r="S312" s="93">
        <v>13.970094538327237</v>
      </c>
      <c r="T312" s="93">
        <f>_xlfn.XLOOKUP(B312,'[3]Nur des jours'!$B:$B,'[3]Nur des jours'!$U:$U,"")</f>
        <v>13.865988648329351</v>
      </c>
      <c r="U312" s="93">
        <v>13.969986325098887</v>
      </c>
      <c r="V312" s="93">
        <v>13.865774627389543</v>
      </c>
      <c r="W312" s="93">
        <v>13.865988648329351</v>
      </c>
      <c r="X312" s="93">
        <v>13.865881637859449</v>
      </c>
      <c r="Y312" s="93">
        <v>13.866095658799258</v>
      </c>
      <c r="Z312" s="93">
        <v>11.061511758310433</v>
      </c>
      <c r="AA312" s="93">
        <v>1.255143636586737</v>
      </c>
      <c r="AB312" s="93">
        <v>3.1603758778425535E-2</v>
      </c>
      <c r="AC312" s="93">
        <f>_xlfn.XLOOKUP(B312,'[3]Nur des jours'!$B:$B,'[3]Nur des jours'!$N:$N,"")</f>
        <v>1.6372601895369456E-2</v>
      </c>
      <c r="AD312" s="93">
        <v>1.6372601895369456E-2</v>
      </c>
      <c r="AE312" s="93">
        <v>7.8770406896610758</v>
      </c>
      <c r="AF312" s="93">
        <v>0.83277331187416714</v>
      </c>
      <c r="AG312" s="93"/>
      <c r="AH312" s="93">
        <v>0.36001889091495393</v>
      </c>
      <c r="AI312" s="93">
        <v>1.4845089505173674</v>
      </c>
      <c r="AJ312" s="93">
        <v>0.44094746541271868</v>
      </c>
      <c r="AK312" s="93">
        <v>0</v>
      </c>
      <c r="AL312" s="93">
        <v>0.36001889091495393</v>
      </c>
      <c r="AM312" s="49" t="s">
        <v>5601</v>
      </c>
      <c r="AN312" s="49"/>
      <c r="AO312" s="48" t="str" cm="1">
        <f t="array" ref="AO312">IFERROR(_xlfn.IFS(
AQ312="MPR ISSUE","PDH",
AQ312="BSS Hardware Issue","BSS",
AQ312="Sites strategiques, MLL, Pylone, etc.","ENVTECH",
AQ312="AKTIVCO DEFAUT GE &amp; POWER Cabinet","AKTIVCO",
AQ312="AKTIVCO Coupure ENEO &amp; Baisse de tension","AKTIVCO GRID ONLY",
AQ312="Coupure ENEO &amp; Baisse de tension","IHS GRID ONLY",
AQ312="Defaut GE &amp; POWER Cabinet","IHS",
AQ312="Sharing","Partners",
AQ312="Sites strategiques &amp; DataCenter","SST &amp; DC",
AQ312="Exclu","Exclu",
AQ312="SAT","SAT",
AQ312="SPARE-ISSUE","SPARE-ISSUE",
AQ312="Fiber CAmtel","TRANS_FO_CAMTEL",
AQ312="Fiber AOF","Fiber AOF",
AQ312="Projet OCM (HUAWEI)","TRAVAUX-HUAWEI",
AQ312="Projet OCM (NOKIA)","TRAVAUX-NOKIA",
AQ312="ACCESS-ISSUE","ACCESS-ISSUE",
AQ312="Projet OCM (ZTE, NOKIA, autres projets)","TRAVAUX OCM",
AQ312="No root CAuse","No root cause",
AQ312="ODU HS","PDH",
AQ312="IP &amp; VLAN","PDH",
AQ312="Warehouse HUAWEI","SPARE-ISSUE",
AQ312="SPARE-HS","SPARE-ISSUE",
AQ312="Power Telco","BSS",AQ312="no impacts","no impacts"
),"")</f>
        <v>No root cause</v>
      </c>
      <c r="AP312" s="48" t="str" cm="1">
        <f t="array" ref="AP312">IFERROR(_xlfn.IFS(
AQ312="MPR ISSUE","TX ISSUE",
AQ312="BSS Hardware Issue","RAN ISSUE",
AQ312="Sites strategiques, MLL, Pylone, etc.","ENVTECH",
AQ312="AKTIVCO DEFAUT GE &amp; POWER Cabinet","POWER ISSUE",
AQ312="AKTIVCO Coupure ENEO &amp; Baisse de tension","POWER ISSUE",
AQ312="Coupure ENEO &amp; Baisse de tension","POWER ISSUE",
AQ312="Defaut GE &amp; POWER Cabinet","POWER ISSUE",
AQ312="Sharing","POWER ISSUE",
AQ312="Sites strategiques &amp; DataCenter","POWER ISSUE",
AQ312="Exclu","Exclu",
AQ312="SAT","TX ISSUE",
AQ312="SPARE-ISSUE","SPARE-ISSUE",
AQ312="Fiber CAmtel","TX ISSUE",
AQ312="Fiber AOF","TX ISSUE",
AQ312="Projet OCM (HUAWEI)","TRAVAUX-HUAWEI",
AQ312="Projet OCM (NOKIA)","TRAVAUX -NOKIA",
AQ312="ACCESS-ISSUE","ACCESS-ISSUE",
AQ312="Projet OCM (ZTE, NOKIA, autres projets)","TRAVAUX OCM",
AQ312="No root CAuse","No root cause",
AQ312="ODU HS","TX ISSUE",
AQ312="IP &amp; VLAN","TX ISSUE",
AQ312="Warehouse HUAWEI","SPARE-ISSUE",
AQ312="SPARE-HS","SPARE-ISSUE",
AQ312="Power Telco","RAN ISSUE",AQ312="no impacts","no impacts"
),"")</f>
        <v>No root cause</v>
      </c>
      <c r="AQ312" s="67" t="s">
        <v>5344</v>
      </c>
      <c r="AR312" s="48" t="str" cm="1">
        <f t="array" ref="AR312">IFERROR(_xlfn.IFS(
AQ312="MPR ISSUE","ACTIVE",
AQ312="BSS Hardware Issue","ACTIVE",
AQ312="Sites strategiques, MLL, Pylone, etc.","PASSIVE",
AQ312="AKTIVCO DEFAUT GE &amp; POWER Cabinet","PASSIVE",
AQ312="AKTIVCO Coupure ENEO &amp; Baisse de tension","PASSIVE",
AQ312="Coupure ENEO &amp; Baisse de tension","PASSIVE",
AQ312="Defaut GE &amp; POWER Cabinet","PASSIVE",
AQ312="Sharing","PASSIVE",
AQ312="Sites strategiques &amp; DataCenter","PASSIVE",
AQ312="Exclu","Exclu",
AQ312="SAT","ACTIVE",
AQ312="SPARE-ISSUE","SPARE-ISSUE",
AQ312="Fiber CAmtel","ACTIVE",
AQ312="Fiber AOF","ACTIVE",
AQ312="Projet OCM (HUAWEI)","PLANNED WORKS",
AQ312="Projet OCM (NOKIA)","PLANNED WORKS",
AQ312="ACCESS-ISSUE","ACCESS-ISSUE",
AQ312="Projet OCM (ZTE, NOKIA, autres projets)","PLANNED WORKS",
AQ312="No root CAuse","No root cause",
AQ312="ODU HS","ACTIVE",
AQ312="IP &amp; VLAN","ACTIVE",
AQ312="Warehouse HUAWEI","SPARE-ISSUE",
AQ312="SPARE-HS","SPARE-ISSUE",
AQ312="Power Telco","ACTIVE", AQ312="no impacts","no impacts"
),"")</f>
        <v>No root cause</v>
      </c>
      <c r="AS312" s="92" t="s">
        <v>5537</v>
      </c>
      <c r="AT312" s="98" t="s">
        <v>1886</v>
      </c>
      <c r="AV312" s="17" t="s">
        <v>5537</v>
      </c>
      <c r="AW312" s="7" t="s">
        <v>5537</v>
      </c>
      <c r="AX312" s="6" t="s">
        <v>5537</v>
      </c>
      <c r="AY312" s="7"/>
      <c r="AZ312" s="3" t="s">
        <v>5537</v>
      </c>
      <c r="BA312" s="18" t="s">
        <v>5537</v>
      </c>
      <c r="BB312" s="18" t="s">
        <v>5537</v>
      </c>
      <c r="BC312" s="18" t="s">
        <v>5537</v>
      </c>
      <c r="BD312" s="18" t="s">
        <v>5537</v>
      </c>
      <c r="BE312" s="18" t="s">
        <v>5537</v>
      </c>
      <c r="BF312" s="18" t="s">
        <v>5537</v>
      </c>
      <c r="BG312" s="18" t="s">
        <v>5537</v>
      </c>
      <c r="BH312" s="18" t="s">
        <v>5537</v>
      </c>
      <c r="BI312" s="18" t="s">
        <v>5537</v>
      </c>
      <c r="BJ312" s="18" t="s">
        <v>5537</v>
      </c>
      <c r="BK312" s="18" t="s">
        <v>5537</v>
      </c>
      <c r="BL312" s="9" t="s">
        <v>5537</v>
      </c>
      <c r="BM312" s="14" t="s">
        <v>5537</v>
      </c>
      <c r="BN312" s="14" t="s">
        <v>5537</v>
      </c>
      <c r="BO312" s="14" t="str">
        <f>_xlfn.XLOOKUP(B312,'[4]cell downs 18042026 17h'!$B:$B,'[4]cell downs 18042026 17h'!$B:$B,"")</f>
        <v/>
      </c>
      <c r="BP312" s="14" t="str">
        <f>_xlfn.XLOOKUP(B312,'[5]Cells Huawei 19042026 15h'!$B:$B,'[5]Cells Huawei 19042026 15h'!$B:$B,"")</f>
        <v/>
      </c>
      <c r="BQ312" s="9" t="str">
        <f>_xlfn.XLOOKUP(B312,'[6]cells down 19042026 9H40'!$B:$B,'[6]cells down 19042026 9H40'!$B:$B,"")</f>
        <v/>
      </c>
      <c r="BR312" s="9" t="s">
        <v>1886</v>
      </c>
      <c r="BS312" s="9" t="s">
        <v>12</v>
      </c>
      <c r="BT312" s="108"/>
    </row>
    <row r="313" spans="1:72" s="9" customFormat="1" x14ac:dyDescent="0.35">
      <c r="A313" s="1" t="s">
        <v>590</v>
      </c>
      <c r="B313" s="1" t="s">
        <v>591</v>
      </c>
      <c r="C313" s="3" t="str">
        <f>_xlfn.XLOOKUP(B313,'[1]daily break down'!$D:$D,'[1]daily break down'!$E:$E,"")</f>
        <v>CENTRE</v>
      </c>
      <c r="D313" s="1" t="s">
        <v>21</v>
      </c>
      <c r="E313" s="1" t="s">
        <v>188</v>
      </c>
      <c r="F313" s="3" t="s">
        <v>69</v>
      </c>
      <c r="G313" s="1" t="s">
        <v>502</v>
      </c>
      <c r="H313" s="34" t="str">
        <f>_xlfn.XLOOKUP(B313,[2]CALCULATION!$B:$B,[2]CALCULATION!$H:$H,"")</f>
        <v>ZTE</v>
      </c>
      <c r="I313" s="28">
        <v>21.486632252099547</v>
      </c>
      <c r="J313" s="28">
        <v>13.687584359920438</v>
      </c>
      <c r="K313" s="28">
        <v>0</v>
      </c>
      <c r="L313" s="28">
        <v>0</v>
      </c>
      <c r="M313" s="28">
        <v>0</v>
      </c>
      <c r="N313" s="28">
        <v>0</v>
      </c>
      <c r="O313" s="28">
        <v>0</v>
      </c>
      <c r="P313" s="28">
        <v>0.3022510722449086</v>
      </c>
      <c r="Q313" s="28">
        <v>0</v>
      </c>
      <c r="R313" s="28">
        <v>3.2731827482000848</v>
      </c>
      <c r="S313" s="93">
        <v>0</v>
      </c>
      <c r="T313" s="93">
        <f>_xlfn.XLOOKUP(B313,'[3]Nur des jours'!$B:$B,'[3]Nur des jours'!$U:$U,"")</f>
        <v>9.666612448028607E-3</v>
      </c>
      <c r="U313" s="93">
        <v>0</v>
      </c>
      <c r="V313" s="93">
        <v>0</v>
      </c>
      <c r="W313" s="93">
        <v>9.666612448028607E-3</v>
      </c>
      <c r="X313" s="93">
        <v>13.618830133006881</v>
      </c>
      <c r="Y313" s="93">
        <v>0.94752420576829255</v>
      </c>
      <c r="Z313" s="93">
        <v>3.4903248267143201E-2</v>
      </c>
      <c r="AA313" s="93">
        <v>0</v>
      </c>
      <c r="AB313" s="93">
        <v>0</v>
      </c>
      <c r="AC313" s="93">
        <f>_xlfn.XLOOKUP(B313,'[3]Nur des jours'!$B:$B,'[3]Nur des jours'!$N:$N,"")</f>
        <v>1.7730921460022311</v>
      </c>
      <c r="AD313" s="93">
        <v>1.7730921460022311</v>
      </c>
      <c r="AE313" s="93">
        <v>0</v>
      </c>
      <c r="AF313" s="93">
        <v>1.4242558491922848</v>
      </c>
      <c r="AG313" s="93"/>
      <c r="AH313" s="93">
        <v>0.35547094594401835</v>
      </c>
      <c r="AI313" s="93">
        <v>0.20795115283622889</v>
      </c>
      <c r="AJ313" s="93">
        <v>0.40843423061361328</v>
      </c>
      <c r="AK313" s="93">
        <v>0.36177104058730447</v>
      </c>
      <c r="AL313" s="93">
        <v>0.35547094594401835</v>
      </c>
      <c r="AM313" s="49" t="s">
        <v>5559</v>
      </c>
      <c r="AN313" s="49"/>
      <c r="AO313" s="48" t="str" cm="1">
        <f t="array" ref="AO313">IFERROR(_xlfn.IFS(
AQ313="MPR ISSUE","PDH",
AQ313="BSS Hardware Issue","BSS",
AQ313="Sites strategiques, MLL, Pylone, etc.","ENVTECH",
AQ313="AKTIVCO DEFAUT GE &amp; POWER Cabinet","AKTIVCO",
AQ313="AKTIVCO Coupure ENEO &amp; Baisse de tension","AKTIVCO GRID ONLY",
AQ313="Coupure ENEO &amp; Baisse de tension","IHS GRID ONLY",
AQ313="Defaut GE &amp; POWER Cabinet","IHS",
AQ313="Sharing","Partners",
AQ313="Sites strategiques &amp; DataCenter","SST &amp; DC",
AQ313="Exclu","Exclu",
AQ313="SAT","SAT",
AQ313="SPARE-ISSUE","SPARE-ISSUE",
AQ313="Fiber CAmtel","TRANS_FO_CAMTEL",
AQ313="Fiber AOF","Fiber AOF",
AQ313="Projet OCM (HUAWEI)","TRAVAUX-HUAWEI",
AQ313="Projet OCM (NOKIA)","TRAVAUX-NOKIA",
AQ313="ACCESS-ISSUE","ACCESS-ISSUE",
AQ313="Projet OCM (ZTE, NOKIA, autres projets)","TRAVAUX OCM",
AQ313="No root CAuse","No root cause",
AQ313="ODU HS","PDH",
AQ313="IP &amp; VLAN","PDH",
AQ313="Warehouse HUAWEI","SPARE-ISSUE",
AQ313="SPARE-HS","SPARE-ISSUE",
AQ313="Power Telco","BSS",AQ313="no impacts","no impacts"
),"")</f>
        <v>No root cause</v>
      </c>
      <c r="AP313" s="48" t="str" cm="1">
        <f t="array" ref="AP313">IFERROR(_xlfn.IFS(
AQ313="MPR ISSUE","TX ISSUE",
AQ313="BSS Hardware Issue","RAN ISSUE",
AQ313="Sites strategiques, MLL, Pylone, etc.","ENVTECH",
AQ313="AKTIVCO DEFAUT GE &amp; POWER Cabinet","POWER ISSUE",
AQ313="AKTIVCO Coupure ENEO &amp; Baisse de tension","POWER ISSUE",
AQ313="Coupure ENEO &amp; Baisse de tension","POWER ISSUE",
AQ313="Defaut GE &amp; POWER Cabinet","POWER ISSUE",
AQ313="Sharing","POWER ISSUE",
AQ313="Sites strategiques &amp; DataCenter","POWER ISSUE",
AQ313="Exclu","Exclu",
AQ313="SAT","TX ISSUE",
AQ313="SPARE-ISSUE","SPARE-ISSUE",
AQ313="Fiber CAmtel","TX ISSUE",
AQ313="Fiber AOF","TX ISSUE",
AQ313="Projet OCM (HUAWEI)","TRAVAUX-HUAWEI",
AQ313="Projet OCM (NOKIA)","TRAVAUX -NOKIA",
AQ313="ACCESS-ISSUE","ACCESS-ISSUE",
AQ313="Projet OCM (ZTE, NOKIA, autres projets)","TRAVAUX OCM",
AQ313="No root CAuse","No root cause",
AQ313="ODU HS","TX ISSUE",
AQ313="IP &amp; VLAN","TX ISSUE",
AQ313="Warehouse HUAWEI","SPARE-ISSUE",
AQ313="SPARE-HS","SPARE-ISSUE",
AQ313="Power Telco","RAN ISSUE",AQ313="no impacts","no impacts"
),"")</f>
        <v>No root cause</v>
      </c>
      <c r="AQ313" s="67" t="s">
        <v>5344</v>
      </c>
      <c r="AR313" s="48" t="str" cm="1">
        <f t="array" ref="AR313">IFERROR(_xlfn.IFS(
AQ313="MPR ISSUE","ACTIVE",
AQ313="BSS Hardware Issue","ACTIVE",
AQ313="Sites strategiques, MLL, Pylone, etc.","PASSIVE",
AQ313="AKTIVCO DEFAUT GE &amp; POWER Cabinet","PASSIVE",
AQ313="AKTIVCO Coupure ENEO &amp; Baisse de tension","PASSIVE",
AQ313="Coupure ENEO &amp; Baisse de tension","PASSIVE",
AQ313="Defaut GE &amp; POWER Cabinet","PASSIVE",
AQ313="Sharing","PASSIVE",
AQ313="Sites strategiques &amp; DataCenter","PASSIVE",
AQ313="Exclu","Exclu",
AQ313="SAT","ACTIVE",
AQ313="SPARE-ISSUE","SPARE-ISSUE",
AQ313="Fiber CAmtel","ACTIVE",
AQ313="Fiber AOF","ACTIVE",
AQ313="Projet OCM (HUAWEI)","PLANNED WORKS",
AQ313="Projet OCM (NOKIA)","PLANNED WORKS",
AQ313="ACCESS-ISSUE","ACCESS-ISSUE",
AQ313="Projet OCM (ZTE, NOKIA, autres projets)","PLANNED WORKS",
AQ313="No root CAuse","No root cause",
AQ313="ODU HS","ACTIVE",
AQ313="IP &amp; VLAN","ACTIVE",
AQ313="Warehouse HUAWEI","SPARE-ISSUE",
AQ313="SPARE-HS","SPARE-ISSUE",
AQ313="Power Telco","ACTIVE", AQ313="no impacts","no impacts"
),"")</f>
        <v>No root cause</v>
      </c>
      <c r="AS313" s="92" t="s">
        <v>5537</v>
      </c>
      <c r="AT313" s="98" t="s">
        <v>591</v>
      </c>
      <c r="AV313" s="17" t="s">
        <v>5537</v>
      </c>
      <c r="AW313" s="7" t="s">
        <v>5537</v>
      </c>
      <c r="AX313" s="6" t="s">
        <v>5537</v>
      </c>
      <c r="AY313" s="7"/>
      <c r="AZ313" s="3" t="s">
        <v>5537</v>
      </c>
      <c r="BA313" s="18" t="s">
        <v>5537</v>
      </c>
      <c r="BB313" s="18" t="s">
        <v>5537</v>
      </c>
      <c r="BC313" s="18" t="s">
        <v>5537</v>
      </c>
      <c r="BD313" s="18" t="s">
        <v>5537</v>
      </c>
      <c r="BE313" s="18" t="s">
        <v>5537</v>
      </c>
      <c r="BF313" s="18" t="s">
        <v>5537</v>
      </c>
      <c r="BG313" s="18" t="s">
        <v>5537</v>
      </c>
      <c r="BH313" s="18" t="s">
        <v>5537</v>
      </c>
      <c r="BI313" s="18" t="s">
        <v>5537</v>
      </c>
      <c r="BJ313" s="18" t="s">
        <v>5537</v>
      </c>
      <c r="BK313" s="18" t="s">
        <v>5537</v>
      </c>
      <c r="BL313" s="9" t="s">
        <v>5537</v>
      </c>
      <c r="BM313" s="14" t="s">
        <v>5537</v>
      </c>
      <c r="BN313" s="14" t="s">
        <v>5537</v>
      </c>
      <c r="BO313" s="14" t="str">
        <f>_xlfn.XLOOKUP(B313,'[4]cell downs 18042026 17h'!$B:$B,'[4]cell downs 18042026 17h'!$B:$B,"")</f>
        <v/>
      </c>
      <c r="BP313" s="14" t="str">
        <f>_xlfn.XLOOKUP(B313,'[5]Cells Huawei 19042026 15h'!$B:$B,'[5]Cells Huawei 19042026 15h'!$B:$B,"")</f>
        <v/>
      </c>
      <c r="BQ313" s="9" t="str">
        <f>_xlfn.XLOOKUP(B313,'[6]cells down 19042026 9H40'!$B:$B,'[6]cells down 19042026 9H40'!$B:$B,"")</f>
        <v/>
      </c>
      <c r="BR313" s="9" t="s">
        <v>5537</v>
      </c>
      <c r="BS313" s="9" t="s">
        <v>5537</v>
      </c>
      <c r="BT313" s="108"/>
    </row>
    <row r="314" spans="1:72" s="9" customFormat="1" x14ac:dyDescent="0.35">
      <c r="A314" s="1" t="s">
        <v>592</v>
      </c>
      <c r="B314" s="8" t="s">
        <v>593</v>
      </c>
      <c r="C314" s="3" t="str">
        <f>_xlfn.XLOOKUP(B314,'[1]daily break down'!$D:$D,'[1]daily break down'!$E:$E,"")</f>
        <v>CENTRE</v>
      </c>
      <c r="D314" s="1" t="s">
        <v>11</v>
      </c>
      <c r="E314" s="1" t="s">
        <v>594</v>
      </c>
      <c r="F314" s="3" t="s">
        <v>69</v>
      </c>
      <c r="G314" s="1" t="s">
        <v>592</v>
      </c>
      <c r="H314" s="34" t="str">
        <f>_xlfn.XLOOKUP(B314,[2]CALCULATION!$B:$B,[2]CALCULATION!$H:$H,"")</f>
        <v>ZTE</v>
      </c>
      <c r="I314" s="28">
        <v>0</v>
      </c>
      <c r="J314" s="28">
        <v>0.34339659792314042</v>
      </c>
      <c r="K314" s="28">
        <v>0</v>
      </c>
      <c r="L314" s="28">
        <v>0</v>
      </c>
      <c r="M314" s="28">
        <v>0</v>
      </c>
      <c r="N314" s="28">
        <v>0</v>
      </c>
      <c r="O314" s="28">
        <v>0</v>
      </c>
      <c r="P314" s="28">
        <v>0.30068158535297684</v>
      </c>
      <c r="Q314" s="28">
        <v>0</v>
      </c>
      <c r="R314" s="28">
        <v>3.2715419209948835</v>
      </c>
      <c r="S314" s="93">
        <v>0</v>
      </c>
      <c r="T314" s="93">
        <f>_xlfn.XLOOKUP(B314,'[3]Nur des jours'!$B:$B,'[3]Nur des jours'!$U:$U,"")</f>
        <v>8.4716622007631262E-3</v>
      </c>
      <c r="U314" s="93">
        <v>0</v>
      </c>
      <c r="V314" s="93">
        <v>0</v>
      </c>
      <c r="W314" s="93">
        <v>8.4716622007631262E-3</v>
      </c>
      <c r="X314" s="93">
        <v>13.581447808853621</v>
      </c>
      <c r="Y314" s="93">
        <v>0.94773822670810159</v>
      </c>
      <c r="Z314" s="93">
        <v>0</v>
      </c>
      <c r="AA314" s="93">
        <v>0</v>
      </c>
      <c r="AB314" s="93">
        <v>0</v>
      </c>
      <c r="AC314" s="93">
        <f>_xlfn.XLOOKUP(B314,'[3]Nur des jours'!$B:$B,'[3]Nur des jours'!$N:$N,"")</f>
        <v>1.7846136065952694</v>
      </c>
      <c r="AD314" s="93">
        <v>1.7846136065952694</v>
      </c>
      <c r="AE314" s="93">
        <v>0</v>
      </c>
      <c r="AF314" s="93">
        <v>1.4243093544272376</v>
      </c>
      <c r="AG314" s="93"/>
      <c r="AH314" s="93">
        <v>0.3541868203051653</v>
      </c>
      <c r="AI314" s="93">
        <v>0.20795115283622889</v>
      </c>
      <c r="AJ314" s="93">
        <v>0.40800922100839543</v>
      </c>
      <c r="AK314" s="93">
        <v>0.35958221977074245</v>
      </c>
      <c r="AL314" s="93">
        <v>0.3541868203051653</v>
      </c>
      <c r="AM314" s="49" t="s">
        <v>5559</v>
      </c>
      <c r="AN314" s="49"/>
      <c r="AO314" s="48" t="str" cm="1">
        <f t="array" ref="AO314">IFERROR(_xlfn.IFS(
AQ314="MPR ISSUE","PDH",
AQ314="BSS Hardware Issue","BSS",
AQ314="Sites strategiques, MLL, Pylone, etc.","ENVTECH",
AQ314="AKTIVCO DEFAUT GE &amp; POWER Cabinet","AKTIVCO",
AQ314="AKTIVCO Coupure ENEO &amp; Baisse de tension","AKTIVCO GRID ONLY",
AQ314="Coupure ENEO &amp; Baisse de tension","IHS GRID ONLY",
AQ314="Defaut GE &amp; POWER Cabinet","IHS",
AQ314="Sharing","Partners",
AQ314="Sites strategiques &amp; DataCenter","SST &amp; DC",
AQ314="Exclu","Exclu",
AQ314="SAT","SAT",
AQ314="SPARE-ISSUE","SPARE-ISSUE",
AQ314="Fiber CAmtel","TRANS_FO_CAMTEL",
AQ314="Fiber AOF","Fiber AOF",
AQ314="Projet OCM (HUAWEI)","TRAVAUX-HUAWEI",
AQ314="Projet OCM (NOKIA)","TRAVAUX-NOKIA",
AQ314="ACCESS-ISSUE","ACCESS-ISSUE",
AQ314="Projet OCM (ZTE, NOKIA, autres projets)","TRAVAUX OCM",
AQ314="No root CAuse","No root cause",
AQ314="ODU HS","PDH",
AQ314="IP &amp; VLAN","PDH",
AQ314="Warehouse HUAWEI","SPARE-ISSUE",
AQ314="SPARE-HS","SPARE-ISSUE",
AQ314="Power Telco","BSS",AQ314="no impacts","no impacts"
),"")</f>
        <v>No root cause</v>
      </c>
      <c r="AP314" s="48" t="str" cm="1">
        <f t="array" ref="AP314">IFERROR(_xlfn.IFS(
AQ314="MPR ISSUE","TX ISSUE",
AQ314="BSS Hardware Issue","RAN ISSUE",
AQ314="Sites strategiques, MLL, Pylone, etc.","ENVTECH",
AQ314="AKTIVCO DEFAUT GE &amp; POWER Cabinet","POWER ISSUE",
AQ314="AKTIVCO Coupure ENEO &amp; Baisse de tension","POWER ISSUE",
AQ314="Coupure ENEO &amp; Baisse de tension","POWER ISSUE",
AQ314="Defaut GE &amp; POWER Cabinet","POWER ISSUE",
AQ314="Sharing","POWER ISSUE",
AQ314="Sites strategiques &amp; DataCenter","POWER ISSUE",
AQ314="Exclu","Exclu",
AQ314="SAT","TX ISSUE",
AQ314="SPARE-ISSUE","SPARE-ISSUE",
AQ314="Fiber CAmtel","TX ISSUE",
AQ314="Fiber AOF","TX ISSUE",
AQ314="Projet OCM (HUAWEI)","TRAVAUX-HUAWEI",
AQ314="Projet OCM (NOKIA)","TRAVAUX -NOKIA",
AQ314="ACCESS-ISSUE","ACCESS-ISSUE",
AQ314="Projet OCM (ZTE, NOKIA, autres projets)","TRAVAUX OCM",
AQ314="No root CAuse","No root cause",
AQ314="ODU HS","TX ISSUE",
AQ314="IP &amp; VLAN","TX ISSUE",
AQ314="Warehouse HUAWEI","SPARE-ISSUE",
AQ314="SPARE-HS","SPARE-ISSUE",
AQ314="Power Telco","RAN ISSUE",AQ314="no impacts","no impacts"
),"")</f>
        <v>No root cause</v>
      </c>
      <c r="AQ314" s="126" t="s">
        <v>5344</v>
      </c>
      <c r="AR314" s="48" t="str" cm="1">
        <f t="array" ref="AR314">IFERROR(_xlfn.IFS(
AQ314="MPR ISSUE","ACTIVE",
AQ314="BSS Hardware Issue","ACTIVE",
AQ314="Sites strategiques, MLL, Pylone, etc.","PASSIVE",
AQ314="AKTIVCO DEFAUT GE &amp; POWER Cabinet","PASSIVE",
AQ314="AKTIVCO Coupure ENEO &amp; Baisse de tension","PASSIVE",
AQ314="Coupure ENEO &amp; Baisse de tension","PASSIVE",
AQ314="Defaut GE &amp; POWER Cabinet","PASSIVE",
AQ314="Sharing","PASSIVE",
AQ314="Sites strategiques &amp; DataCenter","PASSIVE",
AQ314="Exclu","Exclu",
AQ314="SAT","ACTIVE",
AQ314="SPARE-ISSUE","SPARE-ISSUE",
AQ314="Fiber CAmtel","ACTIVE",
AQ314="Fiber AOF","ACTIVE",
AQ314="Projet OCM (HUAWEI)","PLANNED WORKS",
AQ314="Projet OCM (NOKIA)","PLANNED WORKS",
AQ314="ACCESS-ISSUE","ACCESS-ISSUE",
AQ314="Projet OCM (ZTE, NOKIA, autres projets)","PLANNED WORKS",
AQ314="No root CAuse","No root cause",
AQ314="ODU HS","ACTIVE",
AQ314="IP &amp; VLAN","ACTIVE",
AQ314="Warehouse HUAWEI","SPARE-ISSUE",
AQ314="SPARE-HS","SPARE-ISSUE",
AQ314="Power Telco","ACTIVE", AQ314="no impacts","no impacts"
),"")</f>
        <v>No root cause</v>
      </c>
      <c r="AS314" s="92" t="s">
        <v>5537</v>
      </c>
      <c r="AT314" s="98" t="s">
        <v>593</v>
      </c>
      <c r="AV314" s="17" t="s">
        <v>5537</v>
      </c>
      <c r="AW314" s="7" t="s">
        <v>5537</v>
      </c>
      <c r="AX314" s="6" t="s">
        <v>5537</v>
      </c>
      <c r="AY314" s="7"/>
      <c r="AZ314" s="3" t="s">
        <v>5537</v>
      </c>
      <c r="BA314" s="18" t="s">
        <v>5537</v>
      </c>
      <c r="BB314" s="18" t="s">
        <v>5537</v>
      </c>
      <c r="BC314" s="18" t="s">
        <v>5537</v>
      </c>
      <c r="BD314" s="18" t="s">
        <v>5537</v>
      </c>
      <c r="BE314" s="18" t="s">
        <v>5537</v>
      </c>
      <c r="BF314" s="18" t="s">
        <v>5537</v>
      </c>
      <c r="BG314" s="18" t="s">
        <v>5537</v>
      </c>
      <c r="BH314" s="18" t="s">
        <v>5537</v>
      </c>
      <c r="BI314" s="18" t="s">
        <v>5537</v>
      </c>
      <c r="BJ314" s="18" t="s">
        <v>5537</v>
      </c>
      <c r="BK314" s="18" t="s">
        <v>5537</v>
      </c>
      <c r="BL314" s="9" t="s">
        <v>5537</v>
      </c>
      <c r="BM314" s="14" t="s">
        <v>5537</v>
      </c>
      <c r="BN314" s="14" t="s">
        <v>5537</v>
      </c>
      <c r="BO314" s="14" t="str">
        <f>_xlfn.XLOOKUP(B314,'[4]cell downs 18042026 17h'!$B:$B,'[4]cell downs 18042026 17h'!$B:$B,"")</f>
        <v/>
      </c>
      <c r="BP314" s="14" t="str">
        <f>_xlfn.XLOOKUP(B314,'[5]Cells Huawei 19042026 15h'!$B:$B,'[5]Cells Huawei 19042026 15h'!$B:$B,"")</f>
        <v/>
      </c>
      <c r="BQ314" s="9" t="str">
        <f>_xlfn.XLOOKUP(B314,'[6]cells down 19042026 9H40'!$B:$B,'[6]cells down 19042026 9H40'!$B:$B,"")</f>
        <v/>
      </c>
      <c r="BR314" s="9" t="s">
        <v>593</v>
      </c>
      <c r="BS314" s="9" t="s">
        <v>5537</v>
      </c>
      <c r="BT314" s="108"/>
    </row>
    <row r="315" spans="1:72" s="9" customFormat="1" x14ac:dyDescent="0.35">
      <c r="A315" s="1" t="s">
        <v>1327</v>
      </c>
      <c r="B315" s="8" t="s">
        <v>1328</v>
      </c>
      <c r="C315" s="3" t="str">
        <f>_xlfn.XLOOKUP(B315,'[1]daily break down'!$D:$D,'[1]daily break down'!$E:$E,"")</f>
        <v>CENTRE</v>
      </c>
      <c r="D315" s="1" t="s">
        <v>11</v>
      </c>
      <c r="E315" s="1" t="s">
        <v>154</v>
      </c>
      <c r="F315" s="3" t="s">
        <v>37</v>
      </c>
      <c r="G315" s="1" t="s">
        <v>1329</v>
      </c>
      <c r="H315" s="33" t="str">
        <f>_xlfn.XLOOKUP(B315,[2]CALCULATION!$B:$B,[2]CALCULATION!$H:$H,"")</f>
        <v>NOKIA</v>
      </c>
      <c r="I315" s="28">
        <v>8.9821716608666266E-2</v>
      </c>
      <c r="J315" s="28">
        <v>7.5001556688607959E-2</v>
      </c>
      <c r="K315" s="28">
        <v>8.2240794347801446E-2</v>
      </c>
      <c r="L315" s="28">
        <v>0.11808434865857413</v>
      </c>
      <c r="M315" s="28">
        <v>0.14496020216632838</v>
      </c>
      <c r="N315" s="28">
        <v>0.12740966574714691</v>
      </c>
      <c r="O315" s="28">
        <v>0.13300367776410424</v>
      </c>
      <c r="P315" s="28">
        <v>0.15706798025488961</v>
      </c>
      <c r="Q315" s="28">
        <v>0.14416757656549764</v>
      </c>
      <c r="R315" s="28">
        <v>7.1392450318148074E-2</v>
      </c>
      <c r="S315" s="93">
        <v>0.229231169084087</v>
      </c>
      <c r="T315" s="93">
        <f>_xlfn.XLOOKUP(B315,'[3]Nur des jours'!$B:$B,'[3]Nur des jours'!$U:$U,"")</f>
        <v>4.5080835708965772</v>
      </c>
      <c r="U315" s="93">
        <v>5.9695036498825296</v>
      </c>
      <c r="V315" s="93">
        <v>5.5354910924484857</v>
      </c>
      <c r="W315" s="93">
        <v>4.5080835708965772</v>
      </c>
      <c r="X315" s="93">
        <v>0.12602266339071944</v>
      </c>
      <c r="Y315" s="93">
        <v>0.18081202398175958</v>
      </c>
      <c r="Z315" s="93">
        <v>0.48621990508884716</v>
      </c>
      <c r="AA315" s="93">
        <v>0.30234024763649536</v>
      </c>
      <c r="AB315" s="93">
        <v>0.16199601635690697</v>
      </c>
      <c r="AC315" s="93">
        <f>_xlfn.XLOOKUP(B315,'[3]Nur des jours'!$B:$B,'[3]Nur des jours'!$N:$N,"")</f>
        <v>0.2021427776493652</v>
      </c>
      <c r="AD315" s="93">
        <v>0.2021427776493652</v>
      </c>
      <c r="AE315" s="93">
        <v>0.30822582348123612</v>
      </c>
      <c r="AF315" s="93">
        <v>0.27260917208139651</v>
      </c>
      <c r="AG315" s="93"/>
      <c r="AH315" s="93">
        <v>0.3526886737265042</v>
      </c>
      <c r="AI315" s="93">
        <v>9.8043036021885702E-2</v>
      </c>
      <c r="AJ315" s="93">
        <v>1.0088665503840391</v>
      </c>
      <c r="AK315" s="93">
        <v>0</v>
      </c>
      <c r="AL315" s="93">
        <v>0.3526886737265042</v>
      </c>
      <c r="AM315" s="49" t="s">
        <v>5598</v>
      </c>
      <c r="AN315" s="49"/>
      <c r="AO315" s="48" t="str" cm="1">
        <f t="array" ref="AO315">IFERROR(_xlfn.IFS(
AQ315="MPR ISSUE","PDH",
AQ315="BSS Hardware Issue","BSS",
AQ315="Sites strategiques, MLL, Pylone, etc.","ENVTECH",
AQ315="AKTIVCO DEFAUT GE &amp; POWER Cabinet","AKTIVCO",
AQ315="AKTIVCO Coupure ENEO &amp; Baisse de tension","AKTIVCO GRID ONLY",
AQ315="Coupure ENEO &amp; Baisse de tension","IHS GRID ONLY",
AQ315="Defaut GE &amp; POWER Cabinet","IHS",
AQ315="Sharing","Partners",
AQ315="Sites strategiques &amp; DataCenter","SST &amp; DC",
AQ315="Exclu","Exclu",
AQ315="SAT","SAT",
AQ315="SPARE-ISSUE","SPARE-ISSUE",
AQ315="Fiber CAmtel","TRANS_FO_CAMTEL",
AQ315="Fiber AOF","Fiber AOF",
AQ315="Projet OCM (HUAWEI)","TRAVAUX-HUAWEI",
AQ315="Projet OCM (NOKIA)","TRAVAUX-NOKIA",
AQ315="ACCESS-ISSUE","ACCESS-ISSUE",
AQ315="Projet OCM (ZTE, NOKIA, autres projets)","TRAVAUX OCM",
AQ315="No root CAuse","No root cause",
AQ315="ODU HS","PDH",
AQ315="IP &amp; VLAN","PDH",
AQ315="Warehouse HUAWEI","SPARE-ISSUE",
AQ315="SPARE-HS","SPARE-ISSUE",
AQ315="Power Telco","BSS",AQ315="no impacts","no impacts"
),"")</f>
        <v>Exclu</v>
      </c>
      <c r="AP315" s="48" t="str" cm="1">
        <f t="array" ref="AP315">IFERROR(_xlfn.IFS(
AQ315="MPR ISSUE","TX ISSUE",
AQ315="BSS Hardware Issue","RAN ISSUE",
AQ315="Sites strategiques, MLL, Pylone, etc.","ENVTECH",
AQ315="AKTIVCO DEFAUT GE &amp; POWER Cabinet","POWER ISSUE",
AQ315="AKTIVCO Coupure ENEO &amp; Baisse de tension","POWER ISSUE",
AQ315="Coupure ENEO &amp; Baisse de tension","POWER ISSUE",
AQ315="Defaut GE &amp; POWER Cabinet","POWER ISSUE",
AQ315="Sharing","POWER ISSUE",
AQ315="Sites strategiques &amp; DataCenter","POWER ISSUE",
AQ315="Exclu","Exclu",
AQ315="SAT","TX ISSUE",
AQ315="SPARE-ISSUE","SPARE-ISSUE",
AQ315="Fiber CAmtel","TX ISSUE",
AQ315="Fiber AOF","TX ISSUE",
AQ315="Projet OCM (HUAWEI)","TRAVAUX-HUAWEI",
AQ315="Projet OCM (NOKIA)","TRAVAUX -NOKIA",
AQ315="ACCESS-ISSUE","ACCESS-ISSUE",
AQ315="Projet OCM (ZTE, NOKIA, autres projets)","TRAVAUX OCM",
AQ315="No root CAuse","No root cause",
AQ315="ODU HS","TX ISSUE",
AQ315="IP &amp; VLAN","TX ISSUE",
AQ315="Warehouse HUAWEI","SPARE-ISSUE",
AQ315="SPARE-HS","SPARE-ISSUE",
AQ315="Power Telco","RAN ISSUE",AQ315="no impacts","no impacts"
),"")</f>
        <v>Exclu</v>
      </c>
      <c r="AQ315" s="67" t="s">
        <v>5598</v>
      </c>
      <c r="AR315" s="48" t="str" cm="1">
        <f t="array" ref="AR315">IFERROR(_xlfn.IFS(
AQ315="MPR ISSUE","ACTIVE",
AQ315="BSS Hardware Issue","ACTIVE",
AQ315="Sites strategiques, MLL, Pylone, etc.","PASSIVE",
AQ315="AKTIVCO DEFAUT GE &amp; POWER Cabinet","PASSIVE",
AQ315="AKTIVCO Coupure ENEO &amp; Baisse de tension","PASSIVE",
AQ315="Coupure ENEO &amp; Baisse de tension","PASSIVE",
AQ315="Defaut GE &amp; POWER Cabinet","PASSIVE",
AQ315="Sharing","PASSIVE",
AQ315="Sites strategiques &amp; DataCenter","PASSIVE",
AQ315="Exclu","Exclu",
AQ315="SAT","ACTIVE",
AQ315="SPARE-ISSUE","SPARE-ISSUE",
AQ315="Fiber CAmtel","ACTIVE",
AQ315="Fiber AOF","ACTIVE",
AQ315="Projet OCM (HUAWEI)","PLANNED WORKS",
AQ315="Projet OCM (NOKIA)","PLANNED WORKS",
AQ315="ACCESS-ISSUE","ACCESS-ISSUE",
AQ315="Projet OCM (ZTE, NOKIA, autres projets)","PLANNED WORKS",
AQ315="No root CAuse","No root cause",
AQ315="ODU HS","ACTIVE",
AQ315="IP &amp; VLAN","ACTIVE",
AQ315="Warehouse HUAWEI","SPARE-ISSUE",
AQ315="SPARE-HS","SPARE-ISSUE",
AQ315="Power Telco","ACTIVE", AQ315="no impacts","no impacts"
),"")</f>
        <v>Exclu</v>
      </c>
      <c r="AS315" s="92" t="s">
        <v>5537</v>
      </c>
      <c r="AT315" s="98" t="s">
        <v>1328</v>
      </c>
      <c r="AV315" s="17" t="s">
        <v>5537</v>
      </c>
      <c r="AW315" s="7" t="s">
        <v>5537</v>
      </c>
      <c r="AX315" s="6" t="s">
        <v>5537</v>
      </c>
      <c r="AY315" s="7"/>
      <c r="AZ315" s="3" t="s">
        <v>5537</v>
      </c>
      <c r="BA315" s="18" t="s">
        <v>5537</v>
      </c>
      <c r="BB315" s="18" t="s">
        <v>5537</v>
      </c>
      <c r="BC315" s="18" t="s">
        <v>5537</v>
      </c>
      <c r="BD315" s="18" t="s">
        <v>5537</v>
      </c>
      <c r="BE315" s="18" t="s">
        <v>5537</v>
      </c>
      <c r="BF315" s="18" t="s">
        <v>5537</v>
      </c>
      <c r="BG315" s="18" t="s">
        <v>5537</v>
      </c>
      <c r="BH315" s="18" t="s">
        <v>5537</v>
      </c>
      <c r="BI315" s="18" t="s">
        <v>5537</v>
      </c>
      <c r="BJ315" s="18" t="s">
        <v>5537</v>
      </c>
      <c r="BK315" s="18" t="s">
        <v>5537</v>
      </c>
      <c r="BL315" s="9" t="s">
        <v>5537</v>
      </c>
      <c r="BM315" s="14" t="s">
        <v>5537</v>
      </c>
      <c r="BN315" s="14" t="s">
        <v>5537</v>
      </c>
      <c r="BO315" s="14" t="str">
        <f>_xlfn.XLOOKUP(B315,'[4]cell downs 18042026 17h'!$B:$B,'[4]cell downs 18042026 17h'!$B:$B,"")</f>
        <v/>
      </c>
      <c r="BP315" s="14" t="str">
        <f>_xlfn.XLOOKUP(B315,'[5]Cells Huawei 19042026 15h'!$B:$B,'[5]Cells Huawei 19042026 15h'!$B:$B,"")</f>
        <v/>
      </c>
      <c r="BQ315" s="9" t="str">
        <f>_xlfn.XLOOKUP(B315,'[6]cells down 19042026 9H40'!$B:$B,'[6]cells down 19042026 9H40'!$B:$B,"")</f>
        <v/>
      </c>
      <c r="BR315" s="9" t="s">
        <v>1328</v>
      </c>
      <c r="BS315" s="9" t="s">
        <v>12</v>
      </c>
      <c r="BT315" s="108"/>
    </row>
    <row r="316" spans="1:72" s="9" customFormat="1" ht="21.5" customHeight="1" x14ac:dyDescent="0.35">
      <c r="A316" s="1" t="s">
        <v>3763</v>
      </c>
      <c r="B316" s="8" t="s">
        <v>3764</v>
      </c>
      <c r="C316" s="3" t="str">
        <f>_xlfn.XLOOKUP(B316,'[1]daily break down'!$D:$D,'[1]daily break down'!$E:$E,"")</f>
        <v>Garoua</v>
      </c>
      <c r="D316" s="1" t="s">
        <v>21</v>
      </c>
      <c r="E316" s="1" t="s">
        <v>22</v>
      </c>
      <c r="F316" s="3" t="s">
        <v>23</v>
      </c>
      <c r="G316" s="1" t="s">
        <v>24</v>
      </c>
      <c r="H316" s="32" t="str">
        <f>_xlfn.XLOOKUP(B316,[2]CALCULATION!$B:$B,[2]CALCULATION!$H:$H,"")</f>
        <v>Huawei</v>
      </c>
      <c r="I316" s="28">
        <v>0</v>
      </c>
      <c r="J316" s="28">
        <v>0</v>
      </c>
      <c r="K316" s="28">
        <v>0</v>
      </c>
      <c r="L316" s="28">
        <v>0</v>
      </c>
      <c r="M316" s="28">
        <v>0</v>
      </c>
      <c r="N316" s="28">
        <v>0</v>
      </c>
      <c r="O316" s="28">
        <v>0</v>
      </c>
      <c r="P316" s="28">
        <v>0</v>
      </c>
      <c r="Q316" s="28">
        <v>5.8253824554194384</v>
      </c>
      <c r="R316" s="28">
        <v>0</v>
      </c>
      <c r="S316" s="93">
        <v>0</v>
      </c>
      <c r="T316" s="93">
        <f>_xlfn.XLOOKUP(B316,'[3]Nur des jours'!$B:$B,'[3]Nur des jours'!$U:$U,"")</f>
        <v>0.47261174033267417</v>
      </c>
      <c r="U316" s="93">
        <v>0</v>
      </c>
      <c r="V316" s="93">
        <v>2.4228953894182341</v>
      </c>
      <c r="W316" s="93">
        <v>0.47261174033267422</v>
      </c>
      <c r="X316" s="93">
        <v>11.687968884208964</v>
      </c>
      <c r="Y316" s="93">
        <v>0</v>
      </c>
      <c r="Z316" s="93">
        <v>2.1969427822151455</v>
      </c>
      <c r="AA316" s="93">
        <v>1.3676651456911875</v>
      </c>
      <c r="AB316" s="93">
        <v>0</v>
      </c>
      <c r="AC316" s="93">
        <f>_xlfn.XLOOKUP(B316,'[3]Nur des jours'!$B:$B,'[3]Nur des jours'!$N:$N,"")</f>
        <v>0</v>
      </c>
      <c r="AD316" s="93">
        <v>0</v>
      </c>
      <c r="AE316" s="93">
        <v>5.7716988696840765</v>
      </c>
      <c r="AF316" s="93">
        <v>0</v>
      </c>
      <c r="AG316" s="93"/>
      <c r="AH316" s="93">
        <v>0.34109587282019671</v>
      </c>
      <c r="AI316" s="93">
        <v>0.30724314473100489</v>
      </c>
      <c r="AJ316" s="93">
        <v>0.39499330184862175</v>
      </c>
      <c r="AK316" s="93">
        <v>0.31566900213847793</v>
      </c>
      <c r="AL316" s="93">
        <v>0.34109587282019671</v>
      </c>
      <c r="AM316" s="49" t="s">
        <v>5559</v>
      </c>
      <c r="AN316" s="49"/>
      <c r="AO316" s="48" t="str" cm="1">
        <f t="array" ref="AO316">IFERROR(_xlfn.IFS(
AQ316="MPR ISSUE","PDH",
AQ316="BSS Hardware Issue","BSS",
AQ316="Sites strategiques, MLL, Pylone, etc.","ENVTECH",
AQ316="AKTIVCO DEFAUT GE &amp; POWER Cabinet","AKTIVCO",
AQ316="AKTIVCO Coupure ENEO &amp; Baisse de tension","AKTIVCO GRID ONLY",
AQ316="Coupure ENEO &amp; Baisse de tension","IHS GRID ONLY",
AQ316="Defaut GE &amp; POWER Cabinet","IHS",
AQ316="Sharing","Partners",
AQ316="Sites strategiques &amp; DataCenter","SST &amp; DC",
AQ316="Exclu","Exclu",
AQ316="SAT","SAT",
AQ316="SPARE-ISSUE","SPARE-ISSUE",
AQ316="Fiber CAmtel","TRANS_FO_CAMTEL",
AQ316="Fiber AOF","Fiber AOF",
AQ316="Projet OCM (HUAWEI)","TRAVAUX-HUAWEI",
AQ316="Projet OCM (NOKIA)","TRAVAUX-NOKIA",
AQ316="ACCESS-ISSUE","ACCESS-ISSUE",
AQ316="Projet OCM (ZTE, NOKIA, autres projets)","TRAVAUX OCM",
AQ316="No root CAuse","No root cause",
AQ316="ODU HS","PDH",
AQ316="IP &amp; VLAN","PDH",
AQ316="Warehouse HUAWEI","SPARE-ISSUE",
AQ316="SPARE-HS","SPARE-ISSUE",
AQ316="Power Telco","BSS",AQ316="no impacts","no impacts"
),"")</f>
        <v>No root cause</v>
      </c>
      <c r="AP316" s="48" t="str" cm="1">
        <f t="array" ref="AP316">IFERROR(_xlfn.IFS(
AQ316="MPR ISSUE","TX ISSUE",
AQ316="BSS Hardware Issue","RAN ISSUE",
AQ316="Sites strategiques, MLL, Pylone, etc.","ENVTECH",
AQ316="AKTIVCO DEFAUT GE &amp; POWER Cabinet","POWER ISSUE",
AQ316="AKTIVCO Coupure ENEO &amp; Baisse de tension","POWER ISSUE",
AQ316="Coupure ENEO &amp; Baisse de tension","POWER ISSUE",
AQ316="Defaut GE &amp; POWER Cabinet","POWER ISSUE",
AQ316="Sharing","POWER ISSUE",
AQ316="Sites strategiques &amp; DataCenter","POWER ISSUE",
AQ316="Exclu","Exclu",
AQ316="SAT","TX ISSUE",
AQ316="SPARE-ISSUE","SPARE-ISSUE",
AQ316="Fiber CAmtel","TX ISSUE",
AQ316="Fiber AOF","TX ISSUE",
AQ316="Projet OCM (HUAWEI)","TRAVAUX-HUAWEI",
AQ316="Projet OCM (NOKIA)","TRAVAUX -NOKIA",
AQ316="ACCESS-ISSUE","ACCESS-ISSUE",
AQ316="Projet OCM (ZTE, NOKIA, autres projets)","TRAVAUX OCM",
AQ316="No root CAuse","No root cause",
AQ316="ODU HS","TX ISSUE",
AQ316="IP &amp; VLAN","TX ISSUE",
AQ316="Warehouse HUAWEI","SPARE-ISSUE",
AQ316="SPARE-HS","SPARE-ISSUE",
AQ316="Power Telco","RAN ISSUE",AQ316="no impacts","no impacts"
),"")</f>
        <v>No root cause</v>
      </c>
      <c r="AQ316" s="67" t="s">
        <v>5344</v>
      </c>
      <c r="AR316" s="48" t="str" cm="1">
        <f t="array" ref="AR316">IFERROR(_xlfn.IFS(
AQ316="MPR ISSUE","ACTIVE",
AQ316="BSS Hardware Issue","ACTIVE",
AQ316="Sites strategiques, MLL, Pylone, etc.","PASSIVE",
AQ316="AKTIVCO DEFAUT GE &amp; POWER Cabinet","PASSIVE",
AQ316="AKTIVCO Coupure ENEO &amp; Baisse de tension","PASSIVE",
AQ316="Coupure ENEO &amp; Baisse de tension","PASSIVE",
AQ316="Defaut GE &amp; POWER Cabinet","PASSIVE",
AQ316="Sharing","PASSIVE",
AQ316="Sites strategiques &amp; DataCenter","PASSIVE",
AQ316="Exclu","Exclu",
AQ316="SAT","ACTIVE",
AQ316="SPARE-ISSUE","SPARE-ISSUE",
AQ316="Fiber CAmtel","ACTIVE",
AQ316="Fiber AOF","ACTIVE",
AQ316="Projet OCM (HUAWEI)","PLANNED WORKS",
AQ316="Projet OCM (NOKIA)","PLANNED WORKS",
AQ316="ACCESS-ISSUE","ACCESS-ISSUE",
AQ316="Projet OCM (ZTE, NOKIA, autres projets)","PLANNED WORKS",
AQ316="No root CAuse","No root cause",
AQ316="ODU HS","ACTIVE",
AQ316="IP &amp; VLAN","ACTIVE",
AQ316="Warehouse HUAWEI","SPARE-ISSUE",
AQ316="SPARE-HS","SPARE-ISSUE",
AQ316="Power Telco","ACTIVE", AQ316="no impacts","no impacts"
),"")</f>
        <v>No root cause</v>
      </c>
      <c r="AS316" s="92" t="s">
        <v>5537</v>
      </c>
      <c r="AT316" s="98" t="s">
        <v>3764</v>
      </c>
      <c r="AV316" s="17" t="s">
        <v>5537</v>
      </c>
      <c r="AW316" s="7" t="s">
        <v>5537</v>
      </c>
      <c r="AX316" s="6" t="s">
        <v>5537</v>
      </c>
      <c r="AY316" s="7"/>
      <c r="AZ316" s="3" t="s">
        <v>5537</v>
      </c>
      <c r="BA316" s="18" t="s">
        <v>5537</v>
      </c>
      <c r="BB316" s="18" t="s">
        <v>5537</v>
      </c>
      <c r="BC316" s="18" t="s">
        <v>5537</v>
      </c>
      <c r="BD316" s="18" t="s">
        <v>5537</v>
      </c>
      <c r="BE316" s="18" t="s">
        <v>5537</v>
      </c>
      <c r="BF316" s="18" t="s">
        <v>5537</v>
      </c>
      <c r="BG316" s="18" t="s">
        <v>5537</v>
      </c>
      <c r="BH316" s="18" t="s">
        <v>5537</v>
      </c>
      <c r="BI316" s="18" t="s">
        <v>5537</v>
      </c>
      <c r="BJ316" s="18" t="s">
        <v>5537</v>
      </c>
      <c r="BK316" s="18" t="s">
        <v>5537</v>
      </c>
      <c r="BL316" s="9" t="s">
        <v>5537</v>
      </c>
      <c r="BM316" s="14" t="s">
        <v>5537</v>
      </c>
      <c r="BN316" s="14" t="s">
        <v>5537</v>
      </c>
      <c r="BO316" s="14" t="str">
        <f>_xlfn.XLOOKUP(B316,'[4]cell downs 18042026 17h'!$B:$B,'[4]cell downs 18042026 17h'!$B:$B,"")</f>
        <v/>
      </c>
      <c r="BP316" s="14" t="str">
        <f>_xlfn.XLOOKUP(B316,'[5]Cells Huawei 19042026 15h'!$B:$B,'[5]Cells Huawei 19042026 15h'!$B:$B,"")</f>
        <v/>
      </c>
      <c r="BQ316" s="9" t="str">
        <f>_xlfn.XLOOKUP(B316,'[6]cells down 19042026 9H40'!$B:$B,'[6]cells down 19042026 9H40'!$B:$B,"")</f>
        <v/>
      </c>
      <c r="BR316" s="9" t="s">
        <v>5537</v>
      </c>
      <c r="BS316" s="9" t="s">
        <v>5537</v>
      </c>
      <c r="BT316" s="108"/>
    </row>
    <row r="317" spans="1:72" s="9" customFormat="1" x14ac:dyDescent="0.35">
      <c r="A317" s="1" t="s">
        <v>1226</v>
      </c>
      <c r="B317" s="8" t="s">
        <v>1227</v>
      </c>
      <c r="C317" s="3" t="str">
        <f>_xlfn.XLOOKUP(B317,'[1]daily break down'!$D:$D,'[1]daily break down'!$E:$E,"")</f>
        <v>NORD-OUEST</v>
      </c>
      <c r="D317" s="1" t="s">
        <v>11</v>
      </c>
      <c r="E317" s="1" t="s">
        <v>12</v>
      </c>
      <c r="F317" s="3" t="s">
        <v>51</v>
      </c>
      <c r="G317" s="1" t="s">
        <v>1228</v>
      </c>
      <c r="H317" s="33" t="str">
        <f>_xlfn.XLOOKUP(B317,[2]CALCULATION!$B:$B,[2]CALCULATION!$H:$H,"")</f>
        <v>NOKIA</v>
      </c>
      <c r="I317" s="28">
        <v>1.4466659617926092</v>
      </c>
      <c r="J317" s="28">
        <v>0</v>
      </c>
      <c r="K317" s="28">
        <v>0</v>
      </c>
      <c r="L317" s="28">
        <v>0</v>
      </c>
      <c r="M317" s="28">
        <v>2.6546254876876441E-2</v>
      </c>
      <c r="N317" s="28">
        <v>5.3975006185775012</v>
      </c>
      <c r="O317" s="28">
        <v>0.69322670601166858</v>
      </c>
      <c r="P317" s="28">
        <v>0</v>
      </c>
      <c r="Q317" s="28">
        <v>0</v>
      </c>
      <c r="R317" s="28">
        <v>1.8323372128363844</v>
      </c>
      <c r="S317" s="93">
        <v>6.0179490162867078</v>
      </c>
      <c r="T317" s="93">
        <f>_xlfn.XLOOKUP(B317,'[3]Nur des jours'!$B:$B,'[3]Nur des jours'!$U:$U,"")</f>
        <v>0.65274603133837261</v>
      </c>
      <c r="U317" s="93">
        <v>0</v>
      </c>
      <c r="V317" s="93">
        <v>4.473661869744002</v>
      </c>
      <c r="W317" s="93">
        <v>0.65274603133837261</v>
      </c>
      <c r="X317" s="93">
        <v>0.44766046576663732</v>
      </c>
      <c r="Y317" s="93">
        <v>0.38885821255418301</v>
      </c>
      <c r="Z317" s="93">
        <v>9.0834053870497311E-2</v>
      </c>
      <c r="AA317" s="93">
        <v>1.1308331407144876</v>
      </c>
      <c r="AB317" s="93">
        <v>0.63524981950900727</v>
      </c>
      <c r="AC317" s="93">
        <f>_xlfn.XLOOKUP(B317,'[3]Nur des jours'!$B:$B,'[3]Nur des jours'!$N:$N,"")</f>
        <v>1.4466745426372516</v>
      </c>
      <c r="AD317" s="93">
        <v>1.4466745426372516</v>
      </c>
      <c r="AE317" s="93">
        <v>0</v>
      </c>
      <c r="AF317" s="93">
        <v>0.5367466819620299</v>
      </c>
      <c r="AG317" s="93"/>
      <c r="AH317" s="93">
        <v>0.33968690163312243</v>
      </c>
      <c r="AI317" s="93">
        <v>1.1710210264219112</v>
      </c>
      <c r="AJ317" s="93">
        <v>0.51373036030614305</v>
      </c>
      <c r="AK317" s="93">
        <v>0</v>
      </c>
      <c r="AL317" s="93">
        <v>0.33968690163312243</v>
      </c>
      <c r="AM317" s="49" t="s">
        <v>5601</v>
      </c>
      <c r="AN317" s="49"/>
      <c r="AO317" s="48" t="str" cm="1">
        <f t="array" ref="AO317">IFERROR(_xlfn.IFS(
AQ317="MPR ISSUE","PDH",
AQ317="BSS Hardware Issue","BSS",
AQ317="Sites strategiques, MLL, Pylone, etc.","ENVTECH",
AQ317="AKTIVCO DEFAUT GE &amp; POWER Cabinet","AKTIVCO",
AQ317="AKTIVCO Coupure ENEO &amp; Baisse de tension","AKTIVCO GRID ONLY",
AQ317="Coupure ENEO &amp; Baisse de tension","IHS GRID ONLY",
AQ317="Defaut GE &amp; POWER Cabinet","IHS",
AQ317="Sharing","Partners",
AQ317="Sites strategiques &amp; DataCenter","SST &amp; DC",
AQ317="Exclu","Exclu",
AQ317="SAT","SAT",
AQ317="SPARE-ISSUE","SPARE-ISSUE",
AQ317="Fiber CAmtel","TRANS_FO_CAMTEL",
AQ317="Fiber AOF","Fiber AOF",
AQ317="Projet OCM (HUAWEI)","TRAVAUX-HUAWEI",
AQ317="Projet OCM (NOKIA)","TRAVAUX-NOKIA",
AQ317="ACCESS-ISSUE","ACCESS-ISSUE",
AQ317="Projet OCM (ZTE, NOKIA, autres projets)","TRAVAUX OCM",
AQ317="No root CAuse","No root cause",
AQ317="ODU HS","PDH",
AQ317="IP &amp; VLAN","PDH",
AQ317="Warehouse HUAWEI","SPARE-ISSUE",
AQ317="SPARE-HS","SPARE-ISSUE",
AQ317="Power Telco","BSS",AQ317="no impacts","no impacts"
),"")</f>
        <v>IHS</v>
      </c>
      <c r="AP317" s="48" t="str" cm="1">
        <f t="array" ref="AP317">IFERROR(_xlfn.IFS(
AQ317="MPR ISSUE","TX ISSUE",
AQ317="BSS Hardware Issue","RAN ISSUE",
AQ317="Sites strategiques, MLL, Pylone, etc.","ENVTECH",
AQ317="AKTIVCO DEFAUT GE &amp; POWER Cabinet","POWER ISSUE",
AQ317="AKTIVCO Coupure ENEO &amp; Baisse de tension","POWER ISSUE",
AQ317="Coupure ENEO &amp; Baisse de tension","POWER ISSUE",
AQ317="Defaut GE &amp; POWER Cabinet","POWER ISSUE",
AQ317="Sharing","POWER ISSUE",
AQ317="Sites strategiques &amp; DataCenter","POWER ISSUE",
AQ317="Exclu","Exclu",
AQ317="SAT","TX ISSUE",
AQ317="SPARE-ISSUE","SPARE-ISSUE",
AQ317="Fiber CAmtel","TX ISSUE",
AQ317="Fiber AOF","TX ISSUE",
AQ317="Projet OCM (HUAWEI)","TRAVAUX-HUAWEI",
AQ317="Projet OCM (NOKIA)","TRAVAUX -NOKIA",
AQ317="ACCESS-ISSUE","ACCESS-ISSUE",
AQ317="Projet OCM (ZTE, NOKIA, autres projets)","TRAVAUX OCM",
AQ317="No root CAuse","No root cause",
AQ317="ODU HS","TX ISSUE",
AQ317="IP &amp; VLAN","TX ISSUE",
AQ317="Warehouse HUAWEI","SPARE-ISSUE",
AQ317="SPARE-HS","SPARE-ISSUE",
AQ317="Power Telco","RAN ISSUE",AQ317="no impacts","no impacts"
),"")</f>
        <v>POWER ISSUE</v>
      </c>
      <c r="AQ317" s="67" t="s">
        <v>5330</v>
      </c>
      <c r="AR317" s="48" t="str" cm="1">
        <f t="array" ref="AR317">IFERROR(_xlfn.IFS(
AQ317="MPR ISSUE","ACTIVE",
AQ317="BSS Hardware Issue","ACTIVE",
AQ317="Sites strategiques, MLL, Pylone, etc.","PASSIVE",
AQ317="AKTIVCO DEFAUT GE &amp; POWER Cabinet","PASSIVE",
AQ317="AKTIVCO Coupure ENEO &amp; Baisse de tension","PASSIVE",
AQ317="Coupure ENEO &amp; Baisse de tension","PASSIVE",
AQ317="Defaut GE &amp; POWER Cabinet","PASSIVE",
AQ317="Sharing","PASSIVE",
AQ317="Sites strategiques &amp; DataCenter","PASSIVE",
AQ317="Exclu","Exclu",
AQ317="SAT","ACTIVE",
AQ317="SPARE-ISSUE","SPARE-ISSUE",
AQ317="Fiber CAmtel","ACTIVE",
AQ317="Fiber AOF","ACTIVE",
AQ317="Projet OCM (HUAWEI)","PLANNED WORKS",
AQ317="Projet OCM (NOKIA)","PLANNED WORKS",
AQ317="ACCESS-ISSUE","ACCESS-ISSUE",
AQ317="Projet OCM (ZTE, NOKIA, autres projets)","PLANNED WORKS",
AQ317="No root CAuse","No root cause",
AQ317="ODU HS","ACTIVE",
AQ317="IP &amp; VLAN","ACTIVE",
AQ317="Warehouse HUAWEI","SPARE-ISSUE",
AQ317="SPARE-HS","SPARE-ISSUE",
AQ317="Power Telco","ACTIVE", AQ317="no impacts","no impacts"
),"")</f>
        <v>PASSIVE</v>
      </c>
      <c r="AS317" s="92" t="s">
        <v>5699</v>
      </c>
      <c r="AT317" s="98" t="s">
        <v>1227</v>
      </c>
      <c r="AV317" s="17" t="s">
        <v>5537</v>
      </c>
      <c r="AW317" s="7" t="s">
        <v>5537</v>
      </c>
      <c r="AX317" s="6" t="s">
        <v>5537</v>
      </c>
      <c r="AY317" s="7"/>
      <c r="AZ317" s="3" t="s">
        <v>5537</v>
      </c>
      <c r="BA317" s="18" t="s">
        <v>5537</v>
      </c>
      <c r="BB317" s="18" t="s">
        <v>5537</v>
      </c>
      <c r="BC317" s="18" t="s">
        <v>5537</v>
      </c>
      <c r="BD317" s="18" t="s">
        <v>5537</v>
      </c>
      <c r="BE317" s="18" t="s">
        <v>5537</v>
      </c>
      <c r="BF317" s="18" t="s">
        <v>5537</v>
      </c>
      <c r="BG317" s="18" t="s">
        <v>5537</v>
      </c>
      <c r="BH317" s="18" t="s">
        <v>5537</v>
      </c>
      <c r="BI317" s="18" t="s">
        <v>5537</v>
      </c>
      <c r="BJ317" s="18" t="s">
        <v>5537</v>
      </c>
      <c r="BK317" s="18" t="s">
        <v>5537</v>
      </c>
      <c r="BL317" s="9" t="s">
        <v>5699</v>
      </c>
      <c r="BM317" s="14" t="s">
        <v>5537</v>
      </c>
      <c r="BN317" s="14" t="s">
        <v>5537</v>
      </c>
      <c r="BO317" s="14" t="str">
        <f>_xlfn.XLOOKUP(B317,'[4]cell downs 18042026 17h'!$B:$B,'[4]cell downs 18042026 17h'!$B:$B,"")</f>
        <v/>
      </c>
      <c r="BP317" s="14" t="str">
        <f>_xlfn.XLOOKUP(B317,'[5]Cells Huawei 19042026 15h'!$B:$B,'[5]Cells Huawei 19042026 15h'!$B:$B,"")</f>
        <v/>
      </c>
      <c r="BQ317" s="9" t="str">
        <f>_xlfn.XLOOKUP(B317,'[6]cells down 19042026 9H40'!$B:$B,'[6]cells down 19042026 9H40'!$B:$B,"")</f>
        <v/>
      </c>
      <c r="BR317" s="9" t="s">
        <v>1227</v>
      </c>
      <c r="BS317" s="9" t="s">
        <v>12</v>
      </c>
      <c r="BT317" s="108"/>
    </row>
    <row r="318" spans="1:72" s="9" customFormat="1" ht="35.5" customHeight="1" x14ac:dyDescent="0.35">
      <c r="A318" s="1" t="s">
        <v>588</v>
      </c>
      <c r="B318" s="8" t="s">
        <v>589</v>
      </c>
      <c r="C318" s="3" t="str">
        <f>_xlfn.XLOOKUP(B318,'[1]daily break down'!$D:$D,'[1]daily break down'!$E:$E,"")</f>
        <v>LITTORAL</v>
      </c>
      <c r="D318" s="1" t="s">
        <v>11</v>
      </c>
      <c r="E318" s="1" t="s">
        <v>12</v>
      </c>
      <c r="F318" s="3" t="s">
        <v>69</v>
      </c>
      <c r="G318" s="1" t="s">
        <v>502</v>
      </c>
      <c r="H318" s="34" t="str">
        <f>_xlfn.XLOOKUP(B318,[2]CALCULATION!$B:$B,[2]CALCULATION!$H:$H,"")</f>
        <v>ZTE</v>
      </c>
      <c r="I318" s="28">
        <v>0</v>
      </c>
      <c r="J318" s="28">
        <v>0.33886648803052172</v>
      </c>
      <c r="K318" s="28">
        <v>0</v>
      </c>
      <c r="L318" s="28">
        <v>0</v>
      </c>
      <c r="M318" s="28">
        <v>0</v>
      </c>
      <c r="N318" s="28">
        <v>0</v>
      </c>
      <c r="O318" s="28">
        <v>0</v>
      </c>
      <c r="P318" s="28">
        <v>0.3012701429374513</v>
      </c>
      <c r="Q318" s="28">
        <v>0.4965285803563021</v>
      </c>
      <c r="R318" s="28">
        <v>3.2918739102767161</v>
      </c>
      <c r="S318" s="93">
        <v>0</v>
      </c>
      <c r="T318" s="93">
        <f>_xlfn.XLOOKUP(B318,'[3]Nur des jours'!$B:$B,'[3]Nur des jours'!$U:$U,"")</f>
        <v>8.899704080380523E-3</v>
      </c>
      <c r="U318" s="93">
        <v>0</v>
      </c>
      <c r="V318" s="93">
        <v>0</v>
      </c>
      <c r="W318" s="93">
        <v>8.8997040803805248E-3</v>
      </c>
      <c r="X318" s="93">
        <v>13.579307599455529</v>
      </c>
      <c r="Y318" s="93">
        <v>0.95059183923888391</v>
      </c>
      <c r="Z318" s="93">
        <v>3.4403866074256814E-2</v>
      </c>
      <c r="AA318" s="93">
        <v>0</v>
      </c>
      <c r="AB318" s="93">
        <v>0</v>
      </c>
      <c r="AC318" s="93">
        <f>_xlfn.XLOOKUP(B318,'[3]Nur des jours'!$B:$B,'[3]Nur des jours'!$N:$N,"")</f>
        <v>1.7698104915918302</v>
      </c>
      <c r="AD318" s="93">
        <v>1.7698104915918302</v>
      </c>
      <c r="AE318" s="93">
        <v>0</v>
      </c>
      <c r="AF318" s="93">
        <v>1.4255934800660899</v>
      </c>
      <c r="AG318" s="93"/>
      <c r="AH318" s="93">
        <v>0.33795689903633458</v>
      </c>
      <c r="AI318" s="93">
        <v>0.208325839598096</v>
      </c>
      <c r="AJ318" s="93">
        <v>0.35743307798756191</v>
      </c>
      <c r="AK318" s="93">
        <v>0.36091603245583448</v>
      </c>
      <c r="AL318" s="93">
        <v>0.33795689903633458</v>
      </c>
      <c r="AM318" s="49" t="s">
        <v>5559</v>
      </c>
      <c r="AN318" s="49"/>
      <c r="AO318" s="48" t="str" cm="1">
        <f t="array" ref="AO318">IFERROR(_xlfn.IFS(
AQ318="MPR ISSUE","PDH",
AQ318="BSS Hardware Issue","BSS",
AQ318="Sites strategiques, MLL, Pylone, etc.","ENVTECH",
AQ318="AKTIVCO DEFAUT GE &amp; POWER Cabinet","AKTIVCO",
AQ318="AKTIVCO Coupure ENEO &amp; Baisse de tension","AKTIVCO GRID ONLY",
AQ318="Coupure ENEO &amp; Baisse de tension","IHS GRID ONLY",
AQ318="Defaut GE &amp; POWER Cabinet","IHS",
AQ318="Sharing","Partners",
AQ318="Sites strategiques &amp; DataCenter","SST &amp; DC",
AQ318="Exclu","Exclu",
AQ318="SAT","SAT",
AQ318="SPARE-ISSUE","SPARE-ISSUE",
AQ318="Fiber CAmtel","TRANS_FO_CAMTEL",
AQ318="Fiber AOF","Fiber AOF",
AQ318="Projet OCM (HUAWEI)","TRAVAUX-HUAWEI",
AQ318="Projet OCM (NOKIA)","TRAVAUX-NOKIA",
AQ318="ACCESS-ISSUE","ACCESS-ISSUE",
AQ318="Projet OCM (ZTE, NOKIA, autres projets)","TRAVAUX OCM",
AQ318="No root CAuse","No root cause",
AQ318="ODU HS","PDH",
AQ318="IP &amp; VLAN","PDH",
AQ318="Warehouse HUAWEI","SPARE-ISSUE",
AQ318="SPARE-HS","SPARE-ISSUE",
AQ318="Power Telco","BSS",AQ318="no impacts","no impacts"
),"")</f>
        <v>No root cause</v>
      </c>
      <c r="AP318" s="48" t="str" cm="1">
        <f t="array" ref="AP318">IFERROR(_xlfn.IFS(
AQ318="MPR ISSUE","TX ISSUE",
AQ318="BSS Hardware Issue","RAN ISSUE",
AQ318="Sites strategiques, MLL, Pylone, etc.","ENVTECH",
AQ318="AKTIVCO DEFAUT GE &amp; POWER Cabinet","POWER ISSUE",
AQ318="AKTIVCO Coupure ENEO &amp; Baisse de tension","POWER ISSUE",
AQ318="Coupure ENEO &amp; Baisse de tension","POWER ISSUE",
AQ318="Defaut GE &amp; POWER Cabinet","POWER ISSUE",
AQ318="Sharing","POWER ISSUE",
AQ318="Sites strategiques &amp; DataCenter","POWER ISSUE",
AQ318="Exclu","Exclu",
AQ318="SAT","TX ISSUE",
AQ318="SPARE-ISSUE","SPARE-ISSUE",
AQ318="Fiber CAmtel","TX ISSUE",
AQ318="Fiber AOF","TX ISSUE",
AQ318="Projet OCM (HUAWEI)","TRAVAUX-HUAWEI",
AQ318="Projet OCM (NOKIA)","TRAVAUX -NOKIA",
AQ318="ACCESS-ISSUE","ACCESS-ISSUE",
AQ318="Projet OCM (ZTE, NOKIA, autres projets)","TRAVAUX OCM",
AQ318="No root CAuse","No root cause",
AQ318="ODU HS","TX ISSUE",
AQ318="IP &amp; VLAN","TX ISSUE",
AQ318="Warehouse HUAWEI","SPARE-ISSUE",
AQ318="SPARE-HS","SPARE-ISSUE",
AQ318="Power Telco","RAN ISSUE",AQ318="no impacts","no impacts"
),"")</f>
        <v>No root cause</v>
      </c>
      <c r="AQ318" s="126" t="s">
        <v>5344</v>
      </c>
      <c r="AR318" s="48" t="str" cm="1">
        <f t="array" ref="AR318">IFERROR(_xlfn.IFS(
AQ318="MPR ISSUE","ACTIVE",
AQ318="BSS Hardware Issue","ACTIVE",
AQ318="Sites strategiques, MLL, Pylone, etc.","PASSIVE",
AQ318="AKTIVCO DEFAUT GE &amp; POWER Cabinet","PASSIVE",
AQ318="AKTIVCO Coupure ENEO &amp; Baisse de tension","PASSIVE",
AQ318="Coupure ENEO &amp; Baisse de tension","PASSIVE",
AQ318="Defaut GE &amp; POWER Cabinet","PASSIVE",
AQ318="Sharing","PASSIVE",
AQ318="Sites strategiques &amp; DataCenter","PASSIVE",
AQ318="Exclu","Exclu",
AQ318="SAT","ACTIVE",
AQ318="SPARE-ISSUE","SPARE-ISSUE",
AQ318="Fiber CAmtel","ACTIVE",
AQ318="Fiber AOF","ACTIVE",
AQ318="Projet OCM (HUAWEI)","PLANNED WORKS",
AQ318="Projet OCM (NOKIA)","PLANNED WORKS",
AQ318="ACCESS-ISSUE","ACCESS-ISSUE",
AQ318="Projet OCM (ZTE, NOKIA, autres projets)","PLANNED WORKS",
AQ318="No root CAuse","No root cause",
AQ318="ODU HS","ACTIVE",
AQ318="IP &amp; VLAN","ACTIVE",
AQ318="Warehouse HUAWEI","SPARE-ISSUE",
AQ318="SPARE-HS","SPARE-ISSUE",
AQ318="Power Telco","ACTIVE", AQ318="no impacts","no impacts"
),"")</f>
        <v>No root cause</v>
      </c>
      <c r="AS318" s="92" t="s">
        <v>5537</v>
      </c>
      <c r="AT318" s="98" t="s">
        <v>589</v>
      </c>
      <c r="AV318" s="17" t="s">
        <v>5537</v>
      </c>
      <c r="AW318" s="7" t="s">
        <v>5537</v>
      </c>
      <c r="AX318" s="6" t="s">
        <v>5537</v>
      </c>
      <c r="AY318" s="7"/>
      <c r="AZ318" s="3" t="s">
        <v>5537</v>
      </c>
      <c r="BA318" s="18" t="s">
        <v>5537</v>
      </c>
      <c r="BB318" s="18" t="s">
        <v>5537</v>
      </c>
      <c r="BC318" s="18" t="s">
        <v>5537</v>
      </c>
      <c r="BD318" s="18" t="s">
        <v>5537</v>
      </c>
      <c r="BE318" s="18" t="s">
        <v>5537</v>
      </c>
      <c r="BF318" s="18" t="s">
        <v>5537</v>
      </c>
      <c r="BG318" s="18" t="s">
        <v>5537</v>
      </c>
      <c r="BH318" s="18" t="s">
        <v>5537</v>
      </c>
      <c r="BI318" s="18" t="s">
        <v>5537</v>
      </c>
      <c r="BJ318" s="18" t="s">
        <v>5537</v>
      </c>
      <c r="BK318" s="18" t="s">
        <v>5537</v>
      </c>
      <c r="BL318" s="9" t="s">
        <v>5537</v>
      </c>
      <c r="BM318" s="14" t="s">
        <v>5537</v>
      </c>
      <c r="BN318" s="14" t="s">
        <v>5537</v>
      </c>
      <c r="BO318" s="14" t="str">
        <f>_xlfn.XLOOKUP(B318,'[4]cell downs 18042026 17h'!$B:$B,'[4]cell downs 18042026 17h'!$B:$B,"")</f>
        <v/>
      </c>
      <c r="BP318" s="14" t="str">
        <f>_xlfn.XLOOKUP(B318,'[5]Cells Huawei 19042026 15h'!$B:$B,'[5]Cells Huawei 19042026 15h'!$B:$B,"")</f>
        <v/>
      </c>
      <c r="BQ318" s="9" t="str">
        <f>_xlfn.XLOOKUP(B318,'[6]cells down 19042026 9H40'!$B:$B,'[6]cells down 19042026 9H40'!$B:$B,"")</f>
        <v/>
      </c>
      <c r="BR318" s="9" t="s">
        <v>589</v>
      </c>
      <c r="BS318" s="9" t="s">
        <v>5537</v>
      </c>
      <c r="BT318" s="108"/>
    </row>
    <row r="319" spans="1:72" s="9" customFormat="1" x14ac:dyDescent="0.35">
      <c r="A319" s="2" t="s">
        <v>838</v>
      </c>
      <c r="B319" s="1" t="s">
        <v>839</v>
      </c>
      <c r="C319" s="3" t="str">
        <f>_xlfn.XLOOKUP(B319,'[1]daily break down'!$D:$D,'[1]daily break down'!$E:$E,"")</f>
        <v>ADAMAOUA</v>
      </c>
      <c r="D319" s="1" t="s">
        <v>11</v>
      </c>
      <c r="E319" s="1" t="s">
        <v>96</v>
      </c>
      <c r="F319" s="3" t="s">
        <v>90</v>
      </c>
      <c r="G319" s="1" t="s">
        <v>840</v>
      </c>
      <c r="H319" s="33" t="str">
        <f>_xlfn.XLOOKUP(B319,[2]CALCULATION!$B:$B,[2]CALCULATION!$H:$H,"")</f>
        <v>NOKIA</v>
      </c>
      <c r="I319" s="28">
        <v>0</v>
      </c>
      <c r="J319" s="28">
        <v>0.21895589338428956</v>
      </c>
      <c r="K319" s="28">
        <v>11.116514952242214</v>
      </c>
      <c r="L319" s="28">
        <v>12.361235586100744</v>
      </c>
      <c r="M319" s="28">
        <v>12.361235586100744</v>
      </c>
      <c r="N319" s="28">
        <v>18.38198133574879</v>
      </c>
      <c r="O319" s="28">
        <v>2.2829932428585797E-3</v>
      </c>
      <c r="P319" s="28">
        <v>1.967288525894743</v>
      </c>
      <c r="Q319" s="28">
        <v>5.3511428404535489E-4</v>
      </c>
      <c r="R319" s="28">
        <v>0</v>
      </c>
      <c r="S319" s="93">
        <v>0</v>
      </c>
      <c r="T319" s="93">
        <f>_xlfn.XLOOKUP(B319,'[3]Nur des jours'!$B:$B,'[3]Nur des jours'!$U:$U,"")</f>
        <v>0</v>
      </c>
      <c r="U319" s="93">
        <v>0</v>
      </c>
      <c r="V319" s="93">
        <v>0</v>
      </c>
      <c r="W319" s="93">
        <v>0</v>
      </c>
      <c r="X319" s="93">
        <v>0</v>
      </c>
      <c r="Y319" s="93">
        <v>0</v>
      </c>
      <c r="Z319" s="93">
        <v>0</v>
      </c>
      <c r="AA319" s="93">
        <v>3.4495973033294998E-2</v>
      </c>
      <c r="AB319" s="93">
        <v>0</v>
      </c>
      <c r="AC319" s="93">
        <f>_xlfn.XLOOKUP(B319,'[3]Nur des jours'!$B:$B,'[3]Nur des jours'!$N:$N,"")</f>
        <v>4.3666899098584878E-2</v>
      </c>
      <c r="AD319" s="93">
        <v>4.3666899098584878E-2</v>
      </c>
      <c r="AE319" s="93">
        <v>2.4223350043824057E-2</v>
      </c>
      <c r="AF319" s="93">
        <v>0</v>
      </c>
      <c r="AG319" s="93"/>
      <c r="AH319" s="93">
        <v>0.3311600846745949</v>
      </c>
      <c r="AI319" s="93">
        <v>0.41902469535468345</v>
      </c>
      <c r="AJ319" s="93">
        <v>0.41655762580090788</v>
      </c>
      <c r="AK319" s="93">
        <v>0.25212479780767699</v>
      </c>
      <c r="AL319" s="93">
        <v>0.3311600846745949</v>
      </c>
      <c r="AM319" s="49" t="s">
        <v>5559</v>
      </c>
      <c r="AN319" s="49"/>
      <c r="AO319" s="48" t="str" cm="1">
        <f t="array" ref="AO319">IFERROR(_xlfn.IFS(
AQ319="MPR ISSUE","PDH",
AQ319="BSS Hardware Issue","BSS",
AQ319="Sites strategiques, MLL, Pylone, etc.","ENVTECH",
AQ319="AKTIVCO DEFAUT GE &amp; POWER Cabinet","AKTIVCO",
AQ319="AKTIVCO Coupure ENEO &amp; Baisse de tension","AKTIVCO GRID ONLY",
AQ319="Coupure ENEO &amp; Baisse de tension","IHS GRID ONLY",
AQ319="Defaut GE &amp; POWER Cabinet","IHS",
AQ319="Sharing","Partners",
AQ319="Sites strategiques &amp; DataCenter","SST &amp; DC",
AQ319="Exclu","Exclu",
AQ319="SAT","SAT",
AQ319="SPARE-ISSUE","SPARE-ISSUE",
AQ319="Fiber CAmtel","TRANS_FO_CAMTEL",
AQ319="Fiber AOF","Fiber AOF",
AQ319="Projet OCM (HUAWEI)","TRAVAUX-HUAWEI",
AQ319="Projet OCM (NOKIA)","TRAVAUX-NOKIA",
AQ319="ACCESS-ISSUE","ACCESS-ISSUE",
AQ319="Projet OCM (ZTE, NOKIA, autres projets)","TRAVAUX OCM",
AQ319="No root CAuse","No root cause",
AQ319="ODU HS","PDH",
AQ319="IP &amp; VLAN","PDH",
AQ319="Warehouse HUAWEI","SPARE-ISSUE",
AQ319="SPARE-HS","SPARE-ISSUE",
AQ319="Power Telco","BSS",AQ319="no impacts","no impacts"
),"")</f>
        <v>IHS</v>
      </c>
      <c r="AP319" s="48" t="str" cm="1">
        <f t="array" ref="AP319">IFERROR(_xlfn.IFS(
AQ319="MPR ISSUE","TX ISSUE",
AQ319="BSS Hardware Issue","RAN ISSUE",
AQ319="Sites strategiques, MLL, Pylone, etc.","ENVTECH",
AQ319="AKTIVCO DEFAUT GE &amp; POWER Cabinet","POWER ISSUE",
AQ319="AKTIVCO Coupure ENEO &amp; Baisse de tension","POWER ISSUE",
AQ319="Coupure ENEO &amp; Baisse de tension","POWER ISSUE",
AQ319="Defaut GE &amp; POWER Cabinet","POWER ISSUE",
AQ319="Sharing","POWER ISSUE",
AQ319="Sites strategiques &amp; DataCenter","POWER ISSUE",
AQ319="Exclu","Exclu",
AQ319="SAT","TX ISSUE",
AQ319="SPARE-ISSUE","SPARE-ISSUE",
AQ319="Fiber CAmtel","TX ISSUE",
AQ319="Fiber AOF","TX ISSUE",
AQ319="Projet OCM (HUAWEI)","TRAVAUX-HUAWEI",
AQ319="Projet OCM (NOKIA)","TRAVAUX -NOKIA",
AQ319="ACCESS-ISSUE","ACCESS-ISSUE",
AQ319="Projet OCM (ZTE, NOKIA, autres projets)","TRAVAUX OCM",
AQ319="No root CAuse","No root cause",
AQ319="ODU HS","TX ISSUE",
AQ319="IP &amp; VLAN","TX ISSUE",
AQ319="Warehouse HUAWEI","SPARE-ISSUE",
AQ319="SPARE-HS","SPARE-ISSUE",
AQ319="Power Telco","RAN ISSUE",AQ319="no impacts","no impacts"
),"")</f>
        <v>POWER ISSUE</v>
      </c>
      <c r="AQ319" s="67" t="s">
        <v>5330</v>
      </c>
      <c r="AR319" s="48" t="str" cm="1">
        <f t="array" ref="AR319">IFERROR(_xlfn.IFS(
AQ319="MPR ISSUE","ACTIVE",
AQ319="BSS Hardware Issue","ACTIVE",
AQ319="Sites strategiques, MLL, Pylone, etc.","PASSIVE",
AQ319="AKTIVCO DEFAUT GE &amp; POWER Cabinet","PASSIVE",
AQ319="AKTIVCO Coupure ENEO &amp; Baisse de tension","PASSIVE",
AQ319="Coupure ENEO &amp; Baisse de tension","PASSIVE",
AQ319="Defaut GE &amp; POWER Cabinet","PASSIVE",
AQ319="Sharing","PASSIVE",
AQ319="Sites strategiques &amp; DataCenter","PASSIVE",
AQ319="Exclu","Exclu",
AQ319="SAT","ACTIVE",
AQ319="SPARE-ISSUE","SPARE-ISSUE",
AQ319="Fiber CAmtel","ACTIVE",
AQ319="Fiber AOF","ACTIVE",
AQ319="Projet OCM (HUAWEI)","PLANNED WORKS",
AQ319="Projet OCM (NOKIA)","PLANNED WORKS",
AQ319="ACCESS-ISSUE","ACCESS-ISSUE",
AQ319="Projet OCM (ZTE, NOKIA, autres projets)","PLANNED WORKS",
AQ319="No root CAuse","No root cause",
AQ319="ODU HS","ACTIVE",
AQ319="IP &amp; VLAN","ACTIVE",
AQ319="Warehouse HUAWEI","SPARE-ISSUE",
AQ319="SPARE-HS","SPARE-ISSUE",
AQ319="Power Telco","ACTIVE", AQ319="no impacts","no impacts"
),"")</f>
        <v>PASSIVE</v>
      </c>
      <c r="AS319" s="92" t="s">
        <v>5795</v>
      </c>
      <c r="AT319" s="98" t="s">
        <v>839</v>
      </c>
      <c r="AV319" s="17" t="s">
        <v>5537</v>
      </c>
      <c r="AW319" s="7" t="s">
        <v>5537</v>
      </c>
      <c r="AX319" s="6" t="s">
        <v>5537</v>
      </c>
      <c r="AY319" s="7"/>
      <c r="AZ319" s="3" t="s">
        <v>5537</v>
      </c>
      <c r="BA319" s="18" t="s">
        <v>5537</v>
      </c>
      <c r="BB319" s="18" t="s">
        <v>5537</v>
      </c>
      <c r="BC319" s="18" t="s">
        <v>5537</v>
      </c>
      <c r="BD319" s="18" t="s">
        <v>5537</v>
      </c>
      <c r="BE319" s="18" t="s">
        <v>5537</v>
      </c>
      <c r="BF319" s="18" t="s">
        <v>5537</v>
      </c>
      <c r="BG319" s="18" t="s">
        <v>5537</v>
      </c>
      <c r="BH319" s="18" t="s">
        <v>5537</v>
      </c>
      <c r="BI319" s="18" t="s">
        <v>5537</v>
      </c>
      <c r="BJ319" s="18" t="s">
        <v>5537</v>
      </c>
      <c r="BK319" s="18" t="s">
        <v>5537</v>
      </c>
      <c r="BL319" s="9" t="s">
        <v>5795</v>
      </c>
      <c r="BM319" s="14" t="s">
        <v>5537</v>
      </c>
      <c r="BN319" s="14" t="s">
        <v>5537</v>
      </c>
      <c r="BO319" s="14" t="str">
        <f>_xlfn.XLOOKUP(B319,'[4]cell downs 18042026 17h'!$B:$B,'[4]cell downs 18042026 17h'!$B:$B,"")</f>
        <v/>
      </c>
      <c r="BP319" s="14" t="str">
        <f>_xlfn.XLOOKUP(B319,'[5]Cells Huawei 19042026 15h'!$B:$B,'[5]Cells Huawei 19042026 15h'!$B:$B,"")</f>
        <v/>
      </c>
      <c r="BQ319" s="9" t="str">
        <f>_xlfn.XLOOKUP(B319,'[6]cells down 19042026 9H40'!$B:$B,'[6]cells down 19042026 9H40'!$B:$B,"")</f>
        <v/>
      </c>
      <c r="BR319" s="9" t="s">
        <v>839</v>
      </c>
      <c r="BS319" s="9" t="s">
        <v>5537</v>
      </c>
      <c r="BT319" s="108"/>
    </row>
    <row r="320" spans="1:72" s="9" customFormat="1" x14ac:dyDescent="0.35">
      <c r="A320" s="1" t="s">
        <v>1131</v>
      </c>
      <c r="B320" s="1" t="s">
        <v>1132</v>
      </c>
      <c r="C320" s="3" t="str">
        <f>_xlfn.XLOOKUP(B320,'[1]daily break down'!$D:$D,'[1]daily break down'!$E:$E,"")</f>
        <v>NORD-OUEST</v>
      </c>
      <c r="D320" s="1" t="s">
        <v>11</v>
      </c>
      <c r="E320" s="1" t="s">
        <v>66</v>
      </c>
      <c r="F320" s="3" t="s">
        <v>51</v>
      </c>
      <c r="G320" s="1" t="s">
        <v>1131</v>
      </c>
      <c r="H320" s="33" t="str">
        <f>_xlfn.XLOOKUP(B320,[2]CALCULATION!$B:$B,[2]CALCULATION!$H:$H,"")</f>
        <v>NOKIA</v>
      </c>
      <c r="I320" s="28">
        <v>2.1031375782882402</v>
      </c>
      <c r="J320" s="28">
        <v>2.7368516426357177</v>
      </c>
      <c r="K320" s="28">
        <v>1.3466527571241187</v>
      </c>
      <c r="L320" s="28">
        <v>6.0613229867346644E-2</v>
      </c>
      <c r="M320" s="28">
        <v>3.3901379888783665</v>
      </c>
      <c r="N320" s="28">
        <v>1.6453919926820271</v>
      </c>
      <c r="O320" s="28">
        <v>3.3941056554467539</v>
      </c>
      <c r="P320" s="28">
        <v>2.7205824682356585</v>
      </c>
      <c r="Q320" s="28">
        <v>2.9774032209236561</v>
      </c>
      <c r="R320" s="28">
        <v>2.3662617369310706</v>
      </c>
      <c r="S320" s="93">
        <v>3.8138603444805064</v>
      </c>
      <c r="T320" s="93">
        <f>_xlfn.XLOOKUP(B320,'[3]Nur des jours'!$B:$B,'[3]Nur des jours'!$U:$U,"")</f>
        <v>0.38864419161437419</v>
      </c>
      <c r="U320" s="93">
        <v>0.44277786590844326</v>
      </c>
      <c r="V320" s="93">
        <v>1.9096196705218971</v>
      </c>
      <c r="W320" s="93">
        <v>0.38864419161437419</v>
      </c>
      <c r="X320" s="93">
        <v>0.12250915296219257</v>
      </c>
      <c r="Y320" s="93">
        <v>8.714219265879633E-2</v>
      </c>
      <c r="Z320" s="93">
        <v>1.0744742932315166</v>
      </c>
      <c r="AA320" s="93">
        <v>1.2522186837426836</v>
      </c>
      <c r="AB320" s="93">
        <v>1.5748374154260485E-2</v>
      </c>
      <c r="AC320" s="93">
        <f>_xlfn.XLOOKUP(B320,'[3]Nur des jours'!$B:$B,'[3]Nur des jours'!$N:$N,"")</f>
        <v>4.476604657666361E-3</v>
      </c>
      <c r="AD320" s="93">
        <v>4.476604657666361E-3</v>
      </c>
      <c r="AE320" s="93">
        <v>0.46918740529573411</v>
      </c>
      <c r="AF320" s="93">
        <v>0.41179412327035414</v>
      </c>
      <c r="AG320" s="93"/>
      <c r="AH320" s="93">
        <v>0.32481244631641432</v>
      </c>
      <c r="AI320" s="93">
        <v>1.4833848902317661</v>
      </c>
      <c r="AJ320" s="93">
        <v>0.33655448113127384</v>
      </c>
      <c r="AK320" s="93">
        <v>0</v>
      </c>
      <c r="AL320" s="93">
        <v>0.32481244631641432</v>
      </c>
      <c r="AM320" s="49" t="s">
        <v>5601</v>
      </c>
      <c r="AN320" s="49"/>
      <c r="AO320" s="48" t="str" cm="1">
        <f t="array" ref="AO320">IFERROR(_xlfn.IFS(
AQ320="MPR ISSUE","PDH",
AQ320="BSS Hardware Issue","BSS",
AQ320="Sites strategiques, MLL, Pylone, etc.","ENVTECH",
AQ320="AKTIVCO DEFAUT GE &amp; POWER Cabinet","AKTIVCO",
AQ320="AKTIVCO Coupure ENEO &amp; Baisse de tension","AKTIVCO GRID ONLY",
AQ320="Coupure ENEO &amp; Baisse de tension","IHS GRID ONLY",
AQ320="Defaut GE &amp; POWER Cabinet","IHS",
AQ320="Sharing","Partners",
AQ320="Sites strategiques &amp; DataCenter","SST &amp; DC",
AQ320="Exclu","Exclu",
AQ320="SAT","SAT",
AQ320="SPARE-ISSUE","SPARE-ISSUE",
AQ320="Fiber CAmtel","TRANS_FO_CAMTEL",
AQ320="Fiber AOF","Fiber AOF",
AQ320="Projet OCM (HUAWEI)","TRAVAUX-HUAWEI",
AQ320="Projet OCM (NOKIA)","TRAVAUX-NOKIA",
AQ320="ACCESS-ISSUE","ACCESS-ISSUE",
AQ320="Projet OCM (ZTE, NOKIA, autres projets)","TRAVAUX OCM",
AQ320="No root CAuse","No root cause",
AQ320="ODU HS","PDH",
AQ320="IP &amp; VLAN","PDH",
AQ320="Warehouse HUAWEI","SPARE-ISSUE",
AQ320="SPARE-HS","SPARE-ISSUE",
AQ320="Power Telco","BSS",AQ320="no impacts","no impacts"
),"")</f>
        <v>IHS</v>
      </c>
      <c r="AP320" s="48" t="str" cm="1">
        <f t="array" ref="AP320">IFERROR(_xlfn.IFS(
AQ320="MPR ISSUE","TX ISSUE",
AQ320="BSS Hardware Issue","RAN ISSUE",
AQ320="Sites strategiques, MLL, Pylone, etc.","ENVTECH",
AQ320="AKTIVCO DEFAUT GE &amp; POWER Cabinet","POWER ISSUE",
AQ320="AKTIVCO Coupure ENEO &amp; Baisse de tension","POWER ISSUE",
AQ320="Coupure ENEO &amp; Baisse de tension","POWER ISSUE",
AQ320="Defaut GE &amp; POWER Cabinet","POWER ISSUE",
AQ320="Sharing","POWER ISSUE",
AQ320="Sites strategiques &amp; DataCenter","POWER ISSUE",
AQ320="Exclu","Exclu",
AQ320="SAT","TX ISSUE",
AQ320="SPARE-ISSUE","SPARE-ISSUE",
AQ320="Fiber CAmtel","TX ISSUE",
AQ320="Fiber AOF","TX ISSUE",
AQ320="Projet OCM (HUAWEI)","TRAVAUX-HUAWEI",
AQ320="Projet OCM (NOKIA)","TRAVAUX -NOKIA",
AQ320="ACCESS-ISSUE","ACCESS-ISSUE",
AQ320="Projet OCM (ZTE, NOKIA, autres projets)","TRAVAUX OCM",
AQ320="No root CAuse","No root cause",
AQ320="ODU HS","TX ISSUE",
AQ320="IP &amp; VLAN","TX ISSUE",
AQ320="Warehouse HUAWEI","SPARE-ISSUE",
AQ320="SPARE-HS","SPARE-ISSUE",
AQ320="Power Telco","RAN ISSUE",AQ320="no impacts","no impacts"
),"")</f>
        <v>POWER ISSUE</v>
      </c>
      <c r="AQ320" s="67" t="s">
        <v>5330</v>
      </c>
      <c r="AR320" s="48" t="str" cm="1">
        <f t="array" ref="AR320">IFERROR(_xlfn.IFS(
AQ320="MPR ISSUE","ACTIVE",
AQ320="BSS Hardware Issue","ACTIVE",
AQ320="Sites strategiques, MLL, Pylone, etc.","PASSIVE",
AQ320="AKTIVCO DEFAUT GE &amp; POWER Cabinet","PASSIVE",
AQ320="AKTIVCO Coupure ENEO &amp; Baisse de tension","PASSIVE",
AQ320="Coupure ENEO &amp; Baisse de tension","PASSIVE",
AQ320="Defaut GE &amp; POWER Cabinet","PASSIVE",
AQ320="Sharing","PASSIVE",
AQ320="Sites strategiques &amp; DataCenter","PASSIVE",
AQ320="Exclu","Exclu",
AQ320="SAT","ACTIVE",
AQ320="SPARE-ISSUE","SPARE-ISSUE",
AQ320="Fiber CAmtel","ACTIVE",
AQ320="Fiber AOF","ACTIVE",
AQ320="Projet OCM (HUAWEI)","PLANNED WORKS",
AQ320="Projet OCM (NOKIA)","PLANNED WORKS",
AQ320="ACCESS-ISSUE","ACCESS-ISSUE",
AQ320="Projet OCM (ZTE, NOKIA, autres projets)","PLANNED WORKS",
AQ320="No root CAuse","No root cause",
AQ320="ODU HS","ACTIVE",
AQ320="IP &amp; VLAN","ACTIVE",
AQ320="Warehouse HUAWEI","SPARE-ISSUE",
AQ320="SPARE-HS","SPARE-ISSUE",
AQ320="Power Telco","ACTIVE", AQ320="no impacts","no impacts"
),"")</f>
        <v>PASSIVE</v>
      </c>
      <c r="AS320" s="92" t="s">
        <v>5704</v>
      </c>
      <c r="AT320" s="98" t="s">
        <v>1132</v>
      </c>
      <c r="AV320" s="17" t="s">
        <v>5537</v>
      </c>
      <c r="AW320" s="7" t="s">
        <v>5537</v>
      </c>
      <c r="AX320" s="6" t="s">
        <v>5537</v>
      </c>
      <c r="AY320" s="7"/>
      <c r="AZ320" s="3" t="s">
        <v>5537</v>
      </c>
      <c r="BA320" s="18" t="s">
        <v>5537</v>
      </c>
      <c r="BB320" s="18" t="s">
        <v>5537</v>
      </c>
      <c r="BC320" s="18" t="s">
        <v>5537</v>
      </c>
      <c r="BD320" s="18" t="s">
        <v>5537</v>
      </c>
      <c r="BE320" s="18" t="s">
        <v>5537</v>
      </c>
      <c r="BF320" s="18" t="s">
        <v>5537</v>
      </c>
      <c r="BG320" s="18" t="s">
        <v>5537</v>
      </c>
      <c r="BH320" s="18" t="s">
        <v>5537</v>
      </c>
      <c r="BI320" s="18" t="s">
        <v>5537</v>
      </c>
      <c r="BJ320" s="18" t="s">
        <v>5537</v>
      </c>
      <c r="BK320" s="18" t="s">
        <v>5537</v>
      </c>
      <c r="BL320" s="9" t="s">
        <v>5704</v>
      </c>
      <c r="BM320" s="14" t="s">
        <v>5537</v>
      </c>
      <c r="BN320" s="14" t="s">
        <v>5537</v>
      </c>
      <c r="BO320" s="14" t="str">
        <f>_xlfn.XLOOKUP(B320,'[4]cell downs 18042026 17h'!$B:$B,'[4]cell downs 18042026 17h'!$B:$B,"")</f>
        <v/>
      </c>
      <c r="BP320" s="14" t="str">
        <f>_xlfn.XLOOKUP(B320,'[5]Cells Huawei 19042026 15h'!$B:$B,'[5]Cells Huawei 19042026 15h'!$B:$B,"")</f>
        <v/>
      </c>
      <c r="BQ320" s="9" t="str">
        <f>_xlfn.XLOOKUP(B320,'[6]cells down 19042026 9H40'!$B:$B,'[6]cells down 19042026 9H40'!$B:$B,"")</f>
        <v/>
      </c>
      <c r="BR320" s="9" t="s">
        <v>1132</v>
      </c>
      <c r="BS320" s="9" t="s">
        <v>594</v>
      </c>
      <c r="BT320" s="108"/>
    </row>
    <row r="321" spans="1:72" s="9" customFormat="1" x14ac:dyDescent="0.35">
      <c r="A321" s="1" t="s">
        <v>3285</v>
      </c>
      <c r="B321" s="8" t="s">
        <v>3286</v>
      </c>
      <c r="C321" s="3" t="str">
        <f>_xlfn.XLOOKUP(B321,'[1]daily break down'!$D:$D,'[1]daily break down'!$E:$E,"")</f>
        <v>NORD</v>
      </c>
      <c r="D321" s="1" t="s">
        <v>11</v>
      </c>
      <c r="E321" s="1" t="s">
        <v>12</v>
      </c>
      <c r="F321" s="3" t="s">
        <v>23</v>
      </c>
      <c r="G321" s="1" t="s">
        <v>732</v>
      </c>
      <c r="H321" s="32" t="str">
        <f>_xlfn.XLOOKUP(B321,[2]CALCULATION!$B:$B,[2]CALCULATION!$H:$H,"")</f>
        <v>Huawei</v>
      </c>
      <c r="I321" s="28">
        <v>6.2296680107181697</v>
      </c>
      <c r="J321" s="28">
        <v>3.3387266610165143</v>
      </c>
      <c r="K321" s="28">
        <v>10.013611731771835</v>
      </c>
      <c r="L321" s="28">
        <v>4.6761078437247638</v>
      </c>
      <c r="M321" s="28">
        <v>2.9204227341603102</v>
      </c>
      <c r="N321" s="28">
        <v>2.8484403580713002</v>
      </c>
      <c r="O321" s="28">
        <v>0</v>
      </c>
      <c r="P321" s="28">
        <v>0</v>
      </c>
      <c r="Q321" s="28">
        <v>0</v>
      </c>
      <c r="R321" s="28">
        <v>0</v>
      </c>
      <c r="S321" s="93">
        <v>0</v>
      </c>
      <c r="T321" s="93">
        <f>_xlfn.XLOOKUP(B321,'[3]Nur des jours'!$B:$B,'[3]Nur des jours'!$U:$U,"")</f>
        <v>0</v>
      </c>
      <c r="U321" s="93">
        <v>0</v>
      </c>
      <c r="V321" s="93">
        <v>0</v>
      </c>
      <c r="W321" s="93">
        <v>0</v>
      </c>
      <c r="X321" s="93">
        <v>0</v>
      </c>
      <c r="Y321" s="93">
        <v>0</v>
      </c>
      <c r="Z321" s="93">
        <v>3.5104784652130374</v>
      </c>
      <c r="AA321" s="93">
        <v>0</v>
      </c>
      <c r="AB321" s="93">
        <v>0</v>
      </c>
      <c r="AC321" s="93">
        <f>_xlfn.XLOOKUP(B321,'[3]Nur des jours'!$B:$B,'[3]Nur des jours'!$N:$N,"")</f>
        <v>0</v>
      </c>
      <c r="AD321" s="93">
        <v>0</v>
      </c>
      <c r="AE321" s="93">
        <v>0</v>
      </c>
      <c r="AF321" s="93">
        <v>0</v>
      </c>
      <c r="AG321" s="93"/>
      <c r="AH321" s="93">
        <v>0.3237245065390531</v>
      </c>
      <c r="AI321" s="93">
        <v>0.28975776251054119</v>
      </c>
      <c r="AJ321" s="93">
        <v>0.48907980320355232</v>
      </c>
      <c r="AK321" s="93">
        <v>0.22657715483937338</v>
      </c>
      <c r="AL321" s="93">
        <v>0.3237245065390531</v>
      </c>
      <c r="AM321" s="49" t="s">
        <v>5559</v>
      </c>
      <c r="AN321" s="49"/>
      <c r="AO321" s="48" t="str" cm="1">
        <f t="array" ref="AO321">IFERROR(_xlfn.IFS(
AQ321="MPR ISSUE","PDH",
AQ321="BSS Hardware Issue","BSS",
AQ321="Sites strategiques, MLL, Pylone, etc.","ENVTECH",
AQ321="AKTIVCO DEFAUT GE &amp; POWER Cabinet","AKTIVCO",
AQ321="AKTIVCO Coupure ENEO &amp; Baisse de tension","AKTIVCO GRID ONLY",
AQ321="Coupure ENEO &amp; Baisse de tension","IHS GRID ONLY",
AQ321="Defaut GE &amp; POWER Cabinet","IHS",
AQ321="Sharing","Partners",
AQ321="Sites strategiques &amp; DataCenter","SST &amp; DC",
AQ321="Exclu","Exclu",
AQ321="SAT","SAT",
AQ321="SPARE-ISSUE","SPARE-ISSUE",
AQ321="Fiber CAmtel","TRANS_FO_CAMTEL",
AQ321="Fiber AOF","Fiber AOF",
AQ321="Projet OCM (HUAWEI)","TRAVAUX-HUAWEI",
AQ321="Projet OCM (NOKIA)","TRAVAUX-NOKIA",
AQ321="ACCESS-ISSUE","ACCESS-ISSUE",
AQ321="Projet OCM (ZTE, NOKIA, autres projets)","TRAVAUX OCM",
AQ321="No root CAuse","No root cause",
AQ321="ODU HS","PDH",
AQ321="IP &amp; VLAN","PDH",
AQ321="Warehouse HUAWEI","SPARE-ISSUE",
AQ321="SPARE-HS","SPARE-ISSUE",
AQ321="Power Telco","BSS",AQ321="no impacts","no impacts"
),"")</f>
        <v>No root cause</v>
      </c>
      <c r="AP321" s="48" t="str" cm="1">
        <f t="array" ref="AP321">IFERROR(_xlfn.IFS(
AQ321="MPR ISSUE","TX ISSUE",
AQ321="BSS Hardware Issue","RAN ISSUE",
AQ321="Sites strategiques, MLL, Pylone, etc.","ENVTECH",
AQ321="AKTIVCO DEFAUT GE &amp; POWER Cabinet","POWER ISSUE",
AQ321="AKTIVCO Coupure ENEO &amp; Baisse de tension","POWER ISSUE",
AQ321="Coupure ENEO &amp; Baisse de tension","POWER ISSUE",
AQ321="Defaut GE &amp; POWER Cabinet","POWER ISSUE",
AQ321="Sharing","POWER ISSUE",
AQ321="Sites strategiques &amp; DataCenter","POWER ISSUE",
AQ321="Exclu","Exclu",
AQ321="SAT","TX ISSUE",
AQ321="SPARE-ISSUE","SPARE-ISSUE",
AQ321="Fiber CAmtel","TX ISSUE",
AQ321="Fiber AOF","TX ISSUE",
AQ321="Projet OCM (HUAWEI)","TRAVAUX-HUAWEI",
AQ321="Projet OCM (NOKIA)","TRAVAUX -NOKIA",
AQ321="ACCESS-ISSUE","ACCESS-ISSUE",
AQ321="Projet OCM (ZTE, NOKIA, autres projets)","TRAVAUX OCM",
AQ321="No root CAuse","No root cause",
AQ321="ODU HS","TX ISSUE",
AQ321="IP &amp; VLAN","TX ISSUE",
AQ321="Warehouse HUAWEI","SPARE-ISSUE",
AQ321="SPARE-HS","SPARE-ISSUE",
AQ321="Power Telco","RAN ISSUE",AQ321="no impacts","no impacts"
),"")</f>
        <v>No root cause</v>
      </c>
      <c r="AQ321" s="126" t="s">
        <v>5344</v>
      </c>
      <c r="AR321" s="48" t="str" cm="1">
        <f t="array" ref="AR321">IFERROR(_xlfn.IFS(
AQ321="MPR ISSUE","ACTIVE",
AQ321="BSS Hardware Issue","ACTIVE",
AQ321="Sites strategiques, MLL, Pylone, etc.","PASSIVE",
AQ321="AKTIVCO DEFAUT GE &amp; POWER Cabinet","PASSIVE",
AQ321="AKTIVCO Coupure ENEO &amp; Baisse de tension","PASSIVE",
AQ321="Coupure ENEO &amp; Baisse de tension","PASSIVE",
AQ321="Defaut GE &amp; POWER Cabinet","PASSIVE",
AQ321="Sharing","PASSIVE",
AQ321="Sites strategiques &amp; DataCenter","PASSIVE",
AQ321="Exclu","Exclu",
AQ321="SAT","ACTIVE",
AQ321="SPARE-ISSUE","SPARE-ISSUE",
AQ321="Fiber CAmtel","ACTIVE",
AQ321="Fiber AOF","ACTIVE",
AQ321="Projet OCM (HUAWEI)","PLANNED WORKS",
AQ321="Projet OCM (NOKIA)","PLANNED WORKS",
AQ321="ACCESS-ISSUE","ACCESS-ISSUE",
AQ321="Projet OCM (ZTE, NOKIA, autres projets)","PLANNED WORKS",
AQ321="No root CAuse","No root cause",
AQ321="ODU HS","ACTIVE",
AQ321="IP &amp; VLAN","ACTIVE",
AQ321="Warehouse HUAWEI","SPARE-ISSUE",
AQ321="SPARE-HS","SPARE-ISSUE",
AQ321="Power Telco","ACTIVE", AQ321="no impacts","no impacts"
),"")</f>
        <v>No root cause</v>
      </c>
      <c r="AS321" s="92" t="s">
        <v>5537</v>
      </c>
      <c r="AT321" s="98" t="s">
        <v>3286</v>
      </c>
      <c r="AV321" s="17" t="s">
        <v>5537</v>
      </c>
      <c r="AW321" s="7" t="s">
        <v>5537</v>
      </c>
      <c r="AX321" s="6" t="s">
        <v>5537</v>
      </c>
      <c r="AY321" s="7"/>
      <c r="AZ321" s="3" t="s">
        <v>5537</v>
      </c>
      <c r="BA321" s="18" t="s">
        <v>5537</v>
      </c>
      <c r="BB321" s="18" t="s">
        <v>5537</v>
      </c>
      <c r="BC321" s="18" t="s">
        <v>5537</v>
      </c>
      <c r="BD321" s="18" t="s">
        <v>5537</v>
      </c>
      <c r="BE321" s="18" t="s">
        <v>5537</v>
      </c>
      <c r="BF321" s="18" t="s">
        <v>5537</v>
      </c>
      <c r="BG321" s="18" t="s">
        <v>5537</v>
      </c>
      <c r="BH321" s="18" t="s">
        <v>5537</v>
      </c>
      <c r="BI321" s="18" t="s">
        <v>5537</v>
      </c>
      <c r="BJ321" s="18" t="s">
        <v>5537</v>
      </c>
      <c r="BK321" s="18" t="s">
        <v>5537</v>
      </c>
      <c r="BL321" s="9" t="s">
        <v>5537</v>
      </c>
      <c r="BM321" s="14" t="s">
        <v>5537</v>
      </c>
      <c r="BN321" s="14" t="s">
        <v>5537</v>
      </c>
      <c r="BO321" s="14" t="str">
        <f>_xlfn.XLOOKUP(B321,'[4]cell downs 18042026 17h'!$B:$B,'[4]cell downs 18042026 17h'!$B:$B,"")</f>
        <v/>
      </c>
      <c r="BP321" s="14" t="str">
        <f>_xlfn.XLOOKUP(B321,'[5]Cells Huawei 19042026 15h'!$B:$B,'[5]Cells Huawei 19042026 15h'!$B:$B,"")</f>
        <v/>
      </c>
      <c r="BQ321" s="9" t="str">
        <f>_xlfn.XLOOKUP(B321,'[6]cells down 19042026 9H40'!$B:$B,'[6]cells down 19042026 9H40'!$B:$B,"")</f>
        <v/>
      </c>
      <c r="BR321" s="9" t="s">
        <v>3286</v>
      </c>
      <c r="BS321" s="9" t="s">
        <v>5537</v>
      </c>
      <c r="BT321" s="108"/>
    </row>
    <row r="322" spans="1:72" s="9" customFormat="1" ht="21" customHeight="1" x14ac:dyDescent="0.35">
      <c r="A322" s="1" t="s">
        <v>584</v>
      </c>
      <c r="B322" s="8" t="s">
        <v>585</v>
      </c>
      <c r="C322" s="3" t="str">
        <f>_xlfn.XLOOKUP(B322,'[1]daily break down'!$D:$D,'[1]daily break down'!$E:$E,"")</f>
        <v>Ngaoundere</v>
      </c>
      <c r="D322" s="1" t="s">
        <v>11</v>
      </c>
      <c r="E322" s="1" t="s">
        <v>12</v>
      </c>
      <c r="F322" s="3" t="s">
        <v>90</v>
      </c>
      <c r="G322" s="1" t="s">
        <v>91</v>
      </c>
      <c r="H322" s="32" t="str">
        <f>_xlfn.XLOOKUP(B322,[2]CALCULATION!$B:$B,[2]CALCULATION!$H:$H,"")</f>
        <v>Huawei</v>
      </c>
      <c r="I322" s="28">
        <v>0</v>
      </c>
      <c r="J322" s="28">
        <v>0</v>
      </c>
      <c r="K322" s="28">
        <v>0.54751906926573701</v>
      </c>
      <c r="L322" s="28">
        <v>0</v>
      </c>
      <c r="M322" s="28">
        <v>0</v>
      </c>
      <c r="N322" s="28">
        <v>0</v>
      </c>
      <c r="O322" s="28">
        <v>0</v>
      </c>
      <c r="P322" s="28">
        <v>0</v>
      </c>
      <c r="Q322" s="28">
        <v>0</v>
      </c>
      <c r="R322" s="28">
        <v>0</v>
      </c>
      <c r="S322" s="93">
        <v>0</v>
      </c>
      <c r="T322" s="93">
        <f>_xlfn.XLOOKUP(B322,'[3]Nur des jours'!$B:$B,'[3]Nur des jours'!$U:$U,"")</f>
        <v>0</v>
      </c>
      <c r="U322" s="93">
        <v>0</v>
      </c>
      <c r="V322" s="93">
        <v>0</v>
      </c>
      <c r="W322" s="93">
        <v>0</v>
      </c>
      <c r="X322" s="93">
        <v>0</v>
      </c>
      <c r="Y322" s="93">
        <v>0</v>
      </c>
      <c r="Z322" s="93">
        <v>0</v>
      </c>
      <c r="AA322" s="93">
        <v>0</v>
      </c>
      <c r="AB322" s="93">
        <v>0</v>
      </c>
      <c r="AC322" s="93">
        <f>_xlfn.XLOOKUP(B322,'[3]Nur des jours'!$B:$B,'[3]Nur des jours'!$N:$N,"")</f>
        <v>0</v>
      </c>
      <c r="AD322" s="93">
        <v>0</v>
      </c>
      <c r="AE322" s="93">
        <v>0</v>
      </c>
      <c r="AF322" s="93">
        <v>0</v>
      </c>
      <c r="AG322" s="93"/>
      <c r="AH322" s="93">
        <v>0.32076388353836532</v>
      </c>
      <c r="AI322" s="93">
        <v>0.2828885052096447</v>
      </c>
      <c r="AJ322" s="93">
        <v>0.36178942644103756</v>
      </c>
      <c r="AK322" s="93">
        <v>0.30472489805567043</v>
      </c>
      <c r="AL322" s="93">
        <v>0.32076388353836532</v>
      </c>
      <c r="AM322" s="49" t="s">
        <v>5559</v>
      </c>
      <c r="AN322" s="49"/>
      <c r="AO322" s="48" t="str" cm="1">
        <f t="array" ref="AO322">IFERROR(_xlfn.IFS(
AQ322="MPR ISSUE","PDH",
AQ322="BSS Hardware Issue","BSS",
AQ322="Sites strategiques, MLL, Pylone, etc.","ENVTECH",
AQ322="AKTIVCO DEFAUT GE &amp; POWER Cabinet","AKTIVCO",
AQ322="AKTIVCO Coupure ENEO &amp; Baisse de tension","AKTIVCO GRID ONLY",
AQ322="Coupure ENEO &amp; Baisse de tension","IHS GRID ONLY",
AQ322="Defaut GE &amp; POWER Cabinet","IHS",
AQ322="Sharing","Partners",
AQ322="Sites strategiques &amp; DataCenter","SST &amp; DC",
AQ322="Exclu","Exclu",
AQ322="SAT","SAT",
AQ322="SPARE-ISSUE","SPARE-ISSUE",
AQ322="Fiber CAmtel","TRANS_FO_CAMTEL",
AQ322="Fiber AOF","Fiber AOF",
AQ322="Projet OCM (HUAWEI)","TRAVAUX-HUAWEI",
AQ322="Projet OCM (NOKIA)","TRAVAUX-NOKIA",
AQ322="ACCESS-ISSUE","ACCESS-ISSUE",
AQ322="Projet OCM (ZTE, NOKIA, autres projets)","TRAVAUX OCM",
AQ322="No root CAuse","No root cause",
AQ322="ODU HS","PDH",
AQ322="IP &amp; VLAN","PDH",
AQ322="Warehouse HUAWEI","SPARE-ISSUE",
AQ322="SPARE-HS","SPARE-ISSUE",
AQ322="Power Telco","BSS",AQ322="no impacts","no impacts"
),"")</f>
        <v>No root cause</v>
      </c>
      <c r="AP322" s="48" t="str" cm="1">
        <f t="array" ref="AP322">IFERROR(_xlfn.IFS(
AQ322="MPR ISSUE","TX ISSUE",
AQ322="BSS Hardware Issue","RAN ISSUE",
AQ322="Sites strategiques, MLL, Pylone, etc.","ENVTECH",
AQ322="AKTIVCO DEFAUT GE &amp; POWER Cabinet","POWER ISSUE",
AQ322="AKTIVCO Coupure ENEO &amp; Baisse de tension","POWER ISSUE",
AQ322="Coupure ENEO &amp; Baisse de tension","POWER ISSUE",
AQ322="Defaut GE &amp; POWER Cabinet","POWER ISSUE",
AQ322="Sharing","POWER ISSUE",
AQ322="Sites strategiques &amp; DataCenter","POWER ISSUE",
AQ322="Exclu","Exclu",
AQ322="SAT","TX ISSUE",
AQ322="SPARE-ISSUE","SPARE-ISSUE",
AQ322="Fiber CAmtel","TX ISSUE",
AQ322="Fiber AOF","TX ISSUE",
AQ322="Projet OCM (HUAWEI)","TRAVAUX-HUAWEI",
AQ322="Projet OCM (NOKIA)","TRAVAUX -NOKIA",
AQ322="ACCESS-ISSUE","ACCESS-ISSUE",
AQ322="Projet OCM (ZTE, NOKIA, autres projets)","TRAVAUX OCM",
AQ322="No root CAuse","No root cause",
AQ322="ODU HS","TX ISSUE",
AQ322="IP &amp; VLAN","TX ISSUE",
AQ322="Warehouse HUAWEI","SPARE-ISSUE",
AQ322="SPARE-HS","SPARE-ISSUE",
AQ322="Power Telco","RAN ISSUE",AQ322="no impacts","no impacts"
),"")</f>
        <v>No root cause</v>
      </c>
      <c r="AQ322" s="126" t="s">
        <v>5344</v>
      </c>
      <c r="AR322" s="48" t="str" cm="1">
        <f t="array" ref="AR322">IFERROR(_xlfn.IFS(
AQ322="MPR ISSUE","ACTIVE",
AQ322="BSS Hardware Issue","ACTIVE",
AQ322="Sites strategiques, MLL, Pylone, etc.","PASSIVE",
AQ322="AKTIVCO DEFAUT GE &amp; POWER Cabinet","PASSIVE",
AQ322="AKTIVCO Coupure ENEO &amp; Baisse de tension","PASSIVE",
AQ322="Coupure ENEO &amp; Baisse de tension","PASSIVE",
AQ322="Defaut GE &amp; POWER Cabinet","PASSIVE",
AQ322="Sharing","PASSIVE",
AQ322="Sites strategiques &amp; DataCenter","PASSIVE",
AQ322="Exclu","Exclu",
AQ322="SAT","ACTIVE",
AQ322="SPARE-ISSUE","SPARE-ISSUE",
AQ322="Fiber CAmtel","ACTIVE",
AQ322="Fiber AOF","ACTIVE",
AQ322="Projet OCM (HUAWEI)","PLANNED WORKS",
AQ322="Projet OCM (NOKIA)","PLANNED WORKS",
AQ322="ACCESS-ISSUE","ACCESS-ISSUE",
AQ322="Projet OCM (ZTE, NOKIA, autres projets)","PLANNED WORKS",
AQ322="No root CAuse","No root cause",
AQ322="ODU HS","ACTIVE",
AQ322="IP &amp; VLAN","ACTIVE",
AQ322="Warehouse HUAWEI","SPARE-ISSUE",
AQ322="SPARE-HS","SPARE-ISSUE",
AQ322="Power Telco","ACTIVE", AQ322="no impacts","no impacts"
),"")</f>
        <v>No root cause</v>
      </c>
      <c r="AS322" s="92" t="s">
        <v>5537</v>
      </c>
      <c r="AT322" s="98" t="s">
        <v>585</v>
      </c>
      <c r="AV322" s="17" t="s">
        <v>5537</v>
      </c>
      <c r="AW322" s="7" t="s">
        <v>5537</v>
      </c>
      <c r="AX322" s="6" t="s">
        <v>5537</v>
      </c>
      <c r="AY322" s="7"/>
      <c r="AZ322" s="3" t="s">
        <v>5537</v>
      </c>
      <c r="BA322" s="18" t="s">
        <v>5537</v>
      </c>
      <c r="BB322" s="18" t="s">
        <v>5537</v>
      </c>
      <c r="BC322" s="18" t="s">
        <v>5537</v>
      </c>
      <c r="BD322" s="18" t="s">
        <v>5537</v>
      </c>
      <c r="BE322" s="18" t="s">
        <v>5537</v>
      </c>
      <c r="BF322" s="18" t="s">
        <v>5537</v>
      </c>
      <c r="BG322" s="18" t="s">
        <v>5537</v>
      </c>
      <c r="BH322" s="18" t="s">
        <v>5537</v>
      </c>
      <c r="BI322" s="18" t="s">
        <v>5537</v>
      </c>
      <c r="BJ322" s="18" t="s">
        <v>5537</v>
      </c>
      <c r="BK322" s="18" t="s">
        <v>5537</v>
      </c>
      <c r="BL322" s="9" t="s">
        <v>5537</v>
      </c>
      <c r="BM322" s="14" t="s">
        <v>5537</v>
      </c>
      <c r="BN322" s="14" t="s">
        <v>5537</v>
      </c>
      <c r="BO322" s="14" t="str">
        <f>_xlfn.XLOOKUP(B322,'[4]cell downs 18042026 17h'!$B:$B,'[4]cell downs 18042026 17h'!$B:$B,"")</f>
        <v/>
      </c>
      <c r="BP322" s="14" t="str">
        <f>_xlfn.XLOOKUP(B322,'[5]Cells Huawei 19042026 15h'!$B:$B,'[5]Cells Huawei 19042026 15h'!$B:$B,"")</f>
        <v/>
      </c>
      <c r="BQ322" s="9" t="str">
        <f>_xlfn.XLOOKUP(B322,'[6]cells down 19042026 9H40'!$B:$B,'[6]cells down 19042026 9H40'!$B:$B,"")</f>
        <v/>
      </c>
      <c r="BR322" s="9" t="s">
        <v>585</v>
      </c>
      <c r="BS322" s="9" t="s">
        <v>318</v>
      </c>
      <c r="BT322" s="108"/>
    </row>
    <row r="323" spans="1:72" s="9" customFormat="1" x14ac:dyDescent="0.35">
      <c r="A323" s="1" t="s">
        <v>4829</v>
      </c>
      <c r="B323" s="8" t="s">
        <v>4830</v>
      </c>
      <c r="C323" s="3" t="str">
        <f>_xlfn.XLOOKUP(B323,'[1]daily break down'!$D:$D,'[1]daily break down'!$E:$E,"")</f>
        <v>Garoua</v>
      </c>
      <c r="D323" s="1" t="s">
        <v>11</v>
      </c>
      <c r="E323" s="1" t="s">
        <v>12</v>
      </c>
      <c r="F323" s="3" t="s">
        <v>23</v>
      </c>
      <c r="G323" s="1" t="s">
        <v>24</v>
      </c>
      <c r="H323" s="32" t="str">
        <f>_xlfn.XLOOKUP(B323,[2]CALCULATION!$B:$B,[2]CALCULATION!$H:$H,"")</f>
        <v>Huawei</v>
      </c>
      <c r="I323" s="28">
        <v>0</v>
      </c>
      <c r="J323" s="28">
        <v>0</v>
      </c>
      <c r="K323" s="28">
        <v>0</v>
      </c>
      <c r="L323" s="28">
        <v>0</v>
      </c>
      <c r="M323" s="28">
        <v>0</v>
      </c>
      <c r="N323" s="28">
        <v>0</v>
      </c>
      <c r="O323" s="28">
        <v>0</v>
      </c>
      <c r="P323" s="28">
        <v>0</v>
      </c>
      <c r="Q323" s="28">
        <v>0</v>
      </c>
      <c r="R323" s="28">
        <v>0</v>
      </c>
      <c r="S323" s="93">
        <v>0</v>
      </c>
      <c r="T323" s="93">
        <f>_xlfn.XLOOKUP(B323,'[3]Nur des jours'!$B:$B,'[3]Nur des jours'!$U:$U,"")</f>
        <v>5.0810354618429203</v>
      </c>
      <c r="U323" s="93">
        <v>0.1720193303712835</v>
      </c>
      <c r="V323" s="93">
        <v>1.2051162419064416</v>
      </c>
      <c r="W323" s="93">
        <v>5.0810354618429203</v>
      </c>
      <c r="X323" s="93">
        <v>0.1686306654909783</v>
      </c>
      <c r="Y323" s="93">
        <v>0</v>
      </c>
      <c r="Z323" s="93">
        <v>0</v>
      </c>
      <c r="AA323" s="93">
        <v>0</v>
      </c>
      <c r="AB323" s="93">
        <v>0</v>
      </c>
      <c r="AC323" s="93">
        <f>_xlfn.XLOOKUP(B323,'[3]Nur des jours'!$B:$B,'[3]Nur des jours'!$N:$N,"")</f>
        <v>0.15775126771736681</v>
      </c>
      <c r="AD323" s="93">
        <v>0.15775126771736681</v>
      </c>
      <c r="AE323" s="93">
        <v>0</v>
      </c>
      <c r="AF323" s="93">
        <v>0.15612827559048373</v>
      </c>
      <c r="AG323" s="93"/>
      <c r="AH323" s="93">
        <v>0.31951542805614763</v>
      </c>
      <c r="AI323" s="93">
        <v>0.25915834362472973</v>
      </c>
      <c r="AJ323" s="93">
        <v>0.44280688243554295</v>
      </c>
      <c r="AK323" s="93">
        <v>0.25667344106709394</v>
      </c>
      <c r="AL323" s="93">
        <v>0.31951542805614763</v>
      </c>
      <c r="AM323" s="49" t="s">
        <v>5559</v>
      </c>
      <c r="AN323" s="49"/>
      <c r="AO323" s="48" t="str" cm="1">
        <f t="array" ref="AO323">IFERROR(_xlfn.IFS(
AQ323="MPR ISSUE","PDH",
AQ323="BSS Hardware Issue","BSS",
AQ323="Sites strategiques, MLL, Pylone, etc.","ENVTECH",
AQ323="AKTIVCO DEFAUT GE &amp; POWER Cabinet","AKTIVCO",
AQ323="AKTIVCO Coupure ENEO &amp; Baisse de tension","AKTIVCO GRID ONLY",
AQ323="Coupure ENEO &amp; Baisse de tension","IHS GRID ONLY",
AQ323="Defaut GE &amp; POWER Cabinet","IHS",
AQ323="Sharing","Partners",
AQ323="Sites strategiques &amp; DataCenter","SST &amp; DC",
AQ323="Exclu","Exclu",
AQ323="SAT","SAT",
AQ323="SPARE-ISSUE","SPARE-ISSUE",
AQ323="Fiber CAmtel","TRANS_FO_CAMTEL",
AQ323="Fiber AOF","Fiber AOF",
AQ323="Projet OCM (HUAWEI)","TRAVAUX-HUAWEI",
AQ323="Projet OCM (NOKIA)","TRAVAUX-NOKIA",
AQ323="ACCESS-ISSUE","ACCESS-ISSUE",
AQ323="Projet OCM (ZTE, NOKIA, autres projets)","TRAVAUX OCM",
AQ323="No root CAuse","No root cause",
AQ323="ODU HS","PDH",
AQ323="IP &amp; VLAN","PDH",
AQ323="Warehouse HUAWEI","SPARE-ISSUE",
AQ323="SPARE-HS","SPARE-ISSUE",
AQ323="Power Telco","BSS",AQ323="no impacts","no impacts"
),"")</f>
        <v>No root cause</v>
      </c>
      <c r="AP323" s="48" t="str" cm="1">
        <f t="array" ref="AP323">IFERROR(_xlfn.IFS(
AQ323="MPR ISSUE","TX ISSUE",
AQ323="BSS Hardware Issue","RAN ISSUE",
AQ323="Sites strategiques, MLL, Pylone, etc.","ENVTECH",
AQ323="AKTIVCO DEFAUT GE &amp; POWER Cabinet","POWER ISSUE",
AQ323="AKTIVCO Coupure ENEO &amp; Baisse de tension","POWER ISSUE",
AQ323="Coupure ENEO &amp; Baisse de tension","POWER ISSUE",
AQ323="Defaut GE &amp; POWER Cabinet","POWER ISSUE",
AQ323="Sharing","POWER ISSUE",
AQ323="Sites strategiques &amp; DataCenter","POWER ISSUE",
AQ323="Exclu","Exclu",
AQ323="SAT","TX ISSUE",
AQ323="SPARE-ISSUE","SPARE-ISSUE",
AQ323="Fiber CAmtel","TX ISSUE",
AQ323="Fiber AOF","TX ISSUE",
AQ323="Projet OCM (HUAWEI)","TRAVAUX-HUAWEI",
AQ323="Projet OCM (NOKIA)","TRAVAUX -NOKIA",
AQ323="ACCESS-ISSUE","ACCESS-ISSUE",
AQ323="Projet OCM (ZTE, NOKIA, autres projets)","TRAVAUX OCM",
AQ323="No root CAuse","No root cause",
AQ323="ODU HS","TX ISSUE",
AQ323="IP &amp; VLAN","TX ISSUE",
AQ323="Warehouse HUAWEI","SPARE-ISSUE",
AQ323="SPARE-HS","SPARE-ISSUE",
AQ323="Power Telco","RAN ISSUE",AQ323="no impacts","no impacts"
),"")</f>
        <v>No root cause</v>
      </c>
      <c r="AQ323" s="126" t="s">
        <v>5344</v>
      </c>
      <c r="AR323" s="48" t="str" cm="1">
        <f t="array" ref="AR323">IFERROR(_xlfn.IFS(
AQ323="MPR ISSUE","ACTIVE",
AQ323="BSS Hardware Issue","ACTIVE",
AQ323="Sites strategiques, MLL, Pylone, etc.","PASSIVE",
AQ323="AKTIVCO DEFAUT GE &amp; POWER Cabinet","PASSIVE",
AQ323="AKTIVCO Coupure ENEO &amp; Baisse de tension","PASSIVE",
AQ323="Coupure ENEO &amp; Baisse de tension","PASSIVE",
AQ323="Defaut GE &amp; POWER Cabinet","PASSIVE",
AQ323="Sharing","PASSIVE",
AQ323="Sites strategiques &amp; DataCenter","PASSIVE",
AQ323="Exclu","Exclu",
AQ323="SAT","ACTIVE",
AQ323="SPARE-ISSUE","SPARE-ISSUE",
AQ323="Fiber CAmtel","ACTIVE",
AQ323="Fiber AOF","ACTIVE",
AQ323="Projet OCM (HUAWEI)","PLANNED WORKS",
AQ323="Projet OCM (NOKIA)","PLANNED WORKS",
AQ323="ACCESS-ISSUE","ACCESS-ISSUE",
AQ323="Projet OCM (ZTE, NOKIA, autres projets)","PLANNED WORKS",
AQ323="No root CAuse","No root cause",
AQ323="ODU HS","ACTIVE",
AQ323="IP &amp; VLAN","ACTIVE",
AQ323="Warehouse HUAWEI","SPARE-ISSUE",
AQ323="SPARE-HS","SPARE-ISSUE",
AQ323="Power Telco","ACTIVE", AQ323="no impacts","no impacts"
),"")</f>
        <v>No root cause</v>
      </c>
      <c r="AS323" s="92" t="s">
        <v>5537</v>
      </c>
      <c r="AT323" s="98" t="s">
        <v>4830</v>
      </c>
      <c r="AV323" s="17" t="s">
        <v>5537</v>
      </c>
      <c r="AW323" s="7" t="s">
        <v>5537</v>
      </c>
      <c r="AX323" s="6" t="s">
        <v>5537</v>
      </c>
      <c r="AY323" s="7"/>
      <c r="AZ323" s="3" t="s">
        <v>5537</v>
      </c>
      <c r="BA323" s="18" t="s">
        <v>5537</v>
      </c>
      <c r="BB323" s="18" t="s">
        <v>5537</v>
      </c>
      <c r="BC323" s="18" t="s">
        <v>5537</v>
      </c>
      <c r="BD323" s="18" t="s">
        <v>5537</v>
      </c>
      <c r="BE323" s="18" t="s">
        <v>5537</v>
      </c>
      <c r="BF323" s="18" t="s">
        <v>5537</v>
      </c>
      <c r="BG323" s="18" t="s">
        <v>5537</v>
      </c>
      <c r="BH323" s="18" t="s">
        <v>5537</v>
      </c>
      <c r="BI323" s="18" t="s">
        <v>5537</v>
      </c>
      <c r="BJ323" s="18" t="s">
        <v>5537</v>
      </c>
      <c r="BK323" s="18" t="s">
        <v>5537</v>
      </c>
      <c r="BL323" s="9" t="s">
        <v>5537</v>
      </c>
      <c r="BM323" s="14" t="s">
        <v>5537</v>
      </c>
      <c r="BN323" s="14" t="s">
        <v>5537</v>
      </c>
      <c r="BO323" s="14" t="str">
        <f>_xlfn.XLOOKUP(B323,'[4]cell downs 18042026 17h'!$B:$B,'[4]cell downs 18042026 17h'!$B:$B,"")</f>
        <v/>
      </c>
      <c r="BP323" s="14" t="str">
        <f>_xlfn.XLOOKUP(B323,'[5]Cells Huawei 19042026 15h'!$B:$B,'[5]Cells Huawei 19042026 15h'!$B:$B,"")</f>
        <v/>
      </c>
      <c r="BQ323" s="9" t="str">
        <f>_xlfn.XLOOKUP(B323,'[6]cells down 19042026 9H40'!$B:$B,'[6]cells down 19042026 9H40'!$B:$B,"")</f>
        <v/>
      </c>
      <c r="BR323" s="9" t="s">
        <v>4830</v>
      </c>
      <c r="BS323" s="9" t="s">
        <v>318</v>
      </c>
      <c r="BT323" s="108"/>
    </row>
    <row r="324" spans="1:72" s="9" customFormat="1" x14ac:dyDescent="0.35">
      <c r="A324" s="1" t="s">
        <v>833</v>
      </c>
      <c r="B324" s="8" t="s">
        <v>834</v>
      </c>
      <c r="C324" s="3" t="str">
        <f>_xlfn.XLOOKUP(B324,'[1]daily break down'!$D:$D,'[1]daily break down'!$E:$E,"")</f>
        <v>CENTRE</v>
      </c>
      <c r="D324" s="1" t="s">
        <v>21</v>
      </c>
      <c r="E324" s="1" t="s">
        <v>36</v>
      </c>
      <c r="F324" s="3" t="s">
        <v>37</v>
      </c>
      <c r="G324" s="1" t="s">
        <v>835</v>
      </c>
      <c r="H324" s="34" t="str">
        <f>_xlfn.XLOOKUP(B324,[2]CALCULATION!$B:$B,[2]CALCULATION!$H:$H,"")</f>
        <v>ZTE</v>
      </c>
      <c r="I324" s="28">
        <v>0.79178830190079152</v>
      </c>
      <c r="J324" s="28">
        <v>1.2778476912847825</v>
      </c>
      <c r="K324" s="28">
        <v>1.8862913880827434</v>
      </c>
      <c r="L324" s="28">
        <v>1.1732271218749371</v>
      </c>
      <c r="M324" s="28">
        <v>3.2448606438320589</v>
      </c>
      <c r="N324" s="28">
        <v>6.9076685129539737</v>
      </c>
      <c r="O324" s="28">
        <v>1.7326600234566949</v>
      </c>
      <c r="P324" s="28">
        <v>1.6636561054466903</v>
      </c>
      <c r="Q324" s="28">
        <v>1.7577361435709538</v>
      </c>
      <c r="R324" s="28">
        <v>0.68060442367014484</v>
      </c>
      <c r="S324" s="93">
        <v>1.6562188777883358</v>
      </c>
      <c r="T324" s="93">
        <f>_xlfn.XLOOKUP(B324,'[3]Nur des jours'!$B:$B,'[3]Nur des jours'!$U:$U,"")</f>
        <v>1.5483166539680908</v>
      </c>
      <c r="U324" s="93">
        <v>0.56431971304072437</v>
      </c>
      <c r="V324" s="93">
        <v>4.9969965728113506</v>
      </c>
      <c r="W324" s="93">
        <v>1.5483166539680908</v>
      </c>
      <c r="X324" s="93">
        <v>1.7931209389526677</v>
      </c>
      <c r="Y324" s="93">
        <v>0</v>
      </c>
      <c r="Z324" s="93">
        <v>4.3830953420482661</v>
      </c>
      <c r="AA324" s="93">
        <v>0.15712703997625832</v>
      </c>
      <c r="AB324" s="93">
        <v>0.95059183923888435</v>
      </c>
      <c r="AC324" s="93">
        <f>_xlfn.XLOOKUP(B324,'[3]Nur des jours'!$B:$B,'[3]Nur des jours'!$N:$N,"")</f>
        <v>0</v>
      </c>
      <c r="AD324" s="93">
        <v>0</v>
      </c>
      <c r="AE324" s="93">
        <v>2.6513449075857576</v>
      </c>
      <c r="AF324" s="93">
        <v>1.4225436816738148</v>
      </c>
      <c r="AG324" s="93"/>
      <c r="AH324" s="93">
        <v>0.31589490715771662</v>
      </c>
      <c r="AI324" s="93">
        <v>0.19558648969461531</v>
      </c>
      <c r="AJ324" s="93">
        <v>0.28640334771565878</v>
      </c>
      <c r="AK324" s="93">
        <v>0.36782449815810769</v>
      </c>
      <c r="AL324" s="93">
        <v>0.31589490715771662</v>
      </c>
      <c r="AM324" s="49" t="s">
        <v>5559</v>
      </c>
      <c r="AN324" s="49"/>
      <c r="AO324" s="48" t="str" cm="1">
        <f t="array" ref="AO324">IFERROR(_xlfn.IFS(
AQ324="MPR ISSUE","PDH",
AQ324="BSS Hardware Issue","BSS",
AQ324="Sites strategiques, MLL, Pylone, etc.","ENVTECH",
AQ324="AKTIVCO DEFAUT GE &amp; POWER Cabinet","AKTIVCO",
AQ324="AKTIVCO Coupure ENEO &amp; Baisse de tension","AKTIVCO GRID ONLY",
AQ324="Coupure ENEO &amp; Baisse de tension","IHS GRID ONLY",
AQ324="Defaut GE &amp; POWER Cabinet","IHS",
AQ324="Sharing","Partners",
AQ324="Sites strategiques &amp; DataCenter","SST &amp; DC",
AQ324="Exclu","Exclu",
AQ324="SAT","SAT",
AQ324="SPARE-ISSUE","SPARE-ISSUE",
AQ324="Fiber CAmtel","TRANS_FO_CAMTEL",
AQ324="Fiber AOF","Fiber AOF",
AQ324="Projet OCM (HUAWEI)","TRAVAUX-HUAWEI",
AQ324="Projet OCM (NOKIA)","TRAVAUX-NOKIA",
AQ324="ACCESS-ISSUE","ACCESS-ISSUE",
AQ324="Projet OCM (ZTE, NOKIA, autres projets)","TRAVAUX OCM",
AQ324="No root CAuse","No root cause",
AQ324="ODU HS","PDH",
AQ324="IP &amp; VLAN","PDH",
AQ324="Warehouse HUAWEI","SPARE-ISSUE",
AQ324="SPARE-HS","SPARE-ISSUE",
AQ324="Power Telco","BSS",AQ324="no impacts","no impacts"
),"")</f>
        <v>No root cause</v>
      </c>
      <c r="AP324" s="48" t="str" cm="1">
        <f t="array" ref="AP324">IFERROR(_xlfn.IFS(
AQ324="MPR ISSUE","TX ISSUE",
AQ324="BSS Hardware Issue","RAN ISSUE",
AQ324="Sites strategiques, MLL, Pylone, etc.","ENVTECH",
AQ324="AKTIVCO DEFAUT GE &amp; POWER Cabinet","POWER ISSUE",
AQ324="AKTIVCO Coupure ENEO &amp; Baisse de tension","POWER ISSUE",
AQ324="Coupure ENEO &amp; Baisse de tension","POWER ISSUE",
AQ324="Defaut GE &amp; POWER Cabinet","POWER ISSUE",
AQ324="Sharing","POWER ISSUE",
AQ324="Sites strategiques &amp; DataCenter","POWER ISSUE",
AQ324="Exclu","Exclu",
AQ324="SAT","TX ISSUE",
AQ324="SPARE-ISSUE","SPARE-ISSUE",
AQ324="Fiber CAmtel","TX ISSUE",
AQ324="Fiber AOF","TX ISSUE",
AQ324="Projet OCM (HUAWEI)","TRAVAUX-HUAWEI",
AQ324="Projet OCM (NOKIA)","TRAVAUX -NOKIA",
AQ324="ACCESS-ISSUE","ACCESS-ISSUE",
AQ324="Projet OCM (ZTE, NOKIA, autres projets)","TRAVAUX OCM",
AQ324="No root CAuse","No root cause",
AQ324="ODU HS","TX ISSUE",
AQ324="IP &amp; VLAN","TX ISSUE",
AQ324="Warehouse HUAWEI","SPARE-ISSUE",
AQ324="SPARE-HS","SPARE-ISSUE",
AQ324="Power Telco","RAN ISSUE",AQ324="no impacts","no impacts"
),"")</f>
        <v>No root cause</v>
      </c>
      <c r="AQ324" s="67" t="s">
        <v>5344</v>
      </c>
      <c r="AR324" s="48" t="str" cm="1">
        <f t="array" ref="AR324">IFERROR(_xlfn.IFS(
AQ324="MPR ISSUE","ACTIVE",
AQ324="BSS Hardware Issue","ACTIVE",
AQ324="Sites strategiques, MLL, Pylone, etc.","PASSIVE",
AQ324="AKTIVCO DEFAUT GE &amp; POWER Cabinet","PASSIVE",
AQ324="AKTIVCO Coupure ENEO &amp; Baisse de tension","PASSIVE",
AQ324="Coupure ENEO &amp; Baisse de tension","PASSIVE",
AQ324="Defaut GE &amp; POWER Cabinet","PASSIVE",
AQ324="Sharing","PASSIVE",
AQ324="Sites strategiques &amp; DataCenter","PASSIVE",
AQ324="Exclu","Exclu",
AQ324="SAT","ACTIVE",
AQ324="SPARE-ISSUE","SPARE-ISSUE",
AQ324="Fiber CAmtel","ACTIVE",
AQ324="Fiber AOF","ACTIVE",
AQ324="Projet OCM (HUAWEI)","PLANNED WORKS",
AQ324="Projet OCM (NOKIA)","PLANNED WORKS",
AQ324="ACCESS-ISSUE","ACCESS-ISSUE",
AQ324="Projet OCM (ZTE, NOKIA, autres projets)","PLANNED WORKS",
AQ324="No root CAuse","No root cause",
AQ324="ODU HS","ACTIVE",
AQ324="IP &amp; VLAN","ACTIVE",
AQ324="Warehouse HUAWEI","SPARE-ISSUE",
AQ324="SPARE-HS","SPARE-ISSUE",
AQ324="Power Telco","ACTIVE", AQ324="no impacts","no impacts"
),"")</f>
        <v>No root cause</v>
      </c>
      <c r="AS324" s="92" t="s">
        <v>5537</v>
      </c>
      <c r="AT324" s="98" t="s">
        <v>834</v>
      </c>
      <c r="AV324" s="17" t="s">
        <v>5537</v>
      </c>
      <c r="AW324" s="7" t="s">
        <v>5537</v>
      </c>
      <c r="AX324" s="6" t="s">
        <v>5537</v>
      </c>
      <c r="AY324" s="7"/>
      <c r="AZ324" s="3" t="s">
        <v>5537</v>
      </c>
      <c r="BA324" s="18" t="s">
        <v>5537</v>
      </c>
      <c r="BB324" s="18" t="s">
        <v>5537</v>
      </c>
      <c r="BC324" s="18" t="s">
        <v>5537</v>
      </c>
      <c r="BD324" s="18" t="s">
        <v>5537</v>
      </c>
      <c r="BE324" s="18" t="s">
        <v>5537</v>
      </c>
      <c r="BF324" s="18" t="s">
        <v>5537</v>
      </c>
      <c r="BG324" s="18" t="s">
        <v>5537</v>
      </c>
      <c r="BH324" s="18" t="s">
        <v>5537</v>
      </c>
      <c r="BI324" s="18" t="s">
        <v>5537</v>
      </c>
      <c r="BJ324" s="18" t="s">
        <v>5537</v>
      </c>
      <c r="BK324" s="18" t="s">
        <v>5537</v>
      </c>
      <c r="BL324" s="9" t="s">
        <v>5537</v>
      </c>
      <c r="BM324" s="14" t="s">
        <v>5537</v>
      </c>
      <c r="BN324" s="14" t="s">
        <v>5537</v>
      </c>
      <c r="BO324" s="14" t="str">
        <f>_xlfn.XLOOKUP(B324,'[4]cell downs 18042026 17h'!$B:$B,'[4]cell downs 18042026 17h'!$B:$B,"")</f>
        <v/>
      </c>
      <c r="BP324" s="14" t="str">
        <f>_xlfn.XLOOKUP(B324,'[5]Cells Huawei 19042026 15h'!$B:$B,'[5]Cells Huawei 19042026 15h'!$B:$B,"")</f>
        <v/>
      </c>
      <c r="BQ324" s="9" t="str">
        <f>_xlfn.XLOOKUP(B324,'[6]cells down 19042026 9H40'!$B:$B,'[6]cells down 19042026 9H40'!$B:$B,"")</f>
        <v/>
      </c>
      <c r="BR324" s="9" t="s">
        <v>5537</v>
      </c>
      <c r="BS324" s="9" t="s">
        <v>318</v>
      </c>
      <c r="BT324" s="108"/>
    </row>
    <row r="325" spans="1:72" s="9" customFormat="1" x14ac:dyDescent="0.35">
      <c r="A325" s="1" t="s">
        <v>515</v>
      </c>
      <c r="B325" s="8" t="s">
        <v>516</v>
      </c>
      <c r="C325" s="3" t="str">
        <f>_xlfn.XLOOKUP(B325,'[1]daily break down'!$D:$D,'[1]daily break down'!$E:$E,"")</f>
        <v>SUD-OUEST</v>
      </c>
      <c r="D325" s="1" t="s">
        <v>21</v>
      </c>
      <c r="E325" s="1" t="s">
        <v>22</v>
      </c>
      <c r="F325" s="3" t="s">
        <v>13</v>
      </c>
      <c r="G325" s="1" t="s">
        <v>63</v>
      </c>
      <c r="H325" s="32" t="str">
        <f>_xlfn.XLOOKUP(B325,[2]CALCULATION!$B:$B,[2]CALCULATION!$H:$H,"")</f>
        <v>Huawei</v>
      </c>
      <c r="I325" s="28">
        <v>5.5856790028336381</v>
      </c>
      <c r="J325" s="28">
        <v>4.5925326667294479E-2</v>
      </c>
      <c r="K325" s="28">
        <v>0</v>
      </c>
      <c r="L325" s="28">
        <v>0</v>
      </c>
      <c r="M325" s="28">
        <v>0</v>
      </c>
      <c r="N325" s="28">
        <v>0</v>
      </c>
      <c r="O325" s="28">
        <v>0</v>
      </c>
      <c r="P325" s="28">
        <v>0</v>
      </c>
      <c r="Q325" s="28">
        <v>10.081634720474383</v>
      </c>
      <c r="R325" s="28">
        <v>0</v>
      </c>
      <c r="S325" s="93">
        <v>0</v>
      </c>
      <c r="T325" s="93">
        <f>_xlfn.XLOOKUP(B325,'[3]Nur des jours'!$B:$B,'[3]Nur des jours'!$U:$U,"")</f>
        <v>0</v>
      </c>
      <c r="U325" s="93">
        <v>0.78920221554476899</v>
      </c>
      <c r="V325" s="93">
        <v>0</v>
      </c>
      <c r="W325" s="93">
        <v>0</v>
      </c>
      <c r="X325" s="93">
        <v>2.0780541501513841</v>
      </c>
      <c r="Y325" s="93">
        <v>3.8258918252561829</v>
      </c>
      <c r="Z325" s="93">
        <v>13.868556899607057</v>
      </c>
      <c r="AA325" s="93">
        <v>13.868289373432297</v>
      </c>
      <c r="AB325" s="93">
        <v>13.868556899607057</v>
      </c>
      <c r="AC325" s="93">
        <f>_xlfn.XLOOKUP(B325,'[3]Nur des jours'!$B:$B,'[3]Nur des jours'!$N:$N,"")</f>
        <v>13.868556899607057</v>
      </c>
      <c r="AD325" s="93">
        <v>13.868556899607057</v>
      </c>
      <c r="AE325" s="93">
        <v>8.3890857881535137</v>
      </c>
      <c r="AF325" s="93">
        <v>0.76262794885184881</v>
      </c>
      <c r="AG325" s="93"/>
      <c r="AH325" s="93">
        <v>0.30761943081844456</v>
      </c>
      <c r="AI325" s="93">
        <v>0.19109024855221035</v>
      </c>
      <c r="AJ325" s="93">
        <v>0.16325681460401004</v>
      </c>
      <c r="AK325" s="93">
        <v>0.43246311289718881</v>
      </c>
      <c r="AL325" s="93">
        <v>0.30761943081844456</v>
      </c>
      <c r="AM325" s="49" t="s">
        <v>5559</v>
      </c>
      <c r="AN325" s="49"/>
      <c r="AO325" s="48" t="str" cm="1">
        <f t="array" ref="AO325">IFERROR(_xlfn.IFS(
AQ325="MPR ISSUE","PDH",
AQ325="BSS Hardware Issue","BSS",
AQ325="Sites strategiques, MLL, Pylone, etc.","ENVTECH",
AQ325="AKTIVCO DEFAUT GE &amp; POWER Cabinet","AKTIVCO",
AQ325="AKTIVCO Coupure ENEO &amp; Baisse de tension","AKTIVCO GRID ONLY",
AQ325="Coupure ENEO &amp; Baisse de tension","IHS GRID ONLY",
AQ325="Defaut GE &amp; POWER Cabinet","IHS",
AQ325="Sharing","Partners",
AQ325="Sites strategiques &amp; DataCenter","SST &amp; DC",
AQ325="Exclu","Exclu",
AQ325="SAT","SAT",
AQ325="SPARE-ISSUE","SPARE-ISSUE",
AQ325="Fiber CAmtel","TRANS_FO_CAMTEL",
AQ325="Fiber AOF","Fiber AOF",
AQ325="Projet OCM (HUAWEI)","TRAVAUX-HUAWEI",
AQ325="Projet OCM (NOKIA)","TRAVAUX-NOKIA",
AQ325="ACCESS-ISSUE","ACCESS-ISSUE",
AQ325="Projet OCM (ZTE, NOKIA, autres projets)","TRAVAUX OCM",
AQ325="No root CAuse","No root cause",
AQ325="ODU HS","PDH",
AQ325="IP &amp; VLAN","PDH",
AQ325="Warehouse HUAWEI","SPARE-ISSUE",
AQ325="SPARE-HS","SPARE-ISSUE",
AQ325="Power Telco","BSS",AQ325="no impacts","no impacts"
),"")</f>
        <v>No root cause</v>
      </c>
      <c r="AP325" s="48" t="str" cm="1">
        <f t="array" ref="AP325">IFERROR(_xlfn.IFS(
AQ325="MPR ISSUE","TX ISSUE",
AQ325="BSS Hardware Issue","RAN ISSUE",
AQ325="Sites strategiques, MLL, Pylone, etc.","ENVTECH",
AQ325="AKTIVCO DEFAUT GE &amp; POWER Cabinet","POWER ISSUE",
AQ325="AKTIVCO Coupure ENEO &amp; Baisse de tension","POWER ISSUE",
AQ325="Coupure ENEO &amp; Baisse de tension","POWER ISSUE",
AQ325="Defaut GE &amp; POWER Cabinet","POWER ISSUE",
AQ325="Sharing","POWER ISSUE",
AQ325="Sites strategiques &amp; DataCenter","POWER ISSUE",
AQ325="Exclu","Exclu",
AQ325="SAT","TX ISSUE",
AQ325="SPARE-ISSUE","SPARE-ISSUE",
AQ325="Fiber CAmtel","TX ISSUE",
AQ325="Fiber AOF","TX ISSUE",
AQ325="Projet OCM (HUAWEI)","TRAVAUX-HUAWEI",
AQ325="Projet OCM (NOKIA)","TRAVAUX -NOKIA",
AQ325="ACCESS-ISSUE","ACCESS-ISSUE",
AQ325="Projet OCM (ZTE, NOKIA, autres projets)","TRAVAUX OCM",
AQ325="No root CAuse","No root cause",
AQ325="ODU HS","TX ISSUE",
AQ325="IP &amp; VLAN","TX ISSUE",
AQ325="Warehouse HUAWEI","SPARE-ISSUE",
AQ325="SPARE-HS","SPARE-ISSUE",
AQ325="Power Telco","RAN ISSUE",AQ325="no impacts","no impacts"
),"")</f>
        <v>No root cause</v>
      </c>
      <c r="AQ325" s="67" t="s">
        <v>5344</v>
      </c>
      <c r="AR325" s="48" t="str" cm="1">
        <f t="array" ref="AR325">IFERROR(_xlfn.IFS(
AQ325="MPR ISSUE","ACTIVE",
AQ325="BSS Hardware Issue","ACTIVE",
AQ325="Sites strategiques, MLL, Pylone, etc.","PASSIVE",
AQ325="AKTIVCO DEFAUT GE &amp; POWER Cabinet","PASSIVE",
AQ325="AKTIVCO Coupure ENEO &amp; Baisse de tension","PASSIVE",
AQ325="Coupure ENEO &amp; Baisse de tension","PASSIVE",
AQ325="Defaut GE &amp; POWER Cabinet","PASSIVE",
AQ325="Sharing","PASSIVE",
AQ325="Sites strategiques &amp; DataCenter","PASSIVE",
AQ325="Exclu","Exclu",
AQ325="SAT","ACTIVE",
AQ325="SPARE-ISSUE","SPARE-ISSUE",
AQ325="Fiber CAmtel","ACTIVE",
AQ325="Fiber AOF","ACTIVE",
AQ325="Projet OCM (HUAWEI)","PLANNED WORKS",
AQ325="Projet OCM (NOKIA)","PLANNED WORKS",
AQ325="ACCESS-ISSUE","ACCESS-ISSUE",
AQ325="Projet OCM (ZTE, NOKIA, autres projets)","PLANNED WORKS",
AQ325="No root CAuse","No root cause",
AQ325="ODU HS","ACTIVE",
AQ325="IP &amp; VLAN","ACTIVE",
AQ325="Warehouse HUAWEI","SPARE-ISSUE",
AQ325="SPARE-HS","SPARE-ISSUE",
AQ325="Power Telco","ACTIVE", AQ325="no impacts","no impacts"
),"")</f>
        <v>No root cause</v>
      </c>
      <c r="AS325" s="92" t="s">
        <v>5537</v>
      </c>
      <c r="AT325" s="98" t="s">
        <v>516</v>
      </c>
      <c r="AV325" s="17" t="s">
        <v>5537</v>
      </c>
      <c r="AW325" s="7" t="s">
        <v>5537</v>
      </c>
      <c r="AX325" s="6" t="s">
        <v>5537</v>
      </c>
      <c r="AY325" s="7"/>
      <c r="AZ325" s="3" t="s">
        <v>5537</v>
      </c>
      <c r="BA325" s="18" t="s">
        <v>5537</v>
      </c>
      <c r="BB325" s="18" t="s">
        <v>5537</v>
      </c>
      <c r="BC325" s="18" t="s">
        <v>5537</v>
      </c>
      <c r="BD325" s="18" t="s">
        <v>5537</v>
      </c>
      <c r="BE325" s="18" t="s">
        <v>5537</v>
      </c>
      <c r="BF325" s="18" t="s">
        <v>5537</v>
      </c>
      <c r="BG325" s="18" t="s">
        <v>5537</v>
      </c>
      <c r="BH325" s="18" t="s">
        <v>5537</v>
      </c>
      <c r="BI325" s="18" t="s">
        <v>5537</v>
      </c>
      <c r="BJ325" s="18" t="s">
        <v>5537</v>
      </c>
      <c r="BK325" s="18" t="s">
        <v>5537</v>
      </c>
      <c r="BL325" s="9" t="s">
        <v>5537</v>
      </c>
      <c r="BM325" s="14" t="s">
        <v>5537</v>
      </c>
      <c r="BN325" s="14" t="s">
        <v>5537</v>
      </c>
      <c r="BO325" s="14" t="str">
        <f>_xlfn.XLOOKUP(B325,'[4]cell downs 18042026 17h'!$B:$B,'[4]cell downs 18042026 17h'!$B:$B,"")</f>
        <v/>
      </c>
      <c r="BP325" s="14" t="str">
        <f>_xlfn.XLOOKUP(B325,'[5]Cells Huawei 19042026 15h'!$B:$B,'[5]Cells Huawei 19042026 15h'!$B:$B,"")</f>
        <v/>
      </c>
      <c r="BQ325" s="9" t="str">
        <f>_xlfn.XLOOKUP(B325,'[6]cells down 19042026 9H40'!$B:$B,'[6]cells down 19042026 9H40'!$B:$B,"")</f>
        <v/>
      </c>
      <c r="BR325" s="9" t="s">
        <v>5537</v>
      </c>
      <c r="BS325" s="9" t="s">
        <v>12</v>
      </c>
      <c r="BT325" s="108"/>
    </row>
    <row r="326" spans="1:72" s="9" customFormat="1" x14ac:dyDescent="0.35">
      <c r="A326" s="1" t="s">
        <v>4760</v>
      </c>
      <c r="B326" s="8" t="s">
        <v>4761</v>
      </c>
      <c r="C326" s="3" t="str">
        <f>_xlfn.XLOOKUP(B326,'[1]daily break down'!$D:$D,'[1]daily break down'!$E:$E,"")</f>
        <v>SUD-OUEST</v>
      </c>
      <c r="D326" s="1" t="s">
        <v>11</v>
      </c>
      <c r="E326" s="1"/>
      <c r="F326" s="3" t="s">
        <v>13</v>
      </c>
      <c r="G326" s="1" t="s">
        <v>63</v>
      </c>
      <c r="H326" s="32" t="str">
        <f>_xlfn.XLOOKUP(B326,[2]CALCULATION!$B:$B,[2]CALCULATION!$H:$H,"")</f>
        <v>Huawei</v>
      </c>
      <c r="I326" s="28">
        <v>0</v>
      </c>
      <c r="J326" s="28">
        <v>4.6460379016816343E-2</v>
      </c>
      <c r="K326" s="28">
        <v>0</v>
      </c>
      <c r="L326" s="28">
        <v>0</v>
      </c>
      <c r="M326" s="28">
        <v>3.8175985138385951</v>
      </c>
      <c r="N326" s="28">
        <v>0</v>
      </c>
      <c r="O326" s="28">
        <v>0</v>
      </c>
      <c r="P326" s="28">
        <v>0</v>
      </c>
      <c r="Q326" s="28">
        <v>0</v>
      </c>
      <c r="R326" s="28">
        <v>0</v>
      </c>
      <c r="S326" s="93">
        <v>0</v>
      </c>
      <c r="T326" s="93">
        <f>_xlfn.XLOOKUP(B326,'[3]Nur des jours'!$B:$B,'[3]Nur des jours'!$U:$U,"")</f>
        <v>0</v>
      </c>
      <c r="U326" s="93">
        <v>0</v>
      </c>
      <c r="V326" s="93">
        <v>0</v>
      </c>
      <c r="W326" s="93">
        <v>0</v>
      </c>
      <c r="X326" s="93">
        <v>0</v>
      </c>
      <c r="Y326" s="93">
        <v>0</v>
      </c>
      <c r="Z326" s="93">
        <v>0</v>
      </c>
      <c r="AA326" s="93">
        <v>0</v>
      </c>
      <c r="AB326" s="93">
        <v>0</v>
      </c>
      <c r="AC326" s="93">
        <f>_xlfn.XLOOKUP(B326,'[3]Nur des jours'!$B:$B,'[3]Nur des jours'!$N:$N,"")</f>
        <v>0</v>
      </c>
      <c r="AD326" s="93">
        <v>0</v>
      </c>
      <c r="AE326" s="93">
        <v>0</v>
      </c>
      <c r="AF326" s="93">
        <v>0.76405475511724086</v>
      </c>
      <c r="AG326" s="93"/>
      <c r="AH326" s="93">
        <v>0.30760159574012735</v>
      </c>
      <c r="AI326" s="93">
        <v>0.19109024855221035</v>
      </c>
      <c r="AJ326" s="93">
        <v>0.16320368840335794</v>
      </c>
      <c r="AK326" s="93">
        <v>0.43246311289718914</v>
      </c>
      <c r="AL326" s="93">
        <v>0.30760159574012735</v>
      </c>
      <c r="AM326" s="49" t="s">
        <v>5559</v>
      </c>
      <c r="AN326" s="49"/>
      <c r="AO326" s="48" t="str" cm="1">
        <f t="array" ref="AO326">IFERROR(_xlfn.IFS(
AQ326="MPR ISSUE","PDH",
AQ326="BSS Hardware Issue","BSS",
AQ326="Sites strategiques, MLL, Pylone, etc.","ENVTECH",
AQ326="AKTIVCO DEFAUT GE &amp; POWER Cabinet","AKTIVCO",
AQ326="AKTIVCO Coupure ENEO &amp; Baisse de tension","AKTIVCO GRID ONLY",
AQ326="Coupure ENEO &amp; Baisse de tension","IHS GRID ONLY",
AQ326="Defaut GE &amp; POWER Cabinet","IHS",
AQ326="Sharing","Partners",
AQ326="Sites strategiques &amp; DataCenter","SST &amp; DC",
AQ326="Exclu","Exclu",
AQ326="SAT","SAT",
AQ326="SPARE-ISSUE","SPARE-ISSUE",
AQ326="Fiber CAmtel","TRANS_FO_CAMTEL",
AQ326="Fiber AOF","Fiber AOF",
AQ326="Projet OCM (HUAWEI)","TRAVAUX-HUAWEI",
AQ326="Projet OCM (NOKIA)","TRAVAUX-NOKIA",
AQ326="ACCESS-ISSUE","ACCESS-ISSUE",
AQ326="Projet OCM (ZTE, NOKIA, autres projets)","TRAVAUX OCM",
AQ326="No root CAuse","No root cause",
AQ326="ODU HS","PDH",
AQ326="IP &amp; VLAN","PDH",
AQ326="Warehouse HUAWEI","SPARE-ISSUE",
AQ326="SPARE-HS","SPARE-ISSUE",
AQ326="Power Telco","BSS",AQ326="no impacts","no impacts"
),"")</f>
        <v>No root cause</v>
      </c>
      <c r="AP326" s="48" t="str" cm="1">
        <f t="array" ref="AP326">IFERROR(_xlfn.IFS(
AQ326="MPR ISSUE","TX ISSUE",
AQ326="BSS Hardware Issue","RAN ISSUE",
AQ326="Sites strategiques, MLL, Pylone, etc.","ENVTECH",
AQ326="AKTIVCO DEFAUT GE &amp; POWER Cabinet","POWER ISSUE",
AQ326="AKTIVCO Coupure ENEO &amp; Baisse de tension","POWER ISSUE",
AQ326="Coupure ENEO &amp; Baisse de tension","POWER ISSUE",
AQ326="Defaut GE &amp; POWER Cabinet","POWER ISSUE",
AQ326="Sharing","POWER ISSUE",
AQ326="Sites strategiques &amp; DataCenter","POWER ISSUE",
AQ326="Exclu","Exclu",
AQ326="SAT","TX ISSUE",
AQ326="SPARE-ISSUE","SPARE-ISSUE",
AQ326="Fiber CAmtel","TX ISSUE",
AQ326="Fiber AOF","TX ISSUE",
AQ326="Projet OCM (HUAWEI)","TRAVAUX-HUAWEI",
AQ326="Projet OCM (NOKIA)","TRAVAUX -NOKIA",
AQ326="ACCESS-ISSUE","ACCESS-ISSUE",
AQ326="Projet OCM (ZTE, NOKIA, autres projets)","TRAVAUX OCM",
AQ326="No root CAuse","No root cause",
AQ326="ODU HS","TX ISSUE",
AQ326="IP &amp; VLAN","TX ISSUE",
AQ326="Warehouse HUAWEI","SPARE-ISSUE",
AQ326="SPARE-HS","SPARE-ISSUE",
AQ326="Power Telco","RAN ISSUE",AQ326="no impacts","no impacts"
),"")</f>
        <v>No root cause</v>
      </c>
      <c r="AQ326" s="126" t="s">
        <v>5344</v>
      </c>
      <c r="AR326" s="48" t="str" cm="1">
        <f t="array" ref="AR326">IFERROR(_xlfn.IFS(
AQ326="MPR ISSUE","ACTIVE",
AQ326="BSS Hardware Issue","ACTIVE",
AQ326="Sites strategiques, MLL, Pylone, etc.","PASSIVE",
AQ326="AKTIVCO DEFAUT GE &amp; POWER Cabinet","PASSIVE",
AQ326="AKTIVCO Coupure ENEO &amp; Baisse de tension","PASSIVE",
AQ326="Coupure ENEO &amp; Baisse de tension","PASSIVE",
AQ326="Defaut GE &amp; POWER Cabinet","PASSIVE",
AQ326="Sharing","PASSIVE",
AQ326="Sites strategiques &amp; DataCenter","PASSIVE",
AQ326="Exclu","Exclu",
AQ326="SAT","ACTIVE",
AQ326="SPARE-ISSUE","SPARE-ISSUE",
AQ326="Fiber CAmtel","ACTIVE",
AQ326="Fiber AOF","ACTIVE",
AQ326="Projet OCM (HUAWEI)","PLANNED WORKS",
AQ326="Projet OCM (NOKIA)","PLANNED WORKS",
AQ326="ACCESS-ISSUE","ACCESS-ISSUE",
AQ326="Projet OCM (ZTE, NOKIA, autres projets)","PLANNED WORKS",
AQ326="No root CAuse","No root cause",
AQ326="ODU HS","ACTIVE",
AQ326="IP &amp; VLAN","ACTIVE",
AQ326="Warehouse HUAWEI","SPARE-ISSUE",
AQ326="SPARE-HS","SPARE-ISSUE",
AQ326="Power Telco","ACTIVE", AQ326="no impacts","no impacts"
),"")</f>
        <v>No root cause</v>
      </c>
      <c r="AS326" s="92" t="s">
        <v>5537</v>
      </c>
      <c r="AT326" s="98" t="s">
        <v>4761</v>
      </c>
      <c r="AV326" s="17" t="s">
        <v>5537</v>
      </c>
      <c r="AW326" s="7" t="s">
        <v>5537</v>
      </c>
      <c r="AX326" s="6" t="s">
        <v>5537</v>
      </c>
      <c r="AY326" s="7"/>
      <c r="AZ326" s="3" t="s">
        <v>5537</v>
      </c>
      <c r="BA326" s="18" t="s">
        <v>5537</v>
      </c>
      <c r="BB326" s="18" t="s">
        <v>5537</v>
      </c>
      <c r="BC326" s="18" t="s">
        <v>5537</v>
      </c>
      <c r="BD326" s="18" t="s">
        <v>5537</v>
      </c>
      <c r="BE326" s="18" t="s">
        <v>5537</v>
      </c>
      <c r="BF326" s="18" t="s">
        <v>5537</v>
      </c>
      <c r="BG326" s="18" t="s">
        <v>5537</v>
      </c>
      <c r="BH326" s="18" t="s">
        <v>5537</v>
      </c>
      <c r="BI326" s="18" t="s">
        <v>5537</v>
      </c>
      <c r="BJ326" s="18" t="s">
        <v>5537</v>
      </c>
      <c r="BK326" s="18" t="s">
        <v>5537</v>
      </c>
      <c r="BL326" s="9" t="s">
        <v>5537</v>
      </c>
      <c r="BM326" s="14" t="s">
        <v>5537</v>
      </c>
      <c r="BN326" s="14" t="s">
        <v>5537</v>
      </c>
      <c r="BO326" s="14" t="str">
        <f>_xlfn.XLOOKUP(B326,'[4]cell downs 18042026 17h'!$B:$B,'[4]cell downs 18042026 17h'!$B:$B,"")</f>
        <v/>
      </c>
      <c r="BP326" s="14" t="str">
        <f>_xlfn.XLOOKUP(B326,'[5]Cells Huawei 19042026 15h'!$B:$B,'[5]Cells Huawei 19042026 15h'!$B:$B,"")</f>
        <v/>
      </c>
      <c r="BQ326" s="9" t="str">
        <f>_xlfn.XLOOKUP(B326,'[6]cells down 19042026 9H40'!$B:$B,'[6]cells down 19042026 9H40'!$B:$B,"")</f>
        <v/>
      </c>
      <c r="BR326" s="9" t="s">
        <v>5537</v>
      </c>
      <c r="BS326" s="9" t="s">
        <v>5537</v>
      </c>
      <c r="BT326" s="108"/>
    </row>
    <row r="327" spans="1:72" s="9" customFormat="1" x14ac:dyDescent="0.35">
      <c r="A327" s="1" t="s">
        <v>2256</v>
      </c>
      <c r="B327" s="8" t="s">
        <v>2257</v>
      </c>
      <c r="C327" s="3" t="str">
        <f>_xlfn.XLOOKUP(B327,'[1]daily break down'!$D:$D,'[1]daily break down'!$E:$E,"")</f>
        <v>Yaounde</v>
      </c>
      <c r="D327" s="1" t="s">
        <v>11</v>
      </c>
      <c r="E327" s="1" t="s">
        <v>12</v>
      </c>
      <c r="F327" s="3" t="s">
        <v>37</v>
      </c>
      <c r="G327" s="1" t="s">
        <v>38</v>
      </c>
      <c r="H327" s="34" t="str">
        <f>_xlfn.XLOOKUP(B327,[2]CALCULATION!$B:$B,[2]CALCULATION!$H:$H,"")</f>
        <v>ZTE</v>
      </c>
      <c r="I327" s="28">
        <v>0</v>
      </c>
      <c r="J327" s="28">
        <v>0</v>
      </c>
      <c r="K327" s="28">
        <v>0</v>
      </c>
      <c r="L327" s="28">
        <v>0</v>
      </c>
      <c r="M327" s="28">
        <v>4.5113295551503434</v>
      </c>
      <c r="N327" s="28">
        <v>3.3414375929207578</v>
      </c>
      <c r="O327" s="28">
        <v>3.6604893089406532</v>
      </c>
      <c r="P327" s="28">
        <v>2.5959134841752913</v>
      </c>
      <c r="Q327" s="28">
        <v>0</v>
      </c>
      <c r="R327" s="28">
        <v>0</v>
      </c>
      <c r="S327" s="93">
        <v>0</v>
      </c>
      <c r="T327" s="93">
        <f>_xlfn.XLOOKUP(B327,'[3]Nur des jours'!$B:$B,'[3]Nur des jours'!$U:$U,"")</f>
        <v>0</v>
      </c>
      <c r="U327" s="93">
        <v>2.0556354567064177</v>
      </c>
      <c r="V327" s="93">
        <v>11.41555589798906</v>
      </c>
      <c r="W327" s="93">
        <v>0</v>
      </c>
      <c r="X327" s="93">
        <v>0</v>
      </c>
      <c r="Y327" s="93">
        <v>0</v>
      </c>
      <c r="Z327" s="93">
        <v>0</v>
      </c>
      <c r="AA327" s="93">
        <v>0</v>
      </c>
      <c r="AB327" s="93">
        <v>0</v>
      </c>
      <c r="AC327" s="93">
        <f>_xlfn.XLOOKUP(B327,'[3]Nur des jours'!$B:$B,'[3]Nur des jours'!$N:$N,"")</f>
        <v>0</v>
      </c>
      <c r="AD327" s="93">
        <v>0</v>
      </c>
      <c r="AE327" s="93">
        <v>0.12785967645741123</v>
      </c>
      <c r="AF327" s="93">
        <v>0</v>
      </c>
      <c r="AG327" s="93"/>
      <c r="AH327" s="93">
        <v>0.30642448057117816</v>
      </c>
      <c r="AI327" s="93">
        <v>7.9058906753953689E-2</v>
      </c>
      <c r="AJ327" s="93">
        <v>0.16192865958770652</v>
      </c>
      <c r="AK327" s="93">
        <v>0.46170439099343841</v>
      </c>
      <c r="AL327" s="93">
        <v>0.30642448057117816</v>
      </c>
      <c r="AM327" s="49" t="s">
        <v>5559</v>
      </c>
      <c r="AN327" s="49"/>
      <c r="AO327" s="48" t="str" cm="1">
        <f t="array" ref="AO327">IFERROR(_xlfn.IFS(
AQ327="MPR ISSUE","PDH",
AQ327="BSS Hardware Issue","BSS",
AQ327="Sites strategiques, MLL, Pylone, etc.","ENVTECH",
AQ327="AKTIVCO DEFAUT GE &amp; POWER Cabinet","AKTIVCO",
AQ327="AKTIVCO Coupure ENEO &amp; Baisse de tension","AKTIVCO GRID ONLY",
AQ327="Coupure ENEO &amp; Baisse de tension","IHS GRID ONLY",
AQ327="Defaut GE &amp; POWER Cabinet","IHS",
AQ327="Sharing","Partners",
AQ327="Sites strategiques &amp; DataCenter","SST &amp; DC",
AQ327="Exclu","Exclu",
AQ327="SAT","SAT",
AQ327="SPARE-ISSUE","SPARE-ISSUE",
AQ327="Fiber CAmtel","TRANS_FO_CAMTEL",
AQ327="Fiber AOF","Fiber AOF",
AQ327="Projet OCM (HUAWEI)","TRAVAUX-HUAWEI",
AQ327="Projet OCM (NOKIA)","TRAVAUX-NOKIA",
AQ327="ACCESS-ISSUE","ACCESS-ISSUE",
AQ327="Projet OCM (ZTE, NOKIA, autres projets)","TRAVAUX OCM",
AQ327="No root CAuse","No root cause",
AQ327="ODU HS","PDH",
AQ327="IP &amp; VLAN","PDH",
AQ327="Warehouse HUAWEI","SPARE-ISSUE",
AQ327="SPARE-HS","SPARE-ISSUE",
AQ327="Power Telco","BSS",AQ327="no impacts","no impacts"
),"")</f>
        <v>No root cause</v>
      </c>
      <c r="AP327" s="48" t="str" cm="1">
        <f t="array" ref="AP327">IFERROR(_xlfn.IFS(
AQ327="MPR ISSUE","TX ISSUE",
AQ327="BSS Hardware Issue","RAN ISSUE",
AQ327="Sites strategiques, MLL, Pylone, etc.","ENVTECH",
AQ327="AKTIVCO DEFAUT GE &amp; POWER Cabinet","POWER ISSUE",
AQ327="AKTIVCO Coupure ENEO &amp; Baisse de tension","POWER ISSUE",
AQ327="Coupure ENEO &amp; Baisse de tension","POWER ISSUE",
AQ327="Defaut GE &amp; POWER Cabinet","POWER ISSUE",
AQ327="Sharing","POWER ISSUE",
AQ327="Sites strategiques &amp; DataCenter","POWER ISSUE",
AQ327="Exclu","Exclu",
AQ327="SAT","TX ISSUE",
AQ327="SPARE-ISSUE","SPARE-ISSUE",
AQ327="Fiber CAmtel","TX ISSUE",
AQ327="Fiber AOF","TX ISSUE",
AQ327="Projet OCM (HUAWEI)","TRAVAUX-HUAWEI",
AQ327="Projet OCM (NOKIA)","TRAVAUX -NOKIA",
AQ327="ACCESS-ISSUE","ACCESS-ISSUE",
AQ327="Projet OCM (ZTE, NOKIA, autres projets)","TRAVAUX OCM",
AQ327="No root CAuse","No root cause",
AQ327="ODU HS","TX ISSUE",
AQ327="IP &amp; VLAN","TX ISSUE",
AQ327="Warehouse HUAWEI","SPARE-ISSUE",
AQ327="SPARE-HS","SPARE-ISSUE",
AQ327="Power Telco","RAN ISSUE",AQ327="no impacts","no impacts"
),"")</f>
        <v>No root cause</v>
      </c>
      <c r="AQ327" s="126" t="s">
        <v>5344</v>
      </c>
      <c r="AR327" s="48" t="str" cm="1">
        <f t="array" ref="AR327">IFERROR(_xlfn.IFS(
AQ327="MPR ISSUE","ACTIVE",
AQ327="BSS Hardware Issue","ACTIVE",
AQ327="Sites strategiques, MLL, Pylone, etc.","PASSIVE",
AQ327="AKTIVCO DEFAUT GE &amp; POWER Cabinet","PASSIVE",
AQ327="AKTIVCO Coupure ENEO &amp; Baisse de tension","PASSIVE",
AQ327="Coupure ENEO &amp; Baisse de tension","PASSIVE",
AQ327="Defaut GE &amp; POWER Cabinet","PASSIVE",
AQ327="Sharing","PASSIVE",
AQ327="Sites strategiques &amp; DataCenter","PASSIVE",
AQ327="Exclu","Exclu",
AQ327="SAT","ACTIVE",
AQ327="SPARE-ISSUE","SPARE-ISSUE",
AQ327="Fiber CAmtel","ACTIVE",
AQ327="Fiber AOF","ACTIVE",
AQ327="Projet OCM (HUAWEI)","PLANNED WORKS",
AQ327="Projet OCM (NOKIA)","PLANNED WORKS",
AQ327="ACCESS-ISSUE","ACCESS-ISSUE",
AQ327="Projet OCM (ZTE, NOKIA, autres projets)","PLANNED WORKS",
AQ327="No root CAuse","No root cause",
AQ327="ODU HS","ACTIVE",
AQ327="IP &amp; VLAN","ACTIVE",
AQ327="Warehouse HUAWEI","SPARE-ISSUE",
AQ327="SPARE-HS","SPARE-ISSUE",
AQ327="Power Telco","ACTIVE", AQ327="no impacts","no impacts"
),"")</f>
        <v>No root cause</v>
      </c>
      <c r="AS327" s="92" t="s">
        <v>5537</v>
      </c>
      <c r="AT327" s="98" t="s">
        <v>2257</v>
      </c>
      <c r="AV327" s="17" t="s">
        <v>5537</v>
      </c>
      <c r="AW327" s="7" t="s">
        <v>5537</v>
      </c>
      <c r="AX327" s="6" t="s">
        <v>5537</v>
      </c>
      <c r="AY327" s="7"/>
      <c r="AZ327" s="3" t="s">
        <v>5537</v>
      </c>
      <c r="BA327" s="18" t="s">
        <v>5537</v>
      </c>
      <c r="BB327" s="18" t="s">
        <v>5537</v>
      </c>
      <c r="BC327" s="18" t="s">
        <v>5537</v>
      </c>
      <c r="BD327" s="18" t="s">
        <v>5537</v>
      </c>
      <c r="BE327" s="18" t="s">
        <v>5537</v>
      </c>
      <c r="BF327" s="18" t="s">
        <v>5537</v>
      </c>
      <c r="BG327" s="18" t="s">
        <v>5537</v>
      </c>
      <c r="BH327" s="18" t="s">
        <v>5537</v>
      </c>
      <c r="BI327" s="18" t="s">
        <v>5537</v>
      </c>
      <c r="BJ327" s="18" t="s">
        <v>5537</v>
      </c>
      <c r="BK327" s="18" t="s">
        <v>5537</v>
      </c>
      <c r="BL327" s="9" t="s">
        <v>5537</v>
      </c>
      <c r="BM327" s="14" t="s">
        <v>5537</v>
      </c>
      <c r="BN327" s="14" t="s">
        <v>5537</v>
      </c>
      <c r="BO327" s="14" t="str">
        <f>_xlfn.XLOOKUP(B327,'[4]cell downs 18042026 17h'!$B:$B,'[4]cell downs 18042026 17h'!$B:$B,"")</f>
        <v/>
      </c>
      <c r="BP327" s="14" t="str">
        <f>_xlfn.XLOOKUP(B327,'[5]Cells Huawei 19042026 15h'!$B:$B,'[5]Cells Huawei 19042026 15h'!$B:$B,"")</f>
        <v/>
      </c>
      <c r="BQ327" s="9" t="str">
        <f>_xlfn.XLOOKUP(B327,'[6]cells down 19042026 9H40'!$B:$B,'[6]cells down 19042026 9H40'!$B:$B,"")</f>
        <v/>
      </c>
      <c r="BR327" s="9" t="s">
        <v>2257</v>
      </c>
      <c r="BS327" s="9" t="s">
        <v>12</v>
      </c>
      <c r="BT327" s="108"/>
    </row>
    <row r="328" spans="1:72" s="9" customFormat="1" ht="19" customHeight="1" x14ac:dyDescent="0.35">
      <c r="A328" s="1" t="s">
        <v>4878</v>
      </c>
      <c r="B328" s="8" t="s">
        <v>4879</v>
      </c>
      <c r="C328" s="3" t="str">
        <f>_xlfn.XLOOKUP(B328,'[1]daily break down'!$D:$D,'[1]daily break down'!$E:$E,"")</f>
        <v>SUD-OUEST</v>
      </c>
      <c r="D328" s="1" t="s">
        <v>11</v>
      </c>
      <c r="E328" s="1" t="s">
        <v>12</v>
      </c>
      <c r="F328" s="3" t="s">
        <v>13</v>
      </c>
      <c r="G328" s="1" t="s">
        <v>63</v>
      </c>
      <c r="H328" s="32" t="str">
        <f>_xlfn.XLOOKUP(B328,[2]CALCULATION!$B:$B,[2]CALCULATION!$H:$H,"")</f>
        <v>Huawei</v>
      </c>
      <c r="I328" s="28">
        <v>4.3220637040461369</v>
      </c>
      <c r="J328" s="28">
        <v>0.15391672587912658</v>
      </c>
      <c r="K328" s="28">
        <v>0</v>
      </c>
      <c r="L328" s="28">
        <v>0</v>
      </c>
      <c r="M328" s="28">
        <v>0</v>
      </c>
      <c r="N328" s="28">
        <v>0</v>
      </c>
      <c r="O328" s="28">
        <v>0</v>
      </c>
      <c r="P328" s="28">
        <v>0</v>
      </c>
      <c r="Q328" s="28">
        <v>0</v>
      </c>
      <c r="R328" s="28">
        <v>0</v>
      </c>
      <c r="S328" s="93">
        <v>0</v>
      </c>
      <c r="T328" s="93">
        <f>_xlfn.XLOOKUP(B328,'[3]Nur des jours'!$B:$B,'[3]Nur des jours'!$U:$U,"")</f>
        <v>0</v>
      </c>
      <c r="U328" s="93">
        <v>0</v>
      </c>
      <c r="V328" s="93">
        <v>0</v>
      </c>
      <c r="W328" s="93">
        <v>0</v>
      </c>
      <c r="X328" s="93">
        <v>0</v>
      </c>
      <c r="Y328" s="93">
        <v>0</v>
      </c>
      <c r="Z328" s="93">
        <v>0</v>
      </c>
      <c r="AA328" s="93">
        <v>0</v>
      </c>
      <c r="AB328" s="93">
        <v>0.64705664135512342</v>
      </c>
      <c r="AC328" s="93">
        <f>_xlfn.XLOOKUP(B328,'[3]Nur des jours'!$B:$B,'[3]Nur des jours'!$N:$N,"")</f>
        <v>0</v>
      </c>
      <c r="AD328" s="93">
        <v>0</v>
      </c>
      <c r="AE328" s="93">
        <v>0</v>
      </c>
      <c r="AF328" s="93">
        <v>0.76262794885184881</v>
      </c>
      <c r="AG328" s="93"/>
      <c r="AH328" s="93">
        <v>0.30480148844429611</v>
      </c>
      <c r="AI328" s="93">
        <v>0.18734338093353956</v>
      </c>
      <c r="AJ328" s="93">
        <v>0.1625661739955323</v>
      </c>
      <c r="AK328" s="93">
        <v>0.42853007549243005</v>
      </c>
      <c r="AL328" s="93">
        <v>0.30480148844429611</v>
      </c>
      <c r="AM328" s="49" t="s">
        <v>5559</v>
      </c>
      <c r="AN328" s="49"/>
      <c r="AO328" s="48" t="str" cm="1">
        <f t="array" ref="AO328">IFERROR(_xlfn.IFS(
AQ328="MPR ISSUE","PDH",
AQ328="BSS Hardware Issue","BSS",
AQ328="Sites strategiques, MLL, Pylone, etc.","ENVTECH",
AQ328="AKTIVCO DEFAUT GE &amp; POWER Cabinet","AKTIVCO",
AQ328="AKTIVCO Coupure ENEO &amp; Baisse de tension","AKTIVCO GRID ONLY",
AQ328="Coupure ENEO &amp; Baisse de tension","IHS GRID ONLY",
AQ328="Defaut GE &amp; POWER Cabinet","IHS",
AQ328="Sharing","Partners",
AQ328="Sites strategiques &amp; DataCenter","SST &amp; DC",
AQ328="Exclu","Exclu",
AQ328="SAT","SAT",
AQ328="SPARE-ISSUE","SPARE-ISSUE",
AQ328="Fiber CAmtel","TRANS_FO_CAMTEL",
AQ328="Fiber AOF","Fiber AOF",
AQ328="Projet OCM (HUAWEI)","TRAVAUX-HUAWEI",
AQ328="Projet OCM (NOKIA)","TRAVAUX-NOKIA",
AQ328="ACCESS-ISSUE","ACCESS-ISSUE",
AQ328="Projet OCM (ZTE, NOKIA, autres projets)","TRAVAUX OCM",
AQ328="No root CAuse","No root cause",
AQ328="ODU HS","PDH",
AQ328="IP &amp; VLAN","PDH",
AQ328="Warehouse HUAWEI","SPARE-ISSUE",
AQ328="SPARE-HS","SPARE-ISSUE",
AQ328="Power Telco","BSS",AQ328="no impacts","no impacts"
),"")</f>
        <v>No root cause</v>
      </c>
      <c r="AP328" s="48" t="str" cm="1">
        <f t="array" ref="AP328">IFERROR(_xlfn.IFS(
AQ328="MPR ISSUE","TX ISSUE",
AQ328="BSS Hardware Issue","RAN ISSUE",
AQ328="Sites strategiques, MLL, Pylone, etc.","ENVTECH",
AQ328="AKTIVCO DEFAUT GE &amp; POWER Cabinet","POWER ISSUE",
AQ328="AKTIVCO Coupure ENEO &amp; Baisse de tension","POWER ISSUE",
AQ328="Coupure ENEO &amp; Baisse de tension","POWER ISSUE",
AQ328="Defaut GE &amp; POWER Cabinet","POWER ISSUE",
AQ328="Sharing","POWER ISSUE",
AQ328="Sites strategiques &amp; DataCenter","POWER ISSUE",
AQ328="Exclu","Exclu",
AQ328="SAT","TX ISSUE",
AQ328="SPARE-ISSUE","SPARE-ISSUE",
AQ328="Fiber CAmtel","TX ISSUE",
AQ328="Fiber AOF","TX ISSUE",
AQ328="Projet OCM (HUAWEI)","TRAVAUX-HUAWEI",
AQ328="Projet OCM (NOKIA)","TRAVAUX -NOKIA",
AQ328="ACCESS-ISSUE","ACCESS-ISSUE",
AQ328="Projet OCM (ZTE, NOKIA, autres projets)","TRAVAUX OCM",
AQ328="No root CAuse","No root cause",
AQ328="ODU HS","TX ISSUE",
AQ328="IP &amp; VLAN","TX ISSUE",
AQ328="Warehouse HUAWEI","SPARE-ISSUE",
AQ328="SPARE-HS","SPARE-ISSUE",
AQ328="Power Telco","RAN ISSUE",AQ328="no impacts","no impacts"
),"")</f>
        <v>No root cause</v>
      </c>
      <c r="AQ328" s="126" t="s">
        <v>5344</v>
      </c>
      <c r="AR328" s="48" t="str" cm="1">
        <f t="array" ref="AR328">IFERROR(_xlfn.IFS(
AQ328="MPR ISSUE","ACTIVE",
AQ328="BSS Hardware Issue","ACTIVE",
AQ328="Sites strategiques, MLL, Pylone, etc.","PASSIVE",
AQ328="AKTIVCO DEFAUT GE &amp; POWER Cabinet","PASSIVE",
AQ328="AKTIVCO Coupure ENEO &amp; Baisse de tension","PASSIVE",
AQ328="Coupure ENEO &amp; Baisse de tension","PASSIVE",
AQ328="Defaut GE &amp; POWER Cabinet","PASSIVE",
AQ328="Sharing","PASSIVE",
AQ328="Sites strategiques &amp; DataCenter","PASSIVE",
AQ328="Exclu","Exclu",
AQ328="SAT","ACTIVE",
AQ328="SPARE-ISSUE","SPARE-ISSUE",
AQ328="Fiber CAmtel","ACTIVE",
AQ328="Fiber AOF","ACTIVE",
AQ328="Projet OCM (HUAWEI)","PLANNED WORKS",
AQ328="Projet OCM (NOKIA)","PLANNED WORKS",
AQ328="ACCESS-ISSUE","ACCESS-ISSUE",
AQ328="Projet OCM (ZTE, NOKIA, autres projets)","PLANNED WORKS",
AQ328="No root CAuse","No root cause",
AQ328="ODU HS","ACTIVE",
AQ328="IP &amp; VLAN","ACTIVE",
AQ328="Warehouse HUAWEI","SPARE-ISSUE",
AQ328="SPARE-HS","SPARE-ISSUE",
AQ328="Power Telco","ACTIVE", AQ328="no impacts","no impacts"
),"")</f>
        <v>No root cause</v>
      </c>
      <c r="AS328" s="92" t="s">
        <v>5537</v>
      </c>
      <c r="AT328" s="98" t="s">
        <v>4879</v>
      </c>
      <c r="AV328" s="17" t="s">
        <v>5537</v>
      </c>
      <c r="AW328" s="7" t="s">
        <v>5537</v>
      </c>
      <c r="AX328" s="6" t="s">
        <v>5537</v>
      </c>
      <c r="AY328" s="7"/>
      <c r="AZ328" s="3" t="s">
        <v>5537</v>
      </c>
      <c r="BA328" s="18" t="s">
        <v>5537</v>
      </c>
      <c r="BB328" s="18" t="s">
        <v>5537</v>
      </c>
      <c r="BC328" s="18" t="s">
        <v>5537</v>
      </c>
      <c r="BD328" s="18" t="s">
        <v>5537</v>
      </c>
      <c r="BE328" s="18" t="s">
        <v>5537</v>
      </c>
      <c r="BF328" s="18" t="s">
        <v>5537</v>
      </c>
      <c r="BG328" s="18" t="s">
        <v>5537</v>
      </c>
      <c r="BH328" s="18" t="s">
        <v>5537</v>
      </c>
      <c r="BI328" s="18" t="s">
        <v>5537</v>
      </c>
      <c r="BJ328" s="18" t="s">
        <v>5537</v>
      </c>
      <c r="BK328" s="18" t="s">
        <v>5537</v>
      </c>
      <c r="BL328" s="9" t="s">
        <v>5537</v>
      </c>
      <c r="BM328" s="14" t="s">
        <v>5537</v>
      </c>
      <c r="BN328" s="14" t="s">
        <v>5537</v>
      </c>
      <c r="BO328" s="14" t="str">
        <f>_xlfn.XLOOKUP(B328,'[4]cell downs 18042026 17h'!$B:$B,'[4]cell downs 18042026 17h'!$B:$B,"")</f>
        <v/>
      </c>
      <c r="BP328" s="14" t="str">
        <f>_xlfn.XLOOKUP(B328,'[5]Cells Huawei 19042026 15h'!$B:$B,'[5]Cells Huawei 19042026 15h'!$B:$B,"")</f>
        <v/>
      </c>
      <c r="BQ328" s="9" t="str">
        <f>_xlfn.XLOOKUP(B328,'[6]cells down 19042026 9H40'!$B:$B,'[6]cells down 19042026 9H40'!$B:$B,"")</f>
        <v/>
      </c>
      <c r="BR328" s="9" t="s">
        <v>4879</v>
      </c>
      <c r="BS328" s="9" t="s">
        <v>5537</v>
      </c>
      <c r="BT328" s="108"/>
    </row>
    <row r="329" spans="1:72" s="9" customFormat="1" x14ac:dyDescent="0.35">
      <c r="A329" s="1" t="s">
        <v>2470</v>
      </c>
      <c r="B329" s="8" t="s">
        <v>2471</v>
      </c>
      <c r="C329" s="3" t="str">
        <f>_xlfn.XLOOKUP(B329,'[1]daily break down'!$D:$D,'[1]daily break down'!$E:$E,"")</f>
        <v>CENTRE</v>
      </c>
      <c r="D329" s="1" t="s">
        <v>11</v>
      </c>
      <c r="E329" s="1" t="s">
        <v>96</v>
      </c>
      <c r="F329" s="3" t="s">
        <v>226</v>
      </c>
      <c r="G329" s="1" t="s">
        <v>2470</v>
      </c>
      <c r="H329" s="33" t="str">
        <f>_xlfn.XLOOKUP(B329,[2]CALCULATION!$B:$B,[2]CALCULATION!$H:$H,"")</f>
        <v>NOKIA</v>
      </c>
      <c r="I329" s="28">
        <v>0.15621745098207074</v>
      </c>
      <c r="J329" s="28">
        <v>0.1666153016411123</v>
      </c>
      <c r="K329" s="28">
        <v>0.26461905699520316</v>
      </c>
      <c r="L329" s="28">
        <v>0.358039197221723</v>
      </c>
      <c r="M329" s="28">
        <v>9.2171684744301985E-2</v>
      </c>
      <c r="N329" s="28">
        <v>0</v>
      </c>
      <c r="O329" s="28">
        <v>0.31468332618198724</v>
      </c>
      <c r="P329" s="28">
        <v>2.5866570785285634</v>
      </c>
      <c r="Q329" s="28">
        <v>3.4123261529349262</v>
      </c>
      <c r="R329" s="28">
        <v>0.29172837603764495</v>
      </c>
      <c r="S329" s="93">
        <v>0.27223463543673121</v>
      </c>
      <c r="T329" s="93">
        <f>_xlfn.XLOOKUP(B329,'[3]Nur des jours'!$B:$B,'[3]Nur des jours'!$U:$U,"")</f>
        <v>4.426612933142712</v>
      </c>
      <c r="U329" s="93">
        <v>0.16115776767598938</v>
      </c>
      <c r="V329" s="93">
        <v>0.20462185353548318</v>
      </c>
      <c r="W329" s="93">
        <v>4.426612933142712</v>
      </c>
      <c r="X329" s="93">
        <v>0.26884597055642578</v>
      </c>
      <c r="Y329" s="93">
        <v>0.29310167706808432</v>
      </c>
      <c r="Z329" s="93">
        <v>0.29488518489982407</v>
      </c>
      <c r="AA329" s="93">
        <v>0.25785956231291002</v>
      </c>
      <c r="AB329" s="93">
        <v>0.23119612022840316</v>
      </c>
      <c r="AC329" s="93">
        <f>_xlfn.XLOOKUP(B329,'[3]Nur des jours'!$B:$B,'[3]Nur des jours'!$N:$N,"")</f>
        <v>0.30151983403389526</v>
      </c>
      <c r="AD329" s="93">
        <v>0.30151983403389526</v>
      </c>
      <c r="AE329" s="93">
        <v>0.1836834715908604</v>
      </c>
      <c r="AF329" s="93">
        <v>0.20915196342810194</v>
      </c>
      <c r="AG329" s="93"/>
      <c r="AH329" s="93">
        <v>0.30255426857630413</v>
      </c>
      <c r="AI329" s="93">
        <v>0.50070640944170675</v>
      </c>
      <c r="AJ329" s="93">
        <v>0.2518181910911183</v>
      </c>
      <c r="AK329" s="93">
        <v>0.28095567200082316</v>
      </c>
      <c r="AL329" s="93">
        <v>0.30255426857630413</v>
      </c>
      <c r="AM329" s="49" t="s">
        <v>5559</v>
      </c>
      <c r="AN329" s="49"/>
      <c r="AO329" s="48" t="str" cm="1">
        <f t="array" ref="AO329">IFERROR(_xlfn.IFS(
AQ329="MPR ISSUE","PDH",
AQ329="BSS Hardware Issue","BSS",
AQ329="Sites strategiques, MLL, Pylone, etc.","ENVTECH",
AQ329="AKTIVCO DEFAUT GE &amp; POWER Cabinet","AKTIVCO",
AQ329="AKTIVCO Coupure ENEO &amp; Baisse de tension","AKTIVCO GRID ONLY",
AQ329="Coupure ENEO &amp; Baisse de tension","IHS GRID ONLY",
AQ329="Defaut GE &amp; POWER Cabinet","IHS",
AQ329="Sharing","Partners",
AQ329="Sites strategiques &amp; DataCenter","SST &amp; DC",
AQ329="Exclu","Exclu",
AQ329="SAT","SAT",
AQ329="SPARE-ISSUE","SPARE-ISSUE",
AQ329="Fiber CAmtel","TRANS_FO_CAMTEL",
AQ329="Fiber AOF","Fiber AOF",
AQ329="Projet OCM (HUAWEI)","TRAVAUX-HUAWEI",
AQ329="Projet OCM (NOKIA)","TRAVAUX-NOKIA",
AQ329="ACCESS-ISSUE","ACCESS-ISSUE",
AQ329="Projet OCM (ZTE, NOKIA, autres projets)","TRAVAUX OCM",
AQ329="No root CAuse","No root cause",
AQ329="ODU HS","PDH",
AQ329="IP &amp; VLAN","PDH",
AQ329="Warehouse HUAWEI","SPARE-ISSUE",
AQ329="SPARE-HS","SPARE-ISSUE",
AQ329="Power Telco","BSS",AQ329="no impacts","no impacts"
),"")</f>
        <v>IHS</v>
      </c>
      <c r="AP329" s="48" t="str" cm="1">
        <f t="array" ref="AP329">IFERROR(_xlfn.IFS(
AQ329="MPR ISSUE","TX ISSUE",
AQ329="BSS Hardware Issue","RAN ISSUE",
AQ329="Sites strategiques, MLL, Pylone, etc.","ENVTECH",
AQ329="AKTIVCO DEFAUT GE &amp; POWER Cabinet","POWER ISSUE",
AQ329="AKTIVCO Coupure ENEO &amp; Baisse de tension","POWER ISSUE",
AQ329="Coupure ENEO &amp; Baisse de tension","POWER ISSUE",
AQ329="Defaut GE &amp; POWER Cabinet","POWER ISSUE",
AQ329="Sharing","POWER ISSUE",
AQ329="Sites strategiques &amp; DataCenter","POWER ISSUE",
AQ329="Exclu","Exclu",
AQ329="SAT","TX ISSUE",
AQ329="SPARE-ISSUE","SPARE-ISSUE",
AQ329="Fiber CAmtel","TX ISSUE",
AQ329="Fiber AOF","TX ISSUE",
AQ329="Projet OCM (HUAWEI)","TRAVAUX-HUAWEI",
AQ329="Projet OCM (NOKIA)","TRAVAUX -NOKIA",
AQ329="ACCESS-ISSUE","ACCESS-ISSUE",
AQ329="Projet OCM (ZTE, NOKIA, autres projets)","TRAVAUX OCM",
AQ329="No root CAuse","No root cause",
AQ329="ODU HS","TX ISSUE",
AQ329="IP &amp; VLAN","TX ISSUE",
AQ329="Warehouse HUAWEI","SPARE-ISSUE",
AQ329="SPARE-HS","SPARE-ISSUE",
AQ329="Power Telco","RAN ISSUE",AQ329="no impacts","no impacts"
),"")</f>
        <v>POWER ISSUE</v>
      </c>
      <c r="AQ329" s="67" t="s">
        <v>5330</v>
      </c>
      <c r="AR329" s="48" t="str" cm="1">
        <f t="array" ref="AR329">IFERROR(_xlfn.IFS(
AQ329="MPR ISSUE","ACTIVE",
AQ329="BSS Hardware Issue","ACTIVE",
AQ329="Sites strategiques, MLL, Pylone, etc.","PASSIVE",
AQ329="AKTIVCO DEFAUT GE &amp; POWER Cabinet","PASSIVE",
AQ329="AKTIVCO Coupure ENEO &amp; Baisse de tension","PASSIVE",
AQ329="Coupure ENEO &amp; Baisse de tension","PASSIVE",
AQ329="Defaut GE &amp; POWER Cabinet","PASSIVE",
AQ329="Sharing","PASSIVE",
AQ329="Sites strategiques &amp; DataCenter","PASSIVE",
AQ329="Exclu","Exclu",
AQ329="SAT","ACTIVE",
AQ329="SPARE-ISSUE","SPARE-ISSUE",
AQ329="Fiber CAmtel","ACTIVE",
AQ329="Fiber AOF","ACTIVE",
AQ329="Projet OCM (HUAWEI)","PLANNED WORKS",
AQ329="Projet OCM (NOKIA)","PLANNED WORKS",
AQ329="ACCESS-ISSUE","ACCESS-ISSUE",
AQ329="Projet OCM (ZTE, NOKIA, autres projets)","PLANNED WORKS",
AQ329="No root CAuse","No root cause",
AQ329="ODU HS","ACTIVE",
AQ329="IP &amp; VLAN","ACTIVE",
AQ329="Warehouse HUAWEI","SPARE-ISSUE",
AQ329="SPARE-HS","SPARE-ISSUE",
AQ329="Power Telco","ACTIVE", AQ329="no impacts","no impacts"
),"")</f>
        <v>PASSIVE</v>
      </c>
      <c r="AS329" s="92" t="s">
        <v>5720</v>
      </c>
      <c r="AT329" s="98" t="s">
        <v>2471</v>
      </c>
      <c r="AV329" s="17" t="s">
        <v>5537</v>
      </c>
      <c r="AW329" s="7" t="s">
        <v>5537</v>
      </c>
      <c r="AX329" s="6" t="s">
        <v>5537</v>
      </c>
      <c r="AY329" s="7"/>
      <c r="AZ329" s="3" t="s">
        <v>5537</v>
      </c>
      <c r="BA329" s="18" t="s">
        <v>5537</v>
      </c>
      <c r="BB329" s="18" t="s">
        <v>5537</v>
      </c>
      <c r="BC329" s="18" t="s">
        <v>5537</v>
      </c>
      <c r="BD329" s="18" t="s">
        <v>5537</v>
      </c>
      <c r="BE329" s="18" t="s">
        <v>5537</v>
      </c>
      <c r="BF329" s="18" t="s">
        <v>5537</v>
      </c>
      <c r="BG329" s="18" t="s">
        <v>5537</v>
      </c>
      <c r="BH329" s="18" t="s">
        <v>5537</v>
      </c>
      <c r="BI329" s="18" t="s">
        <v>5537</v>
      </c>
      <c r="BJ329" s="18" t="s">
        <v>5537</v>
      </c>
      <c r="BK329" s="18" t="s">
        <v>5537</v>
      </c>
      <c r="BL329" s="9" t="s">
        <v>5720</v>
      </c>
      <c r="BM329" s="14" t="s">
        <v>5537</v>
      </c>
      <c r="BN329" s="14" t="s">
        <v>5537</v>
      </c>
      <c r="BO329" s="14" t="str">
        <f>_xlfn.XLOOKUP(B329,'[4]cell downs 18042026 17h'!$B:$B,'[4]cell downs 18042026 17h'!$B:$B,"")</f>
        <v/>
      </c>
      <c r="BP329" s="14" t="str">
        <f>_xlfn.XLOOKUP(B329,'[5]Cells Huawei 19042026 15h'!$B:$B,'[5]Cells Huawei 19042026 15h'!$B:$B,"")</f>
        <v/>
      </c>
      <c r="BQ329" s="9" t="str">
        <f>_xlfn.XLOOKUP(B329,'[6]cells down 19042026 9H40'!$B:$B,'[6]cells down 19042026 9H40'!$B:$B,"")</f>
        <v/>
      </c>
      <c r="BR329" s="9" t="s">
        <v>2471</v>
      </c>
      <c r="BS329" s="9" t="s">
        <v>5459</v>
      </c>
      <c r="BT329" s="108"/>
    </row>
    <row r="330" spans="1:72" s="9" customFormat="1" ht="28.5" customHeight="1" x14ac:dyDescent="0.35">
      <c r="A330" s="19" t="s">
        <v>5444</v>
      </c>
      <c r="B330" s="26" t="s">
        <v>5445</v>
      </c>
      <c r="C330" s="3" t="str">
        <f>_xlfn.XLOOKUP(B330,'[1]daily break down'!$D:$D,'[1]daily break down'!$E:$E,"")</f>
        <v>NORD</v>
      </c>
      <c r="D330" s="19" t="s">
        <v>357</v>
      </c>
      <c r="E330" s="19" t="s">
        <v>122</v>
      </c>
      <c r="F330" s="19" t="s">
        <v>5403</v>
      </c>
      <c r="G330" s="19" t="s">
        <v>732</v>
      </c>
      <c r="H330" s="32" t="str">
        <f>_xlfn.XLOOKUP(B330,[2]CALCULATION!$B:$B,[2]CALCULATION!$H:$H,"")</f>
        <v>Huawei</v>
      </c>
      <c r="I330" s="28">
        <v>6.22979285626639</v>
      </c>
      <c r="J330" s="28">
        <v>3.342828729029514</v>
      </c>
      <c r="K330" s="28">
        <v>0</v>
      </c>
      <c r="L330" s="28">
        <v>0</v>
      </c>
      <c r="M330" s="28">
        <v>3.4642142720577116</v>
      </c>
      <c r="N330" s="28">
        <v>7.1004657095650243</v>
      </c>
      <c r="O330" s="28">
        <v>0</v>
      </c>
      <c r="P330" s="28">
        <v>0</v>
      </c>
      <c r="Q330" s="28">
        <v>0</v>
      </c>
      <c r="R330" s="28">
        <v>0</v>
      </c>
      <c r="S330" s="93">
        <v>0</v>
      </c>
      <c r="T330" s="93">
        <f>_xlfn.XLOOKUP(B330,'[3]Nur des jours'!$B:$B,'[3]Nur des jours'!$U:$U,"")</f>
        <v>0</v>
      </c>
      <c r="U330" s="93">
        <v>0</v>
      </c>
      <c r="V330" s="93">
        <v>0</v>
      </c>
      <c r="W330" s="93">
        <v>0</v>
      </c>
      <c r="X330" s="93">
        <v>0</v>
      </c>
      <c r="Y330" s="93">
        <v>5.4294437167732488</v>
      </c>
      <c r="Z330" s="93">
        <v>3.4147932700402075</v>
      </c>
      <c r="AA330" s="93">
        <v>0</v>
      </c>
      <c r="AB330" s="93">
        <v>0</v>
      </c>
      <c r="AC330" s="93">
        <f>_xlfn.XLOOKUP(B330,'[3]Nur des jours'!$B:$B,'[3]Nur des jours'!$N:$N,"")</f>
        <v>0</v>
      </c>
      <c r="AD330" s="93">
        <v>0</v>
      </c>
      <c r="AE330" s="93">
        <v>0</v>
      </c>
      <c r="AF330" s="93">
        <v>0</v>
      </c>
      <c r="AG330" s="93"/>
      <c r="AH330" s="93">
        <v>0.29827384978012916</v>
      </c>
      <c r="AI330" s="93">
        <v>0.27039894648074214</v>
      </c>
      <c r="AJ330" s="93">
        <v>0.48339529973377388</v>
      </c>
      <c r="AK330" s="93">
        <v>0.18673377591290241</v>
      </c>
      <c r="AL330" s="93">
        <v>0.29827384978012916</v>
      </c>
      <c r="AM330" s="49" t="s">
        <v>5559</v>
      </c>
      <c r="AN330" s="49"/>
      <c r="AO330" s="48" t="str" cm="1">
        <f t="array" ref="AO330">IFERROR(_xlfn.IFS(
AQ330="MPR ISSUE","PDH",
AQ330="BSS Hardware Issue","BSS",
AQ330="Sites strategiques, MLL, Pylone, etc.","ENVTECH",
AQ330="AKTIVCO DEFAUT GE &amp; POWER Cabinet","AKTIVCO",
AQ330="AKTIVCO Coupure ENEO &amp; Baisse de tension","AKTIVCO GRID ONLY",
AQ330="Coupure ENEO &amp; Baisse de tension","IHS GRID ONLY",
AQ330="Defaut GE &amp; POWER Cabinet","IHS",
AQ330="Sharing","Partners",
AQ330="Sites strategiques &amp; DataCenter","SST &amp; DC",
AQ330="Exclu","Exclu",
AQ330="SAT","SAT",
AQ330="SPARE-ISSUE","SPARE-ISSUE",
AQ330="Fiber CAmtel","TRANS_FO_CAMTEL",
AQ330="Fiber AOF","Fiber AOF",
AQ330="Projet OCM (HUAWEI)","TRAVAUX-HUAWEI",
AQ330="Projet OCM (NOKIA)","TRAVAUX-NOKIA",
AQ330="ACCESS-ISSUE","ACCESS-ISSUE",
AQ330="Projet OCM (ZTE, NOKIA, autres projets)","TRAVAUX OCM",
AQ330="No root CAuse","No root cause",
AQ330="ODU HS","PDH",
AQ330="IP &amp; VLAN","PDH",
AQ330="Warehouse HUAWEI","SPARE-ISSUE",
AQ330="SPARE-HS","SPARE-ISSUE",
AQ330="Power Telco","BSS",AQ330="no impacts","no impacts"
),"")</f>
        <v>No root cause</v>
      </c>
      <c r="AP330" s="48" t="str" cm="1">
        <f t="array" ref="AP330">IFERROR(_xlfn.IFS(
AQ330="MPR ISSUE","TX ISSUE",
AQ330="BSS Hardware Issue","RAN ISSUE",
AQ330="Sites strategiques, MLL, Pylone, etc.","ENVTECH",
AQ330="AKTIVCO DEFAUT GE &amp; POWER Cabinet","POWER ISSUE",
AQ330="AKTIVCO Coupure ENEO &amp; Baisse de tension","POWER ISSUE",
AQ330="Coupure ENEO &amp; Baisse de tension","POWER ISSUE",
AQ330="Defaut GE &amp; POWER Cabinet","POWER ISSUE",
AQ330="Sharing","POWER ISSUE",
AQ330="Sites strategiques &amp; DataCenter","POWER ISSUE",
AQ330="Exclu","Exclu",
AQ330="SAT","TX ISSUE",
AQ330="SPARE-ISSUE","SPARE-ISSUE",
AQ330="Fiber CAmtel","TX ISSUE",
AQ330="Fiber AOF","TX ISSUE",
AQ330="Projet OCM (HUAWEI)","TRAVAUX-HUAWEI",
AQ330="Projet OCM (NOKIA)","TRAVAUX -NOKIA",
AQ330="ACCESS-ISSUE","ACCESS-ISSUE",
AQ330="Projet OCM (ZTE, NOKIA, autres projets)","TRAVAUX OCM",
AQ330="No root CAuse","No root cause",
AQ330="ODU HS","TX ISSUE",
AQ330="IP &amp; VLAN","TX ISSUE",
AQ330="Warehouse HUAWEI","SPARE-ISSUE",
AQ330="SPARE-HS","SPARE-ISSUE",
AQ330="Power Telco","RAN ISSUE",AQ330="no impacts","no impacts"
),"")</f>
        <v>No root cause</v>
      </c>
      <c r="AQ330" s="67" t="s">
        <v>5344</v>
      </c>
      <c r="AR330" s="48" t="str" cm="1">
        <f t="array" ref="AR330">IFERROR(_xlfn.IFS(
AQ330="MPR ISSUE","ACTIVE",
AQ330="BSS Hardware Issue","ACTIVE",
AQ330="Sites strategiques, MLL, Pylone, etc.","PASSIVE",
AQ330="AKTIVCO DEFAUT GE &amp; POWER Cabinet","PASSIVE",
AQ330="AKTIVCO Coupure ENEO &amp; Baisse de tension","PASSIVE",
AQ330="Coupure ENEO &amp; Baisse de tension","PASSIVE",
AQ330="Defaut GE &amp; POWER Cabinet","PASSIVE",
AQ330="Sharing","PASSIVE",
AQ330="Sites strategiques &amp; DataCenter","PASSIVE",
AQ330="Exclu","Exclu",
AQ330="SAT","ACTIVE",
AQ330="SPARE-ISSUE","SPARE-ISSUE",
AQ330="Fiber CAmtel","ACTIVE",
AQ330="Fiber AOF","ACTIVE",
AQ330="Projet OCM (HUAWEI)","PLANNED WORKS",
AQ330="Projet OCM (NOKIA)","PLANNED WORKS",
AQ330="ACCESS-ISSUE","ACCESS-ISSUE",
AQ330="Projet OCM (ZTE, NOKIA, autres projets)","PLANNED WORKS",
AQ330="No root CAuse","No root cause",
AQ330="ODU HS","ACTIVE",
AQ330="IP &amp; VLAN","ACTIVE",
AQ330="Warehouse HUAWEI","SPARE-ISSUE",
AQ330="SPARE-HS","SPARE-ISSUE",
AQ330="Power Telco","ACTIVE", AQ330="no impacts","no impacts"
),"")</f>
        <v>No root cause</v>
      </c>
      <c r="AS330" s="92" t="s">
        <v>5537</v>
      </c>
      <c r="AT330" s="98" t="s">
        <v>5445</v>
      </c>
      <c r="AV330" s="17" t="s">
        <v>5537</v>
      </c>
      <c r="AW330" s="7" t="s">
        <v>5537</v>
      </c>
      <c r="AX330" s="6" t="s">
        <v>5537</v>
      </c>
      <c r="AY330" s="7"/>
      <c r="AZ330" s="3" t="s">
        <v>5537</v>
      </c>
      <c r="BA330" s="18" t="s">
        <v>5537</v>
      </c>
      <c r="BB330" s="18" t="s">
        <v>5537</v>
      </c>
      <c r="BC330" s="18" t="s">
        <v>5537</v>
      </c>
      <c r="BD330" s="18" t="s">
        <v>5537</v>
      </c>
      <c r="BE330" s="18" t="s">
        <v>5537</v>
      </c>
      <c r="BF330" s="18" t="s">
        <v>5537</v>
      </c>
      <c r="BG330" s="18" t="s">
        <v>5537</v>
      </c>
      <c r="BH330" s="18" t="s">
        <v>5537</v>
      </c>
      <c r="BI330" s="18" t="s">
        <v>5537</v>
      </c>
      <c r="BJ330" s="18" t="s">
        <v>5537</v>
      </c>
      <c r="BK330" s="18" t="s">
        <v>5537</v>
      </c>
      <c r="BL330" s="9" t="s">
        <v>5537</v>
      </c>
      <c r="BM330" s="14" t="s">
        <v>5537</v>
      </c>
      <c r="BN330" s="14" t="s">
        <v>5537</v>
      </c>
      <c r="BO330" s="14" t="str">
        <f>_xlfn.XLOOKUP(B330,'[4]cell downs 18042026 17h'!$B:$B,'[4]cell downs 18042026 17h'!$B:$B,"")</f>
        <v/>
      </c>
      <c r="BP330" s="14" t="str">
        <f>_xlfn.XLOOKUP(B330,'[5]Cells Huawei 19042026 15h'!$B:$B,'[5]Cells Huawei 19042026 15h'!$B:$B,"")</f>
        <v/>
      </c>
      <c r="BQ330" s="9" t="str">
        <f>_xlfn.XLOOKUP(B330,'[6]cells down 19042026 9H40'!$B:$B,'[6]cells down 19042026 9H40'!$B:$B,"")</f>
        <v/>
      </c>
      <c r="BR330" s="9" t="s">
        <v>5537</v>
      </c>
      <c r="BS330" s="9" t="s">
        <v>154</v>
      </c>
      <c r="BT330" s="108"/>
    </row>
    <row r="331" spans="1:72" s="9" customFormat="1" x14ac:dyDescent="0.35">
      <c r="A331" s="1" t="s">
        <v>2881</v>
      </c>
      <c r="B331" s="8" t="s">
        <v>2882</v>
      </c>
      <c r="C331" s="3" t="str">
        <f>_xlfn.XLOOKUP(B331,'[1]daily break down'!$D:$D,'[1]daily break down'!$E:$E,"")</f>
        <v>Garoua</v>
      </c>
      <c r="D331" s="1" t="s">
        <v>11</v>
      </c>
      <c r="E331" s="1" t="s">
        <v>12</v>
      </c>
      <c r="F331" s="3" t="s">
        <v>23</v>
      </c>
      <c r="G331" s="1" t="s">
        <v>24</v>
      </c>
      <c r="H331" s="32" t="str">
        <f>_xlfn.XLOOKUP(B331,[2]CALCULATION!$B:$B,[2]CALCULATION!$H:$H,"")</f>
        <v>Huawei</v>
      </c>
      <c r="I331" s="28">
        <v>0</v>
      </c>
      <c r="J331" s="28">
        <v>0</v>
      </c>
      <c r="K331" s="28">
        <v>4.5392057825604333</v>
      </c>
      <c r="L331" s="28">
        <v>0.58570397194328161</v>
      </c>
      <c r="M331" s="28">
        <v>0</v>
      </c>
      <c r="N331" s="28">
        <v>0</v>
      </c>
      <c r="O331" s="28">
        <v>0</v>
      </c>
      <c r="P331" s="28">
        <v>0</v>
      </c>
      <c r="Q331" s="28">
        <v>0</v>
      </c>
      <c r="R331" s="28">
        <v>0.24764006243704215</v>
      </c>
      <c r="S331" s="93">
        <v>0.96937217670710252</v>
      </c>
      <c r="T331" s="93">
        <f>_xlfn.XLOOKUP(B331,'[3]Nur des jours'!$B:$B,'[3]Nur des jours'!$U:$U,"")</f>
        <v>0</v>
      </c>
      <c r="U331" s="93">
        <v>0</v>
      </c>
      <c r="V331" s="93">
        <v>0</v>
      </c>
      <c r="W331" s="93">
        <v>0</v>
      </c>
      <c r="X331" s="93">
        <v>0</v>
      </c>
      <c r="Y331" s="93">
        <v>1.7234036178099668</v>
      </c>
      <c r="Z331" s="93">
        <v>0</v>
      </c>
      <c r="AA331" s="93">
        <v>0</v>
      </c>
      <c r="AB331" s="93">
        <v>0</v>
      </c>
      <c r="AC331" s="93">
        <f>_xlfn.XLOOKUP(B331,'[3]Nur des jours'!$B:$B,'[3]Nur des jours'!$N:$N,"")</f>
        <v>1.4365442181529708</v>
      </c>
      <c r="AD331" s="93">
        <v>1.4365442181529708</v>
      </c>
      <c r="AE331" s="93">
        <v>0</v>
      </c>
      <c r="AF331" s="93">
        <v>0</v>
      </c>
      <c r="AG331" s="93"/>
      <c r="AH331" s="93">
        <v>0.29543807232766317</v>
      </c>
      <c r="AI331" s="93">
        <v>0.43838351138448256</v>
      </c>
      <c r="AJ331" s="93">
        <v>0.55596568982458994</v>
      </c>
      <c r="AK331" s="93">
        <v>8.8578842420222959E-2</v>
      </c>
      <c r="AL331" s="93">
        <v>0.29543807232766317</v>
      </c>
      <c r="AM331" s="49" t="s">
        <v>5559</v>
      </c>
      <c r="AN331" s="49"/>
      <c r="AO331" s="48" t="str" cm="1">
        <f t="array" ref="AO331">IFERROR(_xlfn.IFS(
AQ331="MPR ISSUE","PDH",
AQ331="BSS Hardware Issue","BSS",
AQ331="Sites strategiques, MLL, Pylone, etc.","ENVTECH",
AQ331="AKTIVCO DEFAUT GE &amp; POWER Cabinet","AKTIVCO",
AQ331="AKTIVCO Coupure ENEO &amp; Baisse de tension","AKTIVCO GRID ONLY",
AQ331="Coupure ENEO &amp; Baisse de tension","IHS GRID ONLY",
AQ331="Defaut GE &amp; POWER Cabinet","IHS",
AQ331="Sharing","Partners",
AQ331="Sites strategiques &amp; DataCenter","SST &amp; DC",
AQ331="Exclu","Exclu",
AQ331="SAT","SAT",
AQ331="SPARE-ISSUE","SPARE-ISSUE",
AQ331="Fiber CAmtel","TRANS_FO_CAMTEL",
AQ331="Fiber AOF","Fiber AOF",
AQ331="Projet OCM (HUAWEI)","TRAVAUX-HUAWEI",
AQ331="Projet OCM (NOKIA)","TRAVAUX-NOKIA",
AQ331="ACCESS-ISSUE","ACCESS-ISSUE",
AQ331="Projet OCM (ZTE, NOKIA, autres projets)","TRAVAUX OCM",
AQ331="No root CAuse","No root cause",
AQ331="ODU HS","PDH",
AQ331="IP &amp; VLAN","PDH",
AQ331="Warehouse HUAWEI","SPARE-ISSUE",
AQ331="SPARE-HS","SPARE-ISSUE",
AQ331="Power Telco","BSS",AQ331="no impacts","no impacts"
),"")</f>
        <v>IHS</v>
      </c>
      <c r="AP331" s="48" t="str" cm="1">
        <f t="array" ref="AP331">IFERROR(_xlfn.IFS(
AQ331="MPR ISSUE","TX ISSUE",
AQ331="BSS Hardware Issue","RAN ISSUE",
AQ331="Sites strategiques, MLL, Pylone, etc.","ENVTECH",
AQ331="AKTIVCO DEFAUT GE &amp; POWER Cabinet","POWER ISSUE",
AQ331="AKTIVCO Coupure ENEO &amp; Baisse de tension","POWER ISSUE",
AQ331="Coupure ENEO &amp; Baisse de tension","POWER ISSUE",
AQ331="Defaut GE &amp; POWER Cabinet","POWER ISSUE",
AQ331="Sharing","POWER ISSUE",
AQ331="Sites strategiques &amp; DataCenter","POWER ISSUE",
AQ331="Exclu","Exclu",
AQ331="SAT","TX ISSUE",
AQ331="SPARE-ISSUE","SPARE-ISSUE",
AQ331="Fiber CAmtel","TX ISSUE",
AQ331="Fiber AOF","TX ISSUE",
AQ331="Projet OCM (HUAWEI)","TRAVAUX-HUAWEI",
AQ331="Projet OCM (NOKIA)","TRAVAUX -NOKIA",
AQ331="ACCESS-ISSUE","ACCESS-ISSUE",
AQ331="Projet OCM (ZTE, NOKIA, autres projets)","TRAVAUX OCM",
AQ331="No root CAuse","No root cause",
AQ331="ODU HS","TX ISSUE",
AQ331="IP &amp; VLAN","TX ISSUE",
AQ331="Warehouse HUAWEI","SPARE-ISSUE",
AQ331="SPARE-HS","SPARE-ISSUE",
AQ331="Power Telco","RAN ISSUE",AQ331="no impacts","no impacts"
),"")</f>
        <v>POWER ISSUE</v>
      </c>
      <c r="AQ331" s="67" t="s">
        <v>5330</v>
      </c>
      <c r="AR331" s="48" t="str" cm="1">
        <f t="array" ref="AR331">IFERROR(_xlfn.IFS(
AQ331="MPR ISSUE","ACTIVE",
AQ331="BSS Hardware Issue","ACTIVE",
AQ331="Sites strategiques, MLL, Pylone, etc.","PASSIVE",
AQ331="AKTIVCO DEFAUT GE &amp; POWER Cabinet","PASSIVE",
AQ331="AKTIVCO Coupure ENEO &amp; Baisse de tension","PASSIVE",
AQ331="Coupure ENEO &amp; Baisse de tension","PASSIVE",
AQ331="Defaut GE &amp; POWER Cabinet","PASSIVE",
AQ331="Sharing","PASSIVE",
AQ331="Sites strategiques &amp; DataCenter","PASSIVE",
AQ331="Exclu","Exclu",
AQ331="SAT","ACTIVE",
AQ331="SPARE-ISSUE","SPARE-ISSUE",
AQ331="Fiber CAmtel","ACTIVE",
AQ331="Fiber AOF","ACTIVE",
AQ331="Projet OCM (HUAWEI)","PLANNED WORKS",
AQ331="Projet OCM (NOKIA)","PLANNED WORKS",
AQ331="ACCESS-ISSUE","ACCESS-ISSUE",
AQ331="Projet OCM (ZTE, NOKIA, autres projets)","PLANNED WORKS",
AQ331="No root CAuse","No root cause",
AQ331="ODU HS","ACTIVE",
AQ331="IP &amp; VLAN","ACTIVE",
AQ331="Warehouse HUAWEI","SPARE-ISSUE",
AQ331="SPARE-HS","SPARE-ISSUE",
AQ331="Power Telco","ACTIVE", AQ331="no impacts","no impacts"
),"")</f>
        <v>PASSIVE</v>
      </c>
      <c r="AS331" s="92" t="s">
        <v>5809</v>
      </c>
      <c r="AT331" s="98" t="s">
        <v>2882</v>
      </c>
      <c r="AV331" s="17" t="s">
        <v>5537</v>
      </c>
      <c r="AW331" s="7" t="s">
        <v>5537</v>
      </c>
      <c r="AX331" s="6" t="s">
        <v>5537</v>
      </c>
      <c r="AY331" s="7"/>
      <c r="AZ331" s="3" t="s">
        <v>6247</v>
      </c>
      <c r="BA331" s="18" t="s">
        <v>5537</v>
      </c>
      <c r="BB331" s="18" t="s">
        <v>5537</v>
      </c>
      <c r="BC331" s="18" t="s">
        <v>5537</v>
      </c>
      <c r="BD331" s="18" t="s">
        <v>5537</v>
      </c>
      <c r="BE331" s="18" t="s">
        <v>5537</v>
      </c>
      <c r="BF331" s="18" t="s">
        <v>5537</v>
      </c>
      <c r="BG331" s="18" t="s">
        <v>5537</v>
      </c>
      <c r="BH331" s="18" t="s">
        <v>5537</v>
      </c>
      <c r="BI331" s="18" t="s">
        <v>5537</v>
      </c>
      <c r="BJ331" s="18" t="s">
        <v>5537</v>
      </c>
      <c r="BK331" s="18" t="s">
        <v>5537</v>
      </c>
      <c r="BL331" s="9" t="s">
        <v>6248</v>
      </c>
      <c r="BM331" s="14" t="s">
        <v>5537</v>
      </c>
      <c r="BN331" s="14" t="s">
        <v>5537</v>
      </c>
      <c r="BO331" s="14" t="str">
        <f>_xlfn.XLOOKUP(B331,'[4]cell downs 18042026 17h'!$B:$B,'[4]cell downs 18042026 17h'!$B:$B,"")</f>
        <v/>
      </c>
      <c r="BP331" s="14" t="str">
        <f>_xlfn.XLOOKUP(B331,'[5]Cells Huawei 19042026 15h'!$B:$B,'[5]Cells Huawei 19042026 15h'!$B:$B,"")</f>
        <v/>
      </c>
      <c r="BQ331" s="9" t="str">
        <f>_xlfn.XLOOKUP(B331,'[6]cells down 19042026 9H40'!$B:$B,'[6]cells down 19042026 9H40'!$B:$B,"")</f>
        <v/>
      </c>
      <c r="BR331" s="9" t="s">
        <v>2882</v>
      </c>
      <c r="BS331" s="9" t="s">
        <v>5537</v>
      </c>
      <c r="BT331" s="108"/>
    </row>
    <row r="332" spans="1:72" s="9" customFormat="1" x14ac:dyDescent="0.35">
      <c r="A332" s="1" t="s">
        <v>59</v>
      </c>
      <c r="B332" s="8" t="s">
        <v>60</v>
      </c>
      <c r="C332" s="3" t="str">
        <f>_xlfn.XLOOKUP(B332,'[1]daily break down'!$D:$D,'[1]daily break down'!$E:$E,"")</f>
        <v>SUD-OUEST</v>
      </c>
      <c r="D332" s="1" t="s">
        <v>18</v>
      </c>
      <c r="E332" s="1" t="s">
        <v>5490</v>
      </c>
      <c r="F332" s="3" t="s">
        <v>13</v>
      </c>
      <c r="G332" s="1" t="s">
        <v>14</v>
      </c>
      <c r="H332" s="32" t="str">
        <f>_xlfn.XLOOKUP(B332,[2]CALCULATION!$B:$B,[2]CALCULATION!$H:$H,"")</f>
        <v>Huawei</v>
      </c>
      <c r="I332" s="28">
        <v>8.560837592350037E-3</v>
      </c>
      <c r="J332" s="28">
        <v>2.1402093980875093E-3</v>
      </c>
      <c r="K332" s="28">
        <v>1.0455814663573351</v>
      </c>
      <c r="L332" s="28">
        <v>0</v>
      </c>
      <c r="M332" s="28">
        <v>0.67612781901247887</v>
      </c>
      <c r="N332" s="28">
        <v>6.864061746467943</v>
      </c>
      <c r="O332" s="28">
        <v>0</v>
      </c>
      <c r="P332" s="28">
        <v>0.79612222593191828</v>
      </c>
      <c r="Q332" s="28">
        <v>0.56774404807766388</v>
      </c>
      <c r="R332" s="28">
        <v>1.478795518686882</v>
      </c>
      <c r="S332" s="93">
        <v>0.53264461394902873</v>
      </c>
      <c r="T332" s="93">
        <f>_xlfn.XLOOKUP(B332,'[3]Nur des jours'!$B:$B,'[3]Nur des jours'!$U:$U,"")</f>
        <v>0.15801879389212775</v>
      </c>
      <c r="U332" s="93">
        <v>8.4060826177899912</v>
      </c>
      <c r="V332" s="93">
        <v>0.208937942488293</v>
      </c>
      <c r="W332" s="93">
        <v>0.15801879389212775</v>
      </c>
      <c r="X332" s="93">
        <v>1.8907501576620922</v>
      </c>
      <c r="Y332" s="93">
        <v>1.4367760741710971</v>
      </c>
      <c r="Z332" s="93">
        <v>0.98850921574166828</v>
      </c>
      <c r="AA332" s="93">
        <v>1.1454935750913871</v>
      </c>
      <c r="AB332" s="93">
        <v>1.0518059086901062</v>
      </c>
      <c r="AC332" s="93">
        <f>_xlfn.XLOOKUP(B332,'[3]Nur des jours'!$B:$B,'[3]Nur des jours'!$N:$N,"")</f>
        <v>1.5522582062762356</v>
      </c>
      <c r="AD332" s="93">
        <v>1.5522582062762356</v>
      </c>
      <c r="AE332" s="93">
        <v>0.20990103671743249</v>
      </c>
      <c r="AF332" s="93">
        <v>0.21835486383987812</v>
      </c>
      <c r="AG332" s="93"/>
      <c r="AH332" s="93">
        <v>0.2942787922370324</v>
      </c>
      <c r="AI332" s="93">
        <v>0</v>
      </c>
      <c r="AJ332" s="93">
        <v>0.67257770025602559</v>
      </c>
      <c r="AK332" s="93">
        <v>0.13132924899368961</v>
      </c>
      <c r="AL332" s="93">
        <v>0.2942787922370324</v>
      </c>
      <c r="AM332" s="49" t="s">
        <v>5559</v>
      </c>
      <c r="AN332" s="49"/>
      <c r="AO332" s="48" t="str" cm="1">
        <f t="array" ref="AO332">IFERROR(_xlfn.IFS(
AQ332="MPR ISSUE","PDH",
AQ332="BSS Hardware Issue","BSS",
AQ332="Sites strategiques, MLL, Pylone, etc.","ENVTECH",
AQ332="AKTIVCO DEFAUT GE &amp; POWER Cabinet","AKTIVCO",
AQ332="AKTIVCO Coupure ENEO &amp; Baisse de tension","AKTIVCO GRID ONLY",
AQ332="Coupure ENEO &amp; Baisse de tension","IHS GRID ONLY",
AQ332="Defaut GE &amp; POWER Cabinet","IHS",
AQ332="Sharing","Partners",
AQ332="Sites strategiques &amp; DataCenter","SST &amp; DC",
AQ332="Exclu","Exclu",
AQ332="SAT","SAT",
AQ332="SPARE-ISSUE","SPARE-ISSUE",
AQ332="Fiber CAmtel","TRANS_FO_CAMTEL",
AQ332="Fiber AOF","Fiber AOF",
AQ332="Projet OCM (HUAWEI)","TRAVAUX-HUAWEI",
AQ332="Projet OCM (NOKIA)","TRAVAUX-NOKIA",
AQ332="ACCESS-ISSUE","ACCESS-ISSUE",
AQ332="Projet OCM (ZTE, NOKIA, autres projets)","TRAVAUX OCM",
AQ332="No root CAuse","No root cause",
AQ332="ODU HS","PDH",
AQ332="IP &amp; VLAN","PDH",
AQ332="Warehouse HUAWEI","SPARE-ISSUE",
AQ332="SPARE-HS","SPARE-ISSUE",
AQ332="Power Telco","BSS",AQ332="no impacts","no impacts"
),"")</f>
        <v>No root cause</v>
      </c>
      <c r="AP332" s="48" t="str" cm="1">
        <f t="array" ref="AP332">IFERROR(_xlfn.IFS(
AQ332="MPR ISSUE","TX ISSUE",
AQ332="BSS Hardware Issue","RAN ISSUE",
AQ332="Sites strategiques, MLL, Pylone, etc.","ENVTECH",
AQ332="AKTIVCO DEFAUT GE &amp; POWER Cabinet","POWER ISSUE",
AQ332="AKTIVCO Coupure ENEO &amp; Baisse de tension","POWER ISSUE",
AQ332="Coupure ENEO &amp; Baisse de tension","POWER ISSUE",
AQ332="Defaut GE &amp; POWER Cabinet","POWER ISSUE",
AQ332="Sharing","POWER ISSUE",
AQ332="Sites strategiques &amp; DataCenter","POWER ISSUE",
AQ332="Exclu","Exclu",
AQ332="SAT","TX ISSUE",
AQ332="SPARE-ISSUE","SPARE-ISSUE",
AQ332="Fiber CAmtel","TX ISSUE",
AQ332="Fiber AOF","TX ISSUE",
AQ332="Projet OCM (HUAWEI)","TRAVAUX-HUAWEI",
AQ332="Projet OCM (NOKIA)","TRAVAUX -NOKIA",
AQ332="ACCESS-ISSUE","ACCESS-ISSUE",
AQ332="Projet OCM (ZTE, NOKIA, autres projets)","TRAVAUX OCM",
AQ332="No root CAuse","No root cause",
AQ332="ODU HS","TX ISSUE",
AQ332="IP &amp; VLAN","TX ISSUE",
AQ332="Warehouse HUAWEI","SPARE-ISSUE",
AQ332="SPARE-HS","SPARE-ISSUE",
AQ332="Power Telco","RAN ISSUE",AQ332="no impacts","no impacts"
),"")</f>
        <v>No root cause</v>
      </c>
      <c r="AQ332" s="67" t="s">
        <v>5344</v>
      </c>
      <c r="AR332" s="48" t="str" cm="1">
        <f t="array" ref="AR332">IFERROR(_xlfn.IFS(
AQ332="MPR ISSUE","ACTIVE",
AQ332="BSS Hardware Issue","ACTIVE",
AQ332="Sites strategiques, MLL, Pylone, etc.","PASSIVE",
AQ332="AKTIVCO DEFAUT GE &amp; POWER Cabinet","PASSIVE",
AQ332="AKTIVCO Coupure ENEO &amp; Baisse de tension","PASSIVE",
AQ332="Coupure ENEO &amp; Baisse de tension","PASSIVE",
AQ332="Defaut GE &amp; POWER Cabinet","PASSIVE",
AQ332="Sharing","PASSIVE",
AQ332="Sites strategiques &amp; DataCenter","PASSIVE",
AQ332="Exclu","Exclu",
AQ332="SAT","ACTIVE",
AQ332="SPARE-ISSUE","SPARE-ISSUE",
AQ332="Fiber CAmtel","ACTIVE",
AQ332="Fiber AOF","ACTIVE",
AQ332="Projet OCM (HUAWEI)","PLANNED WORKS",
AQ332="Projet OCM (NOKIA)","PLANNED WORKS",
AQ332="ACCESS-ISSUE","ACCESS-ISSUE",
AQ332="Projet OCM (ZTE, NOKIA, autres projets)","PLANNED WORKS",
AQ332="No root CAuse","No root cause",
AQ332="ODU HS","ACTIVE",
AQ332="IP &amp; VLAN","ACTIVE",
AQ332="Warehouse HUAWEI","SPARE-ISSUE",
AQ332="SPARE-HS","SPARE-ISSUE",
AQ332="Power Telco","ACTIVE", AQ332="no impacts","no impacts"
),"")</f>
        <v>No root cause</v>
      </c>
      <c r="AS332" s="92" t="s">
        <v>5537</v>
      </c>
      <c r="AT332" s="98" t="s">
        <v>60</v>
      </c>
      <c r="AV332" s="17" t="s">
        <v>5537</v>
      </c>
      <c r="AW332" s="7" t="s">
        <v>5537</v>
      </c>
      <c r="AX332" s="6" t="s">
        <v>5537</v>
      </c>
      <c r="AY332" s="7"/>
      <c r="AZ332" s="3" t="s">
        <v>5537</v>
      </c>
      <c r="BA332" s="18" t="s">
        <v>5537</v>
      </c>
      <c r="BB332" s="18" t="s">
        <v>5537</v>
      </c>
      <c r="BC332" s="18" t="s">
        <v>5537</v>
      </c>
      <c r="BD332" s="18" t="s">
        <v>5537</v>
      </c>
      <c r="BE332" s="18" t="s">
        <v>5537</v>
      </c>
      <c r="BF332" s="18" t="s">
        <v>5537</v>
      </c>
      <c r="BG332" s="18" t="s">
        <v>5537</v>
      </c>
      <c r="BH332" s="18" t="s">
        <v>5537</v>
      </c>
      <c r="BI332" s="18" t="s">
        <v>5537</v>
      </c>
      <c r="BJ332" s="18" t="s">
        <v>5537</v>
      </c>
      <c r="BK332" s="18" t="s">
        <v>5537</v>
      </c>
      <c r="BL332" s="9" t="s">
        <v>5537</v>
      </c>
      <c r="BM332" s="14" t="s">
        <v>5537</v>
      </c>
      <c r="BN332" s="14" t="s">
        <v>5537</v>
      </c>
      <c r="BO332" s="14" t="str">
        <f>_xlfn.XLOOKUP(B332,'[4]cell downs 18042026 17h'!$B:$B,'[4]cell downs 18042026 17h'!$B:$B,"")</f>
        <v/>
      </c>
      <c r="BP332" s="14" t="str">
        <f>_xlfn.XLOOKUP(B332,'[5]Cells Huawei 19042026 15h'!$B:$B,'[5]Cells Huawei 19042026 15h'!$B:$B,"")</f>
        <v/>
      </c>
      <c r="BQ332" s="9" t="str">
        <f>_xlfn.XLOOKUP(B332,'[6]cells down 19042026 9H40'!$B:$B,'[6]cells down 19042026 9H40'!$B:$B,"")</f>
        <v/>
      </c>
      <c r="BR332" s="9" t="s">
        <v>5537</v>
      </c>
      <c r="BS332" s="9" t="s">
        <v>5537</v>
      </c>
      <c r="BT332" s="108"/>
    </row>
    <row r="333" spans="1:72" s="9" customFormat="1" x14ac:dyDescent="0.35">
      <c r="A333" s="1" t="s">
        <v>1306</v>
      </c>
      <c r="B333" s="1" t="s">
        <v>1307</v>
      </c>
      <c r="C333" s="3" t="str">
        <f>_xlfn.XLOOKUP(B333,'[1]daily break down'!$D:$D,'[1]daily break down'!$E:$E,"")</f>
        <v>NORD-OUEST</v>
      </c>
      <c r="D333" s="1" t="s">
        <v>11</v>
      </c>
      <c r="E333" s="1" t="s">
        <v>66</v>
      </c>
      <c r="F333" s="3" t="s">
        <v>51</v>
      </c>
      <c r="G333" s="1" t="s">
        <v>1306</v>
      </c>
      <c r="H333" s="33" t="str">
        <f>_xlfn.XLOOKUP(B333,[2]CALCULATION!$B:$B,[2]CALCULATION!$H:$H,"")</f>
        <v>NOKIA</v>
      </c>
      <c r="I333" s="28">
        <v>1.3772101724945498</v>
      </c>
      <c r="J333" s="28">
        <v>1.7529789867477827</v>
      </c>
      <c r="K333" s="28">
        <v>1.7494347962478241</v>
      </c>
      <c r="L333" s="28">
        <v>0.32771615626655243</v>
      </c>
      <c r="M333" s="28">
        <v>2.6368159397671675</v>
      </c>
      <c r="N333" s="28">
        <v>0.5396473636077308</v>
      </c>
      <c r="O333" s="28">
        <v>0.44382272630359626</v>
      </c>
      <c r="P333" s="28">
        <v>1.8156653712567401</v>
      </c>
      <c r="Q333" s="28">
        <v>1.9733958767943285</v>
      </c>
      <c r="R333" s="28">
        <v>1.3563902097091696</v>
      </c>
      <c r="S333" s="93">
        <v>2.5985395165136871</v>
      </c>
      <c r="T333" s="93">
        <f>_xlfn.XLOOKUP(B333,'[3]Nur des jours'!$B:$B,'[3]Nur des jours'!$U:$U,"")</f>
        <v>0.26665225592338632</v>
      </c>
      <c r="U333" s="93">
        <v>0.29950657014578247</v>
      </c>
      <c r="V333" s="93">
        <v>1.3070080443337244</v>
      </c>
      <c r="W333" s="93">
        <v>0.26665225592338632</v>
      </c>
      <c r="X333" s="93">
        <v>8.5715386393404688E-2</v>
      </c>
      <c r="Y333" s="93">
        <v>0.10515562175936617</v>
      </c>
      <c r="Z333" s="93">
        <v>7.8991561867746529E-2</v>
      </c>
      <c r="AA333" s="93">
        <v>0.83928311546001666</v>
      </c>
      <c r="AB333" s="93">
        <v>1.4143217105694923E-2</v>
      </c>
      <c r="AC333" s="93">
        <f>_xlfn.XLOOKUP(B333,'[3]Nur des jours'!$B:$B,'[3]Nur des jours'!$N:$N,"")</f>
        <v>3.9040986436779529E-2</v>
      </c>
      <c r="AD333" s="93">
        <v>3.9040986436779529E-2</v>
      </c>
      <c r="AE333" s="93">
        <v>0.28721610122334351</v>
      </c>
      <c r="AF333" s="93">
        <v>0.3244379096717489</v>
      </c>
      <c r="AG333" s="93"/>
      <c r="AH333" s="93">
        <v>0.29192456189913624</v>
      </c>
      <c r="AI333" s="93">
        <v>1.0220205907861029</v>
      </c>
      <c r="AJ333" s="93">
        <v>0.43483795233772282</v>
      </c>
      <c r="AK333" s="93">
        <v>0</v>
      </c>
      <c r="AL333" s="93">
        <v>0.29192456189913624</v>
      </c>
      <c r="AM333" s="49" t="s">
        <v>5601</v>
      </c>
      <c r="AN333" s="49"/>
      <c r="AO333" s="48" t="str" cm="1">
        <f t="array" ref="AO333">IFERROR(_xlfn.IFS(
AQ333="MPR ISSUE","PDH",
AQ333="BSS Hardware Issue","BSS",
AQ333="Sites strategiques, MLL, Pylone, etc.","ENVTECH",
AQ333="AKTIVCO DEFAUT GE &amp; POWER Cabinet","AKTIVCO",
AQ333="AKTIVCO Coupure ENEO &amp; Baisse de tension","AKTIVCO GRID ONLY",
AQ333="Coupure ENEO &amp; Baisse de tension","IHS GRID ONLY",
AQ333="Defaut GE &amp; POWER Cabinet","IHS",
AQ333="Sharing","Partners",
AQ333="Sites strategiques &amp; DataCenter","SST &amp; DC",
AQ333="Exclu","Exclu",
AQ333="SAT","SAT",
AQ333="SPARE-ISSUE","SPARE-ISSUE",
AQ333="Fiber CAmtel","TRANS_FO_CAMTEL",
AQ333="Fiber AOF","Fiber AOF",
AQ333="Projet OCM (HUAWEI)","TRAVAUX-HUAWEI",
AQ333="Projet OCM (NOKIA)","TRAVAUX-NOKIA",
AQ333="ACCESS-ISSUE","ACCESS-ISSUE",
AQ333="Projet OCM (ZTE, NOKIA, autres projets)","TRAVAUX OCM",
AQ333="No root CAuse","No root cause",
AQ333="ODU HS","PDH",
AQ333="IP &amp; VLAN","PDH",
AQ333="Warehouse HUAWEI","SPARE-ISSUE",
AQ333="SPARE-HS","SPARE-ISSUE",
AQ333="Power Telco","BSS",AQ333="no impacts","no impacts"
),"")</f>
        <v>IHS</v>
      </c>
      <c r="AP333" s="48" t="str" cm="1">
        <f t="array" ref="AP333">IFERROR(_xlfn.IFS(
AQ333="MPR ISSUE","TX ISSUE",
AQ333="BSS Hardware Issue","RAN ISSUE",
AQ333="Sites strategiques, MLL, Pylone, etc.","ENVTECH",
AQ333="AKTIVCO DEFAUT GE &amp; POWER Cabinet","POWER ISSUE",
AQ333="AKTIVCO Coupure ENEO &amp; Baisse de tension","POWER ISSUE",
AQ333="Coupure ENEO &amp; Baisse de tension","POWER ISSUE",
AQ333="Defaut GE &amp; POWER Cabinet","POWER ISSUE",
AQ333="Sharing","POWER ISSUE",
AQ333="Sites strategiques &amp; DataCenter","POWER ISSUE",
AQ333="Exclu","Exclu",
AQ333="SAT","TX ISSUE",
AQ333="SPARE-ISSUE","SPARE-ISSUE",
AQ333="Fiber CAmtel","TX ISSUE",
AQ333="Fiber AOF","TX ISSUE",
AQ333="Projet OCM (HUAWEI)","TRAVAUX-HUAWEI",
AQ333="Projet OCM (NOKIA)","TRAVAUX -NOKIA",
AQ333="ACCESS-ISSUE","ACCESS-ISSUE",
AQ333="Projet OCM (ZTE, NOKIA, autres projets)","TRAVAUX OCM",
AQ333="No root CAuse","No root cause",
AQ333="ODU HS","TX ISSUE",
AQ333="IP &amp; VLAN","TX ISSUE",
AQ333="Warehouse HUAWEI","SPARE-ISSUE",
AQ333="SPARE-HS","SPARE-ISSUE",
AQ333="Power Telco","RAN ISSUE",AQ333="no impacts","no impacts"
),"")</f>
        <v>POWER ISSUE</v>
      </c>
      <c r="AQ333" s="67" t="s">
        <v>5330</v>
      </c>
      <c r="AR333" s="48" t="str" cm="1">
        <f t="array" ref="AR333">IFERROR(_xlfn.IFS(
AQ333="MPR ISSUE","ACTIVE",
AQ333="BSS Hardware Issue","ACTIVE",
AQ333="Sites strategiques, MLL, Pylone, etc.","PASSIVE",
AQ333="AKTIVCO DEFAUT GE &amp; POWER Cabinet","PASSIVE",
AQ333="AKTIVCO Coupure ENEO &amp; Baisse de tension","PASSIVE",
AQ333="Coupure ENEO &amp; Baisse de tension","PASSIVE",
AQ333="Defaut GE &amp; POWER Cabinet","PASSIVE",
AQ333="Sharing","PASSIVE",
AQ333="Sites strategiques &amp; DataCenter","PASSIVE",
AQ333="Exclu","Exclu",
AQ333="SAT","ACTIVE",
AQ333="SPARE-ISSUE","SPARE-ISSUE",
AQ333="Fiber CAmtel","ACTIVE",
AQ333="Fiber AOF","ACTIVE",
AQ333="Projet OCM (HUAWEI)","PLANNED WORKS",
AQ333="Projet OCM (NOKIA)","PLANNED WORKS",
AQ333="ACCESS-ISSUE","ACCESS-ISSUE",
AQ333="Projet OCM (ZTE, NOKIA, autres projets)","PLANNED WORKS",
AQ333="No root CAuse","No root cause",
AQ333="ODU HS","ACTIVE",
AQ333="IP &amp; VLAN","ACTIVE",
AQ333="Warehouse HUAWEI","SPARE-ISSUE",
AQ333="SPARE-HS","SPARE-ISSUE",
AQ333="Power Telco","ACTIVE", AQ333="no impacts","no impacts"
),"")</f>
        <v>PASSIVE</v>
      </c>
      <c r="AS333" s="92" t="s">
        <v>5712</v>
      </c>
      <c r="AT333" s="98" t="s">
        <v>1307</v>
      </c>
      <c r="AV333" s="17" t="s">
        <v>5537</v>
      </c>
      <c r="AW333" s="7" t="s">
        <v>5537</v>
      </c>
      <c r="AX333" s="6" t="s">
        <v>5537</v>
      </c>
      <c r="AY333" s="7"/>
      <c r="AZ333" s="3" t="s">
        <v>5537</v>
      </c>
      <c r="BA333" s="18" t="s">
        <v>5537</v>
      </c>
      <c r="BB333" s="18" t="s">
        <v>5537</v>
      </c>
      <c r="BC333" s="18" t="s">
        <v>5537</v>
      </c>
      <c r="BD333" s="18" t="s">
        <v>5537</v>
      </c>
      <c r="BE333" s="18" t="s">
        <v>5537</v>
      </c>
      <c r="BF333" s="18" t="s">
        <v>5537</v>
      </c>
      <c r="BG333" s="18" t="s">
        <v>5537</v>
      </c>
      <c r="BH333" s="18" t="s">
        <v>5537</v>
      </c>
      <c r="BI333" s="18" t="s">
        <v>5537</v>
      </c>
      <c r="BJ333" s="18" t="s">
        <v>5537</v>
      </c>
      <c r="BK333" s="18" t="s">
        <v>5537</v>
      </c>
      <c r="BL333" s="9" t="s">
        <v>5712</v>
      </c>
      <c r="BM333" s="14" t="s">
        <v>5537</v>
      </c>
      <c r="BN333" s="14" t="s">
        <v>5537</v>
      </c>
      <c r="BO333" s="14" t="str">
        <f>_xlfn.XLOOKUP(B333,'[4]cell downs 18042026 17h'!$B:$B,'[4]cell downs 18042026 17h'!$B:$B,"")</f>
        <v/>
      </c>
      <c r="BP333" s="14" t="str">
        <f>_xlfn.XLOOKUP(B333,'[5]Cells Huawei 19042026 15h'!$B:$B,'[5]Cells Huawei 19042026 15h'!$B:$B,"")</f>
        <v/>
      </c>
      <c r="BQ333" s="9" t="str">
        <f>_xlfn.XLOOKUP(B333,'[6]cells down 19042026 9H40'!$B:$B,'[6]cells down 19042026 9H40'!$B:$B,"")</f>
        <v/>
      </c>
      <c r="BR333" s="9" t="s">
        <v>1307</v>
      </c>
      <c r="BS333" s="9" t="s">
        <v>12</v>
      </c>
      <c r="BT333" s="108"/>
    </row>
    <row r="334" spans="1:72" s="9" customFormat="1" x14ac:dyDescent="0.35">
      <c r="A334" s="1" t="s">
        <v>352</v>
      </c>
      <c r="B334" s="1" t="s">
        <v>353</v>
      </c>
      <c r="C334" s="3" t="str">
        <f>_xlfn.XLOOKUP(B334,'[1]daily break down'!$D:$D,'[1]daily break down'!$E:$E,"")</f>
        <v>LITTORAL</v>
      </c>
      <c r="D334" s="1" t="s">
        <v>21</v>
      </c>
      <c r="E334" s="1" t="s">
        <v>36</v>
      </c>
      <c r="F334" s="3" t="s">
        <v>31</v>
      </c>
      <c r="G334" s="1" t="s">
        <v>354</v>
      </c>
      <c r="H334" s="34" t="str">
        <f>_xlfn.XLOOKUP(B334,[2]CALCULATION!$B:$B,[2]CALCULATION!$H:$H,"")</f>
        <v>ZTE</v>
      </c>
      <c r="I334" s="28">
        <v>0</v>
      </c>
      <c r="J334" s="28">
        <v>5.536971403948832</v>
      </c>
      <c r="K334" s="28">
        <v>0.7958368646788414</v>
      </c>
      <c r="L334" s="28">
        <v>0</v>
      </c>
      <c r="M334" s="28">
        <v>0.76462547762339872</v>
      </c>
      <c r="N334" s="28">
        <v>0.56699497478833261</v>
      </c>
      <c r="O334" s="28">
        <v>0.47441308324273096</v>
      </c>
      <c r="P334" s="28">
        <v>5.9604831736736842E-2</v>
      </c>
      <c r="Q334" s="28">
        <v>6.9736404676500214</v>
      </c>
      <c r="R334" s="28">
        <v>3.7297429180471013</v>
      </c>
      <c r="S334" s="93">
        <v>9.3867800692286405</v>
      </c>
      <c r="T334" s="93">
        <f>_xlfn.XLOOKUP(B334,'[3]Nur des jours'!$B:$B,'[3]Nur des jours'!$U:$U,"")</f>
        <v>0.40915453167937932</v>
      </c>
      <c r="U334" s="93">
        <v>1.4125025325811214</v>
      </c>
      <c r="V334" s="93">
        <v>0.37685520484657559</v>
      </c>
      <c r="W334" s="93">
        <v>0.40915453167937926</v>
      </c>
      <c r="X334" s="93">
        <v>0</v>
      </c>
      <c r="Y334" s="93">
        <v>2.0553322603750219</v>
      </c>
      <c r="Z334" s="93">
        <v>0</v>
      </c>
      <c r="AA334" s="93">
        <v>0</v>
      </c>
      <c r="AB334" s="93">
        <v>0</v>
      </c>
      <c r="AC334" s="93">
        <f>_xlfn.XLOOKUP(B334,'[3]Nur des jours'!$B:$B,'[3]Nur des jours'!$N:$N,"")</f>
        <v>0</v>
      </c>
      <c r="AD334" s="93">
        <v>0</v>
      </c>
      <c r="AE334" s="93">
        <v>0.767782286485578</v>
      </c>
      <c r="AF334" s="93">
        <v>0.13975567369511424</v>
      </c>
      <c r="AG334" s="93"/>
      <c r="AH334" s="93">
        <v>0.28892826874181265</v>
      </c>
      <c r="AI334" s="93">
        <v>0</v>
      </c>
      <c r="AJ334" s="93">
        <v>0</v>
      </c>
      <c r="AK334" s="93">
        <v>0.55404526919212604</v>
      </c>
      <c r="AL334" s="93">
        <v>0.28892826874181265</v>
      </c>
      <c r="AM334" s="49" t="s">
        <v>5559</v>
      </c>
      <c r="AN334" s="49"/>
      <c r="AO334" s="48" t="str" cm="1">
        <f t="array" ref="AO334">IFERROR(_xlfn.IFS(
AQ334="MPR ISSUE","PDH",
AQ334="BSS Hardware Issue","BSS",
AQ334="Sites strategiques, MLL, Pylone, etc.","ENVTECH",
AQ334="AKTIVCO DEFAUT GE &amp; POWER Cabinet","AKTIVCO",
AQ334="AKTIVCO Coupure ENEO &amp; Baisse de tension","AKTIVCO GRID ONLY",
AQ334="Coupure ENEO &amp; Baisse de tension","IHS GRID ONLY",
AQ334="Defaut GE &amp; POWER Cabinet","IHS",
AQ334="Sharing","Partners",
AQ334="Sites strategiques &amp; DataCenter","SST &amp; DC",
AQ334="Exclu","Exclu",
AQ334="SAT","SAT",
AQ334="SPARE-ISSUE","SPARE-ISSUE",
AQ334="Fiber CAmtel","TRANS_FO_CAMTEL",
AQ334="Fiber AOF","Fiber AOF",
AQ334="Projet OCM (HUAWEI)","TRAVAUX-HUAWEI",
AQ334="Projet OCM (NOKIA)","TRAVAUX-NOKIA",
AQ334="ACCESS-ISSUE","ACCESS-ISSUE",
AQ334="Projet OCM (ZTE, NOKIA, autres projets)","TRAVAUX OCM",
AQ334="No root CAuse","No root cause",
AQ334="ODU HS","PDH",
AQ334="IP &amp; VLAN","PDH",
AQ334="Warehouse HUAWEI","SPARE-ISSUE",
AQ334="SPARE-HS","SPARE-ISSUE",
AQ334="Power Telco","BSS",AQ334="no impacts","no impacts"
),"")</f>
        <v>AKTIVCO</v>
      </c>
      <c r="AP334" s="48" t="str" cm="1">
        <f t="array" ref="AP334">IFERROR(_xlfn.IFS(
AQ334="MPR ISSUE","TX ISSUE",
AQ334="BSS Hardware Issue","RAN ISSUE",
AQ334="Sites strategiques, MLL, Pylone, etc.","ENVTECH",
AQ334="AKTIVCO DEFAUT GE &amp; POWER Cabinet","POWER ISSUE",
AQ334="AKTIVCO Coupure ENEO &amp; Baisse de tension","POWER ISSUE",
AQ334="Coupure ENEO &amp; Baisse de tension","POWER ISSUE",
AQ334="Defaut GE &amp; POWER Cabinet","POWER ISSUE",
AQ334="Sharing","POWER ISSUE",
AQ334="Sites strategiques &amp; DataCenter","POWER ISSUE",
AQ334="Exclu","Exclu",
AQ334="SAT","TX ISSUE",
AQ334="SPARE-ISSUE","SPARE-ISSUE",
AQ334="Fiber CAmtel","TX ISSUE",
AQ334="Fiber AOF","TX ISSUE",
AQ334="Projet OCM (HUAWEI)","TRAVAUX-HUAWEI",
AQ334="Projet OCM (NOKIA)","TRAVAUX -NOKIA",
AQ334="ACCESS-ISSUE","ACCESS-ISSUE",
AQ334="Projet OCM (ZTE, NOKIA, autres projets)","TRAVAUX OCM",
AQ334="No root CAuse","No root cause",
AQ334="ODU HS","TX ISSUE",
AQ334="IP &amp; VLAN","TX ISSUE",
AQ334="Warehouse HUAWEI","SPARE-ISSUE",
AQ334="SPARE-HS","SPARE-ISSUE",
AQ334="Power Telco","RAN ISSUE",AQ334="no impacts","no impacts"
),"")</f>
        <v>POWER ISSUE</v>
      </c>
      <c r="AQ334" s="67" t="s">
        <v>5325</v>
      </c>
      <c r="AR334" s="48" t="str" cm="1">
        <f t="array" ref="AR334">IFERROR(_xlfn.IFS(
AQ334="MPR ISSUE","ACTIVE",
AQ334="BSS Hardware Issue","ACTIVE",
AQ334="Sites strategiques, MLL, Pylone, etc.","PASSIVE",
AQ334="AKTIVCO DEFAUT GE &amp; POWER Cabinet","PASSIVE",
AQ334="AKTIVCO Coupure ENEO &amp; Baisse de tension","PASSIVE",
AQ334="Coupure ENEO &amp; Baisse de tension","PASSIVE",
AQ334="Defaut GE &amp; POWER Cabinet","PASSIVE",
AQ334="Sharing","PASSIVE",
AQ334="Sites strategiques &amp; DataCenter","PASSIVE",
AQ334="Exclu","Exclu",
AQ334="SAT","ACTIVE",
AQ334="SPARE-ISSUE","SPARE-ISSUE",
AQ334="Fiber CAmtel","ACTIVE",
AQ334="Fiber AOF","ACTIVE",
AQ334="Projet OCM (HUAWEI)","PLANNED WORKS",
AQ334="Projet OCM (NOKIA)","PLANNED WORKS",
AQ334="ACCESS-ISSUE","ACCESS-ISSUE",
AQ334="Projet OCM (ZTE, NOKIA, autres projets)","PLANNED WORKS",
AQ334="No root CAuse","No root cause",
AQ334="ODU HS","ACTIVE",
AQ334="IP &amp; VLAN","ACTIVE",
AQ334="Warehouse HUAWEI","SPARE-ISSUE",
AQ334="SPARE-HS","SPARE-ISSUE",
AQ334="Power Telco","ACTIVE", AQ334="no impacts","no impacts"
),"")</f>
        <v>PASSIVE</v>
      </c>
      <c r="AS334" s="92" t="s">
        <v>5722</v>
      </c>
      <c r="AT334" s="98" t="s">
        <v>353</v>
      </c>
      <c r="AV334" s="17" t="s">
        <v>5537</v>
      </c>
      <c r="AW334" s="7" t="s">
        <v>5537</v>
      </c>
      <c r="AX334" s="6" t="s">
        <v>5537</v>
      </c>
      <c r="AY334" s="7"/>
      <c r="AZ334" s="3" t="s">
        <v>5537</v>
      </c>
      <c r="BA334" s="18" t="s">
        <v>5537</v>
      </c>
      <c r="BB334" s="18" t="s">
        <v>5537</v>
      </c>
      <c r="BC334" s="18" t="s">
        <v>5537</v>
      </c>
      <c r="BD334" s="18" t="s">
        <v>5537</v>
      </c>
      <c r="BE334" s="18" t="s">
        <v>5722</v>
      </c>
      <c r="BF334" s="18" t="s">
        <v>5537</v>
      </c>
      <c r="BG334" s="18" t="s">
        <v>5537</v>
      </c>
      <c r="BH334" s="18" t="s">
        <v>5537</v>
      </c>
      <c r="BI334" s="18" t="s">
        <v>5537</v>
      </c>
      <c r="BJ334" s="18" t="s">
        <v>5537</v>
      </c>
      <c r="BK334" s="18" t="s">
        <v>5537</v>
      </c>
      <c r="BL334" s="9" t="s">
        <v>5537</v>
      </c>
      <c r="BM334" s="14" t="s">
        <v>5537</v>
      </c>
      <c r="BN334" s="14" t="s">
        <v>5537</v>
      </c>
      <c r="BO334" s="14" t="str">
        <f>_xlfn.XLOOKUP(B334,'[4]cell downs 18042026 17h'!$B:$B,'[4]cell downs 18042026 17h'!$B:$B,"")</f>
        <v/>
      </c>
      <c r="BP334" s="14" t="str">
        <f>_xlfn.XLOOKUP(B334,'[5]Cells Huawei 19042026 15h'!$B:$B,'[5]Cells Huawei 19042026 15h'!$B:$B,"")</f>
        <v/>
      </c>
      <c r="BQ334" s="9" t="str">
        <f>_xlfn.XLOOKUP(B334,'[6]cells down 19042026 9H40'!$B:$B,'[6]cells down 19042026 9H40'!$B:$B,"")</f>
        <v/>
      </c>
      <c r="BR334" s="9" t="s">
        <v>5537</v>
      </c>
      <c r="BS334" s="9" t="s">
        <v>5537</v>
      </c>
      <c r="BT334" s="108"/>
    </row>
    <row r="335" spans="1:72" s="9" customFormat="1" x14ac:dyDescent="0.35">
      <c r="A335" s="1" t="s">
        <v>1125</v>
      </c>
      <c r="B335" s="1" t="s">
        <v>1126</v>
      </c>
      <c r="C335" s="3" t="str">
        <f>_xlfn.XLOOKUP(B335,'[1]daily break down'!$D:$D,'[1]daily break down'!$E:$E,"")</f>
        <v>NORD-OUEST</v>
      </c>
      <c r="D335" s="1" t="s">
        <v>11</v>
      </c>
      <c r="E335" s="1" t="s">
        <v>12</v>
      </c>
      <c r="F335" s="3" t="s">
        <v>51</v>
      </c>
      <c r="G335" s="1" t="s">
        <v>1125</v>
      </c>
      <c r="H335" s="33" t="str">
        <f>_xlfn.XLOOKUP(B335,[2]CALCULATION!$B:$B,[2]CALCULATION!$H:$H,"")</f>
        <v>NOKIA</v>
      </c>
      <c r="I335" s="28">
        <v>0.5248004569088297</v>
      </c>
      <c r="J335" s="28">
        <v>2.0325355854917819</v>
      </c>
      <c r="K335" s="28">
        <v>0.59621394382251836</v>
      </c>
      <c r="L335" s="28">
        <v>1.0701046990435794E-3</v>
      </c>
      <c r="M335" s="28">
        <v>3.1207304994479714</v>
      </c>
      <c r="N335" s="28">
        <v>1.3376308738047311E-3</v>
      </c>
      <c r="O335" s="28">
        <v>2.8536125307832214E-3</v>
      </c>
      <c r="P335" s="28">
        <v>8.0257852428294147E-4</v>
      </c>
      <c r="Q335" s="28">
        <v>1.0185477498304234</v>
      </c>
      <c r="R335" s="28">
        <v>2.050534988249114</v>
      </c>
      <c r="S335" s="93">
        <v>3.8922067393221571</v>
      </c>
      <c r="T335" s="93">
        <f>_xlfn.XLOOKUP(B335,'[3]Nur des jours'!$B:$B,'[3]Nur des jours'!$U:$U,"")</f>
        <v>4.0128926214141923E-3</v>
      </c>
      <c r="U335" s="93">
        <v>5.0829973204579446E-3</v>
      </c>
      <c r="V335" s="93">
        <v>1.8419712184640149</v>
      </c>
      <c r="W335" s="93">
        <v>4.0128926214141923E-3</v>
      </c>
      <c r="X335" s="93">
        <v>8.9175391586982064E-4</v>
      </c>
      <c r="Y335" s="93">
        <v>1.4446413437090716E-2</v>
      </c>
      <c r="Z335" s="93">
        <v>9.5078802510037641E-2</v>
      </c>
      <c r="AA335" s="93">
        <v>3.9989812603265102</v>
      </c>
      <c r="AB335" s="93">
        <v>0</v>
      </c>
      <c r="AC335" s="93">
        <f>_xlfn.XLOOKUP(B335,'[3]Nur des jours'!$B:$B,'[3]Nur des jours'!$N:$N,"")</f>
        <v>8.0257852428294147E-4</v>
      </c>
      <c r="AD335" s="93">
        <v>8.0257852428294147E-4</v>
      </c>
      <c r="AE335" s="93">
        <v>0</v>
      </c>
      <c r="AF335" s="93">
        <v>0</v>
      </c>
      <c r="AG335" s="93"/>
      <c r="AH335" s="93">
        <v>0.28684156457867854</v>
      </c>
      <c r="AI335" s="93">
        <v>1.334884036945114</v>
      </c>
      <c r="AJ335" s="93">
        <v>0.28661585251826721</v>
      </c>
      <c r="AK335" s="93">
        <v>0</v>
      </c>
      <c r="AL335" s="93">
        <v>0.28684156457867854</v>
      </c>
      <c r="AM335" s="49" t="s">
        <v>5601</v>
      </c>
      <c r="AN335" s="49"/>
      <c r="AO335" s="48" t="str" cm="1">
        <f t="array" ref="AO335">IFERROR(_xlfn.IFS(
AQ335="MPR ISSUE","PDH",
AQ335="BSS Hardware Issue","BSS",
AQ335="Sites strategiques, MLL, Pylone, etc.","ENVTECH",
AQ335="AKTIVCO DEFAUT GE &amp; POWER Cabinet","AKTIVCO",
AQ335="AKTIVCO Coupure ENEO &amp; Baisse de tension","AKTIVCO GRID ONLY",
AQ335="Coupure ENEO &amp; Baisse de tension","IHS GRID ONLY",
AQ335="Defaut GE &amp; POWER Cabinet","IHS",
AQ335="Sharing","Partners",
AQ335="Sites strategiques &amp; DataCenter","SST &amp; DC",
AQ335="Exclu","Exclu",
AQ335="SAT","SAT",
AQ335="SPARE-ISSUE","SPARE-ISSUE",
AQ335="Fiber CAmtel","TRANS_FO_CAMTEL",
AQ335="Fiber AOF","Fiber AOF",
AQ335="Projet OCM (HUAWEI)","TRAVAUX-HUAWEI",
AQ335="Projet OCM (NOKIA)","TRAVAUX-NOKIA",
AQ335="ACCESS-ISSUE","ACCESS-ISSUE",
AQ335="Projet OCM (ZTE, NOKIA, autres projets)","TRAVAUX OCM",
AQ335="No root CAuse","No root cause",
AQ335="ODU HS","PDH",
AQ335="IP &amp; VLAN","PDH",
AQ335="Warehouse HUAWEI","SPARE-ISSUE",
AQ335="SPARE-HS","SPARE-ISSUE",
AQ335="Power Telco","BSS",AQ335="no impacts","no impacts"
),"")</f>
        <v>No root cause</v>
      </c>
      <c r="AP335" s="48" t="str" cm="1">
        <f t="array" ref="AP335">IFERROR(_xlfn.IFS(
AQ335="MPR ISSUE","TX ISSUE",
AQ335="BSS Hardware Issue","RAN ISSUE",
AQ335="Sites strategiques, MLL, Pylone, etc.","ENVTECH",
AQ335="AKTIVCO DEFAUT GE &amp; POWER Cabinet","POWER ISSUE",
AQ335="AKTIVCO Coupure ENEO &amp; Baisse de tension","POWER ISSUE",
AQ335="Coupure ENEO &amp; Baisse de tension","POWER ISSUE",
AQ335="Defaut GE &amp; POWER Cabinet","POWER ISSUE",
AQ335="Sharing","POWER ISSUE",
AQ335="Sites strategiques &amp; DataCenter","POWER ISSUE",
AQ335="Exclu","Exclu",
AQ335="SAT","TX ISSUE",
AQ335="SPARE-ISSUE","SPARE-ISSUE",
AQ335="Fiber CAmtel","TX ISSUE",
AQ335="Fiber AOF","TX ISSUE",
AQ335="Projet OCM (HUAWEI)","TRAVAUX-HUAWEI",
AQ335="Projet OCM (NOKIA)","TRAVAUX -NOKIA",
AQ335="ACCESS-ISSUE","ACCESS-ISSUE",
AQ335="Projet OCM (ZTE, NOKIA, autres projets)","TRAVAUX OCM",
AQ335="No root CAuse","No root cause",
AQ335="ODU HS","TX ISSUE",
AQ335="IP &amp; VLAN","TX ISSUE",
AQ335="Warehouse HUAWEI","SPARE-ISSUE",
AQ335="SPARE-HS","SPARE-ISSUE",
AQ335="Power Telco","RAN ISSUE",AQ335="no impacts","no impacts"
),"")</f>
        <v>No root cause</v>
      </c>
      <c r="AQ335" s="67" t="s">
        <v>5344</v>
      </c>
      <c r="AR335" s="48" t="str" cm="1">
        <f t="array" ref="AR335">IFERROR(_xlfn.IFS(
AQ335="MPR ISSUE","ACTIVE",
AQ335="BSS Hardware Issue","ACTIVE",
AQ335="Sites strategiques, MLL, Pylone, etc.","PASSIVE",
AQ335="AKTIVCO DEFAUT GE &amp; POWER Cabinet","PASSIVE",
AQ335="AKTIVCO Coupure ENEO &amp; Baisse de tension","PASSIVE",
AQ335="Coupure ENEO &amp; Baisse de tension","PASSIVE",
AQ335="Defaut GE &amp; POWER Cabinet","PASSIVE",
AQ335="Sharing","PASSIVE",
AQ335="Sites strategiques &amp; DataCenter","PASSIVE",
AQ335="Exclu","Exclu",
AQ335="SAT","ACTIVE",
AQ335="SPARE-ISSUE","SPARE-ISSUE",
AQ335="Fiber CAmtel","ACTIVE",
AQ335="Fiber AOF","ACTIVE",
AQ335="Projet OCM (HUAWEI)","PLANNED WORKS",
AQ335="Projet OCM (NOKIA)","PLANNED WORKS",
AQ335="ACCESS-ISSUE","ACCESS-ISSUE",
AQ335="Projet OCM (ZTE, NOKIA, autres projets)","PLANNED WORKS",
AQ335="No root CAuse","No root cause",
AQ335="ODU HS","ACTIVE",
AQ335="IP &amp; VLAN","ACTIVE",
AQ335="Warehouse HUAWEI","SPARE-ISSUE",
AQ335="SPARE-HS","SPARE-ISSUE",
AQ335="Power Telco","ACTIVE", AQ335="no impacts","no impacts"
),"")</f>
        <v>No root cause</v>
      </c>
      <c r="AS335" s="92" t="s">
        <v>5904</v>
      </c>
      <c r="AT335" s="98" t="s">
        <v>1126</v>
      </c>
      <c r="AV335" s="17" t="s">
        <v>5537</v>
      </c>
      <c r="AW335" s="7" t="s">
        <v>5537</v>
      </c>
      <c r="AX335" s="6" t="s">
        <v>5537</v>
      </c>
      <c r="AY335" s="7"/>
      <c r="AZ335" s="3" t="s">
        <v>5537</v>
      </c>
      <c r="BA335" s="18" t="s">
        <v>5537</v>
      </c>
      <c r="BB335" s="18" t="s">
        <v>5537</v>
      </c>
      <c r="BC335" s="18" t="s">
        <v>5537</v>
      </c>
      <c r="BD335" s="18" t="s">
        <v>5537</v>
      </c>
      <c r="BE335" s="18" t="s">
        <v>5537</v>
      </c>
      <c r="BF335" s="18" t="s">
        <v>5537</v>
      </c>
      <c r="BG335" s="18" t="s">
        <v>5537</v>
      </c>
      <c r="BH335" s="18" t="s">
        <v>5537</v>
      </c>
      <c r="BI335" s="18" t="s">
        <v>5537</v>
      </c>
      <c r="BJ335" s="18" t="s">
        <v>5537</v>
      </c>
      <c r="BK335" s="18" t="s">
        <v>5537</v>
      </c>
      <c r="BL335" s="9" t="s">
        <v>5904</v>
      </c>
      <c r="BM335" s="14" t="s">
        <v>5537</v>
      </c>
      <c r="BN335" s="14" t="s">
        <v>5537</v>
      </c>
      <c r="BO335" s="14" t="str">
        <f>_xlfn.XLOOKUP(B335,'[4]cell downs 18042026 17h'!$B:$B,'[4]cell downs 18042026 17h'!$B:$B,"")</f>
        <v/>
      </c>
      <c r="BP335" s="14" t="str">
        <f>_xlfn.XLOOKUP(B335,'[5]Cells Huawei 19042026 15h'!$B:$B,'[5]Cells Huawei 19042026 15h'!$B:$B,"")</f>
        <v/>
      </c>
      <c r="BQ335" s="9" t="str">
        <f>_xlfn.XLOOKUP(B335,'[6]cells down 19042026 9H40'!$B:$B,'[6]cells down 19042026 9H40'!$B:$B,"")</f>
        <v/>
      </c>
      <c r="BR335" s="9" t="s">
        <v>1126</v>
      </c>
      <c r="BS335" s="9" t="s">
        <v>12</v>
      </c>
      <c r="BT335" s="108"/>
    </row>
    <row r="336" spans="1:72" s="9" customFormat="1" x14ac:dyDescent="0.35">
      <c r="A336" s="1" t="s">
        <v>877</v>
      </c>
      <c r="B336" s="8" t="s">
        <v>878</v>
      </c>
      <c r="C336" s="3" t="str">
        <f>_xlfn.XLOOKUP(B336,'[1]daily break down'!$D:$D,'[1]daily break down'!$E:$E,"")</f>
        <v>NGAOUNDERE</v>
      </c>
      <c r="D336" s="1" t="s">
        <v>11</v>
      </c>
      <c r="E336" s="1" t="s">
        <v>96</v>
      </c>
      <c r="F336" s="3" t="s">
        <v>90</v>
      </c>
      <c r="G336" s="1" t="s">
        <v>879</v>
      </c>
      <c r="H336" s="33" t="str">
        <f>_xlfn.XLOOKUP(B336,[2]CALCULATION!$B:$B,[2]CALCULATION!$H:$H,"")</f>
        <v>NOKIA</v>
      </c>
      <c r="I336" s="28">
        <v>0.31448593597064206</v>
      </c>
      <c r="J336" s="28">
        <v>0.23426375369899519</v>
      </c>
      <c r="K336" s="28">
        <v>0.25466708329409599</v>
      </c>
      <c r="L336" s="28">
        <v>0.51514840211966328</v>
      </c>
      <c r="M336" s="28">
        <v>0.32607873687694922</v>
      </c>
      <c r="N336" s="28">
        <v>0.29652601210502422</v>
      </c>
      <c r="O336" s="28">
        <v>0.333141427890638</v>
      </c>
      <c r="P336" s="28">
        <v>0.38976780154837037</v>
      </c>
      <c r="Q336" s="28">
        <v>0.61104761823230092</v>
      </c>
      <c r="R336" s="28">
        <v>0.1682739639246304</v>
      </c>
      <c r="S336" s="93">
        <v>1.1057213504435939</v>
      </c>
      <c r="T336" s="93">
        <f>_xlfn.XLOOKUP(B336,'[3]Nur des jours'!$B:$B,'[3]Nur des jours'!$U:$U,"")</f>
        <v>0.4120616494451152</v>
      </c>
      <c r="U336" s="93">
        <v>0.5081748864975616</v>
      </c>
      <c r="V336" s="93">
        <v>0.41232917561987609</v>
      </c>
      <c r="W336" s="93">
        <v>0.41206164944511509</v>
      </c>
      <c r="X336" s="93">
        <v>0.25532698119183983</v>
      </c>
      <c r="Y336" s="93">
        <v>0.34730248007465042</v>
      </c>
      <c r="Z336" s="93">
        <v>0.68666835029805939</v>
      </c>
      <c r="AA336" s="93">
        <v>0.50530343888846074</v>
      </c>
      <c r="AB336" s="93">
        <v>0.33360513992689045</v>
      </c>
      <c r="AC336" s="93">
        <f>_xlfn.XLOOKUP(B336,'[3]Nur des jours'!$B:$B,'[3]Nur des jours'!$N:$N,"")</f>
        <v>1.2066322235634201</v>
      </c>
      <c r="AD336" s="93">
        <v>1.2066322235634201</v>
      </c>
      <c r="AE336" s="93">
        <v>0.39158697953674454</v>
      </c>
      <c r="AF336" s="93">
        <v>0.37936995088932823</v>
      </c>
      <c r="AG336" s="93"/>
      <c r="AH336" s="93">
        <v>0.27198494434028769</v>
      </c>
      <c r="AI336" s="93">
        <v>8.9300344911653853E-2</v>
      </c>
      <c r="AJ336" s="93">
        <v>0.7721893264787788</v>
      </c>
      <c r="AK336" s="93">
        <v>0</v>
      </c>
      <c r="AL336" s="93">
        <v>0.27198494434028769</v>
      </c>
      <c r="AM336" s="49" t="s">
        <v>5559</v>
      </c>
      <c r="AN336" s="49"/>
      <c r="AO336" s="48" t="str" cm="1">
        <f t="array" ref="AO336">IFERROR(_xlfn.IFS(
AQ336="MPR ISSUE","PDH",
AQ336="BSS Hardware Issue","BSS",
AQ336="Sites strategiques, MLL, Pylone, etc.","ENVTECH",
AQ336="AKTIVCO DEFAUT GE &amp; POWER Cabinet","AKTIVCO",
AQ336="AKTIVCO Coupure ENEO &amp; Baisse de tension","AKTIVCO GRID ONLY",
AQ336="Coupure ENEO &amp; Baisse de tension","IHS GRID ONLY",
AQ336="Defaut GE &amp; POWER Cabinet","IHS",
AQ336="Sharing","Partners",
AQ336="Sites strategiques &amp; DataCenter","SST &amp; DC",
AQ336="Exclu","Exclu",
AQ336="SAT","SAT",
AQ336="SPARE-ISSUE","SPARE-ISSUE",
AQ336="Fiber CAmtel","TRANS_FO_CAMTEL",
AQ336="Fiber AOF","Fiber AOF",
AQ336="Projet OCM (HUAWEI)","TRAVAUX-HUAWEI",
AQ336="Projet OCM (NOKIA)","TRAVAUX-NOKIA",
AQ336="ACCESS-ISSUE","ACCESS-ISSUE",
AQ336="Projet OCM (ZTE, NOKIA, autres projets)","TRAVAUX OCM",
AQ336="No root CAuse","No root cause",
AQ336="ODU HS","PDH",
AQ336="IP &amp; VLAN","PDH",
AQ336="Warehouse HUAWEI","SPARE-ISSUE",
AQ336="SPARE-HS","SPARE-ISSUE",
AQ336="Power Telco","BSS",AQ336="no impacts","no impacts"
),"")</f>
        <v>IHS</v>
      </c>
      <c r="AP336" s="48" t="str" cm="1">
        <f t="array" ref="AP336">IFERROR(_xlfn.IFS(
AQ336="MPR ISSUE","TX ISSUE",
AQ336="BSS Hardware Issue","RAN ISSUE",
AQ336="Sites strategiques, MLL, Pylone, etc.","ENVTECH",
AQ336="AKTIVCO DEFAUT GE &amp; POWER Cabinet","POWER ISSUE",
AQ336="AKTIVCO Coupure ENEO &amp; Baisse de tension","POWER ISSUE",
AQ336="Coupure ENEO &amp; Baisse de tension","POWER ISSUE",
AQ336="Defaut GE &amp; POWER Cabinet","POWER ISSUE",
AQ336="Sharing","POWER ISSUE",
AQ336="Sites strategiques &amp; DataCenter","POWER ISSUE",
AQ336="Exclu","Exclu",
AQ336="SAT","TX ISSUE",
AQ336="SPARE-ISSUE","SPARE-ISSUE",
AQ336="Fiber CAmtel","TX ISSUE",
AQ336="Fiber AOF","TX ISSUE",
AQ336="Projet OCM (HUAWEI)","TRAVAUX-HUAWEI",
AQ336="Projet OCM (NOKIA)","TRAVAUX -NOKIA",
AQ336="ACCESS-ISSUE","ACCESS-ISSUE",
AQ336="Projet OCM (ZTE, NOKIA, autres projets)","TRAVAUX OCM",
AQ336="No root CAuse","No root cause",
AQ336="ODU HS","TX ISSUE",
AQ336="IP &amp; VLAN","TX ISSUE",
AQ336="Warehouse HUAWEI","SPARE-ISSUE",
AQ336="SPARE-HS","SPARE-ISSUE",
AQ336="Power Telco","RAN ISSUE",AQ336="no impacts","no impacts"
),"")</f>
        <v>POWER ISSUE</v>
      </c>
      <c r="AQ336" s="67" t="s">
        <v>5330</v>
      </c>
      <c r="AR336" s="48" t="str" cm="1">
        <f t="array" ref="AR336">IFERROR(_xlfn.IFS(
AQ336="MPR ISSUE","ACTIVE",
AQ336="BSS Hardware Issue","ACTIVE",
AQ336="Sites strategiques, MLL, Pylone, etc.","PASSIVE",
AQ336="AKTIVCO DEFAUT GE &amp; POWER Cabinet","PASSIVE",
AQ336="AKTIVCO Coupure ENEO &amp; Baisse de tension","PASSIVE",
AQ336="Coupure ENEO &amp; Baisse de tension","PASSIVE",
AQ336="Defaut GE &amp; POWER Cabinet","PASSIVE",
AQ336="Sharing","PASSIVE",
AQ336="Sites strategiques &amp; DataCenter","PASSIVE",
AQ336="Exclu","Exclu",
AQ336="SAT","ACTIVE",
AQ336="SPARE-ISSUE","SPARE-ISSUE",
AQ336="Fiber CAmtel","ACTIVE",
AQ336="Fiber AOF","ACTIVE",
AQ336="Projet OCM (HUAWEI)","PLANNED WORKS",
AQ336="Projet OCM (NOKIA)","PLANNED WORKS",
AQ336="ACCESS-ISSUE","ACCESS-ISSUE",
AQ336="Projet OCM (ZTE, NOKIA, autres projets)","PLANNED WORKS",
AQ336="No root CAuse","No root cause",
AQ336="ODU HS","ACTIVE",
AQ336="IP &amp; VLAN","ACTIVE",
AQ336="Warehouse HUAWEI","SPARE-ISSUE",
AQ336="SPARE-HS","SPARE-ISSUE",
AQ336="Power Telco","ACTIVE", AQ336="no impacts","no impacts"
),"")</f>
        <v>PASSIVE</v>
      </c>
      <c r="AS336" s="92" t="s">
        <v>5705</v>
      </c>
      <c r="AT336" s="98" t="s">
        <v>878</v>
      </c>
      <c r="AV336" s="17" t="s">
        <v>5537</v>
      </c>
      <c r="AW336" s="7" t="s">
        <v>5537</v>
      </c>
      <c r="AX336" s="6" t="s">
        <v>5537</v>
      </c>
      <c r="AY336" s="7"/>
      <c r="AZ336" s="3" t="s">
        <v>5537</v>
      </c>
      <c r="BA336" s="18" t="s">
        <v>5537</v>
      </c>
      <c r="BB336" s="18" t="s">
        <v>5537</v>
      </c>
      <c r="BC336" s="18" t="s">
        <v>5537</v>
      </c>
      <c r="BD336" s="18" t="s">
        <v>5537</v>
      </c>
      <c r="BE336" s="18" t="s">
        <v>5537</v>
      </c>
      <c r="BF336" s="18" t="s">
        <v>5537</v>
      </c>
      <c r="BG336" s="18" t="s">
        <v>5537</v>
      </c>
      <c r="BH336" s="18" t="s">
        <v>5537</v>
      </c>
      <c r="BI336" s="18" t="s">
        <v>5537</v>
      </c>
      <c r="BJ336" s="18" t="s">
        <v>5537</v>
      </c>
      <c r="BK336" s="18" t="s">
        <v>5537</v>
      </c>
      <c r="BL336" s="9" t="s">
        <v>5705</v>
      </c>
      <c r="BM336" s="14" t="s">
        <v>5537</v>
      </c>
      <c r="BN336" s="14" t="s">
        <v>5537</v>
      </c>
      <c r="BO336" s="14" t="str">
        <f>_xlfn.XLOOKUP(B336,'[4]cell downs 18042026 17h'!$B:$B,'[4]cell downs 18042026 17h'!$B:$B,"")</f>
        <v/>
      </c>
      <c r="BP336" s="14" t="str">
        <f>_xlfn.XLOOKUP(B336,'[5]Cells Huawei 19042026 15h'!$B:$B,'[5]Cells Huawei 19042026 15h'!$B:$B,"")</f>
        <v/>
      </c>
      <c r="BQ336" s="9" t="str">
        <f>_xlfn.XLOOKUP(B336,'[6]cells down 19042026 9H40'!$B:$B,'[6]cells down 19042026 9H40'!$B:$B,"")</f>
        <v/>
      </c>
      <c r="BR336" s="9" t="s">
        <v>878</v>
      </c>
      <c r="BS336" s="9" t="s">
        <v>5537</v>
      </c>
      <c r="BT336" s="108"/>
    </row>
    <row r="337" spans="1:72" s="9" customFormat="1" x14ac:dyDescent="0.35">
      <c r="A337" s="1" t="s">
        <v>1519</v>
      </c>
      <c r="B337" s="8" t="s">
        <v>1520</v>
      </c>
      <c r="C337" s="3" t="str">
        <f>_xlfn.XLOOKUP(B337,'[1]daily break down'!$D:$D,'[1]daily break down'!$E:$E,"")</f>
        <v>NORD-OUEST</v>
      </c>
      <c r="D337" s="1" t="s">
        <v>11</v>
      </c>
      <c r="E337" s="1" t="s">
        <v>5502</v>
      </c>
      <c r="F337" s="3" t="s">
        <v>51</v>
      </c>
      <c r="G337" s="1" t="s">
        <v>1519</v>
      </c>
      <c r="H337" s="33" t="str">
        <f>_xlfn.XLOOKUP(B337,[2]CALCULATION!$B:$B,[2]CALCULATION!$H:$H,"")</f>
        <v>NOKIA</v>
      </c>
      <c r="I337" s="28">
        <v>1.0824109030827578</v>
      </c>
      <c r="J337" s="28">
        <v>1.7835078317396415E-3</v>
      </c>
      <c r="K337" s="28">
        <v>0</v>
      </c>
      <c r="L337" s="28">
        <v>1.4268062653917818E-3</v>
      </c>
      <c r="M337" s="28">
        <v>2.3720654162136444E-2</v>
      </c>
      <c r="N337" s="28">
        <v>2.6629555435703831</v>
      </c>
      <c r="O337" s="28">
        <v>2.505828503594118E-2</v>
      </c>
      <c r="P337" s="28">
        <v>0</v>
      </c>
      <c r="Q337" s="28">
        <v>0</v>
      </c>
      <c r="R337" s="28">
        <v>0.76726506921437188</v>
      </c>
      <c r="S337" s="93">
        <v>1.7203716544960088</v>
      </c>
      <c r="T337" s="93">
        <f>_xlfn.XLOOKUP(B337,'[3]Nur des jours'!$B:$B,'[3]Nur des jours'!$U:$U,"")</f>
        <v>0.49456672174138844</v>
      </c>
      <c r="U337" s="93">
        <v>4.7084606757925196E-2</v>
      </c>
      <c r="V337" s="93">
        <v>3.3622689643954766</v>
      </c>
      <c r="W337" s="93">
        <v>0.49456672174138849</v>
      </c>
      <c r="X337" s="93">
        <v>0.16961159479843507</v>
      </c>
      <c r="Y337" s="93">
        <v>0.29668652780988092</v>
      </c>
      <c r="Z337" s="93">
        <v>5.4129462693296715E-2</v>
      </c>
      <c r="AA337" s="93">
        <v>0.86277191360402705</v>
      </c>
      <c r="AB337" s="93">
        <v>0.47985278212953686</v>
      </c>
      <c r="AC337" s="93">
        <f>_xlfn.XLOOKUP(B337,'[3]Nur des jours'!$B:$B,'[3]Nur des jours'!$N:$N,"")</f>
        <v>1.451418673469679</v>
      </c>
      <c r="AD337" s="93">
        <v>1.451418673469679</v>
      </c>
      <c r="AE337" s="93">
        <v>0</v>
      </c>
      <c r="AF337" s="93">
        <v>0.52854254593602779</v>
      </c>
      <c r="AG337" s="93"/>
      <c r="AH337" s="93">
        <v>0.26529678997126432</v>
      </c>
      <c r="AI337" s="93">
        <v>0</v>
      </c>
      <c r="AJ337" s="93">
        <v>0.79025223470050476</v>
      </c>
      <c r="AK337" s="93">
        <v>0</v>
      </c>
      <c r="AL337" s="93">
        <v>0.26529678997126432</v>
      </c>
      <c r="AM337" s="49" t="s">
        <v>5601</v>
      </c>
      <c r="AN337" s="49"/>
      <c r="AO337" s="48" t="str" cm="1">
        <f t="array" ref="AO337">IFERROR(_xlfn.IFS(
AQ337="MPR ISSUE","PDH",
AQ337="BSS Hardware Issue","BSS",
AQ337="Sites strategiques, MLL, Pylone, etc.","ENVTECH",
AQ337="AKTIVCO DEFAUT GE &amp; POWER Cabinet","AKTIVCO",
AQ337="AKTIVCO Coupure ENEO &amp; Baisse de tension","AKTIVCO GRID ONLY",
AQ337="Coupure ENEO &amp; Baisse de tension","IHS GRID ONLY",
AQ337="Defaut GE &amp; POWER Cabinet","IHS",
AQ337="Sharing","Partners",
AQ337="Sites strategiques &amp; DataCenter","SST &amp; DC",
AQ337="Exclu","Exclu",
AQ337="SAT","SAT",
AQ337="SPARE-ISSUE","SPARE-ISSUE",
AQ337="Fiber CAmtel","TRANS_FO_CAMTEL",
AQ337="Fiber AOF","Fiber AOF",
AQ337="Projet OCM (HUAWEI)","TRAVAUX-HUAWEI",
AQ337="Projet OCM (NOKIA)","TRAVAUX-NOKIA",
AQ337="ACCESS-ISSUE","ACCESS-ISSUE",
AQ337="Projet OCM (ZTE, NOKIA, autres projets)","TRAVAUX OCM",
AQ337="No root CAuse","No root cause",
AQ337="ODU HS","PDH",
AQ337="IP &amp; VLAN","PDH",
AQ337="Warehouse HUAWEI","SPARE-ISSUE",
AQ337="SPARE-HS","SPARE-ISSUE",
AQ337="Power Telco","BSS",AQ337="no impacts","no impacts"
),"")</f>
        <v>BSS</v>
      </c>
      <c r="AP337" s="48" t="str" cm="1">
        <f t="array" ref="AP337">IFERROR(_xlfn.IFS(
AQ337="MPR ISSUE","TX ISSUE",
AQ337="BSS Hardware Issue","RAN ISSUE",
AQ337="Sites strategiques, MLL, Pylone, etc.","ENVTECH",
AQ337="AKTIVCO DEFAUT GE &amp; POWER Cabinet","POWER ISSUE",
AQ337="AKTIVCO Coupure ENEO &amp; Baisse de tension","POWER ISSUE",
AQ337="Coupure ENEO &amp; Baisse de tension","POWER ISSUE",
AQ337="Defaut GE &amp; POWER Cabinet","POWER ISSUE",
AQ337="Sharing","POWER ISSUE",
AQ337="Sites strategiques &amp; DataCenter","POWER ISSUE",
AQ337="Exclu","Exclu",
AQ337="SAT","TX ISSUE",
AQ337="SPARE-ISSUE","SPARE-ISSUE",
AQ337="Fiber CAmtel","TX ISSUE",
AQ337="Fiber AOF","TX ISSUE",
AQ337="Projet OCM (HUAWEI)","TRAVAUX-HUAWEI",
AQ337="Projet OCM (NOKIA)","TRAVAUX -NOKIA",
AQ337="ACCESS-ISSUE","ACCESS-ISSUE",
AQ337="Projet OCM (ZTE, NOKIA, autres projets)","TRAVAUX OCM",
AQ337="No root CAuse","No root cause",
AQ337="ODU HS","TX ISSUE",
AQ337="IP &amp; VLAN","TX ISSUE",
AQ337="Warehouse HUAWEI","SPARE-ISSUE",
AQ337="SPARE-HS","SPARE-ISSUE",
AQ337="Power Telco","RAN ISSUE",AQ337="no impacts","no impacts"
),"")</f>
        <v>RAN ISSUE</v>
      </c>
      <c r="AQ337" s="67" t="s">
        <v>5320</v>
      </c>
      <c r="AR337" s="48" t="str" cm="1">
        <f t="array" ref="AR337">IFERROR(_xlfn.IFS(
AQ337="MPR ISSUE","ACTIVE",
AQ337="BSS Hardware Issue","ACTIVE",
AQ337="Sites strategiques, MLL, Pylone, etc.","PASSIVE",
AQ337="AKTIVCO DEFAUT GE &amp; POWER Cabinet","PASSIVE",
AQ337="AKTIVCO Coupure ENEO &amp; Baisse de tension","PASSIVE",
AQ337="Coupure ENEO &amp; Baisse de tension","PASSIVE",
AQ337="Defaut GE &amp; POWER Cabinet","PASSIVE",
AQ337="Sharing","PASSIVE",
AQ337="Sites strategiques &amp; DataCenter","PASSIVE",
AQ337="Exclu","Exclu",
AQ337="SAT","ACTIVE",
AQ337="SPARE-ISSUE","SPARE-ISSUE",
AQ337="Fiber CAmtel","ACTIVE",
AQ337="Fiber AOF","ACTIVE",
AQ337="Projet OCM (HUAWEI)","PLANNED WORKS",
AQ337="Projet OCM (NOKIA)","PLANNED WORKS",
AQ337="ACCESS-ISSUE","ACCESS-ISSUE",
AQ337="Projet OCM (ZTE, NOKIA, autres projets)","PLANNED WORKS",
AQ337="No root CAuse","No root cause",
AQ337="ODU HS","ACTIVE",
AQ337="IP &amp; VLAN","ACTIVE",
AQ337="Warehouse HUAWEI","SPARE-ISSUE",
AQ337="SPARE-HS","SPARE-ISSUE",
AQ337="Power Telco","ACTIVE", AQ337="no impacts","no impacts"
),"")</f>
        <v>ACTIVE</v>
      </c>
      <c r="AS337" s="92" t="s">
        <v>5700</v>
      </c>
      <c r="AT337" s="98" t="s">
        <v>1520</v>
      </c>
      <c r="AV337" s="17" t="s">
        <v>5537</v>
      </c>
      <c r="AW337" s="7" t="s">
        <v>5537</v>
      </c>
      <c r="AX337" s="6" t="s">
        <v>5537</v>
      </c>
      <c r="AY337" s="7"/>
      <c r="AZ337" s="3" t="s">
        <v>5537</v>
      </c>
      <c r="BA337" s="18" t="s">
        <v>5537</v>
      </c>
      <c r="BB337" s="18" t="s">
        <v>5537</v>
      </c>
      <c r="BC337" s="18" t="s">
        <v>5537</v>
      </c>
      <c r="BD337" s="18" t="s">
        <v>5537</v>
      </c>
      <c r="BE337" s="18" t="s">
        <v>5537</v>
      </c>
      <c r="BF337" s="18" t="s">
        <v>5537</v>
      </c>
      <c r="BG337" s="18" t="s">
        <v>5814</v>
      </c>
      <c r="BH337" s="18" t="s">
        <v>6249</v>
      </c>
      <c r="BI337" s="18" t="s">
        <v>5537</v>
      </c>
      <c r="BJ337" s="18" t="s">
        <v>5537</v>
      </c>
      <c r="BK337" s="18" t="s">
        <v>5537</v>
      </c>
      <c r="BL337" s="9" t="s">
        <v>6250</v>
      </c>
      <c r="BM337" s="14" t="s">
        <v>5537</v>
      </c>
      <c r="BN337" s="14" t="s">
        <v>5537</v>
      </c>
      <c r="BO337" s="14" t="str">
        <f>_xlfn.XLOOKUP(B337,'[4]cell downs 18042026 17h'!$B:$B,'[4]cell downs 18042026 17h'!$B:$B,"")</f>
        <v/>
      </c>
      <c r="BP337" s="14" t="str">
        <f>_xlfn.XLOOKUP(B337,'[5]Cells Huawei 19042026 15h'!$B:$B,'[5]Cells Huawei 19042026 15h'!$B:$B,"")</f>
        <v/>
      </c>
      <c r="BQ337" s="9" t="str">
        <f>_xlfn.XLOOKUP(B337,'[6]cells down 19042026 9H40'!$B:$B,'[6]cells down 19042026 9H40'!$B:$B,"")</f>
        <v/>
      </c>
      <c r="BR337" s="9" t="s">
        <v>1520</v>
      </c>
      <c r="BS337" s="9" t="s">
        <v>12</v>
      </c>
      <c r="BT337" s="108"/>
    </row>
    <row r="338" spans="1:72" s="9" customFormat="1" ht="14" customHeight="1" x14ac:dyDescent="0.35">
      <c r="A338" s="1" t="s">
        <v>1209</v>
      </c>
      <c r="B338" s="8" t="s">
        <v>1210</v>
      </c>
      <c r="C338" s="3" t="str">
        <f>_xlfn.XLOOKUP(B338,'[1]daily break down'!$D:$D,'[1]daily break down'!$E:$E,"")</f>
        <v>CENTRE</v>
      </c>
      <c r="D338" s="1" t="s">
        <v>11</v>
      </c>
      <c r="E338" s="1" t="s">
        <v>12</v>
      </c>
      <c r="F338" s="3" t="s">
        <v>69</v>
      </c>
      <c r="G338" s="1" t="s">
        <v>1211</v>
      </c>
      <c r="H338" s="33" t="str">
        <f>_xlfn.XLOOKUP(B338,[2]CALCULATION!$B:$B,[2]CALCULATION!$H:$H,"")</f>
        <v>NOKIA</v>
      </c>
      <c r="I338" s="28">
        <v>0</v>
      </c>
      <c r="J338" s="28">
        <v>0.78398045142824935</v>
      </c>
      <c r="K338" s="28">
        <v>9.0578201069784221E-3</v>
      </c>
      <c r="L338" s="28">
        <v>4.1403458978590463E-2</v>
      </c>
      <c r="M338" s="28">
        <v>0.34801415302569788</v>
      </c>
      <c r="N338" s="28">
        <v>1.4696316670541736E-2</v>
      </c>
      <c r="O338" s="28">
        <v>3.0319633139573223E-3</v>
      </c>
      <c r="P338" s="28">
        <v>0.14880315163642469</v>
      </c>
      <c r="Q338" s="28">
        <v>1.076042320465139</v>
      </c>
      <c r="R338" s="28">
        <v>1.0681196668935369</v>
      </c>
      <c r="S338" s="93">
        <v>3.9976652713198675E-2</v>
      </c>
      <c r="T338" s="93">
        <f>_xlfn.XLOOKUP(B338,'[3]Nur des jours'!$B:$B,'[3]Nur des jours'!$U:$U,"")</f>
        <v>3.5670156634785984E-4</v>
      </c>
      <c r="U338" s="93">
        <v>0</v>
      </c>
      <c r="V338" s="93">
        <v>0.47221936860969121</v>
      </c>
      <c r="W338" s="93">
        <v>3.5670156634785984E-4</v>
      </c>
      <c r="X338" s="93">
        <v>0</v>
      </c>
      <c r="Y338" s="93">
        <v>3.5670156634785984E-4</v>
      </c>
      <c r="Z338" s="93">
        <v>0.20513907080668756</v>
      </c>
      <c r="AA338" s="93">
        <v>3.5848507417966533E-3</v>
      </c>
      <c r="AB338" s="93">
        <v>0.23287261759023806</v>
      </c>
      <c r="AC338" s="93">
        <f>_xlfn.XLOOKUP(B338,'[3]Nur des jours'!$B:$B,'[3]Nur des jours'!$N:$N,"")</f>
        <v>1.2056691293342807</v>
      </c>
      <c r="AD338" s="93">
        <v>1.2056691293342807</v>
      </c>
      <c r="AE338" s="93">
        <v>0.42310156292358331</v>
      </c>
      <c r="AF338" s="93">
        <v>4.2804187961722654E-4</v>
      </c>
      <c r="AG338" s="93"/>
      <c r="AH338" s="93">
        <v>0.26163898717221928</v>
      </c>
      <c r="AI338" s="93">
        <v>0.39866671462657222</v>
      </c>
      <c r="AJ338" s="93">
        <v>0.19497315639333423</v>
      </c>
      <c r="AK338" s="93">
        <v>0.26703304896021363</v>
      </c>
      <c r="AL338" s="93">
        <v>0.26163898717221928</v>
      </c>
      <c r="AM338" s="49" t="s">
        <v>5559</v>
      </c>
      <c r="AN338" s="49"/>
      <c r="AO338" s="48" t="str" cm="1">
        <f t="array" ref="AO338">IFERROR(_xlfn.IFS(
AQ338="MPR ISSUE","PDH",
AQ338="BSS Hardware Issue","BSS",
AQ338="Sites strategiques, MLL, Pylone, etc.","ENVTECH",
AQ338="AKTIVCO DEFAUT GE &amp; POWER Cabinet","AKTIVCO",
AQ338="AKTIVCO Coupure ENEO &amp; Baisse de tension","AKTIVCO GRID ONLY",
AQ338="Coupure ENEO &amp; Baisse de tension","IHS GRID ONLY",
AQ338="Defaut GE &amp; POWER Cabinet","IHS",
AQ338="Sharing","Partners",
AQ338="Sites strategiques &amp; DataCenter","SST &amp; DC",
AQ338="Exclu","Exclu",
AQ338="SAT","SAT",
AQ338="SPARE-ISSUE","SPARE-ISSUE",
AQ338="Fiber CAmtel","TRANS_FO_CAMTEL",
AQ338="Fiber AOF","Fiber AOF",
AQ338="Projet OCM (HUAWEI)","TRAVAUX-HUAWEI",
AQ338="Projet OCM (NOKIA)","TRAVAUX-NOKIA",
AQ338="ACCESS-ISSUE","ACCESS-ISSUE",
AQ338="Projet OCM (ZTE, NOKIA, autres projets)","TRAVAUX OCM",
AQ338="No root CAuse","No root cause",
AQ338="ODU HS","PDH",
AQ338="IP &amp; VLAN","PDH",
AQ338="Warehouse HUAWEI","SPARE-ISSUE",
AQ338="SPARE-HS","SPARE-ISSUE",
AQ338="Power Telco","BSS",AQ338="no impacts","no impacts"
),"")</f>
        <v>IHS</v>
      </c>
      <c r="AP338" s="48" t="str" cm="1">
        <f t="array" ref="AP338">IFERROR(_xlfn.IFS(
AQ338="MPR ISSUE","TX ISSUE",
AQ338="BSS Hardware Issue","RAN ISSUE",
AQ338="Sites strategiques, MLL, Pylone, etc.","ENVTECH",
AQ338="AKTIVCO DEFAUT GE &amp; POWER Cabinet","POWER ISSUE",
AQ338="AKTIVCO Coupure ENEO &amp; Baisse de tension","POWER ISSUE",
AQ338="Coupure ENEO &amp; Baisse de tension","POWER ISSUE",
AQ338="Defaut GE &amp; POWER Cabinet","POWER ISSUE",
AQ338="Sharing","POWER ISSUE",
AQ338="Sites strategiques &amp; DataCenter","POWER ISSUE",
AQ338="Exclu","Exclu",
AQ338="SAT","TX ISSUE",
AQ338="SPARE-ISSUE","SPARE-ISSUE",
AQ338="Fiber CAmtel","TX ISSUE",
AQ338="Fiber AOF","TX ISSUE",
AQ338="Projet OCM (HUAWEI)","TRAVAUX-HUAWEI",
AQ338="Projet OCM (NOKIA)","TRAVAUX -NOKIA",
AQ338="ACCESS-ISSUE","ACCESS-ISSUE",
AQ338="Projet OCM (ZTE, NOKIA, autres projets)","TRAVAUX OCM",
AQ338="No root CAuse","No root cause",
AQ338="ODU HS","TX ISSUE",
AQ338="IP &amp; VLAN","TX ISSUE",
AQ338="Warehouse HUAWEI","SPARE-ISSUE",
AQ338="SPARE-HS","SPARE-ISSUE",
AQ338="Power Telco","RAN ISSUE",AQ338="no impacts","no impacts"
),"")</f>
        <v>POWER ISSUE</v>
      </c>
      <c r="AQ338" s="67" t="s">
        <v>5330</v>
      </c>
      <c r="AR338" s="48" t="str" cm="1">
        <f t="array" ref="AR338">IFERROR(_xlfn.IFS(
AQ338="MPR ISSUE","ACTIVE",
AQ338="BSS Hardware Issue","ACTIVE",
AQ338="Sites strategiques, MLL, Pylone, etc.","PASSIVE",
AQ338="AKTIVCO DEFAUT GE &amp; POWER Cabinet","PASSIVE",
AQ338="AKTIVCO Coupure ENEO &amp; Baisse de tension","PASSIVE",
AQ338="Coupure ENEO &amp; Baisse de tension","PASSIVE",
AQ338="Defaut GE &amp; POWER Cabinet","PASSIVE",
AQ338="Sharing","PASSIVE",
AQ338="Sites strategiques &amp; DataCenter","PASSIVE",
AQ338="Exclu","Exclu",
AQ338="SAT","ACTIVE",
AQ338="SPARE-ISSUE","SPARE-ISSUE",
AQ338="Fiber CAmtel","ACTIVE",
AQ338="Fiber AOF","ACTIVE",
AQ338="Projet OCM (HUAWEI)","PLANNED WORKS",
AQ338="Projet OCM (NOKIA)","PLANNED WORKS",
AQ338="ACCESS-ISSUE","ACCESS-ISSUE",
AQ338="Projet OCM (ZTE, NOKIA, autres projets)","PLANNED WORKS",
AQ338="No root CAuse","No root cause",
AQ338="ODU HS","ACTIVE",
AQ338="IP &amp; VLAN","ACTIVE",
AQ338="Warehouse HUAWEI","SPARE-ISSUE",
AQ338="SPARE-HS","SPARE-ISSUE",
AQ338="Power Telco","ACTIVE", AQ338="no impacts","no impacts"
),"")</f>
        <v>PASSIVE</v>
      </c>
      <c r="AS338" s="92" t="s">
        <v>5768</v>
      </c>
      <c r="AT338" s="98" t="s">
        <v>1210</v>
      </c>
      <c r="AV338" s="17" t="s">
        <v>5537</v>
      </c>
      <c r="AW338" s="7" t="s">
        <v>5537</v>
      </c>
      <c r="AX338" s="6" t="s">
        <v>5537</v>
      </c>
      <c r="AY338" s="7"/>
      <c r="AZ338" s="3" t="s">
        <v>5537</v>
      </c>
      <c r="BA338" s="18" t="s">
        <v>5537</v>
      </c>
      <c r="BB338" s="18" t="s">
        <v>5537</v>
      </c>
      <c r="BC338" s="18" t="s">
        <v>5537</v>
      </c>
      <c r="BD338" s="18" t="s">
        <v>5537</v>
      </c>
      <c r="BE338" s="18" t="s">
        <v>5537</v>
      </c>
      <c r="BF338" s="18" t="s">
        <v>5537</v>
      </c>
      <c r="BG338" s="18" t="s">
        <v>5537</v>
      </c>
      <c r="BH338" s="18" t="s">
        <v>5537</v>
      </c>
      <c r="BI338" s="18" t="s">
        <v>5537</v>
      </c>
      <c r="BJ338" s="18" t="s">
        <v>5537</v>
      </c>
      <c r="BK338" s="18" t="s">
        <v>5537</v>
      </c>
      <c r="BL338" s="9" t="s">
        <v>5768</v>
      </c>
      <c r="BM338" s="14" t="s">
        <v>5537</v>
      </c>
      <c r="BN338" s="14" t="s">
        <v>5537</v>
      </c>
      <c r="BO338" s="14" t="str">
        <f>_xlfn.XLOOKUP(B338,'[4]cell downs 18042026 17h'!$B:$B,'[4]cell downs 18042026 17h'!$B:$B,"")</f>
        <v/>
      </c>
      <c r="BP338" s="14" t="str">
        <f>_xlfn.XLOOKUP(B338,'[5]Cells Huawei 19042026 15h'!$B:$B,'[5]Cells Huawei 19042026 15h'!$B:$B,"")</f>
        <v/>
      </c>
      <c r="BQ338" s="9" t="str">
        <f>_xlfn.XLOOKUP(B338,'[6]cells down 19042026 9H40'!$B:$B,'[6]cells down 19042026 9H40'!$B:$B,"")</f>
        <v/>
      </c>
      <c r="BR338" s="9" t="s">
        <v>1210</v>
      </c>
      <c r="BS338" s="9" t="s">
        <v>5537</v>
      </c>
      <c r="BT338" s="108"/>
    </row>
    <row r="339" spans="1:72" s="9" customFormat="1" x14ac:dyDescent="0.35">
      <c r="A339" s="1" t="s">
        <v>458</v>
      </c>
      <c r="B339" s="8" t="s">
        <v>459</v>
      </c>
      <c r="C339" s="3" t="str">
        <f>_xlfn.XLOOKUP(B339,'[1]daily break down'!$D:$D,'[1]daily break down'!$E:$E,"")</f>
        <v>SUD-OUEST</v>
      </c>
      <c r="D339" s="1" t="s">
        <v>11</v>
      </c>
      <c r="E339" s="1" t="s">
        <v>96</v>
      </c>
      <c r="F339" s="3" t="s">
        <v>13</v>
      </c>
      <c r="G339" s="1" t="s">
        <v>106</v>
      </c>
      <c r="H339" s="32" t="str">
        <f>_xlfn.XLOOKUP(B339,[2]CALCULATION!$B:$B,[2]CALCULATION!$H:$H,"")</f>
        <v>Huawei</v>
      </c>
      <c r="I339" s="28">
        <v>0</v>
      </c>
      <c r="J339" s="28">
        <v>3.7706565877072085</v>
      </c>
      <c r="K339" s="28">
        <v>0</v>
      </c>
      <c r="L339" s="28">
        <v>3.9237172298271011E-3</v>
      </c>
      <c r="M339" s="28">
        <v>1.2438540320118252</v>
      </c>
      <c r="N339" s="28">
        <v>2.3824097616377458</v>
      </c>
      <c r="O339" s="28">
        <v>6.723824525658258E-3</v>
      </c>
      <c r="P339" s="28">
        <v>0</v>
      </c>
      <c r="Q339" s="28">
        <v>5.3505234952187721E-4</v>
      </c>
      <c r="R339" s="28">
        <v>0</v>
      </c>
      <c r="S339" s="93">
        <v>0.2234735313169707</v>
      </c>
      <c r="T339" s="93">
        <f>_xlfn.XLOOKUP(B339,'[3]Nur des jours'!$B:$B,'[3]Nur des jours'!$U:$U,"")</f>
        <v>0</v>
      </c>
      <c r="U339" s="93">
        <v>0</v>
      </c>
      <c r="V339" s="93">
        <v>0.50749715352150049</v>
      </c>
      <c r="W339" s="93">
        <v>0</v>
      </c>
      <c r="X339" s="93">
        <v>0.48119041300334159</v>
      </c>
      <c r="Y339" s="93">
        <v>0.15042105052891711</v>
      </c>
      <c r="Z339" s="93">
        <v>3.2994894887182435E-3</v>
      </c>
      <c r="AA339" s="93">
        <v>0.29427879223703246</v>
      </c>
      <c r="AB339" s="93">
        <v>0</v>
      </c>
      <c r="AC339" s="93">
        <f>_xlfn.XLOOKUP(B339,'[3]Nur des jours'!$B:$B,'[3]Nur des jours'!$N:$N,"")</f>
        <v>3.0970613498157991</v>
      </c>
      <c r="AD339" s="93">
        <v>3.0970613498157991</v>
      </c>
      <c r="AE339" s="93">
        <v>0.92348252019644284</v>
      </c>
      <c r="AF339" s="93">
        <v>0</v>
      </c>
      <c r="AG339" s="93"/>
      <c r="AH339" s="93">
        <v>0.26092719578350215</v>
      </c>
      <c r="AI339" s="93">
        <v>0.20607771902689351</v>
      </c>
      <c r="AJ339" s="93">
        <v>0.35275797233017475</v>
      </c>
      <c r="AK339" s="93">
        <v>0.21683006214062298</v>
      </c>
      <c r="AL339" s="93">
        <v>0.26092719578350215</v>
      </c>
      <c r="AM339" s="49" t="s">
        <v>5559</v>
      </c>
      <c r="AN339" s="49"/>
      <c r="AO339" s="48" t="str" cm="1">
        <f t="array" ref="AO339">IFERROR(_xlfn.IFS(
AQ339="MPR ISSUE","PDH",
AQ339="BSS Hardware Issue","BSS",
AQ339="Sites strategiques, MLL, Pylone, etc.","ENVTECH",
AQ339="AKTIVCO DEFAUT GE &amp; POWER Cabinet","AKTIVCO",
AQ339="AKTIVCO Coupure ENEO &amp; Baisse de tension","AKTIVCO GRID ONLY",
AQ339="Coupure ENEO &amp; Baisse de tension","IHS GRID ONLY",
AQ339="Defaut GE &amp; POWER Cabinet","IHS",
AQ339="Sharing","Partners",
AQ339="Sites strategiques &amp; DataCenter","SST &amp; DC",
AQ339="Exclu","Exclu",
AQ339="SAT","SAT",
AQ339="SPARE-ISSUE","SPARE-ISSUE",
AQ339="Fiber CAmtel","TRANS_FO_CAMTEL",
AQ339="Fiber AOF","Fiber AOF",
AQ339="Projet OCM (HUAWEI)","TRAVAUX-HUAWEI",
AQ339="Projet OCM (NOKIA)","TRAVAUX-NOKIA",
AQ339="ACCESS-ISSUE","ACCESS-ISSUE",
AQ339="Projet OCM (ZTE, NOKIA, autres projets)","TRAVAUX OCM",
AQ339="No root CAuse","No root cause",
AQ339="ODU HS","PDH",
AQ339="IP &amp; VLAN","PDH",
AQ339="Warehouse HUAWEI","SPARE-ISSUE",
AQ339="SPARE-HS","SPARE-ISSUE",
AQ339="Power Telco","BSS",AQ339="no impacts","no impacts"
),"")</f>
        <v>No root cause</v>
      </c>
      <c r="AP339" s="48" t="str" cm="1">
        <f t="array" ref="AP339">IFERROR(_xlfn.IFS(
AQ339="MPR ISSUE","TX ISSUE",
AQ339="BSS Hardware Issue","RAN ISSUE",
AQ339="Sites strategiques, MLL, Pylone, etc.","ENVTECH",
AQ339="AKTIVCO DEFAUT GE &amp; POWER Cabinet","POWER ISSUE",
AQ339="AKTIVCO Coupure ENEO &amp; Baisse de tension","POWER ISSUE",
AQ339="Coupure ENEO &amp; Baisse de tension","POWER ISSUE",
AQ339="Defaut GE &amp; POWER Cabinet","POWER ISSUE",
AQ339="Sharing","POWER ISSUE",
AQ339="Sites strategiques &amp; DataCenter","POWER ISSUE",
AQ339="Exclu","Exclu",
AQ339="SAT","TX ISSUE",
AQ339="SPARE-ISSUE","SPARE-ISSUE",
AQ339="Fiber CAmtel","TX ISSUE",
AQ339="Fiber AOF","TX ISSUE",
AQ339="Projet OCM (HUAWEI)","TRAVAUX-HUAWEI",
AQ339="Projet OCM (NOKIA)","TRAVAUX -NOKIA",
AQ339="ACCESS-ISSUE","ACCESS-ISSUE",
AQ339="Projet OCM (ZTE, NOKIA, autres projets)","TRAVAUX OCM",
AQ339="No root CAuse","No root cause",
AQ339="ODU HS","TX ISSUE",
AQ339="IP &amp; VLAN","TX ISSUE",
AQ339="Warehouse HUAWEI","SPARE-ISSUE",
AQ339="SPARE-HS","SPARE-ISSUE",
AQ339="Power Telco","RAN ISSUE",AQ339="no impacts","no impacts"
),"")</f>
        <v>No root cause</v>
      </c>
      <c r="AQ339" s="126" t="s">
        <v>5344</v>
      </c>
      <c r="AR339" s="48" t="str" cm="1">
        <f t="array" ref="AR339">IFERROR(_xlfn.IFS(
AQ339="MPR ISSUE","ACTIVE",
AQ339="BSS Hardware Issue","ACTIVE",
AQ339="Sites strategiques, MLL, Pylone, etc.","PASSIVE",
AQ339="AKTIVCO DEFAUT GE &amp; POWER Cabinet","PASSIVE",
AQ339="AKTIVCO Coupure ENEO &amp; Baisse de tension","PASSIVE",
AQ339="Coupure ENEO &amp; Baisse de tension","PASSIVE",
AQ339="Defaut GE &amp; POWER Cabinet","PASSIVE",
AQ339="Sharing","PASSIVE",
AQ339="Sites strategiques &amp; DataCenter","PASSIVE",
AQ339="Exclu","Exclu",
AQ339="SAT","ACTIVE",
AQ339="SPARE-ISSUE","SPARE-ISSUE",
AQ339="Fiber CAmtel","ACTIVE",
AQ339="Fiber AOF","ACTIVE",
AQ339="Projet OCM (HUAWEI)","PLANNED WORKS",
AQ339="Projet OCM (NOKIA)","PLANNED WORKS",
AQ339="ACCESS-ISSUE","ACCESS-ISSUE",
AQ339="Projet OCM (ZTE, NOKIA, autres projets)","PLANNED WORKS",
AQ339="No root CAuse","No root cause",
AQ339="ODU HS","ACTIVE",
AQ339="IP &amp; VLAN","ACTIVE",
AQ339="Warehouse HUAWEI","SPARE-ISSUE",
AQ339="SPARE-HS","SPARE-ISSUE",
AQ339="Power Telco","ACTIVE", AQ339="no impacts","no impacts"
),"")</f>
        <v>No root cause</v>
      </c>
      <c r="AS339" s="92" t="s">
        <v>5537</v>
      </c>
      <c r="AT339" s="98" t="s">
        <v>459</v>
      </c>
      <c r="AV339" s="17" t="s">
        <v>5537</v>
      </c>
      <c r="AW339" s="7" t="s">
        <v>5537</v>
      </c>
      <c r="AX339" s="6" t="s">
        <v>5537</v>
      </c>
      <c r="AY339" s="7"/>
      <c r="AZ339" s="3" t="s">
        <v>5537</v>
      </c>
      <c r="BA339" s="18" t="s">
        <v>5537</v>
      </c>
      <c r="BB339" s="18" t="s">
        <v>5537</v>
      </c>
      <c r="BC339" s="18" t="s">
        <v>5537</v>
      </c>
      <c r="BD339" s="18" t="s">
        <v>5537</v>
      </c>
      <c r="BE339" s="18" t="s">
        <v>5537</v>
      </c>
      <c r="BF339" s="18" t="s">
        <v>5537</v>
      </c>
      <c r="BG339" s="18" t="s">
        <v>5537</v>
      </c>
      <c r="BH339" s="18" t="s">
        <v>5537</v>
      </c>
      <c r="BI339" s="18" t="s">
        <v>5537</v>
      </c>
      <c r="BJ339" s="18" t="s">
        <v>5537</v>
      </c>
      <c r="BK339" s="18" t="s">
        <v>5537</v>
      </c>
      <c r="BL339" s="9" t="s">
        <v>5537</v>
      </c>
      <c r="BM339" s="14" t="s">
        <v>5537</v>
      </c>
      <c r="BN339" s="14" t="s">
        <v>5537</v>
      </c>
      <c r="BO339" s="14" t="str">
        <f>_xlfn.XLOOKUP(B339,'[4]cell downs 18042026 17h'!$B:$B,'[4]cell downs 18042026 17h'!$B:$B,"")</f>
        <v/>
      </c>
      <c r="BP339" s="14" t="str">
        <f>_xlfn.XLOOKUP(B339,'[5]Cells Huawei 19042026 15h'!$B:$B,'[5]Cells Huawei 19042026 15h'!$B:$B,"")</f>
        <v/>
      </c>
      <c r="BQ339" s="9" t="str">
        <f>_xlfn.XLOOKUP(B339,'[6]cells down 19042026 9H40'!$B:$B,'[6]cells down 19042026 9H40'!$B:$B,"")</f>
        <v/>
      </c>
      <c r="BR339" s="9" t="s">
        <v>459</v>
      </c>
      <c r="BS339" s="9" t="s">
        <v>12</v>
      </c>
      <c r="BT339" s="108"/>
    </row>
    <row r="340" spans="1:72" s="9" customFormat="1" x14ac:dyDescent="0.35">
      <c r="A340" s="1" t="s">
        <v>1868</v>
      </c>
      <c r="B340" s="1" t="s">
        <v>1869</v>
      </c>
      <c r="C340" s="3" t="str">
        <f>_xlfn.XLOOKUP(B340,'[1]daily break down'!$D:$D,'[1]daily break down'!$E:$E,"")</f>
        <v>CENTRE</v>
      </c>
      <c r="D340" s="1" t="s">
        <v>11</v>
      </c>
      <c r="E340" s="1" t="s">
        <v>66</v>
      </c>
      <c r="F340" s="3" t="s">
        <v>226</v>
      </c>
      <c r="G340" s="1" t="s">
        <v>1870</v>
      </c>
      <c r="H340" s="33" t="str">
        <f>_xlfn.XLOOKUP(B340,[2]CALCULATION!$B:$B,[2]CALCULATION!$H:$H,"")</f>
        <v>NOKIA</v>
      </c>
      <c r="I340" s="28">
        <v>0.10731366623577118</v>
      </c>
      <c r="J340" s="28">
        <v>8.1096101109199181E-2</v>
      </c>
      <c r="K340" s="28">
        <v>9.8734993565103735E-2</v>
      </c>
      <c r="L340" s="28">
        <v>0.1215282236547357</v>
      </c>
      <c r="M340" s="28">
        <v>0.14574826000975935</v>
      </c>
      <c r="N340" s="28">
        <v>0.16417189591162931</v>
      </c>
      <c r="O340" s="28">
        <v>7.763609591562437E-2</v>
      </c>
      <c r="P340" s="28">
        <v>0.14228825481618457</v>
      </c>
      <c r="Q340" s="28">
        <v>0.26413750988063339</v>
      </c>
      <c r="R340" s="28">
        <v>0.24539284256905028</v>
      </c>
      <c r="S340" s="93">
        <v>0.15553971800600971</v>
      </c>
      <c r="T340" s="93">
        <f>_xlfn.XLOOKUP(B340,'[3]Nur des jours'!$B:$B,'[3]Nur des jours'!$U:$U,"")</f>
        <v>0.19554379867192875</v>
      </c>
      <c r="U340" s="93">
        <v>0.16076539595300671</v>
      </c>
      <c r="V340" s="93">
        <v>0.2330866385300471</v>
      </c>
      <c r="W340" s="93">
        <v>0.19554379867192875</v>
      </c>
      <c r="X340" s="93">
        <v>0.15980230172386733</v>
      </c>
      <c r="Y340" s="93">
        <v>0.28061712224590724</v>
      </c>
      <c r="Z340" s="93">
        <v>0.28045660654105065</v>
      </c>
      <c r="AA340" s="93">
        <v>0.37601695616565789</v>
      </c>
      <c r="AB340" s="93">
        <v>0.25256254405264345</v>
      </c>
      <c r="AC340" s="93">
        <f>_xlfn.XLOOKUP(B340,'[3]Nur des jours'!$B:$B,'[3]Nur des jours'!$N:$N,"")</f>
        <v>0.34066783094057917</v>
      </c>
      <c r="AD340" s="93">
        <v>0.34066783094057917</v>
      </c>
      <c r="AE340" s="93">
        <v>0.33053750645629837</v>
      </c>
      <c r="AF340" s="93">
        <v>0.21592929318871226</v>
      </c>
      <c r="AG340" s="93"/>
      <c r="AH340" s="93">
        <v>0.25975008061455401</v>
      </c>
      <c r="AI340" s="93">
        <v>1.81897933327738</v>
      </c>
      <c r="AJ340" s="93">
        <v>0</v>
      </c>
      <c r="AK340" s="93">
        <v>0</v>
      </c>
      <c r="AL340" s="93">
        <v>0.25975008061455401</v>
      </c>
      <c r="AM340" s="49" t="s">
        <v>5559</v>
      </c>
      <c r="AN340" s="49"/>
      <c r="AO340" s="48" t="str" cm="1">
        <f t="array" ref="AO340">IFERROR(_xlfn.IFS(
AQ340="MPR ISSUE","PDH",
AQ340="BSS Hardware Issue","BSS",
AQ340="Sites strategiques, MLL, Pylone, etc.","ENVTECH",
AQ340="AKTIVCO DEFAUT GE &amp; POWER Cabinet","AKTIVCO",
AQ340="AKTIVCO Coupure ENEO &amp; Baisse de tension","AKTIVCO GRID ONLY",
AQ340="Coupure ENEO &amp; Baisse de tension","IHS GRID ONLY",
AQ340="Defaut GE &amp; POWER Cabinet","IHS",
AQ340="Sharing","Partners",
AQ340="Sites strategiques &amp; DataCenter","SST &amp; DC",
AQ340="Exclu","Exclu",
AQ340="SAT","SAT",
AQ340="SPARE-ISSUE","SPARE-ISSUE",
AQ340="Fiber CAmtel","TRANS_FO_CAMTEL",
AQ340="Fiber AOF","Fiber AOF",
AQ340="Projet OCM (HUAWEI)","TRAVAUX-HUAWEI",
AQ340="Projet OCM (NOKIA)","TRAVAUX-NOKIA",
AQ340="ACCESS-ISSUE","ACCESS-ISSUE",
AQ340="Projet OCM (ZTE, NOKIA, autres projets)","TRAVAUX OCM",
AQ340="No root CAuse","No root cause",
AQ340="ODU HS","PDH",
AQ340="IP &amp; VLAN","PDH",
AQ340="Warehouse HUAWEI","SPARE-ISSUE",
AQ340="SPARE-HS","SPARE-ISSUE",
AQ340="Power Telco","BSS",AQ340="no impacts","no impacts"
),"")</f>
        <v>IHS</v>
      </c>
      <c r="AP340" s="48" t="str" cm="1">
        <f t="array" ref="AP340">IFERROR(_xlfn.IFS(
AQ340="MPR ISSUE","TX ISSUE",
AQ340="BSS Hardware Issue","RAN ISSUE",
AQ340="Sites strategiques, MLL, Pylone, etc.","ENVTECH",
AQ340="AKTIVCO DEFAUT GE &amp; POWER Cabinet","POWER ISSUE",
AQ340="AKTIVCO Coupure ENEO &amp; Baisse de tension","POWER ISSUE",
AQ340="Coupure ENEO &amp; Baisse de tension","POWER ISSUE",
AQ340="Defaut GE &amp; POWER Cabinet","POWER ISSUE",
AQ340="Sharing","POWER ISSUE",
AQ340="Sites strategiques &amp; DataCenter","POWER ISSUE",
AQ340="Exclu","Exclu",
AQ340="SAT","TX ISSUE",
AQ340="SPARE-ISSUE","SPARE-ISSUE",
AQ340="Fiber CAmtel","TX ISSUE",
AQ340="Fiber AOF","TX ISSUE",
AQ340="Projet OCM (HUAWEI)","TRAVAUX-HUAWEI",
AQ340="Projet OCM (NOKIA)","TRAVAUX -NOKIA",
AQ340="ACCESS-ISSUE","ACCESS-ISSUE",
AQ340="Projet OCM (ZTE, NOKIA, autres projets)","TRAVAUX OCM",
AQ340="No root CAuse","No root cause",
AQ340="ODU HS","TX ISSUE",
AQ340="IP &amp; VLAN","TX ISSUE",
AQ340="Warehouse HUAWEI","SPARE-ISSUE",
AQ340="SPARE-HS","SPARE-ISSUE",
AQ340="Power Telco","RAN ISSUE",AQ340="no impacts","no impacts"
),"")</f>
        <v>POWER ISSUE</v>
      </c>
      <c r="AQ340" s="67" t="s">
        <v>5330</v>
      </c>
      <c r="AR340" s="48" t="str" cm="1">
        <f t="array" ref="AR340">IFERROR(_xlfn.IFS(
AQ340="MPR ISSUE","ACTIVE",
AQ340="BSS Hardware Issue","ACTIVE",
AQ340="Sites strategiques, MLL, Pylone, etc.","PASSIVE",
AQ340="AKTIVCO DEFAUT GE &amp; POWER Cabinet","PASSIVE",
AQ340="AKTIVCO Coupure ENEO &amp; Baisse de tension","PASSIVE",
AQ340="Coupure ENEO &amp; Baisse de tension","PASSIVE",
AQ340="Defaut GE &amp; POWER Cabinet","PASSIVE",
AQ340="Sharing","PASSIVE",
AQ340="Sites strategiques &amp; DataCenter","PASSIVE",
AQ340="Exclu","Exclu",
AQ340="SAT","ACTIVE",
AQ340="SPARE-ISSUE","SPARE-ISSUE",
AQ340="Fiber CAmtel","ACTIVE",
AQ340="Fiber AOF","ACTIVE",
AQ340="Projet OCM (HUAWEI)","PLANNED WORKS",
AQ340="Projet OCM (NOKIA)","PLANNED WORKS",
AQ340="ACCESS-ISSUE","ACCESS-ISSUE",
AQ340="Projet OCM (ZTE, NOKIA, autres projets)","PLANNED WORKS",
AQ340="No root CAuse","No root cause",
AQ340="ODU HS","ACTIVE",
AQ340="IP &amp; VLAN","ACTIVE",
AQ340="Warehouse HUAWEI","SPARE-ISSUE",
AQ340="SPARE-HS","SPARE-ISSUE",
AQ340="Power Telco","ACTIVE", AQ340="no impacts","no impacts"
),"")</f>
        <v>PASSIVE</v>
      </c>
      <c r="AS340" s="92" t="s">
        <v>5719</v>
      </c>
      <c r="AT340" s="98" t="s">
        <v>1869</v>
      </c>
      <c r="AV340" s="17" t="s">
        <v>5537</v>
      </c>
      <c r="AW340" s="7" t="s">
        <v>5537</v>
      </c>
      <c r="AX340" s="6" t="s">
        <v>5537</v>
      </c>
      <c r="AY340" s="7"/>
      <c r="AZ340" s="3" t="s">
        <v>5537</v>
      </c>
      <c r="BA340" s="18" t="s">
        <v>5537</v>
      </c>
      <c r="BB340" s="18" t="s">
        <v>5537</v>
      </c>
      <c r="BC340" s="18" t="s">
        <v>5537</v>
      </c>
      <c r="BD340" s="18" t="s">
        <v>5537</v>
      </c>
      <c r="BE340" s="18" t="s">
        <v>5537</v>
      </c>
      <c r="BF340" s="18" t="s">
        <v>5537</v>
      </c>
      <c r="BG340" s="18" t="s">
        <v>5537</v>
      </c>
      <c r="BH340" s="18" t="s">
        <v>5537</v>
      </c>
      <c r="BI340" s="18" t="s">
        <v>5537</v>
      </c>
      <c r="BJ340" s="18" t="s">
        <v>5537</v>
      </c>
      <c r="BK340" s="18" t="s">
        <v>5537</v>
      </c>
      <c r="BL340" s="9" t="s">
        <v>5719</v>
      </c>
      <c r="BM340" s="14" t="s">
        <v>5537</v>
      </c>
      <c r="BN340" s="14" t="s">
        <v>5537</v>
      </c>
      <c r="BO340" s="14" t="str">
        <f>_xlfn.XLOOKUP(B340,'[4]cell downs 18042026 17h'!$B:$B,'[4]cell downs 18042026 17h'!$B:$B,"")</f>
        <v/>
      </c>
      <c r="BP340" s="14" t="str">
        <f>_xlfn.XLOOKUP(B340,'[5]Cells Huawei 19042026 15h'!$B:$B,'[5]Cells Huawei 19042026 15h'!$B:$B,"")</f>
        <v/>
      </c>
      <c r="BQ340" s="9" t="str">
        <f>_xlfn.XLOOKUP(B340,'[6]cells down 19042026 9H40'!$B:$B,'[6]cells down 19042026 9H40'!$B:$B,"")</f>
        <v/>
      </c>
      <c r="BR340" s="9" t="s">
        <v>1869</v>
      </c>
      <c r="BS340" s="9" t="s">
        <v>302</v>
      </c>
      <c r="BT340" s="108"/>
    </row>
    <row r="341" spans="1:72" s="9" customFormat="1" x14ac:dyDescent="0.35">
      <c r="A341" s="19" t="s">
        <v>5448</v>
      </c>
      <c r="B341" s="26" t="s">
        <v>5449</v>
      </c>
      <c r="C341" s="3" t="str">
        <f>_xlfn.XLOOKUP(B341,'[1]daily break down'!$D:$D,'[1]daily break down'!$E:$E,"")</f>
        <v>NORD</v>
      </c>
      <c r="D341" s="19" t="s">
        <v>357</v>
      </c>
      <c r="E341" s="19" t="s">
        <v>122</v>
      </c>
      <c r="F341" s="19" t="s">
        <v>5403</v>
      </c>
      <c r="G341" s="19" t="s">
        <v>732</v>
      </c>
      <c r="H341" s="32" t="str">
        <f>_xlfn.XLOOKUP(B341,[2]CALCULATION!$B:$B,[2]CALCULATION!$H:$H,"")</f>
        <v>Huawei</v>
      </c>
      <c r="I341" s="28">
        <v>6.1493566530549346</v>
      </c>
      <c r="J341" s="28">
        <v>3.272201818892627</v>
      </c>
      <c r="K341" s="28">
        <v>0</v>
      </c>
      <c r="L341" s="28">
        <v>0</v>
      </c>
      <c r="M341" s="28">
        <v>0</v>
      </c>
      <c r="N341" s="28">
        <v>0</v>
      </c>
      <c r="O341" s="28">
        <v>0</v>
      </c>
      <c r="P341" s="28">
        <v>0</v>
      </c>
      <c r="Q341" s="28">
        <v>0</v>
      </c>
      <c r="R341" s="28">
        <v>0</v>
      </c>
      <c r="S341" s="93">
        <v>0</v>
      </c>
      <c r="T341" s="93">
        <f>_xlfn.XLOOKUP(B341,'[3]Nur des jours'!$B:$B,'[3]Nur des jours'!$U:$U,"")</f>
        <v>0</v>
      </c>
      <c r="U341" s="93">
        <v>0</v>
      </c>
      <c r="V341" s="93">
        <v>0</v>
      </c>
      <c r="W341" s="93">
        <v>0</v>
      </c>
      <c r="X341" s="93">
        <v>0</v>
      </c>
      <c r="Y341" s="93">
        <v>0</v>
      </c>
      <c r="Z341" s="93">
        <v>3.3571681319967008</v>
      </c>
      <c r="AA341" s="93">
        <v>0</v>
      </c>
      <c r="AB341" s="93">
        <v>0</v>
      </c>
      <c r="AC341" s="93">
        <f>_xlfn.XLOOKUP(B341,'[3]Nur des jours'!$B:$B,'[3]Nur des jours'!$N:$N,"")</f>
        <v>0</v>
      </c>
      <c r="AD341" s="93">
        <v>0</v>
      </c>
      <c r="AE341" s="93">
        <v>0</v>
      </c>
      <c r="AF341" s="93">
        <v>0</v>
      </c>
      <c r="AG341" s="93"/>
      <c r="AH341" s="93">
        <v>0.25641492096920099</v>
      </c>
      <c r="AI341" s="93">
        <v>0.24666878489582708</v>
      </c>
      <c r="AJ341" s="93">
        <v>0.43388168072598443</v>
      </c>
      <c r="AK341" s="93">
        <v>0.14483837747090514</v>
      </c>
      <c r="AL341" s="93">
        <v>0.25641492096920099</v>
      </c>
      <c r="AM341" s="49" t="s">
        <v>5559</v>
      </c>
      <c r="AN341" s="49"/>
      <c r="AO341" s="48" t="str" cm="1">
        <f t="array" ref="AO341">IFERROR(_xlfn.IFS(
AQ341="MPR ISSUE","PDH",
AQ341="BSS Hardware Issue","BSS",
AQ341="Sites strategiques, MLL, Pylone, etc.","ENVTECH",
AQ341="AKTIVCO DEFAUT GE &amp; POWER Cabinet","AKTIVCO",
AQ341="AKTIVCO Coupure ENEO &amp; Baisse de tension","AKTIVCO GRID ONLY",
AQ341="Coupure ENEO &amp; Baisse de tension","IHS GRID ONLY",
AQ341="Defaut GE &amp; POWER Cabinet","IHS",
AQ341="Sharing","Partners",
AQ341="Sites strategiques &amp; DataCenter","SST &amp; DC",
AQ341="Exclu","Exclu",
AQ341="SAT","SAT",
AQ341="SPARE-ISSUE","SPARE-ISSUE",
AQ341="Fiber CAmtel","TRANS_FO_CAMTEL",
AQ341="Fiber AOF","Fiber AOF",
AQ341="Projet OCM (HUAWEI)","TRAVAUX-HUAWEI",
AQ341="Projet OCM (NOKIA)","TRAVAUX-NOKIA",
AQ341="ACCESS-ISSUE","ACCESS-ISSUE",
AQ341="Projet OCM (ZTE, NOKIA, autres projets)","TRAVAUX OCM",
AQ341="No root CAuse","No root cause",
AQ341="ODU HS","PDH",
AQ341="IP &amp; VLAN","PDH",
AQ341="Warehouse HUAWEI","SPARE-ISSUE",
AQ341="SPARE-HS","SPARE-ISSUE",
AQ341="Power Telco","BSS",AQ341="no impacts","no impacts"
),"")</f>
        <v>No root cause</v>
      </c>
      <c r="AP341" s="48" t="str" cm="1">
        <f t="array" ref="AP341">IFERROR(_xlfn.IFS(
AQ341="MPR ISSUE","TX ISSUE",
AQ341="BSS Hardware Issue","RAN ISSUE",
AQ341="Sites strategiques, MLL, Pylone, etc.","ENVTECH",
AQ341="AKTIVCO DEFAUT GE &amp; POWER Cabinet","POWER ISSUE",
AQ341="AKTIVCO Coupure ENEO &amp; Baisse de tension","POWER ISSUE",
AQ341="Coupure ENEO &amp; Baisse de tension","POWER ISSUE",
AQ341="Defaut GE &amp; POWER Cabinet","POWER ISSUE",
AQ341="Sharing","POWER ISSUE",
AQ341="Sites strategiques &amp; DataCenter","POWER ISSUE",
AQ341="Exclu","Exclu",
AQ341="SAT","TX ISSUE",
AQ341="SPARE-ISSUE","SPARE-ISSUE",
AQ341="Fiber CAmtel","TX ISSUE",
AQ341="Fiber AOF","TX ISSUE",
AQ341="Projet OCM (HUAWEI)","TRAVAUX-HUAWEI",
AQ341="Projet OCM (NOKIA)","TRAVAUX -NOKIA",
AQ341="ACCESS-ISSUE","ACCESS-ISSUE",
AQ341="Projet OCM (ZTE, NOKIA, autres projets)","TRAVAUX OCM",
AQ341="No root CAuse","No root cause",
AQ341="ODU HS","TX ISSUE",
AQ341="IP &amp; VLAN","TX ISSUE",
AQ341="Warehouse HUAWEI","SPARE-ISSUE",
AQ341="SPARE-HS","SPARE-ISSUE",
AQ341="Power Telco","RAN ISSUE",AQ341="no impacts","no impacts"
),"")</f>
        <v>No root cause</v>
      </c>
      <c r="AQ341" s="67" t="s">
        <v>5344</v>
      </c>
      <c r="AR341" s="48" t="str" cm="1">
        <f t="array" ref="AR341">IFERROR(_xlfn.IFS(
AQ341="MPR ISSUE","ACTIVE",
AQ341="BSS Hardware Issue","ACTIVE",
AQ341="Sites strategiques, MLL, Pylone, etc.","PASSIVE",
AQ341="AKTIVCO DEFAUT GE &amp; POWER Cabinet","PASSIVE",
AQ341="AKTIVCO Coupure ENEO &amp; Baisse de tension","PASSIVE",
AQ341="Coupure ENEO &amp; Baisse de tension","PASSIVE",
AQ341="Defaut GE &amp; POWER Cabinet","PASSIVE",
AQ341="Sharing","PASSIVE",
AQ341="Sites strategiques &amp; DataCenter","PASSIVE",
AQ341="Exclu","Exclu",
AQ341="SAT","ACTIVE",
AQ341="SPARE-ISSUE","SPARE-ISSUE",
AQ341="Fiber CAmtel","ACTIVE",
AQ341="Fiber AOF","ACTIVE",
AQ341="Projet OCM (HUAWEI)","PLANNED WORKS",
AQ341="Projet OCM (NOKIA)","PLANNED WORKS",
AQ341="ACCESS-ISSUE","ACCESS-ISSUE",
AQ341="Projet OCM (ZTE, NOKIA, autres projets)","PLANNED WORKS",
AQ341="No root CAuse","No root cause",
AQ341="ODU HS","ACTIVE",
AQ341="IP &amp; VLAN","ACTIVE",
AQ341="Warehouse HUAWEI","SPARE-ISSUE",
AQ341="SPARE-HS","SPARE-ISSUE",
AQ341="Power Telco","ACTIVE", AQ341="no impacts","no impacts"
),"")</f>
        <v>No root cause</v>
      </c>
      <c r="AS341" s="92" t="s">
        <v>5537</v>
      </c>
      <c r="AT341" s="98" t="s">
        <v>5449</v>
      </c>
      <c r="AV341" s="17" t="s">
        <v>5537</v>
      </c>
      <c r="AW341" s="7" t="s">
        <v>5537</v>
      </c>
      <c r="AX341" s="6" t="s">
        <v>5537</v>
      </c>
      <c r="AY341" s="7"/>
      <c r="AZ341" s="3" t="s">
        <v>5537</v>
      </c>
      <c r="BA341" s="18" t="s">
        <v>5537</v>
      </c>
      <c r="BB341" s="18" t="s">
        <v>5537</v>
      </c>
      <c r="BC341" s="18" t="s">
        <v>5537</v>
      </c>
      <c r="BD341" s="18" t="s">
        <v>5537</v>
      </c>
      <c r="BE341" s="18" t="s">
        <v>5537</v>
      </c>
      <c r="BF341" s="18" t="s">
        <v>5537</v>
      </c>
      <c r="BG341" s="18" t="s">
        <v>5537</v>
      </c>
      <c r="BH341" s="18" t="s">
        <v>5537</v>
      </c>
      <c r="BI341" s="18" t="s">
        <v>5537</v>
      </c>
      <c r="BJ341" s="18" t="s">
        <v>5537</v>
      </c>
      <c r="BK341" s="18" t="s">
        <v>5537</v>
      </c>
      <c r="BL341" s="9" t="s">
        <v>5537</v>
      </c>
      <c r="BM341" s="14" t="s">
        <v>5537</v>
      </c>
      <c r="BN341" s="14" t="s">
        <v>5537</v>
      </c>
      <c r="BO341" s="14" t="str">
        <f>_xlfn.XLOOKUP(B341,'[4]cell downs 18042026 17h'!$B:$B,'[4]cell downs 18042026 17h'!$B:$B,"")</f>
        <v/>
      </c>
      <c r="BP341" s="14" t="str">
        <f>_xlfn.XLOOKUP(B341,'[5]Cells Huawei 19042026 15h'!$B:$B,'[5]Cells Huawei 19042026 15h'!$B:$B,"")</f>
        <v/>
      </c>
      <c r="BQ341" s="9" t="str">
        <f>_xlfn.XLOOKUP(B341,'[6]cells down 19042026 9H40'!$B:$B,'[6]cells down 19042026 9H40'!$B:$B,"")</f>
        <v/>
      </c>
      <c r="BR341" s="9" t="s">
        <v>5537</v>
      </c>
      <c r="BS341" s="9" t="s">
        <v>5537</v>
      </c>
      <c r="BT341" s="108"/>
    </row>
    <row r="342" spans="1:72" s="9" customFormat="1" x14ac:dyDescent="0.35">
      <c r="A342" s="1" t="s">
        <v>464</v>
      </c>
      <c r="B342" s="8" t="s">
        <v>465</v>
      </c>
      <c r="C342" s="3" t="str">
        <f>_xlfn.XLOOKUP(B342,'[1]daily break down'!$D:$D,'[1]daily break down'!$E:$E,"")</f>
        <v>SUD-OUEST</v>
      </c>
      <c r="D342" s="1" t="s">
        <v>11</v>
      </c>
      <c r="E342" s="1" t="s">
        <v>12</v>
      </c>
      <c r="F342" s="3" t="s">
        <v>13</v>
      </c>
      <c r="G342" s="1" t="s">
        <v>466</v>
      </c>
      <c r="H342" s="33" t="str">
        <f>_xlfn.XLOOKUP(B342,[2]CALCULATION!$B:$B,[2]CALCULATION!$H:$H,"")</f>
        <v>NOKIA</v>
      </c>
      <c r="I342" s="28">
        <v>6.1976489460654189</v>
      </c>
      <c r="J342" s="28">
        <v>6.1975768039131856</v>
      </c>
      <c r="K342" s="28">
        <v>6.1975407328370684</v>
      </c>
      <c r="L342" s="28">
        <v>6.1976128749893027</v>
      </c>
      <c r="M342" s="28">
        <v>6.1975768039131856</v>
      </c>
      <c r="N342" s="28">
        <v>6.1976489460654189</v>
      </c>
      <c r="O342" s="28">
        <v>5.0591325454729601</v>
      </c>
      <c r="P342" s="28">
        <v>1.3505062764665787</v>
      </c>
      <c r="Q342" s="28">
        <v>2.5155273842218238</v>
      </c>
      <c r="R342" s="28">
        <v>2.6850237205078069</v>
      </c>
      <c r="S342" s="93">
        <v>4.0438838491799736</v>
      </c>
      <c r="T342" s="93">
        <f>_xlfn.XLOOKUP(B342,'[3]Nur des jours'!$B:$B,'[3]Nur des jours'!$U:$U,"")</f>
        <v>0.59979368381402443</v>
      </c>
      <c r="U342" s="93">
        <v>1.1975211278743971</v>
      </c>
      <c r="V342" s="93">
        <v>0.67732276925974433</v>
      </c>
      <c r="W342" s="93">
        <v>0.59979368381402431</v>
      </c>
      <c r="X342" s="93">
        <v>1.7426655023927542</v>
      </c>
      <c r="Y342" s="93">
        <v>1.4810784087115083</v>
      </c>
      <c r="Z342" s="93">
        <v>0.55156763204378578</v>
      </c>
      <c r="AA342" s="93">
        <v>0.6831191697128981</v>
      </c>
      <c r="AB342" s="93">
        <v>4.510205945216347</v>
      </c>
      <c r="AC342" s="93">
        <f>_xlfn.XLOOKUP(B342,'[3]Nur des jours'!$B:$B,'[3]Nur des jours'!$N:$N,"")</f>
        <v>3.949899124797037</v>
      </c>
      <c r="AD342" s="93">
        <v>3.949899124797037</v>
      </c>
      <c r="AE342" s="93">
        <v>0.52081995702459527</v>
      </c>
      <c r="AF342" s="93">
        <v>1.2271247285501079</v>
      </c>
      <c r="AG342" s="93"/>
      <c r="AH342" s="93">
        <v>0.24840697080469029</v>
      </c>
      <c r="AI342" s="93">
        <v>0.46373731560415493</v>
      </c>
      <c r="AJ342" s="93">
        <v>0.5426841396615566</v>
      </c>
      <c r="AK342" s="93">
        <v>0</v>
      </c>
      <c r="AL342" s="93">
        <v>0.24840697080469029</v>
      </c>
      <c r="AM342" s="49" t="s">
        <v>5601</v>
      </c>
      <c r="AN342" s="49"/>
      <c r="AO342" s="48" t="str" cm="1">
        <f t="array" ref="AO342">IFERROR(_xlfn.IFS(
AQ342="MPR ISSUE","PDH",
AQ342="BSS Hardware Issue","BSS",
AQ342="Sites strategiques, MLL, Pylone, etc.","ENVTECH",
AQ342="AKTIVCO DEFAUT GE &amp; POWER Cabinet","AKTIVCO",
AQ342="AKTIVCO Coupure ENEO &amp; Baisse de tension","AKTIVCO GRID ONLY",
AQ342="Coupure ENEO &amp; Baisse de tension","IHS GRID ONLY",
AQ342="Defaut GE &amp; POWER Cabinet","IHS",
AQ342="Sharing","Partners",
AQ342="Sites strategiques &amp; DataCenter","SST &amp; DC",
AQ342="Exclu","Exclu",
AQ342="SAT","SAT",
AQ342="SPARE-ISSUE","SPARE-ISSUE",
AQ342="Fiber CAmtel","TRANS_FO_CAMTEL",
AQ342="Fiber AOF","Fiber AOF",
AQ342="Projet OCM (HUAWEI)","TRAVAUX-HUAWEI",
AQ342="Projet OCM (NOKIA)","TRAVAUX-NOKIA",
AQ342="ACCESS-ISSUE","ACCESS-ISSUE",
AQ342="Projet OCM (ZTE, NOKIA, autres projets)","TRAVAUX OCM",
AQ342="No root CAuse","No root cause",
AQ342="ODU HS","PDH",
AQ342="IP &amp; VLAN","PDH",
AQ342="Warehouse HUAWEI","SPARE-ISSUE",
AQ342="SPARE-HS","SPARE-ISSUE",
AQ342="Power Telco","BSS",AQ342="no impacts","no impacts"
),"")</f>
        <v>IHS</v>
      </c>
      <c r="AP342" s="48" t="str" cm="1">
        <f t="array" ref="AP342">IFERROR(_xlfn.IFS(
AQ342="MPR ISSUE","TX ISSUE",
AQ342="BSS Hardware Issue","RAN ISSUE",
AQ342="Sites strategiques, MLL, Pylone, etc.","ENVTECH",
AQ342="AKTIVCO DEFAUT GE &amp; POWER Cabinet","POWER ISSUE",
AQ342="AKTIVCO Coupure ENEO &amp; Baisse de tension","POWER ISSUE",
AQ342="Coupure ENEO &amp; Baisse de tension","POWER ISSUE",
AQ342="Defaut GE &amp; POWER Cabinet","POWER ISSUE",
AQ342="Sharing","POWER ISSUE",
AQ342="Sites strategiques &amp; DataCenter","POWER ISSUE",
AQ342="Exclu","Exclu",
AQ342="SAT","TX ISSUE",
AQ342="SPARE-ISSUE","SPARE-ISSUE",
AQ342="Fiber CAmtel","TX ISSUE",
AQ342="Fiber AOF","TX ISSUE",
AQ342="Projet OCM (HUAWEI)","TRAVAUX-HUAWEI",
AQ342="Projet OCM (NOKIA)","TRAVAUX -NOKIA",
AQ342="ACCESS-ISSUE","ACCESS-ISSUE",
AQ342="Projet OCM (ZTE, NOKIA, autres projets)","TRAVAUX OCM",
AQ342="No root CAuse","No root cause",
AQ342="ODU HS","TX ISSUE",
AQ342="IP &amp; VLAN","TX ISSUE",
AQ342="Warehouse HUAWEI","SPARE-ISSUE",
AQ342="SPARE-HS","SPARE-ISSUE",
AQ342="Power Telco","RAN ISSUE",AQ342="no impacts","no impacts"
),"")</f>
        <v>POWER ISSUE</v>
      </c>
      <c r="AQ342" s="67" t="s">
        <v>5330</v>
      </c>
      <c r="AR342" s="48" t="str" cm="1">
        <f t="array" ref="AR342">IFERROR(_xlfn.IFS(
AQ342="MPR ISSUE","ACTIVE",
AQ342="BSS Hardware Issue","ACTIVE",
AQ342="Sites strategiques, MLL, Pylone, etc.","PASSIVE",
AQ342="AKTIVCO DEFAUT GE &amp; POWER Cabinet","PASSIVE",
AQ342="AKTIVCO Coupure ENEO &amp; Baisse de tension","PASSIVE",
AQ342="Coupure ENEO &amp; Baisse de tension","PASSIVE",
AQ342="Defaut GE &amp; POWER Cabinet","PASSIVE",
AQ342="Sharing","PASSIVE",
AQ342="Sites strategiques &amp; DataCenter","PASSIVE",
AQ342="Exclu","Exclu",
AQ342="SAT","ACTIVE",
AQ342="SPARE-ISSUE","SPARE-ISSUE",
AQ342="Fiber CAmtel","ACTIVE",
AQ342="Fiber AOF","ACTIVE",
AQ342="Projet OCM (HUAWEI)","PLANNED WORKS",
AQ342="Projet OCM (NOKIA)","PLANNED WORKS",
AQ342="ACCESS-ISSUE","ACCESS-ISSUE",
AQ342="Projet OCM (ZTE, NOKIA, autres projets)","PLANNED WORKS",
AQ342="No root CAuse","No root cause",
AQ342="ODU HS","ACTIVE",
AQ342="IP &amp; VLAN","ACTIVE",
AQ342="Warehouse HUAWEI","SPARE-ISSUE",
AQ342="SPARE-HS","SPARE-ISSUE",
AQ342="Power Telco","ACTIVE", AQ342="no impacts","no impacts"
),"")</f>
        <v>PASSIVE</v>
      </c>
      <c r="AS342" s="92" t="s">
        <v>5686</v>
      </c>
      <c r="AT342" s="98" t="s">
        <v>465</v>
      </c>
      <c r="AV342" s="17" t="s">
        <v>5537</v>
      </c>
      <c r="AW342" s="7" t="s">
        <v>5537</v>
      </c>
      <c r="AX342" s="6" t="s">
        <v>5537</v>
      </c>
      <c r="AY342" s="7"/>
      <c r="AZ342" s="3" t="s">
        <v>5537</v>
      </c>
      <c r="BA342" s="18" t="s">
        <v>5537</v>
      </c>
      <c r="BB342" s="18" t="s">
        <v>5537</v>
      </c>
      <c r="BC342" s="18" t="s">
        <v>5537</v>
      </c>
      <c r="BD342" s="18" t="s">
        <v>5537</v>
      </c>
      <c r="BE342" s="18" t="s">
        <v>5537</v>
      </c>
      <c r="BF342" s="18" t="s">
        <v>5537</v>
      </c>
      <c r="BG342" s="18" t="s">
        <v>5537</v>
      </c>
      <c r="BH342" s="18" t="s">
        <v>5537</v>
      </c>
      <c r="BI342" s="18" t="s">
        <v>5537</v>
      </c>
      <c r="BJ342" s="18" t="s">
        <v>5537</v>
      </c>
      <c r="BK342" s="18" t="s">
        <v>5537</v>
      </c>
      <c r="BL342" s="9" t="s">
        <v>5686</v>
      </c>
      <c r="BM342" s="14" t="s">
        <v>5537</v>
      </c>
      <c r="BN342" s="14" t="s">
        <v>5537</v>
      </c>
      <c r="BO342" s="14" t="str">
        <f>_xlfn.XLOOKUP(B342,'[4]cell downs 18042026 17h'!$B:$B,'[4]cell downs 18042026 17h'!$B:$B,"")</f>
        <v/>
      </c>
      <c r="BP342" s="14" t="str">
        <f>_xlfn.XLOOKUP(B342,'[5]Cells Huawei 19042026 15h'!$B:$B,'[5]Cells Huawei 19042026 15h'!$B:$B,"")</f>
        <v/>
      </c>
      <c r="BQ342" s="9" t="str">
        <f>_xlfn.XLOOKUP(B342,'[6]cells down 19042026 9H40'!$B:$B,'[6]cells down 19042026 9H40'!$B:$B,"")</f>
        <v/>
      </c>
      <c r="BR342" s="9" t="s">
        <v>465</v>
      </c>
      <c r="BS342" s="9" t="s">
        <v>5537</v>
      </c>
      <c r="BT342" s="108"/>
    </row>
    <row r="343" spans="1:72" s="9" customFormat="1" x14ac:dyDescent="0.35">
      <c r="A343" s="1" t="s">
        <v>1932</v>
      </c>
      <c r="B343" s="8" t="s">
        <v>1933</v>
      </c>
      <c r="C343" s="3" t="str">
        <f>_xlfn.XLOOKUP(B343,'[1]daily break down'!$D:$D,'[1]daily break down'!$E:$E,"")</f>
        <v>SUD-OUEST</v>
      </c>
      <c r="D343" s="1" t="s">
        <v>11</v>
      </c>
      <c r="E343" s="1" t="s">
        <v>12</v>
      </c>
      <c r="F343" s="3" t="s">
        <v>13</v>
      </c>
      <c r="G343" s="1" t="s">
        <v>14</v>
      </c>
      <c r="H343" s="32" t="str">
        <f>_xlfn.XLOOKUP(B343,[2]CALCULATION!$B:$B,[2]CALCULATION!$H:$H,"")</f>
        <v>Huawei</v>
      </c>
      <c r="I343" s="28">
        <v>0</v>
      </c>
      <c r="J343" s="28">
        <v>0.58099551126748905</v>
      </c>
      <c r="K343" s="28">
        <v>0</v>
      </c>
      <c r="L343" s="28">
        <v>0</v>
      </c>
      <c r="M343" s="28">
        <v>0.8229283486429646</v>
      </c>
      <c r="N343" s="28">
        <v>0</v>
      </c>
      <c r="O343" s="28">
        <v>0</v>
      </c>
      <c r="P343" s="28">
        <v>0</v>
      </c>
      <c r="Q343" s="28">
        <v>0</v>
      </c>
      <c r="R343" s="28">
        <v>0</v>
      </c>
      <c r="S343" s="93">
        <v>0</v>
      </c>
      <c r="T343" s="93">
        <f>_xlfn.XLOOKUP(B343,'[3]Nur des jours'!$B:$B,'[3]Nur des jours'!$U:$U,"")</f>
        <v>0</v>
      </c>
      <c r="U343" s="93">
        <v>0</v>
      </c>
      <c r="V343" s="93">
        <v>0</v>
      </c>
      <c r="W343" s="93">
        <v>0</v>
      </c>
      <c r="X343" s="93">
        <v>0</v>
      </c>
      <c r="Y343" s="93">
        <v>1.7605005807101497</v>
      </c>
      <c r="Z343" s="93">
        <v>0</v>
      </c>
      <c r="AA343" s="93">
        <v>1.8263120197013407</v>
      </c>
      <c r="AB343" s="93">
        <v>0</v>
      </c>
      <c r="AC343" s="93">
        <f>_xlfn.XLOOKUP(B343,'[3]Nur des jours'!$B:$B,'[3]Nur des jours'!$N:$N,"")</f>
        <v>0</v>
      </c>
      <c r="AD343" s="93">
        <v>0</v>
      </c>
      <c r="AE343" s="93">
        <v>0</v>
      </c>
      <c r="AF343" s="93">
        <v>0</v>
      </c>
      <c r="AG343" s="93"/>
      <c r="AH343" s="93">
        <v>0.24530366717746335</v>
      </c>
      <c r="AI343" s="93">
        <v>0.27789268171808368</v>
      </c>
      <c r="AJ343" s="93">
        <v>0.61249196731846145</v>
      </c>
      <c r="AK343" s="93">
        <v>0</v>
      </c>
      <c r="AL343" s="93">
        <v>0.24530366717746335</v>
      </c>
      <c r="AM343" s="49" t="s">
        <v>5559</v>
      </c>
      <c r="AN343" s="49"/>
      <c r="AO343" s="48" t="str" cm="1">
        <f t="array" ref="AO343">IFERROR(_xlfn.IFS(
AQ343="MPR ISSUE","PDH",
AQ343="BSS Hardware Issue","BSS",
AQ343="Sites strategiques, MLL, Pylone, etc.","ENVTECH",
AQ343="AKTIVCO DEFAUT GE &amp; POWER Cabinet","AKTIVCO",
AQ343="AKTIVCO Coupure ENEO &amp; Baisse de tension","AKTIVCO GRID ONLY",
AQ343="Coupure ENEO &amp; Baisse de tension","IHS GRID ONLY",
AQ343="Defaut GE &amp; POWER Cabinet","IHS",
AQ343="Sharing","Partners",
AQ343="Sites strategiques &amp; DataCenter","SST &amp; DC",
AQ343="Exclu","Exclu",
AQ343="SAT","SAT",
AQ343="SPARE-ISSUE","SPARE-ISSUE",
AQ343="Fiber CAmtel","TRANS_FO_CAMTEL",
AQ343="Fiber AOF","Fiber AOF",
AQ343="Projet OCM (HUAWEI)","TRAVAUX-HUAWEI",
AQ343="Projet OCM (NOKIA)","TRAVAUX-NOKIA",
AQ343="ACCESS-ISSUE","ACCESS-ISSUE",
AQ343="Projet OCM (ZTE, NOKIA, autres projets)","TRAVAUX OCM",
AQ343="No root CAuse","No root cause",
AQ343="ODU HS","PDH",
AQ343="IP &amp; VLAN","PDH",
AQ343="Warehouse HUAWEI","SPARE-ISSUE",
AQ343="SPARE-HS","SPARE-ISSUE",
AQ343="Power Telco","BSS",AQ343="no impacts","no impacts"
),"")</f>
        <v>No root cause</v>
      </c>
      <c r="AP343" s="48" t="str" cm="1">
        <f t="array" ref="AP343">IFERROR(_xlfn.IFS(
AQ343="MPR ISSUE","TX ISSUE",
AQ343="BSS Hardware Issue","RAN ISSUE",
AQ343="Sites strategiques, MLL, Pylone, etc.","ENVTECH",
AQ343="AKTIVCO DEFAUT GE &amp; POWER Cabinet","POWER ISSUE",
AQ343="AKTIVCO Coupure ENEO &amp; Baisse de tension","POWER ISSUE",
AQ343="Coupure ENEO &amp; Baisse de tension","POWER ISSUE",
AQ343="Defaut GE &amp; POWER Cabinet","POWER ISSUE",
AQ343="Sharing","POWER ISSUE",
AQ343="Sites strategiques &amp; DataCenter","POWER ISSUE",
AQ343="Exclu","Exclu",
AQ343="SAT","TX ISSUE",
AQ343="SPARE-ISSUE","SPARE-ISSUE",
AQ343="Fiber CAmtel","TX ISSUE",
AQ343="Fiber AOF","TX ISSUE",
AQ343="Projet OCM (HUAWEI)","TRAVAUX-HUAWEI",
AQ343="Projet OCM (NOKIA)","TRAVAUX -NOKIA",
AQ343="ACCESS-ISSUE","ACCESS-ISSUE",
AQ343="Projet OCM (ZTE, NOKIA, autres projets)","TRAVAUX OCM",
AQ343="No root CAuse","No root cause",
AQ343="ODU HS","TX ISSUE",
AQ343="IP &amp; VLAN","TX ISSUE",
AQ343="Warehouse HUAWEI","SPARE-ISSUE",
AQ343="SPARE-HS","SPARE-ISSUE",
AQ343="Power Telco","RAN ISSUE",AQ343="no impacts","no impacts"
),"")</f>
        <v>No root cause</v>
      </c>
      <c r="AQ343" s="67" t="s">
        <v>5344</v>
      </c>
      <c r="AR343" s="48" t="str" cm="1">
        <f t="array" ref="AR343">IFERROR(_xlfn.IFS(
AQ343="MPR ISSUE","ACTIVE",
AQ343="BSS Hardware Issue","ACTIVE",
AQ343="Sites strategiques, MLL, Pylone, etc.","PASSIVE",
AQ343="AKTIVCO DEFAUT GE &amp; POWER Cabinet","PASSIVE",
AQ343="AKTIVCO Coupure ENEO &amp; Baisse de tension","PASSIVE",
AQ343="Coupure ENEO &amp; Baisse de tension","PASSIVE",
AQ343="Defaut GE &amp; POWER Cabinet","PASSIVE",
AQ343="Sharing","PASSIVE",
AQ343="Sites strategiques &amp; DataCenter","PASSIVE",
AQ343="Exclu","Exclu",
AQ343="SAT","ACTIVE",
AQ343="SPARE-ISSUE","SPARE-ISSUE",
AQ343="Fiber CAmtel","ACTIVE",
AQ343="Fiber AOF","ACTIVE",
AQ343="Projet OCM (HUAWEI)","PLANNED WORKS",
AQ343="Projet OCM (NOKIA)","PLANNED WORKS",
AQ343="ACCESS-ISSUE","ACCESS-ISSUE",
AQ343="Projet OCM (ZTE, NOKIA, autres projets)","PLANNED WORKS",
AQ343="No root CAuse","No root cause",
AQ343="ODU HS","ACTIVE",
AQ343="IP &amp; VLAN","ACTIVE",
AQ343="Warehouse HUAWEI","SPARE-ISSUE",
AQ343="SPARE-HS","SPARE-ISSUE",
AQ343="Power Telco","ACTIVE", AQ343="no impacts","no impacts"
),"")</f>
        <v>No root cause</v>
      </c>
      <c r="AS343" s="92" t="s">
        <v>5833</v>
      </c>
      <c r="AT343" s="98" t="s">
        <v>1933</v>
      </c>
      <c r="AV343" s="17" t="s">
        <v>5537</v>
      </c>
      <c r="AW343" s="7" t="s">
        <v>5537</v>
      </c>
      <c r="AX343" s="6" t="s">
        <v>5537</v>
      </c>
      <c r="AY343" s="7"/>
      <c r="AZ343" s="3" t="s">
        <v>5537</v>
      </c>
      <c r="BA343" s="18" t="s">
        <v>5537</v>
      </c>
      <c r="BB343" s="18" t="s">
        <v>5537</v>
      </c>
      <c r="BC343" s="18" t="s">
        <v>5537</v>
      </c>
      <c r="BD343" s="18" t="s">
        <v>5537</v>
      </c>
      <c r="BE343" s="18" t="s">
        <v>5537</v>
      </c>
      <c r="BF343" s="18" t="s">
        <v>5537</v>
      </c>
      <c r="BG343" s="18" t="s">
        <v>5537</v>
      </c>
      <c r="BH343" s="18" t="s">
        <v>5537</v>
      </c>
      <c r="BI343" s="18" t="s">
        <v>5537</v>
      </c>
      <c r="BJ343" s="18" t="s">
        <v>6251</v>
      </c>
      <c r="BK343" s="18" t="s">
        <v>6252</v>
      </c>
      <c r="BL343" s="9" t="s">
        <v>5537</v>
      </c>
      <c r="BM343" s="14" t="s">
        <v>5537</v>
      </c>
      <c r="BN343" s="14" t="s">
        <v>5537</v>
      </c>
      <c r="BO343" s="14" t="str">
        <f>_xlfn.XLOOKUP(B343,'[4]cell downs 18042026 17h'!$B:$B,'[4]cell downs 18042026 17h'!$B:$B,"")</f>
        <v/>
      </c>
      <c r="BP343" s="14" t="str">
        <f>_xlfn.XLOOKUP(B343,'[5]Cells Huawei 19042026 15h'!$B:$B,'[5]Cells Huawei 19042026 15h'!$B:$B,"")</f>
        <v/>
      </c>
      <c r="BQ343" s="9" t="str">
        <f>_xlfn.XLOOKUP(B343,'[6]cells down 19042026 9H40'!$B:$B,'[6]cells down 19042026 9H40'!$B:$B,"")</f>
        <v/>
      </c>
      <c r="BR343" s="9" t="s">
        <v>5537</v>
      </c>
      <c r="BS343" s="9" t="s">
        <v>5537</v>
      </c>
      <c r="BT343" s="108"/>
    </row>
    <row r="344" spans="1:72" s="9" customFormat="1" x14ac:dyDescent="0.35">
      <c r="A344" s="1" t="s">
        <v>280</v>
      </c>
      <c r="B344" s="8" t="s">
        <v>281</v>
      </c>
      <c r="C344" s="3" t="str">
        <f>_xlfn.XLOOKUP(B344,'[1]daily break down'!$D:$D,'[1]daily break down'!$E:$E,"")</f>
        <v>Douala</v>
      </c>
      <c r="D344" s="1"/>
      <c r="E344" s="1"/>
      <c r="F344" s="3" t="s">
        <v>31</v>
      </c>
      <c r="G344" s="1" t="s">
        <v>32</v>
      </c>
      <c r="H344" s="34" t="str">
        <f>_xlfn.XLOOKUP(B344,[2]CALCULATION!$B:$B,[2]CALCULATION!$H:$H,"")</f>
        <v>ZTE</v>
      </c>
      <c r="I344" s="28">
        <v>0.91303116430244902</v>
      </c>
      <c r="J344" s="28">
        <v>2.743944634209678</v>
      </c>
      <c r="K344" s="28">
        <v>0</v>
      </c>
      <c r="L344" s="28">
        <v>0</v>
      </c>
      <c r="M344" s="28">
        <v>0.3764985032802271</v>
      </c>
      <c r="N344" s="28">
        <v>0.98824168956690717</v>
      </c>
      <c r="O344" s="28">
        <v>0.66829821963114322</v>
      </c>
      <c r="P344" s="28">
        <v>2.4922738440729044</v>
      </c>
      <c r="Q344" s="28">
        <v>0.42392197652618319</v>
      </c>
      <c r="R344" s="28">
        <v>0</v>
      </c>
      <c r="S344" s="93">
        <v>0.71800458290172453</v>
      </c>
      <c r="T344" s="93">
        <f>_xlfn.XLOOKUP(B344,'[3]Nur des jours'!$B:$B,'[3]Nur des jours'!$U:$U,"")</f>
        <v>0.34089968695870454</v>
      </c>
      <c r="U344" s="93">
        <v>0.72035881323962114</v>
      </c>
      <c r="V344" s="93">
        <v>0</v>
      </c>
      <c r="W344" s="93">
        <v>0.34089968695870454</v>
      </c>
      <c r="X344" s="93">
        <v>1.9631962457873546</v>
      </c>
      <c r="Y344" s="93">
        <v>0</v>
      </c>
      <c r="Z344" s="93">
        <v>0</v>
      </c>
      <c r="AA344" s="93">
        <v>0.74234946480496999</v>
      </c>
      <c r="AB344" s="93">
        <v>1.8704181683802605</v>
      </c>
      <c r="AC344" s="93">
        <f>_xlfn.XLOOKUP(B344,'[3]Nur des jours'!$B:$B,'[3]Nur des jours'!$N:$N,"")</f>
        <v>0.34081051156711767</v>
      </c>
      <c r="AD344" s="93">
        <v>0.34081051156711767</v>
      </c>
      <c r="AE344" s="93">
        <v>0</v>
      </c>
      <c r="AF344" s="93">
        <v>0</v>
      </c>
      <c r="AG344" s="93"/>
      <c r="AH344" s="93">
        <v>0.24211118815864877</v>
      </c>
      <c r="AI344" s="93">
        <v>3.7468676186707913E-4</v>
      </c>
      <c r="AJ344" s="93">
        <v>3.8250864469542988E-3</v>
      </c>
      <c r="AK344" s="93">
        <v>0.46170439099343841</v>
      </c>
      <c r="AL344" s="93">
        <v>0.24211118815864877</v>
      </c>
      <c r="AM344" s="49" t="s">
        <v>5559</v>
      </c>
      <c r="AN344" s="49"/>
      <c r="AO344" s="48" t="str" cm="1">
        <f t="array" ref="AO344">IFERROR(_xlfn.IFS(
AQ344="MPR ISSUE","PDH",
AQ344="BSS Hardware Issue","BSS",
AQ344="Sites strategiques, MLL, Pylone, etc.","ENVTECH",
AQ344="AKTIVCO DEFAUT GE &amp; POWER Cabinet","AKTIVCO",
AQ344="AKTIVCO Coupure ENEO &amp; Baisse de tension","AKTIVCO GRID ONLY",
AQ344="Coupure ENEO &amp; Baisse de tension","IHS GRID ONLY",
AQ344="Defaut GE &amp; POWER Cabinet","IHS",
AQ344="Sharing","Partners",
AQ344="Sites strategiques &amp; DataCenter","SST &amp; DC",
AQ344="Exclu","Exclu",
AQ344="SAT","SAT",
AQ344="SPARE-ISSUE","SPARE-ISSUE",
AQ344="Fiber CAmtel","TRANS_FO_CAMTEL",
AQ344="Fiber AOF","Fiber AOF",
AQ344="Projet OCM (HUAWEI)","TRAVAUX-HUAWEI",
AQ344="Projet OCM (NOKIA)","TRAVAUX-NOKIA",
AQ344="ACCESS-ISSUE","ACCESS-ISSUE",
AQ344="Projet OCM (ZTE, NOKIA, autres projets)","TRAVAUX OCM",
AQ344="No root CAuse","No root cause",
AQ344="ODU HS","PDH",
AQ344="IP &amp; VLAN","PDH",
AQ344="Warehouse HUAWEI","SPARE-ISSUE",
AQ344="SPARE-HS","SPARE-ISSUE",
AQ344="Power Telco","BSS",AQ344="no impacts","no impacts"
),"")</f>
        <v>No root cause</v>
      </c>
      <c r="AP344" s="48" t="str" cm="1">
        <f t="array" ref="AP344">IFERROR(_xlfn.IFS(
AQ344="MPR ISSUE","TX ISSUE",
AQ344="BSS Hardware Issue","RAN ISSUE",
AQ344="Sites strategiques, MLL, Pylone, etc.","ENVTECH",
AQ344="AKTIVCO DEFAUT GE &amp; POWER Cabinet","POWER ISSUE",
AQ344="AKTIVCO Coupure ENEO &amp; Baisse de tension","POWER ISSUE",
AQ344="Coupure ENEO &amp; Baisse de tension","POWER ISSUE",
AQ344="Defaut GE &amp; POWER Cabinet","POWER ISSUE",
AQ344="Sharing","POWER ISSUE",
AQ344="Sites strategiques &amp; DataCenter","POWER ISSUE",
AQ344="Exclu","Exclu",
AQ344="SAT","TX ISSUE",
AQ344="SPARE-ISSUE","SPARE-ISSUE",
AQ344="Fiber CAmtel","TX ISSUE",
AQ344="Fiber AOF","TX ISSUE",
AQ344="Projet OCM (HUAWEI)","TRAVAUX-HUAWEI",
AQ344="Projet OCM (NOKIA)","TRAVAUX -NOKIA",
AQ344="ACCESS-ISSUE","ACCESS-ISSUE",
AQ344="Projet OCM (ZTE, NOKIA, autres projets)","TRAVAUX OCM",
AQ344="No root CAuse","No root cause",
AQ344="ODU HS","TX ISSUE",
AQ344="IP &amp; VLAN","TX ISSUE",
AQ344="Warehouse HUAWEI","SPARE-ISSUE",
AQ344="SPARE-HS","SPARE-ISSUE",
AQ344="Power Telco","RAN ISSUE",AQ344="no impacts","no impacts"
),"")</f>
        <v>No root cause</v>
      </c>
      <c r="AQ344" s="67" t="s">
        <v>5344</v>
      </c>
      <c r="AR344" s="48" t="str" cm="1">
        <f t="array" ref="AR344">IFERROR(_xlfn.IFS(
AQ344="MPR ISSUE","ACTIVE",
AQ344="BSS Hardware Issue","ACTIVE",
AQ344="Sites strategiques, MLL, Pylone, etc.","PASSIVE",
AQ344="AKTIVCO DEFAUT GE &amp; POWER Cabinet","PASSIVE",
AQ344="AKTIVCO Coupure ENEO &amp; Baisse de tension","PASSIVE",
AQ344="Coupure ENEO &amp; Baisse de tension","PASSIVE",
AQ344="Defaut GE &amp; POWER Cabinet","PASSIVE",
AQ344="Sharing","PASSIVE",
AQ344="Sites strategiques &amp; DataCenter","PASSIVE",
AQ344="Exclu","Exclu",
AQ344="SAT","ACTIVE",
AQ344="SPARE-ISSUE","SPARE-ISSUE",
AQ344="Fiber CAmtel","ACTIVE",
AQ344="Fiber AOF","ACTIVE",
AQ344="Projet OCM (HUAWEI)","PLANNED WORKS",
AQ344="Projet OCM (NOKIA)","PLANNED WORKS",
AQ344="ACCESS-ISSUE","ACCESS-ISSUE",
AQ344="Projet OCM (ZTE, NOKIA, autres projets)","PLANNED WORKS",
AQ344="No root CAuse","No root cause",
AQ344="ODU HS","ACTIVE",
AQ344="IP &amp; VLAN","ACTIVE",
AQ344="Warehouse HUAWEI","SPARE-ISSUE",
AQ344="SPARE-HS","SPARE-ISSUE",
AQ344="Power Telco","ACTIVE", AQ344="no impacts","no impacts"
),"")</f>
        <v>No root cause</v>
      </c>
      <c r="AS344" s="92" t="s">
        <v>5537</v>
      </c>
      <c r="AT344" s="98" t="s">
        <v>281</v>
      </c>
      <c r="AV344" s="17" t="s">
        <v>5537</v>
      </c>
      <c r="AW344" s="7" t="s">
        <v>5537</v>
      </c>
      <c r="AX344" s="6" t="s">
        <v>5537</v>
      </c>
      <c r="AY344" s="7"/>
      <c r="AZ344" s="3" t="s">
        <v>5537</v>
      </c>
      <c r="BA344" s="18" t="s">
        <v>5537</v>
      </c>
      <c r="BB344" s="18" t="s">
        <v>5537</v>
      </c>
      <c r="BC344" s="18" t="s">
        <v>5537</v>
      </c>
      <c r="BD344" s="18" t="s">
        <v>5537</v>
      </c>
      <c r="BE344" s="18" t="s">
        <v>5537</v>
      </c>
      <c r="BF344" s="18" t="s">
        <v>5537</v>
      </c>
      <c r="BG344" s="18" t="s">
        <v>5537</v>
      </c>
      <c r="BH344" s="18" t="s">
        <v>5537</v>
      </c>
      <c r="BI344" s="18" t="s">
        <v>5537</v>
      </c>
      <c r="BJ344" s="18" t="s">
        <v>5537</v>
      </c>
      <c r="BK344" s="18" t="s">
        <v>5537</v>
      </c>
      <c r="BL344" s="9" t="s">
        <v>5537</v>
      </c>
      <c r="BM344" s="14" t="s">
        <v>5537</v>
      </c>
      <c r="BN344" s="14" t="s">
        <v>5537</v>
      </c>
      <c r="BO344" s="14" t="str">
        <f>_xlfn.XLOOKUP(B344,'[4]cell downs 18042026 17h'!$B:$B,'[4]cell downs 18042026 17h'!$B:$B,"")</f>
        <v/>
      </c>
      <c r="BP344" s="14" t="str">
        <f>_xlfn.XLOOKUP(B344,'[5]Cells Huawei 19042026 15h'!$B:$B,'[5]Cells Huawei 19042026 15h'!$B:$B,"")</f>
        <v/>
      </c>
      <c r="BQ344" s="9" t="str">
        <f>_xlfn.XLOOKUP(B344,'[6]cells down 19042026 9H40'!$B:$B,'[6]cells down 19042026 9H40'!$B:$B,"")</f>
        <v/>
      </c>
      <c r="BR344" s="9" t="s">
        <v>5537</v>
      </c>
      <c r="BS344" s="9" t="s">
        <v>12</v>
      </c>
      <c r="BT344" s="108"/>
    </row>
    <row r="345" spans="1:72" s="9" customFormat="1" x14ac:dyDescent="0.35">
      <c r="A345" s="1" t="s">
        <v>578</v>
      </c>
      <c r="B345" s="8" t="s">
        <v>579</v>
      </c>
      <c r="C345" s="3" t="str">
        <f>_xlfn.XLOOKUP(B345,'[1]daily break down'!$D:$D,'[1]daily break down'!$E:$E,"")</f>
        <v>Yaounde</v>
      </c>
      <c r="D345" s="1" t="s">
        <v>18</v>
      </c>
      <c r="E345" s="1"/>
      <c r="F345" s="3" t="s">
        <v>37</v>
      </c>
      <c r="G345" s="1" t="s">
        <v>38</v>
      </c>
      <c r="H345" s="34" t="str">
        <f>_xlfn.XLOOKUP(B345,[2]CALCULATION!$B:$B,[2]CALCULATION!$H:$H,"")</f>
        <v>ZTE</v>
      </c>
      <c r="I345" s="28">
        <v>0</v>
      </c>
      <c r="J345" s="28">
        <v>0.72784954613292663</v>
      </c>
      <c r="K345" s="28">
        <v>0</v>
      </c>
      <c r="L345" s="28">
        <v>0.67068812012567347</v>
      </c>
      <c r="M345" s="28">
        <v>1.144869347350278</v>
      </c>
      <c r="N345" s="28">
        <v>0.66341140817217603</v>
      </c>
      <c r="O345" s="28">
        <v>1.0529473537024199</v>
      </c>
      <c r="P345" s="28">
        <v>4.6018425776111265</v>
      </c>
      <c r="Q345" s="28">
        <v>14.614098843430842</v>
      </c>
      <c r="R345" s="28">
        <v>1.0113559510662526</v>
      </c>
      <c r="S345" s="93">
        <v>1.9703659472709474</v>
      </c>
      <c r="T345" s="93">
        <f>_xlfn.XLOOKUP(B345,'[3]Nur des jours'!$B:$B,'[3]Nur des jours'!$U:$U,"")</f>
        <v>0</v>
      </c>
      <c r="U345" s="93">
        <v>2.035303467424586</v>
      </c>
      <c r="V345" s="93">
        <v>0</v>
      </c>
      <c r="W345" s="93">
        <v>0</v>
      </c>
      <c r="X345" s="93">
        <v>4.3622283004169136</v>
      </c>
      <c r="Y345" s="93">
        <v>0</v>
      </c>
      <c r="Z345" s="93">
        <v>0</v>
      </c>
      <c r="AA345" s="93">
        <v>0</v>
      </c>
      <c r="AB345" s="93">
        <v>4.3561465387106812</v>
      </c>
      <c r="AC345" s="93">
        <f>_xlfn.XLOOKUP(B345,'[3]Nur des jours'!$B:$B,'[3]Nur des jours'!$N:$N,"")</f>
        <v>0</v>
      </c>
      <c r="AD345" s="93">
        <v>0</v>
      </c>
      <c r="AE345" s="93">
        <v>0.62724186934449755</v>
      </c>
      <c r="AF345" s="93">
        <v>1.9155052463666378</v>
      </c>
      <c r="AG345" s="93"/>
      <c r="AH345" s="93">
        <v>0.24205768292369656</v>
      </c>
      <c r="AI345" s="93">
        <v>0</v>
      </c>
      <c r="AJ345" s="93">
        <v>3.8250864469542988E-3</v>
      </c>
      <c r="AK345" s="93">
        <v>0.46170439099343841</v>
      </c>
      <c r="AL345" s="93">
        <v>0.24205768292369656</v>
      </c>
      <c r="AM345" s="49" t="s">
        <v>5559</v>
      </c>
      <c r="AN345" s="49"/>
      <c r="AO345" s="48" t="str" cm="1">
        <f t="array" ref="AO345">IFERROR(_xlfn.IFS(
AQ345="MPR ISSUE","PDH",
AQ345="BSS Hardware Issue","BSS",
AQ345="Sites strategiques, MLL, Pylone, etc.","ENVTECH",
AQ345="AKTIVCO DEFAUT GE &amp; POWER Cabinet","AKTIVCO",
AQ345="AKTIVCO Coupure ENEO &amp; Baisse de tension","AKTIVCO GRID ONLY",
AQ345="Coupure ENEO &amp; Baisse de tension","IHS GRID ONLY",
AQ345="Defaut GE &amp; POWER Cabinet","IHS",
AQ345="Sharing","Partners",
AQ345="Sites strategiques &amp; DataCenter","SST &amp; DC",
AQ345="Exclu","Exclu",
AQ345="SAT","SAT",
AQ345="SPARE-ISSUE","SPARE-ISSUE",
AQ345="Fiber CAmtel","TRANS_FO_CAMTEL",
AQ345="Fiber AOF","Fiber AOF",
AQ345="Projet OCM (HUAWEI)","TRAVAUX-HUAWEI",
AQ345="Projet OCM (NOKIA)","TRAVAUX-NOKIA",
AQ345="ACCESS-ISSUE","ACCESS-ISSUE",
AQ345="Projet OCM (ZTE, NOKIA, autres projets)","TRAVAUX OCM",
AQ345="No root CAuse","No root cause",
AQ345="ODU HS","PDH",
AQ345="IP &amp; VLAN","PDH",
AQ345="Warehouse HUAWEI","SPARE-ISSUE",
AQ345="SPARE-HS","SPARE-ISSUE",
AQ345="Power Telco","BSS",AQ345="no impacts","no impacts"
),"")</f>
        <v>No root cause</v>
      </c>
      <c r="AP345" s="48" t="str" cm="1">
        <f t="array" ref="AP345">IFERROR(_xlfn.IFS(
AQ345="MPR ISSUE","TX ISSUE",
AQ345="BSS Hardware Issue","RAN ISSUE",
AQ345="Sites strategiques, MLL, Pylone, etc.","ENVTECH",
AQ345="AKTIVCO DEFAUT GE &amp; POWER Cabinet","POWER ISSUE",
AQ345="AKTIVCO Coupure ENEO &amp; Baisse de tension","POWER ISSUE",
AQ345="Coupure ENEO &amp; Baisse de tension","POWER ISSUE",
AQ345="Defaut GE &amp; POWER Cabinet","POWER ISSUE",
AQ345="Sharing","POWER ISSUE",
AQ345="Sites strategiques &amp; DataCenter","POWER ISSUE",
AQ345="Exclu","Exclu",
AQ345="SAT","TX ISSUE",
AQ345="SPARE-ISSUE","SPARE-ISSUE",
AQ345="Fiber CAmtel","TX ISSUE",
AQ345="Fiber AOF","TX ISSUE",
AQ345="Projet OCM (HUAWEI)","TRAVAUX-HUAWEI",
AQ345="Projet OCM (NOKIA)","TRAVAUX -NOKIA",
AQ345="ACCESS-ISSUE","ACCESS-ISSUE",
AQ345="Projet OCM (ZTE, NOKIA, autres projets)","TRAVAUX OCM",
AQ345="No root CAuse","No root cause",
AQ345="ODU HS","TX ISSUE",
AQ345="IP &amp; VLAN","TX ISSUE",
AQ345="Warehouse HUAWEI","SPARE-ISSUE",
AQ345="SPARE-HS","SPARE-ISSUE",
AQ345="Power Telco","RAN ISSUE",AQ345="no impacts","no impacts"
),"")</f>
        <v>No root cause</v>
      </c>
      <c r="AQ345" s="67" t="s">
        <v>5344</v>
      </c>
      <c r="AR345" s="48" t="str" cm="1">
        <f t="array" ref="AR345">IFERROR(_xlfn.IFS(
AQ345="MPR ISSUE","ACTIVE",
AQ345="BSS Hardware Issue","ACTIVE",
AQ345="Sites strategiques, MLL, Pylone, etc.","PASSIVE",
AQ345="AKTIVCO DEFAUT GE &amp; POWER Cabinet","PASSIVE",
AQ345="AKTIVCO Coupure ENEO &amp; Baisse de tension","PASSIVE",
AQ345="Coupure ENEO &amp; Baisse de tension","PASSIVE",
AQ345="Defaut GE &amp; POWER Cabinet","PASSIVE",
AQ345="Sharing","PASSIVE",
AQ345="Sites strategiques &amp; DataCenter","PASSIVE",
AQ345="Exclu","Exclu",
AQ345="SAT","ACTIVE",
AQ345="SPARE-ISSUE","SPARE-ISSUE",
AQ345="Fiber CAmtel","ACTIVE",
AQ345="Fiber AOF","ACTIVE",
AQ345="Projet OCM (HUAWEI)","PLANNED WORKS",
AQ345="Projet OCM (NOKIA)","PLANNED WORKS",
AQ345="ACCESS-ISSUE","ACCESS-ISSUE",
AQ345="Projet OCM (ZTE, NOKIA, autres projets)","PLANNED WORKS",
AQ345="No root CAuse","No root cause",
AQ345="ODU HS","ACTIVE",
AQ345="IP &amp; VLAN","ACTIVE",
AQ345="Warehouse HUAWEI","SPARE-ISSUE",
AQ345="SPARE-HS","SPARE-ISSUE",
AQ345="Power Telco","ACTIVE", AQ345="no impacts","no impacts"
),"")</f>
        <v>No root cause</v>
      </c>
      <c r="AS345" s="92" t="s">
        <v>5537</v>
      </c>
      <c r="AT345" s="98" t="s">
        <v>579</v>
      </c>
      <c r="AV345" s="17" t="s">
        <v>5537</v>
      </c>
      <c r="AW345" s="7" t="s">
        <v>5537</v>
      </c>
      <c r="AX345" s="6" t="s">
        <v>5537</v>
      </c>
      <c r="AY345" s="7"/>
      <c r="AZ345" s="3" t="s">
        <v>5537</v>
      </c>
      <c r="BA345" s="18" t="s">
        <v>5537</v>
      </c>
      <c r="BB345" s="18" t="s">
        <v>5537</v>
      </c>
      <c r="BC345" s="18" t="s">
        <v>5537</v>
      </c>
      <c r="BD345" s="18" t="s">
        <v>5537</v>
      </c>
      <c r="BE345" s="18" t="s">
        <v>5537</v>
      </c>
      <c r="BF345" s="18" t="s">
        <v>5537</v>
      </c>
      <c r="BG345" s="18" t="s">
        <v>5537</v>
      </c>
      <c r="BH345" s="18" t="s">
        <v>5537</v>
      </c>
      <c r="BI345" s="18" t="s">
        <v>5537</v>
      </c>
      <c r="BJ345" s="18" t="s">
        <v>5537</v>
      </c>
      <c r="BK345" s="18" t="s">
        <v>5537</v>
      </c>
      <c r="BL345" s="9" t="s">
        <v>5537</v>
      </c>
      <c r="BM345" s="14" t="s">
        <v>5537</v>
      </c>
      <c r="BN345" s="14" t="s">
        <v>5537</v>
      </c>
      <c r="BO345" s="14" t="str">
        <f>_xlfn.XLOOKUP(B345,'[4]cell downs 18042026 17h'!$B:$B,'[4]cell downs 18042026 17h'!$B:$B,"")</f>
        <v/>
      </c>
      <c r="BP345" s="14" t="str">
        <f>_xlfn.XLOOKUP(B345,'[5]Cells Huawei 19042026 15h'!$B:$B,'[5]Cells Huawei 19042026 15h'!$B:$B,"")</f>
        <v/>
      </c>
      <c r="BQ345" s="9" t="str">
        <f>_xlfn.XLOOKUP(B345,'[6]cells down 19042026 9H40'!$B:$B,'[6]cells down 19042026 9H40'!$B:$B,"")</f>
        <v/>
      </c>
      <c r="BR345" s="9" t="s">
        <v>5537</v>
      </c>
      <c r="BS345" s="9" t="s">
        <v>5537</v>
      </c>
      <c r="BT345" s="108"/>
    </row>
    <row r="346" spans="1:72" s="9" customFormat="1" x14ac:dyDescent="0.35">
      <c r="A346" s="1" t="s">
        <v>1161</v>
      </c>
      <c r="B346" s="8" t="s">
        <v>1162</v>
      </c>
      <c r="C346" s="3" t="str">
        <f>_xlfn.XLOOKUP(B346,'[1]daily break down'!$D:$D,'[1]daily break down'!$E:$E,"")</f>
        <v>OUEST</v>
      </c>
      <c r="D346" s="1" t="s">
        <v>11</v>
      </c>
      <c r="E346" s="1" t="s">
        <v>12</v>
      </c>
      <c r="F346" s="3" t="s">
        <v>102</v>
      </c>
      <c r="G346" s="1" t="s">
        <v>1163</v>
      </c>
      <c r="H346" s="33" t="str">
        <f>_xlfn.XLOOKUP(B346,[2]CALCULATION!$B:$B,[2]CALCULATION!$H:$H,"")</f>
        <v>NOKIA</v>
      </c>
      <c r="I346" s="28">
        <v>0.12931043085011604</v>
      </c>
      <c r="J346" s="28">
        <v>1.2930431780111889E-2</v>
      </c>
      <c r="K346" s="28">
        <v>2.7136375268845905E-2</v>
      </c>
      <c r="L346" s="28">
        <v>0</v>
      </c>
      <c r="M346" s="28">
        <v>3.031963313957151E-3</v>
      </c>
      <c r="N346" s="28">
        <v>6.2290552422678794E-2</v>
      </c>
      <c r="O346" s="28">
        <v>0.83768963178549594</v>
      </c>
      <c r="P346" s="28">
        <v>3.1211387055442015E-3</v>
      </c>
      <c r="Q346" s="28">
        <v>6.5098035858493827E-3</v>
      </c>
      <c r="R346" s="28">
        <v>3.567015663479283E-3</v>
      </c>
      <c r="S346" s="93">
        <v>1.0701046990437507E-2</v>
      </c>
      <c r="T346" s="93">
        <f>_xlfn.XLOOKUP(B346,'[3]Nur des jours'!$B:$B,'[3]Nur des jours'!$U:$U,"")</f>
        <v>1.8459306058504772E-2</v>
      </c>
      <c r="U346" s="93">
        <v>1.5159816569786612E-3</v>
      </c>
      <c r="V346" s="93">
        <v>1.3449967611497775</v>
      </c>
      <c r="W346" s="93">
        <v>1.8459306058504772E-2</v>
      </c>
      <c r="X346" s="93">
        <v>0</v>
      </c>
      <c r="Y346" s="93">
        <v>0.47865783188227135</v>
      </c>
      <c r="Z346" s="93">
        <v>0.24874583729272054</v>
      </c>
      <c r="AA346" s="93">
        <v>0</v>
      </c>
      <c r="AB346" s="93">
        <v>3.0087777121446748E-2</v>
      </c>
      <c r="AC346" s="93">
        <f>_xlfn.XLOOKUP(B346,'[3]Nur des jours'!$B:$B,'[3]Nur des jours'!$N:$N,"")</f>
        <v>0.14967197723958653</v>
      </c>
      <c r="AD346" s="93">
        <v>0.14967197723958653</v>
      </c>
      <c r="AE346" s="93">
        <v>1.5248991961373659E-2</v>
      </c>
      <c r="AF346" s="93">
        <v>4.7066771679607891E-2</v>
      </c>
      <c r="AG346" s="93"/>
      <c r="AH346" s="93">
        <v>0.24137994994763637</v>
      </c>
      <c r="AI346" s="93">
        <v>0.8204391129016142</v>
      </c>
      <c r="AJ346" s="93">
        <v>0.3700239875421189</v>
      </c>
      <c r="AK346" s="93">
        <v>0</v>
      </c>
      <c r="AL346" s="93">
        <v>0.24137994994763637</v>
      </c>
      <c r="AM346" s="49" t="s">
        <v>5559</v>
      </c>
      <c r="AN346" s="49"/>
      <c r="AO346" s="48" t="str" cm="1">
        <f t="array" ref="AO346">IFERROR(_xlfn.IFS(
AQ346="MPR ISSUE","PDH",
AQ346="BSS Hardware Issue","BSS",
AQ346="Sites strategiques, MLL, Pylone, etc.","ENVTECH",
AQ346="AKTIVCO DEFAUT GE &amp; POWER Cabinet","AKTIVCO",
AQ346="AKTIVCO Coupure ENEO &amp; Baisse de tension","AKTIVCO GRID ONLY",
AQ346="Coupure ENEO &amp; Baisse de tension","IHS GRID ONLY",
AQ346="Defaut GE &amp; POWER Cabinet","IHS",
AQ346="Sharing","Partners",
AQ346="Sites strategiques &amp; DataCenter","SST &amp; DC",
AQ346="Exclu","Exclu",
AQ346="SAT","SAT",
AQ346="SPARE-ISSUE","SPARE-ISSUE",
AQ346="Fiber CAmtel","TRANS_FO_CAMTEL",
AQ346="Fiber AOF","Fiber AOF",
AQ346="Projet OCM (HUAWEI)","TRAVAUX-HUAWEI",
AQ346="Projet OCM (NOKIA)","TRAVAUX-NOKIA",
AQ346="ACCESS-ISSUE","ACCESS-ISSUE",
AQ346="Projet OCM (ZTE, NOKIA, autres projets)","TRAVAUX OCM",
AQ346="No root CAuse","No root cause",
AQ346="ODU HS","PDH",
AQ346="IP &amp; VLAN","PDH",
AQ346="Warehouse HUAWEI","SPARE-ISSUE",
AQ346="SPARE-HS","SPARE-ISSUE",
AQ346="Power Telco","BSS",AQ346="no impacts","no impacts"
),"")</f>
        <v>No root cause</v>
      </c>
      <c r="AP346" s="48" t="str" cm="1">
        <f t="array" ref="AP346">IFERROR(_xlfn.IFS(
AQ346="MPR ISSUE","TX ISSUE",
AQ346="BSS Hardware Issue","RAN ISSUE",
AQ346="Sites strategiques, MLL, Pylone, etc.","ENVTECH",
AQ346="AKTIVCO DEFAUT GE &amp; POWER Cabinet","POWER ISSUE",
AQ346="AKTIVCO Coupure ENEO &amp; Baisse de tension","POWER ISSUE",
AQ346="Coupure ENEO &amp; Baisse de tension","POWER ISSUE",
AQ346="Defaut GE &amp; POWER Cabinet","POWER ISSUE",
AQ346="Sharing","POWER ISSUE",
AQ346="Sites strategiques &amp; DataCenter","POWER ISSUE",
AQ346="Exclu","Exclu",
AQ346="SAT","TX ISSUE",
AQ346="SPARE-ISSUE","SPARE-ISSUE",
AQ346="Fiber CAmtel","TX ISSUE",
AQ346="Fiber AOF","TX ISSUE",
AQ346="Projet OCM (HUAWEI)","TRAVAUX-HUAWEI",
AQ346="Projet OCM (NOKIA)","TRAVAUX -NOKIA",
AQ346="ACCESS-ISSUE","ACCESS-ISSUE",
AQ346="Projet OCM (ZTE, NOKIA, autres projets)","TRAVAUX OCM",
AQ346="No root CAuse","No root cause",
AQ346="ODU HS","TX ISSUE",
AQ346="IP &amp; VLAN","TX ISSUE",
AQ346="Warehouse HUAWEI","SPARE-ISSUE",
AQ346="SPARE-HS","SPARE-ISSUE",
AQ346="Power Telco","RAN ISSUE",AQ346="no impacts","no impacts"
),"")</f>
        <v>No root cause</v>
      </c>
      <c r="AQ346" s="67" t="s">
        <v>5344</v>
      </c>
      <c r="AR346" s="48" t="str" cm="1">
        <f t="array" ref="AR346">IFERROR(_xlfn.IFS(
AQ346="MPR ISSUE","ACTIVE",
AQ346="BSS Hardware Issue","ACTIVE",
AQ346="Sites strategiques, MLL, Pylone, etc.","PASSIVE",
AQ346="AKTIVCO DEFAUT GE &amp; POWER Cabinet","PASSIVE",
AQ346="AKTIVCO Coupure ENEO &amp; Baisse de tension","PASSIVE",
AQ346="Coupure ENEO &amp; Baisse de tension","PASSIVE",
AQ346="Defaut GE &amp; POWER Cabinet","PASSIVE",
AQ346="Sharing","PASSIVE",
AQ346="Sites strategiques &amp; DataCenter","PASSIVE",
AQ346="Exclu","Exclu",
AQ346="SAT","ACTIVE",
AQ346="SPARE-ISSUE","SPARE-ISSUE",
AQ346="Fiber CAmtel","ACTIVE",
AQ346="Fiber AOF","ACTIVE",
AQ346="Projet OCM (HUAWEI)","PLANNED WORKS",
AQ346="Projet OCM (NOKIA)","PLANNED WORKS",
AQ346="ACCESS-ISSUE","ACCESS-ISSUE",
AQ346="Projet OCM (ZTE, NOKIA, autres projets)","PLANNED WORKS",
AQ346="No root CAuse","No root cause",
AQ346="ODU HS","ACTIVE",
AQ346="IP &amp; VLAN","ACTIVE",
AQ346="Warehouse HUAWEI","SPARE-ISSUE",
AQ346="SPARE-HS","SPARE-ISSUE",
AQ346="Power Telco","ACTIVE", AQ346="no impacts","no impacts"
),"")</f>
        <v>No root cause</v>
      </c>
      <c r="AS346" s="92" t="s">
        <v>5736</v>
      </c>
      <c r="AT346" s="98" t="s">
        <v>1162</v>
      </c>
      <c r="AV346" s="17" t="s">
        <v>5537</v>
      </c>
      <c r="AW346" s="7" t="s">
        <v>5537</v>
      </c>
      <c r="AX346" s="6" t="s">
        <v>5537</v>
      </c>
      <c r="AY346" s="7"/>
      <c r="AZ346" s="3" t="s">
        <v>5537</v>
      </c>
      <c r="BA346" s="18" t="s">
        <v>5537</v>
      </c>
      <c r="BB346" s="18" t="s">
        <v>5537</v>
      </c>
      <c r="BC346" s="18" t="s">
        <v>5537</v>
      </c>
      <c r="BD346" s="18" t="s">
        <v>5537</v>
      </c>
      <c r="BE346" s="18" t="s">
        <v>5537</v>
      </c>
      <c r="BF346" s="18" t="s">
        <v>5537</v>
      </c>
      <c r="BG346" s="18" t="s">
        <v>5537</v>
      </c>
      <c r="BH346" s="18" t="s">
        <v>5537</v>
      </c>
      <c r="BI346" s="18" t="s">
        <v>5537</v>
      </c>
      <c r="BJ346" s="18" t="s">
        <v>5537</v>
      </c>
      <c r="BK346" s="18" t="s">
        <v>5537</v>
      </c>
      <c r="BL346" s="9" t="s">
        <v>5736</v>
      </c>
      <c r="BM346" s="14" t="s">
        <v>5537</v>
      </c>
      <c r="BN346" s="14" t="s">
        <v>5537</v>
      </c>
      <c r="BO346" s="14" t="str">
        <f>_xlfn.XLOOKUP(B346,'[4]cell downs 18042026 17h'!$B:$B,'[4]cell downs 18042026 17h'!$B:$B,"")</f>
        <v/>
      </c>
      <c r="BP346" s="14" t="str">
        <f>_xlfn.XLOOKUP(B346,'[5]Cells Huawei 19042026 15h'!$B:$B,'[5]Cells Huawei 19042026 15h'!$B:$B,"")</f>
        <v/>
      </c>
      <c r="BQ346" s="9" t="str">
        <f>_xlfn.XLOOKUP(B346,'[6]cells down 19042026 9H40'!$B:$B,'[6]cells down 19042026 9H40'!$B:$B,"")</f>
        <v/>
      </c>
      <c r="BR346" s="9" t="s">
        <v>1162</v>
      </c>
      <c r="BS346" s="9" t="s">
        <v>5537</v>
      </c>
      <c r="BT346" s="108"/>
    </row>
    <row r="347" spans="1:72" s="9" customFormat="1" x14ac:dyDescent="0.35">
      <c r="A347" s="1" t="s">
        <v>954</v>
      </c>
      <c r="B347" s="8" t="s">
        <v>955</v>
      </c>
      <c r="C347" s="3" t="str">
        <f>_xlfn.XLOOKUP(B347,'[1]daily break down'!$D:$D,'[1]daily break down'!$E:$E,"")</f>
        <v>Yaounde</v>
      </c>
      <c r="D347" s="1" t="s">
        <v>21</v>
      </c>
      <c r="E347" s="1" t="s">
        <v>30</v>
      </c>
      <c r="F347" s="3" t="s">
        <v>37</v>
      </c>
      <c r="G347" s="1" t="s">
        <v>38</v>
      </c>
      <c r="H347" s="34" t="str">
        <f>_xlfn.XLOOKUP(B347,[2]CALCULATION!$B:$B,[2]CALCULATION!$H:$H,"")</f>
        <v>ZTE</v>
      </c>
      <c r="I347" s="28">
        <v>0.29934395447917261</v>
      </c>
      <c r="J347" s="28">
        <v>0.64734200260820185</v>
      </c>
      <c r="K347" s="28">
        <v>0</v>
      </c>
      <c r="L347" s="28">
        <v>0.21432413614014667</v>
      </c>
      <c r="M347" s="28">
        <v>0</v>
      </c>
      <c r="N347" s="28">
        <v>0</v>
      </c>
      <c r="O347" s="28">
        <v>0</v>
      </c>
      <c r="P347" s="28">
        <v>0.82690557110774376</v>
      </c>
      <c r="Q347" s="28">
        <v>0.17981325959598565</v>
      </c>
      <c r="R347" s="28">
        <v>0.18207831454229492</v>
      </c>
      <c r="S347" s="93">
        <v>6.2601124894059159E-3</v>
      </c>
      <c r="T347" s="93">
        <f>_xlfn.XLOOKUP(B347,'[3]Nur des jours'!$B:$B,'[3]Nur des jours'!$U:$U,"")</f>
        <v>0.3344255535294906</v>
      </c>
      <c r="U347" s="93">
        <v>0.50494673732211259</v>
      </c>
      <c r="V347" s="93">
        <v>0</v>
      </c>
      <c r="W347" s="93">
        <v>0.3344255535294906</v>
      </c>
      <c r="X347" s="93">
        <v>0.20938381944622811</v>
      </c>
      <c r="Y347" s="93">
        <v>0.22563157579337528</v>
      </c>
      <c r="Z347" s="93">
        <v>0</v>
      </c>
      <c r="AA347" s="93">
        <v>0.18486058675980874</v>
      </c>
      <c r="AB347" s="93">
        <v>0</v>
      </c>
      <c r="AC347" s="93">
        <f>_xlfn.XLOOKUP(B347,'[3]Nur des jours'!$B:$B,'[3]Nur des jours'!$N:$N,"")</f>
        <v>0.51211643880570601</v>
      </c>
      <c r="AD347" s="93">
        <v>0.51211643880570601</v>
      </c>
      <c r="AE347" s="93">
        <v>0.36424580447617666</v>
      </c>
      <c r="AF347" s="93">
        <v>0.79146727049107779</v>
      </c>
      <c r="AG347" s="93"/>
      <c r="AH347" s="93">
        <v>0.23790210967574418</v>
      </c>
      <c r="AI347" s="93">
        <v>0</v>
      </c>
      <c r="AJ347" s="93">
        <v>0.41820945153360484</v>
      </c>
      <c r="AK347" s="93">
        <v>0.1869731781897141</v>
      </c>
      <c r="AL347" s="93">
        <v>0.23790210967574418</v>
      </c>
      <c r="AM347" s="49" t="s">
        <v>5559</v>
      </c>
      <c r="AN347" s="49"/>
      <c r="AO347" s="48" t="str" cm="1">
        <f t="array" ref="AO347">IFERROR(_xlfn.IFS(
AQ347="MPR ISSUE","PDH",
AQ347="BSS Hardware Issue","BSS",
AQ347="Sites strategiques, MLL, Pylone, etc.","ENVTECH",
AQ347="AKTIVCO DEFAUT GE &amp; POWER Cabinet","AKTIVCO",
AQ347="AKTIVCO Coupure ENEO &amp; Baisse de tension","AKTIVCO GRID ONLY",
AQ347="Coupure ENEO &amp; Baisse de tension","IHS GRID ONLY",
AQ347="Defaut GE &amp; POWER Cabinet","IHS",
AQ347="Sharing","Partners",
AQ347="Sites strategiques &amp; DataCenter","SST &amp; DC",
AQ347="Exclu","Exclu",
AQ347="SAT","SAT",
AQ347="SPARE-ISSUE","SPARE-ISSUE",
AQ347="Fiber CAmtel","TRANS_FO_CAMTEL",
AQ347="Fiber AOF","Fiber AOF",
AQ347="Projet OCM (HUAWEI)","TRAVAUX-HUAWEI",
AQ347="Projet OCM (NOKIA)","TRAVAUX-NOKIA",
AQ347="ACCESS-ISSUE","ACCESS-ISSUE",
AQ347="Projet OCM (ZTE, NOKIA, autres projets)","TRAVAUX OCM",
AQ347="No root CAuse","No root cause",
AQ347="ODU HS","PDH",
AQ347="IP &amp; VLAN","PDH",
AQ347="Warehouse HUAWEI","SPARE-ISSUE",
AQ347="SPARE-HS","SPARE-ISSUE",
AQ347="Power Telco","BSS",AQ347="no impacts","no impacts"
),"")</f>
        <v>No root cause</v>
      </c>
      <c r="AP347" s="48" t="str" cm="1">
        <f t="array" ref="AP347">IFERROR(_xlfn.IFS(
AQ347="MPR ISSUE","TX ISSUE",
AQ347="BSS Hardware Issue","RAN ISSUE",
AQ347="Sites strategiques, MLL, Pylone, etc.","ENVTECH",
AQ347="AKTIVCO DEFAUT GE &amp; POWER Cabinet","POWER ISSUE",
AQ347="AKTIVCO Coupure ENEO &amp; Baisse de tension","POWER ISSUE",
AQ347="Coupure ENEO &amp; Baisse de tension","POWER ISSUE",
AQ347="Defaut GE &amp; POWER Cabinet","POWER ISSUE",
AQ347="Sharing","POWER ISSUE",
AQ347="Sites strategiques &amp; DataCenter","POWER ISSUE",
AQ347="Exclu","Exclu",
AQ347="SAT","TX ISSUE",
AQ347="SPARE-ISSUE","SPARE-ISSUE",
AQ347="Fiber CAmtel","TX ISSUE",
AQ347="Fiber AOF","TX ISSUE",
AQ347="Projet OCM (HUAWEI)","TRAVAUX-HUAWEI",
AQ347="Projet OCM (NOKIA)","TRAVAUX -NOKIA",
AQ347="ACCESS-ISSUE","ACCESS-ISSUE",
AQ347="Projet OCM (ZTE, NOKIA, autres projets)","TRAVAUX OCM",
AQ347="No root CAuse","No root cause",
AQ347="ODU HS","TX ISSUE",
AQ347="IP &amp; VLAN","TX ISSUE",
AQ347="Warehouse HUAWEI","SPARE-ISSUE",
AQ347="SPARE-HS","SPARE-ISSUE",
AQ347="Power Telco","RAN ISSUE",AQ347="no impacts","no impacts"
),"")</f>
        <v>No root cause</v>
      </c>
      <c r="AQ347" s="67" t="s">
        <v>5344</v>
      </c>
      <c r="AR347" s="48" t="str" cm="1">
        <f t="array" ref="AR347">IFERROR(_xlfn.IFS(
AQ347="MPR ISSUE","ACTIVE",
AQ347="BSS Hardware Issue","ACTIVE",
AQ347="Sites strategiques, MLL, Pylone, etc.","PASSIVE",
AQ347="AKTIVCO DEFAUT GE &amp; POWER Cabinet","PASSIVE",
AQ347="AKTIVCO Coupure ENEO &amp; Baisse de tension","PASSIVE",
AQ347="Coupure ENEO &amp; Baisse de tension","PASSIVE",
AQ347="Defaut GE &amp; POWER Cabinet","PASSIVE",
AQ347="Sharing","PASSIVE",
AQ347="Sites strategiques &amp; DataCenter","PASSIVE",
AQ347="Exclu","Exclu",
AQ347="SAT","ACTIVE",
AQ347="SPARE-ISSUE","SPARE-ISSUE",
AQ347="Fiber CAmtel","ACTIVE",
AQ347="Fiber AOF","ACTIVE",
AQ347="Projet OCM (HUAWEI)","PLANNED WORKS",
AQ347="Projet OCM (NOKIA)","PLANNED WORKS",
AQ347="ACCESS-ISSUE","ACCESS-ISSUE",
AQ347="Projet OCM (ZTE, NOKIA, autres projets)","PLANNED WORKS",
AQ347="No root CAuse","No root cause",
AQ347="ODU HS","ACTIVE",
AQ347="IP &amp; VLAN","ACTIVE",
AQ347="Warehouse HUAWEI","SPARE-ISSUE",
AQ347="SPARE-HS","SPARE-ISSUE",
AQ347="Power Telco","ACTIVE", AQ347="no impacts","no impacts"
),"")</f>
        <v>No root cause</v>
      </c>
      <c r="AS347" s="92" t="s">
        <v>5537</v>
      </c>
      <c r="AT347" s="98" t="s">
        <v>955</v>
      </c>
      <c r="AV347" s="17" t="s">
        <v>5537</v>
      </c>
      <c r="AW347" s="7" t="s">
        <v>5537</v>
      </c>
      <c r="AX347" s="6" t="s">
        <v>5537</v>
      </c>
      <c r="AY347" s="7"/>
      <c r="AZ347" s="3" t="s">
        <v>5537</v>
      </c>
      <c r="BA347" s="18" t="s">
        <v>5537</v>
      </c>
      <c r="BB347" s="18" t="s">
        <v>5537</v>
      </c>
      <c r="BC347" s="18" t="s">
        <v>5537</v>
      </c>
      <c r="BD347" s="18" t="s">
        <v>5537</v>
      </c>
      <c r="BE347" s="18" t="s">
        <v>5537</v>
      </c>
      <c r="BF347" s="18" t="s">
        <v>5537</v>
      </c>
      <c r="BG347" s="18" t="s">
        <v>5537</v>
      </c>
      <c r="BH347" s="18" t="s">
        <v>5537</v>
      </c>
      <c r="BI347" s="18" t="s">
        <v>5537</v>
      </c>
      <c r="BJ347" s="18" t="s">
        <v>5537</v>
      </c>
      <c r="BK347" s="18" t="s">
        <v>5537</v>
      </c>
      <c r="BL347" s="9" t="s">
        <v>5537</v>
      </c>
      <c r="BM347" s="14" t="s">
        <v>5537</v>
      </c>
      <c r="BN347" s="14" t="s">
        <v>5537</v>
      </c>
      <c r="BO347" s="14" t="str">
        <f>_xlfn.XLOOKUP(B347,'[4]cell downs 18042026 17h'!$B:$B,'[4]cell downs 18042026 17h'!$B:$B,"")</f>
        <v/>
      </c>
      <c r="BP347" s="14" t="str">
        <f>_xlfn.XLOOKUP(B347,'[5]Cells Huawei 19042026 15h'!$B:$B,'[5]Cells Huawei 19042026 15h'!$B:$B,"")</f>
        <v/>
      </c>
      <c r="BQ347" s="9" t="str">
        <f>_xlfn.XLOOKUP(B347,'[6]cells down 19042026 9H40'!$B:$B,'[6]cells down 19042026 9H40'!$B:$B,"")</f>
        <v/>
      </c>
      <c r="BR347" s="9" t="s">
        <v>5537</v>
      </c>
      <c r="BS347" s="9" t="s">
        <v>594</v>
      </c>
      <c r="BT347" s="108"/>
    </row>
    <row r="348" spans="1:72" s="9" customFormat="1" x14ac:dyDescent="0.35">
      <c r="A348" s="1" t="s">
        <v>1027</v>
      </c>
      <c r="B348" s="8" t="s">
        <v>1028</v>
      </c>
      <c r="C348" s="3" t="str">
        <f>_xlfn.XLOOKUP(B348,'[1]daily break down'!$D:$D,'[1]daily break down'!$E:$E,"")</f>
        <v>CENTRE</v>
      </c>
      <c r="D348" s="1" t="s">
        <v>357</v>
      </c>
      <c r="E348" s="1" t="s">
        <v>122</v>
      </c>
      <c r="F348" s="3" t="s">
        <v>69</v>
      </c>
      <c r="G348" s="1" t="s">
        <v>1027</v>
      </c>
      <c r="H348" s="33" t="str">
        <f>_xlfn.XLOOKUP(B348,[2]CALCULATION!$B:$B,[2]CALCULATION!$H:$H,"")</f>
        <v>NOKIA</v>
      </c>
      <c r="I348" s="28">
        <v>0</v>
      </c>
      <c r="J348" s="28">
        <v>0.7837800559121969</v>
      </c>
      <c r="K348" s="28">
        <v>1.0578017257151051E-2</v>
      </c>
      <c r="L348" s="28">
        <v>3.9997494687631772E-2</v>
      </c>
      <c r="M348" s="28">
        <v>0.34393282945035375</v>
      </c>
      <c r="N348" s="28">
        <v>1.6210093270368944E-2</v>
      </c>
      <c r="O348" s="28">
        <v>4.102068013000902E-3</v>
      </c>
      <c r="P348" s="28">
        <v>9.9941222105565261E-2</v>
      </c>
      <c r="Q348" s="28">
        <v>1.0791203720036304</v>
      </c>
      <c r="R348" s="28">
        <v>1.0737012854383505</v>
      </c>
      <c r="S348" s="93">
        <v>3.931635389597353E-2</v>
      </c>
      <c r="T348" s="93">
        <f>_xlfn.XLOOKUP(B348,'[3]Nur des jours'!$B:$B,'[3]Nur des jours'!$U:$U,"")</f>
        <v>8.9175391586982075E-4</v>
      </c>
      <c r="U348" s="93">
        <v>0</v>
      </c>
      <c r="V348" s="93">
        <v>0.45279696832204713</v>
      </c>
      <c r="W348" s="93">
        <v>8.9175391586982075E-4</v>
      </c>
      <c r="X348" s="93">
        <v>0</v>
      </c>
      <c r="Y348" s="93">
        <v>0</v>
      </c>
      <c r="Z348" s="93">
        <v>0.205477937294718</v>
      </c>
      <c r="AA348" s="93">
        <v>3.4064999586225523E-3</v>
      </c>
      <c r="AB348" s="93">
        <v>0.20305236664355245</v>
      </c>
      <c r="AC348" s="93">
        <f>_xlfn.XLOOKUP(B348,'[3]Nur des jours'!$B:$B,'[3]Nur des jours'!$N:$N,"")</f>
        <v>1.215514092565483</v>
      </c>
      <c r="AD348" s="93">
        <v>1.215514092565483</v>
      </c>
      <c r="AE348" s="93">
        <v>0.43351724866094238</v>
      </c>
      <c r="AF348" s="93">
        <v>9.6309422913918739E-4</v>
      </c>
      <c r="AG348" s="93"/>
      <c r="AH348" s="93">
        <v>0.23479880604851713</v>
      </c>
      <c r="AI348" s="93">
        <v>0.41090648218089676</v>
      </c>
      <c r="AJ348" s="93">
        <v>0.20028577645854834</v>
      </c>
      <c r="AK348" s="93">
        <v>0.20879298570481106</v>
      </c>
      <c r="AL348" s="93">
        <v>0.23479880604851713</v>
      </c>
      <c r="AM348" s="49" t="s">
        <v>5559</v>
      </c>
      <c r="AN348" s="49"/>
      <c r="AO348" s="48" t="str" cm="1">
        <f t="array" ref="AO348">IFERROR(_xlfn.IFS(
AQ348="MPR ISSUE","PDH",
AQ348="BSS Hardware Issue","BSS",
AQ348="Sites strategiques, MLL, Pylone, etc.","ENVTECH",
AQ348="AKTIVCO DEFAUT GE &amp; POWER Cabinet","AKTIVCO",
AQ348="AKTIVCO Coupure ENEO &amp; Baisse de tension","AKTIVCO GRID ONLY",
AQ348="Coupure ENEO &amp; Baisse de tension","IHS GRID ONLY",
AQ348="Defaut GE &amp; POWER Cabinet","IHS",
AQ348="Sharing","Partners",
AQ348="Sites strategiques &amp; DataCenter","SST &amp; DC",
AQ348="Exclu","Exclu",
AQ348="SAT","SAT",
AQ348="SPARE-ISSUE","SPARE-ISSUE",
AQ348="Fiber CAmtel","TRANS_FO_CAMTEL",
AQ348="Fiber AOF","Fiber AOF",
AQ348="Projet OCM (HUAWEI)","TRAVAUX-HUAWEI",
AQ348="Projet OCM (NOKIA)","TRAVAUX-NOKIA",
AQ348="ACCESS-ISSUE","ACCESS-ISSUE",
AQ348="Projet OCM (ZTE, NOKIA, autres projets)","TRAVAUX OCM",
AQ348="No root CAuse","No root cause",
AQ348="ODU HS","PDH",
AQ348="IP &amp; VLAN","PDH",
AQ348="Warehouse HUAWEI","SPARE-ISSUE",
AQ348="SPARE-HS","SPARE-ISSUE",
AQ348="Power Telco","BSS",AQ348="no impacts","no impacts"
),"")</f>
        <v>AKTIVCO</v>
      </c>
      <c r="AP348" s="48" t="str" cm="1">
        <f t="array" ref="AP348">IFERROR(_xlfn.IFS(
AQ348="MPR ISSUE","TX ISSUE",
AQ348="BSS Hardware Issue","RAN ISSUE",
AQ348="Sites strategiques, MLL, Pylone, etc.","ENVTECH",
AQ348="AKTIVCO DEFAUT GE &amp; POWER Cabinet","POWER ISSUE",
AQ348="AKTIVCO Coupure ENEO &amp; Baisse de tension","POWER ISSUE",
AQ348="Coupure ENEO &amp; Baisse de tension","POWER ISSUE",
AQ348="Defaut GE &amp; POWER Cabinet","POWER ISSUE",
AQ348="Sharing","POWER ISSUE",
AQ348="Sites strategiques &amp; DataCenter","POWER ISSUE",
AQ348="Exclu","Exclu",
AQ348="SAT","TX ISSUE",
AQ348="SPARE-ISSUE","SPARE-ISSUE",
AQ348="Fiber CAmtel","TX ISSUE",
AQ348="Fiber AOF","TX ISSUE",
AQ348="Projet OCM (HUAWEI)","TRAVAUX-HUAWEI",
AQ348="Projet OCM (NOKIA)","TRAVAUX -NOKIA",
AQ348="ACCESS-ISSUE","ACCESS-ISSUE",
AQ348="Projet OCM (ZTE, NOKIA, autres projets)","TRAVAUX OCM",
AQ348="No root CAuse","No root cause",
AQ348="ODU HS","TX ISSUE",
AQ348="IP &amp; VLAN","TX ISSUE",
AQ348="Warehouse HUAWEI","SPARE-ISSUE",
AQ348="SPARE-HS","SPARE-ISSUE",
AQ348="Power Telco","RAN ISSUE",AQ348="no impacts","no impacts"
),"")</f>
        <v>POWER ISSUE</v>
      </c>
      <c r="AQ348" s="67" t="s">
        <v>5325</v>
      </c>
      <c r="AR348" s="48" t="str" cm="1">
        <f t="array" ref="AR348">IFERROR(_xlfn.IFS(
AQ348="MPR ISSUE","ACTIVE",
AQ348="BSS Hardware Issue","ACTIVE",
AQ348="Sites strategiques, MLL, Pylone, etc.","PASSIVE",
AQ348="AKTIVCO DEFAUT GE &amp; POWER Cabinet","PASSIVE",
AQ348="AKTIVCO Coupure ENEO &amp; Baisse de tension","PASSIVE",
AQ348="Coupure ENEO &amp; Baisse de tension","PASSIVE",
AQ348="Defaut GE &amp; POWER Cabinet","PASSIVE",
AQ348="Sharing","PASSIVE",
AQ348="Sites strategiques &amp; DataCenter","PASSIVE",
AQ348="Exclu","Exclu",
AQ348="SAT","ACTIVE",
AQ348="SPARE-ISSUE","SPARE-ISSUE",
AQ348="Fiber CAmtel","ACTIVE",
AQ348="Fiber AOF","ACTIVE",
AQ348="Projet OCM (HUAWEI)","PLANNED WORKS",
AQ348="Projet OCM (NOKIA)","PLANNED WORKS",
AQ348="ACCESS-ISSUE","ACCESS-ISSUE",
AQ348="Projet OCM (ZTE, NOKIA, autres projets)","PLANNED WORKS",
AQ348="No root CAuse","No root cause",
AQ348="ODU HS","ACTIVE",
AQ348="IP &amp; VLAN","ACTIVE",
AQ348="Warehouse HUAWEI","SPARE-ISSUE",
AQ348="SPARE-HS","SPARE-ISSUE",
AQ348="Power Telco","ACTIVE", AQ348="no impacts","no impacts"
),"")</f>
        <v>PASSIVE</v>
      </c>
      <c r="AS348" s="92" t="s">
        <v>5761</v>
      </c>
      <c r="AT348" s="98" t="s">
        <v>1028</v>
      </c>
      <c r="AV348" s="17" t="s">
        <v>5537</v>
      </c>
      <c r="AW348" s="7" t="s">
        <v>5537</v>
      </c>
      <c r="AX348" s="6" t="s">
        <v>5537</v>
      </c>
      <c r="AY348" s="7"/>
      <c r="AZ348" s="3" t="s">
        <v>5537</v>
      </c>
      <c r="BA348" s="18" t="s">
        <v>5537</v>
      </c>
      <c r="BB348" s="18" t="s">
        <v>5537</v>
      </c>
      <c r="BC348" s="18" t="s">
        <v>5537</v>
      </c>
      <c r="BD348" s="18" t="s">
        <v>5537</v>
      </c>
      <c r="BE348" s="18" t="s">
        <v>5537</v>
      </c>
      <c r="BF348" s="18" t="s">
        <v>5537</v>
      </c>
      <c r="BG348" s="18" t="s">
        <v>5537</v>
      </c>
      <c r="BH348" s="18" t="s">
        <v>5537</v>
      </c>
      <c r="BI348" s="18" t="s">
        <v>5537</v>
      </c>
      <c r="BJ348" s="18" t="s">
        <v>5537</v>
      </c>
      <c r="BK348" s="18" t="s">
        <v>5537</v>
      </c>
      <c r="BL348" s="9" t="s">
        <v>5761</v>
      </c>
      <c r="BM348" s="14" t="s">
        <v>5537</v>
      </c>
      <c r="BN348" s="14" t="s">
        <v>5537</v>
      </c>
      <c r="BO348" s="14" t="str">
        <f>_xlfn.XLOOKUP(B348,'[4]cell downs 18042026 17h'!$B:$B,'[4]cell downs 18042026 17h'!$B:$B,"")</f>
        <v/>
      </c>
      <c r="BP348" s="14" t="str">
        <f>_xlfn.XLOOKUP(B348,'[5]Cells Huawei 19042026 15h'!$B:$B,'[5]Cells Huawei 19042026 15h'!$B:$B,"")</f>
        <v/>
      </c>
      <c r="BQ348" s="9" t="str">
        <f>_xlfn.XLOOKUP(B348,'[6]cells down 19042026 9H40'!$B:$B,'[6]cells down 19042026 9H40'!$B:$B,"")</f>
        <v/>
      </c>
      <c r="BR348" s="9" t="s">
        <v>5537</v>
      </c>
      <c r="BS348" s="9" t="s">
        <v>5537</v>
      </c>
      <c r="BT348" s="108"/>
    </row>
    <row r="349" spans="1:72" s="9" customFormat="1" x14ac:dyDescent="0.35">
      <c r="A349" s="1" t="s">
        <v>4510</v>
      </c>
      <c r="B349" s="8" t="s">
        <v>4511</v>
      </c>
      <c r="C349" s="3" t="str">
        <f>_xlfn.XLOOKUP(B349,'[1]daily break down'!$D:$D,'[1]daily break down'!$E:$E,"")</f>
        <v>SUD-OUEST</v>
      </c>
      <c r="D349" s="1" t="s">
        <v>11</v>
      </c>
      <c r="E349" s="1" t="s">
        <v>12</v>
      </c>
      <c r="F349" s="3" t="s">
        <v>13</v>
      </c>
      <c r="G349" s="1" t="s">
        <v>14</v>
      </c>
      <c r="H349" s="32" t="str">
        <f>_xlfn.XLOOKUP(B349,[2]CALCULATION!$B:$B,[2]CALCULATION!$H:$H,"")</f>
        <v>Huawei</v>
      </c>
      <c r="I349" s="28">
        <v>0</v>
      </c>
      <c r="J349" s="28">
        <v>0</v>
      </c>
      <c r="K349" s="28">
        <v>0</v>
      </c>
      <c r="L349" s="28">
        <v>0</v>
      </c>
      <c r="M349" s="28">
        <v>0</v>
      </c>
      <c r="N349" s="28">
        <v>0</v>
      </c>
      <c r="O349" s="28">
        <v>6.9556805437844052E-3</v>
      </c>
      <c r="P349" s="28">
        <v>0</v>
      </c>
      <c r="Q349" s="28">
        <v>0</v>
      </c>
      <c r="R349" s="28">
        <v>0</v>
      </c>
      <c r="S349" s="93">
        <v>0</v>
      </c>
      <c r="T349" s="93">
        <f>_xlfn.XLOOKUP(B349,'[3]Nur des jours'!$B:$B,'[3]Nur des jours'!$U:$U,"")</f>
        <v>0</v>
      </c>
      <c r="U349" s="93">
        <v>0</v>
      </c>
      <c r="V349" s="93">
        <v>0</v>
      </c>
      <c r="W349" s="93">
        <v>0</v>
      </c>
      <c r="X349" s="93">
        <v>0</v>
      </c>
      <c r="Y349" s="93">
        <v>11.084251483165112</v>
      </c>
      <c r="Z349" s="93">
        <v>0</v>
      </c>
      <c r="AA349" s="93">
        <v>0</v>
      </c>
      <c r="AB349" s="93">
        <v>0</v>
      </c>
      <c r="AC349" s="93">
        <f>_xlfn.XLOOKUP(B349,'[3]Nur des jours'!$B:$B,'[3]Nur des jours'!$N:$N,"")</f>
        <v>0</v>
      </c>
      <c r="AD349" s="93">
        <v>0</v>
      </c>
      <c r="AE349" s="93">
        <v>0</v>
      </c>
      <c r="AF349" s="93">
        <v>0.25889399685531894</v>
      </c>
      <c r="AG349" s="93"/>
      <c r="AH349" s="93">
        <v>0.23445993956048661</v>
      </c>
      <c r="AI349" s="93">
        <v>0</v>
      </c>
      <c r="AJ349" s="93">
        <v>0.69839703377296336</v>
      </c>
      <c r="AK349" s="93">
        <v>0</v>
      </c>
      <c r="AL349" s="93">
        <v>0.23445993956048661</v>
      </c>
      <c r="AM349" s="49" t="s">
        <v>5559</v>
      </c>
      <c r="AN349" s="49"/>
      <c r="AO349" s="48" t="str" cm="1">
        <f t="array" ref="AO349">IFERROR(_xlfn.IFS(
AQ349="MPR ISSUE","PDH",
AQ349="BSS Hardware Issue","BSS",
AQ349="Sites strategiques, MLL, Pylone, etc.","ENVTECH",
AQ349="AKTIVCO DEFAUT GE &amp; POWER Cabinet","AKTIVCO",
AQ349="AKTIVCO Coupure ENEO &amp; Baisse de tension","AKTIVCO GRID ONLY",
AQ349="Coupure ENEO &amp; Baisse de tension","IHS GRID ONLY",
AQ349="Defaut GE &amp; POWER Cabinet","IHS",
AQ349="Sharing","Partners",
AQ349="Sites strategiques &amp; DataCenter","SST &amp; DC",
AQ349="Exclu","Exclu",
AQ349="SAT","SAT",
AQ349="SPARE-ISSUE","SPARE-ISSUE",
AQ349="Fiber CAmtel","TRANS_FO_CAMTEL",
AQ349="Fiber AOF","Fiber AOF",
AQ349="Projet OCM (HUAWEI)","TRAVAUX-HUAWEI",
AQ349="Projet OCM (NOKIA)","TRAVAUX-NOKIA",
AQ349="ACCESS-ISSUE","ACCESS-ISSUE",
AQ349="Projet OCM (ZTE, NOKIA, autres projets)","TRAVAUX OCM",
AQ349="No root CAuse","No root cause",
AQ349="ODU HS","PDH",
AQ349="IP &amp; VLAN","PDH",
AQ349="Warehouse HUAWEI","SPARE-ISSUE",
AQ349="SPARE-HS","SPARE-ISSUE",
AQ349="Power Telco","BSS",AQ349="no impacts","no impacts"
),"")</f>
        <v>No root cause</v>
      </c>
      <c r="AP349" s="48" t="str" cm="1">
        <f t="array" ref="AP349">IFERROR(_xlfn.IFS(
AQ349="MPR ISSUE","TX ISSUE",
AQ349="BSS Hardware Issue","RAN ISSUE",
AQ349="Sites strategiques, MLL, Pylone, etc.","ENVTECH",
AQ349="AKTIVCO DEFAUT GE &amp; POWER Cabinet","POWER ISSUE",
AQ349="AKTIVCO Coupure ENEO &amp; Baisse de tension","POWER ISSUE",
AQ349="Coupure ENEO &amp; Baisse de tension","POWER ISSUE",
AQ349="Defaut GE &amp; POWER Cabinet","POWER ISSUE",
AQ349="Sharing","POWER ISSUE",
AQ349="Sites strategiques &amp; DataCenter","POWER ISSUE",
AQ349="Exclu","Exclu",
AQ349="SAT","TX ISSUE",
AQ349="SPARE-ISSUE","SPARE-ISSUE",
AQ349="Fiber CAmtel","TX ISSUE",
AQ349="Fiber AOF","TX ISSUE",
AQ349="Projet OCM (HUAWEI)","TRAVAUX-HUAWEI",
AQ349="Projet OCM (NOKIA)","TRAVAUX -NOKIA",
AQ349="ACCESS-ISSUE","ACCESS-ISSUE",
AQ349="Projet OCM (ZTE, NOKIA, autres projets)","TRAVAUX OCM",
AQ349="No root CAuse","No root cause",
AQ349="ODU HS","TX ISSUE",
AQ349="IP &amp; VLAN","TX ISSUE",
AQ349="Warehouse HUAWEI","SPARE-ISSUE",
AQ349="SPARE-HS","SPARE-ISSUE",
AQ349="Power Telco","RAN ISSUE",AQ349="no impacts","no impacts"
),"")</f>
        <v>No root cause</v>
      </c>
      <c r="AQ349" s="67" t="s">
        <v>5344</v>
      </c>
      <c r="AR349" s="48" t="str" cm="1">
        <f t="array" ref="AR349">IFERROR(_xlfn.IFS(
AQ349="MPR ISSUE","ACTIVE",
AQ349="BSS Hardware Issue","ACTIVE",
AQ349="Sites strategiques, MLL, Pylone, etc.","PASSIVE",
AQ349="AKTIVCO DEFAUT GE &amp; POWER Cabinet","PASSIVE",
AQ349="AKTIVCO Coupure ENEO &amp; Baisse de tension","PASSIVE",
AQ349="Coupure ENEO &amp; Baisse de tension","PASSIVE",
AQ349="Defaut GE &amp; POWER Cabinet","PASSIVE",
AQ349="Sharing","PASSIVE",
AQ349="Sites strategiques &amp; DataCenter","PASSIVE",
AQ349="Exclu","Exclu",
AQ349="SAT","ACTIVE",
AQ349="SPARE-ISSUE","SPARE-ISSUE",
AQ349="Fiber CAmtel","ACTIVE",
AQ349="Fiber AOF","ACTIVE",
AQ349="Projet OCM (HUAWEI)","PLANNED WORKS",
AQ349="Projet OCM (NOKIA)","PLANNED WORKS",
AQ349="ACCESS-ISSUE","ACCESS-ISSUE",
AQ349="Projet OCM (ZTE, NOKIA, autres projets)","PLANNED WORKS",
AQ349="No root CAuse","No root cause",
AQ349="ODU HS","ACTIVE",
AQ349="IP &amp; VLAN","ACTIVE",
AQ349="Warehouse HUAWEI","SPARE-ISSUE",
AQ349="SPARE-HS","SPARE-ISSUE",
AQ349="Power Telco","ACTIVE", AQ349="no impacts","no impacts"
),"")</f>
        <v>No root cause</v>
      </c>
      <c r="AS349" s="92" t="s">
        <v>5716</v>
      </c>
      <c r="AT349" s="98" t="s">
        <v>4511</v>
      </c>
      <c r="AV349" s="17" t="s">
        <v>5537</v>
      </c>
      <c r="AW349" s="7" t="s">
        <v>5537</v>
      </c>
      <c r="AX349" s="6" t="s">
        <v>5537</v>
      </c>
      <c r="AY349" s="7"/>
      <c r="AZ349" s="3" t="s">
        <v>5537</v>
      </c>
      <c r="BA349" s="18" t="s">
        <v>5537</v>
      </c>
      <c r="BB349" s="18" t="s">
        <v>5537</v>
      </c>
      <c r="BC349" s="18" t="s">
        <v>5537</v>
      </c>
      <c r="BD349" s="18" t="s">
        <v>5537</v>
      </c>
      <c r="BE349" s="18" t="s">
        <v>5537</v>
      </c>
      <c r="BF349" s="18" t="s">
        <v>5537</v>
      </c>
      <c r="BG349" s="18" t="s">
        <v>5537</v>
      </c>
      <c r="BH349" s="18" t="s">
        <v>5537</v>
      </c>
      <c r="BI349" s="18" t="s">
        <v>5537</v>
      </c>
      <c r="BJ349" s="18" t="s">
        <v>5653</v>
      </c>
      <c r="BK349" s="18" t="s">
        <v>5695</v>
      </c>
      <c r="BL349" s="9" t="s">
        <v>5537</v>
      </c>
      <c r="BM349" s="14" t="s">
        <v>5537</v>
      </c>
      <c r="BN349" s="14" t="s">
        <v>5537</v>
      </c>
      <c r="BO349" s="14" t="str">
        <f>_xlfn.XLOOKUP(B349,'[4]cell downs 18042026 17h'!$B:$B,'[4]cell downs 18042026 17h'!$B:$B,"")</f>
        <v/>
      </c>
      <c r="BP349" s="14" t="str">
        <f>_xlfn.XLOOKUP(B349,'[5]Cells Huawei 19042026 15h'!$B:$B,'[5]Cells Huawei 19042026 15h'!$B:$B,"")</f>
        <v/>
      </c>
      <c r="BQ349" s="9" t="str">
        <f>_xlfn.XLOOKUP(B349,'[6]cells down 19042026 9H40'!$B:$B,'[6]cells down 19042026 9H40'!$B:$B,"")</f>
        <v/>
      </c>
      <c r="BR349" s="9" t="s">
        <v>4511</v>
      </c>
      <c r="BS349" s="9" t="s">
        <v>12</v>
      </c>
      <c r="BT349" s="108"/>
    </row>
    <row r="350" spans="1:72" s="9" customFormat="1" x14ac:dyDescent="0.35">
      <c r="A350" s="1" t="s">
        <v>3062</v>
      </c>
      <c r="B350" s="1" t="s">
        <v>3063</v>
      </c>
      <c r="C350" s="3" t="str">
        <f>_xlfn.XLOOKUP(B350,'[1]daily break down'!$D:$D,'[1]daily break down'!$E:$E,"")</f>
        <v>EXTREME-NORD</v>
      </c>
      <c r="D350" s="1" t="s">
        <v>21</v>
      </c>
      <c r="E350" s="1" t="s">
        <v>122</v>
      </c>
      <c r="F350" s="3" t="s">
        <v>55</v>
      </c>
      <c r="G350" s="1" t="s">
        <v>3062</v>
      </c>
      <c r="H350" s="33" t="str">
        <f>_xlfn.XLOOKUP(B350,[2]CALCULATION!$B:$B,[2]CALCULATION!$H:$H,"")</f>
        <v>NOKIA</v>
      </c>
      <c r="I350" s="28">
        <v>6.6661176877187159E-2</v>
      </c>
      <c r="J350" s="28">
        <v>6.6951234561534845</v>
      </c>
      <c r="K350" s="28">
        <v>9.2457045997380387</v>
      </c>
      <c r="L350" s="28">
        <v>9.2457045997380387</v>
      </c>
      <c r="M350" s="28">
        <v>9.2490042801804879</v>
      </c>
      <c r="N350" s="28">
        <v>9.2947796945816012</v>
      </c>
      <c r="O350" s="28">
        <v>9.2457045997380387</v>
      </c>
      <c r="P350" s="28">
        <v>9.2457045997380387</v>
      </c>
      <c r="Q350" s="28">
        <v>5.1925938767182318</v>
      </c>
      <c r="R350" s="28">
        <v>0</v>
      </c>
      <c r="S350" s="93">
        <v>0</v>
      </c>
      <c r="T350" s="93">
        <f>_xlfn.XLOOKUP(B350,'[3]Nur des jours'!$B:$B,'[3]Nur des jours'!$U:$U,"")</f>
        <v>4.9052142704169507E-3</v>
      </c>
      <c r="U350" s="93">
        <v>0</v>
      </c>
      <c r="V350" s="93">
        <v>0</v>
      </c>
      <c r="W350" s="93">
        <v>4.9052142704169507E-3</v>
      </c>
      <c r="X350" s="93">
        <v>2.2295138124645555E-3</v>
      </c>
      <c r="Y350" s="93">
        <v>0</v>
      </c>
      <c r="Z350" s="93">
        <v>0</v>
      </c>
      <c r="AA350" s="93">
        <v>0</v>
      </c>
      <c r="AB350" s="93">
        <v>0.3372711521967372</v>
      </c>
      <c r="AC350" s="93">
        <f>_xlfn.XLOOKUP(B350,'[3]Nur des jours'!$B:$B,'[3]Nur des jours'!$N:$N,"")</f>
        <v>0</v>
      </c>
      <c r="AD350" s="93">
        <v>0</v>
      </c>
      <c r="AE350" s="93">
        <v>0</v>
      </c>
      <c r="AF350" s="93">
        <v>0</v>
      </c>
      <c r="AG350" s="93"/>
      <c r="AH350" s="93">
        <v>0.22984925751592308</v>
      </c>
      <c r="AI350" s="93">
        <v>0.56852471333964805</v>
      </c>
      <c r="AJ350" s="93">
        <v>0.44283250931686913</v>
      </c>
      <c r="AK350" s="93">
        <v>0</v>
      </c>
      <c r="AL350" s="93">
        <v>0.22984925751592308</v>
      </c>
      <c r="AM350" s="49" t="s">
        <v>5601</v>
      </c>
      <c r="AN350" s="49"/>
      <c r="AO350" s="48" t="str" cm="1">
        <f t="array" ref="AO350">IFERROR(_xlfn.IFS(
AQ350="MPR ISSUE","PDH",
AQ350="BSS Hardware Issue","BSS",
AQ350="Sites strategiques, MLL, Pylone, etc.","ENVTECH",
AQ350="AKTIVCO DEFAUT GE &amp; POWER Cabinet","AKTIVCO",
AQ350="AKTIVCO Coupure ENEO &amp; Baisse de tension","AKTIVCO GRID ONLY",
AQ350="Coupure ENEO &amp; Baisse de tension","IHS GRID ONLY",
AQ350="Defaut GE &amp; POWER Cabinet","IHS",
AQ350="Sharing","Partners",
AQ350="Sites strategiques &amp; DataCenter","SST &amp; DC",
AQ350="Exclu","Exclu",
AQ350="SAT","SAT",
AQ350="SPARE-ISSUE","SPARE-ISSUE",
AQ350="Fiber CAmtel","TRANS_FO_CAMTEL",
AQ350="Fiber AOF","Fiber AOF",
AQ350="Projet OCM (HUAWEI)","TRAVAUX-HUAWEI",
AQ350="Projet OCM (NOKIA)","TRAVAUX-NOKIA",
AQ350="ACCESS-ISSUE","ACCESS-ISSUE",
AQ350="Projet OCM (ZTE, NOKIA, autres projets)","TRAVAUX OCM",
AQ350="No root CAuse","No root cause",
AQ350="ODU HS","PDH",
AQ350="IP &amp; VLAN","PDH",
AQ350="Warehouse HUAWEI","SPARE-ISSUE",
AQ350="SPARE-HS","SPARE-ISSUE",
AQ350="Power Telco","BSS",AQ350="no impacts","no impacts"
),"")</f>
        <v>No root cause</v>
      </c>
      <c r="AP350" s="48" t="str" cm="1">
        <f t="array" ref="AP350">IFERROR(_xlfn.IFS(
AQ350="MPR ISSUE","TX ISSUE",
AQ350="BSS Hardware Issue","RAN ISSUE",
AQ350="Sites strategiques, MLL, Pylone, etc.","ENVTECH",
AQ350="AKTIVCO DEFAUT GE &amp; POWER Cabinet","POWER ISSUE",
AQ350="AKTIVCO Coupure ENEO &amp; Baisse de tension","POWER ISSUE",
AQ350="Coupure ENEO &amp; Baisse de tension","POWER ISSUE",
AQ350="Defaut GE &amp; POWER Cabinet","POWER ISSUE",
AQ350="Sharing","POWER ISSUE",
AQ350="Sites strategiques &amp; DataCenter","POWER ISSUE",
AQ350="Exclu","Exclu",
AQ350="SAT","TX ISSUE",
AQ350="SPARE-ISSUE","SPARE-ISSUE",
AQ350="Fiber CAmtel","TX ISSUE",
AQ350="Fiber AOF","TX ISSUE",
AQ350="Projet OCM (HUAWEI)","TRAVAUX-HUAWEI",
AQ350="Projet OCM (NOKIA)","TRAVAUX -NOKIA",
AQ350="ACCESS-ISSUE","ACCESS-ISSUE",
AQ350="Projet OCM (ZTE, NOKIA, autres projets)","TRAVAUX OCM",
AQ350="No root CAuse","No root cause",
AQ350="ODU HS","TX ISSUE",
AQ350="IP &amp; VLAN","TX ISSUE",
AQ350="Warehouse HUAWEI","SPARE-ISSUE",
AQ350="SPARE-HS","SPARE-ISSUE",
AQ350="Power Telco","RAN ISSUE",AQ350="no impacts","no impacts"
),"")</f>
        <v>No root cause</v>
      </c>
      <c r="AQ350" s="67" t="s">
        <v>5344</v>
      </c>
      <c r="AR350" s="48" t="str" cm="1">
        <f t="array" ref="AR350">IFERROR(_xlfn.IFS(
AQ350="MPR ISSUE","ACTIVE",
AQ350="BSS Hardware Issue","ACTIVE",
AQ350="Sites strategiques, MLL, Pylone, etc.","PASSIVE",
AQ350="AKTIVCO DEFAUT GE &amp; POWER Cabinet","PASSIVE",
AQ350="AKTIVCO Coupure ENEO &amp; Baisse de tension","PASSIVE",
AQ350="Coupure ENEO &amp; Baisse de tension","PASSIVE",
AQ350="Defaut GE &amp; POWER Cabinet","PASSIVE",
AQ350="Sharing","PASSIVE",
AQ350="Sites strategiques &amp; DataCenter","PASSIVE",
AQ350="Exclu","Exclu",
AQ350="SAT","ACTIVE",
AQ350="SPARE-ISSUE","SPARE-ISSUE",
AQ350="Fiber CAmtel","ACTIVE",
AQ350="Fiber AOF","ACTIVE",
AQ350="Projet OCM (HUAWEI)","PLANNED WORKS",
AQ350="Projet OCM (NOKIA)","PLANNED WORKS",
AQ350="ACCESS-ISSUE","ACCESS-ISSUE",
AQ350="Projet OCM (ZTE, NOKIA, autres projets)","PLANNED WORKS",
AQ350="No root CAuse","No root cause",
AQ350="ODU HS","ACTIVE",
AQ350="IP &amp; VLAN","ACTIVE",
AQ350="Warehouse HUAWEI","SPARE-ISSUE",
AQ350="SPARE-HS","SPARE-ISSUE",
AQ350="Power Telco","ACTIVE", AQ350="no impacts","no impacts"
),"")</f>
        <v>No root cause</v>
      </c>
      <c r="AS350" s="92" t="s">
        <v>5908</v>
      </c>
      <c r="AT350" s="98" t="s">
        <v>3063</v>
      </c>
      <c r="AV350" s="17" t="s">
        <v>5537</v>
      </c>
      <c r="AW350" s="7" t="s">
        <v>5537</v>
      </c>
      <c r="AX350" s="6" t="s">
        <v>5537</v>
      </c>
      <c r="AY350" s="7"/>
      <c r="AZ350" s="3" t="s">
        <v>5537</v>
      </c>
      <c r="BA350" s="18" t="s">
        <v>5537</v>
      </c>
      <c r="BB350" s="18" t="s">
        <v>5537</v>
      </c>
      <c r="BC350" s="18" t="s">
        <v>5537</v>
      </c>
      <c r="BD350" s="18" t="s">
        <v>5537</v>
      </c>
      <c r="BE350" s="18" t="s">
        <v>5537</v>
      </c>
      <c r="BF350" s="18" t="s">
        <v>5537</v>
      </c>
      <c r="BG350" s="18" t="s">
        <v>5537</v>
      </c>
      <c r="BH350" s="18" t="s">
        <v>5537</v>
      </c>
      <c r="BI350" s="18" t="s">
        <v>5537</v>
      </c>
      <c r="BJ350" s="18" t="s">
        <v>5537</v>
      </c>
      <c r="BK350" s="18" t="s">
        <v>5537</v>
      </c>
      <c r="BL350" s="9" t="s">
        <v>5908</v>
      </c>
      <c r="BM350" s="14" t="s">
        <v>5537</v>
      </c>
      <c r="BN350" s="14" t="s">
        <v>5537</v>
      </c>
      <c r="BO350" s="14" t="str">
        <f>_xlfn.XLOOKUP(B350,'[4]cell downs 18042026 17h'!$B:$B,'[4]cell downs 18042026 17h'!$B:$B,"")</f>
        <v>EXN_229</v>
      </c>
      <c r="BP350" s="14" t="str">
        <f>_xlfn.XLOOKUP(B350,'[5]Cells Huawei 19042026 15h'!$B:$B,'[5]Cells Huawei 19042026 15h'!$B:$B,"")</f>
        <v/>
      </c>
      <c r="BQ350" s="9" t="str">
        <f>_xlfn.XLOOKUP(B350,'[6]cells down 19042026 9H40'!$B:$B,'[6]cells down 19042026 9H40'!$B:$B,"")</f>
        <v/>
      </c>
      <c r="BR350" s="9" t="s">
        <v>5537</v>
      </c>
      <c r="BS350" s="9" t="s">
        <v>5537</v>
      </c>
      <c r="BT350" s="108"/>
    </row>
    <row r="351" spans="1:72" s="9" customFormat="1" x14ac:dyDescent="0.35">
      <c r="A351" s="1" t="s">
        <v>1057</v>
      </c>
      <c r="B351" s="8" t="s">
        <v>1058</v>
      </c>
      <c r="C351" s="3" t="str">
        <f>_xlfn.XLOOKUP(B351,'[1]daily break down'!$D:$D,'[1]daily break down'!$E:$E,"")</f>
        <v>Yaounde</v>
      </c>
      <c r="D351" s="1" t="s">
        <v>11</v>
      </c>
      <c r="E351" s="1" t="s">
        <v>12</v>
      </c>
      <c r="F351" s="3" t="s">
        <v>37</v>
      </c>
      <c r="G351" s="1" t="s">
        <v>38</v>
      </c>
      <c r="H351" s="34" t="str">
        <f>_xlfn.XLOOKUP(B351,[2]CALCULATION!$B:$B,[2]CALCULATION!$H:$H,"")</f>
        <v>ZTE</v>
      </c>
      <c r="I351" s="28">
        <v>0</v>
      </c>
      <c r="J351" s="28">
        <v>0.65561747894747358</v>
      </c>
      <c r="K351" s="28">
        <v>0.98155353519788358</v>
      </c>
      <c r="L351" s="28">
        <v>0</v>
      </c>
      <c r="M351" s="28">
        <v>0</v>
      </c>
      <c r="N351" s="28">
        <v>0.73607151723724662</v>
      </c>
      <c r="O351" s="28">
        <v>0.35242114755174297</v>
      </c>
      <c r="P351" s="28">
        <v>0.37546406873781857</v>
      </c>
      <c r="Q351" s="28">
        <v>6.361772435815119E-2</v>
      </c>
      <c r="R351" s="28">
        <v>1.1819306400938268</v>
      </c>
      <c r="S351" s="93">
        <v>1.4770120108551426</v>
      </c>
      <c r="T351" s="93">
        <f>_xlfn.XLOOKUP(B351,'[3]Nur des jours'!$B:$B,'[3]Nur des jours'!$U:$U,"")</f>
        <v>0.35181475488895159</v>
      </c>
      <c r="U351" s="93">
        <v>7.6051805908690113</v>
      </c>
      <c r="V351" s="93">
        <v>3.2370667146073573</v>
      </c>
      <c r="W351" s="93">
        <v>0.35181475488895159</v>
      </c>
      <c r="X351" s="93">
        <v>1.0701046990437544E-4</v>
      </c>
      <c r="Y351" s="93">
        <v>0.20881309694007119</v>
      </c>
      <c r="Z351" s="93">
        <v>1.1539295671355298E-2</v>
      </c>
      <c r="AA351" s="93">
        <v>1.1894570431437677</v>
      </c>
      <c r="AB351" s="93">
        <v>0.45384923794277388</v>
      </c>
      <c r="AC351" s="93">
        <f>_xlfn.XLOOKUP(B351,'[3]Nur des jours'!$B:$B,'[3]Nur des jours'!$N:$N,"")</f>
        <v>4.2715012570163371E-2</v>
      </c>
      <c r="AD351" s="93">
        <v>4.2715012570163371E-2</v>
      </c>
      <c r="AE351" s="93">
        <v>8.9960135032944935E-2</v>
      </c>
      <c r="AF351" s="93">
        <v>0.34086401680207079</v>
      </c>
      <c r="AG351" s="93"/>
      <c r="AH351" s="93">
        <v>0.22329518053379679</v>
      </c>
      <c r="AI351" s="93">
        <v>1.4893798784216394</v>
      </c>
      <c r="AJ351" s="93">
        <v>0</v>
      </c>
      <c r="AK351" s="93">
        <v>2.0349193528970255E-2</v>
      </c>
      <c r="AL351" s="93">
        <v>0.22329518053379679</v>
      </c>
      <c r="AM351" s="49" t="s">
        <v>5559</v>
      </c>
      <c r="AN351" s="49"/>
      <c r="AO351" s="48" t="str" cm="1">
        <f t="array" ref="AO351">IFERROR(_xlfn.IFS(
AQ351="MPR ISSUE","PDH",
AQ351="BSS Hardware Issue","BSS",
AQ351="Sites strategiques, MLL, Pylone, etc.","ENVTECH",
AQ351="AKTIVCO DEFAUT GE &amp; POWER Cabinet","AKTIVCO",
AQ351="AKTIVCO Coupure ENEO &amp; Baisse de tension","AKTIVCO GRID ONLY",
AQ351="Coupure ENEO &amp; Baisse de tension","IHS GRID ONLY",
AQ351="Defaut GE &amp; POWER Cabinet","IHS",
AQ351="Sharing","Partners",
AQ351="Sites strategiques &amp; DataCenter","SST &amp; DC",
AQ351="Exclu","Exclu",
AQ351="SAT","SAT",
AQ351="SPARE-ISSUE","SPARE-ISSUE",
AQ351="Fiber CAmtel","TRANS_FO_CAMTEL",
AQ351="Fiber AOF","Fiber AOF",
AQ351="Projet OCM (HUAWEI)","TRAVAUX-HUAWEI",
AQ351="Projet OCM (NOKIA)","TRAVAUX-NOKIA",
AQ351="ACCESS-ISSUE","ACCESS-ISSUE",
AQ351="Projet OCM (ZTE, NOKIA, autres projets)","TRAVAUX OCM",
AQ351="No root CAuse","No root cause",
AQ351="ODU HS","PDH",
AQ351="IP &amp; VLAN","PDH",
AQ351="Warehouse HUAWEI","SPARE-ISSUE",
AQ351="SPARE-HS","SPARE-ISSUE",
AQ351="Power Telco","BSS",AQ351="no impacts","no impacts"
),"")</f>
        <v>No root cause</v>
      </c>
      <c r="AP351" s="48" t="str" cm="1">
        <f t="array" ref="AP351">IFERROR(_xlfn.IFS(
AQ351="MPR ISSUE","TX ISSUE",
AQ351="BSS Hardware Issue","RAN ISSUE",
AQ351="Sites strategiques, MLL, Pylone, etc.","ENVTECH",
AQ351="AKTIVCO DEFAUT GE &amp; POWER Cabinet","POWER ISSUE",
AQ351="AKTIVCO Coupure ENEO &amp; Baisse de tension","POWER ISSUE",
AQ351="Coupure ENEO &amp; Baisse de tension","POWER ISSUE",
AQ351="Defaut GE &amp; POWER Cabinet","POWER ISSUE",
AQ351="Sharing","POWER ISSUE",
AQ351="Sites strategiques &amp; DataCenter","POWER ISSUE",
AQ351="Exclu","Exclu",
AQ351="SAT","TX ISSUE",
AQ351="SPARE-ISSUE","SPARE-ISSUE",
AQ351="Fiber CAmtel","TX ISSUE",
AQ351="Fiber AOF","TX ISSUE",
AQ351="Projet OCM (HUAWEI)","TRAVAUX-HUAWEI",
AQ351="Projet OCM (NOKIA)","TRAVAUX -NOKIA",
AQ351="ACCESS-ISSUE","ACCESS-ISSUE",
AQ351="Projet OCM (ZTE, NOKIA, autres projets)","TRAVAUX OCM",
AQ351="No root CAuse","No root cause",
AQ351="ODU HS","TX ISSUE",
AQ351="IP &amp; VLAN","TX ISSUE",
AQ351="Warehouse HUAWEI","SPARE-ISSUE",
AQ351="SPARE-HS","SPARE-ISSUE",
AQ351="Power Telco","RAN ISSUE",AQ351="no impacts","no impacts"
),"")</f>
        <v>No root cause</v>
      </c>
      <c r="AQ351" s="126" t="s">
        <v>5344</v>
      </c>
      <c r="AR351" s="48" t="str" cm="1">
        <f t="array" ref="AR351">IFERROR(_xlfn.IFS(
AQ351="MPR ISSUE","ACTIVE",
AQ351="BSS Hardware Issue","ACTIVE",
AQ351="Sites strategiques, MLL, Pylone, etc.","PASSIVE",
AQ351="AKTIVCO DEFAUT GE &amp; POWER Cabinet","PASSIVE",
AQ351="AKTIVCO Coupure ENEO &amp; Baisse de tension","PASSIVE",
AQ351="Coupure ENEO &amp; Baisse de tension","PASSIVE",
AQ351="Defaut GE &amp; POWER Cabinet","PASSIVE",
AQ351="Sharing","PASSIVE",
AQ351="Sites strategiques &amp; DataCenter","PASSIVE",
AQ351="Exclu","Exclu",
AQ351="SAT","ACTIVE",
AQ351="SPARE-ISSUE","SPARE-ISSUE",
AQ351="Fiber CAmtel","ACTIVE",
AQ351="Fiber AOF","ACTIVE",
AQ351="Projet OCM (HUAWEI)","PLANNED WORKS",
AQ351="Projet OCM (NOKIA)","PLANNED WORKS",
AQ351="ACCESS-ISSUE","ACCESS-ISSUE",
AQ351="Projet OCM (ZTE, NOKIA, autres projets)","PLANNED WORKS",
AQ351="No root CAuse","No root cause",
AQ351="ODU HS","ACTIVE",
AQ351="IP &amp; VLAN","ACTIVE",
AQ351="Warehouse HUAWEI","SPARE-ISSUE",
AQ351="SPARE-HS","SPARE-ISSUE",
AQ351="Power Telco","ACTIVE", AQ351="no impacts","no impacts"
),"")</f>
        <v>No root cause</v>
      </c>
      <c r="AS351" s="92" t="s">
        <v>5537</v>
      </c>
      <c r="AT351" s="98" t="s">
        <v>1058</v>
      </c>
      <c r="AV351" s="17" t="s">
        <v>5537</v>
      </c>
      <c r="AW351" s="7" t="s">
        <v>5537</v>
      </c>
      <c r="AX351" s="6" t="s">
        <v>5537</v>
      </c>
      <c r="AY351" s="7"/>
      <c r="AZ351" s="3" t="s">
        <v>5537</v>
      </c>
      <c r="BA351" s="18" t="s">
        <v>5537</v>
      </c>
      <c r="BB351" s="18" t="s">
        <v>5537</v>
      </c>
      <c r="BC351" s="18" t="s">
        <v>5537</v>
      </c>
      <c r="BD351" s="18" t="s">
        <v>5537</v>
      </c>
      <c r="BE351" s="18" t="s">
        <v>5537</v>
      </c>
      <c r="BF351" s="18" t="s">
        <v>5537</v>
      </c>
      <c r="BG351" s="18" t="s">
        <v>5537</v>
      </c>
      <c r="BH351" s="18" t="s">
        <v>5537</v>
      </c>
      <c r="BI351" s="18" t="s">
        <v>5537</v>
      </c>
      <c r="BJ351" s="18" t="s">
        <v>5537</v>
      </c>
      <c r="BK351" s="18" t="s">
        <v>5537</v>
      </c>
      <c r="BL351" s="9" t="s">
        <v>5537</v>
      </c>
      <c r="BM351" s="14" t="s">
        <v>5537</v>
      </c>
      <c r="BN351" s="14" t="s">
        <v>5537</v>
      </c>
      <c r="BO351" s="14" t="str">
        <f>_xlfn.XLOOKUP(B351,'[4]cell downs 18042026 17h'!$B:$B,'[4]cell downs 18042026 17h'!$B:$B,"")</f>
        <v/>
      </c>
      <c r="BP351" s="14" t="str">
        <f>_xlfn.XLOOKUP(B351,'[5]Cells Huawei 19042026 15h'!$B:$B,'[5]Cells Huawei 19042026 15h'!$B:$B,"")</f>
        <v/>
      </c>
      <c r="BQ351" s="9" t="str">
        <f>_xlfn.XLOOKUP(B351,'[6]cells down 19042026 9H40'!$B:$B,'[6]cells down 19042026 9H40'!$B:$B,"")</f>
        <v/>
      </c>
      <c r="BR351" s="9" t="s">
        <v>1058</v>
      </c>
      <c r="BS351" s="9" t="s">
        <v>12</v>
      </c>
      <c r="BT351" s="108"/>
    </row>
    <row r="352" spans="1:72" s="9" customFormat="1" x14ac:dyDescent="0.35">
      <c r="A352" s="1" t="s">
        <v>1005</v>
      </c>
      <c r="B352" s="8" t="s">
        <v>1006</v>
      </c>
      <c r="C352" s="3" t="str">
        <f>_xlfn.XLOOKUP(B352,'[1]daily break down'!$D:$D,'[1]daily break down'!$E:$E,"")</f>
        <v>Maroua</v>
      </c>
      <c r="D352" s="1" t="s">
        <v>11</v>
      </c>
      <c r="E352" s="1" t="s">
        <v>12</v>
      </c>
      <c r="F352" s="3" t="s">
        <v>55</v>
      </c>
      <c r="G352" s="1" t="s">
        <v>84</v>
      </c>
      <c r="H352" s="32" t="str">
        <f>_xlfn.XLOOKUP(B352,[2]CALCULATION!$B:$B,[2]CALCULATION!$H:$H,"")</f>
        <v>Huawei</v>
      </c>
      <c r="I352" s="28">
        <v>0</v>
      </c>
      <c r="J352" s="28">
        <v>1.4914049190572807</v>
      </c>
      <c r="K352" s="28">
        <v>0</v>
      </c>
      <c r="L352" s="28">
        <v>0</v>
      </c>
      <c r="M352" s="28">
        <v>0</v>
      </c>
      <c r="N352" s="28">
        <v>0</v>
      </c>
      <c r="O352" s="28">
        <v>4.9046465372838757E-3</v>
      </c>
      <c r="P352" s="28">
        <v>0</v>
      </c>
      <c r="Q352" s="28">
        <v>0</v>
      </c>
      <c r="R352" s="28">
        <v>0.44015189779501362</v>
      </c>
      <c r="S352" s="93">
        <v>0</v>
      </c>
      <c r="T352" s="93">
        <f>_xlfn.XLOOKUP(B352,'[3]Nur des jours'!$B:$B,'[3]Nur des jours'!$U:$U,"")</f>
        <v>5.3505234952187721E-4</v>
      </c>
      <c r="U352" s="93">
        <v>0</v>
      </c>
      <c r="V352" s="93">
        <v>0</v>
      </c>
      <c r="W352" s="93">
        <v>5.3505234952187721E-4</v>
      </c>
      <c r="X352" s="93">
        <v>0</v>
      </c>
      <c r="Y352" s="93">
        <v>0</v>
      </c>
      <c r="Z352" s="93">
        <v>6.4830509683734105E-2</v>
      </c>
      <c r="AA352" s="93">
        <v>0</v>
      </c>
      <c r="AB352" s="93">
        <v>0</v>
      </c>
      <c r="AC352" s="93">
        <f>_xlfn.XLOOKUP(B352,'[3]Nur des jours'!$B:$B,'[3]Nur des jours'!$N:$N,"")</f>
        <v>0</v>
      </c>
      <c r="AD352" s="93">
        <v>0</v>
      </c>
      <c r="AE352" s="93">
        <v>0.11405532583974684</v>
      </c>
      <c r="AF352" s="93">
        <v>0.33900916865706143</v>
      </c>
      <c r="AG352" s="93"/>
      <c r="AH352" s="93">
        <v>0.22270662294932267</v>
      </c>
      <c r="AI352" s="93">
        <v>0.34221390917193228</v>
      </c>
      <c r="AJ352" s="93">
        <v>0.43972556279771918</v>
      </c>
      <c r="AK352" s="93">
        <v>5.0274478130396809E-2</v>
      </c>
      <c r="AL352" s="93">
        <v>0.22270662294932267</v>
      </c>
      <c r="AM352" s="49" t="s">
        <v>5559</v>
      </c>
      <c r="AN352" s="49"/>
      <c r="AO352" s="48" t="str" cm="1">
        <f t="array" ref="AO352">IFERROR(_xlfn.IFS(
AQ352="MPR ISSUE","PDH",
AQ352="BSS Hardware Issue","BSS",
AQ352="Sites strategiques, MLL, Pylone, etc.","ENVTECH",
AQ352="AKTIVCO DEFAUT GE &amp; POWER Cabinet","AKTIVCO",
AQ352="AKTIVCO Coupure ENEO &amp; Baisse de tension","AKTIVCO GRID ONLY",
AQ352="Coupure ENEO &amp; Baisse de tension","IHS GRID ONLY",
AQ352="Defaut GE &amp; POWER Cabinet","IHS",
AQ352="Sharing","Partners",
AQ352="Sites strategiques &amp; DataCenter","SST &amp; DC",
AQ352="Exclu","Exclu",
AQ352="SAT","SAT",
AQ352="SPARE-ISSUE","SPARE-ISSUE",
AQ352="Fiber CAmtel","TRANS_FO_CAMTEL",
AQ352="Fiber AOF","Fiber AOF",
AQ352="Projet OCM (HUAWEI)","TRAVAUX-HUAWEI",
AQ352="Projet OCM (NOKIA)","TRAVAUX-NOKIA",
AQ352="ACCESS-ISSUE","ACCESS-ISSUE",
AQ352="Projet OCM (ZTE, NOKIA, autres projets)","TRAVAUX OCM",
AQ352="No root CAuse","No root cause",
AQ352="ODU HS","PDH",
AQ352="IP &amp; VLAN","PDH",
AQ352="Warehouse HUAWEI","SPARE-ISSUE",
AQ352="SPARE-HS","SPARE-ISSUE",
AQ352="Power Telco","BSS",AQ352="no impacts","no impacts"
),"")</f>
        <v>No root cause</v>
      </c>
      <c r="AP352" s="48" t="str" cm="1">
        <f t="array" ref="AP352">IFERROR(_xlfn.IFS(
AQ352="MPR ISSUE","TX ISSUE",
AQ352="BSS Hardware Issue","RAN ISSUE",
AQ352="Sites strategiques, MLL, Pylone, etc.","ENVTECH",
AQ352="AKTIVCO DEFAUT GE &amp; POWER Cabinet","POWER ISSUE",
AQ352="AKTIVCO Coupure ENEO &amp; Baisse de tension","POWER ISSUE",
AQ352="Coupure ENEO &amp; Baisse de tension","POWER ISSUE",
AQ352="Defaut GE &amp; POWER Cabinet","POWER ISSUE",
AQ352="Sharing","POWER ISSUE",
AQ352="Sites strategiques &amp; DataCenter","POWER ISSUE",
AQ352="Exclu","Exclu",
AQ352="SAT","TX ISSUE",
AQ352="SPARE-ISSUE","SPARE-ISSUE",
AQ352="Fiber CAmtel","TX ISSUE",
AQ352="Fiber AOF","TX ISSUE",
AQ352="Projet OCM (HUAWEI)","TRAVAUX-HUAWEI",
AQ352="Projet OCM (NOKIA)","TRAVAUX -NOKIA",
AQ352="ACCESS-ISSUE","ACCESS-ISSUE",
AQ352="Projet OCM (ZTE, NOKIA, autres projets)","TRAVAUX OCM",
AQ352="No root CAuse","No root cause",
AQ352="ODU HS","TX ISSUE",
AQ352="IP &amp; VLAN","TX ISSUE",
AQ352="Warehouse HUAWEI","SPARE-ISSUE",
AQ352="SPARE-HS","SPARE-ISSUE",
AQ352="Power Telco","RAN ISSUE",AQ352="no impacts","no impacts"
),"")</f>
        <v>No root cause</v>
      </c>
      <c r="AQ352" s="126" t="s">
        <v>5344</v>
      </c>
      <c r="AR352" s="48" t="str" cm="1">
        <f t="array" ref="AR352">IFERROR(_xlfn.IFS(
AQ352="MPR ISSUE","ACTIVE",
AQ352="BSS Hardware Issue","ACTIVE",
AQ352="Sites strategiques, MLL, Pylone, etc.","PASSIVE",
AQ352="AKTIVCO DEFAUT GE &amp; POWER Cabinet","PASSIVE",
AQ352="AKTIVCO Coupure ENEO &amp; Baisse de tension","PASSIVE",
AQ352="Coupure ENEO &amp; Baisse de tension","PASSIVE",
AQ352="Defaut GE &amp; POWER Cabinet","PASSIVE",
AQ352="Sharing","PASSIVE",
AQ352="Sites strategiques &amp; DataCenter","PASSIVE",
AQ352="Exclu","Exclu",
AQ352="SAT","ACTIVE",
AQ352="SPARE-ISSUE","SPARE-ISSUE",
AQ352="Fiber CAmtel","ACTIVE",
AQ352="Fiber AOF","ACTIVE",
AQ352="Projet OCM (HUAWEI)","PLANNED WORKS",
AQ352="Projet OCM (NOKIA)","PLANNED WORKS",
AQ352="ACCESS-ISSUE","ACCESS-ISSUE",
AQ352="Projet OCM (ZTE, NOKIA, autres projets)","PLANNED WORKS",
AQ352="No root CAuse","No root cause",
AQ352="ODU HS","ACTIVE",
AQ352="IP &amp; VLAN","ACTIVE",
AQ352="Warehouse HUAWEI","SPARE-ISSUE",
AQ352="SPARE-HS","SPARE-ISSUE",
AQ352="Power Telco","ACTIVE", AQ352="no impacts","no impacts"
),"")</f>
        <v>No root cause</v>
      </c>
      <c r="AS352" s="92" t="s">
        <v>5537</v>
      </c>
      <c r="AT352" s="98" t="s">
        <v>1006</v>
      </c>
      <c r="AV352" s="17" t="s">
        <v>5537</v>
      </c>
      <c r="AW352" s="7" t="s">
        <v>5537</v>
      </c>
      <c r="AX352" s="6" t="s">
        <v>5537</v>
      </c>
      <c r="AY352" s="7"/>
      <c r="AZ352" s="3" t="s">
        <v>5537</v>
      </c>
      <c r="BA352" s="18" t="s">
        <v>5537</v>
      </c>
      <c r="BB352" s="18" t="s">
        <v>5537</v>
      </c>
      <c r="BC352" s="18" t="s">
        <v>5537</v>
      </c>
      <c r="BD352" s="18" t="s">
        <v>5537</v>
      </c>
      <c r="BE352" s="18" t="s">
        <v>5537</v>
      </c>
      <c r="BF352" s="18" t="s">
        <v>5537</v>
      </c>
      <c r="BG352" s="18" t="s">
        <v>5537</v>
      </c>
      <c r="BH352" s="18" t="s">
        <v>5537</v>
      </c>
      <c r="BI352" s="18" t="s">
        <v>5537</v>
      </c>
      <c r="BJ352" s="18" t="s">
        <v>5537</v>
      </c>
      <c r="BK352" s="18" t="s">
        <v>5537</v>
      </c>
      <c r="BL352" s="9" t="s">
        <v>5537</v>
      </c>
      <c r="BM352" s="14" t="s">
        <v>5537</v>
      </c>
      <c r="BN352" s="14" t="s">
        <v>5537</v>
      </c>
      <c r="BO352" s="14" t="str">
        <f>_xlfn.XLOOKUP(B352,'[4]cell downs 18042026 17h'!$B:$B,'[4]cell downs 18042026 17h'!$B:$B,"")</f>
        <v/>
      </c>
      <c r="BP352" s="14" t="str">
        <f>_xlfn.XLOOKUP(B352,'[5]Cells Huawei 19042026 15h'!$B:$B,'[5]Cells Huawei 19042026 15h'!$B:$B,"")</f>
        <v/>
      </c>
      <c r="BQ352" s="9" t="str">
        <f>_xlfn.XLOOKUP(B352,'[6]cells down 19042026 9H40'!$B:$B,'[6]cells down 19042026 9H40'!$B:$B,"")</f>
        <v/>
      </c>
      <c r="BR352" s="9" t="s">
        <v>1006</v>
      </c>
      <c r="BS352" s="9" t="s">
        <v>12</v>
      </c>
      <c r="BT352" s="108"/>
    </row>
    <row r="353" spans="1:72" s="9" customFormat="1" x14ac:dyDescent="0.35">
      <c r="A353" s="1" t="s">
        <v>1115</v>
      </c>
      <c r="B353" s="8" t="s">
        <v>1116</v>
      </c>
      <c r="C353" s="3" t="str">
        <f>_xlfn.XLOOKUP(B353,'[1]daily break down'!$D:$D,'[1]daily break down'!$E:$E,"")</f>
        <v>NGAOUNDERE</v>
      </c>
      <c r="D353" s="1" t="s">
        <v>21</v>
      </c>
      <c r="E353" s="1" t="s">
        <v>122</v>
      </c>
      <c r="F353" s="3" t="s">
        <v>90</v>
      </c>
      <c r="G353" s="1" t="s">
        <v>1115</v>
      </c>
      <c r="H353" s="33" t="str">
        <f>_xlfn.XLOOKUP(B353,[2]CALCULATION!$B:$B,[2]CALCULATION!$H:$H,"")</f>
        <v>NOKIA</v>
      </c>
      <c r="I353" s="28">
        <v>6.1994732231268168E-2</v>
      </c>
      <c r="J353" s="28">
        <v>9.1279930828432249E-2</v>
      </c>
      <c r="K353" s="28">
        <v>6.4652158900560169E-2</v>
      </c>
      <c r="L353" s="28">
        <v>0.11837141479255664</v>
      </c>
      <c r="M353" s="28">
        <v>0.10981057720020661</v>
      </c>
      <c r="N353" s="28">
        <v>4.5657800492533526E-2</v>
      </c>
      <c r="O353" s="28">
        <v>1.0397672308258639</v>
      </c>
      <c r="P353" s="28">
        <v>0.32231553535197882</v>
      </c>
      <c r="Q353" s="28">
        <v>0.24018499970037069</v>
      </c>
      <c r="R353" s="28">
        <v>0.45900357557650107</v>
      </c>
      <c r="S353" s="93">
        <v>0.34009710843442253</v>
      </c>
      <c r="T353" s="93">
        <f>_xlfn.XLOOKUP(B353,'[3]Nur des jours'!$B:$B,'[3]Nur des jours'!$U:$U,"")</f>
        <v>0.18097253968661628</v>
      </c>
      <c r="U353" s="93">
        <v>0.50203961955637744</v>
      </c>
      <c r="V353" s="93">
        <v>0.21114949219965015</v>
      </c>
      <c r="W353" s="93">
        <v>0.18097253968661628</v>
      </c>
      <c r="X353" s="93">
        <v>0.1693975738586263</v>
      </c>
      <c r="Y353" s="93">
        <v>0.15769776248241463</v>
      </c>
      <c r="Z353" s="93">
        <v>0.19440235365961536</v>
      </c>
      <c r="AA353" s="93">
        <v>0.37512520224978818</v>
      </c>
      <c r="AB353" s="93">
        <v>0.30551489157699191</v>
      </c>
      <c r="AC353" s="93">
        <f>_xlfn.XLOOKUP(B353,'[3]Nur des jours'!$B:$B,'[3]Nur des jours'!$N:$N,"")</f>
        <v>2.6788287632728655E-2</v>
      </c>
      <c r="AD353" s="93">
        <v>2.6788287632728655E-2</v>
      </c>
      <c r="AE353" s="93">
        <v>0.36433497986776364</v>
      </c>
      <c r="AF353" s="93">
        <v>2.4017608216121196</v>
      </c>
      <c r="AG353" s="93"/>
      <c r="AH353" s="93">
        <v>0.21935362822565227</v>
      </c>
      <c r="AI353" s="93">
        <v>1.5360908280677354</v>
      </c>
      <c r="AJ353" s="93">
        <v>0</v>
      </c>
      <c r="AK353" s="93">
        <v>0</v>
      </c>
      <c r="AL353" s="93">
        <v>0.21935362822565227</v>
      </c>
      <c r="AM353" s="49" t="s">
        <v>5559</v>
      </c>
      <c r="AN353" s="49"/>
      <c r="AO353" s="48" t="str" cm="1">
        <f t="array" ref="AO353">IFERROR(_xlfn.IFS(
AQ353="MPR ISSUE","PDH",
AQ353="BSS Hardware Issue","BSS",
AQ353="Sites strategiques, MLL, Pylone, etc.","ENVTECH",
AQ353="AKTIVCO DEFAUT GE &amp; POWER Cabinet","AKTIVCO",
AQ353="AKTIVCO Coupure ENEO &amp; Baisse de tension","AKTIVCO GRID ONLY",
AQ353="Coupure ENEO &amp; Baisse de tension","IHS GRID ONLY",
AQ353="Defaut GE &amp; POWER Cabinet","IHS",
AQ353="Sharing","Partners",
AQ353="Sites strategiques &amp; DataCenter","SST &amp; DC",
AQ353="Exclu","Exclu",
AQ353="SAT","SAT",
AQ353="SPARE-ISSUE","SPARE-ISSUE",
AQ353="Fiber CAmtel","TRANS_FO_CAMTEL",
AQ353="Fiber AOF","Fiber AOF",
AQ353="Projet OCM (HUAWEI)","TRAVAUX-HUAWEI",
AQ353="Projet OCM (NOKIA)","TRAVAUX-NOKIA",
AQ353="ACCESS-ISSUE","ACCESS-ISSUE",
AQ353="Projet OCM (ZTE, NOKIA, autres projets)","TRAVAUX OCM",
AQ353="No root CAuse","No root cause",
AQ353="ODU HS","PDH",
AQ353="IP &amp; VLAN","PDH",
AQ353="Warehouse HUAWEI","SPARE-ISSUE",
AQ353="SPARE-HS","SPARE-ISSUE",
AQ353="Power Telco","BSS",AQ353="no impacts","no impacts"
),"")</f>
        <v>No root cause</v>
      </c>
      <c r="AP353" s="48" t="str" cm="1">
        <f t="array" ref="AP353">IFERROR(_xlfn.IFS(
AQ353="MPR ISSUE","TX ISSUE",
AQ353="BSS Hardware Issue","RAN ISSUE",
AQ353="Sites strategiques, MLL, Pylone, etc.","ENVTECH",
AQ353="AKTIVCO DEFAUT GE &amp; POWER Cabinet","POWER ISSUE",
AQ353="AKTIVCO Coupure ENEO &amp; Baisse de tension","POWER ISSUE",
AQ353="Coupure ENEO &amp; Baisse de tension","POWER ISSUE",
AQ353="Defaut GE &amp; POWER Cabinet","POWER ISSUE",
AQ353="Sharing","POWER ISSUE",
AQ353="Sites strategiques &amp; DataCenter","POWER ISSUE",
AQ353="Exclu","Exclu",
AQ353="SAT","TX ISSUE",
AQ353="SPARE-ISSUE","SPARE-ISSUE",
AQ353="Fiber CAmtel","TX ISSUE",
AQ353="Fiber AOF","TX ISSUE",
AQ353="Projet OCM (HUAWEI)","TRAVAUX-HUAWEI",
AQ353="Projet OCM (NOKIA)","TRAVAUX -NOKIA",
AQ353="ACCESS-ISSUE","ACCESS-ISSUE",
AQ353="Projet OCM (ZTE, NOKIA, autres projets)","TRAVAUX OCM",
AQ353="No root CAuse","No root cause",
AQ353="ODU HS","TX ISSUE",
AQ353="IP &amp; VLAN","TX ISSUE",
AQ353="Warehouse HUAWEI","SPARE-ISSUE",
AQ353="SPARE-HS","SPARE-ISSUE",
AQ353="Power Telco","RAN ISSUE",AQ353="no impacts","no impacts"
),"")</f>
        <v>No root cause</v>
      </c>
      <c r="AQ353" s="67" t="s">
        <v>5344</v>
      </c>
      <c r="AR353" s="48" t="str" cm="1">
        <f t="array" ref="AR353">IFERROR(_xlfn.IFS(
AQ353="MPR ISSUE","ACTIVE",
AQ353="BSS Hardware Issue","ACTIVE",
AQ353="Sites strategiques, MLL, Pylone, etc.","PASSIVE",
AQ353="AKTIVCO DEFAUT GE &amp; POWER Cabinet","PASSIVE",
AQ353="AKTIVCO Coupure ENEO &amp; Baisse de tension","PASSIVE",
AQ353="Coupure ENEO &amp; Baisse de tension","PASSIVE",
AQ353="Defaut GE &amp; POWER Cabinet","PASSIVE",
AQ353="Sharing","PASSIVE",
AQ353="Sites strategiques &amp; DataCenter","PASSIVE",
AQ353="Exclu","Exclu",
AQ353="SAT","ACTIVE",
AQ353="SPARE-ISSUE","SPARE-ISSUE",
AQ353="Fiber CAmtel","ACTIVE",
AQ353="Fiber AOF","ACTIVE",
AQ353="Projet OCM (HUAWEI)","PLANNED WORKS",
AQ353="Projet OCM (NOKIA)","PLANNED WORKS",
AQ353="ACCESS-ISSUE","ACCESS-ISSUE",
AQ353="Projet OCM (ZTE, NOKIA, autres projets)","PLANNED WORKS",
AQ353="No root CAuse","No root cause",
AQ353="ODU HS","ACTIVE",
AQ353="IP &amp; VLAN","ACTIVE",
AQ353="Warehouse HUAWEI","SPARE-ISSUE",
AQ353="SPARE-HS","SPARE-ISSUE",
AQ353="Power Telco","ACTIVE", AQ353="no impacts","no impacts"
),"")</f>
        <v>No root cause</v>
      </c>
      <c r="AS353" s="92" t="s">
        <v>5537</v>
      </c>
      <c r="AT353" s="98" t="s">
        <v>1116</v>
      </c>
      <c r="AV353" s="17" t="s">
        <v>5537</v>
      </c>
      <c r="AW353" s="7" t="s">
        <v>5537</v>
      </c>
      <c r="AX353" s="6" t="s">
        <v>5537</v>
      </c>
      <c r="AY353" s="7"/>
      <c r="AZ353" s="3" t="s">
        <v>5537</v>
      </c>
      <c r="BA353" s="18" t="s">
        <v>5537</v>
      </c>
      <c r="BB353" s="18" t="s">
        <v>5537</v>
      </c>
      <c r="BC353" s="18" t="s">
        <v>5537</v>
      </c>
      <c r="BD353" s="18" t="s">
        <v>5537</v>
      </c>
      <c r="BE353" s="18" t="s">
        <v>5537</v>
      </c>
      <c r="BF353" s="18" t="s">
        <v>5537</v>
      </c>
      <c r="BG353" s="18" t="s">
        <v>5537</v>
      </c>
      <c r="BH353" s="18" t="s">
        <v>5537</v>
      </c>
      <c r="BI353" s="18" t="s">
        <v>5537</v>
      </c>
      <c r="BJ353" s="18" t="s">
        <v>5537</v>
      </c>
      <c r="BK353" s="18" t="s">
        <v>5537</v>
      </c>
      <c r="BL353" s="9" t="s">
        <v>5537</v>
      </c>
      <c r="BM353" s="14" t="s">
        <v>5537</v>
      </c>
      <c r="BN353" s="14" t="s">
        <v>5537</v>
      </c>
      <c r="BO353" s="14" t="str">
        <f>_xlfn.XLOOKUP(B353,'[4]cell downs 18042026 17h'!$B:$B,'[4]cell downs 18042026 17h'!$B:$B,"")</f>
        <v/>
      </c>
      <c r="BP353" s="14" t="str">
        <f>_xlfn.XLOOKUP(B353,'[5]Cells Huawei 19042026 15h'!$B:$B,'[5]Cells Huawei 19042026 15h'!$B:$B,"")</f>
        <v/>
      </c>
      <c r="BQ353" s="9" t="str">
        <f>_xlfn.XLOOKUP(B353,'[6]cells down 19042026 9H40'!$B:$B,'[6]cells down 19042026 9H40'!$B:$B,"")</f>
        <v/>
      </c>
      <c r="BR353" s="9" t="s">
        <v>5537</v>
      </c>
      <c r="BS353" s="9" t="s">
        <v>12</v>
      </c>
      <c r="BT353" s="108"/>
    </row>
    <row r="354" spans="1:72" s="9" customFormat="1" x14ac:dyDescent="0.35">
      <c r="A354" s="1" t="s">
        <v>1332</v>
      </c>
      <c r="B354" s="8" t="s">
        <v>1333</v>
      </c>
      <c r="C354" s="3" t="str">
        <f>_xlfn.XLOOKUP(B354,'[1]daily break down'!$D:$D,'[1]daily break down'!$E:$E,"")</f>
        <v>Bafoussam</v>
      </c>
      <c r="D354" s="1" t="s">
        <v>11</v>
      </c>
      <c r="E354" s="1" t="s">
        <v>12</v>
      </c>
      <c r="F354" s="3" t="s">
        <v>102</v>
      </c>
      <c r="G354" s="1" t="s">
        <v>299</v>
      </c>
      <c r="H354" s="32" t="str">
        <f>_xlfn.XLOOKUP(B354,[2]CALCULATION!$B:$B,[2]CALCULATION!$H:$H,"")</f>
        <v>Huawei</v>
      </c>
      <c r="I354" s="28">
        <v>0.62396021493409581</v>
      </c>
      <c r="J354" s="28">
        <v>0.3026612790462086</v>
      </c>
      <c r="K354" s="28">
        <v>0.16301261582099857</v>
      </c>
      <c r="L354" s="28">
        <v>0.14967197723958645</v>
      </c>
      <c r="M354" s="28">
        <v>0</v>
      </c>
      <c r="N354" s="28">
        <v>9.572086532946382E-2</v>
      </c>
      <c r="O354" s="28">
        <v>0</v>
      </c>
      <c r="P354" s="28">
        <v>0.15088476256516933</v>
      </c>
      <c r="Q354" s="28">
        <v>6.402793115945131E-2</v>
      </c>
      <c r="R354" s="28">
        <v>0</v>
      </c>
      <c r="S354" s="93">
        <v>0</v>
      </c>
      <c r="T354" s="93">
        <f>_xlfn.XLOOKUP(B354,'[3]Nur des jours'!$B:$B,'[3]Nur des jours'!$U:$U,"")</f>
        <v>0.53731740446818643</v>
      </c>
      <c r="U354" s="93">
        <v>0</v>
      </c>
      <c r="V354" s="93">
        <v>0</v>
      </c>
      <c r="W354" s="93">
        <v>0.53731740446818643</v>
      </c>
      <c r="X354" s="93">
        <v>9.6452103540477063E-2</v>
      </c>
      <c r="Y354" s="93">
        <v>7.2053716402279464E-2</v>
      </c>
      <c r="Z354" s="93">
        <v>0.54031369762550907</v>
      </c>
      <c r="AA354" s="93">
        <v>0</v>
      </c>
      <c r="AB354" s="93">
        <v>0</v>
      </c>
      <c r="AC354" s="93">
        <f>_xlfn.XLOOKUP(B354,'[3]Nur des jours'!$B:$B,'[3]Nur des jours'!$N:$N,"")</f>
        <v>0.15855384624164959</v>
      </c>
      <c r="AD354" s="93">
        <v>0.15855384624164959</v>
      </c>
      <c r="AE354" s="93">
        <v>0</v>
      </c>
      <c r="AF354" s="93">
        <v>0</v>
      </c>
      <c r="AG354" s="93"/>
      <c r="AH354" s="93">
        <v>0.21279031940485058</v>
      </c>
      <c r="AI354" s="93">
        <v>0.27477029203585801</v>
      </c>
      <c r="AJ354" s="93">
        <v>0.3637019696645144</v>
      </c>
      <c r="AK354" s="93">
        <v>9.866793837156107E-2</v>
      </c>
      <c r="AL354" s="93">
        <v>0.21279031940485058</v>
      </c>
      <c r="AM354" s="49" t="s">
        <v>5559</v>
      </c>
      <c r="AN354" s="49"/>
      <c r="AO354" s="48" t="str" cm="1">
        <f t="array" ref="AO354">IFERROR(_xlfn.IFS(
AQ354="MPR ISSUE","PDH",
AQ354="BSS Hardware Issue","BSS",
AQ354="Sites strategiques, MLL, Pylone, etc.","ENVTECH",
AQ354="AKTIVCO DEFAUT GE &amp; POWER Cabinet","AKTIVCO",
AQ354="AKTIVCO Coupure ENEO &amp; Baisse de tension","AKTIVCO GRID ONLY",
AQ354="Coupure ENEO &amp; Baisse de tension","IHS GRID ONLY",
AQ354="Defaut GE &amp; POWER Cabinet","IHS",
AQ354="Sharing","Partners",
AQ354="Sites strategiques &amp; DataCenter","SST &amp; DC",
AQ354="Exclu","Exclu",
AQ354="SAT","SAT",
AQ354="SPARE-ISSUE","SPARE-ISSUE",
AQ354="Fiber CAmtel","TRANS_FO_CAMTEL",
AQ354="Fiber AOF","Fiber AOF",
AQ354="Projet OCM (HUAWEI)","TRAVAUX-HUAWEI",
AQ354="Projet OCM (NOKIA)","TRAVAUX-NOKIA",
AQ354="ACCESS-ISSUE","ACCESS-ISSUE",
AQ354="Projet OCM (ZTE, NOKIA, autres projets)","TRAVAUX OCM",
AQ354="No root CAuse","No root cause",
AQ354="ODU HS","PDH",
AQ354="IP &amp; VLAN","PDH",
AQ354="Warehouse HUAWEI","SPARE-ISSUE",
AQ354="SPARE-HS","SPARE-ISSUE",
AQ354="Power Telco","BSS",AQ354="no impacts","no impacts"
),"")</f>
        <v>No root cause</v>
      </c>
      <c r="AP354" s="48" t="str" cm="1">
        <f t="array" ref="AP354">IFERROR(_xlfn.IFS(
AQ354="MPR ISSUE","TX ISSUE",
AQ354="BSS Hardware Issue","RAN ISSUE",
AQ354="Sites strategiques, MLL, Pylone, etc.","ENVTECH",
AQ354="AKTIVCO DEFAUT GE &amp; POWER Cabinet","POWER ISSUE",
AQ354="AKTIVCO Coupure ENEO &amp; Baisse de tension","POWER ISSUE",
AQ354="Coupure ENEO &amp; Baisse de tension","POWER ISSUE",
AQ354="Defaut GE &amp; POWER Cabinet","POWER ISSUE",
AQ354="Sharing","POWER ISSUE",
AQ354="Sites strategiques &amp; DataCenter","POWER ISSUE",
AQ354="Exclu","Exclu",
AQ354="SAT","TX ISSUE",
AQ354="SPARE-ISSUE","SPARE-ISSUE",
AQ354="Fiber CAmtel","TX ISSUE",
AQ354="Fiber AOF","TX ISSUE",
AQ354="Projet OCM (HUAWEI)","TRAVAUX-HUAWEI",
AQ354="Projet OCM (NOKIA)","TRAVAUX -NOKIA",
AQ354="ACCESS-ISSUE","ACCESS-ISSUE",
AQ354="Projet OCM (ZTE, NOKIA, autres projets)","TRAVAUX OCM",
AQ354="No root CAuse","No root cause",
AQ354="ODU HS","TX ISSUE",
AQ354="IP &amp; VLAN","TX ISSUE",
AQ354="Warehouse HUAWEI","SPARE-ISSUE",
AQ354="SPARE-HS","SPARE-ISSUE",
AQ354="Power Telco","RAN ISSUE",AQ354="no impacts","no impacts"
),"")</f>
        <v>No root cause</v>
      </c>
      <c r="AQ354" s="126" t="s">
        <v>5344</v>
      </c>
      <c r="AR354" s="48" t="str" cm="1">
        <f t="array" ref="AR354">IFERROR(_xlfn.IFS(
AQ354="MPR ISSUE","ACTIVE",
AQ354="BSS Hardware Issue","ACTIVE",
AQ354="Sites strategiques, MLL, Pylone, etc.","PASSIVE",
AQ354="AKTIVCO DEFAUT GE &amp; POWER Cabinet","PASSIVE",
AQ354="AKTIVCO Coupure ENEO &amp; Baisse de tension","PASSIVE",
AQ354="Coupure ENEO &amp; Baisse de tension","PASSIVE",
AQ354="Defaut GE &amp; POWER Cabinet","PASSIVE",
AQ354="Sharing","PASSIVE",
AQ354="Sites strategiques &amp; DataCenter","PASSIVE",
AQ354="Exclu","Exclu",
AQ354="SAT","ACTIVE",
AQ354="SPARE-ISSUE","SPARE-ISSUE",
AQ354="Fiber CAmtel","ACTIVE",
AQ354="Fiber AOF","ACTIVE",
AQ354="Projet OCM (HUAWEI)","PLANNED WORKS",
AQ354="Projet OCM (NOKIA)","PLANNED WORKS",
AQ354="ACCESS-ISSUE","ACCESS-ISSUE",
AQ354="Projet OCM (ZTE, NOKIA, autres projets)","PLANNED WORKS",
AQ354="No root CAuse","No root cause",
AQ354="ODU HS","ACTIVE",
AQ354="IP &amp; VLAN","ACTIVE",
AQ354="Warehouse HUAWEI","SPARE-ISSUE",
AQ354="SPARE-HS","SPARE-ISSUE",
AQ354="Power Telco","ACTIVE", AQ354="no impacts","no impacts"
),"")</f>
        <v>No root cause</v>
      </c>
      <c r="AS354" s="92" t="s">
        <v>5537</v>
      </c>
      <c r="AT354" s="98" t="s">
        <v>1333</v>
      </c>
      <c r="AV354" s="17" t="s">
        <v>5537</v>
      </c>
      <c r="AW354" s="7" t="s">
        <v>5537</v>
      </c>
      <c r="AX354" s="6" t="s">
        <v>5537</v>
      </c>
      <c r="AY354" s="7"/>
      <c r="AZ354" s="3" t="s">
        <v>5537</v>
      </c>
      <c r="BA354" s="18" t="s">
        <v>5537</v>
      </c>
      <c r="BB354" s="18" t="s">
        <v>5537</v>
      </c>
      <c r="BC354" s="18" t="s">
        <v>5537</v>
      </c>
      <c r="BD354" s="18" t="s">
        <v>5537</v>
      </c>
      <c r="BE354" s="18" t="s">
        <v>5537</v>
      </c>
      <c r="BF354" s="18" t="s">
        <v>5537</v>
      </c>
      <c r="BG354" s="18" t="s">
        <v>5537</v>
      </c>
      <c r="BH354" s="18" t="s">
        <v>5537</v>
      </c>
      <c r="BI354" s="18" t="s">
        <v>5537</v>
      </c>
      <c r="BJ354" s="18" t="s">
        <v>5537</v>
      </c>
      <c r="BK354" s="18" t="s">
        <v>5537</v>
      </c>
      <c r="BL354" s="9" t="s">
        <v>5537</v>
      </c>
      <c r="BM354" s="14" t="s">
        <v>5537</v>
      </c>
      <c r="BN354" s="14" t="s">
        <v>5537</v>
      </c>
      <c r="BO354" s="14" t="str">
        <f>_xlfn.XLOOKUP(B354,'[4]cell downs 18042026 17h'!$B:$B,'[4]cell downs 18042026 17h'!$B:$B,"")</f>
        <v/>
      </c>
      <c r="BP354" s="14" t="str">
        <f>_xlfn.XLOOKUP(B354,'[5]Cells Huawei 19042026 15h'!$B:$B,'[5]Cells Huawei 19042026 15h'!$B:$B,"")</f>
        <v/>
      </c>
      <c r="BQ354" s="9" t="str">
        <f>_xlfn.XLOOKUP(B354,'[6]cells down 19042026 9H40'!$B:$B,'[6]cells down 19042026 9H40'!$B:$B,"")</f>
        <v/>
      </c>
      <c r="BR354" s="9" t="s">
        <v>1333</v>
      </c>
      <c r="BS354" s="9" t="s">
        <v>302</v>
      </c>
      <c r="BT354" s="108"/>
    </row>
    <row r="355" spans="1:72" s="9" customFormat="1" x14ac:dyDescent="0.35">
      <c r="A355" s="1" t="s">
        <v>2212</v>
      </c>
      <c r="B355" s="1" t="s">
        <v>2213</v>
      </c>
      <c r="C355" s="3" t="str">
        <f>_xlfn.XLOOKUP(B355,'[1]daily break down'!$D:$D,'[1]daily break down'!$E:$E,"")</f>
        <v>NORD-OUEST</v>
      </c>
      <c r="D355" s="1" t="s">
        <v>21</v>
      </c>
      <c r="E355" s="1" t="s">
        <v>563</v>
      </c>
      <c r="F355" s="3" t="s">
        <v>51</v>
      </c>
      <c r="G355" s="1" t="s">
        <v>2214</v>
      </c>
      <c r="H355" s="33" t="str">
        <f>_xlfn.XLOOKUP(B355,[2]CALCULATION!$B:$B,[2]CALCULATION!$H:$H,"")</f>
        <v>NOKIA</v>
      </c>
      <c r="I355" s="28">
        <v>0</v>
      </c>
      <c r="J355" s="28">
        <v>0</v>
      </c>
      <c r="K355" s="28">
        <v>0</v>
      </c>
      <c r="L355" s="28">
        <v>0</v>
      </c>
      <c r="M355" s="28">
        <v>4.8618452219296753</v>
      </c>
      <c r="N355" s="28">
        <v>2.8317236446490459</v>
      </c>
      <c r="O355" s="28">
        <v>0.23896842510181915</v>
      </c>
      <c r="P355" s="28">
        <v>0</v>
      </c>
      <c r="Q355" s="28">
        <v>1.1171276498347338</v>
      </c>
      <c r="R355" s="28">
        <v>0</v>
      </c>
      <c r="S355" s="93">
        <v>0.76566631325404133</v>
      </c>
      <c r="T355" s="93">
        <f>_xlfn.XLOOKUP(B355,'[3]Nur des jours'!$B:$B,'[3]Nur des jours'!$U:$U,"")</f>
        <v>4.6371203625230331E-3</v>
      </c>
      <c r="U355" s="93">
        <v>3.4778402718922325E-3</v>
      </c>
      <c r="V355" s="93">
        <v>0</v>
      </c>
      <c r="W355" s="93">
        <v>4.6371203625230331E-3</v>
      </c>
      <c r="X355" s="93">
        <v>0</v>
      </c>
      <c r="Y355" s="93">
        <v>0</v>
      </c>
      <c r="Z355" s="93">
        <v>2.6041889605145632</v>
      </c>
      <c r="AA355" s="93">
        <v>3.9112326750049158E-2</v>
      </c>
      <c r="AB355" s="93">
        <v>3.4742732562287326E-2</v>
      </c>
      <c r="AC355" s="93">
        <f>_xlfn.XLOOKUP(B355,'[3]Nur des jours'!$B:$B,'[3]Nur des jours'!$N:$N,"")</f>
        <v>1.9904660805346528</v>
      </c>
      <c r="AD355" s="93">
        <v>1.9904660805346528</v>
      </c>
      <c r="AE355" s="93">
        <v>3.0504939603290784</v>
      </c>
      <c r="AF355" s="93">
        <v>0.59051944308897852</v>
      </c>
      <c r="AG355" s="93"/>
      <c r="AH355" s="93">
        <v>0.21261196862167661</v>
      </c>
      <c r="AI355" s="93">
        <v>0.72701721360942251</v>
      </c>
      <c r="AJ355" s="93">
        <v>0.32406982397802192</v>
      </c>
      <c r="AK355" s="93">
        <v>0</v>
      </c>
      <c r="AL355" s="93">
        <v>0.21261196862167661</v>
      </c>
      <c r="AM355" s="49" t="s">
        <v>5601</v>
      </c>
      <c r="AN355" s="49"/>
      <c r="AO355" s="48" t="str" cm="1">
        <f t="array" ref="AO355">IFERROR(_xlfn.IFS(
AQ355="MPR ISSUE","PDH",
AQ355="BSS Hardware Issue","BSS",
AQ355="Sites strategiques, MLL, Pylone, etc.","ENVTECH",
AQ355="AKTIVCO DEFAUT GE &amp; POWER Cabinet","AKTIVCO",
AQ355="AKTIVCO Coupure ENEO &amp; Baisse de tension","AKTIVCO GRID ONLY",
AQ355="Coupure ENEO &amp; Baisse de tension","IHS GRID ONLY",
AQ355="Defaut GE &amp; POWER Cabinet","IHS",
AQ355="Sharing","Partners",
AQ355="Sites strategiques &amp; DataCenter","SST &amp; DC",
AQ355="Exclu","Exclu",
AQ355="SAT","SAT",
AQ355="SPARE-ISSUE","SPARE-ISSUE",
AQ355="Fiber CAmtel","TRANS_FO_CAMTEL",
AQ355="Fiber AOF","Fiber AOF",
AQ355="Projet OCM (HUAWEI)","TRAVAUX-HUAWEI",
AQ355="Projet OCM (NOKIA)","TRAVAUX-NOKIA",
AQ355="ACCESS-ISSUE","ACCESS-ISSUE",
AQ355="Projet OCM (ZTE, NOKIA, autres projets)","TRAVAUX OCM",
AQ355="No root CAuse","No root cause",
AQ355="ODU HS","PDH",
AQ355="IP &amp; VLAN","PDH",
AQ355="Warehouse HUAWEI","SPARE-ISSUE",
AQ355="SPARE-HS","SPARE-ISSUE",
AQ355="Power Telco","BSS",AQ355="no impacts","no impacts"
),"")</f>
        <v>No root cause</v>
      </c>
      <c r="AP355" s="48" t="str" cm="1">
        <f t="array" ref="AP355">IFERROR(_xlfn.IFS(
AQ355="MPR ISSUE","TX ISSUE",
AQ355="BSS Hardware Issue","RAN ISSUE",
AQ355="Sites strategiques, MLL, Pylone, etc.","ENVTECH",
AQ355="AKTIVCO DEFAUT GE &amp; POWER Cabinet","POWER ISSUE",
AQ355="AKTIVCO Coupure ENEO &amp; Baisse de tension","POWER ISSUE",
AQ355="Coupure ENEO &amp; Baisse de tension","POWER ISSUE",
AQ355="Defaut GE &amp; POWER Cabinet","POWER ISSUE",
AQ355="Sharing","POWER ISSUE",
AQ355="Sites strategiques &amp; DataCenter","POWER ISSUE",
AQ355="Exclu","Exclu",
AQ355="SAT","TX ISSUE",
AQ355="SPARE-ISSUE","SPARE-ISSUE",
AQ355="Fiber CAmtel","TX ISSUE",
AQ355="Fiber AOF","TX ISSUE",
AQ355="Projet OCM (HUAWEI)","TRAVAUX-HUAWEI",
AQ355="Projet OCM (NOKIA)","TRAVAUX -NOKIA",
AQ355="ACCESS-ISSUE","ACCESS-ISSUE",
AQ355="Projet OCM (ZTE, NOKIA, autres projets)","TRAVAUX OCM",
AQ355="No root CAuse","No root cause",
AQ355="ODU HS","TX ISSUE",
AQ355="IP &amp; VLAN","TX ISSUE",
AQ355="Warehouse HUAWEI","SPARE-ISSUE",
AQ355="SPARE-HS","SPARE-ISSUE",
AQ355="Power Telco","RAN ISSUE",AQ355="no impacts","no impacts"
),"")</f>
        <v>No root cause</v>
      </c>
      <c r="AQ355" s="67" t="s">
        <v>5344</v>
      </c>
      <c r="AR355" s="48" t="str" cm="1">
        <f t="array" ref="AR355">IFERROR(_xlfn.IFS(
AQ355="MPR ISSUE","ACTIVE",
AQ355="BSS Hardware Issue","ACTIVE",
AQ355="Sites strategiques, MLL, Pylone, etc.","PASSIVE",
AQ355="AKTIVCO DEFAUT GE &amp; POWER Cabinet","PASSIVE",
AQ355="AKTIVCO Coupure ENEO &amp; Baisse de tension","PASSIVE",
AQ355="Coupure ENEO &amp; Baisse de tension","PASSIVE",
AQ355="Defaut GE &amp; POWER Cabinet","PASSIVE",
AQ355="Sharing","PASSIVE",
AQ355="Sites strategiques &amp; DataCenter","PASSIVE",
AQ355="Exclu","Exclu",
AQ355="SAT","ACTIVE",
AQ355="SPARE-ISSUE","SPARE-ISSUE",
AQ355="Fiber CAmtel","ACTIVE",
AQ355="Fiber AOF","ACTIVE",
AQ355="Projet OCM (HUAWEI)","PLANNED WORKS",
AQ355="Projet OCM (NOKIA)","PLANNED WORKS",
AQ355="ACCESS-ISSUE","ACCESS-ISSUE",
AQ355="Projet OCM (ZTE, NOKIA, autres projets)","PLANNED WORKS",
AQ355="No root CAuse","No root cause",
AQ355="ODU HS","ACTIVE",
AQ355="IP &amp; VLAN","ACTIVE",
AQ355="Warehouse HUAWEI","SPARE-ISSUE",
AQ355="SPARE-HS","SPARE-ISSUE",
AQ355="Power Telco","ACTIVE", AQ355="no impacts","no impacts"
),"")</f>
        <v>No root cause</v>
      </c>
      <c r="AS355" s="92" t="s">
        <v>5697</v>
      </c>
      <c r="AT355" s="98" t="s">
        <v>2213</v>
      </c>
      <c r="AV355" s="17" t="s">
        <v>5537</v>
      </c>
      <c r="AW355" s="7" t="s">
        <v>5537</v>
      </c>
      <c r="AX355" s="6" t="s">
        <v>5537</v>
      </c>
      <c r="AY355" s="7"/>
      <c r="AZ355" s="3" t="s">
        <v>5537</v>
      </c>
      <c r="BA355" s="18" t="s">
        <v>5537</v>
      </c>
      <c r="BB355" s="18" t="s">
        <v>5537</v>
      </c>
      <c r="BC355" s="18" t="s">
        <v>5537</v>
      </c>
      <c r="BD355" s="18" t="s">
        <v>5537</v>
      </c>
      <c r="BE355" s="18" t="s">
        <v>5537</v>
      </c>
      <c r="BF355" s="18" t="s">
        <v>5537</v>
      </c>
      <c r="BG355" s="18" t="s">
        <v>5537</v>
      </c>
      <c r="BH355" s="18" t="s">
        <v>5537</v>
      </c>
      <c r="BI355" s="18" t="s">
        <v>5537</v>
      </c>
      <c r="BJ355" s="18" t="s">
        <v>5537</v>
      </c>
      <c r="BK355" s="18" t="s">
        <v>5537</v>
      </c>
      <c r="BL355" s="9" t="s">
        <v>5697</v>
      </c>
      <c r="BM355" s="14" t="s">
        <v>5537</v>
      </c>
      <c r="BN355" s="14" t="s">
        <v>5537</v>
      </c>
      <c r="BO355" s="14" t="str">
        <f>_xlfn.XLOOKUP(B355,'[4]cell downs 18042026 17h'!$B:$B,'[4]cell downs 18042026 17h'!$B:$B,"")</f>
        <v/>
      </c>
      <c r="BP355" s="14" t="str">
        <f>_xlfn.XLOOKUP(B355,'[5]Cells Huawei 19042026 15h'!$B:$B,'[5]Cells Huawei 19042026 15h'!$B:$B,"")</f>
        <v/>
      </c>
      <c r="BQ355" s="9" t="str">
        <f>_xlfn.XLOOKUP(B355,'[6]cells down 19042026 9H40'!$B:$B,'[6]cells down 19042026 9H40'!$B:$B,"")</f>
        <v/>
      </c>
      <c r="BR355" s="9" t="s">
        <v>5537</v>
      </c>
      <c r="BS355" s="9" t="s">
        <v>12</v>
      </c>
      <c r="BT355" s="108"/>
    </row>
    <row r="356" spans="1:72" s="9" customFormat="1" ht="26" customHeight="1" x14ac:dyDescent="0.35">
      <c r="A356" s="1" t="s">
        <v>3279</v>
      </c>
      <c r="B356" s="8" t="s">
        <v>3280</v>
      </c>
      <c r="C356" s="3" t="str">
        <f>_xlfn.XLOOKUP(B356,'[1]daily break down'!$D:$D,'[1]daily break down'!$E:$E,"")</f>
        <v>NORD</v>
      </c>
      <c r="D356" s="1" t="s">
        <v>21</v>
      </c>
      <c r="E356" s="1" t="s">
        <v>188</v>
      </c>
      <c r="F356" s="3" t="s">
        <v>23</v>
      </c>
      <c r="G356" s="1" t="s">
        <v>732</v>
      </c>
      <c r="H356" s="32" t="str">
        <f>_xlfn.XLOOKUP(B356,[2]CALCULATION!$B:$B,[2]CALCULATION!$H:$H,"")</f>
        <v>Huawei</v>
      </c>
      <c r="I356" s="28">
        <v>6.1966196105960352</v>
      </c>
      <c r="J356" s="28">
        <v>3.331235928123208</v>
      </c>
      <c r="K356" s="28">
        <v>0</v>
      </c>
      <c r="L356" s="28">
        <v>0</v>
      </c>
      <c r="M356" s="28">
        <v>1.1197397220010674</v>
      </c>
      <c r="N356" s="28">
        <v>0</v>
      </c>
      <c r="O356" s="28">
        <v>0</v>
      </c>
      <c r="P356" s="28">
        <v>0</v>
      </c>
      <c r="Q356" s="28">
        <v>0</v>
      </c>
      <c r="R356" s="28">
        <v>0</v>
      </c>
      <c r="S356" s="93">
        <v>0</v>
      </c>
      <c r="T356" s="93">
        <f>_xlfn.XLOOKUP(B356,'[3]Nur des jours'!$B:$B,'[3]Nur des jours'!$U:$U,"")</f>
        <v>0</v>
      </c>
      <c r="U356" s="93">
        <v>0</v>
      </c>
      <c r="V356" s="93">
        <v>0</v>
      </c>
      <c r="W356" s="93">
        <v>0</v>
      </c>
      <c r="X356" s="93">
        <v>0</v>
      </c>
      <c r="Y356" s="93">
        <v>0</v>
      </c>
      <c r="Z356" s="93">
        <v>3.3099230095339198</v>
      </c>
      <c r="AA356" s="93">
        <v>0</v>
      </c>
      <c r="AB356" s="93">
        <v>0</v>
      </c>
      <c r="AC356" s="93">
        <f>_xlfn.XLOOKUP(B356,'[3]Nur des jours'!$B:$B,'[3]Nur des jours'!$N:$N,"")</f>
        <v>0</v>
      </c>
      <c r="AD356" s="93">
        <v>0</v>
      </c>
      <c r="AE356" s="93">
        <v>0</v>
      </c>
      <c r="AF356" s="93">
        <v>0</v>
      </c>
      <c r="AG356" s="93"/>
      <c r="AH356" s="93">
        <v>0.21098897649479359</v>
      </c>
      <c r="AI356" s="93">
        <v>0.21919175569224128</v>
      </c>
      <c r="AJ356" s="93">
        <v>0.37825854864319935</v>
      </c>
      <c r="AK356" s="93">
        <v>0.10106196113967522</v>
      </c>
      <c r="AL356" s="93">
        <v>0.21098897649479359</v>
      </c>
      <c r="AM356" s="49" t="s">
        <v>5559</v>
      </c>
      <c r="AN356" s="49"/>
      <c r="AO356" s="48" t="str" cm="1">
        <f t="array" ref="AO356">IFERROR(_xlfn.IFS(
AQ356="MPR ISSUE","PDH",
AQ356="BSS Hardware Issue","BSS",
AQ356="Sites strategiques, MLL, Pylone, etc.","ENVTECH",
AQ356="AKTIVCO DEFAUT GE &amp; POWER Cabinet","AKTIVCO",
AQ356="AKTIVCO Coupure ENEO &amp; Baisse de tension","AKTIVCO GRID ONLY",
AQ356="Coupure ENEO &amp; Baisse de tension","IHS GRID ONLY",
AQ356="Defaut GE &amp; POWER Cabinet","IHS",
AQ356="Sharing","Partners",
AQ356="Sites strategiques &amp; DataCenter","SST &amp; DC",
AQ356="Exclu","Exclu",
AQ356="SAT","SAT",
AQ356="SPARE-ISSUE","SPARE-ISSUE",
AQ356="Fiber CAmtel","TRANS_FO_CAMTEL",
AQ356="Fiber AOF","Fiber AOF",
AQ356="Projet OCM (HUAWEI)","TRAVAUX-HUAWEI",
AQ356="Projet OCM (NOKIA)","TRAVAUX-NOKIA",
AQ356="ACCESS-ISSUE","ACCESS-ISSUE",
AQ356="Projet OCM (ZTE, NOKIA, autres projets)","TRAVAUX OCM",
AQ356="No root CAuse","No root cause",
AQ356="ODU HS","PDH",
AQ356="IP &amp; VLAN","PDH",
AQ356="Warehouse HUAWEI","SPARE-ISSUE",
AQ356="SPARE-HS","SPARE-ISSUE",
AQ356="Power Telco","BSS",AQ356="no impacts","no impacts"
),"")</f>
        <v>No root cause</v>
      </c>
      <c r="AP356" s="48" t="str" cm="1">
        <f t="array" ref="AP356">IFERROR(_xlfn.IFS(
AQ356="MPR ISSUE","TX ISSUE",
AQ356="BSS Hardware Issue","RAN ISSUE",
AQ356="Sites strategiques, MLL, Pylone, etc.","ENVTECH",
AQ356="AKTIVCO DEFAUT GE &amp; POWER Cabinet","POWER ISSUE",
AQ356="AKTIVCO Coupure ENEO &amp; Baisse de tension","POWER ISSUE",
AQ356="Coupure ENEO &amp; Baisse de tension","POWER ISSUE",
AQ356="Defaut GE &amp; POWER Cabinet","POWER ISSUE",
AQ356="Sharing","POWER ISSUE",
AQ356="Sites strategiques &amp; DataCenter","POWER ISSUE",
AQ356="Exclu","Exclu",
AQ356="SAT","TX ISSUE",
AQ356="SPARE-ISSUE","SPARE-ISSUE",
AQ356="Fiber CAmtel","TX ISSUE",
AQ356="Fiber AOF","TX ISSUE",
AQ356="Projet OCM (HUAWEI)","TRAVAUX-HUAWEI",
AQ356="Projet OCM (NOKIA)","TRAVAUX -NOKIA",
AQ356="ACCESS-ISSUE","ACCESS-ISSUE",
AQ356="Projet OCM (ZTE, NOKIA, autres projets)","TRAVAUX OCM",
AQ356="No root CAuse","No root cause",
AQ356="ODU HS","TX ISSUE",
AQ356="IP &amp; VLAN","TX ISSUE",
AQ356="Warehouse HUAWEI","SPARE-ISSUE",
AQ356="SPARE-HS","SPARE-ISSUE",
AQ356="Power Telco","RAN ISSUE",AQ356="no impacts","no impacts"
),"")</f>
        <v>No root cause</v>
      </c>
      <c r="AQ356" s="67" t="s">
        <v>5344</v>
      </c>
      <c r="AR356" s="48" t="str" cm="1">
        <f t="array" ref="AR356">IFERROR(_xlfn.IFS(
AQ356="MPR ISSUE","ACTIVE",
AQ356="BSS Hardware Issue","ACTIVE",
AQ356="Sites strategiques, MLL, Pylone, etc.","PASSIVE",
AQ356="AKTIVCO DEFAUT GE &amp; POWER Cabinet","PASSIVE",
AQ356="AKTIVCO Coupure ENEO &amp; Baisse de tension","PASSIVE",
AQ356="Coupure ENEO &amp; Baisse de tension","PASSIVE",
AQ356="Defaut GE &amp; POWER Cabinet","PASSIVE",
AQ356="Sharing","PASSIVE",
AQ356="Sites strategiques &amp; DataCenter","PASSIVE",
AQ356="Exclu","Exclu",
AQ356="SAT","ACTIVE",
AQ356="SPARE-ISSUE","SPARE-ISSUE",
AQ356="Fiber CAmtel","ACTIVE",
AQ356="Fiber AOF","ACTIVE",
AQ356="Projet OCM (HUAWEI)","PLANNED WORKS",
AQ356="Projet OCM (NOKIA)","PLANNED WORKS",
AQ356="ACCESS-ISSUE","ACCESS-ISSUE",
AQ356="Projet OCM (ZTE, NOKIA, autres projets)","PLANNED WORKS",
AQ356="No root CAuse","No root cause",
AQ356="ODU HS","ACTIVE",
AQ356="IP &amp; VLAN","ACTIVE",
AQ356="Warehouse HUAWEI","SPARE-ISSUE",
AQ356="SPARE-HS","SPARE-ISSUE",
AQ356="Power Telco","ACTIVE", AQ356="no impacts","no impacts"
),"")</f>
        <v>No root cause</v>
      </c>
      <c r="AS356" s="92" t="s">
        <v>5537</v>
      </c>
      <c r="AT356" s="98" t="s">
        <v>3280</v>
      </c>
      <c r="AV356" s="17" t="s">
        <v>5537</v>
      </c>
      <c r="AW356" s="7" t="s">
        <v>5537</v>
      </c>
      <c r="AX356" s="6" t="s">
        <v>5537</v>
      </c>
      <c r="AY356" s="7"/>
      <c r="AZ356" s="3" t="s">
        <v>5537</v>
      </c>
      <c r="BA356" s="18" t="s">
        <v>5537</v>
      </c>
      <c r="BB356" s="18" t="s">
        <v>5537</v>
      </c>
      <c r="BC356" s="18" t="s">
        <v>5537</v>
      </c>
      <c r="BD356" s="18" t="s">
        <v>5537</v>
      </c>
      <c r="BE356" s="18" t="s">
        <v>5537</v>
      </c>
      <c r="BF356" s="18" t="s">
        <v>5537</v>
      </c>
      <c r="BG356" s="18" t="s">
        <v>5537</v>
      </c>
      <c r="BH356" s="18" t="s">
        <v>5537</v>
      </c>
      <c r="BI356" s="18" t="s">
        <v>5537</v>
      </c>
      <c r="BJ356" s="18" t="s">
        <v>5537</v>
      </c>
      <c r="BK356" s="18" t="s">
        <v>5537</v>
      </c>
      <c r="BL356" s="9" t="s">
        <v>5537</v>
      </c>
      <c r="BM356" s="14" t="s">
        <v>5537</v>
      </c>
      <c r="BN356" s="14" t="s">
        <v>5537</v>
      </c>
      <c r="BO356" s="14" t="str">
        <f>_xlfn.XLOOKUP(B356,'[4]cell downs 18042026 17h'!$B:$B,'[4]cell downs 18042026 17h'!$B:$B,"")</f>
        <v/>
      </c>
      <c r="BP356" s="14" t="str">
        <f>_xlfn.XLOOKUP(B356,'[5]Cells Huawei 19042026 15h'!$B:$B,'[5]Cells Huawei 19042026 15h'!$B:$B,"")</f>
        <v/>
      </c>
      <c r="BQ356" s="9" t="str">
        <f>_xlfn.XLOOKUP(B356,'[6]cells down 19042026 9H40'!$B:$B,'[6]cells down 19042026 9H40'!$B:$B,"")</f>
        <v/>
      </c>
      <c r="BR356" s="9" t="s">
        <v>5537</v>
      </c>
      <c r="BS356" s="9" t="s">
        <v>5537</v>
      </c>
      <c r="BT356" s="108"/>
    </row>
    <row r="357" spans="1:72" s="9" customFormat="1" x14ac:dyDescent="0.35">
      <c r="A357" s="1" t="s">
        <v>1312</v>
      </c>
      <c r="B357" s="8" t="s">
        <v>1313</v>
      </c>
      <c r="C357" s="3" t="str">
        <f>_xlfn.XLOOKUP(B357,'[1]daily break down'!$D:$D,'[1]daily break down'!$E:$E,"")</f>
        <v>Maroua</v>
      </c>
      <c r="D357" s="1" t="s">
        <v>21</v>
      </c>
      <c r="E357" s="1" t="s">
        <v>89</v>
      </c>
      <c r="F357" s="3" t="s">
        <v>55</v>
      </c>
      <c r="G357" s="1" t="s">
        <v>84</v>
      </c>
      <c r="H357" s="32" t="str">
        <f>_xlfn.XLOOKUP(B357,[2]CALCULATION!$B:$B,[2]CALCULATION!$H:$H,"")</f>
        <v>Huawei</v>
      </c>
      <c r="I357" s="28">
        <v>0.33897349850042657</v>
      </c>
      <c r="J357" s="28">
        <v>0.10429953800013127</v>
      </c>
      <c r="K357" s="28">
        <v>0.27073648885806983</v>
      </c>
      <c r="L357" s="28">
        <v>0.23258725633716001</v>
      </c>
      <c r="M357" s="28">
        <v>0.45087077986376861</v>
      </c>
      <c r="N357" s="28">
        <v>0.53503451444355987</v>
      </c>
      <c r="O357" s="28">
        <v>0.55773856914160469</v>
      </c>
      <c r="P357" s="28">
        <v>0.27820938667305878</v>
      </c>
      <c r="Q357" s="28">
        <v>0.14999300864929957</v>
      </c>
      <c r="R357" s="28">
        <v>0.37833551634691942</v>
      </c>
      <c r="S357" s="93">
        <v>0.48017381353924998</v>
      </c>
      <c r="T357" s="93">
        <f>_xlfn.XLOOKUP(B357,'[3]Nur des jours'!$B:$B,'[3]Nur des jours'!$U:$U,"")</f>
        <v>9.0958899418719139E-2</v>
      </c>
      <c r="U357" s="93">
        <v>6.1334834333524532E-2</v>
      </c>
      <c r="V357" s="93">
        <v>0.1317120533739688</v>
      </c>
      <c r="W357" s="93">
        <v>9.0958899418719139E-2</v>
      </c>
      <c r="X357" s="93">
        <v>0.10522696207263586</v>
      </c>
      <c r="Y357" s="93">
        <v>0.26012461725921932</v>
      </c>
      <c r="Z357" s="93">
        <v>2.9249528440529287E-2</v>
      </c>
      <c r="AA357" s="93">
        <v>0.23328282439153847</v>
      </c>
      <c r="AB357" s="93">
        <v>0.13964866322520997</v>
      </c>
      <c r="AC357" s="93">
        <f>_xlfn.XLOOKUP(B357,'[3]Nur des jours'!$B:$B,'[3]Nur des jours'!$N:$N,"")</f>
        <v>0.3386524670907135</v>
      </c>
      <c r="AD357" s="93">
        <v>0.3386524670907135</v>
      </c>
      <c r="AE357" s="93">
        <v>6.3849580376277346E-2</v>
      </c>
      <c r="AF357" s="93">
        <v>0.1779049062160242</v>
      </c>
      <c r="AG357" s="93"/>
      <c r="AH357" s="93">
        <v>0.20679773309020558</v>
      </c>
      <c r="AI357" s="93">
        <v>0.23605265997625985</v>
      </c>
      <c r="AJ357" s="93">
        <v>0.30441312973673207</v>
      </c>
      <c r="AK357" s="93">
        <v>0.13594629290362403</v>
      </c>
      <c r="AL357" s="93">
        <v>0.20679773309020558</v>
      </c>
      <c r="AM357" s="49" t="s">
        <v>5559</v>
      </c>
      <c r="AN357" s="49"/>
      <c r="AO357" s="48" t="str" cm="1">
        <f t="array" ref="AO357">IFERROR(_xlfn.IFS(
AQ357="MPR ISSUE","PDH",
AQ357="BSS Hardware Issue","BSS",
AQ357="Sites strategiques, MLL, Pylone, etc.","ENVTECH",
AQ357="AKTIVCO DEFAUT GE &amp; POWER Cabinet","AKTIVCO",
AQ357="AKTIVCO Coupure ENEO &amp; Baisse de tension","AKTIVCO GRID ONLY",
AQ357="Coupure ENEO &amp; Baisse de tension","IHS GRID ONLY",
AQ357="Defaut GE &amp; POWER Cabinet","IHS",
AQ357="Sharing","Partners",
AQ357="Sites strategiques &amp; DataCenter","SST &amp; DC",
AQ357="Exclu","Exclu",
AQ357="SAT","SAT",
AQ357="SPARE-ISSUE","SPARE-ISSUE",
AQ357="Fiber CAmtel","TRANS_FO_CAMTEL",
AQ357="Fiber AOF","Fiber AOF",
AQ357="Projet OCM (HUAWEI)","TRAVAUX-HUAWEI",
AQ357="Projet OCM (NOKIA)","TRAVAUX-NOKIA",
AQ357="ACCESS-ISSUE","ACCESS-ISSUE",
AQ357="Projet OCM (ZTE, NOKIA, autres projets)","TRAVAUX OCM",
AQ357="No root CAuse","No root cause",
AQ357="ODU HS","PDH",
AQ357="IP &amp; VLAN","PDH",
AQ357="Warehouse HUAWEI","SPARE-ISSUE",
AQ357="SPARE-HS","SPARE-ISSUE",
AQ357="Power Telco","BSS",AQ357="no impacts","no impacts"
),"")</f>
        <v>No root cause</v>
      </c>
      <c r="AP357" s="48" t="str" cm="1">
        <f t="array" ref="AP357">IFERROR(_xlfn.IFS(
AQ357="MPR ISSUE","TX ISSUE",
AQ357="BSS Hardware Issue","RAN ISSUE",
AQ357="Sites strategiques, MLL, Pylone, etc.","ENVTECH",
AQ357="AKTIVCO DEFAUT GE &amp; POWER Cabinet","POWER ISSUE",
AQ357="AKTIVCO Coupure ENEO &amp; Baisse de tension","POWER ISSUE",
AQ357="Coupure ENEO &amp; Baisse de tension","POWER ISSUE",
AQ357="Defaut GE &amp; POWER Cabinet","POWER ISSUE",
AQ357="Sharing","POWER ISSUE",
AQ357="Sites strategiques &amp; DataCenter","POWER ISSUE",
AQ357="Exclu","Exclu",
AQ357="SAT","TX ISSUE",
AQ357="SPARE-ISSUE","SPARE-ISSUE",
AQ357="Fiber CAmtel","TX ISSUE",
AQ357="Fiber AOF","TX ISSUE",
AQ357="Projet OCM (HUAWEI)","TRAVAUX-HUAWEI",
AQ357="Projet OCM (NOKIA)","TRAVAUX -NOKIA",
AQ357="ACCESS-ISSUE","ACCESS-ISSUE",
AQ357="Projet OCM (ZTE, NOKIA, autres projets)","TRAVAUX OCM",
AQ357="No root CAuse","No root cause",
AQ357="ODU HS","TX ISSUE",
AQ357="IP &amp; VLAN","TX ISSUE",
AQ357="Warehouse HUAWEI","SPARE-ISSUE",
AQ357="SPARE-HS","SPARE-ISSUE",
AQ357="Power Telco","RAN ISSUE",AQ357="no impacts","no impacts"
),"")</f>
        <v>No root cause</v>
      </c>
      <c r="AQ357" s="67" t="s">
        <v>5344</v>
      </c>
      <c r="AR357" s="48" t="str" cm="1">
        <f t="array" ref="AR357">IFERROR(_xlfn.IFS(
AQ357="MPR ISSUE","ACTIVE",
AQ357="BSS Hardware Issue","ACTIVE",
AQ357="Sites strategiques, MLL, Pylone, etc.","PASSIVE",
AQ357="AKTIVCO DEFAUT GE &amp; POWER Cabinet","PASSIVE",
AQ357="AKTIVCO Coupure ENEO &amp; Baisse de tension","PASSIVE",
AQ357="Coupure ENEO &amp; Baisse de tension","PASSIVE",
AQ357="Defaut GE &amp; POWER Cabinet","PASSIVE",
AQ357="Sharing","PASSIVE",
AQ357="Sites strategiques &amp; DataCenter","PASSIVE",
AQ357="Exclu","Exclu",
AQ357="SAT","ACTIVE",
AQ357="SPARE-ISSUE","SPARE-ISSUE",
AQ357="Fiber CAmtel","ACTIVE",
AQ357="Fiber AOF","ACTIVE",
AQ357="Projet OCM (HUAWEI)","PLANNED WORKS",
AQ357="Projet OCM (NOKIA)","PLANNED WORKS",
AQ357="ACCESS-ISSUE","ACCESS-ISSUE",
AQ357="Projet OCM (ZTE, NOKIA, autres projets)","PLANNED WORKS",
AQ357="No root CAuse","No root cause",
AQ357="ODU HS","ACTIVE",
AQ357="IP &amp; VLAN","ACTIVE",
AQ357="Warehouse HUAWEI","SPARE-ISSUE",
AQ357="SPARE-HS","SPARE-ISSUE",
AQ357="Power Telco","ACTIVE", AQ357="no impacts","no impacts"
),"")</f>
        <v>No root cause</v>
      </c>
      <c r="AS357" s="92" t="s">
        <v>5537</v>
      </c>
      <c r="AT357" s="98" t="s">
        <v>1313</v>
      </c>
      <c r="AV357" s="17" t="s">
        <v>5537</v>
      </c>
      <c r="AW357" s="7" t="s">
        <v>5537</v>
      </c>
      <c r="AX357" s="6" t="s">
        <v>5537</v>
      </c>
      <c r="AY357" s="7"/>
      <c r="AZ357" s="3" t="s">
        <v>5537</v>
      </c>
      <c r="BA357" s="18" t="s">
        <v>5537</v>
      </c>
      <c r="BB357" s="18" t="s">
        <v>5537</v>
      </c>
      <c r="BC357" s="18" t="s">
        <v>5537</v>
      </c>
      <c r="BD357" s="18" t="s">
        <v>5537</v>
      </c>
      <c r="BE357" s="18" t="s">
        <v>5537</v>
      </c>
      <c r="BF357" s="18" t="s">
        <v>5537</v>
      </c>
      <c r="BG357" s="18" t="s">
        <v>5537</v>
      </c>
      <c r="BH357" s="18" t="s">
        <v>5537</v>
      </c>
      <c r="BI357" s="18" t="s">
        <v>5537</v>
      </c>
      <c r="BJ357" s="18" t="s">
        <v>5537</v>
      </c>
      <c r="BK357" s="18" t="s">
        <v>5537</v>
      </c>
      <c r="BL357" s="9" t="s">
        <v>5537</v>
      </c>
      <c r="BM357" s="14" t="s">
        <v>5537</v>
      </c>
      <c r="BN357" s="14" t="s">
        <v>5537</v>
      </c>
      <c r="BO357" s="14" t="str">
        <f>_xlfn.XLOOKUP(B357,'[4]cell downs 18042026 17h'!$B:$B,'[4]cell downs 18042026 17h'!$B:$B,"")</f>
        <v/>
      </c>
      <c r="BP357" s="14" t="str">
        <f>_xlfn.XLOOKUP(B357,'[5]Cells Huawei 19042026 15h'!$B:$B,'[5]Cells Huawei 19042026 15h'!$B:$B,"")</f>
        <v/>
      </c>
      <c r="BQ357" s="9" t="str">
        <f>_xlfn.XLOOKUP(B357,'[6]cells down 19042026 9H40'!$B:$B,'[6]cells down 19042026 9H40'!$B:$B,"")</f>
        <v/>
      </c>
      <c r="BR357" s="9" t="s">
        <v>5537</v>
      </c>
      <c r="BS357" s="9" t="s">
        <v>5537</v>
      </c>
      <c r="BT357" s="108"/>
    </row>
    <row r="358" spans="1:72" s="9" customFormat="1" x14ac:dyDescent="0.35">
      <c r="A358" s="1" t="s">
        <v>2623</v>
      </c>
      <c r="B358" s="8" t="s">
        <v>2624</v>
      </c>
      <c r="C358" s="3" t="str">
        <f>_xlfn.XLOOKUP(B358,'[1]daily break down'!$D:$D,'[1]daily break down'!$E:$E,"")</f>
        <v>ADAMAOUA</v>
      </c>
      <c r="D358" s="1" t="s">
        <v>11</v>
      </c>
      <c r="E358" s="1" t="s">
        <v>12</v>
      </c>
      <c r="F358" s="3" t="s">
        <v>90</v>
      </c>
      <c r="G358" s="1" t="s">
        <v>2625</v>
      </c>
      <c r="H358" s="33" t="str">
        <f>_xlfn.XLOOKUP(B358,[2]CALCULATION!$B:$B,[2]CALCULATION!$H:$H,"")</f>
        <v>NOKIA</v>
      </c>
      <c r="I358" s="28">
        <v>0</v>
      </c>
      <c r="J358" s="28">
        <v>0.11317903851352555</v>
      </c>
      <c r="K358" s="28">
        <v>2.3691276287142293</v>
      </c>
      <c r="L358" s="28">
        <v>5.0708592700559834</v>
      </c>
      <c r="M358" s="28">
        <v>8.2486013055829421E-2</v>
      </c>
      <c r="N358" s="28">
        <v>8.2465815154381797E-2</v>
      </c>
      <c r="O358" s="28">
        <v>0.11835764153433224</v>
      </c>
      <c r="P358" s="28">
        <v>7.9038961128181512E-2</v>
      </c>
      <c r="Q358" s="28">
        <v>0</v>
      </c>
      <c r="R358" s="28">
        <v>0.11913844602482747</v>
      </c>
      <c r="S358" s="93">
        <v>1.4311007438906167</v>
      </c>
      <c r="T358" s="93">
        <f>_xlfn.XLOOKUP(B358,'[3]Nur des jours'!$B:$B,'[3]Nur des jours'!$U:$U,"")</f>
        <v>0.15086325653897525</v>
      </c>
      <c r="U358" s="93">
        <v>4.1802794667392353</v>
      </c>
      <c r="V358" s="93">
        <v>1.9539737131743511</v>
      </c>
      <c r="W358" s="93">
        <v>0.15086325653897525</v>
      </c>
      <c r="X358" s="93">
        <v>6.8793860931907008E-2</v>
      </c>
      <c r="Y358" s="93">
        <v>0</v>
      </c>
      <c r="Z358" s="93">
        <v>3.233691707079956E-2</v>
      </c>
      <c r="AA358" s="93">
        <v>0</v>
      </c>
      <c r="AB358" s="93">
        <v>0.15645298978948854</v>
      </c>
      <c r="AC358" s="93">
        <f>_xlfn.XLOOKUP(B358,'[3]Nur des jours'!$B:$B,'[3]Nur des jours'!$N:$N,"")</f>
        <v>4.1313028830681157E-2</v>
      </c>
      <c r="AD358" s="93">
        <v>4.1313028830681157E-2</v>
      </c>
      <c r="AE358" s="93">
        <v>8.2645269687406278E-2</v>
      </c>
      <c r="AF358" s="93">
        <v>4.7987071793687608E-2</v>
      </c>
      <c r="AG358" s="93"/>
      <c r="AH358" s="93">
        <v>0.20653465378161096</v>
      </c>
      <c r="AI358" s="93">
        <v>0.43563580846412397</v>
      </c>
      <c r="AJ358" s="93">
        <v>0.25662925160948757</v>
      </c>
      <c r="AK358" s="93">
        <v>0.11155086710467201</v>
      </c>
      <c r="AL358" s="93">
        <v>0.20653465378161096</v>
      </c>
      <c r="AM358" s="49" t="s">
        <v>5559</v>
      </c>
      <c r="AN358" s="49"/>
      <c r="AO358" s="48" t="str" cm="1">
        <f t="array" ref="AO358">IFERROR(_xlfn.IFS(
AQ358="MPR ISSUE","PDH",
AQ358="BSS Hardware Issue","BSS",
AQ358="Sites strategiques, MLL, Pylone, etc.","ENVTECH",
AQ358="AKTIVCO DEFAUT GE &amp; POWER Cabinet","AKTIVCO",
AQ358="AKTIVCO Coupure ENEO &amp; Baisse de tension","AKTIVCO GRID ONLY",
AQ358="Coupure ENEO &amp; Baisse de tension","IHS GRID ONLY",
AQ358="Defaut GE &amp; POWER Cabinet","IHS",
AQ358="Sharing","Partners",
AQ358="Sites strategiques &amp; DataCenter","SST &amp; DC",
AQ358="Exclu","Exclu",
AQ358="SAT","SAT",
AQ358="SPARE-ISSUE","SPARE-ISSUE",
AQ358="Fiber CAmtel","TRANS_FO_CAMTEL",
AQ358="Fiber AOF","Fiber AOF",
AQ358="Projet OCM (HUAWEI)","TRAVAUX-HUAWEI",
AQ358="Projet OCM (NOKIA)","TRAVAUX-NOKIA",
AQ358="ACCESS-ISSUE","ACCESS-ISSUE",
AQ358="Projet OCM (ZTE, NOKIA, autres projets)","TRAVAUX OCM",
AQ358="No root CAuse","No root cause",
AQ358="ODU HS","PDH",
AQ358="IP &amp; VLAN","PDH",
AQ358="Warehouse HUAWEI","SPARE-ISSUE",
AQ358="SPARE-HS","SPARE-ISSUE",
AQ358="Power Telco","BSS",AQ358="no impacts","no impacts"
),"")</f>
        <v>No root cause</v>
      </c>
      <c r="AP358" s="48" t="str" cm="1">
        <f t="array" ref="AP358">IFERROR(_xlfn.IFS(
AQ358="MPR ISSUE","TX ISSUE",
AQ358="BSS Hardware Issue","RAN ISSUE",
AQ358="Sites strategiques, MLL, Pylone, etc.","ENVTECH",
AQ358="AKTIVCO DEFAUT GE &amp; POWER Cabinet","POWER ISSUE",
AQ358="AKTIVCO Coupure ENEO &amp; Baisse de tension","POWER ISSUE",
AQ358="Coupure ENEO &amp; Baisse de tension","POWER ISSUE",
AQ358="Defaut GE &amp; POWER Cabinet","POWER ISSUE",
AQ358="Sharing","POWER ISSUE",
AQ358="Sites strategiques &amp; DataCenter","POWER ISSUE",
AQ358="Exclu","Exclu",
AQ358="SAT","TX ISSUE",
AQ358="SPARE-ISSUE","SPARE-ISSUE",
AQ358="Fiber CAmtel","TX ISSUE",
AQ358="Fiber AOF","TX ISSUE",
AQ358="Projet OCM (HUAWEI)","TRAVAUX-HUAWEI",
AQ358="Projet OCM (NOKIA)","TRAVAUX -NOKIA",
AQ358="ACCESS-ISSUE","ACCESS-ISSUE",
AQ358="Projet OCM (ZTE, NOKIA, autres projets)","TRAVAUX OCM",
AQ358="No root CAuse","No root cause",
AQ358="ODU HS","TX ISSUE",
AQ358="IP &amp; VLAN","TX ISSUE",
AQ358="Warehouse HUAWEI","SPARE-ISSUE",
AQ358="SPARE-HS","SPARE-ISSUE",
AQ358="Power Telco","RAN ISSUE",AQ358="no impacts","no impacts"
),"")</f>
        <v>No root cause</v>
      </c>
      <c r="AQ358" s="126" t="s">
        <v>5344</v>
      </c>
      <c r="AR358" s="48" t="str" cm="1">
        <f t="array" ref="AR358">IFERROR(_xlfn.IFS(
AQ358="MPR ISSUE","ACTIVE",
AQ358="BSS Hardware Issue","ACTIVE",
AQ358="Sites strategiques, MLL, Pylone, etc.","PASSIVE",
AQ358="AKTIVCO DEFAUT GE &amp; POWER Cabinet","PASSIVE",
AQ358="AKTIVCO Coupure ENEO &amp; Baisse de tension","PASSIVE",
AQ358="Coupure ENEO &amp; Baisse de tension","PASSIVE",
AQ358="Defaut GE &amp; POWER Cabinet","PASSIVE",
AQ358="Sharing","PASSIVE",
AQ358="Sites strategiques &amp; DataCenter","PASSIVE",
AQ358="Exclu","Exclu",
AQ358="SAT","ACTIVE",
AQ358="SPARE-ISSUE","SPARE-ISSUE",
AQ358="Fiber CAmtel","ACTIVE",
AQ358="Fiber AOF","ACTIVE",
AQ358="Projet OCM (HUAWEI)","PLANNED WORKS",
AQ358="Projet OCM (NOKIA)","PLANNED WORKS",
AQ358="ACCESS-ISSUE","ACCESS-ISSUE",
AQ358="Projet OCM (ZTE, NOKIA, autres projets)","PLANNED WORKS",
AQ358="No root CAuse","No root cause",
AQ358="ODU HS","ACTIVE",
AQ358="IP &amp; VLAN","ACTIVE",
AQ358="Warehouse HUAWEI","SPARE-ISSUE",
AQ358="SPARE-HS","SPARE-ISSUE",
AQ358="Power Telco","ACTIVE", AQ358="no impacts","no impacts"
),"")</f>
        <v>No root cause</v>
      </c>
      <c r="AS358" s="92" t="s">
        <v>5537</v>
      </c>
      <c r="AT358" s="98" t="s">
        <v>2624</v>
      </c>
      <c r="AV358" s="17" t="s">
        <v>5537</v>
      </c>
      <c r="AW358" s="7" t="s">
        <v>5537</v>
      </c>
      <c r="AX358" s="6" t="s">
        <v>5537</v>
      </c>
      <c r="AY358" s="7"/>
      <c r="AZ358" s="3" t="s">
        <v>5537</v>
      </c>
      <c r="BA358" s="18" t="s">
        <v>5537</v>
      </c>
      <c r="BB358" s="18" t="s">
        <v>5537</v>
      </c>
      <c r="BC358" s="18" t="s">
        <v>5537</v>
      </c>
      <c r="BD358" s="18" t="s">
        <v>5537</v>
      </c>
      <c r="BE358" s="18" t="s">
        <v>5537</v>
      </c>
      <c r="BF358" s="18" t="s">
        <v>5537</v>
      </c>
      <c r="BG358" s="18" t="s">
        <v>5537</v>
      </c>
      <c r="BH358" s="18" t="s">
        <v>5537</v>
      </c>
      <c r="BI358" s="18" t="s">
        <v>5537</v>
      </c>
      <c r="BJ358" s="18" t="s">
        <v>5537</v>
      </c>
      <c r="BK358" s="18" t="s">
        <v>5537</v>
      </c>
      <c r="BL358" s="9" t="s">
        <v>5537</v>
      </c>
      <c r="BM358" s="14" t="s">
        <v>5537</v>
      </c>
      <c r="BN358" s="14" t="s">
        <v>5537</v>
      </c>
      <c r="BO358" s="14" t="str">
        <f>_xlfn.XLOOKUP(B358,'[4]cell downs 18042026 17h'!$B:$B,'[4]cell downs 18042026 17h'!$B:$B,"")</f>
        <v/>
      </c>
      <c r="BP358" s="14" t="str">
        <f>_xlfn.XLOOKUP(B358,'[5]Cells Huawei 19042026 15h'!$B:$B,'[5]Cells Huawei 19042026 15h'!$B:$B,"")</f>
        <v/>
      </c>
      <c r="BQ358" s="9" t="str">
        <f>_xlfn.XLOOKUP(B358,'[6]cells down 19042026 9H40'!$B:$B,'[6]cells down 19042026 9H40'!$B:$B,"")</f>
        <v/>
      </c>
      <c r="BR358" s="9" t="s">
        <v>2624</v>
      </c>
      <c r="BS358" s="9" t="s">
        <v>12</v>
      </c>
      <c r="BT358" s="108"/>
    </row>
    <row r="359" spans="1:72" s="9" customFormat="1" x14ac:dyDescent="0.35">
      <c r="A359" s="1" t="s">
        <v>2783</v>
      </c>
      <c r="B359" s="8" t="s">
        <v>2784</v>
      </c>
      <c r="C359" s="3" t="str">
        <f>_xlfn.XLOOKUP(B359,'[1]daily break down'!$D:$D,'[1]daily break down'!$E:$E,"")</f>
        <v>SUD-OUEST</v>
      </c>
      <c r="D359" s="1" t="s">
        <v>11</v>
      </c>
      <c r="E359" s="1" t="s">
        <v>145</v>
      </c>
      <c r="F359" s="3" t="s">
        <v>13</v>
      </c>
      <c r="G359" s="1" t="s">
        <v>63</v>
      </c>
      <c r="H359" s="32" t="str">
        <f>_xlfn.XLOOKUP(B359,[2]CALCULATION!$B:$B,[2]CALCULATION!$H:$H,"")</f>
        <v>Huawei</v>
      </c>
      <c r="I359" s="28">
        <v>2.654662232152794</v>
      </c>
      <c r="J359" s="28">
        <v>8.5251674357152446E-2</v>
      </c>
      <c r="K359" s="28">
        <v>0</v>
      </c>
      <c r="L359" s="28">
        <v>0</v>
      </c>
      <c r="M359" s="28">
        <v>0</v>
      </c>
      <c r="N359" s="28">
        <v>0</v>
      </c>
      <c r="O359" s="28">
        <v>0</v>
      </c>
      <c r="P359" s="28">
        <v>0.81434967597229713</v>
      </c>
      <c r="Q359" s="28">
        <v>0.53175286003315891</v>
      </c>
      <c r="R359" s="28">
        <v>0</v>
      </c>
      <c r="S359" s="93">
        <v>0</v>
      </c>
      <c r="T359" s="93">
        <f>_xlfn.XLOOKUP(B359,'[3]Nur des jours'!$B:$B,'[3]Nur des jours'!$U:$U,"")</f>
        <v>0</v>
      </c>
      <c r="U359" s="93">
        <v>0</v>
      </c>
      <c r="V359" s="93">
        <v>0</v>
      </c>
      <c r="W359" s="93">
        <v>0</v>
      </c>
      <c r="X359" s="93">
        <v>0.22919859145685484</v>
      </c>
      <c r="Y359" s="93">
        <v>8.9175391586979543E-5</v>
      </c>
      <c r="Z359" s="93">
        <v>0</v>
      </c>
      <c r="AA359" s="93">
        <v>0</v>
      </c>
      <c r="AB359" s="93">
        <v>0</v>
      </c>
      <c r="AC359" s="93">
        <f>_xlfn.XLOOKUP(B359,'[3]Nur des jours'!$B:$B,'[3]Nur des jours'!$N:$N,"")</f>
        <v>0</v>
      </c>
      <c r="AD359" s="93">
        <v>0</v>
      </c>
      <c r="AE359" s="93">
        <v>0</v>
      </c>
      <c r="AF359" s="93">
        <v>0.4889486720714088</v>
      </c>
      <c r="AG359" s="93"/>
      <c r="AH359" s="93">
        <v>0.20474669908370502</v>
      </c>
      <c r="AI359" s="93">
        <v>0.18984129267932009</v>
      </c>
      <c r="AJ359" s="93">
        <v>0.16628500804118174</v>
      </c>
      <c r="AK359" s="93">
        <v>0.23358822151742192</v>
      </c>
      <c r="AL359" s="93">
        <v>0.20474669908370502</v>
      </c>
      <c r="AM359" s="49" t="s">
        <v>5559</v>
      </c>
      <c r="AN359" s="49"/>
      <c r="AO359" s="48" t="str" cm="1">
        <f t="array" ref="AO359">IFERROR(_xlfn.IFS(
AQ359="MPR ISSUE","PDH",
AQ359="BSS Hardware Issue","BSS",
AQ359="Sites strategiques, MLL, Pylone, etc.","ENVTECH",
AQ359="AKTIVCO DEFAUT GE &amp; POWER Cabinet","AKTIVCO",
AQ359="AKTIVCO Coupure ENEO &amp; Baisse de tension","AKTIVCO GRID ONLY",
AQ359="Coupure ENEO &amp; Baisse de tension","IHS GRID ONLY",
AQ359="Defaut GE &amp; POWER Cabinet","IHS",
AQ359="Sharing","Partners",
AQ359="Sites strategiques &amp; DataCenter","SST &amp; DC",
AQ359="Exclu","Exclu",
AQ359="SAT","SAT",
AQ359="SPARE-ISSUE","SPARE-ISSUE",
AQ359="Fiber CAmtel","TRANS_FO_CAMTEL",
AQ359="Fiber AOF","Fiber AOF",
AQ359="Projet OCM (HUAWEI)","TRAVAUX-HUAWEI",
AQ359="Projet OCM (NOKIA)","TRAVAUX-NOKIA",
AQ359="ACCESS-ISSUE","ACCESS-ISSUE",
AQ359="Projet OCM (ZTE, NOKIA, autres projets)","TRAVAUX OCM",
AQ359="No root CAuse","No root cause",
AQ359="ODU HS","PDH",
AQ359="IP &amp; VLAN","PDH",
AQ359="Warehouse HUAWEI","SPARE-ISSUE",
AQ359="SPARE-HS","SPARE-ISSUE",
AQ359="Power Telco","BSS",AQ359="no impacts","no impacts"
),"")</f>
        <v>No root cause</v>
      </c>
      <c r="AP359" s="48" t="str" cm="1">
        <f t="array" ref="AP359">IFERROR(_xlfn.IFS(
AQ359="MPR ISSUE","TX ISSUE",
AQ359="BSS Hardware Issue","RAN ISSUE",
AQ359="Sites strategiques, MLL, Pylone, etc.","ENVTECH",
AQ359="AKTIVCO DEFAUT GE &amp; POWER Cabinet","POWER ISSUE",
AQ359="AKTIVCO Coupure ENEO &amp; Baisse de tension","POWER ISSUE",
AQ359="Coupure ENEO &amp; Baisse de tension","POWER ISSUE",
AQ359="Defaut GE &amp; POWER Cabinet","POWER ISSUE",
AQ359="Sharing","POWER ISSUE",
AQ359="Sites strategiques &amp; DataCenter","POWER ISSUE",
AQ359="Exclu","Exclu",
AQ359="SAT","TX ISSUE",
AQ359="SPARE-ISSUE","SPARE-ISSUE",
AQ359="Fiber CAmtel","TX ISSUE",
AQ359="Fiber AOF","TX ISSUE",
AQ359="Projet OCM (HUAWEI)","TRAVAUX-HUAWEI",
AQ359="Projet OCM (NOKIA)","TRAVAUX -NOKIA",
AQ359="ACCESS-ISSUE","ACCESS-ISSUE",
AQ359="Projet OCM (ZTE, NOKIA, autres projets)","TRAVAUX OCM",
AQ359="No root CAuse","No root cause",
AQ359="ODU HS","TX ISSUE",
AQ359="IP &amp; VLAN","TX ISSUE",
AQ359="Warehouse HUAWEI","SPARE-ISSUE",
AQ359="SPARE-HS","SPARE-ISSUE",
AQ359="Power Telco","RAN ISSUE",AQ359="no impacts","no impacts"
),"")</f>
        <v>No root cause</v>
      </c>
      <c r="AQ359" s="126" t="s">
        <v>5344</v>
      </c>
      <c r="AR359" s="48" t="str" cm="1">
        <f t="array" ref="AR359">IFERROR(_xlfn.IFS(
AQ359="MPR ISSUE","ACTIVE",
AQ359="BSS Hardware Issue","ACTIVE",
AQ359="Sites strategiques, MLL, Pylone, etc.","PASSIVE",
AQ359="AKTIVCO DEFAUT GE &amp; POWER Cabinet","PASSIVE",
AQ359="AKTIVCO Coupure ENEO &amp; Baisse de tension","PASSIVE",
AQ359="Coupure ENEO &amp; Baisse de tension","PASSIVE",
AQ359="Defaut GE &amp; POWER Cabinet","PASSIVE",
AQ359="Sharing","PASSIVE",
AQ359="Sites strategiques &amp; DataCenter","PASSIVE",
AQ359="Exclu","Exclu",
AQ359="SAT","ACTIVE",
AQ359="SPARE-ISSUE","SPARE-ISSUE",
AQ359="Fiber CAmtel","ACTIVE",
AQ359="Fiber AOF","ACTIVE",
AQ359="Projet OCM (HUAWEI)","PLANNED WORKS",
AQ359="Projet OCM (NOKIA)","PLANNED WORKS",
AQ359="ACCESS-ISSUE","ACCESS-ISSUE",
AQ359="Projet OCM (ZTE, NOKIA, autres projets)","PLANNED WORKS",
AQ359="No root CAuse","No root cause",
AQ359="ODU HS","ACTIVE",
AQ359="IP &amp; VLAN","ACTIVE",
AQ359="Warehouse HUAWEI","SPARE-ISSUE",
AQ359="SPARE-HS","SPARE-ISSUE",
AQ359="Power Telco","ACTIVE", AQ359="no impacts","no impacts"
),"")</f>
        <v>No root cause</v>
      </c>
      <c r="AS359" s="92" t="s">
        <v>5537</v>
      </c>
      <c r="AT359" s="98" t="s">
        <v>2784</v>
      </c>
      <c r="AV359" s="17" t="s">
        <v>5537</v>
      </c>
      <c r="AW359" s="7" t="s">
        <v>5537</v>
      </c>
      <c r="AX359" s="6" t="s">
        <v>5537</v>
      </c>
      <c r="AY359" s="7"/>
      <c r="AZ359" s="3" t="s">
        <v>5537</v>
      </c>
      <c r="BA359" s="18" t="s">
        <v>5537</v>
      </c>
      <c r="BB359" s="18" t="s">
        <v>5537</v>
      </c>
      <c r="BC359" s="18" t="s">
        <v>5537</v>
      </c>
      <c r="BD359" s="18" t="s">
        <v>5537</v>
      </c>
      <c r="BE359" s="18" t="s">
        <v>5537</v>
      </c>
      <c r="BF359" s="18" t="s">
        <v>5537</v>
      </c>
      <c r="BG359" s="18" t="s">
        <v>5537</v>
      </c>
      <c r="BH359" s="18" t="s">
        <v>5537</v>
      </c>
      <c r="BI359" s="18" t="s">
        <v>5537</v>
      </c>
      <c r="BJ359" s="18" t="s">
        <v>5537</v>
      </c>
      <c r="BK359" s="18" t="s">
        <v>5537</v>
      </c>
      <c r="BL359" s="9" t="s">
        <v>5537</v>
      </c>
      <c r="BM359" s="14" t="s">
        <v>5537</v>
      </c>
      <c r="BN359" s="14" t="s">
        <v>5537</v>
      </c>
      <c r="BO359" s="14" t="str">
        <f>_xlfn.XLOOKUP(B359,'[4]cell downs 18042026 17h'!$B:$B,'[4]cell downs 18042026 17h'!$B:$B,"")</f>
        <v/>
      </c>
      <c r="BP359" s="14" t="str">
        <f>_xlfn.XLOOKUP(B359,'[5]Cells Huawei 19042026 15h'!$B:$B,'[5]Cells Huawei 19042026 15h'!$B:$B,"")</f>
        <v/>
      </c>
      <c r="BQ359" s="9" t="str">
        <f>_xlfn.XLOOKUP(B359,'[6]cells down 19042026 9H40'!$B:$B,'[6]cells down 19042026 9H40'!$B:$B,"")</f>
        <v/>
      </c>
      <c r="BR359" s="9" t="s">
        <v>2784</v>
      </c>
      <c r="BS359" s="9" t="s">
        <v>12</v>
      </c>
      <c r="BT359" s="108"/>
    </row>
    <row r="360" spans="1:72" s="9" customFormat="1" x14ac:dyDescent="0.35">
      <c r="A360" s="1" t="s">
        <v>556</v>
      </c>
      <c r="B360" s="8" t="s">
        <v>557</v>
      </c>
      <c r="C360" s="3" t="str">
        <f>_xlfn.XLOOKUP(B360,'[1]daily break down'!$D:$D,'[1]daily break down'!$E:$E,"")</f>
        <v>SUD-OUEST</v>
      </c>
      <c r="D360" s="1" t="s">
        <v>21</v>
      </c>
      <c r="E360" s="1" t="s">
        <v>22</v>
      </c>
      <c r="F360" s="3" t="s">
        <v>13</v>
      </c>
      <c r="G360" s="1" t="s">
        <v>63</v>
      </c>
      <c r="H360" s="32" t="str">
        <f>_xlfn.XLOOKUP(B360,[2]CALCULATION!$B:$B,[2]CALCULATION!$H:$H,"")</f>
        <v>Huawei</v>
      </c>
      <c r="I360" s="28">
        <v>0.10610088091018827</v>
      </c>
      <c r="J360" s="28">
        <v>5.1543376337274183E-2</v>
      </c>
      <c r="K360" s="28">
        <v>3.5099434128635143E-2</v>
      </c>
      <c r="L360" s="28">
        <v>0.21464516754985977</v>
      </c>
      <c r="M360" s="28">
        <v>5.0794303047943551E-2</v>
      </c>
      <c r="N360" s="28">
        <v>0</v>
      </c>
      <c r="O360" s="28">
        <v>0</v>
      </c>
      <c r="P360" s="28">
        <v>0</v>
      </c>
      <c r="Q360" s="28">
        <v>0</v>
      </c>
      <c r="R360" s="28">
        <v>0</v>
      </c>
      <c r="S360" s="93">
        <v>0</v>
      </c>
      <c r="T360" s="93">
        <f>_xlfn.XLOOKUP(B360,'[3]Nur des jours'!$B:$B,'[3]Nur des jours'!$U:$U,"")</f>
        <v>0</v>
      </c>
      <c r="U360" s="93">
        <v>4.052308144495524</v>
      </c>
      <c r="V360" s="93">
        <v>0</v>
      </c>
      <c r="W360" s="93">
        <v>0</v>
      </c>
      <c r="X360" s="93">
        <v>0</v>
      </c>
      <c r="Y360" s="93">
        <v>4.9215898616854012</v>
      </c>
      <c r="Z360" s="93">
        <v>0</v>
      </c>
      <c r="AA360" s="93">
        <v>0</v>
      </c>
      <c r="AB360" s="93">
        <v>0</v>
      </c>
      <c r="AC360" s="93">
        <f>_xlfn.XLOOKUP(B360,'[3]Nur des jours'!$B:$B,'[3]Nur des jours'!$N:$N,"")</f>
        <v>4.9248893511741185</v>
      </c>
      <c r="AD360" s="93">
        <v>4.9248893511741185</v>
      </c>
      <c r="AE360" s="93">
        <v>0</v>
      </c>
      <c r="AF360" s="93">
        <v>0.48943021918597851</v>
      </c>
      <c r="AG360" s="93"/>
      <c r="AH360" s="93">
        <v>0.20442566767399195</v>
      </c>
      <c r="AI360" s="93">
        <v>0.19296368236154574</v>
      </c>
      <c r="AJ360" s="93">
        <v>0.16400058141313995</v>
      </c>
      <c r="AK360" s="93">
        <v>0.23358822151742201</v>
      </c>
      <c r="AL360" s="93">
        <v>0.20442566767399195</v>
      </c>
      <c r="AM360" s="49" t="s">
        <v>5559</v>
      </c>
      <c r="AN360" s="49"/>
      <c r="AO360" s="48" t="str" cm="1">
        <f t="array" ref="AO360">IFERROR(_xlfn.IFS(
AQ360="MPR ISSUE","PDH",
AQ360="BSS Hardware Issue","BSS",
AQ360="Sites strategiques, MLL, Pylone, etc.","ENVTECH",
AQ360="AKTIVCO DEFAUT GE &amp; POWER Cabinet","AKTIVCO",
AQ360="AKTIVCO Coupure ENEO &amp; Baisse de tension","AKTIVCO GRID ONLY",
AQ360="Coupure ENEO &amp; Baisse de tension","IHS GRID ONLY",
AQ360="Defaut GE &amp; POWER Cabinet","IHS",
AQ360="Sharing","Partners",
AQ360="Sites strategiques &amp; DataCenter","SST &amp; DC",
AQ360="Exclu","Exclu",
AQ360="SAT","SAT",
AQ360="SPARE-ISSUE","SPARE-ISSUE",
AQ360="Fiber CAmtel","TRANS_FO_CAMTEL",
AQ360="Fiber AOF","Fiber AOF",
AQ360="Projet OCM (HUAWEI)","TRAVAUX-HUAWEI",
AQ360="Projet OCM (NOKIA)","TRAVAUX-NOKIA",
AQ360="ACCESS-ISSUE","ACCESS-ISSUE",
AQ360="Projet OCM (ZTE, NOKIA, autres projets)","TRAVAUX OCM",
AQ360="No root CAuse","No root cause",
AQ360="ODU HS","PDH",
AQ360="IP &amp; VLAN","PDH",
AQ360="Warehouse HUAWEI","SPARE-ISSUE",
AQ360="SPARE-HS","SPARE-ISSUE",
AQ360="Power Telco","BSS",AQ360="no impacts","no impacts"
),"")</f>
        <v>No root cause</v>
      </c>
      <c r="AP360" s="48" t="str" cm="1">
        <f t="array" ref="AP360">IFERROR(_xlfn.IFS(
AQ360="MPR ISSUE","TX ISSUE",
AQ360="BSS Hardware Issue","RAN ISSUE",
AQ360="Sites strategiques, MLL, Pylone, etc.","ENVTECH",
AQ360="AKTIVCO DEFAUT GE &amp; POWER Cabinet","POWER ISSUE",
AQ360="AKTIVCO Coupure ENEO &amp; Baisse de tension","POWER ISSUE",
AQ360="Coupure ENEO &amp; Baisse de tension","POWER ISSUE",
AQ360="Defaut GE &amp; POWER Cabinet","POWER ISSUE",
AQ360="Sharing","POWER ISSUE",
AQ360="Sites strategiques &amp; DataCenter","POWER ISSUE",
AQ360="Exclu","Exclu",
AQ360="SAT","TX ISSUE",
AQ360="SPARE-ISSUE","SPARE-ISSUE",
AQ360="Fiber CAmtel","TX ISSUE",
AQ360="Fiber AOF","TX ISSUE",
AQ360="Projet OCM (HUAWEI)","TRAVAUX-HUAWEI",
AQ360="Projet OCM (NOKIA)","TRAVAUX -NOKIA",
AQ360="ACCESS-ISSUE","ACCESS-ISSUE",
AQ360="Projet OCM (ZTE, NOKIA, autres projets)","TRAVAUX OCM",
AQ360="No root CAuse","No root cause",
AQ360="ODU HS","TX ISSUE",
AQ360="IP &amp; VLAN","TX ISSUE",
AQ360="Warehouse HUAWEI","SPARE-ISSUE",
AQ360="SPARE-HS","SPARE-ISSUE",
AQ360="Power Telco","RAN ISSUE",AQ360="no impacts","no impacts"
),"")</f>
        <v>No root cause</v>
      </c>
      <c r="AQ360" s="67" t="s">
        <v>5344</v>
      </c>
      <c r="AR360" s="48" t="str" cm="1">
        <f t="array" ref="AR360">IFERROR(_xlfn.IFS(
AQ360="MPR ISSUE","ACTIVE",
AQ360="BSS Hardware Issue","ACTIVE",
AQ360="Sites strategiques, MLL, Pylone, etc.","PASSIVE",
AQ360="AKTIVCO DEFAUT GE &amp; POWER Cabinet","PASSIVE",
AQ360="AKTIVCO Coupure ENEO &amp; Baisse de tension","PASSIVE",
AQ360="Coupure ENEO &amp; Baisse de tension","PASSIVE",
AQ360="Defaut GE &amp; POWER Cabinet","PASSIVE",
AQ360="Sharing","PASSIVE",
AQ360="Sites strategiques &amp; DataCenter","PASSIVE",
AQ360="Exclu","Exclu",
AQ360="SAT","ACTIVE",
AQ360="SPARE-ISSUE","SPARE-ISSUE",
AQ360="Fiber CAmtel","ACTIVE",
AQ360="Fiber AOF","ACTIVE",
AQ360="Projet OCM (HUAWEI)","PLANNED WORKS",
AQ360="Projet OCM (NOKIA)","PLANNED WORKS",
AQ360="ACCESS-ISSUE","ACCESS-ISSUE",
AQ360="Projet OCM (ZTE, NOKIA, autres projets)","PLANNED WORKS",
AQ360="No root CAuse","No root cause",
AQ360="ODU HS","ACTIVE",
AQ360="IP &amp; VLAN","ACTIVE",
AQ360="Warehouse HUAWEI","SPARE-ISSUE",
AQ360="SPARE-HS","SPARE-ISSUE",
AQ360="Power Telco","ACTIVE", AQ360="no impacts","no impacts"
),"")</f>
        <v>No root cause</v>
      </c>
      <c r="AS360" s="92" t="s">
        <v>5537</v>
      </c>
      <c r="AT360" s="98" t="s">
        <v>557</v>
      </c>
      <c r="AV360" s="17" t="s">
        <v>5537</v>
      </c>
      <c r="AW360" s="7" t="s">
        <v>5537</v>
      </c>
      <c r="AX360" s="6" t="s">
        <v>5537</v>
      </c>
      <c r="AY360" s="7"/>
      <c r="AZ360" s="3" t="s">
        <v>5537</v>
      </c>
      <c r="BA360" s="18" t="s">
        <v>5537</v>
      </c>
      <c r="BB360" s="18" t="s">
        <v>5537</v>
      </c>
      <c r="BC360" s="18" t="s">
        <v>5537</v>
      </c>
      <c r="BD360" s="18" t="s">
        <v>5537</v>
      </c>
      <c r="BE360" s="18" t="s">
        <v>5537</v>
      </c>
      <c r="BF360" s="18" t="s">
        <v>5537</v>
      </c>
      <c r="BG360" s="18" t="s">
        <v>5537</v>
      </c>
      <c r="BH360" s="18" t="s">
        <v>5537</v>
      </c>
      <c r="BI360" s="18" t="s">
        <v>5537</v>
      </c>
      <c r="BJ360" s="18" t="s">
        <v>5537</v>
      </c>
      <c r="BK360" s="18" t="s">
        <v>5537</v>
      </c>
      <c r="BL360" s="9" t="s">
        <v>5537</v>
      </c>
      <c r="BM360" s="14" t="s">
        <v>5537</v>
      </c>
      <c r="BN360" s="14" t="s">
        <v>5537</v>
      </c>
      <c r="BO360" s="14" t="str">
        <f>_xlfn.XLOOKUP(B360,'[4]cell downs 18042026 17h'!$B:$B,'[4]cell downs 18042026 17h'!$B:$B,"")</f>
        <v/>
      </c>
      <c r="BP360" s="14" t="str">
        <f>_xlfn.XLOOKUP(B360,'[5]Cells Huawei 19042026 15h'!$B:$B,'[5]Cells Huawei 19042026 15h'!$B:$B,"")</f>
        <v/>
      </c>
      <c r="BQ360" s="9" t="str">
        <f>_xlfn.XLOOKUP(B360,'[6]cells down 19042026 9H40'!$B:$B,'[6]cells down 19042026 9H40'!$B:$B,"")</f>
        <v/>
      </c>
      <c r="BR360" s="9" t="s">
        <v>5537</v>
      </c>
      <c r="BS360" s="9" t="s">
        <v>12</v>
      </c>
      <c r="BT360" s="108"/>
    </row>
    <row r="361" spans="1:72" s="9" customFormat="1" ht="26.5" customHeight="1" x14ac:dyDescent="0.35">
      <c r="A361" s="1" t="s">
        <v>5217</v>
      </c>
      <c r="B361" s="8" t="s">
        <v>5218</v>
      </c>
      <c r="C361" s="3" t="str">
        <f>_xlfn.XLOOKUP(B361,'[1]daily break down'!$D:$D,'[1]daily break down'!$E:$E,"")</f>
        <v>SUD-OUEST</v>
      </c>
      <c r="D361" s="1" t="s">
        <v>11</v>
      </c>
      <c r="E361" s="1"/>
      <c r="F361" s="3" t="s">
        <v>13</v>
      </c>
      <c r="G361" s="1" t="s">
        <v>63</v>
      </c>
      <c r="H361" s="32" t="str">
        <f>_xlfn.XLOOKUP(B361,[2]CALCULATION!$B:$B,[2]CALCULATION!$H:$H,"")</f>
        <v>Huawei</v>
      </c>
      <c r="I361" s="28">
        <v>0</v>
      </c>
      <c r="J361" s="28">
        <v>0</v>
      </c>
      <c r="K361" s="28">
        <v>0</v>
      </c>
      <c r="L361" s="28">
        <v>0</v>
      </c>
      <c r="M361" s="28">
        <v>0</v>
      </c>
      <c r="N361" s="28">
        <v>0</v>
      </c>
      <c r="O361" s="28">
        <v>0</v>
      </c>
      <c r="P361" s="28">
        <v>0</v>
      </c>
      <c r="Q361" s="28">
        <v>0</v>
      </c>
      <c r="R361" s="28">
        <v>0</v>
      </c>
      <c r="S361" s="93">
        <v>0</v>
      </c>
      <c r="T361" s="93">
        <f>_xlfn.XLOOKUP(B361,'[3]Nur des jours'!$B:$B,'[3]Nur des jours'!$U:$U,"")</f>
        <v>0</v>
      </c>
      <c r="U361" s="93">
        <v>0</v>
      </c>
      <c r="V361" s="93">
        <v>0</v>
      </c>
      <c r="W361" s="93">
        <v>0</v>
      </c>
      <c r="X361" s="93">
        <v>0</v>
      </c>
      <c r="Y361" s="93">
        <v>0</v>
      </c>
      <c r="Z361" s="93">
        <v>0</v>
      </c>
      <c r="AA361" s="93">
        <v>0</v>
      </c>
      <c r="AB361" s="93">
        <v>0</v>
      </c>
      <c r="AC361" s="93"/>
      <c r="AD361" s="93">
        <v>0</v>
      </c>
      <c r="AE361" s="93">
        <v>0</v>
      </c>
      <c r="AF361" s="93">
        <v>0.48859197050506087</v>
      </c>
      <c r="AG361" s="93"/>
      <c r="AH361" s="93">
        <v>0.20438999751735712</v>
      </c>
      <c r="AI361" s="93">
        <v>0.19296368236154574</v>
      </c>
      <c r="AJ361" s="93">
        <v>0.16389432901183565</v>
      </c>
      <c r="AK361" s="93">
        <v>0.23358822151742198</v>
      </c>
      <c r="AL361" s="93">
        <v>0.20438999751735712</v>
      </c>
      <c r="AM361" s="49" t="s">
        <v>5559</v>
      </c>
      <c r="AN361" s="49"/>
      <c r="AO361" s="48" t="str" cm="1">
        <f t="array" ref="AO361">IFERROR(_xlfn.IFS(
AQ361="MPR ISSUE","PDH",
AQ361="BSS Hardware Issue","BSS",
AQ361="Sites strategiques, MLL, Pylone, etc.","ENVTECH",
AQ361="AKTIVCO DEFAUT GE &amp; POWER Cabinet","AKTIVCO",
AQ361="AKTIVCO Coupure ENEO &amp; Baisse de tension","AKTIVCO GRID ONLY",
AQ361="Coupure ENEO &amp; Baisse de tension","IHS GRID ONLY",
AQ361="Defaut GE &amp; POWER Cabinet","IHS",
AQ361="Sharing","Partners",
AQ361="Sites strategiques &amp; DataCenter","SST &amp; DC",
AQ361="Exclu","Exclu",
AQ361="SAT","SAT",
AQ361="SPARE-ISSUE","SPARE-ISSUE",
AQ361="Fiber CAmtel","TRANS_FO_CAMTEL",
AQ361="Fiber AOF","Fiber AOF",
AQ361="Projet OCM (HUAWEI)","TRAVAUX-HUAWEI",
AQ361="Projet OCM (NOKIA)","TRAVAUX-NOKIA",
AQ361="ACCESS-ISSUE","ACCESS-ISSUE",
AQ361="Projet OCM (ZTE, NOKIA, autres projets)","TRAVAUX OCM",
AQ361="No root CAuse","No root cause",
AQ361="ODU HS","PDH",
AQ361="IP &amp; VLAN","PDH",
AQ361="Warehouse HUAWEI","SPARE-ISSUE",
AQ361="SPARE-HS","SPARE-ISSUE",
AQ361="Power Telco","BSS",AQ361="no impacts","no impacts"
),"")</f>
        <v>No root cause</v>
      </c>
      <c r="AP361" s="48" t="str" cm="1">
        <f t="array" ref="AP361">IFERROR(_xlfn.IFS(
AQ361="MPR ISSUE","TX ISSUE",
AQ361="BSS Hardware Issue","RAN ISSUE",
AQ361="Sites strategiques, MLL, Pylone, etc.","ENVTECH",
AQ361="AKTIVCO DEFAUT GE &amp; POWER Cabinet","POWER ISSUE",
AQ361="AKTIVCO Coupure ENEO &amp; Baisse de tension","POWER ISSUE",
AQ361="Coupure ENEO &amp; Baisse de tension","POWER ISSUE",
AQ361="Defaut GE &amp; POWER Cabinet","POWER ISSUE",
AQ361="Sharing","POWER ISSUE",
AQ361="Sites strategiques &amp; DataCenter","POWER ISSUE",
AQ361="Exclu","Exclu",
AQ361="SAT","TX ISSUE",
AQ361="SPARE-ISSUE","SPARE-ISSUE",
AQ361="Fiber CAmtel","TX ISSUE",
AQ361="Fiber AOF","TX ISSUE",
AQ361="Projet OCM (HUAWEI)","TRAVAUX-HUAWEI",
AQ361="Projet OCM (NOKIA)","TRAVAUX -NOKIA",
AQ361="ACCESS-ISSUE","ACCESS-ISSUE",
AQ361="Projet OCM (ZTE, NOKIA, autres projets)","TRAVAUX OCM",
AQ361="No root CAuse","No root cause",
AQ361="ODU HS","TX ISSUE",
AQ361="IP &amp; VLAN","TX ISSUE",
AQ361="Warehouse HUAWEI","SPARE-ISSUE",
AQ361="SPARE-HS","SPARE-ISSUE",
AQ361="Power Telco","RAN ISSUE",AQ361="no impacts","no impacts"
),"")</f>
        <v>No root cause</v>
      </c>
      <c r="AQ361" s="126" t="s">
        <v>5344</v>
      </c>
      <c r="AR361" s="48" t="str" cm="1">
        <f t="array" ref="AR361">IFERROR(_xlfn.IFS(
AQ361="MPR ISSUE","ACTIVE",
AQ361="BSS Hardware Issue","ACTIVE",
AQ361="Sites strategiques, MLL, Pylone, etc.","PASSIVE",
AQ361="AKTIVCO DEFAUT GE &amp; POWER Cabinet","PASSIVE",
AQ361="AKTIVCO Coupure ENEO &amp; Baisse de tension","PASSIVE",
AQ361="Coupure ENEO &amp; Baisse de tension","PASSIVE",
AQ361="Defaut GE &amp; POWER Cabinet","PASSIVE",
AQ361="Sharing","PASSIVE",
AQ361="Sites strategiques &amp; DataCenter","PASSIVE",
AQ361="Exclu","Exclu",
AQ361="SAT","ACTIVE",
AQ361="SPARE-ISSUE","SPARE-ISSUE",
AQ361="Fiber CAmtel","ACTIVE",
AQ361="Fiber AOF","ACTIVE",
AQ361="Projet OCM (HUAWEI)","PLANNED WORKS",
AQ361="Projet OCM (NOKIA)","PLANNED WORKS",
AQ361="ACCESS-ISSUE","ACCESS-ISSUE",
AQ361="Projet OCM (ZTE, NOKIA, autres projets)","PLANNED WORKS",
AQ361="No root CAuse","No root cause",
AQ361="ODU HS","ACTIVE",
AQ361="IP &amp; VLAN","ACTIVE",
AQ361="Warehouse HUAWEI","SPARE-ISSUE",
AQ361="SPARE-HS","SPARE-ISSUE",
AQ361="Power Telco","ACTIVE", AQ361="no impacts","no impacts"
),"")</f>
        <v>No root cause</v>
      </c>
      <c r="AS361" s="92" t="s">
        <v>5537</v>
      </c>
      <c r="AT361" s="98" t="s">
        <v>5218</v>
      </c>
      <c r="AV361" s="17" t="s">
        <v>5537</v>
      </c>
      <c r="AW361" s="7" t="s">
        <v>5537</v>
      </c>
      <c r="AX361" s="6" t="s">
        <v>5537</v>
      </c>
      <c r="AY361" s="7"/>
      <c r="AZ361" s="3" t="s">
        <v>5537</v>
      </c>
      <c r="BA361" s="18" t="s">
        <v>5537</v>
      </c>
      <c r="BB361" s="18" t="s">
        <v>5537</v>
      </c>
      <c r="BC361" s="18" t="s">
        <v>5537</v>
      </c>
      <c r="BD361" s="18" t="s">
        <v>5537</v>
      </c>
      <c r="BE361" s="18" t="s">
        <v>5537</v>
      </c>
      <c r="BF361" s="18" t="s">
        <v>5537</v>
      </c>
      <c r="BG361" s="18" t="s">
        <v>5537</v>
      </c>
      <c r="BH361" s="18" t="s">
        <v>5537</v>
      </c>
      <c r="BI361" s="18" t="s">
        <v>5537</v>
      </c>
      <c r="BJ361" s="18" t="s">
        <v>5537</v>
      </c>
      <c r="BK361" s="18" t="s">
        <v>5537</v>
      </c>
      <c r="BL361" s="9" t="s">
        <v>5537</v>
      </c>
      <c r="BM361" s="14" t="s">
        <v>5537</v>
      </c>
      <c r="BN361" s="14" t="s">
        <v>5537</v>
      </c>
      <c r="BO361" s="14" t="str">
        <f>_xlfn.XLOOKUP(B361,'[4]cell downs 18042026 17h'!$B:$B,'[4]cell downs 18042026 17h'!$B:$B,"")</f>
        <v/>
      </c>
      <c r="BP361" s="14" t="str">
        <f>_xlfn.XLOOKUP(B361,'[5]Cells Huawei 19042026 15h'!$B:$B,'[5]Cells Huawei 19042026 15h'!$B:$B,"")</f>
        <v/>
      </c>
      <c r="BQ361" s="9" t="str">
        <f>_xlfn.XLOOKUP(B361,'[6]cells down 19042026 9H40'!$B:$B,'[6]cells down 19042026 9H40'!$B:$B,"")</f>
        <v/>
      </c>
      <c r="BR361" s="9" t="s">
        <v>5537</v>
      </c>
      <c r="BS361" s="9" t="s">
        <v>5537</v>
      </c>
      <c r="BT361" s="108"/>
    </row>
    <row r="362" spans="1:72" s="9" customFormat="1" x14ac:dyDescent="0.35">
      <c r="A362" s="1" t="s">
        <v>4756</v>
      </c>
      <c r="B362" s="8" t="s">
        <v>4757</v>
      </c>
      <c r="C362" s="3" t="str">
        <f>_xlfn.XLOOKUP(B362,'[1]daily break down'!$D:$D,'[1]daily break down'!$E:$E,"")</f>
        <v>SUD-OUEST</v>
      </c>
      <c r="D362" s="1" t="s">
        <v>11</v>
      </c>
      <c r="E362" s="1" t="s">
        <v>12</v>
      </c>
      <c r="F362" s="3" t="s">
        <v>13</v>
      </c>
      <c r="G362" s="1" t="s">
        <v>63</v>
      </c>
      <c r="H362" s="32" t="str">
        <f>_xlfn.XLOOKUP(B362,[2]CALCULATION!$B:$B,[2]CALCULATION!$H:$H,"")</f>
        <v>Huawei</v>
      </c>
      <c r="I362" s="28">
        <v>0</v>
      </c>
      <c r="J362" s="28">
        <v>0</v>
      </c>
      <c r="K362" s="28">
        <v>0.33535297760199523</v>
      </c>
      <c r="L362" s="28">
        <v>0</v>
      </c>
      <c r="M362" s="28">
        <v>0.66505223537737601</v>
      </c>
      <c r="N362" s="28">
        <v>0</v>
      </c>
      <c r="O362" s="28">
        <v>0</v>
      </c>
      <c r="P362" s="28">
        <v>4.7887185282208006E-2</v>
      </c>
      <c r="Q362" s="28">
        <v>0</v>
      </c>
      <c r="R362" s="28">
        <v>0</v>
      </c>
      <c r="S362" s="93">
        <v>0</v>
      </c>
      <c r="T362" s="93">
        <f>_xlfn.XLOOKUP(B362,'[3]Nur des jours'!$B:$B,'[3]Nur des jours'!$U:$U,"")</f>
        <v>0</v>
      </c>
      <c r="U362" s="93">
        <v>0</v>
      </c>
      <c r="V362" s="93">
        <v>0</v>
      </c>
      <c r="W362" s="93">
        <v>0</v>
      </c>
      <c r="X362" s="93">
        <v>0</v>
      </c>
      <c r="Y362" s="93">
        <v>0</v>
      </c>
      <c r="Z362" s="93">
        <v>0</v>
      </c>
      <c r="AA362" s="93">
        <v>0</v>
      </c>
      <c r="AB362" s="93">
        <v>0</v>
      </c>
      <c r="AC362" s="93">
        <f>_xlfn.XLOOKUP(B362,'[3]Nur des jours'!$B:$B,'[3]Nur des jours'!$N:$N,"")</f>
        <v>0</v>
      </c>
      <c r="AD362" s="93">
        <v>0</v>
      </c>
      <c r="AE362" s="93">
        <v>0</v>
      </c>
      <c r="AF362" s="93">
        <v>0.48984042598727867</v>
      </c>
      <c r="AG362" s="93"/>
      <c r="AH362" s="93">
        <v>0.20392628548110486</v>
      </c>
      <c r="AI362" s="93">
        <v>0.18984129267932009</v>
      </c>
      <c r="AJ362" s="93">
        <v>0.16384120281118353</v>
      </c>
      <c r="AK362" s="93">
        <v>0.23358822151742201</v>
      </c>
      <c r="AL362" s="93">
        <v>0.20392628548110486</v>
      </c>
      <c r="AM362" s="49" t="s">
        <v>5559</v>
      </c>
      <c r="AN362" s="49"/>
      <c r="AO362" s="48" t="str" cm="1">
        <f t="array" ref="AO362">IFERROR(_xlfn.IFS(
AQ362="MPR ISSUE","PDH",
AQ362="BSS Hardware Issue","BSS",
AQ362="Sites strategiques, MLL, Pylone, etc.","ENVTECH",
AQ362="AKTIVCO DEFAUT GE &amp; POWER Cabinet","AKTIVCO",
AQ362="AKTIVCO Coupure ENEO &amp; Baisse de tension","AKTIVCO GRID ONLY",
AQ362="Coupure ENEO &amp; Baisse de tension","IHS GRID ONLY",
AQ362="Defaut GE &amp; POWER Cabinet","IHS",
AQ362="Sharing","Partners",
AQ362="Sites strategiques &amp; DataCenter","SST &amp; DC",
AQ362="Exclu","Exclu",
AQ362="SAT","SAT",
AQ362="SPARE-ISSUE","SPARE-ISSUE",
AQ362="Fiber CAmtel","TRANS_FO_CAMTEL",
AQ362="Fiber AOF","Fiber AOF",
AQ362="Projet OCM (HUAWEI)","TRAVAUX-HUAWEI",
AQ362="Projet OCM (NOKIA)","TRAVAUX-NOKIA",
AQ362="ACCESS-ISSUE","ACCESS-ISSUE",
AQ362="Projet OCM (ZTE, NOKIA, autres projets)","TRAVAUX OCM",
AQ362="No root CAuse","No root cause",
AQ362="ODU HS","PDH",
AQ362="IP &amp; VLAN","PDH",
AQ362="Warehouse HUAWEI","SPARE-ISSUE",
AQ362="SPARE-HS","SPARE-ISSUE",
AQ362="Power Telco","BSS",AQ362="no impacts","no impacts"
),"")</f>
        <v>No root cause</v>
      </c>
      <c r="AP362" s="48" t="str" cm="1">
        <f t="array" ref="AP362">IFERROR(_xlfn.IFS(
AQ362="MPR ISSUE","TX ISSUE",
AQ362="BSS Hardware Issue","RAN ISSUE",
AQ362="Sites strategiques, MLL, Pylone, etc.","ENVTECH",
AQ362="AKTIVCO DEFAUT GE &amp; POWER Cabinet","POWER ISSUE",
AQ362="AKTIVCO Coupure ENEO &amp; Baisse de tension","POWER ISSUE",
AQ362="Coupure ENEO &amp; Baisse de tension","POWER ISSUE",
AQ362="Defaut GE &amp; POWER Cabinet","POWER ISSUE",
AQ362="Sharing","POWER ISSUE",
AQ362="Sites strategiques &amp; DataCenter","POWER ISSUE",
AQ362="Exclu","Exclu",
AQ362="SAT","TX ISSUE",
AQ362="SPARE-ISSUE","SPARE-ISSUE",
AQ362="Fiber CAmtel","TX ISSUE",
AQ362="Fiber AOF","TX ISSUE",
AQ362="Projet OCM (HUAWEI)","TRAVAUX-HUAWEI",
AQ362="Projet OCM (NOKIA)","TRAVAUX -NOKIA",
AQ362="ACCESS-ISSUE","ACCESS-ISSUE",
AQ362="Projet OCM (ZTE, NOKIA, autres projets)","TRAVAUX OCM",
AQ362="No root CAuse","No root cause",
AQ362="ODU HS","TX ISSUE",
AQ362="IP &amp; VLAN","TX ISSUE",
AQ362="Warehouse HUAWEI","SPARE-ISSUE",
AQ362="SPARE-HS","SPARE-ISSUE",
AQ362="Power Telco","RAN ISSUE",AQ362="no impacts","no impacts"
),"")</f>
        <v>No root cause</v>
      </c>
      <c r="AQ362" s="126" t="s">
        <v>5344</v>
      </c>
      <c r="AR362" s="48" t="str" cm="1">
        <f t="array" ref="AR362">IFERROR(_xlfn.IFS(
AQ362="MPR ISSUE","ACTIVE",
AQ362="BSS Hardware Issue","ACTIVE",
AQ362="Sites strategiques, MLL, Pylone, etc.","PASSIVE",
AQ362="AKTIVCO DEFAUT GE &amp; POWER Cabinet","PASSIVE",
AQ362="AKTIVCO Coupure ENEO &amp; Baisse de tension","PASSIVE",
AQ362="Coupure ENEO &amp; Baisse de tension","PASSIVE",
AQ362="Defaut GE &amp; POWER Cabinet","PASSIVE",
AQ362="Sharing","PASSIVE",
AQ362="Sites strategiques &amp; DataCenter","PASSIVE",
AQ362="Exclu","Exclu",
AQ362="SAT","ACTIVE",
AQ362="SPARE-ISSUE","SPARE-ISSUE",
AQ362="Fiber CAmtel","ACTIVE",
AQ362="Fiber AOF","ACTIVE",
AQ362="Projet OCM (HUAWEI)","PLANNED WORKS",
AQ362="Projet OCM (NOKIA)","PLANNED WORKS",
AQ362="ACCESS-ISSUE","ACCESS-ISSUE",
AQ362="Projet OCM (ZTE, NOKIA, autres projets)","PLANNED WORKS",
AQ362="No root CAuse","No root cause",
AQ362="ODU HS","ACTIVE",
AQ362="IP &amp; VLAN","ACTIVE",
AQ362="Warehouse HUAWEI","SPARE-ISSUE",
AQ362="SPARE-HS","SPARE-ISSUE",
AQ362="Power Telco","ACTIVE", AQ362="no impacts","no impacts"
),"")</f>
        <v>No root cause</v>
      </c>
      <c r="AS362" s="92" t="s">
        <v>5537</v>
      </c>
      <c r="AT362" s="98" t="s">
        <v>4757</v>
      </c>
      <c r="AV362" s="17" t="s">
        <v>5537</v>
      </c>
      <c r="AW362" s="7" t="s">
        <v>5537</v>
      </c>
      <c r="AX362" s="6" t="s">
        <v>5537</v>
      </c>
      <c r="AY362" s="7"/>
      <c r="AZ362" s="3" t="s">
        <v>5537</v>
      </c>
      <c r="BA362" s="18" t="s">
        <v>5537</v>
      </c>
      <c r="BB362" s="18" t="s">
        <v>5537</v>
      </c>
      <c r="BC362" s="18" t="s">
        <v>5537</v>
      </c>
      <c r="BD362" s="18" t="s">
        <v>5537</v>
      </c>
      <c r="BE362" s="18" t="s">
        <v>5537</v>
      </c>
      <c r="BF362" s="18" t="s">
        <v>5537</v>
      </c>
      <c r="BG362" s="18" t="s">
        <v>5537</v>
      </c>
      <c r="BH362" s="18" t="s">
        <v>5537</v>
      </c>
      <c r="BI362" s="18" t="s">
        <v>5537</v>
      </c>
      <c r="BJ362" s="18" t="s">
        <v>5537</v>
      </c>
      <c r="BK362" s="18" t="s">
        <v>5537</v>
      </c>
      <c r="BL362" s="9" t="s">
        <v>5537</v>
      </c>
      <c r="BM362" s="14" t="s">
        <v>5537</v>
      </c>
      <c r="BN362" s="14" t="s">
        <v>5537</v>
      </c>
      <c r="BO362" s="14" t="str">
        <f>_xlfn.XLOOKUP(B362,'[4]cell downs 18042026 17h'!$B:$B,'[4]cell downs 18042026 17h'!$B:$B,"")</f>
        <v/>
      </c>
      <c r="BP362" s="14" t="str">
        <f>_xlfn.XLOOKUP(B362,'[5]Cells Huawei 19042026 15h'!$B:$B,'[5]Cells Huawei 19042026 15h'!$B:$B,"")</f>
        <v/>
      </c>
      <c r="BQ362" s="9" t="str">
        <f>_xlfn.XLOOKUP(B362,'[6]cells down 19042026 9H40'!$B:$B,'[6]cells down 19042026 9H40'!$B:$B,"")</f>
        <v/>
      </c>
      <c r="BR362" s="9" t="s">
        <v>4757</v>
      </c>
      <c r="BS362" s="9" t="s">
        <v>12</v>
      </c>
      <c r="BT362" s="108"/>
    </row>
    <row r="363" spans="1:72" s="9" customFormat="1" x14ac:dyDescent="0.35">
      <c r="A363" s="1" t="s">
        <v>3442</v>
      </c>
      <c r="B363" s="8" t="s">
        <v>3443</v>
      </c>
      <c r="C363" s="3" t="str">
        <f>_xlfn.XLOOKUP(B363,'[1]daily break down'!$D:$D,'[1]daily break down'!$E:$E,"")</f>
        <v>SUD-OUEST</v>
      </c>
      <c r="D363" s="1" t="s">
        <v>11</v>
      </c>
      <c r="E363" s="1" t="s">
        <v>12</v>
      </c>
      <c r="F363" s="3" t="s">
        <v>13</v>
      </c>
      <c r="G363" s="1" t="s">
        <v>63</v>
      </c>
      <c r="H363" s="32" t="str">
        <f>_xlfn.XLOOKUP(B363,[2]CALCULATION!$B:$B,[2]CALCULATION!$H:$H,"")</f>
        <v>Huawei</v>
      </c>
      <c r="I363" s="28">
        <v>0</v>
      </c>
      <c r="J363" s="28">
        <v>0</v>
      </c>
      <c r="K363" s="28">
        <v>3.604629843650569</v>
      </c>
      <c r="L363" s="28">
        <v>0</v>
      </c>
      <c r="M363" s="28">
        <v>0</v>
      </c>
      <c r="N363" s="28">
        <v>0</v>
      </c>
      <c r="O363" s="28">
        <v>0</v>
      </c>
      <c r="P363" s="28">
        <v>0</v>
      </c>
      <c r="Q363" s="28">
        <v>0</v>
      </c>
      <c r="R363" s="28">
        <v>0</v>
      </c>
      <c r="S363" s="93">
        <v>0</v>
      </c>
      <c r="T363" s="93">
        <f>_xlfn.XLOOKUP(B363,'[3]Nur des jours'!$B:$B,'[3]Nur des jours'!$U:$U,"")</f>
        <v>0</v>
      </c>
      <c r="U363" s="93">
        <v>0</v>
      </c>
      <c r="V363" s="93">
        <v>0</v>
      </c>
      <c r="W363" s="93">
        <v>0</v>
      </c>
      <c r="X363" s="93">
        <v>0</v>
      </c>
      <c r="Y363" s="93">
        <v>0</v>
      </c>
      <c r="Z363" s="93">
        <v>0</v>
      </c>
      <c r="AA363" s="93">
        <v>0</v>
      </c>
      <c r="AB363" s="93">
        <v>0</v>
      </c>
      <c r="AC363" s="93">
        <f>_xlfn.XLOOKUP(B363,'[3]Nur des jours'!$B:$B,'[3]Nur des jours'!$N:$N,"")</f>
        <v>0</v>
      </c>
      <c r="AD363" s="93">
        <v>0</v>
      </c>
      <c r="AE363" s="93">
        <v>0</v>
      </c>
      <c r="AF363" s="93">
        <v>0.49064300451156134</v>
      </c>
      <c r="AG363" s="93"/>
      <c r="AH363" s="93">
        <v>0.20376576977624827</v>
      </c>
      <c r="AI363" s="93">
        <v>0.19109024855221035</v>
      </c>
      <c r="AJ363" s="93">
        <v>0.16283180499879296</v>
      </c>
      <c r="AK363" s="93">
        <v>0.23358822151742201</v>
      </c>
      <c r="AL363" s="93">
        <v>0.20376576977624827</v>
      </c>
      <c r="AM363" s="49" t="s">
        <v>5559</v>
      </c>
      <c r="AN363" s="49"/>
      <c r="AO363" s="48" t="str" cm="1">
        <f t="array" ref="AO363">IFERROR(_xlfn.IFS(
AQ363="MPR ISSUE","PDH",
AQ363="BSS Hardware Issue","BSS",
AQ363="Sites strategiques, MLL, Pylone, etc.","ENVTECH",
AQ363="AKTIVCO DEFAUT GE &amp; POWER Cabinet","AKTIVCO",
AQ363="AKTIVCO Coupure ENEO &amp; Baisse de tension","AKTIVCO GRID ONLY",
AQ363="Coupure ENEO &amp; Baisse de tension","IHS GRID ONLY",
AQ363="Defaut GE &amp; POWER Cabinet","IHS",
AQ363="Sharing","Partners",
AQ363="Sites strategiques &amp; DataCenter","SST &amp; DC",
AQ363="Exclu","Exclu",
AQ363="SAT","SAT",
AQ363="SPARE-ISSUE","SPARE-ISSUE",
AQ363="Fiber CAmtel","TRANS_FO_CAMTEL",
AQ363="Fiber AOF","Fiber AOF",
AQ363="Projet OCM (HUAWEI)","TRAVAUX-HUAWEI",
AQ363="Projet OCM (NOKIA)","TRAVAUX-NOKIA",
AQ363="ACCESS-ISSUE","ACCESS-ISSUE",
AQ363="Projet OCM (ZTE, NOKIA, autres projets)","TRAVAUX OCM",
AQ363="No root CAuse","No root cause",
AQ363="ODU HS","PDH",
AQ363="IP &amp; VLAN","PDH",
AQ363="Warehouse HUAWEI","SPARE-ISSUE",
AQ363="SPARE-HS","SPARE-ISSUE",
AQ363="Power Telco","BSS",AQ363="no impacts","no impacts"
),"")</f>
        <v>No root cause</v>
      </c>
      <c r="AP363" s="48" t="str" cm="1">
        <f t="array" ref="AP363">IFERROR(_xlfn.IFS(
AQ363="MPR ISSUE","TX ISSUE",
AQ363="BSS Hardware Issue","RAN ISSUE",
AQ363="Sites strategiques, MLL, Pylone, etc.","ENVTECH",
AQ363="AKTIVCO DEFAUT GE &amp; POWER Cabinet","POWER ISSUE",
AQ363="AKTIVCO Coupure ENEO &amp; Baisse de tension","POWER ISSUE",
AQ363="Coupure ENEO &amp; Baisse de tension","POWER ISSUE",
AQ363="Defaut GE &amp; POWER Cabinet","POWER ISSUE",
AQ363="Sharing","POWER ISSUE",
AQ363="Sites strategiques &amp; DataCenter","POWER ISSUE",
AQ363="Exclu","Exclu",
AQ363="SAT","TX ISSUE",
AQ363="SPARE-ISSUE","SPARE-ISSUE",
AQ363="Fiber CAmtel","TX ISSUE",
AQ363="Fiber AOF","TX ISSUE",
AQ363="Projet OCM (HUAWEI)","TRAVAUX-HUAWEI",
AQ363="Projet OCM (NOKIA)","TRAVAUX -NOKIA",
AQ363="ACCESS-ISSUE","ACCESS-ISSUE",
AQ363="Projet OCM (ZTE, NOKIA, autres projets)","TRAVAUX OCM",
AQ363="No root CAuse","No root cause",
AQ363="ODU HS","TX ISSUE",
AQ363="IP &amp; VLAN","TX ISSUE",
AQ363="Warehouse HUAWEI","SPARE-ISSUE",
AQ363="SPARE-HS","SPARE-ISSUE",
AQ363="Power Telco","RAN ISSUE",AQ363="no impacts","no impacts"
),"")</f>
        <v>No root cause</v>
      </c>
      <c r="AQ363" s="67" t="s">
        <v>5344</v>
      </c>
      <c r="AR363" s="48" t="str" cm="1">
        <f t="array" ref="AR363">IFERROR(_xlfn.IFS(
AQ363="MPR ISSUE","ACTIVE",
AQ363="BSS Hardware Issue","ACTIVE",
AQ363="Sites strategiques, MLL, Pylone, etc.","PASSIVE",
AQ363="AKTIVCO DEFAUT GE &amp; POWER Cabinet","PASSIVE",
AQ363="AKTIVCO Coupure ENEO &amp; Baisse de tension","PASSIVE",
AQ363="Coupure ENEO &amp; Baisse de tension","PASSIVE",
AQ363="Defaut GE &amp; POWER Cabinet","PASSIVE",
AQ363="Sharing","PASSIVE",
AQ363="Sites strategiques &amp; DataCenter","PASSIVE",
AQ363="Exclu","Exclu",
AQ363="SAT","ACTIVE",
AQ363="SPARE-ISSUE","SPARE-ISSUE",
AQ363="Fiber CAmtel","ACTIVE",
AQ363="Fiber AOF","ACTIVE",
AQ363="Projet OCM (HUAWEI)","PLANNED WORKS",
AQ363="Projet OCM (NOKIA)","PLANNED WORKS",
AQ363="ACCESS-ISSUE","ACCESS-ISSUE",
AQ363="Projet OCM (ZTE, NOKIA, autres projets)","PLANNED WORKS",
AQ363="No root CAuse","No root cause",
AQ363="ODU HS","ACTIVE",
AQ363="IP &amp; VLAN","ACTIVE",
AQ363="Warehouse HUAWEI","SPARE-ISSUE",
AQ363="SPARE-HS","SPARE-ISSUE",
AQ363="Power Telco","ACTIVE", AQ363="no impacts","no impacts"
),"")</f>
        <v>No root cause</v>
      </c>
      <c r="AS363" s="92" t="s">
        <v>5701</v>
      </c>
      <c r="AT363" s="98" t="s">
        <v>3443</v>
      </c>
      <c r="AV363" s="17" t="s">
        <v>5537</v>
      </c>
      <c r="AW363" s="7" t="s">
        <v>5537</v>
      </c>
      <c r="AX363" s="6" t="s">
        <v>5537</v>
      </c>
      <c r="AY363" s="7"/>
      <c r="AZ363" s="3" t="s">
        <v>5537</v>
      </c>
      <c r="BA363" s="18" t="s">
        <v>5537</v>
      </c>
      <c r="BB363" s="18" t="s">
        <v>5537</v>
      </c>
      <c r="BC363" s="18" t="s">
        <v>5537</v>
      </c>
      <c r="BD363" s="18" t="s">
        <v>5537</v>
      </c>
      <c r="BE363" s="18" t="s">
        <v>5537</v>
      </c>
      <c r="BF363" s="18" t="s">
        <v>5537</v>
      </c>
      <c r="BG363" s="18" t="s">
        <v>5537</v>
      </c>
      <c r="BH363" s="18" t="s">
        <v>5537</v>
      </c>
      <c r="BI363" s="18" t="s">
        <v>5537</v>
      </c>
      <c r="BJ363" s="18" t="s">
        <v>5537</v>
      </c>
      <c r="BK363" s="18" t="s">
        <v>5537</v>
      </c>
      <c r="BL363" s="9" t="s">
        <v>5701</v>
      </c>
      <c r="BM363" s="14" t="s">
        <v>5537</v>
      </c>
      <c r="BN363" s="14" t="s">
        <v>5537</v>
      </c>
      <c r="BO363" s="14" t="str">
        <f>_xlfn.XLOOKUP(B363,'[4]cell downs 18042026 17h'!$B:$B,'[4]cell downs 18042026 17h'!$B:$B,"")</f>
        <v/>
      </c>
      <c r="BP363" s="14" t="str">
        <f>_xlfn.XLOOKUP(B363,'[5]Cells Huawei 19042026 15h'!$B:$B,'[5]Cells Huawei 19042026 15h'!$B:$B,"")</f>
        <v/>
      </c>
      <c r="BQ363" s="9" t="str">
        <f>_xlfn.XLOOKUP(B363,'[6]cells down 19042026 9H40'!$B:$B,'[6]cells down 19042026 9H40'!$B:$B,"")</f>
        <v/>
      </c>
      <c r="BR363" s="9" t="s">
        <v>3443</v>
      </c>
      <c r="BS363" s="9" t="s">
        <v>12</v>
      </c>
      <c r="BT363" s="108"/>
    </row>
    <row r="364" spans="1:72" s="9" customFormat="1" x14ac:dyDescent="0.35">
      <c r="A364" s="1" t="s">
        <v>4469</v>
      </c>
      <c r="B364" s="8" t="s">
        <v>4470</v>
      </c>
      <c r="C364" s="3" t="str">
        <f>_xlfn.XLOOKUP(B364,'[1]daily break down'!$D:$D,'[1]daily break down'!$E:$E,"")</f>
        <v>SUD-OUEST</v>
      </c>
      <c r="D364" s="1" t="s">
        <v>11</v>
      </c>
      <c r="E364" s="1" t="s">
        <v>12</v>
      </c>
      <c r="F364" s="3" t="s">
        <v>13</v>
      </c>
      <c r="G364" s="1" t="s">
        <v>63</v>
      </c>
      <c r="H364" s="32" t="str">
        <f>_xlfn.XLOOKUP(B364,[2]CALCULATION!$B:$B,[2]CALCULATION!$H:$H,"")</f>
        <v>Huawei</v>
      </c>
      <c r="I364" s="28">
        <v>0</v>
      </c>
      <c r="J364" s="28">
        <v>0</v>
      </c>
      <c r="K364" s="28">
        <v>0</v>
      </c>
      <c r="L364" s="28">
        <v>0</v>
      </c>
      <c r="M364" s="28">
        <v>0</v>
      </c>
      <c r="N364" s="28">
        <v>0</v>
      </c>
      <c r="O364" s="28">
        <v>0</v>
      </c>
      <c r="P364" s="28">
        <v>0</v>
      </c>
      <c r="Q364" s="28">
        <v>0</v>
      </c>
      <c r="R364" s="28">
        <v>0</v>
      </c>
      <c r="S364" s="93">
        <v>7.66908367648024E-3</v>
      </c>
      <c r="T364" s="93">
        <f>_xlfn.XLOOKUP(B364,'[3]Nur des jours'!$B:$B,'[3]Nur des jours'!$U:$U,"")</f>
        <v>0</v>
      </c>
      <c r="U364" s="93">
        <v>0</v>
      </c>
      <c r="V364" s="93">
        <v>0</v>
      </c>
      <c r="W364" s="93">
        <v>0</v>
      </c>
      <c r="X364" s="93">
        <v>0</v>
      </c>
      <c r="Y364" s="93">
        <v>0</v>
      </c>
      <c r="Z364" s="93">
        <v>0</v>
      </c>
      <c r="AA364" s="93">
        <v>0</v>
      </c>
      <c r="AB364" s="93">
        <v>0</v>
      </c>
      <c r="AC364" s="93">
        <f>_xlfn.XLOOKUP(B364,'[3]Nur des jours'!$B:$B,'[3]Nur des jours'!$N:$N,"")</f>
        <v>0</v>
      </c>
      <c r="AD364" s="93">
        <v>0</v>
      </c>
      <c r="AE364" s="93">
        <v>0</v>
      </c>
      <c r="AF364" s="93">
        <v>0.48966207520410465</v>
      </c>
      <c r="AG364" s="93"/>
      <c r="AH364" s="93">
        <v>0.20367659438466129</v>
      </c>
      <c r="AI364" s="93">
        <v>0.19109024855221035</v>
      </c>
      <c r="AJ364" s="93">
        <v>0.1625661739955323</v>
      </c>
      <c r="AK364" s="93">
        <v>0.23358822151742201</v>
      </c>
      <c r="AL364" s="93">
        <v>0.20367659438466129</v>
      </c>
      <c r="AM364" s="49" t="s">
        <v>5559</v>
      </c>
      <c r="AN364" s="49"/>
      <c r="AO364" s="48" t="str" cm="1">
        <f t="array" ref="AO364">IFERROR(_xlfn.IFS(
AQ364="MPR ISSUE","PDH",
AQ364="BSS Hardware Issue","BSS",
AQ364="Sites strategiques, MLL, Pylone, etc.","ENVTECH",
AQ364="AKTIVCO DEFAUT GE &amp; POWER Cabinet","AKTIVCO",
AQ364="AKTIVCO Coupure ENEO &amp; Baisse de tension","AKTIVCO GRID ONLY",
AQ364="Coupure ENEO &amp; Baisse de tension","IHS GRID ONLY",
AQ364="Defaut GE &amp; POWER Cabinet","IHS",
AQ364="Sharing","Partners",
AQ364="Sites strategiques &amp; DataCenter","SST &amp; DC",
AQ364="Exclu","Exclu",
AQ364="SAT","SAT",
AQ364="SPARE-ISSUE","SPARE-ISSUE",
AQ364="Fiber CAmtel","TRANS_FO_CAMTEL",
AQ364="Fiber AOF","Fiber AOF",
AQ364="Projet OCM (HUAWEI)","TRAVAUX-HUAWEI",
AQ364="Projet OCM (NOKIA)","TRAVAUX-NOKIA",
AQ364="ACCESS-ISSUE","ACCESS-ISSUE",
AQ364="Projet OCM (ZTE, NOKIA, autres projets)","TRAVAUX OCM",
AQ364="No root CAuse","No root cause",
AQ364="ODU HS","PDH",
AQ364="IP &amp; VLAN","PDH",
AQ364="Warehouse HUAWEI","SPARE-ISSUE",
AQ364="SPARE-HS","SPARE-ISSUE",
AQ364="Power Telco","BSS",AQ364="no impacts","no impacts"
),"")</f>
        <v>No root cause</v>
      </c>
      <c r="AP364" s="48" t="str" cm="1">
        <f t="array" ref="AP364">IFERROR(_xlfn.IFS(
AQ364="MPR ISSUE","TX ISSUE",
AQ364="BSS Hardware Issue","RAN ISSUE",
AQ364="Sites strategiques, MLL, Pylone, etc.","ENVTECH",
AQ364="AKTIVCO DEFAUT GE &amp; POWER Cabinet","POWER ISSUE",
AQ364="AKTIVCO Coupure ENEO &amp; Baisse de tension","POWER ISSUE",
AQ364="Coupure ENEO &amp; Baisse de tension","POWER ISSUE",
AQ364="Defaut GE &amp; POWER Cabinet","POWER ISSUE",
AQ364="Sharing","POWER ISSUE",
AQ364="Sites strategiques &amp; DataCenter","POWER ISSUE",
AQ364="Exclu","Exclu",
AQ364="SAT","TX ISSUE",
AQ364="SPARE-ISSUE","SPARE-ISSUE",
AQ364="Fiber CAmtel","TX ISSUE",
AQ364="Fiber AOF","TX ISSUE",
AQ364="Projet OCM (HUAWEI)","TRAVAUX-HUAWEI",
AQ364="Projet OCM (NOKIA)","TRAVAUX -NOKIA",
AQ364="ACCESS-ISSUE","ACCESS-ISSUE",
AQ364="Projet OCM (ZTE, NOKIA, autres projets)","TRAVAUX OCM",
AQ364="No root CAuse","No root cause",
AQ364="ODU HS","TX ISSUE",
AQ364="IP &amp; VLAN","TX ISSUE",
AQ364="Warehouse HUAWEI","SPARE-ISSUE",
AQ364="SPARE-HS","SPARE-ISSUE",
AQ364="Power Telco","RAN ISSUE",AQ364="no impacts","no impacts"
),"")</f>
        <v>No root cause</v>
      </c>
      <c r="AQ364" s="126" t="s">
        <v>5344</v>
      </c>
      <c r="AR364" s="48" t="str" cm="1">
        <f t="array" ref="AR364">IFERROR(_xlfn.IFS(
AQ364="MPR ISSUE","ACTIVE",
AQ364="BSS Hardware Issue","ACTIVE",
AQ364="Sites strategiques, MLL, Pylone, etc.","PASSIVE",
AQ364="AKTIVCO DEFAUT GE &amp; POWER Cabinet","PASSIVE",
AQ364="AKTIVCO Coupure ENEO &amp; Baisse de tension","PASSIVE",
AQ364="Coupure ENEO &amp; Baisse de tension","PASSIVE",
AQ364="Defaut GE &amp; POWER Cabinet","PASSIVE",
AQ364="Sharing","PASSIVE",
AQ364="Sites strategiques &amp; DataCenter","PASSIVE",
AQ364="Exclu","Exclu",
AQ364="SAT","ACTIVE",
AQ364="SPARE-ISSUE","SPARE-ISSUE",
AQ364="Fiber CAmtel","ACTIVE",
AQ364="Fiber AOF","ACTIVE",
AQ364="Projet OCM (HUAWEI)","PLANNED WORKS",
AQ364="Projet OCM (NOKIA)","PLANNED WORKS",
AQ364="ACCESS-ISSUE","ACCESS-ISSUE",
AQ364="Projet OCM (ZTE, NOKIA, autres projets)","PLANNED WORKS",
AQ364="No root CAuse","No root cause",
AQ364="ODU HS","ACTIVE",
AQ364="IP &amp; VLAN","ACTIVE",
AQ364="Warehouse HUAWEI","SPARE-ISSUE",
AQ364="SPARE-HS","SPARE-ISSUE",
AQ364="Power Telco","ACTIVE", AQ364="no impacts","no impacts"
),"")</f>
        <v>No root cause</v>
      </c>
      <c r="AS364" s="92" t="s">
        <v>5537</v>
      </c>
      <c r="AT364" s="98" t="s">
        <v>4470</v>
      </c>
      <c r="AV364" s="17" t="s">
        <v>5537</v>
      </c>
      <c r="AW364" s="7" t="s">
        <v>5537</v>
      </c>
      <c r="AX364" s="6" t="s">
        <v>5537</v>
      </c>
      <c r="AY364" s="7"/>
      <c r="AZ364" s="3" t="s">
        <v>5537</v>
      </c>
      <c r="BA364" s="18" t="s">
        <v>5537</v>
      </c>
      <c r="BB364" s="18" t="s">
        <v>5537</v>
      </c>
      <c r="BC364" s="18" t="s">
        <v>5537</v>
      </c>
      <c r="BD364" s="18" t="s">
        <v>5537</v>
      </c>
      <c r="BE364" s="18" t="s">
        <v>5537</v>
      </c>
      <c r="BF364" s="18" t="s">
        <v>5537</v>
      </c>
      <c r="BG364" s="18" t="s">
        <v>5537</v>
      </c>
      <c r="BH364" s="18" t="s">
        <v>5537</v>
      </c>
      <c r="BI364" s="18" t="s">
        <v>5537</v>
      </c>
      <c r="BJ364" s="18" t="s">
        <v>5537</v>
      </c>
      <c r="BK364" s="18" t="s">
        <v>5537</v>
      </c>
      <c r="BL364" s="9" t="s">
        <v>5537</v>
      </c>
      <c r="BM364" s="14" t="s">
        <v>5537</v>
      </c>
      <c r="BN364" s="14" t="s">
        <v>5537</v>
      </c>
      <c r="BO364" s="14" t="str">
        <f>_xlfn.XLOOKUP(B364,'[4]cell downs 18042026 17h'!$B:$B,'[4]cell downs 18042026 17h'!$B:$B,"")</f>
        <v/>
      </c>
      <c r="BP364" s="14" t="str">
        <f>_xlfn.XLOOKUP(B364,'[5]Cells Huawei 19042026 15h'!$B:$B,'[5]Cells Huawei 19042026 15h'!$B:$B,"")</f>
        <v/>
      </c>
      <c r="BQ364" s="9" t="str">
        <f>_xlfn.XLOOKUP(B364,'[6]cells down 19042026 9H40'!$B:$B,'[6]cells down 19042026 9H40'!$B:$B,"")</f>
        <v/>
      </c>
      <c r="BR364" s="9" t="s">
        <v>4470</v>
      </c>
      <c r="BS364" s="9" t="s">
        <v>12</v>
      </c>
      <c r="BT364" s="108"/>
    </row>
    <row r="365" spans="1:72" s="9" customFormat="1" x14ac:dyDescent="0.35">
      <c r="A365" s="1" t="s">
        <v>5211</v>
      </c>
      <c r="B365" s="8" t="s">
        <v>5212</v>
      </c>
      <c r="C365" s="3" t="str">
        <f>_xlfn.XLOOKUP(B365,'[1]daily break down'!$D:$D,'[1]daily break down'!$E:$E,"")</f>
        <v>SUD-OUEST</v>
      </c>
      <c r="D365" s="1" t="s">
        <v>11</v>
      </c>
      <c r="E365" s="1" t="s">
        <v>12</v>
      </c>
      <c r="F365" s="3" t="s">
        <v>13</v>
      </c>
      <c r="G365" s="1" t="s">
        <v>63</v>
      </c>
      <c r="H365" s="32" t="str">
        <f>_xlfn.XLOOKUP(B365,[2]CALCULATION!$B:$B,[2]CALCULATION!$H:$H,"")</f>
        <v>Huawei</v>
      </c>
      <c r="I365" s="28">
        <v>0</v>
      </c>
      <c r="J365" s="28">
        <v>0</v>
      </c>
      <c r="K365" s="28">
        <v>0</v>
      </c>
      <c r="L365" s="28">
        <v>0</v>
      </c>
      <c r="M365" s="28">
        <v>0</v>
      </c>
      <c r="N365" s="28">
        <v>0</v>
      </c>
      <c r="O365" s="28">
        <v>0</v>
      </c>
      <c r="P365" s="28">
        <v>3.7453664466531408E-2</v>
      </c>
      <c r="Q365" s="28">
        <v>0</v>
      </c>
      <c r="R365" s="28">
        <v>0</v>
      </c>
      <c r="S365" s="93">
        <v>0</v>
      </c>
      <c r="T365" s="93">
        <f>_xlfn.XLOOKUP(B365,'[3]Nur des jours'!$B:$B,'[3]Nur des jours'!$U:$U,"")</f>
        <v>0</v>
      </c>
      <c r="U365" s="93">
        <v>0</v>
      </c>
      <c r="V365" s="93">
        <v>0</v>
      </c>
      <c r="W365" s="93">
        <v>0</v>
      </c>
      <c r="X365" s="93">
        <v>0</v>
      </c>
      <c r="Y365" s="93">
        <v>0</v>
      </c>
      <c r="Z365" s="93">
        <v>0</v>
      </c>
      <c r="AA365" s="93">
        <v>0</v>
      </c>
      <c r="AB365" s="93">
        <v>0</v>
      </c>
      <c r="AC365" s="93">
        <f>_xlfn.XLOOKUP(B365,'[3]Nur des jours'!$B:$B,'[3]Nur des jours'!$N:$N,"")</f>
        <v>0</v>
      </c>
      <c r="AD365" s="93">
        <v>0</v>
      </c>
      <c r="AE365" s="93">
        <v>0</v>
      </c>
      <c r="AF365" s="93">
        <v>0.48975125059569163</v>
      </c>
      <c r="AG365" s="93"/>
      <c r="AH365" s="93">
        <v>0.20358741899307434</v>
      </c>
      <c r="AI365" s="93">
        <v>0.19296368236154574</v>
      </c>
      <c r="AJ365" s="93">
        <v>0.1625661739955323</v>
      </c>
      <c r="AK365" s="93">
        <v>0.23290421501224651</v>
      </c>
      <c r="AL365" s="93">
        <v>0.20358741899307434</v>
      </c>
      <c r="AM365" s="49" t="s">
        <v>5559</v>
      </c>
      <c r="AN365" s="49"/>
      <c r="AO365" s="48" t="str" cm="1">
        <f t="array" ref="AO365">IFERROR(_xlfn.IFS(
AQ365="MPR ISSUE","PDH",
AQ365="BSS Hardware Issue","BSS",
AQ365="Sites strategiques, MLL, Pylone, etc.","ENVTECH",
AQ365="AKTIVCO DEFAUT GE &amp; POWER Cabinet","AKTIVCO",
AQ365="AKTIVCO Coupure ENEO &amp; Baisse de tension","AKTIVCO GRID ONLY",
AQ365="Coupure ENEO &amp; Baisse de tension","IHS GRID ONLY",
AQ365="Defaut GE &amp; POWER Cabinet","IHS",
AQ365="Sharing","Partners",
AQ365="Sites strategiques &amp; DataCenter","SST &amp; DC",
AQ365="Exclu","Exclu",
AQ365="SAT","SAT",
AQ365="SPARE-ISSUE","SPARE-ISSUE",
AQ365="Fiber CAmtel","TRANS_FO_CAMTEL",
AQ365="Fiber AOF","Fiber AOF",
AQ365="Projet OCM (HUAWEI)","TRAVAUX-HUAWEI",
AQ365="Projet OCM (NOKIA)","TRAVAUX-NOKIA",
AQ365="ACCESS-ISSUE","ACCESS-ISSUE",
AQ365="Projet OCM (ZTE, NOKIA, autres projets)","TRAVAUX OCM",
AQ365="No root CAuse","No root cause",
AQ365="ODU HS","PDH",
AQ365="IP &amp; VLAN","PDH",
AQ365="Warehouse HUAWEI","SPARE-ISSUE",
AQ365="SPARE-HS","SPARE-ISSUE",
AQ365="Power Telco","BSS",AQ365="no impacts","no impacts"
),"")</f>
        <v>No root cause</v>
      </c>
      <c r="AP365" s="48" t="str" cm="1">
        <f t="array" ref="AP365">IFERROR(_xlfn.IFS(
AQ365="MPR ISSUE","TX ISSUE",
AQ365="BSS Hardware Issue","RAN ISSUE",
AQ365="Sites strategiques, MLL, Pylone, etc.","ENVTECH",
AQ365="AKTIVCO DEFAUT GE &amp; POWER Cabinet","POWER ISSUE",
AQ365="AKTIVCO Coupure ENEO &amp; Baisse de tension","POWER ISSUE",
AQ365="Coupure ENEO &amp; Baisse de tension","POWER ISSUE",
AQ365="Defaut GE &amp; POWER Cabinet","POWER ISSUE",
AQ365="Sharing","POWER ISSUE",
AQ365="Sites strategiques &amp; DataCenter","POWER ISSUE",
AQ365="Exclu","Exclu",
AQ365="SAT","TX ISSUE",
AQ365="SPARE-ISSUE","SPARE-ISSUE",
AQ365="Fiber CAmtel","TX ISSUE",
AQ365="Fiber AOF","TX ISSUE",
AQ365="Projet OCM (HUAWEI)","TRAVAUX-HUAWEI",
AQ365="Projet OCM (NOKIA)","TRAVAUX -NOKIA",
AQ365="ACCESS-ISSUE","ACCESS-ISSUE",
AQ365="Projet OCM (ZTE, NOKIA, autres projets)","TRAVAUX OCM",
AQ365="No root CAuse","No root cause",
AQ365="ODU HS","TX ISSUE",
AQ365="IP &amp; VLAN","TX ISSUE",
AQ365="Warehouse HUAWEI","SPARE-ISSUE",
AQ365="SPARE-HS","SPARE-ISSUE",
AQ365="Power Telco","RAN ISSUE",AQ365="no impacts","no impacts"
),"")</f>
        <v>No root cause</v>
      </c>
      <c r="AQ365" s="126" t="s">
        <v>5344</v>
      </c>
      <c r="AR365" s="48" t="str" cm="1">
        <f t="array" ref="AR365">IFERROR(_xlfn.IFS(
AQ365="MPR ISSUE","ACTIVE",
AQ365="BSS Hardware Issue","ACTIVE",
AQ365="Sites strategiques, MLL, Pylone, etc.","PASSIVE",
AQ365="AKTIVCO DEFAUT GE &amp; POWER Cabinet","PASSIVE",
AQ365="AKTIVCO Coupure ENEO &amp; Baisse de tension","PASSIVE",
AQ365="Coupure ENEO &amp; Baisse de tension","PASSIVE",
AQ365="Defaut GE &amp; POWER Cabinet","PASSIVE",
AQ365="Sharing","PASSIVE",
AQ365="Sites strategiques &amp; DataCenter","PASSIVE",
AQ365="Exclu","Exclu",
AQ365="SAT","ACTIVE",
AQ365="SPARE-ISSUE","SPARE-ISSUE",
AQ365="Fiber CAmtel","ACTIVE",
AQ365="Fiber AOF","ACTIVE",
AQ365="Projet OCM (HUAWEI)","PLANNED WORKS",
AQ365="Projet OCM (NOKIA)","PLANNED WORKS",
AQ365="ACCESS-ISSUE","ACCESS-ISSUE",
AQ365="Projet OCM (ZTE, NOKIA, autres projets)","PLANNED WORKS",
AQ365="No root CAuse","No root cause",
AQ365="ODU HS","ACTIVE",
AQ365="IP &amp; VLAN","ACTIVE",
AQ365="Warehouse HUAWEI","SPARE-ISSUE",
AQ365="SPARE-HS","SPARE-ISSUE",
AQ365="Power Telco","ACTIVE", AQ365="no impacts","no impacts"
),"")</f>
        <v>No root cause</v>
      </c>
      <c r="AS365" s="92" t="s">
        <v>5537</v>
      </c>
      <c r="AT365" s="98" t="s">
        <v>5212</v>
      </c>
      <c r="AV365" s="17" t="s">
        <v>5537</v>
      </c>
      <c r="AW365" s="7" t="s">
        <v>5537</v>
      </c>
      <c r="AX365" s="6" t="s">
        <v>5537</v>
      </c>
      <c r="AY365" s="7"/>
      <c r="AZ365" s="3" t="s">
        <v>5537</v>
      </c>
      <c r="BA365" s="18" t="s">
        <v>5537</v>
      </c>
      <c r="BB365" s="18" t="s">
        <v>5537</v>
      </c>
      <c r="BC365" s="18" t="s">
        <v>5537</v>
      </c>
      <c r="BD365" s="18" t="s">
        <v>5537</v>
      </c>
      <c r="BE365" s="18" t="s">
        <v>5537</v>
      </c>
      <c r="BF365" s="18" t="s">
        <v>5537</v>
      </c>
      <c r="BG365" s="18" t="s">
        <v>5537</v>
      </c>
      <c r="BH365" s="18" t="s">
        <v>5537</v>
      </c>
      <c r="BI365" s="18" t="s">
        <v>5537</v>
      </c>
      <c r="BJ365" s="18" t="s">
        <v>5537</v>
      </c>
      <c r="BK365" s="18" t="s">
        <v>5537</v>
      </c>
      <c r="BL365" s="9" t="s">
        <v>5537</v>
      </c>
      <c r="BM365" s="14" t="s">
        <v>5537</v>
      </c>
      <c r="BN365" s="14" t="s">
        <v>5537</v>
      </c>
      <c r="BO365" s="14" t="str">
        <f>_xlfn.XLOOKUP(B365,'[4]cell downs 18042026 17h'!$B:$B,'[4]cell downs 18042026 17h'!$B:$B,"")</f>
        <v/>
      </c>
      <c r="BP365" s="14" t="str">
        <f>_xlfn.XLOOKUP(B365,'[5]Cells Huawei 19042026 15h'!$B:$B,'[5]Cells Huawei 19042026 15h'!$B:$B,"")</f>
        <v/>
      </c>
      <c r="BQ365" s="9" t="str">
        <f>_xlfn.XLOOKUP(B365,'[6]cells down 19042026 9H40'!$B:$B,'[6]cells down 19042026 9H40'!$B:$B,"")</f>
        <v/>
      </c>
      <c r="BR365" s="9" t="s">
        <v>5212</v>
      </c>
      <c r="BS365" s="9" t="s">
        <v>12</v>
      </c>
      <c r="BT365" s="108"/>
    </row>
    <row r="366" spans="1:72" s="9" customFormat="1" x14ac:dyDescent="0.35">
      <c r="A366" s="1" t="s">
        <v>3322</v>
      </c>
      <c r="B366" s="8" t="s">
        <v>3323</v>
      </c>
      <c r="C366" s="3" t="str">
        <f>_xlfn.XLOOKUP(B366,'[1]daily break down'!$D:$D,'[1]daily break down'!$E:$E,"")</f>
        <v>SUD-OUEST</v>
      </c>
      <c r="D366" s="1" t="s">
        <v>11</v>
      </c>
      <c r="E366" s="1" t="s">
        <v>12</v>
      </c>
      <c r="F366" s="3" t="s">
        <v>13</v>
      </c>
      <c r="G366" s="1" t="s">
        <v>63</v>
      </c>
      <c r="H366" s="32" t="str">
        <f>_xlfn.XLOOKUP(B366,[2]CALCULATION!$B:$B,[2]CALCULATION!$H:$H,"")</f>
        <v>Huawei</v>
      </c>
      <c r="I366" s="28">
        <v>0.4318764214557419</v>
      </c>
      <c r="J366" s="28">
        <v>7.6601661373215404E-2</v>
      </c>
      <c r="K366" s="28">
        <v>0</v>
      </c>
      <c r="L366" s="28">
        <v>0</v>
      </c>
      <c r="M366" s="28">
        <v>0</v>
      </c>
      <c r="N366" s="28">
        <v>0</v>
      </c>
      <c r="O366" s="28">
        <v>0</v>
      </c>
      <c r="P366" s="28">
        <v>0</v>
      </c>
      <c r="Q366" s="28">
        <v>0</v>
      </c>
      <c r="R366" s="28">
        <v>0</v>
      </c>
      <c r="S366" s="93">
        <v>0</v>
      </c>
      <c r="T366" s="93">
        <f>_xlfn.XLOOKUP(B366,'[3]Nur des jours'!$B:$B,'[3]Nur des jours'!$U:$U,"")</f>
        <v>0</v>
      </c>
      <c r="U366" s="93">
        <v>0</v>
      </c>
      <c r="V366" s="93">
        <v>0</v>
      </c>
      <c r="W366" s="93">
        <v>0</v>
      </c>
      <c r="X366" s="93">
        <v>0</v>
      </c>
      <c r="Y366" s="93">
        <v>0</v>
      </c>
      <c r="Z366" s="93">
        <v>0</v>
      </c>
      <c r="AA366" s="93">
        <v>0</v>
      </c>
      <c r="AB366" s="93">
        <v>0</v>
      </c>
      <c r="AC366" s="93">
        <f>_xlfn.XLOOKUP(B366,'[3]Nur des jours'!$B:$B,'[3]Nur des jours'!$N:$N,"")</f>
        <v>0</v>
      </c>
      <c r="AD366" s="93">
        <v>0</v>
      </c>
      <c r="AE366" s="93">
        <v>0</v>
      </c>
      <c r="AF366" s="93">
        <v>0.48877032128823483</v>
      </c>
      <c r="AG366" s="93"/>
      <c r="AH366" s="93">
        <v>0.20314154203513934</v>
      </c>
      <c r="AI366" s="93">
        <v>0.19109024855221035</v>
      </c>
      <c r="AJ366" s="93">
        <v>0.16415996001509631</v>
      </c>
      <c r="AK366" s="93">
        <v>0.23153620200189551</v>
      </c>
      <c r="AL366" s="93">
        <v>0.20314154203513934</v>
      </c>
      <c r="AM366" s="49" t="s">
        <v>5559</v>
      </c>
      <c r="AN366" s="49"/>
      <c r="AO366" s="48" t="str" cm="1">
        <f t="array" ref="AO366">IFERROR(_xlfn.IFS(
AQ366="MPR ISSUE","PDH",
AQ366="BSS Hardware Issue","BSS",
AQ366="Sites strategiques, MLL, Pylone, etc.","ENVTECH",
AQ366="AKTIVCO DEFAUT GE &amp; POWER Cabinet","AKTIVCO",
AQ366="AKTIVCO Coupure ENEO &amp; Baisse de tension","AKTIVCO GRID ONLY",
AQ366="Coupure ENEO &amp; Baisse de tension","IHS GRID ONLY",
AQ366="Defaut GE &amp; POWER Cabinet","IHS",
AQ366="Sharing","Partners",
AQ366="Sites strategiques &amp; DataCenter","SST &amp; DC",
AQ366="Exclu","Exclu",
AQ366="SAT","SAT",
AQ366="SPARE-ISSUE","SPARE-ISSUE",
AQ366="Fiber CAmtel","TRANS_FO_CAMTEL",
AQ366="Fiber AOF","Fiber AOF",
AQ366="Projet OCM (HUAWEI)","TRAVAUX-HUAWEI",
AQ366="Projet OCM (NOKIA)","TRAVAUX-NOKIA",
AQ366="ACCESS-ISSUE","ACCESS-ISSUE",
AQ366="Projet OCM (ZTE, NOKIA, autres projets)","TRAVAUX OCM",
AQ366="No root CAuse","No root cause",
AQ366="ODU HS","PDH",
AQ366="IP &amp; VLAN","PDH",
AQ366="Warehouse HUAWEI","SPARE-ISSUE",
AQ366="SPARE-HS","SPARE-ISSUE",
AQ366="Power Telco","BSS",AQ366="no impacts","no impacts"
),"")</f>
        <v>No root cause</v>
      </c>
      <c r="AP366" s="48" t="str" cm="1">
        <f t="array" ref="AP366">IFERROR(_xlfn.IFS(
AQ366="MPR ISSUE","TX ISSUE",
AQ366="BSS Hardware Issue","RAN ISSUE",
AQ366="Sites strategiques, MLL, Pylone, etc.","ENVTECH",
AQ366="AKTIVCO DEFAUT GE &amp; POWER Cabinet","POWER ISSUE",
AQ366="AKTIVCO Coupure ENEO &amp; Baisse de tension","POWER ISSUE",
AQ366="Coupure ENEO &amp; Baisse de tension","POWER ISSUE",
AQ366="Defaut GE &amp; POWER Cabinet","POWER ISSUE",
AQ366="Sharing","POWER ISSUE",
AQ366="Sites strategiques &amp; DataCenter","POWER ISSUE",
AQ366="Exclu","Exclu",
AQ366="SAT","TX ISSUE",
AQ366="SPARE-ISSUE","SPARE-ISSUE",
AQ366="Fiber CAmtel","TX ISSUE",
AQ366="Fiber AOF","TX ISSUE",
AQ366="Projet OCM (HUAWEI)","TRAVAUX-HUAWEI",
AQ366="Projet OCM (NOKIA)","TRAVAUX -NOKIA",
AQ366="ACCESS-ISSUE","ACCESS-ISSUE",
AQ366="Projet OCM (ZTE, NOKIA, autres projets)","TRAVAUX OCM",
AQ366="No root CAuse","No root cause",
AQ366="ODU HS","TX ISSUE",
AQ366="IP &amp; VLAN","TX ISSUE",
AQ366="Warehouse HUAWEI","SPARE-ISSUE",
AQ366="SPARE-HS","SPARE-ISSUE",
AQ366="Power Telco","RAN ISSUE",AQ366="no impacts","no impacts"
),"")</f>
        <v>No root cause</v>
      </c>
      <c r="AQ366" s="126" t="s">
        <v>5344</v>
      </c>
      <c r="AR366" s="48" t="str" cm="1">
        <f t="array" ref="AR366">IFERROR(_xlfn.IFS(
AQ366="MPR ISSUE","ACTIVE",
AQ366="BSS Hardware Issue","ACTIVE",
AQ366="Sites strategiques, MLL, Pylone, etc.","PASSIVE",
AQ366="AKTIVCO DEFAUT GE &amp; POWER Cabinet","PASSIVE",
AQ366="AKTIVCO Coupure ENEO &amp; Baisse de tension","PASSIVE",
AQ366="Coupure ENEO &amp; Baisse de tension","PASSIVE",
AQ366="Defaut GE &amp; POWER Cabinet","PASSIVE",
AQ366="Sharing","PASSIVE",
AQ366="Sites strategiques &amp; DataCenter","PASSIVE",
AQ366="Exclu","Exclu",
AQ366="SAT","ACTIVE",
AQ366="SPARE-ISSUE","SPARE-ISSUE",
AQ366="Fiber CAmtel","ACTIVE",
AQ366="Fiber AOF","ACTIVE",
AQ366="Projet OCM (HUAWEI)","PLANNED WORKS",
AQ366="Projet OCM (NOKIA)","PLANNED WORKS",
AQ366="ACCESS-ISSUE","ACCESS-ISSUE",
AQ366="Projet OCM (ZTE, NOKIA, autres projets)","PLANNED WORKS",
AQ366="No root CAuse","No root cause",
AQ366="ODU HS","ACTIVE",
AQ366="IP &amp; VLAN","ACTIVE",
AQ366="Warehouse HUAWEI","SPARE-ISSUE",
AQ366="SPARE-HS","SPARE-ISSUE",
AQ366="Power Telco","ACTIVE", AQ366="no impacts","no impacts"
),"")</f>
        <v>No root cause</v>
      </c>
      <c r="AS366" s="92" t="s">
        <v>5537</v>
      </c>
      <c r="AT366" s="98" t="s">
        <v>3323</v>
      </c>
      <c r="AV366" s="17" t="s">
        <v>5537</v>
      </c>
      <c r="AW366" s="7" t="s">
        <v>5537</v>
      </c>
      <c r="AX366" s="6" t="s">
        <v>5537</v>
      </c>
      <c r="AY366" s="7"/>
      <c r="AZ366" s="3" t="s">
        <v>5537</v>
      </c>
      <c r="BA366" s="18" t="s">
        <v>5537</v>
      </c>
      <c r="BB366" s="18" t="s">
        <v>5537</v>
      </c>
      <c r="BC366" s="18" t="s">
        <v>5537</v>
      </c>
      <c r="BD366" s="18" t="s">
        <v>5537</v>
      </c>
      <c r="BE366" s="18" t="s">
        <v>5537</v>
      </c>
      <c r="BF366" s="18" t="s">
        <v>5537</v>
      </c>
      <c r="BG366" s="18" t="s">
        <v>5537</v>
      </c>
      <c r="BH366" s="18" t="s">
        <v>5537</v>
      </c>
      <c r="BI366" s="18" t="s">
        <v>5537</v>
      </c>
      <c r="BJ366" s="18" t="s">
        <v>5537</v>
      </c>
      <c r="BK366" s="18" t="s">
        <v>5537</v>
      </c>
      <c r="BL366" s="9" t="s">
        <v>5537</v>
      </c>
      <c r="BM366" s="14" t="s">
        <v>5537</v>
      </c>
      <c r="BN366" s="14" t="s">
        <v>5537</v>
      </c>
      <c r="BO366" s="14" t="str">
        <f>_xlfn.XLOOKUP(B366,'[4]cell downs 18042026 17h'!$B:$B,'[4]cell downs 18042026 17h'!$B:$B,"")</f>
        <v/>
      </c>
      <c r="BP366" s="14" t="str">
        <f>_xlfn.XLOOKUP(B366,'[5]Cells Huawei 19042026 15h'!$B:$B,'[5]Cells Huawei 19042026 15h'!$B:$B,"")</f>
        <v/>
      </c>
      <c r="BQ366" s="9" t="str">
        <f>_xlfn.XLOOKUP(B366,'[6]cells down 19042026 9H40'!$B:$B,'[6]cells down 19042026 9H40'!$B:$B,"")</f>
        <v/>
      </c>
      <c r="BR366" s="9" t="s">
        <v>3323</v>
      </c>
      <c r="BS366" s="9" t="s">
        <v>594</v>
      </c>
      <c r="BT366" s="108"/>
    </row>
    <row r="367" spans="1:72" s="9" customFormat="1" x14ac:dyDescent="0.35">
      <c r="A367" s="3" t="s">
        <v>2143</v>
      </c>
      <c r="B367" s="25" t="s">
        <v>2144</v>
      </c>
      <c r="C367" s="3" t="str">
        <f>_xlfn.XLOOKUP(B367,'[1]daily break down'!$D:$D,'[1]daily break down'!$E:$E,"")</f>
        <v>Yaounde</v>
      </c>
      <c r="D367" s="1" t="s">
        <v>357</v>
      </c>
      <c r="E367" s="3" t="s">
        <v>36</v>
      </c>
      <c r="F367" s="3" t="s">
        <v>37</v>
      </c>
      <c r="G367" s="3" t="s">
        <v>115</v>
      </c>
      <c r="H367" s="34" t="str">
        <f>_xlfn.XLOOKUP(B367,[2]CALCULATION!$B:$B,[2]CALCULATION!$H:$H,"")</f>
        <v>ZTE</v>
      </c>
      <c r="I367" s="28">
        <v>0</v>
      </c>
      <c r="J367" s="28">
        <v>0</v>
      </c>
      <c r="K367" s="28">
        <v>0</v>
      </c>
      <c r="L367" s="28">
        <v>0</v>
      </c>
      <c r="M367" s="28">
        <v>7.2328554959150537</v>
      </c>
      <c r="N367" s="28">
        <v>5.4737638863919784</v>
      </c>
      <c r="O367" s="28">
        <v>6.8933469450651046</v>
      </c>
      <c r="P367" s="28">
        <v>2.92604078383029</v>
      </c>
      <c r="Q367" s="28">
        <v>0</v>
      </c>
      <c r="R367" s="28">
        <v>0</v>
      </c>
      <c r="S367" s="93">
        <v>0</v>
      </c>
      <c r="T367" s="93">
        <f>_xlfn.XLOOKUP(B367,'[3]Nur des jours'!$B:$B,'[3]Nur des jours'!$U:$U,"")</f>
        <v>0</v>
      </c>
      <c r="U367" s="93">
        <v>2.7688602386190806</v>
      </c>
      <c r="V367" s="93">
        <v>19.809350146818367</v>
      </c>
      <c r="W367" s="93">
        <v>0</v>
      </c>
      <c r="X367" s="93">
        <v>0</v>
      </c>
      <c r="Y367" s="93">
        <v>0</v>
      </c>
      <c r="Z367" s="93">
        <v>0</v>
      </c>
      <c r="AA367" s="93">
        <v>0</v>
      </c>
      <c r="AB367" s="93">
        <v>0.49647507512134986</v>
      </c>
      <c r="AC367" s="93">
        <f>_xlfn.XLOOKUP(B367,'[3]Nur des jours'!$B:$B,'[3]Nur des jours'!$N:$N,"")</f>
        <v>13.868556899607057</v>
      </c>
      <c r="AD367" s="93">
        <v>13.868556899607057</v>
      </c>
      <c r="AE367" s="93">
        <v>13.868556899607057</v>
      </c>
      <c r="AF367" s="93">
        <v>36.287749726766606</v>
      </c>
      <c r="AG367" s="93"/>
      <c r="AH367" s="93">
        <v>0.20307020172186907</v>
      </c>
      <c r="AI367" s="93">
        <v>8.9175449324364831E-2</v>
      </c>
      <c r="AJ367" s="93">
        <v>7.07640992686423E-2</v>
      </c>
      <c r="AK367" s="93">
        <v>0.31943103791694233</v>
      </c>
      <c r="AL367" s="93">
        <v>0.20307020172186907</v>
      </c>
      <c r="AM367" s="49" t="s">
        <v>5559</v>
      </c>
      <c r="AN367" s="49"/>
      <c r="AO367" s="48" t="str" cm="1">
        <f t="array" ref="AO367">IFERROR(_xlfn.IFS(
AQ367="MPR ISSUE","PDH",
AQ367="BSS Hardware Issue","BSS",
AQ367="Sites strategiques, MLL, Pylone, etc.","ENVTECH",
AQ367="AKTIVCO DEFAUT GE &amp; POWER Cabinet","AKTIVCO",
AQ367="AKTIVCO Coupure ENEO &amp; Baisse de tension","AKTIVCO GRID ONLY",
AQ367="Coupure ENEO &amp; Baisse de tension","IHS GRID ONLY",
AQ367="Defaut GE &amp; POWER Cabinet","IHS",
AQ367="Sharing","Partners",
AQ367="Sites strategiques &amp; DataCenter","SST &amp; DC",
AQ367="Exclu","Exclu",
AQ367="SAT","SAT",
AQ367="SPARE-ISSUE","SPARE-ISSUE",
AQ367="Fiber CAmtel","TRANS_FO_CAMTEL",
AQ367="Fiber AOF","Fiber AOF",
AQ367="Projet OCM (HUAWEI)","TRAVAUX-HUAWEI",
AQ367="Projet OCM (NOKIA)","TRAVAUX-NOKIA",
AQ367="ACCESS-ISSUE","ACCESS-ISSUE",
AQ367="Projet OCM (ZTE, NOKIA, autres projets)","TRAVAUX OCM",
AQ367="No root CAuse","No root cause",
AQ367="ODU HS","PDH",
AQ367="IP &amp; VLAN","PDH",
AQ367="Warehouse HUAWEI","SPARE-ISSUE",
AQ367="SPARE-HS","SPARE-ISSUE",
AQ367="Power Telco","BSS",AQ367="no impacts","no impacts"
),"")</f>
        <v>No root cause</v>
      </c>
      <c r="AP367" s="48" t="str" cm="1">
        <f t="array" ref="AP367">IFERROR(_xlfn.IFS(
AQ367="MPR ISSUE","TX ISSUE",
AQ367="BSS Hardware Issue","RAN ISSUE",
AQ367="Sites strategiques, MLL, Pylone, etc.","ENVTECH",
AQ367="AKTIVCO DEFAUT GE &amp; POWER Cabinet","POWER ISSUE",
AQ367="AKTIVCO Coupure ENEO &amp; Baisse de tension","POWER ISSUE",
AQ367="Coupure ENEO &amp; Baisse de tension","POWER ISSUE",
AQ367="Defaut GE &amp; POWER Cabinet","POWER ISSUE",
AQ367="Sharing","POWER ISSUE",
AQ367="Sites strategiques &amp; DataCenter","POWER ISSUE",
AQ367="Exclu","Exclu",
AQ367="SAT","TX ISSUE",
AQ367="SPARE-ISSUE","SPARE-ISSUE",
AQ367="Fiber CAmtel","TX ISSUE",
AQ367="Fiber AOF","TX ISSUE",
AQ367="Projet OCM (HUAWEI)","TRAVAUX-HUAWEI",
AQ367="Projet OCM (NOKIA)","TRAVAUX -NOKIA",
AQ367="ACCESS-ISSUE","ACCESS-ISSUE",
AQ367="Projet OCM (ZTE, NOKIA, autres projets)","TRAVAUX OCM",
AQ367="No root CAuse","No root cause",
AQ367="ODU HS","TX ISSUE",
AQ367="IP &amp; VLAN","TX ISSUE",
AQ367="Warehouse HUAWEI","SPARE-ISSUE",
AQ367="SPARE-HS","SPARE-ISSUE",
AQ367="Power Telco","RAN ISSUE",AQ367="no impacts","no impacts"
),"")</f>
        <v>No root cause</v>
      </c>
      <c r="AQ367" s="67" t="s">
        <v>5344</v>
      </c>
      <c r="AR367" s="48" t="str" cm="1">
        <f t="array" ref="AR367">IFERROR(_xlfn.IFS(
AQ367="MPR ISSUE","ACTIVE",
AQ367="BSS Hardware Issue","ACTIVE",
AQ367="Sites strategiques, MLL, Pylone, etc.","PASSIVE",
AQ367="AKTIVCO DEFAUT GE &amp; POWER Cabinet","PASSIVE",
AQ367="AKTIVCO Coupure ENEO &amp; Baisse de tension","PASSIVE",
AQ367="Coupure ENEO &amp; Baisse de tension","PASSIVE",
AQ367="Defaut GE &amp; POWER Cabinet","PASSIVE",
AQ367="Sharing","PASSIVE",
AQ367="Sites strategiques &amp; DataCenter","PASSIVE",
AQ367="Exclu","Exclu",
AQ367="SAT","ACTIVE",
AQ367="SPARE-ISSUE","SPARE-ISSUE",
AQ367="Fiber CAmtel","ACTIVE",
AQ367="Fiber AOF","ACTIVE",
AQ367="Projet OCM (HUAWEI)","PLANNED WORKS",
AQ367="Projet OCM (NOKIA)","PLANNED WORKS",
AQ367="ACCESS-ISSUE","ACCESS-ISSUE",
AQ367="Projet OCM (ZTE, NOKIA, autres projets)","PLANNED WORKS",
AQ367="No root CAuse","No root cause",
AQ367="ODU HS","ACTIVE",
AQ367="IP &amp; VLAN","ACTIVE",
AQ367="Warehouse HUAWEI","SPARE-ISSUE",
AQ367="SPARE-HS","SPARE-ISSUE",
AQ367="Power Telco","ACTIVE", AQ367="no impacts","no impacts"
),"")</f>
        <v>No root cause</v>
      </c>
      <c r="AS367" s="92" t="s">
        <v>5537</v>
      </c>
      <c r="AT367" s="98" t="s">
        <v>2144</v>
      </c>
      <c r="AV367" s="17" t="s">
        <v>5537</v>
      </c>
      <c r="AW367" s="7" t="s">
        <v>5537</v>
      </c>
      <c r="AX367" s="6" t="s">
        <v>5537</v>
      </c>
      <c r="AY367" s="7"/>
      <c r="AZ367" s="3" t="s">
        <v>5537</v>
      </c>
      <c r="BA367" s="18" t="s">
        <v>5537</v>
      </c>
      <c r="BB367" s="18" t="s">
        <v>5537</v>
      </c>
      <c r="BC367" s="18" t="s">
        <v>5537</v>
      </c>
      <c r="BD367" s="18" t="s">
        <v>5537</v>
      </c>
      <c r="BE367" s="18" t="s">
        <v>5537</v>
      </c>
      <c r="BF367" s="18" t="s">
        <v>5537</v>
      </c>
      <c r="BG367" s="18" t="s">
        <v>5537</v>
      </c>
      <c r="BH367" s="18" t="s">
        <v>5537</v>
      </c>
      <c r="BI367" s="18" t="s">
        <v>5537</v>
      </c>
      <c r="BJ367" s="18" t="s">
        <v>5537</v>
      </c>
      <c r="BK367" s="18" t="s">
        <v>5537</v>
      </c>
      <c r="BL367" s="9" t="s">
        <v>5537</v>
      </c>
      <c r="BM367" s="14" t="s">
        <v>5537</v>
      </c>
      <c r="BN367" s="14" t="s">
        <v>5537</v>
      </c>
      <c r="BO367" s="14" t="str">
        <f>_xlfn.XLOOKUP(B367,'[4]cell downs 18042026 17h'!$B:$B,'[4]cell downs 18042026 17h'!$B:$B,"")</f>
        <v/>
      </c>
      <c r="BP367" s="14" t="str">
        <f>_xlfn.XLOOKUP(B367,'[5]Cells Huawei 19042026 15h'!$B:$B,'[5]Cells Huawei 19042026 15h'!$B:$B,"")</f>
        <v/>
      </c>
      <c r="BQ367" s="9" t="str">
        <f>_xlfn.XLOOKUP(B367,'[6]cells down 19042026 9H40'!$B:$B,'[6]cells down 19042026 9H40'!$B:$B,"")</f>
        <v/>
      </c>
      <c r="BR367" s="9" t="s">
        <v>5537</v>
      </c>
      <c r="BS367" s="9" t="s">
        <v>5537</v>
      </c>
      <c r="BT367" s="108"/>
    </row>
    <row r="368" spans="1:72" s="9" customFormat="1" x14ac:dyDescent="0.35">
      <c r="A368" s="1" t="s">
        <v>3221</v>
      </c>
      <c r="B368" s="8" t="s">
        <v>3222</v>
      </c>
      <c r="C368" s="3" t="str">
        <f>_xlfn.XLOOKUP(B368,'[1]daily break down'!$D:$D,'[1]daily break down'!$E:$E,"")</f>
        <v>SUD-OUEST</v>
      </c>
      <c r="D368" s="1" t="s">
        <v>11</v>
      </c>
      <c r="E368" s="1" t="s">
        <v>145</v>
      </c>
      <c r="F368" s="3" t="s">
        <v>13</v>
      </c>
      <c r="G368" s="1" t="s">
        <v>63</v>
      </c>
      <c r="H368" s="32" t="str">
        <f>_xlfn.XLOOKUP(B368,[2]CALCULATION!$B:$B,[2]CALCULATION!$H:$H,"")</f>
        <v>Huawei</v>
      </c>
      <c r="I368" s="28">
        <v>2.8344219865138274</v>
      </c>
      <c r="J368" s="28">
        <v>7.6958362939563346E-2</v>
      </c>
      <c r="K368" s="28">
        <v>0</v>
      </c>
      <c r="L368" s="28">
        <v>0</v>
      </c>
      <c r="M368" s="28">
        <v>0</v>
      </c>
      <c r="N368" s="28">
        <v>0</v>
      </c>
      <c r="O368" s="28">
        <v>0</v>
      </c>
      <c r="P368" s="28">
        <v>0</v>
      </c>
      <c r="Q368" s="28">
        <v>0</v>
      </c>
      <c r="R368" s="28">
        <v>0</v>
      </c>
      <c r="S368" s="93">
        <v>0</v>
      </c>
      <c r="T368" s="93">
        <f>_xlfn.XLOOKUP(B368,'[3]Nur des jours'!$B:$B,'[3]Nur des jours'!$U:$U,"")</f>
        <v>0</v>
      </c>
      <c r="U368" s="93">
        <v>0</v>
      </c>
      <c r="V368" s="93">
        <v>0</v>
      </c>
      <c r="W368" s="93">
        <v>0</v>
      </c>
      <c r="X368" s="93">
        <v>0</v>
      </c>
      <c r="Y368" s="93">
        <v>0</v>
      </c>
      <c r="Z368" s="93">
        <v>0</v>
      </c>
      <c r="AA368" s="93">
        <v>0</v>
      </c>
      <c r="AB368" s="93">
        <v>0</v>
      </c>
      <c r="AC368" s="93">
        <f>_xlfn.XLOOKUP(B368,'[3]Nur des jours'!$B:$B,'[3]Nur des jours'!$N:$N,"")</f>
        <v>0</v>
      </c>
      <c r="AD368" s="93">
        <v>0</v>
      </c>
      <c r="AE368" s="93">
        <v>0</v>
      </c>
      <c r="AF368" s="93">
        <v>0.48957289981251767</v>
      </c>
      <c r="AG368" s="93"/>
      <c r="AH368" s="93">
        <v>0.20276700539047407</v>
      </c>
      <c r="AI368" s="93">
        <v>0.18984129267932009</v>
      </c>
      <c r="AJ368" s="93">
        <v>0.16357557180792287</v>
      </c>
      <c r="AK368" s="93">
        <v>0.23153620200189551</v>
      </c>
      <c r="AL368" s="93">
        <v>0.20276700539047407</v>
      </c>
      <c r="AM368" s="49" t="s">
        <v>5559</v>
      </c>
      <c r="AN368" s="49"/>
      <c r="AO368" s="48" t="str" cm="1">
        <f t="array" ref="AO368">IFERROR(_xlfn.IFS(
AQ368="MPR ISSUE","PDH",
AQ368="BSS Hardware Issue","BSS",
AQ368="Sites strategiques, MLL, Pylone, etc.","ENVTECH",
AQ368="AKTIVCO DEFAUT GE &amp; POWER Cabinet","AKTIVCO",
AQ368="AKTIVCO Coupure ENEO &amp; Baisse de tension","AKTIVCO GRID ONLY",
AQ368="Coupure ENEO &amp; Baisse de tension","IHS GRID ONLY",
AQ368="Defaut GE &amp; POWER Cabinet","IHS",
AQ368="Sharing","Partners",
AQ368="Sites strategiques &amp; DataCenter","SST &amp; DC",
AQ368="Exclu","Exclu",
AQ368="SAT","SAT",
AQ368="SPARE-ISSUE","SPARE-ISSUE",
AQ368="Fiber CAmtel","TRANS_FO_CAMTEL",
AQ368="Fiber AOF","Fiber AOF",
AQ368="Projet OCM (HUAWEI)","TRAVAUX-HUAWEI",
AQ368="Projet OCM (NOKIA)","TRAVAUX-NOKIA",
AQ368="ACCESS-ISSUE","ACCESS-ISSUE",
AQ368="Projet OCM (ZTE, NOKIA, autres projets)","TRAVAUX OCM",
AQ368="No root CAuse","No root cause",
AQ368="ODU HS","PDH",
AQ368="IP &amp; VLAN","PDH",
AQ368="Warehouse HUAWEI","SPARE-ISSUE",
AQ368="SPARE-HS","SPARE-ISSUE",
AQ368="Power Telco","BSS",AQ368="no impacts","no impacts"
),"")</f>
        <v>No root cause</v>
      </c>
      <c r="AP368" s="48" t="str" cm="1">
        <f t="array" ref="AP368">IFERROR(_xlfn.IFS(
AQ368="MPR ISSUE","TX ISSUE",
AQ368="BSS Hardware Issue","RAN ISSUE",
AQ368="Sites strategiques, MLL, Pylone, etc.","ENVTECH",
AQ368="AKTIVCO DEFAUT GE &amp; POWER Cabinet","POWER ISSUE",
AQ368="AKTIVCO Coupure ENEO &amp; Baisse de tension","POWER ISSUE",
AQ368="Coupure ENEO &amp; Baisse de tension","POWER ISSUE",
AQ368="Defaut GE &amp; POWER Cabinet","POWER ISSUE",
AQ368="Sharing","POWER ISSUE",
AQ368="Sites strategiques &amp; DataCenter","POWER ISSUE",
AQ368="Exclu","Exclu",
AQ368="SAT","TX ISSUE",
AQ368="SPARE-ISSUE","SPARE-ISSUE",
AQ368="Fiber CAmtel","TX ISSUE",
AQ368="Fiber AOF","TX ISSUE",
AQ368="Projet OCM (HUAWEI)","TRAVAUX-HUAWEI",
AQ368="Projet OCM (NOKIA)","TRAVAUX -NOKIA",
AQ368="ACCESS-ISSUE","ACCESS-ISSUE",
AQ368="Projet OCM (ZTE, NOKIA, autres projets)","TRAVAUX OCM",
AQ368="No root CAuse","No root cause",
AQ368="ODU HS","TX ISSUE",
AQ368="IP &amp; VLAN","TX ISSUE",
AQ368="Warehouse HUAWEI","SPARE-ISSUE",
AQ368="SPARE-HS","SPARE-ISSUE",
AQ368="Power Telco","RAN ISSUE",AQ368="no impacts","no impacts"
),"")</f>
        <v>No root cause</v>
      </c>
      <c r="AQ368" s="126" t="s">
        <v>5344</v>
      </c>
      <c r="AR368" s="48" t="str" cm="1">
        <f t="array" ref="AR368">IFERROR(_xlfn.IFS(
AQ368="MPR ISSUE","ACTIVE",
AQ368="BSS Hardware Issue","ACTIVE",
AQ368="Sites strategiques, MLL, Pylone, etc.","PASSIVE",
AQ368="AKTIVCO DEFAUT GE &amp; POWER Cabinet","PASSIVE",
AQ368="AKTIVCO Coupure ENEO &amp; Baisse de tension","PASSIVE",
AQ368="Coupure ENEO &amp; Baisse de tension","PASSIVE",
AQ368="Defaut GE &amp; POWER Cabinet","PASSIVE",
AQ368="Sharing","PASSIVE",
AQ368="Sites strategiques &amp; DataCenter","PASSIVE",
AQ368="Exclu","Exclu",
AQ368="SAT","ACTIVE",
AQ368="SPARE-ISSUE","SPARE-ISSUE",
AQ368="Fiber CAmtel","ACTIVE",
AQ368="Fiber AOF","ACTIVE",
AQ368="Projet OCM (HUAWEI)","PLANNED WORKS",
AQ368="Projet OCM (NOKIA)","PLANNED WORKS",
AQ368="ACCESS-ISSUE","ACCESS-ISSUE",
AQ368="Projet OCM (ZTE, NOKIA, autres projets)","PLANNED WORKS",
AQ368="No root CAuse","No root cause",
AQ368="ODU HS","ACTIVE",
AQ368="IP &amp; VLAN","ACTIVE",
AQ368="Warehouse HUAWEI","SPARE-ISSUE",
AQ368="SPARE-HS","SPARE-ISSUE",
AQ368="Power Telco","ACTIVE", AQ368="no impacts","no impacts"
),"")</f>
        <v>No root cause</v>
      </c>
      <c r="AS368" s="92" t="s">
        <v>5537</v>
      </c>
      <c r="AT368" s="98" t="s">
        <v>3222</v>
      </c>
      <c r="AV368" s="17" t="s">
        <v>5537</v>
      </c>
      <c r="AW368" s="7" t="s">
        <v>5537</v>
      </c>
      <c r="AX368" s="6" t="s">
        <v>5537</v>
      </c>
      <c r="AY368" s="7"/>
      <c r="AZ368" s="3" t="s">
        <v>5537</v>
      </c>
      <c r="BA368" s="18" t="s">
        <v>5537</v>
      </c>
      <c r="BB368" s="18" t="s">
        <v>5537</v>
      </c>
      <c r="BC368" s="18" t="s">
        <v>5537</v>
      </c>
      <c r="BD368" s="18" t="s">
        <v>5537</v>
      </c>
      <c r="BE368" s="18" t="s">
        <v>5537</v>
      </c>
      <c r="BF368" s="18" t="s">
        <v>5537</v>
      </c>
      <c r="BG368" s="18" t="s">
        <v>5537</v>
      </c>
      <c r="BH368" s="18" t="s">
        <v>5537</v>
      </c>
      <c r="BI368" s="18" t="s">
        <v>5537</v>
      </c>
      <c r="BJ368" s="18" t="s">
        <v>5537</v>
      </c>
      <c r="BK368" s="18" t="s">
        <v>5537</v>
      </c>
      <c r="BL368" s="9" t="s">
        <v>5537</v>
      </c>
      <c r="BM368" s="14" t="s">
        <v>5537</v>
      </c>
      <c r="BN368" s="14" t="s">
        <v>5537</v>
      </c>
      <c r="BO368" s="14" t="str">
        <f>_xlfn.XLOOKUP(B368,'[4]cell downs 18042026 17h'!$B:$B,'[4]cell downs 18042026 17h'!$B:$B,"")</f>
        <v/>
      </c>
      <c r="BP368" s="14" t="str">
        <f>_xlfn.XLOOKUP(B368,'[5]Cells Huawei 19042026 15h'!$B:$B,'[5]Cells Huawei 19042026 15h'!$B:$B,"")</f>
        <v/>
      </c>
      <c r="BQ368" s="9" t="str">
        <f>_xlfn.XLOOKUP(B368,'[6]cells down 19042026 9H40'!$B:$B,'[6]cells down 19042026 9H40'!$B:$B,"")</f>
        <v/>
      </c>
      <c r="BR368" s="9" t="s">
        <v>3222</v>
      </c>
      <c r="BS368" s="9" t="s">
        <v>12</v>
      </c>
      <c r="BT368" s="108"/>
    </row>
    <row r="369" spans="1:72" s="9" customFormat="1" x14ac:dyDescent="0.35">
      <c r="A369" s="1" t="s">
        <v>2509</v>
      </c>
      <c r="B369" s="8" t="s">
        <v>2510</v>
      </c>
      <c r="C369" s="3" t="str">
        <f>_xlfn.XLOOKUP(B369,'[1]daily break down'!$D:$D,'[1]daily break down'!$E:$E,"")</f>
        <v>SUD-OUEST</v>
      </c>
      <c r="D369" s="1" t="s">
        <v>11</v>
      </c>
      <c r="E369" s="1" t="s">
        <v>12</v>
      </c>
      <c r="F369" s="3" t="s">
        <v>13</v>
      </c>
      <c r="G369" s="1" t="s">
        <v>63</v>
      </c>
      <c r="H369" s="32" t="str">
        <f>_xlfn.XLOOKUP(B369,[2]CALCULATION!$B:$B,[2]CALCULATION!$H:$H,"")</f>
        <v>Huawei</v>
      </c>
      <c r="I369" s="28">
        <v>0</v>
      </c>
      <c r="J369" s="28">
        <v>0</v>
      </c>
      <c r="K369" s="28">
        <v>0</v>
      </c>
      <c r="L369" s="28">
        <v>0</v>
      </c>
      <c r="M369" s="28">
        <v>0</v>
      </c>
      <c r="N369" s="28">
        <v>0</v>
      </c>
      <c r="O369" s="28">
        <v>0</v>
      </c>
      <c r="P369" s="28">
        <v>0</v>
      </c>
      <c r="Q369" s="28">
        <v>0</v>
      </c>
      <c r="R369" s="28">
        <v>0</v>
      </c>
      <c r="S369" s="93">
        <v>0</v>
      </c>
      <c r="T369" s="93">
        <f>_xlfn.XLOOKUP(B369,'[3]Nur des jours'!$B:$B,'[3]Nur des jours'!$U:$U,"")</f>
        <v>0</v>
      </c>
      <c r="U369" s="93">
        <v>0</v>
      </c>
      <c r="V369" s="93">
        <v>0</v>
      </c>
      <c r="W369" s="93">
        <v>0</v>
      </c>
      <c r="X369" s="93">
        <v>0</v>
      </c>
      <c r="Y369" s="93">
        <v>0</v>
      </c>
      <c r="Z369" s="93">
        <v>0</v>
      </c>
      <c r="AA369" s="93">
        <v>0</v>
      </c>
      <c r="AB369" s="93">
        <v>0</v>
      </c>
      <c r="AC369" s="93">
        <f>_xlfn.XLOOKUP(B369,'[3]Nur des jours'!$B:$B,'[3]Nur des jours'!$N:$N,"")</f>
        <v>0</v>
      </c>
      <c r="AD369" s="93">
        <v>0</v>
      </c>
      <c r="AE369" s="93">
        <v>0</v>
      </c>
      <c r="AF369" s="93">
        <v>0.4889486720714088</v>
      </c>
      <c r="AG369" s="93"/>
      <c r="AH369" s="93">
        <v>0.20260648968561751</v>
      </c>
      <c r="AI369" s="93">
        <v>0.19109024855221035</v>
      </c>
      <c r="AJ369" s="93">
        <v>0.1625661739955323</v>
      </c>
      <c r="AK369" s="93">
        <v>0.23153620200189551</v>
      </c>
      <c r="AL369" s="93">
        <v>0.20260648968561751</v>
      </c>
      <c r="AM369" s="49" t="s">
        <v>5559</v>
      </c>
      <c r="AN369" s="49"/>
      <c r="AO369" s="48" t="str" cm="1">
        <f t="array" ref="AO369">IFERROR(_xlfn.IFS(
AQ369="MPR ISSUE","PDH",
AQ369="BSS Hardware Issue","BSS",
AQ369="Sites strategiques, MLL, Pylone, etc.","ENVTECH",
AQ369="AKTIVCO DEFAUT GE &amp; POWER Cabinet","AKTIVCO",
AQ369="AKTIVCO Coupure ENEO &amp; Baisse de tension","AKTIVCO GRID ONLY",
AQ369="Coupure ENEO &amp; Baisse de tension","IHS GRID ONLY",
AQ369="Defaut GE &amp; POWER Cabinet","IHS",
AQ369="Sharing","Partners",
AQ369="Sites strategiques &amp; DataCenter","SST &amp; DC",
AQ369="Exclu","Exclu",
AQ369="SAT","SAT",
AQ369="SPARE-ISSUE","SPARE-ISSUE",
AQ369="Fiber CAmtel","TRANS_FO_CAMTEL",
AQ369="Fiber AOF","Fiber AOF",
AQ369="Projet OCM (HUAWEI)","TRAVAUX-HUAWEI",
AQ369="Projet OCM (NOKIA)","TRAVAUX-NOKIA",
AQ369="ACCESS-ISSUE","ACCESS-ISSUE",
AQ369="Projet OCM (ZTE, NOKIA, autres projets)","TRAVAUX OCM",
AQ369="No root CAuse","No root cause",
AQ369="ODU HS","PDH",
AQ369="IP &amp; VLAN","PDH",
AQ369="Warehouse HUAWEI","SPARE-ISSUE",
AQ369="SPARE-HS","SPARE-ISSUE",
AQ369="Power Telco","BSS",AQ369="no impacts","no impacts"
),"")</f>
        <v>No root cause</v>
      </c>
      <c r="AP369" s="48" t="str" cm="1">
        <f t="array" ref="AP369">IFERROR(_xlfn.IFS(
AQ369="MPR ISSUE","TX ISSUE",
AQ369="BSS Hardware Issue","RAN ISSUE",
AQ369="Sites strategiques, MLL, Pylone, etc.","ENVTECH",
AQ369="AKTIVCO DEFAUT GE &amp; POWER Cabinet","POWER ISSUE",
AQ369="AKTIVCO Coupure ENEO &amp; Baisse de tension","POWER ISSUE",
AQ369="Coupure ENEO &amp; Baisse de tension","POWER ISSUE",
AQ369="Defaut GE &amp; POWER Cabinet","POWER ISSUE",
AQ369="Sharing","POWER ISSUE",
AQ369="Sites strategiques &amp; DataCenter","POWER ISSUE",
AQ369="Exclu","Exclu",
AQ369="SAT","TX ISSUE",
AQ369="SPARE-ISSUE","SPARE-ISSUE",
AQ369="Fiber CAmtel","TX ISSUE",
AQ369="Fiber AOF","TX ISSUE",
AQ369="Projet OCM (HUAWEI)","TRAVAUX-HUAWEI",
AQ369="Projet OCM (NOKIA)","TRAVAUX -NOKIA",
AQ369="ACCESS-ISSUE","ACCESS-ISSUE",
AQ369="Projet OCM (ZTE, NOKIA, autres projets)","TRAVAUX OCM",
AQ369="No root CAuse","No root cause",
AQ369="ODU HS","TX ISSUE",
AQ369="IP &amp; VLAN","TX ISSUE",
AQ369="Warehouse HUAWEI","SPARE-ISSUE",
AQ369="SPARE-HS","SPARE-ISSUE",
AQ369="Power Telco","RAN ISSUE",AQ369="no impacts","no impacts"
),"")</f>
        <v>No root cause</v>
      </c>
      <c r="AQ369" s="126" t="s">
        <v>5344</v>
      </c>
      <c r="AR369" s="48" t="str" cm="1">
        <f t="array" ref="AR369">IFERROR(_xlfn.IFS(
AQ369="MPR ISSUE","ACTIVE",
AQ369="BSS Hardware Issue","ACTIVE",
AQ369="Sites strategiques, MLL, Pylone, etc.","PASSIVE",
AQ369="AKTIVCO DEFAUT GE &amp; POWER Cabinet","PASSIVE",
AQ369="AKTIVCO Coupure ENEO &amp; Baisse de tension","PASSIVE",
AQ369="Coupure ENEO &amp; Baisse de tension","PASSIVE",
AQ369="Defaut GE &amp; POWER Cabinet","PASSIVE",
AQ369="Sharing","PASSIVE",
AQ369="Sites strategiques &amp; DataCenter","PASSIVE",
AQ369="Exclu","Exclu",
AQ369="SAT","ACTIVE",
AQ369="SPARE-ISSUE","SPARE-ISSUE",
AQ369="Fiber CAmtel","ACTIVE",
AQ369="Fiber AOF","ACTIVE",
AQ369="Projet OCM (HUAWEI)","PLANNED WORKS",
AQ369="Projet OCM (NOKIA)","PLANNED WORKS",
AQ369="ACCESS-ISSUE","ACCESS-ISSUE",
AQ369="Projet OCM (ZTE, NOKIA, autres projets)","PLANNED WORKS",
AQ369="No root CAuse","No root cause",
AQ369="ODU HS","ACTIVE",
AQ369="IP &amp; VLAN","ACTIVE",
AQ369="Warehouse HUAWEI","SPARE-ISSUE",
AQ369="SPARE-HS","SPARE-ISSUE",
AQ369="Power Telco","ACTIVE", AQ369="no impacts","no impacts"
),"")</f>
        <v>No root cause</v>
      </c>
      <c r="AS369" s="92" t="s">
        <v>5537</v>
      </c>
      <c r="AT369" s="98" t="s">
        <v>2510</v>
      </c>
      <c r="AV369" s="17" t="s">
        <v>5537</v>
      </c>
      <c r="AW369" s="7" t="s">
        <v>5537</v>
      </c>
      <c r="AX369" s="6" t="s">
        <v>5537</v>
      </c>
      <c r="AY369" s="7"/>
      <c r="AZ369" s="3" t="s">
        <v>5537</v>
      </c>
      <c r="BA369" s="18" t="s">
        <v>5537</v>
      </c>
      <c r="BB369" s="18" t="s">
        <v>5537</v>
      </c>
      <c r="BC369" s="18" t="s">
        <v>5537</v>
      </c>
      <c r="BD369" s="18" t="s">
        <v>5537</v>
      </c>
      <c r="BE369" s="18" t="s">
        <v>5537</v>
      </c>
      <c r="BF369" s="18" t="s">
        <v>5537</v>
      </c>
      <c r="BG369" s="18" t="s">
        <v>5537</v>
      </c>
      <c r="BH369" s="18" t="s">
        <v>5537</v>
      </c>
      <c r="BI369" s="18" t="s">
        <v>5537</v>
      </c>
      <c r="BJ369" s="18" t="s">
        <v>5537</v>
      </c>
      <c r="BK369" s="18" t="s">
        <v>5537</v>
      </c>
      <c r="BL369" s="9" t="s">
        <v>5537</v>
      </c>
      <c r="BM369" s="14" t="s">
        <v>5537</v>
      </c>
      <c r="BN369" s="14" t="s">
        <v>5537</v>
      </c>
      <c r="BO369" s="14" t="str">
        <f>_xlfn.XLOOKUP(B369,'[4]cell downs 18042026 17h'!$B:$B,'[4]cell downs 18042026 17h'!$B:$B,"")</f>
        <v/>
      </c>
      <c r="BP369" s="14" t="str">
        <f>_xlfn.XLOOKUP(B369,'[5]Cells Huawei 19042026 15h'!$B:$B,'[5]Cells Huawei 19042026 15h'!$B:$B,"")</f>
        <v/>
      </c>
      <c r="BQ369" s="9" t="str">
        <f>_xlfn.XLOOKUP(B369,'[6]cells down 19042026 9H40'!$B:$B,'[6]cells down 19042026 9H40'!$B:$B,"")</f>
        <v/>
      </c>
      <c r="BR369" s="9" t="s">
        <v>2510</v>
      </c>
      <c r="BS369" s="9" t="s">
        <v>318</v>
      </c>
      <c r="BT369" s="108"/>
    </row>
    <row r="370" spans="1:72" s="9" customFormat="1" x14ac:dyDescent="0.35">
      <c r="A370" s="1" t="s">
        <v>3292</v>
      </c>
      <c r="B370" s="8" t="s">
        <v>3293</v>
      </c>
      <c r="C370" s="3" t="str">
        <f>_xlfn.XLOOKUP(B370,'[1]daily break down'!$D:$D,'[1]daily break down'!$E:$E,"")</f>
        <v>SUD-OUEST</v>
      </c>
      <c r="D370" s="1" t="s">
        <v>11</v>
      </c>
      <c r="E370" s="1" t="s">
        <v>12</v>
      </c>
      <c r="F370" s="3" t="s">
        <v>13</v>
      </c>
      <c r="G370" s="1" t="s">
        <v>63</v>
      </c>
      <c r="H370" s="32" t="str">
        <f>_xlfn.XLOOKUP(B370,[2]CALCULATION!$B:$B,[2]CALCULATION!$H:$H,"")</f>
        <v>Huawei</v>
      </c>
      <c r="I370" s="28">
        <v>0</v>
      </c>
      <c r="J370" s="28">
        <v>1.0242507126897296</v>
      </c>
      <c r="K370" s="28">
        <v>0.19021111025502735</v>
      </c>
      <c r="L370" s="28">
        <v>0</v>
      </c>
      <c r="M370" s="28">
        <v>0</v>
      </c>
      <c r="N370" s="28">
        <v>0</v>
      </c>
      <c r="O370" s="28">
        <v>0</v>
      </c>
      <c r="P370" s="28">
        <v>4.3339240311272058E-2</v>
      </c>
      <c r="Q370" s="28">
        <v>0</v>
      </c>
      <c r="R370" s="28">
        <v>0</v>
      </c>
      <c r="S370" s="93">
        <v>0</v>
      </c>
      <c r="T370" s="93">
        <f>_xlfn.XLOOKUP(B370,'[3]Nur des jours'!$B:$B,'[3]Nur des jours'!$U:$U,"")</f>
        <v>0</v>
      </c>
      <c r="U370" s="93">
        <v>0</v>
      </c>
      <c r="V370" s="93">
        <v>0</v>
      </c>
      <c r="W370" s="93">
        <v>0</v>
      </c>
      <c r="X370" s="93">
        <v>0</v>
      </c>
      <c r="Y370" s="93">
        <v>0</v>
      </c>
      <c r="Z370" s="93">
        <v>0</v>
      </c>
      <c r="AA370" s="93">
        <v>0</v>
      </c>
      <c r="AB370" s="93">
        <v>0</v>
      </c>
      <c r="AC370" s="93">
        <f>_xlfn.XLOOKUP(B370,'[3]Nur des jours'!$B:$B,'[3]Nur des jours'!$N:$N,"")</f>
        <v>0</v>
      </c>
      <c r="AD370" s="93">
        <v>0</v>
      </c>
      <c r="AE370" s="93">
        <v>0</v>
      </c>
      <c r="AF370" s="93">
        <v>0.48850279511347389</v>
      </c>
      <c r="AG370" s="93"/>
      <c r="AH370" s="93">
        <v>0.20242813890244354</v>
      </c>
      <c r="AI370" s="93">
        <v>0.18984129267932009</v>
      </c>
      <c r="AJ370" s="93">
        <v>0.1625661739955323</v>
      </c>
      <c r="AK370" s="93">
        <v>0.23153620200189551</v>
      </c>
      <c r="AL370" s="93">
        <v>0.20242813890244354</v>
      </c>
      <c r="AM370" s="49" t="s">
        <v>5559</v>
      </c>
      <c r="AN370" s="49"/>
      <c r="AO370" s="48" t="str" cm="1">
        <f t="array" ref="AO370">IFERROR(_xlfn.IFS(
AQ370="MPR ISSUE","PDH",
AQ370="BSS Hardware Issue","BSS",
AQ370="Sites strategiques, MLL, Pylone, etc.","ENVTECH",
AQ370="AKTIVCO DEFAUT GE &amp; POWER Cabinet","AKTIVCO",
AQ370="AKTIVCO Coupure ENEO &amp; Baisse de tension","AKTIVCO GRID ONLY",
AQ370="Coupure ENEO &amp; Baisse de tension","IHS GRID ONLY",
AQ370="Defaut GE &amp; POWER Cabinet","IHS",
AQ370="Sharing","Partners",
AQ370="Sites strategiques &amp; DataCenter","SST &amp; DC",
AQ370="Exclu","Exclu",
AQ370="SAT","SAT",
AQ370="SPARE-ISSUE","SPARE-ISSUE",
AQ370="Fiber CAmtel","TRANS_FO_CAMTEL",
AQ370="Fiber AOF","Fiber AOF",
AQ370="Projet OCM (HUAWEI)","TRAVAUX-HUAWEI",
AQ370="Projet OCM (NOKIA)","TRAVAUX-NOKIA",
AQ370="ACCESS-ISSUE","ACCESS-ISSUE",
AQ370="Projet OCM (ZTE, NOKIA, autres projets)","TRAVAUX OCM",
AQ370="No root CAuse","No root cause",
AQ370="ODU HS","PDH",
AQ370="IP &amp; VLAN","PDH",
AQ370="Warehouse HUAWEI","SPARE-ISSUE",
AQ370="SPARE-HS","SPARE-ISSUE",
AQ370="Power Telco","BSS",AQ370="no impacts","no impacts"
),"")</f>
        <v>No root cause</v>
      </c>
      <c r="AP370" s="48" t="str" cm="1">
        <f t="array" ref="AP370">IFERROR(_xlfn.IFS(
AQ370="MPR ISSUE","TX ISSUE",
AQ370="BSS Hardware Issue","RAN ISSUE",
AQ370="Sites strategiques, MLL, Pylone, etc.","ENVTECH",
AQ370="AKTIVCO DEFAUT GE &amp; POWER Cabinet","POWER ISSUE",
AQ370="AKTIVCO Coupure ENEO &amp; Baisse de tension","POWER ISSUE",
AQ370="Coupure ENEO &amp; Baisse de tension","POWER ISSUE",
AQ370="Defaut GE &amp; POWER Cabinet","POWER ISSUE",
AQ370="Sharing","POWER ISSUE",
AQ370="Sites strategiques &amp; DataCenter","POWER ISSUE",
AQ370="Exclu","Exclu",
AQ370="SAT","TX ISSUE",
AQ370="SPARE-ISSUE","SPARE-ISSUE",
AQ370="Fiber CAmtel","TX ISSUE",
AQ370="Fiber AOF","TX ISSUE",
AQ370="Projet OCM (HUAWEI)","TRAVAUX-HUAWEI",
AQ370="Projet OCM (NOKIA)","TRAVAUX -NOKIA",
AQ370="ACCESS-ISSUE","ACCESS-ISSUE",
AQ370="Projet OCM (ZTE, NOKIA, autres projets)","TRAVAUX OCM",
AQ370="No root CAuse","No root cause",
AQ370="ODU HS","TX ISSUE",
AQ370="IP &amp; VLAN","TX ISSUE",
AQ370="Warehouse HUAWEI","SPARE-ISSUE",
AQ370="SPARE-HS","SPARE-ISSUE",
AQ370="Power Telco","RAN ISSUE",AQ370="no impacts","no impacts"
),"")</f>
        <v>No root cause</v>
      </c>
      <c r="AQ370" s="126" t="s">
        <v>5344</v>
      </c>
      <c r="AR370" s="48" t="str" cm="1">
        <f t="array" ref="AR370">IFERROR(_xlfn.IFS(
AQ370="MPR ISSUE","ACTIVE",
AQ370="BSS Hardware Issue","ACTIVE",
AQ370="Sites strategiques, MLL, Pylone, etc.","PASSIVE",
AQ370="AKTIVCO DEFAUT GE &amp; POWER Cabinet","PASSIVE",
AQ370="AKTIVCO Coupure ENEO &amp; Baisse de tension","PASSIVE",
AQ370="Coupure ENEO &amp; Baisse de tension","PASSIVE",
AQ370="Defaut GE &amp; POWER Cabinet","PASSIVE",
AQ370="Sharing","PASSIVE",
AQ370="Sites strategiques &amp; DataCenter","PASSIVE",
AQ370="Exclu","Exclu",
AQ370="SAT","ACTIVE",
AQ370="SPARE-ISSUE","SPARE-ISSUE",
AQ370="Fiber CAmtel","ACTIVE",
AQ370="Fiber AOF","ACTIVE",
AQ370="Projet OCM (HUAWEI)","PLANNED WORKS",
AQ370="Projet OCM (NOKIA)","PLANNED WORKS",
AQ370="ACCESS-ISSUE","ACCESS-ISSUE",
AQ370="Projet OCM (ZTE, NOKIA, autres projets)","PLANNED WORKS",
AQ370="No root CAuse","No root cause",
AQ370="ODU HS","ACTIVE",
AQ370="IP &amp; VLAN","ACTIVE",
AQ370="Warehouse HUAWEI","SPARE-ISSUE",
AQ370="SPARE-HS","SPARE-ISSUE",
AQ370="Power Telco","ACTIVE", AQ370="no impacts","no impacts"
),"")</f>
        <v>No root cause</v>
      </c>
      <c r="AS370" s="92" t="s">
        <v>5537</v>
      </c>
      <c r="AT370" s="98" t="s">
        <v>3293</v>
      </c>
      <c r="AV370" s="17" t="s">
        <v>5537</v>
      </c>
      <c r="AW370" s="7" t="s">
        <v>5537</v>
      </c>
      <c r="AX370" s="6" t="s">
        <v>5537</v>
      </c>
      <c r="AY370" s="7"/>
      <c r="AZ370" s="3" t="s">
        <v>5537</v>
      </c>
      <c r="BA370" s="18" t="s">
        <v>5537</v>
      </c>
      <c r="BB370" s="18" t="s">
        <v>5537</v>
      </c>
      <c r="BC370" s="18" t="s">
        <v>5537</v>
      </c>
      <c r="BD370" s="18" t="s">
        <v>5537</v>
      </c>
      <c r="BE370" s="18" t="s">
        <v>5537</v>
      </c>
      <c r="BF370" s="18" t="s">
        <v>5537</v>
      </c>
      <c r="BG370" s="18" t="s">
        <v>5537</v>
      </c>
      <c r="BH370" s="18" t="s">
        <v>5537</v>
      </c>
      <c r="BI370" s="18" t="s">
        <v>5537</v>
      </c>
      <c r="BJ370" s="18" t="s">
        <v>5537</v>
      </c>
      <c r="BK370" s="18" t="s">
        <v>5537</v>
      </c>
      <c r="BL370" s="9" t="s">
        <v>5537</v>
      </c>
      <c r="BM370" s="14" t="s">
        <v>5537</v>
      </c>
      <c r="BN370" s="14" t="s">
        <v>5537</v>
      </c>
      <c r="BO370" s="14" t="str">
        <f>_xlfn.XLOOKUP(B370,'[4]cell downs 18042026 17h'!$B:$B,'[4]cell downs 18042026 17h'!$B:$B,"")</f>
        <v/>
      </c>
      <c r="BP370" s="14" t="str">
        <f>_xlfn.XLOOKUP(B370,'[5]Cells Huawei 19042026 15h'!$B:$B,'[5]Cells Huawei 19042026 15h'!$B:$B,"")</f>
        <v/>
      </c>
      <c r="BQ370" s="9" t="str">
        <f>_xlfn.XLOOKUP(B370,'[6]cells down 19042026 9H40'!$B:$B,'[6]cells down 19042026 9H40'!$B:$B,"")</f>
        <v/>
      </c>
      <c r="BR370" s="9" t="s">
        <v>3293</v>
      </c>
      <c r="BS370" s="9" t="s">
        <v>12</v>
      </c>
      <c r="BT370" s="108"/>
    </row>
    <row r="371" spans="1:72" s="9" customFormat="1" ht="39" customHeight="1" x14ac:dyDescent="0.35">
      <c r="A371" s="1" t="s">
        <v>5223</v>
      </c>
      <c r="B371" s="8" t="s">
        <v>5224</v>
      </c>
      <c r="C371" s="3" t="str">
        <f>_xlfn.XLOOKUP(B371,'[1]daily break down'!$D:$D,'[1]daily break down'!$E:$E,"")</f>
        <v>SUD-OUEST</v>
      </c>
      <c r="D371" s="1" t="s">
        <v>21</v>
      </c>
      <c r="E371" s="1" t="s">
        <v>30</v>
      </c>
      <c r="F371" s="3" t="s">
        <v>13</v>
      </c>
      <c r="G371" s="1" t="s">
        <v>63</v>
      </c>
      <c r="H371" s="32" t="str">
        <f>_xlfn.XLOOKUP(B371,[2]CALCULATION!$B:$B,[2]CALCULATION!$H:$H,"")</f>
        <v>Huawei</v>
      </c>
      <c r="I371" s="28">
        <v>0</v>
      </c>
      <c r="J371" s="28">
        <v>0</v>
      </c>
      <c r="K371" s="28">
        <v>0</v>
      </c>
      <c r="L371" s="28">
        <v>0</v>
      </c>
      <c r="M371" s="28">
        <v>0</v>
      </c>
      <c r="N371" s="28">
        <v>0</v>
      </c>
      <c r="O371" s="28">
        <v>0</v>
      </c>
      <c r="P371" s="28">
        <v>3.7542839858118383E-2</v>
      </c>
      <c r="Q371" s="28">
        <v>0</v>
      </c>
      <c r="R371" s="28">
        <v>0</v>
      </c>
      <c r="S371" s="93">
        <v>0</v>
      </c>
      <c r="T371" s="93">
        <f>_xlfn.XLOOKUP(B371,'[3]Nur des jours'!$B:$B,'[3]Nur des jours'!$U:$U,"")</f>
        <v>0</v>
      </c>
      <c r="U371" s="93">
        <v>0</v>
      </c>
      <c r="V371" s="93">
        <v>0</v>
      </c>
      <c r="W371" s="93">
        <v>0</v>
      </c>
      <c r="X371" s="93">
        <v>0</v>
      </c>
      <c r="Y371" s="93">
        <v>0</v>
      </c>
      <c r="Z371" s="93">
        <v>0</v>
      </c>
      <c r="AA371" s="93">
        <v>0</v>
      </c>
      <c r="AB371" s="93">
        <v>0</v>
      </c>
      <c r="AC371" s="93">
        <f>_xlfn.XLOOKUP(B371,'[3]Nur des jours'!$B:$B,'[3]Nur des jours'!$N:$N,"")</f>
        <v>0</v>
      </c>
      <c r="AD371" s="93">
        <v>0</v>
      </c>
      <c r="AE371" s="93">
        <v>0</v>
      </c>
      <c r="AF371" s="93">
        <v>0.48975125059569163</v>
      </c>
      <c r="AG371" s="93"/>
      <c r="AH371" s="93">
        <v>0.20224978811926955</v>
      </c>
      <c r="AI371" s="93">
        <v>0.19109024855221035</v>
      </c>
      <c r="AJ371" s="93">
        <v>0.16415996001509631</v>
      </c>
      <c r="AK371" s="93">
        <v>0.2298261857389568</v>
      </c>
      <c r="AL371" s="93">
        <v>0.20224978811926955</v>
      </c>
      <c r="AM371" s="49" t="s">
        <v>5559</v>
      </c>
      <c r="AN371" s="49"/>
      <c r="AO371" s="48" t="str" cm="1">
        <f t="array" ref="AO371">IFERROR(_xlfn.IFS(
AQ371="MPR ISSUE","PDH",
AQ371="BSS Hardware Issue","BSS",
AQ371="Sites strategiques, MLL, Pylone, etc.","ENVTECH",
AQ371="AKTIVCO DEFAUT GE &amp; POWER Cabinet","AKTIVCO",
AQ371="AKTIVCO Coupure ENEO &amp; Baisse de tension","AKTIVCO GRID ONLY",
AQ371="Coupure ENEO &amp; Baisse de tension","IHS GRID ONLY",
AQ371="Defaut GE &amp; POWER Cabinet","IHS",
AQ371="Sharing","Partners",
AQ371="Sites strategiques &amp; DataCenter","SST &amp; DC",
AQ371="Exclu","Exclu",
AQ371="SAT","SAT",
AQ371="SPARE-ISSUE","SPARE-ISSUE",
AQ371="Fiber CAmtel","TRANS_FO_CAMTEL",
AQ371="Fiber AOF","Fiber AOF",
AQ371="Projet OCM (HUAWEI)","TRAVAUX-HUAWEI",
AQ371="Projet OCM (NOKIA)","TRAVAUX-NOKIA",
AQ371="ACCESS-ISSUE","ACCESS-ISSUE",
AQ371="Projet OCM (ZTE, NOKIA, autres projets)","TRAVAUX OCM",
AQ371="No root CAuse","No root cause",
AQ371="ODU HS","PDH",
AQ371="IP &amp; VLAN","PDH",
AQ371="Warehouse HUAWEI","SPARE-ISSUE",
AQ371="SPARE-HS","SPARE-ISSUE",
AQ371="Power Telco","BSS",AQ371="no impacts","no impacts"
),"")</f>
        <v>No root cause</v>
      </c>
      <c r="AP371" s="48" t="str" cm="1">
        <f t="array" ref="AP371">IFERROR(_xlfn.IFS(
AQ371="MPR ISSUE","TX ISSUE",
AQ371="BSS Hardware Issue","RAN ISSUE",
AQ371="Sites strategiques, MLL, Pylone, etc.","ENVTECH",
AQ371="AKTIVCO DEFAUT GE &amp; POWER Cabinet","POWER ISSUE",
AQ371="AKTIVCO Coupure ENEO &amp; Baisse de tension","POWER ISSUE",
AQ371="Coupure ENEO &amp; Baisse de tension","POWER ISSUE",
AQ371="Defaut GE &amp; POWER Cabinet","POWER ISSUE",
AQ371="Sharing","POWER ISSUE",
AQ371="Sites strategiques &amp; DataCenter","POWER ISSUE",
AQ371="Exclu","Exclu",
AQ371="SAT","TX ISSUE",
AQ371="SPARE-ISSUE","SPARE-ISSUE",
AQ371="Fiber CAmtel","TX ISSUE",
AQ371="Fiber AOF","TX ISSUE",
AQ371="Projet OCM (HUAWEI)","TRAVAUX-HUAWEI",
AQ371="Projet OCM (NOKIA)","TRAVAUX -NOKIA",
AQ371="ACCESS-ISSUE","ACCESS-ISSUE",
AQ371="Projet OCM (ZTE, NOKIA, autres projets)","TRAVAUX OCM",
AQ371="No root CAuse","No root cause",
AQ371="ODU HS","TX ISSUE",
AQ371="IP &amp; VLAN","TX ISSUE",
AQ371="Warehouse HUAWEI","SPARE-ISSUE",
AQ371="SPARE-HS","SPARE-ISSUE",
AQ371="Power Telco","RAN ISSUE",AQ371="no impacts","no impacts"
),"")</f>
        <v>No root cause</v>
      </c>
      <c r="AQ371" s="67" t="s">
        <v>5344</v>
      </c>
      <c r="AR371" s="48" t="str" cm="1">
        <f t="array" ref="AR371">IFERROR(_xlfn.IFS(
AQ371="MPR ISSUE","ACTIVE",
AQ371="BSS Hardware Issue","ACTIVE",
AQ371="Sites strategiques, MLL, Pylone, etc.","PASSIVE",
AQ371="AKTIVCO DEFAUT GE &amp; POWER Cabinet","PASSIVE",
AQ371="AKTIVCO Coupure ENEO &amp; Baisse de tension","PASSIVE",
AQ371="Coupure ENEO &amp; Baisse de tension","PASSIVE",
AQ371="Defaut GE &amp; POWER Cabinet","PASSIVE",
AQ371="Sharing","PASSIVE",
AQ371="Sites strategiques &amp; DataCenter","PASSIVE",
AQ371="Exclu","Exclu",
AQ371="SAT","ACTIVE",
AQ371="SPARE-ISSUE","SPARE-ISSUE",
AQ371="Fiber CAmtel","ACTIVE",
AQ371="Fiber AOF","ACTIVE",
AQ371="Projet OCM (HUAWEI)","PLANNED WORKS",
AQ371="Projet OCM (NOKIA)","PLANNED WORKS",
AQ371="ACCESS-ISSUE","ACCESS-ISSUE",
AQ371="Projet OCM (ZTE, NOKIA, autres projets)","PLANNED WORKS",
AQ371="No root CAuse","No root cause",
AQ371="ODU HS","ACTIVE",
AQ371="IP &amp; VLAN","ACTIVE",
AQ371="Warehouse HUAWEI","SPARE-ISSUE",
AQ371="SPARE-HS","SPARE-ISSUE",
AQ371="Power Telco","ACTIVE", AQ371="no impacts","no impacts"
),"")</f>
        <v>No root cause</v>
      </c>
      <c r="AS371" s="92" t="s">
        <v>5537</v>
      </c>
      <c r="AT371" s="98" t="s">
        <v>5224</v>
      </c>
      <c r="AV371" s="17" t="s">
        <v>5537</v>
      </c>
      <c r="AW371" s="7" t="s">
        <v>5537</v>
      </c>
      <c r="AX371" s="6" t="s">
        <v>5537</v>
      </c>
      <c r="AY371" s="7"/>
      <c r="AZ371" s="3" t="s">
        <v>5537</v>
      </c>
      <c r="BA371" s="18" t="s">
        <v>5537</v>
      </c>
      <c r="BB371" s="18" t="s">
        <v>5537</v>
      </c>
      <c r="BC371" s="18" t="s">
        <v>5537</v>
      </c>
      <c r="BD371" s="18" t="s">
        <v>5537</v>
      </c>
      <c r="BE371" s="18" t="s">
        <v>5537</v>
      </c>
      <c r="BF371" s="18" t="s">
        <v>5537</v>
      </c>
      <c r="BG371" s="18" t="s">
        <v>5537</v>
      </c>
      <c r="BH371" s="18" t="s">
        <v>5537</v>
      </c>
      <c r="BI371" s="18" t="s">
        <v>5537</v>
      </c>
      <c r="BJ371" s="18" t="s">
        <v>5537</v>
      </c>
      <c r="BK371" s="18" t="s">
        <v>5537</v>
      </c>
      <c r="BL371" s="9" t="s">
        <v>5537</v>
      </c>
      <c r="BM371" s="14" t="s">
        <v>5537</v>
      </c>
      <c r="BN371" s="14" t="s">
        <v>5537</v>
      </c>
      <c r="BO371" s="14" t="str">
        <f>_xlfn.XLOOKUP(B371,'[4]cell downs 18042026 17h'!$B:$B,'[4]cell downs 18042026 17h'!$B:$B,"")</f>
        <v/>
      </c>
      <c r="BP371" s="14" t="str">
        <f>_xlfn.XLOOKUP(B371,'[5]Cells Huawei 19042026 15h'!$B:$B,'[5]Cells Huawei 19042026 15h'!$B:$B,"")</f>
        <v/>
      </c>
      <c r="BQ371" s="9" t="str">
        <f>_xlfn.XLOOKUP(B371,'[6]cells down 19042026 9H40'!$B:$B,'[6]cells down 19042026 9H40'!$B:$B,"")</f>
        <v/>
      </c>
      <c r="BR371" s="9" t="s">
        <v>5537</v>
      </c>
      <c r="BS371" s="9" t="s">
        <v>5537</v>
      </c>
      <c r="BT371" s="108"/>
    </row>
    <row r="372" spans="1:72" s="9" customFormat="1" x14ac:dyDescent="0.35">
      <c r="A372" s="1" t="s">
        <v>4741</v>
      </c>
      <c r="B372" s="8" t="s">
        <v>4742</v>
      </c>
      <c r="C372" s="3" t="str">
        <f>_xlfn.XLOOKUP(B372,'[1]daily break down'!$D:$D,'[1]daily break down'!$E:$E,"")</f>
        <v>SUD-OUEST</v>
      </c>
      <c r="D372" s="1" t="s">
        <v>11</v>
      </c>
      <c r="E372" s="1"/>
      <c r="F372" s="3" t="s">
        <v>13</v>
      </c>
      <c r="G372" s="1" t="s">
        <v>63</v>
      </c>
      <c r="H372" s="32" t="str">
        <f>_xlfn.XLOOKUP(B372,[2]CALCULATION!$B:$B,[2]CALCULATION!$H:$H,"")</f>
        <v>Huawei</v>
      </c>
      <c r="I372" s="28">
        <v>0</v>
      </c>
      <c r="J372" s="28">
        <v>0</v>
      </c>
      <c r="K372" s="28">
        <v>0</v>
      </c>
      <c r="L372" s="28">
        <v>0</v>
      </c>
      <c r="M372" s="28">
        <v>0</v>
      </c>
      <c r="N372" s="28">
        <v>0</v>
      </c>
      <c r="O372" s="28">
        <v>12.857521979950519</v>
      </c>
      <c r="P372" s="28">
        <v>13.868556899607057</v>
      </c>
      <c r="Q372" s="28">
        <v>13.868556899607057</v>
      </c>
      <c r="R372" s="28">
        <v>13.868289373432297</v>
      </c>
      <c r="S372" s="93">
        <v>13.868556899607057</v>
      </c>
      <c r="T372" s="93">
        <f>_xlfn.XLOOKUP(B372,'[3]Nur des jours'!$B:$B,'[3]Nur des jours'!$U:$U,"")</f>
        <v>0</v>
      </c>
      <c r="U372" s="93">
        <v>26.617784284014352</v>
      </c>
      <c r="V372" s="93">
        <v>0</v>
      </c>
      <c r="W372" s="93">
        <v>0</v>
      </c>
      <c r="X372" s="93">
        <v>2.8143753584850738E-2</v>
      </c>
      <c r="Y372" s="93">
        <v>0</v>
      </c>
      <c r="Z372" s="93">
        <v>0</v>
      </c>
      <c r="AA372" s="93">
        <v>0</v>
      </c>
      <c r="AB372" s="93">
        <v>0</v>
      </c>
      <c r="AC372" s="93">
        <f>_xlfn.XLOOKUP(B372,'[3]Nur des jours'!$B:$B,'[3]Nur des jours'!$N:$N,"")</f>
        <v>0</v>
      </c>
      <c r="AD372" s="93">
        <v>0</v>
      </c>
      <c r="AE372" s="93">
        <v>0</v>
      </c>
      <c r="AF372" s="93">
        <v>0.48877032128823483</v>
      </c>
      <c r="AG372" s="93"/>
      <c r="AH372" s="93">
        <v>0.2019644268661912</v>
      </c>
      <c r="AI372" s="93">
        <v>0.19109024855221035</v>
      </c>
      <c r="AJ372" s="93">
        <v>0.16330994080466216</v>
      </c>
      <c r="AK372" s="93">
        <v>0.2298261857389568</v>
      </c>
      <c r="AL372" s="93">
        <v>0.2019644268661912</v>
      </c>
      <c r="AM372" s="49" t="s">
        <v>5559</v>
      </c>
      <c r="AN372" s="49"/>
      <c r="AO372" s="48" t="str" cm="1">
        <f t="array" ref="AO372">IFERROR(_xlfn.IFS(
AQ372="MPR ISSUE","PDH",
AQ372="BSS Hardware Issue","BSS",
AQ372="Sites strategiques, MLL, Pylone, etc.","ENVTECH",
AQ372="AKTIVCO DEFAUT GE &amp; POWER Cabinet","AKTIVCO",
AQ372="AKTIVCO Coupure ENEO &amp; Baisse de tension","AKTIVCO GRID ONLY",
AQ372="Coupure ENEO &amp; Baisse de tension","IHS GRID ONLY",
AQ372="Defaut GE &amp; POWER Cabinet","IHS",
AQ372="Sharing","Partners",
AQ372="Sites strategiques &amp; DataCenter","SST &amp; DC",
AQ372="Exclu","Exclu",
AQ372="SAT","SAT",
AQ372="SPARE-ISSUE","SPARE-ISSUE",
AQ372="Fiber CAmtel","TRANS_FO_CAMTEL",
AQ372="Fiber AOF","Fiber AOF",
AQ372="Projet OCM (HUAWEI)","TRAVAUX-HUAWEI",
AQ372="Projet OCM (NOKIA)","TRAVAUX-NOKIA",
AQ372="ACCESS-ISSUE","ACCESS-ISSUE",
AQ372="Projet OCM (ZTE, NOKIA, autres projets)","TRAVAUX OCM",
AQ372="No root CAuse","No root cause",
AQ372="ODU HS","PDH",
AQ372="IP &amp; VLAN","PDH",
AQ372="Warehouse HUAWEI","SPARE-ISSUE",
AQ372="SPARE-HS","SPARE-ISSUE",
AQ372="Power Telco","BSS",AQ372="no impacts","no impacts"
),"")</f>
        <v>No root cause</v>
      </c>
      <c r="AP372" s="48" t="str" cm="1">
        <f t="array" ref="AP372">IFERROR(_xlfn.IFS(
AQ372="MPR ISSUE","TX ISSUE",
AQ372="BSS Hardware Issue","RAN ISSUE",
AQ372="Sites strategiques, MLL, Pylone, etc.","ENVTECH",
AQ372="AKTIVCO DEFAUT GE &amp; POWER Cabinet","POWER ISSUE",
AQ372="AKTIVCO Coupure ENEO &amp; Baisse de tension","POWER ISSUE",
AQ372="Coupure ENEO &amp; Baisse de tension","POWER ISSUE",
AQ372="Defaut GE &amp; POWER Cabinet","POWER ISSUE",
AQ372="Sharing","POWER ISSUE",
AQ372="Sites strategiques &amp; DataCenter","POWER ISSUE",
AQ372="Exclu","Exclu",
AQ372="SAT","TX ISSUE",
AQ372="SPARE-ISSUE","SPARE-ISSUE",
AQ372="Fiber CAmtel","TX ISSUE",
AQ372="Fiber AOF","TX ISSUE",
AQ372="Projet OCM (HUAWEI)","TRAVAUX-HUAWEI",
AQ372="Projet OCM (NOKIA)","TRAVAUX -NOKIA",
AQ372="ACCESS-ISSUE","ACCESS-ISSUE",
AQ372="Projet OCM (ZTE, NOKIA, autres projets)","TRAVAUX OCM",
AQ372="No root CAuse","No root cause",
AQ372="ODU HS","TX ISSUE",
AQ372="IP &amp; VLAN","TX ISSUE",
AQ372="Warehouse HUAWEI","SPARE-ISSUE",
AQ372="SPARE-HS","SPARE-ISSUE",
AQ372="Power Telco","RAN ISSUE",AQ372="no impacts","no impacts"
),"")</f>
        <v>No root cause</v>
      </c>
      <c r="AQ372" s="126" t="s">
        <v>5344</v>
      </c>
      <c r="AR372" s="48" t="str" cm="1">
        <f t="array" ref="AR372">IFERROR(_xlfn.IFS(
AQ372="MPR ISSUE","ACTIVE",
AQ372="BSS Hardware Issue","ACTIVE",
AQ372="Sites strategiques, MLL, Pylone, etc.","PASSIVE",
AQ372="AKTIVCO DEFAUT GE &amp; POWER Cabinet","PASSIVE",
AQ372="AKTIVCO Coupure ENEO &amp; Baisse de tension","PASSIVE",
AQ372="Coupure ENEO &amp; Baisse de tension","PASSIVE",
AQ372="Defaut GE &amp; POWER Cabinet","PASSIVE",
AQ372="Sharing","PASSIVE",
AQ372="Sites strategiques &amp; DataCenter","PASSIVE",
AQ372="Exclu","Exclu",
AQ372="SAT","ACTIVE",
AQ372="SPARE-ISSUE","SPARE-ISSUE",
AQ372="Fiber CAmtel","ACTIVE",
AQ372="Fiber AOF","ACTIVE",
AQ372="Projet OCM (HUAWEI)","PLANNED WORKS",
AQ372="Projet OCM (NOKIA)","PLANNED WORKS",
AQ372="ACCESS-ISSUE","ACCESS-ISSUE",
AQ372="Projet OCM (ZTE, NOKIA, autres projets)","PLANNED WORKS",
AQ372="No root CAuse","No root cause",
AQ372="ODU HS","ACTIVE",
AQ372="IP &amp; VLAN","ACTIVE",
AQ372="Warehouse HUAWEI","SPARE-ISSUE",
AQ372="SPARE-HS","SPARE-ISSUE",
AQ372="Power Telco","ACTIVE", AQ372="no impacts","no impacts"
),"")</f>
        <v>No root cause</v>
      </c>
      <c r="AS372" s="92" t="s">
        <v>5537</v>
      </c>
      <c r="AT372" s="98" t="s">
        <v>4742</v>
      </c>
      <c r="AV372" s="17" t="s">
        <v>5537</v>
      </c>
      <c r="AW372" s="7" t="s">
        <v>5537</v>
      </c>
      <c r="AX372" s="6" t="s">
        <v>5537</v>
      </c>
      <c r="AY372" s="7"/>
      <c r="AZ372" s="3" t="s">
        <v>5537</v>
      </c>
      <c r="BA372" s="18" t="s">
        <v>5537</v>
      </c>
      <c r="BB372" s="18" t="s">
        <v>5537</v>
      </c>
      <c r="BC372" s="18" t="s">
        <v>5537</v>
      </c>
      <c r="BD372" s="18" t="s">
        <v>5537</v>
      </c>
      <c r="BE372" s="18" t="s">
        <v>5537</v>
      </c>
      <c r="BF372" s="18" t="s">
        <v>5537</v>
      </c>
      <c r="BG372" s="18" t="s">
        <v>5537</v>
      </c>
      <c r="BH372" s="18" t="s">
        <v>5537</v>
      </c>
      <c r="BI372" s="18" t="s">
        <v>5537</v>
      </c>
      <c r="BJ372" s="18" t="s">
        <v>5537</v>
      </c>
      <c r="BK372" s="18" t="s">
        <v>5537</v>
      </c>
      <c r="BL372" s="9" t="s">
        <v>5537</v>
      </c>
      <c r="BM372" s="14" t="s">
        <v>5537</v>
      </c>
      <c r="BN372" s="14" t="s">
        <v>5537</v>
      </c>
      <c r="BO372" s="14" t="str">
        <f>_xlfn.XLOOKUP(B372,'[4]cell downs 18042026 17h'!$B:$B,'[4]cell downs 18042026 17h'!$B:$B,"")</f>
        <v/>
      </c>
      <c r="BP372" s="14" t="str">
        <f>_xlfn.XLOOKUP(B372,'[5]Cells Huawei 19042026 15h'!$B:$B,'[5]Cells Huawei 19042026 15h'!$B:$B,"")</f>
        <v/>
      </c>
      <c r="BQ372" s="9" t="str">
        <f>_xlfn.XLOOKUP(B372,'[6]cells down 19042026 9H40'!$B:$B,'[6]cells down 19042026 9H40'!$B:$B,"")</f>
        <v/>
      </c>
      <c r="BR372" s="9" t="s">
        <v>5537</v>
      </c>
      <c r="BS372" s="9" t="s">
        <v>12</v>
      </c>
      <c r="BT372" s="108"/>
    </row>
    <row r="373" spans="1:72" s="9" customFormat="1" x14ac:dyDescent="0.35">
      <c r="A373" s="1" t="s">
        <v>1263</v>
      </c>
      <c r="B373" s="8" t="s">
        <v>1264</v>
      </c>
      <c r="C373" s="3" t="str">
        <f>_xlfn.XLOOKUP(B373,'[1]daily break down'!$D:$D,'[1]daily break down'!$E:$E,"")</f>
        <v>SUD-OUEST</v>
      </c>
      <c r="D373" s="1" t="s">
        <v>11</v>
      </c>
      <c r="E373" s="1" t="s">
        <v>12</v>
      </c>
      <c r="F373" s="3" t="s">
        <v>13</v>
      </c>
      <c r="G373" s="1" t="s">
        <v>63</v>
      </c>
      <c r="H373" s="32" t="str">
        <f>_xlfn.XLOOKUP(B373,[2]CALCULATION!$B:$B,[2]CALCULATION!$H:$H,"")</f>
        <v>Huawei</v>
      </c>
      <c r="I373" s="28">
        <v>0</v>
      </c>
      <c r="J373" s="28">
        <v>0</v>
      </c>
      <c r="K373" s="28">
        <v>7.936609851241179E-3</v>
      </c>
      <c r="L373" s="28">
        <v>0</v>
      </c>
      <c r="M373" s="28">
        <v>0</v>
      </c>
      <c r="N373" s="28">
        <v>0</v>
      </c>
      <c r="O373" s="28">
        <v>0</v>
      </c>
      <c r="P373" s="28">
        <v>0</v>
      </c>
      <c r="Q373" s="28">
        <v>0</v>
      </c>
      <c r="R373" s="28">
        <v>0</v>
      </c>
      <c r="S373" s="93">
        <v>0</v>
      </c>
      <c r="T373" s="93">
        <f>_xlfn.XLOOKUP(B373,'[3]Nur des jours'!$B:$B,'[3]Nur des jours'!$U:$U,"")</f>
        <v>0</v>
      </c>
      <c r="U373" s="93">
        <v>0</v>
      </c>
      <c r="V373" s="93">
        <v>0</v>
      </c>
      <c r="W373" s="93">
        <v>0</v>
      </c>
      <c r="X373" s="93">
        <v>0</v>
      </c>
      <c r="Y373" s="93">
        <v>0</v>
      </c>
      <c r="Z373" s="93">
        <v>0</v>
      </c>
      <c r="AA373" s="93">
        <v>0</v>
      </c>
      <c r="AB373" s="93">
        <v>0</v>
      </c>
      <c r="AC373" s="93">
        <f>_xlfn.XLOOKUP(B373,'[3]Nur des jours'!$B:$B,'[3]Nur des jours'!$N:$N,"")</f>
        <v>0</v>
      </c>
      <c r="AD373" s="93">
        <v>0</v>
      </c>
      <c r="AE373" s="93">
        <v>0</v>
      </c>
      <c r="AF373" s="93">
        <v>0.48877032128823483</v>
      </c>
      <c r="AG373" s="93"/>
      <c r="AH373" s="93">
        <v>0.20187525147460422</v>
      </c>
      <c r="AI373" s="93">
        <v>0.19296368236154574</v>
      </c>
      <c r="AJ373" s="93">
        <v>0.16437246481770487</v>
      </c>
      <c r="AK373" s="93">
        <v>0.22845817272860588</v>
      </c>
      <c r="AL373" s="93">
        <v>0.20187525147460422</v>
      </c>
      <c r="AM373" s="49" t="s">
        <v>5559</v>
      </c>
      <c r="AN373" s="49"/>
      <c r="AO373" s="48" t="str" cm="1">
        <f t="array" ref="AO373">IFERROR(_xlfn.IFS(
AQ373="MPR ISSUE","PDH",
AQ373="BSS Hardware Issue","BSS",
AQ373="Sites strategiques, MLL, Pylone, etc.","ENVTECH",
AQ373="AKTIVCO DEFAUT GE &amp; POWER Cabinet","AKTIVCO",
AQ373="AKTIVCO Coupure ENEO &amp; Baisse de tension","AKTIVCO GRID ONLY",
AQ373="Coupure ENEO &amp; Baisse de tension","IHS GRID ONLY",
AQ373="Defaut GE &amp; POWER Cabinet","IHS",
AQ373="Sharing","Partners",
AQ373="Sites strategiques &amp; DataCenter","SST &amp; DC",
AQ373="Exclu","Exclu",
AQ373="SAT","SAT",
AQ373="SPARE-ISSUE","SPARE-ISSUE",
AQ373="Fiber CAmtel","TRANS_FO_CAMTEL",
AQ373="Fiber AOF","Fiber AOF",
AQ373="Projet OCM (HUAWEI)","TRAVAUX-HUAWEI",
AQ373="Projet OCM (NOKIA)","TRAVAUX-NOKIA",
AQ373="ACCESS-ISSUE","ACCESS-ISSUE",
AQ373="Projet OCM (ZTE, NOKIA, autres projets)","TRAVAUX OCM",
AQ373="No root CAuse","No root cause",
AQ373="ODU HS","PDH",
AQ373="IP &amp; VLAN","PDH",
AQ373="Warehouse HUAWEI","SPARE-ISSUE",
AQ373="SPARE-HS","SPARE-ISSUE",
AQ373="Power Telco","BSS",AQ373="no impacts","no impacts"
),"")</f>
        <v>No root cause</v>
      </c>
      <c r="AP373" s="48" t="str" cm="1">
        <f t="array" ref="AP373">IFERROR(_xlfn.IFS(
AQ373="MPR ISSUE","TX ISSUE",
AQ373="BSS Hardware Issue","RAN ISSUE",
AQ373="Sites strategiques, MLL, Pylone, etc.","ENVTECH",
AQ373="AKTIVCO DEFAUT GE &amp; POWER Cabinet","POWER ISSUE",
AQ373="AKTIVCO Coupure ENEO &amp; Baisse de tension","POWER ISSUE",
AQ373="Coupure ENEO &amp; Baisse de tension","POWER ISSUE",
AQ373="Defaut GE &amp; POWER Cabinet","POWER ISSUE",
AQ373="Sharing","POWER ISSUE",
AQ373="Sites strategiques &amp; DataCenter","POWER ISSUE",
AQ373="Exclu","Exclu",
AQ373="SAT","TX ISSUE",
AQ373="SPARE-ISSUE","SPARE-ISSUE",
AQ373="Fiber CAmtel","TX ISSUE",
AQ373="Fiber AOF","TX ISSUE",
AQ373="Projet OCM (HUAWEI)","TRAVAUX-HUAWEI",
AQ373="Projet OCM (NOKIA)","TRAVAUX -NOKIA",
AQ373="ACCESS-ISSUE","ACCESS-ISSUE",
AQ373="Projet OCM (ZTE, NOKIA, autres projets)","TRAVAUX OCM",
AQ373="No root CAuse","No root cause",
AQ373="ODU HS","TX ISSUE",
AQ373="IP &amp; VLAN","TX ISSUE",
AQ373="Warehouse HUAWEI","SPARE-ISSUE",
AQ373="SPARE-HS","SPARE-ISSUE",
AQ373="Power Telco","RAN ISSUE",AQ373="no impacts","no impacts"
),"")</f>
        <v>No root cause</v>
      </c>
      <c r="AQ373" s="126" t="s">
        <v>5344</v>
      </c>
      <c r="AR373" s="48" t="str" cm="1">
        <f t="array" ref="AR373">IFERROR(_xlfn.IFS(
AQ373="MPR ISSUE","ACTIVE",
AQ373="BSS Hardware Issue","ACTIVE",
AQ373="Sites strategiques, MLL, Pylone, etc.","PASSIVE",
AQ373="AKTIVCO DEFAUT GE &amp; POWER Cabinet","PASSIVE",
AQ373="AKTIVCO Coupure ENEO &amp; Baisse de tension","PASSIVE",
AQ373="Coupure ENEO &amp; Baisse de tension","PASSIVE",
AQ373="Defaut GE &amp; POWER Cabinet","PASSIVE",
AQ373="Sharing","PASSIVE",
AQ373="Sites strategiques &amp; DataCenter","PASSIVE",
AQ373="Exclu","Exclu",
AQ373="SAT","ACTIVE",
AQ373="SPARE-ISSUE","SPARE-ISSUE",
AQ373="Fiber CAmtel","ACTIVE",
AQ373="Fiber AOF","ACTIVE",
AQ373="Projet OCM (HUAWEI)","PLANNED WORKS",
AQ373="Projet OCM (NOKIA)","PLANNED WORKS",
AQ373="ACCESS-ISSUE","ACCESS-ISSUE",
AQ373="Projet OCM (ZTE, NOKIA, autres projets)","PLANNED WORKS",
AQ373="No root CAuse","No root cause",
AQ373="ODU HS","ACTIVE",
AQ373="IP &amp; VLAN","ACTIVE",
AQ373="Warehouse HUAWEI","SPARE-ISSUE",
AQ373="SPARE-HS","SPARE-ISSUE",
AQ373="Power Telco","ACTIVE", AQ373="no impacts","no impacts"
),"")</f>
        <v>No root cause</v>
      </c>
      <c r="AS373" s="92" t="s">
        <v>5537</v>
      </c>
      <c r="AT373" s="98" t="s">
        <v>1264</v>
      </c>
      <c r="AV373" s="17" t="s">
        <v>5537</v>
      </c>
      <c r="AW373" s="7" t="s">
        <v>5537</v>
      </c>
      <c r="AX373" s="6" t="s">
        <v>5537</v>
      </c>
      <c r="AY373" s="7"/>
      <c r="AZ373" s="3" t="s">
        <v>5537</v>
      </c>
      <c r="BA373" s="18" t="s">
        <v>5537</v>
      </c>
      <c r="BB373" s="18" t="s">
        <v>5537</v>
      </c>
      <c r="BC373" s="18" t="s">
        <v>5537</v>
      </c>
      <c r="BD373" s="18" t="s">
        <v>5537</v>
      </c>
      <c r="BE373" s="18" t="s">
        <v>5537</v>
      </c>
      <c r="BF373" s="18" t="s">
        <v>5537</v>
      </c>
      <c r="BG373" s="18" t="s">
        <v>5537</v>
      </c>
      <c r="BH373" s="18" t="s">
        <v>5537</v>
      </c>
      <c r="BI373" s="18" t="s">
        <v>5537</v>
      </c>
      <c r="BJ373" s="18" t="s">
        <v>5537</v>
      </c>
      <c r="BK373" s="18" t="s">
        <v>5537</v>
      </c>
      <c r="BL373" s="9" t="s">
        <v>5537</v>
      </c>
      <c r="BM373" s="14" t="s">
        <v>5537</v>
      </c>
      <c r="BN373" s="14" t="s">
        <v>5537</v>
      </c>
      <c r="BO373" s="14" t="str">
        <f>_xlfn.XLOOKUP(B373,'[4]cell downs 18042026 17h'!$B:$B,'[4]cell downs 18042026 17h'!$B:$B,"")</f>
        <v/>
      </c>
      <c r="BP373" s="14" t="str">
        <f>_xlfn.XLOOKUP(B373,'[5]Cells Huawei 19042026 15h'!$B:$B,'[5]Cells Huawei 19042026 15h'!$B:$B,"")</f>
        <v/>
      </c>
      <c r="BQ373" s="9" t="str">
        <f>_xlfn.XLOOKUP(B373,'[6]cells down 19042026 9H40'!$B:$B,'[6]cells down 19042026 9H40'!$B:$B,"")</f>
        <v/>
      </c>
      <c r="BR373" s="9" t="s">
        <v>1264</v>
      </c>
      <c r="BS373" s="9" t="s">
        <v>5537</v>
      </c>
      <c r="BT373" s="108"/>
    </row>
    <row r="374" spans="1:72" s="9" customFormat="1" ht="19" customHeight="1" x14ac:dyDescent="0.35">
      <c r="A374" s="1" t="s">
        <v>850</v>
      </c>
      <c r="B374" s="8" t="s">
        <v>851</v>
      </c>
      <c r="C374" s="3" t="str">
        <f>_xlfn.XLOOKUP(B374,'[1]daily break down'!$D:$D,'[1]daily break down'!$E:$E,"")</f>
        <v>SUD-OUEST</v>
      </c>
      <c r="D374" s="1" t="s">
        <v>21</v>
      </c>
      <c r="E374" s="1" t="s">
        <v>22</v>
      </c>
      <c r="F374" s="3" t="s">
        <v>13</v>
      </c>
      <c r="G374" s="1" t="s">
        <v>63</v>
      </c>
      <c r="H374" s="32" t="str">
        <f>_xlfn.XLOOKUP(B374,[2]CALCULATION!$B:$B,[2]CALCULATION!$H:$H,"")</f>
        <v>Huawei</v>
      </c>
      <c r="I374" s="28">
        <v>0</v>
      </c>
      <c r="J374" s="28">
        <v>0</v>
      </c>
      <c r="K374" s="28">
        <v>0</v>
      </c>
      <c r="L374" s="28">
        <v>0</v>
      </c>
      <c r="M374" s="28">
        <v>3.2080847123415879</v>
      </c>
      <c r="N374" s="28">
        <v>1.6494772181843604</v>
      </c>
      <c r="O374" s="28">
        <v>7.9436190370199151</v>
      </c>
      <c r="P374" s="28">
        <v>5.2270155778708052</v>
      </c>
      <c r="Q374" s="28">
        <v>0</v>
      </c>
      <c r="R374" s="28">
        <v>0.70650095738700402</v>
      </c>
      <c r="S374" s="93">
        <v>10.108137646854034</v>
      </c>
      <c r="T374" s="93">
        <f>_xlfn.XLOOKUP(B374,'[3]Nur des jours'!$B:$B,'[3]Nur des jours'!$U:$U,"")</f>
        <v>11.876717518041966</v>
      </c>
      <c r="U374" s="93">
        <v>2.7456032964931962</v>
      </c>
      <c r="V374" s="93">
        <v>3.8645047698133448</v>
      </c>
      <c r="W374" s="93">
        <v>11.876717518041966</v>
      </c>
      <c r="X374" s="93">
        <v>9.8104880248150135</v>
      </c>
      <c r="Y374" s="93">
        <v>0</v>
      </c>
      <c r="Z374" s="93">
        <v>0.39048120468106606</v>
      </c>
      <c r="AA374" s="93">
        <v>1.9458962198194802</v>
      </c>
      <c r="AB374" s="93">
        <v>13.868556899607057</v>
      </c>
      <c r="AC374" s="93">
        <f>_xlfn.XLOOKUP(B374,'[3]Nur des jours'!$B:$B,'[3]Nur des jours'!$N:$N,"")</f>
        <v>9.7891929413040426</v>
      </c>
      <c r="AD374" s="93">
        <v>9.7891929413040426</v>
      </c>
      <c r="AE374" s="93">
        <v>11.523226265791179</v>
      </c>
      <c r="AF374" s="93">
        <v>6.5597239700598973</v>
      </c>
      <c r="AG374" s="93"/>
      <c r="AH374" s="93">
        <v>0.20178607608301727</v>
      </c>
      <c r="AI374" s="93">
        <v>0.19109024855221035</v>
      </c>
      <c r="AJ374" s="93">
        <v>0.16277867879814084</v>
      </c>
      <c r="AK374" s="93">
        <v>0.2298261857389568</v>
      </c>
      <c r="AL374" s="93">
        <v>0.20178607608301727</v>
      </c>
      <c r="AM374" s="49" t="s">
        <v>5559</v>
      </c>
      <c r="AN374" s="49"/>
      <c r="AO374" s="48" t="str" cm="1">
        <f t="array" ref="AO374">IFERROR(_xlfn.IFS(
AQ374="MPR ISSUE","PDH",
AQ374="BSS Hardware Issue","BSS",
AQ374="Sites strategiques, MLL, Pylone, etc.","ENVTECH",
AQ374="AKTIVCO DEFAUT GE &amp; POWER Cabinet","AKTIVCO",
AQ374="AKTIVCO Coupure ENEO &amp; Baisse de tension","AKTIVCO GRID ONLY",
AQ374="Coupure ENEO &amp; Baisse de tension","IHS GRID ONLY",
AQ374="Defaut GE &amp; POWER Cabinet","IHS",
AQ374="Sharing","Partners",
AQ374="Sites strategiques &amp; DataCenter","SST &amp; DC",
AQ374="Exclu","Exclu",
AQ374="SAT","SAT",
AQ374="SPARE-ISSUE","SPARE-ISSUE",
AQ374="Fiber CAmtel","TRANS_FO_CAMTEL",
AQ374="Fiber AOF","Fiber AOF",
AQ374="Projet OCM (HUAWEI)","TRAVAUX-HUAWEI",
AQ374="Projet OCM (NOKIA)","TRAVAUX-NOKIA",
AQ374="ACCESS-ISSUE","ACCESS-ISSUE",
AQ374="Projet OCM (ZTE, NOKIA, autres projets)","TRAVAUX OCM",
AQ374="No root CAuse","No root cause",
AQ374="ODU HS","PDH",
AQ374="IP &amp; VLAN","PDH",
AQ374="Warehouse HUAWEI","SPARE-ISSUE",
AQ374="SPARE-HS","SPARE-ISSUE",
AQ374="Power Telco","BSS",AQ374="no impacts","no impacts"
),"")</f>
        <v>No root cause</v>
      </c>
      <c r="AP374" s="48" t="str" cm="1">
        <f t="array" ref="AP374">IFERROR(_xlfn.IFS(
AQ374="MPR ISSUE","TX ISSUE",
AQ374="BSS Hardware Issue","RAN ISSUE",
AQ374="Sites strategiques, MLL, Pylone, etc.","ENVTECH",
AQ374="AKTIVCO DEFAUT GE &amp; POWER Cabinet","POWER ISSUE",
AQ374="AKTIVCO Coupure ENEO &amp; Baisse de tension","POWER ISSUE",
AQ374="Coupure ENEO &amp; Baisse de tension","POWER ISSUE",
AQ374="Defaut GE &amp; POWER Cabinet","POWER ISSUE",
AQ374="Sharing","POWER ISSUE",
AQ374="Sites strategiques &amp; DataCenter","POWER ISSUE",
AQ374="Exclu","Exclu",
AQ374="SAT","TX ISSUE",
AQ374="SPARE-ISSUE","SPARE-ISSUE",
AQ374="Fiber CAmtel","TX ISSUE",
AQ374="Fiber AOF","TX ISSUE",
AQ374="Projet OCM (HUAWEI)","TRAVAUX-HUAWEI",
AQ374="Projet OCM (NOKIA)","TRAVAUX -NOKIA",
AQ374="ACCESS-ISSUE","ACCESS-ISSUE",
AQ374="Projet OCM (ZTE, NOKIA, autres projets)","TRAVAUX OCM",
AQ374="No root CAuse","No root cause",
AQ374="ODU HS","TX ISSUE",
AQ374="IP &amp; VLAN","TX ISSUE",
AQ374="Warehouse HUAWEI","SPARE-ISSUE",
AQ374="SPARE-HS","SPARE-ISSUE",
AQ374="Power Telco","RAN ISSUE",AQ374="no impacts","no impacts"
),"")</f>
        <v>No root cause</v>
      </c>
      <c r="AQ374" s="67" t="s">
        <v>5344</v>
      </c>
      <c r="AR374" s="48" t="str" cm="1">
        <f t="array" ref="AR374">IFERROR(_xlfn.IFS(
AQ374="MPR ISSUE","ACTIVE",
AQ374="BSS Hardware Issue","ACTIVE",
AQ374="Sites strategiques, MLL, Pylone, etc.","PASSIVE",
AQ374="AKTIVCO DEFAUT GE &amp; POWER Cabinet","PASSIVE",
AQ374="AKTIVCO Coupure ENEO &amp; Baisse de tension","PASSIVE",
AQ374="Coupure ENEO &amp; Baisse de tension","PASSIVE",
AQ374="Defaut GE &amp; POWER Cabinet","PASSIVE",
AQ374="Sharing","PASSIVE",
AQ374="Sites strategiques &amp; DataCenter","PASSIVE",
AQ374="Exclu","Exclu",
AQ374="SAT","ACTIVE",
AQ374="SPARE-ISSUE","SPARE-ISSUE",
AQ374="Fiber CAmtel","ACTIVE",
AQ374="Fiber AOF","ACTIVE",
AQ374="Projet OCM (HUAWEI)","PLANNED WORKS",
AQ374="Projet OCM (NOKIA)","PLANNED WORKS",
AQ374="ACCESS-ISSUE","ACCESS-ISSUE",
AQ374="Projet OCM (ZTE, NOKIA, autres projets)","PLANNED WORKS",
AQ374="No root CAuse","No root cause",
AQ374="ODU HS","ACTIVE",
AQ374="IP &amp; VLAN","ACTIVE",
AQ374="Warehouse HUAWEI","SPARE-ISSUE",
AQ374="SPARE-HS","SPARE-ISSUE",
AQ374="Power Telco","ACTIVE", AQ374="no impacts","no impacts"
),"")</f>
        <v>No root cause</v>
      </c>
      <c r="AS374" s="92" t="s">
        <v>5537</v>
      </c>
      <c r="AT374" s="98" t="s">
        <v>851</v>
      </c>
      <c r="AV374" s="17" t="s">
        <v>5537</v>
      </c>
      <c r="AW374" s="7" t="s">
        <v>5537</v>
      </c>
      <c r="AX374" s="6" t="s">
        <v>5537</v>
      </c>
      <c r="AY374" s="7"/>
      <c r="AZ374" s="3" t="s">
        <v>5537</v>
      </c>
      <c r="BA374" s="18" t="s">
        <v>5537</v>
      </c>
      <c r="BB374" s="18" t="s">
        <v>5537</v>
      </c>
      <c r="BC374" s="18" t="s">
        <v>5537</v>
      </c>
      <c r="BD374" s="18" t="s">
        <v>5537</v>
      </c>
      <c r="BE374" s="18" t="s">
        <v>5537</v>
      </c>
      <c r="BF374" s="18" t="s">
        <v>5537</v>
      </c>
      <c r="BG374" s="18" t="s">
        <v>5537</v>
      </c>
      <c r="BH374" s="18" t="s">
        <v>5537</v>
      </c>
      <c r="BI374" s="18" t="s">
        <v>5537</v>
      </c>
      <c r="BJ374" s="18" t="s">
        <v>5537</v>
      </c>
      <c r="BK374" s="18" t="s">
        <v>5537</v>
      </c>
      <c r="BL374" s="9" t="s">
        <v>5537</v>
      </c>
      <c r="BM374" s="14" t="s">
        <v>5537</v>
      </c>
      <c r="BN374" s="14" t="s">
        <v>5537</v>
      </c>
      <c r="BO374" s="14" t="str">
        <f>_xlfn.XLOOKUP(B374,'[4]cell downs 18042026 17h'!$B:$B,'[4]cell downs 18042026 17h'!$B:$B,"")</f>
        <v/>
      </c>
      <c r="BP374" s="14" t="str">
        <f>_xlfn.XLOOKUP(B374,'[5]Cells Huawei 19042026 15h'!$B:$B,'[5]Cells Huawei 19042026 15h'!$B:$B,"")</f>
        <v/>
      </c>
      <c r="BQ374" s="9" t="str">
        <f>_xlfn.XLOOKUP(B374,'[6]cells down 19042026 9H40'!$B:$B,'[6]cells down 19042026 9H40'!$B:$B,"")</f>
        <v/>
      </c>
      <c r="BR374" s="9" t="s">
        <v>5537</v>
      </c>
      <c r="BS374" s="9" t="s">
        <v>5537</v>
      </c>
      <c r="BT374" s="108"/>
    </row>
    <row r="375" spans="1:72" s="9" customFormat="1" x14ac:dyDescent="0.35">
      <c r="A375" s="1" t="s">
        <v>5198</v>
      </c>
      <c r="B375" s="8" t="s">
        <v>5199</v>
      </c>
      <c r="C375" s="3" t="str">
        <f>_xlfn.XLOOKUP(B375,'[1]daily break down'!$D:$D,'[1]daily break down'!$E:$E,"")</f>
        <v>SUD-OUEST</v>
      </c>
      <c r="D375" s="1" t="s">
        <v>11</v>
      </c>
      <c r="E375" s="1" t="s">
        <v>12</v>
      </c>
      <c r="F375" s="3" t="s">
        <v>13</v>
      </c>
      <c r="G375" s="1" t="s">
        <v>63</v>
      </c>
      <c r="H375" s="32" t="str">
        <f>_xlfn.XLOOKUP(B375,[2]CALCULATION!$B:$B,[2]CALCULATION!$H:$H,"")</f>
        <v>Huawei</v>
      </c>
      <c r="I375" s="28">
        <v>0</v>
      </c>
      <c r="J375" s="28">
        <v>0</v>
      </c>
      <c r="K375" s="28">
        <v>0</v>
      </c>
      <c r="L375" s="28">
        <v>0</v>
      </c>
      <c r="M375" s="28">
        <v>0</v>
      </c>
      <c r="N375" s="28">
        <v>0</v>
      </c>
      <c r="O375" s="28">
        <v>0</v>
      </c>
      <c r="P375" s="28">
        <v>0</v>
      </c>
      <c r="Q375" s="28">
        <v>0</v>
      </c>
      <c r="R375" s="28">
        <v>0</v>
      </c>
      <c r="S375" s="93">
        <v>0</v>
      </c>
      <c r="T375" s="93">
        <f>_xlfn.XLOOKUP(B375,'[3]Nur des jours'!$B:$B,'[3]Nur des jours'!$U:$U,"")</f>
        <v>0</v>
      </c>
      <c r="U375" s="93">
        <v>0</v>
      </c>
      <c r="V375" s="93">
        <v>0</v>
      </c>
      <c r="W375" s="93">
        <v>0</v>
      </c>
      <c r="X375" s="93">
        <v>0</v>
      </c>
      <c r="Y375" s="93">
        <v>0</v>
      </c>
      <c r="Z375" s="93">
        <v>0</v>
      </c>
      <c r="AA375" s="93">
        <v>0</v>
      </c>
      <c r="AB375" s="93">
        <v>0</v>
      </c>
      <c r="AC375" s="93"/>
      <c r="AD375" s="93">
        <v>0</v>
      </c>
      <c r="AE375" s="93">
        <v>0</v>
      </c>
      <c r="AF375" s="93">
        <v>0.48966207520410465</v>
      </c>
      <c r="AG375" s="93"/>
      <c r="AH375" s="93">
        <v>0.20171473576974772</v>
      </c>
      <c r="AI375" s="93">
        <v>0.19109024855221035</v>
      </c>
      <c r="AJ375" s="93">
        <v>0.1625661739955323</v>
      </c>
      <c r="AK375" s="93">
        <v>0.2298261857389568</v>
      </c>
      <c r="AL375" s="93">
        <v>0.20171473576974772</v>
      </c>
      <c r="AM375" s="49" t="s">
        <v>5559</v>
      </c>
      <c r="AN375" s="49"/>
      <c r="AO375" s="48" t="str" cm="1">
        <f t="array" ref="AO375">IFERROR(_xlfn.IFS(
AQ375="MPR ISSUE","PDH",
AQ375="BSS Hardware Issue","BSS",
AQ375="Sites strategiques, MLL, Pylone, etc.","ENVTECH",
AQ375="AKTIVCO DEFAUT GE &amp; POWER Cabinet","AKTIVCO",
AQ375="AKTIVCO Coupure ENEO &amp; Baisse de tension","AKTIVCO GRID ONLY",
AQ375="Coupure ENEO &amp; Baisse de tension","IHS GRID ONLY",
AQ375="Defaut GE &amp; POWER Cabinet","IHS",
AQ375="Sharing","Partners",
AQ375="Sites strategiques &amp; DataCenter","SST &amp; DC",
AQ375="Exclu","Exclu",
AQ375="SAT","SAT",
AQ375="SPARE-ISSUE","SPARE-ISSUE",
AQ375="Fiber CAmtel","TRANS_FO_CAMTEL",
AQ375="Fiber AOF","Fiber AOF",
AQ375="Projet OCM (HUAWEI)","TRAVAUX-HUAWEI",
AQ375="Projet OCM (NOKIA)","TRAVAUX-NOKIA",
AQ375="ACCESS-ISSUE","ACCESS-ISSUE",
AQ375="Projet OCM (ZTE, NOKIA, autres projets)","TRAVAUX OCM",
AQ375="No root CAuse","No root cause",
AQ375="ODU HS","PDH",
AQ375="IP &amp; VLAN","PDH",
AQ375="Warehouse HUAWEI","SPARE-ISSUE",
AQ375="SPARE-HS","SPARE-ISSUE",
AQ375="Power Telco","BSS",AQ375="no impacts","no impacts"
),"")</f>
        <v>No root cause</v>
      </c>
      <c r="AP375" s="48" t="str" cm="1">
        <f t="array" ref="AP375">IFERROR(_xlfn.IFS(
AQ375="MPR ISSUE","TX ISSUE",
AQ375="BSS Hardware Issue","RAN ISSUE",
AQ375="Sites strategiques, MLL, Pylone, etc.","ENVTECH",
AQ375="AKTIVCO DEFAUT GE &amp; POWER Cabinet","POWER ISSUE",
AQ375="AKTIVCO Coupure ENEO &amp; Baisse de tension","POWER ISSUE",
AQ375="Coupure ENEO &amp; Baisse de tension","POWER ISSUE",
AQ375="Defaut GE &amp; POWER Cabinet","POWER ISSUE",
AQ375="Sharing","POWER ISSUE",
AQ375="Sites strategiques &amp; DataCenter","POWER ISSUE",
AQ375="Exclu","Exclu",
AQ375="SAT","TX ISSUE",
AQ375="SPARE-ISSUE","SPARE-ISSUE",
AQ375="Fiber CAmtel","TX ISSUE",
AQ375="Fiber AOF","TX ISSUE",
AQ375="Projet OCM (HUAWEI)","TRAVAUX-HUAWEI",
AQ375="Projet OCM (NOKIA)","TRAVAUX -NOKIA",
AQ375="ACCESS-ISSUE","ACCESS-ISSUE",
AQ375="Projet OCM (ZTE, NOKIA, autres projets)","TRAVAUX OCM",
AQ375="No root CAuse","No root cause",
AQ375="ODU HS","TX ISSUE",
AQ375="IP &amp; VLAN","TX ISSUE",
AQ375="Warehouse HUAWEI","SPARE-ISSUE",
AQ375="SPARE-HS","SPARE-ISSUE",
AQ375="Power Telco","RAN ISSUE",AQ375="no impacts","no impacts"
),"")</f>
        <v>No root cause</v>
      </c>
      <c r="AQ375" s="126" t="s">
        <v>5344</v>
      </c>
      <c r="AR375" s="48" t="str" cm="1">
        <f t="array" ref="AR375">IFERROR(_xlfn.IFS(
AQ375="MPR ISSUE","ACTIVE",
AQ375="BSS Hardware Issue","ACTIVE",
AQ375="Sites strategiques, MLL, Pylone, etc.","PASSIVE",
AQ375="AKTIVCO DEFAUT GE &amp; POWER Cabinet","PASSIVE",
AQ375="AKTIVCO Coupure ENEO &amp; Baisse de tension","PASSIVE",
AQ375="Coupure ENEO &amp; Baisse de tension","PASSIVE",
AQ375="Defaut GE &amp; POWER Cabinet","PASSIVE",
AQ375="Sharing","PASSIVE",
AQ375="Sites strategiques &amp; DataCenter","PASSIVE",
AQ375="Exclu","Exclu",
AQ375="SAT","ACTIVE",
AQ375="SPARE-ISSUE","SPARE-ISSUE",
AQ375="Fiber CAmtel","ACTIVE",
AQ375="Fiber AOF","ACTIVE",
AQ375="Projet OCM (HUAWEI)","PLANNED WORKS",
AQ375="Projet OCM (NOKIA)","PLANNED WORKS",
AQ375="ACCESS-ISSUE","ACCESS-ISSUE",
AQ375="Projet OCM (ZTE, NOKIA, autres projets)","PLANNED WORKS",
AQ375="No root CAuse","No root cause",
AQ375="ODU HS","ACTIVE",
AQ375="IP &amp; VLAN","ACTIVE",
AQ375="Warehouse HUAWEI","SPARE-ISSUE",
AQ375="SPARE-HS","SPARE-ISSUE",
AQ375="Power Telco","ACTIVE", AQ375="no impacts","no impacts"
),"")</f>
        <v>No root cause</v>
      </c>
      <c r="AS375" s="92" t="s">
        <v>5537</v>
      </c>
      <c r="AT375" s="98" t="s">
        <v>5199</v>
      </c>
      <c r="AV375" s="17" t="s">
        <v>5537</v>
      </c>
      <c r="AW375" s="7" t="s">
        <v>5537</v>
      </c>
      <c r="AX375" s="6" t="s">
        <v>5537</v>
      </c>
      <c r="AY375" s="7"/>
      <c r="AZ375" s="3" t="s">
        <v>5537</v>
      </c>
      <c r="BA375" s="18" t="s">
        <v>5537</v>
      </c>
      <c r="BB375" s="18" t="s">
        <v>5537</v>
      </c>
      <c r="BC375" s="18" t="s">
        <v>5537</v>
      </c>
      <c r="BD375" s="18" t="s">
        <v>5537</v>
      </c>
      <c r="BE375" s="18" t="s">
        <v>5537</v>
      </c>
      <c r="BF375" s="18" t="s">
        <v>5537</v>
      </c>
      <c r="BG375" s="18" t="s">
        <v>5537</v>
      </c>
      <c r="BH375" s="18" t="s">
        <v>5537</v>
      </c>
      <c r="BI375" s="18" t="s">
        <v>5537</v>
      </c>
      <c r="BJ375" s="18" t="s">
        <v>5537</v>
      </c>
      <c r="BK375" s="18" t="s">
        <v>5537</v>
      </c>
      <c r="BL375" s="9" t="s">
        <v>5537</v>
      </c>
      <c r="BM375" s="14" t="s">
        <v>5537</v>
      </c>
      <c r="BN375" s="14" t="s">
        <v>5537</v>
      </c>
      <c r="BO375" s="14" t="str">
        <f>_xlfn.XLOOKUP(B375,'[4]cell downs 18042026 17h'!$B:$B,'[4]cell downs 18042026 17h'!$B:$B,"")</f>
        <v/>
      </c>
      <c r="BP375" s="14" t="str">
        <f>_xlfn.XLOOKUP(B375,'[5]Cells Huawei 19042026 15h'!$B:$B,'[5]Cells Huawei 19042026 15h'!$B:$B,"")</f>
        <v/>
      </c>
      <c r="BQ375" s="9" t="str">
        <f>_xlfn.XLOOKUP(B375,'[6]cells down 19042026 9H40'!$B:$B,'[6]cells down 19042026 9H40'!$B:$B,"")</f>
        <v/>
      </c>
      <c r="BR375" s="9" t="s">
        <v>5199</v>
      </c>
      <c r="BS375" s="9" t="s">
        <v>5537</v>
      </c>
      <c r="BT375" s="108"/>
    </row>
    <row r="376" spans="1:72" s="9" customFormat="1" x14ac:dyDescent="0.35">
      <c r="A376" s="1" t="s">
        <v>342</v>
      </c>
      <c r="B376" s="8" t="s">
        <v>343</v>
      </c>
      <c r="C376" s="3" t="str">
        <f>_xlfn.XLOOKUP(B376,'[1]daily break down'!$D:$D,'[1]daily break down'!$E:$E,"")</f>
        <v>OUEST</v>
      </c>
      <c r="D376" s="1" t="s">
        <v>11</v>
      </c>
      <c r="E376" s="1" t="s">
        <v>12</v>
      </c>
      <c r="F376" s="3" t="s">
        <v>102</v>
      </c>
      <c r="G376" s="1" t="s">
        <v>342</v>
      </c>
      <c r="H376" s="33" t="str">
        <f>_xlfn.XLOOKUP(B376,[2]CALCULATION!$B:$B,[2]CALCULATION!$H:$H,"")</f>
        <v>NOKIA</v>
      </c>
      <c r="I376" s="28">
        <v>0.10575969064613097</v>
      </c>
      <c r="J376" s="28">
        <v>0.14904365077794765</v>
      </c>
      <c r="K376" s="28">
        <v>3.3768459802731576</v>
      </c>
      <c r="L376" s="28">
        <v>10.868519273884139</v>
      </c>
      <c r="M376" s="28">
        <v>4.3828634548907619</v>
      </c>
      <c r="N376" s="28">
        <v>1.6229067382286164</v>
      </c>
      <c r="O376" s="28">
        <v>2.6752617476088987E-4</v>
      </c>
      <c r="P376" s="28">
        <v>2.8536125307818605E-4</v>
      </c>
      <c r="Q376" s="28">
        <v>0.24004470512861278</v>
      </c>
      <c r="R376" s="28">
        <v>0.15298079881042304</v>
      </c>
      <c r="S376" s="93">
        <v>0.11386501169707747</v>
      </c>
      <c r="T376" s="93">
        <f>_xlfn.XLOOKUP(B376,'[3]Nur des jours'!$B:$B,'[3]Nur des jours'!$U:$U,"")</f>
        <v>0.19556163375024638</v>
      </c>
      <c r="U376" s="93">
        <v>0.16023767692682597</v>
      </c>
      <c r="V376" s="93">
        <v>2.8536125307830184E-4</v>
      </c>
      <c r="W376" s="93">
        <v>0.19556163375024641</v>
      </c>
      <c r="X376" s="93">
        <v>0.10454922909657476</v>
      </c>
      <c r="Y376" s="93">
        <v>2.6752617476083203E-4</v>
      </c>
      <c r="Z376" s="93">
        <v>5.3041522915935307E-2</v>
      </c>
      <c r="AA376" s="93">
        <v>2.8536125307818605E-4</v>
      </c>
      <c r="AB376" s="93">
        <v>5.1311520319147874E-2</v>
      </c>
      <c r="AC376" s="93">
        <f>_xlfn.XLOOKUP(B376,'[3]Nur des jours'!$B:$B,'[3]Nur des jours'!$N:$N,"")</f>
        <v>0.15175868140272175</v>
      </c>
      <c r="AD376" s="93">
        <v>0.15175868140272175</v>
      </c>
      <c r="AE376" s="93">
        <v>2.4969109644330426E-4</v>
      </c>
      <c r="AF376" s="93">
        <v>0.11120171330896371</v>
      </c>
      <c r="AG376" s="93"/>
      <c r="AH376" s="93">
        <v>0.19927133004026457</v>
      </c>
      <c r="AI376" s="93">
        <v>0.28301340079693377</v>
      </c>
      <c r="AJ376" s="93">
        <v>0.28847526954109187</v>
      </c>
      <c r="AK376" s="93">
        <v>0.11891453092475493</v>
      </c>
      <c r="AL376" s="93">
        <v>0.19927133004026457</v>
      </c>
      <c r="AM376" s="49" t="s">
        <v>5559</v>
      </c>
      <c r="AN376" s="49"/>
      <c r="AO376" s="48" t="str" cm="1">
        <f t="array" ref="AO376">IFERROR(_xlfn.IFS(
AQ376="MPR ISSUE","PDH",
AQ376="BSS Hardware Issue","BSS",
AQ376="Sites strategiques, MLL, Pylone, etc.","ENVTECH",
AQ376="AKTIVCO DEFAUT GE &amp; POWER Cabinet","AKTIVCO",
AQ376="AKTIVCO Coupure ENEO &amp; Baisse de tension","AKTIVCO GRID ONLY",
AQ376="Coupure ENEO &amp; Baisse de tension","IHS GRID ONLY",
AQ376="Defaut GE &amp; POWER Cabinet","IHS",
AQ376="Sharing","Partners",
AQ376="Sites strategiques &amp; DataCenter","SST &amp; DC",
AQ376="Exclu","Exclu",
AQ376="SAT","SAT",
AQ376="SPARE-ISSUE","SPARE-ISSUE",
AQ376="Fiber CAmtel","TRANS_FO_CAMTEL",
AQ376="Fiber AOF","Fiber AOF",
AQ376="Projet OCM (HUAWEI)","TRAVAUX-HUAWEI",
AQ376="Projet OCM (NOKIA)","TRAVAUX-NOKIA",
AQ376="ACCESS-ISSUE","ACCESS-ISSUE",
AQ376="Projet OCM (ZTE, NOKIA, autres projets)","TRAVAUX OCM",
AQ376="No root CAuse","No root cause",
AQ376="ODU HS","PDH",
AQ376="IP &amp; VLAN","PDH",
AQ376="Warehouse HUAWEI","SPARE-ISSUE",
AQ376="SPARE-HS","SPARE-ISSUE",
AQ376="Power Telco","BSS",AQ376="no impacts","no impacts"
),"")</f>
        <v>BSS</v>
      </c>
      <c r="AP376" s="48" t="str" cm="1">
        <f t="array" ref="AP376">IFERROR(_xlfn.IFS(
AQ376="MPR ISSUE","TX ISSUE",
AQ376="BSS Hardware Issue","RAN ISSUE",
AQ376="Sites strategiques, MLL, Pylone, etc.","ENVTECH",
AQ376="AKTIVCO DEFAUT GE &amp; POWER Cabinet","POWER ISSUE",
AQ376="AKTIVCO Coupure ENEO &amp; Baisse de tension","POWER ISSUE",
AQ376="Coupure ENEO &amp; Baisse de tension","POWER ISSUE",
AQ376="Defaut GE &amp; POWER Cabinet","POWER ISSUE",
AQ376="Sharing","POWER ISSUE",
AQ376="Sites strategiques &amp; DataCenter","POWER ISSUE",
AQ376="Exclu","Exclu",
AQ376="SAT","TX ISSUE",
AQ376="SPARE-ISSUE","SPARE-ISSUE",
AQ376="Fiber CAmtel","TX ISSUE",
AQ376="Fiber AOF","TX ISSUE",
AQ376="Projet OCM (HUAWEI)","TRAVAUX-HUAWEI",
AQ376="Projet OCM (NOKIA)","TRAVAUX -NOKIA",
AQ376="ACCESS-ISSUE","ACCESS-ISSUE",
AQ376="Projet OCM (ZTE, NOKIA, autres projets)","TRAVAUX OCM",
AQ376="No root CAuse","No root cause",
AQ376="ODU HS","TX ISSUE",
AQ376="IP &amp; VLAN","TX ISSUE",
AQ376="Warehouse HUAWEI","SPARE-ISSUE",
AQ376="SPARE-HS","SPARE-ISSUE",
AQ376="Power Telco","RAN ISSUE",AQ376="no impacts","no impacts"
),"")</f>
        <v>RAN ISSUE</v>
      </c>
      <c r="AQ376" s="67" t="s">
        <v>5320</v>
      </c>
      <c r="AR376" s="48" t="str" cm="1">
        <f t="array" ref="AR376">IFERROR(_xlfn.IFS(
AQ376="MPR ISSUE","ACTIVE",
AQ376="BSS Hardware Issue","ACTIVE",
AQ376="Sites strategiques, MLL, Pylone, etc.","PASSIVE",
AQ376="AKTIVCO DEFAUT GE &amp; POWER Cabinet","PASSIVE",
AQ376="AKTIVCO Coupure ENEO &amp; Baisse de tension","PASSIVE",
AQ376="Coupure ENEO &amp; Baisse de tension","PASSIVE",
AQ376="Defaut GE &amp; POWER Cabinet","PASSIVE",
AQ376="Sharing","PASSIVE",
AQ376="Sites strategiques &amp; DataCenter","PASSIVE",
AQ376="Exclu","Exclu",
AQ376="SAT","ACTIVE",
AQ376="SPARE-ISSUE","SPARE-ISSUE",
AQ376="Fiber CAmtel","ACTIVE",
AQ376="Fiber AOF","ACTIVE",
AQ376="Projet OCM (HUAWEI)","PLANNED WORKS",
AQ376="Projet OCM (NOKIA)","PLANNED WORKS",
AQ376="ACCESS-ISSUE","ACCESS-ISSUE",
AQ376="Projet OCM (ZTE, NOKIA, autres projets)","PLANNED WORKS",
AQ376="No root CAuse","No root cause",
AQ376="ODU HS","ACTIVE",
AQ376="IP &amp; VLAN","ACTIVE",
AQ376="Warehouse HUAWEI","SPARE-ISSUE",
AQ376="SPARE-HS","SPARE-ISSUE",
AQ376="Power Telco","ACTIVE", AQ376="no impacts","no impacts"
),"")</f>
        <v>ACTIVE</v>
      </c>
      <c r="AS376" s="92" t="s">
        <v>5723</v>
      </c>
      <c r="AT376" s="98" t="s">
        <v>343</v>
      </c>
      <c r="AV376" s="17" t="s">
        <v>5537</v>
      </c>
      <c r="AW376" s="7" t="s">
        <v>5537</v>
      </c>
      <c r="AX376" s="6" t="s">
        <v>5537</v>
      </c>
      <c r="AY376" s="7"/>
      <c r="AZ376" s="3" t="s">
        <v>5537</v>
      </c>
      <c r="BA376" s="18" t="s">
        <v>5537</v>
      </c>
      <c r="BB376" s="18" t="s">
        <v>5537</v>
      </c>
      <c r="BC376" s="18" t="s">
        <v>5537</v>
      </c>
      <c r="BD376" s="18" t="s">
        <v>5537</v>
      </c>
      <c r="BE376" s="18" t="s">
        <v>5537</v>
      </c>
      <c r="BF376" s="18" t="s">
        <v>5537</v>
      </c>
      <c r="BG376" s="18" t="s">
        <v>5537</v>
      </c>
      <c r="BH376" s="18" t="s">
        <v>5723</v>
      </c>
      <c r="BI376" s="18" t="s">
        <v>5537</v>
      </c>
      <c r="BJ376" s="18" t="s">
        <v>5537</v>
      </c>
      <c r="BK376" s="18" t="s">
        <v>5537</v>
      </c>
      <c r="BL376" s="9" t="s">
        <v>5537</v>
      </c>
      <c r="BM376" s="14" t="s">
        <v>5537</v>
      </c>
      <c r="BN376" s="14" t="s">
        <v>5537</v>
      </c>
      <c r="BO376" s="14" t="str">
        <f>_xlfn.XLOOKUP(B376,'[4]cell downs 18042026 17h'!$B:$B,'[4]cell downs 18042026 17h'!$B:$B,"")</f>
        <v/>
      </c>
      <c r="BP376" s="14" t="str">
        <f>_xlfn.XLOOKUP(B376,'[5]Cells Huawei 19042026 15h'!$B:$B,'[5]Cells Huawei 19042026 15h'!$B:$B,"")</f>
        <v/>
      </c>
      <c r="BQ376" s="9" t="str">
        <f>_xlfn.XLOOKUP(B376,'[6]cells down 19042026 9H40'!$B:$B,'[6]cells down 19042026 9H40'!$B:$B,"")</f>
        <v/>
      </c>
      <c r="BR376" s="9" t="s">
        <v>343</v>
      </c>
      <c r="BS376" s="9" t="s">
        <v>5537</v>
      </c>
      <c r="BT376" s="108"/>
    </row>
    <row r="377" spans="1:72" s="9" customFormat="1" x14ac:dyDescent="0.35">
      <c r="A377" s="1" t="s">
        <v>2378</v>
      </c>
      <c r="B377" s="1" t="s">
        <v>2379</v>
      </c>
      <c r="C377" s="3" t="str">
        <f>_xlfn.XLOOKUP(B377,'[1]daily break down'!$D:$D,'[1]daily break down'!$E:$E,"")</f>
        <v>Yaounde</v>
      </c>
      <c r="D377" s="1" t="s">
        <v>11</v>
      </c>
      <c r="E377" s="1" t="s">
        <v>12</v>
      </c>
      <c r="F377" s="3" t="s">
        <v>37</v>
      </c>
      <c r="G377" s="1" t="s">
        <v>38</v>
      </c>
      <c r="H377" s="34" t="str">
        <f>_xlfn.XLOOKUP(B377,[2]CALCULATION!$B:$B,[2]CALCULATION!$H:$H,"")</f>
        <v>ZTE</v>
      </c>
      <c r="I377" s="28">
        <v>4.7498023873322435</v>
      </c>
      <c r="J377" s="28">
        <v>23.135342561916257</v>
      </c>
      <c r="K377" s="28">
        <v>9.8779046208547712</v>
      </c>
      <c r="L377" s="28">
        <v>0</v>
      </c>
      <c r="M377" s="28">
        <v>2.4754375301412823</v>
      </c>
      <c r="N377" s="28">
        <v>1.5050487539700874</v>
      </c>
      <c r="O377" s="28">
        <v>0</v>
      </c>
      <c r="P377" s="28">
        <v>3.1621593856742895E-2</v>
      </c>
      <c r="Q377" s="28">
        <v>3.19069551098215E-2</v>
      </c>
      <c r="R377" s="28">
        <v>0</v>
      </c>
      <c r="S377" s="93">
        <v>1.2324039117320452E-2</v>
      </c>
      <c r="T377" s="93">
        <f>_xlfn.XLOOKUP(B377,'[3]Nur des jours'!$B:$B,'[3]Nur des jours'!$U:$U,"")</f>
        <v>3.9237172298271117E-2</v>
      </c>
      <c r="U377" s="93">
        <v>0.58932449284171251</v>
      </c>
      <c r="V377" s="93">
        <v>0</v>
      </c>
      <c r="W377" s="93">
        <v>3.923717229827111E-2</v>
      </c>
      <c r="X377" s="93">
        <v>2.7644371391963656E-3</v>
      </c>
      <c r="Y377" s="93">
        <v>0</v>
      </c>
      <c r="Z377" s="93">
        <v>0</v>
      </c>
      <c r="AA377" s="93">
        <v>7.9027232024381763E-2</v>
      </c>
      <c r="AB377" s="93">
        <v>0.49968538921848055</v>
      </c>
      <c r="AC377" s="93">
        <f>_xlfn.XLOOKUP(B377,'[3]Nur des jours'!$B:$B,'[3]Nur des jours'!$N:$N,"")</f>
        <v>9.7165506673173488E-2</v>
      </c>
      <c r="AD377" s="93">
        <v>9.7165506673173488E-2</v>
      </c>
      <c r="AE377" s="93">
        <v>0.38887604763250094</v>
      </c>
      <c r="AF377" s="93">
        <v>1.605157048565732E-3</v>
      </c>
      <c r="AG377" s="93"/>
      <c r="AH377" s="93">
        <v>0.19766617299169892</v>
      </c>
      <c r="AI377" s="93">
        <v>6.981663329456575E-2</v>
      </c>
      <c r="AJ377" s="93">
        <v>1.4981588583902297E-2</v>
      </c>
      <c r="AK377" s="93">
        <v>0.3502797313003565</v>
      </c>
      <c r="AL377" s="93">
        <v>0.19766617299169892</v>
      </c>
      <c r="AM377" s="49" t="s">
        <v>5559</v>
      </c>
      <c r="AN377" s="49"/>
      <c r="AO377" s="48" t="str" cm="1">
        <f t="array" ref="AO377">IFERROR(_xlfn.IFS(
AQ377="MPR ISSUE","PDH",
AQ377="BSS Hardware Issue","BSS",
AQ377="Sites strategiques, MLL, Pylone, etc.","ENVTECH",
AQ377="AKTIVCO DEFAUT GE &amp; POWER Cabinet","AKTIVCO",
AQ377="AKTIVCO Coupure ENEO &amp; Baisse de tension","AKTIVCO GRID ONLY",
AQ377="Coupure ENEO &amp; Baisse de tension","IHS GRID ONLY",
AQ377="Defaut GE &amp; POWER Cabinet","IHS",
AQ377="Sharing","Partners",
AQ377="Sites strategiques &amp; DataCenter","SST &amp; DC",
AQ377="Exclu","Exclu",
AQ377="SAT","SAT",
AQ377="SPARE-ISSUE","SPARE-ISSUE",
AQ377="Fiber CAmtel","TRANS_FO_CAMTEL",
AQ377="Fiber AOF","Fiber AOF",
AQ377="Projet OCM (HUAWEI)","TRAVAUX-HUAWEI",
AQ377="Projet OCM (NOKIA)","TRAVAUX-NOKIA",
AQ377="ACCESS-ISSUE","ACCESS-ISSUE",
AQ377="Projet OCM (ZTE, NOKIA, autres projets)","TRAVAUX OCM",
AQ377="No root CAuse","No root cause",
AQ377="ODU HS","PDH",
AQ377="IP &amp; VLAN","PDH",
AQ377="Warehouse HUAWEI","SPARE-ISSUE",
AQ377="SPARE-HS","SPARE-ISSUE",
AQ377="Power Telco","BSS",AQ377="no impacts","no impacts"
),"")</f>
        <v>No root cause</v>
      </c>
      <c r="AP377" s="48" t="str" cm="1">
        <f t="array" ref="AP377">IFERROR(_xlfn.IFS(
AQ377="MPR ISSUE","TX ISSUE",
AQ377="BSS Hardware Issue","RAN ISSUE",
AQ377="Sites strategiques, MLL, Pylone, etc.","ENVTECH",
AQ377="AKTIVCO DEFAUT GE &amp; POWER Cabinet","POWER ISSUE",
AQ377="AKTIVCO Coupure ENEO &amp; Baisse de tension","POWER ISSUE",
AQ377="Coupure ENEO &amp; Baisse de tension","POWER ISSUE",
AQ377="Defaut GE &amp; POWER Cabinet","POWER ISSUE",
AQ377="Sharing","POWER ISSUE",
AQ377="Sites strategiques &amp; DataCenter","POWER ISSUE",
AQ377="Exclu","Exclu",
AQ377="SAT","TX ISSUE",
AQ377="SPARE-ISSUE","SPARE-ISSUE",
AQ377="Fiber CAmtel","TX ISSUE",
AQ377="Fiber AOF","TX ISSUE",
AQ377="Projet OCM (HUAWEI)","TRAVAUX-HUAWEI",
AQ377="Projet OCM (NOKIA)","TRAVAUX -NOKIA",
AQ377="ACCESS-ISSUE","ACCESS-ISSUE",
AQ377="Projet OCM (ZTE, NOKIA, autres projets)","TRAVAUX OCM",
AQ377="No root CAuse","No root cause",
AQ377="ODU HS","TX ISSUE",
AQ377="IP &amp; VLAN","TX ISSUE",
AQ377="Warehouse HUAWEI","SPARE-ISSUE",
AQ377="SPARE-HS","SPARE-ISSUE",
AQ377="Power Telco","RAN ISSUE",AQ377="no impacts","no impacts"
),"")</f>
        <v>No root cause</v>
      </c>
      <c r="AQ377" s="126" t="s">
        <v>5344</v>
      </c>
      <c r="AR377" s="48" t="str" cm="1">
        <f t="array" ref="AR377">IFERROR(_xlfn.IFS(
AQ377="MPR ISSUE","ACTIVE",
AQ377="BSS Hardware Issue","ACTIVE",
AQ377="Sites strategiques, MLL, Pylone, etc.","PASSIVE",
AQ377="AKTIVCO DEFAUT GE &amp; POWER Cabinet","PASSIVE",
AQ377="AKTIVCO Coupure ENEO &amp; Baisse de tension","PASSIVE",
AQ377="Coupure ENEO &amp; Baisse de tension","PASSIVE",
AQ377="Defaut GE &amp; POWER Cabinet","PASSIVE",
AQ377="Sharing","PASSIVE",
AQ377="Sites strategiques &amp; DataCenter","PASSIVE",
AQ377="Exclu","Exclu",
AQ377="SAT","ACTIVE",
AQ377="SPARE-ISSUE","SPARE-ISSUE",
AQ377="Fiber CAmtel","ACTIVE",
AQ377="Fiber AOF","ACTIVE",
AQ377="Projet OCM (HUAWEI)","PLANNED WORKS",
AQ377="Projet OCM (NOKIA)","PLANNED WORKS",
AQ377="ACCESS-ISSUE","ACCESS-ISSUE",
AQ377="Projet OCM (ZTE, NOKIA, autres projets)","PLANNED WORKS",
AQ377="No root CAuse","No root cause",
AQ377="ODU HS","ACTIVE",
AQ377="IP &amp; VLAN","ACTIVE",
AQ377="Warehouse HUAWEI","SPARE-ISSUE",
AQ377="SPARE-HS","SPARE-ISSUE",
AQ377="Power Telco","ACTIVE", AQ377="no impacts","no impacts"
),"")</f>
        <v>No root cause</v>
      </c>
      <c r="AS377" s="92" t="s">
        <v>5537</v>
      </c>
      <c r="AT377" s="98" t="s">
        <v>2379</v>
      </c>
      <c r="AV377" s="17" t="s">
        <v>5537</v>
      </c>
      <c r="AW377" s="7" t="s">
        <v>5537</v>
      </c>
      <c r="AX377" s="6" t="s">
        <v>5537</v>
      </c>
      <c r="AY377" s="7"/>
      <c r="AZ377" s="3" t="s">
        <v>5537</v>
      </c>
      <c r="BA377" s="18" t="s">
        <v>5537</v>
      </c>
      <c r="BB377" s="18" t="s">
        <v>5537</v>
      </c>
      <c r="BC377" s="18" t="s">
        <v>5537</v>
      </c>
      <c r="BD377" s="18" t="s">
        <v>5537</v>
      </c>
      <c r="BE377" s="18" t="s">
        <v>5537</v>
      </c>
      <c r="BF377" s="18" t="s">
        <v>5537</v>
      </c>
      <c r="BG377" s="18" t="s">
        <v>5537</v>
      </c>
      <c r="BH377" s="18" t="s">
        <v>5537</v>
      </c>
      <c r="BI377" s="18" t="s">
        <v>5537</v>
      </c>
      <c r="BJ377" s="18" t="s">
        <v>5537</v>
      </c>
      <c r="BK377" s="18" t="s">
        <v>5537</v>
      </c>
      <c r="BL377" s="9" t="s">
        <v>5537</v>
      </c>
      <c r="BM377" s="14" t="s">
        <v>5537</v>
      </c>
      <c r="BN377" s="14" t="s">
        <v>5537</v>
      </c>
      <c r="BO377" s="14" t="str">
        <f>_xlfn.XLOOKUP(B377,'[4]cell downs 18042026 17h'!$B:$B,'[4]cell downs 18042026 17h'!$B:$B,"")</f>
        <v/>
      </c>
      <c r="BP377" s="14" t="str">
        <f>_xlfn.XLOOKUP(B377,'[5]Cells Huawei 19042026 15h'!$B:$B,'[5]Cells Huawei 19042026 15h'!$B:$B,"")</f>
        <v/>
      </c>
      <c r="BQ377" s="9" t="str">
        <f>_xlfn.XLOOKUP(B377,'[6]cells down 19042026 9H40'!$B:$B,'[6]cells down 19042026 9H40'!$B:$B,"")</f>
        <v/>
      </c>
      <c r="BR377" s="9" t="s">
        <v>2379</v>
      </c>
      <c r="BS377" s="9" t="s">
        <v>5537</v>
      </c>
      <c r="BT377" s="108"/>
    </row>
    <row r="378" spans="1:72" s="9" customFormat="1" x14ac:dyDescent="0.35">
      <c r="A378" s="1" t="s">
        <v>631</v>
      </c>
      <c r="B378" s="8" t="s">
        <v>632</v>
      </c>
      <c r="C378" s="3" t="str">
        <f>_xlfn.XLOOKUP(B378,'[1]daily break down'!$D:$D,'[1]daily break down'!$E:$E,"")</f>
        <v>CENTRE</v>
      </c>
      <c r="D378" s="1" t="s">
        <v>11</v>
      </c>
      <c r="E378" s="1" t="s">
        <v>237</v>
      </c>
      <c r="F378" s="3" t="s">
        <v>69</v>
      </c>
      <c r="G378" s="1" t="s">
        <v>633</v>
      </c>
      <c r="H378" s="33" t="str">
        <f>_xlfn.XLOOKUP(B378,[2]CALCULATION!$B:$B,[2]CALCULATION!$H:$H,"")</f>
        <v>NOKIA</v>
      </c>
      <c r="I378" s="28">
        <v>0.2687475526084302</v>
      </c>
      <c r="J378" s="28">
        <v>9.1133573809167021E-2</v>
      </c>
      <c r="K378" s="28">
        <v>1.1858005562646179</v>
      </c>
      <c r="L378" s="28">
        <v>0.55118407860319685</v>
      </c>
      <c r="M378" s="28">
        <v>2.8802754279287506E-2</v>
      </c>
      <c r="N378" s="28">
        <v>5.1455390080655757E-2</v>
      </c>
      <c r="O378" s="28">
        <v>0.17746969449479591</v>
      </c>
      <c r="P378" s="28">
        <v>0.12280397863974239</v>
      </c>
      <c r="Q378" s="28">
        <v>0.12264165879721667</v>
      </c>
      <c r="R378" s="28">
        <v>0.21382933922055894</v>
      </c>
      <c r="S378" s="93">
        <v>0.72843734664129178</v>
      </c>
      <c r="T378" s="93">
        <f>_xlfn.XLOOKUP(B378,'[3]Nur des jours'!$B:$B,'[3]Nur des jours'!$U:$U,"")</f>
        <v>0.2971145696894984</v>
      </c>
      <c r="U378" s="93">
        <v>3.3383780946124715E-2</v>
      </c>
      <c r="V378" s="93">
        <v>4.2072949750736943E-2</v>
      </c>
      <c r="W378" s="93">
        <v>0.2971145696894984</v>
      </c>
      <c r="X378" s="93">
        <v>0.34022195398264432</v>
      </c>
      <c r="Y378" s="93">
        <v>0.71593571381690657</v>
      </c>
      <c r="Z378" s="93">
        <v>1.897812848675781</v>
      </c>
      <c r="AA378" s="93">
        <v>1.7761062742378713</v>
      </c>
      <c r="AB378" s="93">
        <v>1.291455856040955</v>
      </c>
      <c r="AC378" s="93">
        <f>_xlfn.XLOOKUP(B378,'[3]Nur des jours'!$B:$B,'[3]Nur des jours'!$N:$N,"")</f>
        <v>0.3631221945421807</v>
      </c>
      <c r="AD378" s="93">
        <v>0.3631221945421807</v>
      </c>
      <c r="AE378" s="93">
        <v>0.46449677969825909</v>
      </c>
      <c r="AF378" s="93">
        <v>0.33906267389201361</v>
      </c>
      <c r="AG378" s="93"/>
      <c r="AH378" s="93">
        <v>0.19722029603376398</v>
      </c>
      <c r="AI378" s="93">
        <v>1.3810954042420538</v>
      </c>
      <c r="AJ378" s="93">
        <v>0</v>
      </c>
      <c r="AK378" s="93">
        <v>0</v>
      </c>
      <c r="AL378" s="93">
        <v>0.19722029603376398</v>
      </c>
      <c r="AM378" s="49" t="s">
        <v>5559</v>
      </c>
      <c r="AN378" s="49"/>
      <c r="AO378" s="48" t="str" cm="1">
        <f t="array" ref="AO378">IFERROR(_xlfn.IFS(
AQ378="MPR ISSUE","PDH",
AQ378="BSS Hardware Issue","BSS",
AQ378="Sites strategiques, MLL, Pylone, etc.","ENVTECH",
AQ378="AKTIVCO DEFAUT GE &amp; POWER Cabinet","AKTIVCO",
AQ378="AKTIVCO Coupure ENEO &amp; Baisse de tension","AKTIVCO GRID ONLY",
AQ378="Coupure ENEO &amp; Baisse de tension","IHS GRID ONLY",
AQ378="Defaut GE &amp; POWER Cabinet","IHS",
AQ378="Sharing","Partners",
AQ378="Sites strategiques &amp; DataCenter","SST &amp; DC",
AQ378="Exclu","Exclu",
AQ378="SAT","SAT",
AQ378="SPARE-ISSUE","SPARE-ISSUE",
AQ378="Fiber CAmtel","TRANS_FO_CAMTEL",
AQ378="Fiber AOF","Fiber AOF",
AQ378="Projet OCM (HUAWEI)","TRAVAUX-HUAWEI",
AQ378="Projet OCM (NOKIA)","TRAVAUX-NOKIA",
AQ378="ACCESS-ISSUE","ACCESS-ISSUE",
AQ378="Projet OCM (ZTE, NOKIA, autres projets)","TRAVAUX OCM",
AQ378="No root CAuse","No root cause",
AQ378="ODU HS","PDH",
AQ378="IP &amp; VLAN","PDH",
AQ378="Warehouse HUAWEI","SPARE-ISSUE",
AQ378="SPARE-HS","SPARE-ISSUE",
AQ378="Power Telco","BSS",AQ378="no impacts","no impacts"
),"")</f>
        <v>No root cause</v>
      </c>
      <c r="AP378" s="48" t="str" cm="1">
        <f t="array" ref="AP378">IFERROR(_xlfn.IFS(
AQ378="MPR ISSUE","TX ISSUE",
AQ378="BSS Hardware Issue","RAN ISSUE",
AQ378="Sites strategiques, MLL, Pylone, etc.","ENVTECH",
AQ378="AKTIVCO DEFAUT GE &amp; POWER Cabinet","POWER ISSUE",
AQ378="AKTIVCO Coupure ENEO &amp; Baisse de tension","POWER ISSUE",
AQ378="Coupure ENEO &amp; Baisse de tension","POWER ISSUE",
AQ378="Defaut GE &amp; POWER Cabinet","POWER ISSUE",
AQ378="Sharing","POWER ISSUE",
AQ378="Sites strategiques &amp; DataCenter","POWER ISSUE",
AQ378="Exclu","Exclu",
AQ378="SAT","TX ISSUE",
AQ378="SPARE-ISSUE","SPARE-ISSUE",
AQ378="Fiber CAmtel","TX ISSUE",
AQ378="Fiber AOF","TX ISSUE",
AQ378="Projet OCM (HUAWEI)","TRAVAUX-HUAWEI",
AQ378="Projet OCM (NOKIA)","TRAVAUX -NOKIA",
AQ378="ACCESS-ISSUE","ACCESS-ISSUE",
AQ378="Projet OCM (ZTE, NOKIA, autres projets)","TRAVAUX OCM",
AQ378="No root CAuse","No root cause",
AQ378="ODU HS","TX ISSUE",
AQ378="IP &amp; VLAN","TX ISSUE",
AQ378="Warehouse HUAWEI","SPARE-ISSUE",
AQ378="SPARE-HS","SPARE-ISSUE",
AQ378="Power Telco","RAN ISSUE",AQ378="no impacts","no impacts"
),"")</f>
        <v>No root cause</v>
      </c>
      <c r="AQ378" s="67" t="s">
        <v>5344</v>
      </c>
      <c r="AR378" s="48" t="str" cm="1">
        <f t="array" ref="AR378">IFERROR(_xlfn.IFS(
AQ378="MPR ISSUE","ACTIVE",
AQ378="BSS Hardware Issue","ACTIVE",
AQ378="Sites strategiques, MLL, Pylone, etc.","PASSIVE",
AQ378="AKTIVCO DEFAUT GE &amp; POWER Cabinet","PASSIVE",
AQ378="AKTIVCO Coupure ENEO &amp; Baisse de tension","PASSIVE",
AQ378="Coupure ENEO &amp; Baisse de tension","PASSIVE",
AQ378="Defaut GE &amp; POWER Cabinet","PASSIVE",
AQ378="Sharing","PASSIVE",
AQ378="Sites strategiques &amp; DataCenter","PASSIVE",
AQ378="Exclu","Exclu",
AQ378="SAT","ACTIVE",
AQ378="SPARE-ISSUE","SPARE-ISSUE",
AQ378="Fiber CAmtel","ACTIVE",
AQ378="Fiber AOF","ACTIVE",
AQ378="Projet OCM (HUAWEI)","PLANNED WORKS",
AQ378="Projet OCM (NOKIA)","PLANNED WORKS",
AQ378="ACCESS-ISSUE","ACCESS-ISSUE",
AQ378="Projet OCM (ZTE, NOKIA, autres projets)","PLANNED WORKS",
AQ378="No root CAuse","No root cause",
AQ378="ODU HS","ACTIVE",
AQ378="IP &amp; VLAN","ACTIVE",
AQ378="Warehouse HUAWEI","SPARE-ISSUE",
AQ378="SPARE-HS","SPARE-ISSUE",
AQ378="Power Telco","ACTIVE", AQ378="no impacts","no impacts"
),"")</f>
        <v>No root cause</v>
      </c>
      <c r="AS378" s="92" t="s">
        <v>5709</v>
      </c>
      <c r="AT378" s="98" t="s">
        <v>632</v>
      </c>
      <c r="AV378" s="17" t="s">
        <v>5537</v>
      </c>
      <c r="AW378" s="7" t="s">
        <v>5537</v>
      </c>
      <c r="AX378" s="6" t="s">
        <v>5537</v>
      </c>
      <c r="AY378" s="7"/>
      <c r="AZ378" s="3" t="s">
        <v>5537</v>
      </c>
      <c r="BA378" s="18" t="s">
        <v>5537</v>
      </c>
      <c r="BB378" s="18" t="s">
        <v>5537</v>
      </c>
      <c r="BC378" s="18" t="s">
        <v>5537</v>
      </c>
      <c r="BD378" s="18" t="s">
        <v>5537</v>
      </c>
      <c r="BE378" s="18" t="s">
        <v>5537</v>
      </c>
      <c r="BF378" s="18" t="s">
        <v>5537</v>
      </c>
      <c r="BG378" s="18" t="s">
        <v>5537</v>
      </c>
      <c r="BH378" s="18" t="s">
        <v>5537</v>
      </c>
      <c r="BI378" s="18" t="s">
        <v>5537</v>
      </c>
      <c r="BJ378" s="18" t="s">
        <v>5537</v>
      </c>
      <c r="BK378" s="18" t="s">
        <v>5537</v>
      </c>
      <c r="BL378" s="9" t="s">
        <v>5709</v>
      </c>
      <c r="BM378" s="14" t="s">
        <v>5537</v>
      </c>
      <c r="BN378" s="14" t="s">
        <v>5537</v>
      </c>
      <c r="BO378" s="14" t="str">
        <f>_xlfn.XLOOKUP(B378,'[4]cell downs 18042026 17h'!$B:$B,'[4]cell downs 18042026 17h'!$B:$B,"")</f>
        <v/>
      </c>
      <c r="BP378" s="14" t="str">
        <f>_xlfn.XLOOKUP(B378,'[5]Cells Huawei 19042026 15h'!$B:$B,'[5]Cells Huawei 19042026 15h'!$B:$B,"")</f>
        <v/>
      </c>
      <c r="BQ378" s="9" t="str">
        <f>_xlfn.XLOOKUP(B378,'[6]cells down 19042026 9H40'!$B:$B,'[6]cells down 19042026 9H40'!$B:$B,"")</f>
        <v/>
      </c>
      <c r="BR378" s="9" t="s">
        <v>632</v>
      </c>
      <c r="BS378" s="9" t="s">
        <v>5537</v>
      </c>
      <c r="BT378" s="108"/>
    </row>
    <row r="379" spans="1:72" s="9" customFormat="1" x14ac:dyDescent="0.35">
      <c r="A379" s="1" t="s">
        <v>4237</v>
      </c>
      <c r="B379" s="8" t="s">
        <v>4238</v>
      </c>
      <c r="C379" s="3" t="str">
        <f>_xlfn.XLOOKUP(B379,'[1]daily break down'!$D:$D,'[1]daily break down'!$E:$E,"")</f>
        <v>Douala</v>
      </c>
      <c r="D379" s="1" t="s">
        <v>11</v>
      </c>
      <c r="E379" s="1" t="s">
        <v>12</v>
      </c>
      <c r="F379" s="3" t="s">
        <v>31</v>
      </c>
      <c r="G379" s="1" t="s">
        <v>32</v>
      </c>
      <c r="H379" s="34" t="str">
        <f>_xlfn.XLOOKUP(B379,[2]CALCULATION!$B:$B,[2]CALCULATION!$H:$H,"")</f>
        <v>ZTE</v>
      </c>
      <c r="I379" s="28">
        <v>9.9573242246021515E-2</v>
      </c>
      <c r="J379" s="28">
        <v>1.8139166402707507</v>
      </c>
      <c r="K379" s="28">
        <v>0.92465963536539075</v>
      </c>
      <c r="L379" s="28">
        <v>0</v>
      </c>
      <c r="M379" s="28">
        <v>0</v>
      </c>
      <c r="N379" s="28">
        <v>0</v>
      </c>
      <c r="O379" s="28">
        <v>0</v>
      </c>
      <c r="P379" s="28">
        <v>0.19079966783950197</v>
      </c>
      <c r="Q379" s="28">
        <v>0</v>
      </c>
      <c r="R379" s="28">
        <v>0</v>
      </c>
      <c r="S379" s="93">
        <v>0</v>
      </c>
      <c r="T379" s="93">
        <f>_xlfn.XLOOKUP(B379,'[3]Nur des jours'!$B:$B,'[3]Nur des jours'!$U:$U,"")</f>
        <v>0</v>
      </c>
      <c r="U379" s="93">
        <v>0</v>
      </c>
      <c r="V379" s="93">
        <v>0</v>
      </c>
      <c r="W379" s="93">
        <v>0</v>
      </c>
      <c r="X379" s="93">
        <v>0</v>
      </c>
      <c r="Y379" s="93">
        <v>3.6536228037884571</v>
      </c>
      <c r="Z379" s="93">
        <v>0</v>
      </c>
      <c r="AA379" s="93">
        <v>0</v>
      </c>
      <c r="AB379" s="93">
        <v>0</v>
      </c>
      <c r="AC379" s="93">
        <f>_xlfn.XLOOKUP(B379,'[3]Nur des jours'!$B:$B,'[3]Nur des jours'!$N:$N,"")</f>
        <v>0</v>
      </c>
      <c r="AD379" s="93">
        <v>0</v>
      </c>
      <c r="AE379" s="93">
        <v>0</v>
      </c>
      <c r="AF379" s="93">
        <v>0.62608258925386562</v>
      </c>
      <c r="AG379" s="93"/>
      <c r="AH379" s="93">
        <v>0.18885564430290508</v>
      </c>
      <c r="AI379" s="93">
        <v>0.10241438157700161</v>
      </c>
      <c r="AJ379" s="93">
        <v>8.6701959464283176E-2</v>
      </c>
      <c r="AK379" s="93">
        <v>0.27828804663063883</v>
      </c>
      <c r="AL379" s="93">
        <v>0.18885564430290508</v>
      </c>
      <c r="AM379" s="49" t="s">
        <v>5559</v>
      </c>
      <c r="AN379" s="49"/>
      <c r="AO379" s="48" t="str" cm="1">
        <f t="array" ref="AO379">IFERROR(_xlfn.IFS(
AQ379="MPR ISSUE","PDH",
AQ379="BSS Hardware Issue","BSS",
AQ379="Sites strategiques, MLL, Pylone, etc.","ENVTECH",
AQ379="AKTIVCO DEFAUT GE &amp; POWER Cabinet","AKTIVCO",
AQ379="AKTIVCO Coupure ENEO &amp; Baisse de tension","AKTIVCO GRID ONLY",
AQ379="Coupure ENEO &amp; Baisse de tension","IHS GRID ONLY",
AQ379="Defaut GE &amp; POWER Cabinet","IHS",
AQ379="Sharing","Partners",
AQ379="Sites strategiques &amp; DataCenter","SST &amp; DC",
AQ379="Exclu","Exclu",
AQ379="SAT","SAT",
AQ379="SPARE-ISSUE","SPARE-ISSUE",
AQ379="Fiber CAmtel","TRANS_FO_CAMTEL",
AQ379="Fiber AOF","Fiber AOF",
AQ379="Projet OCM (HUAWEI)","TRAVAUX-HUAWEI",
AQ379="Projet OCM (NOKIA)","TRAVAUX-NOKIA",
AQ379="ACCESS-ISSUE","ACCESS-ISSUE",
AQ379="Projet OCM (ZTE, NOKIA, autres projets)","TRAVAUX OCM",
AQ379="No root CAuse","No root cause",
AQ379="ODU HS","PDH",
AQ379="IP &amp; VLAN","PDH",
AQ379="Warehouse HUAWEI","SPARE-ISSUE",
AQ379="SPARE-HS","SPARE-ISSUE",
AQ379="Power Telco","BSS",AQ379="no impacts","no impacts"
),"")</f>
        <v>No root cause</v>
      </c>
      <c r="AP379" s="48" t="str" cm="1">
        <f t="array" ref="AP379">IFERROR(_xlfn.IFS(
AQ379="MPR ISSUE","TX ISSUE",
AQ379="BSS Hardware Issue","RAN ISSUE",
AQ379="Sites strategiques, MLL, Pylone, etc.","ENVTECH",
AQ379="AKTIVCO DEFAUT GE &amp; POWER Cabinet","POWER ISSUE",
AQ379="AKTIVCO Coupure ENEO &amp; Baisse de tension","POWER ISSUE",
AQ379="Coupure ENEO &amp; Baisse de tension","POWER ISSUE",
AQ379="Defaut GE &amp; POWER Cabinet","POWER ISSUE",
AQ379="Sharing","POWER ISSUE",
AQ379="Sites strategiques &amp; DataCenter","POWER ISSUE",
AQ379="Exclu","Exclu",
AQ379="SAT","TX ISSUE",
AQ379="SPARE-ISSUE","SPARE-ISSUE",
AQ379="Fiber CAmtel","TX ISSUE",
AQ379="Fiber AOF","TX ISSUE",
AQ379="Projet OCM (HUAWEI)","TRAVAUX-HUAWEI",
AQ379="Projet OCM (NOKIA)","TRAVAUX -NOKIA",
AQ379="ACCESS-ISSUE","ACCESS-ISSUE",
AQ379="Projet OCM (ZTE, NOKIA, autres projets)","TRAVAUX OCM",
AQ379="No root CAuse","No root cause",
AQ379="ODU HS","TX ISSUE",
AQ379="IP &amp; VLAN","TX ISSUE",
AQ379="Warehouse HUAWEI","SPARE-ISSUE",
AQ379="SPARE-HS","SPARE-ISSUE",
AQ379="Power Telco","RAN ISSUE",AQ379="no impacts","no impacts"
),"")</f>
        <v>No root cause</v>
      </c>
      <c r="AQ379" s="126" t="s">
        <v>5344</v>
      </c>
      <c r="AR379" s="48" t="str" cm="1">
        <f t="array" ref="AR379">IFERROR(_xlfn.IFS(
AQ379="MPR ISSUE","ACTIVE",
AQ379="BSS Hardware Issue","ACTIVE",
AQ379="Sites strategiques, MLL, Pylone, etc.","PASSIVE",
AQ379="AKTIVCO DEFAUT GE &amp; POWER Cabinet","PASSIVE",
AQ379="AKTIVCO Coupure ENEO &amp; Baisse de tension","PASSIVE",
AQ379="Coupure ENEO &amp; Baisse de tension","PASSIVE",
AQ379="Defaut GE &amp; POWER Cabinet","PASSIVE",
AQ379="Sharing","PASSIVE",
AQ379="Sites strategiques &amp; DataCenter","PASSIVE",
AQ379="Exclu","Exclu",
AQ379="SAT","ACTIVE",
AQ379="SPARE-ISSUE","SPARE-ISSUE",
AQ379="Fiber CAmtel","ACTIVE",
AQ379="Fiber AOF","ACTIVE",
AQ379="Projet OCM (HUAWEI)","PLANNED WORKS",
AQ379="Projet OCM (NOKIA)","PLANNED WORKS",
AQ379="ACCESS-ISSUE","ACCESS-ISSUE",
AQ379="Projet OCM (ZTE, NOKIA, autres projets)","PLANNED WORKS",
AQ379="No root CAuse","No root cause",
AQ379="ODU HS","ACTIVE",
AQ379="IP &amp; VLAN","ACTIVE",
AQ379="Warehouse HUAWEI","SPARE-ISSUE",
AQ379="SPARE-HS","SPARE-ISSUE",
AQ379="Power Telco","ACTIVE", AQ379="no impacts","no impacts"
),"")</f>
        <v>No root cause</v>
      </c>
      <c r="AS379" s="92" t="s">
        <v>5537</v>
      </c>
      <c r="AT379" s="98" t="s">
        <v>4238</v>
      </c>
      <c r="AV379" s="17" t="s">
        <v>5537</v>
      </c>
      <c r="AW379" s="7" t="s">
        <v>5537</v>
      </c>
      <c r="AX379" s="6" t="s">
        <v>5537</v>
      </c>
      <c r="AY379" s="7"/>
      <c r="AZ379" s="3" t="s">
        <v>5537</v>
      </c>
      <c r="BA379" s="18" t="s">
        <v>5537</v>
      </c>
      <c r="BB379" s="18" t="s">
        <v>5537</v>
      </c>
      <c r="BC379" s="18" t="s">
        <v>5537</v>
      </c>
      <c r="BD379" s="18" t="s">
        <v>5537</v>
      </c>
      <c r="BE379" s="18" t="s">
        <v>5537</v>
      </c>
      <c r="BF379" s="18" t="s">
        <v>5537</v>
      </c>
      <c r="BG379" s="18" t="s">
        <v>5537</v>
      </c>
      <c r="BH379" s="18" t="s">
        <v>5537</v>
      </c>
      <c r="BI379" s="18" t="s">
        <v>5537</v>
      </c>
      <c r="BJ379" s="18" t="s">
        <v>5537</v>
      </c>
      <c r="BK379" s="18" t="s">
        <v>5537</v>
      </c>
      <c r="BL379" s="9" t="s">
        <v>5537</v>
      </c>
      <c r="BM379" s="14" t="s">
        <v>5537</v>
      </c>
      <c r="BN379" s="14" t="s">
        <v>5537</v>
      </c>
      <c r="BO379" s="14" t="str">
        <f>_xlfn.XLOOKUP(B379,'[4]cell downs 18042026 17h'!$B:$B,'[4]cell downs 18042026 17h'!$B:$B,"")</f>
        <v/>
      </c>
      <c r="BP379" s="14" t="str">
        <f>_xlfn.XLOOKUP(B379,'[5]Cells Huawei 19042026 15h'!$B:$B,'[5]Cells Huawei 19042026 15h'!$B:$B,"")</f>
        <v/>
      </c>
      <c r="BQ379" s="9" t="str">
        <f>_xlfn.XLOOKUP(B379,'[6]cells down 19042026 9H40'!$B:$B,'[6]cells down 19042026 9H40'!$B:$B,"")</f>
        <v/>
      </c>
      <c r="BR379" s="9" t="s">
        <v>4238</v>
      </c>
      <c r="BS379" s="9" t="s">
        <v>5537</v>
      </c>
      <c r="BT379" s="108"/>
    </row>
    <row r="380" spans="1:72" s="9" customFormat="1" x14ac:dyDescent="0.35">
      <c r="A380" s="1" t="s">
        <v>2091</v>
      </c>
      <c r="B380" s="8" t="s">
        <v>2092</v>
      </c>
      <c r="C380" s="3" t="str">
        <f>_xlfn.XLOOKUP(B380,'[1]daily break down'!$D:$D,'[1]daily break down'!$E:$E,"")</f>
        <v>Garoua</v>
      </c>
      <c r="D380" s="1" t="s">
        <v>11</v>
      </c>
      <c r="E380" s="1" t="s">
        <v>12</v>
      </c>
      <c r="F380" s="3" t="s">
        <v>23</v>
      </c>
      <c r="G380" s="1" t="s">
        <v>24</v>
      </c>
      <c r="H380" s="32" t="str">
        <f>_xlfn.XLOOKUP(B380,[2]CALCULATION!$B:$B,[2]CALCULATION!$H:$H,"")</f>
        <v>Huawei</v>
      </c>
      <c r="I380" s="28">
        <v>0</v>
      </c>
      <c r="J380" s="28">
        <v>0</v>
      </c>
      <c r="K380" s="28">
        <v>0</v>
      </c>
      <c r="L380" s="28">
        <v>0</v>
      </c>
      <c r="M380" s="28">
        <v>0</v>
      </c>
      <c r="N380" s="28">
        <v>0</v>
      </c>
      <c r="O380" s="28">
        <v>0</v>
      </c>
      <c r="P380" s="28">
        <v>0</v>
      </c>
      <c r="Q380" s="28">
        <v>1.7913552661992449</v>
      </c>
      <c r="R380" s="28">
        <v>0</v>
      </c>
      <c r="S380" s="93">
        <v>0</v>
      </c>
      <c r="T380" s="93">
        <f>_xlfn.XLOOKUP(B380,'[3]Nur des jours'!$B:$B,'[3]Nur des jours'!$U:$U,"")</f>
        <v>0</v>
      </c>
      <c r="U380" s="93">
        <v>0</v>
      </c>
      <c r="V380" s="93">
        <v>0</v>
      </c>
      <c r="W380" s="93">
        <v>0</v>
      </c>
      <c r="X380" s="93">
        <v>0</v>
      </c>
      <c r="Y380" s="93">
        <v>0</v>
      </c>
      <c r="Z380" s="93">
        <v>0.97902095407681344</v>
      </c>
      <c r="AA380" s="93">
        <v>0.69890321402379341</v>
      </c>
      <c r="AB380" s="93">
        <v>0</v>
      </c>
      <c r="AC380" s="93">
        <f>_xlfn.XLOOKUP(B380,'[3]Nur des jours'!$B:$B,'[3]Nur des jours'!$N:$N,"")</f>
        <v>0</v>
      </c>
      <c r="AD380" s="93">
        <v>0</v>
      </c>
      <c r="AE380" s="93">
        <v>0</v>
      </c>
      <c r="AF380" s="93">
        <v>0</v>
      </c>
      <c r="AG380" s="93"/>
      <c r="AH380" s="93">
        <v>0.18858811812814433</v>
      </c>
      <c r="AI380" s="93">
        <v>0.26040729949761998</v>
      </c>
      <c r="AJ380" s="93">
        <v>0.33729824794040347</v>
      </c>
      <c r="AK380" s="93">
        <v>7.3188696053774954E-2</v>
      </c>
      <c r="AL380" s="93">
        <v>0.18858811812814433</v>
      </c>
      <c r="AM380" s="49" t="s">
        <v>5559</v>
      </c>
      <c r="AN380" s="49"/>
      <c r="AO380" s="48" t="str" cm="1">
        <f t="array" ref="AO380">IFERROR(_xlfn.IFS(
AQ380="MPR ISSUE","PDH",
AQ380="BSS Hardware Issue","BSS",
AQ380="Sites strategiques, MLL, Pylone, etc.","ENVTECH",
AQ380="AKTIVCO DEFAUT GE &amp; POWER Cabinet","AKTIVCO",
AQ380="AKTIVCO Coupure ENEO &amp; Baisse de tension","AKTIVCO GRID ONLY",
AQ380="Coupure ENEO &amp; Baisse de tension","IHS GRID ONLY",
AQ380="Defaut GE &amp; POWER Cabinet","IHS",
AQ380="Sharing","Partners",
AQ380="Sites strategiques &amp; DataCenter","SST &amp; DC",
AQ380="Exclu","Exclu",
AQ380="SAT","SAT",
AQ380="SPARE-ISSUE","SPARE-ISSUE",
AQ380="Fiber CAmtel","TRANS_FO_CAMTEL",
AQ380="Fiber AOF","Fiber AOF",
AQ380="Projet OCM (HUAWEI)","TRAVAUX-HUAWEI",
AQ380="Projet OCM (NOKIA)","TRAVAUX-NOKIA",
AQ380="ACCESS-ISSUE","ACCESS-ISSUE",
AQ380="Projet OCM (ZTE, NOKIA, autres projets)","TRAVAUX OCM",
AQ380="No root CAuse","No root cause",
AQ380="ODU HS","PDH",
AQ380="IP &amp; VLAN","PDH",
AQ380="Warehouse HUAWEI","SPARE-ISSUE",
AQ380="SPARE-HS","SPARE-ISSUE",
AQ380="Power Telco","BSS",AQ380="no impacts","no impacts"
),"")</f>
        <v>IHS</v>
      </c>
      <c r="AP380" s="48" t="str" cm="1">
        <f t="array" ref="AP380">IFERROR(_xlfn.IFS(
AQ380="MPR ISSUE","TX ISSUE",
AQ380="BSS Hardware Issue","RAN ISSUE",
AQ380="Sites strategiques, MLL, Pylone, etc.","ENVTECH",
AQ380="AKTIVCO DEFAUT GE &amp; POWER Cabinet","POWER ISSUE",
AQ380="AKTIVCO Coupure ENEO &amp; Baisse de tension","POWER ISSUE",
AQ380="Coupure ENEO &amp; Baisse de tension","POWER ISSUE",
AQ380="Defaut GE &amp; POWER Cabinet","POWER ISSUE",
AQ380="Sharing","POWER ISSUE",
AQ380="Sites strategiques &amp; DataCenter","POWER ISSUE",
AQ380="Exclu","Exclu",
AQ380="SAT","TX ISSUE",
AQ380="SPARE-ISSUE","SPARE-ISSUE",
AQ380="Fiber CAmtel","TX ISSUE",
AQ380="Fiber AOF","TX ISSUE",
AQ380="Projet OCM (HUAWEI)","TRAVAUX-HUAWEI",
AQ380="Projet OCM (NOKIA)","TRAVAUX -NOKIA",
AQ380="ACCESS-ISSUE","ACCESS-ISSUE",
AQ380="Projet OCM (ZTE, NOKIA, autres projets)","TRAVAUX OCM",
AQ380="No root CAuse","No root cause",
AQ380="ODU HS","TX ISSUE",
AQ380="IP &amp; VLAN","TX ISSUE",
AQ380="Warehouse HUAWEI","SPARE-ISSUE",
AQ380="SPARE-HS","SPARE-ISSUE",
AQ380="Power Telco","RAN ISSUE",AQ380="no impacts","no impacts"
),"")</f>
        <v>POWER ISSUE</v>
      </c>
      <c r="AQ380" s="67" t="s">
        <v>5330</v>
      </c>
      <c r="AR380" s="48" t="str" cm="1">
        <f t="array" ref="AR380">IFERROR(_xlfn.IFS(
AQ380="MPR ISSUE","ACTIVE",
AQ380="BSS Hardware Issue","ACTIVE",
AQ380="Sites strategiques, MLL, Pylone, etc.","PASSIVE",
AQ380="AKTIVCO DEFAUT GE &amp; POWER Cabinet","PASSIVE",
AQ380="AKTIVCO Coupure ENEO &amp; Baisse de tension","PASSIVE",
AQ380="Coupure ENEO &amp; Baisse de tension","PASSIVE",
AQ380="Defaut GE &amp; POWER Cabinet","PASSIVE",
AQ380="Sharing","PASSIVE",
AQ380="Sites strategiques &amp; DataCenter","PASSIVE",
AQ380="Exclu","Exclu",
AQ380="SAT","ACTIVE",
AQ380="SPARE-ISSUE","SPARE-ISSUE",
AQ380="Fiber CAmtel","ACTIVE",
AQ380="Fiber AOF","ACTIVE",
AQ380="Projet OCM (HUAWEI)","PLANNED WORKS",
AQ380="Projet OCM (NOKIA)","PLANNED WORKS",
AQ380="ACCESS-ISSUE","ACCESS-ISSUE",
AQ380="Projet OCM (ZTE, NOKIA, autres projets)","PLANNED WORKS",
AQ380="No root CAuse","No root cause",
AQ380="ODU HS","ACTIVE",
AQ380="IP &amp; VLAN","ACTIVE",
AQ380="Warehouse HUAWEI","SPARE-ISSUE",
AQ380="SPARE-HS","SPARE-ISSUE",
AQ380="Power Telco","ACTIVE", AQ380="no impacts","no impacts"
),"")</f>
        <v>PASSIVE</v>
      </c>
      <c r="AS380" s="92" t="s">
        <v>5834</v>
      </c>
      <c r="AT380" s="98" t="s">
        <v>2092</v>
      </c>
      <c r="AV380" s="17" t="s">
        <v>5537</v>
      </c>
      <c r="AW380" s="7" t="s">
        <v>5537</v>
      </c>
      <c r="AX380" s="6" t="s">
        <v>5537</v>
      </c>
      <c r="AY380" s="7"/>
      <c r="AZ380" s="3" t="s">
        <v>5834</v>
      </c>
      <c r="BA380" s="18" t="s">
        <v>5537</v>
      </c>
      <c r="BB380" s="18" t="s">
        <v>5537</v>
      </c>
      <c r="BC380" s="18" t="s">
        <v>5537</v>
      </c>
      <c r="BD380" s="18" t="s">
        <v>5537</v>
      </c>
      <c r="BE380" s="18" t="s">
        <v>5537</v>
      </c>
      <c r="BF380" s="18" t="s">
        <v>5537</v>
      </c>
      <c r="BG380" s="18" t="s">
        <v>5537</v>
      </c>
      <c r="BH380" s="18" t="s">
        <v>5537</v>
      </c>
      <c r="BI380" s="18" t="s">
        <v>5537</v>
      </c>
      <c r="BJ380" s="18" t="s">
        <v>5537</v>
      </c>
      <c r="BK380" s="18" t="s">
        <v>5537</v>
      </c>
      <c r="BL380" s="9" t="s">
        <v>5537</v>
      </c>
      <c r="BM380" s="14" t="s">
        <v>5537</v>
      </c>
      <c r="BN380" s="14" t="s">
        <v>5537</v>
      </c>
      <c r="BO380" s="14" t="str">
        <f>_xlfn.XLOOKUP(B380,'[4]cell downs 18042026 17h'!$B:$B,'[4]cell downs 18042026 17h'!$B:$B,"")</f>
        <v/>
      </c>
      <c r="BP380" s="14" t="str">
        <f>_xlfn.XLOOKUP(B380,'[5]Cells Huawei 19042026 15h'!$B:$B,'[5]Cells Huawei 19042026 15h'!$B:$B,"")</f>
        <v/>
      </c>
      <c r="BQ380" s="9" t="str">
        <f>_xlfn.XLOOKUP(B380,'[6]cells down 19042026 9H40'!$B:$B,'[6]cells down 19042026 9H40'!$B:$B,"")</f>
        <v/>
      </c>
      <c r="BR380" s="9" t="s">
        <v>2092</v>
      </c>
      <c r="BS380" s="9" t="s">
        <v>5537</v>
      </c>
      <c r="BT380" s="108"/>
    </row>
    <row r="381" spans="1:72" s="9" customFormat="1" x14ac:dyDescent="0.35">
      <c r="A381" s="2" t="s">
        <v>1855</v>
      </c>
      <c r="B381" s="8" t="s">
        <v>1856</v>
      </c>
      <c r="C381" s="3" t="str">
        <f>_xlfn.XLOOKUP(B381,'[1]daily break down'!$D:$D,'[1]daily break down'!$E:$E,"")</f>
        <v>EXTREME-NORD</v>
      </c>
      <c r="D381" s="1" t="s">
        <v>11</v>
      </c>
      <c r="E381" s="1" t="s">
        <v>83</v>
      </c>
      <c r="F381" s="3" t="s">
        <v>55</v>
      </c>
      <c r="G381" s="1" t="s">
        <v>1855</v>
      </c>
      <c r="H381" s="33" t="str">
        <f>_xlfn.XLOOKUP(B381,[2]CALCULATION!$B:$B,[2]CALCULATION!$H:$H,"")</f>
        <v>NOKIA</v>
      </c>
      <c r="I381" s="28">
        <v>5.3508331499149322E-3</v>
      </c>
      <c r="J381" s="28">
        <v>4.2498106279001309E-2</v>
      </c>
      <c r="K381" s="28">
        <v>0</v>
      </c>
      <c r="L381" s="28">
        <v>0</v>
      </c>
      <c r="M381" s="28">
        <v>2.4613832489608793E-2</v>
      </c>
      <c r="N381" s="28">
        <v>2.6946638920243058</v>
      </c>
      <c r="O381" s="28">
        <v>9.0312251637387249</v>
      </c>
      <c r="P381" s="28">
        <v>9.1321528209828866</v>
      </c>
      <c r="Q381" s="28">
        <v>7.4141095394643912</v>
      </c>
      <c r="R381" s="28">
        <v>6.202311113284388</v>
      </c>
      <c r="S381" s="93">
        <v>6.7786783233518744</v>
      </c>
      <c r="T381" s="93">
        <f>_xlfn.XLOOKUP(B381,'[3]Nur des jours'!$B:$B,'[3]Nur des jours'!$U:$U,"")</f>
        <v>0</v>
      </c>
      <c r="U381" s="93">
        <v>1.7836110499716445E-3</v>
      </c>
      <c r="V381" s="93">
        <v>0</v>
      </c>
      <c r="W381" s="93">
        <v>0</v>
      </c>
      <c r="X381" s="93">
        <v>1.6944304974729593E-3</v>
      </c>
      <c r="Y381" s="93">
        <v>0.41985278764882211</v>
      </c>
      <c r="Z381" s="93">
        <v>3.4779744555938699E-3</v>
      </c>
      <c r="AA381" s="93">
        <v>2.0065624312181167E-2</v>
      </c>
      <c r="AB381" s="93">
        <v>1.9619721549688431E-3</v>
      </c>
      <c r="AC381" s="93">
        <f>_xlfn.XLOOKUP(B381,'[3]Nur des jours'!$B:$B,'[3]Nur des jours'!$N:$N,"")</f>
        <v>7.9633624687172805E-2</v>
      </c>
      <c r="AD381" s="93">
        <v>7.9633624687172805E-2</v>
      </c>
      <c r="AE381" s="93">
        <v>7.0452636473880115E-2</v>
      </c>
      <c r="AF381" s="93">
        <v>2.6754165749574663E-2</v>
      </c>
      <c r="AG381" s="93"/>
      <c r="AH381" s="93">
        <v>0.18192668592721825</v>
      </c>
      <c r="AI381" s="93">
        <v>0.19858398378955194</v>
      </c>
      <c r="AJ381" s="93">
        <v>0.45744306001418578</v>
      </c>
      <c r="AK381" s="93">
        <v>0</v>
      </c>
      <c r="AL381" s="93">
        <v>0.18192668592721825</v>
      </c>
      <c r="AM381" s="49" t="s">
        <v>5601</v>
      </c>
      <c r="AN381" s="49"/>
      <c r="AO381" s="48" t="str" cm="1">
        <f t="array" ref="AO381">IFERROR(_xlfn.IFS(
AQ381="MPR ISSUE","PDH",
AQ381="BSS Hardware Issue","BSS",
AQ381="Sites strategiques, MLL, Pylone, etc.","ENVTECH",
AQ381="AKTIVCO DEFAUT GE &amp; POWER Cabinet","AKTIVCO",
AQ381="AKTIVCO Coupure ENEO &amp; Baisse de tension","AKTIVCO GRID ONLY",
AQ381="Coupure ENEO &amp; Baisse de tension","IHS GRID ONLY",
AQ381="Defaut GE &amp; POWER Cabinet","IHS",
AQ381="Sharing","Partners",
AQ381="Sites strategiques &amp; DataCenter","SST &amp; DC",
AQ381="Exclu","Exclu",
AQ381="SAT","SAT",
AQ381="SPARE-ISSUE","SPARE-ISSUE",
AQ381="Fiber CAmtel","TRANS_FO_CAMTEL",
AQ381="Fiber AOF","Fiber AOF",
AQ381="Projet OCM (HUAWEI)","TRAVAUX-HUAWEI",
AQ381="Projet OCM (NOKIA)","TRAVAUX-NOKIA",
AQ381="ACCESS-ISSUE","ACCESS-ISSUE",
AQ381="Projet OCM (ZTE, NOKIA, autres projets)","TRAVAUX OCM",
AQ381="No root CAuse","No root cause",
AQ381="ODU HS","PDH",
AQ381="IP &amp; VLAN","PDH",
AQ381="Warehouse HUAWEI","SPARE-ISSUE",
AQ381="SPARE-HS","SPARE-ISSUE",
AQ381="Power Telco","BSS",AQ381="no impacts","no impacts"
),"")</f>
        <v>IHS</v>
      </c>
      <c r="AP381" s="48" t="str" cm="1">
        <f t="array" ref="AP381">IFERROR(_xlfn.IFS(
AQ381="MPR ISSUE","TX ISSUE",
AQ381="BSS Hardware Issue","RAN ISSUE",
AQ381="Sites strategiques, MLL, Pylone, etc.","ENVTECH",
AQ381="AKTIVCO DEFAUT GE &amp; POWER Cabinet","POWER ISSUE",
AQ381="AKTIVCO Coupure ENEO &amp; Baisse de tension","POWER ISSUE",
AQ381="Coupure ENEO &amp; Baisse de tension","POWER ISSUE",
AQ381="Defaut GE &amp; POWER Cabinet","POWER ISSUE",
AQ381="Sharing","POWER ISSUE",
AQ381="Sites strategiques &amp; DataCenter","POWER ISSUE",
AQ381="Exclu","Exclu",
AQ381="SAT","TX ISSUE",
AQ381="SPARE-ISSUE","SPARE-ISSUE",
AQ381="Fiber CAmtel","TX ISSUE",
AQ381="Fiber AOF","TX ISSUE",
AQ381="Projet OCM (HUAWEI)","TRAVAUX-HUAWEI",
AQ381="Projet OCM (NOKIA)","TRAVAUX -NOKIA",
AQ381="ACCESS-ISSUE","ACCESS-ISSUE",
AQ381="Projet OCM (ZTE, NOKIA, autres projets)","TRAVAUX OCM",
AQ381="No root CAuse","No root cause",
AQ381="ODU HS","TX ISSUE",
AQ381="IP &amp; VLAN","TX ISSUE",
AQ381="Warehouse HUAWEI","SPARE-ISSUE",
AQ381="SPARE-HS","SPARE-ISSUE",
AQ381="Power Telco","RAN ISSUE",AQ381="no impacts","no impacts"
),"")</f>
        <v>POWER ISSUE</v>
      </c>
      <c r="AQ381" s="67" t="s">
        <v>5330</v>
      </c>
      <c r="AR381" s="48" t="str" cm="1">
        <f t="array" ref="AR381">IFERROR(_xlfn.IFS(
AQ381="MPR ISSUE","ACTIVE",
AQ381="BSS Hardware Issue","ACTIVE",
AQ381="Sites strategiques, MLL, Pylone, etc.","PASSIVE",
AQ381="AKTIVCO DEFAUT GE &amp; POWER Cabinet","PASSIVE",
AQ381="AKTIVCO Coupure ENEO &amp; Baisse de tension","PASSIVE",
AQ381="Coupure ENEO &amp; Baisse de tension","PASSIVE",
AQ381="Defaut GE &amp; POWER Cabinet","PASSIVE",
AQ381="Sharing","PASSIVE",
AQ381="Sites strategiques &amp; DataCenter","PASSIVE",
AQ381="Exclu","Exclu",
AQ381="SAT","ACTIVE",
AQ381="SPARE-ISSUE","SPARE-ISSUE",
AQ381="Fiber CAmtel","ACTIVE",
AQ381="Fiber AOF","ACTIVE",
AQ381="Projet OCM (HUAWEI)","PLANNED WORKS",
AQ381="Projet OCM (NOKIA)","PLANNED WORKS",
AQ381="ACCESS-ISSUE","ACCESS-ISSUE",
AQ381="Projet OCM (ZTE, NOKIA, autres projets)","PLANNED WORKS",
AQ381="No root CAuse","No root cause",
AQ381="ODU HS","ACTIVE",
AQ381="IP &amp; VLAN","ACTIVE",
AQ381="Warehouse HUAWEI","SPARE-ISSUE",
AQ381="SPARE-HS","SPARE-ISSUE",
AQ381="Power Telco","ACTIVE", AQ381="no impacts","no impacts"
),"")</f>
        <v>PASSIVE</v>
      </c>
      <c r="AS381" s="92" t="s">
        <v>5747</v>
      </c>
      <c r="AT381" s="98" t="s">
        <v>1856</v>
      </c>
      <c r="AV381" s="17" t="s">
        <v>5537</v>
      </c>
      <c r="AW381" s="7" t="s">
        <v>5537</v>
      </c>
      <c r="AX381" s="6" t="s">
        <v>5537</v>
      </c>
      <c r="AY381" s="7"/>
      <c r="AZ381" s="3" t="s">
        <v>5537</v>
      </c>
      <c r="BA381" s="18" t="s">
        <v>5537</v>
      </c>
      <c r="BB381" s="18" t="s">
        <v>5537</v>
      </c>
      <c r="BC381" s="18" t="s">
        <v>5537</v>
      </c>
      <c r="BD381" s="18" t="s">
        <v>5537</v>
      </c>
      <c r="BE381" s="18" t="s">
        <v>5537</v>
      </c>
      <c r="BF381" s="18" t="s">
        <v>5537</v>
      </c>
      <c r="BG381" s="18" t="s">
        <v>5537</v>
      </c>
      <c r="BH381" s="18" t="s">
        <v>5537</v>
      </c>
      <c r="BI381" s="18" t="s">
        <v>5537</v>
      </c>
      <c r="BJ381" s="18" t="s">
        <v>5537</v>
      </c>
      <c r="BK381" s="18" t="s">
        <v>5537</v>
      </c>
      <c r="BL381" s="9" t="s">
        <v>5747</v>
      </c>
      <c r="BM381" s="14" t="s">
        <v>5537</v>
      </c>
      <c r="BN381" s="14" t="s">
        <v>5537</v>
      </c>
      <c r="BO381" s="14" t="str">
        <f>_xlfn.XLOOKUP(B381,'[4]cell downs 18042026 17h'!$B:$B,'[4]cell downs 18042026 17h'!$B:$B,"")</f>
        <v/>
      </c>
      <c r="BP381" s="14" t="str">
        <f>_xlfn.XLOOKUP(B381,'[5]Cells Huawei 19042026 15h'!$B:$B,'[5]Cells Huawei 19042026 15h'!$B:$B,"")</f>
        <v/>
      </c>
      <c r="BQ381" s="9" t="str">
        <f>_xlfn.XLOOKUP(B381,'[6]cells down 19042026 9H40'!$B:$B,'[6]cells down 19042026 9H40'!$B:$B,"")</f>
        <v/>
      </c>
      <c r="BR381" s="9" t="s">
        <v>1856</v>
      </c>
      <c r="BS381" s="9" t="s">
        <v>5579</v>
      </c>
      <c r="BT381" s="108"/>
    </row>
    <row r="382" spans="1:72" s="9" customFormat="1" x14ac:dyDescent="0.35">
      <c r="A382" s="1" t="s">
        <v>3977</v>
      </c>
      <c r="B382" s="8" t="s">
        <v>3978</v>
      </c>
      <c r="C382" s="3" t="str">
        <f>_xlfn.XLOOKUP(B382,'[1]daily break down'!$D:$D,'[1]daily break down'!$E:$E,"")</f>
        <v>SUD-OUEST</v>
      </c>
      <c r="D382" s="1" t="s">
        <v>11</v>
      </c>
      <c r="E382" s="1" t="s">
        <v>12</v>
      </c>
      <c r="F382" s="3" t="s">
        <v>13</v>
      </c>
      <c r="G382" s="1" t="s">
        <v>63</v>
      </c>
      <c r="H382" s="32" t="str">
        <f>_xlfn.XLOOKUP(B382,[2]CALCULATION!$B:$B,[2]CALCULATION!$H:$H,"")</f>
        <v>Huawei</v>
      </c>
      <c r="I382" s="28">
        <v>0</v>
      </c>
      <c r="J382" s="28">
        <v>0</v>
      </c>
      <c r="K382" s="28">
        <v>0</v>
      </c>
      <c r="L382" s="28">
        <v>0</v>
      </c>
      <c r="M382" s="28">
        <v>0</v>
      </c>
      <c r="N382" s="28">
        <v>0</v>
      </c>
      <c r="O382" s="28">
        <v>0</v>
      </c>
      <c r="P382" s="28">
        <v>1.6541500087035181</v>
      </c>
      <c r="Q382" s="28">
        <v>0.39593873864618917</v>
      </c>
      <c r="R382" s="28">
        <v>0</v>
      </c>
      <c r="S382" s="93">
        <v>0</v>
      </c>
      <c r="T382" s="93">
        <f>_xlfn.XLOOKUP(B382,'[3]Nur des jours'!$B:$B,'[3]Nur des jours'!$U:$U,"")</f>
        <v>0</v>
      </c>
      <c r="U382" s="93">
        <v>1.4183346031909092</v>
      </c>
      <c r="V382" s="93">
        <v>0</v>
      </c>
      <c r="W382" s="93">
        <v>0</v>
      </c>
      <c r="X382" s="93">
        <v>0</v>
      </c>
      <c r="Y382" s="93">
        <v>0</v>
      </c>
      <c r="Z382" s="93">
        <v>0</v>
      </c>
      <c r="AA382" s="93">
        <v>0</v>
      </c>
      <c r="AB382" s="93">
        <v>0</v>
      </c>
      <c r="AC382" s="93">
        <f>_xlfn.XLOOKUP(B382,'[3]Nur des jours'!$B:$B,'[3]Nur des jours'!$N:$N,"")</f>
        <v>0</v>
      </c>
      <c r="AD382" s="93">
        <v>0</v>
      </c>
      <c r="AE382" s="93">
        <v>0</v>
      </c>
      <c r="AF382" s="93">
        <v>0.60933545071383111</v>
      </c>
      <c r="AG382" s="93"/>
      <c r="AH382" s="93">
        <v>0.17824377270405467</v>
      </c>
      <c r="AI382" s="93">
        <v>0.18984129267932009</v>
      </c>
      <c r="AJ382" s="93">
        <v>0.16543498883074759</v>
      </c>
      <c r="AK382" s="93">
        <v>0.18331374338702505</v>
      </c>
      <c r="AL382" s="93">
        <v>0.17824377270405467</v>
      </c>
      <c r="AM382" s="49" t="s">
        <v>5559</v>
      </c>
      <c r="AN382" s="49"/>
      <c r="AO382" s="48" t="str" cm="1">
        <f t="array" ref="AO382">IFERROR(_xlfn.IFS(
AQ382="MPR ISSUE","PDH",
AQ382="BSS Hardware Issue","BSS",
AQ382="Sites strategiques, MLL, Pylone, etc.","ENVTECH",
AQ382="AKTIVCO DEFAUT GE &amp; POWER Cabinet","AKTIVCO",
AQ382="AKTIVCO Coupure ENEO &amp; Baisse de tension","AKTIVCO GRID ONLY",
AQ382="Coupure ENEO &amp; Baisse de tension","IHS GRID ONLY",
AQ382="Defaut GE &amp; POWER Cabinet","IHS",
AQ382="Sharing","Partners",
AQ382="Sites strategiques &amp; DataCenter","SST &amp; DC",
AQ382="Exclu","Exclu",
AQ382="SAT","SAT",
AQ382="SPARE-ISSUE","SPARE-ISSUE",
AQ382="Fiber CAmtel","TRANS_FO_CAMTEL",
AQ382="Fiber AOF","Fiber AOF",
AQ382="Projet OCM (HUAWEI)","TRAVAUX-HUAWEI",
AQ382="Projet OCM (NOKIA)","TRAVAUX-NOKIA",
AQ382="ACCESS-ISSUE","ACCESS-ISSUE",
AQ382="Projet OCM (ZTE, NOKIA, autres projets)","TRAVAUX OCM",
AQ382="No root CAuse","No root cause",
AQ382="ODU HS","PDH",
AQ382="IP &amp; VLAN","PDH",
AQ382="Warehouse HUAWEI","SPARE-ISSUE",
AQ382="SPARE-HS","SPARE-ISSUE",
AQ382="Power Telco","BSS",AQ382="no impacts","no impacts"
),"")</f>
        <v>No root cause</v>
      </c>
      <c r="AP382" s="48" t="str" cm="1">
        <f t="array" ref="AP382">IFERROR(_xlfn.IFS(
AQ382="MPR ISSUE","TX ISSUE",
AQ382="BSS Hardware Issue","RAN ISSUE",
AQ382="Sites strategiques, MLL, Pylone, etc.","ENVTECH",
AQ382="AKTIVCO DEFAUT GE &amp; POWER Cabinet","POWER ISSUE",
AQ382="AKTIVCO Coupure ENEO &amp; Baisse de tension","POWER ISSUE",
AQ382="Coupure ENEO &amp; Baisse de tension","POWER ISSUE",
AQ382="Defaut GE &amp; POWER Cabinet","POWER ISSUE",
AQ382="Sharing","POWER ISSUE",
AQ382="Sites strategiques &amp; DataCenter","POWER ISSUE",
AQ382="Exclu","Exclu",
AQ382="SAT","TX ISSUE",
AQ382="SPARE-ISSUE","SPARE-ISSUE",
AQ382="Fiber CAmtel","TX ISSUE",
AQ382="Fiber AOF","TX ISSUE",
AQ382="Projet OCM (HUAWEI)","TRAVAUX-HUAWEI",
AQ382="Projet OCM (NOKIA)","TRAVAUX -NOKIA",
AQ382="ACCESS-ISSUE","ACCESS-ISSUE",
AQ382="Projet OCM (ZTE, NOKIA, autres projets)","TRAVAUX OCM",
AQ382="No root CAuse","No root cause",
AQ382="ODU HS","TX ISSUE",
AQ382="IP &amp; VLAN","TX ISSUE",
AQ382="Warehouse HUAWEI","SPARE-ISSUE",
AQ382="SPARE-HS","SPARE-ISSUE",
AQ382="Power Telco","RAN ISSUE",AQ382="no impacts","no impacts"
),"")</f>
        <v>No root cause</v>
      </c>
      <c r="AQ382" s="126" t="s">
        <v>5344</v>
      </c>
      <c r="AR382" s="48" t="str" cm="1">
        <f t="array" ref="AR382">IFERROR(_xlfn.IFS(
AQ382="MPR ISSUE","ACTIVE",
AQ382="BSS Hardware Issue","ACTIVE",
AQ382="Sites strategiques, MLL, Pylone, etc.","PASSIVE",
AQ382="AKTIVCO DEFAUT GE &amp; POWER Cabinet","PASSIVE",
AQ382="AKTIVCO Coupure ENEO &amp; Baisse de tension","PASSIVE",
AQ382="Coupure ENEO &amp; Baisse de tension","PASSIVE",
AQ382="Defaut GE &amp; POWER Cabinet","PASSIVE",
AQ382="Sharing","PASSIVE",
AQ382="Sites strategiques &amp; DataCenter","PASSIVE",
AQ382="Exclu","Exclu",
AQ382="SAT","ACTIVE",
AQ382="SPARE-ISSUE","SPARE-ISSUE",
AQ382="Fiber CAmtel","ACTIVE",
AQ382="Fiber AOF","ACTIVE",
AQ382="Projet OCM (HUAWEI)","PLANNED WORKS",
AQ382="Projet OCM (NOKIA)","PLANNED WORKS",
AQ382="ACCESS-ISSUE","ACCESS-ISSUE",
AQ382="Projet OCM (ZTE, NOKIA, autres projets)","PLANNED WORKS",
AQ382="No root CAuse","No root cause",
AQ382="ODU HS","ACTIVE",
AQ382="IP &amp; VLAN","ACTIVE",
AQ382="Warehouse HUAWEI","SPARE-ISSUE",
AQ382="SPARE-HS","SPARE-ISSUE",
AQ382="Power Telco","ACTIVE", AQ382="no impacts","no impacts"
),"")</f>
        <v>No root cause</v>
      </c>
      <c r="AS382" s="92" t="s">
        <v>5537</v>
      </c>
      <c r="AT382" s="98" t="s">
        <v>3978</v>
      </c>
      <c r="AV382" s="17" t="s">
        <v>5537</v>
      </c>
      <c r="AW382" s="7" t="s">
        <v>5537</v>
      </c>
      <c r="AX382" s="6" t="s">
        <v>5537</v>
      </c>
      <c r="AY382" s="7"/>
      <c r="AZ382" s="3" t="s">
        <v>5537</v>
      </c>
      <c r="BA382" s="18" t="s">
        <v>5537</v>
      </c>
      <c r="BB382" s="18" t="s">
        <v>5537</v>
      </c>
      <c r="BC382" s="18" t="s">
        <v>5537</v>
      </c>
      <c r="BD382" s="18" t="s">
        <v>5537</v>
      </c>
      <c r="BE382" s="18" t="s">
        <v>5537</v>
      </c>
      <c r="BF382" s="18" t="s">
        <v>5537</v>
      </c>
      <c r="BG382" s="18" t="s">
        <v>5537</v>
      </c>
      <c r="BH382" s="18" t="s">
        <v>5537</v>
      </c>
      <c r="BI382" s="18" t="s">
        <v>5537</v>
      </c>
      <c r="BJ382" s="18" t="s">
        <v>5537</v>
      </c>
      <c r="BK382" s="18" t="s">
        <v>5537</v>
      </c>
      <c r="BL382" s="9" t="s">
        <v>5537</v>
      </c>
      <c r="BM382" s="14" t="s">
        <v>5537</v>
      </c>
      <c r="BN382" s="14" t="s">
        <v>5537</v>
      </c>
      <c r="BO382" s="14" t="str">
        <f>_xlfn.XLOOKUP(B382,'[4]cell downs 18042026 17h'!$B:$B,'[4]cell downs 18042026 17h'!$B:$B,"")</f>
        <v/>
      </c>
      <c r="BP382" s="14" t="str">
        <f>_xlfn.XLOOKUP(B382,'[5]Cells Huawei 19042026 15h'!$B:$B,'[5]Cells Huawei 19042026 15h'!$B:$B,"")</f>
        <v/>
      </c>
      <c r="BQ382" s="9" t="str">
        <f>_xlfn.XLOOKUP(B382,'[6]cells down 19042026 9H40'!$B:$B,'[6]cells down 19042026 9H40'!$B:$B,"")</f>
        <v/>
      </c>
      <c r="BR382" s="9" t="s">
        <v>5537</v>
      </c>
      <c r="BS382" s="9" t="s">
        <v>12</v>
      </c>
      <c r="BT382" s="108"/>
    </row>
    <row r="383" spans="1:72" s="9" customFormat="1" x14ac:dyDescent="0.35">
      <c r="A383" s="1" t="s">
        <v>5196</v>
      </c>
      <c r="B383" s="8" t="s">
        <v>5197</v>
      </c>
      <c r="C383" s="3" t="str">
        <f>_xlfn.XLOOKUP(B383,'[1]daily break down'!$D:$D,'[1]daily break down'!$E:$E,"")</f>
        <v>SUD-OUEST</v>
      </c>
      <c r="D383" s="1" t="s">
        <v>11</v>
      </c>
      <c r="E383" s="1" t="s">
        <v>12</v>
      </c>
      <c r="F383" s="3" t="s">
        <v>13</v>
      </c>
      <c r="G383" s="1" t="s">
        <v>63</v>
      </c>
      <c r="H383" s="32" t="str">
        <f>_xlfn.XLOOKUP(B383,[2]CALCULATION!$B:$B,[2]CALCULATION!$H:$H,"")</f>
        <v>Huawei</v>
      </c>
      <c r="I383" s="28">
        <v>0</v>
      </c>
      <c r="J383" s="28">
        <v>0</v>
      </c>
      <c r="K383" s="28">
        <v>0</v>
      </c>
      <c r="L383" s="28">
        <v>0</v>
      </c>
      <c r="M383" s="28">
        <v>0</v>
      </c>
      <c r="N383" s="28">
        <v>0</v>
      </c>
      <c r="O383" s="28">
        <v>0</v>
      </c>
      <c r="P383" s="28">
        <v>0</v>
      </c>
      <c r="Q383" s="28">
        <v>0</v>
      </c>
      <c r="R383" s="28">
        <v>0</v>
      </c>
      <c r="S383" s="93">
        <v>0</v>
      </c>
      <c r="T383" s="93">
        <f>_xlfn.XLOOKUP(B383,'[3]Nur des jours'!$B:$B,'[3]Nur des jours'!$U:$U,"")</f>
        <v>0</v>
      </c>
      <c r="U383" s="93">
        <v>0</v>
      </c>
      <c r="V383" s="93">
        <v>0</v>
      </c>
      <c r="W383" s="93">
        <v>0</v>
      </c>
      <c r="X383" s="93">
        <v>0</v>
      </c>
      <c r="Y383" s="93">
        <v>0</v>
      </c>
      <c r="Z383" s="93">
        <v>0</v>
      </c>
      <c r="AA383" s="93">
        <v>0</v>
      </c>
      <c r="AB383" s="93">
        <v>0</v>
      </c>
      <c r="AC383" s="93"/>
      <c r="AD383" s="93">
        <v>0</v>
      </c>
      <c r="AE383" s="93">
        <v>0</v>
      </c>
      <c r="AF383" s="93">
        <v>0.43339240311272054</v>
      </c>
      <c r="AG383" s="93"/>
      <c r="AH383" s="93">
        <v>0.17460541672730592</v>
      </c>
      <c r="AI383" s="93">
        <v>0</v>
      </c>
      <c r="AJ383" s="93">
        <v>0.16283180499879296</v>
      </c>
      <c r="AK383" s="93">
        <v>0.22999718736525068</v>
      </c>
      <c r="AL383" s="93">
        <v>0.17460541672730592</v>
      </c>
      <c r="AM383" s="49" t="s">
        <v>5559</v>
      </c>
      <c r="AN383" s="49"/>
      <c r="AO383" s="48" t="str" cm="1">
        <f t="array" ref="AO383">IFERROR(_xlfn.IFS(
AQ383="MPR ISSUE","PDH",
AQ383="BSS Hardware Issue","BSS",
AQ383="Sites strategiques, MLL, Pylone, etc.","ENVTECH",
AQ383="AKTIVCO DEFAUT GE &amp; POWER Cabinet","AKTIVCO",
AQ383="AKTIVCO Coupure ENEO &amp; Baisse de tension","AKTIVCO GRID ONLY",
AQ383="Coupure ENEO &amp; Baisse de tension","IHS GRID ONLY",
AQ383="Defaut GE &amp; POWER Cabinet","IHS",
AQ383="Sharing","Partners",
AQ383="Sites strategiques &amp; DataCenter","SST &amp; DC",
AQ383="Exclu","Exclu",
AQ383="SAT","SAT",
AQ383="SPARE-ISSUE","SPARE-ISSUE",
AQ383="Fiber CAmtel","TRANS_FO_CAMTEL",
AQ383="Fiber AOF","Fiber AOF",
AQ383="Projet OCM (HUAWEI)","TRAVAUX-HUAWEI",
AQ383="Projet OCM (NOKIA)","TRAVAUX-NOKIA",
AQ383="ACCESS-ISSUE","ACCESS-ISSUE",
AQ383="Projet OCM (ZTE, NOKIA, autres projets)","TRAVAUX OCM",
AQ383="No root CAuse","No root cause",
AQ383="ODU HS","PDH",
AQ383="IP &amp; VLAN","PDH",
AQ383="Warehouse HUAWEI","SPARE-ISSUE",
AQ383="SPARE-HS","SPARE-ISSUE",
AQ383="Power Telco","BSS",AQ383="no impacts","no impacts"
),"")</f>
        <v>No root cause</v>
      </c>
      <c r="AP383" s="48" t="str" cm="1">
        <f t="array" ref="AP383">IFERROR(_xlfn.IFS(
AQ383="MPR ISSUE","TX ISSUE",
AQ383="BSS Hardware Issue","RAN ISSUE",
AQ383="Sites strategiques, MLL, Pylone, etc.","ENVTECH",
AQ383="AKTIVCO DEFAUT GE &amp; POWER Cabinet","POWER ISSUE",
AQ383="AKTIVCO Coupure ENEO &amp; Baisse de tension","POWER ISSUE",
AQ383="Coupure ENEO &amp; Baisse de tension","POWER ISSUE",
AQ383="Defaut GE &amp; POWER Cabinet","POWER ISSUE",
AQ383="Sharing","POWER ISSUE",
AQ383="Sites strategiques &amp; DataCenter","POWER ISSUE",
AQ383="Exclu","Exclu",
AQ383="SAT","TX ISSUE",
AQ383="SPARE-ISSUE","SPARE-ISSUE",
AQ383="Fiber CAmtel","TX ISSUE",
AQ383="Fiber AOF","TX ISSUE",
AQ383="Projet OCM (HUAWEI)","TRAVAUX-HUAWEI",
AQ383="Projet OCM (NOKIA)","TRAVAUX -NOKIA",
AQ383="ACCESS-ISSUE","ACCESS-ISSUE",
AQ383="Projet OCM (ZTE, NOKIA, autres projets)","TRAVAUX OCM",
AQ383="No root CAuse","No root cause",
AQ383="ODU HS","TX ISSUE",
AQ383="IP &amp; VLAN","TX ISSUE",
AQ383="Warehouse HUAWEI","SPARE-ISSUE",
AQ383="SPARE-HS","SPARE-ISSUE",
AQ383="Power Telco","RAN ISSUE",AQ383="no impacts","no impacts"
),"")</f>
        <v>No root cause</v>
      </c>
      <c r="AQ383" s="126" t="s">
        <v>5344</v>
      </c>
      <c r="AR383" s="48" t="str" cm="1">
        <f t="array" ref="AR383">IFERROR(_xlfn.IFS(
AQ383="MPR ISSUE","ACTIVE",
AQ383="BSS Hardware Issue","ACTIVE",
AQ383="Sites strategiques, MLL, Pylone, etc.","PASSIVE",
AQ383="AKTIVCO DEFAUT GE &amp; POWER Cabinet","PASSIVE",
AQ383="AKTIVCO Coupure ENEO &amp; Baisse de tension","PASSIVE",
AQ383="Coupure ENEO &amp; Baisse de tension","PASSIVE",
AQ383="Defaut GE &amp; POWER Cabinet","PASSIVE",
AQ383="Sharing","PASSIVE",
AQ383="Sites strategiques &amp; DataCenter","PASSIVE",
AQ383="Exclu","Exclu",
AQ383="SAT","ACTIVE",
AQ383="SPARE-ISSUE","SPARE-ISSUE",
AQ383="Fiber CAmtel","ACTIVE",
AQ383="Fiber AOF","ACTIVE",
AQ383="Projet OCM (HUAWEI)","PLANNED WORKS",
AQ383="Projet OCM (NOKIA)","PLANNED WORKS",
AQ383="ACCESS-ISSUE","ACCESS-ISSUE",
AQ383="Projet OCM (ZTE, NOKIA, autres projets)","PLANNED WORKS",
AQ383="No root CAuse","No root cause",
AQ383="ODU HS","ACTIVE",
AQ383="IP &amp; VLAN","ACTIVE",
AQ383="Warehouse HUAWEI","SPARE-ISSUE",
AQ383="SPARE-HS","SPARE-ISSUE",
AQ383="Power Telco","ACTIVE", AQ383="no impacts","no impacts"
),"")</f>
        <v>No root cause</v>
      </c>
      <c r="AS383" s="92" t="s">
        <v>5537</v>
      </c>
      <c r="AT383" s="98" t="s">
        <v>5197</v>
      </c>
      <c r="AV383" s="17" t="s">
        <v>5537</v>
      </c>
      <c r="AW383" s="7" t="s">
        <v>5537</v>
      </c>
      <c r="AX383" s="6" t="s">
        <v>5537</v>
      </c>
      <c r="AY383" s="7"/>
      <c r="AZ383" s="3" t="s">
        <v>5537</v>
      </c>
      <c r="BA383" s="18" t="s">
        <v>5537</v>
      </c>
      <c r="BB383" s="18" t="s">
        <v>5537</v>
      </c>
      <c r="BC383" s="18" t="s">
        <v>5537</v>
      </c>
      <c r="BD383" s="18" t="s">
        <v>5537</v>
      </c>
      <c r="BE383" s="18" t="s">
        <v>5537</v>
      </c>
      <c r="BF383" s="18" t="s">
        <v>5537</v>
      </c>
      <c r="BG383" s="18" t="s">
        <v>5537</v>
      </c>
      <c r="BH383" s="18" t="s">
        <v>5537</v>
      </c>
      <c r="BI383" s="18" t="s">
        <v>5537</v>
      </c>
      <c r="BJ383" s="18" t="s">
        <v>5537</v>
      </c>
      <c r="BK383" s="18" t="s">
        <v>5537</v>
      </c>
      <c r="BL383" s="9" t="s">
        <v>5537</v>
      </c>
      <c r="BM383" s="14" t="s">
        <v>5537</v>
      </c>
      <c r="BN383" s="14" t="s">
        <v>5537</v>
      </c>
      <c r="BO383" s="14" t="str">
        <f>_xlfn.XLOOKUP(B383,'[4]cell downs 18042026 17h'!$B:$B,'[4]cell downs 18042026 17h'!$B:$B,"")</f>
        <v/>
      </c>
      <c r="BP383" s="14" t="str">
        <f>_xlfn.XLOOKUP(B383,'[5]Cells Huawei 19042026 15h'!$B:$B,'[5]Cells Huawei 19042026 15h'!$B:$B,"")</f>
        <v/>
      </c>
      <c r="BQ383" s="9" t="str">
        <f>_xlfn.XLOOKUP(B383,'[6]cells down 19042026 9H40'!$B:$B,'[6]cells down 19042026 9H40'!$B:$B,"")</f>
        <v/>
      </c>
      <c r="BR383" s="9" t="s">
        <v>5197</v>
      </c>
      <c r="BS383" s="9" t="s">
        <v>5537</v>
      </c>
      <c r="BT383" s="108"/>
    </row>
    <row r="384" spans="1:72" s="9" customFormat="1" x14ac:dyDescent="0.35">
      <c r="A384" s="1" t="s">
        <v>3032</v>
      </c>
      <c r="B384" s="8" t="s">
        <v>3033</v>
      </c>
      <c r="C384" s="3" t="str">
        <f>_xlfn.XLOOKUP(B384,'[1]daily break down'!$D:$D,'[1]daily break down'!$E:$E,"")</f>
        <v>EXTREME-NORD</v>
      </c>
      <c r="D384" s="1" t="s">
        <v>11</v>
      </c>
      <c r="E384" s="1" t="e">
        <v>#N/A</v>
      </c>
      <c r="F384" s="3" t="s">
        <v>55</v>
      </c>
      <c r="G384" s="1" t="s">
        <v>3034</v>
      </c>
      <c r="H384" s="33" t="str">
        <f>_xlfn.XLOOKUP(B384,[2]CALCULATION!$B:$B,[2]CALCULATION!$H:$H,"")</f>
        <v>NOKIA</v>
      </c>
      <c r="I384" s="28">
        <v>0</v>
      </c>
      <c r="J384" s="28">
        <v>0</v>
      </c>
      <c r="K384" s="28">
        <v>0.4083459218469665</v>
      </c>
      <c r="L384" s="28">
        <v>0</v>
      </c>
      <c r="M384" s="28">
        <v>0</v>
      </c>
      <c r="N384" s="28">
        <v>2.6754165749574661E-3</v>
      </c>
      <c r="O384" s="28">
        <v>0</v>
      </c>
      <c r="P384" s="28">
        <v>0</v>
      </c>
      <c r="Q384" s="28">
        <v>0</v>
      </c>
      <c r="R384" s="28">
        <v>1.1593471824817056E-3</v>
      </c>
      <c r="S384" s="93">
        <v>0</v>
      </c>
      <c r="T384" s="93">
        <f>_xlfn.XLOOKUP(B384,'[3]Nur des jours'!$B:$B,'[3]Nur des jours'!$U:$U,"")</f>
        <v>0</v>
      </c>
      <c r="U384" s="93">
        <v>0</v>
      </c>
      <c r="V384" s="93">
        <v>0</v>
      </c>
      <c r="W384" s="93">
        <v>0</v>
      </c>
      <c r="X384" s="93">
        <v>0</v>
      </c>
      <c r="Y384" s="93">
        <v>0</v>
      </c>
      <c r="Z384" s="93">
        <v>0</v>
      </c>
      <c r="AA384" s="93">
        <v>0</v>
      </c>
      <c r="AB384" s="93">
        <v>0.21850393883589339</v>
      </c>
      <c r="AC384" s="93">
        <f>_xlfn.XLOOKUP(B384,'[3]Nur des jours'!$B:$B,'[3]Nur des jours'!$N:$N,"")</f>
        <v>0</v>
      </c>
      <c r="AD384" s="93">
        <v>0</v>
      </c>
      <c r="AE384" s="93">
        <v>0</v>
      </c>
      <c r="AF384" s="93">
        <v>0</v>
      </c>
      <c r="AG384" s="93"/>
      <c r="AH384" s="93">
        <v>0.17124641057380044</v>
      </c>
      <c r="AI384" s="93">
        <v>0</v>
      </c>
      <c r="AJ384" s="93">
        <v>0.51009987212828334</v>
      </c>
      <c r="AK384" s="93">
        <v>0</v>
      </c>
      <c r="AL384" s="93">
        <v>0.17124641057380044</v>
      </c>
      <c r="AM384" s="49" t="s">
        <v>5601</v>
      </c>
      <c r="AN384" s="49"/>
      <c r="AO384" s="48" t="str" cm="1">
        <f t="array" ref="AO384">IFERROR(_xlfn.IFS(
AQ384="MPR ISSUE","PDH",
AQ384="BSS Hardware Issue","BSS",
AQ384="Sites strategiques, MLL, Pylone, etc.","ENVTECH",
AQ384="AKTIVCO DEFAUT GE &amp; POWER Cabinet","AKTIVCO",
AQ384="AKTIVCO Coupure ENEO &amp; Baisse de tension","AKTIVCO GRID ONLY",
AQ384="Coupure ENEO &amp; Baisse de tension","IHS GRID ONLY",
AQ384="Defaut GE &amp; POWER Cabinet","IHS",
AQ384="Sharing","Partners",
AQ384="Sites strategiques &amp; DataCenter","SST &amp; DC",
AQ384="Exclu","Exclu",
AQ384="SAT","SAT",
AQ384="SPARE-ISSUE","SPARE-ISSUE",
AQ384="Fiber CAmtel","TRANS_FO_CAMTEL",
AQ384="Fiber AOF","Fiber AOF",
AQ384="Projet OCM (HUAWEI)","TRAVAUX-HUAWEI",
AQ384="Projet OCM (NOKIA)","TRAVAUX-NOKIA",
AQ384="ACCESS-ISSUE","ACCESS-ISSUE",
AQ384="Projet OCM (ZTE, NOKIA, autres projets)","TRAVAUX OCM",
AQ384="No root CAuse","No root cause",
AQ384="ODU HS","PDH",
AQ384="IP &amp; VLAN","PDH",
AQ384="Warehouse HUAWEI","SPARE-ISSUE",
AQ384="SPARE-HS","SPARE-ISSUE",
AQ384="Power Telco","BSS",AQ384="no impacts","no impacts"
),"")</f>
        <v>No root cause</v>
      </c>
      <c r="AP384" s="48" t="str" cm="1">
        <f t="array" ref="AP384">IFERROR(_xlfn.IFS(
AQ384="MPR ISSUE","TX ISSUE",
AQ384="BSS Hardware Issue","RAN ISSUE",
AQ384="Sites strategiques, MLL, Pylone, etc.","ENVTECH",
AQ384="AKTIVCO DEFAUT GE &amp; POWER Cabinet","POWER ISSUE",
AQ384="AKTIVCO Coupure ENEO &amp; Baisse de tension","POWER ISSUE",
AQ384="Coupure ENEO &amp; Baisse de tension","POWER ISSUE",
AQ384="Defaut GE &amp; POWER Cabinet","POWER ISSUE",
AQ384="Sharing","POWER ISSUE",
AQ384="Sites strategiques &amp; DataCenter","POWER ISSUE",
AQ384="Exclu","Exclu",
AQ384="SAT","TX ISSUE",
AQ384="SPARE-ISSUE","SPARE-ISSUE",
AQ384="Fiber CAmtel","TX ISSUE",
AQ384="Fiber AOF","TX ISSUE",
AQ384="Projet OCM (HUAWEI)","TRAVAUX-HUAWEI",
AQ384="Projet OCM (NOKIA)","TRAVAUX -NOKIA",
AQ384="ACCESS-ISSUE","ACCESS-ISSUE",
AQ384="Projet OCM (ZTE, NOKIA, autres projets)","TRAVAUX OCM",
AQ384="No root CAuse","No root cause",
AQ384="ODU HS","TX ISSUE",
AQ384="IP &amp; VLAN","TX ISSUE",
AQ384="Warehouse HUAWEI","SPARE-ISSUE",
AQ384="SPARE-HS","SPARE-ISSUE",
AQ384="Power Telco","RAN ISSUE",AQ384="no impacts","no impacts"
),"")</f>
        <v>No root cause</v>
      </c>
      <c r="AQ384" s="67" t="s">
        <v>5344</v>
      </c>
      <c r="AR384" s="48" t="str" cm="1">
        <f t="array" ref="AR384">IFERROR(_xlfn.IFS(
AQ384="MPR ISSUE","ACTIVE",
AQ384="BSS Hardware Issue","ACTIVE",
AQ384="Sites strategiques, MLL, Pylone, etc.","PASSIVE",
AQ384="AKTIVCO DEFAUT GE &amp; POWER Cabinet","PASSIVE",
AQ384="AKTIVCO Coupure ENEO &amp; Baisse de tension","PASSIVE",
AQ384="Coupure ENEO &amp; Baisse de tension","PASSIVE",
AQ384="Defaut GE &amp; POWER Cabinet","PASSIVE",
AQ384="Sharing","PASSIVE",
AQ384="Sites strategiques &amp; DataCenter","PASSIVE",
AQ384="Exclu","Exclu",
AQ384="SAT","ACTIVE",
AQ384="SPARE-ISSUE","SPARE-ISSUE",
AQ384="Fiber CAmtel","ACTIVE",
AQ384="Fiber AOF","ACTIVE",
AQ384="Projet OCM (HUAWEI)","PLANNED WORKS",
AQ384="Projet OCM (NOKIA)","PLANNED WORKS",
AQ384="ACCESS-ISSUE","ACCESS-ISSUE",
AQ384="Projet OCM (ZTE, NOKIA, autres projets)","PLANNED WORKS",
AQ384="No root CAuse","No root cause",
AQ384="ODU HS","ACTIVE",
AQ384="IP &amp; VLAN","ACTIVE",
AQ384="Warehouse HUAWEI","SPARE-ISSUE",
AQ384="SPARE-HS","SPARE-ISSUE",
AQ384="Power Telco","ACTIVE", AQ384="no impacts","no impacts"
),"")</f>
        <v>No root cause</v>
      </c>
      <c r="AS384" s="92" t="s">
        <v>5537</v>
      </c>
      <c r="AT384" s="98" t="s">
        <v>3033</v>
      </c>
      <c r="AV384" s="17" t="s">
        <v>5537</v>
      </c>
      <c r="AW384" s="7" t="s">
        <v>5537</v>
      </c>
      <c r="AX384" s="6" t="s">
        <v>5537</v>
      </c>
      <c r="AY384" s="7"/>
      <c r="AZ384" s="3" t="s">
        <v>5537</v>
      </c>
      <c r="BA384" s="18" t="s">
        <v>5537</v>
      </c>
      <c r="BB384" s="18" t="s">
        <v>5537</v>
      </c>
      <c r="BC384" s="18" t="s">
        <v>5537</v>
      </c>
      <c r="BD384" s="18" t="s">
        <v>5537</v>
      </c>
      <c r="BE384" s="18" t="s">
        <v>5537</v>
      </c>
      <c r="BF384" s="18" t="s">
        <v>5537</v>
      </c>
      <c r="BG384" s="18" t="s">
        <v>5537</v>
      </c>
      <c r="BH384" s="18" t="s">
        <v>5537</v>
      </c>
      <c r="BI384" s="18" t="s">
        <v>5537</v>
      </c>
      <c r="BJ384" s="18" t="s">
        <v>5537</v>
      </c>
      <c r="BK384" s="18" t="s">
        <v>5537</v>
      </c>
      <c r="BL384" s="9" t="s">
        <v>5537</v>
      </c>
      <c r="BM384" s="14" t="s">
        <v>5537</v>
      </c>
      <c r="BN384" s="14" t="s">
        <v>5537</v>
      </c>
      <c r="BO384" s="14" t="str">
        <f>_xlfn.XLOOKUP(B384,'[4]cell downs 18042026 17h'!$B:$B,'[4]cell downs 18042026 17h'!$B:$B,"")</f>
        <v/>
      </c>
      <c r="BP384" s="14" t="str">
        <f>_xlfn.XLOOKUP(B384,'[5]Cells Huawei 19042026 15h'!$B:$B,'[5]Cells Huawei 19042026 15h'!$B:$B,"")</f>
        <v/>
      </c>
      <c r="BQ384" s="9" t="str">
        <f>_xlfn.XLOOKUP(B384,'[6]cells down 19042026 9H40'!$B:$B,'[6]cells down 19042026 9H40'!$B:$B,"")</f>
        <v/>
      </c>
      <c r="BR384" s="9" t="s">
        <v>5537</v>
      </c>
      <c r="BS384" s="9" t="s">
        <v>5537</v>
      </c>
      <c r="BT384" s="108"/>
    </row>
    <row r="385" spans="1:72" s="9" customFormat="1" x14ac:dyDescent="0.35">
      <c r="A385" s="1" t="s">
        <v>3223</v>
      </c>
      <c r="B385" s="8" t="s">
        <v>3224</v>
      </c>
      <c r="C385" s="3" t="str">
        <f>_xlfn.XLOOKUP(B385,'[1]daily break down'!$D:$D,'[1]daily break down'!$E:$E,"")</f>
        <v>Yaounde</v>
      </c>
      <c r="D385" s="1" t="s">
        <v>21</v>
      </c>
      <c r="E385" s="1" t="s">
        <v>30</v>
      </c>
      <c r="F385" s="3" t="s">
        <v>37</v>
      </c>
      <c r="G385" s="1" t="s">
        <v>38</v>
      </c>
      <c r="H385" s="34" t="str">
        <f>_xlfn.XLOOKUP(B385,[2]CALCULATION!$B:$B,[2]CALCULATION!$H:$H,"")</f>
        <v>ZTE</v>
      </c>
      <c r="I385" s="28">
        <v>0</v>
      </c>
      <c r="J385" s="28">
        <v>0</v>
      </c>
      <c r="K385" s="28">
        <v>0.14064742761098362</v>
      </c>
      <c r="L385" s="28">
        <v>0</v>
      </c>
      <c r="M385" s="28">
        <v>0.61987598199941263</v>
      </c>
      <c r="N385" s="28">
        <v>4.5336769082820763E-2</v>
      </c>
      <c r="O385" s="28">
        <v>36.46228380318064</v>
      </c>
      <c r="P385" s="28">
        <v>1.4473522756133113</v>
      </c>
      <c r="Q385" s="28">
        <v>1.287621314202714</v>
      </c>
      <c r="R385" s="28">
        <v>0</v>
      </c>
      <c r="S385" s="93">
        <v>1.287157602166463</v>
      </c>
      <c r="T385" s="93">
        <f>_xlfn.XLOOKUP(B385,'[3]Nur des jours'!$B:$B,'[3]Nur des jours'!$U:$U,"")</f>
        <v>0</v>
      </c>
      <c r="U385" s="93">
        <v>1.8906431471921883</v>
      </c>
      <c r="V385" s="93">
        <v>0</v>
      </c>
      <c r="W385" s="93">
        <v>0</v>
      </c>
      <c r="X385" s="93">
        <v>2.540071853963525</v>
      </c>
      <c r="Y385" s="93">
        <v>0.17786923605938953</v>
      </c>
      <c r="Z385" s="93">
        <v>0.33758236239166989</v>
      </c>
      <c r="AA385" s="93">
        <v>0.67502204415680156</v>
      </c>
      <c r="AB385" s="93">
        <v>0</v>
      </c>
      <c r="AC385" s="93">
        <f>_xlfn.XLOOKUP(B385,'[3]Nur des jours'!$B:$B,'[3]Nur des jours'!$N:$N,"")</f>
        <v>0.37146901119472187</v>
      </c>
      <c r="AD385" s="93">
        <v>0.37146901119472187</v>
      </c>
      <c r="AE385" s="93">
        <v>0</v>
      </c>
      <c r="AF385" s="93">
        <v>0</v>
      </c>
      <c r="AG385" s="93"/>
      <c r="AH385" s="93">
        <v>0.16622292991813004</v>
      </c>
      <c r="AI385" s="93">
        <v>8.8550971387919702E-2</v>
      </c>
      <c r="AJ385" s="93">
        <v>0.11730265103991451</v>
      </c>
      <c r="AK385" s="93">
        <v>0.21898468263192541</v>
      </c>
      <c r="AL385" s="93">
        <v>0.16622292991813004</v>
      </c>
      <c r="AM385" s="49" t="s">
        <v>5559</v>
      </c>
      <c r="AN385" s="49"/>
      <c r="AO385" s="48" t="str" cm="1">
        <f t="array" ref="AO385">IFERROR(_xlfn.IFS(
AQ385="MPR ISSUE","PDH",
AQ385="BSS Hardware Issue","BSS",
AQ385="Sites strategiques, MLL, Pylone, etc.","ENVTECH",
AQ385="AKTIVCO DEFAUT GE &amp; POWER Cabinet","AKTIVCO",
AQ385="AKTIVCO Coupure ENEO &amp; Baisse de tension","AKTIVCO GRID ONLY",
AQ385="Coupure ENEO &amp; Baisse de tension","IHS GRID ONLY",
AQ385="Defaut GE &amp; POWER Cabinet","IHS",
AQ385="Sharing","Partners",
AQ385="Sites strategiques &amp; DataCenter","SST &amp; DC",
AQ385="Exclu","Exclu",
AQ385="SAT","SAT",
AQ385="SPARE-ISSUE","SPARE-ISSUE",
AQ385="Fiber CAmtel","TRANS_FO_CAMTEL",
AQ385="Fiber AOF","Fiber AOF",
AQ385="Projet OCM (HUAWEI)","TRAVAUX-HUAWEI",
AQ385="Projet OCM (NOKIA)","TRAVAUX-NOKIA",
AQ385="ACCESS-ISSUE","ACCESS-ISSUE",
AQ385="Projet OCM (ZTE, NOKIA, autres projets)","TRAVAUX OCM",
AQ385="No root CAuse","No root cause",
AQ385="ODU HS","PDH",
AQ385="IP &amp; VLAN","PDH",
AQ385="Warehouse HUAWEI","SPARE-ISSUE",
AQ385="SPARE-HS","SPARE-ISSUE",
AQ385="Power Telco","BSS",AQ385="no impacts","no impacts"
),"")</f>
        <v>No root cause</v>
      </c>
      <c r="AP385" s="48" t="str" cm="1">
        <f t="array" ref="AP385">IFERROR(_xlfn.IFS(
AQ385="MPR ISSUE","TX ISSUE",
AQ385="BSS Hardware Issue","RAN ISSUE",
AQ385="Sites strategiques, MLL, Pylone, etc.","ENVTECH",
AQ385="AKTIVCO DEFAUT GE &amp; POWER Cabinet","POWER ISSUE",
AQ385="AKTIVCO Coupure ENEO &amp; Baisse de tension","POWER ISSUE",
AQ385="Coupure ENEO &amp; Baisse de tension","POWER ISSUE",
AQ385="Defaut GE &amp; POWER Cabinet","POWER ISSUE",
AQ385="Sharing","POWER ISSUE",
AQ385="Sites strategiques &amp; DataCenter","POWER ISSUE",
AQ385="Exclu","Exclu",
AQ385="SAT","TX ISSUE",
AQ385="SPARE-ISSUE","SPARE-ISSUE",
AQ385="Fiber CAmtel","TX ISSUE",
AQ385="Fiber AOF","TX ISSUE",
AQ385="Projet OCM (HUAWEI)","TRAVAUX-HUAWEI",
AQ385="Projet OCM (NOKIA)","TRAVAUX -NOKIA",
AQ385="ACCESS-ISSUE","ACCESS-ISSUE",
AQ385="Projet OCM (ZTE, NOKIA, autres projets)","TRAVAUX OCM",
AQ385="No root CAuse","No root cause",
AQ385="ODU HS","TX ISSUE",
AQ385="IP &amp; VLAN","TX ISSUE",
AQ385="Warehouse HUAWEI","SPARE-ISSUE",
AQ385="SPARE-HS","SPARE-ISSUE",
AQ385="Power Telco","RAN ISSUE",AQ385="no impacts","no impacts"
),"")</f>
        <v>No root cause</v>
      </c>
      <c r="AQ385" s="67" t="s">
        <v>5344</v>
      </c>
      <c r="AR385" s="48" t="str" cm="1">
        <f t="array" ref="AR385">IFERROR(_xlfn.IFS(
AQ385="MPR ISSUE","ACTIVE",
AQ385="BSS Hardware Issue","ACTIVE",
AQ385="Sites strategiques, MLL, Pylone, etc.","PASSIVE",
AQ385="AKTIVCO DEFAUT GE &amp; POWER Cabinet","PASSIVE",
AQ385="AKTIVCO Coupure ENEO &amp; Baisse de tension","PASSIVE",
AQ385="Coupure ENEO &amp; Baisse de tension","PASSIVE",
AQ385="Defaut GE &amp; POWER Cabinet","PASSIVE",
AQ385="Sharing","PASSIVE",
AQ385="Sites strategiques &amp; DataCenter","PASSIVE",
AQ385="Exclu","Exclu",
AQ385="SAT","ACTIVE",
AQ385="SPARE-ISSUE","SPARE-ISSUE",
AQ385="Fiber CAmtel","ACTIVE",
AQ385="Fiber AOF","ACTIVE",
AQ385="Projet OCM (HUAWEI)","PLANNED WORKS",
AQ385="Projet OCM (NOKIA)","PLANNED WORKS",
AQ385="ACCESS-ISSUE","ACCESS-ISSUE",
AQ385="Projet OCM (ZTE, NOKIA, autres projets)","PLANNED WORKS",
AQ385="No root CAuse","No root cause",
AQ385="ODU HS","ACTIVE",
AQ385="IP &amp; VLAN","ACTIVE",
AQ385="Warehouse HUAWEI","SPARE-ISSUE",
AQ385="SPARE-HS","SPARE-ISSUE",
AQ385="Power Telco","ACTIVE", AQ385="no impacts","no impacts"
),"")</f>
        <v>No root cause</v>
      </c>
      <c r="AS385" s="92" t="s">
        <v>5537</v>
      </c>
      <c r="AT385" s="98" t="s">
        <v>3224</v>
      </c>
      <c r="AV385" s="17" t="s">
        <v>5537</v>
      </c>
      <c r="AW385" s="7" t="s">
        <v>5537</v>
      </c>
      <c r="AX385" s="6" t="s">
        <v>5537</v>
      </c>
      <c r="AY385" s="7"/>
      <c r="AZ385" s="3" t="s">
        <v>5537</v>
      </c>
      <c r="BA385" s="18" t="s">
        <v>5537</v>
      </c>
      <c r="BB385" s="18" t="s">
        <v>5537</v>
      </c>
      <c r="BC385" s="18" t="s">
        <v>5537</v>
      </c>
      <c r="BD385" s="18" t="s">
        <v>5537</v>
      </c>
      <c r="BE385" s="18" t="s">
        <v>5537</v>
      </c>
      <c r="BF385" s="18" t="s">
        <v>5537</v>
      </c>
      <c r="BG385" s="18" t="s">
        <v>5537</v>
      </c>
      <c r="BH385" s="18" t="s">
        <v>5537</v>
      </c>
      <c r="BI385" s="18" t="s">
        <v>5537</v>
      </c>
      <c r="BJ385" s="18" t="s">
        <v>5537</v>
      </c>
      <c r="BK385" s="18" t="s">
        <v>5537</v>
      </c>
      <c r="BL385" s="9" t="s">
        <v>5537</v>
      </c>
      <c r="BM385" s="14" t="s">
        <v>5537</v>
      </c>
      <c r="BN385" s="14" t="s">
        <v>5537</v>
      </c>
      <c r="BO385" s="14" t="str">
        <f>_xlfn.XLOOKUP(B385,'[4]cell downs 18042026 17h'!$B:$B,'[4]cell downs 18042026 17h'!$B:$B,"")</f>
        <v/>
      </c>
      <c r="BP385" s="14" t="str">
        <f>_xlfn.XLOOKUP(B385,'[5]Cells Huawei 19042026 15h'!$B:$B,'[5]Cells Huawei 19042026 15h'!$B:$B,"")</f>
        <v/>
      </c>
      <c r="BQ385" s="9" t="str">
        <f>_xlfn.XLOOKUP(B385,'[6]cells down 19042026 9H40'!$B:$B,'[6]cells down 19042026 9H40'!$B:$B,"")</f>
        <v/>
      </c>
      <c r="BR385" s="9" t="s">
        <v>5537</v>
      </c>
      <c r="BS385" s="9" t="s">
        <v>5537</v>
      </c>
      <c r="BT385" s="108"/>
    </row>
    <row r="386" spans="1:72" s="9" customFormat="1" x14ac:dyDescent="0.35">
      <c r="A386" s="1" t="s">
        <v>623</v>
      </c>
      <c r="B386" s="8" t="s">
        <v>624</v>
      </c>
      <c r="C386" s="3" t="str">
        <f>_xlfn.XLOOKUP(B386,'[1]daily break down'!$D:$D,'[1]daily break down'!$E:$E,"")</f>
        <v>NORD-OUEST</v>
      </c>
      <c r="D386" s="1" t="s">
        <v>11</v>
      </c>
      <c r="E386" s="1" t="s">
        <v>154</v>
      </c>
      <c r="F386" s="3" t="s">
        <v>51</v>
      </c>
      <c r="G386" s="1" t="s">
        <v>623</v>
      </c>
      <c r="H386" s="33" t="str">
        <f>_xlfn.XLOOKUP(B386,[2]CALCULATION!$B:$B,[2]CALCULATION!$H:$H,"")</f>
        <v>NOKIA</v>
      </c>
      <c r="I386" s="28">
        <v>0</v>
      </c>
      <c r="J386" s="28">
        <v>0</v>
      </c>
      <c r="K386" s="28">
        <v>0</v>
      </c>
      <c r="L386" s="28">
        <v>1.0701046990435794E-3</v>
      </c>
      <c r="M386" s="28">
        <v>1.9193780818540392E-2</v>
      </c>
      <c r="N386" s="28">
        <v>1.8726832233265207E-3</v>
      </c>
      <c r="O386" s="28">
        <v>0</v>
      </c>
      <c r="P386" s="28">
        <v>3.3321197453903015</v>
      </c>
      <c r="Q386" s="28">
        <v>3.3295236360472287</v>
      </c>
      <c r="R386" s="28">
        <v>0.95029478125722833</v>
      </c>
      <c r="S386" s="93">
        <v>0</v>
      </c>
      <c r="T386" s="93">
        <f>_xlfn.XLOOKUP(B386,'[3]Nur des jours'!$B:$B,'[3]Nur des jours'!$U:$U,"")</f>
        <v>0.65196128789240737</v>
      </c>
      <c r="U386" s="93">
        <v>0.60059533788804531</v>
      </c>
      <c r="V386" s="93">
        <v>0</v>
      </c>
      <c r="W386" s="93">
        <v>0.65196128789240737</v>
      </c>
      <c r="X386" s="93">
        <v>6.4170611785990428E-2</v>
      </c>
      <c r="Y386" s="93">
        <v>0</v>
      </c>
      <c r="Z386" s="93">
        <v>2.741340712775338</v>
      </c>
      <c r="AA386" s="93">
        <v>0</v>
      </c>
      <c r="AB386" s="93">
        <v>1.9315389817739701E-2</v>
      </c>
      <c r="AC386" s="93">
        <f>_xlfn.XLOOKUP(B386,'[3]Nur des jours'!$B:$B,'[3]Nur des jours'!$N:$N,"")</f>
        <v>1.6665453881341084</v>
      </c>
      <c r="AD386" s="93">
        <v>1.6665453881341084</v>
      </c>
      <c r="AE386" s="93">
        <v>0</v>
      </c>
      <c r="AF386" s="93">
        <v>3.6561910550661617E-3</v>
      </c>
      <c r="AG386" s="93"/>
      <c r="AH386" s="93">
        <v>0.16608024929159051</v>
      </c>
      <c r="AI386" s="93">
        <v>0.57289605889476392</v>
      </c>
      <c r="AJ386" s="93">
        <v>0.25102129808133611</v>
      </c>
      <c r="AK386" s="93">
        <v>0</v>
      </c>
      <c r="AL386" s="93">
        <v>0.16608024929159051</v>
      </c>
      <c r="AM386" s="49" t="s">
        <v>5601</v>
      </c>
      <c r="AN386" s="49"/>
      <c r="AO386" s="48" t="str" cm="1">
        <f t="array" ref="AO386">IFERROR(_xlfn.IFS(
AQ386="MPR ISSUE","PDH",
AQ386="BSS Hardware Issue","BSS",
AQ386="Sites strategiques, MLL, Pylone, etc.","ENVTECH",
AQ386="AKTIVCO DEFAUT GE &amp; POWER Cabinet","AKTIVCO",
AQ386="AKTIVCO Coupure ENEO &amp; Baisse de tension","AKTIVCO GRID ONLY",
AQ386="Coupure ENEO &amp; Baisse de tension","IHS GRID ONLY",
AQ386="Defaut GE &amp; POWER Cabinet","IHS",
AQ386="Sharing","Partners",
AQ386="Sites strategiques &amp; DataCenter","SST &amp; DC",
AQ386="Exclu","Exclu",
AQ386="SAT","SAT",
AQ386="SPARE-ISSUE","SPARE-ISSUE",
AQ386="Fiber CAmtel","TRANS_FO_CAMTEL",
AQ386="Fiber AOF","Fiber AOF",
AQ386="Projet OCM (HUAWEI)","TRAVAUX-HUAWEI",
AQ386="Projet OCM (NOKIA)","TRAVAUX-NOKIA",
AQ386="ACCESS-ISSUE","ACCESS-ISSUE",
AQ386="Projet OCM (ZTE, NOKIA, autres projets)","TRAVAUX OCM",
AQ386="No root CAuse","No root cause",
AQ386="ODU HS","PDH",
AQ386="IP &amp; VLAN","PDH",
AQ386="Warehouse HUAWEI","SPARE-ISSUE",
AQ386="SPARE-HS","SPARE-ISSUE",
AQ386="Power Telco","BSS",AQ386="no impacts","no impacts"
),"")</f>
        <v>No root cause</v>
      </c>
      <c r="AP386" s="48" t="str" cm="1">
        <f t="array" ref="AP386">IFERROR(_xlfn.IFS(
AQ386="MPR ISSUE","TX ISSUE",
AQ386="BSS Hardware Issue","RAN ISSUE",
AQ386="Sites strategiques, MLL, Pylone, etc.","ENVTECH",
AQ386="AKTIVCO DEFAUT GE &amp; POWER Cabinet","POWER ISSUE",
AQ386="AKTIVCO Coupure ENEO &amp; Baisse de tension","POWER ISSUE",
AQ386="Coupure ENEO &amp; Baisse de tension","POWER ISSUE",
AQ386="Defaut GE &amp; POWER Cabinet","POWER ISSUE",
AQ386="Sharing","POWER ISSUE",
AQ386="Sites strategiques &amp; DataCenter","POWER ISSUE",
AQ386="Exclu","Exclu",
AQ386="SAT","TX ISSUE",
AQ386="SPARE-ISSUE","SPARE-ISSUE",
AQ386="Fiber CAmtel","TX ISSUE",
AQ386="Fiber AOF","TX ISSUE",
AQ386="Projet OCM (HUAWEI)","TRAVAUX-HUAWEI",
AQ386="Projet OCM (NOKIA)","TRAVAUX -NOKIA",
AQ386="ACCESS-ISSUE","ACCESS-ISSUE",
AQ386="Projet OCM (ZTE, NOKIA, autres projets)","TRAVAUX OCM",
AQ386="No root CAuse","No root cause",
AQ386="ODU HS","TX ISSUE",
AQ386="IP &amp; VLAN","TX ISSUE",
AQ386="Warehouse HUAWEI","SPARE-ISSUE",
AQ386="SPARE-HS","SPARE-ISSUE",
AQ386="Power Telco","RAN ISSUE",AQ386="no impacts","no impacts"
),"")</f>
        <v>No root cause</v>
      </c>
      <c r="AQ386" s="67" t="s">
        <v>5344</v>
      </c>
      <c r="AR386" s="48" t="str" cm="1">
        <f t="array" ref="AR386">IFERROR(_xlfn.IFS(
AQ386="MPR ISSUE","ACTIVE",
AQ386="BSS Hardware Issue","ACTIVE",
AQ386="Sites strategiques, MLL, Pylone, etc.","PASSIVE",
AQ386="AKTIVCO DEFAUT GE &amp; POWER Cabinet","PASSIVE",
AQ386="AKTIVCO Coupure ENEO &amp; Baisse de tension","PASSIVE",
AQ386="Coupure ENEO &amp; Baisse de tension","PASSIVE",
AQ386="Defaut GE &amp; POWER Cabinet","PASSIVE",
AQ386="Sharing","PASSIVE",
AQ386="Sites strategiques &amp; DataCenter","PASSIVE",
AQ386="Exclu","Exclu",
AQ386="SAT","ACTIVE",
AQ386="SPARE-ISSUE","SPARE-ISSUE",
AQ386="Fiber CAmtel","ACTIVE",
AQ386="Fiber AOF","ACTIVE",
AQ386="Projet OCM (HUAWEI)","PLANNED WORKS",
AQ386="Projet OCM (NOKIA)","PLANNED WORKS",
AQ386="ACCESS-ISSUE","ACCESS-ISSUE",
AQ386="Projet OCM (ZTE, NOKIA, autres projets)","PLANNED WORKS",
AQ386="No root CAuse","No root cause",
AQ386="ODU HS","ACTIVE",
AQ386="IP &amp; VLAN","ACTIVE",
AQ386="Warehouse HUAWEI","SPARE-ISSUE",
AQ386="SPARE-HS","SPARE-ISSUE",
AQ386="Power Telco","ACTIVE", AQ386="no impacts","no impacts"
),"")</f>
        <v>No root cause</v>
      </c>
      <c r="AS386" s="92" t="s">
        <v>5757</v>
      </c>
      <c r="AT386" s="98" t="s">
        <v>624</v>
      </c>
      <c r="AV386" s="17" t="s">
        <v>5537</v>
      </c>
      <c r="AW386" s="7" t="s">
        <v>5537</v>
      </c>
      <c r="AX386" s="6" t="s">
        <v>5537</v>
      </c>
      <c r="AY386" s="7"/>
      <c r="AZ386" s="3" t="s">
        <v>5537</v>
      </c>
      <c r="BA386" s="18" t="s">
        <v>5537</v>
      </c>
      <c r="BB386" s="18" t="s">
        <v>5537</v>
      </c>
      <c r="BC386" s="18" t="s">
        <v>5537</v>
      </c>
      <c r="BD386" s="18" t="s">
        <v>5537</v>
      </c>
      <c r="BE386" s="18" t="s">
        <v>5537</v>
      </c>
      <c r="BF386" s="18" t="s">
        <v>5537</v>
      </c>
      <c r="BG386" s="18" t="s">
        <v>5537</v>
      </c>
      <c r="BH386" s="18" t="s">
        <v>5537</v>
      </c>
      <c r="BI386" s="18" t="s">
        <v>5537</v>
      </c>
      <c r="BJ386" s="18" t="s">
        <v>5537</v>
      </c>
      <c r="BK386" s="18" t="s">
        <v>5537</v>
      </c>
      <c r="BL386" s="9" t="s">
        <v>5757</v>
      </c>
      <c r="BM386" s="14" t="s">
        <v>5537</v>
      </c>
      <c r="BN386" s="14" t="s">
        <v>5537</v>
      </c>
      <c r="BO386" s="14" t="str">
        <f>_xlfn.XLOOKUP(B386,'[4]cell downs 18042026 17h'!$B:$B,'[4]cell downs 18042026 17h'!$B:$B,"")</f>
        <v/>
      </c>
      <c r="BP386" s="14" t="str">
        <f>_xlfn.XLOOKUP(B386,'[5]Cells Huawei 19042026 15h'!$B:$B,'[5]Cells Huawei 19042026 15h'!$B:$B,"")</f>
        <v/>
      </c>
      <c r="BQ386" s="9" t="str">
        <f>_xlfn.XLOOKUP(B386,'[6]cells down 19042026 9H40'!$B:$B,'[6]cells down 19042026 9H40'!$B:$B,"")</f>
        <v/>
      </c>
      <c r="BR386" s="9" t="s">
        <v>624</v>
      </c>
      <c r="BS386" s="9" t="s">
        <v>5537</v>
      </c>
      <c r="BT386" s="108"/>
    </row>
    <row r="387" spans="1:72" s="9" customFormat="1" x14ac:dyDescent="0.35">
      <c r="A387" s="19" t="s">
        <v>5372</v>
      </c>
      <c r="B387" s="19" t="s">
        <v>5373</v>
      </c>
      <c r="C387" s="3" t="str">
        <f>_xlfn.XLOOKUP(B387,'[1]daily break down'!$D:$D,'[1]daily break down'!$E:$E,"")</f>
        <v>Douala</v>
      </c>
      <c r="D387" s="19" t="s">
        <v>357</v>
      </c>
      <c r="E387" s="19" t="s">
        <v>22</v>
      </c>
      <c r="F387" s="19" t="s">
        <v>5371</v>
      </c>
      <c r="G387" s="19" t="s">
        <v>32</v>
      </c>
      <c r="H387" s="34" t="str">
        <f>_xlfn.XLOOKUP(B387,[2]CALCULATION!$B:$B,[2]CALCULATION!$H:$H,"")</f>
        <v>ZTE</v>
      </c>
      <c r="I387" s="28">
        <v>0</v>
      </c>
      <c r="J387" s="28">
        <v>8.0850512080768677</v>
      </c>
      <c r="K387" s="28">
        <v>0</v>
      </c>
      <c r="L387" s="28">
        <v>3.9541617085148961</v>
      </c>
      <c r="M387" s="28">
        <v>30.641966510003339</v>
      </c>
      <c r="N387" s="28">
        <v>10.506876492796055</v>
      </c>
      <c r="O387" s="28">
        <v>0</v>
      </c>
      <c r="P387" s="28">
        <v>0</v>
      </c>
      <c r="Q387" s="28">
        <v>7.2368148833015216</v>
      </c>
      <c r="R387" s="28">
        <v>0</v>
      </c>
      <c r="S387" s="93">
        <v>0.1732677858535018</v>
      </c>
      <c r="T387" s="93">
        <f>_xlfn.XLOOKUP(B387,'[3]Nur des jours'!$B:$B,'[3]Nur des jours'!$U:$U,"")</f>
        <v>0</v>
      </c>
      <c r="U387" s="93">
        <v>0</v>
      </c>
      <c r="V387" s="93">
        <v>4.6669941187045749</v>
      </c>
      <c r="W387" s="93">
        <v>0</v>
      </c>
      <c r="X387" s="93">
        <v>4.8087294860929202</v>
      </c>
      <c r="Y387" s="93">
        <v>8.8361755314139927</v>
      </c>
      <c r="Z387" s="93">
        <v>0</v>
      </c>
      <c r="AA387" s="93">
        <v>0.17378500312470607</v>
      </c>
      <c r="AB387" s="93">
        <v>0</v>
      </c>
      <c r="AC387" s="93">
        <f>_xlfn.XLOOKUP(B387,'[3]Nur des jours'!$B:$B,'[3]Nur des jours'!$N:$N,"")</f>
        <v>0.49030413802353123</v>
      </c>
      <c r="AD387" s="93">
        <v>0.49030413802353123</v>
      </c>
      <c r="AE387" s="93">
        <v>0</v>
      </c>
      <c r="AF387" s="93">
        <v>0</v>
      </c>
      <c r="AG387" s="93"/>
      <c r="AH387" s="93">
        <v>0.16363684356210703</v>
      </c>
      <c r="AI387" s="93">
        <v>7.4312874436970683E-2</v>
      </c>
      <c r="AJ387" s="93">
        <v>6.2901421572126318E-2</v>
      </c>
      <c r="AK387" s="93">
        <v>0.25294560561388763</v>
      </c>
      <c r="AL387" s="93">
        <v>0.16363684356210703</v>
      </c>
      <c r="AM387" s="49" t="s">
        <v>5559</v>
      </c>
      <c r="AN387" s="49"/>
      <c r="AO387" s="48" t="str" cm="1">
        <f t="array" ref="AO387">IFERROR(_xlfn.IFS(
AQ387="MPR ISSUE","PDH",
AQ387="BSS Hardware Issue","BSS",
AQ387="Sites strategiques, MLL, Pylone, etc.","ENVTECH",
AQ387="AKTIVCO DEFAUT GE &amp; POWER Cabinet","AKTIVCO",
AQ387="AKTIVCO Coupure ENEO &amp; Baisse de tension","AKTIVCO GRID ONLY",
AQ387="Coupure ENEO &amp; Baisse de tension","IHS GRID ONLY",
AQ387="Defaut GE &amp; POWER Cabinet","IHS",
AQ387="Sharing","Partners",
AQ387="Sites strategiques &amp; DataCenter","SST &amp; DC",
AQ387="Exclu","Exclu",
AQ387="SAT","SAT",
AQ387="SPARE-ISSUE","SPARE-ISSUE",
AQ387="Fiber CAmtel","TRANS_FO_CAMTEL",
AQ387="Fiber AOF","Fiber AOF",
AQ387="Projet OCM (HUAWEI)","TRAVAUX-HUAWEI",
AQ387="Projet OCM (NOKIA)","TRAVAUX-NOKIA",
AQ387="ACCESS-ISSUE","ACCESS-ISSUE",
AQ387="Projet OCM (ZTE, NOKIA, autres projets)","TRAVAUX OCM",
AQ387="No root CAuse","No root cause",
AQ387="ODU HS","PDH",
AQ387="IP &amp; VLAN","PDH",
AQ387="Warehouse HUAWEI","SPARE-ISSUE",
AQ387="SPARE-HS","SPARE-ISSUE",
AQ387="Power Telco","BSS",AQ387="no impacts","no impacts"
),"")</f>
        <v>No root cause</v>
      </c>
      <c r="AP387" s="48" t="str" cm="1">
        <f t="array" ref="AP387">IFERROR(_xlfn.IFS(
AQ387="MPR ISSUE","TX ISSUE",
AQ387="BSS Hardware Issue","RAN ISSUE",
AQ387="Sites strategiques, MLL, Pylone, etc.","ENVTECH",
AQ387="AKTIVCO DEFAUT GE &amp; POWER Cabinet","POWER ISSUE",
AQ387="AKTIVCO Coupure ENEO &amp; Baisse de tension","POWER ISSUE",
AQ387="Coupure ENEO &amp; Baisse de tension","POWER ISSUE",
AQ387="Defaut GE &amp; POWER Cabinet","POWER ISSUE",
AQ387="Sharing","POWER ISSUE",
AQ387="Sites strategiques &amp; DataCenter","POWER ISSUE",
AQ387="Exclu","Exclu",
AQ387="SAT","TX ISSUE",
AQ387="SPARE-ISSUE","SPARE-ISSUE",
AQ387="Fiber CAmtel","TX ISSUE",
AQ387="Fiber AOF","TX ISSUE",
AQ387="Projet OCM (HUAWEI)","TRAVAUX-HUAWEI",
AQ387="Projet OCM (NOKIA)","TRAVAUX -NOKIA",
AQ387="ACCESS-ISSUE","ACCESS-ISSUE",
AQ387="Projet OCM (ZTE, NOKIA, autres projets)","TRAVAUX OCM",
AQ387="No root CAuse","No root cause",
AQ387="ODU HS","TX ISSUE",
AQ387="IP &amp; VLAN","TX ISSUE",
AQ387="Warehouse HUAWEI","SPARE-ISSUE",
AQ387="SPARE-HS","SPARE-ISSUE",
AQ387="Power Telco","RAN ISSUE",AQ387="no impacts","no impacts"
),"")</f>
        <v>No root cause</v>
      </c>
      <c r="AQ387" s="67" t="s">
        <v>5344</v>
      </c>
      <c r="AR387" s="48" t="str" cm="1">
        <f t="array" ref="AR387">IFERROR(_xlfn.IFS(
AQ387="MPR ISSUE","ACTIVE",
AQ387="BSS Hardware Issue","ACTIVE",
AQ387="Sites strategiques, MLL, Pylone, etc.","PASSIVE",
AQ387="AKTIVCO DEFAUT GE &amp; POWER Cabinet","PASSIVE",
AQ387="AKTIVCO Coupure ENEO &amp; Baisse de tension","PASSIVE",
AQ387="Coupure ENEO &amp; Baisse de tension","PASSIVE",
AQ387="Defaut GE &amp; POWER Cabinet","PASSIVE",
AQ387="Sharing","PASSIVE",
AQ387="Sites strategiques &amp; DataCenter","PASSIVE",
AQ387="Exclu","Exclu",
AQ387="SAT","ACTIVE",
AQ387="SPARE-ISSUE","SPARE-ISSUE",
AQ387="Fiber CAmtel","ACTIVE",
AQ387="Fiber AOF","ACTIVE",
AQ387="Projet OCM (HUAWEI)","PLANNED WORKS",
AQ387="Projet OCM (NOKIA)","PLANNED WORKS",
AQ387="ACCESS-ISSUE","ACCESS-ISSUE",
AQ387="Projet OCM (ZTE, NOKIA, autres projets)","PLANNED WORKS",
AQ387="No root CAuse","No root cause",
AQ387="ODU HS","ACTIVE",
AQ387="IP &amp; VLAN","ACTIVE",
AQ387="Warehouse HUAWEI","SPARE-ISSUE",
AQ387="SPARE-HS","SPARE-ISSUE",
AQ387="Power Telco","ACTIVE", AQ387="no impacts","no impacts"
),"")</f>
        <v>No root cause</v>
      </c>
      <c r="AS387" s="92" t="s">
        <v>5537</v>
      </c>
      <c r="AT387" s="98" t="s">
        <v>5373</v>
      </c>
      <c r="AV387" s="17" t="s">
        <v>5537</v>
      </c>
      <c r="AW387" s="7" t="s">
        <v>5537</v>
      </c>
      <c r="AX387" s="6" t="s">
        <v>5537</v>
      </c>
      <c r="AY387" s="7"/>
      <c r="AZ387" s="3" t="s">
        <v>5537</v>
      </c>
      <c r="BA387" s="18" t="s">
        <v>5537</v>
      </c>
      <c r="BB387" s="18" t="s">
        <v>5537</v>
      </c>
      <c r="BC387" s="18" t="s">
        <v>5537</v>
      </c>
      <c r="BD387" s="18" t="s">
        <v>5537</v>
      </c>
      <c r="BE387" s="18" t="s">
        <v>5537</v>
      </c>
      <c r="BF387" s="18" t="s">
        <v>5537</v>
      </c>
      <c r="BG387" s="18" t="s">
        <v>5537</v>
      </c>
      <c r="BH387" s="18" t="s">
        <v>5537</v>
      </c>
      <c r="BI387" s="18" t="s">
        <v>5537</v>
      </c>
      <c r="BJ387" s="18" t="s">
        <v>5537</v>
      </c>
      <c r="BK387" s="18" t="s">
        <v>5537</v>
      </c>
      <c r="BL387" s="9" t="s">
        <v>5537</v>
      </c>
      <c r="BM387" s="14" t="s">
        <v>5537</v>
      </c>
      <c r="BN387" s="14" t="s">
        <v>5537</v>
      </c>
      <c r="BO387" s="14" t="str">
        <f>_xlfn.XLOOKUP(B387,'[4]cell downs 18042026 17h'!$B:$B,'[4]cell downs 18042026 17h'!$B:$B,"")</f>
        <v/>
      </c>
      <c r="BP387" s="14" t="str">
        <f>_xlfn.XLOOKUP(B387,'[5]Cells Huawei 19042026 15h'!$B:$B,'[5]Cells Huawei 19042026 15h'!$B:$B,"")</f>
        <v/>
      </c>
      <c r="BQ387" s="9" t="str">
        <f>_xlfn.XLOOKUP(B387,'[6]cells down 19042026 9H40'!$B:$B,'[6]cells down 19042026 9H40'!$B:$B,"")</f>
        <v/>
      </c>
      <c r="BR387" s="9" t="s">
        <v>5537</v>
      </c>
      <c r="BS387" s="9" t="s">
        <v>12</v>
      </c>
      <c r="BT387" s="108"/>
    </row>
    <row r="388" spans="1:72" s="9" customFormat="1" x14ac:dyDescent="0.35">
      <c r="A388" s="1" t="s">
        <v>1553</v>
      </c>
      <c r="B388" s="8" t="s">
        <v>1554</v>
      </c>
      <c r="C388" s="3" t="str">
        <f>_xlfn.XLOOKUP(B388,'[1]daily break down'!$D:$D,'[1]daily break down'!$E:$E,"")</f>
        <v>SUD-OUEST</v>
      </c>
      <c r="D388" s="1" t="s">
        <v>11</v>
      </c>
      <c r="E388" s="1" t="s">
        <v>96</v>
      </c>
      <c r="F388" s="3" t="s">
        <v>13</v>
      </c>
      <c r="G388" s="1" t="s">
        <v>63</v>
      </c>
      <c r="H388" s="33" t="str">
        <f>_xlfn.XLOOKUP(B388,[2]CALCULATION!$B:$B,[2]CALCULATION!$H:$H,"")</f>
        <v>NOKIA</v>
      </c>
      <c r="I388" s="28">
        <v>0.68686719663009466</v>
      </c>
      <c r="J388" s="28">
        <v>7.815052222283267</v>
      </c>
      <c r="K388" s="28">
        <v>8.5322356675918698</v>
      </c>
      <c r="L388" s="28">
        <v>2.8085123801941102E-4</v>
      </c>
      <c r="M388" s="28">
        <v>0.10022058124367998</v>
      </c>
      <c r="N388" s="28">
        <v>2.6752617476106361E-4</v>
      </c>
      <c r="O388" s="28">
        <v>2.8536125307835979E-4</v>
      </c>
      <c r="P388" s="28">
        <v>2.1402093980859614E-4</v>
      </c>
      <c r="Q388" s="28">
        <v>2.6752617476094782E-4</v>
      </c>
      <c r="R388" s="28">
        <v>1.6196450428024005</v>
      </c>
      <c r="S388" s="93">
        <v>2.6752617476088987E-4</v>
      </c>
      <c r="T388" s="93">
        <f>_xlfn.XLOOKUP(B388,'[3]Nur des jours'!$B:$B,'[3]Nur des jours'!$U:$U,"")</f>
        <v>2.4969109644359369E-4</v>
      </c>
      <c r="U388" s="93">
        <v>2.6752617476094782E-4</v>
      </c>
      <c r="V388" s="93">
        <v>3.2103140971306789E-4</v>
      </c>
      <c r="W388" s="93">
        <v>2.4969109644353585E-4</v>
      </c>
      <c r="X388" s="93">
        <v>6.3405366324379564</v>
      </c>
      <c r="Y388" s="93">
        <v>6.9956132841370531</v>
      </c>
      <c r="Z388" s="93">
        <v>2.496910964434779E-4</v>
      </c>
      <c r="AA388" s="93">
        <v>2.8536125307818605E-4</v>
      </c>
      <c r="AB388" s="93">
        <v>2.85361253078244E-4</v>
      </c>
      <c r="AC388" s="93">
        <f>_xlfn.XLOOKUP(B388,'[3]Nur des jours'!$B:$B,'[3]Nur des jours'!$N:$N,"")</f>
        <v>2.85361253078244E-4</v>
      </c>
      <c r="AD388" s="93">
        <v>2.85361253078244E-4</v>
      </c>
      <c r="AE388" s="93">
        <v>2.4969109644365164E-4</v>
      </c>
      <c r="AF388" s="93">
        <v>0.27901196519734139</v>
      </c>
      <c r="AG388" s="93"/>
      <c r="AH388" s="93">
        <v>0.16151446924233745</v>
      </c>
      <c r="AI388" s="93">
        <v>0.18447078242589196</v>
      </c>
      <c r="AJ388" s="93">
        <v>0.1689413180737884</v>
      </c>
      <c r="AK388" s="93">
        <v>0.15044723081334421</v>
      </c>
      <c r="AL388" s="93">
        <v>0.16151446924233745</v>
      </c>
      <c r="AM388" s="49" t="s">
        <v>5559</v>
      </c>
      <c r="AN388" s="49"/>
      <c r="AO388" s="48" t="str" cm="1">
        <f t="array" ref="AO388">IFERROR(_xlfn.IFS(
AQ388="MPR ISSUE","PDH",
AQ388="BSS Hardware Issue","BSS",
AQ388="Sites strategiques, MLL, Pylone, etc.","ENVTECH",
AQ388="AKTIVCO DEFAUT GE &amp; POWER Cabinet","AKTIVCO",
AQ388="AKTIVCO Coupure ENEO &amp; Baisse de tension","AKTIVCO GRID ONLY",
AQ388="Coupure ENEO &amp; Baisse de tension","IHS GRID ONLY",
AQ388="Defaut GE &amp; POWER Cabinet","IHS",
AQ388="Sharing","Partners",
AQ388="Sites strategiques &amp; DataCenter","SST &amp; DC",
AQ388="Exclu","Exclu",
AQ388="SAT","SAT",
AQ388="SPARE-ISSUE","SPARE-ISSUE",
AQ388="Fiber CAmtel","TRANS_FO_CAMTEL",
AQ388="Fiber AOF","Fiber AOF",
AQ388="Projet OCM (HUAWEI)","TRAVAUX-HUAWEI",
AQ388="Projet OCM (NOKIA)","TRAVAUX-NOKIA",
AQ388="ACCESS-ISSUE","ACCESS-ISSUE",
AQ388="Projet OCM (ZTE, NOKIA, autres projets)","TRAVAUX OCM",
AQ388="No root CAuse","No root cause",
AQ388="ODU HS","PDH",
AQ388="IP &amp; VLAN","PDH",
AQ388="Warehouse HUAWEI","SPARE-ISSUE",
AQ388="SPARE-HS","SPARE-ISSUE",
AQ388="Power Telco","BSS",AQ388="no impacts","no impacts"
),"")</f>
        <v>IHS</v>
      </c>
      <c r="AP388" s="48" t="str" cm="1">
        <f t="array" ref="AP388">IFERROR(_xlfn.IFS(
AQ388="MPR ISSUE","TX ISSUE",
AQ388="BSS Hardware Issue","RAN ISSUE",
AQ388="Sites strategiques, MLL, Pylone, etc.","ENVTECH",
AQ388="AKTIVCO DEFAUT GE &amp; POWER Cabinet","POWER ISSUE",
AQ388="AKTIVCO Coupure ENEO &amp; Baisse de tension","POWER ISSUE",
AQ388="Coupure ENEO &amp; Baisse de tension","POWER ISSUE",
AQ388="Defaut GE &amp; POWER Cabinet","POWER ISSUE",
AQ388="Sharing","POWER ISSUE",
AQ388="Sites strategiques &amp; DataCenter","POWER ISSUE",
AQ388="Exclu","Exclu",
AQ388="SAT","TX ISSUE",
AQ388="SPARE-ISSUE","SPARE-ISSUE",
AQ388="Fiber CAmtel","TX ISSUE",
AQ388="Fiber AOF","TX ISSUE",
AQ388="Projet OCM (HUAWEI)","TRAVAUX-HUAWEI",
AQ388="Projet OCM (NOKIA)","TRAVAUX -NOKIA",
AQ388="ACCESS-ISSUE","ACCESS-ISSUE",
AQ388="Projet OCM (ZTE, NOKIA, autres projets)","TRAVAUX OCM",
AQ388="No root CAuse","No root cause",
AQ388="ODU HS","TX ISSUE",
AQ388="IP &amp; VLAN","TX ISSUE",
AQ388="Warehouse HUAWEI","SPARE-ISSUE",
AQ388="SPARE-HS","SPARE-ISSUE",
AQ388="Power Telco","RAN ISSUE",AQ388="no impacts","no impacts"
),"")</f>
        <v>POWER ISSUE</v>
      </c>
      <c r="AQ388" s="67" t="s">
        <v>5330</v>
      </c>
      <c r="AR388" s="48" t="str" cm="1">
        <f t="array" ref="AR388">IFERROR(_xlfn.IFS(
AQ388="MPR ISSUE","ACTIVE",
AQ388="BSS Hardware Issue","ACTIVE",
AQ388="Sites strategiques, MLL, Pylone, etc.","PASSIVE",
AQ388="AKTIVCO DEFAUT GE &amp; POWER Cabinet","PASSIVE",
AQ388="AKTIVCO Coupure ENEO &amp; Baisse de tension","PASSIVE",
AQ388="Coupure ENEO &amp; Baisse de tension","PASSIVE",
AQ388="Defaut GE &amp; POWER Cabinet","PASSIVE",
AQ388="Sharing","PASSIVE",
AQ388="Sites strategiques &amp; DataCenter","PASSIVE",
AQ388="Exclu","Exclu",
AQ388="SAT","ACTIVE",
AQ388="SPARE-ISSUE","SPARE-ISSUE",
AQ388="Fiber CAmtel","ACTIVE",
AQ388="Fiber AOF","ACTIVE",
AQ388="Projet OCM (HUAWEI)","PLANNED WORKS",
AQ388="Projet OCM (NOKIA)","PLANNED WORKS",
AQ388="ACCESS-ISSUE","ACCESS-ISSUE",
AQ388="Projet OCM (ZTE, NOKIA, autres projets)","PLANNED WORKS",
AQ388="No root CAuse","No root cause",
AQ388="ODU HS","ACTIVE",
AQ388="IP &amp; VLAN","ACTIVE",
AQ388="Warehouse HUAWEI","SPARE-ISSUE",
AQ388="SPARE-HS","SPARE-ISSUE",
AQ388="Power Telco","ACTIVE", AQ388="no impacts","no impacts"
),"")</f>
        <v>PASSIVE</v>
      </c>
      <c r="AS388" s="92" t="s">
        <v>5714</v>
      </c>
      <c r="AT388" s="98" t="s">
        <v>1554</v>
      </c>
      <c r="AV388" s="17" t="s">
        <v>5537</v>
      </c>
      <c r="AW388" s="7" t="s">
        <v>5537</v>
      </c>
      <c r="AX388" s="6" t="s">
        <v>5537</v>
      </c>
      <c r="AY388" s="7"/>
      <c r="AZ388" s="3" t="s">
        <v>5537</v>
      </c>
      <c r="BA388" s="18" t="s">
        <v>5537</v>
      </c>
      <c r="BB388" s="18" t="s">
        <v>5537</v>
      </c>
      <c r="BC388" s="18" t="s">
        <v>5537</v>
      </c>
      <c r="BD388" s="18" t="s">
        <v>5537</v>
      </c>
      <c r="BE388" s="18" t="s">
        <v>5537</v>
      </c>
      <c r="BF388" s="18" t="s">
        <v>5537</v>
      </c>
      <c r="BG388" s="18" t="s">
        <v>5537</v>
      </c>
      <c r="BH388" s="18" t="s">
        <v>5537</v>
      </c>
      <c r="BI388" s="18" t="s">
        <v>5537</v>
      </c>
      <c r="BJ388" s="18" t="s">
        <v>5537</v>
      </c>
      <c r="BK388" s="18" t="s">
        <v>5537</v>
      </c>
      <c r="BL388" s="9" t="s">
        <v>5714</v>
      </c>
      <c r="BM388" s="14" t="s">
        <v>5537</v>
      </c>
      <c r="BN388" s="14" t="s">
        <v>5537</v>
      </c>
      <c r="BO388" s="14" t="str">
        <f>_xlfn.XLOOKUP(B388,'[4]cell downs 18042026 17h'!$B:$B,'[4]cell downs 18042026 17h'!$B:$B,"")</f>
        <v/>
      </c>
      <c r="BP388" s="14" t="str">
        <f>_xlfn.XLOOKUP(B388,'[5]Cells Huawei 19042026 15h'!$B:$B,'[5]Cells Huawei 19042026 15h'!$B:$B,"")</f>
        <v/>
      </c>
      <c r="BQ388" s="9" t="str">
        <f>_xlfn.XLOOKUP(B388,'[6]cells down 19042026 9H40'!$B:$B,'[6]cells down 19042026 9H40'!$B:$B,"")</f>
        <v/>
      </c>
      <c r="BR388" s="9" t="s">
        <v>1554</v>
      </c>
      <c r="BS388" s="9" t="s">
        <v>5537</v>
      </c>
      <c r="BT388" s="108"/>
    </row>
    <row r="389" spans="1:72" s="9" customFormat="1" x14ac:dyDescent="0.35">
      <c r="A389" s="1" t="s">
        <v>641</v>
      </c>
      <c r="B389" s="8" t="s">
        <v>642</v>
      </c>
      <c r="C389" s="3" t="str">
        <f>_xlfn.XLOOKUP(B389,'[1]daily break down'!$D:$D,'[1]daily break down'!$E:$E,"")</f>
        <v>LITTORAL</v>
      </c>
      <c r="D389" s="1" t="s">
        <v>11</v>
      </c>
      <c r="E389" s="1" t="s">
        <v>12</v>
      </c>
      <c r="F389" s="3" t="s">
        <v>31</v>
      </c>
      <c r="G389" s="1" t="s">
        <v>641</v>
      </c>
      <c r="H389" s="33" t="str">
        <f>_xlfn.XLOOKUP(B389,[2]CALCULATION!$B:$B,[2]CALCULATION!$H:$H,"")</f>
        <v>NOKIA</v>
      </c>
      <c r="I389" s="28">
        <v>0</v>
      </c>
      <c r="J389" s="28">
        <v>0</v>
      </c>
      <c r="K389" s="28">
        <v>0</v>
      </c>
      <c r="L389" s="28">
        <v>3.5888646075235377E-2</v>
      </c>
      <c r="M389" s="28">
        <v>1.4942411168913235E-2</v>
      </c>
      <c r="N389" s="28">
        <v>0.11211768587548591</v>
      </c>
      <c r="O389" s="28">
        <v>0</v>
      </c>
      <c r="P389" s="28">
        <v>0.27669868314052304</v>
      </c>
      <c r="Q389" s="28">
        <v>0</v>
      </c>
      <c r="R389" s="28">
        <v>8.7917708550138807E-2</v>
      </c>
      <c r="S389" s="93">
        <v>0.25315133907486909</v>
      </c>
      <c r="T389" s="93">
        <f>_xlfn.XLOOKUP(B389,'[3]Nur des jours'!$B:$B,'[3]Nur des jours'!$U:$U,"")</f>
        <v>0</v>
      </c>
      <c r="U389" s="93">
        <v>0</v>
      </c>
      <c r="V389" s="93">
        <v>0</v>
      </c>
      <c r="W389" s="93">
        <v>0</v>
      </c>
      <c r="X389" s="93">
        <v>3.7294428667752268E-2</v>
      </c>
      <c r="Y389" s="93">
        <v>0</v>
      </c>
      <c r="Z389" s="93">
        <v>7.9009396946063491E-3</v>
      </c>
      <c r="AA389" s="93">
        <v>0</v>
      </c>
      <c r="AB389" s="93">
        <v>0</v>
      </c>
      <c r="AC389" s="93">
        <f>_xlfn.XLOOKUP(B389,'[3]Nur des jours'!$B:$B,'[3]Nur des jours'!$N:$N,"")</f>
        <v>5.4075957458344363E-2</v>
      </c>
      <c r="AD389" s="93">
        <v>5.4075957458344363E-2</v>
      </c>
      <c r="AE389" s="93">
        <v>0.16638868910917501</v>
      </c>
      <c r="AF389" s="93">
        <v>0</v>
      </c>
      <c r="AG389" s="93"/>
      <c r="AH389" s="93">
        <v>0.16052071094081793</v>
      </c>
      <c r="AI389" s="93">
        <v>0.51831668724945945</v>
      </c>
      <c r="AJ389" s="93">
        <v>0.25767698502541259</v>
      </c>
      <c r="AK389" s="93">
        <v>0</v>
      </c>
      <c r="AL389" s="93">
        <v>0.16052071094081793</v>
      </c>
      <c r="AM389" s="49" t="s">
        <v>5559</v>
      </c>
      <c r="AN389" s="49"/>
      <c r="AO389" s="48" t="str" cm="1">
        <f t="array" ref="AO389">IFERROR(_xlfn.IFS(
AQ389="MPR ISSUE","PDH",
AQ389="BSS Hardware Issue","BSS",
AQ389="Sites strategiques, MLL, Pylone, etc.","ENVTECH",
AQ389="AKTIVCO DEFAUT GE &amp; POWER Cabinet","AKTIVCO",
AQ389="AKTIVCO Coupure ENEO &amp; Baisse de tension","AKTIVCO GRID ONLY",
AQ389="Coupure ENEO &amp; Baisse de tension","IHS GRID ONLY",
AQ389="Defaut GE &amp; POWER Cabinet","IHS",
AQ389="Sharing","Partners",
AQ389="Sites strategiques &amp; DataCenter","SST &amp; DC",
AQ389="Exclu","Exclu",
AQ389="SAT","SAT",
AQ389="SPARE-ISSUE","SPARE-ISSUE",
AQ389="Fiber CAmtel","TRANS_FO_CAMTEL",
AQ389="Fiber AOF","Fiber AOF",
AQ389="Projet OCM (HUAWEI)","TRAVAUX-HUAWEI",
AQ389="Projet OCM (NOKIA)","TRAVAUX-NOKIA",
AQ389="ACCESS-ISSUE","ACCESS-ISSUE",
AQ389="Projet OCM (ZTE, NOKIA, autres projets)","TRAVAUX OCM",
AQ389="No root CAuse","No root cause",
AQ389="ODU HS","PDH",
AQ389="IP &amp; VLAN","PDH",
AQ389="Warehouse HUAWEI","SPARE-ISSUE",
AQ389="SPARE-HS","SPARE-ISSUE",
AQ389="Power Telco","BSS",AQ389="no impacts","no impacts"
),"")</f>
        <v>SPARE-ISSUE</v>
      </c>
      <c r="AP389" s="48" t="str" cm="1">
        <f t="array" ref="AP389">IFERROR(_xlfn.IFS(
AQ389="MPR ISSUE","TX ISSUE",
AQ389="BSS Hardware Issue","RAN ISSUE",
AQ389="Sites strategiques, MLL, Pylone, etc.","ENVTECH",
AQ389="AKTIVCO DEFAUT GE &amp; POWER Cabinet","POWER ISSUE",
AQ389="AKTIVCO Coupure ENEO &amp; Baisse de tension","POWER ISSUE",
AQ389="Coupure ENEO &amp; Baisse de tension","POWER ISSUE",
AQ389="Defaut GE &amp; POWER Cabinet","POWER ISSUE",
AQ389="Sharing","POWER ISSUE",
AQ389="Sites strategiques &amp; DataCenter","POWER ISSUE",
AQ389="Exclu","Exclu",
AQ389="SAT","TX ISSUE",
AQ389="SPARE-ISSUE","SPARE-ISSUE",
AQ389="Fiber CAmtel","TX ISSUE",
AQ389="Fiber AOF","TX ISSUE",
AQ389="Projet OCM (HUAWEI)","TRAVAUX-HUAWEI",
AQ389="Projet OCM (NOKIA)","TRAVAUX -NOKIA",
AQ389="ACCESS-ISSUE","ACCESS-ISSUE",
AQ389="Projet OCM (ZTE, NOKIA, autres projets)","TRAVAUX OCM",
AQ389="No root CAuse","No root cause",
AQ389="ODU HS","TX ISSUE",
AQ389="IP &amp; VLAN","TX ISSUE",
AQ389="Warehouse HUAWEI","SPARE-ISSUE",
AQ389="SPARE-HS","SPARE-ISSUE",
AQ389="Power Telco","RAN ISSUE",AQ389="no impacts","no impacts"
),"")</f>
        <v>SPARE-ISSUE</v>
      </c>
      <c r="AQ389" s="67" t="s">
        <v>5354</v>
      </c>
      <c r="AR389" s="48" t="str" cm="1">
        <f t="array" ref="AR389">IFERROR(_xlfn.IFS(
AQ389="MPR ISSUE","ACTIVE",
AQ389="BSS Hardware Issue","ACTIVE",
AQ389="Sites strategiques, MLL, Pylone, etc.","PASSIVE",
AQ389="AKTIVCO DEFAUT GE &amp; POWER Cabinet","PASSIVE",
AQ389="AKTIVCO Coupure ENEO &amp; Baisse de tension","PASSIVE",
AQ389="Coupure ENEO &amp; Baisse de tension","PASSIVE",
AQ389="Defaut GE &amp; POWER Cabinet","PASSIVE",
AQ389="Sharing","PASSIVE",
AQ389="Sites strategiques &amp; DataCenter","PASSIVE",
AQ389="Exclu","Exclu",
AQ389="SAT","ACTIVE",
AQ389="SPARE-ISSUE","SPARE-ISSUE",
AQ389="Fiber CAmtel","ACTIVE",
AQ389="Fiber AOF","ACTIVE",
AQ389="Projet OCM (HUAWEI)","PLANNED WORKS",
AQ389="Projet OCM (NOKIA)","PLANNED WORKS",
AQ389="ACCESS-ISSUE","ACCESS-ISSUE",
AQ389="Projet OCM (ZTE, NOKIA, autres projets)","PLANNED WORKS",
AQ389="No root CAuse","No root cause",
AQ389="ODU HS","ACTIVE",
AQ389="IP &amp; VLAN","ACTIVE",
AQ389="Warehouse HUAWEI","SPARE-ISSUE",
AQ389="SPARE-HS","SPARE-ISSUE",
AQ389="Power Telco","ACTIVE", AQ389="no impacts","no impacts"
),"")</f>
        <v>SPARE-ISSUE</v>
      </c>
      <c r="AS389" s="92" t="s">
        <v>5785</v>
      </c>
      <c r="AT389" s="98" t="s">
        <v>642</v>
      </c>
      <c r="AV389" s="17" t="s">
        <v>5537</v>
      </c>
      <c r="AW389" s="7" t="s">
        <v>5537</v>
      </c>
      <c r="AX389" s="6" t="s">
        <v>5537</v>
      </c>
      <c r="AY389" s="7"/>
      <c r="AZ389" s="3" t="s">
        <v>5537</v>
      </c>
      <c r="BA389" s="18" t="s">
        <v>5537</v>
      </c>
      <c r="BB389" s="18" t="s">
        <v>5537</v>
      </c>
      <c r="BC389" s="18" t="s">
        <v>5537</v>
      </c>
      <c r="BD389" s="18" t="s">
        <v>5537</v>
      </c>
      <c r="BE389" s="18" t="s">
        <v>5537</v>
      </c>
      <c r="BF389" s="18" t="s">
        <v>5537</v>
      </c>
      <c r="BG389" s="18" t="s">
        <v>6253</v>
      </c>
      <c r="BH389" s="18" t="s">
        <v>6254</v>
      </c>
      <c r="BI389" s="18" t="s">
        <v>6255</v>
      </c>
      <c r="BJ389" s="18" t="s">
        <v>5537</v>
      </c>
      <c r="BK389" s="18" t="s">
        <v>5537</v>
      </c>
      <c r="BL389" s="9" t="s">
        <v>5537</v>
      </c>
      <c r="BM389" s="14" t="s">
        <v>5537</v>
      </c>
      <c r="BN389" s="14" t="s">
        <v>5537</v>
      </c>
      <c r="BO389" s="14" t="str">
        <f>_xlfn.XLOOKUP(B389,'[4]cell downs 18042026 17h'!$B:$B,'[4]cell downs 18042026 17h'!$B:$B,"")</f>
        <v/>
      </c>
      <c r="BP389" s="14" t="str">
        <f>_xlfn.XLOOKUP(B389,'[5]Cells Huawei 19042026 15h'!$B:$B,'[5]Cells Huawei 19042026 15h'!$B:$B,"")</f>
        <v/>
      </c>
      <c r="BQ389" s="9" t="str">
        <f>_xlfn.XLOOKUP(B389,'[6]cells down 19042026 9H40'!$B:$B,'[6]cells down 19042026 9H40'!$B:$B,"")</f>
        <v/>
      </c>
      <c r="BR389" s="9" t="s">
        <v>642</v>
      </c>
      <c r="BS389" s="9" t="s">
        <v>12</v>
      </c>
      <c r="BT389" s="108"/>
    </row>
    <row r="390" spans="1:72" s="9" customFormat="1" x14ac:dyDescent="0.35">
      <c r="A390" s="1" t="s">
        <v>2199</v>
      </c>
      <c r="B390" s="8" t="s">
        <v>2200</v>
      </c>
      <c r="C390" s="3" t="str">
        <f>_xlfn.XLOOKUP(B390,'[1]daily break down'!$D:$D,'[1]daily break down'!$E:$E,"")</f>
        <v>OUEST</v>
      </c>
      <c r="D390" s="1" t="s">
        <v>11</v>
      </c>
      <c r="E390" s="1" t="s">
        <v>12</v>
      </c>
      <c r="F390" s="3" t="s">
        <v>102</v>
      </c>
      <c r="G390" s="1" t="s">
        <v>103</v>
      </c>
      <c r="H390" s="32" t="str">
        <f>_xlfn.XLOOKUP(B390,[2]CALCULATION!$B:$B,[2]CALCULATION!$H:$H,"")</f>
        <v>Huawei</v>
      </c>
      <c r="I390" s="28">
        <v>0</v>
      </c>
      <c r="J390" s="28">
        <v>0</v>
      </c>
      <c r="K390" s="28">
        <v>0</v>
      </c>
      <c r="L390" s="28">
        <v>0</v>
      </c>
      <c r="M390" s="28">
        <v>0</v>
      </c>
      <c r="N390" s="28">
        <v>0</v>
      </c>
      <c r="O390" s="28">
        <v>0</v>
      </c>
      <c r="P390" s="28">
        <v>0</v>
      </c>
      <c r="Q390" s="28">
        <v>0</v>
      </c>
      <c r="R390" s="28">
        <v>0</v>
      </c>
      <c r="S390" s="93">
        <v>0</v>
      </c>
      <c r="T390" s="93">
        <f>_xlfn.XLOOKUP(B390,'[3]Nur des jours'!$B:$B,'[3]Nur des jours'!$U:$U,"")</f>
        <v>0</v>
      </c>
      <c r="U390" s="93">
        <v>11.317694823261506</v>
      </c>
      <c r="V390" s="93">
        <v>14.276569986274124</v>
      </c>
      <c r="W390" s="93">
        <v>0</v>
      </c>
      <c r="X390" s="93">
        <v>6.1531020195015875E-3</v>
      </c>
      <c r="Y390" s="93">
        <v>0</v>
      </c>
      <c r="Z390" s="93">
        <v>0</v>
      </c>
      <c r="AA390" s="93">
        <v>0</v>
      </c>
      <c r="AB390" s="93">
        <v>0</v>
      </c>
      <c r="AC390" s="93">
        <f>_xlfn.XLOOKUP(B390,'[3]Nur des jours'!$B:$B,'[3]Nur des jours'!$N:$N,"")</f>
        <v>0</v>
      </c>
      <c r="AD390" s="93">
        <v>0</v>
      </c>
      <c r="AE390" s="93">
        <v>0</v>
      </c>
      <c r="AF390" s="93">
        <v>0</v>
      </c>
      <c r="AG390" s="93"/>
      <c r="AH390" s="93">
        <v>0.16051570485656314</v>
      </c>
      <c r="AI390" s="93">
        <v>0.15799291792061837</v>
      </c>
      <c r="AJ390" s="93">
        <v>0.20320771749441532</v>
      </c>
      <c r="AK390" s="93">
        <v>0.13372327176180376</v>
      </c>
      <c r="AL390" s="93">
        <v>0.16051570485656314</v>
      </c>
      <c r="AM390" s="49" t="s">
        <v>5559</v>
      </c>
      <c r="AN390" s="49"/>
      <c r="AO390" s="48" t="str" cm="1">
        <f t="array" ref="AO390">IFERROR(_xlfn.IFS(
AQ390="MPR ISSUE","PDH",
AQ390="BSS Hardware Issue","BSS",
AQ390="Sites strategiques, MLL, Pylone, etc.","ENVTECH",
AQ390="AKTIVCO DEFAUT GE &amp; POWER Cabinet","AKTIVCO",
AQ390="AKTIVCO Coupure ENEO &amp; Baisse de tension","AKTIVCO GRID ONLY",
AQ390="Coupure ENEO &amp; Baisse de tension","IHS GRID ONLY",
AQ390="Defaut GE &amp; POWER Cabinet","IHS",
AQ390="Sharing","Partners",
AQ390="Sites strategiques &amp; DataCenter","SST &amp; DC",
AQ390="Exclu","Exclu",
AQ390="SAT","SAT",
AQ390="SPARE-ISSUE","SPARE-ISSUE",
AQ390="Fiber CAmtel","TRANS_FO_CAMTEL",
AQ390="Fiber AOF","Fiber AOF",
AQ390="Projet OCM (HUAWEI)","TRAVAUX-HUAWEI",
AQ390="Projet OCM (NOKIA)","TRAVAUX-NOKIA",
AQ390="ACCESS-ISSUE","ACCESS-ISSUE",
AQ390="Projet OCM (ZTE, NOKIA, autres projets)","TRAVAUX OCM",
AQ390="No root CAuse","No root cause",
AQ390="ODU HS","PDH",
AQ390="IP &amp; VLAN","PDH",
AQ390="Warehouse HUAWEI","SPARE-ISSUE",
AQ390="SPARE-HS","SPARE-ISSUE",
AQ390="Power Telco","BSS",AQ390="no impacts","no impacts"
),"")</f>
        <v>No root cause</v>
      </c>
      <c r="AP390" s="48" t="str" cm="1">
        <f t="array" ref="AP390">IFERROR(_xlfn.IFS(
AQ390="MPR ISSUE","TX ISSUE",
AQ390="BSS Hardware Issue","RAN ISSUE",
AQ390="Sites strategiques, MLL, Pylone, etc.","ENVTECH",
AQ390="AKTIVCO DEFAUT GE &amp; POWER Cabinet","POWER ISSUE",
AQ390="AKTIVCO Coupure ENEO &amp; Baisse de tension","POWER ISSUE",
AQ390="Coupure ENEO &amp; Baisse de tension","POWER ISSUE",
AQ390="Defaut GE &amp; POWER Cabinet","POWER ISSUE",
AQ390="Sharing","POWER ISSUE",
AQ390="Sites strategiques &amp; DataCenter","POWER ISSUE",
AQ390="Exclu","Exclu",
AQ390="SAT","TX ISSUE",
AQ390="SPARE-ISSUE","SPARE-ISSUE",
AQ390="Fiber CAmtel","TX ISSUE",
AQ390="Fiber AOF","TX ISSUE",
AQ390="Projet OCM (HUAWEI)","TRAVAUX-HUAWEI",
AQ390="Projet OCM (NOKIA)","TRAVAUX -NOKIA",
AQ390="ACCESS-ISSUE","ACCESS-ISSUE",
AQ390="Projet OCM (ZTE, NOKIA, autres projets)","TRAVAUX OCM",
AQ390="No root CAuse","No root cause",
AQ390="ODU HS","TX ISSUE",
AQ390="IP &amp; VLAN","TX ISSUE",
AQ390="Warehouse HUAWEI","SPARE-ISSUE",
AQ390="SPARE-HS","SPARE-ISSUE",
AQ390="Power Telco","RAN ISSUE",AQ390="no impacts","no impacts"
),"")</f>
        <v>No root cause</v>
      </c>
      <c r="AQ390" s="126" t="s">
        <v>5344</v>
      </c>
      <c r="AR390" s="48" t="str" cm="1">
        <f t="array" ref="AR390">IFERROR(_xlfn.IFS(
AQ390="MPR ISSUE","ACTIVE",
AQ390="BSS Hardware Issue","ACTIVE",
AQ390="Sites strategiques, MLL, Pylone, etc.","PASSIVE",
AQ390="AKTIVCO DEFAUT GE &amp; POWER Cabinet","PASSIVE",
AQ390="AKTIVCO Coupure ENEO &amp; Baisse de tension","PASSIVE",
AQ390="Coupure ENEO &amp; Baisse de tension","PASSIVE",
AQ390="Defaut GE &amp; POWER Cabinet","PASSIVE",
AQ390="Sharing","PASSIVE",
AQ390="Sites strategiques &amp; DataCenter","PASSIVE",
AQ390="Exclu","Exclu",
AQ390="SAT","ACTIVE",
AQ390="SPARE-ISSUE","SPARE-ISSUE",
AQ390="Fiber CAmtel","ACTIVE",
AQ390="Fiber AOF","ACTIVE",
AQ390="Projet OCM (HUAWEI)","PLANNED WORKS",
AQ390="Projet OCM (NOKIA)","PLANNED WORKS",
AQ390="ACCESS-ISSUE","ACCESS-ISSUE",
AQ390="Projet OCM (ZTE, NOKIA, autres projets)","PLANNED WORKS",
AQ390="No root CAuse","No root cause",
AQ390="ODU HS","ACTIVE",
AQ390="IP &amp; VLAN","ACTIVE",
AQ390="Warehouse HUAWEI","SPARE-ISSUE",
AQ390="SPARE-HS","SPARE-ISSUE",
AQ390="Power Telco","ACTIVE", AQ390="no impacts","no impacts"
),"")</f>
        <v>No root cause</v>
      </c>
      <c r="AS390" s="92" t="s">
        <v>5537</v>
      </c>
      <c r="AT390" s="98" t="s">
        <v>2200</v>
      </c>
      <c r="AV390" s="17" t="s">
        <v>5537</v>
      </c>
      <c r="AW390" s="7" t="s">
        <v>5537</v>
      </c>
      <c r="AX390" s="6" t="s">
        <v>5537</v>
      </c>
      <c r="AY390" s="7"/>
      <c r="AZ390" s="3" t="s">
        <v>5537</v>
      </c>
      <c r="BA390" s="18" t="s">
        <v>5537</v>
      </c>
      <c r="BB390" s="18" t="s">
        <v>5537</v>
      </c>
      <c r="BC390" s="18" t="s">
        <v>5537</v>
      </c>
      <c r="BD390" s="18" t="s">
        <v>5537</v>
      </c>
      <c r="BE390" s="18" t="s">
        <v>5537</v>
      </c>
      <c r="BF390" s="18" t="s">
        <v>5537</v>
      </c>
      <c r="BG390" s="18" t="s">
        <v>5537</v>
      </c>
      <c r="BH390" s="18" t="s">
        <v>5537</v>
      </c>
      <c r="BI390" s="18" t="s">
        <v>5537</v>
      </c>
      <c r="BJ390" s="18" t="s">
        <v>5537</v>
      </c>
      <c r="BK390" s="18" t="s">
        <v>5537</v>
      </c>
      <c r="BL390" s="9" t="s">
        <v>5537</v>
      </c>
      <c r="BM390" s="14" t="s">
        <v>5537</v>
      </c>
      <c r="BN390" s="14" t="s">
        <v>5537</v>
      </c>
      <c r="BO390" s="14" t="str">
        <f>_xlfn.XLOOKUP(B390,'[4]cell downs 18042026 17h'!$B:$B,'[4]cell downs 18042026 17h'!$B:$B,"")</f>
        <v/>
      </c>
      <c r="BP390" s="14" t="str">
        <f>_xlfn.XLOOKUP(B390,'[5]Cells Huawei 19042026 15h'!$B:$B,'[5]Cells Huawei 19042026 15h'!$B:$B,"")</f>
        <v/>
      </c>
      <c r="BQ390" s="9" t="str">
        <f>_xlfn.XLOOKUP(B390,'[6]cells down 19042026 9H40'!$B:$B,'[6]cells down 19042026 9H40'!$B:$B,"")</f>
        <v/>
      </c>
      <c r="BR390" s="9" t="s">
        <v>2200</v>
      </c>
      <c r="BS390" s="9" t="s">
        <v>12</v>
      </c>
      <c r="BT390" s="108"/>
    </row>
    <row r="391" spans="1:72" s="9" customFormat="1" x14ac:dyDescent="0.35">
      <c r="A391" s="1" t="s">
        <v>2193</v>
      </c>
      <c r="B391" s="8" t="s">
        <v>2194</v>
      </c>
      <c r="C391" s="3" t="str">
        <f>_xlfn.XLOOKUP(B391,'[1]daily break down'!$D:$D,'[1]daily break down'!$E:$E,"")</f>
        <v>OUEST</v>
      </c>
      <c r="D391" s="1" t="s">
        <v>11</v>
      </c>
      <c r="E391" s="1" t="s">
        <v>12</v>
      </c>
      <c r="F391" s="3" t="s">
        <v>102</v>
      </c>
      <c r="G391" s="1" t="s">
        <v>103</v>
      </c>
      <c r="H391" s="32" t="str">
        <f>_xlfn.XLOOKUP(B391,[2]CALCULATION!$B:$B,[2]CALCULATION!$H:$H,"")</f>
        <v>Huawei</v>
      </c>
      <c r="I391" s="28">
        <v>2.7614051758824076</v>
      </c>
      <c r="J391" s="28">
        <v>2.5325811210702192E-2</v>
      </c>
      <c r="K391" s="28">
        <v>2.4540889413953595</v>
      </c>
      <c r="L391" s="28">
        <v>0</v>
      </c>
      <c r="M391" s="28">
        <v>0</v>
      </c>
      <c r="N391" s="28">
        <v>2.675261747609386E-4</v>
      </c>
      <c r="O391" s="28">
        <v>0</v>
      </c>
      <c r="P391" s="28">
        <v>0</v>
      </c>
      <c r="Q391" s="28">
        <v>0</v>
      </c>
      <c r="R391" s="28">
        <v>0</v>
      </c>
      <c r="S391" s="93">
        <v>0</v>
      </c>
      <c r="T391" s="93">
        <f>_xlfn.XLOOKUP(B391,'[3]Nur des jours'!$B:$B,'[3]Nur des jours'!$U:$U,"")</f>
        <v>0</v>
      </c>
      <c r="U391" s="93">
        <v>20.505524593859597</v>
      </c>
      <c r="V391" s="93">
        <v>21.570653306052801</v>
      </c>
      <c r="W391" s="93">
        <v>0</v>
      </c>
      <c r="X391" s="93">
        <v>5.4396988868057501E-3</v>
      </c>
      <c r="Y391" s="93">
        <v>3.8077892207640254E-2</v>
      </c>
      <c r="Z391" s="93">
        <v>0</v>
      </c>
      <c r="AA391" s="93">
        <v>0</v>
      </c>
      <c r="AB391" s="93">
        <v>0</v>
      </c>
      <c r="AC391" s="93">
        <f>_xlfn.XLOOKUP(B391,'[3]Nur des jours'!$B:$B,'[3]Nur des jours'!$N:$N,"")</f>
        <v>0</v>
      </c>
      <c r="AD391" s="93">
        <v>0</v>
      </c>
      <c r="AE391" s="93">
        <v>0</v>
      </c>
      <c r="AF391" s="93">
        <v>0</v>
      </c>
      <c r="AG391" s="93"/>
      <c r="AH391" s="93">
        <v>0.15962395094069337</v>
      </c>
      <c r="AI391" s="93">
        <v>0.15799291792061837</v>
      </c>
      <c r="AJ391" s="93">
        <v>0.20267645548789398</v>
      </c>
      <c r="AK391" s="93">
        <v>0.13235525875145282</v>
      </c>
      <c r="AL391" s="93">
        <v>0.15962395094069337</v>
      </c>
      <c r="AM391" s="49" t="s">
        <v>5559</v>
      </c>
      <c r="AN391" s="49"/>
      <c r="AO391" s="48" t="str" cm="1">
        <f t="array" ref="AO391">IFERROR(_xlfn.IFS(
AQ391="MPR ISSUE","PDH",
AQ391="BSS Hardware Issue","BSS",
AQ391="Sites strategiques, MLL, Pylone, etc.","ENVTECH",
AQ391="AKTIVCO DEFAUT GE &amp; POWER Cabinet","AKTIVCO",
AQ391="AKTIVCO Coupure ENEO &amp; Baisse de tension","AKTIVCO GRID ONLY",
AQ391="Coupure ENEO &amp; Baisse de tension","IHS GRID ONLY",
AQ391="Defaut GE &amp; POWER Cabinet","IHS",
AQ391="Sharing","Partners",
AQ391="Sites strategiques &amp; DataCenter","SST &amp; DC",
AQ391="Exclu","Exclu",
AQ391="SAT","SAT",
AQ391="SPARE-ISSUE","SPARE-ISSUE",
AQ391="Fiber CAmtel","TRANS_FO_CAMTEL",
AQ391="Fiber AOF","Fiber AOF",
AQ391="Projet OCM (HUAWEI)","TRAVAUX-HUAWEI",
AQ391="Projet OCM (NOKIA)","TRAVAUX-NOKIA",
AQ391="ACCESS-ISSUE","ACCESS-ISSUE",
AQ391="Projet OCM (ZTE, NOKIA, autres projets)","TRAVAUX OCM",
AQ391="No root CAuse","No root cause",
AQ391="ODU HS","PDH",
AQ391="IP &amp; VLAN","PDH",
AQ391="Warehouse HUAWEI","SPARE-ISSUE",
AQ391="SPARE-HS","SPARE-ISSUE",
AQ391="Power Telco","BSS",AQ391="no impacts","no impacts"
),"")</f>
        <v>No root cause</v>
      </c>
      <c r="AP391" s="48" t="str" cm="1">
        <f t="array" ref="AP391">IFERROR(_xlfn.IFS(
AQ391="MPR ISSUE","TX ISSUE",
AQ391="BSS Hardware Issue","RAN ISSUE",
AQ391="Sites strategiques, MLL, Pylone, etc.","ENVTECH",
AQ391="AKTIVCO DEFAUT GE &amp; POWER Cabinet","POWER ISSUE",
AQ391="AKTIVCO Coupure ENEO &amp; Baisse de tension","POWER ISSUE",
AQ391="Coupure ENEO &amp; Baisse de tension","POWER ISSUE",
AQ391="Defaut GE &amp; POWER Cabinet","POWER ISSUE",
AQ391="Sharing","POWER ISSUE",
AQ391="Sites strategiques &amp; DataCenter","POWER ISSUE",
AQ391="Exclu","Exclu",
AQ391="SAT","TX ISSUE",
AQ391="SPARE-ISSUE","SPARE-ISSUE",
AQ391="Fiber CAmtel","TX ISSUE",
AQ391="Fiber AOF","TX ISSUE",
AQ391="Projet OCM (HUAWEI)","TRAVAUX-HUAWEI",
AQ391="Projet OCM (NOKIA)","TRAVAUX -NOKIA",
AQ391="ACCESS-ISSUE","ACCESS-ISSUE",
AQ391="Projet OCM (ZTE, NOKIA, autres projets)","TRAVAUX OCM",
AQ391="No root CAuse","No root cause",
AQ391="ODU HS","TX ISSUE",
AQ391="IP &amp; VLAN","TX ISSUE",
AQ391="Warehouse HUAWEI","SPARE-ISSUE",
AQ391="SPARE-HS","SPARE-ISSUE",
AQ391="Power Telco","RAN ISSUE",AQ391="no impacts","no impacts"
),"")</f>
        <v>No root cause</v>
      </c>
      <c r="AQ391" s="126" t="s">
        <v>5344</v>
      </c>
      <c r="AR391" s="48" t="str" cm="1">
        <f t="array" ref="AR391">IFERROR(_xlfn.IFS(
AQ391="MPR ISSUE","ACTIVE",
AQ391="BSS Hardware Issue","ACTIVE",
AQ391="Sites strategiques, MLL, Pylone, etc.","PASSIVE",
AQ391="AKTIVCO DEFAUT GE &amp; POWER Cabinet","PASSIVE",
AQ391="AKTIVCO Coupure ENEO &amp; Baisse de tension","PASSIVE",
AQ391="Coupure ENEO &amp; Baisse de tension","PASSIVE",
AQ391="Defaut GE &amp; POWER Cabinet","PASSIVE",
AQ391="Sharing","PASSIVE",
AQ391="Sites strategiques &amp; DataCenter","PASSIVE",
AQ391="Exclu","Exclu",
AQ391="SAT","ACTIVE",
AQ391="SPARE-ISSUE","SPARE-ISSUE",
AQ391="Fiber CAmtel","ACTIVE",
AQ391="Fiber AOF","ACTIVE",
AQ391="Projet OCM (HUAWEI)","PLANNED WORKS",
AQ391="Projet OCM (NOKIA)","PLANNED WORKS",
AQ391="ACCESS-ISSUE","ACCESS-ISSUE",
AQ391="Projet OCM (ZTE, NOKIA, autres projets)","PLANNED WORKS",
AQ391="No root CAuse","No root cause",
AQ391="ODU HS","ACTIVE",
AQ391="IP &amp; VLAN","ACTIVE",
AQ391="Warehouse HUAWEI","SPARE-ISSUE",
AQ391="SPARE-HS","SPARE-ISSUE",
AQ391="Power Telco","ACTIVE", AQ391="no impacts","no impacts"
),"")</f>
        <v>No root cause</v>
      </c>
      <c r="AS391" s="92" t="s">
        <v>5537</v>
      </c>
      <c r="AT391" s="98" t="s">
        <v>2194</v>
      </c>
      <c r="AV391" s="17" t="s">
        <v>5537</v>
      </c>
      <c r="AW391" s="7" t="s">
        <v>5537</v>
      </c>
      <c r="AX391" s="6" t="s">
        <v>5537</v>
      </c>
      <c r="AY391" s="7"/>
      <c r="AZ391" s="3" t="s">
        <v>5537</v>
      </c>
      <c r="BA391" s="18" t="s">
        <v>5537</v>
      </c>
      <c r="BB391" s="18" t="s">
        <v>5537</v>
      </c>
      <c r="BC391" s="18" t="s">
        <v>5537</v>
      </c>
      <c r="BD391" s="18" t="s">
        <v>5537</v>
      </c>
      <c r="BE391" s="18" t="s">
        <v>5537</v>
      </c>
      <c r="BF391" s="18" t="s">
        <v>5537</v>
      </c>
      <c r="BG391" s="18" t="s">
        <v>5537</v>
      </c>
      <c r="BH391" s="18" t="s">
        <v>5537</v>
      </c>
      <c r="BI391" s="18" t="s">
        <v>5537</v>
      </c>
      <c r="BJ391" s="18" t="s">
        <v>5537</v>
      </c>
      <c r="BK391" s="18" t="s">
        <v>5537</v>
      </c>
      <c r="BL391" s="9" t="s">
        <v>5537</v>
      </c>
      <c r="BM391" s="14" t="s">
        <v>5537</v>
      </c>
      <c r="BN391" s="14" t="s">
        <v>5537</v>
      </c>
      <c r="BO391" s="14" t="str">
        <f>_xlfn.XLOOKUP(B391,'[4]cell downs 18042026 17h'!$B:$B,'[4]cell downs 18042026 17h'!$B:$B,"")</f>
        <v/>
      </c>
      <c r="BP391" s="14" t="str">
        <f>_xlfn.XLOOKUP(B391,'[5]Cells Huawei 19042026 15h'!$B:$B,'[5]Cells Huawei 19042026 15h'!$B:$B,"")</f>
        <v/>
      </c>
      <c r="BQ391" s="9" t="str">
        <f>_xlfn.XLOOKUP(B391,'[6]cells down 19042026 9H40'!$B:$B,'[6]cells down 19042026 9H40'!$B:$B,"")</f>
        <v/>
      </c>
      <c r="BR391" s="9" t="s">
        <v>5537</v>
      </c>
      <c r="BS391" s="9" t="s">
        <v>12</v>
      </c>
      <c r="BT391" s="108"/>
    </row>
    <row r="392" spans="1:72" s="9" customFormat="1" x14ac:dyDescent="0.35">
      <c r="A392" s="1" t="s">
        <v>1521</v>
      </c>
      <c r="B392" s="8" t="s">
        <v>1522</v>
      </c>
      <c r="C392" s="3" t="str">
        <f>_xlfn.XLOOKUP(B392,'[1]daily break down'!$D:$D,'[1]daily break down'!$E:$E,"")</f>
        <v>ADAMAOUA</v>
      </c>
      <c r="D392" s="1" t="s">
        <v>11</v>
      </c>
      <c r="E392" s="1" t="s">
        <v>66</v>
      </c>
      <c r="F392" s="3" t="s">
        <v>90</v>
      </c>
      <c r="G392" s="1" t="s">
        <v>1523</v>
      </c>
      <c r="H392" s="33" t="str">
        <f>_xlfn.XLOOKUP(B392,[2]CALCULATION!$B:$B,[2]CALCULATION!$H:$H,"")</f>
        <v>NOKIA</v>
      </c>
      <c r="I392" s="28">
        <v>2.9411595468580101E-2</v>
      </c>
      <c r="J392" s="28">
        <v>2.5684990157996729E-3</v>
      </c>
      <c r="K392" s="28">
        <v>0.21341889129611924</v>
      </c>
      <c r="L392" s="28">
        <v>0</v>
      </c>
      <c r="M392" s="28">
        <v>0</v>
      </c>
      <c r="N392" s="28">
        <v>3.4248924799157388E-3</v>
      </c>
      <c r="O392" s="28">
        <v>2.4865794919242637E-2</v>
      </c>
      <c r="P392" s="28">
        <v>8.7035947366799093E-2</v>
      </c>
      <c r="Q392" s="28">
        <v>1.5857170402929409E-2</v>
      </c>
      <c r="R392" s="28">
        <v>8.9131758655391677E-2</v>
      </c>
      <c r="S392" s="93">
        <v>0</v>
      </c>
      <c r="T392" s="93">
        <f>_xlfn.XLOOKUP(B392,'[3]Nur des jours'!$B:$B,'[3]Nur des jours'!$U:$U,"")</f>
        <v>0</v>
      </c>
      <c r="U392" s="93">
        <v>0</v>
      </c>
      <c r="V392" s="93">
        <v>3.3423680024100962E-2</v>
      </c>
      <c r="W392" s="93">
        <v>0</v>
      </c>
      <c r="X392" s="93">
        <v>7.1352700891280868E-4</v>
      </c>
      <c r="Y392" s="93">
        <v>0.56760756435887127</v>
      </c>
      <c r="Z392" s="93">
        <v>0</v>
      </c>
      <c r="AA392" s="93">
        <v>0.23204058300652369</v>
      </c>
      <c r="AB392" s="93">
        <v>7.2414753636211573E-3</v>
      </c>
      <c r="AC392" s="93">
        <f>_xlfn.XLOOKUP(B392,'[3]Nur des jours'!$B:$B,'[3]Nur des jours'!$N:$N,"")</f>
        <v>1.7838175222803111E-4</v>
      </c>
      <c r="AD392" s="93">
        <v>1.7838175222803111E-4</v>
      </c>
      <c r="AE392" s="93">
        <v>0</v>
      </c>
      <c r="AF392" s="93">
        <v>0</v>
      </c>
      <c r="AG392" s="93"/>
      <c r="AH392" s="93">
        <v>0.15914735858801285</v>
      </c>
      <c r="AI392" s="93">
        <v>0.26315500241797857</v>
      </c>
      <c r="AJ392" s="93">
        <v>0.12751764055129786</v>
      </c>
      <c r="AK392" s="93">
        <v>0.15102863634274305</v>
      </c>
      <c r="AL392" s="93">
        <v>0.15914735858801285</v>
      </c>
      <c r="AM392" s="49" t="s">
        <v>5559</v>
      </c>
      <c r="AN392" s="49"/>
      <c r="AO392" s="48" t="str" cm="1">
        <f t="array" ref="AO392">IFERROR(_xlfn.IFS(
AQ392="MPR ISSUE","PDH",
AQ392="BSS Hardware Issue","BSS",
AQ392="Sites strategiques, MLL, Pylone, etc.","ENVTECH",
AQ392="AKTIVCO DEFAUT GE &amp; POWER Cabinet","AKTIVCO",
AQ392="AKTIVCO Coupure ENEO &amp; Baisse de tension","AKTIVCO GRID ONLY",
AQ392="Coupure ENEO &amp; Baisse de tension","IHS GRID ONLY",
AQ392="Defaut GE &amp; POWER Cabinet","IHS",
AQ392="Sharing","Partners",
AQ392="Sites strategiques &amp; DataCenter","SST &amp; DC",
AQ392="Exclu","Exclu",
AQ392="SAT","SAT",
AQ392="SPARE-ISSUE","SPARE-ISSUE",
AQ392="Fiber CAmtel","TRANS_FO_CAMTEL",
AQ392="Fiber AOF","Fiber AOF",
AQ392="Projet OCM (HUAWEI)","TRAVAUX-HUAWEI",
AQ392="Projet OCM (NOKIA)","TRAVAUX-NOKIA",
AQ392="ACCESS-ISSUE","ACCESS-ISSUE",
AQ392="Projet OCM (ZTE, NOKIA, autres projets)","TRAVAUX OCM",
AQ392="No root CAuse","No root cause",
AQ392="ODU HS","PDH",
AQ392="IP &amp; VLAN","PDH",
AQ392="Warehouse HUAWEI","SPARE-ISSUE",
AQ392="SPARE-HS","SPARE-ISSUE",
AQ392="Power Telco","BSS",AQ392="no impacts","no impacts"
),"")</f>
        <v>No root cause</v>
      </c>
      <c r="AP392" s="48" t="str" cm="1">
        <f t="array" ref="AP392">IFERROR(_xlfn.IFS(
AQ392="MPR ISSUE","TX ISSUE",
AQ392="BSS Hardware Issue","RAN ISSUE",
AQ392="Sites strategiques, MLL, Pylone, etc.","ENVTECH",
AQ392="AKTIVCO DEFAUT GE &amp; POWER Cabinet","POWER ISSUE",
AQ392="AKTIVCO Coupure ENEO &amp; Baisse de tension","POWER ISSUE",
AQ392="Coupure ENEO &amp; Baisse de tension","POWER ISSUE",
AQ392="Defaut GE &amp; POWER Cabinet","POWER ISSUE",
AQ392="Sharing","POWER ISSUE",
AQ392="Sites strategiques &amp; DataCenter","POWER ISSUE",
AQ392="Exclu","Exclu",
AQ392="SAT","TX ISSUE",
AQ392="SPARE-ISSUE","SPARE-ISSUE",
AQ392="Fiber CAmtel","TX ISSUE",
AQ392="Fiber AOF","TX ISSUE",
AQ392="Projet OCM (HUAWEI)","TRAVAUX-HUAWEI",
AQ392="Projet OCM (NOKIA)","TRAVAUX -NOKIA",
AQ392="ACCESS-ISSUE","ACCESS-ISSUE",
AQ392="Projet OCM (ZTE, NOKIA, autres projets)","TRAVAUX OCM",
AQ392="No root CAuse","No root cause",
AQ392="ODU HS","TX ISSUE",
AQ392="IP &amp; VLAN","TX ISSUE",
AQ392="Warehouse HUAWEI","SPARE-ISSUE",
AQ392="SPARE-HS","SPARE-ISSUE",
AQ392="Power Telco","RAN ISSUE",AQ392="no impacts","no impacts"
),"")</f>
        <v>No root cause</v>
      </c>
      <c r="AQ392" s="67" t="s">
        <v>5344</v>
      </c>
      <c r="AR392" s="48" t="str" cm="1">
        <f t="array" ref="AR392">IFERROR(_xlfn.IFS(
AQ392="MPR ISSUE","ACTIVE",
AQ392="BSS Hardware Issue","ACTIVE",
AQ392="Sites strategiques, MLL, Pylone, etc.","PASSIVE",
AQ392="AKTIVCO DEFAUT GE &amp; POWER Cabinet","PASSIVE",
AQ392="AKTIVCO Coupure ENEO &amp; Baisse de tension","PASSIVE",
AQ392="Coupure ENEO &amp; Baisse de tension","PASSIVE",
AQ392="Defaut GE &amp; POWER Cabinet","PASSIVE",
AQ392="Sharing","PASSIVE",
AQ392="Sites strategiques &amp; DataCenter","PASSIVE",
AQ392="Exclu","Exclu",
AQ392="SAT","ACTIVE",
AQ392="SPARE-ISSUE","SPARE-ISSUE",
AQ392="Fiber CAmtel","ACTIVE",
AQ392="Fiber AOF","ACTIVE",
AQ392="Projet OCM (HUAWEI)","PLANNED WORKS",
AQ392="Projet OCM (NOKIA)","PLANNED WORKS",
AQ392="ACCESS-ISSUE","ACCESS-ISSUE",
AQ392="Projet OCM (ZTE, NOKIA, autres projets)","PLANNED WORKS",
AQ392="No root CAuse","No root cause",
AQ392="ODU HS","ACTIVE",
AQ392="IP &amp; VLAN","ACTIVE",
AQ392="Warehouse HUAWEI","SPARE-ISSUE",
AQ392="SPARE-HS","SPARE-ISSUE",
AQ392="Power Telco","ACTIVE", AQ392="no impacts","no impacts"
),"")</f>
        <v>No root cause</v>
      </c>
      <c r="AS392" s="92" t="s">
        <v>5820</v>
      </c>
      <c r="AT392" s="98" t="s">
        <v>1522</v>
      </c>
      <c r="AV392" s="17" t="s">
        <v>5537</v>
      </c>
      <c r="AW392" s="7" t="s">
        <v>5537</v>
      </c>
      <c r="AX392" s="6" t="s">
        <v>5537</v>
      </c>
      <c r="AY392" s="7"/>
      <c r="AZ392" s="3" t="s">
        <v>5537</v>
      </c>
      <c r="BA392" s="18" t="s">
        <v>5537</v>
      </c>
      <c r="BB392" s="18" t="s">
        <v>5537</v>
      </c>
      <c r="BC392" s="18" t="s">
        <v>5537</v>
      </c>
      <c r="BD392" s="18" t="s">
        <v>5537</v>
      </c>
      <c r="BE392" s="18" t="s">
        <v>5537</v>
      </c>
      <c r="BF392" s="18" t="s">
        <v>5537</v>
      </c>
      <c r="BG392" s="18" t="s">
        <v>5537</v>
      </c>
      <c r="BH392" s="18" t="s">
        <v>5537</v>
      </c>
      <c r="BI392" s="18" t="s">
        <v>5537</v>
      </c>
      <c r="BJ392" s="18" t="s">
        <v>5537</v>
      </c>
      <c r="BK392" s="18" t="s">
        <v>5537</v>
      </c>
      <c r="BL392" s="9" t="s">
        <v>5820</v>
      </c>
      <c r="BM392" s="14" t="s">
        <v>5537</v>
      </c>
      <c r="BN392" s="14" t="s">
        <v>5537</v>
      </c>
      <c r="BO392" s="14" t="str">
        <f>_xlfn.XLOOKUP(B392,'[4]cell downs 18042026 17h'!$B:$B,'[4]cell downs 18042026 17h'!$B:$B,"")</f>
        <v/>
      </c>
      <c r="BP392" s="14" t="str">
        <f>_xlfn.XLOOKUP(B392,'[5]Cells Huawei 19042026 15h'!$B:$B,'[5]Cells Huawei 19042026 15h'!$B:$B,"")</f>
        <v/>
      </c>
      <c r="BQ392" s="9" t="str">
        <f>_xlfn.XLOOKUP(B392,'[6]cells down 19042026 9H40'!$B:$B,'[6]cells down 19042026 9H40'!$B:$B,"")</f>
        <v/>
      </c>
      <c r="BR392" s="9" t="s">
        <v>1522</v>
      </c>
      <c r="BS392" s="9" t="s">
        <v>12</v>
      </c>
      <c r="BT392" s="108"/>
    </row>
    <row r="393" spans="1:72" s="9" customFormat="1" ht="23.5" customHeight="1" x14ac:dyDescent="0.35">
      <c r="A393" s="1" t="s">
        <v>889</v>
      </c>
      <c r="B393" s="8" t="s">
        <v>890</v>
      </c>
      <c r="C393" s="3" t="str">
        <f>_xlfn.XLOOKUP(B393,'[1]daily break down'!$D:$D,'[1]daily break down'!$E:$E,"")</f>
        <v>OUEST</v>
      </c>
      <c r="D393" s="1" t="s">
        <v>11</v>
      </c>
      <c r="E393" s="1" t="s">
        <v>12</v>
      </c>
      <c r="F393" s="3" t="s">
        <v>102</v>
      </c>
      <c r="G393" s="1" t="s">
        <v>103</v>
      </c>
      <c r="H393" s="32" t="str">
        <f>_xlfn.XLOOKUP(B393,[2]CALCULATION!$B:$B,[2]CALCULATION!$H:$H,"")</f>
        <v>Huawei</v>
      </c>
      <c r="I393" s="28">
        <v>0</v>
      </c>
      <c r="J393" s="28">
        <v>0</v>
      </c>
      <c r="K393" s="28">
        <v>0</v>
      </c>
      <c r="L393" s="28">
        <v>0</v>
      </c>
      <c r="M393" s="28">
        <v>0</v>
      </c>
      <c r="N393" s="28">
        <v>0</v>
      </c>
      <c r="O393" s="28">
        <v>0</v>
      </c>
      <c r="P393" s="28">
        <v>0</v>
      </c>
      <c r="Q393" s="28">
        <v>0.14455330976249384</v>
      </c>
      <c r="R393" s="28">
        <v>0</v>
      </c>
      <c r="S393" s="93">
        <v>4.9866878975438948E-2</v>
      </c>
      <c r="T393" s="93">
        <f>_xlfn.XLOOKUP(B393,'[3]Nur des jours'!$B:$B,'[3]Nur des jours'!$U:$U,"")</f>
        <v>0</v>
      </c>
      <c r="U393" s="93">
        <v>0</v>
      </c>
      <c r="V393" s="93">
        <v>0</v>
      </c>
      <c r="W393" s="93">
        <v>0</v>
      </c>
      <c r="X393" s="93">
        <v>0</v>
      </c>
      <c r="Y393" s="93">
        <v>0</v>
      </c>
      <c r="Z393" s="93">
        <v>0</v>
      </c>
      <c r="AA393" s="93">
        <v>0</v>
      </c>
      <c r="AB393" s="93">
        <v>5.3237708777426784E-2</v>
      </c>
      <c r="AC393" s="93">
        <f>_xlfn.XLOOKUP(B393,'[3]Nur des jours'!$B:$B,'[3]Nur des jours'!$N:$N,"")</f>
        <v>0</v>
      </c>
      <c r="AD393" s="93">
        <v>0</v>
      </c>
      <c r="AE393" s="93">
        <v>0</v>
      </c>
      <c r="AF393" s="93">
        <v>5.5823795133449178E-2</v>
      </c>
      <c r="AG393" s="93"/>
      <c r="AH393" s="93">
        <v>0.15304280704157425</v>
      </c>
      <c r="AI393" s="93">
        <v>0.13488723427214849</v>
      </c>
      <c r="AJ393" s="93">
        <v>0.17165075430704732</v>
      </c>
      <c r="AK393" s="93">
        <v>0.14603538885496212</v>
      </c>
      <c r="AL393" s="93">
        <v>0.15304280704157425</v>
      </c>
      <c r="AM393" s="49" t="s">
        <v>5559</v>
      </c>
      <c r="AN393" s="49"/>
      <c r="AO393" s="48" t="str" cm="1">
        <f t="array" ref="AO393">IFERROR(_xlfn.IFS(
AQ393="MPR ISSUE","PDH",
AQ393="BSS Hardware Issue","BSS",
AQ393="Sites strategiques, MLL, Pylone, etc.","ENVTECH",
AQ393="AKTIVCO DEFAUT GE &amp; POWER Cabinet","AKTIVCO",
AQ393="AKTIVCO Coupure ENEO &amp; Baisse de tension","AKTIVCO GRID ONLY",
AQ393="Coupure ENEO &amp; Baisse de tension","IHS GRID ONLY",
AQ393="Defaut GE &amp; POWER Cabinet","IHS",
AQ393="Sharing","Partners",
AQ393="Sites strategiques &amp; DataCenter","SST &amp; DC",
AQ393="Exclu","Exclu",
AQ393="SAT","SAT",
AQ393="SPARE-ISSUE","SPARE-ISSUE",
AQ393="Fiber CAmtel","TRANS_FO_CAMTEL",
AQ393="Fiber AOF","Fiber AOF",
AQ393="Projet OCM (HUAWEI)","TRAVAUX-HUAWEI",
AQ393="Projet OCM (NOKIA)","TRAVAUX-NOKIA",
AQ393="ACCESS-ISSUE","ACCESS-ISSUE",
AQ393="Projet OCM (ZTE, NOKIA, autres projets)","TRAVAUX OCM",
AQ393="No root CAuse","No root cause",
AQ393="ODU HS","PDH",
AQ393="IP &amp; VLAN","PDH",
AQ393="Warehouse HUAWEI","SPARE-ISSUE",
AQ393="SPARE-HS","SPARE-ISSUE",
AQ393="Power Telco","BSS",AQ393="no impacts","no impacts"
),"")</f>
        <v>No root cause</v>
      </c>
      <c r="AP393" s="48" t="str" cm="1">
        <f t="array" ref="AP393">IFERROR(_xlfn.IFS(
AQ393="MPR ISSUE","TX ISSUE",
AQ393="BSS Hardware Issue","RAN ISSUE",
AQ393="Sites strategiques, MLL, Pylone, etc.","ENVTECH",
AQ393="AKTIVCO DEFAUT GE &amp; POWER Cabinet","POWER ISSUE",
AQ393="AKTIVCO Coupure ENEO &amp; Baisse de tension","POWER ISSUE",
AQ393="Coupure ENEO &amp; Baisse de tension","POWER ISSUE",
AQ393="Defaut GE &amp; POWER Cabinet","POWER ISSUE",
AQ393="Sharing","POWER ISSUE",
AQ393="Sites strategiques &amp; DataCenter","POWER ISSUE",
AQ393="Exclu","Exclu",
AQ393="SAT","TX ISSUE",
AQ393="SPARE-ISSUE","SPARE-ISSUE",
AQ393="Fiber CAmtel","TX ISSUE",
AQ393="Fiber AOF","TX ISSUE",
AQ393="Projet OCM (HUAWEI)","TRAVAUX-HUAWEI",
AQ393="Projet OCM (NOKIA)","TRAVAUX -NOKIA",
AQ393="ACCESS-ISSUE","ACCESS-ISSUE",
AQ393="Projet OCM (ZTE, NOKIA, autres projets)","TRAVAUX OCM",
AQ393="No root CAuse","No root cause",
AQ393="ODU HS","TX ISSUE",
AQ393="IP &amp; VLAN","TX ISSUE",
AQ393="Warehouse HUAWEI","SPARE-ISSUE",
AQ393="SPARE-HS","SPARE-ISSUE",
AQ393="Power Telco","RAN ISSUE",AQ393="no impacts","no impacts"
),"")</f>
        <v>No root cause</v>
      </c>
      <c r="AQ393" s="126" t="s">
        <v>5344</v>
      </c>
      <c r="AR393" s="48" t="str" cm="1">
        <f t="array" ref="AR393">IFERROR(_xlfn.IFS(
AQ393="MPR ISSUE","ACTIVE",
AQ393="BSS Hardware Issue","ACTIVE",
AQ393="Sites strategiques, MLL, Pylone, etc.","PASSIVE",
AQ393="AKTIVCO DEFAUT GE &amp; POWER Cabinet","PASSIVE",
AQ393="AKTIVCO Coupure ENEO &amp; Baisse de tension","PASSIVE",
AQ393="Coupure ENEO &amp; Baisse de tension","PASSIVE",
AQ393="Defaut GE &amp; POWER Cabinet","PASSIVE",
AQ393="Sharing","PASSIVE",
AQ393="Sites strategiques &amp; DataCenter","PASSIVE",
AQ393="Exclu","Exclu",
AQ393="SAT","ACTIVE",
AQ393="SPARE-ISSUE","SPARE-ISSUE",
AQ393="Fiber CAmtel","ACTIVE",
AQ393="Fiber AOF","ACTIVE",
AQ393="Projet OCM (HUAWEI)","PLANNED WORKS",
AQ393="Projet OCM (NOKIA)","PLANNED WORKS",
AQ393="ACCESS-ISSUE","ACCESS-ISSUE",
AQ393="Projet OCM (ZTE, NOKIA, autres projets)","PLANNED WORKS",
AQ393="No root CAuse","No root cause",
AQ393="ODU HS","ACTIVE",
AQ393="IP &amp; VLAN","ACTIVE",
AQ393="Warehouse HUAWEI","SPARE-ISSUE",
AQ393="SPARE-HS","SPARE-ISSUE",
AQ393="Power Telco","ACTIVE", AQ393="no impacts","no impacts"
),"")</f>
        <v>No root cause</v>
      </c>
      <c r="AS393" s="92" t="s">
        <v>5537</v>
      </c>
      <c r="AT393" s="98" t="s">
        <v>890</v>
      </c>
      <c r="AV393" s="17" t="s">
        <v>5537</v>
      </c>
      <c r="AW393" s="7" t="s">
        <v>5537</v>
      </c>
      <c r="AX393" s="6" t="s">
        <v>5537</v>
      </c>
      <c r="AY393" s="7"/>
      <c r="AZ393" s="3" t="s">
        <v>5537</v>
      </c>
      <c r="BA393" s="18" t="s">
        <v>5537</v>
      </c>
      <c r="BB393" s="18" t="s">
        <v>5537</v>
      </c>
      <c r="BC393" s="18" t="s">
        <v>5537</v>
      </c>
      <c r="BD393" s="18" t="s">
        <v>5537</v>
      </c>
      <c r="BE393" s="18" t="s">
        <v>5537</v>
      </c>
      <c r="BF393" s="18" t="s">
        <v>5537</v>
      </c>
      <c r="BG393" s="18" t="s">
        <v>5537</v>
      </c>
      <c r="BH393" s="18" t="s">
        <v>5537</v>
      </c>
      <c r="BI393" s="18" t="s">
        <v>5537</v>
      </c>
      <c r="BJ393" s="18" t="s">
        <v>5537</v>
      </c>
      <c r="BK393" s="18" t="s">
        <v>5537</v>
      </c>
      <c r="BL393" s="9" t="s">
        <v>5537</v>
      </c>
      <c r="BM393" s="14" t="s">
        <v>5537</v>
      </c>
      <c r="BN393" s="14" t="s">
        <v>5537</v>
      </c>
      <c r="BO393" s="14" t="str">
        <f>_xlfn.XLOOKUP(B393,'[4]cell downs 18042026 17h'!$B:$B,'[4]cell downs 18042026 17h'!$B:$B,"")</f>
        <v/>
      </c>
      <c r="BP393" s="14" t="str">
        <f>_xlfn.XLOOKUP(B393,'[5]Cells Huawei 19042026 15h'!$B:$B,'[5]Cells Huawei 19042026 15h'!$B:$B,"")</f>
        <v/>
      </c>
      <c r="BQ393" s="9" t="str">
        <f>_xlfn.XLOOKUP(B393,'[6]cells down 19042026 9H40'!$B:$B,'[6]cells down 19042026 9H40'!$B:$B,"")</f>
        <v/>
      </c>
      <c r="BR393" s="9" t="s">
        <v>890</v>
      </c>
      <c r="BS393" s="9" t="s">
        <v>594</v>
      </c>
      <c r="BT393" s="108"/>
    </row>
    <row r="394" spans="1:72" s="9" customFormat="1" x14ac:dyDescent="0.35">
      <c r="A394" s="1" t="s">
        <v>1405</v>
      </c>
      <c r="B394" s="8" t="s">
        <v>1406</v>
      </c>
      <c r="C394" s="3" t="str">
        <f>_xlfn.XLOOKUP(B394,'[1]daily break down'!$D:$D,'[1]daily break down'!$E:$E,"")</f>
        <v>LITTORAL</v>
      </c>
      <c r="D394" s="1" t="s">
        <v>11</v>
      </c>
      <c r="E394" s="1" t="s">
        <v>96</v>
      </c>
      <c r="F394" s="3" t="s">
        <v>31</v>
      </c>
      <c r="G394" s="1" t="s">
        <v>1407</v>
      </c>
      <c r="H394" s="33" t="str">
        <f>_xlfn.XLOOKUP(B394,[2]CALCULATION!$B:$B,[2]CALCULATION!$H:$H,"")</f>
        <v>NOKIA</v>
      </c>
      <c r="I394" s="28">
        <v>1.7835078317396415E-3</v>
      </c>
      <c r="J394" s="28">
        <v>0</v>
      </c>
      <c r="K394" s="28">
        <v>0</v>
      </c>
      <c r="L394" s="28">
        <v>0</v>
      </c>
      <c r="M394" s="28">
        <v>0.13950763103945352</v>
      </c>
      <c r="N394" s="28">
        <v>0</v>
      </c>
      <c r="O394" s="28">
        <v>0.34487893737542791</v>
      </c>
      <c r="P394" s="28">
        <v>0</v>
      </c>
      <c r="Q394" s="28">
        <v>0</v>
      </c>
      <c r="R394" s="28">
        <v>1.6841726342038645E-2</v>
      </c>
      <c r="S394" s="93">
        <v>0.21452130289202126</v>
      </c>
      <c r="T394" s="93">
        <f>_xlfn.XLOOKUP(B394,'[3]Nur des jours'!$B:$B,'[3]Nur des jours'!$U:$U,"")</f>
        <v>0</v>
      </c>
      <c r="U394" s="93">
        <v>9.8092930745670003E-4</v>
      </c>
      <c r="V394" s="93">
        <v>0</v>
      </c>
      <c r="W394" s="93">
        <v>0</v>
      </c>
      <c r="X394" s="93">
        <v>0</v>
      </c>
      <c r="Y394" s="93">
        <v>0</v>
      </c>
      <c r="Z394" s="93">
        <v>0</v>
      </c>
      <c r="AA394" s="93">
        <v>0</v>
      </c>
      <c r="AB394" s="93">
        <v>0</v>
      </c>
      <c r="AC394" s="93">
        <f>_xlfn.XLOOKUP(B394,'[3]Nur des jours'!$B:$B,'[3]Nur des jours'!$N:$N,"")</f>
        <v>0</v>
      </c>
      <c r="AD394" s="93">
        <v>0</v>
      </c>
      <c r="AE394" s="93">
        <v>0</v>
      </c>
      <c r="AF394" s="93">
        <v>2.7912749117139039E-2</v>
      </c>
      <c r="AG394" s="93"/>
      <c r="AH394" s="93">
        <v>0.14696539598382363</v>
      </c>
      <c r="AI394" s="93">
        <v>0.50270473883833111</v>
      </c>
      <c r="AJ394" s="93">
        <v>0.22393989523342606</v>
      </c>
      <c r="AK394" s="93">
        <v>0</v>
      </c>
      <c r="AL394" s="93">
        <v>0.14696539598382363</v>
      </c>
      <c r="AM394" s="49" t="s">
        <v>5559</v>
      </c>
      <c r="AN394" s="49"/>
      <c r="AO394" s="48" t="str" cm="1">
        <f t="array" ref="AO394">IFERROR(_xlfn.IFS(
AQ394="MPR ISSUE","PDH",
AQ394="BSS Hardware Issue","BSS",
AQ394="Sites strategiques, MLL, Pylone, etc.","ENVTECH",
AQ394="AKTIVCO DEFAUT GE &amp; POWER Cabinet","AKTIVCO",
AQ394="AKTIVCO Coupure ENEO &amp; Baisse de tension","AKTIVCO GRID ONLY",
AQ394="Coupure ENEO &amp; Baisse de tension","IHS GRID ONLY",
AQ394="Defaut GE &amp; POWER Cabinet","IHS",
AQ394="Sharing","Partners",
AQ394="Sites strategiques &amp; DataCenter","SST &amp; DC",
AQ394="Exclu","Exclu",
AQ394="SAT","SAT",
AQ394="SPARE-ISSUE","SPARE-ISSUE",
AQ394="Fiber CAmtel","TRANS_FO_CAMTEL",
AQ394="Fiber AOF","Fiber AOF",
AQ394="Projet OCM (HUAWEI)","TRAVAUX-HUAWEI",
AQ394="Projet OCM (NOKIA)","TRAVAUX-NOKIA",
AQ394="ACCESS-ISSUE","ACCESS-ISSUE",
AQ394="Projet OCM (ZTE, NOKIA, autres projets)","TRAVAUX OCM",
AQ394="No root CAuse","No root cause",
AQ394="ODU HS","PDH",
AQ394="IP &amp; VLAN","PDH",
AQ394="Warehouse HUAWEI","SPARE-ISSUE",
AQ394="SPARE-HS","SPARE-ISSUE",
AQ394="Power Telco","BSS",AQ394="no impacts","no impacts"
),"")</f>
        <v>IHS</v>
      </c>
      <c r="AP394" s="48" t="str" cm="1">
        <f t="array" ref="AP394">IFERROR(_xlfn.IFS(
AQ394="MPR ISSUE","TX ISSUE",
AQ394="BSS Hardware Issue","RAN ISSUE",
AQ394="Sites strategiques, MLL, Pylone, etc.","ENVTECH",
AQ394="AKTIVCO DEFAUT GE &amp; POWER Cabinet","POWER ISSUE",
AQ394="AKTIVCO Coupure ENEO &amp; Baisse de tension","POWER ISSUE",
AQ394="Coupure ENEO &amp; Baisse de tension","POWER ISSUE",
AQ394="Defaut GE &amp; POWER Cabinet","POWER ISSUE",
AQ394="Sharing","POWER ISSUE",
AQ394="Sites strategiques &amp; DataCenter","POWER ISSUE",
AQ394="Exclu","Exclu",
AQ394="SAT","TX ISSUE",
AQ394="SPARE-ISSUE","SPARE-ISSUE",
AQ394="Fiber CAmtel","TX ISSUE",
AQ394="Fiber AOF","TX ISSUE",
AQ394="Projet OCM (HUAWEI)","TRAVAUX-HUAWEI",
AQ394="Projet OCM (NOKIA)","TRAVAUX -NOKIA",
AQ394="ACCESS-ISSUE","ACCESS-ISSUE",
AQ394="Projet OCM (ZTE, NOKIA, autres projets)","TRAVAUX OCM",
AQ394="No root CAuse","No root cause",
AQ394="ODU HS","TX ISSUE",
AQ394="IP &amp; VLAN","TX ISSUE",
AQ394="Warehouse HUAWEI","SPARE-ISSUE",
AQ394="SPARE-HS","SPARE-ISSUE",
AQ394="Power Telco","RAN ISSUE",AQ394="no impacts","no impacts"
),"")</f>
        <v>POWER ISSUE</v>
      </c>
      <c r="AQ394" s="67" t="s">
        <v>5330</v>
      </c>
      <c r="AR394" s="48" t="str" cm="1">
        <f t="array" ref="AR394">IFERROR(_xlfn.IFS(
AQ394="MPR ISSUE","ACTIVE",
AQ394="BSS Hardware Issue","ACTIVE",
AQ394="Sites strategiques, MLL, Pylone, etc.","PASSIVE",
AQ394="AKTIVCO DEFAUT GE &amp; POWER Cabinet","PASSIVE",
AQ394="AKTIVCO Coupure ENEO &amp; Baisse de tension","PASSIVE",
AQ394="Coupure ENEO &amp; Baisse de tension","PASSIVE",
AQ394="Defaut GE &amp; POWER Cabinet","PASSIVE",
AQ394="Sharing","PASSIVE",
AQ394="Sites strategiques &amp; DataCenter","PASSIVE",
AQ394="Exclu","Exclu",
AQ394="SAT","ACTIVE",
AQ394="SPARE-ISSUE","SPARE-ISSUE",
AQ394="Fiber CAmtel","ACTIVE",
AQ394="Fiber AOF","ACTIVE",
AQ394="Projet OCM (HUAWEI)","PLANNED WORKS",
AQ394="Projet OCM (NOKIA)","PLANNED WORKS",
AQ394="ACCESS-ISSUE","ACCESS-ISSUE",
AQ394="Projet OCM (ZTE, NOKIA, autres projets)","PLANNED WORKS",
AQ394="No root CAuse","No root cause",
AQ394="ODU HS","ACTIVE",
AQ394="IP &amp; VLAN","ACTIVE",
AQ394="Warehouse HUAWEI","SPARE-ISSUE",
AQ394="SPARE-HS","SPARE-ISSUE",
AQ394="Power Telco","ACTIVE", AQ394="no impacts","no impacts"
),"")</f>
        <v>PASSIVE</v>
      </c>
      <c r="AS394" s="92" t="s">
        <v>5745</v>
      </c>
      <c r="AT394" s="98" t="s">
        <v>1406</v>
      </c>
      <c r="AV394" s="17" t="s">
        <v>5537</v>
      </c>
      <c r="AW394" s="7" t="s">
        <v>5537</v>
      </c>
      <c r="AX394" s="6" t="s">
        <v>5537</v>
      </c>
      <c r="AY394" s="7"/>
      <c r="AZ394" s="3" t="s">
        <v>6256</v>
      </c>
      <c r="BA394" s="18" t="s">
        <v>5537</v>
      </c>
      <c r="BB394" s="18" t="s">
        <v>5537</v>
      </c>
      <c r="BC394" s="18" t="s">
        <v>5537</v>
      </c>
      <c r="BD394" s="18" t="s">
        <v>5537</v>
      </c>
      <c r="BE394" s="18" t="s">
        <v>5537</v>
      </c>
      <c r="BF394" s="18" t="s">
        <v>5537</v>
      </c>
      <c r="BG394" s="18" t="s">
        <v>5537</v>
      </c>
      <c r="BH394" s="18" t="s">
        <v>5537</v>
      </c>
      <c r="BI394" s="18" t="s">
        <v>5537</v>
      </c>
      <c r="BJ394" s="18" t="s">
        <v>5537</v>
      </c>
      <c r="BK394" s="18" t="s">
        <v>5537</v>
      </c>
      <c r="BL394" s="9" t="s">
        <v>6257</v>
      </c>
      <c r="BM394" s="14" t="s">
        <v>5537</v>
      </c>
      <c r="BN394" s="14" t="s">
        <v>5537</v>
      </c>
      <c r="BO394" s="14" t="str">
        <f>_xlfn.XLOOKUP(B394,'[4]cell downs 18042026 17h'!$B:$B,'[4]cell downs 18042026 17h'!$B:$B,"")</f>
        <v/>
      </c>
      <c r="BP394" s="14" t="str">
        <f>_xlfn.XLOOKUP(B394,'[5]Cells Huawei 19042026 15h'!$B:$B,'[5]Cells Huawei 19042026 15h'!$B:$B,"")</f>
        <v/>
      </c>
      <c r="BQ394" s="9" t="str">
        <f>_xlfn.XLOOKUP(B394,'[6]cells down 19042026 9H40'!$B:$B,'[6]cells down 19042026 9H40'!$B:$B,"")</f>
        <v/>
      </c>
      <c r="BR394" s="9" t="s">
        <v>1406</v>
      </c>
      <c r="BS394" s="9" t="s">
        <v>12</v>
      </c>
      <c r="BT394" s="108"/>
    </row>
    <row r="395" spans="1:72" s="9" customFormat="1" x14ac:dyDescent="0.35">
      <c r="A395" s="1" t="s">
        <v>607</v>
      </c>
      <c r="B395" s="8" t="s">
        <v>608</v>
      </c>
      <c r="C395" s="3" t="str">
        <f>_xlfn.XLOOKUP(B395,'[1]daily break down'!$D:$D,'[1]daily break down'!$E:$E,"")</f>
        <v>Ngaoundere</v>
      </c>
      <c r="D395" s="1" t="s">
        <v>11</v>
      </c>
      <c r="E395" s="1" t="s">
        <v>12</v>
      </c>
      <c r="F395" s="3" t="s">
        <v>90</v>
      </c>
      <c r="G395" s="1" t="s">
        <v>91</v>
      </c>
      <c r="H395" s="32" t="str">
        <f>_xlfn.XLOOKUP(B395,[2]CALCULATION!$B:$B,[2]CALCULATION!$H:$H,"")</f>
        <v>Huawei</v>
      </c>
      <c r="I395" s="28">
        <v>0</v>
      </c>
      <c r="J395" s="28">
        <v>0</v>
      </c>
      <c r="K395" s="28">
        <v>0</v>
      </c>
      <c r="L395" s="28">
        <v>0</v>
      </c>
      <c r="M395" s="28">
        <v>0</v>
      </c>
      <c r="N395" s="28">
        <v>0</v>
      </c>
      <c r="O395" s="28">
        <v>0</v>
      </c>
      <c r="P395" s="28">
        <v>0</v>
      </c>
      <c r="Q395" s="28">
        <v>0</v>
      </c>
      <c r="R395" s="28">
        <v>0</v>
      </c>
      <c r="S395" s="93">
        <v>0</v>
      </c>
      <c r="T395" s="93">
        <f>_xlfn.XLOOKUP(B395,'[3]Nur des jours'!$B:$B,'[3]Nur des jours'!$U:$U,"")</f>
        <v>0</v>
      </c>
      <c r="U395" s="93">
        <v>0</v>
      </c>
      <c r="V395" s="93">
        <v>0</v>
      </c>
      <c r="W395" s="93">
        <v>0</v>
      </c>
      <c r="X395" s="93">
        <v>0</v>
      </c>
      <c r="Y395" s="93">
        <v>0</v>
      </c>
      <c r="Z395" s="93">
        <v>0</v>
      </c>
      <c r="AA395" s="93">
        <v>0</v>
      </c>
      <c r="AB395" s="93">
        <v>0</v>
      </c>
      <c r="AC395" s="93"/>
      <c r="AD395" s="93">
        <v>0</v>
      </c>
      <c r="AE395" s="93">
        <v>0</v>
      </c>
      <c r="AF395" s="93">
        <v>0</v>
      </c>
      <c r="AG395" s="93"/>
      <c r="AH395" s="93">
        <v>0.1447316605456678</v>
      </c>
      <c r="AI395" s="93">
        <v>0.19858398378955194</v>
      </c>
      <c r="AJ395" s="93">
        <v>0.25394323911720407</v>
      </c>
      <c r="AK395" s="93">
        <v>5.9679567576559477E-2</v>
      </c>
      <c r="AL395" s="93">
        <v>0.1447316605456678</v>
      </c>
      <c r="AM395" s="49" t="s">
        <v>5559</v>
      </c>
      <c r="AN395" s="49"/>
      <c r="AO395" s="48" t="str" cm="1">
        <f t="array" ref="AO395">IFERROR(_xlfn.IFS(
AQ395="MPR ISSUE","PDH",
AQ395="BSS Hardware Issue","BSS",
AQ395="Sites strategiques, MLL, Pylone, etc.","ENVTECH",
AQ395="AKTIVCO DEFAUT GE &amp; POWER Cabinet","AKTIVCO",
AQ395="AKTIVCO Coupure ENEO &amp; Baisse de tension","AKTIVCO GRID ONLY",
AQ395="Coupure ENEO &amp; Baisse de tension","IHS GRID ONLY",
AQ395="Defaut GE &amp; POWER Cabinet","IHS",
AQ395="Sharing","Partners",
AQ395="Sites strategiques &amp; DataCenter","SST &amp; DC",
AQ395="Exclu","Exclu",
AQ395="SAT","SAT",
AQ395="SPARE-ISSUE","SPARE-ISSUE",
AQ395="Fiber CAmtel","TRANS_FO_CAMTEL",
AQ395="Fiber AOF","Fiber AOF",
AQ395="Projet OCM (HUAWEI)","TRAVAUX-HUAWEI",
AQ395="Projet OCM (NOKIA)","TRAVAUX-NOKIA",
AQ395="ACCESS-ISSUE","ACCESS-ISSUE",
AQ395="Projet OCM (ZTE, NOKIA, autres projets)","TRAVAUX OCM",
AQ395="No root CAuse","No root cause",
AQ395="ODU HS","PDH",
AQ395="IP &amp; VLAN","PDH",
AQ395="Warehouse HUAWEI","SPARE-ISSUE",
AQ395="SPARE-HS","SPARE-ISSUE",
AQ395="Power Telco","BSS",AQ395="no impacts","no impacts"
),"")</f>
        <v>No root cause</v>
      </c>
      <c r="AP395" s="48" t="str" cm="1">
        <f t="array" ref="AP395">IFERROR(_xlfn.IFS(
AQ395="MPR ISSUE","TX ISSUE",
AQ395="BSS Hardware Issue","RAN ISSUE",
AQ395="Sites strategiques, MLL, Pylone, etc.","ENVTECH",
AQ395="AKTIVCO DEFAUT GE &amp; POWER Cabinet","POWER ISSUE",
AQ395="AKTIVCO Coupure ENEO &amp; Baisse de tension","POWER ISSUE",
AQ395="Coupure ENEO &amp; Baisse de tension","POWER ISSUE",
AQ395="Defaut GE &amp; POWER Cabinet","POWER ISSUE",
AQ395="Sharing","POWER ISSUE",
AQ395="Sites strategiques &amp; DataCenter","POWER ISSUE",
AQ395="Exclu","Exclu",
AQ395="SAT","TX ISSUE",
AQ395="SPARE-ISSUE","SPARE-ISSUE",
AQ395="Fiber CAmtel","TX ISSUE",
AQ395="Fiber AOF","TX ISSUE",
AQ395="Projet OCM (HUAWEI)","TRAVAUX-HUAWEI",
AQ395="Projet OCM (NOKIA)","TRAVAUX -NOKIA",
AQ395="ACCESS-ISSUE","ACCESS-ISSUE",
AQ395="Projet OCM (ZTE, NOKIA, autres projets)","TRAVAUX OCM",
AQ395="No root CAuse","No root cause",
AQ395="ODU HS","TX ISSUE",
AQ395="IP &amp; VLAN","TX ISSUE",
AQ395="Warehouse HUAWEI","SPARE-ISSUE",
AQ395="SPARE-HS","SPARE-ISSUE",
AQ395="Power Telco","RAN ISSUE",AQ395="no impacts","no impacts"
),"")</f>
        <v>No root cause</v>
      </c>
      <c r="AQ395" s="126" t="s">
        <v>5344</v>
      </c>
      <c r="AR395" s="48" t="str" cm="1">
        <f t="array" ref="AR395">IFERROR(_xlfn.IFS(
AQ395="MPR ISSUE","ACTIVE",
AQ395="BSS Hardware Issue","ACTIVE",
AQ395="Sites strategiques, MLL, Pylone, etc.","PASSIVE",
AQ395="AKTIVCO DEFAUT GE &amp; POWER Cabinet","PASSIVE",
AQ395="AKTIVCO Coupure ENEO &amp; Baisse de tension","PASSIVE",
AQ395="Coupure ENEO &amp; Baisse de tension","PASSIVE",
AQ395="Defaut GE &amp; POWER Cabinet","PASSIVE",
AQ395="Sharing","PASSIVE",
AQ395="Sites strategiques &amp; DataCenter","PASSIVE",
AQ395="Exclu","Exclu",
AQ395="SAT","ACTIVE",
AQ395="SPARE-ISSUE","SPARE-ISSUE",
AQ395="Fiber CAmtel","ACTIVE",
AQ395="Fiber AOF","ACTIVE",
AQ395="Projet OCM (HUAWEI)","PLANNED WORKS",
AQ395="Projet OCM (NOKIA)","PLANNED WORKS",
AQ395="ACCESS-ISSUE","ACCESS-ISSUE",
AQ395="Projet OCM (ZTE, NOKIA, autres projets)","PLANNED WORKS",
AQ395="No root CAuse","No root cause",
AQ395="ODU HS","ACTIVE",
AQ395="IP &amp; VLAN","ACTIVE",
AQ395="Warehouse HUAWEI","SPARE-ISSUE",
AQ395="SPARE-HS","SPARE-ISSUE",
AQ395="Power Telco","ACTIVE", AQ395="no impacts","no impacts"
),"")</f>
        <v>No root cause</v>
      </c>
      <c r="AS395" s="92" t="s">
        <v>5537</v>
      </c>
      <c r="AT395" s="98" t="s">
        <v>608</v>
      </c>
      <c r="AV395" s="17" t="s">
        <v>5537</v>
      </c>
      <c r="AW395" s="7" t="s">
        <v>5537</v>
      </c>
      <c r="AX395" s="6" t="s">
        <v>5537</v>
      </c>
      <c r="AY395" s="7"/>
      <c r="AZ395" s="3" t="s">
        <v>5537</v>
      </c>
      <c r="BA395" s="18" t="s">
        <v>5537</v>
      </c>
      <c r="BB395" s="18" t="s">
        <v>5537</v>
      </c>
      <c r="BC395" s="18" t="s">
        <v>5537</v>
      </c>
      <c r="BD395" s="18" t="s">
        <v>5537</v>
      </c>
      <c r="BE395" s="18" t="s">
        <v>5537</v>
      </c>
      <c r="BF395" s="18" t="s">
        <v>5537</v>
      </c>
      <c r="BG395" s="18" t="s">
        <v>5537</v>
      </c>
      <c r="BH395" s="18" t="s">
        <v>5537</v>
      </c>
      <c r="BI395" s="18" t="s">
        <v>5537</v>
      </c>
      <c r="BJ395" s="18" t="s">
        <v>5537</v>
      </c>
      <c r="BK395" s="18" t="s">
        <v>5537</v>
      </c>
      <c r="BL395" s="9" t="s">
        <v>5537</v>
      </c>
      <c r="BM395" s="14" t="s">
        <v>5537</v>
      </c>
      <c r="BN395" s="14" t="s">
        <v>5537</v>
      </c>
      <c r="BO395" s="14" t="str">
        <f>_xlfn.XLOOKUP(B395,'[4]cell downs 18042026 17h'!$B:$B,'[4]cell downs 18042026 17h'!$B:$B,"")</f>
        <v/>
      </c>
      <c r="BP395" s="14" t="str">
        <f>_xlfn.XLOOKUP(B395,'[5]Cells Huawei 19042026 15h'!$B:$B,'[5]Cells Huawei 19042026 15h'!$B:$B,"")</f>
        <v/>
      </c>
      <c r="BQ395" s="9" t="str">
        <f>_xlfn.XLOOKUP(B395,'[6]cells down 19042026 9H40'!$B:$B,'[6]cells down 19042026 9H40'!$B:$B,"")</f>
        <v/>
      </c>
      <c r="BR395" s="9" t="s">
        <v>608</v>
      </c>
      <c r="BS395" s="9" t="s">
        <v>5537</v>
      </c>
      <c r="BT395" s="108"/>
    </row>
    <row r="396" spans="1:72" s="9" customFormat="1" x14ac:dyDescent="0.35">
      <c r="A396" s="1" t="s">
        <v>3016</v>
      </c>
      <c r="B396" s="8" t="s">
        <v>3017</v>
      </c>
      <c r="C396" s="3" t="str">
        <f>_xlfn.XLOOKUP(B396,'[1]daily break down'!$D:$D,'[1]daily break down'!$E:$E,"")</f>
        <v>EXTREME-NORD</v>
      </c>
      <c r="D396" s="1" t="s">
        <v>11</v>
      </c>
      <c r="E396" s="1" t="s">
        <v>12</v>
      </c>
      <c r="F396" s="3" t="s">
        <v>55</v>
      </c>
      <c r="G396" s="1" t="s">
        <v>185</v>
      </c>
      <c r="H396" s="32" t="str">
        <f>_xlfn.XLOOKUP(B396,[2]CALCULATION!$B:$B,[2]CALCULATION!$H:$H,"")</f>
        <v>Huawei</v>
      </c>
      <c r="I396" s="28">
        <v>0</v>
      </c>
      <c r="J396" s="28">
        <v>0</v>
      </c>
      <c r="K396" s="28">
        <v>0</v>
      </c>
      <c r="L396" s="28">
        <v>0</v>
      </c>
      <c r="M396" s="28">
        <v>1.0701046990437544E-3</v>
      </c>
      <c r="N396" s="28">
        <v>0.10567283903057074</v>
      </c>
      <c r="O396" s="28">
        <v>0.43860024598140024</v>
      </c>
      <c r="P396" s="28">
        <v>0.18013429100569864</v>
      </c>
      <c r="Q396" s="28">
        <v>0</v>
      </c>
      <c r="R396" s="28">
        <v>0</v>
      </c>
      <c r="S396" s="93">
        <v>0</v>
      </c>
      <c r="T396" s="93">
        <f>_xlfn.XLOOKUP(B396,'[3]Nur des jours'!$B:$B,'[3]Nur des jours'!$U:$U,"")</f>
        <v>0.19049647150810567</v>
      </c>
      <c r="U396" s="93">
        <v>0</v>
      </c>
      <c r="V396" s="93">
        <v>0</v>
      </c>
      <c r="W396" s="93">
        <v>0.1904964715081057</v>
      </c>
      <c r="X396" s="93">
        <v>0</v>
      </c>
      <c r="Y396" s="93">
        <v>0</v>
      </c>
      <c r="Z396" s="93">
        <v>0</v>
      </c>
      <c r="AA396" s="93">
        <v>0</v>
      </c>
      <c r="AB396" s="93">
        <v>0</v>
      </c>
      <c r="AC396" s="93">
        <f>_xlfn.XLOOKUP(B396,'[3]Nur des jours'!$B:$B,'[3]Nur des jours'!$N:$N,"")</f>
        <v>0.23105343960186392</v>
      </c>
      <c r="AD396" s="93">
        <v>0.23105343960186392</v>
      </c>
      <c r="AE396" s="93">
        <v>0</v>
      </c>
      <c r="AF396" s="93">
        <v>0</v>
      </c>
      <c r="AG396" s="93"/>
      <c r="AH396" s="93">
        <v>0.14410743280455893</v>
      </c>
      <c r="AI396" s="93">
        <v>0.1273934990348069</v>
      </c>
      <c r="AJ396" s="93">
        <v>0.16655063904444242</v>
      </c>
      <c r="AK396" s="93">
        <v>0.13423627664068535</v>
      </c>
      <c r="AL396" s="93">
        <v>0.14410743280455893</v>
      </c>
      <c r="AM396" s="49" t="s">
        <v>5601</v>
      </c>
      <c r="AN396" s="49"/>
      <c r="AO396" s="48" t="str" cm="1">
        <f t="array" ref="AO396">IFERROR(_xlfn.IFS(
AQ396="MPR ISSUE","PDH",
AQ396="BSS Hardware Issue","BSS",
AQ396="Sites strategiques, MLL, Pylone, etc.","ENVTECH",
AQ396="AKTIVCO DEFAUT GE &amp; POWER Cabinet","AKTIVCO",
AQ396="AKTIVCO Coupure ENEO &amp; Baisse de tension","AKTIVCO GRID ONLY",
AQ396="Coupure ENEO &amp; Baisse de tension","IHS GRID ONLY",
AQ396="Defaut GE &amp; POWER Cabinet","IHS",
AQ396="Sharing","Partners",
AQ396="Sites strategiques &amp; DataCenter","SST &amp; DC",
AQ396="Exclu","Exclu",
AQ396="SAT","SAT",
AQ396="SPARE-ISSUE","SPARE-ISSUE",
AQ396="Fiber CAmtel","TRANS_FO_CAMTEL",
AQ396="Fiber AOF","Fiber AOF",
AQ396="Projet OCM (HUAWEI)","TRAVAUX-HUAWEI",
AQ396="Projet OCM (NOKIA)","TRAVAUX-NOKIA",
AQ396="ACCESS-ISSUE","ACCESS-ISSUE",
AQ396="Projet OCM (ZTE, NOKIA, autres projets)","TRAVAUX OCM",
AQ396="No root CAuse","No root cause",
AQ396="ODU HS","PDH",
AQ396="IP &amp; VLAN","PDH",
AQ396="Warehouse HUAWEI","SPARE-ISSUE",
AQ396="SPARE-HS","SPARE-ISSUE",
AQ396="Power Telco","BSS",AQ396="no impacts","no impacts"
),"")</f>
        <v>No root cause</v>
      </c>
      <c r="AP396" s="48" t="str" cm="1">
        <f t="array" ref="AP396">IFERROR(_xlfn.IFS(
AQ396="MPR ISSUE","TX ISSUE",
AQ396="BSS Hardware Issue","RAN ISSUE",
AQ396="Sites strategiques, MLL, Pylone, etc.","ENVTECH",
AQ396="AKTIVCO DEFAUT GE &amp; POWER Cabinet","POWER ISSUE",
AQ396="AKTIVCO Coupure ENEO &amp; Baisse de tension","POWER ISSUE",
AQ396="Coupure ENEO &amp; Baisse de tension","POWER ISSUE",
AQ396="Defaut GE &amp; POWER Cabinet","POWER ISSUE",
AQ396="Sharing","POWER ISSUE",
AQ396="Sites strategiques &amp; DataCenter","POWER ISSUE",
AQ396="Exclu","Exclu",
AQ396="SAT","TX ISSUE",
AQ396="SPARE-ISSUE","SPARE-ISSUE",
AQ396="Fiber CAmtel","TX ISSUE",
AQ396="Fiber AOF","TX ISSUE",
AQ396="Projet OCM (HUAWEI)","TRAVAUX-HUAWEI",
AQ396="Projet OCM (NOKIA)","TRAVAUX -NOKIA",
AQ396="ACCESS-ISSUE","ACCESS-ISSUE",
AQ396="Projet OCM (ZTE, NOKIA, autres projets)","TRAVAUX OCM",
AQ396="No root CAuse","No root cause",
AQ396="ODU HS","TX ISSUE",
AQ396="IP &amp; VLAN","TX ISSUE",
AQ396="Warehouse HUAWEI","SPARE-ISSUE",
AQ396="SPARE-HS","SPARE-ISSUE",
AQ396="Power Telco","RAN ISSUE",AQ396="no impacts","no impacts"
),"")</f>
        <v>No root cause</v>
      </c>
      <c r="AQ396" s="67" t="s">
        <v>5344</v>
      </c>
      <c r="AR396" s="48" t="str" cm="1">
        <f t="array" ref="AR396">IFERROR(_xlfn.IFS(
AQ396="MPR ISSUE","ACTIVE",
AQ396="BSS Hardware Issue","ACTIVE",
AQ396="Sites strategiques, MLL, Pylone, etc.","PASSIVE",
AQ396="AKTIVCO DEFAUT GE &amp; POWER Cabinet","PASSIVE",
AQ396="AKTIVCO Coupure ENEO &amp; Baisse de tension","PASSIVE",
AQ396="Coupure ENEO &amp; Baisse de tension","PASSIVE",
AQ396="Defaut GE &amp; POWER Cabinet","PASSIVE",
AQ396="Sharing","PASSIVE",
AQ396="Sites strategiques &amp; DataCenter","PASSIVE",
AQ396="Exclu","Exclu",
AQ396="SAT","ACTIVE",
AQ396="SPARE-ISSUE","SPARE-ISSUE",
AQ396="Fiber CAmtel","ACTIVE",
AQ396="Fiber AOF","ACTIVE",
AQ396="Projet OCM (HUAWEI)","PLANNED WORKS",
AQ396="Projet OCM (NOKIA)","PLANNED WORKS",
AQ396="ACCESS-ISSUE","ACCESS-ISSUE",
AQ396="Projet OCM (ZTE, NOKIA, autres projets)","PLANNED WORKS",
AQ396="No root CAuse","No root cause",
AQ396="ODU HS","ACTIVE",
AQ396="IP &amp; VLAN","ACTIVE",
AQ396="Warehouse HUAWEI","SPARE-ISSUE",
AQ396="SPARE-HS","SPARE-ISSUE",
AQ396="Power Telco","ACTIVE", AQ396="no impacts","no impacts"
),"")</f>
        <v>No root cause</v>
      </c>
      <c r="AS396" s="92" t="s">
        <v>5896</v>
      </c>
      <c r="AT396" s="98" t="s">
        <v>3017</v>
      </c>
      <c r="AV396" s="17" t="s">
        <v>5537</v>
      </c>
      <c r="AW396" s="7" t="s">
        <v>5537</v>
      </c>
      <c r="AX396" s="6" t="s">
        <v>5537</v>
      </c>
      <c r="AY396" s="7"/>
      <c r="AZ396" s="3" t="s">
        <v>5537</v>
      </c>
      <c r="BA396" s="18" t="s">
        <v>5537</v>
      </c>
      <c r="BB396" s="18" t="s">
        <v>5537</v>
      </c>
      <c r="BC396" s="18" t="s">
        <v>5537</v>
      </c>
      <c r="BD396" s="18" t="s">
        <v>5537</v>
      </c>
      <c r="BE396" s="18" t="s">
        <v>5537</v>
      </c>
      <c r="BF396" s="18" t="s">
        <v>5537</v>
      </c>
      <c r="BG396" s="18" t="s">
        <v>5537</v>
      </c>
      <c r="BH396" s="18" t="s">
        <v>5537</v>
      </c>
      <c r="BI396" s="18" t="s">
        <v>5537</v>
      </c>
      <c r="BJ396" s="18" t="s">
        <v>5537</v>
      </c>
      <c r="BK396" s="18" t="s">
        <v>5537</v>
      </c>
      <c r="BL396" s="9" t="s">
        <v>5896</v>
      </c>
      <c r="BM396" s="14" t="s">
        <v>5537</v>
      </c>
      <c r="BN396" s="14" t="s">
        <v>5537</v>
      </c>
      <c r="BO396" s="14" t="str">
        <f>_xlfn.XLOOKUP(B396,'[4]cell downs 18042026 17h'!$B:$B,'[4]cell downs 18042026 17h'!$B:$B,"")</f>
        <v/>
      </c>
      <c r="BP396" s="14" t="str">
        <f>_xlfn.XLOOKUP(B396,'[5]Cells Huawei 19042026 15h'!$B:$B,'[5]Cells Huawei 19042026 15h'!$B:$B,"")</f>
        <v/>
      </c>
      <c r="BQ396" s="9" t="str">
        <f>_xlfn.XLOOKUP(B396,'[6]cells down 19042026 9H40'!$B:$B,'[6]cells down 19042026 9H40'!$B:$B,"")</f>
        <v/>
      </c>
      <c r="BR396" s="9" t="s">
        <v>3017</v>
      </c>
      <c r="BS396" s="9" t="s">
        <v>12</v>
      </c>
      <c r="BT396" s="108"/>
    </row>
    <row r="397" spans="1:72" s="9" customFormat="1" x14ac:dyDescent="0.35">
      <c r="A397" s="1" t="s">
        <v>1151</v>
      </c>
      <c r="B397" s="8" t="s">
        <v>1152</v>
      </c>
      <c r="C397" s="3" t="str">
        <f>_xlfn.XLOOKUP(B397,'[1]daily break down'!$D:$D,'[1]daily break down'!$E:$E,"")</f>
        <v>EXTREME-NORD</v>
      </c>
      <c r="D397" s="1" t="s">
        <v>11</v>
      </c>
      <c r="E397" s="1" t="s">
        <v>66</v>
      </c>
      <c r="F397" s="3" t="s">
        <v>55</v>
      </c>
      <c r="G397" s="1" t="s">
        <v>1151</v>
      </c>
      <c r="H397" s="33" t="str">
        <f>_xlfn.XLOOKUP(B397,[2]CALCULATION!$B:$B,[2]CALCULATION!$H:$H,"")</f>
        <v>NOKIA</v>
      </c>
      <c r="I397" s="28">
        <v>0</v>
      </c>
      <c r="J397" s="28">
        <v>0</v>
      </c>
      <c r="K397" s="28">
        <v>0</v>
      </c>
      <c r="L397" s="28">
        <v>5.6451234122836492E-3</v>
      </c>
      <c r="M397" s="28">
        <v>0.15034424525494089</v>
      </c>
      <c r="N397" s="28">
        <v>0</v>
      </c>
      <c r="O397" s="28">
        <v>4.3127457377968055</v>
      </c>
      <c r="P397" s="28">
        <v>4.164686947672692</v>
      </c>
      <c r="Q397" s="28">
        <v>4.7490163827414991</v>
      </c>
      <c r="R397" s="28">
        <v>0.59897998697455568</v>
      </c>
      <c r="S397" s="93">
        <v>0</v>
      </c>
      <c r="T397" s="93">
        <f>_xlfn.XLOOKUP(B397,'[3]Nur des jours'!$B:$B,'[3]Nur des jours'!$U:$U,"")</f>
        <v>7.5283877541372632</v>
      </c>
      <c r="U397" s="93">
        <v>0.27601587444597114</v>
      </c>
      <c r="V397" s="93">
        <v>0.95170590561514445</v>
      </c>
      <c r="W397" s="93">
        <v>7.5283877541372632</v>
      </c>
      <c r="X397" s="93">
        <v>3.1851358570269355</v>
      </c>
      <c r="Y397" s="93">
        <v>3.04281914391199</v>
      </c>
      <c r="Z397" s="93">
        <v>1.4347200640136291</v>
      </c>
      <c r="AA397" s="93">
        <v>0.79578348124140186</v>
      </c>
      <c r="AB397" s="93">
        <v>0.32197666886394832</v>
      </c>
      <c r="AC397" s="93">
        <f>_xlfn.XLOOKUP(B397,'[3]Nur des jours'!$B:$B,'[3]Nur des jours'!$N:$N,"")</f>
        <v>0.50385879754475182</v>
      </c>
      <c r="AD397" s="93">
        <v>0.50385879754475182</v>
      </c>
      <c r="AE397" s="93">
        <v>0</v>
      </c>
      <c r="AF397" s="93">
        <v>0</v>
      </c>
      <c r="AG397" s="93"/>
      <c r="AH397" s="93">
        <v>0.1420920689546932</v>
      </c>
      <c r="AI397" s="93">
        <v>0.99504314393167315</v>
      </c>
      <c r="AJ397" s="93">
        <v>0</v>
      </c>
      <c r="AK397" s="93">
        <v>0</v>
      </c>
      <c r="AL397" s="93">
        <v>0.1420920689546932</v>
      </c>
      <c r="AM397" s="49" t="s">
        <v>5601</v>
      </c>
      <c r="AN397" s="49"/>
      <c r="AO397" s="48" t="str" cm="1">
        <f t="array" ref="AO397">IFERROR(_xlfn.IFS(
AQ397="MPR ISSUE","PDH",
AQ397="BSS Hardware Issue","BSS",
AQ397="Sites strategiques, MLL, Pylone, etc.","ENVTECH",
AQ397="AKTIVCO DEFAUT GE &amp; POWER Cabinet","AKTIVCO",
AQ397="AKTIVCO Coupure ENEO &amp; Baisse de tension","AKTIVCO GRID ONLY",
AQ397="Coupure ENEO &amp; Baisse de tension","IHS GRID ONLY",
AQ397="Defaut GE &amp; POWER Cabinet","IHS",
AQ397="Sharing","Partners",
AQ397="Sites strategiques &amp; DataCenter","SST &amp; DC",
AQ397="Exclu","Exclu",
AQ397="SAT","SAT",
AQ397="SPARE-ISSUE","SPARE-ISSUE",
AQ397="Fiber CAmtel","TRANS_FO_CAMTEL",
AQ397="Fiber AOF","Fiber AOF",
AQ397="Projet OCM (HUAWEI)","TRAVAUX-HUAWEI",
AQ397="Projet OCM (NOKIA)","TRAVAUX-NOKIA",
AQ397="ACCESS-ISSUE","ACCESS-ISSUE",
AQ397="Projet OCM (ZTE, NOKIA, autres projets)","TRAVAUX OCM",
AQ397="No root CAuse","No root cause",
AQ397="ODU HS","PDH",
AQ397="IP &amp; VLAN","PDH",
AQ397="Warehouse HUAWEI","SPARE-ISSUE",
AQ397="SPARE-HS","SPARE-ISSUE",
AQ397="Power Telco","BSS",AQ397="no impacts","no impacts"
),"")</f>
        <v>No root cause</v>
      </c>
      <c r="AP397" s="48" t="str" cm="1">
        <f t="array" ref="AP397">IFERROR(_xlfn.IFS(
AQ397="MPR ISSUE","TX ISSUE",
AQ397="BSS Hardware Issue","RAN ISSUE",
AQ397="Sites strategiques, MLL, Pylone, etc.","ENVTECH",
AQ397="AKTIVCO DEFAUT GE &amp; POWER Cabinet","POWER ISSUE",
AQ397="AKTIVCO Coupure ENEO &amp; Baisse de tension","POWER ISSUE",
AQ397="Coupure ENEO &amp; Baisse de tension","POWER ISSUE",
AQ397="Defaut GE &amp; POWER Cabinet","POWER ISSUE",
AQ397="Sharing","POWER ISSUE",
AQ397="Sites strategiques &amp; DataCenter","POWER ISSUE",
AQ397="Exclu","Exclu",
AQ397="SAT","TX ISSUE",
AQ397="SPARE-ISSUE","SPARE-ISSUE",
AQ397="Fiber CAmtel","TX ISSUE",
AQ397="Fiber AOF","TX ISSUE",
AQ397="Projet OCM (HUAWEI)","TRAVAUX-HUAWEI",
AQ397="Projet OCM (NOKIA)","TRAVAUX -NOKIA",
AQ397="ACCESS-ISSUE","ACCESS-ISSUE",
AQ397="Projet OCM (ZTE, NOKIA, autres projets)","TRAVAUX OCM",
AQ397="No root CAuse","No root cause",
AQ397="ODU HS","TX ISSUE",
AQ397="IP &amp; VLAN","TX ISSUE",
AQ397="Warehouse HUAWEI","SPARE-ISSUE",
AQ397="SPARE-HS","SPARE-ISSUE",
AQ397="Power Telco","RAN ISSUE",AQ397="no impacts","no impacts"
),"")</f>
        <v>No root cause</v>
      </c>
      <c r="AQ397" s="67" t="s">
        <v>5344</v>
      </c>
      <c r="AR397" s="48" t="str" cm="1">
        <f t="array" ref="AR397">IFERROR(_xlfn.IFS(
AQ397="MPR ISSUE","ACTIVE",
AQ397="BSS Hardware Issue","ACTIVE",
AQ397="Sites strategiques, MLL, Pylone, etc.","PASSIVE",
AQ397="AKTIVCO DEFAUT GE &amp; POWER Cabinet","PASSIVE",
AQ397="AKTIVCO Coupure ENEO &amp; Baisse de tension","PASSIVE",
AQ397="Coupure ENEO &amp; Baisse de tension","PASSIVE",
AQ397="Defaut GE &amp; POWER Cabinet","PASSIVE",
AQ397="Sharing","PASSIVE",
AQ397="Sites strategiques &amp; DataCenter","PASSIVE",
AQ397="Exclu","Exclu",
AQ397="SAT","ACTIVE",
AQ397="SPARE-ISSUE","SPARE-ISSUE",
AQ397="Fiber CAmtel","ACTIVE",
AQ397="Fiber AOF","ACTIVE",
AQ397="Projet OCM (HUAWEI)","PLANNED WORKS",
AQ397="Projet OCM (NOKIA)","PLANNED WORKS",
AQ397="ACCESS-ISSUE","ACCESS-ISSUE",
AQ397="Projet OCM (ZTE, NOKIA, autres projets)","PLANNED WORKS",
AQ397="No root CAuse","No root cause",
AQ397="ODU HS","ACTIVE",
AQ397="IP &amp; VLAN","ACTIVE",
AQ397="Warehouse HUAWEI","SPARE-ISSUE",
AQ397="SPARE-HS","SPARE-ISSUE",
AQ397="Power Telco","ACTIVE", AQ397="no impacts","no impacts"
),"")</f>
        <v>No root cause</v>
      </c>
      <c r="AS397" s="92" t="s">
        <v>5893</v>
      </c>
      <c r="AT397" s="98" t="s">
        <v>1152</v>
      </c>
      <c r="AV397" s="17" t="s">
        <v>5537</v>
      </c>
      <c r="AW397" s="7" t="s">
        <v>5537</v>
      </c>
      <c r="AX397" s="6" t="s">
        <v>5537</v>
      </c>
      <c r="AY397" s="7"/>
      <c r="AZ397" s="3" t="s">
        <v>5537</v>
      </c>
      <c r="BA397" s="18" t="s">
        <v>5537</v>
      </c>
      <c r="BB397" s="18" t="s">
        <v>5537</v>
      </c>
      <c r="BC397" s="18" t="s">
        <v>5537</v>
      </c>
      <c r="BD397" s="18" t="s">
        <v>5537</v>
      </c>
      <c r="BE397" s="18" t="s">
        <v>5537</v>
      </c>
      <c r="BF397" s="18" t="s">
        <v>5537</v>
      </c>
      <c r="BG397" s="18" t="s">
        <v>5537</v>
      </c>
      <c r="BH397" s="18" t="s">
        <v>5537</v>
      </c>
      <c r="BI397" s="18" t="s">
        <v>5537</v>
      </c>
      <c r="BJ397" s="18" t="s">
        <v>5537</v>
      </c>
      <c r="BK397" s="18" t="s">
        <v>5537</v>
      </c>
      <c r="BL397" s="9" t="s">
        <v>5893</v>
      </c>
      <c r="BM397" s="14" t="s">
        <v>5537</v>
      </c>
      <c r="BN397" s="14" t="s">
        <v>5537</v>
      </c>
      <c r="BO397" s="14" t="str">
        <f>_xlfn.XLOOKUP(B397,'[4]cell downs 18042026 17h'!$B:$B,'[4]cell downs 18042026 17h'!$B:$B,"")</f>
        <v/>
      </c>
      <c r="BP397" s="14" t="str">
        <f>_xlfn.XLOOKUP(B397,'[5]Cells Huawei 19042026 15h'!$B:$B,'[5]Cells Huawei 19042026 15h'!$B:$B,"")</f>
        <v/>
      </c>
      <c r="BQ397" s="9" t="str">
        <f>_xlfn.XLOOKUP(B397,'[6]cells down 19042026 9H40'!$B:$B,'[6]cells down 19042026 9H40'!$B:$B,"")</f>
        <v/>
      </c>
      <c r="BR397" s="9" t="s">
        <v>1152</v>
      </c>
      <c r="BS397" s="9" t="s">
        <v>12</v>
      </c>
      <c r="BT397" s="108"/>
    </row>
    <row r="398" spans="1:72" s="9" customFormat="1" x14ac:dyDescent="0.35">
      <c r="A398" s="1" t="s">
        <v>1490</v>
      </c>
      <c r="B398" s="8" t="s">
        <v>1491</v>
      </c>
      <c r="C398" s="3" t="str">
        <f>_xlfn.XLOOKUP(B398,'[1]daily break down'!$D:$D,'[1]daily break down'!$E:$E,"")</f>
        <v>EXTREME-NORD</v>
      </c>
      <c r="D398" s="1" t="s">
        <v>11</v>
      </c>
      <c r="E398" s="1" t="s">
        <v>83</v>
      </c>
      <c r="F398" s="3" t="s">
        <v>55</v>
      </c>
      <c r="G398" s="1" t="s">
        <v>1490</v>
      </c>
      <c r="H398" s="33" t="str">
        <f>_xlfn.XLOOKUP(B398,[2]CALCULATION!$B:$B,[2]CALCULATION!$H:$H,"")</f>
        <v>NOKIA</v>
      </c>
      <c r="I398" s="28">
        <v>6.77772198989218E-3</v>
      </c>
      <c r="J398" s="28">
        <v>5.5467003511896845E-2</v>
      </c>
      <c r="K398" s="28">
        <v>2.4969109644353612E-3</v>
      </c>
      <c r="L398" s="28">
        <v>3.9239443099376861E-3</v>
      </c>
      <c r="M398" s="28">
        <v>2.0868249284668478E-2</v>
      </c>
      <c r="N398" s="28">
        <v>2.6287033708913436</v>
      </c>
      <c r="O398" s="28">
        <v>9.0249748620993628</v>
      </c>
      <c r="P398" s="28">
        <v>9.1237432721086726</v>
      </c>
      <c r="Q398" s="28">
        <v>7.4402369677711047</v>
      </c>
      <c r="R398" s="28">
        <v>6.1670496816068621</v>
      </c>
      <c r="S398" s="93">
        <v>6.7766333498466702</v>
      </c>
      <c r="T398" s="93">
        <f>_xlfn.XLOOKUP(B398,'[3]Nur des jours'!$B:$B,'[3]Nur des jours'!$U:$U,"")</f>
        <v>1.2485999961063415E-3</v>
      </c>
      <c r="U398" s="93">
        <v>1.337708287478733E-3</v>
      </c>
      <c r="V398" s="93">
        <v>2.2295138124645555E-3</v>
      </c>
      <c r="W398" s="93">
        <v>1.2485999961063415E-3</v>
      </c>
      <c r="X398" s="93">
        <v>3.0321387849516928E-3</v>
      </c>
      <c r="Y398" s="93">
        <v>0.49327475254908182</v>
      </c>
      <c r="Z398" s="93">
        <v>3.9239443099376861E-3</v>
      </c>
      <c r="AA398" s="93">
        <v>2.0600707627172591E-2</v>
      </c>
      <c r="AB398" s="93">
        <v>0</v>
      </c>
      <c r="AC398" s="93">
        <f>_xlfn.XLOOKUP(B398,'[3]Nur des jours'!$B:$B,'[3]Nur des jours'!$N:$N,"")</f>
        <v>6.8665051521974146E-3</v>
      </c>
      <c r="AD398" s="93">
        <v>6.8665051521974146E-3</v>
      </c>
      <c r="AE398" s="93">
        <v>4.3698470724304259E-3</v>
      </c>
      <c r="AF398" s="93">
        <v>6.3318192273994402E-3</v>
      </c>
      <c r="AG398" s="93"/>
      <c r="AH398" s="93">
        <v>0.13847752955280973</v>
      </c>
      <c r="AI398" s="93">
        <v>0.24591941137209292</v>
      </c>
      <c r="AJ398" s="93">
        <v>0.30788415014892145</v>
      </c>
      <c r="AK398" s="93">
        <v>0</v>
      </c>
      <c r="AL398" s="93">
        <v>0.13847752955280973</v>
      </c>
      <c r="AM398" s="49" t="s">
        <v>5601</v>
      </c>
      <c r="AN398" s="49"/>
      <c r="AO398" s="48" t="str" cm="1">
        <f t="array" ref="AO398">IFERROR(_xlfn.IFS(
AQ398="MPR ISSUE","PDH",
AQ398="BSS Hardware Issue","BSS",
AQ398="Sites strategiques, MLL, Pylone, etc.","ENVTECH",
AQ398="AKTIVCO DEFAUT GE &amp; POWER Cabinet","AKTIVCO",
AQ398="AKTIVCO Coupure ENEO &amp; Baisse de tension","AKTIVCO GRID ONLY",
AQ398="Coupure ENEO &amp; Baisse de tension","IHS GRID ONLY",
AQ398="Defaut GE &amp; POWER Cabinet","IHS",
AQ398="Sharing","Partners",
AQ398="Sites strategiques &amp; DataCenter","SST &amp; DC",
AQ398="Exclu","Exclu",
AQ398="SAT","SAT",
AQ398="SPARE-ISSUE","SPARE-ISSUE",
AQ398="Fiber CAmtel","TRANS_FO_CAMTEL",
AQ398="Fiber AOF","Fiber AOF",
AQ398="Projet OCM (HUAWEI)","TRAVAUX-HUAWEI",
AQ398="Projet OCM (NOKIA)","TRAVAUX-NOKIA",
AQ398="ACCESS-ISSUE","ACCESS-ISSUE",
AQ398="Projet OCM (ZTE, NOKIA, autres projets)","TRAVAUX OCM",
AQ398="No root CAuse","No root cause",
AQ398="ODU HS","PDH",
AQ398="IP &amp; VLAN","PDH",
AQ398="Warehouse HUAWEI","SPARE-ISSUE",
AQ398="SPARE-HS","SPARE-ISSUE",
AQ398="Power Telco","BSS",AQ398="no impacts","no impacts"
),"")</f>
        <v>IHS</v>
      </c>
      <c r="AP398" s="48" t="str" cm="1">
        <f t="array" ref="AP398">IFERROR(_xlfn.IFS(
AQ398="MPR ISSUE","TX ISSUE",
AQ398="BSS Hardware Issue","RAN ISSUE",
AQ398="Sites strategiques, MLL, Pylone, etc.","ENVTECH",
AQ398="AKTIVCO DEFAUT GE &amp; POWER Cabinet","POWER ISSUE",
AQ398="AKTIVCO Coupure ENEO &amp; Baisse de tension","POWER ISSUE",
AQ398="Coupure ENEO &amp; Baisse de tension","POWER ISSUE",
AQ398="Defaut GE &amp; POWER Cabinet","POWER ISSUE",
AQ398="Sharing","POWER ISSUE",
AQ398="Sites strategiques &amp; DataCenter","POWER ISSUE",
AQ398="Exclu","Exclu",
AQ398="SAT","TX ISSUE",
AQ398="SPARE-ISSUE","SPARE-ISSUE",
AQ398="Fiber CAmtel","TX ISSUE",
AQ398="Fiber AOF","TX ISSUE",
AQ398="Projet OCM (HUAWEI)","TRAVAUX-HUAWEI",
AQ398="Projet OCM (NOKIA)","TRAVAUX -NOKIA",
AQ398="ACCESS-ISSUE","ACCESS-ISSUE",
AQ398="Projet OCM (ZTE, NOKIA, autres projets)","TRAVAUX OCM",
AQ398="No root CAuse","No root cause",
AQ398="ODU HS","TX ISSUE",
AQ398="IP &amp; VLAN","TX ISSUE",
AQ398="Warehouse HUAWEI","SPARE-ISSUE",
AQ398="SPARE-HS","SPARE-ISSUE",
AQ398="Power Telco","RAN ISSUE",AQ398="no impacts","no impacts"
),"")</f>
        <v>POWER ISSUE</v>
      </c>
      <c r="AQ398" s="67" t="s">
        <v>5330</v>
      </c>
      <c r="AR398" s="48" t="str" cm="1">
        <f t="array" ref="AR398">IFERROR(_xlfn.IFS(
AQ398="MPR ISSUE","ACTIVE",
AQ398="BSS Hardware Issue","ACTIVE",
AQ398="Sites strategiques, MLL, Pylone, etc.","PASSIVE",
AQ398="AKTIVCO DEFAUT GE &amp; POWER Cabinet","PASSIVE",
AQ398="AKTIVCO Coupure ENEO &amp; Baisse de tension","PASSIVE",
AQ398="Coupure ENEO &amp; Baisse de tension","PASSIVE",
AQ398="Defaut GE &amp; POWER Cabinet","PASSIVE",
AQ398="Sharing","PASSIVE",
AQ398="Sites strategiques &amp; DataCenter","PASSIVE",
AQ398="Exclu","Exclu",
AQ398="SAT","ACTIVE",
AQ398="SPARE-ISSUE","SPARE-ISSUE",
AQ398="Fiber CAmtel","ACTIVE",
AQ398="Fiber AOF","ACTIVE",
AQ398="Projet OCM (HUAWEI)","PLANNED WORKS",
AQ398="Projet OCM (NOKIA)","PLANNED WORKS",
AQ398="ACCESS-ISSUE","ACCESS-ISSUE",
AQ398="Projet OCM (ZTE, NOKIA, autres projets)","PLANNED WORKS",
AQ398="No root CAuse","No root cause",
AQ398="ODU HS","ACTIVE",
AQ398="IP &amp; VLAN","ACTIVE",
AQ398="Warehouse HUAWEI","SPARE-ISSUE",
AQ398="SPARE-HS","SPARE-ISSUE",
AQ398="Power Telco","ACTIVE", AQ398="no impacts","no impacts"
),"")</f>
        <v>PASSIVE</v>
      </c>
      <c r="AS398" s="92" t="s">
        <v>5752</v>
      </c>
      <c r="AT398" s="98" t="s">
        <v>1491</v>
      </c>
      <c r="AV398" s="17" t="s">
        <v>5537</v>
      </c>
      <c r="AW398" s="7" t="s">
        <v>5537</v>
      </c>
      <c r="AX398" s="6" t="s">
        <v>5537</v>
      </c>
      <c r="AY398" s="7"/>
      <c r="AZ398" s="3" t="s">
        <v>5537</v>
      </c>
      <c r="BA398" s="18" t="s">
        <v>5537</v>
      </c>
      <c r="BB398" s="18" t="s">
        <v>5537</v>
      </c>
      <c r="BC398" s="18" t="s">
        <v>5537</v>
      </c>
      <c r="BD398" s="18" t="s">
        <v>5537</v>
      </c>
      <c r="BE398" s="18" t="s">
        <v>5537</v>
      </c>
      <c r="BF398" s="18" t="s">
        <v>5537</v>
      </c>
      <c r="BG398" s="18" t="s">
        <v>5537</v>
      </c>
      <c r="BH398" s="18" t="s">
        <v>5537</v>
      </c>
      <c r="BI398" s="18" t="s">
        <v>5537</v>
      </c>
      <c r="BJ398" s="18" t="s">
        <v>5537</v>
      </c>
      <c r="BK398" s="18" t="s">
        <v>5537</v>
      </c>
      <c r="BL398" s="9" t="s">
        <v>5752</v>
      </c>
      <c r="BM398" s="14" t="s">
        <v>5537</v>
      </c>
      <c r="BN398" s="14" t="s">
        <v>5537</v>
      </c>
      <c r="BO398" s="14" t="str">
        <f>_xlfn.XLOOKUP(B398,'[4]cell downs 18042026 17h'!$B:$B,'[4]cell downs 18042026 17h'!$B:$B,"")</f>
        <v/>
      </c>
      <c r="BP398" s="14" t="str">
        <f>_xlfn.XLOOKUP(B398,'[5]Cells Huawei 19042026 15h'!$B:$B,'[5]Cells Huawei 19042026 15h'!$B:$B,"")</f>
        <v/>
      </c>
      <c r="BQ398" s="9" t="str">
        <f>_xlfn.XLOOKUP(B398,'[6]cells down 19042026 9H40'!$B:$B,'[6]cells down 19042026 9H40'!$B:$B,"")</f>
        <v/>
      </c>
      <c r="BR398" s="9" t="s">
        <v>1491</v>
      </c>
      <c r="BS398" s="9" t="s">
        <v>5537</v>
      </c>
      <c r="BT398" s="108"/>
    </row>
    <row r="399" spans="1:72" s="9" customFormat="1" x14ac:dyDescent="0.35">
      <c r="A399" s="7" t="s">
        <v>2789</v>
      </c>
      <c r="B399" s="6" t="s">
        <v>2790</v>
      </c>
      <c r="C399" s="3" t="str">
        <f>_xlfn.XLOOKUP(B399,'[1]daily break down'!$D:$D,'[1]daily break down'!$E:$E,"")</f>
        <v>CENTRE</v>
      </c>
      <c r="D399" s="7" t="s">
        <v>11</v>
      </c>
      <c r="E399" s="7" t="s">
        <v>12</v>
      </c>
      <c r="F399" s="3" t="s">
        <v>37</v>
      </c>
      <c r="G399" s="18"/>
      <c r="H399" s="33" t="str">
        <f>_xlfn.XLOOKUP(B399,[2]CALCULATION!$B:$B,[2]CALCULATION!$H:$H,"")</f>
        <v>NOKIA</v>
      </c>
      <c r="I399" s="28">
        <v>3.0028888666653181E-2</v>
      </c>
      <c r="J399" s="28">
        <v>0.71317429525109188</v>
      </c>
      <c r="K399" s="28">
        <v>3.1391104528937732</v>
      </c>
      <c r="L399" s="28">
        <v>7.2490029678977899E-2</v>
      </c>
      <c r="M399" s="28">
        <v>0.22375489310628435</v>
      </c>
      <c r="N399" s="28">
        <v>1.7835078317411958E-5</v>
      </c>
      <c r="O399" s="28">
        <v>5.3505234952120087E-5</v>
      </c>
      <c r="P399" s="28">
        <v>0.15326658433751628</v>
      </c>
      <c r="Q399" s="28">
        <v>4.0678448915496022</v>
      </c>
      <c r="R399" s="28">
        <v>8.9175391587117684E-5</v>
      </c>
      <c r="S399" s="93">
        <v>1.0701046990435595E-4</v>
      </c>
      <c r="T399" s="93">
        <f>_xlfn.XLOOKUP(B399,'[3]Nur des jours'!$B:$B,'[3]Nur des jours'!$U:$U,"")</f>
        <v>5.7859490972596754</v>
      </c>
      <c r="U399" s="93">
        <v>4.0182957206159458E-5</v>
      </c>
      <c r="V399" s="93">
        <v>0.78388736220618549</v>
      </c>
      <c r="W399" s="93">
        <v>5.7859490972596754</v>
      </c>
      <c r="X399" s="93">
        <v>6.087112229727204E-2</v>
      </c>
      <c r="Y399" s="93">
        <v>3.5670156634708122E-5</v>
      </c>
      <c r="Z399" s="93">
        <v>1.7835078317411958E-5</v>
      </c>
      <c r="AA399" s="93">
        <v>5.0027394680295517E-2</v>
      </c>
      <c r="AB399" s="93">
        <v>0.16387219162338032</v>
      </c>
      <c r="AC399" s="93">
        <f>_xlfn.XLOOKUP(B399,'[3]Nur des jours'!$B:$B,'[3]Nur des jours'!$N:$N,"")</f>
        <v>0.61004978336537108</v>
      </c>
      <c r="AD399" s="93">
        <v>0.61004978336537108</v>
      </c>
      <c r="AE399" s="93">
        <v>1.7835078317296165E-5</v>
      </c>
      <c r="AF399" s="93">
        <v>4.0342947153949697E-2</v>
      </c>
      <c r="AG399" s="93"/>
      <c r="AH399" s="93">
        <v>0.13324587010926445</v>
      </c>
      <c r="AI399" s="93">
        <v>0.22893361150078534</v>
      </c>
      <c r="AJ399" s="93">
        <v>0.103861722274923</v>
      </c>
      <c r="AK399" s="93">
        <v>0.12595979792806175</v>
      </c>
      <c r="AL399" s="93">
        <v>0.13324587010926445</v>
      </c>
      <c r="AM399" s="49" t="s">
        <v>5559</v>
      </c>
      <c r="AN399" s="49"/>
      <c r="AO399" s="48" t="str" cm="1">
        <f t="array" ref="AO399">IFERROR(_xlfn.IFS(
AQ399="MPR ISSUE","PDH",
AQ399="BSS Hardware Issue","BSS",
AQ399="Sites strategiques, MLL, Pylone, etc.","ENVTECH",
AQ399="AKTIVCO DEFAUT GE &amp; POWER Cabinet","AKTIVCO",
AQ399="AKTIVCO Coupure ENEO &amp; Baisse de tension","AKTIVCO GRID ONLY",
AQ399="Coupure ENEO &amp; Baisse de tension","IHS GRID ONLY",
AQ399="Defaut GE &amp; POWER Cabinet","IHS",
AQ399="Sharing","Partners",
AQ399="Sites strategiques &amp; DataCenter","SST &amp; DC",
AQ399="Exclu","Exclu",
AQ399="SAT","SAT",
AQ399="SPARE-ISSUE","SPARE-ISSUE",
AQ399="Fiber CAmtel","TRANS_FO_CAMTEL",
AQ399="Fiber AOF","Fiber AOF",
AQ399="Projet OCM (HUAWEI)","TRAVAUX-HUAWEI",
AQ399="Projet OCM (NOKIA)","TRAVAUX-NOKIA",
AQ399="ACCESS-ISSUE","ACCESS-ISSUE",
AQ399="Projet OCM (ZTE, NOKIA, autres projets)","TRAVAUX OCM",
AQ399="No root CAuse","No root cause",
AQ399="ODU HS","PDH",
AQ399="IP &amp; VLAN","PDH",
AQ399="Warehouse HUAWEI","SPARE-ISSUE",
AQ399="SPARE-HS","SPARE-ISSUE",
AQ399="Power Telco","BSS",AQ399="no impacts","no impacts"
),"")</f>
        <v>No root cause</v>
      </c>
      <c r="AP399" s="48" t="str" cm="1">
        <f t="array" ref="AP399">IFERROR(_xlfn.IFS(
AQ399="MPR ISSUE","TX ISSUE",
AQ399="BSS Hardware Issue","RAN ISSUE",
AQ399="Sites strategiques, MLL, Pylone, etc.","ENVTECH",
AQ399="AKTIVCO DEFAUT GE &amp; POWER Cabinet","POWER ISSUE",
AQ399="AKTIVCO Coupure ENEO &amp; Baisse de tension","POWER ISSUE",
AQ399="Coupure ENEO &amp; Baisse de tension","POWER ISSUE",
AQ399="Defaut GE &amp; POWER Cabinet","POWER ISSUE",
AQ399="Sharing","POWER ISSUE",
AQ399="Sites strategiques &amp; DataCenter","POWER ISSUE",
AQ399="Exclu","Exclu",
AQ399="SAT","TX ISSUE",
AQ399="SPARE-ISSUE","SPARE-ISSUE",
AQ399="Fiber CAmtel","TX ISSUE",
AQ399="Fiber AOF","TX ISSUE",
AQ399="Projet OCM (HUAWEI)","TRAVAUX-HUAWEI",
AQ399="Projet OCM (NOKIA)","TRAVAUX -NOKIA",
AQ399="ACCESS-ISSUE","ACCESS-ISSUE",
AQ399="Projet OCM (ZTE, NOKIA, autres projets)","TRAVAUX OCM",
AQ399="No root CAuse","No root cause",
AQ399="ODU HS","TX ISSUE",
AQ399="IP &amp; VLAN","TX ISSUE",
AQ399="Warehouse HUAWEI","SPARE-ISSUE",
AQ399="SPARE-HS","SPARE-ISSUE",
AQ399="Power Telco","RAN ISSUE",AQ399="no impacts","no impacts"
),"")</f>
        <v>No root cause</v>
      </c>
      <c r="AQ399" s="126" t="s">
        <v>5344</v>
      </c>
      <c r="AR399" s="48" t="str" cm="1">
        <f t="array" ref="AR399">IFERROR(_xlfn.IFS(
AQ399="MPR ISSUE","ACTIVE",
AQ399="BSS Hardware Issue","ACTIVE",
AQ399="Sites strategiques, MLL, Pylone, etc.","PASSIVE",
AQ399="AKTIVCO DEFAUT GE &amp; POWER Cabinet","PASSIVE",
AQ399="AKTIVCO Coupure ENEO &amp; Baisse de tension","PASSIVE",
AQ399="Coupure ENEO &amp; Baisse de tension","PASSIVE",
AQ399="Defaut GE &amp; POWER Cabinet","PASSIVE",
AQ399="Sharing","PASSIVE",
AQ399="Sites strategiques &amp; DataCenter","PASSIVE",
AQ399="Exclu","Exclu",
AQ399="SAT","ACTIVE",
AQ399="SPARE-ISSUE","SPARE-ISSUE",
AQ399="Fiber CAmtel","ACTIVE",
AQ399="Fiber AOF","ACTIVE",
AQ399="Projet OCM (HUAWEI)","PLANNED WORKS",
AQ399="Projet OCM (NOKIA)","PLANNED WORKS",
AQ399="ACCESS-ISSUE","ACCESS-ISSUE",
AQ399="Projet OCM (ZTE, NOKIA, autres projets)","PLANNED WORKS",
AQ399="No root CAuse","No root cause",
AQ399="ODU HS","ACTIVE",
AQ399="IP &amp; VLAN","ACTIVE",
AQ399="Warehouse HUAWEI","SPARE-ISSUE",
AQ399="SPARE-HS","SPARE-ISSUE",
AQ399="Power Telco","ACTIVE", AQ399="no impacts","no impacts"
),"")</f>
        <v>No root cause</v>
      </c>
      <c r="AS399" s="92" t="s">
        <v>5537</v>
      </c>
      <c r="AT399" s="98" t="s">
        <v>2790</v>
      </c>
      <c r="AV399" s="17" t="s">
        <v>5537</v>
      </c>
      <c r="AW399" s="7" t="s">
        <v>5537</v>
      </c>
      <c r="AX399" s="6" t="s">
        <v>5537</v>
      </c>
      <c r="AY399" s="7"/>
      <c r="AZ399" s="3" t="s">
        <v>5537</v>
      </c>
      <c r="BA399" s="18" t="s">
        <v>5537</v>
      </c>
      <c r="BB399" s="18" t="s">
        <v>5537</v>
      </c>
      <c r="BC399" s="18" t="s">
        <v>5537</v>
      </c>
      <c r="BD399" s="18" t="s">
        <v>5537</v>
      </c>
      <c r="BE399" s="18" t="s">
        <v>5537</v>
      </c>
      <c r="BF399" s="18" t="s">
        <v>5537</v>
      </c>
      <c r="BG399" s="18" t="s">
        <v>5537</v>
      </c>
      <c r="BH399" s="18" t="s">
        <v>5537</v>
      </c>
      <c r="BI399" s="18" t="s">
        <v>5537</v>
      </c>
      <c r="BJ399" s="18" t="s">
        <v>5537</v>
      </c>
      <c r="BK399" s="18" t="s">
        <v>5537</v>
      </c>
      <c r="BL399" s="9" t="s">
        <v>5537</v>
      </c>
      <c r="BM399" s="14" t="s">
        <v>5537</v>
      </c>
      <c r="BN399" s="14" t="s">
        <v>5537</v>
      </c>
      <c r="BO399" s="14" t="str">
        <f>_xlfn.XLOOKUP(B399,'[4]cell downs 18042026 17h'!$B:$B,'[4]cell downs 18042026 17h'!$B:$B,"")</f>
        <v/>
      </c>
      <c r="BP399" s="14" t="str">
        <f>_xlfn.XLOOKUP(B399,'[5]Cells Huawei 19042026 15h'!$B:$B,'[5]Cells Huawei 19042026 15h'!$B:$B,"")</f>
        <v/>
      </c>
      <c r="BQ399" s="9" t="str">
        <f>_xlfn.XLOOKUP(B399,'[6]cells down 19042026 9H40'!$B:$B,'[6]cells down 19042026 9H40'!$B:$B,"")</f>
        <v/>
      </c>
      <c r="BR399" s="9" t="s">
        <v>2790</v>
      </c>
      <c r="BS399" s="9" t="s">
        <v>12</v>
      </c>
      <c r="BT399" s="108"/>
    </row>
    <row r="400" spans="1:72" s="9" customFormat="1" x14ac:dyDescent="0.35">
      <c r="A400" s="1" t="s">
        <v>2909</v>
      </c>
      <c r="B400" s="8" t="s">
        <v>4458</v>
      </c>
      <c r="C400" s="3" t="str">
        <f>_xlfn.XLOOKUP(B400,'[1]daily break down'!$D:$D,'[1]daily break down'!$E:$E,"")</f>
        <v>ADAMAOUA</v>
      </c>
      <c r="D400" s="1" t="s">
        <v>21</v>
      </c>
      <c r="E400" s="1" t="s">
        <v>710</v>
      </c>
      <c r="F400" s="3" t="s">
        <v>90</v>
      </c>
      <c r="G400" s="1" t="s">
        <v>2909</v>
      </c>
      <c r="H400" s="32" t="str">
        <f>_xlfn.XLOOKUP(B400,[2]CALCULATION!$B:$B,[2]CALCULATION!$H:$H,"")</f>
        <v>HUAWEI</v>
      </c>
      <c r="I400" s="28">
        <v>0</v>
      </c>
      <c r="J400" s="28">
        <v>8.9175391586979543E-5</v>
      </c>
      <c r="K400" s="28">
        <v>0</v>
      </c>
      <c r="L400" s="28">
        <v>0</v>
      </c>
      <c r="M400" s="28">
        <v>0</v>
      </c>
      <c r="N400" s="28">
        <v>2.0087470358099835</v>
      </c>
      <c r="O400" s="28">
        <v>2.931640998421952</v>
      </c>
      <c r="P400" s="28">
        <v>11.220333130726845</v>
      </c>
      <c r="Q400" s="28">
        <v>2.4848544514928674</v>
      </c>
      <c r="R400" s="28">
        <v>0</v>
      </c>
      <c r="S400" s="93">
        <v>9.5060967431720184E-2</v>
      </c>
      <c r="T400" s="93">
        <f>_xlfn.XLOOKUP(B400,'[3]Nur des jours'!$B:$B,'[3]Nur des jours'!$U:$U,"")</f>
        <v>5.63312031115791</v>
      </c>
      <c r="U400" s="93">
        <v>0</v>
      </c>
      <c r="V400" s="93">
        <v>0</v>
      </c>
      <c r="W400" s="93">
        <v>5.9432723230974247</v>
      </c>
      <c r="X400" s="93">
        <v>0</v>
      </c>
      <c r="Y400" s="93">
        <v>3.8940753296635879</v>
      </c>
      <c r="Z400" s="93">
        <v>8.9175391586979543E-5</v>
      </c>
      <c r="AA400" s="93">
        <v>0</v>
      </c>
      <c r="AB400" s="93">
        <v>0</v>
      </c>
      <c r="AC400" s="93">
        <f>_xlfn.XLOOKUP(B400,'[3]Nur des jours'!$B:$B,'[3]Nur des jours'!$N:$N,"")</f>
        <v>2.7873373797559022</v>
      </c>
      <c r="AD400" s="93">
        <v>2.7873373797559022</v>
      </c>
      <c r="AE400" s="93">
        <v>0</v>
      </c>
      <c r="AF400" s="93">
        <v>0</v>
      </c>
      <c r="AG400" s="93"/>
      <c r="AH400" s="93">
        <v>0.1315337025907948</v>
      </c>
      <c r="AI400" s="93">
        <v>0.23230579235758902</v>
      </c>
      <c r="AJ400" s="93">
        <v>0.17026947309009183</v>
      </c>
      <c r="AK400" s="93">
        <v>7.9002751347766423E-2</v>
      </c>
      <c r="AL400" s="93">
        <v>0.1315337025907948</v>
      </c>
      <c r="AM400" s="49" t="s">
        <v>5559</v>
      </c>
      <c r="AN400" s="49"/>
      <c r="AO400" s="48" t="str" cm="1">
        <f t="array" ref="AO400">IFERROR(_xlfn.IFS(
AQ400="MPR ISSUE","PDH",
AQ400="BSS Hardware Issue","BSS",
AQ400="Sites strategiques, MLL, Pylone, etc.","ENVTECH",
AQ400="AKTIVCO DEFAUT GE &amp; POWER Cabinet","AKTIVCO",
AQ400="AKTIVCO Coupure ENEO &amp; Baisse de tension","AKTIVCO GRID ONLY",
AQ400="Coupure ENEO &amp; Baisse de tension","IHS GRID ONLY",
AQ400="Defaut GE &amp; POWER Cabinet","IHS",
AQ400="Sharing","Partners",
AQ400="Sites strategiques &amp; DataCenter","SST &amp; DC",
AQ400="Exclu","Exclu",
AQ400="SAT","SAT",
AQ400="SPARE-ISSUE","SPARE-ISSUE",
AQ400="Fiber CAmtel","TRANS_FO_CAMTEL",
AQ400="Fiber AOF","Fiber AOF",
AQ400="Projet OCM (HUAWEI)","TRAVAUX-HUAWEI",
AQ400="Projet OCM (NOKIA)","TRAVAUX-NOKIA",
AQ400="ACCESS-ISSUE","ACCESS-ISSUE",
AQ400="Projet OCM (ZTE, NOKIA, autres projets)","TRAVAUX OCM",
AQ400="No root CAuse","No root cause",
AQ400="ODU HS","PDH",
AQ400="IP &amp; VLAN","PDH",
AQ400="Warehouse HUAWEI","SPARE-ISSUE",
AQ400="SPARE-HS","SPARE-ISSUE",
AQ400="Power Telco","BSS",AQ400="no impacts","no impacts"
),"")</f>
        <v>No root cause</v>
      </c>
      <c r="AP400" s="48" t="str" cm="1">
        <f t="array" ref="AP400">IFERROR(_xlfn.IFS(
AQ400="MPR ISSUE","TX ISSUE",
AQ400="BSS Hardware Issue","RAN ISSUE",
AQ400="Sites strategiques, MLL, Pylone, etc.","ENVTECH",
AQ400="AKTIVCO DEFAUT GE &amp; POWER Cabinet","POWER ISSUE",
AQ400="AKTIVCO Coupure ENEO &amp; Baisse de tension","POWER ISSUE",
AQ400="Coupure ENEO &amp; Baisse de tension","POWER ISSUE",
AQ400="Defaut GE &amp; POWER Cabinet","POWER ISSUE",
AQ400="Sharing","POWER ISSUE",
AQ400="Sites strategiques &amp; DataCenter","POWER ISSUE",
AQ400="Exclu","Exclu",
AQ400="SAT","TX ISSUE",
AQ400="SPARE-ISSUE","SPARE-ISSUE",
AQ400="Fiber CAmtel","TX ISSUE",
AQ400="Fiber AOF","TX ISSUE",
AQ400="Projet OCM (HUAWEI)","TRAVAUX-HUAWEI",
AQ400="Projet OCM (NOKIA)","TRAVAUX -NOKIA",
AQ400="ACCESS-ISSUE","ACCESS-ISSUE",
AQ400="Projet OCM (ZTE, NOKIA, autres projets)","TRAVAUX OCM",
AQ400="No root CAuse","No root cause",
AQ400="ODU HS","TX ISSUE",
AQ400="IP &amp; VLAN","TX ISSUE",
AQ400="Warehouse HUAWEI","SPARE-ISSUE",
AQ400="SPARE-HS","SPARE-ISSUE",
AQ400="Power Telco","RAN ISSUE",AQ400="no impacts","no impacts"
),"")</f>
        <v>No root cause</v>
      </c>
      <c r="AQ400" s="67" t="s">
        <v>5344</v>
      </c>
      <c r="AR400" s="48" t="str" cm="1">
        <f t="array" ref="AR400">IFERROR(_xlfn.IFS(
AQ400="MPR ISSUE","ACTIVE",
AQ400="BSS Hardware Issue","ACTIVE",
AQ400="Sites strategiques, MLL, Pylone, etc.","PASSIVE",
AQ400="AKTIVCO DEFAUT GE &amp; POWER Cabinet","PASSIVE",
AQ400="AKTIVCO Coupure ENEO &amp; Baisse de tension","PASSIVE",
AQ400="Coupure ENEO &amp; Baisse de tension","PASSIVE",
AQ400="Defaut GE &amp; POWER Cabinet","PASSIVE",
AQ400="Sharing","PASSIVE",
AQ400="Sites strategiques &amp; DataCenter","PASSIVE",
AQ400="Exclu","Exclu",
AQ400="SAT","ACTIVE",
AQ400="SPARE-ISSUE","SPARE-ISSUE",
AQ400="Fiber CAmtel","ACTIVE",
AQ400="Fiber AOF","ACTIVE",
AQ400="Projet OCM (HUAWEI)","PLANNED WORKS",
AQ400="Projet OCM (NOKIA)","PLANNED WORKS",
AQ400="ACCESS-ISSUE","ACCESS-ISSUE",
AQ400="Projet OCM (ZTE, NOKIA, autres projets)","PLANNED WORKS",
AQ400="No root CAuse","No root cause",
AQ400="ODU HS","ACTIVE",
AQ400="IP &amp; VLAN","ACTIVE",
AQ400="Warehouse HUAWEI","SPARE-ISSUE",
AQ400="SPARE-HS","SPARE-ISSUE",
AQ400="Power Telco","ACTIVE", AQ400="no impacts","no impacts"
),"")</f>
        <v>No root cause</v>
      </c>
      <c r="AS400" s="92" t="s">
        <v>5537</v>
      </c>
      <c r="AT400" s="98" t="s">
        <v>4458</v>
      </c>
      <c r="AV400" s="17" t="s">
        <v>5537</v>
      </c>
      <c r="AW400" s="7" t="s">
        <v>5537</v>
      </c>
      <c r="AX400" s="6" t="s">
        <v>5537</v>
      </c>
      <c r="AY400" s="7"/>
      <c r="AZ400" s="3" t="s">
        <v>5537</v>
      </c>
      <c r="BA400" s="18" t="s">
        <v>5537</v>
      </c>
      <c r="BB400" s="18" t="s">
        <v>5537</v>
      </c>
      <c r="BC400" s="18" t="s">
        <v>5537</v>
      </c>
      <c r="BD400" s="18" t="s">
        <v>5537</v>
      </c>
      <c r="BE400" s="18" t="s">
        <v>5537</v>
      </c>
      <c r="BF400" s="18" t="s">
        <v>5537</v>
      </c>
      <c r="BG400" s="18" t="s">
        <v>5537</v>
      </c>
      <c r="BH400" s="18" t="s">
        <v>5537</v>
      </c>
      <c r="BI400" s="18" t="s">
        <v>5537</v>
      </c>
      <c r="BJ400" s="18" t="s">
        <v>5537</v>
      </c>
      <c r="BK400" s="18" t="s">
        <v>5537</v>
      </c>
      <c r="BL400" s="9" t="s">
        <v>5537</v>
      </c>
      <c r="BM400" s="14" t="s">
        <v>5537</v>
      </c>
      <c r="BN400" s="14" t="s">
        <v>5537</v>
      </c>
      <c r="BO400" s="14" t="str">
        <f>_xlfn.XLOOKUP(B400,'[4]cell downs 18042026 17h'!$B:$B,'[4]cell downs 18042026 17h'!$B:$B,"")</f>
        <v/>
      </c>
      <c r="BP400" s="14" t="str">
        <f>_xlfn.XLOOKUP(B400,'[5]Cells Huawei 19042026 15h'!$B:$B,'[5]Cells Huawei 19042026 15h'!$B:$B,"")</f>
        <v/>
      </c>
      <c r="BQ400" s="9" t="str">
        <f>_xlfn.XLOOKUP(B400,'[6]cells down 19042026 9H40'!$B:$B,'[6]cells down 19042026 9H40'!$B:$B,"")</f>
        <v/>
      </c>
      <c r="BR400" s="9" t="s">
        <v>5537</v>
      </c>
      <c r="BS400" s="9" t="s">
        <v>12</v>
      </c>
      <c r="BT400" s="108"/>
    </row>
    <row r="401" spans="1:72" s="9" customFormat="1" x14ac:dyDescent="0.35">
      <c r="A401" s="1" t="s">
        <v>1373</v>
      </c>
      <c r="B401" s="8" t="s">
        <v>1374</v>
      </c>
      <c r="C401" s="3" t="str">
        <f>_xlfn.XLOOKUP(B401,'[1]daily break down'!$D:$D,'[1]daily break down'!$E:$E,"")</f>
        <v>ADAMAOUA</v>
      </c>
      <c r="D401" s="1" t="s">
        <v>11</v>
      </c>
      <c r="E401" s="1" t="s">
        <v>1303</v>
      </c>
      <c r="F401" s="3" t="s">
        <v>90</v>
      </c>
      <c r="G401" s="1" t="s">
        <v>1375</v>
      </c>
      <c r="H401" s="33" t="str">
        <f>_xlfn.XLOOKUP(B401,[2]CALCULATION!$B:$B,[2]CALCULATION!$H:$H,"")</f>
        <v>NOKIA</v>
      </c>
      <c r="I401" s="28">
        <v>4.1919711773618102E-3</v>
      </c>
      <c r="J401" s="28">
        <v>3.1214999902655972E-3</v>
      </c>
      <c r="K401" s="28">
        <v>3.9100132920999377E-2</v>
      </c>
      <c r="L401" s="28">
        <v>3.7563028448333022E-2</v>
      </c>
      <c r="M401" s="28">
        <v>1.4430962975947039E-2</v>
      </c>
      <c r="N401" s="28">
        <v>9.7190971302756363E-2</v>
      </c>
      <c r="O401" s="28">
        <v>9.0682183490703616E-2</v>
      </c>
      <c r="P401" s="28">
        <v>0.23178735173490575</v>
      </c>
      <c r="Q401" s="28">
        <v>0.52044134632696659</v>
      </c>
      <c r="R401" s="28">
        <v>0.1480850991334241</v>
      </c>
      <c r="S401" s="93">
        <v>1.6945285661437951E-3</v>
      </c>
      <c r="T401" s="93">
        <f>_xlfn.XLOOKUP(B401,'[3]Nur des jours'!$B:$B,'[3]Nur des jours'!$U:$U,"")</f>
        <v>0</v>
      </c>
      <c r="U401" s="93">
        <v>0</v>
      </c>
      <c r="V401" s="93">
        <v>1.7510804166169997E-3</v>
      </c>
      <c r="W401" s="93">
        <v>0</v>
      </c>
      <c r="X401" s="93">
        <v>9.6210066724502088</v>
      </c>
      <c r="Y401" s="93">
        <v>18.490178579072179</v>
      </c>
      <c r="Z401" s="93">
        <v>1.92685953600507</v>
      </c>
      <c r="AA401" s="93">
        <v>2.1593140412372547</v>
      </c>
      <c r="AB401" s="93">
        <v>0.26544842375137417</v>
      </c>
      <c r="AC401" s="93">
        <f>_xlfn.XLOOKUP(B401,'[3]Nur des jours'!$B:$B,'[3]Nur des jours'!$N:$N,"")</f>
        <v>5.7132754856869652E-2</v>
      </c>
      <c r="AD401" s="93">
        <v>5.7132754856869652E-2</v>
      </c>
      <c r="AE401" s="93">
        <v>0.10404497237455576</v>
      </c>
      <c r="AF401" s="93">
        <v>5.1549229488519276E-2</v>
      </c>
      <c r="AG401" s="93"/>
      <c r="AH401" s="93">
        <v>0.12296594071870434</v>
      </c>
      <c r="AI401" s="93">
        <v>0.20058231318617636</v>
      </c>
      <c r="AJ401" s="93">
        <v>0.28080447096400485</v>
      </c>
      <c r="AK401" s="93">
        <v>1.0260097577600801E-4</v>
      </c>
      <c r="AL401" s="93">
        <v>0.12296594071870434</v>
      </c>
      <c r="AM401" s="49" t="s">
        <v>5559</v>
      </c>
      <c r="AN401" s="49"/>
      <c r="AO401" s="48" t="str" cm="1">
        <f t="array" ref="AO401">IFERROR(_xlfn.IFS(
AQ401="MPR ISSUE","PDH",
AQ401="BSS Hardware Issue","BSS",
AQ401="Sites strategiques, MLL, Pylone, etc.","ENVTECH",
AQ401="AKTIVCO DEFAUT GE &amp; POWER Cabinet","AKTIVCO",
AQ401="AKTIVCO Coupure ENEO &amp; Baisse de tension","AKTIVCO GRID ONLY",
AQ401="Coupure ENEO &amp; Baisse de tension","IHS GRID ONLY",
AQ401="Defaut GE &amp; POWER Cabinet","IHS",
AQ401="Sharing","Partners",
AQ401="Sites strategiques &amp; DataCenter","SST &amp; DC",
AQ401="Exclu","Exclu",
AQ401="SAT","SAT",
AQ401="SPARE-ISSUE","SPARE-ISSUE",
AQ401="Fiber CAmtel","TRANS_FO_CAMTEL",
AQ401="Fiber AOF","Fiber AOF",
AQ401="Projet OCM (HUAWEI)","TRAVAUX-HUAWEI",
AQ401="Projet OCM (NOKIA)","TRAVAUX-NOKIA",
AQ401="ACCESS-ISSUE","ACCESS-ISSUE",
AQ401="Projet OCM (ZTE, NOKIA, autres projets)","TRAVAUX OCM",
AQ401="No root CAuse","No root cause",
AQ401="ODU HS","PDH",
AQ401="IP &amp; VLAN","PDH",
AQ401="Warehouse HUAWEI","SPARE-ISSUE",
AQ401="SPARE-HS","SPARE-ISSUE",
AQ401="Power Telco","BSS",AQ401="no impacts","no impacts"
),"")</f>
        <v>No root cause</v>
      </c>
      <c r="AP401" s="48" t="str" cm="1">
        <f t="array" ref="AP401">IFERROR(_xlfn.IFS(
AQ401="MPR ISSUE","TX ISSUE",
AQ401="BSS Hardware Issue","RAN ISSUE",
AQ401="Sites strategiques, MLL, Pylone, etc.","ENVTECH",
AQ401="AKTIVCO DEFAUT GE &amp; POWER Cabinet","POWER ISSUE",
AQ401="AKTIVCO Coupure ENEO &amp; Baisse de tension","POWER ISSUE",
AQ401="Coupure ENEO &amp; Baisse de tension","POWER ISSUE",
AQ401="Defaut GE &amp; POWER Cabinet","POWER ISSUE",
AQ401="Sharing","POWER ISSUE",
AQ401="Sites strategiques &amp; DataCenter","POWER ISSUE",
AQ401="Exclu","Exclu",
AQ401="SAT","TX ISSUE",
AQ401="SPARE-ISSUE","SPARE-ISSUE",
AQ401="Fiber CAmtel","TX ISSUE",
AQ401="Fiber AOF","TX ISSUE",
AQ401="Projet OCM (HUAWEI)","TRAVAUX-HUAWEI",
AQ401="Projet OCM (NOKIA)","TRAVAUX -NOKIA",
AQ401="ACCESS-ISSUE","ACCESS-ISSUE",
AQ401="Projet OCM (ZTE, NOKIA, autres projets)","TRAVAUX OCM",
AQ401="No root CAuse","No root cause",
AQ401="ODU HS","TX ISSUE",
AQ401="IP &amp; VLAN","TX ISSUE",
AQ401="Warehouse HUAWEI","SPARE-ISSUE",
AQ401="SPARE-HS","SPARE-ISSUE",
AQ401="Power Telco","RAN ISSUE",AQ401="no impacts","no impacts"
),"")</f>
        <v>No root cause</v>
      </c>
      <c r="AQ401" s="126" t="s">
        <v>5344</v>
      </c>
      <c r="AR401" s="48" t="str" cm="1">
        <f t="array" ref="AR401">IFERROR(_xlfn.IFS(
AQ401="MPR ISSUE","ACTIVE",
AQ401="BSS Hardware Issue","ACTIVE",
AQ401="Sites strategiques, MLL, Pylone, etc.","PASSIVE",
AQ401="AKTIVCO DEFAUT GE &amp; POWER Cabinet","PASSIVE",
AQ401="AKTIVCO Coupure ENEO &amp; Baisse de tension","PASSIVE",
AQ401="Coupure ENEO &amp; Baisse de tension","PASSIVE",
AQ401="Defaut GE &amp; POWER Cabinet","PASSIVE",
AQ401="Sharing","PASSIVE",
AQ401="Sites strategiques &amp; DataCenter","PASSIVE",
AQ401="Exclu","Exclu",
AQ401="SAT","ACTIVE",
AQ401="SPARE-ISSUE","SPARE-ISSUE",
AQ401="Fiber CAmtel","ACTIVE",
AQ401="Fiber AOF","ACTIVE",
AQ401="Projet OCM (HUAWEI)","PLANNED WORKS",
AQ401="Projet OCM (NOKIA)","PLANNED WORKS",
AQ401="ACCESS-ISSUE","ACCESS-ISSUE",
AQ401="Projet OCM (ZTE, NOKIA, autres projets)","PLANNED WORKS",
AQ401="No root CAuse","No root cause",
AQ401="ODU HS","ACTIVE",
AQ401="IP &amp; VLAN","ACTIVE",
AQ401="Warehouse HUAWEI","SPARE-ISSUE",
AQ401="SPARE-HS","SPARE-ISSUE",
AQ401="Power Telco","ACTIVE", AQ401="no impacts","no impacts"
),"")</f>
        <v>No root cause</v>
      </c>
      <c r="AS401" s="92" t="s">
        <v>5537</v>
      </c>
      <c r="AT401" s="98" t="s">
        <v>1374</v>
      </c>
      <c r="AV401" s="17" t="s">
        <v>5537</v>
      </c>
      <c r="AW401" s="7" t="s">
        <v>5537</v>
      </c>
      <c r="AX401" s="6" t="s">
        <v>5537</v>
      </c>
      <c r="AY401" s="7"/>
      <c r="AZ401" s="3" t="s">
        <v>5537</v>
      </c>
      <c r="BA401" s="18" t="s">
        <v>5537</v>
      </c>
      <c r="BB401" s="18" t="s">
        <v>5537</v>
      </c>
      <c r="BC401" s="18" t="s">
        <v>5537</v>
      </c>
      <c r="BD401" s="18" t="s">
        <v>5537</v>
      </c>
      <c r="BE401" s="18" t="s">
        <v>5537</v>
      </c>
      <c r="BF401" s="18" t="s">
        <v>5537</v>
      </c>
      <c r="BG401" s="18" t="s">
        <v>5537</v>
      </c>
      <c r="BH401" s="18" t="s">
        <v>5537</v>
      </c>
      <c r="BI401" s="18" t="s">
        <v>5537</v>
      </c>
      <c r="BJ401" s="18" t="s">
        <v>5537</v>
      </c>
      <c r="BK401" s="18" t="s">
        <v>5537</v>
      </c>
      <c r="BL401" s="9" t="s">
        <v>5537</v>
      </c>
      <c r="BM401" s="14" t="s">
        <v>5537</v>
      </c>
      <c r="BN401" s="14" t="s">
        <v>5537</v>
      </c>
      <c r="BO401" s="14" t="str">
        <f>_xlfn.XLOOKUP(B401,'[4]cell downs 18042026 17h'!$B:$B,'[4]cell downs 18042026 17h'!$B:$B,"")</f>
        <v/>
      </c>
      <c r="BP401" s="14" t="str">
        <f>_xlfn.XLOOKUP(B401,'[5]Cells Huawei 19042026 15h'!$B:$B,'[5]Cells Huawei 19042026 15h'!$B:$B,"")</f>
        <v/>
      </c>
      <c r="BQ401" s="9" t="str">
        <f>_xlfn.XLOOKUP(B401,'[6]cells down 19042026 9H40'!$B:$B,'[6]cells down 19042026 9H40'!$B:$B,"")</f>
        <v/>
      </c>
      <c r="BR401" s="9" t="s">
        <v>1374</v>
      </c>
      <c r="BS401" s="9" t="s">
        <v>5537</v>
      </c>
      <c r="BT401" s="108"/>
    </row>
    <row r="402" spans="1:72" s="9" customFormat="1" x14ac:dyDescent="0.35">
      <c r="A402" s="1" t="s">
        <v>435</v>
      </c>
      <c r="B402" s="1" t="s">
        <v>436</v>
      </c>
      <c r="C402" s="3" t="str">
        <f>_xlfn.XLOOKUP(B402,'[1]daily break down'!$D:$D,'[1]daily break down'!$E:$E,"")</f>
        <v>EXTREME-NORD</v>
      </c>
      <c r="D402" s="1" t="s">
        <v>11</v>
      </c>
      <c r="E402" s="1" t="s">
        <v>12</v>
      </c>
      <c r="F402" s="3" t="s">
        <v>55</v>
      </c>
      <c r="G402" s="1" t="s">
        <v>437</v>
      </c>
      <c r="H402" s="33" t="str">
        <f>_xlfn.XLOOKUP(B402,[2]CALCULATION!$B:$B,[2]CALCULATION!$H:$H,"")</f>
        <v>NOKIA</v>
      </c>
      <c r="I402" s="28">
        <v>9.2965275257123032</v>
      </c>
      <c r="J402" s="28">
        <v>9.2968521653973557</v>
      </c>
      <c r="K402" s="28">
        <v>9.2966357389406529</v>
      </c>
      <c r="L402" s="28">
        <v>9.2969062720115296</v>
      </c>
      <c r="M402" s="28">
        <v>9.29679805878318</v>
      </c>
      <c r="N402" s="28">
        <v>9.29679805878318</v>
      </c>
      <c r="O402" s="28">
        <v>9.2969062720115296</v>
      </c>
      <c r="P402" s="28">
        <v>9.2968521653973557</v>
      </c>
      <c r="Q402" s="28">
        <v>9.2966357389406529</v>
      </c>
      <c r="R402" s="28">
        <v>9.2969603786257053</v>
      </c>
      <c r="S402" s="93">
        <v>9.2971226984682325</v>
      </c>
      <c r="T402" s="93">
        <f>_xlfn.XLOOKUP(B402,'[3]Nur des jours'!$B:$B,'[3]Nur des jours'!$U:$U,"")</f>
        <v>9.2448485159788039</v>
      </c>
      <c r="U402" s="93">
        <v>9.2969603786257053</v>
      </c>
      <c r="V402" s="93">
        <v>9.2449020212137576</v>
      </c>
      <c r="W402" s="93">
        <v>9.2448485159788039</v>
      </c>
      <c r="X402" s="93">
        <v>9.2450090316836597</v>
      </c>
      <c r="Y402" s="93">
        <v>9.2449020212137576</v>
      </c>
      <c r="Z402" s="93">
        <v>9.2445274845690903</v>
      </c>
      <c r="AA402" s="93">
        <v>9.2445809898040405</v>
      </c>
      <c r="AB402" s="93">
        <v>9.2446344950389943</v>
      </c>
      <c r="AC402" s="93">
        <f>_xlfn.XLOOKUP(B402,'[3]Nur des jours'!$B:$B,'[3]Nur des jours'!$N:$N,"")</f>
        <v>9.2450090316836597</v>
      </c>
      <c r="AD402" s="93">
        <v>9.2450090316836597</v>
      </c>
      <c r="AE402" s="93">
        <v>6.252268136010537</v>
      </c>
      <c r="AF402" s="93">
        <v>2.8608298643844861</v>
      </c>
      <c r="AG402" s="93"/>
      <c r="AH402" s="93">
        <v>0.12040929982847515</v>
      </c>
      <c r="AI402" s="93">
        <v>0.27614414349603733</v>
      </c>
      <c r="AJ402" s="93">
        <v>0.2412069096938913</v>
      </c>
      <c r="AK402" s="93">
        <v>0</v>
      </c>
      <c r="AL402" s="93">
        <v>0.12040929982847515</v>
      </c>
      <c r="AM402" s="49" t="s">
        <v>5598</v>
      </c>
      <c r="AN402" s="49" t="s">
        <v>5536</v>
      </c>
      <c r="AO402" s="48" t="str" cm="1">
        <f t="array" ref="AO402">IFERROR(_xlfn.IFS(
AQ402="MPR ISSUE","PDH",
AQ402="BSS Hardware Issue","BSS",
AQ402="Sites strategiques, MLL, Pylone, etc.","ENVTECH",
AQ402="AKTIVCO DEFAUT GE &amp; POWER Cabinet","AKTIVCO",
AQ402="AKTIVCO Coupure ENEO &amp; Baisse de tension","AKTIVCO GRID ONLY",
AQ402="Coupure ENEO &amp; Baisse de tension","IHS GRID ONLY",
AQ402="Defaut GE &amp; POWER Cabinet","IHS",
AQ402="Sharing","Partners",
AQ402="Sites strategiques &amp; DataCenter","SST &amp; DC",
AQ402="Exclu","Exclu",
AQ402="SAT","SAT",
AQ402="SPARE-ISSUE","SPARE-ISSUE",
AQ402="Fiber CAmtel","TRANS_FO_CAMTEL",
AQ402="Fiber AOF","Fiber AOF",
AQ402="Projet OCM (HUAWEI)","TRAVAUX-HUAWEI",
AQ402="Projet OCM (NOKIA)","TRAVAUX-NOKIA",
AQ402="ACCESS-ISSUE","ACCESS-ISSUE",
AQ402="Projet OCM (ZTE, NOKIA, autres projets)","TRAVAUX OCM",
AQ402="No root CAuse","No root cause",
AQ402="ODU HS","PDH",
AQ402="IP &amp; VLAN","PDH",
AQ402="Warehouse HUAWEI","SPARE-ISSUE",
AQ402="SPARE-HS","SPARE-ISSUE",
AQ402="Power Telco","BSS",AQ402="no impacts","no impacts"
),"")</f>
        <v>Exclu</v>
      </c>
      <c r="AP402" s="48" t="str" cm="1">
        <f t="array" ref="AP402">IFERROR(_xlfn.IFS(
AQ402="MPR ISSUE","TX ISSUE",
AQ402="BSS Hardware Issue","RAN ISSUE",
AQ402="Sites strategiques, MLL, Pylone, etc.","ENVTECH",
AQ402="AKTIVCO DEFAUT GE &amp; POWER Cabinet","POWER ISSUE",
AQ402="AKTIVCO Coupure ENEO &amp; Baisse de tension","POWER ISSUE",
AQ402="Coupure ENEO &amp; Baisse de tension","POWER ISSUE",
AQ402="Defaut GE &amp; POWER Cabinet","POWER ISSUE",
AQ402="Sharing","POWER ISSUE",
AQ402="Sites strategiques &amp; DataCenter","POWER ISSUE",
AQ402="Exclu","Exclu",
AQ402="SAT","TX ISSUE",
AQ402="SPARE-ISSUE","SPARE-ISSUE",
AQ402="Fiber CAmtel","TX ISSUE",
AQ402="Fiber AOF","TX ISSUE",
AQ402="Projet OCM (HUAWEI)","TRAVAUX-HUAWEI",
AQ402="Projet OCM (NOKIA)","TRAVAUX -NOKIA",
AQ402="ACCESS-ISSUE","ACCESS-ISSUE",
AQ402="Projet OCM (ZTE, NOKIA, autres projets)","TRAVAUX OCM",
AQ402="No root CAuse","No root cause",
AQ402="ODU HS","TX ISSUE",
AQ402="IP &amp; VLAN","TX ISSUE",
AQ402="Warehouse HUAWEI","SPARE-ISSUE",
AQ402="SPARE-HS","SPARE-ISSUE",
AQ402="Power Telco","RAN ISSUE",AQ402="no impacts","no impacts"
),"")</f>
        <v>Exclu</v>
      </c>
      <c r="AQ402" s="67" t="s">
        <v>5598</v>
      </c>
      <c r="AR402" s="48" t="str" cm="1">
        <f t="array" ref="AR402">IFERROR(_xlfn.IFS(
AQ402="MPR ISSUE","ACTIVE",
AQ402="BSS Hardware Issue","ACTIVE",
AQ402="Sites strategiques, MLL, Pylone, etc.","PASSIVE",
AQ402="AKTIVCO DEFAUT GE &amp; POWER Cabinet","PASSIVE",
AQ402="AKTIVCO Coupure ENEO &amp; Baisse de tension","PASSIVE",
AQ402="Coupure ENEO &amp; Baisse de tension","PASSIVE",
AQ402="Defaut GE &amp; POWER Cabinet","PASSIVE",
AQ402="Sharing","PASSIVE",
AQ402="Sites strategiques &amp; DataCenter","PASSIVE",
AQ402="Exclu","Exclu",
AQ402="SAT","ACTIVE",
AQ402="SPARE-ISSUE","SPARE-ISSUE",
AQ402="Fiber CAmtel","ACTIVE",
AQ402="Fiber AOF","ACTIVE",
AQ402="Projet OCM (HUAWEI)","PLANNED WORKS",
AQ402="Projet OCM (NOKIA)","PLANNED WORKS",
AQ402="ACCESS-ISSUE","ACCESS-ISSUE",
AQ402="Projet OCM (ZTE, NOKIA, autres projets)","PLANNED WORKS",
AQ402="No root CAuse","No root cause",
AQ402="ODU HS","ACTIVE",
AQ402="IP &amp; VLAN","ACTIVE",
AQ402="Warehouse HUAWEI","SPARE-ISSUE",
AQ402="SPARE-HS","SPARE-ISSUE",
AQ402="Power Telco","ACTIVE", AQ402="no impacts","no impacts"
),"")</f>
        <v>Exclu</v>
      </c>
      <c r="AS402" s="92" t="s">
        <v>5673</v>
      </c>
      <c r="AT402" s="98" t="s">
        <v>436</v>
      </c>
      <c r="AV402" s="17" t="s">
        <v>5537</v>
      </c>
      <c r="AW402" s="7" t="s">
        <v>5537</v>
      </c>
      <c r="AX402" s="6" t="s">
        <v>5537</v>
      </c>
      <c r="AY402" s="7"/>
      <c r="AZ402" s="3" t="s">
        <v>5537</v>
      </c>
      <c r="BA402" s="18" t="s">
        <v>5537</v>
      </c>
      <c r="BB402" s="18" t="s">
        <v>5537</v>
      </c>
      <c r="BC402" s="18" t="s">
        <v>5537</v>
      </c>
      <c r="BD402" s="18" t="s">
        <v>5537</v>
      </c>
      <c r="BE402" s="18" t="s">
        <v>5537</v>
      </c>
      <c r="BF402" s="18" t="s">
        <v>5537</v>
      </c>
      <c r="BG402" s="18" t="s">
        <v>5814</v>
      </c>
      <c r="BH402" s="18" t="s">
        <v>6175</v>
      </c>
      <c r="BI402" s="18" t="s">
        <v>5537</v>
      </c>
      <c r="BJ402" s="18" t="s">
        <v>5537</v>
      </c>
      <c r="BK402" s="18" t="s">
        <v>5537</v>
      </c>
      <c r="BL402" s="9" t="s">
        <v>5537</v>
      </c>
      <c r="BM402" s="14" t="s">
        <v>5537</v>
      </c>
      <c r="BN402" s="14" t="s">
        <v>5537</v>
      </c>
      <c r="BO402" s="14" t="str">
        <f>_xlfn.XLOOKUP(B402,'[4]cell downs 18042026 17h'!$B:$B,'[4]cell downs 18042026 17h'!$B:$B,"")</f>
        <v/>
      </c>
      <c r="BP402" s="14" t="str">
        <f>_xlfn.XLOOKUP(B402,'[5]Cells Huawei 19042026 15h'!$B:$B,'[5]Cells Huawei 19042026 15h'!$B:$B,"")</f>
        <v/>
      </c>
      <c r="BQ402" s="9" t="str">
        <f>_xlfn.XLOOKUP(B402,'[6]cells down 19042026 9H40'!$B:$B,'[6]cells down 19042026 9H40'!$B:$B,"")</f>
        <v/>
      </c>
      <c r="BR402" s="9" t="s">
        <v>436</v>
      </c>
      <c r="BS402" s="9" t="s">
        <v>5537</v>
      </c>
      <c r="BT402" s="108"/>
    </row>
    <row r="403" spans="1:72" s="9" customFormat="1" x14ac:dyDescent="0.35">
      <c r="A403" s="1" t="s">
        <v>533</v>
      </c>
      <c r="B403" s="8" t="s">
        <v>534</v>
      </c>
      <c r="C403" s="3" t="str">
        <f>_xlfn.XLOOKUP(B403,'[1]daily break down'!$D:$D,'[1]daily break down'!$E:$E,"")</f>
        <v>CENTRE</v>
      </c>
      <c r="D403" s="1" t="s">
        <v>11</v>
      </c>
      <c r="E403" s="1" t="s">
        <v>66</v>
      </c>
      <c r="F403" s="3" t="s">
        <v>226</v>
      </c>
      <c r="G403" s="1" t="s">
        <v>533</v>
      </c>
      <c r="H403" s="33" t="str">
        <f>_xlfn.XLOOKUP(B403,[2]CALCULATION!$B:$B,[2]CALCULATION!$H:$H,"")</f>
        <v>NOKIA</v>
      </c>
      <c r="I403" s="28">
        <v>5.2456353996341676</v>
      </c>
      <c r="J403" s="28">
        <v>2.0492504986687678E-2</v>
      </c>
      <c r="K403" s="28">
        <v>0.47173782149512189</v>
      </c>
      <c r="L403" s="28">
        <v>3.1609644354270285</v>
      </c>
      <c r="M403" s="28">
        <v>1.4805611914403041</v>
      </c>
      <c r="N403" s="28">
        <v>2.0139013734437108</v>
      </c>
      <c r="O403" s="28">
        <v>1.3389328345218627</v>
      </c>
      <c r="P403" s="28">
        <v>0.16470694826115131</v>
      </c>
      <c r="Q403" s="28">
        <v>0.21150619376599811</v>
      </c>
      <c r="R403" s="28">
        <v>7.8884551397842145E-2</v>
      </c>
      <c r="S403" s="93">
        <v>0.21801599735184765</v>
      </c>
      <c r="T403" s="93">
        <f>_xlfn.XLOOKUP(B403,'[3]Nur des jours'!$B:$B,'[3]Nur des jours'!$U:$U,"")</f>
        <v>0.12133203779324438</v>
      </c>
      <c r="U403" s="93">
        <v>0.23435292909058211</v>
      </c>
      <c r="V403" s="93">
        <v>0.21607197381525159</v>
      </c>
      <c r="W403" s="93">
        <v>0.12133203779324436</v>
      </c>
      <c r="X403" s="93">
        <v>0.13372741722383444</v>
      </c>
      <c r="Y403" s="93">
        <v>0.16142529385075038</v>
      </c>
      <c r="Z403" s="93">
        <v>0.392639249157471</v>
      </c>
      <c r="AA403" s="93">
        <v>0.26873896008652148</v>
      </c>
      <c r="AB403" s="93">
        <v>0.17526531462504952</v>
      </c>
      <c r="AC403" s="93">
        <f>_xlfn.XLOOKUP(B403,'[3]Nur des jours'!$B:$B,'[3]Nur des jours'!$N:$N,"")</f>
        <v>0.17635325440241068</v>
      </c>
      <c r="AD403" s="93">
        <v>0.17635325440241068</v>
      </c>
      <c r="AE403" s="93">
        <v>0.23884736882656593</v>
      </c>
      <c r="AF403" s="93">
        <v>0.17626407901082389</v>
      </c>
      <c r="AG403" s="93"/>
      <c r="AH403" s="93">
        <v>0.11899564253366551</v>
      </c>
      <c r="AI403" s="93">
        <v>9.7043871323573477E-2</v>
      </c>
      <c r="AJ403" s="93">
        <v>0.31317895284433434</v>
      </c>
      <c r="AK403" s="93">
        <v>0</v>
      </c>
      <c r="AL403" s="93">
        <v>0.11899564253366551</v>
      </c>
      <c r="AM403" s="49" t="s">
        <v>5559</v>
      </c>
      <c r="AN403" s="49"/>
      <c r="AO403" s="48" t="str" cm="1">
        <f t="array" ref="AO403">IFERROR(_xlfn.IFS(
AQ403="MPR ISSUE","PDH",
AQ403="BSS Hardware Issue","BSS",
AQ403="Sites strategiques, MLL, Pylone, etc.","ENVTECH",
AQ403="AKTIVCO DEFAUT GE &amp; POWER Cabinet","AKTIVCO",
AQ403="AKTIVCO Coupure ENEO &amp; Baisse de tension","AKTIVCO GRID ONLY",
AQ403="Coupure ENEO &amp; Baisse de tension","IHS GRID ONLY",
AQ403="Defaut GE &amp; POWER Cabinet","IHS",
AQ403="Sharing","Partners",
AQ403="Sites strategiques &amp; DataCenter","SST &amp; DC",
AQ403="Exclu","Exclu",
AQ403="SAT","SAT",
AQ403="SPARE-ISSUE","SPARE-ISSUE",
AQ403="Fiber CAmtel","TRANS_FO_CAMTEL",
AQ403="Fiber AOF","Fiber AOF",
AQ403="Projet OCM (HUAWEI)","TRAVAUX-HUAWEI",
AQ403="Projet OCM (NOKIA)","TRAVAUX-NOKIA",
AQ403="ACCESS-ISSUE","ACCESS-ISSUE",
AQ403="Projet OCM (ZTE, NOKIA, autres projets)","TRAVAUX OCM",
AQ403="No root CAuse","No root cause",
AQ403="ODU HS","PDH",
AQ403="IP &amp; VLAN","PDH",
AQ403="Warehouse HUAWEI","SPARE-ISSUE",
AQ403="SPARE-HS","SPARE-ISSUE",
AQ403="Power Telco","BSS",AQ403="no impacts","no impacts"
),"")</f>
        <v>IHS</v>
      </c>
      <c r="AP403" s="48" t="str" cm="1">
        <f t="array" ref="AP403">IFERROR(_xlfn.IFS(
AQ403="MPR ISSUE","TX ISSUE",
AQ403="BSS Hardware Issue","RAN ISSUE",
AQ403="Sites strategiques, MLL, Pylone, etc.","ENVTECH",
AQ403="AKTIVCO DEFAUT GE &amp; POWER Cabinet","POWER ISSUE",
AQ403="AKTIVCO Coupure ENEO &amp; Baisse de tension","POWER ISSUE",
AQ403="Coupure ENEO &amp; Baisse de tension","POWER ISSUE",
AQ403="Defaut GE &amp; POWER Cabinet","POWER ISSUE",
AQ403="Sharing","POWER ISSUE",
AQ403="Sites strategiques &amp; DataCenter","POWER ISSUE",
AQ403="Exclu","Exclu",
AQ403="SAT","TX ISSUE",
AQ403="SPARE-ISSUE","SPARE-ISSUE",
AQ403="Fiber CAmtel","TX ISSUE",
AQ403="Fiber AOF","TX ISSUE",
AQ403="Projet OCM (HUAWEI)","TRAVAUX-HUAWEI",
AQ403="Projet OCM (NOKIA)","TRAVAUX -NOKIA",
AQ403="ACCESS-ISSUE","ACCESS-ISSUE",
AQ403="Projet OCM (ZTE, NOKIA, autres projets)","TRAVAUX OCM",
AQ403="No root CAuse","No root cause",
AQ403="ODU HS","TX ISSUE",
AQ403="IP &amp; VLAN","TX ISSUE",
AQ403="Warehouse HUAWEI","SPARE-ISSUE",
AQ403="SPARE-HS","SPARE-ISSUE",
AQ403="Power Telco","RAN ISSUE",AQ403="no impacts","no impacts"
),"")</f>
        <v>POWER ISSUE</v>
      </c>
      <c r="AQ403" s="67" t="s">
        <v>5330</v>
      </c>
      <c r="AR403" s="48" t="str" cm="1">
        <f t="array" ref="AR403">IFERROR(_xlfn.IFS(
AQ403="MPR ISSUE","ACTIVE",
AQ403="BSS Hardware Issue","ACTIVE",
AQ403="Sites strategiques, MLL, Pylone, etc.","PASSIVE",
AQ403="AKTIVCO DEFAUT GE &amp; POWER Cabinet","PASSIVE",
AQ403="AKTIVCO Coupure ENEO &amp; Baisse de tension","PASSIVE",
AQ403="Coupure ENEO &amp; Baisse de tension","PASSIVE",
AQ403="Defaut GE &amp; POWER Cabinet","PASSIVE",
AQ403="Sharing","PASSIVE",
AQ403="Sites strategiques &amp; DataCenter","PASSIVE",
AQ403="Exclu","Exclu",
AQ403="SAT","ACTIVE",
AQ403="SPARE-ISSUE","SPARE-ISSUE",
AQ403="Fiber CAmtel","ACTIVE",
AQ403="Fiber AOF","ACTIVE",
AQ403="Projet OCM (HUAWEI)","PLANNED WORKS",
AQ403="Projet OCM (NOKIA)","PLANNED WORKS",
AQ403="ACCESS-ISSUE","ACCESS-ISSUE",
AQ403="Projet OCM (ZTE, NOKIA, autres projets)","PLANNED WORKS",
AQ403="No root CAuse","No root cause",
AQ403="ODU HS","ACTIVE",
AQ403="IP &amp; VLAN","ACTIVE",
AQ403="Warehouse HUAWEI","SPARE-ISSUE",
AQ403="SPARE-HS","SPARE-ISSUE",
AQ403="Power Telco","ACTIVE", AQ403="no impacts","no impacts"
),"")</f>
        <v>PASSIVE</v>
      </c>
      <c r="AS403" s="92" t="s">
        <v>5721</v>
      </c>
      <c r="AT403" s="98" t="s">
        <v>534</v>
      </c>
      <c r="AV403" s="17" t="s">
        <v>5537</v>
      </c>
      <c r="AW403" s="7" t="s">
        <v>5537</v>
      </c>
      <c r="AX403" s="6" t="s">
        <v>5537</v>
      </c>
      <c r="AY403" s="7"/>
      <c r="AZ403" s="3" t="s">
        <v>5537</v>
      </c>
      <c r="BA403" s="18" t="s">
        <v>5537</v>
      </c>
      <c r="BB403" s="18" t="s">
        <v>5537</v>
      </c>
      <c r="BC403" s="18" t="s">
        <v>5537</v>
      </c>
      <c r="BD403" s="18" t="s">
        <v>5537</v>
      </c>
      <c r="BE403" s="18" t="s">
        <v>5537</v>
      </c>
      <c r="BF403" s="18" t="s">
        <v>5537</v>
      </c>
      <c r="BG403" s="18" t="s">
        <v>5537</v>
      </c>
      <c r="BH403" s="18" t="s">
        <v>5537</v>
      </c>
      <c r="BI403" s="18" t="s">
        <v>5537</v>
      </c>
      <c r="BJ403" s="18" t="s">
        <v>5537</v>
      </c>
      <c r="BK403" s="18" t="s">
        <v>5537</v>
      </c>
      <c r="BL403" s="9" t="s">
        <v>5721</v>
      </c>
      <c r="BM403" s="14" t="s">
        <v>5537</v>
      </c>
      <c r="BN403" s="14" t="s">
        <v>5537</v>
      </c>
      <c r="BO403" s="14" t="str">
        <f>_xlfn.XLOOKUP(B403,'[4]cell downs 18042026 17h'!$B:$B,'[4]cell downs 18042026 17h'!$B:$B,"")</f>
        <v/>
      </c>
      <c r="BP403" s="14" t="str">
        <f>_xlfn.XLOOKUP(B403,'[5]Cells Huawei 19042026 15h'!$B:$B,'[5]Cells Huawei 19042026 15h'!$B:$B,"")</f>
        <v/>
      </c>
      <c r="BQ403" s="9" t="str">
        <f>_xlfn.XLOOKUP(B403,'[6]cells down 19042026 9H40'!$B:$B,'[6]cells down 19042026 9H40'!$B:$B,"")</f>
        <v/>
      </c>
      <c r="BR403" s="9" t="s">
        <v>534</v>
      </c>
      <c r="BS403" s="9" t="s">
        <v>12</v>
      </c>
      <c r="BT403" s="108"/>
    </row>
    <row r="404" spans="1:72" s="9" customFormat="1" x14ac:dyDescent="0.35">
      <c r="A404" s="1" t="s">
        <v>4961</v>
      </c>
      <c r="B404" s="8" t="s">
        <v>4962</v>
      </c>
      <c r="C404" s="3" t="str">
        <f>_xlfn.XLOOKUP(B404,'[1]daily break down'!$D:$D,'[1]daily break down'!$E:$E,"")</f>
        <v>Douala</v>
      </c>
      <c r="D404" s="1" t="s">
        <v>11</v>
      </c>
      <c r="E404" s="1" t="s">
        <v>594</v>
      </c>
      <c r="F404" s="3" t="s">
        <v>31</v>
      </c>
      <c r="G404" s="1" t="s">
        <v>32</v>
      </c>
      <c r="H404" s="34" t="str">
        <f>_xlfn.XLOOKUP(B404,[2]CALCULATION!$B:$B,[2]CALCULATION!$H:$H,"")</f>
        <v>ZTE</v>
      </c>
      <c r="I404" s="28">
        <v>0</v>
      </c>
      <c r="J404" s="28">
        <v>0</v>
      </c>
      <c r="K404" s="28">
        <v>0</v>
      </c>
      <c r="L404" s="28">
        <v>0</v>
      </c>
      <c r="M404" s="28">
        <v>0</v>
      </c>
      <c r="N404" s="28">
        <v>0</v>
      </c>
      <c r="O404" s="28">
        <v>0</v>
      </c>
      <c r="P404" s="28">
        <v>0</v>
      </c>
      <c r="Q404" s="28">
        <v>0</v>
      </c>
      <c r="R404" s="28">
        <v>0</v>
      </c>
      <c r="S404" s="93">
        <v>0</v>
      </c>
      <c r="T404" s="93">
        <f>_xlfn.XLOOKUP(B404,'[3]Nur des jours'!$B:$B,'[3]Nur des jours'!$U:$U,"")</f>
        <v>13.214294886611709</v>
      </c>
      <c r="U404" s="93">
        <v>0</v>
      </c>
      <c r="V404" s="93">
        <v>0</v>
      </c>
      <c r="W404" s="93">
        <v>13.214294886611709</v>
      </c>
      <c r="X404" s="93">
        <v>0</v>
      </c>
      <c r="Y404" s="93">
        <v>0</v>
      </c>
      <c r="Z404" s="93">
        <v>0.63264589807466809</v>
      </c>
      <c r="AA404" s="93">
        <v>1.6248113048714015</v>
      </c>
      <c r="AB404" s="93">
        <v>1.144637491332152</v>
      </c>
      <c r="AC404" s="93">
        <f>_xlfn.XLOOKUP(B404,'[3]Nur des jours'!$B:$B,'[3]Nur des jours'!$N:$N,"")</f>
        <v>3.2759828554959145</v>
      </c>
      <c r="AD404" s="93">
        <v>3.2759828554959145</v>
      </c>
      <c r="AE404" s="93">
        <v>2.211603216592045</v>
      </c>
      <c r="AF404" s="93">
        <v>4.4591976212285935</v>
      </c>
      <c r="AG404" s="93"/>
      <c r="AH404" s="93">
        <v>0.117247804858561</v>
      </c>
      <c r="AI404" s="93">
        <v>3.7468676186707913E-4</v>
      </c>
      <c r="AJ404" s="93">
        <v>6.3751440782673576E-4</v>
      </c>
      <c r="AK404" s="93">
        <v>0.22431993337229419</v>
      </c>
      <c r="AL404" s="93">
        <v>0.117247804858561</v>
      </c>
      <c r="AM404" s="49" t="s">
        <v>5559</v>
      </c>
      <c r="AN404" s="49"/>
      <c r="AO404" s="48" t="str" cm="1">
        <f t="array" ref="AO404">IFERROR(_xlfn.IFS(
AQ404="MPR ISSUE","PDH",
AQ404="BSS Hardware Issue","BSS",
AQ404="Sites strategiques, MLL, Pylone, etc.","ENVTECH",
AQ404="AKTIVCO DEFAUT GE &amp; POWER Cabinet","AKTIVCO",
AQ404="AKTIVCO Coupure ENEO &amp; Baisse de tension","AKTIVCO GRID ONLY",
AQ404="Coupure ENEO &amp; Baisse de tension","IHS GRID ONLY",
AQ404="Defaut GE &amp; POWER Cabinet","IHS",
AQ404="Sharing","Partners",
AQ404="Sites strategiques &amp; DataCenter","SST &amp; DC",
AQ404="Exclu","Exclu",
AQ404="SAT","SAT",
AQ404="SPARE-ISSUE","SPARE-ISSUE",
AQ404="Fiber CAmtel","TRANS_FO_CAMTEL",
AQ404="Fiber AOF","Fiber AOF",
AQ404="Projet OCM (HUAWEI)","TRAVAUX-HUAWEI",
AQ404="Projet OCM (NOKIA)","TRAVAUX-NOKIA",
AQ404="ACCESS-ISSUE","ACCESS-ISSUE",
AQ404="Projet OCM (ZTE, NOKIA, autres projets)","TRAVAUX OCM",
AQ404="No root CAuse","No root cause",
AQ404="ODU HS","PDH",
AQ404="IP &amp; VLAN","PDH",
AQ404="Warehouse HUAWEI","SPARE-ISSUE",
AQ404="SPARE-HS","SPARE-ISSUE",
AQ404="Power Telco","BSS",AQ404="no impacts","no impacts"
),"")</f>
        <v>No root cause</v>
      </c>
      <c r="AP404" s="48" t="str" cm="1">
        <f t="array" ref="AP404">IFERROR(_xlfn.IFS(
AQ404="MPR ISSUE","TX ISSUE",
AQ404="BSS Hardware Issue","RAN ISSUE",
AQ404="Sites strategiques, MLL, Pylone, etc.","ENVTECH",
AQ404="AKTIVCO DEFAUT GE &amp; POWER Cabinet","POWER ISSUE",
AQ404="AKTIVCO Coupure ENEO &amp; Baisse de tension","POWER ISSUE",
AQ404="Coupure ENEO &amp; Baisse de tension","POWER ISSUE",
AQ404="Defaut GE &amp; POWER Cabinet","POWER ISSUE",
AQ404="Sharing","POWER ISSUE",
AQ404="Sites strategiques &amp; DataCenter","POWER ISSUE",
AQ404="Exclu","Exclu",
AQ404="SAT","TX ISSUE",
AQ404="SPARE-ISSUE","SPARE-ISSUE",
AQ404="Fiber CAmtel","TX ISSUE",
AQ404="Fiber AOF","TX ISSUE",
AQ404="Projet OCM (HUAWEI)","TRAVAUX-HUAWEI",
AQ404="Projet OCM (NOKIA)","TRAVAUX -NOKIA",
AQ404="ACCESS-ISSUE","ACCESS-ISSUE",
AQ404="Projet OCM (ZTE, NOKIA, autres projets)","TRAVAUX OCM",
AQ404="No root CAuse","No root cause",
AQ404="ODU HS","TX ISSUE",
AQ404="IP &amp; VLAN","TX ISSUE",
AQ404="Warehouse HUAWEI","SPARE-ISSUE",
AQ404="SPARE-HS","SPARE-ISSUE",
AQ404="Power Telco","RAN ISSUE",AQ404="no impacts","no impacts"
),"")</f>
        <v>No root cause</v>
      </c>
      <c r="AQ404" s="126" t="s">
        <v>5344</v>
      </c>
      <c r="AR404" s="48" t="str" cm="1">
        <f t="array" ref="AR404">IFERROR(_xlfn.IFS(
AQ404="MPR ISSUE","ACTIVE",
AQ404="BSS Hardware Issue","ACTIVE",
AQ404="Sites strategiques, MLL, Pylone, etc.","PASSIVE",
AQ404="AKTIVCO DEFAUT GE &amp; POWER Cabinet","PASSIVE",
AQ404="AKTIVCO Coupure ENEO &amp; Baisse de tension","PASSIVE",
AQ404="Coupure ENEO &amp; Baisse de tension","PASSIVE",
AQ404="Defaut GE &amp; POWER Cabinet","PASSIVE",
AQ404="Sharing","PASSIVE",
AQ404="Sites strategiques &amp; DataCenter","PASSIVE",
AQ404="Exclu","Exclu",
AQ404="SAT","ACTIVE",
AQ404="SPARE-ISSUE","SPARE-ISSUE",
AQ404="Fiber CAmtel","ACTIVE",
AQ404="Fiber AOF","ACTIVE",
AQ404="Projet OCM (HUAWEI)","PLANNED WORKS",
AQ404="Projet OCM (NOKIA)","PLANNED WORKS",
AQ404="ACCESS-ISSUE","ACCESS-ISSUE",
AQ404="Projet OCM (ZTE, NOKIA, autres projets)","PLANNED WORKS",
AQ404="No root CAuse","No root cause",
AQ404="ODU HS","ACTIVE",
AQ404="IP &amp; VLAN","ACTIVE",
AQ404="Warehouse HUAWEI","SPARE-ISSUE",
AQ404="SPARE-HS","SPARE-ISSUE",
AQ404="Power Telco","ACTIVE", AQ404="no impacts","no impacts"
),"")</f>
        <v>No root cause</v>
      </c>
      <c r="AS404" s="92" t="s">
        <v>5537</v>
      </c>
      <c r="AT404" s="98" t="s">
        <v>4962</v>
      </c>
      <c r="AV404" s="17" t="s">
        <v>5537</v>
      </c>
      <c r="AW404" s="7" t="s">
        <v>5537</v>
      </c>
      <c r="AX404" s="6" t="s">
        <v>5537</v>
      </c>
      <c r="AY404" s="7"/>
      <c r="AZ404" s="3" t="s">
        <v>5537</v>
      </c>
      <c r="BA404" s="18" t="s">
        <v>5537</v>
      </c>
      <c r="BB404" s="18" t="s">
        <v>5537</v>
      </c>
      <c r="BC404" s="18" t="s">
        <v>5537</v>
      </c>
      <c r="BD404" s="18" t="s">
        <v>5537</v>
      </c>
      <c r="BE404" s="18" t="s">
        <v>5537</v>
      </c>
      <c r="BF404" s="18" t="s">
        <v>5537</v>
      </c>
      <c r="BG404" s="18" t="s">
        <v>5537</v>
      </c>
      <c r="BH404" s="18" t="s">
        <v>5537</v>
      </c>
      <c r="BI404" s="18" t="s">
        <v>5537</v>
      </c>
      <c r="BJ404" s="18" t="s">
        <v>5537</v>
      </c>
      <c r="BK404" s="18" t="s">
        <v>5537</v>
      </c>
      <c r="BL404" s="9" t="s">
        <v>5537</v>
      </c>
      <c r="BM404" s="14" t="s">
        <v>5537</v>
      </c>
      <c r="BN404" s="14" t="s">
        <v>5537</v>
      </c>
      <c r="BO404" s="14" t="str">
        <f>_xlfn.XLOOKUP(B404,'[4]cell downs 18042026 17h'!$B:$B,'[4]cell downs 18042026 17h'!$B:$B,"")</f>
        <v/>
      </c>
      <c r="BP404" s="14" t="str">
        <f>_xlfn.XLOOKUP(B404,'[5]Cells Huawei 19042026 15h'!$B:$B,'[5]Cells Huawei 19042026 15h'!$B:$B,"")</f>
        <v/>
      </c>
      <c r="BQ404" s="9" t="str">
        <f>_xlfn.XLOOKUP(B404,'[6]cells down 19042026 9H40'!$B:$B,'[6]cells down 19042026 9H40'!$B:$B,"")</f>
        <v/>
      </c>
      <c r="BR404" s="9" t="s">
        <v>4962</v>
      </c>
      <c r="BS404" s="9" t="s">
        <v>5537</v>
      </c>
      <c r="BT404" s="108"/>
    </row>
    <row r="405" spans="1:72" s="9" customFormat="1" x14ac:dyDescent="0.35">
      <c r="A405" s="1" t="s">
        <v>651</v>
      </c>
      <c r="B405" s="1" t="s">
        <v>652</v>
      </c>
      <c r="C405" s="3" t="str">
        <f>_xlfn.XLOOKUP(B405,'[1]daily break down'!$D:$D,'[1]daily break down'!$E:$E,"")</f>
        <v>Maroua</v>
      </c>
      <c r="D405" s="1" t="s">
        <v>21</v>
      </c>
      <c r="E405" s="1" t="s">
        <v>80</v>
      </c>
      <c r="F405" s="3" t="s">
        <v>55</v>
      </c>
      <c r="G405" s="1" t="s">
        <v>84</v>
      </c>
      <c r="H405" s="32" t="str">
        <f>_xlfn.XLOOKUP(B405,[2]CALCULATION!$B:$B,[2]CALCULATION!$H:$H,"")</f>
        <v>Huawei</v>
      </c>
      <c r="I405" s="28">
        <v>6.8181185847223293</v>
      </c>
      <c r="J405" s="28">
        <v>8.7211927815017418</v>
      </c>
      <c r="K405" s="28">
        <v>4.1585517060322506</v>
      </c>
      <c r="L405" s="28">
        <v>3.7943772418693444</v>
      </c>
      <c r="M405" s="28">
        <v>2.4318664338118841</v>
      </c>
      <c r="N405" s="28">
        <v>4.2425014196722337</v>
      </c>
      <c r="O405" s="28">
        <v>15.466383730984241</v>
      </c>
      <c r="P405" s="28">
        <v>4.9824074787477199</v>
      </c>
      <c r="Q405" s="28">
        <v>3.6785205731195405</v>
      </c>
      <c r="R405" s="28">
        <v>4.2763702333969684</v>
      </c>
      <c r="S405" s="93">
        <v>2.6707316377167678</v>
      </c>
      <c r="T405" s="93">
        <f>_xlfn.XLOOKUP(B405,'[3]Nur des jours'!$B:$B,'[3]Nur des jours'!$U:$U,"")</f>
        <v>4.6416326373372367</v>
      </c>
      <c r="U405" s="93">
        <v>2.6380221040826632</v>
      </c>
      <c r="V405" s="93">
        <v>12.469680366860427</v>
      </c>
      <c r="W405" s="93">
        <v>4.6416326373372367</v>
      </c>
      <c r="X405" s="93">
        <v>3.5826213570069032</v>
      </c>
      <c r="Y405" s="93">
        <v>6.9608705515747653</v>
      </c>
      <c r="Z405" s="93">
        <v>3.4213744139393265</v>
      </c>
      <c r="AA405" s="93">
        <v>5.2162431905670976</v>
      </c>
      <c r="AB405" s="93">
        <v>4.150329734927932</v>
      </c>
      <c r="AC405" s="93">
        <f>_xlfn.XLOOKUP(B405,'[3]Nur des jours'!$B:$B,'[3]Nur des jours'!$N:$N,"")</f>
        <v>4.4562548333062244</v>
      </c>
      <c r="AD405" s="93">
        <v>4.4562548333062244</v>
      </c>
      <c r="AE405" s="93">
        <v>1.6647975504590036</v>
      </c>
      <c r="AF405" s="93">
        <v>0</v>
      </c>
      <c r="AG405" s="93"/>
      <c r="AH405" s="93">
        <v>0.11000676306169795</v>
      </c>
      <c r="AI405" s="93">
        <v>0.14238096950949009</v>
      </c>
      <c r="AJ405" s="93">
        <v>0.18583544988116729</v>
      </c>
      <c r="AK405" s="93">
        <v>5.232649764592321E-2</v>
      </c>
      <c r="AL405" s="93">
        <v>0.11000676306169795</v>
      </c>
      <c r="AM405" s="49" t="s">
        <v>5559</v>
      </c>
      <c r="AN405" s="49"/>
      <c r="AO405" s="48" t="str" cm="1">
        <f t="array" ref="AO405">IFERROR(_xlfn.IFS(
AQ405="MPR ISSUE","PDH",
AQ405="BSS Hardware Issue","BSS",
AQ405="Sites strategiques, MLL, Pylone, etc.","ENVTECH",
AQ405="AKTIVCO DEFAUT GE &amp; POWER Cabinet","AKTIVCO",
AQ405="AKTIVCO Coupure ENEO &amp; Baisse de tension","AKTIVCO GRID ONLY",
AQ405="Coupure ENEO &amp; Baisse de tension","IHS GRID ONLY",
AQ405="Defaut GE &amp; POWER Cabinet","IHS",
AQ405="Sharing","Partners",
AQ405="Sites strategiques &amp; DataCenter","SST &amp; DC",
AQ405="Exclu","Exclu",
AQ405="SAT","SAT",
AQ405="SPARE-ISSUE","SPARE-ISSUE",
AQ405="Fiber CAmtel","TRANS_FO_CAMTEL",
AQ405="Fiber AOF","Fiber AOF",
AQ405="Projet OCM (HUAWEI)","TRAVAUX-HUAWEI",
AQ405="Projet OCM (NOKIA)","TRAVAUX-NOKIA",
AQ405="ACCESS-ISSUE","ACCESS-ISSUE",
AQ405="Projet OCM (ZTE, NOKIA, autres projets)","TRAVAUX OCM",
AQ405="No root CAuse","No root cause",
AQ405="ODU HS","PDH",
AQ405="IP &amp; VLAN","PDH",
AQ405="Warehouse HUAWEI","SPARE-ISSUE",
AQ405="SPARE-HS","SPARE-ISSUE",
AQ405="Power Telco","BSS",AQ405="no impacts","no impacts"
),"")</f>
        <v>No root cause</v>
      </c>
      <c r="AP405" s="48" t="str" cm="1">
        <f t="array" ref="AP405">IFERROR(_xlfn.IFS(
AQ405="MPR ISSUE","TX ISSUE",
AQ405="BSS Hardware Issue","RAN ISSUE",
AQ405="Sites strategiques, MLL, Pylone, etc.","ENVTECH",
AQ405="AKTIVCO DEFAUT GE &amp; POWER Cabinet","POWER ISSUE",
AQ405="AKTIVCO Coupure ENEO &amp; Baisse de tension","POWER ISSUE",
AQ405="Coupure ENEO &amp; Baisse de tension","POWER ISSUE",
AQ405="Defaut GE &amp; POWER Cabinet","POWER ISSUE",
AQ405="Sharing","POWER ISSUE",
AQ405="Sites strategiques &amp; DataCenter","POWER ISSUE",
AQ405="Exclu","Exclu",
AQ405="SAT","TX ISSUE",
AQ405="SPARE-ISSUE","SPARE-ISSUE",
AQ405="Fiber CAmtel","TX ISSUE",
AQ405="Fiber AOF","TX ISSUE",
AQ405="Projet OCM (HUAWEI)","TRAVAUX-HUAWEI",
AQ405="Projet OCM (NOKIA)","TRAVAUX -NOKIA",
AQ405="ACCESS-ISSUE","ACCESS-ISSUE",
AQ405="Projet OCM (ZTE, NOKIA, autres projets)","TRAVAUX OCM",
AQ405="No root CAuse","No root cause",
AQ405="ODU HS","TX ISSUE",
AQ405="IP &amp; VLAN","TX ISSUE",
AQ405="Warehouse HUAWEI","SPARE-ISSUE",
AQ405="SPARE-HS","SPARE-ISSUE",
AQ405="Power Telco","RAN ISSUE",AQ405="no impacts","no impacts"
),"")</f>
        <v>No root cause</v>
      </c>
      <c r="AQ405" s="67" t="s">
        <v>5344</v>
      </c>
      <c r="AR405" s="48" t="str" cm="1">
        <f t="array" ref="AR405">IFERROR(_xlfn.IFS(
AQ405="MPR ISSUE","ACTIVE",
AQ405="BSS Hardware Issue","ACTIVE",
AQ405="Sites strategiques, MLL, Pylone, etc.","PASSIVE",
AQ405="AKTIVCO DEFAUT GE &amp; POWER Cabinet","PASSIVE",
AQ405="AKTIVCO Coupure ENEO &amp; Baisse de tension","PASSIVE",
AQ405="Coupure ENEO &amp; Baisse de tension","PASSIVE",
AQ405="Defaut GE &amp; POWER Cabinet","PASSIVE",
AQ405="Sharing","PASSIVE",
AQ405="Sites strategiques &amp; DataCenter","PASSIVE",
AQ405="Exclu","Exclu",
AQ405="SAT","ACTIVE",
AQ405="SPARE-ISSUE","SPARE-ISSUE",
AQ405="Fiber CAmtel","ACTIVE",
AQ405="Fiber AOF","ACTIVE",
AQ405="Projet OCM (HUAWEI)","PLANNED WORKS",
AQ405="Projet OCM (NOKIA)","PLANNED WORKS",
AQ405="ACCESS-ISSUE","ACCESS-ISSUE",
AQ405="Projet OCM (ZTE, NOKIA, autres projets)","PLANNED WORKS",
AQ405="No root CAuse","No root cause",
AQ405="ODU HS","ACTIVE",
AQ405="IP &amp; VLAN","ACTIVE",
AQ405="Warehouse HUAWEI","SPARE-ISSUE",
AQ405="SPARE-HS","SPARE-ISSUE",
AQ405="Power Telco","ACTIVE", AQ405="no impacts","no impacts"
),"")</f>
        <v>No root cause</v>
      </c>
      <c r="AS405" s="92" t="s">
        <v>5537</v>
      </c>
      <c r="AT405" s="98" t="s">
        <v>652</v>
      </c>
      <c r="AV405" s="17" t="s">
        <v>5537</v>
      </c>
      <c r="AW405" s="7" t="s">
        <v>5537</v>
      </c>
      <c r="AX405" s="6" t="s">
        <v>5537</v>
      </c>
      <c r="AY405" s="7"/>
      <c r="AZ405" s="3" t="s">
        <v>5537</v>
      </c>
      <c r="BA405" s="18" t="s">
        <v>5537</v>
      </c>
      <c r="BB405" s="18" t="s">
        <v>5537</v>
      </c>
      <c r="BC405" s="18" t="s">
        <v>5537</v>
      </c>
      <c r="BD405" s="18" t="s">
        <v>5537</v>
      </c>
      <c r="BE405" s="18" t="s">
        <v>5537</v>
      </c>
      <c r="BF405" s="18" t="s">
        <v>5537</v>
      </c>
      <c r="BG405" s="18" t="s">
        <v>5537</v>
      </c>
      <c r="BH405" s="18" t="s">
        <v>5537</v>
      </c>
      <c r="BI405" s="18" t="s">
        <v>5537</v>
      </c>
      <c r="BJ405" s="18" t="s">
        <v>5537</v>
      </c>
      <c r="BK405" s="18" t="s">
        <v>5537</v>
      </c>
      <c r="BL405" s="9" t="s">
        <v>5537</v>
      </c>
      <c r="BM405" s="14" t="s">
        <v>5537</v>
      </c>
      <c r="BN405" s="14" t="s">
        <v>5537</v>
      </c>
      <c r="BO405" s="14" t="str">
        <f>_xlfn.XLOOKUP(B405,'[4]cell downs 18042026 17h'!$B:$B,'[4]cell downs 18042026 17h'!$B:$B,"")</f>
        <v/>
      </c>
      <c r="BP405" s="14" t="str">
        <f>_xlfn.XLOOKUP(B405,'[5]Cells Huawei 19042026 15h'!$B:$B,'[5]Cells Huawei 19042026 15h'!$B:$B,"")</f>
        <v/>
      </c>
      <c r="BQ405" s="9" t="str">
        <f>_xlfn.XLOOKUP(B405,'[6]cells down 19042026 9H40'!$B:$B,'[6]cells down 19042026 9H40'!$B:$B,"")</f>
        <v/>
      </c>
      <c r="BR405" s="9" t="s">
        <v>5537</v>
      </c>
      <c r="BS405" s="9" t="s">
        <v>12</v>
      </c>
      <c r="BT405" s="108"/>
    </row>
    <row r="406" spans="1:72" s="9" customFormat="1" x14ac:dyDescent="0.35">
      <c r="A406" s="1" t="s">
        <v>3043</v>
      </c>
      <c r="B406" s="8" t="s">
        <v>3044</v>
      </c>
      <c r="C406" s="3" t="str">
        <f>_xlfn.XLOOKUP(B406,'[1]daily break down'!$D:$D,'[1]daily break down'!$E:$E,"")</f>
        <v>NORD</v>
      </c>
      <c r="D406" s="1" t="s">
        <v>21</v>
      </c>
      <c r="E406" s="1" t="s">
        <v>122</v>
      </c>
      <c r="F406" s="3" t="s">
        <v>23</v>
      </c>
      <c r="G406" s="1" t="s">
        <v>732</v>
      </c>
      <c r="H406" s="33" t="str">
        <f>_xlfn.XLOOKUP(B406,[2]CALCULATION!$B:$B,[2]CALCULATION!$H:$H,"")</f>
        <v>NOKIA</v>
      </c>
      <c r="I406" s="28">
        <v>1.732482951027946</v>
      </c>
      <c r="J406" s="28">
        <v>0</v>
      </c>
      <c r="K406" s="28">
        <v>0</v>
      </c>
      <c r="L406" s="28">
        <v>0</v>
      </c>
      <c r="M406" s="28">
        <v>0</v>
      </c>
      <c r="N406" s="28">
        <v>0</v>
      </c>
      <c r="O406" s="28">
        <v>0</v>
      </c>
      <c r="P406" s="28">
        <v>0</v>
      </c>
      <c r="Q406" s="28">
        <v>0</v>
      </c>
      <c r="R406" s="28">
        <v>0</v>
      </c>
      <c r="S406" s="93">
        <v>0</v>
      </c>
      <c r="T406" s="93">
        <f>_xlfn.XLOOKUP(B406,'[3]Nur des jours'!$B:$B,'[3]Nur des jours'!$U:$U,"")</f>
        <v>0</v>
      </c>
      <c r="U406" s="93">
        <v>0</v>
      </c>
      <c r="V406" s="93">
        <v>0</v>
      </c>
      <c r="W406" s="93">
        <v>0</v>
      </c>
      <c r="X406" s="93">
        <v>0</v>
      </c>
      <c r="Y406" s="93">
        <v>0</v>
      </c>
      <c r="Z406" s="93">
        <v>0.96621642170307265</v>
      </c>
      <c r="AA406" s="93">
        <v>0</v>
      </c>
      <c r="AB406" s="93">
        <v>0</v>
      </c>
      <c r="AC406" s="93">
        <f>_xlfn.XLOOKUP(B406,'[3]Nur des jours'!$B:$B,'[3]Nur des jours'!$N:$N,"")</f>
        <v>0</v>
      </c>
      <c r="AD406" s="93">
        <v>0</v>
      </c>
      <c r="AE406" s="93">
        <v>0</v>
      </c>
      <c r="AF406" s="93">
        <v>0</v>
      </c>
      <c r="AG406" s="93"/>
      <c r="AH406" s="93">
        <v>0.10769083595646267</v>
      </c>
      <c r="AI406" s="93">
        <v>0.21519509689899244</v>
      </c>
      <c r="AJ406" s="93">
        <v>0.11210277080487063</v>
      </c>
      <c r="AK406" s="93">
        <v>7.5412590026498749E-2</v>
      </c>
      <c r="AL406" s="93">
        <v>0.10769083595646267</v>
      </c>
      <c r="AM406" s="49" t="s">
        <v>5559</v>
      </c>
      <c r="AN406" s="49"/>
      <c r="AO406" s="48" t="str" cm="1">
        <f t="array" ref="AO406">IFERROR(_xlfn.IFS(
AQ406="MPR ISSUE","PDH",
AQ406="BSS Hardware Issue","BSS",
AQ406="Sites strategiques, MLL, Pylone, etc.","ENVTECH",
AQ406="AKTIVCO DEFAUT GE &amp; POWER Cabinet","AKTIVCO",
AQ406="AKTIVCO Coupure ENEO &amp; Baisse de tension","AKTIVCO GRID ONLY",
AQ406="Coupure ENEO &amp; Baisse de tension","IHS GRID ONLY",
AQ406="Defaut GE &amp; POWER Cabinet","IHS",
AQ406="Sharing","Partners",
AQ406="Sites strategiques &amp; DataCenter","SST &amp; DC",
AQ406="Exclu","Exclu",
AQ406="SAT","SAT",
AQ406="SPARE-ISSUE","SPARE-ISSUE",
AQ406="Fiber CAmtel","TRANS_FO_CAMTEL",
AQ406="Fiber AOF","Fiber AOF",
AQ406="Projet OCM (HUAWEI)","TRAVAUX-HUAWEI",
AQ406="Projet OCM (NOKIA)","TRAVAUX-NOKIA",
AQ406="ACCESS-ISSUE","ACCESS-ISSUE",
AQ406="Projet OCM (ZTE, NOKIA, autres projets)","TRAVAUX OCM",
AQ406="No root CAuse","No root cause",
AQ406="ODU HS","PDH",
AQ406="IP &amp; VLAN","PDH",
AQ406="Warehouse HUAWEI","SPARE-ISSUE",
AQ406="SPARE-HS","SPARE-ISSUE",
AQ406="Power Telco","BSS",AQ406="no impacts","no impacts"
),"")</f>
        <v>No root cause</v>
      </c>
      <c r="AP406" s="48" t="str" cm="1">
        <f t="array" ref="AP406">IFERROR(_xlfn.IFS(
AQ406="MPR ISSUE","TX ISSUE",
AQ406="BSS Hardware Issue","RAN ISSUE",
AQ406="Sites strategiques, MLL, Pylone, etc.","ENVTECH",
AQ406="AKTIVCO DEFAUT GE &amp; POWER Cabinet","POWER ISSUE",
AQ406="AKTIVCO Coupure ENEO &amp; Baisse de tension","POWER ISSUE",
AQ406="Coupure ENEO &amp; Baisse de tension","POWER ISSUE",
AQ406="Defaut GE &amp; POWER Cabinet","POWER ISSUE",
AQ406="Sharing","POWER ISSUE",
AQ406="Sites strategiques &amp; DataCenter","POWER ISSUE",
AQ406="Exclu","Exclu",
AQ406="SAT","TX ISSUE",
AQ406="SPARE-ISSUE","SPARE-ISSUE",
AQ406="Fiber CAmtel","TX ISSUE",
AQ406="Fiber AOF","TX ISSUE",
AQ406="Projet OCM (HUAWEI)","TRAVAUX-HUAWEI",
AQ406="Projet OCM (NOKIA)","TRAVAUX -NOKIA",
AQ406="ACCESS-ISSUE","ACCESS-ISSUE",
AQ406="Projet OCM (ZTE, NOKIA, autres projets)","TRAVAUX OCM",
AQ406="No root CAuse","No root cause",
AQ406="ODU HS","TX ISSUE",
AQ406="IP &amp; VLAN","TX ISSUE",
AQ406="Warehouse HUAWEI","SPARE-ISSUE",
AQ406="SPARE-HS","SPARE-ISSUE",
AQ406="Power Telco","RAN ISSUE",AQ406="no impacts","no impacts"
),"")</f>
        <v>No root cause</v>
      </c>
      <c r="AQ406" s="67" t="s">
        <v>5344</v>
      </c>
      <c r="AR406" s="48" t="str" cm="1">
        <f t="array" ref="AR406">IFERROR(_xlfn.IFS(
AQ406="MPR ISSUE","ACTIVE",
AQ406="BSS Hardware Issue","ACTIVE",
AQ406="Sites strategiques, MLL, Pylone, etc.","PASSIVE",
AQ406="AKTIVCO DEFAUT GE &amp; POWER Cabinet","PASSIVE",
AQ406="AKTIVCO Coupure ENEO &amp; Baisse de tension","PASSIVE",
AQ406="Coupure ENEO &amp; Baisse de tension","PASSIVE",
AQ406="Defaut GE &amp; POWER Cabinet","PASSIVE",
AQ406="Sharing","PASSIVE",
AQ406="Sites strategiques &amp; DataCenter","PASSIVE",
AQ406="Exclu","Exclu",
AQ406="SAT","ACTIVE",
AQ406="SPARE-ISSUE","SPARE-ISSUE",
AQ406="Fiber CAmtel","ACTIVE",
AQ406="Fiber AOF","ACTIVE",
AQ406="Projet OCM (HUAWEI)","PLANNED WORKS",
AQ406="Projet OCM (NOKIA)","PLANNED WORKS",
AQ406="ACCESS-ISSUE","ACCESS-ISSUE",
AQ406="Projet OCM (ZTE, NOKIA, autres projets)","PLANNED WORKS",
AQ406="No root CAuse","No root cause",
AQ406="ODU HS","ACTIVE",
AQ406="IP &amp; VLAN","ACTIVE",
AQ406="Warehouse HUAWEI","SPARE-ISSUE",
AQ406="SPARE-HS","SPARE-ISSUE",
AQ406="Power Telco","ACTIVE", AQ406="no impacts","no impacts"
),"")</f>
        <v>No root cause</v>
      </c>
      <c r="AS406" s="92" t="s">
        <v>5537</v>
      </c>
      <c r="AT406" s="98" t="s">
        <v>3044</v>
      </c>
      <c r="AV406" s="17" t="s">
        <v>5537</v>
      </c>
      <c r="AW406" s="7" t="s">
        <v>5537</v>
      </c>
      <c r="AX406" s="6" t="s">
        <v>5537</v>
      </c>
      <c r="AY406" s="7"/>
      <c r="AZ406" s="3" t="s">
        <v>5537</v>
      </c>
      <c r="BA406" s="18" t="s">
        <v>5537</v>
      </c>
      <c r="BB406" s="18" t="s">
        <v>5537</v>
      </c>
      <c r="BC406" s="18" t="s">
        <v>5537</v>
      </c>
      <c r="BD406" s="18" t="s">
        <v>5537</v>
      </c>
      <c r="BE406" s="18" t="s">
        <v>5537</v>
      </c>
      <c r="BF406" s="18" t="s">
        <v>5537</v>
      </c>
      <c r="BG406" s="18" t="s">
        <v>5537</v>
      </c>
      <c r="BH406" s="18" t="s">
        <v>5537</v>
      </c>
      <c r="BI406" s="18" t="s">
        <v>5537</v>
      </c>
      <c r="BJ406" s="18" t="s">
        <v>5537</v>
      </c>
      <c r="BK406" s="18" t="s">
        <v>5537</v>
      </c>
      <c r="BL406" s="9" t="s">
        <v>5537</v>
      </c>
      <c r="BM406" s="14" t="s">
        <v>5537</v>
      </c>
      <c r="BN406" s="14" t="s">
        <v>5537</v>
      </c>
      <c r="BO406" s="14" t="str">
        <f>_xlfn.XLOOKUP(B406,'[4]cell downs 18042026 17h'!$B:$B,'[4]cell downs 18042026 17h'!$B:$B,"")</f>
        <v/>
      </c>
      <c r="BP406" s="14" t="str">
        <f>_xlfn.XLOOKUP(B406,'[5]Cells Huawei 19042026 15h'!$B:$B,'[5]Cells Huawei 19042026 15h'!$B:$B,"")</f>
        <v/>
      </c>
      <c r="BQ406" s="9" t="str">
        <f>_xlfn.XLOOKUP(B406,'[6]cells down 19042026 9H40'!$B:$B,'[6]cells down 19042026 9H40'!$B:$B,"")</f>
        <v/>
      </c>
      <c r="BR406" s="9" t="s">
        <v>5537</v>
      </c>
      <c r="BS406" s="9" t="s">
        <v>12</v>
      </c>
      <c r="BT406" s="108"/>
    </row>
    <row r="407" spans="1:72" s="9" customFormat="1" x14ac:dyDescent="0.35">
      <c r="A407" s="1" t="s">
        <v>3283</v>
      </c>
      <c r="B407" s="1" t="s">
        <v>3284</v>
      </c>
      <c r="C407" s="3" t="str">
        <f>_xlfn.XLOOKUP(B407,'[1]daily break down'!$D:$D,'[1]daily break down'!$E:$E,"")</f>
        <v>Yaounde</v>
      </c>
      <c r="D407" s="1" t="s">
        <v>11</v>
      </c>
      <c r="E407" s="1" t="s">
        <v>12</v>
      </c>
      <c r="F407" s="3" t="s">
        <v>37</v>
      </c>
      <c r="G407" s="1" t="s">
        <v>38</v>
      </c>
      <c r="H407" s="34" t="str">
        <f>_xlfn.XLOOKUP(B407,[2]CALCULATION!$B:$B,[2]CALCULATION!$H:$H,"")</f>
        <v>ZTE</v>
      </c>
      <c r="I407" s="28">
        <v>0</v>
      </c>
      <c r="J407" s="28">
        <v>3.2009328459363133</v>
      </c>
      <c r="K407" s="28">
        <v>0</v>
      </c>
      <c r="L407" s="28">
        <v>0</v>
      </c>
      <c r="M407" s="28">
        <v>0</v>
      </c>
      <c r="N407" s="28">
        <v>0.95758318993930402</v>
      </c>
      <c r="O407" s="28">
        <v>0</v>
      </c>
      <c r="P407" s="28">
        <v>0</v>
      </c>
      <c r="Q407" s="28">
        <v>0</v>
      </c>
      <c r="R407" s="28">
        <v>0</v>
      </c>
      <c r="S407" s="93">
        <v>0</v>
      </c>
      <c r="T407" s="93">
        <f>_xlfn.XLOOKUP(B407,'[3]Nur des jours'!$B:$B,'[3]Nur des jours'!$U:$U,"")</f>
        <v>0.2348344762051516</v>
      </c>
      <c r="U407" s="93">
        <v>8.339165403943122</v>
      </c>
      <c r="V407" s="93">
        <v>0</v>
      </c>
      <c r="W407" s="93">
        <v>0.2348344762051516</v>
      </c>
      <c r="X407" s="93">
        <v>0</v>
      </c>
      <c r="Y407" s="93">
        <v>1.9194646337531001</v>
      </c>
      <c r="Z407" s="93">
        <v>0</v>
      </c>
      <c r="AA407" s="93">
        <v>0</v>
      </c>
      <c r="AB407" s="93">
        <v>8.0257852428277016E-4</v>
      </c>
      <c r="AC407" s="93">
        <f>_xlfn.XLOOKUP(B407,'[3]Nur des jours'!$B:$B,'[3]Nur des jours'!$N:$N,"")</f>
        <v>0.10447788878330495</v>
      </c>
      <c r="AD407" s="93">
        <v>0.10447788878330495</v>
      </c>
      <c r="AE407" s="93">
        <v>0.10369314533733956</v>
      </c>
      <c r="AF407" s="93">
        <v>0</v>
      </c>
      <c r="AG407" s="93"/>
      <c r="AH407" s="93">
        <v>0.10511995160273184</v>
      </c>
      <c r="AI407" s="93">
        <v>4.0840857043511619E-2</v>
      </c>
      <c r="AJ407" s="93">
        <v>3.8888378877363607E-2</v>
      </c>
      <c r="AK407" s="93">
        <v>0.16535857262616918</v>
      </c>
      <c r="AL407" s="93">
        <v>0.10511995160273184</v>
      </c>
      <c r="AM407" s="49" t="s">
        <v>5559</v>
      </c>
      <c r="AN407" s="49"/>
      <c r="AO407" s="48" t="str" cm="1">
        <f t="array" ref="AO407">IFERROR(_xlfn.IFS(
AQ407="MPR ISSUE","PDH",
AQ407="BSS Hardware Issue","BSS",
AQ407="Sites strategiques, MLL, Pylone, etc.","ENVTECH",
AQ407="AKTIVCO DEFAUT GE &amp; POWER Cabinet","AKTIVCO",
AQ407="AKTIVCO Coupure ENEO &amp; Baisse de tension","AKTIVCO GRID ONLY",
AQ407="Coupure ENEO &amp; Baisse de tension","IHS GRID ONLY",
AQ407="Defaut GE &amp; POWER Cabinet","IHS",
AQ407="Sharing","Partners",
AQ407="Sites strategiques &amp; DataCenter","SST &amp; DC",
AQ407="Exclu","Exclu",
AQ407="SAT","SAT",
AQ407="SPARE-ISSUE","SPARE-ISSUE",
AQ407="Fiber CAmtel","TRANS_FO_CAMTEL",
AQ407="Fiber AOF","Fiber AOF",
AQ407="Projet OCM (HUAWEI)","TRAVAUX-HUAWEI",
AQ407="Projet OCM (NOKIA)","TRAVAUX-NOKIA",
AQ407="ACCESS-ISSUE","ACCESS-ISSUE",
AQ407="Projet OCM (ZTE, NOKIA, autres projets)","TRAVAUX OCM",
AQ407="No root CAuse","No root cause",
AQ407="ODU HS","PDH",
AQ407="IP &amp; VLAN","PDH",
AQ407="Warehouse HUAWEI","SPARE-ISSUE",
AQ407="SPARE-HS","SPARE-ISSUE",
AQ407="Power Telco","BSS",AQ407="no impacts","no impacts"
),"")</f>
        <v>No root cause</v>
      </c>
      <c r="AP407" s="48" t="str" cm="1">
        <f t="array" ref="AP407">IFERROR(_xlfn.IFS(
AQ407="MPR ISSUE","TX ISSUE",
AQ407="BSS Hardware Issue","RAN ISSUE",
AQ407="Sites strategiques, MLL, Pylone, etc.","ENVTECH",
AQ407="AKTIVCO DEFAUT GE &amp; POWER Cabinet","POWER ISSUE",
AQ407="AKTIVCO Coupure ENEO &amp; Baisse de tension","POWER ISSUE",
AQ407="Coupure ENEO &amp; Baisse de tension","POWER ISSUE",
AQ407="Defaut GE &amp; POWER Cabinet","POWER ISSUE",
AQ407="Sharing","POWER ISSUE",
AQ407="Sites strategiques &amp; DataCenter","POWER ISSUE",
AQ407="Exclu","Exclu",
AQ407="SAT","TX ISSUE",
AQ407="SPARE-ISSUE","SPARE-ISSUE",
AQ407="Fiber CAmtel","TX ISSUE",
AQ407="Fiber AOF","TX ISSUE",
AQ407="Projet OCM (HUAWEI)","TRAVAUX-HUAWEI",
AQ407="Projet OCM (NOKIA)","TRAVAUX -NOKIA",
AQ407="ACCESS-ISSUE","ACCESS-ISSUE",
AQ407="Projet OCM (ZTE, NOKIA, autres projets)","TRAVAUX OCM",
AQ407="No root CAuse","No root cause",
AQ407="ODU HS","TX ISSUE",
AQ407="IP &amp; VLAN","TX ISSUE",
AQ407="Warehouse HUAWEI","SPARE-ISSUE",
AQ407="SPARE-HS","SPARE-ISSUE",
AQ407="Power Telco","RAN ISSUE",AQ407="no impacts","no impacts"
),"")</f>
        <v>No root cause</v>
      </c>
      <c r="AQ407" s="126" t="s">
        <v>5344</v>
      </c>
      <c r="AR407" s="48" t="str" cm="1">
        <f t="array" ref="AR407">IFERROR(_xlfn.IFS(
AQ407="MPR ISSUE","ACTIVE",
AQ407="BSS Hardware Issue","ACTIVE",
AQ407="Sites strategiques, MLL, Pylone, etc.","PASSIVE",
AQ407="AKTIVCO DEFAUT GE &amp; POWER Cabinet","PASSIVE",
AQ407="AKTIVCO Coupure ENEO &amp; Baisse de tension","PASSIVE",
AQ407="Coupure ENEO &amp; Baisse de tension","PASSIVE",
AQ407="Defaut GE &amp; POWER Cabinet","PASSIVE",
AQ407="Sharing","PASSIVE",
AQ407="Sites strategiques &amp; DataCenter","PASSIVE",
AQ407="Exclu","Exclu",
AQ407="SAT","ACTIVE",
AQ407="SPARE-ISSUE","SPARE-ISSUE",
AQ407="Fiber CAmtel","ACTIVE",
AQ407="Fiber AOF","ACTIVE",
AQ407="Projet OCM (HUAWEI)","PLANNED WORKS",
AQ407="Projet OCM (NOKIA)","PLANNED WORKS",
AQ407="ACCESS-ISSUE","ACCESS-ISSUE",
AQ407="Projet OCM (ZTE, NOKIA, autres projets)","PLANNED WORKS",
AQ407="No root CAuse","No root cause",
AQ407="ODU HS","ACTIVE",
AQ407="IP &amp; VLAN","ACTIVE",
AQ407="Warehouse HUAWEI","SPARE-ISSUE",
AQ407="SPARE-HS","SPARE-ISSUE",
AQ407="Power Telco","ACTIVE", AQ407="no impacts","no impacts"
),"")</f>
        <v>No root cause</v>
      </c>
      <c r="AS407" s="92" t="s">
        <v>5537</v>
      </c>
      <c r="AT407" s="98" t="s">
        <v>3284</v>
      </c>
      <c r="AV407" s="17" t="s">
        <v>5537</v>
      </c>
      <c r="AW407" s="7" t="s">
        <v>5537</v>
      </c>
      <c r="AX407" s="6" t="s">
        <v>5537</v>
      </c>
      <c r="AY407" s="7"/>
      <c r="AZ407" s="3" t="s">
        <v>5537</v>
      </c>
      <c r="BA407" s="18" t="s">
        <v>5537</v>
      </c>
      <c r="BB407" s="18" t="s">
        <v>5537</v>
      </c>
      <c r="BC407" s="18" t="s">
        <v>5537</v>
      </c>
      <c r="BD407" s="18" t="s">
        <v>5537</v>
      </c>
      <c r="BE407" s="18" t="s">
        <v>5537</v>
      </c>
      <c r="BF407" s="18" t="s">
        <v>5537</v>
      </c>
      <c r="BG407" s="18" t="s">
        <v>5537</v>
      </c>
      <c r="BH407" s="18" t="s">
        <v>5537</v>
      </c>
      <c r="BI407" s="18" t="s">
        <v>5537</v>
      </c>
      <c r="BJ407" s="18" t="s">
        <v>5537</v>
      </c>
      <c r="BK407" s="18" t="s">
        <v>5537</v>
      </c>
      <c r="BL407" s="9" t="s">
        <v>5537</v>
      </c>
      <c r="BM407" s="14" t="s">
        <v>5537</v>
      </c>
      <c r="BN407" s="14" t="s">
        <v>5537</v>
      </c>
      <c r="BO407" s="14" t="str">
        <f>_xlfn.XLOOKUP(B407,'[4]cell downs 18042026 17h'!$B:$B,'[4]cell downs 18042026 17h'!$B:$B,"")</f>
        <v/>
      </c>
      <c r="BP407" s="14" t="str">
        <f>_xlfn.XLOOKUP(B407,'[5]Cells Huawei 19042026 15h'!$B:$B,'[5]Cells Huawei 19042026 15h'!$B:$B,"")</f>
        <v/>
      </c>
      <c r="BQ407" s="9" t="str">
        <f>_xlfn.XLOOKUP(B407,'[6]cells down 19042026 9H40'!$B:$B,'[6]cells down 19042026 9H40'!$B:$B,"")</f>
        <v/>
      </c>
      <c r="BR407" s="9" t="s">
        <v>3284</v>
      </c>
      <c r="BS407" s="9" t="s">
        <v>12</v>
      </c>
      <c r="BT407" s="108"/>
    </row>
    <row r="408" spans="1:72" s="9" customFormat="1" x14ac:dyDescent="0.35">
      <c r="A408" s="1" t="s">
        <v>675</v>
      </c>
      <c r="B408" s="8" t="s">
        <v>676</v>
      </c>
      <c r="C408" s="3" t="str">
        <f>_xlfn.XLOOKUP(B408,'[1]daily break down'!$D:$D,'[1]daily break down'!$E:$E,"")</f>
        <v>EXTREME-NORD</v>
      </c>
      <c r="D408" s="1" t="s">
        <v>11</v>
      </c>
      <c r="E408" s="1" t="s">
        <v>5500</v>
      </c>
      <c r="F408" s="3" t="s">
        <v>55</v>
      </c>
      <c r="G408" s="1" t="s">
        <v>677</v>
      </c>
      <c r="H408" s="33" t="str">
        <f>_xlfn.XLOOKUP(B408,[2]CALCULATION!$B:$B,[2]CALCULATION!$H:$H,"")</f>
        <v>NOKIA</v>
      </c>
      <c r="I408" s="28">
        <v>0.3731193386765102</v>
      </c>
      <c r="J408" s="28">
        <v>0.9931954968205825</v>
      </c>
      <c r="K408" s="28">
        <v>1.3751161097073294</v>
      </c>
      <c r="L408" s="28">
        <v>1.6212782488878603</v>
      </c>
      <c r="M408" s="28">
        <v>0.42416555403073319</v>
      </c>
      <c r="N408" s="28">
        <v>2.6152693814556671</v>
      </c>
      <c r="O408" s="28">
        <v>8.9830539153262272</v>
      </c>
      <c r="P408" s="28">
        <v>9.0931515441185002</v>
      </c>
      <c r="Q408" s="28">
        <v>7.3848658344648879</v>
      </c>
      <c r="R408" s="28">
        <v>6.1402818025685058</v>
      </c>
      <c r="S408" s="93">
        <v>6.5968382793134346</v>
      </c>
      <c r="T408" s="93">
        <f>_xlfn.XLOOKUP(B408,'[3]Nur des jours'!$B:$B,'[3]Nur des jours'!$U:$U,"")</f>
        <v>0</v>
      </c>
      <c r="U408" s="93">
        <v>2.1750944487225206</v>
      </c>
      <c r="V408" s="93">
        <v>0.65943556986388807</v>
      </c>
      <c r="W408" s="93">
        <v>0</v>
      </c>
      <c r="X408" s="93">
        <v>0.5232785564778375</v>
      </c>
      <c r="Y408" s="93">
        <v>1.0546507807009988</v>
      </c>
      <c r="Z408" s="93">
        <v>2.7645197137819775E-3</v>
      </c>
      <c r="AA408" s="93">
        <v>1.0612485747331181E-2</v>
      </c>
      <c r="AB408" s="93">
        <v>0</v>
      </c>
      <c r="AC408" s="93">
        <f>_xlfn.XLOOKUP(B408,'[3]Nur des jours'!$B:$B,'[3]Nur des jours'!$N:$N,"")</f>
        <v>3.567015663479283E-3</v>
      </c>
      <c r="AD408" s="93">
        <v>3.567015663479283E-3</v>
      </c>
      <c r="AE408" s="93">
        <v>2.1403332599660417E-3</v>
      </c>
      <c r="AF408" s="93">
        <v>2.1403332599660412E-3</v>
      </c>
      <c r="AG408" s="93"/>
      <c r="AH408" s="93">
        <v>0.10239730806630902</v>
      </c>
      <c r="AI408" s="93">
        <v>0.19071556179034327</v>
      </c>
      <c r="AJ408" s="93">
        <v>0.18967151268880922</v>
      </c>
      <c r="AK408" s="93">
        <v>2.2029685609999874E-2</v>
      </c>
      <c r="AL408" s="93">
        <v>0.10239730806630902</v>
      </c>
      <c r="AM408" s="49" t="s">
        <v>5601</v>
      </c>
      <c r="AN408" s="49"/>
      <c r="AO408" s="48" t="str" cm="1">
        <f t="array" ref="AO408">IFERROR(_xlfn.IFS(
AQ408="MPR ISSUE","PDH",
AQ408="BSS Hardware Issue","BSS",
AQ408="Sites strategiques, MLL, Pylone, etc.","ENVTECH",
AQ408="AKTIVCO DEFAUT GE &amp; POWER Cabinet","AKTIVCO",
AQ408="AKTIVCO Coupure ENEO &amp; Baisse de tension","AKTIVCO GRID ONLY",
AQ408="Coupure ENEO &amp; Baisse de tension","IHS GRID ONLY",
AQ408="Defaut GE &amp; POWER Cabinet","IHS",
AQ408="Sharing","Partners",
AQ408="Sites strategiques &amp; DataCenter","SST &amp; DC",
AQ408="Exclu","Exclu",
AQ408="SAT","SAT",
AQ408="SPARE-ISSUE","SPARE-ISSUE",
AQ408="Fiber CAmtel","TRANS_FO_CAMTEL",
AQ408="Fiber AOF","Fiber AOF",
AQ408="Projet OCM (HUAWEI)","TRAVAUX-HUAWEI",
AQ408="Projet OCM (NOKIA)","TRAVAUX-NOKIA",
AQ408="ACCESS-ISSUE","ACCESS-ISSUE",
AQ408="Projet OCM (ZTE, NOKIA, autres projets)","TRAVAUX OCM",
AQ408="No root CAuse","No root cause",
AQ408="ODU HS","PDH",
AQ408="IP &amp; VLAN","PDH",
AQ408="Warehouse HUAWEI","SPARE-ISSUE",
AQ408="SPARE-HS","SPARE-ISSUE",
AQ408="Power Telco","BSS",AQ408="no impacts","no impacts"
),"")</f>
        <v>No root cause</v>
      </c>
      <c r="AP408" s="48" t="str" cm="1">
        <f t="array" ref="AP408">IFERROR(_xlfn.IFS(
AQ408="MPR ISSUE","TX ISSUE",
AQ408="BSS Hardware Issue","RAN ISSUE",
AQ408="Sites strategiques, MLL, Pylone, etc.","ENVTECH",
AQ408="AKTIVCO DEFAUT GE &amp; POWER Cabinet","POWER ISSUE",
AQ408="AKTIVCO Coupure ENEO &amp; Baisse de tension","POWER ISSUE",
AQ408="Coupure ENEO &amp; Baisse de tension","POWER ISSUE",
AQ408="Defaut GE &amp; POWER Cabinet","POWER ISSUE",
AQ408="Sharing","POWER ISSUE",
AQ408="Sites strategiques &amp; DataCenter","POWER ISSUE",
AQ408="Exclu","Exclu",
AQ408="SAT","TX ISSUE",
AQ408="SPARE-ISSUE","SPARE-ISSUE",
AQ408="Fiber CAmtel","TX ISSUE",
AQ408="Fiber AOF","TX ISSUE",
AQ408="Projet OCM (HUAWEI)","TRAVAUX-HUAWEI",
AQ408="Projet OCM (NOKIA)","TRAVAUX -NOKIA",
AQ408="ACCESS-ISSUE","ACCESS-ISSUE",
AQ408="Projet OCM (ZTE, NOKIA, autres projets)","TRAVAUX OCM",
AQ408="No root CAuse","No root cause",
AQ408="ODU HS","TX ISSUE",
AQ408="IP &amp; VLAN","TX ISSUE",
AQ408="Warehouse HUAWEI","SPARE-ISSUE",
AQ408="SPARE-HS","SPARE-ISSUE",
AQ408="Power Telco","RAN ISSUE",AQ408="no impacts","no impacts"
),"")</f>
        <v>No root cause</v>
      </c>
      <c r="AQ408" s="67" t="s">
        <v>5344</v>
      </c>
      <c r="AR408" s="48" t="str" cm="1">
        <f t="array" ref="AR408">IFERROR(_xlfn.IFS(
AQ408="MPR ISSUE","ACTIVE",
AQ408="BSS Hardware Issue","ACTIVE",
AQ408="Sites strategiques, MLL, Pylone, etc.","PASSIVE",
AQ408="AKTIVCO DEFAUT GE &amp; POWER Cabinet","PASSIVE",
AQ408="AKTIVCO Coupure ENEO &amp; Baisse de tension","PASSIVE",
AQ408="Coupure ENEO &amp; Baisse de tension","PASSIVE",
AQ408="Defaut GE &amp; POWER Cabinet","PASSIVE",
AQ408="Sharing","PASSIVE",
AQ408="Sites strategiques &amp; DataCenter","PASSIVE",
AQ408="Exclu","Exclu",
AQ408="SAT","ACTIVE",
AQ408="SPARE-ISSUE","SPARE-ISSUE",
AQ408="Fiber CAmtel","ACTIVE",
AQ408="Fiber AOF","ACTIVE",
AQ408="Projet OCM (HUAWEI)","PLANNED WORKS",
AQ408="Projet OCM (NOKIA)","PLANNED WORKS",
AQ408="ACCESS-ISSUE","ACCESS-ISSUE",
AQ408="Projet OCM (ZTE, NOKIA, autres projets)","PLANNED WORKS",
AQ408="No root CAuse","No root cause",
AQ408="ODU HS","ACTIVE",
AQ408="IP &amp; VLAN","ACTIVE",
AQ408="Warehouse HUAWEI","SPARE-ISSUE",
AQ408="SPARE-HS","SPARE-ISSUE",
AQ408="Power Telco","ACTIVE", AQ408="no impacts","no impacts"
),"")</f>
        <v>No root cause</v>
      </c>
      <c r="AS408" s="92" t="s">
        <v>5537</v>
      </c>
      <c r="AT408" s="98" t="s">
        <v>676</v>
      </c>
      <c r="AV408" s="17" t="s">
        <v>5537</v>
      </c>
      <c r="AW408" s="7" t="s">
        <v>5537</v>
      </c>
      <c r="AX408" s="6" t="s">
        <v>5537</v>
      </c>
      <c r="AY408" s="7"/>
      <c r="AZ408" s="3" t="s">
        <v>5537</v>
      </c>
      <c r="BA408" s="18" t="s">
        <v>5537</v>
      </c>
      <c r="BB408" s="18" t="s">
        <v>5537</v>
      </c>
      <c r="BC408" s="18" t="s">
        <v>5537</v>
      </c>
      <c r="BD408" s="18" t="s">
        <v>5537</v>
      </c>
      <c r="BE408" s="18" t="s">
        <v>5537</v>
      </c>
      <c r="BF408" s="18" t="s">
        <v>5537</v>
      </c>
      <c r="BG408" s="18" t="s">
        <v>5537</v>
      </c>
      <c r="BH408" s="18" t="s">
        <v>5537</v>
      </c>
      <c r="BI408" s="18" t="s">
        <v>5537</v>
      </c>
      <c r="BJ408" s="18" t="s">
        <v>5537</v>
      </c>
      <c r="BK408" s="18" t="s">
        <v>5537</v>
      </c>
      <c r="BL408" s="9" t="s">
        <v>5537</v>
      </c>
      <c r="BM408" s="14" t="s">
        <v>5537</v>
      </c>
      <c r="BN408" s="14" t="s">
        <v>5537</v>
      </c>
      <c r="BO408" s="14" t="str">
        <f>_xlfn.XLOOKUP(B408,'[4]cell downs 18042026 17h'!$B:$B,'[4]cell downs 18042026 17h'!$B:$B,"")</f>
        <v/>
      </c>
      <c r="BP408" s="14" t="str">
        <f>_xlfn.XLOOKUP(B408,'[5]Cells Huawei 19042026 15h'!$B:$B,'[5]Cells Huawei 19042026 15h'!$B:$B,"")</f>
        <v/>
      </c>
      <c r="BQ408" s="9" t="str">
        <f>_xlfn.XLOOKUP(B408,'[6]cells down 19042026 9H40'!$B:$B,'[6]cells down 19042026 9H40'!$B:$B,"")</f>
        <v/>
      </c>
      <c r="BR408" s="9" t="s">
        <v>5537</v>
      </c>
      <c r="BS408" s="9" t="s">
        <v>12</v>
      </c>
      <c r="BT408" s="108"/>
    </row>
    <row r="409" spans="1:72" s="9" customFormat="1" x14ac:dyDescent="0.35">
      <c r="A409" s="1" t="s">
        <v>1650</v>
      </c>
      <c r="B409" s="8" t="s">
        <v>1651</v>
      </c>
      <c r="C409" s="3" t="str">
        <f>_xlfn.XLOOKUP(B409,'[1]daily break down'!$D:$D,'[1]daily break down'!$E:$E,"")</f>
        <v>Douala</v>
      </c>
      <c r="D409" s="1" t="s">
        <v>11</v>
      </c>
      <c r="E409" s="1" t="s">
        <v>145</v>
      </c>
      <c r="F409" s="3" t="s">
        <v>31</v>
      </c>
      <c r="G409" s="1" t="s">
        <v>32</v>
      </c>
      <c r="H409" s="34" t="str">
        <f>_xlfn.XLOOKUP(B409,[2]CALCULATION!$B:$B,[2]CALCULATION!$H:$H,"")</f>
        <v>ZTE</v>
      </c>
      <c r="I409" s="28">
        <v>0</v>
      </c>
      <c r="J409" s="28">
        <v>0</v>
      </c>
      <c r="K409" s="28">
        <v>0</v>
      </c>
      <c r="L409" s="28">
        <v>0</v>
      </c>
      <c r="M409" s="28">
        <v>0</v>
      </c>
      <c r="N409" s="28">
        <v>0</v>
      </c>
      <c r="O409" s="28">
        <v>0</v>
      </c>
      <c r="P409" s="28">
        <v>0</v>
      </c>
      <c r="Q409" s="28">
        <v>0</v>
      </c>
      <c r="R409" s="28">
        <v>0</v>
      </c>
      <c r="S409" s="93">
        <v>8.4043347801148869</v>
      </c>
      <c r="T409" s="93">
        <f>_xlfn.XLOOKUP(B409,'[3]Nur des jours'!$B:$B,'[3]Nur des jours'!$U:$U,"")</f>
        <v>0</v>
      </c>
      <c r="U409" s="93">
        <v>0</v>
      </c>
      <c r="V409" s="93">
        <v>0</v>
      </c>
      <c r="W409" s="93">
        <v>0</v>
      </c>
      <c r="X409" s="93">
        <v>0</v>
      </c>
      <c r="Y409" s="93">
        <v>0</v>
      </c>
      <c r="Z409" s="93">
        <v>0</v>
      </c>
      <c r="AA409" s="93">
        <v>0</v>
      </c>
      <c r="AB409" s="93">
        <v>0</v>
      </c>
      <c r="AC409" s="93">
        <f>_xlfn.XLOOKUP(B409,'[3]Nur des jours'!$B:$B,'[3]Nur des jours'!$N:$N,"")</f>
        <v>0</v>
      </c>
      <c r="AD409" s="93">
        <v>0</v>
      </c>
      <c r="AE409" s="93">
        <v>0</v>
      </c>
      <c r="AF409" s="93">
        <v>0</v>
      </c>
      <c r="AG409" s="93"/>
      <c r="AH409" s="93">
        <v>0.10133891499944371</v>
      </c>
      <c r="AI409" s="93">
        <v>9.1173778720989251E-2</v>
      </c>
      <c r="AJ409" s="93">
        <v>8.4948794842763478E-2</v>
      </c>
      <c r="AK409" s="93">
        <v>0.11467369059266733</v>
      </c>
      <c r="AL409" s="93">
        <v>0.10133891499944371</v>
      </c>
      <c r="AM409" s="49" t="s">
        <v>5559</v>
      </c>
      <c r="AN409" s="49"/>
      <c r="AO409" s="48" t="str" cm="1">
        <f t="array" ref="AO409">IFERROR(_xlfn.IFS(
AQ409="MPR ISSUE","PDH",
AQ409="BSS Hardware Issue","BSS",
AQ409="Sites strategiques, MLL, Pylone, etc.","ENVTECH",
AQ409="AKTIVCO DEFAUT GE &amp; POWER Cabinet","AKTIVCO",
AQ409="AKTIVCO Coupure ENEO &amp; Baisse de tension","AKTIVCO GRID ONLY",
AQ409="Coupure ENEO &amp; Baisse de tension","IHS GRID ONLY",
AQ409="Defaut GE &amp; POWER Cabinet","IHS",
AQ409="Sharing","Partners",
AQ409="Sites strategiques &amp; DataCenter","SST &amp; DC",
AQ409="Exclu","Exclu",
AQ409="SAT","SAT",
AQ409="SPARE-ISSUE","SPARE-ISSUE",
AQ409="Fiber CAmtel","TRANS_FO_CAMTEL",
AQ409="Fiber AOF","Fiber AOF",
AQ409="Projet OCM (HUAWEI)","TRAVAUX-HUAWEI",
AQ409="Projet OCM (NOKIA)","TRAVAUX-NOKIA",
AQ409="ACCESS-ISSUE","ACCESS-ISSUE",
AQ409="Projet OCM (ZTE, NOKIA, autres projets)","TRAVAUX OCM",
AQ409="No root CAuse","No root cause",
AQ409="ODU HS","PDH",
AQ409="IP &amp; VLAN","PDH",
AQ409="Warehouse HUAWEI","SPARE-ISSUE",
AQ409="SPARE-HS","SPARE-ISSUE",
AQ409="Power Telco","BSS",AQ409="no impacts","no impacts"
),"")</f>
        <v>No root cause</v>
      </c>
      <c r="AP409" s="48" t="str" cm="1">
        <f t="array" ref="AP409">IFERROR(_xlfn.IFS(
AQ409="MPR ISSUE","TX ISSUE",
AQ409="BSS Hardware Issue","RAN ISSUE",
AQ409="Sites strategiques, MLL, Pylone, etc.","ENVTECH",
AQ409="AKTIVCO DEFAUT GE &amp; POWER Cabinet","POWER ISSUE",
AQ409="AKTIVCO Coupure ENEO &amp; Baisse de tension","POWER ISSUE",
AQ409="Coupure ENEO &amp; Baisse de tension","POWER ISSUE",
AQ409="Defaut GE &amp; POWER Cabinet","POWER ISSUE",
AQ409="Sharing","POWER ISSUE",
AQ409="Sites strategiques &amp; DataCenter","POWER ISSUE",
AQ409="Exclu","Exclu",
AQ409="SAT","TX ISSUE",
AQ409="SPARE-ISSUE","SPARE-ISSUE",
AQ409="Fiber CAmtel","TX ISSUE",
AQ409="Fiber AOF","TX ISSUE",
AQ409="Projet OCM (HUAWEI)","TRAVAUX-HUAWEI",
AQ409="Projet OCM (NOKIA)","TRAVAUX -NOKIA",
AQ409="ACCESS-ISSUE","ACCESS-ISSUE",
AQ409="Projet OCM (ZTE, NOKIA, autres projets)","TRAVAUX OCM",
AQ409="No root CAuse","No root cause",
AQ409="ODU HS","TX ISSUE",
AQ409="IP &amp; VLAN","TX ISSUE",
AQ409="Warehouse HUAWEI","SPARE-ISSUE",
AQ409="SPARE-HS","SPARE-ISSUE",
AQ409="Power Telco","RAN ISSUE",AQ409="no impacts","no impacts"
),"")</f>
        <v>No root cause</v>
      </c>
      <c r="AQ409" s="126" t="s">
        <v>5344</v>
      </c>
      <c r="AR409" s="48" t="str" cm="1">
        <f t="array" ref="AR409">IFERROR(_xlfn.IFS(
AQ409="MPR ISSUE","ACTIVE",
AQ409="BSS Hardware Issue","ACTIVE",
AQ409="Sites strategiques, MLL, Pylone, etc.","PASSIVE",
AQ409="AKTIVCO DEFAUT GE &amp; POWER Cabinet","PASSIVE",
AQ409="AKTIVCO Coupure ENEO &amp; Baisse de tension","PASSIVE",
AQ409="Coupure ENEO &amp; Baisse de tension","PASSIVE",
AQ409="Defaut GE &amp; POWER Cabinet","PASSIVE",
AQ409="Sharing","PASSIVE",
AQ409="Sites strategiques &amp; DataCenter","PASSIVE",
AQ409="Exclu","Exclu",
AQ409="SAT","ACTIVE",
AQ409="SPARE-ISSUE","SPARE-ISSUE",
AQ409="Fiber CAmtel","ACTIVE",
AQ409="Fiber AOF","ACTIVE",
AQ409="Projet OCM (HUAWEI)","PLANNED WORKS",
AQ409="Projet OCM (NOKIA)","PLANNED WORKS",
AQ409="ACCESS-ISSUE","ACCESS-ISSUE",
AQ409="Projet OCM (ZTE, NOKIA, autres projets)","PLANNED WORKS",
AQ409="No root CAuse","No root cause",
AQ409="ODU HS","ACTIVE",
AQ409="IP &amp; VLAN","ACTIVE",
AQ409="Warehouse HUAWEI","SPARE-ISSUE",
AQ409="SPARE-HS","SPARE-ISSUE",
AQ409="Power Telco","ACTIVE", AQ409="no impacts","no impacts"
),"")</f>
        <v>No root cause</v>
      </c>
      <c r="AS409" s="92" t="s">
        <v>5537</v>
      </c>
      <c r="AT409" s="98" t="s">
        <v>1651</v>
      </c>
      <c r="AV409" s="17" t="s">
        <v>5537</v>
      </c>
      <c r="AW409" s="7" t="s">
        <v>5537</v>
      </c>
      <c r="AX409" s="6" t="s">
        <v>5537</v>
      </c>
      <c r="AY409" s="7"/>
      <c r="AZ409" s="3" t="s">
        <v>5537</v>
      </c>
      <c r="BA409" s="18" t="s">
        <v>5537</v>
      </c>
      <c r="BB409" s="18" t="s">
        <v>5537</v>
      </c>
      <c r="BC409" s="18" t="s">
        <v>5537</v>
      </c>
      <c r="BD409" s="18" t="s">
        <v>5537</v>
      </c>
      <c r="BE409" s="18" t="s">
        <v>5537</v>
      </c>
      <c r="BF409" s="18" t="s">
        <v>5537</v>
      </c>
      <c r="BG409" s="18" t="s">
        <v>5537</v>
      </c>
      <c r="BH409" s="18" t="s">
        <v>5537</v>
      </c>
      <c r="BI409" s="18" t="s">
        <v>5537</v>
      </c>
      <c r="BJ409" s="18" t="s">
        <v>5537</v>
      </c>
      <c r="BK409" s="18" t="s">
        <v>5537</v>
      </c>
      <c r="BL409" s="9" t="s">
        <v>5537</v>
      </c>
      <c r="BM409" s="14" t="s">
        <v>5537</v>
      </c>
      <c r="BN409" s="14" t="s">
        <v>5537</v>
      </c>
      <c r="BO409" s="14" t="str">
        <f>_xlfn.XLOOKUP(B409,'[4]cell downs 18042026 17h'!$B:$B,'[4]cell downs 18042026 17h'!$B:$B,"")</f>
        <v/>
      </c>
      <c r="BP409" s="14" t="str">
        <f>_xlfn.XLOOKUP(B409,'[5]Cells Huawei 19042026 15h'!$B:$B,'[5]Cells Huawei 19042026 15h'!$B:$B,"")</f>
        <v/>
      </c>
      <c r="BQ409" s="9" t="str">
        <f>_xlfn.XLOOKUP(B409,'[6]cells down 19042026 9H40'!$B:$B,'[6]cells down 19042026 9H40'!$B:$B,"")</f>
        <v/>
      </c>
      <c r="BR409" s="9" t="s">
        <v>1651</v>
      </c>
      <c r="BS409" s="9" t="s">
        <v>594</v>
      </c>
      <c r="BT409" s="108"/>
    </row>
    <row r="410" spans="1:72" s="9" customFormat="1" ht="34.5" customHeight="1" x14ac:dyDescent="0.35">
      <c r="A410" s="1" t="s">
        <v>732</v>
      </c>
      <c r="B410" s="8" t="s">
        <v>3289</v>
      </c>
      <c r="C410" s="3" t="str">
        <f>_xlfn.XLOOKUP(B410,'[1]daily break down'!$D:$D,'[1]daily break down'!$E:$E,"")</f>
        <v>NORD</v>
      </c>
      <c r="D410" s="1" t="s">
        <v>21</v>
      </c>
      <c r="E410" s="1" t="s">
        <v>89</v>
      </c>
      <c r="F410" s="3" t="s">
        <v>23</v>
      </c>
      <c r="G410" s="1" t="s">
        <v>732</v>
      </c>
      <c r="H410" s="32" t="str">
        <f>_xlfn.XLOOKUP(B410,[2]CALCULATION!$B:$B,[2]CALCULATION!$H:$H,"")</f>
        <v>Huawei</v>
      </c>
      <c r="I410" s="28">
        <v>2.8504378868428484</v>
      </c>
      <c r="J410" s="28">
        <v>2.7555196000376675E-2</v>
      </c>
      <c r="K410" s="28">
        <v>0</v>
      </c>
      <c r="L410" s="28">
        <v>0</v>
      </c>
      <c r="M410" s="28">
        <v>0</v>
      </c>
      <c r="N410" s="28">
        <v>0</v>
      </c>
      <c r="O410" s="28">
        <v>0</v>
      </c>
      <c r="P410" s="28">
        <v>0</v>
      </c>
      <c r="Q410" s="28">
        <v>0</v>
      </c>
      <c r="R410" s="28">
        <v>0</v>
      </c>
      <c r="S410" s="93">
        <v>0</v>
      </c>
      <c r="T410" s="93">
        <f>_xlfn.XLOOKUP(B410,'[3]Nur des jours'!$B:$B,'[3]Nur des jours'!$U:$U,"")</f>
        <v>0</v>
      </c>
      <c r="U410" s="93">
        <v>0</v>
      </c>
      <c r="V410" s="93">
        <v>0</v>
      </c>
      <c r="W410" s="93">
        <v>0</v>
      </c>
      <c r="X410" s="93">
        <v>0</v>
      </c>
      <c r="Y410" s="93">
        <v>8.9175391586979543E-5</v>
      </c>
      <c r="Z410" s="93">
        <v>1.8787471499544848</v>
      </c>
      <c r="AA410" s="93">
        <v>0</v>
      </c>
      <c r="AB410" s="93">
        <v>0</v>
      </c>
      <c r="AC410" s="93">
        <f>_xlfn.XLOOKUP(B410,'[3]Nur des jours'!$B:$B,'[3]Nur des jours'!$N:$N,"")</f>
        <v>0</v>
      </c>
      <c r="AD410" s="93">
        <v>0</v>
      </c>
      <c r="AE410" s="93">
        <v>0</v>
      </c>
      <c r="AF410" s="93">
        <v>0</v>
      </c>
      <c r="AG410" s="93"/>
      <c r="AH410" s="93">
        <v>9.5596019781242075E-2</v>
      </c>
      <c r="AI410" s="93">
        <v>9.7418558085440587E-2</v>
      </c>
      <c r="AJ410" s="93">
        <v>0.16362869800857499</v>
      </c>
      <c r="AK410" s="93">
        <v>5.130048788816001E-2</v>
      </c>
      <c r="AL410" s="93">
        <v>9.5596019781242075E-2</v>
      </c>
      <c r="AM410" s="49" t="s">
        <v>5559</v>
      </c>
      <c r="AN410" s="49"/>
      <c r="AO410" s="48" t="str" cm="1">
        <f t="array" ref="AO410">IFERROR(_xlfn.IFS(
AQ410="MPR ISSUE","PDH",
AQ410="BSS Hardware Issue","BSS",
AQ410="Sites strategiques, MLL, Pylone, etc.","ENVTECH",
AQ410="AKTIVCO DEFAUT GE &amp; POWER Cabinet","AKTIVCO",
AQ410="AKTIVCO Coupure ENEO &amp; Baisse de tension","AKTIVCO GRID ONLY",
AQ410="Coupure ENEO &amp; Baisse de tension","IHS GRID ONLY",
AQ410="Defaut GE &amp; POWER Cabinet","IHS",
AQ410="Sharing","Partners",
AQ410="Sites strategiques &amp; DataCenter","SST &amp; DC",
AQ410="Exclu","Exclu",
AQ410="SAT","SAT",
AQ410="SPARE-ISSUE","SPARE-ISSUE",
AQ410="Fiber CAmtel","TRANS_FO_CAMTEL",
AQ410="Fiber AOF","Fiber AOF",
AQ410="Projet OCM (HUAWEI)","TRAVAUX-HUAWEI",
AQ410="Projet OCM (NOKIA)","TRAVAUX-NOKIA",
AQ410="ACCESS-ISSUE","ACCESS-ISSUE",
AQ410="Projet OCM (ZTE, NOKIA, autres projets)","TRAVAUX OCM",
AQ410="No root CAuse","No root cause",
AQ410="ODU HS","PDH",
AQ410="IP &amp; VLAN","PDH",
AQ410="Warehouse HUAWEI","SPARE-ISSUE",
AQ410="SPARE-HS","SPARE-ISSUE",
AQ410="Power Telco","BSS",AQ410="no impacts","no impacts"
),"")</f>
        <v>No root cause</v>
      </c>
      <c r="AP410" s="48" t="str" cm="1">
        <f t="array" ref="AP410">IFERROR(_xlfn.IFS(
AQ410="MPR ISSUE","TX ISSUE",
AQ410="BSS Hardware Issue","RAN ISSUE",
AQ410="Sites strategiques, MLL, Pylone, etc.","ENVTECH",
AQ410="AKTIVCO DEFAUT GE &amp; POWER Cabinet","POWER ISSUE",
AQ410="AKTIVCO Coupure ENEO &amp; Baisse de tension","POWER ISSUE",
AQ410="Coupure ENEO &amp; Baisse de tension","POWER ISSUE",
AQ410="Defaut GE &amp; POWER Cabinet","POWER ISSUE",
AQ410="Sharing","POWER ISSUE",
AQ410="Sites strategiques &amp; DataCenter","POWER ISSUE",
AQ410="Exclu","Exclu",
AQ410="SAT","TX ISSUE",
AQ410="SPARE-ISSUE","SPARE-ISSUE",
AQ410="Fiber CAmtel","TX ISSUE",
AQ410="Fiber AOF","TX ISSUE",
AQ410="Projet OCM (HUAWEI)","TRAVAUX-HUAWEI",
AQ410="Projet OCM (NOKIA)","TRAVAUX -NOKIA",
AQ410="ACCESS-ISSUE","ACCESS-ISSUE",
AQ410="Projet OCM (ZTE, NOKIA, autres projets)","TRAVAUX OCM",
AQ410="No root CAuse","No root cause",
AQ410="ODU HS","TX ISSUE",
AQ410="IP &amp; VLAN","TX ISSUE",
AQ410="Warehouse HUAWEI","SPARE-ISSUE",
AQ410="SPARE-HS","SPARE-ISSUE",
AQ410="Power Telco","RAN ISSUE",AQ410="no impacts","no impacts"
),"")</f>
        <v>No root cause</v>
      </c>
      <c r="AQ410" s="67" t="s">
        <v>5344</v>
      </c>
      <c r="AR410" s="48" t="str" cm="1">
        <f t="array" ref="AR410">IFERROR(_xlfn.IFS(
AQ410="MPR ISSUE","ACTIVE",
AQ410="BSS Hardware Issue","ACTIVE",
AQ410="Sites strategiques, MLL, Pylone, etc.","PASSIVE",
AQ410="AKTIVCO DEFAUT GE &amp; POWER Cabinet","PASSIVE",
AQ410="AKTIVCO Coupure ENEO &amp; Baisse de tension","PASSIVE",
AQ410="Coupure ENEO &amp; Baisse de tension","PASSIVE",
AQ410="Defaut GE &amp; POWER Cabinet","PASSIVE",
AQ410="Sharing","PASSIVE",
AQ410="Sites strategiques &amp; DataCenter","PASSIVE",
AQ410="Exclu","Exclu",
AQ410="SAT","ACTIVE",
AQ410="SPARE-ISSUE","SPARE-ISSUE",
AQ410="Fiber CAmtel","ACTIVE",
AQ410="Fiber AOF","ACTIVE",
AQ410="Projet OCM (HUAWEI)","PLANNED WORKS",
AQ410="Projet OCM (NOKIA)","PLANNED WORKS",
AQ410="ACCESS-ISSUE","ACCESS-ISSUE",
AQ410="Projet OCM (ZTE, NOKIA, autres projets)","PLANNED WORKS",
AQ410="No root CAuse","No root cause",
AQ410="ODU HS","ACTIVE",
AQ410="IP &amp; VLAN","ACTIVE",
AQ410="Warehouse HUAWEI","SPARE-ISSUE",
AQ410="SPARE-HS","SPARE-ISSUE",
AQ410="Power Telco","ACTIVE", AQ410="no impacts","no impacts"
),"")</f>
        <v>No root cause</v>
      </c>
      <c r="AS410" s="92" t="s">
        <v>5537</v>
      </c>
      <c r="AT410" s="98" t="s">
        <v>3289</v>
      </c>
      <c r="AV410" s="17" t="s">
        <v>5537</v>
      </c>
      <c r="AW410" s="7" t="s">
        <v>5537</v>
      </c>
      <c r="AX410" s="6" t="s">
        <v>5537</v>
      </c>
      <c r="AY410" s="7"/>
      <c r="AZ410" s="3" t="s">
        <v>5537</v>
      </c>
      <c r="BA410" s="18" t="s">
        <v>5537</v>
      </c>
      <c r="BB410" s="18" t="s">
        <v>5537</v>
      </c>
      <c r="BC410" s="18" t="s">
        <v>5537</v>
      </c>
      <c r="BD410" s="18" t="s">
        <v>5537</v>
      </c>
      <c r="BE410" s="18" t="s">
        <v>5537</v>
      </c>
      <c r="BF410" s="18" t="s">
        <v>5537</v>
      </c>
      <c r="BG410" s="18" t="s">
        <v>5537</v>
      </c>
      <c r="BH410" s="18" t="s">
        <v>5537</v>
      </c>
      <c r="BI410" s="18" t="s">
        <v>5537</v>
      </c>
      <c r="BJ410" s="18" t="s">
        <v>5537</v>
      </c>
      <c r="BK410" s="18" t="s">
        <v>5537</v>
      </c>
      <c r="BL410" s="9" t="s">
        <v>5537</v>
      </c>
      <c r="BM410" s="14" t="s">
        <v>5537</v>
      </c>
      <c r="BN410" s="14" t="s">
        <v>5537</v>
      </c>
      <c r="BO410" s="14" t="str">
        <f>_xlfn.XLOOKUP(B410,'[4]cell downs 18042026 17h'!$B:$B,'[4]cell downs 18042026 17h'!$B:$B,"")</f>
        <v/>
      </c>
      <c r="BP410" s="14" t="str">
        <f>_xlfn.XLOOKUP(B410,'[5]Cells Huawei 19042026 15h'!$B:$B,'[5]Cells Huawei 19042026 15h'!$B:$B,"")</f>
        <v/>
      </c>
      <c r="BQ410" s="9" t="str">
        <f>_xlfn.XLOOKUP(B410,'[6]cells down 19042026 9H40'!$B:$B,'[6]cells down 19042026 9H40'!$B:$B,"")</f>
        <v/>
      </c>
      <c r="BR410" s="9" t="s">
        <v>5537</v>
      </c>
      <c r="BS410" s="9" t="s">
        <v>318</v>
      </c>
      <c r="BT410" s="108"/>
    </row>
    <row r="411" spans="1:72" s="9" customFormat="1" x14ac:dyDescent="0.35">
      <c r="A411" s="19" t="s">
        <v>5389</v>
      </c>
      <c r="B411" s="35" t="s">
        <v>5390</v>
      </c>
      <c r="C411" s="3" t="str">
        <f>_xlfn.XLOOKUP(B411,'[1]daily break down'!$D:$D,'[1]daily break down'!$E:$E,"")</f>
        <v>Douala</v>
      </c>
      <c r="D411" s="19" t="s">
        <v>357</v>
      </c>
      <c r="E411" s="19" t="s">
        <v>89</v>
      </c>
      <c r="F411" s="19" t="s">
        <v>5371</v>
      </c>
      <c r="G411" s="19" t="s">
        <v>32</v>
      </c>
      <c r="H411" s="34" t="str">
        <f>_xlfn.XLOOKUP(B411,[2]CALCULATION!$B:$B,[2]CALCULATION!$H:$H,"")</f>
        <v>ZTE</v>
      </c>
      <c r="I411" s="28">
        <v>0</v>
      </c>
      <c r="J411" s="28">
        <v>4.4712184640145187</v>
      </c>
      <c r="K411" s="28">
        <v>0</v>
      </c>
      <c r="L411" s="28">
        <v>1.8708818804165137</v>
      </c>
      <c r="M411" s="28">
        <v>15.390602483213623</v>
      </c>
      <c r="N411" s="28">
        <v>5.1131564378925489</v>
      </c>
      <c r="O411" s="28">
        <v>0</v>
      </c>
      <c r="P411" s="28">
        <v>0</v>
      </c>
      <c r="Q411" s="28">
        <v>3.7057190675535692</v>
      </c>
      <c r="R411" s="28">
        <v>0</v>
      </c>
      <c r="S411" s="93">
        <v>9.4436739690611837E-2</v>
      </c>
      <c r="T411" s="93">
        <f>_xlfn.XLOOKUP(B411,'[3]Nur des jours'!$B:$B,'[3]Nur des jours'!$U:$U,"")</f>
        <v>0</v>
      </c>
      <c r="U411" s="93">
        <v>0</v>
      </c>
      <c r="V411" s="93">
        <v>2.2811956921865235</v>
      </c>
      <c r="W411" s="93">
        <v>0</v>
      </c>
      <c r="X411" s="93">
        <v>2.5898138873907421</v>
      </c>
      <c r="Y411" s="93">
        <v>4.6327686034134912</v>
      </c>
      <c r="Z411" s="93">
        <v>0</v>
      </c>
      <c r="AA411" s="93">
        <v>9.461509047378508E-2</v>
      </c>
      <c r="AB411" s="93">
        <v>0</v>
      </c>
      <c r="AC411" s="93">
        <f>_xlfn.XLOOKUP(B411,'[3]Nur des jours'!$B:$B,'[3]Nur des jours'!$N:$N,"")</f>
        <v>0.26806122711046099</v>
      </c>
      <c r="AD411" s="93">
        <v>0.26806122711046099</v>
      </c>
      <c r="AE411" s="93">
        <v>0</v>
      </c>
      <c r="AF411" s="93">
        <v>0</v>
      </c>
      <c r="AG411" s="93"/>
      <c r="AH411" s="93">
        <v>8.9835289484723427E-2</v>
      </c>
      <c r="AI411" s="93">
        <v>7.4562665611548742E-2</v>
      </c>
      <c r="AJ411" s="93">
        <v>6.311392637473677E-2</v>
      </c>
      <c r="AK411" s="93">
        <v>0.11121945774153093</v>
      </c>
      <c r="AL411" s="93">
        <v>8.9835289484723427E-2</v>
      </c>
      <c r="AM411" s="49" t="s">
        <v>5559</v>
      </c>
      <c r="AN411" s="49"/>
      <c r="AO411" s="48" t="str" cm="1">
        <f t="array" ref="AO411">IFERROR(_xlfn.IFS(
AQ411="MPR ISSUE","PDH",
AQ411="BSS Hardware Issue","BSS",
AQ411="Sites strategiques, MLL, Pylone, etc.","ENVTECH",
AQ411="AKTIVCO DEFAUT GE &amp; POWER Cabinet","AKTIVCO",
AQ411="AKTIVCO Coupure ENEO &amp; Baisse de tension","AKTIVCO GRID ONLY",
AQ411="Coupure ENEO &amp; Baisse de tension","IHS GRID ONLY",
AQ411="Defaut GE &amp; POWER Cabinet","IHS",
AQ411="Sharing","Partners",
AQ411="Sites strategiques &amp; DataCenter","SST &amp; DC",
AQ411="Exclu","Exclu",
AQ411="SAT","SAT",
AQ411="SPARE-ISSUE","SPARE-ISSUE",
AQ411="Fiber CAmtel","TRANS_FO_CAMTEL",
AQ411="Fiber AOF","Fiber AOF",
AQ411="Projet OCM (HUAWEI)","TRAVAUX-HUAWEI",
AQ411="Projet OCM (NOKIA)","TRAVAUX-NOKIA",
AQ411="ACCESS-ISSUE","ACCESS-ISSUE",
AQ411="Projet OCM (ZTE, NOKIA, autres projets)","TRAVAUX OCM",
AQ411="No root CAuse","No root cause",
AQ411="ODU HS","PDH",
AQ411="IP &amp; VLAN","PDH",
AQ411="Warehouse HUAWEI","SPARE-ISSUE",
AQ411="SPARE-HS","SPARE-ISSUE",
AQ411="Power Telco","BSS",AQ411="no impacts","no impacts"
),"")</f>
        <v>No root cause</v>
      </c>
      <c r="AP411" s="48" t="str" cm="1">
        <f t="array" ref="AP411">IFERROR(_xlfn.IFS(
AQ411="MPR ISSUE","TX ISSUE",
AQ411="BSS Hardware Issue","RAN ISSUE",
AQ411="Sites strategiques, MLL, Pylone, etc.","ENVTECH",
AQ411="AKTIVCO DEFAUT GE &amp; POWER Cabinet","POWER ISSUE",
AQ411="AKTIVCO Coupure ENEO &amp; Baisse de tension","POWER ISSUE",
AQ411="Coupure ENEO &amp; Baisse de tension","POWER ISSUE",
AQ411="Defaut GE &amp; POWER Cabinet","POWER ISSUE",
AQ411="Sharing","POWER ISSUE",
AQ411="Sites strategiques &amp; DataCenter","POWER ISSUE",
AQ411="Exclu","Exclu",
AQ411="SAT","TX ISSUE",
AQ411="SPARE-ISSUE","SPARE-ISSUE",
AQ411="Fiber CAmtel","TX ISSUE",
AQ411="Fiber AOF","TX ISSUE",
AQ411="Projet OCM (HUAWEI)","TRAVAUX-HUAWEI",
AQ411="Projet OCM (NOKIA)","TRAVAUX -NOKIA",
AQ411="ACCESS-ISSUE","ACCESS-ISSUE",
AQ411="Projet OCM (ZTE, NOKIA, autres projets)","TRAVAUX OCM",
AQ411="No root CAuse","No root cause",
AQ411="ODU HS","TX ISSUE",
AQ411="IP &amp; VLAN","TX ISSUE",
AQ411="Warehouse HUAWEI","SPARE-ISSUE",
AQ411="SPARE-HS","SPARE-ISSUE",
AQ411="Power Telco","RAN ISSUE",AQ411="no impacts","no impacts"
),"")</f>
        <v>No root cause</v>
      </c>
      <c r="AQ411" s="67" t="s">
        <v>5344</v>
      </c>
      <c r="AR411" s="48" t="str" cm="1">
        <f t="array" ref="AR411">IFERROR(_xlfn.IFS(
AQ411="MPR ISSUE","ACTIVE",
AQ411="BSS Hardware Issue","ACTIVE",
AQ411="Sites strategiques, MLL, Pylone, etc.","PASSIVE",
AQ411="AKTIVCO DEFAUT GE &amp; POWER Cabinet","PASSIVE",
AQ411="AKTIVCO Coupure ENEO &amp; Baisse de tension","PASSIVE",
AQ411="Coupure ENEO &amp; Baisse de tension","PASSIVE",
AQ411="Defaut GE &amp; POWER Cabinet","PASSIVE",
AQ411="Sharing","PASSIVE",
AQ411="Sites strategiques &amp; DataCenter","PASSIVE",
AQ411="Exclu","Exclu",
AQ411="SAT","ACTIVE",
AQ411="SPARE-ISSUE","SPARE-ISSUE",
AQ411="Fiber CAmtel","ACTIVE",
AQ411="Fiber AOF","ACTIVE",
AQ411="Projet OCM (HUAWEI)","PLANNED WORKS",
AQ411="Projet OCM (NOKIA)","PLANNED WORKS",
AQ411="ACCESS-ISSUE","ACCESS-ISSUE",
AQ411="Projet OCM (ZTE, NOKIA, autres projets)","PLANNED WORKS",
AQ411="No root CAuse","No root cause",
AQ411="ODU HS","ACTIVE",
AQ411="IP &amp; VLAN","ACTIVE",
AQ411="Warehouse HUAWEI","SPARE-ISSUE",
AQ411="SPARE-HS","SPARE-ISSUE",
AQ411="Power Telco","ACTIVE", AQ411="no impacts","no impacts"
),"")</f>
        <v>No root cause</v>
      </c>
      <c r="AS411" s="92" t="s">
        <v>5537</v>
      </c>
      <c r="AT411" s="98" t="s">
        <v>5390</v>
      </c>
      <c r="AV411" s="17" t="s">
        <v>5537</v>
      </c>
      <c r="AW411" s="7" t="s">
        <v>5537</v>
      </c>
      <c r="AX411" s="6" t="s">
        <v>5537</v>
      </c>
      <c r="AY411" s="7"/>
      <c r="AZ411" s="3" t="s">
        <v>5537</v>
      </c>
      <c r="BA411" s="18" t="s">
        <v>5537</v>
      </c>
      <c r="BB411" s="18" t="s">
        <v>5537</v>
      </c>
      <c r="BC411" s="18" t="s">
        <v>5537</v>
      </c>
      <c r="BD411" s="18" t="s">
        <v>5537</v>
      </c>
      <c r="BE411" s="18" t="s">
        <v>5537</v>
      </c>
      <c r="BF411" s="18" t="s">
        <v>5537</v>
      </c>
      <c r="BG411" s="18" t="s">
        <v>5537</v>
      </c>
      <c r="BH411" s="18" t="s">
        <v>5537</v>
      </c>
      <c r="BI411" s="18" t="s">
        <v>5537</v>
      </c>
      <c r="BJ411" s="18" t="s">
        <v>5537</v>
      </c>
      <c r="BK411" s="18" t="s">
        <v>5537</v>
      </c>
      <c r="BL411" s="9" t="s">
        <v>5537</v>
      </c>
      <c r="BM411" s="14" t="s">
        <v>5537</v>
      </c>
      <c r="BN411" s="14" t="s">
        <v>5537</v>
      </c>
      <c r="BO411" s="14" t="str">
        <f>_xlfn.XLOOKUP(B411,'[4]cell downs 18042026 17h'!$B:$B,'[4]cell downs 18042026 17h'!$B:$B,"")</f>
        <v/>
      </c>
      <c r="BP411" s="14" t="str">
        <f>_xlfn.XLOOKUP(B411,'[5]Cells Huawei 19042026 15h'!$B:$B,'[5]Cells Huawei 19042026 15h'!$B:$B,"")</f>
        <v/>
      </c>
      <c r="BQ411" s="9" t="str">
        <f>_xlfn.XLOOKUP(B411,'[6]cells down 19042026 9H40'!$B:$B,'[6]cells down 19042026 9H40'!$B:$B,"")</f>
        <v/>
      </c>
      <c r="BR411" s="9" t="s">
        <v>5537</v>
      </c>
      <c r="BS411" s="9" t="s">
        <v>5537</v>
      </c>
      <c r="BT411" s="108"/>
    </row>
    <row r="412" spans="1:72" s="9" customFormat="1" x14ac:dyDescent="0.35">
      <c r="A412" s="1" t="s">
        <v>4219</v>
      </c>
      <c r="B412" s="1" t="s">
        <v>4220</v>
      </c>
      <c r="C412" s="3" t="str">
        <f>_xlfn.XLOOKUP(B412,'[1]daily break down'!$D:$D,'[1]daily break down'!$E:$E,"")</f>
        <v>Yaounde</v>
      </c>
      <c r="D412" s="1" t="s">
        <v>11</v>
      </c>
      <c r="E412" s="1" t="s">
        <v>12</v>
      </c>
      <c r="F412" s="3" t="s">
        <v>37</v>
      </c>
      <c r="G412" s="1" t="s">
        <v>38</v>
      </c>
      <c r="H412" s="34" t="str">
        <f>_xlfn.XLOOKUP(B412,[2]CALCULATION!$B:$B,[2]CALCULATION!$H:$H,"")</f>
        <v>ZTE</v>
      </c>
      <c r="I412" s="28">
        <v>0</v>
      </c>
      <c r="J412" s="28">
        <v>2.7700908590229791</v>
      </c>
      <c r="K412" s="28">
        <v>0</v>
      </c>
      <c r="L412" s="28">
        <v>0</v>
      </c>
      <c r="M412" s="28">
        <v>0</v>
      </c>
      <c r="N412" s="28">
        <v>0.8262456732100002</v>
      </c>
      <c r="O412" s="28">
        <v>0</v>
      </c>
      <c r="P412" s="28">
        <v>0</v>
      </c>
      <c r="Q412" s="28">
        <v>0</v>
      </c>
      <c r="R412" s="28">
        <v>0</v>
      </c>
      <c r="S412" s="93">
        <v>0</v>
      </c>
      <c r="T412" s="93">
        <f>_xlfn.XLOOKUP(B412,'[3]Nur des jours'!$B:$B,'[3]Nur des jours'!$U:$U,"")</f>
        <v>0.2012866938901296</v>
      </c>
      <c r="U412" s="93">
        <v>7.2225289855692818</v>
      </c>
      <c r="V412" s="93">
        <v>0</v>
      </c>
      <c r="W412" s="93">
        <v>0.2012866938901296</v>
      </c>
      <c r="X412" s="93">
        <v>0</v>
      </c>
      <c r="Y412" s="93">
        <v>1.6487103098167131</v>
      </c>
      <c r="Z412" s="93">
        <v>0</v>
      </c>
      <c r="AA412" s="93">
        <v>0</v>
      </c>
      <c r="AB412" s="93">
        <v>5.0829973204576011E-3</v>
      </c>
      <c r="AC412" s="93">
        <f>_xlfn.XLOOKUP(B412,'[3]Nur des jours'!$B:$B,'[3]Nur des jours'!$N:$N,"")</f>
        <v>8.8551163845871014E-2</v>
      </c>
      <c r="AD412" s="93">
        <v>8.8551163845871014E-2</v>
      </c>
      <c r="AE412" s="93">
        <v>8.810528688793566E-2</v>
      </c>
      <c r="AF412" s="93">
        <v>0</v>
      </c>
      <c r="AG412" s="93"/>
      <c r="AH412" s="93">
        <v>8.9603433466597424E-2</v>
      </c>
      <c r="AI412" s="93">
        <v>4.0216379107066491E-2</v>
      </c>
      <c r="AJ412" s="93">
        <v>3.9844650489102192E-2</v>
      </c>
      <c r="AK412" s="93">
        <v>0.13515968542267226</v>
      </c>
      <c r="AL412" s="93">
        <v>8.9603433466597424E-2</v>
      </c>
      <c r="AM412" s="49" t="s">
        <v>5559</v>
      </c>
      <c r="AN412" s="49"/>
      <c r="AO412" s="48" t="str" cm="1">
        <f t="array" ref="AO412">IFERROR(_xlfn.IFS(
AQ412="MPR ISSUE","PDH",
AQ412="BSS Hardware Issue","BSS",
AQ412="Sites strategiques, MLL, Pylone, etc.","ENVTECH",
AQ412="AKTIVCO DEFAUT GE &amp; POWER Cabinet","AKTIVCO",
AQ412="AKTIVCO Coupure ENEO &amp; Baisse de tension","AKTIVCO GRID ONLY",
AQ412="Coupure ENEO &amp; Baisse de tension","IHS GRID ONLY",
AQ412="Defaut GE &amp; POWER Cabinet","IHS",
AQ412="Sharing","Partners",
AQ412="Sites strategiques &amp; DataCenter","SST &amp; DC",
AQ412="Exclu","Exclu",
AQ412="SAT","SAT",
AQ412="SPARE-ISSUE","SPARE-ISSUE",
AQ412="Fiber CAmtel","TRANS_FO_CAMTEL",
AQ412="Fiber AOF","Fiber AOF",
AQ412="Projet OCM (HUAWEI)","TRAVAUX-HUAWEI",
AQ412="Projet OCM (NOKIA)","TRAVAUX-NOKIA",
AQ412="ACCESS-ISSUE","ACCESS-ISSUE",
AQ412="Projet OCM (ZTE, NOKIA, autres projets)","TRAVAUX OCM",
AQ412="No root CAuse","No root cause",
AQ412="ODU HS","PDH",
AQ412="IP &amp; VLAN","PDH",
AQ412="Warehouse HUAWEI","SPARE-ISSUE",
AQ412="SPARE-HS","SPARE-ISSUE",
AQ412="Power Telco","BSS",AQ412="no impacts","no impacts"
),"")</f>
        <v>No root cause</v>
      </c>
      <c r="AP412" s="48" t="str" cm="1">
        <f t="array" ref="AP412">IFERROR(_xlfn.IFS(
AQ412="MPR ISSUE","TX ISSUE",
AQ412="BSS Hardware Issue","RAN ISSUE",
AQ412="Sites strategiques, MLL, Pylone, etc.","ENVTECH",
AQ412="AKTIVCO DEFAUT GE &amp; POWER Cabinet","POWER ISSUE",
AQ412="AKTIVCO Coupure ENEO &amp; Baisse de tension","POWER ISSUE",
AQ412="Coupure ENEO &amp; Baisse de tension","POWER ISSUE",
AQ412="Defaut GE &amp; POWER Cabinet","POWER ISSUE",
AQ412="Sharing","POWER ISSUE",
AQ412="Sites strategiques &amp; DataCenter","POWER ISSUE",
AQ412="Exclu","Exclu",
AQ412="SAT","TX ISSUE",
AQ412="SPARE-ISSUE","SPARE-ISSUE",
AQ412="Fiber CAmtel","TX ISSUE",
AQ412="Fiber AOF","TX ISSUE",
AQ412="Projet OCM (HUAWEI)","TRAVAUX-HUAWEI",
AQ412="Projet OCM (NOKIA)","TRAVAUX -NOKIA",
AQ412="ACCESS-ISSUE","ACCESS-ISSUE",
AQ412="Projet OCM (ZTE, NOKIA, autres projets)","TRAVAUX OCM",
AQ412="No root CAuse","No root cause",
AQ412="ODU HS","TX ISSUE",
AQ412="IP &amp; VLAN","TX ISSUE",
AQ412="Warehouse HUAWEI","SPARE-ISSUE",
AQ412="SPARE-HS","SPARE-ISSUE",
AQ412="Power Telco","RAN ISSUE",AQ412="no impacts","no impacts"
),"")</f>
        <v>No root cause</v>
      </c>
      <c r="AQ412" s="126" t="s">
        <v>5344</v>
      </c>
      <c r="AR412" s="48" t="str" cm="1">
        <f t="array" ref="AR412">IFERROR(_xlfn.IFS(
AQ412="MPR ISSUE","ACTIVE",
AQ412="BSS Hardware Issue","ACTIVE",
AQ412="Sites strategiques, MLL, Pylone, etc.","PASSIVE",
AQ412="AKTIVCO DEFAUT GE &amp; POWER Cabinet","PASSIVE",
AQ412="AKTIVCO Coupure ENEO &amp; Baisse de tension","PASSIVE",
AQ412="Coupure ENEO &amp; Baisse de tension","PASSIVE",
AQ412="Defaut GE &amp; POWER Cabinet","PASSIVE",
AQ412="Sharing","PASSIVE",
AQ412="Sites strategiques &amp; DataCenter","PASSIVE",
AQ412="Exclu","Exclu",
AQ412="SAT","ACTIVE",
AQ412="SPARE-ISSUE","SPARE-ISSUE",
AQ412="Fiber CAmtel","ACTIVE",
AQ412="Fiber AOF","ACTIVE",
AQ412="Projet OCM (HUAWEI)","PLANNED WORKS",
AQ412="Projet OCM (NOKIA)","PLANNED WORKS",
AQ412="ACCESS-ISSUE","ACCESS-ISSUE",
AQ412="Projet OCM (ZTE, NOKIA, autres projets)","PLANNED WORKS",
AQ412="No root CAuse","No root cause",
AQ412="ODU HS","ACTIVE",
AQ412="IP &amp; VLAN","ACTIVE",
AQ412="Warehouse HUAWEI","SPARE-ISSUE",
AQ412="SPARE-HS","SPARE-ISSUE",
AQ412="Power Telco","ACTIVE", AQ412="no impacts","no impacts"
),"")</f>
        <v>No root cause</v>
      </c>
      <c r="AS412" s="92" t="s">
        <v>5537</v>
      </c>
      <c r="AT412" s="98" t="s">
        <v>4220</v>
      </c>
      <c r="AV412" s="17" t="s">
        <v>5537</v>
      </c>
      <c r="AW412" s="7" t="s">
        <v>5537</v>
      </c>
      <c r="AX412" s="6" t="s">
        <v>5537</v>
      </c>
      <c r="AY412" s="7"/>
      <c r="AZ412" s="3" t="s">
        <v>5537</v>
      </c>
      <c r="BA412" s="18" t="s">
        <v>5537</v>
      </c>
      <c r="BB412" s="18" t="s">
        <v>5537</v>
      </c>
      <c r="BC412" s="18" t="s">
        <v>5537</v>
      </c>
      <c r="BD412" s="18" t="s">
        <v>5537</v>
      </c>
      <c r="BE412" s="18" t="s">
        <v>5537</v>
      </c>
      <c r="BF412" s="18" t="s">
        <v>5537</v>
      </c>
      <c r="BG412" s="18" t="s">
        <v>5537</v>
      </c>
      <c r="BH412" s="18" t="s">
        <v>5537</v>
      </c>
      <c r="BI412" s="18" t="s">
        <v>5537</v>
      </c>
      <c r="BJ412" s="18" t="s">
        <v>5537</v>
      </c>
      <c r="BK412" s="18" t="s">
        <v>5537</v>
      </c>
      <c r="BL412" s="9" t="s">
        <v>5537</v>
      </c>
      <c r="BM412" s="14" t="s">
        <v>5537</v>
      </c>
      <c r="BN412" s="14" t="s">
        <v>5537</v>
      </c>
      <c r="BO412" s="14" t="str">
        <f>_xlfn.XLOOKUP(B412,'[4]cell downs 18042026 17h'!$B:$B,'[4]cell downs 18042026 17h'!$B:$B,"")</f>
        <v/>
      </c>
      <c r="BP412" s="14" t="str">
        <f>_xlfn.XLOOKUP(B412,'[5]Cells Huawei 19042026 15h'!$B:$B,'[5]Cells Huawei 19042026 15h'!$B:$B,"")</f>
        <v/>
      </c>
      <c r="BQ412" s="9" t="str">
        <f>_xlfn.XLOOKUP(B412,'[6]cells down 19042026 9H40'!$B:$B,'[6]cells down 19042026 9H40'!$B:$B,"")</f>
        <v/>
      </c>
      <c r="BR412" s="9" t="s">
        <v>4220</v>
      </c>
      <c r="BS412" s="9" t="s">
        <v>12</v>
      </c>
      <c r="BT412" s="108"/>
    </row>
    <row r="413" spans="1:72" s="9" customFormat="1" x14ac:dyDescent="0.35">
      <c r="A413" s="1" t="s">
        <v>438</v>
      </c>
      <c r="B413" s="8" t="s">
        <v>439</v>
      </c>
      <c r="C413" s="3" t="str">
        <f>_xlfn.XLOOKUP(B413,'[1]daily break down'!$D:$D,'[1]daily break down'!$E:$E,"")</f>
        <v>ADAMAOUA</v>
      </c>
      <c r="D413" s="1" t="s">
        <v>21</v>
      </c>
      <c r="E413" s="1" t="s">
        <v>122</v>
      </c>
      <c r="F413" s="3" t="s">
        <v>90</v>
      </c>
      <c r="G413" s="1" t="s">
        <v>438</v>
      </c>
      <c r="H413" s="33" t="str">
        <f>_xlfn.XLOOKUP(B413,[2]CALCULATION!$B:$B,[2]CALCULATION!$H:$H,"")</f>
        <v>NOKIA</v>
      </c>
      <c r="I413" s="28">
        <v>5.3514525668448666E-3</v>
      </c>
      <c r="J413" s="28">
        <v>0.19645188146116996</v>
      </c>
      <c r="K413" s="28">
        <v>0.42173790051285587</v>
      </c>
      <c r="L413" s="28">
        <v>9.9887999688493649E-3</v>
      </c>
      <c r="M413" s="28">
        <v>0.53340959289289447</v>
      </c>
      <c r="N413" s="28">
        <v>8.2055606024955888E-3</v>
      </c>
      <c r="O413" s="28">
        <v>0.15523546154407619</v>
      </c>
      <c r="P413" s="28">
        <v>0.12428707958701435</v>
      </c>
      <c r="Q413" s="28">
        <v>0.45735764477326279</v>
      </c>
      <c r="R413" s="28">
        <v>0.2549806174562837</v>
      </c>
      <c r="S413" s="93">
        <v>0.19332777414843666</v>
      </c>
      <c r="T413" s="93">
        <f>_xlfn.XLOOKUP(B413,'[3]Nur des jours'!$B:$B,'[3]Nur des jours'!$U:$U,"")</f>
        <v>9.7906159476664742E-2</v>
      </c>
      <c r="U413" s="93">
        <v>1.8373320479501062E-2</v>
      </c>
      <c r="V413" s="93">
        <v>1.195157739928698E-2</v>
      </c>
      <c r="W413" s="93">
        <v>9.7906159476664742E-2</v>
      </c>
      <c r="X413" s="93">
        <v>5.4263227329129755E-2</v>
      </c>
      <c r="Y413" s="93">
        <v>5.8935940425651957E-2</v>
      </c>
      <c r="Z413" s="93">
        <v>0.34289993171630767</v>
      </c>
      <c r="AA413" s="93">
        <v>0.20349826631081253</v>
      </c>
      <c r="AB413" s="93">
        <v>0.30832720377708572</v>
      </c>
      <c r="AC413" s="93">
        <f>_xlfn.XLOOKUP(B413,'[3]Nur des jours'!$B:$B,'[3]Nur des jours'!$N:$N,"")</f>
        <v>2.8273089645932462E-2</v>
      </c>
      <c r="AD413" s="93">
        <v>2.8273089645932462E-2</v>
      </c>
      <c r="AE413" s="93">
        <v>0.40498160956725987</v>
      </c>
      <c r="AF413" s="93">
        <v>1.1684004770944762E-2</v>
      </c>
      <c r="AG413" s="93"/>
      <c r="AH413" s="93">
        <v>8.81666784522286E-2</v>
      </c>
      <c r="AI413" s="93">
        <v>0.14025774452557663</v>
      </c>
      <c r="AJ413" s="93">
        <v>0.20296557787748354</v>
      </c>
      <c r="AK413" s="93">
        <v>0</v>
      </c>
      <c r="AL413" s="93">
        <v>8.81666784522286E-2</v>
      </c>
      <c r="AM413" s="49" t="s">
        <v>5559</v>
      </c>
      <c r="AN413" s="49"/>
      <c r="AO413" s="48" t="str" cm="1">
        <f t="array" ref="AO413">IFERROR(_xlfn.IFS(
AQ413="MPR ISSUE","PDH",
AQ413="BSS Hardware Issue","BSS",
AQ413="Sites strategiques, MLL, Pylone, etc.","ENVTECH",
AQ413="AKTIVCO DEFAUT GE &amp; POWER Cabinet","AKTIVCO",
AQ413="AKTIVCO Coupure ENEO &amp; Baisse de tension","AKTIVCO GRID ONLY",
AQ413="Coupure ENEO &amp; Baisse de tension","IHS GRID ONLY",
AQ413="Defaut GE &amp; POWER Cabinet","IHS",
AQ413="Sharing","Partners",
AQ413="Sites strategiques &amp; DataCenter","SST &amp; DC",
AQ413="Exclu","Exclu",
AQ413="SAT","SAT",
AQ413="SPARE-ISSUE","SPARE-ISSUE",
AQ413="Fiber CAmtel","TRANS_FO_CAMTEL",
AQ413="Fiber AOF","Fiber AOF",
AQ413="Projet OCM (HUAWEI)","TRAVAUX-HUAWEI",
AQ413="Projet OCM (NOKIA)","TRAVAUX-NOKIA",
AQ413="ACCESS-ISSUE","ACCESS-ISSUE",
AQ413="Projet OCM (ZTE, NOKIA, autres projets)","TRAVAUX OCM",
AQ413="No root CAuse","No root cause",
AQ413="ODU HS","PDH",
AQ413="IP &amp; VLAN","PDH",
AQ413="Warehouse HUAWEI","SPARE-ISSUE",
AQ413="SPARE-HS","SPARE-ISSUE",
AQ413="Power Telco","BSS",AQ413="no impacts","no impacts"
),"")</f>
        <v>No root cause</v>
      </c>
      <c r="AP413" s="48" t="str" cm="1">
        <f t="array" ref="AP413">IFERROR(_xlfn.IFS(
AQ413="MPR ISSUE","TX ISSUE",
AQ413="BSS Hardware Issue","RAN ISSUE",
AQ413="Sites strategiques, MLL, Pylone, etc.","ENVTECH",
AQ413="AKTIVCO DEFAUT GE &amp; POWER Cabinet","POWER ISSUE",
AQ413="AKTIVCO Coupure ENEO &amp; Baisse de tension","POWER ISSUE",
AQ413="Coupure ENEO &amp; Baisse de tension","POWER ISSUE",
AQ413="Defaut GE &amp; POWER Cabinet","POWER ISSUE",
AQ413="Sharing","POWER ISSUE",
AQ413="Sites strategiques &amp; DataCenter","POWER ISSUE",
AQ413="Exclu","Exclu",
AQ413="SAT","TX ISSUE",
AQ413="SPARE-ISSUE","SPARE-ISSUE",
AQ413="Fiber CAmtel","TX ISSUE",
AQ413="Fiber AOF","TX ISSUE",
AQ413="Projet OCM (HUAWEI)","TRAVAUX-HUAWEI",
AQ413="Projet OCM (NOKIA)","TRAVAUX -NOKIA",
AQ413="ACCESS-ISSUE","ACCESS-ISSUE",
AQ413="Projet OCM (ZTE, NOKIA, autres projets)","TRAVAUX OCM",
AQ413="No root CAuse","No root cause",
AQ413="ODU HS","TX ISSUE",
AQ413="IP &amp; VLAN","TX ISSUE",
AQ413="Warehouse HUAWEI","SPARE-ISSUE",
AQ413="SPARE-HS","SPARE-ISSUE",
AQ413="Power Telco","RAN ISSUE",AQ413="no impacts","no impacts"
),"")</f>
        <v>No root cause</v>
      </c>
      <c r="AQ413" s="67" t="s">
        <v>5344</v>
      </c>
      <c r="AR413" s="48" t="str" cm="1">
        <f t="array" ref="AR413">IFERROR(_xlfn.IFS(
AQ413="MPR ISSUE","ACTIVE",
AQ413="BSS Hardware Issue","ACTIVE",
AQ413="Sites strategiques, MLL, Pylone, etc.","PASSIVE",
AQ413="AKTIVCO DEFAUT GE &amp; POWER Cabinet","PASSIVE",
AQ413="AKTIVCO Coupure ENEO &amp; Baisse de tension","PASSIVE",
AQ413="Coupure ENEO &amp; Baisse de tension","PASSIVE",
AQ413="Defaut GE &amp; POWER Cabinet","PASSIVE",
AQ413="Sharing","PASSIVE",
AQ413="Sites strategiques &amp; DataCenter","PASSIVE",
AQ413="Exclu","Exclu",
AQ413="SAT","ACTIVE",
AQ413="SPARE-ISSUE","SPARE-ISSUE",
AQ413="Fiber CAmtel","ACTIVE",
AQ413="Fiber AOF","ACTIVE",
AQ413="Projet OCM (HUAWEI)","PLANNED WORKS",
AQ413="Projet OCM (NOKIA)","PLANNED WORKS",
AQ413="ACCESS-ISSUE","ACCESS-ISSUE",
AQ413="Projet OCM (ZTE, NOKIA, autres projets)","PLANNED WORKS",
AQ413="No root CAuse","No root cause",
AQ413="ODU HS","ACTIVE",
AQ413="IP &amp; VLAN","ACTIVE",
AQ413="Warehouse HUAWEI","SPARE-ISSUE",
AQ413="SPARE-HS","SPARE-ISSUE",
AQ413="Power Telco","ACTIVE", AQ413="no impacts","no impacts"
),"")</f>
        <v>No root cause</v>
      </c>
      <c r="AS413" s="92" t="s">
        <v>5537</v>
      </c>
      <c r="AT413" s="98" t="s">
        <v>439</v>
      </c>
      <c r="AV413" s="17" t="s">
        <v>5537</v>
      </c>
      <c r="AW413" s="7" t="s">
        <v>5537</v>
      </c>
      <c r="AX413" s="6" t="s">
        <v>5537</v>
      </c>
      <c r="AY413" s="7"/>
      <c r="AZ413" s="3" t="s">
        <v>5537</v>
      </c>
      <c r="BA413" s="18" t="s">
        <v>5537</v>
      </c>
      <c r="BB413" s="18" t="s">
        <v>5537</v>
      </c>
      <c r="BC413" s="18" t="s">
        <v>5537</v>
      </c>
      <c r="BD413" s="18" t="s">
        <v>5537</v>
      </c>
      <c r="BE413" s="18" t="s">
        <v>5537</v>
      </c>
      <c r="BF413" s="18" t="s">
        <v>5537</v>
      </c>
      <c r="BG413" s="18" t="s">
        <v>5537</v>
      </c>
      <c r="BH413" s="18" t="s">
        <v>5537</v>
      </c>
      <c r="BI413" s="18" t="s">
        <v>5537</v>
      </c>
      <c r="BJ413" s="18" t="s">
        <v>5537</v>
      </c>
      <c r="BK413" s="18" t="s">
        <v>5537</v>
      </c>
      <c r="BL413" s="9" t="s">
        <v>5537</v>
      </c>
      <c r="BM413" s="14" t="s">
        <v>5537</v>
      </c>
      <c r="BN413" s="14" t="s">
        <v>5537</v>
      </c>
      <c r="BO413" s="14" t="str">
        <f>_xlfn.XLOOKUP(B413,'[4]cell downs 18042026 17h'!$B:$B,'[4]cell downs 18042026 17h'!$B:$B,"")</f>
        <v/>
      </c>
      <c r="BP413" s="14" t="str">
        <f>_xlfn.XLOOKUP(B413,'[5]Cells Huawei 19042026 15h'!$B:$B,'[5]Cells Huawei 19042026 15h'!$B:$B,"")</f>
        <v/>
      </c>
      <c r="BQ413" s="9" t="str">
        <f>_xlfn.XLOOKUP(B413,'[6]cells down 19042026 9H40'!$B:$B,'[6]cells down 19042026 9H40'!$B:$B,"")</f>
        <v/>
      </c>
      <c r="BR413" s="9" t="s">
        <v>5537</v>
      </c>
      <c r="BS413" s="9" t="s">
        <v>5537</v>
      </c>
      <c r="BT413" s="108"/>
    </row>
    <row r="414" spans="1:72" s="9" customFormat="1" ht="29.5" customHeight="1" x14ac:dyDescent="0.35">
      <c r="A414" s="1" t="s">
        <v>848</v>
      </c>
      <c r="B414" s="8" t="s">
        <v>849</v>
      </c>
      <c r="C414" s="3" t="str">
        <f>_xlfn.XLOOKUP(B414,'[1]daily break down'!$D:$D,'[1]daily break down'!$E:$E,"")</f>
        <v>Douala</v>
      </c>
      <c r="D414" s="1" t="s">
        <v>11</v>
      </c>
      <c r="E414" s="1" t="s">
        <v>12</v>
      </c>
      <c r="F414" s="3" t="s">
        <v>31</v>
      </c>
      <c r="G414" s="1" t="s">
        <v>32</v>
      </c>
      <c r="H414" s="34" t="str">
        <f>_xlfn.XLOOKUP(B414,[2]CALCULATION!$B:$B,[2]CALCULATION!$H:$H,"")</f>
        <v>ZTE</v>
      </c>
      <c r="I414" s="28">
        <v>0</v>
      </c>
      <c r="J414" s="28">
        <v>0</v>
      </c>
      <c r="K414" s="28">
        <v>0</v>
      </c>
      <c r="L414" s="28">
        <v>0</v>
      </c>
      <c r="M414" s="28">
        <v>0</v>
      </c>
      <c r="N414" s="28">
        <v>0</v>
      </c>
      <c r="O414" s="28">
        <v>0</v>
      </c>
      <c r="P414" s="28">
        <v>0</v>
      </c>
      <c r="Q414" s="28">
        <v>0</v>
      </c>
      <c r="R414" s="28">
        <v>0</v>
      </c>
      <c r="S414" s="93">
        <v>0</v>
      </c>
      <c r="T414" s="93">
        <f>_xlfn.XLOOKUP(B414,'[3]Nur des jours'!$B:$B,'[3]Nur des jours'!$U:$U,"")</f>
        <v>0</v>
      </c>
      <c r="U414" s="93">
        <v>0</v>
      </c>
      <c r="V414" s="93">
        <v>0</v>
      </c>
      <c r="W414" s="93">
        <v>0</v>
      </c>
      <c r="X414" s="93">
        <v>0</v>
      </c>
      <c r="Y414" s="93">
        <v>0</v>
      </c>
      <c r="Z414" s="93">
        <v>0</v>
      </c>
      <c r="AA414" s="93">
        <v>0</v>
      </c>
      <c r="AB414" s="93">
        <v>0.54234689655369128</v>
      </c>
      <c r="AC414" s="93">
        <f>_xlfn.XLOOKUP(B414,'[3]Nur des jours'!$B:$B,'[3]Nur des jours'!$N:$N,"")</f>
        <v>10.885158503908023</v>
      </c>
      <c r="AD414" s="93">
        <v>10.885158503908023</v>
      </c>
      <c r="AE414" s="93">
        <v>0.13699123655591794</v>
      </c>
      <c r="AF414" s="93">
        <v>0.10984624735684127</v>
      </c>
      <c r="AG414" s="93"/>
      <c r="AH414" s="93">
        <v>8.799827641803136E-2</v>
      </c>
      <c r="AI414" s="93">
        <v>0</v>
      </c>
      <c r="AJ414" s="93">
        <v>0</v>
      </c>
      <c r="AK414" s="93">
        <v>0.16874440482678757</v>
      </c>
      <c r="AL414" s="93">
        <v>8.799827641803136E-2</v>
      </c>
      <c r="AM414" s="49" t="s">
        <v>5559</v>
      </c>
      <c r="AN414" s="49"/>
      <c r="AO414" s="48" t="str" cm="1">
        <f t="array" ref="AO414">IFERROR(_xlfn.IFS(
AQ414="MPR ISSUE","PDH",
AQ414="BSS Hardware Issue","BSS",
AQ414="Sites strategiques, MLL, Pylone, etc.","ENVTECH",
AQ414="AKTIVCO DEFAUT GE &amp; POWER Cabinet","AKTIVCO",
AQ414="AKTIVCO Coupure ENEO &amp; Baisse de tension","AKTIVCO GRID ONLY",
AQ414="Coupure ENEO &amp; Baisse de tension","IHS GRID ONLY",
AQ414="Defaut GE &amp; POWER Cabinet","IHS",
AQ414="Sharing","Partners",
AQ414="Sites strategiques &amp; DataCenter","SST &amp; DC",
AQ414="Exclu","Exclu",
AQ414="SAT","SAT",
AQ414="SPARE-ISSUE","SPARE-ISSUE",
AQ414="Fiber CAmtel","TRANS_FO_CAMTEL",
AQ414="Fiber AOF","Fiber AOF",
AQ414="Projet OCM (HUAWEI)","TRAVAUX-HUAWEI",
AQ414="Projet OCM (NOKIA)","TRAVAUX-NOKIA",
AQ414="ACCESS-ISSUE","ACCESS-ISSUE",
AQ414="Projet OCM (ZTE, NOKIA, autres projets)","TRAVAUX OCM",
AQ414="No root CAuse","No root cause",
AQ414="ODU HS","PDH",
AQ414="IP &amp; VLAN","PDH",
AQ414="Warehouse HUAWEI","SPARE-ISSUE",
AQ414="SPARE-HS","SPARE-ISSUE",
AQ414="Power Telco","BSS",AQ414="no impacts","no impacts"
),"")</f>
        <v>No root cause</v>
      </c>
      <c r="AP414" s="48" t="str" cm="1">
        <f t="array" ref="AP414">IFERROR(_xlfn.IFS(
AQ414="MPR ISSUE","TX ISSUE",
AQ414="BSS Hardware Issue","RAN ISSUE",
AQ414="Sites strategiques, MLL, Pylone, etc.","ENVTECH",
AQ414="AKTIVCO DEFAUT GE &amp; POWER Cabinet","POWER ISSUE",
AQ414="AKTIVCO Coupure ENEO &amp; Baisse de tension","POWER ISSUE",
AQ414="Coupure ENEO &amp; Baisse de tension","POWER ISSUE",
AQ414="Defaut GE &amp; POWER Cabinet","POWER ISSUE",
AQ414="Sharing","POWER ISSUE",
AQ414="Sites strategiques &amp; DataCenter","POWER ISSUE",
AQ414="Exclu","Exclu",
AQ414="SAT","TX ISSUE",
AQ414="SPARE-ISSUE","SPARE-ISSUE",
AQ414="Fiber CAmtel","TX ISSUE",
AQ414="Fiber AOF","TX ISSUE",
AQ414="Projet OCM (HUAWEI)","TRAVAUX-HUAWEI",
AQ414="Projet OCM (NOKIA)","TRAVAUX -NOKIA",
AQ414="ACCESS-ISSUE","ACCESS-ISSUE",
AQ414="Projet OCM (ZTE, NOKIA, autres projets)","TRAVAUX OCM",
AQ414="No root CAuse","No root cause",
AQ414="ODU HS","TX ISSUE",
AQ414="IP &amp; VLAN","TX ISSUE",
AQ414="Warehouse HUAWEI","SPARE-ISSUE",
AQ414="SPARE-HS","SPARE-ISSUE",
AQ414="Power Telco","RAN ISSUE",AQ414="no impacts","no impacts"
),"")</f>
        <v>No root cause</v>
      </c>
      <c r="AQ414" s="126" t="s">
        <v>5344</v>
      </c>
      <c r="AR414" s="48" t="str" cm="1">
        <f t="array" ref="AR414">IFERROR(_xlfn.IFS(
AQ414="MPR ISSUE","ACTIVE",
AQ414="BSS Hardware Issue","ACTIVE",
AQ414="Sites strategiques, MLL, Pylone, etc.","PASSIVE",
AQ414="AKTIVCO DEFAUT GE &amp; POWER Cabinet","PASSIVE",
AQ414="AKTIVCO Coupure ENEO &amp; Baisse de tension","PASSIVE",
AQ414="Coupure ENEO &amp; Baisse de tension","PASSIVE",
AQ414="Defaut GE &amp; POWER Cabinet","PASSIVE",
AQ414="Sharing","PASSIVE",
AQ414="Sites strategiques &amp; DataCenter","PASSIVE",
AQ414="Exclu","Exclu",
AQ414="SAT","ACTIVE",
AQ414="SPARE-ISSUE","SPARE-ISSUE",
AQ414="Fiber CAmtel","ACTIVE",
AQ414="Fiber AOF","ACTIVE",
AQ414="Projet OCM (HUAWEI)","PLANNED WORKS",
AQ414="Projet OCM (NOKIA)","PLANNED WORKS",
AQ414="ACCESS-ISSUE","ACCESS-ISSUE",
AQ414="Projet OCM (ZTE, NOKIA, autres projets)","PLANNED WORKS",
AQ414="No root CAuse","No root cause",
AQ414="ODU HS","ACTIVE",
AQ414="IP &amp; VLAN","ACTIVE",
AQ414="Warehouse HUAWEI","SPARE-ISSUE",
AQ414="SPARE-HS","SPARE-ISSUE",
AQ414="Power Telco","ACTIVE", AQ414="no impacts","no impacts"
),"")</f>
        <v>No root cause</v>
      </c>
      <c r="AS414" s="92" t="s">
        <v>5537</v>
      </c>
      <c r="AT414" s="98" t="s">
        <v>849</v>
      </c>
      <c r="AV414" s="17" t="s">
        <v>5537</v>
      </c>
      <c r="AW414" s="7" t="s">
        <v>5537</v>
      </c>
      <c r="AX414" s="6" t="s">
        <v>5537</v>
      </c>
      <c r="AY414" s="7"/>
      <c r="AZ414" s="3" t="s">
        <v>5537</v>
      </c>
      <c r="BA414" s="18" t="s">
        <v>5537</v>
      </c>
      <c r="BB414" s="18" t="s">
        <v>5537</v>
      </c>
      <c r="BC414" s="18" t="s">
        <v>5537</v>
      </c>
      <c r="BD414" s="18" t="s">
        <v>5537</v>
      </c>
      <c r="BE414" s="18" t="s">
        <v>5537</v>
      </c>
      <c r="BF414" s="18" t="s">
        <v>5537</v>
      </c>
      <c r="BG414" s="18" t="s">
        <v>5537</v>
      </c>
      <c r="BH414" s="18" t="s">
        <v>5537</v>
      </c>
      <c r="BI414" s="18" t="s">
        <v>5537</v>
      </c>
      <c r="BJ414" s="18" t="s">
        <v>5537</v>
      </c>
      <c r="BK414" s="18" t="s">
        <v>5537</v>
      </c>
      <c r="BL414" s="9" t="s">
        <v>5537</v>
      </c>
      <c r="BM414" s="14" t="s">
        <v>5537</v>
      </c>
      <c r="BN414" s="14" t="s">
        <v>5537</v>
      </c>
      <c r="BO414" s="14" t="str">
        <f>_xlfn.XLOOKUP(B414,'[4]cell downs 18042026 17h'!$B:$B,'[4]cell downs 18042026 17h'!$B:$B,"")</f>
        <v/>
      </c>
      <c r="BP414" s="14" t="str">
        <f>_xlfn.XLOOKUP(B414,'[5]Cells Huawei 19042026 15h'!$B:$B,'[5]Cells Huawei 19042026 15h'!$B:$B,"")</f>
        <v/>
      </c>
      <c r="BQ414" s="9" t="str">
        <f>_xlfn.XLOOKUP(B414,'[6]cells down 19042026 9H40'!$B:$B,'[6]cells down 19042026 9H40'!$B:$B,"")</f>
        <v/>
      </c>
      <c r="BR414" s="9" t="s">
        <v>849</v>
      </c>
      <c r="BS414" s="9" t="s">
        <v>5537</v>
      </c>
      <c r="BT414" s="108"/>
    </row>
    <row r="415" spans="1:72" s="9" customFormat="1" x14ac:dyDescent="0.35">
      <c r="A415" s="1" t="s">
        <v>4608</v>
      </c>
      <c r="B415" s="8" t="s">
        <v>4609</v>
      </c>
      <c r="C415" s="3" t="str">
        <f>_xlfn.XLOOKUP(B415,'[1]daily break down'!$D:$D,'[1]daily break down'!$E:$E,"")</f>
        <v>NGAOUNDERE</v>
      </c>
      <c r="D415" s="1" t="s">
        <v>11</v>
      </c>
      <c r="E415" s="1" t="s">
        <v>12</v>
      </c>
      <c r="F415" s="3" t="s">
        <v>90</v>
      </c>
      <c r="G415" s="1" t="s">
        <v>2909</v>
      </c>
      <c r="H415" s="32" t="str">
        <f>_xlfn.XLOOKUP(B415,[2]CALCULATION!$B:$B,[2]CALCULATION!$H:$H,"")</f>
        <v>Huawei</v>
      </c>
      <c r="I415" s="28">
        <v>0</v>
      </c>
      <c r="J415" s="28">
        <v>0</v>
      </c>
      <c r="K415" s="28">
        <v>0</v>
      </c>
      <c r="L415" s="28">
        <v>0</v>
      </c>
      <c r="M415" s="28">
        <v>0</v>
      </c>
      <c r="N415" s="28">
        <v>0</v>
      </c>
      <c r="O415" s="28">
        <v>0</v>
      </c>
      <c r="P415" s="28">
        <v>0</v>
      </c>
      <c r="Q415" s="28">
        <v>0</v>
      </c>
      <c r="R415" s="28">
        <v>0</v>
      </c>
      <c r="S415" s="93">
        <v>0</v>
      </c>
      <c r="T415" s="93">
        <f>_xlfn.XLOOKUP(B415,'[3]Nur des jours'!$B:$B,'[3]Nur des jours'!$U:$U,"")</f>
        <v>0</v>
      </c>
      <c r="U415" s="93">
        <v>0</v>
      </c>
      <c r="V415" s="93">
        <v>0</v>
      </c>
      <c r="W415" s="93">
        <v>0</v>
      </c>
      <c r="X415" s="93">
        <v>0</v>
      </c>
      <c r="Y415" s="93">
        <v>0</v>
      </c>
      <c r="Z415" s="93">
        <v>0</v>
      </c>
      <c r="AA415" s="93">
        <v>0</v>
      </c>
      <c r="AB415" s="93">
        <v>0</v>
      </c>
      <c r="AC415" s="93"/>
      <c r="AD415" s="93">
        <v>0</v>
      </c>
      <c r="AE415" s="93">
        <v>0</v>
      </c>
      <c r="AF415" s="93">
        <v>0</v>
      </c>
      <c r="AG415" s="93"/>
      <c r="AH415" s="93">
        <v>8.6214768586291804E-2</v>
      </c>
      <c r="AI415" s="93">
        <v>0.17984964569619799</v>
      </c>
      <c r="AJ415" s="93">
        <v>0.15534101070684198</v>
      </c>
      <c r="AK415" s="93">
        <v>1.6074152871623466E-2</v>
      </c>
      <c r="AL415" s="93">
        <v>8.6214768586291804E-2</v>
      </c>
      <c r="AM415" s="49" t="s">
        <v>5559</v>
      </c>
      <c r="AN415" s="49"/>
      <c r="AO415" s="48" t="str" cm="1">
        <f t="array" ref="AO415">IFERROR(_xlfn.IFS(
AQ415="MPR ISSUE","PDH",
AQ415="BSS Hardware Issue","BSS",
AQ415="Sites strategiques, MLL, Pylone, etc.","ENVTECH",
AQ415="AKTIVCO DEFAUT GE &amp; POWER Cabinet","AKTIVCO",
AQ415="AKTIVCO Coupure ENEO &amp; Baisse de tension","AKTIVCO GRID ONLY",
AQ415="Coupure ENEO &amp; Baisse de tension","IHS GRID ONLY",
AQ415="Defaut GE &amp; POWER Cabinet","IHS",
AQ415="Sharing","Partners",
AQ415="Sites strategiques &amp; DataCenter","SST &amp; DC",
AQ415="Exclu","Exclu",
AQ415="SAT","SAT",
AQ415="SPARE-ISSUE","SPARE-ISSUE",
AQ415="Fiber CAmtel","TRANS_FO_CAMTEL",
AQ415="Fiber AOF","Fiber AOF",
AQ415="Projet OCM (HUAWEI)","TRAVAUX-HUAWEI",
AQ415="Projet OCM (NOKIA)","TRAVAUX-NOKIA",
AQ415="ACCESS-ISSUE","ACCESS-ISSUE",
AQ415="Projet OCM (ZTE, NOKIA, autres projets)","TRAVAUX OCM",
AQ415="No root CAuse","No root cause",
AQ415="ODU HS","PDH",
AQ415="IP &amp; VLAN","PDH",
AQ415="Warehouse HUAWEI","SPARE-ISSUE",
AQ415="SPARE-HS","SPARE-ISSUE",
AQ415="Power Telco","BSS",AQ415="no impacts","no impacts"
),"")</f>
        <v>No root cause</v>
      </c>
      <c r="AP415" s="48" t="str" cm="1">
        <f t="array" ref="AP415">IFERROR(_xlfn.IFS(
AQ415="MPR ISSUE","TX ISSUE",
AQ415="BSS Hardware Issue","RAN ISSUE",
AQ415="Sites strategiques, MLL, Pylone, etc.","ENVTECH",
AQ415="AKTIVCO DEFAUT GE &amp; POWER Cabinet","POWER ISSUE",
AQ415="AKTIVCO Coupure ENEO &amp; Baisse de tension","POWER ISSUE",
AQ415="Coupure ENEO &amp; Baisse de tension","POWER ISSUE",
AQ415="Defaut GE &amp; POWER Cabinet","POWER ISSUE",
AQ415="Sharing","POWER ISSUE",
AQ415="Sites strategiques &amp; DataCenter","POWER ISSUE",
AQ415="Exclu","Exclu",
AQ415="SAT","TX ISSUE",
AQ415="SPARE-ISSUE","SPARE-ISSUE",
AQ415="Fiber CAmtel","TX ISSUE",
AQ415="Fiber AOF","TX ISSUE",
AQ415="Projet OCM (HUAWEI)","TRAVAUX-HUAWEI",
AQ415="Projet OCM (NOKIA)","TRAVAUX -NOKIA",
AQ415="ACCESS-ISSUE","ACCESS-ISSUE",
AQ415="Projet OCM (ZTE, NOKIA, autres projets)","TRAVAUX OCM",
AQ415="No root CAuse","No root cause",
AQ415="ODU HS","TX ISSUE",
AQ415="IP &amp; VLAN","TX ISSUE",
AQ415="Warehouse HUAWEI","SPARE-ISSUE",
AQ415="SPARE-HS","SPARE-ISSUE",
AQ415="Power Telco","RAN ISSUE",AQ415="no impacts","no impacts"
),"")</f>
        <v>No root cause</v>
      </c>
      <c r="AQ415" s="126" t="s">
        <v>5344</v>
      </c>
      <c r="AR415" s="48" t="str" cm="1">
        <f t="array" ref="AR415">IFERROR(_xlfn.IFS(
AQ415="MPR ISSUE","ACTIVE",
AQ415="BSS Hardware Issue","ACTIVE",
AQ415="Sites strategiques, MLL, Pylone, etc.","PASSIVE",
AQ415="AKTIVCO DEFAUT GE &amp; POWER Cabinet","PASSIVE",
AQ415="AKTIVCO Coupure ENEO &amp; Baisse de tension","PASSIVE",
AQ415="Coupure ENEO &amp; Baisse de tension","PASSIVE",
AQ415="Defaut GE &amp; POWER Cabinet","PASSIVE",
AQ415="Sharing","PASSIVE",
AQ415="Sites strategiques &amp; DataCenter","PASSIVE",
AQ415="Exclu","Exclu",
AQ415="SAT","ACTIVE",
AQ415="SPARE-ISSUE","SPARE-ISSUE",
AQ415="Fiber CAmtel","ACTIVE",
AQ415="Fiber AOF","ACTIVE",
AQ415="Projet OCM (HUAWEI)","PLANNED WORKS",
AQ415="Projet OCM (NOKIA)","PLANNED WORKS",
AQ415="ACCESS-ISSUE","ACCESS-ISSUE",
AQ415="Projet OCM (ZTE, NOKIA, autres projets)","PLANNED WORKS",
AQ415="No root CAuse","No root cause",
AQ415="ODU HS","ACTIVE",
AQ415="IP &amp; VLAN","ACTIVE",
AQ415="Warehouse HUAWEI","SPARE-ISSUE",
AQ415="SPARE-HS","SPARE-ISSUE",
AQ415="Power Telco","ACTIVE", AQ415="no impacts","no impacts"
),"")</f>
        <v>No root cause</v>
      </c>
      <c r="AS415" s="92" t="s">
        <v>5537</v>
      </c>
      <c r="AT415" s="98" t="s">
        <v>4609</v>
      </c>
      <c r="AV415" s="17" t="s">
        <v>5537</v>
      </c>
      <c r="AW415" s="7" t="s">
        <v>5537</v>
      </c>
      <c r="AX415" s="6" t="s">
        <v>5537</v>
      </c>
      <c r="AY415" s="7"/>
      <c r="AZ415" s="3" t="s">
        <v>5537</v>
      </c>
      <c r="BA415" s="18" t="s">
        <v>5537</v>
      </c>
      <c r="BB415" s="18" t="s">
        <v>5537</v>
      </c>
      <c r="BC415" s="18" t="s">
        <v>5537</v>
      </c>
      <c r="BD415" s="18" t="s">
        <v>5537</v>
      </c>
      <c r="BE415" s="18" t="s">
        <v>5537</v>
      </c>
      <c r="BF415" s="18" t="s">
        <v>5537</v>
      </c>
      <c r="BG415" s="18" t="s">
        <v>5537</v>
      </c>
      <c r="BH415" s="18" t="s">
        <v>5537</v>
      </c>
      <c r="BI415" s="18" t="s">
        <v>5537</v>
      </c>
      <c r="BJ415" s="18" t="s">
        <v>5537</v>
      </c>
      <c r="BK415" s="18" t="s">
        <v>5537</v>
      </c>
      <c r="BL415" s="9" t="s">
        <v>5537</v>
      </c>
      <c r="BM415" s="14" t="s">
        <v>5537</v>
      </c>
      <c r="BN415" s="14" t="s">
        <v>5537</v>
      </c>
      <c r="BO415" s="14" t="str">
        <f>_xlfn.XLOOKUP(B415,'[4]cell downs 18042026 17h'!$B:$B,'[4]cell downs 18042026 17h'!$B:$B,"")</f>
        <v/>
      </c>
      <c r="BP415" s="14" t="str">
        <f>_xlfn.XLOOKUP(B415,'[5]Cells Huawei 19042026 15h'!$B:$B,'[5]Cells Huawei 19042026 15h'!$B:$B,"")</f>
        <v/>
      </c>
      <c r="BQ415" s="9" t="str">
        <f>_xlfn.XLOOKUP(B415,'[6]cells down 19042026 9H40'!$B:$B,'[6]cells down 19042026 9H40'!$B:$B,"")</f>
        <v/>
      </c>
      <c r="BR415" s="9" t="s">
        <v>4609</v>
      </c>
      <c r="BS415" s="9" t="s">
        <v>5537</v>
      </c>
      <c r="BT415" s="108"/>
    </row>
    <row r="416" spans="1:72" s="9" customFormat="1" x14ac:dyDescent="0.35">
      <c r="A416" s="1" t="s">
        <v>53</v>
      </c>
      <c r="B416" s="8" t="s">
        <v>54</v>
      </c>
      <c r="C416" s="3" t="str">
        <f>_xlfn.XLOOKUP(B416,'[1]daily break down'!$D:$D,'[1]daily break down'!$E:$E,"")</f>
        <v>EXTREME-NORD</v>
      </c>
      <c r="D416" s="1"/>
      <c r="E416" s="1"/>
      <c r="F416" s="3" t="s">
        <v>55</v>
      </c>
      <c r="G416" s="1" t="s">
        <v>56</v>
      </c>
      <c r="H416" s="33" t="str">
        <f>_xlfn.XLOOKUP(B416,[2]CALCULATION!$B:$B,[2]CALCULATION!$H:$H,"")</f>
        <v>NOKIA</v>
      </c>
      <c r="I416" s="28">
        <v>0</v>
      </c>
      <c r="J416" s="28">
        <v>0.81668465357338604</v>
      </c>
      <c r="K416" s="28">
        <v>0.16739040939603173</v>
      </c>
      <c r="L416" s="28">
        <v>0</v>
      </c>
      <c r="M416" s="28">
        <v>0</v>
      </c>
      <c r="N416" s="28">
        <v>5.083291492419221E-3</v>
      </c>
      <c r="O416" s="28">
        <v>0.14911644101847027</v>
      </c>
      <c r="P416" s="28">
        <v>1.0654501347913408</v>
      </c>
      <c r="Q416" s="28">
        <v>0.45632201199742134</v>
      </c>
      <c r="R416" s="28">
        <v>0</v>
      </c>
      <c r="S416" s="93">
        <v>0</v>
      </c>
      <c r="T416" s="93">
        <f>_xlfn.XLOOKUP(B416,'[3]Nur des jours'!$B:$B,'[3]Nur des jours'!$U:$U,"")</f>
        <v>0</v>
      </c>
      <c r="U416" s="93">
        <v>1.7224099388344294</v>
      </c>
      <c r="V416" s="93">
        <v>1.5486508137047401</v>
      </c>
      <c r="W416" s="93">
        <v>0</v>
      </c>
      <c r="X416" s="93">
        <v>0.59560796877794564</v>
      </c>
      <c r="Y416" s="93">
        <v>0.51101347251812157</v>
      </c>
      <c r="Z416" s="93">
        <v>0</v>
      </c>
      <c r="AA416" s="93">
        <v>0</v>
      </c>
      <c r="AB416" s="93">
        <v>0</v>
      </c>
      <c r="AC416" s="93">
        <f>_xlfn.XLOOKUP(B416,'[3]Nur des jours'!$B:$B,'[3]Nur des jours'!$N:$N,"")</f>
        <v>0</v>
      </c>
      <c r="AD416" s="93">
        <v>0</v>
      </c>
      <c r="AE416" s="93">
        <v>0</v>
      </c>
      <c r="AF416" s="93">
        <v>0</v>
      </c>
      <c r="AG416" s="93"/>
      <c r="AH416" s="93">
        <v>8.5524149846140568E-2</v>
      </c>
      <c r="AI416" s="93">
        <v>0</v>
      </c>
      <c r="AJ416" s="93">
        <v>0.25475487488594933</v>
      </c>
      <c r="AK416" s="93">
        <v>0</v>
      </c>
      <c r="AL416" s="93">
        <v>8.5524149846140568E-2</v>
      </c>
      <c r="AM416" s="49" t="s">
        <v>5601</v>
      </c>
      <c r="AN416" s="49"/>
      <c r="AO416" s="48" t="str" cm="1">
        <f t="array" ref="AO416">IFERROR(_xlfn.IFS(
AQ416="MPR ISSUE","PDH",
AQ416="BSS Hardware Issue","BSS",
AQ416="Sites strategiques, MLL, Pylone, etc.","ENVTECH",
AQ416="AKTIVCO DEFAUT GE &amp; POWER Cabinet","AKTIVCO",
AQ416="AKTIVCO Coupure ENEO &amp; Baisse de tension","AKTIVCO GRID ONLY",
AQ416="Coupure ENEO &amp; Baisse de tension","IHS GRID ONLY",
AQ416="Defaut GE &amp; POWER Cabinet","IHS",
AQ416="Sharing","Partners",
AQ416="Sites strategiques &amp; DataCenter","SST &amp; DC",
AQ416="Exclu","Exclu",
AQ416="SAT","SAT",
AQ416="SPARE-ISSUE","SPARE-ISSUE",
AQ416="Fiber CAmtel","TRANS_FO_CAMTEL",
AQ416="Fiber AOF","Fiber AOF",
AQ416="Projet OCM (HUAWEI)","TRAVAUX-HUAWEI",
AQ416="Projet OCM (NOKIA)","TRAVAUX-NOKIA",
AQ416="ACCESS-ISSUE","ACCESS-ISSUE",
AQ416="Projet OCM (ZTE, NOKIA, autres projets)","TRAVAUX OCM",
AQ416="No root CAuse","No root cause",
AQ416="ODU HS","PDH",
AQ416="IP &amp; VLAN","PDH",
AQ416="Warehouse HUAWEI","SPARE-ISSUE",
AQ416="SPARE-HS","SPARE-ISSUE",
AQ416="Power Telco","BSS",AQ416="no impacts","no impacts"
),"")</f>
        <v>IHS</v>
      </c>
      <c r="AP416" s="48" t="str" cm="1">
        <f t="array" ref="AP416">IFERROR(_xlfn.IFS(
AQ416="MPR ISSUE","TX ISSUE",
AQ416="BSS Hardware Issue","RAN ISSUE",
AQ416="Sites strategiques, MLL, Pylone, etc.","ENVTECH",
AQ416="AKTIVCO DEFAUT GE &amp; POWER Cabinet","POWER ISSUE",
AQ416="AKTIVCO Coupure ENEO &amp; Baisse de tension","POWER ISSUE",
AQ416="Coupure ENEO &amp; Baisse de tension","POWER ISSUE",
AQ416="Defaut GE &amp; POWER Cabinet","POWER ISSUE",
AQ416="Sharing","POWER ISSUE",
AQ416="Sites strategiques &amp; DataCenter","POWER ISSUE",
AQ416="Exclu","Exclu",
AQ416="SAT","TX ISSUE",
AQ416="SPARE-ISSUE","SPARE-ISSUE",
AQ416="Fiber CAmtel","TX ISSUE",
AQ416="Fiber AOF","TX ISSUE",
AQ416="Projet OCM (HUAWEI)","TRAVAUX-HUAWEI",
AQ416="Projet OCM (NOKIA)","TRAVAUX -NOKIA",
AQ416="ACCESS-ISSUE","ACCESS-ISSUE",
AQ416="Projet OCM (ZTE, NOKIA, autres projets)","TRAVAUX OCM",
AQ416="No root CAuse","No root cause",
AQ416="ODU HS","TX ISSUE",
AQ416="IP &amp; VLAN","TX ISSUE",
AQ416="Warehouse HUAWEI","SPARE-ISSUE",
AQ416="SPARE-HS","SPARE-ISSUE",
AQ416="Power Telco","RAN ISSUE",AQ416="no impacts","no impacts"
),"")</f>
        <v>POWER ISSUE</v>
      </c>
      <c r="AQ416" s="67" t="s">
        <v>5330</v>
      </c>
      <c r="AR416" s="48" t="str" cm="1">
        <f t="array" ref="AR416">IFERROR(_xlfn.IFS(
AQ416="MPR ISSUE","ACTIVE",
AQ416="BSS Hardware Issue","ACTIVE",
AQ416="Sites strategiques, MLL, Pylone, etc.","PASSIVE",
AQ416="AKTIVCO DEFAUT GE &amp; POWER Cabinet","PASSIVE",
AQ416="AKTIVCO Coupure ENEO &amp; Baisse de tension","PASSIVE",
AQ416="Coupure ENEO &amp; Baisse de tension","PASSIVE",
AQ416="Defaut GE &amp; POWER Cabinet","PASSIVE",
AQ416="Sharing","PASSIVE",
AQ416="Sites strategiques &amp; DataCenter","PASSIVE",
AQ416="Exclu","Exclu",
AQ416="SAT","ACTIVE",
AQ416="SPARE-ISSUE","SPARE-ISSUE",
AQ416="Fiber CAmtel","ACTIVE",
AQ416="Fiber AOF","ACTIVE",
AQ416="Projet OCM (HUAWEI)","PLANNED WORKS",
AQ416="Projet OCM (NOKIA)","PLANNED WORKS",
AQ416="ACCESS-ISSUE","ACCESS-ISSUE",
AQ416="Projet OCM (ZTE, NOKIA, autres projets)","PLANNED WORKS",
AQ416="No root CAuse","No root cause",
AQ416="ODU HS","ACTIVE",
AQ416="IP &amp; VLAN","ACTIVE",
AQ416="Warehouse HUAWEI","SPARE-ISSUE",
AQ416="SPARE-HS","SPARE-ISSUE",
AQ416="Power Telco","ACTIVE", AQ416="no impacts","no impacts"
),"")</f>
        <v>PASSIVE</v>
      </c>
      <c r="AS416" s="92" t="s">
        <v>5906</v>
      </c>
      <c r="AT416" s="98" t="s">
        <v>54</v>
      </c>
      <c r="AV416" s="17" t="s">
        <v>5537</v>
      </c>
      <c r="AW416" s="7" t="s">
        <v>5537</v>
      </c>
      <c r="AX416" s="6" t="s">
        <v>5537</v>
      </c>
      <c r="AY416" s="7"/>
      <c r="AZ416" s="3" t="s">
        <v>5537</v>
      </c>
      <c r="BA416" s="18" t="s">
        <v>5537</v>
      </c>
      <c r="BB416" s="18" t="s">
        <v>5537</v>
      </c>
      <c r="BC416" s="18" t="s">
        <v>5537</v>
      </c>
      <c r="BD416" s="18" t="s">
        <v>5537</v>
      </c>
      <c r="BE416" s="18" t="s">
        <v>5537</v>
      </c>
      <c r="BF416" s="18" t="s">
        <v>5537</v>
      </c>
      <c r="BG416" s="18" t="s">
        <v>5537</v>
      </c>
      <c r="BH416" s="18" t="s">
        <v>5537</v>
      </c>
      <c r="BI416" s="18" t="s">
        <v>5537</v>
      </c>
      <c r="BJ416" s="18" t="s">
        <v>5537</v>
      </c>
      <c r="BK416" s="18" t="s">
        <v>5537</v>
      </c>
      <c r="BL416" s="9" t="s">
        <v>5906</v>
      </c>
      <c r="BM416" s="14" t="s">
        <v>5537</v>
      </c>
      <c r="BN416" s="14" t="s">
        <v>5537</v>
      </c>
      <c r="BO416" s="14" t="str">
        <f>_xlfn.XLOOKUP(B416,'[4]cell downs 18042026 17h'!$B:$B,'[4]cell downs 18042026 17h'!$B:$B,"")</f>
        <v/>
      </c>
      <c r="BP416" s="14" t="str">
        <f>_xlfn.XLOOKUP(B416,'[5]Cells Huawei 19042026 15h'!$B:$B,'[5]Cells Huawei 19042026 15h'!$B:$B,"")</f>
        <v/>
      </c>
      <c r="BQ416" s="9" t="str">
        <f>_xlfn.XLOOKUP(B416,'[6]cells down 19042026 9H40'!$B:$B,'[6]cells down 19042026 9H40'!$B:$B,"")</f>
        <v/>
      </c>
      <c r="BR416" s="9" t="s">
        <v>54</v>
      </c>
      <c r="BS416" s="9" t="s">
        <v>594</v>
      </c>
      <c r="BT416" s="108"/>
    </row>
    <row r="417" spans="1:72" s="9" customFormat="1" x14ac:dyDescent="0.35">
      <c r="A417" s="1" t="s">
        <v>1488</v>
      </c>
      <c r="B417" s="8" t="s">
        <v>1489</v>
      </c>
      <c r="C417" s="3" t="str">
        <f>_xlfn.XLOOKUP(B417,'[1]daily break down'!$D:$D,'[1]daily break down'!$E:$E,"")</f>
        <v>Bafoussam</v>
      </c>
      <c r="D417" s="1" t="s">
        <v>11</v>
      </c>
      <c r="E417" s="1" t="s">
        <v>12</v>
      </c>
      <c r="F417" s="3" t="s">
        <v>102</v>
      </c>
      <c r="G417" s="1" t="s">
        <v>299</v>
      </c>
      <c r="H417" s="32" t="str">
        <f>_xlfn.XLOOKUP(B417,[2]CALCULATION!$B:$B,[2]CALCULATION!$H:$H,"")</f>
        <v>Huawei</v>
      </c>
      <c r="I417" s="28">
        <v>13.868556899607057</v>
      </c>
      <c r="J417" s="28">
        <v>5.493649998715874</v>
      </c>
      <c r="K417" s="28">
        <v>8.3789197935125972E-2</v>
      </c>
      <c r="L417" s="28">
        <v>1.7210850576287049E-2</v>
      </c>
      <c r="M417" s="28">
        <v>0</v>
      </c>
      <c r="N417" s="28">
        <v>5.6715549049318982E-3</v>
      </c>
      <c r="O417" s="28">
        <v>0</v>
      </c>
      <c r="P417" s="28">
        <v>1.7478376751047991E-2</v>
      </c>
      <c r="Q417" s="28">
        <v>0.17831511301732425</v>
      </c>
      <c r="R417" s="28">
        <v>1.2659338589687614</v>
      </c>
      <c r="S417" s="93">
        <v>1.1236099339959421E-2</v>
      </c>
      <c r="T417" s="93">
        <f>_xlfn.XLOOKUP(B417,'[3]Nur des jours'!$B:$B,'[3]Nur des jours'!$U:$U,"")</f>
        <v>0.52820367944799718</v>
      </c>
      <c r="U417" s="93">
        <v>0</v>
      </c>
      <c r="V417" s="93">
        <v>0</v>
      </c>
      <c r="W417" s="93">
        <v>0.52820367944799707</v>
      </c>
      <c r="X417" s="93">
        <v>0.34366412409790165</v>
      </c>
      <c r="Y417" s="93">
        <v>0.33606638073469108</v>
      </c>
      <c r="Z417" s="93">
        <v>0.19502658140072426</v>
      </c>
      <c r="AA417" s="93">
        <v>0.1201549226242962</v>
      </c>
      <c r="AB417" s="93">
        <v>9.7022826046633731E-2</v>
      </c>
      <c r="AC417" s="93">
        <f>_xlfn.XLOOKUP(B417,'[3]Nur des jours'!$B:$B,'[3]Nur des jours'!$N:$N,"")</f>
        <v>0.1380970114115965</v>
      </c>
      <c r="AD417" s="93">
        <v>0.1380970114115965</v>
      </c>
      <c r="AE417" s="93">
        <v>5.266698627127011E-2</v>
      </c>
      <c r="AF417" s="93">
        <v>0</v>
      </c>
      <c r="AG417" s="93"/>
      <c r="AH417" s="93">
        <v>8.3575176995317205E-2</v>
      </c>
      <c r="AI417" s="93">
        <v>4.1215543805378702E-2</v>
      </c>
      <c r="AJ417" s="93">
        <v>7.4164176110380092E-2</v>
      </c>
      <c r="AK417" s="93">
        <v>0.10123296276596908</v>
      </c>
      <c r="AL417" s="93">
        <v>8.3575176995317205E-2</v>
      </c>
      <c r="AM417" s="49" t="s">
        <v>5559</v>
      </c>
      <c r="AN417" s="49"/>
      <c r="AO417" s="48" t="str" cm="1">
        <f t="array" ref="AO417">IFERROR(_xlfn.IFS(
AQ417="MPR ISSUE","PDH",
AQ417="BSS Hardware Issue","BSS",
AQ417="Sites strategiques, MLL, Pylone, etc.","ENVTECH",
AQ417="AKTIVCO DEFAUT GE &amp; POWER Cabinet","AKTIVCO",
AQ417="AKTIVCO Coupure ENEO &amp; Baisse de tension","AKTIVCO GRID ONLY",
AQ417="Coupure ENEO &amp; Baisse de tension","IHS GRID ONLY",
AQ417="Defaut GE &amp; POWER Cabinet","IHS",
AQ417="Sharing","Partners",
AQ417="Sites strategiques &amp; DataCenter","SST &amp; DC",
AQ417="Exclu","Exclu",
AQ417="SAT","SAT",
AQ417="SPARE-ISSUE","SPARE-ISSUE",
AQ417="Fiber CAmtel","TRANS_FO_CAMTEL",
AQ417="Fiber AOF","Fiber AOF",
AQ417="Projet OCM (HUAWEI)","TRAVAUX-HUAWEI",
AQ417="Projet OCM (NOKIA)","TRAVAUX-NOKIA",
AQ417="ACCESS-ISSUE","ACCESS-ISSUE",
AQ417="Projet OCM (ZTE, NOKIA, autres projets)","TRAVAUX OCM",
AQ417="No root CAuse","No root cause",
AQ417="ODU HS","PDH",
AQ417="IP &amp; VLAN","PDH",
AQ417="Warehouse HUAWEI","SPARE-ISSUE",
AQ417="SPARE-HS","SPARE-ISSUE",
AQ417="Power Telco","BSS",AQ417="no impacts","no impacts"
),"")</f>
        <v>No root cause</v>
      </c>
      <c r="AP417" s="48" t="str" cm="1">
        <f t="array" ref="AP417">IFERROR(_xlfn.IFS(
AQ417="MPR ISSUE","TX ISSUE",
AQ417="BSS Hardware Issue","RAN ISSUE",
AQ417="Sites strategiques, MLL, Pylone, etc.","ENVTECH",
AQ417="AKTIVCO DEFAUT GE &amp; POWER Cabinet","POWER ISSUE",
AQ417="AKTIVCO Coupure ENEO &amp; Baisse de tension","POWER ISSUE",
AQ417="Coupure ENEO &amp; Baisse de tension","POWER ISSUE",
AQ417="Defaut GE &amp; POWER Cabinet","POWER ISSUE",
AQ417="Sharing","POWER ISSUE",
AQ417="Sites strategiques &amp; DataCenter","POWER ISSUE",
AQ417="Exclu","Exclu",
AQ417="SAT","TX ISSUE",
AQ417="SPARE-ISSUE","SPARE-ISSUE",
AQ417="Fiber CAmtel","TX ISSUE",
AQ417="Fiber AOF","TX ISSUE",
AQ417="Projet OCM (HUAWEI)","TRAVAUX-HUAWEI",
AQ417="Projet OCM (NOKIA)","TRAVAUX -NOKIA",
AQ417="ACCESS-ISSUE","ACCESS-ISSUE",
AQ417="Projet OCM (ZTE, NOKIA, autres projets)","TRAVAUX OCM",
AQ417="No root CAuse","No root cause",
AQ417="ODU HS","TX ISSUE",
AQ417="IP &amp; VLAN","TX ISSUE",
AQ417="Warehouse HUAWEI","SPARE-ISSUE",
AQ417="SPARE-HS","SPARE-ISSUE",
AQ417="Power Telco","RAN ISSUE",AQ417="no impacts","no impacts"
),"")</f>
        <v>No root cause</v>
      </c>
      <c r="AQ417" s="126" t="s">
        <v>5344</v>
      </c>
      <c r="AR417" s="48" t="str" cm="1">
        <f t="array" ref="AR417">IFERROR(_xlfn.IFS(
AQ417="MPR ISSUE","ACTIVE",
AQ417="BSS Hardware Issue","ACTIVE",
AQ417="Sites strategiques, MLL, Pylone, etc.","PASSIVE",
AQ417="AKTIVCO DEFAUT GE &amp; POWER Cabinet","PASSIVE",
AQ417="AKTIVCO Coupure ENEO &amp; Baisse de tension","PASSIVE",
AQ417="Coupure ENEO &amp; Baisse de tension","PASSIVE",
AQ417="Defaut GE &amp; POWER Cabinet","PASSIVE",
AQ417="Sharing","PASSIVE",
AQ417="Sites strategiques &amp; DataCenter","PASSIVE",
AQ417="Exclu","Exclu",
AQ417="SAT","ACTIVE",
AQ417="SPARE-ISSUE","SPARE-ISSUE",
AQ417="Fiber CAmtel","ACTIVE",
AQ417="Fiber AOF","ACTIVE",
AQ417="Projet OCM (HUAWEI)","PLANNED WORKS",
AQ417="Projet OCM (NOKIA)","PLANNED WORKS",
AQ417="ACCESS-ISSUE","ACCESS-ISSUE",
AQ417="Projet OCM (ZTE, NOKIA, autres projets)","PLANNED WORKS",
AQ417="No root CAuse","No root cause",
AQ417="ODU HS","ACTIVE",
AQ417="IP &amp; VLAN","ACTIVE",
AQ417="Warehouse HUAWEI","SPARE-ISSUE",
AQ417="SPARE-HS","SPARE-ISSUE",
AQ417="Power Telco","ACTIVE", AQ417="no impacts","no impacts"
),"")</f>
        <v>No root cause</v>
      </c>
      <c r="AS417" s="92" t="s">
        <v>5537</v>
      </c>
      <c r="AT417" s="98" t="s">
        <v>1489</v>
      </c>
      <c r="AV417" s="17" t="s">
        <v>5537</v>
      </c>
      <c r="AW417" s="7" t="s">
        <v>5537</v>
      </c>
      <c r="AX417" s="6" t="s">
        <v>5537</v>
      </c>
      <c r="AY417" s="7"/>
      <c r="AZ417" s="3" t="s">
        <v>5537</v>
      </c>
      <c r="BA417" s="18" t="s">
        <v>5537</v>
      </c>
      <c r="BB417" s="18" t="s">
        <v>5537</v>
      </c>
      <c r="BC417" s="18" t="s">
        <v>5537</v>
      </c>
      <c r="BD417" s="18" t="s">
        <v>5537</v>
      </c>
      <c r="BE417" s="18" t="s">
        <v>5537</v>
      </c>
      <c r="BF417" s="18" t="s">
        <v>5537</v>
      </c>
      <c r="BG417" s="18" t="s">
        <v>5537</v>
      </c>
      <c r="BH417" s="18" t="s">
        <v>5537</v>
      </c>
      <c r="BI417" s="18" t="s">
        <v>5537</v>
      </c>
      <c r="BJ417" s="18" t="s">
        <v>5537</v>
      </c>
      <c r="BK417" s="18" t="s">
        <v>5537</v>
      </c>
      <c r="BL417" s="9" t="s">
        <v>5537</v>
      </c>
      <c r="BM417" s="14" t="s">
        <v>5537</v>
      </c>
      <c r="BN417" s="14" t="s">
        <v>5537</v>
      </c>
      <c r="BO417" s="14" t="str">
        <f>_xlfn.XLOOKUP(B417,'[4]cell downs 18042026 17h'!$B:$B,'[4]cell downs 18042026 17h'!$B:$B,"")</f>
        <v/>
      </c>
      <c r="BP417" s="14" t="str">
        <f>_xlfn.XLOOKUP(B417,'[5]Cells Huawei 19042026 15h'!$B:$B,'[5]Cells Huawei 19042026 15h'!$B:$B,"")</f>
        <v/>
      </c>
      <c r="BQ417" s="9" t="str">
        <f>_xlfn.XLOOKUP(B417,'[6]cells down 19042026 9H40'!$B:$B,'[6]cells down 19042026 9H40'!$B:$B,"")</f>
        <v/>
      </c>
      <c r="BR417" s="9" t="s">
        <v>1489</v>
      </c>
      <c r="BS417" s="9" t="s">
        <v>5537</v>
      </c>
      <c r="BT417" s="108"/>
    </row>
    <row r="418" spans="1:72" s="9" customFormat="1" x14ac:dyDescent="0.35">
      <c r="A418" s="1" t="s">
        <v>2907</v>
      </c>
      <c r="B418" s="8" t="s">
        <v>2908</v>
      </c>
      <c r="C418" s="3" t="str">
        <f>_xlfn.XLOOKUP(B418,'[1]daily break down'!$D:$D,'[1]daily break down'!$E:$E,"")</f>
        <v>ADAMAOUA</v>
      </c>
      <c r="D418" s="1" t="s">
        <v>21</v>
      </c>
      <c r="E418" s="1" t="s">
        <v>122</v>
      </c>
      <c r="F418" s="3" t="s">
        <v>90</v>
      </c>
      <c r="G418" s="1" t="s">
        <v>2909</v>
      </c>
      <c r="H418" s="32" t="str">
        <f>_xlfn.XLOOKUP(B418,[2]CALCULATION!$B:$B,[2]CALCULATION!$H:$H,"")</f>
        <v>Huawei</v>
      </c>
      <c r="I418" s="28">
        <v>0</v>
      </c>
      <c r="J418" s="28">
        <v>0.53630080500409483</v>
      </c>
      <c r="K418" s="28">
        <v>0</v>
      </c>
      <c r="L418" s="28">
        <v>0</v>
      </c>
      <c r="M418" s="28">
        <v>0</v>
      </c>
      <c r="N418" s="28">
        <v>0</v>
      </c>
      <c r="O418" s="28">
        <v>0</v>
      </c>
      <c r="P418" s="28">
        <v>0</v>
      </c>
      <c r="Q418" s="28">
        <v>0</v>
      </c>
      <c r="R418" s="28">
        <v>0</v>
      </c>
      <c r="S418" s="93">
        <v>0</v>
      </c>
      <c r="T418" s="93">
        <f>_xlfn.XLOOKUP(B418,'[3]Nur des jours'!$B:$B,'[3]Nur des jours'!$U:$U,"")</f>
        <v>0</v>
      </c>
      <c r="U418" s="93">
        <v>5.9406148964281336</v>
      </c>
      <c r="V418" s="93">
        <v>0</v>
      </c>
      <c r="W418" s="93">
        <v>0</v>
      </c>
      <c r="X418" s="93">
        <v>0</v>
      </c>
      <c r="Y418" s="93">
        <v>0</v>
      </c>
      <c r="Z418" s="93">
        <v>0</v>
      </c>
      <c r="AA418" s="93">
        <v>0</v>
      </c>
      <c r="AB418" s="93">
        <v>8.9175391586979543E-5</v>
      </c>
      <c r="AC418" s="93">
        <f>_xlfn.XLOOKUP(B418,'[3]Nur des jours'!$B:$B,'[3]Nur des jours'!$N:$N,"")</f>
        <v>0</v>
      </c>
      <c r="AD418" s="93">
        <v>0</v>
      </c>
      <c r="AE418" s="93">
        <v>0</v>
      </c>
      <c r="AF418" s="93">
        <v>0</v>
      </c>
      <c r="AG418" s="93"/>
      <c r="AH418" s="93">
        <v>8.2897444019256181E-2</v>
      </c>
      <c r="AI418" s="93">
        <v>0.18359651331486879</v>
      </c>
      <c r="AJ418" s="93">
        <v>0.12208400909860562</v>
      </c>
      <c r="AK418" s="93">
        <v>3.009628622772054E-2</v>
      </c>
      <c r="AL418" s="93">
        <v>8.2897444019256181E-2</v>
      </c>
      <c r="AM418" s="49" t="s">
        <v>5559</v>
      </c>
      <c r="AN418" s="49"/>
      <c r="AO418" s="48" t="str" cm="1">
        <f t="array" ref="AO418">IFERROR(_xlfn.IFS(
AQ418="MPR ISSUE","PDH",
AQ418="BSS Hardware Issue","BSS",
AQ418="Sites strategiques, MLL, Pylone, etc.","ENVTECH",
AQ418="AKTIVCO DEFAUT GE &amp; POWER Cabinet","AKTIVCO",
AQ418="AKTIVCO Coupure ENEO &amp; Baisse de tension","AKTIVCO GRID ONLY",
AQ418="Coupure ENEO &amp; Baisse de tension","IHS GRID ONLY",
AQ418="Defaut GE &amp; POWER Cabinet","IHS",
AQ418="Sharing","Partners",
AQ418="Sites strategiques &amp; DataCenter","SST &amp; DC",
AQ418="Exclu","Exclu",
AQ418="SAT","SAT",
AQ418="SPARE-ISSUE","SPARE-ISSUE",
AQ418="Fiber CAmtel","TRANS_FO_CAMTEL",
AQ418="Fiber AOF","Fiber AOF",
AQ418="Projet OCM (HUAWEI)","TRAVAUX-HUAWEI",
AQ418="Projet OCM (NOKIA)","TRAVAUX-NOKIA",
AQ418="ACCESS-ISSUE","ACCESS-ISSUE",
AQ418="Projet OCM (ZTE, NOKIA, autres projets)","TRAVAUX OCM",
AQ418="No root CAuse","No root cause",
AQ418="ODU HS","PDH",
AQ418="IP &amp; VLAN","PDH",
AQ418="Warehouse HUAWEI","SPARE-ISSUE",
AQ418="SPARE-HS","SPARE-ISSUE",
AQ418="Power Telco","BSS",AQ418="no impacts","no impacts"
),"")</f>
        <v>No root cause</v>
      </c>
      <c r="AP418" s="48" t="str" cm="1">
        <f t="array" ref="AP418">IFERROR(_xlfn.IFS(
AQ418="MPR ISSUE","TX ISSUE",
AQ418="BSS Hardware Issue","RAN ISSUE",
AQ418="Sites strategiques, MLL, Pylone, etc.","ENVTECH",
AQ418="AKTIVCO DEFAUT GE &amp; POWER Cabinet","POWER ISSUE",
AQ418="AKTIVCO Coupure ENEO &amp; Baisse de tension","POWER ISSUE",
AQ418="Coupure ENEO &amp; Baisse de tension","POWER ISSUE",
AQ418="Defaut GE &amp; POWER Cabinet","POWER ISSUE",
AQ418="Sharing","POWER ISSUE",
AQ418="Sites strategiques &amp; DataCenter","POWER ISSUE",
AQ418="Exclu","Exclu",
AQ418="SAT","TX ISSUE",
AQ418="SPARE-ISSUE","SPARE-ISSUE",
AQ418="Fiber CAmtel","TX ISSUE",
AQ418="Fiber AOF","TX ISSUE",
AQ418="Projet OCM (HUAWEI)","TRAVAUX-HUAWEI",
AQ418="Projet OCM (NOKIA)","TRAVAUX -NOKIA",
AQ418="ACCESS-ISSUE","ACCESS-ISSUE",
AQ418="Projet OCM (ZTE, NOKIA, autres projets)","TRAVAUX OCM",
AQ418="No root CAuse","No root cause",
AQ418="ODU HS","TX ISSUE",
AQ418="IP &amp; VLAN","TX ISSUE",
AQ418="Warehouse HUAWEI","SPARE-ISSUE",
AQ418="SPARE-HS","SPARE-ISSUE",
AQ418="Power Telco","RAN ISSUE",AQ418="no impacts","no impacts"
),"")</f>
        <v>No root cause</v>
      </c>
      <c r="AQ418" s="67" t="s">
        <v>5344</v>
      </c>
      <c r="AR418" s="48" t="str" cm="1">
        <f t="array" ref="AR418">IFERROR(_xlfn.IFS(
AQ418="MPR ISSUE","ACTIVE",
AQ418="BSS Hardware Issue","ACTIVE",
AQ418="Sites strategiques, MLL, Pylone, etc.","PASSIVE",
AQ418="AKTIVCO DEFAUT GE &amp; POWER Cabinet","PASSIVE",
AQ418="AKTIVCO Coupure ENEO &amp; Baisse de tension","PASSIVE",
AQ418="Coupure ENEO &amp; Baisse de tension","PASSIVE",
AQ418="Defaut GE &amp; POWER Cabinet","PASSIVE",
AQ418="Sharing","PASSIVE",
AQ418="Sites strategiques &amp; DataCenter","PASSIVE",
AQ418="Exclu","Exclu",
AQ418="SAT","ACTIVE",
AQ418="SPARE-ISSUE","SPARE-ISSUE",
AQ418="Fiber CAmtel","ACTIVE",
AQ418="Fiber AOF","ACTIVE",
AQ418="Projet OCM (HUAWEI)","PLANNED WORKS",
AQ418="Projet OCM (NOKIA)","PLANNED WORKS",
AQ418="ACCESS-ISSUE","ACCESS-ISSUE",
AQ418="Projet OCM (ZTE, NOKIA, autres projets)","PLANNED WORKS",
AQ418="No root CAuse","No root cause",
AQ418="ODU HS","ACTIVE",
AQ418="IP &amp; VLAN","ACTIVE",
AQ418="Warehouse HUAWEI","SPARE-ISSUE",
AQ418="SPARE-HS","SPARE-ISSUE",
AQ418="Power Telco","ACTIVE", AQ418="no impacts","no impacts"
),"")</f>
        <v>No root cause</v>
      </c>
      <c r="AS418" s="92" t="s">
        <v>5537</v>
      </c>
      <c r="AT418" s="98" t="s">
        <v>2908</v>
      </c>
      <c r="AV418" s="17" t="s">
        <v>5537</v>
      </c>
      <c r="AW418" s="7" t="s">
        <v>5537</v>
      </c>
      <c r="AX418" s="6" t="s">
        <v>5537</v>
      </c>
      <c r="AY418" s="7"/>
      <c r="AZ418" s="3" t="s">
        <v>5537</v>
      </c>
      <c r="BA418" s="18" t="s">
        <v>5537</v>
      </c>
      <c r="BB418" s="18" t="s">
        <v>5537</v>
      </c>
      <c r="BC418" s="18" t="s">
        <v>5537</v>
      </c>
      <c r="BD418" s="18" t="s">
        <v>5537</v>
      </c>
      <c r="BE418" s="18" t="s">
        <v>5537</v>
      </c>
      <c r="BF418" s="18" t="s">
        <v>5537</v>
      </c>
      <c r="BG418" s="18" t="s">
        <v>5537</v>
      </c>
      <c r="BH418" s="18" t="s">
        <v>5537</v>
      </c>
      <c r="BI418" s="18" t="s">
        <v>5537</v>
      </c>
      <c r="BJ418" s="18" t="s">
        <v>5537</v>
      </c>
      <c r="BK418" s="18" t="s">
        <v>5537</v>
      </c>
      <c r="BL418" s="9" t="s">
        <v>5537</v>
      </c>
      <c r="BM418" s="14" t="s">
        <v>5537</v>
      </c>
      <c r="BN418" s="14" t="s">
        <v>5537</v>
      </c>
      <c r="BO418" s="14" t="str">
        <f>_xlfn.XLOOKUP(B418,'[4]cell downs 18042026 17h'!$B:$B,'[4]cell downs 18042026 17h'!$B:$B,"")</f>
        <v/>
      </c>
      <c r="BP418" s="14" t="str">
        <f>_xlfn.XLOOKUP(B418,'[5]Cells Huawei 19042026 15h'!$B:$B,'[5]Cells Huawei 19042026 15h'!$B:$B,"")</f>
        <v/>
      </c>
      <c r="BQ418" s="9" t="str">
        <f>_xlfn.XLOOKUP(B418,'[6]cells down 19042026 9H40'!$B:$B,'[6]cells down 19042026 9H40'!$B:$B,"")</f>
        <v/>
      </c>
      <c r="BR418" s="9" t="s">
        <v>5537</v>
      </c>
      <c r="BS418" s="9" t="s">
        <v>12</v>
      </c>
      <c r="BT418" s="108"/>
    </row>
    <row r="419" spans="1:72" s="9" customFormat="1" x14ac:dyDescent="0.35">
      <c r="A419" s="3" t="s">
        <v>1277</v>
      </c>
      <c r="B419" s="25" t="s">
        <v>1278</v>
      </c>
      <c r="C419" s="3" t="str">
        <f>_xlfn.XLOOKUP(B419,'[1]daily break down'!$D:$D,'[1]daily break down'!$E:$E,"")</f>
        <v>CENTRE</v>
      </c>
      <c r="D419" s="3" t="s">
        <v>11</v>
      </c>
      <c r="E419" s="3" t="s">
        <v>66</v>
      </c>
      <c r="F419" s="3" t="s">
        <v>69</v>
      </c>
      <c r="G419" s="3" t="s">
        <v>1277</v>
      </c>
      <c r="H419" s="33" t="str">
        <f>_xlfn.XLOOKUP(B419,[2]CALCULATION!$B:$B,[2]CALCULATION!$H:$H,"")</f>
        <v>NOKIA</v>
      </c>
      <c r="I419" s="28">
        <v>0</v>
      </c>
      <c r="J419" s="28">
        <v>0.29132804625756481</v>
      </c>
      <c r="K419" s="28">
        <v>1.8756959580750786E-3</v>
      </c>
      <c r="L419" s="28">
        <v>1.0117936850770377E-2</v>
      </c>
      <c r="M419" s="28">
        <v>9.7500118743787251E-2</v>
      </c>
      <c r="N419" s="28">
        <v>2.9037216274046887E-3</v>
      </c>
      <c r="O419" s="28">
        <v>0</v>
      </c>
      <c r="P419" s="28">
        <v>2.322977301923751E-2</v>
      </c>
      <c r="Q419" s="28">
        <v>0.39378793796741601</v>
      </c>
      <c r="R419" s="28">
        <v>0.36590499612910765</v>
      </c>
      <c r="S419" s="93">
        <v>8.6570582680388242E-3</v>
      </c>
      <c r="T419" s="93">
        <f>_xlfn.XLOOKUP(B419,'[3]Nur des jours'!$B:$B,'[3]Nur des jours'!$U:$U,"")</f>
        <v>0</v>
      </c>
      <c r="U419" s="93">
        <v>0</v>
      </c>
      <c r="V419" s="93">
        <v>0.16440375192975548</v>
      </c>
      <c r="W419" s="93">
        <v>0</v>
      </c>
      <c r="X419" s="93">
        <v>0</v>
      </c>
      <c r="Y419" s="93">
        <v>0</v>
      </c>
      <c r="Z419" s="93">
        <v>7.4122585487097395E-2</v>
      </c>
      <c r="AA419" s="93">
        <v>1.1592800906307342E-3</v>
      </c>
      <c r="AB419" s="93">
        <v>5.1400695710735009E-2</v>
      </c>
      <c r="AC419" s="93">
        <f>_xlfn.XLOOKUP(B419,'[3]Nur des jours'!$B:$B,'[3]Nur des jours'!$N:$N,"")</f>
        <v>0.42695393984014063</v>
      </c>
      <c r="AD419" s="93">
        <v>0.42695393984014063</v>
      </c>
      <c r="AE419" s="93">
        <v>0.10936470024227171</v>
      </c>
      <c r="AF419" s="93">
        <v>2.675261747609386E-4</v>
      </c>
      <c r="AG419" s="93"/>
      <c r="AH419" s="93">
        <v>8.1648988537038461E-2</v>
      </c>
      <c r="AI419" s="93">
        <v>0.57177199860916272</v>
      </c>
      <c r="AJ419" s="93">
        <v>0</v>
      </c>
      <c r="AK419" s="93">
        <v>0</v>
      </c>
      <c r="AL419" s="93">
        <v>8.1648988537038461E-2</v>
      </c>
      <c r="AM419" s="49" t="s">
        <v>5559</v>
      </c>
      <c r="AN419" s="49"/>
      <c r="AO419" s="48" t="str" cm="1">
        <f t="array" ref="AO419">IFERROR(_xlfn.IFS(
AQ419="MPR ISSUE","PDH",
AQ419="BSS Hardware Issue","BSS",
AQ419="Sites strategiques, MLL, Pylone, etc.","ENVTECH",
AQ419="AKTIVCO DEFAUT GE &amp; POWER Cabinet","AKTIVCO",
AQ419="AKTIVCO Coupure ENEO &amp; Baisse de tension","AKTIVCO GRID ONLY",
AQ419="Coupure ENEO &amp; Baisse de tension","IHS GRID ONLY",
AQ419="Defaut GE &amp; POWER Cabinet","IHS",
AQ419="Sharing","Partners",
AQ419="Sites strategiques &amp; DataCenter","SST &amp; DC",
AQ419="Exclu","Exclu",
AQ419="SAT","SAT",
AQ419="SPARE-ISSUE","SPARE-ISSUE",
AQ419="Fiber CAmtel","TRANS_FO_CAMTEL",
AQ419="Fiber AOF","Fiber AOF",
AQ419="Projet OCM (HUAWEI)","TRAVAUX-HUAWEI",
AQ419="Projet OCM (NOKIA)","TRAVAUX-NOKIA",
AQ419="ACCESS-ISSUE","ACCESS-ISSUE",
AQ419="Projet OCM (ZTE, NOKIA, autres projets)","TRAVAUX OCM",
AQ419="No root CAuse","No root cause",
AQ419="ODU HS","PDH",
AQ419="IP &amp; VLAN","PDH",
AQ419="Warehouse HUAWEI","SPARE-ISSUE",
AQ419="SPARE-HS","SPARE-ISSUE",
AQ419="Power Telco","BSS",AQ419="no impacts","no impacts"
),"")</f>
        <v>IHS</v>
      </c>
      <c r="AP419" s="48" t="str" cm="1">
        <f t="array" ref="AP419">IFERROR(_xlfn.IFS(
AQ419="MPR ISSUE","TX ISSUE",
AQ419="BSS Hardware Issue","RAN ISSUE",
AQ419="Sites strategiques, MLL, Pylone, etc.","ENVTECH",
AQ419="AKTIVCO DEFAUT GE &amp; POWER Cabinet","POWER ISSUE",
AQ419="AKTIVCO Coupure ENEO &amp; Baisse de tension","POWER ISSUE",
AQ419="Coupure ENEO &amp; Baisse de tension","POWER ISSUE",
AQ419="Defaut GE &amp; POWER Cabinet","POWER ISSUE",
AQ419="Sharing","POWER ISSUE",
AQ419="Sites strategiques &amp; DataCenter","POWER ISSUE",
AQ419="Exclu","Exclu",
AQ419="SAT","TX ISSUE",
AQ419="SPARE-ISSUE","SPARE-ISSUE",
AQ419="Fiber CAmtel","TX ISSUE",
AQ419="Fiber AOF","TX ISSUE",
AQ419="Projet OCM (HUAWEI)","TRAVAUX-HUAWEI",
AQ419="Projet OCM (NOKIA)","TRAVAUX -NOKIA",
AQ419="ACCESS-ISSUE","ACCESS-ISSUE",
AQ419="Projet OCM (ZTE, NOKIA, autres projets)","TRAVAUX OCM",
AQ419="No root CAuse","No root cause",
AQ419="ODU HS","TX ISSUE",
AQ419="IP &amp; VLAN","TX ISSUE",
AQ419="Warehouse HUAWEI","SPARE-ISSUE",
AQ419="SPARE-HS","SPARE-ISSUE",
AQ419="Power Telco","RAN ISSUE",AQ419="no impacts","no impacts"
),"")</f>
        <v>POWER ISSUE</v>
      </c>
      <c r="AQ419" s="67" t="s">
        <v>5330</v>
      </c>
      <c r="AR419" s="48" t="str" cm="1">
        <f t="array" ref="AR419">IFERROR(_xlfn.IFS(
AQ419="MPR ISSUE","ACTIVE",
AQ419="BSS Hardware Issue","ACTIVE",
AQ419="Sites strategiques, MLL, Pylone, etc.","PASSIVE",
AQ419="AKTIVCO DEFAUT GE &amp; POWER Cabinet","PASSIVE",
AQ419="AKTIVCO Coupure ENEO &amp; Baisse de tension","PASSIVE",
AQ419="Coupure ENEO &amp; Baisse de tension","PASSIVE",
AQ419="Defaut GE &amp; POWER Cabinet","PASSIVE",
AQ419="Sharing","PASSIVE",
AQ419="Sites strategiques &amp; DataCenter","PASSIVE",
AQ419="Exclu","Exclu",
AQ419="SAT","ACTIVE",
AQ419="SPARE-ISSUE","SPARE-ISSUE",
AQ419="Fiber CAmtel","ACTIVE",
AQ419="Fiber AOF","ACTIVE",
AQ419="Projet OCM (HUAWEI)","PLANNED WORKS",
AQ419="Projet OCM (NOKIA)","PLANNED WORKS",
AQ419="ACCESS-ISSUE","ACCESS-ISSUE",
AQ419="Projet OCM (ZTE, NOKIA, autres projets)","PLANNED WORKS",
AQ419="No root CAuse","No root cause",
AQ419="ODU HS","ACTIVE",
AQ419="IP &amp; VLAN","ACTIVE",
AQ419="Warehouse HUAWEI","SPARE-ISSUE",
AQ419="SPARE-HS","SPARE-ISSUE",
AQ419="Power Telco","ACTIVE", AQ419="no impacts","no impacts"
),"")</f>
        <v>PASSIVE</v>
      </c>
      <c r="AS419" s="92" t="s">
        <v>5769</v>
      </c>
      <c r="AT419" s="98" t="s">
        <v>1278</v>
      </c>
      <c r="AV419" s="17" t="s">
        <v>5537</v>
      </c>
      <c r="AW419" s="7" t="s">
        <v>5537</v>
      </c>
      <c r="AX419" s="6" t="s">
        <v>5537</v>
      </c>
      <c r="AY419" s="7"/>
      <c r="AZ419" s="3" t="s">
        <v>5537</v>
      </c>
      <c r="BA419" s="18" t="s">
        <v>5537</v>
      </c>
      <c r="BB419" s="18" t="s">
        <v>5537</v>
      </c>
      <c r="BC419" s="18" t="s">
        <v>5537</v>
      </c>
      <c r="BD419" s="18" t="s">
        <v>5537</v>
      </c>
      <c r="BE419" s="18" t="s">
        <v>5537</v>
      </c>
      <c r="BF419" s="18" t="s">
        <v>5537</v>
      </c>
      <c r="BG419" s="18" t="s">
        <v>5537</v>
      </c>
      <c r="BH419" s="18" t="s">
        <v>5537</v>
      </c>
      <c r="BI419" s="18" t="s">
        <v>5537</v>
      </c>
      <c r="BJ419" s="18" t="s">
        <v>5537</v>
      </c>
      <c r="BK419" s="18" t="s">
        <v>5537</v>
      </c>
      <c r="BL419" s="9" t="s">
        <v>5769</v>
      </c>
      <c r="BM419" s="14" t="s">
        <v>5537</v>
      </c>
      <c r="BN419" s="14" t="s">
        <v>5537</v>
      </c>
      <c r="BO419" s="14" t="str">
        <f>_xlfn.XLOOKUP(B419,'[4]cell downs 18042026 17h'!$B:$B,'[4]cell downs 18042026 17h'!$B:$B,"")</f>
        <v/>
      </c>
      <c r="BP419" s="14" t="str">
        <f>_xlfn.XLOOKUP(B419,'[5]Cells Huawei 19042026 15h'!$B:$B,'[5]Cells Huawei 19042026 15h'!$B:$B,"")</f>
        <v/>
      </c>
      <c r="BQ419" s="9" t="str">
        <f>_xlfn.XLOOKUP(B419,'[6]cells down 19042026 9H40'!$B:$B,'[6]cells down 19042026 9H40'!$B:$B,"")</f>
        <v/>
      </c>
      <c r="BR419" s="9" t="s">
        <v>5537</v>
      </c>
      <c r="BS419" s="9" t="s">
        <v>594</v>
      </c>
      <c r="BT419" s="108"/>
    </row>
    <row r="420" spans="1:72" s="9" customFormat="1" x14ac:dyDescent="0.35">
      <c r="A420" s="1" t="s">
        <v>1121</v>
      </c>
      <c r="B420" s="8" t="s">
        <v>1122</v>
      </c>
      <c r="C420" s="3" t="str">
        <f>_xlfn.XLOOKUP(B420,'[1]daily break down'!$D:$D,'[1]daily break down'!$E:$E,"")</f>
        <v>Maroua</v>
      </c>
      <c r="D420" s="1" t="s">
        <v>11</v>
      </c>
      <c r="E420" s="1" t="s">
        <v>12</v>
      </c>
      <c r="F420" s="3" t="s">
        <v>55</v>
      </c>
      <c r="G420" s="1" t="s">
        <v>84</v>
      </c>
      <c r="H420" s="33" t="str">
        <f>_xlfn.XLOOKUP(B420,[2]CALCULATION!$B:$B,[2]CALCULATION!$H:$H,"")</f>
        <v>NOKIA</v>
      </c>
      <c r="I420" s="28">
        <v>0</v>
      </c>
      <c r="J420" s="28">
        <v>1.0120809815603458</v>
      </c>
      <c r="K420" s="28">
        <v>0.21697413022933226</v>
      </c>
      <c r="L420" s="28">
        <v>0</v>
      </c>
      <c r="M420" s="28">
        <v>0</v>
      </c>
      <c r="N420" s="28">
        <v>5.4088412574883112E-3</v>
      </c>
      <c r="O420" s="28">
        <v>0.20581716577800915</v>
      </c>
      <c r="P420" s="28">
        <v>1.2208052176986062</v>
      </c>
      <c r="Q420" s="28">
        <v>0.48638450978317849</v>
      </c>
      <c r="R420" s="28">
        <v>0.74344988774519372</v>
      </c>
      <c r="S420" s="93">
        <v>0</v>
      </c>
      <c r="T420" s="93">
        <f>_xlfn.XLOOKUP(B420,'[3]Nur des jours'!$B:$B,'[3]Nur des jours'!$U:$U,"")</f>
        <v>2.6485091301332923E-2</v>
      </c>
      <c r="U420" s="93">
        <v>1.6727625801242836</v>
      </c>
      <c r="V420" s="93">
        <v>1.4637670628001243</v>
      </c>
      <c r="W420" s="93">
        <v>2.6485091301332923E-2</v>
      </c>
      <c r="X420" s="93">
        <v>0.80588371245012635</v>
      </c>
      <c r="Y420" s="93">
        <v>0.86793306467325249</v>
      </c>
      <c r="Z420" s="93">
        <v>0</v>
      </c>
      <c r="AA420" s="93">
        <v>0</v>
      </c>
      <c r="AB420" s="93">
        <v>0</v>
      </c>
      <c r="AC420" s="93">
        <f>_xlfn.XLOOKUP(B420,'[3]Nur des jours'!$B:$B,'[3]Nur des jours'!$N:$N,"")</f>
        <v>0</v>
      </c>
      <c r="AD420" s="93">
        <v>0</v>
      </c>
      <c r="AE420" s="93">
        <v>7.4198219678820607E-2</v>
      </c>
      <c r="AF420" s="93">
        <v>0</v>
      </c>
      <c r="AG420" s="93"/>
      <c r="AH420" s="93">
        <v>8.0173316696225655E-2</v>
      </c>
      <c r="AI420" s="93">
        <v>0</v>
      </c>
      <c r="AJ420" s="93">
        <v>0.23881609230705791</v>
      </c>
      <c r="AK420" s="93">
        <v>0</v>
      </c>
      <c r="AL420" s="93">
        <v>8.0173316696225655E-2</v>
      </c>
      <c r="AM420" s="49" t="s">
        <v>5559</v>
      </c>
      <c r="AN420" s="49"/>
      <c r="AO420" s="48" t="str" cm="1">
        <f t="array" ref="AO420">IFERROR(_xlfn.IFS(
AQ420="MPR ISSUE","PDH",
AQ420="BSS Hardware Issue","BSS",
AQ420="Sites strategiques, MLL, Pylone, etc.","ENVTECH",
AQ420="AKTIVCO DEFAUT GE &amp; POWER Cabinet","AKTIVCO",
AQ420="AKTIVCO Coupure ENEO &amp; Baisse de tension","AKTIVCO GRID ONLY",
AQ420="Coupure ENEO &amp; Baisse de tension","IHS GRID ONLY",
AQ420="Defaut GE &amp; POWER Cabinet","IHS",
AQ420="Sharing","Partners",
AQ420="Sites strategiques &amp; DataCenter","SST &amp; DC",
AQ420="Exclu","Exclu",
AQ420="SAT","SAT",
AQ420="SPARE-ISSUE","SPARE-ISSUE",
AQ420="Fiber CAmtel","TRANS_FO_CAMTEL",
AQ420="Fiber AOF","Fiber AOF",
AQ420="Projet OCM (HUAWEI)","TRAVAUX-HUAWEI",
AQ420="Projet OCM (NOKIA)","TRAVAUX-NOKIA",
AQ420="ACCESS-ISSUE","ACCESS-ISSUE",
AQ420="Projet OCM (ZTE, NOKIA, autres projets)","TRAVAUX OCM",
AQ420="No root CAuse","No root cause",
AQ420="ODU HS","PDH",
AQ420="IP &amp; VLAN","PDH",
AQ420="Warehouse HUAWEI","SPARE-ISSUE",
AQ420="SPARE-HS","SPARE-ISSUE",
AQ420="Power Telco","BSS",AQ420="no impacts","no impacts"
),"")</f>
        <v>IHS</v>
      </c>
      <c r="AP420" s="48" t="str" cm="1">
        <f t="array" ref="AP420">IFERROR(_xlfn.IFS(
AQ420="MPR ISSUE","TX ISSUE",
AQ420="BSS Hardware Issue","RAN ISSUE",
AQ420="Sites strategiques, MLL, Pylone, etc.","ENVTECH",
AQ420="AKTIVCO DEFAUT GE &amp; POWER Cabinet","POWER ISSUE",
AQ420="AKTIVCO Coupure ENEO &amp; Baisse de tension","POWER ISSUE",
AQ420="Coupure ENEO &amp; Baisse de tension","POWER ISSUE",
AQ420="Defaut GE &amp; POWER Cabinet","POWER ISSUE",
AQ420="Sharing","POWER ISSUE",
AQ420="Sites strategiques &amp; DataCenter","POWER ISSUE",
AQ420="Exclu","Exclu",
AQ420="SAT","TX ISSUE",
AQ420="SPARE-ISSUE","SPARE-ISSUE",
AQ420="Fiber CAmtel","TX ISSUE",
AQ420="Fiber AOF","TX ISSUE",
AQ420="Projet OCM (HUAWEI)","TRAVAUX-HUAWEI",
AQ420="Projet OCM (NOKIA)","TRAVAUX -NOKIA",
AQ420="ACCESS-ISSUE","ACCESS-ISSUE",
AQ420="Projet OCM (ZTE, NOKIA, autres projets)","TRAVAUX OCM",
AQ420="No root CAuse","No root cause",
AQ420="ODU HS","TX ISSUE",
AQ420="IP &amp; VLAN","TX ISSUE",
AQ420="Warehouse HUAWEI","SPARE-ISSUE",
AQ420="SPARE-HS","SPARE-ISSUE",
AQ420="Power Telco","RAN ISSUE",AQ420="no impacts","no impacts"
),"")</f>
        <v>POWER ISSUE</v>
      </c>
      <c r="AQ420" s="67" t="s">
        <v>5330</v>
      </c>
      <c r="AR420" s="48" t="str" cm="1">
        <f t="array" ref="AR420">IFERROR(_xlfn.IFS(
AQ420="MPR ISSUE","ACTIVE",
AQ420="BSS Hardware Issue","ACTIVE",
AQ420="Sites strategiques, MLL, Pylone, etc.","PASSIVE",
AQ420="AKTIVCO DEFAUT GE &amp; POWER Cabinet","PASSIVE",
AQ420="AKTIVCO Coupure ENEO &amp; Baisse de tension","PASSIVE",
AQ420="Coupure ENEO &amp; Baisse de tension","PASSIVE",
AQ420="Defaut GE &amp; POWER Cabinet","PASSIVE",
AQ420="Sharing","PASSIVE",
AQ420="Sites strategiques &amp; DataCenter","PASSIVE",
AQ420="Exclu","Exclu",
AQ420="SAT","ACTIVE",
AQ420="SPARE-ISSUE","SPARE-ISSUE",
AQ420="Fiber CAmtel","ACTIVE",
AQ420="Fiber AOF","ACTIVE",
AQ420="Projet OCM (HUAWEI)","PLANNED WORKS",
AQ420="Projet OCM (NOKIA)","PLANNED WORKS",
AQ420="ACCESS-ISSUE","ACCESS-ISSUE",
AQ420="Projet OCM (ZTE, NOKIA, autres projets)","PLANNED WORKS",
AQ420="No root CAuse","No root cause",
AQ420="ODU HS","ACTIVE",
AQ420="IP &amp; VLAN","ACTIVE",
AQ420="Warehouse HUAWEI","SPARE-ISSUE",
AQ420="SPARE-HS","SPARE-ISSUE",
AQ420="Power Telco","ACTIVE", AQ420="no impacts","no impacts"
),"")</f>
        <v>PASSIVE</v>
      </c>
      <c r="AS420" s="92" t="s">
        <v>5791</v>
      </c>
      <c r="AT420" s="98" t="s">
        <v>1122</v>
      </c>
      <c r="AV420" s="17" t="s">
        <v>5537</v>
      </c>
      <c r="AW420" s="7" t="s">
        <v>5537</v>
      </c>
      <c r="AX420" s="6" t="s">
        <v>5537</v>
      </c>
      <c r="AY420" s="7"/>
      <c r="AZ420" s="3" t="s">
        <v>5537</v>
      </c>
      <c r="BA420" s="18" t="s">
        <v>5537</v>
      </c>
      <c r="BB420" s="18" t="s">
        <v>5537</v>
      </c>
      <c r="BC420" s="18" t="s">
        <v>5537</v>
      </c>
      <c r="BD420" s="18" t="s">
        <v>5537</v>
      </c>
      <c r="BE420" s="18" t="s">
        <v>5537</v>
      </c>
      <c r="BF420" s="18" t="s">
        <v>5537</v>
      </c>
      <c r="BG420" s="18" t="s">
        <v>5537</v>
      </c>
      <c r="BH420" s="18" t="s">
        <v>5537</v>
      </c>
      <c r="BI420" s="18" t="s">
        <v>5537</v>
      </c>
      <c r="BJ420" s="18" t="s">
        <v>5537</v>
      </c>
      <c r="BK420" s="18" t="s">
        <v>5537</v>
      </c>
      <c r="BL420" s="9" t="s">
        <v>5791</v>
      </c>
      <c r="BM420" s="14" t="s">
        <v>5537</v>
      </c>
      <c r="BN420" s="14" t="s">
        <v>5537</v>
      </c>
      <c r="BO420" s="14" t="str">
        <f>_xlfn.XLOOKUP(B420,'[4]cell downs 18042026 17h'!$B:$B,'[4]cell downs 18042026 17h'!$B:$B,"")</f>
        <v/>
      </c>
      <c r="BP420" s="14" t="str">
        <f>_xlfn.XLOOKUP(B420,'[5]Cells Huawei 19042026 15h'!$B:$B,'[5]Cells Huawei 19042026 15h'!$B:$B,"")</f>
        <v/>
      </c>
      <c r="BQ420" s="9" t="str">
        <f>_xlfn.XLOOKUP(B420,'[6]cells down 19042026 9H40'!$B:$B,'[6]cells down 19042026 9H40'!$B:$B,"")</f>
        <v/>
      </c>
      <c r="BR420" s="9" t="s">
        <v>1122</v>
      </c>
      <c r="BS420" s="9" t="s">
        <v>594</v>
      </c>
      <c r="BT420" s="108"/>
    </row>
    <row r="421" spans="1:72" s="9" customFormat="1" x14ac:dyDescent="0.35">
      <c r="A421" s="1" t="s">
        <v>3944</v>
      </c>
      <c r="B421" s="8" t="s">
        <v>3945</v>
      </c>
      <c r="C421" s="3" t="str">
        <f>_xlfn.XLOOKUP(B421,'[1]daily break down'!$D:$D,'[1]daily break down'!$E:$E,"")</f>
        <v>NORD</v>
      </c>
      <c r="D421" s="1" t="s">
        <v>11</v>
      </c>
      <c r="E421" s="1" t="s">
        <v>83</v>
      </c>
      <c r="F421" s="3" t="s">
        <v>23</v>
      </c>
      <c r="G421" s="1" t="s">
        <v>3946</v>
      </c>
      <c r="H421" s="33" t="str">
        <f>_xlfn.XLOOKUP(B421,[2]CALCULATION!$B:$B,[2]CALCULATION!$H:$H,"")</f>
        <v>NOKIA</v>
      </c>
      <c r="I421" s="28">
        <v>0</v>
      </c>
      <c r="J421" s="28">
        <v>0</v>
      </c>
      <c r="K421" s="28">
        <v>2.1202735795326871E-2</v>
      </c>
      <c r="L421" s="28">
        <v>0</v>
      </c>
      <c r="M421" s="28">
        <v>2.1132277182129868E-2</v>
      </c>
      <c r="N421" s="28">
        <v>1.0755511740678195E-2</v>
      </c>
      <c r="O421" s="28">
        <v>2.0600552787096868E-2</v>
      </c>
      <c r="P421" s="28">
        <v>0</v>
      </c>
      <c r="Q421" s="28">
        <v>1.9865104921522308E-2</v>
      </c>
      <c r="R421" s="28">
        <v>0</v>
      </c>
      <c r="S421" s="93">
        <v>0</v>
      </c>
      <c r="T421" s="93">
        <f>_xlfn.XLOOKUP(B421,'[3]Nur des jours'!$B:$B,'[3]Nur des jours'!$U:$U,"")</f>
        <v>6.3954036604493263</v>
      </c>
      <c r="U421" s="93">
        <v>2.8200611497264454</v>
      </c>
      <c r="V421" s="93">
        <v>6.4656381062986172</v>
      </c>
      <c r="W421" s="93">
        <v>6.3954036604493263</v>
      </c>
      <c r="X421" s="93">
        <v>8.0331288071661788E-2</v>
      </c>
      <c r="Y421" s="93">
        <v>0</v>
      </c>
      <c r="Z421" s="93">
        <v>2.2027018445050308E-2</v>
      </c>
      <c r="AA421" s="93">
        <v>1.0915418872235414E-2</v>
      </c>
      <c r="AB421" s="93">
        <v>3.2336054976317329E-2</v>
      </c>
      <c r="AC421" s="93">
        <f>_xlfn.XLOOKUP(B421,'[3]Nur des jours'!$B:$B,'[3]Nur des jours'!$N:$N,"")</f>
        <v>1.0273181962978564</v>
      </c>
      <c r="AD421" s="93">
        <v>1.0273181962978564</v>
      </c>
      <c r="AE421" s="93">
        <v>2.177735831407648E-2</v>
      </c>
      <c r="AF421" s="93">
        <v>7.9439565121261754E-2</v>
      </c>
      <c r="AG421" s="93"/>
      <c r="AH421" s="93">
        <v>7.4267050742819654E-2</v>
      </c>
      <c r="AI421" s="93">
        <v>0.15724354439688421</v>
      </c>
      <c r="AJ421" s="93">
        <v>7.6240510002364315E-2</v>
      </c>
      <c r="AK421" s="93">
        <v>5.027506001766583E-2</v>
      </c>
      <c r="AL421" s="93">
        <v>7.4267050742819654E-2</v>
      </c>
      <c r="AM421" s="49" t="s">
        <v>5559</v>
      </c>
      <c r="AN421" s="49"/>
      <c r="AO421" s="48" t="str" cm="1">
        <f t="array" ref="AO421">IFERROR(_xlfn.IFS(
AQ421="MPR ISSUE","PDH",
AQ421="BSS Hardware Issue","BSS",
AQ421="Sites strategiques, MLL, Pylone, etc.","ENVTECH",
AQ421="AKTIVCO DEFAUT GE &amp; POWER Cabinet","AKTIVCO",
AQ421="AKTIVCO Coupure ENEO &amp; Baisse de tension","AKTIVCO GRID ONLY",
AQ421="Coupure ENEO &amp; Baisse de tension","IHS GRID ONLY",
AQ421="Defaut GE &amp; POWER Cabinet","IHS",
AQ421="Sharing","Partners",
AQ421="Sites strategiques &amp; DataCenter","SST &amp; DC",
AQ421="Exclu","Exclu",
AQ421="SAT","SAT",
AQ421="SPARE-ISSUE","SPARE-ISSUE",
AQ421="Fiber CAmtel","TRANS_FO_CAMTEL",
AQ421="Fiber AOF","Fiber AOF",
AQ421="Projet OCM (HUAWEI)","TRAVAUX-HUAWEI",
AQ421="Projet OCM (NOKIA)","TRAVAUX-NOKIA",
AQ421="ACCESS-ISSUE","ACCESS-ISSUE",
AQ421="Projet OCM (ZTE, NOKIA, autres projets)","TRAVAUX OCM",
AQ421="No root CAuse","No root cause",
AQ421="ODU HS","PDH",
AQ421="IP &amp; VLAN","PDH",
AQ421="Warehouse HUAWEI","SPARE-ISSUE",
AQ421="SPARE-HS","SPARE-ISSUE",
AQ421="Power Telco","BSS",AQ421="no impacts","no impacts"
),"")</f>
        <v>No root cause</v>
      </c>
      <c r="AP421" s="48" t="str" cm="1">
        <f t="array" ref="AP421">IFERROR(_xlfn.IFS(
AQ421="MPR ISSUE","TX ISSUE",
AQ421="BSS Hardware Issue","RAN ISSUE",
AQ421="Sites strategiques, MLL, Pylone, etc.","ENVTECH",
AQ421="AKTIVCO DEFAUT GE &amp; POWER Cabinet","POWER ISSUE",
AQ421="AKTIVCO Coupure ENEO &amp; Baisse de tension","POWER ISSUE",
AQ421="Coupure ENEO &amp; Baisse de tension","POWER ISSUE",
AQ421="Defaut GE &amp; POWER Cabinet","POWER ISSUE",
AQ421="Sharing","POWER ISSUE",
AQ421="Sites strategiques &amp; DataCenter","POWER ISSUE",
AQ421="Exclu","Exclu",
AQ421="SAT","TX ISSUE",
AQ421="SPARE-ISSUE","SPARE-ISSUE",
AQ421="Fiber CAmtel","TX ISSUE",
AQ421="Fiber AOF","TX ISSUE",
AQ421="Projet OCM (HUAWEI)","TRAVAUX-HUAWEI",
AQ421="Projet OCM (NOKIA)","TRAVAUX -NOKIA",
AQ421="ACCESS-ISSUE","ACCESS-ISSUE",
AQ421="Projet OCM (ZTE, NOKIA, autres projets)","TRAVAUX OCM",
AQ421="No root CAuse","No root cause",
AQ421="ODU HS","TX ISSUE",
AQ421="IP &amp; VLAN","TX ISSUE",
AQ421="Warehouse HUAWEI","SPARE-ISSUE",
AQ421="SPARE-HS","SPARE-ISSUE",
AQ421="Power Telco","RAN ISSUE",AQ421="no impacts","no impacts"
),"")</f>
        <v>No root cause</v>
      </c>
      <c r="AQ421" s="67" t="s">
        <v>5344</v>
      </c>
      <c r="AR421" s="48" t="str" cm="1">
        <f t="array" ref="AR421">IFERROR(_xlfn.IFS(
AQ421="MPR ISSUE","ACTIVE",
AQ421="BSS Hardware Issue","ACTIVE",
AQ421="Sites strategiques, MLL, Pylone, etc.","PASSIVE",
AQ421="AKTIVCO DEFAUT GE &amp; POWER Cabinet","PASSIVE",
AQ421="AKTIVCO Coupure ENEO &amp; Baisse de tension","PASSIVE",
AQ421="Coupure ENEO &amp; Baisse de tension","PASSIVE",
AQ421="Defaut GE &amp; POWER Cabinet","PASSIVE",
AQ421="Sharing","PASSIVE",
AQ421="Sites strategiques &amp; DataCenter","PASSIVE",
AQ421="Exclu","Exclu",
AQ421="SAT","ACTIVE",
AQ421="SPARE-ISSUE","SPARE-ISSUE",
AQ421="Fiber CAmtel","ACTIVE",
AQ421="Fiber AOF","ACTIVE",
AQ421="Projet OCM (HUAWEI)","PLANNED WORKS",
AQ421="Projet OCM (NOKIA)","PLANNED WORKS",
AQ421="ACCESS-ISSUE","ACCESS-ISSUE",
AQ421="Projet OCM (ZTE, NOKIA, autres projets)","PLANNED WORKS",
AQ421="No root CAuse","No root cause",
AQ421="ODU HS","ACTIVE",
AQ421="IP &amp; VLAN","ACTIVE",
AQ421="Warehouse HUAWEI","SPARE-ISSUE",
AQ421="SPARE-HS","SPARE-ISSUE",
AQ421="Power Telco","ACTIVE", AQ421="no impacts","no impacts"
),"")</f>
        <v>No root cause</v>
      </c>
      <c r="AS421" s="92" t="s">
        <v>5729</v>
      </c>
      <c r="AT421" s="98" t="s">
        <v>3945</v>
      </c>
      <c r="AV421" s="17" t="s">
        <v>5537</v>
      </c>
      <c r="AW421" s="7" t="s">
        <v>5537</v>
      </c>
      <c r="AX421" s="6" t="s">
        <v>5537</v>
      </c>
      <c r="AY421" s="7"/>
      <c r="AZ421" s="3" t="s">
        <v>5537</v>
      </c>
      <c r="BA421" s="18" t="s">
        <v>5537</v>
      </c>
      <c r="BB421" s="18" t="s">
        <v>5537</v>
      </c>
      <c r="BC421" s="18" t="s">
        <v>5537</v>
      </c>
      <c r="BD421" s="18" t="s">
        <v>5537</v>
      </c>
      <c r="BE421" s="18" t="s">
        <v>5537</v>
      </c>
      <c r="BF421" s="18" t="s">
        <v>5537</v>
      </c>
      <c r="BG421" s="18" t="s">
        <v>5537</v>
      </c>
      <c r="BH421" s="18" t="s">
        <v>5537</v>
      </c>
      <c r="BI421" s="18" t="s">
        <v>5537</v>
      </c>
      <c r="BJ421" s="18" t="s">
        <v>5537</v>
      </c>
      <c r="BK421" s="18" t="s">
        <v>5537</v>
      </c>
      <c r="BL421" s="9" t="s">
        <v>5729</v>
      </c>
      <c r="BM421" s="14" t="s">
        <v>5537</v>
      </c>
      <c r="BN421" s="14" t="s">
        <v>5537</v>
      </c>
      <c r="BO421" s="14" t="str">
        <f>_xlfn.XLOOKUP(B421,'[4]cell downs 18042026 17h'!$B:$B,'[4]cell downs 18042026 17h'!$B:$B,"")</f>
        <v/>
      </c>
      <c r="BP421" s="14" t="str">
        <f>_xlfn.XLOOKUP(B421,'[5]Cells Huawei 19042026 15h'!$B:$B,'[5]Cells Huawei 19042026 15h'!$B:$B,"")</f>
        <v/>
      </c>
      <c r="BQ421" s="9" t="str">
        <f>_xlfn.XLOOKUP(B421,'[6]cells down 19042026 9H40'!$B:$B,'[6]cells down 19042026 9H40'!$B:$B,"")</f>
        <v/>
      </c>
      <c r="BR421" s="9" t="s">
        <v>3945</v>
      </c>
      <c r="BS421" s="9" t="s">
        <v>12</v>
      </c>
      <c r="BT421" s="108"/>
    </row>
    <row r="422" spans="1:72" s="9" customFormat="1" x14ac:dyDescent="0.35">
      <c r="A422" s="1" t="s">
        <v>4380</v>
      </c>
      <c r="B422" s="8" t="s">
        <v>4381</v>
      </c>
      <c r="C422" s="3" t="str">
        <f>_xlfn.XLOOKUP(B422,'[1]daily break down'!$D:$D,'[1]daily break down'!$E:$E,"")</f>
        <v>ADAMAOUA</v>
      </c>
      <c r="D422" s="1" t="s">
        <v>11</v>
      </c>
      <c r="E422" s="1" t="s">
        <v>96</v>
      </c>
      <c r="F422" s="3" t="s">
        <v>90</v>
      </c>
      <c r="G422" s="1" t="s">
        <v>4380</v>
      </c>
      <c r="H422" s="33" t="str">
        <f>_xlfn.XLOOKUP(B422,[2]CALCULATION!$B:$B,[2]CALCULATION!$H:$H,"")</f>
        <v>NOKIA</v>
      </c>
      <c r="I422" s="28">
        <v>0</v>
      </c>
      <c r="J422" s="28">
        <v>0</v>
      </c>
      <c r="K422" s="28">
        <v>0</v>
      </c>
      <c r="L422" s="28">
        <v>0</v>
      </c>
      <c r="M422" s="28">
        <v>0</v>
      </c>
      <c r="N422" s="28">
        <v>0</v>
      </c>
      <c r="O422" s="28">
        <v>0</v>
      </c>
      <c r="P422" s="28">
        <v>0</v>
      </c>
      <c r="Q422" s="28">
        <v>0</v>
      </c>
      <c r="R422" s="28">
        <v>0</v>
      </c>
      <c r="S422" s="93">
        <v>0</v>
      </c>
      <c r="T422" s="93">
        <f>_xlfn.XLOOKUP(B422,'[3]Nur des jours'!$B:$B,'[3]Nur des jours'!$U:$U,"")</f>
        <v>0</v>
      </c>
      <c r="U422" s="93">
        <v>0</v>
      </c>
      <c r="V422" s="93">
        <v>0</v>
      </c>
      <c r="W422" s="93">
        <v>0</v>
      </c>
      <c r="X422" s="93">
        <v>0</v>
      </c>
      <c r="Y422" s="93">
        <v>0</v>
      </c>
      <c r="Z422" s="93">
        <v>0</v>
      </c>
      <c r="AA422" s="93">
        <v>0</v>
      </c>
      <c r="AB422" s="93">
        <v>0</v>
      </c>
      <c r="AC422" s="93">
        <f>_xlfn.XLOOKUP(B422,'[3]Nur des jours'!$B:$B,'[3]Nur des jours'!$N:$N,"")</f>
        <v>0</v>
      </c>
      <c r="AD422" s="93">
        <v>0</v>
      </c>
      <c r="AE422" s="93">
        <v>0</v>
      </c>
      <c r="AF422" s="93">
        <v>0</v>
      </c>
      <c r="AG422" s="93"/>
      <c r="AH422" s="93">
        <v>7.350120833817847E-2</v>
      </c>
      <c r="AI422" s="93">
        <v>9.404637722863686E-2</v>
      </c>
      <c r="AJ422" s="93">
        <v>6.1633526266460667E-2</v>
      </c>
      <c r="AK422" s="93">
        <v>7.5515192189799699E-2</v>
      </c>
      <c r="AL422" s="93">
        <v>7.350120833817847E-2</v>
      </c>
      <c r="AM422" s="49" t="s">
        <v>5559</v>
      </c>
      <c r="AN422" s="49"/>
      <c r="AO422" s="48" t="str" cm="1">
        <f t="array" ref="AO422">IFERROR(_xlfn.IFS(
AQ422="MPR ISSUE","PDH",
AQ422="BSS Hardware Issue","BSS",
AQ422="Sites strategiques, MLL, Pylone, etc.","ENVTECH",
AQ422="AKTIVCO DEFAUT GE &amp; POWER Cabinet","AKTIVCO",
AQ422="AKTIVCO Coupure ENEO &amp; Baisse de tension","AKTIVCO GRID ONLY",
AQ422="Coupure ENEO &amp; Baisse de tension","IHS GRID ONLY",
AQ422="Defaut GE &amp; POWER Cabinet","IHS",
AQ422="Sharing","Partners",
AQ422="Sites strategiques &amp; DataCenter","SST &amp; DC",
AQ422="Exclu","Exclu",
AQ422="SAT","SAT",
AQ422="SPARE-ISSUE","SPARE-ISSUE",
AQ422="Fiber CAmtel","TRANS_FO_CAMTEL",
AQ422="Fiber AOF","Fiber AOF",
AQ422="Projet OCM (HUAWEI)","TRAVAUX-HUAWEI",
AQ422="Projet OCM (NOKIA)","TRAVAUX-NOKIA",
AQ422="ACCESS-ISSUE","ACCESS-ISSUE",
AQ422="Projet OCM (ZTE, NOKIA, autres projets)","TRAVAUX OCM",
AQ422="No root CAuse","No root cause",
AQ422="ODU HS","PDH",
AQ422="IP &amp; VLAN","PDH",
AQ422="Warehouse HUAWEI","SPARE-ISSUE",
AQ422="SPARE-HS","SPARE-ISSUE",
AQ422="Power Telco","BSS",AQ422="no impacts","no impacts"
),"")</f>
        <v>IHS</v>
      </c>
      <c r="AP422" s="48" t="str" cm="1">
        <f t="array" ref="AP422">IFERROR(_xlfn.IFS(
AQ422="MPR ISSUE","TX ISSUE",
AQ422="BSS Hardware Issue","RAN ISSUE",
AQ422="Sites strategiques, MLL, Pylone, etc.","ENVTECH",
AQ422="AKTIVCO DEFAUT GE &amp; POWER Cabinet","POWER ISSUE",
AQ422="AKTIVCO Coupure ENEO &amp; Baisse de tension","POWER ISSUE",
AQ422="Coupure ENEO &amp; Baisse de tension","POWER ISSUE",
AQ422="Defaut GE &amp; POWER Cabinet","POWER ISSUE",
AQ422="Sharing","POWER ISSUE",
AQ422="Sites strategiques &amp; DataCenter","POWER ISSUE",
AQ422="Exclu","Exclu",
AQ422="SAT","TX ISSUE",
AQ422="SPARE-ISSUE","SPARE-ISSUE",
AQ422="Fiber CAmtel","TX ISSUE",
AQ422="Fiber AOF","TX ISSUE",
AQ422="Projet OCM (HUAWEI)","TRAVAUX-HUAWEI",
AQ422="Projet OCM (NOKIA)","TRAVAUX -NOKIA",
AQ422="ACCESS-ISSUE","ACCESS-ISSUE",
AQ422="Projet OCM (ZTE, NOKIA, autres projets)","TRAVAUX OCM",
AQ422="No root CAuse","No root cause",
AQ422="ODU HS","TX ISSUE",
AQ422="IP &amp; VLAN","TX ISSUE",
AQ422="Warehouse HUAWEI","SPARE-ISSUE",
AQ422="SPARE-HS","SPARE-ISSUE",
AQ422="Power Telco","RAN ISSUE",AQ422="no impacts","no impacts"
),"")</f>
        <v>POWER ISSUE</v>
      </c>
      <c r="AQ422" s="67" t="s">
        <v>5330</v>
      </c>
      <c r="AR422" s="48" t="str" cm="1">
        <f t="array" ref="AR422">IFERROR(_xlfn.IFS(
AQ422="MPR ISSUE","ACTIVE",
AQ422="BSS Hardware Issue","ACTIVE",
AQ422="Sites strategiques, MLL, Pylone, etc.","PASSIVE",
AQ422="AKTIVCO DEFAUT GE &amp; POWER Cabinet","PASSIVE",
AQ422="AKTIVCO Coupure ENEO &amp; Baisse de tension","PASSIVE",
AQ422="Coupure ENEO &amp; Baisse de tension","PASSIVE",
AQ422="Defaut GE &amp; POWER Cabinet","PASSIVE",
AQ422="Sharing","PASSIVE",
AQ422="Sites strategiques &amp; DataCenter","PASSIVE",
AQ422="Exclu","Exclu",
AQ422="SAT","ACTIVE",
AQ422="SPARE-ISSUE","SPARE-ISSUE",
AQ422="Fiber CAmtel","ACTIVE",
AQ422="Fiber AOF","ACTIVE",
AQ422="Projet OCM (HUAWEI)","PLANNED WORKS",
AQ422="Projet OCM (NOKIA)","PLANNED WORKS",
AQ422="ACCESS-ISSUE","ACCESS-ISSUE",
AQ422="Projet OCM (ZTE, NOKIA, autres projets)","PLANNED WORKS",
AQ422="No root CAuse","No root cause",
AQ422="ODU HS","ACTIVE",
AQ422="IP &amp; VLAN","ACTIVE",
AQ422="Warehouse HUAWEI","SPARE-ISSUE",
AQ422="SPARE-HS","SPARE-ISSUE",
AQ422="Power Telco","ACTIVE", AQ422="no impacts","no impacts"
),"")</f>
        <v>PASSIVE</v>
      </c>
      <c r="AS422" s="92" t="s">
        <v>5855</v>
      </c>
      <c r="AT422" s="98" t="s">
        <v>4381</v>
      </c>
      <c r="AV422" s="17" t="s">
        <v>5537</v>
      </c>
      <c r="AW422" s="7" t="s">
        <v>5537</v>
      </c>
      <c r="AX422" s="6" t="s">
        <v>5537</v>
      </c>
      <c r="AY422" s="7"/>
      <c r="AZ422" s="3" t="s">
        <v>5537</v>
      </c>
      <c r="BA422" s="18" t="s">
        <v>5537</v>
      </c>
      <c r="BB422" s="18" t="s">
        <v>5537</v>
      </c>
      <c r="BC422" s="18" t="s">
        <v>5537</v>
      </c>
      <c r="BD422" s="18" t="s">
        <v>5537</v>
      </c>
      <c r="BE422" s="18" t="s">
        <v>5537</v>
      </c>
      <c r="BF422" s="18" t="s">
        <v>5537</v>
      </c>
      <c r="BG422" s="18" t="s">
        <v>5537</v>
      </c>
      <c r="BH422" s="18" t="s">
        <v>5537</v>
      </c>
      <c r="BI422" s="18" t="s">
        <v>5537</v>
      </c>
      <c r="BJ422" s="18" t="s">
        <v>5537</v>
      </c>
      <c r="BK422" s="18" t="s">
        <v>5537</v>
      </c>
      <c r="BL422" s="9" t="s">
        <v>5855</v>
      </c>
      <c r="BM422" s="14" t="s">
        <v>5537</v>
      </c>
      <c r="BN422" s="14" t="s">
        <v>5537</v>
      </c>
      <c r="BO422" s="14" t="str">
        <f>_xlfn.XLOOKUP(B422,'[4]cell downs 18042026 17h'!$B:$B,'[4]cell downs 18042026 17h'!$B:$B,"")</f>
        <v/>
      </c>
      <c r="BP422" s="14" t="str">
        <f>_xlfn.XLOOKUP(B422,'[5]Cells Huawei 19042026 15h'!$B:$B,'[5]Cells Huawei 19042026 15h'!$B:$B,"")</f>
        <v/>
      </c>
      <c r="BQ422" s="9" t="str">
        <f>_xlfn.XLOOKUP(B422,'[6]cells down 19042026 9H40'!$B:$B,'[6]cells down 19042026 9H40'!$B:$B,"")</f>
        <v/>
      </c>
      <c r="BR422" s="9" t="s">
        <v>4381</v>
      </c>
      <c r="BS422" s="9" t="s">
        <v>5537</v>
      </c>
      <c r="BT422" s="108"/>
    </row>
    <row r="423" spans="1:72" s="9" customFormat="1" x14ac:dyDescent="0.35">
      <c r="A423" s="1" t="s">
        <v>1460</v>
      </c>
      <c r="B423" s="8" t="s">
        <v>1461</v>
      </c>
      <c r="C423" s="3" t="str">
        <f>_xlfn.XLOOKUP(B423,'[1]daily break down'!$D:$D,'[1]daily break down'!$E:$E,"")</f>
        <v>ADAMAOUA</v>
      </c>
      <c r="D423" s="1" t="s">
        <v>11</v>
      </c>
      <c r="E423" s="1" t="s">
        <v>96</v>
      </c>
      <c r="F423" s="3" t="s">
        <v>90</v>
      </c>
      <c r="G423" s="1" t="s">
        <v>1462</v>
      </c>
      <c r="H423" s="33" t="str">
        <f>_xlfn.XLOOKUP(B423,[2]CALCULATION!$B:$B,[2]CALCULATION!$H:$H,"")</f>
        <v>NOKIA</v>
      </c>
      <c r="I423" s="28">
        <v>0.37108853071733838</v>
      </c>
      <c r="J423" s="28">
        <v>7.0632690692424742E-3</v>
      </c>
      <c r="K423" s="28">
        <v>2.7469117334968252E-3</v>
      </c>
      <c r="L423" s="28">
        <v>0.31426412714093471</v>
      </c>
      <c r="M423" s="28">
        <v>0.31287225007496283</v>
      </c>
      <c r="N423" s="28">
        <v>0</v>
      </c>
      <c r="O423" s="28">
        <v>3.5468760725246053E-2</v>
      </c>
      <c r="P423" s="28">
        <v>7.7997218879545596E-2</v>
      </c>
      <c r="Q423" s="28">
        <v>1.6017737719889052E-2</v>
      </c>
      <c r="R423" s="28">
        <v>0.33550306380836931</v>
      </c>
      <c r="S423" s="93">
        <v>0.11431404797759512</v>
      </c>
      <c r="T423" s="93">
        <f>_xlfn.XLOOKUP(B423,'[3]Nur des jours'!$B:$B,'[3]Nur des jours'!$U:$U,"")</f>
        <v>4.0133261881727484E-3</v>
      </c>
      <c r="U423" s="93">
        <v>2.0335395877790776E-3</v>
      </c>
      <c r="V423" s="93">
        <v>1.7015624755476234E-2</v>
      </c>
      <c r="W423" s="93">
        <v>4.4235329894728543E-3</v>
      </c>
      <c r="X423" s="93">
        <v>0.28922587825583085</v>
      </c>
      <c r="Y423" s="93">
        <v>0.81268485704080307</v>
      </c>
      <c r="Z423" s="93">
        <v>0.23711227491726736</v>
      </c>
      <c r="AA423" s="93">
        <v>0.12793521799586594</v>
      </c>
      <c r="AB423" s="93">
        <v>0</v>
      </c>
      <c r="AC423" s="93">
        <f>_xlfn.XLOOKUP(B423,'[3]Nur des jours'!$B:$B,'[3]Nur des jours'!$N:$N,"")</f>
        <v>8.2411997900763423E-3</v>
      </c>
      <c r="AD423" s="93">
        <v>8.2411997900763423E-3</v>
      </c>
      <c r="AE423" s="93">
        <v>0</v>
      </c>
      <c r="AF423" s="93">
        <v>3.9600377366001737E-3</v>
      </c>
      <c r="AG423" s="93"/>
      <c r="AH423" s="93">
        <v>7.0165386453803005E-2</v>
      </c>
      <c r="AI423" s="93">
        <v>0.16161488995200013</v>
      </c>
      <c r="AJ423" s="93">
        <v>5.6320291243489758E-2</v>
      </c>
      <c r="AK423" s="93">
        <v>5.4036513908861578E-2</v>
      </c>
      <c r="AL423" s="93">
        <v>7.0165386453803005E-2</v>
      </c>
      <c r="AM423" s="49" t="s">
        <v>5559</v>
      </c>
      <c r="AN423" s="49"/>
      <c r="AO423" s="48" t="str" cm="1">
        <f t="array" ref="AO423">IFERROR(_xlfn.IFS(
AQ423="MPR ISSUE","PDH",
AQ423="BSS Hardware Issue","BSS",
AQ423="Sites strategiques, MLL, Pylone, etc.","ENVTECH",
AQ423="AKTIVCO DEFAUT GE &amp; POWER Cabinet","AKTIVCO",
AQ423="AKTIVCO Coupure ENEO &amp; Baisse de tension","AKTIVCO GRID ONLY",
AQ423="Coupure ENEO &amp; Baisse de tension","IHS GRID ONLY",
AQ423="Defaut GE &amp; POWER Cabinet","IHS",
AQ423="Sharing","Partners",
AQ423="Sites strategiques &amp; DataCenter","SST &amp; DC",
AQ423="Exclu","Exclu",
AQ423="SAT","SAT",
AQ423="SPARE-ISSUE","SPARE-ISSUE",
AQ423="Fiber CAmtel","TRANS_FO_CAMTEL",
AQ423="Fiber AOF","Fiber AOF",
AQ423="Projet OCM (HUAWEI)","TRAVAUX-HUAWEI",
AQ423="Projet OCM (NOKIA)","TRAVAUX-NOKIA",
AQ423="ACCESS-ISSUE","ACCESS-ISSUE",
AQ423="Projet OCM (ZTE, NOKIA, autres projets)","TRAVAUX OCM",
AQ423="No root CAuse","No root cause",
AQ423="ODU HS","PDH",
AQ423="IP &amp; VLAN","PDH",
AQ423="Warehouse HUAWEI","SPARE-ISSUE",
AQ423="SPARE-HS","SPARE-ISSUE",
AQ423="Power Telco","BSS",AQ423="no impacts","no impacts"
),"")</f>
        <v>IHS</v>
      </c>
      <c r="AP423" s="48" t="str" cm="1">
        <f t="array" ref="AP423">IFERROR(_xlfn.IFS(
AQ423="MPR ISSUE","TX ISSUE",
AQ423="BSS Hardware Issue","RAN ISSUE",
AQ423="Sites strategiques, MLL, Pylone, etc.","ENVTECH",
AQ423="AKTIVCO DEFAUT GE &amp; POWER Cabinet","POWER ISSUE",
AQ423="AKTIVCO Coupure ENEO &amp; Baisse de tension","POWER ISSUE",
AQ423="Coupure ENEO &amp; Baisse de tension","POWER ISSUE",
AQ423="Defaut GE &amp; POWER Cabinet","POWER ISSUE",
AQ423="Sharing","POWER ISSUE",
AQ423="Sites strategiques &amp; DataCenter","POWER ISSUE",
AQ423="Exclu","Exclu",
AQ423="SAT","TX ISSUE",
AQ423="SPARE-ISSUE","SPARE-ISSUE",
AQ423="Fiber CAmtel","TX ISSUE",
AQ423="Fiber AOF","TX ISSUE",
AQ423="Projet OCM (HUAWEI)","TRAVAUX-HUAWEI",
AQ423="Projet OCM (NOKIA)","TRAVAUX -NOKIA",
AQ423="ACCESS-ISSUE","ACCESS-ISSUE",
AQ423="Projet OCM (ZTE, NOKIA, autres projets)","TRAVAUX OCM",
AQ423="No root CAuse","No root cause",
AQ423="ODU HS","TX ISSUE",
AQ423="IP &amp; VLAN","TX ISSUE",
AQ423="Warehouse HUAWEI","SPARE-ISSUE",
AQ423="SPARE-HS","SPARE-ISSUE",
AQ423="Power Telco","RAN ISSUE",AQ423="no impacts","no impacts"
),"")</f>
        <v>POWER ISSUE</v>
      </c>
      <c r="AQ423" s="67" t="s">
        <v>5330</v>
      </c>
      <c r="AR423" s="48" t="str" cm="1">
        <f t="array" ref="AR423">IFERROR(_xlfn.IFS(
AQ423="MPR ISSUE","ACTIVE",
AQ423="BSS Hardware Issue","ACTIVE",
AQ423="Sites strategiques, MLL, Pylone, etc.","PASSIVE",
AQ423="AKTIVCO DEFAUT GE &amp; POWER Cabinet","PASSIVE",
AQ423="AKTIVCO Coupure ENEO &amp; Baisse de tension","PASSIVE",
AQ423="Coupure ENEO &amp; Baisse de tension","PASSIVE",
AQ423="Defaut GE &amp; POWER Cabinet","PASSIVE",
AQ423="Sharing","PASSIVE",
AQ423="Sites strategiques &amp; DataCenter","PASSIVE",
AQ423="Exclu","Exclu",
AQ423="SAT","ACTIVE",
AQ423="SPARE-ISSUE","SPARE-ISSUE",
AQ423="Fiber CAmtel","ACTIVE",
AQ423="Fiber AOF","ACTIVE",
AQ423="Projet OCM (HUAWEI)","PLANNED WORKS",
AQ423="Projet OCM (NOKIA)","PLANNED WORKS",
AQ423="ACCESS-ISSUE","ACCESS-ISSUE",
AQ423="Projet OCM (ZTE, NOKIA, autres projets)","PLANNED WORKS",
AQ423="No root CAuse","No root cause",
AQ423="ODU HS","ACTIVE",
AQ423="IP &amp; VLAN","ACTIVE",
AQ423="Warehouse HUAWEI","SPARE-ISSUE",
AQ423="SPARE-HS","SPARE-ISSUE",
AQ423="Power Telco","ACTIVE", AQ423="no impacts","no impacts"
),"")</f>
        <v>PASSIVE</v>
      </c>
      <c r="AS423" s="92" t="s">
        <v>5755</v>
      </c>
      <c r="AT423" s="98" t="s">
        <v>1461</v>
      </c>
      <c r="AV423" s="17" t="s">
        <v>5537</v>
      </c>
      <c r="AW423" s="7" t="s">
        <v>5537</v>
      </c>
      <c r="AX423" s="6" t="s">
        <v>5537</v>
      </c>
      <c r="AY423" s="7"/>
      <c r="AZ423" s="3" t="s">
        <v>5537</v>
      </c>
      <c r="BA423" s="18" t="s">
        <v>5537</v>
      </c>
      <c r="BB423" s="18" t="s">
        <v>5537</v>
      </c>
      <c r="BC423" s="18" t="s">
        <v>5537</v>
      </c>
      <c r="BD423" s="18" t="s">
        <v>5537</v>
      </c>
      <c r="BE423" s="18" t="s">
        <v>5537</v>
      </c>
      <c r="BF423" s="18" t="s">
        <v>5537</v>
      </c>
      <c r="BG423" s="18" t="s">
        <v>5537</v>
      </c>
      <c r="BH423" s="18" t="s">
        <v>5537</v>
      </c>
      <c r="BI423" s="18" t="s">
        <v>5537</v>
      </c>
      <c r="BJ423" s="18" t="s">
        <v>5537</v>
      </c>
      <c r="BK423" s="18" t="s">
        <v>5537</v>
      </c>
      <c r="BL423" s="9" t="s">
        <v>5755</v>
      </c>
      <c r="BM423" s="14" t="s">
        <v>5537</v>
      </c>
      <c r="BN423" s="14" t="s">
        <v>5537</v>
      </c>
      <c r="BO423" s="14" t="str">
        <f>_xlfn.XLOOKUP(B423,'[4]cell downs 18042026 17h'!$B:$B,'[4]cell downs 18042026 17h'!$B:$B,"")</f>
        <v/>
      </c>
      <c r="BP423" s="14" t="str">
        <f>_xlfn.XLOOKUP(B423,'[5]Cells Huawei 19042026 15h'!$B:$B,'[5]Cells Huawei 19042026 15h'!$B:$B,"")</f>
        <v/>
      </c>
      <c r="BQ423" s="9" t="str">
        <f>_xlfn.XLOOKUP(B423,'[6]cells down 19042026 9H40'!$B:$B,'[6]cells down 19042026 9H40'!$B:$B,"")</f>
        <v/>
      </c>
      <c r="BR423" s="9" t="s">
        <v>1461</v>
      </c>
      <c r="BS423" s="9" t="s">
        <v>5537</v>
      </c>
      <c r="BT423" s="108"/>
    </row>
    <row r="424" spans="1:72" s="9" customFormat="1" x14ac:dyDescent="0.35">
      <c r="A424" s="1" t="s">
        <v>1359</v>
      </c>
      <c r="B424" s="8" t="s">
        <v>1360</v>
      </c>
      <c r="C424" s="3" t="str">
        <f>_xlfn.XLOOKUP(B424,'[1]daily break down'!$D:$D,'[1]daily break down'!$E:$E,"")</f>
        <v>NORD</v>
      </c>
      <c r="D424" s="1" t="s">
        <v>21</v>
      </c>
      <c r="E424" s="1" t="s">
        <v>122</v>
      </c>
      <c r="F424" s="3" t="s">
        <v>23</v>
      </c>
      <c r="G424" s="1" t="s">
        <v>1359</v>
      </c>
      <c r="H424" s="33" t="str">
        <f>_xlfn.XLOOKUP(B424,[2]CALCULATION!$B:$B,[2]CALCULATION!$H:$H,"")</f>
        <v>NOKIA</v>
      </c>
      <c r="I424" s="28">
        <v>4.7595784936155114E-2</v>
      </c>
      <c r="J424" s="28">
        <v>5.3186801734263524E-2</v>
      </c>
      <c r="K424" s="28">
        <v>7.3368568821629038E-2</v>
      </c>
      <c r="L424" s="28">
        <v>3.7441777009267915E-2</v>
      </c>
      <c r="M424" s="28">
        <v>3.1147374226881352E-2</v>
      </c>
      <c r="N424" s="28">
        <v>5.1960385146291366E-2</v>
      </c>
      <c r="O424" s="28">
        <v>0.10511111580443805</v>
      </c>
      <c r="P424" s="28">
        <v>3.9281401891226156E-2</v>
      </c>
      <c r="Q424" s="28">
        <v>3.4213415696811772E-2</v>
      </c>
      <c r="R424" s="28">
        <v>5.9733702049467881E-2</v>
      </c>
      <c r="S424" s="93">
        <v>8.0564748506936304E-2</v>
      </c>
      <c r="T424" s="93">
        <f>_xlfn.XLOOKUP(B424,'[3]Nur des jours'!$B:$B,'[3]Nur des jours'!$U:$U,"")</f>
        <v>6.5472572503160381E-2</v>
      </c>
      <c r="U424" s="93">
        <v>3.9930681261329072E-2</v>
      </c>
      <c r="V424" s="93">
        <v>5.1097499379339266E-2</v>
      </c>
      <c r="W424" s="93">
        <v>6.5472572503160381E-2</v>
      </c>
      <c r="X424" s="93">
        <v>1.4176568702148484</v>
      </c>
      <c r="Y424" s="93">
        <v>1.5421992221052241</v>
      </c>
      <c r="Z424" s="93">
        <v>0.1756398512697149</v>
      </c>
      <c r="AA424" s="93">
        <v>0.102034483053822</v>
      </c>
      <c r="AB424" s="93">
        <v>5.766080820014096E-2</v>
      </c>
      <c r="AC424" s="93">
        <f>_xlfn.XLOOKUP(B424,'[3]Nur des jours'!$B:$B,'[3]Nur des jours'!$N:$N,"")</f>
        <v>1.1348817034925363</v>
      </c>
      <c r="AD424" s="93">
        <v>1.1348817034925363</v>
      </c>
      <c r="AE424" s="93">
        <v>8.6589305230957134E-2</v>
      </c>
      <c r="AF424" s="93">
        <v>9.6844475263459781E-2</v>
      </c>
      <c r="AG424" s="93"/>
      <c r="AH424" s="93">
        <v>6.957464051616144E-2</v>
      </c>
      <c r="AI424" s="93">
        <v>0.48721768601449189</v>
      </c>
      <c r="AJ424" s="93">
        <v>0</v>
      </c>
      <c r="AK424" s="93">
        <v>0</v>
      </c>
      <c r="AL424" s="93">
        <v>6.957464051616144E-2</v>
      </c>
      <c r="AM424" s="49" t="s">
        <v>5559</v>
      </c>
      <c r="AN424" s="49"/>
      <c r="AO424" s="48" t="str" cm="1">
        <f t="array" ref="AO424">IFERROR(_xlfn.IFS(
AQ424="MPR ISSUE","PDH",
AQ424="BSS Hardware Issue","BSS",
AQ424="Sites strategiques, MLL, Pylone, etc.","ENVTECH",
AQ424="AKTIVCO DEFAUT GE &amp; POWER Cabinet","AKTIVCO",
AQ424="AKTIVCO Coupure ENEO &amp; Baisse de tension","AKTIVCO GRID ONLY",
AQ424="Coupure ENEO &amp; Baisse de tension","IHS GRID ONLY",
AQ424="Defaut GE &amp; POWER Cabinet","IHS",
AQ424="Sharing","Partners",
AQ424="Sites strategiques &amp; DataCenter","SST &amp; DC",
AQ424="Exclu","Exclu",
AQ424="SAT","SAT",
AQ424="SPARE-ISSUE","SPARE-ISSUE",
AQ424="Fiber CAmtel","TRANS_FO_CAMTEL",
AQ424="Fiber AOF","Fiber AOF",
AQ424="Projet OCM (HUAWEI)","TRAVAUX-HUAWEI",
AQ424="Projet OCM (NOKIA)","TRAVAUX-NOKIA",
AQ424="ACCESS-ISSUE","ACCESS-ISSUE",
AQ424="Projet OCM (ZTE, NOKIA, autres projets)","TRAVAUX OCM",
AQ424="No root CAuse","No root cause",
AQ424="ODU HS","PDH",
AQ424="IP &amp; VLAN","PDH",
AQ424="Warehouse HUAWEI","SPARE-ISSUE",
AQ424="SPARE-HS","SPARE-ISSUE",
AQ424="Power Telco","BSS",AQ424="no impacts","no impacts"
),"")</f>
        <v>No root cause</v>
      </c>
      <c r="AP424" s="48" t="str" cm="1">
        <f t="array" ref="AP424">IFERROR(_xlfn.IFS(
AQ424="MPR ISSUE","TX ISSUE",
AQ424="BSS Hardware Issue","RAN ISSUE",
AQ424="Sites strategiques, MLL, Pylone, etc.","ENVTECH",
AQ424="AKTIVCO DEFAUT GE &amp; POWER Cabinet","POWER ISSUE",
AQ424="AKTIVCO Coupure ENEO &amp; Baisse de tension","POWER ISSUE",
AQ424="Coupure ENEO &amp; Baisse de tension","POWER ISSUE",
AQ424="Defaut GE &amp; POWER Cabinet","POWER ISSUE",
AQ424="Sharing","POWER ISSUE",
AQ424="Sites strategiques &amp; DataCenter","POWER ISSUE",
AQ424="Exclu","Exclu",
AQ424="SAT","TX ISSUE",
AQ424="SPARE-ISSUE","SPARE-ISSUE",
AQ424="Fiber CAmtel","TX ISSUE",
AQ424="Fiber AOF","TX ISSUE",
AQ424="Projet OCM (HUAWEI)","TRAVAUX-HUAWEI",
AQ424="Projet OCM (NOKIA)","TRAVAUX -NOKIA",
AQ424="ACCESS-ISSUE","ACCESS-ISSUE",
AQ424="Projet OCM (ZTE, NOKIA, autres projets)","TRAVAUX OCM",
AQ424="No root CAuse","No root cause",
AQ424="ODU HS","TX ISSUE",
AQ424="IP &amp; VLAN","TX ISSUE",
AQ424="Warehouse HUAWEI","SPARE-ISSUE",
AQ424="SPARE-HS","SPARE-ISSUE",
AQ424="Power Telco","RAN ISSUE",AQ424="no impacts","no impacts"
),"")</f>
        <v>No root cause</v>
      </c>
      <c r="AQ424" s="67" t="s">
        <v>5344</v>
      </c>
      <c r="AR424" s="48" t="str" cm="1">
        <f t="array" ref="AR424">IFERROR(_xlfn.IFS(
AQ424="MPR ISSUE","ACTIVE",
AQ424="BSS Hardware Issue","ACTIVE",
AQ424="Sites strategiques, MLL, Pylone, etc.","PASSIVE",
AQ424="AKTIVCO DEFAUT GE &amp; POWER Cabinet","PASSIVE",
AQ424="AKTIVCO Coupure ENEO &amp; Baisse de tension","PASSIVE",
AQ424="Coupure ENEO &amp; Baisse de tension","PASSIVE",
AQ424="Defaut GE &amp; POWER Cabinet","PASSIVE",
AQ424="Sharing","PASSIVE",
AQ424="Sites strategiques &amp; DataCenter","PASSIVE",
AQ424="Exclu","Exclu",
AQ424="SAT","ACTIVE",
AQ424="SPARE-ISSUE","SPARE-ISSUE",
AQ424="Fiber CAmtel","ACTIVE",
AQ424="Fiber AOF","ACTIVE",
AQ424="Projet OCM (HUAWEI)","PLANNED WORKS",
AQ424="Projet OCM (NOKIA)","PLANNED WORKS",
AQ424="ACCESS-ISSUE","ACCESS-ISSUE",
AQ424="Projet OCM (ZTE, NOKIA, autres projets)","PLANNED WORKS",
AQ424="No root CAuse","No root cause",
AQ424="ODU HS","ACTIVE",
AQ424="IP &amp; VLAN","ACTIVE",
AQ424="Warehouse HUAWEI","SPARE-ISSUE",
AQ424="SPARE-HS","SPARE-ISSUE",
AQ424="Power Telco","ACTIVE", AQ424="no impacts","no impacts"
),"")</f>
        <v>No root cause</v>
      </c>
      <c r="AS424" s="92" t="s">
        <v>5537</v>
      </c>
      <c r="AT424" s="98" t="s">
        <v>1360</v>
      </c>
      <c r="AV424" s="17" t="s">
        <v>5537</v>
      </c>
      <c r="AW424" s="7" t="s">
        <v>5537</v>
      </c>
      <c r="AX424" s="6" t="s">
        <v>5537</v>
      </c>
      <c r="AY424" s="7"/>
      <c r="AZ424" s="3" t="s">
        <v>5537</v>
      </c>
      <c r="BA424" s="18" t="s">
        <v>5537</v>
      </c>
      <c r="BB424" s="18" t="s">
        <v>5537</v>
      </c>
      <c r="BC424" s="18" t="s">
        <v>5537</v>
      </c>
      <c r="BD424" s="18" t="s">
        <v>5537</v>
      </c>
      <c r="BE424" s="18" t="s">
        <v>5537</v>
      </c>
      <c r="BF424" s="18" t="s">
        <v>5537</v>
      </c>
      <c r="BG424" s="18" t="s">
        <v>5537</v>
      </c>
      <c r="BH424" s="18" t="s">
        <v>5537</v>
      </c>
      <c r="BI424" s="18" t="s">
        <v>5537</v>
      </c>
      <c r="BJ424" s="18" t="s">
        <v>5537</v>
      </c>
      <c r="BK424" s="18" t="s">
        <v>5537</v>
      </c>
      <c r="BL424" s="9" t="s">
        <v>5537</v>
      </c>
      <c r="BM424" s="14" t="s">
        <v>5537</v>
      </c>
      <c r="BN424" s="14" t="s">
        <v>5537</v>
      </c>
      <c r="BO424" s="14" t="str">
        <f>_xlfn.XLOOKUP(B424,'[4]cell downs 18042026 17h'!$B:$B,'[4]cell downs 18042026 17h'!$B:$B,"")</f>
        <v/>
      </c>
      <c r="BP424" s="14" t="str">
        <f>_xlfn.XLOOKUP(B424,'[5]Cells Huawei 19042026 15h'!$B:$B,'[5]Cells Huawei 19042026 15h'!$B:$B,"")</f>
        <v/>
      </c>
      <c r="BQ424" s="9" t="str">
        <f>_xlfn.XLOOKUP(B424,'[6]cells down 19042026 9H40'!$B:$B,'[6]cells down 19042026 9H40'!$B:$B,"")</f>
        <v/>
      </c>
      <c r="BR424" s="9" t="s">
        <v>5537</v>
      </c>
      <c r="BS424" s="9" t="s">
        <v>12</v>
      </c>
      <c r="BT424" s="108"/>
    </row>
    <row r="425" spans="1:72" s="9" customFormat="1" x14ac:dyDescent="0.35">
      <c r="A425" s="1" t="s">
        <v>952</v>
      </c>
      <c r="B425" s="8" t="s">
        <v>953</v>
      </c>
      <c r="C425" s="3" t="str">
        <f>_xlfn.XLOOKUP(B425,'[1]daily break down'!$D:$D,'[1]daily break down'!$E:$E,"")</f>
        <v>SUD-OUEST</v>
      </c>
      <c r="D425" s="1" t="s">
        <v>11</v>
      </c>
      <c r="E425" s="1" t="s">
        <v>12</v>
      </c>
      <c r="F425" s="3" t="s">
        <v>13</v>
      </c>
      <c r="G425" s="1" t="s">
        <v>106</v>
      </c>
      <c r="H425" s="32" t="str">
        <f>_xlfn.XLOOKUP(B425,[2]CALCULATION!$B:$B,[2]CALCULATION!$H:$H,"")</f>
        <v>Huawei</v>
      </c>
      <c r="I425" s="28">
        <v>0</v>
      </c>
      <c r="J425" s="28">
        <v>2.675261747609386E-4</v>
      </c>
      <c r="K425" s="28">
        <v>8.9175391586979543E-5</v>
      </c>
      <c r="L425" s="28">
        <v>2.675261747609386E-4</v>
      </c>
      <c r="M425" s="28">
        <v>6.2422774110885678E-4</v>
      </c>
      <c r="N425" s="28">
        <v>1.6943324401526112E-3</v>
      </c>
      <c r="O425" s="28">
        <v>1.6051570485656321E-3</v>
      </c>
      <c r="P425" s="28">
        <v>0</v>
      </c>
      <c r="Q425" s="28">
        <v>5.3505234952187721E-4</v>
      </c>
      <c r="R425" s="28">
        <v>3.4778402718922022E-3</v>
      </c>
      <c r="S425" s="93">
        <v>0</v>
      </c>
      <c r="T425" s="93">
        <f>_xlfn.XLOOKUP(B425,'[3]Nur des jours'!$B:$B,'[3]Nur des jours'!$U:$U,"")</f>
        <v>8.0257852428281603E-4</v>
      </c>
      <c r="U425" s="93">
        <v>0</v>
      </c>
      <c r="V425" s="93">
        <v>9.7201176829807678E-3</v>
      </c>
      <c r="W425" s="93">
        <v>8.0257852428281581E-4</v>
      </c>
      <c r="X425" s="93">
        <v>5.3505234952187721E-4</v>
      </c>
      <c r="Y425" s="93">
        <v>3.0319633139573041E-3</v>
      </c>
      <c r="Z425" s="93">
        <v>3.7453664466531398E-3</v>
      </c>
      <c r="AA425" s="93">
        <v>1.9618586149135501E-3</v>
      </c>
      <c r="AB425" s="93">
        <v>5.3505234952187721E-4</v>
      </c>
      <c r="AC425" s="93">
        <f>_xlfn.XLOOKUP(B425,'[3]Nur des jours'!$B:$B,'[3]Nur des jours'!$N:$N,"")</f>
        <v>1.6051570485656321E-3</v>
      </c>
      <c r="AD425" s="93">
        <v>1.6051570485656321E-3</v>
      </c>
      <c r="AE425" s="93">
        <v>5.0829973204578344E-3</v>
      </c>
      <c r="AF425" s="93">
        <v>1.3376308738046929E-3</v>
      </c>
      <c r="AG425" s="93"/>
      <c r="AH425" s="93">
        <v>6.9182268793178722E-2</v>
      </c>
      <c r="AI425" s="93">
        <v>0</v>
      </c>
      <c r="AJ425" s="93">
        <v>0.20607653232963064</v>
      </c>
      <c r="AK425" s="93">
        <v>0</v>
      </c>
      <c r="AL425" s="93">
        <v>6.9182268793178722E-2</v>
      </c>
      <c r="AM425" s="49" t="s">
        <v>5559</v>
      </c>
      <c r="AN425" s="49"/>
      <c r="AO425" s="48" t="str" cm="1">
        <f t="array" ref="AO425">IFERROR(_xlfn.IFS(
AQ425="MPR ISSUE","PDH",
AQ425="BSS Hardware Issue","BSS",
AQ425="Sites strategiques, MLL, Pylone, etc.","ENVTECH",
AQ425="AKTIVCO DEFAUT GE &amp; POWER Cabinet","AKTIVCO",
AQ425="AKTIVCO Coupure ENEO &amp; Baisse de tension","AKTIVCO GRID ONLY",
AQ425="Coupure ENEO &amp; Baisse de tension","IHS GRID ONLY",
AQ425="Defaut GE &amp; POWER Cabinet","IHS",
AQ425="Sharing","Partners",
AQ425="Sites strategiques &amp; DataCenter","SST &amp; DC",
AQ425="Exclu","Exclu",
AQ425="SAT","SAT",
AQ425="SPARE-ISSUE","SPARE-ISSUE",
AQ425="Fiber CAmtel","TRANS_FO_CAMTEL",
AQ425="Fiber AOF","Fiber AOF",
AQ425="Projet OCM (HUAWEI)","TRAVAUX-HUAWEI",
AQ425="Projet OCM (NOKIA)","TRAVAUX-NOKIA",
AQ425="ACCESS-ISSUE","ACCESS-ISSUE",
AQ425="Projet OCM (ZTE, NOKIA, autres projets)","TRAVAUX OCM",
AQ425="No root CAuse","No root cause",
AQ425="ODU HS","PDH",
AQ425="IP &amp; VLAN","PDH",
AQ425="Warehouse HUAWEI","SPARE-ISSUE",
AQ425="SPARE-HS","SPARE-ISSUE",
AQ425="Power Telco","BSS",AQ425="no impacts","no impacts"
),"")</f>
        <v>No root cause</v>
      </c>
      <c r="AP425" s="48" t="str" cm="1">
        <f t="array" ref="AP425">IFERROR(_xlfn.IFS(
AQ425="MPR ISSUE","TX ISSUE",
AQ425="BSS Hardware Issue","RAN ISSUE",
AQ425="Sites strategiques, MLL, Pylone, etc.","ENVTECH",
AQ425="AKTIVCO DEFAUT GE &amp; POWER Cabinet","POWER ISSUE",
AQ425="AKTIVCO Coupure ENEO &amp; Baisse de tension","POWER ISSUE",
AQ425="Coupure ENEO &amp; Baisse de tension","POWER ISSUE",
AQ425="Defaut GE &amp; POWER Cabinet","POWER ISSUE",
AQ425="Sharing","POWER ISSUE",
AQ425="Sites strategiques &amp; DataCenter","POWER ISSUE",
AQ425="Exclu","Exclu",
AQ425="SAT","TX ISSUE",
AQ425="SPARE-ISSUE","SPARE-ISSUE",
AQ425="Fiber CAmtel","TX ISSUE",
AQ425="Fiber AOF","TX ISSUE",
AQ425="Projet OCM (HUAWEI)","TRAVAUX-HUAWEI",
AQ425="Projet OCM (NOKIA)","TRAVAUX -NOKIA",
AQ425="ACCESS-ISSUE","ACCESS-ISSUE",
AQ425="Projet OCM (ZTE, NOKIA, autres projets)","TRAVAUX OCM",
AQ425="No root CAuse","No root cause",
AQ425="ODU HS","TX ISSUE",
AQ425="IP &amp; VLAN","TX ISSUE",
AQ425="Warehouse HUAWEI","SPARE-ISSUE",
AQ425="SPARE-HS","SPARE-ISSUE",
AQ425="Power Telco","RAN ISSUE",AQ425="no impacts","no impacts"
),"")</f>
        <v>No root cause</v>
      </c>
      <c r="AQ425" s="126" t="s">
        <v>5344</v>
      </c>
      <c r="AR425" s="48" t="str" cm="1">
        <f t="array" ref="AR425">IFERROR(_xlfn.IFS(
AQ425="MPR ISSUE","ACTIVE",
AQ425="BSS Hardware Issue","ACTIVE",
AQ425="Sites strategiques, MLL, Pylone, etc.","PASSIVE",
AQ425="AKTIVCO DEFAUT GE &amp; POWER Cabinet","PASSIVE",
AQ425="AKTIVCO Coupure ENEO &amp; Baisse de tension","PASSIVE",
AQ425="Coupure ENEO &amp; Baisse de tension","PASSIVE",
AQ425="Defaut GE &amp; POWER Cabinet","PASSIVE",
AQ425="Sharing","PASSIVE",
AQ425="Sites strategiques &amp; DataCenter","PASSIVE",
AQ425="Exclu","Exclu",
AQ425="SAT","ACTIVE",
AQ425="SPARE-ISSUE","SPARE-ISSUE",
AQ425="Fiber CAmtel","ACTIVE",
AQ425="Fiber AOF","ACTIVE",
AQ425="Projet OCM (HUAWEI)","PLANNED WORKS",
AQ425="Projet OCM (NOKIA)","PLANNED WORKS",
AQ425="ACCESS-ISSUE","ACCESS-ISSUE",
AQ425="Projet OCM (ZTE, NOKIA, autres projets)","PLANNED WORKS",
AQ425="No root CAuse","No root cause",
AQ425="ODU HS","ACTIVE",
AQ425="IP &amp; VLAN","ACTIVE",
AQ425="Warehouse HUAWEI","SPARE-ISSUE",
AQ425="SPARE-HS","SPARE-ISSUE",
AQ425="Power Telco","ACTIVE", AQ425="no impacts","no impacts"
),"")</f>
        <v>No root cause</v>
      </c>
      <c r="AS425" s="92" t="s">
        <v>5537</v>
      </c>
      <c r="AT425" s="98" t="s">
        <v>953</v>
      </c>
      <c r="AV425" s="17" t="s">
        <v>5537</v>
      </c>
      <c r="AW425" s="7" t="s">
        <v>5537</v>
      </c>
      <c r="AX425" s="6" t="s">
        <v>5537</v>
      </c>
      <c r="AY425" s="7"/>
      <c r="AZ425" s="3" t="s">
        <v>5537</v>
      </c>
      <c r="BA425" s="18" t="s">
        <v>5537</v>
      </c>
      <c r="BB425" s="18" t="s">
        <v>5537</v>
      </c>
      <c r="BC425" s="18" t="s">
        <v>5537</v>
      </c>
      <c r="BD425" s="18" t="s">
        <v>5537</v>
      </c>
      <c r="BE425" s="18" t="s">
        <v>5537</v>
      </c>
      <c r="BF425" s="18" t="s">
        <v>5537</v>
      </c>
      <c r="BG425" s="18" t="s">
        <v>5537</v>
      </c>
      <c r="BH425" s="18" t="s">
        <v>5537</v>
      </c>
      <c r="BI425" s="18" t="s">
        <v>5537</v>
      </c>
      <c r="BJ425" s="18" t="s">
        <v>5537</v>
      </c>
      <c r="BK425" s="18" t="s">
        <v>5537</v>
      </c>
      <c r="BL425" s="9" t="s">
        <v>5537</v>
      </c>
      <c r="BM425" s="14" t="s">
        <v>5537</v>
      </c>
      <c r="BN425" s="14" t="s">
        <v>5537</v>
      </c>
      <c r="BO425" s="14" t="str">
        <f>_xlfn.XLOOKUP(B425,'[4]cell downs 18042026 17h'!$B:$B,'[4]cell downs 18042026 17h'!$B:$B,"")</f>
        <v/>
      </c>
      <c r="BP425" s="14" t="str">
        <f>_xlfn.XLOOKUP(B425,'[5]Cells Huawei 19042026 15h'!$B:$B,'[5]Cells Huawei 19042026 15h'!$B:$B,"")</f>
        <v/>
      </c>
      <c r="BQ425" s="9" t="str">
        <f>_xlfn.XLOOKUP(B425,'[6]cells down 19042026 9H40'!$B:$B,'[6]cells down 19042026 9H40'!$B:$B,"")</f>
        <v/>
      </c>
      <c r="BR425" s="9" t="s">
        <v>953</v>
      </c>
      <c r="BS425" s="9" t="s">
        <v>5537</v>
      </c>
      <c r="BT425" s="108"/>
    </row>
    <row r="426" spans="1:72" s="9" customFormat="1" x14ac:dyDescent="0.35">
      <c r="A426" s="1" t="s">
        <v>4322</v>
      </c>
      <c r="B426" s="1" t="s">
        <v>4323</v>
      </c>
      <c r="C426" s="3" t="str">
        <f>_xlfn.XLOOKUP(B426,'[1]daily break down'!$D:$D,'[1]daily break down'!$E:$E,"")</f>
        <v>Yaounde</v>
      </c>
      <c r="D426" s="1" t="s">
        <v>21</v>
      </c>
      <c r="E426" s="1" t="s">
        <v>30</v>
      </c>
      <c r="F426" s="3" t="s">
        <v>37</v>
      </c>
      <c r="G426" s="1" t="s">
        <v>38</v>
      </c>
      <c r="H426" s="34" t="str">
        <f>_xlfn.XLOOKUP(B426,[2]CALCULATION!$B:$B,[2]CALCULATION!$H:$H,"")</f>
        <v>ZTE</v>
      </c>
      <c r="I426" s="28">
        <v>35.519949605202697</v>
      </c>
      <c r="J426" s="28">
        <v>5.1358069873556431</v>
      </c>
      <c r="K426" s="28">
        <v>0</v>
      </c>
      <c r="L426" s="28">
        <v>0</v>
      </c>
      <c r="M426" s="28">
        <v>0</v>
      </c>
      <c r="N426" s="28">
        <v>0</v>
      </c>
      <c r="O426" s="28">
        <v>9.2457045997380387</v>
      </c>
      <c r="P426" s="28">
        <v>16.023515907463054</v>
      </c>
      <c r="Q426" s="28">
        <v>7.3569341357691762</v>
      </c>
      <c r="R426" s="28">
        <v>10.846563394429175</v>
      </c>
      <c r="S426" s="93">
        <v>9.2457045997380387</v>
      </c>
      <c r="T426" s="93">
        <f>_xlfn.XLOOKUP(B426,'[3]Nur des jours'!$B:$B,'[3]Nur des jours'!$U:$U,"")</f>
        <v>9.2457045997380387</v>
      </c>
      <c r="U426" s="93">
        <v>24.285776453701555</v>
      </c>
      <c r="V426" s="93">
        <v>9.2457045997380387</v>
      </c>
      <c r="W426" s="93">
        <v>9.2457045997380387</v>
      </c>
      <c r="X426" s="93">
        <v>7.8993523726361383</v>
      </c>
      <c r="Y426" s="93">
        <v>4.3629773737062436</v>
      </c>
      <c r="Z426" s="93">
        <v>0</v>
      </c>
      <c r="AA426" s="93">
        <v>0</v>
      </c>
      <c r="AB426" s="93">
        <v>0</v>
      </c>
      <c r="AC426" s="93">
        <f>_xlfn.XLOOKUP(B426,'[3]Nur des jours'!$B:$B,'[3]Nur des jours'!$N:$N,"")</f>
        <v>16.822081539124444</v>
      </c>
      <c r="AD426" s="93">
        <v>16.822081539124444</v>
      </c>
      <c r="AE426" s="93">
        <v>29.735338138816829</v>
      </c>
      <c r="AF426" s="93">
        <v>5.3317253226722352</v>
      </c>
      <c r="AG426" s="93"/>
      <c r="AH426" s="93">
        <v>6.90752583232742E-2</v>
      </c>
      <c r="AI426" s="93">
        <v>0</v>
      </c>
      <c r="AJ426" s="93">
        <v>0</v>
      </c>
      <c r="AK426" s="93">
        <v>0.13245785972722887</v>
      </c>
      <c r="AL426" s="93">
        <v>6.90752583232742E-2</v>
      </c>
      <c r="AM426" s="49" t="s">
        <v>5559</v>
      </c>
      <c r="AN426" s="49"/>
      <c r="AO426" s="48" t="str" cm="1">
        <f t="array" ref="AO426">IFERROR(_xlfn.IFS(
AQ426="MPR ISSUE","PDH",
AQ426="BSS Hardware Issue","BSS",
AQ426="Sites strategiques, MLL, Pylone, etc.","ENVTECH",
AQ426="AKTIVCO DEFAUT GE &amp; POWER Cabinet","AKTIVCO",
AQ426="AKTIVCO Coupure ENEO &amp; Baisse de tension","AKTIVCO GRID ONLY",
AQ426="Coupure ENEO &amp; Baisse de tension","IHS GRID ONLY",
AQ426="Defaut GE &amp; POWER Cabinet","IHS",
AQ426="Sharing","Partners",
AQ426="Sites strategiques &amp; DataCenter","SST &amp; DC",
AQ426="Exclu","Exclu",
AQ426="SAT","SAT",
AQ426="SPARE-ISSUE","SPARE-ISSUE",
AQ426="Fiber CAmtel","TRANS_FO_CAMTEL",
AQ426="Fiber AOF","Fiber AOF",
AQ426="Projet OCM (HUAWEI)","TRAVAUX-HUAWEI",
AQ426="Projet OCM (NOKIA)","TRAVAUX-NOKIA",
AQ426="ACCESS-ISSUE","ACCESS-ISSUE",
AQ426="Projet OCM (ZTE, NOKIA, autres projets)","TRAVAUX OCM",
AQ426="No root CAuse","No root cause",
AQ426="ODU HS","PDH",
AQ426="IP &amp; VLAN","PDH",
AQ426="Warehouse HUAWEI","SPARE-ISSUE",
AQ426="SPARE-HS","SPARE-ISSUE",
AQ426="Power Telco","BSS",AQ426="no impacts","no impacts"
),"")</f>
        <v>No root cause</v>
      </c>
      <c r="AP426" s="48" t="str" cm="1">
        <f t="array" ref="AP426">IFERROR(_xlfn.IFS(
AQ426="MPR ISSUE","TX ISSUE",
AQ426="BSS Hardware Issue","RAN ISSUE",
AQ426="Sites strategiques, MLL, Pylone, etc.","ENVTECH",
AQ426="AKTIVCO DEFAUT GE &amp; POWER Cabinet","POWER ISSUE",
AQ426="AKTIVCO Coupure ENEO &amp; Baisse de tension","POWER ISSUE",
AQ426="Coupure ENEO &amp; Baisse de tension","POWER ISSUE",
AQ426="Defaut GE &amp; POWER Cabinet","POWER ISSUE",
AQ426="Sharing","POWER ISSUE",
AQ426="Sites strategiques &amp; DataCenter","POWER ISSUE",
AQ426="Exclu","Exclu",
AQ426="SAT","TX ISSUE",
AQ426="SPARE-ISSUE","SPARE-ISSUE",
AQ426="Fiber CAmtel","TX ISSUE",
AQ426="Fiber AOF","TX ISSUE",
AQ426="Projet OCM (HUAWEI)","TRAVAUX-HUAWEI",
AQ426="Projet OCM (NOKIA)","TRAVAUX -NOKIA",
AQ426="ACCESS-ISSUE","ACCESS-ISSUE",
AQ426="Projet OCM (ZTE, NOKIA, autres projets)","TRAVAUX OCM",
AQ426="No root CAuse","No root cause",
AQ426="ODU HS","TX ISSUE",
AQ426="IP &amp; VLAN","TX ISSUE",
AQ426="Warehouse HUAWEI","SPARE-ISSUE",
AQ426="SPARE-HS","SPARE-ISSUE",
AQ426="Power Telco","RAN ISSUE",AQ426="no impacts","no impacts"
),"")</f>
        <v>No root cause</v>
      </c>
      <c r="AQ426" s="67" t="s">
        <v>5344</v>
      </c>
      <c r="AR426" s="48" t="str" cm="1">
        <f t="array" ref="AR426">IFERROR(_xlfn.IFS(
AQ426="MPR ISSUE","ACTIVE",
AQ426="BSS Hardware Issue","ACTIVE",
AQ426="Sites strategiques, MLL, Pylone, etc.","PASSIVE",
AQ426="AKTIVCO DEFAUT GE &amp; POWER Cabinet","PASSIVE",
AQ426="AKTIVCO Coupure ENEO &amp; Baisse de tension","PASSIVE",
AQ426="Coupure ENEO &amp; Baisse de tension","PASSIVE",
AQ426="Defaut GE &amp; POWER Cabinet","PASSIVE",
AQ426="Sharing","PASSIVE",
AQ426="Sites strategiques &amp; DataCenter","PASSIVE",
AQ426="Exclu","Exclu",
AQ426="SAT","ACTIVE",
AQ426="SPARE-ISSUE","SPARE-ISSUE",
AQ426="Fiber CAmtel","ACTIVE",
AQ426="Fiber AOF","ACTIVE",
AQ426="Projet OCM (HUAWEI)","PLANNED WORKS",
AQ426="Projet OCM (NOKIA)","PLANNED WORKS",
AQ426="ACCESS-ISSUE","ACCESS-ISSUE",
AQ426="Projet OCM (ZTE, NOKIA, autres projets)","PLANNED WORKS",
AQ426="No root CAuse","No root cause",
AQ426="ODU HS","ACTIVE",
AQ426="IP &amp; VLAN","ACTIVE",
AQ426="Warehouse HUAWEI","SPARE-ISSUE",
AQ426="SPARE-HS","SPARE-ISSUE",
AQ426="Power Telco","ACTIVE", AQ426="no impacts","no impacts"
),"")</f>
        <v>No root cause</v>
      </c>
      <c r="AS426" s="92" t="s">
        <v>5537</v>
      </c>
      <c r="AT426" s="98" t="s">
        <v>4323</v>
      </c>
      <c r="AV426" s="17" t="s">
        <v>5537</v>
      </c>
      <c r="AW426" s="7" t="s">
        <v>5537</v>
      </c>
      <c r="AX426" s="6" t="s">
        <v>5537</v>
      </c>
      <c r="AY426" s="7"/>
      <c r="AZ426" s="3" t="s">
        <v>5537</v>
      </c>
      <c r="BA426" s="18" t="s">
        <v>5537</v>
      </c>
      <c r="BB426" s="18" t="s">
        <v>5537</v>
      </c>
      <c r="BC426" s="18" t="s">
        <v>5537</v>
      </c>
      <c r="BD426" s="18" t="s">
        <v>5537</v>
      </c>
      <c r="BE426" s="18" t="s">
        <v>5537</v>
      </c>
      <c r="BF426" s="18" t="s">
        <v>5537</v>
      </c>
      <c r="BG426" s="18" t="s">
        <v>5537</v>
      </c>
      <c r="BH426" s="18" t="s">
        <v>5537</v>
      </c>
      <c r="BI426" s="18" t="s">
        <v>5537</v>
      </c>
      <c r="BJ426" s="18" t="s">
        <v>5537</v>
      </c>
      <c r="BK426" s="18" t="s">
        <v>5537</v>
      </c>
      <c r="BL426" s="9" t="s">
        <v>5537</v>
      </c>
      <c r="BM426" s="14" t="s">
        <v>5537</v>
      </c>
      <c r="BN426" s="14" t="s">
        <v>5537</v>
      </c>
      <c r="BO426" s="14" t="str">
        <f>_xlfn.XLOOKUP(B426,'[4]cell downs 18042026 17h'!$B:$B,'[4]cell downs 18042026 17h'!$B:$B,"")</f>
        <v/>
      </c>
      <c r="BP426" s="14" t="str">
        <f>_xlfn.XLOOKUP(B426,'[5]Cells Huawei 19042026 15h'!$B:$B,'[5]Cells Huawei 19042026 15h'!$B:$B,"")</f>
        <v/>
      </c>
      <c r="BQ426" s="9" t="str">
        <f>_xlfn.XLOOKUP(B426,'[6]cells down 19042026 9H40'!$B:$B,'[6]cells down 19042026 9H40'!$B:$B,"")</f>
        <v>CTR_758</v>
      </c>
      <c r="BR426" s="9" t="s">
        <v>5537</v>
      </c>
      <c r="BS426" s="9" t="s">
        <v>83</v>
      </c>
      <c r="BT426" s="108"/>
    </row>
    <row r="427" spans="1:72" s="9" customFormat="1" x14ac:dyDescent="0.35">
      <c r="A427" s="1" t="s">
        <v>1043</v>
      </c>
      <c r="B427" s="8" t="s">
        <v>1044</v>
      </c>
      <c r="C427" s="3" t="str">
        <f>_xlfn.XLOOKUP(B427,'[1]daily break down'!$D:$D,'[1]daily break down'!$E:$E,"")</f>
        <v>SUD-OUEST</v>
      </c>
      <c r="D427" s="1" t="s">
        <v>11</v>
      </c>
      <c r="E427" s="1" t="s">
        <v>96</v>
      </c>
      <c r="F427" s="3" t="s">
        <v>13</v>
      </c>
      <c r="G427" s="1" t="s">
        <v>106</v>
      </c>
      <c r="H427" s="32" t="str">
        <f>_xlfn.XLOOKUP(B427,[2]CALCULATION!$B:$B,[2]CALCULATION!$H:$H,"")</f>
        <v>Huawei</v>
      </c>
      <c r="I427" s="28">
        <v>0</v>
      </c>
      <c r="J427" s="28">
        <v>8.0257852428281603E-4</v>
      </c>
      <c r="K427" s="28">
        <v>0</v>
      </c>
      <c r="L427" s="28">
        <v>8.4603369260315091</v>
      </c>
      <c r="M427" s="28">
        <v>5.3505234952187721E-4</v>
      </c>
      <c r="N427" s="28">
        <v>1.0130324484280875E-2</v>
      </c>
      <c r="O427" s="28">
        <v>1.8726832233265705E-3</v>
      </c>
      <c r="P427" s="28">
        <v>4.6959761209703417E-2</v>
      </c>
      <c r="Q427" s="28">
        <v>4.3690234652558395</v>
      </c>
      <c r="R427" s="28">
        <v>4.8154711456968946E-3</v>
      </c>
      <c r="S427" s="93">
        <v>2.675261747609386E-4</v>
      </c>
      <c r="T427" s="93">
        <f>_xlfn.XLOOKUP(B427,'[3]Nur des jours'!$B:$B,'[3]Nur des jours'!$U:$U,"")</f>
        <v>8.0257852428281603E-4</v>
      </c>
      <c r="U427" s="93">
        <v>3.4217132804273569</v>
      </c>
      <c r="V427" s="93">
        <v>9.8806333878373332E-3</v>
      </c>
      <c r="W427" s="93">
        <v>8.0257852428281581E-4</v>
      </c>
      <c r="X427" s="93">
        <v>2.675261747609386E-4</v>
      </c>
      <c r="Y427" s="93">
        <v>5.3255543855744172E-2</v>
      </c>
      <c r="Z427" s="93">
        <v>4.6192852842055392E-3</v>
      </c>
      <c r="AA427" s="93">
        <v>8.0257852428281603E-4</v>
      </c>
      <c r="AB427" s="93">
        <v>1.6051570485656321E-3</v>
      </c>
      <c r="AC427" s="93">
        <f>_xlfn.XLOOKUP(B427,'[3]Nur des jours'!$B:$B,'[3]Nur des jours'!$N:$N,"")</f>
        <v>2.1402093980875093E-3</v>
      </c>
      <c r="AD427" s="93">
        <v>2.1402093980875093E-3</v>
      </c>
      <c r="AE427" s="93">
        <v>9.809293074567748E-3</v>
      </c>
      <c r="AF427" s="93">
        <v>2.8072413271581165</v>
      </c>
      <c r="AG427" s="93"/>
      <c r="AH427" s="93">
        <v>6.8665051521974246E-2</v>
      </c>
      <c r="AI427" s="93">
        <v>0</v>
      </c>
      <c r="AJ427" s="93">
        <v>0.20453587251071875</v>
      </c>
      <c r="AK427" s="93">
        <v>0</v>
      </c>
      <c r="AL427" s="93">
        <v>6.8665051521974246E-2</v>
      </c>
      <c r="AM427" s="49" t="s">
        <v>5559</v>
      </c>
      <c r="AN427" s="49"/>
      <c r="AO427" s="48" t="str" cm="1">
        <f t="array" ref="AO427">IFERROR(_xlfn.IFS(
AQ427="MPR ISSUE","PDH",
AQ427="BSS Hardware Issue","BSS",
AQ427="Sites strategiques, MLL, Pylone, etc.","ENVTECH",
AQ427="AKTIVCO DEFAUT GE &amp; POWER Cabinet","AKTIVCO",
AQ427="AKTIVCO Coupure ENEO &amp; Baisse de tension","AKTIVCO GRID ONLY",
AQ427="Coupure ENEO &amp; Baisse de tension","IHS GRID ONLY",
AQ427="Defaut GE &amp; POWER Cabinet","IHS",
AQ427="Sharing","Partners",
AQ427="Sites strategiques &amp; DataCenter","SST &amp; DC",
AQ427="Exclu","Exclu",
AQ427="SAT","SAT",
AQ427="SPARE-ISSUE","SPARE-ISSUE",
AQ427="Fiber CAmtel","TRANS_FO_CAMTEL",
AQ427="Fiber AOF","Fiber AOF",
AQ427="Projet OCM (HUAWEI)","TRAVAUX-HUAWEI",
AQ427="Projet OCM (NOKIA)","TRAVAUX-NOKIA",
AQ427="ACCESS-ISSUE","ACCESS-ISSUE",
AQ427="Projet OCM (ZTE, NOKIA, autres projets)","TRAVAUX OCM",
AQ427="No root CAuse","No root cause",
AQ427="ODU HS","PDH",
AQ427="IP &amp; VLAN","PDH",
AQ427="Warehouse HUAWEI","SPARE-ISSUE",
AQ427="SPARE-HS","SPARE-ISSUE",
AQ427="Power Telco","BSS",AQ427="no impacts","no impacts"
),"")</f>
        <v>No root cause</v>
      </c>
      <c r="AP427" s="48" t="str" cm="1">
        <f t="array" ref="AP427">IFERROR(_xlfn.IFS(
AQ427="MPR ISSUE","TX ISSUE",
AQ427="BSS Hardware Issue","RAN ISSUE",
AQ427="Sites strategiques, MLL, Pylone, etc.","ENVTECH",
AQ427="AKTIVCO DEFAUT GE &amp; POWER Cabinet","POWER ISSUE",
AQ427="AKTIVCO Coupure ENEO &amp; Baisse de tension","POWER ISSUE",
AQ427="Coupure ENEO &amp; Baisse de tension","POWER ISSUE",
AQ427="Defaut GE &amp; POWER Cabinet","POWER ISSUE",
AQ427="Sharing","POWER ISSUE",
AQ427="Sites strategiques &amp; DataCenter","POWER ISSUE",
AQ427="Exclu","Exclu",
AQ427="SAT","TX ISSUE",
AQ427="SPARE-ISSUE","SPARE-ISSUE",
AQ427="Fiber CAmtel","TX ISSUE",
AQ427="Fiber AOF","TX ISSUE",
AQ427="Projet OCM (HUAWEI)","TRAVAUX-HUAWEI",
AQ427="Projet OCM (NOKIA)","TRAVAUX -NOKIA",
AQ427="ACCESS-ISSUE","ACCESS-ISSUE",
AQ427="Projet OCM (ZTE, NOKIA, autres projets)","TRAVAUX OCM",
AQ427="No root CAuse","No root cause",
AQ427="ODU HS","TX ISSUE",
AQ427="IP &amp; VLAN","TX ISSUE",
AQ427="Warehouse HUAWEI","SPARE-ISSUE",
AQ427="SPARE-HS","SPARE-ISSUE",
AQ427="Power Telco","RAN ISSUE",AQ427="no impacts","no impacts"
),"")</f>
        <v>No root cause</v>
      </c>
      <c r="AQ427" s="126" t="s">
        <v>5344</v>
      </c>
      <c r="AR427" s="48" t="str" cm="1">
        <f t="array" ref="AR427">IFERROR(_xlfn.IFS(
AQ427="MPR ISSUE","ACTIVE",
AQ427="BSS Hardware Issue","ACTIVE",
AQ427="Sites strategiques, MLL, Pylone, etc.","PASSIVE",
AQ427="AKTIVCO DEFAUT GE &amp; POWER Cabinet","PASSIVE",
AQ427="AKTIVCO Coupure ENEO &amp; Baisse de tension","PASSIVE",
AQ427="Coupure ENEO &amp; Baisse de tension","PASSIVE",
AQ427="Defaut GE &amp; POWER Cabinet","PASSIVE",
AQ427="Sharing","PASSIVE",
AQ427="Sites strategiques &amp; DataCenter","PASSIVE",
AQ427="Exclu","Exclu",
AQ427="SAT","ACTIVE",
AQ427="SPARE-ISSUE","SPARE-ISSUE",
AQ427="Fiber CAmtel","ACTIVE",
AQ427="Fiber AOF","ACTIVE",
AQ427="Projet OCM (HUAWEI)","PLANNED WORKS",
AQ427="Projet OCM (NOKIA)","PLANNED WORKS",
AQ427="ACCESS-ISSUE","ACCESS-ISSUE",
AQ427="Projet OCM (ZTE, NOKIA, autres projets)","PLANNED WORKS",
AQ427="No root CAuse","No root cause",
AQ427="ODU HS","ACTIVE",
AQ427="IP &amp; VLAN","ACTIVE",
AQ427="Warehouse HUAWEI","SPARE-ISSUE",
AQ427="SPARE-HS","SPARE-ISSUE",
AQ427="Power Telco","ACTIVE", AQ427="no impacts","no impacts"
),"")</f>
        <v>No root cause</v>
      </c>
      <c r="AS427" s="92" t="s">
        <v>5537</v>
      </c>
      <c r="AT427" s="98" t="s">
        <v>1044</v>
      </c>
      <c r="AV427" s="17" t="s">
        <v>5537</v>
      </c>
      <c r="AW427" s="7" t="s">
        <v>5537</v>
      </c>
      <c r="AX427" s="6" t="s">
        <v>5537</v>
      </c>
      <c r="AY427" s="7"/>
      <c r="AZ427" s="3" t="s">
        <v>5537</v>
      </c>
      <c r="BA427" s="18" t="s">
        <v>5537</v>
      </c>
      <c r="BB427" s="18" t="s">
        <v>5537</v>
      </c>
      <c r="BC427" s="18" t="s">
        <v>5537</v>
      </c>
      <c r="BD427" s="18" t="s">
        <v>5537</v>
      </c>
      <c r="BE427" s="18" t="s">
        <v>5537</v>
      </c>
      <c r="BF427" s="18" t="s">
        <v>5537</v>
      </c>
      <c r="BG427" s="18" t="s">
        <v>5537</v>
      </c>
      <c r="BH427" s="18" t="s">
        <v>5537</v>
      </c>
      <c r="BI427" s="18" t="s">
        <v>5537</v>
      </c>
      <c r="BJ427" s="18" t="s">
        <v>5537</v>
      </c>
      <c r="BK427" s="18" t="s">
        <v>5537</v>
      </c>
      <c r="BL427" s="9" t="s">
        <v>5537</v>
      </c>
      <c r="BM427" s="14" t="s">
        <v>5537</v>
      </c>
      <c r="BN427" s="14" t="s">
        <v>5537</v>
      </c>
      <c r="BO427" s="14" t="str">
        <f>_xlfn.XLOOKUP(B427,'[4]cell downs 18042026 17h'!$B:$B,'[4]cell downs 18042026 17h'!$B:$B,"")</f>
        <v/>
      </c>
      <c r="BP427" s="14" t="str">
        <f>_xlfn.XLOOKUP(B427,'[5]Cells Huawei 19042026 15h'!$B:$B,'[5]Cells Huawei 19042026 15h'!$B:$B,"")</f>
        <v/>
      </c>
      <c r="BQ427" s="9" t="str">
        <f>_xlfn.XLOOKUP(B427,'[6]cells down 19042026 9H40'!$B:$B,'[6]cells down 19042026 9H40'!$B:$B,"")</f>
        <v/>
      </c>
      <c r="BR427" s="9" t="s">
        <v>1044</v>
      </c>
      <c r="BS427" s="9" t="s">
        <v>12</v>
      </c>
      <c r="BT427" s="108"/>
    </row>
    <row r="428" spans="1:72" s="9" customFormat="1" x14ac:dyDescent="0.35">
      <c r="A428" s="1" t="s">
        <v>4944</v>
      </c>
      <c r="B428" s="8" t="s">
        <v>4945</v>
      </c>
      <c r="C428" s="3" t="str">
        <f>_xlfn.XLOOKUP(B428,'[1]daily break down'!$D:$D,'[1]daily break down'!$E:$E,"")</f>
        <v>CENTRE</v>
      </c>
      <c r="D428" s="1" t="s">
        <v>357</v>
      </c>
      <c r="E428" s="1" t="s">
        <v>122</v>
      </c>
      <c r="F428" s="3" t="s">
        <v>69</v>
      </c>
      <c r="G428" s="1" t="s">
        <v>4944</v>
      </c>
      <c r="H428" s="33" t="str">
        <f>_xlfn.XLOOKUP(B428,[2]CALCULATION!$B:$B,[2]CALCULATION!$H:$H,"")</f>
        <v>NOKIA</v>
      </c>
      <c r="I428" s="28">
        <v>0</v>
      </c>
      <c r="J428" s="28">
        <v>0.1971667907988118</v>
      </c>
      <c r="K428" s="28">
        <v>2.2115497113572103E-3</v>
      </c>
      <c r="L428" s="28">
        <v>1.3162287798238184E-2</v>
      </c>
      <c r="M428" s="28">
        <v>8.3967548718299825E-2</v>
      </c>
      <c r="N428" s="28">
        <v>3.1389737838617136E-3</v>
      </c>
      <c r="O428" s="28">
        <v>2.6253235283206663E-2</v>
      </c>
      <c r="P428" s="28">
        <v>1.6871984088256541E-2</v>
      </c>
      <c r="Q428" s="28">
        <v>0.27055813807489598</v>
      </c>
      <c r="R428" s="28">
        <v>0.26793328048260356</v>
      </c>
      <c r="S428" s="93">
        <v>1.2912596701794716E-2</v>
      </c>
      <c r="T428" s="93">
        <f>_xlfn.XLOOKUP(B428,'[3]Nur des jours'!$B:$B,'[3]Nur des jours'!$U:$U,"")</f>
        <v>0</v>
      </c>
      <c r="U428" s="93">
        <v>0</v>
      </c>
      <c r="V428" s="93">
        <v>0.11235969294018514</v>
      </c>
      <c r="W428" s="93">
        <v>0</v>
      </c>
      <c r="X428" s="93">
        <v>0</v>
      </c>
      <c r="Y428" s="93">
        <v>0</v>
      </c>
      <c r="Z428" s="93">
        <v>5.3523070030505222E-2</v>
      </c>
      <c r="AA428" s="93">
        <v>2.4969109644346771E-4</v>
      </c>
      <c r="AB428" s="93">
        <v>5.3826266361900708E-2</v>
      </c>
      <c r="AC428" s="93">
        <f>_xlfn.XLOOKUP(B428,'[3]Nur des jours'!$B:$B,'[3]Nur des jours'!$N:$N,"")</f>
        <v>0.27059455918219666</v>
      </c>
      <c r="AD428" s="93">
        <v>0.27059455918219666</v>
      </c>
      <c r="AE428" s="93">
        <v>0.13454627357789811</v>
      </c>
      <c r="AF428" s="93">
        <v>3.2103140971317652E-4</v>
      </c>
      <c r="AG428" s="93"/>
      <c r="AH428" s="93">
        <v>6.702422431677392E-2</v>
      </c>
      <c r="AI428" s="93">
        <v>0</v>
      </c>
      <c r="AJ428" s="93">
        <v>0</v>
      </c>
      <c r="AK428" s="93">
        <v>0.12852482232247042</v>
      </c>
      <c r="AL428" s="93">
        <v>6.702422431677392E-2</v>
      </c>
      <c r="AM428" s="49" t="s">
        <v>5559</v>
      </c>
      <c r="AN428" s="49"/>
      <c r="AO428" s="48" t="str" cm="1">
        <f t="array" ref="AO428">IFERROR(_xlfn.IFS(
AQ428="MPR ISSUE","PDH",
AQ428="BSS Hardware Issue","BSS",
AQ428="Sites strategiques, MLL, Pylone, etc.","ENVTECH",
AQ428="AKTIVCO DEFAUT GE &amp; POWER Cabinet","AKTIVCO",
AQ428="AKTIVCO Coupure ENEO &amp; Baisse de tension","AKTIVCO GRID ONLY",
AQ428="Coupure ENEO &amp; Baisse de tension","IHS GRID ONLY",
AQ428="Defaut GE &amp; POWER Cabinet","IHS",
AQ428="Sharing","Partners",
AQ428="Sites strategiques &amp; DataCenter","SST &amp; DC",
AQ428="Exclu","Exclu",
AQ428="SAT","SAT",
AQ428="SPARE-ISSUE","SPARE-ISSUE",
AQ428="Fiber CAmtel","TRANS_FO_CAMTEL",
AQ428="Fiber AOF","Fiber AOF",
AQ428="Projet OCM (HUAWEI)","TRAVAUX-HUAWEI",
AQ428="Projet OCM (NOKIA)","TRAVAUX-NOKIA",
AQ428="ACCESS-ISSUE","ACCESS-ISSUE",
AQ428="Projet OCM (ZTE, NOKIA, autres projets)","TRAVAUX OCM",
AQ428="No root CAuse","No root cause",
AQ428="ODU HS","PDH",
AQ428="IP &amp; VLAN","PDH",
AQ428="Warehouse HUAWEI","SPARE-ISSUE",
AQ428="SPARE-HS","SPARE-ISSUE",
AQ428="Power Telco","BSS",AQ428="no impacts","no impacts"
),"")</f>
        <v>No root cause</v>
      </c>
      <c r="AP428" s="48" t="str" cm="1">
        <f t="array" ref="AP428">IFERROR(_xlfn.IFS(
AQ428="MPR ISSUE","TX ISSUE",
AQ428="BSS Hardware Issue","RAN ISSUE",
AQ428="Sites strategiques, MLL, Pylone, etc.","ENVTECH",
AQ428="AKTIVCO DEFAUT GE &amp; POWER Cabinet","POWER ISSUE",
AQ428="AKTIVCO Coupure ENEO &amp; Baisse de tension","POWER ISSUE",
AQ428="Coupure ENEO &amp; Baisse de tension","POWER ISSUE",
AQ428="Defaut GE &amp; POWER Cabinet","POWER ISSUE",
AQ428="Sharing","POWER ISSUE",
AQ428="Sites strategiques &amp; DataCenter","POWER ISSUE",
AQ428="Exclu","Exclu",
AQ428="SAT","TX ISSUE",
AQ428="SPARE-ISSUE","SPARE-ISSUE",
AQ428="Fiber CAmtel","TX ISSUE",
AQ428="Fiber AOF","TX ISSUE",
AQ428="Projet OCM (HUAWEI)","TRAVAUX-HUAWEI",
AQ428="Projet OCM (NOKIA)","TRAVAUX -NOKIA",
AQ428="ACCESS-ISSUE","ACCESS-ISSUE",
AQ428="Projet OCM (ZTE, NOKIA, autres projets)","TRAVAUX OCM",
AQ428="No root CAuse","No root cause",
AQ428="ODU HS","TX ISSUE",
AQ428="IP &amp; VLAN","TX ISSUE",
AQ428="Warehouse HUAWEI","SPARE-ISSUE",
AQ428="SPARE-HS","SPARE-ISSUE",
AQ428="Power Telco","RAN ISSUE",AQ428="no impacts","no impacts"
),"")</f>
        <v>No root cause</v>
      </c>
      <c r="AQ428" s="67" t="s">
        <v>5344</v>
      </c>
      <c r="AR428" s="48" t="str" cm="1">
        <f t="array" ref="AR428">IFERROR(_xlfn.IFS(
AQ428="MPR ISSUE","ACTIVE",
AQ428="BSS Hardware Issue","ACTIVE",
AQ428="Sites strategiques, MLL, Pylone, etc.","PASSIVE",
AQ428="AKTIVCO DEFAUT GE &amp; POWER Cabinet","PASSIVE",
AQ428="AKTIVCO Coupure ENEO &amp; Baisse de tension","PASSIVE",
AQ428="Coupure ENEO &amp; Baisse de tension","PASSIVE",
AQ428="Defaut GE &amp; POWER Cabinet","PASSIVE",
AQ428="Sharing","PASSIVE",
AQ428="Sites strategiques &amp; DataCenter","PASSIVE",
AQ428="Exclu","Exclu",
AQ428="SAT","ACTIVE",
AQ428="SPARE-ISSUE","SPARE-ISSUE",
AQ428="Fiber CAmtel","ACTIVE",
AQ428="Fiber AOF","ACTIVE",
AQ428="Projet OCM (HUAWEI)","PLANNED WORKS",
AQ428="Projet OCM (NOKIA)","PLANNED WORKS",
AQ428="ACCESS-ISSUE","ACCESS-ISSUE",
AQ428="Projet OCM (ZTE, NOKIA, autres projets)","PLANNED WORKS",
AQ428="No root CAuse","No root cause",
AQ428="ODU HS","ACTIVE",
AQ428="IP &amp; VLAN","ACTIVE",
AQ428="Warehouse HUAWEI","SPARE-ISSUE",
AQ428="SPARE-HS","SPARE-ISSUE",
AQ428="Power Telco","ACTIVE", AQ428="no impacts","no impacts"
),"")</f>
        <v>No root cause</v>
      </c>
      <c r="AS428" s="92" t="s">
        <v>5537</v>
      </c>
      <c r="AT428" s="98" t="s">
        <v>4945</v>
      </c>
      <c r="AV428" s="17" t="s">
        <v>5537</v>
      </c>
      <c r="AW428" s="7" t="s">
        <v>5537</v>
      </c>
      <c r="AX428" s="6" t="s">
        <v>5537</v>
      </c>
      <c r="AY428" s="7"/>
      <c r="AZ428" s="3" t="s">
        <v>5537</v>
      </c>
      <c r="BA428" s="18" t="s">
        <v>5537</v>
      </c>
      <c r="BB428" s="18" t="s">
        <v>5537</v>
      </c>
      <c r="BC428" s="18" t="s">
        <v>5537</v>
      </c>
      <c r="BD428" s="18" t="s">
        <v>5537</v>
      </c>
      <c r="BE428" s="18" t="s">
        <v>5537</v>
      </c>
      <c r="BF428" s="18" t="s">
        <v>5537</v>
      </c>
      <c r="BG428" s="18" t="s">
        <v>5537</v>
      </c>
      <c r="BH428" s="18" t="s">
        <v>5537</v>
      </c>
      <c r="BI428" s="18" t="s">
        <v>5537</v>
      </c>
      <c r="BJ428" s="18" t="s">
        <v>5537</v>
      </c>
      <c r="BK428" s="18" t="s">
        <v>5537</v>
      </c>
      <c r="BL428" s="9" t="s">
        <v>5537</v>
      </c>
      <c r="BM428" s="14" t="s">
        <v>5537</v>
      </c>
      <c r="BN428" s="14" t="s">
        <v>5537</v>
      </c>
      <c r="BO428" s="14" t="str">
        <f>_xlfn.XLOOKUP(B428,'[4]cell downs 18042026 17h'!$B:$B,'[4]cell downs 18042026 17h'!$B:$B,"")</f>
        <v/>
      </c>
      <c r="BP428" s="14" t="str">
        <f>_xlfn.XLOOKUP(B428,'[5]Cells Huawei 19042026 15h'!$B:$B,'[5]Cells Huawei 19042026 15h'!$B:$B,"")</f>
        <v/>
      </c>
      <c r="BQ428" s="9" t="str">
        <f>_xlfn.XLOOKUP(B428,'[6]cells down 19042026 9H40'!$B:$B,'[6]cells down 19042026 9H40'!$B:$B,"")</f>
        <v/>
      </c>
      <c r="BR428" s="9" t="s">
        <v>5537</v>
      </c>
      <c r="BS428" s="9" t="s">
        <v>12</v>
      </c>
      <c r="BT428" s="108"/>
    </row>
    <row r="429" spans="1:72" s="9" customFormat="1" x14ac:dyDescent="0.35">
      <c r="A429" s="1" t="s">
        <v>1749</v>
      </c>
      <c r="B429" s="8" t="s">
        <v>1750</v>
      </c>
      <c r="C429" s="3" t="str">
        <f>_xlfn.XLOOKUP(B429,'[1]daily break down'!$D:$D,'[1]daily break down'!$E:$E,"")</f>
        <v>ADAMAOUA</v>
      </c>
      <c r="D429" s="1" t="s">
        <v>11</v>
      </c>
      <c r="E429" s="1" t="s">
        <v>66</v>
      </c>
      <c r="F429" s="3" t="s">
        <v>90</v>
      </c>
      <c r="G429" s="1" t="s">
        <v>1751</v>
      </c>
      <c r="H429" s="33" t="str">
        <f>_xlfn.XLOOKUP(B429,[2]CALCULATION!$B:$B,[2]CALCULATION!$H:$H,"")</f>
        <v>NOKIA</v>
      </c>
      <c r="I429" s="28">
        <v>2.0513901506238972E-3</v>
      </c>
      <c r="J429" s="28">
        <v>0</v>
      </c>
      <c r="K429" s="28">
        <v>1.5045242377724869E-2</v>
      </c>
      <c r="L429" s="28">
        <v>0</v>
      </c>
      <c r="M429" s="28">
        <v>0</v>
      </c>
      <c r="N429" s="28">
        <v>0</v>
      </c>
      <c r="O429" s="28">
        <v>4.0397043315757997E-2</v>
      </c>
      <c r="P429" s="28">
        <v>0.12421202450420094</v>
      </c>
      <c r="Q429" s="28">
        <v>2.4740092291893539E-2</v>
      </c>
      <c r="R429" s="28">
        <v>0</v>
      </c>
      <c r="S429" s="93">
        <v>0</v>
      </c>
      <c r="T429" s="93">
        <f>_xlfn.XLOOKUP(B429,'[3]Nur des jours'!$B:$B,'[3]Nur des jours'!$U:$U,"")</f>
        <v>0</v>
      </c>
      <c r="U429" s="93">
        <v>0</v>
      </c>
      <c r="V429" s="93">
        <v>0.31658981312910739</v>
      </c>
      <c r="W429" s="93">
        <v>0</v>
      </c>
      <c r="X429" s="93">
        <v>1.1594813894832284E-3</v>
      </c>
      <c r="Y429" s="93">
        <v>0.54432260143274169</v>
      </c>
      <c r="Z429" s="93">
        <v>0</v>
      </c>
      <c r="AA429" s="93">
        <v>0</v>
      </c>
      <c r="AB429" s="93">
        <v>0</v>
      </c>
      <c r="AC429" s="93">
        <f>_xlfn.XLOOKUP(B429,'[3]Nur des jours'!$B:$B,'[3]Nur des jours'!$N:$N,"")</f>
        <v>1.0702905133692132E-3</v>
      </c>
      <c r="AD429" s="93">
        <v>1.0702905133692132E-3</v>
      </c>
      <c r="AE429" s="93">
        <v>1.9621992745098818E-3</v>
      </c>
      <c r="AF429" s="93">
        <v>0</v>
      </c>
      <c r="AG429" s="93"/>
      <c r="AH429" s="93">
        <v>6.5574897949759556E-2</v>
      </c>
      <c r="AI429" s="93">
        <v>0.19308857794883477</v>
      </c>
      <c r="AJ429" s="93">
        <v>9.2184627648543294E-2</v>
      </c>
      <c r="AK429" s="93">
        <v>1.3527476291195269E-2</v>
      </c>
      <c r="AL429" s="93">
        <v>6.5574897949759556E-2</v>
      </c>
      <c r="AM429" s="49" t="s">
        <v>5559</v>
      </c>
      <c r="AN429" s="49"/>
      <c r="AO429" s="48" t="str" cm="1">
        <f t="array" ref="AO429">IFERROR(_xlfn.IFS(
AQ429="MPR ISSUE","PDH",
AQ429="BSS Hardware Issue","BSS",
AQ429="Sites strategiques, MLL, Pylone, etc.","ENVTECH",
AQ429="AKTIVCO DEFAUT GE &amp; POWER Cabinet","AKTIVCO",
AQ429="AKTIVCO Coupure ENEO &amp; Baisse de tension","AKTIVCO GRID ONLY",
AQ429="Coupure ENEO &amp; Baisse de tension","IHS GRID ONLY",
AQ429="Defaut GE &amp; POWER Cabinet","IHS",
AQ429="Sharing","Partners",
AQ429="Sites strategiques &amp; DataCenter","SST &amp; DC",
AQ429="Exclu","Exclu",
AQ429="SAT","SAT",
AQ429="SPARE-ISSUE","SPARE-ISSUE",
AQ429="Fiber CAmtel","TRANS_FO_CAMTEL",
AQ429="Fiber AOF","Fiber AOF",
AQ429="Projet OCM (HUAWEI)","TRAVAUX-HUAWEI",
AQ429="Projet OCM (NOKIA)","TRAVAUX-NOKIA",
AQ429="ACCESS-ISSUE","ACCESS-ISSUE",
AQ429="Projet OCM (ZTE, NOKIA, autres projets)","TRAVAUX OCM",
AQ429="No root CAuse","No root cause",
AQ429="ODU HS","PDH",
AQ429="IP &amp; VLAN","PDH",
AQ429="Warehouse HUAWEI","SPARE-ISSUE",
AQ429="SPARE-HS","SPARE-ISSUE",
AQ429="Power Telco","BSS",AQ429="no impacts","no impacts"
),"")</f>
        <v>No root cause</v>
      </c>
      <c r="AP429" s="48" t="str" cm="1">
        <f t="array" ref="AP429">IFERROR(_xlfn.IFS(
AQ429="MPR ISSUE","TX ISSUE",
AQ429="BSS Hardware Issue","RAN ISSUE",
AQ429="Sites strategiques, MLL, Pylone, etc.","ENVTECH",
AQ429="AKTIVCO DEFAUT GE &amp; POWER Cabinet","POWER ISSUE",
AQ429="AKTIVCO Coupure ENEO &amp; Baisse de tension","POWER ISSUE",
AQ429="Coupure ENEO &amp; Baisse de tension","POWER ISSUE",
AQ429="Defaut GE &amp; POWER Cabinet","POWER ISSUE",
AQ429="Sharing","POWER ISSUE",
AQ429="Sites strategiques &amp; DataCenter","POWER ISSUE",
AQ429="Exclu","Exclu",
AQ429="SAT","TX ISSUE",
AQ429="SPARE-ISSUE","SPARE-ISSUE",
AQ429="Fiber CAmtel","TX ISSUE",
AQ429="Fiber AOF","TX ISSUE",
AQ429="Projet OCM (HUAWEI)","TRAVAUX-HUAWEI",
AQ429="Projet OCM (NOKIA)","TRAVAUX -NOKIA",
AQ429="ACCESS-ISSUE","ACCESS-ISSUE",
AQ429="Projet OCM (ZTE, NOKIA, autres projets)","TRAVAUX OCM",
AQ429="No root CAuse","No root cause",
AQ429="ODU HS","TX ISSUE",
AQ429="IP &amp; VLAN","TX ISSUE",
AQ429="Warehouse HUAWEI","SPARE-ISSUE",
AQ429="SPARE-HS","SPARE-ISSUE",
AQ429="Power Telco","RAN ISSUE",AQ429="no impacts","no impacts"
),"")</f>
        <v>No root cause</v>
      </c>
      <c r="AQ429" s="67" t="s">
        <v>5344</v>
      </c>
      <c r="AR429" s="48" t="str" cm="1">
        <f t="array" ref="AR429">IFERROR(_xlfn.IFS(
AQ429="MPR ISSUE","ACTIVE",
AQ429="BSS Hardware Issue","ACTIVE",
AQ429="Sites strategiques, MLL, Pylone, etc.","PASSIVE",
AQ429="AKTIVCO DEFAUT GE &amp; POWER Cabinet","PASSIVE",
AQ429="AKTIVCO Coupure ENEO &amp; Baisse de tension","PASSIVE",
AQ429="Coupure ENEO &amp; Baisse de tension","PASSIVE",
AQ429="Defaut GE &amp; POWER Cabinet","PASSIVE",
AQ429="Sharing","PASSIVE",
AQ429="Sites strategiques &amp; DataCenter","PASSIVE",
AQ429="Exclu","Exclu",
AQ429="SAT","ACTIVE",
AQ429="SPARE-ISSUE","SPARE-ISSUE",
AQ429="Fiber CAmtel","ACTIVE",
AQ429="Fiber AOF","ACTIVE",
AQ429="Projet OCM (HUAWEI)","PLANNED WORKS",
AQ429="Projet OCM (NOKIA)","PLANNED WORKS",
AQ429="ACCESS-ISSUE","ACCESS-ISSUE",
AQ429="Projet OCM (ZTE, NOKIA, autres projets)","PLANNED WORKS",
AQ429="No root CAuse","No root cause",
AQ429="ODU HS","ACTIVE",
AQ429="IP &amp; VLAN","ACTIVE",
AQ429="Warehouse HUAWEI","SPARE-ISSUE",
AQ429="SPARE-HS","SPARE-ISSUE",
AQ429="Power Telco","ACTIVE", AQ429="no impacts","no impacts"
),"")</f>
        <v>No root cause</v>
      </c>
      <c r="AS429" s="92" t="s">
        <v>5799</v>
      </c>
      <c r="AT429" s="98" t="s">
        <v>1750</v>
      </c>
      <c r="AV429" s="17" t="s">
        <v>5537</v>
      </c>
      <c r="AW429" s="7" t="s">
        <v>5537</v>
      </c>
      <c r="AX429" s="6" t="s">
        <v>5537</v>
      </c>
      <c r="AY429" s="7"/>
      <c r="AZ429" s="3" t="s">
        <v>5537</v>
      </c>
      <c r="BA429" s="18" t="s">
        <v>5537</v>
      </c>
      <c r="BB429" s="18" t="s">
        <v>5537</v>
      </c>
      <c r="BC429" s="18" t="s">
        <v>5537</v>
      </c>
      <c r="BD429" s="18" t="s">
        <v>5537</v>
      </c>
      <c r="BE429" s="18" t="s">
        <v>5537</v>
      </c>
      <c r="BF429" s="18" t="s">
        <v>5537</v>
      </c>
      <c r="BG429" s="18" t="s">
        <v>5537</v>
      </c>
      <c r="BH429" s="18" t="s">
        <v>5537</v>
      </c>
      <c r="BI429" s="18" t="s">
        <v>5537</v>
      </c>
      <c r="BJ429" s="18" t="s">
        <v>5537</v>
      </c>
      <c r="BK429" s="18" t="s">
        <v>5537</v>
      </c>
      <c r="BL429" s="9" t="s">
        <v>5799</v>
      </c>
      <c r="BM429" s="14" t="s">
        <v>5537</v>
      </c>
      <c r="BN429" s="14" t="s">
        <v>5537</v>
      </c>
      <c r="BO429" s="14" t="str">
        <f>_xlfn.XLOOKUP(B429,'[4]cell downs 18042026 17h'!$B:$B,'[4]cell downs 18042026 17h'!$B:$B,"")</f>
        <v/>
      </c>
      <c r="BP429" s="14" t="str">
        <f>_xlfn.XLOOKUP(B429,'[5]Cells Huawei 19042026 15h'!$B:$B,'[5]Cells Huawei 19042026 15h'!$B:$B,"")</f>
        <v/>
      </c>
      <c r="BQ429" s="9" t="str">
        <f>_xlfn.XLOOKUP(B429,'[6]cells down 19042026 9H40'!$B:$B,'[6]cells down 19042026 9H40'!$B:$B,"")</f>
        <v/>
      </c>
      <c r="BR429" s="9" t="s">
        <v>1750</v>
      </c>
      <c r="BS429" s="9" t="s">
        <v>5537</v>
      </c>
      <c r="BT429" s="108"/>
    </row>
    <row r="430" spans="1:72" s="9" customFormat="1" x14ac:dyDescent="0.35">
      <c r="A430" s="1" t="s">
        <v>1334</v>
      </c>
      <c r="B430" s="8" t="s">
        <v>1335</v>
      </c>
      <c r="C430" s="3" t="str">
        <f>_xlfn.XLOOKUP(B430,'[1]daily break down'!$D:$D,'[1]daily break down'!$E:$E,"")</f>
        <v>CENTRE</v>
      </c>
      <c r="D430" s="1" t="s">
        <v>21</v>
      </c>
      <c r="E430" s="1" t="s">
        <v>122</v>
      </c>
      <c r="F430" s="3" t="s">
        <v>69</v>
      </c>
      <c r="G430" s="1" t="s">
        <v>1336</v>
      </c>
      <c r="H430" s="33" t="str">
        <f>_xlfn.XLOOKUP(B430,[2]CALCULATION!$B:$B,[2]CALCULATION!$H:$H,"")</f>
        <v>NOKIA</v>
      </c>
      <c r="I430" s="28">
        <v>5.2880197587270486E-2</v>
      </c>
      <c r="J430" s="28">
        <v>4.6369368348182949E-2</v>
      </c>
      <c r="K430" s="28">
        <v>8.7815034806418821E-2</v>
      </c>
      <c r="L430" s="28">
        <v>2.7792764148016312E-2</v>
      </c>
      <c r="M430" s="28">
        <v>2.9866851024733944E-2</v>
      </c>
      <c r="N430" s="28">
        <v>6.7218450343709768E-2</v>
      </c>
      <c r="O430" s="28">
        <v>5.6306949818369187E-2</v>
      </c>
      <c r="P430" s="28">
        <v>6.835468924138989E-2</v>
      </c>
      <c r="Q430" s="28">
        <v>4.274422519844169E-2</v>
      </c>
      <c r="R430" s="28">
        <v>5.2627700054452685E-2</v>
      </c>
      <c r="S430" s="93">
        <v>6.6857739582541487E-2</v>
      </c>
      <c r="T430" s="93">
        <f>_xlfn.XLOOKUP(B430,'[3]Nur des jours'!$B:$B,'[3]Nur des jours'!$U:$U,"")</f>
        <v>7.1821860384153308E-2</v>
      </c>
      <c r="U430" s="93">
        <v>3.7441777009267915E-2</v>
      </c>
      <c r="V430" s="93">
        <v>4.1698413106071634E-2</v>
      </c>
      <c r="W430" s="93">
        <v>7.1821860384153322E-2</v>
      </c>
      <c r="X430" s="93">
        <v>0.13709824702582235</v>
      </c>
      <c r="Y430" s="93">
        <v>0.1080805746034192</v>
      </c>
      <c r="Z430" s="93">
        <v>0.17242953717258361</v>
      </c>
      <c r="AA430" s="93">
        <v>0.10337211392762669</v>
      </c>
      <c r="AB430" s="93">
        <v>7.790362209038533E-2</v>
      </c>
      <c r="AC430" s="93">
        <f>_xlfn.XLOOKUP(B430,'[3]Nur des jours'!$B:$B,'[3]Nur des jours'!$N:$N,"")</f>
        <v>4.2750682726797988E-2</v>
      </c>
      <c r="AD430" s="93">
        <v>4.2750682726797988E-2</v>
      </c>
      <c r="AE430" s="93">
        <v>9.8306951685486241E-2</v>
      </c>
      <c r="AF430" s="93">
        <v>8.8836525098949001E-2</v>
      </c>
      <c r="AG430" s="93"/>
      <c r="AH430" s="93">
        <v>6.5543912816429947E-2</v>
      </c>
      <c r="AI430" s="93">
        <v>0.45899128328717187</v>
      </c>
      <c r="AJ430" s="93">
        <v>0</v>
      </c>
      <c r="AK430" s="93">
        <v>0</v>
      </c>
      <c r="AL430" s="93">
        <v>6.5543912816429947E-2</v>
      </c>
      <c r="AM430" s="49" t="s">
        <v>5559</v>
      </c>
      <c r="AN430" s="49"/>
      <c r="AO430" s="48" t="str" cm="1">
        <f t="array" ref="AO430">IFERROR(_xlfn.IFS(
AQ430="MPR ISSUE","PDH",
AQ430="BSS Hardware Issue","BSS",
AQ430="Sites strategiques, MLL, Pylone, etc.","ENVTECH",
AQ430="AKTIVCO DEFAUT GE &amp; POWER Cabinet","AKTIVCO",
AQ430="AKTIVCO Coupure ENEO &amp; Baisse de tension","AKTIVCO GRID ONLY",
AQ430="Coupure ENEO &amp; Baisse de tension","IHS GRID ONLY",
AQ430="Defaut GE &amp; POWER Cabinet","IHS",
AQ430="Sharing","Partners",
AQ430="Sites strategiques &amp; DataCenter","SST &amp; DC",
AQ430="Exclu","Exclu",
AQ430="SAT","SAT",
AQ430="SPARE-ISSUE","SPARE-ISSUE",
AQ430="Fiber CAmtel","TRANS_FO_CAMTEL",
AQ430="Fiber AOF","Fiber AOF",
AQ430="Projet OCM (HUAWEI)","TRAVAUX-HUAWEI",
AQ430="Projet OCM (NOKIA)","TRAVAUX-NOKIA",
AQ430="ACCESS-ISSUE","ACCESS-ISSUE",
AQ430="Projet OCM (ZTE, NOKIA, autres projets)","TRAVAUX OCM",
AQ430="No root CAuse","No root cause",
AQ430="ODU HS","PDH",
AQ430="IP &amp; VLAN","PDH",
AQ430="Warehouse HUAWEI","SPARE-ISSUE",
AQ430="SPARE-HS","SPARE-ISSUE",
AQ430="Power Telco","BSS",AQ430="no impacts","no impacts"
),"")</f>
        <v>AKTIVCO</v>
      </c>
      <c r="AP430" s="48" t="str" cm="1">
        <f t="array" ref="AP430">IFERROR(_xlfn.IFS(
AQ430="MPR ISSUE","TX ISSUE",
AQ430="BSS Hardware Issue","RAN ISSUE",
AQ430="Sites strategiques, MLL, Pylone, etc.","ENVTECH",
AQ430="AKTIVCO DEFAUT GE &amp; POWER Cabinet","POWER ISSUE",
AQ430="AKTIVCO Coupure ENEO &amp; Baisse de tension","POWER ISSUE",
AQ430="Coupure ENEO &amp; Baisse de tension","POWER ISSUE",
AQ430="Defaut GE &amp; POWER Cabinet","POWER ISSUE",
AQ430="Sharing","POWER ISSUE",
AQ430="Sites strategiques &amp; DataCenter","POWER ISSUE",
AQ430="Exclu","Exclu",
AQ430="SAT","TX ISSUE",
AQ430="SPARE-ISSUE","SPARE-ISSUE",
AQ430="Fiber CAmtel","TX ISSUE",
AQ430="Fiber AOF","TX ISSUE",
AQ430="Projet OCM (HUAWEI)","TRAVAUX-HUAWEI",
AQ430="Projet OCM (NOKIA)","TRAVAUX -NOKIA",
AQ430="ACCESS-ISSUE","ACCESS-ISSUE",
AQ430="Projet OCM (ZTE, NOKIA, autres projets)","TRAVAUX OCM",
AQ430="No root CAuse","No root cause",
AQ430="ODU HS","TX ISSUE",
AQ430="IP &amp; VLAN","TX ISSUE",
AQ430="Warehouse HUAWEI","SPARE-ISSUE",
AQ430="SPARE-HS","SPARE-ISSUE",
AQ430="Power Telco","RAN ISSUE",AQ430="no impacts","no impacts"
),"")</f>
        <v>POWER ISSUE</v>
      </c>
      <c r="AQ430" s="67" t="s">
        <v>5325</v>
      </c>
      <c r="AR430" s="48" t="str" cm="1">
        <f t="array" ref="AR430">IFERROR(_xlfn.IFS(
AQ430="MPR ISSUE","ACTIVE",
AQ430="BSS Hardware Issue","ACTIVE",
AQ430="Sites strategiques, MLL, Pylone, etc.","PASSIVE",
AQ430="AKTIVCO DEFAUT GE &amp; POWER Cabinet","PASSIVE",
AQ430="AKTIVCO Coupure ENEO &amp; Baisse de tension","PASSIVE",
AQ430="Coupure ENEO &amp; Baisse de tension","PASSIVE",
AQ430="Defaut GE &amp; POWER Cabinet","PASSIVE",
AQ430="Sharing","PASSIVE",
AQ430="Sites strategiques &amp; DataCenter","PASSIVE",
AQ430="Exclu","Exclu",
AQ430="SAT","ACTIVE",
AQ430="SPARE-ISSUE","SPARE-ISSUE",
AQ430="Fiber CAmtel","ACTIVE",
AQ430="Fiber AOF","ACTIVE",
AQ430="Projet OCM (HUAWEI)","PLANNED WORKS",
AQ430="Projet OCM (NOKIA)","PLANNED WORKS",
AQ430="ACCESS-ISSUE","ACCESS-ISSUE",
AQ430="Projet OCM (ZTE, NOKIA, autres projets)","PLANNED WORKS",
AQ430="No root CAuse","No root cause",
AQ430="ODU HS","ACTIVE",
AQ430="IP &amp; VLAN","ACTIVE",
AQ430="Warehouse HUAWEI","SPARE-ISSUE",
AQ430="SPARE-HS","SPARE-ISSUE",
AQ430="Power Telco","ACTIVE", AQ430="no impacts","no impacts"
),"")</f>
        <v>PASSIVE</v>
      </c>
      <c r="AS430" s="92" t="s">
        <v>5728</v>
      </c>
      <c r="AT430" s="98" t="s">
        <v>1335</v>
      </c>
      <c r="AV430" s="17" t="s">
        <v>5537</v>
      </c>
      <c r="AW430" s="7" t="s">
        <v>5537</v>
      </c>
      <c r="AX430" s="6" t="s">
        <v>5537</v>
      </c>
      <c r="AY430" s="7"/>
      <c r="AZ430" s="3" t="s">
        <v>5537</v>
      </c>
      <c r="BA430" s="18" t="s">
        <v>5537</v>
      </c>
      <c r="BB430" s="18" t="s">
        <v>5537</v>
      </c>
      <c r="BC430" s="18" t="s">
        <v>5537</v>
      </c>
      <c r="BD430" s="18" t="s">
        <v>5537</v>
      </c>
      <c r="BE430" s="18" t="s">
        <v>5537</v>
      </c>
      <c r="BF430" s="18" t="s">
        <v>5537</v>
      </c>
      <c r="BG430" s="18" t="s">
        <v>5537</v>
      </c>
      <c r="BH430" s="18" t="s">
        <v>5537</v>
      </c>
      <c r="BI430" s="18" t="s">
        <v>5537</v>
      </c>
      <c r="BJ430" s="18" t="s">
        <v>5537</v>
      </c>
      <c r="BK430" s="18" t="s">
        <v>5537</v>
      </c>
      <c r="BL430" s="9" t="s">
        <v>5728</v>
      </c>
      <c r="BM430" s="14" t="s">
        <v>5537</v>
      </c>
      <c r="BN430" s="14" t="s">
        <v>5537</v>
      </c>
      <c r="BO430" s="14" t="str">
        <f>_xlfn.XLOOKUP(B430,'[4]cell downs 18042026 17h'!$B:$B,'[4]cell downs 18042026 17h'!$B:$B,"")</f>
        <v/>
      </c>
      <c r="BP430" s="14" t="str">
        <f>_xlfn.XLOOKUP(B430,'[5]Cells Huawei 19042026 15h'!$B:$B,'[5]Cells Huawei 19042026 15h'!$B:$B,"")</f>
        <v/>
      </c>
      <c r="BQ430" s="9" t="str">
        <f>_xlfn.XLOOKUP(B430,'[6]cells down 19042026 9H40'!$B:$B,'[6]cells down 19042026 9H40'!$B:$B,"")</f>
        <v/>
      </c>
      <c r="BR430" s="9" t="s">
        <v>5537</v>
      </c>
      <c r="BS430" s="9" t="s">
        <v>5537</v>
      </c>
      <c r="BT430" s="108"/>
    </row>
    <row r="431" spans="1:72" s="9" customFormat="1" x14ac:dyDescent="0.35">
      <c r="A431" s="1" t="s">
        <v>1440</v>
      </c>
      <c r="B431" s="8" t="s">
        <v>1441</v>
      </c>
      <c r="C431" s="3" t="str">
        <f>_xlfn.XLOOKUP(B431,'[1]daily break down'!$D:$D,'[1]daily break down'!$E:$E,"")</f>
        <v>CENTRE</v>
      </c>
      <c r="D431" s="1" t="s">
        <v>11</v>
      </c>
      <c r="E431" s="1" t="s">
        <v>154</v>
      </c>
      <c r="F431" s="3" t="s">
        <v>226</v>
      </c>
      <c r="G431" s="1" t="s">
        <v>1442</v>
      </c>
      <c r="H431" s="33" t="str">
        <f>_xlfn.XLOOKUP(B431,[2]CALCULATION!$B:$B,[2]CALCULATION!$H:$H,"")</f>
        <v>NOKIA</v>
      </c>
      <c r="I431" s="28">
        <v>9.363416116632604E-3</v>
      </c>
      <c r="J431" s="28">
        <v>0</v>
      </c>
      <c r="K431" s="28">
        <v>0</v>
      </c>
      <c r="L431" s="28">
        <v>0.26278204392851134</v>
      </c>
      <c r="M431" s="28">
        <v>3.3886648803053529E-3</v>
      </c>
      <c r="N431" s="28">
        <v>0</v>
      </c>
      <c r="O431" s="28">
        <v>5.5288742783926826E-3</v>
      </c>
      <c r="P431" s="28">
        <v>0</v>
      </c>
      <c r="Q431" s="28">
        <v>0</v>
      </c>
      <c r="R431" s="28">
        <v>5.2720491506222364E-2</v>
      </c>
      <c r="S431" s="93">
        <v>0.11484006928571242</v>
      </c>
      <c r="T431" s="93">
        <f>_xlfn.XLOOKUP(B431,'[3]Nur des jours'!$B:$B,'[3]Nur des jours'!$U:$U,"")</f>
        <v>1.1827153835397923</v>
      </c>
      <c r="U431" s="93">
        <v>0.23267643172874691</v>
      </c>
      <c r="V431" s="93">
        <v>5.7964004531536632E-3</v>
      </c>
      <c r="W431" s="93">
        <v>1.1827153835397923</v>
      </c>
      <c r="X431" s="93">
        <v>0.13073112406651205</v>
      </c>
      <c r="Y431" s="93">
        <v>2.6752617476094621E-3</v>
      </c>
      <c r="Z431" s="93">
        <v>4.1199030913185554E-3</v>
      </c>
      <c r="AA431" s="93">
        <v>0</v>
      </c>
      <c r="AB431" s="93">
        <v>2.5165295505845422E-2</v>
      </c>
      <c r="AC431" s="93">
        <f>_xlfn.XLOOKUP(B431,'[3]Nur des jours'!$B:$B,'[3]Nur des jours'!$N:$N,"")</f>
        <v>7.1340313269583951E-3</v>
      </c>
      <c r="AD431" s="93">
        <v>7.1340313269583951E-3</v>
      </c>
      <c r="AE431" s="93">
        <v>0</v>
      </c>
      <c r="AF431" s="93">
        <v>6.7416596039757918E-3</v>
      </c>
      <c r="AG431" s="93"/>
      <c r="AH431" s="93">
        <v>6.3974425924498979E-2</v>
      </c>
      <c r="AI431" s="93">
        <v>7.5811621484439012E-2</v>
      </c>
      <c r="AJ431" s="93">
        <v>0.15831607794336111</v>
      </c>
      <c r="AK431" s="93">
        <v>0</v>
      </c>
      <c r="AL431" s="93">
        <v>6.3974425924498979E-2</v>
      </c>
      <c r="AM431" s="49" t="s">
        <v>5559</v>
      </c>
      <c r="AN431" s="49"/>
      <c r="AO431" s="48" t="str" cm="1">
        <f t="array" ref="AO431">IFERROR(_xlfn.IFS(
AQ431="MPR ISSUE","PDH",
AQ431="BSS Hardware Issue","BSS",
AQ431="Sites strategiques, MLL, Pylone, etc.","ENVTECH",
AQ431="AKTIVCO DEFAUT GE &amp; POWER Cabinet","AKTIVCO",
AQ431="AKTIVCO Coupure ENEO &amp; Baisse de tension","AKTIVCO GRID ONLY",
AQ431="Coupure ENEO &amp; Baisse de tension","IHS GRID ONLY",
AQ431="Defaut GE &amp; POWER Cabinet","IHS",
AQ431="Sharing","Partners",
AQ431="Sites strategiques &amp; DataCenter","SST &amp; DC",
AQ431="Exclu","Exclu",
AQ431="SAT","SAT",
AQ431="SPARE-ISSUE","SPARE-ISSUE",
AQ431="Fiber CAmtel","TRANS_FO_CAMTEL",
AQ431="Fiber AOF","Fiber AOF",
AQ431="Projet OCM (HUAWEI)","TRAVAUX-HUAWEI",
AQ431="Projet OCM (NOKIA)","TRAVAUX-NOKIA",
AQ431="ACCESS-ISSUE","ACCESS-ISSUE",
AQ431="Projet OCM (ZTE, NOKIA, autres projets)","TRAVAUX OCM",
AQ431="No root CAuse","No root cause",
AQ431="ODU HS","PDH",
AQ431="IP &amp; VLAN","PDH",
AQ431="Warehouse HUAWEI","SPARE-ISSUE",
AQ431="SPARE-HS","SPARE-ISSUE",
AQ431="Power Telco","BSS",AQ431="no impacts","no impacts"
),"")</f>
        <v>IHS</v>
      </c>
      <c r="AP431" s="48" t="str" cm="1">
        <f t="array" ref="AP431">IFERROR(_xlfn.IFS(
AQ431="MPR ISSUE","TX ISSUE",
AQ431="BSS Hardware Issue","RAN ISSUE",
AQ431="Sites strategiques, MLL, Pylone, etc.","ENVTECH",
AQ431="AKTIVCO DEFAUT GE &amp; POWER Cabinet","POWER ISSUE",
AQ431="AKTIVCO Coupure ENEO &amp; Baisse de tension","POWER ISSUE",
AQ431="Coupure ENEO &amp; Baisse de tension","POWER ISSUE",
AQ431="Defaut GE &amp; POWER Cabinet","POWER ISSUE",
AQ431="Sharing","POWER ISSUE",
AQ431="Sites strategiques &amp; DataCenter","POWER ISSUE",
AQ431="Exclu","Exclu",
AQ431="SAT","TX ISSUE",
AQ431="SPARE-ISSUE","SPARE-ISSUE",
AQ431="Fiber CAmtel","TX ISSUE",
AQ431="Fiber AOF","TX ISSUE",
AQ431="Projet OCM (HUAWEI)","TRAVAUX-HUAWEI",
AQ431="Projet OCM (NOKIA)","TRAVAUX -NOKIA",
AQ431="ACCESS-ISSUE","ACCESS-ISSUE",
AQ431="Projet OCM (ZTE, NOKIA, autres projets)","TRAVAUX OCM",
AQ431="No root CAuse","No root cause",
AQ431="ODU HS","TX ISSUE",
AQ431="IP &amp; VLAN","TX ISSUE",
AQ431="Warehouse HUAWEI","SPARE-ISSUE",
AQ431="SPARE-HS","SPARE-ISSUE",
AQ431="Power Telco","RAN ISSUE",AQ431="no impacts","no impacts"
),"")</f>
        <v>POWER ISSUE</v>
      </c>
      <c r="AQ431" s="67" t="s">
        <v>5330</v>
      </c>
      <c r="AR431" s="48" t="str" cm="1">
        <f t="array" ref="AR431">IFERROR(_xlfn.IFS(
AQ431="MPR ISSUE","ACTIVE",
AQ431="BSS Hardware Issue","ACTIVE",
AQ431="Sites strategiques, MLL, Pylone, etc.","PASSIVE",
AQ431="AKTIVCO DEFAUT GE &amp; POWER Cabinet","PASSIVE",
AQ431="AKTIVCO Coupure ENEO &amp; Baisse de tension","PASSIVE",
AQ431="Coupure ENEO &amp; Baisse de tension","PASSIVE",
AQ431="Defaut GE &amp; POWER Cabinet","PASSIVE",
AQ431="Sharing","PASSIVE",
AQ431="Sites strategiques &amp; DataCenter","PASSIVE",
AQ431="Exclu","Exclu",
AQ431="SAT","ACTIVE",
AQ431="SPARE-ISSUE","SPARE-ISSUE",
AQ431="Fiber CAmtel","ACTIVE",
AQ431="Fiber AOF","ACTIVE",
AQ431="Projet OCM (HUAWEI)","PLANNED WORKS",
AQ431="Projet OCM (NOKIA)","PLANNED WORKS",
AQ431="ACCESS-ISSUE","ACCESS-ISSUE",
AQ431="Projet OCM (ZTE, NOKIA, autres projets)","PLANNED WORKS",
AQ431="No root CAuse","No root cause",
AQ431="ODU HS","ACTIVE",
AQ431="IP &amp; VLAN","ACTIVE",
AQ431="Warehouse HUAWEI","SPARE-ISSUE",
AQ431="SPARE-HS","SPARE-ISSUE",
AQ431="Power Telco","ACTIVE", AQ431="no impacts","no impacts"
),"")</f>
        <v>PASSIVE</v>
      </c>
      <c r="AS431" s="92" t="s">
        <v>5751</v>
      </c>
      <c r="AT431" s="98" t="s">
        <v>1441</v>
      </c>
      <c r="AV431" s="17" t="s">
        <v>5537</v>
      </c>
      <c r="AW431" s="7" t="s">
        <v>5537</v>
      </c>
      <c r="AX431" s="6" t="s">
        <v>5537</v>
      </c>
      <c r="AY431" s="7"/>
      <c r="AZ431" s="3" t="s">
        <v>5537</v>
      </c>
      <c r="BA431" s="18" t="s">
        <v>5537</v>
      </c>
      <c r="BB431" s="18" t="s">
        <v>5537</v>
      </c>
      <c r="BC431" s="18" t="s">
        <v>5537</v>
      </c>
      <c r="BD431" s="18" t="s">
        <v>5537</v>
      </c>
      <c r="BE431" s="18" t="s">
        <v>5537</v>
      </c>
      <c r="BF431" s="18" t="s">
        <v>5537</v>
      </c>
      <c r="BG431" s="18" t="s">
        <v>5537</v>
      </c>
      <c r="BH431" s="18" t="s">
        <v>5537</v>
      </c>
      <c r="BI431" s="18" t="s">
        <v>5537</v>
      </c>
      <c r="BJ431" s="18" t="s">
        <v>5537</v>
      </c>
      <c r="BK431" s="18" t="s">
        <v>5537</v>
      </c>
      <c r="BL431" s="9" t="s">
        <v>5751</v>
      </c>
      <c r="BM431" s="14" t="s">
        <v>5537</v>
      </c>
      <c r="BN431" s="14" t="s">
        <v>5537</v>
      </c>
      <c r="BO431" s="14" t="str">
        <f>_xlfn.XLOOKUP(B431,'[4]cell downs 18042026 17h'!$B:$B,'[4]cell downs 18042026 17h'!$B:$B,"")</f>
        <v/>
      </c>
      <c r="BP431" s="14" t="str">
        <f>_xlfn.XLOOKUP(B431,'[5]Cells Huawei 19042026 15h'!$B:$B,'[5]Cells Huawei 19042026 15h'!$B:$B,"")</f>
        <v/>
      </c>
      <c r="BQ431" s="9" t="str">
        <f>_xlfn.XLOOKUP(B431,'[6]cells down 19042026 9H40'!$B:$B,'[6]cells down 19042026 9H40'!$B:$B,"")</f>
        <v/>
      </c>
      <c r="BR431" s="9" t="s">
        <v>1441</v>
      </c>
      <c r="BS431" s="9" t="s">
        <v>1713</v>
      </c>
      <c r="BT431" s="108"/>
    </row>
    <row r="432" spans="1:72" s="9" customFormat="1" x14ac:dyDescent="0.35">
      <c r="A432" s="1" t="s">
        <v>1361</v>
      </c>
      <c r="B432" s="8" t="s">
        <v>1362</v>
      </c>
      <c r="C432" s="3" t="str">
        <f>_xlfn.XLOOKUP(B432,'[1]daily break down'!$D:$D,'[1]daily break down'!$E:$E,"")</f>
        <v>SUD-OUEST</v>
      </c>
      <c r="D432" s="1" t="s">
        <v>11</v>
      </c>
      <c r="E432" s="1" t="s">
        <v>12</v>
      </c>
      <c r="F432" s="3" t="s">
        <v>13</v>
      </c>
      <c r="G432" s="1" t="s">
        <v>223</v>
      </c>
      <c r="H432" s="33" t="str">
        <f>_xlfn.XLOOKUP(B432,[2]CALCULATION!$B:$B,[2]CALCULATION!$H:$H,"")</f>
        <v>NOKIA</v>
      </c>
      <c r="I432" s="28">
        <v>4.2058874752221954E-2</v>
      </c>
      <c r="J432" s="28">
        <v>6.0743692180739071E-2</v>
      </c>
      <c r="K432" s="28">
        <v>6.447704855883081E-2</v>
      </c>
      <c r="L432" s="28">
        <v>3.2896821418547537E-2</v>
      </c>
      <c r="M432" s="28">
        <v>2.6638489712277797E-2</v>
      </c>
      <c r="N432" s="28">
        <v>4.3122971497668382E-2</v>
      </c>
      <c r="O432" s="28">
        <v>4.8100780001790716E-2</v>
      </c>
      <c r="P432" s="28">
        <v>5.060771979191029E-2</v>
      </c>
      <c r="Q432" s="28">
        <v>3.6630177796639268E-2</v>
      </c>
      <c r="R432" s="28">
        <v>4.9525587508405446E-2</v>
      </c>
      <c r="S432" s="93">
        <v>6.11404740180242E-2</v>
      </c>
      <c r="T432" s="93">
        <f>_xlfn.XLOOKUP(B432,'[3]Nur des jours'!$B:$B,'[3]Nur des jours'!$U:$U,"")</f>
        <v>8.2683423079447441E-2</v>
      </c>
      <c r="U432" s="93">
        <v>4.182441275746257E-2</v>
      </c>
      <c r="V432" s="93">
        <v>2.5967874030128443E-2</v>
      </c>
      <c r="W432" s="93">
        <v>8.2683423079447441E-2</v>
      </c>
      <c r="X432" s="93">
        <v>0.13096298008463816</v>
      </c>
      <c r="Y432" s="93">
        <v>8.6268273821243996E-2</v>
      </c>
      <c r="Z432" s="93">
        <v>0.15290012641503511</v>
      </c>
      <c r="AA432" s="93">
        <v>9.5346328684798518E-2</v>
      </c>
      <c r="AB432" s="93">
        <v>6.0817617062320042E-2</v>
      </c>
      <c r="AC432" s="93">
        <f>_xlfn.XLOOKUP(B432,'[3]Nur des jours'!$B:$B,'[3]Nur des jours'!$N:$N,"")</f>
        <v>4.0485627780488712E-2</v>
      </c>
      <c r="AD432" s="93">
        <v>4.0485627780488712E-2</v>
      </c>
      <c r="AE432" s="93">
        <v>7.8099807951876682E-2</v>
      </c>
      <c r="AF432" s="93">
        <v>9.4793441256959252E-2</v>
      </c>
      <c r="AG432" s="93"/>
      <c r="AH432" s="93">
        <v>6.260112489405964E-2</v>
      </c>
      <c r="AI432" s="93">
        <v>0.43838351138448256</v>
      </c>
      <c r="AJ432" s="93">
        <v>0</v>
      </c>
      <c r="AK432" s="93">
        <v>0</v>
      </c>
      <c r="AL432" s="93">
        <v>6.260112489405964E-2</v>
      </c>
      <c r="AM432" s="49" t="s">
        <v>5601</v>
      </c>
      <c r="AN432" s="49"/>
      <c r="AO432" s="48" t="str" cm="1">
        <f t="array" ref="AO432">IFERROR(_xlfn.IFS(
AQ432="MPR ISSUE","PDH",
AQ432="BSS Hardware Issue","BSS",
AQ432="Sites strategiques, MLL, Pylone, etc.","ENVTECH",
AQ432="AKTIVCO DEFAUT GE &amp; POWER Cabinet","AKTIVCO",
AQ432="AKTIVCO Coupure ENEO &amp; Baisse de tension","AKTIVCO GRID ONLY",
AQ432="Coupure ENEO &amp; Baisse de tension","IHS GRID ONLY",
AQ432="Defaut GE &amp; POWER Cabinet","IHS",
AQ432="Sharing","Partners",
AQ432="Sites strategiques &amp; DataCenter","SST &amp; DC",
AQ432="Exclu","Exclu",
AQ432="SAT","SAT",
AQ432="SPARE-ISSUE","SPARE-ISSUE",
AQ432="Fiber CAmtel","TRANS_FO_CAMTEL",
AQ432="Fiber AOF","Fiber AOF",
AQ432="Projet OCM (HUAWEI)","TRAVAUX-HUAWEI",
AQ432="Projet OCM (NOKIA)","TRAVAUX-NOKIA",
AQ432="ACCESS-ISSUE","ACCESS-ISSUE",
AQ432="Projet OCM (ZTE, NOKIA, autres projets)","TRAVAUX OCM",
AQ432="No root CAuse","No root cause",
AQ432="ODU HS","PDH",
AQ432="IP &amp; VLAN","PDH",
AQ432="Warehouse HUAWEI","SPARE-ISSUE",
AQ432="SPARE-HS","SPARE-ISSUE",
AQ432="Power Telco","BSS",AQ432="no impacts","no impacts"
),"")</f>
        <v>IHS</v>
      </c>
      <c r="AP432" s="48" t="str" cm="1">
        <f t="array" ref="AP432">IFERROR(_xlfn.IFS(
AQ432="MPR ISSUE","TX ISSUE",
AQ432="BSS Hardware Issue","RAN ISSUE",
AQ432="Sites strategiques, MLL, Pylone, etc.","ENVTECH",
AQ432="AKTIVCO DEFAUT GE &amp; POWER Cabinet","POWER ISSUE",
AQ432="AKTIVCO Coupure ENEO &amp; Baisse de tension","POWER ISSUE",
AQ432="Coupure ENEO &amp; Baisse de tension","POWER ISSUE",
AQ432="Defaut GE &amp; POWER Cabinet","POWER ISSUE",
AQ432="Sharing","POWER ISSUE",
AQ432="Sites strategiques &amp; DataCenter","POWER ISSUE",
AQ432="Exclu","Exclu",
AQ432="SAT","TX ISSUE",
AQ432="SPARE-ISSUE","SPARE-ISSUE",
AQ432="Fiber CAmtel","TX ISSUE",
AQ432="Fiber AOF","TX ISSUE",
AQ432="Projet OCM (HUAWEI)","TRAVAUX-HUAWEI",
AQ432="Projet OCM (NOKIA)","TRAVAUX -NOKIA",
AQ432="ACCESS-ISSUE","ACCESS-ISSUE",
AQ432="Projet OCM (ZTE, NOKIA, autres projets)","TRAVAUX OCM",
AQ432="No root CAuse","No root cause",
AQ432="ODU HS","TX ISSUE",
AQ432="IP &amp; VLAN","TX ISSUE",
AQ432="Warehouse HUAWEI","SPARE-ISSUE",
AQ432="SPARE-HS","SPARE-ISSUE",
AQ432="Power Telco","RAN ISSUE",AQ432="no impacts","no impacts"
),"")</f>
        <v>POWER ISSUE</v>
      </c>
      <c r="AQ432" s="67" t="s">
        <v>5330</v>
      </c>
      <c r="AR432" s="48" t="str" cm="1">
        <f t="array" ref="AR432">IFERROR(_xlfn.IFS(
AQ432="MPR ISSUE","ACTIVE",
AQ432="BSS Hardware Issue","ACTIVE",
AQ432="Sites strategiques, MLL, Pylone, etc.","PASSIVE",
AQ432="AKTIVCO DEFAUT GE &amp; POWER Cabinet","PASSIVE",
AQ432="AKTIVCO Coupure ENEO &amp; Baisse de tension","PASSIVE",
AQ432="Coupure ENEO &amp; Baisse de tension","PASSIVE",
AQ432="Defaut GE &amp; POWER Cabinet","PASSIVE",
AQ432="Sharing","PASSIVE",
AQ432="Sites strategiques &amp; DataCenter","PASSIVE",
AQ432="Exclu","Exclu",
AQ432="SAT","ACTIVE",
AQ432="SPARE-ISSUE","SPARE-ISSUE",
AQ432="Fiber CAmtel","ACTIVE",
AQ432="Fiber AOF","ACTIVE",
AQ432="Projet OCM (HUAWEI)","PLANNED WORKS",
AQ432="Projet OCM (NOKIA)","PLANNED WORKS",
AQ432="ACCESS-ISSUE","ACCESS-ISSUE",
AQ432="Projet OCM (ZTE, NOKIA, autres projets)","PLANNED WORKS",
AQ432="No root CAuse","No root cause",
AQ432="ODU HS","ACTIVE",
AQ432="IP &amp; VLAN","ACTIVE",
AQ432="Warehouse HUAWEI","SPARE-ISSUE",
AQ432="SPARE-HS","SPARE-ISSUE",
AQ432="Power Telco","ACTIVE", AQ432="no impacts","no impacts"
),"")</f>
        <v>PASSIVE</v>
      </c>
      <c r="AS432" s="92" t="s">
        <v>5726</v>
      </c>
      <c r="AT432" s="98" t="s">
        <v>1362</v>
      </c>
      <c r="AV432" s="17" t="s">
        <v>5537</v>
      </c>
      <c r="AW432" s="7" t="s">
        <v>5537</v>
      </c>
      <c r="AX432" s="6" t="s">
        <v>5537</v>
      </c>
      <c r="AY432" s="7"/>
      <c r="AZ432" s="3" t="s">
        <v>5537</v>
      </c>
      <c r="BA432" s="18" t="s">
        <v>5537</v>
      </c>
      <c r="BB432" s="18" t="s">
        <v>5537</v>
      </c>
      <c r="BC432" s="18" t="s">
        <v>5537</v>
      </c>
      <c r="BD432" s="18" t="s">
        <v>5537</v>
      </c>
      <c r="BE432" s="18" t="s">
        <v>5537</v>
      </c>
      <c r="BF432" s="18" t="s">
        <v>5537</v>
      </c>
      <c r="BG432" s="18" t="s">
        <v>5537</v>
      </c>
      <c r="BH432" s="18" t="s">
        <v>5537</v>
      </c>
      <c r="BI432" s="18" t="s">
        <v>5537</v>
      </c>
      <c r="BJ432" s="18" t="s">
        <v>5537</v>
      </c>
      <c r="BK432" s="18" t="s">
        <v>5537</v>
      </c>
      <c r="BL432" s="9" t="s">
        <v>5726</v>
      </c>
      <c r="BM432" s="14" t="s">
        <v>5537</v>
      </c>
      <c r="BN432" s="14" t="s">
        <v>5537</v>
      </c>
      <c r="BO432" s="14" t="str">
        <f>_xlfn.XLOOKUP(B432,'[4]cell downs 18042026 17h'!$B:$B,'[4]cell downs 18042026 17h'!$B:$B,"")</f>
        <v/>
      </c>
      <c r="BP432" s="14" t="str">
        <f>_xlfn.XLOOKUP(B432,'[5]Cells Huawei 19042026 15h'!$B:$B,'[5]Cells Huawei 19042026 15h'!$B:$B,"")</f>
        <v/>
      </c>
      <c r="BQ432" s="9" t="str">
        <f>_xlfn.XLOOKUP(B432,'[6]cells down 19042026 9H40'!$B:$B,'[6]cells down 19042026 9H40'!$B:$B,"")</f>
        <v/>
      </c>
      <c r="BR432" s="9" t="s">
        <v>1362</v>
      </c>
      <c r="BS432" s="9" t="s">
        <v>318</v>
      </c>
      <c r="BT432" s="108"/>
    </row>
    <row r="433" spans="1:72" s="9" customFormat="1" x14ac:dyDescent="0.35">
      <c r="A433" s="1" t="s">
        <v>2079</v>
      </c>
      <c r="B433" s="8" t="s">
        <v>2080</v>
      </c>
      <c r="C433" s="3" t="str">
        <f>_xlfn.XLOOKUP(B433,'[1]daily break down'!$D:$D,'[1]daily break down'!$E:$E,"")</f>
        <v>EXTREME-NORD</v>
      </c>
      <c r="D433" s="1" t="s">
        <v>21</v>
      </c>
      <c r="E433" s="1" t="s">
        <v>122</v>
      </c>
      <c r="F433" s="3" t="s">
        <v>55</v>
      </c>
      <c r="G433" s="1" t="s">
        <v>2081</v>
      </c>
      <c r="H433" s="33" t="str">
        <f>_xlfn.XLOOKUP(B433,[2]CALCULATION!$B:$B,[2]CALCULATION!$H:$H,"")</f>
        <v>NOKIA</v>
      </c>
      <c r="I433" s="28">
        <v>0</v>
      </c>
      <c r="J433" s="28">
        <v>0</v>
      </c>
      <c r="K433" s="28">
        <v>0.35418919662889159</v>
      </c>
      <c r="L433" s="28">
        <v>0</v>
      </c>
      <c r="M433" s="28">
        <v>0</v>
      </c>
      <c r="N433" s="28">
        <v>1.6052499449744453E-3</v>
      </c>
      <c r="O433" s="28">
        <v>0.4909985947913838</v>
      </c>
      <c r="P433" s="28">
        <v>0</v>
      </c>
      <c r="Q433" s="28">
        <v>0</v>
      </c>
      <c r="R433" s="28">
        <v>0</v>
      </c>
      <c r="S433" s="93">
        <v>0</v>
      </c>
      <c r="T433" s="93">
        <f>_xlfn.XLOOKUP(B433,'[3]Nur des jours'!$B:$B,'[3]Nur des jours'!$U:$U,"")</f>
        <v>1.3145572454818086</v>
      </c>
      <c r="U433" s="93">
        <v>0</v>
      </c>
      <c r="V433" s="93">
        <v>0</v>
      </c>
      <c r="W433" s="93">
        <v>1.3145572454818086</v>
      </c>
      <c r="X433" s="93">
        <v>0</v>
      </c>
      <c r="Y433" s="93">
        <v>0</v>
      </c>
      <c r="Z433" s="93">
        <v>0</v>
      </c>
      <c r="AA433" s="93">
        <v>0</v>
      </c>
      <c r="AB433" s="93">
        <v>0.24486495356483323</v>
      </c>
      <c r="AC433" s="93">
        <f>_xlfn.XLOOKUP(B433,'[3]Nur des jours'!$B:$B,'[3]Nur des jours'!$N:$N,"")</f>
        <v>9.8627983095199746E-3</v>
      </c>
      <c r="AD433" s="93">
        <v>9.8627983095199746E-3</v>
      </c>
      <c r="AE433" s="93">
        <v>0</v>
      </c>
      <c r="AF433" s="93">
        <v>0</v>
      </c>
      <c r="AG433" s="93"/>
      <c r="AH433" s="93">
        <v>5.8234900781574138E-2</v>
      </c>
      <c r="AI433" s="93">
        <v>0</v>
      </c>
      <c r="AJ433" s="93">
        <v>0.17346708373360203</v>
      </c>
      <c r="AK433" s="93">
        <v>0</v>
      </c>
      <c r="AL433" s="93">
        <v>5.8234900781574138E-2</v>
      </c>
      <c r="AM433" s="49" t="s">
        <v>5601</v>
      </c>
      <c r="AN433" s="49"/>
      <c r="AO433" s="48" t="str" cm="1">
        <f t="array" ref="AO433">IFERROR(_xlfn.IFS(
AQ433="MPR ISSUE","PDH",
AQ433="BSS Hardware Issue","BSS",
AQ433="Sites strategiques, MLL, Pylone, etc.","ENVTECH",
AQ433="AKTIVCO DEFAUT GE &amp; POWER Cabinet","AKTIVCO",
AQ433="AKTIVCO Coupure ENEO &amp; Baisse de tension","AKTIVCO GRID ONLY",
AQ433="Coupure ENEO &amp; Baisse de tension","IHS GRID ONLY",
AQ433="Defaut GE &amp; POWER Cabinet","IHS",
AQ433="Sharing","Partners",
AQ433="Sites strategiques &amp; DataCenter","SST &amp; DC",
AQ433="Exclu","Exclu",
AQ433="SAT","SAT",
AQ433="SPARE-ISSUE","SPARE-ISSUE",
AQ433="Fiber CAmtel","TRANS_FO_CAMTEL",
AQ433="Fiber AOF","Fiber AOF",
AQ433="Projet OCM (HUAWEI)","TRAVAUX-HUAWEI",
AQ433="Projet OCM (NOKIA)","TRAVAUX-NOKIA",
AQ433="ACCESS-ISSUE","ACCESS-ISSUE",
AQ433="Projet OCM (ZTE, NOKIA, autres projets)","TRAVAUX OCM",
AQ433="No root CAuse","No root cause",
AQ433="ODU HS","PDH",
AQ433="IP &amp; VLAN","PDH",
AQ433="Warehouse HUAWEI","SPARE-ISSUE",
AQ433="SPARE-HS","SPARE-ISSUE",
AQ433="Power Telco","BSS",AQ433="no impacts","no impacts"
),"")</f>
        <v>IHS</v>
      </c>
      <c r="AP433" s="48" t="str" cm="1">
        <f t="array" ref="AP433">IFERROR(_xlfn.IFS(
AQ433="MPR ISSUE","TX ISSUE",
AQ433="BSS Hardware Issue","RAN ISSUE",
AQ433="Sites strategiques, MLL, Pylone, etc.","ENVTECH",
AQ433="AKTIVCO DEFAUT GE &amp; POWER Cabinet","POWER ISSUE",
AQ433="AKTIVCO Coupure ENEO &amp; Baisse de tension","POWER ISSUE",
AQ433="Coupure ENEO &amp; Baisse de tension","POWER ISSUE",
AQ433="Defaut GE &amp; POWER Cabinet","POWER ISSUE",
AQ433="Sharing","POWER ISSUE",
AQ433="Sites strategiques &amp; DataCenter","POWER ISSUE",
AQ433="Exclu","Exclu",
AQ433="SAT","TX ISSUE",
AQ433="SPARE-ISSUE","SPARE-ISSUE",
AQ433="Fiber CAmtel","TX ISSUE",
AQ433="Fiber AOF","TX ISSUE",
AQ433="Projet OCM (HUAWEI)","TRAVAUX-HUAWEI",
AQ433="Projet OCM (NOKIA)","TRAVAUX -NOKIA",
AQ433="ACCESS-ISSUE","ACCESS-ISSUE",
AQ433="Projet OCM (ZTE, NOKIA, autres projets)","TRAVAUX OCM",
AQ433="No root CAuse","No root cause",
AQ433="ODU HS","TX ISSUE",
AQ433="IP &amp; VLAN","TX ISSUE",
AQ433="Warehouse HUAWEI","SPARE-ISSUE",
AQ433="SPARE-HS","SPARE-ISSUE",
AQ433="Power Telco","RAN ISSUE",AQ433="no impacts","no impacts"
),"")</f>
        <v>POWER ISSUE</v>
      </c>
      <c r="AQ433" s="67" t="s">
        <v>5330</v>
      </c>
      <c r="AR433" s="48" t="str" cm="1">
        <f t="array" ref="AR433">IFERROR(_xlfn.IFS(
AQ433="MPR ISSUE","ACTIVE",
AQ433="BSS Hardware Issue","ACTIVE",
AQ433="Sites strategiques, MLL, Pylone, etc.","PASSIVE",
AQ433="AKTIVCO DEFAUT GE &amp; POWER Cabinet","PASSIVE",
AQ433="AKTIVCO Coupure ENEO &amp; Baisse de tension","PASSIVE",
AQ433="Coupure ENEO &amp; Baisse de tension","PASSIVE",
AQ433="Defaut GE &amp; POWER Cabinet","PASSIVE",
AQ433="Sharing","PASSIVE",
AQ433="Sites strategiques &amp; DataCenter","PASSIVE",
AQ433="Exclu","Exclu",
AQ433="SAT","ACTIVE",
AQ433="SPARE-ISSUE","SPARE-ISSUE",
AQ433="Fiber CAmtel","ACTIVE",
AQ433="Fiber AOF","ACTIVE",
AQ433="Projet OCM (HUAWEI)","PLANNED WORKS",
AQ433="Projet OCM (NOKIA)","PLANNED WORKS",
AQ433="ACCESS-ISSUE","ACCESS-ISSUE",
AQ433="Projet OCM (ZTE, NOKIA, autres projets)","PLANNED WORKS",
AQ433="No root CAuse","No root cause",
AQ433="ODU HS","ACTIVE",
AQ433="IP &amp; VLAN","ACTIVE",
AQ433="Warehouse HUAWEI","SPARE-ISSUE",
AQ433="SPARE-HS","SPARE-ISSUE",
AQ433="Power Telco","ACTIVE", AQ433="no impacts","no impacts"
),"")</f>
        <v>PASSIVE</v>
      </c>
      <c r="AS433" s="92" t="s">
        <v>5900</v>
      </c>
      <c r="AT433" s="98" t="s">
        <v>2080</v>
      </c>
      <c r="AV433" s="17" t="s">
        <v>5537</v>
      </c>
      <c r="AW433" s="7" t="s">
        <v>5537</v>
      </c>
      <c r="AX433" s="6" t="s">
        <v>5537</v>
      </c>
      <c r="AY433" s="7"/>
      <c r="AZ433" s="3" t="s">
        <v>5537</v>
      </c>
      <c r="BA433" s="18" t="s">
        <v>5537</v>
      </c>
      <c r="BB433" s="18" t="s">
        <v>5537</v>
      </c>
      <c r="BC433" s="18" t="s">
        <v>5537</v>
      </c>
      <c r="BD433" s="18" t="s">
        <v>5537</v>
      </c>
      <c r="BE433" s="18" t="s">
        <v>5537</v>
      </c>
      <c r="BF433" s="18" t="s">
        <v>5537</v>
      </c>
      <c r="BG433" s="18" t="s">
        <v>5537</v>
      </c>
      <c r="BH433" s="18" t="s">
        <v>5537</v>
      </c>
      <c r="BI433" s="18" t="s">
        <v>5537</v>
      </c>
      <c r="BJ433" s="18" t="s">
        <v>5537</v>
      </c>
      <c r="BK433" s="18" t="s">
        <v>5537</v>
      </c>
      <c r="BL433" s="9" t="s">
        <v>5900</v>
      </c>
      <c r="BM433" s="14" t="s">
        <v>5537</v>
      </c>
      <c r="BN433" s="14" t="s">
        <v>5537</v>
      </c>
      <c r="BO433" s="14" t="str">
        <f>_xlfn.XLOOKUP(B433,'[4]cell downs 18042026 17h'!$B:$B,'[4]cell downs 18042026 17h'!$B:$B,"")</f>
        <v/>
      </c>
      <c r="BP433" s="14" t="str">
        <f>_xlfn.XLOOKUP(B433,'[5]Cells Huawei 19042026 15h'!$B:$B,'[5]Cells Huawei 19042026 15h'!$B:$B,"")</f>
        <v/>
      </c>
      <c r="BQ433" s="9" t="str">
        <f>_xlfn.XLOOKUP(B433,'[6]cells down 19042026 9H40'!$B:$B,'[6]cells down 19042026 9H40'!$B:$B,"")</f>
        <v/>
      </c>
      <c r="BR433" s="9" t="s">
        <v>5537</v>
      </c>
      <c r="BS433" s="9" t="s">
        <v>5578</v>
      </c>
      <c r="BT433" s="108"/>
    </row>
    <row r="434" spans="1:72" s="9" customFormat="1" x14ac:dyDescent="0.35">
      <c r="A434" s="1" t="s">
        <v>914</v>
      </c>
      <c r="B434" s="8" t="s">
        <v>915</v>
      </c>
      <c r="C434" s="3" t="str">
        <f>_xlfn.XLOOKUP(B434,'[1]daily break down'!$D:$D,'[1]daily break down'!$E:$E,"")</f>
        <v>LITTORAL</v>
      </c>
      <c r="D434" s="1" t="s">
        <v>11</v>
      </c>
      <c r="E434" s="1" t="s">
        <v>5483</v>
      </c>
      <c r="F434" s="3" t="s">
        <v>31</v>
      </c>
      <c r="G434" s="1" t="s">
        <v>916</v>
      </c>
      <c r="H434" s="33" t="str">
        <f>_xlfn.XLOOKUP(B434,[2]CALCULATION!$B:$B,[2]CALCULATION!$H:$H,"")</f>
        <v>NOKIA</v>
      </c>
      <c r="I434" s="28">
        <v>7.3887391716972659E-2</v>
      </c>
      <c r="J434" s="28">
        <v>5.6466134314848419E-2</v>
      </c>
      <c r="K434" s="28">
        <v>2.0725793416167426E-2</v>
      </c>
      <c r="L434" s="28">
        <v>3.7965734009434919E-2</v>
      </c>
      <c r="M434" s="28">
        <v>0.10852362566286917</v>
      </c>
      <c r="N434" s="28">
        <v>1.0165994640915717E-2</v>
      </c>
      <c r="O434" s="28">
        <v>1.3197957954873038E-2</v>
      </c>
      <c r="P434" s="28">
        <v>2.0961257709631829E-2</v>
      </c>
      <c r="Q434" s="28">
        <v>2.8536125307833927E-3</v>
      </c>
      <c r="R434" s="28">
        <v>1.9283958508832459E-2</v>
      </c>
      <c r="S434" s="93">
        <v>6.0639266279146446E-3</v>
      </c>
      <c r="T434" s="93">
        <f>_xlfn.XLOOKUP(B434,'[3]Nur des jours'!$B:$B,'[3]Nur des jours'!$U:$U,"")</f>
        <v>9.1850653334588448E-3</v>
      </c>
      <c r="U434" s="93">
        <v>1.4268062653917818E-3</v>
      </c>
      <c r="V434" s="93">
        <v>0</v>
      </c>
      <c r="W434" s="93">
        <v>9.1850653334588448E-3</v>
      </c>
      <c r="X434" s="93">
        <v>1.230620403900322E-2</v>
      </c>
      <c r="Y434" s="93">
        <v>1.4731774690169015E-2</v>
      </c>
      <c r="Z434" s="93">
        <v>5.7072250615666136E-3</v>
      </c>
      <c r="AA434" s="93">
        <v>0</v>
      </c>
      <c r="AB434" s="93">
        <v>0</v>
      </c>
      <c r="AC434" s="93">
        <f>_xlfn.XLOOKUP(B434,'[3]Nur des jours'!$B:$B,'[3]Nur des jours'!$N:$N,"")</f>
        <v>0</v>
      </c>
      <c r="AD434" s="93">
        <v>0</v>
      </c>
      <c r="AE434" s="93">
        <v>2.9713240476781536E-2</v>
      </c>
      <c r="AF434" s="93">
        <v>0.30922458786701024</v>
      </c>
      <c r="AG434" s="93"/>
      <c r="AH434" s="93">
        <v>5.7464622338649601E-2</v>
      </c>
      <c r="AI434" s="93">
        <v>0.17510361337921498</v>
      </c>
      <c r="AJ434" s="93">
        <v>9.6689685186885199E-2</v>
      </c>
      <c r="AK434" s="93">
        <v>0</v>
      </c>
      <c r="AL434" s="93">
        <v>5.7464622338649601E-2</v>
      </c>
      <c r="AM434" s="49" t="s">
        <v>5559</v>
      </c>
      <c r="AN434" s="49"/>
      <c r="AO434" s="48" t="str" cm="1">
        <f t="array" ref="AO434">IFERROR(_xlfn.IFS(
AQ434="MPR ISSUE","PDH",
AQ434="BSS Hardware Issue","BSS",
AQ434="Sites strategiques, MLL, Pylone, etc.","ENVTECH",
AQ434="AKTIVCO DEFAUT GE &amp; POWER Cabinet","AKTIVCO",
AQ434="AKTIVCO Coupure ENEO &amp; Baisse de tension","AKTIVCO GRID ONLY",
AQ434="Coupure ENEO &amp; Baisse de tension","IHS GRID ONLY",
AQ434="Defaut GE &amp; POWER Cabinet","IHS",
AQ434="Sharing","Partners",
AQ434="Sites strategiques &amp; DataCenter","SST &amp; DC",
AQ434="Exclu","Exclu",
AQ434="SAT","SAT",
AQ434="SPARE-ISSUE","SPARE-ISSUE",
AQ434="Fiber CAmtel","TRANS_FO_CAMTEL",
AQ434="Fiber AOF","Fiber AOF",
AQ434="Projet OCM (HUAWEI)","TRAVAUX-HUAWEI",
AQ434="Projet OCM (NOKIA)","TRAVAUX-NOKIA",
AQ434="ACCESS-ISSUE","ACCESS-ISSUE",
AQ434="Projet OCM (ZTE, NOKIA, autres projets)","TRAVAUX OCM",
AQ434="No root CAuse","No root cause",
AQ434="ODU HS","PDH",
AQ434="IP &amp; VLAN","PDH",
AQ434="Warehouse HUAWEI","SPARE-ISSUE",
AQ434="SPARE-HS","SPARE-ISSUE",
AQ434="Power Telco","BSS",AQ434="no impacts","no impacts"
),"")</f>
        <v>IHS</v>
      </c>
      <c r="AP434" s="48" t="str" cm="1">
        <f t="array" ref="AP434">IFERROR(_xlfn.IFS(
AQ434="MPR ISSUE","TX ISSUE",
AQ434="BSS Hardware Issue","RAN ISSUE",
AQ434="Sites strategiques, MLL, Pylone, etc.","ENVTECH",
AQ434="AKTIVCO DEFAUT GE &amp; POWER Cabinet","POWER ISSUE",
AQ434="AKTIVCO Coupure ENEO &amp; Baisse de tension","POWER ISSUE",
AQ434="Coupure ENEO &amp; Baisse de tension","POWER ISSUE",
AQ434="Defaut GE &amp; POWER Cabinet","POWER ISSUE",
AQ434="Sharing","POWER ISSUE",
AQ434="Sites strategiques &amp; DataCenter","POWER ISSUE",
AQ434="Exclu","Exclu",
AQ434="SAT","TX ISSUE",
AQ434="SPARE-ISSUE","SPARE-ISSUE",
AQ434="Fiber CAmtel","TX ISSUE",
AQ434="Fiber AOF","TX ISSUE",
AQ434="Projet OCM (HUAWEI)","TRAVAUX-HUAWEI",
AQ434="Projet OCM (NOKIA)","TRAVAUX -NOKIA",
AQ434="ACCESS-ISSUE","ACCESS-ISSUE",
AQ434="Projet OCM (ZTE, NOKIA, autres projets)","TRAVAUX OCM",
AQ434="No root CAuse","No root cause",
AQ434="ODU HS","TX ISSUE",
AQ434="IP &amp; VLAN","TX ISSUE",
AQ434="Warehouse HUAWEI","SPARE-ISSUE",
AQ434="SPARE-HS","SPARE-ISSUE",
AQ434="Power Telco","RAN ISSUE",AQ434="no impacts","no impacts"
),"")</f>
        <v>POWER ISSUE</v>
      </c>
      <c r="AQ434" s="67" t="s">
        <v>5330</v>
      </c>
      <c r="AR434" s="48" t="str" cm="1">
        <f t="array" ref="AR434">IFERROR(_xlfn.IFS(
AQ434="MPR ISSUE","ACTIVE",
AQ434="BSS Hardware Issue","ACTIVE",
AQ434="Sites strategiques, MLL, Pylone, etc.","PASSIVE",
AQ434="AKTIVCO DEFAUT GE &amp; POWER Cabinet","PASSIVE",
AQ434="AKTIVCO Coupure ENEO &amp; Baisse de tension","PASSIVE",
AQ434="Coupure ENEO &amp; Baisse de tension","PASSIVE",
AQ434="Defaut GE &amp; POWER Cabinet","PASSIVE",
AQ434="Sharing","PASSIVE",
AQ434="Sites strategiques &amp; DataCenter","PASSIVE",
AQ434="Exclu","Exclu",
AQ434="SAT","ACTIVE",
AQ434="SPARE-ISSUE","SPARE-ISSUE",
AQ434="Fiber CAmtel","ACTIVE",
AQ434="Fiber AOF","ACTIVE",
AQ434="Projet OCM (HUAWEI)","PLANNED WORKS",
AQ434="Projet OCM (NOKIA)","PLANNED WORKS",
AQ434="ACCESS-ISSUE","ACCESS-ISSUE",
AQ434="Projet OCM (ZTE, NOKIA, autres projets)","PLANNED WORKS",
AQ434="No root CAuse","No root cause",
AQ434="ODU HS","ACTIVE",
AQ434="IP &amp; VLAN","ACTIVE",
AQ434="Warehouse HUAWEI","SPARE-ISSUE",
AQ434="SPARE-HS","SPARE-ISSUE",
AQ434="Power Telco","ACTIVE", AQ434="no impacts","no impacts"
),"")</f>
        <v>PASSIVE</v>
      </c>
      <c r="AS434" s="92" t="s">
        <v>5713</v>
      </c>
      <c r="AT434" s="98" t="s">
        <v>915</v>
      </c>
      <c r="AV434" s="17" t="s">
        <v>5537</v>
      </c>
      <c r="AW434" s="7" t="s">
        <v>5537</v>
      </c>
      <c r="AX434" s="6" t="s">
        <v>5537</v>
      </c>
      <c r="AY434" s="7"/>
      <c r="AZ434" s="3" t="s">
        <v>5537</v>
      </c>
      <c r="BA434" s="18" t="s">
        <v>5537</v>
      </c>
      <c r="BB434" s="18" t="s">
        <v>5537</v>
      </c>
      <c r="BC434" s="18" t="s">
        <v>5537</v>
      </c>
      <c r="BD434" s="18" t="s">
        <v>5537</v>
      </c>
      <c r="BE434" s="18" t="s">
        <v>5537</v>
      </c>
      <c r="BF434" s="18" t="s">
        <v>5537</v>
      </c>
      <c r="BG434" s="18" t="s">
        <v>5537</v>
      </c>
      <c r="BH434" s="18" t="s">
        <v>5537</v>
      </c>
      <c r="BI434" s="18" t="s">
        <v>5537</v>
      </c>
      <c r="BJ434" s="18" t="s">
        <v>5537</v>
      </c>
      <c r="BK434" s="18" t="s">
        <v>5537</v>
      </c>
      <c r="BL434" s="9" t="s">
        <v>5713</v>
      </c>
      <c r="BM434" s="14" t="s">
        <v>5537</v>
      </c>
      <c r="BN434" s="14" t="s">
        <v>5537</v>
      </c>
      <c r="BO434" s="14" t="str">
        <f>_xlfn.XLOOKUP(B434,'[4]cell downs 18042026 17h'!$B:$B,'[4]cell downs 18042026 17h'!$B:$B,"")</f>
        <v/>
      </c>
      <c r="BP434" s="14" t="str">
        <f>_xlfn.XLOOKUP(B434,'[5]Cells Huawei 19042026 15h'!$B:$B,'[5]Cells Huawei 19042026 15h'!$B:$B,"")</f>
        <v/>
      </c>
      <c r="BQ434" s="9" t="str">
        <f>_xlfn.XLOOKUP(B434,'[6]cells down 19042026 9H40'!$B:$B,'[6]cells down 19042026 9H40'!$B:$B,"")</f>
        <v/>
      </c>
      <c r="BR434" s="9" t="s">
        <v>915</v>
      </c>
      <c r="BS434" s="9" t="s">
        <v>12</v>
      </c>
      <c r="BT434" s="108"/>
    </row>
    <row r="435" spans="1:72" s="9" customFormat="1" x14ac:dyDescent="0.35">
      <c r="A435" s="1" t="s">
        <v>946</v>
      </c>
      <c r="B435" s="8" t="s">
        <v>947</v>
      </c>
      <c r="C435" s="3" t="str">
        <f>_xlfn.XLOOKUP(B435,'[1]daily break down'!$D:$D,'[1]daily break down'!$E:$E,"")</f>
        <v>SUD-OUEST</v>
      </c>
      <c r="D435" s="1" t="s">
        <v>11</v>
      </c>
      <c r="E435" s="1" t="s">
        <v>96</v>
      </c>
      <c r="F435" s="3" t="s">
        <v>13</v>
      </c>
      <c r="G435" s="1" t="s">
        <v>106</v>
      </c>
      <c r="H435" s="32" t="str">
        <f>_xlfn.XLOOKUP(B435,[2]CALCULATION!$B:$B,[2]CALCULATION!$H:$H,"")</f>
        <v>Huawei</v>
      </c>
      <c r="I435" s="28">
        <v>0</v>
      </c>
      <c r="J435" s="28">
        <v>0</v>
      </c>
      <c r="K435" s="28">
        <v>0</v>
      </c>
      <c r="L435" s="28">
        <v>0</v>
      </c>
      <c r="M435" s="28">
        <v>5.3505234952187721E-4</v>
      </c>
      <c r="N435" s="28">
        <v>5.671554904931899E-3</v>
      </c>
      <c r="O435" s="28">
        <v>1.9618586149135506E-3</v>
      </c>
      <c r="P435" s="28">
        <v>0</v>
      </c>
      <c r="Q435" s="28">
        <v>1.8726832233265705E-3</v>
      </c>
      <c r="R435" s="28">
        <v>3.2816544104008467E-3</v>
      </c>
      <c r="S435" s="93">
        <v>8.0257852428281603E-4</v>
      </c>
      <c r="T435" s="93">
        <f>_xlfn.XLOOKUP(B435,'[3]Nur des jours'!$B:$B,'[3]Nur des jours'!$U:$U,"")</f>
        <v>1.6051570485656321E-3</v>
      </c>
      <c r="U435" s="93">
        <v>0</v>
      </c>
      <c r="V435" s="93">
        <v>1.3447649051316511E-2</v>
      </c>
      <c r="W435" s="93">
        <v>1.6051570485656314E-3</v>
      </c>
      <c r="X435" s="93">
        <v>0</v>
      </c>
      <c r="Y435" s="93">
        <v>2.4077355728484469E-3</v>
      </c>
      <c r="Z435" s="93">
        <v>3.9058821515097035E-3</v>
      </c>
      <c r="AA435" s="93">
        <v>1.0701046990437544E-3</v>
      </c>
      <c r="AB435" s="93">
        <v>1.0701046990437544E-3</v>
      </c>
      <c r="AC435" s="93">
        <f>_xlfn.XLOOKUP(B435,'[3]Nur des jours'!$B:$B,'[3]Nur des jours'!$N:$N,"")</f>
        <v>2.318560181261468E-3</v>
      </c>
      <c r="AD435" s="93">
        <v>2.318560181261468E-3</v>
      </c>
      <c r="AE435" s="93">
        <v>8.9888794719675379E-3</v>
      </c>
      <c r="AF435" s="93">
        <v>8.0257852428281581E-4</v>
      </c>
      <c r="AG435" s="93"/>
      <c r="AH435" s="93">
        <v>5.5502763723736068E-2</v>
      </c>
      <c r="AI435" s="93">
        <v>0</v>
      </c>
      <c r="AJ435" s="93">
        <v>0.16532873642944332</v>
      </c>
      <c r="AK435" s="93">
        <v>0</v>
      </c>
      <c r="AL435" s="93">
        <v>5.5502763723736068E-2</v>
      </c>
      <c r="AM435" s="49" t="s">
        <v>5559</v>
      </c>
      <c r="AN435" s="49"/>
      <c r="AO435" s="48" t="str" cm="1">
        <f t="array" ref="AO435">IFERROR(_xlfn.IFS(
AQ435="MPR ISSUE","PDH",
AQ435="BSS Hardware Issue","BSS",
AQ435="Sites strategiques, MLL, Pylone, etc.","ENVTECH",
AQ435="AKTIVCO DEFAUT GE &amp; POWER Cabinet","AKTIVCO",
AQ435="AKTIVCO Coupure ENEO &amp; Baisse de tension","AKTIVCO GRID ONLY",
AQ435="Coupure ENEO &amp; Baisse de tension","IHS GRID ONLY",
AQ435="Defaut GE &amp; POWER Cabinet","IHS",
AQ435="Sharing","Partners",
AQ435="Sites strategiques &amp; DataCenter","SST &amp; DC",
AQ435="Exclu","Exclu",
AQ435="SAT","SAT",
AQ435="SPARE-ISSUE","SPARE-ISSUE",
AQ435="Fiber CAmtel","TRANS_FO_CAMTEL",
AQ435="Fiber AOF","Fiber AOF",
AQ435="Projet OCM (HUAWEI)","TRAVAUX-HUAWEI",
AQ435="Projet OCM (NOKIA)","TRAVAUX-NOKIA",
AQ435="ACCESS-ISSUE","ACCESS-ISSUE",
AQ435="Projet OCM (ZTE, NOKIA, autres projets)","TRAVAUX OCM",
AQ435="No root CAuse","No root cause",
AQ435="ODU HS","PDH",
AQ435="IP &amp; VLAN","PDH",
AQ435="Warehouse HUAWEI","SPARE-ISSUE",
AQ435="SPARE-HS","SPARE-ISSUE",
AQ435="Power Telco","BSS",AQ435="no impacts","no impacts"
),"")</f>
        <v>No root cause</v>
      </c>
      <c r="AP435" s="48" t="str" cm="1">
        <f t="array" ref="AP435">IFERROR(_xlfn.IFS(
AQ435="MPR ISSUE","TX ISSUE",
AQ435="BSS Hardware Issue","RAN ISSUE",
AQ435="Sites strategiques, MLL, Pylone, etc.","ENVTECH",
AQ435="AKTIVCO DEFAUT GE &amp; POWER Cabinet","POWER ISSUE",
AQ435="AKTIVCO Coupure ENEO &amp; Baisse de tension","POWER ISSUE",
AQ435="Coupure ENEO &amp; Baisse de tension","POWER ISSUE",
AQ435="Defaut GE &amp; POWER Cabinet","POWER ISSUE",
AQ435="Sharing","POWER ISSUE",
AQ435="Sites strategiques &amp; DataCenter","POWER ISSUE",
AQ435="Exclu","Exclu",
AQ435="SAT","TX ISSUE",
AQ435="SPARE-ISSUE","SPARE-ISSUE",
AQ435="Fiber CAmtel","TX ISSUE",
AQ435="Fiber AOF","TX ISSUE",
AQ435="Projet OCM (HUAWEI)","TRAVAUX-HUAWEI",
AQ435="Projet OCM (NOKIA)","TRAVAUX -NOKIA",
AQ435="ACCESS-ISSUE","ACCESS-ISSUE",
AQ435="Projet OCM (ZTE, NOKIA, autres projets)","TRAVAUX OCM",
AQ435="No root CAuse","No root cause",
AQ435="ODU HS","TX ISSUE",
AQ435="IP &amp; VLAN","TX ISSUE",
AQ435="Warehouse HUAWEI","SPARE-ISSUE",
AQ435="SPARE-HS","SPARE-ISSUE",
AQ435="Power Telco","RAN ISSUE",AQ435="no impacts","no impacts"
),"")</f>
        <v>No root cause</v>
      </c>
      <c r="AQ435" s="126" t="s">
        <v>5344</v>
      </c>
      <c r="AR435" s="48" t="str" cm="1">
        <f t="array" ref="AR435">IFERROR(_xlfn.IFS(
AQ435="MPR ISSUE","ACTIVE",
AQ435="BSS Hardware Issue","ACTIVE",
AQ435="Sites strategiques, MLL, Pylone, etc.","PASSIVE",
AQ435="AKTIVCO DEFAUT GE &amp; POWER Cabinet","PASSIVE",
AQ435="AKTIVCO Coupure ENEO &amp; Baisse de tension","PASSIVE",
AQ435="Coupure ENEO &amp; Baisse de tension","PASSIVE",
AQ435="Defaut GE &amp; POWER Cabinet","PASSIVE",
AQ435="Sharing","PASSIVE",
AQ435="Sites strategiques &amp; DataCenter","PASSIVE",
AQ435="Exclu","Exclu",
AQ435="SAT","ACTIVE",
AQ435="SPARE-ISSUE","SPARE-ISSUE",
AQ435="Fiber CAmtel","ACTIVE",
AQ435="Fiber AOF","ACTIVE",
AQ435="Projet OCM (HUAWEI)","PLANNED WORKS",
AQ435="Projet OCM (NOKIA)","PLANNED WORKS",
AQ435="ACCESS-ISSUE","ACCESS-ISSUE",
AQ435="Projet OCM (ZTE, NOKIA, autres projets)","PLANNED WORKS",
AQ435="No root CAuse","No root cause",
AQ435="ODU HS","ACTIVE",
AQ435="IP &amp; VLAN","ACTIVE",
AQ435="Warehouse HUAWEI","SPARE-ISSUE",
AQ435="SPARE-HS","SPARE-ISSUE",
AQ435="Power Telco","ACTIVE", AQ435="no impacts","no impacts"
),"")</f>
        <v>No root cause</v>
      </c>
      <c r="AS435" s="92" t="s">
        <v>5537</v>
      </c>
      <c r="AT435" s="98" t="s">
        <v>947</v>
      </c>
      <c r="AV435" s="17" t="s">
        <v>5537</v>
      </c>
      <c r="AW435" s="7" t="s">
        <v>5537</v>
      </c>
      <c r="AX435" s="6" t="s">
        <v>5537</v>
      </c>
      <c r="AY435" s="7"/>
      <c r="AZ435" s="3" t="s">
        <v>5537</v>
      </c>
      <c r="BA435" s="18" t="s">
        <v>5537</v>
      </c>
      <c r="BB435" s="18" t="s">
        <v>5537</v>
      </c>
      <c r="BC435" s="18" t="s">
        <v>5537</v>
      </c>
      <c r="BD435" s="18" t="s">
        <v>5537</v>
      </c>
      <c r="BE435" s="18" t="s">
        <v>5537</v>
      </c>
      <c r="BF435" s="18" t="s">
        <v>5537</v>
      </c>
      <c r="BG435" s="18" t="s">
        <v>5537</v>
      </c>
      <c r="BH435" s="18" t="s">
        <v>5537</v>
      </c>
      <c r="BI435" s="18" t="s">
        <v>5537</v>
      </c>
      <c r="BJ435" s="18" t="s">
        <v>5537</v>
      </c>
      <c r="BK435" s="18" t="s">
        <v>5537</v>
      </c>
      <c r="BL435" s="9" t="s">
        <v>5537</v>
      </c>
      <c r="BM435" s="14" t="s">
        <v>5537</v>
      </c>
      <c r="BN435" s="14" t="s">
        <v>5537</v>
      </c>
      <c r="BO435" s="14" t="str">
        <f>_xlfn.XLOOKUP(B435,'[4]cell downs 18042026 17h'!$B:$B,'[4]cell downs 18042026 17h'!$B:$B,"")</f>
        <v/>
      </c>
      <c r="BP435" s="14" t="str">
        <f>_xlfn.XLOOKUP(B435,'[5]Cells Huawei 19042026 15h'!$B:$B,'[5]Cells Huawei 19042026 15h'!$B:$B,"")</f>
        <v/>
      </c>
      <c r="BQ435" s="9" t="str">
        <f>_xlfn.XLOOKUP(B435,'[6]cells down 19042026 9H40'!$B:$B,'[6]cells down 19042026 9H40'!$B:$B,"")</f>
        <v/>
      </c>
      <c r="BR435" s="9" t="s">
        <v>947</v>
      </c>
      <c r="BS435" s="9" t="s">
        <v>12</v>
      </c>
      <c r="BT435" s="108"/>
    </row>
    <row r="436" spans="1:72" s="9" customFormat="1" x14ac:dyDescent="0.35">
      <c r="A436" s="1" t="s">
        <v>106</v>
      </c>
      <c r="B436" s="8" t="s">
        <v>1090</v>
      </c>
      <c r="C436" s="3" t="str">
        <f>_xlfn.XLOOKUP(B436,'[1]daily break down'!$D:$D,'[1]daily break down'!$E:$E,"")</f>
        <v>SUD-OUEST</v>
      </c>
      <c r="D436" s="1" t="s">
        <v>11</v>
      </c>
      <c r="E436" s="1" t="s">
        <v>12</v>
      </c>
      <c r="F436" s="3" t="s">
        <v>13</v>
      </c>
      <c r="G436" s="1" t="s">
        <v>106</v>
      </c>
      <c r="H436" s="32" t="str">
        <f>_xlfn.XLOOKUP(B436,[2]CALCULATION!$B:$B,[2]CALCULATION!$H:$H,"")</f>
        <v>Huawei</v>
      </c>
      <c r="I436" s="28">
        <v>0</v>
      </c>
      <c r="J436" s="28">
        <v>8.0257852428281603E-4</v>
      </c>
      <c r="K436" s="28">
        <v>0</v>
      </c>
      <c r="L436" s="28">
        <v>2.675261747609386E-4</v>
      </c>
      <c r="M436" s="28">
        <v>0</v>
      </c>
      <c r="N436" s="28">
        <v>6.3136177243581504E-3</v>
      </c>
      <c r="O436" s="28">
        <v>8.0257852428281603E-4</v>
      </c>
      <c r="P436" s="28">
        <v>0</v>
      </c>
      <c r="Q436" s="28">
        <v>1.6051570485656321E-3</v>
      </c>
      <c r="R436" s="28">
        <v>3.4778402718922017E-3</v>
      </c>
      <c r="S436" s="93">
        <v>2.675261747609386E-4</v>
      </c>
      <c r="T436" s="93">
        <f>_xlfn.XLOOKUP(B436,'[3]Nur des jours'!$B:$B,'[3]Nur des jours'!$U:$U,"")</f>
        <v>5.3505234952187721E-4</v>
      </c>
      <c r="U436" s="93">
        <v>0</v>
      </c>
      <c r="V436" s="93">
        <v>1.2038677864242238E-2</v>
      </c>
      <c r="W436" s="93">
        <v>5.3505234952187721E-4</v>
      </c>
      <c r="X436" s="93">
        <v>0</v>
      </c>
      <c r="Y436" s="93">
        <v>1.8548481450091745E-3</v>
      </c>
      <c r="Z436" s="93">
        <v>5.974751236327628E-3</v>
      </c>
      <c r="AA436" s="93">
        <v>1.6051570485656321E-3</v>
      </c>
      <c r="AB436" s="93">
        <v>1.3376308738046931E-3</v>
      </c>
      <c r="AC436" s="93">
        <f>_xlfn.XLOOKUP(B436,'[3]Nur des jours'!$B:$B,'[3]Nur des jours'!$N:$N,"")</f>
        <v>1.6943324401526112E-3</v>
      </c>
      <c r="AD436" s="93">
        <v>1.6943324401526112E-3</v>
      </c>
      <c r="AE436" s="93">
        <v>5.1721727120448129E-3</v>
      </c>
      <c r="AF436" s="93">
        <v>8.9175391586979538E-4</v>
      </c>
      <c r="AG436" s="93"/>
      <c r="AH436" s="93">
        <v>5.5056886765801172E-2</v>
      </c>
      <c r="AI436" s="93">
        <v>0</v>
      </c>
      <c r="AJ436" s="93">
        <v>0.16400058141313995</v>
      </c>
      <c r="AK436" s="93">
        <v>0</v>
      </c>
      <c r="AL436" s="93">
        <v>5.5056886765801172E-2</v>
      </c>
      <c r="AM436" s="49" t="s">
        <v>5559</v>
      </c>
      <c r="AN436" s="49"/>
      <c r="AO436" s="48" t="str" cm="1">
        <f t="array" ref="AO436">IFERROR(_xlfn.IFS(
AQ436="MPR ISSUE","PDH",
AQ436="BSS Hardware Issue","BSS",
AQ436="Sites strategiques, MLL, Pylone, etc.","ENVTECH",
AQ436="AKTIVCO DEFAUT GE &amp; POWER Cabinet","AKTIVCO",
AQ436="AKTIVCO Coupure ENEO &amp; Baisse de tension","AKTIVCO GRID ONLY",
AQ436="Coupure ENEO &amp; Baisse de tension","IHS GRID ONLY",
AQ436="Defaut GE &amp; POWER Cabinet","IHS",
AQ436="Sharing","Partners",
AQ436="Sites strategiques &amp; DataCenter","SST &amp; DC",
AQ436="Exclu","Exclu",
AQ436="SAT","SAT",
AQ436="SPARE-ISSUE","SPARE-ISSUE",
AQ436="Fiber CAmtel","TRANS_FO_CAMTEL",
AQ436="Fiber AOF","Fiber AOF",
AQ436="Projet OCM (HUAWEI)","TRAVAUX-HUAWEI",
AQ436="Projet OCM (NOKIA)","TRAVAUX-NOKIA",
AQ436="ACCESS-ISSUE","ACCESS-ISSUE",
AQ436="Projet OCM (ZTE, NOKIA, autres projets)","TRAVAUX OCM",
AQ436="No root CAuse","No root cause",
AQ436="ODU HS","PDH",
AQ436="IP &amp; VLAN","PDH",
AQ436="Warehouse HUAWEI","SPARE-ISSUE",
AQ436="SPARE-HS","SPARE-ISSUE",
AQ436="Power Telco","BSS",AQ436="no impacts","no impacts"
),"")</f>
        <v>No root cause</v>
      </c>
      <c r="AP436" s="48" t="str" cm="1">
        <f t="array" ref="AP436">IFERROR(_xlfn.IFS(
AQ436="MPR ISSUE","TX ISSUE",
AQ436="BSS Hardware Issue","RAN ISSUE",
AQ436="Sites strategiques, MLL, Pylone, etc.","ENVTECH",
AQ436="AKTIVCO DEFAUT GE &amp; POWER Cabinet","POWER ISSUE",
AQ436="AKTIVCO Coupure ENEO &amp; Baisse de tension","POWER ISSUE",
AQ436="Coupure ENEO &amp; Baisse de tension","POWER ISSUE",
AQ436="Defaut GE &amp; POWER Cabinet","POWER ISSUE",
AQ436="Sharing","POWER ISSUE",
AQ436="Sites strategiques &amp; DataCenter","POWER ISSUE",
AQ436="Exclu","Exclu",
AQ436="SAT","TX ISSUE",
AQ436="SPARE-ISSUE","SPARE-ISSUE",
AQ436="Fiber CAmtel","TX ISSUE",
AQ436="Fiber AOF","TX ISSUE",
AQ436="Projet OCM (HUAWEI)","TRAVAUX-HUAWEI",
AQ436="Projet OCM (NOKIA)","TRAVAUX -NOKIA",
AQ436="ACCESS-ISSUE","ACCESS-ISSUE",
AQ436="Projet OCM (ZTE, NOKIA, autres projets)","TRAVAUX OCM",
AQ436="No root CAuse","No root cause",
AQ436="ODU HS","TX ISSUE",
AQ436="IP &amp; VLAN","TX ISSUE",
AQ436="Warehouse HUAWEI","SPARE-ISSUE",
AQ436="SPARE-HS","SPARE-ISSUE",
AQ436="Power Telco","RAN ISSUE",AQ436="no impacts","no impacts"
),"")</f>
        <v>No root cause</v>
      </c>
      <c r="AQ436" s="126" t="s">
        <v>5344</v>
      </c>
      <c r="AR436" s="48" t="str" cm="1">
        <f t="array" ref="AR436">IFERROR(_xlfn.IFS(
AQ436="MPR ISSUE","ACTIVE",
AQ436="BSS Hardware Issue","ACTIVE",
AQ436="Sites strategiques, MLL, Pylone, etc.","PASSIVE",
AQ436="AKTIVCO DEFAUT GE &amp; POWER Cabinet","PASSIVE",
AQ436="AKTIVCO Coupure ENEO &amp; Baisse de tension","PASSIVE",
AQ436="Coupure ENEO &amp; Baisse de tension","PASSIVE",
AQ436="Defaut GE &amp; POWER Cabinet","PASSIVE",
AQ436="Sharing","PASSIVE",
AQ436="Sites strategiques &amp; DataCenter","PASSIVE",
AQ436="Exclu","Exclu",
AQ436="SAT","ACTIVE",
AQ436="SPARE-ISSUE","SPARE-ISSUE",
AQ436="Fiber CAmtel","ACTIVE",
AQ436="Fiber AOF","ACTIVE",
AQ436="Projet OCM (HUAWEI)","PLANNED WORKS",
AQ436="Projet OCM (NOKIA)","PLANNED WORKS",
AQ436="ACCESS-ISSUE","ACCESS-ISSUE",
AQ436="Projet OCM (ZTE, NOKIA, autres projets)","PLANNED WORKS",
AQ436="No root CAuse","No root cause",
AQ436="ODU HS","ACTIVE",
AQ436="IP &amp; VLAN","ACTIVE",
AQ436="Warehouse HUAWEI","SPARE-ISSUE",
AQ436="SPARE-HS","SPARE-ISSUE",
AQ436="Power Telco","ACTIVE", AQ436="no impacts","no impacts"
),"")</f>
        <v>No root cause</v>
      </c>
      <c r="AS436" s="92" t="s">
        <v>5537</v>
      </c>
      <c r="AT436" s="98" t="s">
        <v>1090</v>
      </c>
      <c r="AV436" s="17" t="s">
        <v>5537</v>
      </c>
      <c r="AW436" s="7" t="s">
        <v>5537</v>
      </c>
      <c r="AX436" s="6" t="s">
        <v>5537</v>
      </c>
      <c r="AY436" s="7"/>
      <c r="AZ436" s="3" t="s">
        <v>5537</v>
      </c>
      <c r="BA436" s="18" t="s">
        <v>5537</v>
      </c>
      <c r="BB436" s="18" t="s">
        <v>5537</v>
      </c>
      <c r="BC436" s="18" t="s">
        <v>5537</v>
      </c>
      <c r="BD436" s="18" t="s">
        <v>5537</v>
      </c>
      <c r="BE436" s="18" t="s">
        <v>5537</v>
      </c>
      <c r="BF436" s="18" t="s">
        <v>5537</v>
      </c>
      <c r="BG436" s="18" t="s">
        <v>5537</v>
      </c>
      <c r="BH436" s="18" t="s">
        <v>5537</v>
      </c>
      <c r="BI436" s="18" t="s">
        <v>5537</v>
      </c>
      <c r="BJ436" s="18" t="s">
        <v>5537</v>
      </c>
      <c r="BK436" s="18" t="s">
        <v>5537</v>
      </c>
      <c r="BL436" s="9" t="s">
        <v>5537</v>
      </c>
      <c r="BM436" s="14" t="s">
        <v>5537</v>
      </c>
      <c r="BN436" s="14" t="s">
        <v>5537</v>
      </c>
      <c r="BO436" s="14" t="str">
        <f>_xlfn.XLOOKUP(B436,'[4]cell downs 18042026 17h'!$B:$B,'[4]cell downs 18042026 17h'!$B:$B,"")</f>
        <v/>
      </c>
      <c r="BP436" s="14" t="str">
        <f>_xlfn.XLOOKUP(B436,'[5]Cells Huawei 19042026 15h'!$B:$B,'[5]Cells Huawei 19042026 15h'!$B:$B,"")</f>
        <v/>
      </c>
      <c r="BQ436" s="9" t="str">
        <f>_xlfn.XLOOKUP(B436,'[6]cells down 19042026 9H40'!$B:$B,'[6]cells down 19042026 9H40'!$B:$B,"")</f>
        <v/>
      </c>
      <c r="BR436" s="9" t="s">
        <v>1090</v>
      </c>
      <c r="BS436" s="9" t="s">
        <v>154</v>
      </c>
      <c r="BT436" s="108"/>
    </row>
    <row r="437" spans="1:72" s="9" customFormat="1" x14ac:dyDescent="0.35">
      <c r="A437" s="1" t="s">
        <v>956</v>
      </c>
      <c r="B437" s="8" t="s">
        <v>957</v>
      </c>
      <c r="C437" s="3" t="str">
        <f>_xlfn.XLOOKUP(B437,'[1]daily break down'!$D:$D,'[1]daily break down'!$E:$E,"")</f>
        <v>SUD-OUEST</v>
      </c>
      <c r="D437" s="1" t="s">
        <v>11</v>
      </c>
      <c r="E437" s="1" t="s">
        <v>12</v>
      </c>
      <c r="F437" s="3" t="s">
        <v>13</v>
      </c>
      <c r="G437" s="1" t="s">
        <v>106</v>
      </c>
      <c r="H437" s="32" t="str">
        <f>_xlfn.XLOOKUP(B437,[2]CALCULATION!$B:$B,[2]CALCULATION!$H:$H,"")</f>
        <v>Huawei</v>
      </c>
      <c r="I437" s="28">
        <v>0</v>
      </c>
      <c r="J437" s="28">
        <v>5.3505234952187721E-4</v>
      </c>
      <c r="K437" s="28">
        <v>0</v>
      </c>
      <c r="L437" s="28">
        <v>0</v>
      </c>
      <c r="M437" s="28">
        <v>3.3315926296895559E-2</v>
      </c>
      <c r="N437" s="28">
        <v>3.299489488718243E-3</v>
      </c>
      <c r="O437" s="28">
        <v>1.9618586149135501E-3</v>
      </c>
      <c r="P437" s="28">
        <v>0</v>
      </c>
      <c r="Q437" s="28">
        <v>1.8726832233265705E-3</v>
      </c>
      <c r="R437" s="28">
        <v>2.1402093980875093E-3</v>
      </c>
      <c r="S437" s="93">
        <v>2.675261747609386E-4</v>
      </c>
      <c r="T437" s="93">
        <f>_xlfn.XLOOKUP(B437,'[3]Nur des jours'!$B:$B,'[3]Nur des jours'!$U:$U,"")</f>
        <v>2.675261747609386E-4</v>
      </c>
      <c r="U437" s="93">
        <v>0</v>
      </c>
      <c r="V437" s="93">
        <v>1.0165994640915667E-2</v>
      </c>
      <c r="W437" s="93">
        <v>2.675261747609386E-4</v>
      </c>
      <c r="X437" s="93">
        <v>2.675261747609386E-4</v>
      </c>
      <c r="Y437" s="93">
        <v>9.6309422913937897E-4</v>
      </c>
      <c r="Z437" s="93">
        <v>3.0141282356399082E-3</v>
      </c>
      <c r="AA437" s="93">
        <v>2.4077355728484478E-3</v>
      </c>
      <c r="AB437" s="93">
        <v>2.1402093980875093E-3</v>
      </c>
      <c r="AC437" s="93">
        <f>_xlfn.XLOOKUP(B437,'[3]Nur des jours'!$B:$B,'[3]Nur des jours'!$N:$N,"")</f>
        <v>1.6051570485656321E-3</v>
      </c>
      <c r="AD437" s="93">
        <v>1.6051570485656321E-3</v>
      </c>
      <c r="AE437" s="93">
        <v>3.9950575430966837E-3</v>
      </c>
      <c r="AF437" s="93">
        <v>1.6051570485656314E-3</v>
      </c>
      <c r="AG437" s="93"/>
      <c r="AH437" s="93">
        <v>5.4896371060944603E-2</v>
      </c>
      <c r="AI437" s="93">
        <v>0</v>
      </c>
      <c r="AJ437" s="93">
        <v>0.16352244560727072</v>
      </c>
      <c r="AK437" s="93">
        <v>0</v>
      </c>
      <c r="AL437" s="93">
        <v>5.4896371060944603E-2</v>
      </c>
      <c r="AM437" s="49" t="s">
        <v>5559</v>
      </c>
      <c r="AN437" s="49"/>
      <c r="AO437" s="48" t="str" cm="1">
        <f t="array" ref="AO437">IFERROR(_xlfn.IFS(
AQ437="MPR ISSUE","PDH",
AQ437="BSS Hardware Issue","BSS",
AQ437="Sites strategiques, MLL, Pylone, etc.","ENVTECH",
AQ437="AKTIVCO DEFAUT GE &amp; POWER Cabinet","AKTIVCO",
AQ437="AKTIVCO Coupure ENEO &amp; Baisse de tension","AKTIVCO GRID ONLY",
AQ437="Coupure ENEO &amp; Baisse de tension","IHS GRID ONLY",
AQ437="Defaut GE &amp; POWER Cabinet","IHS",
AQ437="Sharing","Partners",
AQ437="Sites strategiques &amp; DataCenter","SST &amp; DC",
AQ437="Exclu","Exclu",
AQ437="SAT","SAT",
AQ437="SPARE-ISSUE","SPARE-ISSUE",
AQ437="Fiber CAmtel","TRANS_FO_CAMTEL",
AQ437="Fiber AOF","Fiber AOF",
AQ437="Projet OCM (HUAWEI)","TRAVAUX-HUAWEI",
AQ437="Projet OCM (NOKIA)","TRAVAUX-NOKIA",
AQ437="ACCESS-ISSUE","ACCESS-ISSUE",
AQ437="Projet OCM (ZTE, NOKIA, autres projets)","TRAVAUX OCM",
AQ437="No root CAuse","No root cause",
AQ437="ODU HS","PDH",
AQ437="IP &amp; VLAN","PDH",
AQ437="Warehouse HUAWEI","SPARE-ISSUE",
AQ437="SPARE-HS","SPARE-ISSUE",
AQ437="Power Telco","BSS",AQ437="no impacts","no impacts"
),"")</f>
        <v>No root cause</v>
      </c>
      <c r="AP437" s="48" t="str" cm="1">
        <f t="array" ref="AP437">IFERROR(_xlfn.IFS(
AQ437="MPR ISSUE","TX ISSUE",
AQ437="BSS Hardware Issue","RAN ISSUE",
AQ437="Sites strategiques, MLL, Pylone, etc.","ENVTECH",
AQ437="AKTIVCO DEFAUT GE &amp; POWER Cabinet","POWER ISSUE",
AQ437="AKTIVCO Coupure ENEO &amp; Baisse de tension","POWER ISSUE",
AQ437="Coupure ENEO &amp; Baisse de tension","POWER ISSUE",
AQ437="Defaut GE &amp; POWER Cabinet","POWER ISSUE",
AQ437="Sharing","POWER ISSUE",
AQ437="Sites strategiques &amp; DataCenter","POWER ISSUE",
AQ437="Exclu","Exclu",
AQ437="SAT","TX ISSUE",
AQ437="SPARE-ISSUE","SPARE-ISSUE",
AQ437="Fiber CAmtel","TX ISSUE",
AQ437="Fiber AOF","TX ISSUE",
AQ437="Projet OCM (HUAWEI)","TRAVAUX-HUAWEI",
AQ437="Projet OCM (NOKIA)","TRAVAUX -NOKIA",
AQ437="ACCESS-ISSUE","ACCESS-ISSUE",
AQ437="Projet OCM (ZTE, NOKIA, autres projets)","TRAVAUX OCM",
AQ437="No root CAuse","No root cause",
AQ437="ODU HS","TX ISSUE",
AQ437="IP &amp; VLAN","TX ISSUE",
AQ437="Warehouse HUAWEI","SPARE-ISSUE",
AQ437="SPARE-HS","SPARE-ISSUE",
AQ437="Power Telco","RAN ISSUE",AQ437="no impacts","no impacts"
),"")</f>
        <v>No root cause</v>
      </c>
      <c r="AQ437" s="126" t="s">
        <v>5344</v>
      </c>
      <c r="AR437" s="48" t="str" cm="1">
        <f t="array" ref="AR437">IFERROR(_xlfn.IFS(
AQ437="MPR ISSUE","ACTIVE",
AQ437="BSS Hardware Issue","ACTIVE",
AQ437="Sites strategiques, MLL, Pylone, etc.","PASSIVE",
AQ437="AKTIVCO DEFAUT GE &amp; POWER Cabinet","PASSIVE",
AQ437="AKTIVCO Coupure ENEO &amp; Baisse de tension","PASSIVE",
AQ437="Coupure ENEO &amp; Baisse de tension","PASSIVE",
AQ437="Defaut GE &amp; POWER Cabinet","PASSIVE",
AQ437="Sharing","PASSIVE",
AQ437="Sites strategiques &amp; DataCenter","PASSIVE",
AQ437="Exclu","Exclu",
AQ437="SAT","ACTIVE",
AQ437="SPARE-ISSUE","SPARE-ISSUE",
AQ437="Fiber CAmtel","ACTIVE",
AQ437="Fiber AOF","ACTIVE",
AQ437="Projet OCM (HUAWEI)","PLANNED WORKS",
AQ437="Projet OCM (NOKIA)","PLANNED WORKS",
AQ437="ACCESS-ISSUE","ACCESS-ISSUE",
AQ437="Projet OCM (ZTE, NOKIA, autres projets)","PLANNED WORKS",
AQ437="No root CAuse","No root cause",
AQ437="ODU HS","ACTIVE",
AQ437="IP &amp; VLAN","ACTIVE",
AQ437="Warehouse HUAWEI","SPARE-ISSUE",
AQ437="SPARE-HS","SPARE-ISSUE",
AQ437="Power Telco","ACTIVE", AQ437="no impacts","no impacts"
),"")</f>
        <v>No root cause</v>
      </c>
      <c r="AS437" s="92" t="s">
        <v>5537</v>
      </c>
      <c r="AT437" s="98" t="s">
        <v>957</v>
      </c>
      <c r="AV437" s="17" t="s">
        <v>5537</v>
      </c>
      <c r="AW437" s="7" t="s">
        <v>5537</v>
      </c>
      <c r="AX437" s="6" t="s">
        <v>5537</v>
      </c>
      <c r="AY437" s="7"/>
      <c r="AZ437" s="3" t="s">
        <v>5537</v>
      </c>
      <c r="BA437" s="18" t="s">
        <v>5537</v>
      </c>
      <c r="BB437" s="18" t="s">
        <v>5537</v>
      </c>
      <c r="BC437" s="18" t="s">
        <v>5537</v>
      </c>
      <c r="BD437" s="18" t="s">
        <v>5537</v>
      </c>
      <c r="BE437" s="18" t="s">
        <v>5537</v>
      </c>
      <c r="BF437" s="18" t="s">
        <v>5537</v>
      </c>
      <c r="BG437" s="18" t="s">
        <v>5537</v>
      </c>
      <c r="BH437" s="18" t="s">
        <v>5537</v>
      </c>
      <c r="BI437" s="18" t="s">
        <v>5537</v>
      </c>
      <c r="BJ437" s="18" t="s">
        <v>5537</v>
      </c>
      <c r="BK437" s="18" t="s">
        <v>5537</v>
      </c>
      <c r="BL437" s="9" t="s">
        <v>5537</v>
      </c>
      <c r="BM437" s="14" t="s">
        <v>5537</v>
      </c>
      <c r="BN437" s="14" t="s">
        <v>5537</v>
      </c>
      <c r="BO437" s="14" t="str">
        <f>_xlfn.XLOOKUP(B437,'[4]cell downs 18042026 17h'!$B:$B,'[4]cell downs 18042026 17h'!$B:$B,"")</f>
        <v/>
      </c>
      <c r="BP437" s="14" t="str">
        <f>_xlfn.XLOOKUP(B437,'[5]Cells Huawei 19042026 15h'!$B:$B,'[5]Cells Huawei 19042026 15h'!$B:$B,"")</f>
        <v/>
      </c>
      <c r="BQ437" s="9" t="str">
        <f>_xlfn.XLOOKUP(B437,'[6]cells down 19042026 9H40'!$B:$B,'[6]cells down 19042026 9H40'!$B:$B,"")</f>
        <v/>
      </c>
      <c r="BR437" s="9" t="s">
        <v>5537</v>
      </c>
      <c r="BS437" s="9" t="s">
        <v>5537</v>
      </c>
      <c r="BT437" s="108"/>
    </row>
    <row r="438" spans="1:72" s="9" customFormat="1" x14ac:dyDescent="0.35">
      <c r="A438" s="1" t="s">
        <v>1041</v>
      </c>
      <c r="B438" s="8" t="s">
        <v>1042</v>
      </c>
      <c r="C438" s="3" t="str">
        <f>_xlfn.XLOOKUP(B438,'[1]daily break down'!$D:$D,'[1]daily break down'!$E:$E,"")</f>
        <v>SUD-OUEST</v>
      </c>
      <c r="D438" s="1" t="s">
        <v>11</v>
      </c>
      <c r="E438" s="1" t="s">
        <v>12</v>
      </c>
      <c r="F438" s="3" t="s">
        <v>13</v>
      </c>
      <c r="G438" s="1" t="s">
        <v>106</v>
      </c>
      <c r="H438" s="32" t="str">
        <f>_xlfn.XLOOKUP(B438,[2]CALCULATION!$B:$B,[2]CALCULATION!$H:$H,"")</f>
        <v>Huawei</v>
      </c>
      <c r="I438" s="28">
        <v>0</v>
      </c>
      <c r="J438" s="28">
        <v>1.0701046990437544E-3</v>
      </c>
      <c r="K438" s="28">
        <v>0</v>
      </c>
      <c r="L438" s="28">
        <v>2.675261747609386E-4</v>
      </c>
      <c r="M438" s="28">
        <v>1.0701046990437544E-3</v>
      </c>
      <c r="N438" s="28">
        <v>1.9618586149135497E-3</v>
      </c>
      <c r="O438" s="28">
        <v>2.1402093980875088E-3</v>
      </c>
      <c r="P438" s="28">
        <v>2.1402093980875093E-3</v>
      </c>
      <c r="Q438" s="28">
        <v>8.2487237217956089E-2</v>
      </c>
      <c r="R438" s="28">
        <v>4.0128926214140796E-3</v>
      </c>
      <c r="S438" s="93">
        <v>1.0701046990437544E-3</v>
      </c>
      <c r="T438" s="93">
        <f>_xlfn.XLOOKUP(B438,'[3]Nur des jours'!$B:$B,'[3]Nur des jours'!$U:$U,"")</f>
        <v>8.9175391586979538E-4</v>
      </c>
      <c r="U438" s="93">
        <v>2.675261747609386E-4</v>
      </c>
      <c r="V438" s="93">
        <v>1.1146923948372441E-2</v>
      </c>
      <c r="W438" s="93">
        <v>8.9175391586979538E-4</v>
      </c>
      <c r="X438" s="93">
        <v>0</v>
      </c>
      <c r="Y438" s="93">
        <v>2.9427879223703247E-3</v>
      </c>
      <c r="Z438" s="93">
        <v>5.7072250615666916E-3</v>
      </c>
      <c r="AA438" s="93">
        <v>1.0701046990437544E-3</v>
      </c>
      <c r="AB438" s="93">
        <v>2.1402093980875088E-3</v>
      </c>
      <c r="AC438" s="93">
        <f>_xlfn.XLOOKUP(B438,'[3]Nur des jours'!$B:$B,'[3]Nur des jours'!$N:$N,"")</f>
        <v>7.060907505857042E-2</v>
      </c>
      <c r="AD438" s="93">
        <v>7.060907505857042E-2</v>
      </c>
      <c r="AE438" s="93">
        <v>4.904646537283874E-3</v>
      </c>
      <c r="AF438" s="93">
        <v>1.071888206875494</v>
      </c>
      <c r="AG438" s="93"/>
      <c r="AH438" s="93">
        <v>5.3309049090696378E-2</v>
      </c>
      <c r="AI438" s="93">
        <v>0</v>
      </c>
      <c r="AJ438" s="93">
        <v>0.15879421374923075</v>
      </c>
      <c r="AK438" s="93">
        <v>0</v>
      </c>
      <c r="AL438" s="93">
        <v>5.3309049090696378E-2</v>
      </c>
      <c r="AM438" s="49" t="s">
        <v>5559</v>
      </c>
      <c r="AN438" s="49"/>
      <c r="AO438" s="48" t="str" cm="1">
        <f t="array" ref="AO438">IFERROR(_xlfn.IFS(
AQ438="MPR ISSUE","PDH",
AQ438="BSS Hardware Issue","BSS",
AQ438="Sites strategiques, MLL, Pylone, etc.","ENVTECH",
AQ438="AKTIVCO DEFAUT GE &amp; POWER Cabinet","AKTIVCO",
AQ438="AKTIVCO Coupure ENEO &amp; Baisse de tension","AKTIVCO GRID ONLY",
AQ438="Coupure ENEO &amp; Baisse de tension","IHS GRID ONLY",
AQ438="Defaut GE &amp; POWER Cabinet","IHS",
AQ438="Sharing","Partners",
AQ438="Sites strategiques &amp; DataCenter","SST &amp; DC",
AQ438="Exclu","Exclu",
AQ438="SAT","SAT",
AQ438="SPARE-ISSUE","SPARE-ISSUE",
AQ438="Fiber CAmtel","TRANS_FO_CAMTEL",
AQ438="Fiber AOF","Fiber AOF",
AQ438="Projet OCM (HUAWEI)","TRAVAUX-HUAWEI",
AQ438="Projet OCM (NOKIA)","TRAVAUX-NOKIA",
AQ438="ACCESS-ISSUE","ACCESS-ISSUE",
AQ438="Projet OCM (ZTE, NOKIA, autres projets)","TRAVAUX OCM",
AQ438="No root CAuse","No root cause",
AQ438="ODU HS","PDH",
AQ438="IP &amp; VLAN","PDH",
AQ438="Warehouse HUAWEI","SPARE-ISSUE",
AQ438="SPARE-HS","SPARE-ISSUE",
AQ438="Power Telco","BSS",AQ438="no impacts","no impacts"
),"")</f>
        <v>No root cause</v>
      </c>
      <c r="AP438" s="48" t="str" cm="1">
        <f t="array" ref="AP438">IFERROR(_xlfn.IFS(
AQ438="MPR ISSUE","TX ISSUE",
AQ438="BSS Hardware Issue","RAN ISSUE",
AQ438="Sites strategiques, MLL, Pylone, etc.","ENVTECH",
AQ438="AKTIVCO DEFAUT GE &amp; POWER Cabinet","POWER ISSUE",
AQ438="AKTIVCO Coupure ENEO &amp; Baisse de tension","POWER ISSUE",
AQ438="Coupure ENEO &amp; Baisse de tension","POWER ISSUE",
AQ438="Defaut GE &amp; POWER Cabinet","POWER ISSUE",
AQ438="Sharing","POWER ISSUE",
AQ438="Sites strategiques &amp; DataCenter","POWER ISSUE",
AQ438="Exclu","Exclu",
AQ438="SAT","TX ISSUE",
AQ438="SPARE-ISSUE","SPARE-ISSUE",
AQ438="Fiber CAmtel","TX ISSUE",
AQ438="Fiber AOF","TX ISSUE",
AQ438="Projet OCM (HUAWEI)","TRAVAUX-HUAWEI",
AQ438="Projet OCM (NOKIA)","TRAVAUX -NOKIA",
AQ438="ACCESS-ISSUE","ACCESS-ISSUE",
AQ438="Projet OCM (ZTE, NOKIA, autres projets)","TRAVAUX OCM",
AQ438="No root CAuse","No root cause",
AQ438="ODU HS","TX ISSUE",
AQ438="IP &amp; VLAN","TX ISSUE",
AQ438="Warehouse HUAWEI","SPARE-ISSUE",
AQ438="SPARE-HS","SPARE-ISSUE",
AQ438="Power Telco","RAN ISSUE",AQ438="no impacts","no impacts"
),"")</f>
        <v>No root cause</v>
      </c>
      <c r="AQ438" s="126" t="s">
        <v>5344</v>
      </c>
      <c r="AR438" s="48" t="str" cm="1">
        <f t="array" ref="AR438">IFERROR(_xlfn.IFS(
AQ438="MPR ISSUE","ACTIVE",
AQ438="BSS Hardware Issue","ACTIVE",
AQ438="Sites strategiques, MLL, Pylone, etc.","PASSIVE",
AQ438="AKTIVCO DEFAUT GE &amp; POWER Cabinet","PASSIVE",
AQ438="AKTIVCO Coupure ENEO &amp; Baisse de tension","PASSIVE",
AQ438="Coupure ENEO &amp; Baisse de tension","PASSIVE",
AQ438="Defaut GE &amp; POWER Cabinet","PASSIVE",
AQ438="Sharing","PASSIVE",
AQ438="Sites strategiques &amp; DataCenter","PASSIVE",
AQ438="Exclu","Exclu",
AQ438="SAT","ACTIVE",
AQ438="SPARE-ISSUE","SPARE-ISSUE",
AQ438="Fiber CAmtel","ACTIVE",
AQ438="Fiber AOF","ACTIVE",
AQ438="Projet OCM (HUAWEI)","PLANNED WORKS",
AQ438="Projet OCM (NOKIA)","PLANNED WORKS",
AQ438="ACCESS-ISSUE","ACCESS-ISSUE",
AQ438="Projet OCM (ZTE, NOKIA, autres projets)","PLANNED WORKS",
AQ438="No root CAuse","No root cause",
AQ438="ODU HS","ACTIVE",
AQ438="IP &amp; VLAN","ACTIVE",
AQ438="Warehouse HUAWEI","SPARE-ISSUE",
AQ438="SPARE-HS","SPARE-ISSUE",
AQ438="Power Telco","ACTIVE", AQ438="no impacts","no impacts"
),"")</f>
        <v>No root cause</v>
      </c>
      <c r="AS438" s="92" t="s">
        <v>5537</v>
      </c>
      <c r="AT438" s="98" t="s">
        <v>1042</v>
      </c>
      <c r="AV438" s="17" t="s">
        <v>5537</v>
      </c>
      <c r="AW438" s="7" t="s">
        <v>5537</v>
      </c>
      <c r="AX438" s="6" t="s">
        <v>5537</v>
      </c>
      <c r="AY438" s="7"/>
      <c r="AZ438" s="3" t="s">
        <v>5537</v>
      </c>
      <c r="BA438" s="18" t="s">
        <v>5537</v>
      </c>
      <c r="BB438" s="18" t="s">
        <v>5537</v>
      </c>
      <c r="BC438" s="18" t="s">
        <v>5537</v>
      </c>
      <c r="BD438" s="18" t="s">
        <v>5537</v>
      </c>
      <c r="BE438" s="18" t="s">
        <v>5537</v>
      </c>
      <c r="BF438" s="18" t="s">
        <v>5537</v>
      </c>
      <c r="BG438" s="18" t="s">
        <v>5537</v>
      </c>
      <c r="BH438" s="18" t="s">
        <v>5537</v>
      </c>
      <c r="BI438" s="18" t="s">
        <v>5537</v>
      </c>
      <c r="BJ438" s="18" t="s">
        <v>5537</v>
      </c>
      <c r="BK438" s="18" t="s">
        <v>5537</v>
      </c>
      <c r="BL438" s="9" t="s">
        <v>5537</v>
      </c>
      <c r="BM438" s="14" t="s">
        <v>5537</v>
      </c>
      <c r="BN438" s="14" t="s">
        <v>5537</v>
      </c>
      <c r="BO438" s="14" t="str">
        <f>_xlfn.XLOOKUP(B438,'[4]cell downs 18042026 17h'!$B:$B,'[4]cell downs 18042026 17h'!$B:$B,"")</f>
        <v/>
      </c>
      <c r="BP438" s="14" t="str">
        <f>_xlfn.XLOOKUP(B438,'[5]Cells Huawei 19042026 15h'!$B:$B,'[5]Cells Huawei 19042026 15h'!$B:$B,"")</f>
        <v/>
      </c>
      <c r="BQ438" s="9" t="str">
        <f>_xlfn.XLOOKUP(B438,'[6]cells down 19042026 9H40'!$B:$B,'[6]cells down 19042026 9H40'!$B:$B,"")</f>
        <v/>
      </c>
      <c r="BR438" s="9" t="s">
        <v>1042</v>
      </c>
      <c r="BS438" s="9" t="s">
        <v>12</v>
      </c>
      <c r="BT438" s="108"/>
    </row>
    <row r="439" spans="1:72" s="9" customFormat="1" x14ac:dyDescent="0.35">
      <c r="A439" s="1" t="s">
        <v>4092</v>
      </c>
      <c r="B439" s="8" t="s">
        <v>4093</v>
      </c>
      <c r="C439" s="3" t="str">
        <f>_xlfn.XLOOKUP(B439,'[1]daily break down'!$D:$D,'[1]daily break down'!$E:$E,"")</f>
        <v>ADAMAOUA</v>
      </c>
      <c r="D439" s="1" t="s">
        <v>11</v>
      </c>
      <c r="E439" s="1" t="s">
        <v>12</v>
      </c>
      <c r="F439" s="3" t="s">
        <v>90</v>
      </c>
      <c r="G439" s="1" t="s">
        <v>4092</v>
      </c>
      <c r="H439" s="33" t="str">
        <f>_xlfn.XLOOKUP(B439,[2]CALCULATION!$B:$B,[2]CALCULATION!$H:$H,"")</f>
        <v>NOKIA</v>
      </c>
      <c r="I439" s="28">
        <v>0</v>
      </c>
      <c r="J439" s="28">
        <v>0</v>
      </c>
      <c r="K439" s="28">
        <v>0</v>
      </c>
      <c r="L439" s="28">
        <v>0</v>
      </c>
      <c r="M439" s="28">
        <v>0</v>
      </c>
      <c r="N439" s="28">
        <v>0</v>
      </c>
      <c r="O439" s="28">
        <v>0</v>
      </c>
      <c r="P439" s="28">
        <v>4.1020680130007386E-4</v>
      </c>
      <c r="Q439" s="28">
        <v>0</v>
      </c>
      <c r="R439" s="28">
        <v>0</v>
      </c>
      <c r="S439" s="93">
        <v>0</v>
      </c>
      <c r="T439" s="93">
        <f>_xlfn.XLOOKUP(B439,'[3]Nur des jours'!$B:$B,'[3]Nur des jours'!$U:$U,"")</f>
        <v>0</v>
      </c>
      <c r="U439" s="93">
        <v>0</v>
      </c>
      <c r="V439" s="93">
        <v>0</v>
      </c>
      <c r="W439" s="93">
        <v>0</v>
      </c>
      <c r="X439" s="93">
        <v>0</v>
      </c>
      <c r="Y439" s="93">
        <v>0</v>
      </c>
      <c r="Z439" s="93">
        <v>0</v>
      </c>
      <c r="AA439" s="93">
        <v>0</v>
      </c>
      <c r="AB439" s="93">
        <v>0</v>
      </c>
      <c r="AC439" s="93">
        <f>_xlfn.XLOOKUP(B439,'[3]Nur des jours'!$B:$B,'[3]Nur des jours'!$N:$N,"")</f>
        <v>0</v>
      </c>
      <c r="AD439" s="93">
        <v>0</v>
      </c>
      <c r="AE439" s="93">
        <v>0</v>
      </c>
      <c r="AF439" s="93">
        <v>0</v>
      </c>
      <c r="AG439" s="93"/>
      <c r="AH439" s="93">
        <v>5.3149514015796463E-2</v>
      </c>
      <c r="AI439" s="93">
        <v>4.2339604090979942E-2</v>
      </c>
      <c r="AJ439" s="93">
        <v>2.5237866359110694E-2</v>
      </c>
      <c r="AK439" s="93">
        <v>7.4077904510502182E-2</v>
      </c>
      <c r="AL439" s="93">
        <v>5.3149514015796463E-2</v>
      </c>
      <c r="AM439" s="49" t="s">
        <v>5559</v>
      </c>
      <c r="AN439" s="49"/>
      <c r="AO439" s="48" t="str" cm="1">
        <f t="array" ref="AO439">IFERROR(_xlfn.IFS(
AQ439="MPR ISSUE","PDH",
AQ439="BSS Hardware Issue","BSS",
AQ439="Sites strategiques, MLL, Pylone, etc.","ENVTECH",
AQ439="AKTIVCO DEFAUT GE &amp; POWER Cabinet","AKTIVCO",
AQ439="AKTIVCO Coupure ENEO &amp; Baisse de tension","AKTIVCO GRID ONLY",
AQ439="Coupure ENEO &amp; Baisse de tension","IHS GRID ONLY",
AQ439="Defaut GE &amp; POWER Cabinet","IHS",
AQ439="Sharing","Partners",
AQ439="Sites strategiques &amp; DataCenter","SST &amp; DC",
AQ439="Exclu","Exclu",
AQ439="SAT","SAT",
AQ439="SPARE-ISSUE","SPARE-ISSUE",
AQ439="Fiber CAmtel","TRANS_FO_CAMTEL",
AQ439="Fiber AOF","Fiber AOF",
AQ439="Projet OCM (HUAWEI)","TRAVAUX-HUAWEI",
AQ439="Projet OCM (NOKIA)","TRAVAUX-NOKIA",
AQ439="ACCESS-ISSUE","ACCESS-ISSUE",
AQ439="Projet OCM (ZTE, NOKIA, autres projets)","TRAVAUX OCM",
AQ439="No root CAuse","No root cause",
AQ439="ODU HS","PDH",
AQ439="IP &amp; VLAN","PDH",
AQ439="Warehouse HUAWEI","SPARE-ISSUE",
AQ439="SPARE-HS","SPARE-ISSUE",
AQ439="Power Telco","BSS",AQ439="no impacts","no impacts"
),"")</f>
        <v>IHS</v>
      </c>
      <c r="AP439" s="48" t="str" cm="1">
        <f t="array" ref="AP439">IFERROR(_xlfn.IFS(
AQ439="MPR ISSUE","TX ISSUE",
AQ439="BSS Hardware Issue","RAN ISSUE",
AQ439="Sites strategiques, MLL, Pylone, etc.","ENVTECH",
AQ439="AKTIVCO DEFAUT GE &amp; POWER Cabinet","POWER ISSUE",
AQ439="AKTIVCO Coupure ENEO &amp; Baisse de tension","POWER ISSUE",
AQ439="Coupure ENEO &amp; Baisse de tension","POWER ISSUE",
AQ439="Defaut GE &amp; POWER Cabinet","POWER ISSUE",
AQ439="Sharing","POWER ISSUE",
AQ439="Sites strategiques &amp; DataCenter","POWER ISSUE",
AQ439="Exclu","Exclu",
AQ439="SAT","TX ISSUE",
AQ439="SPARE-ISSUE","SPARE-ISSUE",
AQ439="Fiber CAmtel","TX ISSUE",
AQ439="Fiber AOF","TX ISSUE",
AQ439="Projet OCM (HUAWEI)","TRAVAUX-HUAWEI",
AQ439="Projet OCM (NOKIA)","TRAVAUX -NOKIA",
AQ439="ACCESS-ISSUE","ACCESS-ISSUE",
AQ439="Projet OCM (ZTE, NOKIA, autres projets)","TRAVAUX OCM",
AQ439="No root CAuse","No root cause",
AQ439="ODU HS","TX ISSUE",
AQ439="IP &amp; VLAN","TX ISSUE",
AQ439="Warehouse HUAWEI","SPARE-ISSUE",
AQ439="SPARE-HS","SPARE-ISSUE",
AQ439="Power Telco","RAN ISSUE",AQ439="no impacts","no impacts"
),"")</f>
        <v>POWER ISSUE</v>
      </c>
      <c r="AQ439" s="67" t="s">
        <v>5330</v>
      </c>
      <c r="AR439" s="48" t="str" cm="1">
        <f t="array" ref="AR439">IFERROR(_xlfn.IFS(
AQ439="MPR ISSUE","ACTIVE",
AQ439="BSS Hardware Issue","ACTIVE",
AQ439="Sites strategiques, MLL, Pylone, etc.","PASSIVE",
AQ439="AKTIVCO DEFAUT GE &amp; POWER Cabinet","PASSIVE",
AQ439="AKTIVCO Coupure ENEO &amp; Baisse de tension","PASSIVE",
AQ439="Coupure ENEO &amp; Baisse de tension","PASSIVE",
AQ439="Defaut GE &amp; POWER Cabinet","PASSIVE",
AQ439="Sharing","PASSIVE",
AQ439="Sites strategiques &amp; DataCenter","PASSIVE",
AQ439="Exclu","Exclu",
AQ439="SAT","ACTIVE",
AQ439="SPARE-ISSUE","SPARE-ISSUE",
AQ439="Fiber CAmtel","ACTIVE",
AQ439="Fiber AOF","ACTIVE",
AQ439="Projet OCM (HUAWEI)","PLANNED WORKS",
AQ439="Projet OCM (NOKIA)","PLANNED WORKS",
AQ439="ACCESS-ISSUE","ACCESS-ISSUE",
AQ439="Projet OCM (ZTE, NOKIA, autres projets)","PLANNED WORKS",
AQ439="No root CAuse","No root cause",
AQ439="ODU HS","ACTIVE",
AQ439="IP &amp; VLAN","ACTIVE",
AQ439="Warehouse HUAWEI","SPARE-ISSUE",
AQ439="SPARE-HS","SPARE-ISSUE",
AQ439="Power Telco","ACTIVE", AQ439="no impacts","no impacts"
),"")</f>
        <v>PASSIVE</v>
      </c>
      <c r="AS439" s="92" t="s">
        <v>5854</v>
      </c>
      <c r="AT439" s="98" t="s">
        <v>4093</v>
      </c>
      <c r="AV439" s="17" t="s">
        <v>5537</v>
      </c>
      <c r="AW439" s="7" t="s">
        <v>5537</v>
      </c>
      <c r="AX439" s="6" t="s">
        <v>5537</v>
      </c>
      <c r="AY439" s="7"/>
      <c r="AZ439" s="3" t="s">
        <v>5537</v>
      </c>
      <c r="BA439" s="18" t="s">
        <v>5537</v>
      </c>
      <c r="BB439" s="18" t="s">
        <v>5537</v>
      </c>
      <c r="BC439" s="18" t="s">
        <v>5537</v>
      </c>
      <c r="BD439" s="18" t="s">
        <v>5537</v>
      </c>
      <c r="BE439" s="18" t="s">
        <v>5537</v>
      </c>
      <c r="BF439" s="18" t="s">
        <v>5537</v>
      </c>
      <c r="BG439" s="18" t="s">
        <v>5537</v>
      </c>
      <c r="BH439" s="18" t="s">
        <v>5537</v>
      </c>
      <c r="BI439" s="18" t="s">
        <v>5537</v>
      </c>
      <c r="BJ439" s="18" t="s">
        <v>5537</v>
      </c>
      <c r="BK439" s="18" t="s">
        <v>5537</v>
      </c>
      <c r="BL439" s="9" t="s">
        <v>5854</v>
      </c>
      <c r="BM439" s="14" t="s">
        <v>5537</v>
      </c>
      <c r="BN439" s="14" t="s">
        <v>5537</v>
      </c>
      <c r="BO439" s="14" t="str">
        <f>_xlfn.XLOOKUP(B439,'[4]cell downs 18042026 17h'!$B:$B,'[4]cell downs 18042026 17h'!$B:$B,"")</f>
        <v/>
      </c>
      <c r="BP439" s="14" t="str">
        <f>_xlfn.XLOOKUP(B439,'[5]Cells Huawei 19042026 15h'!$B:$B,'[5]Cells Huawei 19042026 15h'!$B:$B,"")</f>
        <v/>
      </c>
      <c r="BQ439" s="9" t="str">
        <f>_xlfn.XLOOKUP(B439,'[6]cells down 19042026 9H40'!$B:$B,'[6]cells down 19042026 9H40'!$B:$B,"")</f>
        <v/>
      </c>
      <c r="BR439" s="9" t="s">
        <v>4093</v>
      </c>
      <c r="BS439" s="9" t="s">
        <v>5459</v>
      </c>
      <c r="BT439" s="108"/>
    </row>
    <row r="440" spans="1:72" s="9" customFormat="1" x14ac:dyDescent="0.35">
      <c r="A440" s="1" t="s">
        <v>4717</v>
      </c>
      <c r="B440" s="8" t="s">
        <v>4718</v>
      </c>
      <c r="C440" s="3" t="str">
        <f>_xlfn.XLOOKUP(B440,'[1]daily break down'!$D:$D,'[1]daily break down'!$E:$E,"")</f>
        <v>ADAMAOUA</v>
      </c>
      <c r="D440" s="1" t="s">
        <v>11</v>
      </c>
      <c r="E440" s="1" t="s">
        <v>12</v>
      </c>
      <c r="F440" s="3" t="s">
        <v>90</v>
      </c>
      <c r="G440" s="1" t="s">
        <v>2909</v>
      </c>
      <c r="H440" s="32" t="str">
        <f>_xlfn.XLOOKUP(B440,[2]CALCULATION!$B:$B,[2]CALCULATION!$H:$H,"")</f>
        <v>Huawei</v>
      </c>
      <c r="I440" s="28">
        <v>0</v>
      </c>
      <c r="J440" s="28">
        <v>0</v>
      </c>
      <c r="K440" s="28">
        <v>0</v>
      </c>
      <c r="L440" s="28">
        <v>0</v>
      </c>
      <c r="M440" s="28">
        <v>0</v>
      </c>
      <c r="N440" s="28">
        <v>0</v>
      </c>
      <c r="O440" s="28">
        <v>0</v>
      </c>
      <c r="P440" s="28">
        <v>0</v>
      </c>
      <c r="Q440" s="28">
        <v>0</v>
      </c>
      <c r="R440" s="28">
        <v>0</v>
      </c>
      <c r="S440" s="93">
        <v>0</v>
      </c>
      <c r="T440" s="93">
        <f>_xlfn.XLOOKUP(B440,'[3]Nur des jours'!$B:$B,'[3]Nur des jours'!$U:$U,"")</f>
        <v>0</v>
      </c>
      <c r="U440" s="93">
        <v>0</v>
      </c>
      <c r="V440" s="93">
        <v>0</v>
      </c>
      <c r="W440" s="93">
        <v>0</v>
      </c>
      <c r="X440" s="93">
        <v>0</v>
      </c>
      <c r="Y440" s="93">
        <v>0</v>
      </c>
      <c r="Z440" s="93">
        <v>0</v>
      </c>
      <c r="AA440" s="93">
        <v>0</v>
      </c>
      <c r="AB440" s="93">
        <v>0</v>
      </c>
      <c r="AC440" s="93">
        <f>_xlfn.XLOOKUP(B440,'[3]Nur des jours'!$B:$B,'[3]Nur des jours'!$N:$N,"")</f>
        <v>0</v>
      </c>
      <c r="AD440" s="93">
        <v>0</v>
      </c>
      <c r="AE440" s="93">
        <v>0</v>
      </c>
      <c r="AF440" s="93">
        <v>0</v>
      </c>
      <c r="AG440" s="93"/>
      <c r="AH440" s="93">
        <v>5.1347190475782817E-2</v>
      </c>
      <c r="AI440" s="93">
        <v>0.10803468300500782</v>
      </c>
      <c r="AJ440" s="93">
        <v>0.10699616811339936</v>
      </c>
      <c r="AK440" s="93">
        <v>0</v>
      </c>
      <c r="AL440" s="93">
        <v>5.1347190475782817E-2</v>
      </c>
      <c r="AM440" s="49" t="s">
        <v>5559</v>
      </c>
      <c r="AN440" s="49"/>
      <c r="AO440" s="48" t="str" cm="1">
        <f t="array" ref="AO440">IFERROR(_xlfn.IFS(
AQ440="MPR ISSUE","PDH",
AQ440="BSS Hardware Issue","BSS",
AQ440="Sites strategiques, MLL, Pylone, etc.","ENVTECH",
AQ440="AKTIVCO DEFAUT GE &amp; POWER Cabinet","AKTIVCO",
AQ440="AKTIVCO Coupure ENEO &amp; Baisse de tension","AKTIVCO GRID ONLY",
AQ440="Coupure ENEO &amp; Baisse de tension","IHS GRID ONLY",
AQ440="Defaut GE &amp; POWER Cabinet","IHS",
AQ440="Sharing","Partners",
AQ440="Sites strategiques &amp; DataCenter","SST &amp; DC",
AQ440="Exclu","Exclu",
AQ440="SAT","SAT",
AQ440="SPARE-ISSUE","SPARE-ISSUE",
AQ440="Fiber CAmtel","TRANS_FO_CAMTEL",
AQ440="Fiber AOF","Fiber AOF",
AQ440="Projet OCM (HUAWEI)","TRAVAUX-HUAWEI",
AQ440="Projet OCM (NOKIA)","TRAVAUX-NOKIA",
AQ440="ACCESS-ISSUE","ACCESS-ISSUE",
AQ440="Projet OCM (ZTE, NOKIA, autres projets)","TRAVAUX OCM",
AQ440="No root CAuse","No root cause",
AQ440="ODU HS","PDH",
AQ440="IP &amp; VLAN","PDH",
AQ440="Warehouse HUAWEI","SPARE-ISSUE",
AQ440="SPARE-HS","SPARE-ISSUE",
AQ440="Power Telco","BSS",AQ440="no impacts","no impacts"
),"")</f>
        <v>No root cause</v>
      </c>
      <c r="AP440" s="48" t="str" cm="1">
        <f t="array" ref="AP440">IFERROR(_xlfn.IFS(
AQ440="MPR ISSUE","TX ISSUE",
AQ440="BSS Hardware Issue","RAN ISSUE",
AQ440="Sites strategiques, MLL, Pylone, etc.","ENVTECH",
AQ440="AKTIVCO DEFAUT GE &amp; POWER Cabinet","POWER ISSUE",
AQ440="AKTIVCO Coupure ENEO &amp; Baisse de tension","POWER ISSUE",
AQ440="Coupure ENEO &amp; Baisse de tension","POWER ISSUE",
AQ440="Defaut GE &amp; POWER Cabinet","POWER ISSUE",
AQ440="Sharing","POWER ISSUE",
AQ440="Sites strategiques &amp; DataCenter","POWER ISSUE",
AQ440="Exclu","Exclu",
AQ440="SAT","TX ISSUE",
AQ440="SPARE-ISSUE","SPARE-ISSUE",
AQ440="Fiber CAmtel","TX ISSUE",
AQ440="Fiber AOF","TX ISSUE",
AQ440="Projet OCM (HUAWEI)","TRAVAUX-HUAWEI",
AQ440="Projet OCM (NOKIA)","TRAVAUX -NOKIA",
AQ440="ACCESS-ISSUE","ACCESS-ISSUE",
AQ440="Projet OCM (ZTE, NOKIA, autres projets)","TRAVAUX OCM",
AQ440="No root CAuse","No root cause",
AQ440="ODU HS","TX ISSUE",
AQ440="IP &amp; VLAN","TX ISSUE",
AQ440="Warehouse HUAWEI","SPARE-ISSUE",
AQ440="SPARE-HS","SPARE-ISSUE",
AQ440="Power Telco","RAN ISSUE",AQ440="no impacts","no impacts"
),"")</f>
        <v>No root cause</v>
      </c>
      <c r="AQ440" s="126" t="s">
        <v>5344</v>
      </c>
      <c r="AR440" s="48" t="str" cm="1">
        <f t="array" ref="AR440">IFERROR(_xlfn.IFS(
AQ440="MPR ISSUE","ACTIVE",
AQ440="BSS Hardware Issue","ACTIVE",
AQ440="Sites strategiques, MLL, Pylone, etc.","PASSIVE",
AQ440="AKTIVCO DEFAUT GE &amp; POWER Cabinet","PASSIVE",
AQ440="AKTIVCO Coupure ENEO &amp; Baisse de tension","PASSIVE",
AQ440="Coupure ENEO &amp; Baisse de tension","PASSIVE",
AQ440="Defaut GE &amp; POWER Cabinet","PASSIVE",
AQ440="Sharing","PASSIVE",
AQ440="Sites strategiques &amp; DataCenter","PASSIVE",
AQ440="Exclu","Exclu",
AQ440="SAT","ACTIVE",
AQ440="SPARE-ISSUE","SPARE-ISSUE",
AQ440="Fiber CAmtel","ACTIVE",
AQ440="Fiber AOF","ACTIVE",
AQ440="Projet OCM (HUAWEI)","PLANNED WORKS",
AQ440="Projet OCM (NOKIA)","PLANNED WORKS",
AQ440="ACCESS-ISSUE","ACCESS-ISSUE",
AQ440="Projet OCM (ZTE, NOKIA, autres projets)","PLANNED WORKS",
AQ440="No root CAuse","No root cause",
AQ440="ODU HS","ACTIVE",
AQ440="IP &amp; VLAN","ACTIVE",
AQ440="Warehouse HUAWEI","SPARE-ISSUE",
AQ440="SPARE-HS","SPARE-ISSUE",
AQ440="Power Telco","ACTIVE", AQ440="no impacts","no impacts"
),"")</f>
        <v>No root cause</v>
      </c>
      <c r="AS440" s="92" t="s">
        <v>5537</v>
      </c>
      <c r="AT440" s="98" t="s">
        <v>4718</v>
      </c>
      <c r="AV440" s="17" t="s">
        <v>5537</v>
      </c>
      <c r="AW440" s="7" t="s">
        <v>5537</v>
      </c>
      <c r="AX440" s="6" t="s">
        <v>5537</v>
      </c>
      <c r="AY440" s="7"/>
      <c r="AZ440" s="3" t="s">
        <v>5537</v>
      </c>
      <c r="BA440" s="18" t="s">
        <v>5537</v>
      </c>
      <c r="BB440" s="18" t="s">
        <v>5537</v>
      </c>
      <c r="BC440" s="18" t="s">
        <v>5537</v>
      </c>
      <c r="BD440" s="18" t="s">
        <v>5537</v>
      </c>
      <c r="BE440" s="18" t="s">
        <v>5537</v>
      </c>
      <c r="BF440" s="18" t="s">
        <v>5537</v>
      </c>
      <c r="BG440" s="18" t="s">
        <v>5537</v>
      </c>
      <c r="BH440" s="18" t="s">
        <v>5537</v>
      </c>
      <c r="BI440" s="18" t="s">
        <v>5537</v>
      </c>
      <c r="BJ440" s="18" t="s">
        <v>5537</v>
      </c>
      <c r="BK440" s="18" t="s">
        <v>5537</v>
      </c>
      <c r="BL440" s="9" t="s">
        <v>5537</v>
      </c>
      <c r="BM440" s="14" t="s">
        <v>5537</v>
      </c>
      <c r="BN440" s="14" t="s">
        <v>5537</v>
      </c>
      <c r="BO440" s="14" t="str">
        <f>_xlfn.XLOOKUP(B440,'[4]cell downs 18042026 17h'!$B:$B,'[4]cell downs 18042026 17h'!$B:$B,"")</f>
        <v/>
      </c>
      <c r="BP440" s="14" t="str">
        <f>_xlfn.XLOOKUP(B440,'[5]Cells Huawei 19042026 15h'!$B:$B,'[5]Cells Huawei 19042026 15h'!$B:$B,"")</f>
        <v/>
      </c>
      <c r="BQ440" s="9" t="str">
        <f>_xlfn.XLOOKUP(B440,'[6]cells down 19042026 9H40'!$B:$B,'[6]cells down 19042026 9H40'!$B:$B,"")</f>
        <v/>
      </c>
      <c r="BR440" s="9" t="s">
        <v>4718</v>
      </c>
      <c r="BS440" s="9" t="s">
        <v>1129</v>
      </c>
      <c r="BT440" s="108"/>
    </row>
    <row r="441" spans="1:72" s="9" customFormat="1" ht="21.5" customHeight="1" x14ac:dyDescent="0.35">
      <c r="A441" s="1" t="s">
        <v>1644</v>
      </c>
      <c r="B441" s="8" t="s">
        <v>1645</v>
      </c>
      <c r="C441" s="3" t="str">
        <f>_xlfn.XLOOKUP(B441,'[1]daily break down'!$D:$D,'[1]daily break down'!$E:$E,"")</f>
        <v>CENTRE</v>
      </c>
      <c r="D441" s="1" t="s">
        <v>11</v>
      </c>
      <c r="E441" s="1" t="s">
        <v>12</v>
      </c>
      <c r="F441" s="3" t="s">
        <v>226</v>
      </c>
      <c r="G441" s="1" t="s">
        <v>24</v>
      </c>
      <c r="H441" s="34" t="str">
        <f>_xlfn.XLOOKUP(B441,[2]CALCULATION!$B:$B,[2]CALCULATION!$H:$H,"")</f>
        <v>ZTE</v>
      </c>
      <c r="I441" s="28">
        <v>0</v>
      </c>
      <c r="J441" s="28">
        <v>0</v>
      </c>
      <c r="K441" s="28">
        <v>0</v>
      </c>
      <c r="L441" s="28">
        <v>0</v>
      </c>
      <c r="M441" s="28">
        <v>0</v>
      </c>
      <c r="N441" s="28">
        <v>0</v>
      </c>
      <c r="O441" s="28">
        <v>0</v>
      </c>
      <c r="P441" s="28">
        <v>0</v>
      </c>
      <c r="Q441" s="28">
        <v>0</v>
      </c>
      <c r="R441" s="28">
        <v>0</v>
      </c>
      <c r="S441" s="93">
        <v>0</v>
      </c>
      <c r="T441" s="93">
        <f>_xlfn.XLOOKUP(B441,'[3]Nur des jours'!$B:$B,'[3]Nur des jours'!$U:$U,"")</f>
        <v>0</v>
      </c>
      <c r="U441" s="93">
        <v>12.751171407943884</v>
      </c>
      <c r="V441" s="93">
        <v>7.3747870491648895</v>
      </c>
      <c r="W441" s="93">
        <v>0</v>
      </c>
      <c r="X441" s="93">
        <v>0</v>
      </c>
      <c r="Y441" s="93">
        <v>0</v>
      </c>
      <c r="Z441" s="93">
        <v>0</v>
      </c>
      <c r="AA441" s="93">
        <v>0</v>
      </c>
      <c r="AB441" s="93">
        <v>0</v>
      </c>
      <c r="AC441" s="93">
        <f>_xlfn.XLOOKUP(B441,'[3]Nur des jours'!$B:$B,'[3]Nur des jours'!$N:$N,"")</f>
        <v>0.37628448234041928</v>
      </c>
      <c r="AD441" s="93">
        <v>0.37628448234041928</v>
      </c>
      <c r="AE441" s="93">
        <v>1.0458133223754611</v>
      </c>
      <c r="AF441" s="93">
        <v>0</v>
      </c>
      <c r="AG441" s="93"/>
      <c r="AH441" s="93">
        <v>5.1222344927560649E-2</v>
      </c>
      <c r="AI441" s="93">
        <v>5.9949881898732661E-3</v>
      </c>
      <c r="AJ441" s="93">
        <v>0</v>
      </c>
      <c r="AK441" s="93">
        <v>9.6581718530775157E-2</v>
      </c>
      <c r="AL441" s="93">
        <v>5.1222344927560649E-2</v>
      </c>
      <c r="AM441" s="49" t="s">
        <v>5559</v>
      </c>
      <c r="AN441" s="49"/>
      <c r="AO441" s="48" t="str" cm="1">
        <f t="array" ref="AO441">IFERROR(_xlfn.IFS(
AQ441="MPR ISSUE","PDH",
AQ441="BSS Hardware Issue","BSS",
AQ441="Sites strategiques, MLL, Pylone, etc.","ENVTECH",
AQ441="AKTIVCO DEFAUT GE &amp; POWER Cabinet","AKTIVCO",
AQ441="AKTIVCO Coupure ENEO &amp; Baisse de tension","AKTIVCO GRID ONLY",
AQ441="Coupure ENEO &amp; Baisse de tension","IHS GRID ONLY",
AQ441="Defaut GE &amp; POWER Cabinet","IHS",
AQ441="Sharing","Partners",
AQ441="Sites strategiques &amp; DataCenter","SST &amp; DC",
AQ441="Exclu","Exclu",
AQ441="SAT","SAT",
AQ441="SPARE-ISSUE","SPARE-ISSUE",
AQ441="Fiber CAmtel","TRANS_FO_CAMTEL",
AQ441="Fiber AOF","Fiber AOF",
AQ441="Projet OCM (HUAWEI)","TRAVAUX-HUAWEI",
AQ441="Projet OCM (NOKIA)","TRAVAUX-NOKIA",
AQ441="ACCESS-ISSUE","ACCESS-ISSUE",
AQ441="Projet OCM (ZTE, NOKIA, autres projets)","TRAVAUX OCM",
AQ441="No root CAuse","No root cause",
AQ441="ODU HS","PDH",
AQ441="IP &amp; VLAN","PDH",
AQ441="Warehouse HUAWEI","SPARE-ISSUE",
AQ441="SPARE-HS","SPARE-ISSUE",
AQ441="Power Telco","BSS",AQ441="no impacts","no impacts"
),"")</f>
        <v>Fiber AOF</v>
      </c>
      <c r="AP441" s="48" t="str" cm="1">
        <f t="array" ref="AP441">IFERROR(_xlfn.IFS(
AQ441="MPR ISSUE","TX ISSUE",
AQ441="BSS Hardware Issue","RAN ISSUE",
AQ441="Sites strategiques, MLL, Pylone, etc.","ENVTECH",
AQ441="AKTIVCO DEFAUT GE &amp; POWER Cabinet","POWER ISSUE",
AQ441="AKTIVCO Coupure ENEO &amp; Baisse de tension","POWER ISSUE",
AQ441="Coupure ENEO &amp; Baisse de tension","POWER ISSUE",
AQ441="Defaut GE &amp; POWER Cabinet","POWER ISSUE",
AQ441="Sharing","POWER ISSUE",
AQ441="Sites strategiques &amp; DataCenter","POWER ISSUE",
AQ441="Exclu","Exclu",
AQ441="SAT","TX ISSUE",
AQ441="SPARE-ISSUE","SPARE-ISSUE",
AQ441="Fiber CAmtel","TX ISSUE",
AQ441="Fiber AOF","TX ISSUE",
AQ441="Projet OCM (HUAWEI)","TRAVAUX-HUAWEI",
AQ441="Projet OCM (NOKIA)","TRAVAUX -NOKIA",
AQ441="ACCESS-ISSUE","ACCESS-ISSUE",
AQ441="Projet OCM (ZTE, NOKIA, autres projets)","TRAVAUX OCM",
AQ441="No root CAuse","No root cause",
AQ441="ODU HS","TX ISSUE",
AQ441="IP &amp; VLAN","TX ISSUE",
AQ441="Warehouse HUAWEI","SPARE-ISSUE",
AQ441="SPARE-HS","SPARE-ISSUE",
AQ441="Power Telco","RAN ISSUE",AQ441="no impacts","no impacts"
),"")</f>
        <v>TX ISSUE</v>
      </c>
      <c r="AQ441" s="67" t="s">
        <v>5938</v>
      </c>
      <c r="AR441" s="48" t="str" cm="1">
        <f t="array" ref="AR441">IFERROR(_xlfn.IFS(
AQ441="MPR ISSUE","ACTIVE",
AQ441="BSS Hardware Issue","ACTIVE",
AQ441="Sites strategiques, MLL, Pylone, etc.","PASSIVE",
AQ441="AKTIVCO DEFAUT GE &amp; POWER Cabinet","PASSIVE",
AQ441="AKTIVCO Coupure ENEO &amp; Baisse de tension","PASSIVE",
AQ441="Coupure ENEO &amp; Baisse de tension","PASSIVE",
AQ441="Defaut GE &amp; POWER Cabinet","PASSIVE",
AQ441="Sharing","PASSIVE",
AQ441="Sites strategiques &amp; DataCenter","PASSIVE",
AQ441="Exclu","Exclu",
AQ441="SAT","ACTIVE",
AQ441="SPARE-ISSUE","SPARE-ISSUE",
AQ441="Fiber CAmtel","ACTIVE",
AQ441="Fiber AOF","ACTIVE",
AQ441="Projet OCM (HUAWEI)","PLANNED WORKS",
AQ441="Projet OCM (NOKIA)","PLANNED WORKS",
AQ441="ACCESS-ISSUE","ACCESS-ISSUE",
AQ441="Projet OCM (ZTE, NOKIA, autres projets)","PLANNED WORKS",
AQ441="No root CAuse","No root cause",
AQ441="ODU HS","ACTIVE",
AQ441="IP &amp; VLAN","ACTIVE",
AQ441="Warehouse HUAWEI","SPARE-ISSUE",
AQ441="SPARE-HS","SPARE-ISSUE",
AQ441="Power Telco","ACTIVE", AQ441="no impacts","no impacts"
),"")</f>
        <v>ACTIVE</v>
      </c>
      <c r="AS441" s="92" t="s">
        <v>5928</v>
      </c>
      <c r="AT441" s="128" t="s">
        <v>4550</v>
      </c>
      <c r="AU441" s="9" t="s">
        <v>5937</v>
      </c>
      <c r="AV441" s="17" t="s">
        <v>5927</v>
      </c>
      <c r="AW441" s="7" t="s">
        <v>5537</v>
      </c>
      <c r="AX441" s="6" t="s">
        <v>5537</v>
      </c>
      <c r="AY441" s="7"/>
      <c r="AZ441" s="3" t="s">
        <v>5537</v>
      </c>
      <c r="BA441" s="18" t="s">
        <v>5537</v>
      </c>
      <c r="BB441" s="18" t="s">
        <v>5537</v>
      </c>
      <c r="BC441" s="18" t="s">
        <v>5537</v>
      </c>
      <c r="BD441" s="18" t="s">
        <v>5537</v>
      </c>
      <c r="BE441" s="18" t="s">
        <v>5537</v>
      </c>
      <c r="BF441" s="18" t="s">
        <v>5537</v>
      </c>
      <c r="BG441" s="18" t="s">
        <v>5537</v>
      </c>
      <c r="BH441" s="18" t="s">
        <v>5537</v>
      </c>
      <c r="BI441" s="18" t="s">
        <v>5537</v>
      </c>
      <c r="BJ441" s="18" t="s">
        <v>5537</v>
      </c>
      <c r="BK441" s="18" t="s">
        <v>5537</v>
      </c>
      <c r="BL441" s="9" t="s">
        <v>6258</v>
      </c>
      <c r="BM441" s="14" t="s">
        <v>5537</v>
      </c>
      <c r="BN441" s="14" t="s">
        <v>5537</v>
      </c>
      <c r="BO441" s="14" t="str">
        <f>_xlfn.XLOOKUP(B441,'[4]cell downs 18042026 17h'!$B:$B,'[4]cell downs 18042026 17h'!$B:$B,"")</f>
        <v/>
      </c>
      <c r="BP441" s="14" t="str">
        <f>_xlfn.XLOOKUP(B441,'[5]Cells Huawei 19042026 15h'!$B:$B,'[5]Cells Huawei 19042026 15h'!$B:$B,"")</f>
        <v/>
      </c>
      <c r="BQ441" s="9" t="str">
        <f>_xlfn.XLOOKUP(B441,'[6]cells down 19042026 9H40'!$B:$B,'[6]cells down 19042026 9H40'!$B:$B,"")</f>
        <v/>
      </c>
      <c r="BR441" s="9" t="s">
        <v>5537</v>
      </c>
      <c r="BS441" s="9" t="s">
        <v>5537</v>
      </c>
      <c r="BT441" s="108"/>
    </row>
    <row r="442" spans="1:72" s="9" customFormat="1" x14ac:dyDescent="0.35">
      <c r="A442" s="1" t="s">
        <v>56</v>
      </c>
      <c r="B442" s="8" t="s">
        <v>3207</v>
      </c>
      <c r="C442" s="3" t="str">
        <f>_xlfn.XLOOKUP(B442,'[1]daily break down'!$D:$D,'[1]daily break down'!$E:$E,"")</f>
        <v>EXTREME-NORD</v>
      </c>
      <c r="D442" s="1" t="s">
        <v>21</v>
      </c>
      <c r="E442" s="1" t="s">
        <v>22</v>
      </c>
      <c r="F442" s="3" t="s">
        <v>55</v>
      </c>
      <c r="G442" s="1" t="s">
        <v>56</v>
      </c>
      <c r="H442" s="33" t="str">
        <f>_xlfn.XLOOKUP(B442,[2]CALCULATION!$B:$B,[2]CALCULATION!$H:$H,"")</f>
        <v>NOKIA</v>
      </c>
      <c r="I442" s="28">
        <v>0</v>
      </c>
      <c r="J442" s="28">
        <v>1.2857737472321866</v>
      </c>
      <c r="K442" s="28">
        <v>0.23670939562500687</v>
      </c>
      <c r="L442" s="28">
        <v>0</v>
      </c>
      <c r="M442" s="28">
        <v>0</v>
      </c>
      <c r="N442" s="28">
        <v>1.9619721549688431E-3</v>
      </c>
      <c r="O442" s="28">
        <v>0.19196505319428347</v>
      </c>
      <c r="P442" s="28">
        <v>1.6412769823653586</v>
      </c>
      <c r="Q442" s="28">
        <v>0.47819269716572094</v>
      </c>
      <c r="R442" s="28">
        <v>1.6052499449744453E-3</v>
      </c>
      <c r="S442" s="93">
        <v>0</v>
      </c>
      <c r="T442" s="93">
        <f>_xlfn.XLOOKUP(B442,'[3]Nur des jours'!$B:$B,'[3]Nur des jours'!$U:$U,"")</f>
        <v>0</v>
      </c>
      <c r="U442" s="93">
        <v>2.1728241177459782</v>
      </c>
      <c r="V442" s="93">
        <v>2.0540578713119992</v>
      </c>
      <c r="W442" s="93">
        <v>0</v>
      </c>
      <c r="X442" s="93">
        <v>0.90764101429576038</v>
      </c>
      <c r="Y442" s="93">
        <v>0.82257702061777804</v>
      </c>
      <c r="Z442" s="93">
        <v>0</v>
      </c>
      <c r="AA442" s="93">
        <v>0</v>
      </c>
      <c r="AB442" s="93">
        <v>0</v>
      </c>
      <c r="AC442" s="93">
        <f>_xlfn.XLOOKUP(B442,'[3]Nur des jours'!$B:$B,'[3]Nur des jours'!$N:$N,"")</f>
        <v>0</v>
      </c>
      <c r="AD442" s="93">
        <v>0</v>
      </c>
      <c r="AE442" s="93">
        <v>0</v>
      </c>
      <c r="AF442" s="93">
        <v>0</v>
      </c>
      <c r="AG442" s="93"/>
      <c r="AH442" s="93">
        <v>5.0208651056701928E-2</v>
      </c>
      <c r="AI442" s="93">
        <v>0</v>
      </c>
      <c r="AJ442" s="93">
        <v>0.14955890986526538</v>
      </c>
      <c r="AK442" s="93">
        <v>0</v>
      </c>
      <c r="AL442" s="93">
        <v>5.0208651056701928E-2</v>
      </c>
      <c r="AM442" s="49" t="s">
        <v>5601</v>
      </c>
      <c r="AN442" s="49"/>
      <c r="AO442" s="48" t="str" cm="1">
        <f t="array" ref="AO442">IFERROR(_xlfn.IFS(
AQ442="MPR ISSUE","PDH",
AQ442="BSS Hardware Issue","BSS",
AQ442="Sites strategiques, MLL, Pylone, etc.","ENVTECH",
AQ442="AKTIVCO DEFAUT GE &amp; POWER Cabinet","AKTIVCO",
AQ442="AKTIVCO Coupure ENEO &amp; Baisse de tension","AKTIVCO GRID ONLY",
AQ442="Coupure ENEO &amp; Baisse de tension","IHS GRID ONLY",
AQ442="Defaut GE &amp; POWER Cabinet","IHS",
AQ442="Sharing","Partners",
AQ442="Sites strategiques &amp; DataCenter","SST &amp; DC",
AQ442="Exclu","Exclu",
AQ442="SAT","SAT",
AQ442="SPARE-ISSUE","SPARE-ISSUE",
AQ442="Fiber CAmtel","TRANS_FO_CAMTEL",
AQ442="Fiber AOF","Fiber AOF",
AQ442="Projet OCM (HUAWEI)","TRAVAUX-HUAWEI",
AQ442="Projet OCM (NOKIA)","TRAVAUX-NOKIA",
AQ442="ACCESS-ISSUE","ACCESS-ISSUE",
AQ442="Projet OCM (ZTE, NOKIA, autres projets)","TRAVAUX OCM",
AQ442="No root CAuse","No root cause",
AQ442="ODU HS","PDH",
AQ442="IP &amp; VLAN","PDH",
AQ442="Warehouse HUAWEI","SPARE-ISSUE",
AQ442="SPARE-HS","SPARE-ISSUE",
AQ442="Power Telco","BSS",AQ442="no impacts","no impacts"
),"")</f>
        <v>No root cause</v>
      </c>
      <c r="AP442" s="48" t="str" cm="1">
        <f t="array" ref="AP442">IFERROR(_xlfn.IFS(
AQ442="MPR ISSUE","TX ISSUE",
AQ442="BSS Hardware Issue","RAN ISSUE",
AQ442="Sites strategiques, MLL, Pylone, etc.","ENVTECH",
AQ442="AKTIVCO DEFAUT GE &amp; POWER Cabinet","POWER ISSUE",
AQ442="AKTIVCO Coupure ENEO &amp; Baisse de tension","POWER ISSUE",
AQ442="Coupure ENEO &amp; Baisse de tension","POWER ISSUE",
AQ442="Defaut GE &amp; POWER Cabinet","POWER ISSUE",
AQ442="Sharing","POWER ISSUE",
AQ442="Sites strategiques &amp; DataCenter","POWER ISSUE",
AQ442="Exclu","Exclu",
AQ442="SAT","TX ISSUE",
AQ442="SPARE-ISSUE","SPARE-ISSUE",
AQ442="Fiber CAmtel","TX ISSUE",
AQ442="Fiber AOF","TX ISSUE",
AQ442="Projet OCM (HUAWEI)","TRAVAUX-HUAWEI",
AQ442="Projet OCM (NOKIA)","TRAVAUX -NOKIA",
AQ442="ACCESS-ISSUE","ACCESS-ISSUE",
AQ442="Projet OCM (ZTE, NOKIA, autres projets)","TRAVAUX OCM",
AQ442="No root CAuse","No root cause",
AQ442="ODU HS","TX ISSUE",
AQ442="IP &amp; VLAN","TX ISSUE",
AQ442="Warehouse HUAWEI","SPARE-ISSUE",
AQ442="SPARE-HS","SPARE-ISSUE",
AQ442="Power Telco","RAN ISSUE",AQ442="no impacts","no impacts"
),"")</f>
        <v>No root cause</v>
      </c>
      <c r="AQ442" s="67" t="s">
        <v>5344</v>
      </c>
      <c r="AR442" s="48" t="str" cm="1">
        <f t="array" ref="AR442">IFERROR(_xlfn.IFS(
AQ442="MPR ISSUE","ACTIVE",
AQ442="BSS Hardware Issue","ACTIVE",
AQ442="Sites strategiques, MLL, Pylone, etc.","PASSIVE",
AQ442="AKTIVCO DEFAUT GE &amp; POWER Cabinet","PASSIVE",
AQ442="AKTIVCO Coupure ENEO &amp; Baisse de tension","PASSIVE",
AQ442="Coupure ENEO &amp; Baisse de tension","PASSIVE",
AQ442="Defaut GE &amp; POWER Cabinet","PASSIVE",
AQ442="Sharing","PASSIVE",
AQ442="Sites strategiques &amp; DataCenter","PASSIVE",
AQ442="Exclu","Exclu",
AQ442="SAT","ACTIVE",
AQ442="SPARE-ISSUE","SPARE-ISSUE",
AQ442="Fiber CAmtel","ACTIVE",
AQ442="Fiber AOF","ACTIVE",
AQ442="Projet OCM (HUAWEI)","PLANNED WORKS",
AQ442="Projet OCM (NOKIA)","PLANNED WORKS",
AQ442="ACCESS-ISSUE","ACCESS-ISSUE",
AQ442="Projet OCM (ZTE, NOKIA, autres projets)","PLANNED WORKS",
AQ442="No root CAuse","No root cause",
AQ442="ODU HS","ACTIVE",
AQ442="IP &amp; VLAN","ACTIVE",
AQ442="Warehouse HUAWEI","SPARE-ISSUE",
AQ442="SPARE-HS","SPARE-ISSUE",
AQ442="Power Telco","ACTIVE", AQ442="no impacts","no impacts"
),"")</f>
        <v>No root cause</v>
      </c>
      <c r="AS442" s="92" t="s">
        <v>5537</v>
      </c>
      <c r="AT442" s="98" t="s">
        <v>3207</v>
      </c>
      <c r="AV442" s="17" t="s">
        <v>5537</v>
      </c>
      <c r="AW442" s="7" t="s">
        <v>5537</v>
      </c>
      <c r="AX442" s="6" t="s">
        <v>5537</v>
      </c>
      <c r="AY442" s="7"/>
      <c r="AZ442" s="3" t="s">
        <v>5537</v>
      </c>
      <c r="BA442" s="18" t="s">
        <v>5537</v>
      </c>
      <c r="BB442" s="18" t="s">
        <v>5537</v>
      </c>
      <c r="BC442" s="18" t="s">
        <v>5537</v>
      </c>
      <c r="BD442" s="18" t="s">
        <v>5537</v>
      </c>
      <c r="BE442" s="18" t="s">
        <v>5537</v>
      </c>
      <c r="BF442" s="18" t="s">
        <v>5537</v>
      </c>
      <c r="BG442" s="18" t="s">
        <v>5537</v>
      </c>
      <c r="BH442" s="18" t="s">
        <v>5537</v>
      </c>
      <c r="BI442" s="18" t="s">
        <v>5537</v>
      </c>
      <c r="BJ442" s="18" t="s">
        <v>5537</v>
      </c>
      <c r="BK442" s="18" t="s">
        <v>5537</v>
      </c>
      <c r="BL442" s="9" t="s">
        <v>5537</v>
      </c>
      <c r="BM442" s="14" t="s">
        <v>5537</v>
      </c>
      <c r="BN442" s="14" t="s">
        <v>5537</v>
      </c>
      <c r="BO442" s="14" t="str">
        <f>_xlfn.XLOOKUP(B442,'[4]cell downs 18042026 17h'!$B:$B,'[4]cell downs 18042026 17h'!$B:$B,"")</f>
        <v/>
      </c>
      <c r="BP442" s="14" t="str">
        <f>_xlfn.XLOOKUP(B442,'[5]Cells Huawei 19042026 15h'!$B:$B,'[5]Cells Huawei 19042026 15h'!$B:$B,"")</f>
        <v/>
      </c>
      <c r="BQ442" s="9" t="str">
        <f>_xlfn.XLOOKUP(B442,'[6]cells down 19042026 9H40'!$B:$B,'[6]cells down 19042026 9H40'!$B:$B,"")</f>
        <v/>
      </c>
      <c r="BR442" s="9" t="s">
        <v>5537</v>
      </c>
      <c r="BS442" s="9" t="s">
        <v>154</v>
      </c>
      <c r="BT442" s="108"/>
    </row>
    <row r="443" spans="1:72" s="9" customFormat="1" x14ac:dyDescent="0.35">
      <c r="A443" s="1" t="s">
        <v>1148</v>
      </c>
      <c r="B443" s="8" t="s">
        <v>1149</v>
      </c>
      <c r="C443" s="3" t="str">
        <f>_xlfn.XLOOKUP(B443,'[1]daily break down'!$D:$D,'[1]daily break down'!$E:$E,"")</f>
        <v>EXTREME-NORD</v>
      </c>
      <c r="D443" s="1" t="s">
        <v>11</v>
      </c>
      <c r="E443" s="1" t="s">
        <v>12</v>
      </c>
      <c r="F443" s="3" t="s">
        <v>55</v>
      </c>
      <c r="G443" s="1" t="s">
        <v>1150</v>
      </c>
      <c r="H443" s="33" t="str">
        <f>_xlfn.XLOOKUP(B443,[2]CALCULATION!$B:$B,[2]CALCULATION!$H:$H,"")</f>
        <v>NOKIA</v>
      </c>
      <c r="I443" s="28">
        <v>0</v>
      </c>
      <c r="J443" s="28">
        <v>0</v>
      </c>
      <c r="K443" s="28">
        <v>0.38274345089291528</v>
      </c>
      <c r="L443" s="28">
        <v>0</v>
      </c>
      <c r="M443" s="28">
        <v>0</v>
      </c>
      <c r="N443" s="28">
        <v>7.5561544820089109E-3</v>
      </c>
      <c r="O443" s="28">
        <v>0.49122303379909238</v>
      </c>
      <c r="P443" s="28">
        <v>1.76417280854449E-2</v>
      </c>
      <c r="Q443" s="28">
        <v>0</v>
      </c>
      <c r="R443" s="28">
        <v>1.7836110499716445E-3</v>
      </c>
      <c r="S443" s="93">
        <v>0</v>
      </c>
      <c r="T443" s="93">
        <f>_xlfn.XLOOKUP(B443,'[3]Nur des jours'!$B:$B,'[3]Nur des jours'!$U:$U,"")</f>
        <v>1.314396647197587</v>
      </c>
      <c r="U443" s="93">
        <v>0</v>
      </c>
      <c r="V443" s="93">
        <v>0</v>
      </c>
      <c r="W443" s="93">
        <v>1.314396647197587</v>
      </c>
      <c r="X443" s="93">
        <v>0</v>
      </c>
      <c r="Y443" s="93">
        <v>1.872791602470329E-3</v>
      </c>
      <c r="Z443" s="93">
        <v>0</v>
      </c>
      <c r="AA443" s="93">
        <v>0</v>
      </c>
      <c r="AB443" s="93">
        <v>0.27834241226617129</v>
      </c>
      <c r="AC443" s="93">
        <f>_xlfn.XLOOKUP(B443,'[3]Nur des jours'!$B:$B,'[3]Nur des jours'!$N:$N,"")</f>
        <v>5.8677407664232102E-3</v>
      </c>
      <c r="AD443" s="93">
        <v>5.8677407664232102E-3</v>
      </c>
      <c r="AE443" s="93">
        <v>2.9214740799778482E-2</v>
      </c>
      <c r="AF443" s="93">
        <v>2.7752228251370938E-2</v>
      </c>
      <c r="AG443" s="93"/>
      <c r="AH443" s="93">
        <v>4.9316845531715933E-2</v>
      </c>
      <c r="AI443" s="93">
        <v>0</v>
      </c>
      <c r="AJ443" s="93">
        <v>0.14690244610211628</v>
      </c>
      <c r="AK443" s="93">
        <v>0</v>
      </c>
      <c r="AL443" s="93">
        <v>4.9316845531715933E-2</v>
      </c>
      <c r="AM443" s="49" t="s">
        <v>5601</v>
      </c>
      <c r="AN443" s="49"/>
      <c r="AO443" s="48" t="str" cm="1">
        <f t="array" ref="AO443">IFERROR(_xlfn.IFS(
AQ443="MPR ISSUE","PDH",
AQ443="BSS Hardware Issue","BSS",
AQ443="Sites strategiques, MLL, Pylone, etc.","ENVTECH",
AQ443="AKTIVCO DEFAUT GE &amp; POWER Cabinet","AKTIVCO",
AQ443="AKTIVCO Coupure ENEO &amp; Baisse de tension","AKTIVCO GRID ONLY",
AQ443="Coupure ENEO &amp; Baisse de tension","IHS GRID ONLY",
AQ443="Defaut GE &amp; POWER Cabinet","IHS",
AQ443="Sharing","Partners",
AQ443="Sites strategiques &amp; DataCenter","SST &amp; DC",
AQ443="Exclu","Exclu",
AQ443="SAT","SAT",
AQ443="SPARE-ISSUE","SPARE-ISSUE",
AQ443="Fiber CAmtel","TRANS_FO_CAMTEL",
AQ443="Fiber AOF","Fiber AOF",
AQ443="Projet OCM (HUAWEI)","TRAVAUX-HUAWEI",
AQ443="Projet OCM (NOKIA)","TRAVAUX-NOKIA",
AQ443="ACCESS-ISSUE","ACCESS-ISSUE",
AQ443="Projet OCM (ZTE, NOKIA, autres projets)","TRAVAUX OCM",
AQ443="No root CAuse","No root cause",
AQ443="ODU HS","PDH",
AQ443="IP &amp; VLAN","PDH",
AQ443="Warehouse HUAWEI","SPARE-ISSUE",
AQ443="SPARE-HS","SPARE-ISSUE",
AQ443="Power Telco","BSS",AQ443="no impacts","no impacts"
),"")</f>
        <v>IHS</v>
      </c>
      <c r="AP443" s="48" t="str" cm="1">
        <f t="array" ref="AP443">IFERROR(_xlfn.IFS(
AQ443="MPR ISSUE","TX ISSUE",
AQ443="BSS Hardware Issue","RAN ISSUE",
AQ443="Sites strategiques, MLL, Pylone, etc.","ENVTECH",
AQ443="AKTIVCO DEFAUT GE &amp; POWER Cabinet","POWER ISSUE",
AQ443="AKTIVCO Coupure ENEO &amp; Baisse de tension","POWER ISSUE",
AQ443="Coupure ENEO &amp; Baisse de tension","POWER ISSUE",
AQ443="Defaut GE &amp; POWER Cabinet","POWER ISSUE",
AQ443="Sharing","POWER ISSUE",
AQ443="Sites strategiques &amp; DataCenter","POWER ISSUE",
AQ443="Exclu","Exclu",
AQ443="SAT","TX ISSUE",
AQ443="SPARE-ISSUE","SPARE-ISSUE",
AQ443="Fiber CAmtel","TX ISSUE",
AQ443="Fiber AOF","TX ISSUE",
AQ443="Projet OCM (HUAWEI)","TRAVAUX-HUAWEI",
AQ443="Projet OCM (NOKIA)","TRAVAUX -NOKIA",
AQ443="ACCESS-ISSUE","ACCESS-ISSUE",
AQ443="Projet OCM (ZTE, NOKIA, autres projets)","TRAVAUX OCM",
AQ443="No root CAuse","No root cause",
AQ443="ODU HS","TX ISSUE",
AQ443="IP &amp; VLAN","TX ISSUE",
AQ443="Warehouse HUAWEI","SPARE-ISSUE",
AQ443="SPARE-HS","SPARE-ISSUE",
AQ443="Power Telco","RAN ISSUE",AQ443="no impacts","no impacts"
),"")</f>
        <v>POWER ISSUE</v>
      </c>
      <c r="AQ443" s="67" t="s">
        <v>5330</v>
      </c>
      <c r="AR443" s="48" t="str" cm="1">
        <f t="array" ref="AR443">IFERROR(_xlfn.IFS(
AQ443="MPR ISSUE","ACTIVE",
AQ443="BSS Hardware Issue","ACTIVE",
AQ443="Sites strategiques, MLL, Pylone, etc.","PASSIVE",
AQ443="AKTIVCO DEFAUT GE &amp; POWER Cabinet","PASSIVE",
AQ443="AKTIVCO Coupure ENEO &amp; Baisse de tension","PASSIVE",
AQ443="Coupure ENEO &amp; Baisse de tension","PASSIVE",
AQ443="Defaut GE &amp; POWER Cabinet","PASSIVE",
AQ443="Sharing","PASSIVE",
AQ443="Sites strategiques &amp; DataCenter","PASSIVE",
AQ443="Exclu","Exclu",
AQ443="SAT","ACTIVE",
AQ443="SPARE-ISSUE","SPARE-ISSUE",
AQ443="Fiber CAmtel","ACTIVE",
AQ443="Fiber AOF","ACTIVE",
AQ443="Projet OCM (HUAWEI)","PLANNED WORKS",
AQ443="Projet OCM (NOKIA)","PLANNED WORKS",
AQ443="ACCESS-ISSUE","ACCESS-ISSUE",
AQ443="Projet OCM (ZTE, NOKIA, autres projets)","PLANNED WORKS",
AQ443="No root CAuse","No root cause",
AQ443="ODU HS","ACTIVE",
AQ443="IP &amp; VLAN","ACTIVE",
AQ443="Warehouse HUAWEI","SPARE-ISSUE",
AQ443="SPARE-HS","SPARE-ISSUE",
AQ443="Power Telco","ACTIVE", AQ443="no impacts","no impacts"
),"")</f>
        <v>PASSIVE</v>
      </c>
      <c r="AS443" s="92" t="s">
        <v>5746</v>
      </c>
      <c r="AT443" s="98" t="s">
        <v>1149</v>
      </c>
      <c r="AV443" s="17" t="s">
        <v>5537</v>
      </c>
      <c r="AW443" s="7" t="s">
        <v>5537</v>
      </c>
      <c r="AX443" s="6" t="s">
        <v>5537</v>
      </c>
      <c r="AY443" s="7"/>
      <c r="AZ443" s="3" t="s">
        <v>5537</v>
      </c>
      <c r="BA443" s="18" t="s">
        <v>5537</v>
      </c>
      <c r="BB443" s="18" t="s">
        <v>5537</v>
      </c>
      <c r="BC443" s="18" t="s">
        <v>5537</v>
      </c>
      <c r="BD443" s="18" t="s">
        <v>5537</v>
      </c>
      <c r="BE443" s="18" t="s">
        <v>5537</v>
      </c>
      <c r="BF443" s="18" t="s">
        <v>5537</v>
      </c>
      <c r="BG443" s="18" t="s">
        <v>5537</v>
      </c>
      <c r="BH443" s="18" t="s">
        <v>5537</v>
      </c>
      <c r="BI443" s="18" t="s">
        <v>5537</v>
      </c>
      <c r="BJ443" s="18" t="s">
        <v>5537</v>
      </c>
      <c r="BK443" s="18" t="s">
        <v>5537</v>
      </c>
      <c r="BL443" s="9" t="s">
        <v>5746</v>
      </c>
      <c r="BM443" s="14" t="s">
        <v>5537</v>
      </c>
      <c r="BN443" s="14" t="s">
        <v>5537</v>
      </c>
      <c r="BO443" s="14" t="str">
        <f>_xlfn.XLOOKUP(B443,'[4]cell downs 18042026 17h'!$B:$B,'[4]cell downs 18042026 17h'!$B:$B,"")</f>
        <v/>
      </c>
      <c r="BP443" s="14" t="str">
        <f>_xlfn.XLOOKUP(B443,'[5]Cells Huawei 19042026 15h'!$B:$B,'[5]Cells Huawei 19042026 15h'!$B:$B,"")</f>
        <v/>
      </c>
      <c r="BQ443" s="9" t="str">
        <f>_xlfn.XLOOKUP(B443,'[6]cells down 19042026 9H40'!$B:$B,'[6]cells down 19042026 9H40'!$B:$B,"")</f>
        <v/>
      </c>
      <c r="BR443" s="9" t="s">
        <v>1149</v>
      </c>
      <c r="BS443" s="9" t="s">
        <v>318</v>
      </c>
      <c r="BT443" s="108"/>
    </row>
    <row r="444" spans="1:72" s="9" customFormat="1" x14ac:dyDescent="0.35">
      <c r="A444" s="1" t="s">
        <v>1396</v>
      </c>
      <c r="B444" s="1" t="s">
        <v>1397</v>
      </c>
      <c r="C444" s="3" t="str">
        <f>_xlfn.XLOOKUP(B444,'[1]daily break down'!$D:$D,'[1]daily break down'!$E:$E,"")</f>
        <v>EXTREME-NORD</v>
      </c>
      <c r="D444" s="1" t="s">
        <v>11</v>
      </c>
      <c r="E444" s="1" t="s">
        <v>12</v>
      </c>
      <c r="F444" s="3" t="s">
        <v>23</v>
      </c>
      <c r="G444" s="1" t="s">
        <v>1398</v>
      </c>
      <c r="H444" s="33" t="str">
        <f>_xlfn.XLOOKUP(B444,[2]CALCULATION!$B:$B,[2]CALCULATION!$H:$H,"")</f>
        <v>NOKIA</v>
      </c>
      <c r="I444" s="28">
        <v>0</v>
      </c>
      <c r="J444" s="28">
        <v>0.71386609729377348</v>
      </c>
      <c r="K444" s="28">
        <v>0.49014883816436305</v>
      </c>
      <c r="L444" s="28">
        <v>0</v>
      </c>
      <c r="M444" s="28">
        <v>7.8811494932899656E-2</v>
      </c>
      <c r="N444" s="28">
        <v>0</v>
      </c>
      <c r="O444" s="28">
        <v>0.49078817628828031</v>
      </c>
      <c r="P444" s="28">
        <v>0</v>
      </c>
      <c r="Q444" s="28">
        <v>0</v>
      </c>
      <c r="R444" s="28">
        <v>0</v>
      </c>
      <c r="S444" s="93">
        <v>0</v>
      </c>
      <c r="T444" s="93">
        <f>_xlfn.XLOOKUP(B444,'[3]Nur des jours'!$B:$B,'[3]Nur des jours'!$U:$U,"")</f>
        <v>1.313629842054145</v>
      </c>
      <c r="U444" s="93">
        <v>2.0511527074673565E-3</v>
      </c>
      <c r="V444" s="93">
        <v>3.2996804424475757E-3</v>
      </c>
      <c r="W444" s="93">
        <v>1.3136298420541452</v>
      </c>
      <c r="X444" s="93">
        <v>0</v>
      </c>
      <c r="Y444" s="93">
        <v>0</v>
      </c>
      <c r="Z444" s="93">
        <v>0</v>
      </c>
      <c r="AA444" s="93">
        <v>1.6052499449744457E-3</v>
      </c>
      <c r="AB444" s="93">
        <v>0.24629174950840185</v>
      </c>
      <c r="AC444" s="93">
        <f>_xlfn.XLOOKUP(B444,'[3]Nur des jours'!$B:$B,'[3]Nur des jours'!$N:$N,"")</f>
        <v>9.8627983095201256E-3</v>
      </c>
      <c r="AD444" s="93">
        <v>9.8627983095201256E-3</v>
      </c>
      <c r="AE444" s="93">
        <v>0</v>
      </c>
      <c r="AF444" s="93">
        <v>4.3483376314883214E-2</v>
      </c>
      <c r="AG444" s="93"/>
      <c r="AH444" s="93">
        <v>4.8425040006730279E-2</v>
      </c>
      <c r="AI444" s="93">
        <v>0</v>
      </c>
      <c r="AJ444" s="93">
        <v>0.14424598233896821</v>
      </c>
      <c r="AK444" s="93">
        <v>0</v>
      </c>
      <c r="AL444" s="93">
        <v>4.8425040006730279E-2</v>
      </c>
      <c r="AM444" s="49" t="s">
        <v>5559</v>
      </c>
      <c r="AN444" s="49"/>
      <c r="AO444" s="48" t="str" cm="1">
        <f t="array" ref="AO444">IFERROR(_xlfn.IFS(
AQ444="MPR ISSUE","PDH",
AQ444="BSS Hardware Issue","BSS",
AQ444="Sites strategiques, MLL, Pylone, etc.","ENVTECH",
AQ444="AKTIVCO DEFAUT GE &amp; POWER Cabinet","AKTIVCO",
AQ444="AKTIVCO Coupure ENEO &amp; Baisse de tension","AKTIVCO GRID ONLY",
AQ444="Coupure ENEO &amp; Baisse de tension","IHS GRID ONLY",
AQ444="Defaut GE &amp; POWER Cabinet","IHS",
AQ444="Sharing","Partners",
AQ444="Sites strategiques &amp; DataCenter","SST &amp; DC",
AQ444="Exclu","Exclu",
AQ444="SAT","SAT",
AQ444="SPARE-ISSUE","SPARE-ISSUE",
AQ444="Fiber CAmtel","TRANS_FO_CAMTEL",
AQ444="Fiber AOF","Fiber AOF",
AQ444="Projet OCM (HUAWEI)","TRAVAUX-HUAWEI",
AQ444="Projet OCM (NOKIA)","TRAVAUX-NOKIA",
AQ444="ACCESS-ISSUE","ACCESS-ISSUE",
AQ444="Projet OCM (ZTE, NOKIA, autres projets)","TRAVAUX OCM",
AQ444="No root CAuse","No root cause",
AQ444="ODU HS","PDH",
AQ444="IP &amp; VLAN","PDH",
AQ444="Warehouse HUAWEI","SPARE-ISSUE",
AQ444="SPARE-HS","SPARE-ISSUE",
AQ444="Power Telco","BSS",AQ444="no impacts","no impacts"
),"")</f>
        <v>IHS</v>
      </c>
      <c r="AP444" s="48" t="str" cm="1">
        <f t="array" ref="AP444">IFERROR(_xlfn.IFS(
AQ444="MPR ISSUE","TX ISSUE",
AQ444="BSS Hardware Issue","RAN ISSUE",
AQ444="Sites strategiques, MLL, Pylone, etc.","ENVTECH",
AQ444="AKTIVCO DEFAUT GE &amp; POWER Cabinet","POWER ISSUE",
AQ444="AKTIVCO Coupure ENEO &amp; Baisse de tension","POWER ISSUE",
AQ444="Coupure ENEO &amp; Baisse de tension","POWER ISSUE",
AQ444="Defaut GE &amp; POWER Cabinet","POWER ISSUE",
AQ444="Sharing","POWER ISSUE",
AQ444="Sites strategiques &amp; DataCenter","POWER ISSUE",
AQ444="Exclu","Exclu",
AQ444="SAT","TX ISSUE",
AQ444="SPARE-ISSUE","SPARE-ISSUE",
AQ444="Fiber CAmtel","TX ISSUE",
AQ444="Fiber AOF","TX ISSUE",
AQ444="Projet OCM (HUAWEI)","TRAVAUX-HUAWEI",
AQ444="Projet OCM (NOKIA)","TRAVAUX -NOKIA",
AQ444="ACCESS-ISSUE","ACCESS-ISSUE",
AQ444="Projet OCM (ZTE, NOKIA, autres projets)","TRAVAUX OCM",
AQ444="No root CAuse","No root cause",
AQ444="ODU HS","TX ISSUE",
AQ444="IP &amp; VLAN","TX ISSUE",
AQ444="Warehouse HUAWEI","SPARE-ISSUE",
AQ444="SPARE-HS","SPARE-ISSUE",
AQ444="Power Telco","RAN ISSUE",AQ444="no impacts","no impacts"
),"")</f>
        <v>POWER ISSUE</v>
      </c>
      <c r="AQ444" s="67" t="s">
        <v>5330</v>
      </c>
      <c r="AR444" s="48" t="str" cm="1">
        <f t="array" ref="AR444">IFERROR(_xlfn.IFS(
AQ444="MPR ISSUE","ACTIVE",
AQ444="BSS Hardware Issue","ACTIVE",
AQ444="Sites strategiques, MLL, Pylone, etc.","PASSIVE",
AQ444="AKTIVCO DEFAUT GE &amp; POWER Cabinet","PASSIVE",
AQ444="AKTIVCO Coupure ENEO &amp; Baisse de tension","PASSIVE",
AQ444="Coupure ENEO &amp; Baisse de tension","PASSIVE",
AQ444="Defaut GE &amp; POWER Cabinet","PASSIVE",
AQ444="Sharing","PASSIVE",
AQ444="Sites strategiques &amp; DataCenter","PASSIVE",
AQ444="Exclu","Exclu",
AQ444="SAT","ACTIVE",
AQ444="SPARE-ISSUE","SPARE-ISSUE",
AQ444="Fiber CAmtel","ACTIVE",
AQ444="Fiber AOF","ACTIVE",
AQ444="Projet OCM (HUAWEI)","PLANNED WORKS",
AQ444="Projet OCM (NOKIA)","PLANNED WORKS",
AQ444="ACCESS-ISSUE","ACCESS-ISSUE",
AQ444="Projet OCM (ZTE, NOKIA, autres projets)","PLANNED WORKS",
AQ444="No root CAuse","No root cause",
AQ444="ODU HS","ACTIVE",
AQ444="IP &amp; VLAN","ACTIVE",
AQ444="Warehouse HUAWEI","SPARE-ISSUE",
AQ444="SPARE-HS","SPARE-ISSUE",
AQ444="Power Telco","ACTIVE", AQ444="no impacts","no impacts"
),"")</f>
        <v>PASSIVE</v>
      </c>
      <c r="AS444" s="92" t="s">
        <v>5739</v>
      </c>
      <c r="AT444" s="98" t="s">
        <v>1397</v>
      </c>
      <c r="AV444" s="17" t="s">
        <v>5537</v>
      </c>
      <c r="AW444" s="7" t="s">
        <v>5537</v>
      </c>
      <c r="AX444" s="6" t="s">
        <v>5537</v>
      </c>
      <c r="AY444" s="7"/>
      <c r="AZ444" s="3" t="s">
        <v>5537</v>
      </c>
      <c r="BA444" s="18" t="s">
        <v>5537</v>
      </c>
      <c r="BB444" s="18" t="s">
        <v>5537</v>
      </c>
      <c r="BC444" s="18" t="s">
        <v>5537</v>
      </c>
      <c r="BD444" s="18" t="s">
        <v>5537</v>
      </c>
      <c r="BE444" s="18" t="s">
        <v>5537</v>
      </c>
      <c r="BF444" s="18" t="s">
        <v>5537</v>
      </c>
      <c r="BG444" s="18" t="s">
        <v>5537</v>
      </c>
      <c r="BH444" s="18" t="s">
        <v>5537</v>
      </c>
      <c r="BI444" s="18" t="s">
        <v>5537</v>
      </c>
      <c r="BJ444" s="18" t="s">
        <v>5537</v>
      </c>
      <c r="BK444" s="18" t="s">
        <v>5537</v>
      </c>
      <c r="BL444" s="9" t="s">
        <v>5739</v>
      </c>
      <c r="BM444" s="14" t="s">
        <v>5537</v>
      </c>
      <c r="BN444" s="14" t="s">
        <v>5537</v>
      </c>
      <c r="BO444" s="14" t="str">
        <f>_xlfn.XLOOKUP(B444,'[4]cell downs 18042026 17h'!$B:$B,'[4]cell downs 18042026 17h'!$B:$B,"")</f>
        <v/>
      </c>
      <c r="BP444" s="14" t="str">
        <f>_xlfn.XLOOKUP(B444,'[5]Cells Huawei 19042026 15h'!$B:$B,'[5]Cells Huawei 19042026 15h'!$B:$B,"")</f>
        <v/>
      </c>
      <c r="BQ444" s="9" t="str">
        <f>_xlfn.XLOOKUP(B444,'[6]cells down 19042026 9H40'!$B:$B,'[6]cells down 19042026 9H40'!$B:$B,"")</f>
        <v/>
      </c>
      <c r="BR444" s="9" t="s">
        <v>1397</v>
      </c>
      <c r="BS444" s="9" t="s">
        <v>318</v>
      </c>
      <c r="BT444" s="108"/>
    </row>
    <row r="445" spans="1:72" s="9" customFormat="1" x14ac:dyDescent="0.35">
      <c r="A445" s="1" t="s">
        <v>1877</v>
      </c>
      <c r="B445" s="8" t="s">
        <v>1878</v>
      </c>
      <c r="C445" s="3" t="str">
        <f>_xlfn.XLOOKUP(B445,'[1]daily break down'!$D:$D,'[1]daily break down'!$E:$E,"")</f>
        <v>ADAMAOUA</v>
      </c>
      <c r="D445" s="1" t="s">
        <v>11</v>
      </c>
      <c r="E445" s="1" t="s">
        <v>83</v>
      </c>
      <c r="F445" s="3" t="s">
        <v>90</v>
      </c>
      <c r="G445" s="1" t="s">
        <v>1877</v>
      </c>
      <c r="H445" s="33" t="str">
        <f>_xlfn.XLOOKUP(B445,[2]CALCULATION!$B:$B,[2]CALCULATION!$H:$H,"")</f>
        <v>NOKIA</v>
      </c>
      <c r="I445" s="28">
        <v>0</v>
      </c>
      <c r="J445" s="28">
        <v>0</v>
      </c>
      <c r="K445" s="28">
        <v>0</v>
      </c>
      <c r="L445" s="28">
        <v>0</v>
      </c>
      <c r="M445" s="28">
        <v>0</v>
      </c>
      <c r="N445" s="28">
        <v>0</v>
      </c>
      <c r="O445" s="28">
        <v>0</v>
      </c>
      <c r="P445" s="28">
        <v>0</v>
      </c>
      <c r="Q445" s="28">
        <v>0</v>
      </c>
      <c r="R445" s="28">
        <v>1.1772183931543414E-3</v>
      </c>
      <c r="S445" s="93">
        <v>4.8718300953770671E-3</v>
      </c>
      <c r="T445" s="93">
        <f>_xlfn.XLOOKUP(B445,'[3]Nur des jours'!$B:$B,'[3]Nur des jours'!$U:$U,"")</f>
        <v>0</v>
      </c>
      <c r="U445" s="93">
        <v>0</v>
      </c>
      <c r="V445" s="93">
        <v>0</v>
      </c>
      <c r="W445" s="93">
        <v>0</v>
      </c>
      <c r="X445" s="93">
        <v>0</v>
      </c>
      <c r="Y445" s="93">
        <v>0</v>
      </c>
      <c r="Z445" s="93">
        <v>0</v>
      </c>
      <c r="AA445" s="93">
        <v>0</v>
      </c>
      <c r="AB445" s="93">
        <v>0</v>
      </c>
      <c r="AC445" s="93">
        <f>_xlfn.XLOOKUP(B445,'[3]Nur des jours'!$B:$B,'[3]Nur des jours'!$N:$N,"")</f>
        <v>0</v>
      </c>
      <c r="AD445" s="93">
        <v>0</v>
      </c>
      <c r="AE445" s="93">
        <v>0</v>
      </c>
      <c r="AF445" s="93">
        <v>0</v>
      </c>
      <c r="AG445" s="93"/>
      <c r="AH445" s="93">
        <v>4.826342963648201E-2</v>
      </c>
      <c r="AI445" s="93">
        <v>6.9192155358120608E-2</v>
      </c>
      <c r="AJ445" s="93">
        <v>3.6129998156200993E-2</v>
      </c>
      <c r="AK445" s="93">
        <v>5.034346145986647E-2</v>
      </c>
      <c r="AL445" s="93">
        <v>4.826342963648201E-2</v>
      </c>
      <c r="AM445" s="49" t="s">
        <v>5559</v>
      </c>
      <c r="AN445" s="49"/>
      <c r="AO445" s="48" t="str" cm="1">
        <f t="array" ref="AO445">IFERROR(_xlfn.IFS(
AQ445="MPR ISSUE","PDH",
AQ445="BSS Hardware Issue","BSS",
AQ445="Sites strategiques, MLL, Pylone, etc.","ENVTECH",
AQ445="AKTIVCO DEFAUT GE &amp; POWER Cabinet","AKTIVCO",
AQ445="AKTIVCO Coupure ENEO &amp; Baisse de tension","AKTIVCO GRID ONLY",
AQ445="Coupure ENEO &amp; Baisse de tension","IHS GRID ONLY",
AQ445="Defaut GE &amp; POWER Cabinet","IHS",
AQ445="Sharing","Partners",
AQ445="Sites strategiques &amp; DataCenter","SST &amp; DC",
AQ445="Exclu","Exclu",
AQ445="SAT","SAT",
AQ445="SPARE-ISSUE","SPARE-ISSUE",
AQ445="Fiber CAmtel","TRANS_FO_CAMTEL",
AQ445="Fiber AOF","Fiber AOF",
AQ445="Projet OCM (HUAWEI)","TRAVAUX-HUAWEI",
AQ445="Projet OCM (NOKIA)","TRAVAUX-NOKIA",
AQ445="ACCESS-ISSUE","ACCESS-ISSUE",
AQ445="Projet OCM (ZTE, NOKIA, autres projets)","TRAVAUX OCM",
AQ445="No root CAuse","No root cause",
AQ445="ODU HS","PDH",
AQ445="IP &amp; VLAN","PDH",
AQ445="Warehouse HUAWEI","SPARE-ISSUE",
AQ445="SPARE-HS","SPARE-ISSUE",
AQ445="Power Telco","BSS",AQ445="no impacts","no impacts"
),"")</f>
        <v>IHS</v>
      </c>
      <c r="AP445" s="48" t="str" cm="1">
        <f t="array" ref="AP445">IFERROR(_xlfn.IFS(
AQ445="MPR ISSUE","TX ISSUE",
AQ445="BSS Hardware Issue","RAN ISSUE",
AQ445="Sites strategiques, MLL, Pylone, etc.","ENVTECH",
AQ445="AKTIVCO DEFAUT GE &amp; POWER Cabinet","POWER ISSUE",
AQ445="AKTIVCO Coupure ENEO &amp; Baisse de tension","POWER ISSUE",
AQ445="Coupure ENEO &amp; Baisse de tension","POWER ISSUE",
AQ445="Defaut GE &amp; POWER Cabinet","POWER ISSUE",
AQ445="Sharing","POWER ISSUE",
AQ445="Sites strategiques &amp; DataCenter","POWER ISSUE",
AQ445="Exclu","Exclu",
AQ445="SAT","TX ISSUE",
AQ445="SPARE-ISSUE","SPARE-ISSUE",
AQ445="Fiber CAmtel","TX ISSUE",
AQ445="Fiber AOF","TX ISSUE",
AQ445="Projet OCM (HUAWEI)","TRAVAUX-HUAWEI",
AQ445="Projet OCM (NOKIA)","TRAVAUX -NOKIA",
AQ445="ACCESS-ISSUE","ACCESS-ISSUE",
AQ445="Projet OCM (ZTE, NOKIA, autres projets)","TRAVAUX OCM",
AQ445="No root CAuse","No root cause",
AQ445="ODU HS","TX ISSUE",
AQ445="IP &amp; VLAN","TX ISSUE",
AQ445="Warehouse HUAWEI","SPARE-ISSUE",
AQ445="SPARE-HS","SPARE-ISSUE",
AQ445="Power Telco","RAN ISSUE",AQ445="no impacts","no impacts"
),"")</f>
        <v>POWER ISSUE</v>
      </c>
      <c r="AQ445" s="67" t="s">
        <v>5330</v>
      </c>
      <c r="AR445" s="48" t="str" cm="1">
        <f t="array" ref="AR445">IFERROR(_xlfn.IFS(
AQ445="MPR ISSUE","ACTIVE",
AQ445="BSS Hardware Issue","ACTIVE",
AQ445="Sites strategiques, MLL, Pylone, etc.","PASSIVE",
AQ445="AKTIVCO DEFAUT GE &amp; POWER Cabinet","PASSIVE",
AQ445="AKTIVCO Coupure ENEO &amp; Baisse de tension","PASSIVE",
AQ445="Coupure ENEO &amp; Baisse de tension","PASSIVE",
AQ445="Defaut GE &amp; POWER Cabinet","PASSIVE",
AQ445="Sharing","PASSIVE",
AQ445="Sites strategiques &amp; DataCenter","PASSIVE",
AQ445="Exclu","Exclu",
AQ445="SAT","ACTIVE",
AQ445="SPARE-ISSUE","SPARE-ISSUE",
AQ445="Fiber CAmtel","ACTIVE",
AQ445="Fiber AOF","ACTIVE",
AQ445="Projet OCM (HUAWEI)","PLANNED WORKS",
AQ445="Projet OCM (NOKIA)","PLANNED WORKS",
AQ445="ACCESS-ISSUE","ACCESS-ISSUE",
AQ445="Projet OCM (ZTE, NOKIA, autres projets)","PLANNED WORKS",
AQ445="No root CAuse","No root cause",
AQ445="ODU HS","ACTIVE",
AQ445="IP &amp; VLAN","ACTIVE",
AQ445="Warehouse HUAWEI","SPARE-ISSUE",
AQ445="SPARE-HS","SPARE-ISSUE",
AQ445="Power Telco","ACTIVE", AQ445="no impacts","no impacts"
),"")</f>
        <v>PASSIVE</v>
      </c>
      <c r="AS445" s="92" t="s">
        <v>5856</v>
      </c>
      <c r="AT445" s="98" t="s">
        <v>1878</v>
      </c>
      <c r="AV445" s="17" t="s">
        <v>5537</v>
      </c>
      <c r="AW445" s="7" t="s">
        <v>5537</v>
      </c>
      <c r="AX445" s="6" t="s">
        <v>5537</v>
      </c>
      <c r="AY445" s="7"/>
      <c r="AZ445" s="3" t="s">
        <v>5537</v>
      </c>
      <c r="BA445" s="18" t="s">
        <v>5537</v>
      </c>
      <c r="BB445" s="18" t="s">
        <v>5537</v>
      </c>
      <c r="BC445" s="18" t="s">
        <v>5537</v>
      </c>
      <c r="BD445" s="18" t="s">
        <v>5537</v>
      </c>
      <c r="BE445" s="18" t="s">
        <v>5537</v>
      </c>
      <c r="BF445" s="18" t="s">
        <v>5537</v>
      </c>
      <c r="BG445" s="18" t="s">
        <v>5537</v>
      </c>
      <c r="BH445" s="18" t="s">
        <v>5537</v>
      </c>
      <c r="BI445" s="18" t="s">
        <v>5537</v>
      </c>
      <c r="BJ445" s="18" t="s">
        <v>5537</v>
      </c>
      <c r="BK445" s="18" t="s">
        <v>5537</v>
      </c>
      <c r="BL445" s="9" t="s">
        <v>5856</v>
      </c>
      <c r="BM445" s="14" t="s">
        <v>5537</v>
      </c>
      <c r="BN445" s="14" t="s">
        <v>5537</v>
      </c>
      <c r="BO445" s="14" t="str">
        <f>_xlfn.XLOOKUP(B445,'[4]cell downs 18042026 17h'!$B:$B,'[4]cell downs 18042026 17h'!$B:$B,"")</f>
        <v/>
      </c>
      <c r="BP445" s="14" t="str">
        <f>_xlfn.XLOOKUP(B445,'[5]Cells Huawei 19042026 15h'!$B:$B,'[5]Cells Huawei 19042026 15h'!$B:$B,"")</f>
        <v/>
      </c>
      <c r="BQ445" s="9" t="str">
        <f>_xlfn.XLOOKUP(B445,'[6]cells down 19042026 9H40'!$B:$B,'[6]cells down 19042026 9H40'!$B:$B,"")</f>
        <v/>
      </c>
      <c r="BR445" s="9" t="s">
        <v>1878</v>
      </c>
      <c r="BS445" s="9" t="s">
        <v>12</v>
      </c>
      <c r="BT445" s="108"/>
    </row>
    <row r="446" spans="1:72" s="9" customFormat="1" x14ac:dyDescent="0.35">
      <c r="A446" s="1" t="s">
        <v>1408</v>
      </c>
      <c r="B446" s="8" t="s">
        <v>1409</v>
      </c>
      <c r="C446" s="3" t="str">
        <f>_xlfn.XLOOKUP(B446,'[1]daily break down'!$D:$D,'[1]daily break down'!$E:$E,"")</f>
        <v>OUEST</v>
      </c>
      <c r="D446" s="1" t="s">
        <v>11</v>
      </c>
      <c r="E446" s="1" t="s">
        <v>66</v>
      </c>
      <c r="F446" s="3" t="s">
        <v>102</v>
      </c>
      <c r="G446" s="1" t="s">
        <v>1410</v>
      </c>
      <c r="H446" s="33" t="str">
        <f>_xlfn.XLOOKUP(B446,[2]CALCULATION!$B:$B,[2]CALCULATION!$H:$H,"")</f>
        <v>NOKIA</v>
      </c>
      <c r="I446" s="28">
        <v>0</v>
      </c>
      <c r="J446" s="28">
        <v>0</v>
      </c>
      <c r="K446" s="28">
        <v>0</v>
      </c>
      <c r="L446" s="28">
        <v>3.8461228616970621E-2</v>
      </c>
      <c r="M446" s="28">
        <v>0</v>
      </c>
      <c r="N446" s="28">
        <v>0</v>
      </c>
      <c r="O446" s="28">
        <v>3.5832797610069225</v>
      </c>
      <c r="P446" s="28">
        <v>5.5918571642521107</v>
      </c>
      <c r="Q446" s="28">
        <v>3.6832215752604887</v>
      </c>
      <c r="R446" s="28">
        <v>7.1348571206081551E-4</v>
      </c>
      <c r="S446" s="93">
        <v>0</v>
      </c>
      <c r="T446" s="93">
        <f>_xlfn.XLOOKUP(B446,'[3]Nur des jours'!$B:$B,'[3]Nur des jours'!$U:$U,"")</f>
        <v>0</v>
      </c>
      <c r="U446" s="93">
        <v>0</v>
      </c>
      <c r="V446" s="93">
        <v>0</v>
      </c>
      <c r="W446" s="93">
        <v>0</v>
      </c>
      <c r="X446" s="93">
        <v>0.30663975446342745</v>
      </c>
      <c r="Y446" s="93">
        <v>0.79924201864277544</v>
      </c>
      <c r="Z446" s="93">
        <v>0</v>
      </c>
      <c r="AA446" s="93">
        <v>0</v>
      </c>
      <c r="AB446" s="93">
        <v>7.1352700891280868E-4</v>
      </c>
      <c r="AC446" s="93">
        <f>_xlfn.XLOOKUP(B446,'[3]Nur des jours'!$B:$B,'[3]Nur des jours'!$N:$N,"")</f>
        <v>4.5427771648605501E-2</v>
      </c>
      <c r="AD446" s="93">
        <v>4.5427771648605501E-2</v>
      </c>
      <c r="AE446" s="93">
        <v>8.9190876114083977E-4</v>
      </c>
      <c r="AF446" s="93">
        <v>3.7460167967913898E-3</v>
      </c>
      <c r="AG446" s="93"/>
      <c r="AH446" s="93">
        <v>4.8225370452490889E-2</v>
      </c>
      <c r="AI446" s="93">
        <v>9.0799091959122169E-2</v>
      </c>
      <c r="AJ446" s="93">
        <v>7.1463011058956583E-2</v>
      </c>
      <c r="AK446" s="93">
        <v>2.160797445182859E-2</v>
      </c>
      <c r="AL446" s="93">
        <v>4.8225370452490889E-2</v>
      </c>
      <c r="AM446" s="49" t="s">
        <v>5559</v>
      </c>
      <c r="AN446" s="49"/>
      <c r="AO446" s="48" t="str" cm="1">
        <f t="array" ref="AO446">IFERROR(_xlfn.IFS(
AQ446="MPR ISSUE","PDH",
AQ446="BSS Hardware Issue","BSS",
AQ446="Sites strategiques, MLL, Pylone, etc.","ENVTECH",
AQ446="AKTIVCO DEFAUT GE &amp; POWER Cabinet","AKTIVCO",
AQ446="AKTIVCO Coupure ENEO &amp; Baisse de tension","AKTIVCO GRID ONLY",
AQ446="Coupure ENEO &amp; Baisse de tension","IHS GRID ONLY",
AQ446="Defaut GE &amp; POWER Cabinet","IHS",
AQ446="Sharing","Partners",
AQ446="Sites strategiques &amp; DataCenter","SST &amp; DC",
AQ446="Exclu","Exclu",
AQ446="SAT","SAT",
AQ446="SPARE-ISSUE","SPARE-ISSUE",
AQ446="Fiber CAmtel","TRANS_FO_CAMTEL",
AQ446="Fiber AOF","Fiber AOF",
AQ446="Projet OCM (HUAWEI)","TRAVAUX-HUAWEI",
AQ446="Projet OCM (NOKIA)","TRAVAUX-NOKIA",
AQ446="ACCESS-ISSUE","ACCESS-ISSUE",
AQ446="Projet OCM (ZTE, NOKIA, autres projets)","TRAVAUX OCM",
AQ446="No root CAuse","No root cause",
AQ446="ODU HS","PDH",
AQ446="IP &amp; VLAN","PDH",
AQ446="Warehouse HUAWEI","SPARE-ISSUE",
AQ446="SPARE-HS","SPARE-ISSUE",
AQ446="Power Telco","BSS",AQ446="no impacts","no impacts"
),"")</f>
        <v>No root cause</v>
      </c>
      <c r="AP446" s="48" t="str" cm="1">
        <f t="array" ref="AP446">IFERROR(_xlfn.IFS(
AQ446="MPR ISSUE","TX ISSUE",
AQ446="BSS Hardware Issue","RAN ISSUE",
AQ446="Sites strategiques, MLL, Pylone, etc.","ENVTECH",
AQ446="AKTIVCO DEFAUT GE &amp; POWER Cabinet","POWER ISSUE",
AQ446="AKTIVCO Coupure ENEO &amp; Baisse de tension","POWER ISSUE",
AQ446="Coupure ENEO &amp; Baisse de tension","POWER ISSUE",
AQ446="Defaut GE &amp; POWER Cabinet","POWER ISSUE",
AQ446="Sharing","POWER ISSUE",
AQ446="Sites strategiques &amp; DataCenter","POWER ISSUE",
AQ446="Exclu","Exclu",
AQ446="SAT","TX ISSUE",
AQ446="SPARE-ISSUE","SPARE-ISSUE",
AQ446="Fiber CAmtel","TX ISSUE",
AQ446="Fiber AOF","TX ISSUE",
AQ446="Projet OCM (HUAWEI)","TRAVAUX-HUAWEI",
AQ446="Projet OCM (NOKIA)","TRAVAUX -NOKIA",
AQ446="ACCESS-ISSUE","ACCESS-ISSUE",
AQ446="Projet OCM (ZTE, NOKIA, autres projets)","TRAVAUX OCM",
AQ446="No root CAuse","No root cause",
AQ446="ODU HS","TX ISSUE",
AQ446="IP &amp; VLAN","TX ISSUE",
AQ446="Warehouse HUAWEI","SPARE-ISSUE",
AQ446="SPARE-HS","SPARE-ISSUE",
AQ446="Power Telco","RAN ISSUE",AQ446="no impacts","no impacts"
),"")</f>
        <v>No root cause</v>
      </c>
      <c r="AQ446" s="126" t="s">
        <v>5344</v>
      </c>
      <c r="AR446" s="48" t="str" cm="1">
        <f t="array" ref="AR446">IFERROR(_xlfn.IFS(
AQ446="MPR ISSUE","ACTIVE",
AQ446="BSS Hardware Issue","ACTIVE",
AQ446="Sites strategiques, MLL, Pylone, etc.","PASSIVE",
AQ446="AKTIVCO DEFAUT GE &amp; POWER Cabinet","PASSIVE",
AQ446="AKTIVCO Coupure ENEO &amp; Baisse de tension","PASSIVE",
AQ446="Coupure ENEO &amp; Baisse de tension","PASSIVE",
AQ446="Defaut GE &amp; POWER Cabinet","PASSIVE",
AQ446="Sharing","PASSIVE",
AQ446="Sites strategiques &amp; DataCenter","PASSIVE",
AQ446="Exclu","Exclu",
AQ446="SAT","ACTIVE",
AQ446="SPARE-ISSUE","SPARE-ISSUE",
AQ446="Fiber CAmtel","ACTIVE",
AQ446="Fiber AOF","ACTIVE",
AQ446="Projet OCM (HUAWEI)","PLANNED WORKS",
AQ446="Projet OCM (NOKIA)","PLANNED WORKS",
AQ446="ACCESS-ISSUE","ACCESS-ISSUE",
AQ446="Projet OCM (ZTE, NOKIA, autres projets)","PLANNED WORKS",
AQ446="No root CAuse","No root cause",
AQ446="ODU HS","ACTIVE",
AQ446="IP &amp; VLAN","ACTIVE",
AQ446="Warehouse HUAWEI","SPARE-ISSUE",
AQ446="SPARE-HS","SPARE-ISSUE",
AQ446="Power Telco","ACTIVE", AQ446="no impacts","no impacts"
),"")</f>
        <v>No root cause</v>
      </c>
      <c r="AS446" s="92" t="s">
        <v>5537</v>
      </c>
      <c r="AT446" s="98" t="s">
        <v>1409</v>
      </c>
      <c r="AV446" s="17" t="s">
        <v>5537</v>
      </c>
      <c r="AW446" s="7" t="s">
        <v>5537</v>
      </c>
      <c r="AX446" s="6" t="s">
        <v>5537</v>
      </c>
      <c r="AY446" s="7"/>
      <c r="AZ446" s="3" t="s">
        <v>5537</v>
      </c>
      <c r="BA446" s="18" t="s">
        <v>5537</v>
      </c>
      <c r="BB446" s="18" t="s">
        <v>5537</v>
      </c>
      <c r="BC446" s="18" t="s">
        <v>5537</v>
      </c>
      <c r="BD446" s="18" t="s">
        <v>5537</v>
      </c>
      <c r="BE446" s="18" t="s">
        <v>5537</v>
      </c>
      <c r="BF446" s="18" t="s">
        <v>5537</v>
      </c>
      <c r="BG446" s="18" t="s">
        <v>5537</v>
      </c>
      <c r="BH446" s="18" t="s">
        <v>5537</v>
      </c>
      <c r="BI446" s="18" t="s">
        <v>5537</v>
      </c>
      <c r="BJ446" s="18" t="s">
        <v>5537</v>
      </c>
      <c r="BK446" s="18" t="s">
        <v>5537</v>
      </c>
      <c r="BL446" s="9" t="s">
        <v>5537</v>
      </c>
      <c r="BM446" s="14" t="s">
        <v>5537</v>
      </c>
      <c r="BN446" s="14" t="s">
        <v>5537</v>
      </c>
      <c r="BO446" s="14" t="str">
        <f>_xlfn.XLOOKUP(B446,'[4]cell downs 18042026 17h'!$B:$B,'[4]cell downs 18042026 17h'!$B:$B,"")</f>
        <v/>
      </c>
      <c r="BP446" s="14" t="str">
        <f>_xlfn.XLOOKUP(B446,'[5]Cells Huawei 19042026 15h'!$B:$B,'[5]Cells Huawei 19042026 15h'!$B:$B,"")</f>
        <v/>
      </c>
      <c r="BQ446" s="9" t="str">
        <f>_xlfn.XLOOKUP(B446,'[6]cells down 19042026 9H40'!$B:$B,'[6]cells down 19042026 9H40'!$B:$B,"")</f>
        <v/>
      </c>
      <c r="BR446" s="9" t="s">
        <v>1409</v>
      </c>
      <c r="BS446" s="9" t="s">
        <v>12</v>
      </c>
      <c r="BT446" s="108"/>
    </row>
    <row r="447" spans="1:72" s="9" customFormat="1" x14ac:dyDescent="0.35">
      <c r="A447" s="1" t="s">
        <v>1480</v>
      </c>
      <c r="B447" s="8" t="s">
        <v>1481</v>
      </c>
      <c r="C447" s="3" t="str">
        <f>_xlfn.XLOOKUP(B447,'[1]daily break down'!$D:$D,'[1]daily break down'!$E:$E,"")</f>
        <v>EXTREME-NORD</v>
      </c>
      <c r="D447" s="1" t="s">
        <v>11</v>
      </c>
      <c r="E447" s="1" t="s">
        <v>66</v>
      </c>
      <c r="F447" s="3" t="s">
        <v>55</v>
      </c>
      <c r="G447" s="1" t="s">
        <v>1480</v>
      </c>
      <c r="H447" s="33" t="str">
        <f>_xlfn.XLOOKUP(B447,[2]CALCULATION!$B:$B,[2]CALCULATION!$H:$H,"")</f>
        <v>NOKIA</v>
      </c>
      <c r="I447" s="28">
        <v>3.7455832049404871E-3</v>
      </c>
      <c r="J447" s="28">
        <v>0.68967821107523897</v>
      </c>
      <c r="K447" s="28">
        <v>1.5159816569784899E-3</v>
      </c>
      <c r="L447" s="28">
        <v>0.16248656281254847</v>
      </c>
      <c r="M447" s="28">
        <v>1.1058388509824263E-2</v>
      </c>
      <c r="N447" s="28">
        <v>0.48454415830050795</v>
      </c>
      <c r="O447" s="28">
        <v>0.15492633649923776</v>
      </c>
      <c r="P447" s="28">
        <v>0.12029668853162868</v>
      </c>
      <c r="Q447" s="28">
        <v>13.814792219148501</v>
      </c>
      <c r="R447" s="28">
        <v>23.165517278232763</v>
      </c>
      <c r="S447" s="93">
        <v>13.716966707535979</v>
      </c>
      <c r="T447" s="93">
        <f>_xlfn.XLOOKUP(B447,'[3]Nur des jours'!$B:$B,'[3]Nur des jours'!$U:$U,"")</f>
        <v>1.6053428521365782E-3</v>
      </c>
      <c r="U447" s="93">
        <v>0</v>
      </c>
      <c r="V447" s="93">
        <v>1.2485277349802194E-3</v>
      </c>
      <c r="W447" s="93">
        <v>1.6053428521365782E-3</v>
      </c>
      <c r="X447" s="93">
        <v>2.3186943649632402E-3</v>
      </c>
      <c r="Y447" s="93">
        <v>7.6356532522629056E-2</v>
      </c>
      <c r="Z447" s="93">
        <v>1.6944304974731302E-3</v>
      </c>
      <c r="AA447" s="93">
        <v>3.3103985204462817E-2</v>
      </c>
      <c r="AB447" s="93">
        <v>2.3186943649630694E-3</v>
      </c>
      <c r="AC447" s="93">
        <f>_xlfn.XLOOKUP(B447,'[3]Nur des jours'!$B:$B,'[3]Nur des jours'!$N:$N,"")</f>
        <v>1.3733010304394829E-2</v>
      </c>
      <c r="AD447" s="93">
        <v>1.3733010304394829E-2</v>
      </c>
      <c r="AE447" s="93">
        <v>7.9370691723738857E-3</v>
      </c>
      <c r="AF447" s="93">
        <v>5.7967359124078436E-3</v>
      </c>
      <c r="AG447" s="93"/>
      <c r="AH447" s="93">
        <v>4.8086333506959539E-2</v>
      </c>
      <c r="AI447" s="93">
        <v>0</v>
      </c>
      <c r="AJ447" s="93">
        <v>0.14323706109125767</v>
      </c>
      <c r="AK447" s="93">
        <v>0</v>
      </c>
      <c r="AL447" s="93">
        <v>4.8086333506959539E-2</v>
      </c>
      <c r="AM447" s="49" t="s">
        <v>5601</v>
      </c>
      <c r="AN447" s="49"/>
      <c r="AO447" s="48" t="str" cm="1">
        <f t="array" ref="AO447">IFERROR(_xlfn.IFS(
AQ447="MPR ISSUE","PDH",
AQ447="BSS Hardware Issue","BSS",
AQ447="Sites strategiques, MLL, Pylone, etc.","ENVTECH",
AQ447="AKTIVCO DEFAUT GE &amp; POWER Cabinet","AKTIVCO",
AQ447="AKTIVCO Coupure ENEO &amp; Baisse de tension","AKTIVCO GRID ONLY",
AQ447="Coupure ENEO &amp; Baisse de tension","IHS GRID ONLY",
AQ447="Defaut GE &amp; POWER Cabinet","IHS",
AQ447="Sharing","Partners",
AQ447="Sites strategiques &amp; DataCenter","SST &amp; DC",
AQ447="Exclu","Exclu",
AQ447="SAT","SAT",
AQ447="SPARE-ISSUE","SPARE-ISSUE",
AQ447="Fiber CAmtel","TRANS_FO_CAMTEL",
AQ447="Fiber AOF","Fiber AOF",
AQ447="Projet OCM (HUAWEI)","TRAVAUX-HUAWEI",
AQ447="Projet OCM (NOKIA)","TRAVAUX-NOKIA",
AQ447="ACCESS-ISSUE","ACCESS-ISSUE",
AQ447="Projet OCM (ZTE, NOKIA, autres projets)","TRAVAUX OCM",
AQ447="No root CAuse","No root cause",
AQ447="ODU HS","PDH",
AQ447="IP &amp; VLAN","PDH",
AQ447="Warehouse HUAWEI","SPARE-ISSUE",
AQ447="SPARE-HS","SPARE-ISSUE",
AQ447="Power Telco","BSS",AQ447="no impacts","no impacts"
),"")</f>
        <v>IHS</v>
      </c>
      <c r="AP447" s="48" t="str" cm="1">
        <f t="array" ref="AP447">IFERROR(_xlfn.IFS(
AQ447="MPR ISSUE","TX ISSUE",
AQ447="BSS Hardware Issue","RAN ISSUE",
AQ447="Sites strategiques, MLL, Pylone, etc.","ENVTECH",
AQ447="AKTIVCO DEFAUT GE &amp; POWER Cabinet","POWER ISSUE",
AQ447="AKTIVCO Coupure ENEO &amp; Baisse de tension","POWER ISSUE",
AQ447="Coupure ENEO &amp; Baisse de tension","POWER ISSUE",
AQ447="Defaut GE &amp; POWER Cabinet","POWER ISSUE",
AQ447="Sharing","POWER ISSUE",
AQ447="Sites strategiques &amp; DataCenter","POWER ISSUE",
AQ447="Exclu","Exclu",
AQ447="SAT","TX ISSUE",
AQ447="SPARE-ISSUE","SPARE-ISSUE",
AQ447="Fiber CAmtel","TX ISSUE",
AQ447="Fiber AOF","TX ISSUE",
AQ447="Projet OCM (HUAWEI)","TRAVAUX-HUAWEI",
AQ447="Projet OCM (NOKIA)","TRAVAUX -NOKIA",
AQ447="ACCESS-ISSUE","ACCESS-ISSUE",
AQ447="Projet OCM (ZTE, NOKIA, autres projets)","TRAVAUX OCM",
AQ447="No root CAuse","No root cause",
AQ447="ODU HS","TX ISSUE",
AQ447="IP &amp; VLAN","TX ISSUE",
AQ447="Warehouse HUAWEI","SPARE-ISSUE",
AQ447="SPARE-HS","SPARE-ISSUE",
AQ447="Power Telco","RAN ISSUE",AQ447="no impacts","no impacts"
),"")</f>
        <v>POWER ISSUE</v>
      </c>
      <c r="AQ447" s="67" t="s">
        <v>5330</v>
      </c>
      <c r="AR447" s="48" t="str" cm="1">
        <f t="array" ref="AR447">IFERROR(_xlfn.IFS(
AQ447="MPR ISSUE","ACTIVE",
AQ447="BSS Hardware Issue","ACTIVE",
AQ447="Sites strategiques, MLL, Pylone, etc.","PASSIVE",
AQ447="AKTIVCO DEFAUT GE &amp; POWER Cabinet","PASSIVE",
AQ447="AKTIVCO Coupure ENEO &amp; Baisse de tension","PASSIVE",
AQ447="Coupure ENEO &amp; Baisse de tension","PASSIVE",
AQ447="Defaut GE &amp; POWER Cabinet","PASSIVE",
AQ447="Sharing","PASSIVE",
AQ447="Sites strategiques &amp; DataCenter","PASSIVE",
AQ447="Exclu","Exclu",
AQ447="SAT","ACTIVE",
AQ447="SPARE-ISSUE","SPARE-ISSUE",
AQ447="Fiber CAmtel","ACTIVE",
AQ447="Fiber AOF","ACTIVE",
AQ447="Projet OCM (HUAWEI)","PLANNED WORKS",
AQ447="Projet OCM (NOKIA)","PLANNED WORKS",
AQ447="ACCESS-ISSUE","ACCESS-ISSUE",
AQ447="Projet OCM (ZTE, NOKIA, autres projets)","PLANNED WORKS",
AQ447="No root CAuse","No root cause",
AQ447="ODU HS","ACTIVE",
AQ447="IP &amp; VLAN","ACTIVE",
AQ447="Warehouse HUAWEI","SPARE-ISSUE",
AQ447="SPARE-HS","SPARE-ISSUE",
AQ447="Power Telco","ACTIVE", AQ447="no impacts","no impacts"
),"")</f>
        <v>PASSIVE</v>
      </c>
      <c r="AS447" s="92" t="s">
        <v>5753</v>
      </c>
      <c r="AT447" s="98" t="s">
        <v>1481</v>
      </c>
      <c r="AV447" s="17" t="s">
        <v>5537</v>
      </c>
      <c r="AW447" s="7" t="s">
        <v>5537</v>
      </c>
      <c r="AX447" s="6" t="s">
        <v>5537</v>
      </c>
      <c r="AY447" s="7"/>
      <c r="AZ447" s="3" t="s">
        <v>5537</v>
      </c>
      <c r="BA447" s="18" t="s">
        <v>5537</v>
      </c>
      <c r="BB447" s="18" t="s">
        <v>5537</v>
      </c>
      <c r="BC447" s="18" t="s">
        <v>5537</v>
      </c>
      <c r="BD447" s="18" t="s">
        <v>5537</v>
      </c>
      <c r="BE447" s="18" t="s">
        <v>5537</v>
      </c>
      <c r="BF447" s="18" t="s">
        <v>5537</v>
      </c>
      <c r="BG447" s="18" t="s">
        <v>5537</v>
      </c>
      <c r="BH447" s="18" t="s">
        <v>5537</v>
      </c>
      <c r="BI447" s="18" t="s">
        <v>5537</v>
      </c>
      <c r="BJ447" s="18" t="s">
        <v>5537</v>
      </c>
      <c r="BK447" s="18" t="s">
        <v>5537</v>
      </c>
      <c r="BL447" s="9" t="s">
        <v>5753</v>
      </c>
      <c r="BM447" s="14" t="s">
        <v>5537</v>
      </c>
      <c r="BN447" s="14" t="s">
        <v>5537</v>
      </c>
      <c r="BO447" s="14" t="str">
        <f>_xlfn.XLOOKUP(B447,'[4]cell downs 18042026 17h'!$B:$B,'[4]cell downs 18042026 17h'!$B:$B,"")</f>
        <v/>
      </c>
      <c r="BP447" s="14" t="str">
        <f>_xlfn.XLOOKUP(B447,'[5]Cells Huawei 19042026 15h'!$B:$B,'[5]Cells Huawei 19042026 15h'!$B:$B,"")</f>
        <v/>
      </c>
      <c r="BQ447" s="9" t="str">
        <f>_xlfn.XLOOKUP(B447,'[6]cells down 19042026 9H40'!$B:$B,'[6]cells down 19042026 9H40'!$B:$B,"")</f>
        <v/>
      </c>
      <c r="BR447" s="9" t="s">
        <v>1481</v>
      </c>
      <c r="BS447" s="9" t="s">
        <v>318</v>
      </c>
      <c r="BT447" s="108"/>
    </row>
    <row r="448" spans="1:72" s="9" customFormat="1" x14ac:dyDescent="0.35">
      <c r="A448" s="1" t="s">
        <v>965</v>
      </c>
      <c r="B448" s="8" t="s">
        <v>966</v>
      </c>
      <c r="C448" s="3" t="str">
        <f>_xlfn.XLOOKUP(B448,'[1]daily break down'!$D:$D,'[1]daily break down'!$E:$E,"")</f>
        <v>SUD-OUEST</v>
      </c>
      <c r="D448" s="1" t="s">
        <v>11</v>
      </c>
      <c r="E448" s="1" t="s">
        <v>12</v>
      </c>
      <c r="F448" s="3" t="s">
        <v>13</v>
      </c>
      <c r="G448" s="1" t="s">
        <v>106</v>
      </c>
      <c r="H448" s="32" t="str">
        <f>_xlfn.XLOOKUP(B448,[2]CALCULATION!$B:$B,[2]CALCULATION!$H:$H,"")</f>
        <v>Huawei</v>
      </c>
      <c r="I448" s="28">
        <v>0</v>
      </c>
      <c r="J448" s="28">
        <v>0</v>
      </c>
      <c r="K448" s="28">
        <v>8.9175391586979543E-5</v>
      </c>
      <c r="L448" s="28">
        <v>3.9927389829154212</v>
      </c>
      <c r="M448" s="28">
        <v>6.2422774110885678E-4</v>
      </c>
      <c r="N448" s="28">
        <v>2.6752617476093858E-3</v>
      </c>
      <c r="O448" s="28">
        <v>1.0701046990437544E-3</v>
      </c>
      <c r="P448" s="28">
        <v>0</v>
      </c>
      <c r="Q448" s="28">
        <v>1.8726832233265705E-3</v>
      </c>
      <c r="R448" s="28">
        <v>2.6752617476093862E-3</v>
      </c>
      <c r="S448" s="93">
        <v>2.675261747609386E-4</v>
      </c>
      <c r="T448" s="93">
        <f>_xlfn.XLOOKUP(B448,'[3]Nur des jours'!$B:$B,'[3]Nur des jours'!$U:$U,"")</f>
        <v>1.4268062653916727E-3</v>
      </c>
      <c r="U448" s="93">
        <v>0</v>
      </c>
      <c r="V448" s="93">
        <v>1.0701046990437543E-2</v>
      </c>
      <c r="W448" s="93">
        <v>1.4268062653916727E-3</v>
      </c>
      <c r="X448" s="93">
        <v>8.9175391586979543E-5</v>
      </c>
      <c r="Y448" s="93">
        <v>1.3376308738046929E-3</v>
      </c>
      <c r="Z448" s="93">
        <v>4.5479449709359566E-3</v>
      </c>
      <c r="AA448" s="93">
        <v>1.3376308738046931E-3</v>
      </c>
      <c r="AB448" s="93">
        <v>1.0701046990437544E-3</v>
      </c>
      <c r="AC448" s="93">
        <f>_xlfn.XLOOKUP(B448,'[3]Nur des jours'!$B:$B,'[3]Nur des jours'!$N:$N,"")</f>
        <v>1.0701046990437544E-3</v>
      </c>
      <c r="AD448" s="93">
        <v>1.0701046990437544E-3</v>
      </c>
      <c r="AE448" s="93">
        <v>5.2435130253143973E-3</v>
      </c>
      <c r="AF448" s="93">
        <v>1.4462465007576344</v>
      </c>
      <c r="AG448" s="93"/>
      <c r="AH448" s="93">
        <v>4.7601824029129679E-2</v>
      </c>
      <c r="AI448" s="93">
        <v>0</v>
      </c>
      <c r="AJ448" s="93">
        <v>0.14179382954054762</v>
      </c>
      <c r="AK448" s="93">
        <v>0</v>
      </c>
      <c r="AL448" s="93">
        <v>4.7601824029129679E-2</v>
      </c>
      <c r="AM448" s="49" t="s">
        <v>5559</v>
      </c>
      <c r="AN448" s="49"/>
      <c r="AO448" s="48" t="str" cm="1">
        <f t="array" ref="AO448">IFERROR(_xlfn.IFS(
AQ448="MPR ISSUE","PDH",
AQ448="BSS Hardware Issue","BSS",
AQ448="Sites strategiques, MLL, Pylone, etc.","ENVTECH",
AQ448="AKTIVCO DEFAUT GE &amp; POWER Cabinet","AKTIVCO",
AQ448="AKTIVCO Coupure ENEO &amp; Baisse de tension","AKTIVCO GRID ONLY",
AQ448="Coupure ENEO &amp; Baisse de tension","IHS GRID ONLY",
AQ448="Defaut GE &amp; POWER Cabinet","IHS",
AQ448="Sharing","Partners",
AQ448="Sites strategiques &amp; DataCenter","SST &amp; DC",
AQ448="Exclu","Exclu",
AQ448="SAT","SAT",
AQ448="SPARE-ISSUE","SPARE-ISSUE",
AQ448="Fiber CAmtel","TRANS_FO_CAMTEL",
AQ448="Fiber AOF","Fiber AOF",
AQ448="Projet OCM (HUAWEI)","TRAVAUX-HUAWEI",
AQ448="Projet OCM (NOKIA)","TRAVAUX-NOKIA",
AQ448="ACCESS-ISSUE","ACCESS-ISSUE",
AQ448="Projet OCM (ZTE, NOKIA, autres projets)","TRAVAUX OCM",
AQ448="No root CAuse","No root cause",
AQ448="ODU HS","PDH",
AQ448="IP &amp; VLAN","PDH",
AQ448="Warehouse HUAWEI","SPARE-ISSUE",
AQ448="SPARE-HS","SPARE-ISSUE",
AQ448="Power Telco","BSS",AQ448="no impacts","no impacts"
),"")</f>
        <v>No root cause</v>
      </c>
      <c r="AP448" s="48" t="str" cm="1">
        <f t="array" ref="AP448">IFERROR(_xlfn.IFS(
AQ448="MPR ISSUE","TX ISSUE",
AQ448="BSS Hardware Issue","RAN ISSUE",
AQ448="Sites strategiques, MLL, Pylone, etc.","ENVTECH",
AQ448="AKTIVCO DEFAUT GE &amp; POWER Cabinet","POWER ISSUE",
AQ448="AKTIVCO Coupure ENEO &amp; Baisse de tension","POWER ISSUE",
AQ448="Coupure ENEO &amp; Baisse de tension","POWER ISSUE",
AQ448="Defaut GE &amp; POWER Cabinet","POWER ISSUE",
AQ448="Sharing","POWER ISSUE",
AQ448="Sites strategiques &amp; DataCenter","POWER ISSUE",
AQ448="Exclu","Exclu",
AQ448="SAT","TX ISSUE",
AQ448="SPARE-ISSUE","SPARE-ISSUE",
AQ448="Fiber CAmtel","TX ISSUE",
AQ448="Fiber AOF","TX ISSUE",
AQ448="Projet OCM (HUAWEI)","TRAVAUX-HUAWEI",
AQ448="Projet OCM (NOKIA)","TRAVAUX -NOKIA",
AQ448="ACCESS-ISSUE","ACCESS-ISSUE",
AQ448="Projet OCM (ZTE, NOKIA, autres projets)","TRAVAUX OCM",
AQ448="No root CAuse","No root cause",
AQ448="ODU HS","TX ISSUE",
AQ448="IP &amp; VLAN","TX ISSUE",
AQ448="Warehouse HUAWEI","SPARE-ISSUE",
AQ448="SPARE-HS","SPARE-ISSUE",
AQ448="Power Telco","RAN ISSUE",AQ448="no impacts","no impacts"
),"")</f>
        <v>No root cause</v>
      </c>
      <c r="AQ448" s="126" t="s">
        <v>5344</v>
      </c>
      <c r="AR448" s="48" t="str" cm="1">
        <f t="array" ref="AR448">IFERROR(_xlfn.IFS(
AQ448="MPR ISSUE","ACTIVE",
AQ448="BSS Hardware Issue","ACTIVE",
AQ448="Sites strategiques, MLL, Pylone, etc.","PASSIVE",
AQ448="AKTIVCO DEFAUT GE &amp; POWER Cabinet","PASSIVE",
AQ448="AKTIVCO Coupure ENEO &amp; Baisse de tension","PASSIVE",
AQ448="Coupure ENEO &amp; Baisse de tension","PASSIVE",
AQ448="Defaut GE &amp; POWER Cabinet","PASSIVE",
AQ448="Sharing","PASSIVE",
AQ448="Sites strategiques &amp; DataCenter","PASSIVE",
AQ448="Exclu","Exclu",
AQ448="SAT","ACTIVE",
AQ448="SPARE-ISSUE","SPARE-ISSUE",
AQ448="Fiber CAmtel","ACTIVE",
AQ448="Fiber AOF","ACTIVE",
AQ448="Projet OCM (HUAWEI)","PLANNED WORKS",
AQ448="Projet OCM (NOKIA)","PLANNED WORKS",
AQ448="ACCESS-ISSUE","ACCESS-ISSUE",
AQ448="Projet OCM (ZTE, NOKIA, autres projets)","PLANNED WORKS",
AQ448="No root CAuse","No root cause",
AQ448="ODU HS","ACTIVE",
AQ448="IP &amp; VLAN","ACTIVE",
AQ448="Warehouse HUAWEI","SPARE-ISSUE",
AQ448="SPARE-HS","SPARE-ISSUE",
AQ448="Power Telco","ACTIVE", AQ448="no impacts","no impacts"
),"")</f>
        <v>No root cause</v>
      </c>
      <c r="AS448" s="92" t="s">
        <v>5537</v>
      </c>
      <c r="AT448" s="98" t="s">
        <v>966</v>
      </c>
      <c r="AV448" s="17" t="s">
        <v>5537</v>
      </c>
      <c r="AW448" s="7" t="s">
        <v>5537</v>
      </c>
      <c r="AX448" s="6" t="s">
        <v>5537</v>
      </c>
      <c r="AY448" s="7"/>
      <c r="AZ448" s="3" t="s">
        <v>5537</v>
      </c>
      <c r="BA448" s="18" t="s">
        <v>5537</v>
      </c>
      <c r="BB448" s="18" t="s">
        <v>5537</v>
      </c>
      <c r="BC448" s="18" t="s">
        <v>5537</v>
      </c>
      <c r="BD448" s="18" t="s">
        <v>5537</v>
      </c>
      <c r="BE448" s="18" t="s">
        <v>5537</v>
      </c>
      <c r="BF448" s="18" t="s">
        <v>5537</v>
      </c>
      <c r="BG448" s="18" t="s">
        <v>5537</v>
      </c>
      <c r="BH448" s="18" t="s">
        <v>5537</v>
      </c>
      <c r="BI448" s="18" t="s">
        <v>5537</v>
      </c>
      <c r="BJ448" s="18" t="s">
        <v>5537</v>
      </c>
      <c r="BK448" s="18" t="s">
        <v>5537</v>
      </c>
      <c r="BL448" s="9" t="s">
        <v>5537</v>
      </c>
      <c r="BM448" s="14" t="s">
        <v>5537</v>
      </c>
      <c r="BN448" s="14" t="s">
        <v>5537</v>
      </c>
      <c r="BO448" s="14" t="str">
        <f>_xlfn.XLOOKUP(B448,'[4]cell downs 18042026 17h'!$B:$B,'[4]cell downs 18042026 17h'!$B:$B,"")</f>
        <v/>
      </c>
      <c r="BP448" s="14" t="str">
        <f>_xlfn.XLOOKUP(B448,'[5]Cells Huawei 19042026 15h'!$B:$B,'[5]Cells Huawei 19042026 15h'!$B:$B,"")</f>
        <v/>
      </c>
      <c r="BQ448" s="9" t="str">
        <f>_xlfn.XLOOKUP(B448,'[6]cells down 19042026 9H40'!$B:$B,'[6]cells down 19042026 9H40'!$B:$B,"")</f>
        <v/>
      </c>
      <c r="BR448" s="9" t="s">
        <v>966</v>
      </c>
      <c r="BS448" s="9" t="s">
        <v>12</v>
      </c>
      <c r="BT448" s="108"/>
    </row>
    <row r="449" spans="1:72" s="9" customFormat="1" x14ac:dyDescent="0.35">
      <c r="A449" s="91" t="s">
        <v>1824</v>
      </c>
      <c r="B449" s="8" t="s">
        <v>1825</v>
      </c>
      <c r="C449" s="3" t="str">
        <f>_xlfn.XLOOKUP(B449,'[1]daily break down'!$D:$D,'[1]daily break down'!$E:$E,"")</f>
        <v>Yaounde</v>
      </c>
      <c r="D449" s="1" t="s">
        <v>11</v>
      </c>
      <c r="E449" s="1" t="s">
        <v>12</v>
      </c>
      <c r="F449" s="3" t="s">
        <v>37</v>
      </c>
      <c r="G449" s="1" t="s">
        <v>38</v>
      </c>
      <c r="H449" s="34" t="str">
        <f>_xlfn.XLOOKUP(B449,[2]CALCULATION!$B:$B,[2]CALCULATION!$H:$H,"")</f>
        <v>ZTE</v>
      </c>
      <c r="I449" s="28">
        <v>6.3740964749324398</v>
      </c>
      <c r="J449" s="28">
        <v>1.2358817520039498</v>
      </c>
      <c r="K449" s="28">
        <v>5.3291214012379455E-2</v>
      </c>
      <c r="L449" s="28">
        <v>0</v>
      </c>
      <c r="M449" s="28">
        <v>0</v>
      </c>
      <c r="N449" s="28">
        <v>0.57739282544737491</v>
      </c>
      <c r="O449" s="28">
        <v>4.6674399956624979E-2</v>
      </c>
      <c r="P449" s="28">
        <v>4.644254393849935E-2</v>
      </c>
      <c r="Q449" s="28">
        <v>0</v>
      </c>
      <c r="R449" s="28">
        <v>0</v>
      </c>
      <c r="S449" s="93">
        <v>0.28618166668093431</v>
      </c>
      <c r="T449" s="93">
        <f>_xlfn.XLOOKUP(B449,'[3]Nur des jours'!$B:$B,'[3]Nur des jours'!$U:$U,"")</f>
        <v>0</v>
      </c>
      <c r="U449" s="93">
        <v>0.75474484423555976</v>
      </c>
      <c r="V449" s="93">
        <v>0</v>
      </c>
      <c r="W449" s="93">
        <v>0</v>
      </c>
      <c r="X449" s="93">
        <v>0</v>
      </c>
      <c r="Y449" s="93">
        <v>4.7084606757924682E-2</v>
      </c>
      <c r="Z449" s="93">
        <v>0</v>
      </c>
      <c r="AA449" s="93">
        <v>0</v>
      </c>
      <c r="AB449" s="93">
        <v>0</v>
      </c>
      <c r="AC449" s="93">
        <f>_xlfn.XLOOKUP(B449,'[3]Nur des jours'!$B:$B,'[3]Nur des jours'!$N:$N,"")</f>
        <v>0.13139102196425556</v>
      </c>
      <c r="AD449" s="93">
        <v>0.13139102196425556</v>
      </c>
      <c r="AE449" s="93">
        <v>0.26271070361524124</v>
      </c>
      <c r="AF449" s="93">
        <v>0</v>
      </c>
      <c r="AG449" s="93"/>
      <c r="AH449" s="93">
        <v>4.7048936601289996E-2</v>
      </c>
      <c r="AI449" s="93">
        <v>0</v>
      </c>
      <c r="AJ449" s="93">
        <v>0.14014691732033024</v>
      </c>
      <c r="AK449" s="93">
        <v>0</v>
      </c>
      <c r="AL449" s="93">
        <v>4.7048936601289996E-2</v>
      </c>
      <c r="AM449" s="49" t="s">
        <v>5559</v>
      </c>
      <c r="AN449" s="49"/>
      <c r="AO449" s="48" t="str" cm="1">
        <f t="array" ref="AO449">IFERROR(_xlfn.IFS(
AQ449="MPR ISSUE","PDH",
AQ449="BSS Hardware Issue","BSS",
AQ449="Sites strategiques, MLL, Pylone, etc.","ENVTECH",
AQ449="AKTIVCO DEFAUT GE &amp; POWER Cabinet","AKTIVCO",
AQ449="AKTIVCO Coupure ENEO &amp; Baisse de tension","AKTIVCO GRID ONLY",
AQ449="Coupure ENEO &amp; Baisse de tension","IHS GRID ONLY",
AQ449="Defaut GE &amp; POWER Cabinet","IHS",
AQ449="Sharing","Partners",
AQ449="Sites strategiques &amp; DataCenter","SST &amp; DC",
AQ449="Exclu","Exclu",
AQ449="SAT","SAT",
AQ449="SPARE-ISSUE","SPARE-ISSUE",
AQ449="Fiber CAmtel","TRANS_FO_CAMTEL",
AQ449="Fiber AOF","Fiber AOF",
AQ449="Projet OCM (HUAWEI)","TRAVAUX-HUAWEI",
AQ449="Projet OCM (NOKIA)","TRAVAUX-NOKIA",
AQ449="ACCESS-ISSUE","ACCESS-ISSUE",
AQ449="Projet OCM (ZTE, NOKIA, autres projets)","TRAVAUX OCM",
AQ449="No root CAuse","No root cause",
AQ449="ODU HS","PDH",
AQ449="IP &amp; VLAN","PDH",
AQ449="Warehouse HUAWEI","SPARE-ISSUE",
AQ449="SPARE-HS","SPARE-ISSUE",
AQ449="Power Telco","BSS",AQ449="no impacts","no impacts"
),"")</f>
        <v>BSS</v>
      </c>
      <c r="AP449" s="48" t="str" cm="1">
        <f t="array" ref="AP449">IFERROR(_xlfn.IFS(
AQ449="MPR ISSUE","TX ISSUE",
AQ449="BSS Hardware Issue","RAN ISSUE",
AQ449="Sites strategiques, MLL, Pylone, etc.","ENVTECH",
AQ449="AKTIVCO DEFAUT GE &amp; POWER Cabinet","POWER ISSUE",
AQ449="AKTIVCO Coupure ENEO &amp; Baisse de tension","POWER ISSUE",
AQ449="Coupure ENEO &amp; Baisse de tension","POWER ISSUE",
AQ449="Defaut GE &amp; POWER Cabinet","POWER ISSUE",
AQ449="Sharing","POWER ISSUE",
AQ449="Sites strategiques &amp; DataCenter","POWER ISSUE",
AQ449="Exclu","Exclu",
AQ449="SAT","TX ISSUE",
AQ449="SPARE-ISSUE","SPARE-ISSUE",
AQ449="Fiber CAmtel","TX ISSUE",
AQ449="Fiber AOF","TX ISSUE",
AQ449="Projet OCM (HUAWEI)","TRAVAUX-HUAWEI",
AQ449="Projet OCM (NOKIA)","TRAVAUX -NOKIA",
AQ449="ACCESS-ISSUE","ACCESS-ISSUE",
AQ449="Projet OCM (ZTE, NOKIA, autres projets)","TRAVAUX OCM",
AQ449="No root CAuse","No root cause",
AQ449="ODU HS","TX ISSUE",
AQ449="IP &amp; VLAN","TX ISSUE",
AQ449="Warehouse HUAWEI","SPARE-ISSUE",
AQ449="SPARE-HS","SPARE-ISSUE",
AQ449="Power Telco","RAN ISSUE",AQ449="no impacts","no impacts"
),"")</f>
        <v>RAN ISSUE</v>
      </c>
      <c r="AQ449" s="67" t="s">
        <v>5320</v>
      </c>
      <c r="AR449" s="48" t="str" cm="1">
        <f t="array" ref="AR449">IFERROR(_xlfn.IFS(
AQ449="MPR ISSUE","ACTIVE",
AQ449="BSS Hardware Issue","ACTIVE",
AQ449="Sites strategiques, MLL, Pylone, etc.","PASSIVE",
AQ449="AKTIVCO DEFAUT GE &amp; POWER Cabinet","PASSIVE",
AQ449="AKTIVCO Coupure ENEO &amp; Baisse de tension","PASSIVE",
AQ449="Coupure ENEO &amp; Baisse de tension","PASSIVE",
AQ449="Defaut GE &amp; POWER Cabinet","PASSIVE",
AQ449="Sharing","PASSIVE",
AQ449="Sites strategiques &amp; DataCenter","PASSIVE",
AQ449="Exclu","Exclu",
AQ449="SAT","ACTIVE",
AQ449="SPARE-ISSUE","SPARE-ISSUE",
AQ449="Fiber CAmtel","ACTIVE",
AQ449="Fiber AOF","ACTIVE",
AQ449="Projet OCM (HUAWEI)","PLANNED WORKS",
AQ449="Projet OCM (NOKIA)","PLANNED WORKS",
AQ449="ACCESS-ISSUE","ACCESS-ISSUE",
AQ449="Projet OCM (ZTE, NOKIA, autres projets)","PLANNED WORKS",
AQ449="No root CAuse","No root cause",
AQ449="ODU HS","ACTIVE",
AQ449="IP &amp; VLAN","ACTIVE",
AQ449="Warehouse HUAWEI","SPARE-ISSUE",
AQ449="SPARE-HS","SPARE-ISSUE",
AQ449="Power Telco","ACTIVE", AQ449="no impacts","no impacts"
),"")</f>
        <v>ACTIVE</v>
      </c>
      <c r="AS449" s="92" t="s">
        <v>6015</v>
      </c>
      <c r="AT449" s="98" t="s">
        <v>1825</v>
      </c>
      <c r="AV449" s="17" t="s">
        <v>5537</v>
      </c>
      <c r="AW449" s="7" t="s">
        <v>5537</v>
      </c>
      <c r="AX449" s="6" t="s">
        <v>5537</v>
      </c>
      <c r="AY449" s="7"/>
      <c r="AZ449" s="3" t="s">
        <v>5537</v>
      </c>
      <c r="BA449" s="18" t="s">
        <v>5537</v>
      </c>
      <c r="BB449" s="18" t="s">
        <v>5537</v>
      </c>
      <c r="BC449" s="18" t="s">
        <v>5537</v>
      </c>
      <c r="BD449" s="18" t="s">
        <v>5537</v>
      </c>
      <c r="BE449" s="18" t="s">
        <v>5537</v>
      </c>
      <c r="BF449" s="18" t="s">
        <v>5537</v>
      </c>
      <c r="BG449" s="18" t="s">
        <v>5537</v>
      </c>
      <c r="BH449" s="18" t="s">
        <v>5537</v>
      </c>
      <c r="BI449" s="18" t="s">
        <v>5537</v>
      </c>
      <c r="BJ449" s="18" t="s">
        <v>5537</v>
      </c>
      <c r="BK449" s="18" t="s">
        <v>5537</v>
      </c>
      <c r="BL449" s="9" t="s">
        <v>5537</v>
      </c>
      <c r="BM449" s="14" t="s">
        <v>5537</v>
      </c>
      <c r="BN449" s="14" t="s">
        <v>1825</v>
      </c>
      <c r="BO449" s="14" t="str">
        <f>_xlfn.XLOOKUP(B449,'[4]cell downs 18042026 17h'!$B:$B,'[4]cell downs 18042026 17h'!$B:$B,"")</f>
        <v/>
      </c>
      <c r="BP449" s="14" t="str">
        <f>_xlfn.XLOOKUP(B449,'[5]Cells Huawei 19042026 15h'!$B:$B,'[5]Cells Huawei 19042026 15h'!$B:$B,"")</f>
        <v/>
      </c>
      <c r="BQ449" s="9" t="str">
        <f>_xlfn.XLOOKUP(B449,'[6]cells down 19042026 9H40'!$B:$B,'[6]cells down 19042026 9H40'!$B:$B,"")</f>
        <v/>
      </c>
      <c r="BR449" s="9" t="s">
        <v>1825</v>
      </c>
      <c r="BS449" s="9" t="s">
        <v>12</v>
      </c>
      <c r="BT449" s="108"/>
    </row>
    <row r="450" spans="1:72" s="9" customFormat="1" x14ac:dyDescent="0.35">
      <c r="A450" s="1" t="s">
        <v>1248</v>
      </c>
      <c r="B450" s="8" t="s">
        <v>1249</v>
      </c>
      <c r="C450" s="3" t="str">
        <f>_xlfn.XLOOKUP(B450,'[1]daily break down'!$D:$D,'[1]daily break down'!$E:$E,"")</f>
        <v>EXTREME-NORD</v>
      </c>
      <c r="D450" s="1" t="s">
        <v>11</v>
      </c>
      <c r="E450" s="1" t="s">
        <v>12</v>
      </c>
      <c r="F450" s="3" t="s">
        <v>55</v>
      </c>
      <c r="G450" s="1" t="s">
        <v>1250</v>
      </c>
      <c r="H450" s="33" t="str">
        <f>_xlfn.XLOOKUP(B450,[2]CALCULATION!$B:$B,[2]CALCULATION!$H:$H,"")</f>
        <v>NOKIA</v>
      </c>
      <c r="I450" s="28">
        <v>3.6339227178753548E-2</v>
      </c>
      <c r="J450" s="28">
        <v>4.3313171696150184E-2</v>
      </c>
      <c r="K450" s="28">
        <v>0.64635082260699817</v>
      </c>
      <c r="L450" s="28">
        <v>0</v>
      </c>
      <c r="M450" s="28">
        <v>0</v>
      </c>
      <c r="N450" s="28">
        <v>1.9619721549688431E-3</v>
      </c>
      <c r="O450" s="28">
        <v>0</v>
      </c>
      <c r="P450" s="28">
        <v>0</v>
      </c>
      <c r="Q450" s="28">
        <v>0.17304173343680915</v>
      </c>
      <c r="R450" s="28">
        <v>1.4268888399772469E-3</v>
      </c>
      <c r="S450" s="93">
        <v>0</v>
      </c>
      <c r="T450" s="93">
        <f>_xlfn.XLOOKUP(B450,'[3]Nur des jours'!$B:$B,'[3]Nur des jours'!$U:$U,"")</f>
        <v>0</v>
      </c>
      <c r="U450" s="93">
        <v>0</v>
      </c>
      <c r="V450" s="93">
        <v>0</v>
      </c>
      <c r="W450" s="93">
        <v>0</v>
      </c>
      <c r="X450" s="93">
        <v>0</v>
      </c>
      <c r="Y450" s="93">
        <v>0</v>
      </c>
      <c r="Z450" s="93">
        <v>0</v>
      </c>
      <c r="AA450" s="93">
        <v>0</v>
      </c>
      <c r="AB450" s="93">
        <v>0</v>
      </c>
      <c r="AC450" s="93">
        <f>_xlfn.XLOOKUP(B450,'[3]Nur des jours'!$B:$B,'[3]Nur des jours'!$N:$N,"")</f>
        <v>0</v>
      </c>
      <c r="AD450" s="93">
        <v>0</v>
      </c>
      <c r="AE450" s="93">
        <v>0</v>
      </c>
      <c r="AF450" s="93">
        <v>0</v>
      </c>
      <c r="AG450" s="93"/>
      <c r="AH450" s="93">
        <v>4.5482081774277101E-2</v>
      </c>
      <c r="AI450" s="93">
        <v>0</v>
      </c>
      <c r="AJ450" s="93">
        <v>0.13547965192057801</v>
      </c>
      <c r="AK450" s="93">
        <v>0</v>
      </c>
      <c r="AL450" s="93">
        <v>4.5482081774277101E-2</v>
      </c>
      <c r="AM450" s="49" t="s">
        <v>5601</v>
      </c>
      <c r="AN450" s="49"/>
      <c r="AO450" s="48" t="str" cm="1">
        <f t="array" ref="AO450">IFERROR(_xlfn.IFS(
AQ450="MPR ISSUE","PDH",
AQ450="BSS Hardware Issue","BSS",
AQ450="Sites strategiques, MLL, Pylone, etc.","ENVTECH",
AQ450="AKTIVCO DEFAUT GE &amp; POWER Cabinet","AKTIVCO",
AQ450="AKTIVCO Coupure ENEO &amp; Baisse de tension","AKTIVCO GRID ONLY",
AQ450="Coupure ENEO &amp; Baisse de tension","IHS GRID ONLY",
AQ450="Defaut GE &amp; POWER Cabinet","IHS",
AQ450="Sharing","Partners",
AQ450="Sites strategiques &amp; DataCenter","SST &amp; DC",
AQ450="Exclu","Exclu",
AQ450="SAT","SAT",
AQ450="SPARE-ISSUE","SPARE-ISSUE",
AQ450="Fiber CAmtel","TRANS_FO_CAMTEL",
AQ450="Fiber AOF","Fiber AOF",
AQ450="Projet OCM (HUAWEI)","TRAVAUX-HUAWEI",
AQ450="Projet OCM (NOKIA)","TRAVAUX-NOKIA",
AQ450="ACCESS-ISSUE","ACCESS-ISSUE",
AQ450="Projet OCM (ZTE, NOKIA, autres projets)","TRAVAUX OCM",
AQ450="No root CAuse","No root cause",
AQ450="ODU HS","PDH",
AQ450="IP &amp; VLAN","PDH",
AQ450="Warehouse HUAWEI","SPARE-ISSUE",
AQ450="SPARE-HS","SPARE-ISSUE",
AQ450="Power Telco","BSS",AQ450="no impacts","no impacts"
),"")</f>
        <v>No root cause</v>
      </c>
      <c r="AP450" s="48" t="str" cm="1">
        <f t="array" ref="AP450">IFERROR(_xlfn.IFS(
AQ450="MPR ISSUE","TX ISSUE",
AQ450="BSS Hardware Issue","RAN ISSUE",
AQ450="Sites strategiques, MLL, Pylone, etc.","ENVTECH",
AQ450="AKTIVCO DEFAUT GE &amp; POWER Cabinet","POWER ISSUE",
AQ450="AKTIVCO Coupure ENEO &amp; Baisse de tension","POWER ISSUE",
AQ450="Coupure ENEO &amp; Baisse de tension","POWER ISSUE",
AQ450="Defaut GE &amp; POWER Cabinet","POWER ISSUE",
AQ450="Sharing","POWER ISSUE",
AQ450="Sites strategiques &amp; DataCenter","POWER ISSUE",
AQ450="Exclu","Exclu",
AQ450="SAT","TX ISSUE",
AQ450="SPARE-ISSUE","SPARE-ISSUE",
AQ450="Fiber CAmtel","TX ISSUE",
AQ450="Fiber AOF","TX ISSUE",
AQ450="Projet OCM (HUAWEI)","TRAVAUX-HUAWEI",
AQ450="Projet OCM (NOKIA)","TRAVAUX -NOKIA",
AQ450="ACCESS-ISSUE","ACCESS-ISSUE",
AQ450="Projet OCM (ZTE, NOKIA, autres projets)","TRAVAUX OCM",
AQ450="No root CAuse","No root cause",
AQ450="ODU HS","TX ISSUE",
AQ450="IP &amp; VLAN","TX ISSUE",
AQ450="Warehouse HUAWEI","SPARE-ISSUE",
AQ450="SPARE-HS","SPARE-ISSUE",
AQ450="Power Telco","RAN ISSUE",AQ450="no impacts","no impacts"
),"")</f>
        <v>No root cause</v>
      </c>
      <c r="AQ450" s="67" t="s">
        <v>5344</v>
      </c>
      <c r="AR450" s="48" t="str" cm="1">
        <f t="array" ref="AR450">IFERROR(_xlfn.IFS(
AQ450="MPR ISSUE","ACTIVE",
AQ450="BSS Hardware Issue","ACTIVE",
AQ450="Sites strategiques, MLL, Pylone, etc.","PASSIVE",
AQ450="AKTIVCO DEFAUT GE &amp; POWER Cabinet","PASSIVE",
AQ450="AKTIVCO Coupure ENEO &amp; Baisse de tension","PASSIVE",
AQ450="Coupure ENEO &amp; Baisse de tension","PASSIVE",
AQ450="Defaut GE &amp; POWER Cabinet","PASSIVE",
AQ450="Sharing","PASSIVE",
AQ450="Sites strategiques &amp; DataCenter","PASSIVE",
AQ450="Exclu","Exclu",
AQ450="SAT","ACTIVE",
AQ450="SPARE-ISSUE","SPARE-ISSUE",
AQ450="Fiber CAmtel","ACTIVE",
AQ450="Fiber AOF","ACTIVE",
AQ450="Projet OCM (HUAWEI)","PLANNED WORKS",
AQ450="Projet OCM (NOKIA)","PLANNED WORKS",
AQ450="ACCESS-ISSUE","ACCESS-ISSUE",
AQ450="Projet OCM (ZTE, NOKIA, autres projets)","PLANNED WORKS",
AQ450="No root CAuse","No root cause",
AQ450="ODU HS","ACTIVE",
AQ450="IP &amp; VLAN","ACTIVE",
AQ450="Warehouse HUAWEI","SPARE-ISSUE",
AQ450="SPARE-HS","SPARE-ISSUE",
AQ450="Power Telco","ACTIVE", AQ450="no impacts","no impacts"
),"")</f>
        <v>No root cause</v>
      </c>
      <c r="AS450" s="92" t="s">
        <v>5537</v>
      </c>
      <c r="AT450" s="98" t="s">
        <v>1249</v>
      </c>
      <c r="AV450" s="17" t="s">
        <v>5537</v>
      </c>
      <c r="AW450" s="7" t="s">
        <v>5537</v>
      </c>
      <c r="AX450" s="6" t="s">
        <v>5537</v>
      </c>
      <c r="AY450" s="7"/>
      <c r="AZ450" s="3" t="s">
        <v>5537</v>
      </c>
      <c r="BA450" s="18" t="s">
        <v>5537</v>
      </c>
      <c r="BB450" s="18" t="s">
        <v>5537</v>
      </c>
      <c r="BC450" s="18" t="s">
        <v>5537</v>
      </c>
      <c r="BD450" s="18" t="s">
        <v>5537</v>
      </c>
      <c r="BE450" s="18" t="s">
        <v>5537</v>
      </c>
      <c r="BF450" s="18" t="s">
        <v>5537</v>
      </c>
      <c r="BG450" s="18" t="s">
        <v>5537</v>
      </c>
      <c r="BH450" s="18" t="s">
        <v>5537</v>
      </c>
      <c r="BI450" s="18" t="s">
        <v>5537</v>
      </c>
      <c r="BJ450" s="18" t="s">
        <v>5537</v>
      </c>
      <c r="BK450" s="18" t="s">
        <v>5537</v>
      </c>
      <c r="BL450" s="9" t="s">
        <v>5537</v>
      </c>
      <c r="BM450" s="14" t="s">
        <v>5537</v>
      </c>
      <c r="BN450" s="14" t="s">
        <v>5537</v>
      </c>
      <c r="BO450" s="14" t="str">
        <f>_xlfn.XLOOKUP(B450,'[4]cell downs 18042026 17h'!$B:$B,'[4]cell downs 18042026 17h'!$B:$B,"")</f>
        <v/>
      </c>
      <c r="BP450" s="14" t="str">
        <f>_xlfn.XLOOKUP(B450,'[5]Cells Huawei 19042026 15h'!$B:$B,'[5]Cells Huawei 19042026 15h'!$B:$B,"")</f>
        <v/>
      </c>
      <c r="BQ450" s="9" t="str">
        <f>_xlfn.XLOOKUP(B450,'[6]cells down 19042026 9H40'!$B:$B,'[6]cells down 19042026 9H40'!$B:$B,"")</f>
        <v/>
      </c>
      <c r="BR450" s="9" t="s">
        <v>1249</v>
      </c>
      <c r="BS450" s="9" t="s">
        <v>318</v>
      </c>
      <c r="BT450" s="108"/>
    </row>
    <row r="451" spans="1:72" s="9" customFormat="1" x14ac:dyDescent="0.35">
      <c r="A451" s="1" t="s">
        <v>1253</v>
      </c>
      <c r="B451" s="8" t="s">
        <v>1254</v>
      </c>
      <c r="C451" s="3" t="str">
        <f>_xlfn.XLOOKUP(B451,'[1]daily break down'!$D:$D,'[1]daily break down'!$E:$E,"")</f>
        <v>EXTREME-NORD</v>
      </c>
      <c r="D451" s="1" t="s">
        <v>11</v>
      </c>
      <c r="E451" s="1" t="s">
        <v>12</v>
      </c>
      <c r="F451" s="3" t="s">
        <v>55</v>
      </c>
      <c r="G451" s="1" t="s">
        <v>1253</v>
      </c>
      <c r="H451" s="33" t="str">
        <f>_xlfn.XLOOKUP(B451,[2]CALCULATION!$B:$B,[2]CALCULATION!$H:$H,"")</f>
        <v>NOKIA</v>
      </c>
      <c r="I451" s="28">
        <v>0</v>
      </c>
      <c r="J451" s="28">
        <v>0</v>
      </c>
      <c r="K451" s="28">
        <v>0.46878315779275459</v>
      </c>
      <c r="L451" s="28">
        <v>0</v>
      </c>
      <c r="M451" s="28">
        <v>0</v>
      </c>
      <c r="N451" s="28">
        <v>1.2485277349802194E-3</v>
      </c>
      <c r="O451" s="28">
        <v>0</v>
      </c>
      <c r="P451" s="28">
        <v>0</v>
      </c>
      <c r="Q451" s="28">
        <v>0</v>
      </c>
      <c r="R451" s="28">
        <v>0</v>
      </c>
      <c r="S451" s="93">
        <v>0</v>
      </c>
      <c r="T451" s="93">
        <f>_xlfn.XLOOKUP(B451,'[3]Nur des jours'!$B:$B,'[3]Nur des jours'!$U:$U,"")</f>
        <v>0</v>
      </c>
      <c r="U451" s="93">
        <v>0</v>
      </c>
      <c r="V451" s="93">
        <v>0</v>
      </c>
      <c r="W451" s="93">
        <v>0</v>
      </c>
      <c r="X451" s="93">
        <v>0</v>
      </c>
      <c r="Y451" s="93">
        <v>2.0511527074673565E-3</v>
      </c>
      <c r="Z451" s="93">
        <v>0</v>
      </c>
      <c r="AA451" s="93">
        <v>2.1046610389665505E-2</v>
      </c>
      <c r="AB451" s="93">
        <v>0</v>
      </c>
      <c r="AC451" s="93">
        <f>_xlfn.XLOOKUP(B451,'[3]Nur des jours'!$B:$B,'[3]Nur des jours'!$N:$N,"")</f>
        <v>1.1592800906306299E-3</v>
      </c>
      <c r="AD451" s="93">
        <v>1.1592800906306299E-3</v>
      </c>
      <c r="AE451" s="93">
        <v>0</v>
      </c>
      <c r="AF451" s="93">
        <v>0</v>
      </c>
      <c r="AG451" s="93"/>
      <c r="AH451" s="93">
        <v>4.4322734591795393E-2</v>
      </c>
      <c r="AI451" s="93">
        <v>0</v>
      </c>
      <c r="AJ451" s="93">
        <v>0.13202624902848445</v>
      </c>
      <c r="AK451" s="93">
        <v>0</v>
      </c>
      <c r="AL451" s="93">
        <v>4.4322734591795393E-2</v>
      </c>
      <c r="AM451" s="49" t="s">
        <v>5601</v>
      </c>
      <c r="AN451" s="49"/>
      <c r="AO451" s="48" t="str" cm="1">
        <f t="array" ref="AO451">IFERROR(_xlfn.IFS(
AQ451="MPR ISSUE","PDH",
AQ451="BSS Hardware Issue","BSS",
AQ451="Sites strategiques, MLL, Pylone, etc.","ENVTECH",
AQ451="AKTIVCO DEFAUT GE &amp; POWER Cabinet","AKTIVCO",
AQ451="AKTIVCO Coupure ENEO &amp; Baisse de tension","AKTIVCO GRID ONLY",
AQ451="Coupure ENEO &amp; Baisse de tension","IHS GRID ONLY",
AQ451="Defaut GE &amp; POWER Cabinet","IHS",
AQ451="Sharing","Partners",
AQ451="Sites strategiques &amp; DataCenter","SST &amp; DC",
AQ451="Exclu","Exclu",
AQ451="SAT","SAT",
AQ451="SPARE-ISSUE","SPARE-ISSUE",
AQ451="Fiber CAmtel","TRANS_FO_CAMTEL",
AQ451="Fiber AOF","Fiber AOF",
AQ451="Projet OCM (HUAWEI)","TRAVAUX-HUAWEI",
AQ451="Projet OCM (NOKIA)","TRAVAUX-NOKIA",
AQ451="ACCESS-ISSUE","ACCESS-ISSUE",
AQ451="Projet OCM (ZTE, NOKIA, autres projets)","TRAVAUX OCM",
AQ451="No root CAuse","No root cause",
AQ451="ODU HS","PDH",
AQ451="IP &amp; VLAN","PDH",
AQ451="Warehouse HUAWEI","SPARE-ISSUE",
AQ451="SPARE-HS","SPARE-ISSUE",
AQ451="Power Telco","BSS",AQ451="no impacts","no impacts"
),"")</f>
        <v>IHS</v>
      </c>
      <c r="AP451" s="48" t="str" cm="1">
        <f t="array" ref="AP451">IFERROR(_xlfn.IFS(
AQ451="MPR ISSUE","TX ISSUE",
AQ451="BSS Hardware Issue","RAN ISSUE",
AQ451="Sites strategiques, MLL, Pylone, etc.","ENVTECH",
AQ451="AKTIVCO DEFAUT GE &amp; POWER Cabinet","POWER ISSUE",
AQ451="AKTIVCO Coupure ENEO &amp; Baisse de tension","POWER ISSUE",
AQ451="Coupure ENEO &amp; Baisse de tension","POWER ISSUE",
AQ451="Defaut GE &amp; POWER Cabinet","POWER ISSUE",
AQ451="Sharing","POWER ISSUE",
AQ451="Sites strategiques &amp; DataCenter","POWER ISSUE",
AQ451="Exclu","Exclu",
AQ451="SAT","TX ISSUE",
AQ451="SPARE-ISSUE","SPARE-ISSUE",
AQ451="Fiber CAmtel","TX ISSUE",
AQ451="Fiber AOF","TX ISSUE",
AQ451="Projet OCM (HUAWEI)","TRAVAUX-HUAWEI",
AQ451="Projet OCM (NOKIA)","TRAVAUX -NOKIA",
AQ451="ACCESS-ISSUE","ACCESS-ISSUE",
AQ451="Projet OCM (ZTE, NOKIA, autres projets)","TRAVAUX OCM",
AQ451="No root CAuse","No root cause",
AQ451="ODU HS","TX ISSUE",
AQ451="IP &amp; VLAN","TX ISSUE",
AQ451="Warehouse HUAWEI","SPARE-ISSUE",
AQ451="SPARE-HS","SPARE-ISSUE",
AQ451="Power Telco","RAN ISSUE",AQ451="no impacts","no impacts"
),"")</f>
        <v>POWER ISSUE</v>
      </c>
      <c r="AQ451" s="67" t="s">
        <v>5330</v>
      </c>
      <c r="AR451" s="48" t="str" cm="1">
        <f t="array" ref="AR451">IFERROR(_xlfn.IFS(
AQ451="MPR ISSUE","ACTIVE",
AQ451="BSS Hardware Issue","ACTIVE",
AQ451="Sites strategiques, MLL, Pylone, etc.","PASSIVE",
AQ451="AKTIVCO DEFAUT GE &amp; POWER Cabinet","PASSIVE",
AQ451="AKTIVCO Coupure ENEO &amp; Baisse de tension","PASSIVE",
AQ451="Coupure ENEO &amp; Baisse de tension","PASSIVE",
AQ451="Defaut GE &amp; POWER Cabinet","PASSIVE",
AQ451="Sharing","PASSIVE",
AQ451="Sites strategiques &amp; DataCenter","PASSIVE",
AQ451="Exclu","Exclu",
AQ451="SAT","ACTIVE",
AQ451="SPARE-ISSUE","SPARE-ISSUE",
AQ451="Fiber CAmtel","ACTIVE",
AQ451="Fiber AOF","ACTIVE",
AQ451="Projet OCM (HUAWEI)","PLANNED WORKS",
AQ451="Projet OCM (NOKIA)","PLANNED WORKS",
AQ451="ACCESS-ISSUE","ACCESS-ISSUE",
AQ451="Projet OCM (ZTE, NOKIA, autres projets)","PLANNED WORKS",
AQ451="No root CAuse","No root cause",
AQ451="ODU HS","ACTIVE",
AQ451="IP &amp; VLAN","ACTIVE",
AQ451="Warehouse HUAWEI","SPARE-ISSUE",
AQ451="SPARE-HS","SPARE-ISSUE",
AQ451="Power Telco","ACTIVE", AQ451="no impacts","no impacts"
),"")</f>
        <v>PASSIVE</v>
      </c>
      <c r="AS451" s="92" t="s">
        <v>5903</v>
      </c>
      <c r="AT451" s="98" t="s">
        <v>1254</v>
      </c>
      <c r="AV451" s="17" t="s">
        <v>5537</v>
      </c>
      <c r="AW451" s="7" t="s">
        <v>5537</v>
      </c>
      <c r="AX451" s="6" t="s">
        <v>5537</v>
      </c>
      <c r="AY451" s="7"/>
      <c r="AZ451" s="3" t="s">
        <v>5537</v>
      </c>
      <c r="BA451" s="18" t="s">
        <v>5537</v>
      </c>
      <c r="BB451" s="18" t="s">
        <v>5537</v>
      </c>
      <c r="BC451" s="18" t="s">
        <v>5537</v>
      </c>
      <c r="BD451" s="18" t="s">
        <v>5537</v>
      </c>
      <c r="BE451" s="18" t="s">
        <v>5537</v>
      </c>
      <c r="BF451" s="18" t="s">
        <v>5537</v>
      </c>
      <c r="BG451" s="18" t="s">
        <v>5537</v>
      </c>
      <c r="BH451" s="18" t="s">
        <v>5537</v>
      </c>
      <c r="BI451" s="18" t="s">
        <v>5537</v>
      </c>
      <c r="BJ451" s="18" t="s">
        <v>5537</v>
      </c>
      <c r="BK451" s="18" t="s">
        <v>5537</v>
      </c>
      <c r="BL451" s="9" t="s">
        <v>5903</v>
      </c>
      <c r="BM451" s="14" t="s">
        <v>5537</v>
      </c>
      <c r="BN451" s="14" t="s">
        <v>5537</v>
      </c>
      <c r="BO451" s="14" t="str">
        <f>_xlfn.XLOOKUP(B451,'[4]cell downs 18042026 17h'!$B:$B,'[4]cell downs 18042026 17h'!$B:$B,"")</f>
        <v/>
      </c>
      <c r="BP451" s="14" t="str">
        <f>_xlfn.XLOOKUP(B451,'[5]Cells Huawei 19042026 15h'!$B:$B,'[5]Cells Huawei 19042026 15h'!$B:$B,"")</f>
        <v/>
      </c>
      <c r="BQ451" s="9" t="str">
        <f>_xlfn.XLOOKUP(B451,'[6]cells down 19042026 9H40'!$B:$B,'[6]cells down 19042026 9H40'!$B:$B,"")</f>
        <v/>
      </c>
      <c r="BR451" s="9" t="s">
        <v>1254</v>
      </c>
      <c r="BS451" s="9" t="s">
        <v>12</v>
      </c>
      <c r="BT451" s="108"/>
    </row>
    <row r="452" spans="1:72" s="9" customFormat="1" x14ac:dyDescent="0.35">
      <c r="A452" s="1" t="s">
        <v>1155</v>
      </c>
      <c r="B452" s="8" t="s">
        <v>1156</v>
      </c>
      <c r="C452" s="3" t="str">
        <f>_xlfn.XLOOKUP(B452,'[1]daily break down'!$D:$D,'[1]daily break down'!$E:$E,"")</f>
        <v>EXTREME-NORD</v>
      </c>
      <c r="D452" s="1" t="s">
        <v>11</v>
      </c>
      <c r="E452" s="1" t="s">
        <v>12</v>
      </c>
      <c r="F452" s="3" t="s">
        <v>55</v>
      </c>
      <c r="G452" s="1" t="s">
        <v>1157</v>
      </c>
      <c r="H452" s="33" t="str">
        <f>_xlfn.XLOOKUP(B452,[2]CALCULATION!$B:$B,[2]CALCULATION!$H:$H,"")</f>
        <v>NOKIA</v>
      </c>
      <c r="I452" s="28">
        <v>0</v>
      </c>
      <c r="J452" s="28">
        <v>0</v>
      </c>
      <c r="K452" s="28">
        <v>0.35883133432357295</v>
      </c>
      <c r="L452" s="28">
        <v>0</v>
      </c>
      <c r="M452" s="28">
        <v>1.1593471824815857E-2</v>
      </c>
      <c r="N452" s="28">
        <v>1.5160693924757608E-3</v>
      </c>
      <c r="O452" s="28">
        <v>0.49213282325302071</v>
      </c>
      <c r="P452" s="28">
        <v>0</v>
      </c>
      <c r="Q452" s="28">
        <v>0</v>
      </c>
      <c r="R452" s="28">
        <v>1.6944304974729593E-3</v>
      </c>
      <c r="S452" s="93">
        <v>0</v>
      </c>
      <c r="T452" s="93">
        <f>_xlfn.XLOOKUP(B452,'[3]Nur des jours'!$B:$B,'[3]Nur des jours'!$U:$U,"")</f>
        <v>1.3150744524305928</v>
      </c>
      <c r="U452" s="93">
        <v>0</v>
      </c>
      <c r="V452" s="93">
        <v>0</v>
      </c>
      <c r="W452" s="93">
        <v>1.3150744524305926</v>
      </c>
      <c r="X452" s="93">
        <v>0</v>
      </c>
      <c r="Y452" s="93">
        <v>0</v>
      </c>
      <c r="Z452" s="93">
        <v>0</v>
      </c>
      <c r="AA452" s="93">
        <v>0</v>
      </c>
      <c r="AB452" s="93">
        <v>0.24045966341587843</v>
      </c>
      <c r="AC452" s="93">
        <f>_xlfn.XLOOKUP(B452,'[3]Nur des jours'!$B:$B,'[3]Nur des jours'!$N:$N,"")</f>
        <v>5.8855758447407145E-3</v>
      </c>
      <c r="AD452" s="93">
        <v>5.8855758447407145E-3</v>
      </c>
      <c r="AE452" s="93">
        <v>1.5160693924757608E-3</v>
      </c>
      <c r="AF452" s="93">
        <v>0.3335627667782658</v>
      </c>
      <c r="AG452" s="93"/>
      <c r="AH452" s="93">
        <v>4.3876831829302479E-2</v>
      </c>
      <c r="AI452" s="93">
        <v>0</v>
      </c>
      <c r="AJ452" s="93">
        <v>0.13069801714691015</v>
      </c>
      <c r="AK452" s="93">
        <v>0</v>
      </c>
      <c r="AL452" s="93">
        <v>4.3876831829302479E-2</v>
      </c>
      <c r="AM452" s="49" t="s">
        <v>5601</v>
      </c>
      <c r="AN452" s="49"/>
      <c r="AO452" s="48" t="str" cm="1">
        <f t="array" ref="AO452">IFERROR(_xlfn.IFS(
AQ452="MPR ISSUE","PDH",
AQ452="BSS Hardware Issue","BSS",
AQ452="Sites strategiques, MLL, Pylone, etc.","ENVTECH",
AQ452="AKTIVCO DEFAUT GE &amp; POWER Cabinet","AKTIVCO",
AQ452="AKTIVCO Coupure ENEO &amp; Baisse de tension","AKTIVCO GRID ONLY",
AQ452="Coupure ENEO &amp; Baisse de tension","IHS GRID ONLY",
AQ452="Defaut GE &amp; POWER Cabinet","IHS",
AQ452="Sharing","Partners",
AQ452="Sites strategiques &amp; DataCenter","SST &amp; DC",
AQ452="Exclu","Exclu",
AQ452="SAT","SAT",
AQ452="SPARE-ISSUE","SPARE-ISSUE",
AQ452="Fiber CAmtel","TRANS_FO_CAMTEL",
AQ452="Fiber AOF","Fiber AOF",
AQ452="Projet OCM (HUAWEI)","TRAVAUX-HUAWEI",
AQ452="Projet OCM (NOKIA)","TRAVAUX-NOKIA",
AQ452="ACCESS-ISSUE","ACCESS-ISSUE",
AQ452="Projet OCM (ZTE, NOKIA, autres projets)","TRAVAUX OCM",
AQ452="No root CAuse","No root cause",
AQ452="ODU HS","PDH",
AQ452="IP &amp; VLAN","PDH",
AQ452="Warehouse HUAWEI","SPARE-ISSUE",
AQ452="SPARE-HS","SPARE-ISSUE",
AQ452="Power Telco","BSS",AQ452="no impacts","no impacts"
),"")</f>
        <v>IHS</v>
      </c>
      <c r="AP452" s="48" t="str" cm="1">
        <f t="array" ref="AP452">IFERROR(_xlfn.IFS(
AQ452="MPR ISSUE","TX ISSUE",
AQ452="BSS Hardware Issue","RAN ISSUE",
AQ452="Sites strategiques, MLL, Pylone, etc.","ENVTECH",
AQ452="AKTIVCO DEFAUT GE &amp; POWER Cabinet","POWER ISSUE",
AQ452="AKTIVCO Coupure ENEO &amp; Baisse de tension","POWER ISSUE",
AQ452="Coupure ENEO &amp; Baisse de tension","POWER ISSUE",
AQ452="Defaut GE &amp; POWER Cabinet","POWER ISSUE",
AQ452="Sharing","POWER ISSUE",
AQ452="Sites strategiques &amp; DataCenter","POWER ISSUE",
AQ452="Exclu","Exclu",
AQ452="SAT","TX ISSUE",
AQ452="SPARE-ISSUE","SPARE-ISSUE",
AQ452="Fiber CAmtel","TX ISSUE",
AQ452="Fiber AOF","TX ISSUE",
AQ452="Projet OCM (HUAWEI)","TRAVAUX-HUAWEI",
AQ452="Projet OCM (NOKIA)","TRAVAUX -NOKIA",
AQ452="ACCESS-ISSUE","ACCESS-ISSUE",
AQ452="Projet OCM (ZTE, NOKIA, autres projets)","TRAVAUX OCM",
AQ452="No root CAuse","No root cause",
AQ452="ODU HS","TX ISSUE",
AQ452="IP &amp; VLAN","TX ISSUE",
AQ452="Warehouse HUAWEI","SPARE-ISSUE",
AQ452="SPARE-HS","SPARE-ISSUE",
AQ452="Power Telco","RAN ISSUE",AQ452="no impacts","no impacts"
),"")</f>
        <v>POWER ISSUE</v>
      </c>
      <c r="AQ452" s="67" t="s">
        <v>5330</v>
      </c>
      <c r="AR452" s="48" t="str" cm="1">
        <f t="array" ref="AR452">IFERROR(_xlfn.IFS(
AQ452="MPR ISSUE","ACTIVE",
AQ452="BSS Hardware Issue","ACTIVE",
AQ452="Sites strategiques, MLL, Pylone, etc.","PASSIVE",
AQ452="AKTIVCO DEFAUT GE &amp; POWER Cabinet","PASSIVE",
AQ452="AKTIVCO Coupure ENEO &amp; Baisse de tension","PASSIVE",
AQ452="Coupure ENEO &amp; Baisse de tension","PASSIVE",
AQ452="Defaut GE &amp; POWER Cabinet","PASSIVE",
AQ452="Sharing","PASSIVE",
AQ452="Sites strategiques &amp; DataCenter","PASSIVE",
AQ452="Exclu","Exclu",
AQ452="SAT","ACTIVE",
AQ452="SPARE-ISSUE","SPARE-ISSUE",
AQ452="Fiber CAmtel","ACTIVE",
AQ452="Fiber AOF","ACTIVE",
AQ452="Projet OCM (HUAWEI)","PLANNED WORKS",
AQ452="Projet OCM (NOKIA)","PLANNED WORKS",
AQ452="ACCESS-ISSUE","ACCESS-ISSUE",
AQ452="Projet OCM (ZTE, NOKIA, autres projets)","PLANNED WORKS",
AQ452="No root CAuse","No root cause",
AQ452="ODU HS","ACTIVE",
AQ452="IP &amp; VLAN","ACTIVE",
AQ452="Warehouse HUAWEI","SPARE-ISSUE",
AQ452="SPARE-HS","SPARE-ISSUE",
AQ452="Power Telco","ACTIVE", AQ452="no impacts","no impacts"
),"")</f>
        <v>PASSIVE</v>
      </c>
      <c r="AS452" s="92" t="s">
        <v>5710</v>
      </c>
      <c r="AT452" s="98" t="s">
        <v>1156</v>
      </c>
      <c r="AV452" s="17" t="s">
        <v>5537</v>
      </c>
      <c r="AW452" s="7" t="s">
        <v>5537</v>
      </c>
      <c r="AX452" s="6" t="s">
        <v>5537</v>
      </c>
      <c r="AY452" s="7"/>
      <c r="AZ452" s="3" t="s">
        <v>5537</v>
      </c>
      <c r="BA452" s="18" t="s">
        <v>5537</v>
      </c>
      <c r="BB452" s="18" t="s">
        <v>5537</v>
      </c>
      <c r="BC452" s="18" t="s">
        <v>5537</v>
      </c>
      <c r="BD452" s="18" t="s">
        <v>5537</v>
      </c>
      <c r="BE452" s="18" t="s">
        <v>5537</v>
      </c>
      <c r="BF452" s="18" t="s">
        <v>5537</v>
      </c>
      <c r="BG452" s="18" t="s">
        <v>5537</v>
      </c>
      <c r="BH452" s="18" t="s">
        <v>5537</v>
      </c>
      <c r="BI452" s="18" t="s">
        <v>5537</v>
      </c>
      <c r="BJ452" s="18" t="s">
        <v>5537</v>
      </c>
      <c r="BK452" s="18" t="s">
        <v>5537</v>
      </c>
      <c r="BL452" s="9" t="s">
        <v>5710</v>
      </c>
      <c r="BM452" s="14" t="s">
        <v>5537</v>
      </c>
      <c r="BN452" s="14" t="s">
        <v>5537</v>
      </c>
      <c r="BO452" s="14" t="str">
        <f>_xlfn.XLOOKUP(B452,'[4]cell downs 18042026 17h'!$B:$B,'[4]cell downs 18042026 17h'!$B:$B,"")</f>
        <v/>
      </c>
      <c r="BP452" s="14" t="str">
        <f>_xlfn.XLOOKUP(B452,'[5]Cells Huawei 19042026 15h'!$B:$B,'[5]Cells Huawei 19042026 15h'!$B:$B,"")</f>
        <v/>
      </c>
      <c r="BQ452" s="9" t="str">
        <f>_xlfn.XLOOKUP(B452,'[6]cells down 19042026 9H40'!$B:$B,'[6]cells down 19042026 9H40'!$B:$B,"")</f>
        <v/>
      </c>
      <c r="BR452" s="9" t="s">
        <v>1156</v>
      </c>
      <c r="BS452" s="9" t="s">
        <v>12</v>
      </c>
      <c r="BT452" s="108"/>
    </row>
    <row r="453" spans="1:72" s="9" customFormat="1" x14ac:dyDescent="0.35">
      <c r="A453" s="2" t="s">
        <v>2076</v>
      </c>
      <c r="B453" s="8" t="s">
        <v>2077</v>
      </c>
      <c r="C453" s="3" t="str">
        <f>_xlfn.XLOOKUP(B453,'[1]daily break down'!$D:$D,'[1]daily break down'!$E:$E,"")</f>
        <v>EXTREME-NORD</v>
      </c>
      <c r="D453" s="1" t="s">
        <v>11</v>
      </c>
      <c r="E453" s="1" t="s">
        <v>12</v>
      </c>
      <c r="F453" s="3" t="s">
        <v>55</v>
      </c>
      <c r="G453" s="1" t="s">
        <v>2078</v>
      </c>
      <c r="H453" s="33" t="str">
        <f>_xlfn.XLOOKUP(B453,[2]CALCULATION!$B:$B,[2]CALCULATION!$H:$H,"")</f>
        <v>NOKIA</v>
      </c>
      <c r="I453" s="28">
        <v>0</v>
      </c>
      <c r="J453" s="28">
        <v>0.36431854782121542</v>
      </c>
      <c r="K453" s="28">
        <v>0.78966301920085269</v>
      </c>
      <c r="L453" s="28">
        <v>0</v>
      </c>
      <c r="M453" s="28">
        <v>0</v>
      </c>
      <c r="N453" s="28">
        <v>0</v>
      </c>
      <c r="O453" s="28">
        <v>0</v>
      </c>
      <c r="P453" s="28">
        <v>0</v>
      </c>
      <c r="Q453" s="28">
        <v>0</v>
      </c>
      <c r="R453" s="28">
        <v>0</v>
      </c>
      <c r="S453" s="93">
        <v>0</v>
      </c>
      <c r="T453" s="93">
        <f>_xlfn.XLOOKUP(B453,'[3]Nur des jours'!$B:$B,'[3]Nur des jours'!$U:$U,"")</f>
        <v>0</v>
      </c>
      <c r="U453" s="93">
        <v>1.6660458533815097</v>
      </c>
      <c r="V453" s="93">
        <v>0</v>
      </c>
      <c r="W453" s="93">
        <v>0</v>
      </c>
      <c r="X453" s="93">
        <v>0</v>
      </c>
      <c r="Y453" s="93">
        <v>0</v>
      </c>
      <c r="Z453" s="93">
        <v>0</v>
      </c>
      <c r="AA453" s="93">
        <v>0</v>
      </c>
      <c r="AB453" s="93">
        <v>0</v>
      </c>
      <c r="AC453" s="93">
        <f>_xlfn.XLOOKUP(B453,'[3]Nur des jours'!$B:$B,'[3]Nur des jours'!$N:$N,"")</f>
        <v>0</v>
      </c>
      <c r="AD453" s="93">
        <v>0</v>
      </c>
      <c r="AE453" s="93">
        <v>0.82924706569130768</v>
      </c>
      <c r="AF453" s="93">
        <v>0</v>
      </c>
      <c r="AG453" s="93"/>
      <c r="AH453" s="93">
        <v>4.3520109619308259E-2</v>
      </c>
      <c r="AI453" s="93">
        <v>0</v>
      </c>
      <c r="AJ453" s="93">
        <v>0.12963543164165103</v>
      </c>
      <c r="AK453" s="93">
        <v>0</v>
      </c>
      <c r="AL453" s="93">
        <v>4.3520109619308259E-2</v>
      </c>
      <c r="AM453" s="49" t="s">
        <v>5601</v>
      </c>
      <c r="AN453" s="49"/>
      <c r="AO453" s="48" t="str" cm="1">
        <f t="array" ref="AO453">IFERROR(_xlfn.IFS(
AQ453="MPR ISSUE","PDH",
AQ453="BSS Hardware Issue","BSS",
AQ453="Sites strategiques, MLL, Pylone, etc.","ENVTECH",
AQ453="AKTIVCO DEFAUT GE &amp; POWER Cabinet","AKTIVCO",
AQ453="AKTIVCO Coupure ENEO &amp; Baisse de tension","AKTIVCO GRID ONLY",
AQ453="Coupure ENEO &amp; Baisse de tension","IHS GRID ONLY",
AQ453="Defaut GE &amp; POWER Cabinet","IHS",
AQ453="Sharing","Partners",
AQ453="Sites strategiques &amp; DataCenter","SST &amp; DC",
AQ453="Exclu","Exclu",
AQ453="SAT","SAT",
AQ453="SPARE-ISSUE","SPARE-ISSUE",
AQ453="Fiber CAmtel","TRANS_FO_CAMTEL",
AQ453="Fiber AOF","Fiber AOF",
AQ453="Projet OCM (HUAWEI)","TRAVAUX-HUAWEI",
AQ453="Projet OCM (NOKIA)","TRAVAUX-NOKIA",
AQ453="ACCESS-ISSUE","ACCESS-ISSUE",
AQ453="Projet OCM (ZTE, NOKIA, autres projets)","TRAVAUX OCM",
AQ453="No root CAuse","No root cause",
AQ453="ODU HS","PDH",
AQ453="IP &amp; VLAN","PDH",
AQ453="Warehouse HUAWEI","SPARE-ISSUE",
AQ453="SPARE-HS","SPARE-ISSUE",
AQ453="Power Telco","BSS",AQ453="no impacts","no impacts"
),"")</f>
        <v>No root cause</v>
      </c>
      <c r="AP453" s="48" t="str" cm="1">
        <f t="array" ref="AP453">IFERROR(_xlfn.IFS(
AQ453="MPR ISSUE","TX ISSUE",
AQ453="BSS Hardware Issue","RAN ISSUE",
AQ453="Sites strategiques, MLL, Pylone, etc.","ENVTECH",
AQ453="AKTIVCO DEFAUT GE &amp; POWER Cabinet","POWER ISSUE",
AQ453="AKTIVCO Coupure ENEO &amp; Baisse de tension","POWER ISSUE",
AQ453="Coupure ENEO &amp; Baisse de tension","POWER ISSUE",
AQ453="Defaut GE &amp; POWER Cabinet","POWER ISSUE",
AQ453="Sharing","POWER ISSUE",
AQ453="Sites strategiques &amp; DataCenter","POWER ISSUE",
AQ453="Exclu","Exclu",
AQ453="SAT","TX ISSUE",
AQ453="SPARE-ISSUE","SPARE-ISSUE",
AQ453="Fiber CAmtel","TX ISSUE",
AQ453="Fiber AOF","TX ISSUE",
AQ453="Projet OCM (HUAWEI)","TRAVAUX-HUAWEI",
AQ453="Projet OCM (NOKIA)","TRAVAUX -NOKIA",
AQ453="ACCESS-ISSUE","ACCESS-ISSUE",
AQ453="Projet OCM (ZTE, NOKIA, autres projets)","TRAVAUX OCM",
AQ453="No root CAuse","No root cause",
AQ453="ODU HS","TX ISSUE",
AQ453="IP &amp; VLAN","TX ISSUE",
AQ453="Warehouse HUAWEI","SPARE-ISSUE",
AQ453="SPARE-HS","SPARE-ISSUE",
AQ453="Power Telco","RAN ISSUE",AQ453="no impacts","no impacts"
),"")</f>
        <v>No root cause</v>
      </c>
      <c r="AQ453" s="67" t="s">
        <v>5344</v>
      </c>
      <c r="AR453" s="48" t="str" cm="1">
        <f t="array" ref="AR453">IFERROR(_xlfn.IFS(
AQ453="MPR ISSUE","ACTIVE",
AQ453="BSS Hardware Issue","ACTIVE",
AQ453="Sites strategiques, MLL, Pylone, etc.","PASSIVE",
AQ453="AKTIVCO DEFAUT GE &amp; POWER Cabinet","PASSIVE",
AQ453="AKTIVCO Coupure ENEO &amp; Baisse de tension","PASSIVE",
AQ453="Coupure ENEO &amp; Baisse de tension","PASSIVE",
AQ453="Defaut GE &amp; POWER Cabinet","PASSIVE",
AQ453="Sharing","PASSIVE",
AQ453="Sites strategiques &amp; DataCenter","PASSIVE",
AQ453="Exclu","Exclu",
AQ453="SAT","ACTIVE",
AQ453="SPARE-ISSUE","SPARE-ISSUE",
AQ453="Fiber CAmtel","ACTIVE",
AQ453="Fiber AOF","ACTIVE",
AQ453="Projet OCM (HUAWEI)","PLANNED WORKS",
AQ453="Projet OCM (NOKIA)","PLANNED WORKS",
AQ453="ACCESS-ISSUE","ACCESS-ISSUE",
AQ453="Projet OCM (ZTE, NOKIA, autres projets)","PLANNED WORKS",
AQ453="No root CAuse","No root cause",
AQ453="ODU HS","ACTIVE",
AQ453="IP &amp; VLAN","ACTIVE",
AQ453="Warehouse HUAWEI","SPARE-ISSUE",
AQ453="SPARE-HS","SPARE-ISSUE",
AQ453="Power Telco","ACTIVE", AQ453="no impacts","no impacts"
),"")</f>
        <v>No root cause</v>
      </c>
      <c r="AS453" s="92" t="s">
        <v>5885</v>
      </c>
      <c r="AT453" s="98" t="s">
        <v>2077</v>
      </c>
      <c r="AV453" s="17" t="s">
        <v>5537</v>
      </c>
      <c r="AW453" s="7" t="s">
        <v>5537</v>
      </c>
      <c r="AX453" s="6" t="s">
        <v>5537</v>
      </c>
      <c r="AY453" s="7"/>
      <c r="AZ453" s="3" t="s">
        <v>5537</v>
      </c>
      <c r="BA453" s="18" t="s">
        <v>5537</v>
      </c>
      <c r="BB453" s="18" t="s">
        <v>5537</v>
      </c>
      <c r="BC453" s="18" t="s">
        <v>5537</v>
      </c>
      <c r="BD453" s="18" t="s">
        <v>5537</v>
      </c>
      <c r="BE453" s="18" t="s">
        <v>5537</v>
      </c>
      <c r="BF453" s="18" t="s">
        <v>5537</v>
      </c>
      <c r="BG453" s="18" t="s">
        <v>5537</v>
      </c>
      <c r="BH453" s="18" t="s">
        <v>5537</v>
      </c>
      <c r="BI453" s="18" t="s">
        <v>5537</v>
      </c>
      <c r="BJ453" s="18" t="s">
        <v>5537</v>
      </c>
      <c r="BK453" s="18" t="s">
        <v>5537</v>
      </c>
      <c r="BL453" s="9" t="s">
        <v>5885</v>
      </c>
      <c r="BM453" s="14" t="s">
        <v>5537</v>
      </c>
      <c r="BN453" s="14" t="s">
        <v>5537</v>
      </c>
      <c r="BO453" s="14" t="str">
        <f>_xlfn.XLOOKUP(B453,'[4]cell downs 18042026 17h'!$B:$B,'[4]cell downs 18042026 17h'!$B:$B,"")</f>
        <v/>
      </c>
      <c r="BP453" s="14" t="str">
        <f>_xlfn.XLOOKUP(B453,'[5]Cells Huawei 19042026 15h'!$B:$B,'[5]Cells Huawei 19042026 15h'!$B:$B,"")</f>
        <v/>
      </c>
      <c r="BQ453" s="9" t="str">
        <f>_xlfn.XLOOKUP(B453,'[6]cells down 19042026 9H40'!$B:$B,'[6]cells down 19042026 9H40'!$B:$B,"")</f>
        <v/>
      </c>
      <c r="BR453" s="9" t="s">
        <v>2077</v>
      </c>
      <c r="BS453" s="9" t="s">
        <v>12</v>
      </c>
      <c r="BT453" s="108"/>
    </row>
    <row r="454" spans="1:72" s="9" customFormat="1" x14ac:dyDescent="0.35">
      <c r="A454" s="1" t="s">
        <v>2234</v>
      </c>
      <c r="B454" s="8" t="s">
        <v>2235</v>
      </c>
      <c r="C454" s="3" t="str">
        <f>_xlfn.XLOOKUP(B454,'[1]daily break down'!$D:$D,'[1]daily break down'!$E:$E,"")</f>
        <v>CENTRE</v>
      </c>
      <c r="D454" s="1" t="s">
        <v>11</v>
      </c>
      <c r="E454" s="1" t="s">
        <v>12</v>
      </c>
      <c r="F454" s="3" t="s">
        <v>226</v>
      </c>
      <c r="G454" s="1" t="s">
        <v>2236</v>
      </c>
      <c r="H454" s="34" t="str">
        <f>_xlfn.XLOOKUP(B454,[2]CALCULATION!$B:$B,[2]CALCULATION!$H:$H,"")</f>
        <v>ZTE</v>
      </c>
      <c r="I454" s="28">
        <v>0</v>
      </c>
      <c r="J454" s="28">
        <v>0</v>
      </c>
      <c r="K454" s="28">
        <v>0</v>
      </c>
      <c r="L454" s="28">
        <v>0</v>
      </c>
      <c r="M454" s="28">
        <v>0</v>
      </c>
      <c r="N454" s="28">
        <v>0</v>
      </c>
      <c r="O454" s="28">
        <v>0</v>
      </c>
      <c r="P454" s="28">
        <v>0</v>
      </c>
      <c r="Q454" s="28">
        <v>0</v>
      </c>
      <c r="R454" s="28">
        <v>0</v>
      </c>
      <c r="S454" s="93">
        <v>0</v>
      </c>
      <c r="T454" s="93">
        <f>_xlfn.XLOOKUP(B454,'[3]Nur des jours'!$B:$B,'[3]Nur des jours'!$U:$U,"")</f>
        <v>0</v>
      </c>
      <c r="U454" s="93">
        <v>12.661585809555605</v>
      </c>
      <c r="V454" s="93">
        <v>6.5878142184097959</v>
      </c>
      <c r="W454" s="93">
        <v>0</v>
      </c>
      <c r="X454" s="93">
        <v>0</v>
      </c>
      <c r="Y454" s="93">
        <v>0</v>
      </c>
      <c r="Z454" s="93">
        <v>0</v>
      </c>
      <c r="AA454" s="93">
        <v>0</v>
      </c>
      <c r="AB454" s="93">
        <v>0</v>
      </c>
      <c r="AC454" s="93">
        <f>_xlfn.XLOOKUP(B454,'[3]Nur des jours'!$B:$B,'[3]Nur des jours'!$N:$N,"")</f>
        <v>0.58632819968439143</v>
      </c>
      <c r="AD454" s="93">
        <v>0.58632819968439143</v>
      </c>
      <c r="AE454" s="93">
        <v>1.2862480131722749</v>
      </c>
      <c r="AF454" s="93">
        <v>0</v>
      </c>
      <c r="AG454" s="93"/>
      <c r="AH454" s="93">
        <v>4.3446250781176213E-2</v>
      </c>
      <c r="AI454" s="93">
        <v>4.1215543805378698E-3</v>
      </c>
      <c r="AJ454" s="93">
        <v>0</v>
      </c>
      <c r="AK454" s="93">
        <v>8.2183381596831917E-2</v>
      </c>
      <c r="AL454" s="93">
        <v>4.3446250781176213E-2</v>
      </c>
      <c r="AM454" s="49" t="s">
        <v>5559</v>
      </c>
      <c r="AN454" s="49"/>
      <c r="AO454" s="48" t="str" cm="1">
        <f t="array" ref="AO454">IFERROR(_xlfn.IFS(
AQ454="MPR ISSUE","PDH",
AQ454="BSS Hardware Issue","BSS",
AQ454="Sites strategiques, MLL, Pylone, etc.","ENVTECH",
AQ454="AKTIVCO DEFAUT GE &amp; POWER Cabinet","AKTIVCO",
AQ454="AKTIVCO Coupure ENEO &amp; Baisse de tension","AKTIVCO GRID ONLY",
AQ454="Coupure ENEO &amp; Baisse de tension","IHS GRID ONLY",
AQ454="Defaut GE &amp; POWER Cabinet","IHS",
AQ454="Sharing","Partners",
AQ454="Sites strategiques &amp; DataCenter","SST &amp; DC",
AQ454="Exclu","Exclu",
AQ454="SAT","SAT",
AQ454="SPARE-ISSUE","SPARE-ISSUE",
AQ454="Fiber CAmtel","TRANS_FO_CAMTEL",
AQ454="Fiber AOF","Fiber AOF",
AQ454="Projet OCM (HUAWEI)","TRAVAUX-HUAWEI",
AQ454="Projet OCM (NOKIA)","TRAVAUX-NOKIA",
AQ454="ACCESS-ISSUE","ACCESS-ISSUE",
AQ454="Projet OCM (ZTE, NOKIA, autres projets)","TRAVAUX OCM",
AQ454="No root CAuse","No root cause",
AQ454="ODU HS","PDH",
AQ454="IP &amp; VLAN","PDH",
AQ454="Warehouse HUAWEI","SPARE-ISSUE",
AQ454="SPARE-HS","SPARE-ISSUE",
AQ454="Power Telco","BSS",AQ454="no impacts","no impacts"
),"")</f>
        <v>Fiber AOF</v>
      </c>
      <c r="AP454" s="48" t="str" cm="1">
        <f t="array" ref="AP454">IFERROR(_xlfn.IFS(
AQ454="MPR ISSUE","TX ISSUE",
AQ454="BSS Hardware Issue","RAN ISSUE",
AQ454="Sites strategiques, MLL, Pylone, etc.","ENVTECH",
AQ454="AKTIVCO DEFAUT GE &amp; POWER Cabinet","POWER ISSUE",
AQ454="AKTIVCO Coupure ENEO &amp; Baisse de tension","POWER ISSUE",
AQ454="Coupure ENEO &amp; Baisse de tension","POWER ISSUE",
AQ454="Defaut GE &amp; POWER Cabinet","POWER ISSUE",
AQ454="Sharing","POWER ISSUE",
AQ454="Sites strategiques &amp; DataCenter","POWER ISSUE",
AQ454="Exclu","Exclu",
AQ454="SAT","TX ISSUE",
AQ454="SPARE-ISSUE","SPARE-ISSUE",
AQ454="Fiber CAmtel","TX ISSUE",
AQ454="Fiber AOF","TX ISSUE",
AQ454="Projet OCM (HUAWEI)","TRAVAUX-HUAWEI",
AQ454="Projet OCM (NOKIA)","TRAVAUX -NOKIA",
AQ454="ACCESS-ISSUE","ACCESS-ISSUE",
AQ454="Projet OCM (ZTE, NOKIA, autres projets)","TRAVAUX OCM",
AQ454="No root CAuse","No root cause",
AQ454="ODU HS","TX ISSUE",
AQ454="IP &amp; VLAN","TX ISSUE",
AQ454="Warehouse HUAWEI","SPARE-ISSUE",
AQ454="SPARE-HS","SPARE-ISSUE",
AQ454="Power Telco","RAN ISSUE",AQ454="no impacts","no impacts"
),"")</f>
        <v>TX ISSUE</v>
      </c>
      <c r="AQ454" s="67" t="s">
        <v>5938</v>
      </c>
      <c r="AR454" s="48" t="str" cm="1">
        <f t="array" ref="AR454">IFERROR(_xlfn.IFS(
AQ454="MPR ISSUE","ACTIVE",
AQ454="BSS Hardware Issue","ACTIVE",
AQ454="Sites strategiques, MLL, Pylone, etc.","PASSIVE",
AQ454="AKTIVCO DEFAUT GE &amp; POWER Cabinet","PASSIVE",
AQ454="AKTIVCO Coupure ENEO &amp; Baisse de tension","PASSIVE",
AQ454="Coupure ENEO &amp; Baisse de tension","PASSIVE",
AQ454="Defaut GE &amp; POWER Cabinet","PASSIVE",
AQ454="Sharing","PASSIVE",
AQ454="Sites strategiques &amp; DataCenter","PASSIVE",
AQ454="Exclu","Exclu",
AQ454="SAT","ACTIVE",
AQ454="SPARE-ISSUE","SPARE-ISSUE",
AQ454="Fiber CAmtel","ACTIVE",
AQ454="Fiber AOF","ACTIVE",
AQ454="Projet OCM (HUAWEI)","PLANNED WORKS",
AQ454="Projet OCM (NOKIA)","PLANNED WORKS",
AQ454="ACCESS-ISSUE","ACCESS-ISSUE",
AQ454="Projet OCM (ZTE, NOKIA, autres projets)","PLANNED WORKS",
AQ454="No root CAuse","No root cause",
AQ454="ODU HS","ACTIVE",
AQ454="IP &amp; VLAN","ACTIVE",
AQ454="Warehouse HUAWEI","SPARE-ISSUE",
AQ454="SPARE-HS","SPARE-ISSUE",
AQ454="Power Telco","ACTIVE", AQ454="no impacts","no impacts"
),"")</f>
        <v>ACTIVE</v>
      </c>
      <c r="AS454" s="92" t="s">
        <v>5927</v>
      </c>
      <c r="AT454" s="128" t="s">
        <v>4550</v>
      </c>
      <c r="AU454" s="9" t="s">
        <v>5937</v>
      </c>
      <c r="AV454" s="17" t="s">
        <v>5927</v>
      </c>
      <c r="AW454" s="7" t="s">
        <v>5537</v>
      </c>
      <c r="AX454" s="6" t="s">
        <v>5537</v>
      </c>
      <c r="AY454" s="7"/>
      <c r="AZ454" s="3" t="s">
        <v>5537</v>
      </c>
      <c r="BA454" s="18" t="s">
        <v>5537</v>
      </c>
      <c r="BB454" s="18" t="s">
        <v>5537</v>
      </c>
      <c r="BC454" s="18" t="s">
        <v>5537</v>
      </c>
      <c r="BD454" s="18" t="s">
        <v>5537</v>
      </c>
      <c r="BE454" s="18" t="s">
        <v>5537</v>
      </c>
      <c r="BF454" s="18" t="s">
        <v>5537</v>
      </c>
      <c r="BG454" s="18" t="s">
        <v>5537</v>
      </c>
      <c r="BH454" s="18" t="s">
        <v>5537</v>
      </c>
      <c r="BI454" s="18" t="s">
        <v>5537</v>
      </c>
      <c r="BJ454" s="18" t="s">
        <v>5537</v>
      </c>
      <c r="BK454" s="18" t="s">
        <v>5537</v>
      </c>
      <c r="BL454" s="9" t="s">
        <v>5537</v>
      </c>
      <c r="BM454" s="14" t="s">
        <v>5537</v>
      </c>
      <c r="BN454" s="14" t="s">
        <v>5537</v>
      </c>
      <c r="BO454" s="14" t="str">
        <f>_xlfn.XLOOKUP(B454,'[4]cell downs 18042026 17h'!$B:$B,'[4]cell downs 18042026 17h'!$B:$B,"")</f>
        <v/>
      </c>
      <c r="BP454" s="14" t="str">
        <f>_xlfn.XLOOKUP(B454,'[5]Cells Huawei 19042026 15h'!$B:$B,'[5]Cells Huawei 19042026 15h'!$B:$B,"")</f>
        <v/>
      </c>
      <c r="BQ454" s="9" t="str">
        <f>_xlfn.XLOOKUP(B454,'[6]cells down 19042026 9H40'!$B:$B,'[6]cells down 19042026 9H40'!$B:$B,"")</f>
        <v/>
      </c>
      <c r="BR454" s="9" t="s">
        <v>2235</v>
      </c>
      <c r="BS454" s="9" t="s">
        <v>5537</v>
      </c>
      <c r="BT454" s="108"/>
    </row>
    <row r="455" spans="1:72" s="9" customFormat="1" x14ac:dyDescent="0.35">
      <c r="A455" s="1" t="s">
        <v>313</v>
      </c>
      <c r="B455" s="8" t="s">
        <v>314</v>
      </c>
      <c r="C455" s="3" t="str">
        <f>_xlfn.XLOOKUP(B455,'[1]daily break down'!$D:$D,'[1]daily break down'!$E:$E,"")</f>
        <v>EXTREME-NORD</v>
      </c>
      <c r="D455" s="1" t="s">
        <v>11</v>
      </c>
      <c r="E455" s="1" t="s">
        <v>96</v>
      </c>
      <c r="F455" s="3" t="s">
        <v>55</v>
      </c>
      <c r="G455" s="1" t="s">
        <v>315</v>
      </c>
      <c r="H455" s="33" t="str">
        <f>_xlfn.XLOOKUP(B455,[2]CALCULATION!$B:$B,[2]CALCULATION!$H:$H,"")</f>
        <v>NOKIA</v>
      </c>
      <c r="I455" s="28">
        <v>0</v>
      </c>
      <c r="J455" s="28">
        <v>0</v>
      </c>
      <c r="K455" s="28">
        <v>0</v>
      </c>
      <c r="L455" s="28">
        <v>0</v>
      </c>
      <c r="M455" s="28">
        <v>0</v>
      </c>
      <c r="N455" s="28">
        <v>2.7645971274559804E-3</v>
      </c>
      <c r="O455" s="28">
        <v>0</v>
      </c>
      <c r="P455" s="28">
        <v>0</v>
      </c>
      <c r="Q455" s="28">
        <v>0</v>
      </c>
      <c r="R455" s="28">
        <v>0</v>
      </c>
      <c r="S455" s="93">
        <v>0</v>
      </c>
      <c r="T455" s="93">
        <f>_xlfn.XLOOKUP(B455,'[3]Nur des jours'!$B:$B,'[3]Nur des jours'!$U:$U,"")</f>
        <v>0</v>
      </c>
      <c r="U455" s="93">
        <v>9.8837447351154253E-2</v>
      </c>
      <c r="V455" s="93">
        <v>0</v>
      </c>
      <c r="W455" s="93">
        <v>0</v>
      </c>
      <c r="X455" s="93">
        <v>0</v>
      </c>
      <c r="Y455" s="93">
        <v>0</v>
      </c>
      <c r="Z455" s="93">
        <v>0</v>
      </c>
      <c r="AA455" s="93">
        <v>0</v>
      </c>
      <c r="AB455" s="93">
        <v>0</v>
      </c>
      <c r="AC455" s="93">
        <f>_xlfn.XLOOKUP(B455,'[3]Nur des jours'!$B:$B,'[3]Nur des jours'!$N:$N,"")</f>
        <v>3.2994894887183024E-3</v>
      </c>
      <c r="AD455" s="93">
        <v>3.2994894887183024E-3</v>
      </c>
      <c r="AE455" s="93">
        <v>0</v>
      </c>
      <c r="AF455" s="93">
        <v>0</v>
      </c>
      <c r="AG455" s="93"/>
      <c r="AH455" s="93">
        <v>4.2628304094322431E-2</v>
      </c>
      <c r="AI455" s="93">
        <v>0</v>
      </c>
      <c r="AJ455" s="93">
        <v>0.12697896787850244</v>
      </c>
      <c r="AK455" s="93">
        <v>0</v>
      </c>
      <c r="AL455" s="93">
        <v>4.2628304094322431E-2</v>
      </c>
      <c r="AM455" s="49" t="s">
        <v>5601</v>
      </c>
      <c r="AN455" s="49"/>
      <c r="AO455" s="48" t="str" cm="1">
        <f t="array" ref="AO455">IFERROR(_xlfn.IFS(
AQ455="MPR ISSUE","PDH",
AQ455="BSS Hardware Issue","BSS",
AQ455="Sites strategiques, MLL, Pylone, etc.","ENVTECH",
AQ455="AKTIVCO DEFAUT GE &amp; POWER Cabinet","AKTIVCO",
AQ455="AKTIVCO Coupure ENEO &amp; Baisse de tension","AKTIVCO GRID ONLY",
AQ455="Coupure ENEO &amp; Baisse de tension","IHS GRID ONLY",
AQ455="Defaut GE &amp; POWER Cabinet","IHS",
AQ455="Sharing","Partners",
AQ455="Sites strategiques &amp; DataCenter","SST &amp; DC",
AQ455="Exclu","Exclu",
AQ455="SAT","SAT",
AQ455="SPARE-ISSUE","SPARE-ISSUE",
AQ455="Fiber CAmtel","TRANS_FO_CAMTEL",
AQ455="Fiber AOF","Fiber AOF",
AQ455="Projet OCM (HUAWEI)","TRAVAUX-HUAWEI",
AQ455="Projet OCM (NOKIA)","TRAVAUX-NOKIA",
AQ455="ACCESS-ISSUE","ACCESS-ISSUE",
AQ455="Projet OCM (ZTE, NOKIA, autres projets)","TRAVAUX OCM",
AQ455="No root CAuse","No root cause",
AQ455="ODU HS","PDH",
AQ455="IP &amp; VLAN","PDH",
AQ455="Warehouse HUAWEI","SPARE-ISSUE",
AQ455="SPARE-HS","SPARE-ISSUE",
AQ455="Power Telco","BSS",AQ455="no impacts","no impacts"
),"")</f>
        <v>No root cause</v>
      </c>
      <c r="AP455" s="48" t="str" cm="1">
        <f t="array" ref="AP455">IFERROR(_xlfn.IFS(
AQ455="MPR ISSUE","TX ISSUE",
AQ455="BSS Hardware Issue","RAN ISSUE",
AQ455="Sites strategiques, MLL, Pylone, etc.","ENVTECH",
AQ455="AKTIVCO DEFAUT GE &amp; POWER Cabinet","POWER ISSUE",
AQ455="AKTIVCO Coupure ENEO &amp; Baisse de tension","POWER ISSUE",
AQ455="Coupure ENEO &amp; Baisse de tension","POWER ISSUE",
AQ455="Defaut GE &amp; POWER Cabinet","POWER ISSUE",
AQ455="Sharing","POWER ISSUE",
AQ455="Sites strategiques &amp; DataCenter","POWER ISSUE",
AQ455="Exclu","Exclu",
AQ455="SAT","TX ISSUE",
AQ455="SPARE-ISSUE","SPARE-ISSUE",
AQ455="Fiber CAmtel","TX ISSUE",
AQ455="Fiber AOF","TX ISSUE",
AQ455="Projet OCM (HUAWEI)","TRAVAUX-HUAWEI",
AQ455="Projet OCM (NOKIA)","TRAVAUX -NOKIA",
AQ455="ACCESS-ISSUE","ACCESS-ISSUE",
AQ455="Projet OCM (ZTE, NOKIA, autres projets)","TRAVAUX OCM",
AQ455="No root CAuse","No root cause",
AQ455="ODU HS","TX ISSUE",
AQ455="IP &amp; VLAN","TX ISSUE",
AQ455="Warehouse HUAWEI","SPARE-ISSUE",
AQ455="SPARE-HS","SPARE-ISSUE",
AQ455="Power Telco","RAN ISSUE",AQ455="no impacts","no impacts"
),"")</f>
        <v>No root cause</v>
      </c>
      <c r="AQ455" s="67" t="s">
        <v>5344</v>
      </c>
      <c r="AR455" s="48" t="str" cm="1">
        <f t="array" ref="AR455">IFERROR(_xlfn.IFS(
AQ455="MPR ISSUE","ACTIVE",
AQ455="BSS Hardware Issue","ACTIVE",
AQ455="Sites strategiques, MLL, Pylone, etc.","PASSIVE",
AQ455="AKTIVCO DEFAUT GE &amp; POWER Cabinet","PASSIVE",
AQ455="AKTIVCO Coupure ENEO &amp; Baisse de tension","PASSIVE",
AQ455="Coupure ENEO &amp; Baisse de tension","PASSIVE",
AQ455="Defaut GE &amp; POWER Cabinet","PASSIVE",
AQ455="Sharing","PASSIVE",
AQ455="Sites strategiques &amp; DataCenter","PASSIVE",
AQ455="Exclu","Exclu",
AQ455="SAT","ACTIVE",
AQ455="SPARE-ISSUE","SPARE-ISSUE",
AQ455="Fiber CAmtel","ACTIVE",
AQ455="Fiber AOF","ACTIVE",
AQ455="Projet OCM (HUAWEI)","PLANNED WORKS",
AQ455="Projet OCM (NOKIA)","PLANNED WORKS",
AQ455="ACCESS-ISSUE","ACCESS-ISSUE",
AQ455="Projet OCM (ZTE, NOKIA, autres projets)","PLANNED WORKS",
AQ455="No root CAuse","No root cause",
AQ455="ODU HS","ACTIVE",
AQ455="IP &amp; VLAN","ACTIVE",
AQ455="Warehouse HUAWEI","SPARE-ISSUE",
AQ455="SPARE-HS","SPARE-ISSUE",
AQ455="Power Telco","ACTIVE", AQ455="no impacts","no impacts"
),"")</f>
        <v>No root cause</v>
      </c>
      <c r="AS455" s="92" t="s">
        <v>5901</v>
      </c>
      <c r="AT455" s="98" t="s">
        <v>314</v>
      </c>
      <c r="AV455" s="17" t="s">
        <v>5537</v>
      </c>
      <c r="AW455" s="7" t="s">
        <v>5537</v>
      </c>
      <c r="AX455" s="6" t="s">
        <v>5537</v>
      </c>
      <c r="AY455" s="7"/>
      <c r="AZ455" s="3" t="s">
        <v>5537</v>
      </c>
      <c r="BA455" s="18" t="s">
        <v>5537</v>
      </c>
      <c r="BB455" s="18" t="s">
        <v>5537</v>
      </c>
      <c r="BC455" s="18" t="s">
        <v>5537</v>
      </c>
      <c r="BD455" s="18" t="s">
        <v>5537</v>
      </c>
      <c r="BE455" s="18" t="s">
        <v>5537</v>
      </c>
      <c r="BF455" s="18" t="s">
        <v>5537</v>
      </c>
      <c r="BG455" s="18" t="s">
        <v>5537</v>
      </c>
      <c r="BH455" s="18" t="s">
        <v>5537</v>
      </c>
      <c r="BI455" s="18" t="s">
        <v>5537</v>
      </c>
      <c r="BJ455" s="18" t="s">
        <v>5537</v>
      </c>
      <c r="BK455" s="18" t="s">
        <v>5537</v>
      </c>
      <c r="BL455" s="9" t="s">
        <v>5901</v>
      </c>
      <c r="BM455" s="14" t="s">
        <v>5537</v>
      </c>
      <c r="BN455" s="14" t="s">
        <v>5537</v>
      </c>
      <c r="BO455" s="14" t="str">
        <f>_xlfn.XLOOKUP(B455,'[4]cell downs 18042026 17h'!$B:$B,'[4]cell downs 18042026 17h'!$B:$B,"")</f>
        <v/>
      </c>
      <c r="BP455" s="14" t="str">
        <f>_xlfn.XLOOKUP(B455,'[5]Cells Huawei 19042026 15h'!$B:$B,'[5]Cells Huawei 19042026 15h'!$B:$B,"")</f>
        <v/>
      </c>
      <c r="BQ455" s="9" t="str">
        <f>_xlfn.XLOOKUP(B455,'[6]cells down 19042026 9H40'!$B:$B,'[6]cells down 19042026 9H40'!$B:$B,"")</f>
        <v/>
      </c>
      <c r="BR455" s="9" t="s">
        <v>314</v>
      </c>
      <c r="BS455" s="9" t="s">
        <v>12</v>
      </c>
      <c r="BT455" s="108"/>
    </row>
    <row r="456" spans="1:72" s="9" customFormat="1" x14ac:dyDescent="0.35">
      <c r="A456" s="1" t="s">
        <v>776</v>
      </c>
      <c r="B456" s="8" t="s">
        <v>777</v>
      </c>
      <c r="C456" s="3" t="str">
        <f>_xlfn.XLOOKUP(B456,'[1]daily break down'!$D:$D,'[1]daily break down'!$E:$E,"")</f>
        <v>OUEST</v>
      </c>
      <c r="D456" s="1" t="s">
        <v>11</v>
      </c>
      <c r="E456" s="1" t="s">
        <v>12</v>
      </c>
      <c r="F456" s="3" t="s">
        <v>102</v>
      </c>
      <c r="G456" s="1" t="s">
        <v>776</v>
      </c>
      <c r="H456" s="33" t="str">
        <f>_xlfn.XLOOKUP(B456,[2]CALCULATION!$B:$B,[2]CALCULATION!$H:$H,"")</f>
        <v>NOKIA</v>
      </c>
      <c r="I456" s="28">
        <v>0</v>
      </c>
      <c r="J456" s="28">
        <v>0</v>
      </c>
      <c r="K456" s="28">
        <v>3.567015663479283E-3</v>
      </c>
      <c r="L456" s="28">
        <v>0</v>
      </c>
      <c r="M456" s="28">
        <v>0.25253314264189036</v>
      </c>
      <c r="N456" s="28">
        <v>0</v>
      </c>
      <c r="O456" s="28">
        <v>0</v>
      </c>
      <c r="P456" s="28">
        <v>0</v>
      </c>
      <c r="Q456" s="28">
        <v>0</v>
      </c>
      <c r="R456" s="28">
        <v>0</v>
      </c>
      <c r="S456" s="93">
        <v>0</v>
      </c>
      <c r="T456" s="93">
        <f>_xlfn.XLOOKUP(B456,'[3]Nur des jours'!$B:$B,'[3]Nur des jours'!$U:$U,"")</f>
        <v>13.668197629789431</v>
      </c>
      <c r="U456" s="93">
        <v>18.491409199476074</v>
      </c>
      <c r="V456" s="93">
        <v>18.491409199476074</v>
      </c>
      <c r="W456" s="93">
        <v>13.668197629789434</v>
      </c>
      <c r="X456" s="93">
        <v>0</v>
      </c>
      <c r="Y456" s="93">
        <v>0</v>
      </c>
      <c r="Z456" s="93">
        <v>0</v>
      </c>
      <c r="AA456" s="93">
        <v>0</v>
      </c>
      <c r="AB456" s="93">
        <v>0</v>
      </c>
      <c r="AC456" s="93">
        <f>_xlfn.XLOOKUP(B456,'[3]Nur des jours'!$B:$B,'[3]Nur des jours'!$N:$N,"")</f>
        <v>0</v>
      </c>
      <c r="AD456" s="93">
        <v>0</v>
      </c>
      <c r="AE456" s="93">
        <v>0</v>
      </c>
      <c r="AF456" s="93">
        <v>4.6995431366338145E-2</v>
      </c>
      <c r="AG456" s="93"/>
      <c r="AH456" s="93">
        <v>4.2251300533910879E-2</v>
      </c>
      <c r="AI456" s="93">
        <v>0.1335133828119692</v>
      </c>
      <c r="AJ456" s="93">
        <v>6.9064060847775083E-2</v>
      </c>
      <c r="AK456" s="93">
        <v>0</v>
      </c>
      <c r="AL456" s="93">
        <v>4.2251300533910879E-2</v>
      </c>
      <c r="AM456" s="49" t="s">
        <v>5559</v>
      </c>
      <c r="AN456" s="49"/>
      <c r="AO456" s="48" t="str" cm="1">
        <f t="array" ref="AO456">IFERROR(_xlfn.IFS(
AQ456="MPR ISSUE","PDH",
AQ456="BSS Hardware Issue","BSS",
AQ456="Sites strategiques, MLL, Pylone, etc.","ENVTECH",
AQ456="AKTIVCO DEFAUT GE &amp; POWER Cabinet","AKTIVCO",
AQ456="AKTIVCO Coupure ENEO &amp; Baisse de tension","AKTIVCO GRID ONLY",
AQ456="Coupure ENEO &amp; Baisse de tension","IHS GRID ONLY",
AQ456="Defaut GE &amp; POWER Cabinet","IHS",
AQ456="Sharing","Partners",
AQ456="Sites strategiques &amp; DataCenter","SST &amp; DC",
AQ456="Exclu","Exclu",
AQ456="SAT","SAT",
AQ456="SPARE-ISSUE","SPARE-ISSUE",
AQ456="Fiber CAmtel","TRANS_FO_CAMTEL",
AQ456="Fiber AOF","Fiber AOF",
AQ456="Projet OCM (HUAWEI)","TRAVAUX-HUAWEI",
AQ456="Projet OCM (NOKIA)","TRAVAUX-NOKIA",
AQ456="ACCESS-ISSUE","ACCESS-ISSUE",
AQ456="Projet OCM (ZTE, NOKIA, autres projets)","TRAVAUX OCM",
AQ456="No root CAuse","No root cause",
AQ456="ODU HS","PDH",
AQ456="IP &amp; VLAN","PDH",
AQ456="Warehouse HUAWEI","SPARE-ISSUE",
AQ456="SPARE-HS","SPARE-ISSUE",
AQ456="Power Telco","BSS",AQ456="no impacts","no impacts"
),"")</f>
        <v>IHS</v>
      </c>
      <c r="AP456" s="48" t="str" cm="1">
        <f t="array" ref="AP456">IFERROR(_xlfn.IFS(
AQ456="MPR ISSUE","TX ISSUE",
AQ456="BSS Hardware Issue","RAN ISSUE",
AQ456="Sites strategiques, MLL, Pylone, etc.","ENVTECH",
AQ456="AKTIVCO DEFAUT GE &amp; POWER Cabinet","POWER ISSUE",
AQ456="AKTIVCO Coupure ENEO &amp; Baisse de tension","POWER ISSUE",
AQ456="Coupure ENEO &amp; Baisse de tension","POWER ISSUE",
AQ456="Defaut GE &amp; POWER Cabinet","POWER ISSUE",
AQ456="Sharing","POWER ISSUE",
AQ456="Sites strategiques &amp; DataCenter","POWER ISSUE",
AQ456="Exclu","Exclu",
AQ456="SAT","TX ISSUE",
AQ456="SPARE-ISSUE","SPARE-ISSUE",
AQ456="Fiber CAmtel","TX ISSUE",
AQ456="Fiber AOF","TX ISSUE",
AQ456="Projet OCM (HUAWEI)","TRAVAUX-HUAWEI",
AQ456="Projet OCM (NOKIA)","TRAVAUX -NOKIA",
AQ456="ACCESS-ISSUE","ACCESS-ISSUE",
AQ456="Projet OCM (ZTE, NOKIA, autres projets)","TRAVAUX OCM",
AQ456="No root CAuse","No root cause",
AQ456="ODU HS","TX ISSUE",
AQ456="IP &amp; VLAN","TX ISSUE",
AQ456="Warehouse HUAWEI","SPARE-ISSUE",
AQ456="SPARE-HS","SPARE-ISSUE",
AQ456="Power Telco","RAN ISSUE",AQ456="no impacts","no impacts"
),"")</f>
        <v>POWER ISSUE</v>
      </c>
      <c r="AQ456" s="67" t="s">
        <v>5330</v>
      </c>
      <c r="AR456" s="48" t="str" cm="1">
        <f t="array" ref="AR456">IFERROR(_xlfn.IFS(
AQ456="MPR ISSUE","ACTIVE",
AQ456="BSS Hardware Issue","ACTIVE",
AQ456="Sites strategiques, MLL, Pylone, etc.","PASSIVE",
AQ456="AKTIVCO DEFAUT GE &amp; POWER Cabinet","PASSIVE",
AQ456="AKTIVCO Coupure ENEO &amp; Baisse de tension","PASSIVE",
AQ456="Coupure ENEO &amp; Baisse de tension","PASSIVE",
AQ456="Defaut GE &amp; POWER Cabinet","PASSIVE",
AQ456="Sharing","PASSIVE",
AQ456="Sites strategiques &amp; DataCenter","PASSIVE",
AQ456="Exclu","Exclu",
AQ456="SAT","ACTIVE",
AQ456="SPARE-ISSUE","SPARE-ISSUE",
AQ456="Fiber CAmtel","ACTIVE",
AQ456="Fiber AOF","ACTIVE",
AQ456="Projet OCM (HUAWEI)","PLANNED WORKS",
AQ456="Projet OCM (NOKIA)","PLANNED WORKS",
AQ456="ACCESS-ISSUE","ACCESS-ISSUE",
AQ456="Projet OCM (ZTE, NOKIA, autres projets)","PLANNED WORKS",
AQ456="No root CAuse","No root cause",
AQ456="ODU HS","ACTIVE",
AQ456="IP &amp; VLAN","ACTIVE",
AQ456="Warehouse HUAWEI","SPARE-ISSUE",
AQ456="SPARE-HS","SPARE-ISSUE",
AQ456="Power Telco","ACTIVE", AQ456="no impacts","no impacts"
),"")</f>
        <v>PASSIVE</v>
      </c>
      <c r="AS456" s="92" t="s">
        <v>5737</v>
      </c>
      <c r="AT456" s="98" t="s">
        <v>777</v>
      </c>
      <c r="AV456" s="17" t="s">
        <v>5537</v>
      </c>
      <c r="AW456" s="7" t="s">
        <v>5537</v>
      </c>
      <c r="AX456" s="6" t="s">
        <v>5537</v>
      </c>
      <c r="AY456" s="7"/>
      <c r="AZ456" s="3" t="s">
        <v>5537</v>
      </c>
      <c r="BA456" s="18" t="s">
        <v>5537</v>
      </c>
      <c r="BB456" s="18" t="s">
        <v>5537</v>
      </c>
      <c r="BC456" s="18" t="s">
        <v>5537</v>
      </c>
      <c r="BD456" s="18" t="s">
        <v>5537</v>
      </c>
      <c r="BE456" s="18" t="s">
        <v>5537</v>
      </c>
      <c r="BF456" s="18" t="s">
        <v>5537</v>
      </c>
      <c r="BG456" s="18" t="s">
        <v>5537</v>
      </c>
      <c r="BH456" s="18" t="s">
        <v>5537</v>
      </c>
      <c r="BI456" s="18" t="s">
        <v>5537</v>
      </c>
      <c r="BJ456" s="18" t="s">
        <v>5537</v>
      </c>
      <c r="BK456" s="18" t="s">
        <v>5537</v>
      </c>
      <c r="BL456" s="9" t="s">
        <v>5737</v>
      </c>
      <c r="BM456" s="14" t="s">
        <v>5537</v>
      </c>
      <c r="BN456" s="14" t="s">
        <v>5537</v>
      </c>
      <c r="BO456" s="14" t="str">
        <f>_xlfn.XLOOKUP(B456,'[4]cell downs 18042026 17h'!$B:$B,'[4]cell downs 18042026 17h'!$B:$B,"")</f>
        <v/>
      </c>
      <c r="BP456" s="14" t="str">
        <f>_xlfn.XLOOKUP(B456,'[5]Cells Huawei 19042026 15h'!$B:$B,'[5]Cells Huawei 19042026 15h'!$B:$B,"")</f>
        <v/>
      </c>
      <c r="BQ456" s="9" t="str">
        <f>_xlfn.XLOOKUP(B456,'[6]cells down 19042026 9H40'!$B:$B,'[6]cells down 19042026 9H40'!$B:$B,"")</f>
        <v/>
      </c>
      <c r="BR456" s="9" t="s">
        <v>777</v>
      </c>
      <c r="BS456" s="9" t="s">
        <v>5537</v>
      </c>
      <c r="BT456" s="108"/>
    </row>
    <row r="457" spans="1:72" s="9" customFormat="1" x14ac:dyDescent="0.35">
      <c r="A457" s="1" t="s">
        <v>4437</v>
      </c>
      <c r="B457" s="8" t="s">
        <v>4438</v>
      </c>
      <c r="C457" s="3" t="str">
        <f>_xlfn.XLOOKUP(B457,'[1]daily break down'!$D:$D,'[1]daily break down'!$E:$E,"")</f>
        <v>CENTRE</v>
      </c>
      <c r="D457" s="1" t="s">
        <v>21</v>
      </c>
      <c r="E457" s="1" t="s">
        <v>122</v>
      </c>
      <c r="F457" s="3" t="s">
        <v>226</v>
      </c>
      <c r="G457" s="1" t="s">
        <v>2236</v>
      </c>
      <c r="H457" s="34" t="str">
        <f>_xlfn.XLOOKUP(B457,[2]CALCULATION!$B:$B,[2]CALCULATION!$H:$H,"")</f>
        <v>ZTE</v>
      </c>
      <c r="I457" s="28">
        <v>0</v>
      </c>
      <c r="J457" s="28">
        <v>0</v>
      </c>
      <c r="K457" s="28">
        <v>0</v>
      </c>
      <c r="L457" s="28">
        <v>0.15388105572249197</v>
      </c>
      <c r="M457" s="28">
        <v>0</v>
      </c>
      <c r="N457" s="28">
        <v>0</v>
      </c>
      <c r="O457" s="28">
        <v>0</v>
      </c>
      <c r="P457" s="28">
        <v>0</v>
      </c>
      <c r="Q457" s="28">
        <v>0</v>
      </c>
      <c r="R457" s="28">
        <v>0</v>
      </c>
      <c r="S457" s="93">
        <v>0</v>
      </c>
      <c r="T457" s="93">
        <f>_xlfn.XLOOKUP(B457,'[3]Nur des jours'!$B:$B,'[3]Nur des jours'!$U:$U,"")</f>
        <v>0</v>
      </c>
      <c r="U457" s="93">
        <v>0</v>
      </c>
      <c r="V457" s="93">
        <v>0</v>
      </c>
      <c r="W457" s="93">
        <v>0</v>
      </c>
      <c r="X457" s="93">
        <v>0</v>
      </c>
      <c r="Y457" s="93">
        <v>0</v>
      </c>
      <c r="Z457" s="93">
        <v>0</v>
      </c>
      <c r="AA457" s="93">
        <v>0</v>
      </c>
      <c r="AB457" s="93">
        <v>0</v>
      </c>
      <c r="AC457" s="93">
        <f>_xlfn.XLOOKUP(B457,'[3]Nur des jours'!$B:$B,'[3]Nur des jours'!$N:$N,"")</f>
        <v>4.1413051852993044E-2</v>
      </c>
      <c r="AD457" s="93">
        <v>4.1413051852993044E-2</v>
      </c>
      <c r="AE457" s="93">
        <v>0</v>
      </c>
      <c r="AF457" s="93">
        <v>0</v>
      </c>
      <c r="AG457" s="93"/>
      <c r="AH457" s="93">
        <v>4.1270371226454709E-2</v>
      </c>
      <c r="AI457" s="93">
        <v>0</v>
      </c>
      <c r="AJ457" s="93">
        <v>1.2750288156534715E-3</v>
      </c>
      <c r="AK457" s="93">
        <v>7.8318744842590618E-2</v>
      </c>
      <c r="AL457" s="93">
        <v>4.1270371226454709E-2</v>
      </c>
      <c r="AM457" s="49" t="s">
        <v>5559</v>
      </c>
      <c r="AN457" s="49"/>
      <c r="AO457" s="48" t="str" cm="1">
        <f t="array" ref="AO457">IFERROR(_xlfn.IFS(
AQ457="MPR ISSUE","PDH",
AQ457="BSS Hardware Issue","BSS",
AQ457="Sites strategiques, MLL, Pylone, etc.","ENVTECH",
AQ457="AKTIVCO DEFAUT GE &amp; POWER Cabinet","AKTIVCO",
AQ457="AKTIVCO Coupure ENEO &amp; Baisse de tension","AKTIVCO GRID ONLY",
AQ457="Coupure ENEO &amp; Baisse de tension","IHS GRID ONLY",
AQ457="Defaut GE &amp; POWER Cabinet","IHS",
AQ457="Sharing","Partners",
AQ457="Sites strategiques &amp; DataCenter","SST &amp; DC",
AQ457="Exclu","Exclu",
AQ457="SAT","SAT",
AQ457="SPARE-ISSUE","SPARE-ISSUE",
AQ457="Fiber CAmtel","TRANS_FO_CAMTEL",
AQ457="Fiber AOF","Fiber AOF",
AQ457="Projet OCM (HUAWEI)","TRAVAUX-HUAWEI",
AQ457="Projet OCM (NOKIA)","TRAVAUX-NOKIA",
AQ457="ACCESS-ISSUE","ACCESS-ISSUE",
AQ457="Projet OCM (ZTE, NOKIA, autres projets)","TRAVAUX OCM",
AQ457="No root CAuse","No root cause",
AQ457="ODU HS","PDH",
AQ457="IP &amp; VLAN","PDH",
AQ457="Warehouse HUAWEI","SPARE-ISSUE",
AQ457="SPARE-HS","SPARE-ISSUE",
AQ457="Power Telco","BSS",AQ457="no impacts","no impacts"
),"")</f>
        <v>Fiber AOF</v>
      </c>
      <c r="AP457" s="48" t="str" cm="1">
        <f t="array" ref="AP457">IFERROR(_xlfn.IFS(
AQ457="MPR ISSUE","TX ISSUE",
AQ457="BSS Hardware Issue","RAN ISSUE",
AQ457="Sites strategiques, MLL, Pylone, etc.","ENVTECH",
AQ457="AKTIVCO DEFAUT GE &amp; POWER Cabinet","POWER ISSUE",
AQ457="AKTIVCO Coupure ENEO &amp; Baisse de tension","POWER ISSUE",
AQ457="Coupure ENEO &amp; Baisse de tension","POWER ISSUE",
AQ457="Defaut GE &amp; POWER Cabinet","POWER ISSUE",
AQ457="Sharing","POWER ISSUE",
AQ457="Sites strategiques &amp; DataCenter","POWER ISSUE",
AQ457="Exclu","Exclu",
AQ457="SAT","TX ISSUE",
AQ457="SPARE-ISSUE","SPARE-ISSUE",
AQ457="Fiber CAmtel","TX ISSUE",
AQ457="Fiber AOF","TX ISSUE",
AQ457="Projet OCM (HUAWEI)","TRAVAUX-HUAWEI",
AQ457="Projet OCM (NOKIA)","TRAVAUX -NOKIA",
AQ457="ACCESS-ISSUE","ACCESS-ISSUE",
AQ457="Projet OCM (ZTE, NOKIA, autres projets)","TRAVAUX OCM",
AQ457="No root CAuse","No root cause",
AQ457="ODU HS","TX ISSUE",
AQ457="IP &amp; VLAN","TX ISSUE",
AQ457="Warehouse HUAWEI","SPARE-ISSUE",
AQ457="SPARE-HS","SPARE-ISSUE",
AQ457="Power Telco","RAN ISSUE",AQ457="no impacts","no impacts"
),"")</f>
        <v>TX ISSUE</v>
      </c>
      <c r="AQ457" s="67" t="s">
        <v>5938</v>
      </c>
      <c r="AR457" s="48" t="str" cm="1">
        <f t="array" ref="AR457">IFERROR(_xlfn.IFS(
AQ457="MPR ISSUE","ACTIVE",
AQ457="BSS Hardware Issue","ACTIVE",
AQ457="Sites strategiques, MLL, Pylone, etc.","PASSIVE",
AQ457="AKTIVCO DEFAUT GE &amp; POWER Cabinet","PASSIVE",
AQ457="AKTIVCO Coupure ENEO &amp; Baisse de tension","PASSIVE",
AQ457="Coupure ENEO &amp; Baisse de tension","PASSIVE",
AQ457="Defaut GE &amp; POWER Cabinet","PASSIVE",
AQ457="Sharing","PASSIVE",
AQ457="Sites strategiques &amp; DataCenter","PASSIVE",
AQ457="Exclu","Exclu",
AQ457="SAT","ACTIVE",
AQ457="SPARE-ISSUE","SPARE-ISSUE",
AQ457="Fiber CAmtel","ACTIVE",
AQ457="Fiber AOF","ACTIVE",
AQ457="Projet OCM (HUAWEI)","PLANNED WORKS",
AQ457="Projet OCM (NOKIA)","PLANNED WORKS",
AQ457="ACCESS-ISSUE","ACCESS-ISSUE",
AQ457="Projet OCM (ZTE, NOKIA, autres projets)","PLANNED WORKS",
AQ457="No root CAuse","No root cause",
AQ457="ODU HS","ACTIVE",
AQ457="IP &amp; VLAN","ACTIVE",
AQ457="Warehouse HUAWEI","SPARE-ISSUE",
AQ457="SPARE-HS","SPARE-ISSUE",
AQ457="Power Telco","ACTIVE", AQ457="no impacts","no impacts"
),"")</f>
        <v>ACTIVE</v>
      </c>
      <c r="AS457" s="92" t="s">
        <v>5929</v>
      </c>
      <c r="AT457" s="128" t="s">
        <v>4550</v>
      </c>
      <c r="AU457" s="9" t="s">
        <v>5937</v>
      </c>
      <c r="AV457" s="17" t="s">
        <v>5927</v>
      </c>
      <c r="AW457" s="7" t="s">
        <v>5537</v>
      </c>
      <c r="AX457" s="6" t="s">
        <v>5537</v>
      </c>
      <c r="AY457" s="7"/>
      <c r="AZ457" s="3" t="s">
        <v>5537</v>
      </c>
      <c r="BA457" s="18" t="s">
        <v>5537</v>
      </c>
      <c r="BB457" s="18" t="s">
        <v>5537</v>
      </c>
      <c r="BC457" s="18" t="s">
        <v>5537</v>
      </c>
      <c r="BD457" s="18" t="s">
        <v>5537</v>
      </c>
      <c r="BE457" s="18" t="s">
        <v>5537</v>
      </c>
      <c r="BF457" s="18" t="s">
        <v>5537</v>
      </c>
      <c r="BG457" s="18" t="s">
        <v>5537</v>
      </c>
      <c r="BH457" s="18" t="s">
        <v>5537</v>
      </c>
      <c r="BI457" s="18" t="s">
        <v>5537</v>
      </c>
      <c r="BJ457" s="18" t="s">
        <v>5537</v>
      </c>
      <c r="BK457" s="18" t="s">
        <v>5537</v>
      </c>
      <c r="BL457" s="9" t="s">
        <v>6259</v>
      </c>
      <c r="BM457" s="14" t="s">
        <v>5537</v>
      </c>
      <c r="BN457" s="14" t="s">
        <v>5537</v>
      </c>
      <c r="BO457" s="14" t="str">
        <f>_xlfn.XLOOKUP(B457,'[4]cell downs 18042026 17h'!$B:$B,'[4]cell downs 18042026 17h'!$B:$B,"")</f>
        <v/>
      </c>
      <c r="BP457" s="14" t="str">
        <f>_xlfn.XLOOKUP(B457,'[5]Cells Huawei 19042026 15h'!$B:$B,'[5]Cells Huawei 19042026 15h'!$B:$B,"")</f>
        <v/>
      </c>
      <c r="BQ457" s="9" t="str">
        <f>_xlfn.XLOOKUP(B457,'[6]cells down 19042026 9H40'!$B:$B,'[6]cells down 19042026 9H40'!$B:$B,"")</f>
        <v/>
      </c>
      <c r="BR457" s="9" t="s">
        <v>5537</v>
      </c>
      <c r="BS457" s="9" t="s">
        <v>302</v>
      </c>
      <c r="BT457" s="108"/>
    </row>
    <row r="458" spans="1:72" s="9" customFormat="1" x14ac:dyDescent="0.35">
      <c r="A458" s="1" t="s">
        <v>87</v>
      </c>
      <c r="B458" s="1" t="s">
        <v>88</v>
      </c>
      <c r="C458" s="3" t="str">
        <f>_xlfn.XLOOKUP(B458,'[1]daily break down'!$D:$D,'[1]daily break down'!$E:$E,"")</f>
        <v>Ngaoundere</v>
      </c>
      <c r="D458" s="1" t="s">
        <v>21</v>
      </c>
      <c r="E458" s="1" t="s">
        <v>89</v>
      </c>
      <c r="F458" s="3" t="s">
        <v>90</v>
      </c>
      <c r="G458" s="1" t="s">
        <v>91</v>
      </c>
      <c r="H458" s="32" t="str">
        <f>_xlfn.XLOOKUP(B458,[2]CALCULATION!$B:$B,[2]CALCULATION!$H:$H,"")</f>
        <v>Huawei</v>
      </c>
      <c r="I458" s="28">
        <v>2.3106770766451787</v>
      </c>
      <c r="J458" s="28">
        <v>5.2020999734614044</v>
      </c>
      <c r="K458" s="28">
        <v>3.1062464151492586</v>
      </c>
      <c r="L458" s="28">
        <v>0</v>
      </c>
      <c r="M458" s="28">
        <v>4.897030958842346</v>
      </c>
      <c r="N458" s="28">
        <v>0</v>
      </c>
      <c r="O458" s="28">
        <v>1.1235207586043552</v>
      </c>
      <c r="P458" s="28">
        <v>1.8874328330950565</v>
      </c>
      <c r="Q458" s="28">
        <v>0.53400007990115095</v>
      </c>
      <c r="R458" s="28">
        <v>1.6279859488118984</v>
      </c>
      <c r="S458" s="93">
        <v>2.3414782568993218</v>
      </c>
      <c r="T458" s="93">
        <f>_xlfn.XLOOKUP(B458,'[3]Nur des jours'!$B:$B,'[3]Nur des jours'!$U:$U,"")</f>
        <v>0.51445283406528486</v>
      </c>
      <c r="U458" s="93">
        <v>3.5626995745263716</v>
      </c>
      <c r="V458" s="93">
        <v>2.9653136262851953</v>
      </c>
      <c r="W458" s="93">
        <v>0.51445283406528486</v>
      </c>
      <c r="X458" s="93">
        <v>1.1887079698544372</v>
      </c>
      <c r="Y458" s="93">
        <v>4.38833885507358</v>
      </c>
      <c r="Z458" s="93">
        <v>5.7021063940895989</v>
      </c>
      <c r="AA458" s="93">
        <v>3.7599020354818182</v>
      </c>
      <c r="AB458" s="93">
        <v>3.5481104804627424</v>
      </c>
      <c r="AC458" s="93">
        <f>_xlfn.XLOOKUP(B458,'[3]Nur des jours'!$B:$B,'[3]Nur des jours'!$N:$N,"")</f>
        <v>0</v>
      </c>
      <c r="AD458" s="93">
        <v>0</v>
      </c>
      <c r="AE458" s="93">
        <v>0</v>
      </c>
      <c r="AF458" s="93">
        <v>0.58226180182802412</v>
      </c>
      <c r="AG458" s="93"/>
      <c r="AH458" s="93">
        <v>4.0895834581788817E-2</v>
      </c>
      <c r="AI458" s="93">
        <v>6.5570183326738835E-2</v>
      </c>
      <c r="AJ458" s="93">
        <v>9.3927122752974226E-2</v>
      </c>
      <c r="AK458" s="93">
        <v>0</v>
      </c>
      <c r="AL458" s="93">
        <v>4.0895834581788817E-2</v>
      </c>
      <c r="AM458" s="49" t="s">
        <v>5559</v>
      </c>
      <c r="AN458" s="49"/>
      <c r="AO458" s="48" t="str" cm="1">
        <f t="array" ref="AO458">IFERROR(_xlfn.IFS(
AQ458="MPR ISSUE","PDH",
AQ458="BSS Hardware Issue","BSS",
AQ458="Sites strategiques, MLL, Pylone, etc.","ENVTECH",
AQ458="AKTIVCO DEFAUT GE &amp; POWER Cabinet","AKTIVCO",
AQ458="AKTIVCO Coupure ENEO &amp; Baisse de tension","AKTIVCO GRID ONLY",
AQ458="Coupure ENEO &amp; Baisse de tension","IHS GRID ONLY",
AQ458="Defaut GE &amp; POWER Cabinet","IHS",
AQ458="Sharing","Partners",
AQ458="Sites strategiques &amp; DataCenter","SST &amp; DC",
AQ458="Exclu","Exclu",
AQ458="SAT","SAT",
AQ458="SPARE-ISSUE","SPARE-ISSUE",
AQ458="Fiber CAmtel","TRANS_FO_CAMTEL",
AQ458="Fiber AOF","Fiber AOF",
AQ458="Projet OCM (HUAWEI)","TRAVAUX-HUAWEI",
AQ458="Projet OCM (NOKIA)","TRAVAUX-NOKIA",
AQ458="ACCESS-ISSUE","ACCESS-ISSUE",
AQ458="Projet OCM (ZTE, NOKIA, autres projets)","TRAVAUX OCM",
AQ458="No root CAuse","No root cause",
AQ458="ODU HS","PDH",
AQ458="IP &amp; VLAN","PDH",
AQ458="Warehouse HUAWEI","SPARE-ISSUE",
AQ458="SPARE-HS","SPARE-ISSUE",
AQ458="Power Telco","BSS",AQ458="no impacts","no impacts"
),"")</f>
        <v>No root cause</v>
      </c>
      <c r="AP458" s="48" t="str" cm="1">
        <f t="array" ref="AP458">IFERROR(_xlfn.IFS(
AQ458="MPR ISSUE","TX ISSUE",
AQ458="BSS Hardware Issue","RAN ISSUE",
AQ458="Sites strategiques, MLL, Pylone, etc.","ENVTECH",
AQ458="AKTIVCO DEFAUT GE &amp; POWER Cabinet","POWER ISSUE",
AQ458="AKTIVCO Coupure ENEO &amp; Baisse de tension","POWER ISSUE",
AQ458="Coupure ENEO &amp; Baisse de tension","POWER ISSUE",
AQ458="Defaut GE &amp; POWER Cabinet","POWER ISSUE",
AQ458="Sharing","POWER ISSUE",
AQ458="Sites strategiques &amp; DataCenter","POWER ISSUE",
AQ458="Exclu","Exclu",
AQ458="SAT","TX ISSUE",
AQ458="SPARE-ISSUE","SPARE-ISSUE",
AQ458="Fiber CAmtel","TX ISSUE",
AQ458="Fiber AOF","TX ISSUE",
AQ458="Projet OCM (HUAWEI)","TRAVAUX-HUAWEI",
AQ458="Projet OCM (NOKIA)","TRAVAUX -NOKIA",
AQ458="ACCESS-ISSUE","ACCESS-ISSUE",
AQ458="Projet OCM (ZTE, NOKIA, autres projets)","TRAVAUX OCM",
AQ458="No root CAuse","No root cause",
AQ458="ODU HS","TX ISSUE",
AQ458="IP &amp; VLAN","TX ISSUE",
AQ458="Warehouse HUAWEI","SPARE-ISSUE",
AQ458="SPARE-HS","SPARE-ISSUE",
AQ458="Power Telco","RAN ISSUE",AQ458="no impacts","no impacts"
),"")</f>
        <v>No root cause</v>
      </c>
      <c r="AQ458" s="67" t="s">
        <v>5344</v>
      </c>
      <c r="AR458" s="48" t="str" cm="1">
        <f t="array" ref="AR458">IFERROR(_xlfn.IFS(
AQ458="MPR ISSUE","ACTIVE",
AQ458="BSS Hardware Issue","ACTIVE",
AQ458="Sites strategiques, MLL, Pylone, etc.","PASSIVE",
AQ458="AKTIVCO DEFAUT GE &amp; POWER Cabinet","PASSIVE",
AQ458="AKTIVCO Coupure ENEO &amp; Baisse de tension","PASSIVE",
AQ458="Coupure ENEO &amp; Baisse de tension","PASSIVE",
AQ458="Defaut GE &amp; POWER Cabinet","PASSIVE",
AQ458="Sharing","PASSIVE",
AQ458="Sites strategiques &amp; DataCenter","PASSIVE",
AQ458="Exclu","Exclu",
AQ458="SAT","ACTIVE",
AQ458="SPARE-ISSUE","SPARE-ISSUE",
AQ458="Fiber CAmtel","ACTIVE",
AQ458="Fiber AOF","ACTIVE",
AQ458="Projet OCM (HUAWEI)","PLANNED WORKS",
AQ458="Projet OCM (NOKIA)","PLANNED WORKS",
AQ458="ACCESS-ISSUE","ACCESS-ISSUE",
AQ458="Projet OCM (ZTE, NOKIA, autres projets)","PLANNED WORKS",
AQ458="No root CAuse","No root cause",
AQ458="ODU HS","ACTIVE",
AQ458="IP &amp; VLAN","ACTIVE",
AQ458="Warehouse HUAWEI","SPARE-ISSUE",
AQ458="SPARE-HS","SPARE-ISSUE",
AQ458="Power Telco","ACTIVE", AQ458="no impacts","no impacts"
),"")</f>
        <v>No root cause</v>
      </c>
      <c r="AS458" s="92" t="s">
        <v>5537</v>
      </c>
      <c r="AT458" s="98" t="s">
        <v>88</v>
      </c>
      <c r="AV458" s="17" t="s">
        <v>5537</v>
      </c>
      <c r="AW458" s="7" t="s">
        <v>5537</v>
      </c>
      <c r="AX458" s="6" t="s">
        <v>5537</v>
      </c>
      <c r="AY458" s="7"/>
      <c r="AZ458" s="3" t="s">
        <v>5537</v>
      </c>
      <c r="BA458" s="18" t="s">
        <v>5537</v>
      </c>
      <c r="BB458" s="18" t="s">
        <v>5537</v>
      </c>
      <c r="BC458" s="18" t="s">
        <v>5537</v>
      </c>
      <c r="BD458" s="18" t="s">
        <v>5537</v>
      </c>
      <c r="BE458" s="18" t="s">
        <v>5537</v>
      </c>
      <c r="BF458" s="18" t="s">
        <v>5537</v>
      </c>
      <c r="BG458" s="18" t="s">
        <v>5537</v>
      </c>
      <c r="BH458" s="18" t="s">
        <v>5537</v>
      </c>
      <c r="BI458" s="18" t="s">
        <v>5537</v>
      </c>
      <c r="BJ458" s="18" t="s">
        <v>5537</v>
      </c>
      <c r="BK458" s="18" t="s">
        <v>5537</v>
      </c>
      <c r="BL458" s="9" t="s">
        <v>5537</v>
      </c>
      <c r="BM458" s="14" t="s">
        <v>5537</v>
      </c>
      <c r="BN458" s="14" t="s">
        <v>5537</v>
      </c>
      <c r="BO458" s="14" t="str">
        <f>_xlfn.XLOOKUP(B458,'[4]cell downs 18042026 17h'!$B:$B,'[4]cell downs 18042026 17h'!$B:$B,"")</f>
        <v/>
      </c>
      <c r="BP458" s="14" t="str">
        <f>_xlfn.XLOOKUP(B458,'[5]Cells Huawei 19042026 15h'!$B:$B,'[5]Cells Huawei 19042026 15h'!$B:$B,"")</f>
        <v/>
      </c>
      <c r="BQ458" s="9" t="str">
        <f>_xlfn.XLOOKUP(B458,'[6]cells down 19042026 9H40'!$B:$B,'[6]cells down 19042026 9H40'!$B:$B,"")</f>
        <v/>
      </c>
      <c r="BR458" s="9" t="s">
        <v>5537</v>
      </c>
      <c r="BS458" s="9" t="s">
        <v>12</v>
      </c>
      <c r="BT458" s="108"/>
    </row>
    <row r="459" spans="1:72" s="9" customFormat="1" x14ac:dyDescent="0.35">
      <c r="A459" s="1" t="s">
        <v>1420</v>
      </c>
      <c r="B459" s="1" t="s">
        <v>1421</v>
      </c>
      <c r="C459" s="3" t="str">
        <f>_xlfn.XLOOKUP(B459,'[1]daily break down'!$D:$D,'[1]daily break down'!$E:$E,"")</f>
        <v>ADAMAOUA</v>
      </c>
      <c r="D459" s="1" t="s">
        <v>21</v>
      </c>
      <c r="E459" s="1" t="s">
        <v>122</v>
      </c>
      <c r="F459" s="3" t="s">
        <v>90</v>
      </c>
      <c r="G459" s="1" t="s">
        <v>1422</v>
      </c>
      <c r="H459" s="33" t="str">
        <f>_xlfn.XLOOKUP(B459,[2]CALCULATION!$B:$B,[2]CALCULATION!$H:$H,"")</f>
        <v>NOKIA</v>
      </c>
      <c r="I459" s="28">
        <v>0.309783438584947</v>
      </c>
      <c r="J459" s="28">
        <v>9.632057112818955E-3</v>
      </c>
      <c r="K459" s="28">
        <v>3.2998714182807154E-3</v>
      </c>
      <c r="L459" s="28">
        <v>0.23011747148543063</v>
      </c>
      <c r="M459" s="28">
        <v>0.21560351403475531</v>
      </c>
      <c r="N459" s="28">
        <v>0</v>
      </c>
      <c r="O459" s="28">
        <v>5.5200593605484356E-2</v>
      </c>
      <c r="P459" s="28">
        <v>0.10206599083241366</v>
      </c>
      <c r="Q459" s="28">
        <v>2.7023271344297439E-2</v>
      </c>
      <c r="R459" s="28">
        <v>0.21797928659383906</v>
      </c>
      <c r="S459" s="93">
        <v>0.10515348131511636</v>
      </c>
      <c r="T459" s="93">
        <f>_xlfn.XLOOKUP(B459,'[3]Nur des jours'!$B:$B,'[3]Nur des jours'!$U:$U,"")</f>
        <v>4.9232403574292856E-3</v>
      </c>
      <c r="U459" s="93">
        <v>3.3000624162211412E-3</v>
      </c>
      <c r="V459" s="93">
        <v>1.2325680477193573E-2</v>
      </c>
      <c r="W459" s="93">
        <v>4.9232403574292856E-3</v>
      </c>
      <c r="X459" s="93">
        <v>0.18689532175308038</v>
      </c>
      <c r="Y459" s="93">
        <v>0.5837504656822875</v>
      </c>
      <c r="Z459" s="93">
        <v>0.17305650877189507</v>
      </c>
      <c r="AA459" s="93">
        <v>0.10134564521767635</v>
      </c>
      <c r="AB459" s="93">
        <v>0</v>
      </c>
      <c r="AC459" s="93">
        <f>_xlfn.XLOOKUP(B459,'[3]Nur des jours'!$B:$B,'[3]Nur des jours'!$N:$N,"")</f>
        <v>1.3824585797682675E-2</v>
      </c>
      <c r="AD459" s="93">
        <v>1.3824585797682675E-2</v>
      </c>
      <c r="AE459" s="93">
        <v>2.0513901506238972E-3</v>
      </c>
      <c r="AF459" s="93">
        <v>5.7082160713012716E-3</v>
      </c>
      <c r="AG459" s="93"/>
      <c r="AH459" s="93">
        <v>3.9935857723671496E-2</v>
      </c>
      <c r="AI459" s="93">
        <v>9.1048883133700229E-2</v>
      </c>
      <c r="AJ459" s="93">
        <v>8.0229848846858604E-2</v>
      </c>
      <c r="AK459" s="93">
        <v>0</v>
      </c>
      <c r="AL459" s="93">
        <v>3.9935857723671496E-2</v>
      </c>
      <c r="AM459" s="49" t="s">
        <v>5559</v>
      </c>
      <c r="AN459" s="49"/>
      <c r="AO459" s="48" t="str" cm="1">
        <f t="array" ref="AO459">IFERROR(_xlfn.IFS(
AQ459="MPR ISSUE","PDH",
AQ459="BSS Hardware Issue","BSS",
AQ459="Sites strategiques, MLL, Pylone, etc.","ENVTECH",
AQ459="AKTIVCO DEFAUT GE &amp; POWER Cabinet","AKTIVCO",
AQ459="AKTIVCO Coupure ENEO &amp; Baisse de tension","AKTIVCO GRID ONLY",
AQ459="Coupure ENEO &amp; Baisse de tension","IHS GRID ONLY",
AQ459="Defaut GE &amp; POWER Cabinet","IHS",
AQ459="Sharing","Partners",
AQ459="Sites strategiques &amp; DataCenter","SST &amp; DC",
AQ459="Exclu","Exclu",
AQ459="SAT","SAT",
AQ459="SPARE-ISSUE","SPARE-ISSUE",
AQ459="Fiber CAmtel","TRANS_FO_CAMTEL",
AQ459="Fiber AOF","Fiber AOF",
AQ459="Projet OCM (HUAWEI)","TRAVAUX-HUAWEI",
AQ459="Projet OCM (NOKIA)","TRAVAUX-NOKIA",
AQ459="ACCESS-ISSUE","ACCESS-ISSUE",
AQ459="Projet OCM (ZTE, NOKIA, autres projets)","TRAVAUX OCM",
AQ459="No root CAuse","No root cause",
AQ459="ODU HS","PDH",
AQ459="IP &amp; VLAN","PDH",
AQ459="Warehouse HUAWEI","SPARE-ISSUE",
AQ459="SPARE-HS","SPARE-ISSUE",
AQ459="Power Telco","BSS",AQ459="no impacts","no impacts"
),"")</f>
        <v>No root cause</v>
      </c>
      <c r="AP459" s="48" t="str" cm="1">
        <f t="array" ref="AP459">IFERROR(_xlfn.IFS(
AQ459="MPR ISSUE","TX ISSUE",
AQ459="BSS Hardware Issue","RAN ISSUE",
AQ459="Sites strategiques, MLL, Pylone, etc.","ENVTECH",
AQ459="AKTIVCO DEFAUT GE &amp; POWER Cabinet","POWER ISSUE",
AQ459="AKTIVCO Coupure ENEO &amp; Baisse de tension","POWER ISSUE",
AQ459="Coupure ENEO &amp; Baisse de tension","POWER ISSUE",
AQ459="Defaut GE &amp; POWER Cabinet","POWER ISSUE",
AQ459="Sharing","POWER ISSUE",
AQ459="Sites strategiques &amp; DataCenter","POWER ISSUE",
AQ459="Exclu","Exclu",
AQ459="SAT","TX ISSUE",
AQ459="SPARE-ISSUE","SPARE-ISSUE",
AQ459="Fiber CAmtel","TX ISSUE",
AQ459="Fiber AOF","TX ISSUE",
AQ459="Projet OCM (HUAWEI)","TRAVAUX-HUAWEI",
AQ459="Projet OCM (NOKIA)","TRAVAUX -NOKIA",
AQ459="ACCESS-ISSUE","ACCESS-ISSUE",
AQ459="Projet OCM (ZTE, NOKIA, autres projets)","TRAVAUX OCM",
AQ459="No root CAuse","No root cause",
AQ459="ODU HS","TX ISSUE",
AQ459="IP &amp; VLAN","TX ISSUE",
AQ459="Warehouse HUAWEI","SPARE-ISSUE",
AQ459="SPARE-HS","SPARE-ISSUE",
AQ459="Power Telco","RAN ISSUE",AQ459="no impacts","no impacts"
),"")</f>
        <v>No root cause</v>
      </c>
      <c r="AQ459" s="67" t="s">
        <v>5344</v>
      </c>
      <c r="AR459" s="48" t="str" cm="1">
        <f t="array" ref="AR459">IFERROR(_xlfn.IFS(
AQ459="MPR ISSUE","ACTIVE",
AQ459="BSS Hardware Issue","ACTIVE",
AQ459="Sites strategiques, MLL, Pylone, etc.","PASSIVE",
AQ459="AKTIVCO DEFAUT GE &amp; POWER Cabinet","PASSIVE",
AQ459="AKTIVCO Coupure ENEO &amp; Baisse de tension","PASSIVE",
AQ459="Coupure ENEO &amp; Baisse de tension","PASSIVE",
AQ459="Defaut GE &amp; POWER Cabinet","PASSIVE",
AQ459="Sharing","PASSIVE",
AQ459="Sites strategiques &amp; DataCenter","PASSIVE",
AQ459="Exclu","Exclu",
AQ459="SAT","ACTIVE",
AQ459="SPARE-ISSUE","SPARE-ISSUE",
AQ459="Fiber CAmtel","ACTIVE",
AQ459="Fiber AOF","ACTIVE",
AQ459="Projet OCM (HUAWEI)","PLANNED WORKS",
AQ459="Projet OCM (NOKIA)","PLANNED WORKS",
AQ459="ACCESS-ISSUE","ACCESS-ISSUE",
AQ459="Projet OCM (ZTE, NOKIA, autres projets)","PLANNED WORKS",
AQ459="No root CAuse","No root cause",
AQ459="ODU HS","ACTIVE",
AQ459="IP &amp; VLAN","ACTIVE",
AQ459="Warehouse HUAWEI","SPARE-ISSUE",
AQ459="SPARE-HS","SPARE-ISSUE",
AQ459="Power Telco","ACTIVE", AQ459="no impacts","no impacts"
),"")</f>
        <v>No root cause</v>
      </c>
      <c r="AS459" s="92" t="s">
        <v>5537</v>
      </c>
      <c r="AT459" s="98" t="s">
        <v>1421</v>
      </c>
      <c r="AV459" s="17" t="s">
        <v>5537</v>
      </c>
      <c r="AW459" s="7" t="s">
        <v>5537</v>
      </c>
      <c r="AX459" s="6" t="s">
        <v>5537</v>
      </c>
      <c r="AY459" s="7"/>
      <c r="AZ459" s="3" t="s">
        <v>5537</v>
      </c>
      <c r="BA459" s="18" t="s">
        <v>5537</v>
      </c>
      <c r="BB459" s="18" t="s">
        <v>5537</v>
      </c>
      <c r="BC459" s="18" t="s">
        <v>5537</v>
      </c>
      <c r="BD459" s="18" t="s">
        <v>5537</v>
      </c>
      <c r="BE459" s="18" t="s">
        <v>5537</v>
      </c>
      <c r="BF459" s="18" t="s">
        <v>5537</v>
      </c>
      <c r="BG459" s="18" t="s">
        <v>5537</v>
      </c>
      <c r="BH459" s="18" t="s">
        <v>5537</v>
      </c>
      <c r="BI459" s="18" t="s">
        <v>5537</v>
      </c>
      <c r="BJ459" s="18" t="s">
        <v>5537</v>
      </c>
      <c r="BK459" s="18" t="s">
        <v>5537</v>
      </c>
      <c r="BL459" s="9" t="s">
        <v>5537</v>
      </c>
      <c r="BM459" s="14" t="s">
        <v>5537</v>
      </c>
      <c r="BN459" s="14" t="s">
        <v>5537</v>
      </c>
      <c r="BO459" s="14" t="str">
        <f>_xlfn.XLOOKUP(B459,'[4]cell downs 18042026 17h'!$B:$B,'[4]cell downs 18042026 17h'!$B:$B,"")</f>
        <v/>
      </c>
      <c r="BP459" s="14" t="str">
        <f>_xlfn.XLOOKUP(B459,'[5]Cells Huawei 19042026 15h'!$B:$B,'[5]Cells Huawei 19042026 15h'!$B:$B,"")</f>
        <v/>
      </c>
      <c r="BQ459" s="9" t="str">
        <f>_xlfn.XLOOKUP(B459,'[6]cells down 19042026 9H40'!$B:$B,'[6]cells down 19042026 9H40'!$B:$B,"")</f>
        <v/>
      </c>
      <c r="BR459" s="9" t="s">
        <v>5537</v>
      </c>
      <c r="BS459" s="9" t="s">
        <v>5537</v>
      </c>
      <c r="BT459" s="108"/>
    </row>
    <row r="460" spans="1:72" s="9" customFormat="1" x14ac:dyDescent="0.35">
      <c r="A460" s="1" t="s">
        <v>364</v>
      </c>
      <c r="B460" s="1" t="s">
        <v>365</v>
      </c>
      <c r="C460" s="3" t="str">
        <f>_xlfn.XLOOKUP(B460,'[1]daily break down'!$D:$D,'[1]daily break down'!$E:$E,"")</f>
        <v>Yaounde</v>
      </c>
      <c r="D460" s="1" t="s">
        <v>11</v>
      </c>
      <c r="E460" s="1" t="s">
        <v>12</v>
      </c>
      <c r="F460" s="3" t="s">
        <v>37</v>
      </c>
      <c r="G460" s="1" t="s">
        <v>38</v>
      </c>
      <c r="H460" s="34" t="str">
        <f>_xlfn.XLOOKUP(B460,[2]CALCULATION!$B:$B,[2]CALCULATION!$H:$H,"")</f>
        <v>ZTE</v>
      </c>
      <c r="I460" s="28">
        <v>9.9234375757991669E-2</v>
      </c>
      <c r="J460" s="28">
        <v>1.5479777874800595</v>
      </c>
      <c r="K460" s="28">
        <v>0</v>
      </c>
      <c r="L460" s="28">
        <v>0</v>
      </c>
      <c r="M460" s="28">
        <v>4.2697177491845789E-2</v>
      </c>
      <c r="N460" s="28">
        <v>0</v>
      </c>
      <c r="O460" s="28">
        <v>0</v>
      </c>
      <c r="P460" s="28">
        <v>0.6817280336041408</v>
      </c>
      <c r="Q460" s="28">
        <v>0</v>
      </c>
      <c r="R460" s="28">
        <v>0</v>
      </c>
      <c r="S460" s="93">
        <v>0.70220270351251146</v>
      </c>
      <c r="T460" s="93">
        <f>_xlfn.XLOOKUP(B460,'[3]Nur des jours'!$B:$B,'[3]Nur des jours'!$U:$U,"")</f>
        <v>0</v>
      </c>
      <c r="U460" s="93">
        <v>0.33986525241629534</v>
      </c>
      <c r="V460" s="93">
        <v>4.1299085702545142</v>
      </c>
      <c r="W460" s="93">
        <v>0</v>
      </c>
      <c r="X460" s="93">
        <v>0</v>
      </c>
      <c r="Y460" s="93">
        <v>0</v>
      </c>
      <c r="Z460" s="93">
        <v>0</v>
      </c>
      <c r="AA460" s="93">
        <v>4.0877999503471658E-2</v>
      </c>
      <c r="AB460" s="93">
        <v>0</v>
      </c>
      <c r="AC460" s="93">
        <f>_xlfn.XLOOKUP(B460,'[3]Nur des jours'!$B:$B,'[3]Nur des jours'!$N:$N,"")</f>
        <v>0</v>
      </c>
      <c r="AD460" s="93">
        <v>0</v>
      </c>
      <c r="AE460" s="93">
        <v>0</v>
      </c>
      <c r="AF460" s="93">
        <v>0</v>
      </c>
      <c r="AG460" s="93"/>
      <c r="AH460" s="93">
        <v>3.920150214163657E-2</v>
      </c>
      <c r="AI460" s="93">
        <v>0</v>
      </c>
      <c r="AJ460" s="93">
        <v>0</v>
      </c>
      <c r="AK460" s="93">
        <v>7.5172314918784511E-2</v>
      </c>
      <c r="AL460" s="93">
        <v>3.920150214163657E-2</v>
      </c>
      <c r="AM460" s="49" t="s">
        <v>5559</v>
      </c>
      <c r="AN460" s="49"/>
      <c r="AO460" s="48" t="str" cm="1">
        <f t="array" ref="AO460">IFERROR(_xlfn.IFS(
AQ460="MPR ISSUE","PDH",
AQ460="BSS Hardware Issue","BSS",
AQ460="Sites strategiques, MLL, Pylone, etc.","ENVTECH",
AQ460="AKTIVCO DEFAUT GE &amp; POWER Cabinet","AKTIVCO",
AQ460="AKTIVCO Coupure ENEO &amp; Baisse de tension","AKTIVCO GRID ONLY",
AQ460="Coupure ENEO &amp; Baisse de tension","IHS GRID ONLY",
AQ460="Defaut GE &amp; POWER Cabinet","IHS",
AQ460="Sharing","Partners",
AQ460="Sites strategiques &amp; DataCenter","SST &amp; DC",
AQ460="Exclu","Exclu",
AQ460="SAT","SAT",
AQ460="SPARE-ISSUE","SPARE-ISSUE",
AQ460="Fiber CAmtel","TRANS_FO_CAMTEL",
AQ460="Fiber AOF","Fiber AOF",
AQ460="Projet OCM (HUAWEI)","TRAVAUX-HUAWEI",
AQ460="Projet OCM (NOKIA)","TRAVAUX-NOKIA",
AQ460="ACCESS-ISSUE","ACCESS-ISSUE",
AQ460="Projet OCM (ZTE, NOKIA, autres projets)","TRAVAUX OCM",
AQ460="No root CAuse","No root cause",
AQ460="ODU HS","PDH",
AQ460="IP &amp; VLAN","PDH",
AQ460="Warehouse HUAWEI","SPARE-ISSUE",
AQ460="SPARE-HS","SPARE-ISSUE",
AQ460="Power Telco","BSS",AQ460="no impacts","no impacts"
),"")</f>
        <v>No root cause</v>
      </c>
      <c r="AP460" s="48" t="str" cm="1">
        <f t="array" ref="AP460">IFERROR(_xlfn.IFS(
AQ460="MPR ISSUE","TX ISSUE",
AQ460="BSS Hardware Issue","RAN ISSUE",
AQ460="Sites strategiques, MLL, Pylone, etc.","ENVTECH",
AQ460="AKTIVCO DEFAUT GE &amp; POWER Cabinet","POWER ISSUE",
AQ460="AKTIVCO Coupure ENEO &amp; Baisse de tension","POWER ISSUE",
AQ460="Coupure ENEO &amp; Baisse de tension","POWER ISSUE",
AQ460="Defaut GE &amp; POWER Cabinet","POWER ISSUE",
AQ460="Sharing","POWER ISSUE",
AQ460="Sites strategiques &amp; DataCenter","POWER ISSUE",
AQ460="Exclu","Exclu",
AQ460="SAT","TX ISSUE",
AQ460="SPARE-ISSUE","SPARE-ISSUE",
AQ460="Fiber CAmtel","TX ISSUE",
AQ460="Fiber AOF","TX ISSUE",
AQ460="Projet OCM (HUAWEI)","TRAVAUX-HUAWEI",
AQ460="Projet OCM (NOKIA)","TRAVAUX -NOKIA",
AQ460="ACCESS-ISSUE","ACCESS-ISSUE",
AQ460="Projet OCM (ZTE, NOKIA, autres projets)","TRAVAUX OCM",
AQ460="No root CAuse","No root cause",
AQ460="ODU HS","TX ISSUE",
AQ460="IP &amp; VLAN","TX ISSUE",
AQ460="Warehouse HUAWEI","SPARE-ISSUE",
AQ460="SPARE-HS","SPARE-ISSUE",
AQ460="Power Telco","RAN ISSUE",AQ460="no impacts","no impacts"
),"")</f>
        <v>No root cause</v>
      </c>
      <c r="AQ460" s="126" t="s">
        <v>5344</v>
      </c>
      <c r="AR460" s="48" t="str" cm="1">
        <f t="array" ref="AR460">IFERROR(_xlfn.IFS(
AQ460="MPR ISSUE","ACTIVE",
AQ460="BSS Hardware Issue","ACTIVE",
AQ460="Sites strategiques, MLL, Pylone, etc.","PASSIVE",
AQ460="AKTIVCO DEFAUT GE &amp; POWER Cabinet","PASSIVE",
AQ460="AKTIVCO Coupure ENEO &amp; Baisse de tension","PASSIVE",
AQ460="Coupure ENEO &amp; Baisse de tension","PASSIVE",
AQ460="Defaut GE &amp; POWER Cabinet","PASSIVE",
AQ460="Sharing","PASSIVE",
AQ460="Sites strategiques &amp; DataCenter","PASSIVE",
AQ460="Exclu","Exclu",
AQ460="SAT","ACTIVE",
AQ460="SPARE-ISSUE","SPARE-ISSUE",
AQ460="Fiber CAmtel","ACTIVE",
AQ460="Fiber AOF","ACTIVE",
AQ460="Projet OCM (HUAWEI)","PLANNED WORKS",
AQ460="Projet OCM (NOKIA)","PLANNED WORKS",
AQ460="ACCESS-ISSUE","ACCESS-ISSUE",
AQ460="Projet OCM (ZTE, NOKIA, autres projets)","PLANNED WORKS",
AQ460="No root CAuse","No root cause",
AQ460="ODU HS","ACTIVE",
AQ460="IP &amp; VLAN","ACTIVE",
AQ460="Warehouse HUAWEI","SPARE-ISSUE",
AQ460="SPARE-HS","SPARE-ISSUE",
AQ460="Power Telco","ACTIVE", AQ460="no impacts","no impacts"
),"")</f>
        <v>No root cause</v>
      </c>
      <c r="AS460" s="92" t="s">
        <v>5537</v>
      </c>
      <c r="AT460" s="98" t="s">
        <v>365</v>
      </c>
      <c r="AV460" s="17" t="s">
        <v>5537</v>
      </c>
      <c r="AW460" s="7" t="s">
        <v>5537</v>
      </c>
      <c r="AX460" s="6" t="s">
        <v>5537</v>
      </c>
      <c r="AY460" s="7"/>
      <c r="AZ460" s="3" t="s">
        <v>5537</v>
      </c>
      <c r="BA460" s="18" t="s">
        <v>5537</v>
      </c>
      <c r="BB460" s="18" t="s">
        <v>5537</v>
      </c>
      <c r="BC460" s="18" t="s">
        <v>5537</v>
      </c>
      <c r="BD460" s="18" t="s">
        <v>5537</v>
      </c>
      <c r="BE460" s="18" t="s">
        <v>5537</v>
      </c>
      <c r="BF460" s="18" t="s">
        <v>5537</v>
      </c>
      <c r="BG460" s="18" t="s">
        <v>5537</v>
      </c>
      <c r="BH460" s="18" t="s">
        <v>5537</v>
      </c>
      <c r="BI460" s="18" t="s">
        <v>5537</v>
      </c>
      <c r="BJ460" s="18" t="s">
        <v>5537</v>
      </c>
      <c r="BK460" s="18" t="s">
        <v>5537</v>
      </c>
      <c r="BL460" s="9" t="s">
        <v>5537</v>
      </c>
      <c r="BM460" s="14" t="s">
        <v>5537</v>
      </c>
      <c r="BN460" s="14" t="s">
        <v>5537</v>
      </c>
      <c r="BO460" s="14" t="str">
        <f>_xlfn.XLOOKUP(B460,'[4]cell downs 18042026 17h'!$B:$B,'[4]cell downs 18042026 17h'!$B:$B,"")</f>
        <v/>
      </c>
      <c r="BP460" s="14" t="str">
        <f>_xlfn.XLOOKUP(B460,'[5]Cells Huawei 19042026 15h'!$B:$B,'[5]Cells Huawei 19042026 15h'!$B:$B,"")</f>
        <v/>
      </c>
      <c r="BQ460" s="9" t="str">
        <f>_xlfn.XLOOKUP(B460,'[6]cells down 19042026 9H40'!$B:$B,'[6]cells down 19042026 9H40'!$B:$B,"")</f>
        <v/>
      </c>
      <c r="BR460" s="9" t="s">
        <v>365</v>
      </c>
      <c r="BS460" s="9" t="s">
        <v>5537</v>
      </c>
      <c r="BT460" s="108"/>
    </row>
    <row r="461" spans="1:72" s="9" customFormat="1" x14ac:dyDescent="0.35">
      <c r="A461" s="1" t="s">
        <v>3037</v>
      </c>
      <c r="B461" s="16" t="s">
        <v>3038</v>
      </c>
      <c r="C461" s="3" t="str">
        <f>_xlfn.XLOOKUP(B461,'[1]daily break down'!$D:$D,'[1]daily break down'!$E:$E,"")</f>
        <v>Douala</v>
      </c>
      <c r="D461" s="1"/>
      <c r="E461" s="1"/>
      <c r="F461" s="3" t="s">
        <v>31</v>
      </c>
      <c r="G461" s="1" t="s">
        <v>32</v>
      </c>
      <c r="H461" s="34" t="str">
        <f>_xlfn.XLOOKUP(B461,[2]CALCULATION!$B:$B,[2]CALCULATION!$H:$H,"")</f>
        <v>ZTE</v>
      </c>
      <c r="I461" s="28">
        <v>0</v>
      </c>
      <c r="J461" s="28">
        <v>7.4586297523349707E-2</v>
      </c>
      <c r="K461" s="28">
        <v>0</v>
      </c>
      <c r="L461" s="28">
        <v>0</v>
      </c>
      <c r="M461" s="28">
        <v>0</v>
      </c>
      <c r="N461" s="28">
        <v>0</v>
      </c>
      <c r="O461" s="28">
        <v>0</v>
      </c>
      <c r="P461" s="28">
        <v>0.46028770121535362</v>
      </c>
      <c r="Q461" s="28">
        <v>0</v>
      </c>
      <c r="R461" s="28">
        <v>0</v>
      </c>
      <c r="S461" s="93">
        <v>0</v>
      </c>
      <c r="T461" s="93">
        <f>_xlfn.XLOOKUP(B461,'[3]Nur des jours'!$B:$B,'[3]Nur des jours'!$U:$U,"")</f>
        <v>0</v>
      </c>
      <c r="U461" s="93">
        <v>0</v>
      </c>
      <c r="V461" s="93">
        <v>0</v>
      </c>
      <c r="W461" s="93">
        <v>0</v>
      </c>
      <c r="X461" s="93">
        <v>0</v>
      </c>
      <c r="Y461" s="93">
        <v>0</v>
      </c>
      <c r="Z461" s="93">
        <v>0</v>
      </c>
      <c r="AA461" s="93">
        <v>0</v>
      </c>
      <c r="AB461" s="93">
        <v>0</v>
      </c>
      <c r="AC461" s="93">
        <f>_xlfn.XLOOKUP(B461,'[3]Nur des jours'!$B:$B,'[3]Nur des jours'!$N:$N,"")</f>
        <v>0</v>
      </c>
      <c r="AD461" s="93">
        <v>0</v>
      </c>
      <c r="AE461" s="93">
        <v>0</v>
      </c>
      <c r="AF461" s="93">
        <v>0.13613515279668278</v>
      </c>
      <c r="AG461" s="93"/>
      <c r="AH461" s="93">
        <v>3.9130161828366518E-2</v>
      </c>
      <c r="AI461" s="93">
        <v>0</v>
      </c>
      <c r="AJ461" s="93">
        <v>3.8250864469536877E-2</v>
      </c>
      <c r="AK461" s="93">
        <v>5.0411279431431796E-2</v>
      </c>
      <c r="AL461" s="93">
        <v>3.9130161828366518E-2</v>
      </c>
      <c r="AM461" s="49" t="s">
        <v>5559</v>
      </c>
      <c r="AN461" s="49"/>
      <c r="AO461" s="48" t="str" cm="1">
        <f t="array" ref="AO461">IFERROR(_xlfn.IFS(
AQ461="MPR ISSUE","PDH",
AQ461="BSS Hardware Issue","BSS",
AQ461="Sites strategiques, MLL, Pylone, etc.","ENVTECH",
AQ461="AKTIVCO DEFAUT GE &amp; POWER Cabinet","AKTIVCO",
AQ461="AKTIVCO Coupure ENEO &amp; Baisse de tension","AKTIVCO GRID ONLY",
AQ461="Coupure ENEO &amp; Baisse de tension","IHS GRID ONLY",
AQ461="Defaut GE &amp; POWER Cabinet","IHS",
AQ461="Sharing","Partners",
AQ461="Sites strategiques &amp; DataCenter","SST &amp; DC",
AQ461="Exclu","Exclu",
AQ461="SAT","SAT",
AQ461="SPARE-ISSUE","SPARE-ISSUE",
AQ461="Fiber CAmtel","TRANS_FO_CAMTEL",
AQ461="Fiber AOF","Fiber AOF",
AQ461="Projet OCM (HUAWEI)","TRAVAUX-HUAWEI",
AQ461="Projet OCM (NOKIA)","TRAVAUX-NOKIA",
AQ461="ACCESS-ISSUE","ACCESS-ISSUE",
AQ461="Projet OCM (ZTE, NOKIA, autres projets)","TRAVAUX OCM",
AQ461="No root CAuse","No root cause",
AQ461="ODU HS","PDH",
AQ461="IP &amp; VLAN","PDH",
AQ461="Warehouse HUAWEI","SPARE-ISSUE",
AQ461="SPARE-HS","SPARE-ISSUE",
AQ461="Power Telco","BSS",AQ461="no impacts","no impacts"
),"")</f>
        <v>No root cause</v>
      </c>
      <c r="AP461" s="48" t="str" cm="1">
        <f t="array" ref="AP461">IFERROR(_xlfn.IFS(
AQ461="MPR ISSUE","TX ISSUE",
AQ461="BSS Hardware Issue","RAN ISSUE",
AQ461="Sites strategiques, MLL, Pylone, etc.","ENVTECH",
AQ461="AKTIVCO DEFAUT GE &amp; POWER Cabinet","POWER ISSUE",
AQ461="AKTIVCO Coupure ENEO &amp; Baisse de tension","POWER ISSUE",
AQ461="Coupure ENEO &amp; Baisse de tension","POWER ISSUE",
AQ461="Defaut GE &amp; POWER Cabinet","POWER ISSUE",
AQ461="Sharing","POWER ISSUE",
AQ461="Sites strategiques &amp; DataCenter","POWER ISSUE",
AQ461="Exclu","Exclu",
AQ461="SAT","TX ISSUE",
AQ461="SPARE-ISSUE","SPARE-ISSUE",
AQ461="Fiber CAmtel","TX ISSUE",
AQ461="Fiber AOF","TX ISSUE",
AQ461="Projet OCM (HUAWEI)","TRAVAUX-HUAWEI",
AQ461="Projet OCM (NOKIA)","TRAVAUX -NOKIA",
AQ461="ACCESS-ISSUE","ACCESS-ISSUE",
AQ461="Projet OCM (ZTE, NOKIA, autres projets)","TRAVAUX OCM",
AQ461="No root CAuse","No root cause",
AQ461="ODU HS","TX ISSUE",
AQ461="IP &amp; VLAN","TX ISSUE",
AQ461="Warehouse HUAWEI","SPARE-ISSUE",
AQ461="SPARE-HS","SPARE-ISSUE",
AQ461="Power Telco","RAN ISSUE",AQ461="no impacts","no impacts"
),"")</f>
        <v>No root cause</v>
      </c>
      <c r="AQ461" s="67" t="s">
        <v>5344</v>
      </c>
      <c r="AR461" s="48" t="str" cm="1">
        <f t="array" ref="AR461">IFERROR(_xlfn.IFS(
AQ461="MPR ISSUE","ACTIVE",
AQ461="BSS Hardware Issue","ACTIVE",
AQ461="Sites strategiques, MLL, Pylone, etc.","PASSIVE",
AQ461="AKTIVCO DEFAUT GE &amp; POWER Cabinet","PASSIVE",
AQ461="AKTIVCO Coupure ENEO &amp; Baisse de tension","PASSIVE",
AQ461="Coupure ENEO &amp; Baisse de tension","PASSIVE",
AQ461="Defaut GE &amp; POWER Cabinet","PASSIVE",
AQ461="Sharing","PASSIVE",
AQ461="Sites strategiques &amp; DataCenter","PASSIVE",
AQ461="Exclu","Exclu",
AQ461="SAT","ACTIVE",
AQ461="SPARE-ISSUE","SPARE-ISSUE",
AQ461="Fiber CAmtel","ACTIVE",
AQ461="Fiber AOF","ACTIVE",
AQ461="Projet OCM (HUAWEI)","PLANNED WORKS",
AQ461="Projet OCM (NOKIA)","PLANNED WORKS",
AQ461="ACCESS-ISSUE","ACCESS-ISSUE",
AQ461="Projet OCM (ZTE, NOKIA, autres projets)","PLANNED WORKS",
AQ461="No root CAuse","No root cause",
AQ461="ODU HS","ACTIVE",
AQ461="IP &amp; VLAN","ACTIVE",
AQ461="Warehouse HUAWEI","SPARE-ISSUE",
AQ461="SPARE-HS","SPARE-ISSUE",
AQ461="Power Telco","ACTIVE", AQ461="no impacts","no impacts"
),"")</f>
        <v>No root cause</v>
      </c>
      <c r="AS461" s="92" t="s">
        <v>5537</v>
      </c>
      <c r="AT461" s="98" t="s">
        <v>3038</v>
      </c>
      <c r="AV461" s="17" t="s">
        <v>5537</v>
      </c>
      <c r="AW461" s="7" t="s">
        <v>5537</v>
      </c>
      <c r="AX461" s="6" t="s">
        <v>5537</v>
      </c>
      <c r="AY461" s="7"/>
      <c r="AZ461" s="3" t="s">
        <v>5537</v>
      </c>
      <c r="BA461" s="18" t="s">
        <v>5537</v>
      </c>
      <c r="BB461" s="18" t="s">
        <v>5537</v>
      </c>
      <c r="BC461" s="18" t="s">
        <v>5537</v>
      </c>
      <c r="BD461" s="18" t="s">
        <v>5537</v>
      </c>
      <c r="BE461" s="18" t="s">
        <v>5537</v>
      </c>
      <c r="BF461" s="18" t="s">
        <v>5537</v>
      </c>
      <c r="BG461" s="18" t="s">
        <v>5537</v>
      </c>
      <c r="BH461" s="18" t="s">
        <v>5537</v>
      </c>
      <c r="BI461" s="18" t="s">
        <v>5537</v>
      </c>
      <c r="BJ461" s="18" t="s">
        <v>5537</v>
      </c>
      <c r="BK461" s="18" t="s">
        <v>5537</v>
      </c>
      <c r="BL461" s="9" t="s">
        <v>5537</v>
      </c>
      <c r="BM461" s="14" t="s">
        <v>5537</v>
      </c>
      <c r="BN461" s="14" t="s">
        <v>5537</v>
      </c>
      <c r="BO461" s="14" t="str">
        <f>_xlfn.XLOOKUP(B461,'[4]cell downs 18042026 17h'!$B:$B,'[4]cell downs 18042026 17h'!$B:$B,"")</f>
        <v/>
      </c>
      <c r="BP461" s="14" t="str">
        <f>_xlfn.XLOOKUP(B461,'[5]Cells Huawei 19042026 15h'!$B:$B,'[5]Cells Huawei 19042026 15h'!$B:$B,"")</f>
        <v/>
      </c>
      <c r="BQ461" s="9" t="str">
        <f>_xlfn.XLOOKUP(B461,'[6]cells down 19042026 9H40'!$B:$B,'[6]cells down 19042026 9H40'!$B:$B,"")</f>
        <v/>
      </c>
      <c r="BR461" s="9" t="s">
        <v>5537</v>
      </c>
      <c r="BS461" s="9" t="s">
        <v>5537</v>
      </c>
      <c r="BT461" s="108"/>
    </row>
    <row r="462" spans="1:72" s="9" customFormat="1" x14ac:dyDescent="0.35">
      <c r="A462" s="1" t="s">
        <v>243</v>
      </c>
      <c r="B462" s="8" t="s">
        <v>244</v>
      </c>
      <c r="C462" s="3" t="str">
        <f>_xlfn.XLOOKUP(B462,'[1]daily break down'!$D:$D,'[1]daily break down'!$E:$E,"")</f>
        <v>EXTREME-NORD</v>
      </c>
      <c r="D462" s="1" t="s">
        <v>11</v>
      </c>
      <c r="E462" s="1" t="s">
        <v>66</v>
      </c>
      <c r="F462" s="3" t="s">
        <v>55</v>
      </c>
      <c r="G462" s="1" t="s">
        <v>245</v>
      </c>
      <c r="H462" s="33" t="str">
        <f>_xlfn.XLOOKUP(B462,[2]CALCULATION!$B:$B,[2]CALCULATION!$H:$H,"")</f>
        <v>NOKIA</v>
      </c>
      <c r="I462" s="28">
        <v>0.44258307486857673</v>
      </c>
      <c r="J462" s="28">
        <v>0</v>
      </c>
      <c r="K462" s="28">
        <v>0.48675141533420735</v>
      </c>
      <c r="L462" s="28">
        <v>0</v>
      </c>
      <c r="M462" s="28">
        <v>0</v>
      </c>
      <c r="N462" s="28">
        <v>2.5862360224589527E-3</v>
      </c>
      <c r="O462" s="28">
        <v>0</v>
      </c>
      <c r="P462" s="28">
        <v>0</v>
      </c>
      <c r="Q462" s="28">
        <v>0</v>
      </c>
      <c r="R462" s="28">
        <v>9.8098607748450719E-4</v>
      </c>
      <c r="S462" s="93">
        <v>0</v>
      </c>
      <c r="T462" s="93">
        <f>_xlfn.XLOOKUP(B462,'[3]Nur des jours'!$B:$B,'[3]Nur des jours'!$U:$U,"")</f>
        <v>0.38209586062586709</v>
      </c>
      <c r="U462" s="93">
        <v>0</v>
      </c>
      <c r="V462" s="93">
        <v>0</v>
      </c>
      <c r="W462" s="93">
        <v>0.38209586062586709</v>
      </c>
      <c r="X462" s="93">
        <v>2.7645971274559804E-3</v>
      </c>
      <c r="Y462" s="93">
        <v>0</v>
      </c>
      <c r="Z462" s="93">
        <v>0</v>
      </c>
      <c r="AA462" s="93">
        <v>0</v>
      </c>
      <c r="AB462" s="93">
        <v>0</v>
      </c>
      <c r="AC462" s="93">
        <f>_xlfn.XLOOKUP(B462,'[3]Nur des jours'!$B:$B,'[3]Nur des jours'!$N:$N,"")</f>
        <v>0</v>
      </c>
      <c r="AD462" s="93">
        <v>0</v>
      </c>
      <c r="AE462" s="93">
        <v>0</v>
      </c>
      <c r="AF462" s="93">
        <v>0</v>
      </c>
      <c r="AG462" s="93"/>
      <c r="AH462" s="93">
        <v>3.8793540336883432E-2</v>
      </c>
      <c r="AI462" s="93">
        <v>0</v>
      </c>
      <c r="AJ462" s="93">
        <v>0.11555617369696367</v>
      </c>
      <c r="AK462" s="93">
        <v>0</v>
      </c>
      <c r="AL462" s="93">
        <v>3.8793540336883432E-2</v>
      </c>
      <c r="AM462" s="49" t="s">
        <v>5601</v>
      </c>
      <c r="AN462" s="49"/>
      <c r="AO462" s="48" t="str" cm="1">
        <f t="array" ref="AO462">IFERROR(_xlfn.IFS(
AQ462="MPR ISSUE","PDH",
AQ462="BSS Hardware Issue","BSS",
AQ462="Sites strategiques, MLL, Pylone, etc.","ENVTECH",
AQ462="AKTIVCO DEFAUT GE &amp; POWER Cabinet","AKTIVCO",
AQ462="AKTIVCO Coupure ENEO &amp; Baisse de tension","AKTIVCO GRID ONLY",
AQ462="Coupure ENEO &amp; Baisse de tension","IHS GRID ONLY",
AQ462="Defaut GE &amp; POWER Cabinet","IHS",
AQ462="Sharing","Partners",
AQ462="Sites strategiques &amp; DataCenter","SST &amp; DC",
AQ462="Exclu","Exclu",
AQ462="SAT","SAT",
AQ462="SPARE-ISSUE","SPARE-ISSUE",
AQ462="Fiber CAmtel","TRANS_FO_CAMTEL",
AQ462="Fiber AOF","Fiber AOF",
AQ462="Projet OCM (HUAWEI)","TRAVAUX-HUAWEI",
AQ462="Projet OCM (NOKIA)","TRAVAUX-NOKIA",
AQ462="ACCESS-ISSUE","ACCESS-ISSUE",
AQ462="Projet OCM (ZTE, NOKIA, autres projets)","TRAVAUX OCM",
AQ462="No root CAuse","No root cause",
AQ462="ODU HS","PDH",
AQ462="IP &amp; VLAN","PDH",
AQ462="Warehouse HUAWEI","SPARE-ISSUE",
AQ462="SPARE-HS","SPARE-ISSUE",
AQ462="Power Telco","BSS",AQ462="no impacts","no impacts"
),"")</f>
        <v>No root cause</v>
      </c>
      <c r="AP462" s="48" t="str" cm="1">
        <f t="array" ref="AP462">IFERROR(_xlfn.IFS(
AQ462="MPR ISSUE","TX ISSUE",
AQ462="BSS Hardware Issue","RAN ISSUE",
AQ462="Sites strategiques, MLL, Pylone, etc.","ENVTECH",
AQ462="AKTIVCO DEFAUT GE &amp; POWER Cabinet","POWER ISSUE",
AQ462="AKTIVCO Coupure ENEO &amp; Baisse de tension","POWER ISSUE",
AQ462="Coupure ENEO &amp; Baisse de tension","POWER ISSUE",
AQ462="Defaut GE &amp; POWER Cabinet","POWER ISSUE",
AQ462="Sharing","POWER ISSUE",
AQ462="Sites strategiques &amp; DataCenter","POWER ISSUE",
AQ462="Exclu","Exclu",
AQ462="SAT","TX ISSUE",
AQ462="SPARE-ISSUE","SPARE-ISSUE",
AQ462="Fiber CAmtel","TX ISSUE",
AQ462="Fiber AOF","TX ISSUE",
AQ462="Projet OCM (HUAWEI)","TRAVAUX-HUAWEI",
AQ462="Projet OCM (NOKIA)","TRAVAUX -NOKIA",
AQ462="ACCESS-ISSUE","ACCESS-ISSUE",
AQ462="Projet OCM (ZTE, NOKIA, autres projets)","TRAVAUX OCM",
AQ462="No root CAuse","No root cause",
AQ462="ODU HS","TX ISSUE",
AQ462="IP &amp; VLAN","TX ISSUE",
AQ462="Warehouse HUAWEI","SPARE-ISSUE",
AQ462="SPARE-HS","SPARE-ISSUE",
AQ462="Power Telco","RAN ISSUE",AQ462="no impacts","no impacts"
),"")</f>
        <v>No root cause</v>
      </c>
      <c r="AQ462" s="67" t="s">
        <v>5344</v>
      </c>
      <c r="AR462" s="48" t="str" cm="1">
        <f t="array" ref="AR462">IFERROR(_xlfn.IFS(
AQ462="MPR ISSUE","ACTIVE",
AQ462="BSS Hardware Issue","ACTIVE",
AQ462="Sites strategiques, MLL, Pylone, etc.","PASSIVE",
AQ462="AKTIVCO DEFAUT GE &amp; POWER Cabinet","PASSIVE",
AQ462="AKTIVCO Coupure ENEO &amp; Baisse de tension","PASSIVE",
AQ462="Coupure ENEO &amp; Baisse de tension","PASSIVE",
AQ462="Defaut GE &amp; POWER Cabinet","PASSIVE",
AQ462="Sharing","PASSIVE",
AQ462="Sites strategiques &amp; DataCenter","PASSIVE",
AQ462="Exclu","Exclu",
AQ462="SAT","ACTIVE",
AQ462="SPARE-ISSUE","SPARE-ISSUE",
AQ462="Fiber CAmtel","ACTIVE",
AQ462="Fiber AOF","ACTIVE",
AQ462="Projet OCM (HUAWEI)","PLANNED WORKS",
AQ462="Projet OCM (NOKIA)","PLANNED WORKS",
AQ462="ACCESS-ISSUE","ACCESS-ISSUE",
AQ462="Projet OCM (ZTE, NOKIA, autres projets)","PLANNED WORKS",
AQ462="No root CAuse","No root cause",
AQ462="ODU HS","ACTIVE",
AQ462="IP &amp; VLAN","ACTIVE",
AQ462="Warehouse HUAWEI","SPARE-ISSUE",
AQ462="SPARE-HS","SPARE-ISSUE",
AQ462="Power Telco","ACTIVE", AQ462="no impacts","no impacts"
),"")</f>
        <v>No root cause</v>
      </c>
      <c r="AS462" s="92" t="s">
        <v>5907</v>
      </c>
      <c r="AT462" s="98" t="s">
        <v>244</v>
      </c>
      <c r="AV462" s="17" t="s">
        <v>5537</v>
      </c>
      <c r="AW462" s="7" t="s">
        <v>5537</v>
      </c>
      <c r="AX462" s="6" t="s">
        <v>5537</v>
      </c>
      <c r="AY462" s="7"/>
      <c r="AZ462" s="3" t="s">
        <v>5537</v>
      </c>
      <c r="BA462" s="18" t="s">
        <v>5537</v>
      </c>
      <c r="BB462" s="18" t="s">
        <v>5537</v>
      </c>
      <c r="BC462" s="18" t="s">
        <v>5537</v>
      </c>
      <c r="BD462" s="18" t="s">
        <v>5537</v>
      </c>
      <c r="BE462" s="18" t="s">
        <v>5537</v>
      </c>
      <c r="BF462" s="18" t="s">
        <v>5537</v>
      </c>
      <c r="BG462" s="18" t="s">
        <v>5537</v>
      </c>
      <c r="BH462" s="18" t="s">
        <v>5537</v>
      </c>
      <c r="BI462" s="18" t="s">
        <v>5537</v>
      </c>
      <c r="BJ462" s="18" t="s">
        <v>5537</v>
      </c>
      <c r="BK462" s="18" t="s">
        <v>5537</v>
      </c>
      <c r="BL462" s="9" t="s">
        <v>5907</v>
      </c>
      <c r="BM462" s="14" t="s">
        <v>5537</v>
      </c>
      <c r="BN462" s="14" t="s">
        <v>5537</v>
      </c>
      <c r="BO462" s="14" t="str">
        <f>_xlfn.XLOOKUP(B462,'[4]cell downs 18042026 17h'!$B:$B,'[4]cell downs 18042026 17h'!$B:$B,"")</f>
        <v/>
      </c>
      <c r="BP462" s="14" t="str">
        <f>_xlfn.XLOOKUP(B462,'[5]Cells Huawei 19042026 15h'!$B:$B,'[5]Cells Huawei 19042026 15h'!$B:$B,"")</f>
        <v/>
      </c>
      <c r="BQ462" s="9" t="str">
        <f>_xlfn.XLOOKUP(B462,'[6]cells down 19042026 9H40'!$B:$B,'[6]cells down 19042026 9H40'!$B:$B,"")</f>
        <v/>
      </c>
      <c r="BR462" s="9" t="s">
        <v>244</v>
      </c>
      <c r="BS462" s="9" t="s">
        <v>12</v>
      </c>
      <c r="BT462" s="108"/>
    </row>
    <row r="463" spans="1:72" s="9" customFormat="1" x14ac:dyDescent="0.35">
      <c r="A463" s="1" t="s">
        <v>1269</v>
      </c>
      <c r="B463" s="8" t="s">
        <v>1270</v>
      </c>
      <c r="C463" s="3" t="str">
        <f>_xlfn.XLOOKUP(B463,'[1]daily break down'!$D:$D,'[1]daily break down'!$E:$E,"")</f>
        <v>OUEST</v>
      </c>
      <c r="D463" s="1" t="s">
        <v>21</v>
      </c>
      <c r="E463" s="1" t="s">
        <v>122</v>
      </c>
      <c r="F463" s="3" t="s">
        <v>102</v>
      </c>
      <c r="G463" s="1" t="s">
        <v>1269</v>
      </c>
      <c r="H463" s="33" t="str">
        <f>_xlfn.XLOOKUP(B463,[2]CALCULATION!$B:$B,[2]CALCULATION!$H:$H,"")</f>
        <v>NOKIA</v>
      </c>
      <c r="I463" s="28">
        <v>0</v>
      </c>
      <c r="J463" s="28">
        <v>0</v>
      </c>
      <c r="K463" s="28">
        <v>0</v>
      </c>
      <c r="L463" s="28">
        <v>0</v>
      </c>
      <c r="M463" s="28">
        <v>0</v>
      </c>
      <c r="N463" s="28">
        <v>0</v>
      </c>
      <c r="O463" s="28">
        <v>0</v>
      </c>
      <c r="P463" s="28">
        <v>0</v>
      </c>
      <c r="Q463" s="28">
        <v>0</v>
      </c>
      <c r="R463" s="28">
        <v>0</v>
      </c>
      <c r="S463" s="93">
        <v>0</v>
      </c>
      <c r="T463" s="93">
        <f>_xlfn.XLOOKUP(B463,'[3]Nur des jours'!$B:$B,'[3]Nur des jours'!$U:$U,"")</f>
        <v>8.8247967514475043E-2</v>
      </c>
      <c r="U463" s="93">
        <v>0</v>
      </c>
      <c r="V463" s="93">
        <v>0</v>
      </c>
      <c r="W463" s="93">
        <v>8.8247967514475043E-2</v>
      </c>
      <c r="X463" s="93">
        <v>0</v>
      </c>
      <c r="Y463" s="93">
        <v>0.61493566530549348</v>
      </c>
      <c r="Z463" s="93">
        <v>1.6612840400304767</v>
      </c>
      <c r="AA463" s="93">
        <v>0</v>
      </c>
      <c r="AB463" s="93">
        <v>0</v>
      </c>
      <c r="AC463" s="93">
        <f>_xlfn.XLOOKUP(B463,'[3]Nur des jours'!$B:$B,'[3]Nur des jours'!$N:$N,"")</f>
        <v>0</v>
      </c>
      <c r="AD463" s="93">
        <v>0</v>
      </c>
      <c r="AE463" s="93">
        <v>0</v>
      </c>
      <c r="AF463" s="93">
        <v>0</v>
      </c>
      <c r="AG463" s="93"/>
      <c r="AH463" s="93">
        <v>3.7703355562975001E-2</v>
      </c>
      <c r="AI463" s="93">
        <v>0.12352173582884708</v>
      </c>
      <c r="AJ463" s="93">
        <v>5.976697573365175E-2</v>
      </c>
      <c r="AK463" s="93">
        <v>0</v>
      </c>
      <c r="AL463" s="93">
        <v>3.7703355562975001E-2</v>
      </c>
      <c r="AM463" s="49" t="s">
        <v>5559</v>
      </c>
      <c r="AN463" s="49"/>
      <c r="AO463" s="48" t="str" cm="1">
        <f t="array" ref="AO463">IFERROR(_xlfn.IFS(
AQ463="MPR ISSUE","PDH",
AQ463="BSS Hardware Issue","BSS",
AQ463="Sites strategiques, MLL, Pylone, etc.","ENVTECH",
AQ463="AKTIVCO DEFAUT GE &amp; POWER Cabinet","AKTIVCO",
AQ463="AKTIVCO Coupure ENEO &amp; Baisse de tension","AKTIVCO GRID ONLY",
AQ463="Coupure ENEO &amp; Baisse de tension","IHS GRID ONLY",
AQ463="Defaut GE &amp; POWER Cabinet","IHS",
AQ463="Sharing","Partners",
AQ463="Sites strategiques &amp; DataCenter","SST &amp; DC",
AQ463="Exclu","Exclu",
AQ463="SAT","SAT",
AQ463="SPARE-ISSUE","SPARE-ISSUE",
AQ463="Fiber CAmtel","TRANS_FO_CAMTEL",
AQ463="Fiber AOF","Fiber AOF",
AQ463="Projet OCM (HUAWEI)","TRAVAUX-HUAWEI",
AQ463="Projet OCM (NOKIA)","TRAVAUX-NOKIA",
AQ463="ACCESS-ISSUE","ACCESS-ISSUE",
AQ463="Projet OCM (ZTE, NOKIA, autres projets)","TRAVAUX OCM",
AQ463="No root CAuse","No root cause",
AQ463="ODU HS","PDH",
AQ463="IP &amp; VLAN","PDH",
AQ463="Warehouse HUAWEI","SPARE-ISSUE",
AQ463="SPARE-HS","SPARE-ISSUE",
AQ463="Power Telco","BSS",AQ463="no impacts","no impacts"
),"")</f>
        <v>No root cause</v>
      </c>
      <c r="AP463" s="48" t="str" cm="1">
        <f t="array" ref="AP463">IFERROR(_xlfn.IFS(
AQ463="MPR ISSUE","TX ISSUE",
AQ463="BSS Hardware Issue","RAN ISSUE",
AQ463="Sites strategiques, MLL, Pylone, etc.","ENVTECH",
AQ463="AKTIVCO DEFAUT GE &amp; POWER Cabinet","POWER ISSUE",
AQ463="AKTIVCO Coupure ENEO &amp; Baisse de tension","POWER ISSUE",
AQ463="Coupure ENEO &amp; Baisse de tension","POWER ISSUE",
AQ463="Defaut GE &amp; POWER Cabinet","POWER ISSUE",
AQ463="Sharing","POWER ISSUE",
AQ463="Sites strategiques &amp; DataCenter","POWER ISSUE",
AQ463="Exclu","Exclu",
AQ463="SAT","TX ISSUE",
AQ463="SPARE-ISSUE","SPARE-ISSUE",
AQ463="Fiber CAmtel","TX ISSUE",
AQ463="Fiber AOF","TX ISSUE",
AQ463="Projet OCM (HUAWEI)","TRAVAUX-HUAWEI",
AQ463="Projet OCM (NOKIA)","TRAVAUX -NOKIA",
AQ463="ACCESS-ISSUE","ACCESS-ISSUE",
AQ463="Projet OCM (ZTE, NOKIA, autres projets)","TRAVAUX OCM",
AQ463="No root CAuse","No root cause",
AQ463="ODU HS","TX ISSUE",
AQ463="IP &amp; VLAN","TX ISSUE",
AQ463="Warehouse HUAWEI","SPARE-ISSUE",
AQ463="SPARE-HS","SPARE-ISSUE",
AQ463="Power Telco","RAN ISSUE",AQ463="no impacts","no impacts"
),"")</f>
        <v>No root cause</v>
      </c>
      <c r="AQ463" s="67" t="s">
        <v>5344</v>
      </c>
      <c r="AR463" s="48" t="str" cm="1">
        <f t="array" ref="AR463">IFERROR(_xlfn.IFS(
AQ463="MPR ISSUE","ACTIVE",
AQ463="BSS Hardware Issue","ACTIVE",
AQ463="Sites strategiques, MLL, Pylone, etc.","PASSIVE",
AQ463="AKTIVCO DEFAUT GE &amp; POWER Cabinet","PASSIVE",
AQ463="AKTIVCO Coupure ENEO &amp; Baisse de tension","PASSIVE",
AQ463="Coupure ENEO &amp; Baisse de tension","PASSIVE",
AQ463="Defaut GE &amp; POWER Cabinet","PASSIVE",
AQ463="Sharing","PASSIVE",
AQ463="Sites strategiques &amp; DataCenter","PASSIVE",
AQ463="Exclu","Exclu",
AQ463="SAT","ACTIVE",
AQ463="SPARE-ISSUE","SPARE-ISSUE",
AQ463="Fiber CAmtel","ACTIVE",
AQ463="Fiber AOF","ACTIVE",
AQ463="Projet OCM (HUAWEI)","PLANNED WORKS",
AQ463="Projet OCM (NOKIA)","PLANNED WORKS",
AQ463="ACCESS-ISSUE","ACCESS-ISSUE",
AQ463="Projet OCM (ZTE, NOKIA, autres projets)","PLANNED WORKS",
AQ463="No root CAuse","No root cause",
AQ463="ODU HS","ACTIVE",
AQ463="IP &amp; VLAN","ACTIVE",
AQ463="Warehouse HUAWEI","SPARE-ISSUE",
AQ463="SPARE-HS","SPARE-ISSUE",
AQ463="Power Telco","ACTIVE", AQ463="no impacts","no impacts"
),"")</f>
        <v>No root cause</v>
      </c>
      <c r="AS463" s="92" t="s">
        <v>5537</v>
      </c>
      <c r="AT463" s="98" t="s">
        <v>1270</v>
      </c>
      <c r="AV463" s="17" t="s">
        <v>5537</v>
      </c>
      <c r="AW463" s="7" t="s">
        <v>5537</v>
      </c>
      <c r="AX463" s="6" t="s">
        <v>5537</v>
      </c>
      <c r="AY463" s="7"/>
      <c r="AZ463" s="3" t="s">
        <v>5537</v>
      </c>
      <c r="BA463" s="18" t="s">
        <v>5537</v>
      </c>
      <c r="BB463" s="18" t="s">
        <v>5537</v>
      </c>
      <c r="BC463" s="18" t="s">
        <v>5537</v>
      </c>
      <c r="BD463" s="18" t="s">
        <v>5537</v>
      </c>
      <c r="BE463" s="18" t="s">
        <v>5537</v>
      </c>
      <c r="BF463" s="18" t="s">
        <v>5537</v>
      </c>
      <c r="BG463" s="18" t="s">
        <v>5537</v>
      </c>
      <c r="BH463" s="18" t="s">
        <v>5537</v>
      </c>
      <c r="BI463" s="18" t="s">
        <v>5537</v>
      </c>
      <c r="BJ463" s="18" t="s">
        <v>5537</v>
      </c>
      <c r="BK463" s="18" t="s">
        <v>5537</v>
      </c>
      <c r="BL463" s="9" t="s">
        <v>5537</v>
      </c>
      <c r="BM463" s="14" t="s">
        <v>5537</v>
      </c>
      <c r="BN463" s="14" t="s">
        <v>5537</v>
      </c>
      <c r="BO463" s="14" t="str">
        <f>_xlfn.XLOOKUP(B463,'[4]cell downs 18042026 17h'!$B:$B,'[4]cell downs 18042026 17h'!$B:$B,"")</f>
        <v/>
      </c>
      <c r="BP463" s="14" t="str">
        <f>_xlfn.XLOOKUP(B463,'[5]Cells Huawei 19042026 15h'!$B:$B,'[5]Cells Huawei 19042026 15h'!$B:$B,"")</f>
        <v/>
      </c>
      <c r="BQ463" s="9" t="str">
        <f>_xlfn.XLOOKUP(B463,'[6]cells down 19042026 9H40'!$B:$B,'[6]cells down 19042026 9H40'!$B:$B,"")</f>
        <v/>
      </c>
      <c r="BR463" s="9" t="s">
        <v>5537</v>
      </c>
      <c r="BS463" s="9" t="s">
        <v>5537</v>
      </c>
      <c r="BT463" s="108"/>
    </row>
    <row r="464" spans="1:72" s="9" customFormat="1" x14ac:dyDescent="0.35">
      <c r="A464" s="1" t="s">
        <v>1298</v>
      </c>
      <c r="B464" s="8" t="s">
        <v>1299</v>
      </c>
      <c r="C464" s="3" t="str">
        <f>_xlfn.XLOOKUP(B464,'[1]daily break down'!$D:$D,'[1]daily break down'!$E:$E,"")</f>
        <v>NORD-OUEST</v>
      </c>
      <c r="D464" s="1" t="s">
        <v>11</v>
      </c>
      <c r="E464" s="1" t="s">
        <v>154</v>
      </c>
      <c r="F464" s="3" t="s">
        <v>51</v>
      </c>
      <c r="G464" s="1" t="s">
        <v>1300</v>
      </c>
      <c r="H464" s="33" t="str">
        <f>_xlfn.XLOOKUP(B464,[2]CALCULATION!$B:$B,[2]CALCULATION!$H:$H,"")</f>
        <v>NOKIA</v>
      </c>
      <c r="I464" s="28">
        <v>0.45715389072948154</v>
      </c>
      <c r="J464" s="28">
        <v>1.2983560267523773</v>
      </c>
      <c r="K464" s="28">
        <v>0.53557725821926117</v>
      </c>
      <c r="L464" s="28">
        <v>0.10983520844760779</v>
      </c>
      <c r="M464" s="28">
        <v>2.2071770947035261</v>
      </c>
      <c r="N464" s="28">
        <v>3.8408604071254598E-2</v>
      </c>
      <c r="O464" s="28">
        <v>0.20527206708690351</v>
      </c>
      <c r="P464" s="28">
        <v>0.74806464792363381</v>
      </c>
      <c r="Q464" s="28">
        <v>0.75962942533663125</v>
      </c>
      <c r="R464" s="28">
        <v>4.1062246274719394</v>
      </c>
      <c r="S464" s="93">
        <v>2.6468326035782903</v>
      </c>
      <c r="T464" s="93">
        <f>_xlfn.XLOOKUP(B464,'[3]Nur des jours'!$B:$B,'[3]Nur des jours'!$U:$U,"")</f>
        <v>0.11594584414139084</v>
      </c>
      <c r="U464" s="93">
        <v>0.52606261177082436</v>
      </c>
      <c r="V464" s="93">
        <v>1.2354358750460144</v>
      </c>
      <c r="W464" s="93">
        <v>0.11594584414139084</v>
      </c>
      <c r="X464" s="93">
        <v>3.6009023122822337E-2</v>
      </c>
      <c r="Y464" s="93">
        <v>5.6180496699797331E-3</v>
      </c>
      <c r="Z464" s="93">
        <v>0.10934686516395412</v>
      </c>
      <c r="AA464" s="93">
        <v>7.4835988619793056E-2</v>
      </c>
      <c r="AB464" s="93">
        <v>2.0082298185387905E-2</v>
      </c>
      <c r="AC464" s="93">
        <f>_xlfn.XLOOKUP(B464,'[3]Nur des jours'!$B:$B,'[3]Nur des jours'!$N:$N,"")</f>
        <v>0.96635804847146278</v>
      </c>
      <c r="AD464" s="93">
        <v>0.96635804847146278</v>
      </c>
      <c r="AE464" s="93">
        <v>0.12580864245091058</v>
      </c>
      <c r="AF464" s="93">
        <v>3.4831907953874086E-2</v>
      </c>
      <c r="AG464" s="93"/>
      <c r="AH464" s="93">
        <v>3.6829436725422368E-2</v>
      </c>
      <c r="AI464" s="93">
        <v>0.11490394030590427</v>
      </c>
      <c r="AJ464" s="93">
        <v>6.0829499746693758E-2</v>
      </c>
      <c r="AK464" s="93">
        <v>0</v>
      </c>
      <c r="AL464" s="93">
        <v>3.6829436725422368E-2</v>
      </c>
      <c r="AM464" s="49" t="s">
        <v>5601</v>
      </c>
      <c r="AN464" s="49"/>
      <c r="AO464" s="48" t="str" cm="1">
        <f t="array" ref="AO464">IFERROR(_xlfn.IFS(
AQ464="MPR ISSUE","PDH",
AQ464="BSS Hardware Issue","BSS",
AQ464="Sites strategiques, MLL, Pylone, etc.","ENVTECH",
AQ464="AKTIVCO DEFAUT GE &amp; POWER Cabinet","AKTIVCO",
AQ464="AKTIVCO Coupure ENEO &amp; Baisse de tension","AKTIVCO GRID ONLY",
AQ464="Coupure ENEO &amp; Baisse de tension","IHS GRID ONLY",
AQ464="Defaut GE &amp; POWER Cabinet","IHS",
AQ464="Sharing","Partners",
AQ464="Sites strategiques &amp; DataCenter","SST &amp; DC",
AQ464="Exclu","Exclu",
AQ464="SAT","SAT",
AQ464="SPARE-ISSUE","SPARE-ISSUE",
AQ464="Fiber CAmtel","TRANS_FO_CAMTEL",
AQ464="Fiber AOF","Fiber AOF",
AQ464="Projet OCM (HUAWEI)","TRAVAUX-HUAWEI",
AQ464="Projet OCM (NOKIA)","TRAVAUX-NOKIA",
AQ464="ACCESS-ISSUE","ACCESS-ISSUE",
AQ464="Projet OCM (ZTE, NOKIA, autres projets)","TRAVAUX OCM",
AQ464="No root CAuse","No root cause",
AQ464="ODU HS","PDH",
AQ464="IP &amp; VLAN","PDH",
AQ464="Warehouse HUAWEI","SPARE-ISSUE",
AQ464="SPARE-HS","SPARE-ISSUE",
AQ464="Power Telco","BSS",AQ464="no impacts","no impacts"
),"")</f>
        <v>IHS</v>
      </c>
      <c r="AP464" s="48" t="str" cm="1">
        <f t="array" ref="AP464">IFERROR(_xlfn.IFS(
AQ464="MPR ISSUE","TX ISSUE",
AQ464="BSS Hardware Issue","RAN ISSUE",
AQ464="Sites strategiques, MLL, Pylone, etc.","ENVTECH",
AQ464="AKTIVCO DEFAUT GE &amp; POWER Cabinet","POWER ISSUE",
AQ464="AKTIVCO Coupure ENEO &amp; Baisse de tension","POWER ISSUE",
AQ464="Coupure ENEO &amp; Baisse de tension","POWER ISSUE",
AQ464="Defaut GE &amp; POWER Cabinet","POWER ISSUE",
AQ464="Sharing","POWER ISSUE",
AQ464="Sites strategiques &amp; DataCenter","POWER ISSUE",
AQ464="Exclu","Exclu",
AQ464="SAT","TX ISSUE",
AQ464="SPARE-ISSUE","SPARE-ISSUE",
AQ464="Fiber CAmtel","TX ISSUE",
AQ464="Fiber AOF","TX ISSUE",
AQ464="Projet OCM (HUAWEI)","TRAVAUX-HUAWEI",
AQ464="Projet OCM (NOKIA)","TRAVAUX -NOKIA",
AQ464="ACCESS-ISSUE","ACCESS-ISSUE",
AQ464="Projet OCM (ZTE, NOKIA, autres projets)","TRAVAUX OCM",
AQ464="No root CAuse","No root cause",
AQ464="ODU HS","TX ISSUE",
AQ464="IP &amp; VLAN","TX ISSUE",
AQ464="Warehouse HUAWEI","SPARE-ISSUE",
AQ464="SPARE-HS","SPARE-ISSUE",
AQ464="Power Telco","RAN ISSUE",AQ464="no impacts","no impacts"
),"")</f>
        <v>POWER ISSUE</v>
      </c>
      <c r="AQ464" s="67" t="s">
        <v>5330</v>
      </c>
      <c r="AR464" s="48" t="str" cm="1">
        <f t="array" ref="AR464">IFERROR(_xlfn.IFS(
AQ464="MPR ISSUE","ACTIVE",
AQ464="BSS Hardware Issue","ACTIVE",
AQ464="Sites strategiques, MLL, Pylone, etc.","PASSIVE",
AQ464="AKTIVCO DEFAUT GE &amp; POWER Cabinet","PASSIVE",
AQ464="AKTIVCO Coupure ENEO &amp; Baisse de tension","PASSIVE",
AQ464="Coupure ENEO &amp; Baisse de tension","PASSIVE",
AQ464="Defaut GE &amp; POWER Cabinet","PASSIVE",
AQ464="Sharing","PASSIVE",
AQ464="Sites strategiques &amp; DataCenter","PASSIVE",
AQ464="Exclu","Exclu",
AQ464="SAT","ACTIVE",
AQ464="SPARE-ISSUE","SPARE-ISSUE",
AQ464="Fiber CAmtel","ACTIVE",
AQ464="Fiber AOF","ACTIVE",
AQ464="Projet OCM (HUAWEI)","PLANNED WORKS",
AQ464="Projet OCM (NOKIA)","PLANNED WORKS",
AQ464="ACCESS-ISSUE","ACCESS-ISSUE",
AQ464="Projet OCM (ZTE, NOKIA, autres projets)","PLANNED WORKS",
AQ464="No root CAuse","No root cause",
AQ464="ODU HS","ACTIVE",
AQ464="IP &amp; VLAN","ACTIVE",
AQ464="Warehouse HUAWEI","SPARE-ISSUE",
AQ464="SPARE-HS","SPARE-ISSUE",
AQ464="Power Telco","ACTIVE", AQ464="no impacts","no impacts"
),"")</f>
        <v>PASSIVE</v>
      </c>
      <c r="AS464" s="92" t="s">
        <v>5741</v>
      </c>
      <c r="AT464" s="98" t="s">
        <v>1299</v>
      </c>
      <c r="AV464" s="17" t="s">
        <v>5537</v>
      </c>
      <c r="AW464" s="7" t="s">
        <v>5537</v>
      </c>
      <c r="AX464" s="6" t="s">
        <v>5537</v>
      </c>
      <c r="AY464" s="7"/>
      <c r="AZ464" s="3" t="s">
        <v>5537</v>
      </c>
      <c r="BA464" s="18" t="s">
        <v>5537</v>
      </c>
      <c r="BB464" s="18" t="s">
        <v>5537</v>
      </c>
      <c r="BC464" s="18" t="s">
        <v>5537</v>
      </c>
      <c r="BD464" s="18" t="s">
        <v>5537</v>
      </c>
      <c r="BE464" s="18" t="s">
        <v>5537</v>
      </c>
      <c r="BF464" s="18" t="s">
        <v>5537</v>
      </c>
      <c r="BG464" s="18" t="s">
        <v>5537</v>
      </c>
      <c r="BH464" s="18" t="s">
        <v>5537</v>
      </c>
      <c r="BI464" s="18" t="s">
        <v>5537</v>
      </c>
      <c r="BJ464" s="18" t="s">
        <v>5537</v>
      </c>
      <c r="BK464" s="18" t="s">
        <v>5537</v>
      </c>
      <c r="BL464" s="9" t="s">
        <v>5741</v>
      </c>
      <c r="BM464" s="14" t="s">
        <v>5537</v>
      </c>
      <c r="BN464" s="14" t="s">
        <v>5537</v>
      </c>
      <c r="BO464" s="14" t="str">
        <f>_xlfn.XLOOKUP(B464,'[4]cell downs 18042026 17h'!$B:$B,'[4]cell downs 18042026 17h'!$B:$B,"")</f>
        <v/>
      </c>
      <c r="BP464" s="14" t="str">
        <f>_xlfn.XLOOKUP(B464,'[5]Cells Huawei 19042026 15h'!$B:$B,'[5]Cells Huawei 19042026 15h'!$B:$B,"")</f>
        <v/>
      </c>
      <c r="BQ464" s="9" t="str">
        <f>_xlfn.XLOOKUP(B464,'[6]cells down 19042026 9H40'!$B:$B,'[6]cells down 19042026 9H40'!$B:$B,"")</f>
        <v/>
      </c>
      <c r="BR464" s="9" t="s">
        <v>1299</v>
      </c>
      <c r="BS464" s="9" t="s">
        <v>154</v>
      </c>
      <c r="BT464" s="108"/>
    </row>
    <row r="465" spans="1:72" s="9" customFormat="1" x14ac:dyDescent="0.35">
      <c r="A465" s="1" t="s">
        <v>1457</v>
      </c>
      <c r="B465" s="8" t="s">
        <v>1458</v>
      </c>
      <c r="C465" s="3" t="str">
        <f>_xlfn.XLOOKUP(B465,'[1]daily break down'!$D:$D,'[1]daily break down'!$E:$E,"")</f>
        <v>ADAMAOUA</v>
      </c>
      <c r="D465" s="1" t="s">
        <v>11</v>
      </c>
      <c r="E465" s="1" t="s">
        <v>96</v>
      </c>
      <c r="F465" s="3" t="s">
        <v>90</v>
      </c>
      <c r="G465" s="1" t="s">
        <v>1459</v>
      </c>
      <c r="H465" s="33" t="str">
        <f>_xlfn.XLOOKUP(B465,[2]CALCULATION!$B:$B,[2]CALCULATION!$H:$H,"")</f>
        <v>NOKIA</v>
      </c>
      <c r="I465" s="28">
        <v>0.18367498584865552</v>
      </c>
      <c r="J465" s="28">
        <v>4.9943999844246816E-3</v>
      </c>
      <c r="K465" s="28">
        <v>1.9620857081666435E-3</v>
      </c>
      <c r="L465" s="28">
        <v>0.15136395349284346</v>
      </c>
      <c r="M465" s="28">
        <v>0.14667830330252743</v>
      </c>
      <c r="N465" s="28">
        <v>0</v>
      </c>
      <c r="O465" s="28">
        <v>2.8346278787682734E-2</v>
      </c>
      <c r="P465" s="28">
        <v>5.711452903081455E-2</v>
      </c>
      <c r="Q465" s="28">
        <v>1.1950885677016007E-2</v>
      </c>
      <c r="R465" s="28">
        <v>0.14228919407220406</v>
      </c>
      <c r="S465" s="93">
        <v>6.7626223056955023E-2</v>
      </c>
      <c r="T465" s="93">
        <f>_xlfn.XLOOKUP(B465,'[3]Nur des jours'!$B:$B,'[3]Nur des jours'!$U:$U,"")</f>
        <v>3.4783667458138214E-3</v>
      </c>
      <c r="U465" s="93">
        <v>9.8109963725485526E-4</v>
      </c>
      <c r="V465" s="93">
        <v>7.5987188884182036E-3</v>
      </c>
      <c r="W465" s="93">
        <v>3.4783667458138214E-3</v>
      </c>
      <c r="X465" s="93">
        <v>0.12173662680811152</v>
      </c>
      <c r="Y465" s="93">
        <v>0.32455622694334413</v>
      </c>
      <c r="Z465" s="93">
        <v>0.11449595663989919</v>
      </c>
      <c r="AA465" s="93">
        <v>6.2658893288720777E-2</v>
      </c>
      <c r="AB465" s="93">
        <v>0</v>
      </c>
      <c r="AC465" s="93">
        <f>_xlfn.XLOOKUP(B465,'[3]Nur des jours'!$B:$B,'[3]Nur des jours'!$N:$N,"")</f>
        <v>8.4731332308378079E-3</v>
      </c>
      <c r="AD465" s="93">
        <v>8.4731332308378079E-3</v>
      </c>
      <c r="AE465" s="93">
        <v>8.9190876114083977E-4</v>
      </c>
      <c r="AF465" s="93">
        <v>2.8541080356505508E-3</v>
      </c>
      <c r="AG465" s="93"/>
      <c r="AH465" s="93">
        <v>3.5815417866481701E-2</v>
      </c>
      <c r="AI465" s="93">
        <v>9.4670855165081988E-2</v>
      </c>
      <c r="AJ465" s="93">
        <v>6.6415437787134643E-2</v>
      </c>
      <c r="AK465" s="93">
        <v>0</v>
      </c>
      <c r="AL465" s="93">
        <v>3.5815417866481701E-2</v>
      </c>
      <c r="AM465" s="49" t="s">
        <v>5559</v>
      </c>
      <c r="AN465" s="49"/>
      <c r="AO465" s="48" t="str" cm="1">
        <f t="array" ref="AO465">IFERROR(_xlfn.IFS(
AQ465="MPR ISSUE","PDH",
AQ465="BSS Hardware Issue","BSS",
AQ465="Sites strategiques, MLL, Pylone, etc.","ENVTECH",
AQ465="AKTIVCO DEFAUT GE &amp; POWER Cabinet","AKTIVCO",
AQ465="AKTIVCO Coupure ENEO &amp; Baisse de tension","AKTIVCO GRID ONLY",
AQ465="Coupure ENEO &amp; Baisse de tension","IHS GRID ONLY",
AQ465="Defaut GE &amp; POWER Cabinet","IHS",
AQ465="Sharing","Partners",
AQ465="Sites strategiques &amp; DataCenter","SST &amp; DC",
AQ465="Exclu","Exclu",
AQ465="SAT","SAT",
AQ465="SPARE-ISSUE","SPARE-ISSUE",
AQ465="Fiber CAmtel","TRANS_FO_CAMTEL",
AQ465="Fiber AOF","Fiber AOF",
AQ465="Projet OCM (HUAWEI)","TRAVAUX-HUAWEI",
AQ465="Projet OCM (NOKIA)","TRAVAUX-NOKIA",
AQ465="ACCESS-ISSUE","ACCESS-ISSUE",
AQ465="Projet OCM (ZTE, NOKIA, autres projets)","TRAVAUX OCM",
AQ465="No root CAuse","No root cause",
AQ465="ODU HS","PDH",
AQ465="IP &amp; VLAN","PDH",
AQ465="Warehouse HUAWEI","SPARE-ISSUE",
AQ465="SPARE-HS","SPARE-ISSUE",
AQ465="Power Telco","BSS",AQ465="no impacts","no impacts"
),"")</f>
        <v>No root cause</v>
      </c>
      <c r="AP465" s="48" t="str" cm="1">
        <f t="array" ref="AP465">IFERROR(_xlfn.IFS(
AQ465="MPR ISSUE","TX ISSUE",
AQ465="BSS Hardware Issue","RAN ISSUE",
AQ465="Sites strategiques, MLL, Pylone, etc.","ENVTECH",
AQ465="AKTIVCO DEFAUT GE &amp; POWER Cabinet","POWER ISSUE",
AQ465="AKTIVCO Coupure ENEO &amp; Baisse de tension","POWER ISSUE",
AQ465="Coupure ENEO &amp; Baisse de tension","POWER ISSUE",
AQ465="Defaut GE &amp; POWER Cabinet","POWER ISSUE",
AQ465="Sharing","POWER ISSUE",
AQ465="Sites strategiques &amp; DataCenter","POWER ISSUE",
AQ465="Exclu","Exclu",
AQ465="SAT","TX ISSUE",
AQ465="SPARE-ISSUE","SPARE-ISSUE",
AQ465="Fiber CAmtel","TX ISSUE",
AQ465="Fiber AOF","TX ISSUE",
AQ465="Projet OCM (HUAWEI)","TRAVAUX-HUAWEI",
AQ465="Projet OCM (NOKIA)","TRAVAUX -NOKIA",
AQ465="ACCESS-ISSUE","ACCESS-ISSUE",
AQ465="Projet OCM (ZTE, NOKIA, autres projets)","TRAVAUX OCM",
AQ465="No root CAuse","No root cause",
AQ465="ODU HS","TX ISSUE",
AQ465="IP &amp; VLAN","TX ISSUE",
AQ465="Warehouse HUAWEI","SPARE-ISSUE",
AQ465="SPARE-HS","SPARE-ISSUE",
AQ465="Power Telco","RAN ISSUE",AQ465="no impacts","no impacts"
),"")</f>
        <v>No root cause</v>
      </c>
      <c r="AQ465" s="126" t="s">
        <v>5344</v>
      </c>
      <c r="AR465" s="48" t="str" cm="1">
        <f t="array" ref="AR465">IFERROR(_xlfn.IFS(
AQ465="MPR ISSUE","ACTIVE",
AQ465="BSS Hardware Issue","ACTIVE",
AQ465="Sites strategiques, MLL, Pylone, etc.","PASSIVE",
AQ465="AKTIVCO DEFAUT GE &amp; POWER Cabinet","PASSIVE",
AQ465="AKTIVCO Coupure ENEO &amp; Baisse de tension","PASSIVE",
AQ465="Coupure ENEO &amp; Baisse de tension","PASSIVE",
AQ465="Defaut GE &amp; POWER Cabinet","PASSIVE",
AQ465="Sharing","PASSIVE",
AQ465="Sites strategiques &amp; DataCenter","PASSIVE",
AQ465="Exclu","Exclu",
AQ465="SAT","ACTIVE",
AQ465="SPARE-ISSUE","SPARE-ISSUE",
AQ465="Fiber CAmtel","ACTIVE",
AQ465="Fiber AOF","ACTIVE",
AQ465="Projet OCM (HUAWEI)","PLANNED WORKS",
AQ465="Projet OCM (NOKIA)","PLANNED WORKS",
AQ465="ACCESS-ISSUE","ACCESS-ISSUE",
AQ465="Projet OCM (ZTE, NOKIA, autres projets)","PLANNED WORKS",
AQ465="No root CAuse","No root cause",
AQ465="ODU HS","ACTIVE",
AQ465="IP &amp; VLAN","ACTIVE",
AQ465="Warehouse HUAWEI","SPARE-ISSUE",
AQ465="SPARE-HS","SPARE-ISSUE",
AQ465="Power Telco","ACTIVE", AQ465="no impacts","no impacts"
),"")</f>
        <v>No root cause</v>
      </c>
      <c r="AS465" s="92" t="s">
        <v>5537</v>
      </c>
      <c r="AT465" s="98" t="s">
        <v>1458</v>
      </c>
      <c r="AV465" s="17" t="s">
        <v>5537</v>
      </c>
      <c r="AW465" s="7" t="s">
        <v>5537</v>
      </c>
      <c r="AX465" s="6" t="s">
        <v>5537</v>
      </c>
      <c r="AY465" s="7"/>
      <c r="AZ465" s="3" t="s">
        <v>5537</v>
      </c>
      <c r="BA465" s="18" t="s">
        <v>5537</v>
      </c>
      <c r="BB465" s="18" t="s">
        <v>5537</v>
      </c>
      <c r="BC465" s="18" t="s">
        <v>5537</v>
      </c>
      <c r="BD465" s="18" t="s">
        <v>5537</v>
      </c>
      <c r="BE465" s="18" t="s">
        <v>5537</v>
      </c>
      <c r="BF465" s="18" t="s">
        <v>5537</v>
      </c>
      <c r="BG465" s="18" t="s">
        <v>5537</v>
      </c>
      <c r="BH465" s="18" t="s">
        <v>5537</v>
      </c>
      <c r="BI465" s="18" t="s">
        <v>5537</v>
      </c>
      <c r="BJ465" s="18" t="s">
        <v>5537</v>
      </c>
      <c r="BK465" s="18" t="s">
        <v>5537</v>
      </c>
      <c r="BL465" s="9" t="s">
        <v>5537</v>
      </c>
      <c r="BM465" s="14" t="s">
        <v>5537</v>
      </c>
      <c r="BN465" s="14" t="s">
        <v>5537</v>
      </c>
      <c r="BO465" s="14" t="str">
        <f>_xlfn.XLOOKUP(B465,'[4]cell downs 18042026 17h'!$B:$B,'[4]cell downs 18042026 17h'!$B:$B,"")</f>
        <v/>
      </c>
      <c r="BP465" s="14" t="str">
        <f>_xlfn.XLOOKUP(B465,'[5]Cells Huawei 19042026 15h'!$B:$B,'[5]Cells Huawei 19042026 15h'!$B:$B,"")</f>
        <v/>
      </c>
      <c r="BQ465" s="9" t="str">
        <f>_xlfn.XLOOKUP(B465,'[6]cells down 19042026 9H40'!$B:$B,'[6]cells down 19042026 9H40'!$B:$B,"")</f>
        <v/>
      </c>
      <c r="BR465" s="9" t="s">
        <v>1458</v>
      </c>
      <c r="BS465" s="9" t="s">
        <v>237</v>
      </c>
      <c r="BT465" s="108"/>
    </row>
    <row r="466" spans="1:72" s="9" customFormat="1" x14ac:dyDescent="0.35">
      <c r="A466" s="1" t="s">
        <v>140</v>
      </c>
      <c r="B466" s="8" t="s">
        <v>141</v>
      </c>
      <c r="C466" s="3" t="str">
        <f>_xlfn.XLOOKUP(B466,'[1]daily break down'!$D:$D,'[1]daily break down'!$E:$E,"")</f>
        <v>EXTREME-NORD</v>
      </c>
      <c r="D466" s="1" t="s">
        <v>11</v>
      </c>
      <c r="E466" s="1" t="s">
        <v>12</v>
      </c>
      <c r="F466" s="3" t="s">
        <v>55</v>
      </c>
      <c r="G466" s="1" t="s">
        <v>142</v>
      </c>
      <c r="H466" s="33" t="str">
        <f>_xlfn.XLOOKUP(B466,[2]CALCULATION!$B:$B,[2]CALCULATION!$H:$H,"")</f>
        <v>NOKIA</v>
      </c>
      <c r="I466" s="28">
        <v>0.29148544407314159</v>
      </c>
      <c r="J466" s="28">
        <v>0.91131625650335035</v>
      </c>
      <c r="K466" s="28">
        <v>0.19339086689202542</v>
      </c>
      <c r="L466" s="28">
        <v>0.20392879451527351</v>
      </c>
      <c r="M466" s="28">
        <v>0</v>
      </c>
      <c r="N466" s="28">
        <v>0</v>
      </c>
      <c r="O466" s="28">
        <v>0.18615463029031387</v>
      </c>
      <c r="P466" s="28">
        <v>1.0623405585258097</v>
      </c>
      <c r="Q466" s="28">
        <v>0.45544492667444564</v>
      </c>
      <c r="R466" s="28">
        <v>2.1806151447311417</v>
      </c>
      <c r="S466" s="93">
        <v>5.2828354572275655</v>
      </c>
      <c r="T466" s="93">
        <f>_xlfn.XLOOKUP(B466,'[3]Nur des jours'!$B:$B,'[3]Nur des jours'!$U:$U,"")</f>
        <v>0.61712550903080687</v>
      </c>
      <c r="U466" s="93">
        <v>1.4313898639656926</v>
      </c>
      <c r="V466" s="93">
        <v>3.8924825071937534</v>
      </c>
      <c r="W466" s="93">
        <v>0.61712550903080687</v>
      </c>
      <c r="X466" s="93">
        <v>0.63028547567503013</v>
      </c>
      <c r="Y466" s="93">
        <v>0.45353663946261968</v>
      </c>
      <c r="Z466" s="93">
        <v>1.2496614479147046</v>
      </c>
      <c r="AA466" s="93">
        <v>5.4915217677936057E-2</v>
      </c>
      <c r="AB466" s="93">
        <v>0.4236087380929906</v>
      </c>
      <c r="AC466" s="93">
        <f>_xlfn.XLOOKUP(B466,'[3]Nur des jours'!$B:$B,'[3]Nur des jours'!$N:$N,"")</f>
        <v>0.14747826260654678</v>
      </c>
      <c r="AD466" s="93">
        <v>0.14747826260654678</v>
      </c>
      <c r="AE466" s="93">
        <v>1.1331559411007222</v>
      </c>
      <c r="AF466" s="93">
        <v>4.0004911572686985E-2</v>
      </c>
      <c r="AG466" s="93"/>
      <c r="AH466" s="93">
        <v>3.5761401551931568E-2</v>
      </c>
      <c r="AI466" s="93">
        <v>0</v>
      </c>
      <c r="AJ466" s="93">
        <v>0.10652419690225828</v>
      </c>
      <c r="AK466" s="93">
        <v>0</v>
      </c>
      <c r="AL466" s="93">
        <v>3.5761401551931568E-2</v>
      </c>
      <c r="AM466" s="49" t="s">
        <v>5601</v>
      </c>
      <c r="AN466" s="49"/>
      <c r="AO466" s="48" t="str" cm="1">
        <f t="array" ref="AO466">IFERROR(_xlfn.IFS(
AQ466="MPR ISSUE","PDH",
AQ466="BSS Hardware Issue","BSS",
AQ466="Sites strategiques, MLL, Pylone, etc.","ENVTECH",
AQ466="AKTIVCO DEFAUT GE &amp; POWER Cabinet","AKTIVCO",
AQ466="AKTIVCO Coupure ENEO &amp; Baisse de tension","AKTIVCO GRID ONLY",
AQ466="Coupure ENEO &amp; Baisse de tension","IHS GRID ONLY",
AQ466="Defaut GE &amp; POWER Cabinet","IHS",
AQ466="Sharing","Partners",
AQ466="Sites strategiques &amp; DataCenter","SST &amp; DC",
AQ466="Exclu","Exclu",
AQ466="SAT","SAT",
AQ466="SPARE-ISSUE","SPARE-ISSUE",
AQ466="Fiber CAmtel","TRANS_FO_CAMTEL",
AQ466="Fiber AOF","Fiber AOF",
AQ466="Projet OCM (HUAWEI)","TRAVAUX-HUAWEI",
AQ466="Projet OCM (NOKIA)","TRAVAUX-NOKIA",
AQ466="ACCESS-ISSUE","ACCESS-ISSUE",
AQ466="Projet OCM (ZTE, NOKIA, autres projets)","TRAVAUX OCM",
AQ466="No root CAuse","No root cause",
AQ466="ODU HS","PDH",
AQ466="IP &amp; VLAN","PDH",
AQ466="Warehouse HUAWEI","SPARE-ISSUE",
AQ466="SPARE-HS","SPARE-ISSUE",
AQ466="Power Telco","BSS",AQ466="no impacts","no impacts"
),"")</f>
        <v>IHS</v>
      </c>
      <c r="AP466" s="48" t="str" cm="1">
        <f t="array" ref="AP466">IFERROR(_xlfn.IFS(
AQ466="MPR ISSUE","TX ISSUE",
AQ466="BSS Hardware Issue","RAN ISSUE",
AQ466="Sites strategiques, MLL, Pylone, etc.","ENVTECH",
AQ466="AKTIVCO DEFAUT GE &amp; POWER Cabinet","POWER ISSUE",
AQ466="AKTIVCO Coupure ENEO &amp; Baisse de tension","POWER ISSUE",
AQ466="Coupure ENEO &amp; Baisse de tension","POWER ISSUE",
AQ466="Defaut GE &amp; POWER Cabinet","POWER ISSUE",
AQ466="Sharing","POWER ISSUE",
AQ466="Sites strategiques &amp; DataCenter","POWER ISSUE",
AQ466="Exclu","Exclu",
AQ466="SAT","TX ISSUE",
AQ466="SPARE-ISSUE","SPARE-ISSUE",
AQ466="Fiber CAmtel","TX ISSUE",
AQ466="Fiber AOF","TX ISSUE",
AQ466="Projet OCM (HUAWEI)","TRAVAUX-HUAWEI",
AQ466="Projet OCM (NOKIA)","TRAVAUX -NOKIA",
AQ466="ACCESS-ISSUE","ACCESS-ISSUE",
AQ466="Projet OCM (ZTE, NOKIA, autres projets)","TRAVAUX OCM",
AQ466="No root CAuse","No root cause",
AQ466="ODU HS","TX ISSUE",
AQ466="IP &amp; VLAN","TX ISSUE",
AQ466="Warehouse HUAWEI","SPARE-ISSUE",
AQ466="SPARE-HS","SPARE-ISSUE",
AQ466="Power Telco","RAN ISSUE",AQ466="no impacts","no impacts"
),"")</f>
        <v>POWER ISSUE</v>
      </c>
      <c r="AQ466" s="9" t="s">
        <v>5330</v>
      </c>
      <c r="AR466" s="48" t="str" cm="1">
        <f t="array" ref="AR466">IFERROR(_xlfn.IFS(
AQ466="MPR ISSUE","ACTIVE",
AQ466="BSS Hardware Issue","ACTIVE",
AQ466="Sites strategiques, MLL, Pylone, etc.","PASSIVE",
AQ466="AKTIVCO DEFAUT GE &amp; POWER Cabinet","PASSIVE",
AQ466="AKTIVCO Coupure ENEO &amp; Baisse de tension","PASSIVE",
AQ466="Coupure ENEO &amp; Baisse de tension","PASSIVE",
AQ466="Defaut GE &amp; POWER Cabinet","PASSIVE",
AQ466="Sharing","PASSIVE",
AQ466="Sites strategiques &amp; DataCenter","PASSIVE",
AQ466="Exclu","Exclu",
AQ466="SAT","ACTIVE",
AQ466="SPARE-ISSUE","SPARE-ISSUE",
AQ466="Fiber CAmtel","ACTIVE",
AQ466="Fiber AOF","ACTIVE",
AQ466="Projet OCM (HUAWEI)","PLANNED WORKS",
AQ466="Projet OCM (NOKIA)","PLANNED WORKS",
AQ466="ACCESS-ISSUE","ACCESS-ISSUE",
AQ466="Projet OCM (ZTE, NOKIA, autres projets)","PLANNED WORKS",
AQ466="No root CAuse","No root cause",
AQ466="ODU HS","ACTIVE",
AQ466="IP &amp; VLAN","ACTIVE",
AQ466="Warehouse HUAWEI","SPARE-ISSUE",
AQ466="SPARE-HS","SPARE-ISSUE",
AQ466="Power Telco","ACTIVE", AQ466="no impacts","no impacts"
),"")</f>
        <v>PASSIVE</v>
      </c>
      <c r="AS466" s="92" t="s">
        <v>5740</v>
      </c>
      <c r="AT466" s="98" t="s">
        <v>141</v>
      </c>
      <c r="AV466" s="17" t="s">
        <v>5537</v>
      </c>
      <c r="AW466" s="7" t="s">
        <v>5537</v>
      </c>
      <c r="AX466" s="6" t="s">
        <v>5537</v>
      </c>
      <c r="AY466" s="7"/>
      <c r="AZ466" s="3" t="s">
        <v>5537</v>
      </c>
      <c r="BA466" s="18" t="s">
        <v>5537</v>
      </c>
      <c r="BB466" s="18" t="s">
        <v>5537</v>
      </c>
      <c r="BC466" s="18" t="s">
        <v>5537</v>
      </c>
      <c r="BD466" s="18" t="s">
        <v>5537</v>
      </c>
      <c r="BE466" s="18" t="s">
        <v>5537</v>
      </c>
      <c r="BF466" s="18" t="s">
        <v>5537</v>
      </c>
      <c r="BG466" s="18" t="s">
        <v>5537</v>
      </c>
      <c r="BH466" s="18" t="s">
        <v>5537</v>
      </c>
      <c r="BI466" s="18" t="s">
        <v>5537</v>
      </c>
      <c r="BJ466" s="18" t="s">
        <v>5537</v>
      </c>
      <c r="BK466" s="18" t="s">
        <v>5537</v>
      </c>
      <c r="BL466" s="9" t="s">
        <v>5740</v>
      </c>
      <c r="BM466" s="14" t="s">
        <v>5537</v>
      </c>
      <c r="BN466" s="14" t="s">
        <v>5537</v>
      </c>
      <c r="BO466" s="14" t="str">
        <f>_xlfn.XLOOKUP(B466,'[4]cell downs 18042026 17h'!$B:$B,'[4]cell downs 18042026 17h'!$B:$B,"")</f>
        <v/>
      </c>
      <c r="BP466" s="14" t="str">
        <f>_xlfn.XLOOKUP(B466,'[5]Cells Huawei 19042026 15h'!$B:$B,'[5]Cells Huawei 19042026 15h'!$B:$B,"")</f>
        <v/>
      </c>
      <c r="BQ466" s="9" t="str">
        <f>_xlfn.XLOOKUP(B466,'[6]cells down 19042026 9H40'!$B:$B,'[6]cells down 19042026 9H40'!$B:$B,"")</f>
        <v/>
      </c>
      <c r="BR466" s="9" t="s">
        <v>141</v>
      </c>
      <c r="BS466" s="9" t="s">
        <v>594</v>
      </c>
      <c r="BT466" s="108"/>
    </row>
    <row r="467" spans="1:72" s="9" customFormat="1" ht="15.5" customHeight="1" x14ac:dyDescent="0.35">
      <c r="A467" s="1" t="s">
        <v>1707</v>
      </c>
      <c r="B467" s="8" t="s">
        <v>1708</v>
      </c>
      <c r="C467" s="3" t="str">
        <f>_xlfn.XLOOKUP(B467,'[1]daily break down'!$D:$D,'[1]daily break down'!$E:$E,"")</f>
        <v>CENTRE</v>
      </c>
      <c r="D467" s="1" t="s">
        <v>21</v>
      </c>
      <c r="E467" s="1" t="s">
        <v>36</v>
      </c>
      <c r="F467" s="3" t="s">
        <v>37</v>
      </c>
      <c r="G467" s="1" t="s">
        <v>1709</v>
      </c>
      <c r="H467" s="34" t="str">
        <f>_xlfn.XLOOKUP(B467,[2]CALCULATION!$B:$B,[2]CALCULATION!$H:$H,"")</f>
        <v>ZTE</v>
      </c>
      <c r="I467" s="28">
        <v>0.60949596641868753</v>
      </c>
      <c r="J467" s="28">
        <v>0.98139301949302693</v>
      </c>
      <c r="K467" s="28">
        <v>4.0534139193512031</v>
      </c>
      <c r="L467" s="28">
        <v>0</v>
      </c>
      <c r="M467" s="28">
        <v>0.48424021139561618</v>
      </c>
      <c r="N467" s="28">
        <v>2.2383023288331375E-2</v>
      </c>
      <c r="O467" s="28">
        <v>0</v>
      </c>
      <c r="P467" s="28">
        <v>0.49174877936723937</v>
      </c>
      <c r="Q467" s="28">
        <v>1.4848237751581617</v>
      </c>
      <c r="R467" s="28">
        <v>0.45219057565925613</v>
      </c>
      <c r="S467" s="93">
        <v>1.8449140063863845</v>
      </c>
      <c r="T467" s="93">
        <f>_xlfn.XLOOKUP(B467,'[3]Nur des jours'!$B:$B,'[3]Nur des jours'!$U:$U,"")</f>
        <v>5.8795832584260053</v>
      </c>
      <c r="U467" s="93">
        <v>0.73698110623143298</v>
      </c>
      <c r="V467" s="93">
        <v>9.791012119292418</v>
      </c>
      <c r="W467" s="93">
        <v>5.8795832584260035</v>
      </c>
      <c r="X467" s="93">
        <v>0.67188307037293815</v>
      </c>
      <c r="Y467" s="93">
        <v>0</v>
      </c>
      <c r="Z467" s="93">
        <v>0.9256583997511646</v>
      </c>
      <c r="AA467" s="93">
        <v>0</v>
      </c>
      <c r="AB467" s="93">
        <v>0</v>
      </c>
      <c r="AC467" s="93">
        <f>_xlfn.XLOOKUP(B467,'[3]Nur des jours'!$B:$B,'[3]Nur des jours'!$N:$N,"")</f>
        <v>0</v>
      </c>
      <c r="AD467" s="93">
        <v>0</v>
      </c>
      <c r="AE467" s="93">
        <v>0</v>
      </c>
      <c r="AF467" s="93">
        <v>0.90145619847445912</v>
      </c>
      <c r="AG467" s="93"/>
      <c r="AH467" s="93">
        <v>3.4617887014066123E-2</v>
      </c>
      <c r="AI467" s="93">
        <v>1.3488723427214848E-2</v>
      </c>
      <c r="AJ467" s="93">
        <v>1.1794016544774735E-2</v>
      </c>
      <c r="AK467" s="93">
        <v>5.5096723991884596E-2</v>
      </c>
      <c r="AL467" s="93">
        <v>3.4617887014066123E-2</v>
      </c>
      <c r="AM467" s="49" t="s">
        <v>5559</v>
      </c>
      <c r="AN467" s="49"/>
      <c r="AO467" s="48" t="str" cm="1">
        <f t="array" ref="AO467">IFERROR(_xlfn.IFS(
AQ467="MPR ISSUE","PDH",
AQ467="BSS Hardware Issue","BSS",
AQ467="Sites strategiques, MLL, Pylone, etc.","ENVTECH",
AQ467="AKTIVCO DEFAUT GE &amp; POWER Cabinet","AKTIVCO",
AQ467="AKTIVCO Coupure ENEO &amp; Baisse de tension","AKTIVCO GRID ONLY",
AQ467="Coupure ENEO &amp; Baisse de tension","IHS GRID ONLY",
AQ467="Defaut GE &amp; POWER Cabinet","IHS",
AQ467="Sharing","Partners",
AQ467="Sites strategiques &amp; DataCenter","SST &amp; DC",
AQ467="Exclu","Exclu",
AQ467="SAT","SAT",
AQ467="SPARE-ISSUE","SPARE-ISSUE",
AQ467="Fiber CAmtel","TRANS_FO_CAMTEL",
AQ467="Fiber AOF","Fiber AOF",
AQ467="Projet OCM (HUAWEI)","TRAVAUX-HUAWEI",
AQ467="Projet OCM (NOKIA)","TRAVAUX-NOKIA",
AQ467="ACCESS-ISSUE","ACCESS-ISSUE",
AQ467="Projet OCM (ZTE, NOKIA, autres projets)","TRAVAUX OCM",
AQ467="No root CAuse","No root cause",
AQ467="ODU HS","PDH",
AQ467="IP &amp; VLAN","PDH",
AQ467="Warehouse HUAWEI","SPARE-ISSUE",
AQ467="SPARE-HS","SPARE-ISSUE",
AQ467="Power Telco","BSS",AQ467="no impacts","no impacts"
),"")</f>
        <v>No root cause</v>
      </c>
      <c r="AP467" s="48" t="str" cm="1">
        <f t="array" ref="AP467">IFERROR(_xlfn.IFS(
AQ467="MPR ISSUE","TX ISSUE",
AQ467="BSS Hardware Issue","RAN ISSUE",
AQ467="Sites strategiques, MLL, Pylone, etc.","ENVTECH",
AQ467="AKTIVCO DEFAUT GE &amp; POWER Cabinet","POWER ISSUE",
AQ467="AKTIVCO Coupure ENEO &amp; Baisse de tension","POWER ISSUE",
AQ467="Coupure ENEO &amp; Baisse de tension","POWER ISSUE",
AQ467="Defaut GE &amp; POWER Cabinet","POWER ISSUE",
AQ467="Sharing","POWER ISSUE",
AQ467="Sites strategiques &amp; DataCenter","POWER ISSUE",
AQ467="Exclu","Exclu",
AQ467="SAT","TX ISSUE",
AQ467="SPARE-ISSUE","SPARE-ISSUE",
AQ467="Fiber CAmtel","TX ISSUE",
AQ467="Fiber AOF","TX ISSUE",
AQ467="Projet OCM (HUAWEI)","TRAVAUX-HUAWEI",
AQ467="Projet OCM (NOKIA)","TRAVAUX -NOKIA",
AQ467="ACCESS-ISSUE","ACCESS-ISSUE",
AQ467="Projet OCM (ZTE, NOKIA, autres projets)","TRAVAUX OCM",
AQ467="No root CAuse","No root cause",
AQ467="ODU HS","TX ISSUE",
AQ467="IP &amp; VLAN","TX ISSUE",
AQ467="Warehouse HUAWEI","SPARE-ISSUE",
AQ467="SPARE-HS","SPARE-ISSUE",
AQ467="Power Telco","RAN ISSUE",AQ467="no impacts","no impacts"
),"")</f>
        <v>No root cause</v>
      </c>
      <c r="AQ467" s="67" t="s">
        <v>5344</v>
      </c>
      <c r="AR467" s="48" t="str" cm="1">
        <f t="array" ref="AR467">IFERROR(_xlfn.IFS(
AQ467="MPR ISSUE","ACTIVE",
AQ467="BSS Hardware Issue","ACTIVE",
AQ467="Sites strategiques, MLL, Pylone, etc.","PASSIVE",
AQ467="AKTIVCO DEFAUT GE &amp; POWER Cabinet","PASSIVE",
AQ467="AKTIVCO Coupure ENEO &amp; Baisse de tension","PASSIVE",
AQ467="Coupure ENEO &amp; Baisse de tension","PASSIVE",
AQ467="Defaut GE &amp; POWER Cabinet","PASSIVE",
AQ467="Sharing","PASSIVE",
AQ467="Sites strategiques &amp; DataCenter","PASSIVE",
AQ467="Exclu","Exclu",
AQ467="SAT","ACTIVE",
AQ467="SPARE-ISSUE","SPARE-ISSUE",
AQ467="Fiber CAmtel","ACTIVE",
AQ467="Fiber AOF","ACTIVE",
AQ467="Projet OCM (HUAWEI)","PLANNED WORKS",
AQ467="Projet OCM (NOKIA)","PLANNED WORKS",
AQ467="ACCESS-ISSUE","ACCESS-ISSUE",
AQ467="Projet OCM (ZTE, NOKIA, autres projets)","PLANNED WORKS",
AQ467="No root CAuse","No root cause",
AQ467="ODU HS","ACTIVE",
AQ467="IP &amp; VLAN","ACTIVE",
AQ467="Warehouse HUAWEI","SPARE-ISSUE",
AQ467="SPARE-HS","SPARE-ISSUE",
AQ467="Power Telco","ACTIVE", AQ467="no impacts","no impacts"
),"")</f>
        <v>No root cause</v>
      </c>
      <c r="AS467" s="92" t="s">
        <v>5537</v>
      </c>
      <c r="AT467" s="98" t="s">
        <v>1708</v>
      </c>
      <c r="AV467" s="17" t="s">
        <v>5537</v>
      </c>
      <c r="AW467" s="7" t="s">
        <v>5537</v>
      </c>
      <c r="AX467" s="6" t="s">
        <v>5537</v>
      </c>
      <c r="AY467" s="7"/>
      <c r="AZ467" s="3" t="s">
        <v>5537</v>
      </c>
      <c r="BA467" s="18" t="s">
        <v>5537</v>
      </c>
      <c r="BB467" s="18" t="s">
        <v>5537</v>
      </c>
      <c r="BC467" s="18" t="s">
        <v>5537</v>
      </c>
      <c r="BD467" s="18" t="s">
        <v>5537</v>
      </c>
      <c r="BE467" s="18" t="s">
        <v>5537</v>
      </c>
      <c r="BF467" s="18" t="s">
        <v>5537</v>
      </c>
      <c r="BG467" s="18" t="s">
        <v>5537</v>
      </c>
      <c r="BH467" s="18" t="s">
        <v>5537</v>
      </c>
      <c r="BI467" s="18" t="s">
        <v>5537</v>
      </c>
      <c r="BJ467" s="18" t="s">
        <v>5537</v>
      </c>
      <c r="BK467" s="18" t="s">
        <v>5537</v>
      </c>
      <c r="BL467" s="9" t="s">
        <v>5537</v>
      </c>
      <c r="BM467" s="14" t="s">
        <v>5537</v>
      </c>
      <c r="BN467" s="14" t="s">
        <v>5537</v>
      </c>
      <c r="BO467" s="14" t="str">
        <f>_xlfn.XLOOKUP(B467,'[4]cell downs 18042026 17h'!$B:$B,'[4]cell downs 18042026 17h'!$B:$B,"")</f>
        <v/>
      </c>
      <c r="BP467" s="14" t="str">
        <f>_xlfn.XLOOKUP(B467,'[5]Cells Huawei 19042026 15h'!$B:$B,'[5]Cells Huawei 19042026 15h'!$B:$B,"")</f>
        <v/>
      </c>
      <c r="BQ467" s="9" t="str">
        <f>_xlfn.XLOOKUP(B467,'[6]cells down 19042026 9H40'!$B:$B,'[6]cells down 19042026 9H40'!$B:$B,"")</f>
        <v/>
      </c>
      <c r="BR467" s="9" t="s">
        <v>5537</v>
      </c>
      <c r="BS467" s="9" t="s">
        <v>154</v>
      </c>
      <c r="BT467" s="108"/>
    </row>
    <row r="468" spans="1:72" s="9" customFormat="1" x14ac:dyDescent="0.35">
      <c r="A468" s="1" t="s">
        <v>4249</v>
      </c>
      <c r="B468" s="8" t="s">
        <v>4250</v>
      </c>
      <c r="C468" s="3" t="str">
        <f>_xlfn.XLOOKUP(B468,'[1]daily break down'!$D:$D,'[1]daily break down'!$E:$E,"")</f>
        <v>LITTORAL</v>
      </c>
      <c r="D468" s="1" t="s">
        <v>11</v>
      </c>
      <c r="E468" s="1" t="s">
        <v>5521</v>
      </c>
      <c r="F468" s="3" t="s">
        <v>31</v>
      </c>
      <c r="G468" s="1" t="s">
        <v>4251</v>
      </c>
      <c r="H468" s="33" t="str">
        <f>_xlfn.XLOOKUP(B468,[2]CALCULATION!$B:$B,[2]CALCULATION!$H:$H,"")</f>
        <v>NOKIA</v>
      </c>
      <c r="I468" s="28">
        <v>3.0587159314334027E-2</v>
      </c>
      <c r="J468" s="28">
        <v>3.3529947236704299E-2</v>
      </c>
      <c r="K468" s="28">
        <v>1.0433520815676698E-2</v>
      </c>
      <c r="L468" s="28">
        <v>0</v>
      </c>
      <c r="M468" s="28">
        <v>5.7428952182014839E-2</v>
      </c>
      <c r="N468" s="28">
        <v>1.3376308738047311E-3</v>
      </c>
      <c r="O468" s="28">
        <v>1.6051570485658829E-3</v>
      </c>
      <c r="P468" s="28">
        <v>1.0076819249328668E-2</v>
      </c>
      <c r="Q468" s="28">
        <v>2.4077355728483103E-3</v>
      </c>
      <c r="R468" s="28">
        <v>1.0344345424089647E-2</v>
      </c>
      <c r="S468" s="93">
        <v>0</v>
      </c>
      <c r="T468" s="93">
        <f>_xlfn.XLOOKUP(B468,'[3]Nur des jours'!$B:$B,'[3]Nur des jours'!$U:$U,"")</f>
        <v>1.8726832233265207E-3</v>
      </c>
      <c r="U468" s="93">
        <v>0</v>
      </c>
      <c r="V468" s="93">
        <v>0</v>
      </c>
      <c r="W468" s="93">
        <v>1.8726832233265207E-3</v>
      </c>
      <c r="X468" s="93">
        <v>0.28937414569974862</v>
      </c>
      <c r="Y468" s="93">
        <v>5.0829973204577729E-3</v>
      </c>
      <c r="Z468" s="93">
        <v>0</v>
      </c>
      <c r="AA468" s="93">
        <v>0</v>
      </c>
      <c r="AB468" s="93">
        <v>0</v>
      </c>
      <c r="AC468" s="93">
        <f>_xlfn.XLOOKUP(B468,'[3]Nur des jours'!$B:$B,'[3]Nur des jours'!$N:$N,"")</f>
        <v>0</v>
      </c>
      <c r="AD468" s="93">
        <v>0</v>
      </c>
      <c r="AE468" s="93">
        <v>1.631909666041741E-2</v>
      </c>
      <c r="AF468" s="93">
        <v>0.15338167352960469</v>
      </c>
      <c r="AG468" s="93"/>
      <c r="AH468" s="93">
        <v>3.3351596453530363E-2</v>
      </c>
      <c r="AI468" s="93">
        <v>0</v>
      </c>
      <c r="AJ468" s="93">
        <v>9.9345995219492028E-2</v>
      </c>
      <c r="AK468" s="93">
        <v>0</v>
      </c>
      <c r="AL468" s="93">
        <v>3.3351596453530363E-2</v>
      </c>
      <c r="AM468" s="49" t="s">
        <v>5559</v>
      </c>
      <c r="AN468" s="49"/>
      <c r="AO468" s="48" t="str" cm="1">
        <f t="array" ref="AO468">IFERROR(_xlfn.IFS(
AQ468="MPR ISSUE","PDH",
AQ468="BSS Hardware Issue","BSS",
AQ468="Sites strategiques, MLL, Pylone, etc.","ENVTECH",
AQ468="AKTIVCO DEFAUT GE &amp; POWER Cabinet","AKTIVCO",
AQ468="AKTIVCO Coupure ENEO &amp; Baisse de tension","AKTIVCO GRID ONLY",
AQ468="Coupure ENEO &amp; Baisse de tension","IHS GRID ONLY",
AQ468="Defaut GE &amp; POWER Cabinet","IHS",
AQ468="Sharing","Partners",
AQ468="Sites strategiques &amp; DataCenter","SST &amp; DC",
AQ468="Exclu","Exclu",
AQ468="SAT","SAT",
AQ468="SPARE-ISSUE","SPARE-ISSUE",
AQ468="Fiber CAmtel","TRANS_FO_CAMTEL",
AQ468="Fiber AOF","Fiber AOF",
AQ468="Projet OCM (HUAWEI)","TRAVAUX-HUAWEI",
AQ468="Projet OCM (NOKIA)","TRAVAUX-NOKIA",
AQ468="ACCESS-ISSUE","ACCESS-ISSUE",
AQ468="Projet OCM (ZTE, NOKIA, autres projets)","TRAVAUX OCM",
AQ468="No root CAuse","No root cause",
AQ468="ODU HS","PDH",
AQ468="IP &amp; VLAN","PDH",
AQ468="Warehouse HUAWEI","SPARE-ISSUE",
AQ468="SPARE-HS","SPARE-ISSUE",
AQ468="Power Telco","BSS",AQ468="no impacts","no impacts"
),"")</f>
        <v>No root cause</v>
      </c>
      <c r="AP468" s="48" t="str" cm="1">
        <f t="array" ref="AP468">IFERROR(_xlfn.IFS(
AQ468="MPR ISSUE","TX ISSUE",
AQ468="BSS Hardware Issue","RAN ISSUE",
AQ468="Sites strategiques, MLL, Pylone, etc.","ENVTECH",
AQ468="AKTIVCO DEFAUT GE &amp; POWER Cabinet","POWER ISSUE",
AQ468="AKTIVCO Coupure ENEO &amp; Baisse de tension","POWER ISSUE",
AQ468="Coupure ENEO &amp; Baisse de tension","POWER ISSUE",
AQ468="Defaut GE &amp; POWER Cabinet","POWER ISSUE",
AQ468="Sharing","POWER ISSUE",
AQ468="Sites strategiques &amp; DataCenter","POWER ISSUE",
AQ468="Exclu","Exclu",
AQ468="SAT","TX ISSUE",
AQ468="SPARE-ISSUE","SPARE-ISSUE",
AQ468="Fiber CAmtel","TX ISSUE",
AQ468="Fiber AOF","TX ISSUE",
AQ468="Projet OCM (HUAWEI)","TRAVAUX-HUAWEI",
AQ468="Projet OCM (NOKIA)","TRAVAUX -NOKIA",
AQ468="ACCESS-ISSUE","ACCESS-ISSUE",
AQ468="Projet OCM (ZTE, NOKIA, autres projets)","TRAVAUX OCM",
AQ468="No root CAuse","No root cause",
AQ468="ODU HS","TX ISSUE",
AQ468="IP &amp; VLAN","TX ISSUE",
AQ468="Warehouse HUAWEI","SPARE-ISSUE",
AQ468="SPARE-HS","SPARE-ISSUE",
AQ468="Power Telco","RAN ISSUE",AQ468="no impacts","no impacts"
),"")</f>
        <v>No root cause</v>
      </c>
      <c r="AQ468" s="126" t="s">
        <v>5344</v>
      </c>
      <c r="AR468" s="48" t="str" cm="1">
        <f t="array" ref="AR468">IFERROR(_xlfn.IFS(
AQ468="MPR ISSUE","ACTIVE",
AQ468="BSS Hardware Issue","ACTIVE",
AQ468="Sites strategiques, MLL, Pylone, etc.","PASSIVE",
AQ468="AKTIVCO DEFAUT GE &amp; POWER Cabinet","PASSIVE",
AQ468="AKTIVCO Coupure ENEO &amp; Baisse de tension","PASSIVE",
AQ468="Coupure ENEO &amp; Baisse de tension","PASSIVE",
AQ468="Defaut GE &amp; POWER Cabinet","PASSIVE",
AQ468="Sharing","PASSIVE",
AQ468="Sites strategiques &amp; DataCenter","PASSIVE",
AQ468="Exclu","Exclu",
AQ468="SAT","ACTIVE",
AQ468="SPARE-ISSUE","SPARE-ISSUE",
AQ468="Fiber CAmtel","ACTIVE",
AQ468="Fiber AOF","ACTIVE",
AQ468="Projet OCM (HUAWEI)","PLANNED WORKS",
AQ468="Projet OCM (NOKIA)","PLANNED WORKS",
AQ468="ACCESS-ISSUE","ACCESS-ISSUE",
AQ468="Projet OCM (ZTE, NOKIA, autres projets)","PLANNED WORKS",
AQ468="No root CAuse","No root cause",
AQ468="ODU HS","ACTIVE",
AQ468="IP &amp; VLAN","ACTIVE",
AQ468="Warehouse HUAWEI","SPARE-ISSUE",
AQ468="SPARE-HS","SPARE-ISSUE",
AQ468="Power Telco","ACTIVE", AQ468="no impacts","no impacts"
),"")</f>
        <v>No root cause</v>
      </c>
      <c r="AS468" s="92" t="s">
        <v>5537</v>
      </c>
      <c r="AT468" s="98" t="s">
        <v>4250</v>
      </c>
      <c r="AV468" s="17" t="s">
        <v>5537</v>
      </c>
      <c r="AW468" s="7" t="s">
        <v>5537</v>
      </c>
      <c r="AX468" s="6" t="s">
        <v>5537</v>
      </c>
      <c r="AY468" s="7"/>
      <c r="AZ468" s="3" t="s">
        <v>5537</v>
      </c>
      <c r="BA468" s="18" t="s">
        <v>5537</v>
      </c>
      <c r="BB468" s="18" t="s">
        <v>5537</v>
      </c>
      <c r="BC468" s="18" t="s">
        <v>5537</v>
      </c>
      <c r="BD468" s="18" t="s">
        <v>5537</v>
      </c>
      <c r="BE468" s="18" t="s">
        <v>5537</v>
      </c>
      <c r="BF468" s="18" t="s">
        <v>5537</v>
      </c>
      <c r="BG468" s="18" t="s">
        <v>5537</v>
      </c>
      <c r="BH468" s="18" t="s">
        <v>5537</v>
      </c>
      <c r="BI468" s="18" t="s">
        <v>5537</v>
      </c>
      <c r="BJ468" s="18" t="s">
        <v>5537</v>
      </c>
      <c r="BK468" s="18" t="s">
        <v>5537</v>
      </c>
      <c r="BL468" s="9" t="s">
        <v>5537</v>
      </c>
      <c r="BM468" s="14" t="s">
        <v>5537</v>
      </c>
      <c r="BN468" s="14" t="s">
        <v>5537</v>
      </c>
      <c r="BO468" s="14" t="str">
        <f>_xlfn.XLOOKUP(B468,'[4]cell downs 18042026 17h'!$B:$B,'[4]cell downs 18042026 17h'!$B:$B,"")</f>
        <v/>
      </c>
      <c r="BP468" s="14" t="str">
        <f>_xlfn.XLOOKUP(B468,'[5]Cells Huawei 19042026 15h'!$B:$B,'[5]Cells Huawei 19042026 15h'!$B:$B,"")</f>
        <v/>
      </c>
      <c r="BQ468" s="9" t="str">
        <f>_xlfn.XLOOKUP(B468,'[6]cells down 19042026 9H40'!$B:$B,'[6]cells down 19042026 9H40'!$B:$B,"")</f>
        <v/>
      </c>
      <c r="BR468" s="9" t="s">
        <v>4250</v>
      </c>
      <c r="BS468" s="9" t="s">
        <v>5537</v>
      </c>
      <c r="BT468" s="108"/>
    </row>
    <row r="469" spans="1:72" s="9" customFormat="1" x14ac:dyDescent="0.35">
      <c r="A469" s="1" t="s">
        <v>3326</v>
      </c>
      <c r="B469" s="8" t="s">
        <v>3327</v>
      </c>
      <c r="C469" s="3" t="str">
        <f>_xlfn.XLOOKUP(B469,'[1]daily break down'!$D:$D,'[1]daily break down'!$E:$E,"")</f>
        <v>EXTREME-NORD</v>
      </c>
      <c r="D469" s="1" t="s">
        <v>21</v>
      </c>
      <c r="E469" s="1" t="s">
        <v>710</v>
      </c>
      <c r="F469" s="3" t="s">
        <v>55</v>
      </c>
      <c r="G469" s="1" t="s">
        <v>3328</v>
      </c>
      <c r="H469" s="33" t="str">
        <f>_xlfn.XLOOKUP(B469,[2]CALCULATION!$B:$B,[2]CALCULATION!$H:$H,"")</f>
        <v>NOKIA</v>
      </c>
      <c r="I469" s="28">
        <v>0</v>
      </c>
      <c r="J469" s="28">
        <v>0</v>
      </c>
      <c r="K469" s="28">
        <v>0</v>
      </c>
      <c r="L469" s="28">
        <v>0</v>
      </c>
      <c r="M469" s="28">
        <v>0</v>
      </c>
      <c r="N469" s="28">
        <v>0.10275775134102022</v>
      </c>
      <c r="O469" s="28">
        <v>2.2293847896745003E-2</v>
      </c>
      <c r="P469" s="28">
        <v>0</v>
      </c>
      <c r="Q469" s="28">
        <v>0</v>
      </c>
      <c r="R469" s="28">
        <v>0</v>
      </c>
      <c r="S469" s="93">
        <v>0</v>
      </c>
      <c r="T469" s="93">
        <f>_xlfn.XLOOKUP(B469,'[3]Nur des jours'!$B:$B,'[3]Nur des jours'!$U:$U,"")</f>
        <v>0.95237708743073757</v>
      </c>
      <c r="U469" s="93">
        <v>1.1527138383791871E-2</v>
      </c>
      <c r="V469" s="93">
        <v>8.0796827070620802E-3</v>
      </c>
      <c r="W469" s="93">
        <v>0.95237708743073757</v>
      </c>
      <c r="X469" s="93">
        <v>5.6183748074106451E-3</v>
      </c>
      <c r="Y469" s="93">
        <v>0</v>
      </c>
      <c r="Z469" s="93">
        <v>5.8501121245699648E-3</v>
      </c>
      <c r="AA469" s="93">
        <v>0</v>
      </c>
      <c r="AB469" s="93">
        <v>0</v>
      </c>
      <c r="AC469" s="93">
        <f>_xlfn.XLOOKUP(B469,'[3]Nur des jours'!$B:$B,'[3]Nur des jours'!$N:$N,"")</f>
        <v>2.7644371391963413E-3</v>
      </c>
      <c r="AD469" s="93">
        <v>2.7644371391963413E-3</v>
      </c>
      <c r="AE469" s="93">
        <v>1.9048808089802083E-2</v>
      </c>
      <c r="AF469" s="93">
        <v>0</v>
      </c>
      <c r="AG469" s="93"/>
      <c r="AH469" s="93">
        <v>3.1962230537453326E-2</v>
      </c>
      <c r="AI469" s="93">
        <v>9.6169602212550307E-3</v>
      </c>
      <c r="AJ469" s="93">
        <v>9.1116707075996645E-2</v>
      </c>
      <c r="AK469" s="93">
        <v>0</v>
      </c>
      <c r="AL469" s="93">
        <v>3.1962230537453326E-2</v>
      </c>
      <c r="AM469" s="49" t="s">
        <v>5601</v>
      </c>
      <c r="AN469" s="49"/>
      <c r="AO469" s="48" t="str" cm="1">
        <f t="array" ref="AO469">IFERROR(_xlfn.IFS(
AQ469="MPR ISSUE","PDH",
AQ469="BSS Hardware Issue","BSS",
AQ469="Sites strategiques, MLL, Pylone, etc.","ENVTECH",
AQ469="AKTIVCO DEFAUT GE &amp; POWER Cabinet","AKTIVCO",
AQ469="AKTIVCO Coupure ENEO &amp; Baisse de tension","AKTIVCO GRID ONLY",
AQ469="Coupure ENEO &amp; Baisse de tension","IHS GRID ONLY",
AQ469="Defaut GE &amp; POWER Cabinet","IHS",
AQ469="Sharing","Partners",
AQ469="Sites strategiques &amp; DataCenter","SST &amp; DC",
AQ469="Exclu","Exclu",
AQ469="SAT","SAT",
AQ469="SPARE-ISSUE","SPARE-ISSUE",
AQ469="Fiber CAmtel","TRANS_FO_CAMTEL",
AQ469="Fiber AOF","Fiber AOF",
AQ469="Projet OCM (HUAWEI)","TRAVAUX-HUAWEI",
AQ469="Projet OCM (NOKIA)","TRAVAUX-NOKIA",
AQ469="ACCESS-ISSUE","ACCESS-ISSUE",
AQ469="Projet OCM (ZTE, NOKIA, autres projets)","TRAVAUX OCM",
AQ469="No root CAuse","No root cause",
AQ469="ODU HS","PDH",
AQ469="IP &amp; VLAN","PDH",
AQ469="Warehouse HUAWEI","SPARE-ISSUE",
AQ469="SPARE-HS","SPARE-ISSUE",
AQ469="Power Telco","BSS",AQ469="no impacts","no impacts"
),"")</f>
        <v>Fiber AOF</v>
      </c>
      <c r="AP469" s="48" t="str" cm="1">
        <f t="array" ref="AP469">IFERROR(_xlfn.IFS(
AQ469="MPR ISSUE","TX ISSUE",
AQ469="BSS Hardware Issue","RAN ISSUE",
AQ469="Sites strategiques, MLL, Pylone, etc.","ENVTECH",
AQ469="AKTIVCO DEFAUT GE &amp; POWER Cabinet","POWER ISSUE",
AQ469="AKTIVCO Coupure ENEO &amp; Baisse de tension","POWER ISSUE",
AQ469="Coupure ENEO &amp; Baisse de tension","POWER ISSUE",
AQ469="Defaut GE &amp; POWER Cabinet","POWER ISSUE",
AQ469="Sharing","POWER ISSUE",
AQ469="Sites strategiques &amp; DataCenter","POWER ISSUE",
AQ469="Exclu","Exclu",
AQ469="SAT","TX ISSUE",
AQ469="SPARE-ISSUE","SPARE-ISSUE",
AQ469="Fiber CAmtel","TX ISSUE",
AQ469="Fiber AOF","TX ISSUE",
AQ469="Projet OCM (HUAWEI)","TRAVAUX-HUAWEI",
AQ469="Projet OCM (NOKIA)","TRAVAUX -NOKIA",
AQ469="ACCESS-ISSUE","ACCESS-ISSUE",
AQ469="Projet OCM (ZTE, NOKIA, autres projets)","TRAVAUX OCM",
AQ469="No root CAuse","No root cause",
AQ469="ODU HS","TX ISSUE",
AQ469="IP &amp; VLAN","TX ISSUE",
AQ469="Warehouse HUAWEI","SPARE-ISSUE",
AQ469="SPARE-HS","SPARE-ISSUE",
AQ469="Power Telco","RAN ISSUE",AQ469="no impacts","no impacts"
),"")</f>
        <v>TX ISSUE</v>
      </c>
      <c r="AQ469" s="67" t="s">
        <v>5938</v>
      </c>
      <c r="AR469" s="48" t="str" cm="1">
        <f t="array" ref="AR469">IFERROR(_xlfn.IFS(
AQ469="MPR ISSUE","ACTIVE",
AQ469="BSS Hardware Issue","ACTIVE",
AQ469="Sites strategiques, MLL, Pylone, etc.","PASSIVE",
AQ469="AKTIVCO DEFAUT GE &amp; POWER Cabinet","PASSIVE",
AQ469="AKTIVCO Coupure ENEO &amp; Baisse de tension","PASSIVE",
AQ469="Coupure ENEO &amp; Baisse de tension","PASSIVE",
AQ469="Defaut GE &amp; POWER Cabinet","PASSIVE",
AQ469="Sharing","PASSIVE",
AQ469="Sites strategiques &amp; DataCenter","PASSIVE",
AQ469="Exclu","Exclu",
AQ469="SAT","ACTIVE",
AQ469="SPARE-ISSUE","SPARE-ISSUE",
AQ469="Fiber CAmtel","ACTIVE",
AQ469="Fiber AOF","ACTIVE",
AQ469="Projet OCM (HUAWEI)","PLANNED WORKS",
AQ469="Projet OCM (NOKIA)","PLANNED WORKS",
AQ469="ACCESS-ISSUE","ACCESS-ISSUE",
AQ469="Projet OCM (ZTE, NOKIA, autres projets)","PLANNED WORKS",
AQ469="No root CAuse","No root cause",
AQ469="ODU HS","ACTIVE",
AQ469="IP &amp; VLAN","ACTIVE",
AQ469="Warehouse HUAWEI","SPARE-ISSUE",
AQ469="SPARE-HS","SPARE-ISSUE",
AQ469="Power Telco","ACTIVE", AQ469="no impacts","no impacts"
),"")</f>
        <v>ACTIVE</v>
      </c>
      <c r="AS469" s="92" t="s">
        <v>5888</v>
      </c>
      <c r="AT469" s="98" t="s">
        <v>3327</v>
      </c>
      <c r="AV469" s="17" t="s">
        <v>5537</v>
      </c>
      <c r="AW469" s="7" t="s">
        <v>5537</v>
      </c>
      <c r="AX469" s="6" t="s">
        <v>5537</v>
      </c>
      <c r="AY469" s="7"/>
      <c r="AZ469" s="3" t="s">
        <v>5537</v>
      </c>
      <c r="BA469" s="18" t="s">
        <v>5537</v>
      </c>
      <c r="BB469" s="18" t="s">
        <v>5537</v>
      </c>
      <c r="BC469" s="18" t="s">
        <v>5537</v>
      </c>
      <c r="BD469" s="18" t="s">
        <v>5537</v>
      </c>
      <c r="BE469" s="18" t="s">
        <v>5537</v>
      </c>
      <c r="BF469" s="18" t="s">
        <v>5537</v>
      </c>
      <c r="BG469" s="18" t="s">
        <v>6260</v>
      </c>
      <c r="BH469" s="18" t="s">
        <v>6261</v>
      </c>
      <c r="BI469" s="18" t="s">
        <v>5537</v>
      </c>
      <c r="BJ469" s="18" t="s">
        <v>5537</v>
      </c>
      <c r="BK469" s="18" t="s">
        <v>5537</v>
      </c>
      <c r="BL469" s="9" t="s">
        <v>6262</v>
      </c>
      <c r="BM469" s="14" t="s">
        <v>5537</v>
      </c>
      <c r="BN469" s="14" t="s">
        <v>5537</v>
      </c>
      <c r="BO469" s="14" t="str">
        <f>_xlfn.XLOOKUP(B469,'[4]cell downs 18042026 17h'!$B:$B,'[4]cell downs 18042026 17h'!$B:$B,"")</f>
        <v>EXN_107</v>
      </c>
      <c r="BP469" s="14" t="str">
        <f>_xlfn.XLOOKUP(B469,'[5]Cells Huawei 19042026 15h'!$B:$B,'[5]Cells Huawei 19042026 15h'!$B:$B,"")</f>
        <v/>
      </c>
      <c r="BQ469" s="9" t="str">
        <f>_xlfn.XLOOKUP(B469,'[6]cells down 19042026 9H40'!$B:$B,'[6]cells down 19042026 9H40'!$B:$B,"")</f>
        <v/>
      </c>
      <c r="BR469" s="9" t="s">
        <v>5537</v>
      </c>
      <c r="BS469" s="9" t="s">
        <v>5537</v>
      </c>
      <c r="BT469" s="108"/>
    </row>
    <row r="470" spans="1:72" s="9" customFormat="1" x14ac:dyDescent="0.35">
      <c r="A470" s="19" t="s">
        <v>5391</v>
      </c>
      <c r="B470" s="26" t="s">
        <v>5392</v>
      </c>
      <c r="C470" s="3" t="str">
        <f>_xlfn.XLOOKUP(B470,'[1]daily break down'!$D:$D,'[1]daily break down'!$E:$E,"")</f>
        <v>Douala</v>
      </c>
      <c r="D470" s="19" t="s">
        <v>357</v>
      </c>
      <c r="E470" s="19" t="s">
        <v>30</v>
      </c>
      <c r="F470" s="19" t="s">
        <v>5371</v>
      </c>
      <c r="G470" s="19" t="s">
        <v>32</v>
      </c>
      <c r="H470" s="34" t="str">
        <f>_xlfn.XLOOKUP(B470,[2]CALCULATION!$B:$B,[2]CALCULATION!$H:$H,"")</f>
        <v>ZTE</v>
      </c>
      <c r="I470" s="28">
        <v>2.0514085431451941</v>
      </c>
      <c r="J470" s="28">
        <v>4.3494227141850201</v>
      </c>
      <c r="K470" s="28">
        <v>3.3552776136950575</v>
      </c>
      <c r="L470" s="28">
        <v>5.3995699605916112</v>
      </c>
      <c r="M470" s="28">
        <v>1.4366333935445579</v>
      </c>
      <c r="N470" s="28">
        <v>1.9831358633462026</v>
      </c>
      <c r="O470" s="28">
        <v>10.605254784794813</v>
      </c>
      <c r="P470" s="28">
        <v>13.871767213704187</v>
      </c>
      <c r="Q470" s="28">
        <v>4.3365636227181783</v>
      </c>
      <c r="R470" s="28">
        <v>2.5675378745723121</v>
      </c>
      <c r="S470" s="93">
        <v>4.6130251717161332</v>
      </c>
      <c r="T470" s="93">
        <f>_xlfn.XLOOKUP(B470,'[3]Nur des jours'!$B:$B,'[3]Nur des jours'!$U:$U,"")</f>
        <v>20.872980712432899</v>
      </c>
      <c r="U470" s="93">
        <v>3.1427904906216027</v>
      </c>
      <c r="V470" s="93">
        <v>0</v>
      </c>
      <c r="W470" s="93">
        <v>20.872980712432899</v>
      </c>
      <c r="X470" s="93">
        <v>23.567950221583022</v>
      </c>
      <c r="Y470" s="93">
        <v>2.2602573102419004</v>
      </c>
      <c r="Z470" s="93">
        <v>5.6502776564992452</v>
      </c>
      <c r="AA470" s="93">
        <v>4.3140200837249916</v>
      </c>
      <c r="AB470" s="93">
        <v>18.987545408109391</v>
      </c>
      <c r="AC470" s="93">
        <f>_xlfn.XLOOKUP(B470,'[3]Nur des jours'!$B:$B,'[3]Nur des jours'!$N:$N,"")</f>
        <v>24.6521267974192</v>
      </c>
      <c r="AD470" s="93">
        <v>24.6521267974192</v>
      </c>
      <c r="AE470" s="93">
        <v>1.6772642702028633</v>
      </c>
      <c r="AF470" s="93">
        <v>17.726765886774363</v>
      </c>
      <c r="AG470" s="93"/>
      <c r="AH470" s="93">
        <v>3.1568088621790724E-2</v>
      </c>
      <c r="AI470" s="93">
        <v>0</v>
      </c>
      <c r="AJ470" s="93">
        <v>0</v>
      </c>
      <c r="AK470" s="93">
        <v>6.0534575708028754E-2</v>
      </c>
      <c r="AL470" s="93">
        <v>3.1568088621790724E-2</v>
      </c>
      <c r="AM470" s="49" t="s">
        <v>5559</v>
      </c>
      <c r="AN470" s="49"/>
      <c r="AO470" s="48" t="str" cm="1">
        <f t="array" ref="AO470">IFERROR(_xlfn.IFS(
AQ470="MPR ISSUE","PDH",
AQ470="BSS Hardware Issue","BSS",
AQ470="Sites strategiques, MLL, Pylone, etc.","ENVTECH",
AQ470="AKTIVCO DEFAUT GE &amp; POWER Cabinet","AKTIVCO",
AQ470="AKTIVCO Coupure ENEO &amp; Baisse de tension","AKTIVCO GRID ONLY",
AQ470="Coupure ENEO &amp; Baisse de tension","IHS GRID ONLY",
AQ470="Defaut GE &amp; POWER Cabinet","IHS",
AQ470="Sharing","Partners",
AQ470="Sites strategiques &amp; DataCenter","SST &amp; DC",
AQ470="Exclu","Exclu",
AQ470="SAT","SAT",
AQ470="SPARE-ISSUE","SPARE-ISSUE",
AQ470="Fiber CAmtel","TRANS_FO_CAMTEL",
AQ470="Fiber AOF","Fiber AOF",
AQ470="Projet OCM (HUAWEI)","TRAVAUX-HUAWEI",
AQ470="Projet OCM (NOKIA)","TRAVAUX-NOKIA",
AQ470="ACCESS-ISSUE","ACCESS-ISSUE",
AQ470="Projet OCM (ZTE, NOKIA, autres projets)","TRAVAUX OCM",
AQ470="No root CAuse","No root cause",
AQ470="ODU HS","PDH",
AQ470="IP &amp; VLAN","PDH",
AQ470="Warehouse HUAWEI","SPARE-ISSUE",
AQ470="SPARE-HS","SPARE-ISSUE",
AQ470="Power Telco","BSS",AQ470="no impacts","no impacts"
),"")</f>
        <v>No root cause</v>
      </c>
      <c r="AP470" s="48" t="str" cm="1">
        <f t="array" ref="AP470">IFERROR(_xlfn.IFS(
AQ470="MPR ISSUE","TX ISSUE",
AQ470="BSS Hardware Issue","RAN ISSUE",
AQ470="Sites strategiques, MLL, Pylone, etc.","ENVTECH",
AQ470="AKTIVCO DEFAUT GE &amp; POWER Cabinet","POWER ISSUE",
AQ470="AKTIVCO Coupure ENEO &amp; Baisse de tension","POWER ISSUE",
AQ470="Coupure ENEO &amp; Baisse de tension","POWER ISSUE",
AQ470="Defaut GE &amp; POWER Cabinet","POWER ISSUE",
AQ470="Sharing","POWER ISSUE",
AQ470="Sites strategiques &amp; DataCenter","POWER ISSUE",
AQ470="Exclu","Exclu",
AQ470="SAT","TX ISSUE",
AQ470="SPARE-ISSUE","SPARE-ISSUE",
AQ470="Fiber CAmtel","TX ISSUE",
AQ470="Fiber AOF","TX ISSUE",
AQ470="Projet OCM (HUAWEI)","TRAVAUX-HUAWEI",
AQ470="Projet OCM (NOKIA)","TRAVAUX -NOKIA",
AQ470="ACCESS-ISSUE","ACCESS-ISSUE",
AQ470="Projet OCM (ZTE, NOKIA, autres projets)","TRAVAUX OCM",
AQ470="No root CAuse","No root cause",
AQ470="ODU HS","TX ISSUE",
AQ470="IP &amp; VLAN","TX ISSUE",
AQ470="Warehouse HUAWEI","SPARE-ISSUE",
AQ470="SPARE-HS","SPARE-ISSUE",
AQ470="Power Telco","RAN ISSUE",AQ470="no impacts","no impacts"
),"")</f>
        <v>No root cause</v>
      </c>
      <c r="AQ470" s="67" t="s">
        <v>5344</v>
      </c>
      <c r="AR470" s="48" t="str" cm="1">
        <f t="array" ref="AR470">IFERROR(_xlfn.IFS(
AQ470="MPR ISSUE","ACTIVE",
AQ470="BSS Hardware Issue","ACTIVE",
AQ470="Sites strategiques, MLL, Pylone, etc.","PASSIVE",
AQ470="AKTIVCO DEFAUT GE &amp; POWER Cabinet","PASSIVE",
AQ470="AKTIVCO Coupure ENEO &amp; Baisse de tension","PASSIVE",
AQ470="Coupure ENEO &amp; Baisse de tension","PASSIVE",
AQ470="Defaut GE &amp; POWER Cabinet","PASSIVE",
AQ470="Sharing","PASSIVE",
AQ470="Sites strategiques &amp; DataCenter","PASSIVE",
AQ470="Exclu","Exclu",
AQ470="SAT","ACTIVE",
AQ470="SPARE-ISSUE","SPARE-ISSUE",
AQ470="Fiber CAmtel","ACTIVE",
AQ470="Fiber AOF","ACTIVE",
AQ470="Projet OCM (HUAWEI)","PLANNED WORKS",
AQ470="Projet OCM (NOKIA)","PLANNED WORKS",
AQ470="ACCESS-ISSUE","ACCESS-ISSUE",
AQ470="Projet OCM (ZTE, NOKIA, autres projets)","PLANNED WORKS",
AQ470="No root CAuse","No root cause",
AQ470="ODU HS","ACTIVE",
AQ470="IP &amp; VLAN","ACTIVE",
AQ470="Warehouse HUAWEI","SPARE-ISSUE",
AQ470="SPARE-HS","SPARE-ISSUE",
AQ470="Power Telco","ACTIVE", AQ470="no impacts","no impacts"
),"")</f>
        <v>No root cause</v>
      </c>
      <c r="AS470" s="92" t="s">
        <v>5537</v>
      </c>
      <c r="AT470" s="98" t="s">
        <v>5392</v>
      </c>
      <c r="AV470" s="17" t="s">
        <v>5537</v>
      </c>
      <c r="AW470" s="7" t="s">
        <v>5537</v>
      </c>
      <c r="AX470" s="6" t="s">
        <v>5537</v>
      </c>
      <c r="AY470" s="7"/>
      <c r="AZ470" s="3" t="s">
        <v>5537</v>
      </c>
      <c r="BA470" s="18" t="s">
        <v>5537</v>
      </c>
      <c r="BB470" s="18" t="s">
        <v>5537</v>
      </c>
      <c r="BC470" s="18" t="s">
        <v>5537</v>
      </c>
      <c r="BD470" s="18" t="s">
        <v>5537</v>
      </c>
      <c r="BE470" s="18" t="s">
        <v>5537</v>
      </c>
      <c r="BF470" s="18" t="s">
        <v>5537</v>
      </c>
      <c r="BG470" s="18" t="s">
        <v>5537</v>
      </c>
      <c r="BH470" s="18" t="s">
        <v>5537</v>
      </c>
      <c r="BI470" s="18" t="s">
        <v>5537</v>
      </c>
      <c r="BJ470" s="18" t="s">
        <v>5537</v>
      </c>
      <c r="BK470" s="18" t="s">
        <v>5537</v>
      </c>
      <c r="BL470" s="9" t="s">
        <v>5537</v>
      </c>
      <c r="BM470" s="14" t="s">
        <v>5537</v>
      </c>
      <c r="BN470" s="14" t="s">
        <v>5537</v>
      </c>
      <c r="BO470" s="14" t="str">
        <f>_xlfn.XLOOKUP(B470,'[4]cell downs 18042026 17h'!$B:$B,'[4]cell downs 18042026 17h'!$B:$B,"")</f>
        <v/>
      </c>
      <c r="BP470" s="14" t="str">
        <f>_xlfn.XLOOKUP(B470,'[5]Cells Huawei 19042026 15h'!$B:$B,'[5]Cells Huawei 19042026 15h'!$B:$B,"")</f>
        <v/>
      </c>
      <c r="BQ470" s="9" t="str">
        <f>_xlfn.XLOOKUP(B470,'[6]cells down 19042026 9H40'!$B:$B,'[6]cells down 19042026 9H40'!$B:$B,"")</f>
        <v>LIT_825</v>
      </c>
      <c r="BR470" s="9" t="s">
        <v>5537</v>
      </c>
      <c r="BS470" s="9" t="s">
        <v>5537</v>
      </c>
      <c r="BT470" s="108"/>
    </row>
    <row r="471" spans="1:72" s="9" customFormat="1" x14ac:dyDescent="0.35">
      <c r="A471" s="1" t="s">
        <v>1189</v>
      </c>
      <c r="B471" s="8" t="s">
        <v>1190</v>
      </c>
      <c r="C471" s="3" t="str">
        <f>_xlfn.XLOOKUP(B471,'[1]daily break down'!$D:$D,'[1]daily break down'!$E:$E,"")</f>
        <v>NORD</v>
      </c>
      <c r="D471" s="1" t="s">
        <v>11</v>
      </c>
      <c r="E471" s="1" t="s">
        <v>12</v>
      </c>
      <c r="F471" s="3" t="s">
        <v>23</v>
      </c>
      <c r="G471" s="1" t="s">
        <v>1191</v>
      </c>
      <c r="H471" s="33" t="str">
        <f>_xlfn.XLOOKUP(B471,[2]CALCULATION!$B:$B,[2]CALCULATION!$H:$H,"")</f>
        <v>NOKIA</v>
      </c>
      <c r="I471" s="28">
        <v>0</v>
      </c>
      <c r="J471" s="28">
        <v>0</v>
      </c>
      <c r="K471" s="28">
        <v>0</v>
      </c>
      <c r="L471" s="28">
        <v>0</v>
      </c>
      <c r="M471" s="28">
        <v>0</v>
      </c>
      <c r="N471" s="28">
        <v>1.0701666299831919E-3</v>
      </c>
      <c r="O471" s="28">
        <v>0</v>
      </c>
      <c r="P471" s="28">
        <v>0</v>
      </c>
      <c r="Q471" s="28">
        <v>0</v>
      </c>
      <c r="R471" s="28">
        <v>1.997322350721719</v>
      </c>
      <c r="S471" s="93">
        <v>0</v>
      </c>
      <c r="T471" s="93">
        <f>_xlfn.XLOOKUP(B471,'[3]Nur des jours'!$B:$B,'[3]Nur des jours'!$U:$U,"")</f>
        <v>0</v>
      </c>
      <c r="U471" s="93">
        <v>0.14376696406804423</v>
      </c>
      <c r="V471" s="93">
        <v>0</v>
      </c>
      <c r="W471" s="93">
        <v>0</v>
      </c>
      <c r="X471" s="93">
        <v>0</v>
      </c>
      <c r="Y471" s="93">
        <v>0</v>
      </c>
      <c r="Z471" s="93">
        <v>0</v>
      </c>
      <c r="AA471" s="93">
        <v>3.5761401551931575E-2</v>
      </c>
      <c r="AB471" s="93">
        <v>0</v>
      </c>
      <c r="AC471" s="93">
        <f>_xlfn.XLOOKUP(B471,'[3]Nur des jours'!$B:$B,'[3]Nur des jours'!$N:$N,"")</f>
        <v>2.5860863560224117E-3</v>
      </c>
      <c r="AD471" s="93">
        <v>2.5860863560224117E-3</v>
      </c>
      <c r="AE471" s="93">
        <v>0</v>
      </c>
      <c r="AF471" s="93">
        <v>0</v>
      </c>
      <c r="AG471" s="93"/>
      <c r="AH471" s="93">
        <v>3.1302373927002636E-2</v>
      </c>
      <c r="AI471" s="93">
        <v>0</v>
      </c>
      <c r="AJ471" s="93">
        <v>9.324187808651592E-2</v>
      </c>
      <c r="AK471" s="93">
        <v>0</v>
      </c>
      <c r="AL471" s="93">
        <v>3.1302373927002636E-2</v>
      </c>
      <c r="AM471" s="49" t="s">
        <v>5559</v>
      </c>
      <c r="AN471" s="49"/>
      <c r="AO471" s="48" t="str" cm="1">
        <f t="array" ref="AO471">IFERROR(_xlfn.IFS(
AQ471="MPR ISSUE","PDH",
AQ471="BSS Hardware Issue","BSS",
AQ471="Sites strategiques, MLL, Pylone, etc.","ENVTECH",
AQ471="AKTIVCO DEFAUT GE &amp; POWER Cabinet","AKTIVCO",
AQ471="AKTIVCO Coupure ENEO &amp; Baisse de tension","AKTIVCO GRID ONLY",
AQ471="Coupure ENEO &amp; Baisse de tension","IHS GRID ONLY",
AQ471="Defaut GE &amp; POWER Cabinet","IHS",
AQ471="Sharing","Partners",
AQ471="Sites strategiques &amp; DataCenter","SST &amp; DC",
AQ471="Exclu","Exclu",
AQ471="SAT","SAT",
AQ471="SPARE-ISSUE","SPARE-ISSUE",
AQ471="Fiber CAmtel","TRANS_FO_CAMTEL",
AQ471="Fiber AOF","Fiber AOF",
AQ471="Projet OCM (HUAWEI)","TRAVAUX-HUAWEI",
AQ471="Projet OCM (NOKIA)","TRAVAUX-NOKIA",
AQ471="ACCESS-ISSUE","ACCESS-ISSUE",
AQ471="Projet OCM (ZTE, NOKIA, autres projets)","TRAVAUX OCM",
AQ471="No root CAuse","No root cause",
AQ471="ODU HS","PDH",
AQ471="IP &amp; VLAN","PDH",
AQ471="Warehouse HUAWEI","SPARE-ISSUE",
AQ471="SPARE-HS","SPARE-ISSUE",
AQ471="Power Telco","BSS",AQ471="no impacts","no impacts"
),"")</f>
        <v>IHS</v>
      </c>
      <c r="AP471" s="48" t="str" cm="1">
        <f t="array" ref="AP471">IFERROR(_xlfn.IFS(
AQ471="MPR ISSUE","TX ISSUE",
AQ471="BSS Hardware Issue","RAN ISSUE",
AQ471="Sites strategiques, MLL, Pylone, etc.","ENVTECH",
AQ471="AKTIVCO DEFAUT GE &amp; POWER Cabinet","POWER ISSUE",
AQ471="AKTIVCO Coupure ENEO &amp; Baisse de tension","POWER ISSUE",
AQ471="Coupure ENEO &amp; Baisse de tension","POWER ISSUE",
AQ471="Defaut GE &amp; POWER Cabinet","POWER ISSUE",
AQ471="Sharing","POWER ISSUE",
AQ471="Sites strategiques &amp; DataCenter","POWER ISSUE",
AQ471="Exclu","Exclu",
AQ471="SAT","TX ISSUE",
AQ471="SPARE-ISSUE","SPARE-ISSUE",
AQ471="Fiber CAmtel","TX ISSUE",
AQ471="Fiber AOF","TX ISSUE",
AQ471="Projet OCM (HUAWEI)","TRAVAUX-HUAWEI",
AQ471="Projet OCM (NOKIA)","TRAVAUX -NOKIA",
AQ471="ACCESS-ISSUE","ACCESS-ISSUE",
AQ471="Projet OCM (ZTE, NOKIA, autres projets)","TRAVAUX OCM",
AQ471="No root CAuse","No root cause",
AQ471="ODU HS","TX ISSUE",
AQ471="IP &amp; VLAN","TX ISSUE",
AQ471="Warehouse HUAWEI","SPARE-ISSUE",
AQ471="SPARE-HS","SPARE-ISSUE",
AQ471="Power Telco","RAN ISSUE",AQ471="no impacts","no impacts"
),"")</f>
        <v>POWER ISSUE</v>
      </c>
      <c r="AQ471" s="67" t="s">
        <v>5330</v>
      </c>
      <c r="AR471" s="48" t="str" cm="1">
        <f t="array" ref="AR471">IFERROR(_xlfn.IFS(
AQ471="MPR ISSUE","ACTIVE",
AQ471="BSS Hardware Issue","ACTIVE",
AQ471="Sites strategiques, MLL, Pylone, etc.","PASSIVE",
AQ471="AKTIVCO DEFAUT GE &amp; POWER Cabinet","PASSIVE",
AQ471="AKTIVCO Coupure ENEO &amp; Baisse de tension","PASSIVE",
AQ471="Coupure ENEO &amp; Baisse de tension","PASSIVE",
AQ471="Defaut GE &amp; POWER Cabinet","PASSIVE",
AQ471="Sharing","PASSIVE",
AQ471="Sites strategiques &amp; DataCenter","PASSIVE",
AQ471="Exclu","Exclu",
AQ471="SAT","ACTIVE",
AQ471="SPARE-ISSUE","SPARE-ISSUE",
AQ471="Fiber CAmtel","ACTIVE",
AQ471="Fiber AOF","ACTIVE",
AQ471="Projet OCM (HUAWEI)","PLANNED WORKS",
AQ471="Projet OCM (NOKIA)","PLANNED WORKS",
AQ471="ACCESS-ISSUE","ACCESS-ISSUE",
AQ471="Projet OCM (ZTE, NOKIA, autres projets)","PLANNED WORKS",
AQ471="No root CAuse","No root cause",
AQ471="ODU HS","ACTIVE",
AQ471="IP &amp; VLAN","ACTIVE",
AQ471="Warehouse HUAWEI","SPARE-ISSUE",
AQ471="SPARE-HS","SPARE-ISSUE",
AQ471="Power Telco","ACTIVE", AQ471="no impacts","no impacts"
),"")</f>
        <v>PASSIVE</v>
      </c>
      <c r="AS471" s="92" t="s">
        <v>5819</v>
      </c>
      <c r="AT471" s="98" t="s">
        <v>1190</v>
      </c>
      <c r="AV471" s="17" t="s">
        <v>5537</v>
      </c>
      <c r="AW471" s="7" t="s">
        <v>5537</v>
      </c>
      <c r="AX471" s="6" t="s">
        <v>5537</v>
      </c>
      <c r="AY471" s="7"/>
      <c r="AZ471" s="3" t="s">
        <v>5537</v>
      </c>
      <c r="BA471" s="18" t="s">
        <v>5537</v>
      </c>
      <c r="BB471" s="18" t="s">
        <v>5537</v>
      </c>
      <c r="BC471" s="18" t="s">
        <v>5537</v>
      </c>
      <c r="BD471" s="18" t="s">
        <v>5537</v>
      </c>
      <c r="BE471" s="18" t="s">
        <v>5537</v>
      </c>
      <c r="BF471" s="18" t="s">
        <v>5537</v>
      </c>
      <c r="BG471" s="18" t="s">
        <v>5537</v>
      </c>
      <c r="BH471" s="18" t="s">
        <v>5537</v>
      </c>
      <c r="BI471" s="18" t="s">
        <v>5537</v>
      </c>
      <c r="BJ471" s="18" t="s">
        <v>5537</v>
      </c>
      <c r="BK471" s="18" t="s">
        <v>5537</v>
      </c>
      <c r="BL471" s="9" t="s">
        <v>5819</v>
      </c>
      <c r="BM471" s="14" t="s">
        <v>5537</v>
      </c>
      <c r="BN471" s="14" t="s">
        <v>5537</v>
      </c>
      <c r="BO471" s="14" t="str">
        <f>_xlfn.XLOOKUP(B471,'[4]cell downs 18042026 17h'!$B:$B,'[4]cell downs 18042026 17h'!$B:$B,"")</f>
        <v/>
      </c>
      <c r="BP471" s="14" t="str">
        <f>_xlfn.XLOOKUP(B471,'[5]Cells Huawei 19042026 15h'!$B:$B,'[5]Cells Huawei 19042026 15h'!$B:$B,"")</f>
        <v/>
      </c>
      <c r="BQ471" s="9" t="str">
        <f>_xlfn.XLOOKUP(B471,'[6]cells down 19042026 9H40'!$B:$B,'[6]cells down 19042026 9H40'!$B:$B,"")</f>
        <v/>
      </c>
      <c r="BR471" s="9" t="s">
        <v>1190</v>
      </c>
      <c r="BS471" s="9" t="s">
        <v>5537</v>
      </c>
      <c r="BT471" s="108"/>
    </row>
    <row r="472" spans="1:72" s="9" customFormat="1" x14ac:dyDescent="0.35">
      <c r="A472" s="1" t="s">
        <v>1451</v>
      </c>
      <c r="B472" s="8" t="s">
        <v>1452</v>
      </c>
      <c r="C472" s="3" t="str">
        <f>_xlfn.XLOOKUP(B472,'[1]daily break down'!$D:$D,'[1]daily break down'!$E:$E,"")</f>
        <v>ADAMAOUA</v>
      </c>
      <c r="D472" s="1" t="s">
        <v>11</v>
      </c>
      <c r="E472" s="1" t="s">
        <v>66</v>
      </c>
      <c r="F472" s="3" t="s">
        <v>90</v>
      </c>
      <c r="G472" s="1" t="s">
        <v>1453</v>
      </c>
      <c r="H472" s="33" t="str">
        <f>_xlfn.XLOOKUP(B472,[2]CALCULATION!$B:$B,[2]CALCULATION!$H:$H,"")</f>
        <v>NOKIA</v>
      </c>
      <c r="I472" s="28">
        <v>1.9621992745097105E-3</v>
      </c>
      <c r="J472" s="28">
        <v>0</v>
      </c>
      <c r="K472" s="28">
        <v>1.6515452495365072E-2</v>
      </c>
      <c r="L472" s="28">
        <v>6.2429999805308526E-3</v>
      </c>
      <c r="M472" s="28">
        <v>4.3166154267316294E-3</v>
      </c>
      <c r="N472" s="28">
        <v>5.6241924421704614E-2</v>
      </c>
      <c r="O472" s="28">
        <v>2.2531213303344805E-2</v>
      </c>
      <c r="P472" s="28">
        <v>0.29235404852629554</v>
      </c>
      <c r="Q472" s="28">
        <v>1.3663177064533414E-2</v>
      </c>
      <c r="R472" s="28">
        <v>7.1348571206081551E-4</v>
      </c>
      <c r="S472" s="93">
        <v>9.8104285408349284E-4</v>
      </c>
      <c r="T472" s="93">
        <f>_xlfn.XLOOKUP(B472,'[3]Nur des jours'!$B:$B,'[3]Nur des jours'!$U:$U,"")</f>
        <v>0</v>
      </c>
      <c r="U472" s="93">
        <v>0</v>
      </c>
      <c r="V472" s="93">
        <v>0</v>
      </c>
      <c r="W472" s="93">
        <v>0</v>
      </c>
      <c r="X472" s="93">
        <v>3.2812081803956938</v>
      </c>
      <c r="Y472" s="93">
        <v>6.1629826528894256</v>
      </c>
      <c r="Z472" s="93">
        <v>3.9912846124175796E-2</v>
      </c>
      <c r="AA472" s="93">
        <v>0.15550915744757351</v>
      </c>
      <c r="AB472" s="93">
        <v>0.15815753538429794</v>
      </c>
      <c r="AC472" s="93">
        <f>_xlfn.XLOOKUP(B472,'[3]Nur des jours'!$B:$B,'[3]Nur des jours'!$N:$N,"")</f>
        <v>1.7838175222816795E-3</v>
      </c>
      <c r="AD472" s="93">
        <v>1.7838175222816795E-3</v>
      </c>
      <c r="AE472" s="93">
        <v>6.2728472067287766E-2</v>
      </c>
      <c r="AF472" s="93">
        <v>3.0317648029141189E-2</v>
      </c>
      <c r="AG472" s="93"/>
      <c r="AH472" s="93">
        <v>3.0517394547068727E-2</v>
      </c>
      <c r="AI472" s="93">
        <v>6.7443617136074246E-2</v>
      </c>
      <c r="AJ472" s="93">
        <v>4.6225144699845885E-2</v>
      </c>
      <c r="AK472" s="93">
        <v>1.0293874969008404E-2</v>
      </c>
      <c r="AL472" s="93">
        <v>3.0517394547068727E-2</v>
      </c>
      <c r="AM472" s="49" t="s">
        <v>5559</v>
      </c>
      <c r="AN472" s="49"/>
      <c r="AO472" s="48" t="str" cm="1">
        <f t="array" ref="AO472">IFERROR(_xlfn.IFS(
AQ472="MPR ISSUE","PDH",
AQ472="BSS Hardware Issue","BSS",
AQ472="Sites strategiques, MLL, Pylone, etc.","ENVTECH",
AQ472="AKTIVCO DEFAUT GE &amp; POWER Cabinet","AKTIVCO",
AQ472="AKTIVCO Coupure ENEO &amp; Baisse de tension","AKTIVCO GRID ONLY",
AQ472="Coupure ENEO &amp; Baisse de tension","IHS GRID ONLY",
AQ472="Defaut GE &amp; POWER Cabinet","IHS",
AQ472="Sharing","Partners",
AQ472="Sites strategiques &amp; DataCenter","SST &amp; DC",
AQ472="Exclu","Exclu",
AQ472="SAT","SAT",
AQ472="SPARE-ISSUE","SPARE-ISSUE",
AQ472="Fiber CAmtel","TRANS_FO_CAMTEL",
AQ472="Fiber AOF","Fiber AOF",
AQ472="Projet OCM (HUAWEI)","TRAVAUX-HUAWEI",
AQ472="Projet OCM (NOKIA)","TRAVAUX-NOKIA",
AQ472="ACCESS-ISSUE","ACCESS-ISSUE",
AQ472="Projet OCM (ZTE, NOKIA, autres projets)","TRAVAUX OCM",
AQ472="No root CAuse","No root cause",
AQ472="ODU HS","PDH",
AQ472="IP &amp; VLAN","PDH",
AQ472="Warehouse HUAWEI","SPARE-ISSUE",
AQ472="SPARE-HS","SPARE-ISSUE",
AQ472="Power Telco","BSS",AQ472="no impacts","no impacts"
),"")</f>
        <v>IHS</v>
      </c>
      <c r="AP472" s="48" t="str" cm="1">
        <f t="array" ref="AP472">IFERROR(_xlfn.IFS(
AQ472="MPR ISSUE","TX ISSUE",
AQ472="BSS Hardware Issue","RAN ISSUE",
AQ472="Sites strategiques, MLL, Pylone, etc.","ENVTECH",
AQ472="AKTIVCO DEFAUT GE &amp; POWER Cabinet","POWER ISSUE",
AQ472="AKTIVCO Coupure ENEO &amp; Baisse de tension","POWER ISSUE",
AQ472="Coupure ENEO &amp; Baisse de tension","POWER ISSUE",
AQ472="Defaut GE &amp; POWER Cabinet","POWER ISSUE",
AQ472="Sharing","POWER ISSUE",
AQ472="Sites strategiques &amp; DataCenter","POWER ISSUE",
AQ472="Exclu","Exclu",
AQ472="SAT","TX ISSUE",
AQ472="SPARE-ISSUE","SPARE-ISSUE",
AQ472="Fiber CAmtel","TX ISSUE",
AQ472="Fiber AOF","TX ISSUE",
AQ472="Projet OCM (HUAWEI)","TRAVAUX-HUAWEI",
AQ472="Projet OCM (NOKIA)","TRAVAUX -NOKIA",
AQ472="ACCESS-ISSUE","ACCESS-ISSUE",
AQ472="Projet OCM (ZTE, NOKIA, autres projets)","TRAVAUX OCM",
AQ472="No root CAuse","No root cause",
AQ472="ODU HS","TX ISSUE",
AQ472="IP &amp; VLAN","TX ISSUE",
AQ472="Warehouse HUAWEI","SPARE-ISSUE",
AQ472="SPARE-HS","SPARE-ISSUE",
AQ472="Power Telco","RAN ISSUE",AQ472="no impacts","no impacts"
),"")</f>
        <v>POWER ISSUE</v>
      </c>
      <c r="AQ472" s="67" t="s">
        <v>5330</v>
      </c>
      <c r="AR472" s="48" t="str" cm="1">
        <f t="array" ref="AR472">IFERROR(_xlfn.IFS(
AQ472="MPR ISSUE","ACTIVE",
AQ472="BSS Hardware Issue","ACTIVE",
AQ472="Sites strategiques, MLL, Pylone, etc.","PASSIVE",
AQ472="AKTIVCO DEFAUT GE &amp; POWER Cabinet","PASSIVE",
AQ472="AKTIVCO Coupure ENEO &amp; Baisse de tension","PASSIVE",
AQ472="Coupure ENEO &amp; Baisse de tension","PASSIVE",
AQ472="Defaut GE &amp; POWER Cabinet","PASSIVE",
AQ472="Sharing","PASSIVE",
AQ472="Sites strategiques &amp; DataCenter","PASSIVE",
AQ472="Exclu","Exclu",
AQ472="SAT","ACTIVE",
AQ472="SPARE-ISSUE","SPARE-ISSUE",
AQ472="Fiber CAmtel","ACTIVE",
AQ472="Fiber AOF","ACTIVE",
AQ472="Projet OCM (HUAWEI)","PLANNED WORKS",
AQ472="Projet OCM (NOKIA)","PLANNED WORKS",
AQ472="ACCESS-ISSUE","ACCESS-ISSUE",
AQ472="Projet OCM (ZTE, NOKIA, autres projets)","PLANNED WORKS",
AQ472="No root CAuse","No root cause",
AQ472="ODU HS","ACTIVE",
AQ472="IP &amp; VLAN","ACTIVE",
AQ472="Warehouse HUAWEI","SPARE-ISSUE",
AQ472="SPARE-HS","SPARE-ISSUE",
AQ472="Power Telco","ACTIVE", AQ472="no impacts","no impacts"
),"")</f>
        <v>PASSIVE</v>
      </c>
      <c r="AS472" s="92" t="s">
        <v>5743</v>
      </c>
      <c r="AT472" s="98" t="s">
        <v>1452</v>
      </c>
      <c r="AV472" s="17" t="s">
        <v>5537</v>
      </c>
      <c r="AW472" s="7" t="s">
        <v>5537</v>
      </c>
      <c r="AX472" s="6" t="s">
        <v>5537</v>
      </c>
      <c r="AY472" s="7"/>
      <c r="AZ472" s="3" t="s">
        <v>5537</v>
      </c>
      <c r="BA472" s="18" t="s">
        <v>5537</v>
      </c>
      <c r="BB472" s="18" t="s">
        <v>5537</v>
      </c>
      <c r="BC472" s="18" t="s">
        <v>5537</v>
      </c>
      <c r="BD472" s="18" t="s">
        <v>5537</v>
      </c>
      <c r="BE472" s="18" t="s">
        <v>5537</v>
      </c>
      <c r="BF472" s="18" t="s">
        <v>5537</v>
      </c>
      <c r="BG472" s="18" t="s">
        <v>5537</v>
      </c>
      <c r="BH472" s="18" t="s">
        <v>5537</v>
      </c>
      <c r="BI472" s="18" t="s">
        <v>5537</v>
      </c>
      <c r="BJ472" s="18" t="s">
        <v>5537</v>
      </c>
      <c r="BK472" s="18" t="s">
        <v>5537</v>
      </c>
      <c r="BL472" s="9" t="s">
        <v>5743</v>
      </c>
      <c r="BM472" s="14" t="s">
        <v>5537</v>
      </c>
      <c r="BN472" s="14" t="s">
        <v>5537</v>
      </c>
      <c r="BO472" s="14" t="str">
        <f>_xlfn.XLOOKUP(B472,'[4]cell downs 18042026 17h'!$B:$B,'[4]cell downs 18042026 17h'!$B:$B,"")</f>
        <v/>
      </c>
      <c r="BP472" s="14" t="str">
        <f>_xlfn.XLOOKUP(B472,'[5]Cells Huawei 19042026 15h'!$B:$B,'[5]Cells Huawei 19042026 15h'!$B:$B,"")</f>
        <v/>
      </c>
      <c r="BQ472" s="9" t="str">
        <f>_xlfn.XLOOKUP(B472,'[6]cells down 19042026 9H40'!$B:$B,'[6]cells down 19042026 9H40'!$B:$B,"")</f>
        <v/>
      </c>
      <c r="BR472" s="9" t="s">
        <v>1452</v>
      </c>
      <c r="BS472" s="9" t="s">
        <v>12</v>
      </c>
      <c r="BT472" s="108"/>
    </row>
    <row r="473" spans="1:72" s="9" customFormat="1" x14ac:dyDescent="0.35">
      <c r="A473" s="1" t="s">
        <v>1137</v>
      </c>
      <c r="B473" s="8" t="s">
        <v>1138</v>
      </c>
      <c r="C473" s="3" t="str">
        <f>_xlfn.XLOOKUP(B473,'[1]daily break down'!$D:$D,'[1]daily break down'!$E:$E,"")</f>
        <v>EXTREME-NORD</v>
      </c>
      <c r="D473" s="1" t="s">
        <v>11</v>
      </c>
      <c r="E473" s="1" t="s">
        <v>66</v>
      </c>
      <c r="F473" s="3" t="s">
        <v>55</v>
      </c>
      <c r="G473" s="1" t="s">
        <v>1137</v>
      </c>
      <c r="H473" s="33" t="str">
        <f>_xlfn.XLOOKUP(B473,[2]CALCULATION!$B:$B,[2]CALCULATION!$H:$H,"")</f>
        <v>NOKIA</v>
      </c>
      <c r="I473" s="28">
        <v>2.8781444999645496</v>
      </c>
      <c r="J473" s="28">
        <v>6.3318192273994402E-3</v>
      </c>
      <c r="K473" s="28">
        <v>0.156058957390524</v>
      </c>
      <c r="L473" s="28">
        <v>3.8347637574391719E-3</v>
      </c>
      <c r="M473" s="28">
        <v>1.4982332819761775E-2</v>
      </c>
      <c r="N473" s="28">
        <v>0.17108717195972264</v>
      </c>
      <c r="O473" s="28">
        <v>0.20728013653764962</v>
      </c>
      <c r="P473" s="28">
        <v>0.10301278108390156</v>
      </c>
      <c r="Q473" s="28">
        <v>3.792862560281364E-2</v>
      </c>
      <c r="R473" s="28">
        <v>4.7979137244237365E-2</v>
      </c>
      <c r="S473" s="93">
        <v>0.68210595860229317</v>
      </c>
      <c r="T473" s="93">
        <f>_xlfn.XLOOKUP(B473,'[3]Nur des jours'!$B:$B,'[3]Nur des jours'!$U:$U,"")</f>
        <v>2.7647571342348473E-3</v>
      </c>
      <c r="U473" s="93">
        <v>0</v>
      </c>
      <c r="V473" s="93">
        <v>0.24627156105439338</v>
      </c>
      <c r="W473" s="93">
        <v>2.7647571342348473E-3</v>
      </c>
      <c r="X473" s="93">
        <v>9.7737725843695025E-3</v>
      </c>
      <c r="Y473" s="93">
        <v>3.2282745856006073E-2</v>
      </c>
      <c r="Z473" s="93">
        <v>6.9218976293045575E-2</v>
      </c>
      <c r="AA473" s="93">
        <v>5.9572609069053047E-2</v>
      </c>
      <c r="AB473" s="93">
        <v>6.3851954395613897E-3</v>
      </c>
      <c r="AC473" s="93">
        <f>_xlfn.XLOOKUP(B473,'[3]Nur des jours'!$B:$B,'[3]Nur des jours'!$N:$N,"")</f>
        <v>8.2505072296273338E-2</v>
      </c>
      <c r="AD473" s="93">
        <v>8.2505072296273338E-2</v>
      </c>
      <c r="AE473" s="93">
        <v>4.459027624929111E-3</v>
      </c>
      <c r="AF473" s="93">
        <v>4.726569282424823E-3</v>
      </c>
      <c r="AG473" s="93"/>
      <c r="AH473" s="93">
        <v>2.7824332379557688E-2</v>
      </c>
      <c r="AI473" s="93">
        <v>0</v>
      </c>
      <c r="AJ473" s="93">
        <v>8.2881669410235753E-2</v>
      </c>
      <c r="AK473" s="93">
        <v>0</v>
      </c>
      <c r="AL473" s="93">
        <v>2.7824332379557688E-2</v>
      </c>
      <c r="AM473" s="49" t="s">
        <v>5601</v>
      </c>
      <c r="AN473" s="49"/>
      <c r="AO473" s="48" t="str" cm="1">
        <f t="array" ref="AO473">IFERROR(_xlfn.IFS(
AQ473="MPR ISSUE","PDH",
AQ473="BSS Hardware Issue","BSS",
AQ473="Sites strategiques, MLL, Pylone, etc.","ENVTECH",
AQ473="AKTIVCO DEFAUT GE &amp; POWER Cabinet","AKTIVCO",
AQ473="AKTIVCO Coupure ENEO &amp; Baisse de tension","AKTIVCO GRID ONLY",
AQ473="Coupure ENEO &amp; Baisse de tension","IHS GRID ONLY",
AQ473="Defaut GE &amp; POWER Cabinet","IHS",
AQ473="Sharing","Partners",
AQ473="Sites strategiques &amp; DataCenter","SST &amp; DC",
AQ473="Exclu","Exclu",
AQ473="SAT","SAT",
AQ473="SPARE-ISSUE","SPARE-ISSUE",
AQ473="Fiber CAmtel","TRANS_FO_CAMTEL",
AQ473="Fiber AOF","Fiber AOF",
AQ473="Projet OCM (HUAWEI)","TRAVAUX-HUAWEI",
AQ473="Projet OCM (NOKIA)","TRAVAUX-NOKIA",
AQ473="ACCESS-ISSUE","ACCESS-ISSUE",
AQ473="Projet OCM (ZTE, NOKIA, autres projets)","TRAVAUX OCM",
AQ473="No root CAuse","No root cause",
AQ473="ODU HS","PDH",
AQ473="IP &amp; VLAN","PDH",
AQ473="Warehouse HUAWEI","SPARE-ISSUE",
AQ473="SPARE-HS","SPARE-ISSUE",
AQ473="Power Telco","BSS",AQ473="no impacts","no impacts"
),"")</f>
        <v>IHS</v>
      </c>
      <c r="AP473" s="48" t="str" cm="1">
        <f t="array" ref="AP473">IFERROR(_xlfn.IFS(
AQ473="MPR ISSUE","TX ISSUE",
AQ473="BSS Hardware Issue","RAN ISSUE",
AQ473="Sites strategiques, MLL, Pylone, etc.","ENVTECH",
AQ473="AKTIVCO DEFAUT GE &amp; POWER Cabinet","POWER ISSUE",
AQ473="AKTIVCO Coupure ENEO &amp; Baisse de tension","POWER ISSUE",
AQ473="Coupure ENEO &amp; Baisse de tension","POWER ISSUE",
AQ473="Defaut GE &amp; POWER Cabinet","POWER ISSUE",
AQ473="Sharing","POWER ISSUE",
AQ473="Sites strategiques &amp; DataCenter","POWER ISSUE",
AQ473="Exclu","Exclu",
AQ473="SAT","TX ISSUE",
AQ473="SPARE-ISSUE","SPARE-ISSUE",
AQ473="Fiber CAmtel","TX ISSUE",
AQ473="Fiber AOF","TX ISSUE",
AQ473="Projet OCM (HUAWEI)","TRAVAUX-HUAWEI",
AQ473="Projet OCM (NOKIA)","TRAVAUX -NOKIA",
AQ473="ACCESS-ISSUE","ACCESS-ISSUE",
AQ473="Projet OCM (ZTE, NOKIA, autres projets)","TRAVAUX OCM",
AQ473="No root CAuse","No root cause",
AQ473="ODU HS","TX ISSUE",
AQ473="IP &amp; VLAN","TX ISSUE",
AQ473="Warehouse HUAWEI","SPARE-ISSUE",
AQ473="SPARE-HS","SPARE-ISSUE",
AQ473="Power Telco","RAN ISSUE",AQ473="no impacts","no impacts"
),"")</f>
        <v>POWER ISSUE</v>
      </c>
      <c r="AQ473" s="67" t="s">
        <v>5330</v>
      </c>
      <c r="AR473" s="48" t="str" cm="1">
        <f t="array" ref="AR473">IFERROR(_xlfn.IFS(
AQ473="MPR ISSUE","ACTIVE",
AQ473="BSS Hardware Issue","ACTIVE",
AQ473="Sites strategiques, MLL, Pylone, etc.","PASSIVE",
AQ473="AKTIVCO DEFAUT GE &amp; POWER Cabinet","PASSIVE",
AQ473="AKTIVCO Coupure ENEO &amp; Baisse de tension","PASSIVE",
AQ473="Coupure ENEO &amp; Baisse de tension","PASSIVE",
AQ473="Defaut GE &amp; POWER Cabinet","PASSIVE",
AQ473="Sharing","PASSIVE",
AQ473="Sites strategiques &amp; DataCenter","PASSIVE",
AQ473="Exclu","Exclu",
AQ473="SAT","ACTIVE",
AQ473="SPARE-ISSUE","SPARE-ISSUE",
AQ473="Fiber CAmtel","ACTIVE",
AQ473="Fiber AOF","ACTIVE",
AQ473="Projet OCM (HUAWEI)","PLANNED WORKS",
AQ473="Projet OCM (NOKIA)","PLANNED WORKS",
AQ473="ACCESS-ISSUE","ACCESS-ISSUE",
AQ473="Projet OCM (ZTE, NOKIA, autres projets)","PLANNED WORKS",
AQ473="No root CAuse","No root cause",
AQ473="ODU HS","ACTIVE",
AQ473="IP &amp; VLAN","ACTIVE",
AQ473="Warehouse HUAWEI","SPARE-ISSUE",
AQ473="SPARE-HS","SPARE-ISSUE",
AQ473="Power Telco","ACTIVE", AQ473="no impacts","no impacts"
),"")</f>
        <v>PASSIVE</v>
      </c>
      <c r="AS473" s="92" t="s">
        <v>5754</v>
      </c>
      <c r="AT473" s="98" t="s">
        <v>1138</v>
      </c>
      <c r="AV473" s="17" t="s">
        <v>5537</v>
      </c>
      <c r="AW473" s="7" t="s">
        <v>5537</v>
      </c>
      <c r="AX473" s="6" t="s">
        <v>5537</v>
      </c>
      <c r="AY473" s="7"/>
      <c r="AZ473" s="3" t="s">
        <v>5537</v>
      </c>
      <c r="BA473" s="18" t="s">
        <v>5537</v>
      </c>
      <c r="BB473" s="18" t="s">
        <v>5537</v>
      </c>
      <c r="BC473" s="18" t="s">
        <v>5537</v>
      </c>
      <c r="BD473" s="18" t="s">
        <v>5537</v>
      </c>
      <c r="BE473" s="18" t="s">
        <v>5537</v>
      </c>
      <c r="BF473" s="18" t="s">
        <v>5537</v>
      </c>
      <c r="BG473" s="18" t="s">
        <v>5537</v>
      </c>
      <c r="BH473" s="18" t="s">
        <v>5537</v>
      </c>
      <c r="BI473" s="18" t="s">
        <v>5537</v>
      </c>
      <c r="BJ473" s="18" t="s">
        <v>5537</v>
      </c>
      <c r="BK473" s="18" t="s">
        <v>5537</v>
      </c>
      <c r="BL473" s="9" t="s">
        <v>5754</v>
      </c>
      <c r="BM473" s="14" t="s">
        <v>5537</v>
      </c>
      <c r="BN473" s="14" t="s">
        <v>5537</v>
      </c>
      <c r="BO473" s="14" t="str">
        <f>_xlfn.XLOOKUP(B473,'[4]cell downs 18042026 17h'!$B:$B,'[4]cell downs 18042026 17h'!$B:$B,"")</f>
        <v/>
      </c>
      <c r="BP473" s="14" t="str">
        <f>_xlfn.XLOOKUP(B473,'[5]Cells Huawei 19042026 15h'!$B:$B,'[5]Cells Huawei 19042026 15h'!$B:$B,"")</f>
        <v/>
      </c>
      <c r="BQ473" s="9" t="str">
        <f>_xlfn.XLOOKUP(B473,'[6]cells down 19042026 9H40'!$B:$B,'[6]cells down 19042026 9H40'!$B:$B,"")</f>
        <v/>
      </c>
      <c r="BR473" s="9" t="s">
        <v>1138</v>
      </c>
      <c r="BS473" s="9" t="s">
        <v>5537</v>
      </c>
      <c r="BT473" s="108"/>
    </row>
    <row r="474" spans="1:72" s="9" customFormat="1" x14ac:dyDescent="0.35">
      <c r="A474" s="1" t="s">
        <v>733</v>
      </c>
      <c r="B474" s="8" t="s">
        <v>734</v>
      </c>
      <c r="C474" s="3" t="str">
        <f>_xlfn.XLOOKUP(B474,'[1]daily break down'!$D:$D,'[1]daily break down'!$E:$E,"")</f>
        <v>NORD</v>
      </c>
      <c r="D474" s="1" t="s">
        <v>11</v>
      </c>
      <c r="E474" s="1" t="s">
        <v>96</v>
      </c>
      <c r="F474" s="3" t="s">
        <v>23</v>
      </c>
      <c r="G474" s="1" t="s">
        <v>735</v>
      </c>
      <c r="H474" s="33" t="str">
        <f>_xlfn.XLOOKUP(B474,[2]CALCULATION!$B:$B,[2]CALCULATION!$H:$H,"")</f>
        <v>NOKIA</v>
      </c>
      <c r="I474" s="28">
        <v>1.1296696192833029</v>
      </c>
      <c r="J474" s="28">
        <v>1.337708287478733E-3</v>
      </c>
      <c r="K474" s="28">
        <v>1.4204313167176184</v>
      </c>
      <c r="L474" s="28">
        <v>1.7058004647096008</v>
      </c>
      <c r="M474" s="28">
        <v>0.12921458785933193</v>
      </c>
      <c r="N474" s="28">
        <v>4.8947025917116818E-2</v>
      </c>
      <c r="O474" s="28">
        <v>0.45858267823775023</v>
      </c>
      <c r="P474" s="28">
        <v>1.2740670809017205</v>
      </c>
      <c r="Q474" s="28">
        <v>1.1243302870483971</v>
      </c>
      <c r="R474" s="28">
        <v>0.52584972009276409</v>
      </c>
      <c r="S474" s="93">
        <v>0.18244111553416059</v>
      </c>
      <c r="T474" s="93">
        <f>_xlfn.XLOOKUP(B474,'[3]Nur des jours'!$B:$B,'[3]Nur des jours'!$U:$U,"")</f>
        <v>0</v>
      </c>
      <c r="U474" s="93">
        <v>0</v>
      </c>
      <c r="V474" s="93">
        <v>0</v>
      </c>
      <c r="W474" s="93">
        <v>0</v>
      </c>
      <c r="X474" s="93">
        <v>0</v>
      </c>
      <c r="Y474" s="93">
        <v>1.0045007751472057</v>
      </c>
      <c r="Z474" s="93">
        <v>0.14541100888706054</v>
      </c>
      <c r="AA474" s="93">
        <v>0</v>
      </c>
      <c r="AB474" s="93">
        <v>2.9661118366139046E-2</v>
      </c>
      <c r="AC474" s="93">
        <f>_xlfn.XLOOKUP(B474,'[3]Nur des jours'!$B:$B,'[3]Nur des jours'!$N:$N,"")</f>
        <v>7.6690836764803927E-3</v>
      </c>
      <c r="AD474" s="93">
        <v>7.6690836764803927E-3</v>
      </c>
      <c r="AE474" s="93">
        <v>0.11712672677580922</v>
      </c>
      <c r="AF474" s="93">
        <v>2.8768925772782852E-2</v>
      </c>
      <c r="AG474" s="93"/>
      <c r="AH474" s="93">
        <v>2.7556790722062144E-2</v>
      </c>
      <c r="AI474" s="93">
        <v>0</v>
      </c>
      <c r="AJ474" s="93">
        <v>8.208473028129179E-2</v>
      </c>
      <c r="AK474" s="93">
        <v>0</v>
      </c>
      <c r="AL474" s="93">
        <v>2.7556790722062144E-2</v>
      </c>
      <c r="AM474" s="49" t="s">
        <v>5559</v>
      </c>
      <c r="AN474" s="49"/>
      <c r="AO474" s="48" t="str" cm="1">
        <f t="array" ref="AO474">IFERROR(_xlfn.IFS(
AQ474="MPR ISSUE","PDH",
AQ474="BSS Hardware Issue","BSS",
AQ474="Sites strategiques, MLL, Pylone, etc.","ENVTECH",
AQ474="AKTIVCO DEFAUT GE &amp; POWER Cabinet","AKTIVCO",
AQ474="AKTIVCO Coupure ENEO &amp; Baisse de tension","AKTIVCO GRID ONLY",
AQ474="Coupure ENEO &amp; Baisse de tension","IHS GRID ONLY",
AQ474="Defaut GE &amp; POWER Cabinet","IHS",
AQ474="Sharing","Partners",
AQ474="Sites strategiques &amp; DataCenter","SST &amp; DC",
AQ474="Exclu","Exclu",
AQ474="SAT","SAT",
AQ474="SPARE-ISSUE","SPARE-ISSUE",
AQ474="Fiber CAmtel","TRANS_FO_CAMTEL",
AQ474="Fiber AOF","Fiber AOF",
AQ474="Projet OCM (HUAWEI)","TRAVAUX-HUAWEI",
AQ474="Projet OCM (NOKIA)","TRAVAUX-NOKIA",
AQ474="ACCESS-ISSUE","ACCESS-ISSUE",
AQ474="Projet OCM (ZTE, NOKIA, autres projets)","TRAVAUX OCM",
AQ474="No root CAuse","No root cause",
AQ474="ODU HS","PDH",
AQ474="IP &amp; VLAN","PDH",
AQ474="Warehouse HUAWEI","SPARE-ISSUE",
AQ474="SPARE-HS","SPARE-ISSUE",
AQ474="Power Telco","BSS",AQ474="no impacts","no impacts"
),"")</f>
        <v>No root cause</v>
      </c>
      <c r="AP474" s="48" t="str" cm="1">
        <f t="array" ref="AP474">IFERROR(_xlfn.IFS(
AQ474="MPR ISSUE","TX ISSUE",
AQ474="BSS Hardware Issue","RAN ISSUE",
AQ474="Sites strategiques, MLL, Pylone, etc.","ENVTECH",
AQ474="AKTIVCO DEFAUT GE &amp; POWER Cabinet","POWER ISSUE",
AQ474="AKTIVCO Coupure ENEO &amp; Baisse de tension","POWER ISSUE",
AQ474="Coupure ENEO &amp; Baisse de tension","POWER ISSUE",
AQ474="Defaut GE &amp; POWER Cabinet","POWER ISSUE",
AQ474="Sharing","POWER ISSUE",
AQ474="Sites strategiques &amp; DataCenter","POWER ISSUE",
AQ474="Exclu","Exclu",
AQ474="SAT","TX ISSUE",
AQ474="SPARE-ISSUE","SPARE-ISSUE",
AQ474="Fiber CAmtel","TX ISSUE",
AQ474="Fiber AOF","TX ISSUE",
AQ474="Projet OCM (HUAWEI)","TRAVAUX-HUAWEI",
AQ474="Projet OCM (NOKIA)","TRAVAUX -NOKIA",
AQ474="ACCESS-ISSUE","ACCESS-ISSUE",
AQ474="Projet OCM (ZTE, NOKIA, autres projets)","TRAVAUX OCM",
AQ474="No root CAuse","No root cause",
AQ474="ODU HS","TX ISSUE",
AQ474="IP &amp; VLAN","TX ISSUE",
AQ474="Warehouse HUAWEI","SPARE-ISSUE",
AQ474="SPARE-HS","SPARE-ISSUE",
AQ474="Power Telco","RAN ISSUE",AQ474="no impacts","no impacts"
),"")</f>
        <v>No root cause</v>
      </c>
      <c r="AQ474" s="67" t="s">
        <v>5344</v>
      </c>
      <c r="AR474" s="48" t="str" cm="1">
        <f t="array" ref="AR474">IFERROR(_xlfn.IFS(
AQ474="MPR ISSUE","ACTIVE",
AQ474="BSS Hardware Issue","ACTIVE",
AQ474="Sites strategiques, MLL, Pylone, etc.","PASSIVE",
AQ474="AKTIVCO DEFAUT GE &amp; POWER Cabinet","PASSIVE",
AQ474="AKTIVCO Coupure ENEO &amp; Baisse de tension","PASSIVE",
AQ474="Coupure ENEO &amp; Baisse de tension","PASSIVE",
AQ474="Defaut GE &amp; POWER Cabinet","PASSIVE",
AQ474="Sharing","PASSIVE",
AQ474="Sites strategiques &amp; DataCenter","PASSIVE",
AQ474="Exclu","Exclu",
AQ474="SAT","ACTIVE",
AQ474="SPARE-ISSUE","SPARE-ISSUE",
AQ474="Fiber CAmtel","ACTIVE",
AQ474="Fiber AOF","ACTIVE",
AQ474="Projet OCM (HUAWEI)","PLANNED WORKS",
AQ474="Projet OCM (NOKIA)","PLANNED WORKS",
AQ474="ACCESS-ISSUE","ACCESS-ISSUE",
AQ474="Projet OCM (ZTE, NOKIA, autres projets)","PLANNED WORKS",
AQ474="No root CAuse","No root cause",
AQ474="ODU HS","ACTIVE",
AQ474="IP &amp; VLAN","ACTIVE",
AQ474="Warehouse HUAWEI","SPARE-ISSUE",
AQ474="SPARE-HS","SPARE-ISSUE",
AQ474="Power Telco","ACTIVE", AQ474="no impacts","no impacts"
),"")</f>
        <v>No root cause</v>
      </c>
      <c r="AS474" s="92" t="s">
        <v>5744</v>
      </c>
      <c r="AT474" s="98" t="s">
        <v>734</v>
      </c>
      <c r="AV474" s="17" t="s">
        <v>5537</v>
      </c>
      <c r="AW474" s="7" t="s">
        <v>5537</v>
      </c>
      <c r="AX474" s="6" t="s">
        <v>5537</v>
      </c>
      <c r="AY474" s="7"/>
      <c r="AZ474" s="3" t="s">
        <v>5537</v>
      </c>
      <c r="BA474" s="18" t="s">
        <v>5537</v>
      </c>
      <c r="BB474" s="18" t="s">
        <v>5537</v>
      </c>
      <c r="BC474" s="18" t="s">
        <v>5537</v>
      </c>
      <c r="BD474" s="18" t="s">
        <v>5537</v>
      </c>
      <c r="BE474" s="18" t="s">
        <v>5537</v>
      </c>
      <c r="BF474" s="18" t="s">
        <v>5537</v>
      </c>
      <c r="BG474" s="18" t="s">
        <v>5537</v>
      </c>
      <c r="BH474" s="18" t="s">
        <v>5537</v>
      </c>
      <c r="BI474" s="18" t="s">
        <v>5537</v>
      </c>
      <c r="BJ474" s="18" t="s">
        <v>5537</v>
      </c>
      <c r="BK474" s="18" t="s">
        <v>5537</v>
      </c>
      <c r="BL474" s="9" t="s">
        <v>5744</v>
      </c>
      <c r="BM474" s="14" t="s">
        <v>5537</v>
      </c>
      <c r="BN474" s="14" t="s">
        <v>5537</v>
      </c>
      <c r="BO474" s="14" t="str">
        <f>_xlfn.XLOOKUP(B474,'[4]cell downs 18042026 17h'!$B:$B,'[4]cell downs 18042026 17h'!$B:$B,"")</f>
        <v/>
      </c>
      <c r="BP474" s="14" t="str">
        <f>_xlfn.XLOOKUP(B474,'[5]Cells Huawei 19042026 15h'!$B:$B,'[5]Cells Huawei 19042026 15h'!$B:$B,"")</f>
        <v/>
      </c>
      <c r="BQ474" s="9" t="str">
        <f>_xlfn.XLOOKUP(B474,'[6]cells down 19042026 9H40'!$B:$B,'[6]cells down 19042026 9H40'!$B:$B,"")</f>
        <v/>
      </c>
      <c r="BR474" s="9" t="s">
        <v>734</v>
      </c>
      <c r="BS474" s="9" t="s">
        <v>5537</v>
      </c>
      <c r="BT474" s="108"/>
    </row>
    <row r="475" spans="1:72" s="9" customFormat="1" x14ac:dyDescent="0.35">
      <c r="A475" s="1" t="s">
        <v>1200</v>
      </c>
      <c r="B475" s="8" t="s">
        <v>1201</v>
      </c>
      <c r="C475" s="3" t="str">
        <f>_xlfn.XLOOKUP(B475,'[1]daily break down'!$D:$D,'[1]daily break down'!$E:$E,"")</f>
        <v>NORD-OUEST</v>
      </c>
      <c r="D475" s="1" t="s">
        <v>11</v>
      </c>
      <c r="E475" s="1" t="s">
        <v>12</v>
      </c>
      <c r="F475" s="3" t="s">
        <v>51</v>
      </c>
      <c r="G475" s="1" t="s">
        <v>1202</v>
      </c>
      <c r="H475" s="33" t="str">
        <f>_xlfn.XLOOKUP(B475,[2]CALCULATION!$B:$B,[2]CALCULATION!$H:$H,"")</f>
        <v>NOKIA</v>
      </c>
      <c r="I475" s="28">
        <v>0.25397799028397378</v>
      </c>
      <c r="J475" s="28">
        <v>1.2130319007954298</v>
      </c>
      <c r="K475" s="28">
        <v>0.32959080905548982</v>
      </c>
      <c r="L475" s="28">
        <v>6.8897631530621256E-2</v>
      </c>
      <c r="M475" s="28">
        <v>3.2195381119870232</v>
      </c>
      <c r="N475" s="28">
        <v>3.5642928402252512</v>
      </c>
      <c r="O475" s="28">
        <v>7.4639937046866153E-2</v>
      </c>
      <c r="P475" s="28">
        <v>0.13644154286045734</v>
      </c>
      <c r="Q475" s="28">
        <v>0.45461998813108928</v>
      </c>
      <c r="R475" s="28">
        <v>8.7873103906348244E-3</v>
      </c>
      <c r="S475" s="93">
        <v>0.52184332151839352</v>
      </c>
      <c r="T475" s="93">
        <f>_xlfn.XLOOKUP(B475,'[3]Nur des jours'!$B:$B,'[3]Nur des jours'!$U:$U,"")</f>
        <v>1.1931667394337845E-2</v>
      </c>
      <c r="U475" s="93">
        <v>2.3768922590706802</v>
      </c>
      <c r="V475" s="93">
        <v>1.1236099339959449E-2</v>
      </c>
      <c r="W475" s="93">
        <v>1.1931667394337845E-2</v>
      </c>
      <c r="X475" s="93">
        <v>2.0046628028752903E-2</v>
      </c>
      <c r="Y475" s="93">
        <v>1.9244049504470163E-2</v>
      </c>
      <c r="Z475" s="93">
        <v>0.25243769850442166</v>
      </c>
      <c r="AA475" s="93">
        <v>0.27380412232866197</v>
      </c>
      <c r="AB475" s="93">
        <v>7.5620732065758162E-3</v>
      </c>
      <c r="AC475" s="93">
        <f>_xlfn.XLOOKUP(B475,'[3]Nur des jours'!$B:$B,'[3]Nur des jours'!$N:$N,"")</f>
        <v>6.6863708611917358E-2</v>
      </c>
      <c r="AD475" s="93">
        <v>6.6863708611917358E-2</v>
      </c>
      <c r="AE475" s="93">
        <v>1.4268062653917815E-3</v>
      </c>
      <c r="AF475" s="93">
        <v>6.4206281942625276E-4</v>
      </c>
      <c r="AG475" s="93"/>
      <c r="AH475" s="93">
        <v>2.6485091301333058E-2</v>
      </c>
      <c r="AI475" s="93">
        <v>0.11802632998812992</v>
      </c>
      <c r="AJ475" s="93">
        <v>2.8688148352153164E-2</v>
      </c>
      <c r="AK475" s="93">
        <v>0</v>
      </c>
      <c r="AL475" s="93">
        <v>2.6485091301333058E-2</v>
      </c>
      <c r="AM475" s="49" t="s">
        <v>5601</v>
      </c>
      <c r="AN475" s="49"/>
      <c r="AO475" s="48" t="str" cm="1">
        <f t="array" ref="AO475">IFERROR(_xlfn.IFS(
AQ475="MPR ISSUE","PDH",
AQ475="BSS Hardware Issue","BSS",
AQ475="Sites strategiques, MLL, Pylone, etc.","ENVTECH",
AQ475="AKTIVCO DEFAUT GE &amp; POWER Cabinet","AKTIVCO",
AQ475="AKTIVCO Coupure ENEO &amp; Baisse de tension","AKTIVCO GRID ONLY",
AQ475="Coupure ENEO &amp; Baisse de tension","IHS GRID ONLY",
AQ475="Defaut GE &amp; POWER Cabinet","IHS",
AQ475="Sharing","Partners",
AQ475="Sites strategiques &amp; DataCenter","SST &amp; DC",
AQ475="Exclu","Exclu",
AQ475="SAT","SAT",
AQ475="SPARE-ISSUE","SPARE-ISSUE",
AQ475="Fiber CAmtel","TRANS_FO_CAMTEL",
AQ475="Fiber AOF","Fiber AOF",
AQ475="Projet OCM (HUAWEI)","TRAVAUX-HUAWEI",
AQ475="Projet OCM (NOKIA)","TRAVAUX-NOKIA",
AQ475="ACCESS-ISSUE","ACCESS-ISSUE",
AQ475="Projet OCM (ZTE, NOKIA, autres projets)","TRAVAUX OCM",
AQ475="No root CAuse","No root cause",
AQ475="ODU HS","PDH",
AQ475="IP &amp; VLAN","PDH",
AQ475="Warehouse HUAWEI","SPARE-ISSUE",
AQ475="SPARE-HS","SPARE-ISSUE",
AQ475="Power Telco","BSS",AQ475="no impacts","no impacts"
),"")</f>
        <v>No root cause</v>
      </c>
      <c r="AP475" s="48" t="str" cm="1">
        <f t="array" ref="AP475">IFERROR(_xlfn.IFS(
AQ475="MPR ISSUE","TX ISSUE",
AQ475="BSS Hardware Issue","RAN ISSUE",
AQ475="Sites strategiques, MLL, Pylone, etc.","ENVTECH",
AQ475="AKTIVCO DEFAUT GE &amp; POWER Cabinet","POWER ISSUE",
AQ475="AKTIVCO Coupure ENEO &amp; Baisse de tension","POWER ISSUE",
AQ475="Coupure ENEO &amp; Baisse de tension","POWER ISSUE",
AQ475="Defaut GE &amp; POWER Cabinet","POWER ISSUE",
AQ475="Sharing","POWER ISSUE",
AQ475="Sites strategiques &amp; DataCenter","POWER ISSUE",
AQ475="Exclu","Exclu",
AQ475="SAT","TX ISSUE",
AQ475="SPARE-ISSUE","SPARE-ISSUE",
AQ475="Fiber CAmtel","TX ISSUE",
AQ475="Fiber AOF","TX ISSUE",
AQ475="Projet OCM (HUAWEI)","TRAVAUX-HUAWEI",
AQ475="Projet OCM (NOKIA)","TRAVAUX -NOKIA",
AQ475="ACCESS-ISSUE","ACCESS-ISSUE",
AQ475="Projet OCM (ZTE, NOKIA, autres projets)","TRAVAUX OCM",
AQ475="No root CAuse","No root cause",
AQ475="ODU HS","TX ISSUE",
AQ475="IP &amp; VLAN","TX ISSUE",
AQ475="Warehouse HUAWEI","SPARE-ISSUE",
AQ475="SPARE-HS","SPARE-ISSUE",
AQ475="Power Telco","RAN ISSUE",AQ475="no impacts","no impacts"
),"")</f>
        <v>No root cause</v>
      </c>
      <c r="AQ475" s="67" t="s">
        <v>5344</v>
      </c>
      <c r="AR475" s="48" t="str" cm="1">
        <f t="array" ref="AR475">IFERROR(_xlfn.IFS(
AQ475="MPR ISSUE","ACTIVE",
AQ475="BSS Hardware Issue","ACTIVE",
AQ475="Sites strategiques, MLL, Pylone, etc.","PASSIVE",
AQ475="AKTIVCO DEFAUT GE &amp; POWER Cabinet","PASSIVE",
AQ475="AKTIVCO Coupure ENEO &amp; Baisse de tension","PASSIVE",
AQ475="Coupure ENEO &amp; Baisse de tension","PASSIVE",
AQ475="Defaut GE &amp; POWER Cabinet","PASSIVE",
AQ475="Sharing","PASSIVE",
AQ475="Sites strategiques &amp; DataCenter","PASSIVE",
AQ475="Exclu","Exclu",
AQ475="SAT","ACTIVE",
AQ475="SPARE-ISSUE","SPARE-ISSUE",
AQ475="Fiber CAmtel","ACTIVE",
AQ475="Fiber AOF","ACTIVE",
AQ475="Projet OCM (HUAWEI)","PLANNED WORKS",
AQ475="Projet OCM (NOKIA)","PLANNED WORKS",
AQ475="ACCESS-ISSUE","ACCESS-ISSUE",
AQ475="Projet OCM (ZTE, NOKIA, autres projets)","PLANNED WORKS",
AQ475="No root CAuse","No root cause",
AQ475="ODU HS","ACTIVE",
AQ475="IP &amp; VLAN","ACTIVE",
AQ475="Warehouse HUAWEI","SPARE-ISSUE",
AQ475="SPARE-HS","SPARE-ISSUE",
AQ475="Power Telco","ACTIVE", AQ475="no impacts","no impacts"
),"")</f>
        <v>No root cause</v>
      </c>
      <c r="AS475" s="92" t="s">
        <v>5537</v>
      </c>
      <c r="AT475" s="98" t="s">
        <v>1201</v>
      </c>
      <c r="AV475" s="17" t="s">
        <v>5537</v>
      </c>
      <c r="AW475" s="7" t="s">
        <v>5537</v>
      </c>
      <c r="AX475" s="6" t="s">
        <v>5537</v>
      </c>
      <c r="AY475" s="7"/>
      <c r="AZ475" s="3" t="s">
        <v>5537</v>
      </c>
      <c r="BA475" s="18" t="s">
        <v>5537</v>
      </c>
      <c r="BB475" s="18" t="s">
        <v>5537</v>
      </c>
      <c r="BC475" s="18" t="s">
        <v>5537</v>
      </c>
      <c r="BD475" s="18" t="s">
        <v>5537</v>
      </c>
      <c r="BE475" s="18" t="s">
        <v>5537</v>
      </c>
      <c r="BF475" s="18" t="s">
        <v>5537</v>
      </c>
      <c r="BG475" s="18" t="s">
        <v>5537</v>
      </c>
      <c r="BH475" s="18" t="s">
        <v>5537</v>
      </c>
      <c r="BI475" s="18" t="s">
        <v>5537</v>
      </c>
      <c r="BJ475" s="18" t="s">
        <v>5537</v>
      </c>
      <c r="BK475" s="18" t="s">
        <v>5537</v>
      </c>
      <c r="BL475" s="9" t="s">
        <v>5537</v>
      </c>
      <c r="BM475" s="14" t="s">
        <v>5537</v>
      </c>
      <c r="BN475" s="14" t="s">
        <v>5537</v>
      </c>
      <c r="BO475" s="14" t="str">
        <f>_xlfn.XLOOKUP(B475,'[4]cell downs 18042026 17h'!$B:$B,'[4]cell downs 18042026 17h'!$B:$B,"")</f>
        <v/>
      </c>
      <c r="BP475" s="14" t="str">
        <f>_xlfn.XLOOKUP(B475,'[5]Cells Huawei 19042026 15h'!$B:$B,'[5]Cells Huawei 19042026 15h'!$B:$B,"")</f>
        <v/>
      </c>
      <c r="BQ475" s="9" t="str">
        <f>_xlfn.XLOOKUP(B475,'[6]cells down 19042026 9H40'!$B:$B,'[6]cells down 19042026 9H40'!$B:$B,"")</f>
        <v/>
      </c>
      <c r="BR475" s="9" t="s">
        <v>1201</v>
      </c>
      <c r="BS475" s="9" t="s">
        <v>5537</v>
      </c>
      <c r="BT475" s="108"/>
    </row>
    <row r="476" spans="1:72" s="9" customFormat="1" x14ac:dyDescent="0.35">
      <c r="A476" s="1" t="s">
        <v>1376</v>
      </c>
      <c r="B476" s="8" t="s">
        <v>1377</v>
      </c>
      <c r="C476" s="3" t="str">
        <f>_xlfn.XLOOKUP(B476,'[1]daily break down'!$D:$D,'[1]daily break down'!$E:$E,"")</f>
        <v>CENTRE</v>
      </c>
      <c r="D476" s="1" t="s">
        <v>11</v>
      </c>
      <c r="E476" s="1" t="s">
        <v>66</v>
      </c>
      <c r="F476" s="3" t="s">
        <v>37</v>
      </c>
      <c r="G476" s="1" t="s">
        <v>1378</v>
      </c>
      <c r="H476" s="33" t="str">
        <f>_xlfn.XLOOKUP(B476,[2]CALCULATION!$B:$B,[2]CALCULATION!$H:$H,"")</f>
        <v>NOKIA</v>
      </c>
      <c r="I476" s="28">
        <v>0.18662716608802224</v>
      </c>
      <c r="J476" s="28">
        <v>5.3511428404549172E-3</v>
      </c>
      <c r="K476" s="28">
        <v>1.7837142801515253E-3</v>
      </c>
      <c r="L476" s="28">
        <v>0.15281888021786791</v>
      </c>
      <c r="M476" s="28">
        <v>0.15496549659894135</v>
      </c>
      <c r="N476" s="28">
        <v>0</v>
      </c>
      <c r="O476" s="28">
        <v>3.2438264593580061E-2</v>
      </c>
      <c r="P476" s="28">
        <v>6.9161184258265923E-2</v>
      </c>
      <c r="Q476" s="28">
        <v>0.14437076467772586</v>
      </c>
      <c r="R476" s="28">
        <v>0.14249056091969994</v>
      </c>
      <c r="S476" s="93">
        <v>6.4079173917154314E-2</v>
      </c>
      <c r="T476" s="93">
        <f>_xlfn.XLOOKUP(B476,'[3]Nur des jours'!$B:$B,'[3]Nur des jours'!$U:$U,"")</f>
        <v>3.7637589679462282E-3</v>
      </c>
      <c r="U476" s="93">
        <v>7.1352700891280868E-4</v>
      </c>
      <c r="V476" s="93">
        <v>7.6879097645323902E-3</v>
      </c>
      <c r="W476" s="93">
        <v>3.7637589679462282E-3</v>
      </c>
      <c r="X476" s="93">
        <v>0.12152265232188404</v>
      </c>
      <c r="Y476" s="93">
        <v>0.32444924744249404</v>
      </c>
      <c r="Z476" s="93">
        <v>0.11633315552091626</v>
      </c>
      <c r="AA476" s="93">
        <v>6.2088129492881797E-2</v>
      </c>
      <c r="AB476" s="93">
        <v>0</v>
      </c>
      <c r="AC476" s="93">
        <f>_xlfn.XLOOKUP(B476,'[3]Nur des jours'!$B:$B,'[3]Nur des jours'!$N:$N,"")</f>
        <v>7.3136518413547498E-3</v>
      </c>
      <c r="AD476" s="93">
        <v>7.3136518413547498E-3</v>
      </c>
      <c r="AE476" s="93">
        <v>1.3378631417112596E-3</v>
      </c>
      <c r="AF476" s="93">
        <v>3.8352076729055774E-3</v>
      </c>
      <c r="AG476" s="93"/>
      <c r="AH476" s="93">
        <v>2.6380238217334481E-2</v>
      </c>
      <c r="AI476" s="93">
        <v>5.4204684883437451E-2</v>
      </c>
      <c r="AJ476" s="93">
        <v>5.5523305990044347E-2</v>
      </c>
      <c r="AK476" s="93">
        <v>0</v>
      </c>
      <c r="AL476" s="93">
        <v>2.6380238217334481E-2</v>
      </c>
      <c r="AM476" s="49" t="s">
        <v>5559</v>
      </c>
      <c r="AN476" s="49"/>
      <c r="AO476" s="48" t="str" cm="1">
        <f t="array" ref="AO476">IFERROR(_xlfn.IFS(
AQ476="MPR ISSUE","PDH",
AQ476="BSS Hardware Issue","BSS",
AQ476="Sites strategiques, MLL, Pylone, etc.","ENVTECH",
AQ476="AKTIVCO DEFAUT GE &amp; POWER Cabinet","AKTIVCO",
AQ476="AKTIVCO Coupure ENEO &amp; Baisse de tension","AKTIVCO GRID ONLY",
AQ476="Coupure ENEO &amp; Baisse de tension","IHS GRID ONLY",
AQ476="Defaut GE &amp; POWER Cabinet","IHS",
AQ476="Sharing","Partners",
AQ476="Sites strategiques &amp; DataCenter","SST &amp; DC",
AQ476="Exclu","Exclu",
AQ476="SAT","SAT",
AQ476="SPARE-ISSUE","SPARE-ISSUE",
AQ476="Fiber CAmtel","TRANS_FO_CAMTEL",
AQ476="Fiber AOF","Fiber AOF",
AQ476="Projet OCM (HUAWEI)","TRAVAUX-HUAWEI",
AQ476="Projet OCM (NOKIA)","TRAVAUX-NOKIA",
AQ476="ACCESS-ISSUE","ACCESS-ISSUE",
AQ476="Projet OCM (ZTE, NOKIA, autres projets)","TRAVAUX OCM",
AQ476="No root CAuse","No root cause",
AQ476="ODU HS","PDH",
AQ476="IP &amp; VLAN","PDH",
AQ476="Warehouse HUAWEI","SPARE-ISSUE",
AQ476="SPARE-HS","SPARE-ISSUE",
AQ476="Power Telco","BSS",AQ476="no impacts","no impacts"
),"")</f>
        <v>No root cause</v>
      </c>
      <c r="AP476" s="48" t="str" cm="1">
        <f t="array" ref="AP476">IFERROR(_xlfn.IFS(
AQ476="MPR ISSUE","TX ISSUE",
AQ476="BSS Hardware Issue","RAN ISSUE",
AQ476="Sites strategiques, MLL, Pylone, etc.","ENVTECH",
AQ476="AKTIVCO DEFAUT GE &amp; POWER Cabinet","POWER ISSUE",
AQ476="AKTIVCO Coupure ENEO &amp; Baisse de tension","POWER ISSUE",
AQ476="Coupure ENEO &amp; Baisse de tension","POWER ISSUE",
AQ476="Defaut GE &amp; POWER Cabinet","POWER ISSUE",
AQ476="Sharing","POWER ISSUE",
AQ476="Sites strategiques &amp; DataCenter","POWER ISSUE",
AQ476="Exclu","Exclu",
AQ476="SAT","TX ISSUE",
AQ476="SPARE-ISSUE","SPARE-ISSUE",
AQ476="Fiber CAmtel","TX ISSUE",
AQ476="Fiber AOF","TX ISSUE",
AQ476="Projet OCM (HUAWEI)","TRAVAUX-HUAWEI",
AQ476="Projet OCM (NOKIA)","TRAVAUX -NOKIA",
AQ476="ACCESS-ISSUE","ACCESS-ISSUE",
AQ476="Projet OCM (ZTE, NOKIA, autres projets)","TRAVAUX OCM",
AQ476="No root CAuse","No root cause",
AQ476="ODU HS","TX ISSUE",
AQ476="IP &amp; VLAN","TX ISSUE",
AQ476="Warehouse HUAWEI","SPARE-ISSUE",
AQ476="SPARE-HS","SPARE-ISSUE",
AQ476="Power Telco","RAN ISSUE",AQ476="no impacts","no impacts"
),"")</f>
        <v>No root cause</v>
      </c>
      <c r="AQ476" s="67" t="s">
        <v>5344</v>
      </c>
      <c r="AR476" s="48" t="str" cm="1">
        <f t="array" ref="AR476">IFERROR(_xlfn.IFS(
AQ476="MPR ISSUE","ACTIVE",
AQ476="BSS Hardware Issue","ACTIVE",
AQ476="Sites strategiques, MLL, Pylone, etc.","PASSIVE",
AQ476="AKTIVCO DEFAUT GE &amp; POWER Cabinet","PASSIVE",
AQ476="AKTIVCO Coupure ENEO &amp; Baisse de tension","PASSIVE",
AQ476="Coupure ENEO &amp; Baisse de tension","PASSIVE",
AQ476="Defaut GE &amp; POWER Cabinet","PASSIVE",
AQ476="Sharing","PASSIVE",
AQ476="Sites strategiques &amp; DataCenter","PASSIVE",
AQ476="Exclu","Exclu",
AQ476="SAT","ACTIVE",
AQ476="SPARE-ISSUE","SPARE-ISSUE",
AQ476="Fiber CAmtel","ACTIVE",
AQ476="Fiber AOF","ACTIVE",
AQ476="Projet OCM (HUAWEI)","PLANNED WORKS",
AQ476="Projet OCM (NOKIA)","PLANNED WORKS",
AQ476="ACCESS-ISSUE","ACCESS-ISSUE",
AQ476="Projet OCM (ZTE, NOKIA, autres projets)","PLANNED WORKS",
AQ476="No root CAuse","No root cause",
AQ476="ODU HS","ACTIVE",
AQ476="IP &amp; VLAN","ACTIVE",
AQ476="Warehouse HUAWEI","SPARE-ISSUE",
AQ476="SPARE-HS","SPARE-ISSUE",
AQ476="Power Telco","ACTIVE", AQ476="no impacts","no impacts"
),"")</f>
        <v>No root cause</v>
      </c>
      <c r="AS476" s="92" t="s">
        <v>5756</v>
      </c>
      <c r="AT476" s="98" t="s">
        <v>1377</v>
      </c>
      <c r="AV476" s="17" t="s">
        <v>5537</v>
      </c>
      <c r="AW476" s="7" t="s">
        <v>5537</v>
      </c>
      <c r="AX476" s="6" t="s">
        <v>5537</v>
      </c>
      <c r="AY476" s="7"/>
      <c r="AZ476" s="3" t="s">
        <v>5537</v>
      </c>
      <c r="BA476" s="18" t="s">
        <v>5537</v>
      </c>
      <c r="BB476" s="18" t="s">
        <v>5537</v>
      </c>
      <c r="BC476" s="18" t="s">
        <v>5537</v>
      </c>
      <c r="BD476" s="18" t="s">
        <v>5537</v>
      </c>
      <c r="BE476" s="18" t="s">
        <v>5537</v>
      </c>
      <c r="BF476" s="18" t="s">
        <v>5537</v>
      </c>
      <c r="BG476" s="18" t="s">
        <v>5537</v>
      </c>
      <c r="BH476" s="18" t="s">
        <v>5537</v>
      </c>
      <c r="BI476" s="18" t="s">
        <v>5537</v>
      </c>
      <c r="BJ476" s="18" t="s">
        <v>5537</v>
      </c>
      <c r="BK476" s="18" t="s">
        <v>5537</v>
      </c>
      <c r="BL476" s="9" t="s">
        <v>5756</v>
      </c>
      <c r="BM476" s="14" t="s">
        <v>5537</v>
      </c>
      <c r="BN476" s="14" t="s">
        <v>5537</v>
      </c>
      <c r="BO476" s="14" t="str">
        <f>_xlfn.XLOOKUP(B476,'[4]cell downs 18042026 17h'!$B:$B,'[4]cell downs 18042026 17h'!$B:$B,"")</f>
        <v/>
      </c>
      <c r="BP476" s="14" t="str">
        <f>_xlfn.XLOOKUP(B476,'[5]Cells Huawei 19042026 15h'!$B:$B,'[5]Cells Huawei 19042026 15h'!$B:$B,"")</f>
        <v/>
      </c>
      <c r="BQ476" s="9" t="str">
        <f>_xlfn.XLOOKUP(B476,'[6]cells down 19042026 9H40'!$B:$B,'[6]cells down 19042026 9H40'!$B:$B,"")</f>
        <v/>
      </c>
      <c r="BR476" s="9" t="s">
        <v>1377</v>
      </c>
      <c r="BS476" s="9" t="s">
        <v>5537</v>
      </c>
      <c r="BT476" s="108"/>
    </row>
    <row r="477" spans="1:72" s="9" customFormat="1" x14ac:dyDescent="0.35">
      <c r="A477" s="1" t="s">
        <v>3305</v>
      </c>
      <c r="B477" s="8" t="s">
        <v>3306</v>
      </c>
      <c r="C477" s="3" t="str">
        <f>_xlfn.XLOOKUP(B477,'[1]daily break down'!$D:$D,'[1]daily break down'!$E:$E,"")</f>
        <v>CENTRE</v>
      </c>
      <c r="D477" s="1" t="s">
        <v>11</v>
      </c>
      <c r="E477" s="1" t="s">
        <v>12</v>
      </c>
      <c r="F477" s="3" t="s">
        <v>226</v>
      </c>
      <c r="G477" s="1" t="s">
        <v>2236</v>
      </c>
      <c r="H477" s="34" t="str">
        <f>_xlfn.XLOOKUP(B477,[2]CALCULATION!$B:$B,[2]CALCULATION!$H:$H,"")</f>
        <v>ZTE</v>
      </c>
      <c r="I477" s="28">
        <v>2.6928114646737038</v>
      </c>
      <c r="J477" s="28">
        <v>0</v>
      </c>
      <c r="K477" s="28">
        <v>0</v>
      </c>
      <c r="L477" s="28">
        <v>0.53253760347912427</v>
      </c>
      <c r="M477" s="28">
        <v>0</v>
      </c>
      <c r="N477" s="28">
        <v>0</v>
      </c>
      <c r="O477" s="28">
        <v>0</v>
      </c>
      <c r="P477" s="28">
        <v>8.6845290698893322E-17</v>
      </c>
      <c r="Q477" s="28">
        <v>0</v>
      </c>
      <c r="R477" s="28">
        <v>0</v>
      </c>
      <c r="S477" s="93">
        <v>0</v>
      </c>
      <c r="T477" s="93">
        <f>_xlfn.XLOOKUP(B477,'[3]Nur des jours'!$B:$B,'[3]Nur des jours'!$U:$U,"")</f>
        <v>0</v>
      </c>
      <c r="U477" s="93">
        <v>0</v>
      </c>
      <c r="V477" s="93">
        <v>0</v>
      </c>
      <c r="W477" s="93">
        <v>0</v>
      </c>
      <c r="X477" s="93">
        <v>0</v>
      </c>
      <c r="Y477" s="93">
        <v>0</v>
      </c>
      <c r="Z477" s="93">
        <v>0</v>
      </c>
      <c r="AA477" s="93">
        <v>0</v>
      </c>
      <c r="AB477" s="93">
        <v>0</v>
      </c>
      <c r="AC477" s="93">
        <f>_xlfn.XLOOKUP(B477,'[3]Nur des jours'!$B:$B,'[3]Nur des jours'!$N:$N,"")</f>
        <v>7.8188983343463109E-2</v>
      </c>
      <c r="AD477" s="93">
        <v>7.8188983343463109E-2</v>
      </c>
      <c r="AE477" s="93">
        <v>8.6845290698893322E-17</v>
      </c>
      <c r="AF477" s="93">
        <v>0</v>
      </c>
      <c r="AG477" s="93"/>
      <c r="AH477" s="93">
        <v>2.6342410674793544E-2</v>
      </c>
      <c r="AI477" s="93">
        <v>0</v>
      </c>
      <c r="AJ477" s="93">
        <v>0</v>
      </c>
      <c r="AK477" s="93">
        <v>5.051388040720782E-2</v>
      </c>
      <c r="AL477" s="93">
        <v>2.6342410674793544E-2</v>
      </c>
      <c r="AM477" s="49" t="s">
        <v>5559</v>
      </c>
      <c r="AN477" s="49"/>
      <c r="AO477" s="48" t="str" cm="1">
        <f t="array" ref="AO477">IFERROR(_xlfn.IFS(
AQ477="MPR ISSUE","PDH",
AQ477="BSS Hardware Issue","BSS",
AQ477="Sites strategiques, MLL, Pylone, etc.","ENVTECH",
AQ477="AKTIVCO DEFAUT GE &amp; POWER Cabinet","AKTIVCO",
AQ477="AKTIVCO Coupure ENEO &amp; Baisse de tension","AKTIVCO GRID ONLY",
AQ477="Coupure ENEO &amp; Baisse de tension","IHS GRID ONLY",
AQ477="Defaut GE &amp; POWER Cabinet","IHS",
AQ477="Sharing","Partners",
AQ477="Sites strategiques &amp; DataCenter","SST &amp; DC",
AQ477="Exclu","Exclu",
AQ477="SAT","SAT",
AQ477="SPARE-ISSUE","SPARE-ISSUE",
AQ477="Fiber CAmtel","TRANS_FO_CAMTEL",
AQ477="Fiber AOF","Fiber AOF",
AQ477="Projet OCM (HUAWEI)","TRAVAUX-HUAWEI",
AQ477="Projet OCM (NOKIA)","TRAVAUX-NOKIA",
AQ477="ACCESS-ISSUE","ACCESS-ISSUE",
AQ477="Projet OCM (ZTE, NOKIA, autres projets)","TRAVAUX OCM",
AQ477="No root CAuse","No root cause",
AQ477="ODU HS","PDH",
AQ477="IP &amp; VLAN","PDH",
AQ477="Warehouse HUAWEI","SPARE-ISSUE",
AQ477="SPARE-HS","SPARE-ISSUE",
AQ477="Power Telco","BSS",AQ477="no impacts","no impacts"
),"")</f>
        <v>Fiber AOF</v>
      </c>
      <c r="AP477" s="48" t="str" cm="1">
        <f t="array" ref="AP477">IFERROR(_xlfn.IFS(
AQ477="MPR ISSUE","TX ISSUE",
AQ477="BSS Hardware Issue","RAN ISSUE",
AQ477="Sites strategiques, MLL, Pylone, etc.","ENVTECH",
AQ477="AKTIVCO DEFAUT GE &amp; POWER Cabinet","POWER ISSUE",
AQ477="AKTIVCO Coupure ENEO &amp; Baisse de tension","POWER ISSUE",
AQ477="Coupure ENEO &amp; Baisse de tension","POWER ISSUE",
AQ477="Defaut GE &amp; POWER Cabinet","POWER ISSUE",
AQ477="Sharing","POWER ISSUE",
AQ477="Sites strategiques &amp; DataCenter","POWER ISSUE",
AQ477="Exclu","Exclu",
AQ477="SAT","TX ISSUE",
AQ477="SPARE-ISSUE","SPARE-ISSUE",
AQ477="Fiber CAmtel","TX ISSUE",
AQ477="Fiber AOF","TX ISSUE",
AQ477="Projet OCM (HUAWEI)","TRAVAUX-HUAWEI",
AQ477="Projet OCM (NOKIA)","TRAVAUX -NOKIA",
AQ477="ACCESS-ISSUE","ACCESS-ISSUE",
AQ477="Projet OCM (ZTE, NOKIA, autres projets)","TRAVAUX OCM",
AQ477="No root CAuse","No root cause",
AQ477="ODU HS","TX ISSUE",
AQ477="IP &amp; VLAN","TX ISSUE",
AQ477="Warehouse HUAWEI","SPARE-ISSUE",
AQ477="SPARE-HS","SPARE-ISSUE",
AQ477="Power Telco","RAN ISSUE",AQ477="no impacts","no impacts"
),"")</f>
        <v>TX ISSUE</v>
      </c>
      <c r="AQ477" s="67" t="s">
        <v>5938</v>
      </c>
      <c r="AR477" s="48" t="str" cm="1">
        <f t="array" ref="AR477">IFERROR(_xlfn.IFS(
AQ477="MPR ISSUE","ACTIVE",
AQ477="BSS Hardware Issue","ACTIVE",
AQ477="Sites strategiques, MLL, Pylone, etc.","PASSIVE",
AQ477="AKTIVCO DEFAUT GE &amp; POWER Cabinet","PASSIVE",
AQ477="AKTIVCO Coupure ENEO &amp; Baisse de tension","PASSIVE",
AQ477="Coupure ENEO &amp; Baisse de tension","PASSIVE",
AQ477="Defaut GE &amp; POWER Cabinet","PASSIVE",
AQ477="Sharing","PASSIVE",
AQ477="Sites strategiques &amp; DataCenter","PASSIVE",
AQ477="Exclu","Exclu",
AQ477="SAT","ACTIVE",
AQ477="SPARE-ISSUE","SPARE-ISSUE",
AQ477="Fiber CAmtel","ACTIVE",
AQ477="Fiber AOF","ACTIVE",
AQ477="Projet OCM (HUAWEI)","PLANNED WORKS",
AQ477="Projet OCM (NOKIA)","PLANNED WORKS",
AQ477="ACCESS-ISSUE","ACCESS-ISSUE",
AQ477="Projet OCM (ZTE, NOKIA, autres projets)","PLANNED WORKS",
AQ477="No root CAuse","No root cause",
AQ477="ODU HS","ACTIVE",
AQ477="IP &amp; VLAN","ACTIVE",
AQ477="Warehouse HUAWEI","SPARE-ISSUE",
AQ477="SPARE-HS","SPARE-ISSUE",
AQ477="Power Telco","ACTIVE", AQ477="no impacts","no impacts"
),"")</f>
        <v>ACTIVE</v>
      </c>
      <c r="AS477" s="92" t="s">
        <v>5927</v>
      </c>
      <c r="AT477" s="128" t="s">
        <v>4550</v>
      </c>
      <c r="AU477" s="9" t="s">
        <v>5937</v>
      </c>
      <c r="AV477" s="17" t="s">
        <v>5927</v>
      </c>
      <c r="AW477" s="7" t="s">
        <v>5537</v>
      </c>
      <c r="AX477" s="6" t="s">
        <v>5537</v>
      </c>
      <c r="AY477" s="7"/>
      <c r="AZ477" s="3" t="s">
        <v>5537</v>
      </c>
      <c r="BA477" s="18" t="s">
        <v>5537</v>
      </c>
      <c r="BB477" s="18" t="s">
        <v>5537</v>
      </c>
      <c r="BC477" s="18" t="s">
        <v>5537</v>
      </c>
      <c r="BD477" s="18" t="s">
        <v>5537</v>
      </c>
      <c r="BE477" s="18" t="s">
        <v>5537</v>
      </c>
      <c r="BF477" s="18" t="s">
        <v>5537</v>
      </c>
      <c r="BG477" s="18" t="s">
        <v>5537</v>
      </c>
      <c r="BH477" s="18" t="s">
        <v>5537</v>
      </c>
      <c r="BI477" s="18" t="s">
        <v>5537</v>
      </c>
      <c r="BJ477" s="18" t="s">
        <v>5537</v>
      </c>
      <c r="BK477" s="18" t="s">
        <v>5537</v>
      </c>
      <c r="BL477" s="9" t="s">
        <v>5537</v>
      </c>
      <c r="BM477" s="14" t="s">
        <v>5537</v>
      </c>
      <c r="BN477" s="14" t="s">
        <v>5537</v>
      </c>
      <c r="BO477" s="14" t="str">
        <f>_xlfn.XLOOKUP(B477,'[4]cell downs 18042026 17h'!$B:$B,'[4]cell downs 18042026 17h'!$B:$B,"")</f>
        <v/>
      </c>
      <c r="BP477" s="14" t="str">
        <f>_xlfn.XLOOKUP(B477,'[5]Cells Huawei 19042026 15h'!$B:$B,'[5]Cells Huawei 19042026 15h'!$B:$B,"")</f>
        <v/>
      </c>
      <c r="BQ477" s="9" t="str">
        <f>_xlfn.XLOOKUP(B477,'[6]cells down 19042026 9H40'!$B:$B,'[6]cells down 19042026 9H40'!$B:$B,"")</f>
        <v/>
      </c>
      <c r="BR477" s="9" t="s">
        <v>3306</v>
      </c>
      <c r="BS477" s="9" t="s">
        <v>318</v>
      </c>
      <c r="BT477" s="108"/>
    </row>
    <row r="478" spans="1:72" s="9" customFormat="1" x14ac:dyDescent="0.35">
      <c r="A478" s="1" t="s">
        <v>1454</v>
      </c>
      <c r="B478" s="8" t="s">
        <v>1455</v>
      </c>
      <c r="C478" s="3" t="str">
        <f>_xlfn.XLOOKUP(B478,'[1]daily break down'!$D:$D,'[1]daily break down'!$E:$E,"")</f>
        <v>ADAMAOUA</v>
      </c>
      <c r="D478" s="1" t="s">
        <v>11</v>
      </c>
      <c r="E478" s="1" t="s">
        <v>96</v>
      </c>
      <c r="F478" s="3" t="s">
        <v>90</v>
      </c>
      <c r="G478" s="1" t="s">
        <v>1456</v>
      </c>
      <c r="H478" s="33" t="str">
        <f>_xlfn.XLOOKUP(B478,[2]CALCULATION!$B:$B,[2]CALCULATION!$H:$H,"")</f>
        <v>NOKIA</v>
      </c>
      <c r="I478" s="28">
        <v>0.19108446338251586</v>
      </c>
      <c r="J478" s="28">
        <v>5.5295142684700354E-3</v>
      </c>
      <c r="K478" s="28">
        <v>1.7837142801515253E-3</v>
      </c>
      <c r="L478" s="28">
        <v>0.15073072570822976</v>
      </c>
      <c r="M478" s="28">
        <v>0.15548359313174528</v>
      </c>
      <c r="N478" s="28">
        <v>0</v>
      </c>
      <c r="O478" s="28">
        <v>8.775591105426675E-2</v>
      </c>
      <c r="P478" s="28">
        <v>0.19530140531421714</v>
      </c>
      <c r="Q478" s="28">
        <v>1.3645414243159975E-2</v>
      </c>
      <c r="R478" s="28">
        <v>0.14405685676686619</v>
      </c>
      <c r="S478" s="93">
        <v>6.799026967685208E-2</v>
      </c>
      <c r="T478" s="93">
        <f>_xlfn.XLOOKUP(B478,'[3]Nur des jours'!$B:$B,'[3]Nur des jours'!$U:$U,"")</f>
        <v>2.9432369736562512E-3</v>
      </c>
      <c r="U478" s="93">
        <v>7.1352700891280868E-4</v>
      </c>
      <c r="V478" s="93">
        <v>8.0267917370899482E-3</v>
      </c>
      <c r="W478" s="93">
        <v>2.9432369736562512E-3</v>
      </c>
      <c r="X478" s="93">
        <v>0.12227177206479596</v>
      </c>
      <c r="Y478" s="93">
        <v>0.33019231299049356</v>
      </c>
      <c r="Z478" s="93">
        <v>0.11674356362106866</v>
      </c>
      <c r="AA478" s="93">
        <v>5.9323774933050064E-2</v>
      </c>
      <c r="AB478" s="93">
        <v>2.6757262834221777E-4</v>
      </c>
      <c r="AC478" s="93">
        <f>_xlfn.XLOOKUP(B478,'[3]Nur des jours'!$B:$B,'[3]Nur des jours'!$N:$N,"")</f>
        <v>8.2055606024955888E-3</v>
      </c>
      <c r="AD478" s="93">
        <v>8.2055606024955888E-3</v>
      </c>
      <c r="AE478" s="93">
        <v>2.6757262834225196E-3</v>
      </c>
      <c r="AF478" s="93">
        <v>2.8541080356507221E-3</v>
      </c>
      <c r="AG478" s="93"/>
      <c r="AH478" s="93">
        <v>2.6059340999089232E-2</v>
      </c>
      <c r="AI478" s="93">
        <v>4.3838351138448257E-2</v>
      </c>
      <c r="AJ478" s="93">
        <v>5.8976908754975466E-2</v>
      </c>
      <c r="AK478" s="93">
        <v>0</v>
      </c>
      <c r="AL478" s="93">
        <v>2.6059340999089232E-2</v>
      </c>
      <c r="AM478" s="49" t="s">
        <v>5559</v>
      </c>
      <c r="AN478" s="49"/>
      <c r="AO478" s="48" t="str" cm="1">
        <f t="array" ref="AO478">IFERROR(_xlfn.IFS(
AQ478="MPR ISSUE","PDH",
AQ478="BSS Hardware Issue","BSS",
AQ478="Sites strategiques, MLL, Pylone, etc.","ENVTECH",
AQ478="AKTIVCO DEFAUT GE &amp; POWER Cabinet","AKTIVCO",
AQ478="AKTIVCO Coupure ENEO &amp; Baisse de tension","AKTIVCO GRID ONLY",
AQ478="Coupure ENEO &amp; Baisse de tension","IHS GRID ONLY",
AQ478="Defaut GE &amp; POWER Cabinet","IHS",
AQ478="Sharing","Partners",
AQ478="Sites strategiques &amp; DataCenter","SST &amp; DC",
AQ478="Exclu","Exclu",
AQ478="SAT","SAT",
AQ478="SPARE-ISSUE","SPARE-ISSUE",
AQ478="Fiber CAmtel","TRANS_FO_CAMTEL",
AQ478="Fiber AOF","Fiber AOF",
AQ478="Projet OCM (HUAWEI)","TRAVAUX-HUAWEI",
AQ478="Projet OCM (NOKIA)","TRAVAUX-NOKIA",
AQ478="ACCESS-ISSUE","ACCESS-ISSUE",
AQ478="Projet OCM (ZTE, NOKIA, autres projets)","TRAVAUX OCM",
AQ478="No root CAuse","No root cause",
AQ478="ODU HS","PDH",
AQ478="IP &amp; VLAN","PDH",
AQ478="Warehouse HUAWEI","SPARE-ISSUE",
AQ478="SPARE-HS","SPARE-ISSUE",
AQ478="Power Telco","BSS",AQ478="no impacts","no impacts"
),"")</f>
        <v>No root cause</v>
      </c>
      <c r="AP478" s="48" t="str" cm="1">
        <f t="array" ref="AP478">IFERROR(_xlfn.IFS(
AQ478="MPR ISSUE","TX ISSUE",
AQ478="BSS Hardware Issue","RAN ISSUE",
AQ478="Sites strategiques, MLL, Pylone, etc.","ENVTECH",
AQ478="AKTIVCO DEFAUT GE &amp; POWER Cabinet","POWER ISSUE",
AQ478="AKTIVCO Coupure ENEO &amp; Baisse de tension","POWER ISSUE",
AQ478="Coupure ENEO &amp; Baisse de tension","POWER ISSUE",
AQ478="Defaut GE &amp; POWER Cabinet","POWER ISSUE",
AQ478="Sharing","POWER ISSUE",
AQ478="Sites strategiques &amp; DataCenter","POWER ISSUE",
AQ478="Exclu","Exclu",
AQ478="SAT","TX ISSUE",
AQ478="SPARE-ISSUE","SPARE-ISSUE",
AQ478="Fiber CAmtel","TX ISSUE",
AQ478="Fiber AOF","TX ISSUE",
AQ478="Projet OCM (HUAWEI)","TRAVAUX-HUAWEI",
AQ478="Projet OCM (NOKIA)","TRAVAUX -NOKIA",
AQ478="ACCESS-ISSUE","ACCESS-ISSUE",
AQ478="Projet OCM (ZTE, NOKIA, autres projets)","TRAVAUX OCM",
AQ478="No root CAuse","No root cause",
AQ478="ODU HS","TX ISSUE",
AQ478="IP &amp; VLAN","TX ISSUE",
AQ478="Warehouse HUAWEI","SPARE-ISSUE",
AQ478="SPARE-HS","SPARE-ISSUE",
AQ478="Power Telco","RAN ISSUE",AQ478="no impacts","no impacts"
),"")</f>
        <v>No root cause</v>
      </c>
      <c r="AQ478" s="126" t="s">
        <v>5344</v>
      </c>
      <c r="AR478" s="48" t="str" cm="1">
        <f t="array" ref="AR478">IFERROR(_xlfn.IFS(
AQ478="MPR ISSUE","ACTIVE",
AQ478="BSS Hardware Issue","ACTIVE",
AQ478="Sites strategiques, MLL, Pylone, etc.","PASSIVE",
AQ478="AKTIVCO DEFAUT GE &amp; POWER Cabinet","PASSIVE",
AQ478="AKTIVCO Coupure ENEO &amp; Baisse de tension","PASSIVE",
AQ478="Coupure ENEO &amp; Baisse de tension","PASSIVE",
AQ478="Defaut GE &amp; POWER Cabinet","PASSIVE",
AQ478="Sharing","PASSIVE",
AQ478="Sites strategiques &amp; DataCenter","PASSIVE",
AQ478="Exclu","Exclu",
AQ478="SAT","ACTIVE",
AQ478="SPARE-ISSUE","SPARE-ISSUE",
AQ478="Fiber CAmtel","ACTIVE",
AQ478="Fiber AOF","ACTIVE",
AQ478="Projet OCM (HUAWEI)","PLANNED WORKS",
AQ478="Projet OCM (NOKIA)","PLANNED WORKS",
AQ478="ACCESS-ISSUE","ACCESS-ISSUE",
AQ478="Projet OCM (ZTE, NOKIA, autres projets)","PLANNED WORKS",
AQ478="No root CAuse","No root cause",
AQ478="ODU HS","ACTIVE",
AQ478="IP &amp; VLAN","ACTIVE",
AQ478="Warehouse HUAWEI","SPARE-ISSUE",
AQ478="SPARE-HS","SPARE-ISSUE",
AQ478="Power Telco","ACTIVE", AQ478="no impacts","no impacts"
),"")</f>
        <v>No root cause</v>
      </c>
      <c r="AS478" s="92" t="s">
        <v>5537</v>
      </c>
      <c r="AT478" s="98" t="s">
        <v>1455</v>
      </c>
      <c r="AV478" s="17" t="s">
        <v>5537</v>
      </c>
      <c r="AW478" s="7" t="s">
        <v>5537</v>
      </c>
      <c r="AX478" s="6" t="s">
        <v>5537</v>
      </c>
      <c r="AY478" s="7"/>
      <c r="AZ478" s="3" t="s">
        <v>5537</v>
      </c>
      <c r="BA478" s="18" t="s">
        <v>5537</v>
      </c>
      <c r="BB478" s="18" t="s">
        <v>5537</v>
      </c>
      <c r="BC478" s="18" t="s">
        <v>5537</v>
      </c>
      <c r="BD478" s="18" t="s">
        <v>5537</v>
      </c>
      <c r="BE478" s="18" t="s">
        <v>5537</v>
      </c>
      <c r="BF478" s="18" t="s">
        <v>5537</v>
      </c>
      <c r="BG478" s="18" t="s">
        <v>5537</v>
      </c>
      <c r="BH478" s="18" t="s">
        <v>5537</v>
      </c>
      <c r="BI478" s="18" t="s">
        <v>5537</v>
      </c>
      <c r="BJ478" s="18" t="s">
        <v>5537</v>
      </c>
      <c r="BK478" s="18" t="s">
        <v>5537</v>
      </c>
      <c r="BL478" s="9" t="s">
        <v>5537</v>
      </c>
      <c r="BM478" s="14" t="s">
        <v>5537</v>
      </c>
      <c r="BN478" s="14" t="s">
        <v>5537</v>
      </c>
      <c r="BO478" s="14" t="str">
        <f>_xlfn.XLOOKUP(B478,'[4]cell downs 18042026 17h'!$B:$B,'[4]cell downs 18042026 17h'!$B:$B,"")</f>
        <v/>
      </c>
      <c r="BP478" s="14" t="str">
        <f>_xlfn.XLOOKUP(B478,'[5]Cells Huawei 19042026 15h'!$B:$B,'[5]Cells Huawei 19042026 15h'!$B:$B,"")</f>
        <v/>
      </c>
      <c r="BQ478" s="9" t="str">
        <f>_xlfn.XLOOKUP(B478,'[6]cells down 19042026 9H40'!$B:$B,'[6]cells down 19042026 9H40'!$B:$B,"")</f>
        <v/>
      </c>
      <c r="BR478" s="9" t="s">
        <v>1455</v>
      </c>
      <c r="BS478" s="9" t="s">
        <v>5537</v>
      </c>
      <c r="BT478" s="108"/>
    </row>
    <row r="479" spans="1:72" s="9" customFormat="1" x14ac:dyDescent="0.35">
      <c r="A479" s="1" t="s">
        <v>814</v>
      </c>
      <c r="B479" s="1" t="s">
        <v>815</v>
      </c>
      <c r="C479" s="3" t="str">
        <f>_xlfn.XLOOKUP(B479,'[1]daily break down'!$D:$D,'[1]daily break down'!$E:$E,"")</f>
        <v>ADAMAOUA</v>
      </c>
      <c r="D479" s="1" t="s">
        <v>11</v>
      </c>
      <c r="E479" s="1" t="s">
        <v>96</v>
      </c>
      <c r="F479" s="3" t="s">
        <v>90</v>
      </c>
      <c r="G479" s="1" t="s">
        <v>816</v>
      </c>
      <c r="H479" s="33" t="str">
        <f>_xlfn.XLOOKUP(B479,[2]CALCULATION!$B:$B,[2]CALCULATION!$H:$H,"")</f>
        <v>NOKIA</v>
      </c>
      <c r="I479" s="28">
        <v>7.0460792130125323E-3</v>
      </c>
      <c r="J479" s="28">
        <v>0.10459049954350873</v>
      </c>
      <c r="K479" s="28">
        <v>0.30566363529421858</v>
      </c>
      <c r="L479" s="28">
        <v>6.7781142645762073E-3</v>
      </c>
      <c r="M479" s="28">
        <v>8.1216566360464718E-2</v>
      </c>
      <c r="N479" s="28">
        <v>8.2055606024955888E-3</v>
      </c>
      <c r="O479" s="28">
        <v>4.4101884295042464E-2</v>
      </c>
      <c r="P479" s="28">
        <v>6.0300749382617272E-2</v>
      </c>
      <c r="Q479" s="28">
        <v>2.3829269271923272E-2</v>
      </c>
      <c r="R479" s="28">
        <v>9.1137436547942832E-2</v>
      </c>
      <c r="S479" s="93">
        <v>0.12321264683942047</v>
      </c>
      <c r="T479" s="93">
        <f>_xlfn.XLOOKUP(B479,'[3]Nur des jours'!$B:$B,'[3]Nur des jours'!$U:$U,"")</f>
        <v>5.6190251951872558E-3</v>
      </c>
      <c r="U479" s="93">
        <v>8.8298967352942112E-3</v>
      </c>
      <c r="V479" s="93">
        <v>1.0792096009804093E-2</v>
      </c>
      <c r="W479" s="93">
        <v>5.6190251951872576E-3</v>
      </c>
      <c r="X479" s="93">
        <v>3.0003510324951545E-2</v>
      </c>
      <c r="Y479" s="93">
        <v>2.9610488251830585E-2</v>
      </c>
      <c r="Z479" s="93">
        <v>0.19570900928540297</v>
      </c>
      <c r="AA479" s="93">
        <v>0.12187754675483665</v>
      </c>
      <c r="AB479" s="93">
        <v>1.0524523381461703E-2</v>
      </c>
      <c r="AC479" s="93">
        <f>_xlfn.XLOOKUP(B479,'[3]Nur des jours'!$B:$B,'[3]Nur des jours'!$N:$N,"")</f>
        <v>1.3467806808699235E-2</v>
      </c>
      <c r="AD479" s="93">
        <v>1.3467806808699235E-2</v>
      </c>
      <c r="AE479" s="93">
        <v>3.6568259206773749E-3</v>
      </c>
      <c r="AF479" s="93">
        <v>8.4552516989391327E-3</v>
      </c>
      <c r="AG479" s="93"/>
      <c r="AH479" s="93">
        <v>2.4525895870934726E-2</v>
      </c>
      <c r="AI479" s="93">
        <v>1.0616124919567241E-2</v>
      </c>
      <c r="AJ479" s="93">
        <v>6.8540731796322391E-2</v>
      </c>
      <c r="AK479" s="93">
        <v>0</v>
      </c>
      <c r="AL479" s="93">
        <v>2.4525895870934726E-2</v>
      </c>
      <c r="AM479" s="49" t="s">
        <v>5559</v>
      </c>
      <c r="AN479" s="49"/>
      <c r="AO479" s="48" t="str" cm="1">
        <f t="array" ref="AO479">IFERROR(_xlfn.IFS(
AQ479="MPR ISSUE","PDH",
AQ479="BSS Hardware Issue","BSS",
AQ479="Sites strategiques, MLL, Pylone, etc.","ENVTECH",
AQ479="AKTIVCO DEFAUT GE &amp; POWER Cabinet","AKTIVCO",
AQ479="AKTIVCO Coupure ENEO &amp; Baisse de tension","AKTIVCO GRID ONLY",
AQ479="Coupure ENEO &amp; Baisse de tension","IHS GRID ONLY",
AQ479="Defaut GE &amp; POWER Cabinet","IHS",
AQ479="Sharing","Partners",
AQ479="Sites strategiques &amp; DataCenter","SST &amp; DC",
AQ479="Exclu","Exclu",
AQ479="SAT","SAT",
AQ479="SPARE-ISSUE","SPARE-ISSUE",
AQ479="Fiber CAmtel","TRANS_FO_CAMTEL",
AQ479="Fiber AOF","Fiber AOF",
AQ479="Projet OCM (HUAWEI)","TRAVAUX-HUAWEI",
AQ479="Projet OCM (NOKIA)","TRAVAUX-NOKIA",
AQ479="ACCESS-ISSUE","ACCESS-ISSUE",
AQ479="Projet OCM (ZTE, NOKIA, autres projets)","TRAVAUX OCM",
AQ479="No root CAuse","No root cause",
AQ479="ODU HS","PDH",
AQ479="IP &amp; VLAN","PDH",
AQ479="Warehouse HUAWEI","SPARE-ISSUE",
AQ479="SPARE-HS","SPARE-ISSUE",
AQ479="Power Telco","BSS",AQ479="no impacts","no impacts"
),"")</f>
        <v>No root cause</v>
      </c>
      <c r="AP479" s="48" t="str" cm="1">
        <f t="array" ref="AP479">IFERROR(_xlfn.IFS(
AQ479="MPR ISSUE","TX ISSUE",
AQ479="BSS Hardware Issue","RAN ISSUE",
AQ479="Sites strategiques, MLL, Pylone, etc.","ENVTECH",
AQ479="AKTIVCO DEFAUT GE &amp; POWER Cabinet","POWER ISSUE",
AQ479="AKTIVCO Coupure ENEO &amp; Baisse de tension","POWER ISSUE",
AQ479="Coupure ENEO &amp; Baisse de tension","POWER ISSUE",
AQ479="Defaut GE &amp; POWER Cabinet","POWER ISSUE",
AQ479="Sharing","POWER ISSUE",
AQ479="Sites strategiques &amp; DataCenter","POWER ISSUE",
AQ479="Exclu","Exclu",
AQ479="SAT","TX ISSUE",
AQ479="SPARE-ISSUE","SPARE-ISSUE",
AQ479="Fiber CAmtel","TX ISSUE",
AQ479="Fiber AOF","TX ISSUE",
AQ479="Projet OCM (HUAWEI)","TRAVAUX-HUAWEI",
AQ479="Projet OCM (NOKIA)","TRAVAUX -NOKIA",
AQ479="ACCESS-ISSUE","ACCESS-ISSUE",
AQ479="Projet OCM (ZTE, NOKIA, autres projets)","TRAVAUX OCM",
AQ479="No root CAuse","No root cause",
AQ479="ODU HS","TX ISSUE",
AQ479="IP &amp; VLAN","TX ISSUE",
AQ479="Warehouse HUAWEI","SPARE-ISSUE",
AQ479="SPARE-HS","SPARE-ISSUE",
AQ479="Power Telco","RAN ISSUE",AQ479="no impacts","no impacts"
),"")</f>
        <v>No root cause</v>
      </c>
      <c r="AQ479" s="126" t="s">
        <v>5344</v>
      </c>
      <c r="AR479" s="48" t="str" cm="1">
        <f t="array" ref="AR479">IFERROR(_xlfn.IFS(
AQ479="MPR ISSUE","ACTIVE",
AQ479="BSS Hardware Issue","ACTIVE",
AQ479="Sites strategiques, MLL, Pylone, etc.","PASSIVE",
AQ479="AKTIVCO DEFAUT GE &amp; POWER Cabinet","PASSIVE",
AQ479="AKTIVCO Coupure ENEO &amp; Baisse de tension","PASSIVE",
AQ479="Coupure ENEO &amp; Baisse de tension","PASSIVE",
AQ479="Defaut GE &amp; POWER Cabinet","PASSIVE",
AQ479="Sharing","PASSIVE",
AQ479="Sites strategiques &amp; DataCenter","PASSIVE",
AQ479="Exclu","Exclu",
AQ479="SAT","ACTIVE",
AQ479="SPARE-ISSUE","SPARE-ISSUE",
AQ479="Fiber CAmtel","ACTIVE",
AQ479="Fiber AOF","ACTIVE",
AQ479="Projet OCM (HUAWEI)","PLANNED WORKS",
AQ479="Projet OCM (NOKIA)","PLANNED WORKS",
AQ479="ACCESS-ISSUE","ACCESS-ISSUE",
AQ479="Projet OCM (ZTE, NOKIA, autres projets)","PLANNED WORKS",
AQ479="No root CAuse","No root cause",
AQ479="ODU HS","ACTIVE",
AQ479="IP &amp; VLAN","ACTIVE",
AQ479="Warehouse HUAWEI","SPARE-ISSUE",
AQ479="SPARE-HS","SPARE-ISSUE",
AQ479="Power Telco","ACTIVE", AQ479="no impacts","no impacts"
),"")</f>
        <v>No root cause</v>
      </c>
      <c r="AS479" s="92" t="s">
        <v>5537</v>
      </c>
      <c r="AT479" s="98" t="s">
        <v>815</v>
      </c>
      <c r="AV479" s="17" t="s">
        <v>5537</v>
      </c>
      <c r="AW479" s="7" t="s">
        <v>5537</v>
      </c>
      <c r="AX479" s="6" t="s">
        <v>5537</v>
      </c>
      <c r="AY479" s="7"/>
      <c r="AZ479" s="3" t="s">
        <v>5537</v>
      </c>
      <c r="BA479" s="18" t="s">
        <v>5537</v>
      </c>
      <c r="BB479" s="18" t="s">
        <v>5537</v>
      </c>
      <c r="BC479" s="18" t="s">
        <v>5537</v>
      </c>
      <c r="BD479" s="18" t="s">
        <v>5537</v>
      </c>
      <c r="BE479" s="18" t="s">
        <v>5537</v>
      </c>
      <c r="BF479" s="18" t="s">
        <v>5537</v>
      </c>
      <c r="BG479" s="18" t="s">
        <v>5537</v>
      </c>
      <c r="BH479" s="18" t="s">
        <v>5537</v>
      </c>
      <c r="BI479" s="18" t="s">
        <v>5537</v>
      </c>
      <c r="BJ479" s="18" t="s">
        <v>5537</v>
      </c>
      <c r="BK479" s="18" t="s">
        <v>5537</v>
      </c>
      <c r="BL479" s="9" t="s">
        <v>5537</v>
      </c>
      <c r="BM479" s="14" t="s">
        <v>5537</v>
      </c>
      <c r="BN479" s="14" t="s">
        <v>5537</v>
      </c>
      <c r="BO479" s="14" t="str">
        <f>_xlfn.XLOOKUP(B479,'[4]cell downs 18042026 17h'!$B:$B,'[4]cell downs 18042026 17h'!$B:$B,"")</f>
        <v/>
      </c>
      <c r="BP479" s="14" t="str">
        <f>_xlfn.XLOOKUP(B479,'[5]Cells Huawei 19042026 15h'!$B:$B,'[5]Cells Huawei 19042026 15h'!$B:$B,"")</f>
        <v/>
      </c>
      <c r="BQ479" s="9" t="str">
        <f>_xlfn.XLOOKUP(B479,'[6]cells down 19042026 9H40'!$B:$B,'[6]cells down 19042026 9H40'!$B:$B,"")</f>
        <v/>
      </c>
      <c r="BR479" s="9" t="s">
        <v>815</v>
      </c>
      <c r="BS479" s="9" t="s">
        <v>5578</v>
      </c>
      <c r="BT479" s="108"/>
    </row>
    <row r="480" spans="1:72" s="9" customFormat="1" x14ac:dyDescent="0.35">
      <c r="A480" s="1" t="s">
        <v>1265</v>
      </c>
      <c r="B480" s="8" t="s">
        <v>1266</v>
      </c>
      <c r="C480" s="3" t="str">
        <f>_xlfn.XLOOKUP(B480,'[1]daily break down'!$D:$D,'[1]daily break down'!$E:$E,"")</f>
        <v>OUEST</v>
      </c>
      <c r="D480" s="1" t="s">
        <v>11</v>
      </c>
      <c r="E480" s="1" t="s">
        <v>154</v>
      </c>
      <c r="F480" s="3" t="s">
        <v>102</v>
      </c>
      <c r="G480" s="1" t="s">
        <v>1265</v>
      </c>
      <c r="H480" s="33" t="str">
        <f>_xlfn.XLOOKUP(B480,[2]CALCULATION!$B:$B,[2]CALCULATION!$H:$H,"")</f>
        <v>NOKIA</v>
      </c>
      <c r="I480" s="28">
        <v>0</v>
      </c>
      <c r="J480" s="28">
        <v>0</v>
      </c>
      <c r="K480" s="28">
        <v>0</v>
      </c>
      <c r="L480" s="28">
        <v>0</v>
      </c>
      <c r="M480" s="28">
        <v>0</v>
      </c>
      <c r="N480" s="28">
        <v>1.6040031808880086</v>
      </c>
      <c r="O480" s="28">
        <v>0</v>
      </c>
      <c r="P480" s="28">
        <v>0</v>
      </c>
      <c r="Q480" s="28">
        <v>1.6239855255648601</v>
      </c>
      <c r="R480" s="28">
        <v>0</v>
      </c>
      <c r="S480" s="93">
        <v>8.6143428273022515E-2</v>
      </c>
      <c r="T480" s="93">
        <f>_xlfn.XLOOKUP(B480,'[3]Nur des jours'!$B:$B,'[3]Nur des jours'!$U:$U,"")</f>
        <v>5.1971418216891649E-2</v>
      </c>
      <c r="U480" s="93">
        <v>8.8194462279522989E-2</v>
      </c>
      <c r="V480" s="93">
        <v>0</v>
      </c>
      <c r="W480" s="93">
        <v>3.8684284870431719E-2</v>
      </c>
      <c r="X480" s="93">
        <v>6.4438137960751277E-2</v>
      </c>
      <c r="Y480" s="93">
        <v>1.908353379961358E-2</v>
      </c>
      <c r="Z480" s="93">
        <v>6.2886486147137821E-2</v>
      </c>
      <c r="AA480" s="93">
        <v>2.1812300782175231E-2</v>
      </c>
      <c r="AB480" s="93">
        <v>1.5623528606038606E-2</v>
      </c>
      <c r="AC480" s="93">
        <f>_xlfn.XLOOKUP(B480,'[3]Nur des jours'!$B:$B,'[3]Nur des jours'!$N:$N,"")</f>
        <v>6.6881543690238262E-3</v>
      </c>
      <c r="AD480" s="93">
        <v>6.6881543690238262E-3</v>
      </c>
      <c r="AE480" s="93">
        <v>2.8982002265768404E-2</v>
      </c>
      <c r="AF480" s="93">
        <v>3.3137575513721672E-2</v>
      </c>
      <c r="AG480" s="93"/>
      <c r="AH480" s="93">
        <v>2.4077355728484462E-2</v>
      </c>
      <c r="AI480" s="93">
        <v>2.8725985076476068E-2</v>
      </c>
      <c r="AJ480" s="93">
        <v>5.950134473039087E-2</v>
      </c>
      <c r="AK480" s="93">
        <v>0</v>
      </c>
      <c r="AL480" s="93">
        <v>2.4077355728484462E-2</v>
      </c>
      <c r="AM480" s="49" t="s">
        <v>5559</v>
      </c>
      <c r="AN480" s="49"/>
      <c r="AO480" s="48" t="str" cm="1">
        <f t="array" ref="AO480">IFERROR(_xlfn.IFS(
AQ480="MPR ISSUE","PDH",
AQ480="BSS Hardware Issue","BSS",
AQ480="Sites strategiques, MLL, Pylone, etc.","ENVTECH",
AQ480="AKTIVCO DEFAUT GE &amp; POWER Cabinet","AKTIVCO",
AQ480="AKTIVCO Coupure ENEO &amp; Baisse de tension","AKTIVCO GRID ONLY",
AQ480="Coupure ENEO &amp; Baisse de tension","IHS GRID ONLY",
AQ480="Defaut GE &amp; POWER Cabinet","IHS",
AQ480="Sharing","Partners",
AQ480="Sites strategiques &amp; DataCenter","SST &amp; DC",
AQ480="Exclu","Exclu",
AQ480="SAT","SAT",
AQ480="SPARE-ISSUE","SPARE-ISSUE",
AQ480="Fiber CAmtel","TRANS_FO_CAMTEL",
AQ480="Fiber AOF","Fiber AOF",
AQ480="Projet OCM (HUAWEI)","TRAVAUX-HUAWEI",
AQ480="Projet OCM (NOKIA)","TRAVAUX-NOKIA",
AQ480="ACCESS-ISSUE","ACCESS-ISSUE",
AQ480="Projet OCM (ZTE, NOKIA, autres projets)","TRAVAUX OCM",
AQ480="No root CAuse","No root cause",
AQ480="ODU HS","PDH",
AQ480="IP &amp; VLAN","PDH",
AQ480="Warehouse HUAWEI","SPARE-ISSUE",
AQ480="SPARE-HS","SPARE-ISSUE",
AQ480="Power Telco","BSS",AQ480="no impacts","no impacts"
),"")</f>
        <v>No root cause</v>
      </c>
      <c r="AP480" s="48" t="str" cm="1">
        <f t="array" ref="AP480">IFERROR(_xlfn.IFS(
AQ480="MPR ISSUE","TX ISSUE",
AQ480="BSS Hardware Issue","RAN ISSUE",
AQ480="Sites strategiques, MLL, Pylone, etc.","ENVTECH",
AQ480="AKTIVCO DEFAUT GE &amp; POWER Cabinet","POWER ISSUE",
AQ480="AKTIVCO Coupure ENEO &amp; Baisse de tension","POWER ISSUE",
AQ480="Coupure ENEO &amp; Baisse de tension","POWER ISSUE",
AQ480="Defaut GE &amp; POWER Cabinet","POWER ISSUE",
AQ480="Sharing","POWER ISSUE",
AQ480="Sites strategiques &amp; DataCenter","POWER ISSUE",
AQ480="Exclu","Exclu",
AQ480="SAT","TX ISSUE",
AQ480="SPARE-ISSUE","SPARE-ISSUE",
AQ480="Fiber CAmtel","TX ISSUE",
AQ480="Fiber AOF","TX ISSUE",
AQ480="Projet OCM (HUAWEI)","TRAVAUX-HUAWEI",
AQ480="Projet OCM (NOKIA)","TRAVAUX -NOKIA",
AQ480="ACCESS-ISSUE","ACCESS-ISSUE",
AQ480="Projet OCM (ZTE, NOKIA, autres projets)","TRAVAUX OCM",
AQ480="No root CAuse","No root cause",
AQ480="ODU HS","TX ISSUE",
AQ480="IP &amp; VLAN","TX ISSUE",
AQ480="Warehouse HUAWEI","SPARE-ISSUE",
AQ480="SPARE-HS","SPARE-ISSUE",
AQ480="Power Telco","RAN ISSUE",AQ480="no impacts","no impacts"
),"")</f>
        <v>No root cause</v>
      </c>
      <c r="AQ480" s="67" t="s">
        <v>5344</v>
      </c>
      <c r="AR480" s="48" t="str" cm="1">
        <f t="array" ref="AR480">IFERROR(_xlfn.IFS(
AQ480="MPR ISSUE","ACTIVE",
AQ480="BSS Hardware Issue","ACTIVE",
AQ480="Sites strategiques, MLL, Pylone, etc.","PASSIVE",
AQ480="AKTIVCO DEFAUT GE &amp; POWER Cabinet","PASSIVE",
AQ480="AKTIVCO Coupure ENEO &amp; Baisse de tension","PASSIVE",
AQ480="Coupure ENEO &amp; Baisse de tension","PASSIVE",
AQ480="Defaut GE &amp; POWER Cabinet","PASSIVE",
AQ480="Sharing","PASSIVE",
AQ480="Sites strategiques &amp; DataCenter","PASSIVE",
AQ480="Exclu","Exclu",
AQ480="SAT","ACTIVE",
AQ480="SPARE-ISSUE","SPARE-ISSUE",
AQ480="Fiber CAmtel","ACTIVE",
AQ480="Fiber AOF","ACTIVE",
AQ480="Projet OCM (HUAWEI)","PLANNED WORKS",
AQ480="Projet OCM (NOKIA)","PLANNED WORKS",
AQ480="ACCESS-ISSUE","ACCESS-ISSUE",
AQ480="Projet OCM (ZTE, NOKIA, autres projets)","PLANNED WORKS",
AQ480="No root CAuse","No root cause",
AQ480="ODU HS","ACTIVE",
AQ480="IP &amp; VLAN","ACTIVE",
AQ480="Warehouse HUAWEI","SPARE-ISSUE",
AQ480="SPARE-HS","SPARE-ISSUE",
AQ480="Power Telco","ACTIVE", AQ480="no impacts","no impacts"
),"")</f>
        <v>No root cause</v>
      </c>
      <c r="AS480" s="92" t="s">
        <v>5742</v>
      </c>
      <c r="AT480" s="98" t="s">
        <v>1266</v>
      </c>
      <c r="AV480" s="17" t="s">
        <v>5537</v>
      </c>
      <c r="AW480" s="7" t="s">
        <v>5537</v>
      </c>
      <c r="AX480" s="6" t="s">
        <v>5537</v>
      </c>
      <c r="AY480" s="7"/>
      <c r="AZ480" s="3" t="s">
        <v>5537</v>
      </c>
      <c r="BA480" s="18" t="s">
        <v>5537</v>
      </c>
      <c r="BB480" s="18" t="s">
        <v>5537</v>
      </c>
      <c r="BC480" s="18" t="s">
        <v>5537</v>
      </c>
      <c r="BD480" s="18" t="s">
        <v>5537</v>
      </c>
      <c r="BE480" s="18" t="s">
        <v>5537</v>
      </c>
      <c r="BF480" s="18" t="s">
        <v>5537</v>
      </c>
      <c r="BG480" s="18" t="s">
        <v>5537</v>
      </c>
      <c r="BH480" s="18" t="s">
        <v>5537</v>
      </c>
      <c r="BI480" s="18" t="s">
        <v>5537</v>
      </c>
      <c r="BJ480" s="18" t="s">
        <v>5537</v>
      </c>
      <c r="BK480" s="18" t="s">
        <v>5537</v>
      </c>
      <c r="BL480" s="9" t="s">
        <v>5742</v>
      </c>
      <c r="BM480" s="14" t="s">
        <v>5537</v>
      </c>
      <c r="BN480" s="14" t="s">
        <v>5537</v>
      </c>
      <c r="BO480" s="14" t="str">
        <f>_xlfn.XLOOKUP(B480,'[4]cell downs 18042026 17h'!$B:$B,'[4]cell downs 18042026 17h'!$B:$B,"")</f>
        <v/>
      </c>
      <c r="BP480" s="14" t="str">
        <f>_xlfn.XLOOKUP(B480,'[5]Cells Huawei 19042026 15h'!$B:$B,'[5]Cells Huawei 19042026 15h'!$B:$B,"")</f>
        <v/>
      </c>
      <c r="BQ480" s="9" t="str">
        <f>_xlfn.XLOOKUP(B480,'[6]cells down 19042026 9H40'!$B:$B,'[6]cells down 19042026 9H40'!$B:$B,"")</f>
        <v/>
      </c>
      <c r="BR480" s="9" t="s">
        <v>1266</v>
      </c>
      <c r="BS480" s="9" t="s">
        <v>12</v>
      </c>
      <c r="BT480" s="108"/>
    </row>
    <row r="481" spans="1:72" s="9" customFormat="1" x14ac:dyDescent="0.35">
      <c r="A481" s="1" t="s">
        <v>1146</v>
      </c>
      <c r="B481" s="8" t="s">
        <v>1147</v>
      </c>
      <c r="C481" s="3" t="str">
        <f>_xlfn.XLOOKUP(B481,'[1]daily break down'!$D:$D,'[1]daily break down'!$E:$E,"")</f>
        <v>Douala</v>
      </c>
      <c r="D481" s="1" t="s">
        <v>21</v>
      </c>
      <c r="E481" s="1" t="s">
        <v>30</v>
      </c>
      <c r="F481" s="3" t="s">
        <v>31</v>
      </c>
      <c r="G481" s="1" t="s">
        <v>32</v>
      </c>
      <c r="H481" s="34" t="str">
        <f>_xlfn.XLOOKUP(B481,[2]CALCULATION!$B:$B,[2]CALCULATION!$H:$H,"")</f>
        <v>ZTE</v>
      </c>
      <c r="I481" s="28">
        <v>0</v>
      </c>
      <c r="J481" s="28">
        <v>2.3542303378962601E-2</v>
      </c>
      <c r="K481" s="28">
        <v>0</v>
      </c>
      <c r="L481" s="28">
        <v>0</v>
      </c>
      <c r="M481" s="28">
        <v>0</v>
      </c>
      <c r="N481" s="28">
        <v>0</v>
      </c>
      <c r="O481" s="28">
        <v>0</v>
      </c>
      <c r="P481" s="28">
        <v>2.3845499710358289E-2</v>
      </c>
      <c r="Q481" s="28">
        <v>0</v>
      </c>
      <c r="R481" s="28">
        <v>2.3916840023627997E-2</v>
      </c>
      <c r="S481" s="93">
        <v>0</v>
      </c>
      <c r="T481" s="93">
        <f>_xlfn.XLOOKUP(B481,'[3]Nur des jours'!$B:$B,'[3]Nur des jours'!$U:$U,"")</f>
        <v>2.4023850493532388E-2</v>
      </c>
      <c r="U481" s="93">
        <v>0</v>
      </c>
      <c r="V481" s="93">
        <v>2.377415939708875E-2</v>
      </c>
      <c r="W481" s="93">
        <v>2.4023850493532388E-2</v>
      </c>
      <c r="X481" s="93">
        <v>2.4059520650167074E-2</v>
      </c>
      <c r="Y481" s="93">
        <v>0</v>
      </c>
      <c r="Z481" s="93">
        <v>7.1429488661170576E-2</v>
      </c>
      <c r="AA481" s="93">
        <v>0</v>
      </c>
      <c r="AB481" s="93">
        <v>0</v>
      </c>
      <c r="AC481" s="93">
        <f>_xlfn.XLOOKUP(B481,'[3]Nur des jours'!$B:$B,'[3]Nur des jours'!$N:$N,"")</f>
        <v>0</v>
      </c>
      <c r="AD481" s="93">
        <v>0</v>
      </c>
      <c r="AE481" s="93">
        <v>0</v>
      </c>
      <c r="AF481" s="93">
        <v>0</v>
      </c>
      <c r="AG481" s="93"/>
      <c r="AH481" s="93">
        <v>2.386333478867575E-2</v>
      </c>
      <c r="AI481" s="93">
        <v>5.8825821613131421E-2</v>
      </c>
      <c r="AJ481" s="93">
        <v>0</v>
      </c>
      <c r="AK481" s="93">
        <v>2.9651681999356527E-2</v>
      </c>
      <c r="AL481" s="93">
        <v>2.386333478867575E-2</v>
      </c>
      <c r="AM481" s="49" t="s">
        <v>5559</v>
      </c>
      <c r="AN481" s="49"/>
      <c r="AO481" s="48" t="str" cm="1">
        <f t="array" ref="AO481">IFERROR(_xlfn.IFS(
AQ481="MPR ISSUE","PDH",
AQ481="BSS Hardware Issue","BSS",
AQ481="Sites strategiques, MLL, Pylone, etc.","ENVTECH",
AQ481="AKTIVCO DEFAUT GE &amp; POWER Cabinet","AKTIVCO",
AQ481="AKTIVCO Coupure ENEO &amp; Baisse de tension","AKTIVCO GRID ONLY",
AQ481="Coupure ENEO &amp; Baisse de tension","IHS GRID ONLY",
AQ481="Defaut GE &amp; POWER Cabinet","IHS",
AQ481="Sharing","Partners",
AQ481="Sites strategiques &amp; DataCenter","SST &amp; DC",
AQ481="Exclu","Exclu",
AQ481="SAT","SAT",
AQ481="SPARE-ISSUE","SPARE-ISSUE",
AQ481="Fiber CAmtel","TRANS_FO_CAMTEL",
AQ481="Fiber AOF","Fiber AOF",
AQ481="Projet OCM (HUAWEI)","TRAVAUX-HUAWEI",
AQ481="Projet OCM (NOKIA)","TRAVAUX-NOKIA",
AQ481="ACCESS-ISSUE","ACCESS-ISSUE",
AQ481="Projet OCM (ZTE, NOKIA, autres projets)","TRAVAUX OCM",
AQ481="No root CAuse","No root cause",
AQ481="ODU HS","PDH",
AQ481="IP &amp; VLAN","PDH",
AQ481="Warehouse HUAWEI","SPARE-ISSUE",
AQ481="SPARE-HS","SPARE-ISSUE",
AQ481="Power Telco","BSS",AQ481="no impacts","no impacts"
),"")</f>
        <v>No root cause</v>
      </c>
      <c r="AP481" s="48" t="str" cm="1">
        <f t="array" ref="AP481">IFERROR(_xlfn.IFS(
AQ481="MPR ISSUE","TX ISSUE",
AQ481="BSS Hardware Issue","RAN ISSUE",
AQ481="Sites strategiques, MLL, Pylone, etc.","ENVTECH",
AQ481="AKTIVCO DEFAUT GE &amp; POWER Cabinet","POWER ISSUE",
AQ481="AKTIVCO Coupure ENEO &amp; Baisse de tension","POWER ISSUE",
AQ481="Coupure ENEO &amp; Baisse de tension","POWER ISSUE",
AQ481="Defaut GE &amp; POWER Cabinet","POWER ISSUE",
AQ481="Sharing","POWER ISSUE",
AQ481="Sites strategiques &amp; DataCenter","POWER ISSUE",
AQ481="Exclu","Exclu",
AQ481="SAT","TX ISSUE",
AQ481="SPARE-ISSUE","SPARE-ISSUE",
AQ481="Fiber CAmtel","TX ISSUE",
AQ481="Fiber AOF","TX ISSUE",
AQ481="Projet OCM (HUAWEI)","TRAVAUX-HUAWEI",
AQ481="Projet OCM (NOKIA)","TRAVAUX -NOKIA",
AQ481="ACCESS-ISSUE","ACCESS-ISSUE",
AQ481="Projet OCM (ZTE, NOKIA, autres projets)","TRAVAUX OCM",
AQ481="No root CAuse","No root cause",
AQ481="ODU HS","TX ISSUE",
AQ481="IP &amp; VLAN","TX ISSUE",
AQ481="Warehouse HUAWEI","SPARE-ISSUE",
AQ481="SPARE-HS","SPARE-ISSUE",
AQ481="Power Telco","RAN ISSUE",AQ481="no impacts","no impacts"
),"")</f>
        <v>No root cause</v>
      </c>
      <c r="AQ481" s="67" t="s">
        <v>5344</v>
      </c>
      <c r="AR481" s="48" t="str" cm="1">
        <f t="array" ref="AR481">IFERROR(_xlfn.IFS(
AQ481="MPR ISSUE","ACTIVE",
AQ481="BSS Hardware Issue","ACTIVE",
AQ481="Sites strategiques, MLL, Pylone, etc.","PASSIVE",
AQ481="AKTIVCO DEFAUT GE &amp; POWER Cabinet","PASSIVE",
AQ481="AKTIVCO Coupure ENEO &amp; Baisse de tension","PASSIVE",
AQ481="Coupure ENEO &amp; Baisse de tension","PASSIVE",
AQ481="Defaut GE &amp; POWER Cabinet","PASSIVE",
AQ481="Sharing","PASSIVE",
AQ481="Sites strategiques &amp; DataCenter","PASSIVE",
AQ481="Exclu","Exclu",
AQ481="SAT","ACTIVE",
AQ481="SPARE-ISSUE","SPARE-ISSUE",
AQ481="Fiber CAmtel","ACTIVE",
AQ481="Fiber AOF","ACTIVE",
AQ481="Projet OCM (HUAWEI)","PLANNED WORKS",
AQ481="Projet OCM (NOKIA)","PLANNED WORKS",
AQ481="ACCESS-ISSUE","ACCESS-ISSUE",
AQ481="Projet OCM (ZTE, NOKIA, autres projets)","PLANNED WORKS",
AQ481="No root CAuse","No root cause",
AQ481="ODU HS","ACTIVE",
AQ481="IP &amp; VLAN","ACTIVE",
AQ481="Warehouse HUAWEI","SPARE-ISSUE",
AQ481="SPARE-HS","SPARE-ISSUE",
AQ481="Power Telco","ACTIVE", AQ481="no impacts","no impacts"
),"")</f>
        <v>No root cause</v>
      </c>
      <c r="AS481" s="92" t="s">
        <v>5537</v>
      </c>
      <c r="AT481" s="98" t="s">
        <v>1147</v>
      </c>
      <c r="AV481" s="17" t="s">
        <v>5537</v>
      </c>
      <c r="AW481" s="7" t="s">
        <v>5537</v>
      </c>
      <c r="AX481" s="6" t="s">
        <v>5537</v>
      </c>
      <c r="AY481" s="7"/>
      <c r="AZ481" s="3" t="s">
        <v>5537</v>
      </c>
      <c r="BA481" s="18" t="s">
        <v>5537</v>
      </c>
      <c r="BB481" s="18" t="s">
        <v>5537</v>
      </c>
      <c r="BC481" s="18" t="s">
        <v>5537</v>
      </c>
      <c r="BD481" s="18" t="s">
        <v>5537</v>
      </c>
      <c r="BE481" s="18" t="s">
        <v>5537</v>
      </c>
      <c r="BF481" s="18" t="s">
        <v>5537</v>
      </c>
      <c r="BG481" s="18" t="s">
        <v>5537</v>
      </c>
      <c r="BH481" s="18" t="s">
        <v>5537</v>
      </c>
      <c r="BI481" s="18" t="s">
        <v>5537</v>
      </c>
      <c r="BJ481" s="18" t="s">
        <v>5537</v>
      </c>
      <c r="BK481" s="18" t="s">
        <v>5537</v>
      </c>
      <c r="BL481" s="9" t="s">
        <v>5537</v>
      </c>
      <c r="BM481" s="14" t="s">
        <v>5537</v>
      </c>
      <c r="BN481" s="14" t="s">
        <v>5537</v>
      </c>
      <c r="BO481" s="14" t="str">
        <f>_xlfn.XLOOKUP(B481,'[4]cell downs 18042026 17h'!$B:$B,'[4]cell downs 18042026 17h'!$B:$B,"")</f>
        <v/>
      </c>
      <c r="BP481" s="14" t="str">
        <f>_xlfn.XLOOKUP(B481,'[5]Cells Huawei 19042026 15h'!$B:$B,'[5]Cells Huawei 19042026 15h'!$B:$B,"")</f>
        <v/>
      </c>
      <c r="BQ481" s="9" t="str">
        <f>_xlfn.XLOOKUP(B481,'[6]cells down 19042026 9H40'!$B:$B,'[6]cells down 19042026 9H40'!$B:$B,"")</f>
        <v/>
      </c>
      <c r="BR481" s="9" t="s">
        <v>5537</v>
      </c>
      <c r="BS481" s="9" t="s">
        <v>154</v>
      </c>
      <c r="BT481" s="108"/>
    </row>
    <row r="482" spans="1:72" s="9" customFormat="1" x14ac:dyDescent="0.35">
      <c r="A482" s="1" t="s">
        <v>653</v>
      </c>
      <c r="B482" s="1" t="s">
        <v>654</v>
      </c>
      <c r="C482" s="3" t="str">
        <f>_xlfn.XLOOKUP(B482,'[1]daily break down'!$D:$D,'[1]daily break down'!$E:$E,"")</f>
        <v>ADAMAOUA</v>
      </c>
      <c r="D482" s="1" t="s">
        <v>11</v>
      </c>
      <c r="E482" s="1" t="s">
        <v>96</v>
      </c>
      <c r="F482" s="3" t="s">
        <v>90</v>
      </c>
      <c r="G482" s="1" t="s">
        <v>655</v>
      </c>
      <c r="H482" s="33" t="str">
        <f>_xlfn.XLOOKUP(B482,[2]CALCULATION!$B:$B,[2]CALCULATION!$H:$H,"")</f>
        <v>NOKIA</v>
      </c>
      <c r="I482" s="28">
        <v>1.8730083983956953E-3</v>
      </c>
      <c r="J482" s="28">
        <v>0.13370404778714545</v>
      </c>
      <c r="K482" s="28">
        <v>0.5225340432262614</v>
      </c>
      <c r="L482" s="28">
        <v>0.49332353333419532</v>
      </c>
      <c r="M482" s="28">
        <v>0.11526572165947926</v>
      </c>
      <c r="N482" s="28">
        <v>7.5812244696969681E-3</v>
      </c>
      <c r="O482" s="28">
        <v>5.7382162933927415E-2</v>
      </c>
      <c r="P482" s="28">
        <v>8.3561002898401404E-2</v>
      </c>
      <c r="Q482" s="28">
        <v>3.9337549749657613E-2</v>
      </c>
      <c r="R482" s="28">
        <v>0.13740275884992414</v>
      </c>
      <c r="S482" s="93">
        <v>0.17717964084255328</v>
      </c>
      <c r="T482" s="93">
        <f>_xlfn.XLOOKUP(B482,'[3]Nur des jours'!$B:$B,'[3]Nur des jours'!$U:$U,"")</f>
        <v>2.6222055639430163E-3</v>
      </c>
      <c r="U482" s="93">
        <v>9.9893781247772685E-3</v>
      </c>
      <c r="V482" s="93">
        <v>7.0460792130125323E-3</v>
      </c>
      <c r="W482" s="93">
        <v>2.6222055639430163E-3</v>
      </c>
      <c r="X482" s="93">
        <v>3.5585843384715259E-2</v>
      </c>
      <c r="Y482" s="93">
        <v>4.229095024268599E-2</v>
      </c>
      <c r="Z482" s="93">
        <v>0.31528656034760449</v>
      </c>
      <c r="AA482" s="93">
        <v>0.16930029743135061</v>
      </c>
      <c r="AB482" s="93">
        <v>5.7082160713014425E-3</v>
      </c>
      <c r="AC482" s="93">
        <f>_xlfn.XLOOKUP(B482,'[3]Nur des jours'!$B:$B,'[3]Nur des jours'!$N:$N,"")</f>
        <v>1.2218840337087422E-2</v>
      </c>
      <c r="AD482" s="93">
        <v>1.2218840337087422E-2</v>
      </c>
      <c r="AE482" s="93">
        <v>2.3902721231815515E-3</v>
      </c>
      <c r="AF482" s="93">
        <v>5.6190251951872576E-3</v>
      </c>
      <c r="AG482" s="93"/>
      <c r="AH482" s="93">
        <v>2.0655023241141369E-2</v>
      </c>
      <c r="AI482" s="93">
        <v>1.2489558728902637E-2</v>
      </c>
      <c r="AJ482" s="93">
        <v>5.1538379722816281E-2</v>
      </c>
      <c r="AK482" s="93">
        <v>3.0096286227720872E-3</v>
      </c>
      <c r="AL482" s="93">
        <v>2.0655023241141369E-2</v>
      </c>
      <c r="AM482" s="49" t="s">
        <v>5559</v>
      </c>
      <c r="AN482" s="49"/>
      <c r="AO482" s="48" t="str" cm="1">
        <f t="array" ref="AO482">IFERROR(_xlfn.IFS(
AQ482="MPR ISSUE","PDH",
AQ482="BSS Hardware Issue","BSS",
AQ482="Sites strategiques, MLL, Pylone, etc.","ENVTECH",
AQ482="AKTIVCO DEFAUT GE &amp; POWER Cabinet","AKTIVCO",
AQ482="AKTIVCO Coupure ENEO &amp; Baisse de tension","AKTIVCO GRID ONLY",
AQ482="Coupure ENEO &amp; Baisse de tension","IHS GRID ONLY",
AQ482="Defaut GE &amp; POWER Cabinet","IHS",
AQ482="Sharing","Partners",
AQ482="Sites strategiques &amp; DataCenter","SST &amp; DC",
AQ482="Exclu","Exclu",
AQ482="SAT","SAT",
AQ482="SPARE-ISSUE","SPARE-ISSUE",
AQ482="Fiber CAmtel","TRANS_FO_CAMTEL",
AQ482="Fiber AOF","Fiber AOF",
AQ482="Projet OCM (HUAWEI)","TRAVAUX-HUAWEI",
AQ482="Projet OCM (NOKIA)","TRAVAUX-NOKIA",
AQ482="ACCESS-ISSUE","ACCESS-ISSUE",
AQ482="Projet OCM (ZTE, NOKIA, autres projets)","TRAVAUX OCM",
AQ482="No root CAuse","No root cause",
AQ482="ODU HS","PDH",
AQ482="IP &amp; VLAN","PDH",
AQ482="Warehouse HUAWEI","SPARE-ISSUE",
AQ482="SPARE-HS","SPARE-ISSUE",
AQ482="Power Telco","BSS",AQ482="no impacts","no impacts"
),"")</f>
        <v>No root cause</v>
      </c>
      <c r="AP482" s="48" t="str" cm="1">
        <f t="array" ref="AP482">IFERROR(_xlfn.IFS(
AQ482="MPR ISSUE","TX ISSUE",
AQ482="BSS Hardware Issue","RAN ISSUE",
AQ482="Sites strategiques, MLL, Pylone, etc.","ENVTECH",
AQ482="AKTIVCO DEFAUT GE &amp; POWER Cabinet","POWER ISSUE",
AQ482="AKTIVCO Coupure ENEO &amp; Baisse de tension","POWER ISSUE",
AQ482="Coupure ENEO &amp; Baisse de tension","POWER ISSUE",
AQ482="Defaut GE &amp; POWER Cabinet","POWER ISSUE",
AQ482="Sharing","POWER ISSUE",
AQ482="Sites strategiques &amp; DataCenter","POWER ISSUE",
AQ482="Exclu","Exclu",
AQ482="SAT","TX ISSUE",
AQ482="SPARE-ISSUE","SPARE-ISSUE",
AQ482="Fiber CAmtel","TX ISSUE",
AQ482="Fiber AOF","TX ISSUE",
AQ482="Projet OCM (HUAWEI)","TRAVAUX-HUAWEI",
AQ482="Projet OCM (NOKIA)","TRAVAUX -NOKIA",
AQ482="ACCESS-ISSUE","ACCESS-ISSUE",
AQ482="Projet OCM (ZTE, NOKIA, autres projets)","TRAVAUX OCM",
AQ482="No root CAuse","No root cause",
AQ482="ODU HS","TX ISSUE",
AQ482="IP &amp; VLAN","TX ISSUE",
AQ482="Warehouse HUAWEI","SPARE-ISSUE",
AQ482="SPARE-HS","SPARE-ISSUE",
AQ482="Power Telco","RAN ISSUE",AQ482="no impacts","no impacts"
),"")</f>
        <v>No root cause</v>
      </c>
      <c r="AQ482" s="126" t="s">
        <v>5344</v>
      </c>
      <c r="AR482" s="48" t="str" cm="1">
        <f t="array" ref="AR482">IFERROR(_xlfn.IFS(
AQ482="MPR ISSUE","ACTIVE",
AQ482="BSS Hardware Issue","ACTIVE",
AQ482="Sites strategiques, MLL, Pylone, etc.","PASSIVE",
AQ482="AKTIVCO DEFAUT GE &amp; POWER Cabinet","PASSIVE",
AQ482="AKTIVCO Coupure ENEO &amp; Baisse de tension","PASSIVE",
AQ482="Coupure ENEO &amp; Baisse de tension","PASSIVE",
AQ482="Defaut GE &amp; POWER Cabinet","PASSIVE",
AQ482="Sharing","PASSIVE",
AQ482="Sites strategiques &amp; DataCenter","PASSIVE",
AQ482="Exclu","Exclu",
AQ482="SAT","ACTIVE",
AQ482="SPARE-ISSUE","SPARE-ISSUE",
AQ482="Fiber CAmtel","ACTIVE",
AQ482="Fiber AOF","ACTIVE",
AQ482="Projet OCM (HUAWEI)","PLANNED WORKS",
AQ482="Projet OCM (NOKIA)","PLANNED WORKS",
AQ482="ACCESS-ISSUE","ACCESS-ISSUE",
AQ482="Projet OCM (ZTE, NOKIA, autres projets)","PLANNED WORKS",
AQ482="No root CAuse","No root cause",
AQ482="ODU HS","ACTIVE",
AQ482="IP &amp; VLAN","ACTIVE",
AQ482="Warehouse HUAWEI","SPARE-ISSUE",
AQ482="SPARE-HS","SPARE-ISSUE",
AQ482="Power Telco","ACTIVE", AQ482="no impacts","no impacts"
),"")</f>
        <v>No root cause</v>
      </c>
      <c r="AS482" s="92" t="s">
        <v>5537</v>
      </c>
      <c r="AT482" s="98" t="s">
        <v>654</v>
      </c>
      <c r="AV482" s="17" t="s">
        <v>5537</v>
      </c>
      <c r="AW482" s="7" t="s">
        <v>5537</v>
      </c>
      <c r="AX482" s="6" t="s">
        <v>5537</v>
      </c>
      <c r="AY482" s="7"/>
      <c r="AZ482" s="3" t="s">
        <v>5537</v>
      </c>
      <c r="BA482" s="18" t="s">
        <v>5537</v>
      </c>
      <c r="BB482" s="18" t="s">
        <v>5537</v>
      </c>
      <c r="BC482" s="18" t="s">
        <v>5537</v>
      </c>
      <c r="BD482" s="18" t="s">
        <v>5537</v>
      </c>
      <c r="BE482" s="18" t="s">
        <v>5537</v>
      </c>
      <c r="BF482" s="18" t="s">
        <v>5537</v>
      </c>
      <c r="BG482" s="18" t="s">
        <v>5537</v>
      </c>
      <c r="BH482" s="18" t="s">
        <v>5537</v>
      </c>
      <c r="BI482" s="18" t="s">
        <v>5537</v>
      </c>
      <c r="BJ482" s="18" t="s">
        <v>5537</v>
      </c>
      <c r="BK482" s="18" t="s">
        <v>5537</v>
      </c>
      <c r="BL482" s="9" t="s">
        <v>5537</v>
      </c>
      <c r="BM482" s="14" t="s">
        <v>5537</v>
      </c>
      <c r="BN482" s="14" t="s">
        <v>5537</v>
      </c>
      <c r="BO482" s="14" t="str">
        <f>_xlfn.XLOOKUP(B482,'[4]cell downs 18042026 17h'!$B:$B,'[4]cell downs 18042026 17h'!$B:$B,"")</f>
        <v/>
      </c>
      <c r="BP482" s="14" t="str">
        <f>_xlfn.XLOOKUP(B482,'[5]Cells Huawei 19042026 15h'!$B:$B,'[5]Cells Huawei 19042026 15h'!$B:$B,"")</f>
        <v/>
      </c>
      <c r="BQ482" s="9" t="str">
        <f>_xlfn.XLOOKUP(B482,'[6]cells down 19042026 9H40'!$B:$B,'[6]cells down 19042026 9H40'!$B:$B,"")</f>
        <v/>
      </c>
      <c r="BR482" s="9" t="s">
        <v>654</v>
      </c>
      <c r="BS482" s="9" t="s">
        <v>5537</v>
      </c>
      <c r="BT482" s="108"/>
    </row>
    <row r="483" spans="1:72" s="9" customFormat="1" x14ac:dyDescent="0.35">
      <c r="A483" s="1" t="s">
        <v>1463</v>
      </c>
      <c r="B483" s="8" t="s">
        <v>1464</v>
      </c>
      <c r="C483" s="3" t="str">
        <f>_xlfn.XLOOKUP(B483,'[1]daily break down'!$D:$D,'[1]daily break down'!$E:$E,"")</f>
        <v>ADAMAOUA</v>
      </c>
      <c r="D483" s="1" t="s">
        <v>11</v>
      </c>
      <c r="E483" s="1" t="s">
        <v>12</v>
      </c>
      <c r="F483" s="3" t="s">
        <v>90</v>
      </c>
      <c r="G483" s="1" t="s">
        <v>1465</v>
      </c>
      <c r="H483" s="33" t="str">
        <f>_xlfn.XLOOKUP(B483,[2]CALCULATION!$B:$B,[2]CALCULATION!$H:$H,"")</f>
        <v>NOKIA</v>
      </c>
      <c r="I483" s="28">
        <v>0.11697473898338348</v>
      </c>
      <c r="J483" s="28">
        <v>0.37754863447342851</v>
      </c>
      <c r="K483" s="28">
        <v>3.732737393539924</v>
      </c>
      <c r="L483" s="28">
        <v>0.21571315627140375</v>
      </c>
      <c r="M483" s="28">
        <v>0</v>
      </c>
      <c r="N483" s="28">
        <v>0</v>
      </c>
      <c r="O483" s="28">
        <v>0.10074437309704068</v>
      </c>
      <c r="P483" s="28">
        <v>0.14561115273816316</v>
      </c>
      <c r="Q483" s="28">
        <v>5.9869311715237679</v>
      </c>
      <c r="R483" s="28">
        <v>2.7760662766465769</v>
      </c>
      <c r="S483" s="93">
        <v>0.19226532613100777</v>
      </c>
      <c r="T483" s="93">
        <f>_xlfn.XLOOKUP(B483,'[3]Nur des jours'!$B:$B,'[3]Nur des jours'!$U:$U,"")</f>
        <v>1.7443960841108885E-2</v>
      </c>
      <c r="U483" s="93">
        <v>0</v>
      </c>
      <c r="V483" s="93">
        <v>0</v>
      </c>
      <c r="W483" s="93">
        <v>1.7443960841108885E-2</v>
      </c>
      <c r="X483" s="93">
        <v>0.19435826301714176</v>
      </c>
      <c r="Y483" s="93">
        <v>8.4253393274438206</v>
      </c>
      <c r="Z483" s="93">
        <v>2.6706294460316977</v>
      </c>
      <c r="AA483" s="93">
        <v>1.6185304979931714</v>
      </c>
      <c r="AB483" s="93">
        <v>1.3378631417112596E-3</v>
      </c>
      <c r="AC483" s="93">
        <f>_xlfn.XLOOKUP(B483,'[3]Nur des jours'!$B:$B,'[3]Nur des jours'!$N:$N,"")</f>
        <v>3.4549349400202038E-2</v>
      </c>
      <c r="AD483" s="93">
        <v>3.4549349400202038E-2</v>
      </c>
      <c r="AE483" s="93">
        <v>2.140581026737913E-3</v>
      </c>
      <c r="AF483" s="93">
        <v>0</v>
      </c>
      <c r="AG483" s="93"/>
      <c r="AH483" s="93">
        <v>2.0565847849553977E-2</v>
      </c>
      <c r="AI483" s="93">
        <v>2.2481205712024748E-3</v>
      </c>
      <c r="AJ483" s="93">
        <v>5.1538379722816288E-2</v>
      </c>
      <c r="AK483" s="93">
        <v>5.6430536676968426E-3</v>
      </c>
      <c r="AL483" s="93">
        <v>2.0565847849553977E-2</v>
      </c>
      <c r="AM483" s="49" t="s">
        <v>5559</v>
      </c>
      <c r="AN483" s="49"/>
      <c r="AO483" s="48" t="str" cm="1">
        <f t="array" ref="AO483">IFERROR(_xlfn.IFS(
AQ483="MPR ISSUE","PDH",
AQ483="BSS Hardware Issue","BSS",
AQ483="Sites strategiques, MLL, Pylone, etc.","ENVTECH",
AQ483="AKTIVCO DEFAUT GE &amp; POWER Cabinet","AKTIVCO",
AQ483="AKTIVCO Coupure ENEO &amp; Baisse de tension","AKTIVCO GRID ONLY",
AQ483="Coupure ENEO &amp; Baisse de tension","IHS GRID ONLY",
AQ483="Defaut GE &amp; POWER Cabinet","IHS",
AQ483="Sharing","Partners",
AQ483="Sites strategiques &amp; DataCenter","SST &amp; DC",
AQ483="Exclu","Exclu",
AQ483="SAT","SAT",
AQ483="SPARE-ISSUE","SPARE-ISSUE",
AQ483="Fiber CAmtel","TRANS_FO_CAMTEL",
AQ483="Fiber AOF","Fiber AOF",
AQ483="Projet OCM (HUAWEI)","TRAVAUX-HUAWEI",
AQ483="Projet OCM (NOKIA)","TRAVAUX-NOKIA",
AQ483="ACCESS-ISSUE","ACCESS-ISSUE",
AQ483="Projet OCM (ZTE, NOKIA, autres projets)","TRAVAUX OCM",
AQ483="No root CAuse","No root cause",
AQ483="ODU HS","PDH",
AQ483="IP &amp; VLAN","PDH",
AQ483="Warehouse HUAWEI","SPARE-ISSUE",
AQ483="SPARE-HS","SPARE-ISSUE",
AQ483="Power Telco","BSS",AQ483="no impacts","no impacts"
),"")</f>
        <v>No root cause</v>
      </c>
      <c r="AP483" s="48" t="str" cm="1">
        <f t="array" ref="AP483">IFERROR(_xlfn.IFS(
AQ483="MPR ISSUE","TX ISSUE",
AQ483="BSS Hardware Issue","RAN ISSUE",
AQ483="Sites strategiques, MLL, Pylone, etc.","ENVTECH",
AQ483="AKTIVCO DEFAUT GE &amp; POWER Cabinet","POWER ISSUE",
AQ483="AKTIVCO Coupure ENEO &amp; Baisse de tension","POWER ISSUE",
AQ483="Coupure ENEO &amp; Baisse de tension","POWER ISSUE",
AQ483="Defaut GE &amp; POWER Cabinet","POWER ISSUE",
AQ483="Sharing","POWER ISSUE",
AQ483="Sites strategiques &amp; DataCenter","POWER ISSUE",
AQ483="Exclu","Exclu",
AQ483="SAT","TX ISSUE",
AQ483="SPARE-ISSUE","SPARE-ISSUE",
AQ483="Fiber CAmtel","TX ISSUE",
AQ483="Fiber AOF","TX ISSUE",
AQ483="Projet OCM (HUAWEI)","TRAVAUX-HUAWEI",
AQ483="Projet OCM (NOKIA)","TRAVAUX -NOKIA",
AQ483="ACCESS-ISSUE","ACCESS-ISSUE",
AQ483="Projet OCM (ZTE, NOKIA, autres projets)","TRAVAUX OCM",
AQ483="No root CAuse","No root cause",
AQ483="ODU HS","TX ISSUE",
AQ483="IP &amp; VLAN","TX ISSUE",
AQ483="Warehouse HUAWEI","SPARE-ISSUE",
AQ483="SPARE-HS","SPARE-ISSUE",
AQ483="Power Telco","RAN ISSUE",AQ483="no impacts","no impacts"
),"")</f>
        <v>No root cause</v>
      </c>
      <c r="AQ483" s="126" t="s">
        <v>5344</v>
      </c>
      <c r="AR483" s="48" t="str" cm="1">
        <f t="array" ref="AR483">IFERROR(_xlfn.IFS(
AQ483="MPR ISSUE","ACTIVE",
AQ483="BSS Hardware Issue","ACTIVE",
AQ483="Sites strategiques, MLL, Pylone, etc.","PASSIVE",
AQ483="AKTIVCO DEFAUT GE &amp; POWER Cabinet","PASSIVE",
AQ483="AKTIVCO Coupure ENEO &amp; Baisse de tension","PASSIVE",
AQ483="Coupure ENEO &amp; Baisse de tension","PASSIVE",
AQ483="Defaut GE &amp; POWER Cabinet","PASSIVE",
AQ483="Sharing","PASSIVE",
AQ483="Sites strategiques &amp; DataCenter","PASSIVE",
AQ483="Exclu","Exclu",
AQ483="SAT","ACTIVE",
AQ483="SPARE-ISSUE","SPARE-ISSUE",
AQ483="Fiber CAmtel","ACTIVE",
AQ483="Fiber AOF","ACTIVE",
AQ483="Projet OCM (HUAWEI)","PLANNED WORKS",
AQ483="Projet OCM (NOKIA)","PLANNED WORKS",
AQ483="ACCESS-ISSUE","ACCESS-ISSUE",
AQ483="Projet OCM (ZTE, NOKIA, autres projets)","PLANNED WORKS",
AQ483="No root CAuse","No root cause",
AQ483="ODU HS","ACTIVE",
AQ483="IP &amp; VLAN","ACTIVE",
AQ483="Warehouse HUAWEI","SPARE-ISSUE",
AQ483="SPARE-HS","SPARE-ISSUE",
AQ483="Power Telco","ACTIVE", AQ483="no impacts","no impacts"
),"")</f>
        <v>No root cause</v>
      </c>
      <c r="AS483" s="92" t="s">
        <v>5537</v>
      </c>
      <c r="AT483" s="98" t="s">
        <v>1464</v>
      </c>
      <c r="AV483" s="17" t="s">
        <v>5537</v>
      </c>
      <c r="AW483" s="7" t="s">
        <v>5537</v>
      </c>
      <c r="AX483" s="6" t="s">
        <v>5537</v>
      </c>
      <c r="AY483" s="7"/>
      <c r="AZ483" s="3" t="s">
        <v>5537</v>
      </c>
      <c r="BA483" s="18" t="s">
        <v>5537</v>
      </c>
      <c r="BB483" s="18" t="s">
        <v>5537</v>
      </c>
      <c r="BC483" s="18" t="s">
        <v>5537</v>
      </c>
      <c r="BD483" s="18" t="s">
        <v>5537</v>
      </c>
      <c r="BE483" s="18" t="s">
        <v>5537</v>
      </c>
      <c r="BF483" s="18" t="s">
        <v>5537</v>
      </c>
      <c r="BG483" s="18" t="s">
        <v>5537</v>
      </c>
      <c r="BH483" s="18" t="s">
        <v>5537</v>
      </c>
      <c r="BI483" s="18" t="s">
        <v>5537</v>
      </c>
      <c r="BJ483" s="18" t="s">
        <v>5537</v>
      </c>
      <c r="BK483" s="18" t="s">
        <v>5537</v>
      </c>
      <c r="BL483" s="9" t="s">
        <v>5537</v>
      </c>
      <c r="BM483" s="14" t="s">
        <v>5537</v>
      </c>
      <c r="BN483" s="14" t="s">
        <v>5537</v>
      </c>
      <c r="BO483" s="14" t="str">
        <f>_xlfn.XLOOKUP(B483,'[4]cell downs 18042026 17h'!$B:$B,'[4]cell downs 18042026 17h'!$B:$B,"")</f>
        <v/>
      </c>
      <c r="BP483" s="14" t="str">
        <f>_xlfn.XLOOKUP(B483,'[5]Cells Huawei 19042026 15h'!$B:$B,'[5]Cells Huawei 19042026 15h'!$B:$B,"")</f>
        <v/>
      </c>
      <c r="BQ483" s="9" t="str">
        <f>_xlfn.XLOOKUP(B483,'[6]cells down 19042026 9H40'!$B:$B,'[6]cells down 19042026 9H40'!$B:$B,"")</f>
        <v/>
      </c>
      <c r="BR483" s="9" t="s">
        <v>1464</v>
      </c>
      <c r="BS483" s="9" t="s">
        <v>12</v>
      </c>
      <c r="BT483" s="108"/>
    </row>
    <row r="484" spans="1:72" s="9" customFormat="1" x14ac:dyDescent="0.35">
      <c r="A484" s="1" t="s">
        <v>2974</v>
      </c>
      <c r="B484" s="8" t="s">
        <v>2975</v>
      </c>
      <c r="C484" s="3" t="str">
        <f>_xlfn.XLOOKUP(B484,'[1]daily break down'!$D:$D,'[1]daily break down'!$E:$E,"")</f>
        <v>Ngaoundere</v>
      </c>
      <c r="D484" s="1" t="s">
        <v>11</v>
      </c>
      <c r="E484" s="1" t="s">
        <v>12</v>
      </c>
      <c r="F484" s="3" t="s">
        <v>90</v>
      </c>
      <c r="G484" s="1" t="s">
        <v>91</v>
      </c>
      <c r="H484" s="32" t="str">
        <f>_xlfn.XLOOKUP(B484,[2]CALCULATION!$B:$B,[2]CALCULATION!$H:$H,"")</f>
        <v>Huawei</v>
      </c>
      <c r="I484" s="28">
        <v>0</v>
      </c>
      <c r="J484" s="28">
        <v>0</v>
      </c>
      <c r="K484" s="28">
        <v>0</v>
      </c>
      <c r="L484" s="28">
        <v>0</v>
      </c>
      <c r="M484" s="28">
        <v>5.0829973204578353E-3</v>
      </c>
      <c r="N484" s="28">
        <v>0</v>
      </c>
      <c r="O484" s="28">
        <v>0</v>
      </c>
      <c r="P484" s="28">
        <v>0</v>
      </c>
      <c r="Q484" s="28">
        <v>0</v>
      </c>
      <c r="R484" s="28">
        <v>0</v>
      </c>
      <c r="S484" s="93">
        <v>0</v>
      </c>
      <c r="T484" s="93">
        <f>_xlfn.XLOOKUP(B484,'[3]Nur des jours'!$B:$B,'[3]Nur des jours'!$U:$U,"")</f>
        <v>0</v>
      </c>
      <c r="U484" s="93">
        <v>0</v>
      </c>
      <c r="V484" s="93">
        <v>0</v>
      </c>
      <c r="W484" s="93">
        <v>0</v>
      </c>
      <c r="X484" s="93">
        <v>0</v>
      </c>
      <c r="Y484" s="93">
        <v>0</v>
      </c>
      <c r="Z484" s="93">
        <v>0</v>
      </c>
      <c r="AA484" s="93">
        <v>0</v>
      </c>
      <c r="AB484" s="93">
        <v>0</v>
      </c>
      <c r="AC484" s="93">
        <f>_xlfn.XLOOKUP(B484,'[3]Nur des jours'!$B:$B,'[3]Nur des jours'!$N:$N,"")</f>
        <v>0</v>
      </c>
      <c r="AD484" s="93">
        <v>0</v>
      </c>
      <c r="AE484" s="93">
        <v>0</v>
      </c>
      <c r="AF484" s="93">
        <v>0</v>
      </c>
      <c r="AG484" s="93"/>
      <c r="AH484" s="93">
        <v>2.0563845299957476E-2</v>
      </c>
      <c r="AI484" s="93">
        <v>1.1240602856012374E-2</v>
      </c>
      <c r="AJ484" s="93">
        <v>5.6473151293219212E-2</v>
      </c>
      <c r="AK484" s="93">
        <v>0</v>
      </c>
      <c r="AL484" s="93">
        <v>2.0563845299957476E-2</v>
      </c>
      <c r="AM484" s="49" t="s">
        <v>5559</v>
      </c>
      <c r="AN484" s="49"/>
      <c r="AO484" s="48" t="str" cm="1">
        <f t="array" ref="AO484">IFERROR(_xlfn.IFS(
AQ484="MPR ISSUE","PDH",
AQ484="BSS Hardware Issue","BSS",
AQ484="Sites strategiques, MLL, Pylone, etc.","ENVTECH",
AQ484="AKTIVCO DEFAUT GE &amp; POWER Cabinet","AKTIVCO",
AQ484="AKTIVCO Coupure ENEO &amp; Baisse de tension","AKTIVCO GRID ONLY",
AQ484="Coupure ENEO &amp; Baisse de tension","IHS GRID ONLY",
AQ484="Defaut GE &amp; POWER Cabinet","IHS",
AQ484="Sharing","Partners",
AQ484="Sites strategiques &amp; DataCenter","SST &amp; DC",
AQ484="Exclu","Exclu",
AQ484="SAT","SAT",
AQ484="SPARE-ISSUE","SPARE-ISSUE",
AQ484="Fiber CAmtel","TRANS_FO_CAMTEL",
AQ484="Fiber AOF","Fiber AOF",
AQ484="Projet OCM (HUAWEI)","TRAVAUX-HUAWEI",
AQ484="Projet OCM (NOKIA)","TRAVAUX-NOKIA",
AQ484="ACCESS-ISSUE","ACCESS-ISSUE",
AQ484="Projet OCM (ZTE, NOKIA, autres projets)","TRAVAUX OCM",
AQ484="No root CAuse","No root cause",
AQ484="ODU HS","PDH",
AQ484="IP &amp; VLAN","PDH",
AQ484="Warehouse HUAWEI","SPARE-ISSUE",
AQ484="SPARE-HS","SPARE-ISSUE",
AQ484="Power Telco","BSS",AQ484="no impacts","no impacts"
),"")</f>
        <v>No root cause</v>
      </c>
      <c r="AP484" s="48" t="str" cm="1">
        <f t="array" ref="AP484">IFERROR(_xlfn.IFS(
AQ484="MPR ISSUE","TX ISSUE",
AQ484="BSS Hardware Issue","RAN ISSUE",
AQ484="Sites strategiques, MLL, Pylone, etc.","ENVTECH",
AQ484="AKTIVCO DEFAUT GE &amp; POWER Cabinet","POWER ISSUE",
AQ484="AKTIVCO Coupure ENEO &amp; Baisse de tension","POWER ISSUE",
AQ484="Coupure ENEO &amp; Baisse de tension","POWER ISSUE",
AQ484="Defaut GE &amp; POWER Cabinet","POWER ISSUE",
AQ484="Sharing","POWER ISSUE",
AQ484="Sites strategiques &amp; DataCenter","POWER ISSUE",
AQ484="Exclu","Exclu",
AQ484="SAT","TX ISSUE",
AQ484="SPARE-ISSUE","SPARE-ISSUE",
AQ484="Fiber CAmtel","TX ISSUE",
AQ484="Fiber AOF","TX ISSUE",
AQ484="Projet OCM (HUAWEI)","TRAVAUX-HUAWEI",
AQ484="Projet OCM (NOKIA)","TRAVAUX -NOKIA",
AQ484="ACCESS-ISSUE","ACCESS-ISSUE",
AQ484="Projet OCM (ZTE, NOKIA, autres projets)","TRAVAUX OCM",
AQ484="No root CAuse","No root cause",
AQ484="ODU HS","TX ISSUE",
AQ484="IP &amp; VLAN","TX ISSUE",
AQ484="Warehouse HUAWEI","SPARE-ISSUE",
AQ484="SPARE-HS","SPARE-ISSUE",
AQ484="Power Telco","RAN ISSUE",AQ484="no impacts","no impacts"
),"")</f>
        <v>No root cause</v>
      </c>
      <c r="AQ484" s="126" t="s">
        <v>5344</v>
      </c>
      <c r="AR484" s="48" t="str" cm="1">
        <f t="array" ref="AR484">IFERROR(_xlfn.IFS(
AQ484="MPR ISSUE","ACTIVE",
AQ484="BSS Hardware Issue","ACTIVE",
AQ484="Sites strategiques, MLL, Pylone, etc.","PASSIVE",
AQ484="AKTIVCO DEFAUT GE &amp; POWER Cabinet","PASSIVE",
AQ484="AKTIVCO Coupure ENEO &amp; Baisse de tension","PASSIVE",
AQ484="Coupure ENEO &amp; Baisse de tension","PASSIVE",
AQ484="Defaut GE &amp; POWER Cabinet","PASSIVE",
AQ484="Sharing","PASSIVE",
AQ484="Sites strategiques &amp; DataCenter","PASSIVE",
AQ484="Exclu","Exclu",
AQ484="SAT","ACTIVE",
AQ484="SPARE-ISSUE","SPARE-ISSUE",
AQ484="Fiber CAmtel","ACTIVE",
AQ484="Fiber AOF","ACTIVE",
AQ484="Projet OCM (HUAWEI)","PLANNED WORKS",
AQ484="Projet OCM (NOKIA)","PLANNED WORKS",
AQ484="ACCESS-ISSUE","ACCESS-ISSUE",
AQ484="Projet OCM (ZTE, NOKIA, autres projets)","PLANNED WORKS",
AQ484="No root CAuse","No root cause",
AQ484="ODU HS","ACTIVE",
AQ484="IP &amp; VLAN","ACTIVE",
AQ484="Warehouse HUAWEI","SPARE-ISSUE",
AQ484="SPARE-HS","SPARE-ISSUE",
AQ484="Power Telco","ACTIVE", AQ484="no impacts","no impacts"
),"")</f>
        <v>No root cause</v>
      </c>
      <c r="AS484" s="92" t="s">
        <v>5537</v>
      </c>
      <c r="AT484" s="98" t="s">
        <v>2975</v>
      </c>
      <c r="AV484" s="17" t="s">
        <v>5537</v>
      </c>
      <c r="AW484" s="7" t="s">
        <v>5537</v>
      </c>
      <c r="AX484" s="6" t="s">
        <v>5537</v>
      </c>
      <c r="AY484" s="7"/>
      <c r="AZ484" s="3" t="s">
        <v>5537</v>
      </c>
      <c r="BA484" s="18" t="s">
        <v>5537</v>
      </c>
      <c r="BB484" s="18" t="s">
        <v>5537</v>
      </c>
      <c r="BC484" s="18" t="s">
        <v>5537</v>
      </c>
      <c r="BD484" s="18" t="s">
        <v>5537</v>
      </c>
      <c r="BE484" s="18" t="s">
        <v>5537</v>
      </c>
      <c r="BF484" s="18" t="s">
        <v>5537</v>
      </c>
      <c r="BG484" s="18" t="s">
        <v>5537</v>
      </c>
      <c r="BH484" s="18" t="s">
        <v>5537</v>
      </c>
      <c r="BI484" s="18" t="s">
        <v>5537</v>
      </c>
      <c r="BJ484" s="18" t="s">
        <v>5537</v>
      </c>
      <c r="BK484" s="18" t="s">
        <v>5537</v>
      </c>
      <c r="BL484" s="9" t="s">
        <v>5537</v>
      </c>
      <c r="BM484" s="14" t="s">
        <v>5537</v>
      </c>
      <c r="BN484" s="14" t="s">
        <v>5537</v>
      </c>
      <c r="BO484" s="14" t="str">
        <f>_xlfn.XLOOKUP(B484,'[4]cell downs 18042026 17h'!$B:$B,'[4]cell downs 18042026 17h'!$B:$B,"")</f>
        <v/>
      </c>
      <c r="BP484" s="14" t="str">
        <f>_xlfn.XLOOKUP(B484,'[5]Cells Huawei 19042026 15h'!$B:$B,'[5]Cells Huawei 19042026 15h'!$B:$B,"")</f>
        <v/>
      </c>
      <c r="BQ484" s="9" t="str">
        <f>_xlfn.XLOOKUP(B484,'[6]cells down 19042026 9H40'!$B:$B,'[6]cells down 19042026 9H40'!$B:$B,"")</f>
        <v/>
      </c>
      <c r="BR484" s="9" t="s">
        <v>2975</v>
      </c>
      <c r="BS484" s="9" t="s">
        <v>5537</v>
      </c>
      <c r="BT484" s="108"/>
    </row>
    <row r="485" spans="1:72" s="9" customFormat="1" x14ac:dyDescent="0.35">
      <c r="A485" s="1" t="s">
        <v>258</v>
      </c>
      <c r="B485" s="8" t="s">
        <v>259</v>
      </c>
      <c r="C485" s="3" t="str">
        <f>_xlfn.XLOOKUP(B485,'[1]daily break down'!$D:$D,'[1]daily break down'!$E:$E,"")</f>
        <v>CENTRE</v>
      </c>
      <c r="D485" s="1" t="s">
        <v>11</v>
      </c>
      <c r="E485" s="1" t="s">
        <v>12</v>
      </c>
      <c r="F485" s="3" t="s">
        <v>37</v>
      </c>
      <c r="G485" s="1" t="s">
        <v>260</v>
      </c>
      <c r="H485" s="33" t="str">
        <f>_xlfn.XLOOKUP(B485,[2]CALCULATION!$B:$B,[2]CALCULATION!$H:$H,"")</f>
        <v>NOKIA</v>
      </c>
      <c r="I485" s="28">
        <v>0</v>
      </c>
      <c r="J485" s="28">
        <v>0</v>
      </c>
      <c r="K485" s="28">
        <v>1.694332440152591E-3</v>
      </c>
      <c r="L485" s="28">
        <v>0</v>
      </c>
      <c r="M485" s="28">
        <v>1.3376308738047311E-3</v>
      </c>
      <c r="N485" s="28">
        <v>0</v>
      </c>
      <c r="O485" s="28">
        <v>1.9563165861944827</v>
      </c>
      <c r="P485" s="28">
        <v>7.7473387376578016</v>
      </c>
      <c r="Q485" s="28">
        <v>7.7582590680672341E-3</v>
      </c>
      <c r="R485" s="28">
        <v>0</v>
      </c>
      <c r="S485" s="93">
        <v>0</v>
      </c>
      <c r="T485" s="93">
        <f>_xlfn.XLOOKUP(B485,'[3]Nur des jours'!$B:$B,'[3]Nur des jours'!$U:$U,"")</f>
        <v>0</v>
      </c>
      <c r="U485" s="93">
        <v>0</v>
      </c>
      <c r="V485" s="93">
        <v>4.280418796175002E-3</v>
      </c>
      <c r="W485" s="93">
        <v>0</v>
      </c>
      <c r="X485" s="93">
        <v>3.8987481201827739E-2</v>
      </c>
      <c r="Y485" s="93">
        <v>3.7504093143843171</v>
      </c>
      <c r="Z485" s="93">
        <v>0</v>
      </c>
      <c r="AA485" s="93">
        <v>0</v>
      </c>
      <c r="AB485" s="93">
        <v>4.458769579348975E-2</v>
      </c>
      <c r="AC485" s="93">
        <f>_xlfn.XLOOKUP(B485,'[3]Nur des jours'!$B:$B,'[3]Nur des jours'!$N:$N,"")</f>
        <v>0.30012869792513758</v>
      </c>
      <c r="AD485" s="93">
        <v>0.30012869792513758</v>
      </c>
      <c r="AE485" s="93">
        <v>0</v>
      </c>
      <c r="AF485" s="93">
        <v>0.1492261002816524</v>
      </c>
      <c r="AG485" s="93"/>
      <c r="AH485" s="93">
        <v>1.9743431697356761E-2</v>
      </c>
      <c r="AI485" s="93">
        <v>0</v>
      </c>
      <c r="AJ485" s="93">
        <v>5.8173189714087969E-2</v>
      </c>
      <c r="AK485" s="93">
        <v>4.1040390310403209E-4</v>
      </c>
      <c r="AL485" s="93">
        <v>1.9743431697356761E-2</v>
      </c>
      <c r="AM485" s="49" t="s">
        <v>5559</v>
      </c>
      <c r="AN485" s="49"/>
      <c r="AO485" s="48" t="str" cm="1">
        <f t="array" ref="AO485">IFERROR(_xlfn.IFS(
AQ485="MPR ISSUE","PDH",
AQ485="BSS Hardware Issue","BSS",
AQ485="Sites strategiques, MLL, Pylone, etc.","ENVTECH",
AQ485="AKTIVCO DEFAUT GE &amp; POWER Cabinet","AKTIVCO",
AQ485="AKTIVCO Coupure ENEO &amp; Baisse de tension","AKTIVCO GRID ONLY",
AQ485="Coupure ENEO &amp; Baisse de tension","IHS GRID ONLY",
AQ485="Defaut GE &amp; POWER Cabinet","IHS",
AQ485="Sharing","Partners",
AQ485="Sites strategiques &amp; DataCenter","SST &amp; DC",
AQ485="Exclu","Exclu",
AQ485="SAT","SAT",
AQ485="SPARE-ISSUE","SPARE-ISSUE",
AQ485="Fiber CAmtel","TRANS_FO_CAMTEL",
AQ485="Fiber AOF","Fiber AOF",
AQ485="Projet OCM (HUAWEI)","TRAVAUX-HUAWEI",
AQ485="Projet OCM (NOKIA)","TRAVAUX-NOKIA",
AQ485="ACCESS-ISSUE","ACCESS-ISSUE",
AQ485="Projet OCM (ZTE, NOKIA, autres projets)","TRAVAUX OCM",
AQ485="No root CAuse","No root cause",
AQ485="ODU HS","PDH",
AQ485="IP &amp; VLAN","PDH",
AQ485="Warehouse HUAWEI","SPARE-ISSUE",
AQ485="SPARE-HS","SPARE-ISSUE",
AQ485="Power Telco","BSS",AQ485="no impacts","no impacts"
),"")</f>
        <v>No root cause</v>
      </c>
      <c r="AP485" s="48" t="str" cm="1">
        <f t="array" ref="AP485">IFERROR(_xlfn.IFS(
AQ485="MPR ISSUE","TX ISSUE",
AQ485="BSS Hardware Issue","RAN ISSUE",
AQ485="Sites strategiques, MLL, Pylone, etc.","ENVTECH",
AQ485="AKTIVCO DEFAUT GE &amp; POWER Cabinet","POWER ISSUE",
AQ485="AKTIVCO Coupure ENEO &amp; Baisse de tension","POWER ISSUE",
AQ485="Coupure ENEO &amp; Baisse de tension","POWER ISSUE",
AQ485="Defaut GE &amp; POWER Cabinet","POWER ISSUE",
AQ485="Sharing","POWER ISSUE",
AQ485="Sites strategiques &amp; DataCenter","POWER ISSUE",
AQ485="Exclu","Exclu",
AQ485="SAT","TX ISSUE",
AQ485="SPARE-ISSUE","SPARE-ISSUE",
AQ485="Fiber CAmtel","TX ISSUE",
AQ485="Fiber AOF","TX ISSUE",
AQ485="Projet OCM (HUAWEI)","TRAVAUX-HUAWEI",
AQ485="Projet OCM (NOKIA)","TRAVAUX -NOKIA",
AQ485="ACCESS-ISSUE","ACCESS-ISSUE",
AQ485="Projet OCM (ZTE, NOKIA, autres projets)","TRAVAUX OCM",
AQ485="No root CAuse","No root cause",
AQ485="ODU HS","TX ISSUE",
AQ485="IP &amp; VLAN","TX ISSUE",
AQ485="Warehouse HUAWEI","SPARE-ISSUE",
AQ485="SPARE-HS","SPARE-ISSUE",
AQ485="Power Telco","RAN ISSUE",AQ485="no impacts","no impacts"
),"")</f>
        <v>No root cause</v>
      </c>
      <c r="AQ485" s="126" t="s">
        <v>5344</v>
      </c>
      <c r="AR485" s="48" t="str" cm="1">
        <f t="array" ref="AR485">IFERROR(_xlfn.IFS(
AQ485="MPR ISSUE","ACTIVE",
AQ485="BSS Hardware Issue","ACTIVE",
AQ485="Sites strategiques, MLL, Pylone, etc.","PASSIVE",
AQ485="AKTIVCO DEFAUT GE &amp; POWER Cabinet","PASSIVE",
AQ485="AKTIVCO Coupure ENEO &amp; Baisse de tension","PASSIVE",
AQ485="Coupure ENEO &amp; Baisse de tension","PASSIVE",
AQ485="Defaut GE &amp; POWER Cabinet","PASSIVE",
AQ485="Sharing","PASSIVE",
AQ485="Sites strategiques &amp; DataCenter","PASSIVE",
AQ485="Exclu","Exclu",
AQ485="SAT","ACTIVE",
AQ485="SPARE-ISSUE","SPARE-ISSUE",
AQ485="Fiber CAmtel","ACTIVE",
AQ485="Fiber AOF","ACTIVE",
AQ485="Projet OCM (HUAWEI)","PLANNED WORKS",
AQ485="Projet OCM (NOKIA)","PLANNED WORKS",
AQ485="ACCESS-ISSUE","ACCESS-ISSUE",
AQ485="Projet OCM (ZTE, NOKIA, autres projets)","PLANNED WORKS",
AQ485="No root CAuse","No root cause",
AQ485="ODU HS","ACTIVE",
AQ485="IP &amp; VLAN","ACTIVE",
AQ485="Warehouse HUAWEI","SPARE-ISSUE",
AQ485="SPARE-HS","SPARE-ISSUE",
AQ485="Power Telco","ACTIVE", AQ485="no impacts","no impacts"
),"")</f>
        <v>No root cause</v>
      </c>
      <c r="AS485" s="92" t="s">
        <v>5537</v>
      </c>
      <c r="AT485" s="98" t="s">
        <v>259</v>
      </c>
      <c r="AV485" s="17" t="s">
        <v>5537</v>
      </c>
      <c r="AW485" s="7" t="s">
        <v>5537</v>
      </c>
      <c r="AX485" s="6" t="s">
        <v>5537</v>
      </c>
      <c r="AY485" s="7"/>
      <c r="AZ485" s="3" t="s">
        <v>5537</v>
      </c>
      <c r="BA485" s="18" t="s">
        <v>5537</v>
      </c>
      <c r="BB485" s="18" t="s">
        <v>5537</v>
      </c>
      <c r="BC485" s="18" t="s">
        <v>5537</v>
      </c>
      <c r="BD485" s="18" t="s">
        <v>5537</v>
      </c>
      <c r="BE485" s="18" t="s">
        <v>5537</v>
      </c>
      <c r="BF485" s="18" t="s">
        <v>5537</v>
      </c>
      <c r="BG485" s="18" t="s">
        <v>5537</v>
      </c>
      <c r="BH485" s="18" t="s">
        <v>5537</v>
      </c>
      <c r="BI485" s="18" t="s">
        <v>5537</v>
      </c>
      <c r="BJ485" s="18" t="s">
        <v>5537</v>
      </c>
      <c r="BK485" s="18" t="s">
        <v>5537</v>
      </c>
      <c r="BL485" s="9" t="s">
        <v>5537</v>
      </c>
      <c r="BM485" s="14" t="s">
        <v>5537</v>
      </c>
      <c r="BN485" s="14" t="s">
        <v>5537</v>
      </c>
      <c r="BO485" s="14" t="str">
        <f>_xlfn.XLOOKUP(B485,'[4]cell downs 18042026 17h'!$B:$B,'[4]cell downs 18042026 17h'!$B:$B,"")</f>
        <v/>
      </c>
      <c r="BP485" s="14" t="str">
        <f>_xlfn.XLOOKUP(B485,'[5]Cells Huawei 19042026 15h'!$B:$B,'[5]Cells Huawei 19042026 15h'!$B:$B,"")</f>
        <v/>
      </c>
      <c r="BQ485" s="9" t="str">
        <f>_xlfn.XLOOKUP(B485,'[6]cells down 19042026 9H40'!$B:$B,'[6]cells down 19042026 9H40'!$B:$B,"")</f>
        <v/>
      </c>
      <c r="BR485" s="9" t="s">
        <v>5537</v>
      </c>
      <c r="BS485" s="9" t="s">
        <v>318</v>
      </c>
      <c r="BT485" s="108"/>
    </row>
    <row r="486" spans="1:72" s="9" customFormat="1" x14ac:dyDescent="0.35">
      <c r="A486" s="1" t="s">
        <v>490</v>
      </c>
      <c r="B486" s="8" t="s">
        <v>491</v>
      </c>
      <c r="C486" s="3" t="str">
        <f>_xlfn.XLOOKUP(B486,'[1]daily break down'!$D:$D,'[1]daily break down'!$E:$E,"")</f>
        <v>CENTRE</v>
      </c>
      <c r="D486" s="1" t="s">
        <v>11</v>
      </c>
      <c r="E486" s="1" t="s">
        <v>12</v>
      </c>
      <c r="F486" s="3" t="s">
        <v>37</v>
      </c>
      <c r="G486" s="1" t="s">
        <v>490</v>
      </c>
      <c r="H486" s="33" t="str">
        <f>_xlfn.XLOOKUP(B486,[2]CALCULATION!$B:$B,[2]CALCULATION!$H:$H,"")</f>
        <v>NOKIA</v>
      </c>
      <c r="I486" s="28">
        <v>0</v>
      </c>
      <c r="J486" s="28">
        <v>0</v>
      </c>
      <c r="K486" s="28">
        <v>3.1782563028780554E-2</v>
      </c>
      <c r="L486" s="28">
        <v>0</v>
      </c>
      <c r="M486" s="28">
        <v>0</v>
      </c>
      <c r="N486" s="28">
        <v>0</v>
      </c>
      <c r="O486" s="28">
        <v>0</v>
      </c>
      <c r="P486" s="28">
        <v>0</v>
      </c>
      <c r="Q486" s="28">
        <v>1.4652044552874499</v>
      </c>
      <c r="R486" s="28">
        <v>3.6198121058727168</v>
      </c>
      <c r="S486" s="93">
        <v>0</v>
      </c>
      <c r="T486" s="93">
        <f>_xlfn.XLOOKUP(B486,'[3]Nur des jours'!$B:$B,'[3]Nur des jours'!$U:$U,"")</f>
        <v>1.6051570485658829E-3</v>
      </c>
      <c r="U486" s="93">
        <v>0</v>
      </c>
      <c r="V486" s="93">
        <v>0</v>
      </c>
      <c r="W486" s="93">
        <v>1.6051570485658825E-3</v>
      </c>
      <c r="X486" s="93">
        <v>0</v>
      </c>
      <c r="Y486" s="93">
        <v>0</v>
      </c>
      <c r="Z486" s="93">
        <v>0</v>
      </c>
      <c r="AA486" s="93">
        <v>0</v>
      </c>
      <c r="AB486" s="93">
        <v>0</v>
      </c>
      <c r="AC486" s="93">
        <f>_xlfn.XLOOKUP(B486,'[3]Nur des jours'!$B:$B,'[3]Nur des jours'!$N:$N,"")</f>
        <v>0</v>
      </c>
      <c r="AD486" s="93">
        <v>0</v>
      </c>
      <c r="AE486" s="93">
        <v>0</v>
      </c>
      <c r="AF486" s="93">
        <v>0</v>
      </c>
      <c r="AG486" s="93"/>
      <c r="AH486" s="93">
        <v>1.9083533799613497E-2</v>
      </c>
      <c r="AI486" s="93">
        <v>6.244779364451318E-2</v>
      </c>
      <c r="AJ486" s="93">
        <v>3.0281934371716439E-2</v>
      </c>
      <c r="AK486" s="93">
        <v>0</v>
      </c>
      <c r="AL486" s="93">
        <v>1.9083533799613497E-2</v>
      </c>
      <c r="AM486" s="49" t="s">
        <v>5559</v>
      </c>
      <c r="AN486" s="49"/>
      <c r="AO486" s="48" t="str" cm="1">
        <f t="array" ref="AO486">IFERROR(_xlfn.IFS(
AQ486="MPR ISSUE","PDH",
AQ486="BSS Hardware Issue","BSS",
AQ486="Sites strategiques, MLL, Pylone, etc.","ENVTECH",
AQ486="AKTIVCO DEFAUT GE &amp; POWER Cabinet","AKTIVCO",
AQ486="AKTIVCO Coupure ENEO &amp; Baisse de tension","AKTIVCO GRID ONLY",
AQ486="Coupure ENEO &amp; Baisse de tension","IHS GRID ONLY",
AQ486="Defaut GE &amp; POWER Cabinet","IHS",
AQ486="Sharing","Partners",
AQ486="Sites strategiques &amp; DataCenter","SST &amp; DC",
AQ486="Exclu","Exclu",
AQ486="SAT","SAT",
AQ486="SPARE-ISSUE","SPARE-ISSUE",
AQ486="Fiber CAmtel","TRANS_FO_CAMTEL",
AQ486="Fiber AOF","Fiber AOF",
AQ486="Projet OCM (HUAWEI)","TRAVAUX-HUAWEI",
AQ486="Projet OCM (NOKIA)","TRAVAUX-NOKIA",
AQ486="ACCESS-ISSUE","ACCESS-ISSUE",
AQ486="Projet OCM (ZTE, NOKIA, autres projets)","TRAVAUX OCM",
AQ486="No root CAuse","No root cause",
AQ486="ODU HS","PDH",
AQ486="IP &amp; VLAN","PDH",
AQ486="Warehouse HUAWEI","SPARE-ISSUE",
AQ486="SPARE-HS","SPARE-ISSUE",
AQ486="Power Telco","BSS",AQ486="no impacts","no impacts"
),"")</f>
        <v>No root cause</v>
      </c>
      <c r="AP486" s="48" t="str" cm="1">
        <f t="array" ref="AP486">IFERROR(_xlfn.IFS(
AQ486="MPR ISSUE","TX ISSUE",
AQ486="BSS Hardware Issue","RAN ISSUE",
AQ486="Sites strategiques, MLL, Pylone, etc.","ENVTECH",
AQ486="AKTIVCO DEFAUT GE &amp; POWER Cabinet","POWER ISSUE",
AQ486="AKTIVCO Coupure ENEO &amp; Baisse de tension","POWER ISSUE",
AQ486="Coupure ENEO &amp; Baisse de tension","POWER ISSUE",
AQ486="Defaut GE &amp; POWER Cabinet","POWER ISSUE",
AQ486="Sharing","POWER ISSUE",
AQ486="Sites strategiques &amp; DataCenter","POWER ISSUE",
AQ486="Exclu","Exclu",
AQ486="SAT","TX ISSUE",
AQ486="SPARE-ISSUE","SPARE-ISSUE",
AQ486="Fiber CAmtel","TX ISSUE",
AQ486="Fiber AOF","TX ISSUE",
AQ486="Projet OCM (HUAWEI)","TRAVAUX-HUAWEI",
AQ486="Projet OCM (NOKIA)","TRAVAUX -NOKIA",
AQ486="ACCESS-ISSUE","ACCESS-ISSUE",
AQ486="Projet OCM (ZTE, NOKIA, autres projets)","TRAVAUX OCM",
AQ486="No root CAuse","No root cause",
AQ486="ODU HS","TX ISSUE",
AQ486="IP &amp; VLAN","TX ISSUE",
AQ486="Warehouse HUAWEI","SPARE-ISSUE",
AQ486="SPARE-HS","SPARE-ISSUE",
AQ486="Power Telco","RAN ISSUE",AQ486="no impacts","no impacts"
),"")</f>
        <v>No root cause</v>
      </c>
      <c r="AQ486" s="67" t="s">
        <v>5344</v>
      </c>
      <c r="AR486" s="48" t="str" cm="1">
        <f t="array" ref="AR486">IFERROR(_xlfn.IFS(
AQ486="MPR ISSUE","ACTIVE",
AQ486="BSS Hardware Issue","ACTIVE",
AQ486="Sites strategiques, MLL, Pylone, etc.","PASSIVE",
AQ486="AKTIVCO DEFAUT GE &amp; POWER Cabinet","PASSIVE",
AQ486="AKTIVCO Coupure ENEO &amp; Baisse de tension","PASSIVE",
AQ486="Coupure ENEO &amp; Baisse de tension","PASSIVE",
AQ486="Defaut GE &amp; POWER Cabinet","PASSIVE",
AQ486="Sharing","PASSIVE",
AQ486="Sites strategiques &amp; DataCenter","PASSIVE",
AQ486="Exclu","Exclu",
AQ486="SAT","ACTIVE",
AQ486="SPARE-ISSUE","SPARE-ISSUE",
AQ486="Fiber CAmtel","ACTIVE",
AQ486="Fiber AOF","ACTIVE",
AQ486="Projet OCM (HUAWEI)","PLANNED WORKS",
AQ486="Projet OCM (NOKIA)","PLANNED WORKS",
AQ486="ACCESS-ISSUE","ACCESS-ISSUE",
AQ486="Projet OCM (ZTE, NOKIA, autres projets)","PLANNED WORKS",
AQ486="No root CAuse","No root cause",
AQ486="ODU HS","ACTIVE",
AQ486="IP &amp; VLAN","ACTIVE",
AQ486="Warehouse HUAWEI","SPARE-ISSUE",
AQ486="SPARE-HS","SPARE-ISSUE",
AQ486="Power Telco","ACTIVE", AQ486="no impacts","no impacts"
),"")</f>
        <v>No root cause</v>
      </c>
      <c r="AS486" s="92" t="s">
        <v>5826</v>
      </c>
      <c r="AT486" s="98" t="s">
        <v>491</v>
      </c>
      <c r="AV486" s="17" t="s">
        <v>5537</v>
      </c>
      <c r="AW486" s="7" t="s">
        <v>5537</v>
      </c>
      <c r="AX486" s="6" t="s">
        <v>5537</v>
      </c>
      <c r="AY486" s="7"/>
      <c r="AZ486" s="3" t="s">
        <v>5537</v>
      </c>
      <c r="BA486" s="18" t="s">
        <v>5537</v>
      </c>
      <c r="BB486" s="18" t="s">
        <v>5537</v>
      </c>
      <c r="BC486" s="18" t="s">
        <v>5537</v>
      </c>
      <c r="BD486" s="18" t="s">
        <v>5537</v>
      </c>
      <c r="BE486" s="18" t="s">
        <v>5537</v>
      </c>
      <c r="BF486" s="18" t="s">
        <v>5537</v>
      </c>
      <c r="BG486" s="18" t="s">
        <v>5537</v>
      </c>
      <c r="BH486" s="18" t="s">
        <v>5537</v>
      </c>
      <c r="BI486" s="18" t="s">
        <v>5537</v>
      </c>
      <c r="BJ486" s="18" t="s">
        <v>5537</v>
      </c>
      <c r="BK486" s="18" t="s">
        <v>5537</v>
      </c>
      <c r="BL486" s="9" t="s">
        <v>5826</v>
      </c>
      <c r="BM486" s="14" t="s">
        <v>5537</v>
      </c>
      <c r="BN486" s="14" t="s">
        <v>5537</v>
      </c>
      <c r="BO486" s="14" t="str">
        <f>_xlfn.XLOOKUP(B486,'[4]cell downs 18042026 17h'!$B:$B,'[4]cell downs 18042026 17h'!$B:$B,"")</f>
        <v/>
      </c>
      <c r="BP486" s="14" t="str">
        <f>_xlfn.XLOOKUP(B486,'[5]Cells Huawei 19042026 15h'!$B:$B,'[5]Cells Huawei 19042026 15h'!$B:$B,"")</f>
        <v/>
      </c>
      <c r="BQ486" s="9" t="str">
        <f>_xlfn.XLOOKUP(B486,'[6]cells down 19042026 9H40'!$B:$B,'[6]cells down 19042026 9H40'!$B:$B,"")</f>
        <v/>
      </c>
      <c r="BR486" s="9" t="s">
        <v>5537</v>
      </c>
      <c r="BS486" s="9" t="s">
        <v>12</v>
      </c>
      <c r="BT486" s="108"/>
    </row>
    <row r="487" spans="1:72" s="9" customFormat="1" x14ac:dyDescent="0.35">
      <c r="A487" s="1" t="s">
        <v>1466</v>
      </c>
      <c r="B487" s="8" t="s">
        <v>1467</v>
      </c>
      <c r="C487" s="3" t="str">
        <f>_xlfn.XLOOKUP(B487,'[1]daily break down'!$D:$D,'[1]daily break down'!$E:$E,"")</f>
        <v>ADAMAOUA</v>
      </c>
      <c r="D487" s="1" t="s">
        <v>11</v>
      </c>
      <c r="E487" s="1" t="s">
        <v>66</v>
      </c>
      <c r="F487" s="3" t="s">
        <v>90</v>
      </c>
      <c r="G487" s="1" t="s">
        <v>1468</v>
      </c>
      <c r="H487" s="33" t="str">
        <f>_xlfn.XLOOKUP(B487,[2]CALCULATION!$B:$B,[2]CALCULATION!$H:$H,"")</f>
        <v>NOKIA</v>
      </c>
      <c r="I487" s="28">
        <v>1.4270540178252754E-3</v>
      </c>
      <c r="J487" s="28">
        <v>1.0434850602975347E-2</v>
      </c>
      <c r="K487" s="28">
        <v>0</v>
      </c>
      <c r="L487" s="28">
        <v>0</v>
      </c>
      <c r="M487" s="28">
        <v>0</v>
      </c>
      <c r="N487" s="28">
        <v>0</v>
      </c>
      <c r="O487" s="28">
        <v>2.3601082232077852E-2</v>
      </c>
      <c r="P487" s="28">
        <v>7.2865247448749559E-2</v>
      </c>
      <c r="Q487" s="28">
        <v>1.448375582586303E-2</v>
      </c>
      <c r="R487" s="28">
        <v>1.2485999961061704E-3</v>
      </c>
      <c r="S487" s="93">
        <v>1.9071934099086151E-2</v>
      </c>
      <c r="T487" s="93">
        <f>_xlfn.XLOOKUP(B487,'[3]Nur des jours'!$B:$B,'[3]Nur des jours'!$U:$U,"")</f>
        <v>0</v>
      </c>
      <c r="U487" s="93">
        <v>0</v>
      </c>
      <c r="V487" s="93">
        <v>0</v>
      </c>
      <c r="W487" s="93">
        <v>0</v>
      </c>
      <c r="X487" s="93">
        <v>3.2765795114880834E-2</v>
      </c>
      <c r="Y487" s="93">
        <v>0.38898795430987454</v>
      </c>
      <c r="Z487" s="93">
        <v>0</v>
      </c>
      <c r="AA487" s="93">
        <v>1.1058987247257355E-3</v>
      </c>
      <c r="AB487" s="93">
        <v>0</v>
      </c>
      <c r="AC487" s="93">
        <f>_xlfn.XLOOKUP(B487,'[3]Nur des jours'!$B:$B,'[3]Nur des jours'!$N:$N,"")</f>
        <v>0</v>
      </c>
      <c r="AD487" s="93">
        <v>0</v>
      </c>
      <c r="AE487" s="93">
        <v>1.2486722655972442E-3</v>
      </c>
      <c r="AF487" s="93">
        <v>0</v>
      </c>
      <c r="AG487" s="93"/>
      <c r="AH487" s="93">
        <v>1.8906648800165224E-2</v>
      </c>
      <c r="AI487" s="93">
        <v>2.0482876315400324E-2</v>
      </c>
      <c r="AJ487" s="93">
        <v>3.7723968663092827E-2</v>
      </c>
      <c r="AK487" s="93">
        <v>6.3612604981315235E-3</v>
      </c>
      <c r="AL487" s="93">
        <v>1.8906648800165224E-2</v>
      </c>
      <c r="AM487" s="49" t="s">
        <v>5559</v>
      </c>
      <c r="AN487" s="49"/>
      <c r="AO487" s="48" t="str" cm="1">
        <f t="array" ref="AO487">IFERROR(_xlfn.IFS(
AQ487="MPR ISSUE","PDH",
AQ487="BSS Hardware Issue","BSS",
AQ487="Sites strategiques, MLL, Pylone, etc.","ENVTECH",
AQ487="AKTIVCO DEFAUT GE &amp; POWER Cabinet","AKTIVCO",
AQ487="AKTIVCO Coupure ENEO &amp; Baisse de tension","AKTIVCO GRID ONLY",
AQ487="Coupure ENEO &amp; Baisse de tension","IHS GRID ONLY",
AQ487="Defaut GE &amp; POWER Cabinet","IHS",
AQ487="Sharing","Partners",
AQ487="Sites strategiques &amp; DataCenter","SST &amp; DC",
AQ487="Exclu","Exclu",
AQ487="SAT","SAT",
AQ487="SPARE-ISSUE","SPARE-ISSUE",
AQ487="Fiber CAmtel","TRANS_FO_CAMTEL",
AQ487="Fiber AOF","Fiber AOF",
AQ487="Projet OCM (HUAWEI)","TRAVAUX-HUAWEI",
AQ487="Projet OCM (NOKIA)","TRAVAUX-NOKIA",
AQ487="ACCESS-ISSUE","ACCESS-ISSUE",
AQ487="Projet OCM (ZTE, NOKIA, autres projets)","TRAVAUX OCM",
AQ487="No root CAuse","No root cause",
AQ487="ODU HS","PDH",
AQ487="IP &amp; VLAN","PDH",
AQ487="Warehouse HUAWEI","SPARE-ISSUE",
AQ487="SPARE-HS","SPARE-ISSUE",
AQ487="Power Telco","BSS",AQ487="no impacts","no impacts"
),"")</f>
        <v>IHS</v>
      </c>
      <c r="AP487" s="48" t="str" cm="1">
        <f t="array" ref="AP487">IFERROR(_xlfn.IFS(
AQ487="MPR ISSUE","TX ISSUE",
AQ487="BSS Hardware Issue","RAN ISSUE",
AQ487="Sites strategiques, MLL, Pylone, etc.","ENVTECH",
AQ487="AKTIVCO DEFAUT GE &amp; POWER Cabinet","POWER ISSUE",
AQ487="AKTIVCO Coupure ENEO &amp; Baisse de tension","POWER ISSUE",
AQ487="Coupure ENEO &amp; Baisse de tension","POWER ISSUE",
AQ487="Defaut GE &amp; POWER Cabinet","POWER ISSUE",
AQ487="Sharing","POWER ISSUE",
AQ487="Sites strategiques &amp; DataCenter","POWER ISSUE",
AQ487="Exclu","Exclu",
AQ487="SAT","TX ISSUE",
AQ487="SPARE-ISSUE","SPARE-ISSUE",
AQ487="Fiber CAmtel","TX ISSUE",
AQ487="Fiber AOF","TX ISSUE",
AQ487="Projet OCM (HUAWEI)","TRAVAUX-HUAWEI",
AQ487="Projet OCM (NOKIA)","TRAVAUX -NOKIA",
AQ487="ACCESS-ISSUE","ACCESS-ISSUE",
AQ487="Projet OCM (ZTE, NOKIA, autres projets)","TRAVAUX OCM",
AQ487="No root CAuse","No root cause",
AQ487="ODU HS","TX ISSUE",
AQ487="IP &amp; VLAN","TX ISSUE",
AQ487="Warehouse HUAWEI","SPARE-ISSUE",
AQ487="SPARE-HS","SPARE-ISSUE",
AQ487="Power Telco","RAN ISSUE",AQ487="no impacts","no impacts"
),"")</f>
        <v>POWER ISSUE</v>
      </c>
      <c r="AQ487" s="67" t="s">
        <v>5330</v>
      </c>
      <c r="AR487" s="48" t="str" cm="1">
        <f t="array" ref="AR487">IFERROR(_xlfn.IFS(
AQ487="MPR ISSUE","ACTIVE",
AQ487="BSS Hardware Issue","ACTIVE",
AQ487="Sites strategiques, MLL, Pylone, etc.","PASSIVE",
AQ487="AKTIVCO DEFAUT GE &amp; POWER Cabinet","PASSIVE",
AQ487="AKTIVCO Coupure ENEO &amp; Baisse de tension","PASSIVE",
AQ487="Coupure ENEO &amp; Baisse de tension","PASSIVE",
AQ487="Defaut GE &amp; POWER Cabinet","PASSIVE",
AQ487="Sharing","PASSIVE",
AQ487="Sites strategiques &amp; DataCenter","PASSIVE",
AQ487="Exclu","Exclu",
AQ487="SAT","ACTIVE",
AQ487="SPARE-ISSUE","SPARE-ISSUE",
AQ487="Fiber CAmtel","ACTIVE",
AQ487="Fiber AOF","ACTIVE",
AQ487="Projet OCM (HUAWEI)","PLANNED WORKS",
AQ487="Projet OCM (NOKIA)","PLANNED WORKS",
AQ487="ACCESS-ISSUE","ACCESS-ISSUE",
AQ487="Projet OCM (ZTE, NOKIA, autres projets)","PLANNED WORKS",
AQ487="No root CAuse","No root cause",
AQ487="ODU HS","ACTIVE",
AQ487="IP &amp; VLAN","ACTIVE",
AQ487="Warehouse HUAWEI","SPARE-ISSUE",
AQ487="SPARE-HS","SPARE-ISSUE",
AQ487="Power Telco","ACTIVE", AQ487="no impacts","no impacts"
),"")</f>
        <v>PASSIVE</v>
      </c>
      <c r="AS487" s="92" t="s">
        <v>5801</v>
      </c>
      <c r="AT487" s="98" t="s">
        <v>1467</v>
      </c>
      <c r="AV487" s="17" t="s">
        <v>5537</v>
      </c>
      <c r="AW487" s="7" t="s">
        <v>5537</v>
      </c>
      <c r="AX487" s="6" t="s">
        <v>5537</v>
      </c>
      <c r="AY487" s="7"/>
      <c r="AZ487" s="3" t="s">
        <v>5537</v>
      </c>
      <c r="BA487" s="18" t="s">
        <v>5537</v>
      </c>
      <c r="BB487" s="18" t="s">
        <v>5537</v>
      </c>
      <c r="BC487" s="18" t="s">
        <v>5537</v>
      </c>
      <c r="BD487" s="18" t="s">
        <v>5537</v>
      </c>
      <c r="BE487" s="18" t="s">
        <v>5537</v>
      </c>
      <c r="BF487" s="18" t="s">
        <v>5537</v>
      </c>
      <c r="BG487" s="18" t="s">
        <v>5537</v>
      </c>
      <c r="BH487" s="18" t="s">
        <v>5537</v>
      </c>
      <c r="BI487" s="18" t="s">
        <v>5537</v>
      </c>
      <c r="BJ487" s="18" t="s">
        <v>5537</v>
      </c>
      <c r="BK487" s="18" t="s">
        <v>5537</v>
      </c>
      <c r="BL487" s="9" t="s">
        <v>5801</v>
      </c>
      <c r="BM487" s="14" t="s">
        <v>5537</v>
      </c>
      <c r="BN487" s="14" t="s">
        <v>5537</v>
      </c>
      <c r="BO487" s="14" t="str">
        <f>_xlfn.XLOOKUP(B487,'[4]cell downs 18042026 17h'!$B:$B,'[4]cell downs 18042026 17h'!$B:$B,"")</f>
        <v/>
      </c>
      <c r="BP487" s="14" t="str">
        <f>_xlfn.XLOOKUP(B487,'[5]Cells Huawei 19042026 15h'!$B:$B,'[5]Cells Huawei 19042026 15h'!$B:$B,"")</f>
        <v/>
      </c>
      <c r="BQ487" s="9" t="str">
        <f>_xlfn.XLOOKUP(B487,'[6]cells down 19042026 9H40'!$B:$B,'[6]cells down 19042026 9H40'!$B:$B,"")</f>
        <v/>
      </c>
      <c r="BR487" s="9" t="s">
        <v>1467</v>
      </c>
      <c r="BS487" s="9" t="s">
        <v>12</v>
      </c>
      <c r="BT487" s="108"/>
    </row>
    <row r="488" spans="1:72" s="9" customFormat="1" x14ac:dyDescent="0.35">
      <c r="A488" s="1" t="s">
        <v>109</v>
      </c>
      <c r="B488" s="1" t="s">
        <v>110</v>
      </c>
      <c r="C488" s="3" t="str">
        <f>_xlfn.XLOOKUP(B488,'[1]daily break down'!$D:$D,'[1]daily break down'!$E:$E,"")</f>
        <v>CENTRE</v>
      </c>
      <c r="D488" s="1" t="s">
        <v>21</v>
      </c>
      <c r="E488" s="1" t="s">
        <v>710</v>
      </c>
      <c r="F488" s="3" t="s">
        <v>37</v>
      </c>
      <c r="G488" s="1" t="s">
        <v>109</v>
      </c>
      <c r="H488" s="33" t="str">
        <f>_xlfn.XLOOKUP(B488,[2]CALCULATION!$B:$B,[2]CALCULATION!$H:$H,"")</f>
        <v>NOKIA</v>
      </c>
      <c r="I488" s="28">
        <v>18.542340338678692</v>
      </c>
      <c r="J488" s="28">
        <v>13.745846130854471</v>
      </c>
      <c r="K488" s="28">
        <v>0</v>
      </c>
      <c r="L488" s="28">
        <v>0</v>
      </c>
      <c r="M488" s="28">
        <v>7.5442381282584681E-2</v>
      </c>
      <c r="N488" s="28">
        <v>5.4445598000339057</v>
      </c>
      <c r="O488" s="28">
        <v>18.542178018836168</v>
      </c>
      <c r="P488" s="28">
        <v>18.542502658521219</v>
      </c>
      <c r="Q488" s="28">
        <v>18.542178018836168</v>
      </c>
      <c r="R488" s="28">
        <v>8.0829600918532165</v>
      </c>
      <c r="S488" s="93">
        <v>0</v>
      </c>
      <c r="T488" s="93">
        <f>_xlfn.XLOOKUP(B488,'[3]Nur des jours'!$B:$B,'[3]Nur des jours'!$U:$U,"")</f>
        <v>0</v>
      </c>
      <c r="U488" s="93">
        <v>0</v>
      </c>
      <c r="V488" s="93">
        <v>0</v>
      </c>
      <c r="W488" s="93">
        <v>0</v>
      </c>
      <c r="X488" s="93">
        <v>8.1114827941432459</v>
      </c>
      <c r="Y488" s="93">
        <v>18.490178579072179</v>
      </c>
      <c r="Z488" s="93">
        <v>18.489964558132368</v>
      </c>
      <c r="AA488" s="93">
        <v>18.490339094777031</v>
      </c>
      <c r="AB488" s="93">
        <v>18.490392600011983</v>
      </c>
      <c r="AC488" s="93">
        <f>_xlfn.XLOOKUP(B488,'[3]Nur des jours'!$B:$B,'[3]Nur des jours'!$N:$N,"")</f>
        <v>4.1798467895432223</v>
      </c>
      <c r="AD488" s="93">
        <v>4.1798467895432223</v>
      </c>
      <c r="AE488" s="93">
        <v>0.43155539004602878</v>
      </c>
      <c r="AF488" s="93">
        <v>0</v>
      </c>
      <c r="AG488" s="93"/>
      <c r="AH488" s="93">
        <v>1.8762502389900376E-2</v>
      </c>
      <c r="AI488" s="93">
        <v>6.0199673073310714E-2</v>
      </c>
      <c r="AJ488" s="93">
        <v>3.0281934371716439E-2</v>
      </c>
      <c r="AK488" s="93">
        <v>0</v>
      </c>
      <c r="AL488" s="93">
        <v>1.8762502389900376E-2</v>
      </c>
      <c r="AM488" s="49" t="s">
        <v>5559</v>
      </c>
      <c r="AN488" s="49"/>
      <c r="AO488" s="48" t="str" cm="1">
        <f t="array" ref="AO488">IFERROR(_xlfn.IFS(
AQ488="MPR ISSUE","PDH",
AQ488="BSS Hardware Issue","BSS",
AQ488="Sites strategiques, MLL, Pylone, etc.","ENVTECH",
AQ488="AKTIVCO DEFAUT GE &amp; POWER Cabinet","AKTIVCO",
AQ488="AKTIVCO Coupure ENEO &amp; Baisse de tension","AKTIVCO GRID ONLY",
AQ488="Coupure ENEO &amp; Baisse de tension","IHS GRID ONLY",
AQ488="Defaut GE &amp; POWER Cabinet","IHS",
AQ488="Sharing","Partners",
AQ488="Sites strategiques &amp; DataCenter","SST &amp; DC",
AQ488="Exclu","Exclu",
AQ488="SAT","SAT",
AQ488="SPARE-ISSUE","SPARE-ISSUE",
AQ488="Fiber CAmtel","TRANS_FO_CAMTEL",
AQ488="Fiber AOF","Fiber AOF",
AQ488="Projet OCM (HUAWEI)","TRAVAUX-HUAWEI",
AQ488="Projet OCM (NOKIA)","TRAVAUX-NOKIA",
AQ488="ACCESS-ISSUE","ACCESS-ISSUE",
AQ488="Projet OCM (ZTE, NOKIA, autres projets)","TRAVAUX OCM",
AQ488="No root CAuse","No root cause",
AQ488="ODU HS","PDH",
AQ488="IP &amp; VLAN","PDH",
AQ488="Warehouse HUAWEI","SPARE-ISSUE",
AQ488="SPARE-HS","SPARE-ISSUE",
AQ488="Power Telco","BSS",AQ488="no impacts","no impacts"
),"")</f>
        <v>No root cause</v>
      </c>
      <c r="AP488" s="48" t="str" cm="1">
        <f t="array" ref="AP488">IFERROR(_xlfn.IFS(
AQ488="MPR ISSUE","TX ISSUE",
AQ488="BSS Hardware Issue","RAN ISSUE",
AQ488="Sites strategiques, MLL, Pylone, etc.","ENVTECH",
AQ488="AKTIVCO DEFAUT GE &amp; POWER Cabinet","POWER ISSUE",
AQ488="AKTIVCO Coupure ENEO &amp; Baisse de tension","POWER ISSUE",
AQ488="Coupure ENEO &amp; Baisse de tension","POWER ISSUE",
AQ488="Defaut GE &amp; POWER Cabinet","POWER ISSUE",
AQ488="Sharing","POWER ISSUE",
AQ488="Sites strategiques &amp; DataCenter","POWER ISSUE",
AQ488="Exclu","Exclu",
AQ488="SAT","TX ISSUE",
AQ488="SPARE-ISSUE","SPARE-ISSUE",
AQ488="Fiber CAmtel","TX ISSUE",
AQ488="Fiber AOF","TX ISSUE",
AQ488="Projet OCM (HUAWEI)","TRAVAUX-HUAWEI",
AQ488="Projet OCM (NOKIA)","TRAVAUX -NOKIA",
AQ488="ACCESS-ISSUE","ACCESS-ISSUE",
AQ488="Projet OCM (ZTE, NOKIA, autres projets)","TRAVAUX OCM",
AQ488="No root CAuse","No root cause",
AQ488="ODU HS","TX ISSUE",
AQ488="IP &amp; VLAN","TX ISSUE",
AQ488="Warehouse HUAWEI","SPARE-ISSUE",
AQ488="SPARE-HS","SPARE-ISSUE",
AQ488="Power Telco","RAN ISSUE",AQ488="no impacts","no impacts"
),"")</f>
        <v>No root cause</v>
      </c>
      <c r="AQ488" s="67" t="s">
        <v>5344</v>
      </c>
      <c r="AR488" s="48" t="str" cm="1">
        <f t="array" ref="AR488">IFERROR(_xlfn.IFS(
AQ488="MPR ISSUE","ACTIVE",
AQ488="BSS Hardware Issue","ACTIVE",
AQ488="Sites strategiques, MLL, Pylone, etc.","PASSIVE",
AQ488="AKTIVCO DEFAUT GE &amp; POWER Cabinet","PASSIVE",
AQ488="AKTIVCO Coupure ENEO &amp; Baisse de tension","PASSIVE",
AQ488="Coupure ENEO &amp; Baisse de tension","PASSIVE",
AQ488="Defaut GE &amp; POWER Cabinet","PASSIVE",
AQ488="Sharing","PASSIVE",
AQ488="Sites strategiques &amp; DataCenter","PASSIVE",
AQ488="Exclu","Exclu",
AQ488="SAT","ACTIVE",
AQ488="SPARE-ISSUE","SPARE-ISSUE",
AQ488="Fiber CAmtel","ACTIVE",
AQ488="Fiber AOF","ACTIVE",
AQ488="Projet OCM (HUAWEI)","PLANNED WORKS",
AQ488="Projet OCM (NOKIA)","PLANNED WORKS",
AQ488="ACCESS-ISSUE","ACCESS-ISSUE",
AQ488="Projet OCM (ZTE, NOKIA, autres projets)","PLANNED WORKS",
AQ488="No root CAuse","No root cause",
AQ488="ODU HS","ACTIVE",
AQ488="IP &amp; VLAN","ACTIVE",
AQ488="Warehouse HUAWEI","SPARE-ISSUE",
AQ488="SPARE-HS","SPARE-ISSUE",
AQ488="Power Telco","ACTIVE", AQ488="no impacts","no impacts"
),"")</f>
        <v>No root cause</v>
      </c>
      <c r="AS488" s="92" t="s">
        <v>5537</v>
      </c>
      <c r="AT488" s="98" t="s">
        <v>110</v>
      </c>
      <c r="AV488" s="17" t="s">
        <v>5537</v>
      </c>
      <c r="AW488" s="7" t="s">
        <v>5537</v>
      </c>
      <c r="AX488" s="6" t="s">
        <v>5537</v>
      </c>
      <c r="AY488" s="7"/>
      <c r="AZ488" s="3" t="s">
        <v>5537</v>
      </c>
      <c r="BA488" s="18" t="s">
        <v>5537</v>
      </c>
      <c r="BB488" s="18" t="s">
        <v>5537</v>
      </c>
      <c r="BC488" s="18" t="s">
        <v>5537</v>
      </c>
      <c r="BD488" s="18" t="s">
        <v>5537</v>
      </c>
      <c r="BE488" s="18" t="s">
        <v>5537</v>
      </c>
      <c r="BF488" s="18" t="s">
        <v>5537</v>
      </c>
      <c r="BG488" s="18" t="s">
        <v>5537</v>
      </c>
      <c r="BH488" s="18" t="s">
        <v>5537</v>
      </c>
      <c r="BI488" s="18" t="s">
        <v>5537</v>
      </c>
      <c r="BJ488" s="18" t="s">
        <v>5537</v>
      </c>
      <c r="BK488" s="18" t="s">
        <v>5537</v>
      </c>
      <c r="BL488" s="9" t="s">
        <v>5537</v>
      </c>
      <c r="BM488" s="14" t="s">
        <v>5537</v>
      </c>
      <c r="BN488" s="14" t="s">
        <v>5537</v>
      </c>
      <c r="BO488" s="14" t="str">
        <f>_xlfn.XLOOKUP(B488,'[4]cell downs 18042026 17h'!$B:$B,'[4]cell downs 18042026 17h'!$B:$B,"")</f>
        <v/>
      </c>
      <c r="BP488" s="14" t="str">
        <f>_xlfn.XLOOKUP(B488,'[5]Cells Huawei 19042026 15h'!$B:$B,'[5]Cells Huawei 19042026 15h'!$B:$B,"")</f>
        <v/>
      </c>
      <c r="BQ488" s="9" t="str">
        <f>_xlfn.XLOOKUP(B488,'[6]cells down 19042026 9H40'!$B:$B,'[6]cells down 19042026 9H40'!$B:$B,"")</f>
        <v/>
      </c>
      <c r="BR488" s="9" t="s">
        <v>5537</v>
      </c>
      <c r="BS488" s="9" t="s">
        <v>12</v>
      </c>
      <c r="BT488" s="108"/>
    </row>
    <row r="489" spans="1:72" s="9" customFormat="1" x14ac:dyDescent="0.35">
      <c r="A489" s="1" t="s">
        <v>4868</v>
      </c>
      <c r="B489" s="8" t="s">
        <v>4869</v>
      </c>
      <c r="C489" s="3" t="str">
        <f>_xlfn.XLOOKUP(B489,'[1]daily break down'!$D:$D,'[1]daily break down'!$E:$E,"")</f>
        <v>LITTORAL</v>
      </c>
      <c r="D489" s="1" t="s">
        <v>11</v>
      </c>
      <c r="E489" s="1" t="s">
        <v>12</v>
      </c>
      <c r="F489" s="3" t="s">
        <v>31</v>
      </c>
      <c r="G489" s="1" t="s">
        <v>4868</v>
      </c>
      <c r="H489" s="33" t="str">
        <f>_xlfn.XLOOKUP(B489,[2]CALCULATION!$B:$B,[2]CALCULATION!$H:$H,"")</f>
        <v>NOKIA</v>
      </c>
      <c r="I489" s="28">
        <v>8.9175391586982075E-4</v>
      </c>
      <c r="J489" s="28">
        <v>2.8536125307832214E-3</v>
      </c>
      <c r="K489" s="28">
        <v>0</v>
      </c>
      <c r="L489" s="28">
        <v>5.3560431444566639E-2</v>
      </c>
      <c r="M489" s="28">
        <v>4.7440393605066369E-2</v>
      </c>
      <c r="N489" s="28">
        <v>0</v>
      </c>
      <c r="O489" s="28">
        <v>0</v>
      </c>
      <c r="P489" s="28">
        <v>3.7507835305672234E-2</v>
      </c>
      <c r="Q489" s="28">
        <v>0.12661824095855131</v>
      </c>
      <c r="R489" s="28">
        <v>2.8862717160186336E-2</v>
      </c>
      <c r="S489" s="93">
        <v>0</v>
      </c>
      <c r="T489" s="93">
        <f>_xlfn.XLOOKUP(B489,'[3]Nur des jours'!$B:$B,'[3]Nur des jours'!$U:$U,"")</f>
        <v>1.6965083197073338</v>
      </c>
      <c r="U489" s="93">
        <v>0</v>
      </c>
      <c r="V489" s="93">
        <v>0.53906302914439586</v>
      </c>
      <c r="W489" s="93">
        <v>1.6965083197073336</v>
      </c>
      <c r="X489" s="93">
        <v>6.1871858151278658E-2</v>
      </c>
      <c r="Y489" s="93">
        <v>0</v>
      </c>
      <c r="Z489" s="93">
        <v>0</v>
      </c>
      <c r="AA489" s="93">
        <v>1.9155503744098596E-2</v>
      </c>
      <c r="AB489" s="93">
        <v>0</v>
      </c>
      <c r="AC489" s="93">
        <f>_xlfn.XLOOKUP(B489,'[3]Nur des jours'!$B:$B,'[3]Nur des jours'!$N:$N,"")</f>
        <v>0.11937017917833091</v>
      </c>
      <c r="AD489" s="93">
        <v>0.11937017917833091</v>
      </c>
      <c r="AE489" s="93">
        <v>0</v>
      </c>
      <c r="AF489" s="93">
        <v>0</v>
      </c>
      <c r="AG489" s="93"/>
      <c r="AH489" s="93">
        <v>1.8388564410981193E-2</v>
      </c>
      <c r="AI489" s="93">
        <v>5.6327909867350895E-2</v>
      </c>
      <c r="AJ489" s="93">
        <v>3.0814979652523812E-2</v>
      </c>
      <c r="AK489" s="93">
        <v>0</v>
      </c>
      <c r="AL489" s="93">
        <v>1.8388564410981193E-2</v>
      </c>
      <c r="AM489" s="49" t="s">
        <v>5559</v>
      </c>
      <c r="AN489" s="49"/>
      <c r="AO489" s="48" t="str" cm="1">
        <f t="array" ref="AO489">IFERROR(_xlfn.IFS(
AQ489="MPR ISSUE","PDH",
AQ489="BSS Hardware Issue","BSS",
AQ489="Sites strategiques, MLL, Pylone, etc.","ENVTECH",
AQ489="AKTIVCO DEFAUT GE &amp; POWER Cabinet","AKTIVCO",
AQ489="AKTIVCO Coupure ENEO &amp; Baisse de tension","AKTIVCO GRID ONLY",
AQ489="Coupure ENEO &amp; Baisse de tension","IHS GRID ONLY",
AQ489="Defaut GE &amp; POWER Cabinet","IHS",
AQ489="Sharing","Partners",
AQ489="Sites strategiques &amp; DataCenter","SST &amp; DC",
AQ489="Exclu","Exclu",
AQ489="SAT","SAT",
AQ489="SPARE-ISSUE","SPARE-ISSUE",
AQ489="Fiber CAmtel","TRANS_FO_CAMTEL",
AQ489="Fiber AOF","Fiber AOF",
AQ489="Projet OCM (HUAWEI)","TRAVAUX-HUAWEI",
AQ489="Projet OCM (NOKIA)","TRAVAUX-NOKIA",
AQ489="ACCESS-ISSUE","ACCESS-ISSUE",
AQ489="Projet OCM (ZTE, NOKIA, autres projets)","TRAVAUX OCM",
AQ489="No root CAuse","No root cause",
AQ489="ODU HS","PDH",
AQ489="IP &amp; VLAN","PDH",
AQ489="Warehouse HUAWEI","SPARE-ISSUE",
AQ489="SPARE-HS","SPARE-ISSUE",
AQ489="Power Telco","BSS",AQ489="no impacts","no impacts"
),"")</f>
        <v>No root cause</v>
      </c>
      <c r="AP489" s="48" t="str" cm="1">
        <f t="array" ref="AP489">IFERROR(_xlfn.IFS(
AQ489="MPR ISSUE","TX ISSUE",
AQ489="BSS Hardware Issue","RAN ISSUE",
AQ489="Sites strategiques, MLL, Pylone, etc.","ENVTECH",
AQ489="AKTIVCO DEFAUT GE &amp; POWER Cabinet","POWER ISSUE",
AQ489="AKTIVCO Coupure ENEO &amp; Baisse de tension","POWER ISSUE",
AQ489="Coupure ENEO &amp; Baisse de tension","POWER ISSUE",
AQ489="Defaut GE &amp; POWER Cabinet","POWER ISSUE",
AQ489="Sharing","POWER ISSUE",
AQ489="Sites strategiques &amp; DataCenter","POWER ISSUE",
AQ489="Exclu","Exclu",
AQ489="SAT","TX ISSUE",
AQ489="SPARE-ISSUE","SPARE-ISSUE",
AQ489="Fiber CAmtel","TX ISSUE",
AQ489="Fiber AOF","TX ISSUE",
AQ489="Projet OCM (HUAWEI)","TRAVAUX-HUAWEI",
AQ489="Projet OCM (NOKIA)","TRAVAUX -NOKIA",
AQ489="ACCESS-ISSUE","ACCESS-ISSUE",
AQ489="Projet OCM (ZTE, NOKIA, autres projets)","TRAVAUX OCM",
AQ489="No root CAuse","No root cause",
AQ489="ODU HS","TX ISSUE",
AQ489="IP &amp; VLAN","TX ISSUE",
AQ489="Warehouse HUAWEI","SPARE-ISSUE",
AQ489="SPARE-HS","SPARE-ISSUE",
AQ489="Power Telco","RAN ISSUE",AQ489="no impacts","no impacts"
),"")</f>
        <v>No root cause</v>
      </c>
      <c r="AQ489" s="67" t="s">
        <v>5344</v>
      </c>
      <c r="AR489" s="48" t="str" cm="1">
        <f t="array" ref="AR489">IFERROR(_xlfn.IFS(
AQ489="MPR ISSUE","ACTIVE",
AQ489="BSS Hardware Issue","ACTIVE",
AQ489="Sites strategiques, MLL, Pylone, etc.","PASSIVE",
AQ489="AKTIVCO DEFAUT GE &amp; POWER Cabinet","PASSIVE",
AQ489="AKTIVCO Coupure ENEO &amp; Baisse de tension","PASSIVE",
AQ489="Coupure ENEO &amp; Baisse de tension","PASSIVE",
AQ489="Defaut GE &amp; POWER Cabinet","PASSIVE",
AQ489="Sharing","PASSIVE",
AQ489="Sites strategiques &amp; DataCenter","PASSIVE",
AQ489="Exclu","Exclu",
AQ489="SAT","ACTIVE",
AQ489="SPARE-ISSUE","SPARE-ISSUE",
AQ489="Fiber CAmtel","ACTIVE",
AQ489="Fiber AOF","ACTIVE",
AQ489="Projet OCM (HUAWEI)","PLANNED WORKS",
AQ489="Projet OCM (NOKIA)","PLANNED WORKS",
AQ489="ACCESS-ISSUE","ACCESS-ISSUE",
AQ489="Projet OCM (ZTE, NOKIA, autres projets)","PLANNED WORKS",
AQ489="No root CAuse","No root cause",
AQ489="ODU HS","ACTIVE",
AQ489="IP &amp; VLAN","ACTIVE",
AQ489="Warehouse HUAWEI","SPARE-ISSUE",
AQ489="SPARE-HS","SPARE-ISSUE",
AQ489="Power Telco","ACTIVE", AQ489="no impacts","no impacts"
),"")</f>
        <v>No root cause</v>
      </c>
      <c r="AS489" s="92" t="s">
        <v>5814</v>
      </c>
      <c r="AT489" s="98" t="s">
        <v>4869</v>
      </c>
      <c r="AV489" s="17" t="s">
        <v>5537</v>
      </c>
      <c r="AW489" s="7" t="s">
        <v>5537</v>
      </c>
      <c r="AX489" s="6" t="s">
        <v>5537</v>
      </c>
      <c r="AY489" s="7"/>
      <c r="AZ489" s="3" t="s">
        <v>5537</v>
      </c>
      <c r="BA489" s="18" t="s">
        <v>5537</v>
      </c>
      <c r="BB489" s="18" t="s">
        <v>5537</v>
      </c>
      <c r="BC489" s="18" t="s">
        <v>5537</v>
      </c>
      <c r="BD489" s="18" t="s">
        <v>5537</v>
      </c>
      <c r="BE489" s="18" t="s">
        <v>5537</v>
      </c>
      <c r="BF489" s="18" t="s">
        <v>5537</v>
      </c>
      <c r="BG489" s="18" t="s">
        <v>5537</v>
      </c>
      <c r="BH489" s="18" t="s">
        <v>5814</v>
      </c>
      <c r="BI489" s="18" t="s">
        <v>5537</v>
      </c>
      <c r="BJ489" s="18" t="s">
        <v>5537</v>
      </c>
      <c r="BK489" s="18" t="s">
        <v>5537</v>
      </c>
      <c r="BL489" s="9" t="s">
        <v>5537</v>
      </c>
      <c r="BM489" s="14" t="s">
        <v>5537</v>
      </c>
      <c r="BN489" s="14" t="s">
        <v>5537</v>
      </c>
      <c r="BO489" s="14" t="str">
        <f>_xlfn.XLOOKUP(B489,'[4]cell downs 18042026 17h'!$B:$B,'[4]cell downs 18042026 17h'!$B:$B,"")</f>
        <v/>
      </c>
      <c r="BP489" s="14" t="str">
        <f>_xlfn.XLOOKUP(B489,'[5]Cells Huawei 19042026 15h'!$B:$B,'[5]Cells Huawei 19042026 15h'!$B:$B,"")</f>
        <v/>
      </c>
      <c r="BQ489" s="9" t="str">
        <f>_xlfn.XLOOKUP(B489,'[6]cells down 19042026 9H40'!$B:$B,'[6]cells down 19042026 9H40'!$B:$B,"")</f>
        <v/>
      </c>
      <c r="BR489" s="9" t="s">
        <v>4869</v>
      </c>
      <c r="BS489" s="9" t="s">
        <v>1129</v>
      </c>
      <c r="BT489" s="108"/>
    </row>
    <row r="490" spans="1:72" s="9" customFormat="1" x14ac:dyDescent="0.35">
      <c r="A490" s="1" t="s">
        <v>1499</v>
      </c>
      <c r="B490" s="8" t="s">
        <v>1500</v>
      </c>
      <c r="C490" s="3" t="str">
        <f>_xlfn.XLOOKUP(B490,'[1]daily break down'!$D:$D,'[1]daily break down'!$E:$E,"")</f>
        <v>EXTREME-NORD</v>
      </c>
      <c r="D490" s="1"/>
      <c r="E490" s="1"/>
      <c r="F490" s="3" t="s">
        <v>55</v>
      </c>
      <c r="G490" s="1" t="s">
        <v>1501</v>
      </c>
      <c r="H490" s="33" t="str">
        <f>_xlfn.XLOOKUP(B490,[2]CALCULATION!$B:$B,[2]CALCULATION!$H:$H,"")</f>
        <v>NOKIA</v>
      </c>
      <c r="I490" s="28">
        <v>0.61857049057590097</v>
      </c>
      <c r="J490" s="28">
        <v>3.5672220999439727E-4</v>
      </c>
      <c r="K490" s="28">
        <v>0</v>
      </c>
      <c r="L490" s="28">
        <v>0</v>
      </c>
      <c r="M490" s="28">
        <v>1.9262187718538389E-2</v>
      </c>
      <c r="N490" s="28">
        <v>2.0798101408021765E-2</v>
      </c>
      <c r="O490" s="28">
        <v>0.13565214797001604</v>
      </c>
      <c r="P490" s="28">
        <v>6.835650116390328E-2</v>
      </c>
      <c r="Q490" s="28">
        <v>2.1437764137509696E-2</v>
      </c>
      <c r="R490" s="28">
        <v>3.2622231653428771E-2</v>
      </c>
      <c r="S490" s="93">
        <v>7.3962069782240861E-2</v>
      </c>
      <c r="T490" s="93">
        <f>_xlfn.XLOOKUP(B490,'[3]Nur des jours'!$B:$B,'[3]Nur des jours'!$U:$U,"")</f>
        <v>0</v>
      </c>
      <c r="U490" s="93">
        <v>0</v>
      </c>
      <c r="V490" s="93">
        <v>1.0778838028234741</v>
      </c>
      <c r="W490" s="93">
        <v>0</v>
      </c>
      <c r="X490" s="93">
        <v>1.7836110499716443E-3</v>
      </c>
      <c r="Y490" s="93">
        <v>2.1688693852738396E-2</v>
      </c>
      <c r="Z490" s="93">
        <v>3.0321387849518637E-3</v>
      </c>
      <c r="AA490" s="93">
        <v>1.3020360664792934E-2</v>
      </c>
      <c r="AB490" s="93">
        <v>2.6754165749574665E-3</v>
      </c>
      <c r="AC490" s="93">
        <f>_xlfn.XLOOKUP(B490,'[3]Nur des jours'!$B:$B,'[3]Nur des jours'!$N:$N,"")</f>
        <v>2.8536125307832214E-3</v>
      </c>
      <c r="AD490" s="93">
        <v>2.8536125307832214E-3</v>
      </c>
      <c r="AE490" s="93">
        <v>2.2312410663598251E-2</v>
      </c>
      <c r="AF490" s="93">
        <v>1.2485277349802194E-3</v>
      </c>
      <c r="AG490" s="93"/>
      <c r="AH490" s="93">
        <v>1.7448312171797691E-2</v>
      </c>
      <c r="AI490" s="93">
        <v>0</v>
      </c>
      <c r="AJ490" s="93">
        <v>5.1535397005082625E-2</v>
      </c>
      <c r="AK490" s="93">
        <v>2.8243186679513939E-4</v>
      </c>
      <c r="AL490" s="93">
        <v>1.7448312171797691E-2</v>
      </c>
      <c r="AM490" s="49" t="s">
        <v>5601</v>
      </c>
      <c r="AN490" s="49"/>
      <c r="AO490" s="48" t="str" cm="1">
        <f t="array" ref="AO490">IFERROR(_xlfn.IFS(
AQ490="MPR ISSUE","PDH",
AQ490="BSS Hardware Issue","BSS",
AQ490="Sites strategiques, MLL, Pylone, etc.","ENVTECH",
AQ490="AKTIVCO DEFAUT GE &amp; POWER Cabinet","AKTIVCO",
AQ490="AKTIVCO Coupure ENEO &amp; Baisse de tension","AKTIVCO GRID ONLY",
AQ490="Coupure ENEO &amp; Baisse de tension","IHS GRID ONLY",
AQ490="Defaut GE &amp; POWER Cabinet","IHS",
AQ490="Sharing","Partners",
AQ490="Sites strategiques &amp; DataCenter","SST &amp; DC",
AQ490="Exclu","Exclu",
AQ490="SAT","SAT",
AQ490="SPARE-ISSUE","SPARE-ISSUE",
AQ490="Fiber CAmtel","TRANS_FO_CAMTEL",
AQ490="Fiber AOF","Fiber AOF",
AQ490="Projet OCM (HUAWEI)","TRAVAUX-HUAWEI",
AQ490="Projet OCM (NOKIA)","TRAVAUX-NOKIA",
AQ490="ACCESS-ISSUE","ACCESS-ISSUE",
AQ490="Projet OCM (ZTE, NOKIA, autres projets)","TRAVAUX OCM",
AQ490="No root CAuse","No root cause",
AQ490="ODU HS","PDH",
AQ490="IP &amp; VLAN","PDH",
AQ490="Warehouse HUAWEI","SPARE-ISSUE",
AQ490="SPARE-HS","SPARE-ISSUE",
AQ490="Power Telco","BSS",AQ490="no impacts","no impacts"
),"")</f>
        <v>No root cause</v>
      </c>
      <c r="AP490" s="48" t="str" cm="1">
        <f t="array" ref="AP490">IFERROR(_xlfn.IFS(
AQ490="MPR ISSUE","TX ISSUE",
AQ490="BSS Hardware Issue","RAN ISSUE",
AQ490="Sites strategiques, MLL, Pylone, etc.","ENVTECH",
AQ490="AKTIVCO DEFAUT GE &amp; POWER Cabinet","POWER ISSUE",
AQ490="AKTIVCO Coupure ENEO &amp; Baisse de tension","POWER ISSUE",
AQ490="Coupure ENEO &amp; Baisse de tension","POWER ISSUE",
AQ490="Defaut GE &amp; POWER Cabinet","POWER ISSUE",
AQ490="Sharing","POWER ISSUE",
AQ490="Sites strategiques &amp; DataCenter","POWER ISSUE",
AQ490="Exclu","Exclu",
AQ490="SAT","TX ISSUE",
AQ490="SPARE-ISSUE","SPARE-ISSUE",
AQ490="Fiber CAmtel","TX ISSUE",
AQ490="Fiber AOF","TX ISSUE",
AQ490="Projet OCM (HUAWEI)","TRAVAUX-HUAWEI",
AQ490="Projet OCM (NOKIA)","TRAVAUX -NOKIA",
AQ490="ACCESS-ISSUE","ACCESS-ISSUE",
AQ490="Projet OCM (ZTE, NOKIA, autres projets)","TRAVAUX OCM",
AQ490="No root CAuse","No root cause",
AQ490="ODU HS","TX ISSUE",
AQ490="IP &amp; VLAN","TX ISSUE",
AQ490="Warehouse HUAWEI","SPARE-ISSUE",
AQ490="SPARE-HS","SPARE-ISSUE",
AQ490="Power Telco","RAN ISSUE",AQ490="no impacts","no impacts"
),"")</f>
        <v>No root cause</v>
      </c>
      <c r="AQ490" s="67" t="s">
        <v>5344</v>
      </c>
      <c r="AR490" s="48" t="str" cm="1">
        <f t="array" ref="AR490">IFERROR(_xlfn.IFS(
AQ490="MPR ISSUE","ACTIVE",
AQ490="BSS Hardware Issue","ACTIVE",
AQ490="Sites strategiques, MLL, Pylone, etc.","PASSIVE",
AQ490="AKTIVCO DEFAUT GE &amp; POWER Cabinet","PASSIVE",
AQ490="AKTIVCO Coupure ENEO &amp; Baisse de tension","PASSIVE",
AQ490="Coupure ENEO &amp; Baisse de tension","PASSIVE",
AQ490="Defaut GE &amp; POWER Cabinet","PASSIVE",
AQ490="Sharing","PASSIVE",
AQ490="Sites strategiques &amp; DataCenter","PASSIVE",
AQ490="Exclu","Exclu",
AQ490="SAT","ACTIVE",
AQ490="SPARE-ISSUE","SPARE-ISSUE",
AQ490="Fiber CAmtel","ACTIVE",
AQ490="Fiber AOF","ACTIVE",
AQ490="Projet OCM (HUAWEI)","PLANNED WORKS",
AQ490="Projet OCM (NOKIA)","PLANNED WORKS",
AQ490="ACCESS-ISSUE","ACCESS-ISSUE",
AQ490="Projet OCM (ZTE, NOKIA, autres projets)","PLANNED WORKS",
AQ490="No root CAuse","No root cause",
AQ490="ODU HS","ACTIVE",
AQ490="IP &amp; VLAN","ACTIVE",
AQ490="Warehouse HUAWEI","SPARE-ISSUE",
AQ490="SPARE-HS","SPARE-ISSUE",
AQ490="Power Telco","ACTIVE", AQ490="no impacts","no impacts"
),"")</f>
        <v>No root cause</v>
      </c>
      <c r="AS490" s="92" t="s">
        <v>5537</v>
      </c>
      <c r="AT490" s="98" t="s">
        <v>1500</v>
      </c>
      <c r="AV490" s="17" t="s">
        <v>5537</v>
      </c>
      <c r="AW490" s="7" t="s">
        <v>5537</v>
      </c>
      <c r="AX490" s="6" t="s">
        <v>5537</v>
      </c>
      <c r="AY490" s="7"/>
      <c r="AZ490" s="3" t="s">
        <v>5537</v>
      </c>
      <c r="BA490" s="18" t="s">
        <v>5537</v>
      </c>
      <c r="BB490" s="18" t="s">
        <v>5537</v>
      </c>
      <c r="BC490" s="18" t="s">
        <v>5537</v>
      </c>
      <c r="BD490" s="18" t="s">
        <v>5537</v>
      </c>
      <c r="BE490" s="18" t="s">
        <v>5537</v>
      </c>
      <c r="BF490" s="18" t="s">
        <v>5537</v>
      </c>
      <c r="BG490" s="18" t="s">
        <v>5537</v>
      </c>
      <c r="BH490" s="18" t="s">
        <v>5537</v>
      </c>
      <c r="BI490" s="18" t="s">
        <v>5537</v>
      </c>
      <c r="BJ490" s="18" t="s">
        <v>5537</v>
      </c>
      <c r="BK490" s="18" t="s">
        <v>5537</v>
      </c>
      <c r="BL490" s="9" t="s">
        <v>5537</v>
      </c>
      <c r="BM490" s="14" t="s">
        <v>5537</v>
      </c>
      <c r="BN490" s="14" t="s">
        <v>5537</v>
      </c>
      <c r="BO490" s="14" t="str">
        <f>_xlfn.XLOOKUP(B490,'[4]cell downs 18042026 17h'!$B:$B,'[4]cell downs 18042026 17h'!$B:$B,"")</f>
        <v/>
      </c>
      <c r="BP490" s="14" t="str">
        <f>_xlfn.XLOOKUP(B490,'[5]Cells Huawei 19042026 15h'!$B:$B,'[5]Cells Huawei 19042026 15h'!$B:$B,"")</f>
        <v/>
      </c>
      <c r="BQ490" s="9" t="str">
        <f>_xlfn.XLOOKUP(B490,'[6]cells down 19042026 9H40'!$B:$B,'[6]cells down 19042026 9H40'!$B:$B,"")</f>
        <v/>
      </c>
      <c r="BR490" s="9" t="s">
        <v>1500</v>
      </c>
      <c r="BS490" s="9" t="s">
        <v>5537</v>
      </c>
      <c r="BT490" s="108"/>
    </row>
    <row r="491" spans="1:72" s="9" customFormat="1" x14ac:dyDescent="0.35">
      <c r="A491" s="1" t="s">
        <v>1413</v>
      </c>
      <c r="B491" s="8" t="s">
        <v>1414</v>
      </c>
      <c r="C491" s="3" t="str">
        <f>_xlfn.XLOOKUP(B491,'[1]daily break down'!$D:$D,'[1]daily break down'!$E:$E,"")</f>
        <v>OUEST</v>
      </c>
      <c r="D491" s="1" t="s">
        <v>11</v>
      </c>
      <c r="E491" s="1" t="s">
        <v>66</v>
      </c>
      <c r="F491" s="3" t="s">
        <v>102</v>
      </c>
      <c r="G491" s="1" t="s">
        <v>1415</v>
      </c>
      <c r="H491" s="33" t="str">
        <f>_xlfn.XLOOKUP(B491,[2]CALCULATION!$B:$B,[2]CALCULATION!$H:$H,"")</f>
        <v>NOKIA</v>
      </c>
      <c r="I491" s="28">
        <v>0</v>
      </c>
      <c r="J491" s="28">
        <v>3.5674285603023661E-4</v>
      </c>
      <c r="K491" s="28">
        <v>0</v>
      </c>
      <c r="L491" s="28">
        <v>1.516327900725447E-2</v>
      </c>
      <c r="M491" s="28">
        <v>7.0806411614404889E-3</v>
      </c>
      <c r="N491" s="28">
        <v>0</v>
      </c>
      <c r="O491" s="28">
        <v>3.581979737795312</v>
      </c>
      <c r="P491" s="28">
        <v>5.591431096004432</v>
      </c>
      <c r="Q491" s="28">
        <v>3.5107092715886501</v>
      </c>
      <c r="R491" s="28">
        <v>0</v>
      </c>
      <c r="S491" s="93">
        <v>0</v>
      </c>
      <c r="T491" s="93">
        <f>_xlfn.XLOOKUP(B491,'[3]Nur des jours'!$B:$B,'[3]Nur des jours'!$U:$U,"")</f>
        <v>0</v>
      </c>
      <c r="U491" s="93">
        <v>0</v>
      </c>
      <c r="V491" s="93">
        <v>0</v>
      </c>
      <c r="W491" s="93">
        <v>0</v>
      </c>
      <c r="X491" s="93">
        <v>0</v>
      </c>
      <c r="Y491" s="93">
        <v>1.5827895810332275</v>
      </c>
      <c r="Z491" s="93">
        <v>0</v>
      </c>
      <c r="AA491" s="93">
        <v>0</v>
      </c>
      <c r="AB491" s="93">
        <v>0</v>
      </c>
      <c r="AC491" s="93">
        <f>_xlfn.XLOOKUP(B491,'[3]Nur des jours'!$B:$B,'[3]Nur des jours'!$N:$N,"")</f>
        <v>4.4946162595927076E-2</v>
      </c>
      <c r="AD491" s="93">
        <v>4.4946162595927076E-2</v>
      </c>
      <c r="AE491" s="93">
        <v>8.9190876114083977E-4</v>
      </c>
      <c r="AF491" s="93">
        <v>0</v>
      </c>
      <c r="AG491" s="93"/>
      <c r="AH491" s="93">
        <v>1.6534552416689389E-2</v>
      </c>
      <c r="AI491" s="93">
        <v>0</v>
      </c>
      <c r="AJ491" s="93">
        <v>3.6926983409646404E-2</v>
      </c>
      <c r="AK491" s="93">
        <v>7.9344754600349059E-3</v>
      </c>
      <c r="AL491" s="93">
        <v>1.6534552416689389E-2</v>
      </c>
      <c r="AM491" s="49" t="s">
        <v>5559</v>
      </c>
      <c r="AN491" s="49"/>
      <c r="AO491" s="48" t="str" cm="1">
        <f t="array" ref="AO491">IFERROR(_xlfn.IFS(
AQ491="MPR ISSUE","PDH",
AQ491="BSS Hardware Issue","BSS",
AQ491="Sites strategiques, MLL, Pylone, etc.","ENVTECH",
AQ491="AKTIVCO DEFAUT GE &amp; POWER Cabinet","AKTIVCO",
AQ491="AKTIVCO Coupure ENEO &amp; Baisse de tension","AKTIVCO GRID ONLY",
AQ491="Coupure ENEO &amp; Baisse de tension","IHS GRID ONLY",
AQ491="Defaut GE &amp; POWER Cabinet","IHS",
AQ491="Sharing","Partners",
AQ491="Sites strategiques &amp; DataCenter","SST &amp; DC",
AQ491="Exclu","Exclu",
AQ491="SAT","SAT",
AQ491="SPARE-ISSUE","SPARE-ISSUE",
AQ491="Fiber CAmtel","TRANS_FO_CAMTEL",
AQ491="Fiber AOF","Fiber AOF",
AQ491="Projet OCM (HUAWEI)","TRAVAUX-HUAWEI",
AQ491="Projet OCM (NOKIA)","TRAVAUX-NOKIA",
AQ491="ACCESS-ISSUE","ACCESS-ISSUE",
AQ491="Projet OCM (ZTE, NOKIA, autres projets)","TRAVAUX OCM",
AQ491="No root CAuse","No root cause",
AQ491="ODU HS","PDH",
AQ491="IP &amp; VLAN","PDH",
AQ491="Warehouse HUAWEI","SPARE-ISSUE",
AQ491="SPARE-HS","SPARE-ISSUE",
AQ491="Power Telco","BSS",AQ491="no impacts","no impacts"
),"")</f>
        <v>No root cause</v>
      </c>
      <c r="AP491" s="48" t="str" cm="1">
        <f t="array" ref="AP491">IFERROR(_xlfn.IFS(
AQ491="MPR ISSUE","TX ISSUE",
AQ491="BSS Hardware Issue","RAN ISSUE",
AQ491="Sites strategiques, MLL, Pylone, etc.","ENVTECH",
AQ491="AKTIVCO DEFAUT GE &amp; POWER Cabinet","POWER ISSUE",
AQ491="AKTIVCO Coupure ENEO &amp; Baisse de tension","POWER ISSUE",
AQ491="Coupure ENEO &amp; Baisse de tension","POWER ISSUE",
AQ491="Defaut GE &amp; POWER Cabinet","POWER ISSUE",
AQ491="Sharing","POWER ISSUE",
AQ491="Sites strategiques &amp; DataCenter","POWER ISSUE",
AQ491="Exclu","Exclu",
AQ491="SAT","TX ISSUE",
AQ491="SPARE-ISSUE","SPARE-ISSUE",
AQ491="Fiber CAmtel","TX ISSUE",
AQ491="Fiber AOF","TX ISSUE",
AQ491="Projet OCM (HUAWEI)","TRAVAUX-HUAWEI",
AQ491="Projet OCM (NOKIA)","TRAVAUX -NOKIA",
AQ491="ACCESS-ISSUE","ACCESS-ISSUE",
AQ491="Projet OCM (ZTE, NOKIA, autres projets)","TRAVAUX OCM",
AQ491="No root CAuse","No root cause",
AQ491="ODU HS","TX ISSUE",
AQ491="IP &amp; VLAN","TX ISSUE",
AQ491="Warehouse HUAWEI","SPARE-ISSUE",
AQ491="SPARE-HS","SPARE-ISSUE",
AQ491="Power Telco","RAN ISSUE",AQ491="no impacts","no impacts"
),"")</f>
        <v>No root cause</v>
      </c>
      <c r="AQ491" s="126" t="s">
        <v>5344</v>
      </c>
      <c r="AR491" s="48" t="str" cm="1">
        <f t="array" ref="AR491">IFERROR(_xlfn.IFS(
AQ491="MPR ISSUE","ACTIVE",
AQ491="BSS Hardware Issue","ACTIVE",
AQ491="Sites strategiques, MLL, Pylone, etc.","PASSIVE",
AQ491="AKTIVCO DEFAUT GE &amp; POWER Cabinet","PASSIVE",
AQ491="AKTIVCO Coupure ENEO &amp; Baisse de tension","PASSIVE",
AQ491="Coupure ENEO &amp; Baisse de tension","PASSIVE",
AQ491="Defaut GE &amp; POWER Cabinet","PASSIVE",
AQ491="Sharing","PASSIVE",
AQ491="Sites strategiques &amp; DataCenter","PASSIVE",
AQ491="Exclu","Exclu",
AQ491="SAT","ACTIVE",
AQ491="SPARE-ISSUE","SPARE-ISSUE",
AQ491="Fiber CAmtel","ACTIVE",
AQ491="Fiber AOF","ACTIVE",
AQ491="Projet OCM (HUAWEI)","PLANNED WORKS",
AQ491="Projet OCM (NOKIA)","PLANNED WORKS",
AQ491="ACCESS-ISSUE","ACCESS-ISSUE",
AQ491="Projet OCM (ZTE, NOKIA, autres projets)","PLANNED WORKS",
AQ491="No root CAuse","No root cause",
AQ491="ODU HS","ACTIVE",
AQ491="IP &amp; VLAN","ACTIVE",
AQ491="Warehouse HUAWEI","SPARE-ISSUE",
AQ491="SPARE-HS","SPARE-ISSUE",
AQ491="Power Telco","ACTIVE", AQ491="no impacts","no impacts"
),"")</f>
        <v>No root cause</v>
      </c>
      <c r="AS491" s="92" t="s">
        <v>5537</v>
      </c>
      <c r="AT491" s="98" t="s">
        <v>1414</v>
      </c>
      <c r="AV491" s="17" t="s">
        <v>5537</v>
      </c>
      <c r="AW491" s="7" t="s">
        <v>5537</v>
      </c>
      <c r="AX491" s="6" t="s">
        <v>5537</v>
      </c>
      <c r="AY491" s="7"/>
      <c r="AZ491" s="3" t="s">
        <v>5537</v>
      </c>
      <c r="BA491" s="18" t="s">
        <v>5537</v>
      </c>
      <c r="BB491" s="18" t="s">
        <v>5537</v>
      </c>
      <c r="BC491" s="18" t="s">
        <v>5537</v>
      </c>
      <c r="BD491" s="18" t="s">
        <v>5537</v>
      </c>
      <c r="BE491" s="18" t="s">
        <v>5537</v>
      </c>
      <c r="BF491" s="18" t="s">
        <v>5537</v>
      </c>
      <c r="BG491" s="18" t="s">
        <v>5537</v>
      </c>
      <c r="BH491" s="18" t="s">
        <v>5537</v>
      </c>
      <c r="BI491" s="18" t="s">
        <v>5537</v>
      </c>
      <c r="BJ491" s="18" t="s">
        <v>5537</v>
      </c>
      <c r="BK491" s="18" t="s">
        <v>5537</v>
      </c>
      <c r="BL491" s="9" t="s">
        <v>5537</v>
      </c>
      <c r="BM491" s="14" t="s">
        <v>5537</v>
      </c>
      <c r="BN491" s="14" t="s">
        <v>5537</v>
      </c>
      <c r="BO491" s="14" t="str">
        <f>_xlfn.XLOOKUP(B491,'[4]cell downs 18042026 17h'!$B:$B,'[4]cell downs 18042026 17h'!$B:$B,"")</f>
        <v/>
      </c>
      <c r="BP491" s="14" t="str">
        <f>_xlfn.XLOOKUP(B491,'[5]Cells Huawei 19042026 15h'!$B:$B,'[5]Cells Huawei 19042026 15h'!$B:$B,"")</f>
        <v/>
      </c>
      <c r="BQ491" s="9" t="str">
        <f>_xlfn.XLOOKUP(B491,'[6]cells down 19042026 9H40'!$B:$B,'[6]cells down 19042026 9H40'!$B:$B,"")</f>
        <v/>
      </c>
      <c r="BR491" s="9" t="s">
        <v>1414</v>
      </c>
      <c r="BS491" s="9" t="s">
        <v>154</v>
      </c>
      <c r="BT491" s="108"/>
    </row>
    <row r="492" spans="1:72" s="9" customFormat="1" x14ac:dyDescent="0.35">
      <c r="A492" s="1" t="s">
        <v>254</v>
      </c>
      <c r="B492" s="8" t="s">
        <v>255</v>
      </c>
      <c r="C492" s="3" t="str">
        <f>_xlfn.XLOOKUP(B492,'[1]daily break down'!$D:$D,'[1]daily break down'!$E:$E,"")</f>
        <v>Douala</v>
      </c>
      <c r="D492" s="1" t="s">
        <v>21</v>
      </c>
      <c r="E492" s="1" t="s">
        <v>30</v>
      </c>
      <c r="F492" s="3" t="s">
        <v>31</v>
      </c>
      <c r="G492" s="1" t="s">
        <v>32</v>
      </c>
      <c r="H492" s="34" t="str">
        <f>_xlfn.XLOOKUP(B492,[2]CALCULATION!$B:$B,[2]CALCULATION!$H:$H,"")</f>
        <v>ZTE</v>
      </c>
      <c r="I492" s="28">
        <v>0</v>
      </c>
      <c r="J492" s="28">
        <v>0</v>
      </c>
      <c r="K492" s="28">
        <v>0</v>
      </c>
      <c r="L492" s="28">
        <v>0</v>
      </c>
      <c r="M492" s="28">
        <v>7.722588911432432E-2</v>
      </c>
      <c r="N492" s="28">
        <v>7.7439910054132935E-2</v>
      </c>
      <c r="O492" s="28">
        <v>0</v>
      </c>
      <c r="P492" s="28">
        <v>0.13219360048853881</v>
      </c>
      <c r="Q492" s="28">
        <v>7.9401768669046482E-2</v>
      </c>
      <c r="R492" s="28">
        <v>7.8991561867746612E-2</v>
      </c>
      <c r="S492" s="93">
        <v>0.10075035741496964</v>
      </c>
      <c r="T492" s="93">
        <f>_xlfn.XLOOKUP(B492,'[3]Nur des jours'!$B:$B,'[3]Nur des jours'!$U:$U,"")</f>
        <v>7.1126292329774826E-2</v>
      </c>
      <c r="U492" s="93">
        <v>7.1607839444344581E-2</v>
      </c>
      <c r="V492" s="93">
        <v>7.9366098512411998E-2</v>
      </c>
      <c r="W492" s="93">
        <v>7.1126292329774826E-2</v>
      </c>
      <c r="X492" s="93">
        <v>0.32689915047954993</v>
      </c>
      <c r="Y492" s="93">
        <v>0</v>
      </c>
      <c r="Z492" s="93">
        <v>0.12327606132984062</v>
      </c>
      <c r="AA492" s="93">
        <v>0.14929744059492134</v>
      </c>
      <c r="AB492" s="93">
        <v>7.0341548883809724E-2</v>
      </c>
      <c r="AC492" s="93">
        <f>_xlfn.XLOOKUP(B492,'[3]Nur des jours'!$B:$B,'[3]Nur des jours'!$N:$N,"")</f>
        <v>0.11787203259966932</v>
      </c>
      <c r="AD492" s="93">
        <v>0.11787203259966932</v>
      </c>
      <c r="AE492" s="93">
        <v>0.23515550761486484</v>
      </c>
      <c r="AF492" s="93">
        <v>0.1390601056407359</v>
      </c>
      <c r="AG492" s="93"/>
      <c r="AH492" s="93">
        <v>1.6051570485656259E-2</v>
      </c>
      <c r="AI492" s="93">
        <v>0</v>
      </c>
      <c r="AJ492" s="93">
        <v>0</v>
      </c>
      <c r="AK492" s="93">
        <v>3.0780292732895894E-2</v>
      </c>
      <c r="AL492" s="93">
        <v>1.6051570485656259E-2</v>
      </c>
      <c r="AM492" s="49" t="s">
        <v>5559</v>
      </c>
      <c r="AN492" s="49"/>
      <c r="AO492" s="48" t="str" cm="1">
        <f t="array" ref="AO492">IFERROR(_xlfn.IFS(
AQ492="MPR ISSUE","PDH",
AQ492="BSS Hardware Issue","BSS",
AQ492="Sites strategiques, MLL, Pylone, etc.","ENVTECH",
AQ492="AKTIVCO DEFAUT GE &amp; POWER Cabinet","AKTIVCO",
AQ492="AKTIVCO Coupure ENEO &amp; Baisse de tension","AKTIVCO GRID ONLY",
AQ492="Coupure ENEO &amp; Baisse de tension","IHS GRID ONLY",
AQ492="Defaut GE &amp; POWER Cabinet","IHS",
AQ492="Sharing","Partners",
AQ492="Sites strategiques &amp; DataCenter","SST &amp; DC",
AQ492="Exclu","Exclu",
AQ492="SAT","SAT",
AQ492="SPARE-ISSUE","SPARE-ISSUE",
AQ492="Fiber CAmtel","TRANS_FO_CAMTEL",
AQ492="Fiber AOF","Fiber AOF",
AQ492="Projet OCM (HUAWEI)","TRAVAUX-HUAWEI",
AQ492="Projet OCM (NOKIA)","TRAVAUX-NOKIA",
AQ492="ACCESS-ISSUE","ACCESS-ISSUE",
AQ492="Projet OCM (ZTE, NOKIA, autres projets)","TRAVAUX OCM",
AQ492="No root CAuse","No root cause",
AQ492="ODU HS","PDH",
AQ492="IP &amp; VLAN","PDH",
AQ492="Warehouse HUAWEI","SPARE-ISSUE",
AQ492="SPARE-HS","SPARE-ISSUE",
AQ492="Power Telco","BSS",AQ492="no impacts","no impacts"
),"")</f>
        <v>No root cause</v>
      </c>
      <c r="AP492" s="48" t="str" cm="1">
        <f t="array" ref="AP492">IFERROR(_xlfn.IFS(
AQ492="MPR ISSUE","TX ISSUE",
AQ492="BSS Hardware Issue","RAN ISSUE",
AQ492="Sites strategiques, MLL, Pylone, etc.","ENVTECH",
AQ492="AKTIVCO DEFAUT GE &amp; POWER Cabinet","POWER ISSUE",
AQ492="AKTIVCO Coupure ENEO &amp; Baisse de tension","POWER ISSUE",
AQ492="Coupure ENEO &amp; Baisse de tension","POWER ISSUE",
AQ492="Defaut GE &amp; POWER Cabinet","POWER ISSUE",
AQ492="Sharing","POWER ISSUE",
AQ492="Sites strategiques &amp; DataCenter","POWER ISSUE",
AQ492="Exclu","Exclu",
AQ492="SAT","TX ISSUE",
AQ492="SPARE-ISSUE","SPARE-ISSUE",
AQ492="Fiber CAmtel","TX ISSUE",
AQ492="Fiber AOF","TX ISSUE",
AQ492="Projet OCM (HUAWEI)","TRAVAUX-HUAWEI",
AQ492="Projet OCM (NOKIA)","TRAVAUX -NOKIA",
AQ492="ACCESS-ISSUE","ACCESS-ISSUE",
AQ492="Projet OCM (ZTE, NOKIA, autres projets)","TRAVAUX OCM",
AQ492="No root CAuse","No root cause",
AQ492="ODU HS","TX ISSUE",
AQ492="IP &amp; VLAN","TX ISSUE",
AQ492="Warehouse HUAWEI","SPARE-ISSUE",
AQ492="SPARE-HS","SPARE-ISSUE",
AQ492="Power Telco","RAN ISSUE",AQ492="no impacts","no impacts"
),"")</f>
        <v>No root cause</v>
      </c>
      <c r="AQ492" s="67" t="s">
        <v>5344</v>
      </c>
      <c r="AR492" s="48" t="str" cm="1">
        <f t="array" ref="AR492">IFERROR(_xlfn.IFS(
AQ492="MPR ISSUE","ACTIVE",
AQ492="BSS Hardware Issue","ACTIVE",
AQ492="Sites strategiques, MLL, Pylone, etc.","PASSIVE",
AQ492="AKTIVCO DEFAUT GE &amp; POWER Cabinet","PASSIVE",
AQ492="AKTIVCO Coupure ENEO &amp; Baisse de tension","PASSIVE",
AQ492="Coupure ENEO &amp; Baisse de tension","PASSIVE",
AQ492="Defaut GE &amp; POWER Cabinet","PASSIVE",
AQ492="Sharing","PASSIVE",
AQ492="Sites strategiques &amp; DataCenter","PASSIVE",
AQ492="Exclu","Exclu",
AQ492="SAT","ACTIVE",
AQ492="SPARE-ISSUE","SPARE-ISSUE",
AQ492="Fiber CAmtel","ACTIVE",
AQ492="Fiber AOF","ACTIVE",
AQ492="Projet OCM (HUAWEI)","PLANNED WORKS",
AQ492="Projet OCM (NOKIA)","PLANNED WORKS",
AQ492="ACCESS-ISSUE","ACCESS-ISSUE",
AQ492="Projet OCM (ZTE, NOKIA, autres projets)","PLANNED WORKS",
AQ492="No root CAuse","No root cause",
AQ492="ODU HS","ACTIVE",
AQ492="IP &amp; VLAN","ACTIVE",
AQ492="Warehouse HUAWEI","SPARE-ISSUE",
AQ492="SPARE-HS","SPARE-ISSUE",
AQ492="Power Telco","ACTIVE", AQ492="no impacts","no impacts"
),"")</f>
        <v>No root cause</v>
      </c>
      <c r="AS492" s="92" t="s">
        <v>5537</v>
      </c>
      <c r="AT492" s="98" t="s">
        <v>255</v>
      </c>
      <c r="AV492" s="17" t="s">
        <v>5537</v>
      </c>
      <c r="AW492" s="7" t="s">
        <v>5537</v>
      </c>
      <c r="AX492" s="6" t="s">
        <v>5537</v>
      </c>
      <c r="AY492" s="7"/>
      <c r="AZ492" s="3" t="s">
        <v>5537</v>
      </c>
      <c r="BA492" s="18" t="s">
        <v>5537</v>
      </c>
      <c r="BB492" s="18" t="s">
        <v>5537</v>
      </c>
      <c r="BC492" s="18" t="s">
        <v>5537</v>
      </c>
      <c r="BD492" s="18" t="s">
        <v>5537</v>
      </c>
      <c r="BE492" s="18" t="s">
        <v>5537</v>
      </c>
      <c r="BF492" s="18" t="s">
        <v>5537</v>
      </c>
      <c r="BG492" s="18" t="s">
        <v>5537</v>
      </c>
      <c r="BH492" s="18" t="s">
        <v>5537</v>
      </c>
      <c r="BI492" s="18" t="s">
        <v>5537</v>
      </c>
      <c r="BJ492" s="18" t="s">
        <v>5537</v>
      </c>
      <c r="BK492" s="18" t="s">
        <v>5537</v>
      </c>
      <c r="BL492" s="9" t="s">
        <v>5537</v>
      </c>
      <c r="BM492" s="14" t="s">
        <v>5537</v>
      </c>
      <c r="BN492" s="14" t="s">
        <v>5537</v>
      </c>
      <c r="BO492" s="14" t="str">
        <f>_xlfn.XLOOKUP(B492,'[4]cell downs 18042026 17h'!$B:$B,'[4]cell downs 18042026 17h'!$B:$B,"")</f>
        <v/>
      </c>
      <c r="BP492" s="14" t="str">
        <f>_xlfn.XLOOKUP(B492,'[5]Cells Huawei 19042026 15h'!$B:$B,'[5]Cells Huawei 19042026 15h'!$B:$B,"")</f>
        <v/>
      </c>
      <c r="BQ492" s="9" t="str">
        <f>_xlfn.XLOOKUP(B492,'[6]cells down 19042026 9H40'!$B:$B,'[6]cells down 19042026 9H40'!$B:$B,"")</f>
        <v/>
      </c>
      <c r="BR492" s="9" t="s">
        <v>5537</v>
      </c>
      <c r="BS492" s="9" t="s">
        <v>12</v>
      </c>
      <c r="BT492" s="108"/>
    </row>
    <row r="493" spans="1:72" s="9" customFormat="1" x14ac:dyDescent="0.35">
      <c r="A493" s="1" t="s">
        <v>1862</v>
      </c>
      <c r="B493" s="8" t="s">
        <v>1863</v>
      </c>
      <c r="C493" s="3" t="str">
        <f>_xlfn.XLOOKUP(B493,'[1]daily break down'!$D:$D,'[1]daily break down'!$E:$E,"")</f>
        <v>Maroua</v>
      </c>
      <c r="D493" s="1" t="s">
        <v>11</v>
      </c>
      <c r="E493" s="1" t="s">
        <v>12</v>
      </c>
      <c r="F493" s="3" t="s">
        <v>55</v>
      </c>
      <c r="G493" s="1" t="s">
        <v>84</v>
      </c>
      <c r="H493" s="32" t="str">
        <f>_xlfn.XLOOKUP(B493,[2]CALCULATION!$B:$B,[2]CALCULATION!$H:$H,"")</f>
        <v>Huawei</v>
      </c>
      <c r="I493" s="28">
        <v>5.9747512363276288E-3</v>
      </c>
      <c r="J493" s="28">
        <v>3.7453664466531402E-3</v>
      </c>
      <c r="K493" s="28">
        <v>4.0485627780488712E-2</v>
      </c>
      <c r="L493" s="28">
        <v>8.0257852428281581E-4</v>
      </c>
      <c r="M493" s="28">
        <v>0</v>
      </c>
      <c r="N493" s="28">
        <v>0</v>
      </c>
      <c r="O493" s="28">
        <v>0</v>
      </c>
      <c r="P493" s="28">
        <v>5.7964004531536693E-3</v>
      </c>
      <c r="Q493" s="28">
        <v>0</v>
      </c>
      <c r="R493" s="28">
        <v>5.974751236327628E-3</v>
      </c>
      <c r="S493" s="93">
        <v>0</v>
      </c>
      <c r="T493" s="93">
        <f>_xlfn.XLOOKUP(B493,'[3]Nur des jours'!$B:$B,'[3]Nur des jours'!$U:$U,"")</f>
        <v>0</v>
      </c>
      <c r="U493" s="93">
        <v>0</v>
      </c>
      <c r="V493" s="93">
        <v>0</v>
      </c>
      <c r="W493" s="93">
        <v>0</v>
      </c>
      <c r="X493" s="93">
        <v>0</v>
      </c>
      <c r="Y493" s="93">
        <v>1.0681428404288409</v>
      </c>
      <c r="Z493" s="93">
        <v>0</v>
      </c>
      <c r="AA493" s="93">
        <v>0</v>
      </c>
      <c r="AB493" s="93">
        <v>0</v>
      </c>
      <c r="AC493" s="93">
        <f>_xlfn.XLOOKUP(B493,'[3]Nur des jours'!$B:$B,'[3]Nur des jours'!$N:$N,"")</f>
        <v>0</v>
      </c>
      <c r="AD493" s="93">
        <v>0</v>
      </c>
      <c r="AE493" s="93">
        <v>0</v>
      </c>
      <c r="AF493" s="93">
        <v>1.542734274454746E-2</v>
      </c>
      <c r="AG493" s="93"/>
      <c r="AH493" s="93">
        <v>1.5587858449404022E-2</v>
      </c>
      <c r="AI493" s="93">
        <v>2.4979117457805274E-3</v>
      </c>
      <c r="AJ493" s="93">
        <v>4.5369775356923062E-2</v>
      </c>
      <c r="AK493" s="93">
        <v>0</v>
      </c>
      <c r="AL493" s="93">
        <v>1.5587858449404022E-2</v>
      </c>
      <c r="AM493" s="49" t="s">
        <v>5559</v>
      </c>
      <c r="AN493" s="49"/>
      <c r="AO493" s="48" t="str" cm="1">
        <f t="array" ref="AO493">IFERROR(_xlfn.IFS(
AQ493="MPR ISSUE","PDH",
AQ493="BSS Hardware Issue","BSS",
AQ493="Sites strategiques, MLL, Pylone, etc.","ENVTECH",
AQ493="AKTIVCO DEFAUT GE &amp; POWER Cabinet","AKTIVCO",
AQ493="AKTIVCO Coupure ENEO &amp; Baisse de tension","AKTIVCO GRID ONLY",
AQ493="Coupure ENEO &amp; Baisse de tension","IHS GRID ONLY",
AQ493="Defaut GE &amp; POWER Cabinet","IHS",
AQ493="Sharing","Partners",
AQ493="Sites strategiques &amp; DataCenter","SST &amp; DC",
AQ493="Exclu","Exclu",
AQ493="SAT","SAT",
AQ493="SPARE-ISSUE","SPARE-ISSUE",
AQ493="Fiber CAmtel","TRANS_FO_CAMTEL",
AQ493="Fiber AOF","Fiber AOF",
AQ493="Projet OCM (HUAWEI)","TRAVAUX-HUAWEI",
AQ493="Projet OCM (NOKIA)","TRAVAUX-NOKIA",
AQ493="ACCESS-ISSUE","ACCESS-ISSUE",
AQ493="Projet OCM (ZTE, NOKIA, autres projets)","TRAVAUX OCM",
AQ493="No root CAuse","No root cause",
AQ493="ODU HS","PDH",
AQ493="IP &amp; VLAN","PDH",
AQ493="Warehouse HUAWEI","SPARE-ISSUE",
AQ493="SPARE-HS","SPARE-ISSUE",
AQ493="Power Telco","BSS",AQ493="no impacts","no impacts"
),"")</f>
        <v>No root cause</v>
      </c>
      <c r="AP493" s="48" t="str" cm="1">
        <f t="array" ref="AP493">IFERROR(_xlfn.IFS(
AQ493="MPR ISSUE","TX ISSUE",
AQ493="BSS Hardware Issue","RAN ISSUE",
AQ493="Sites strategiques, MLL, Pylone, etc.","ENVTECH",
AQ493="AKTIVCO DEFAUT GE &amp; POWER Cabinet","POWER ISSUE",
AQ493="AKTIVCO Coupure ENEO &amp; Baisse de tension","POWER ISSUE",
AQ493="Coupure ENEO &amp; Baisse de tension","POWER ISSUE",
AQ493="Defaut GE &amp; POWER Cabinet","POWER ISSUE",
AQ493="Sharing","POWER ISSUE",
AQ493="Sites strategiques &amp; DataCenter","POWER ISSUE",
AQ493="Exclu","Exclu",
AQ493="SAT","TX ISSUE",
AQ493="SPARE-ISSUE","SPARE-ISSUE",
AQ493="Fiber CAmtel","TX ISSUE",
AQ493="Fiber AOF","TX ISSUE",
AQ493="Projet OCM (HUAWEI)","TRAVAUX-HUAWEI",
AQ493="Projet OCM (NOKIA)","TRAVAUX -NOKIA",
AQ493="ACCESS-ISSUE","ACCESS-ISSUE",
AQ493="Projet OCM (ZTE, NOKIA, autres projets)","TRAVAUX OCM",
AQ493="No root CAuse","No root cause",
AQ493="ODU HS","TX ISSUE",
AQ493="IP &amp; VLAN","TX ISSUE",
AQ493="Warehouse HUAWEI","SPARE-ISSUE",
AQ493="SPARE-HS","SPARE-ISSUE",
AQ493="Power Telco","RAN ISSUE",AQ493="no impacts","no impacts"
),"")</f>
        <v>No root cause</v>
      </c>
      <c r="AQ493" s="126" t="s">
        <v>5344</v>
      </c>
      <c r="AR493" s="48" t="str" cm="1">
        <f t="array" ref="AR493">IFERROR(_xlfn.IFS(
AQ493="MPR ISSUE","ACTIVE",
AQ493="BSS Hardware Issue","ACTIVE",
AQ493="Sites strategiques, MLL, Pylone, etc.","PASSIVE",
AQ493="AKTIVCO DEFAUT GE &amp; POWER Cabinet","PASSIVE",
AQ493="AKTIVCO Coupure ENEO &amp; Baisse de tension","PASSIVE",
AQ493="Coupure ENEO &amp; Baisse de tension","PASSIVE",
AQ493="Defaut GE &amp; POWER Cabinet","PASSIVE",
AQ493="Sharing","PASSIVE",
AQ493="Sites strategiques &amp; DataCenter","PASSIVE",
AQ493="Exclu","Exclu",
AQ493="SAT","ACTIVE",
AQ493="SPARE-ISSUE","SPARE-ISSUE",
AQ493="Fiber CAmtel","ACTIVE",
AQ493="Fiber AOF","ACTIVE",
AQ493="Projet OCM (HUAWEI)","PLANNED WORKS",
AQ493="Projet OCM (NOKIA)","PLANNED WORKS",
AQ493="ACCESS-ISSUE","ACCESS-ISSUE",
AQ493="Projet OCM (ZTE, NOKIA, autres projets)","PLANNED WORKS",
AQ493="No root CAuse","No root cause",
AQ493="ODU HS","ACTIVE",
AQ493="IP &amp; VLAN","ACTIVE",
AQ493="Warehouse HUAWEI","SPARE-ISSUE",
AQ493="SPARE-HS","SPARE-ISSUE",
AQ493="Power Telco","ACTIVE", AQ493="no impacts","no impacts"
),"")</f>
        <v>No root cause</v>
      </c>
      <c r="AS493" s="92" t="s">
        <v>5537</v>
      </c>
      <c r="AT493" s="98" t="s">
        <v>1863</v>
      </c>
      <c r="AV493" s="17" t="s">
        <v>5537</v>
      </c>
      <c r="AW493" s="7" t="s">
        <v>5537</v>
      </c>
      <c r="AX493" s="6" t="s">
        <v>5537</v>
      </c>
      <c r="AY493" s="7"/>
      <c r="AZ493" s="3" t="s">
        <v>5537</v>
      </c>
      <c r="BA493" s="18" t="s">
        <v>5537</v>
      </c>
      <c r="BB493" s="18" t="s">
        <v>5537</v>
      </c>
      <c r="BC493" s="18" t="s">
        <v>5537</v>
      </c>
      <c r="BD493" s="18" t="s">
        <v>5537</v>
      </c>
      <c r="BE493" s="18" t="s">
        <v>5537</v>
      </c>
      <c r="BF493" s="18" t="s">
        <v>5537</v>
      </c>
      <c r="BG493" s="18" t="s">
        <v>5537</v>
      </c>
      <c r="BH493" s="18" t="s">
        <v>5537</v>
      </c>
      <c r="BI493" s="18" t="s">
        <v>5537</v>
      </c>
      <c r="BJ493" s="18" t="s">
        <v>5537</v>
      </c>
      <c r="BK493" s="18" t="s">
        <v>5537</v>
      </c>
      <c r="BL493" s="9" t="s">
        <v>5537</v>
      </c>
      <c r="BM493" s="14" t="s">
        <v>5537</v>
      </c>
      <c r="BN493" s="14" t="s">
        <v>5537</v>
      </c>
      <c r="BO493" s="14" t="str">
        <f>_xlfn.XLOOKUP(B493,'[4]cell downs 18042026 17h'!$B:$B,'[4]cell downs 18042026 17h'!$B:$B,"")</f>
        <v/>
      </c>
      <c r="BP493" s="14" t="str">
        <f>_xlfn.XLOOKUP(B493,'[5]Cells Huawei 19042026 15h'!$B:$B,'[5]Cells Huawei 19042026 15h'!$B:$B,"")</f>
        <v/>
      </c>
      <c r="BQ493" s="9" t="str">
        <f>_xlfn.XLOOKUP(B493,'[6]cells down 19042026 9H40'!$B:$B,'[6]cells down 19042026 9H40'!$B:$B,"")</f>
        <v/>
      </c>
      <c r="BR493" s="9" t="s">
        <v>1863</v>
      </c>
      <c r="BS493" s="9" t="s">
        <v>12</v>
      </c>
      <c r="BT493" s="108"/>
    </row>
    <row r="494" spans="1:72" s="9" customFormat="1" x14ac:dyDescent="0.35">
      <c r="A494" s="1" t="s">
        <v>232</v>
      </c>
      <c r="B494" s="8" t="s">
        <v>233</v>
      </c>
      <c r="C494" s="3" t="str">
        <f>_xlfn.XLOOKUP(B494,'[1]daily break down'!$D:$D,'[1]daily break down'!$E:$E,"")</f>
        <v>CENTRE</v>
      </c>
      <c r="D494" s="1" t="s">
        <v>11</v>
      </c>
      <c r="E494" s="1" t="s">
        <v>66</v>
      </c>
      <c r="F494" s="3" t="s">
        <v>226</v>
      </c>
      <c r="G494" s="1" t="s">
        <v>234</v>
      </c>
      <c r="H494" s="33" t="str">
        <f>_xlfn.XLOOKUP(B494,[2]CALCULATION!$B:$B,[2]CALCULATION!$H:$H,"")</f>
        <v>NOKIA</v>
      </c>
      <c r="I494" s="28">
        <v>1.1949502472655355E-2</v>
      </c>
      <c r="J494" s="28">
        <v>0</v>
      </c>
      <c r="K494" s="28">
        <v>7.3658421386384107E-3</v>
      </c>
      <c r="L494" s="28">
        <v>6.8308349955626298E-3</v>
      </c>
      <c r="M494" s="28">
        <v>6.723824525658271E-3</v>
      </c>
      <c r="N494" s="28">
        <v>6.8486700738799719E-3</v>
      </c>
      <c r="O494" s="28">
        <v>6.6524842123887344E-3</v>
      </c>
      <c r="P494" s="28">
        <v>6.902175308832339E-3</v>
      </c>
      <c r="Q494" s="28">
        <v>6.9556376079816058E-3</v>
      </c>
      <c r="R494" s="28">
        <v>6.7951648389278623E-3</v>
      </c>
      <c r="S494" s="93">
        <v>6.7416596039756669E-3</v>
      </c>
      <c r="T494" s="93">
        <f>_xlfn.XLOOKUP(B494,'[3]Nur des jours'!$B:$B,'[3]Nur des jours'!$U:$U,"")</f>
        <v>6.7594509208018985E-3</v>
      </c>
      <c r="U494" s="93">
        <v>1.2353903162956008</v>
      </c>
      <c r="V494" s="93">
        <v>7.0983611703236277E-3</v>
      </c>
      <c r="W494" s="93">
        <v>6.7594509208018985E-3</v>
      </c>
      <c r="X494" s="93">
        <v>6.9200103871496516E-3</v>
      </c>
      <c r="Y494" s="93">
        <v>6.723824525658271E-3</v>
      </c>
      <c r="Z494" s="93">
        <v>6.7951648389277539E-3</v>
      </c>
      <c r="AA494" s="93">
        <v>6.7594511272239532E-3</v>
      </c>
      <c r="AB494" s="93">
        <v>6.6168140557538802E-3</v>
      </c>
      <c r="AC494" s="93">
        <f>_xlfn.XLOOKUP(B494,'[3]Nur des jours'!$B:$B,'[3]Nur des jours'!$N:$N,"")</f>
        <v>6.7059894473408214E-3</v>
      </c>
      <c r="AD494" s="93">
        <v>6.7059894473408214E-3</v>
      </c>
      <c r="AE494" s="93">
        <v>6.723824525658271E-3</v>
      </c>
      <c r="AF494" s="93">
        <v>6.902175308832339E-3</v>
      </c>
      <c r="AG494" s="93"/>
      <c r="AH494" s="93">
        <v>1.5587815513601236E-2</v>
      </c>
      <c r="AI494" s="93">
        <v>8.2431087610757414E-3</v>
      </c>
      <c r="AJ494" s="93">
        <v>3.1875720391280726E-2</v>
      </c>
      <c r="AK494" s="93">
        <v>7.1135853206613477E-3</v>
      </c>
      <c r="AL494" s="93">
        <v>1.5587815513601236E-2</v>
      </c>
      <c r="AM494" s="49" t="s">
        <v>5559</v>
      </c>
      <c r="AN494" s="49"/>
      <c r="AO494" s="48" t="str" cm="1">
        <f t="array" ref="AO494">IFERROR(_xlfn.IFS(
AQ494="MPR ISSUE","PDH",
AQ494="BSS Hardware Issue","BSS",
AQ494="Sites strategiques, MLL, Pylone, etc.","ENVTECH",
AQ494="AKTIVCO DEFAUT GE &amp; POWER Cabinet","AKTIVCO",
AQ494="AKTIVCO Coupure ENEO &amp; Baisse de tension","AKTIVCO GRID ONLY",
AQ494="Coupure ENEO &amp; Baisse de tension","IHS GRID ONLY",
AQ494="Defaut GE &amp; POWER Cabinet","IHS",
AQ494="Sharing","Partners",
AQ494="Sites strategiques &amp; DataCenter","SST &amp; DC",
AQ494="Exclu","Exclu",
AQ494="SAT","SAT",
AQ494="SPARE-ISSUE","SPARE-ISSUE",
AQ494="Fiber CAmtel","TRANS_FO_CAMTEL",
AQ494="Fiber AOF","Fiber AOF",
AQ494="Projet OCM (HUAWEI)","TRAVAUX-HUAWEI",
AQ494="Projet OCM (NOKIA)","TRAVAUX-NOKIA",
AQ494="ACCESS-ISSUE","ACCESS-ISSUE",
AQ494="Projet OCM (ZTE, NOKIA, autres projets)","TRAVAUX OCM",
AQ494="No root CAuse","No root cause",
AQ494="ODU HS","PDH",
AQ494="IP &amp; VLAN","PDH",
AQ494="Warehouse HUAWEI","SPARE-ISSUE",
AQ494="SPARE-HS","SPARE-ISSUE",
AQ494="Power Telco","BSS",AQ494="no impacts","no impacts"
),"")</f>
        <v>No root cause</v>
      </c>
      <c r="AP494" s="48" t="str" cm="1">
        <f t="array" ref="AP494">IFERROR(_xlfn.IFS(
AQ494="MPR ISSUE","TX ISSUE",
AQ494="BSS Hardware Issue","RAN ISSUE",
AQ494="Sites strategiques, MLL, Pylone, etc.","ENVTECH",
AQ494="AKTIVCO DEFAUT GE &amp; POWER Cabinet","POWER ISSUE",
AQ494="AKTIVCO Coupure ENEO &amp; Baisse de tension","POWER ISSUE",
AQ494="Coupure ENEO &amp; Baisse de tension","POWER ISSUE",
AQ494="Defaut GE &amp; POWER Cabinet","POWER ISSUE",
AQ494="Sharing","POWER ISSUE",
AQ494="Sites strategiques &amp; DataCenter","POWER ISSUE",
AQ494="Exclu","Exclu",
AQ494="SAT","TX ISSUE",
AQ494="SPARE-ISSUE","SPARE-ISSUE",
AQ494="Fiber CAmtel","TX ISSUE",
AQ494="Fiber AOF","TX ISSUE",
AQ494="Projet OCM (HUAWEI)","TRAVAUX-HUAWEI",
AQ494="Projet OCM (NOKIA)","TRAVAUX -NOKIA",
AQ494="ACCESS-ISSUE","ACCESS-ISSUE",
AQ494="Projet OCM (ZTE, NOKIA, autres projets)","TRAVAUX OCM",
AQ494="No root CAuse","No root cause",
AQ494="ODU HS","TX ISSUE",
AQ494="IP &amp; VLAN","TX ISSUE",
AQ494="Warehouse HUAWEI","SPARE-ISSUE",
AQ494="SPARE-HS","SPARE-ISSUE",
AQ494="Power Telco","RAN ISSUE",AQ494="no impacts","no impacts"
),"")</f>
        <v>No root cause</v>
      </c>
      <c r="AQ494" s="126" t="s">
        <v>5344</v>
      </c>
      <c r="AR494" s="48" t="str" cm="1">
        <f t="array" ref="AR494">IFERROR(_xlfn.IFS(
AQ494="MPR ISSUE","ACTIVE",
AQ494="BSS Hardware Issue","ACTIVE",
AQ494="Sites strategiques, MLL, Pylone, etc.","PASSIVE",
AQ494="AKTIVCO DEFAUT GE &amp; POWER Cabinet","PASSIVE",
AQ494="AKTIVCO Coupure ENEO &amp; Baisse de tension","PASSIVE",
AQ494="Coupure ENEO &amp; Baisse de tension","PASSIVE",
AQ494="Defaut GE &amp; POWER Cabinet","PASSIVE",
AQ494="Sharing","PASSIVE",
AQ494="Sites strategiques &amp; DataCenter","PASSIVE",
AQ494="Exclu","Exclu",
AQ494="SAT","ACTIVE",
AQ494="SPARE-ISSUE","SPARE-ISSUE",
AQ494="Fiber CAmtel","ACTIVE",
AQ494="Fiber AOF","ACTIVE",
AQ494="Projet OCM (HUAWEI)","PLANNED WORKS",
AQ494="Projet OCM (NOKIA)","PLANNED WORKS",
AQ494="ACCESS-ISSUE","ACCESS-ISSUE",
AQ494="Projet OCM (ZTE, NOKIA, autres projets)","PLANNED WORKS",
AQ494="No root CAuse","No root cause",
AQ494="ODU HS","ACTIVE",
AQ494="IP &amp; VLAN","ACTIVE",
AQ494="Warehouse HUAWEI","SPARE-ISSUE",
AQ494="SPARE-HS","SPARE-ISSUE",
AQ494="Power Telco","ACTIVE", AQ494="no impacts","no impacts"
),"")</f>
        <v>No root cause</v>
      </c>
      <c r="AS494" s="92" t="s">
        <v>5537</v>
      </c>
      <c r="AT494" s="98" t="s">
        <v>233</v>
      </c>
      <c r="AV494" s="17" t="s">
        <v>5537</v>
      </c>
      <c r="AW494" s="7" t="s">
        <v>5537</v>
      </c>
      <c r="AX494" s="6" t="s">
        <v>5537</v>
      </c>
      <c r="AY494" s="7"/>
      <c r="AZ494" s="3" t="s">
        <v>5537</v>
      </c>
      <c r="BA494" s="18" t="s">
        <v>5537</v>
      </c>
      <c r="BB494" s="18" t="s">
        <v>5537</v>
      </c>
      <c r="BC494" s="18" t="s">
        <v>5537</v>
      </c>
      <c r="BD494" s="18" t="s">
        <v>5537</v>
      </c>
      <c r="BE494" s="18" t="s">
        <v>5537</v>
      </c>
      <c r="BF494" s="18" t="s">
        <v>5537</v>
      </c>
      <c r="BG494" s="18" t="s">
        <v>5537</v>
      </c>
      <c r="BH494" s="18" t="s">
        <v>5537</v>
      </c>
      <c r="BI494" s="18" t="s">
        <v>5537</v>
      </c>
      <c r="BJ494" s="18" t="s">
        <v>5537</v>
      </c>
      <c r="BK494" s="18" t="s">
        <v>5537</v>
      </c>
      <c r="BL494" s="9" t="s">
        <v>5537</v>
      </c>
      <c r="BM494" s="14" t="s">
        <v>5537</v>
      </c>
      <c r="BN494" s="14" t="s">
        <v>5537</v>
      </c>
      <c r="BO494" s="14" t="str">
        <f>_xlfn.XLOOKUP(B494,'[4]cell downs 18042026 17h'!$B:$B,'[4]cell downs 18042026 17h'!$B:$B,"")</f>
        <v/>
      </c>
      <c r="BP494" s="14" t="str">
        <f>_xlfn.XLOOKUP(B494,'[5]Cells Huawei 19042026 15h'!$B:$B,'[5]Cells Huawei 19042026 15h'!$B:$B,"")</f>
        <v/>
      </c>
      <c r="BQ494" s="9" t="str">
        <f>_xlfn.XLOOKUP(B494,'[6]cells down 19042026 9H40'!$B:$B,'[6]cells down 19042026 9H40'!$B:$B,"")</f>
        <v/>
      </c>
      <c r="BR494" s="9" t="s">
        <v>233</v>
      </c>
      <c r="BS494" s="9" t="s">
        <v>1713</v>
      </c>
      <c r="BT494" s="108"/>
    </row>
    <row r="495" spans="1:72" s="9" customFormat="1" x14ac:dyDescent="0.35">
      <c r="A495" s="1" t="s">
        <v>1551</v>
      </c>
      <c r="B495" s="8" t="s">
        <v>1552</v>
      </c>
      <c r="C495" s="3" t="str">
        <f>_xlfn.XLOOKUP(B495,'[1]daily break down'!$D:$D,'[1]daily break down'!$E:$E,"")</f>
        <v>Maroua</v>
      </c>
      <c r="D495" s="1" t="s">
        <v>11</v>
      </c>
      <c r="E495" s="1" t="s">
        <v>12</v>
      </c>
      <c r="F495" s="3" t="s">
        <v>55</v>
      </c>
      <c r="G495" s="1" t="s">
        <v>84</v>
      </c>
      <c r="H495" s="32" t="str">
        <f>_xlfn.XLOOKUP(B495,[2]CALCULATION!$B:$B,[2]CALCULATION!$H:$H,"")</f>
        <v>Huawei</v>
      </c>
      <c r="I495" s="28">
        <v>0</v>
      </c>
      <c r="J495" s="28">
        <v>0</v>
      </c>
      <c r="K495" s="28">
        <v>0</v>
      </c>
      <c r="L495" s="28">
        <v>0</v>
      </c>
      <c r="M495" s="28">
        <v>0</v>
      </c>
      <c r="N495" s="28">
        <v>0</v>
      </c>
      <c r="O495" s="28">
        <v>0</v>
      </c>
      <c r="P495" s="28">
        <v>0</v>
      </c>
      <c r="Q495" s="28">
        <v>0</v>
      </c>
      <c r="R495" s="28">
        <v>0.5637668256128846</v>
      </c>
      <c r="S495" s="93">
        <v>0</v>
      </c>
      <c r="T495" s="93">
        <f>_xlfn.XLOOKUP(B495,'[3]Nur des jours'!$B:$B,'[3]Nur des jours'!$U:$U,"")</f>
        <v>0</v>
      </c>
      <c r="U495" s="93">
        <v>0</v>
      </c>
      <c r="V495" s="93">
        <v>0</v>
      </c>
      <c r="W495" s="93">
        <v>0</v>
      </c>
      <c r="X495" s="93">
        <v>0</v>
      </c>
      <c r="Y495" s="93">
        <v>0</v>
      </c>
      <c r="Z495" s="93">
        <v>0</v>
      </c>
      <c r="AA495" s="93">
        <v>0</v>
      </c>
      <c r="AB495" s="93">
        <v>0</v>
      </c>
      <c r="AC495" s="93">
        <f>_xlfn.XLOOKUP(B495,'[3]Nur des jours'!$B:$B,'[3]Nur des jours'!$N:$N,"")</f>
        <v>0</v>
      </c>
      <c r="AD495" s="93">
        <v>0</v>
      </c>
      <c r="AE495" s="93">
        <v>0</v>
      </c>
      <c r="AF495" s="93">
        <v>1.4446413437090685E-2</v>
      </c>
      <c r="AG495" s="93"/>
      <c r="AH495" s="93">
        <v>1.5320332274643082E-2</v>
      </c>
      <c r="AI495" s="93">
        <v>3.7468676186707909E-3</v>
      </c>
      <c r="AJ495" s="93">
        <v>4.4041620340619696E-2</v>
      </c>
      <c r="AK495" s="93">
        <v>0</v>
      </c>
      <c r="AL495" s="93">
        <v>1.5320332274643082E-2</v>
      </c>
      <c r="AM495" s="49" t="s">
        <v>5559</v>
      </c>
      <c r="AN495" s="49"/>
      <c r="AO495" s="48" t="str" cm="1">
        <f t="array" ref="AO495">IFERROR(_xlfn.IFS(
AQ495="MPR ISSUE","PDH",
AQ495="BSS Hardware Issue","BSS",
AQ495="Sites strategiques, MLL, Pylone, etc.","ENVTECH",
AQ495="AKTIVCO DEFAUT GE &amp; POWER Cabinet","AKTIVCO",
AQ495="AKTIVCO Coupure ENEO &amp; Baisse de tension","AKTIVCO GRID ONLY",
AQ495="Coupure ENEO &amp; Baisse de tension","IHS GRID ONLY",
AQ495="Defaut GE &amp; POWER Cabinet","IHS",
AQ495="Sharing","Partners",
AQ495="Sites strategiques &amp; DataCenter","SST &amp; DC",
AQ495="Exclu","Exclu",
AQ495="SAT","SAT",
AQ495="SPARE-ISSUE","SPARE-ISSUE",
AQ495="Fiber CAmtel","TRANS_FO_CAMTEL",
AQ495="Fiber AOF","Fiber AOF",
AQ495="Projet OCM (HUAWEI)","TRAVAUX-HUAWEI",
AQ495="Projet OCM (NOKIA)","TRAVAUX-NOKIA",
AQ495="ACCESS-ISSUE","ACCESS-ISSUE",
AQ495="Projet OCM (ZTE, NOKIA, autres projets)","TRAVAUX OCM",
AQ495="No root CAuse","No root cause",
AQ495="ODU HS","PDH",
AQ495="IP &amp; VLAN","PDH",
AQ495="Warehouse HUAWEI","SPARE-ISSUE",
AQ495="SPARE-HS","SPARE-ISSUE",
AQ495="Power Telco","BSS",AQ495="no impacts","no impacts"
),"")</f>
        <v>No root cause</v>
      </c>
      <c r="AP495" s="48" t="str" cm="1">
        <f t="array" ref="AP495">IFERROR(_xlfn.IFS(
AQ495="MPR ISSUE","TX ISSUE",
AQ495="BSS Hardware Issue","RAN ISSUE",
AQ495="Sites strategiques, MLL, Pylone, etc.","ENVTECH",
AQ495="AKTIVCO DEFAUT GE &amp; POWER Cabinet","POWER ISSUE",
AQ495="AKTIVCO Coupure ENEO &amp; Baisse de tension","POWER ISSUE",
AQ495="Coupure ENEO &amp; Baisse de tension","POWER ISSUE",
AQ495="Defaut GE &amp; POWER Cabinet","POWER ISSUE",
AQ495="Sharing","POWER ISSUE",
AQ495="Sites strategiques &amp; DataCenter","POWER ISSUE",
AQ495="Exclu","Exclu",
AQ495="SAT","TX ISSUE",
AQ495="SPARE-ISSUE","SPARE-ISSUE",
AQ495="Fiber CAmtel","TX ISSUE",
AQ495="Fiber AOF","TX ISSUE",
AQ495="Projet OCM (HUAWEI)","TRAVAUX-HUAWEI",
AQ495="Projet OCM (NOKIA)","TRAVAUX -NOKIA",
AQ495="ACCESS-ISSUE","ACCESS-ISSUE",
AQ495="Projet OCM (ZTE, NOKIA, autres projets)","TRAVAUX OCM",
AQ495="No root CAuse","No root cause",
AQ495="ODU HS","TX ISSUE",
AQ495="IP &amp; VLAN","TX ISSUE",
AQ495="Warehouse HUAWEI","SPARE-ISSUE",
AQ495="SPARE-HS","SPARE-ISSUE",
AQ495="Power Telco","RAN ISSUE",AQ495="no impacts","no impacts"
),"")</f>
        <v>No root cause</v>
      </c>
      <c r="AQ495" s="126" t="s">
        <v>5344</v>
      </c>
      <c r="AR495" s="48" t="str" cm="1">
        <f t="array" ref="AR495">IFERROR(_xlfn.IFS(
AQ495="MPR ISSUE","ACTIVE",
AQ495="BSS Hardware Issue","ACTIVE",
AQ495="Sites strategiques, MLL, Pylone, etc.","PASSIVE",
AQ495="AKTIVCO DEFAUT GE &amp; POWER Cabinet","PASSIVE",
AQ495="AKTIVCO Coupure ENEO &amp; Baisse de tension","PASSIVE",
AQ495="Coupure ENEO &amp; Baisse de tension","PASSIVE",
AQ495="Defaut GE &amp; POWER Cabinet","PASSIVE",
AQ495="Sharing","PASSIVE",
AQ495="Sites strategiques &amp; DataCenter","PASSIVE",
AQ495="Exclu","Exclu",
AQ495="SAT","ACTIVE",
AQ495="SPARE-ISSUE","SPARE-ISSUE",
AQ495="Fiber CAmtel","ACTIVE",
AQ495="Fiber AOF","ACTIVE",
AQ495="Projet OCM (HUAWEI)","PLANNED WORKS",
AQ495="Projet OCM (NOKIA)","PLANNED WORKS",
AQ495="ACCESS-ISSUE","ACCESS-ISSUE",
AQ495="Projet OCM (ZTE, NOKIA, autres projets)","PLANNED WORKS",
AQ495="No root CAuse","No root cause",
AQ495="ODU HS","ACTIVE",
AQ495="IP &amp; VLAN","ACTIVE",
AQ495="Warehouse HUAWEI","SPARE-ISSUE",
AQ495="SPARE-HS","SPARE-ISSUE",
AQ495="Power Telco","ACTIVE", AQ495="no impacts","no impacts"
),"")</f>
        <v>No root cause</v>
      </c>
      <c r="AS495" s="92" t="s">
        <v>5537</v>
      </c>
      <c r="AT495" s="98" t="s">
        <v>1552</v>
      </c>
      <c r="AV495" s="17" t="s">
        <v>5537</v>
      </c>
      <c r="AW495" s="7" t="s">
        <v>5537</v>
      </c>
      <c r="AX495" s="6" t="s">
        <v>5537</v>
      </c>
      <c r="AY495" s="7"/>
      <c r="AZ495" s="3" t="s">
        <v>5537</v>
      </c>
      <c r="BA495" s="18" t="s">
        <v>5537</v>
      </c>
      <c r="BB495" s="18" t="s">
        <v>5537</v>
      </c>
      <c r="BC495" s="18" t="s">
        <v>5537</v>
      </c>
      <c r="BD495" s="18" t="s">
        <v>5537</v>
      </c>
      <c r="BE495" s="18" t="s">
        <v>5537</v>
      </c>
      <c r="BF495" s="18" t="s">
        <v>5537</v>
      </c>
      <c r="BG495" s="18" t="s">
        <v>5537</v>
      </c>
      <c r="BH495" s="18" t="s">
        <v>5537</v>
      </c>
      <c r="BI495" s="18" t="s">
        <v>5537</v>
      </c>
      <c r="BJ495" s="18" t="s">
        <v>5537</v>
      </c>
      <c r="BK495" s="18" t="s">
        <v>5537</v>
      </c>
      <c r="BL495" s="9" t="s">
        <v>5537</v>
      </c>
      <c r="BM495" s="14" t="s">
        <v>5537</v>
      </c>
      <c r="BN495" s="14" t="s">
        <v>5537</v>
      </c>
      <c r="BO495" s="14" t="str">
        <f>_xlfn.XLOOKUP(B495,'[4]cell downs 18042026 17h'!$B:$B,'[4]cell downs 18042026 17h'!$B:$B,"")</f>
        <v/>
      </c>
      <c r="BP495" s="14" t="str">
        <f>_xlfn.XLOOKUP(B495,'[5]Cells Huawei 19042026 15h'!$B:$B,'[5]Cells Huawei 19042026 15h'!$B:$B,"")</f>
        <v/>
      </c>
      <c r="BQ495" s="9" t="str">
        <f>_xlfn.XLOOKUP(B495,'[6]cells down 19042026 9H40'!$B:$B,'[6]cells down 19042026 9H40'!$B:$B,"")</f>
        <v/>
      </c>
      <c r="BR495" s="9" t="s">
        <v>1552</v>
      </c>
      <c r="BS495" s="9" t="s">
        <v>12</v>
      </c>
      <c r="BT495" s="108"/>
    </row>
    <row r="496" spans="1:72" s="9" customFormat="1" x14ac:dyDescent="0.35">
      <c r="A496" s="1" t="s">
        <v>3203</v>
      </c>
      <c r="B496" s="8" t="s">
        <v>3204</v>
      </c>
      <c r="C496" s="3" t="str">
        <f>_xlfn.XLOOKUP(B496,'[1]daily break down'!$D:$D,'[1]daily break down'!$E:$E,"")</f>
        <v>CENTRE</v>
      </c>
      <c r="D496" s="1" t="s">
        <v>21</v>
      </c>
      <c r="E496" s="1" t="s">
        <v>36</v>
      </c>
      <c r="F496" s="3" t="s">
        <v>69</v>
      </c>
      <c r="G496" s="1" t="s">
        <v>502</v>
      </c>
      <c r="H496" s="34" t="str">
        <f>_xlfn.XLOOKUP(B496,[2]CALCULATION!$B:$B,[2]CALCULATION!$H:$H,"")</f>
        <v>ZTE</v>
      </c>
      <c r="I496" s="28">
        <v>8.3055819514714635</v>
      </c>
      <c r="J496" s="28">
        <v>0</v>
      </c>
      <c r="K496" s="28">
        <v>0</v>
      </c>
      <c r="L496" s="28">
        <v>3.6798046987583928</v>
      </c>
      <c r="M496" s="28">
        <v>6.5126750334586063</v>
      </c>
      <c r="N496" s="28">
        <v>0</v>
      </c>
      <c r="O496" s="28">
        <v>0</v>
      </c>
      <c r="P496" s="28">
        <v>0</v>
      </c>
      <c r="Q496" s="28">
        <v>3.1175360197241697</v>
      </c>
      <c r="R496" s="28">
        <v>0</v>
      </c>
      <c r="S496" s="93">
        <v>0</v>
      </c>
      <c r="T496" s="93">
        <f>_xlfn.XLOOKUP(B496,'[3]Nur des jours'!$B:$B,'[3]Nur des jours'!$U:$U,"")</f>
        <v>1.0005478936059124E-2</v>
      </c>
      <c r="U496" s="93">
        <v>0.84515085622644037</v>
      </c>
      <c r="V496" s="93">
        <v>0</v>
      </c>
      <c r="W496" s="93">
        <v>1.0005478936059124E-2</v>
      </c>
      <c r="X496" s="93">
        <v>3.4047164507909178E-2</v>
      </c>
      <c r="Y496" s="93">
        <v>9.371334891405775</v>
      </c>
      <c r="Z496" s="93">
        <v>0</v>
      </c>
      <c r="AA496" s="93">
        <v>0</v>
      </c>
      <c r="AB496" s="93">
        <v>0</v>
      </c>
      <c r="AC496" s="93">
        <f>_xlfn.XLOOKUP(B496,'[3]Nur des jours'!$B:$B,'[3]Nur des jours'!$N:$N,"")</f>
        <v>0</v>
      </c>
      <c r="AD496" s="93">
        <v>0</v>
      </c>
      <c r="AE496" s="93">
        <v>2.6191347561445411</v>
      </c>
      <c r="AF496" s="93">
        <v>0</v>
      </c>
      <c r="AG496" s="93"/>
      <c r="AH496" s="93">
        <v>1.3840020774299728E-2</v>
      </c>
      <c r="AI496" s="93">
        <v>0</v>
      </c>
      <c r="AJ496" s="93">
        <v>0</v>
      </c>
      <c r="AK496" s="93">
        <v>2.6539452400809082E-2</v>
      </c>
      <c r="AL496" s="93">
        <v>1.3840020774299728E-2</v>
      </c>
      <c r="AM496" s="49" t="s">
        <v>5559</v>
      </c>
      <c r="AN496" s="49"/>
      <c r="AO496" s="48" t="str" cm="1">
        <f t="array" ref="AO496">IFERROR(_xlfn.IFS(
AQ496="MPR ISSUE","PDH",
AQ496="BSS Hardware Issue","BSS",
AQ496="Sites strategiques, MLL, Pylone, etc.","ENVTECH",
AQ496="AKTIVCO DEFAUT GE &amp; POWER Cabinet","AKTIVCO",
AQ496="AKTIVCO Coupure ENEO &amp; Baisse de tension","AKTIVCO GRID ONLY",
AQ496="Coupure ENEO &amp; Baisse de tension","IHS GRID ONLY",
AQ496="Defaut GE &amp; POWER Cabinet","IHS",
AQ496="Sharing","Partners",
AQ496="Sites strategiques &amp; DataCenter","SST &amp; DC",
AQ496="Exclu","Exclu",
AQ496="SAT","SAT",
AQ496="SPARE-ISSUE","SPARE-ISSUE",
AQ496="Fiber CAmtel","TRANS_FO_CAMTEL",
AQ496="Fiber AOF","Fiber AOF",
AQ496="Projet OCM (HUAWEI)","TRAVAUX-HUAWEI",
AQ496="Projet OCM (NOKIA)","TRAVAUX-NOKIA",
AQ496="ACCESS-ISSUE","ACCESS-ISSUE",
AQ496="Projet OCM (ZTE, NOKIA, autres projets)","TRAVAUX OCM",
AQ496="No root CAuse","No root cause",
AQ496="ODU HS","PDH",
AQ496="IP &amp; VLAN","PDH",
AQ496="Warehouse HUAWEI","SPARE-ISSUE",
AQ496="SPARE-HS","SPARE-ISSUE",
AQ496="Power Telco","BSS",AQ496="no impacts","no impacts"
),"")</f>
        <v>No root cause</v>
      </c>
      <c r="AP496" s="48" t="str" cm="1">
        <f t="array" ref="AP496">IFERROR(_xlfn.IFS(
AQ496="MPR ISSUE","TX ISSUE",
AQ496="BSS Hardware Issue","RAN ISSUE",
AQ496="Sites strategiques, MLL, Pylone, etc.","ENVTECH",
AQ496="AKTIVCO DEFAUT GE &amp; POWER Cabinet","POWER ISSUE",
AQ496="AKTIVCO Coupure ENEO &amp; Baisse de tension","POWER ISSUE",
AQ496="Coupure ENEO &amp; Baisse de tension","POWER ISSUE",
AQ496="Defaut GE &amp; POWER Cabinet","POWER ISSUE",
AQ496="Sharing","POWER ISSUE",
AQ496="Sites strategiques &amp; DataCenter","POWER ISSUE",
AQ496="Exclu","Exclu",
AQ496="SAT","TX ISSUE",
AQ496="SPARE-ISSUE","SPARE-ISSUE",
AQ496="Fiber CAmtel","TX ISSUE",
AQ496="Fiber AOF","TX ISSUE",
AQ496="Projet OCM (HUAWEI)","TRAVAUX-HUAWEI",
AQ496="Projet OCM (NOKIA)","TRAVAUX -NOKIA",
AQ496="ACCESS-ISSUE","ACCESS-ISSUE",
AQ496="Projet OCM (ZTE, NOKIA, autres projets)","TRAVAUX OCM",
AQ496="No root CAuse","No root cause",
AQ496="ODU HS","TX ISSUE",
AQ496="IP &amp; VLAN","TX ISSUE",
AQ496="Warehouse HUAWEI","SPARE-ISSUE",
AQ496="SPARE-HS","SPARE-ISSUE",
AQ496="Power Telco","RAN ISSUE",AQ496="no impacts","no impacts"
),"")</f>
        <v>No root cause</v>
      </c>
      <c r="AQ496" s="67" t="s">
        <v>5344</v>
      </c>
      <c r="AR496" s="48" t="str" cm="1">
        <f t="array" ref="AR496">IFERROR(_xlfn.IFS(
AQ496="MPR ISSUE","ACTIVE",
AQ496="BSS Hardware Issue","ACTIVE",
AQ496="Sites strategiques, MLL, Pylone, etc.","PASSIVE",
AQ496="AKTIVCO DEFAUT GE &amp; POWER Cabinet","PASSIVE",
AQ496="AKTIVCO Coupure ENEO &amp; Baisse de tension","PASSIVE",
AQ496="Coupure ENEO &amp; Baisse de tension","PASSIVE",
AQ496="Defaut GE &amp; POWER Cabinet","PASSIVE",
AQ496="Sharing","PASSIVE",
AQ496="Sites strategiques &amp; DataCenter","PASSIVE",
AQ496="Exclu","Exclu",
AQ496="SAT","ACTIVE",
AQ496="SPARE-ISSUE","SPARE-ISSUE",
AQ496="Fiber CAmtel","ACTIVE",
AQ496="Fiber AOF","ACTIVE",
AQ496="Projet OCM (HUAWEI)","PLANNED WORKS",
AQ496="Projet OCM (NOKIA)","PLANNED WORKS",
AQ496="ACCESS-ISSUE","ACCESS-ISSUE",
AQ496="Projet OCM (ZTE, NOKIA, autres projets)","PLANNED WORKS",
AQ496="No root CAuse","No root cause",
AQ496="ODU HS","ACTIVE",
AQ496="IP &amp; VLAN","ACTIVE",
AQ496="Warehouse HUAWEI","SPARE-ISSUE",
AQ496="SPARE-HS","SPARE-ISSUE",
AQ496="Power Telco","ACTIVE", AQ496="no impacts","no impacts"
),"")</f>
        <v>No root cause</v>
      </c>
      <c r="AS496" s="92" t="s">
        <v>5537</v>
      </c>
      <c r="AT496" s="98" t="s">
        <v>3204</v>
      </c>
      <c r="AV496" s="17" t="s">
        <v>5537</v>
      </c>
      <c r="AW496" s="7" t="s">
        <v>5537</v>
      </c>
      <c r="AX496" s="6" t="s">
        <v>5537</v>
      </c>
      <c r="AY496" s="7"/>
      <c r="AZ496" s="3" t="s">
        <v>5537</v>
      </c>
      <c r="BA496" s="18" t="s">
        <v>5537</v>
      </c>
      <c r="BB496" s="18" t="s">
        <v>5537</v>
      </c>
      <c r="BC496" s="18" t="s">
        <v>5537</v>
      </c>
      <c r="BD496" s="18" t="s">
        <v>5537</v>
      </c>
      <c r="BE496" s="18" t="s">
        <v>5537</v>
      </c>
      <c r="BF496" s="18" t="s">
        <v>5537</v>
      </c>
      <c r="BG496" s="18" t="s">
        <v>5537</v>
      </c>
      <c r="BH496" s="18" t="s">
        <v>5537</v>
      </c>
      <c r="BI496" s="18" t="s">
        <v>5537</v>
      </c>
      <c r="BJ496" s="18" t="s">
        <v>5537</v>
      </c>
      <c r="BK496" s="18" t="s">
        <v>5537</v>
      </c>
      <c r="BL496" s="9" t="s">
        <v>5537</v>
      </c>
      <c r="BM496" s="14" t="s">
        <v>5537</v>
      </c>
      <c r="BN496" s="14" t="s">
        <v>5537</v>
      </c>
      <c r="BO496" s="14" t="str">
        <f>_xlfn.XLOOKUP(B496,'[4]cell downs 18042026 17h'!$B:$B,'[4]cell downs 18042026 17h'!$B:$B,"")</f>
        <v/>
      </c>
      <c r="BP496" s="14" t="str">
        <f>_xlfn.XLOOKUP(B496,'[5]Cells Huawei 19042026 15h'!$B:$B,'[5]Cells Huawei 19042026 15h'!$B:$B,"")</f>
        <v/>
      </c>
      <c r="BQ496" s="9" t="str">
        <f>_xlfn.XLOOKUP(B496,'[6]cells down 19042026 9H40'!$B:$B,'[6]cells down 19042026 9H40'!$B:$B,"")</f>
        <v/>
      </c>
      <c r="BR496" s="9" t="s">
        <v>5537</v>
      </c>
      <c r="BS496" s="9" t="s">
        <v>318</v>
      </c>
      <c r="BT496" s="108"/>
    </row>
    <row r="497" spans="1:72" s="9" customFormat="1" x14ac:dyDescent="0.35">
      <c r="A497" s="1" t="s">
        <v>1229</v>
      </c>
      <c r="B497" s="8" t="s">
        <v>1230</v>
      </c>
      <c r="C497" s="3" t="str">
        <f>_xlfn.XLOOKUP(B497,'[1]daily break down'!$D:$D,'[1]daily break down'!$E:$E,"")</f>
        <v>ADAMAOUA</v>
      </c>
      <c r="D497" s="1" t="s">
        <v>21</v>
      </c>
      <c r="E497" s="1" t="s">
        <v>122</v>
      </c>
      <c r="F497" s="3" t="s">
        <v>90</v>
      </c>
      <c r="G497" s="1" t="s">
        <v>1229</v>
      </c>
      <c r="H497" s="33" t="str">
        <f>_xlfn.XLOOKUP(B497,[2]CALCULATION!$B:$B,[2]CALCULATION!$H:$H,"")</f>
        <v>NOKIA</v>
      </c>
      <c r="I497" s="28">
        <v>2.485297144449479E-2</v>
      </c>
      <c r="J497" s="28">
        <v>4.9781292092498194E-2</v>
      </c>
      <c r="K497" s="28">
        <v>5.2619571264475307E-3</v>
      </c>
      <c r="L497" s="28">
        <v>4.6434926596300448E-2</v>
      </c>
      <c r="M497" s="28">
        <v>1.2932677036542007E-2</v>
      </c>
      <c r="N497" s="28">
        <v>0</v>
      </c>
      <c r="O497" s="28">
        <v>4.6962133582099601E-2</v>
      </c>
      <c r="P497" s="28">
        <v>8.7426465248208393E-2</v>
      </c>
      <c r="Q497" s="28">
        <v>9.6417707710545517E-2</v>
      </c>
      <c r="R497" s="28">
        <v>1.8532741823156521E-2</v>
      </c>
      <c r="S497" s="93">
        <v>0.20802998515092078</v>
      </c>
      <c r="T497" s="93">
        <f>_xlfn.XLOOKUP(B497,'[3]Nur des jours'!$B:$B,'[3]Nur des jours'!$U:$U,"")</f>
        <v>3.4965916285194933</v>
      </c>
      <c r="U497" s="93">
        <v>1.4270540178252754E-3</v>
      </c>
      <c r="V497" s="93">
        <v>1.1294070312528155</v>
      </c>
      <c r="W497" s="93">
        <v>3.4965916285194933</v>
      </c>
      <c r="X497" s="93">
        <v>4.1919711773619811E-3</v>
      </c>
      <c r="Y497" s="93">
        <v>4.6336834168871237E-2</v>
      </c>
      <c r="Z497" s="93">
        <v>1.5875612588393706</v>
      </c>
      <c r="AA497" s="93">
        <v>4.6927918173086463</v>
      </c>
      <c r="AB497" s="93">
        <v>2.2238084181576596</v>
      </c>
      <c r="AC497" s="93">
        <f>_xlfn.XLOOKUP(B497,'[3]Nur des jours'!$B:$B,'[3]Nur des jours'!$N:$N,"")</f>
        <v>0</v>
      </c>
      <c r="AD497" s="93">
        <v>0</v>
      </c>
      <c r="AE497" s="93">
        <v>1.5162448939392906E-3</v>
      </c>
      <c r="AF497" s="93">
        <v>1.3378631417112596E-3</v>
      </c>
      <c r="AG497" s="93"/>
      <c r="AH497" s="93">
        <v>1.2414639002950294E-2</v>
      </c>
      <c r="AI497" s="93">
        <v>0</v>
      </c>
      <c r="AJ497" s="93">
        <v>3.6661321658497933E-2</v>
      </c>
      <c r="AK497" s="93">
        <v>2.0520195155201599E-4</v>
      </c>
      <c r="AL497" s="93">
        <v>1.2414639002950294E-2</v>
      </c>
      <c r="AM497" s="49" t="s">
        <v>5559</v>
      </c>
      <c r="AN497" s="49"/>
      <c r="AO497" s="48" t="str" cm="1">
        <f t="array" ref="AO497">IFERROR(_xlfn.IFS(
AQ497="MPR ISSUE","PDH",
AQ497="BSS Hardware Issue","BSS",
AQ497="Sites strategiques, MLL, Pylone, etc.","ENVTECH",
AQ497="AKTIVCO DEFAUT GE &amp; POWER Cabinet","AKTIVCO",
AQ497="AKTIVCO Coupure ENEO &amp; Baisse de tension","AKTIVCO GRID ONLY",
AQ497="Coupure ENEO &amp; Baisse de tension","IHS GRID ONLY",
AQ497="Defaut GE &amp; POWER Cabinet","IHS",
AQ497="Sharing","Partners",
AQ497="Sites strategiques &amp; DataCenter","SST &amp; DC",
AQ497="Exclu","Exclu",
AQ497="SAT","SAT",
AQ497="SPARE-ISSUE","SPARE-ISSUE",
AQ497="Fiber CAmtel","TRANS_FO_CAMTEL",
AQ497="Fiber AOF","Fiber AOF",
AQ497="Projet OCM (HUAWEI)","TRAVAUX-HUAWEI",
AQ497="Projet OCM (NOKIA)","TRAVAUX-NOKIA",
AQ497="ACCESS-ISSUE","ACCESS-ISSUE",
AQ497="Projet OCM (ZTE, NOKIA, autres projets)","TRAVAUX OCM",
AQ497="No root CAuse","No root cause",
AQ497="ODU HS","PDH",
AQ497="IP &amp; VLAN","PDH",
AQ497="Warehouse HUAWEI","SPARE-ISSUE",
AQ497="SPARE-HS","SPARE-ISSUE",
AQ497="Power Telco","BSS",AQ497="no impacts","no impacts"
),"")</f>
        <v>AKTIVCO</v>
      </c>
      <c r="AP497" s="48" t="str" cm="1">
        <f t="array" ref="AP497">IFERROR(_xlfn.IFS(
AQ497="MPR ISSUE","TX ISSUE",
AQ497="BSS Hardware Issue","RAN ISSUE",
AQ497="Sites strategiques, MLL, Pylone, etc.","ENVTECH",
AQ497="AKTIVCO DEFAUT GE &amp; POWER Cabinet","POWER ISSUE",
AQ497="AKTIVCO Coupure ENEO &amp; Baisse de tension","POWER ISSUE",
AQ497="Coupure ENEO &amp; Baisse de tension","POWER ISSUE",
AQ497="Defaut GE &amp; POWER Cabinet","POWER ISSUE",
AQ497="Sharing","POWER ISSUE",
AQ497="Sites strategiques &amp; DataCenter","POWER ISSUE",
AQ497="Exclu","Exclu",
AQ497="SAT","TX ISSUE",
AQ497="SPARE-ISSUE","SPARE-ISSUE",
AQ497="Fiber CAmtel","TX ISSUE",
AQ497="Fiber AOF","TX ISSUE",
AQ497="Projet OCM (HUAWEI)","TRAVAUX-HUAWEI",
AQ497="Projet OCM (NOKIA)","TRAVAUX -NOKIA",
AQ497="ACCESS-ISSUE","ACCESS-ISSUE",
AQ497="Projet OCM (ZTE, NOKIA, autres projets)","TRAVAUX OCM",
AQ497="No root CAuse","No root cause",
AQ497="ODU HS","TX ISSUE",
AQ497="IP &amp; VLAN","TX ISSUE",
AQ497="Warehouse HUAWEI","SPARE-ISSUE",
AQ497="SPARE-HS","SPARE-ISSUE",
AQ497="Power Telco","RAN ISSUE",AQ497="no impacts","no impacts"
),"")</f>
        <v>POWER ISSUE</v>
      </c>
      <c r="AQ497" s="67" t="s">
        <v>5325</v>
      </c>
      <c r="AR497" s="48" t="str" cm="1">
        <f t="array" ref="AR497">IFERROR(_xlfn.IFS(
AQ497="MPR ISSUE","ACTIVE",
AQ497="BSS Hardware Issue","ACTIVE",
AQ497="Sites strategiques, MLL, Pylone, etc.","PASSIVE",
AQ497="AKTIVCO DEFAUT GE &amp; POWER Cabinet","PASSIVE",
AQ497="AKTIVCO Coupure ENEO &amp; Baisse de tension","PASSIVE",
AQ497="Coupure ENEO &amp; Baisse de tension","PASSIVE",
AQ497="Defaut GE &amp; POWER Cabinet","PASSIVE",
AQ497="Sharing","PASSIVE",
AQ497="Sites strategiques &amp; DataCenter","PASSIVE",
AQ497="Exclu","Exclu",
AQ497="SAT","ACTIVE",
AQ497="SPARE-ISSUE","SPARE-ISSUE",
AQ497="Fiber CAmtel","ACTIVE",
AQ497="Fiber AOF","ACTIVE",
AQ497="Projet OCM (HUAWEI)","PLANNED WORKS",
AQ497="Projet OCM (NOKIA)","PLANNED WORKS",
AQ497="ACCESS-ISSUE","ACCESS-ISSUE",
AQ497="Projet OCM (ZTE, NOKIA, autres projets)","PLANNED WORKS",
AQ497="No root CAuse","No root cause",
AQ497="ODU HS","ACTIVE",
AQ497="IP &amp; VLAN","ACTIVE",
AQ497="Warehouse HUAWEI","SPARE-ISSUE",
AQ497="SPARE-HS","SPARE-ISSUE",
AQ497="Power Telco","ACTIVE", AQ497="no impacts","no impacts"
),"")</f>
        <v>PASSIVE</v>
      </c>
      <c r="AS497" s="92" t="s">
        <v>5760</v>
      </c>
      <c r="AT497" s="98" t="s">
        <v>1230</v>
      </c>
      <c r="AV497" s="17" t="s">
        <v>5537</v>
      </c>
      <c r="AW497" s="7" t="s">
        <v>5537</v>
      </c>
      <c r="AX497" s="6" t="s">
        <v>5537</v>
      </c>
      <c r="AY497" s="7"/>
      <c r="AZ497" s="3" t="s">
        <v>5537</v>
      </c>
      <c r="BA497" s="18" t="s">
        <v>5537</v>
      </c>
      <c r="BB497" s="18" t="s">
        <v>5537</v>
      </c>
      <c r="BC497" s="18" t="s">
        <v>5537</v>
      </c>
      <c r="BD497" s="18" t="s">
        <v>5537</v>
      </c>
      <c r="BE497" s="18" t="s">
        <v>5537</v>
      </c>
      <c r="BF497" s="18" t="s">
        <v>5537</v>
      </c>
      <c r="BG497" s="18" t="s">
        <v>5537</v>
      </c>
      <c r="BH497" s="18" t="s">
        <v>5537</v>
      </c>
      <c r="BI497" s="18" t="s">
        <v>5537</v>
      </c>
      <c r="BJ497" s="18" t="s">
        <v>5537</v>
      </c>
      <c r="BK497" s="18" t="s">
        <v>5537</v>
      </c>
      <c r="BL497" s="9" t="s">
        <v>5760</v>
      </c>
      <c r="BM497" s="14" t="s">
        <v>5537</v>
      </c>
      <c r="BN497" s="14" t="s">
        <v>5537</v>
      </c>
      <c r="BO497" s="14" t="str">
        <f>_xlfn.XLOOKUP(B497,'[4]cell downs 18042026 17h'!$B:$B,'[4]cell downs 18042026 17h'!$B:$B,"")</f>
        <v/>
      </c>
      <c r="BP497" s="14" t="str">
        <f>_xlfn.XLOOKUP(B497,'[5]Cells Huawei 19042026 15h'!$B:$B,'[5]Cells Huawei 19042026 15h'!$B:$B,"")</f>
        <v/>
      </c>
      <c r="BQ497" s="9" t="str">
        <f>_xlfn.XLOOKUP(B497,'[6]cells down 19042026 9H40'!$B:$B,'[6]cells down 19042026 9H40'!$B:$B,"")</f>
        <v/>
      </c>
      <c r="BR497" s="9" t="s">
        <v>5537</v>
      </c>
      <c r="BS497" s="9" t="s">
        <v>5537</v>
      </c>
      <c r="BT497" s="108"/>
    </row>
    <row r="498" spans="1:72" s="9" customFormat="1" x14ac:dyDescent="0.35">
      <c r="A498" s="1" t="s">
        <v>2070</v>
      </c>
      <c r="B498" s="8" t="s">
        <v>2071</v>
      </c>
      <c r="C498" s="3" t="str">
        <f>_xlfn.XLOOKUP(B498,'[1]daily break down'!$D:$D,'[1]daily break down'!$E:$E,"")</f>
        <v>ADAMAOUA</v>
      </c>
      <c r="D498" s="1" t="s">
        <v>11</v>
      </c>
      <c r="E498" s="1" t="s">
        <v>96</v>
      </c>
      <c r="F498" s="3" t="s">
        <v>90</v>
      </c>
      <c r="G498" s="1" t="s">
        <v>2072</v>
      </c>
      <c r="H498" s="33" t="str">
        <f>_xlfn.XLOOKUP(B498,[2]CALCULATION!$B:$B,[2]CALCULATION!$H:$H,"")</f>
        <v>NOKIA</v>
      </c>
      <c r="I498" s="28">
        <v>1.783507831741196E-4</v>
      </c>
      <c r="J498" s="28">
        <v>1.426806265391799E-4</v>
      </c>
      <c r="K498" s="28">
        <v>2.140209398088277E-4</v>
      </c>
      <c r="L498" s="28">
        <v>2.6324575596476482E-2</v>
      </c>
      <c r="M498" s="28">
        <v>1.9618586149141573E-4</v>
      </c>
      <c r="N498" s="28">
        <v>1.7835078317400378E-4</v>
      </c>
      <c r="O498" s="28">
        <v>5.3973213825628248</v>
      </c>
      <c r="P498" s="28">
        <v>8.6235192771905336</v>
      </c>
      <c r="Q498" s="28">
        <v>7.2104792703920113</v>
      </c>
      <c r="R498" s="28">
        <v>8.3185680316415738</v>
      </c>
      <c r="S498" s="93">
        <v>1.9618586149129996E-4</v>
      </c>
      <c r="T498" s="93">
        <f>_xlfn.XLOOKUP(B498,'[3]Nur des jours'!$B:$B,'[3]Nur des jours'!$U:$U,"")</f>
        <v>0.24710430399308453</v>
      </c>
      <c r="U498" s="93">
        <v>1.783507831741196E-4</v>
      </c>
      <c r="V498" s="93">
        <v>1.7835078317400378E-4</v>
      </c>
      <c r="W498" s="93">
        <v>9.5479814599143994E-2</v>
      </c>
      <c r="X498" s="93">
        <v>1.4268062653906408E-4</v>
      </c>
      <c r="Y498" s="93">
        <v>1.0286455388573188</v>
      </c>
      <c r="Z498" s="93">
        <v>1.7835078317400378E-4</v>
      </c>
      <c r="AA498" s="93">
        <v>1.7835078317388799E-4</v>
      </c>
      <c r="AB498" s="93">
        <v>1.9618586149147365E-4</v>
      </c>
      <c r="AC498" s="93">
        <f>_xlfn.XLOOKUP(B498,'[3]Nur des jours'!$B:$B,'[3]Nur des jours'!$N:$N,"")</f>
        <v>0.6900605611350713</v>
      </c>
      <c r="AD498" s="93">
        <v>0.6900605611350713</v>
      </c>
      <c r="AE498" s="93">
        <v>0.11885172624186319</v>
      </c>
      <c r="AF498" s="93">
        <v>2.1402093980859614E-4</v>
      </c>
      <c r="AG498" s="93"/>
      <c r="AH498" s="93">
        <v>1.1807523770717416E-2</v>
      </c>
      <c r="AI498" s="93">
        <v>1.6111530760284404E-2</v>
      </c>
      <c r="AJ498" s="93">
        <v>1.8064999078101007E-2</v>
      </c>
      <c r="AK498" s="93">
        <v>6.600662774943639E-3</v>
      </c>
      <c r="AL498" s="93">
        <v>1.1807523770717416E-2</v>
      </c>
      <c r="AM498" s="49" t="s">
        <v>5559</v>
      </c>
      <c r="AN498" s="49"/>
      <c r="AO498" s="48" t="str" cm="1">
        <f t="array" ref="AO498">IFERROR(_xlfn.IFS(
AQ498="MPR ISSUE","PDH",
AQ498="BSS Hardware Issue","BSS",
AQ498="Sites strategiques, MLL, Pylone, etc.","ENVTECH",
AQ498="AKTIVCO DEFAUT GE &amp; POWER Cabinet","AKTIVCO",
AQ498="AKTIVCO Coupure ENEO &amp; Baisse de tension","AKTIVCO GRID ONLY",
AQ498="Coupure ENEO &amp; Baisse de tension","IHS GRID ONLY",
AQ498="Defaut GE &amp; POWER Cabinet","IHS",
AQ498="Sharing","Partners",
AQ498="Sites strategiques &amp; DataCenter","SST &amp; DC",
AQ498="Exclu","Exclu",
AQ498="SAT","SAT",
AQ498="SPARE-ISSUE","SPARE-ISSUE",
AQ498="Fiber CAmtel","TRANS_FO_CAMTEL",
AQ498="Fiber AOF","Fiber AOF",
AQ498="Projet OCM (HUAWEI)","TRAVAUX-HUAWEI",
AQ498="Projet OCM (NOKIA)","TRAVAUX-NOKIA",
AQ498="ACCESS-ISSUE","ACCESS-ISSUE",
AQ498="Projet OCM (ZTE, NOKIA, autres projets)","TRAVAUX OCM",
AQ498="No root CAuse","No root cause",
AQ498="ODU HS","PDH",
AQ498="IP &amp; VLAN","PDH",
AQ498="Warehouse HUAWEI","SPARE-ISSUE",
AQ498="SPARE-HS","SPARE-ISSUE",
AQ498="Power Telco","BSS",AQ498="no impacts","no impacts"
),"")</f>
        <v>IHS</v>
      </c>
      <c r="AP498" s="48" t="str" cm="1">
        <f t="array" ref="AP498">IFERROR(_xlfn.IFS(
AQ498="MPR ISSUE","TX ISSUE",
AQ498="BSS Hardware Issue","RAN ISSUE",
AQ498="Sites strategiques, MLL, Pylone, etc.","ENVTECH",
AQ498="AKTIVCO DEFAUT GE &amp; POWER Cabinet","POWER ISSUE",
AQ498="AKTIVCO Coupure ENEO &amp; Baisse de tension","POWER ISSUE",
AQ498="Coupure ENEO &amp; Baisse de tension","POWER ISSUE",
AQ498="Defaut GE &amp; POWER Cabinet","POWER ISSUE",
AQ498="Sharing","POWER ISSUE",
AQ498="Sites strategiques &amp; DataCenter","POWER ISSUE",
AQ498="Exclu","Exclu",
AQ498="SAT","TX ISSUE",
AQ498="SPARE-ISSUE","SPARE-ISSUE",
AQ498="Fiber CAmtel","TX ISSUE",
AQ498="Fiber AOF","TX ISSUE",
AQ498="Projet OCM (HUAWEI)","TRAVAUX-HUAWEI",
AQ498="Projet OCM (NOKIA)","TRAVAUX -NOKIA",
AQ498="ACCESS-ISSUE","ACCESS-ISSUE",
AQ498="Projet OCM (ZTE, NOKIA, autres projets)","TRAVAUX OCM",
AQ498="No root CAuse","No root cause",
AQ498="ODU HS","TX ISSUE",
AQ498="IP &amp; VLAN","TX ISSUE",
AQ498="Warehouse HUAWEI","SPARE-ISSUE",
AQ498="SPARE-HS","SPARE-ISSUE",
AQ498="Power Telco","RAN ISSUE",AQ498="no impacts","no impacts"
),"")</f>
        <v>POWER ISSUE</v>
      </c>
      <c r="AQ498" s="67" t="s">
        <v>5330</v>
      </c>
      <c r="AR498" s="48" t="str" cm="1">
        <f t="array" ref="AR498">IFERROR(_xlfn.IFS(
AQ498="MPR ISSUE","ACTIVE",
AQ498="BSS Hardware Issue","ACTIVE",
AQ498="Sites strategiques, MLL, Pylone, etc.","PASSIVE",
AQ498="AKTIVCO DEFAUT GE &amp; POWER Cabinet","PASSIVE",
AQ498="AKTIVCO Coupure ENEO &amp; Baisse de tension","PASSIVE",
AQ498="Coupure ENEO &amp; Baisse de tension","PASSIVE",
AQ498="Defaut GE &amp; POWER Cabinet","PASSIVE",
AQ498="Sharing","PASSIVE",
AQ498="Sites strategiques &amp; DataCenter","PASSIVE",
AQ498="Exclu","Exclu",
AQ498="SAT","ACTIVE",
AQ498="SPARE-ISSUE","SPARE-ISSUE",
AQ498="Fiber CAmtel","ACTIVE",
AQ498="Fiber AOF","ACTIVE",
AQ498="Projet OCM (HUAWEI)","PLANNED WORKS",
AQ498="Projet OCM (NOKIA)","PLANNED WORKS",
AQ498="ACCESS-ISSUE","ACCESS-ISSUE",
AQ498="Projet OCM (ZTE, NOKIA, autres projets)","PLANNED WORKS",
AQ498="No root CAuse","No root cause",
AQ498="ODU HS","ACTIVE",
AQ498="IP &amp; VLAN","ACTIVE",
AQ498="Warehouse HUAWEI","SPARE-ISSUE",
AQ498="SPARE-HS","SPARE-ISSUE",
AQ498="Power Telco","ACTIVE", AQ498="no impacts","no impacts"
),"")</f>
        <v>PASSIVE</v>
      </c>
      <c r="AS498" s="92" t="s">
        <v>5771</v>
      </c>
      <c r="AT498" s="98" t="s">
        <v>2071</v>
      </c>
      <c r="AV498" s="17" t="s">
        <v>5537</v>
      </c>
      <c r="AW498" s="7" t="s">
        <v>5537</v>
      </c>
      <c r="AX498" s="6" t="s">
        <v>5537</v>
      </c>
      <c r="AY498" s="7"/>
      <c r="AZ498" s="3" t="s">
        <v>5537</v>
      </c>
      <c r="BA498" s="18" t="s">
        <v>5537</v>
      </c>
      <c r="BB498" s="18" t="s">
        <v>5537</v>
      </c>
      <c r="BC498" s="18" t="s">
        <v>5537</v>
      </c>
      <c r="BD498" s="18" t="s">
        <v>5537</v>
      </c>
      <c r="BE498" s="18" t="s">
        <v>5537</v>
      </c>
      <c r="BF498" s="18" t="s">
        <v>5537</v>
      </c>
      <c r="BG498" s="18" t="s">
        <v>5537</v>
      </c>
      <c r="BH498" s="18" t="s">
        <v>5537</v>
      </c>
      <c r="BI498" s="18" t="s">
        <v>5537</v>
      </c>
      <c r="BJ498" s="18" t="s">
        <v>5537</v>
      </c>
      <c r="BK498" s="18" t="s">
        <v>5537</v>
      </c>
      <c r="BL498" s="9" t="s">
        <v>5771</v>
      </c>
      <c r="BM498" s="14" t="s">
        <v>5537</v>
      </c>
      <c r="BN498" s="14" t="s">
        <v>5537</v>
      </c>
      <c r="BO498" s="14" t="str">
        <f>_xlfn.XLOOKUP(B498,'[4]cell downs 18042026 17h'!$B:$B,'[4]cell downs 18042026 17h'!$B:$B,"")</f>
        <v/>
      </c>
      <c r="BP498" s="14" t="str">
        <f>_xlfn.XLOOKUP(B498,'[5]Cells Huawei 19042026 15h'!$B:$B,'[5]Cells Huawei 19042026 15h'!$B:$B,"")</f>
        <v/>
      </c>
      <c r="BQ498" s="9" t="str">
        <f>_xlfn.XLOOKUP(B498,'[6]cells down 19042026 9H40'!$B:$B,'[6]cells down 19042026 9H40'!$B:$B,"")</f>
        <v/>
      </c>
      <c r="BR498" s="9" t="s">
        <v>2071</v>
      </c>
      <c r="BS498" s="9" t="s">
        <v>5537</v>
      </c>
      <c r="BT498" s="108"/>
    </row>
    <row r="499" spans="1:72" s="9" customFormat="1" x14ac:dyDescent="0.35">
      <c r="A499" s="1" t="s">
        <v>1492</v>
      </c>
      <c r="B499" s="8" t="s">
        <v>1493</v>
      </c>
      <c r="C499" s="3" t="str">
        <f>_xlfn.XLOOKUP(B499,'[1]daily break down'!$D:$D,'[1]daily break down'!$E:$E,"")</f>
        <v>ADAMAOUA</v>
      </c>
      <c r="D499" s="1" t="s">
        <v>11</v>
      </c>
      <c r="E499" s="1" t="s">
        <v>66</v>
      </c>
      <c r="F499" s="3" t="s">
        <v>90</v>
      </c>
      <c r="G499" s="1" t="s">
        <v>1494</v>
      </c>
      <c r="H499" s="33" t="str">
        <f>_xlfn.XLOOKUP(B499,[2]CALCULATION!$B:$B,[2]CALCULATION!$H:$H,"")</f>
        <v>NOKIA</v>
      </c>
      <c r="I499" s="28">
        <v>2.3189627789662859E-3</v>
      </c>
      <c r="J499" s="28">
        <v>7.7705625802252945E-2</v>
      </c>
      <c r="K499" s="28">
        <v>3.4155929789315864E-2</v>
      </c>
      <c r="L499" s="28">
        <v>0</v>
      </c>
      <c r="M499" s="28">
        <v>0</v>
      </c>
      <c r="N499" s="28">
        <v>0</v>
      </c>
      <c r="O499" s="28">
        <v>4.4846242712833745E-2</v>
      </c>
      <c r="P499" s="28">
        <v>0.19942687465053999</v>
      </c>
      <c r="Q499" s="28">
        <v>3.7012009378622895E-2</v>
      </c>
      <c r="R499" s="28">
        <v>1.516157138129019E-3</v>
      </c>
      <c r="S499" s="93">
        <v>5.7257354309730437E-3</v>
      </c>
      <c r="T499" s="93">
        <f>_xlfn.XLOOKUP(B499,'[3]Nur des jours'!$B:$B,'[3]Nur des jours'!$U:$U,"")</f>
        <v>0</v>
      </c>
      <c r="U499" s="93">
        <v>0</v>
      </c>
      <c r="V499" s="93">
        <v>2.9610720519737052E-3</v>
      </c>
      <c r="W499" s="93">
        <v>0</v>
      </c>
      <c r="X499" s="93">
        <v>0</v>
      </c>
      <c r="Y499" s="93">
        <v>0.54469721550004213</v>
      </c>
      <c r="Z499" s="93">
        <v>0</v>
      </c>
      <c r="AA499" s="93">
        <v>0</v>
      </c>
      <c r="AB499" s="93">
        <v>0</v>
      </c>
      <c r="AC499" s="93">
        <f>_xlfn.XLOOKUP(B499,'[3]Nur des jours'!$B:$B,'[3]Nur des jours'!$N:$N,"")</f>
        <v>1.4270540178254463E-3</v>
      </c>
      <c r="AD499" s="93">
        <v>1.4270540178254463E-3</v>
      </c>
      <c r="AE499" s="93">
        <v>4.0135894251337786E-3</v>
      </c>
      <c r="AF499" s="93">
        <v>0</v>
      </c>
      <c r="AG499" s="93"/>
      <c r="AH499" s="93">
        <v>1.0613099966902276E-2</v>
      </c>
      <c r="AI499" s="93">
        <v>0</v>
      </c>
      <c r="AJ499" s="93">
        <v>3.1613748386675994E-2</v>
      </c>
      <c r="AK499" s="93">
        <v>0</v>
      </c>
      <c r="AL499" s="93">
        <v>1.0613099966902276E-2</v>
      </c>
      <c r="AM499" s="49" t="s">
        <v>5559</v>
      </c>
      <c r="AN499" s="49"/>
      <c r="AO499" s="48" t="str" cm="1">
        <f t="array" ref="AO499">IFERROR(_xlfn.IFS(
AQ499="MPR ISSUE","PDH",
AQ499="BSS Hardware Issue","BSS",
AQ499="Sites strategiques, MLL, Pylone, etc.","ENVTECH",
AQ499="AKTIVCO DEFAUT GE &amp; POWER Cabinet","AKTIVCO",
AQ499="AKTIVCO Coupure ENEO &amp; Baisse de tension","AKTIVCO GRID ONLY",
AQ499="Coupure ENEO &amp; Baisse de tension","IHS GRID ONLY",
AQ499="Defaut GE &amp; POWER Cabinet","IHS",
AQ499="Sharing","Partners",
AQ499="Sites strategiques &amp; DataCenter","SST &amp; DC",
AQ499="Exclu","Exclu",
AQ499="SAT","SAT",
AQ499="SPARE-ISSUE","SPARE-ISSUE",
AQ499="Fiber CAmtel","TRANS_FO_CAMTEL",
AQ499="Fiber AOF","Fiber AOF",
AQ499="Projet OCM (HUAWEI)","TRAVAUX-HUAWEI",
AQ499="Projet OCM (NOKIA)","TRAVAUX-NOKIA",
AQ499="ACCESS-ISSUE","ACCESS-ISSUE",
AQ499="Projet OCM (ZTE, NOKIA, autres projets)","TRAVAUX OCM",
AQ499="No root CAuse","No root cause",
AQ499="ODU HS","PDH",
AQ499="IP &amp; VLAN","PDH",
AQ499="Warehouse HUAWEI","SPARE-ISSUE",
AQ499="SPARE-HS","SPARE-ISSUE",
AQ499="Power Telco","BSS",AQ499="no impacts","no impacts"
),"")</f>
        <v>IHS</v>
      </c>
      <c r="AP499" s="48" t="str" cm="1">
        <f t="array" ref="AP499">IFERROR(_xlfn.IFS(
AQ499="MPR ISSUE","TX ISSUE",
AQ499="BSS Hardware Issue","RAN ISSUE",
AQ499="Sites strategiques, MLL, Pylone, etc.","ENVTECH",
AQ499="AKTIVCO DEFAUT GE &amp; POWER Cabinet","POWER ISSUE",
AQ499="AKTIVCO Coupure ENEO &amp; Baisse de tension","POWER ISSUE",
AQ499="Coupure ENEO &amp; Baisse de tension","POWER ISSUE",
AQ499="Defaut GE &amp; POWER Cabinet","POWER ISSUE",
AQ499="Sharing","POWER ISSUE",
AQ499="Sites strategiques &amp; DataCenter","POWER ISSUE",
AQ499="Exclu","Exclu",
AQ499="SAT","TX ISSUE",
AQ499="SPARE-ISSUE","SPARE-ISSUE",
AQ499="Fiber CAmtel","TX ISSUE",
AQ499="Fiber AOF","TX ISSUE",
AQ499="Projet OCM (HUAWEI)","TRAVAUX-HUAWEI",
AQ499="Projet OCM (NOKIA)","TRAVAUX -NOKIA",
AQ499="ACCESS-ISSUE","ACCESS-ISSUE",
AQ499="Projet OCM (ZTE, NOKIA, autres projets)","TRAVAUX OCM",
AQ499="No root CAuse","No root cause",
AQ499="ODU HS","TX ISSUE",
AQ499="IP &amp; VLAN","TX ISSUE",
AQ499="Warehouse HUAWEI","SPARE-ISSUE",
AQ499="SPARE-HS","SPARE-ISSUE",
AQ499="Power Telco","RAN ISSUE",AQ499="no impacts","no impacts"
),"")</f>
        <v>POWER ISSUE</v>
      </c>
      <c r="AQ499" s="67" t="s">
        <v>5330</v>
      </c>
      <c r="AR499" s="48" t="str" cm="1">
        <f t="array" ref="AR499">IFERROR(_xlfn.IFS(
AQ499="MPR ISSUE","ACTIVE",
AQ499="BSS Hardware Issue","ACTIVE",
AQ499="Sites strategiques, MLL, Pylone, etc.","PASSIVE",
AQ499="AKTIVCO DEFAUT GE &amp; POWER Cabinet","PASSIVE",
AQ499="AKTIVCO Coupure ENEO &amp; Baisse de tension","PASSIVE",
AQ499="Coupure ENEO &amp; Baisse de tension","PASSIVE",
AQ499="Defaut GE &amp; POWER Cabinet","PASSIVE",
AQ499="Sharing","PASSIVE",
AQ499="Sites strategiques &amp; DataCenter","PASSIVE",
AQ499="Exclu","Exclu",
AQ499="SAT","ACTIVE",
AQ499="SPARE-ISSUE","SPARE-ISSUE",
AQ499="Fiber CAmtel","ACTIVE",
AQ499="Fiber AOF","ACTIVE",
AQ499="Projet OCM (HUAWEI)","PLANNED WORKS",
AQ499="Projet OCM (NOKIA)","PLANNED WORKS",
AQ499="ACCESS-ISSUE","ACCESS-ISSUE",
AQ499="Projet OCM (ZTE, NOKIA, autres projets)","PLANNED WORKS",
AQ499="No root CAuse","No root cause",
AQ499="ODU HS","ACTIVE",
AQ499="IP &amp; VLAN","ACTIVE",
AQ499="Warehouse HUAWEI","SPARE-ISSUE",
AQ499="SPARE-HS","SPARE-ISSUE",
AQ499="Power Telco","ACTIVE", AQ499="no impacts","no impacts"
),"")</f>
        <v>PASSIVE</v>
      </c>
      <c r="AS499" s="92" t="s">
        <v>5797</v>
      </c>
      <c r="AT499" s="98" t="s">
        <v>1493</v>
      </c>
      <c r="AV499" s="17" t="s">
        <v>5537</v>
      </c>
      <c r="AW499" s="7" t="s">
        <v>5537</v>
      </c>
      <c r="AX499" s="6" t="s">
        <v>5537</v>
      </c>
      <c r="AY499" s="7"/>
      <c r="AZ499" s="3" t="s">
        <v>5537</v>
      </c>
      <c r="BA499" s="18" t="s">
        <v>5537</v>
      </c>
      <c r="BB499" s="18" t="s">
        <v>5537</v>
      </c>
      <c r="BC499" s="18" t="s">
        <v>5537</v>
      </c>
      <c r="BD499" s="18" t="s">
        <v>5537</v>
      </c>
      <c r="BE499" s="18" t="s">
        <v>5537</v>
      </c>
      <c r="BF499" s="18" t="s">
        <v>5537</v>
      </c>
      <c r="BG499" s="18" t="s">
        <v>5537</v>
      </c>
      <c r="BH499" s="18" t="s">
        <v>5537</v>
      </c>
      <c r="BI499" s="18" t="s">
        <v>5537</v>
      </c>
      <c r="BJ499" s="18" t="s">
        <v>5537</v>
      </c>
      <c r="BK499" s="18" t="s">
        <v>5537</v>
      </c>
      <c r="BL499" s="9" t="s">
        <v>5797</v>
      </c>
      <c r="BM499" s="14" t="s">
        <v>5537</v>
      </c>
      <c r="BN499" s="14" t="s">
        <v>5537</v>
      </c>
      <c r="BO499" s="14" t="str">
        <f>_xlfn.XLOOKUP(B499,'[4]cell downs 18042026 17h'!$B:$B,'[4]cell downs 18042026 17h'!$B:$B,"")</f>
        <v/>
      </c>
      <c r="BP499" s="14" t="str">
        <f>_xlfn.XLOOKUP(B499,'[5]Cells Huawei 19042026 15h'!$B:$B,'[5]Cells Huawei 19042026 15h'!$B:$B,"")</f>
        <v/>
      </c>
      <c r="BQ499" s="9" t="str">
        <f>_xlfn.XLOOKUP(B499,'[6]cells down 19042026 9H40'!$B:$B,'[6]cells down 19042026 9H40'!$B:$B,"")</f>
        <v/>
      </c>
      <c r="BR499" s="9" t="s">
        <v>1493</v>
      </c>
      <c r="BS499" s="9" t="s">
        <v>5537</v>
      </c>
      <c r="BT499" s="108"/>
    </row>
    <row r="500" spans="1:72" s="9" customFormat="1" x14ac:dyDescent="0.35">
      <c r="A500" s="1" t="s">
        <v>1800</v>
      </c>
      <c r="B500" s="8" t="s">
        <v>1801</v>
      </c>
      <c r="C500" s="3" t="str">
        <f>_xlfn.XLOOKUP(B500,'[1]daily break down'!$D:$D,'[1]daily break down'!$E:$E,"")</f>
        <v>EXTREME-NORD</v>
      </c>
      <c r="D500" s="1" t="s">
        <v>21</v>
      </c>
      <c r="E500" s="1" t="s">
        <v>710</v>
      </c>
      <c r="F500" s="3" t="s">
        <v>55</v>
      </c>
      <c r="G500" s="1" t="s">
        <v>1625</v>
      </c>
      <c r="H500" s="32" t="str">
        <f>_xlfn.XLOOKUP(B500,[2]CALCULATION!$B:$B,[2]CALCULATION!$H:$H,"")</f>
        <v>Huawei</v>
      </c>
      <c r="I500" s="28">
        <v>0</v>
      </c>
      <c r="J500" s="28">
        <v>0</v>
      </c>
      <c r="K500" s="28">
        <v>1.8837766420399902</v>
      </c>
      <c r="L500" s="28">
        <v>0</v>
      </c>
      <c r="M500" s="28">
        <v>2.4077355728484478E-3</v>
      </c>
      <c r="N500" s="28">
        <v>0</v>
      </c>
      <c r="O500" s="28">
        <v>0</v>
      </c>
      <c r="P500" s="28">
        <v>2.0510340065005299E-3</v>
      </c>
      <c r="Q500" s="28">
        <v>0</v>
      </c>
      <c r="R500" s="28">
        <v>0</v>
      </c>
      <c r="S500" s="93">
        <v>4.8860088804421959</v>
      </c>
      <c r="T500" s="93">
        <f>_xlfn.XLOOKUP(B500,'[3]Nur des jours'!$B:$B,'[3]Nur des jours'!$U:$U,"")</f>
        <v>26.849997003706843</v>
      </c>
      <c r="U500" s="93">
        <v>6.7212384393022351</v>
      </c>
      <c r="V500" s="93">
        <v>27.916748708026926</v>
      </c>
      <c r="W500" s="93">
        <v>26.849997003706843</v>
      </c>
      <c r="X500" s="93">
        <v>26.829486663641838</v>
      </c>
      <c r="Y500" s="93">
        <v>21.460931904244177</v>
      </c>
      <c r="Z500" s="93">
        <v>6.7397869207523264</v>
      </c>
      <c r="AA500" s="93">
        <v>15.535869196108814</v>
      </c>
      <c r="AB500" s="93">
        <v>8.3727666914930943</v>
      </c>
      <c r="AC500" s="93">
        <f>_xlfn.XLOOKUP(B500,'[3]Nur des jours'!$B:$B,'[3]Nur des jours'!$N:$N,"")</f>
        <v>9.7914579962503547E-3</v>
      </c>
      <c r="AD500" s="93">
        <v>9.7914579962503547E-3</v>
      </c>
      <c r="AE500" s="93">
        <v>1.8868442755105828</v>
      </c>
      <c r="AF500" s="93">
        <v>4.6192852842055383E-3</v>
      </c>
      <c r="AG500" s="93"/>
      <c r="AH500" s="93">
        <v>1.0522696207263585E-2</v>
      </c>
      <c r="AI500" s="93">
        <v>0</v>
      </c>
      <c r="AJ500" s="93">
        <v>3.1344458384759494E-2</v>
      </c>
      <c r="AK500" s="93">
        <v>0</v>
      </c>
      <c r="AL500" s="93">
        <v>1.0522696207263585E-2</v>
      </c>
      <c r="AM500" s="49" t="s">
        <v>5601</v>
      </c>
      <c r="AN500" s="49"/>
      <c r="AO500" s="48" t="str" cm="1">
        <f t="array" ref="AO500">IFERROR(_xlfn.IFS(
AQ500="MPR ISSUE","PDH",
AQ500="BSS Hardware Issue","BSS",
AQ500="Sites strategiques, MLL, Pylone, etc.","ENVTECH",
AQ500="AKTIVCO DEFAUT GE &amp; POWER Cabinet","AKTIVCO",
AQ500="AKTIVCO Coupure ENEO &amp; Baisse de tension","AKTIVCO GRID ONLY",
AQ500="Coupure ENEO &amp; Baisse de tension","IHS GRID ONLY",
AQ500="Defaut GE &amp; POWER Cabinet","IHS",
AQ500="Sharing","Partners",
AQ500="Sites strategiques &amp; DataCenter","SST &amp; DC",
AQ500="Exclu","Exclu",
AQ500="SAT","SAT",
AQ500="SPARE-ISSUE","SPARE-ISSUE",
AQ500="Fiber CAmtel","TRANS_FO_CAMTEL",
AQ500="Fiber AOF","Fiber AOF",
AQ500="Projet OCM (HUAWEI)","TRAVAUX-HUAWEI",
AQ500="Projet OCM (NOKIA)","TRAVAUX-NOKIA",
AQ500="ACCESS-ISSUE","ACCESS-ISSUE",
AQ500="Projet OCM (ZTE, NOKIA, autres projets)","TRAVAUX OCM",
AQ500="No root CAuse","No root cause",
AQ500="ODU HS","PDH",
AQ500="IP &amp; VLAN","PDH",
AQ500="Warehouse HUAWEI","SPARE-ISSUE",
AQ500="SPARE-HS","SPARE-ISSUE",
AQ500="Power Telco","BSS",AQ500="no impacts","no impacts"
),"")</f>
        <v>No root cause</v>
      </c>
      <c r="AP500" s="48" t="str" cm="1">
        <f t="array" ref="AP500">IFERROR(_xlfn.IFS(
AQ500="MPR ISSUE","TX ISSUE",
AQ500="BSS Hardware Issue","RAN ISSUE",
AQ500="Sites strategiques, MLL, Pylone, etc.","ENVTECH",
AQ500="AKTIVCO DEFAUT GE &amp; POWER Cabinet","POWER ISSUE",
AQ500="AKTIVCO Coupure ENEO &amp; Baisse de tension","POWER ISSUE",
AQ500="Coupure ENEO &amp; Baisse de tension","POWER ISSUE",
AQ500="Defaut GE &amp; POWER Cabinet","POWER ISSUE",
AQ500="Sharing","POWER ISSUE",
AQ500="Sites strategiques &amp; DataCenter","POWER ISSUE",
AQ500="Exclu","Exclu",
AQ500="SAT","TX ISSUE",
AQ500="SPARE-ISSUE","SPARE-ISSUE",
AQ500="Fiber CAmtel","TX ISSUE",
AQ500="Fiber AOF","TX ISSUE",
AQ500="Projet OCM (HUAWEI)","TRAVAUX-HUAWEI",
AQ500="Projet OCM (NOKIA)","TRAVAUX -NOKIA",
AQ500="ACCESS-ISSUE","ACCESS-ISSUE",
AQ500="Projet OCM (ZTE, NOKIA, autres projets)","TRAVAUX OCM",
AQ500="No root CAuse","No root cause",
AQ500="ODU HS","TX ISSUE",
AQ500="IP &amp; VLAN","TX ISSUE",
AQ500="Warehouse HUAWEI","SPARE-ISSUE",
AQ500="SPARE-HS","SPARE-ISSUE",
AQ500="Power Telco","RAN ISSUE",AQ500="no impacts","no impacts"
),"")</f>
        <v>No root cause</v>
      </c>
      <c r="AQ500" s="67" t="s">
        <v>5344</v>
      </c>
      <c r="AR500" s="48" t="str" cm="1">
        <f t="array" ref="AR500">IFERROR(_xlfn.IFS(
AQ500="MPR ISSUE","ACTIVE",
AQ500="BSS Hardware Issue","ACTIVE",
AQ500="Sites strategiques, MLL, Pylone, etc.","PASSIVE",
AQ500="AKTIVCO DEFAUT GE &amp; POWER Cabinet","PASSIVE",
AQ500="AKTIVCO Coupure ENEO &amp; Baisse de tension","PASSIVE",
AQ500="Coupure ENEO &amp; Baisse de tension","PASSIVE",
AQ500="Defaut GE &amp; POWER Cabinet","PASSIVE",
AQ500="Sharing","PASSIVE",
AQ500="Sites strategiques &amp; DataCenter","PASSIVE",
AQ500="Exclu","Exclu",
AQ500="SAT","ACTIVE",
AQ500="SPARE-ISSUE","SPARE-ISSUE",
AQ500="Fiber CAmtel","ACTIVE",
AQ500="Fiber AOF","ACTIVE",
AQ500="Projet OCM (HUAWEI)","PLANNED WORKS",
AQ500="Projet OCM (NOKIA)","PLANNED WORKS",
AQ500="ACCESS-ISSUE","ACCESS-ISSUE",
AQ500="Projet OCM (ZTE, NOKIA, autres projets)","PLANNED WORKS",
AQ500="No root CAuse","No root cause",
AQ500="ODU HS","ACTIVE",
AQ500="IP &amp; VLAN","ACTIVE",
AQ500="Warehouse HUAWEI","SPARE-ISSUE",
AQ500="SPARE-HS","SPARE-ISSUE",
AQ500="Power Telco","ACTIVE", AQ500="no impacts","no impacts"
),"")</f>
        <v>No root cause</v>
      </c>
      <c r="AS500" s="92" t="s">
        <v>5537</v>
      </c>
      <c r="AT500" s="98" t="s">
        <v>1801</v>
      </c>
      <c r="AV500" s="17" t="s">
        <v>5537</v>
      </c>
      <c r="AW500" s="7" t="s">
        <v>5537</v>
      </c>
      <c r="AX500" s="6" t="s">
        <v>5537</v>
      </c>
      <c r="AY500" s="7"/>
      <c r="AZ500" s="3" t="s">
        <v>5537</v>
      </c>
      <c r="BA500" s="18" t="s">
        <v>5537</v>
      </c>
      <c r="BB500" s="18" t="s">
        <v>5537</v>
      </c>
      <c r="BC500" s="18" t="s">
        <v>5537</v>
      </c>
      <c r="BD500" s="18" t="s">
        <v>5537</v>
      </c>
      <c r="BE500" s="18" t="s">
        <v>5537</v>
      </c>
      <c r="BF500" s="18" t="s">
        <v>5537</v>
      </c>
      <c r="BG500" s="18" t="s">
        <v>5537</v>
      </c>
      <c r="BH500" s="18" t="s">
        <v>5537</v>
      </c>
      <c r="BI500" s="18" t="s">
        <v>5537</v>
      </c>
      <c r="BJ500" s="18" t="s">
        <v>5537</v>
      </c>
      <c r="BK500" s="18" t="s">
        <v>5537</v>
      </c>
      <c r="BL500" s="9" t="s">
        <v>5537</v>
      </c>
      <c r="BM500" s="14" t="s">
        <v>5537</v>
      </c>
      <c r="BN500" s="14" t="s">
        <v>5537</v>
      </c>
      <c r="BO500" s="14" t="str">
        <f>_xlfn.XLOOKUP(B500,'[4]cell downs 18042026 17h'!$B:$B,'[4]cell downs 18042026 17h'!$B:$B,"")</f>
        <v/>
      </c>
      <c r="BP500" s="14" t="str">
        <f>_xlfn.XLOOKUP(B500,'[5]Cells Huawei 19042026 15h'!$B:$B,'[5]Cells Huawei 19042026 15h'!$B:$B,"")</f>
        <v/>
      </c>
      <c r="BQ500" s="9" t="str">
        <f>_xlfn.XLOOKUP(B500,'[6]cells down 19042026 9H40'!$B:$B,'[6]cells down 19042026 9H40'!$B:$B,"")</f>
        <v/>
      </c>
      <c r="BR500" s="9" t="s">
        <v>5537</v>
      </c>
      <c r="BS500" s="9" t="s">
        <v>5578</v>
      </c>
      <c r="BT500" s="108"/>
    </row>
    <row r="501" spans="1:72" s="9" customFormat="1" x14ac:dyDescent="0.35">
      <c r="A501" s="1" t="s">
        <v>1881</v>
      </c>
      <c r="B501" s="8" t="s">
        <v>1882</v>
      </c>
      <c r="C501" s="3" t="str">
        <f>_xlfn.XLOOKUP(B501,'[1]daily break down'!$D:$D,'[1]daily break down'!$E:$E,"")</f>
        <v>Maroua</v>
      </c>
      <c r="D501" s="1" t="s">
        <v>11</v>
      </c>
      <c r="E501" s="1" t="s">
        <v>12</v>
      </c>
      <c r="F501" s="3" t="s">
        <v>55</v>
      </c>
      <c r="G501" s="1" t="s">
        <v>84</v>
      </c>
      <c r="H501" s="32" t="str">
        <f>_xlfn.XLOOKUP(B501,[2]CALCULATION!$B:$B,[2]CALCULATION!$H:$H,"")</f>
        <v>Huawei</v>
      </c>
      <c r="I501" s="28">
        <v>0.80917750326025228</v>
      </c>
      <c r="J501" s="28">
        <v>0.59282016819192251</v>
      </c>
      <c r="K501" s="28">
        <v>3.83454183824012E-3</v>
      </c>
      <c r="L501" s="28">
        <v>0.40098606581001212</v>
      </c>
      <c r="M501" s="28">
        <v>0</v>
      </c>
      <c r="N501" s="28">
        <v>0</v>
      </c>
      <c r="O501" s="28">
        <v>0.31862367414027781</v>
      </c>
      <c r="P501" s="28">
        <v>0.16948674925021329</v>
      </c>
      <c r="Q501" s="28">
        <v>0.16024817868180222</v>
      </c>
      <c r="R501" s="28">
        <v>0.32067470814677845</v>
      </c>
      <c r="S501" s="93">
        <v>0.83728558668846831</v>
      </c>
      <c r="T501" s="93">
        <f>_xlfn.XLOOKUP(B501,'[3]Nur des jours'!$B:$B,'[3]Nur des jours'!$U:$U,"")</f>
        <v>0.68067576398341478</v>
      </c>
      <c r="U501" s="93">
        <v>0</v>
      </c>
      <c r="V501" s="93">
        <v>0.15445177822864858</v>
      </c>
      <c r="W501" s="93">
        <v>0.68067576398341467</v>
      </c>
      <c r="X501" s="93">
        <v>0.80630605565115165</v>
      </c>
      <c r="Y501" s="93">
        <v>0.8840669971149977</v>
      </c>
      <c r="Z501" s="93">
        <v>0</v>
      </c>
      <c r="AA501" s="93">
        <v>0</v>
      </c>
      <c r="AB501" s="93">
        <v>0</v>
      </c>
      <c r="AC501" s="93">
        <f>_xlfn.XLOOKUP(B501,'[3]Nur des jours'!$B:$B,'[3]Nur des jours'!$N:$N,"")</f>
        <v>0</v>
      </c>
      <c r="AD501" s="93">
        <v>0</v>
      </c>
      <c r="AE501" s="93">
        <v>0</v>
      </c>
      <c r="AF501" s="93">
        <v>1.1771151689481299E-2</v>
      </c>
      <c r="AG501" s="93"/>
      <c r="AH501" s="93">
        <v>1.0255170032502646E-2</v>
      </c>
      <c r="AI501" s="93">
        <v>4.3713455551159233E-3</v>
      </c>
      <c r="AJ501" s="93">
        <v>2.8688148352152758E-2</v>
      </c>
      <c r="AK501" s="93">
        <v>0</v>
      </c>
      <c r="AL501" s="93">
        <v>1.0255170032502646E-2</v>
      </c>
      <c r="AM501" s="49" t="s">
        <v>5559</v>
      </c>
      <c r="AN501" s="49"/>
      <c r="AO501" s="48" t="str" cm="1">
        <f t="array" ref="AO501">IFERROR(_xlfn.IFS(
AQ501="MPR ISSUE","PDH",
AQ501="BSS Hardware Issue","BSS",
AQ501="Sites strategiques, MLL, Pylone, etc.","ENVTECH",
AQ501="AKTIVCO DEFAUT GE &amp; POWER Cabinet","AKTIVCO",
AQ501="AKTIVCO Coupure ENEO &amp; Baisse de tension","AKTIVCO GRID ONLY",
AQ501="Coupure ENEO &amp; Baisse de tension","IHS GRID ONLY",
AQ501="Defaut GE &amp; POWER Cabinet","IHS",
AQ501="Sharing","Partners",
AQ501="Sites strategiques &amp; DataCenter","SST &amp; DC",
AQ501="Exclu","Exclu",
AQ501="SAT","SAT",
AQ501="SPARE-ISSUE","SPARE-ISSUE",
AQ501="Fiber CAmtel","TRANS_FO_CAMTEL",
AQ501="Fiber AOF","Fiber AOF",
AQ501="Projet OCM (HUAWEI)","TRAVAUX-HUAWEI",
AQ501="Projet OCM (NOKIA)","TRAVAUX-NOKIA",
AQ501="ACCESS-ISSUE","ACCESS-ISSUE",
AQ501="Projet OCM (ZTE, NOKIA, autres projets)","TRAVAUX OCM",
AQ501="No root CAuse","No root cause",
AQ501="ODU HS","PDH",
AQ501="IP &amp; VLAN","PDH",
AQ501="Warehouse HUAWEI","SPARE-ISSUE",
AQ501="SPARE-HS","SPARE-ISSUE",
AQ501="Power Telco","BSS",AQ501="no impacts","no impacts"
),"")</f>
        <v>No root cause</v>
      </c>
      <c r="AP501" s="48" t="str" cm="1">
        <f t="array" ref="AP501">IFERROR(_xlfn.IFS(
AQ501="MPR ISSUE","TX ISSUE",
AQ501="BSS Hardware Issue","RAN ISSUE",
AQ501="Sites strategiques, MLL, Pylone, etc.","ENVTECH",
AQ501="AKTIVCO DEFAUT GE &amp; POWER Cabinet","POWER ISSUE",
AQ501="AKTIVCO Coupure ENEO &amp; Baisse de tension","POWER ISSUE",
AQ501="Coupure ENEO &amp; Baisse de tension","POWER ISSUE",
AQ501="Defaut GE &amp; POWER Cabinet","POWER ISSUE",
AQ501="Sharing","POWER ISSUE",
AQ501="Sites strategiques &amp; DataCenter","POWER ISSUE",
AQ501="Exclu","Exclu",
AQ501="SAT","TX ISSUE",
AQ501="SPARE-ISSUE","SPARE-ISSUE",
AQ501="Fiber CAmtel","TX ISSUE",
AQ501="Fiber AOF","TX ISSUE",
AQ501="Projet OCM (HUAWEI)","TRAVAUX-HUAWEI",
AQ501="Projet OCM (NOKIA)","TRAVAUX -NOKIA",
AQ501="ACCESS-ISSUE","ACCESS-ISSUE",
AQ501="Projet OCM (ZTE, NOKIA, autres projets)","TRAVAUX OCM",
AQ501="No root CAuse","No root cause",
AQ501="ODU HS","TX ISSUE",
AQ501="IP &amp; VLAN","TX ISSUE",
AQ501="Warehouse HUAWEI","SPARE-ISSUE",
AQ501="SPARE-HS","SPARE-ISSUE",
AQ501="Power Telco","RAN ISSUE",AQ501="no impacts","no impacts"
),"")</f>
        <v>No root cause</v>
      </c>
      <c r="AQ501" s="126" t="s">
        <v>5344</v>
      </c>
      <c r="AR501" s="48" t="str" cm="1">
        <f t="array" ref="AR501">IFERROR(_xlfn.IFS(
AQ501="MPR ISSUE","ACTIVE",
AQ501="BSS Hardware Issue","ACTIVE",
AQ501="Sites strategiques, MLL, Pylone, etc.","PASSIVE",
AQ501="AKTIVCO DEFAUT GE &amp; POWER Cabinet","PASSIVE",
AQ501="AKTIVCO Coupure ENEO &amp; Baisse de tension","PASSIVE",
AQ501="Coupure ENEO &amp; Baisse de tension","PASSIVE",
AQ501="Defaut GE &amp; POWER Cabinet","PASSIVE",
AQ501="Sharing","PASSIVE",
AQ501="Sites strategiques &amp; DataCenter","PASSIVE",
AQ501="Exclu","Exclu",
AQ501="SAT","ACTIVE",
AQ501="SPARE-ISSUE","SPARE-ISSUE",
AQ501="Fiber CAmtel","ACTIVE",
AQ501="Fiber AOF","ACTIVE",
AQ501="Projet OCM (HUAWEI)","PLANNED WORKS",
AQ501="Projet OCM (NOKIA)","PLANNED WORKS",
AQ501="ACCESS-ISSUE","ACCESS-ISSUE",
AQ501="Projet OCM (ZTE, NOKIA, autres projets)","PLANNED WORKS",
AQ501="No root CAuse","No root cause",
AQ501="ODU HS","ACTIVE",
AQ501="IP &amp; VLAN","ACTIVE",
AQ501="Warehouse HUAWEI","SPARE-ISSUE",
AQ501="SPARE-HS","SPARE-ISSUE",
AQ501="Power Telco","ACTIVE", AQ501="no impacts","no impacts"
),"")</f>
        <v>No root cause</v>
      </c>
      <c r="AS501" s="92" t="s">
        <v>5537</v>
      </c>
      <c r="AT501" s="98" t="s">
        <v>1882</v>
      </c>
      <c r="AV501" s="17" t="s">
        <v>5537</v>
      </c>
      <c r="AW501" s="7" t="s">
        <v>5537</v>
      </c>
      <c r="AX501" s="6" t="s">
        <v>5537</v>
      </c>
      <c r="AY501" s="7"/>
      <c r="AZ501" s="3" t="s">
        <v>5537</v>
      </c>
      <c r="BA501" s="18" t="s">
        <v>5537</v>
      </c>
      <c r="BB501" s="18" t="s">
        <v>5537</v>
      </c>
      <c r="BC501" s="18" t="s">
        <v>5537</v>
      </c>
      <c r="BD501" s="18" t="s">
        <v>5537</v>
      </c>
      <c r="BE501" s="18" t="s">
        <v>5537</v>
      </c>
      <c r="BF501" s="18" t="s">
        <v>5537</v>
      </c>
      <c r="BG501" s="18" t="s">
        <v>5537</v>
      </c>
      <c r="BH501" s="18" t="s">
        <v>5537</v>
      </c>
      <c r="BI501" s="18" t="s">
        <v>5537</v>
      </c>
      <c r="BJ501" s="18" t="s">
        <v>5537</v>
      </c>
      <c r="BK501" s="18" t="s">
        <v>5537</v>
      </c>
      <c r="BL501" s="9" t="s">
        <v>5537</v>
      </c>
      <c r="BM501" s="14" t="s">
        <v>5537</v>
      </c>
      <c r="BN501" s="14" t="s">
        <v>5537</v>
      </c>
      <c r="BO501" s="14" t="str">
        <f>_xlfn.XLOOKUP(B501,'[4]cell downs 18042026 17h'!$B:$B,'[4]cell downs 18042026 17h'!$B:$B,"")</f>
        <v/>
      </c>
      <c r="BP501" s="14" t="str">
        <f>_xlfn.XLOOKUP(B501,'[5]Cells Huawei 19042026 15h'!$B:$B,'[5]Cells Huawei 19042026 15h'!$B:$B,"")</f>
        <v/>
      </c>
      <c r="BQ501" s="9" t="str">
        <f>_xlfn.XLOOKUP(B501,'[6]cells down 19042026 9H40'!$B:$B,'[6]cells down 19042026 9H40'!$B:$B,"")</f>
        <v/>
      </c>
      <c r="BR501" s="9" t="s">
        <v>1882</v>
      </c>
      <c r="BS501" s="9" t="s">
        <v>12</v>
      </c>
      <c r="BT501" s="108"/>
    </row>
    <row r="502" spans="1:72" s="9" customFormat="1" x14ac:dyDescent="0.35">
      <c r="A502" s="2" t="s">
        <v>3423</v>
      </c>
      <c r="B502" s="8" t="s">
        <v>3424</v>
      </c>
      <c r="C502" s="3" t="str">
        <f>_xlfn.XLOOKUP(B502,'[1]daily break down'!$D:$D,'[1]daily break down'!$E:$E,"")</f>
        <v>ADAMAOUA</v>
      </c>
      <c r="D502" s="1" t="s">
        <v>11</v>
      </c>
      <c r="E502" s="1" t="s">
        <v>12</v>
      </c>
      <c r="F502" s="3" t="s">
        <v>90</v>
      </c>
      <c r="G502" s="1" t="s">
        <v>3425</v>
      </c>
      <c r="H502" s="33" t="str">
        <f>_xlfn.XLOOKUP(B502,[2]CALCULATION!$B:$B,[2]CALCULATION!$H:$H,"")</f>
        <v>NOKIA</v>
      </c>
      <c r="I502" s="28">
        <v>0</v>
      </c>
      <c r="J502" s="28">
        <v>0</v>
      </c>
      <c r="K502" s="28">
        <v>6.9468320208874043E-2</v>
      </c>
      <c r="L502" s="28">
        <v>0</v>
      </c>
      <c r="M502" s="28">
        <v>0</v>
      </c>
      <c r="N502" s="28">
        <v>0</v>
      </c>
      <c r="O502" s="28">
        <v>0</v>
      </c>
      <c r="P502" s="28">
        <v>0</v>
      </c>
      <c r="Q502" s="28">
        <v>0</v>
      </c>
      <c r="R502" s="28">
        <v>3.6029748478909459E-3</v>
      </c>
      <c r="S502" s="93">
        <v>0</v>
      </c>
      <c r="T502" s="93">
        <f>_xlfn.XLOOKUP(B502,'[3]Nur des jours'!$B:$B,'[3]Nur des jours'!$U:$U,"")</f>
        <v>5.319724840598405</v>
      </c>
      <c r="U502" s="93">
        <v>0</v>
      </c>
      <c r="V502" s="93">
        <v>8.9190876114083977E-4</v>
      </c>
      <c r="W502" s="93">
        <v>5.319724840598405</v>
      </c>
      <c r="X502" s="93">
        <v>6.5971697498052277</v>
      </c>
      <c r="Y502" s="93">
        <v>0</v>
      </c>
      <c r="Z502" s="93">
        <v>0.21354035832012844</v>
      </c>
      <c r="AA502" s="93">
        <v>0</v>
      </c>
      <c r="AB502" s="93">
        <v>0</v>
      </c>
      <c r="AC502" s="93">
        <f>_xlfn.XLOOKUP(B502,'[3]Nur des jours'!$B:$B,'[3]Nur des jours'!$N:$N,"")</f>
        <v>0</v>
      </c>
      <c r="AD502" s="93">
        <v>0</v>
      </c>
      <c r="AE502" s="93">
        <v>1.009562985285363E-2</v>
      </c>
      <c r="AF502" s="93">
        <v>1.9870181842412685E-2</v>
      </c>
      <c r="AG502" s="93"/>
      <c r="AH502" s="93">
        <v>1.0095304640143967E-2</v>
      </c>
      <c r="AI502" s="93">
        <v>3.134879240954562E-2</v>
      </c>
      <c r="AJ502" s="93">
        <v>1.6736690322357639E-2</v>
      </c>
      <c r="AK502" s="93">
        <v>0</v>
      </c>
      <c r="AL502" s="93">
        <v>1.0095304640143967E-2</v>
      </c>
      <c r="AM502" s="49" t="s">
        <v>5559</v>
      </c>
      <c r="AN502" s="49"/>
      <c r="AO502" s="48" t="str" cm="1">
        <f t="array" ref="AO502">IFERROR(_xlfn.IFS(
AQ502="MPR ISSUE","PDH",
AQ502="BSS Hardware Issue","BSS",
AQ502="Sites strategiques, MLL, Pylone, etc.","ENVTECH",
AQ502="AKTIVCO DEFAUT GE &amp; POWER Cabinet","AKTIVCO",
AQ502="AKTIVCO Coupure ENEO &amp; Baisse de tension","AKTIVCO GRID ONLY",
AQ502="Coupure ENEO &amp; Baisse de tension","IHS GRID ONLY",
AQ502="Defaut GE &amp; POWER Cabinet","IHS",
AQ502="Sharing","Partners",
AQ502="Sites strategiques &amp; DataCenter","SST &amp; DC",
AQ502="Exclu","Exclu",
AQ502="SAT","SAT",
AQ502="SPARE-ISSUE","SPARE-ISSUE",
AQ502="Fiber CAmtel","TRANS_FO_CAMTEL",
AQ502="Fiber AOF","Fiber AOF",
AQ502="Projet OCM (HUAWEI)","TRAVAUX-HUAWEI",
AQ502="Projet OCM (NOKIA)","TRAVAUX-NOKIA",
AQ502="ACCESS-ISSUE","ACCESS-ISSUE",
AQ502="Projet OCM (ZTE, NOKIA, autres projets)","TRAVAUX OCM",
AQ502="No root CAuse","No root cause",
AQ502="ODU HS","PDH",
AQ502="IP &amp; VLAN","PDH",
AQ502="Warehouse HUAWEI","SPARE-ISSUE",
AQ502="SPARE-HS","SPARE-ISSUE",
AQ502="Power Telco","BSS",AQ502="no impacts","no impacts"
),"")</f>
        <v>IHS</v>
      </c>
      <c r="AP502" s="48" t="str" cm="1">
        <f t="array" ref="AP502">IFERROR(_xlfn.IFS(
AQ502="MPR ISSUE","TX ISSUE",
AQ502="BSS Hardware Issue","RAN ISSUE",
AQ502="Sites strategiques, MLL, Pylone, etc.","ENVTECH",
AQ502="AKTIVCO DEFAUT GE &amp; POWER Cabinet","POWER ISSUE",
AQ502="AKTIVCO Coupure ENEO &amp; Baisse de tension","POWER ISSUE",
AQ502="Coupure ENEO &amp; Baisse de tension","POWER ISSUE",
AQ502="Defaut GE &amp; POWER Cabinet","POWER ISSUE",
AQ502="Sharing","POWER ISSUE",
AQ502="Sites strategiques &amp; DataCenter","POWER ISSUE",
AQ502="Exclu","Exclu",
AQ502="SAT","TX ISSUE",
AQ502="SPARE-ISSUE","SPARE-ISSUE",
AQ502="Fiber CAmtel","TX ISSUE",
AQ502="Fiber AOF","TX ISSUE",
AQ502="Projet OCM (HUAWEI)","TRAVAUX-HUAWEI",
AQ502="Projet OCM (NOKIA)","TRAVAUX -NOKIA",
AQ502="ACCESS-ISSUE","ACCESS-ISSUE",
AQ502="Projet OCM (ZTE, NOKIA, autres projets)","TRAVAUX OCM",
AQ502="No root CAuse","No root cause",
AQ502="ODU HS","TX ISSUE",
AQ502="IP &amp; VLAN","TX ISSUE",
AQ502="Warehouse HUAWEI","SPARE-ISSUE",
AQ502="SPARE-HS","SPARE-ISSUE",
AQ502="Power Telco","RAN ISSUE",AQ502="no impacts","no impacts"
),"")</f>
        <v>POWER ISSUE</v>
      </c>
      <c r="AQ502" s="67" t="s">
        <v>5330</v>
      </c>
      <c r="AR502" s="48" t="str" cm="1">
        <f t="array" ref="AR502">IFERROR(_xlfn.IFS(
AQ502="MPR ISSUE","ACTIVE",
AQ502="BSS Hardware Issue","ACTIVE",
AQ502="Sites strategiques, MLL, Pylone, etc.","PASSIVE",
AQ502="AKTIVCO DEFAUT GE &amp; POWER Cabinet","PASSIVE",
AQ502="AKTIVCO Coupure ENEO &amp; Baisse de tension","PASSIVE",
AQ502="Coupure ENEO &amp; Baisse de tension","PASSIVE",
AQ502="Defaut GE &amp; POWER Cabinet","PASSIVE",
AQ502="Sharing","PASSIVE",
AQ502="Sites strategiques &amp; DataCenter","PASSIVE",
AQ502="Exclu","Exclu",
AQ502="SAT","ACTIVE",
AQ502="SPARE-ISSUE","SPARE-ISSUE",
AQ502="Fiber CAmtel","ACTIVE",
AQ502="Fiber AOF","ACTIVE",
AQ502="Projet OCM (HUAWEI)","PLANNED WORKS",
AQ502="Projet OCM (NOKIA)","PLANNED WORKS",
AQ502="ACCESS-ISSUE","ACCESS-ISSUE",
AQ502="Projet OCM (ZTE, NOKIA, autres projets)","PLANNED WORKS",
AQ502="No root CAuse","No root cause",
AQ502="ODU HS","ACTIVE",
AQ502="IP &amp; VLAN","ACTIVE",
AQ502="Warehouse HUAWEI","SPARE-ISSUE",
AQ502="SPARE-HS","SPARE-ISSUE",
AQ502="Power Telco","ACTIVE", AQ502="no impacts","no impacts"
),"")</f>
        <v>PASSIVE</v>
      </c>
      <c r="AS502" s="92" t="s">
        <v>5748</v>
      </c>
      <c r="AT502" s="98" t="s">
        <v>3424</v>
      </c>
      <c r="AV502" s="17" t="s">
        <v>5537</v>
      </c>
      <c r="AW502" s="7" t="s">
        <v>5537</v>
      </c>
      <c r="AX502" s="6" t="s">
        <v>5537</v>
      </c>
      <c r="AY502" s="7"/>
      <c r="AZ502" s="3" t="s">
        <v>5537</v>
      </c>
      <c r="BA502" s="18" t="s">
        <v>5537</v>
      </c>
      <c r="BB502" s="18" t="s">
        <v>5537</v>
      </c>
      <c r="BC502" s="18" t="s">
        <v>5537</v>
      </c>
      <c r="BD502" s="18" t="s">
        <v>5537</v>
      </c>
      <c r="BE502" s="18" t="s">
        <v>5537</v>
      </c>
      <c r="BF502" s="18" t="s">
        <v>5537</v>
      </c>
      <c r="BG502" s="18" t="s">
        <v>5537</v>
      </c>
      <c r="BH502" s="18" t="s">
        <v>5537</v>
      </c>
      <c r="BI502" s="18" t="s">
        <v>5537</v>
      </c>
      <c r="BJ502" s="18" t="s">
        <v>5537</v>
      </c>
      <c r="BK502" s="18" t="s">
        <v>5537</v>
      </c>
      <c r="BL502" s="9" t="s">
        <v>5748</v>
      </c>
      <c r="BM502" s="14" t="s">
        <v>5537</v>
      </c>
      <c r="BN502" s="14" t="s">
        <v>5537</v>
      </c>
      <c r="BO502" s="14" t="str">
        <f>_xlfn.XLOOKUP(B502,'[4]cell downs 18042026 17h'!$B:$B,'[4]cell downs 18042026 17h'!$B:$B,"")</f>
        <v/>
      </c>
      <c r="BP502" s="14" t="str">
        <f>_xlfn.XLOOKUP(B502,'[5]Cells Huawei 19042026 15h'!$B:$B,'[5]Cells Huawei 19042026 15h'!$B:$B,"")</f>
        <v/>
      </c>
      <c r="BQ502" s="9" t="str">
        <f>_xlfn.XLOOKUP(B502,'[6]cells down 19042026 9H40'!$B:$B,'[6]cells down 19042026 9H40'!$B:$B,"")</f>
        <v/>
      </c>
      <c r="BR502" s="9" t="s">
        <v>3424</v>
      </c>
      <c r="BS502" s="9" t="s">
        <v>5537</v>
      </c>
      <c r="BT502" s="108"/>
    </row>
    <row r="503" spans="1:72" s="9" customFormat="1" x14ac:dyDescent="0.35">
      <c r="A503" s="2" t="s">
        <v>1427</v>
      </c>
      <c r="B503" s="8" t="s">
        <v>1428</v>
      </c>
      <c r="C503" s="3" t="str">
        <f>_xlfn.XLOOKUP(B503,'[1]daily break down'!$D:$D,'[1]daily break down'!$E:$E,"")</f>
        <v>ADAMAOUA</v>
      </c>
      <c r="D503" s="1" t="s">
        <v>11</v>
      </c>
      <c r="E503" s="1" t="s">
        <v>96</v>
      </c>
      <c r="F503" s="3" t="s">
        <v>90</v>
      </c>
      <c r="G503" s="1" t="s">
        <v>1427</v>
      </c>
      <c r="H503" s="33" t="str">
        <f>_xlfn.XLOOKUP(B503,[2]CALCULATION!$B:$B,[2]CALCULATION!$H:$H,"")</f>
        <v>NOKIA</v>
      </c>
      <c r="I503" s="28">
        <v>1.6054357700533064E-3</v>
      </c>
      <c r="J503" s="28">
        <v>0</v>
      </c>
      <c r="K503" s="28">
        <v>2.5154011466607291E-2</v>
      </c>
      <c r="L503" s="28">
        <v>7.3132285486219029E-3</v>
      </c>
      <c r="M503" s="28">
        <v>2.9432989117645662E-3</v>
      </c>
      <c r="N503" s="28">
        <v>8.6589134811266524E-2</v>
      </c>
      <c r="O503" s="28">
        <v>3.4407136726632481E-2</v>
      </c>
      <c r="P503" s="28">
        <v>0.1367705666427117</v>
      </c>
      <c r="Q503" s="28">
        <v>2.5007649433917072E-2</v>
      </c>
      <c r="R503" s="28">
        <v>0</v>
      </c>
      <c r="S503" s="93">
        <v>0</v>
      </c>
      <c r="T503" s="93">
        <f>_xlfn.XLOOKUP(B503,'[3]Nur des jours'!$B:$B,'[3]Nur des jours'!$U:$U,"")</f>
        <v>0</v>
      </c>
      <c r="U503" s="93">
        <v>0</v>
      </c>
      <c r="V503" s="93">
        <v>0</v>
      </c>
      <c r="W503" s="93">
        <v>0</v>
      </c>
      <c r="X503" s="93">
        <v>1.0702905133692132E-3</v>
      </c>
      <c r="Y503" s="93">
        <v>0.72845205837322646</v>
      </c>
      <c r="Z503" s="93">
        <v>0</v>
      </c>
      <c r="AA503" s="93">
        <v>0</v>
      </c>
      <c r="AB503" s="93">
        <v>0</v>
      </c>
      <c r="AC503" s="93">
        <f>_xlfn.XLOOKUP(B503,'[3]Nur des jours'!$B:$B,'[3]Nur des jours'!$N:$N,"")</f>
        <v>2.140581026737913E-3</v>
      </c>
      <c r="AD503" s="93">
        <v>2.140581026737913E-3</v>
      </c>
      <c r="AE503" s="93">
        <v>2.5865354073085042E-3</v>
      </c>
      <c r="AF503" s="93">
        <v>0</v>
      </c>
      <c r="AG503" s="93"/>
      <c r="AH503" s="93">
        <v>9.721242826826515E-3</v>
      </c>
      <c r="AI503" s="93">
        <v>0</v>
      </c>
      <c r="AJ503" s="93">
        <v>2.8957130875190796E-2</v>
      </c>
      <c r="AK503" s="93">
        <v>0</v>
      </c>
      <c r="AL503" s="93">
        <v>9.721242826826515E-3</v>
      </c>
      <c r="AM503" s="49" t="s">
        <v>5559</v>
      </c>
      <c r="AN503" s="49"/>
      <c r="AO503" s="48" t="str" cm="1">
        <f t="array" ref="AO503">IFERROR(_xlfn.IFS(
AQ503="MPR ISSUE","PDH",
AQ503="BSS Hardware Issue","BSS",
AQ503="Sites strategiques, MLL, Pylone, etc.","ENVTECH",
AQ503="AKTIVCO DEFAUT GE &amp; POWER Cabinet","AKTIVCO",
AQ503="AKTIVCO Coupure ENEO &amp; Baisse de tension","AKTIVCO GRID ONLY",
AQ503="Coupure ENEO &amp; Baisse de tension","IHS GRID ONLY",
AQ503="Defaut GE &amp; POWER Cabinet","IHS",
AQ503="Sharing","Partners",
AQ503="Sites strategiques &amp; DataCenter","SST &amp; DC",
AQ503="Exclu","Exclu",
AQ503="SAT","SAT",
AQ503="SPARE-ISSUE","SPARE-ISSUE",
AQ503="Fiber CAmtel","TRANS_FO_CAMTEL",
AQ503="Fiber AOF","Fiber AOF",
AQ503="Projet OCM (HUAWEI)","TRAVAUX-HUAWEI",
AQ503="Projet OCM (NOKIA)","TRAVAUX-NOKIA",
AQ503="ACCESS-ISSUE","ACCESS-ISSUE",
AQ503="Projet OCM (ZTE, NOKIA, autres projets)","TRAVAUX OCM",
AQ503="No root CAuse","No root cause",
AQ503="ODU HS","PDH",
AQ503="IP &amp; VLAN","PDH",
AQ503="Warehouse HUAWEI","SPARE-ISSUE",
AQ503="SPARE-HS","SPARE-ISSUE",
AQ503="Power Telco","BSS",AQ503="no impacts","no impacts"
),"")</f>
        <v>No root cause</v>
      </c>
      <c r="AP503" s="48" t="str" cm="1">
        <f t="array" ref="AP503">IFERROR(_xlfn.IFS(
AQ503="MPR ISSUE","TX ISSUE",
AQ503="BSS Hardware Issue","RAN ISSUE",
AQ503="Sites strategiques, MLL, Pylone, etc.","ENVTECH",
AQ503="AKTIVCO DEFAUT GE &amp; POWER Cabinet","POWER ISSUE",
AQ503="AKTIVCO Coupure ENEO &amp; Baisse de tension","POWER ISSUE",
AQ503="Coupure ENEO &amp; Baisse de tension","POWER ISSUE",
AQ503="Defaut GE &amp; POWER Cabinet","POWER ISSUE",
AQ503="Sharing","POWER ISSUE",
AQ503="Sites strategiques &amp; DataCenter","POWER ISSUE",
AQ503="Exclu","Exclu",
AQ503="SAT","TX ISSUE",
AQ503="SPARE-ISSUE","SPARE-ISSUE",
AQ503="Fiber CAmtel","TX ISSUE",
AQ503="Fiber AOF","TX ISSUE",
AQ503="Projet OCM (HUAWEI)","TRAVAUX-HUAWEI",
AQ503="Projet OCM (NOKIA)","TRAVAUX -NOKIA",
AQ503="ACCESS-ISSUE","ACCESS-ISSUE",
AQ503="Projet OCM (ZTE, NOKIA, autres projets)","TRAVAUX OCM",
AQ503="No root CAuse","No root cause",
AQ503="ODU HS","TX ISSUE",
AQ503="IP &amp; VLAN","TX ISSUE",
AQ503="Warehouse HUAWEI","SPARE-ISSUE",
AQ503="SPARE-HS","SPARE-ISSUE",
AQ503="Power Telco","RAN ISSUE",AQ503="no impacts","no impacts"
),"")</f>
        <v>No root cause</v>
      </c>
      <c r="AQ503" s="126" t="s">
        <v>5344</v>
      </c>
      <c r="AR503" s="48" t="str" cm="1">
        <f t="array" ref="AR503">IFERROR(_xlfn.IFS(
AQ503="MPR ISSUE","ACTIVE",
AQ503="BSS Hardware Issue","ACTIVE",
AQ503="Sites strategiques, MLL, Pylone, etc.","PASSIVE",
AQ503="AKTIVCO DEFAUT GE &amp; POWER Cabinet","PASSIVE",
AQ503="AKTIVCO Coupure ENEO &amp; Baisse de tension","PASSIVE",
AQ503="Coupure ENEO &amp; Baisse de tension","PASSIVE",
AQ503="Defaut GE &amp; POWER Cabinet","PASSIVE",
AQ503="Sharing","PASSIVE",
AQ503="Sites strategiques &amp; DataCenter","PASSIVE",
AQ503="Exclu","Exclu",
AQ503="SAT","ACTIVE",
AQ503="SPARE-ISSUE","SPARE-ISSUE",
AQ503="Fiber CAmtel","ACTIVE",
AQ503="Fiber AOF","ACTIVE",
AQ503="Projet OCM (HUAWEI)","PLANNED WORKS",
AQ503="Projet OCM (NOKIA)","PLANNED WORKS",
AQ503="ACCESS-ISSUE","ACCESS-ISSUE",
AQ503="Projet OCM (ZTE, NOKIA, autres projets)","PLANNED WORKS",
AQ503="No root CAuse","No root cause",
AQ503="ODU HS","ACTIVE",
AQ503="IP &amp; VLAN","ACTIVE",
AQ503="Warehouse HUAWEI","SPARE-ISSUE",
AQ503="SPARE-HS","SPARE-ISSUE",
AQ503="Power Telco","ACTIVE", AQ503="no impacts","no impacts"
),"")</f>
        <v>No root cause</v>
      </c>
      <c r="AS503" s="92" t="s">
        <v>5537</v>
      </c>
      <c r="AT503" s="98" t="s">
        <v>1428</v>
      </c>
      <c r="AV503" s="17" t="s">
        <v>5537</v>
      </c>
      <c r="AW503" s="7" t="s">
        <v>5537</v>
      </c>
      <c r="AX503" s="6" t="s">
        <v>5537</v>
      </c>
      <c r="AY503" s="7"/>
      <c r="AZ503" s="3" t="s">
        <v>5537</v>
      </c>
      <c r="BA503" s="18" t="s">
        <v>5537</v>
      </c>
      <c r="BB503" s="18" t="s">
        <v>5537</v>
      </c>
      <c r="BC503" s="18" t="s">
        <v>5537</v>
      </c>
      <c r="BD503" s="18" t="s">
        <v>5537</v>
      </c>
      <c r="BE503" s="18" t="s">
        <v>5537</v>
      </c>
      <c r="BF503" s="18" t="s">
        <v>5537</v>
      </c>
      <c r="BG503" s="18" t="s">
        <v>5537</v>
      </c>
      <c r="BH503" s="18" t="s">
        <v>5537</v>
      </c>
      <c r="BI503" s="18" t="s">
        <v>5537</v>
      </c>
      <c r="BJ503" s="18" t="s">
        <v>5537</v>
      </c>
      <c r="BK503" s="18" t="s">
        <v>5537</v>
      </c>
      <c r="BL503" s="9" t="s">
        <v>5537</v>
      </c>
      <c r="BM503" s="14" t="s">
        <v>5537</v>
      </c>
      <c r="BN503" s="14" t="s">
        <v>5537</v>
      </c>
      <c r="BO503" s="14" t="str">
        <f>_xlfn.XLOOKUP(B503,'[4]cell downs 18042026 17h'!$B:$B,'[4]cell downs 18042026 17h'!$B:$B,"")</f>
        <v/>
      </c>
      <c r="BP503" s="14" t="str">
        <f>_xlfn.XLOOKUP(B503,'[5]Cells Huawei 19042026 15h'!$B:$B,'[5]Cells Huawei 19042026 15h'!$B:$B,"")</f>
        <v/>
      </c>
      <c r="BQ503" s="9" t="str">
        <f>_xlfn.XLOOKUP(B503,'[6]cells down 19042026 9H40'!$B:$B,'[6]cells down 19042026 9H40'!$B:$B,"")</f>
        <v/>
      </c>
      <c r="BR503" s="9" t="s">
        <v>1428</v>
      </c>
      <c r="BS503" s="9" t="s">
        <v>12</v>
      </c>
      <c r="BT503" s="108"/>
    </row>
    <row r="504" spans="1:72" s="9" customFormat="1" x14ac:dyDescent="0.35">
      <c r="A504" s="1" t="s">
        <v>719</v>
      </c>
      <c r="B504" s="8" t="s">
        <v>967</v>
      </c>
      <c r="C504" s="3" t="str">
        <f>_xlfn.XLOOKUP(B504,'[1]daily break down'!$D:$D,'[1]daily break down'!$E:$E,"")</f>
        <v>EXTREME-NORD</v>
      </c>
      <c r="D504" s="1" t="s">
        <v>11</v>
      </c>
      <c r="E504" s="1" t="s">
        <v>12</v>
      </c>
      <c r="F504" s="3" t="s">
        <v>55</v>
      </c>
      <c r="G504" s="1" t="s">
        <v>719</v>
      </c>
      <c r="H504" s="33" t="str">
        <f>_xlfn.XLOOKUP(B504,[2]CALCULATION!$B:$B,[2]CALCULATION!$H:$H,"")</f>
        <v>NOKIA</v>
      </c>
      <c r="I504" s="28">
        <v>0.23333032236829862</v>
      </c>
      <c r="J504" s="28">
        <v>0.59597723953319981</v>
      </c>
      <c r="K504" s="28">
        <v>0.92546130111667813</v>
      </c>
      <c r="L504" s="28">
        <v>0</v>
      </c>
      <c r="M504" s="28">
        <v>0</v>
      </c>
      <c r="N504" s="28">
        <v>0</v>
      </c>
      <c r="O504" s="28">
        <v>0</v>
      </c>
      <c r="P504" s="28">
        <v>0.10539955596344142</v>
      </c>
      <c r="Q504" s="28">
        <v>0</v>
      </c>
      <c r="R504" s="28">
        <v>0.11074796143878519</v>
      </c>
      <c r="S504" s="93">
        <v>0</v>
      </c>
      <c r="T504" s="93">
        <f>_xlfn.XLOOKUP(B504,'[3]Nur des jours'!$B:$B,'[3]Nur des jours'!$U:$U,"")</f>
        <v>0.42694501507528732</v>
      </c>
      <c r="U504" s="93">
        <v>0.13122420095732315</v>
      </c>
      <c r="V504" s="93">
        <v>1.9673216462817208E-2</v>
      </c>
      <c r="W504" s="93">
        <v>0.42694501507528737</v>
      </c>
      <c r="X504" s="93">
        <v>6.02129584658272E-2</v>
      </c>
      <c r="Y504" s="93">
        <v>7.0129256849387617E-2</v>
      </c>
      <c r="Z504" s="93">
        <v>5.1668221885495955E-2</v>
      </c>
      <c r="AA504" s="93">
        <v>0</v>
      </c>
      <c r="AB504" s="93">
        <v>0.20790936558055348</v>
      </c>
      <c r="AC504" s="93">
        <f>_xlfn.XLOOKUP(B504,'[3]Nur des jours'!$B:$B,'[3]Nur des jours'!$N:$N,"")</f>
        <v>6.6881543690234654E-3</v>
      </c>
      <c r="AD504" s="93">
        <v>6.6881543690234654E-3</v>
      </c>
      <c r="AE504" s="93">
        <v>5.8769984096565912E-2</v>
      </c>
      <c r="AF504" s="93">
        <v>1.507282405801476</v>
      </c>
      <c r="AG504" s="93"/>
      <c r="AH504" s="93">
        <v>9.1137250201893082E-3</v>
      </c>
      <c r="AI504" s="93">
        <v>6.3821645104692473E-2</v>
      </c>
      <c r="AJ504" s="93">
        <v>0</v>
      </c>
      <c r="AK504" s="93">
        <v>0</v>
      </c>
      <c r="AL504" s="93">
        <v>9.1137250201893082E-3</v>
      </c>
      <c r="AM504" s="49" t="s">
        <v>5601</v>
      </c>
      <c r="AN504" s="49"/>
      <c r="AO504" s="48" t="str" cm="1">
        <f t="array" ref="AO504">IFERROR(_xlfn.IFS(
AQ504="MPR ISSUE","PDH",
AQ504="BSS Hardware Issue","BSS",
AQ504="Sites strategiques, MLL, Pylone, etc.","ENVTECH",
AQ504="AKTIVCO DEFAUT GE &amp; POWER Cabinet","AKTIVCO",
AQ504="AKTIVCO Coupure ENEO &amp; Baisse de tension","AKTIVCO GRID ONLY",
AQ504="Coupure ENEO &amp; Baisse de tension","IHS GRID ONLY",
AQ504="Defaut GE &amp; POWER Cabinet","IHS",
AQ504="Sharing","Partners",
AQ504="Sites strategiques &amp; DataCenter","SST &amp; DC",
AQ504="Exclu","Exclu",
AQ504="SAT","SAT",
AQ504="SPARE-ISSUE","SPARE-ISSUE",
AQ504="Fiber CAmtel","TRANS_FO_CAMTEL",
AQ504="Fiber AOF","Fiber AOF",
AQ504="Projet OCM (HUAWEI)","TRAVAUX-HUAWEI",
AQ504="Projet OCM (NOKIA)","TRAVAUX-NOKIA",
AQ504="ACCESS-ISSUE","ACCESS-ISSUE",
AQ504="Projet OCM (ZTE, NOKIA, autres projets)","TRAVAUX OCM",
AQ504="No root CAuse","No root cause",
AQ504="ODU HS","PDH",
AQ504="IP &amp; VLAN","PDH",
AQ504="Warehouse HUAWEI","SPARE-ISSUE",
AQ504="SPARE-HS","SPARE-ISSUE",
AQ504="Power Telco","BSS",AQ504="no impacts","no impacts"
),"")</f>
        <v>IHS</v>
      </c>
      <c r="AP504" s="48" t="str" cm="1">
        <f t="array" ref="AP504">IFERROR(_xlfn.IFS(
AQ504="MPR ISSUE","TX ISSUE",
AQ504="BSS Hardware Issue","RAN ISSUE",
AQ504="Sites strategiques, MLL, Pylone, etc.","ENVTECH",
AQ504="AKTIVCO DEFAUT GE &amp; POWER Cabinet","POWER ISSUE",
AQ504="AKTIVCO Coupure ENEO &amp; Baisse de tension","POWER ISSUE",
AQ504="Coupure ENEO &amp; Baisse de tension","POWER ISSUE",
AQ504="Defaut GE &amp; POWER Cabinet","POWER ISSUE",
AQ504="Sharing","POWER ISSUE",
AQ504="Sites strategiques &amp; DataCenter","POWER ISSUE",
AQ504="Exclu","Exclu",
AQ504="SAT","TX ISSUE",
AQ504="SPARE-ISSUE","SPARE-ISSUE",
AQ504="Fiber CAmtel","TX ISSUE",
AQ504="Fiber AOF","TX ISSUE",
AQ504="Projet OCM (HUAWEI)","TRAVAUX-HUAWEI",
AQ504="Projet OCM (NOKIA)","TRAVAUX -NOKIA",
AQ504="ACCESS-ISSUE","ACCESS-ISSUE",
AQ504="Projet OCM (ZTE, NOKIA, autres projets)","TRAVAUX OCM",
AQ504="No root CAuse","No root cause",
AQ504="ODU HS","TX ISSUE",
AQ504="IP &amp; VLAN","TX ISSUE",
AQ504="Warehouse HUAWEI","SPARE-ISSUE",
AQ504="SPARE-HS","SPARE-ISSUE",
AQ504="Power Telco","RAN ISSUE",AQ504="no impacts","no impacts"
),"")</f>
        <v>POWER ISSUE</v>
      </c>
      <c r="AQ504" s="67" t="s">
        <v>5330</v>
      </c>
      <c r="AR504" s="48" t="str" cm="1">
        <f t="array" ref="AR504">IFERROR(_xlfn.IFS(
AQ504="MPR ISSUE","ACTIVE",
AQ504="BSS Hardware Issue","ACTIVE",
AQ504="Sites strategiques, MLL, Pylone, etc.","PASSIVE",
AQ504="AKTIVCO DEFAUT GE &amp; POWER Cabinet","PASSIVE",
AQ504="AKTIVCO Coupure ENEO &amp; Baisse de tension","PASSIVE",
AQ504="Coupure ENEO &amp; Baisse de tension","PASSIVE",
AQ504="Defaut GE &amp; POWER Cabinet","PASSIVE",
AQ504="Sharing","PASSIVE",
AQ504="Sites strategiques &amp; DataCenter","PASSIVE",
AQ504="Exclu","Exclu",
AQ504="SAT","ACTIVE",
AQ504="SPARE-ISSUE","SPARE-ISSUE",
AQ504="Fiber CAmtel","ACTIVE",
AQ504="Fiber AOF","ACTIVE",
AQ504="Projet OCM (HUAWEI)","PLANNED WORKS",
AQ504="Projet OCM (NOKIA)","PLANNED WORKS",
AQ504="ACCESS-ISSUE","ACCESS-ISSUE",
AQ504="Projet OCM (ZTE, NOKIA, autres projets)","PLANNED WORKS",
AQ504="No root CAuse","No root cause",
AQ504="ODU HS","ACTIVE",
AQ504="IP &amp; VLAN","ACTIVE",
AQ504="Warehouse HUAWEI","SPARE-ISSUE",
AQ504="SPARE-HS","SPARE-ISSUE",
AQ504="Power Telco","ACTIVE", AQ504="no impacts","no impacts"
),"")</f>
        <v>PASSIVE</v>
      </c>
      <c r="AS504" s="92" t="s">
        <v>5683</v>
      </c>
      <c r="AT504" s="98" t="s">
        <v>967</v>
      </c>
      <c r="AV504" s="17" t="s">
        <v>5537</v>
      </c>
      <c r="AW504" s="7" t="s">
        <v>5537</v>
      </c>
      <c r="AX504" s="6" t="s">
        <v>5537</v>
      </c>
      <c r="AY504" s="7"/>
      <c r="AZ504" s="3" t="s">
        <v>5537</v>
      </c>
      <c r="BA504" s="18" t="s">
        <v>5537</v>
      </c>
      <c r="BB504" s="18" t="s">
        <v>5537</v>
      </c>
      <c r="BC504" s="18" t="s">
        <v>5537</v>
      </c>
      <c r="BD504" s="18" t="s">
        <v>5537</v>
      </c>
      <c r="BE504" s="18" t="s">
        <v>5537</v>
      </c>
      <c r="BF504" s="18" t="s">
        <v>5537</v>
      </c>
      <c r="BG504" s="18" t="s">
        <v>5537</v>
      </c>
      <c r="BH504" s="18" t="s">
        <v>5537</v>
      </c>
      <c r="BI504" s="18" t="s">
        <v>5537</v>
      </c>
      <c r="BJ504" s="18" t="s">
        <v>5537</v>
      </c>
      <c r="BK504" s="18" t="s">
        <v>5537</v>
      </c>
      <c r="BL504" s="9" t="s">
        <v>5683</v>
      </c>
      <c r="BM504" s="14" t="s">
        <v>5537</v>
      </c>
      <c r="BN504" s="14" t="s">
        <v>5537</v>
      </c>
      <c r="BO504" s="14" t="str">
        <f>_xlfn.XLOOKUP(B504,'[4]cell downs 18042026 17h'!$B:$B,'[4]cell downs 18042026 17h'!$B:$B,"")</f>
        <v/>
      </c>
      <c r="BP504" s="14" t="str">
        <f>_xlfn.XLOOKUP(B504,'[5]Cells Huawei 19042026 15h'!$B:$B,'[5]Cells Huawei 19042026 15h'!$B:$B,"")</f>
        <v/>
      </c>
      <c r="BQ504" s="9" t="str">
        <f>_xlfn.XLOOKUP(B504,'[6]cells down 19042026 9H40'!$B:$B,'[6]cells down 19042026 9H40'!$B:$B,"")</f>
        <v/>
      </c>
      <c r="BR504" s="9" t="s">
        <v>967</v>
      </c>
      <c r="BS504" s="9" t="s">
        <v>5578</v>
      </c>
      <c r="BT504" s="108"/>
    </row>
    <row r="505" spans="1:72" s="9" customFormat="1" x14ac:dyDescent="0.35">
      <c r="A505" s="1" t="s">
        <v>3791</v>
      </c>
      <c r="B505" s="8" t="s">
        <v>3792</v>
      </c>
      <c r="C505" s="3" t="str">
        <f>_xlfn.XLOOKUP(B505,'[1]daily break down'!$D:$D,'[1]daily break down'!$E:$E,"")</f>
        <v>Maroua</v>
      </c>
      <c r="D505" s="1" t="s">
        <v>11</v>
      </c>
      <c r="E505" s="1" t="s">
        <v>12</v>
      </c>
      <c r="F505" s="3" t="s">
        <v>55</v>
      </c>
      <c r="G505" s="1" t="s">
        <v>84</v>
      </c>
      <c r="H505" s="32" t="str">
        <f>_xlfn.XLOOKUP(B505,[2]CALCULATION!$B:$B,[2]CALCULATION!$H:$H,"")</f>
        <v>Huawei</v>
      </c>
      <c r="I505" s="28">
        <v>0</v>
      </c>
      <c r="J505" s="28">
        <v>0</v>
      </c>
      <c r="K505" s="28">
        <v>0</v>
      </c>
      <c r="L505" s="28">
        <v>0</v>
      </c>
      <c r="M505" s="28">
        <v>0</v>
      </c>
      <c r="N505" s="28">
        <v>0</v>
      </c>
      <c r="O505" s="28">
        <v>0</v>
      </c>
      <c r="P505" s="28">
        <v>0</v>
      </c>
      <c r="Q505" s="28">
        <v>0</v>
      </c>
      <c r="R505" s="28">
        <v>0.36196291445154988</v>
      </c>
      <c r="S505" s="93">
        <v>8.9175391586979543E-5</v>
      </c>
      <c r="T505" s="93">
        <f>_xlfn.XLOOKUP(B505,'[3]Nur des jours'!$B:$B,'[3]Nur des jours'!$U:$U,"")</f>
        <v>0</v>
      </c>
      <c r="U505" s="93">
        <v>0</v>
      </c>
      <c r="V505" s="93">
        <v>0</v>
      </c>
      <c r="W505" s="93">
        <v>0</v>
      </c>
      <c r="X505" s="93">
        <v>0</v>
      </c>
      <c r="Y505" s="93">
        <v>0</v>
      </c>
      <c r="Z505" s="93">
        <v>0</v>
      </c>
      <c r="AA505" s="93">
        <v>0</v>
      </c>
      <c r="AB505" s="93">
        <v>0</v>
      </c>
      <c r="AC505" s="93">
        <f>_xlfn.XLOOKUP(B505,'[3]Nur des jours'!$B:$B,'[3]Nur des jours'!$N:$N,"")</f>
        <v>0</v>
      </c>
      <c r="AD505" s="93">
        <v>0</v>
      </c>
      <c r="AE505" s="93">
        <v>0</v>
      </c>
      <c r="AF505" s="93">
        <v>0</v>
      </c>
      <c r="AG505" s="93"/>
      <c r="AH505" s="93">
        <v>8.8283637671109742E-3</v>
      </c>
      <c r="AI505" s="93">
        <v>2.310568364846988E-2</v>
      </c>
      <c r="AJ505" s="93">
        <v>0</v>
      </c>
      <c r="AK505" s="93">
        <v>1.0602100830219735E-2</v>
      </c>
      <c r="AL505" s="93">
        <v>8.8283637671109742E-3</v>
      </c>
      <c r="AM505" s="49" t="s">
        <v>5559</v>
      </c>
      <c r="AN505" s="49"/>
      <c r="AO505" s="48" t="str" cm="1">
        <f t="array" ref="AO505">IFERROR(_xlfn.IFS(
AQ505="MPR ISSUE","PDH",
AQ505="BSS Hardware Issue","BSS",
AQ505="Sites strategiques, MLL, Pylone, etc.","ENVTECH",
AQ505="AKTIVCO DEFAUT GE &amp; POWER Cabinet","AKTIVCO",
AQ505="AKTIVCO Coupure ENEO &amp; Baisse de tension","AKTIVCO GRID ONLY",
AQ505="Coupure ENEO &amp; Baisse de tension","IHS GRID ONLY",
AQ505="Defaut GE &amp; POWER Cabinet","IHS",
AQ505="Sharing","Partners",
AQ505="Sites strategiques &amp; DataCenter","SST &amp; DC",
AQ505="Exclu","Exclu",
AQ505="SAT","SAT",
AQ505="SPARE-ISSUE","SPARE-ISSUE",
AQ505="Fiber CAmtel","TRANS_FO_CAMTEL",
AQ505="Fiber AOF","Fiber AOF",
AQ505="Projet OCM (HUAWEI)","TRAVAUX-HUAWEI",
AQ505="Projet OCM (NOKIA)","TRAVAUX-NOKIA",
AQ505="ACCESS-ISSUE","ACCESS-ISSUE",
AQ505="Projet OCM (ZTE, NOKIA, autres projets)","TRAVAUX OCM",
AQ505="No root CAuse","No root cause",
AQ505="ODU HS","PDH",
AQ505="IP &amp; VLAN","PDH",
AQ505="Warehouse HUAWEI","SPARE-ISSUE",
AQ505="SPARE-HS","SPARE-ISSUE",
AQ505="Power Telco","BSS",AQ505="no impacts","no impacts"
),"")</f>
        <v>No root cause</v>
      </c>
      <c r="AP505" s="48" t="str" cm="1">
        <f t="array" ref="AP505">IFERROR(_xlfn.IFS(
AQ505="MPR ISSUE","TX ISSUE",
AQ505="BSS Hardware Issue","RAN ISSUE",
AQ505="Sites strategiques, MLL, Pylone, etc.","ENVTECH",
AQ505="AKTIVCO DEFAUT GE &amp; POWER Cabinet","POWER ISSUE",
AQ505="AKTIVCO Coupure ENEO &amp; Baisse de tension","POWER ISSUE",
AQ505="Coupure ENEO &amp; Baisse de tension","POWER ISSUE",
AQ505="Defaut GE &amp; POWER Cabinet","POWER ISSUE",
AQ505="Sharing","POWER ISSUE",
AQ505="Sites strategiques &amp; DataCenter","POWER ISSUE",
AQ505="Exclu","Exclu",
AQ505="SAT","TX ISSUE",
AQ505="SPARE-ISSUE","SPARE-ISSUE",
AQ505="Fiber CAmtel","TX ISSUE",
AQ505="Fiber AOF","TX ISSUE",
AQ505="Projet OCM (HUAWEI)","TRAVAUX-HUAWEI",
AQ505="Projet OCM (NOKIA)","TRAVAUX -NOKIA",
AQ505="ACCESS-ISSUE","ACCESS-ISSUE",
AQ505="Projet OCM (ZTE, NOKIA, autres projets)","TRAVAUX OCM",
AQ505="No root CAuse","No root cause",
AQ505="ODU HS","TX ISSUE",
AQ505="IP &amp; VLAN","TX ISSUE",
AQ505="Warehouse HUAWEI","SPARE-ISSUE",
AQ505="SPARE-HS","SPARE-ISSUE",
AQ505="Power Telco","RAN ISSUE",AQ505="no impacts","no impacts"
),"")</f>
        <v>No root cause</v>
      </c>
      <c r="AQ505" s="126" t="s">
        <v>5344</v>
      </c>
      <c r="AR505" s="48" t="str" cm="1">
        <f t="array" ref="AR505">IFERROR(_xlfn.IFS(
AQ505="MPR ISSUE","ACTIVE",
AQ505="BSS Hardware Issue","ACTIVE",
AQ505="Sites strategiques, MLL, Pylone, etc.","PASSIVE",
AQ505="AKTIVCO DEFAUT GE &amp; POWER Cabinet","PASSIVE",
AQ505="AKTIVCO Coupure ENEO &amp; Baisse de tension","PASSIVE",
AQ505="Coupure ENEO &amp; Baisse de tension","PASSIVE",
AQ505="Defaut GE &amp; POWER Cabinet","PASSIVE",
AQ505="Sharing","PASSIVE",
AQ505="Sites strategiques &amp; DataCenter","PASSIVE",
AQ505="Exclu","Exclu",
AQ505="SAT","ACTIVE",
AQ505="SPARE-ISSUE","SPARE-ISSUE",
AQ505="Fiber CAmtel","ACTIVE",
AQ505="Fiber AOF","ACTIVE",
AQ505="Projet OCM (HUAWEI)","PLANNED WORKS",
AQ505="Projet OCM (NOKIA)","PLANNED WORKS",
AQ505="ACCESS-ISSUE","ACCESS-ISSUE",
AQ505="Projet OCM (ZTE, NOKIA, autres projets)","PLANNED WORKS",
AQ505="No root CAuse","No root cause",
AQ505="ODU HS","ACTIVE",
AQ505="IP &amp; VLAN","ACTIVE",
AQ505="Warehouse HUAWEI","SPARE-ISSUE",
AQ505="SPARE-HS","SPARE-ISSUE",
AQ505="Power Telco","ACTIVE", AQ505="no impacts","no impacts"
),"")</f>
        <v>No root cause</v>
      </c>
      <c r="AS505" s="92" t="s">
        <v>5537</v>
      </c>
      <c r="AT505" s="98" t="s">
        <v>3792</v>
      </c>
      <c r="AV505" s="17" t="s">
        <v>5537</v>
      </c>
      <c r="AW505" s="7" t="s">
        <v>5537</v>
      </c>
      <c r="AX505" s="6" t="s">
        <v>5537</v>
      </c>
      <c r="AY505" s="7"/>
      <c r="AZ505" s="3" t="s">
        <v>5537</v>
      </c>
      <c r="BA505" s="18" t="s">
        <v>5537</v>
      </c>
      <c r="BB505" s="18" t="s">
        <v>5537</v>
      </c>
      <c r="BC505" s="18" t="s">
        <v>5537</v>
      </c>
      <c r="BD505" s="18" t="s">
        <v>5537</v>
      </c>
      <c r="BE505" s="18" t="s">
        <v>5537</v>
      </c>
      <c r="BF505" s="18" t="s">
        <v>5537</v>
      </c>
      <c r="BG505" s="18" t="s">
        <v>5537</v>
      </c>
      <c r="BH505" s="18" t="s">
        <v>5537</v>
      </c>
      <c r="BI505" s="18" t="s">
        <v>5537</v>
      </c>
      <c r="BJ505" s="18" t="s">
        <v>5537</v>
      </c>
      <c r="BK505" s="18" t="s">
        <v>5537</v>
      </c>
      <c r="BL505" s="9" t="s">
        <v>5537</v>
      </c>
      <c r="BM505" s="14" t="s">
        <v>5537</v>
      </c>
      <c r="BN505" s="14" t="s">
        <v>5537</v>
      </c>
      <c r="BO505" s="14" t="str">
        <f>_xlfn.XLOOKUP(B505,'[4]cell downs 18042026 17h'!$B:$B,'[4]cell downs 18042026 17h'!$B:$B,"")</f>
        <v/>
      </c>
      <c r="BP505" s="14" t="str">
        <f>_xlfn.XLOOKUP(B505,'[5]Cells Huawei 19042026 15h'!$B:$B,'[5]Cells Huawei 19042026 15h'!$B:$B,"")</f>
        <v/>
      </c>
      <c r="BQ505" s="9" t="str">
        <f>_xlfn.XLOOKUP(B505,'[6]cells down 19042026 9H40'!$B:$B,'[6]cells down 19042026 9H40'!$B:$B,"")</f>
        <v/>
      </c>
      <c r="BR505" s="9" t="s">
        <v>3792</v>
      </c>
      <c r="BS505" s="9" t="s">
        <v>12</v>
      </c>
      <c r="BT505" s="108"/>
    </row>
    <row r="506" spans="1:72" s="9" customFormat="1" x14ac:dyDescent="0.35">
      <c r="A506" s="1" t="s">
        <v>1308</v>
      </c>
      <c r="B506" s="8" t="s">
        <v>1309</v>
      </c>
      <c r="C506" s="3" t="str">
        <f>_xlfn.XLOOKUP(B506,'[1]daily break down'!$D:$D,'[1]daily break down'!$E:$E,"")</f>
        <v>OUEST</v>
      </c>
      <c r="D506" s="1" t="s">
        <v>21</v>
      </c>
      <c r="E506" s="1" t="s">
        <v>987</v>
      </c>
      <c r="F506" s="3" t="s">
        <v>102</v>
      </c>
      <c r="G506" s="1" t="s">
        <v>1308</v>
      </c>
      <c r="H506" s="33" t="str">
        <f>_xlfn.XLOOKUP(B506,[2]CALCULATION!$B:$B,[2]CALCULATION!$H:$H,"")</f>
        <v>NOKIA</v>
      </c>
      <c r="I506" s="28">
        <v>1.6051570485658829E-3</v>
      </c>
      <c r="J506" s="28">
        <v>0</v>
      </c>
      <c r="K506" s="28">
        <v>9.1770586210848173E-3</v>
      </c>
      <c r="L506" s="28">
        <v>0</v>
      </c>
      <c r="M506" s="28">
        <v>0</v>
      </c>
      <c r="N506" s="28">
        <v>0</v>
      </c>
      <c r="O506" s="28">
        <v>0</v>
      </c>
      <c r="P506" s="28">
        <v>0</v>
      </c>
      <c r="Q506" s="28">
        <v>0</v>
      </c>
      <c r="R506" s="28">
        <v>0</v>
      </c>
      <c r="S506" s="93">
        <v>3.4778402718924034E-3</v>
      </c>
      <c r="T506" s="93">
        <f>_xlfn.XLOOKUP(B506,'[3]Nur des jours'!$B:$B,'[3]Nur des jours'!$U:$U,"")</f>
        <v>0</v>
      </c>
      <c r="U506" s="93">
        <v>0</v>
      </c>
      <c r="V506" s="93">
        <v>0</v>
      </c>
      <c r="W506" s="93">
        <v>0</v>
      </c>
      <c r="X506" s="93">
        <v>1.6943324401527619E-3</v>
      </c>
      <c r="Y506" s="93">
        <v>0</v>
      </c>
      <c r="Z506" s="93">
        <v>0</v>
      </c>
      <c r="AA506" s="93">
        <v>0</v>
      </c>
      <c r="AB506" s="93">
        <v>0</v>
      </c>
      <c r="AC506" s="93">
        <f>_xlfn.XLOOKUP(B506,'[3]Nur des jours'!$B:$B,'[3]Nur des jours'!$N:$N,"")</f>
        <v>0</v>
      </c>
      <c r="AD506" s="93">
        <v>0</v>
      </c>
      <c r="AE506" s="93">
        <v>0</v>
      </c>
      <c r="AF506" s="93">
        <v>1.6943324401527619E-3</v>
      </c>
      <c r="AG506" s="93"/>
      <c r="AH506" s="93">
        <v>8.150630791049782E-3</v>
      </c>
      <c r="AI506" s="93">
        <v>1.7735173395041746E-2</v>
      </c>
      <c r="AJ506" s="93">
        <v>1.6734753205422E-2</v>
      </c>
      <c r="AK506" s="93">
        <v>0</v>
      </c>
      <c r="AL506" s="93">
        <v>8.150630791049782E-3</v>
      </c>
      <c r="AM506" s="49" t="s">
        <v>5559</v>
      </c>
      <c r="AN506" s="49"/>
      <c r="AO506" s="48" t="str" cm="1">
        <f t="array" ref="AO506">IFERROR(_xlfn.IFS(
AQ506="MPR ISSUE","PDH",
AQ506="BSS Hardware Issue","BSS",
AQ506="Sites strategiques, MLL, Pylone, etc.","ENVTECH",
AQ506="AKTIVCO DEFAUT GE &amp; POWER Cabinet","AKTIVCO",
AQ506="AKTIVCO Coupure ENEO &amp; Baisse de tension","AKTIVCO GRID ONLY",
AQ506="Coupure ENEO &amp; Baisse de tension","IHS GRID ONLY",
AQ506="Defaut GE &amp; POWER Cabinet","IHS",
AQ506="Sharing","Partners",
AQ506="Sites strategiques &amp; DataCenter","SST &amp; DC",
AQ506="Exclu","Exclu",
AQ506="SAT","SAT",
AQ506="SPARE-ISSUE","SPARE-ISSUE",
AQ506="Fiber CAmtel","TRANS_FO_CAMTEL",
AQ506="Fiber AOF","Fiber AOF",
AQ506="Projet OCM (HUAWEI)","TRAVAUX-HUAWEI",
AQ506="Projet OCM (NOKIA)","TRAVAUX-NOKIA",
AQ506="ACCESS-ISSUE","ACCESS-ISSUE",
AQ506="Projet OCM (ZTE, NOKIA, autres projets)","TRAVAUX OCM",
AQ506="No root CAuse","No root cause",
AQ506="ODU HS","PDH",
AQ506="IP &amp; VLAN","PDH",
AQ506="Warehouse HUAWEI","SPARE-ISSUE",
AQ506="SPARE-HS","SPARE-ISSUE",
AQ506="Power Telco","BSS",AQ506="no impacts","no impacts"
),"")</f>
        <v>No root cause</v>
      </c>
      <c r="AP506" s="48" t="str" cm="1">
        <f t="array" ref="AP506">IFERROR(_xlfn.IFS(
AQ506="MPR ISSUE","TX ISSUE",
AQ506="BSS Hardware Issue","RAN ISSUE",
AQ506="Sites strategiques, MLL, Pylone, etc.","ENVTECH",
AQ506="AKTIVCO DEFAUT GE &amp; POWER Cabinet","POWER ISSUE",
AQ506="AKTIVCO Coupure ENEO &amp; Baisse de tension","POWER ISSUE",
AQ506="Coupure ENEO &amp; Baisse de tension","POWER ISSUE",
AQ506="Defaut GE &amp; POWER Cabinet","POWER ISSUE",
AQ506="Sharing","POWER ISSUE",
AQ506="Sites strategiques &amp; DataCenter","POWER ISSUE",
AQ506="Exclu","Exclu",
AQ506="SAT","TX ISSUE",
AQ506="SPARE-ISSUE","SPARE-ISSUE",
AQ506="Fiber CAmtel","TX ISSUE",
AQ506="Fiber AOF","TX ISSUE",
AQ506="Projet OCM (HUAWEI)","TRAVAUX-HUAWEI",
AQ506="Projet OCM (NOKIA)","TRAVAUX -NOKIA",
AQ506="ACCESS-ISSUE","ACCESS-ISSUE",
AQ506="Projet OCM (ZTE, NOKIA, autres projets)","TRAVAUX OCM",
AQ506="No root CAuse","No root cause",
AQ506="ODU HS","TX ISSUE",
AQ506="IP &amp; VLAN","TX ISSUE",
AQ506="Warehouse HUAWEI","SPARE-ISSUE",
AQ506="SPARE-HS","SPARE-ISSUE",
AQ506="Power Telco","RAN ISSUE",AQ506="no impacts","no impacts"
),"")</f>
        <v>No root cause</v>
      </c>
      <c r="AQ506" s="67" t="s">
        <v>5344</v>
      </c>
      <c r="AR506" s="48" t="str" cm="1">
        <f t="array" ref="AR506">IFERROR(_xlfn.IFS(
AQ506="MPR ISSUE","ACTIVE",
AQ506="BSS Hardware Issue","ACTIVE",
AQ506="Sites strategiques, MLL, Pylone, etc.","PASSIVE",
AQ506="AKTIVCO DEFAUT GE &amp; POWER Cabinet","PASSIVE",
AQ506="AKTIVCO Coupure ENEO &amp; Baisse de tension","PASSIVE",
AQ506="Coupure ENEO &amp; Baisse de tension","PASSIVE",
AQ506="Defaut GE &amp; POWER Cabinet","PASSIVE",
AQ506="Sharing","PASSIVE",
AQ506="Sites strategiques &amp; DataCenter","PASSIVE",
AQ506="Exclu","Exclu",
AQ506="SAT","ACTIVE",
AQ506="SPARE-ISSUE","SPARE-ISSUE",
AQ506="Fiber CAmtel","ACTIVE",
AQ506="Fiber AOF","ACTIVE",
AQ506="Projet OCM (HUAWEI)","PLANNED WORKS",
AQ506="Projet OCM (NOKIA)","PLANNED WORKS",
AQ506="ACCESS-ISSUE","ACCESS-ISSUE",
AQ506="Projet OCM (ZTE, NOKIA, autres projets)","PLANNED WORKS",
AQ506="No root CAuse","No root cause",
AQ506="ODU HS","ACTIVE",
AQ506="IP &amp; VLAN","ACTIVE",
AQ506="Warehouse HUAWEI","SPARE-ISSUE",
AQ506="SPARE-HS","SPARE-ISSUE",
AQ506="Power Telco","ACTIVE", AQ506="no impacts","no impacts"
),"")</f>
        <v>No root cause</v>
      </c>
      <c r="AS506" s="92" t="s">
        <v>5537</v>
      </c>
      <c r="AT506" s="98" t="s">
        <v>1309</v>
      </c>
      <c r="AV506" s="17" t="s">
        <v>5537</v>
      </c>
      <c r="AW506" s="7" t="s">
        <v>5537</v>
      </c>
      <c r="AX506" s="6" t="s">
        <v>5537</v>
      </c>
      <c r="AY506" s="7"/>
      <c r="AZ506" s="3" t="s">
        <v>5537</v>
      </c>
      <c r="BA506" s="18" t="s">
        <v>5537</v>
      </c>
      <c r="BB506" s="18" t="s">
        <v>5537</v>
      </c>
      <c r="BC506" s="18" t="s">
        <v>5537</v>
      </c>
      <c r="BD506" s="18" t="s">
        <v>5537</v>
      </c>
      <c r="BE506" s="18" t="s">
        <v>5537</v>
      </c>
      <c r="BF506" s="18" t="s">
        <v>5537</v>
      </c>
      <c r="BG506" s="18" t="s">
        <v>5537</v>
      </c>
      <c r="BH506" s="18" t="s">
        <v>5537</v>
      </c>
      <c r="BI506" s="18" t="s">
        <v>5537</v>
      </c>
      <c r="BJ506" s="18" t="s">
        <v>5537</v>
      </c>
      <c r="BK506" s="18" t="s">
        <v>5537</v>
      </c>
      <c r="BL506" s="9" t="s">
        <v>5537</v>
      </c>
      <c r="BM506" s="14" t="s">
        <v>5537</v>
      </c>
      <c r="BN506" s="14" t="s">
        <v>5537</v>
      </c>
      <c r="BO506" s="14" t="str">
        <f>_xlfn.XLOOKUP(B506,'[4]cell downs 18042026 17h'!$B:$B,'[4]cell downs 18042026 17h'!$B:$B,"")</f>
        <v/>
      </c>
      <c r="BP506" s="14" t="str">
        <f>_xlfn.XLOOKUP(B506,'[5]Cells Huawei 19042026 15h'!$B:$B,'[5]Cells Huawei 19042026 15h'!$B:$B,"")</f>
        <v/>
      </c>
      <c r="BQ506" s="9" t="str">
        <f>_xlfn.XLOOKUP(B506,'[6]cells down 19042026 9H40'!$B:$B,'[6]cells down 19042026 9H40'!$B:$B,"")</f>
        <v/>
      </c>
      <c r="BR506" s="9" t="s">
        <v>5537</v>
      </c>
      <c r="BS506" s="9" t="s">
        <v>594</v>
      </c>
      <c r="BT506" s="108"/>
    </row>
    <row r="507" spans="1:72" s="9" customFormat="1" x14ac:dyDescent="0.35">
      <c r="A507" s="2" t="s">
        <v>1423</v>
      </c>
      <c r="B507" s="8" t="s">
        <v>1424</v>
      </c>
      <c r="C507" s="3" t="str">
        <f>_xlfn.XLOOKUP(B507,'[1]daily break down'!$D:$D,'[1]daily break down'!$E:$E,"")</f>
        <v>ADAMAOUA</v>
      </c>
      <c r="D507" s="1" t="s">
        <v>11</v>
      </c>
      <c r="E507" s="1" t="s">
        <v>96</v>
      </c>
      <c r="F507" s="3" t="s">
        <v>90</v>
      </c>
      <c r="G507" s="1" t="s">
        <v>1423</v>
      </c>
      <c r="H507" s="33" t="str">
        <f>_xlfn.XLOOKUP(B507,[2]CALCULATION!$B:$B,[2]CALCULATION!$H:$H,"")</f>
        <v>NOKIA</v>
      </c>
      <c r="I507" s="28">
        <v>1.6054357700533064E-3</v>
      </c>
      <c r="J507" s="28">
        <v>1.3377857101139006E-3</v>
      </c>
      <c r="K507" s="28">
        <v>2.3994931835718068E-2</v>
      </c>
      <c r="L507" s="28">
        <v>9.2931390126852094E-3</v>
      </c>
      <c r="M507" s="28">
        <v>0.13472159459329286</v>
      </c>
      <c r="N507" s="28">
        <v>8.5511609294543947E-2</v>
      </c>
      <c r="O507" s="28">
        <v>3.1288191940604823E-2</v>
      </c>
      <c r="P507" s="28">
        <v>0.15275361830202938</v>
      </c>
      <c r="Q507" s="28">
        <v>1.8066006417997791</v>
      </c>
      <c r="R507" s="28">
        <v>1.3206037068948022</v>
      </c>
      <c r="S507" s="93">
        <v>2.5474809494320405E-2</v>
      </c>
      <c r="T507" s="93">
        <f>_xlfn.XLOOKUP(B507,'[3]Nur des jours'!$B:$B,'[3]Nur des jours'!$U:$U,"")</f>
        <v>2.593342715113487E-2</v>
      </c>
      <c r="U507" s="93">
        <v>0</v>
      </c>
      <c r="V507" s="93">
        <v>0</v>
      </c>
      <c r="W507" s="93">
        <v>2.5933427151134874E-2</v>
      </c>
      <c r="X507" s="93">
        <v>5.1617271597515828E-2</v>
      </c>
      <c r="Y507" s="93">
        <v>0.75542026072636637</v>
      </c>
      <c r="Z507" s="93">
        <v>2.5184260954641696E-2</v>
      </c>
      <c r="AA507" s="93">
        <v>8.9185714007576275E-4</v>
      </c>
      <c r="AB507" s="93">
        <v>2.495238945198822E-2</v>
      </c>
      <c r="AC507" s="93">
        <f>_xlfn.XLOOKUP(B507,'[3]Nur des jours'!$B:$B,'[3]Nur des jours'!$N:$N,"")</f>
        <v>0.14151006132518373</v>
      </c>
      <c r="AD507" s="93">
        <v>0.14151006132518373</v>
      </c>
      <c r="AE507" s="93">
        <v>7.1352700891280868E-4</v>
      </c>
      <c r="AF507" s="93">
        <v>0</v>
      </c>
      <c r="AG507" s="93"/>
      <c r="AH507" s="93">
        <v>7.402414262629292E-3</v>
      </c>
      <c r="AI507" s="93">
        <v>0</v>
      </c>
      <c r="AJ507" s="93">
        <v>2.2049925345328555E-2</v>
      </c>
      <c r="AK507" s="93">
        <v>0</v>
      </c>
      <c r="AL507" s="93">
        <v>7.402414262629292E-3</v>
      </c>
      <c r="AM507" s="49" t="s">
        <v>5559</v>
      </c>
      <c r="AN507" s="49"/>
      <c r="AO507" s="48" t="str" cm="1">
        <f t="array" ref="AO507">IFERROR(_xlfn.IFS(
AQ507="MPR ISSUE","PDH",
AQ507="BSS Hardware Issue","BSS",
AQ507="Sites strategiques, MLL, Pylone, etc.","ENVTECH",
AQ507="AKTIVCO DEFAUT GE &amp; POWER Cabinet","AKTIVCO",
AQ507="AKTIVCO Coupure ENEO &amp; Baisse de tension","AKTIVCO GRID ONLY",
AQ507="Coupure ENEO &amp; Baisse de tension","IHS GRID ONLY",
AQ507="Defaut GE &amp; POWER Cabinet","IHS",
AQ507="Sharing","Partners",
AQ507="Sites strategiques &amp; DataCenter","SST &amp; DC",
AQ507="Exclu","Exclu",
AQ507="SAT","SAT",
AQ507="SPARE-ISSUE","SPARE-ISSUE",
AQ507="Fiber CAmtel","TRANS_FO_CAMTEL",
AQ507="Fiber AOF","Fiber AOF",
AQ507="Projet OCM (HUAWEI)","TRAVAUX-HUAWEI",
AQ507="Projet OCM (NOKIA)","TRAVAUX-NOKIA",
AQ507="ACCESS-ISSUE","ACCESS-ISSUE",
AQ507="Projet OCM (ZTE, NOKIA, autres projets)","TRAVAUX OCM",
AQ507="No root CAuse","No root cause",
AQ507="ODU HS","PDH",
AQ507="IP &amp; VLAN","PDH",
AQ507="Warehouse HUAWEI","SPARE-ISSUE",
AQ507="SPARE-HS","SPARE-ISSUE",
AQ507="Power Telco","BSS",AQ507="no impacts","no impacts"
),"")</f>
        <v>IHS</v>
      </c>
      <c r="AP507" s="48" t="str" cm="1">
        <f t="array" ref="AP507">IFERROR(_xlfn.IFS(
AQ507="MPR ISSUE","TX ISSUE",
AQ507="BSS Hardware Issue","RAN ISSUE",
AQ507="Sites strategiques, MLL, Pylone, etc.","ENVTECH",
AQ507="AKTIVCO DEFAUT GE &amp; POWER Cabinet","POWER ISSUE",
AQ507="AKTIVCO Coupure ENEO &amp; Baisse de tension","POWER ISSUE",
AQ507="Coupure ENEO &amp; Baisse de tension","POWER ISSUE",
AQ507="Defaut GE &amp; POWER Cabinet","POWER ISSUE",
AQ507="Sharing","POWER ISSUE",
AQ507="Sites strategiques &amp; DataCenter","POWER ISSUE",
AQ507="Exclu","Exclu",
AQ507="SAT","TX ISSUE",
AQ507="SPARE-ISSUE","SPARE-ISSUE",
AQ507="Fiber CAmtel","TX ISSUE",
AQ507="Fiber AOF","TX ISSUE",
AQ507="Projet OCM (HUAWEI)","TRAVAUX-HUAWEI",
AQ507="Projet OCM (NOKIA)","TRAVAUX -NOKIA",
AQ507="ACCESS-ISSUE","ACCESS-ISSUE",
AQ507="Projet OCM (ZTE, NOKIA, autres projets)","TRAVAUX OCM",
AQ507="No root CAuse","No root cause",
AQ507="ODU HS","TX ISSUE",
AQ507="IP &amp; VLAN","TX ISSUE",
AQ507="Warehouse HUAWEI","SPARE-ISSUE",
AQ507="SPARE-HS","SPARE-ISSUE",
AQ507="Power Telco","RAN ISSUE",AQ507="no impacts","no impacts"
),"")</f>
        <v>POWER ISSUE</v>
      </c>
      <c r="AQ507" s="67" t="s">
        <v>5330</v>
      </c>
      <c r="AR507" s="48" t="str" cm="1">
        <f t="array" ref="AR507">IFERROR(_xlfn.IFS(
AQ507="MPR ISSUE","ACTIVE",
AQ507="BSS Hardware Issue","ACTIVE",
AQ507="Sites strategiques, MLL, Pylone, etc.","PASSIVE",
AQ507="AKTIVCO DEFAUT GE &amp; POWER Cabinet","PASSIVE",
AQ507="AKTIVCO Coupure ENEO &amp; Baisse de tension","PASSIVE",
AQ507="Coupure ENEO &amp; Baisse de tension","PASSIVE",
AQ507="Defaut GE &amp; POWER Cabinet","PASSIVE",
AQ507="Sharing","PASSIVE",
AQ507="Sites strategiques &amp; DataCenter","PASSIVE",
AQ507="Exclu","Exclu",
AQ507="SAT","ACTIVE",
AQ507="SPARE-ISSUE","SPARE-ISSUE",
AQ507="Fiber CAmtel","ACTIVE",
AQ507="Fiber AOF","ACTIVE",
AQ507="Projet OCM (HUAWEI)","PLANNED WORKS",
AQ507="Projet OCM (NOKIA)","PLANNED WORKS",
AQ507="ACCESS-ISSUE","ACCESS-ISSUE",
AQ507="Projet OCM (ZTE, NOKIA, autres projets)","PLANNED WORKS",
AQ507="No root CAuse","No root cause",
AQ507="ODU HS","ACTIVE",
AQ507="IP &amp; VLAN","ACTIVE",
AQ507="Warehouse HUAWEI","SPARE-ISSUE",
AQ507="SPARE-HS","SPARE-ISSUE",
AQ507="Power Telco","ACTIVE", AQ507="no impacts","no impacts"
),"")</f>
        <v>PASSIVE</v>
      </c>
      <c r="AS507" s="92" t="s">
        <v>5802</v>
      </c>
      <c r="AT507" s="98" t="s">
        <v>1424</v>
      </c>
      <c r="AV507" s="17" t="s">
        <v>5537</v>
      </c>
      <c r="AW507" s="7" t="s">
        <v>5537</v>
      </c>
      <c r="AX507" s="6" t="s">
        <v>5537</v>
      </c>
      <c r="AY507" s="7"/>
      <c r="AZ507" s="3" t="s">
        <v>5537</v>
      </c>
      <c r="BA507" s="18" t="s">
        <v>5537</v>
      </c>
      <c r="BB507" s="18" t="s">
        <v>5537</v>
      </c>
      <c r="BC507" s="18" t="s">
        <v>5537</v>
      </c>
      <c r="BD507" s="18" t="s">
        <v>5537</v>
      </c>
      <c r="BE507" s="18" t="s">
        <v>5537</v>
      </c>
      <c r="BF507" s="18" t="s">
        <v>5537</v>
      </c>
      <c r="BG507" s="18" t="s">
        <v>5537</v>
      </c>
      <c r="BH507" s="18" t="s">
        <v>5537</v>
      </c>
      <c r="BI507" s="18" t="s">
        <v>5537</v>
      </c>
      <c r="BJ507" s="18" t="s">
        <v>5537</v>
      </c>
      <c r="BK507" s="18" t="s">
        <v>5537</v>
      </c>
      <c r="BL507" s="9" t="s">
        <v>5802</v>
      </c>
      <c r="BM507" s="14" t="s">
        <v>5537</v>
      </c>
      <c r="BN507" s="14" t="s">
        <v>5537</v>
      </c>
      <c r="BO507" s="14" t="str">
        <f>_xlfn.XLOOKUP(B507,'[4]cell downs 18042026 17h'!$B:$B,'[4]cell downs 18042026 17h'!$B:$B,"")</f>
        <v/>
      </c>
      <c r="BP507" s="14" t="str">
        <f>_xlfn.XLOOKUP(B507,'[5]Cells Huawei 19042026 15h'!$B:$B,'[5]Cells Huawei 19042026 15h'!$B:$B,"")</f>
        <v/>
      </c>
      <c r="BQ507" s="9" t="str">
        <f>_xlfn.XLOOKUP(B507,'[6]cells down 19042026 9H40'!$B:$B,'[6]cells down 19042026 9H40'!$B:$B,"")</f>
        <v/>
      </c>
      <c r="BR507" s="9" t="s">
        <v>1424</v>
      </c>
      <c r="BS507" s="9" t="s">
        <v>5537</v>
      </c>
      <c r="BT507" s="108"/>
    </row>
    <row r="508" spans="1:72" s="9" customFormat="1" x14ac:dyDescent="0.35">
      <c r="A508" s="1" t="s">
        <v>1212</v>
      </c>
      <c r="B508" s="115" t="s">
        <v>1213</v>
      </c>
      <c r="C508" s="3" t="str">
        <f>_xlfn.XLOOKUP(B508,'[1]daily break down'!$D:$D,'[1]daily break down'!$E:$E,"")</f>
        <v>Garoua</v>
      </c>
      <c r="D508" s="115"/>
      <c r="E508" s="1"/>
      <c r="F508" s="3" t="s">
        <v>23</v>
      </c>
      <c r="G508" s="1" t="s">
        <v>24</v>
      </c>
      <c r="H508" s="32" t="str">
        <f>_xlfn.XLOOKUP(B508,[2]CALCULATION!$B:$B,[2]CALCULATION!$H:$H,"")</f>
        <v>Huawei</v>
      </c>
      <c r="I508" s="28">
        <v>0.15871436194650618</v>
      </c>
      <c r="J508" s="28">
        <v>4.6585224565038108E-2</v>
      </c>
      <c r="K508" s="28">
        <v>0.11389481013489028</v>
      </c>
      <c r="L508" s="28">
        <v>4.0610473328710484E-2</v>
      </c>
      <c r="M508" s="28">
        <v>2.0314154203513936E-2</v>
      </c>
      <c r="N508" s="28">
        <v>3.6098198514409319E-2</v>
      </c>
      <c r="O508" s="28">
        <v>1.9351059974374557E-2</v>
      </c>
      <c r="P508" s="28">
        <v>3.0212622669668669E-2</v>
      </c>
      <c r="Q508" s="28">
        <v>2.7804887096820222E-2</v>
      </c>
      <c r="R508" s="28">
        <v>2.6395915909745944E-2</v>
      </c>
      <c r="S508" s="93">
        <v>2.6823957789363445E-2</v>
      </c>
      <c r="T508" s="93">
        <f>_xlfn.XLOOKUP(B508,'[3]Nur des jours'!$B:$B,'[3]Nur des jours'!$U:$U,"")</f>
        <v>4.0182431449092976E-2</v>
      </c>
      <c r="U508" s="93">
        <v>2.750169076542449E-2</v>
      </c>
      <c r="V508" s="93">
        <v>3.9593873864618913E-2</v>
      </c>
      <c r="W508" s="93">
        <v>4.0182431449092976E-2</v>
      </c>
      <c r="X508" s="93">
        <v>2.4969109644354271E-2</v>
      </c>
      <c r="Y508" s="93">
        <v>6.5989789774364861E-3</v>
      </c>
      <c r="Z508" s="93">
        <v>2.5843028481906668E-2</v>
      </c>
      <c r="AA508" s="93">
        <v>5.7553797730236597E-2</v>
      </c>
      <c r="AB508" s="93">
        <v>4.1555732479532467E-2</v>
      </c>
      <c r="AC508" s="93">
        <f>_xlfn.XLOOKUP(B508,'[3]Nur des jours'!$B:$B,'[3]Nur des jours'!$N:$N,"")</f>
        <v>5.3041522915935425E-2</v>
      </c>
      <c r="AD508" s="93">
        <v>5.3041522915935425E-2</v>
      </c>
      <c r="AE508" s="93">
        <v>1.9083533799613622E-2</v>
      </c>
      <c r="AF508" s="93">
        <v>1.355465952122089E-2</v>
      </c>
      <c r="AG508" s="93"/>
      <c r="AH508" s="93">
        <v>6.9913507004191961E-3</v>
      </c>
      <c r="AI508" s="93">
        <v>0</v>
      </c>
      <c r="AJ508" s="93">
        <v>1.8169160623030083E-2</v>
      </c>
      <c r="AK508" s="93">
        <v>1.7100162629386671E-3</v>
      </c>
      <c r="AL508" s="93">
        <v>6.9913507004191961E-3</v>
      </c>
      <c r="AM508" s="49" t="s">
        <v>5559</v>
      </c>
      <c r="AN508" s="49"/>
      <c r="AO508" s="48" t="str" cm="1">
        <f t="array" ref="AO508">IFERROR(_xlfn.IFS(
AQ508="MPR ISSUE","PDH",
AQ508="BSS Hardware Issue","BSS",
AQ508="Sites strategiques, MLL, Pylone, etc.","ENVTECH",
AQ508="AKTIVCO DEFAUT GE &amp; POWER Cabinet","AKTIVCO",
AQ508="AKTIVCO Coupure ENEO &amp; Baisse de tension","AKTIVCO GRID ONLY",
AQ508="Coupure ENEO &amp; Baisse de tension","IHS GRID ONLY",
AQ508="Defaut GE &amp; POWER Cabinet","IHS",
AQ508="Sharing","Partners",
AQ508="Sites strategiques &amp; DataCenter","SST &amp; DC",
AQ508="Exclu","Exclu",
AQ508="SAT","SAT",
AQ508="SPARE-ISSUE","SPARE-ISSUE",
AQ508="Fiber CAmtel","TRANS_FO_CAMTEL",
AQ508="Fiber AOF","Fiber AOF",
AQ508="Projet OCM (HUAWEI)","TRAVAUX-HUAWEI",
AQ508="Projet OCM (NOKIA)","TRAVAUX-NOKIA",
AQ508="ACCESS-ISSUE","ACCESS-ISSUE",
AQ508="Projet OCM (ZTE, NOKIA, autres projets)","TRAVAUX OCM",
AQ508="No root CAuse","No root cause",
AQ508="ODU HS","PDH",
AQ508="IP &amp; VLAN","PDH",
AQ508="Warehouse HUAWEI","SPARE-ISSUE",
AQ508="SPARE-HS","SPARE-ISSUE",
AQ508="Power Telco","BSS",AQ508="no impacts","no impacts"
),"")</f>
        <v>No root cause</v>
      </c>
      <c r="AP508" s="48" t="str" cm="1">
        <f t="array" ref="AP508">IFERROR(_xlfn.IFS(
AQ508="MPR ISSUE","TX ISSUE",
AQ508="BSS Hardware Issue","RAN ISSUE",
AQ508="Sites strategiques, MLL, Pylone, etc.","ENVTECH",
AQ508="AKTIVCO DEFAUT GE &amp; POWER Cabinet","POWER ISSUE",
AQ508="AKTIVCO Coupure ENEO &amp; Baisse de tension","POWER ISSUE",
AQ508="Coupure ENEO &amp; Baisse de tension","POWER ISSUE",
AQ508="Defaut GE &amp; POWER Cabinet","POWER ISSUE",
AQ508="Sharing","POWER ISSUE",
AQ508="Sites strategiques &amp; DataCenter","POWER ISSUE",
AQ508="Exclu","Exclu",
AQ508="SAT","TX ISSUE",
AQ508="SPARE-ISSUE","SPARE-ISSUE",
AQ508="Fiber CAmtel","TX ISSUE",
AQ508="Fiber AOF","TX ISSUE",
AQ508="Projet OCM (HUAWEI)","TRAVAUX-HUAWEI",
AQ508="Projet OCM (NOKIA)","TRAVAUX -NOKIA",
AQ508="ACCESS-ISSUE","ACCESS-ISSUE",
AQ508="Projet OCM (ZTE, NOKIA, autres projets)","TRAVAUX OCM",
AQ508="No root CAuse","No root cause",
AQ508="ODU HS","TX ISSUE",
AQ508="IP &amp; VLAN","TX ISSUE",
AQ508="Warehouse HUAWEI","SPARE-ISSUE",
AQ508="SPARE-HS","SPARE-ISSUE",
AQ508="Power Telco","RAN ISSUE",AQ508="no impacts","no impacts"
),"")</f>
        <v>No root cause</v>
      </c>
      <c r="AQ508" s="67" t="s">
        <v>5344</v>
      </c>
      <c r="AR508" s="48" t="str" cm="1">
        <f t="array" ref="AR508">IFERROR(_xlfn.IFS(
AQ508="MPR ISSUE","ACTIVE",
AQ508="BSS Hardware Issue","ACTIVE",
AQ508="Sites strategiques, MLL, Pylone, etc.","PASSIVE",
AQ508="AKTIVCO DEFAUT GE &amp; POWER Cabinet","PASSIVE",
AQ508="AKTIVCO Coupure ENEO &amp; Baisse de tension","PASSIVE",
AQ508="Coupure ENEO &amp; Baisse de tension","PASSIVE",
AQ508="Defaut GE &amp; POWER Cabinet","PASSIVE",
AQ508="Sharing","PASSIVE",
AQ508="Sites strategiques &amp; DataCenter","PASSIVE",
AQ508="Exclu","Exclu",
AQ508="SAT","ACTIVE",
AQ508="SPARE-ISSUE","SPARE-ISSUE",
AQ508="Fiber CAmtel","ACTIVE",
AQ508="Fiber AOF","ACTIVE",
AQ508="Projet OCM (HUAWEI)","PLANNED WORKS",
AQ508="Projet OCM (NOKIA)","PLANNED WORKS",
AQ508="ACCESS-ISSUE","ACCESS-ISSUE",
AQ508="Projet OCM (ZTE, NOKIA, autres projets)","PLANNED WORKS",
AQ508="No root CAuse","No root cause",
AQ508="ODU HS","ACTIVE",
AQ508="IP &amp; VLAN","ACTIVE",
AQ508="Warehouse HUAWEI","SPARE-ISSUE",
AQ508="SPARE-HS","SPARE-ISSUE",
AQ508="Power Telco","ACTIVE", AQ508="no impacts","no impacts"
),"")</f>
        <v>No root cause</v>
      </c>
      <c r="AS508" s="92" t="s">
        <v>5750</v>
      </c>
      <c r="AT508" s="98" t="s">
        <v>1213</v>
      </c>
      <c r="AV508" s="17" t="s">
        <v>5537</v>
      </c>
      <c r="AW508" s="7" t="s">
        <v>5537</v>
      </c>
      <c r="AX508" s="6" t="s">
        <v>5537</v>
      </c>
      <c r="AY508" s="7"/>
      <c r="AZ508" s="3" t="s">
        <v>5537</v>
      </c>
      <c r="BA508" s="18" t="s">
        <v>6263</v>
      </c>
      <c r="BB508" s="18" t="s">
        <v>6263</v>
      </c>
      <c r="BC508" s="18" t="s">
        <v>6263</v>
      </c>
      <c r="BD508" s="18" t="s">
        <v>5537</v>
      </c>
      <c r="BE508" s="18" t="s">
        <v>5537</v>
      </c>
      <c r="BF508" s="18" t="s">
        <v>5537</v>
      </c>
      <c r="BG508" s="18" t="s">
        <v>5537</v>
      </c>
      <c r="BH508" s="18" t="s">
        <v>5537</v>
      </c>
      <c r="BI508" s="18" t="s">
        <v>5537</v>
      </c>
      <c r="BJ508" s="18" t="s">
        <v>5537</v>
      </c>
      <c r="BK508" s="18" t="s">
        <v>5537</v>
      </c>
      <c r="BL508" s="9" t="s">
        <v>5537</v>
      </c>
      <c r="BM508" s="14" t="s">
        <v>5537</v>
      </c>
      <c r="BN508" s="14" t="s">
        <v>5537</v>
      </c>
      <c r="BO508" s="14" t="str">
        <f>_xlfn.XLOOKUP(B508,'[4]cell downs 18042026 17h'!$B:$B,'[4]cell downs 18042026 17h'!$B:$B,"")</f>
        <v/>
      </c>
      <c r="BP508" s="14" t="str">
        <f>_xlfn.XLOOKUP(B508,'[5]Cells Huawei 19042026 15h'!$B:$B,'[5]Cells Huawei 19042026 15h'!$B:$B,"")</f>
        <v>NRD_188</v>
      </c>
      <c r="BQ508" s="9" t="str">
        <f>_xlfn.XLOOKUP(B508,'[6]cells down 19042026 9H40'!$B:$B,'[6]cells down 19042026 9H40'!$B:$B,"")</f>
        <v/>
      </c>
      <c r="BR508" s="9" t="s">
        <v>5537</v>
      </c>
      <c r="BS508" s="9" t="s">
        <v>1129</v>
      </c>
      <c r="BT508" s="108"/>
    </row>
    <row r="509" spans="1:72" s="9" customFormat="1" x14ac:dyDescent="0.35">
      <c r="A509" s="3" t="s">
        <v>620</v>
      </c>
      <c r="B509" s="25" t="s">
        <v>621</v>
      </c>
      <c r="C509" s="3" t="str">
        <f>_xlfn.XLOOKUP(B509,'[1]daily break down'!$D:$D,'[1]daily break down'!$E:$E,"")</f>
        <v>CENTRE</v>
      </c>
      <c r="D509" s="3" t="s">
        <v>11</v>
      </c>
      <c r="E509" s="3" t="s">
        <v>96</v>
      </c>
      <c r="F509" s="3" t="s">
        <v>226</v>
      </c>
      <c r="G509" s="3" t="s">
        <v>622</v>
      </c>
      <c r="H509" s="33" t="str">
        <f>_xlfn.XLOOKUP(B509,[2]CALCULATION!$B:$B,[2]CALCULATION!$H:$H,"")</f>
        <v>NOKIA</v>
      </c>
      <c r="I509" s="28">
        <v>6.4741334292146707E-3</v>
      </c>
      <c r="J509" s="28">
        <v>6.0817617062319897E-2</v>
      </c>
      <c r="K509" s="28">
        <v>0</v>
      </c>
      <c r="L509" s="28">
        <v>7.7457745132450517E-2</v>
      </c>
      <c r="M509" s="28">
        <v>2.2204672505157862E-2</v>
      </c>
      <c r="N509" s="28">
        <v>9.9270045914625557E-2</v>
      </c>
      <c r="O509" s="28">
        <v>0.72822408277759254</v>
      </c>
      <c r="P509" s="28">
        <v>7.6726506921437218E-2</v>
      </c>
      <c r="Q509" s="28">
        <v>2.7733011731201116</v>
      </c>
      <c r="R509" s="28">
        <v>0</v>
      </c>
      <c r="S509" s="93">
        <v>3.388664880305182E-3</v>
      </c>
      <c r="T509" s="93">
        <f>_xlfn.XLOOKUP(B509,'[3]Nur des jours'!$B:$B,'[3]Nur des jours'!$U:$U,"")</f>
        <v>0</v>
      </c>
      <c r="U509" s="93">
        <v>2.7644371391963413E-3</v>
      </c>
      <c r="V509" s="93">
        <v>0</v>
      </c>
      <c r="W509" s="93">
        <v>0</v>
      </c>
      <c r="X509" s="93">
        <v>0.16402921528509018</v>
      </c>
      <c r="Y509" s="93">
        <v>1.2484554822176804E-3</v>
      </c>
      <c r="Z509" s="93">
        <v>0</v>
      </c>
      <c r="AA509" s="93">
        <v>0</v>
      </c>
      <c r="AB509" s="93">
        <v>0.12925081256616805</v>
      </c>
      <c r="AC509" s="93">
        <f>_xlfn.XLOOKUP(B509,'[3]Nur des jours'!$B:$B,'[3]Nur des jours'!$N:$N,"")</f>
        <v>1.2115547051790212</v>
      </c>
      <c r="AD509" s="93">
        <v>1.2115547051790212</v>
      </c>
      <c r="AE509" s="93">
        <v>1.0897232851928951E-2</v>
      </c>
      <c r="AF509" s="93">
        <v>6.5472572503160339E-2</v>
      </c>
      <c r="AG509" s="93"/>
      <c r="AH509" s="93">
        <v>6.9200103871497141E-3</v>
      </c>
      <c r="AI509" s="93">
        <v>2.3480370410336959E-2</v>
      </c>
      <c r="AJ509" s="93">
        <v>1.062524013042725E-2</v>
      </c>
      <c r="AK509" s="93">
        <v>0</v>
      </c>
      <c r="AL509" s="93">
        <v>6.9200103871497141E-3</v>
      </c>
      <c r="AM509" s="49" t="s">
        <v>5559</v>
      </c>
      <c r="AN509" s="49"/>
      <c r="AO509" s="48" t="str" cm="1">
        <f t="array" ref="AO509">IFERROR(_xlfn.IFS(
AQ509="MPR ISSUE","PDH",
AQ509="BSS Hardware Issue","BSS",
AQ509="Sites strategiques, MLL, Pylone, etc.","ENVTECH",
AQ509="AKTIVCO DEFAUT GE &amp; POWER Cabinet","AKTIVCO",
AQ509="AKTIVCO Coupure ENEO &amp; Baisse de tension","AKTIVCO GRID ONLY",
AQ509="Coupure ENEO &amp; Baisse de tension","IHS GRID ONLY",
AQ509="Defaut GE &amp; POWER Cabinet","IHS",
AQ509="Sharing","Partners",
AQ509="Sites strategiques &amp; DataCenter","SST &amp; DC",
AQ509="Exclu","Exclu",
AQ509="SAT","SAT",
AQ509="SPARE-ISSUE","SPARE-ISSUE",
AQ509="Fiber CAmtel","TRANS_FO_CAMTEL",
AQ509="Fiber AOF","Fiber AOF",
AQ509="Projet OCM (HUAWEI)","TRAVAUX-HUAWEI",
AQ509="Projet OCM (NOKIA)","TRAVAUX-NOKIA",
AQ509="ACCESS-ISSUE","ACCESS-ISSUE",
AQ509="Projet OCM (ZTE, NOKIA, autres projets)","TRAVAUX OCM",
AQ509="No root CAuse","No root cause",
AQ509="ODU HS","PDH",
AQ509="IP &amp; VLAN","PDH",
AQ509="Warehouse HUAWEI","SPARE-ISSUE",
AQ509="SPARE-HS","SPARE-ISSUE",
AQ509="Power Telco","BSS",AQ509="no impacts","no impacts"
),"")</f>
        <v>No root cause</v>
      </c>
      <c r="AP509" s="48" t="str" cm="1">
        <f t="array" ref="AP509">IFERROR(_xlfn.IFS(
AQ509="MPR ISSUE","TX ISSUE",
AQ509="BSS Hardware Issue","RAN ISSUE",
AQ509="Sites strategiques, MLL, Pylone, etc.","ENVTECH",
AQ509="AKTIVCO DEFAUT GE &amp; POWER Cabinet","POWER ISSUE",
AQ509="AKTIVCO Coupure ENEO &amp; Baisse de tension","POWER ISSUE",
AQ509="Coupure ENEO &amp; Baisse de tension","POWER ISSUE",
AQ509="Defaut GE &amp; POWER Cabinet","POWER ISSUE",
AQ509="Sharing","POWER ISSUE",
AQ509="Sites strategiques &amp; DataCenter","POWER ISSUE",
AQ509="Exclu","Exclu",
AQ509="SAT","TX ISSUE",
AQ509="SPARE-ISSUE","SPARE-ISSUE",
AQ509="Fiber CAmtel","TX ISSUE",
AQ509="Fiber AOF","TX ISSUE",
AQ509="Projet OCM (HUAWEI)","TRAVAUX-HUAWEI",
AQ509="Projet OCM (NOKIA)","TRAVAUX -NOKIA",
AQ509="ACCESS-ISSUE","ACCESS-ISSUE",
AQ509="Projet OCM (ZTE, NOKIA, autres projets)","TRAVAUX OCM",
AQ509="No root CAuse","No root cause",
AQ509="ODU HS","TX ISSUE",
AQ509="IP &amp; VLAN","TX ISSUE",
AQ509="Warehouse HUAWEI","SPARE-ISSUE",
AQ509="SPARE-HS","SPARE-ISSUE",
AQ509="Power Telco","RAN ISSUE",AQ509="no impacts","no impacts"
),"")</f>
        <v>No root cause</v>
      </c>
      <c r="AQ509" s="126" t="s">
        <v>5344</v>
      </c>
      <c r="AR509" s="48" t="str" cm="1">
        <f t="array" ref="AR509">IFERROR(_xlfn.IFS(
AQ509="MPR ISSUE","ACTIVE",
AQ509="BSS Hardware Issue","ACTIVE",
AQ509="Sites strategiques, MLL, Pylone, etc.","PASSIVE",
AQ509="AKTIVCO DEFAUT GE &amp; POWER Cabinet","PASSIVE",
AQ509="AKTIVCO Coupure ENEO &amp; Baisse de tension","PASSIVE",
AQ509="Coupure ENEO &amp; Baisse de tension","PASSIVE",
AQ509="Defaut GE &amp; POWER Cabinet","PASSIVE",
AQ509="Sharing","PASSIVE",
AQ509="Sites strategiques &amp; DataCenter","PASSIVE",
AQ509="Exclu","Exclu",
AQ509="SAT","ACTIVE",
AQ509="SPARE-ISSUE","SPARE-ISSUE",
AQ509="Fiber CAmtel","ACTIVE",
AQ509="Fiber AOF","ACTIVE",
AQ509="Projet OCM (HUAWEI)","PLANNED WORKS",
AQ509="Projet OCM (NOKIA)","PLANNED WORKS",
AQ509="ACCESS-ISSUE","ACCESS-ISSUE",
AQ509="Projet OCM (ZTE, NOKIA, autres projets)","PLANNED WORKS",
AQ509="No root CAuse","No root cause",
AQ509="ODU HS","ACTIVE",
AQ509="IP &amp; VLAN","ACTIVE",
AQ509="Warehouse HUAWEI","SPARE-ISSUE",
AQ509="SPARE-HS","SPARE-ISSUE",
AQ509="Power Telco","ACTIVE", AQ509="no impacts","no impacts"
),"")</f>
        <v>No root cause</v>
      </c>
      <c r="AS509" s="92" t="s">
        <v>5537</v>
      </c>
      <c r="AT509" s="98" t="s">
        <v>621</v>
      </c>
      <c r="AV509" s="17" t="s">
        <v>5537</v>
      </c>
      <c r="AW509" s="7" t="s">
        <v>5537</v>
      </c>
      <c r="AX509" s="6" t="s">
        <v>5537</v>
      </c>
      <c r="AY509" s="7"/>
      <c r="AZ509" s="3" t="s">
        <v>5537</v>
      </c>
      <c r="BA509" s="18" t="s">
        <v>5537</v>
      </c>
      <c r="BB509" s="18" t="s">
        <v>5537</v>
      </c>
      <c r="BC509" s="18" t="s">
        <v>5537</v>
      </c>
      <c r="BD509" s="18" t="s">
        <v>5537</v>
      </c>
      <c r="BE509" s="18" t="s">
        <v>5537</v>
      </c>
      <c r="BF509" s="18" t="s">
        <v>5537</v>
      </c>
      <c r="BG509" s="18" t="s">
        <v>5537</v>
      </c>
      <c r="BH509" s="18" t="s">
        <v>5537</v>
      </c>
      <c r="BI509" s="18" t="s">
        <v>5537</v>
      </c>
      <c r="BJ509" s="18" t="s">
        <v>5537</v>
      </c>
      <c r="BK509" s="18" t="s">
        <v>5537</v>
      </c>
      <c r="BL509" s="9" t="s">
        <v>5537</v>
      </c>
      <c r="BM509" s="14" t="s">
        <v>5537</v>
      </c>
      <c r="BN509" s="14" t="s">
        <v>5537</v>
      </c>
      <c r="BO509" s="14" t="str">
        <f>_xlfn.XLOOKUP(B509,'[4]cell downs 18042026 17h'!$B:$B,'[4]cell downs 18042026 17h'!$B:$B,"")</f>
        <v/>
      </c>
      <c r="BP509" s="14" t="str">
        <f>_xlfn.XLOOKUP(B509,'[5]Cells Huawei 19042026 15h'!$B:$B,'[5]Cells Huawei 19042026 15h'!$B:$B,"")</f>
        <v/>
      </c>
      <c r="BQ509" s="9" t="str">
        <f>_xlfn.XLOOKUP(B509,'[6]cells down 19042026 9H40'!$B:$B,'[6]cells down 19042026 9H40'!$B:$B,"")</f>
        <v/>
      </c>
      <c r="BR509" s="9" t="s">
        <v>621</v>
      </c>
      <c r="BS509" s="9" t="s">
        <v>318</v>
      </c>
      <c r="BT509" s="108"/>
    </row>
    <row r="510" spans="1:72" s="9" customFormat="1" x14ac:dyDescent="0.35">
      <c r="A510" s="1" t="s">
        <v>1542</v>
      </c>
      <c r="B510" s="8" t="s">
        <v>1543</v>
      </c>
      <c r="C510" s="3" t="str">
        <f>_xlfn.XLOOKUP(B510,'[1]daily break down'!$D:$D,'[1]daily break down'!$E:$E,"")</f>
        <v>CENTRE</v>
      </c>
      <c r="D510" s="1" t="s">
        <v>21</v>
      </c>
      <c r="E510" s="1" t="s">
        <v>89</v>
      </c>
      <c r="F510" s="3" t="s">
        <v>69</v>
      </c>
      <c r="G510" s="1" t="s">
        <v>1542</v>
      </c>
      <c r="H510" s="33" t="str">
        <f>_xlfn.XLOOKUP(B510,[2]CALCULATION!$B:$B,[2]CALCULATION!$H:$H,"")</f>
        <v>NOKIA</v>
      </c>
      <c r="I510" s="28">
        <v>3.0819015332460129</v>
      </c>
      <c r="J510" s="28">
        <v>3.0819015332460129</v>
      </c>
      <c r="K510" s="28">
        <v>1.7911600369842346</v>
      </c>
      <c r="L510" s="28">
        <v>1.7835078317383009E-4</v>
      </c>
      <c r="M510" s="28">
        <v>2.4969109644359369E-4</v>
      </c>
      <c r="N510" s="28">
        <v>1.9618586149132891E-4</v>
      </c>
      <c r="O510" s="28">
        <v>1.7835078317400378E-4</v>
      </c>
      <c r="P510" s="28">
        <v>7.4907328933066539E-4</v>
      </c>
      <c r="Q510" s="28">
        <v>1.0181545178821445</v>
      </c>
      <c r="R510" s="28">
        <v>1.7835078317406171E-4</v>
      </c>
      <c r="S510" s="93">
        <v>1.7835078317406171E-4</v>
      </c>
      <c r="T510" s="93">
        <f>_xlfn.XLOOKUP(B510,'[3]Nur des jours'!$B:$B,'[3]Nur des jours'!$U:$U,"")</f>
        <v>2.8536125307827289E-4</v>
      </c>
      <c r="U510" s="93">
        <v>6.0639266279136972E-4</v>
      </c>
      <c r="V510" s="93">
        <v>2.8536125307821499E-4</v>
      </c>
      <c r="W510" s="93">
        <v>2.8536125307827289E-4</v>
      </c>
      <c r="X510" s="93">
        <v>1.5230134267846121E-4</v>
      </c>
      <c r="Y510" s="93">
        <v>2.6752617476088987E-4</v>
      </c>
      <c r="Z510" s="93">
        <v>1.9779280204775236</v>
      </c>
      <c r="AA510" s="93">
        <v>3.0819015332460129</v>
      </c>
      <c r="AB510" s="93">
        <v>2.0331271758156864</v>
      </c>
      <c r="AC510" s="93">
        <f>_xlfn.XLOOKUP(B510,'[3]Nur des jours'!$B:$B,'[3]Nur des jours'!$N:$N,"")</f>
        <v>0.69608527164964473</v>
      </c>
      <c r="AD510" s="93">
        <v>0.69608527164964473</v>
      </c>
      <c r="AE510" s="93">
        <v>3.1722183698453059</v>
      </c>
      <c r="AF510" s="93">
        <v>1.5513486172820481</v>
      </c>
      <c r="AG510" s="93"/>
      <c r="AH510" s="93">
        <v>6.6881543690236198E-3</v>
      </c>
      <c r="AI510" s="93">
        <v>0</v>
      </c>
      <c r="AJ510" s="93">
        <v>1.6734753205422E-2</v>
      </c>
      <c r="AK510" s="93">
        <v>2.0520195155269826E-3</v>
      </c>
      <c r="AL510" s="93">
        <v>6.6881543690236198E-3</v>
      </c>
      <c r="AM510" s="49" t="s">
        <v>5559</v>
      </c>
      <c r="AN510" s="49"/>
      <c r="AO510" s="48" t="str" cm="1">
        <f t="array" ref="AO510">IFERROR(_xlfn.IFS(
AQ510="MPR ISSUE","PDH",
AQ510="BSS Hardware Issue","BSS",
AQ510="Sites strategiques, MLL, Pylone, etc.","ENVTECH",
AQ510="AKTIVCO DEFAUT GE &amp; POWER Cabinet","AKTIVCO",
AQ510="AKTIVCO Coupure ENEO &amp; Baisse de tension","AKTIVCO GRID ONLY",
AQ510="Coupure ENEO &amp; Baisse de tension","IHS GRID ONLY",
AQ510="Defaut GE &amp; POWER Cabinet","IHS",
AQ510="Sharing","Partners",
AQ510="Sites strategiques &amp; DataCenter","SST &amp; DC",
AQ510="Exclu","Exclu",
AQ510="SAT","SAT",
AQ510="SPARE-ISSUE","SPARE-ISSUE",
AQ510="Fiber CAmtel","TRANS_FO_CAMTEL",
AQ510="Fiber AOF","Fiber AOF",
AQ510="Projet OCM (HUAWEI)","TRAVAUX-HUAWEI",
AQ510="Projet OCM (NOKIA)","TRAVAUX-NOKIA",
AQ510="ACCESS-ISSUE","ACCESS-ISSUE",
AQ510="Projet OCM (ZTE, NOKIA, autres projets)","TRAVAUX OCM",
AQ510="No root CAuse","No root cause",
AQ510="ODU HS","PDH",
AQ510="IP &amp; VLAN","PDH",
AQ510="Warehouse HUAWEI","SPARE-ISSUE",
AQ510="SPARE-HS","SPARE-ISSUE",
AQ510="Power Telco","BSS",AQ510="no impacts","no impacts"
),"")</f>
        <v>No root cause</v>
      </c>
      <c r="AP510" s="48" t="str" cm="1">
        <f t="array" ref="AP510">IFERROR(_xlfn.IFS(
AQ510="MPR ISSUE","TX ISSUE",
AQ510="BSS Hardware Issue","RAN ISSUE",
AQ510="Sites strategiques, MLL, Pylone, etc.","ENVTECH",
AQ510="AKTIVCO DEFAUT GE &amp; POWER Cabinet","POWER ISSUE",
AQ510="AKTIVCO Coupure ENEO &amp; Baisse de tension","POWER ISSUE",
AQ510="Coupure ENEO &amp; Baisse de tension","POWER ISSUE",
AQ510="Defaut GE &amp; POWER Cabinet","POWER ISSUE",
AQ510="Sharing","POWER ISSUE",
AQ510="Sites strategiques &amp; DataCenter","POWER ISSUE",
AQ510="Exclu","Exclu",
AQ510="SAT","TX ISSUE",
AQ510="SPARE-ISSUE","SPARE-ISSUE",
AQ510="Fiber CAmtel","TX ISSUE",
AQ510="Fiber AOF","TX ISSUE",
AQ510="Projet OCM (HUAWEI)","TRAVAUX-HUAWEI",
AQ510="Projet OCM (NOKIA)","TRAVAUX -NOKIA",
AQ510="ACCESS-ISSUE","ACCESS-ISSUE",
AQ510="Projet OCM (ZTE, NOKIA, autres projets)","TRAVAUX OCM",
AQ510="No root CAuse","No root cause",
AQ510="ODU HS","TX ISSUE",
AQ510="IP &amp; VLAN","TX ISSUE",
AQ510="Warehouse HUAWEI","SPARE-ISSUE",
AQ510="SPARE-HS","SPARE-ISSUE",
AQ510="Power Telco","RAN ISSUE",AQ510="no impacts","no impacts"
),"")</f>
        <v>No root cause</v>
      </c>
      <c r="AQ510" s="67" t="s">
        <v>5344</v>
      </c>
      <c r="AR510" s="48" t="str" cm="1">
        <f t="array" ref="AR510">IFERROR(_xlfn.IFS(
AQ510="MPR ISSUE","ACTIVE",
AQ510="BSS Hardware Issue","ACTIVE",
AQ510="Sites strategiques, MLL, Pylone, etc.","PASSIVE",
AQ510="AKTIVCO DEFAUT GE &amp; POWER Cabinet","PASSIVE",
AQ510="AKTIVCO Coupure ENEO &amp; Baisse de tension","PASSIVE",
AQ510="Coupure ENEO &amp; Baisse de tension","PASSIVE",
AQ510="Defaut GE &amp; POWER Cabinet","PASSIVE",
AQ510="Sharing","PASSIVE",
AQ510="Sites strategiques &amp; DataCenter","PASSIVE",
AQ510="Exclu","Exclu",
AQ510="SAT","ACTIVE",
AQ510="SPARE-ISSUE","SPARE-ISSUE",
AQ510="Fiber CAmtel","ACTIVE",
AQ510="Fiber AOF","ACTIVE",
AQ510="Projet OCM (HUAWEI)","PLANNED WORKS",
AQ510="Projet OCM (NOKIA)","PLANNED WORKS",
AQ510="ACCESS-ISSUE","ACCESS-ISSUE",
AQ510="Projet OCM (ZTE, NOKIA, autres projets)","PLANNED WORKS",
AQ510="No root CAuse","No root cause",
AQ510="ODU HS","ACTIVE",
AQ510="IP &amp; VLAN","ACTIVE",
AQ510="Warehouse HUAWEI","SPARE-ISSUE",
AQ510="SPARE-HS","SPARE-ISSUE",
AQ510="Power Telco","ACTIVE", AQ510="no impacts","no impacts"
),"")</f>
        <v>No root cause</v>
      </c>
      <c r="AS510" s="92" t="s">
        <v>5537</v>
      </c>
      <c r="AT510" s="98" t="s">
        <v>1543</v>
      </c>
      <c r="AV510" s="17" t="s">
        <v>5537</v>
      </c>
      <c r="AW510" s="7" t="s">
        <v>5537</v>
      </c>
      <c r="AX510" s="6" t="s">
        <v>5537</v>
      </c>
      <c r="AY510" s="7"/>
      <c r="AZ510" s="3" t="s">
        <v>5537</v>
      </c>
      <c r="BA510" s="18" t="s">
        <v>5537</v>
      </c>
      <c r="BB510" s="18" t="s">
        <v>5537</v>
      </c>
      <c r="BC510" s="18" t="s">
        <v>5537</v>
      </c>
      <c r="BD510" s="18" t="s">
        <v>5537</v>
      </c>
      <c r="BE510" s="18" t="s">
        <v>5537</v>
      </c>
      <c r="BF510" s="18" t="s">
        <v>5537</v>
      </c>
      <c r="BG510" s="18" t="s">
        <v>5537</v>
      </c>
      <c r="BH510" s="18" t="s">
        <v>5537</v>
      </c>
      <c r="BI510" s="18" t="s">
        <v>5537</v>
      </c>
      <c r="BJ510" s="18" t="s">
        <v>5537</v>
      </c>
      <c r="BK510" s="18" t="s">
        <v>5537</v>
      </c>
      <c r="BL510" s="9" t="s">
        <v>5537</v>
      </c>
      <c r="BM510" s="14" t="s">
        <v>5537</v>
      </c>
      <c r="BN510" s="14" t="s">
        <v>5537</v>
      </c>
      <c r="BO510" s="14" t="str">
        <f>_xlfn.XLOOKUP(B510,'[4]cell downs 18042026 17h'!$B:$B,'[4]cell downs 18042026 17h'!$B:$B,"")</f>
        <v/>
      </c>
      <c r="BP510" s="14" t="str">
        <f>_xlfn.XLOOKUP(B510,'[5]Cells Huawei 19042026 15h'!$B:$B,'[5]Cells Huawei 19042026 15h'!$B:$B,"")</f>
        <v/>
      </c>
      <c r="BQ510" s="9" t="str">
        <f>_xlfn.XLOOKUP(B510,'[6]cells down 19042026 9H40'!$B:$B,'[6]cells down 19042026 9H40'!$B:$B,"")</f>
        <v/>
      </c>
      <c r="BR510" s="9" t="s">
        <v>5537</v>
      </c>
      <c r="BS510" s="9" t="s">
        <v>318</v>
      </c>
      <c r="BT510" s="108"/>
    </row>
    <row r="511" spans="1:72" s="9" customFormat="1" x14ac:dyDescent="0.35">
      <c r="A511" s="1" t="s">
        <v>1789</v>
      </c>
      <c r="B511" s="8" t="s">
        <v>1790</v>
      </c>
      <c r="C511" s="3" t="str">
        <f>_xlfn.XLOOKUP(B511,'[1]daily break down'!$D:$D,'[1]daily break down'!$E:$E,"")</f>
        <v>ADAMAOUA</v>
      </c>
      <c r="D511" s="1" t="s">
        <v>11</v>
      </c>
      <c r="E511" s="1" t="s">
        <v>96</v>
      </c>
      <c r="F511" s="3" t="s">
        <v>90</v>
      </c>
      <c r="G511" s="1" t="s">
        <v>1791</v>
      </c>
      <c r="H511" s="33" t="str">
        <f>_xlfn.XLOOKUP(B511,[2]CALCULATION!$B:$B,[2]CALCULATION!$H:$H,"")</f>
        <v>NOKIA</v>
      </c>
      <c r="I511" s="28">
        <v>1.4270540178252754E-3</v>
      </c>
      <c r="J511" s="28">
        <v>0</v>
      </c>
      <c r="K511" s="28">
        <v>0</v>
      </c>
      <c r="L511" s="28">
        <v>0</v>
      </c>
      <c r="M511" s="28">
        <v>0</v>
      </c>
      <c r="N511" s="28">
        <v>0</v>
      </c>
      <c r="O511" s="28">
        <v>2.6346821338865109E-2</v>
      </c>
      <c r="P511" s="28">
        <v>9.1842287416797633E-2</v>
      </c>
      <c r="Q511" s="28">
        <v>7.8361715817266683E-2</v>
      </c>
      <c r="R511" s="28">
        <v>8.9185714007593373E-4</v>
      </c>
      <c r="S511" s="93">
        <v>0</v>
      </c>
      <c r="T511" s="93">
        <f>_xlfn.XLOOKUP(B511,'[3]Nur des jours'!$B:$B,'[3]Nur des jours'!$U:$U,"")</f>
        <v>0</v>
      </c>
      <c r="U511" s="93">
        <v>0</v>
      </c>
      <c r="V511" s="93">
        <v>0</v>
      </c>
      <c r="W511" s="93">
        <v>0</v>
      </c>
      <c r="X511" s="93">
        <v>1.2486722655972442E-3</v>
      </c>
      <c r="Y511" s="93">
        <v>0.38886292294732783</v>
      </c>
      <c r="Z511" s="93">
        <v>0</v>
      </c>
      <c r="AA511" s="93">
        <v>0</v>
      </c>
      <c r="AB511" s="93">
        <v>0</v>
      </c>
      <c r="AC511" s="93">
        <f>_xlfn.XLOOKUP(B511,'[3]Nur des jours'!$B:$B,'[3]Nur des jours'!$N:$N,"")</f>
        <v>0</v>
      </c>
      <c r="AD511" s="93">
        <v>0</v>
      </c>
      <c r="AE511" s="93">
        <v>1.3378631417112596E-3</v>
      </c>
      <c r="AF511" s="93">
        <v>0</v>
      </c>
      <c r="AG511" s="93"/>
      <c r="AH511" s="93">
        <v>6.5105571225535291E-3</v>
      </c>
      <c r="AI511" s="93">
        <v>0</v>
      </c>
      <c r="AJ511" s="93">
        <v>1.9393307833843351E-2</v>
      </c>
      <c r="AK511" s="93">
        <v>0</v>
      </c>
      <c r="AL511" s="93">
        <v>6.5105571225535291E-3</v>
      </c>
      <c r="AM511" s="49" t="s">
        <v>5559</v>
      </c>
      <c r="AN511" s="49"/>
      <c r="AO511" s="48" t="str" cm="1">
        <f t="array" ref="AO511">IFERROR(_xlfn.IFS(
AQ511="MPR ISSUE","PDH",
AQ511="BSS Hardware Issue","BSS",
AQ511="Sites strategiques, MLL, Pylone, etc.","ENVTECH",
AQ511="AKTIVCO DEFAUT GE &amp; POWER Cabinet","AKTIVCO",
AQ511="AKTIVCO Coupure ENEO &amp; Baisse de tension","AKTIVCO GRID ONLY",
AQ511="Coupure ENEO &amp; Baisse de tension","IHS GRID ONLY",
AQ511="Defaut GE &amp; POWER Cabinet","IHS",
AQ511="Sharing","Partners",
AQ511="Sites strategiques &amp; DataCenter","SST &amp; DC",
AQ511="Exclu","Exclu",
AQ511="SAT","SAT",
AQ511="SPARE-ISSUE","SPARE-ISSUE",
AQ511="Fiber CAmtel","TRANS_FO_CAMTEL",
AQ511="Fiber AOF","Fiber AOF",
AQ511="Projet OCM (HUAWEI)","TRAVAUX-HUAWEI",
AQ511="Projet OCM (NOKIA)","TRAVAUX-NOKIA",
AQ511="ACCESS-ISSUE","ACCESS-ISSUE",
AQ511="Projet OCM (ZTE, NOKIA, autres projets)","TRAVAUX OCM",
AQ511="No root CAuse","No root cause",
AQ511="ODU HS","PDH",
AQ511="IP &amp; VLAN","PDH",
AQ511="Warehouse HUAWEI","SPARE-ISSUE",
AQ511="SPARE-HS","SPARE-ISSUE",
AQ511="Power Telco","BSS",AQ511="no impacts","no impacts"
),"")</f>
        <v>IHS</v>
      </c>
      <c r="AP511" s="48" t="str" cm="1">
        <f t="array" ref="AP511">IFERROR(_xlfn.IFS(
AQ511="MPR ISSUE","TX ISSUE",
AQ511="BSS Hardware Issue","RAN ISSUE",
AQ511="Sites strategiques, MLL, Pylone, etc.","ENVTECH",
AQ511="AKTIVCO DEFAUT GE &amp; POWER Cabinet","POWER ISSUE",
AQ511="AKTIVCO Coupure ENEO &amp; Baisse de tension","POWER ISSUE",
AQ511="Coupure ENEO &amp; Baisse de tension","POWER ISSUE",
AQ511="Defaut GE &amp; POWER Cabinet","POWER ISSUE",
AQ511="Sharing","POWER ISSUE",
AQ511="Sites strategiques &amp; DataCenter","POWER ISSUE",
AQ511="Exclu","Exclu",
AQ511="SAT","TX ISSUE",
AQ511="SPARE-ISSUE","SPARE-ISSUE",
AQ511="Fiber CAmtel","TX ISSUE",
AQ511="Fiber AOF","TX ISSUE",
AQ511="Projet OCM (HUAWEI)","TRAVAUX-HUAWEI",
AQ511="Projet OCM (NOKIA)","TRAVAUX -NOKIA",
AQ511="ACCESS-ISSUE","ACCESS-ISSUE",
AQ511="Projet OCM (ZTE, NOKIA, autres projets)","TRAVAUX OCM",
AQ511="No root CAuse","No root cause",
AQ511="ODU HS","TX ISSUE",
AQ511="IP &amp; VLAN","TX ISSUE",
AQ511="Warehouse HUAWEI","SPARE-ISSUE",
AQ511="SPARE-HS","SPARE-ISSUE",
AQ511="Power Telco","RAN ISSUE",AQ511="no impacts","no impacts"
),"")</f>
        <v>POWER ISSUE</v>
      </c>
      <c r="AQ511" s="67" t="s">
        <v>5330</v>
      </c>
      <c r="AR511" s="48" t="str" cm="1">
        <f t="array" ref="AR511">IFERROR(_xlfn.IFS(
AQ511="MPR ISSUE","ACTIVE",
AQ511="BSS Hardware Issue","ACTIVE",
AQ511="Sites strategiques, MLL, Pylone, etc.","PASSIVE",
AQ511="AKTIVCO DEFAUT GE &amp; POWER Cabinet","PASSIVE",
AQ511="AKTIVCO Coupure ENEO &amp; Baisse de tension","PASSIVE",
AQ511="Coupure ENEO &amp; Baisse de tension","PASSIVE",
AQ511="Defaut GE &amp; POWER Cabinet","PASSIVE",
AQ511="Sharing","PASSIVE",
AQ511="Sites strategiques &amp; DataCenter","PASSIVE",
AQ511="Exclu","Exclu",
AQ511="SAT","ACTIVE",
AQ511="SPARE-ISSUE","SPARE-ISSUE",
AQ511="Fiber CAmtel","ACTIVE",
AQ511="Fiber AOF","ACTIVE",
AQ511="Projet OCM (HUAWEI)","PLANNED WORKS",
AQ511="Projet OCM (NOKIA)","PLANNED WORKS",
AQ511="ACCESS-ISSUE","ACCESS-ISSUE",
AQ511="Projet OCM (ZTE, NOKIA, autres projets)","PLANNED WORKS",
AQ511="No root CAuse","No root cause",
AQ511="ODU HS","ACTIVE",
AQ511="IP &amp; VLAN","ACTIVE",
AQ511="Warehouse HUAWEI","SPARE-ISSUE",
AQ511="SPARE-HS","SPARE-ISSUE",
AQ511="Power Telco","ACTIVE", AQ511="no impacts","no impacts"
),"")</f>
        <v>PASSIVE</v>
      </c>
      <c r="AS511" s="92" t="s">
        <v>5800</v>
      </c>
      <c r="AT511" s="98" t="s">
        <v>1790</v>
      </c>
      <c r="AV511" s="17" t="s">
        <v>5537</v>
      </c>
      <c r="AW511" s="7" t="s">
        <v>5537</v>
      </c>
      <c r="AX511" s="6" t="s">
        <v>5537</v>
      </c>
      <c r="AY511" s="7"/>
      <c r="AZ511" s="3" t="s">
        <v>5537</v>
      </c>
      <c r="BA511" s="18" t="s">
        <v>5537</v>
      </c>
      <c r="BB511" s="18" t="s">
        <v>5537</v>
      </c>
      <c r="BC511" s="18" t="s">
        <v>5537</v>
      </c>
      <c r="BD511" s="18" t="s">
        <v>5537</v>
      </c>
      <c r="BE511" s="18" t="s">
        <v>5537</v>
      </c>
      <c r="BF511" s="18" t="s">
        <v>5537</v>
      </c>
      <c r="BG511" s="18" t="s">
        <v>5537</v>
      </c>
      <c r="BH511" s="18" t="s">
        <v>5537</v>
      </c>
      <c r="BI511" s="18" t="s">
        <v>5537</v>
      </c>
      <c r="BJ511" s="18" t="s">
        <v>5537</v>
      </c>
      <c r="BK511" s="18" t="s">
        <v>5537</v>
      </c>
      <c r="BL511" s="9" t="s">
        <v>5800</v>
      </c>
      <c r="BM511" s="14" t="s">
        <v>5537</v>
      </c>
      <c r="BN511" s="14" t="s">
        <v>5537</v>
      </c>
      <c r="BO511" s="14" t="str">
        <f>_xlfn.XLOOKUP(B511,'[4]cell downs 18042026 17h'!$B:$B,'[4]cell downs 18042026 17h'!$B:$B,"")</f>
        <v/>
      </c>
      <c r="BP511" s="14" t="str">
        <f>_xlfn.XLOOKUP(B511,'[5]Cells Huawei 19042026 15h'!$B:$B,'[5]Cells Huawei 19042026 15h'!$B:$B,"")</f>
        <v/>
      </c>
      <c r="BQ511" s="9" t="str">
        <f>_xlfn.XLOOKUP(B511,'[6]cells down 19042026 9H40'!$B:$B,'[6]cells down 19042026 9H40'!$B:$B,"")</f>
        <v/>
      </c>
      <c r="BR511" s="9" t="s">
        <v>1790</v>
      </c>
      <c r="BS511" s="9" t="s">
        <v>1129</v>
      </c>
      <c r="BT511" s="108"/>
    </row>
    <row r="512" spans="1:72" s="9" customFormat="1" x14ac:dyDescent="0.35">
      <c r="A512" s="2" t="s">
        <v>1352</v>
      </c>
      <c r="B512" s="8" t="s">
        <v>1353</v>
      </c>
      <c r="C512" s="3" t="str">
        <f>_xlfn.XLOOKUP(B512,'[1]daily break down'!$D:$D,'[1]daily break down'!$E:$E,"")</f>
        <v>ADAMAOUA</v>
      </c>
      <c r="D512" s="1" t="s">
        <v>11</v>
      </c>
      <c r="E512" s="1" t="s">
        <v>96</v>
      </c>
      <c r="F512" s="3" t="s">
        <v>90</v>
      </c>
      <c r="G512" s="1" t="s">
        <v>1354</v>
      </c>
      <c r="H512" s="33" t="str">
        <f>_xlfn.XLOOKUP(B512,[2]CALCULATION!$B:$B,[2]CALCULATION!$H:$H,"")</f>
        <v>NOKIA</v>
      </c>
      <c r="I512" s="28">
        <v>4.0185234960237147E-3</v>
      </c>
      <c r="J512" s="28">
        <v>9.6031291336014166E-2</v>
      </c>
      <c r="K512" s="28">
        <v>3.2845142161902437E-2</v>
      </c>
      <c r="L512" s="28">
        <v>8.0267142606837473E-4</v>
      </c>
      <c r="M512" s="28">
        <v>8.9190876114083977E-4</v>
      </c>
      <c r="N512" s="28">
        <v>0</v>
      </c>
      <c r="O512" s="28">
        <v>3.3341125692069908E-2</v>
      </c>
      <c r="P512" s="28">
        <v>7.8593451926515609E-2</v>
      </c>
      <c r="Q512" s="28">
        <v>1.5875057093349635E-2</v>
      </c>
      <c r="R512" s="28">
        <v>1.8728999941590844E-3</v>
      </c>
      <c r="S512" s="93">
        <v>1.5161571381288477E-3</v>
      </c>
      <c r="T512" s="93">
        <f>_xlfn.XLOOKUP(B512,'[3]Nur des jours'!$B:$B,'[3]Nur des jours'!$U:$U,"")</f>
        <v>8.0271788502682428E-4</v>
      </c>
      <c r="U512" s="93">
        <v>0</v>
      </c>
      <c r="V512" s="93">
        <v>2.764917159536535E-3</v>
      </c>
      <c r="W512" s="93">
        <v>8.0271788502682428E-4</v>
      </c>
      <c r="X512" s="93">
        <v>1.6054357700536486E-3</v>
      </c>
      <c r="Y512" s="93">
        <v>0.24161509178241378</v>
      </c>
      <c r="Z512" s="93">
        <v>0</v>
      </c>
      <c r="AA512" s="93">
        <v>0</v>
      </c>
      <c r="AB512" s="93">
        <v>0</v>
      </c>
      <c r="AC512" s="93">
        <f>_xlfn.XLOOKUP(B512,'[3]Nur des jours'!$B:$B,'[3]Nur des jours'!$N:$N,"")</f>
        <v>1.8730083983956953E-3</v>
      </c>
      <c r="AD512" s="93">
        <v>1.8730083983956953E-3</v>
      </c>
      <c r="AE512" s="93">
        <v>3.3000624162211412E-3</v>
      </c>
      <c r="AF512" s="93">
        <v>0</v>
      </c>
      <c r="AG512" s="93"/>
      <c r="AH512" s="93">
        <v>6.24299998053068E-3</v>
      </c>
      <c r="AI512" s="93">
        <v>0</v>
      </c>
      <c r="AJ512" s="93">
        <v>1.8596322580397433E-2</v>
      </c>
      <c r="AK512" s="93">
        <v>0</v>
      </c>
      <c r="AL512" s="93">
        <v>6.24299998053068E-3</v>
      </c>
      <c r="AM512" s="49" t="s">
        <v>5559</v>
      </c>
      <c r="AN512" s="49"/>
      <c r="AO512" s="48" t="str" cm="1">
        <f t="array" ref="AO512">IFERROR(_xlfn.IFS(
AQ512="MPR ISSUE","PDH",
AQ512="BSS Hardware Issue","BSS",
AQ512="Sites strategiques, MLL, Pylone, etc.","ENVTECH",
AQ512="AKTIVCO DEFAUT GE &amp; POWER Cabinet","AKTIVCO",
AQ512="AKTIVCO Coupure ENEO &amp; Baisse de tension","AKTIVCO GRID ONLY",
AQ512="Coupure ENEO &amp; Baisse de tension","IHS GRID ONLY",
AQ512="Defaut GE &amp; POWER Cabinet","IHS",
AQ512="Sharing","Partners",
AQ512="Sites strategiques &amp; DataCenter","SST &amp; DC",
AQ512="Exclu","Exclu",
AQ512="SAT","SAT",
AQ512="SPARE-ISSUE","SPARE-ISSUE",
AQ512="Fiber CAmtel","TRANS_FO_CAMTEL",
AQ512="Fiber AOF","Fiber AOF",
AQ512="Projet OCM (HUAWEI)","TRAVAUX-HUAWEI",
AQ512="Projet OCM (NOKIA)","TRAVAUX-NOKIA",
AQ512="ACCESS-ISSUE","ACCESS-ISSUE",
AQ512="Projet OCM (ZTE, NOKIA, autres projets)","TRAVAUX OCM",
AQ512="No root CAuse","No root cause",
AQ512="ODU HS","PDH",
AQ512="IP &amp; VLAN","PDH",
AQ512="Warehouse HUAWEI","SPARE-ISSUE",
AQ512="SPARE-HS","SPARE-ISSUE",
AQ512="Power Telco","BSS",AQ512="no impacts","no impacts"
),"")</f>
        <v>No root cause</v>
      </c>
      <c r="AP512" s="48" t="str" cm="1">
        <f t="array" ref="AP512">IFERROR(_xlfn.IFS(
AQ512="MPR ISSUE","TX ISSUE",
AQ512="BSS Hardware Issue","RAN ISSUE",
AQ512="Sites strategiques, MLL, Pylone, etc.","ENVTECH",
AQ512="AKTIVCO DEFAUT GE &amp; POWER Cabinet","POWER ISSUE",
AQ512="AKTIVCO Coupure ENEO &amp; Baisse de tension","POWER ISSUE",
AQ512="Coupure ENEO &amp; Baisse de tension","POWER ISSUE",
AQ512="Defaut GE &amp; POWER Cabinet","POWER ISSUE",
AQ512="Sharing","POWER ISSUE",
AQ512="Sites strategiques &amp; DataCenter","POWER ISSUE",
AQ512="Exclu","Exclu",
AQ512="SAT","TX ISSUE",
AQ512="SPARE-ISSUE","SPARE-ISSUE",
AQ512="Fiber CAmtel","TX ISSUE",
AQ512="Fiber AOF","TX ISSUE",
AQ512="Projet OCM (HUAWEI)","TRAVAUX-HUAWEI",
AQ512="Projet OCM (NOKIA)","TRAVAUX -NOKIA",
AQ512="ACCESS-ISSUE","ACCESS-ISSUE",
AQ512="Projet OCM (ZTE, NOKIA, autres projets)","TRAVAUX OCM",
AQ512="No root CAuse","No root cause",
AQ512="ODU HS","TX ISSUE",
AQ512="IP &amp; VLAN","TX ISSUE",
AQ512="Warehouse HUAWEI","SPARE-ISSUE",
AQ512="SPARE-HS","SPARE-ISSUE",
AQ512="Power Telco","RAN ISSUE",AQ512="no impacts","no impacts"
),"")</f>
        <v>No root cause</v>
      </c>
      <c r="AQ512" s="116" t="s">
        <v>5344</v>
      </c>
      <c r="AR512" s="48" t="str" cm="1">
        <f t="array" ref="AR512">IFERROR(_xlfn.IFS(
AQ512="MPR ISSUE","ACTIVE",
AQ512="BSS Hardware Issue","ACTIVE",
AQ512="Sites strategiques, MLL, Pylone, etc.","PASSIVE",
AQ512="AKTIVCO DEFAUT GE &amp; POWER Cabinet","PASSIVE",
AQ512="AKTIVCO Coupure ENEO &amp; Baisse de tension","PASSIVE",
AQ512="Coupure ENEO &amp; Baisse de tension","PASSIVE",
AQ512="Defaut GE &amp; POWER Cabinet","PASSIVE",
AQ512="Sharing","PASSIVE",
AQ512="Sites strategiques &amp; DataCenter","PASSIVE",
AQ512="Exclu","Exclu",
AQ512="SAT","ACTIVE",
AQ512="SPARE-ISSUE","SPARE-ISSUE",
AQ512="Fiber CAmtel","ACTIVE",
AQ512="Fiber AOF","ACTIVE",
AQ512="Projet OCM (HUAWEI)","PLANNED WORKS",
AQ512="Projet OCM (NOKIA)","PLANNED WORKS",
AQ512="ACCESS-ISSUE","ACCESS-ISSUE",
AQ512="Projet OCM (ZTE, NOKIA, autres projets)","PLANNED WORKS",
AQ512="No root CAuse","No root cause",
AQ512="ODU HS","ACTIVE",
AQ512="IP &amp; VLAN","ACTIVE",
AQ512="Warehouse HUAWEI","SPARE-ISSUE",
AQ512="SPARE-HS","SPARE-ISSUE",
AQ512="Power Telco","ACTIVE", AQ512="no impacts","no impacts"
),"")</f>
        <v>No root cause</v>
      </c>
      <c r="AS512" s="92" t="s">
        <v>5798</v>
      </c>
      <c r="AT512" s="98" t="s">
        <v>1353</v>
      </c>
      <c r="AV512" s="17" t="s">
        <v>5537</v>
      </c>
      <c r="AW512" s="7" t="s">
        <v>5537</v>
      </c>
      <c r="AX512" s="6" t="s">
        <v>5537</v>
      </c>
      <c r="AY512" s="7"/>
      <c r="AZ512" s="3" t="s">
        <v>5537</v>
      </c>
      <c r="BA512" s="18" t="s">
        <v>5537</v>
      </c>
      <c r="BB512" s="18" t="s">
        <v>5537</v>
      </c>
      <c r="BC512" s="18" t="s">
        <v>5537</v>
      </c>
      <c r="BD512" s="18" t="s">
        <v>5537</v>
      </c>
      <c r="BE512" s="18" t="s">
        <v>5537</v>
      </c>
      <c r="BF512" s="18" t="s">
        <v>5537</v>
      </c>
      <c r="BG512" s="18" t="s">
        <v>5537</v>
      </c>
      <c r="BH512" s="18" t="s">
        <v>5537</v>
      </c>
      <c r="BI512" s="18" t="s">
        <v>5537</v>
      </c>
      <c r="BJ512" s="18" t="s">
        <v>5537</v>
      </c>
      <c r="BK512" s="18" t="s">
        <v>5537</v>
      </c>
      <c r="BL512" s="9" t="s">
        <v>5798</v>
      </c>
      <c r="BM512" s="14" t="s">
        <v>5537</v>
      </c>
      <c r="BN512" s="14" t="s">
        <v>5537</v>
      </c>
      <c r="BO512" s="14" t="str">
        <f>_xlfn.XLOOKUP(B512,'[4]cell downs 18042026 17h'!$B:$B,'[4]cell downs 18042026 17h'!$B:$B,"")</f>
        <v/>
      </c>
      <c r="BP512" s="14" t="str">
        <f>_xlfn.XLOOKUP(B512,'[5]Cells Huawei 19042026 15h'!$B:$B,'[5]Cells Huawei 19042026 15h'!$B:$B,"")</f>
        <v/>
      </c>
      <c r="BQ512" s="9" t="str">
        <f>_xlfn.XLOOKUP(B512,'[6]cells down 19042026 9H40'!$B:$B,'[6]cells down 19042026 9H40'!$B:$B,"")</f>
        <v/>
      </c>
      <c r="BR512" s="9" t="s">
        <v>1353</v>
      </c>
      <c r="BS512" s="9" t="s">
        <v>594</v>
      </c>
      <c r="BT512" s="108"/>
    </row>
    <row r="513" spans="1:72" s="9" customFormat="1" x14ac:dyDescent="0.35">
      <c r="A513" s="1" t="s">
        <v>1304</v>
      </c>
      <c r="B513" s="8" t="s">
        <v>1305</v>
      </c>
      <c r="C513" s="3" t="str">
        <f>_xlfn.XLOOKUP(B513,'[1]daily break down'!$D:$D,'[1]daily break down'!$E:$E,"")</f>
        <v>OUEST</v>
      </c>
      <c r="D513" s="1" t="s">
        <v>11</v>
      </c>
      <c r="E513" s="1" t="s">
        <v>12</v>
      </c>
      <c r="F513" s="3" t="s">
        <v>102</v>
      </c>
      <c r="G513" s="1" t="s">
        <v>103</v>
      </c>
      <c r="H513" s="33" t="str">
        <f>_xlfn.XLOOKUP(B513,[2]CALCULATION!$B:$B,[2]CALCULATION!$H:$H,"")</f>
        <v>NOKIA</v>
      </c>
      <c r="I513" s="28">
        <v>0</v>
      </c>
      <c r="J513" s="28">
        <v>1.7949912555833222E-2</v>
      </c>
      <c r="K513" s="28">
        <v>0</v>
      </c>
      <c r="L513" s="28">
        <v>0</v>
      </c>
      <c r="M513" s="28">
        <v>0</v>
      </c>
      <c r="N513" s="28">
        <v>0</v>
      </c>
      <c r="O513" s="28">
        <v>0</v>
      </c>
      <c r="P513" s="28">
        <v>0</v>
      </c>
      <c r="Q513" s="28">
        <v>0</v>
      </c>
      <c r="R513" s="28">
        <v>0</v>
      </c>
      <c r="S513" s="93">
        <v>0</v>
      </c>
      <c r="T513" s="93">
        <f>_xlfn.XLOOKUP(B513,'[3]Nur des jours'!$B:$B,'[3]Nur des jours'!$U:$U,"")</f>
        <v>0</v>
      </c>
      <c r="U513" s="93">
        <v>0</v>
      </c>
      <c r="V513" s="93">
        <v>0</v>
      </c>
      <c r="W513" s="93">
        <v>0</v>
      </c>
      <c r="X513" s="93">
        <v>0</v>
      </c>
      <c r="Y513" s="93">
        <v>4.2269135612230313E-3</v>
      </c>
      <c r="Z513" s="93">
        <v>0</v>
      </c>
      <c r="AA513" s="93">
        <v>0</v>
      </c>
      <c r="AB513" s="93">
        <v>2.9035507500720634E-2</v>
      </c>
      <c r="AC513" s="93">
        <f>_xlfn.XLOOKUP(B513,'[3]Nur des jours'!$B:$B,'[3]Nur des jours'!$N:$N,"")</f>
        <v>0</v>
      </c>
      <c r="AD513" s="93">
        <v>0</v>
      </c>
      <c r="AE513" s="93">
        <v>0</v>
      </c>
      <c r="AF513" s="93">
        <v>0</v>
      </c>
      <c r="AG513" s="93"/>
      <c r="AH513" s="93">
        <v>5.7964004531537256E-3</v>
      </c>
      <c r="AI513" s="93">
        <v>4.8709279042720285E-3</v>
      </c>
      <c r="AJ513" s="93">
        <v>1.009397812390599E-2</v>
      </c>
      <c r="AK513" s="93">
        <v>3.2832312248420978E-3</v>
      </c>
      <c r="AL513" s="93">
        <v>5.7964004531537256E-3</v>
      </c>
      <c r="AM513" s="49" t="s">
        <v>5559</v>
      </c>
      <c r="AN513" s="49"/>
      <c r="AO513" s="48" t="str" cm="1">
        <f t="array" ref="AO513">IFERROR(_xlfn.IFS(
AQ513="MPR ISSUE","PDH",
AQ513="BSS Hardware Issue","BSS",
AQ513="Sites strategiques, MLL, Pylone, etc.","ENVTECH",
AQ513="AKTIVCO DEFAUT GE &amp; POWER Cabinet","AKTIVCO",
AQ513="AKTIVCO Coupure ENEO &amp; Baisse de tension","AKTIVCO GRID ONLY",
AQ513="Coupure ENEO &amp; Baisse de tension","IHS GRID ONLY",
AQ513="Defaut GE &amp; POWER Cabinet","IHS",
AQ513="Sharing","Partners",
AQ513="Sites strategiques &amp; DataCenter","SST &amp; DC",
AQ513="Exclu","Exclu",
AQ513="SAT","SAT",
AQ513="SPARE-ISSUE","SPARE-ISSUE",
AQ513="Fiber CAmtel","TRANS_FO_CAMTEL",
AQ513="Fiber AOF","Fiber AOF",
AQ513="Projet OCM (HUAWEI)","TRAVAUX-HUAWEI",
AQ513="Projet OCM (NOKIA)","TRAVAUX-NOKIA",
AQ513="ACCESS-ISSUE","ACCESS-ISSUE",
AQ513="Projet OCM (ZTE, NOKIA, autres projets)","TRAVAUX OCM",
AQ513="No root CAuse","No root cause",
AQ513="ODU HS","PDH",
AQ513="IP &amp; VLAN","PDH",
AQ513="Warehouse HUAWEI","SPARE-ISSUE",
AQ513="SPARE-HS","SPARE-ISSUE",
AQ513="Power Telco","BSS",AQ513="no impacts","no impacts"
),"")</f>
        <v>No root cause</v>
      </c>
      <c r="AP513" s="48" t="str" cm="1">
        <f t="array" ref="AP513">IFERROR(_xlfn.IFS(
AQ513="MPR ISSUE","TX ISSUE",
AQ513="BSS Hardware Issue","RAN ISSUE",
AQ513="Sites strategiques, MLL, Pylone, etc.","ENVTECH",
AQ513="AKTIVCO DEFAUT GE &amp; POWER Cabinet","POWER ISSUE",
AQ513="AKTIVCO Coupure ENEO &amp; Baisse de tension","POWER ISSUE",
AQ513="Coupure ENEO &amp; Baisse de tension","POWER ISSUE",
AQ513="Defaut GE &amp; POWER Cabinet","POWER ISSUE",
AQ513="Sharing","POWER ISSUE",
AQ513="Sites strategiques &amp; DataCenter","POWER ISSUE",
AQ513="Exclu","Exclu",
AQ513="SAT","TX ISSUE",
AQ513="SPARE-ISSUE","SPARE-ISSUE",
AQ513="Fiber CAmtel","TX ISSUE",
AQ513="Fiber AOF","TX ISSUE",
AQ513="Projet OCM (HUAWEI)","TRAVAUX-HUAWEI",
AQ513="Projet OCM (NOKIA)","TRAVAUX -NOKIA",
AQ513="ACCESS-ISSUE","ACCESS-ISSUE",
AQ513="Projet OCM (ZTE, NOKIA, autres projets)","TRAVAUX OCM",
AQ513="No root CAuse","No root cause",
AQ513="ODU HS","TX ISSUE",
AQ513="IP &amp; VLAN","TX ISSUE",
AQ513="Warehouse HUAWEI","SPARE-ISSUE",
AQ513="SPARE-HS","SPARE-ISSUE",
AQ513="Power Telco","RAN ISSUE",AQ513="no impacts","no impacts"
),"")</f>
        <v>No root cause</v>
      </c>
      <c r="AQ513" s="126" t="s">
        <v>5344</v>
      </c>
      <c r="AR513" s="48" t="str" cm="1">
        <f t="array" ref="AR513">IFERROR(_xlfn.IFS(
AQ513="MPR ISSUE","ACTIVE",
AQ513="BSS Hardware Issue","ACTIVE",
AQ513="Sites strategiques, MLL, Pylone, etc.","PASSIVE",
AQ513="AKTIVCO DEFAUT GE &amp; POWER Cabinet","PASSIVE",
AQ513="AKTIVCO Coupure ENEO &amp; Baisse de tension","PASSIVE",
AQ513="Coupure ENEO &amp; Baisse de tension","PASSIVE",
AQ513="Defaut GE &amp; POWER Cabinet","PASSIVE",
AQ513="Sharing","PASSIVE",
AQ513="Sites strategiques &amp; DataCenter","PASSIVE",
AQ513="Exclu","Exclu",
AQ513="SAT","ACTIVE",
AQ513="SPARE-ISSUE","SPARE-ISSUE",
AQ513="Fiber CAmtel","ACTIVE",
AQ513="Fiber AOF","ACTIVE",
AQ513="Projet OCM (HUAWEI)","PLANNED WORKS",
AQ513="Projet OCM (NOKIA)","PLANNED WORKS",
AQ513="ACCESS-ISSUE","ACCESS-ISSUE",
AQ513="Projet OCM (ZTE, NOKIA, autres projets)","PLANNED WORKS",
AQ513="No root CAuse","No root cause",
AQ513="ODU HS","ACTIVE",
AQ513="IP &amp; VLAN","ACTIVE",
AQ513="Warehouse HUAWEI","SPARE-ISSUE",
AQ513="SPARE-HS","SPARE-ISSUE",
AQ513="Power Telco","ACTIVE", AQ513="no impacts","no impacts"
),"")</f>
        <v>No root cause</v>
      </c>
      <c r="AS513" s="92" t="s">
        <v>5537</v>
      </c>
      <c r="AT513" s="98" t="s">
        <v>1305</v>
      </c>
      <c r="AV513" s="17" t="s">
        <v>5537</v>
      </c>
      <c r="AW513" s="7" t="s">
        <v>5537</v>
      </c>
      <c r="AX513" s="6" t="s">
        <v>5537</v>
      </c>
      <c r="AY513" s="7"/>
      <c r="AZ513" s="3" t="s">
        <v>5537</v>
      </c>
      <c r="BA513" s="18" t="s">
        <v>5537</v>
      </c>
      <c r="BB513" s="18" t="s">
        <v>5537</v>
      </c>
      <c r="BC513" s="18" t="s">
        <v>5537</v>
      </c>
      <c r="BD513" s="18" t="s">
        <v>5537</v>
      </c>
      <c r="BE513" s="18" t="s">
        <v>5537</v>
      </c>
      <c r="BF513" s="18" t="s">
        <v>5537</v>
      </c>
      <c r="BG513" s="18" t="s">
        <v>5537</v>
      </c>
      <c r="BH513" s="18" t="s">
        <v>5537</v>
      </c>
      <c r="BI513" s="18" t="s">
        <v>5537</v>
      </c>
      <c r="BJ513" s="18" t="s">
        <v>5537</v>
      </c>
      <c r="BK513" s="18" t="s">
        <v>5537</v>
      </c>
      <c r="BL513" s="9" t="s">
        <v>5537</v>
      </c>
      <c r="BM513" s="14" t="s">
        <v>5537</v>
      </c>
      <c r="BN513" s="14" t="s">
        <v>5537</v>
      </c>
      <c r="BO513" s="14" t="str">
        <f>_xlfn.XLOOKUP(B513,'[4]cell downs 18042026 17h'!$B:$B,'[4]cell downs 18042026 17h'!$B:$B,"")</f>
        <v/>
      </c>
      <c r="BP513" s="14" t="str">
        <f>_xlfn.XLOOKUP(B513,'[5]Cells Huawei 19042026 15h'!$B:$B,'[5]Cells Huawei 19042026 15h'!$B:$B,"")</f>
        <v/>
      </c>
      <c r="BQ513" s="9" t="str">
        <f>_xlfn.XLOOKUP(B513,'[6]cells down 19042026 9H40'!$B:$B,'[6]cells down 19042026 9H40'!$B:$B,"")</f>
        <v/>
      </c>
      <c r="BR513" s="9" t="s">
        <v>1305</v>
      </c>
      <c r="BS513" s="9" t="s">
        <v>12</v>
      </c>
      <c r="BT513" s="108"/>
    </row>
    <row r="514" spans="1:72" s="9" customFormat="1" x14ac:dyDescent="0.35">
      <c r="A514" s="1" t="s">
        <v>4443</v>
      </c>
      <c r="B514" s="8" t="s">
        <v>4444</v>
      </c>
      <c r="C514" s="3" t="str">
        <f>_xlfn.XLOOKUP(B514,'[1]daily break down'!$D:$D,'[1]daily break down'!$E:$E,"")</f>
        <v>CENTRE</v>
      </c>
      <c r="D514" s="1" t="s">
        <v>11</v>
      </c>
      <c r="E514" s="1" t="s">
        <v>66</v>
      </c>
      <c r="F514" s="3" t="s">
        <v>226</v>
      </c>
      <c r="G514" s="1" t="s">
        <v>4445</v>
      </c>
      <c r="H514" s="33" t="str">
        <f>_xlfn.XLOOKUP(B514,[2]CALCULATION!$B:$B,[2]CALCULATION!$H:$H,"")</f>
        <v>NOKIA</v>
      </c>
      <c r="I514" s="28">
        <v>1.0701046990437507E-3</v>
      </c>
      <c r="J514" s="28">
        <v>0</v>
      </c>
      <c r="K514" s="28">
        <v>0</v>
      </c>
      <c r="L514" s="28">
        <v>0</v>
      </c>
      <c r="M514" s="28">
        <v>0</v>
      </c>
      <c r="N514" s="28">
        <v>0</v>
      </c>
      <c r="O514" s="28">
        <v>0</v>
      </c>
      <c r="P514" s="28">
        <v>0</v>
      </c>
      <c r="Q514" s="28">
        <v>0</v>
      </c>
      <c r="R514" s="28">
        <v>0</v>
      </c>
      <c r="S514" s="93">
        <v>0</v>
      </c>
      <c r="T514" s="93">
        <f>_xlfn.XLOOKUP(B514,'[3]Nur des jours'!$B:$B,'[3]Nur des jours'!$U:$U,"")</f>
        <v>0</v>
      </c>
      <c r="U514" s="93">
        <v>0.46624461737336415</v>
      </c>
      <c r="V514" s="93">
        <v>0</v>
      </c>
      <c r="W514" s="93">
        <v>0</v>
      </c>
      <c r="X514" s="93">
        <v>0</v>
      </c>
      <c r="Y514" s="93">
        <v>0</v>
      </c>
      <c r="Z514" s="93">
        <v>0</v>
      </c>
      <c r="AA514" s="93">
        <v>0</v>
      </c>
      <c r="AB514" s="93">
        <v>0</v>
      </c>
      <c r="AC514" s="93">
        <f>_xlfn.XLOOKUP(B514,'[3]Nur des jours'!$B:$B,'[3]Nur des jours'!$N:$N,"")</f>
        <v>0</v>
      </c>
      <c r="AD514" s="93">
        <v>0</v>
      </c>
      <c r="AE514" s="93">
        <v>0</v>
      </c>
      <c r="AF514" s="93">
        <v>0</v>
      </c>
      <c r="AG514" s="93"/>
      <c r="AH514" s="93">
        <v>5.3505234952187534E-3</v>
      </c>
      <c r="AI514" s="93">
        <v>0</v>
      </c>
      <c r="AJ514" s="93">
        <v>1.5937860195640363E-2</v>
      </c>
      <c r="AK514" s="93">
        <v>0</v>
      </c>
      <c r="AL514" s="93">
        <v>5.3505234952187534E-3</v>
      </c>
      <c r="AM514" s="49" t="s">
        <v>5559</v>
      </c>
      <c r="AN514" s="49"/>
      <c r="AO514" s="48" t="str" cm="1">
        <f t="array" ref="AO514">IFERROR(_xlfn.IFS(
AQ514="MPR ISSUE","PDH",
AQ514="BSS Hardware Issue","BSS",
AQ514="Sites strategiques, MLL, Pylone, etc.","ENVTECH",
AQ514="AKTIVCO DEFAUT GE &amp; POWER Cabinet","AKTIVCO",
AQ514="AKTIVCO Coupure ENEO &amp; Baisse de tension","AKTIVCO GRID ONLY",
AQ514="Coupure ENEO &amp; Baisse de tension","IHS GRID ONLY",
AQ514="Defaut GE &amp; POWER Cabinet","IHS",
AQ514="Sharing","Partners",
AQ514="Sites strategiques &amp; DataCenter","SST &amp; DC",
AQ514="Exclu","Exclu",
AQ514="SAT","SAT",
AQ514="SPARE-ISSUE","SPARE-ISSUE",
AQ514="Fiber CAmtel","TRANS_FO_CAMTEL",
AQ514="Fiber AOF","Fiber AOF",
AQ514="Projet OCM (HUAWEI)","TRAVAUX-HUAWEI",
AQ514="Projet OCM (NOKIA)","TRAVAUX-NOKIA",
AQ514="ACCESS-ISSUE","ACCESS-ISSUE",
AQ514="Projet OCM (ZTE, NOKIA, autres projets)","TRAVAUX OCM",
AQ514="No root CAuse","No root cause",
AQ514="ODU HS","PDH",
AQ514="IP &amp; VLAN","PDH",
AQ514="Warehouse HUAWEI","SPARE-ISSUE",
AQ514="SPARE-HS","SPARE-ISSUE",
AQ514="Power Telco","BSS",AQ514="no impacts","no impacts"
),"")</f>
        <v>No root cause</v>
      </c>
      <c r="AP514" s="48" t="str" cm="1">
        <f t="array" ref="AP514">IFERROR(_xlfn.IFS(
AQ514="MPR ISSUE","TX ISSUE",
AQ514="BSS Hardware Issue","RAN ISSUE",
AQ514="Sites strategiques, MLL, Pylone, etc.","ENVTECH",
AQ514="AKTIVCO DEFAUT GE &amp; POWER Cabinet","POWER ISSUE",
AQ514="AKTIVCO Coupure ENEO &amp; Baisse de tension","POWER ISSUE",
AQ514="Coupure ENEO &amp; Baisse de tension","POWER ISSUE",
AQ514="Defaut GE &amp; POWER Cabinet","POWER ISSUE",
AQ514="Sharing","POWER ISSUE",
AQ514="Sites strategiques &amp; DataCenter","POWER ISSUE",
AQ514="Exclu","Exclu",
AQ514="SAT","TX ISSUE",
AQ514="SPARE-ISSUE","SPARE-ISSUE",
AQ514="Fiber CAmtel","TX ISSUE",
AQ514="Fiber AOF","TX ISSUE",
AQ514="Projet OCM (HUAWEI)","TRAVAUX-HUAWEI",
AQ514="Projet OCM (NOKIA)","TRAVAUX -NOKIA",
AQ514="ACCESS-ISSUE","ACCESS-ISSUE",
AQ514="Projet OCM (ZTE, NOKIA, autres projets)","TRAVAUX OCM",
AQ514="No root CAuse","No root cause",
AQ514="ODU HS","TX ISSUE",
AQ514="IP &amp; VLAN","TX ISSUE",
AQ514="Warehouse HUAWEI","SPARE-ISSUE",
AQ514="SPARE-HS","SPARE-ISSUE",
AQ514="Power Telco","RAN ISSUE",AQ514="no impacts","no impacts"
),"")</f>
        <v>No root cause</v>
      </c>
      <c r="AQ514" s="126" t="s">
        <v>5344</v>
      </c>
      <c r="AR514" s="48" t="str" cm="1">
        <f t="array" ref="AR514">IFERROR(_xlfn.IFS(
AQ514="MPR ISSUE","ACTIVE",
AQ514="BSS Hardware Issue","ACTIVE",
AQ514="Sites strategiques, MLL, Pylone, etc.","PASSIVE",
AQ514="AKTIVCO DEFAUT GE &amp; POWER Cabinet","PASSIVE",
AQ514="AKTIVCO Coupure ENEO &amp; Baisse de tension","PASSIVE",
AQ514="Coupure ENEO &amp; Baisse de tension","PASSIVE",
AQ514="Defaut GE &amp; POWER Cabinet","PASSIVE",
AQ514="Sharing","PASSIVE",
AQ514="Sites strategiques &amp; DataCenter","PASSIVE",
AQ514="Exclu","Exclu",
AQ514="SAT","ACTIVE",
AQ514="SPARE-ISSUE","SPARE-ISSUE",
AQ514="Fiber CAmtel","ACTIVE",
AQ514="Fiber AOF","ACTIVE",
AQ514="Projet OCM (HUAWEI)","PLANNED WORKS",
AQ514="Projet OCM (NOKIA)","PLANNED WORKS",
AQ514="ACCESS-ISSUE","ACCESS-ISSUE",
AQ514="Projet OCM (ZTE, NOKIA, autres projets)","PLANNED WORKS",
AQ514="No root CAuse","No root cause",
AQ514="ODU HS","ACTIVE",
AQ514="IP &amp; VLAN","ACTIVE",
AQ514="Warehouse HUAWEI","SPARE-ISSUE",
AQ514="SPARE-HS","SPARE-ISSUE",
AQ514="Power Telco","ACTIVE", AQ514="no impacts","no impacts"
),"")</f>
        <v>No root cause</v>
      </c>
      <c r="AS514" s="92" t="s">
        <v>5537</v>
      </c>
      <c r="AT514" s="98" t="s">
        <v>4444</v>
      </c>
      <c r="AV514" s="17" t="s">
        <v>5537</v>
      </c>
      <c r="AW514" s="7" t="s">
        <v>5537</v>
      </c>
      <c r="AX514" s="6" t="s">
        <v>5537</v>
      </c>
      <c r="AY514" s="7"/>
      <c r="AZ514" s="3" t="s">
        <v>5537</v>
      </c>
      <c r="BA514" s="18" t="s">
        <v>5537</v>
      </c>
      <c r="BB514" s="18" t="s">
        <v>5537</v>
      </c>
      <c r="BC514" s="18" t="s">
        <v>5537</v>
      </c>
      <c r="BD514" s="18" t="s">
        <v>5537</v>
      </c>
      <c r="BE514" s="18" t="s">
        <v>5537</v>
      </c>
      <c r="BF514" s="18" t="s">
        <v>5537</v>
      </c>
      <c r="BG514" s="18" t="s">
        <v>5537</v>
      </c>
      <c r="BH514" s="18" t="s">
        <v>5537</v>
      </c>
      <c r="BI514" s="18" t="s">
        <v>5537</v>
      </c>
      <c r="BJ514" s="18" t="s">
        <v>5537</v>
      </c>
      <c r="BK514" s="18" t="s">
        <v>5537</v>
      </c>
      <c r="BL514" s="9" t="s">
        <v>5537</v>
      </c>
      <c r="BM514" s="14" t="s">
        <v>5537</v>
      </c>
      <c r="BN514" s="14" t="s">
        <v>5537</v>
      </c>
      <c r="BO514" s="14" t="str">
        <f>_xlfn.XLOOKUP(B514,'[4]cell downs 18042026 17h'!$B:$B,'[4]cell downs 18042026 17h'!$B:$B,"")</f>
        <v/>
      </c>
      <c r="BP514" s="14" t="str">
        <f>_xlfn.XLOOKUP(B514,'[5]Cells Huawei 19042026 15h'!$B:$B,'[5]Cells Huawei 19042026 15h'!$B:$B,"")</f>
        <v/>
      </c>
      <c r="BQ514" s="9" t="str">
        <f>_xlfn.XLOOKUP(B514,'[6]cells down 19042026 9H40'!$B:$B,'[6]cells down 19042026 9H40'!$B:$B,"")</f>
        <v/>
      </c>
      <c r="BR514" s="9" t="s">
        <v>4444</v>
      </c>
      <c r="BS514" s="9" t="s">
        <v>12</v>
      </c>
      <c r="BT514" s="108"/>
    </row>
    <row r="515" spans="1:72" s="9" customFormat="1" x14ac:dyDescent="0.35">
      <c r="A515" s="1" t="s">
        <v>1762</v>
      </c>
      <c r="B515" s="8" t="s">
        <v>1763</v>
      </c>
      <c r="C515" s="3" t="str">
        <f>_xlfn.XLOOKUP(B515,'[1]daily break down'!$D:$D,'[1]daily break down'!$E:$E,"")</f>
        <v>ADAMAOUA</v>
      </c>
      <c r="D515" s="1" t="s">
        <v>11</v>
      </c>
      <c r="E515" s="1" t="s">
        <v>66</v>
      </c>
      <c r="F515" s="3" t="s">
        <v>90</v>
      </c>
      <c r="G515" s="1" t="s">
        <v>1764</v>
      </c>
      <c r="H515" s="33" t="str">
        <f>_xlfn.XLOOKUP(B515,[2]CALCULATION!$B:$B,[2]CALCULATION!$H:$H,"")</f>
        <v>NOKIA</v>
      </c>
      <c r="I515" s="28">
        <v>2.140581026737913E-3</v>
      </c>
      <c r="J515" s="28">
        <v>0</v>
      </c>
      <c r="K515" s="28">
        <v>0</v>
      </c>
      <c r="L515" s="28">
        <v>0</v>
      </c>
      <c r="M515" s="28">
        <v>0</v>
      </c>
      <c r="N515" s="28">
        <v>0</v>
      </c>
      <c r="O515" s="28">
        <v>4.2520841359271908E-2</v>
      </c>
      <c r="P515" s="28">
        <v>0.15637465449112825</v>
      </c>
      <c r="Q515" s="28">
        <v>0.4906753068881366</v>
      </c>
      <c r="R515" s="28">
        <v>4.4592857003779572E-4</v>
      </c>
      <c r="S515" s="93">
        <v>0</v>
      </c>
      <c r="T515" s="93">
        <f>_xlfn.XLOOKUP(B515,'[3]Nur des jours'!$B:$B,'[3]Nur des jours'!$U:$U,"")</f>
        <v>0</v>
      </c>
      <c r="U515" s="93">
        <v>0</v>
      </c>
      <c r="V515" s="93">
        <v>0</v>
      </c>
      <c r="W515" s="93">
        <v>0</v>
      </c>
      <c r="X515" s="93">
        <v>1.3378631417112596E-3</v>
      </c>
      <c r="Y515" s="93">
        <v>0.78390370147918442</v>
      </c>
      <c r="Z515" s="93">
        <v>0</v>
      </c>
      <c r="AA515" s="93">
        <v>0</v>
      </c>
      <c r="AB515" s="93">
        <v>0</v>
      </c>
      <c r="AC515" s="93">
        <f>_xlfn.XLOOKUP(B515,'[3]Nur des jours'!$B:$B,'[3]Nur des jours'!$N:$N,"")</f>
        <v>0</v>
      </c>
      <c r="AD515" s="93">
        <v>0</v>
      </c>
      <c r="AE515" s="93">
        <v>2.3189627789661155E-3</v>
      </c>
      <c r="AF515" s="93">
        <v>0</v>
      </c>
      <c r="AG515" s="93"/>
      <c r="AH515" s="93">
        <v>4.8160285564095634E-3</v>
      </c>
      <c r="AI515" s="93">
        <v>0</v>
      </c>
      <c r="AJ515" s="93">
        <v>1.4345734562021418E-2</v>
      </c>
      <c r="AK515" s="93">
        <v>0</v>
      </c>
      <c r="AL515" s="93">
        <v>4.8160285564095634E-3</v>
      </c>
      <c r="AM515" s="49" t="s">
        <v>5559</v>
      </c>
      <c r="AN515" s="49"/>
      <c r="AO515" s="48" t="str" cm="1">
        <f t="array" ref="AO515">IFERROR(_xlfn.IFS(
AQ515="MPR ISSUE","PDH",
AQ515="BSS Hardware Issue","BSS",
AQ515="Sites strategiques, MLL, Pylone, etc.","ENVTECH",
AQ515="AKTIVCO DEFAUT GE &amp; POWER Cabinet","AKTIVCO",
AQ515="AKTIVCO Coupure ENEO &amp; Baisse de tension","AKTIVCO GRID ONLY",
AQ515="Coupure ENEO &amp; Baisse de tension","IHS GRID ONLY",
AQ515="Defaut GE &amp; POWER Cabinet","IHS",
AQ515="Sharing","Partners",
AQ515="Sites strategiques &amp; DataCenter","SST &amp; DC",
AQ515="Exclu","Exclu",
AQ515="SAT","SAT",
AQ515="SPARE-ISSUE","SPARE-ISSUE",
AQ515="Fiber CAmtel","TRANS_FO_CAMTEL",
AQ515="Fiber AOF","Fiber AOF",
AQ515="Projet OCM (HUAWEI)","TRAVAUX-HUAWEI",
AQ515="Projet OCM (NOKIA)","TRAVAUX-NOKIA",
AQ515="ACCESS-ISSUE","ACCESS-ISSUE",
AQ515="Projet OCM (ZTE, NOKIA, autres projets)","TRAVAUX OCM",
AQ515="No root CAuse","No root cause",
AQ515="ODU HS","PDH",
AQ515="IP &amp; VLAN","PDH",
AQ515="Warehouse HUAWEI","SPARE-ISSUE",
AQ515="SPARE-HS","SPARE-ISSUE",
AQ515="Power Telco","BSS",AQ515="no impacts","no impacts"
),"")</f>
        <v>No root cause</v>
      </c>
      <c r="AP515" s="48" t="str" cm="1">
        <f t="array" ref="AP515">IFERROR(_xlfn.IFS(
AQ515="MPR ISSUE","TX ISSUE",
AQ515="BSS Hardware Issue","RAN ISSUE",
AQ515="Sites strategiques, MLL, Pylone, etc.","ENVTECH",
AQ515="AKTIVCO DEFAUT GE &amp; POWER Cabinet","POWER ISSUE",
AQ515="AKTIVCO Coupure ENEO &amp; Baisse de tension","POWER ISSUE",
AQ515="Coupure ENEO &amp; Baisse de tension","POWER ISSUE",
AQ515="Defaut GE &amp; POWER Cabinet","POWER ISSUE",
AQ515="Sharing","POWER ISSUE",
AQ515="Sites strategiques &amp; DataCenter","POWER ISSUE",
AQ515="Exclu","Exclu",
AQ515="SAT","TX ISSUE",
AQ515="SPARE-ISSUE","SPARE-ISSUE",
AQ515="Fiber CAmtel","TX ISSUE",
AQ515="Fiber AOF","TX ISSUE",
AQ515="Projet OCM (HUAWEI)","TRAVAUX-HUAWEI",
AQ515="Projet OCM (NOKIA)","TRAVAUX -NOKIA",
AQ515="ACCESS-ISSUE","ACCESS-ISSUE",
AQ515="Projet OCM (ZTE, NOKIA, autres projets)","TRAVAUX OCM",
AQ515="No root CAuse","No root cause",
AQ515="ODU HS","TX ISSUE",
AQ515="IP &amp; VLAN","TX ISSUE",
AQ515="Warehouse HUAWEI","SPARE-ISSUE",
AQ515="SPARE-HS","SPARE-ISSUE",
AQ515="Power Telco","RAN ISSUE",AQ515="no impacts","no impacts"
),"")</f>
        <v>No root cause</v>
      </c>
      <c r="AQ515" s="126" t="s">
        <v>5344</v>
      </c>
      <c r="AR515" s="48" t="str" cm="1">
        <f t="array" ref="AR515">IFERROR(_xlfn.IFS(
AQ515="MPR ISSUE","ACTIVE",
AQ515="BSS Hardware Issue","ACTIVE",
AQ515="Sites strategiques, MLL, Pylone, etc.","PASSIVE",
AQ515="AKTIVCO DEFAUT GE &amp; POWER Cabinet","PASSIVE",
AQ515="AKTIVCO Coupure ENEO &amp; Baisse de tension","PASSIVE",
AQ515="Coupure ENEO &amp; Baisse de tension","PASSIVE",
AQ515="Defaut GE &amp; POWER Cabinet","PASSIVE",
AQ515="Sharing","PASSIVE",
AQ515="Sites strategiques &amp; DataCenter","PASSIVE",
AQ515="Exclu","Exclu",
AQ515="SAT","ACTIVE",
AQ515="SPARE-ISSUE","SPARE-ISSUE",
AQ515="Fiber CAmtel","ACTIVE",
AQ515="Fiber AOF","ACTIVE",
AQ515="Projet OCM (HUAWEI)","PLANNED WORKS",
AQ515="Projet OCM (NOKIA)","PLANNED WORKS",
AQ515="ACCESS-ISSUE","ACCESS-ISSUE",
AQ515="Projet OCM (ZTE, NOKIA, autres projets)","PLANNED WORKS",
AQ515="No root CAuse","No root cause",
AQ515="ODU HS","ACTIVE",
AQ515="IP &amp; VLAN","ACTIVE",
AQ515="Warehouse HUAWEI","SPARE-ISSUE",
AQ515="SPARE-HS","SPARE-ISSUE",
AQ515="Power Telco","ACTIVE", AQ515="no impacts","no impacts"
),"")</f>
        <v>No root cause</v>
      </c>
      <c r="AS515" s="92" t="s">
        <v>5537</v>
      </c>
      <c r="AT515" s="98" t="s">
        <v>1763</v>
      </c>
      <c r="AV515" s="17" t="s">
        <v>5537</v>
      </c>
      <c r="AW515" s="7" t="s">
        <v>5537</v>
      </c>
      <c r="AX515" s="6" t="s">
        <v>5537</v>
      </c>
      <c r="AY515" s="7"/>
      <c r="AZ515" s="3" t="s">
        <v>5537</v>
      </c>
      <c r="BA515" s="18" t="s">
        <v>5537</v>
      </c>
      <c r="BB515" s="18" t="s">
        <v>5537</v>
      </c>
      <c r="BC515" s="18" t="s">
        <v>5537</v>
      </c>
      <c r="BD515" s="18" t="s">
        <v>5537</v>
      </c>
      <c r="BE515" s="18" t="s">
        <v>5537</v>
      </c>
      <c r="BF515" s="18" t="s">
        <v>5537</v>
      </c>
      <c r="BG515" s="18" t="s">
        <v>5537</v>
      </c>
      <c r="BH515" s="18" t="s">
        <v>5537</v>
      </c>
      <c r="BI515" s="18" t="s">
        <v>5537</v>
      </c>
      <c r="BJ515" s="18" t="s">
        <v>5537</v>
      </c>
      <c r="BK515" s="18" t="s">
        <v>5537</v>
      </c>
      <c r="BL515" s="9" t="s">
        <v>5537</v>
      </c>
      <c r="BM515" s="14" t="s">
        <v>5537</v>
      </c>
      <c r="BN515" s="14" t="s">
        <v>5537</v>
      </c>
      <c r="BO515" s="14" t="str">
        <f>_xlfn.XLOOKUP(B515,'[4]cell downs 18042026 17h'!$B:$B,'[4]cell downs 18042026 17h'!$B:$B,"")</f>
        <v/>
      </c>
      <c r="BP515" s="14" t="str">
        <f>_xlfn.XLOOKUP(B515,'[5]Cells Huawei 19042026 15h'!$B:$B,'[5]Cells Huawei 19042026 15h'!$B:$B,"")</f>
        <v/>
      </c>
      <c r="BQ515" s="9" t="str">
        <f>_xlfn.XLOOKUP(B515,'[6]cells down 19042026 9H40'!$B:$B,'[6]cells down 19042026 9H40'!$B:$B,"")</f>
        <v/>
      </c>
      <c r="BR515" s="9" t="s">
        <v>1763</v>
      </c>
      <c r="BS515" s="9" t="s">
        <v>12</v>
      </c>
      <c r="BT515" s="108"/>
    </row>
    <row r="516" spans="1:72" s="9" customFormat="1" x14ac:dyDescent="0.35">
      <c r="A516" s="1" t="s">
        <v>2426</v>
      </c>
      <c r="B516" s="8" t="s">
        <v>2427</v>
      </c>
      <c r="C516" s="3" t="str">
        <f>_xlfn.XLOOKUP(B516,'[1]daily break down'!$D:$D,'[1]daily break down'!$E:$E,"")</f>
        <v>EXTREME-NORD</v>
      </c>
      <c r="D516" s="1" t="s">
        <v>11</v>
      </c>
      <c r="E516" s="1" t="s">
        <v>96</v>
      </c>
      <c r="F516" s="3" t="s">
        <v>55</v>
      </c>
      <c r="G516" s="1" t="s">
        <v>2426</v>
      </c>
      <c r="H516" s="33" t="str">
        <f>_xlfn.XLOOKUP(B516,[2]CALCULATION!$B:$B,[2]CALCULATION!$H:$H,"")</f>
        <v>NOKIA</v>
      </c>
      <c r="I516" s="28">
        <v>0.12579238602832277</v>
      </c>
      <c r="J516" s="28">
        <v>1.1042919236351156</v>
      </c>
      <c r="K516" s="28">
        <v>0</v>
      </c>
      <c r="L516" s="28">
        <v>0</v>
      </c>
      <c r="M516" s="28">
        <v>0</v>
      </c>
      <c r="N516" s="28">
        <v>0</v>
      </c>
      <c r="O516" s="28">
        <v>0</v>
      </c>
      <c r="P516" s="28">
        <v>0</v>
      </c>
      <c r="Q516" s="28">
        <v>0</v>
      </c>
      <c r="R516" s="28">
        <v>0</v>
      </c>
      <c r="S516" s="93">
        <v>0</v>
      </c>
      <c r="T516" s="93">
        <f>_xlfn.XLOOKUP(B516,'[3]Nur des jours'!$B:$B,'[3]Nur des jours'!$U:$U,"")</f>
        <v>5.9982981228613515E-2</v>
      </c>
      <c r="U516" s="93">
        <v>1.8987955370989934E-2</v>
      </c>
      <c r="V516" s="93">
        <v>2.7877570454759875</v>
      </c>
      <c r="W516" s="93">
        <v>5.9982981228613515E-2</v>
      </c>
      <c r="X516" s="93">
        <v>0</v>
      </c>
      <c r="Y516" s="93">
        <v>0</v>
      </c>
      <c r="Z516" s="93">
        <v>0</v>
      </c>
      <c r="AA516" s="93">
        <v>0</v>
      </c>
      <c r="AB516" s="93">
        <v>0</v>
      </c>
      <c r="AC516" s="93">
        <f>_xlfn.XLOOKUP(B516,'[3]Nur des jours'!$B:$B,'[3]Nur des jours'!$N:$N,"")</f>
        <v>3.3442555352949066</v>
      </c>
      <c r="AD516" s="93">
        <v>3.3442555352949066</v>
      </c>
      <c r="AE516" s="93">
        <v>0</v>
      </c>
      <c r="AF516" s="93">
        <v>0</v>
      </c>
      <c r="AG516" s="93"/>
      <c r="AH516" s="93">
        <v>4.8157498349235073E-3</v>
      </c>
      <c r="AI516" s="93">
        <v>0</v>
      </c>
      <c r="AJ516" s="93">
        <v>1.4344904321002525E-2</v>
      </c>
      <c r="AK516" s="93">
        <v>0</v>
      </c>
      <c r="AL516" s="93">
        <v>4.8157498349235073E-3</v>
      </c>
      <c r="AM516" s="49" t="s">
        <v>5601</v>
      </c>
      <c r="AN516" s="49"/>
      <c r="AO516" s="48" t="str" cm="1">
        <f t="array" ref="AO516">IFERROR(_xlfn.IFS(
AQ516="MPR ISSUE","PDH",
AQ516="BSS Hardware Issue","BSS",
AQ516="Sites strategiques, MLL, Pylone, etc.","ENVTECH",
AQ516="AKTIVCO DEFAUT GE &amp; POWER Cabinet","AKTIVCO",
AQ516="AKTIVCO Coupure ENEO &amp; Baisse de tension","AKTIVCO GRID ONLY",
AQ516="Coupure ENEO &amp; Baisse de tension","IHS GRID ONLY",
AQ516="Defaut GE &amp; POWER Cabinet","IHS",
AQ516="Sharing","Partners",
AQ516="Sites strategiques &amp; DataCenter","SST &amp; DC",
AQ516="Exclu","Exclu",
AQ516="SAT","SAT",
AQ516="SPARE-ISSUE","SPARE-ISSUE",
AQ516="Fiber CAmtel","TRANS_FO_CAMTEL",
AQ516="Fiber AOF","Fiber AOF",
AQ516="Projet OCM (HUAWEI)","TRAVAUX-HUAWEI",
AQ516="Projet OCM (NOKIA)","TRAVAUX-NOKIA",
AQ516="ACCESS-ISSUE","ACCESS-ISSUE",
AQ516="Projet OCM (ZTE, NOKIA, autres projets)","TRAVAUX OCM",
AQ516="No root CAuse","No root cause",
AQ516="ODU HS","PDH",
AQ516="IP &amp; VLAN","PDH",
AQ516="Warehouse HUAWEI","SPARE-ISSUE",
AQ516="SPARE-HS","SPARE-ISSUE",
AQ516="Power Telco","BSS",AQ516="no impacts","no impacts"
),"")</f>
        <v>No root cause</v>
      </c>
      <c r="AP516" s="48" t="str" cm="1">
        <f t="array" ref="AP516">IFERROR(_xlfn.IFS(
AQ516="MPR ISSUE","TX ISSUE",
AQ516="BSS Hardware Issue","RAN ISSUE",
AQ516="Sites strategiques, MLL, Pylone, etc.","ENVTECH",
AQ516="AKTIVCO DEFAUT GE &amp; POWER Cabinet","POWER ISSUE",
AQ516="AKTIVCO Coupure ENEO &amp; Baisse de tension","POWER ISSUE",
AQ516="Coupure ENEO &amp; Baisse de tension","POWER ISSUE",
AQ516="Defaut GE &amp; POWER Cabinet","POWER ISSUE",
AQ516="Sharing","POWER ISSUE",
AQ516="Sites strategiques &amp; DataCenter","POWER ISSUE",
AQ516="Exclu","Exclu",
AQ516="SAT","TX ISSUE",
AQ516="SPARE-ISSUE","SPARE-ISSUE",
AQ516="Fiber CAmtel","TX ISSUE",
AQ516="Fiber AOF","TX ISSUE",
AQ516="Projet OCM (HUAWEI)","TRAVAUX-HUAWEI",
AQ516="Projet OCM (NOKIA)","TRAVAUX -NOKIA",
AQ516="ACCESS-ISSUE","ACCESS-ISSUE",
AQ516="Projet OCM (ZTE, NOKIA, autres projets)","TRAVAUX OCM",
AQ516="No root CAuse","No root cause",
AQ516="ODU HS","TX ISSUE",
AQ516="IP &amp; VLAN","TX ISSUE",
AQ516="Warehouse HUAWEI","SPARE-ISSUE",
AQ516="SPARE-HS","SPARE-ISSUE",
AQ516="Power Telco","RAN ISSUE",AQ516="no impacts","no impacts"
),"")</f>
        <v>No root cause</v>
      </c>
      <c r="AQ516" s="67" t="s">
        <v>5344</v>
      </c>
      <c r="AR516" s="48" t="str" cm="1">
        <f t="array" ref="AR516">IFERROR(_xlfn.IFS(
AQ516="MPR ISSUE","ACTIVE",
AQ516="BSS Hardware Issue","ACTIVE",
AQ516="Sites strategiques, MLL, Pylone, etc.","PASSIVE",
AQ516="AKTIVCO DEFAUT GE &amp; POWER Cabinet","PASSIVE",
AQ516="AKTIVCO Coupure ENEO &amp; Baisse de tension","PASSIVE",
AQ516="Coupure ENEO &amp; Baisse de tension","PASSIVE",
AQ516="Defaut GE &amp; POWER Cabinet","PASSIVE",
AQ516="Sharing","PASSIVE",
AQ516="Sites strategiques &amp; DataCenter","PASSIVE",
AQ516="Exclu","Exclu",
AQ516="SAT","ACTIVE",
AQ516="SPARE-ISSUE","SPARE-ISSUE",
AQ516="Fiber CAmtel","ACTIVE",
AQ516="Fiber AOF","ACTIVE",
AQ516="Projet OCM (HUAWEI)","PLANNED WORKS",
AQ516="Projet OCM (NOKIA)","PLANNED WORKS",
AQ516="ACCESS-ISSUE","ACCESS-ISSUE",
AQ516="Projet OCM (ZTE, NOKIA, autres projets)","PLANNED WORKS",
AQ516="No root CAuse","No root cause",
AQ516="ODU HS","ACTIVE",
AQ516="IP &amp; VLAN","ACTIVE",
AQ516="Warehouse HUAWEI","SPARE-ISSUE",
AQ516="SPARE-HS","SPARE-ISSUE",
AQ516="Power Telco","ACTIVE", AQ516="no impacts","no impacts"
),"")</f>
        <v>No root cause</v>
      </c>
      <c r="AS516" s="92" t="s">
        <v>5537</v>
      </c>
      <c r="AT516" s="98" t="s">
        <v>2427</v>
      </c>
      <c r="AV516" s="17" t="s">
        <v>5537</v>
      </c>
      <c r="AW516" s="7" t="s">
        <v>5537</v>
      </c>
      <c r="AX516" s="6" t="s">
        <v>5537</v>
      </c>
      <c r="AY516" s="7"/>
      <c r="AZ516" s="3" t="s">
        <v>5537</v>
      </c>
      <c r="BA516" s="18" t="s">
        <v>5537</v>
      </c>
      <c r="BB516" s="18" t="s">
        <v>5537</v>
      </c>
      <c r="BC516" s="18" t="s">
        <v>5537</v>
      </c>
      <c r="BD516" s="18" t="s">
        <v>5537</v>
      </c>
      <c r="BE516" s="18" t="s">
        <v>5537</v>
      </c>
      <c r="BF516" s="18" t="s">
        <v>5537</v>
      </c>
      <c r="BG516" s="18" t="s">
        <v>5537</v>
      </c>
      <c r="BH516" s="18" t="s">
        <v>5537</v>
      </c>
      <c r="BI516" s="18" t="s">
        <v>5537</v>
      </c>
      <c r="BJ516" s="18" t="s">
        <v>5537</v>
      </c>
      <c r="BK516" s="18" t="s">
        <v>5537</v>
      </c>
      <c r="BL516" s="9" t="s">
        <v>5537</v>
      </c>
      <c r="BM516" s="14" t="s">
        <v>5537</v>
      </c>
      <c r="BN516" s="14" t="s">
        <v>5537</v>
      </c>
      <c r="BO516" s="14" t="str">
        <f>_xlfn.XLOOKUP(B516,'[4]cell downs 18042026 17h'!$B:$B,'[4]cell downs 18042026 17h'!$B:$B,"")</f>
        <v/>
      </c>
      <c r="BP516" s="14" t="str">
        <f>_xlfn.XLOOKUP(B516,'[5]Cells Huawei 19042026 15h'!$B:$B,'[5]Cells Huawei 19042026 15h'!$B:$B,"")</f>
        <v/>
      </c>
      <c r="BQ516" s="9" t="str">
        <f>_xlfn.XLOOKUP(B516,'[6]cells down 19042026 9H40'!$B:$B,'[6]cells down 19042026 9H40'!$B:$B,"")</f>
        <v/>
      </c>
      <c r="BR516" s="9" t="s">
        <v>2427</v>
      </c>
      <c r="BS516" s="9" t="s">
        <v>5537</v>
      </c>
      <c r="BT516" s="108"/>
    </row>
    <row r="517" spans="1:72" s="9" customFormat="1" x14ac:dyDescent="0.35">
      <c r="A517" s="1" t="s">
        <v>1555</v>
      </c>
      <c r="B517" s="8" t="s">
        <v>1556</v>
      </c>
      <c r="C517" s="3" t="str">
        <f>_xlfn.XLOOKUP(B517,'[1]daily break down'!$D:$D,'[1]daily break down'!$E:$E,"")</f>
        <v>EXTREME-NORD</v>
      </c>
      <c r="D517" s="1" t="s">
        <v>11</v>
      </c>
      <c r="E517" s="1" t="s">
        <v>12</v>
      </c>
      <c r="F517" s="3" t="s">
        <v>55</v>
      </c>
      <c r="G517" s="1" t="s">
        <v>719</v>
      </c>
      <c r="H517" s="33" t="str">
        <f>_xlfn.XLOOKUP(B517,[2]CALCULATION!$B:$B,[2]CALCULATION!$H:$H,"")</f>
        <v>NOKIA</v>
      </c>
      <c r="I517" s="28">
        <v>3.5670156634708122E-5</v>
      </c>
      <c r="J517" s="28">
        <v>1.42680626539122E-4</v>
      </c>
      <c r="K517" s="28">
        <v>3.5670156634766019E-5</v>
      </c>
      <c r="L517" s="28">
        <v>8.9175391586828202E-5</v>
      </c>
      <c r="M517" s="28">
        <v>1.0701046990435595E-4</v>
      </c>
      <c r="N517" s="28">
        <v>5.3505234952120087E-5</v>
      </c>
      <c r="O517" s="28">
        <v>3.5670156634823915E-5</v>
      </c>
      <c r="P517" s="28">
        <v>0.18431636970232132</v>
      </c>
      <c r="Q517" s="28">
        <v>1.7835078317354061E-5</v>
      </c>
      <c r="R517" s="28">
        <v>1.2147816782389158</v>
      </c>
      <c r="S517" s="93">
        <v>0.99414390621670179</v>
      </c>
      <c r="T517" s="93">
        <f>_xlfn.XLOOKUP(B517,'[3]Nur des jours'!$B:$B,'[3]Nur des jours'!$U:$U,"")</f>
        <v>2.3339815906786532</v>
      </c>
      <c r="U517" s="93">
        <v>0.27180549202709925</v>
      </c>
      <c r="V517" s="93">
        <v>1.086906199530068</v>
      </c>
      <c r="W517" s="93">
        <v>2.3339815906786532</v>
      </c>
      <c r="X517" s="93">
        <v>1.3018002014650445</v>
      </c>
      <c r="Y517" s="93">
        <v>0.58441984630442934</v>
      </c>
      <c r="Z517" s="93">
        <v>8.9175391586886099E-5</v>
      </c>
      <c r="AA517" s="93">
        <v>1.0701046990435595E-4</v>
      </c>
      <c r="AB517" s="93">
        <v>9.0958899418763111E-4</v>
      </c>
      <c r="AC517" s="93">
        <f>_xlfn.XLOOKUP(B517,'[3]Nur des jours'!$B:$B,'[3]Nur des jours'!$N:$N,"")</f>
        <v>13.86916329226985</v>
      </c>
      <c r="AD517" s="93">
        <v>13.86916329226985</v>
      </c>
      <c r="AE517" s="93">
        <v>5.7152954123133917</v>
      </c>
      <c r="AF517" s="93">
        <v>0.36913261593514274</v>
      </c>
      <c r="AG517" s="93"/>
      <c r="AH517" s="93">
        <v>4.6371203625230279E-3</v>
      </c>
      <c r="AI517" s="93">
        <v>0</v>
      </c>
      <c r="AJ517" s="93">
        <v>0</v>
      </c>
      <c r="AK517" s="93">
        <v>8.8920845672812443E-3</v>
      </c>
      <c r="AL517" s="93">
        <v>4.6371203625230279E-3</v>
      </c>
      <c r="AM517" s="49" t="s">
        <v>5601</v>
      </c>
      <c r="AN517" s="49"/>
      <c r="AO517" s="48" t="str" cm="1">
        <f t="array" ref="AO517">IFERROR(_xlfn.IFS(
AQ517="MPR ISSUE","PDH",
AQ517="BSS Hardware Issue","BSS",
AQ517="Sites strategiques, MLL, Pylone, etc.","ENVTECH",
AQ517="AKTIVCO DEFAUT GE &amp; POWER Cabinet","AKTIVCO",
AQ517="AKTIVCO Coupure ENEO &amp; Baisse de tension","AKTIVCO GRID ONLY",
AQ517="Coupure ENEO &amp; Baisse de tension","IHS GRID ONLY",
AQ517="Defaut GE &amp; POWER Cabinet","IHS",
AQ517="Sharing","Partners",
AQ517="Sites strategiques &amp; DataCenter","SST &amp; DC",
AQ517="Exclu","Exclu",
AQ517="SAT","SAT",
AQ517="SPARE-ISSUE","SPARE-ISSUE",
AQ517="Fiber CAmtel","TRANS_FO_CAMTEL",
AQ517="Fiber AOF","Fiber AOF",
AQ517="Projet OCM (HUAWEI)","TRAVAUX-HUAWEI",
AQ517="Projet OCM (NOKIA)","TRAVAUX-NOKIA",
AQ517="ACCESS-ISSUE","ACCESS-ISSUE",
AQ517="Projet OCM (ZTE, NOKIA, autres projets)","TRAVAUX OCM",
AQ517="No root CAuse","No root cause",
AQ517="ODU HS","PDH",
AQ517="IP &amp; VLAN","PDH",
AQ517="Warehouse HUAWEI","SPARE-ISSUE",
AQ517="SPARE-HS","SPARE-ISSUE",
AQ517="Power Telco","BSS",AQ517="no impacts","no impacts"
),"")</f>
        <v>IHS</v>
      </c>
      <c r="AP517" s="48" t="str" cm="1">
        <f t="array" ref="AP517">IFERROR(_xlfn.IFS(
AQ517="MPR ISSUE","TX ISSUE",
AQ517="BSS Hardware Issue","RAN ISSUE",
AQ517="Sites strategiques, MLL, Pylone, etc.","ENVTECH",
AQ517="AKTIVCO DEFAUT GE &amp; POWER Cabinet","POWER ISSUE",
AQ517="AKTIVCO Coupure ENEO &amp; Baisse de tension","POWER ISSUE",
AQ517="Coupure ENEO &amp; Baisse de tension","POWER ISSUE",
AQ517="Defaut GE &amp; POWER Cabinet","POWER ISSUE",
AQ517="Sharing","POWER ISSUE",
AQ517="Sites strategiques &amp; DataCenter","POWER ISSUE",
AQ517="Exclu","Exclu",
AQ517="SAT","TX ISSUE",
AQ517="SPARE-ISSUE","SPARE-ISSUE",
AQ517="Fiber CAmtel","TX ISSUE",
AQ517="Fiber AOF","TX ISSUE",
AQ517="Projet OCM (HUAWEI)","TRAVAUX-HUAWEI",
AQ517="Projet OCM (NOKIA)","TRAVAUX -NOKIA",
AQ517="ACCESS-ISSUE","ACCESS-ISSUE",
AQ517="Projet OCM (ZTE, NOKIA, autres projets)","TRAVAUX OCM",
AQ517="No root CAuse","No root cause",
AQ517="ODU HS","TX ISSUE",
AQ517="IP &amp; VLAN","TX ISSUE",
AQ517="Warehouse HUAWEI","SPARE-ISSUE",
AQ517="SPARE-HS","SPARE-ISSUE",
AQ517="Power Telco","RAN ISSUE",AQ517="no impacts","no impacts"
),"")</f>
        <v>POWER ISSUE</v>
      </c>
      <c r="AQ517" s="67" t="s">
        <v>5330</v>
      </c>
      <c r="AR517" s="48" t="str" cm="1">
        <f t="array" ref="AR517">IFERROR(_xlfn.IFS(
AQ517="MPR ISSUE","ACTIVE",
AQ517="BSS Hardware Issue","ACTIVE",
AQ517="Sites strategiques, MLL, Pylone, etc.","PASSIVE",
AQ517="AKTIVCO DEFAUT GE &amp; POWER Cabinet","PASSIVE",
AQ517="AKTIVCO Coupure ENEO &amp; Baisse de tension","PASSIVE",
AQ517="Coupure ENEO &amp; Baisse de tension","PASSIVE",
AQ517="Defaut GE &amp; POWER Cabinet","PASSIVE",
AQ517="Sharing","PASSIVE",
AQ517="Sites strategiques &amp; DataCenter","PASSIVE",
AQ517="Exclu","Exclu",
AQ517="SAT","ACTIVE",
AQ517="SPARE-ISSUE","SPARE-ISSUE",
AQ517="Fiber CAmtel","ACTIVE",
AQ517="Fiber AOF","ACTIVE",
AQ517="Projet OCM (HUAWEI)","PLANNED WORKS",
AQ517="Projet OCM (NOKIA)","PLANNED WORKS",
AQ517="ACCESS-ISSUE","ACCESS-ISSUE",
AQ517="Projet OCM (ZTE, NOKIA, autres projets)","PLANNED WORKS",
AQ517="No root CAuse","No root cause",
AQ517="ODU HS","ACTIVE",
AQ517="IP &amp; VLAN","ACTIVE",
AQ517="Warehouse HUAWEI","SPARE-ISSUE",
AQ517="SPARE-HS","SPARE-ISSUE",
AQ517="Power Telco","ACTIVE", AQ517="no impacts","no impacts"
),"")</f>
        <v>PASSIVE</v>
      </c>
      <c r="AS517" s="92" t="s">
        <v>5706</v>
      </c>
      <c r="AT517" s="98" t="s">
        <v>1556</v>
      </c>
      <c r="AV517" s="17" t="s">
        <v>5537</v>
      </c>
      <c r="AW517" s="7" t="s">
        <v>5537</v>
      </c>
      <c r="AX517" s="6" t="s">
        <v>5537</v>
      </c>
      <c r="AY517" s="7"/>
      <c r="AZ517" s="3" t="s">
        <v>5537</v>
      </c>
      <c r="BA517" s="18" t="s">
        <v>5537</v>
      </c>
      <c r="BB517" s="18" t="s">
        <v>5537</v>
      </c>
      <c r="BC517" s="18" t="s">
        <v>5537</v>
      </c>
      <c r="BD517" s="18" t="s">
        <v>5537</v>
      </c>
      <c r="BE517" s="18" t="s">
        <v>5537</v>
      </c>
      <c r="BF517" s="18" t="s">
        <v>5537</v>
      </c>
      <c r="BG517" s="18" t="s">
        <v>5537</v>
      </c>
      <c r="BH517" s="18" t="s">
        <v>5537</v>
      </c>
      <c r="BI517" s="18" t="s">
        <v>5537</v>
      </c>
      <c r="BJ517" s="18" t="s">
        <v>5537</v>
      </c>
      <c r="BK517" s="18" t="s">
        <v>5537</v>
      </c>
      <c r="BL517" s="9" t="s">
        <v>5706</v>
      </c>
      <c r="BM517" s="14" t="s">
        <v>5537</v>
      </c>
      <c r="BN517" s="14" t="s">
        <v>5537</v>
      </c>
      <c r="BO517" s="14" t="str">
        <f>_xlfn.XLOOKUP(B517,'[4]cell downs 18042026 17h'!$B:$B,'[4]cell downs 18042026 17h'!$B:$B,"")</f>
        <v/>
      </c>
      <c r="BP517" s="14" t="str">
        <f>_xlfn.XLOOKUP(B517,'[5]Cells Huawei 19042026 15h'!$B:$B,'[5]Cells Huawei 19042026 15h'!$B:$B,"")</f>
        <v/>
      </c>
      <c r="BQ517" s="9" t="str">
        <f>_xlfn.XLOOKUP(B517,'[6]cells down 19042026 9H40'!$B:$B,'[6]cells down 19042026 9H40'!$B:$B,"")</f>
        <v/>
      </c>
      <c r="BR517" s="9" t="s">
        <v>1556</v>
      </c>
      <c r="BS517" s="9" t="s">
        <v>12</v>
      </c>
      <c r="BT517" s="108"/>
    </row>
    <row r="518" spans="1:72" s="9" customFormat="1" x14ac:dyDescent="0.35">
      <c r="A518" s="3" t="s">
        <v>230</v>
      </c>
      <c r="B518" s="25" t="s">
        <v>231</v>
      </c>
      <c r="C518" s="3" t="str">
        <f>_xlfn.XLOOKUP(B518,'[1]daily break down'!$D:$D,'[1]daily break down'!$E:$E,"")</f>
        <v>CENTRE</v>
      </c>
      <c r="D518" s="3" t="s">
        <v>11</v>
      </c>
      <c r="E518" s="3" t="s">
        <v>66</v>
      </c>
      <c r="F518" s="3" t="s">
        <v>226</v>
      </c>
      <c r="G518" s="3" t="s">
        <v>230</v>
      </c>
      <c r="H518" s="33" t="str">
        <f>_xlfn.XLOOKUP(B518,[2]CALCULATION!$B:$B,[2]CALCULATION!$H:$H,"")</f>
        <v>NOKIA</v>
      </c>
      <c r="I518" s="28">
        <v>2.9427879223703924E-3</v>
      </c>
      <c r="J518" s="28">
        <v>0</v>
      </c>
      <c r="K518" s="28">
        <v>7.1340313269584272E-3</v>
      </c>
      <c r="L518" s="28">
        <v>0</v>
      </c>
      <c r="M518" s="28">
        <v>0</v>
      </c>
      <c r="N518" s="28">
        <v>0</v>
      </c>
      <c r="O518" s="28">
        <v>0</v>
      </c>
      <c r="P518" s="28">
        <v>0</v>
      </c>
      <c r="Q518" s="28">
        <v>0</v>
      </c>
      <c r="R518" s="28">
        <v>0</v>
      </c>
      <c r="S518" s="93">
        <v>7.0805260920062405E-3</v>
      </c>
      <c r="T518" s="93">
        <f>_xlfn.XLOOKUP(B518,'[3]Nur des jours'!$B:$B,'[3]Nur des jours'!$U:$U,"")</f>
        <v>0</v>
      </c>
      <c r="U518" s="93">
        <v>0.46684826771817967</v>
      </c>
      <c r="V518" s="93">
        <v>0</v>
      </c>
      <c r="W518" s="93">
        <v>0</v>
      </c>
      <c r="X518" s="93">
        <v>0</v>
      </c>
      <c r="Y518" s="93">
        <v>0</v>
      </c>
      <c r="Z518" s="93">
        <v>0</v>
      </c>
      <c r="AA518" s="93">
        <v>0</v>
      </c>
      <c r="AB518" s="93">
        <v>0</v>
      </c>
      <c r="AC518" s="93">
        <f>_xlfn.XLOOKUP(B518,'[3]Nur des jours'!$B:$B,'[3]Nur des jours'!$N:$N,"")</f>
        <v>0</v>
      </c>
      <c r="AD518" s="93">
        <v>0</v>
      </c>
      <c r="AE518" s="93">
        <v>0</v>
      </c>
      <c r="AF518" s="93">
        <v>0</v>
      </c>
      <c r="AG518" s="93"/>
      <c r="AH518" s="93">
        <v>4.5479449709359835E-3</v>
      </c>
      <c r="AI518" s="93">
        <v>0</v>
      </c>
      <c r="AJ518" s="93">
        <v>1.3547181166294438E-2</v>
      </c>
      <c r="AK518" s="93">
        <v>0</v>
      </c>
      <c r="AL518" s="93">
        <v>4.5479449709359835E-3</v>
      </c>
      <c r="AM518" s="49" t="s">
        <v>5559</v>
      </c>
      <c r="AN518" s="49"/>
      <c r="AO518" s="48" t="str" cm="1">
        <f t="array" ref="AO518">IFERROR(_xlfn.IFS(
AQ518="MPR ISSUE","PDH",
AQ518="BSS Hardware Issue","BSS",
AQ518="Sites strategiques, MLL, Pylone, etc.","ENVTECH",
AQ518="AKTIVCO DEFAUT GE &amp; POWER Cabinet","AKTIVCO",
AQ518="AKTIVCO Coupure ENEO &amp; Baisse de tension","AKTIVCO GRID ONLY",
AQ518="Coupure ENEO &amp; Baisse de tension","IHS GRID ONLY",
AQ518="Defaut GE &amp; POWER Cabinet","IHS",
AQ518="Sharing","Partners",
AQ518="Sites strategiques &amp; DataCenter","SST &amp; DC",
AQ518="Exclu","Exclu",
AQ518="SAT","SAT",
AQ518="SPARE-ISSUE","SPARE-ISSUE",
AQ518="Fiber CAmtel","TRANS_FO_CAMTEL",
AQ518="Fiber AOF","Fiber AOF",
AQ518="Projet OCM (HUAWEI)","TRAVAUX-HUAWEI",
AQ518="Projet OCM (NOKIA)","TRAVAUX-NOKIA",
AQ518="ACCESS-ISSUE","ACCESS-ISSUE",
AQ518="Projet OCM (ZTE, NOKIA, autres projets)","TRAVAUX OCM",
AQ518="No root CAuse","No root cause",
AQ518="ODU HS","PDH",
AQ518="IP &amp; VLAN","PDH",
AQ518="Warehouse HUAWEI","SPARE-ISSUE",
AQ518="SPARE-HS","SPARE-ISSUE",
AQ518="Power Telco","BSS",AQ518="no impacts","no impacts"
),"")</f>
        <v>No root cause</v>
      </c>
      <c r="AP518" s="48" t="str" cm="1">
        <f t="array" ref="AP518">IFERROR(_xlfn.IFS(
AQ518="MPR ISSUE","TX ISSUE",
AQ518="BSS Hardware Issue","RAN ISSUE",
AQ518="Sites strategiques, MLL, Pylone, etc.","ENVTECH",
AQ518="AKTIVCO DEFAUT GE &amp; POWER Cabinet","POWER ISSUE",
AQ518="AKTIVCO Coupure ENEO &amp; Baisse de tension","POWER ISSUE",
AQ518="Coupure ENEO &amp; Baisse de tension","POWER ISSUE",
AQ518="Defaut GE &amp; POWER Cabinet","POWER ISSUE",
AQ518="Sharing","POWER ISSUE",
AQ518="Sites strategiques &amp; DataCenter","POWER ISSUE",
AQ518="Exclu","Exclu",
AQ518="SAT","TX ISSUE",
AQ518="SPARE-ISSUE","SPARE-ISSUE",
AQ518="Fiber CAmtel","TX ISSUE",
AQ518="Fiber AOF","TX ISSUE",
AQ518="Projet OCM (HUAWEI)","TRAVAUX-HUAWEI",
AQ518="Projet OCM (NOKIA)","TRAVAUX -NOKIA",
AQ518="ACCESS-ISSUE","ACCESS-ISSUE",
AQ518="Projet OCM (ZTE, NOKIA, autres projets)","TRAVAUX OCM",
AQ518="No root CAuse","No root cause",
AQ518="ODU HS","TX ISSUE",
AQ518="IP &amp; VLAN","TX ISSUE",
AQ518="Warehouse HUAWEI","SPARE-ISSUE",
AQ518="SPARE-HS","SPARE-ISSUE",
AQ518="Power Telco","RAN ISSUE",AQ518="no impacts","no impacts"
),"")</f>
        <v>No root cause</v>
      </c>
      <c r="AQ518" s="126" t="s">
        <v>5344</v>
      </c>
      <c r="AR518" s="48" t="str" cm="1">
        <f t="array" ref="AR518">IFERROR(_xlfn.IFS(
AQ518="MPR ISSUE","ACTIVE",
AQ518="BSS Hardware Issue","ACTIVE",
AQ518="Sites strategiques, MLL, Pylone, etc.","PASSIVE",
AQ518="AKTIVCO DEFAUT GE &amp; POWER Cabinet","PASSIVE",
AQ518="AKTIVCO Coupure ENEO &amp; Baisse de tension","PASSIVE",
AQ518="Coupure ENEO &amp; Baisse de tension","PASSIVE",
AQ518="Defaut GE &amp; POWER Cabinet","PASSIVE",
AQ518="Sharing","PASSIVE",
AQ518="Sites strategiques &amp; DataCenter","PASSIVE",
AQ518="Exclu","Exclu",
AQ518="SAT","ACTIVE",
AQ518="SPARE-ISSUE","SPARE-ISSUE",
AQ518="Fiber CAmtel","ACTIVE",
AQ518="Fiber AOF","ACTIVE",
AQ518="Projet OCM (HUAWEI)","PLANNED WORKS",
AQ518="Projet OCM (NOKIA)","PLANNED WORKS",
AQ518="ACCESS-ISSUE","ACCESS-ISSUE",
AQ518="Projet OCM (ZTE, NOKIA, autres projets)","PLANNED WORKS",
AQ518="No root CAuse","No root cause",
AQ518="ODU HS","ACTIVE",
AQ518="IP &amp; VLAN","ACTIVE",
AQ518="Warehouse HUAWEI","SPARE-ISSUE",
AQ518="SPARE-HS","SPARE-ISSUE",
AQ518="Power Telco","ACTIVE", AQ518="no impacts","no impacts"
),"")</f>
        <v>No root cause</v>
      </c>
      <c r="AS518" s="92" t="s">
        <v>5537</v>
      </c>
      <c r="AT518" s="98" t="s">
        <v>231</v>
      </c>
      <c r="AV518" s="17" t="s">
        <v>5537</v>
      </c>
      <c r="AW518" s="7" t="s">
        <v>5537</v>
      </c>
      <c r="AX518" s="6" t="s">
        <v>5537</v>
      </c>
      <c r="AY518" s="7"/>
      <c r="AZ518" s="3" t="s">
        <v>5537</v>
      </c>
      <c r="BA518" s="18" t="s">
        <v>5537</v>
      </c>
      <c r="BB518" s="18" t="s">
        <v>5537</v>
      </c>
      <c r="BC518" s="18" t="s">
        <v>5537</v>
      </c>
      <c r="BD518" s="18" t="s">
        <v>5537</v>
      </c>
      <c r="BE518" s="18" t="s">
        <v>5537</v>
      </c>
      <c r="BF518" s="18" t="s">
        <v>5537</v>
      </c>
      <c r="BG518" s="18" t="s">
        <v>5537</v>
      </c>
      <c r="BH518" s="18" t="s">
        <v>5537</v>
      </c>
      <c r="BI518" s="18" t="s">
        <v>5537</v>
      </c>
      <c r="BJ518" s="18" t="s">
        <v>5537</v>
      </c>
      <c r="BK518" s="18" t="s">
        <v>5537</v>
      </c>
      <c r="BL518" s="9" t="s">
        <v>5537</v>
      </c>
      <c r="BM518" s="14" t="s">
        <v>5537</v>
      </c>
      <c r="BN518" s="14" t="s">
        <v>5537</v>
      </c>
      <c r="BO518" s="14" t="str">
        <f>_xlfn.XLOOKUP(B518,'[4]cell downs 18042026 17h'!$B:$B,'[4]cell downs 18042026 17h'!$B:$B,"")</f>
        <v/>
      </c>
      <c r="BP518" s="14" t="str">
        <f>_xlfn.XLOOKUP(B518,'[5]Cells Huawei 19042026 15h'!$B:$B,'[5]Cells Huawei 19042026 15h'!$B:$B,"")</f>
        <v/>
      </c>
      <c r="BQ518" s="9" t="str">
        <f>_xlfn.XLOOKUP(B518,'[6]cells down 19042026 9H40'!$B:$B,'[6]cells down 19042026 9H40'!$B:$B,"")</f>
        <v/>
      </c>
      <c r="BR518" s="9" t="s">
        <v>231</v>
      </c>
      <c r="BS518" s="9" t="s">
        <v>12</v>
      </c>
      <c r="BT518" s="108"/>
    </row>
    <row r="519" spans="1:72" s="9" customFormat="1" x14ac:dyDescent="0.35">
      <c r="A519" s="1" t="s">
        <v>1366</v>
      </c>
      <c r="B519" s="8" t="s">
        <v>1367</v>
      </c>
      <c r="C519" s="3" t="str">
        <f>_xlfn.XLOOKUP(B519,'[1]daily break down'!$D:$D,'[1]daily break down'!$E:$E,"")</f>
        <v>OUEST</v>
      </c>
      <c r="D519" s="1" t="s">
        <v>11</v>
      </c>
      <c r="E519" s="1" t="s">
        <v>66</v>
      </c>
      <c r="F519" s="3" t="s">
        <v>102</v>
      </c>
      <c r="G519" s="1" t="s">
        <v>1368</v>
      </c>
      <c r="H519" s="33" t="str">
        <f>_xlfn.XLOOKUP(B519,[2]CALCULATION!$B:$B,[2]CALCULATION!$H:$H,"")</f>
        <v>NOKIA</v>
      </c>
      <c r="I519" s="28">
        <v>0</v>
      </c>
      <c r="J519" s="28">
        <v>0</v>
      </c>
      <c r="K519" s="28">
        <v>0</v>
      </c>
      <c r="L519" s="28">
        <v>0</v>
      </c>
      <c r="M519" s="28">
        <v>0</v>
      </c>
      <c r="N519" s="28">
        <v>0</v>
      </c>
      <c r="O519" s="28">
        <v>1.4404005556090718</v>
      </c>
      <c r="P519" s="28">
        <v>2.2826125883451067</v>
      </c>
      <c r="Q519" s="28">
        <v>1.7369864467903282</v>
      </c>
      <c r="R519" s="28">
        <v>8.9175391586982075E-4</v>
      </c>
      <c r="S519" s="93">
        <v>0</v>
      </c>
      <c r="T519" s="93">
        <f>_xlfn.XLOOKUP(B519,'[3]Nur des jours'!$B:$B,'[3]Nur des jours'!$U:$U,"")</f>
        <v>9.9698087794243204E-2</v>
      </c>
      <c r="U519" s="93">
        <v>0</v>
      </c>
      <c r="V519" s="93">
        <v>0</v>
      </c>
      <c r="W519" s="93">
        <v>9.9698087794243204E-2</v>
      </c>
      <c r="X519" s="93">
        <v>0</v>
      </c>
      <c r="Y519" s="93">
        <v>1.1358626327999932</v>
      </c>
      <c r="Z519" s="93">
        <v>0</v>
      </c>
      <c r="AA519" s="93">
        <v>0</v>
      </c>
      <c r="AB519" s="93">
        <v>0</v>
      </c>
      <c r="AC519" s="93">
        <f>_xlfn.XLOOKUP(B519,'[3]Nur des jours'!$B:$B,'[3]Nur des jours'!$N:$N,"")</f>
        <v>8.9175391586982075E-4</v>
      </c>
      <c r="AD519" s="93">
        <v>8.9175391586982075E-4</v>
      </c>
      <c r="AE519" s="93">
        <v>4.394563297406353E-2</v>
      </c>
      <c r="AF519" s="93">
        <v>0</v>
      </c>
      <c r="AG519" s="93"/>
      <c r="AH519" s="93">
        <v>4.2447486395401982E-3</v>
      </c>
      <c r="AI519" s="93">
        <v>2.8725985076476068E-3</v>
      </c>
      <c r="AJ519" s="93">
        <v>1.1422133140208885E-2</v>
      </c>
      <c r="AK519" s="93">
        <v>0</v>
      </c>
      <c r="AL519" s="93">
        <v>4.2447486395401982E-3</v>
      </c>
      <c r="AM519" s="49" t="s">
        <v>5559</v>
      </c>
      <c r="AN519" s="49"/>
      <c r="AO519" s="48" t="str" cm="1">
        <f t="array" ref="AO519">IFERROR(_xlfn.IFS(
AQ519="MPR ISSUE","PDH",
AQ519="BSS Hardware Issue","BSS",
AQ519="Sites strategiques, MLL, Pylone, etc.","ENVTECH",
AQ519="AKTIVCO DEFAUT GE &amp; POWER Cabinet","AKTIVCO",
AQ519="AKTIVCO Coupure ENEO &amp; Baisse de tension","AKTIVCO GRID ONLY",
AQ519="Coupure ENEO &amp; Baisse de tension","IHS GRID ONLY",
AQ519="Defaut GE &amp; POWER Cabinet","IHS",
AQ519="Sharing","Partners",
AQ519="Sites strategiques &amp; DataCenter","SST &amp; DC",
AQ519="Exclu","Exclu",
AQ519="SAT","SAT",
AQ519="SPARE-ISSUE","SPARE-ISSUE",
AQ519="Fiber CAmtel","TRANS_FO_CAMTEL",
AQ519="Fiber AOF","Fiber AOF",
AQ519="Projet OCM (HUAWEI)","TRAVAUX-HUAWEI",
AQ519="Projet OCM (NOKIA)","TRAVAUX-NOKIA",
AQ519="ACCESS-ISSUE","ACCESS-ISSUE",
AQ519="Projet OCM (ZTE, NOKIA, autres projets)","TRAVAUX OCM",
AQ519="No root CAuse","No root cause",
AQ519="ODU HS","PDH",
AQ519="IP &amp; VLAN","PDH",
AQ519="Warehouse HUAWEI","SPARE-ISSUE",
AQ519="SPARE-HS","SPARE-ISSUE",
AQ519="Power Telco","BSS",AQ519="no impacts","no impacts"
),"")</f>
        <v>No root cause</v>
      </c>
      <c r="AP519" s="48" t="str" cm="1">
        <f t="array" ref="AP519">IFERROR(_xlfn.IFS(
AQ519="MPR ISSUE","TX ISSUE",
AQ519="BSS Hardware Issue","RAN ISSUE",
AQ519="Sites strategiques, MLL, Pylone, etc.","ENVTECH",
AQ519="AKTIVCO DEFAUT GE &amp; POWER Cabinet","POWER ISSUE",
AQ519="AKTIVCO Coupure ENEO &amp; Baisse de tension","POWER ISSUE",
AQ519="Coupure ENEO &amp; Baisse de tension","POWER ISSUE",
AQ519="Defaut GE &amp; POWER Cabinet","POWER ISSUE",
AQ519="Sharing","POWER ISSUE",
AQ519="Sites strategiques &amp; DataCenter","POWER ISSUE",
AQ519="Exclu","Exclu",
AQ519="SAT","TX ISSUE",
AQ519="SPARE-ISSUE","SPARE-ISSUE",
AQ519="Fiber CAmtel","TX ISSUE",
AQ519="Fiber AOF","TX ISSUE",
AQ519="Projet OCM (HUAWEI)","TRAVAUX-HUAWEI",
AQ519="Projet OCM (NOKIA)","TRAVAUX -NOKIA",
AQ519="ACCESS-ISSUE","ACCESS-ISSUE",
AQ519="Projet OCM (ZTE, NOKIA, autres projets)","TRAVAUX OCM",
AQ519="No root CAuse","No root cause",
AQ519="ODU HS","TX ISSUE",
AQ519="IP &amp; VLAN","TX ISSUE",
AQ519="Warehouse HUAWEI","SPARE-ISSUE",
AQ519="SPARE-HS","SPARE-ISSUE",
AQ519="Power Telco","RAN ISSUE",AQ519="no impacts","no impacts"
),"")</f>
        <v>No root cause</v>
      </c>
      <c r="AQ519" s="126" t="s">
        <v>5344</v>
      </c>
      <c r="AR519" s="48" t="str" cm="1">
        <f t="array" ref="AR519">IFERROR(_xlfn.IFS(
AQ519="MPR ISSUE","ACTIVE",
AQ519="BSS Hardware Issue","ACTIVE",
AQ519="Sites strategiques, MLL, Pylone, etc.","PASSIVE",
AQ519="AKTIVCO DEFAUT GE &amp; POWER Cabinet","PASSIVE",
AQ519="AKTIVCO Coupure ENEO &amp; Baisse de tension","PASSIVE",
AQ519="Coupure ENEO &amp; Baisse de tension","PASSIVE",
AQ519="Defaut GE &amp; POWER Cabinet","PASSIVE",
AQ519="Sharing","PASSIVE",
AQ519="Sites strategiques &amp; DataCenter","PASSIVE",
AQ519="Exclu","Exclu",
AQ519="SAT","ACTIVE",
AQ519="SPARE-ISSUE","SPARE-ISSUE",
AQ519="Fiber CAmtel","ACTIVE",
AQ519="Fiber AOF","ACTIVE",
AQ519="Projet OCM (HUAWEI)","PLANNED WORKS",
AQ519="Projet OCM (NOKIA)","PLANNED WORKS",
AQ519="ACCESS-ISSUE","ACCESS-ISSUE",
AQ519="Projet OCM (ZTE, NOKIA, autres projets)","PLANNED WORKS",
AQ519="No root CAuse","No root cause",
AQ519="ODU HS","ACTIVE",
AQ519="IP &amp; VLAN","ACTIVE",
AQ519="Warehouse HUAWEI","SPARE-ISSUE",
AQ519="SPARE-HS","SPARE-ISSUE",
AQ519="Power Telco","ACTIVE", AQ519="no impacts","no impacts"
),"")</f>
        <v>No root cause</v>
      </c>
      <c r="AS519" s="92" t="s">
        <v>5537</v>
      </c>
      <c r="AT519" s="98" t="s">
        <v>1367</v>
      </c>
      <c r="AV519" s="17" t="s">
        <v>5537</v>
      </c>
      <c r="AW519" s="7" t="s">
        <v>5537</v>
      </c>
      <c r="AX519" s="6" t="s">
        <v>5537</v>
      </c>
      <c r="AY519" s="7"/>
      <c r="AZ519" s="3" t="s">
        <v>5537</v>
      </c>
      <c r="BA519" s="18" t="s">
        <v>5537</v>
      </c>
      <c r="BB519" s="18" t="s">
        <v>5537</v>
      </c>
      <c r="BC519" s="18" t="s">
        <v>5537</v>
      </c>
      <c r="BD519" s="18" t="s">
        <v>5537</v>
      </c>
      <c r="BE519" s="18" t="s">
        <v>5537</v>
      </c>
      <c r="BF519" s="18" t="s">
        <v>5537</v>
      </c>
      <c r="BG519" s="18" t="s">
        <v>5537</v>
      </c>
      <c r="BH519" s="18" t="s">
        <v>5537</v>
      </c>
      <c r="BI519" s="18" t="s">
        <v>5537</v>
      </c>
      <c r="BJ519" s="18" t="s">
        <v>5537</v>
      </c>
      <c r="BK519" s="18" t="s">
        <v>5537</v>
      </c>
      <c r="BL519" s="9" t="s">
        <v>5537</v>
      </c>
      <c r="BM519" s="14" t="s">
        <v>5537</v>
      </c>
      <c r="BN519" s="14" t="s">
        <v>5537</v>
      </c>
      <c r="BO519" s="14" t="str">
        <f>_xlfn.XLOOKUP(B519,'[4]cell downs 18042026 17h'!$B:$B,'[4]cell downs 18042026 17h'!$B:$B,"")</f>
        <v/>
      </c>
      <c r="BP519" s="14" t="str">
        <f>_xlfn.XLOOKUP(B519,'[5]Cells Huawei 19042026 15h'!$B:$B,'[5]Cells Huawei 19042026 15h'!$B:$B,"")</f>
        <v/>
      </c>
      <c r="BQ519" s="9" t="str">
        <f>_xlfn.XLOOKUP(B519,'[6]cells down 19042026 9H40'!$B:$B,'[6]cells down 19042026 9H40'!$B:$B,"")</f>
        <v/>
      </c>
      <c r="BR519" s="9" t="s">
        <v>1367</v>
      </c>
      <c r="BS519" s="9" t="s">
        <v>1129</v>
      </c>
      <c r="BT519" s="108"/>
    </row>
    <row r="520" spans="1:72" s="9" customFormat="1" x14ac:dyDescent="0.35">
      <c r="A520" s="1" t="s">
        <v>5014</v>
      </c>
      <c r="B520" s="8" t="s">
        <v>5015</v>
      </c>
      <c r="C520" s="3" t="str">
        <f>_xlfn.XLOOKUP(B520,'[1]daily break down'!$D:$D,'[1]daily break down'!$E:$E,"")</f>
        <v>Douala</v>
      </c>
      <c r="D520" s="1" t="s">
        <v>21</v>
      </c>
      <c r="E520" s="1" t="s">
        <v>30</v>
      </c>
      <c r="F520" s="3" t="s">
        <v>31</v>
      </c>
      <c r="G520" s="1" t="s">
        <v>32</v>
      </c>
      <c r="H520" s="34" t="str">
        <f>_xlfn.XLOOKUP(B520,[2]CALCULATION!$B:$B,[2]CALCULATION!$H:$H,"")</f>
        <v>ZTE</v>
      </c>
      <c r="I520" s="28">
        <v>0</v>
      </c>
      <c r="J520" s="28">
        <v>0</v>
      </c>
      <c r="K520" s="28">
        <v>0</v>
      </c>
      <c r="L520" s="28">
        <v>0</v>
      </c>
      <c r="M520" s="28">
        <v>0</v>
      </c>
      <c r="N520" s="28">
        <v>0</v>
      </c>
      <c r="O520" s="28">
        <v>0</v>
      </c>
      <c r="P520" s="28">
        <v>0</v>
      </c>
      <c r="Q520" s="28">
        <v>0</v>
      </c>
      <c r="R520" s="28">
        <v>0</v>
      </c>
      <c r="S520" s="93">
        <v>0</v>
      </c>
      <c r="T520" s="93">
        <f>_xlfn.XLOOKUP(B520,'[3]Nur des jours'!$B:$B,'[3]Nur des jours'!$U:$U,"")</f>
        <v>0</v>
      </c>
      <c r="U520" s="93">
        <v>0</v>
      </c>
      <c r="V520" s="93">
        <v>0</v>
      </c>
      <c r="W520" s="93">
        <v>0</v>
      </c>
      <c r="X520" s="93">
        <v>9.3812511949502887E-3</v>
      </c>
      <c r="Y520" s="93">
        <v>0</v>
      </c>
      <c r="Z520" s="93">
        <v>0</v>
      </c>
      <c r="AA520" s="93">
        <v>0</v>
      </c>
      <c r="AB520" s="93">
        <v>0</v>
      </c>
      <c r="AC520" s="93">
        <f>_xlfn.XLOOKUP(B520,'[3]Nur des jours'!$B:$B,'[3]Nur des jours'!$N:$N,"")</f>
        <v>8.2041360260021456E-3</v>
      </c>
      <c r="AD520" s="93">
        <v>8.2041360260021456E-3</v>
      </c>
      <c r="AE520" s="93">
        <v>0</v>
      </c>
      <c r="AF520" s="93">
        <v>0</v>
      </c>
      <c r="AG520" s="93"/>
      <c r="AH520" s="93">
        <v>4.2269135612228066E-3</v>
      </c>
      <c r="AI520" s="93">
        <v>0</v>
      </c>
      <c r="AJ520" s="93">
        <v>4.0375912495621922E-3</v>
      </c>
      <c r="AK520" s="93">
        <v>5.5062523666624934E-3</v>
      </c>
      <c r="AL520" s="93">
        <v>4.2269135612228066E-3</v>
      </c>
      <c r="AM520" s="49" t="s">
        <v>5559</v>
      </c>
      <c r="AN520" s="49"/>
      <c r="AO520" s="48" t="str" cm="1">
        <f t="array" ref="AO520">IFERROR(_xlfn.IFS(
AQ520="MPR ISSUE","PDH",
AQ520="BSS Hardware Issue","BSS",
AQ520="Sites strategiques, MLL, Pylone, etc.","ENVTECH",
AQ520="AKTIVCO DEFAUT GE &amp; POWER Cabinet","AKTIVCO",
AQ520="AKTIVCO Coupure ENEO &amp; Baisse de tension","AKTIVCO GRID ONLY",
AQ520="Coupure ENEO &amp; Baisse de tension","IHS GRID ONLY",
AQ520="Defaut GE &amp; POWER Cabinet","IHS",
AQ520="Sharing","Partners",
AQ520="Sites strategiques &amp; DataCenter","SST &amp; DC",
AQ520="Exclu","Exclu",
AQ520="SAT","SAT",
AQ520="SPARE-ISSUE","SPARE-ISSUE",
AQ520="Fiber CAmtel","TRANS_FO_CAMTEL",
AQ520="Fiber AOF","Fiber AOF",
AQ520="Projet OCM (HUAWEI)","TRAVAUX-HUAWEI",
AQ520="Projet OCM (NOKIA)","TRAVAUX-NOKIA",
AQ520="ACCESS-ISSUE","ACCESS-ISSUE",
AQ520="Projet OCM (ZTE, NOKIA, autres projets)","TRAVAUX OCM",
AQ520="No root CAuse","No root cause",
AQ520="ODU HS","PDH",
AQ520="IP &amp; VLAN","PDH",
AQ520="Warehouse HUAWEI","SPARE-ISSUE",
AQ520="SPARE-HS","SPARE-ISSUE",
AQ520="Power Telco","BSS",AQ520="no impacts","no impacts"
),"")</f>
        <v>No root cause</v>
      </c>
      <c r="AP520" s="48" t="str" cm="1">
        <f t="array" ref="AP520">IFERROR(_xlfn.IFS(
AQ520="MPR ISSUE","TX ISSUE",
AQ520="BSS Hardware Issue","RAN ISSUE",
AQ520="Sites strategiques, MLL, Pylone, etc.","ENVTECH",
AQ520="AKTIVCO DEFAUT GE &amp; POWER Cabinet","POWER ISSUE",
AQ520="AKTIVCO Coupure ENEO &amp; Baisse de tension","POWER ISSUE",
AQ520="Coupure ENEO &amp; Baisse de tension","POWER ISSUE",
AQ520="Defaut GE &amp; POWER Cabinet","POWER ISSUE",
AQ520="Sharing","POWER ISSUE",
AQ520="Sites strategiques &amp; DataCenter","POWER ISSUE",
AQ520="Exclu","Exclu",
AQ520="SAT","TX ISSUE",
AQ520="SPARE-ISSUE","SPARE-ISSUE",
AQ520="Fiber CAmtel","TX ISSUE",
AQ520="Fiber AOF","TX ISSUE",
AQ520="Projet OCM (HUAWEI)","TRAVAUX-HUAWEI",
AQ520="Projet OCM (NOKIA)","TRAVAUX -NOKIA",
AQ520="ACCESS-ISSUE","ACCESS-ISSUE",
AQ520="Projet OCM (ZTE, NOKIA, autres projets)","TRAVAUX OCM",
AQ520="No root CAuse","No root cause",
AQ520="ODU HS","TX ISSUE",
AQ520="IP &amp; VLAN","TX ISSUE",
AQ520="Warehouse HUAWEI","SPARE-ISSUE",
AQ520="SPARE-HS","SPARE-ISSUE",
AQ520="Power Telco","RAN ISSUE",AQ520="no impacts","no impacts"
),"")</f>
        <v>No root cause</v>
      </c>
      <c r="AQ520" s="67" t="s">
        <v>5344</v>
      </c>
      <c r="AR520" s="48" t="str" cm="1">
        <f t="array" ref="AR520">IFERROR(_xlfn.IFS(
AQ520="MPR ISSUE","ACTIVE",
AQ520="BSS Hardware Issue","ACTIVE",
AQ520="Sites strategiques, MLL, Pylone, etc.","PASSIVE",
AQ520="AKTIVCO DEFAUT GE &amp; POWER Cabinet","PASSIVE",
AQ520="AKTIVCO Coupure ENEO &amp; Baisse de tension","PASSIVE",
AQ520="Coupure ENEO &amp; Baisse de tension","PASSIVE",
AQ520="Defaut GE &amp; POWER Cabinet","PASSIVE",
AQ520="Sharing","PASSIVE",
AQ520="Sites strategiques &amp; DataCenter","PASSIVE",
AQ520="Exclu","Exclu",
AQ520="SAT","ACTIVE",
AQ520="SPARE-ISSUE","SPARE-ISSUE",
AQ520="Fiber CAmtel","ACTIVE",
AQ520="Fiber AOF","ACTIVE",
AQ520="Projet OCM (HUAWEI)","PLANNED WORKS",
AQ520="Projet OCM (NOKIA)","PLANNED WORKS",
AQ520="ACCESS-ISSUE","ACCESS-ISSUE",
AQ520="Projet OCM (ZTE, NOKIA, autres projets)","PLANNED WORKS",
AQ520="No root CAuse","No root cause",
AQ520="ODU HS","ACTIVE",
AQ520="IP &amp; VLAN","ACTIVE",
AQ520="Warehouse HUAWEI","SPARE-ISSUE",
AQ520="SPARE-HS","SPARE-ISSUE",
AQ520="Power Telco","ACTIVE", AQ520="no impacts","no impacts"
),"")</f>
        <v>No root cause</v>
      </c>
      <c r="AS520" s="92" t="s">
        <v>5537</v>
      </c>
      <c r="AT520" s="98" t="s">
        <v>5015</v>
      </c>
      <c r="AV520" s="17" t="s">
        <v>5537</v>
      </c>
      <c r="AW520" s="7" t="s">
        <v>5537</v>
      </c>
      <c r="AX520" s="6" t="s">
        <v>5537</v>
      </c>
      <c r="AY520" s="7"/>
      <c r="AZ520" s="3" t="s">
        <v>5537</v>
      </c>
      <c r="BA520" s="18" t="s">
        <v>5537</v>
      </c>
      <c r="BB520" s="18" t="s">
        <v>5537</v>
      </c>
      <c r="BC520" s="18" t="s">
        <v>5537</v>
      </c>
      <c r="BD520" s="18" t="s">
        <v>5537</v>
      </c>
      <c r="BE520" s="18" t="s">
        <v>5537</v>
      </c>
      <c r="BF520" s="18" t="s">
        <v>5537</v>
      </c>
      <c r="BG520" s="18" t="s">
        <v>5537</v>
      </c>
      <c r="BH520" s="18" t="s">
        <v>5537</v>
      </c>
      <c r="BI520" s="18" t="s">
        <v>5537</v>
      </c>
      <c r="BJ520" s="18" t="s">
        <v>5537</v>
      </c>
      <c r="BK520" s="18" t="s">
        <v>5537</v>
      </c>
      <c r="BL520" s="9" t="s">
        <v>5537</v>
      </c>
      <c r="BM520" s="14" t="s">
        <v>5537</v>
      </c>
      <c r="BN520" s="14" t="s">
        <v>5537</v>
      </c>
      <c r="BO520" s="14" t="str">
        <f>_xlfn.XLOOKUP(B520,'[4]cell downs 18042026 17h'!$B:$B,'[4]cell downs 18042026 17h'!$B:$B,"")</f>
        <v/>
      </c>
      <c r="BP520" s="14" t="str">
        <f>_xlfn.XLOOKUP(B520,'[5]Cells Huawei 19042026 15h'!$B:$B,'[5]Cells Huawei 19042026 15h'!$B:$B,"")</f>
        <v/>
      </c>
      <c r="BQ520" s="9" t="str">
        <f>_xlfn.XLOOKUP(B520,'[6]cells down 19042026 9H40'!$B:$B,'[6]cells down 19042026 9H40'!$B:$B,"")</f>
        <v/>
      </c>
      <c r="BR520" s="9" t="s">
        <v>5537</v>
      </c>
      <c r="BS520" s="9" t="s">
        <v>12</v>
      </c>
      <c r="BT520" s="108"/>
    </row>
    <row r="521" spans="1:72" s="9" customFormat="1" x14ac:dyDescent="0.35">
      <c r="A521" s="19" t="s">
        <v>5450</v>
      </c>
      <c r="B521" s="26" t="s">
        <v>5451</v>
      </c>
      <c r="C521" s="3" t="str">
        <f>_xlfn.XLOOKUP(B521,'[1]daily break down'!$D:$D,'[1]daily break down'!$E:$E,"")</f>
        <v>Maroua</v>
      </c>
      <c r="D521" s="19" t="s">
        <v>357</v>
      </c>
      <c r="E521" s="19" t="s">
        <v>122</v>
      </c>
      <c r="F521" s="19" t="s">
        <v>5382</v>
      </c>
      <c r="G521" s="19" t="s">
        <v>84</v>
      </c>
      <c r="H521" s="32" t="str">
        <f>_xlfn.XLOOKUP(B521,[2]CALCULATION!$B:$B,[2]CALCULATION!$H:$H,"")</f>
        <v>Huawei</v>
      </c>
      <c r="I521" s="28">
        <v>0</v>
      </c>
      <c r="J521" s="28">
        <v>0</v>
      </c>
      <c r="K521" s="28">
        <v>0</v>
      </c>
      <c r="L521" s="28">
        <v>0</v>
      </c>
      <c r="M521" s="28">
        <v>0</v>
      </c>
      <c r="N521" s="28">
        <v>0</v>
      </c>
      <c r="O521" s="28">
        <v>0</v>
      </c>
      <c r="P521" s="28">
        <v>0</v>
      </c>
      <c r="Q521" s="28">
        <v>0</v>
      </c>
      <c r="R521" s="28">
        <v>0</v>
      </c>
      <c r="S521" s="93">
        <v>0</v>
      </c>
      <c r="T521" s="93">
        <f>_xlfn.XLOOKUP(B521,'[3]Nur des jours'!$B:$B,'[3]Nur des jours'!$U:$U,"")</f>
        <v>0</v>
      </c>
      <c r="U521" s="93">
        <v>0</v>
      </c>
      <c r="V521" s="93" t="s">
        <v>5537</v>
      </c>
      <c r="W521" s="93">
        <v>0</v>
      </c>
      <c r="X521" s="93">
        <v>0</v>
      </c>
      <c r="Y521" s="93">
        <v>0</v>
      </c>
      <c r="Z521" s="93">
        <v>0</v>
      </c>
      <c r="AA521" s="93">
        <v>0</v>
      </c>
      <c r="AB521" s="93">
        <v>0</v>
      </c>
      <c r="AC521" s="93">
        <f>_xlfn.XLOOKUP(B521,'[3]Nur des jours'!$B:$B,'[3]Nur des jours'!$N:$N,"")</f>
        <v>0</v>
      </c>
      <c r="AD521" s="93">
        <v>0</v>
      </c>
      <c r="AE521" s="93">
        <v>0</v>
      </c>
      <c r="AF521" s="93">
        <v>0</v>
      </c>
      <c r="AG521" s="93"/>
      <c r="AH521" s="93">
        <v>3.9237172298270985E-3</v>
      </c>
      <c r="AI521" s="93">
        <v>0</v>
      </c>
      <c r="AJ521" s="93">
        <v>1.1687764143469639E-2</v>
      </c>
      <c r="AK521" s="93">
        <v>0</v>
      </c>
      <c r="AL521" s="93">
        <v>3.9237172298270985E-3</v>
      </c>
      <c r="AM521" s="49" t="s">
        <v>5559</v>
      </c>
      <c r="AN521" s="49"/>
      <c r="AO521" s="48" t="str" cm="1">
        <f t="array" ref="AO521">IFERROR(_xlfn.IFS(
AQ521="MPR ISSUE","PDH",
AQ521="BSS Hardware Issue","BSS",
AQ521="Sites strategiques, MLL, Pylone, etc.","ENVTECH",
AQ521="AKTIVCO DEFAUT GE &amp; POWER Cabinet","AKTIVCO",
AQ521="AKTIVCO Coupure ENEO &amp; Baisse de tension","AKTIVCO GRID ONLY",
AQ521="Coupure ENEO &amp; Baisse de tension","IHS GRID ONLY",
AQ521="Defaut GE &amp; POWER Cabinet","IHS",
AQ521="Sharing","Partners",
AQ521="Sites strategiques &amp; DataCenter","SST &amp; DC",
AQ521="Exclu","Exclu",
AQ521="SAT","SAT",
AQ521="SPARE-ISSUE","SPARE-ISSUE",
AQ521="Fiber CAmtel","TRANS_FO_CAMTEL",
AQ521="Fiber AOF","Fiber AOF",
AQ521="Projet OCM (HUAWEI)","TRAVAUX-HUAWEI",
AQ521="Projet OCM (NOKIA)","TRAVAUX-NOKIA",
AQ521="ACCESS-ISSUE","ACCESS-ISSUE",
AQ521="Projet OCM (ZTE, NOKIA, autres projets)","TRAVAUX OCM",
AQ521="No root CAuse","No root cause",
AQ521="ODU HS","PDH",
AQ521="IP &amp; VLAN","PDH",
AQ521="Warehouse HUAWEI","SPARE-ISSUE",
AQ521="SPARE-HS","SPARE-ISSUE",
AQ521="Power Telco","BSS",AQ521="no impacts","no impacts"
),"")</f>
        <v>No root cause</v>
      </c>
      <c r="AP521" s="48" t="str" cm="1">
        <f t="array" ref="AP521">IFERROR(_xlfn.IFS(
AQ521="MPR ISSUE","TX ISSUE",
AQ521="BSS Hardware Issue","RAN ISSUE",
AQ521="Sites strategiques, MLL, Pylone, etc.","ENVTECH",
AQ521="AKTIVCO DEFAUT GE &amp; POWER Cabinet","POWER ISSUE",
AQ521="AKTIVCO Coupure ENEO &amp; Baisse de tension","POWER ISSUE",
AQ521="Coupure ENEO &amp; Baisse de tension","POWER ISSUE",
AQ521="Defaut GE &amp; POWER Cabinet","POWER ISSUE",
AQ521="Sharing","POWER ISSUE",
AQ521="Sites strategiques &amp; DataCenter","POWER ISSUE",
AQ521="Exclu","Exclu",
AQ521="SAT","TX ISSUE",
AQ521="SPARE-ISSUE","SPARE-ISSUE",
AQ521="Fiber CAmtel","TX ISSUE",
AQ521="Fiber AOF","TX ISSUE",
AQ521="Projet OCM (HUAWEI)","TRAVAUX-HUAWEI",
AQ521="Projet OCM (NOKIA)","TRAVAUX -NOKIA",
AQ521="ACCESS-ISSUE","ACCESS-ISSUE",
AQ521="Projet OCM (ZTE, NOKIA, autres projets)","TRAVAUX OCM",
AQ521="No root CAuse","No root cause",
AQ521="ODU HS","TX ISSUE",
AQ521="IP &amp; VLAN","TX ISSUE",
AQ521="Warehouse HUAWEI","SPARE-ISSUE",
AQ521="SPARE-HS","SPARE-ISSUE",
AQ521="Power Telco","RAN ISSUE",AQ521="no impacts","no impacts"
),"")</f>
        <v>No root cause</v>
      </c>
      <c r="AQ521" s="67" t="s">
        <v>5344</v>
      </c>
      <c r="AR521" s="48" t="str" cm="1">
        <f t="array" ref="AR521">IFERROR(_xlfn.IFS(
AQ521="MPR ISSUE","ACTIVE",
AQ521="BSS Hardware Issue","ACTIVE",
AQ521="Sites strategiques, MLL, Pylone, etc.","PASSIVE",
AQ521="AKTIVCO DEFAUT GE &amp; POWER Cabinet","PASSIVE",
AQ521="AKTIVCO Coupure ENEO &amp; Baisse de tension","PASSIVE",
AQ521="Coupure ENEO &amp; Baisse de tension","PASSIVE",
AQ521="Defaut GE &amp; POWER Cabinet","PASSIVE",
AQ521="Sharing","PASSIVE",
AQ521="Sites strategiques &amp; DataCenter","PASSIVE",
AQ521="Exclu","Exclu",
AQ521="SAT","ACTIVE",
AQ521="SPARE-ISSUE","SPARE-ISSUE",
AQ521="Fiber CAmtel","ACTIVE",
AQ521="Fiber AOF","ACTIVE",
AQ521="Projet OCM (HUAWEI)","PLANNED WORKS",
AQ521="Projet OCM (NOKIA)","PLANNED WORKS",
AQ521="ACCESS-ISSUE","ACCESS-ISSUE",
AQ521="Projet OCM (ZTE, NOKIA, autres projets)","PLANNED WORKS",
AQ521="No root CAuse","No root cause",
AQ521="ODU HS","ACTIVE",
AQ521="IP &amp; VLAN","ACTIVE",
AQ521="Warehouse HUAWEI","SPARE-ISSUE",
AQ521="SPARE-HS","SPARE-ISSUE",
AQ521="Power Telco","ACTIVE", AQ521="no impacts","no impacts"
),"")</f>
        <v>No root cause</v>
      </c>
      <c r="AS521" s="92" t="s">
        <v>5537</v>
      </c>
      <c r="AT521" s="98" t="s">
        <v>5451</v>
      </c>
      <c r="AV521" s="17" t="s">
        <v>5537</v>
      </c>
      <c r="AW521" s="7" t="s">
        <v>5537</v>
      </c>
      <c r="AX521" s="6" t="s">
        <v>5537</v>
      </c>
      <c r="AY521" s="7"/>
      <c r="AZ521" s="3" t="s">
        <v>5537</v>
      </c>
      <c r="BA521" s="18" t="s">
        <v>5537</v>
      </c>
      <c r="BB521" s="18" t="s">
        <v>5537</v>
      </c>
      <c r="BC521" s="18" t="s">
        <v>5537</v>
      </c>
      <c r="BD521" s="18" t="s">
        <v>5537</v>
      </c>
      <c r="BE521" s="18" t="s">
        <v>5537</v>
      </c>
      <c r="BF521" s="18" t="s">
        <v>5537</v>
      </c>
      <c r="BG521" s="18" t="s">
        <v>5537</v>
      </c>
      <c r="BH521" s="18" t="s">
        <v>5537</v>
      </c>
      <c r="BI521" s="18" t="s">
        <v>5537</v>
      </c>
      <c r="BJ521" s="18" t="s">
        <v>5537</v>
      </c>
      <c r="BK521" s="18" t="s">
        <v>5537</v>
      </c>
      <c r="BL521" s="9" t="s">
        <v>5537</v>
      </c>
      <c r="BM521" s="14" t="s">
        <v>5537</v>
      </c>
      <c r="BN521" s="14" t="s">
        <v>5537</v>
      </c>
      <c r="BO521" s="14" t="str">
        <f>_xlfn.XLOOKUP(B521,'[4]cell downs 18042026 17h'!$B:$B,'[4]cell downs 18042026 17h'!$B:$B,"")</f>
        <v/>
      </c>
      <c r="BP521" s="14" t="str">
        <f>_xlfn.XLOOKUP(B521,'[5]Cells Huawei 19042026 15h'!$B:$B,'[5]Cells Huawei 19042026 15h'!$B:$B,"")</f>
        <v/>
      </c>
      <c r="BQ521" s="9" t="str">
        <f>_xlfn.XLOOKUP(B521,'[6]cells down 19042026 9H40'!$B:$B,'[6]cells down 19042026 9H40'!$B:$B,"")</f>
        <v/>
      </c>
      <c r="BR521" s="9" t="s">
        <v>5537</v>
      </c>
      <c r="BS521" s="9" t="s">
        <v>5459</v>
      </c>
      <c r="BT521" s="108"/>
    </row>
    <row r="522" spans="1:72" s="9" customFormat="1" x14ac:dyDescent="0.35">
      <c r="A522" s="1" t="s">
        <v>2607</v>
      </c>
      <c r="B522" s="8" t="s">
        <v>2608</v>
      </c>
      <c r="C522" s="3" t="str">
        <f>_xlfn.XLOOKUP(B522,'[1]daily break down'!$D:$D,'[1]daily break down'!$E:$E,"")</f>
        <v>CENTRE</v>
      </c>
      <c r="D522" s="1" t="s">
        <v>11</v>
      </c>
      <c r="E522" s="1" t="s">
        <v>12</v>
      </c>
      <c r="F522" s="3" t="s">
        <v>37</v>
      </c>
      <c r="G522" s="1" t="s">
        <v>2609</v>
      </c>
      <c r="H522" s="33" t="str">
        <f>_xlfn.XLOOKUP(B522,[2]CALCULATION!$B:$B,[2]CALCULATION!$H:$H,"")</f>
        <v>NOKIA</v>
      </c>
      <c r="I522" s="28">
        <v>3.0319633139565591E-4</v>
      </c>
      <c r="J522" s="28">
        <v>2.6752617476100566E-4</v>
      </c>
      <c r="K522" s="28">
        <v>2.3185601812600808E-4</v>
      </c>
      <c r="L522" s="28">
        <v>2.6752617476094782E-4</v>
      </c>
      <c r="M522" s="28">
        <v>2.6752617476094782E-4</v>
      </c>
      <c r="N522" s="28">
        <v>2.6752617476094782E-4</v>
      </c>
      <c r="O522" s="28">
        <v>2.3185601812623967E-4</v>
      </c>
      <c r="P522" s="28">
        <v>4.3184366672329978E-2</v>
      </c>
      <c r="Q522" s="28">
        <v>0.1651701698522115</v>
      </c>
      <c r="R522" s="28">
        <v>2.6752617476088987E-4</v>
      </c>
      <c r="S522" s="93">
        <v>3.0319633139577171E-4</v>
      </c>
      <c r="T522" s="93">
        <f>_xlfn.XLOOKUP(B522,'[3]Nur des jours'!$B:$B,'[3]Nur des jours'!$U:$U,"")</f>
        <v>2.6752617476088987E-4</v>
      </c>
      <c r="U522" s="93">
        <v>2.4969109644359369E-4</v>
      </c>
      <c r="V522" s="93">
        <v>2.6752617476094782E-4</v>
      </c>
      <c r="W522" s="93">
        <v>2.6752617476083203E-4</v>
      </c>
      <c r="X522" s="93">
        <v>1.2145688334146381E-2</v>
      </c>
      <c r="Y522" s="93">
        <v>2.4969109644353585E-4</v>
      </c>
      <c r="Z522" s="93">
        <v>7.1875365619107666E-3</v>
      </c>
      <c r="AA522" s="93">
        <v>2.6752617476071623E-4</v>
      </c>
      <c r="AB522" s="93">
        <v>2.1723125390588054E-2</v>
      </c>
      <c r="AC522" s="93">
        <f>_xlfn.XLOOKUP(B522,'[3]Nur des jours'!$B:$B,'[3]Nur des jours'!$N:$N,"")</f>
        <v>0.15122362905319958</v>
      </c>
      <c r="AD522" s="93">
        <v>0.15122362905319958</v>
      </c>
      <c r="AE522" s="93">
        <v>3.0319633139559802E-4</v>
      </c>
      <c r="AF522" s="93">
        <v>2.6217565126571822E-3</v>
      </c>
      <c r="AG522" s="93"/>
      <c r="AH522" s="93">
        <v>3.1568088621791611E-3</v>
      </c>
      <c r="AI522" s="93">
        <v>0</v>
      </c>
      <c r="AJ522" s="93">
        <v>8.5001921043422069E-3</v>
      </c>
      <c r="AK522" s="93">
        <v>5.814055293988929E-4</v>
      </c>
      <c r="AL522" s="93">
        <v>3.1568088621791611E-3</v>
      </c>
      <c r="AM522" s="49" t="s">
        <v>5559</v>
      </c>
      <c r="AN522" s="49"/>
      <c r="AO522" s="48" t="str" cm="1">
        <f t="array" ref="AO522">IFERROR(_xlfn.IFS(
AQ522="MPR ISSUE","PDH",
AQ522="BSS Hardware Issue","BSS",
AQ522="Sites strategiques, MLL, Pylone, etc.","ENVTECH",
AQ522="AKTIVCO DEFAUT GE &amp; POWER Cabinet","AKTIVCO",
AQ522="AKTIVCO Coupure ENEO &amp; Baisse de tension","AKTIVCO GRID ONLY",
AQ522="Coupure ENEO &amp; Baisse de tension","IHS GRID ONLY",
AQ522="Defaut GE &amp; POWER Cabinet","IHS",
AQ522="Sharing","Partners",
AQ522="Sites strategiques &amp; DataCenter","SST &amp; DC",
AQ522="Exclu","Exclu",
AQ522="SAT","SAT",
AQ522="SPARE-ISSUE","SPARE-ISSUE",
AQ522="Fiber CAmtel","TRANS_FO_CAMTEL",
AQ522="Fiber AOF","Fiber AOF",
AQ522="Projet OCM (HUAWEI)","TRAVAUX-HUAWEI",
AQ522="Projet OCM (NOKIA)","TRAVAUX-NOKIA",
AQ522="ACCESS-ISSUE","ACCESS-ISSUE",
AQ522="Projet OCM (ZTE, NOKIA, autres projets)","TRAVAUX OCM",
AQ522="No root CAuse","No root cause",
AQ522="ODU HS","PDH",
AQ522="IP &amp; VLAN","PDH",
AQ522="Warehouse HUAWEI","SPARE-ISSUE",
AQ522="SPARE-HS","SPARE-ISSUE",
AQ522="Power Telco","BSS",AQ522="no impacts","no impacts"
),"")</f>
        <v>IHS</v>
      </c>
      <c r="AP522" s="48" t="str" cm="1">
        <f t="array" ref="AP522">IFERROR(_xlfn.IFS(
AQ522="MPR ISSUE","TX ISSUE",
AQ522="BSS Hardware Issue","RAN ISSUE",
AQ522="Sites strategiques, MLL, Pylone, etc.","ENVTECH",
AQ522="AKTIVCO DEFAUT GE &amp; POWER Cabinet","POWER ISSUE",
AQ522="AKTIVCO Coupure ENEO &amp; Baisse de tension","POWER ISSUE",
AQ522="Coupure ENEO &amp; Baisse de tension","POWER ISSUE",
AQ522="Defaut GE &amp; POWER Cabinet","POWER ISSUE",
AQ522="Sharing","POWER ISSUE",
AQ522="Sites strategiques &amp; DataCenter","POWER ISSUE",
AQ522="Exclu","Exclu",
AQ522="SAT","TX ISSUE",
AQ522="SPARE-ISSUE","SPARE-ISSUE",
AQ522="Fiber CAmtel","TX ISSUE",
AQ522="Fiber AOF","TX ISSUE",
AQ522="Projet OCM (HUAWEI)","TRAVAUX-HUAWEI",
AQ522="Projet OCM (NOKIA)","TRAVAUX -NOKIA",
AQ522="ACCESS-ISSUE","ACCESS-ISSUE",
AQ522="Projet OCM (ZTE, NOKIA, autres projets)","TRAVAUX OCM",
AQ522="No root CAuse","No root cause",
AQ522="ODU HS","TX ISSUE",
AQ522="IP &amp; VLAN","TX ISSUE",
AQ522="Warehouse HUAWEI","SPARE-ISSUE",
AQ522="SPARE-HS","SPARE-ISSUE",
AQ522="Power Telco","RAN ISSUE",AQ522="no impacts","no impacts"
),"")</f>
        <v>POWER ISSUE</v>
      </c>
      <c r="AQ522" s="67" t="s">
        <v>5330</v>
      </c>
      <c r="AR522" s="48" t="str" cm="1">
        <f t="array" ref="AR522">IFERROR(_xlfn.IFS(
AQ522="MPR ISSUE","ACTIVE",
AQ522="BSS Hardware Issue","ACTIVE",
AQ522="Sites strategiques, MLL, Pylone, etc.","PASSIVE",
AQ522="AKTIVCO DEFAUT GE &amp; POWER Cabinet","PASSIVE",
AQ522="AKTIVCO Coupure ENEO &amp; Baisse de tension","PASSIVE",
AQ522="Coupure ENEO &amp; Baisse de tension","PASSIVE",
AQ522="Defaut GE &amp; POWER Cabinet","PASSIVE",
AQ522="Sharing","PASSIVE",
AQ522="Sites strategiques &amp; DataCenter","PASSIVE",
AQ522="Exclu","Exclu",
AQ522="SAT","ACTIVE",
AQ522="SPARE-ISSUE","SPARE-ISSUE",
AQ522="Fiber CAmtel","ACTIVE",
AQ522="Fiber AOF","ACTIVE",
AQ522="Projet OCM (HUAWEI)","PLANNED WORKS",
AQ522="Projet OCM (NOKIA)","PLANNED WORKS",
AQ522="ACCESS-ISSUE","ACCESS-ISSUE",
AQ522="Projet OCM (ZTE, NOKIA, autres projets)","PLANNED WORKS",
AQ522="No root CAuse","No root cause",
AQ522="ODU HS","ACTIVE",
AQ522="IP &amp; VLAN","ACTIVE",
AQ522="Warehouse HUAWEI","SPARE-ISSUE",
AQ522="SPARE-HS","SPARE-ISSUE",
AQ522="Power Telco","ACTIVE", AQ522="no impacts","no impacts"
),"")</f>
        <v>PASSIVE</v>
      </c>
      <c r="AS522" s="92" t="s">
        <v>5758</v>
      </c>
      <c r="AT522" s="98" t="s">
        <v>2608</v>
      </c>
      <c r="AV522" s="17" t="s">
        <v>5537</v>
      </c>
      <c r="AW522" s="7" t="s">
        <v>5537</v>
      </c>
      <c r="AX522" s="6" t="s">
        <v>5537</v>
      </c>
      <c r="AY522" s="7"/>
      <c r="AZ522" s="3" t="s">
        <v>5537</v>
      </c>
      <c r="BA522" s="18" t="s">
        <v>5537</v>
      </c>
      <c r="BB522" s="18" t="s">
        <v>5537</v>
      </c>
      <c r="BC522" s="18" t="s">
        <v>5537</v>
      </c>
      <c r="BD522" s="18" t="s">
        <v>5537</v>
      </c>
      <c r="BE522" s="18" t="s">
        <v>5537</v>
      </c>
      <c r="BF522" s="18" t="s">
        <v>5537</v>
      </c>
      <c r="BG522" s="18" t="s">
        <v>5537</v>
      </c>
      <c r="BH522" s="18" t="s">
        <v>5537</v>
      </c>
      <c r="BI522" s="18" t="s">
        <v>5537</v>
      </c>
      <c r="BJ522" s="18" t="s">
        <v>5537</v>
      </c>
      <c r="BK522" s="18" t="s">
        <v>5537</v>
      </c>
      <c r="BL522" s="9" t="s">
        <v>5758</v>
      </c>
      <c r="BM522" s="14" t="s">
        <v>5537</v>
      </c>
      <c r="BN522" s="14" t="s">
        <v>5537</v>
      </c>
      <c r="BO522" s="14" t="str">
        <f>_xlfn.XLOOKUP(B522,'[4]cell downs 18042026 17h'!$B:$B,'[4]cell downs 18042026 17h'!$B:$B,"")</f>
        <v/>
      </c>
      <c r="BP522" s="14" t="str">
        <f>_xlfn.XLOOKUP(B522,'[5]Cells Huawei 19042026 15h'!$B:$B,'[5]Cells Huawei 19042026 15h'!$B:$B,"")</f>
        <v/>
      </c>
      <c r="BQ522" s="9" t="str">
        <f>_xlfn.XLOOKUP(B522,'[6]cells down 19042026 9H40'!$B:$B,'[6]cells down 19042026 9H40'!$B:$B,"")</f>
        <v/>
      </c>
      <c r="BR522" s="9" t="s">
        <v>2608</v>
      </c>
      <c r="BS522" s="9" t="s">
        <v>1129</v>
      </c>
      <c r="BT522" s="108"/>
    </row>
    <row r="523" spans="1:72" s="9" customFormat="1" x14ac:dyDescent="0.35">
      <c r="A523" s="1" t="s">
        <v>1802</v>
      </c>
      <c r="B523" s="8" t="s">
        <v>1803</v>
      </c>
      <c r="C523" s="3" t="str">
        <f>_xlfn.XLOOKUP(B523,'[1]daily break down'!$D:$D,'[1]daily break down'!$E:$E,"")</f>
        <v>EXTREME-NORD</v>
      </c>
      <c r="D523" s="1" t="s">
        <v>11</v>
      </c>
      <c r="E523" s="1" t="s">
        <v>12</v>
      </c>
      <c r="F523" s="3" t="s">
        <v>55</v>
      </c>
      <c r="G523" s="1" t="s">
        <v>1625</v>
      </c>
      <c r="H523" s="32" t="str">
        <f>_xlfn.XLOOKUP(B523,[2]CALCULATION!$B:$B,[2]CALCULATION!$H:$H,"")</f>
        <v>Huawei</v>
      </c>
      <c r="I523" s="28">
        <v>0</v>
      </c>
      <c r="J523" s="28">
        <v>0</v>
      </c>
      <c r="K523" s="28">
        <v>1.908478225509584</v>
      </c>
      <c r="L523" s="28">
        <v>0</v>
      </c>
      <c r="M523" s="28">
        <v>0</v>
      </c>
      <c r="N523" s="28">
        <v>0</v>
      </c>
      <c r="O523" s="28">
        <v>0</v>
      </c>
      <c r="P523" s="28">
        <v>0</v>
      </c>
      <c r="Q523" s="28">
        <v>0</v>
      </c>
      <c r="R523" s="28">
        <v>0</v>
      </c>
      <c r="S523" s="93">
        <v>0</v>
      </c>
      <c r="T523" s="93">
        <f>_xlfn.XLOOKUP(B523,'[3]Nur des jours'!$B:$B,'[3]Nur des jours'!$U:$U,"")</f>
        <v>27.737113799214125</v>
      </c>
      <c r="U523" s="93">
        <v>1.3452821224028559</v>
      </c>
      <c r="V523" s="93">
        <v>5.799432416467627</v>
      </c>
      <c r="W523" s="93">
        <v>27.737113799214125</v>
      </c>
      <c r="X523" s="93">
        <v>27.737113799214125</v>
      </c>
      <c r="Y523" s="93">
        <v>15.098767096706077</v>
      </c>
      <c r="Z523" s="93">
        <v>1.3916354909497681</v>
      </c>
      <c r="AA523" s="93">
        <v>1.0003873779010537</v>
      </c>
      <c r="AB523" s="93">
        <v>0</v>
      </c>
      <c r="AC523" s="93">
        <f>_xlfn.XLOOKUP(B523,'[3]Nur des jours'!$B:$B,'[3]Nur des jours'!$N:$N,"")</f>
        <v>0</v>
      </c>
      <c r="AD523" s="93">
        <v>0</v>
      </c>
      <c r="AE523" s="93">
        <v>1.7997377530084209</v>
      </c>
      <c r="AF523" s="93">
        <v>0</v>
      </c>
      <c r="AG523" s="93"/>
      <c r="AH523" s="93">
        <v>3.1211387055442835E-3</v>
      </c>
      <c r="AI523" s="93">
        <v>0</v>
      </c>
      <c r="AJ523" s="93">
        <v>9.2970851141235787E-3</v>
      </c>
      <c r="AK523" s="93">
        <v>0</v>
      </c>
      <c r="AL523" s="93">
        <v>3.1211387055442835E-3</v>
      </c>
      <c r="AM523" s="49" t="s">
        <v>5601</v>
      </c>
      <c r="AN523" s="49"/>
      <c r="AO523" s="48" t="str" cm="1">
        <f t="array" ref="AO523">IFERROR(_xlfn.IFS(
AQ523="MPR ISSUE","PDH",
AQ523="BSS Hardware Issue","BSS",
AQ523="Sites strategiques, MLL, Pylone, etc.","ENVTECH",
AQ523="AKTIVCO DEFAUT GE &amp; POWER Cabinet","AKTIVCO",
AQ523="AKTIVCO Coupure ENEO &amp; Baisse de tension","AKTIVCO GRID ONLY",
AQ523="Coupure ENEO &amp; Baisse de tension","IHS GRID ONLY",
AQ523="Defaut GE &amp; POWER Cabinet","IHS",
AQ523="Sharing","Partners",
AQ523="Sites strategiques &amp; DataCenter","SST &amp; DC",
AQ523="Exclu","Exclu",
AQ523="SAT","SAT",
AQ523="SPARE-ISSUE","SPARE-ISSUE",
AQ523="Fiber CAmtel","TRANS_FO_CAMTEL",
AQ523="Fiber AOF","Fiber AOF",
AQ523="Projet OCM (HUAWEI)","TRAVAUX-HUAWEI",
AQ523="Projet OCM (NOKIA)","TRAVAUX-NOKIA",
AQ523="ACCESS-ISSUE","ACCESS-ISSUE",
AQ523="Projet OCM (ZTE, NOKIA, autres projets)","TRAVAUX OCM",
AQ523="No root CAuse","No root cause",
AQ523="ODU HS","PDH",
AQ523="IP &amp; VLAN","PDH",
AQ523="Warehouse HUAWEI","SPARE-ISSUE",
AQ523="SPARE-HS","SPARE-ISSUE",
AQ523="Power Telco","BSS",AQ523="no impacts","no impacts"
),"")</f>
        <v>No root cause</v>
      </c>
      <c r="AP523" s="48" t="str" cm="1">
        <f t="array" ref="AP523">IFERROR(_xlfn.IFS(
AQ523="MPR ISSUE","TX ISSUE",
AQ523="BSS Hardware Issue","RAN ISSUE",
AQ523="Sites strategiques, MLL, Pylone, etc.","ENVTECH",
AQ523="AKTIVCO DEFAUT GE &amp; POWER Cabinet","POWER ISSUE",
AQ523="AKTIVCO Coupure ENEO &amp; Baisse de tension","POWER ISSUE",
AQ523="Coupure ENEO &amp; Baisse de tension","POWER ISSUE",
AQ523="Defaut GE &amp; POWER Cabinet","POWER ISSUE",
AQ523="Sharing","POWER ISSUE",
AQ523="Sites strategiques &amp; DataCenter","POWER ISSUE",
AQ523="Exclu","Exclu",
AQ523="SAT","TX ISSUE",
AQ523="SPARE-ISSUE","SPARE-ISSUE",
AQ523="Fiber CAmtel","TX ISSUE",
AQ523="Fiber AOF","TX ISSUE",
AQ523="Projet OCM (HUAWEI)","TRAVAUX-HUAWEI",
AQ523="Projet OCM (NOKIA)","TRAVAUX -NOKIA",
AQ523="ACCESS-ISSUE","ACCESS-ISSUE",
AQ523="Projet OCM (ZTE, NOKIA, autres projets)","TRAVAUX OCM",
AQ523="No root CAuse","No root cause",
AQ523="ODU HS","TX ISSUE",
AQ523="IP &amp; VLAN","TX ISSUE",
AQ523="Warehouse HUAWEI","SPARE-ISSUE",
AQ523="SPARE-HS","SPARE-ISSUE",
AQ523="Power Telco","RAN ISSUE",AQ523="no impacts","no impacts"
),"")</f>
        <v>No root cause</v>
      </c>
      <c r="AQ523" s="67" t="s">
        <v>5344</v>
      </c>
      <c r="AR523" s="48" t="str" cm="1">
        <f t="array" ref="AR523">IFERROR(_xlfn.IFS(
AQ523="MPR ISSUE","ACTIVE",
AQ523="BSS Hardware Issue","ACTIVE",
AQ523="Sites strategiques, MLL, Pylone, etc.","PASSIVE",
AQ523="AKTIVCO DEFAUT GE &amp; POWER Cabinet","PASSIVE",
AQ523="AKTIVCO Coupure ENEO &amp; Baisse de tension","PASSIVE",
AQ523="Coupure ENEO &amp; Baisse de tension","PASSIVE",
AQ523="Defaut GE &amp; POWER Cabinet","PASSIVE",
AQ523="Sharing","PASSIVE",
AQ523="Sites strategiques &amp; DataCenter","PASSIVE",
AQ523="Exclu","Exclu",
AQ523="SAT","ACTIVE",
AQ523="SPARE-ISSUE","SPARE-ISSUE",
AQ523="Fiber CAmtel","ACTIVE",
AQ523="Fiber AOF","ACTIVE",
AQ523="Projet OCM (HUAWEI)","PLANNED WORKS",
AQ523="Projet OCM (NOKIA)","PLANNED WORKS",
AQ523="ACCESS-ISSUE","ACCESS-ISSUE",
AQ523="Projet OCM (ZTE, NOKIA, autres projets)","PLANNED WORKS",
AQ523="No root CAuse","No root cause",
AQ523="ODU HS","ACTIVE",
AQ523="IP &amp; VLAN","ACTIVE",
AQ523="Warehouse HUAWEI","SPARE-ISSUE",
AQ523="SPARE-HS","SPARE-ISSUE",
AQ523="Power Telco","ACTIVE", AQ523="no impacts","no impacts"
),"")</f>
        <v>No root cause</v>
      </c>
      <c r="AS523" s="92" t="s">
        <v>5537</v>
      </c>
      <c r="AT523" s="98" t="s">
        <v>1803</v>
      </c>
      <c r="AV523" s="17" t="s">
        <v>5537</v>
      </c>
      <c r="AW523" s="7" t="s">
        <v>5537</v>
      </c>
      <c r="AX523" s="6" t="s">
        <v>5537</v>
      </c>
      <c r="AY523" s="7"/>
      <c r="AZ523" s="3" t="s">
        <v>5537</v>
      </c>
      <c r="BA523" s="18" t="s">
        <v>5537</v>
      </c>
      <c r="BB523" s="18" t="s">
        <v>5537</v>
      </c>
      <c r="BC523" s="18" t="s">
        <v>5537</v>
      </c>
      <c r="BD523" s="18" t="s">
        <v>5537</v>
      </c>
      <c r="BE523" s="18" t="s">
        <v>5537</v>
      </c>
      <c r="BF523" s="18" t="s">
        <v>5537</v>
      </c>
      <c r="BG523" s="18" t="s">
        <v>5537</v>
      </c>
      <c r="BH523" s="18" t="s">
        <v>5537</v>
      </c>
      <c r="BI523" s="18" t="s">
        <v>5537</v>
      </c>
      <c r="BJ523" s="18" t="s">
        <v>5537</v>
      </c>
      <c r="BK523" s="18" t="s">
        <v>5537</v>
      </c>
      <c r="BL523" s="9" t="s">
        <v>5537</v>
      </c>
      <c r="BM523" s="14" t="s">
        <v>5537</v>
      </c>
      <c r="BN523" s="14" t="s">
        <v>5537</v>
      </c>
      <c r="BO523" s="14" t="str">
        <f>_xlfn.XLOOKUP(B523,'[4]cell downs 18042026 17h'!$B:$B,'[4]cell downs 18042026 17h'!$B:$B,"")</f>
        <v/>
      </c>
      <c r="BP523" s="14" t="str">
        <f>_xlfn.XLOOKUP(B523,'[5]Cells Huawei 19042026 15h'!$B:$B,'[5]Cells Huawei 19042026 15h'!$B:$B,"")</f>
        <v/>
      </c>
      <c r="BQ523" s="9" t="str">
        <f>_xlfn.XLOOKUP(B523,'[6]cells down 19042026 9H40'!$B:$B,'[6]cells down 19042026 9H40'!$B:$B,"")</f>
        <v/>
      </c>
      <c r="BR523" s="9" t="s">
        <v>1803</v>
      </c>
      <c r="BS523" s="9" t="s">
        <v>12</v>
      </c>
      <c r="BT523" s="108"/>
    </row>
    <row r="524" spans="1:72" s="9" customFormat="1" x14ac:dyDescent="0.35">
      <c r="A524" s="1" t="s">
        <v>1388</v>
      </c>
      <c r="B524" s="8" t="s">
        <v>1389</v>
      </c>
      <c r="C524" s="3" t="str">
        <f>_xlfn.XLOOKUP(B524,'[1]daily break down'!$D:$D,'[1]daily break down'!$E:$E,"")</f>
        <v>SUD-OUEST</v>
      </c>
      <c r="D524" s="1" t="s">
        <v>11</v>
      </c>
      <c r="E524" s="1" t="s">
        <v>12</v>
      </c>
      <c r="F524" s="3" t="s">
        <v>13</v>
      </c>
      <c r="G524" s="1" t="s">
        <v>1388</v>
      </c>
      <c r="H524" s="33" t="str">
        <f>_xlfn.XLOOKUP(B524,[2]CALCULATION!$B:$B,[2]CALCULATION!$H:$H,"")</f>
        <v>NOKIA</v>
      </c>
      <c r="I524" s="28">
        <v>0</v>
      </c>
      <c r="J524" s="28">
        <v>0</v>
      </c>
      <c r="K524" s="28">
        <v>0</v>
      </c>
      <c r="L524" s="28">
        <v>0</v>
      </c>
      <c r="M524" s="28">
        <v>0</v>
      </c>
      <c r="N524" s="28">
        <v>0</v>
      </c>
      <c r="O524" s="28">
        <v>0</v>
      </c>
      <c r="P524" s="28">
        <v>0</v>
      </c>
      <c r="Q524" s="28">
        <v>0</v>
      </c>
      <c r="R524" s="28">
        <v>0</v>
      </c>
      <c r="S524" s="93">
        <v>0</v>
      </c>
      <c r="T524" s="93">
        <f>_xlfn.XLOOKUP(B524,'[3]Nur des jours'!$B:$B,'[3]Nur des jours'!$U:$U,"")</f>
        <v>0</v>
      </c>
      <c r="U524" s="93">
        <v>0</v>
      </c>
      <c r="V524" s="93">
        <v>0</v>
      </c>
      <c r="W524" s="93">
        <v>0</v>
      </c>
      <c r="X524" s="93">
        <v>0</v>
      </c>
      <c r="Y524" s="93">
        <v>0</v>
      </c>
      <c r="Z524" s="93">
        <v>0</v>
      </c>
      <c r="AA524" s="93">
        <v>0</v>
      </c>
      <c r="AB524" s="93">
        <v>0</v>
      </c>
      <c r="AC524" s="93">
        <f>_xlfn.XLOOKUP(B524,'[3]Nur des jours'!$B:$B,'[3]Nur des jours'!$N:$N,"")</f>
        <v>0</v>
      </c>
      <c r="AD524" s="93">
        <v>0</v>
      </c>
      <c r="AE524" s="93">
        <v>0</v>
      </c>
      <c r="AF524" s="93">
        <v>0</v>
      </c>
      <c r="AG524" s="93"/>
      <c r="AH524" s="93">
        <v>3.0676334705920958E-3</v>
      </c>
      <c r="AI524" s="93">
        <v>2.1482041013712535E-2</v>
      </c>
      <c r="AJ524" s="93">
        <v>0</v>
      </c>
      <c r="AK524" s="93">
        <v>0</v>
      </c>
      <c r="AL524" s="93">
        <v>3.0676334705920958E-3</v>
      </c>
      <c r="AM524" s="49" t="s">
        <v>5601</v>
      </c>
      <c r="AN524" s="49"/>
      <c r="AO524" s="48" t="str" cm="1">
        <f t="array" ref="AO524">IFERROR(_xlfn.IFS(
AQ524="MPR ISSUE","PDH",
AQ524="BSS Hardware Issue","BSS",
AQ524="Sites strategiques, MLL, Pylone, etc.","ENVTECH",
AQ524="AKTIVCO DEFAUT GE &amp; POWER Cabinet","AKTIVCO",
AQ524="AKTIVCO Coupure ENEO &amp; Baisse de tension","AKTIVCO GRID ONLY",
AQ524="Coupure ENEO &amp; Baisse de tension","IHS GRID ONLY",
AQ524="Defaut GE &amp; POWER Cabinet","IHS",
AQ524="Sharing","Partners",
AQ524="Sites strategiques &amp; DataCenter","SST &amp; DC",
AQ524="Exclu","Exclu",
AQ524="SAT","SAT",
AQ524="SPARE-ISSUE","SPARE-ISSUE",
AQ524="Fiber CAmtel","TRANS_FO_CAMTEL",
AQ524="Fiber AOF","Fiber AOF",
AQ524="Projet OCM (HUAWEI)","TRAVAUX-HUAWEI",
AQ524="Projet OCM (NOKIA)","TRAVAUX-NOKIA",
AQ524="ACCESS-ISSUE","ACCESS-ISSUE",
AQ524="Projet OCM (ZTE, NOKIA, autres projets)","TRAVAUX OCM",
AQ524="No root CAuse","No root cause",
AQ524="ODU HS","PDH",
AQ524="IP &amp; VLAN","PDH",
AQ524="Warehouse HUAWEI","SPARE-ISSUE",
AQ524="SPARE-HS","SPARE-ISSUE",
AQ524="Power Telco","BSS",AQ524="no impacts","no impacts"
),"")</f>
        <v>No root cause</v>
      </c>
      <c r="AP524" s="48" t="str" cm="1">
        <f t="array" ref="AP524">IFERROR(_xlfn.IFS(
AQ524="MPR ISSUE","TX ISSUE",
AQ524="BSS Hardware Issue","RAN ISSUE",
AQ524="Sites strategiques, MLL, Pylone, etc.","ENVTECH",
AQ524="AKTIVCO DEFAUT GE &amp; POWER Cabinet","POWER ISSUE",
AQ524="AKTIVCO Coupure ENEO &amp; Baisse de tension","POWER ISSUE",
AQ524="Coupure ENEO &amp; Baisse de tension","POWER ISSUE",
AQ524="Defaut GE &amp; POWER Cabinet","POWER ISSUE",
AQ524="Sharing","POWER ISSUE",
AQ524="Sites strategiques &amp; DataCenter","POWER ISSUE",
AQ524="Exclu","Exclu",
AQ524="SAT","TX ISSUE",
AQ524="SPARE-ISSUE","SPARE-ISSUE",
AQ524="Fiber CAmtel","TX ISSUE",
AQ524="Fiber AOF","TX ISSUE",
AQ524="Projet OCM (HUAWEI)","TRAVAUX-HUAWEI",
AQ524="Projet OCM (NOKIA)","TRAVAUX -NOKIA",
AQ524="ACCESS-ISSUE","ACCESS-ISSUE",
AQ524="Projet OCM (ZTE, NOKIA, autres projets)","TRAVAUX OCM",
AQ524="No root CAuse","No root cause",
AQ524="ODU HS","TX ISSUE",
AQ524="IP &amp; VLAN","TX ISSUE",
AQ524="Warehouse HUAWEI","SPARE-ISSUE",
AQ524="SPARE-HS","SPARE-ISSUE",
AQ524="Power Telco","RAN ISSUE",AQ524="no impacts","no impacts"
),"")</f>
        <v>No root cause</v>
      </c>
      <c r="AQ524" s="67" t="s">
        <v>5344</v>
      </c>
      <c r="AR524" s="48" t="str" cm="1">
        <f t="array" ref="AR524">IFERROR(_xlfn.IFS(
AQ524="MPR ISSUE","ACTIVE",
AQ524="BSS Hardware Issue","ACTIVE",
AQ524="Sites strategiques, MLL, Pylone, etc.","PASSIVE",
AQ524="AKTIVCO DEFAUT GE &amp; POWER Cabinet","PASSIVE",
AQ524="AKTIVCO Coupure ENEO &amp; Baisse de tension","PASSIVE",
AQ524="Coupure ENEO &amp; Baisse de tension","PASSIVE",
AQ524="Defaut GE &amp; POWER Cabinet","PASSIVE",
AQ524="Sharing","PASSIVE",
AQ524="Sites strategiques &amp; DataCenter","PASSIVE",
AQ524="Exclu","Exclu",
AQ524="SAT","ACTIVE",
AQ524="SPARE-ISSUE","SPARE-ISSUE",
AQ524="Fiber CAmtel","ACTIVE",
AQ524="Fiber AOF","ACTIVE",
AQ524="Projet OCM (HUAWEI)","PLANNED WORKS",
AQ524="Projet OCM (NOKIA)","PLANNED WORKS",
AQ524="ACCESS-ISSUE","ACCESS-ISSUE",
AQ524="Projet OCM (ZTE, NOKIA, autres projets)","PLANNED WORKS",
AQ524="No root CAuse","No root cause",
AQ524="ODU HS","ACTIVE",
AQ524="IP &amp; VLAN","ACTIVE",
AQ524="Warehouse HUAWEI","SPARE-ISSUE",
AQ524="SPARE-HS","SPARE-ISSUE",
AQ524="Power Telco","ACTIVE", AQ524="no impacts","no impacts"
),"")</f>
        <v>No root cause</v>
      </c>
      <c r="AS524" s="92" t="s">
        <v>5695</v>
      </c>
      <c r="AT524" s="98" t="s">
        <v>1389</v>
      </c>
      <c r="AV524" s="17" t="s">
        <v>5537</v>
      </c>
      <c r="AW524" s="7" t="s">
        <v>5537</v>
      </c>
      <c r="AX524" s="6" t="s">
        <v>5537</v>
      </c>
      <c r="AY524" s="7"/>
      <c r="AZ524" s="3" t="s">
        <v>5537</v>
      </c>
      <c r="BA524" s="18" t="s">
        <v>5537</v>
      </c>
      <c r="BB524" s="18" t="s">
        <v>5537</v>
      </c>
      <c r="BC524" s="18" t="s">
        <v>5537</v>
      </c>
      <c r="BD524" s="18" t="s">
        <v>5537</v>
      </c>
      <c r="BE524" s="18" t="s">
        <v>5537</v>
      </c>
      <c r="BF524" s="18" t="s">
        <v>5537</v>
      </c>
      <c r="BG524" s="18" t="s">
        <v>5537</v>
      </c>
      <c r="BH524" s="18" t="s">
        <v>5537</v>
      </c>
      <c r="BI524" s="18" t="s">
        <v>5537</v>
      </c>
      <c r="BJ524" s="18" t="s">
        <v>5537</v>
      </c>
      <c r="BK524" s="18" t="s">
        <v>5695</v>
      </c>
      <c r="BL524" s="9" t="s">
        <v>5537</v>
      </c>
      <c r="BM524" s="14" t="s">
        <v>5537</v>
      </c>
      <c r="BN524" s="14" t="s">
        <v>5537</v>
      </c>
      <c r="BO524" s="14" t="str">
        <f>_xlfn.XLOOKUP(B524,'[4]cell downs 18042026 17h'!$B:$B,'[4]cell downs 18042026 17h'!$B:$B,"")</f>
        <v/>
      </c>
      <c r="BP524" s="14" t="str">
        <f>_xlfn.XLOOKUP(B524,'[5]Cells Huawei 19042026 15h'!$B:$B,'[5]Cells Huawei 19042026 15h'!$B:$B,"")</f>
        <v/>
      </c>
      <c r="BQ524" s="9" t="str">
        <f>_xlfn.XLOOKUP(B524,'[6]cells down 19042026 9H40'!$B:$B,'[6]cells down 19042026 9H40'!$B:$B,"")</f>
        <v/>
      </c>
      <c r="BR524" s="9" t="s">
        <v>1389</v>
      </c>
      <c r="BS524" s="9" t="s">
        <v>12</v>
      </c>
      <c r="BT524" s="108"/>
    </row>
    <row r="525" spans="1:72" s="9" customFormat="1" x14ac:dyDescent="0.35">
      <c r="A525" s="1" t="s">
        <v>3320</v>
      </c>
      <c r="B525" s="1" t="s">
        <v>3321</v>
      </c>
      <c r="C525" s="3" t="str">
        <f>_xlfn.XLOOKUP(B525,'[1]daily break down'!$D:$D,'[1]daily break down'!$E:$E,"")</f>
        <v>EXTREME-NORD</v>
      </c>
      <c r="D525" s="1" t="s">
        <v>11</v>
      </c>
      <c r="E525" s="1" t="s">
        <v>12</v>
      </c>
      <c r="F525" s="3" t="s">
        <v>55</v>
      </c>
      <c r="G525" s="1" t="s">
        <v>1625</v>
      </c>
      <c r="H525" s="32" t="str">
        <f>_xlfn.XLOOKUP(B525,[2]CALCULATION!$B:$B,[2]CALCULATION!$H:$H,"")</f>
        <v>Huawei</v>
      </c>
      <c r="I525" s="28">
        <v>11.931934920512624</v>
      </c>
      <c r="J525" s="28">
        <v>11.931934920512624</v>
      </c>
      <c r="K525" s="28">
        <v>13.029844506653195</v>
      </c>
      <c r="L525" s="28">
        <v>13.52371566034021</v>
      </c>
      <c r="M525" s="28">
        <v>10.216664098415391</v>
      </c>
      <c r="N525" s="28">
        <v>6.7571404519551512</v>
      </c>
      <c r="O525" s="28">
        <v>0</v>
      </c>
      <c r="P525" s="28">
        <v>0</v>
      </c>
      <c r="Q525" s="28">
        <v>0</v>
      </c>
      <c r="R525" s="28">
        <v>0</v>
      </c>
      <c r="S525" s="93">
        <v>0</v>
      </c>
      <c r="T525" s="93">
        <f>_xlfn.XLOOKUP(B525,'[3]Nur des jours'!$B:$B,'[3]Nur des jours'!$U:$U,"")</f>
        <v>27.737113799214125</v>
      </c>
      <c r="U525" s="93">
        <v>7.5903418057089391</v>
      </c>
      <c r="V525" s="93">
        <v>28.440172586485872</v>
      </c>
      <c r="W525" s="93">
        <v>27.737113799214125</v>
      </c>
      <c r="X525" s="93">
        <v>27.737113799214125</v>
      </c>
      <c r="Y525" s="93">
        <v>16.162897044513503</v>
      </c>
      <c r="Z525" s="93">
        <v>0</v>
      </c>
      <c r="AA525" s="93">
        <v>0</v>
      </c>
      <c r="AB525" s="93">
        <v>0</v>
      </c>
      <c r="AC525" s="93">
        <f>_xlfn.XLOOKUP(B525,'[3]Nur des jours'!$B:$B,'[3]Nur des jours'!$N:$N,"")</f>
        <v>0</v>
      </c>
      <c r="AD525" s="93">
        <v>0</v>
      </c>
      <c r="AE525" s="93">
        <v>1.8229233548210362</v>
      </c>
      <c r="AF525" s="93">
        <v>0</v>
      </c>
      <c r="AG525" s="93"/>
      <c r="AH525" s="93">
        <v>2.9427879223703239E-3</v>
      </c>
      <c r="AI525" s="93">
        <v>0</v>
      </c>
      <c r="AJ525" s="93">
        <v>8.7658231076022299E-3</v>
      </c>
      <c r="AK525" s="93">
        <v>0</v>
      </c>
      <c r="AL525" s="93">
        <v>2.9427879223703239E-3</v>
      </c>
      <c r="AM525" s="49" t="s">
        <v>5601</v>
      </c>
      <c r="AN525" s="49"/>
      <c r="AO525" s="48" t="str" cm="1">
        <f t="array" ref="AO525">IFERROR(_xlfn.IFS(
AQ525="MPR ISSUE","PDH",
AQ525="BSS Hardware Issue","BSS",
AQ525="Sites strategiques, MLL, Pylone, etc.","ENVTECH",
AQ525="AKTIVCO DEFAUT GE &amp; POWER Cabinet","AKTIVCO",
AQ525="AKTIVCO Coupure ENEO &amp; Baisse de tension","AKTIVCO GRID ONLY",
AQ525="Coupure ENEO &amp; Baisse de tension","IHS GRID ONLY",
AQ525="Defaut GE &amp; POWER Cabinet","IHS",
AQ525="Sharing","Partners",
AQ525="Sites strategiques &amp; DataCenter","SST &amp; DC",
AQ525="Exclu","Exclu",
AQ525="SAT","SAT",
AQ525="SPARE-ISSUE","SPARE-ISSUE",
AQ525="Fiber CAmtel","TRANS_FO_CAMTEL",
AQ525="Fiber AOF","Fiber AOF",
AQ525="Projet OCM (HUAWEI)","TRAVAUX-HUAWEI",
AQ525="Projet OCM (NOKIA)","TRAVAUX-NOKIA",
AQ525="ACCESS-ISSUE","ACCESS-ISSUE",
AQ525="Projet OCM (ZTE, NOKIA, autres projets)","TRAVAUX OCM",
AQ525="No root CAuse","No root cause",
AQ525="ODU HS","PDH",
AQ525="IP &amp; VLAN","PDH",
AQ525="Warehouse HUAWEI","SPARE-ISSUE",
AQ525="SPARE-HS","SPARE-ISSUE",
AQ525="Power Telco","BSS",AQ525="no impacts","no impacts"
),"")</f>
        <v>No root cause</v>
      </c>
      <c r="AP525" s="48" t="str" cm="1">
        <f t="array" ref="AP525">IFERROR(_xlfn.IFS(
AQ525="MPR ISSUE","TX ISSUE",
AQ525="BSS Hardware Issue","RAN ISSUE",
AQ525="Sites strategiques, MLL, Pylone, etc.","ENVTECH",
AQ525="AKTIVCO DEFAUT GE &amp; POWER Cabinet","POWER ISSUE",
AQ525="AKTIVCO Coupure ENEO &amp; Baisse de tension","POWER ISSUE",
AQ525="Coupure ENEO &amp; Baisse de tension","POWER ISSUE",
AQ525="Defaut GE &amp; POWER Cabinet","POWER ISSUE",
AQ525="Sharing","POWER ISSUE",
AQ525="Sites strategiques &amp; DataCenter","POWER ISSUE",
AQ525="Exclu","Exclu",
AQ525="SAT","TX ISSUE",
AQ525="SPARE-ISSUE","SPARE-ISSUE",
AQ525="Fiber CAmtel","TX ISSUE",
AQ525="Fiber AOF","TX ISSUE",
AQ525="Projet OCM (HUAWEI)","TRAVAUX-HUAWEI",
AQ525="Projet OCM (NOKIA)","TRAVAUX -NOKIA",
AQ525="ACCESS-ISSUE","ACCESS-ISSUE",
AQ525="Projet OCM (ZTE, NOKIA, autres projets)","TRAVAUX OCM",
AQ525="No root CAuse","No root cause",
AQ525="ODU HS","TX ISSUE",
AQ525="IP &amp; VLAN","TX ISSUE",
AQ525="Warehouse HUAWEI","SPARE-ISSUE",
AQ525="SPARE-HS","SPARE-ISSUE",
AQ525="Power Telco","RAN ISSUE",AQ525="no impacts","no impacts"
),"")</f>
        <v>No root cause</v>
      </c>
      <c r="AQ525" s="67" t="s">
        <v>5344</v>
      </c>
      <c r="AR525" s="48" t="str" cm="1">
        <f t="array" ref="AR525">IFERROR(_xlfn.IFS(
AQ525="MPR ISSUE","ACTIVE",
AQ525="BSS Hardware Issue","ACTIVE",
AQ525="Sites strategiques, MLL, Pylone, etc.","PASSIVE",
AQ525="AKTIVCO DEFAUT GE &amp; POWER Cabinet","PASSIVE",
AQ525="AKTIVCO Coupure ENEO &amp; Baisse de tension","PASSIVE",
AQ525="Coupure ENEO &amp; Baisse de tension","PASSIVE",
AQ525="Defaut GE &amp; POWER Cabinet","PASSIVE",
AQ525="Sharing","PASSIVE",
AQ525="Sites strategiques &amp; DataCenter","PASSIVE",
AQ525="Exclu","Exclu",
AQ525="SAT","ACTIVE",
AQ525="SPARE-ISSUE","SPARE-ISSUE",
AQ525="Fiber CAmtel","ACTIVE",
AQ525="Fiber AOF","ACTIVE",
AQ525="Projet OCM (HUAWEI)","PLANNED WORKS",
AQ525="Projet OCM (NOKIA)","PLANNED WORKS",
AQ525="ACCESS-ISSUE","ACCESS-ISSUE",
AQ525="Projet OCM (ZTE, NOKIA, autres projets)","PLANNED WORKS",
AQ525="No root CAuse","No root cause",
AQ525="ODU HS","ACTIVE",
AQ525="IP &amp; VLAN","ACTIVE",
AQ525="Warehouse HUAWEI","SPARE-ISSUE",
AQ525="SPARE-HS","SPARE-ISSUE",
AQ525="Power Telco","ACTIVE", AQ525="no impacts","no impacts"
),"")</f>
        <v>No root cause</v>
      </c>
      <c r="AS525" s="92" t="s">
        <v>5537</v>
      </c>
      <c r="AT525" s="98" t="s">
        <v>3321</v>
      </c>
      <c r="AV525" s="17" t="s">
        <v>5537</v>
      </c>
      <c r="AW525" s="7" t="s">
        <v>5537</v>
      </c>
      <c r="AX525" s="6" t="s">
        <v>5537</v>
      </c>
      <c r="AY525" s="7"/>
      <c r="AZ525" s="3" t="s">
        <v>5537</v>
      </c>
      <c r="BA525" s="18" t="s">
        <v>5537</v>
      </c>
      <c r="BB525" s="18" t="s">
        <v>5537</v>
      </c>
      <c r="BC525" s="18" t="s">
        <v>5537</v>
      </c>
      <c r="BD525" s="18" t="s">
        <v>5537</v>
      </c>
      <c r="BE525" s="18" t="s">
        <v>5537</v>
      </c>
      <c r="BF525" s="18" t="s">
        <v>5537</v>
      </c>
      <c r="BG525" s="18" t="s">
        <v>5537</v>
      </c>
      <c r="BH525" s="18" t="s">
        <v>5537</v>
      </c>
      <c r="BI525" s="18" t="s">
        <v>5537</v>
      </c>
      <c r="BJ525" s="18" t="s">
        <v>5537</v>
      </c>
      <c r="BK525" s="18" t="s">
        <v>5537</v>
      </c>
      <c r="BL525" s="9" t="s">
        <v>5537</v>
      </c>
      <c r="BM525" s="14" t="s">
        <v>5537</v>
      </c>
      <c r="BN525" s="14" t="s">
        <v>5537</v>
      </c>
      <c r="BO525" s="14" t="str">
        <f>_xlfn.XLOOKUP(B525,'[4]cell downs 18042026 17h'!$B:$B,'[4]cell downs 18042026 17h'!$B:$B,"")</f>
        <v/>
      </c>
      <c r="BP525" s="14" t="str">
        <f>_xlfn.XLOOKUP(B525,'[5]Cells Huawei 19042026 15h'!$B:$B,'[5]Cells Huawei 19042026 15h'!$B:$B,"")</f>
        <v/>
      </c>
      <c r="BQ525" s="9" t="str">
        <f>_xlfn.XLOOKUP(B525,'[6]cells down 19042026 9H40'!$B:$B,'[6]cells down 19042026 9H40'!$B:$B,"")</f>
        <v/>
      </c>
      <c r="BR525" s="9" t="s">
        <v>3321</v>
      </c>
      <c r="BS525" s="9" t="s">
        <v>12</v>
      </c>
      <c r="BT525" s="108"/>
    </row>
    <row r="526" spans="1:72" s="9" customFormat="1" x14ac:dyDescent="0.35">
      <c r="A526" s="1" t="s">
        <v>962</v>
      </c>
      <c r="B526" s="1" t="s">
        <v>1876</v>
      </c>
      <c r="C526" s="3" t="str">
        <f>_xlfn.XLOOKUP(B526,'[1]daily break down'!$D:$D,'[1]daily break down'!$E:$E,"")</f>
        <v>NORD-OUEST</v>
      </c>
      <c r="D526" s="1" t="s">
        <v>21</v>
      </c>
      <c r="E526" s="1" t="s">
        <v>563</v>
      </c>
      <c r="F526" s="3" t="s">
        <v>51</v>
      </c>
      <c r="G526" s="1" t="s">
        <v>962</v>
      </c>
      <c r="H526" s="33" t="str">
        <f>_xlfn.XLOOKUP(B526,[2]CALCULATION!$B:$B,[2]CALCULATION!$H:$H,"")</f>
        <v>NOKIA</v>
      </c>
      <c r="I526" s="28">
        <v>0.50395565657767405</v>
      </c>
      <c r="J526" s="28">
        <v>2.8525429690771924</v>
      </c>
      <c r="K526" s="28">
        <v>0.83631772813461036</v>
      </c>
      <c r="L526" s="28">
        <v>5.6565315177586381E-2</v>
      </c>
      <c r="M526" s="28">
        <v>4.894627318097605</v>
      </c>
      <c r="N526" s="28">
        <v>0</v>
      </c>
      <c r="O526" s="28">
        <v>0.1933404833796421</v>
      </c>
      <c r="P526" s="28">
        <v>6.8365527690882472E-2</v>
      </c>
      <c r="Q526" s="28">
        <v>1.2647716128524482</v>
      </c>
      <c r="R526" s="28">
        <v>2.9701935267486261</v>
      </c>
      <c r="S526" s="93">
        <v>6.4356233925145041</v>
      </c>
      <c r="T526" s="93">
        <f>_xlfn.XLOOKUP(B526,'[3]Nur des jours'!$B:$B,'[3]Nur des jours'!$U:$U,"")</f>
        <v>4.114017515473714</v>
      </c>
      <c r="U526" s="93">
        <v>0.75648293917800891</v>
      </c>
      <c r="V526" s="93">
        <v>2.9959364557561643</v>
      </c>
      <c r="W526" s="93">
        <v>4.114017515473714</v>
      </c>
      <c r="X526" s="93">
        <v>5.8427716567789362E-2</v>
      </c>
      <c r="Y526" s="93">
        <v>1.1592800906307156E-2</v>
      </c>
      <c r="Z526" s="93">
        <v>9.2225189979254052E-2</v>
      </c>
      <c r="AA526" s="93">
        <v>0.10558366363898375</v>
      </c>
      <c r="AB526" s="93">
        <v>2.8821486560911543E-2</v>
      </c>
      <c r="AC526" s="93">
        <f>_xlfn.XLOOKUP(B526,'[3]Nur des jours'!$B:$B,'[3]Nur des jours'!$N:$N,"")</f>
        <v>0.36597580707296429</v>
      </c>
      <c r="AD526" s="93">
        <v>0.36597580707296429</v>
      </c>
      <c r="AE526" s="93">
        <v>0</v>
      </c>
      <c r="AF526" s="93">
        <v>0</v>
      </c>
      <c r="AG526" s="93"/>
      <c r="AH526" s="93">
        <v>2.942787922370271E-3</v>
      </c>
      <c r="AI526" s="93">
        <v>0</v>
      </c>
      <c r="AJ526" s="93">
        <v>8.7658231076020721E-3</v>
      </c>
      <c r="AK526" s="93">
        <v>0</v>
      </c>
      <c r="AL526" s="93">
        <v>2.942787922370271E-3</v>
      </c>
      <c r="AM526" s="49" t="s">
        <v>5601</v>
      </c>
      <c r="AN526" s="49"/>
      <c r="AO526" s="48" t="str" cm="1">
        <f t="array" ref="AO526">IFERROR(_xlfn.IFS(
AQ526="MPR ISSUE","PDH",
AQ526="BSS Hardware Issue","BSS",
AQ526="Sites strategiques, MLL, Pylone, etc.","ENVTECH",
AQ526="AKTIVCO DEFAUT GE &amp; POWER Cabinet","AKTIVCO",
AQ526="AKTIVCO Coupure ENEO &amp; Baisse de tension","AKTIVCO GRID ONLY",
AQ526="Coupure ENEO &amp; Baisse de tension","IHS GRID ONLY",
AQ526="Defaut GE &amp; POWER Cabinet","IHS",
AQ526="Sharing","Partners",
AQ526="Sites strategiques &amp; DataCenter","SST &amp; DC",
AQ526="Exclu","Exclu",
AQ526="SAT","SAT",
AQ526="SPARE-ISSUE","SPARE-ISSUE",
AQ526="Fiber CAmtel","TRANS_FO_CAMTEL",
AQ526="Fiber AOF","Fiber AOF",
AQ526="Projet OCM (HUAWEI)","TRAVAUX-HUAWEI",
AQ526="Projet OCM (NOKIA)","TRAVAUX-NOKIA",
AQ526="ACCESS-ISSUE","ACCESS-ISSUE",
AQ526="Projet OCM (ZTE, NOKIA, autres projets)","TRAVAUX OCM",
AQ526="No root CAuse","No root cause",
AQ526="ODU HS","PDH",
AQ526="IP &amp; VLAN","PDH",
AQ526="Warehouse HUAWEI","SPARE-ISSUE",
AQ526="SPARE-HS","SPARE-ISSUE",
AQ526="Power Telco","BSS",AQ526="no impacts","no impacts"
),"")</f>
        <v>No root cause</v>
      </c>
      <c r="AP526" s="48" t="str" cm="1">
        <f t="array" ref="AP526">IFERROR(_xlfn.IFS(
AQ526="MPR ISSUE","TX ISSUE",
AQ526="BSS Hardware Issue","RAN ISSUE",
AQ526="Sites strategiques, MLL, Pylone, etc.","ENVTECH",
AQ526="AKTIVCO DEFAUT GE &amp; POWER Cabinet","POWER ISSUE",
AQ526="AKTIVCO Coupure ENEO &amp; Baisse de tension","POWER ISSUE",
AQ526="Coupure ENEO &amp; Baisse de tension","POWER ISSUE",
AQ526="Defaut GE &amp; POWER Cabinet","POWER ISSUE",
AQ526="Sharing","POWER ISSUE",
AQ526="Sites strategiques &amp; DataCenter","POWER ISSUE",
AQ526="Exclu","Exclu",
AQ526="SAT","TX ISSUE",
AQ526="SPARE-ISSUE","SPARE-ISSUE",
AQ526="Fiber CAmtel","TX ISSUE",
AQ526="Fiber AOF","TX ISSUE",
AQ526="Projet OCM (HUAWEI)","TRAVAUX-HUAWEI",
AQ526="Projet OCM (NOKIA)","TRAVAUX -NOKIA",
AQ526="ACCESS-ISSUE","ACCESS-ISSUE",
AQ526="Projet OCM (ZTE, NOKIA, autres projets)","TRAVAUX OCM",
AQ526="No root CAuse","No root cause",
AQ526="ODU HS","TX ISSUE",
AQ526="IP &amp; VLAN","TX ISSUE",
AQ526="Warehouse HUAWEI","SPARE-ISSUE",
AQ526="SPARE-HS","SPARE-ISSUE",
AQ526="Power Telco","RAN ISSUE",AQ526="no impacts","no impacts"
),"")</f>
        <v>No root cause</v>
      </c>
      <c r="AQ526" s="67" t="s">
        <v>5344</v>
      </c>
      <c r="AR526" s="48" t="str" cm="1">
        <f t="array" ref="AR526">IFERROR(_xlfn.IFS(
AQ526="MPR ISSUE","ACTIVE",
AQ526="BSS Hardware Issue","ACTIVE",
AQ526="Sites strategiques, MLL, Pylone, etc.","PASSIVE",
AQ526="AKTIVCO DEFAUT GE &amp; POWER Cabinet","PASSIVE",
AQ526="AKTIVCO Coupure ENEO &amp; Baisse de tension","PASSIVE",
AQ526="Coupure ENEO &amp; Baisse de tension","PASSIVE",
AQ526="Defaut GE &amp; POWER Cabinet","PASSIVE",
AQ526="Sharing","PASSIVE",
AQ526="Sites strategiques &amp; DataCenter","PASSIVE",
AQ526="Exclu","Exclu",
AQ526="SAT","ACTIVE",
AQ526="SPARE-ISSUE","SPARE-ISSUE",
AQ526="Fiber CAmtel","ACTIVE",
AQ526="Fiber AOF","ACTIVE",
AQ526="Projet OCM (HUAWEI)","PLANNED WORKS",
AQ526="Projet OCM (NOKIA)","PLANNED WORKS",
AQ526="ACCESS-ISSUE","ACCESS-ISSUE",
AQ526="Projet OCM (ZTE, NOKIA, autres projets)","PLANNED WORKS",
AQ526="No root CAuse","No root cause",
AQ526="ODU HS","ACTIVE",
AQ526="IP &amp; VLAN","ACTIVE",
AQ526="Warehouse HUAWEI","SPARE-ISSUE",
AQ526="SPARE-HS","SPARE-ISSUE",
AQ526="Power Telco","ACTIVE", AQ526="no impacts","no impacts"
),"")</f>
        <v>No root cause</v>
      </c>
      <c r="AS526" s="92" t="s">
        <v>5537</v>
      </c>
      <c r="AT526" s="98" t="s">
        <v>1876</v>
      </c>
      <c r="AV526" s="17" t="s">
        <v>5537</v>
      </c>
      <c r="AW526" s="7" t="s">
        <v>5537</v>
      </c>
      <c r="AX526" s="6" t="s">
        <v>5537</v>
      </c>
      <c r="AY526" s="7"/>
      <c r="AZ526" s="3" t="s">
        <v>5537</v>
      </c>
      <c r="BA526" s="18" t="s">
        <v>5537</v>
      </c>
      <c r="BB526" s="18" t="s">
        <v>5537</v>
      </c>
      <c r="BC526" s="18" t="s">
        <v>5537</v>
      </c>
      <c r="BD526" s="18" t="s">
        <v>5537</v>
      </c>
      <c r="BE526" s="18" t="s">
        <v>5537</v>
      </c>
      <c r="BF526" s="18" t="s">
        <v>5537</v>
      </c>
      <c r="BG526" s="18" t="s">
        <v>5537</v>
      </c>
      <c r="BH526" s="18" t="s">
        <v>5537</v>
      </c>
      <c r="BI526" s="18" t="s">
        <v>5537</v>
      </c>
      <c r="BJ526" s="18" t="s">
        <v>5537</v>
      </c>
      <c r="BK526" s="18" t="s">
        <v>5537</v>
      </c>
      <c r="BL526" s="9" t="s">
        <v>5537</v>
      </c>
      <c r="BM526" s="14" t="s">
        <v>5537</v>
      </c>
      <c r="BN526" s="14" t="s">
        <v>5537</v>
      </c>
      <c r="BO526" s="14" t="str">
        <f>_xlfn.XLOOKUP(B526,'[4]cell downs 18042026 17h'!$B:$B,'[4]cell downs 18042026 17h'!$B:$B,"")</f>
        <v/>
      </c>
      <c r="BP526" s="14" t="str">
        <f>_xlfn.XLOOKUP(B526,'[5]Cells Huawei 19042026 15h'!$B:$B,'[5]Cells Huawei 19042026 15h'!$B:$B,"")</f>
        <v/>
      </c>
      <c r="BQ526" s="9" t="str">
        <f>_xlfn.XLOOKUP(B526,'[6]cells down 19042026 9H40'!$B:$B,'[6]cells down 19042026 9H40'!$B:$B,"")</f>
        <v/>
      </c>
      <c r="BR526" s="9" t="s">
        <v>5537</v>
      </c>
      <c r="BS526" s="9" t="s">
        <v>12</v>
      </c>
      <c r="BT526" s="108"/>
    </row>
    <row r="527" spans="1:72" s="9" customFormat="1" x14ac:dyDescent="0.35">
      <c r="A527" s="1" t="s">
        <v>1002</v>
      </c>
      <c r="B527" s="8" t="s">
        <v>1003</v>
      </c>
      <c r="C527" s="3" t="str">
        <f>_xlfn.XLOOKUP(B527,'[1]daily break down'!$D:$D,'[1]daily break down'!$E:$E,"")</f>
        <v>NORD</v>
      </c>
      <c r="D527" s="1" t="s">
        <v>11</v>
      </c>
      <c r="E527" s="1" t="s">
        <v>66</v>
      </c>
      <c r="F527" s="3" t="s">
        <v>23</v>
      </c>
      <c r="G527" s="1" t="s">
        <v>1004</v>
      </c>
      <c r="H527" s="33" t="str">
        <f>_xlfn.XLOOKUP(B527,[2]CALCULATION!$B:$B,[2]CALCULATION!$H:$H,"")</f>
        <v>NOKIA</v>
      </c>
      <c r="I527" s="28">
        <v>1.2485277349802194E-3</v>
      </c>
      <c r="J527" s="28">
        <v>1.4268888399772469E-3</v>
      </c>
      <c r="K527" s="28">
        <v>9.8092930745687112E-4</v>
      </c>
      <c r="L527" s="28">
        <v>6.1865158338410389</v>
      </c>
      <c r="M527" s="28">
        <v>9.3064014739979974</v>
      </c>
      <c r="N527" s="28">
        <v>9.248290835760498</v>
      </c>
      <c r="O527" s="28">
        <v>0</v>
      </c>
      <c r="P527" s="28">
        <v>0</v>
      </c>
      <c r="Q527" s="28">
        <v>0</v>
      </c>
      <c r="R527" s="28">
        <v>0</v>
      </c>
      <c r="S527" s="93">
        <v>0</v>
      </c>
      <c r="T527" s="93">
        <f>_xlfn.XLOOKUP(B527,'[3]Nur des jours'!$B:$B,'[3]Nur des jours'!$U:$U,"")</f>
        <v>0</v>
      </c>
      <c r="U527" s="93">
        <v>0</v>
      </c>
      <c r="V527" s="93">
        <v>0</v>
      </c>
      <c r="W527" s="93">
        <v>0</v>
      </c>
      <c r="X527" s="93">
        <v>2.4078749174617545E-3</v>
      </c>
      <c r="Y527" s="93">
        <v>0</v>
      </c>
      <c r="Z527" s="93">
        <v>0.22073257013247377</v>
      </c>
      <c r="AA527" s="93">
        <v>0.21957520990095947</v>
      </c>
      <c r="AB527" s="93">
        <v>0</v>
      </c>
      <c r="AC527" s="93">
        <f>_xlfn.XLOOKUP(B527,'[3]Nur des jours'!$B:$B,'[3]Nur des jours'!$N:$N,"")</f>
        <v>0</v>
      </c>
      <c r="AD527" s="93">
        <v>0</v>
      </c>
      <c r="AE527" s="93">
        <v>0.15031759076619564</v>
      </c>
      <c r="AF527" s="93">
        <v>4.5087965663172545E-2</v>
      </c>
      <c r="AG527" s="93"/>
      <c r="AH527" s="93">
        <v>2.6754165749574665E-3</v>
      </c>
      <c r="AI527" s="93">
        <v>0</v>
      </c>
      <c r="AJ527" s="93">
        <v>7.9693912894457358E-3</v>
      </c>
      <c r="AK527" s="93">
        <v>0</v>
      </c>
      <c r="AL527" s="93">
        <v>2.6754165749574665E-3</v>
      </c>
      <c r="AM527" s="49" t="s">
        <v>5559</v>
      </c>
      <c r="AN527" s="49"/>
      <c r="AO527" s="48" t="str" cm="1">
        <f t="array" ref="AO527">IFERROR(_xlfn.IFS(
AQ527="MPR ISSUE","PDH",
AQ527="BSS Hardware Issue","BSS",
AQ527="Sites strategiques, MLL, Pylone, etc.","ENVTECH",
AQ527="AKTIVCO DEFAUT GE &amp; POWER Cabinet","AKTIVCO",
AQ527="AKTIVCO Coupure ENEO &amp; Baisse de tension","AKTIVCO GRID ONLY",
AQ527="Coupure ENEO &amp; Baisse de tension","IHS GRID ONLY",
AQ527="Defaut GE &amp; POWER Cabinet","IHS",
AQ527="Sharing","Partners",
AQ527="Sites strategiques &amp; DataCenter","SST &amp; DC",
AQ527="Exclu","Exclu",
AQ527="SAT","SAT",
AQ527="SPARE-ISSUE","SPARE-ISSUE",
AQ527="Fiber CAmtel","TRANS_FO_CAMTEL",
AQ527="Fiber AOF","Fiber AOF",
AQ527="Projet OCM (HUAWEI)","TRAVAUX-HUAWEI",
AQ527="Projet OCM (NOKIA)","TRAVAUX-NOKIA",
AQ527="ACCESS-ISSUE","ACCESS-ISSUE",
AQ527="Projet OCM (ZTE, NOKIA, autres projets)","TRAVAUX OCM",
AQ527="No root CAuse","No root cause",
AQ527="ODU HS","PDH",
AQ527="IP &amp; VLAN","PDH",
AQ527="Warehouse HUAWEI","SPARE-ISSUE",
AQ527="SPARE-HS","SPARE-ISSUE",
AQ527="Power Telco","BSS",AQ527="no impacts","no impacts"
),"")</f>
        <v>IHS</v>
      </c>
      <c r="AP527" s="48" t="str" cm="1">
        <f t="array" ref="AP527">IFERROR(_xlfn.IFS(
AQ527="MPR ISSUE","TX ISSUE",
AQ527="BSS Hardware Issue","RAN ISSUE",
AQ527="Sites strategiques, MLL, Pylone, etc.","ENVTECH",
AQ527="AKTIVCO DEFAUT GE &amp; POWER Cabinet","POWER ISSUE",
AQ527="AKTIVCO Coupure ENEO &amp; Baisse de tension","POWER ISSUE",
AQ527="Coupure ENEO &amp; Baisse de tension","POWER ISSUE",
AQ527="Defaut GE &amp; POWER Cabinet","POWER ISSUE",
AQ527="Sharing","POWER ISSUE",
AQ527="Sites strategiques &amp; DataCenter","POWER ISSUE",
AQ527="Exclu","Exclu",
AQ527="SAT","TX ISSUE",
AQ527="SPARE-ISSUE","SPARE-ISSUE",
AQ527="Fiber CAmtel","TX ISSUE",
AQ527="Fiber AOF","TX ISSUE",
AQ527="Projet OCM (HUAWEI)","TRAVAUX-HUAWEI",
AQ527="Projet OCM (NOKIA)","TRAVAUX -NOKIA",
AQ527="ACCESS-ISSUE","ACCESS-ISSUE",
AQ527="Projet OCM (ZTE, NOKIA, autres projets)","TRAVAUX OCM",
AQ527="No root CAuse","No root cause",
AQ527="ODU HS","TX ISSUE",
AQ527="IP &amp; VLAN","TX ISSUE",
AQ527="Warehouse HUAWEI","SPARE-ISSUE",
AQ527="SPARE-HS","SPARE-ISSUE",
AQ527="Power Telco","RAN ISSUE",AQ527="no impacts","no impacts"
),"")</f>
        <v>POWER ISSUE</v>
      </c>
      <c r="AQ527" s="67" t="s">
        <v>5330</v>
      </c>
      <c r="AR527" s="48" t="str" cm="1">
        <f t="array" ref="AR527">IFERROR(_xlfn.IFS(
AQ527="MPR ISSUE","ACTIVE",
AQ527="BSS Hardware Issue","ACTIVE",
AQ527="Sites strategiques, MLL, Pylone, etc.","PASSIVE",
AQ527="AKTIVCO DEFAUT GE &amp; POWER Cabinet","PASSIVE",
AQ527="AKTIVCO Coupure ENEO &amp; Baisse de tension","PASSIVE",
AQ527="Coupure ENEO &amp; Baisse de tension","PASSIVE",
AQ527="Defaut GE &amp; POWER Cabinet","PASSIVE",
AQ527="Sharing","PASSIVE",
AQ527="Sites strategiques &amp; DataCenter","PASSIVE",
AQ527="Exclu","Exclu",
AQ527="SAT","ACTIVE",
AQ527="SPARE-ISSUE","SPARE-ISSUE",
AQ527="Fiber CAmtel","ACTIVE",
AQ527="Fiber AOF","ACTIVE",
AQ527="Projet OCM (HUAWEI)","PLANNED WORKS",
AQ527="Projet OCM (NOKIA)","PLANNED WORKS",
AQ527="ACCESS-ISSUE","ACCESS-ISSUE",
AQ527="Projet OCM (ZTE, NOKIA, autres projets)","PLANNED WORKS",
AQ527="No root CAuse","No root cause",
AQ527="ODU HS","ACTIVE",
AQ527="IP &amp; VLAN","ACTIVE",
AQ527="Warehouse HUAWEI","SPARE-ISSUE",
AQ527="SPARE-HS","SPARE-ISSUE",
AQ527="Power Telco","ACTIVE", AQ527="no impacts","no impacts"
),"")</f>
        <v>PASSIVE</v>
      </c>
      <c r="AS527" s="92" t="s">
        <v>5738</v>
      </c>
      <c r="AT527" s="98" t="s">
        <v>1003</v>
      </c>
      <c r="AV527" s="17" t="s">
        <v>5537</v>
      </c>
      <c r="AW527" s="7" t="s">
        <v>5537</v>
      </c>
      <c r="AX527" s="6" t="s">
        <v>5537</v>
      </c>
      <c r="AY527" s="7"/>
      <c r="AZ527" s="3" t="s">
        <v>5537</v>
      </c>
      <c r="BA527" s="18" t="s">
        <v>5537</v>
      </c>
      <c r="BB527" s="18" t="s">
        <v>5537</v>
      </c>
      <c r="BC527" s="18" t="s">
        <v>5537</v>
      </c>
      <c r="BD527" s="18" t="s">
        <v>5537</v>
      </c>
      <c r="BE527" s="18" t="s">
        <v>5537</v>
      </c>
      <c r="BF527" s="18" t="s">
        <v>5537</v>
      </c>
      <c r="BG527" s="18" t="s">
        <v>5537</v>
      </c>
      <c r="BH527" s="18" t="s">
        <v>5537</v>
      </c>
      <c r="BI527" s="18" t="s">
        <v>5537</v>
      </c>
      <c r="BJ527" s="18" t="s">
        <v>5537</v>
      </c>
      <c r="BK527" s="18" t="s">
        <v>5537</v>
      </c>
      <c r="BL527" s="9" t="s">
        <v>5738</v>
      </c>
      <c r="BM527" s="14" t="s">
        <v>5537</v>
      </c>
      <c r="BN527" s="14" t="s">
        <v>5537</v>
      </c>
      <c r="BO527" s="14" t="str">
        <f>_xlfn.XLOOKUP(B527,'[4]cell downs 18042026 17h'!$B:$B,'[4]cell downs 18042026 17h'!$B:$B,"")</f>
        <v/>
      </c>
      <c r="BP527" s="14" t="str">
        <f>_xlfn.XLOOKUP(B527,'[5]Cells Huawei 19042026 15h'!$B:$B,'[5]Cells Huawei 19042026 15h'!$B:$B,"")</f>
        <v/>
      </c>
      <c r="BQ527" s="9" t="str">
        <f>_xlfn.XLOOKUP(B527,'[6]cells down 19042026 9H40'!$B:$B,'[6]cells down 19042026 9H40'!$B:$B,"")</f>
        <v/>
      </c>
      <c r="BR527" s="9" t="s">
        <v>1003</v>
      </c>
      <c r="BS527" s="9" t="s">
        <v>66</v>
      </c>
      <c r="BT527" s="108"/>
    </row>
    <row r="528" spans="1:72" s="9" customFormat="1" x14ac:dyDescent="0.35">
      <c r="A528" s="1" t="s">
        <v>1792</v>
      </c>
      <c r="B528" s="1" t="s">
        <v>1793</v>
      </c>
      <c r="C528" s="3" t="str">
        <f>_xlfn.XLOOKUP(B528,'[1]daily break down'!$D:$D,'[1]daily break down'!$E:$E,"")</f>
        <v>NORD-OUEST</v>
      </c>
      <c r="D528" s="1" t="s">
        <v>11</v>
      </c>
      <c r="E528" s="1" t="s">
        <v>154</v>
      </c>
      <c r="F528" s="3" t="s">
        <v>51</v>
      </c>
      <c r="G528" s="1" t="s">
        <v>1792</v>
      </c>
      <c r="H528" s="33" t="str">
        <f>_xlfn.XLOOKUP(B528,[2]CALCULATION!$B:$B,[2]CALCULATION!$H:$H,"")</f>
        <v>NOKIA</v>
      </c>
      <c r="I528" s="28">
        <v>0.34504518467190876</v>
      </c>
      <c r="J528" s="28">
        <v>1.2278160713802364</v>
      </c>
      <c r="K528" s="28">
        <v>0.49575688236319138</v>
      </c>
      <c r="L528" s="28">
        <v>4.9046465372838428E-3</v>
      </c>
      <c r="M528" s="28">
        <v>2.069297702776022</v>
      </c>
      <c r="N528" s="28">
        <v>3.6561910550661622E-3</v>
      </c>
      <c r="O528" s="28">
        <v>5.6180496699797331E-3</v>
      </c>
      <c r="P528" s="28">
        <v>1.6051570485658829E-3</v>
      </c>
      <c r="Q528" s="28">
        <v>0.67816504465138205</v>
      </c>
      <c r="R528" s="28">
        <v>3.3423678934932357</v>
      </c>
      <c r="S528" s="93">
        <v>2.5435763106181177</v>
      </c>
      <c r="T528" s="93">
        <f>_xlfn.XLOOKUP(B528,'[3]Nur des jours'!$B:$B,'[3]Nur des jours'!$U:$U,"")</f>
        <v>2.6303886905628175</v>
      </c>
      <c r="U528" s="93">
        <v>4.6371203625230331E-3</v>
      </c>
      <c r="V528" s="93">
        <v>2.3402119663387868</v>
      </c>
      <c r="W528" s="93">
        <v>2.630388690562818</v>
      </c>
      <c r="X528" s="93">
        <v>0</v>
      </c>
      <c r="Y528" s="93">
        <v>1.515981656978832E-3</v>
      </c>
      <c r="Z528" s="93">
        <v>8.277259847103427E-2</v>
      </c>
      <c r="AA528" s="93">
        <v>0.20002040332959523</v>
      </c>
      <c r="AB528" s="93">
        <v>0</v>
      </c>
      <c r="AC528" s="93">
        <f>_xlfn.XLOOKUP(B528,'[3]Nur des jours'!$B:$B,'[3]Nur des jours'!$N:$N,"")</f>
        <v>0</v>
      </c>
      <c r="AD528" s="93">
        <v>0</v>
      </c>
      <c r="AE528" s="93">
        <v>8.1648988537038517E-2</v>
      </c>
      <c r="AF528" s="93">
        <v>0</v>
      </c>
      <c r="AG528" s="93"/>
      <c r="AH528" s="93">
        <v>2.5860863560222408E-3</v>
      </c>
      <c r="AI528" s="93">
        <v>0</v>
      </c>
      <c r="AJ528" s="93">
        <v>7.7032990945590431E-3</v>
      </c>
      <c r="AK528" s="93">
        <v>0</v>
      </c>
      <c r="AL528" s="93">
        <v>2.5860863560222408E-3</v>
      </c>
      <c r="AM528" s="49" t="s">
        <v>5601</v>
      </c>
      <c r="AN528" s="49"/>
      <c r="AO528" s="48" t="str" cm="1">
        <f t="array" ref="AO528">IFERROR(_xlfn.IFS(
AQ528="MPR ISSUE","PDH",
AQ528="BSS Hardware Issue","BSS",
AQ528="Sites strategiques, MLL, Pylone, etc.","ENVTECH",
AQ528="AKTIVCO DEFAUT GE &amp; POWER Cabinet","AKTIVCO",
AQ528="AKTIVCO Coupure ENEO &amp; Baisse de tension","AKTIVCO GRID ONLY",
AQ528="Coupure ENEO &amp; Baisse de tension","IHS GRID ONLY",
AQ528="Defaut GE &amp; POWER Cabinet","IHS",
AQ528="Sharing","Partners",
AQ528="Sites strategiques &amp; DataCenter","SST &amp; DC",
AQ528="Exclu","Exclu",
AQ528="SAT","SAT",
AQ528="SPARE-ISSUE","SPARE-ISSUE",
AQ528="Fiber CAmtel","TRANS_FO_CAMTEL",
AQ528="Fiber AOF","Fiber AOF",
AQ528="Projet OCM (HUAWEI)","TRAVAUX-HUAWEI",
AQ528="Projet OCM (NOKIA)","TRAVAUX-NOKIA",
AQ528="ACCESS-ISSUE","ACCESS-ISSUE",
AQ528="Projet OCM (ZTE, NOKIA, autres projets)","TRAVAUX OCM",
AQ528="No root CAuse","No root cause",
AQ528="ODU HS","PDH",
AQ528="IP &amp; VLAN","PDH",
AQ528="Warehouse HUAWEI","SPARE-ISSUE",
AQ528="SPARE-HS","SPARE-ISSUE",
AQ528="Power Telco","BSS",AQ528="no impacts","no impacts"
),"")</f>
        <v>No root cause</v>
      </c>
      <c r="AP528" s="48" t="str" cm="1">
        <f t="array" ref="AP528">IFERROR(_xlfn.IFS(
AQ528="MPR ISSUE","TX ISSUE",
AQ528="BSS Hardware Issue","RAN ISSUE",
AQ528="Sites strategiques, MLL, Pylone, etc.","ENVTECH",
AQ528="AKTIVCO DEFAUT GE &amp; POWER Cabinet","POWER ISSUE",
AQ528="AKTIVCO Coupure ENEO &amp; Baisse de tension","POWER ISSUE",
AQ528="Coupure ENEO &amp; Baisse de tension","POWER ISSUE",
AQ528="Defaut GE &amp; POWER Cabinet","POWER ISSUE",
AQ528="Sharing","POWER ISSUE",
AQ528="Sites strategiques &amp; DataCenter","POWER ISSUE",
AQ528="Exclu","Exclu",
AQ528="SAT","TX ISSUE",
AQ528="SPARE-ISSUE","SPARE-ISSUE",
AQ528="Fiber CAmtel","TX ISSUE",
AQ528="Fiber AOF","TX ISSUE",
AQ528="Projet OCM (HUAWEI)","TRAVAUX-HUAWEI",
AQ528="Projet OCM (NOKIA)","TRAVAUX -NOKIA",
AQ528="ACCESS-ISSUE","ACCESS-ISSUE",
AQ528="Projet OCM (ZTE, NOKIA, autres projets)","TRAVAUX OCM",
AQ528="No root CAuse","No root cause",
AQ528="ODU HS","TX ISSUE",
AQ528="IP &amp; VLAN","TX ISSUE",
AQ528="Warehouse HUAWEI","SPARE-ISSUE",
AQ528="SPARE-HS","SPARE-ISSUE",
AQ528="Power Telco","RAN ISSUE",AQ528="no impacts","no impacts"
),"")</f>
        <v>No root cause</v>
      </c>
      <c r="AQ528" s="67" t="s">
        <v>5344</v>
      </c>
      <c r="AR528" s="48" t="str" cm="1">
        <f t="array" ref="AR528">IFERROR(_xlfn.IFS(
AQ528="MPR ISSUE","ACTIVE",
AQ528="BSS Hardware Issue","ACTIVE",
AQ528="Sites strategiques, MLL, Pylone, etc.","PASSIVE",
AQ528="AKTIVCO DEFAUT GE &amp; POWER Cabinet","PASSIVE",
AQ528="AKTIVCO Coupure ENEO &amp; Baisse de tension","PASSIVE",
AQ528="Coupure ENEO &amp; Baisse de tension","PASSIVE",
AQ528="Defaut GE &amp; POWER Cabinet","PASSIVE",
AQ528="Sharing","PASSIVE",
AQ528="Sites strategiques &amp; DataCenter","PASSIVE",
AQ528="Exclu","Exclu",
AQ528="SAT","ACTIVE",
AQ528="SPARE-ISSUE","SPARE-ISSUE",
AQ528="Fiber CAmtel","ACTIVE",
AQ528="Fiber AOF","ACTIVE",
AQ528="Projet OCM (HUAWEI)","PLANNED WORKS",
AQ528="Projet OCM (NOKIA)","PLANNED WORKS",
AQ528="ACCESS-ISSUE","ACCESS-ISSUE",
AQ528="Projet OCM (ZTE, NOKIA, autres projets)","PLANNED WORKS",
AQ528="No root CAuse","No root cause",
AQ528="ODU HS","ACTIVE",
AQ528="IP &amp; VLAN","ACTIVE",
AQ528="Warehouse HUAWEI","SPARE-ISSUE",
AQ528="SPARE-HS","SPARE-ISSUE",
AQ528="Power Telco","ACTIVE", AQ528="no impacts","no impacts"
),"")</f>
        <v>No root cause</v>
      </c>
      <c r="AS528" s="92" t="s">
        <v>5537</v>
      </c>
      <c r="AT528" s="98" t="s">
        <v>1793</v>
      </c>
      <c r="AV528" s="17" t="s">
        <v>5537</v>
      </c>
      <c r="AW528" s="7" t="s">
        <v>5537</v>
      </c>
      <c r="AX528" s="6" t="s">
        <v>5537</v>
      </c>
      <c r="AY528" s="7"/>
      <c r="AZ528" s="3" t="s">
        <v>5537</v>
      </c>
      <c r="BA528" s="18" t="s">
        <v>5537</v>
      </c>
      <c r="BB528" s="18" t="s">
        <v>5537</v>
      </c>
      <c r="BC528" s="18" t="s">
        <v>5537</v>
      </c>
      <c r="BD528" s="18" t="s">
        <v>5537</v>
      </c>
      <c r="BE528" s="18" t="s">
        <v>5537</v>
      </c>
      <c r="BF528" s="18" t="s">
        <v>5537</v>
      </c>
      <c r="BG528" s="18" t="s">
        <v>5537</v>
      </c>
      <c r="BH528" s="18" t="s">
        <v>5537</v>
      </c>
      <c r="BI528" s="18" t="s">
        <v>5537</v>
      </c>
      <c r="BJ528" s="18" t="s">
        <v>5537</v>
      </c>
      <c r="BK528" s="18" t="s">
        <v>5537</v>
      </c>
      <c r="BL528" s="9" t="s">
        <v>5537</v>
      </c>
      <c r="BM528" s="14" t="s">
        <v>5537</v>
      </c>
      <c r="BN528" s="14" t="s">
        <v>5537</v>
      </c>
      <c r="BO528" s="14" t="str">
        <f>_xlfn.XLOOKUP(B528,'[4]cell downs 18042026 17h'!$B:$B,'[4]cell downs 18042026 17h'!$B:$B,"")</f>
        <v/>
      </c>
      <c r="BP528" s="14" t="str">
        <f>_xlfn.XLOOKUP(B528,'[5]Cells Huawei 19042026 15h'!$B:$B,'[5]Cells Huawei 19042026 15h'!$B:$B,"")</f>
        <v/>
      </c>
      <c r="BQ528" s="9" t="str">
        <f>_xlfn.XLOOKUP(B528,'[6]cells down 19042026 9H40'!$B:$B,'[6]cells down 19042026 9H40'!$B:$B,"")</f>
        <v/>
      </c>
      <c r="BR528" s="9" t="s">
        <v>1793</v>
      </c>
      <c r="BS528" s="9" t="s">
        <v>1713</v>
      </c>
      <c r="BT528" s="108"/>
    </row>
    <row r="529" spans="1:72" s="9" customFormat="1" x14ac:dyDescent="0.35">
      <c r="A529" s="1" t="s">
        <v>4916</v>
      </c>
      <c r="B529" s="8" t="s">
        <v>4917</v>
      </c>
      <c r="C529" s="3" t="str">
        <f>_xlfn.XLOOKUP(B529,'[1]daily break down'!$D:$D,'[1]daily break down'!$E:$E,"")</f>
        <v>CENTRE</v>
      </c>
      <c r="D529" s="1" t="s">
        <v>21</v>
      </c>
      <c r="E529" s="1" t="s">
        <v>122</v>
      </c>
      <c r="F529" s="3" t="s">
        <v>69</v>
      </c>
      <c r="G529" s="1" t="s">
        <v>4915</v>
      </c>
      <c r="H529" s="33" t="str">
        <f>_xlfn.XLOOKUP(B529,[2]CALCULATION!$B:$B,[2]CALCULATION!$H:$H,"")</f>
        <v>NOKIA</v>
      </c>
      <c r="I529" s="28">
        <v>7.2127137215191275E-2</v>
      </c>
      <c r="J529" s="28">
        <v>0</v>
      </c>
      <c r="K529" s="28">
        <v>4.399779337716108E-2</v>
      </c>
      <c r="L529" s="28">
        <v>0</v>
      </c>
      <c r="M529" s="28">
        <v>0</v>
      </c>
      <c r="N529" s="28">
        <v>9.2742407250450407E-4</v>
      </c>
      <c r="O529" s="28">
        <v>0</v>
      </c>
      <c r="P529" s="28">
        <v>8.7632028686346439E-2</v>
      </c>
      <c r="Q529" s="28">
        <v>0</v>
      </c>
      <c r="R529" s="28">
        <v>0</v>
      </c>
      <c r="S529" s="93">
        <v>8.9175391586982075E-4</v>
      </c>
      <c r="T529" s="93">
        <f>_xlfn.XLOOKUP(B529,'[3]Nur des jours'!$B:$B,'[3]Nur des jours'!$U:$U,"")</f>
        <v>0</v>
      </c>
      <c r="U529" s="93">
        <v>8.9175391586982075E-4</v>
      </c>
      <c r="V529" s="93">
        <v>2.3347098090675707E-2</v>
      </c>
      <c r="W529" s="93">
        <v>0</v>
      </c>
      <c r="X529" s="93">
        <v>2.860843587248443E-2</v>
      </c>
      <c r="Y529" s="93">
        <v>0.11384130489993814</v>
      </c>
      <c r="Z529" s="93">
        <v>0</v>
      </c>
      <c r="AA529" s="93">
        <v>7.9528353444478478E-2</v>
      </c>
      <c r="AB529" s="93">
        <v>0</v>
      </c>
      <c r="AC529" s="93">
        <f>_xlfn.XLOOKUP(B529,'[3]Nur des jours'!$B:$B,'[3]Nur des jours'!$N:$N,"")</f>
        <v>0</v>
      </c>
      <c r="AD529" s="93">
        <v>0</v>
      </c>
      <c r="AE529" s="93">
        <v>0</v>
      </c>
      <c r="AF529" s="93">
        <v>0</v>
      </c>
      <c r="AG529" s="93"/>
      <c r="AH529" s="93">
        <v>2.5683957832301476E-3</v>
      </c>
      <c r="AI529" s="93">
        <v>0</v>
      </c>
      <c r="AJ529" s="93">
        <v>7.438098536816427E-3</v>
      </c>
      <c r="AK529" s="93">
        <v>1.3680130103533347E-4</v>
      </c>
      <c r="AL529" s="93">
        <v>2.5683957832301476E-3</v>
      </c>
      <c r="AM529" s="49" t="s">
        <v>5559</v>
      </c>
      <c r="AN529" s="49"/>
      <c r="AO529" s="48" t="str" cm="1">
        <f t="array" ref="AO529">IFERROR(_xlfn.IFS(
AQ529="MPR ISSUE","PDH",
AQ529="BSS Hardware Issue","BSS",
AQ529="Sites strategiques, MLL, Pylone, etc.","ENVTECH",
AQ529="AKTIVCO DEFAUT GE &amp; POWER Cabinet","AKTIVCO",
AQ529="AKTIVCO Coupure ENEO &amp; Baisse de tension","AKTIVCO GRID ONLY",
AQ529="Coupure ENEO &amp; Baisse de tension","IHS GRID ONLY",
AQ529="Defaut GE &amp; POWER Cabinet","IHS",
AQ529="Sharing","Partners",
AQ529="Sites strategiques &amp; DataCenter","SST &amp; DC",
AQ529="Exclu","Exclu",
AQ529="SAT","SAT",
AQ529="SPARE-ISSUE","SPARE-ISSUE",
AQ529="Fiber CAmtel","TRANS_FO_CAMTEL",
AQ529="Fiber AOF","Fiber AOF",
AQ529="Projet OCM (HUAWEI)","TRAVAUX-HUAWEI",
AQ529="Projet OCM (NOKIA)","TRAVAUX-NOKIA",
AQ529="ACCESS-ISSUE","ACCESS-ISSUE",
AQ529="Projet OCM (ZTE, NOKIA, autres projets)","TRAVAUX OCM",
AQ529="No root CAuse","No root cause",
AQ529="ODU HS","PDH",
AQ529="IP &amp; VLAN","PDH",
AQ529="Warehouse HUAWEI","SPARE-ISSUE",
AQ529="SPARE-HS","SPARE-ISSUE",
AQ529="Power Telco","BSS",AQ529="no impacts","no impacts"
),"")</f>
        <v>No root cause</v>
      </c>
      <c r="AP529" s="48" t="str" cm="1">
        <f t="array" ref="AP529">IFERROR(_xlfn.IFS(
AQ529="MPR ISSUE","TX ISSUE",
AQ529="BSS Hardware Issue","RAN ISSUE",
AQ529="Sites strategiques, MLL, Pylone, etc.","ENVTECH",
AQ529="AKTIVCO DEFAUT GE &amp; POWER Cabinet","POWER ISSUE",
AQ529="AKTIVCO Coupure ENEO &amp; Baisse de tension","POWER ISSUE",
AQ529="Coupure ENEO &amp; Baisse de tension","POWER ISSUE",
AQ529="Defaut GE &amp; POWER Cabinet","POWER ISSUE",
AQ529="Sharing","POWER ISSUE",
AQ529="Sites strategiques &amp; DataCenter","POWER ISSUE",
AQ529="Exclu","Exclu",
AQ529="SAT","TX ISSUE",
AQ529="SPARE-ISSUE","SPARE-ISSUE",
AQ529="Fiber CAmtel","TX ISSUE",
AQ529="Fiber AOF","TX ISSUE",
AQ529="Projet OCM (HUAWEI)","TRAVAUX-HUAWEI",
AQ529="Projet OCM (NOKIA)","TRAVAUX -NOKIA",
AQ529="ACCESS-ISSUE","ACCESS-ISSUE",
AQ529="Projet OCM (ZTE, NOKIA, autres projets)","TRAVAUX OCM",
AQ529="No root CAuse","No root cause",
AQ529="ODU HS","TX ISSUE",
AQ529="IP &amp; VLAN","TX ISSUE",
AQ529="Warehouse HUAWEI","SPARE-ISSUE",
AQ529="SPARE-HS","SPARE-ISSUE",
AQ529="Power Telco","RAN ISSUE",AQ529="no impacts","no impacts"
),"")</f>
        <v>No root cause</v>
      </c>
      <c r="AQ529" s="67" t="s">
        <v>5344</v>
      </c>
      <c r="AR529" s="48" t="str" cm="1">
        <f t="array" ref="AR529">IFERROR(_xlfn.IFS(
AQ529="MPR ISSUE","ACTIVE",
AQ529="BSS Hardware Issue","ACTIVE",
AQ529="Sites strategiques, MLL, Pylone, etc.","PASSIVE",
AQ529="AKTIVCO DEFAUT GE &amp; POWER Cabinet","PASSIVE",
AQ529="AKTIVCO Coupure ENEO &amp; Baisse de tension","PASSIVE",
AQ529="Coupure ENEO &amp; Baisse de tension","PASSIVE",
AQ529="Defaut GE &amp; POWER Cabinet","PASSIVE",
AQ529="Sharing","PASSIVE",
AQ529="Sites strategiques &amp; DataCenter","PASSIVE",
AQ529="Exclu","Exclu",
AQ529="SAT","ACTIVE",
AQ529="SPARE-ISSUE","SPARE-ISSUE",
AQ529="Fiber CAmtel","ACTIVE",
AQ529="Fiber AOF","ACTIVE",
AQ529="Projet OCM (HUAWEI)","PLANNED WORKS",
AQ529="Projet OCM (NOKIA)","PLANNED WORKS",
AQ529="ACCESS-ISSUE","ACCESS-ISSUE",
AQ529="Projet OCM (ZTE, NOKIA, autres projets)","PLANNED WORKS",
AQ529="No root CAuse","No root cause",
AQ529="ODU HS","ACTIVE",
AQ529="IP &amp; VLAN","ACTIVE",
AQ529="Warehouse HUAWEI","SPARE-ISSUE",
AQ529="SPARE-HS","SPARE-ISSUE",
AQ529="Power Telco","ACTIVE", AQ529="no impacts","no impacts"
),"")</f>
        <v>No root cause</v>
      </c>
      <c r="AS529" s="92" t="s">
        <v>5537</v>
      </c>
      <c r="AT529" s="98" t="s">
        <v>4917</v>
      </c>
      <c r="AV529" s="17" t="s">
        <v>5537</v>
      </c>
      <c r="AW529" s="7" t="s">
        <v>5537</v>
      </c>
      <c r="AX529" s="6" t="s">
        <v>5537</v>
      </c>
      <c r="AY529" s="7"/>
      <c r="AZ529" s="3" t="s">
        <v>5537</v>
      </c>
      <c r="BA529" s="18" t="s">
        <v>5537</v>
      </c>
      <c r="BB529" s="18" t="s">
        <v>5537</v>
      </c>
      <c r="BC529" s="18" t="s">
        <v>5537</v>
      </c>
      <c r="BD529" s="18" t="s">
        <v>5537</v>
      </c>
      <c r="BE529" s="18" t="s">
        <v>5537</v>
      </c>
      <c r="BF529" s="18" t="s">
        <v>5537</v>
      </c>
      <c r="BG529" s="18" t="s">
        <v>5537</v>
      </c>
      <c r="BH529" s="18" t="s">
        <v>5537</v>
      </c>
      <c r="BI529" s="18" t="s">
        <v>5537</v>
      </c>
      <c r="BJ529" s="18" t="s">
        <v>5537</v>
      </c>
      <c r="BK529" s="18" t="s">
        <v>5537</v>
      </c>
      <c r="BL529" s="9" t="s">
        <v>5537</v>
      </c>
      <c r="BM529" s="14" t="s">
        <v>5537</v>
      </c>
      <c r="BN529" s="14" t="s">
        <v>5537</v>
      </c>
      <c r="BO529" s="14" t="str">
        <f>_xlfn.XLOOKUP(B529,'[4]cell downs 18042026 17h'!$B:$B,'[4]cell downs 18042026 17h'!$B:$B,"")</f>
        <v/>
      </c>
      <c r="BP529" s="14" t="str">
        <f>_xlfn.XLOOKUP(B529,'[5]Cells Huawei 19042026 15h'!$B:$B,'[5]Cells Huawei 19042026 15h'!$B:$B,"")</f>
        <v/>
      </c>
      <c r="BQ529" s="9" t="str">
        <f>_xlfn.XLOOKUP(B529,'[6]cells down 19042026 9H40'!$B:$B,'[6]cells down 19042026 9H40'!$B:$B,"")</f>
        <v/>
      </c>
      <c r="BR529" s="9" t="s">
        <v>5537</v>
      </c>
      <c r="BS529" s="9" t="s">
        <v>12</v>
      </c>
      <c r="BT529" s="108"/>
    </row>
    <row r="530" spans="1:72" s="9" customFormat="1" x14ac:dyDescent="0.35">
      <c r="A530" s="1" t="s">
        <v>4913</v>
      </c>
      <c r="B530" s="8" t="s">
        <v>4914</v>
      </c>
      <c r="C530" s="3" t="str">
        <f>_xlfn.XLOOKUP(B530,'[1]daily break down'!$D:$D,'[1]daily break down'!$E:$E,"")</f>
        <v>CENTRE</v>
      </c>
      <c r="D530" s="1" t="s">
        <v>21</v>
      </c>
      <c r="E530" s="1" t="s">
        <v>122</v>
      </c>
      <c r="F530" s="3" t="s">
        <v>69</v>
      </c>
      <c r="G530" s="1" t="s">
        <v>4915</v>
      </c>
      <c r="H530" s="33" t="str">
        <f>_xlfn.XLOOKUP(B530,[2]CALCULATION!$B:$B,[2]CALCULATION!$H:$H,"")</f>
        <v>NOKIA</v>
      </c>
      <c r="I530" s="28">
        <v>8.0257852428277016E-4</v>
      </c>
      <c r="J530" s="28">
        <v>0</v>
      </c>
      <c r="K530" s="28">
        <v>3.4459405099785123E-2</v>
      </c>
      <c r="L530" s="28">
        <v>0</v>
      </c>
      <c r="M530" s="28">
        <v>0</v>
      </c>
      <c r="N530" s="28">
        <v>9.2742407250450407E-4</v>
      </c>
      <c r="O530" s="28">
        <v>0</v>
      </c>
      <c r="P530" s="28">
        <v>4.6191284195926573E-2</v>
      </c>
      <c r="Q530" s="28">
        <v>0</v>
      </c>
      <c r="R530" s="28">
        <v>0</v>
      </c>
      <c r="S530" s="93">
        <v>0</v>
      </c>
      <c r="T530" s="93">
        <f>_xlfn.XLOOKUP(B530,'[3]Nur des jours'!$B:$B,'[3]Nur des jours'!$U:$U,"")</f>
        <v>0</v>
      </c>
      <c r="U530" s="93">
        <v>7.4907328933040301E-4</v>
      </c>
      <c r="V530" s="93">
        <v>1.2770561189205836E-2</v>
      </c>
      <c r="W530" s="93">
        <v>0</v>
      </c>
      <c r="X530" s="93">
        <v>2.3489654855336529E-2</v>
      </c>
      <c r="Y530" s="93">
        <v>9.9341386227895082E-2</v>
      </c>
      <c r="Z530" s="93">
        <v>0</v>
      </c>
      <c r="AA530" s="93">
        <v>4.459027624929111E-3</v>
      </c>
      <c r="AB530" s="93">
        <v>0</v>
      </c>
      <c r="AC530" s="93">
        <f>_xlfn.XLOOKUP(B530,'[3]Nur des jours'!$B:$B,'[3]Nur des jours'!$N:$N,"")</f>
        <v>5.3505234952196091E-4</v>
      </c>
      <c r="AD530" s="93">
        <v>5.3505234952196091E-4</v>
      </c>
      <c r="AE530" s="93">
        <v>0</v>
      </c>
      <c r="AF530" s="93">
        <v>0</v>
      </c>
      <c r="AG530" s="93"/>
      <c r="AH530" s="93">
        <v>2.5683854614065365E-3</v>
      </c>
      <c r="AI530" s="93">
        <v>0</v>
      </c>
      <c r="AJ530" s="93">
        <v>6.9068057841860991E-3</v>
      </c>
      <c r="AK530" s="93">
        <v>4.788045536226829E-4</v>
      </c>
      <c r="AL530" s="93">
        <v>2.5683854614065365E-3</v>
      </c>
      <c r="AM530" s="49" t="s">
        <v>5559</v>
      </c>
      <c r="AN530" s="49"/>
      <c r="AO530" s="48" t="str" cm="1">
        <f t="array" ref="AO530">IFERROR(_xlfn.IFS(
AQ530="MPR ISSUE","PDH",
AQ530="BSS Hardware Issue","BSS",
AQ530="Sites strategiques, MLL, Pylone, etc.","ENVTECH",
AQ530="AKTIVCO DEFAUT GE &amp; POWER Cabinet","AKTIVCO",
AQ530="AKTIVCO Coupure ENEO &amp; Baisse de tension","AKTIVCO GRID ONLY",
AQ530="Coupure ENEO &amp; Baisse de tension","IHS GRID ONLY",
AQ530="Defaut GE &amp; POWER Cabinet","IHS",
AQ530="Sharing","Partners",
AQ530="Sites strategiques &amp; DataCenter","SST &amp; DC",
AQ530="Exclu","Exclu",
AQ530="SAT","SAT",
AQ530="SPARE-ISSUE","SPARE-ISSUE",
AQ530="Fiber CAmtel","TRANS_FO_CAMTEL",
AQ530="Fiber AOF","Fiber AOF",
AQ530="Projet OCM (HUAWEI)","TRAVAUX-HUAWEI",
AQ530="Projet OCM (NOKIA)","TRAVAUX-NOKIA",
AQ530="ACCESS-ISSUE","ACCESS-ISSUE",
AQ530="Projet OCM (ZTE, NOKIA, autres projets)","TRAVAUX OCM",
AQ530="No root CAuse","No root cause",
AQ530="ODU HS","PDH",
AQ530="IP &amp; VLAN","PDH",
AQ530="Warehouse HUAWEI","SPARE-ISSUE",
AQ530="SPARE-HS","SPARE-ISSUE",
AQ530="Power Telco","BSS",AQ530="no impacts","no impacts"
),"")</f>
        <v>No root cause</v>
      </c>
      <c r="AP530" s="48" t="str" cm="1">
        <f t="array" ref="AP530">IFERROR(_xlfn.IFS(
AQ530="MPR ISSUE","TX ISSUE",
AQ530="BSS Hardware Issue","RAN ISSUE",
AQ530="Sites strategiques, MLL, Pylone, etc.","ENVTECH",
AQ530="AKTIVCO DEFAUT GE &amp; POWER Cabinet","POWER ISSUE",
AQ530="AKTIVCO Coupure ENEO &amp; Baisse de tension","POWER ISSUE",
AQ530="Coupure ENEO &amp; Baisse de tension","POWER ISSUE",
AQ530="Defaut GE &amp; POWER Cabinet","POWER ISSUE",
AQ530="Sharing","POWER ISSUE",
AQ530="Sites strategiques &amp; DataCenter","POWER ISSUE",
AQ530="Exclu","Exclu",
AQ530="SAT","TX ISSUE",
AQ530="SPARE-ISSUE","SPARE-ISSUE",
AQ530="Fiber CAmtel","TX ISSUE",
AQ530="Fiber AOF","TX ISSUE",
AQ530="Projet OCM (HUAWEI)","TRAVAUX-HUAWEI",
AQ530="Projet OCM (NOKIA)","TRAVAUX -NOKIA",
AQ530="ACCESS-ISSUE","ACCESS-ISSUE",
AQ530="Projet OCM (ZTE, NOKIA, autres projets)","TRAVAUX OCM",
AQ530="No root CAuse","No root cause",
AQ530="ODU HS","TX ISSUE",
AQ530="IP &amp; VLAN","TX ISSUE",
AQ530="Warehouse HUAWEI","SPARE-ISSUE",
AQ530="SPARE-HS","SPARE-ISSUE",
AQ530="Power Telco","RAN ISSUE",AQ530="no impacts","no impacts"
),"")</f>
        <v>No root cause</v>
      </c>
      <c r="AQ530" s="67" t="s">
        <v>5344</v>
      </c>
      <c r="AR530" s="48" t="str" cm="1">
        <f t="array" ref="AR530">IFERROR(_xlfn.IFS(
AQ530="MPR ISSUE","ACTIVE",
AQ530="BSS Hardware Issue","ACTIVE",
AQ530="Sites strategiques, MLL, Pylone, etc.","PASSIVE",
AQ530="AKTIVCO DEFAUT GE &amp; POWER Cabinet","PASSIVE",
AQ530="AKTIVCO Coupure ENEO &amp; Baisse de tension","PASSIVE",
AQ530="Coupure ENEO &amp; Baisse de tension","PASSIVE",
AQ530="Defaut GE &amp; POWER Cabinet","PASSIVE",
AQ530="Sharing","PASSIVE",
AQ530="Sites strategiques &amp; DataCenter","PASSIVE",
AQ530="Exclu","Exclu",
AQ530="SAT","ACTIVE",
AQ530="SPARE-ISSUE","SPARE-ISSUE",
AQ530="Fiber CAmtel","ACTIVE",
AQ530="Fiber AOF","ACTIVE",
AQ530="Projet OCM (HUAWEI)","PLANNED WORKS",
AQ530="Projet OCM (NOKIA)","PLANNED WORKS",
AQ530="ACCESS-ISSUE","ACCESS-ISSUE",
AQ530="Projet OCM (ZTE, NOKIA, autres projets)","PLANNED WORKS",
AQ530="No root CAuse","No root cause",
AQ530="ODU HS","ACTIVE",
AQ530="IP &amp; VLAN","ACTIVE",
AQ530="Warehouse HUAWEI","SPARE-ISSUE",
AQ530="SPARE-HS","SPARE-ISSUE",
AQ530="Power Telco","ACTIVE", AQ530="no impacts","no impacts"
),"")</f>
        <v>No root cause</v>
      </c>
      <c r="AS530" s="92" t="s">
        <v>5537</v>
      </c>
      <c r="AT530" s="98" t="s">
        <v>4914</v>
      </c>
      <c r="AV530" s="17" t="s">
        <v>5537</v>
      </c>
      <c r="AW530" s="7" t="s">
        <v>5537</v>
      </c>
      <c r="AX530" s="6" t="s">
        <v>5537</v>
      </c>
      <c r="AY530" s="7"/>
      <c r="AZ530" s="3" t="s">
        <v>5537</v>
      </c>
      <c r="BA530" s="18" t="s">
        <v>5537</v>
      </c>
      <c r="BB530" s="18" t="s">
        <v>5537</v>
      </c>
      <c r="BC530" s="18" t="s">
        <v>5537</v>
      </c>
      <c r="BD530" s="18" t="s">
        <v>5537</v>
      </c>
      <c r="BE530" s="18" t="s">
        <v>5537</v>
      </c>
      <c r="BF530" s="18" t="s">
        <v>5537</v>
      </c>
      <c r="BG530" s="18" t="s">
        <v>5537</v>
      </c>
      <c r="BH530" s="18" t="s">
        <v>5537</v>
      </c>
      <c r="BI530" s="18" t="s">
        <v>5537</v>
      </c>
      <c r="BJ530" s="18" t="s">
        <v>5537</v>
      </c>
      <c r="BK530" s="18" t="s">
        <v>5537</v>
      </c>
      <c r="BL530" s="9" t="s">
        <v>5537</v>
      </c>
      <c r="BM530" s="14" t="s">
        <v>5537</v>
      </c>
      <c r="BN530" s="14" t="s">
        <v>5537</v>
      </c>
      <c r="BO530" s="14" t="str">
        <f>_xlfn.XLOOKUP(B530,'[4]cell downs 18042026 17h'!$B:$B,'[4]cell downs 18042026 17h'!$B:$B,"")</f>
        <v/>
      </c>
      <c r="BP530" s="14" t="str">
        <f>_xlfn.XLOOKUP(B530,'[5]Cells Huawei 19042026 15h'!$B:$B,'[5]Cells Huawei 19042026 15h'!$B:$B,"")</f>
        <v/>
      </c>
      <c r="BQ530" s="9" t="str">
        <f>_xlfn.XLOOKUP(B530,'[6]cells down 19042026 9H40'!$B:$B,'[6]cells down 19042026 9H40'!$B:$B,"")</f>
        <v/>
      </c>
      <c r="BR530" s="9" t="s">
        <v>5537</v>
      </c>
      <c r="BS530" s="9" t="s">
        <v>66</v>
      </c>
      <c r="BT530" s="108"/>
    </row>
    <row r="531" spans="1:72" s="9" customFormat="1" x14ac:dyDescent="0.35">
      <c r="A531" s="1" t="s">
        <v>3073</v>
      </c>
      <c r="B531" s="8" t="s">
        <v>3074</v>
      </c>
      <c r="C531" s="3" t="str">
        <f>_xlfn.XLOOKUP(B531,'[1]daily break down'!$D:$D,'[1]daily break down'!$E:$E,"")</f>
        <v>EXTREME-NORD</v>
      </c>
      <c r="D531" s="1" t="s">
        <v>11</v>
      </c>
      <c r="E531" s="1" t="s">
        <v>12</v>
      </c>
      <c r="F531" s="3" t="s">
        <v>55</v>
      </c>
      <c r="G531" s="1" t="s">
        <v>84</v>
      </c>
      <c r="H531" s="32" t="str">
        <f>_xlfn.XLOOKUP(B531,[2]CALCULATION!$B:$B,[2]CALCULATION!$H:$H,"")</f>
        <v>Huawei</v>
      </c>
      <c r="I531" s="28">
        <v>0</v>
      </c>
      <c r="J531" s="28">
        <v>0</v>
      </c>
      <c r="K531" s="28">
        <v>0</v>
      </c>
      <c r="L531" s="28">
        <v>0</v>
      </c>
      <c r="M531" s="28">
        <v>0</v>
      </c>
      <c r="N531" s="28">
        <v>0</v>
      </c>
      <c r="O531" s="28">
        <v>0</v>
      </c>
      <c r="P531" s="28">
        <v>0</v>
      </c>
      <c r="Q531" s="28">
        <v>0</v>
      </c>
      <c r="R531" s="28">
        <v>0</v>
      </c>
      <c r="S531" s="93">
        <v>0</v>
      </c>
      <c r="T531" s="93">
        <f>_xlfn.XLOOKUP(B531,'[3]Nur des jours'!$B:$B,'[3]Nur des jours'!$U:$U,"")</f>
        <v>0</v>
      </c>
      <c r="U531" s="93">
        <v>0</v>
      </c>
      <c r="V531" s="93">
        <v>0</v>
      </c>
      <c r="W531" s="93">
        <v>0</v>
      </c>
      <c r="X531" s="93">
        <v>0</v>
      </c>
      <c r="Y531" s="93">
        <v>0</v>
      </c>
      <c r="Z531" s="93">
        <v>0</v>
      </c>
      <c r="AA531" s="93">
        <v>0</v>
      </c>
      <c r="AB531" s="93">
        <v>0</v>
      </c>
      <c r="AC531" s="93">
        <f>_xlfn.XLOOKUP(B531,'[3]Nur des jours'!$B:$B,'[3]Nur des jours'!$N:$N,"")</f>
        <v>0</v>
      </c>
      <c r="AD531" s="93">
        <v>0</v>
      </c>
      <c r="AE531" s="93">
        <v>0</v>
      </c>
      <c r="AF531" s="93">
        <v>0</v>
      </c>
      <c r="AG531" s="93"/>
      <c r="AH531" s="93">
        <v>2.4077355728484473E-3</v>
      </c>
      <c r="AI531" s="93">
        <v>0</v>
      </c>
      <c r="AJ531" s="93">
        <v>7.1720370880381896E-3</v>
      </c>
      <c r="AK531" s="93">
        <v>0</v>
      </c>
      <c r="AL531" s="93">
        <v>2.4077355728484473E-3</v>
      </c>
      <c r="AM531" s="49" t="s">
        <v>5601</v>
      </c>
      <c r="AN531" s="49"/>
      <c r="AO531" s="48" t="str" cm="1">
        <f t="array" ref="AO531">IFERROR(_xlfn.IFS(
AQ531="MPR ISSUE","PDH",
AQ531="BSS Hardware Issue","BSS",
AQ531="Sites strategiques, MLL, Pylone, etc.","ENVTECH",
AQ531="AKTIVCO DEFAUT GE &amp; POWER Cabinet","AKTIVCO",
AQ531="AKTIVCO Coupure ENEO &amp; Baisse de tension","AKTIVCO GRID ONLY",
AQ531="Coupure ENEO &amp; Baisse de tension","IHS GRID ONLY",
AQ531="Defaut GE &amp; POWER Cabinet","IHS",
AQ531="Sharing","Partners",
AQ531="Sites strategiques &amp; DataCenter","SST &amp; DC",
AQ531="Exclu","Exclu",
AQ531="SAT","SAT",
AQ531="SPARE-ISSUE","SPARE-ISSUE",
AQ531="Fiber CAmtel","TRANS_FO_CAMTEL",
AQ531="Fiber AOF","Fiber AOF",
AQ531="Projet OCM (HUAWEI)","TRAVAUX-HUAWEI",
AQ531="Projet OCM (NOKIA)","TRAVAUX-NOKIA",
AQ531="ACCESS-ISSUE","ACCESS-ISSUE",
AQ531="Projet OCM (ZTE, NOKIA, autres projets)","TRAVAUX OCM",
AQ531="No root CAuse","No root cause",
AQ531="ODU HS","PDH",
AQ531="IP &amp; VLAN","PDH",
AQ531="Warehouse HUAWEI","SPARE-ISSUE",
AQ531="SPARE-HS","SPARE-ISSUE",
AQ531="Power Telco","BSS",AQ531="no impacts","no impacts"
),"")</f>
        <v>IHS</v>
      </c>
      <c r="AP531" s="48" t="str" cm="1">
        <f t="array" ref="AP531">IFERROR(_xlfn.IFS(
AQ531="MPR ISSUE","TX ISSUE",
AQ531="BSS Hardware Issue","RAN ISSUE",
AQ531="Sites strategiques, MLL, Pylone, etc.","ENVTECH",
AQ531="AKTIVCO DEFAUT GE &amp; POWER Cabinet","POWER ISSUE",
AQ531="AKTIVCO Coupure ENEO &amp; Baisse de tension","POWER ISSUE",
AQ531="Coupure ENEO &amp; Baisse de tension","POWER ISSUE",
AQ531="Defaut GE &amp; POWER Cabinet","POWER ISSUE",
AQ531="Sharing","POWER ISSUE",
AQ531="Sites strategiques &amp; DataCenter","POWER ISSUE",
AQ531="Exclu","Exclu",
AQ531="SAT","TX ISSUE",
AQ531="SPARE-ISSUE","SPARE-ISSUE",
AQ531="Fiber CAmtel","TX ISSUE",
AQ531="Fiber AOF","TX ISSUE",
AQ531="Projet OCM (HUAWEI)","TRAVAUX-HUAWEI",
AQ531="Projet OCM (NOKIA)","TRAVAUX -NOKIA",
AQ531="ACCESS-ISSUE","ACCESS-ISSUE",
AQ531="Projet OCM (ZTE, NOKIA, autres projets)","TRAVAUX OCM",
AQ531="No root CAuse","No root cause",
AQ531="ODU HS","TX ISSUE",
AQ531="IP &amp; VLAN","TX ISSUE",
AQ531="Warehouse HUAWEI","SPARE-ISSUE",
AQ531="SPARE-HS","SPARE-ISSUE",
AQ531="Power Telco","RAN ISSUE",AQ531="no impacts","no impacts"
),"")</f>
        <v>POWER ISSUE</v>
      </c>
      <c r="AQ531" s="67" t="s">
        <v>5330</v>
      </c>
      <c r="AR531" s="48" t="str" cm="1">
        <f t="array" ref="AR531">IFERROR(_xlfn.IFS(
AQ531="MPR ISSUE","ACTIVE",
AQ531="BSS Hardware Issue","ACTIVE",
AQ531="Sites strategiques, MLL, Pylone, etc.","PASSIVE",
AQ531="AKTIVCO DEFAUT GE &amp; POWER Cabinet","PASSIVE",
AQ531="AKTIVCO Coupure ENEO &amp; Baisse de tension","PASSIVE",
AQ531="Coupure ENEO &amp; Baisse de tension","PASSIVE",
AQ531="Defaut GE &amp; POWER Cabinet","PASSIVE",
AQ531="Sharing","PASSIVE",
AQ531="Sites strategiques &amp; DataCenter","PASSIVE",
AQ531="Exclu","Exclu",
AQ531="SAT","ACTIVE",
AQ531="SPARE-ISSUE","SPARE-ISSUE",
AQ531="Fiber CAmtel","ACTIVE",
AQ531="Fiber AOF","ACTIVE",
AQ531="Projet OCM (HUAWEI)","PLANNED WORKS",
AQ531="Projet OCM (NOKIA)","PLANNED WORKS",
AQ531="ACCESS-ISSUE","ACCESS-ISSUE",
AQ531="Projet OCM (ZTE, NOKIA, autres projets)","PLANNED WORKS",
AQ531="No root CAuse","No root cause",
AQ531="ODU HS","ACTIVE",
AQ531="IP &amp; VLAN","ACTIVE",
AQ531="Warehouse HUAWEI","SPARE-ISSUE",
AQ531="SPARE-HS","SPARE-ISSUE",
AQ531="Power Telco","ACTIVE", AQ531="no impacts","no impacts"
),"")</f>
        <v>PASSIVE</v>
      </c>
      <c r="AS531" s="92" t="s">
        <v>5921</v>
      </c>
      <c r="AT531" s="98" t="s">
        <v>3074</v>
      </c>
      <c r="AV531" s="17" t="s">
        <v>5537</v>
      </c>
      <c r="AW531" s="7" t="s">
        <v>5537</v>
      </c>
      <c r="AX531" s="6" t="s">
        <v>5537</v>
      </c>
      <c r="AY531" s="7"/>
      <c r="AZ531" s="3" t="s">
        <v>5537</v>
      </c>
      <c r="BA531" s="18" t="s">
        <v>5537</v>
      </c>
      <c r="BB531" s="18" t="s">
        <v>5537</v>
      </c>
      <c r="BC531" s="18" t="s">
        <v>5537</v>
      </c>
      <c r="BD531" s="18" t="s">
        <v>5537</v>
      </c>
      <c r="BE531" s="18" t="s">
        <v>5537</v>
      </c>
      <c r="BF531" s="18" t="s">
        <v>5537</v>
      </c>
      <c r="BG531" s="18" t="s">
        <v>5537</v>
      </c>
      <c r="BH531" s="18" t="s">
        <v>5537</v>
      </c>
      <c r="BI531" s="18" t="s">
        <v>5537</v>
      </c>
      <c r="BJ531" s="18" t="s">
        <v>5537</v>
      </c>
      <c r="BK531" s="18" t="s">
        <v>5537</v>
      </c>
      <c r="BL531" s="9" t="s">
        <v>5921</v>
      </c>
      <c r="BM531" s="14" t="s">
        <v>5537</v>
      </c>
      <c r="BN531" s="14" t="s">
        <v>5537</v>
      </c>
      <c r="BO531" s="14" t="str">
        <f>_xlfn.XLOOKUP(B531,'[4]cell downs 18042026 17h'!$B:$B,'[4]cell downs 18042026 17h'!$B:$B,"")</f>
        <v/>
      </c>
      <c r="BP531" s="14" t="str">
        <f>_xlfn.XLOOKUP(B531,'[5]Cells Huawei 19042026 15h'!$B:$B,'[5]Cells Huawei 19042026 15h'!$B:$B,"")</f>
        <v/>
      </c>
      <c r="BQ531" s="9" t="str">
        <f>_xlfn.XLOOKUP(B531,'[6]cells down 19042026 9H40'!$B:$B,'[6]cells down 19042026 9H40'!$B:$B,"")</f>
        <v/>
      </c>
      <c r="BR531" s="9" t="s">
        <v>3074</v>
      </c>
      <c r="BS531" s="9" t="s">
        <v>302</v>
      </c>
      <c r="BT531" s="108"/>
    </row>
    <row r="532" spans="1:72" s="9" customFormat="1" x14ac:dyDescent="0.35">
      <c r="A532" s="1" t="s">
        <v>666</v>
      </c>
      <c r="B532" s="8" t="s">
        <v>667</v>
      </c>
      <c r="C532" s="3" t="str">
        <f>_xlfn.XLOOKUP(B532,'[1]daily break down'!$D:$D,'[1]daily break down'!$E:$E,"")</f>
        <v>EXTREME-NORD</v>
      </c>
      <c r="D532" s="1" t="s">
        <v>11</v>
      </c>
      <c r="E532" s="1" t="s">
        <v>12</v>
      </c>
      <c r="F532" s="3" t="s">
        <v>55</v>
      </c>
      <c r="G532" s="1" t="s">
        <v>185</v>
      </c>
      <c r="H532" s="32" t="str">
        <f>_xlfn.XLOOKUP(B532,[2]CALCULATION!$B:$B,[2]CALCULATION!$H:$H,"")</f>
        <v>Huawei</v>
      </c>
      <c r="I532" s="28">
        <v>0</v>
      </c>
      <c r="J532" s="28">
        <v>2.9267363518846689E-2</v>
      </c>
      <c r="K532" s="28">
        <v>1.9618586149135499E-2</v>
      </c>
      <c r="L532" s="28">
        <v>0</v>
      </c>
      <c r="M532" s="28">
        <v>1.4268062653916727E-3</v>
      </c>
      <c r="N532" s="28">
        <v>9.2635396780554324E-2</v>
      </c>
      <c r="O532" s="28">
        <v>0.43867158629466968</v>
      </c>
      <c r="P532" s="28">
        <v>0.99319984133914341</v>
      </c>
      <c r="Q532" s="28">
        <v>8.9175391586979543E-5</v>
      </c>
      <c r="R532" s="28">
        <v>0</v>
      </c>
      <c r="S532" s="93">
        <v>7.044855935371382E-3</v>
      </c>
      <c r="T532" s="93">
        <f>_xlfn.XLOOKUP(B532,'[3]Nur des jours'!$B:$B,'[3]Nur des jours'!$U:$U,"")</f>
        <v>0</v>
      </c>
      <c r="U532" s="93">
        <v>0.63073754469470622</v>
      </c>
      <c r="V532" s="93">
        <v>0</v>
      </c>
      <c r="W532" s="93">
        <v>0</v>
      </c>
      <c r="X532" s="93">
        <v>0.40913669660106211</v>
      </c>
      <c r="Y532" s="93">
        <v>0</v>
      </c>
      <c r="Z532" s="93">
        <v>0</v>
      </c>
      <c r="AA532" s="93">
        <v>0.4103138117700102</v>
      </c>
      <c r="AB532" s="93">
        <v>0</v>
      </c>
      <c r="AC532" s="93">
        <f>_xlfn.XLOOKUP(B532,'[3]Nur des jours'!$B:$B,'[3]Nur des jours'!$N:$N,"")</f>
        <v>6.5098035858495058E-3</v>
      </c>
      <c r="AD532" s="93">
        <v>6.5098035858495058E-3</v>
      </c>
      <c r="AE532" s="93">
        <v>0</v>
      </c>
      <c r="AF532" s="93">
        <v>3.3422936766799929E-2</v>
      </c>
      <c r="AG532" s="93"/>
      <c r="AH532" s="93">
        <v>2.1758795547223001E-3</v>
      </c>
      <c r="AI532" s="93">
        <v>0</v>
      </c>
      <c r="AJ532" s="93">
        <v>6.4813964795604369E-3</v>
      </c>
      <c r="AK532" s="93">
        <v>0</v>
      </c>
      <c r="AL532" s="93">
        <v>2.1758795547223001E-3</v>
      </c>
      <c r="AM532" s="49" t="s">
        <v>5601</v>
      </c>
      <c r="AN532" s="49"/>
      <c r="AO532" s="48" t="str" cm="1">
        <f t="array" ref="AO532">IFERROR(_xlfn.IFS(
AQ532="MPR ISSUE","PDH",
AQ532="BSS Hardware Issue","BSS",
AQ532="Sites strategiques, MLL, Pylone, etc.","ENVTECH",
AQ532="AKTIVCO DEFAUT GE &amp; POWER Cabinet","AKTIVCO",
AQ532="AKTIVCO Coupure ENEO &amp; Baisse de tension","AKTIVCO GRID ONLY",
AQ532="Coupure ENEO &amp; Baisse de tension","IHS GRID ONLY",
AQ532="Defaut GE &amp; POWER Cabinet","IHS",
AQ532="Sharing","Partners",
AQ532="Sites strategiques &amp; DataCenter","SST &amp; DC",
AQ532="Exclu","Exclu",
AQ532="SAT","SAT",
AQ532="SPARE-ISSUE","SPARE-ISSUE",
AQ532="Fiber CAmtel","TRANS_FO_CAMTEL",
AQ532="Fiber AOF","Fiber AOF",
AQ532="Projet OCM (HUAWEI)","TRAVAUX-HUAWEI",
AQ532="Projet OCM (NOKIA)","TRAVAUX-NOKIA",
AQ532="ACCESS-ISSUE","ACCESS-ISSUE",
AQ532="Projet OCM (ZTE, NOKIA, autres projets)","TRAVAUX OCM",
AQ532="No root CAuse","No root cause",
AQ532="ODU HS","PDH",
AQ532="IP &amp; VLAN","PDH",
AQ532="Warehouse HUAWEI","SPARE-ISSUE",
AQ532="SPARE-HS","SPARE-ISSUE",
AQ532="Power Telco","BSS",AQ532="no impacts","no impacts"
),"")</f>
        <v>No root cause</v>
      </c>
      <c r="AP532" s="48" t="str" cm="1">
        <f t="array" ref="AP532">IFERROR(_xlfn.IFS(
AQ532="MPR ISSUE","TX ISSUE",
AQ532="BSS Hardware Issue","RAN ISSUE",
AQ532="Sites strategiques, MLL, Pylone, etc.","ENVTECH",
AQ532="AKTIVCO DEFAUT GE &amp; POWER Cabinet","POWER ISSUE",
AQ532="AKTIVCO Coupure ENEO &amp; Baisse de tension","POWER ISSUE",
AQ532="Coupure ENEO &amp; Baisse de tension","POWER ISSUE",
AQ532="Defaut GE &amp; POWER Cabinet","POWER ISSUE",
AQ532="Sharing","POWER ISSUE",
AQ532="Sites strategiques &amp; DataCenter","POWER ISSUE",
AQ532="Exclu","Exclu",
AQ532="SAT","TX ISSUE",
AQ532="SPARE-ISSUE","SPARE-ISSUE",
AQ532="Fiber CAmtel","TX ISSUE",
AQ532="Fiber AOF","TX ISSUE",
AQ532="Projet OCM (HUAWEI)","TRAVAUX-HUAWEI",
AQ532="Projet OCM (NOKIA)","TRAVAUX -NOKIA",
AQ532="ACCESS-ISSUE","ACCESS-ISSUE",
AQ532="Projet OCM (ZTE, NOKIA, autres projets)","TRAVAUX OCM",
AQ532="No root CAuse","No root cause",
AQ532="ODU HS","TX ISSUE",
AQ532="IP &amp; VLAN","TX ISSUE",
AQ532="Warehouse HUAWEI","SPARE-ISSUE",
AQ532="SPARE-HS","SPARE-ISSUE",
AQ532="Power Telco","RAN ISSUE",AQ532="no impacts","no impacts"
),"")</f>
        <v>No root cause</v>
      </c>
      <c r="AQ532" s="67" t="s">
        <v>5344</v>
      </c>
      <c r="AR532" s="48" t="str" cm="1">
        <f t="array" ref="AR532">IFERROR(_xlfn.IFS(
AQ532="MPR ISSUE","ACTIVE",
AQ532="BSS Hardware Issue","ACTIVE",
AQ532="Sites strategiques, MLL, Pylone, etc.","PASSIVE",
AQ532="AKTIVCO DEFAUT GE &amp; POWER Cabinet","PASSIVE",
AQ532="AKTIVCO Coupure ENEO &amp; Baisse de tension","PASSIVE",
AQ532="Coupure ENEO &amp; Baisse de tension","PASSIVE",
AQ532="Defaut GE &amp; POWER Cabinet","PASSIVE",
AQ532="Sharing","PASSIVE",
AQ532="Sites strategiques &amp; DataCenter","PASSIVE",
AQ532="Exclu","Exclu",
AQ532="SAT","ACTIVE",
AQ532="SPARE-ISSUE","SPARE-ISSUE",
AQ532="Fiber CAmtel","ACTIVE",
AQ532="Fiber AOF","ACTIVE",
AQ532="Projet OCM (HUAWEI)","PLANNED WORKS",
AQ532="Projet OCM (NOKIA)","PLANNED WORKS",
AQ532="ACCESS-ISSUE","ACCESS-ISSUE",
AQ532="Projet OCM (ZTE, NOKIA, autres projets)","PLANNED WORKS",
AQ532="No root CAuse","No root cause",
AQ532="ODU HS","ACTIVE",
AQ532="IP &amp; VLAN","ACTIVE",
AQ532="Warehouse HUAWEI","SPARE-ISSUE",
AQ532="SPARE-HS","SPARE-ISSUE",
AQ532="Power Telco","ACTIVE", AQ532="no impacts","no impacts"
),"")</f>
        <v>No root cause</v>
      </c>
      <c r="AS532" s="92" t="s">
        <v>5537</v>
      </c>
      <c r="AT532" s="98" t="s">
        <v>667</v>
      </c>
      <c r="AV532" s="17" t="s">
        <v>5537</v>
      </c>
      <c r="AW532" s="7" t="s">
        <v>5537</v>
      </c>
      <c r="AX532" s="6" t="s">
        <v>5537</v>
      </c>
      <c r="AY532" s="7"/>
      <c r="AZ532" s="3" t="s">
        <v>5537</v>
      </c>
      <c r="BA532" s="18" t="s">
        <v>5537</v>
      </c>
      <c r="BB532" s="18" t="s">
        <v>5537</v>
      </c>
      <c r="BC532" s="18" t="s">
        <v>5537</v>
      </c>
      <c r="BD532" s="18" t="s">
        <v>5537</v>
      </c>
      <c r="BE532" s="18" t="s">
        <v>5537</v>
      </c>
      <c r="BF532" s="18" t="s">
        <v>5537</v>
      </c>
      <c r="BG532" s="18" t="s">
        <v>5537</v>
      </c>
      <c r="BH532" s="18" t="s">
        <v>5537</v>
      </c>
      <c r="BI532" s="18" t="s">
        <v>5537</v>
      </c>
      <c r="BJ532" s="18" t="s">
        <v>5537</v>
      </c>
      <c r="BK532" s="18" t="s">
        <v>5537</v>
      </c>
      <c r="BL532" s="9" t="s">
        <v>5537</v>
      </c>
      <c r="BM532" s="14" t="s">
        <v>5537</v>
      </c>
      <c r="BN532" s="14" t="s">
        <v>5537</v>
      </c>
      <c r="BO532" s="14" t="str">
        <f>_xlfn.XLOOKUP(B532,'[4]cell downs 18042026 17h'!$B:$B,'[4]cell downs 18042026 17h'!$B:$B,"")</f>
        <v/>
      </c>
      <c r="BP532" s="14" t="str">
        <f>_xlfn.XLOOKUP(B532,'[5]Cells Huawei 19042026 15h'!$B:$B,'[5]Cells Huawei 19042026 15h'!$B:$B,"")</f>
        <v/>
      </c>
      <c r="BQ532" s="9" t="str">
        <f>_xlfn.XLOOKUP(B532,'[6]cells down 19042026 9H40'!$B:$B,'[6]cells down 19042026 9H40'!$B:$B,"")</f>
        <v/>
      </c>
      <c r="BR532" s="9" t="s">
        <v>667</v>
      </c>
      <c r="BS532" s="9" t="s">
        <v>5537</v>
      </c>
      <c r="BT532" s="108"/>
    </row>
    <row r="533" spans="1:72" s="9" customFormat="1" x14ac:dyDescent="0.35">
      <c r="A533" s="1" t="s">
        <v>4234</v>
      </c>
      <c r="B533" s="8" t="s">
        <v>4235</v>
      </c>
      <c r="C533" s="3" t="str">
        <f>_xlfn.XLOOKUP(B533,'[1]daily break down'!$D:$D,'[1]daily break down'!$E:$E,"")</f>
        <v>ADAMAOUA</v>
      </c>
      <c r="D533" s="1" t="s">
        <v>11</v>
      </c>
      <c r="E533" s="1" t="s">
        <v>12</v>
      </c>
      <c r="F533" s="3" t="s">
        <v>90</v>
      </c>
      <c r="G533" s="1" t="s">
        <v>4236</v>
      </c>
      <c r="H533" s="33" t="str">
        <f>_xlfn.XLOOKUP(B533,[2]CALCULATION!$B:$B,[2]CALCULATION!$H:$H,"")</f>
        <v>NOKIA</v>
      </c>
      <c r="I533" s="28">
        <v>0</v>
      </c>
      <c r="J533" s="28">
        <v>0</v>
      </c>
      <c r="K533" s="28">
        <v>0</v>
      </c>
      <c r="L533" s="28">
        <v>0</v>
      </c>
      <c r="M533" s="28">
        <v>0</v>
      </c>
      <c r="N533" s="28">
        <v>0</v>
      </c>
      <c r="O533" s="28">
        <v>0</v>
      </c>
      <c r="P533" s="28">
        <v>2.7158273919121294</v>
      </c>
      <c r="Q533" s="28">
        <v>1.6022050589572854</v>
      </c>
      <c r="R533" s="28">
        <v>0</v>
      </c>
      <c r="S533" s="93">
        <v>0</v>
      </c>
      <c r="T533" s="93">
        <f>_xlfn.XLOOKUP(B533,'[3]Nur des jours'!$B:$B,'[3]Nur des jours'!$U:$U,"")</f>
        <v>0.10440654847003564</v>
      </c>
      <c r="U533" s="93">
        <v>0</v>
      </c>
      <c r="V533" s="93">
        <v>0</v>
      </c>
      <c r="W533" s="93">
        <v>0.10440654847003564</v>
      </c>
      <c r="X533" s="93">
        <v>0</v>
      </c>
      <c r="Y533" s="93">
        <v>0</v>
      </c>
      <c r="Z533" s="93">
        <v>0</v>
      </c>
      <c r="AA533" s="93">
        <v>0</v>
      </c>
      <c r="AB533" s="93">
        <v>0</v>
      </c>
      <c r="AC533" s="93">
        <f>_xlfn.XLOOKUP(B533,'[3]Nur des jours'!$B:$B,'[3]Nur des jours'!$N:$N,"")</f>
        <v>0.29224559330884936</v>
      </c>
      <c r="AD533" s="93">
        <v>0.29224559330884936</v>
      </c>
      <c r="AE533" s="93">
        <v>0</v>
      </c>
      <c r="AF533" s="93">
        <v>0</v>
      </c>
      <c r="AG533" s="93"/>
      <c r="AH533" s="93">
        <v>2.1580444764049051E-3</v>
      </c>
      <c r="AI533" s="93">
        <v>1.5112366061972192E-2</v>
      </c>
      <c r="AJ533" s="93">
        <v>0</v>
      </c>
      <c r="AK533" s="93">
        <v>0</v>
      </c>
      <c r="AL533" s="93">
        <v>2.1580444764049051E-3</v>
      </c>
      <c r="AM533" s="49" t="s">
        <v>5559</v>
      </c>
      <c r="AN533" s="49"/>
      <c r="AO533" s="48" t="str" cm="1">
        <f t="array" ref="AO533">IFERROR(_xlfn.IFS(
AQ533="MPR ISSUE","PDH",
AQ533="BSS Hardware Issue","BSS",
AQ533="Sites strategiques, MLL, Pylone, etc.","ENVTECH",
AQ533="AKTIVCO DEFAUT GE &amp; POWER Cabinet","AKTIVCO",
AQ533="AKTIVCO Coupure ENEO &amp; Baisse de tension","AKTIVCO GRID ONLY",
AQ533="Coupure ENEO &amp; Baisse de tension","IHS GRID ONLY",
AQ533="Defaut GE &amp; POWER Cabinet","IHS",
AQ533="Sharing","Partners",
AQ533="Sites strategiques &amp; DataCenter","SST &amp; DC",
AQ533="Exclu","Exclu",
AQ533="SAT","SAT",
AQ533="SPARE-ISSUE","SPARE-ISSUE",
AQ533="Fiber CAmtel","TRANS_FO_CAMTEL",
AQ533="Fiber AOF","Fiber AOF",
AQ533="Projet OCM (HUAWEI)","TRAVAUX-HUAWEI",
AQ533="Projet OCM (NOKIA)","TRAVAUX-NOKIA",
AQ533="ACCESS-ISSUE","ACCESS-ISSUE",
AQ533="Projet OCM (ZTE, NOKIA, autres projets)","TRAVAUX OCM",
AQ533="No root CAuse","No root cause",
AQ533="ODU HS","PDH",
AQ533="IP &amp; VLAN","PDH",
AQ533="Warehouse HUAWEI","SPARE-ISSUE",
AQ533="SPARE-HS","SPARE-ISSUE",
AQ533="Power Telco","BSS",AQ533="no impacts","no impacts"
),"")</f>
        <v>No root cause</v>
      </c>
      <c r="AP533" s="48" t="str" cm="1">
        <f t="array" ref="AP533">IFERROR(_xlfn.IFS(
AQ533="MPR ISSUE","TX ISSUE",
AQ533="BSS Hardware Issue","RAN ISSUE",
AQ533="Sites strategiques, MLL, Pylone, etc.","ENVTECH",
AQ533="AKTIVCO DEFAUT GE &amp; POWER Cabinet","POWER ISSUE",
AQ533="AKTIVCO Coupure ENEO &amp; Baisse de tension","POWER ISSUE",
AQ533="Coupure ENEO &amp; Baisse de tension","POWER ISSUE",
AQ533="Defaut GE &amp; POWER Cabinet","POWER ISSUE",
AQ533="Sharing","POWER ISSUE",
AQ533="Sites strategiques &amp; DataCenter","POWER ISSUE",
AQ533="Exclu","Exclu",
AQ533="SAT","TX ISSUE",
AQ533="SPARE-ISSUE","SPARE-ISSUE",
AQ533="Fiber CAmtel","TX ISSUE",
AQ533="Fiber AOF","TX ISSUE",
AQ533="Projet OCM (HUAWEI)","TRAVAUX-HUAWEI",
AQ533="Projet OCM (NOKIA)","TRAVAUX -NOKIA",
AQ533="ACCESS-ISSUE","ACCESS-ISSUE",
AQ533="Projet OCM (ZTE, NOKIA, autres projets)","TRAVAUX OCM",
AQ533="No root CAuse","No root cause",
AQ533="ODU HS","TX ISSUE",
AQ533="IP &amp; VLAN","TX ISSUE",
AQ533="Warehouse HUAWEI","SPARE-ISSUE",
AQ533="SPARE-HS","SPARE-ISSUE",
AQ533="Power Telco","RAN ISSUE",AQ533="no impacts","no impacts"
),"")</f>
        <v>No root cause</v>
      </c>
      <c r="AQ533" s="67" t="s">
        <v>5344</v>
      </c>
      <c r="AR533" s="48" t="str" cm="1">
        <f t="array" ref="AR533">IFERROR(_xlfn.IFS(
AQ533="MPR ISSUE","ACTIVE",
AQ533="BSS Hardware Issue","ACTIVE",
AQ533="Sites strategiques, MLL, Pylone, etc.","PASSIVE",
AQ533="AKTIVCO DEFAUT GE &amp; POWER Cabinet","PASSIVE",
AQ533="AKTIVCO Coupure ENEO &amp; Baisse de tension","PASSIVE",
AQ533="Coupure ENEO &amp; Baisse de tension","PASSIVE",
AQ533="Defaut GE &amp; POWER Cabinet","PASSIVE",
AQ533="Sharing","PASSIVE",
AQ533="Sites strategiques &amp; DataCenter","PASSIVE",
AQ533="Exclu","Exclu",
AQ533="SAT","ACTIVE",
AQ533="SPARE-ISSUE","SPARE-ISSUE",
AQ533="Fiber CAmtel","ACTIVE",
AQ533="Fiber AOF","ACTIVE",
AQ533="Projet OCM (HUAWEI)","PLANNED WORKS",
AQ533="Projet OCM (NOKIA)","PLANNED WORKS",
AQ533="ACCESS-ISSUE","ACCESS-ISSUE",
AQ533="Projet OCM (ZTE, NOKIA, autres projets)","PLANNED WORKS",
AQ533="No root CAuse","No root cause",
AQ533="ODU HS","ACTIVE",
AQ533="IP &amp; VLAN","ACTIVE",
AQ533="Warehouse HUAWEI","SPARE-ISSUE",
AQ533="SPARE-HS","SPARE-ISSUE",
AQ533="Power Telco","ACTIVE", AQ533="no impacts","no impacts"
),"")</f>
        <v>No root cause</v>
      </c>
      <c r="AS533" s="92" t="s">
        <v>5812</v>
      </c>
      <c r="AT533" s="98" t="s">
        <v>4235</v>
      </c>
      <c r="AV533" s="17" t="s">
        <v>5537</v>
      </c>
      <c r="AW533" s="7" t="s">
        <v>5537</v>
      </c>
      <c r="AX533" s="6" t="s">
        <v>5537</v>
      </c>
      <c r="AY533" s="7"/>
      <c r="AZ533" s="3" t="s">
        <v>5537</v>
      </c>
      <c r="BA533" s="18" t="s">
        <v>5537</v>
      </c>
      <c r="BB533" s="18" t="s">
        <v>5537</v>
      </c>
      <c r="BC533" s="18" t="s">
        <v>5537</v>
      </c>
      <c r="BD533" s="18" t="s">
        <v>5537</v>
      </c>
      <c r="BE533" s="18" t="s">
        <v>5537</v>
      </c>
      <c r="BF533" s="18" t="s">
        <v>5537</v>
      </c>
      <c r="BG533" s="18" t="s">
        <v>5537</v>
      </c>
      <c r="BH533" s="18" t="s">
        <v>5537</v>
      </c>
      <c r="BI533" s="18" t="s">
        <v>5537</v>
      </c>
      <c r="BJ533" s="18" t="s">
        <v>5537</v>
      </c>
      <c r="BK533" s="18" t="s">
        <v>5537</v>
      </c>
      <c r="BL533" s="9" t="s">
        <v>5812</v>
      </c>
      <c r="BM533" s="14" t="s">
        <v>5537</v>
      </c>
      <c r="BN533" s="14" t="s">
        <v>5537</v>
      </c>
      <c r="BO533" s="14" t="str">
        <f>_xlfn.XLOOKUP(B533,'[4]cell downs 18042026 17h'!$B:$B,'[4]cell downs 18042026 17h'!$B:$B,"")</f>
        <v/>
      </c>
      <c r="BP533" s="14" t="str">
        <f>_xlfn.XLOOKUP(B533,'[5]Cells Huawei 19042026 15h'!$B:$B,'[5]Cells Huawei 19042026 15h'!$B:$B,"")</f>
        <v/>
      </c>
      <c r="BQ533" s="9" t="str">
        <f>_xlfn.XLOOKUP(B533,'[6]cells down 19042026 9H40'!$B:$B,'[6]cells down 19042026 9H40'!$B:$B,"")</f>
        <v/>
      </c>
      <c r="BR533" s="9" t="s">
        <v>4235</v>
      </c>
      <c r="BS533" s="9" t="s">
        <v>1713</v>
      </c>
      <c r="BT533" s="108"/>
    </row>
    <row r="534" spans="1:72" s="9" customFormat="1" x14ac:dyDescent="0.35">
      <c r="A534" s="3" t="s">
        <v>3730</v>
      </c>
      <c r="B534" s="25" t="s">
        <v>3731</v>
      </c>
      <c r="C534" s="3" t="str">
        <f>_xlfn.XLOOKUP(B534,'[1]daily break down'!$D:$D,'[1]daily break down'!$E:$E,"")</f>
        <v>Douala</v>
      </c>
      <c r="D534" s="3" t="s">
        <v>357</v>
      </c>
      <c r="E534" s="3" t="s">
        <v>5528</v>
      </c>
      <c r="F534" s="3" t="s">
        <v>31</v>
      </c>
      <c r="G534" s="3" t="s">
        <v>32</v>
      </c>
      <c r="H534" s="34" t="str">
        <f>_xlfn.XLOOKUP(B534,[2]CALCULATION!$B:$B,[2]CALCULATION!$H:$H,"")</f>
        <v>ZTE</v>
      </c>
      <c r="I534" s="28">
        <v>0</v>
      </c>
      <c r="J534" s="28">
        <v>0</v>
      </c>
      <c r="K534" s="28">
        <v>0</v>
      </c>
      <c r="L534" s="28">
        <v>0</v>
      </c>
      <c r="M534" s="28">
        <v>0</v>
      </c>
      <c r="N534" s="28">
        <v>7.1433234027617267</v>
      </c>
      <c r="O534" s="28">
        <v>0</v>
      </c>
      <c r="P534" s="28">
        <v>1.0183829719233059E-2</v>
      </c>
      <c r="Q534" s="28">
        <v>0</v>
      </c>
      <c r="R534" s="28">
        <v>0</v>
      </c>
      <c r="S534" s="93">
        <v>0</v>
      </c>
      <c r="T534" s="93">
        <f>_xlfn.XLOOKUP(B534,'[3]Nur des jours'!$B:$B,'[3]Nur des jours'!$U:$U,"")</f>
        <v>0</v>
      </c>
      <c r="U534" s="93">
        <v>0</v>
      </c>
      <c r="V534" s="93">
        <v>0</v>
      </c>
      <c r="W534" s="93">
        <v>0</v>
      </c>
      <c r="X534" s="93">
        <v>0</v>
      </c>
      <c r="Y534" s="93">
        <v>0</v>
      </c>
      <c r="Z534" s="93">
        <v>0</v>
      </c>
      <c r="AA534" s="93">
        <v>0</v>
      </c>
      <c r="AB534" s="93">
        <v>0</v>
      </c>
      <c r="AC534" s="93">
        <f>_xlfn.XLOOKUP(B534,'[3]Nur des jours'!$B:$B,'[3]Nur des jours'!$N:$N,"")</f>
        <v>0</v>
      </c>
      <c r="AD534" s="93">
        <v>0</v>
      </c>
      <c r="AE534" s="93">
        <v>0</v>
      </c>
      <c r="AF534" s="93">
        <v>0</v>
      </c>
      <c r="AG534" s="93"/>
      <c r="AH534" s="93">
        <v>1.9440235365960584E-3</v>
      </c>
      <c r="AI534" s="93">
        <v>0</v>
      </c>
      <c r="AJ534" s="93">
        <v>0</v>
      </c>
      <c r="AK534" s="93">
        <v>3.7278354532061112E-3</v>
      </c>
      <c r="AL534" s="93">
        <v>1.9440235365960584E-3</v>
      </c>
      <c r="AM534" s="49" t="s">
        <v>5559</v>
      </c>
      <c r="AN534" s="49"/>
      <c r="AO534" s="48" t="str" cm="1">
        <f t="array" ref="AO534">IFERROR(_xlfn.IFS(
AQ534="MPR ISSUE","PDH",
AQ534="BSS Hardware Issue","BSS",
AQ534="Sites strategiques, MLL, Pylone, etc.","ENVTECH",
AQ534="AKTIVCO DEFAUT GE &amp; POWER Cabinet","AKTIVCO",
AQ534="AKTIVCO Coupure ENEO &amp; Baisse de tension","AKTIVCO GRID ONLY",
AQ534="Coupure ENEO &amp; Baisse de tension","IHS GRID ONLY",
AQ534="Defaut GE &amp; POWER Cabinet","IHS",
AQ534="Sharing","Partners",
AQ534="Sites strategiques &amp; DataCenter","SST &amp; DC",
AQ534="Exclu","Exclu",
AQ534="SAT","SAT",
AQ534="SPARE-ISSUE","SPARE-ISSUE",
AQ534="Fiber CAmtel","TRANS_FO_CAMTEL",
AQ534="Fiber AOF","Fiber AOF",
AQ534="Projet OCM (HUAWEI)","TRAVAUX-HUAWEI",
AQ534="Projet OCM (NOKIA)","TRAVAUX-NOKIA",
AQ534="ACCESS-ISSUE","ACCESS-ISSUE",
AQ534="Projet OCM (ZTE, NOKIA, autres projets)","TRAVAUX OCM",
AQ534="No root CAuse","No root cause",
AQ534="ODU HS","PDH",
AQ534="IP &amp; VLAN","PDH",
AQ534="Warehouse HUAWEI","SPARE-ISSUE",
AQ534="SPARE-HS","SPARE-ISSUE",
AQ534="Power Telco","BSS",AQ534="no impacts","no impacts"
),"")</f>
        <v>No root cause</v>
      </c>
      <c r="AP534" s="48" t="str" cm="1">
        <f t="array" ref="AP534">IFERROR(_xlfn.IFS(
AQ534="MPR ISSUE","TX ISSUE",
AQ534="BSS Hardware Issue","RAN ISSUE",
AQ534="Sites strategiques, MLL, Pylone, etc.","ENVTECH",
AQ534="AKTIVCO DEFAUT GE &amp; POWER Cabinet","POWER ISSUE",
AQ534="AKTIVCO Coupure ENEO &amp; Baisse de tension","POWER ISSUE",
AQ534="Coupure ENEO &amp; Baisse de tension","POWER ISSUE",
AQ534="Defaut GE &amp; POWER Cabinet","POWER ISSUE",
AQ534="Sharing","POWER ISSUE",
AQ534="Sites strategiques &amp; DataCenter","POWER ISSUE",
AQ534="Exclu","Exclu",
AQ534="SAT","TX ISSUE",
AQ534="SPARE-ISSUE","SPARE-ISSUE",
AQ534="Fiber CAmtel","TX ISSUE",
AQ534="Fiber AOF","TX ISSUE",
AQ534="Projet OCM (HUAWEI)","TRAVAUX-HUAWEI",
AQ534="Projet OCM (NOKIA)","TRAVAUX -NOKIA",
AQ534="ACCESS-ISSUE","ACCESS-ISSUE",
AQ534="Projet OCM (ZTE, NOKIA, autres projets)","TRAVAUX OCM",
AQ534="No root CAuse","No root cause",
AQ534="ODU HS","TX ISSUE",
AQ534="IP &amp; VLAN","TX ISSUE",
AQ534="Warehouse HUAWEI","SPARE-ISSUE",
AQ534="SPARE-HS","SPARE-ISSUE",
AQ534="Power Telco","RAN ISSUE",AQ534="no impacts","no impacts"
),"")</f>
        <v>No root cause</v>
      </c>
      <c r="AQ534" s="67" t="s">
        <v>5344</v>
      </c>
      <c r="AR534" s="48" t="str" cm="1">
        <f t="array" ref="AR534">IFERROR(_xlfn.IFS(
AQ534="MPR ISSUE","ACTIVE",
AQ534="BSS Hardware Issue","ACTIVE",
AQ534="Sites strategiques, MLL, Pylone, etc.","PASSIVE",
AQ534="AKTIVCO DEFAUT GE &amp; POWER Cabinet","PASSIVE",
AQ534="AKTIVCO Coupure ENEO &amp; Baisse de tension","PASSIVE",
AQ534="Coupure ENEO &amp; Baisse de tension","PASSIVE",
AQ534="Defaut GE &amp; POWER Cabinet","PASSIVE",
AQ534="Sharing","PASSIVE",
AQ534="Sites strategiques &amp; DataCenter","PASSIVE",
AQ534="Exclu","Exclu",
AQ534="SAT","ACTIVE",
AQ534="SPARE-ISSUE","SPARE-ISSUE",
AQ534="Fiber CAmtel","ACTIVE",
AQ534="Fiber AOF","ACTIVE",
AQ534="Projet OCM (HUAWEI)","PLANNED WORKS",
AQ534="Projet OCM (NOKIA)","PLANNED WORKS",
AQ534="ACCESS-ISSUE","ACCESS-ISSUE",
AQ534="Projet OCM (ZTE, NOKIA, autres projets)","PLANNED WORKS",
AQ534="No root CAuse","No root cause",
AQ534="ODU HS","ACTIVE",
AQ534="IP &amp; VLAN","ACTIVE",
AQ534="Warehouse HUAWEI","SPARE-ISSUE",
AQ534="SPARE-HS","SPARE-ISSUE",
AQ534="Power Telco","ACTIVE", AQ534="no impacts","no impacts"
),"")</f>
        <v>No root cause</v>
      </c>
      <c r="AS534" s="92" t="s">
        <v>5537</v>
      </c>
      <c r="AT534" s="98" t="s">
        <v>3731</v>
      </c>
      <c r="AV534" s="17" t="s">
        <v>5537</v>
      </c>
      <c r="AW534" s="7" t="s">
        <v>5537</v>
      </c>
      <c r="AX534" s="6" t="s">
        <v>5537</v>
      </c>
      <c r="AY534" s="7"/>
      <c r="AZ534" s="3" t="s">
        <v>5537</v>
      </c>
      <c r="BA534" s="18" t="s">
        <v>5537</v>
      </c>
      <c r="BB534" s="18" t="s">
        <v>5537</v>
      </c>
      <c r="BC534" s="18" t="s">
        <v>5537</v>
      </c>
      <c r="BD534" s="18" t="s">
        <v>5537</v>
      </c>
      <c r="BE534" s="18" t="s">
        <v>5537</v>
      </c>
      <c r="BF534" s="18" t="s">
        <v>5537</v>
      </c>
      <c r="BG534" s="18" t="s">
        <v>5537</v>
      </c>
      <c r="BH534" s="18" t="s">
        <v>5537</v>
      </c>
      <c r="BI534" s="18" t="s">
        <v>5537</v>
      </c>
      <c r="BJ534" s="18" t="s">
        <v>5537</v>
      </c>
      <c r="BK534" s="18" t="s">
        <v>5537</v>
      </c>
      <c r="BL534" s="9" t="s">
        <v>5537</v>
      </c>
      <c r="BM534" s="14" t="s">
        <v>5537</v>
      </c>
      <c r="BN534" s="14" t="s">
        <v>5537</v>
      </c>
      <c r="BO534" s="14" t="str">
        <f>_xlfn.XLOOKUP(B534,'[4]cell downs 18042026 17h'!$B:$B,'[4]cell downs 18042026 17h'!$B:$B,"")</f>
        <v/>
      </c>
      <c r="BP534" s="14" t="str">
        <f>_xlfn.XLOOKUP(B534,'[5]Cells Huawei 19042026 15h'!$B:$B,'[5]Cells Huawei 19042026 15h'!$B:$B,"")</f>
        <v/>
      </c>
      <c r="BQ534" s="9" t="str">
        <f>_xlfn.XLOOKUP(B534,'[6]cells down 19042026 9H40'!$B:$B,'[6]cells down 19042026 9H40'!$B:$B,"")</f>
        <v/>
      </c>
      <c r="BR534" s="9" t="s">
        <v>5537</v>
      </c>
      <c r="BS534" s="9" t="s">
        <v>5537</v>
      </c>
      <c r="BT534" s="108"/>
    </row>
    <row r="535" spans="1:72" s="9" customFormat="1" x14ac:dyDescent="0.35">
      <c r="A535" s="1" t="s">
        <v>1084</v>
      </c>
      <c r="B535" s="8" t="s">
        <v>1085</v>
      </c>
      <c r="C535" s="3" t="str">
        <f>_xlfn.XLOOKUP(B535,'[1]daily break down'!$D:$D,'[1]daily break down'!$E:$E,"")</f>
        <v>EXTREME-NORD</v>
      </c>
      <c r="D535" s="1" t="s">
        <v>11</v>
      </c>
      <c r="E535" s="1" t="s">
        <v>96</v>
      </c>
      <c r="F535" s="3" t="s">
        <v>55</v>
      </c>
      <c r="G535" s="1" t="s">
        <v>1084</v>
      </c>
      <c r="H535" s="33" t="str">
        <f>_xlfn.XLOOKUP(B535,[2]CALCULATION!$B:$B,[2]CALCULATION!$H:$H,"")</f>
        <v>NOKIA</v>
      </c>
      <c r="I535" s="28">
        <v>0</v>
      </c>
      <c r="J535" s="28">
        <v>2.7645971274559804E-3</v>
      </c>
      <c r="K535" s="28">
        <v>4.1782281180049188E-2</v>
      </c>
      <c r="L535" s="28">
        <v>0</v>
      </c>
      <c r="M535" s="28">
        <v>0</v>
      </c>
      <c r="N535" s="28">
        <v>0</v>
      </c>
      <c r="O535" s="28">
        <v>0</v>
      </c>
      <c r="P535" s="28">
        <v>0.12041814767257501</v>
      </c>
      <c r="Q535" s="28">
        <v>0.47552141736597703</v>
      </c>
      <c r="R535" s="28">
        <v>0</v>
      </c>
      <c r="S535" s="93">
        <v>0</v>
      </c>
      <c r="T535" s="93">
        <f>_xlfn.XLOOKUP(B535,'[3]Nur des jours'!$B:$B,'[3]Nur des jours'!$U:$U,"")</f>
        <v>0.30939685048651261</v>
      </c>
      <c r="U535" s="93">
        <v>0.12615152974952956</v>
      </c>
      <c r="V535" s="93">
        <v>2.0849861988809393E-2</v>
      </c>
      <c r="W535" s="93">
        <v>0.30939685048651266</v>
      </c>
      <c r="X535" s="93">
        <v>0</v>
      </c>
      <c r="Y535" s="93">
        <v>0</v>
      </c>
      <c r="Z535" s="93">
        <v>0</v>
      </c>
      <c r="AA535" s="93">
        <v>1.6230860554741829E-2</v>
      </c>
      <c r="AB535" s="93">
        <v>0</v>
      </c>
      <c r="AC535" s="93">
        <f>_xlfn.XLOOKUP(B535,'[3]Nur des jours'!$B:$B,'[3]Nur des jours'!$N:$N,"")</f>
        <v>0.46249925092671063</v>
      </c>
      <c r="AD535" s="93">
        <v>0.46249925092671063</v>
      </c>
      <c r="AE535" s="93">
        <v>0</v>
      </c>
      <c r="AF535" s="93">
        <v>0</v>
      </c>
      <c r="AG535" s="93"/>
      <c r="AH535" s="93">
        <v>1.7836110499716445E-3</v>
      </c>
      <c r="AI535" s="93">
        <v>0</v>
      </c>
      <c r="AJ535" s="93">
        <v>5.3129275262971572E-3</v>
      </c>
      <c r="AK535" s="93">
        <v>0</v>
      </c>
      <c r="AL535" s="93">
        <v>1.7836110499716445E-3</v>
      </c>
      <c r="AM535" s="49" t="s">
        <v>5601</v>
      </c>
      <c r="AN535" s="49"/>
      <c r="AO535" s="48" t="str" cm="1">
        <f t="array" ref="AO535">IFERROR(_xlfn.IFS(
AQ535="MPR ISSUE","PDH",
AQ535="BSS Hardware Issue","BSS",
AQ535="Sites strategiques, MLL, Pylone, etc.","ENVTECH",
AQ535="AKTIVCO DEFAUT GE &amp; POWER Cabinet","AKTIVCO",
AQ535="AKTIVCO Coupure ENEO &amp; Baisse de tension","AKTIVCO GRID ONLY",
AQ535="Coupure ENEO &amp; Baisse de tension","IHS GRID ONLY",
AQ535="Defaut GE &amp; POWER Cabinet","IHS",
AQ535="Sharing","Partners",
AQ535="Sites strategiques &amp; DataCenter","SST &amp; DC",
AQ535="Exclu","Exclu",
AQ535="SAT","SAT",
AQ535="SPARE-ISSUE","SPARE-ISSUE",
AQ535="Fiber CAmtel","TRANS_FO_CAMTEL",
AQ535="Fiber AOF","Fiber AOF",
AQ535="Projet OCM (HUAWEI)","TRAVAUX-HUAWEI",
AQ535="Projet OCM (NOKIA)","TRAVAUX-NOKIA",
AQ535="ACCESS-ISSUE","ACCESS-ISSUE",
AQ535="Projet OCM (ZTE, NOKIA, autres projets)","TRAVAUX OCM",
AQ535="No root CAuse","No root cause",
AQ535="ODU HS","PDH",
AQ535="IP &amp; VLAN","PDH",
AQ535="Warehouse HUAWEI","SPARE-ISSUE",
AQ535="SPARE-HS","SPARE-ISSUE",
AQ535="Power Telco","BSS",AQ535="no impacts","no impacts"
),"")</f>
        <v>No root cause</v>
      </c>
      <c r="AP535" s="48" t="str" cm="1">
        <f t="array" ref="AP535">IFERROR(_xlfn.IFS(
AQ535="MPR ISSUE","TX ISSUE",
AQ535="BSS Hardware Issue","RAN ISSUE",
AQ535="Sites strategiques, MLL, Pylone, etc.","ENVTECH",
AQ535="AKTIVCO DEFAUT GE &amp; POWER Cabinet","POWER ISSUE",
AQ535="AKTIVCO Coupure ENEO &amp; Baisse de tension","POWER ISSUE",
AQ535="Coupure ENEO &amp; Baisse de tension","POWER ISSUE",
AQ535="Defaut GE &amp; POWER Cabinet","POWER ISSUE",
AQ535="Sharing","POWER ISSUE",
AQ535="Sites strategiques &amp; DataCenter","POWER ISSUE",
AQ535="Exclu","Exclu",
AQ535="SAT","TX ISSUE",
AQ535="SPARE-ISSUE","SPARE-ISSUE",
AQ535="Fiber CAmtel","TX ISSUE",
AQ535="Fiber AOF","TX ISSUE",
AQ535="Projet OCM (HUAWEI)","TRAVAUX-HUAWEI",
AQ535="Projet OCM (NOKIA)","TRAVAUX -NOKIA",
AQ535="ACCESS-ISSUE","ACCESS-ISSUE",
AQ535="Projet OCM (ZTE, NOKIA, autres projets)","TRAVAUX OCM",
AQ535="No root CAuse","No root cause",
AQ535="ODU HS","TX ISSUE",
AQ535="IP &amp; VLAN","TX ISSUE",
AQ535="Warehouse HUAWEI","SPARE-ISSUE",
AQ535="SPARE-HS","SPARE-ISSUE",
AQ535="Power Telco","RAN ISSUE",AQ535="no impacts","no impacts"
),"")</f>
        <v>No root cause</v>
      </c>
      <c r="AQ535" s="67" t="s">
        <v>5344</v>
      </c>
      <c r="AR535" s="48" t="str" cm="1">
        <f t="array" ref="AR535">IFERROR(_xlfn.IFS(
AQ535="MPR ISSUE","ACTIVE",
AQ535="BSS Hardware Issue","ACTIVE",
AQ535="Sites strategiques, MLL, Pylone, etc.","PASSIVE",
AQ535="AKTIVCO DEFAUT GE &amp; POWER Cabinet","PASSIVE",
AQ535="AKTIVCO Coupure ENEO &amp; Baisse de tension","PASSIVE",
AQ535="Coupure ENEO &amp; Baisse de tension","PASSIVE",
AQ535="Defaut GE &amp; POWER Cabinet","PASSIVE",
AQ535="Sharing","PASSIVE",
AQ535="Sites strategiques &amp; DataCenter","PASSIVE",
AQ535="Exclu","Exclu",
AQ535="SAT","ACTIVE",
AQ535="SPARE-ISSUE","SPARE-ISSUE",
AQ535="Fiber CAmtel","ACTIVE",
AQ535="Fiber AOF","ACTIVE",
AQ535="Projet OCM (HUAWEI)","PLANNED WORKS",
AQ535="Projet OCM (NOKIA)","PLANNED WORKS",
AQ535="ACCESS-ISSUE","ACCESS-ISSUE",
AQ535="Projet OCM (ZTE, NOKIA, autres projets)","PLANNED WORKS",
AQ535="No root CAuse","No root cause",
AQ535="ODU HS","ACTIVE",
AQ535="IP &amp; VLAN","ACTIVE",
AQ535="Warehouse HUAWEI","SPARE-ISSUE",
AQ535="SPARE-HS","SPARE-ISSUE",
AQ535="Power Telco","ACTIVE", AQ535="no impacts","no impacts"
),"")</f>
        <v>No root cause</v>
      </c>
      <c r="AS535" s="92" t="s">
        <v>5894</v>
      </c>
      <c r="AT535" s="98" t="s">
        <v>1085</v>
      </c>
      <c r="AV535" s="17" t="s">
        <v>5537</v>
      </c>
      <c r="AW535" s="7" t="s">
        <v>5537</v>
      </c>
      <c r="AX535" s="6" t="s">
        <v>5537</v>
      </c>
      <c r="AY535" s="7"/>
      <c r="AZ535" s="3" t="s">
        <v>5537</v>
      </c>
      <c r="BA535" s="18" t="s">
        <v>5537</v>
      </c>
      <c r="BB535" s="18" t="s">
        <v>5537</v>
      </c>
      <c r="BC535" s="18" t="s">
        <v>5537</v>
      </c>
      <c r="BD535" s="18" t="s">
        <v>5537</v>
      </c>
      <c r="BE535" s="18" t="s">
        <v>5537</v>
      </c>
      <c r="BF535" s="18" t="s">
        <v>5537</v>
      </c>
      <c r="BG535" s="18" t="s">
        <v>5537</v>
      </c>
      <c r="BH535" s="18" t="s">
        <v>5537</v>
      </c>
      <c r="BI535" s="18" t="s">
        <v>5537</v>
      </c>
      <c r="BJ535" s="18" t="s">
        <v>5537</v>
      </c>
      <c r="BK535" s="18" t="s">
        <v>5537</v>
      </c>
      <c r="BL535" s="9" t="s">
        <v>5894</v>
      </c>
      <c r="BM535" s="14" t="s">
        <v>5537</v>
      </c>
      <c r="BN535" s="14" t="s">
        <v>5537</v>
      </c>
      <c r="BO535" s="14" t="str">
        <f>_xlfn.XLOOKUP(B535,'[4]cell downs 18042026 17h'!$B:$B,'[4]cell downs 18042026 17h'!$B:$B,"")</f>
        <v/>
      </c>
      <c r="BP535" s="14" t="str">
        <f>_xlfn.XLOOKUP(B535,'[5]Cells Huawei 19042026 15h'!$B:$B,'[5]Cells Huawei 19042026 15h'!$B:$B,"")</f>
        <v/>
      </c>
      <c r="BQ535" s="9" t="str">
        <f>_xlfn.XLOOKUP(B535,'[6]cells down 19042026 9H40'!$B:$B,'[6]cells down 19042026 9H40'!$B:$B,"")</f>
        <v/>
      </c>
      <c r="BR535" s="9" t="s">
        <v>1085</v>
      </c>
      <c r="BS535" s="9" t="s">
        <v>1129</v>
      </c>
      <c r="BT535" s="108"/>
    </row>
    <row r="536" spans="1:72" s="9" customFormat="1" x14ac:dyDescent="0.35">
      <c r="A536" s="1" t="s">
        <v>1330</v>
      </c>
      <c r="B536" s="8" t="s">
        <v>1331</v>
      </c>
      <c r="C536" s="3" t="str">
        <f>_xlfn.XLOOKUP(B536,'[1]daily break down'!$D:$D,'[1]daily break down'!$E:$E,"")</f>
        <v>CENTRE</v>
      </c>
      <c r="D536" s="1" t="s">
        <v>11</v>
      </c>
      <c r="E536" s="1" t="s">
        <v>12</v>
      </c>
      <c r="F536" s="3" t="s">
        <v>69</v>
      </c>
      <c r="G536" s="1" t="s">
        <v>1330</v>
      </c>
      <c r="H536" s="33" t="str">
        <f>_xlfn.XLOOKUP(B536,[2]CALCULATION!$B:$B,[2]CALCULATION!$H:$H,"")</f>
        <v>NOKIA</v>
      </c>
      <c r="I536" s="28">
        <v>6.1721398562651301E-3</v>
      </c>
      <c r="J536" s="28">
        <v>1.7954328508768946E-2</v>
      </c>
      <c r="K536" s="28">
        <v>1.8715830302042599E-2</v>
      </c>
      <c r="L536" s="28">
        <v>7.053876623717043E-3</v>
      </c>
      <c r="M536" s="28">
        <v>9.7441728519028405E-3</v>
      </c>
      <c r="N536" s="28">
        <v>2.2009323514430069E-2</v>
      </c>
      <c r="O536" s="28">
        <v>3.7264317590767544E-2</v>
      </c>
      <c r="P536" s="28">
        <v>8.2602530762207541E-3</v>
      </c>
      <c r="Q536" s="28">
        <v>1.5448402694620869E-2</v>
      </c>
      <c r="R536" s="28">
        <v>4.5637836259296814E-2</v>
      </c>
      <c r="S536" s="93">
        <v>9.1401921285002699E-2</v>
      </c>
      <c r="T536" s="93">
        <f>_xlfn.XLOOKUP(B536,'[3]Nur des jours'!$B:$B,'[3]Nur des jours'!$U:$U,"")</f>
        <v>0</v>
      </c>
      <c r="U536" s="93">
        <v>1.2104835417411539E-2</v>
      </c>
      <c r="V536" s="93">
        <v>6.2422774110888072E-3</v>
      </c>
      <c r="W536" s="93">
        <v>0</v>
      </c>
      <c r="X536" s="93">
        <v>3.7863871267831362E-2</v>
      </c>
      <c r="Y536" s="93">
        <v>7.7939292247021646E-3</v>
      </c>
      <c r="Z536" s="93">
        <v>0.26665225592338632</v>
      </c>
      <c r="AA536" s="93">
        <v>0.11105903268242433</v>
      </c>
      <c r="AB536" s="93">
        <v>7.6155784415280238E-3</v>
      </c>
      <c r="AC536" s="93">
        <f>_xlfn.XLOOKUP(B536,'[3]Nur des jours'!$B:$B,'[3]Nur des jours'!$N:$N,"")</f>
        <v>1.3929196165886155E-2</v>
      </c>
      <c r="AD536" s="93">
        <v>1.3929196165886155E-2</v>
      </c>
      <c r="AE536" s="93">
        <v>7.9901150861933796E-3</v>
      </c>
      <c r="AF536" s="93">
        <v>7.6690836764802921E-3</v>
      </c>
      <c r="AG536" s="93"/>
      <c r="AH536" s="93">
        <v>1.7835078317396413E-3</v>
      </c>
      <c r="AI536" s="93">
        <v>0</v>
      </c>
      <c r="AJ536" s="93">
        <v>5.3126200652136241E-3</v>
      </c>
      <c r="AK536" s="93">
        <v>0</v>
      </c>
      <c r="AL536" s="93">
        <v>1.7835078317396413E-3</v>
      </c>
      <c r="AM536" s="49" t="s">
        <v>5559</v>
      </c>
      <c r="AN536" s="49"/>
      <c r="AO536" s="48" t="str" cm="1">
        <f t="array" ref="AO536">IFERROR(_xlfn.IFS(
AQ536="MPR ISSUE","PDH",
AQ536="BSS Hardware Issue","BSS",
AQ536="Sites strategiques, MLL, Pylone, etc.","ENVTECH",
AQ536="AKTIVCO DEFAUT GE &amp; POWER Cabinet","AKTIVCO",
AQ536="AKTIVCO Coupure ENEO &amp; Baisse de tension","AKTIVCO GRID ONLY",
AQ536="Coupure ENEO &amp; Baisse de tension","IHS GRID ONLY",
AQ536="Defaut GE &amp; POWER Cabinet","IHS",
AQ536="Sharing","Partners",
AQ536="Sites strategiques &amp; DataCenter","SST &amp; DC",
AQ536="Exclu","Exclu",
AQ536="SAT","SAT",
AQ536="SPARE-ISSUE","SPARE-ISSUE",
AQ536="Fiber CAmtel","TRANS_FO_CAMTEL",
AQ536="Fiber AOF","Fiber AOF",
AQ536="Projet OCM (HUAWEI)","TRAVAUX-HUAWEI",
AQ536="Projet OCM (NOKIA)","TRAVAUX-NOKIA",
AQ536="ACCESS-ISSUE","ACCESS-ISSUE",
AQ536="Projet OCM (ZTE, NOKIA, autres projets)","TRAVAUX OCM",
AQ536="No root CAuse","No root cause",
AQ536="ODU HS","PDH",
AQ536="IP &amp; VLAN","PDH",
AQ536="Warehouse HUAWEI","SPARE-ISSUE",
AQ536="SPARE-HS","SPARE-ISSUE",
AQ536="Power Telco","BSS",AQ536="no impacts","no impacts"
),"")</f>
        <v>No root cause</v>
      </c>
      <c r="AP536" s="48" t="str" cm="1">
        <f t="array" ref="AP536">IFERROR(_xlfn.IFS(
AQ536="MPR ISSUE","TX ISSUE",
AQ536="BSS Hardware Issue","RAN ISSUE",
AQ536="Sites strategiques, MLL, Pylone, etc.","ENVTECH",
AQ536="AKTIVCO DEFAUT GE &amp; POWER Cabinet","POWER ISSUE",
AQ536="AKTIVCO Coupure ENEO &amp; Baisse de tension","POWER ISSUE",
AQ536="Coupure ENEO &amp; Baisse de tension","POWER ISSUE",
AQ536="Defaut GE &amp; POWER Cabinet","POWER ISSUE",
AQ536="Sharing","POWER ISSUE",
AQ536="Sites strategiques &amp; DataCenter","POWER ISSUE",
AQ536="Exclu","Exclu",
AQ536="SAT","TX ISSUE",
AQ536="SPARE-ISSUE","SPARE-ISSUE",
AQ536="Fiber CAmtel","TX ISSUE",
AQ536="Fiber AOF","TX ISSUE",
AQ536="Projet OCM (HUAWEI)","TRAVAUX-HUAWEI",
AQ536="Projet OCM (NOKIA)","TRAVAUX -NOKIA",
AQ536="ACCESS-ISSUE","ACCESS-ISSUE",
AQ536="Projet OCM (ZTE, NOKIA, autres projets)","TRAVAUX OCM",
AQ536="No root CAuse","No root cause",
AQ536="ODU HS","TX ISSUE",
AQ536="IP &amp; VLAN","TX ISSUE",
AQ536="Warehouse HUAWEI","SPARE-ISSUE",
AQ536="SPARE-HS","SPARE-ISSUE",
AQ536="Power Telco","RAN ISSUE",AQ536="no impacts","no impacts"
),"")</f>
        <v>No root cause</v>
      </c>
      <c r="AQ536" s="126" t="s">
        <v>5344</v>
      </c>
      <c r="AR536" s="48" t="str" cm="1">
        <f t="array" ref="AR536">IFERROR(_xlfn.IFS(
AQ536="MPR ISSUE","ACTIVE",
AQ536="BSS Hardware Issue","ACTIVE",
AQ536="Sites strategiques, MLL, Pylone, etc.","PASSIVE",
AQ536="AKTIVCO DEFAUT GE &amp; POWER Cabinet","PASSIVE",
AQ536="AKTIVCO Coupure ENEO &amp; Baisse de tension","PASSIVE",
AQ536="Coupure ENEO &amp; Baisse de tension","PASSIVE",
AQ536="Defaut GE &amp; POWER Cabinet","PASSIVE",
AQ536="Sharing","PASSIVE",
AQ536="Sites strategiques &amp; DataCenter","PASSIVE",
AQ536="Exclu","Exclu",
AQ536="SAT","ACTIVE",
AQ536="SPARE-ISSUE","SPARE-ISSUE",
AQ536="Fiber CAmtel","ACTIVE",
AQ536="Fiber AOF","ACTIVE",
AQ536="Projet OCM (HUAWEI)","PLANNED WORKS",
AQ536="Projet OCM (NOKIA)","PLANNED WORKS",
AQ536="ACCESS-ISSUE","ACCESS-ISSUE",
AQ536="Projet OCM (ZTE, NOKIA, autres projets)","PLANNED WORKS",
AQ536="No root CAuse","No root cause",
AQ536="ODU HS","ACTIVE",
AQ536="IP &amp; VLAN","ACTIVE",
AQ536="Warehouse HUAWEI","SPARE-ISSUE",
AQ536="SPARE-HS","SPARE-ISSUE",
AQ536="Power Telco","ACTIVE", AQ536="no impacts","no impacts"
),"")</f>
        <v>No root cause</v>
      </c>
      <c r="AS536" s="92" t="s">
        <v>5537</v>
      </c>
      <c r="AT536" s="98" t="s">
        <v>1331</v>
      </c>
      <c r="AV536" s="17" t="s">
        <v>5537</v>
      </c>
      <c r="AW536" s="7" t="s">
        <v>5537</v>
      </c>
      <c r="AX536" s="6" t="s">
        <v>5537</v>
      </c>
      <c r="AY536" s="7"/>
      <c r="AZ536" s="3" t="s">
        <v>5537</v>
      </c>
      <c r="BA536" s="18" t="s">
        <v>5537</v>
      </c>
      <c r="BB536" s="18" t="s">
        <v>5537</v>
      </c>
      <c r="BC536" s="18" t="s">
        <v>5537</v>
      </c>
      <c r="BD536" s="18" t="s">
        <v>5537</v>
      </c>
      <c r="BE536" s="18" t="s">
        <v>5537</v>
      </c>
      <c r="BF536" s="18" t="s">
        <v>5537</v>
      </c>
      <c r="BG536" s="18" t="s">
        <v>5537</v>
      </c>
      <c r="BH536" s="18" t="s">
        <v>5537</v>
      </c>
      <c r="BI536" s="18" t="s">
        <v>5537</v>
      </c>
      <c r="BJ536" s="18" t="s">
        <v>5537</v>
      </c>
      <c r="BK536" s="18" t="s">
        <v>5537</v>
      </c>
      <c r="BL536" s="9" t="s">
        <v>5537</v>
      </c>
      <c r="BM536" s="14" t="s">
        <v>5537</v>
      </c>
      <c r="BN536" s="14" t="s">
        <v>5537</v>
      </c>
      <c r="BO536" s="14" t="str">
        <f>_xlfn.XLOOKUP(B536,'[4]cell downs 18042026 17h'!$B:$B,'[4]cell downs 18042026 17h'!$B:$B,"")</f>
        <v/>
      </c>
      <c r="BP536" s="14" t="str">
        <f>_xlfn.XLOOKUP(B536,'[5]Cells Huawei 19042026 15h'!$B:$B,'[5]Cells Huawei 19042026 15h'!$B:$B,"")</f>
        <v/>
      </c>
      <c r="BQ536" s="9" t="str">
        <f>_xlfn.XLOOKUP(B536,'[6]cells down 19042026 9H40'!$B:$B,'[6]cells down 19042026 9H40'!$B:$B,"")</f>
        <v/>
      </c>
      <c r="BR536" s="9" t="s">
        <v>5537</v>
      </c>
      <c r="BS536" s="9" t="s">
        <v>12</v>
      </c>
      <c r="BT536" s="108"/>
    </row>
    <row r="537" spans="1:72" s="9" customFormat="1" x14ac:dyDescent="0.35">
      <c r="A537" s="1" t="s">
        <v>407</v>
      </c>
      <c r="B537" s="8" t="s">
        <v>408</v>
      </c>
      <c r="C537" s="3" t="str">
        <f>_xlfn.XLOOKUP(B537,'[1]daily break down'!$D:$D,'[1]daily break down'!$E:$E,"")</f>
        <v>Douala</v>
      </c>
      <c r="D537" s="1" t="s">
        <v>11</v>
      </c>
      <c r="E537" s="1" t="s">
        <v>12</v>
      </c>
      <c r="F537" s="3" t="s">
        <v>31</v>
      </c>
      <c r="G537" s="1" t="s">
        <v>32</v>
      </c>
      <c r="H537" s="34" t="str">
        <f>_xlfn.XLOOKUP(B537,[2]CALCULATION!$B:$B,[2]CALCULATION!$H:$H,"")</f>
        <v>ZTE</v>
      </c>
      <c r="I537" s="28">
        <v>0</v>
      </c>
      <c r="J537" s="28">
        <v>0</v>
      </c>
      <c r="K537" s="28">
        <v>0</v>
      </c>
      <c r="L537" s="28">
        <v>0</v>
      </c>
      <c r="M537" s="28">
        <v>0</v>
      </c>
      <c r="N537" s="28">
        <v>0</v>
      </c>
      <c r="O537" s="28">
        <v>0</v>
      </c>
      <c r="P537" s="28">
        <v>0</v>
      </c>
      <c r="Q537" s="28">
        <v>0</v>
      </c>
      <c r="R537" s="28">
        <v>0</v>
      </c>
      <c r="S537" s="93">
        <v>0</v>
      </c>
      <c r="T537" s="93">
        <f>_xlfn.XLOOKUP(B537,'[3]Nur des jours'!$B:$B,'[3]Nur des jours'!$U:$U,"")</f>
        <v>0</v>
      </c>
      <c r="U537" s="93">
        <v>0</v>
      </c>
      <c r="V537" s="93">
        <v>0</v>
      </c>
      <c r="W537" s="93">
        <v>0</v>
      </c>
      <c r="X537" s="93">
        <v>8.8907865412218443E-2</v>
      </c>
      <c r="Y537" s="93">
        <v>0</v>
      </c>
      <c r="Z537" s="93">
        <v>0</v>
      </c>
      <c r="AA537" s="93">
        <v>0</v>
      </c>
      <c r="AB537" s="93">
        <v>0</v>
      </c>
      <c r="AC537" s="93">
        <f>_xlfn.XLOOKUP(B537,'[3]Nur des jours'!$B:$B,'[3]Nur des jours'!$N:$N,"")</f>
        <v>0</v>
      </c>
      <c r="AD537" s="93">
        <v>0</v>
      </c>
      <c r="AE537" s="93">
        <v>0</v>
      </c>
      <c r="AF537" s="93">
        <v>0</v>
      </c>
      <c r="AG537" s="93"/>
      <c r="AH537" s="93">
        <v>1.5694868919308568E-3</v>
      </c>
      <c r="AI537" s="93">
        <v>0</v>
      </c>
      <c r="AJ537" s="93">
        <v>0</v>
      </c>
      <c r="AK537" s="93">
        <v>3.0096286227720868E-3</v>
      </c>
      <c r="AL537" s="93">
        <v>1.5694868919308568E-3</v>
      </c>
      <c r="AM537" s="49" t="s">
        <v>5559</v>
      </c>
      <c r="AN537" s="49"/>
      <c r="AO537" s="48" t="str" cm="1">
        <f t="array" ref="AO537">IFERROR(_xlfn.IFS(
AQ537="MPR ISSUE","PDH",
AQ537="BSS Hardware Issue","BSS",
AQ537="Sites strategiques, MLL, Pylone, etc.","ENVTECH",
AQ537="AKTIVCO DEFAUT GE &amp; POWER Cabinet","AKTIVCO",
AQ537="AKTIVCO Coupure ENEO &amp; Baisse de tension","AKTIVCO GRID ONLY",
AQ537="Coupure ENEO &amp; Baisse de tension","IHS GRID ONLY",
AQ537="Defaut GE &amp; POWER Cabinet","IHS",
AQ537="Sharing","Partners",
AQ537="Sites strategiques &amp; DataCenter","SST &amp; DC",
AQ537="Exclu","Exclu",
AQ537="SAT","SAT",
AQ537="SPARE-ISSUE","SPARE-ISSUE",
AQ537="Fiber CAmtel","TRANS_FO_CAMTEL",
AQ537="Fiber AOF","Fiber AOF",
AQ537="Projet OCM (HUAWEI)","TRAVAUX-HUAWEI",
AQ537="Projet OCM (NOKIA)","TRAVAUX-NOKIA",
AQ537="ACCESS-ISSUE","ACCESS-ISSUE",
AQ537="Projet OCM (ZTE, NOKIA, autres projets)","TRAVAUX OCM",
AQ537="No root CAuse","No root cause",
AQ537="ODU HS","PDH",
AQ537="IP &amp; VLAN","PDH",
AQ537="Warehouse HUAWEI","SPARE-ISSUE",
AQ537="SPARE-HS","SPARE-ISSUE",
AQ537="Power Telco","BSS",AQ537="no impacts","no impacts"
),"")</f>
        <v>No root cause</v>
      </c>
      <c r="AP537" s="48" t="str" cm="1">
        <f t="array" ref="AP537">IFERROR(_xlfn.IFS(
AQ537="MPR ISSUE","TX ISSUE",
AQ537="BSS Hardware Issue","RAN ISSUE",
AQ537="Sites strategiques, MLL, Pylone, etc.","ENVTECH",
AQ537="AKTIVCO DEFAUT GE &amp; POWER Cabinet","POWER ISSUE",
AQ537="AKTIVCO Coupure ENEO &amp; Baisse de tension","POWER ISSUE",
AQ537="Coupure ENEO &amp; Baisse de tension","POWER ISSUE",
AQ537="Defaut GE &amp; POWER Cabinet","POWER ISSUE",
AQ537="Sharing","POWER ISSUE",
AQ537="Sites strategiques &amp; DataCenter","POWER ISSUE",
AQ537="Exclu","Exclu",
AQ537="SAT","TX ISSUE",
AQ537="SPARE-ISSUE","SPARE-ISSUE",
AQ537="Fiber CAmtel","TX ISSUE",
AQ537="Fiber AOF","TX ISSUE",
AQ537="Projet OCM (HUAWEI)","TRAVAUX-HUAWEI",
AQ537="Projet OCM (NOKIA)","TRAVAUX -NOKIA",
AQ537="ACCESS-ISSUE","ACCESS-ISSUE",
AQ537="Projet OCM (ZTE, NOKIA, autres projets)","TRAVAUX OCM",
AQ537="No root CAuse","No root cause",
AQ537="ODU HS","TX ISSUE",
AQ537="IP &amp; VLAN","TX ISSUE",
AQ537="Warehouse HUAWEI","SPARE-ISSUE",
AQ537="SPARE-HS","SPARE-ISSUE",
AQ537="Power Telco","RAN ISSUE",AQ537="no impacts","no impacts"
),"")</f>
        <v>No root cause</v>
      </c>
      <c r="AQ537" s="126" t="s">
        <v>5344</v>
      </c>
      <c r="AR537" s="48" t="str" cm="1">
        <f t="array" ref="AR537">IFERROR(_xlfn.IFS(
AQ537="MPR ISSUE","ACTIVE",
AQ537="BSS Hardware Issue","ACTIVE",
AQ537="Sites strategiques, MLL, Pylone, etc.","PASSIVE",
AQ537="AKTIVCO DEFAUT GE &amp; POWER Cabinet","PASSIVE",
AQ537="AKTIVCO Coupure ENEO &amp; Baisse de tension","PASSIVE",
AQ537="Coupure ENEO &amp; Baisse de tension","PASSIVE",
AQ537="Defaut GE &amp; POWER Cabinet","PASSIVE",
AQ537="Sharing","PASSIVE",
AQ537="Sites strategiques &amp; DataCenter","PASSIVE",
AQ537="Exclu","Exclu",
AQ537="SAT","ACTIVE",
AQ537="SPARE-ISSUE","SPARE-ISSUE",
AQ537="Fiber CAmtel","ACTIVE",
AQ537="Fiber AOF","ACTIVE",
AQ537="Projet OCM (HUAWEI)","PLANNED WORKS",
AQ537="Projet OCM (NOKIA)","PLANNED WORKS",
AQ537="ACCESS-ISSUE","ACCESS-ISSUE",
AQ537="Projet OCM (ZTE, NOKIA, autres projets)","PLANNED WORKS",
AQ537="No root CAuse","No root cause",
AQ537="ODU HS","ACTIVE",
AQ537="IP &amp; VLAN","ACTIVE",
AQ537="Warehouse HUAWEI","SPARE-ISSUE",
AQ537="SPARE-HS","SPARE-ISSUE",
AQ537="Power Telco","ACTIVE", AQ537="no impacts","no impacts"
),"")</f>
        <v>No root cause</v>
      </c>
      <c r="AS537" s="92" t="s">
        <v>5537</v>
      </c>
      <c r="AT537" s="98" t="s">
        <v>408</v>
      </c>
      <c r="AV537" s="17" t="s">
        <v>5537</v>
      </c>
      <c r="AW537" s="7" t="s">
        <v>5537</v>
      </c>
      <c r="AX537" s="6" t="s">
        <v>5537</v>
      </c>
      <c r="AY537" s="7"/>
      <c r="AZ537" s="3" t="s">
        <v>5537</v>
      </c>
      <c r="BA537" s="18" t="s">
        <v>5537</v>
      </c>
      <c r="BB537" s="18" t="s">
        <v>5537</v>
      </c>
      <c r="BC537" s="18" t="s">
        <v>5537</v>
      </c>
      <c r="BD537" s="18" t="s">
        <v>5537</v>
      </c>
      <c r="BE537" s="18" t="s">
        <v>5537</v>
      </c>
      <c r="BF537" s="18" t="s">
        <v>5537</v>
      </c>
      <c r="BG537" s="18" t="s">
        <v>5537</v>
      </c>
      <c r="BH537" s="18" t="s">
        <v>5537</v>
      </c>
      <c r="BI537" s="18" t="s">
        <v>5537</v>
      </c>
      <c r="BJ537" s="18" t="s">
        <v>5537</v>
      </c>
      <c r="BK537" s="18" t="s">
        <v>5537</v>
      </c>
      <c r="BL537" s="9" t="s">
        <v>5537</v>
      </c>
      <c r="BM537" s="14" t="s">
        <v>5537</v>
      </c>
      <c r="BN537" s="14" t="s">
        <v>5537</v>
      </c>
      <c r="BO537" s="14" t="str">
        <f>_xlfn.XLOOKUP(B537,'[4]cell downs 18042026 17h'!$B:$B,'[4]cell downs 18042026 17h'!$B:$B,"")</f>
        <v/>
      </c>
      <c r="BP537" s="14" t="str">
        <f>_xlfn.XLOOKUP(B537,'[5]Cells Huawei 19042026 15h'!$B:$B,'[5]Cells Huawei 19042026 15h'!$B:$B,"")</f>
        <v/>
      </c>
      <c r="BQ537" s="9" t="str">
        <f>_xlfn.XLOOKUP(B537,'[6]cells down 19042026 9H40'!$B:$B,'[6]cells down 19042026 9H40'!$B:$B,"")</f>
        <v/>
      </c>
      <c r="BR537" s="9" t="s">
        <v>408</v>
      </c>
      <c r="BS537" s="9" t="s">
        <v>66</v>
      </c>
      <c r="BT537" s="108"/>
    </row>
    <row r="538" spans="1:72" s="9" customFormat="1" x14ac:dyDescent="0.35">
      <c r="A538" s="1" t="s">
        <v>1340</v>
      </c>
      <c r="B538" s="8" t="s">
        <v>1341</v>
      </c>
      <c r="C538" s="3" t="str">
        <f>_xlfn.XLOOKUP(B538,'[1]daily break down'!$D:$D,'[1]daily break down'!$E:$E,"")</f>
        <v>CENTRE</v>
      </c>
      <c r="D538" s="1" t="s">
        <v>11</v>
      </c>
      <c r="E538" s="1" t="s">
        <v>96</v>
      </c>
      <c r="F538" s="3" t="s">
        <v>37</v>
      </c>
      <c r="G538" s="1" t="s">
        <v>1340</v>
      </c>
      <c r="H538" s="33" t="str">
        <f>_xlfn.XLOOKUP(B538,[2]CALCULATION!$B:$B,[2]CALCULATION!$H:$H,"")</f>
        <v>NOKIA</v>
      </c>
      <c r="I538" s="28">
        <v>0.18823346786827289</v>
      </c>
      <c r="J538" s="28">
        <v>0.13530156139887475</v>
      </c>
      <c r="K538" s="28">
        <v>3.2407557577054075E-2</v>
      </c>
      <c r="L538" s="28">
        <v>6.6664132450728664E-2</v>
      </c>
      <c r="M538" s="28">
        <v>0.14978966689277487</v>
      </c>
      <c r="N538" s="28">
        <v>0</v>
      </c>
      <c r="O538" s="28">
        <v>8.8058614800077428E-2</v>
      </c>
      <c r="P538" s="28">
        <v>0.26305875427334852</v>
      </c>
      <c r="Q538" s="28">
        <v>0.50774505410375281</v>
      </c>
      <c r="R538" s="28">
        <v>1.7855182677830074E-3</v>
      </c>
      <c r="S538" s="93">
        <v>2.3163119123857046</v>
      </c>
      <c r="T538" s="93">
        <f>_xlfn.XLOOKUP(B538,'[3]Nur des jours'!$B:$B,'[3]Nur des jours'!$U:$U,"")</f>
        <v>0.70292967002399942</v>
      </c>
      <c r="U538" s="93">
        <v>5.115144801928722E-2</v>
      </c>
      <c r="V538" s="93">
        <v>8.4252909971378409E-2</v>
      </c>
      <c r="W538" s="93">
        <v>0.70292967002399953</v>
      </c>
      <c r="X538" s="93">
        <v>0.42235248963425287</v>
      </c>
      <c r="Y538" s="93">
        <v>3.5448382681526267</v>
      </c>
      <c r="Z538" s="93">
        <v>9.5435504076385097E-2</v>
      </c>
      <c r="AA538" s="93">
        <v>0.11830007447928716</v>
      </c>
      <c r="AB538" s="93">
        <v>7.0448559353713447E-3</v>
      </c>
      <c r="AC538" s="93">
        <f>_xlfn.XLOOKUP(B538,'[3]Nur des jours'!$B:$B,'[3]Nur des jours'!$N:$N,"")</f>
        <v>1.6700318302246639</v>
      </c>
      <c r="AD538" s="93">
        <v>1.6700318302246639</v>
      </c>
      <c r="AE538" s="93">
        <v>1.8726832233265207E-3</v>
      </c>
      <c r="AF538" s="93">
        <v>1.9671199630171818</v>
      </c>
      <c r="AG538" s="93"/>
      <c r="AH538" s="93">
        <v>1.3376308738047311E-3</v>
      </c>
      <c r="AI538" s="93">
        <v>0</v>
      </c>
      <c r="AJ538" s="93">
        <v>3.9844650489102192E-3</v>
      </c>
      <c r="AK538" s="93">
        <v>0</v>
      </c>
      <c r="AL538" s="93">
        <v>1.3376308738047311E-3</v>
      </c>
      <c r="AM538" s="49" t="s">
        <v>5559</v>
      </c>
      <c r="AN538" s="49"/>
      <c r="AO538" s="48" t="str" cm="1">
        <f t="array" ref="AO538">IFERROR(_xlfn.IFS(
AQ538="MPR ISSUE","PDH",
AQ538="BSS Hardware Issue","BSS",
AQ538="Sites strategiques, MLL, Pylone, etc.","ENVTECH",
AQ538="AKTIVCO DEFAUT GE &amp; POWER Cabinet","AKTIVCO",
AQ538="AKTIVCO Coupure ENEO &amp; Baisse de tension","AKTIVCO GRID ONLY",
AQ538="Coupure ENEO &amp; Baisse de tension","IHS GRID ONLY",
AQ538="Defaut GE &amp; POWER Cabinet","IHS",
AQ538="Sharing","Partners",
AQ538="Sites strategiques &amp; DataCenter","SST &amp; DC",
AQ538="Exclu","Exclu",
AQ538="SAT","SAT",
AQ538="SPARE-ISSUE","SPARE-ISSUE",
AQ538="Fiber CAmtel","TRANS_FO_CAMTEL",
AQ538="Fiber AOF","Fiber AOF",
AQ538="Projet OCM (HUAWEI)","TRAVAUX-HUAWEI",
AQ538="Projet OCM (NOKIA)","TRAVAUX-NOKIA",
AQ538="ACCESS-ISSUE","ACCESS-ISSUE",
AQ538="Projet OCM (ZTE, NOKIA, autres projets)","TRAVAUX OCM",
AQ538="No root CAuse","No root cause",
AQ538="ODU HS","PDH",
AQ538="IP &amp; VLAN","PDH",
AQ538="Warehouse HUAWEI","SPARE-ISSUE",
AQ538="SPARE-HS","SPARE-ISSUE",
AQ538="Power Telco","BSS",AQ538="no impacts","no impacts"
),"")</f>
        <v>No root cause</v>
      </c>
      <c r="AP538" s="48" t="str" cm="1">
        <f t="array" ref="AP538">IFERROR(_xlfn.IFS(
AQ538="MPR ISSUE","TX ISSUE",
AQ538="BSS Hardware Issue","RAN ISSUE",
AQ538="Sites strategiques, MLL, Pylone, etc.","ENVTECH",
AQ538="AKTIVCO DEFAUT GE &amp; POWER Cabinet","POWER ISSUE",
AQ538="AKTIVCO Coupure ENEO &amp; Baisse de tension","POWER ISSUE",
AQ538="Coupure ENEO &amp; Baisse de tension","POWER ISSUE",
AQ538="Defaut GE &amp; POWER Cabinet","POWER ISSUE",
AQ538="Sharing","POWER ISSUE",
AQ538="Sites strategiques &amp; DataCenter","POWER ISSUE",
AQ538="Exclu","Exclu",
AQ538="SAT","TX ISSUE",
AQ538="SPARE-ISSUE","SPARE-ISSUE",
AQ538="Fiber CAmtel","TX ISSUE",
AQ538="Fiber AOF","TX ISSUE",
AQ538="Projet OCM (HUAWEI)","TRAVAUX-HUAWEI",
AQ538="Projet OCM (NOKIA)","TRAVAUX -NOKIA",
AQ538="ACCESS-ISSUE","ACCESS-ISSUE",
AQ538="Projet OCM (ZTE, NOKIA, autres projets)","TRAVAUX OCM",
AQ538="No root CAuse","No root cause",
AQ538="ODU HS","TX ISSUE",
AQ538="IP &amp; VLAN","TX ISSUE",
AQ538="Warehouse HUAWEI","SPARE-ISSUE",
AQ538="SPARE-HS","SPARE-ISSUE",
AQ538="Power Telco","RAN ISSUE",AQ538="no impacts","no impacts"
),"")</f>
        <v>No root cause</v>
      </c>
      <c r="AQ538" s="126" t="s">
        <v>5344</v>
      </c>
      <c r="AR538" s="48" t="str" cm="1">
        <f t="array" ref="AR538">IFERROR(_xlfn.IFS(
AQ538="MPR ISSUE","ACTIVE",
AQ538="BSS Hardware Issue","ACTIVE",
AQ538="Sites strategiques, MLL, Pylone, etc.","PASSIVE",
AQ538="AKTIVCO DEFAUT GE &amp; POWER Cabinet","PASSIVE",
AQ538="AKTIVCO Coupure ENEO &amp; Baisse de tension","PASSIVE",
AQ538="Coupure ENEO &amp; Baisse de tension","PASSIVE",
AQ538="Defaut GE &amp; POWER Cabinet","PASSIVE",
AQ538="Sharing","PASSIVE",
AQ538="Sites strategiques &amp; DataCenter","PASSIVE",
AQ538="Exclu","Exclu",
AQ538="SAT","ACTIVE",
AQ538="SPARE-ISSUE","SPARE-ISSUE",
AQ538="Fiber CAmtel","ACTIVE",
AQ538="Fiber AOF","ACTIVE",
AQ538="Projet OCM (HUAWEI)","PLANNED WORKS",
AQ538="Projet OCM (NOKIA)","PLANNED WORKS",
AQ538="ACCESS-ISSUE","ACCESS-ISSUE",
AQ538="Projet OCM (ZTE, NOKIA, autres projets)","PLANNED WORKS",
AQ538="No root CAuse","No root cause",
AQ538="ODU HS","ACTIVE",
AQ538="IP &amp; VLAN","ACTIVE",
AQ538="Warehouse HUAWEI","SPARE-ISSUE",
AQ538="SPARE-HS","SPARE-ISSUE",
AQ538="Power Telco","ACTIVE", AQ538="no impacts","no impacts"
),"")</f>
        <v>No root cause</v>
      </c>
      <c r="AS538" s="92" t="s">
        <v>5537</v>
      </c>
      <c r="AT538" s="98" t="s">
        <v>1341</v>
      </c>
      <c r="AV538" s="17" t="s">
        <v>5537</v>
      </c>
      <c r="AW538" s="7" t="s">
        <v>5537</v>
      </c>
      <c r="AX538" s="6" t="s">
        <v>5537</v>
      </c>
      <c r="AY538" s="7"/>
      <c r="AZ538" s="3" t="s">
        <v>5537</v>
      </c>
      <c r="BA538" s="18" t="s">
        <v>5537</v>
      </c>
      <c r="BB538" s="18" t="s">
        <v>5537</v>
      </c>
      <c r="BC538" s="18" t="s">
        <v>5537</v>
      </c>
      <c r="BD538" s="18" t="s">
        <v>5537</v>
      </c>
      <c r="BE538" s="18" t="s">
        <v>5537</v>
      </c>
      <c r="BF538" s="18" t="s">
        <v>5537</v>
      </c>
      <c r="BG538" s="18" t="s">
        <v>5537</v>
      </c>
      <c r="BH538" s="18" t="s">
        <v>5537</v>
      </c>
      <c r="BI538" s="18" t="s">
        <v>5537</v>
      </c>
      <c r="BJ538" s="18" t="s">
        <v>5537</v>
      </c>
      <c r="BK538" s="18" t="s">
        <v>5537</v>
      </c>
      <c r="BL538" s="9" t="s">
        <v>5537</v>
      </c>
      <c r="BM538" s="14" t="s">
        <v>5537</v>
      </c>
      <c r="BN538" s="14" t="s">
        <v>5537</v>
      </c>
      <c r="BO538" s="14" t="str">
        <f>_xlfn.XLOOKUP(B538,'[4]cell downs 18042026 17h'!$B:$B,'[4]cell downs 18042026 17h'!$B:$B,"")</f>
        <v/>
      </c>
      <c r="BP538" s="14" t="str">
        <f>_xlfn.XLOOKUP(B538,'[5]Cells Huawei 19042026 15h'!$B:$B,'[5]Cells Huawei 19042026 15h'!$B:$B,"")</f>
        <v/>
      </c>
      <c r="BQ538" s="9" t="str">
        <f>_xlfn.XLOOKUP(B538,'[6]cells down 19042026 9H40'!$B:$B,'[6]cells down 19042026 9H40'!$B:$B,"")</f>
        <v/>
      </c>
      <c r="BR538" s="9" t="s">
        <v>1341</v>
      </c>
      <c r="BS538" s="9" t="s">
        <v>12</v>
      </c>
      <c r="BT538" s="108"/>
    </row>
    <row r="539" spans="1:72" s="9" customFormat="1" x14ac:dyDescent="0.35">
      <c r="A539" s="1" t="s">
        <v>1516</v>
      </c>
      <c r="B539" s="1" t="s">
        <v>1517</v>
      </c>
      <c r="C539" s="3" t="str">
        <f>_xlfn.XLOOKUP(B539,'[1]daily break down'!$D:$D,'[1]daily break down'!$E:$E,"")</f>
        <v>NORD-OUEST</v>
      </c>
      <c r="D539" s="1" t="s">
        <v>11</v>
      </c>
      <c r="E539" s="1" t="s">
        <v>12</v>
      </c>
      <c r="F539" s="3" t="s">
        <v>51</v>
      </c>
      <c r="G539" s="1" t="s">
        <v>1518</v>
      </c>
      <c r="H539" s="33" t="str">
        <f>_xlfn.XLOOKUP(B539,[2]CALCULATION!$B:$B,[2]CALCULATION!$H:$H,"")</f>
        <v>NOKIA</v>
      </c>
      <c r="I539" s="28">
        <v>0.7555362904324775</v>
      </c>
      <c r="J539" s="28">
        <v>1.2268341456127081</v>
      </c>
      <c r="K539" s="28">
        <v>0.46281400191327554</v>
      </c>
      <c r="L539" s="28">
        <v>4.1912434045879516E-3</v>
      </c>
      <c r="M539" s="28">
        <v>2.0682376093867627</v>
      </c>
      <c r="N539" s="28">
        <v>1.1592800906306299E-3</v>
      </c>
      <c r="O539" s="28">
        <v>0.44678453454683054</v>
      </c>
      <c r="P539" s="28">
        <v>0</v>
      </c>
      <c r="Q539" s="28">
        <v>2.4051638942930342</v>
      </c>
      <c r="R539" s="28">
        <v>1.8075263554534031</v>
      </c>
      <c r="S539" s="93">
        <v>2.5722618484966091</v>
      </c>
      <c r="T539" s="93">
        <f>_xlfn.XLOOKUP(B539,'[3]Nur des jours'!$B:$B,'[3]Nur des jours'!$U:$U,"")</f>
        <v>5.7964004531536632E-3</v>
      </c>
      <c r="U539" s="93">
        <v>3.8784632934339629</v>
      </c>
      <c r="V539" s="93">
        <v>1.2361849483353451</v>
      </c>
      <c r="W539" s="93">
        <v>5.7964004531536632E-3</v>
      </c>
      <c r="X539" s="93">
        <v>6.5686593442969218E-2</v>
      </c>
      <c r="Y539" s="93">
        <v>2.5860863560224117E-3</v>
      </c>
      <c r="Z539" s="93">
        <v>7.5121349872871529E-2</v>
      </c>
      <c r="AA539" s="93">
        <v>6.0639266279146446E-3</v>
      </c>
      <c r="AB539" s="93">
        <v>0</v>
      </c>
      <c r="AC539" s="93">
        <f>_xlfn.XLOOKUP(B539,'[3]Nur des jours'!$B:$B,'[3]Nur des jours'!$N:$N,"")</f>
        <v>2.6752617476092913E-3</v>
      </c>
      <c r="AD539" s="93">
        <v>2.6752617476092913E-3</v>
      </c>
      <c r="AE539" s="93">
        <v>0</v>
      </c>
      <c r="AF539" s="93">
        <v>0</v>
      </c>
      <c r="AG539" s="93"/>
      <c r="AH539" s="93">
        <v>1.2484554822176806E-3</v>
      </c>
      <c r="AI539" s="93">
        <v>0</v>
      </c>
      <c r="AJ539" s="93">
        <v>3.7188340456493336E-3</v>
      </c>
      <c r="AK539" s="93">
        <v>0</v>
      </c>
      <c r="AL539" s="93">
        <v>1.2484554822176806E-3</v>
      </c>
      <c r="AM539" s="49" t="s">
        <v>5601</v>
      </c>
      <c r="AN539" s="49"/>
      <c r="AO539" s="48" t="str" cm="1">
        <f t="array" ref="AO539">IFERROR(_xlfn.IFS(
AQ539="MPR ISSUE","PDH",
AQ539="BSS Hardware Issue","BSS",
AQ539="Sites strategiques, MLL, Pylone, etc.","ENVTECH",
AQ539="AKTIVCO DEFAUT GE &amp; POWER Cabinet","AKTIVCO",
AQ539="AKTIVCO Coupure ENEO &amp; Baisse de tension","AKTIVCO GRID ONLY",
AQ539="Coupure ENEO &amp; Baisse de tension","IHS GRID ONLY",
AQ539="Defaut GE &amp; POWER Cabinet","IHS",
AQ539="Sharing","Partners",
AQ539="Sites strategiques &amp; DataCenter","SST &amp; DC",
AQ539="Exclu","Exclu",
AQ539="SAT","SAT",
AQ539="SPARE-ISSUE","SPARE-ISSUE",
AQ539="Fiber CAmtel","TRANS_FO_CAMTEL",
AQ539="Fiber AOF","Fiber AOF",
AQ539="Projet OCM (HUAWEI)","TRAVAUX-HUAWEI",
AQ539="Projet OCM (NOKIA)","TRAVAUX-NOKIA",
AQ539="ACCESS-ISSUE","ACCESS-ISSUE",
AQ539="Projet OCM (ZTE, NOKIA, autres projets)","TRAVAUX OCM",
AQ539="No root CAuse","No root cause",
AQ539="ODU HS","PDH",
AQ539="IP &amp; VLAN","PDH",
AQ539="Warehouse HUAWEI","SPARE-ISSUE",
AQ539="SPARE-HS","SPARE-ISSUE",
AQ539="Power Telco","BSS",AQ539="no impacts","no impacts"
),"")</f>
        <v>No root cause</v>
      </c>
      <c r="AP539" s="48" t="str" cm="1">
        <f t="array" ref="AP539">IFERROR(_xlfn.IFS(
AQ539="MPR ISSUE","TX ISSUE",
AQ539="BSS Hardware Issue","RAN ISSUE",
AQ539="Sites strategiques, MLL, Pylone, etc.","ENVTECH",
AQ539="AKTIVCO DEFAUT GE &amp; POWER Cabinet","POWER ISSUE",
AQ539="AKTIVCO Coupure ENEO &amp; Baisse de tension","POWER ISSUE",
AQ539="Coupure ENEO &amp; Baisse de tension","POWER ISSUE",
AQ539="Defaut GE &amp; POWER Cabinet","POWER ISSUE",
AQ539="Sharing","POWER ISSUE",
AQ539="Sites strategiques &amp; DataCenter","POWER ISSUE",
AQ539="Exclu","Exclu",
AQ539="SAT","TX ISSUE",
AQ539="SPARE-ISSUE","SPARE-ISSUE",
AQ539="Fiber CAmtel","TX ISSUE",
AQ539="Fiber AOF","TX ISSUE",
AQ539="Projet OCM (HUAWEI)","TRAVAUX-HUAWEI",
AQ539="Projet OCM (NOKIA)","TRAVAUX -NOKIA",
AQ539="ACCESS-ISSUE","ACCESS-ISSUE",
AQ539="Projet OCM (ZTE, NOKIA, autres projets)","TRAVAUX OCM",
AQ539="No root CAuse","No root cause",
AQ539="ODU HS","TX ISSUE",
AQ539="IP &amp; VLAN","TX ISSUE",
AQ539="Warehouse HUAWEI","SPARE-ISSUE",
AQ539="SPARE-HS","SPARE-ISSUE",
AQ539="Power Telco","RAN ISSUE",AQ539="no impacts","no impacts"
),"")</f>
        <v>No root cause</v>
      </c>
      <c r="AQ539" s="67" t="s">
        <v>5344</v>
      </c>
      <c r="AR539" s="48" t="str" cm="1">
        <f t="array" ref="AR539">IFERROR(_xlfn.IFS(
AQ539="MPR ISSUE","ACTIVE",
AQ539="BSS Hardware Issue","ACTIVE",
AQ539="Sites strategiques, MLL, Pylone, etc.","PASSIVE",
AQ539="AKTIVCO DEFAUT GE &amp; POWER Cabinet","PASSIVE",
AQ539="AKTIVCO Coupure ENEO &amp; Baisse de tension","PASSIVE",
AQ539="Coupure ENEO &amp; Baisse de tension","PASSIVE",
AQ539="Defaut GE &amp; POWER Cabinet","PASSIVE",
AQ539="Sharing","PASSIVE",
AQ539="Sites strategiques &amp; DataCenter","PASSIVE",
AQ539="Exclu","Exclu",
AQ539="SAT","ACTIVE",
AQ539="SPARE-ISSUE","SPARE-ISSUE",
AQ539="Fiber CAmtel","ACTIVE",
AQ539="Fiber AOF","ACTIVE",
AQ539="Projet OCM (HUAWEI)","PLANNED WORKS",
AQ539="Projet OCM (NOKIA)","PLANNED WORKS",
AQ539="ACCESS-ISSUE","ACCESS-ISSUE",
AQ539="Projet OCM (ZTE, NOKIA, autres projets)","PLANNED WORKS",
AQ539="No root CAuse","No root cause",
AQ539="ODU HS","ACTIVE",
AQ539="IP &amp; VLAN","ACTIVE",
AQ539="Warehouse HUAWEI","SPARE-ISSUE",
AQ539="SPARE-HS","SPARE-ISSUE",
AQ539="Power Telco","ACTIVE", AQ539="no impacts","no impacts"
),"")</f>
        <v>No root cause</v>
      </c>
      <c r="AS539" s="92" t="s">
        <v>5537</v>
      </c>
      <c r="AT539" s="98" t="s">
        <v>1517</v>
      </c>
      <c r="AV539" s="17" t="s">
        <v>5537</v>
      </c>
      <c r="AW539" s="7" t="s">
        <v>5537</v>
      </c>
      <c r="AX539" s="6" t="s">
        <v>5537</v>
      </c>
      <c r="AY539" s="7"/>
      <c r="AZ539" s="3" t="s">
        <v>5537</v>
      </c>
      <c r="BA539" s="18" t="s">
        <v>5537</v>
      </c>
      <c r="BB539" s="18" t="s">
        <v>5537</v>
      </c>
      <c r="BC539" s="18" t="s">
        <v>5537</v>
      </c>
      <c r="BD539" s="18" t="s">
        <v>5537</v>
      </c>
      <c r="BE539" s="18" t="s">
        <v>5537</v>
      </c>
      <c r="BF539" s="18" t="s">
        <v>5537</v>
      </c>
      <c r="BG539" s="18" t="s">
        <v>5537</v>
      </c>
      <c r="BH539" s="18" t="s">
        <v>5537</v>
      </c>
      <c r="BI539" s="18" t="s">
        <v>5537</v>
      </c>
      <c r="BJ539" s="18" t="s">
        <v>5537</v>
      </c>
      <c r="BK539" s="18" t="s">
        <v>5537</v>
      </c>
      <c r="BL539" s="9" t="s">
        <v>5537</v>
      </c>
      <c r="BM539" s="14" t="s">
        <v>5537</v>
      </c>
      <c r="BN539" s="14" t="s">
        <v>5537</v>
      </c>
      <c r="BO539" s="14" t="str">
        <f>_xlfn.XLOOKUP(B539,'[4]cell downs 18042026 17h'!$B:$B,'[4]cell downs 18042026 17h'!$B:$B,"")</f>
        <v/>
      </c>
      <c r="BP539" s="14" t="str">
        <f>_xlfn.XLOOKUP(B539,'[5]Cells Huawei 19042026 15h'!$B:$B,'[5]Cells Huawei 19042026 15h'!$B:$B,"")</f>
        <v/>
      </c>
      <c r="BQ539" s="9" t="str">
        <f>_xlfn.XLOOKUP(B539,'[6]cells down 19042026 9H40'!$B:$B,'[6]cells down 19042026 9H40'!$B:$B,"")</f>
        <v/>
      </c>
      <c r="BR539" s="9" t="s">
        <v>1517</v>
      </c>
      <c r="BS539" s="9" t="s">
        <v>12</v>
      </c>
      <c r="BT539" s="108"/>
    </row>
    <row r="540" spans="1:72" s="9" customFormat="1" ht="23" customHeight="1" x14ac:dyDescent="0.35">
      <c r="A540" s="1" t="s">
        <v>1883</v>
      </c>
      <c r="B540" s="8" t="s">
        <v>1884</v>
      </c>
      <c r="C540" s="3" t="str">
        <f>_xlfn.XLOOKUP(B540,'[1]daily break down'!$D:$D,'[1]daily break down'!$E:$E,"")</f>
        <v>Douala</v>
      </c>
      <c r="D540" s="1" t="s">
        <v>11</v>
      </c>
      <c r="E540" s="1" t="s">
        <v>145</v>
      </c>
      <c r="F540" s="3" t="s">
        <v>31</v>
      </c>
      <c r="G540" s="1" t="s">
        <v>32</v>
      </c>
      <c r="H540" s="34" t="str">
        <f>_xlfn.XLOOKUP(B540,[2]CALCULATION!$B:$B,[2]CALCULATION!$H:$H,"")</f>
        <v>ZTE</v>
      </c>
      <c r="I540" s="28">
        <v>0</v>
      </c>
      <c r="J540" s="28">
        <v>0</v>
      </c>
      <c r="K540" s="28">
        <v>4.2804187961750177E-4</v>
      </c>
      <c r="L540" s="28">
        <v>0</v>
      </c>
      <c r="M540" s="28">
        <v>8.7946554690910954</v>
      </c>
      <c r="N540" s="28">
        <v>0</v>
      </c>
      <c r="O540" s="28">
        <v>4.2804187961750177E-4</v>
      </c>
      <c r="P540" s="28">
        <v>2.6968243572951183</v>
      </c>
      <c r="Q540" s="28">
        <v>4.2804187961750177E-4</v>
      </c>
      <c r="R540" s="28">
        <v>0</v>
      </c>
      <c r="S540" s="93">
        <v>0</v>
      </c>
      <c r="T540" s="93">
        <f>_xlfn.XLOOKUP(B540,'[3]Nur des jours'!$B:$B,'[3]Nur des jours'!$U:$U,"")</f>
        <v>0</v>
      </c>
      <c r="U540" s="93">
        <v>9.6309422913952957E-4</v>
      </c>
      <c r="V540" s="93">
        <v>8.0257852428281592E-4</v>
      </c>
      <c r="W540" s="93">
        <v>0</v>
      </c>
      <c r="X540" s="93">
        <v>3.7453664466531404E-4</v>
      </c>
      <c r="Y540" s="93">
        <v>4.2804187961750177E-4</v>
      </c>
      <c r="Z540" s="93">
        <v>0</v>
      </c>
      <c r="AA540" s="93">
        <v>4.2804187961750177E-4</v>
      </c>
      <c r="AB540" s="93">
        <v>8.5608375923500353E-4</v>
      </c>
      <c r="AC540" s="93">
        <f>_xlfn.XLOOKUP(B540,'[3]Nur des jours'!$B:$B,'[3]Nur des jours'!$N:$N,"")</f>
        <v>0</v>
      </c>
      <c r="AD540" s="93">
        <v>0</v>
      </c>
      <c r="AE540" s="93">
        <v>3.7453664466531404E-4</v>
      </c>
      <c r="AF540" s="93">
        <v>0.32993111379350709</v>
      </c>
      <c r="AG540" s="93"/>
      <c r="AH540" s="93">
        <v>1.1771151689481299E-3</v>
      </c>
      <c r="AI540" s="93">
        <v>8.2431087610757396E-3</v>
      </c>
      <c r="AJ540" s="93">
        <v>0</v>
      </c>
      <c r="AK540" s="93">
        <v>0</v>
      </c>
      <c r="AL540" s="93">
        <v>1.1771151689481299E-3</v>
      </c>
      <c r="AM540" s="49" t="s">
        <v>5559</v>
      </c>
      <c r="AN540" s="49"/>
      <c r="AO540" s="48" t="str" cm="1">
        <f t="array" ref="AO540">IFERROR(_xlfn.IFS(
AQ540="MPR ISSUE","PDH",
AQ540="BSS Hardware Issue","BSS",
AQ540="Sites strategiques, MLL, Pylone, etc.","ENVTECH",
AQ540="AKTIVCO DEFAUT GE &amp; POWER Cabinet","AKTIVCO",
AQ540="AKTIVCO Coupure ENEO &amp; Baisse de tension","AKTIVCO GRID ONLY",
AQ540="Coupure ENEO &amp; Baisse de tension","IHS GRID ONLY",
AQ540="Defaut GE &amp; POWER Cabinet","IHS",
AQ540="Sharing","Partners",
AQ540="Sites strategiques &amp; DataCenter","SST &amp; DC",
AQ540="Exclu","Exclu",
AQ540="SAT","SAT",
AQ540="SPARE-ISSUE","SPARE-ISSUE",
AQ540="Fiber CAmtel","TRANS_FO_CAMTEL",
AQ540="Fiber AOF","Fiber AOF",
AQ540="Projet OCM (HUAWEI)","TRAVAUX-HUAWEI",
AQ540="Projet OCM (NOKIA)","TRAVAUX-NOKIA",
AQ540="ACCESS-ISSUE","ACCESS-ISSUE",
AQ540="Projet OCM (ZTE, NOKIA, autres projets)","TRAVAUX OCM",
AQ540="No root CAuse","No root cause",
AQ540="ODU HS","PDH",
AQ540="IP &amp; VLAN","PDH",
AQ540="Warehouse HUAWEI","SPARE-ISSUE",
AQ540="SPARE-HS","SPARE-ISSUE",
AQ540="Power Telco","BSS",AQ540="no impacts","no impacts"
),"")</f>
        <v>No root cause</v>
      </c>
      <c r="AP540" s="48" t="str" cm="1">
        <f t="array" ref="AP540">IFERROR(_xlfn.IFS(
AQ540="MPR ISSUE","TX ISSUE",
AQ540="BSS Hardware Issue","RAN ISSUE",
AQ540="Sites strategiques, MLL, Pylone, etc.","ENVTECH",
AQ540="AKTIVCO DEFAUT GE &amp; POWER Cabinet","POWER ISSUE",
AQ540="AKTIVCO Coupure ENEO &amp; Baisse de tension","POWER ISSUE",
AQ540="Coupure ENEO &amp; Baisse de tension","POWER ISSUE",
AQ540="Defaut GE &amp; POWER Cabinet","POWER ISSUE",
AQ540="Sharing","POWER ISSUE",
AQ540="Sites strategiques &amp; DataCenter","POWER ISSUE",
AQ540="Exclu","Exclu",
AQ540="SAT","TX ISSUE",
AQ540="SPARE-ISSUE","SPARE-ISSUE",
AQ540="Fiber CAmtel","TX ISSUE",
AQ540="Fiber AOF","TX ISSUE",
AQ540="Projet OCM (HUAWEI)","TRAVAUX-HUAWEI",
AQ540="Projet OCM (NOKIA)","TRAVAUX -NOKIA",
AQ540="ACCESS-ISSUE","ACCESS-ISSUE",
AQ540="Projet OCM (ZTE, NOKIA, autres projets)","TRAVAUX OCM",
AQ540="No root CAuse","No root cause",
AQ540="ODU HS","TX ISSUE",
AQ540="IP &amp; VLAN","TX ISSUE",
AQ540="Warehouse HUAWEI","SPARE-ISSUE",
AQ540="SPARE-HS","SPARE-ISSUE",
AQ540="Power Telco","RAN ISSUE",AQ540="no impacts","no impacts"
),"")</f>
        <v>No root cause</v>
      </c>
      <c r="AQ540" s="126" t="s">
        <v>5344</v>
      </c>
      <c r="AR540" s="48" t="str" cm="1">
        <f t="array" ref="AR540">IFERROR(_xlfn.IFS(
AQ540="MPR ISSUE","ACTIVE",
AQ540="BSS Hardware Issue","ACTIVE",
AQ540="Sites strategiques, MLL, Pylone, etc.","PASSIVE",
AQ540="AKTIVCO DEFAUT GE &amp; POWER Cabinet","PASSIVE",
AQ540="AKTIVCO Coupure ENEO &amp; Baisse de tension","PASSIVE",
AQ540="Coupure ENEO &amp; Baisse de tension","PASSIVE",
AQ540="Defaut GE &amp; POWER Cabinet","PASSIVE",
AQ540="Sharing","PASSIVE",
AQ540="Sites strategiques &amp; DataCenter","PASSIVE",
AQ540="Exclu","Exclu",
AQ540="SAT","ACTIVE",
AQ540="SPARE-ISSUE","SPARE-ISSUE",
AQ540="Fiber CAmtel","ACTIVE",
AQ540="Fiber AOF","ACTIVE",
AQ540="Projet OCM (HUAWEI)","PLANNED WORKS",
AQ540="Projet OCM (NOKIA)","PLANNED WORKS",
AQ540="ACCESS-ISSUE","ACCESS-ISSUE",
AQ540="Projet OCM (ZTE, NOKIA, autres projets)","PLANNED WORKS",
AQ540="No root CAuse","No root cause",
AQ540="ODU HS","ACTIVE",
AQ540="IP &amp; VLAN","ACTIVE",
AQ540="Warehouse HUAWEI","SPARE-ISSUE",
AQ540="SPARE-HS","SPARE-ISSUE",
AQ540="Power Telco","ACTIVE", AQ540="no impacts","no impacts"
),"")</f>
        <v>No root cause</v>
      </c>
      <c r="AS540" s="92" t="s">
        <v>5537</v>
      </c>
      <c r="AT540" s="98" t="s">
        <v>1884</v>
      </c>
      <c r="AV540" s="17" t="s">
        <v>5537</v>
      </c>
      <c r="AW540" s="7" t="s">
        <v>5537</v>
      </c>
      <c r="AX540" s="6" t="s">
        <v>5537</v>
      </c>
      <c r="AY540" s="7"/>
      <c r="AZ540" s="3" t="s">
        <v>5537</v>
      </c>
      <c r="BA540" s="18" t="s">
        <v>5537</v>
      </c>
      <c r="BB540" s="18" t="s">
        <v>5537</v>
      </c>
      <c r="BC540" s="18" t="s">
        <v>5537</v>
      </c>
      <c r="BD540" s="18" t="s">
        <v>5537</v>
      </c>
      <c r="BE540" s="18" t="s">
        <v>5537</v>
      </c>
      <c r="BF540" s="18" t="s">
        <v>5537</v>
      </c>
      <c r="BG540" s="18" t="s">
        <v>5537</v>
      </c>
      <c r="BH540" s="18" t="s">
        <v>5537</v>
      </c>
      <c r="BI540" s="18" t="s">
        <v>5537</v>
      </c>
      <c r="BJ540" s="18" t="s">
        <v>5537</v>
      </c>
      <c r="BK540" s="18" t="s">
        <v>5537</v>
      </c>
      <c r="BL540" s="9" t="s">
        <v>5537</v>
      </c>
      <c r="BM540" s="14" t="s">
        <v>5537</v>
      </c>
      <c r="BN540" s="14" t="s">
        <v>5537</v>
      </c>
      <c r="BO540" s="14" t="str">
        <f>_xlfn.XLOOKUP(B540,'[4]cell downs 18042026 17h'!$B:$B,'[4]cell downs 18042026 17h'!$B:$B,"")</f>
        <v/>
      </c>
      <c r="BP540" s="14" t="str">
        <f>_xlfn.XLOOKUP(B540,'[5]Cells Huawei 19042026 15h'!$B:$B,'[5]Cells Huawei 19042026 15h'!$B:$B,"")</f>
        <v/>
      </c>
      <c r="BQ540" s="9" t="str">
        <f>_xlfn.XLOOKUP(B540,'[6]cells down 19042026 9H40'!$B:$B,'[6]cells down 19042026 9H40'!$B:$B,"")</f>
        <v/>
      </c>
      <c r="BR540" s="9" t="s">
        <v>1884</v>
      </c>
      <c r="BS540" s="9" t="s">
        <v>5459</v>
      </c>
      <c r="BT540" s="108"/>
    </row>
    <row r="541" spans="1:72" s="9" customFormat="1" x14ac:dyDescent="0.35">
      <c r="A541" s="1" t="s">
        <v>4773</v>
      </c>
      <c r="B541" s="8" t="s">
        <v>4774</v>
      </c>
      <c r="C541" s="3" t="str">
        <f>_xlfn.XLOOKUP(B541,'[1]daily break down'!$D:$D,'[1]daily break down'!$E:$E,"")</f>
        <v>Yaounde</v>
      </c>
      <c r="D541" s="1" t="s">
        <v>11</v>
      </c>
      <c r="E541" s="1" t="s">
        <v>12</v>
      </c>
      <c r="F541" s="3" t="s">
        <v>37</v>
      </c>
      <c r="G541" s="1" t="s">
        <v>38</v>
      </c>
      <c r="H541" s="34" t="str">
        <f>_xlfn.XLOOKUP(B541,[2]CALCULATION!$B:$B,[2]CALCULATION!$H:$H,"")</f>
        <v>ZTE</v>
      </c>
      <c r="I541" s="28">
        <v>0</v>
      </c>
      <c r="J541" s="28">
        <v>0</v>
      </c>
      <c r="K541" s="28">
        <v>0</v>
      </c>
      <c r="L541" s="28">
        <v>0</v>
      </c>
      <c r="M541" s="28">
        <v>0</v>
      </c>
      <c r="N541" s="28">
        <v>0</v>
      </c>
      <c r="O541" s="28">
        <v>0</v>
      </c>
      <c r="P541" s="28">
        <v>0</v>
      </c>
      <c r="Q541" s="28">
        <v>0</v>
      </c>
      <c r="R541" s="28">
        <v>0</v>
      </c>
      <c r="S541" s="93">
        <v>3.6867425442238599</v>
      </c>
      <c r="T541" s="93">
        <f>_xlfn.XLOOKUP(B541,'[3]Nur des jours'!$B:$B,'[3]Nur des jours'!$U:$U,"")</f>
        <v>0</v>
      </c>
      <c r="U541" s="93">
        <v>0</v>
      </c>
      <c r="V541" s="93">
        <v>0</v>
      </c>
      <c r="W541" s="93">
        <v>0</v>
      </c>
      <c r="X541" s="93">
        <v>0</v>
      </c>
      <c r="Y541" s="93">
        <v>0</v>
      </c>
      <c r="Z541" s="93">
        <v>0</v>
      </c>
      <c r="AA541" s="93">
        <v>0</v>
      </c>
      <c r="AB541" s="93">
        <v>0</v>
      </c>
      <c r="AC541" s="93">
        <f>_xlfn.XLOOKUP(B541,'[3]Nur des jours'!$B:$B,'[3]Nur des jours'!$N:$N,"")</f>
        <v>0</v>
      </c>
      <c r="AD541" s="93">
        <v>0</v>
      </c>
      <c r="AE541" s="93">
        <v>0</v>
      </c>
      <c r="AF541" s="93">
        <v>0</v>
      </c>
      <c r="AG541" s="93"/>
      <c r="AH541" s="93">
        <v>1.1592800906308012E-3</v>
      </c>
      <c r="AI541" s="93">
        <v>0</v>
      </c>
      <c r="AJ541" s="93">
        <v>0</v>
      </c>
      <c r="AK541" s="93">
        <v>2.2230211418203961E-3</v>
      </c>
      <c r="AL541" s="93">
        <v>1.1592800906308012E-3</v>
      </c>
      <c r="AM541" s="49" t="s">
        <v>5559</v>
      </c>
      <c r="AN541" s="49"/>
      <c r="AO541" s="48" t="str" cm="1">
        <f t="array" ref="AO541">IFERROR(_xlfn.IFS(
AQ541="MPR ISSUE","PDH",
AQ541="BSS Hardware Issue","BSS",
AQ541="Sites strategiques, MLL, Pylone, etc.","ENVTECH",
AQ541="AKTIVCO DEFAUT GE &amp; POWER Cabinet","AKTIVCO",
AQ541="AKTIVCO Coupure ENEO &amp; Baisse de tension","AKTIVCO GRID ONLY",
AQ541="Coupure ENEO &amp; Baisse de tension","IHS GRID ONLY",
AQ541="Defaut GE &amp; POWER Cabinet","IHS",
AQ541="Sharing","Partners",
AQ541="Sites strategiques &amp; DataCenter","SST &amp; DC",
AQ541="Exclu","Exclu",
AQ541="SAT","SAT",
AQ541="SPARE-ISSUE","SPARE-ISSUE",
AQ541="Fiber CAmtel","TRANS_FO_CAMTEL",
AQ541="Fiber AOF","Fiber AOF",
AQ541="Projet OCM (HUAWEI)","TRAVAUX-HUAWEI",
AQ541="Projet OCM (NOKIA)","TRAVAUX-NOKIA",
AQ541="ACCESS-ISSUE","ACCESS-ISSUE",
AQ541="Projet OCM (ZTE, NOKIA, autres projets)","TRAVAUX OCM",
AQ541="No root CAuse","No root cause",
AQ541="ODU HS","PDH",
AQ541="IP &amp; VLAN","PDH",
AQ541="Warehouse HUAWEI","SPARE-ISSUE",
AQ541="SPARE-HS","SPARE-ISSUE",
AQ541="Power Telco","BSS",AQ541="no impacts","no impacts"
),"")</f>
        <v>No root cause</v>
      </c>
      <c r="AP541" s="48" t="str" cm="1">
        <f t="array" ref="AP541">IFERROR(_xlfn.IFS(
AQ541="MPR ISSUE","TX ISSUE",
AQ541="BSS Hardware Issue","RAN ISSUE",
AQ541="Sites strategiques, MLL, Pylone, etc.","ENVTECH",
AQ541="AKTIVCO DEFAUT GE &amp; POWER Cabinet","POWER ISSUE",
AQ541="AKTIVCO Coupure ENEO &amp; Baisse de tension","POWER ISSUE",
AQ541="Coupure ENEO &amp; Baisse de tension","POWER ISSUE",
AQ541="Defaut GE &amp; POWER Cabinet","POWER ISSUE",
AQ541="Sharing","POWER ISSUE",
AQ541="Sites strategiques &amp; DataCenter","POWER ISSUE",
AQ541="Exclu","Exclu",
AQ541="SAT","TX ISSUE",
AQ541="SPARE-ISSUE","SPARE-ISSUE",
AQ541="Fiber CAmtel","TX ISSUE",
AQ541="Fiber AOF","TX ISSUE",
AQ541="Projet OCM (HUAWEI)","TRAVAUX-HUAWEI",
AQ541="Projet OCM (NOKIA)","TRAVAUX -NOKIA",
AQ541="ACCESS-ISSUE","ACCESS-ISSUE",
AQ541="Projet OCM (ZTE, NOKIA, autres projets)","TRAVAUX OCM",
AQ541="No root CAuse","No root cause",
AQ541="ODU HS","TX ISSUE",
AQ541="IP &amp; VLAN","TX ISSUE",
AQ541="Warehouse HUAWEI","SPARE-ISSUE",
AQ541="SPARE-HS","SPARE-ISSUE",
AQ541="Power Telco","RAN ISSUE",AQ541="no impacts","no impacts"
),"")</f>
        <v>No root cause</v>
      </c>
      <c r="AQ541" s="126" t="s">
        <v>5344</v>
      </c>
      <c r="AR541" s="48" t="str" cm="1">
        <f t="array" ref="AR541">IFERROR(_xlfn.IFS(
AQ541="MPR ISSUE","ACTIVE",
AQ541="BSS Hardware Issue","ACTIVE",
AQ541="Sites strategiques, MLL, Pylone, etc.","PASSIVE",
AQ541="AKTIVCO DEFAUT GE &amp; POWER Cabinet","PASSIVE",
AQ541="AKTIVCO Coupure ENEO &amp; Baisse de tension","PASSIVE",
AQ541="Coupure ENEO &amp; Baisse de tension","PASSIVE",
AQ541="Defaut GE &amp; POWER Cabinet","PASSIVE",
AQ541="Sharing","PASSIVE",
AQ541="Sites strategiques &amp; DataCenter","PASSIVE",
AQ541="Exclu","Exclu",
AQ541="SAT","ACTIVE",
AQ541="SPARE-ISSUE","SPARE-ISSUE",
AQ541="Fiber CAmtel","ACTIVE",
AQ541="Fiber AOF","ACTIVE",
AQ541="Projet OCM (HUAWEI)","PLANNED WORKS",
AQ541="Projet OCM (NOKIA)","PLANNED WORKS",
AQ541="ACCESS-ISSUE","ACCESS-ISSUE",
AQ541="Projet OCM (ZTE, NOKIA, autres projets)","PLANNED WORKS",
AQ541="No root CAuse","No root cause",
AQ541="ODU HS","ACTIVE",
AQ541="IP &amp; VLAN","ACTIVE",
AQ541="Warehouse HUAWEI","SPARE-ISSUE",
AQ541="SPARE-HS","SPARE-ISSUE",
AQ541="Power Telco","ACTIVE", AQ541="no impacts","no impacts"
),"")</f>
        <v>No root cause</v>
      </c>
      <c r="AS541" s="92" t="s">
        <v>5537</v>
      </c>
      <c r="AT541" s="98" t="s">
        <v>4774</v>
      </c>
      <c r="AV541" s="17" t="s">
        <v>5537</v>
      </c>
      <c r="AW541" s="7" t="s">
        <v>5537</v>
      </c>
      <c r="AX541" s="6" t="s">
        <v>5537</v>
      </c>
      <c r="AY541" s="7"/>
      <c r="AZ541" s="3" t="s">
        <v>5537</v>
      </c>
      <c r="BA541" s="18" t="s">
        <v>5537</v>
      </c>
      <c r="BB541" s="18" t="s">
        <v>5537</v>
      </c>
      <c r="BC541" s="18" t="s">
        <v>5537</v>
      </c>
      <c r="BD541" s="18" t="s">
        <v>5537</v>
      </c>
      <c r="BE541" s="18" t="s">
        <v>5537</v>
      </c>
      <c r="BF541" s="18" t="s">
        <v>5537</v>
      </c>
      <c r="BG541" s="18" t="s">
        <v>5537</v>
      </c>
      <c r="BH541" s="18" t="s">
        <v>5537</v>
      </c>
      <c r="BI541" s="18" t="s">
        <v>5537</v>
      </c>
      <c r="BJ541" s="18" t="s">
        <v>5537</v>
      </c>
      <c r="BK541" s="18" t="s">
        <v>5537</v>
      </c>
      <c r="BL541" s="9" t="s">
        <v>5537</v>
      </c>
      <c r="BM541" s="14" t="s">
        <v>5537</v>
      </c>
      <c r="BN541" s="14" t="s">
        <v>5537</v>
      </c>
      <c r="BO541" s="14" t="str">
        <f>_xlfn.XLOOKUP(B541,'[4]cell downs 18042026 17h'!$B:$B,'[4]cell downs 18042026 17h'!$B:$B,"")</f>
        <v/>
      </c>
      <c r="BP541" s="14" t="str">
        <f>_xlfn.XLOOKUP(B541,'[5]Cells Huawei 19042026 15h'!$B:$B,'[5]Cells Huawei 19042026 15h'!$B:$B,"")</f>
        <v/>
      </c>
      <c r="BQ541" s="9" t="str">
        <f>_xlfn.XLOOKUP(B541,'[6]cells down 19042026 9H40'!$B:$B,'[6]cells down 19042026 9H40'!$B:$B,"")</f>
        <v/>
      </c>
      <c r="BR541" s="9" t="s">
        <v>4774</v>
      </c>
      <c r="BS541" s="9" t="s">
        <v>12</v>
      </c>
      <c r="BT541" s="108"/>
    </row>
    <row r="542" spans="1:72" s="9" customFormat="1" x14ac:dyDescent="0.35">
      <c r="A542" s="1" t="s">
        <v>3329</v>
      </c>
      <c r="B542" s="8" t="s">
        <v>3330</v>
      </c>
      <c r="C542" s="3" t="str">
        <f>_xlfn.XLOOKUP(B542,'[1]daily break down'!$D:$D,'[1]daily break down'!$E:$E,"")</f>
        <v>EXTREME-NORD</v>
      </c>
      <c r="D542" s="1" t="s">
        <v>11</v>
      </c>
      <c r="E542" s="1" t="s">
        <v>12</v>
      </c>
      <c r="F542" s="3" t="s">
        <v>55</v>
      </c>
      <c r="G542" s="1" t="s">
        <v>1625</v>
      </c>
      <c r="H542" s="32" t="str">
        <f>_xlfn.XLOOKUP(B542,[2]CALCULATION!$B:$B,[2]CALCULATION!$H:$H,"")</f>
        <v>Huawei</v>
      </c>
      <c r="I542" s="28">
        <v>0</v>
      </c>
      <c r="J542" s="28">
        <v>0</v>
      </c>
      <c r="K542" s="28">
        <v>0</v>
      </c>
      <c r="L542" s="28">
        <v>0</v>
      </c>
      <c r="M542" s="28">
        <v>0</v>
      </c>
      <c r="N542" s="28">
        <v>0</v>
      </c>
      <c r="O542" s="28">
        <v>0</v>
      </c>
      <c r="P542" s="28">
        <v>0</v>
      </c>
      <c r="Q542" s="28">
        <v>0</v>
      </c>
      <c r="R542" s="28">
        <v>0</v>
      </c>
      <c r="S542" s="93">
        <v>0</v>
      </c>
      <c r="T542" s="93">
        <f>_xlfn.XLOOKUP(B542,'[3]Nur des jours'!$B:$B,'[3]Nur des jours'!$U:$U,"")</f>
        <v>27.735508642165538</v>
      </c>
      <c r="U542" s="93">
        <v>7.6005078003498543</v>
      </c>
      <c r="V542" s="93">
        <v>28.451497861217419</v>
      </c>
      <c r="W542" s="93">
        <v>27.735508642165538</v>
      </c>
      <c r="X542" s="93">
        <v>27.737113799214125</v>
      </c>
      <c r="Y542" s="93">
        <v>16.162415497398936</v>
      </c>
      <c r="Z542" s="93">
        <v>0</v>
      </c>
      <c r="AA542" s="93">
        <v>0</v>
      </c>
      <c r="AB542" s="93">
        <v>0</v>
      </c>
      <c r="AC542" s="93">
        <f>_xlfn.XLOOKUP(B542,'[3]Nur des jours'!$B:$B,'[3]Nur des jours'!$N:$N,"")</f>
        <v>8.6926388211155921</v>
      </c>
      <c r="AD542" s="93">
        <v>8.6926388211155921</v>
      </c>
      <c r="AE542" s="93">
        <v>7.4363359044382236</v>
      </c>
      <c r="AF542" s="93">
        <v>0</v>
      </c>
      <c r="AG542" s="93"/>
      <c r="AH542" s="93">
        <v>1.159280090630734E-3</v>
      </c>
      <c r="AI542" s="93">
        <v>0</v>
      </c>
      <c r="AJ542" s="93">
        <v>3.453203042388758E-3</v>
      </c>
      <c r="AK542" s="93">
        <v>0</v>
      </c>
      <c r="AL542" s="93">
        <v>1.159280090630734E-3</v>
      </c>
      <c r="AM542" s="49" t="s">
        <v>5601</v>
      </c>
      <c r="AN542" s="49"/>
      <c r="AO542" s="48" t="str" cm="1">
        <f t="array" ref="AO542">IFERROR(_xlfn.IFS(
AQ542="MPR ISSUE","PDH",
AQ542="BSS Hardware Issue","BSS",
AQ542="Sites strategiques, MLL, Pylone, etc.","ENVTECH",
AQ542="AKTIVCO DEFAUT GE &amp; POWER Cabinet","AKTIVCO",
AQ542="AKTIVCO Coupure ENEO &amp; Baisse de tension","AKTIVCO GRID ONLY",
AQ542="Coupure ENEO &amp; Baisse de tension","IHS GRID ONLY",
AQ542="Defaut GE &amp; POWER Cabinet","IHS",
AQ542="Sharing","Partners",
AQ542="Sites strategiques &amp; DataCenter","SST &amp; DC",
AQ542="Exclu","Exclu",
AQ542="SAT","SAT",
AQ542="SPARE-ISSUE","SPARE-ISSUE",
AQ542="Fiber CAmtel","TRANS_FO_CAMTEL",
AQ542="Fiber AOF","Fiber AOF",
AQ542="Projet OCM (HUAWEI)","TRAVAUX-HUAWEI",
AQ542="Projet OCM (NOKIA)","TRAVAUX-NOKIA",
AQ542="ACCESS-ISSUE","ACCESS-ISSUE",
AQ542="Projet OCM (ZTE, NOKIA, autres projets)","TRAVAUX OCM",
AQ542="No root CAuse","No root cause",
AQ542="ODU HS","PDH",
AQ542="IP &amp; VLAN","PDH",
AQ542="Warehouse HUAWEI","SPARE-ISSUE",
AQ542="SPARE-HS","SPARE-ISSUE",
AQ542="Power Telco","BSS",AQ542="no impacts","no impacts"
),"")</f>
        <v>No root cause</v>
      </c>
      <c r="AP542" s="48" t="str" cm="1">
        <f t="array" ref="AP542">IFERROR(_xlfn.IFS(
AQ542="MPR ISSUE","TX ISSUE",
AQ542="BSS Hardware Issue","RAN ISSUE",
AQ542="Sites strategiques, MLL, Pylone, etc.","ENVTECH",
AQ542="AKTIVCO DEFAUT GE &amp; POWER Cabinet","POWER ISSUE",
AQ542="AKTIVCO Coupure ENEO &amp; Baisse de tension","POWER ISSUE",
AQ542="Coupure ENEO &amp; Baisse de tension","POWER ISSUE",
AQ542="Defaut GE &amp; POWER Cabinet","POWER ISSUE",
AQ542="Sharing","POWER ISSUE",
AQ542="Sites strategiques &amp; DataCenter","POWER ISSUE",
AQ542="Exclu","Exclu",
AQ542="SAT","TX ISSUE",
AQ542="SPARE-ISSUE","SPARE-ISSUE",
AQ542="Fiber CAmtel","TX ISSUE",
AQ542="Fiber AOF","TX ISSUE",
AQ542="Projet OCM (HUAWEI)","TRAVAUX-HUAWEI",
AQ542="Projet OCM (NOKIA)","TRAVAUX -NOKIA",
AQ542="ACCESS-ISSUE","ACCESS-ISSUE",
AQ542="Projet OCM (ZTE, NOKIA, autres projets)","TRAVAUX OCM",
AQ542="No root CAuse","No root cause",
AQ542="ODU HS","TX ISSUE",
AQ542="IP &amp; VLAN","TX ISSUE",
AQ542="Warehouse HUAWEI","SPARE-ISSUE",
AQ542="SPARE-HS","SPARE-ISSUE",
AQ542="Power Telco","RAN ISSUE",AQ542="no impacts","no impacts"
),"")</f>
        <v>No root cause</v>
      </c>
      <c r="AQ542" s="67" t="s">
        <v>5344</v>
      </c>
      <c r="AR542" s="48" t="str" cm="1">
        <f t="array" ref="AR542">IFERROR(_xlfn.IFS(
AQ542="MPR ISSUE","ACTIVE",
AQ542="BSS Hardware Issue","ACTIVE",
AQ542="Sites strategiques, MLL, Pylone, etc.","PASSIVE",
AQ542="AKTIVCO DEFAUT GE &amp; POWER Cabinet","PASSIVE",
AQ542="AKTIVCO Coupure ENEO &amp; Baisse de tension","PASSIVE",
AQ542="Coupure ENEO &amp; Baisse de tension","PASSIVE",
AQ542="Defaut GE &amp; POWER Cabinet","PASSIVE",
AQ542="Sharing","PASSIVE",
AQ542="Sites strategiques &amp; DataCenter","PASSIVE",
AQ542="Exclu","Exclu",
AQ542="SAT","ACTIVE",
AQ542="SPARE-ISSUE","SPARE-ISSUE",
AQ542="Fiber CAmtel","ACTIVE",
AQ542="Fiber AOF","ACTIVE",
AQ542="Projet OCM (HUAWEI)","PLANNED WORKS",
AQ542="Projet OCM (NOKIA)","PLANNED WORKS",
AQ542="ACCESS-ISSUE","ACCESS-ISSUE",
AQ542="Projet OCM (ZTE, NOKIA, autres projets)","PLANNED WORKS",
AQ542="No root CAuse","No root cause",
AQ542="ODU HS","ACTIVE",
AQ542="IP &amp; VLAN","ACTIVE",
AQ542="Warehouse HUAWEI","SPARE-ISSUE",
AQ542="SPARE-HS","SPARE-ISSUE",
AQ542="Power Telco","ACTIVE", AQ542="no impacts","no impacts"
),"")</f>
        <v>No root cause</v>
      </c>
      <c r="AS542" s="92" t="s">
        <v>5537</v>
      </c>
      <c r="AT542" s="98" t="s">
        <v>3330</v>
      </c>
      <c r="AV542" s="17" t="s">
        <v>5537</v>
      </c>
      <c r="AW542" s="7" t="s">
        <v>5537</v>
      </c>
      <c r="AX542" s="6" t="s">
        <v>5537</v>
      </c>
      <c r="AY542" s="7"/>
      <c r="AZ542" s="3" t="s">
        <v>5537</v>
      </c>
      <c r="BA542" s="18" t="s">
        <v>5537</v>
      </c>
      <c r="BB542" s="18" t="s">
        <v>5537</v>
      </c>
      <c r="BC542" s="18" t="s">
        <v>5537</v>
      </c>
      <c r="BD542" s="18" t="s">
        <v>5537</v>
      </c>
      <c r="BE542" s="18" t="s">
        <v>5537</v>
      </c>
      <c r="BF542" s="18" t="s">
        <v>5537</v>
      </c>
      <c r="BG542" s="18" t="s">
        <v>5537</v>
      </c>
      <c r="BH542" s="18" t="s">
        <v>5537</v>
      </c>
      <c r="BI542" s="18" t="s">
        <v>5537</v>
      </c>
      <c r="BJ542" s="18" t="s">
        <v>5537</v>
      </c>
      <c r="BK542" s="18" t="s">
        <v>5537</v>
      </c>
      <c r="BL542" s="9" t="s">
        <v>5537</v>
      </c>
      <c r="BM542" s="14" t="s">
        <v>5537</v>
      </c>
      <c r="BN542" s="14" t="s">
        <v>5537</v>
      </c>
      <c r="BO542" s="14" t="str">
        <f>_xlfn.XLOOKUP(B542,'[4]cell downs 18042026 17h'!$B:$B,'[4]cell downs 18042026 17h'!$B:$B,"")</f>
        <v/>
      </c>
      <c r="BP542" s="14" t="str">
        <f>_xlfn.XLOOKUP(B542,'[5]Cells Huawei 19042026 15h'!$B:$B,'[5]Cells Huawei 19042026 15h'!$B:$B,"")</f>
        <v/>
      </c>
      <c r="BQ542" s="9" t="str">
        <f>_xlfn.XLOOKUP(B542,'[6]cells down 19042026 9H40'!$B:$B,'[6]cells down 19042026 9H40'!$B:$B,"")</f>
        <v/>
      </c>
      <c r="BR542" s="9" t="s">
        <v>3330</v>
      </c>
      <c r="BS542" s="9" t="s">
        <v>154</v>
      </c>
      <c r="BT542" s="108"/>
    </row>
    <row r="543" spans="1:72" s="9" customFormat="1" x14ac:dyDescent="0.35">
      <c r="A543" s="1" t="s">
        <v>873</v>
      </c>
      <c r="B543" s="1" t="s">
        <v>874</v>
      </c>
      <c r="C543" s="3" t="str">
        <f>_xlfn.XLOOKUP(B543,'[1]daily break down'!$D:$D,'[1]daily break down'!$E:$E,"")</f>
        <v>NORD-OUEST</v>
      </c>
      <c r="D543" s="1" t="s">
        <v>11</v>
      </c>
      <c r="E543" s="1" t="s">
        <v>154</v>
      </c>
      <c r="F543" s="3" t="s">
        <v>51</v>
      </c>
      <c r="G543" s="1" t="s">
        <v>873</v>
      </c>
      <c r="H543" s="33" t="str">
        <f>_xlfn.XLOOKUP(B543,[2]CALCULATION!$B:$B,[2]CALCULATION!$H:$H,"")</f>
        <v>NOKIA</v>
      </c>
      <c r="I543" s="28">
        <v>0.34604817038951058</v>
      </c>
      <c r="J543" s="28">
        <v>1.2388468104196835</v>
      </c>
      <c r="K543" s="28">
        <v>0.47076465562365449</v>
      </c>
      <c r="L543" s="28">
        <v>1.5159816569786612E-3</v>
      </c>
      <c r="M543" s="28">
        <v>2.0753897112835786</v>
      </c>
      <c r="N543" s="28">
        <v>0</v>
      </c>
      <c r="O543" s="28">
        <v>3.210314097131252E-3</v>
      </c>
      <c r="P543" s="28">
        <v>1.4268062653917818E-3</v>
      </c>
      <c r="Q543" s="28">
        <v>0.68633612817464895</v>
      </c>
      <c r="R543" s="28">
        <v>1.3724027664475595</v>
      </c>
      <c r="S543" s="93">
        <v>2.5488146350446987</v>
      </c>
      <c r="T543" s="93">
        <f>_xlfn.XLOOKUP(B543,'[3]Nur des jours'!$B:$B,'[3]Nur des jours'!$U:$U,"")</f>
        <v>5.2613481036318738E-3</v>
      </c>
      <c r="U543" s="93">
        <v>4.0542799677111635E-2</v>
      </c>
      <c r="V543" s="93">
        <v>1.2988930836993091</v>
      </c>
      <c r="W543" s="93">
        <v>5.2613481036318738E-3</v>
      </c>
      <c r="X543" s="93">
        <v>0</v>
      </c>
      <c r="Y543" s="93">
        <v>0.26556431614602521</v>
      </c>
      <c r="Z543" s="93">
        <v>8.4235074893060799E-2</v>
      </c>
      <c r="AA543" s="93">
        <v>5.6180496699795622E-3</v>
      </c>
      <c r="AB543" s="93">
        <v>2.965973524182948E-2</v>
      </c>
      <c r="AC543" s="93">
        <f>_xlfn.XLOOKUP(B543,'[3]Nur des jours'!$B:$B,'[3]Nur des jours'!$N:$N,"")</f>
        <v>1.3376308738047311E-3</v>
      </c>
      <c r="AD543" s="93">
        <v>1.3376308738047311E-3</v>
      </c>
      <c r="AE543" s="93">
        <v>0.45035356259256398</v>
      </c>
      <c r="AF543" s="93">
        <v>0</v>
      </c>
      <c r="AG543" s="93"/>
      <c r="AH543" s="93">
        <v>1.1592800906306299E-3</v>
      </c>
      <c r="AI543" s="93">
        <v>0</v>
      </c>
      <c r="AJ543" s="93">
        <v>3.4532030423884484E-3</v>
      </c>
      <c r="AK543" s="93">
        <v>0</v>
      </c>
      <c r="AL543" s="93">
        <v>1.1592800906306299E-3</v>
      </c>
      <c r="AM543" s="49" t="s">
        <v>5601</v>
      </c>
      <c r="AN543" s="49"/>
      <c r="AO543" s="48" t="str" cm="1">
        <f t="array" ref="AO543">IFERROR(_xlfn.IFS(
AQ543="MPR ISSUE","PDH",
AQ543="BSS Hardware Issue","BSS",
AQ543="Sites strategiques, MLL, Pylone, etc.","ENVTECH",
AQ543="AKTIVCO DEFAUT GE &amp; POWER Cabinet","AKTIVCO",
AQ543="AKTIVCO Coupure ENEO &amp; Baisse de tension","AKTIVCO GRID ONLY",
AQ543="Coupure ENEO &amp; Baisse de tension","IHS GRID ONLY",
AQ543="Defaut GE &amp; POWER Cabinet","IHS",
AQ543="Sharing","Partners",
AQ543="Sites strategiques &amp; DataCenter","SST &amp; DC",
AQ543="Exclu","Exclu",
AQ543="SAT","SAT",
AQ543="SPARE-ISSUE","SPARE-ISSUE",
AQ543="Fiber CAmtel","TRANS_FO_CAMTEL",
AQ543="Fiber AOF","Fiber AOF",
AQ543="Projet OCM (HUAWEI)","TRAVAUX-HUAWEI",
AQ543="Projet OCM (NOKIA)","TRAVAUX-NOKIA",
AQ543="ACCESS-ISSUE","ACCESS-ISSUE",
AQ543="Projet OCM (ZTE, NOKIA, autres projets)","TRAVAUX OCM",
AQ543="No root CAuse","No root cause",
AQ543="ODU HS","PDH",
AQ543="IP &amp; VLAN","PDH",
AQ543="Warehouse HUAWEI","SPARE-ISSUE",
AQ543="SPARE-HS","SPARE-ISSUE",
AQ543="Power Telco","BSS",AQ543="no impacts","no impacts"
),"")</f>
        <v>No root cause</v>
      </c>
      <c r="AP543" s="48" t="str" cm="1">
        <f t="array" ref="AP543">IFERROR(_xlfn.IFS(
AQ543="MPR ISSUE","TX ISSUE",
AQ543="BSS Hardware Issue","RAN ISSUE",
AQ543="Sites strategiques, MLL, Pylone, etc.","ENVTECH",
AQ543="AKTIVCO DEFAUT GE &amp; POWER Cabinet","POWER ISSUE",
AQ543="AKTIVCO Coupure ENEO &amp; Baisse de tension","POWER ISSUE",
AQ543="Coupure ENEO &amp; Baisse de tension","POWER ISSUE",
AQ543="Defaut GE &amp; POWER Cabinet","POWER ISSUE",
AQ543="Sharing","POWER ISSUE",
AQ543="Sites strategiques &amp; DataCenter","POWER ISSUE",
AQ543="Exclu","Exclu",
AQ543="SAT","TX ISSUE",
AQ543="SPARE-ISSUE","SPARE-ISSUE",
AQ543="Fiber CAmtel","TX ISSUE",
AQ543="Fiber AOF","TX ISSUE",
AQ543="Projet OCM (HUAWEI)","TRAVAUX-HUAWEI",
AQ543="Projet OCM (NOKIA)","TRAVAUX -NOKIA",
AQ543="ACCESS-ISSUE","ACCESS-ISSUE",
AQ543="Projet OCM (ZTE, NOKIA, autres projets)","TRAVAUX OCM",
AQ543="No root CAuse","No root cause",
AQ543="ODU HS","TX ISSUE",
AQ543="IP &amp; VLAN","TX ISSUE",
AQ543="Warehouse HUAWEI","SPARE-ISSUE",
AQ543="SPARE-HS","SPARE-ISSUE",
AQ543="Power Telco","RAN ISSUE",AQ543="no impacts","no impacts"
),"")</f>
        <v>No root cause</v>
      </c>
      <c r="AQ543" s="67" t="s">
        <v>5344</v>
      </c>
      <c r="AR543" s="48" t="str" cm="1">
        <f t="array" ref="AR543">IFERROR(_xlfn.IFS(
AQ543="MPR ISSUE","ACTIVE",
AQ543="BSS Hardware Issue","ACTIVE",
AQ543="Sites strategiques, MLL, Pylone, etc.","PASSIVE",
AQ543="AKTIVCO DEFAUT GE &amp; POWER Cabinet","PASSIVE",
AQ543="AKTIVCO Coupure ENEO &amp; Baisse de tension","PASSIVE",
AQ543="Coupure ENEO &amp; Baisse de tension","PASSIVE",
AQ543="Defaut GE &amp; POWER Cabinet","PASSIVE",
AQ543="Sharing","PASSIVE",
AQ543="Sites strategiques &amp; DataCenter","PASSIVE",
AQ543="Exclu","Exclu",
AQ543="SAT","ACTIVE",
AQ543="SPARE-ISSUE","SPARE-ISSUE",
AQ543="Fiber CAmtel","ACTIVE",
AQ543="Fiber AOF","ACTIVE",
AQ543="Projet OCM (HUAWEI)","PLANNED WORKS",
AQ543="Projet OCM (NOKIA)","PLANNED WORKS",
AQ543="ACCESS-ISSUE","ACCESS-ISSUE",
AQ543="Projet OCM (ZTE, NOKIA, autres projets)","PLANNED WORKS",
AQ543="No root CAuse","No root cause",
AQ543="ODU HS","ACTIVE",
AQ543="IP &amp; VLAN","ACTIVE",
AQ543="Warehouse HUAWEI","SPARE-ISSUE",
AQ543="SPARE-HS","SPARE-ISSUE",
AQ543="Power Telco","ACTIVE", AQ543="no impacts","no impacts"
),"")</f>
        <v>No root cause</v>
      </c>
      <c r="AS543" s="92" t="s">
        <v>5537</v>
      </c>
      <c r="AT543" s="98" t="s">
        <v>874</v>
      </c>
      <c r="AV543" s="17" t="s">
        <v>5537</v>
      </c>
      <c r="AW543" s="7" t="s">
        <v>5537</v>
      </c>
      <c r="AX543" s="6" t="s">
        <v>5537</v>
      </c>
      <c r="AY543" s="7"/>
      <c r="AZ543" s="3" t="s">
        <v>5537</v>
      </c>
      <c r="BA543" s="18" t="s">
        <v>5537</v>
      </c>
      <c r="BB543" s="18" t="s">
        <v>5537</v>
      </c>
      <c r="BC543" s="18" t="s">
        <v>5537</v>
      </c>
      <c r="BD543" s="18" t="s">
        <v>5537</v>
      </c>
      <c r="BE543" s="18" t="s">
        <v>5537</v>
      </c>
      <c r="BF543" s="18" t="s">
        <v>5537</v>
      </c>
      <c r="BG543" s="18" t="s">
        <v>5537</v>
      </c>
      <c r="BH543" s="18" t="s">
        <v>5537</v>
      </c>
      <c r="BI543" s="18" t="s">
        <v>5537</v>
      </c>
      <c r="BJ543" s="18" t="s">
        <v>5537</v>
      </c>
      <c r="BK543" s="18" t="s">
        <v>5537</v>
      </c>
      <c r="BL543" s="9" t="s">
        <v>5537</v>
      </c>
      <c r="BM543" s="14" t="s">
        <v>5537</v>
      </c>
      <c r="BN543" s="14" t="s">
        <v>5537</v>
      </c>
      <c r="BO543" s="14" t="str">
        <f>_xlfn.XLOOKUP(B543,'[4]cell downs 18042026 17h'!$B:$B,'[4]cell downs 18042026 17h'!$B:$B,"")</f>
        <v>NRO_044</v>
      </c>
      <c r="BP543" s="14" t="str">
        <f>_xlfn.XLOOKUP(B543,'[5]Cells Huawei 19042026 15h'!$B:$B,'[5]Cells Huawei 19042026 15h'!$B:$B,"")</f>
        <v/>
      </c>
      <c r="BQ543" s="9" t="str">
        <f>_xlfn.XLOOKUP(B543,'[6]cells down 19042026 9H40'!$B:$B,'[6]cells down 19042026 9H40'!$B:$B,"")</f>
        <v/>
      </c>
      <c r="BR543" s="9" t="s">
        <v>874</v>
      </c>
      <c r="BS543" s="9" t="s">
        <v>318</v>
      </c>
      <c r="BT543" s="108"/>
    </row>
    <row r="544" spans="1:72" s="9" customFormat="1" x14ac:dyDescent="0.35">
      <c r="A544" s="1" t="s">
        <v>1357</v>
      </c>
      <c r="B544" s="1" t="s">
        <v>1358</v>
      </c>
      <c r="C544" s="3" t="str">
        <f>_xlfn.XLOOKUP(B544,'[1]daily break down'!$D:$D,'[1]daily break down'!$E:$E,"")</f>
        <v>NORD</v>
      </c>
      <c r="D544" s="1" t="s">
        <v>11</v>
      </c>
      <c r="E544" s="1" t="s">
        <v>12</v>
      </c>
      <c r="F544" s="3" t="s">
        <v>23</v>
      </c>
      <c r="G544" s="1" t="s">
        <v>1357</v>
      </c>
      <c r="H544" s="33" t="str">
        <f>_xlfn.XLOOKUP(B544,[2]CALCULATION!$B:$B,[2]CALCULATION!$H:$H,"")</f>
        <v>NOKIA</v>
      </c>
      <c r="I544" s="28">
        <v>0.27440856003813824</v>
      </c>
      <c r="J544" s="28">
        <v>1.7913100101545736</v>
      </c>
      <c r="K544" s="28">
        <v>1.9410619273638929</v>
      </c>
      <c r="L544" s="28">
        <v>0.15238514163131733</v>
      </c>
      <c r="M544" s="28">
        <v>0.19189938535300505</v>
      </c>
      <c r="N544" s="28">
        <v>5.8859164649063579E-3</v>
      </c>
      <c r="O544" s="28">
        <v>1.783370505255133</v>
      </c>
      <c r="P544" s="28">
        <v>0.13050946850434039</v>
      </c>
      <c r="Q544" s="28">
        <v>0</v>
      </c>
      <c r="R544" s="28">
        <v>0.83678112409419891</v>
      </c>
      <c r="S544" s="93">
        <v>0.17772655543285021</v>
      </c>
      <c r="T544" s="93">
        <f>_xlfn.XLOOKUP(B544,'[3]Nur des jours'!$B:$B,'[3]Nur des jours'!$U:$U,"")</f>
        <v>3.2908676884766161</v>
      </c>
      <c r="U544" s="93">
        <v>1.7415281392201041</v>
      </c>
      <c r="V544" s="93">
        <v>1.7494939144334163</v>
      </c>
      <c r="W544" s="93">
        <v>1.3095178660841684</v>
      </c>
      <c r="X544" s="93">
        <v>0</v>
      </c>
      <c r="Y544" s="93">
        <v>0</v>
      </c>
      <c r="Z544" s="93">
        <v>0</v>
      </c>
      <c r="AA544" s="93">
        <v>0</v>
      </c>
      <c r="AB544" s="93">
        <v>0.6635218959108804</v>
      </c>
      <c r="AC544" s="93">
        <f>_xlfn.XLOOKUP(B544,'[3]Nur des jours'!$B:$B,'[3]Nur des jours'!$N:$N,"")</f>
        <v>0.59078696926373953</v>
      </c>
      <c r="AD544" s="93">
        <v>0.59078696926373953</v>
      </c>
      <c r="AE544" s="93">
        <v>8.1154302773709126E-3</v>
      </c>
      <c r="AF544" s="93">
        <v>5.7607302965188747E-2</v>
      </c>
      <c r="AG544" s="93"/>
      <c r="AH544" s="93">
        <v>9.6308308234450849E-4</v>
      </c>
      <c r="AI544" s="93">
        <v>0</v>
      </c>
      <c r="AJ544" s="93">
        <v>0</v>
      </c>
      <c r="AK544" s="93">
        <v>1.8467961890179917E-3</v>
      </c>
      <c r="AL544" s="93">
        <v>9.6308308234450849E-4</v>
      </c>
      <c r="AM544" s="49" t="s">
        <v>5559</v>
      </c>
      <c r="AN544" s="49"/>
      <c r="AO544" s="48" t="str" cm="1">
        <f t="array" ref="AO544">IFERROR(_xlfn.IFS(
AQ544="MPR ISSUE","PDH",
AQ544="BSS Hardware Issue","BSS",
AQ544="Sites strategiques, MLL, Pylone, etc.","ENVTECH",
AQ544="AKTIVCO DEFAUT GE &amp; POWER Cabinet","AKTIVCO",
AQ544="AKTIVCO Coupure ENEO &amp; Baisse de tension","AKTIVCO GRID ONLY",
AQ544="Coupure ENEO &amp; Baisse de tension","IHS GRID ONLY",
AQ544="Defaut GE &amp; POWER Cabinet","IHS",
AQ544="Sharing","Partners",
AQ544="Sites strategiques &amp; DataCenter","SST &amp; DC",
AQ544="Exclu","Exclu",
AQ544="SAT","SAT",
AQ544="SPARE-ISSUE","SPARE-ISSUE",
AQ544="Fiber CAmtel","TRANS_FO_CAMTEL",
AQ544="Fiber AOF","Fiber AOF",
AQ544="Projet OCM (HUAWEI)","TRAVAUX-HUAWEI",
AQ544="Projet OCM (NOKIA)","TRAVAUX-NOKIA",
AQ544="ACCESS-ISSUE","ACCESS-ISSUE",
AQ544="Projet OCM (ZTE, NOKIA, autres projets)","TRAVAUX OCM",
AQ544="No root CAuse","No root cause",
AQ544="ODU HS","PDH",
AQ544="IP &amp; VLAN","PDH",
AQ544="Warehouse HUAWEI","SPARE-ISSUE",
AQ544="SPARE-HS","SPARE-ISSUE",
AQ544="Power Telco","BSS",AQ544="no impacts","no impacts"
),"")</f>
        <v>IHS</v>
      </c>
      <c r="AP544" s="48" t="str" cm="1">
        <f t="array" ref="AP544">IFERROR(_xlfn.IFS(
AQ544="MPR ISSUE","TX ISSUE",
AQ544="BSS Hardware Issue","RAN ISSUE",
AQ544="Sites strategiques, MLL, Pylone, etc.","ENVTECH",
AQ544="AKTIVCO DEFAUT GE &amp; POWER Cabinet","POWER ISSUE",
AQ544="AKTIVCO Coupure ENEO &amp; Baisse de tension","POWER ISSUE",
AQ544="Coupure ENEO &amp; Baisse de tension","POWER ISSUE",
AQ544="Defaut GE &amp; POWER Cabinet","POWER ISSUE",
AQ544="Sharing","POWER ISSUE",
AQ544="Sites strategiques &amp; DataCenter","POWER ISSUE",
AQ544="Exclu","Exclu",
AQ544="SAT","TX ISSUE",
AQ544="SPARE-ISSUE","SPARE-ISSUE",
AQ544="Fiber CAmtel","TX ISSUE",
AQ544="Fiber AOF","TX ISSUE",
AQ544="Projet OCM (HUAWEI)","TRAVAUX-HUAWEI",
AQ544="Projet OCM (NOKIA)","TRAVAUX -NOKIA",
AQ544="ACCESS-ISSUE","ACCESS-ISSUE",
AQ544="Projet OCM (ZTE, NOKIA, autres projets)","TRAVAUX OCM",
AQ544="No root CAuse","No root cause",
AQ544="ODU HS","TX ISSUE",
AQ544="IP &amp; VLAN","TX ISSUE",
AQ544="Warehouse HUAWEI","SPARE-ISSUE",
AQ544="SPARE-HS","SPARE-ISSUE",
AQ544="Power Telco","RAN ISSUE",AQ544="no impacts","no impacts"
),"")</f>
        <v>POWER ISSUE</v>
      </c>
      <c r="AQ544" s="67" t="s">
        <v>5330</v>
      </c>
      <c r="AR544" s="48" t="str" cm="1">
        <f t="array" ref="AR544">IFERROR(_xlfn.IFS(
AQ544="MPR ISSUE","ACTIVE",
AQ544="BSS Hardware Issue","ACTIVE",
AQ544="Sites strategiques, MLL, Pylone, etc.","PASSIVE",
AQ544="AKTIVCO DEFAUT GE &amp; POWER Cabinet","PASSIVE",
AQ544="AKTIVCO Coupure ENEO &amp; Baisse de tension","PASSIVE",
AQ544="Coupure ENEO &amp; Baisse de tension","PASSIVE",
AQ544="Defaut GE &amp; POWER Cabinet","PASSIVE",
AQ544="Sharing","PASSIVE",
AQ544="Sites strategiques &amp; DataCenter","PASSIVE",
AQ544="Exclu","Exclu",
AQ544="SAT","ACTIVE",
AQ544="SPARE-ISSUE","SPARE-ISSUE",
AQ544="Fiber CAmtel","ACTIVE",
AQ544="Fiber AOF","ACTIVE",
AQ544="Projet OCM (HUAWEI)","PLANNED WORKS",
AQ544="Projet OCM (NOKIA)","PLANNED WORKS",
AQ544="ACCESS-ISSUE","ACCESS-ISSUE",
AQ544="Projet OCM (ZTE, NOKIA, autres projets)","PLANNED WORKS",
AQ544="No root CAuse","No root cause",
AQ544="ODU HS","ACTIVE",
AQ544="IP &amp; VLAN","ACTIVE",
AQ544="Warehouse HUAWEI","SPARE-ISSUE",
AQ544="SPARE-HS","SPARE-ISSUE",
AQ544="Power Telco","ACTIVE", AQ544="no impacts","no impacts"
),"")</f>
        <v>PASSIVE</v>
      </c>
      <c r="AS544" s="92" t="s">
        <v>5733</v>
      </c>
      <c r="AT544" s="98" t="s">
        <v>1358</v>
      </c>
      <c r="AV544" s="17" t="s">
        <v>5537</v>
      </c>
      <c r="AW544" s="7" t="s">
        <v>5537</v>
      </c>
      <c r="AX544" s="6" t="s">
        <v>5537</v>
      </c>
      <c r="AY544" s="7"/>
      <c r="AZ544" s="3" t="s">
        <v>5537</v>
      </c>
      <c r="BA544" s="18" t="s">
        <v>5537</v>
      </c>
      <c r="BB544" s="18" t="s">
        <v>5537</v>
      </c>
      <c r="BC544" s="18" t="s">
        <v>5537</v>
      </c>
      <c r="BD544" s="18" t="s">
        <v>5537</v>
      </c>
      <c r="BE544" s="18" t="s">
        <v>5537</v>
      </c>
      <c r="BF544" s="18" t="s">
        <v>5537</v>
      </c>
      <c r="BG544" s="18" t="s">
        <v>5537</v>
      </c>
      <c r="BH544" s="18" t="s">
        <v>5537</v>
      </c>
      <c r="BI544" s="18" t="s">
        <v>5537</v>
      </c>
      <c r="BJ544" s="18" t="s">
        <v>5537</v>
      </c>
      <c r="BK544" s="18" t="s">
        <v>5537</v>
      </c>
      <c r="BL544" s="9" t="s">
        <v>5733</v>
      </c>
      <c r="BM544" s="14" t="s">
        <v>5537</v>
      </c>
      <c r="BN544" s="14" t="s">
        <v>5537</v>
      </c>
      <c r="BO544" s="14" t="str">
        <f>_xlfn.XLOOKUP(B544,'[4]cell downs 18042026 17h'!$B:$B,'[4]cell downs 18042026 17h'!$B:$B,"")</f>
        <v/>
      </c>
      <c r="BP544" s="14" t="str">
        <f>_xlfn.XLOOKUP(B544,'[5]Cells Huawei 19042026 15h'!$B:$B,'[5]Cells Huawei 19042026 15h'!$B:$B,"")</f>
        <v/>
      </c>
      <c r="BQ544" s="9" t="str">
        <f>_xlfn.XLOOKUP(B544,'[6]cells down 19042026 9H40'!$B:$B,'[6]cells down 19042026 9H40'!$B:$B,"")</f>
        <v/>
      </c>
      <c r="BR544" s="9" t="s">
        <v>1358</v>
      </c>
      <c r="BS544" s="9" t="s">
        <v>5537</v>
      </c>
      <c r="BT544" s="108"/>
    </row>
    <row r="545" spans="1:72" s="9" customFormat="1" x14ac:dyDescent="0.35">
      <c r="A545" s="1" t="s">
        <v>2998</v>
      </c>
      <c r="B545" s="8" t="s">
        <v>2999</v>
      </c>
      <c r="C545" s="3" t="str">
        <f>_xlfn.XLOOKUP(B545,'[1]daily break down'!$D:$D,'[1]daily break down'!$E:$E,"")</f>
        <v>Ngaoundere</v>
      </c>
      <c r="D545" s="1" t="s">
        <v>11</v>
      </c>
      <c r="E545" s="1" t="s">
        <v>12</v>
      </c>
      <c r="F545" s="3" t="s">
        <v>90</v>
      </c>
      <c r="G545" s="1" t="s">
        <v>91</v>
      </c>
      <c r="H545" s="32" t="str">
        <f>_xlfn.XLOOKUP(B545,[2]CALCULATION!$B:$B,[2]CALCULATION!$H:$H,"")</f>
        <v>Huawei</v>
      </c>
      <c r="I545" s="28">
        <v>0</v>
      </c>
      <c r="J545" s="28">
        <v>5.0651622421404368E-3</v>
      </c>
      <c r="K545" s="28">
        <v>0</v>
      </c>
      <c r="L545" s="28">
        <v>0</v>
      </c>
      <c r="M545" s="28">
        <v>0</v>
      </c>
      <c r="N545" s="28">
        <v>0</v>
      </c>
      <c r="O545" s="28">
        <v>0</v>
      </c>
      <c r="P545" s="28">
        <v>0</v>
      </c>
      <c r="Q545" s="28">
        <v>3.7578510014753173E-2</v>
      </c>
      <c r="R545" s="28">
        <v>0</v>
      </c>
      <c r="S545" s="93">
        <v>0</v>
      </c>
      <c r="T545" s="93">
        <f>_xlfn.XLOOKUP(B545,'[3]Nur des jours'!$B:$B,'[3]Nur des jours'!$U:$U,"")</f>
        <v>0</v>
      </c>
      <c r="U545" s="93">
        <v>0</v>
      </c>
      <c r="V545" s="93">
        <v>0</v>
      </c>
      <c r="W545" s="93">
        <v>0</v>
      </c>
      <c r="X545" s="93">
        <v>9.791457996250353E-3</v>
      </c>
      <c r="Y545" s="93">
        <v>0.62392454477746107</v>
      </c>
      <c r="Z545" s="93">
        <v>8.0257852428281603E-4</v>
      </c>
      <c r="AA545" s="93">
        <v>0.92874386830007427</v>
      </c>
      <c r="AB545" s="93">
        <v>0.98708240947627657</v>
      </c>
      <c r="AC545" s="93">
        <f>_xlfn.XLOOKUP(B545,'[3]Nur des jours'!$B:$B,'[3]Nur des jours'!$N:$N,"")</f>
        <v>8.0257852428281603E-4</v>
      </c>
      <c r="AD545" s="93">
        <v>8.0257852428281603E-4</v>
      </c>
      <c r="AE545" s="93">
        <v>0</v>
      </c>
      <c r="AF545" s="93">
        <v>2.675261747609386E-4</v>
      </c>
      <c r="AG545" s="93"/>
      <c r="AH545" s="93">
        <v>8.9175391586979538E-4</v>
      </c>
      <c r="AI545" s="93">
        <v>0</v>
      </c>
      <c r="AJ545" s="93">
        <v>2.656310032606737E-3</v>
      </c>
      <c r="AK545" s="93">
        <v>0</v>
      </c>
      <c r="AL545" s="93">
        <v>8.9175391586979538E-4</v>
      </c>
      <c r="AM545" s="49" t="s">
        <v>5559</v>
      </c>
      <c r="AN545" s="49"/>
      <c r="AO545" s="48" t="str" cm="1">
        <f t="array" ref="AO545">IFERROR(_xlfn.IFS(
AQ545="MPR ISSUE","PDH",
AQ545="BSS Hardware Issue","BSS",
AQ545="Sites strategiques, MLL, Pylone, etc.","ENVTECH",
AQ545="AKTIVCO DEFAUT GE &amp; POWER Cabinet","AKTIVCO",
AQ545="AKTIVCO Coupure ENEO &amp; Baisse de tension","AKTIVCO GRID ONLY",
AQ545="Coupure ENEO &amp; Baisse de tension","IHS GRID ONLY",
AQ545="Defaut GE &amp; POWER Cabinet","IHS",
AQ545="Sharing","Partners",
AQ545="Sites strategiques &amp; DataCenter","SST &amp; DC",
AQ545="Exclu","Exclu",
AQ545="SAT","SAT",
AQ545="SPARE-ISSUE","SPARE-ISSUE",
AQ545="Fiber CAmtel","TRANS_FO_CAMTEL",
AQ545="Fiber AOF","Fiber AOF",
AQ545="Projet OCM (HUAWEI)","TRAVAUX-HUAWEI",
AQ545="Projet OCM (NOKIA)","TRAVAUX-NOKIA",
AQ545="ACCESS-ISSUE","ACCESS-ISSUE",
AQ545="Projet OCM (ZTE, NOKIA, autres projets)","TRAVAUX OCM",
AQ545="No root CAuse","No root cause",
AQ545="ODU HS","PDH",
AQ545="IP &amp; VLAN","PDH",
AQ545="Warehouse HUAWEI","SPARE-ISSUE",
AQ545="SPARE-HS","SPARE-ISSUE",
AQ545="Power Telco","BSS",AQ545="no impacts","no impacts"
),"")</f>
        <v>No root cause</v>
      </c>
      <c r="AP545" s="48" t="str" cm="1">
        <f t="array" ref="AP545">IFERROR(_xlfn.IFS(
AQ545="MPR ISSUE","TX ISSUE",
AQ545="BSS Hardware Issue","RAN ISSUE",
AQ545="Sites strategiques, MLL, Pylone, etc.","ENVTECH",
AQ545="AKTIVCO DEFAUT GE &amp; POWER Cabinet","POWER ISSUE",
AQ545="AKTIVCO Coupure ENEO &amp; Baisse de tension","POWER ISSUE",
AQ545="Coupure ENEO &amp; Baisse de tension","POWER ISSUE",
AQ545="Defaut GE &amp; POWER Cabinet","POWER ISSUE",
AQ545="Sharing","POWER ISSUE",
AQ545="Sites strategiques &amp; DataCenter","POWER ISSUE",
AQ545="Exclu","Exclu",
AQ545="SAT","TX ISSUE",
AQ545="SPARE-ISSUE","SPARE-ISSUE",
AQ545="Fiber CAmtel","TX ISSUE",
AQ545="Fiber AOF","TX ISSUE",
AQ545="Projet OCM (HUAWEI)","TRAVAUX-HUAWEI",
AQ545="Projet OCM (NOKIA)","TRAVAUX -NOKIA",
AQ545="ACCESS-ISSUE","ACCESS-ISSUE",
AQ545="Projet OCM (ZTE, NOKIA, autres projets)","TRAVAUX OCM",
AQ545="No root CAuse","No root cause",
AQ545="ODU HS","TX ISSUE",
AQ545="IP &amp; VLAN","TX ISSUE",
AQ545="Warehouse HUAWEI","SPARE-ISSUE",
AQ545="SPARE-HS","SPARE-ISSUE",
AQ545="Power Telco","RAN ISSUE",AQ545="no impacts","no impacts"
),"")</f>
        <v>No root cause</v>
      </c>
      <c r="AQ545" s="126" t="s">
        <v>5344</v>
      </c>
      <c r="AR545" s="48" t="str" cm="1">
        <f t="array" ref="AR545">IFERROR(_xlfn.IFS(
AQ545="MPR ISSUE","ACTIVE",
AQ545="BSS Hardware Issue","ACTIVE",
AQ545="Sites strategiques, MLL, Pylone, etc.","PASSIVE",
AQ545="AKTIVCO DEFAUT GE &amp; POWER Cabinet","PASSIVE",
AQ545="AKTIVCO Coupure ENEO &amp; Baisse de tension","PASSIVE",
AQ545="Coupure ENEO &amp; Baisse de tension","PASSIVE",
AQ545="Defaut GE &amp; POWER Cabinet","PASSIVE",
AQ545="Sharing","PASSIVE",
AQ545="Sites strategiques &amp; DataCenter","PASSIVE",
AQ545="Exclu","Exclu",
AQ545="SAT","ACTIVE",
AQ545="SPARE-ISSUE","SPARE-ISSUE",
AQ545="Fiber CAmtel","ACTIVE",
AQ545="Fiber AOF","ACTIVE",
AQ545="Projet OCM (HUAWEI)","PLANNED WORKS",
AQ545="Projet OCM (NOKIA)","PLANNED WORKS",
AQ545="ACCESS-ISSUE","ACCESS-ISSUE",
AQ545="Projet OCM (ZTE, NOKIA, autres projets)","PLANNED WORKS",
AQ545="No root CAuse","No root cause",
AQ545="ODU HS","ACTIVE",
AQ545="IP &amp; VLAN","ACTIVE",
AQ545="Warehouse HUAWEI","SPARE-ISSUE",
AQ545="SPARE-HS","SPARE-ISSUE",
AQ545="Power Telco","ACTIVE", AQ545="no impacts","no impacts"
),"")</f>
        <v>No root cause</v>
      </c>
      <c r="AS545" s="92" t="s">
        <v>5537</v>
      </c>
      <c r="AT545" s="98" t="s">
        <v>2999</v>
      </c>
      <c r="AV545" s="17" t="s">
        <v>5537</v>
      </c>
      <c r="AW545" s="7" t="s">
        <v>5537</v>
      </c>
      <c r="AX545" s="6" t="s">
        <v>5537</v>
      </c>
      <c r="AY545" s="7"/>
      <c r="AZ545" s="3" t="s">
        <v>5537</v>
      </c>
      <c r="BA545" s="18" t="s">
        <v>5537</v>
      </c>
      <c r="BB545" s="18" t="s">
        <v>5537</v>
      </c>
      <c r="BC545" s="18" t="s">
        <v>5537</v>
      </c>
      <c r="BD545" s="18" t="s">
        <v>5537</v>
      </c>
      <c r="BE545" s="18" t="s">
        <v>5537</v>
      </c>
      <c r="BF545" s="18" t="s">
        <v>5537</v>
      </c>
      <c r="BG545" s="18" t="s">
        <v>5537</v>
      </c>
      <c r="BH545" s="18" t="s">
        <v>5537</v>
      </c>
      <c r="BI545" s="18" t="s">
        <v>5537</v>
      </c>
      <c r="BJ545" s="18" t="s">
        <v>5537</v>
      </c>
      <c r="BK545" s="18" t="s">
        <v>5537</v>
      </c>
      <c r="BL545" s="9" t="s">
        <v>5537</v>
      </c>
      <c r="BM545" s="14" t="s">
        <v>5537</v>
      </c>
      <c r="BN545" s="14" t="s">
        <v>5537</v>
      </c>
      <c r="BO545" s="14" t="str">
        <f>_xlfn.XLOOKUP(B545,'[4]cell downs 18042026 17h'!$B:$B,'[4]cell downs 18042026 17h'!$B:$B,"")</f>
        <v/>
      </c>
      <c r="BP545" s="14" t="str">
        <f>_xlfn.XLOOKUP(B545,'[5]Cells Huawei 19042026 15h'!$B:$B,'[5]Cells Huawei 19042026 15h'!$B:$B,"")</f>
        <v/>
      </c>
      <c r="BQ545" s="9" t="str">
        <f>_xlfn.XLOOKUP(B545,'[6]cells down 19042026 9H40'!$B:$B,'[6]cells down 19042026 9H40'!$B:$B,"")</f>
        <v/>
      </c>
      <c r="BR545" s="9" t="s">
        <v>2999</v>
      </c>
      <c r="BS545" s="9" t="s">
        <v>1129</v>
      </c>
      <c r="BT545" s="108"/>
    </row>
    <row r="546" spans="1:72" s="9" customFormat="1" x14ac:dyDescent="0.35">
      <c r="A546" s="3" t="s">
        <v>1476</v>
      </c>
      <c r="B546" s="25" t="s">
        <v>1477</v>
      </c>
      <c r="C546" s="3" t="str">
        <f>_xlfn.XLOOKUP(B546,'[1]daily break down'!$D:$D,'[1]daily break down'!$E:$E,"")</f>
        <v>CENTRE</v>
      </c>
      <c r="D546" s="3" t="s">
        <v>11</v>
      </c>
      <c r="E546" s="3" t="s">
        <v>12</v>
      </c>
      <c r="F546" s="3" t="s">
        <v>37</v>
      </c>
      <c r="G546" s="3" t="s">
        <v>1476</v>
      </c>
      <c r="H546" s="33" t="str">
        <f>_xlfn.XLOOKUP(B546,[2]CALCULATION!$B:$B,[2]CALCULATION!$H:$H,"")</f>
        <v>NOKIA</v>
      </c>
      <c r="I546" s="28">
        <v>5.7925002461536597E-2</v>
      </c>
      <c r="J546" s="28">
        <v>0.19509804821771382</v>
      </c>
      <c r="K546" s="28">
        <v>0</v>
      </c>
      <c r="L546" s="28">
        <v>1.3376308738047311E-3</v>
      </c>
      <c r="M546" s="28">
        <v>8.3650602405639096E-2</v>
      </c>
      <c r="N546" s="28">
        <v>0.48016726648518404</v>
      </c>
      <c r="O546" s="28">
        <v>0.46698820623987697</v>
      </c>
      <c r="P546" s="28">
        <v>0</v>
      </c>
      <c r="Q546" s="28">
        <v>2.5424036483801184E-2</v>
      </c>
      <c r="R546" s="28">
        <v>8.229160256236618</v>
      </c>
      <c r="S546" s="93">
        <v>9.2967439521690061</v>
      </c>
      <c r="T546" s="93">
        <f>_xlfn.XLOOKUP(B546,'[3]Nur des jours'!$B:$B,'[3]Nur des jours'!$U:$U,"")</f>
        <v>1.685414900993909E-2</v>
      </c>
      <c r="U546" s="93">
        <v>0</v>
      </c>
      <c r="V546" s="93">
        <v>0</v>
      </c>
      <c r="W546" s="93">
        <v>1.685414900993909E-2</v>
      </c>
      <c r="X546" s="93">
        <v>4.1894598967562806E-2</v>
      </c>
      <c r="Y546" s="93">
        <v>0.31593057731435098</v>
      </c>
      <c r="Z546" s="93">
        <v>3.9522533551349333E-2</v>
      </c>
      <c r="AA546" s="93">
        <v>8.150630791049782E-3</v>
      </c>
      <c r="AB546" s="93">
        <v>1.3022817485796143</v>
      </c>
      <c r="AC546" s="93">
        <f>_xlfn.XLOOKUP(B546,'[3]Nur des jours'!$B:$B,'[3]Nur des jours'!$N:$N,"")</f>
        <v>2.4077355728483103E-3</v>
      </c>
      <c r="AD546" s="93">
        <v>2.4077355728483103E-3</v>
      </c>
      <c r="AE546" s="93">
        <v>0.69430176381790532</v>
      </c>
      <c r="AF546" s="93">
        <v>9.4187048594167821E-2</v>
      </c>
      <c r="AG546" s="93"/>
      <c r="AH546" s="93">
        <v>7.1340313269589077E-4</v>
      </c>
      <c r="AI546" s="93">
        <v>0</v>
      </c>
      <c r="AJ546" s="93">
        <v>2.1250480260855517E-3</v>
      </c>
      <c r="AK546" s="93">
        <v>0</v>
      </c>
      <c r="AL546" s="93">
        <v>7.1340313269589077E-4</v>
      </c>
      <c r="AM546" s="49" t="s">
        <v>5559</v>
      </c>
      <c r="AN546" s="49"/>
      <c r="AO546" s="48" t="str" cm="1">
        <f t="array" ref="AO546">IFERROR(_xlfn.IFS(
AQ546="MPR ISSUE","PDH",
AQ546="BSS Hardware Issue","BSS",
AQ546="Sites strategiques, MLL, Pylone, etc.","ENVTECH",
AQ546="AKTIVCO DEFAUT GE &amp; POWER Cabinet","AKTIVCO",
AQ546="AKTIVCO Coupure ENEO &amp; Baisse de tension","AKTIVCO GRID ONLY",
AQ546="Coupure ENEO &amp; Baisse de tension","IHS GRID ONLY",
AQ546="Defaut GE &amp; POWER Cabinet","IHS",
AQ546="Sharing","Partners",
AQ546="Sites strategiques &amp; DataCenter","SST &amp; DC",
AQ546="Exclu","Exclu",
AQ546="SAT","SAT",
AQ546="SPARE-ISSUE","SPARE-ISSUE",
AQ546="Fiber CAmtel","TRANS_FO_CAMTEL",
AQ546="Fiber AOF","Fiber AOF",
AQ546="Projet OCM (HUAWEI)","TRAVAUX-HUAWEI",
AQ546="Projet OCM (NOKIA)","TRAVAUX-NOKIA",
AQ546="ACCESS-ISSUE","ACCESS-ISSUE",
AQ546="Projet OCM (ZTE, NOKIA, autres projets)","TRAVAUX OCM",
AQ546="No root CAuse","No root cause",
AQ546="ODU HS","PDH",
AQ546="IP &amp; VLAN","PDH",
AQ546="Warehouse HUAWEI","SPARE-ISSUE",
AQ546="SPARE-HS","SPARE-ISSUE",
AQ546="Power Telco","BSS",AQ546="no impacts","no impacts"
),"")</f>
        <v>No root cause</v>
      </c>
      <c r="AP546" s="48" t="str" cm="1">
        <f t="array" ref="AP546">IFERROR(_xlfn.IFS(
AQ546="MPR ISSUE","TX ISSUE",
AQ546="BSS Hardware Issue","RAN ISSUE",
AQ546="Sites strategiques, MLL, Pylone, etc.","ENVTECH",
AQ546="AKTIVCO DEFAUT GE &amp; POWER Cabinet","POWER ISSUE",
AQ546="AKTIVCO Coupure ENEO &amp; Baisse de tension","POWER ISSUE",
AQ546="Coupure ENEO &amp; Baisse de tension","POWER ISSUE",
AQ546="Defaut GE &amp; POWER Cabinet","POWER ISSUE",
AQ546="Sharing","POWER ISSUE",
AQ546="Sites strategiques &amp; DataCenter","POWER ISSUE",
AQ546="Exclu","Exclu",
AQ546="SAT","TX ISSUE",
AQ546="SPARE-ISSUE","SPARE-ISSUE",
AQ546="Fiber CAmtel","TX ISSUE",
AQ546="Fiber AOF","TX ISSUE",
AQ546="Projet OCM (HUAWEI)","TRAVAUX-HUAWEI",
AQ546="Projet OCM (NOKIA)","TRAVAUX -NOKIA",
AQ546="ACCESS-ISSUE","ACCESS-ISSUE",
AQ546="Projet OCM (ZTE, NOKIA, autres projets)","TRAVAUX OCM",
AQ546="No root CAuse","No root cause",
AQ546="ODU HS","TX ISSUE",
AQ546="IP &amp; VLAN","TX ISSUE",
AQ546="Warehouse HUAWEI","SPARE-ISSUE",
AQ546="SPARE-HS","SPARE-ISSUE",
AQ546="Power Telco","RAN ISSUE",AQ546="no impacts","no impacts"
),"")</f>
        <v>No root cause</v>
      </c>
      <c r="AQ546" s="67" t="s">
        <v>5344</v>
      </c>
      <c r="AR546" s="48" t="str" cm="1">
        <f t="array" ref="AR546">IFERROR(_xlfn.IFS(
AQ546="MPR ISSUE","ACTIVE",
AQ546="BSS Hardware Issue","ACTIVE",
AQ546="Sites strategiques, MLL, Pylone, etc.","PASSIVE",
AQ546="AKTIVCO DEFAUT GE &amp; POWER Cabinet","PASSIVE",
AQ546="AKTIVCO Coupure ENEO &amp; Baisse de tension","PASSIVE",
AQ546="Coupure ENEO &amp; Baisse de tension","PASSIVE",
AQ546="Defaut GE &amp; POWER Cabinet","PASSIVE",
AQ546="Sharing","PASSIVE",
AQ546="Sites strategiques &amp; DataCenter","PASSIVE",
AQ546="Exclu","Exclu",
AQ546="SAT","ACTIVE",
AQ546="SPARE-ISSUE","SPARE-ISSUE",
AQ546="Fiber CAmtel","ACTIVE",
AQ546="Fiber AOF","ACTIVE",
AQ546="Projet OCM (HUAWEI)","PLANNED WORKS",
AQ546="Projet OCM (NOKIA)","PLANNED WORKS",
AQ546="ACCESS-ISSUE","ACCESS-ISSUE",
AQ546="Projet OCM (ZTE, NOKIA, autres projets)","PLANNED WORKS",
AQ546="No root CAuse","No root cause",
AQ546="ODU HS","ACTIVE",
AQ546="IP &amp; VLAN","ACTIVE",
AQ546="Warehouse HUAWEI","SPARE-ISSUE",
AQ546="SPARE-HS","SPARE-ISSUE",
AQ546="Power Telco","ACTIVE", AQ546="no impacts","no impacts"
),"")</f>
        <v>No root cause</v>
      </c>
      <c r="AS546" s="92" t="s">
        <v>5727</v>
      </c>
      <c r="AT546" s="98" t="s">
        <v>1477</v>
      </c>
      <c r="AV546" s="17" t="s">
        <v>5537</v>
      </c>
      <c r="AW546" s="7" t="s">
        <v>5537</v>
      </c>
      <c r="AX546" s="6" t="s">
        <v>5537</v>
      </c>
      <c r="AY546" s="7"/>
      <c r="AZ546" s="3" t="s">
        <v>5537</v>
      </c>
      <c r="BA546" s="18" t="s">
        <v>5537</v>
      </c>
      <c r="BB546" s="18" t="s">
        <v>5537</v>
      </c>
      <c r="BC546" s="18" t="s">
        <v>5537</v>
      </c>
      <c r="BD546" s="18" t="s">
        <v>5537</v>
      </c>
      <c r="BE546" s="18" t="s">
        <v>5537</v>
      </c>
      <c r="BF546" s="18" t="s">
        <v>5537</v>
      </c>
      <c r="BG546" s="18" t="s">
        <v>5537</v>
      </c>
      <c r="BH546" s="18" t="s">
        <v>5814</v>
      </c>
      <c r="BI546" s="18" t="s">
        <v>5814</v>
      </c>
      <c r="BJ546" s="18" t="s">
        <v>5537</v>
      </c>
      <c r="BK546" s="18" t="s">
        <v>5537</v>
      </c>
      <c r="BL546" s="9" t="s">
        <v>5537</v>
      </c>
      <c r="BM546" s="14" t="s">
        <v>5537</v>
      </c>
      <c r="BN546" s="14" t="s">
        <v>5537</v>
      </c>
      <c r="BO546" s="14" t="str">
        <f>_xlfn.XLOOKUP(B546,'[4]cell downs 18042026 17h'!$B:$B,'[4]cell downs 18042026 17h'!$B:$B,"")</f>
        <v/>
      </c>
      <c r="BP546" s="14" t="str">
        <f>_xlfn.XLOOKUP(B546,'[5]Cells Huawei 19042026 15h'!$B:$B,'[5]Cells Huawei 19042026 15h'!$B:$B,"")</f>
        <v/>
      </c>
      <c r="BQ546" s="9" t="str">
        <f>_xlfn.XLOOKUP(B546,'[6]cells down 19042026 9H40'!$B:$B,'[6]cells down 19042026 9H40'!$B:$B,"")</f>
        <v/>
      </c>
      <c r="BR546" s="9" t="s">
        <v>1477</v>
      </c>
      <c r="BS546" s="9" t="s">
        <v>12</v>
      </c>
      <c r="BT546" s="108"/>
    </row>
    <row r="547" spans="1:72" s="9" customFormat="1" x14ac:dyDescent="0.35">
      <c r="A547" s="1" t="s">
        <v>1678</v>
      </c>
      <c r="B547" s="8" t="s">
        <v>1679</v>
      </c>
      <c r="C547" s="3" t="str">
        <f>_xlfn.XLOOKUP(B547,'[1]daily break down'!$D:$D,'[1]daily break down'!$E:$E,"")</f>
        <v>Douala</v>
      </c>
      <c r="D547" s="1" t="s">
        <v>11</v>
      </c>
      <c r="E547" s="1" t="s">
        <v>12</v>
      </c>
      <c r="F547" s="3" t="s">
        <v>31</v>
      </c>
      <c r="G547" s="1" t="s">
        <v>32</v>
      </c>
      <c r="H547" s="34" t="str">
        <f>_xlfn.XLOOKUP(B547,[2]CALCULATION!$B:$B,[2]CALCULATION!$H:$H,"")</f>
        <v>ZTE</v>
      </c>
      <c r="I547" s="28">
        <v>0</v>
      </c>
      <c r="J547" s="28">
        <v>0</v>
      </c>
      <c r="K547" s="28">
        <v>0</v>
      </c>
      <c r="L547" s="28">
        <v>0</v>
      </c>
      <c r="M547" s="28">
        <v>0</v>
      </c>
      <c r="N547" s="28">
        <v>0</v>
      </c>
      <c r="O547" s="28">
        <v>0</v>
      </c>
      <c r="P547" s="28">
        <v>0</v>
      </c>
      <c r="Q547" s="28">
        <v>0</v>
      </c>
      <c r="R547" s="28">
        <v>0</v>
      </c>
      <c r="S547" s="93">
        <v>0</v>
      </c>
      <c r="T547" s="93">
        <f>_xlfn.XLOOKUP(B547,'[3]Nur des jours'!$B:$B,'[3]Nur des jours'!$U:$U,"")</f>
        <v>0</v>
      </c>
      <c r="U547" s="93">
        <v>10.212383679619217</v>
      </c>
      <c r="V547" s="93">
        <v>0</v>
      </c>
      <c r="W547" s="93">
        <v>0</v>
      </c>
      <c r="X547" s="93">
        <v>0</v>
      </c>
      <c r="Y547" s="93">
        <v>0</v>
      </c>
      <c r="Z547" s="93">
        <v>0</v>
      </c>
      <c r="AA547" s="93">
        <v>0</v>
      </c>
      <c r="AB547" s="93">
        <v>0</v>
      </c>
      <c r="AC547" s="93">
        <f>_xlfn.XLOOKUP(B547,'[3]Nur des jours'!$B:$B,'[3]Nur des jours'!$N:$N,"")</f>
        <v>0</v>
      </c>
      <c r="AD547" s="93">
        <v>0</v>
      </c>
      <c r="AE547" s="93">
        <v>5.1195235608518619</v>
      </c>
      <c r="AF547" s="93">
        <v>3.9050439028287842</v>
      </c>
      <c r="AG547" s="93"/>
      <c r="AH547" s="93">
        <v>6.2422774110884019E-4</v>
      </c>
      <c r="AI547" s="93">
        <v>0</v>
      </c>
      <c r="AJ547" s="93">
        <v>0</v>
      </c>
      <c r="AK547" s="93">
        <v>1.1970113840570353E-3</v>
      </c>
      <c r="AL547" s="93">
        <v>6.2422774110884019E-4</v>
      </c>
      <c r="AM547" s="49" t="s">
        <v>5559</v>
      </c>
      <c r="AN547" s="49"/>
      <c r="AO547" s="48" t="str" cm="1">
        <f t="array" ref="AO547">IFERROR(_xlfn.IFS(
AQ547="MPR ISSUE","PDH",
AQ547="BSS Hardware Issue","BSS",
AQ547="Sites strategiques, MLL, Pylone, etc.","ENVTECH",
AQ547="AKTIVCO DEFAUT GE &amp; POWER Cabinet","AKTIVCO",
AQ547="AKTIVCO Coupure ENEO &amp; Baisse de tension","AKTIVCO GRID ONLY",
AQ547="Coupure ENEO &amp; Baisse de tension","IHS GRID ONLY",
AQ547="Defaut GE &amp; POWER Cabinet","IHS",
AQ547="Sharing","Partners",
AQ547="Sites strategiques &amp; DataCenter","SST &amp; DC",
AQ547="Exclu","Exclu",
AQ547="SAT","SAT",
AQ547="SPARE-ISSUE","SPARE-ISSUE",
AQ547="Fiber CAmtel","TRANS_FO_CAMTEL",
AQ547="Fiber AOF","Fiber AOF",
AQ547="Projet OCM (HUAWEI)","TRAVAUX-HUAWEI",
AQ547="Projet OCM (NOKIA)","TRAVAUX-NOKIA",
AQ547="ACCESS-ISSUE","ACCESS-ISSUE",
AQ547="Projet OCM (ZTE, NOKIA, autres projets)","TRAVAUX OCM",
AQ547="No root CAuse","No root cause",
AQ547="ODU HS","PDH",
AQ547="IP &amp; VLAN","PDH",
AQ547="Warehouse HUAWEI","SPARE-ISSUE",
AQ547="SPARE-HS","SPARE-ISSUE",
AQ547="Power Telco","BSS",AQ547="no impacts","no impacts"
),"")</f>
        <v>No root cause</v>
      </c>
      <c r="AP547" s="48" t="str" cm="1">
        <f t="array" ref="AP547">IFERROR(_xlfn.IFS(
AQ547="MPR ISSUE","TX ISSUE",
AQ547="BSS Hardware Issue","RAN ISSUE",
AQ547="Sites strategiques, MLL, Pylone, etc.","ENVTECH",
AQ547="AKTIVCO DEFAUT GE &amp; POWER Cabinet","POWER ISSUE",
AQ547="AKTIVCO Coupure ENEO &amp; Baisse de tension","POWER ISSUE",
AQ547="Coupure ENEO &amp; Baisse de tension","POWER ISSUE",
AQ547="Defaut GE &amp; POWER Cabinet","POWER ISSUE",
AQ547="Sharing","POWER ISSUE",
AQ547="Sites strategiques &amp; DataCenter","POWER ISSUE",
AQ547="Exclu","Exclu",
AQ547="SAT","TX ISSUE",
AQ547="SPARE-ISSUE","SPARE-ISSUE",
AQ547="Fiber CAmtel","TX ISSUE",
AQ547="Fiber AOF","TX ISSUE",
AQ547="Projet OCM (HUAWEI)","TRAVAUX-HUAWEI",
AQ547="Projet OCM (NOKIA)","TRAVAUX -NOKIA",
AQ547="ACCESS-ISSUE","ACCESS-ISSUE",
AQ547="Projet OCM (ZTE, NOKIA, autres projets)","TRAVAUX OCM",
AQ547="No root CAuse","No root cause",
AQ547="ODU HS","TX ISSUE",
AQ547="IP &amp; VLAN","TX ISSUE",
AQ547="Warehouse HUAWEI","SPARE-ISSUE",
AQ547="SPARE-HS","SPARE-ISSUE",
AQ547="Power Telco","RAN ISSUE",AQ547="no impacts","no impacts"
),"")</f>
        <v>No root cause</v>
      </c>
      <c r="AQ547" s="126" t="s">
        <v>5344</v>
      </c>
      <c r="AR547" s="48" t="str" cm="1">
        <f t="array" ref="AR547">IFERROR(_xlfn.IFS(
AQ547="MPR ISSUE","ACTIVE",
AQ547="BSS Hardware Issue","ACTIVE",
AQ547="Sites strategiques, MLL, Pylone, etc.","PASSIVE",
AQ547="AKTIVCO DEFAUT GE &amp; POWER Cabinet","PASSIVE",
AQ547="AKTIVCO Coupure ENEO &amp; Baisse de tension","PASSIVE",
AQ547="Coupure ENEO &amp; Baisse de tension","PASSIVE",
AQ547="Defaut GE &amp; POWER Cabinet","PASSIVE",
AQ547="Sharing","PASSIVE",
AQ547="Sites strategiques &amp; DataCenter","PASSIVE",
AQ547="Exclu","Exclu",
AQ547="SAT","ACTIVE",
AQ547="SPARE-ISSUE","SPARE-ISSUE",
AQ547="Fiber CAmtel","ACTIVE",
AQ547="Fiber AOF","ACTIVE",
AQ547="Projet OCM (HUAWEI)","PLANNED WORKS",
AQ547="Projet OCM (NOKIA)","PLANNED WORKS",
AQ547="ACCESS-ISSUE","ACCESS-ISSUE",
AQ547="Projet OCM (ZTE, NOKIA, autres projets)","PLANNED WORKS",
AQ547="No root CAuse","No root cause",
AQ547="ODU HS","ACTIVE",
AQ547="IP &amp; VLAN","ACTIVE",
AQ547="Warehouse HUAWEI","SPARE-ISSUE",
AQ547="SPARE-HS","SPARE-ISSUE",
AQ547="Power Telco","ACTIVE", AQ547="no impacts","no impacts"
),"")</f>
        <v>No root cause</v>
      </c>
      <c r="AS547" s="92" t="s">
        <v>5537</v>
      </c>
      <c r="AT547" s="98" t="s">
        <v>1679</v>
      </c>
      <c r="AV547" s="17" t="s">
        <v>5537</v>
      </c>
      <c r="AW547" s="7" t="s">
        <v>5537</v>
      </c>
      <c r="AX547" s="6" t="s">
        <v>5537</v>
      </c>
      <c r="AY547" s="7"/>
      <c r="AZ547" s="3" t="s">
        <v>5537</v>
      </c>
      <c r="BA547" s="18" t="s">
        <v>5537</v>
      </c>
      <c r="BB547" s="18" t="s">
        <v>5537</v>
      </c>
      <c r="BC547" s="18" t="s">
        <v>5537</v>
      </c>
      <c r="BD547" s="18" t="s">
        <v>5537</v>
      </c>
      <c r="BE547" s="18" t="s">
        <v>5537</v>
      </c>
      <c r="BF547" s="18" t="s">
        <v>5537</v>
      </c>
      <c r="BG547" s="18" t="s">
        <v>5537</v>
      </c>
      <c r="BH547" s="18" t="s">
        <v>5537</v>
      </c>
      <c r="BI547" s="18" t="s">
        <v>5537</v>
      </c>
      <c r="BJ547" s="18" t="s">
        <v>5537</v>
      </c>
      <c r="BK547" s="18" t="s">
        <v>5537</v>
      </c>
      <c r="BL547" s="9" t="s">
        <v>5537</v>
      </c>
      <c r="BM547" s="14" t="s">
        <v>5537</v>
      </c>
      <c r="BN547" s="14" t="s">
        <v>5537</v>
      </c>
      <c r="BO547" s="14" t="str">
        <f>_xlfn.XLOOKUP(B547,'[4]cell downs 18042026 17h'!$B:$B,'[4]cell downs 18042026 17h'!$B:$B,"")</f>
        <v/>
      </c>
      <c r="BP547" s="14" t="str">
        <f>_xlfn.XLOOKUP(B547,'[5]Cells Huawei 19042026 15h'!$B:$B,'[5]Cells Huawei 19042026 15h'!$B:$B,"")</f>
        <v/>
      </c>
      <c r="BQ547" s="9" t="str">
        <f>_xlfn.XLOOKUP(B547,'[6]cells down 19042026 9H40'!$B:$B,'[6]cells down 19042026 9H40'!$B:$B,"")</f>
        <v/>
      </c>
      <c r="BR547" s="9" t="s">
        <v>1679</v>
      </c>
      <c r="BS547" s="9" t="s">
        <v>5459</v>
      </c>
      <c r="BT547" s="108"/>
    </row>
    <row r="548" spans="1:72" s="9" customFormat="1" x14ac:dyDescent="0.35">
      <c r="A548" s="3" t="s">
        <v>2451</v>
      </c>
      <c r="B548" s="25" t="s">
        <v>2452</v>
      </c>
      <c r="C548" s="3" t="str">
        <f>_xlfn.XLOOKUP(B548,'[1]daily break down'!$D:$D,'[1]daily break down'!$E:$E,"")</f>
        <v>Douala</v>
      </c>
      <c r="D548" s="3" t="s">
        <v>357</v>
      </c>
      <c r="E548" s="3" t="s">
        <v>12</v>
      </c>
      <c r="F548" s="3" t="s">
        <v>31</v>
      </c>
      <c r="G548" s="3" t="s">
        <v>32</v>
      </c>
      <c r="H548" s="34" t="str">
        <f>_xlfn.XLOOKUP(B548,[2]CALCULATION!$B:$B,[2]CALCULATION!$H:$H,"")</f>
        <v>ZTE</v>
      </c>
      <c r="I548" s="28">
        <v>0</v>
      </c>
      <c r="J548" s="28">
        <v>0</v>
      </c>
      <c r="K548" s="28">
        <v>0</v>
      </c>
      <c r="L548" s="28">
        <v>0</v>
      </c>
      <c r="M548" s="28">
        <v>0.22379456272668369</v>
      </c>
      <c r="N548" s="28">
        <v>0</v>
      </c>
      <c r="O548" s="28">
        <v>0</v>
      </c>
      <c r="P548" s="28">
        <v>0</v>
      </c>
      <c r="Q548" s="28">
        <v>0</v>
      </c>
      <c r="R548" s="28">
        <v>0.98326570271635383</v>
      </c>
      <c r="S548" s="93">
        <v>0</v>
      </c>
      <c r="T548" s="93">
        <f>_xlfn.XLOOKUP(B548,'[3]Nur des jours'!$B:$B,'[3]Nur des jours'!$U:$U,"")</f>
        <v>0</v>
      </c>
      <c r="U548" s="93">
        <v>0</v>
      </c>
      <c r="V548" s="93">
        <v>0</v>
      </c>
      <c r="W548" s="93">
        <v>0</v>
      </c>
      <c r="X548" s="93">
        <v>3.4064999586228654E-3</v>
      </c>
      <c r="Y548" s="93">
        <v>0</v>
      </c>
      <c r="Z548" s="93">
        <v>0</v>
      </c>
      <c r="AA548" s="93">
        <v>0</v>
      </c>
      <c r="AB548" s="93">
        <v>0</v>
      </c>
      <c r="AC548" s="93">
        <f>_xlfn.XLOOKUP(B548,'[3]Nur des jours'!$B:$B,'[3]Nur des jours'!$N:$N,"")</f>
        <v>0</v>
      </c>
      <c r="AD548" s="93">
        <v>0</v>
      </c>
      <c r="AE548" s="93">
        <v>0</v>
      </c>
      <c r="AF548" s="93">
        <v>0</v>
      </c>
      <c r="AG548" s="93"/>
      <c r="AH548" s="93">
        <v>5.8855758447398589E-4</v>
      </c>
      <c r="AI548" s="93">
        <v>0</v>
      </c>
      <c r="AJ548" s="93">
        <v>0</v>
      </c>
      <c r="AK548" s="93">
        <v>1.1286107335393685E-3</v>
      </c>
      <c r="AL548" s="93">
        <v>5.8855758447398589E-4</v>
      </c>
      <c r="AM548" s="49" t="s">
        <v>5559</v>
      </c>
      <c r="AN548" s="49"/>
      <c r="AO548" s="48" t="str" cm="1">
        <f t="array" ref="AO548">IFERROR(_xlfn.IFS(
AQ548="MPR ISSUE","PDH",
AQ548="BSS Hardware Issue","BSS",
AQ548="Sites strategiques, MLL, Pylone, etc.","ENVTECH",
AQ548="AKTIVCO DEFAUT GE &amp; POWER Cabinet","AKTIVCO",
AQ548="AKTIVCO Coupure ENEO &amp; Baisse de tension","AKTIVCO GRID ONLY",
AQ548="Coupure ENEO &amp; Baisse de tension","IHS GRID ONLY",
AQ548="Defaut GE &amp; POWER Cabinet","IHS",
AQ548="Sharing","Partners",
AQ548="Sites strategiques &amp; DataCenter","SST &amp; DC",
AQ548="Exclu","Exclu",
AQ548="SAT","SAT",
AQ548="SPARE-ISSUE","SPARE-ISSUE",
AQ548="Fiber CAmtel","TRANS_FO_CAMTEL",
AQ548="Fiber AOF","Fiber AOF",
AQ548="Projet OCM (HUAWEI)","TRAVAUX-HUAWEI",
AQ548="Projet OCM (NOKIA)","TRAVAUX-NOKIA",
AQ548="ACCESS-ISSUE","ACCESS-ISSUE",
AQ548="Projet OCM (ZTE, NOKIA, autres projets)","TRAVAUX OCM",
AQ548="No root CAuse","No root cause",
AQ548="ODU HS","PDH",
AQ548="IP &amp; VLAN","PDH",
AQ548="Warehouse HUAWEI","SPARE-ISSUE",
AQ548="SPARE-HS","SPARE-ISSUE",
AQ548="Power Telco","BSS",AQ548="no impacts","no impacts"
),"")</f>
        <v>No root cause</v>
      </c>
      <c r="AP548" s="48" t="str" cm="1">
        <f t="array" ref="AP548">IFERROR(_xlfn.IFS(
AQ548="MPR ISSUE","TX ISSUE",
AQ548="BSS Hardware Issue","RAN ISSUE",
AQ548="Sites strategiques, MLL, Pylone, etc.","ENVTECH",
AQ548="AKTIVCO DEFAUT GE &amp; POWER Cabinet","POWER ISSUE",
AQ548="AKTIVCO Coupure ENEO &amp; Baisse de tension","POWER ISSUE",
AQ548="Coupure ENEO &amp; Baisse de tension","POWER ISSUE",
AQ548="Defaut GE &amp; POWER Cabinet","POWER ISSUE",
AQ548="Sharing","POWER ISSUE",
AQ548="Sites strategiques &amp; DataCenter","POWER ISSUE",
AQ548="Exclu","Exclu",
AQ548="SAT","TX ISSUE",
AQ548="SPARE-ISSUE","SPARE-ISSUE",
AQ548="Fiber CAmtel","TX ISSUE",
AQ548="Fiber AOF","TX ISSUE",
AQ548="Projet OCM (HUAWEI)","TRAVAUX-HUAWEI",
AQ548="Projet OCM (NOKIA)","TRAVAUX -NOKIA",
AQ548="ACCESS-ISSUE","ACCESS-ISSUE",
AQ548="Projet OCM (ZTE, NOKIA, autres projets)","TRAVAUX OCM",
AQ548="No root CAuse","No root cause",
AQ548="ODU HS","TX ISSUE",
AQ548="IP &amp; VLAN","TX ISSUE",
AQ548="Warehouse HUAWEI","SPARE-ISSUE",
AQ548="SPARE-HS","SPARE-ISSUE",
AQ548="Power Telco","RAN ISSUE",AQ548="no impacts","no impacts"
),"")</f>
        <v>No root cause</v>
      </c>
      <c r="AQ548" s="67" t="s">
        <v>5344</v>
      </c>
      <c r="AR548" s="48" t="str" cm="1">
        <f t="array" ref="AR548">IFERROR(_xlfn.IFS(
AQ548="MPR ISSUE","ACTIVE",
AQ548="BSS Hardware Issue","ACTIVE",
AQ548="Sites strategiques, MLL, Pylone, etc.","PASSIVE",
AQ548="AKTIVCO DEFAUT GE &amp; POWER Cabinet","PASSIVE",
AQ548="AKTIVCO Coupure ENEO &amp; Baisse de tension","PASSIVE",
AQ548="Coupure ENEO &amp; Baisse de tension","PASSIVE",
AQ548="Defaut GE &amp; POWER Cabinet","PASSIVE",
AQ548="Sharing","PASSIVE",
AQ548="Sites strategiques &amp; DataCenter","PASSIVE",
AQ548="Exclu","Exclu",
AQ548="SAT","ACTIVE",
AQ548="SPARE-ISSUE","SPARE-ISSUE",
AQ548="Fiber CAmtel","ACTIVE",
AQ548="Fiber AOF","ACTIVE",
AQ548="Projet OCM (HUAWEI)","PLANNED WORKS",
AQ548="Projet OCM (NOKIA)","PLANNED WORKS",
AQ548="ACCESS-ISSUE","ACCESS-ISSUE",
AQ548="Projet OCM (ZTE, NOKIA, autres projets)","PLANNED WORKS",
AQ548="No root CAuse","No root cause",
AQ548="ODU HS","ACTIVE",
AQ548="IP &amp; VLAN","ACTIVE",
AQ548="Warehouse HUAWEI","SPARE-ISSUE",
AQ548="SPARE-HS","SPARE-ISSUE",
AQ548="Power Telco","ACTIVE", AQ548="no impacts","no impacts"
),"")</f>
        <v>No root cause</v>
      </c>
      <c r="AS548" s="92" t="s">
        <v>5537</v>
      </c>
      <c r="AT548" s="98" t="s">
        <v>2452</v>
      </c>
      <c r="AV548" s="17" t="s">
        <v>5537</v>
      </c>
      <c r="AW548" s="7" t="s">
        <v>5537</v>
      </c>
      <c r="AX548" s="6" t="s">
        <v>5537</v>
      </c>
      <c r="AY548" s="7"/>
      <c r="AZ548" s="3" t="s">
        <v>5537</v>
      </c>
      <c r="BA548" s="18" t="s">
        <v>5537</v>
      </c>
      <c r="BB548" s="18" t="s">
        <v>5537</v>
      </c>
      <c r="BC548" s="18" t="s">
        <v>5537</v>
      </c>
      <c r="BD548" s="18" t="s">
        <v>5537</v>
      </c>
      <c r="BE548" s="18" t="s">
        <v>5537</v>
      </c>
      <c r="BF548" s="18" t="s">
        <v>5537</v>
      </c>
      <c r="BG548" s="18" t="s">
        <v>5537</v>
      </c>
      <c r="BH548" s="18" t="s">
        <v>5537</v>
      </c>
      <c r="BI548" s="18" t="s">
        <v>5537</v>
      </c>
      <c r="BJ548" s="18" t="s">
        <v>5537</v>
      </c>
      <c r="BK548" s="18" t="s">
        <v>5537</v>
      </c>
      <c r="BL548" s="9" t="s">
        <v>5537</v>
      </c>
      <c r="BM548" s="14" t="s">
        <v>5537</v>
      </c>
      <c r="BN548" s="14" t="s">
        <v>5537</v>
      </c>
      <c r="BO548" s="14" t="str">
        <f>_xlfn.XLOOKUP(B548,'[4]cell downs 18042026 17h'!$B:$B,'[4]cell downs 18042026 17h'!$B:$B,"")</f>
        <v/>
      </c>
      <c r="BP548" s="14" t="str">
        <f>_xlfn.XLOOKUP(B548,'[5]Cells Huawei 19042026 15h'!$B:$B,'[5]Cells Huawei 19042026 15h'!$B:$B,"")</f>
        <v/>
      </c>
      <c r="BQ548" s="9" t="str">
        <f>_xlfn.XLOOKUP(B548,'[6]cells down 19042026 9H40'!$B:$B,'[6]cells down 19042026 9H40'!$B:$B,"")</f>
        <v/>
      </c>
      <c r="BR548" s="9" t="s">
        <v>2452</v>
      </c>
      <c r="BS548" s="9" t="s">
        <v>302</v>
      </c>
      <c r="BT548" s="108"/>
    </row>
    <row r="549" spans="1:72" s="9" customFormat="1" x14ac:dyDescent="0.35">
      <c r="A549" s="1" t="s">
        <v>2462</v>
      </c>
      <c r="B549" s="8" t="s">
        <v>2463</v>
      </c>
      <c r="C549" s="3" t="str">
        <f>_xlfn.XLOOKUP(B549,'[1]daily break down'!$D:$D,'[1]daily break down'!$E:$E,"")</f>
        <v>Douala</v>
      </c>
      <c r="D549" s="1" t="s">
        <v>21</v>
      </c>
      <c r="E549" s="1" t="s">
        <v>36</v>
      </c>
      <c r="F549" s="3" t="s">
        <v>31</v>
      </c>
      <c r="G549" s="1" t="s">
        <v>32</v>
      </c>
      <c r="H549" s="34" t="str">
        <f>_xlfn.XLOOKUP(B549,[2]CALCULATION!$B:$B,[2]CALCULATION!$H:$H,"")</f>
        <v>ZTE</v>
      </c>
      <c r="I549" s="28">
        <v>0</v>
      </c>
      <c r="J549" s="28">
        <v>0</v>
      </c>
      <c r="K549" s="28">
        <v>0</v>
      </c>
      <c r="L549" s="28">
        <v>0</v>
      </c>
      <c r="M549" s="28">
        <v>6.7042059395090808E-2</v>
      </c>
      <c r="N549" s="28">
        <v>0</v>
      </c>
      <c r="O549" s="28">
        <v>0</v>
      </c>
      <c r="P549" s="28">
        <v>0</v>
      </c>
      <c r="Q549" s="28">
        <v>0</v>
      </c>
      <c r="R549" s="28">
        <v>0</v>
      </c>
      <c r="S549" s="93">
        <v>0</v>
      </c>
      <c r="T549" s="93">
        <f>_xlfn.XLOOKUP(B549,'[3]Nur des jours'!$B:$B,'[3]Nur des jours'!$U:$U,"")</f>
        <v>0</v>
      </c>
      <c r="U549" s="93">
        <v>0</v>
      </c>
      <c r="V549" s="93">
        <v>0</v>
      </c>
      <c r="W549" s="93">
        <v>0</v>
      </c>
      <c r="X549" s="93">
        <v>0</v>
      </c>
      <c r="Y549" s="93">
        <v>0</v>
      </c>
      <c r="Z549" s="93">
        <v>0</v>
      </c>
      <c r="AA549" s="93">
        <v>0</v>
      </c>
      <c r="AB549" s="93">
        <v>0</v>
      </c>
      <c r="AC549" s="93">
        <f>_xlfn.XLOOKUP(B549,'[3]Nur des jours'!$B:$B,'[3]Nur des jours'!$N:$N,"")</f>
        <v>0</v>
      </c>
      <c r="AD549" s="93">
        <v>0</v>
      </c>
      <c r="AE549" s="93">
        <v>0</v>
      </c>
      <c r="AF549" s="93">
        <v>0</v>
      </c>
      <c r="AG549" s="93"/>
      <c r="AH549" s="93">
        <v>5.7072250615664423E-4</v>
      </c>
      <c r="AI549" s="93">
        <v>0</v>
      </c>
      <c r="AJ549" s="93">
        <v>0</v>
      </c>
      <c r="AK549" s="93">
        <v>1.0944104082806993E-3</v>
      </c>
      <c r="AL549" s="93">
        <v>5.7072250615664423E-4</v>
      </c>
      <c r="AM549" s="49" t="s">
        <v>5559</v>
      </c>
      <c r="AN549" s="49"/>
      <c r="AO549" s="48" t="str" cm="1">
        <f t="array" ref="AO549">IFERROR(_xlfn.IFS(
AQ549="MPR ISSUE","PDH",
AQ549="BSS Hardware Issue","BSS",
AQ549="Sites strategiques, MLL, Pylone, etc.","ENVTECH",
AQ549="AKTIVCO DEFAUT GE &amp; POWER Cabinet","AKTIVCO",
AQ549="AKTIVCO Coupure ENEO &amp; Baisse de tension","AKTIVCO GRID ONLY",
AQ549="Coupure ENEO &amp; Baisse de tension","IHS GRID ONLY",
AQ549="Defaut GE &amp; POWER Cabinet","IHS",
AQ549="Sharing","Partners",
AQ549="Sites strategiques &amp; DataCenter","SST &amp; DC",
AQ549="Exclu","Exclu",
AQ549="SAT","SAT",
AQ549="SPARE-ISSUE","SPARE-ISSUE",
AQ549="Fiber CAmtel","TRANS_FO_CAMTEL",
AQ549="Fiber AOF","Fiber AOF",
AQ549="Projet OCM (HUAWEI)","TRAVAUX-HUAWEI",
AQ549="Projet OCM (NOKIA)","TRAVAUX-NOKIA",
AQ549="ACCESS-ISSUE","ACCESS-ISSUE",
AQ549="Projet OCM (ZTE, NOKIA, autres projets)","TRAVAUX OCM",
AQ549="No root CAuse","No root cause",
AQ549="ODU HS","PDH",
AQ549="IP &amp; VLAN","PDH",
AQ549="Warehouse HUAWEI","SPARE-ISSUE",
AQ549="SPARE-HS","SPARE-ISSUE",
AQ549="Power Telco","BSS",AQ549="no impacts","no impacts"
),"")</f>
        <v>No root cause</v>
      </c>
      <c r="AP549" s="48" t="str" cm="1">
        <f t="array" ref="AP549">IFERROR(_xlfn.IFS(
AQ549="MPR ISSUE","TX ISSUE",
AQ549="BSS Hardware Issue","RAN ISSUE",
AQ549="Sites strategiques, MLL, Pylone, etc.","ENVTECH",
AQ549="AKTIVCO DEFAUT GE &amp; POWER Cabinet","POWER ISSUE",
AQ549="AKTIVCO Coupure ENEO &amp; Baisse de tension","POWER ISSUE",
AQ549="Coupure ENEO &amp; Baisse de tension","POWER ISSUE",
AQ549="Defaut GE &amp; POWER Cabinet","POWER ISSUE",
AQ549="Sharing","POWER ISSUE",
AQ549="Sites strategiques &amp; DataCenter","POWER ISSUE",
AQ549="Exclu","Exclu",
AQ549="SAT","TX ISSUE",
AQ549="SPARE-ISSUE","SPARE-ISSUE",
AQ549="Fiber CAmtel","TX ISSUE",
AQ549="Fiber AOF","TX ISSUE",
AQ549="Projet OCM (HUAWEI)","TRAVAUX-HUAWEI",
AQ549="Projet OCM (NOKIA)","TRAVAUX -NOKIA",
AQ549="ACCESS-ISSUE","ACCESS-ISSUE",
AQ549="Projet OCM (ZTE, NOKIA, autres projets)","TRAVAUX OCM",
AQ549="No root CAuse","No root cause",
AQ549="ODU HS","TX ISSUE",
AQ549="IP &amp; VLAN","TX ISSUE",
AQ549="Warehouse HUAWEI","SPARE-ISSUE",
AQ549="SPARE-HS","SPARE-ISSUE",
AQ549="Power Telco","RAN ISSUE",AQ549="no impacts","no impacts"
),"")</f>
        <v>No root cause</v>
      </c>
      <c r="AQ549" s="67" t="s">
        <v>5344</v>
      </c>
      <c r="AR549" s="48" t="str" cm="1">
        <f t="array" ref="AR549">IFERROR(_xlfn.IFS(
AQ549="MPR ISSUE","ACTIVE",
AQ549="BSS Hardware Issue","ACTIVE",
AQ549="Sites strategiques, MLL, Pylone, etc.","PASSIVE",
AQ549="AKTIVCO DEFAUT GE &amp; POWER Cabinet","PASSIVE",
AQ549="AKTIVCO Coupure ENEO &amp; Baisse de tension","PASSIVE",
AQ549="Coupure ENEO &amp; Baisse de tension","PASSIVE",
AQ549="Defaut GE &amp; POWER Cabinet","PASSIVE",
AQ549="Sharing","PASSIVE",
AQ549="Sites strategiques &amp; DataCenter","PASSIVE",
AQ549="Exclu","Exclu",
AQ549="SAT","ACTIVE",
AQ549="SPARE-ISSUE","SPARE-ISSUE",
AQ549="Fiber CAmtel","ACTIVE",
AQ549="Fiber AOF","ACTIVE",
AQ549="Projet OCM (HUAWEI)","PLANNED WORKS",
AQ549="Projet OCM (NOKIA)","PLANNED WORKS",
AQ549="ACCESS-ISSUE","ACCESS-ISSUE",
AQ549="Projet OCM (ZTE, NOKIA, autres projets)","PLANNED WORKS",
AQ549="No root CAuse","No root cause",
AQ549="ODU HS","ACTIVE",
AQ549="IP &amp; VLAN","ACTIVE",
AQ549="Warehouse HUAWEI","SPARE-ISSUE",
AQ549="SPARE-HS","SPARE-ISSUE",
AQ549="Power Telco","ACTIVE", AQ549="no impacts","no impacts"
),"")</f>
        <v>No root cause</v>
      </c>
      <c r="AS549" s="92" t="s">
        <v>5537</v>
      </c>
      <c r="AT549" s="98" t="s">
        <v>2463</v>
      </c>
      <c r="AV549" s="17" t="s">
        <v>5537</v>
      </c>
      <c r="AW549" s="7" t="s">
        <v>5537</v>
      </c>
      <c r="AX549" s="6" t="s">
        <v>5537</v>
      </c>
      <c r="AY549" s="7"/>
      <c r="AZ549" s="3" t="s">
        <v>5537</v>
      </c>
      <c r="BA549" s="18" t="s">
        <v>5537</v>
      </c>
      <c r="BB549" s="18" t="s">
        <v>5537</v>
      </c>
      <c r="BC549" s="18" t="s">
        <v>5537</v>
      </c>
      <c r="BD549" s="18" t="s">
        <v>5537</v>
      </c>
      <c r="BE549" s="18" t="s">
        <v>5537</v>
      </c>
      <c r="BF549" s="18" t="s">
        <v>5537</v>
      </c>
      <c r="BG549" s="18" t="s">
        <v>5537</v>
      </c>
      <c r="BH549" s="18" t="s">
        <v>5537</v>
      </c>
      <c r="BI549" s="18" t="s">
        <v>5537</v>
      </c>
      <c r="BJ549" s="18" t="s">
        <v>5537</v>
      </c>
      <c r="BK549" s="18" t="s">
        <v>5537</v>
      </c>
      <c r="BL549" s="9" t="s">
        <v>5537</v>
      </c>
      <c r="BM549" s="14" t="s">
        <v>5537</v>
      </c>
      <c r="BN549" s="14" t="s">
        <v>5537</v>
      </c>
      <c r="BO549" s="14" t="str">
        <f>_xlfn.XLOOKUP(B549,'[4]cell downs 18042026 17h'!$B:$B,'[4]cell downs 18042026 17h'!$B:$B,"")</f>
        <v/>
      </c>
      <c r="BP549" s="14" t="str">
        <f>_xlfn.XLOOKUP(B549,'[5]Cells Huawei 19042026 15h'!$B:$B,'[5]Cells Huawei 19042026 15h'!$B:$B,"")</f>
        <v/>
      </c>
      <c r="BQ549" s="9" t="str">
        <f>_xlfn.XLOOKUP(B549,'[6]cells down 19042026 9H40'!$B:$B,'[6]cells down 19042026 9H40'!$B:$B,"")</f>
        <v/>
      </c>
      <c r="BR549" s="9" t="s">
        <v>5537</v>
      </c>
      <c r="BS549" s="9" t="s">
        <v>5537</v>
      </c>
      <c r="BT549" s="108"/>
    </row>
    <row r="550" spans="1:72" s="9" customFormat="1" x14ac:dyDescent="0.35">
      <c r="A550" s="1" t="s">
        <v>460</v>
      </c>
      <c r="B550" s="8" t="s">
        <v>461</v>
      </c>
      <c r="C550" s="3" t="str">
        <f>_xlfn.XLOOKUP(B550,'[1]daily break down'!$D:$D,'[1]daily break down'!$E:$E,"")</f>
        <v>Douala</v>
      </c>
      <c r="D550" s="1" t="s">
        <v>11</v>
      </c>
      <c r="E550" s="1" t="s">
        <v>12</v>
      </c>
      <c r="F550" s="3" t="s">
        <v>31</v>
      </c>
      <c r="G550" s="1" t="s">
        <v>32</v>
      </c>
      <c r="H550" s="34" t="str">
        <f>_xlfn.XLOOKUP(B550,[2]CALCULATION!$B:$B,[2]CALCULATION!$H:$H,"")</f>
        <v>ZTE</v>
      </c>
      <c r="I550" s="28">
        <v>0</v>
      </c>
      <c r="J550" s="28">
        <v>1.4052436557059411</v>
      </c>
      <c r="K550" s="28">
        <v>0</v>
      </c>
      <c r="L550" s="28">
        <v>0</v>
      </c>
      <c r="M550" s="28">
        <v>0</v>
      </c>
      <c r="N550" s="28">
        <v>0</v>
      </c>
      <c r="O550" s="28">
        <v>0</v>
      </c>
      <c r="P550" s="28">
        <v>1.9740578084826474</v>
      </c>
      <c r="Q550" s="28">
        <v>0</v>
      </c>
      <c r="R550" s="28">
        <v>4.1502227244580171E-2</v>
      </c>
      <c r="S550" s="93">
        <v>0</v>
      </c>
      <c r="T550" s="93">
        <f>_xlfn.XLOOKUP(B550,'[3]Nur des jours'!$B:$B,'[3]Nur des jours'!$U:$U,"")</f>
        <v>0</v>
      </c>
      <c r="U550" s="93">
        <v>0</v>
      </c>
      <c r="V550" s="93">
        <v>3.3179309596984288</v>
      </c>
      <c r="W550" s="93">
        <v>0</v>
      </c>
      <c r="X550" s="93">
        <v>6.4170611785990567E-2</v>
      </c>
      <c r="Y550" s="93">
        <v>0</v>
      </c>
      <c r="Z550" s="93">
        <v>0</v>
      </c>
      <c r="AA550" s="93">
        <v>0</v>
      </c>
      <c r="AB550" s="93">
        <v>0</v>
      </c>
      <c r="AC550" s="93">
        <f>_xlfn.XLOOKUP(B550,'[3]Nur des jours'!$B:$B,'[3]Nur des jours'!$N:$N,"")</f>
        <v>0</v>
      </c>
      <c r="AD550" s="93">
        <v>0</v>
      </c>
      <c r="AE550" s="93">
        <v>0</v>
      </c>
      <c r="AF550" s="93">
        <v>0</v>
      </c>
      <c r="AG550" s="93"/>
      <c r="AH550" s="93">
        <v>5.5288742783930257E-4</v>
      </c>
      <c r="AI550" s="93">
        <v>0</v>
      </c>
      <c r="AJ550" s="93">
        <v>0</v>
      </c>
      <c r="AK550" s="93">
        <v>1.06021008302203E-3</v>
      </c>
      <c r="AL550" s="93">
        <v>5.5288742783930257E-4</v>
      </c>
      <c r="AM550" s="49" t="s">
        <v>5559</v>
      </c>
      <c r="AN550" s="49"/>
      <c r="AO550" s="48" t="str" cm="1">
        <f t="array" ref="AO550">IFERROR(_xlfn.IFS(
AQ550="MPR ISSUE","PDH",
AQ550="BSS Hardware Issue","BSS",
AQ550="Sites strategiques, MLL, Pylone, etc.","ENVTECH",
AQ550="AKTIVCO DEFAUT GE &amp; POWER Cabinet","AKTIVCO",
AQ550="AKTIVCO Coupure ENEO &amp; Baisse de tension","AKTIVCO GRID ONLY",
AQ550="Coupure ENEO &amp; Baisse de tension","IHS GRID ONLY",
AQ550="Defaut GE &amp; POWER Cabinet","IHS",
AQ550="Sharing","Partners",
AQ550="Sites strategiques &amp; DataCenter","SST &amp; DC",
AQ550="Exclu","Exclu",
AQ550="SAT","SAT",
AQ550="SPARE-ISSUE","SPARE-ISSUE",
AQ550="Fiber CAmtel","TRANS_FO_CAMTEL",
AQ550="Fiber AOF","Fiber AOF",
AQ550="Projet OCM (HUAWEI)","TRAVAUX-HUAWEI",
AQ550="Projet OCM (NOKIA)","TRAVAUX-NOKIA",
AQ550="ACCESS-ISSUE","ACCESS-ISSUE",
AQ550="Projet OCM (ZTE, NOKIA, autres projets)","TRAVAUX OCM",
AQ550="No root CAuse","No root cause",
AQ550="ODU HS","PDH",
AQ550="IP &amp; VLAN","PDH",
AQ550="Warehouse HUAWEI","SPARE-ISSUE",
AQ550="SPARE-HS","SPARE-ISSUE",
AQ550="Power Telco","BSS",AQ550="no impacts","no impacts"
),"")</f>
        <v>No root cause</v>
      </c>
      <c r="AP550" s="48" t="str" cm="1">
        <f t="array" ref="AP550">IFERROR(_xlfn.IFS(
AQ550="MPR ISSUE","TX ISSUE",
AQ550="BSS Hardware Issue","RAN ISSUE",
AQ550="Sites strategiques, MLL, Pylone, etc.","ENVTECH",
AQ550="AKTIVCO DEFAUT GE &amp; POWER Cabinet","POWER ISSUE",
AQ550="AKTIVCO Coupure ENEO &amp; Baisse de tension","POWER ISSUE",
AQ550="Coupure ENEO &amp; Baisse de tension","POWER ISSUE",
AQ550="Defaut GE &amp; POWER Cabinet","POWER ISSUE",
AQ550="Sharing","POWER ISSUE",
AQ550="Sites strategiques &amp; DataCenter","POWER ISSUE",
AQ550="Exclu","Exclu",
AQ550="SAT","TX ISSUE",
AQ550="SPARE-ISSUE","SPARE-ISSUE",
AQ550="Fiber CAmtel","TX ISSUE",
AQ550="Fiber AOF","TX ISSUE",
AQ550="Projet OCM (HUAWEI)","TRAVAUX-HUAWEI",
AQ550="Projet OCM (NOKIA)","TRAVAUX -NOKIA",
AQ550="ACCESS-ISSUE","ACCESS-ISSUE",
AQ550="Projet OCM (ZTE, NOKIA, autres projets)","TRAVAUX OCM",
AQ550="No root CAuse","No root cause",
AQ550="ODU HS","TX ISSUE",
AQ550="IP &amp; VLAN","TX ISSUE",
AQ550="Warehouse HUAWEI","SPARE-ISSUE",
AQ550="SPARE-HS","SPARE-ISSUE",
AQ550="Power Telco","RAN ISSUE",AQ550="no impacts","no impacts"
),"")</f>
        <v>No root cause</v>
      </c>
      <c r="AQ550" s="126" t="s">
        <v>5344</v>
      </c>
      <c r="AR550" s="48" t="str" cm="1">
        <f t="array" ref="AR550">IFERROR(_xlfn.IFS(
AQ550="MPR ISSUE","ACTIVE",
AQ550="BSS Hardware Issue","ACTIVE",
AQ550="Sites strategiques, MLL, Pylone, etc.","PASSIVE",
AQ550="AKTIVCO DEFAUT GE &amp; POWER Cabinet","PASSIVE",
AQ550="AKTIVCO Coupure ENEO &amp; Baisse de tension","PASSIVE",
AQ550="Coupure ENEO &amp; Baisse de tension","PASSIVE",
AQ550="Defaut GE &amp; POWER Cabinet","PASSIVE",
AQ550="Sharing","PASSIVE",
AQ550="Sites strategiques &amp; DataCenter","PASSIVE",
AQ550="Exclu","Exclu",
AQ550="SAT","ACTIVE",
AQ550="SPARE-ISSUE","SPARE-ISSUE",
AQ550="Fiber CAmtel","ACTIVE",
AQ550="Fiber AOF","ACTIVE",
AQ550="Projet OCM (HUAWEI)","PLANNED WORKS",
AQ550="Projet OCM (NOKIA)","PLANNED WORKS",
AQ550="ACCESS-ISSUE","ACCESS-ISSUE",
AQ550="Projet OCM (ZTE, NOKIA, autres projets)","PLANNED WORKS",
AQ550="No root CAuse","No root cause",
AQ550="ODU HS","ACTIVE",
AQ550="IP &amp; VLAN","ACTIVE",
AQ550="Warehouse HUAWEI","SPARE-ISSUE",
AQ550="SPARE-HS","SPARE-ISSUE",
AQ550="Power Telco","ACTIVE", AQ550="no impacts","no impacts"
),"")</f>
        <v>No root cause</v>
      </c>
      <c r="AS550" s="92" t="s">
        <v>5537</v>
      </c>
      <c r="AT550" s="98" t="s">
        <v>461</v>
      </c>
      <c r="AV550" s="17" t="s">
        <v>5537</v>
      </c>
      <c r="AW550" s="7" t="s">
        <v>5537</v>
      </c>
      <c r="AX550" s="6" t="s">
        <v>5537</v>
      </c>
      <c r="AY550" s="7"/>
      <c r="AZ550" s="3" t="s">
        <v>5537</v>
      </c>
      <c r="BA550" s="18" t="s">
        <v>5537</v>
      </c>
      <c r="BB550" s="18" t="s">
        <v>5537</v>
      </c>
      <c r="BC550" s="18" t="s">
        <v>5537</v>
      </c>
      <c r="BD550" s="18" t="s">
        <v>5537</v>
      </c>
      <c r="BE550" s="18" t="s">
        <v>5537</v>
      </c>
      <c r="BF550" s="18" t="s">
        <v>5537</v>
      </c>
      <c r="BG550" s="18" t="s">
        <v>5537</v>
      </c>
      <c r="BH550" s="18" t="s">
        <v>5537</v>
      </c>
      <c r="BI550" s="18" t="s">
        <v>5537</v>
      </c>
      <c r="BJ550" s="18" t="s">
        <v>5537</v>
      </c>
      <c r="BK550" s="18" t="s">
        <v>5537</v>
      </c>
      <c r="BL550" s="9" t="s">
        <v>5537</v>
      </c>
      <c r="BM550" s="14" t="s">
        <v>5537</v>
      </c>
      <c r="BN550" s="14" t="s">
        <v>5537</v>
      </c>
      <c r="BO550" s="14" t="str">
        <f>_xlfn.XLOOKUP(B550,'[4]cell downs 18042026 17h'!$B:$B,'[4]cell downs 18042026 17h'!$B:$B,"")</f>
        <v/>
      </c>
      <c r="BP550" s="14" t="str">
        <f>_xlfn.XLOOKUP(B550,'[5]Cells Huawei 19042026 15h'!$B:$B,'[5]Cells Huawei 19042026 15h'!$B:$B,"")</f>
        <v/>
      </c>
      <c r="BQ550" s="9" t="str">
        <f>_xlfn.XLOOKUP(B550,'[6]cells down 19042026 9H40'!$B:$B,'[6]cells down 19042026 9H40'!$B:$B,"")</f>
        <v/>
      </c>
      <c r="BR550" s="9" t="s">
        <v>461</v>
      </c>
      <c r="BS550" s="9" t="s">
        <v>12</v>
      </c>
      <c r="BT550" s="108"/>
    </row>
    <row r="551" spans="1:72" s="9" customFormat="1" x14ac:dyDescent="0.35">
      <c r="A551" s="1" t="s">
        <v>1913</v>
      </c>
      <c r="B551" s="8" t="s">
        <v>1914</v>
      </c>
      <c r="C551" s="3" t="str">
        <f>_xlfn.XLOOKUP(B551,'[1]daily break down'!$D:$D,'[1]daily break down'!$E:$E,"")</f>
        <v>Douala</v>
      </c>
      <c r="D551" s="1" t="s">
        <v>11</v>
      </c>
      <c r="E551" s="1" t="s">
        <v>12</v>
      </c>
      <c r="F551" s="3" t="s">
        <v>31</v>
      </c>
      <c r="G551" s="1" t="s">
        <v>32</v>
      </c>
      <c r="H551" s="34" t="str">
        <f>_xlfn.XLOOKUP(B551,[2]CALCULATION!$B:$B,[2]CALCULATION!$H:$H,"")</f>
        <v>ZTE</v>
      </c>
      <c r="I551" s="28">
        <v>0</v>
      </c>
      <c r="J551" s="28">
        <v>0</v>
      </c>
      <c r="K551" s="28">
        <v>0</v>
      </c>
      <c r="L551" s="28">
        <v>0</v>
      </c>
      <c r="M551" s="28">
        <v>0</v>
      </c>
      <c r="N551" s="28">
        <v>0</v>
      </c>
      <c r="O551" s="28">
        <v>0</v>
      </c>
      <c r="P551" s="28">
        <v>0</v>
      </c>
      <c r="Q551" s="28">
        <v>0</v>
      </c>
      <c r="R551" s="28">
        <v>0</v>
      </c>
      <c r="S551" s="93">
        <v>0</v>
      </c>
      <c r="T551" s="93">
        <f>_xlfn.XLOOKUP(B551,'[3]Nur des jours'!$B:$B,'[3]Nur des jours'!$U:$U,"")</f>
        <v>0</v>
      </c>
      <c r="U551" s="93">
        <v>0</v>
      </c>
      <c r="V551" s="93">
        <v>0</v>
      </c>
      <c r="W551" s="93">
        <v>0</v>
      </c>
      <c r="X551" s="93">
        <v>0</v>
      </c>
      <c r="Y551" s="93">
        <v>0</v>
      </c>
      <c r="Z551" s="93">
        <v>0</v>
      </c>
      <c r="AA551" s="93">
        <v>0</v>
      </c>
      <c r="AB551" s="93">
        <v>0</v>
      </c>
      <c r="AC551" s="93">
        <f>_xlfn.XLOOKUP(B551,'[3]Nur des jours'!$B:$B,'[3]Nur des jours'!$N:$N,"")</f>
        <v>0</v>
      </c>
      <c r="AD551" s="93">
        <v>0</v>
      </c>
      <c r="AE551" s="93">
        <v>0</v>
      </c>
      <c r="AF551" s="93">
        <v>0</v>
      </c>
      <c r="AG551" s="93"/>
      <c r="AH551" s="93">
        <v>5.5288742783913148E-4</v>
      </c>
      <c r="AI551" s="93">
        <v>0</v>
      </c>
      <c r="AJ551" s="93">
        <v>0</v>
      </c>
      <c r="AK551" s="93">
        <v>1.0602100830217019E-3</v>
      </c>
      <c r="AL551" s="93">
        <v>5.5288742783913148E-4</v>
      </c>
      <c r="AM551" s="49" t="s">
        <v>5559</v>
      </c>
      <c r="AN551" s="49"/>
      <c r="AO551" s="48" t="str" cm="1">
        <f t="array" ref="AO551">IFERROR(_xlfn.IFS(
AQ551="MPR ISSUE","PDH",
AQ551="BSS Hardware Issue","BSS",
AQ551="Sites strategiques, MLL, Pylone, etc.","ENVTECH",
AQ551="AKTIVCO DEFAUT GE &amp; POWER Cabinet","AKTIVCO",
AQ551="AKTIVCO Coupure ENEO &amp; Baisse de tension","AKTIVCO GRID ONLY",
AQ551="Coupure ENEO &amp; Baisse de tension","IHS GRID ONLY",
AQ551="Defaut GE &amp; POWER Cabinet","IHS",
AQ551="Sharing","Partners",
AQ551="Sites strategiques &amp; DataCenter","SST &amp; DC",
AQ551="Exclu","Exclu",
AQ551="SAT","SAT",
AQ551="SPARE-ISSUE","SPARE-ISSUE",
AQ551="Fiber CAmtel","TRANS_FO_CAMTEL",
AQ551="Fiber AOF","Fiber AOF",
AQ551="Projet OCM (HUAWEI)","TRAVAUX-HUAWEI",
AQ551="Projet OCM (NOKIA)","TRAVAUX-NOKIA",
AQ551="ACCESS-ISSUE","ACCESS-ISSUE",
AQ551="Projet OCM (ZTE, NOKIA, autres projets)","TRAVAUX OCM",
AQ551="No root CAuse","No root cause",
AQ551="ODU HS","PDH",
AQ551="IP &amp; VLAN","PDH",
AQ551="Warehouse HUAWEI","SPARE-ISSUE",
AQ551="SPARE-HS","SPARE-ISSUE",
AQ551="Power Telco","BSS",AQ551="no impacts","no impacts"
),"")</f>
        <v>No root cause</v>
      </c>
      <c r="AP551" s="48" t="str" cm="1">
        <f t="array" ref="AP551">IFERROR(_xlfn.IFS(
AQ551="MPR ISSUE","TX ISSUE",
AQ551="BSS Hardware Issue","RAN ISSUE",
AQ551="Sites strategiques, MLL, Pylone, etc.","ENVTECH",
AQ551="AKTIVCO DEFAUT GE &amp; POWER Cabinet","POWER ISSUE",
AQ551="AKTIVCO Coupure ENEO &amp; Baisse de tension","POWER ISSUE",
AQ551="Coupure ENEO &amp; Baisse de tension","POWER ISSUE",
AQ551="Defaut GE &amp; POWER Cabinet","POWER ISSUE",
AQ551="Sharing","POWER ISSUE",
AQ551="Sites strategiques &amp; DataCenter","POWER ISSUE",
AQ551="Exclu","Exclu",
AQ551="SAT","TX ISSUE",
AQ551="SPARE-ISSUE","SPARE-ISSUE",
AQ551="Fiber CAmtel","TX ISSUE",
AQ551="Fiber AOF","TX ISSUE",
AQ551="Projet OCM (HUAWEI)","TRAVAUX-HUAWEI",
AQ551="Projet OCM (NOKIA)","TRAVAUX -NOKIA",
AQ551="ACCESS-ISSUE","ACCESS-ISSUE",
AQ551="Projet OCM (ZTE, NOKIA, autres projets)","TRAVAUX OCM",
AQ551="No root CAuse","No root cause",
AQ551="ODU HS","TX ISSUE",
AQ551="IP &amp; VLAN","TX ISSUE",
AQ551="Warehouse HUAWEI","SPARE-ISSUE",
AQ551="SPARE-HS","SPARE-ISSUE",
AQ551="Power Telco","RAN ISSUE",AQ551="no impacts","no impacts"
),"")</f>
        <v>No root cause</v>
      </c>
      <c r="AQ551" s="126" t="s">
        <v>5344</v>
      </c>
      <c r="AR551" s="48" t="str" cm="1">
        <f t="array" ref="AR551">IFERROR(_xlfn.IFS(
AQ551="MPR ISSUE","ACTIVE",
AQ551="BSS Hardware Issue","ACTIVE",
AQ551="Sites strategiques, MLL, Pylone, etc.","PASSIVE",
AQ551="AKTIVCO DEFAUT GE &amp; POWER Cabinet","PASSIVE",
AQ551="AKTIVCO Coupure ENEO &amp; Baisse de tension","PASSIVE",
AQ551="Coupure ENEO &amp; Baisse de tension","PASSIVE",
AQ551="Defaut GE &amp; POWER Cabinet","PASSIVE",
AQ551="Sharing","PASSIVE",
AQ551="Sites strategiques &amp; DataCenter","PASSIVE",
AQ551="Exclu","Exclu",
AQ551="SAT","ACTIVE",
AQ551="SPARE-ISSUE","SPARE-ISSUE",
AQ551="Fiber CAmtel","ACTIVE",
AQ551="Fiber AOF","ACTIVE",
AQ551="Projet OCM (HUAWEI)","PLANNED WORKS",
AQ551="Projet OCM (NOKIA)","PLANNED WORKS",
AQ551="ACCESS-ISSUE","ACCESS-ISSUE",
AQ551="Projet OCM (ZTE, NOKIA, autres projets)","PLANNED WORKS",
AQ551="No root CAuse","No root cause",
AQ551="ODU HS","ACTIVE",
AQ551="IP &amp; VLAN","ACTIVE",
AQ551="Warehouse HUAWEI","SPARE-ISSUE",
AQ551="SPARE-HS","SPARE-ISSUE",
AQ551="Power Telco","ACTIVE", AQ551="no impacts","no impacts"
),"")</f>
        <v>No root cause</v>
      </c>
      <c r="AS551" s="92" t="s">
        <v>5537</v>
      </c>
      <c r="AT551" s="98" t="s">
        <v>1914</v>
      </c>
      <c r="AV551" s="17" t="s">
        <v>5537</v>
      </c>
      <c r="AW551" s="7" t="s">
        <v>5537</v>
      </c>
      <c r="AX551" s="6" t="s">
        <v>5537</v>
      </c>
      <c r="AY551" s="7"/>
      <c r="AZ551" s="3" t="s">
        <v>5537</v>
      </c>
      <c r="BA551" s="18" t="s">
        <v>5537</v>
      </c>
      <c r="BB551" s="18" t="s">
        <v>5537</v>
      </c>
      <c r="BC551" s="18" t="s">
        <v>5537</v>
      </c>
      <c r="BD551" s="18" t="s">
        <v>5537</v>
      </c>
      <c r="BE551" s="18" t="s">
        <v>5537</v>
      </c>
      <c r="BF551" s="18" t="s">
        <v>5537</v>
      </c>
      <c r="BG551" s="18" t="s">
        <v>5537</v>
      </c>
      <c r="BH551" s="18" t="s">
        <v>5537</v>
      </c>
      <c r="BI551" s="18" t="s">
        <v>5537</v>
      </c>
      <c r="BJ551" s="18" t="s">
        <v>5537</v>
      </c>
      <c r="BK551" s="18" t="s">
        <v>5537</v>
      </c>
      <c r="BL551" s="9" t="s">
        <v>5537</v>
      </c>
      <c r="BM551" s="14" t="s">
        <v>5537</v>
      </c>
      <c r="BN551" s="14" t="s">
        <v>5537</v>
      </c>
      <c r="BO551" s="14" t="str">
        <f>_xlfn.XLOOKUP(B551,'[4]cell downs 18042026 17h'!$B:$B,'[4]cell downs 18042026 17h'!$B:$B,"")</f>
        <v/>
      </c>
      <c r="BP551" s="14" t="str">
        <f>_xlfn.XLOOKUP(B551,'[5]Cells Huawei 19042026 15h'!$B:$B,'[5]Cells Huawei 19042026 15h'!$B:$B,"")</f>
        <v/>
      </c>
      <c r="BQ551" s="9" t="str">
        <f>_xlfn.XLOOKUP(B551,'[6]cells down 19042026 9H40'!$B:$B,'[6]cells down 19042026 9H40'!$B:$B,"")</f>
        <v/>
      </c>
      <c r="BR551" s="9" t="s">
        <v>1914</v>
      </c>
      <c r="BS551" s="9" t="s">
        <v>594</v>
      </c>
      <c r="BT551" s="108"/>
    </row>
    <row r="552" spans="1:72" s="9" customFormat="1" x14ac:dyDescent="0.35">
      <c r="A552" s="1" t="s">
        <v>2935</v>
      </c>
      <c r="B552" s="8" t="s">
        <v>2936</v>
      </c>
      <c r="C552" s="3" t="str">
        <f>_xlfn.XLOOKUP(B552,'[1]daily break down'!$D:$D,'[1]daily break down'!$E:$E,"")</f>
        <v>Ngaoundere</v>
      </c>
      <c r="D552" s="1" t="s">
        <v>11</v>
      </c>
      <c r="E552" s="1" t="s">
        <v>12</v>
      </c>
      <c r="F552" s="3" t="s">
        <v>90</v>
      </c>
      <c r="G552" s="1" t="s">
        <v>91</v>
      </c>
      <c r="H552" s="32" t="str">
        <f>_xlfn.XLOOKUP(B552,[2]CALCULATION!$B:$B,[2]CALCULATION!$H:$H,"")</f>
        <v>Huawei</v>
      </c>
      <c r="I552" s="28">
        <v>0</v>
      </c>
      <c r="J552" s="28">
        <v>5.5467093567101271E-3</v>
      </c>
      <c r="K552" s="28">
        <v>0</v>
      </c>
      <c r="L552" s="28">
        <v>0</v>
      </c>
      <c r="M552" s="28">
        <v>0</v>
      </c>
      <c r="N552" s="28">
        <v>0</v>
      </c>
      <c r="O552" s="28">
        <v>0</v>
      </c>
      <c r="P552" s="28">
        <v>0</v>
      </c>
      <c r="Q552" s="28">
        <v>4.8261721926873322E-2</v>
      </c>
      <c r="R552" s="28">
        <v>0</v>
      </c>
      <c r="S552" s="93">
        <v>0</v>
      </c>
      <c r="T552" s="93">
        <f>_xlfn.XLOOKUP(B552,'[3]Nur des jours'!$B:$B,'[3]Nur des jours'!$U:$U,"")</f>
        <v>0</v>
      </c>
      <c r="U552" s="93">
        <v>0</v>
      </c>
      <c r="V552" s="93">
        <v>0</v>
      </c>
      <c r="W552" s="93">
        <v>0</v>
      </c>
      <c r="X552" s="93">
        <v>4.9135640764425732E-2</v>
      </c>
      <c r="Y552" s="93">
        <v>4.1107180259849958</v>
      </c>
      <c r="Z552" s="93">
        <v>1.4238813125476197</v>
      </c>
      <c r="AA552" s="93">
        <v>9.5038673583823421</v>
      </c>
      <c r="AB552" s="93">
        <v>0.85308746607768104</v>
      </c>
      <c r="AC552" s="93">
        <f>_xlfn.XLOOKUP(B552,'[3]Nur des jours'!$B:$B,'[3]Nur des jours'!$N:$N,"")</f>
        <v>8.0257852428281603E-4</v>
      </c>
      <c r="AD552" s="93">
        <v>8.0257852428281603E-4</v>
      </c>
      <c r="AE552" s="93">
        <v>3.5670156634791817E-4</v>
      </c>
      <c r="AF552" s="93">
        <v>8.0257852428281581E-4</v>
      </c>
      <c r="AG552" s="93"/>
      <c r="AH552" s="93">
        <v>5.3505234952187721E-4</v>
      </c>
      <c r="AI552" s="93">
        <v>0</v>
      </c>
      <c r="AJ552" s="93">
        <v>1.593786019564042E-3</v>
      </c>
      <c r="AK552" s="93">
        <v>0</v>
      </c>
      <c r="AL552" s="93">
        <v>5.3505234952187721E-4</v>
      </c>
      <c r="AM552" s="49" t="s">
        <v>5559</v>
      </c>
      <c r="AN552" s="49"/>
      <c r="AO552" s="48" t="str" cm="1">
        <f t="array" ref="AO552">IFERROR(_xlfn.IFS(
AQ552="MPR ISSUE","PDH",
AQ552="BSS Hardware Issue","BSS",
AQ552="Sites strategiques, MLL, Pylone, etc.","ENVTECH",
AQ552="AKTIVCO DEFAUT GE &amp; POWER Cabinet","AKTIVCO",
AQ552="AKTIVCO Coupure ENEO &amp; Baisse de tension","AKTIVCO GRID ONLY",
AQ552="Coupure ENEO &amp; Baisse de tension","IHS GRID ONLY",
AQ552="Defaut GE &amp; POWER Cabinet","IHS",
AQ552="Sharing","Partners",
AQ552="Sites strategiques &amp; DataCenter","SST &amp; DC",
AQ552="Exclu","Exclu",
AQ552="SAT","SAT",
AQ552="SPARE-ISSUE","SPARE-ISSUE",
AQ552="Fiber CAmtel","TRANS_FO_CAMTEL",
AQ552="Fiber AOF","Fiber AOF",
AQ552="Projet OCM (HUAWEI)","TRAVAUX-HUAWEI",
AQ552="Projet OCM (NOKIA)","TRAVAUX-NOKIA",
AQ552="ACCESS-ISSUE","ACCESS-ISSUE",
AQ552="Projet OCM (ZTE, NOKIA, autres projets)","TRAVAUX OCM",
AQ552="No root CAuse","No root cause",
AQ552="ODU HS","PDH",
AQ552="IP &amp; VLAN","PDH",
AQ552="Warehouse HUAWEI","SPARE-ISSUE",
AQ552="SPARE-HS","SPARE-ISSUE",
AQ552="Power Telco","BSS",AQ552="no impacts","no impacts"
),"")</f>
        <v>No root cause</v>
      </c>
      <c r="AP552" s="48" t="str" cm="1">
        <f t="array" ref="AP552">IFERROR(_xlfn.IFS(
AQ552="MPR ISSUE","TX ISSUE",
AQ552="BSS Hardware Issue","RAN ISSUE",
AQ552="Sites strategiques, MLL, Pylone, etc.","ENVTECH",
AQ552="AKTIVCO DEFAUT GE &amp; POWER Cabinet","POWER ISSUE",
AQ552="AKTIVCO Coupure ENEO &amp; Baisse de tension","POWER ISSUE",
AQ552="Coupure ENEO &amp; Baisse de tension","POWER ISSUE",
AQ552="Defaut GE &amp; POWER Cabinet","POWER ISSUE",
AQ552="Sharing","POWER ISSUE",
AQ552="Sites strategiques &amp; DataCenter","POWER ISSUE",
AQ552="Exclu","Exclu",
AQ552="SAT","TX ISSUE",
AQ552="SPARE-ISSUE","SPARE-ISSUE",
AQ552="Fiber CAmtel","TX ISSUE",
AQ552="Fiber AOF","TX ISSUE",
AQ552="Projet OCM (HUAWEI)","TRAVAUX-HUAWEI",
AQ552="Projet OCM (NOKIA)","TRAVAUX -NOKIA",
AQ552="ACCESS-ISSUE","ACCESS-ISSUE",
AQ552="Projet OCM (ZTE, NOKIA, autres projets)","TRAVAUX OCM",
AQ552="No root CAuse","No root cause",
AQ552="ODU HS","TX ISSUE",
AQ552="IP &amp; VLAN","TX ISSUE",
AQ552="Warehouse HUAWEI","SPARE-ISSUE",
AQ552="SPARE-HS","SPARE-ISSUE",
AQ552="Power Telco","RAN ISSUE",AQ552="no impacts","no impacts"
),"")</f>
        <v>No root cause</v>
      </c>
      <c r="AQ552" s="67" t="s">
        <v>5344</v>
      </c>
      <c r="AR552" s="48" t="str" cm="1">
        <f t="array" ref="AR552">IFERROR(_xlfn.IFS(
AQ552="MPR ISSUE","ACTIVE",
AQ552="BSS Hardware Issue","ACTIVE",
AQ552="Sites strategiques, MLL, Pylone, etc.","PASSIVE",
AQ552="AKTIVCO DEFAUT GE &amp; POWER Cabinet","PASSIVE",
AQ552="AKTIVCO Coupure ENEO &amp; Baisse de tension","PASSIVE",
AQ552="Coupure ENEO &amp; Baisse de tension","PASSIVE",
AQ552="Defaut GE &amp; POWER Cabinet","PASSIVE",
AQ552="Sharing","PASSIVE",
AQ552="Sites strategiques &amp; DataCenter","PASSIVE",
AQ552="Exclu","Exclu",
AQ552="SAT","ACTIVE",
AQ552="SPARE-ISSUE","SPARE-ISSUE",
AQ552="Fiber CAmtel","ACTIVE",
AQ552="Fiber AOF","ACTIVE",
AQ552="Projet OCM (HUAWEI)","PLANNED WORKS",
AQ552="Projet OCM (NOKIA)","PLANNED WORKS",
AQ552="ACCESS-ISSUE","ACCESS-ISSUE",
AQ552="Projet OCM (ZTE, NOKIA, autres projets)","PLANNED WORKS",
AQ552="No root CAuse","No root cause",
AQ552="ODU HS","ACTIVE",
AQ552="IP &amp; VLAN","ACTIVE",
AQ552="Warehouse HUAWEI","SPARE-ISSUE",
AQ552="SPARE-HS","SPARE-ISSUE",
AQ552="Power Telco","ACTIVE", AQ552="no impacts","no impacts"
),"")</f>
        <v>No root cause</v>
      </c>
      <c r="AS552" s="92" t="s">
        <v>5762</v>
      </c>
      <c r="AT552" s="98" t="s">
        <v>2936</v>
      </c>
      <c r="AV552" s="17" t="s">
        <v>5537</v>
      </c>
      <c r="AW552" s="7" t="s">
        <v>5537</v>
      </c>
      <c r="AX552" s="6" t="s">
        <v>5537</v>
      </c>
      <c r="AY552" s="7"/>
      <c r="AZ552" s="3" t="s">
        <v>5537</v>
      </c>
      <c r="BA552" s="18" t="s">
        <v>5537</v>
      </c>
      <c r="BB552" s="18" t="s">
        <v>5537</v>
      </c>
      <c r="BC552" s="18" t="s">
        <v>5537</v>
      </c>
      <c r="BD552" s="18" t="s">
        <v>5537</v>
      </c>
      <c r="BE552" s="18" t="s">
        <v>5537</v>
      </c>
      <c r="BF552" s="18" t="s">
        <v>5537</v>
      </c>
      <c r="BG552" s="18" t="s">
        <v>5537</v>
      </c>
      <c r="BH552" s="18" t="s">
        <v>5537</v>
      </c>
      <c r="BI552" s="18" t="s">
        <v>5537</v>
      </c>
      <c r="BJ552" s="18" t="s">
        <v>5537</v>
      </c>
      <c r="BK552" s="18" t="s">
        <v>5537</v>
      </c>
      <c r="BL552" s="9" t="s">
        <v>5762</v>
      </c>
      <c r="BM552" s="14" t="s">
        <v>5537</v>
      </c>
      <c r="BN552" s="14" t="s">
        <v>5537</v>
      </c>
      <c r="BO552" s="14" t="str">
        <f>_xlfn.XLOOKUP(B552,'[4]cell downs 18042026 17h'!$B:$B,'[4]cell downs 18042026 17h'!$B:$B,"")</f>
        <v/>
      </c>
      <c r="BP552" s="14" t="str">
        <f>_xlfn.XLOOKUP(B552,'[5]Cells Huawei 19042026 15h'!$B:$B,'[5]Cells Huawei 19042026 15h'!$B:$B,"")</f>
        <v/>
      </c>
      <c r="BQ552" s="9" t="str">
        <f>_xlfn.XLOOKUP(B552,'[6]cells down 19042026 9H40'!$B:$B,'[6]cells down 19042026 9H40'!$B:$B,"")</f>
        <v/>
      </c>
      <c r="BR552" s="9" t="s">
        <v>2936</v>
      </c>
      <c r="BS552" s="9" t="s">
        <v>12</v>
      </c>
      <c r="BT552" s="108"/>
    </row>
    <row r="553" spans="1:72" s="9" customFormat="1" x14ac:dyDescent="0.35">
      <c r="A553" s="1" t="s">
        <v>2464</v>
      </c>
      <c r="B553" s="8" t="s">
        <v>2465</v>
      </c>
      <c r="C553" s="3" t="str">
        <f>_xlfn.XLOOKUP(B553,'[1]daily break down'!$D:$D,'[1]daily break down'!$E:$E,"")</f>
        <v>Douala</v>
      </c>
      <c r="D553" s="1" t="s">
        <v>21</v>
      </c>
      <c r="E553" s="1" t="s">
        <v>22</v>
      </c>
      <c r="F553" s="3" t="s">
        <v>31</v>
      </c>
      <c r="G553" s="1" t="s">
        <v>32</v>
      </c>
      <c r="H553" s="34" t="str">
        <f>_xlfn.XLOOKUP(B553,[2]CALCULATION!$B:$B,[2]CALCULATION!$H:$H,"")</f>
        <v>ZTE</v>
      </c>
      <c r="I553" s="28">
        <v>14.823232971780627</v>
      </c>
      <c r="J553" s="28">
        <v>0</v>
      </c>
      <c r="K553" s="28">
        <v>0</v>
      </c>
      <c r="L553" s="28">
        <v>0</v>
      </c>
      <c r="M553" s="28">
        <v>7.7422074975815713E-2</v>
      </c>
      <c r="N553" s="28">
        <v>0</v>
      </c>
      <c r="O553" s="28">
        <v>0</v>
      </c>
      <c r="P553" s="28">
        <v>0</v>
      </c>
      <c r="Q553" s="28">
        <v>0</v>
      </c>
      <c r="R553" s="28">
        <v>0</v>
      </c>
      <c r="S553" s="93">
        <v>0</v>
      </c>
      <c r="T553" s="93">
        <f>_xlfn.XLOOKUP(B553,'[3]Nur des jours'!$B:$B,'[3]Nur des jours'!$U:$U,"")</f>
        <v>0</v>
      </c>
      <c r="U553" s="93">
        <v>0</v>
      </c>
      <c r="V553" s="93">
        <v>0</v>
      </c>
      <c r="W553" s="93">
        <v>0</v>
      </c>
      <c r="X553" s="93">
        <v>4.0307276997313627E-3</v>
      </c>
      <c r="Y553" s="93">
        <v>0</v>
      </c>
      <c r="Z553" s="93">
        <v>0</v>
      </c>
      <c r="AA553" s="93">
        <v>0</v>
      </c>
      <c r="AB553" s="93">
        <v>0</v>
      </c>
      <c r="AC553" s="93">
        <f>_xlfn.XLOOKUP(B553,'[3]Nur des jours'!$B:$B,'[3]Nur des jours'!$N:$N,"")</f>
        <v>0</v>
      </c>
      <c r="AD553" s="93">
        <v>0</v>
      </c>
      <c r="AE553" s="93">
        <v>15.985741211586811</v>
      </c>
      <c r="AF553" s="93">
        <v>0</v>
      </c>
      <c r="AG553" s="93"/>
      <c r="AH553" s="93">
        <v>4.9938219288710639E-4</v>
      </c>
      <c r="AI553" s="93">
        <v>0</v>
      </c>
      <c r="AJ553" s="93">
        <v>0</v>
      </c>
      <c r="AK553" s="93">
        <v>9.5760910724569388E-4</v>
      </c>
      <c r="AL553" s="93">
        <v>4.9938219288710639E-4</v>
      </c>
      <c r="AM553" s="49" t="s">
        <v>5559</v>
      </c>
      <c r="AN553" s="49"/>
      <c r="AO553" s="48" t="str" cm="1">
        <f t="array" ref="AO553">IFERROR(_xlfn.IFS(
AQ553="MPR ISSUE","PDH",
AQ553="BSS Hardware Issue","BSS",
AQ553="Sites strategiques, MLL, Pylone, etc.","ENVTECH",
AQ553="AKTIVCO DEFAUT GE &amp; POWER Cabinet","AKTIVCO",
AQ553="AKTIVCO Coupure ENEO &amp; Baisse de tension","AKTIVCO GRID ONLY",
AQ553="Coupure ENEO &amp; Baisse de tension","IHS GRID ONLY",
AQ553="Defaut GE &amp; POWER Cabinet","IHS",
AQ553="Sharing","Partners",
AQ553="Sites strategiques &amp; DataCenter","SST &amp; DC",
AQ553="Exclu","Exclu",
AQ553="SAT","SAT",
AQ553="SPARE-ISSUE","SPARE-ISSUE",
AQ553="Fiber CAmtel","TRANS_FO_CAMTEL",
AQ553="Fiber AOF","Fiber AOF",
AQ553="Projet OCM (HUAWEI)","TRAVAUX-HUAWEI",
AQ553="Projet OCM (NOKIA)","TRAVAUX-NOKIA",
AQ553="ACCESS-ISSUE","ACCESS-ISSUE",
AQ553="Projet OCM (ZTE, NOKIA, autres projets)","TRAVAUX OCM",
AQ553="No root CAuse","No root cause",
AQ553="ODU HS","PDH",
AQ553="IP &amp; VLAN","PDH",
AQ553="Warehouse HUAWEI","SPARE-ISSUE",
AQ553="SPARE-HS","SPARE-ISSUE",
AQ553="Power Telco","BSS",AQ553="no impacts","no impacts"
),"")</f>
        <v>No root cause</v>
      </c>
      <c r="AP553" s="48" t="str" cm="1">
        <f t="array" ref="AP553">IFERROR(_xlfn.IFS(
AQ553="MPR ISSUE","TX ISSUE",
AQ553="BSS Hardware Issue","RAN ISSUE",
AQ553="Sites strategiques, MLL, Pylone, etc.","ENVTECH",
AQ553="AKTIVCO DEFAUT GE &amp; POWER Cabinet","POWER ISSUE",
AQ553="AKTIVCO Coupure ENEO &amp; Baisse de tension","POWER ISSUE",
AQ553="Coupure ENEO &amp; Baisse de tension","POWER ISSUE",
AQ553="Defaut GE &amp; POWER Cabinet","POWER ISSUE",
AQ553="Sharing","POWER ISSUE",
AQ553="Sites strategiques &amp; DataCenter","POWER ISSUE",
AQ553="Exclu","Exclu",
AQ553="SAT","TX ISSUE",
AQ553="SPARE-ISSUE","SPARE-ISSUE",
AQ553="Fiber CAmtel","TX ISSUE",
AQ553="Fiber AOF","TX ISSUE",
AQ553="Projet OCM (HUAWEI)","TRAVAUX-HUAWEI",
AQ553="Projet OCM (NOKIA)","TRAVAUX -NOKIA",
AQ553="ACCESS-ISSUE","ACCESS-ISSUE",
AQ553="Projet OCM (ZTE, NOKIA, autres projets)","TRAVAUX OCM",
AQ553="No root CAuse","No root cause",
AQ553="ODU HS","TX ISSUE",
AQ553="IP &amp; VLAN","TX ISSUE",
AQ553="Warehouse HUAWEI","SPARE-ISSUE",
AQ553="SPARE-HS","SPARE-ISSUE",
AQ553="Power Telco","RAN ISSUE",AQ553="no impacts","no impacts"
),"")</f>
        <v>No root cause</v>
      </c>
      <c r="AQ553" s="67" t="s">
        <v>5344</v>
      </c>
      <c r="AR553" s="48" t="str" cm="1">
        <f t="array" ref="AR553">IFERROR(_xlfn.IFS(
AQ553="MPR ISSUE","ACTIVE",
AQ553="BSS Hardware Issue","ACTIVE",
AQ553="Sites strategiques, MLL, Pylone, etc.","PASSIVE",
AQ553="AKTIVCO DEFAUT GE &amp; POWER Cabinet","PASSIVE",
AQ553="AKTIVCO Coupure ENEO &amp; Baisse de tension","PASSIVE",
AQ553="Coupure ENEO &amp; Baisse de tension","PASSIVE",
AQ553="Defaut GE &amp; POWER Cabinet","PASSIVE",
AQ553="Sharing","PASSIVE",
AQ553="Sites strategiques &amp; DataCenter","PASSIVE",
AQ553="Exclu","Exclu",
AQ553="SAT","ACTIVE",
AQ553="SPARE-ISSUE","SPARE-ISSUE",
AQ553="Fiber CAmtel","ACTIVE",
AQ553="Fiber AOF","ACTIVE",
AQ553="Projet OCM (HUAWEI)","PLANNED WORKS",
AQ553="Projet OCM (NOKIA)","PLANNED WORKS",
AQ553="ACCESS-ISSUE","ACCESS-ISSUE",
AQ553="Projet OCM (ZTE, NOKIA, autres projets)","PLANNED WORKS",
AQ553="No root CAuse","No root cause",
AQ553="ODU HS","ACTIVE",
AQ553="IP &amp; VLAN","ACTIVE",
AQ553="Warehouse HUAWEI","SPARE-ISSUE",
AQ553="SPARE-HS","SPARE-ISSUE",
AQ553="Power Telco","ACTIVE", AQ553="no impacts","no impacts"
),"")</f>
        <v>No root cause</v>
      </c>
      <c r="AS553" s="92" t="s">
        <v>5537</v>
      </c>
      <c r="AT553" s="98" t="s">
        <v>2465</v>
      </c>
      <c r="AV553" s="17" t="s">
        <v>5537</v>
      </c>
      <c r="AW553" s="7" t="s">
        <v>5537</v>
      </c>
      <c r="AX553" s="6" t="s">
        <v>5537</v>
      </c>
      <c r="AY553" s="7"/>
      <c r="AZ553" s="3" t="s">
        <v>5537</v>
      </c>
      <c r="BA553" s="18" t="s">
        <v>5537</v>
      </c>
      <c r="BB553" s="18" t="s">
        <v>5537</v>
      </c>
      <c r="BC553" s="18" t="s">
        <v>5537</v>
      </c>
      <c r="BD553" s="18" t="s">
        <v>5537</v>
      </c>
      <c r="BE553" s="18" t="s">
        <v>5537</v>
      </c>
      <c r="BF553" s="18" t="s">
        <v>5537</v>
      </c>
      <c r="BG553" s="18" t="s">
        <v>5537</v>
      </c>
      <c r="BH553" s="18" t="s">
        <v>5537</v>
      </c>
      <c r="BI553" s="18" t="s">
        <v>5537</v>
      </c>
      <c r="BJ553" s="18" t="s">
        <v>5537</v>
      </c>
      <c r="BK553" s="18" t="s">
        <v>5537</v>
      </c>
      <c r="BL553" s="9" t="s">
        <v>5537</v>
      </c>
      <c r="BM553" s="14" t="s">
        <v>5537</v>
      </c>
      <c r="BN553" s="14" t="s">
        <v>5537</v>
      </c>
      <c r="BO553" s="14" t="str">
        <f>_xlfn.XLOOKUP(B553,'[4]cell downs 18042026 17h'!$B:$B,'[4]cell downs 18042026 17h'!$B:$B,"")</f>
        <v/>
      </c>
      <c r="BP553" s="14" t="str">
        <f>_xlfn.XLOOKUP(B553,'[5]Cells Huawei 19042026 15h'!$B:$B,'[5]Cells Huawei 19042026 15h'!$B:$B,"")</f>
        <v/>
      </c>
      <c r="BQ553" s="9" t="str">
        <f>_xlfn.XLOOKUP(B553,'[6]cells down 19042026 9H40'!$B:$B,'[6]cells down 19042026 9H40'!$B:$B,"")</f>
        <v/>
      </c>
      <c r="BR553" s="9" t="s">
        <v>5537</v>
      </c>
      <c r="BS553" s="9" t="s">
        <v>5537</v>
      </c>
      <c r="BT553" s="108"/>
    </row>
    <row r="554" spans="1:72" s="9" customFormat="1" x14ac:dyDescent="0.35">
      <c r="A554" s="1" t="s">
        <v>2082</v>
      </c>
      <c r="B554" s="8" t="s">
        <v>2083</v>
      </c>
      <c r="C554" s="3" t="str">
        <f>_xlfn.XLOOKUP(B554,'[1]daily break down'!$D:$D,'[1]daily break down'!$E:$E,"")</f>
        <v>Douala</v>
      </c>
      <c r="D554" s="1" t="s">
        <v>11</v>
      </c>
      <c r="E554" s="1" t="s">
        <v>12</v>
      </c>
      <c r="F554" s="3" t="s">
        <v>31</v>
      </c>
      <c r="G554" s="1" t="s">
        <v>32</v>
      </c>
      <c r="H554" s="34" t="str">
        <f>_xlfn.XLOOKUP(B554,[2]CALCULATION!$B:$B,[2]CALCULATION!$H:$H,"")</f>
        <v>ZTE</v>
      </c>
      <c r="I554" s="28">
        <v>0</v>
      </c>
      <c r="J554" s="28">
        <v>0</v>
      </c>
      <c r="K554" s="28">
        <v>0</v>
      </c>
      <c r="L554" s="28">
        <v>0</v>
      </c>
      <c r="M554" s="28">
        <v>0</v>
      </c>
      <c r="N554" s="28">
        <v>0</v>
      </c>
      <c r="O554" s="28">
        <v>0</v>
      </c>
      <c r="P554" s="28">
        <v>0</v>
      </c>
      <c r="Q554" s="28">
        <v>0</v>
      </c>
      <c r="R554" s="28">
        <v>0</v>
      </c>
      <c r="S554" s="93">
        <v>0</v>
      </c>
      <c r="T554" s="93">
        <f>_xlfn.XLOOKUP(B554,'[3]Nur des jours'!$B:$B,'[3]Nur des jours'!$U:$U,"")</f>
        <v>0</v>
      </c>
      <c r="U554" s="93">
        <v>0</v>
      </c>
      <c r="V554" s="93">
        <v>0</v>
      </c>
      <c r="W554" s="93">
        <v>0</v>
      </c>
      <c r="X554" s="93">
        <v>0</v>
      </c>
      <c r="Y554" s="93">
        <v>0</v>
      </c>
      <c r="Z554" s="93">
        <v>0</v>
      </c>
      <c r="AA554" s="93">
        <v>0</v>
      </c>
      <c r="AB554" s="93">
        <v>0</v>
      </c>
      <c r="AC554" s="93">
        <f>_xlfn.XLOOKUP(B554,'[3]Nur des jours'!$B:$B,'[3]Nur des jours'!$N:$N,"")</f>
        <v>0.49959621382689334</v>
      </c>
      <c r="AD554" s="93">
        <v>0.49959621382689334</v>
      </c>
      <c r="AE554" s="93">
        <v>0</v>
      </c>
      <c r="AF554" s="93">
        <v>0</v>
      </c>
      <c r="AG554" s="93"/>
      <c r="AH554" s="93">
        <v>4.9938219288710639E-4</v>
      </c>
      <c r="AI554" s="93">
        <v>0</v>
      </c>
      <c r="AJ554" s="93">
        <v>0</v>
      </c>
      <c r="AK554" s="93">
        <v>9.5760910724569388E-4</v>
      </c>
      <c r="AL554" s="93">
        <v>4.9938219288710639E-4</v>
      </c>
      <c r="AM554" s="49" t="s">
        <v>5559</v>
      </c>
      <c r="AN554" s="49"/>
      <c r="AO554" s="48" t="str" cm="1">
        <f t="array" ref="AO554">IFERROR(_xlfn.IFS(
AQ554="MPR ISSUE","PDH",
AQ554="BSS Hardware Issue","BSS",
AQ554="Sites strategiques, MLL, Pylone, etc.","ENVTECH",
AQ554="AKTIVCO DEFAUT GE &amp; POWER Cabinet","AKTIVCO",
AQ554="AKTIVCO Coupure ENEO &amp; Baisse de tension","AKTIVCO GRID ONLY",
AQ554="Coupure ENEO &amp; Baisse de tension","IHS GRID ONLY",
AQ554="Defaut GE &amp; POWER Cabinet","IHS",
AQ554="Sharing","Partners",
AQ554="Sites strategiques &amp; DataCenter","SST &amp; DC",
AQ554="Exclu","Exclu",
AQ554="SAT","SAT",
AQ554="SPARE-ISSUE","SPARE-ISSUE",
AQ554="Fiber CAmtel","TRANS_FO_CAMTEL",
AQ554="Fiber AOF","Fiber AOF",
AQ554="Projet OCM (HUAWEI)","TRAVAUX-HUAWEI",
AQ554="Projet OCM (NOKIA)","TRAVAUX-NOKIA",
AQ554="ACCESS-ISSUE","ACCESS-ISSUE",
AQ554="Projet OCM (ZTE, NOKIA, autres projets)","TRAVAUX OCM",
AQ554="No root CAuse","No root cause",
AQ554="ODU HS","PDH",
AQ554="IP &amp; VLAN","PDH",
AQ554="Warehouse HUAWEI","SPARE-ISSUE",
AQ554="SPARE-HS","SPARE-ISSUE",
AQ554="Power Telco","BSS",AQ554="no impacts","no impacts"
),"")</f>
        <v>No root cause</v>
      </c>
      <c r="AP554" s="48" t="str" cm="1">
        <f t="array" ref="AP554">IFERROR(_xlfn.IFS(
AQ554="MPR ISSUE","TX ISSUE",
AQ554="BSS Hardware Issue","RAN ISSUE",
AQ554="Sites strategiques, MLL, Pylone, etc.","ENVTECH",
AQ554="AKTIVCO DEFAUT GE &amp; POWER Cabinet","POWER ISSUE",
AQ554="AKTIVCO Coupure ENEO &amp; Baisse de tension","POWER ISSUE",
AQ554="Coupure ENEO &amp; Baisse de tension","POWER ISSUE",
AQ554="Defaut GE &amp; POWER Cabinet","POWER ISSUE",
AQ554="Sharing","POWER ISSUE",
AQ554="Sites strategiques &amp; DataCenter","POWER ISSUE",
AQ554="Exclu","Exclu",
AQ554="SAT","TX ISSUE",
AQ554="SPARE-ISSUE","SPARE-ISSUE",
AQ554="Fiber CAmtel","TX ISSUE",
AQ554="Fiber AOF","TX ISSUE",
AQ554="Projet OCM (HUAWEI)","TRAVAUX-HUAWEI",
AQ554="Projet OCM (NOKIA)","TRAVAUX -NOKIA",
AQ554="ACCESS-ISSUE","ACCESS-ISSUE",
AQ554="Projet OCM (ZTE, NOKIA, autres projets)","TRAVAUX OCM",
AQ554="No root CAuse","No root cause",
AQ554="ODU HS","TX ISSUE",
AQ554="IP &amp; VLAN","TX ISSUE",
AQ554="Warehouse HUAWEI","SPARE-ISSUE",
AQ554="SPARE-HS","SPARE-ISSUE",
AQ554="Power Telco","RAN ISSUE",AQ554="no impacts","no impacts"
),"")</f>
        <v>No root cause</v>
      </c>
      <c r="AQ554" s="126" t="s">
        <v>5344</v>
      </c>
      <c r="AR554" s="48" t="str" cm="1">
        <f t="array" ref="AR554">IFERROR(_xlfn.IFS(
AQ554="MPR ISSUE","ACTIVE",
AQ554="BSS Hardware Issue","ACTIVE",
AQ554="Sites strategiques, MLL, Pylone, etc.","PASSIVE",
AQ554="AKTIVCO DEFAUT GE &amp; POWER Cabinet","PASSIVE",
AQ554="AKTIVCO Coupure ENEO &amp; Baisse de tension","PASSIVE",
AQ554="Coupure ENEO &amp; Baisse de tension","PASSIVE",
AQ554="Defaut GE &amp; POWER Cabinet","PASSIVE",
AQ554="Sharing","PASSIVE",
AQ554="Sites strategiques &amp; DataCenter","PASSIVE",
AQ554="Exclu","Exclu",
AQ554="SAT","ACTIVE",
AQ554="SPARE-ISSUE","SPARE-ISSUE",
AQ554="Fiber CAmtel","ACTIVE",
AQ554="Fiber AOF","ACTIVE",
AQ554="Projet OCM (HUAWEI)","PLANNED WORKS",
AQ554="Projet OCM (NOKIA)","PLANNED WORKS",
AQ554="ACCESS-ISSUE","ACCESS-ISSUE",
AQ554="Projet OCM (ZTE, NOKIA, autres projets)","PLANNED WORKS",
AQ554="No root CAuse","No root cause",
AQ554="ODU HS","ACTIVE",
AQ554="IP &amp; VLAN","ACTIVE",
AQ554="Warehouse HUAWEI","SPARE-ISSUE",
AQ554="SPARE-HS","SPARE-ISSUE",
AQ554="Power Telco","ACTIVE", AQ554="no impacts","no impacts"
),"")</f>
        <v>No root cause</v>
      </c>
      <c r="AS554" s="92" t="s">
        <v>5537</v>
      </c>
      <c r="AT554" s="98" t="s">
        <v>2083</v>
      </c>
      <c r="AV554" s="17" t="s">
        <v>5537</v>
      </c>
      <c r="AW554" s="7" t="s">
        <v>5537</v>
      </c>
      <c r="AX554" s="6" t="s">
        <v>5537</v>
      </c>
      <c r="AY554" s="7"/>
      <c r="AZ554" s="3" t="s">
        <v>5537</v>
      </c>
      <c r="BA554" s="18" t="s">
        <v>5537</v>
      </c>
      <c r="BB554" s="18" t="s">
        <v>5537</v>
      </c>
      <c r="BC554" s="18" t="s">
        <v>5537</v>
      </c>
      <c r="BD554" s="18" t="s">
        <v>5537</v>
      </c>
      <c r="BE554" s="18" t="s">
        <v>5537</v>
      </c>
      <c r="BF554" s="18" t="s">
        <v>5537</v>
      </c>
      <c r="BG554" s="18" t="s">
        <v>5537</v>
      </c>
      <c r="BH554" s="18" t="s">
        <v>5537</v>
      </c>
      <c r="BI554" s="18" t="s">
        <v>5537</v>
      </c>
      <c r="BJ554" s="18" t="s">
        <v>5537</v>
      </c>
      <c r="BK554" s="18" t="s">
        <v>5537</v>
      </c>
      <c r="BL554" s="9" t="s">
        <v>5537</v>
      </c>
      <c r="BM554" s="14" t="s">
        <v>5537</v>
      </c>
      <c r="BN554" s="14" t="s">
        <v>5537</v>
      </c>
      <c r="BO554" s="14" t="str">
        <f>_xlfn.XLOOKUP(B554,'[4]cell downs 18042026 17h'!$B:$B,'[4]cell downs 18042026 17h'!$B:$B,"")</f>
        <v/>
      </c>
      <c r="BP554" s="14" t="str">
        <f>_xlfn.XLOOKUP(B554,'[5]Cells Huawei 19042026 15h'!$B:$B,'[5]Cells Huawei 19042026 15h'!$B:$B,"")</f>
        <v/>
      </c>
      <c r="BQ554" s="9" t="str">
        <f>_xlfn.XLOOKUP(B554,'[6]cells down 19042026 9H40'!$B:$B,'[6]cells down 19042026 9H40'!$B:$B,"")</f>
        <v/>
      </c>
      <c r="BR554" s="9" t="s">
        <v>2083</v>
      </c>
      <c r="BS554" s="9" t="s">
        <v>12</v>
      </c>
      <c r="BT554" s="108"/>
    </row>
    <row r="555" spans="1:72" s="9" customFormat="1" x14ac:dyDescent="0.35">
      <c r="A555" s="1" t="s">
        <v>2899</v>
      </c>
      <c r="B555" s="8" t="s">
        <v>2900</v>
      </c>
      <c r="C555" s="3" t="str">
        <f>_xlfn.XLOOKUP(B555,'[1]daily break down'!$D:$D,'[1]daily break down'!$E:$E,"")</f>
        <v>LITTORAL</v>
      </c>
      <c r="D555" s="1" t="s">
        <v>21</v>
      </c>
      <c r="E555" s="1" t="s">
        <v>563</v>
      </c>
      <c r="F555" s="3" t="s">
        <v>31</v>
      </c>
      <c r="G555" s="1" t="s">
        <v>2319</v>
      </c>
      <c r="H555" s="34" t="str">
        <f>_xlfn.XLOOKUP(B555,[2]CALCULATION!$B:$B,[2]CALCULATION!$H:$H,"")</f>
        <v>ZTE</v>
      </c>
      <c r="I555" s="28">
        <v>0</v>
      </c>
      <c r="J555" s="28">
        <v>0</v>
      </c>
      <c r="K555" s="28">
        <v>0</v>
      </c>
      <c r="L555" s="28">
        <v>0</v>
      </c>
      <c r="M555" s="28">
        <v>8.7659409930000654E-2</v>
      </c>
      <c r="N555" s="28">
        <v>0</v>
      </c>
      <c r="O555" s="28">
        <v>0</v>
      </c>
      <c r="P555" s="28">
        <v>0</v>
      </c>
      <c r="Q555" s="28">
        <v>0</v>
      </c>
      <c r="R555" s="28">
        <v>0</v>
      </c>
      <c r="S555" s="93">
        <v>0</v>
      </c>
      <c r="T555" s="93">
        <f>_xlfn.XLOOKUP(B555,'[3]Nur des jours'!$B:$B,'[3]Nur des jours'!$U:$U,"")</f>
        <v>0</v>
      </c>
      <c r="U555" s="93">
        <v>0</v>
      </c>
      <c r="V555" s="93">
        <v>0</v>
      </c>
      <c r="W555" s="93">
        <v>0</v>
      </c>
      <c r="X555" s="93">
        <v>0</v>
      </c>
      <c r="Y555" s="93">
        <v>0</v>
      </c>
      <c r="Z555" s="93">
        <v>0</v>
      </c>
      <c r="AA555" s="93">
        <v>24.763239335336575</v>
      </c>
      <c r="AB555" s="93">
        <v>13.868556899607057</v>
      </c>
      <c r="AC555" s="93">
        <f>_xlfn.XLOOKUP(B555,'[3]Nur des jours'!$B:$B,'[3]Nur des jours'!$N:$N,"")</f>
        <v>1.4323173045917481</v>
      </c>
      <c r="AD555" s="93">
        <v>1.4323173045917481</v>
      </c>
      <c r="AE555" s="93">
        <v>16.775228788384659</v>
      </c>
      <c r="AF555" s="93">
        <v>3.2970460829887607</v>
      </c>
      <c r="AG555" s="93"/>
      <c r="AH555" s="93">
        <v>4.8154711456968949E-4</v>
      </c>
      <c r="AI555" s="93">
        <v>3.372180856803712E-3</v>
      </c>
      <c r="AJ555" s="93">
        <v>0</v>
      </c>
      <c r="AK555" s="93">
        <v>0</v>
      </c>
      <c r="AL555" s="93">
        <v>4.8154711456968949E-4</v>
      </c>
      <c r="AM555" s="49" t="s">
        <v>5559</v>
      </c>
      <c r="AN555" s="49"/>
      <c r="AO555" s="48" t="str" cm="1">
        <f t="array" ref="AO555">IFERROR(_xlfn.IFS(
AQ555="MPR ISSUE","PDH",
AQ555="BSS Hardware Issue","BSS",
AQ555="Sites strategiques, MLL, Pylone, etc.","ENVTECH",
AQ555="AKTIVCO DEFAUT GE &amp; POWER Cabinet","AKTIVCO",
AQ555="AKTIVCO Coupure ENEO &amp; Baisse de tension","AKTIVCO GRID ONLY",
AQ555="Coupure ENEO &amp; Baisse de tension","IHS GRID ONLY",
AQ555="Defaut GE &amp; POWER Cabinet","IHS",
AQ555="Sharing","Partners",
AQ555="Sites strategiques &amp; DataCenter","SST &amp; DC",
AQ555="Exclu","Exclu",
AQ555="SAT","SAT",
AQ555="SPARE-ISSUE","SPARE-ISSUE",
AQ555="Fiber CAmtel","TRANS_FO_CAMTEL",
AQ555="Fiber AOF","Fiber AOF",
AQ555="Projet OCM (HUAWEI)","TRAVAUX-HUAWEI",
AQ555="Projet OCM (NOKIA)","TRAVAUX-NOKIA",
AQ555="ACCESS-ISSUE","ACCESS-ISSUE",
AQ555="Projet OCM (ZTE, NOKIA, autres projets)","TRAVAUX OCM",
AQ555="No root CAuse","No root cause",
AQ555="ODU HS","PDH",
AQ555="IP &amp; VLAN","PDH",
AQ555="Warehouse HUAWEI","SPARE-ISSUE",
AQ555="SPARE-HS","SPARE-ISSUE",
AQ555="Power Telco","BSS",AQ555="no impacts","no impacts"
),"")</f>
        <v>No root cause</v>
      </c>
      <c r="AP555" s="48" t="str" cm="1">
        <f t="array" ref="AP555">IFERROR(_xlfn.IFS(
AQ555="MPR ISSUE","TX ISSUE",
AQ555="BSS Hardware Issue","RAN ISSUE",
AQ555="Sites strategiques, MLL, Pylone, etc.","ENVTECH",
AQ555="AKTIVCO DEFAUT GE &amp; POWER Cabinet","POWER ISSUE",
AQ555="AKTIVCO Coupure ENEO &amp; Baisse de tension","POWER ISSUE",
AQ555="Coupure ENEO &amp; Baisse de tension","POWER ISSUE",
AQ555="Defaut GE &amp; POWER Cabinet","POWER ISSUE",
AQ555="Sharing","POWER ISSUE",
AQ555="Sites strategiques &amp; DataCenter","POWER ISSUE",
AQ555="Exclu","Exclu",
AQ555="SAT","TX ISSUE",
AQ555="SPARE-ISSUE","SPARE-ISSUE",
AQ555="Fiber CAmtel","TX ISSUE",
AQ555="Fiber AOF","TX ISSUE",
AQ555="Projet OCM (HUAWEI)","TRAVAUX-HUAWEI",
AQ555="Projet OCM (NOKIA)","TRAVAUX -NOKIA",
AQ555="ACCESS-ISSUE","ACCESS-ISSUE",
AQ555="Projet OCM (ZTE, NOKIA, autres projets)","TRAVAUX OCM",
AQ555="No root CAuse","No root cause",
AQ555="ODU HS","TX ISSUE",
AQ555="IP &amp; VLAN","TX ISSUE",
AQ555="Warehouse HUAWEI","SPARE-ISSUE",
AQ555="SPARE-HS","SPARE-ISSUE",
AQ555="Power Telco","RAN ISSUE",AQ555="no impacts","no impacts"
),"")</f>
        <v>No root cause</v>
      </c>
      <c r="AQ555" s="67" t="s">
        <v>5344</v>
      </c>
      <c r="AR555" s="48" t="str" cm="1">
        <f t="array" ref="AR555">IFERROR(_xlfn.IFS(
AQ555="MPR ISSUE","ACTIVE",
AQ555="BSS Hardware Issue","ACTIVE",
AQ555="Sites strategiques, MLL, Pylone, etc.","PASSIVE",
AQ555="AKTIVCO DEFAUT GE &amp; POWER Cabinet","PASSIVE",
AQ555="AKTIVCO Coupure ENEO &amp; Baisse de tension","PASSIVE",
AQ555="Coupure ENEO &amp; Baisse de tension","PASSIVE",
AQ555="Defaut GE &amp; POWER Cabinet","PASSIVE",
AQ555="Sharing","PASSIVE",
AQ555="Sites strategiques &amp; DataCenter","PASSIVE",
AQ555="Exclu","Exclu",
AQ555="SAT","ACTIVE",
AQ555="SPARE-ISSUE","SPARE-ISSUE",
AQ555="Fiber CAmtel","ACTIVE",
AQ555="Fiber AOF","ACTIVE",
AQ555="Projet OCM (HUAWEI)","PLANNED WORKS",
AQ555="Projet OCM (NOKIA)","PLANNED WORKS",
AQ555="ACCESS-ISSUE","ACCESS-ISSUE",
AQ555="Projet OCM (ZTE, NOKIA, autres projets)","PLANNED WORKS",
AQ555="No root CAuse","No root cause",
AQ555="ODU HS","ACTIVE",
AQ555="IP &amp; VLAN","ACTIVE",
AQ555="Warehouse HUAWEI","SPARE-ISSUE",
AQ555="SPARE-HS","SPARE-ISSUE",
AQ555="Power Telco","ACTIVE", AQ555="no impacts","no impacts"
),"")</f>
        <v>No root cause</v>
      </c>
      <c r="AS555" s="92" t="s">
        <v>5537</v>
      </c>
      <c r="AT555" s="98" t="s">
        <v>2900</v>
      </c>
      <c r="AV555" s="17" t="s">
        <v>5537</v>
      </c>
      <c r="AW555" s="7" t="s">
        <v>5537</v>
      </c>
      <c r="AX555" s="6" t="s">
        <v>5537</v>
      </c>
      <c r="AY555" s="7"/>
      <c r="AZ555" s="3" t="s">
        <v>5537</v>
      </c>
      <c r="BA555" s="18" t="s">
        <v>5537</v>
      </c>
      <c r="BB555" s="18" t="s">
        <v>5537</v>
      </c>
      <c r="BC555" s="18" t="s">
        <v>5537</v>
      </c>
      <c r="BD555" s="18" t="s">
        <v>5537</v>
      </c>
      <c r="BE555" s="18" t="s">
        <v>5537</v>
      </c>
      <c r="BF555" s="18" t="s">
        <v>5537</v>
      </c>
      <c r="BG555" s="18" t="s">
        <v>5537</v>
      </c>
      <c r="BH555" s="18" t="s">
        <v>5537</v>
      </c>
      <c r="BI555" s="18" t="s">
        <v>5537</v>
      </c>
      <c r="BJ555" s="18" t="s">
        <v>5537</v>
      </c>
      <c r="BK555" s="18" t="s">
        <v>5537</v>
      </c>
      <c r="BL555" s="9" t="s">
        <v>5537</v>
      </c>
      <c r="BM555" s="14" t="s">
        <v>5537</v>
      </c>
      <c r="BN555" s="14" t="s">
        <v>5537</v>
      </c>
      <c r="BO555" s="14" t="str">
        <f>_xlfn.XLOOKUP(B555,'[4]cell downs 18042026 17h'!$B:$B,'[4]cell downs 18042026 17h'!$B:$B,"")</f>
        <v/>
      </c>
      <c r="BP555" s="14" t="str">
        <f>_xlfn.XLOOKUP(B555,'[5]Cells Huawei 19042026 15h'!$B:$B,'[5]Cells Huawei 19042026 15h'!$B:$B,"")</f>
        <v/>
      </c>
      <c r="BQ555" s="9" t="str">
        <f>_xlfn.XLOOKUP(B555,'[6]cells down 19042026 9H40'!$B:$B,'[6]cells down 19042026 9H40'!$B:$B,"")</f>
        <v/>
      </c>
      <c r="BR555" s="9" t="s">
        <v>5537</v>
      </c>
      <c r="BS555" s="9" t="s">
        <v>318</v>
      </c>
      <c r="BT555" s="108"/>
    </row>
    <row r="556" spans="1:72" s="9" customFormat="1" x14ac:dyDescent="0.35">
      <c r="A556" s="1" t="s">
        <v>2374</v>
      </c>
      <c r="B556" s="8" t="s">
        <v>2375</v>
      </c>
      <c r="C556" s="3" t="str">
        <f>_xlfn.XLOOKUP(B556,'[1]daily break down'!$D:$D,'[1]daily break down'!$E:$E,"")</f>
        <v>Douala</v>
      </c>
      <c r="D556" s="1" t="s">
        <v>11</v>
      </c>
      <c r="E556" s="1" t="s">
        <v>12</v>
      </c>
      <c r="F556" s="3" t="s">
        <v>31</v>
      </c>
      <c r="G556" s="1" t="s">
        <v>32</v>
      </c>
      <c r="H556" s="34" t="str">
        <f>_xlfn.XLOOKUP(B556,[2]CALCULATION!$B:$B,[2]CALCULATION!$H:$H,"")</f>
        <v>ZTE</v>
      </c>
      <c r="I556" s="28">
        <v>0</v>
      </c>
      <c r="J556" s="28">
        <v>0</v>
      </c>
      <c r="K556" s="28">
        <v>0</v>
      </c>
      <c r="L556" s="28">
        <v>0</v>
      </c>
      <c r="M556" s="28">
        <v>11.644576138662741</v>
      </c>
      <c r="N556" s="28">
        <v>0</v>
      </c>
      <c r="O556" s="28">
        <v>0</v>
      </c>
      <c r="P556" s="28">
        <v>0</v>
      </c>
      <c r="Q556" s="28">
        <v>0</v>
      </c>
      <c r="R556" s="28">
        <v>13.403275376462824</v>
      </c>
      <c r="S556" s="93">
        <v>0</v>
      </c>
      <c r="T556" s="93">
        <f>_xlfn.XLOOKUP(B556,'[3]Nur des jours'!$B:$B,'[3]Nur des jours'!$U:$U,"")</f>
        <v>0</v>
      </c>
      <c r="U556" s="93">
        <v>0</v>
      </c>
      <c r="V556" s="93">
        <v>0</v>
      </c>
      <c r="W556" s="93">
        <v>0</v>
      </c>
      <c r="X556" s="93">
        <v>0</v>
      </c>
      <c r="Y556" s="93">
        <v>0</v>
      </c>
      <c r="Z556" s="93">
        <v>0</v>
      </c>
      <c r="AA556" s="93">
        <v>0</v>
      </c>
      <c r="AB556" s="93">
        <v>0</v>
      </c>
      <c r="AC556" s="93">
        <f>_xlfn.XLOOKUP(B556,'[3]Nur des jours'!$B:$B,'[3]Nur des jours'!$N:$N,"")</f>
        <v>0</v>
      </c>
      <c r="AD556" s="93">
        <v>0</v>
      </c>
      <c r="AE556" s="93">
        <v>0</v>
      </c>
      <c r="AF556" s="93">
        <v>0</v>
      </c>
      <c r="AG556" s="93"/>
      <c r="AH556" s="93">
        <v>4.4587695793491038E-4</v>
      </c>
      <c r="AI556" s="93">
        <v>0</v>
      </c>
      <c r="AJ556" s="93">
        <v>0</v>
      </c>
      <c r="AK556" s="93">
        <v>8.5500813146935784E-4</v>
      </c>
      <c r="AL556" s="93">
        <v>4.4587695793491038E-4</v>
      </c>
      <c r="AM556" s="49" t="s">
        <v>5559</v>
      </c>
      <c r="AN556" s="49"/>
      <c r="AO556" s="48" t="str" cm="1">
        <f t="array" ref="AO556">IFERROR(_xlfn.IFS(
AQ556="MPR ISSUE","PDH",
AQ556="BSS Hardware Issue","BSS",
AQ556="Sites strategiques, MLL, Pylone, etc.","ENVTECH",
AQ556="AKTIVCO DEFAUT GE &amp; POWER Cabinet","AKTIVCO",
AQ556="AKTIVCO Coupure ENEO &amp; Baisse de tension","AKTIVCO GRID ONLY",
AQ556="Coupure ENEO &amp; Baisse de tension","IHS GRID ONLY",
AQ556="Defaut GE &amp; POWER Cabinet","IHS",
AQ556="Sharing","Partners",
AQ556="Sites strategiques &amp; DataCenter","SST &amp; DC",
AQ556="Exclu","Exclu",
AQ556="SAT","SAT",
AQ556="SPARE-ISSUE","SPARE-ISSUE",
AQ556="Fiber CAmtel","TRANS_FO_CAMTEL",
AQ556="Fiber AOF","Fiber AOF",
AQ556="Projet OCM (HUAWEI)","TRAVAUX-HUAWEI",
AQ556="Projet OCM (NOKIA)","TRAVAUX-NOKIA",
AQ556="ACCESS-ISSUE","ACCESS-ISSUE",
AQ556="Projet OCM (ZTE, NOKIA, autres projets)","TRAVAUX OCM",
AQ556="No root CAuse","No root cause",
AQ556="ODU HS","PDH",
AQ556="IP &amp; VLAN","PDH",
AQ556="Warehouse HUAWEI","SPARE-ISSUE",
AQ556="SPARE-HS","SPARE-ISSUE",
AQ556="Power Telco","BSS",AQ556="no impacts","no impacts"
),"")</f>
        <v>No root cause</v>
      </c>
      <c r="AP556" s="48" t="str" cm="1">
        <f t="array" ref="AP556">IFERROR(_xlfn.IFS(
AQ556="MPR ISSUE","TX ISSUE",
AQ556="BSS Hardware Issue","RAN ISSUE",
AQ556="Sites strategiques, MLL, Pylone, etc.","ENVTECH",
AQ556="AKTIVCO DEFAUT GE &amp; POWER Cabinet","POWER ISSUE",
AQ556="AKTIVCO Coupure ENEO &amp; Baisse de tension","POWER ISSUE",
AQ556="Coupure ENEO &amp; Baisse de tension","POWER ISSUE",
AQ556="Defaut GE &amp; POWER Cabinet","POWER ISSUE",
AQ556="Sharing","POWER ISSUE",
AQ556="Sites strategiques &amp; DataCenter","POWER ISSUE",
AQ556="Exclu","Exclu",
AQ556="SAT","TX ISSUE",
AQ556="SPARE-ISSUE","SPARE-ISSUE",
AQ556="Fiber CAmtel","TX ISSUE",
AQ556="Fiber AOF","TX ISSUE",
AQ556="Projet OCM (HUAWEI)","TRAVAUX-HUAWEI",
AQ556="Projet OCM (NOKIA)","TRAVAUX -NOKIA",
AQ556="ACCESS-ISSUE","ACCESS-ISSUE",
AQ556="Projet OCM (ZTE, NOKIA, autres projets)","TRAVAUX OCM",
AQ556="No root CAuse","No root cause",
AQ556="ODU HS","TX ISSUE",
AQ556="IP &amp; VLAN","TX ISSUE",
AQ556="Warehouse HUAWEI","SPARE-ISSUE",
AQ556="SPARE-HS","SPARE-ISSUE",
AQ556="Power Telco","RAN ISSUE",AQ556="no impacts","no impacts"
),"")</f>
        <v>No root cause</v>
      </c>
      <c r="AQ556" s="126" t="s">
        <v>5344</v>
      </c>
      <c r="AR556" s="48" t="str" cm="1">
        <f t="array" ref="AR556">IFERROR(_xlfn.IFS(
AQ556="MPR ISSUE","ACTIVE",
AQ556="BSS Hardware Issue","ACTIVE",
AQ556="Sites strategiques, MLL, Pylone, etc.","PASSIVE",
AQ556="AKTIVCO DEFAUT GE &amp; POWER Cabinet","PASSIVE",
AQ556="AKTIVCO Coupure ENEO &amp; Baisse de tension","PASSIVE",
AQ556="Coupure ENEO &amp; Baisse de tension","PASSIVE",
AQ556="Defaut GE &amp; POWER Cabinet","PASSIVE",
AQ556="Sharing","PASSIVE",
AQ556="Sites strategiques &amp; DataCenter","PASSIVE",
AQ556="Exclu","Exclu",
AQ556="SAT","ACTIVE",
AQ556="SPARE-ISSUE","SPARE-ISSUE",
AQ556="Fiber CAmtel","ACTIVE",
AQ556="Fiber AOF","ACTIVE",
AQ556="Projet OCM (HUAWEI)","PLANNED WORKS",
AQ556="Projet OCM (NOKIA)","PLANNED WORKS",
AQ556="ACCESS-ISSUE","ACCESS-ISSUE",
AQ556="Projet OCM (ZTE, NOKIA, autres projets)","PLANNED WORKS",
AQ556="No root CAuse","No root cause",
AQ556="ODU HS","ACTIVE",
AQ556="IP &amp; VLAN","ACTIVE",
AQ556="Warehouse HUAWEI","SPARE-ISSUE",
AQ556="SPARE-HS","SPARE-ISSUE",
AQ556="Power Telco","ACTIVE", AQ556="no impacts","no impacts"
),"")</f>
        <v>No root cause</v>
      </c>
      <c r="AS556" s="92" t="s">
        <v>5537</v>
      </c>
      <c r="AT556" s="98" t="s">
        <v>2375</v>
      </c>
      <c r="AV556" s="17" t="s">
        <v>5537</v>
      </c>
      <c r="AW556" s="7" t="s">
        <v>5537</v>
      </c>
      <c r="AX556" s="6" t="s">
        <v>5537</v>
      </c>
      <c r="AY556" s="7"/>
      <c r="AZ556" s="3" t="s">
        <v>5537</v>
      </c>
      <c r="BA556" s="18" t="s">
        <v>5537</v>
      </c>
      <c r="BB556" s="18" t="s">
        <v>5537</v>
      </c>
      <c r="BC556" s="18" t="s">
        <v>5537</v>
      </c>
      <c r="BD556" s="18" t="s">
        <v>5537</v>
      </c>
      <c r="BE556" s="18" t="s">
        <v>5537</v>
      </c>
      <c r="BF556" s="18" t="s">
        <v>5537</v>
      </c>
      <c r="BG556" s="18" t="s">
        <v>5537</v>
      </c>
      <c r="BH556" s="18" t="s">
        <v>5537</v>
      </c>
      <c r="BI556" s="18" t="s">
        <v>5537</v>
      </c>
      <c r="BJ556" s="18" t="s">
        <v>5537</v>
      </c>
      <c r="BK556" s="18" t="s">
        <v>5537</v>
      </c>
      <c r="BL556" s="9" t="s">
        <v>5537</v>
      </c>
      <c r="BM556" s="14" t="s">
        <v>5537</v>
      </c>
      <c r="BN556" s="14" t="s">
        <v>5537</v>
      </c>
      <c r="BO556" s="14" t="str">
        <f>_xlfn.XLOOKUP(B556,'[4]cell downs 18042026 17h'!$B:$B,'[4]cell downs 18042026 17h'!$B:$B,"")</f>
        <v/>
      </c>
      <c r="BP556" s="14" t="str">
        <f>_xlfn.XLOOKUP(B556,'[5]Cells Huawei 19042026 15h'!$B:$B,'[5]Cells Huawei 19042026 15h'!$B:$B,"")</f>
        <v/>
      </c>
      <c r="BQ556" s="9" t="str">
        <f>_xlfn.XLOOKUP(B556,'[6]cells down 19042026 9H40'!$B:$B,'[6]cells down 19042026 9H40'!$B:$B,"")</f>
        <v/>
      </c>
      <c r="BR556" s="9" t="s">
        <v>2375</v>
      </c>
      <c r="BS556" s="9" t="s">
        <v>12</v>
      </c>
      <c r="BT556" s="108"/>
    </row>
    <row r="557" spans="1:72" s="9" customFormat="1" x14ac:dyDescent="0.35">
      <c r="A557" s="1" t="s">
        <v>1531</v>
      </c>
      <c r="B557" s="8" t="s">
        <v>1532</v>
      </c>
      <c r="C557" s="3" t="str">
        <f>_xlfn.XLOOKUP(B557,'[1]daily break down'!$D:$D,'[1]daily break down'!$E:$E,"")</f>
        <v>Yaounde</v>
      </c>
      <c r="D557" s="1" t="s">
        <v>11</v>
      </c>
      <c r="E557" s="1" t="s">
        <v>12</v>
      </c>
      <c r="F557" s="3" t="s">
        <v>37</v>
      </c>
      <c r="G557" s="1" t="s">
        <v>38</v>
      </c>
      <c r="H557" s="34" t="str">
        <f>_xlfn.XLOOKUP(B557,[2]CALCULATION!$B:$B,[2]CALCULATION!$H:$H,"")</f>
        <v>ZTE</v>
      </c>
      <c r="I557" s="28">
        <v>3.791737650278356E-2</v>
      </c>
      <c r="J557" s="28">
        <v>1.4446413437090688E-3</v>
      </c>
      <c r="K557" s="28">
        <v>3.7667685406339933E-2</v>
      </c>
      <c r="L557" s="28">
        <v>9.0958899418719114E-4</v>
      </c>
      <c r="M557" s="28">
        <v>1.979693693230946E-3</v>
      </c>
      <c r="N557" s="28">
        <v>2.6752617476093866E-4</v>
      </c>
      <c r="O557" s="28">
        <v>8.5608375923500353E-4</v>
      </c>
      <c r="P557" s="28">
        <v>1.4446413437090688E-3</v>
      </c>
      <c r="Q557" s="28">
        <v>2.247219867991884E-3</v>
      </c>
      <c r="R557" s="28">
        <v>3.7453664466531404E-4</v>
      </c>
      <c r="S557" s="93">
        <v>3.748933462316606E-2</v>
      </c>
      <c r="T557" s="93">
        <f>_xlfn.XLOOKUP(B557,'[3]Nur des jours'!$B:$B,'[3]Nur des jours'!$U:$U,"")</f>
        <v>1.551651813613444E-3</v>
      </c>
      <c r="U557" s="93">
        <v>0</v>
      </c>
      <c r="V557" s="93">
        <v>0</v>
      </c>
      <c r="W557" s="93">
        <v>1.5516518136134442E-3</v>
      </c>
      <c r="X557" s="93">
        <v>1.4446413437090686E-3</v>
      </c>
      <c r="Y557" s="93">
        <v>0</v>
      </c>
      <c r="Z557" s="93">
        <v>8.5608375923500353E-4</v>
      </c>
      <c r="AA557" s="93">
        <v>0</v>
      </c>
      <c r="AB557" s="93">
        <v>0</v>
      </c>
      <c r="AC557" s="93">
        <f>_xlfn.XLOOKUP(B557,'[3]Nur des jours'!$B:$B,'[3]Nur des jours'!$N:$N,"")</f>
        <v>8.0257852428281592E-4</v>
      </c>
      <c r="AD557" s="93">
        <v>8.0257852428281592E-4</v>
      </c>
      <c r="AE557" s="93">
        <v>0.30876087583075773</v>
      </c>
      <c r="AF557" s="93">
        <v>8.0257852428281592E-4</v>
      </c>
      <c r="AG557" s="93"/>
      <c r="AH557" s="93">
        <v>3.7453664466531404E-4</v>
      </c>
      <c r="AI557" s="93">
        <v>2.6228073330695537E-3</v>
      </c>
      <c r="AJ557" s="93">
        <v>0</v>
      </c>
      <c r="AK557" s="93">
        <v>0</v>
      </c>
      <c r="AL557" s="93">
        <v>3.7453664466531404E-4</v>
      </c>
      <c r="AM557" s="49" t="s">
        <v>5559</v>
      </c>
      <c r="AN557" s="49"/>
      <c r="AO557" s="48" t="str" cm="1">
        <f t="array" ref="AO557">IFERROR(_xlfn.IFS(
AQ557="MPR ISSUE","PDH",
AQ557="BSS Hardware Issue","BSS",
AQ557="Sites strategiques, MLL, Pylone, etc.","ENVTECH",
AQ557="AKTIVCO DEFAUT GE &amp; POWER Cabinet","AKTIVCO",
AQ557="AKTIVCO Coupure ENEO &amp; Baisse de tension","AKTIVCO GRID ONLY",
AQ557="Coupure ENEO &amp; Baisse de tension","IHS GRID ONLY",
AQ557="Defaut GE &amp; POWER Cabinet","IHS",
AQ557="Sharing","Partners",
AQ557="Sites strategiques &amp; DataCenter","SST &amp; DC",
AQ557="Exclu","Exclu",
AQ557="SAT","SAT",
AQ557="SPARE-ISSUE","SPARE-ISSUE",
AQ557="Fiber CAmtel","TRANS_FO_CAMTEL",
AQ557="Fiber AOF","Fiber AOF",
AQ557="Projet OCM (HUAWEI)","TRAVAUX-HUAWEI",
AQ557="Projet OCM (NOKIA)","TRAVAUX-NOKIA",
AQ557="ACCESS-ISSUE","ACCESS-ISSUE",
AQ557="Projet OCM (ZTE, NOKIA, autres projets)","TRAVAUX OCM",
AQ557="No root CAuse","No root cause",
AQ557="ODU HS","PDH",
AQ557="IP &amp; VLAN","PDH",
AQ557="Warehouse HUAWEI","SPARE-ISSUE",
AQ557="SPARE-HS","SPARE-ISSUE",
AQ557="Power Telco","BSS",AQ557="no impacts","no impacts"
),"")</f>
        <v>No root cause</v>
      </c>
      <c r="AP557" s="48" t="str" cm="1">
        <f t="array" ref="AP557">IFERROR(_xlfn.IFS(
AQ557="MPR ISSUE","TX ISSUE",
AQ557="BSS Hardware Issue","RAN ISSUE",
AQ557="Sites strategiques, MLL, Pylone, etc.","ENVTECH",
AQ557="AKTIVCO DEFAUT GE &amp; POWER Cabinet","POWER ISSUE",
AQ557="AKTIVCO Coupure ENEO &amp; Baisse de tension","POWER ISSUE",
AQ557="Coupure ENEO &amp; Baisse de tension","POWER ISSUE",
AQ557="Defaut GE &amp; POWER Cabinet","POWER ISSUE",
AQ557="Sharing","POWER ISSUE",
AQ557="Sites strategiques &amp; DataCenter","POWER ISSUE",
AQ557="Exclu","Exclu",
AQ557="SAT","TX ISSUE",
AQ557="SPARE-ISSUE","SPARE-ISSUE",
AQ557="Fiber CAmtel","TX ISSUE",
AQ557="Fiber AOF","TX ISSUE",
AQ557="Projet OCM (HUAWEI)","TRAVAUX-HUAWEI",
AQ557="Projet OCM (NOKIA)","TRAVAUX -NOKIA",
AQ557="ACCESS-ISSUE","ACCESS-ISSUE",
AQ557="Projet OCM (ZTE, NOKIA, autres projets)","TRAVAUX OCM",
AQ557="No root CAuse","No root cause",
AQ557="ODU HS","TX ISSUE",
AQ557="IP &amp; VLAN","TX ISSUE",
AQ557="Warehouse HUAWEI","SPARE-ISSUE",
AQ557="SPARE-HS","SPARE-ISSUE",
AQ557="Power Telco","RAN ISSUE",AQ557="no impacts","no impacts"
),"")</f>
        <v>No root cause</v>
      </c>
      <c r="AQ557" s="126" t="s">
        <v>5344</v>
      </c>
      <c r="AR557" s="48" t="str" cm="1">
        <f t="array" ref="AR557">IFERROR(_xlfn.IFS(
AQ557="MPR ISSUE","ACTIVE",
AQ557="BSS Hardware Issue","ACTIVE",
AQ557="Sites strategiques, MLL, Pylone, etc.","PASSIVE",
AQ557="AKTIVCO DEFAUT GE &amp; POWER Cabinet","PASSIVE",
AQ557="AKTIVCO Coupure ENEO &amp; Baisse de tension","PASSIVE",
AQ557="Coupure ENEO &amp; Baisse de tension","PASSIVE",
AQ557="Defaut GE &amp; POWER Cabinet","PASSIVE",
AQ557="Sharing","PASSIVE",
AQ557="Sites strategiques &amp; DataCenter","PASSIVE",
AQ557="Exclu","Exclu",
AQ557="SAT","ACTIVE",
AQ557="SPARE-ISSUE","SPARE-ISSUE",
AQ557="Fiber CAmtel","ACTIVE",
AQ557="Fiber AOF","ACTIVE",
AQ557="Projet OCM (HUAWEI)","PLANNED WORKS",
AQ557="Projet OCM (NOKIA)","PLANNED WORKS",
AQ557="ACCESS-ISSUE","ACCESS-ISSUE",
AQ557="Projet OCM (ZTE, NOKIA, autres projets)","PLANNED WORKS",
AQ557="No root CAuse","No root cause",
AQ557="ODU HS","ACTIVE",
AQ557="IP &amp; VLAN","ACTIVE",
AQ557="Warehouse HUAWEI","SPARE-ISSUE",
AQ557="SPARE-HS","SPARE-ISSUE",
AQ557="Power Telco","ACTIVE", AQ557="no impacts","no impacts"
),"")</f>
        <v>No root cause</v>
      </c>
      <c r="AS557" s="92" t="s">
        <v>5537</v>
      </c>
      <c r="AT557" s="98" t="s">
        <v>1532</v>
      </c>
      <c r="AV557" s="17" t="s">
        <v>5537</v>
      </c>
      <c r="AW557" s="7" t="s">
        <v>5537</v>
      </c>
      <c r="AX557" s="6" t="s">
        <v>5537</v>
      </c>
      <c r="AY557" s="7"/>
      <c r="AZ557" s="3" t="s">
        <v>5537</v>
      </c>
      <c r="BA557" s="18" t="s">
        <v>5537</v>
      </c>
      <c r="BB557" s="18" t="s">
        <v>5537</v>
      </c>
      <c r="BC557" s="18" t="s">
        <v>5537</v>
      </c>
      <c r="BD557" s="18" t="s">
        <v>5537</v>
      </c>
      <c r="BE557" s="18" t="s">
        <v>5537</v>
      </c>
      <c r="BF557" s="18" t="s">
        <v>5537</v>
      </c>
      <c r="BG557" s="18" t="s">
        <v>5537</v>
      </c>
      <c r="BH557" s="18" t="s">
        <v>5537</v>
      </c>
      <c r="BI557" s="18" t="s">
        <v>5537</v>
      </c>
      <c r="BJ557" s="18" t="s">
        <v>5537</v>
      </c>
      <c r="BK557" s="18" t="s">
        <v>5537</v>
      </c>
      <c r="BL557" s="9" t="s">
        <v>5537</v>
      </c>
      <c r="BM557" s="14" t="s">
        <v>5537</v>
      </c>
      <c r="BN557" s="14" t="s">
        <v>5537</v>
      </c>
      <c r="BO557" s="14" t="str">
        <f>_xlfn.XLOOKUP(B557,'[4]cell downs 18042026 17h'!$B:$B,'[4]cell downs 18042026 17h'!$B:$B,"")</f>
        <v/>
      </c>
      <c r="BP557" s="14" t="str">
        <f>_xlfn.XLOOKUP(B557,'[5]Cells Huawei 19042026 15h'!$B:$B,'[5]Cells Huawei 19042026 15h'!$B:$B,"")</f>
        <v/>
      </c>
      <c r="BQ557" s="9" t="str">
        <f>_xlfn.XLOOKUP(B557,'[6]cells down 19042026 9H40'!$B:$B,'[6]cells down 19042026 9H40'!$B:$B,"")</f>
        <v/>
      </c>
      <c r="BR557" s="9" t="s">
        <v>1532</v>
      </c>
      <c r="BS557" s="9" t="s">
        <v>5537</v>
      </c>
      <c r="BT557" s="108"/>
    </row>
    <row r="558" spans="1:72" s="9" customFormat="1" x14ac:dyDescent="0.35">
      <c r="A558" s="1" t="s">
        <v>2994</v>
      </c>
      <c r="B558" s="8" t="s">
        <v>2995</v>
      </c>
      <c r="C558" s="3" t="str">
        <f>_xlfn.XLOOKUP(B558,'[1]daily break down'!$D:$D,'[1]daily break down'!$E:$E,"")</f>
        <v>Ngaoundere</v>
      </c>
      <c r="D558" s="1" t="s">
        <v>11</v>
      </c>
      <c r="E558" s="1" t="s">
        <v>12</v>
      </c>
      <c r="F558" s="3" t="s">
        <v>90</v>
      </c>
      <c r="G558" s="1" t="s">
        <v>91</v>
      </c>
      <c r="H558" s="32" t="str">
        <f>_xlfn.XLOOKUP(B558,[2]CALCULATION!$B:$B,[2]CALCULATION!$H:$H,"")</f>
        <v>Huawei</v>
      </c>
      <c r="I558" s="28">
        <v>0</v>
      </c>
      <c r="J558" s="28">
        <v>4.0128926214140796E-3</v>
      </c>
      <c r="K558" s="28">
        <v>0</v>
      </c>
      <c r="L558" s="28">
        <v>0</v>
      </c>
      <c r="M558" s="28">
        <v>0</v>
      </c>
      <c r="N558" s="28">
        <v>0</v>
      </c>
      <c r="O558" s="28">
        <v>0</v>
      </c>
      <c r="P558" s="28">
        <v>0</v>
      </c>
      <c r="Q558" s="28">
        <v>2.823292897643772E-2</v>
      </c>
      <c r="R558" s="28">
        <v>0</v>
      </c>
      <c r="S558" s="93">
        <v>0</v>
      </c>
      <c r="T558" s="93">
        <f>_xlfn.XLOOKUP(B558,'[3]Nur des jours'!$B:$B,'[3]Nur des jours'!$U:$U,"")</f>
        <v>0</v>
      </c>
      <c r="U558" s="93">
        <v>0</v>
      </c>
      <c r="V558" s="93">
        <v>0</v>
      </c>
      <c r="W558" s="93">
        <v>0</v>
      </c>
      <c r="X558" s="93">
        <v>9.6309422913937893E-3</v>
      </c>
      <c r="Y558" s="93">
        <v>0.62016134325249062</v>
      </c>
      <c r="Z558" s="93">
        <v>2.675261747609386E-4</v>
      </c>
      <c r="AA558" s="93">
        <v>0.92218055947927269</v>
      </c>
      <c r="AB558" s="93">
        <v>0.98463900374679325</v>
      </c>
      <c r="AC558" s="93">
        <f>_xlfn.XLOOKUP(B558,'[3]Nur des jours'!$B:$B,'[3]Nur des jours'!$N:$N,"")</f>
        <v>2.675261747609386E-4</v>
      </c>
      <c r="AD558" s="93">
        <v>2.675261747609386E-4</v>
      </c>
      <c r="AE558" s="93">
        <v>0</v>
      </c>
      <c r="AF558" s="93">
        <v>5.3505234952187721E-4</v>
      </c>
      <c r="AG558" s="93"/>
      <c r="AH558" s="93">
        <v>3.5670156634791817E-4</v>
      </c>
      <c r="AI558" s="93">
        <v>0</v>
      </c>
      <c r="AJ558" s="93">
        <v>1.0625240130426948E-3</v>
      </c>
      <c r="AK558" s="93">
        <v>0</v>
      </c>
      <c r="AL558" s="93">
        <v>3.5670156634791817E-4</v>
      </c>
      <c r="AM558" s="49" t="s">
        <v>5559</v>
      </c>
      <c r="AN558" s="49"/>
      <c r="AO558" s="48" t="str" cm="1">
        <f t="array" ref="AO558">IFERROR(_xlfn.IFS(
AQ558="MPR ISSUE","PDH",
AQ558="BSS Hardware Issue","BSS",
AQ558="Sites strategiques, MLL, Pylone, etc.","ENVTECH",
AQ558="AKTIVCO DEFAUT GE &amp; POWER Cabinet","AKTIVCO",
AQ558="AKTIVCO Coupure ENEO &amp; Baisse de tension","AKTIVCO GRID ONLY",
AQ558="Coupure ENEO &amp; Baisse de tension","IHS GRID ONLY",
AQ558="Defaut GE &amp; POWER Cabinet","IHS",
AQ558="Sharing","Partners",
AQ558="Sites strategiques &amp; DataCenter","SST &amp; DC",
AQ558="Exclu","Exclu",
AQ558="SAT","SAT",
AQ558="SPARE-ISSUE","SPARE-ISSUE",
AQ558="Fiber CAmtel","TRANS_FO_CAMTEL",
AQ558="Fiber AOF","Fiber AOF",
AQ558="Projet OCM (HUAWEI)","TRAVAUX-HUAWEI",
AQ558="Projet OCM (NOKIA)","TRAVAUX-NOKIA",
AQ558="ACCESS-ISSUE","ACCESS-ISSUE",
AQ558="Projet OCM (ZTE, NOKIA, autres projets)","TRAVAUX OCM",
AQ558="No root CAuse","No root cause",
AQ558="ODU HS","PDH",
AQ558="IP &amp; VLAN","PDH",
AQ558="Warehouse HUAWEI","SPARE-ISSUE",
AQ558="SPARE-HS","SPARE-ISSUE",
AQ558="Power Telco","BSS",AQ558="no impacts","no impacts"
),"")</f>
        <v>No root cause</v>
      </c>
      <c r="AP558" s="48" t="str" cm="1">
        <f t="array" ref="AP558">IFERROR(_xlfn.IFS(
AQ558="MPR ISSUE","TX ISSUE",
AQ558="BSS Hardware Issue","RAN ISSUE",
AQ558="Sites strategiques, MLL, Pylone, etc.","ENVTECH",
AQ558="AKTIVCO DEFAUT GE &amp; POWER Cabinet","POWER ISSUE",
AQ558="AKTIVCO Coupure ENEO &amp; Baisse de tension","POWER ISSUE",
AQ558="Coupure ENEO &amp; Baisse de tension","POWER ISSUE",
AQ558="Defaut GE &amp; POWER Cabinet","POWER ISSUE",
AQ558="Sharing","POWER ISSUE",
AQ558="Sites strategiques &amp; DataCenter","POWER ISSUE",
AQ558="Exclu","Exclu",
AQ558="SAT","TX ISSUE",
AQ558="SPARE-ISSUE","SPARE-ISSUE",
AQ558="Fiber CAmtel","TX ISSUE",
AQ558="Fiber AOF","TX ISSUE",
AQ558="Projet OCM (HUAWEI)","TRAVAUX-HUAWEI",
AQ558="Projet OCM (NOKIA)","TRAVAUX -NOKIA",
AQ558="ACCESS-ISSUE","ACCESS-ISSUE",
AQ558="Projet OCM (ZTE, NOKIA, autres projets)","TRAVAUX OCM",
AQ558="No root CAuse","No root cause",
AQ558="ODU HS","TX ISSUE",
AQ558="IP &amp; VLAN","TX ISSUE",
AQ558="Warehouse HUAWEI","SPARE-ISSUE",
AQ558="SPARE-HS","SPARE-ISSUE",
AQ558="Power Telco","RAN ISSUE",AQ558="no impacts","no impacts"
),"")</f>
        <v>No root cause</v>
      </c>
      <c r="AQ558" s="67" t="s">
        <v>5344</v>
      </c>
      <c r="AR558" s="48" t="str" cm="1">
        <f t="array" ref="AR558">IFERROR(_xlfn.IFS(
AQ558="MPR ISSUE","ACTIVE",
AQ558="BSS Hardware Issue","ACTIVE",
AQ558="Sites strategiques, MLL, Pylone, etc.","PASSIVE",
AQ558="AKTIVCO DEFAUT GE &amp; POWER Cabinet","PASSIVE",
AQ558="AKTIVCO Coupure ENEO &amp; Baisse de tension","PASSIVE",
AQ558="Coupure ENEO &amp; Baisse de tension","PASSIVE",
AQ558="Defaut GE &amp; POWER Cabinet","PASSIVE",
AQ558="Sharing","PASSIVE",
AQ558="Sites strategiques &amp; DataCenter","PASSIVE",
AQ558="Exclu","Exclu",
AQ558="SAT","ACTIVE",
AQ558="SPARE-ISSUE","SPARE-ISSUE",
AQ558="Fiber CAmtel","ACTIVE",
AQ558="Fiber AOF","ACTIVE",
AQ558="Projet OCM (HUAWEI)","PLANNED WORKS",
AQ558="Projet OCM (NOKIA)","PLANNED WORKS",
AQ558="ACCESS-ISSUE","ACCESS-ISSUE",
AQ558="Projet OCM (ZTE, NOKIA, autres projets)","PLANNED WORKS",
AQ558="No root CAuse","No root cause",
AQ558="ODU HS","ACTIVE",
AQ558="IP &amp; VLAN","ACTIVE",
AQ558="Warehouse HUAWEI","SPARE-ISSUE",
AQ558="SPARE-HS","SPARE-ISSUE",
AQ558="Power Telco","ACTIVE", AQ558="no impacts","no impacts"
),"")</f>
        <v>No root cause</v>
      </c>
      <c r="AS558" s="92" t="s">
        <v>5767</v>
      </c>
      <c r="AT558" s="98" t="s">
        <v>2995</v>
      </c>
      <c r="AV558" s="17" t="s">
        <v>5537</v>
      </c>
      <c r="AW558" s="7" t="s">
        <v>5537</v>
      </c>
      <c r="AX558" s="6" t="s">
        <v>5537</v>
      </c>
      <c r="AY558" s="7"/>
      <c r="AZ558" s="3" t="s">
        <v>5537</v>
      </c>
      <c r="BA558" s="18" t="s">
        <v>5537</v>
      </c>
      <c r="BB558" s="18" t="s">
        <v>5537</v>
      </c>
      <c r="BC558" s="18" t="s">
        <v>5537</v>
      </c>
      <c r="BD558" s="18" t="s">
        <v>5537</v>
      </c>
      <c r="BE558" s="18" t="s">
        <v>5537</v>
      </c>
      <c r="BF558" s="18" t="s">
        <v>5537</v>
      </c>
      <c r="BG558" s="18" t="s">
        <v>5537</v>
      </c>
      <c r="BH558" s="18" t="s">
        <v>5537</v>
      </c>
      <c r="BI558" s="18" t="s">
        <v>5537</v>
      </c>
      <c r="BJ558" s="18" t="s">
        <v>5537</v>
      </c>
      <c r="BK558" s="18" t="s">
        <v>5537</v>
      </c>
      <c r="BL558" s="9" t="s">
        <v>5767</v>
      </c>
      <c r="BM558" s="14" t="s">
        <v>5537</v>
      </c>
      <c r="BN558" s="14" t="s">
        <v>5537</v>
      </c>
      <c r="BO558" s="14" t="str">
        <f>_xlfn.XLOOKUP(B558,'[4]cell downs 18042026 17h'!$B:$B,'[4]cell downs 18042026 17h'!$B:$B,"")</f>
        <v/>
      </c>
      <c r="BP558" s="14" t="str">
        <f>_xlfn.XLOOKUP(B558,'[5]Cells Huawei 19042026 15h'!$B:$B,'[5]Cells Huawei 19042026 15h'!$B:$B,"")</f>
        <v/>
      </c>
      <c r="BQ558" s="9" t="str">
        <f>_xlfn.XLOOKUP(B558,'[6]cells down 19042026 9H40'!$B:$B,'[6]cells down 19042026 9H40'!$B:$B,"")</f>
        <v/>
      </c>
      <c r="BR558" s="9" t="s">
        <v>2995</v>
      </c>
      <c r="BS558" s="9" t="s">
        <v>12</v>
      </c>
      <c r="BT558" s="108"/>
    </row>
    <row r="559" spans="1:72" s="9" customFormat="1" x14ac:dyDescent="0.35">
      <c r="A559" s="1" t="s">
        <v>2372</v>
      </c>
      <c r="B559" s="8" t="s">
        <v>2373</v>
      </c>
      <c r="C559" s="3" t="str">
        <f>_xlfn.XLOOKUP(B559,'[1]daily break down'!$D:$D,'[1]daily break down'!$E:$E,"")</f>
        <v>Douala</v>
      </c>
      <c r="D559" s="1" t="s">
        <v>11</v>
      </c>
      <c r="E559" s="1" t="s">
        <v>12</v>
      </c>
      <c r="F559" s="3" t="s">
        <v>31</v>
      </c>
      <c r="G559" s="1" t="s">
        <v>32</v>
      </c>
      <c r="H559" s="34" t="str">
        <f>_xlfn.XLOOKUP(B559,[2]CALCULATION!$B:$B,[2]CALCULATION!$H:$H,"")</f>
        <v>ZTE</v>
      </c>
      <c r="I559" s="28">
        <v>0</v>
      </c>
      <c r="J559" s="28">
        <v>0</v>
      </c>
      <c r="K559" s="28">
        <v>0</v>
      </c>
      <c r="L559" s="28">
        <v>5.3193299432416499</v>
      </c>
      <c r="M559" s="28">
        <v>0</v>
      </c>
      <c r="N559" s="28">
        <v>0</v>
      </c>
      <c r="O559" s="28">
        <v>0</v>
      </c>
      <c r="P559" s="28">
        <v>0</v>
      </c>
      <c r="Q559" s="28">
        <v>0</v>
      </c>
      <c r="R559" s="28">
        <v>0</v>
      </c>
      <c r="S559" s="93">
        <v>0</v>
      </c>
      <c r="T559" s="93">
        <f>_xlfn.XLOOKUP(B559,'[3]Nur des jours'!$B:$B,'[3]Nur des jours'!$U:$U,"")</f>
        <v>0</v>
      </c>
      <c r="U559" s="93">
        <v>0</v>
      </c>
      <c r="V559" s="93">
        <v>0</v>
      </c>
      <c r="W559" s="93">
        <v>0</v>
      </c>
      <c r="X559" s="93">
        <v>0</v>
      </c>
      <c r="Y559" s="93">
        <v>0</v>
      </c>
      <c r="Z559" s="93">
        <v>0</v>
      </c>
      <c r="AA559" s="93">
        <v>0</v>
      </c>
      <c r="AB559" s="93">
        <v>0</v>
      </c>
      <c r="AC559" s="93">
        <f>_xlfn.XLOOKUP(B559,'[3]Nur des jours'!$B:$B,'[3]Nur des jours'!$N:$N,"")</f>
        <v>0</v>
      </c>
      <c r="AD559" s="93">
        <v>0</v>
      </c>
      <c r="AE559" s="93">
        <v>0</v>
      </c>
      <c r="AF559" s="93">
        <v>0</v>
      </c>
      <c r="AG559" s="93"/>
      <c r="AH559" s="93">
        <v>3.3886648803051818E-4</v>
      </c>
      <c r="AI559" s="93">
        <v>0</v>
      </c>
      <c r="AJ559" s="93">
        <v>0</v>
      </c>
      <c r="AK559" s="93">
        <v>6.4980617991668567E-4</v>
      </c>
      <c r="AL559" s="93">
        <v>3.3886648803051818E-4</v>
      </c>
      <c r="AM559" s="49" t="s">
        <v>5559</v>
      </c>
      <c r="AN559" s="49"/>
      <c r="AO559" s="48" t="str" cm="1">
        <f t="array" ref="AO559">IFERROR(_xlfn.IFS(
AQ559="MPR ISSUE","PDH",
AQ559="BSS Hardware Issue","BSS",
AQ559="Sites strategiques, MLL, Pylone, etc.","ENVTECH",
AQ559="AKTIVCO DEFAUT GE &amp; POWER Cabinet","AKTIVCO",
AQ559="AKTIVCO Coupure ENEO &amp; Baisse de tension","AKTIVCO GRID ONLY",
AQ559="Coupure ENEO &amp; Baisse de tension","IHS GRID ONLY",
AQ559="Defaut GE &amp; POWER Cabinet","IHS",
AQ559="Sharing","Partners",
AQ559="Sites strategiques &amp; DataCenter","SST &amp; DC",
AQ559="Exclu","Exclu",
AQ559="SAT","SAT",
AQ559="SPARE-ISSUE","SPARE-ISSUE",
AQ559="Fiber CAmtel","TRANS_FO_CAMTEL",
AQ559="Fiber AOF","Fiber AOF",
AQ559="Projet OCM (HUAWEI)","TRAVAUX-HUAWEI",
AQ559="Projet OCM (NOKIA)","TRAVAUX-NOKIA",
AQ559="ACCESS-ISSUE","ACCESS-ISSUE",
AQ559="Projet OCM (ZTE, NOKIA, autres projets)","TRAVAUX OCM",
AQ559="No root CAuse","No root cause",
AQ559="ODU HS","PDH",
AQ559="IP &amp; VLAN","PDH",
AQ559="Warehouse HUAWEI","SPARE-ISSUE",
AQ559="SPARE-HS","SPARE-ISSUE",
AQ559="Power Telco","BSS",AQ559="no impacts","no impacts"
),"")</f>
        <v>No root cause</v>
      </c>
      <c r="AP559" s="48" t="str" cm="1">
        <f t="array" ref="AP559">IFERROR(_xlfn.IFS(
AQ559="MPR ISSUE","TX ISSUE",
AQ559="BSS Hardware Issue","RAN ISSUE",
AQ559="Sites strategiques, MLL, Pylone, etc.","ENVTECH",
AQ559="AKTIVCO DEFAUT GE &amp; POWER Cabinet","POWER ISSUE",
AQ559="AKTIVCO Coupure ENEO &amp; Baisse de tension","POWER ISSUE",
AQ559="Coupure ENEO &amp; Baisse de tension","POWER ISSUE",
AQ559="Defaut GE &amp; POWER Cabinet","POWER ISSUE",
AQ559="Sharing","POWER ISSUE",
AQ559="Sites strategiques &amp; DataCenter","POWER ISSUE",
AQ559="Exclu","Exclu",
AQ559="SAT","TX ISSUE",
AQ559="SPARE-ISSUE","SPARE-ISSUE",
AQ559="Fiber CAmtel","TX ISSUE",
AQ559="Fiber AOF","TX ISSUE",
AQ559="Projet OCM (HUAWEI)","TRAVAUX-HUAWEI",
AQ559="Projet OCM (NOKIA)","TRAVAUX -NOKIA",
AQ559="ACCESS-ISSUE","ACCESS-ISSUE",
AQ559="Projet OCM (ZTE, NOKIA, autres projets)","TRAVAUX OCM",
AQ559="No root CAuse","No root cause",
AQ559="ODU HS","TX ISSUE",
AQ559="IP &amp; VLAN","TX ISSUE",
AQ559="Warehouse HUAWEI","SPARE-ISSUE",
AQ559="SPARE-HS","SPARE-ISSUE",
AQ559="Power Telco","RAN ISSUE",AQ559="no impacts","no impacts"
),"")</f>
        <v>No root cause</v>
      </c>
      <c r="AQ559" s="126" t="s">
        <v>5344</v>
      </c>
      <c r="AR559" s="48" t="str" cm="1">
        <f t="array" ref="AR559">IFERROR(_xlfn.IFS(
AQ559="MPR ISSUE","ACTIVE",
AQ559="BSS Hardware Issue","ACTIVE",
AQ559="Sites strategiques, MLL, Pylone, etc.","PASSIVE",
AQ559="AKTIVCO DEFAUT GE &amp; POWER Cabinet","PASSIVE",
AQ559="AKTIVCO Coupure ENEO &amp; Baisse de tension","PASSIVE",
AQ559="Coupure ENEO &amp; Baisse de tension","PASSIVE",
AQ559="Defaut GE &amp; POWER Cabinet","PASSIVE",
AQ559="Sharing","PASSIVE",
AQ559="Sites strategiques &amp; DataCenter","PASSIVE",
AQ559="Exclu","Exclu",
AQ559="SAT","ACTIVE",
AQ559="SPARE-ISSUE","SPARE-ISSUE",
AQ559="Fiber CAmtel","ACTIVE",
AQ559="Fiber AOF","ACTIVE",
AQ559="Projet OCM (HUAWEI)","PLANNED WORKS",
AQ559="Projet OCM (NOKIA)","PLANNED WORKS",
AQ559="ACCESS-ISSUE","ACCESS-ISSUE",
AQ559="Projet OCM (ZTE, NOKIA, autres projets)","PLANNED WORKS",
AQ559="No root CAuse","No root cause",
AQ559="ODU HS","ACTIVE",
AQ559="IP &amp; VLAN","ACTIVE",
AQ559="Warehouse HUAWEI","SPARE-ISSUE",
AQ559="SPARE-HS","SPARE-ISSUE",
AQ559="Power Telco","ACTIVE", AQ559="no impacts","no impacts"
),"")</f>
        <v>No root cause</v>
      </c>
      <c r="AS559" s="92" t="s">
        <v>5537</v>
      </c>
      <c r="AT559" s="98" t="s">
        <v>2373</v>
      </c>
      <c r="AV559" s="17" t="s">
        <v>5537</v>
      </c>
      <c r="AW559" s="7" t="s">
        <v>5537</v>
      </c>
      <c r="AX559" s="6" t="s">
        <v>5537</v>
      </c>
      <c r="AY559" s="7"/>
      <c r="AZ559" s="3" t="s">
        <v>5537</v>
      </c>
      <c r="BA559" s="18" t="s">
        <v>5537</v>
      </c>
      <c r="BB559" s="18" t="s">
        <v>5537</v>
      </c>
      <c r="BC559" s="18" t="s">
        <v>5537</v>
      </c>
      <c r="BD559" s="18" t="s">
        <v>5537</v>
      </c>
      <c r="BE559" s="18" t="s">
        <v>5537</v>
      </c>
      <c r="BF559" s="18" t="s">
        <v>5537</v>
      </c>
      <c r="BG559" s="18" t="s">
        <v>5537</v>
      </c>
      <c r="BH559" s="18" t="s">
        <v>5537</v>
      </c>
      <c r="BI559" s="18" t="s">
        <v>5537</v>
      </c>
      <c r="BJ559" s="18" t="s">
        <v>5537</v>
      </c>
      <c r="BK559" s="18" t="s">
        <v>5537</v>
      </c>
      <c r="BL559" s="9" t="s">
        <v>5537</v>
      </c>
      <c r="BM559" s="14" t="s">
        <v>5537</v>
      </c>
      <c r="BN559" s="14" t="s">
        <v>5537</v>
      </c>
      <c r="BO559" s="14" t="str">
        <f>_xlfn.XLOOKUP(B559,'[4]cell downs 18042026 17h'!$B:$B,'[4]cell downs 18042026 17h'!$B:$B,"")</f>
        <v/>
      </c>
      <c r="BP559" s="14" t="str">
        <f>_xlfn.XLOOKUP(B559,'[5]Cells Huawei 19042026 15h'!$B:$B,'[5]Cells Huawei 19042026 15h'!$B:$B,"")</f>
        <v/>
      </c>
      <c r="BQ559" s="9" t="str">
        <f>_xlfn.XLOOKUP(B559,'[6]cells down 19042026 9H40'!$B:$B,'[6]cells down 19042026 9H40'!$B:$B,"")</f>
        <v/>
      </c>
      <c r="BR559" s="9" t="s">
        <v>2373</v>
      </c>
      <c r="BS559" s="9" t="s">
        <v>318</v>
      </c>
      <c r="BT559" s="108"/>
    </row>
    <row r="560" spans="1:72" s="9" customFormat="1" x14ac:dyDescent="0.35">
      <c r="A560" s="1" t="s">
        <v>753</v>
      </c>
      <c r="B560" s="8" t="s">
        <v>754</v>
      </c>
      <c r="C560" s="3" t="str">
        <f>_xlfn.XLOOKUP(B560,'[1]daily break down'!$D:$D,'[1]daily break down'!$E:$E,"")</f>
        <v>Douala</v>
      </c>
      <c r="D560" s="1" t="s">
        <v>11</v>
      </c>
      <c r="E560" s="1" t="s">
        <v>12</v>
      </c>
      <c r="F560" s="3" t="s">
        <v>31</v>
      </c>
      <c r="G560" s="1" t="s">
        <v>32</v>
      </c>
      <c r="H560" s="34" t="str">
        <f>_xlfn.XLOOKUP(B560,[2]CALCULATION!$B:$B,[2]CALCULATION!$H:$H,"")</f>
        <v>ZTE</v>
      </c>
      <c r="I560" s="28">
        <v>0</v>
      </c>
      <c r="J560" s="28">
        <v>1.0304038147092314</v>
      </c>
      <c r="K560" s="28">
        <v>0.51463118484845916</v>
      </c>
      <c r="L560" s="28">
        <v>1.538685711676697</v>
      </c>
      <c r="M560" s="28">
        <v>1.0155828646274758</v>
      </c>
      <c r="N560" s="28">
        <v>1.5265400233425503</v>
      </c>
      <c r="O560" s="28">
        <v>0.50708694672020016</v>
      </c>
      <c r="P560" s="28">
        <v>0.50623086296096498</v>
      </c>
      <c r="Q560" s="28">
        <v>1.0465267255081576</v>
      </c>
      <c r="R560" s="28">
        <v>1.0362893905539718</v>
      </c>
      <c r="S560" s="93">
        <v>0.50507158287033438</v>
      </c>
      <c r="T560" s="93">
        <f>_xlfn.XLOOKUP(B560,'[3]Nur des jours'!$B:$B,'[3]Nur des jours'!$U:$U,"")</f>
        <v>0</v>
      </c>
      <c r="U560" s="93">
        <v>0.51470252516172876</v>
      </c>
      <c r="V560" s="93">
        <v>0.52504687058581845</v>
      </c>
      <c r="W560" s="93">
        <v>0</v>
      </c>
      <c r="X560" s="93">
        <v>2.9878571652783847</v>
      </c>
      <c r="Y560" s="93">
        <v>0.89337690799667835</v>
      </c>
      <c r="Z560" s="93">
        <v>0.75561876307311227</v>
      </c>
      <c r="AA560" s="93">
        <v>0</v>
      </c>
      <c r="AB560" s="93">
        <v>1.0228952467376078</v>
      </c>
      <c r="AC560" s="93">
        <f>_xlfn.XLOOKUP(B560,'[3]Nur des jours'!$B:$B,'[3]Nur des jours'!$N:$N,"")</f>
        <v>1.0160644117420445</v>
      </c>
      <c r="AD560" s="93">
        <v>1.0160644117420445</v>
      </c>
      <c r="AE560" s="93">
        <v>0</v>
      </c>
      <c r="AF560" s="93">
        <v>0</v>
      </c>
      <c r="AG560" s="93"/>
      <c r="AH560" s="93">
        <v>3.2103140971317652E-4</v>
      </c>
      <c r="AI560" s="93">
        <v>0</v>
      </c>
      <c r="AJ560" s="93">
        <v>9.5627161173857469E-4</v>
      </c>
      <c r="AK560" s="93">
        <v>0</v>
      </c>
      <c r="AL560" s="93">
        <v>3.2103140971317652E-4</v>
      </c>
      <c r="AM560" s="49" t="s">
        <v>5559</v>
      </c>
      <c r="AN560" s="49"/>
      <c r="AO560" s="48" t="str" cm="1">
        <f t="array" ref="AO560">IFERROR(_xlfn.IFS(
AQ560="MPR ISSUE","PDH",
AQ560="BSS Hardware Issue","BSS",
AQ560="Sites strategiques, MLL, Pylone, etc.","ENVTECH",
AQ560="AKTIVCO DEFAUT GE &amp; POWER Cabinet","AKTIVCO",
AQ560="AKTIVCO Coupure ENEO &amp; Baisse de tension","AKTIVCO GRID ONLY",
AQ560="Coupure ENEO &amp; Baisse de tension","IHS GRID ONLY",
AQ560="Defaut GE &amp; POWER Cabinet","IHS",
AQ560="Sharing","Partners",
AQ560="Sites strategiques &amp; DataCenter","SST &amp; DC",
AQ560="Exclu","Exclu",
AQ560="SAT","SAT",
AQ560="SPARE-ISSUE","SPARE-ISSUE",
AQ560="Fiber CAmtel","TRANS_FO_CAMTEL",
AQ560="Fiber AOF","Fiber AOF",
AQ560="Projet OCM (HUAWEI)","TRAVAUX-HUAWEI",
AQ560="Projet OCM (NOKIA)","TRAVAUX-NOKIA",
AQ560="ACCESS-ISSUE","ACCESS-ISSUE",
AQ560="Projet OCM (ZTE, NOKIA, autres projets)","TRAVAUX OCM",
AQ560="No root CAuse","No root cause",
AQ560="ODU HS","PDH",
AQ560="IP &amp; VLAN","PDH",
AQ560="Warehouse HUAWEI","SPARE-ISSUE",
AQ560="SPARE-HS","SPARE-ISSUE",
AQ560="Power Telco","BSS",AQ560="no impacts","no impacts"
),"")</f>
        <v>No root cause</v>
      </c>
      <c r="AP560" s="48" t="str" cm="1">
        <f t="array" ref="AP560">IFERROR(_xlfn.IFS(
AQ560="MPR ISSUE","TX ISSUE",
AQ560="BSS Hardware Issue","RAN ISSUE",
AQ560="Sites strategiques, MLL, Pylone, etc.","ENVTECH",
AQ560="AKTIVCO DEFAUT GE &amp; POWER Cabinet","POWER ISSUE",
AQ560="AKTIVCO Coupure ENEO &amp; Baisse de tension","POWER ISSUE",
AQ560="Coupure ENEO &amp; Baisse de tension","POWER ISSUE",
AQ560="Defaut GE &amp; POWER Cabinet","POWER ISSUE",
AQ560="Sharing","POWER ISSUE",
AQ560="Sites strategiques &amp; DataCenter","POWER ISSUE",
AQ560="Exclu","Exclu",
AQ560="SAT","TX ISSUE",
AQ560="SPARE-ISSUE","SPARE-ISSUE",
AQ560="Fiber CAmtel","TX ISSUE",
AQ560="Fiber AOF","TX ISSUE",
AQ560="Projet OCM (HUAWEI)","TRAVAUX-HUAWEI",
AQ560="Projet OCM (NOKIA)","TRAVAUX -NOKIA",
AQ560="ACCESS-ISSUE","ACCESS-ISSUE",
AQ560="Projet OCM (ZTE, NOKIA, autres projets)","TRAVAUX OCM",
AQ560="No root CAuse","No root cause",
AQ560="ODU HS","TX ISSUE",
AQ560="IP &amp; VLAN","TX ISSUE",
AQ560="Warehouse HUAWEI","SPARE-ISSUE",
AQ560="SPARE-HS","SPARE-ISSUE",
AQ560="Power Telco","RAN ISSUE",AQ560="no impacts","no impacts"
),"")</f>
        <v>No root cause</v>
      </c>
      <c r="AQ560" s="67" t="s">
        <v>5344</v>
      </c>
      <c r="AR560" s="48" t="str" cm="1">
        <f t="array" ref="AR560">IFERROR(_xlfn.IFS(
AQ560="MPR ISSUE","ACTIVE",
AQ560="BSS Hardware Issue","ACTIVE",
AQ560="Sites strategiques, MLL, Pylone, etc.","PASSIVE",
AQ560="AKTIVCO DEFAUT GE &amp; POWER Cabinet","PASSIVE",
AQ560="AKTIVCO Coupure ENEO &amp; Baisse de tension","PASSIVE",
AQ560="Coupure ENEO &amp; Baisse de tension","PASSIVE",
AQ560="Defaut GE &amp; POWER Cabinet","PASSIVE",
AQ560="Sharing","PASSIVE",
AQ560="Sites strategiques &amp; DataCenter","PASSIVE",
AQ560="Exclu","Exclu",
AQ560="SAT","ACTIVE",
AQ560="SPARE-ISSUE","SPARE-ISSUE",
AQ560="Fiber CAmtel","ACTIVE",
AQ560="Fiber AOF","ACTIVE",
AQ560="Projet OCM (HUAWEI)","PLANNED WORKS",
AQ560="Projet OCM (NOKIA)","PLANNED WORKS",
AQ560="ACCESS-ISSUE","ACCESS-ISSUE",
AQ560="Projet OCM (ZTE, NOKIA, autres projets)","PLANNED WORKS",
AQ560="No root CAuse","No root cause",
AQ560="ODU HS","ACTIVE",
AQ560="IP &amp; VLAN","ACTIVE",
AQ560="Warehouse HUAWEI","SPARE-ISSUE",
AQ560="SPARE-HS","SPARE-ISSUE",
AQ560="Power Telco","ACTIVE", AQ560="no impacts","no impacts"
),"")</f>
        <v>No root cause</v>
      </c>
      <c r="AS560" s="92" t="s">
        <v>5811</v>
      </c>
      <c r="AT560" s="98" t="s">
        <v>754</v>
      </c>
      <c r="AV560" s="17" t="s">
        <v>5537</v>
      </c>
      <c r="AW560" s="7" t="s">
        <v>5537</v>
      </c>
      <c r="AX560" s="6" t="s">
        <v>5537</v>
      </c>
      <c r="AY560" s="7"/>
      <c r="AZ560" s="3" t="s">
        <v>5537</v>
      </c>
      <c r="BA560" s="18" t="s">
        <v>5537</v>
      </c>
      <c r="BB560" s="18" t="s">
        <v>5537</v>
      </c>
      <c r="BC560" s="18" t="s">
        <v>5537</v>
      </c>
      <c r="BD560" s="18" t="s">
        <v>5537</v>
      </c>
      <c r="BE560" s="18" t="s">
        <v>5537</v>
      </c>
      <c r="BF560" s="18" t="s">
        <v>5537</v>
      </c>
      <c r="BG560" s="18" t="s">
        <v>5537</v>
      </c>
      <c r="BH560" s="18" t="s">
        <v>5537</v>
      </c>
      <c r="BI560" s="18" t="s">
        <v>5537</v>
      </c>
      <c r="BJ560" s="18" t="s">
        <v>5537</v>
      </c>
      <c r="BK560" s="18" t="s">
        <v>5537</v>
      </c>
      <c r="BL560" s="9" t="s">
        <v>5811</v>
      </c>
      <c r="BM560" s="14" t="s">
        <v>5537</v>
      </c>
      <c r="BN560" s="14" t="s">
        <v>5537</v>
      </c>
      <c r="BO560" s="14" t="str">
        <f>_xlfn.XLOOKUP(B560,'[4]cell downs 18042026 17h'!$B:$B,'[4]cell downs 18042026 17h'!$B:$B,"")</f>
        <v/>
      </c>
      <c r="BP560" s="14" t="str">
        <f>_xlfn.XLOOKUP(B560,'[5]Cells Huawei 19042026 15h'!$B:$B,'[5]Cells Huawei 19042026 15h'!$B:$B,"")</f>
        <v/>
      </c>
      <c r="BQ560" s="9" t="str">
        <f>_xlfn.XLOOKUP(B560,'[6]cells down 19042026 9H40'!$B:$B,'[6]cells down 19042026 9H40'!$B:$B,"")</f>
        <v/>
      </c>
      <c r="BR560" s="9" t="s">
        <v>754</v>
      </c>
      <c r="BS560" s="9" t="s">
        <v>12</v>
      </c>
      <c r="BT560" s="108"/>
    </row>
    <row r="561" spans="1:72" s="9" customFormat="1" ht="18.5" customHeight="1" x14ac:dyDescent="0.35">
      <c r="A561" s="1" t="s">
        <v>1069</v>
      </c>
      <c r="B561" s="8" t="s">
        <v>1070</v>
      </c>
      <c r="C561" s="3" t="str">
        <f>_xlfn.XLOOKUP(B561,'[1]daily break down'!$D:$D,'[1]daily break down'!$E:$E,"")</f>
        <v>OUEST</v>
      </c>
      <c r="D561" s="1" t="s">
        <v>11</v>
      </c>
      <c r="E561" s="1" t="s">
        <v>12</v>
      </c>
      <c r="F561" s="3" t="s">
        <v>102</v>
      </c>
      <c r="G561" s="1" t="s">
        <v>1071</v>
      </c>
      <c r="H561" s="33" t="str">
        <f>_xlfn.XLOOKUP(B561,[2]CALCULATION!$B:$B,[2]CALCULATION!$H:$H,"")</f>
        <v>NOKIA</v>
      </c>
      <c r="I561" s="28">
        <v>1.5159816569788325E-3</v>
      </c>
      <c r="J561" s="28">
        <v>0</v>
      </c>
      <c r="K561" s="28">
        <v>2.4969109644336216E-4</v>
      </c>
      <c r="L561" s="28">
        <v>2.4969109644353585E-4</v>
      </c>
      <c r="M561" s="28">
        <v>2.0331989281830035E-3</v>
      </c>
      <c r="N561" s="28">
        <v>1.9307004331617305E-3</v>
      </c>
      <c r="O561" s="28">
        <v>2.496910964434779E-4</v>
      </c>
      <c r="P561" s="28">
        <v>2.3185601812600808E-4</v>
      </c>
      <c r="Q561" s="28">
        <v>2.8536125307853343E-4</v>
      </c>
      <c r="R561" s="28">
        <v>2.85361253078244E-4</v>
      </c>
      <c r="S561" s="93">
        <v>2.1853270826962181E-4</v>
      </c>
      <c r="T561" s="93">
        <f>_xlfn.XLOOKUP(B561,'[3]Nur des jours'!$B:$B,'[3]Nur des jours'!$U:$U,"")</f>
        <v>6.3492878809931208E-3</v>
      </c>
      <c r="U561" s="93">
        <v>8.886384279700333E-3</v>
      </c>
      <c r="V561" s="93">
        <v>2.9427879223704097E-3</v>
      </c>
      <c r="W561" s="93">
        <v>6.3492878809931208E-3</v>
      </c>
      <c r="X561" s="93">
        <v>2.8536125307818605E-4</v>
      </c>
      <c r="Y561" s="93">
        <v>2.3007251029441549E-3</v>
      </c>
      <c r="Z561" s="93">
        <v>6.5276386641667751E-3</v>
      </c>
      <c r="AA561" s="93">
        <v>2.6752617476065828E-4</v>
      </c>
      <c r="AB561" s="93">
        <v>2.8536125307853343E-4</v>
      </c>
      <c r="AC561" s="93">
        <f>_xlfn.XLOOKUP(B561,'[3]Nur des jours'!$B:$B,'[3]Nur des jours'!$N:$N,"")</f>
        <v>2.056831908674675E-2</v>
      </c>
      <c r="AD561" s="93">
        <v>2.056831908674675E-2</v>
      </c>
      <c r="AE561" s="93">
        <v>2.007013455506222E-4</v>
      </c>
      <c r="AF561" s="93">
        <v>6.9614574321858386E-2</v>
      </c>
      <c r="AG561" s="93"/>
      <c r="AH561" s="93">
        <v>2.8536125307818605E-4</v>
      </c>
      <c r="AI561" s="93">
        <v>0</v>
      </c>
      <c r="AJ561" s="93">
        <v>0</v>
      </c>
      <c r="AK561" s="93">
        <v>5.4720520414008877E-4</v>
      </c>
      <c r="AL561" s="93">
        <v>2.8536125307818605E-4</v>
      </c>
      <c r="AM561" s="49" t="s">
        <v>5559</v>
      </c>
      <c r="AN561" s="49"/>
      <c r="AO561" s="48" t="str" cm="1">
        <f t="array" ref="AO561">IFERROR(_xlfn.IFS(
AQ561="MPR ISSUE","PDH",
AQ561="BSS Hardware Issue","BSS",
AQ561="Sites strategiques, MLL, Pylone, etc.","ENVTECH",
AQ561="AKTIVCO DEFAUT GE &amp; POWER Cabinet","AKTIVCO",
AQ561="AKTIVCO Coupure ENEO &amp; Baisse de tension","AKTIVCO GRID ONLY",
AQ561="Coupure ENEO &amp; Baisse de tension","IHS GRID ONLY",
AQ561="Defaut GE &amp; POWER Cabinet","IHS",
AQ561="Sharing","Partners",
AQ561="Sites strategiques &amp; DataCenter","SST &amp; DC",
AQ561="Exclu","Exclu",
AQ561="SAT","SAT",
AQ561="SPARE-ISSUE","SPARE-ISSUE",
AQ561="Fiber CAmtel","TRANS_FO_CAMTEL",
AQ561="Fiber AOF","Fiber AOF",
AQ561="Projet OCM (HUAWEI)","TRAVAUX-HUAWEI",
AQ561="Projet OCM (NOKIA)","TRAVAUX-NOKIA",
AQ561="ACCESS-ISSUE","ACCESS-ISSUE",
AQ561="Projet OCM (ZTE, NOKIA, autres projets)","TRAVAUX OCM",
AQ561="No root CAuse","No root cause",
AQ561="ODU HS","PDH",
AQ561="IP &amp; VLAN","PDH",
AQ561="Warehouse HUAWEI","SPARE-ISSUE",
AQ561="SPARE-HS","SPARE-ISSUE",
AQ561="Power Telco","BSS",AQ561="no impacts","no impacts"
),"")</f>
        <v>No root cause</v>
      </c>
      <c r="AP561" s="48" t="str" cm="1">
        <f t="array" ref="AP561">IFERROR(_xlfn.IFS(
AQ561="MPR ISSUE","TX ISSUE",
AQ561="BSS Hardware Issue","RAN ISSUE",
AQ561="Sites strategiques, MLL, Pylone, etc.","ENVTECH",
AQ561="AKTIVCO DEFAUT GE &amp; POWER Cabinet","POWER ISSUE",
AQ561="AKTIVCO Coupure ENEO &amp; Baisse de tension","POWER ISSUE",
AQ561="Coupure ENEO &amp; Baisse de tension","POWER ISSUE",
AQ561="Defaut GE &amp; POWER Cabinet","POWER ISSUE",
AQ561="Sharing","POWER ISSUE",
AQ561="Sites strategiques &amp; DataCenter","POWER ISSUE",
AQ561="Exclu","Exclu",
AQ561="SAT","TX ISSUE",
AQ561="SPARE-ISSUE","SPARE-ISSUE",
AQ561="Fiber CAmtel","TX ISSUE",
AQ561="Fiber AOF","TX ISSUE",
AQ561="Projet OCM (HUAWEI)","TRAVAUX-HUAWEI",
AQ561="Projet OCM (NOKIA)","TRAVAUX -NOKIA",
AQ561="ACCESS-ISSUE","ACCESS-ISSUE",
AQ561="Projet OCM (ZTE, NOKIA, autres projets)","TRAVAUX OCM",
AQ561="No root CAuse","No root cause",
AQ561="ODU HS","TX ISSUE",
AQ561="IP &amp; VLAN","TX ISSUE",
AQ561="Warehouse HUAWEI","SPARE-ISSUE",
AQ561="SPARE-HS","SPARE-ISSUE",
AQ561="Power Telco","RAN ISSUE",AQ561="no impacts","no impacts"
),"")</f>
        <v>No root cause</v>
      </c>
      <c r="AQ561" s="126" t="s">
        <v>5344</v>
      </c>
      <c r="AR561" s="48" t="str" cm="1">
        <f t="array" ref="AR561">IFERROR(_xlfn.IFS(
AQ561="MPR ISSUE","ACTIVE",
AQ561="BSS Hardware Issue","ACTIVE",
AQ561="Sites strategiques, MLL, Pylone, etc.","PASSIVE",
AQ561="AKTIVCO DEFAUT GE &amp; POWER Cabinet","PASSIVE",
AQ561="AKTIVCO Coupure ENEO &amp; Baisse de tension","PASSIVE",
AQ561="Coupure ENEO &amp; Baisse de tension","PASSIVE",
AQ561="Defaut GE &amp; POWER Cabinet","PASSIVE",
AQ561="Sharing","PASSIVE",
AQ561="Sites strategiques &amp; DataCenter","PASSIVE",
AQ561="Exclu","Exclu",
AQ561="SAT","ACTIVE",
AQ561="SPARE-ISSUE","SPARE-ISSUE",
AQ561="Fiber CAmtel","ACTIVE",
AQ561="Fiber AOF","ACTIVE",
AQ561="Projet OCM (HUAWEI)","PLANNED WORKS",
AQ561="Projet OCM (NOKIA)","PLANNED WORKS",
AQ561="ACCESS-ISSUE","ACCESS-ISSUE",
AQ561="Projet OCM (ZTE, NOKIA, autres projets)","PLANNED WORKS",
AQ561="No root CAuse","No root cause",
AQ561="ODU HS","ACTIVE",
AQ561="IP &amp; VLAN","ACTIVE",
AQ561="Warehouse HUAWEI","SPARE-ISSUE",
AQ561="SPARE-HS","SPARE-ISSUE",
AQ561="Power Telco","ACTIVE", AQ561="no impacts","no impacts"
),"")</f>
        <v>No root cause</v>
      </c>
      <c r="AS561" s="92" t="s">
        <v>5537</v>
      </c>
      <c r="AT561" s="98" t="s">
        <v>1070</v>
      </c>
      <c r="AV561" s="17" t="s">
        <v>5537</v>
      </c>
      <c r="AW561" s="7" t="s">
        <v>5537</v>
      </c>
      <c r="AX561" s="6" t="s">
        <v>5537</v>
      </c>
      <c r="AY561" s="7"/>
      <c r="AZ561" s="3" t="s">
        <v>5537</v>
      </c>
      <c r="BA561" s="18" t="s">
        <v>5537</v>
      </c>
      <c r="BB561" s="18" t="s">
        <v>5537</v>
      </c>
      <c r="BC561" s="18" t="s">
        <v>5537</v>
      </c>
      <c r="BD561" s="18" t="s">
        <v>5537</v>
      </c>
      <c r="BE561" s="18" t="s">
        <v>5537</v>
      </c>
      <c r="BF561" s="18" t="s">
        <v>5537</v>
      </c>
      <c r="BG561" s="18" t="s">
        <v>5537</v>
      </c>
      <c r="BH561" s="18" t="s">
        <v>5537</v>
      </c>
      <c r="BI561" s="18" t="s">
        <v>5537</v>
      </c>
      <c r="BJ561" s="18" t="s">
        <v>5537</v>
      </c>
      <c r="BK561" s="18" t="s">
        <v>5537</v>
      </c>
      <c r="BL561" s="9" t="s">
        <v>5537</v>
      </c>
      <c r="BM561" s="14" t="s">
        <v>5537</v>
      </c>
      <c r="BN561" s="14" t="s">
        <v>5537</v>
      </c>
      <c r="BO561" s="14" t="str">
        <f>_xlfn.XLOOKUP(B561,'[4]cell downs 18042026 17h'!$B:$B,'[4]cell downs 18042026 17h'!$B:$B,"")</f>
        <v/>
      </c>
      <c r="BP561" s="14" t="str">
        <f>_xlfn.XLOOKUP(B561,'[5]Cells Huawei 19042026 15h'!$B:$B,'[5]Cells Huawei 19042026 15h'!$B:$B,"")</f>
        <v/>
      </c>
      <c r="BQ561" s="9" t="str">
        <f>_xlfn.XLOOKUP(B561,'[6]cells down 19042026 9H40'!$B:$B,'[6]cells down 19042026 9H40'!$B:$B,"")</f>
        <v/>
      </c>
      <c r="BR561" s="9" t="s">
        <v>1070</v>
      </c>
      <c r="BS561" s="9" t="s">
        <v>594</v>
      </c>
      <c r="BT561" s="108"/>
    </row>
    <row r="562" spans="1:72" s="9" customFormat="1" x14ac:dyDescent="0.35">
      <c r="A562" s="1" t="s">
        <v>2996</v>
      </c>
      <c r="B562" s="8" t="s">
        <v>2997</v>
      </c>
      <c r="C562" s="3" t="str">
        <f>_xlfn.XLOOKUP(B562,'[1]daily break down'!$D:$D,'[1]daily break down'!$E:$E,"")</f>
        <v>Ngaoundere</v>
      </c>
      <c r="D562" s="1" t="s">
        <v>11</v>
      </c>
      <c r="E562" s="1" t="s">
        <v>12</v>
      </c>
      <c r="F562" s="3" t="s">
        <v>90</v>
      </c>
      <c r="G562" s="1" t="s">
        <v>91</v>
      </c>
      <c r="H562" s="32" t="str">
        <f>_xlfn.XLOOKUP(B562,[2]CALCULATION!$B:$B,[2]CALCULATION!$H:$H,"")</f>
        <v>Huawei</v>
      </c>
      <c r="I562" s="28">
        <v>0</v>
      </c>
      <c r="J562" s="28">
        <v>4.6192852842055401E-3</v>
      </c>
      <c r="K562" s="28">
        <v>0</v>
      </c>
      <c r="L562" s="28">
        <v>0</v>
      </c>
      <c r="M562" s="28">
        <v>0</v>
      </c>
      <c r="N562" s="28">
        <v>0</v>
      </c>
      <c r="O562" s="28">
        <v>0</v>
      </c>
      <c r="P562" s="28">
        <v>0</v>
      </c>
      <c r="Q562" s="28">
        <v>3.5812837261330985E-2</v>
      </c>
      <c r="R562" s="28">
        <v>0</v>
      </c>
      <c r="S562" s="93">
        <v>0</v>
      </c>
      <c r="T562" s="93">
        <f>_xlfn.XLOOKUP(B562,'[3]Nur des jours'!$B:$B,'[3]Nur des jours'!$U:$U,"")</f>
        <v>0</v>
      </c>
      <c r="U562" s="93">
        <v>0</v>
      </c>
      <c r="V562" s="93">
        <v>0</v>
      </c>
      <c r="W562" s="93">
        <v>0</v>
      </c>
      <c r="X562" s="93">
        <v>1.0165994640915667E-2</v>
      </c>
      <c r="Y562" s="93">
        <v>3.3488926556574294</v>
      </c>
      <c r="Z562" s="93">
        <v>1.7731099810805488</v>
      </c>
      <c r="AA562" s="93">
        <v>19.201816039014588</v>
      </c>
      <c r="AB562" s="93">
        <v>1.1848020877029275</v>
      </c>
      <c r="AC562" s="93">
        <f>_xlfn.XLOOKUP(B562,'[3]Nur des jours'!$B:$B,'[3]Nur des jours'!$N:$N,"")</f>
        <v>3.5670156634791817E-4</v>
      </c>
      <c r="AD562" s="93">
        <v>3.5670156634791817E-4</v>
      </c>
      <c r="AE562" s="93">
        <v>0</v>
      </c>
      <c r="AF562" s="93">
        <v>8.0257852428281581E-4</v>
      </c>
      <c r="AG562" s="93"/>
      <c r="AH562" s="93">
        <v>2.675261747609386E-4</v>
      </c>
      <c r="AI562" s="93">
        <v>0</v>
      </c>
      <c r="AJ562" s="93">
        <v>7.9689300978202102E-4</v>
      </c>
      <c r="AK562" s="93">
        <v>0</v>
      </c>
      <c r="AL562" s="93">
        <v>2.675261747609386E-4</v>
      </c>
      <c r="AM562" s="49" t="s">
        <v>5559</v>
      </c>
      <c r="AN562" s="49"/>
      <c r="AO562" s="48" t="str" cm="1">
        <f t="array" ref="AO562">IFERROR(_xlfn.IFS(
AQ562="MPR ISSUE","PDH",
AQ562="BSS Hardware Issue","BSS",
AQ562="Sites strategiques, MLL, Pylone, etc.","ENVTECH",
AQ562="AKTIVCO DEFAUT GE &amp; POWER Cabinet","AKTIVCO",
AQ562="AKTIVCO Coupure ENEO &amp; Baisse de tension","AKTIVCO GRID ONLY",
AQ562="Coupure ENEO &amp; Baisse de tension","IHS GRID ONLY",
AQ562="Defaut GE &amp; POWER Cabinet","IHS",
AQ562="Sharing","Partners",
AQ562="Sites strategiques &amp; DataCenter","SST &amp; DC",
AQ562="Exclu","Exclu",
AQ562="SAT","SAT",
AQ562="SPARE-ISSUE","SPARE-ISSUE",
AQ562="Fiber CAmtel","TRANS_FO_CAMTEL",
AQ562="Fiber AOF","Fiber AOF",
AQ562="Projet OCM (HUAWEI)","TRAVAUX-HUAWEI",
AQ562="Projet OCM (NOKIA)","TRAVAUX-NOKIA",
AQ562="ACCESS-ISSUE","ACCESS-ISSUE",
AQ562="Projet OCM (ZTE, NOKIA, autres projets)","TRAVAUX OCM",
AQ562="No root CAuse","No root cause",
AQ562="ODU HS","PDH",
AQ562="IP &amp; VLAN","PDH",
AQ562="Warehouse HUAWEI","SPARE-ISSUE",
AQ562="SPARE-HS","SPARE-ISSUE",
AQ562="Power Telco","BSS",AQ562="no impacts","no impacts"
),"")</f>
        <v>No root cause</v>
      </c>
      <c r="AP562" s="48" t="str" cm="1">
        <f t="array" ref="AP562">IFERROR(_xlfn.IFS(
AQ562="MPR ISSUE","TX ISSUE",
AQ562="BSS Hardware Issue","RAN ISSUE",
AQ562="Sites strategiques, MLL, Pylone, etc.","ENVTECH",
AQ562="AKTIVCO DEFAUT GE &amp; POWER Cabinet","POWER ISSUE",
AQ562="AKTIVCO Coupure ENEO &amp; Baisse de tension","POWER ISSUE",
AQ562="Coupure ENEO &amp; Baisse de tension","POWER ISSUE",
AQ562="Defaut GE &amp; POWER Cabinet","POWER ISSUE",
AQ562="Sharing","POWER ISSUE",
AQ562="Sites strategiques &amp; DataCenter","POWER ISSUE",
AQ562="Exclu","Exclu",
AQ562="SAT","TX ISSUE",
AQ562="SPARE-ISSUE","SPARE-ISSUE",
AQ562="Fiber CAmtel","TX ISSUE",
AQ562="Fiber AOF","TX ISSUE",
AQ562="Projet OCM (HUAWEI)","TRAVAUX-HUAWEI",
AQ562="Projet OCM (NOKIA)","TRAVAUX -NOKIA",
AQ562="ACCESS-ISSUE","ACCESS-ISSUE",
AQ562="Projet OCM (ZTE, NOKIA, autres projets)","TRAVAUX OCM",
AQ562="No root CAuse","No root cause",
AQ562="ODU HS","TX ISSUE",
AQ562="IP &amp; VLAN","TX ISSUE",
AQ562="Warehouse HUAWEI","SPARE-ISSUE",
AQ562="SPARE-HS","SPARE-ISSUE",
AQ562="Power Telco","RAN ISSUE",AQ562="no impacts","no impacts"
),"")</f>
        <v>No root cause</v>
      </c>
      <c r="AQ562" s="126" t="s">
        <v>5344</v>
      </c>
      <c r="AR562" s="48" t="str" cm="1">
        <f t="array" ref="AR562">IFERROR(_xlfn.IFS(
AQ562="MPR ISSUE","ACTIVE",
AQ562="BSS Hardware Issue","ACTIVE",
AQ562="Sites strategiques, MLL, Pylone, etc.","PASSIVE",
AQ562="AKTIVCO DEFAUT GE &amp; POWER Cabinet","PASSIVE",
AQ562="AKTIVCO Coupure ENEO &amp; Baisse de tension","PASSIVE",
AQ562="Coupure ENEO &amp; Baisse de tension","PASSIVE",
AQ562="Defaut GE &amp; POWER Cabinet","PASSIVE",
AQ562="Sharing","PASSIVE",
AQ562="Sites strategiques &amp; DataCenter","PASSIVE",
AQ562="Exclu","Exclu",
AQ562="SAT","ACTIVE",
AQ562="SPARE-ISSUE","SPARE-ISSUE",
AQ562="Fiber CAmtel","ACTIVE",
AQ562="Fiber AOF","ACTIVE",
AQ562="Projet OCM (HUAWEI)","PLANNED WORKS",
AQ562="Projet OCM (NOKIA)","PLANNED WORKS",
AQ562="ACCESS-ISSUE","ACCESS-ISSUE",
AQ562="Projet OCM (ZTE, NOKIA, autres projets)","PLANNED WORKS",
AQ562="No root CAuse","No root cause",
AQ562="ODU HS","ACTIVE",
AQ562="IP &amp; VLAN","ACTIVE",
AQ562="Warehouse HUAWEI","SPARE-ISSUE",
AQ562="SPARE-HS","SPARE-ISSUE",
AQ562="Power Telco","ACTIVE", AQ562="no impacts","no impacts"
),"")</f>
        <v>No root cause</v>
      </c>
      <c r="AS562" s="92" t="s">
        <v>5537</v>
      </c>
      <c r="AT562" s="98" t="s">
        <v>2997</v>
      </c>
      <c r="AV562" s="17" t="s">
        <v>5537</v>
      </c>
      <c r="AW562" s="7" t="s">
        <v>5537</v>
      </c>
      <c r="AX562" s="6" t="s">
        <v>5537</v>
      </c>
      <c r="AY562" s="7"/>
      <c r="AZ562" s="3" t="s">
        <v>5537</v>
      </c>
      <c r="BA562" s="18" t="s">
        <v>5537</v>
      </c>
      <c r="BB562" s="18" t="s">
        <v>5537</v>
      </c>
      <c r="BC562" s="18" t="s">
        <v>5537</v>
      </c>
      <c r="BD562" s="18" t="s">
        <v>5537</v>
      </c>
      <c r="BE562" s="18" t="s">
        <v>5537</v>
      </c>
      <c r="BF562" s="18" t="s">
        <v>5537</v>
      </c>
      <c r="BG562" s="18" t="s">
        <v>5537</v>
      </c>
      <c r="BH562" s="18" t="s">
        <v>5537</v>
      </c>
      <c r="BI562" s="18" t="s">
        <v>5537</v>
      </c>
      <c r="BJ562" s="18" t="s">
        <v>5537</v>
      </c>
      <c r="BK562" s="18" t="s">
        <v>5537</v>
      </c>
      <c r="BL562" s="9" t="s">
        <v>5537</v>
      </c>
      <c r="BM562" s="14" t="s">
        <v>5537</v>
      </c>
      <c r="BN562" s="14" t="s">
        <v>5537</v>
      </c>
      <c r="BO562" s="14" t="str">
        <f>_xlfn.XLOOKUP(B562,'[4]cell downs 18042026 17h'!$B:$B,'[4]cell downs 18042026 17h'!$B:$B,"")</f>
        <v/>
      </c>
      <c r="BP562" s="14" t="str">
        <f>_xlfn.XLOOKUP(B562,'[5]Cells Huawei 19042026 15h'!$B:$B,'[5]Cells Huawei 19042026 15h'!$B:$B,"")</f>
        <v/>
      </c>
      <c r="BQ562" s="9" t="str">
        <f>_xlfn.XLOOKUP(B562,'[6]cells down 19042026 9H40'!$B:$B,'[6]cells down 19042026 9H40'!$B:$B,"")</f>
        <v/>
      </c>
      <c r="BR562" s="9" t="s">
        <v>2997</v>
      </c>
      <c r="BS562" s="9" t="s">
        <v>66</v>
      </c>
      <c r="BT562" s="108"/>
    </row>
    <row r="563" spans="1:72" s="9" customFormat="1" x14ac:dyDescent="0.35">
      <c r="A563" s="1" t="s">
        <v>2939</v>
      </c>
      <c r="B563" s="8" t="s">
        <v>2940</v>
      </c>
      <c r="C563" s="3" t="str">
        <f>_xlfn.XLOOKUP(B563,'[1]daily break down'!$D:$D,'[1]daily break down'!$E:$E,"")</f>
        <v>Ngaoundere</v>
      </c>
      <c r="D563" s="1" t="s">
        <v>11</v>
      </c>
      <c r="E563" s="1" t="s">
        <v>12</v>
      </c>
      <c r="F563" s="3" t="s">
        <v>90</v>
      </c>
      <c r="G563" s="1" t="s">
        <v>91</v>
      </c>
      <c r="H563" s="32" t="str">
        <f>_xlfn.XLOOKUP(B563,[2]CALCULATION!$B:$B,[2]CALCULATION!$H:$H,"")</f>
        <v>Huawei</v>
      </c>
      <c r="I563" s="28">
        <v>0</v>
      </c>
      <c r="J563" s="28">
        <v>4.2269135612228309E-3</v>
      </c>
      <c r="K563" s="28">
        <v>0</v>
      </c>
      <c r="L563" s="28">
        <v>0</v>
      </c>
      <c r="M563" s="28">
        <v>0</v>
      </c>
      <c r="N563" s="28">
        <v>0</v>
      </c>
      <c r="O563" s="28">
        <v>0</v>
      </c>
      <c r="P563" s="28">
        <v>0</v>
      </c>
      <c r="Q563" s="28">
        <v>5.2845337054444073E-2</v>
      </c>
      <c r="R563" s="28">
        <v>0</v>
      </c>
      <c r="S563" s="93">
        <v>0</v>
      </c>
      <c r="T563" s="93">
        <f>_xlfn.XLOOKUP(B563,'[3]Nur des jours'!$B:$B,'[3]Nur des jours'!$U:$U,"")</f>
        <v>0</v>
      </c>
      <c r="U563" s="93">
        <v>0</v>
      </c>
      <c r="V563" s="93">
        <v>0</v>
      </c>
      <c r="W563" s="93">
        <v>0</v>
      </c>
      <c r="X563" s="93">
        <v>0.84070992172540815</v>
      </c>
      <c r="Y563" s="93">
        <v>0.66540893694372394</v>
      </c>
      <c r="Z563" s="93">
        <v>1.3376308738046931E-3</v>
      </c>
      <c r="AA563" s="93">
        <v>0.82763680931875716</v>
      </c>
      <c r="AB563" s="93">
        <v>0.85381870428869433</v>
      </c>
      <c r="AC563" s="93">
        <f>_xlfn.XLOOKUP(B563,'[3]Nur des jours'!$B:$B,'[3]Nur des jours'!$N:$N,"")</f>
        <v>5.3505234952187721E-4</v>
      </c>
      <c r="AD563" s="93">
        <v>5.3505234952187721E-4</v>
      </c>
      <c r="AE563" s="93">
        <v>0</v>
      </c>
      <c r="AF563" s="93">
        <v>5.3505234952187721E-4</v>
      </c>
      <c r="AG563" s="93"/>
      <c r="AH563" s="93">
        <v>2.675261747609386E-4</v>
      </c>
      <c r="AI563" s="93">
        <v>0</v>
      </c>
      <c r="AJ563" s="93">
        <v>7.9689300978202102E-4</v>
      </c>
      <c r="AK563" s="93">
        <v>0</v>
      </c>
      <c r="AL563" s="93">
        <v>2.675261747609386E-4</v>
      </c>
      <c r="AM563" s="49" t="s">
        <v>5559</v>
      </c>
      <c r="AN563" s="49"/>
      <c r="AO563" s="48" t="str" cm="1">
        <f t="array" ref="AO563">IFERROR(_xlfn.IFS(
AQ563="MPR ISSUE","PDH",
AQ563="BSS Hardware Issue","BSS",
AQ563="Sites strategiques, MLL, Pylone, etc.","ENVTECH",
AQ563="AKTIVCO DEFAUT GE &amp; POWER Cabinet","AKTIVCO",
AQ563="AKTIVCO Coupure ENEO &amp; Baisse de tension","AKTIVCO GRID ONLY",
AQ563="Coupure ENEO &amp; Baisse de tension","IHS GRID ONLY",
AQ563="Defaut GE &amp; POWER Cabinet","IHS",
AQ563="Sharing","Partners",
AQ563="Sites strategiques &amp; DataCenter","SST &amp; DC",
AQ563="Exclu","Exclu",
AQ563="SAT","SAT",
AQ563="SPARE-ISSUE","SPARE-ISSUE",
AQ563="Fiber CAmtel","TRANS_FO_CAMTEL",
AQ563="Fiber AOF","Fiber AOF",
AQ563="Projet OCM (HUAWEI)","TRAVAUX-HUAWEI",
AQ563="Projet OCM (NOKIA)","TRAVAUX-NOKIA",
AQ563="ACCESS-ISSUE","ACCESS-ISSUE",
AQ563="Projet OCM (ZTE, NOKIA, autres projets)","TRAVAUX OCM",
AQ563="No root CAuse","No root cause",
AQ563="ODU HS","PDH",
AQ563="IP &amp; VLAN","PDH",
AQ563="Warehouse HUAWEI","SPARE-ISSUE",
AQ563="SPARE-HS","SPARE-ISSUE",
AQ563="Power Telco","BSS",AQ563="no impacts","no impacts"
),"")</f>
        <v>IHS</v>
      </c>
      <c r="AP563" s="48" t="str" cm="1">
        <f t="array" ref="AP563">IFERROR(_xlfn.IFS(
AQ563="MPR ISSUE","TX ISSUE",
AQ563="BSS Hardware Issue","RAN ISSUE",
AQ563="Sites strategiques, MLL, Pylone, etc.","ENVTECH",
AQ563="AKTIVCO DEFAUT GE &amp; POWER Cabinet","POWER ISSUE",
AQ563="AKTIVCO Coupure ENEO &amp; Baisse de tension","POWER ISSUE",
AQ563="Coupure ENEO &amp; Baisse de tension","POWER ISSUE",
AQ563="Defaut GE &amp; POWER Cabinet","POWER ISSUE",
AQ563="Sharing","POWER ISSUE",
AQ563="Sites strategiques &amp; DataCenter","POWER ISSUE",
AQ563="Exclu","Exclu",
AQ563="SAT","TX ISSUE",
AQ563="SPARE-ISSUE","SPARE-ISSUE",
AQ563="Fiber CAmtel","TX ISSUE",
AQ563="Fiber AOF","TX ISSUE",
AQ563="Projet OCM (HUAWEI)","TRAVAUX-HUAWEI",
AQ563="Projet OCM (NOKIA)","TRAVAUX -NOKIA",
AQ563="ACCESS-ISSUE","ACCESS-ISSUE",
AQ563="Projet OCM (ZTE, NOKIA, autres projets)","TRAVAUX OCM",
AQ563="No root CAuse","No root cause",
AQ563="ODU HS","TX ISSUE",
AQ563="IP &amp; VLAN","TX ISSUE",
AQ563="Warehouse HUAWEI","SPARE-ISSUE",
AQ563="SPARE-HS","SPARE-ISSUE",
AQ563="Power Telco","RAN ISSUE",AQ563="no impacts","no impacts"
),"")</f>
        <v>POWER ISSUE</v>
      </c>
      <c r="AQ563" s="67" t="s">
        <v>5330</v>
      </c>
      <c r="AR563" s="48" t="str" cm="1">
        <f t="array" ref="AR563">IFERROR(_xlfn.IFS(
AQ563="MPR ISSUE","ACTIVE",
AQ563="BSS Hardware Issue","ACTIVE",
AQ563="Sites strategiques, MLL, Pylone, etc.","PASSIVE",
AQ563="AKTIVCO DEFAUT GE &amp; POWER Cabinet","PASSIVE",
AQ563="AKTIVCO Coupure ENEO &amp; Baisse de tension","PASSIVE",
AQ563="Coupure ENEO &amp; Baisse de tension","PASSIVE",
AQ563="Defaut GE &amp; POWER Cabinet","PASSIVE",
AQ563="Sharing","PASSIVE",
AQ563="Sites strategiques &amp; DataCenter","PASSIVE",
AQ563="Exclu","Exclu",
AQ563="SAT","ACTIVE",
AQ563="SPARE-ISSUE","SPARE-ISSUE",
AQ563="Fiber CAmtel","ACTIVE",
AQ563="Fiber AOF","ACTIVE",
AQ563="Projet OCM (HUAWEI)","PLANNED WORKS",
AQ563="Projet OCM (NOKIA)","PLANNED WORKS",
AQ563="ACCESS-ISSUE","ACCESS-ISSUE",
AQ563="Projet OCM (ZTE, NOKIA, autres projets)","PLANNED WORKS",
AQ563="No root CAuse","No root cause",
AQ563="ODU HS","ACTIVE",
AQ563="IP &amp; VLAN","ACTIVE",
AQ563="Warehouse HUAWEI","SPARE-ISSUE",
AQ563="SPARE-HS","SPARE-ISSUE",
AQ563="Power Telco","ACTIVE", AQ563="no impacts","no impacts"
),"")</f>
        <v>PASSIVE</v>
      </c>
      <c r="AS563" s="92" t="s">
        <v>5766</v>
      </c>
      <c r="AT563" s="98" t="s">
        <v>2940</v>
      </c>
      <c r="AV563" s="17" t="s">
        <v>5537</v>
      </c>
      <c r="AW563" s="7" t="s">
        <v>5537</v>
      </c>
      <c r="AX563" s="6" t="s">
        <v>5537</v>
      </c>
      <c r="AY563" s="7"/>
      <c r="AZ563" s="3" t="s">
        <v>5537</v>
      </c>
      <c r="BA563" s="18" t="s">
        <v>5537</v>
      </c>
      <c r="BB563" s="18" t="s">
        <v>5537</v>
      </c>
      <c r="BC563" s="18" t="s">
        <v>5537</v>
      </c>
      <c r="BD563" s="18" t="s">
        <v>5537</v>
      </c>
      <c r="BE563" s="18" t="s">
        <v>5537</v>
      </c>
      <c r="BF563" s="18" t="s">
        <v>5537</v>
      </c>
      <c r="BG563" s="18" t="s">
        <v>5537</v>
      </c>
      <c r="BH563" s="18" t="s">
        <v>5537</v>
      </c>
      <c r="BI563" s="18" t="s">
        <v>5537</v>
      </c>
      <c r="BJ563" s="18" t="s">
        <v>5537</v>
      </c>
      <c r="BK563" s="18" t="s">
        <v>5537</v>
      </c>
      <c r="BL563" s="9" t="s">
        <v>5766</v>
      </c>
      <c r="BM563" s="14" t="s">
        <v>5537</v>
      </c>
      <c r="BN563" s="14" t="s">
        <v>5537</v>
      </c>
      <c r="BO563" s="14" t="str">
        <f>_xlfn.XLOOKUP(B563,'[4]cell downs 18042026 17h'!$B:$B,'[4]cell downs 18042026 17h'!$B:$B,"")</f>
        <v/>
      </c>
      <c r="BP563" s="14" t="str">
        <f>_xlfn.XLOOKUP(B563,'[5]Cells Huawei 19042026 15h'!$B:$B,'[5]Cells Huawei 19042026 15h'!$B:$B,"")</f>
        <v/>
      </c>
      <c r="BQ563" s="9" t="str">
        <f>_xlfn.XLOOKUP(B563,'[6]cells down 19042026 9H40'!$B:$B,'[6]cells down 19042026 9H40'!$B:$B,"")</f>
        <v/>
      </c>
      <c r="BR563" s="9" t="s">
        <v>2940</v>
      </c>
      <c r="BS563" s="9" t="s">
        <v>12</v>
      </c>
      <c r="BT563" s="108"/>
    </row>
    <row r="564" spans="1:72" s="9" customFormat="1" x14ac:dyDescent="0.35">
      <c r="A564" s="1" t="s">
        <v>1094</v>
      </c>
      <c r="B564" s="8" t="s">
        <v>1095</v>
      </c>
      <c r="C564" s="3" t="str">
        <f>_xlfn.XLOOKUP(B564,'[1]daily break down'!$D:$D,'[1]daily break down'!$E:$E,"")</f>
        <v>OUEST</v>
      </c>
      <c r="D564" s="1" t="s">
        <v>11</v>
      </c>
      <c r="E564" s="1" t="s">
        <v>12</v>
      </c>
      <c r="F564" s="3" t="s">
        <v>102</v>
      </c>
      <c r="G564" s="1" t="s">
        <v>1094</v>
      </c>
      <c r="H564" s="33" t="str">
        <f>_xlfn.XLOOKUP(B564,[2]CALCULATION!$B:$B,[2]CALCULATION!$H:$H,"")</f>
        <v>NOKIA</v>
      </c>
      <c r="I564" s="28">
        <v>3.031963313958296E-4</v>
      </c>
      <c r="J564" s="28">
        <v>2.6752617476100566E-4</v>
      </c>
      <c r="K564" s="28">
        <v>2.3185601812612388E-4</v>
      </c>
      <c r="L564" s="28">
        <v>5.5288742783927277E-3</v>
      </c>
      <c r="M564" s="28">
        <v>0.51375470479712848</v>
      </c>
      <c r="N564" s="28">
        <v>2.4969109644365164E-4</v>
      </c>
      <c r="O564" s="28">
        <v>1.2289743705804836</v>
      </c>
      <c r="P564" s="28">
        <v>7.3658873450849847E-3</v>
      </c>
      <c r="Q564" s="28">
        <v>2.6752617476100566E-4</v>
      </c>
      <c r="R564" s="28">
        <v>0.39070186414686098</v>
      </c>
      <c r="S564" s="93">
        <v>0.94084344700136457</v>
      </c>
      <c r="T564" s="93">
        <f>_xlfn.XLOOKUP(B564,'[3]Nur des jours'!$B:$B,'[3]Nur des jours'!$U:$U,"")</f>
        <v>2.4969109644359369E-4</v>
      </c>
      <c r="U564" s="93">
        <v>2.6752617476088987E-4</v>
      </c>
      <c r="V564" s="93">
        <v>2.6752617476083203E-4</v>
      </c>
      <c r="W564" s="93">
        <v>2.4969109644342005E-4</v>
      </c>
      <c r="X564" s="93">
        <v>2.4969109644376743E-4</v>
      </c>
      <c r="Y564" s="93">
        <v>2.6752617476077408E-4</v>
      </c>
      <c r="Z564" s="93">
        <v>2.4969109644365164E-4</v>
      </c>
      <c r="AA564" s="93">
        <v>2.6752617476100566E-4</v>
      </c>
      <c r="AB564" s="93">
        <v>2.3185601812600808E-4</v>
      </c>
      <c r="AC564" s="93">
        <f>_xlfn.XLOOKUP(B564,'[3]Nur des jours'!$B:$B,'[3]Nur des jours'!$N:$N,"")</f>
        <v>2.6752617476083203E-4</v>
      </c>
      <c r="AD564" s="93">
        <v>2.6752617476083203E-4</v>
      </c>
      <c r="AE564" s="93">
        <v>3.0319633139577171E-4</v>
      </c>
      <c r="AF564" s="93">
        <v>5.6109156386527664E-2</v>
      </c>
      <c r="AG564" s="93"/>
      <c r="AH564" s="93">
        <v>2.6752617476083203E-4</v>
      </c>
      <c r="AI564" s="93">
        <v>0</v>
      </c>
      <c r="AJ564" s="93">
        <v>0</v>
      </c>
      <c r="AK564" s="93">
        <v>5.1300487888139568E-4</v>
      </c>
      <c r="AL564" s="93">
        <v>2.6752617476083203E-4</v>
      </c>
      <c r="AM564" s="49" t="s">
        <v>5559</v>
      </c>
      <c r="AN564" s="49"/>
      <c r="AO564" s="48" t="str" cm="1">
        <f t="array" ref="AO564">IFERROR(_xlfn.IFS(
AQ564="MPR ISSUE","PDH",
AQ564="BSS Hardware Issue","BSS",
AQ564="Sites strategiques, MLL, Pylone, etc.","ENVTECH",
AQ564="AKTIVCO DEFAUT GE &amp; POWER Cabinet","AKTIVCO",
AQ564="AKTIVCO Coupure ENEO &amp; Baisse de tension","AKTIVCO GRID ONLY",
AQ564="Coupure ENEO &amp; Baisse de tension","IHS GRID ONLY",
AQ564="Defaut GE &amp; POWER Cabinet","IHS",
AQ564="Sharing","Partners",
AQ564="Sites strategiques &amp; DataCenter","SST &amp; DC",
AQ564="Exclu","Exclu",
AQ564="SAT","SAT",
AQ564="SPARE-ISSUE","SPARE-ISSUE",
AQ564="Fiber CAmtel","TRANS_FO_CAMTEL",
AQ564="Fiber AOF","Fiber AOF",
AQ564="Projet OCM (HUAWEI)","TRAVAUX-HUAWEI",
AQ564="Projet OCM (NOKIA)","TRAVAUX-NOKIA",
AQ564="ACCESS-ISSUE","ACCESS-ISSUE",
AQ564="Projet OCM (ZTE, NOKIA, autres projets)","TRAVAUX OCM",
AQ564="No root CAuse","No root cause",
AQ564="ODU HS","PDH",
AQ564="IP &amp; VLAN","PDH",
AQ564="Warehouse HUAWEI","SPARE-ISSUE",
AQ564="SPARE-HS","SPARE-ISSUE",
AQ564="Power Telco","BSS",AQ564="no impacts","no impacts"
),"")</f>
        <v>No root cause</v>
      </c>
      <c r="AP564" s="48" t="str" cm="1">
        <f t="array" ref="AP564">IFERROR(_xlfn.IFS(
AQ564="MPR ISSUE","TX ISSUE",
AQ564="BSS Hardware Issue","RAN ISSUE",
AQ564="Sites strategiques, MLL, Pylone, etc.","ENVTECH",
AQ564="AKTIVCO DEFAUT GE &amp; POWER Cabinet","POWER ISSUE",
AQ564="AKTIVCO Coupure ENEO &amp; Baisse de tension","POWER ISSUE",
AQ564="Coupure ENEO &amp; Baisse de tension","POWER ISSUE",
AQ564="Defaut GE &amp; POWER Cabinet","POWER ISSUE",
AQ564="Sharing","POWER ISSUE",
AQ564="Sites strategiques &amp; DataCenter","POWER ISSUE",
AQ564="Exclu","Exclu",
AQ564="SAT","TX ISSUE",
AQ564="SPARE-ISSUE","SPARE-ISSUE",
AQ564="Fiber CAmtel","TX ISSUE",
AQ564="Fiber AOF","TX ISSUE",
AQ564="Projet OCM (HUAWEI)","TRAVAUX-HUAWEI",
AQ564="Projet OCM (NOKIA)","TRAVAUX -NOKIA",
AQ564="ACCESS-ISSUE","ACCESS-ISSUE",
AQ564="Projet OCM (ZTE, NOKIA, autres projets)","TRAVAUX OCM",
AQ564="No root CAuse","No root cause",
AQ564="ODU HS","TX ISSUE",
AQ564="IP &amp; VLAN","TX ISSUE",
AQ564="Warehouse HUAWEI","SPARE-ISSUE",
AQ564="SPARE-HS","SPARE-ISSUE",
AQ564="Power Telco","RAN ISSUE",AQ564="no impacts","no impacts"
),"")</f>
        <v>No root cause</v>
      </c>
      <c r="AQ564" s="126" t="s">
        <v>5344</v>
      </c>
      <c r="AR564" s="48" t="str" cm="1">
        <f t="array" ref="AR564">IFERROR(_xlfn.IFS(
AQ564="MPR ISSUE","ACTIVE",
AQ564="BSS Hardware Issue","ACTIVE",
AQ564="Sites strategiques, MLL, Pylone, etc.","PASSIVE",
AQ564="AKTIVCO DEFAUT GE &amp; POWER Cabinet","PASSIVE",
AQ564="AKTIVCO Coupure ENEO &amp; Baisse de tension","PASSIVE",
AQ564="Coupure ENEO &amp; Baisse de tension","PASSIVE",
AQ564="Defaut GE &amp; POWER Cabinet","PASSIVE",
AQ564="Sharing","PASSIVE",
AQ564="Sites strategiques &amp; DataCenter","PASSIVE",
AQ564="Exclu","Exclu",
AQ564="SAT","ACTIVE",
AQ564="SPARE-ISSUE","SPARE-ISSUE",
AQ564="Fiber CAmtel","ACTIVE",
AQ564="Fiber AOF","ACTIVE",
AQ564="Projet OCM (HUAWEI)","PLANNED WORKS",
AQ564="Projet OCM (NOKIA)","PLANNED WORKS",
AQ564="ACCESS-ISSUE","ACCESS-ISSUE",
AQ564="Projet OCM (ZTE, NOKIA, autres projets)","PLANNED WORKS",
AQ564="No root CAuse","No root cause",
AQ564="ODU HS","ACTIVE",
AQ564="IP &amp; VLAN","ACTIVE",
AQ564="Warehouse HUAWEI","SPARE-ISSUE",
AQ564="SPARE-HS","SPARE-ISSUE",
AQ564="Power Telco","ACTIVE", AQ564="no impacts","no impacts"
),"")</f>
        <v>No root cause</v>
      </c>
      <c r="AS564" s="92" t="s">
        <v>5537</v>
      </c>
      <c r="AT564" s="98" t="s">
        <v>1095</v>
      </c>
      <c r="AV564" s="17" t="s">
        <v>5537</v>
      </c>
      <c r="AW564" s="7" t="s">
        <v>5537</v>
      </c>
      <c r="AX564" s="6" t="s">
        <v>5537</v>
      </c>
      <c r="AY564" s="7"/>
      <c r="AZ564" s="3" t="s">
        <v>5537</v>
      </c>
      <c r="BA564" s="18" t="s">
        <v>5537</v>
      </c>
      <c r="BB564" s="18" t="s">
        <v>5537</v>
      </c>
      <c r="BC564" s="18" t="s">
        <v>5537</v>
      </c>
      <c r="BD564" s="18" t="s">
        <v>5537</v>
      </c>
      <c r="BE564" s="18" t="s">
        <v>5537</v>
      </c>
      <c r="BF564" s="18" t="s">
        <v>5537</v>
      </c>
      <c r="BG564" s="18" t="s">
        <v>5537</v>
      </c>
      <c r="BH564" s="18" t="s">
        <v>5537</v>
      </c>
      <c r="BI564" s="18" t="s">
        <v>5537</v>
      </c>
      <c r="BJ564" s="18" t="s">
        <v>5537</v>
      </c>
      <c r="BK564" s="18" t="s">
        <v>5537</v>
      </c>
      <c r="BL564" s="9" t="s">
        <v>5537</v>
      </c>
      <c r="BM564" s="14" t="s">
        <v>5537</v>
      </c>
      <c r="BN564" s="14" t="s">
        <v>5537</v>
      </c>
      <c r="BO564" s="14" t="str">
        <f>_xlfn.XLOOKUP(B564,'[4]cell downs 18042026 17h'!$B:$B,'[4]cell downs 18042026 17h'!$B:$B,"")</f>
        <v/>
      </c>
      <c r="BP564" s="14" t="str">
        <f>_xlfn.XLOOKUP(B564,'[5]Cells Huawei 19042026 15h'!$B:$B,'[5]Cells Huawei 19042026 15h'!$B:$B,"")</f>
        <v/>
      </c>
      <c r="BQ564" s="9" t="str">
        <f>_xlfn.XLOOKUP(B564,'[6]cells down 19042026 9H40'!$B:$B,'[6]cells down 19042026 9H40'!$B:$B,"")</f>
        <v/>
      </c>
      <c r="BR564" s="9" t="s">
        <v>1095</v>
      </c>
      <c r="BS564" s="9" t="s">
        <v>594</v>
      </c>
      <c r="BT564" s="108"/>
    </row>
    <row r="565" spans="1:72" s="9" customFormat="1" x14ac:dyDescent="0.35">
      <c r="A565" s="1" t="s">
        <v>4986</v>
      </c>
      <c r="B565" s="8" t="s">
        <v>4987</v>
      </c>
      <c r="C565" s="3" t="str">
        <f>_xlfn.XLOOKUP(B565,'[1]daily break down'!$D:$D,'[1]daily break down'!$E:$E,"")</f>
        <v>CENTRE</v>
      </c>
      <c r="D565" s="1"/>
      <c r="E565" s="1"/>
      <c r="F565" s="3" t="s">
        <v>37</v>
      </c>
      <c r="G565" s="1" t="s">
        <v>4556</v>
      </c>
      <c r="H565" s="33" t="str">
        <f>_xlfn.XLOOKUP(B565,[2]CALCULATION!$B:$B,[2]CALCULATION!$H:$H,"")</f>
        <v>NOKIA</v>
      </c>
      <c r="I565" s="28">
        <v>2.8536125307835979E-4</v>
      </c>
      <c r="J565" s="28">
        <v>0.54767958497059355</v>
      </c>
      <c r="K565" s="28">
        <v>0.18782120976049646</v>
      </c>
      <c r="L565" s="28">
        <v>2.3042921186075569E-2</v>
      </c>
      <c r="M565" s="28">
        <v>2.6752617476100566E-4</v>
      </c>
      <c r="N565" s="28">
        <v>2.6752617476088987E-4</v>
      </c>
      <c r="O565" s="28">
        <v>7.2331018769000091</v>
      </c>
      <c r="P565" s="28">
        <v>2.3185601812618177E-4</v>
      </c>
      <c r="Q565" s="28">
        <v>0.10492376574123985</v>
      </c>
      <c r="R565" s="28">
        <v>2.3185601812618177E-4</v>
      </c>
      <c r="S565" s="93">
        <v>0.10790222382024464</v>
      </c>
      <c r="T565" s="93">
        <f>_xlfn.XLOOKUP(B565,'[3]Nur des jours'!$B:$B,'[3]Nur des jours'!$U:$U,"")</f>
        <v>4.637120362523346E-4</v>
      </c>
      <c r="U565" s="93">
        <v>7.1340313269572576E-4</v>
      </c>
      <c r="V565" s="93">
        <v>0.72249676632267235</v>
      </c>
      <c r="W565" s="93">
        <v>4.637120362522767E-4</v>
      </c>
      <c r="X565" s="93">
        <v>3.3886648803062454E-4</v>
      </c>
      <c r="Y565" s="93">
        <v>4.280418796176554E-4</v>
      </c>
      <c r="Z565" s="93">
        <v>1.6865151169943444</v>
      </c>
      <c r="AA565" s="93">
        <v>2.6752617476100566E-4</v>
      </c>
      <c r="AB565" s="93">
        <v>4.6371203625224775E-4</v>
      </c>
      <c r="AC565" s="93">
        <f>_xlfn.XLOOKUP(B565,'[3]Nur des jours'!$B:$B,'[3]Nur des jours'!$N:$N,"")</f>
        <v>0.10233767938521773</v>
      </c>
      <c r="AD565" s="93">
        <v>0.10233767938521773</v>
      </c>
      <c r="AE565" s="93">
        <v>0.57685777309785258</v>
      </c>
      <c r="AF565" s="93">
        <v>2.6752617476094782E-4</v>
      </c>
      <c r="AG565" s="93"/>
      <c r="AH565" s="93">
        <v>2.4969109644370954E-4</v>
      </c>
      <c r="AI565" s="93">
        <v>0</v>
      </c>
      <c r="AJ565" s="93">
        <v>0</v>
      </c>
      <c r="AK565" s="93">
        <v>4.7880455362314667E-4</v>
      </c>
      <c r="AL565" s="93">
        <v>2.4969109644370954E-4</v>
      </c>
      <c r="AM565" s="49" t="s">
        <v>5559</v>
      </c>
      <c r="AN565" s="49"/>
      <c r="AO565" s="48" t="str" cm="1">
        <f t="array" ref="AO565">IFERROR(_xlfn.IFS(
AQ565="MPR ISSUE","PDH",
AQ565="BSS Hardware Issue","BSS",
AQ565="Sites strategiques, MLL, Pylone, etc.","ENVTECH",
AQ565="AKTIVCO DEFAUT GE &amp; POWER Cabinet","AKTIVCO",
AQ565="AKTIVCO Coupure ENEO &amp; Baisse de tension","AKTIVCO GRID ONLY",
AQ565="Coupure ENEO &amp; Baisse de tension","IHS GRID ONLY",
AQ565="Defaut GE &amp; POWER Cabinet","IHS",
AQ565="Sharing","Partners",
AQ565="Sites strategiques &amp; DataCenter","SST &amp; DC",
AQ565="Exclu","Exclu",
AQ565="SAT","SAT",
AQ565="SPARE-ISSUE","SPARE-ISSUE",
AQ565="Fiber CAmtel","TRANS_FO_CAMTEL",
AQ565="Fiber AOF","Fiber AOF",
AQ565="Projet OCM (HUAWEI)","TRAVAUX-HUAWEI",
AQ565="Projet OCM (NOKIA)","TRAVAUX-NOKIA",
AQ565="ACCESS-ISSUE","ACCESS-ISSUE",
AQ565="Projet OCM (ZTE, NOKIA, autres projets)","TRAVAUX OCM",
AQ565="No root CAuse","No root cause",
AQ565="ODU HS","PDH",
AQ565="IP &amp; VLAN","PDH",
AQ565="Warehouse HUAWEI","SPARE-ISSUE",
AQ565="SPARE-HS","SPARE-ISSUE",
AQ565="Power Telco","BSS",AQ565="no impacts","no impacts"
),"")</f>
        <v>No root cause</v>
      </c>
      <c r="AP565" s="48" t="str" cm="1">
        <f t="array" ref="AP565">IFERROR(_xlfn.IFS(
AQ565="MPR ISSUE","TX ISSUE",
AQ565="BSS Hardware Issue","RAN ISSUE",
AQ565="Sites strategiques, MLL, Pylone, etc.","ENVTECH",
AQ565="AKTIVCO DEFAUT GE &amp; POWER Cabinet","POWER ISSUE",
AQ565="AKTIVCO Coupure ENEO &amp; Baisse de tension","POWER ISSUE",
AQ565="Coupure ENEO &amp; Baisse de tension","POWER ISSUE",
AQ565="Defaut GE &amp; POWER Cabinet","POWER ISSUE",
AQ565="Sharing","POWER ISSUE",
AQ565="Sites strategiques &amp; DataCenter","POWER ISSUE",
AQ565="Exclu","Exclu",
AQ565="SAT","TX ISSUE",
AQ565="SPARE-ISSUE","SPARE-ISSUE",
AQ565="Fiber CAmtel","TX ISSUE",
AQ565="Fiber AOF","TX ISSUE",
AQ565="Projet OCM (HUAWEI)","TRAVAUX-HUAWEI",
AQ565="Projet OCM (NOKIA)","TRAVAUX -NOKIA",
AQ565="ACCESS-ISSUE","ACCESS-ISSUE",
AQ565="Projet OCM (ZTE, NOKIA, autres projets)","TRAVAUX OCM",
AQ565="No root CAuse","No root cause",
AQ565="ODU HS","TX ISSUE",
AQ565="IP &amp; VLAN","TX ISSUE",
AQ565="Warehouse HUAWEI","SPARE-ISSUE",
AQ565="SPARE-HS","SPARE-ISSUE",
AQ565="Power Telco","RAN ISSUE",AQ565="no impacts","no impacts"
),"")</f>
        <v>No root cause</v>
      </c>
      <c r="AQ565" s="67" t="s">
        <v>5344</v>
      </c>
      <c r="AR565" s="48" t="str" cm="1">
        <f t="array" ref="AR565">IFERROR(_xlfn.IFS(
AQ565="MPR ISSUE","ACTIVE",
AQ565="BSS Hardware Issue","ACTIVE",
AQ565="Sites strategiques, MLL, Pylone, etc.","PASSIVE",
AQ565="AKTIVCO DEFAUT GE &amp; POWER Cabinet","PASSIVE",
AQ565="AKTIVCO Coupure ENEO &amp; Baisse de tension","PASSIVE",
AQ565="Coupure ENEO &amp; Baisse de tension","PASSIVE",
AQ565="Defaut GE &amp; POWER Cabinet","PASSIVE",
AQ565="Sharing","PASSIVE",
AQ565="Sites strategiques &amp; DataCenter","PASSIVE",
AQ565="Exclu","Exclu",
AQ565="SAT","ACTIVE",
AQ565="SPARE-ISSUE","SPARE-ISSUE",
AQ565="Fiber CAmtel","ACTIVE",
AQ565="Fiber AOF","ACTIVE",
AQ565="Projet OCM (HUAWEI)","PLANNED WORKS",
AQ565="Projet OCM (NOKIA)","PLANNED WORKS",
AQ565="ACCESS-ISSUE","ACCESS-ISSUE",
AQ565="Projet OCM (ZTE, NOKIA, autres projets)","PLANNED WORKS",
AQ565="No root CAuse","No root cause",
AQ565="ODU HS","ACTIVE",
AQ565="IP &amp; VLAN","ACTIVE",
AQ565="Warehouse HUAWEI","SPARE-ISSUE",
AQ565="SPARE-HS","SPARE-ISSUE",
AQ565="Power Telco","ACTIVE", AQ565="no impacts","no impacts"
),"")</f>
        <v>No root cause</v>
      </c>
      <c r="AS565" s="92" t="s">
        <v>5537</v>
      </c>
      <c r="AT565" s="98" t="s">
        <v>4987</v>
      </c>
      <c r="AV565" s="17" t="s">
        <v>5537</v>
      </c>
      <c r="AW565" s="7" t="s">
        <v>5537</v>
      </c>
      <c r="AX565" s="6" t="s">
        <v>5537</v>
      </c>
      <c r="AY565" s="7"/>
      <c r="AZ565" s="3" t="s">
        <v>5537</v>
      </c>
      <c r="BA565" s="18" t="s">
        <v>5537</v>
      </c>
      <c r="BB565" s="18" t="s">
        <v>5537</v>
      </c>
      <c r="BC565" s="18" t="s">
        <v>5537</v>
      </c>
      <c r="BD565" s="18" t="s">
        <v>5537</v>
      </c>
      <c r="BE565" s="18" t="s">
        <v>5537</v>
      </c>
      <c r="BF565" s="18" t="s">
        <v>5537</v>
      </c>
      <c r="BG565" s="18" t="s">
        <v>5537</v>
      </c>
      <c r="BH565" s="18" t="s">
        <v>5537</v>
      </c>
      <c r="BI565" s="18" t="s">
        <v>5537</v>
      </c>
      <c r="BJ565" s="18" t="s">
        <v>5537</v>
      </c>
      <c r="BK565" s="18" t="s">
        <v>5537</v>
      </c>
      <c r="BL565" s="9" t="s">
        <v>5537</v>
      </c>
      <c r="BM565" s="14" t="s">
        <v>5537</v>
      </c>
      <c r="BN565" s="14" t="s">
        <v>5537</v>
      </c>
      <c r="BO565" s="14" t="str">
        <f>_xlfn.XLOOKUP(B565,'[4]cell downs 18042026 17h'!$B:$B,'[4]cell downs 18042026 17h'!$B:$B,"")</f>
        <v/>
      </c>
      <c r="BP565" s="14" t="str">
        <f>_xlfn.XLOOKUP(B565,'[5]Cells Huawei 19042026 15h'!$B:$B,'[5]Cells Huawei 19042026 15h'!$B:$B,"")</f>
        <v/>
      </c>
      <c r="BQ565" s="9" t="str">
        <f>_xlfn.XLOOKUP(B565,'[6]cells down 19042026 9H40'!$B:$B,'[6]cells down 19042026 9H40'!$B:$B,"")</f>
        <v/>
      </c>
      <c r="BR565" s="9" t="s">
        <v>5537</v>
      </c>
      <c r="BS565" s="9" t="s">
        <v>5537</v>
      </c>
      <c r="BT565" s="108"/>
    </row>
    <row r="566" spans="1:72" s="9" customFormat="1" x14ac:dyDescent="0.35">
      <c r="A566" s="1" t="s">
        <v>1113</v>
      </c>
      <c r="B566" s="8" t="s">
        <v>1114</v>
      </c>
      <c r="C566" s="3" t="str">
        <f>_xlfn.XLOOKUP(B566,'[1]daily break down'!$D:$D,'[1]daily break down'!$E:$E,"")</f>
        <v>CENTRE</v>
      </c>
      <c r="D566" s="1" t="s">
        <v>11</v>
      </c>
      <c r="E566" s="1" t="s">
        <v>12</v>
      </c>
      <c r="F566" s="3" t="s">
        <v>226</v>
      </c>
      <c r="G566" s="1" t="s">
        <v>1113</v>
      </c>
      <c r="H566" s="33" t="str">
        <f>_xlfn.XLOOKUP(B566,[2]CALCULATION!$B:$B,[2]CALCULATION!$H:$H,"")</f>
        <v>NOKIA</v>
      </c>
      <c r="I566" s="28">
        <v>0.36984697076505602</v>
      </c>
      <c r="J566" s="28">
        <v>8.9175391587059801E-5</v>
      </c>
      <c r="K566" s="28">
        <v>5.3505234952235873E-5</v>
      </c>
      <c r="L566" s="28">
        <v>9.3066143893569722E-2</v>
      </c>
      <c r="M566" s="28">
        <v>7.4402709872628037E-2</v>
      </c>
      <c r="N566" s="28">
        <v>0.17393900680729593</v>
      </c>
      <c r="O566" s="28">
        <v>20.964377875231818</v>
      </c>
      <c r="P566" s="28">
        <v>6.3666997771197833</v>
      </c>
      <c r="Q566" s="28">
        <v>14.394152025638352</v>
      </c>
      <c r="R566" s="28">
        <v>0.16604474498867422</v>
      </c>
      <c r="S566" s="93">
        <v>1.7835078317469854E-5</v>
      </c>
      <c r="T566" s="93">
        <f>_xlfn.XLOOKUP(B566,'[3]Nur des jours'!$B:$B,'[3]Nur des jours'!$U:$U,"")</f>
        <v>1.6051570485673655E-4</v>
      </c>
      <c r="U566" s="93">
        <v>1.2484554822171003E-4</v>
      </c>
      <c r="V566" s="93">
        <v>5.3505234952120087E-5</v>
      </c>
      <c r="W566" s="93">
        <v>1.6051570485664974E-4</v>
      </c>
      <c r="X566" s="93">
        <v>3.059033388695934</v>
      </c>
      <c r="Y566" s="93">
        <v>1.7835078317400378E-4</v>
      </c>
      <c r="Z566" s="93">
        <v>1.7835078317394589E-4</v>
      </c>
      <c r="AA566" s="93">
        <v>1.0701046990452966E-4</v>
      </c>
      <c r="AB566" s="93">
        <v>2.3185601812618177E-4</v>
      </c>
      <c r="AC566" s="93">
        <f>_xlfn.XLOOKUP(B566,'[3]Nur des jours'!$B:$B,'[3]Nur des jours'!$N:$N,"")</f>
        <v>5.3505234952235873E-5</v>
      </c>
      <c r="AD566" s="93">
        <v>5.3505234952235873E-5</v>
      </c>
      <c r="AE566" s="93">
        <v>0.1650993199841336</v>
      </c>
      <c r="AF566" s="93">
        <v>1.7835078317400378E-4</v>
      </c>
      <c r="AG566" s="93"/>
      <c r="AH566" s="93">
        <v>2.3185601812632651E-4</v>
      </c>
      <c r="AI566" s="93">
        <v>0</v>
      </c>
      <c r="AJ566" s="93">
        <v>0</v>
      </c>
      <c r="AK566" s="93">
        <v>4.4460422836439806E-4</v>
      </c>
      <c r="AL566" s="93">
        <v>2.3185601812632651E-4</v>
      </c>
      <c r="AM566" s="49" t="s">
        <v>5559</v>
      </c>
      <c r="AN566" s="49"/>
      <c r="AO566" s="48" t="str" cm="1">
        <f t="array" ref="AO566">IFERROR(_xlfn.IFS(
AQ566="MPR ISSUE","PDH",
AQ566="BSS Hardware Issue","BSS",
AQ566="Sites strategiques, MLL, Pylone, etc.","ENVTECH",
AQ566="AKTIVCO DEFAUT GE &amp; POWER Cabinet","AKTIVCO",
AQ566="AKTIVCO Coupure ENEO &amp; Baisse de tension","AKTIVCO GRID ONLY",
AQ566="Coupure ENEO &amp; Baisse de tension","IHS GRID ONLY",
AQ566="Defaut GE &amp; POWER Cabinet","IHS",
AQ566="Sharing","Partners",
AQ566="Sites strategiques &amp; DataCenter","SST &amp; DC",
AQ566="Exclu","Exclu",
AQ566="SAT","SAT",
AQ566="SPARE-ISSUE","SPARE-ISSUE",
AQ566="Fiber CAmtel","TRANS_FO_CAMTEL",
AQ566="Fiber AOF","Fiber AOF",
AQ566="Projet OCM (HUAWEI)","TRAVAUX-HUAWEI",
AQ566="Projet OCM (NOKIA)","TRAVAUX-NOKIA",
AQ566="ACCESS-ISSUE","ACCESS-ISSUE",
AQ566="Projet OCM (ZTE, NOKIA, autres projets)","TRAVAUX OCM",
AQ566="No root CAuse","No root cause",
AQ566="ODU HS","PDH",
AQ566="IP &amp; VLAN","PDH",
AQ566="Warehouse HUAWEI","SPARE-ISSUE",
AQ566="SPARE-HS","SPARE-ISSUE",
AQ566="Power Telco","BSS",AQ566="no impacts","no impacts"
),"")</f>
        <v>No root cause</v>
      </c>
      <c r="AP566" s="48" t="str" cm="1">
        <f t="array" ref="AP566">IFERROR(_xlfn.IFS(
AQ566="MPR ISSUE","TX ISSUE",
AQ566="BSS Hardware Issue","RAN ISSUE",
AQ566="Sites strategiques, MLL, Pylone, etc.","ENVTECH",
AQ566="AKTIVCO DEFAUT GE &amp; POWER Cabinet","POWER ISSUE",
AQ566="AKTIVCO Coupure ENEO &amp; Baisse de tension","POWER ISSUE",
AQ566="Coupure ENEO &amp; Baisse de tension","POWER ISSUE",
AQ566="Defaut GE &amp; POWER Cabinet","POWER ISSUE",
AQ566="Sharing","POWER ISSUE",
AQ566="Sites strategiques &amp; DataCenter","POWER ISSUE",
AQ566="Exclu","Exclu",
AQ566="SAT","TX ISSUE",
AQ566="SPARE-ISSUE","SPARE-ISSUE",
AQ566="Fiber CAmtel","TX ISSUE",
AQ566="Fiber AOF","TX ISSUE",
AQ566="Projet OCM (HUAWEI)","TRAVAUX-HUAWEI",
AQ566="Projet OCM (NOKIA)","TRAVAUX -NOKIA",
AQ566="ACCESS-ISSUE","ACCESS-ISSUE",
AQ566="Projet OCM (ZTE, NOKIA, autres projets)","TRAVAUX OCM",
AQ566="No root CAuse","No root cause",
AQ566="ODU HS","TX ISSUE",
AQ566="IP &amp; VLAN","TX ISSUE",
AQ566="Warehouse HUAWEI","SPARE-ISSUE",
AQ566="SPARE-HS","SPARE-ISSUE",
AQ566="Power Telco","RAN ISSUE",AQ566="no impacts","no impacts"
),"")</f>
        <v>No root cause</v>
      </c>
      <c r="AQ566" s="126" t="s">
        <v>5344</v>
      </c>
      <c r="AR566" s="48" t="str" cm="1">
        <f t="array" ref="AR566">IFERROR(_xlfn.IFS(
AQ566="MPR ISSUE","ACTIVE",
AQ566="BSS Hardware Issue","ACTIVE",
AQ566="Sites strategiques, MLL, Pylone, etc.","PASSIVE",
AQ566="AKTIVCO DEFAUT GE &amp; POWER Cabinet","PASSIVE",
AQ566="AKTIVCO Coupure ENEO &amp; Baisse de tension","PASSIVE",
AQ566="Coupure ENEO &amp; Baisse de tension","PASSIVE",
AQ566="Defaut GE &amp; POWER Cabinet","PASSIVE",
AQ566="Sharing","PASSIVE",
AQ566="Sites strategiques &amp; DataCenter","PASSIVE",
AQ566="Exclu","Exclu",
AQ566="SAT","ACTIVE",
AQ566="SPARE-ISSUE","SPARE-ISSUE",
AQ566="Fiber CAmtel","ACTIVE",
AQ566="Fiber AOF","ACTIVE",
AQ566="Projet OCM (HUAWEI)","PLANNED WORKS",
AQ566="Projet OCM (NOKIA)","PLANNED WORKS",
AQ566="ACCESS-ISSUE","ACCESS-ISSUE",
AQ566="Projet OCM (ZTE, NOKIA, autres projets)","PLANNED WORKS",
AQ566="No root CAuse","No root cause",
AQ566="ODU HS","ACTIVE",
AQ566="IP &amp; VLAN","ACTIVE",
AQ566="Warehouse HUAWEI","SPARE-ISSUE",
AQ566="SPARE-HS","SPARE-ISSUE",
AQ566="Power Telco","ACTIVE", AQ566="no impacts","no impacts"
),"")</f>
        <v>No root cause</v>
      </c>
      <c r="AS566" s="92" t="s">
        <v>5537</v>
      </c>
      <c r="AT566" s="98" t="s">
        <v>1114</v>
      </c>
      <c r="AV566" s="17" t="s">
        <v>5537</v>
      </c>
      <c r="AW566" s="7" t="s">
        <v>5537</v>
      </c>
      <c r="AX566" s="6" t="s">
        <v>5537</v>
      </c>
      <c r="AY566" s="7"/>
      <c r="AZ566" s="3" t="s">
        <v>5537</v>
      </c>
      <c r="BA566" s="18" t="s">
        <v>5537</v>
      </c>
      <c r="BB566" s="18" t="s">
        <v>5537</v>
      </c>
      <c r="BC566" s="18" t="s">
        <v>5537</v>
      </c>
      <c r="BD566" s="18" t="s">
        <v>5537</v>
      </c>
      <c r="BE566" s="18" t="s">
        <v>5537</v>
      </c>
      <c r="BF566" s="18" t="s">
        <v>5537</v>
      </c>
      <c r="BG566" s="18" t="s">
        <v>5537</v>
      </c>
      <c r="BH566" s="18" t="s">
        <v>5537</v>
      </c>
      <c r="BI566" s="18" t="s">
        <v>5537</v>
      </c>
      <c r="BJ566" s="18" t="s">
        <v>5537</v>
      </c>
      <c r="BK566" s="18" t="s">
        <v>5537</v>
      </c>
      <c r="BL566" s="9" t="s">
        <v>5537</v>
      </c>
      <c r="BM566" s="14" t="s">
        <v>5537</v>
      </c>
      <c r="BN566" s="14" t="s">
        <v>5537</v>
      </c>
      <c r="BO566" s="14" t="str">
        <f>_xlfn.XLOOKUP(B566,'[4]cell downs 18042026 17h'!$B:$B,'[4]cell downs 18042026 17h'!$B:$B,"")</f>
        <v>EST_018</v>
      </c>
      <c r="BP566" s="14" t="str">
        <f>_xlfn.XLOOKUP(B566,'[5]Cells Huawei 19042026 15h'!$B:$B,'[5]Cells Huawei 19042026 15h'!$B:$B,"")</f>
        <v/>
      </c>
      <c r="BQ566" s="9" t="str">
        <f>_xlfn.XLOOKUP(B566,'[6]cells down 19042026 9H40'!$B:$B,'[6]cells down 19042026 9H40'!$B:$B,"")</f>
        <v/>
      </c>
      <c r="BR566" s="9" t="s">
        <v>1114</v>
      </c>
      <c r="BS566" s="9" t="s">
        <v>318</v>
      </c>
      <c r="BT566" s="108"/>
    </row>
    <row r="567" spans="1:72" s="9" customFormat="1" x14ac:dyDescent="0.35">
      <c r="A567" s="1" t="s">
        <v>2046</v>
      </c>
      <c r="B567" s="1" t="s">
        <v>2047</v>
      </c>
      <c r="C567" s="3" t="str">
        <f>_xlfn.XLOOKUP(B567,'[1]daily break down'!$D:$D,'[1]daily break down'!$E:$E,"")</f>
        <v>NORD-OUEST</v>
      </c>
      <c r="D567" s="1" t="s">
        <v>11</v>
      </c>
      <c r="E567" s="1" t="s">
        <v>12</v>
      </c>
      <c r="F567" s="3" t="s">
        <v>51</v>
      </c>
      <c r="G567" s="1" t="s">
        <v>2046</v>
      </c>
      <c r="H567" s="33" t="str">
        <f>_xlfn.XLOOKUP(B567,[2]CALCULATION!$B:$B,[2]CALCULATION!$H:$H,"")</f>
        <v>NOKIA</v>
      </c>
      <c r="I567" s="28">
        <v>7.6193945356098887</v>
      </c>
      <c r="J567" s="28">
        <v>2.487083836282542</v>
      </c>
      <c r="K567" s="28">
        <v>3.0838455567826091</v>
      </c>
      <c r="L567" s="28">
        <v>3.4806334331606963</v>
      </c>
      <c r="M567" s="28">
        <v>4.7175982730377894</v>
      </c>
      <c r="N567" s="28">
        <v>4.8050233552615955</v>
      </c>
      <c r="O567" s="28">
        <v>2.4969109644370954E-4</v>
      </c>
      <c r="P567" s="28">
        <v>2.7204000744305635E-4</v>
      </c>
      <c r="Q567" s="28">
        <v>2.8536125307833079E-4</v>
      </c>
      <c r="R567" s="28">
        <v>0.79751920651254238</v>
      </c>
      <c r="S567" s="93">
        <v>0.90024481611658191</v>
      </c>
      <c r="T567" s="93">
        <f>_xlfn.XLOOKUP(B567,'[3]Nur des jours'!$B:$B,'[3]Nur des jours'!$U:$U,"")</f>
        <v>13.424213758407458</v>
      </c>
      <c r="U567" s="93">
        <v>18.684958431911163</v>
      </c>
      <c r="V567" s="93">
        <v>10.761561411168469</v>
      </c>
      <c r="W567" s="93">
        <v>7.6194308184446111</v>
      </c>
      <c r="X567" s="93">
        <v>2.8448937882794834</v>
      </c>
      <c r="Y567" s="93">
        <v>2.4969109644359369E-4</v>
      </c>
      <c r="Z567" s="93">
        <v>3.6641380314366909</v>
      </c>
      <c r="AA567" s="93">
        <v>0.85353520062834964</v>
      </c>
      <c r="AB567" s="93">
        <v>2.1853023120391708E-4</v>
      </c>
      <c r="AC567" s="93">
        <f>_xlfn.XLOOKUP(B567,'[3]Nur des jours'!$B:$B,'[3]Nur des jours'!$N:$N,"")</f>
        <v>8.1647292120766934</v>
      </c>
      <c r="AD567" s="93">
        <v>8.1647292120766934</v>
      </c>
      <c r="AE567" s="93">
        <v>2.8987426007180358E-4</v>
      </c>
      <c r="AF567" s="93">
        <v>3.0319633139571381E-4</v>
      </c>
      <c r="AG567" s="93"/>
      <c r="AH567" s="93">
        <v>2.3185601812623967E-4</v>
      </c>
      <c r="AI567" s="93">
        <v>0</v>
      </c>
      <c r="AJ567" s="93">
        <v>0</v>
      </c>
      <c r="AK567" s="93">
        <v>4.4460422836423152E-4</v>
      </c>
      <c r="AL567" s="93">
        <v>2.3185601812623967E-4</v>
      </c>
      <c r="AM567" s="49" t="s">
        <v>5601</v>
      </c>
      <c r="AN567" s="49"/>
      <c r="AO567" s="48" t="str" cm="1">
        <f t="array" ref="AO567">IFERROR(_xlfn.IFS(
AQ567="MPR ISSUE","PDH",
AQ567="BSS Hardware Issue","BSS",
AQ567="Sites strategiques, MLL, Pylone, etc.","ENVTECH",
AQ567="AKTIVCO DEFAUT GE &amp; POWER Cabinet","AKTIVCO",
AQ567="AKTIVCO Coupure ENEO &amp; Baisse de tension","AKTIVCO GRID ONLY",
AQ567="Coupure ENEO &amp; Baisse de tension","IHS GRID ONLY",
AQ567="Defaut GE &amp; POWER Cabinet","IHS",
AQ567="Sharing","Partners",
AQ567="Sites strategiques &amp; DataCenter","SST &amp; DC",
AQ567="Exclu","Exclu",
AQ567="SAT","SAT",
AQ567="SPARE-ISSUE","SPARE-ISSUE",
AQ567="Fiber CAmtel","TRANS_FO_CAMTEL",
AQ567="Fiber AOF","Fiber AOF",
AQ567="Projet OCM (HUAWEI)","TRAVAUX-HUAWEI",
AQ567="Projet OCM (NOKIA)","TRAVAUX-NOKIA",
AQ567="ACCESS-ISSUE","ACCESS-ISSUE",
AQ567="Projet OCM (ZTE, NOKIA, autres projets)","TRAVAUX OCM",
AQ567="No root CAuse","No root cause",
AQ567="ODU HS","PDH",
AQ567="IP &amp; VLAN","PDH",
AQ567="Warehouse HUAWEI","SPARE-ISSUE",
AQ567="SPARE-HS","SPARE-ISSUE",
AQ567="Power Telco","BSS",AQ567="no impacts","no impacts"
),"")</f>
        <v>No root cause</v>
      </c>
      <c r="AP567" s="48" t="str" cm="1">
        <f t="array" ref="AP567">IFERROR(_xlfn.IFS(
AQ567="MPR ISSUE","TX ISSUE",
AQ567="BSS Hardware Issue","RAN ISSUE",
AQ567="Sites strategiques, MLL, Pylone, etc.","ENVTECH",
AQ567="AKTIVCO DEFAUT GE &amp; POWER Cabinet","POWER ISSUE",
AQ567="AKTIVCO Coupure ENEO &amp; Baisse de tension","POWER ISSUE",
AQ567="Coupure ENEO &amp; Baisse de tension","POWER ISSUE",
AQ567="Defaut GE &amp; POWER Cabinet","POWER ISSUE",
AQ567="Sharing","POWER ISSUE",
AQ567="Sites strategiques &amp; DataCenter","POWER ISSUE",
AQ567="Exclu","Exclu",
AQ567="SAT","TX ISSUE",
AQ567="SPARE-ISSUE","SPARE-ISSUE",
AQ567="Fiber CAmtel","TX ISSUE",
AQ567="Fiber AOF","TX ISSUE",
AQ567="Projet OCM (HUAWEI)","TRAVAUX-HUAWEI",
AQ567="Projet OCM (NOKIA)","TRAVAUX -NOKIA",
AQ567="ACCESS-ISSUE","ACCESS-ISSUE",
AQ567="Projet OCM (ZTE, NOKIA, autres projets)","TRAVAUX OCM",
AQ567="No root CAuse","No root cause",
AQ567="ODU HS","TX ISSUE",
AQ567="IP &amp; VLAN","TX ISSUE",
AQ567="Warehouse HUAWEI","SPARE-ISSUE",
AQ567="SPARE-HS","SPARE-ISSUE",
AQ567="Power Telco","RAN ISSUE",AQ567="no impacts","no impacts"
),"")</f>
        <v>No root cause</v>
      </c>
      <c r="AQ567" s="67" t="s">
        <v>5344</v>
      </c>
      <c r="AR567" s="48" t="str" cm="1">
        <f t="array" ref="AR567">IFERROR(_xlfn.IFS(
AQ567="MPR ISSUE","ACTIVE",
AQ567="BSS Hardware Issue","ACTIVE",
AQ567="Sites strategiques, MLL, Pylone, etc.","PASSIVE",
AQ567="AKTIVCO DEFAUT GE &amp; POWER Cabinet","PASSIVE",
AQ567="AKTIVCO Coupure ENEO &amp; Baisse de tension","PASSIVE",
AQ567="Coupure ENEO &amp; Baisse de tension","PASSIVE",
AQ567="Defaut GE &amp; POWER Cabinet","PASSIVE",
AQ567="Sharing","PASSIVE",
AQ567="Sites strategiques &amp; DataCenter","PASSIVE",
AQ567="Exclu","Exclu",
AQ567="SAT","ACTIVE",
AQ567="SPARE-ISSUE","SPARE-ISSUE",
AQ567="Fiber CAmtel","ACTIVE",
AQ567="Fiber AOF","ACTIVE",
AQ567="Projet OCM (HUAWEI)","PLANNED WORKS",
AQ567="Projet OCM (NOKIA)","PLANNED WORKS",
AQ567="ACCESS-ISSUE","ACCESS-ISSUE",
AQ567="Projet OCM (ZTE, NOKIA, autres projets)","PLANNED WORKS",
AQ567="No root CAuse","No root cause",
AQ567="ODU HS","ACTIVE",
AQ567="IP &amp; VLAN","ACTIVE",
AQ567="Warehouse HUAWEI","SPARE-ISSUE",
AQ567="SPARE-HS","SPARE-ISSUE",
AQ567="Power Telco","ACTIVE", AQ567="no impacts","no impacts"
),"")</f>
        <v>No root cause</v>
      </c>
      <c r="AS567" s="92" t="s">
        <v>5537</v>
      </c>
      <c r="AT567" s="98" t="s">
        <v>2047</v>
      </c>
      <c r="AV567" s="17" t="s">
        <v>5537</v>
      </c>
      <c r="AW567" s="7" t="s">
        <v>5537</v>
      </c>
      <c r="AX567" s="6" t="s">
        <v>5537</v>
      </c>
      <c r="AY567" s="7"/>
      <c r="AZ567" s="3" t="s">
        <v>5537</v>
      </c>
      <c r="BA567" s="18" t="s">
        <v>5537</v>
      </c>
      <c r="BB567" s="18" t="s">
        <v>5537</v>
      </c>
      <c r="BC567" s="18" t="s">
        <v>5537</v>
      </c>
      <c r="BD567" s="18" t="s">
        <v>5537</v>
      </c>
      <c r="BE567" s="18" t="s">
        <v>5537</v>
      </c>
      <c r="BF567" s="18" t="s">
        <v>5537</v>
      </c>
      <c r="BG567" s="18" t="s">
        <v>5537</v>
      </c>
      <c r="BH567" s="18" t="s">
        <v>5537</v>
      </c>
      <c r="BI567" s="18" t="s">
        <v>5537</v>
      </c>
      <c r="BJ567" s="18" t="s">
        <v>5537</v>
      </c>
      <c r="BK567" s="18" t="s">
        <v>5537</v>
      </c>
      <c r="BL567" s="9" t="s">
        <v>5537</v>
      </c>
      <c r="BM567" s="14" t="s">
        <v>5537</v>
      </c>
      <c r="BN567" s="14" t="s">
        <v>5537</v>
      </c>
      <c r="BO567" s="14" t="str">
        <f>_xlfn.XLOOKUP(B567,'[4]cell downs 18042026 17h'!$B:$B,'[4]cell downs 18042026 17h'!$B:$B,"")</f>
        <v/>
      </c>
      <c r="BP567" s="14" t="str">
        <f>_xlfn.XLOOKUP(B567,'[5]Cells Huawei 19042026 15h'!$B:$B,'[5]Cells Huawei 19042026 15h'!$B:$B,"")</f>
        <v/>
      </c>
      <c r="BQ567" s="9" t="str">
        <f>_xlfn.XLOOKUP(B567,'[6]cells down 19042026 9H40'!$B:$B,'[6]cells down 19042026 9H40'!$B:$B,"")</f>
        <v/>
      </c>
      <c r="BR567" s="9" t="s">
        <v>2047</v>
      </c>
      <c r="BS567" s="9" t="s">
        <v>5537</v>
      </c>
      <c r="BT567" s="108"/>
    </row>
    <row r="568" spans="1:72" s="9" customFormat="1" x14ac:dyDescent="0.35">
      <c r="A568" s="1" t="s">
        <v>4978</v>
      </c>
      <c r="B568" s="8" t="s">
        <v>4979</v>
      </c>
      <c r="C568" s="3" t="str">
        <f>_xlfn.XLOOKUP(B568,'[1]daily break down'!$D:$D,'[1]daily break down'!$E:$E,"")</f>
        <v>CENTRE</v>
      </c>
      <c r="D568" s="1" t="s">
        <v>11</v>
      </c>
      <c r="E568" s="1" t="s">
        <v>1303</v>
      </c>
      <c r="F568" s="3" t="s">
        <v>226</v>
      </c>
      <c r="G568" s="1" t="s">
        <v>4978</v>
      </c>
      <c r="H568" s="33" t="str">
        <f>_xlfn.XLOOKUP(B568,[2]CALCULATION!$B:$B,[2]CALCULATION!$H:$H,"")</f>
        <v>NOKIA</v>
      </c>
      <c r="I568" s="28">
        <v>2.1402093980865401E-4</v>
      </c>
      <c r="J568" s="28">
        <v>2.6752617476100566E-4</v>
      </c>
      <c r="K568" s="28">
        <v>2.8536125307830184E-4</v>
      </c>
      <c r="L568" s="28">
        <v>2.85361253078244E-4</v>
      </c>
      <c r="M568" s="28">
        <v>2.4969109644353585E-4</v>
      </c>
      <c r="N568" s="28">
        <v>2.6752617476083203E-4</v>
      </c>
      <c r="O568" s="28">
        <v>2.6752617476094782E-4</v>
      </c>
      <c r="P568" s="28">
        <v>2.4969109644370954E-4</v>
      </c>
      <c r="Q568" s="28">
        <v>2.4969109644359369E-4</v>
      </c>
      <c r="R568" s="28">
        <v>2.6752617476094782E-4</v>
      </c>
      <c r="S568" s="93">
        <v>2.6752617476106361E-4</v>
      </c>
      <c r="T568" s="93">
        <f>_xlfn.XLOOKUP(B568,'[3]Nur des jours'!$B:$B,'[3]Nur des jours'!$U:$U,"")</f>
        <v>1.9618586149135206E-3</v>
      </c>
      <c r="U568" s="93">
        <v>2.6752617476083203E-4</v>
      </c>
      <c r="V568" s="93">
        <v>0.72783171105460986</v>
      </c>
      <c r="W568" s="93">
        <v>1.9618586149135206E-3</v>
      </c>
      <c r="X568" s="93">
        <v>2.4969109644330426E-4</v>
      </c>
      <c r="Y568" s="93">
        <v>3.5670156634789177E-4</v>
      </c>
      <c r="Z568" s="93">
        <v>2.6752617476071623E-4</v>
      </c>
      <c r="AA568" s="93">
        <v>0.30881530622827374</v>
      </c>
      <c r="AB568" s="93">
        <v>2.8536125307841763E-4</v>
      </c>
      <c r="AC568" s="93">
        <f>_xlfn.XLOOKUP(B568,'[3]Nur des jours'!$B:$B,'[3]Nur des jours'!$N:$N,"")</f>
        <v>1.7344970365233865</v>
      </c>
      <c r="AD568" s="93">
        <v>1.7344970365233865</v>
      </c>
      <c r="AE568" s="93">
        <v>2.4969109644342005E-4</v>
      </c>
      <c r="AF568" s="93">
        <v>2.6752617476088987E-4</v>
      </c>
      <c r="AG568" s="93"/>
      <c r="AH568" s="93">
        <v>2.3185601812623967E-4</v>
      </c>
      <c r="AI568" s="93">
        <v>0</v>
      </c>
      <c r="AJ568" s="93">
        <v>0</v>
      </c>
      <c r="AK568" s="93">
        <v>4.4460422836423152E-4</v>
      </c>
      <c r="AL568" s="93">
        <v>2.3185601812623967E-4</v>
      </c>
      <c r="AM568" s="49" t="s">
        <v>5559</v>
      </c>
      <c r="AN568" s="49"/>
      <c r="AO568" s="48" t="str" cm="1">
        <f t="array" ref="AO568">IFERROR(_xlfn.IFS(
AQ568="MPR ISSUE","PDH",
AQ568="BSS Hardware Issue","BSS",
AQ568="Sites strategiques, MLL, Pylone, etc.","ENVTECH",
AQ568="AKTIVCO DEFAUT GE &amp; POWER Cabinet","AKTIVCO",
AQ568="AKTIVCO Coupure ENEO &amp; Baisse de tension","AKTIVCO GRID ONLY",
AQ568="Coupure ENEO &amp; Baisse de tension","IHS GRID ONLY",
AQ568="Defaut GE &amp; POWER Cabinet","IHS",
AQ568="Sharing","Partners",
AQ568="Sites strategiques &amp; DataCenter","SST &amp; DC",
AQ568="Exclu","Exclu",
AQ568="SAT","SAT",
AQ568="SPARE-ISSUE","SPARE-ISSUE",
AQ568="Fiber CAmtel","TRANS_FO_CAMTEL",
AQ568="Fiber AOF","Fiber AOF",
AQ568="Projet OCM (HUAWEI)","TRAVAUX-HUAWEI",
AQ568="Projet OCM (NOKIA)","TRAVAUX-NOKIA",
AQ568="ACCESS-ISSUE","ACCESS-ISSUE",
AQ568="Projet OCM (ZTE, NOKIA, autres projets)","TRAVAUX OCM",
AQ568="No root CAuse","No root cause",
AQ568="ODU HS","PDH",
AQ568="IP &amp; VLAN","PDH",
AQ568="Warehouse HUAWEI","SPARE-ISSUE",
AQ568="SPARE-HS","SPARE-ISSUE",
AQ568="Power Telco","BSS",AQ568="no impacts","no impacts"
),"")</f>
        <v>No root cause</v>
      </c>
      <c r="AP568" s="48" t="str" cm="1">
        <f t="array" ref="AP568">IFERROR(_xlfn.IFS(
AQ568="MPR ISSUE","TX ISSUE",
AQ568="BSS Hardware Issue","RAN ISSUE",
AQ568="Sites strategiques, MLL, Pylone, etc.","ENVTECH",
AQ568="AKTIVCO DEFAUT GE &amp; POWER Cabinet","POWER ISSUE",
AQ568="AKTIVCO Coupure ENEO &amp; Baisse de tension","POWER ISSUE",
AQ568="Coupure ENEO &amp; Baisse de tension","POWER ISSUE",
AQ568="Defaut GE &amp; POWER Cabinet","POWER ISSUE",
AQ568="Sharing","POWER ISSUE",
AQ568="Sites strategiques &amp; DataCenter","POWER ISSUE",
AQ568="Exclu","Exclu",
AQ568="SAT","TX ISSUE",
AQ568="SPARE-ISSUE","SPARE-ISSUE",
AQ568="Fiber CAmtel","TX ISSUE",
AQ568="Fiber AOF","TX ISSUE",
AQ568="Projet OCM (HUAWEI)","TRAVAUX-HUAWEI",
AQ568="Projet OCM (NOKIA)","TRAVAUX -NOKIA",
AQ568="ACCESS-ISSUE","ACCESS-ISSUE",
AQ568="Projet OCM (ZTE, NOKIA, autres projets)","TRAVAUX OCM",
AQ568="No root CAuse","No root cause",
AQ568="ODU HS","TX ISSUE",
AQ568="IP &amp; VLAN","TX ISSUE",
AQ568="Warehouse HUAWEI","SPARE-ISSUE",
AQ568="SPARE-HS","SPARE-ISSUE",
AQ568="Power Telco","RAN ISSUE",AQ568="no impacts","no impacts"
),"")</f>
        <v>No root cause</v>
      </c>
      <c r="AQ568" s="126" t="s">
        <v>5344</v>
      </c>
      <c r="AR568" s="48" t="str" cm="1">
        <f t="array" ref="AR568">IFERROR(_xlfn.IFS(
AQ568="MPR ISSUE","ACTIVE",
AQ568="BSS Hardware Issue","ACTIVE",
AQ568="Sites strategiques, MLL, Pylone, etc.","PASSIVE",
AQ568="AKTIVCO DEFAUT GE &amp; POWER Cabinet","PASSIVE",
AQ568="AKTIVCO Coupure ENEO &amp; Baisse de tension","PASSIVE",
AQ568="Coupure ENEO &amp; Baisse de tension","PASSIVE",
AQ568="Defaut GE &amp; POWER Cabinet","PASSIVE",
AQ568="Sharing","PASSIVE",
AQ568="Sites strategiques &amp; DataCenter","PASSIVE",
AQ568="Exclu","Exclu",
AQ568="SAT","ACTIVE",
AQ568="SPARE-ISSUE","SPARE-ISSUE",
AQ568="Fiber CAmtel","ACTIVE",
AQ568="Fiber AOF","ACTIVE",
AQ568="Projet OCM (HUAWEI)","PLANNED WORKS",
AQ568="Projet OCM (NOKIA)","PLANNED WORKS",
AQ568="ACCESS-ISSUE","ACCESS-ISSUE",
AQ568="Projet OCM (ZTE, NOKIA, autres projets)","PLANNED WORKS",
AQ568="No root CAuse","No root cause",
AQ568="ODU HS","ACTIVE",
AQ568="IP &amp; VLAN","ACTIVE",
AQ568="Warehouse HUAWEI","SPARE-ISSUE",
AQ568="SPARE-HS","SPARE-ISSUE",
AQ568="Power Telco","ACTIVE", AQ568="no impacts","no impacts"
),"")</f>
        <v>No root cause</v>
      </c>
      <c r="AS568" s="92" t="s">
        <v>5537</v>
      </c>
      <c r="AT568" s="98" t="s">
        <v>4979</v>
      </c>
      <c r="AV568" s="17" t="s">
        <v>5537</v>
      </c>
      <c r="AW568" s="7" t="s">
        <v>5537</v>
      </c>
      <c r="AX568" s="6" t="s">
        <v>5537</v>
      </c>
      <c r="AY568" s="7"/>
      <c r="AZ568" s="3" t="s">
        <v>5537</v>
      </c>
      <c r="BA568" s="18" t="s">
        <v>5537</v>
      </c>
      <c r="BB568" s="18" t="s">
        <v>5537</v>
      </c>
      <c r="BC568" s="18" t="s">
        <v>5537</v>
      </c>
      <c r="BD568" s="18" t="s">
        <v>5537</v>
      </c>
      <c r="BE568" s="18" t="s">
        <v>5537</v>
      </c>
      <c r="BF568" s="18" t="s">
        <v>5537</v>
      </c>
      <c r="BG568" s="18" t="s">
        <v>5537</v>
      </c>
      <c r="BH568" s="18" t="s">
        <v>5537</v>
      </c>
      <c r="BI568" s="18" t="s">
        <v>5537</v>
      </c>
      <c r="BJ568" s="18" t="s">
        <v>5537</v>
      </c>
      <c r="BK568" s="18" t="s">
        <v>5537</v>
      </c>
      <c r="BL568" s="9" t="s">
        <v>5537</v>
      </c>
      <c r="BM568" s="14" t="s">
        <v>5537</v>
      </c>
      <c r="BN568" s="14" t="s">
        <v>5537</v>
      </c>
      <c r="BO568" s="14" t="str">
        <f>_xlfn.XLOOKUP(B568,'[4]cell downs 18042026 17h'!$B:$B,'[4]cell downs 18042026 17h'!$B:$B,"")</f>
        <v/>
      </c>
      <c r="BP568" s="14" t="str">
        <f>_xlfn.XLOOKUP(B568,'[5]Cells Huawei 19042026 15h'!$B:$B,'[5]Cells Huawei 19042026 15h'!$B:$B,"")</f>
        <v/>
      </c>
      <c r="BQ568" s="9" t="str">
        <f>_xlfn.XLOOKUP(B568,'[6]cells down 19042026 9H40'!$B:$B,'[6]cells down 19042026 9H40'!$B:$B,"")</f>
        <v/>
      </c>
      <c r="BR568" s="9" t="s">
        <v>4979</v>
      </c>
      <c r="BS568" s="9" t="s">
        <v>12</v>
      </c>
      <c r="BT568" s="108"/>
    </row>
    <row r="569" spans="1:72" s="9" customFormat="1" x14ac:dyDescent="0.35">
      <c r="A569" s="1" t="s">
        <v>2323</v>
      </c>
      <c r="B569" s="8" t="s">
        <v>2324</v>
      </c>
      <c r="C569" s="3" t="str">
        <f>_xlfn.XLOOKUP(B569,'[1]daily break down'!$D:$D,'[1]daily break down'!$E:$E,"")</f>
        <v>CENTRE</v>
      </c>
      <c r="D569" s="1" t="s">
        <v>11</v>
      </c>
      <c r="E569" s="1" t="s">
        <v>1303</v>
      </c>
      <c r="F569" s="3" t="s">
        <v>226</v>
      </c>
      <c r="G569" s="1" t="s">
        <v>2325</v>
      </c>
      <c r="H569" s="33" t="str">
        <f>_xlfn.XLOOKUP(B569,[2]CALCULATION!$B:$B,[2]CALCULATION!$H:$H,"")</f>
        <v>NOKIA</v>
      </c>
      <c r="I569" s="28">
        <v>4.6371203625233828E-4</v>
      </c>
      <c r="J569" s="28">
        <v>1.7835078317388799E-4</v>
      </c>
      <c r="K569" s="28">
        <v>1.6051570485653394E-4</v>
      </c>
      <c r="L569" s="28">
        <v>1.9618586149147365E-4</v>
      </c>
      <c r="M569" s="28">
        <v>0.64759970105627007</v>
      </c>
      <c r="N569" s="28">
        <v>1.7835078317400378E-4</v>
      </c>
      <c r="O569" s="28">
        <v>1.783507831741196E-4</v>
      </c>
      <c r="P569" s="28">
        <v>1.7835078317388799E-4</v>
      </c>
      <c r="Q569" s="28">
        <v>1.6051570485659184E-4</v>
      </c>
      <c r="R569" s="28">
        <v>1.6051570485641812E-4</v>
      </c>
      <c r="S569" s="93">
        <v>1.6051570485659184E-4</v>
      </c>
      <c r="T569" s="93">
        <f>_xlfn.XLOOKUP(B569,'[3]Nur des jours'!$B:$B,'[3]Nur des jours'!$U:$U,"")</f>
        <v>1.6051570485653394E-4</v>
      </c>
      <c r="U569" s="93">
        <v>1.7835078317388799E-4</v>
      </c>
      <c r="V569" s="93">
        <v>0.72715397807854865</v>
      </c>
      <c r="W569" s="93">
        <v>1.6051570485653394E-4</v>
      </c>
      <c r="X569" s="93">
        <v>1.4268062653906408E-4</v>
      </c>
      <c r="Y569" s="93">
        <v>1.7835078317388799E-4</v>
      </c>
      <c r="Z569" s="93">
        <v>1.783507831741196E-4</v>
      </c>
      <c r="AA569" s="93">
        <v>1.426806265391799E-4</v>
      </c>
      <c r="AB569" s="93">
        <v>0.10032231553535158</v>
      </c>
      <c r="AC569" s="93">
        <f>_xlfn.XLOOKUP(B569,'[3]Nur des jours'!$B:$B,'[3]Nur des jours'!$N:$N,"")</f>
        <v>0.28013557513133713</v>
      </c>
      <c r="AD569" s="93">
        <v>0.28013557513133713</v>
      </c>
      <c r="AE569" s="93">
        <v>1.6051570485641812E-4</v>
      </c>
      <c r="AF569" s="93">
        <v>3.2281491754488196E-3</v>
      </c>
      <c r="AG569" s="93"/>
      <c r="AH569" s="93">
        <v>1.9618586149141573E-4</v>
      </c>
      <c r="AI569" s="93">
        <v>0</v>
      </c>
      <c r="AJ569" s="93">
        <v>0</v>
      </c>
      <c r="AK569" s="93">
        <v>3.7620357784662328E-4</v>
      </c>
      <c r="AL569" s="93">
        <v>1.9618586149141573E-4</v>
      </c>
      <c r="AM569" s="49" t="s">
        <v>5559</v>
      </c>
      <c r="AN569" s="49"/>
      <c r="AO569" s="48" t="str" cm="1">
        <f t="array" ref="AO569">IFERROR(_xlfn.IFS(
AQ569="MPR ISSUE","PDH",
AQ569="BSS Hardware Issue","BSS",
AQ569="Sites strategiques, MLL, Pylone, etc.","ENVTECH",
AQ569="AKTIVCO DEFAUT GE &amp; POWER Cabinet","AKTIVCO",
AQ569="AKTIVCO Coupure ENEO &amp; Baisse de tension","AKTIVCO GRID ONLY",
AQ569="Coupure ENEO &amp; Baisse de tension","IHS GRID ONLY",
AQ569="Defaut GE &amp; POWER Cabinet","IHS",
AQ569="Sharing","Partners",
AQ569="Sites strategiques &amp; DataCenter","SST &amp; DC",
AQ569="Exclu","Exclu",
AQ569="SAT","SAT",
AQ569="SPARE-ISSUE","SPARE-ISSUE",
AQ569="Fiber CAmtel","TRANS_FO_CAMTEL",
AQ569="Fiber AOF","Fiber AOF",
AQ569="Projet OCM (HUAWEI)","TRAVAUX-HUAWEI",
AQ569="Projet OCM (NOKIA)","TRAVAUX-NOKIA",
AQ569="ACCESS-ISSUE","ACCESS-ISSUE",
AQ569="Projet OCM (ZTE, NOKIA, autres projets)","TRAVAUX OCM",
AQ569="No root CAuse","No root cause",
AQ569="ODU HS","PDH",
AQ569="IP &amp; VLAN","PDH",
AQ569="Warehouse HUAWEI","SPARE-ISSUE",
AQ569="SPARE-HS","SPARE-ISSUE",
AQ569="Power Telco","BSS",AQ569="no impacts","no impacts"
),"")</f>
        <v>No root cause</v>
      </c>
      <c r="AP569" s="48" t="str" cm="1">
        <f t="array" ref="AP569">IFERROR(_xlfn.IFS(
AQ569="MPR ISSUE","TX ISSUE",
AQ569="BSS Hardware Issue","RAN ISSUE",
AQ569="Sites strategiques, MLL, Pylone, etc.","ENVTECH",
AQ569="AKTIVCO DEFAUT GE &amp; POWER Cabinet","POWER ISSUE",
AQ569="AKTIVCO Coupure ENEO &amp; Baisse de tension","POWER ISSUE",
AQ569="Coupure ENEO &amp; Baisse de tension","POWER ISSUE",
AQ569="Defaut GE &amp; POWER Cabinet","POWER ISSUE",
AQ569="Sharing","POWER ISSUE",
AQ569="Sites strategiques &amp; DataCenter","POWER ISSUE",
AQ569="Exclu","Exclu",
AQ569="SAT","TX ISSUE",
AQ569="SPARE-ISSUE","SPARE-ISSUE",
AQ569="Fiber CAmtel","TX ISSUE",
AQ569="Fiber AOF","TX ISSUE",
AQ569="Projet OCM (HUAWEI)","TRAVAUX-HUAWEI",
AQ569="Projet OCM (NOKIA)","TRAVAUX -NOKIA",
AQ569="ACCESS-ISSUE","ACCESS-ISSUE",
AQ569="Projet OCM (ZTE, NOKIA, autres projets)","TRAVAUX OCM",
AQ569="No root CAuse","No root cause",
AQ569="ODU HS","TX ISSUE",
AQ569="IP &amp; VLAN","TX ISSUE",
AQ569="Warehouse HUAWEI","SPARE-ISSUE",
AQ569="SPARE-HS","SPARE-ISSUE",
AQ569="Power Telco","RAN ISSUE",AQ569="no impacts","no impacts"
),"")</f>
        <v>No root cause</v>
      </c>
      <c r="AQ569" s="126" t="s">
        <v>5344</v>
      </c>
      <c r="AR569" s="48" t="str" cm="1">
        <f t="array" ref="AR569">IFERROR(_xlfn.IFS(
AQ569="MPR ISSUE","ACTIVE",
AQ569="BSS Hardware Issue","ACTIVE",
AQ569="Sites strategiques, MLL, Pylone, etc.","PASSIVE",
AQ569="AKTIVCO DEFAUT GE &amp; POWER Cabinet","PASSIVE",
AQ569="AKTIVCO Coupure ENEO &amp; Baisse de tension","PASSIVE",
AQ569="Coupure ENEO &amp; Baisse de tension","PASSIVE",
AQ569="Defaut GE &amp; POWER Cabinet","PASSIVE",
AQ569="Sharing","PASSIVE",
AQ569="Sites strategiques &amp; DataCenter","PASSIVE",
AQ569="Exclu","Exclu",
AQ569="SAT","ACTIVE",
AQ569="SPARE-ISSUE","SPARE-ISSUE",
AQ569="Fiber CAmtel","ACTIVE",
AQ569="Fiber AOF","ACTIVE",
AQ569="Projet OCM (HUAWEI)","PLANNED WORKS",
AQ569="Projet OCM (NOKIA)","PLANNED WORKS",
AQ569="ACCESS-ISSUE","ACCESS-ISSUE",
AQ569="Projet OCM (ZTE, NOKIA, autres projets)","PLANNED WORKS",
AQ569="No root CAuse","No root cause",
AQ569="ODU HS","ACTIVE",
AQ569="IP &amp; VLAN","ACTIVE",
AQ569="Warehouse HUAWEI","SPARE-ISSUE",
AQ569="SPARE-HS","SPARE-ISSUE",
AQ569="Power Telco","ACTIVE", AQ569="no impacts","no impacts"
),"")</f>
        <v>No root cause</v>
      </c>
      <c r="AS569" s="92" t="s">
        <v>5537</v>
      </c>
      <c r="AT569" s="98" t="s">
        <v>2324</v>
      </c>
      <c r="AV569" s="17" t="s">
        <v>5537</v>
      </c>
      <c r="AW569" s="7" t="s">
        <v>5537</v>
      </c>
      <c r="AX569" s="6" t="s">
        <v>5537</v>
      </c>
      <c r="AY569" s="7"/>
      <c r="AZ569" s="3" t="s">
        <v>5537</v>
      </c>
      <c r="BA569" s="18" t="s">
        <v>5537</v>
      </c>
      <c r="BB569" s="18" t="s">
        <v>5537</v>
      </c>
      <c r="BC569" s="18" t="s">
        <v>5537</v>
      </c>
      <c r="BD569" s="18" t="s">
        <v>5537</v>
      </c>
      <c r="BE569" s="18" t="s">
        <v>5537</v>
      </c>
      <c r="BF569" s="18" t="s">
        <v>5537</v>
      </c>
      <c r="BG569" s="18" t="s">
        <v>5537</v>
      </c>
      <c r="BH569" s="18" t="s">
        <v>5537</v>
      </c>
      <c r="BI569" s="18" t="s">
        <v>5537</v>
      </c>
      <c r="BJ569" s="18" t="s">
        <v>5537</v>
      </c>
      <c r="BK569" s="18" t="s">
        <v>5537</v>
      </c>
      <c r="BL569" s="9" t="s">
        <v>5537</v>
      </c>
      <c r="BM569" s="14" t="s">
        <v>5537</v>
      </c>
      <c r="BN569" s="14" t="s">
        <v>5537</v>
      </c>
      <c r="BO569" s="14" t="str">
        <f>_xlfn.XLOOKUP(B569,'[4]cell downs 18042026 17h'!$B:$B,'[4]cell downs 18042026 17h'!$B:$B,"")</f>
        <v/>
      </c>
      <c r="BP569" s="14" t="str">
        <f>_xlfn.XLOOKUP(B569,'[5]Cells Huawei 19042026 15h'!$B:$B,'[5]Cells Huawei 19042026 15h'!$B:$B,"")</f>
        <v/>
      </c>
      <c r="BQ569" s="9" t="str">
        <f>_xlfn.XLOOKUP(B569,'[6]cells down 19042026 9H40'!$B:$B,'[6]cells down 19042026 9H40'!$B:$B,"")</f>
        <v/>
      </c>
      <c r="BR569" s="9" t="s">
        <v>2324</v>
      </c>
      <c r="BS569" s="9" t="s">
        <v>1129</v>
      </c>
      <c r="BT569" s="108"/>
    </row>
    <row r="570" spans="1:72" s="9" customFormat="1" x14ac:dyDescent="0.35">
      <c r="A570" s="1" t="s">
        <v>2645</v>
      </c>
      <c r="B570" s="8" t="s">
        <v>2646</v>
      </c>
      <c r="C570" s="3" t="str">
        <f>_xlfn.XLOOKUP(B570,'[1]daily break down'!$D:$D,'[1]daily break down'!$E:$E,"")</f>
        <v>CENTRE</v>
      </c>
      <c r="D570" s="1" t="s">
        <v>11</v>
      </c>
      <c r="E570" s="1" t="str">
        <f>BS570</f>
        <v>Grid-Gen</v>
      </c>
      <c r="F570" s="3" t="s">
        <v>37</v>
      </c>
      <c r="G570" s="1" t="s">
        <v>2647</v>
      </c>
      <c r="H570" s="33" t="str">
        <f>_xlfn.XLOOKUP(B570,[2]CALCULATION!$B:$B,[2]CALCULATION!$H:$H,"")</f>
        <v>NOKIA</v>
      </c>
      <c r="I570" s="28">
        <v>4.6371203625224775E-4</v>
      </c>
      <c r="J570" s="28">
        <v>2.8536125307818605E-4</v>
      </c>
      <c r="K570" s="28">
        <v>0.12034696305619204</v>
      </c>
      <c r="L570" s="28">
        <v>2.8536125307847553E-4</v>
      </c>
      <c r="M570" s="28">
        <v>2.3185601812635546E-4</v>
      </c>
      <c r="N570" s="28">
        <v>2.8536125307841763E-4</v>
      </c>
      <c r="O570" s="28">
        <v>3.0319633139559802E-4</v>
      </c>
      <c r="P570" s="28">
        <v>9.8641655228021125E-2</v>
      </c>
      <c r="Q570" s="28">
        <v>0.16764161075227144</v>
      </c>
      <c r="R570" s="28">
        <v>2.8536125307841763E-4</v>
      </c>
      <c r="S570" s="93">
        <v>2.8536125307830184E-4</v>
      </c>
      <c r="T570" s="93">
        <f>_xlfn.XLOOKUP(B570,'[3]Nur des jours'!$B:$B,'[3]Nur des jours'!$U:$U,"")</f>
        <v>2.6752617476106361E-4</v>
      </c>
      <c r="U570" s="93">
        <v>2.8536125307818605E-4</v>
      </c>
      <c r="V570" s="93">
        <v>3.2103140971312578E-4</v>
      </c>
      <c r="W570" s="93">
        <v>2.6752617476100566E-4</v>
      </c>
      <c r="X570" s="93">
        <v>0.21186289533234626</v>
      </c>
      <c r="Y570" s="93">
        <v>3.031963313958296E-4</v>
      </c>
      <c r="Z570" s="93">
        <v>2.4969109644359369E-4</v>
      </c>
      <c r="AA570" s="93">
        <v>2.140209398087698E-4</v>
      </c>
      <c r="AB570" s="93">
        <v>2.4969109644353585E-4</v>
      </c>
      <c r="AC570" s="93">
        <f>_xlfn.XLOOKUP(B570,'[3]Nur des jours'!$B:$B,'[3]Nur des jours'!$N:$N,"")</f>
        <v>1.2293006081048303</v>
      </c>
      <c r="AD570" s="93">
        <v>1.2293006081048303</v>
      </c>
      <c r="AE570" s="93">
        <v>1.42680626539122E-4</v>
      </c>
      <c r="AF570" s="93">
        <v>1.7835078317400378E-4</v>
      </c>
      <c r="AG570" s="93"/>
      <c r="AH570" s="93">
        <v>1.9618586149141573E-4</v>
      </c>
      <c r="AI570" s="93">
        <v>0</v>
      </c>
      <c r="AJ570" s="93">
        <v>0</v>
      </c>
      <c r="AK570" s="93">
        <v>3.7620357784662328E-4</v>
      </c>
      <c r="AL570" s="93">
        <v>1.9618586149141573E-4</v>
      </c>
      <c r="AM570" s="49" t="s">
        <v>5559</v>
      </c>
      <c r="AN570" s="49"/>
      <c r="AO570" s="48" t="str" cm="1">
        <f t="array" ref="AO570">IFERROR(_xlfn.IFS(
AQ570="MPR ISSUE","PDH",
AQ570="BSS Hardware Issue","BSS",
AQ570="Sites strategiques, MLL, Pylone, etc.","ENVTECH",
AQ570="AKTIVCO DEFAUT GE &amp; POWER Cabinet","AKTIVCO",
AQ570="AKTIVCO Coupure ENEO &amp; Baisse de tension","AKTIVCO GRID ONLY",
AQ570="Coupure ENEO &amp; Baisse de tension","IHS GRID ONLY",
AQ570="Defaut GE &amp; POWER Cabinet","IHS",
AQ570="Sharing","Partners",
AQ570="Sites strategiques &amp; DataCenter","SST &amp; DC",
AQ570="Exclu","Exclu",
AQ570="SAT","SAT",
AQ570="SPARE-ISSUE","SPARE-ISSUE",
AQ570="Fiber CAmtel","TRANS_FO_CAMTEL",
AQ570="Fiber AOF","Fiber AOF",
AQ570="Projet OCM (HUAWEI)","TRAVAUX-HUAWEI",
AQ570="Projet OCM (NOKIA)","TRAVAUX-NOKIA",
AQ570="ACCESS-ISSUE","ACCESS-ISSUE",
AQ570="Projet OCM (ZTE, NOKIA, autres projets)","TRAVAUX OCM",
AQ570="No root CAuse","No root cause",
AQ570="ODU HS","PDH",
AQ570="IP &amp; VLAN","PDH",
AQ570="Warehouse HUAWEI","SPARE-ISSUE",
AQ570="SPARE-HS","SPARE-ISSUE",
AQ570="Power Telco","BSS",AQ570="no impacts","no impacts"
),"")</f>
        <v>No root cause</v>
      </c>
      <c r="AP570" s="48" t="str" cm="1">
        <f t="array" ref="AP570">IFERROR(_xlfn.IFS(
AQ570="MPR ISSUE","TX ISSUE",
AQ570="BSS Hardware Issue","RAN ISSUE",
AQ570="Sites strategiques, MLL, Pylone, etc.","ENVTECH",
AQ570="AKTIVCO DEFAUT GE &amp; POWER Cabinet","POWER ISSUE",
AQ570="AKTIVCO Coupure ENEO &amp; Baisse de tension","POWER ISSUE",
AQ570="Coupure ENEO &amp; Baisse de tension","POWER ISSUE",
AQ570="Defaut GE &amp; POWER Cabinet","POWER ISSUE",
AQ570="Sharing","POWER ISSUE",
AQ570="Sites strategiques &amp; DataCenter","POWER ISSUE",
AQ570="Exclu","Exclu",
AQ570="SAT","TX ISSUE",
AQ570="SPARE-ISSUE","SPARE-ISSUE",
AQ570="Fiber CAmtel","TX ISSUE",
AQ570="Fiber AOF","TX ISSUE",
AQ570="Projet OCM (HUAWEI)","TRAVAUX-HUAWEI",
AQ570="Projet OCM (NOKIA)","TRAVAUX -NOKIA",
AQ570="ACCESS-ISSUE","ACCESS-ISSUE",
AQ570="Projet OCM (ZTE, NOKIA, autres projets)","TRAVAUX OCM",
AQ570="No root CAuse","No root cause",
AQ570="ODU HS","TX ISSUE",
AQ570="IP &amp; VLAN","TX ISSUE",
AQ570="Warehouse HUAWEI","SPARE-ISSUE",
AQ570="SPARE-HS","SPARE-ISSUE",
AQ570="Power Telco","RAN ISSUE",AQ570="no impacts","no impacts"
),"")</f>
        <v>No root cause</v>
      </c>
      <c r="AQ570" s="126" t="s">
        <v>5344</v>
      </c>
      <c r="AR570" s="48" t="str" cm="1">
        <f t="array" ref="AR570">IFERROR(_xlfn.IFS(
AQ570="MPR ISSUE","ACTIVE",
AQ570="BSS Hardware Issue","ACTIVE",
AQ570="Sites strategiques, MLL, Pylone, etc.","PASSIVE",
AQ570="AKTIVCO DEFAUT GE &amp; POWER Cabinet","PASSIVE",
AQ570="AKTIVCO Coupure ENEO &amp; Baisse de tension","PASSIVE",
AQ570="Coupure ENEO &amp; Baisse de tension","PASSIVE",
AQ570="Defaut GE &amp; POWER Cabinet","PASSIVE",
AQ570="Sharing","PASSIVE",
AQ570="Sites strategiques &amp; DataCenter","PASSIVE",
AQ570="Exclu","Exclu",
AQ570="SAT","ACTIVE",
AQ570="SPARE-ISSUE","SPARE-ISSUE",
AQ570="Fiber CAmtel","ACTIVE",
AQ570="Fiber AOF","ACTIVE",
AQ570="Projet OCM (HUAWEI)","PLANNED WORKS",
AQ570="Projet OCM (NOKIA)","PLANNED WORKS",
AQ570="ACCESS-ISSUE","ACCESS-ISSUE",
AQ570="Projet OCM (ZTE, NOKIA, autres projets)","PLANNED WORKS",
AQ570="No root CAuse","No root cause",
AQ570="ODU HS","ACTIVE",
AQ570="IP &amp; VLAN","ACTIVE",
AQ570="Warehouse HUAWEI","SPARE-ISSUE",
AQ570="SPARE-HS","SPARE-ISSUE",
AQ570="Power Telco","ACTIVE", AQ570="no impacts","no impacts"
),"")</f>
        <v>No root cause</v>
      </c>
      <c r="AS570" s="92" t="s">
        <v>5537</v>
      </c>
      <c r="AT570" s="98" t="s">
        <v>2646</v>
      </c>
      <c r="AV570" s="17" t="s">
        <v>5537</v>
      </c>
      <c r="AW570" s="7" t="s">
        <v>5537</v>
      </c>
      <c r="AX570" s="6" t="s">
        <v>5537</v>
      </c>
      <c r="AY570" s="7"/>
      <c r="AZ570" s="3" t="s">
        <v>5537</v>
      </c>
      <c r="BA570" s="18" t="s">
        <v>5537</v>
      </c>
      <c r="BB570" s="18" t="s">
        <v>5537</v>
      </c>
      <c r="BC570" s="18" t="s">
        <v>5537</v>
      </c>
      <c r="BD570" s="18" t="s">
        <v>5537</v>
      </c>
      <c r="BE570" s="18" t="s">
        <v>5537</v>
      </c>
      <c r="BF570" s="18" t="s">
        <v>5537</v>
      </c>
      <c r="BG570" s="18" t="s">
        <v>5537</v>
      </c>
      <c r="BH570" s="18" t="s">
        <v>5537</v>
      </c>
      <c r="BI570" s="18" t="s">
        <v>5537</v>
      </c>
      <c r="BJ570" s="18" t="s">
        <v>5537</v>
      </c>
      <c r="BK570" s="18" t="s">
        <v>5537</v>
      </c>
      <c r="BL570" s="9" t="s">
        <v>5537</v>
      </c>
      <c r="BM570" s="14" t="s">
        <v>5537</v>
      </c>
      <c r="BN570" s="14" t="s">
        <v>5537</v>
      </c>
      <c r="BO570" s="14" t="str">
        <f>_xlfn.XLOOKUP(B570,'[4]cell downs 18042026 17h'!$B:$B,'[4]cell downs 18042026 17h'!$B:$B,"")</f>
        <v/>
      </c>
      <c r="BP570" s="14" t="str">
        <f>_xlfn.XLOOKUP(B570,'[5]Cells Huawei 19042026 15h'!$B:$B,'[5]Cells Huawei 19042026 15h'!$B:$B,"")</f>
        <v/>
      </c>
      <c r="BQ570" s="9" t="str">
        <f>_xlfn.XLOOKUP(B570,'[6]cells down 19042026 9H40'!$B:$B,'[6]cells down 19042026 9H40'!$B:$B,"")</f>
        <v/>
      </c>
      <c r="BR570" s="9" t="s">
        <v>2646</v>
      </c>
      <c r="BS570" s="9" t="s">
        <v>12</v>
      </c>
      <c r="BT570" s="108"/>
    </row>
    <row r="571" spans="1:72" s="9" customFormat="1" x14ac:dyDescent="0.35">
      <c r="A571" s="1" t="s">
        <v>2414</v>
      </c>
      <c r="B571" s="8" t="s">
        <v>2415</v>
      </c>
      <c r="C571" s="3" t="str">
        <f>_xlfn.XLOOKUP(B571,'[1]daily break down'!$D:$D,'[1]daily break down'!$E:$E,"")</f>
        <v>NORD-OUEST</v>
      </c>
      <c r="D571" s="1" t="s">
        <v>11</v>
      </c>
      <c r="E571" s="1" t="s">
        <v>96</v>
      </c>
      <c r="F571" s="3" t="s">
        <v>51</v>
      </c>
      <c r="G571" s="1" t="s">
        <v>2046</v>
      </c>
      <c r="H571" s="33" t="str">
        <f>_xlfn.XLOOKUP(B571,[2]CALCULATION!$B:$B,[2]CALCULATION!$H:$H,"")</f>
        <v>NOKIA</v>
      </c>
      <c r="I571" s="28">
        <v>2.0848930813850308</v>
      </c>
      <c r="J571" s="28">
        <v>1.7835078317400378E-4</v>
      </c>
      <c r="K571" s="28">
        <v>1.5469258118621358</v>
      </c>
      <c r="L571" s="28">
        <v>0.15424561025053926</v>
      </c>
      <c r="M571" s="28">
        <v>8.1450019593705972E-2</v>
      </c>
      <c r="N571" s="28">
        <v>6.4295817549164273E-3</v>
      </c>
      <c r="O571" s="28">
        <v>1.9618586149147365E-4</v>
      </c>
      <c r="P571" s="28">
        <v>0.64227449967287309</v>
      </c>
      <c r="Q571" s="28">
        <v>1.3379683739833423E-4</v>
      </c>
      <c r="R571" s="28">
        <v>0.84537389785459427</v>
      </c>
      <c r="S571" s="93">
        <v>0.90757165757250935</v>
      </c>
      <c r="T571" s="93">
        <f>_xlfn.XLOOKUP(B571,'[3]Nur des jours'!$B:$B,'[3]Nur des jours'!$U:$U,"")</f>
        <v>1.9262198340791539E-3</v>
      </c>
      <c r="U571" s="93">
        <v>7.7099513543120862E-3</v>
      </c>
      <c r="V571" s="93">
        <v>1.9228889687900397</v>
      </c>
      <c r="W571" s="93">
        <v>1.9262198340790958E-3</v>
      </c>
      <c r="X571" s="93">
        <v>1.9618586149124207E-4</v>
      </c>
      <c r="Y571" s="93">
        <v>1.7835078317400378E-4</v>
      </c>
      <c r="Z571" s="93">
        <v>0.42396524198503294</v>
      </c>
      <c r="AA571" s="93">
        <v>1.7353531202826324E-2</v>
      </c>
      <c r="AB571" s="93">
        <v>1.8730269161701076E-4</v>
      </c>
      <c r="AC571" s="93">
        <f>_xlfn.XLOOKUP(B571,'[3]Nur des jours'!$B:$B,'[3]Nur des jours'!$N:$N,"")</f>
        <v>8.5006620381071425</v>
      </c>
      <c r="AD571" s="93">
        <v>8.5006620381071425</v>
      </c>
      <c r="AE571" s="93">
        <v>1.8730537510470801E-4</v>
      </c>
      <c r="AF571" s="93">
        <v>0.15342530332351142</v>
      </c>
      <c r="AG571" s="93"/>
      <c r="AH571" s="93">
        <v>1.783507831741196E-4</v>
      </c>
      <c r="AI571" s="93">
        <v>0</v>
      </c>
      <c r="AJ571" s="93">
        <v>0</v>
      </c>
      <c r="AK571" s="93">
        <v>3.4200325258804121E-4</v>
      </c>
      <c r="AL571" s="93">
        <v>1.783507831741196E-4</v>
      </c>
      <c r="AM571" s="49" t="s">
        <v>5601</v>
      </c>
      <c r="AN571" s="49"/>
      <c r="AO571" s="48" t="str" cm="1">
        <f t="array" ref="AO571">IFERROR(_xlfn.IFS(
AQ571="MPR ISSUE","PDH",
AQ571="BSS Hardware Issue","BSS",
AQ571="Sites strategiques, MLL, Pylone, etc.","ENVTECH",
AQ571="AKTIVCO DEFAUT GE &amp; POWER Cabinet","AKTIVCO",
AQ571="AKTIVCO Coupure ENEO &amp; Baisse de tension","AKTIVCO GRID ONLY",
AQ571="Coupure ENEO &amp; Baisse de tension","IHS GRID ONLY",
AQ571="Defaut GE &amp; POWER Cabinet","IHS",
AQ571="Sharing","Partners",
AQ571="Sites strategiques &amp; DataCenter","SST &amp; DC",
AQ571="Exclu","Exclu",
AQ571="SAT","SAT",
AQ571="SPARE-ISSUE","SPARE-ISSUE",
AQ571="Fiber CAmtel","TRANS_FO_CAMTEL",
AQ571="Fiber AOF","Fiber AOF",
AQ571="Projet OCM (HUAWEI)","TRAVAUX-HUAWEI",
AQ571="Projet OCM (NOKIA)","TRAVAUX-NOKIA",
AQ571="ACCESS-ISSUE","ACCESS-ISSUE",
AQ571="Projet OCM (ZTE, NOKIA, autres projets)","TRAVAUX OCM",
AQ571="No root CAuse","No root cause",
AQ571="ODU HS","PDH",
AQ571="IP &amp; VLAN","PDH",
AQ571="Warehouse HUAWEI","SPARE-ISSUE",
AQ571="SPARE-HS","SPARE-ISSUE",
AQ571="Power Telco","BSS",AQ571="no impacts","no impacts"
),"")</f>
        <v>No root cause</v>
      </c>
      <c r="AP571" s="48" t="str" cm="1">
        <f t="array" ref="AP571">IFERROR(_xlfn.IFS(
AQ571="MPR ISSUE","TX ISSUE",
AQ571="BSS Hardware Issue","RAN ISSUE",
AQ571="Sites strategiques, MLL, Pylone, etc.","ENVTECH",
AQ571="AKTIVCO DEFAUT GE &amp; POWER Cabinet","POWER ISSUE",
AQ571="AKTIVCO Coupure ENEO &amp; Baisse de tension","POWER ISSUE",
AQ571="Coupure ENEO &amp; Baisse de tension","POWER ISSUE",
AQ571="Defaut GE &amp; POWER Cabinet","POWER ISSUE",
AQ571="Sharing","POWER ISSUE",
AQ571="Sites strategiques &amp; DataCenter","POWER ISSUE",
AQ571="Exclu","Exclu",
AQ571="SAT","TX ISSUE",
AQ571="SPARE-ISSUE","SPARE-ISSUE",
AQ571="Fiber CAmtel","TX ISSUE",
AQ571="Fiber AOF","TX ISSUE",
AQ571="Projet OCM (HUAWEI)","TRAVAUX-HUAWEI",
AQ571="Projet OCM (NOKIA)","TRAVAUX -NOKIA",
AQ571="ACCESS-ISSUE","ACCESS-ISSUE",
AQ571="Projet OCM (ZTE, NOKIA, autres projets)","TRAVAUX OCM",
AQ571="No root CAuse","No root cause",
AQ571="ODU HS","TX ISSUE",
AQ571="IP &amp; VLAN","TX ISSUE",
AQ571="Warehouse HUAWEI","SPARE-ISSUE",
AQ571="SPARE-HS","SPARE-ISSUE",
AQ571="Power Telco","RAN ISSUE",AQ571="no impacts","no impacts"
),"")</f>
        <v>No root cause</v>
      </c>
      <c r="AQ571" s="67" t="s">
        <v>5344</v>
      </c>
      <c r="AR571" s="48" t="str" cm="1">
        <f t="array" ref="AR571">IFERROR(_xlfn.IFS(
AQ571="MPR ISSUE","ACTIVE",
AQ571="BSS Hardware Issue","ACTIVE",
AQ571="Sites strategiques, MLL, Pylone, etc.","PASSIVE",
AQ571="AKTIVCO DEFAUT GE &amp; POWER Cabinet","PASSIVE",
AQ571="AKTIVCO Coupure ENEO &amp; Baisse de tension","PASSIVE",
AQ571="Coupure ENEO &amp; Baisse de tension","PASSIVE",
AQ571="Defaut GE &amp; POWER Cabinet","PASSIVE",
AQ571="Sharing","PASSIVE",
AQ571="Sites strategiques &amp; DataCenter","PASSIVE",
AQ571="Exclu","Exclu",
AQ571="SAT","ACTIVE",
AQ571="SPARE-ISSUE","SPARE-ISSUE",
AQ571="Fiber CAmtel","ACTIVE",
AQ571="Fiber AOF","ACTIVE",
AQ571="Projet OCM (HUAWEI)","PLANNED WORKS",
AQ571="Projet OCM (NOKIA)","PLANNED WORKS",
AQ571="ACCESS-ISSUE","ACCESS-ISSUE",
AQ571="Projet OCM (ZTE, NOKIA, autres projets)","PLANNED WORKS",
AQ571="No root CAuse","No root cause",
AQ571="ODU HS","ACTIVE",
AQ571="IP &amp; VLAN","ACTIVE",
AQ571="Warehouse HUAWEI","SPARE-ISSUE",
AQ571="SPARE-HS","SPARE-ISSUE",
AQ571="Power Telco","ACTIVE", AQ571="no impacts","no impacts"
),"")</f>
        <v>No root cause</v>
      </c>
      <c r="AS571" s="92" t="s">
        <v>5537</v>
      </c>
      <c r="AT571" s="98" t="s">
        <v>2415</v>
      </c>
      <c r="AV571" s="17" t="s">
        <v>5537</v>
      </c>
      <c r="AW571" s="7" t="s">
        <v>5537</v>
      </c>
      <c r="AX571" s="6" t="s">
        <v>5537</v>
      </c>
      <c r="AY571" s="7"/>
      <c r="AZ571" s="3" t="s">
        <v>5537</v>
      </c>
      <c r="BA571" s="18" t="s">
        <v>5537</v>
      </c>
      <c r="BB571" s="18" t="s">
        <v>5537</v>
      </c>
      <c r="BC571" s="18" t="s">
        <v>5537</v>
      </c>
      <c r="BD571" s="18" t="s">
        <v>5537</v>
      </c>
      <c r="BE571" s="18" t="s">
        <v>5537</v>
      </c>
      <c r="BF571" s="18" t="s">
        <v>5537</v>
      </c>
      <c r="BG571" s="18" t="s">
        <v>5537</v>
      </c>
      <c r="BH571" s="18" t="s">
        <v>5537</v>
      </c>
      <c r="BI571" s="18" t="s">
        <v>5537</v>
      </c>
      <c r="BJ571" s="18" t="s">
        <v>5537</v>
      </c>
      <c r="BK571" s="18" t="s">
        <v>5537</v>
      </c>
      <c r="BL571" s="9" t="s">
        <v>5537</v>
      </c>
      <c r="BM571" s="14" t="s">
        <v>5537</v>
      </c>
      <c r="BN571" s="14" t="s">
        <v>5537</v>
      </c>
      <c r="BO571" s="14" t="str">
        <f>_xlfn.XLOOKUP(B571,'[4]cell downs 18042026 17h'!$B:$B,'[4]cell downs 18042026 17h'!$B:$B,"")</f>
        <v/>
      </c>
      <c r="BP571" s="14" t="str">
        <f>_xlfn.XLOOKUP(B571,'[5]Cells Huawei 19042026 15h'!$B:$B,'[5]Cells Huawei 19042026 15h'!$B:$B,"")</f>
        <v/>
      </c>
      <c r="BQ571" s="9" t="str">
        <f>_xlfn.XLOOKUP(B571,'[6]cells down 19042026 9H40'!$B:$B,'[6]cells down 19042026 9H40'!$B:$B,"")</f>
        <v/>
      </c>
      <c r="BR571" s="9" t="s">
        <v>2415</v>
      </c>
      <c r="BS571" s="9" t="s">
        <v>5537</v>
      </c>
      <c r="BT571" s="108"/>
    </row>
    <row r="572" spans="1:72" s="9" customFormat="1" x14ac:dyDescent="0.35">
      <c r="A572" s="1" t="s">
        <v>1809</v>
      </c>
      <c r="B572" s="8" t="s">
        <v>1810</v>
      </c>
      <c r="C572" s="3" t="str">
        <f>_xlfn.XLOOKUP(B572,'[1]daily break down'!$D:$D,'[1]daily break down'!$E:$E,"")</f>
        <v>CENTRE</v>
      </c>
      <c r="D572" s="1" t="s">
        <v>11</v>
      </c>
      <c r="E572" s="1" t="s">
        <v>154</v>
      </c>
      <c r="F572" s="3" t="s">
        <v>69</v>
      </c>
      <c r="G572" s="1" t="s">
        <v>1811</v>
      </c>
      <c r="H572" s="33" t="str">
        <f>_xlfn.XLOOKUP(B572,[2]CALCULATION!$B:$B,[2]CALCULATION!$H:$H,"")</f>
        <v>NOKIA</v>
      </c>
      <c r="I572" s="28">
        <v>1.6051570485647602E-4</v>
      </c>
      <c r="J572" s="28">
        <v>1.9618586149141573E-4</v>
      </c>
      <c r="K572" s="28">
        <v>1.3202774827290287E-2</v>
      </c>
      <c r="L572" s="28">
        <v>1.6051570485659184E-4</v>
      </c>
      <c r="M572" s="28">
        <v>1.7835078317400378E-4</v>
      </c>
      <c r="N572" s="28">
        <v>1.7835078317394589E-4</v>
      </c>
      <c r="O572" s="28">
        <v>1.7835078317394589E-4</v>
      </c>
      <c r="P572" s="28">
        <v>1.6051570485664974E-4</v>
      </c>
      <c r="Q572" s="28">
        <v>0.66121107836768245</v>
      </c>
      <c r="R572" s="28">
        <v>1.9618586149135786E-4</v>
      </c>
      <c r="S572" s="93">
        <v>2.9427879223706821E-3</v>
      </c>
      <c r="T572" s="93">
        <f>_xlfn.XLOOKUP(B572,'[3]Nur des jours'!$B:$B,'[3]Nur des jours'!$U:$U,"")</f>
        <v>1.9618586149141573E-4</v>
      </c>
      <c r="U572" s="93">
        <v>1.9618586149135786E-4</v>
      </c>
      <c r="V572" s="93">
        <v>1.7835078317400378E-4</v>
      </c>
      <c r="W572" s="93">
        <v>1.9618586149135786E-4</v>
      </c>
      <c r="X572" s="93">
        <v>2.2290431531458565E-4</v>
      </c>
      <c r="Y572" s="93">
        <v>0.35904644803210478</v>
      </c>
      <c r="Z572" s="93">
        <v>0.34603618951411569</v>
      </c>
      <c r="AA572" s="93">
        <v>1.4268062653906408E-4</v>
      </c>
      <c r="AB572" s="93">
        <v>1.4268062653906408E-4</v>
      </c>
      <c r="AC572" s="93">
        <f>_xlfn.XLOOKUP(B572,'[3]Nur des jours'!$B:$B,'[3]Nur des jours'!$N:$N,"")</f>
        <v>1.7835078317388799E-4</v>
      </c>
      <c r="AD572" s="93">
        <v>1.7835078317388799E-4</v>
      </c>
      <c r="AE572" s="93">
        <v>6.5169376171764687E-2</v>
      </c>
      <c r="AF572" s="93">
        <v>1.5159816569786191E-3</v>
      </c>
      <c r="AG572" s="93"/>
      <c r="AH572" s="93">
        <v>1.7835078317388799E-4</v>
      </c>
      <c r="AI572" s="93">
        <v>0</v>
      </c>
      <c r="AJ572" s="93">
        <v>0</v>
      </c>
      <c r="AK572" s="93">
        <v>3.4200325258759712E-4</v>
      </c>
      <c r="AL572" s="93">
        <v>1.7835078317388799E-4</v>
      </c>
      <c r="AM572" s="49" t="s">
        <v>5559</v>
      </c>
      <c r="AN572" s="49"/>
      <c r="AO572" s="48" t="str" cm="1">
        <f t="array" ref="AO572">IFERROR(_xlfn.IFS(
AQ572="MPR ISSUE","PDH",
AQ572="BSS Hardware Issue","BSS",
AQ572="Sites strategiques, MLL, Pylone, etc.","ENVTECH",
AQ572="AKTIVCO DEFAUT GE &amp; POWER Cabinet","AKTIVCO",
AQ572="AKTIVCO Coupure ENEO &amp; Baisse de tension","AKTIVCO GRID ONLY",
AQ572="Coupure ENEO &amp; Baisse de tension","IHS GRID ONLY",
AQ572="Defaut GE &amp; POWER Cabinet","IHS",
AQ572="Sharing","Partners",
AQ572="Sites strategiques &amp; DataCenter","SST &amp; DC",
AQ572="Exclu","Exclu",
AQ572="SAT","SAT",
AQ572="SPARE-ISSUE","SPARE-ISSUE",
AQ572="Fiber CAmtel","TRANS_FO_CAMTEL",
AQ572="Fiber AOF","Fiber AOF",
AQ572="Projet OCM (HUAWEI)","TRAVAUX-HUAWEI",
AQ572="Projet OCM (NOKIA)","TRAVAUX-NOKIA",
AQ572="ACCESS-ISSUE","ACCESS-ISSUE",
AQ572="Projet OCM (ZTE, NOKIA, autres projets)","TRAVAUX OCM",
AQ572="No root CAuse","No root cause",
AQ572="ODU HS","PDH",
AQ572="IP &amp; VLAN","PDH",
AQ572="Warehouse HUAWEI","SPARE-ISSUE",
AQ572="SPARE-HS","SPARE-ISSUE",
AQ572="Power Telco","BSS",AQ572="no impacts","no impacts"
),"")</f>
        <v>No root cause</v>
      </c>
      <c r="AP572" s="48" t="str" cm="1">
        <f t="array" ref="AP572">IFERROR(_xlfn.IFS(
AQ572="MPR ISSUE","TX ISSUE",
AQ572="BSS Hardware Issue","RAN ISSUE",
AQ572="Sites strategiques, MLL, Pylone, etc.","ENVTECH",
AQ572="AKTIVCO DEFAUT GE &amp; POWER Cabinet","POWER ISSUE",
AQ572="AKTIVCO Coupure ENEO &amp; Baisse de tension","POWER ISSUE",
AQ572="Coupure ENEO &amp; Baisse de tension","POWER ISSUE",
AQ572="Defaut GE &amp; POWER Cabinet","POWER ISSUE",
AQ572="Sharing","POWER ISSUE",
AQ572="Sites strategiques &amp; DataCenter","POWER ISSUE",
AQ572="Exclu","Exclu",
AQ572="SAT","TX ISSUE",
AQ572="SPARE-ISSUE","SPARE-ISSUE",
AQ572="Fiber CAmtel","TX ISSUE",
AQ572="Fiber AOF","TX ISSUE",
AQ572="Projet OCM (HUAWEI)","TRAVAUX-HUAWEI",
AQ572="Projet OCM (NOKIA)","TRAVAUX -NOKIA",
AQ572="ACCESS-ISSUE","ACCESS-ISSUE",
AQ572="Projet OCM (ZTE, NOKIA, autres projets)","TRAVAUX OCM",
AQ572="No root CAuse","No root cause",
AQ572="ODU HS","TX ISSUE",
AQ572="IP &amp; VLAN","TX ISSUE",
AQ572="Warehouse HUAWEI","SPARE-ISSUE",
AQ572="SPARE-HS","SPARE-ISSUE",
AQ572="Power Telco","RAN ISSUE",AQ572="no impacts","no impacts"
),"")</f>
        <v>No root cause</v>
      </c>
      <c r="AQ572" s="126" t="s">
        <v>5344</v>
      </c>
      <c r="AR572" s="48" t="str" cm="1">
        <f t="array" ref="AR572">IFERROR(_xlfn.IFS(
AQ572="MPR ISSUE","ACTIVE",
AQ572="BSS Hardware Issue","ACTIVE",
AQ572="Sites strategiques, MLL, Pylone, etc.","PASSIVE",
AQ572="AKTIVCO DEFAUT GE &amp; POWER Cabinet","PASSIVE",
AQ572="AKTIVCO Coupure ENEO &amp; Baisse de tension","PASSIVE",
AQ572="Coupure ENEO &amp; Baisse de tension","PASSIVE",
AQ572="Defaut GE &amp; POWER Cabinet","PASSIVE",
AQ572="Sharing","PASSIVE",
AQ572="Sites strategiques &amp; DataCenter","PASSIVE",
AQ572="Exclu","Exclu",
AQ572="SAT","ACTIVE",
AQ572="SPARE-ISSUE","SPARE-ISSUE",
AQ572="Fiber CAmtel","ACTIVE",
AQ572="Fiber AOF","ACTIVE",
AQ572="Projet OCM (HUAWEI)","PLANNED WORKS",
AQ572="Projet OCM (NOKIA)","PLANNED WORKS",
AQ572="ACCESS-ISSUE","ACCESS-ISSUE",
AQ572="Projet OCM (ZTE, NOKIA, autres projets)","PLANNED WORKS",
AQ572="No root CAuse","No root cause",
AQ572="ODU HS","ACTIVE",
AQ572="IP &amp; VLAN","ACTIVE",
AQ572="Warehouse HUAWEI","SPARE-ISSUE",
AQ572="SPARE-HS","SPARE-ISSUE",
AQ572="Power Telco","ACTIVE", AQ572="no impacts","no impacts"
),"")</f>
        <v>No root cause</v>
      </c>
      <c r="AS572" s="92" t="s">
        <v>5537</v>
      </c>
      <c r="AT572" s="98" t="s">
        <v>1810</v>
      </c>
      <c r="AV572" s="17" t="s">
        <v>5537</v>
      </c>
      <c r="AW572" s="7" t="s">
        <v>5537</v>
      </c>
      <c r="AX572" s="6" t="s">
        <v>5537</v>
      </c>
      <c r="AY572" s="7"/>
      <c r="AZ572" s="3" t="s">
        <v>5537</v>
      </c>
      <c r="BA572" s="18" t="s">
        <v>5537</v>
      </c>
      <c r="BB572" s="18" t="s">
        <v>5537</v>
      </c>
      <c r="BC572" s="18" t="s">
        <v>5537</v>
      </c>
      <c r="BD572" s="18" t="s">
        <v>5537</v>
      </c>
      <c r="BE572" s="18" t="s">
        <v>5537</v>
      </c>
      <c r="BF572" s="18" t="s">
        <v>5537</v>
      </c>
      <c r="BG572" s="18" t="s">
        <v>5537</v>
      </c>
      <c r="BH572" s="18" t="s">
        <v>5537</v>
      </c>
      <c r="BI572" s="18" t="s">
        <v>5537</v>
      </c>
      <c r="BJ572" s="18" t="s">
        <v>5537</v>
      </c>
      <c r="BK572" s="18" t="s">
        <v>5537</v>
      </c>
      <c r="BL572" s="9" t="s">
        <v>5537</v>
      </c>
      <c r="BM572" s="14" t="s">
        <v>5537</v>
      </c>
      <c r="BN572" s="14" t="s">
        <v>5537</v>
      </c>
      <c r="BO572" s="14" t="str">
        <f>_xlfn.XLOOKUP(B572,'[4]cell downs 18042026 17h'!$B:$B,'[4]cell downs 18042026 17h'!$B:$B,"")</f>
        <v/>
      </c>
      <c r="BP572" s="14" t="str">
        <f>_xlfn.XLOOKUP(B572,'[5]Cells Huawei 19042026 15h'!$B:$B,'[5]Cells Huawei 19042026 15h'!$B:$B,"")</f>
        <v/>
      </c>
      <c r="BQ572" s="9" t="str">
        <f>_xlfn.XLOOKUP(B572,'[6]cells down 19042026 9H40'!$B:$B,'[6]cells down 19042026 9H40'!$B:$B,"")</f>
        <v/>
      </c>
      <c r="BR572" s="9" t="s">
        <v>1810</v>
      </c>
      <c r="BS572" s="9" t="s">
        <v>12</v>
      </c>
      <c r="BT572" s="108"/>
    </row>
    <row r="573" spans="1:72" s="9" customFormat="1" x14ac:dyDescent="0.35">
      <c r="A573" s="1" t="s">
        <v>1139</v>
      </c>
      <c r="B573" s="8" t="s">
        <v>1140</v>
      </c>
      <c r="C573" s="3" t="str">
        <f>_xlfn.XLOOKUP(B573,'[1]daily break down'!$D:$D,'[1]daily break down'!$E:$E,"")</f>
        <v>CENTRE</v>
      </c>
      <c r="D573" s="1" t="s">
        <v>21</v>
      </c>
      <c r="E573" s="1" t="s">
        <v>188</v>
      </c>
      <c r="F573" s="3" t="s">
        <v>226</v>
      </c>
      <c r="G573" s="1" t="s">
        <v>1139</v>
      </c>
      <c r="H573" s="33" t="str">
        <f>_xlfn.XLOOKUP(B573,[2]CALCULATION!$B:$B,[2]CALCULATION!$H:$H,"")</f>
        <v>NOKIA</v>
      </c>
      <c r="I573" s="28">
        <v>7.1519491824653132E-3</v>
      </c>
      <c r="J573" s="28">
        <v>0</v>
      </c>
      <c r="K573" s="28">
        <v>0.1221508602218403</v>
      </c>
      <c r="L573" s="28">
        <v>1.4499918672042913E-2</v>
      </c>
      <c r="M573" s="28">
        <v>5.6897334890106048</v>
      </c>
      <c r="N573" s="28">
        <v>10.385080742966558</v>
      </c>
      <c r="O573" s="28">
        <v>9.2446880002739462</v>
      </c>
      <c r="P573" s="28">
        <v>9.2446344950389943</v>
      </c>
      <c r="Q573" s="28">
        <v>9.2442064531593768</v>
      </c>
      <c r="R573" s="28">
        <v>7.6880171925794372</v>
      </c>
      <c r="S573" s="93">
        <v>4.65729183609991</v>
      </c>
      <c r="T573" s="93">
        <f>_xlfn.XLOOKUP(B573,'[3]Nur des jours'!$B:$B,'[3]Nur des jours'!$U:$U,"")</f>
        <v>4.6275072553098591</v>
      </c>
      <c r="U573" s="93">
        <v>4.6214076585253103</v>
      </c>
      <c r="V573" s="93">
        <v>4.9827285101574343</v>
      </c>
      <c r="W573" s="93">
        <v>4.6275072553098591</v>
      </c>
      <c r="X573" s="93">
        <v>3.58144415635411</v>
      </c>
      <c r="Y573" s="93">
        <v>1.4268062653923776E-4</v>
      </c>
      <c r="Z573" s="93">
        <v>1.961858614914447E-4</v>
      </c>
      <c r="AA573" s="93">
        <v>1.7835078317409063E-4</v>
      </c>
      <c r="AB573" s="93">
        <v>5.5373847374495968</v>
      </c>
      <c r="AC573" s="93">
        <f>_xlfn.XLOOKUP(B573,'[3]Nur des jours'!$B:$B,'[3]Nur des jours'!$N:$N,"")</f>
        <v>6.081369334509021</v>
      </c>
      <c r="AD573" s="93">
        <v>6.081369334509021</v>
      </c>
      <c r="AE573" s="93">
        <v>9.2442599583943288</v>
      </c>
      <c r="AF573" s="93">
        <v>6.8209613874161841</v>
      </c>
      <c r="AG573" s="93"/>
      <c r="AH573" s="93">
        <v>1.2484554822176792E-4</v>
      </c>
      <c r="AI573" s="93">
        <v>0</v>
      </c>
      <c r="AJ573" s="93">
        <v>0</v>
      </c>
      <c r="AK573" s="93">
        <v>2.394022768114068E-4</v>
      </c>
      <c r="AL573" s="93">
        <v>1.2484554822176792E-4</v>
      </c>
      <c r="AM573" s="49" t="s">
        <v>5559</v>
      </c>
      <c r="AN573" s="49"/>
      <c r="AO573" s="48" t="str" cm="1">
        <f t="array" ref="AO573">IFERROR(_xlfn.IFS(
AQ573="MPR ISSUE","PDH",
AQ573="BSS Hardware Issue","BSS",
AQ573="Sites strategiques, MLL, Pylone, etc.","ENVTECH",
AQ573="AKTIVCO DEFAUT GE &amp; POWER Cabinet","AKTIVCO",
AQ573="AKTIVCO Coupure ENEO &amp; Baisse de tension","AKTIVCO GRID ONLY",
AQ573="Coupure ENEO &amp; Baisse de tension","IHS GRID ONLY",
AQ573="Defaut GE &amp; POWER Cabinet","IHS",
AQ573="Sharing","Partners",
AQ573="Sites strategiques &amp; DataCenter","SST &amp; DC",
AQ573="Exclu","Exclu",
AQ573="SAT","SAT",
AQ573="SPARE-ISSUE","SPARE-ISSUE",
AQ573="Fiber CAmtel","TRANS_FO_CAMTEL",
AQ573="Fiber AOF","Fiber AOF",
AQ573="Projet OCM (HUAWEI)","TRAVAUX-HUAWEI",
AQ573="Projet OCM (NOKIA)","TRAVAUX-NOKIA",
AQ573="ACCESS-ISSUE","ACCESS-ISSUE",
AQ573="Projet OCM (ZTE, NOKIA, autres projets)","TRAVAUX OCM",
AQ573="No root CAuse","No root cause",
AQ573="ODU HS","PDH",
AQ573="IP &amp; VLAN","PDH",
AQ573="Warehouse HUAWEI","SPARE-ISSUE",
AQ573="SPARE-HS","SPARE-ISSUE",
AQ573="Power Telco","BSS",AQ573="no impacts","no impacts"
),"")</f>
        <v>No root cause</v>
      </c>
      <c r="AP573" s="48" t="str" cm="1">
        <f t="array" ref="AP573">IFERROR(_xlfn.IFS(
AQ573="MPR ISSUE","TX ISSUE",
AQ573="BSS Hardware Issue","RAN ISSUE",
AQ573="Sites strategiques, MLL, Pylone, etc.","ENVTECH",
AQ573="AKTIVCO DEFAUT GE &amp; POWER Cabinet","POWER ISSUE",
AQ573="AKTIVCO Coupure ENEO &amp; Baisse de tension","POWER ISSUE",
AQ573="Coupure ENEO &amp; Baisse de tension","POWER ISSUE",
AQ573="Defaut GE &amp; POWER Cabinet","POWER ISSUE",
AQ573="Sharing","POWER ISSUE",
AQ573="Sites strategiques &amp; DataCenter","POWER ISSUE",
AQ573="Exclu","Exclu",
AQ573="SAT","TX ISSUE",
AQ573="SPARE-ISSUE","SPARE-ISSUE",
AQ573="Fiber CAmtel","TX ISSUE",
AQ573="Fiber AOF","TX ISSUE",
AQ573="Projet OCM (HUAWEI)","TRAVAUX-HUAWEI",
AQ573="Projet OCM (NOKIA)","TRAVAUX -NOKIA",
AQ573="ACCESS-ISSUE","ACCESS-ISSUE",
AQ573="Projet OCM (ZTE, NOKIA, autres projets)","TRAVAUX OCM",
AQ573="No root CAuse","No root cause",
AQ573="ODU HS","TX ISSUE",
AQ573="IP &amp; VLAN","TX ISSUE",
AQ573="Warehouse HUAWEI","SPARE-ISSUE",
AQ573="SPARE-HS","SPARE-ISSUE",
AQ573="Power Telco","RAN ISSUE",AQ573="no impacts","no impacts"
),"")</f>
        <v>No root cause</v>
      </c>
      <c r="AQ573" s="67" t="s">
        <v>5344</v>
      </c>
      <c r="AR573" s="48" t="str" cm="1">
        <f t="array" ref="AR573">IFERROR(_xlfn.IFS(
AQ573="MPR ISSUE","ACTIVE",
AQ573="BSS Hardware Issue","ACTIVE",
AQ573="Sites strategiques, MLL, Pylone, etc.","PASSIVE",
AQ573="AKTIVCO DEFAUT GE &amp; POWER Cabinet","PASSIVE",
AQ573="AKTIVCO Coupure ENEO &amp; Baisse de tension","PASSIVE",
AQ573="Coupure ENEO &amp; Baisse de tension","PASSIVE",
AQ573="Defaut GE &amp; POWER Cabinet","PASSIVE",
AQ573="Sharing","PASSIVE",
AQ573="Sites strategiques &amp; DataCenter","PASSIVE",
AQ573="Exclu","Exclu",
AQ573="SAT","ACTIVE",
AQ573="SPARE-ISSUE","SPARE-ISSUE",
AQ573="Fiber CAmtel","ACTIVE",
AQ573="Fiber AOF","ACTIVE",
AQ573="Projet OCM (HUAWEI)","PLANNED WORKS",
AQ573="Projet OCM (NOKIA)","PLANNED WORKS",
AQ573="ACCESS-ISSUE","ACCESS-ISSUE",
AQ573="Projet OCM (ZTE, NOKIA, autres projets)","PLANNED WORKS",
AQ573="No root CAuse","No root cause",
AQ573="ODU HS","ACTIVE",
AQ573="IP &amp; VLAN","ACTIVE",
AQ573="Warehouse HUAWEI","SPARE-ISSUE",
AQ573="SPARE-HS","SPARE-ISSUE",
AQ573="Power Telco","ACTIVE", AQ573="no impacts","no impacts"
),"")</f>
        <v>No root cause</v>
      </c>
      <c r="AS573" s="92" t="s">
        <v>5537</v>
      </c>
      <c r="AT573" s="98" t="s">
        <v>1140</v>
      </c>
      <c r="AV573" s="17" t="s">
        <v>5537</v>
      </c>
      <c r="AW573" s="7" t="s">
        <v>5537</v>
      </c>
      <c r="AX573" s="6" t="s">
        <v>5537</v>
      </c>
      <c r="AY573" s="7"/>
      <c r="AZ573" s="3" t="s">
        <v>5537</v>
      </c>
      <c r="BA573" s="18" t="s">
        <v>5537</v>
      </c>
      <c r="BB573" s="18" t="s">
        <v>5537</v>
      </c>
      <c r="BC573" s="18" t="s">
        <v>5537</v>
      </c>
      <c r="BD573" s="18" t="s">
        <v>5537</v>
      </c>
      <c r="BE573" s="18" t="s">
        <v>5537</v>
      </c>
      <c r="BF573" s="18" t="s">
        <v>5537</v>
      </c>
      <c r="BG573" s="18" t="s">
        <v>5537</v>
      </c>
      <c r="BH573" s="18" t="s">
        <v>5537</v>
      </c>
      <c r="BI573" s="18" t="s">
        <v>5537</v>
      </c>
      <c r="BJ573" s="18" t="s">
        <v>5537</v>
      </c>
      <c r="BK573" s="18" t="s">
        <v>5537</v>
      </c>
      <c r="BL573" s="9" t="s">
        <v>5537</v>
      </c>
      <c r="BM573" s="14" t="s">
        <v>5537</v>
      </c>
      <c r="BN573" s="14" t="s">
        <v>5537</v>
      </c>
      <c r="BO573" s="14" t="str">
        <f>_xlfn.XLOOKUP(B573,'[4]cell downs 18042026 17h'!$B:$B,'[4]cell downs 18042026 17h'!$B:$B,"")</f>
        <v>EST_013</v>
      </c>
      <c r="BP573" s="14" t="str">
        <f>_xlfn.XLOOKUP(B573,'[5]Cells Huawei 19042026 15h'!$B:$B,'[5]Cells Huawei 19042026 15h'!$B:$B,"")</f>
        <v/>
      </c>
      <c r="BQ573" s="9" t="str">
        <f>_xlfn.XLOOKUP(B573,'[6]cells down 19042026 9H40'!$B:$B,'[6]cells down 19042026 9H40'!$B:$B,"")</f>
        <v/>
      </c>
      <c r="BR573" s="9" t="s">
        <v>5537</v>
      </c>
      <c r="BS573" s="9" t="s">
        <v>5537</v>
      </c>
      <c r="BT573" s="108"/>
    </row>
    <row r="574" spans="1:72" s="9" customFormat="1" x14ac:dyDescent="0.35">
      <c r="A574" s="1" t="s">
        <v>1018</v>
      </c>
      <c r="B574" s="8" t="s">
        <v>1019</v>
      </c>
      <c r="C574" s="3" t="str">
        <f>_xlfn.XLOOKUP(B574,'[1]daily break down'!$D:$D,'[1]daily break down'!$E:$E,"")</f>
        <v>OUEST</v>
      </c>
      <c r="D574" s="1" t="s">
        <v>11</v>
      </c>
      <c r="E574" s="1" t="s">
        <v>12</v>
      </c>
      <c r="F574" s="3" t="s">
        <v>102</v>
      </c>
      <c r="G574" s="1" t="s">
        <v>1018</v>
      </c>
      <c r="H574" s="33" t="str">
        <f>_xlfn.XLOOKUP(B574,[2]CALCULATION!$B:$B,[2]CALCULATION!$H:$H,"")</f>
        <v>NOKIA</v>
      </c>
      <c r="I574" s="28">
        <v>2.0331989281829367E-3</v>
      </c>
      <c r="J574" s="28">
        <v>1.4268062653894828E-4</v>
      </c>
      <c r="K574" s="28">
        <v>5.7464674886348065E-2</v>
      </c>
      <c r="L574" s="28">
        <v>3.5670156635055508E-5</v>
      </c>
      <c r="M574" s="28">
        <v>5.2970182602665302E-3</v>
      </c>
      <c r="N574" s="28">
        <v>1.5159816569787542E-3</v>
      </c>
      <c r="O574" s="28">
        <v>5.0651622421404256E-3</v>
      </c>
      <c r="P574" s="28">
        <v>0.98176755613769229</v>
      </c>
      <c r="Q574" s="28">
        <v>3.0835780306078489</v>
      </c>
      <c r="R574" s="28">
        <v>3.0820085437159181</v>
      </c>
      <c r="S574" s="93">
        <v>2.6968427159042143</v>
      </c>
      <c r="T574" s="93">
        <f>_xlfn.XLOOKUP(B574,'[3]Nur des jours'!$B:$B,'[3]Nur des jours'!$U:$U,"")</f>
        <v>2.2283325200537623</v>
      </c>
      <c r="U574" s="93">
        <v>3.0925134048448637</v>
      </c>
      <c r="V574" s="93">
        <v>3.0819728735592826</v>
      </c>
      <c r="W574" s="93">
        <v>2.2283325200537618</v>
      </c>
      <c r="X574" s="93">
        <v>2.033198928183448E-3</v>
      </c>
      <c r="Y574" s="93">
        <v>1.3733010304394972E-3</v>
      </c>
      <c r="Z574" s="93">
        <v>7.1340313269416245E-5</v>
      </c>
      <c r="AA574" s="93">
        <v>3.2281491754490967E-3</v>
      </c>
      <c r="AB574" s="93">
        <v>8.9175391586943995E-5</v>
      </c>
      <c r="AC574" s="93">
        <f>_xlfn.XLOOKUP(B574,'[3]Nur des jours'!$B:$B,'[3]Nur des jours'!$N:$N,"")</f>
        <v>6.9735156221011584E-3</v>
      </c>
      <c r="AD574" s="93">
        <v>6.9735156221011584E-3</v>
      </c>
      <c r="AE574" s="93">
        <v>1.0344345424089529E-3</v>
      </c>
      <c r="AF574" s="93">
        <v>9.2118179509350001E-2</v>
      </c>
      <c r="AG574" s="93"/>
      <c r="AH574" s="93">
        <v>8.9175391587117684E-5</v>
      </c>
      <c r="AI574" s="93">
        <v>0</v>
      </c>
      <c r="AJ574" s="93">
        <v>0</v>
      </c>
      <c r="AK574" s="93">
        <v>1.7100162629413163E-4</v>
      </c>
      <c r="AL574" s="93">
        <v>8.9175391587117684E-5</v>
      </c>
      <c r="AM574" s="49" t="s">
        <v>5559</v>
      </c>
      <c r="AN574" s="49"/>
      <c r="AO574" s="48" t="str" cm="1">
        <f t="array" ref="AO574">IFERROR(_xlfn.IFS(
AQ574="MPR ISSUE","PDH",
AQ574="BSS Hardware Issue","BSS",
AQ574="Sites strategiques, MLL, Pylone, etc.","ENVTECH",
AQ574="AKTIVCO DEFAUT GE &amp; POWER Cabinet","AKTIVCO",
AQ574="AKTIVCO Coupure ENEO &amp; Baisse de tension","AKTIVCO GRID ONLY",
AQ574="Coupure ENEO &amp; Baisse de tension","IHS GRID ONLY",
AQ574="Defaut GE &amp; POWER Cabinet","IHS",
AQ574="Sharing","Partners",
AQ574="Sites strategiques &amp; DataCenter","SST &amp; DC",
AQ574="Exclu","Exclu",
AQ574="SAT","SAT",
AQ574="SPARE-ISSUE","SPARE-ISSUE",
AQ574="Fiber CAmtel","TRANS_FO_CAMTEL",
AQ574="Fiber AOF","Fiber AOF",
AQ574="Projet OCM (HUAWEI)","TRAVAUX-HUAWEI",
AQ574="Projet OCM (NOKIA)","TRAVAUX-NOKIA",
AQ574="ACCESS-ISSUE","ACCESS-ISSUE",
AQ574="Projet OCM (ZTE, NOKIA, autres projets)","TRAVAUX OCM",
AQ574="No root CAuse","No root cause",
AQ574="ODU HS","PDH",
AQ574="IP &amp; VLAN","PDH",
AQ574="Warehouse HUAWEI","SPARE-ISSUE",
AQ574="SPARE-HS","SPARE-ISSUE",
AQ574="Power Telco","BSS",AQ574="no impacts","no impacts"
),"")</f>
        <v>No root cause</v>
      </c>
      <c r="AP574" s="48" t="str" cm="1">
        <f t="array" ref="AP574">IFERROR(_xlfn.IFS(
AQ574="MPR ISSUE","TX ISSUE",
AQ574="BSS Hardware Issue","RAN ISSUE",
AQ574="Sites strategiques, MLL, Pylone, etc.","ENVTECH",
AQ574="AKTIVCO DEFAUT GE &amp; POWER Cabinet","POWER ISSUE",
AQ574="AKTIVCO Coupure ENEO &amp; Baisse de tension","POWER ISSUE",
AQ574="Coupure ENEO &amp; Baisse de tension","POWER ISSUE",
AQ574="Defaut GE &amp; POWER Cabinet","POWER ISSUE",
AQ574="Sharing","POWER ISSUE",
AQ574="Sites strategiques &amp; DataCenter","POWER ISSUE",
AQ574="Exclu","Exclu",
AQ574="SAT","TX ISSUE",
AQ574="SPARE-ISSUE","SPARE-ISSUE",
AQ574="Fiber CAmtel","TX ISSUE",
AQ574="Fiber AOF","TX ISSUE",
AQ574="Projet OCM (HUAWEI)","TRAVAUX-HUAWEI",
AQ574="Projet OCM (NOKIA)","TRAVAUX -NOKIA",
AQ574="ACCESS-ISSUE","ACCESS-ISSUE",
AQ574="Projet OCM (ZTE, NOKIA, autres projets)","TRAVAUX OCM",
AQ574="No root CAuse","No root cause",
AQ574="ODU HS","TX ISSUE",
AQ574="IP &amp; VLAN","TX ISSUE",
AQ574="Warehouse HUAWEI","SPARE-ISSUE",
AQ574="SPARE-HS","SPARE-ISSUE",
AQ574="Power Telco","RAN ISSUE",AQ574="no impacts","no impacts"
),"")</f>
        <v>No root cause</v>
      </c>
      <c r="AQ574" s="126" t="s">
        <v>5344</v>
      </c>
      <c r="AR574" s="48" t="str" cm="1">
        <f t="array" ref="AR574">IFERROR(_xlfn.IFS(
AQ574="MPR ISSUE","ACTIVE",
AQ574="BSS Hardware Issue","ACTIVE",
AQ574="Sites strategiques, MLL, Pylone, etc.","PASSIVE",
AQ574="AKTIVCO DEFAUT GE &amp; POWER Cabinet","PASSIVE",
AQ574="AKTIVCO Coupure ENEO &amp; Baisse de tension","PASSIVE",
AQ574="Coupure ENEO &amp; Baisse de tension","PASSIVE",
AQ574="Defaut GE &amp; POWER Cabinet","PASSIVE",
AQ574="Sharing","PASSIVE",
AQ574="Sites strategiques &amp; DataCenter","PASSIVE",
AQ574="Exclu","Exclu",
AQ574="SAT","ACTIVE",
AQ574="SPARE-ISSUE","SPARE-ISSUE",
AQ574="Fiber CAmtel","ACTIVE",
AQ574="Fiber AOF","ACTIVE",
AQ574="Projet OCM (HUAWEI)","PLANNED WORKS",
AQ574="Projet OCM (NOKIA)","PLANNED WORKS",
AQ574="ACCESS-ISSUE","ACCESS-ISSUE",
AQ574="Projet OCM (ZTE, NOKIA, autres projets)","PLANNED WORKS",
AQ574="No root CAuse","No root cause",
AQ574="ODU HS","ACTIVE",
AQ574="IP &amp; VLAN","ACTIVE",
AQ574="Warehouse HUAWEI","SPARE-ISSUE",
AQ574="SPARE-HS","SPARE-ISSUE",
AQ574="Power Telco","ACTIVE", AQ574="no impacts","no impacts"
),"")</f>
        <v>No root cause</v>
      </c>
      <c r="AS574" s="92" t="s">
        <v>5537</v>
      </c>
      <c r="AT574" s="98" t="s">
        <v>1019</v>
      </c>
      <c r="AV574" s="17" t="s">
        <v>5537</v>
      </c>
      <c r="AW574" s="7" t="s">
        <v>5537</v>
      </c>
      <c r="AX574" s="6" t="s">
        <v>5537</v>
      </c>
      <c r="AY574" s="7"/>
      <c r="AZ574" s="3" t="s">
        <v>5537</v>
      </c>
      <c r="BA574" s="18" t="s">
        <v>5537</v>
      </c>
      <c r="BB574" s="18" t="s">
        <v>5537</v>
      </c>
      <c r="BC574" s="18" t="s">
        <v>5537</v>
      </c>
      <c r="BD574" s="18" t="s">
        <v>5537</v>
      </c>
      <c r="BE574" s="18" t="s">
        <v>5537</v>
      </c>
      <c r="BF574" s="18" t="s">
        <v>5537</v>
      </c>
      <c r="BG574" s="18" t="s">
        <v>5537</v>
      </c>
      <c r="BH574" s="18" t="s">
        <v>5537</v>
      </c>
      <c r="BI574" s="18" t="s">
        <v>5537</v>
      </c>
      <c r="BJ574" s="18" t="s">
        <v>5537</v>
      </c>
      <c r="BK574" s="18" t="s">
        <v>5537</v>
      </c>
      <c r="BL574" s="9" t="s">
        <v>5537</v>
      </c>
      <c r="BM574" s="14" t="s">
        <v>5537</v>
      </c>
      <c r="BN574" s="14" t="s">
        <v>5537</v>
      </c>
      <c r="BO574" s="14" t="str">
        <f>_xlfn.XLOOKUP(B574,'[4]cell downs 18042026 17h'!$B:$B,'[4]cell downs 18042026 17h'!$B:$B,"")</f>
        <v/>
      </c>
      <c r="BP574" s="14" t="str">
        <f>_xlfn.XLOOKUP(B574,'[5]Cells Huawei 19042026 15h'!$B:$B,'[5]Cells Huawei 19042026 15h'!$B:$B,"")</f>
        <v/>
      </c>
      <c r="BQ574" s="9" t="str">
        <f>_xlfn.XLOOKUP(B574,'[6]cells down 19042026 9H40'!$B:$B,'[6]cells down 19042026 9H40'!$B:$B,"")</f>
        <v/>
      </c>
      <c r="BR574" s="9" t="s">
        <v>1019</v>
      </c>
      <c r="BS574" s="9" t="s">
        <v>5537</v>
      </c>
      <c r="BT574" s="108"/>
    </row>
    <row r="575" spans="1:72" s="9" customFormat="1" x14ac:dyDescent="0.35">
      <c r="A575" s="1" t="s">
        <v>1127</v>
      </c>
      <c r="B575" s="8" t="s">
        <v>1128</v>
      </c>
      <c r="C575" s="3" t="str">
        <f>_xlfn.XLOOKUP(B575,'[1]daily break down'!$D:$D,'[1]daily break down'!$E:$E,"")</f>
        <v>CENTRE</v>
      </c>
      <c r="D575" s="1" t="s">
        <v>11</v>
      </c>
      <c r="E575" s="1" t="s">
        <v>1129</v>
      </c>
      <c r="F575" s="3" t="s">
        <v>226</v>
      </c>
      <c r="G575" s="1" t="s">
        <v>1130</v>
      </c>
      <c r="H575" s="33" t="str">
        <f>_xlfn.XLOOKUP(B575,[2]CALCULATION!$B:$B,[2]CALCULATION!$H:$H,"")</f>
        <v>NOKIA</v>
      </c>
      <c r="I575" s="28">
        <v>1.3999644725239919</v>
      </c>
      <c r="J575" s="28">
        <v>7.4907328933057854E-4</v>
      </c>
      <c r="K575" s="28">
        <v>8.2235332481002649E-2</v>
      </c>
      <c r="L575" s="28">
        <v>8.9175391586943995E-5</v>
      </c>
      <c r="M575" s="28">
        <v>0.60048556050523216</v>
      </c>
      <c r="N575" s="28">
        <v>8.9175391587001892E-5</v>
      </c>
      <c r="O575" s="28">
        <v>5.3505234952235873E-5</v>
      </c>
      <c r="P575" s="28">
        <v>7.1340313269589948E-5</v>
      </c>
      <c r="Q575" s="28">
        <v>7.27069382682516E-2</v>
      </c>
      <c r="R575" s="28">
        <v>1.2484554822182582E-4</v>
      </c>
      <c r="S575" s="93">
        <v>1.0701046990418226E-4</v>
      </c>
      <c r="T575" s="93">
        <f>_xlfn.XLOOKUP(B575,'[3]Nur des jours'!$B:$B,'[3]Nur des jours'!$U:$U,"")</f>
        <v>9.2458116102079444</v>
      </c>
      <c r="U575" s="93">
        <v>2.7804352044470693</v>
      </c>
      <c r="V575" s="93">
        <v>9.2458116102079444</v>
      </c>
      <c r="W575" s="93">
        <v>9.2458116102079444</v>
      </c>
      <c r="X575" s="93">
        <v>9.2457045997380387</v>
      </c>
      <c r="Y575" s="93">
        <v>5.3772939477731843</v>
      </c>
      <c r="Z575" s="93">
        <v>1.4268062653935356E-4</v>
      </c>
      <c r="AA575" s="93">
        <v>5.3505234952235873E-5</v>
      </c>
      <c r="AB575" s="93">
        <v>3.5670156634823915E-5</v>
      </c>
      <c r="AC575" s="93">
        <f>_xlfn.XLOOKUP(B575,'[3]Nur des jours'!$B:$B,'[3]Nur des jours'!$N:$N,"")</f>
        <v>0.27968406073796026</v>
      </c>
      <c r="AD575" s="93">
        <v>0.27968406073796026</v>
      </c>
      <c r="AE575" s="93">
        <v>1.7835078317411958E-5</v>
      </c>
      <c r="AF575" s="93">
        <v>0.20920546866305409</v>
      </c>
      <c r="AG575" s="93"/>
      <c r="AH575" s="93">
        <v>8.9175391587059801E-5</v>
      </c>
      <c r="AI575" s="93">
        <v>0</v>
      </c>
      <c r="AJ575" s="93">
        <v>0</v>
      </c>
      <c r="AK575" s="93">
        <v>1.710016262940206E-4</v>
      </c>
      <c r="AL575" s="93">
        <v>8.9175391587059801E-5</v>
      </c>
      <c r="AM575" s="49" t="s">
        <v>5559</v>
      </c>
      <c r="AN575" s="49"/>
      <c r="AO575" s="48" t="str" cm="1">
        <f t="array" ref="AO575">IFERROR(_xlfn.IFS(
AQ575="MPR ISSUE","PDH",
AQ575="BSS Hardware Issue","BSS",
AQ575="Sites strategiques, MLL, Pylone, etc.","ENVTECH",
AQ575="AKTIVCO DEFAUT GE &amp; POWER Cabinet","AKTIVCO",
AQ575="AKTIVCO Coupure ENEO &amp; Baisse de tension","AKTIVCO GRID ONLY",
AQ575="Coupure ENEO &amp; Baisse de tension","IHS GRID ONLY",
AQ575="Defaut GE &amp; POWER Cabinet","IHS",
AQ575="Sharing","Partners",
AQ575="Sites strategiques &amp; DataCenter","SST &amp; DC",
AQ575="Exclu","Exclu",
AQ575="SAT","SAT",
AQ575="SPARE-ISSUE","SPARE-ISSUE",
AQ575="Fiber CAmtel","TRANS_FO_CAMTEL",
AQ575="Fiber AOF","Fiber AOF",
AQ575="Projet OCM (HUAWEI)","TRAVAUX-HUAWEI",
AQ575="Projet OCM (NOKIA)","TRAVAUX-NOKIA",
AQ575="ACCESS-ISSUE","ACCESS-ISSUE",
AQ575="Projet OCM (ZTE, NOKIA, autres projets)","TRAVAUX OCM",
AQ575="No root CAuse","No root cause",
AQ575="ODU HS","PDH",
AQ575="IP &amp; VLAN","PDH",
AQ575="Warehouse HUAWEI","SPARE-ISSUE",
AQ575="SPARE-HS","SPARE-ISSUE",
AQ575="Power Telco","BSS",AQ575="no impacts","no impacts"
),"")</f>
        <v>No root cause</v>
      </c>
      <c r="AP575" s="48" t="str" cm="1">
        <f t="array" ref="AP575">IFERROR(_xlfn.IFS(
AQ575="MPR ISSUE","TX ISSUE",
AQ575="BSS Hardware Issue","RAN ISSUE",
AQ575="Sites strategiques, MLL, Pylone, etc.","ENVTECH",
AQ575="AKTIVCO DEFAUT GE &amp; POWER Cabinet","POWER ISSUE",
AQ575="AKTIVCO Coupure ENEO &amp; Baisse de tension","POWER ISSUE",
AQ575="Coupure ENEO &amp; Baisse de tension","POWER ISSUE",
AQ575="Defaut GE &amp; POWER Cabinet","POWER ISSUE",
AQ575="Sharing","POWER ISSUE",
AQ575="Sites strategiques &amp; DataCenter","POWER ISSUE",
AQ575="Exclu","Exclu",
AQ575="SAT","TX ISSUE",
AQ575="SPARE-ISSUE","SPARE-ISSUE",
AQ575="Fiber CAmtel","TX ISSUE",
AQ575="Fiber AOF","TX ISSUE",
AQ575="Projet OCM (HUAWEI)","TRAVAUX-HUAWEI",
AQ575="Projet OCM (NOKIA)","TRAVAUX -NOKIA",
AQ575="ACCESS-ISSUE","ACCESS-ISSUE",
AQ575="Projet OCM (ZTE, NOKIA, autres projets)","TRAVAUX OCM",
AQ575="No root CAuse","No root cause",
AQ575="ODU HS","TX ISSUE",
AQ575="IP &amp; VLAN","TX ISSUE",
AQ575="Warehouse HUAWEI","SPARE-ISSUE",
AQ575="SPARE-HS","SPARE-ISSUE",
AQ575="Power Telco","RAN ISSUE",AQ575="no impacts","no impacts"
),"")</f>
        <v>No root cause</v>
      </c>
      <c r="AQ575" s="126" t="s">
        <v>5344</v>
      </c>
      <c r="AR575" s="48" t="str" cm="1">
        <f t="array" ref="AR575">IFERROR(_xlfn.IFS(
AQ575="MPR ISSUE","ACTIVE",
AQ575="BSS Hardware Issue","ACTIVE",
AQ575="Sites strategiques, MLL, Pylone, etc.","PASSIVE",
AQ575="AKTIVCO DEFAUT GE &amp; POWER Cabinet","PASSIVE",
AQ575="AKTIVCO Coupure ENEO &amp; Baisse de tension","PASSIVE",
AQ575="Coupure ENEO &amp; Baisse de tension","PASSIVE",
AQ575="Defaut GE &amp; POWER Cabinet","PASSIVE",
AQ575="Sharing","PASSIVE",
AQ575="Sites strategiques &amp; DataCenter","PASSIVE",
AQ575="Exclu","Exclu",
AQ575="SAT","ACTIVE",
AQ575="SPARE-ISSUE","SPARE-ISSUE",
AQ575="Fiber CAmtel","ACTIVE",
AQ575="Fiber AOF","ACTIVE",
AQ575="Projet OCM (HUAWEI)","PLANNED WORKS",
AQ575="Projet OCM (NOKIA)","PLANNED WORKS",
AQ575="ACCESS-ISSUE","ACCESS-ISSUE",
AQ575="Projet OCM (ZTE, NOKIA, autres projets)","PLANNED WORKS",
AQ575="No root CAuse","No root cause",
AQ575="ODU HS","ACTIVE",
AQ575="IP &amp; VLAN","ACTIVE",
AQ575="Warehouse HUAWEI","SPARE-ISSUE",
AQ575="SPARE-HS","SPARE-ISSUE",
AQ575="Power Telco","ACTIVE", AQ575="no impacts","no impacts"
),"")</f>
        <v>No root cause</v>
      </c>
      <c r="AS575" s="92" t="s">
        <v>5537</v>
      </c>
      <c r="AT575" s="98" t="s">
        <v>1128</v>
      </c>
      <c r="AV575" s="17" t="s">
        <v>5537</v>
      </c>
      <c r="AW575" s="7" t="s">
        <v>5537</v>
      </c>
      <c r="AX575" s="6" t="s">
        <v>5537</v>
      </c>
      <c r="AY575" s="7"/>
      <c r="AZ575" s="3" t="s">
        <v>5537</v>
      </c>
      <c r="BA575" s="18" t="s">
        <v>5537</v>
      </c>
      <c r="BB575" s="18" t="s">
        <v>5537</v>
      </c>
      <c r="BC575" s="18" t="s">
        <v>5537</v>
      </c>
      <c r="BD575" s="18" t="s">
        <v>5537</v>
      </c>
      <c r="BE575" s="18" t="s">
        <v>5537</v>
      </c>
      <c r="BF575" s="18" t="s">
        <v>5537</v>
      </c>
      <c r="BG575" s="18" t="s">
        <v>5537</v>
      </c>
      <c r="BH575" s="18" t="s">
        <v>5537</v>
      </c>
      <c r="BI575" s="18" t="s">
        <v>5537</v>
      </c>
      <c r="BJ575" s="18" t="s">
        <v>5537</v>
      </c>
      <c r="BK575" s="18" t="s">
        <v>5537</v>
      </c>
      <c r="BL575" s="9" t="s">
        <v>5537</v>
      </c>
      <c r="BM575" s="14" t="s">
        <v>5537</v>
      </c>
      <c r="BN575" s="14" t="s">
        <v>5537</v>
      </c>
      <c r="BO575" s="14" t="str">
        <f>_xlfn.XLOOKUP(B575,'[4]cell downs 18042026 17h'!$B:$B,'[4]cell downs 18042026 17h'!$B:$B,"")</f>
        <v/>
      </c>
      <c r="BP575" s="14" t="str">
        <f>_xlfn.XLOOKUP(B575,'[5]Cells Huawei 19042026 15h'!$B:$B,'[5]Cells Huawei 19042026 15h'!$B:$B,"")</f>
        <v/>
      </c>
      <c r="BQ575" s="9" t="str">
        <f>_xlfn.XLOOKUP(B575,'[6]cells down 19042026 9H40'!$B:$B,'[6]cells down 19042026 9H40'!$B:$B,"")</f>
        <v/>
      </c>
      <c r="BR575" s="9" t="s">
        <v>1128</v>
      </c>
      <c r="BS575" s="9" t="s">
        <v>12</v>
      </c>
      <c r="BT575" s="108"/>
    </row>
    <row r="576" spans="1:72" s="9" customFormat="1" x14ac:dyDescent="0.35">
      <c r="A576" s="1" t="s">
        <v>560</v>
      </c>
      <c r="B576" s="8" t="s">
        <v>1994</v>
      </c>
      <c r="C576" s="3" t="str">
        <f>_xlfn.XLOOKUP(B576,'[1]daily break down'!$D:$D,'[1]daily break down'!$E:$E,"")</f>
        <v>EXTREME-NORD</v>
      </c>
      <c r="D576" s="1" t="s">
        <v>21</v>
      </c>
      <c r="E576" s="1" t="s">
        <v>710</v>
      </c>
      <c r="F576" s="3" t="s">
        <v>55</v>
      </c>
      <c r="G576" s="1" t="s">
        <v>560</v>
      </c>
      <c r="H576" s="32" t="str">
        <f>_xlfn.XLOOKUP(B576,[2]CALCULATION!$B:$B,[2]CALCULATION!$H:$H,"")</f>
        <v>Huawei</v>
      </c>
      <c r="I576" s="28">
        <v>0</v>
      </c>
      <c r="J576" s="28">
        <v>0</v>
      </c>
      <c r="K576" s="28">
        <v>0</v>
      </c>
      <c r="L576" s="28">
        <v>0</v>
      </c>
      <c r="M576" s="28">
        <v>0</v>
      </c>
      <c r="N576" s="28">
        <v>0</v>
      </c>
      <c r="O576" s="28">
        <v>4.7828864576110135</v>
      </c>
      <c r="P576" s="28">
        <v>2.7963619293845046</v>
      </c>
      <c r="Q576" s="28">
        <v>2.6274637377187653</v>
      </c>
      <c r="R576" s="28">
        <v>0</v>
      </c>
      <c r="S576" s="93">
        <v>0</v>
      </c>
      <c r="T576" s="93">
        <f>_xlfn.XLOOKUP(B576,'[3]Nur des jours'!$B:$B,'[3]Nur des jours'!$U:$U,"")</f>
        <v>0</v>
      </c>
      <c r="U576" s="93">
        <v>0</v>
      </c>
      <c r="V576" s="93">
        <v>1.5730539075943184E-2</v>
      </c>
      <c r="W576" s="93">
        <v>0</v>
      </c>
      <c r="X576" s="93">
        <v>0</v>
      </c>
      <c r="Y576" s="93">
        <v>0</v>
      </c>
      <c r="Z576" s="93">
        <v>0</v>
      </c>
      <c r="AA576" s="93">
        <v>0</v>
      </c>
      <c r="AB576" s="93">
        <v>0</v>
      </c>
      <c r="AC576" s="93"/>
      <c r="AD576" s="93">
        <v>0</v>
      </c>
      <c r="AE576" s="93">
        <v>0</v>
      </c>
      <c r="AF576" s="93">
        <v>0</v>
      </c>
      <c r="AG576" s="93"/>
      <c r="AH576" s="93">
        <v>8.9175391586979543E-5</v>
      </c>
      <c r="AI576" s="93">
        <v>0</v>
      </c>
      <c r="AJ576" s="93">
        <v>2.6563100326067369E-4</v>
      </c>
      <c r="AK576" s="93">
        <v>0</v>
      </c>
      <c r="AL576" s="93">
        <v>8.9175391586979543E-5</v>
      </c>
      <c r="AM576" s="49" t="s">
        <v>5601</v>
      </c>
      <c r="AN576" s="49"/>
      <c r="AO576" s="48" t="str" cm="1">
        <f t="array" ref="AO576">IFERROR(_xlfn.IFS(
AQ576="MPR ISSUE","PDH",
AQ576="BSS Hardware Issue","BSS",
AQ576="Sites strategiques, MLL, Pylone, etc.","ENVTECH",
AQ576="AKTIVCO DEFAUT GE &amp; POWER Cabinet","AKTIVCO",
AQ576="AKTIVCO Coupure ENEO &amp; Baisse de tension","AKTIVCO GRID ONLY",
AQ576="Coupure ENEO &amp; Baisse de tension","IHS GRID ONLY",
AQ576="Defaut GE &amp; POWER Cabinet","IHS",
AQ576="Sharing","Partners",
AQ576="Sites strategiques &amp; DataCenter","SST &amp; DC",
AQ576="Exclu","Exclu",
AQ576="SAT","SAT",
AQ576="SPARE-ISSUE","SPARE-ISSUE",
AQ576="Fiber CAmtel","TRANS_FO_CAMTEL",
AQ576="Fiber AOF","Fiber AOF",
AQ576="Projet OCM (HUAWEI)","TRAVAUX-HUAWEI",
AQ576="Projet OCM (NOKIA)","TRAVAUX-NOKIA",
AQ576="ACCESS-ISSUE","ACCESS-ISSUE",
AQ576="Projet OCM (ZTE, NOKIA, autres projets)","TRAVAUX OCM",
AQ576="No root CAuse","No root cause",
AQ576="ODU HS","PDH",
AQ576="IP &amp; VLAN","PDH",
AQ576="Warehouse HUAWEI","SPARE-ISSUE",
AQ576="SPARE-HS","SPARE-ISSUE",
AQ576="Power Telco","BSS",AQ576="no impacts","no impacts"
),"")</f>
        <v>No root cause</v>
      </c>
      <c r="AP576" s="48" t="str" cm="1">
        <f t="array" ref="AP576">IFERROR(_xlfn.IFS(
AQ576="MPR ISSUE","TX ISSUE",
AQ576="BSS Hardware Issue","RAN ISSUE",
AQ576="Sites strategiques, MLL, Pylone, etc.","ENVTECH",
AQ576="AKTIVCO DEFAUT GE &amp; POWER Cabinet","POWER ISSUE",
AQ576="AKTIVCO Coupure ENEO &amp; Baisse de tension","POWER ISSUE",
AQ576="Coupure ENEO &amp; Baisse de tension","POWER ISSUE",
AQ576="Defaut GE &amp; POWER Cabinet","POWER ISSUE",
AQ576="Sharing","POWER ISSUE",
AQ576="Sites strategiques &amp; DataCenter","POWER ISSUE",
AQ576="Exclu","Exclu",
AQ576="SAT","TX ISSUE",
AQ576="SPARE-ISSUE","SPARE-ISSUE",
AQ576="Fiber CAmtel","TX ISSUE",
AQ576="Fiber AOF","TX ISSUE",
AQ576="Projet OCM (HUAWEI)","TRAVAUX-HUAWEI",
AQ576="Projet OCM (NOKIA)","TRAVAUX -NOKIA",
AQ576="ACCESS-ISSUE","ACCESS-ISSUE",
AQ576="Projet OCM (ZTE, NOKIA, autres projets)","TRAVAUX OCM",
AQ576="No root CAuse","No root cause",
AQ576="ODU HS","TX ISSUE",
AQ576="IP &amp; VLAN","TX ISSUE",
AQ576="Warehouse HUAWEI","SPARE-ISSUE",
AQ576="SPARE-HS","SPARE-ISSUE",
AQ576="Power Telco","RAN ISSUE",AQ576="no impacts","no impacts"
),"")</f>
        <v>No root cause</v>
      </c>
      <c r="AQ576" s="67" t="s">
        <v>5344</v>
      </c>
      <c r="AR576" s="48" t="str" cm="1">
        <f t="array" ref="AR576">IFERROR(_xlfn.IFS(
AQ576="MPR ISSUE","ACTIVE",
AQ576="BSS Hardware Issue","ACTIVE",
AQ576="Sites strategiques, MLL, Pylone, etc.","PASSIVE",
AQ576="AKTIVCO DEFAUT GE &amp; POWER Cabinet","PASSIVE",
AQ576="AKTIVCO Coupure ENEO &amp; Baisse de tension","PASSIVE",
AQ576="Coupure ENEO &amp; Baisse de tension","PASSIVE",
AQ576="Defaut GE &amp; POWER Cabinet","PASSIVE",
AQ576="Sharing","PASSIVE",
AQ576="Sites strategiques &amp; DataCenter","PASSIVE",
AQ576="Exclu","Exclu",
AQ576="SAT","ACTIVE",
AQ576="SPARE-ISSUE","SPARE-ISSUE",
AQ576="Fiber CAmtel","ACTIVE",
AQ576="Fiber AOF","ACTIVE",
AQ576="Projet OCM (HUAWEI)","PLANNED WORKS",
AQ576="Projet OCM (NOKIA)","PLANNED WORKS",
AQ576="ACCESS-ISSUE","ACCESS-ISSUE",
AQ576="Projet OCM (ZTE, NOKIA, autres projets)","PLANNED WORKS",
AQ576="No root CAuse","No root cause",
AQ576="ODU HS","ACTIVE",
AQ576="IP &amp; VLAN","ACTIVE",
AQ576="Warehouse HUAWEI","SPARE-ISSUE",
AQ576="SPARE-HS","SPARE-ISSUE",
AQ576="Power Telco","ACTIVE", AQ576="no impacts","no impacts"
),"")</f>
        <v>No root cause</v>
      </c>
      <c r="AS576" s="92" t="s">
        <v>5537</v>
      </c>
      <c r="AT576" s="98" t="s">
        <v>1994</v>
      </c>
      <c r="AV576" s="17" t="s">
        <v>5537</v>
      </c>
      <c r="AW576" s="7" t="s">
        <v>5537</v>
      </c>
      <c r="AX576" s="6" t="s">
        <v>5537</v>
      </c>
      <c r="AY576" s="7"/>
      <c r="AZ576" s="3" t="s">
        <v>5537</v>
      </c>
      <c r="BA576" s="18" t="s">
        <v>5537</v>
      </c>
      <c r="BB576" s="18" t="s">
        <v>5537</v>
      </c>
      <c r="BC576" s="18" t="s">
        <v>5537</v>
      </c>
      <c r="BD576" s="18" t="s">
        <v>5537</v>
      </c>
      <c r="BE576" s="18" t="s">
        <v>5537</v>
      </c>
      <c r="BF576" s="18" t="s">
        <v>5537</v>
      </c>
      <c r="BG576" s="18" t="s">
        <v>5537</v>
      </c>
      <c r="BH576" s="18" t="s">
        <v>5537</v>
      </c>
      <c r="BI576" s="18" t="s">
        <v>5537</v>
      </c>
      <c r="BJ576" s="18" t="s">
        <v>5537</v>
      </c>
      <c r="BK576" s="18" t="s">
        <v>5537</v>
      </c>
      <c r="BL576" s="9" t="s">
        <v>5537</v>
      </c>
      <c r="BM576" s="14" t="s">
        <v>5537</v>
      </c>
      <c r="BN576" s="14" t="s">
        <v>5537</v>
      </c>
      <c r="BO576" s="14" t="str">
        <f>_xlfn.XLOOKUP(B576,'[4]cell downs 18042026 17h'!$B:$B,'[4]cell downs 18042026 17h'!$B:$B,"")</f>
        <v/>
      </c>
      <c r="BP576" s="14" t="str">
        <f>_xlfn.XLOOKUP(B576,'[5]Cells Huawei 19042026 15h'!$B:$B,'[5]Cells Huawei 19042026 15h'!$B:$B,"")</f>
        <v/>
      </c>
      <c r="BQ576" s="9" t="str">
        <f>_xlfn.XLOOKUP(B576,'[6]cells down 19042026 9H40'!$B:$B,'[6]cells down 19042026 9H40'!$B:$B,"")</f>
        <v/>
      </c>
      <c r="BR576" s="9" t="s">
        <v>5537</v>
      </c>
      <c r="BS576" s="9" t="s">
        <v>12</v>
      </c>
      <c r="BT576" s="108"/>
    </row>
    <row r="577" spans="1:72" s="9" customFormat="1" x14ac:dyDescent="0.35">
      <c r="A577" s="1" t="s">
        <v>1172</v>
      </c>
      <c r="B577" s="8" t="s">
        <v>1173</v>
      </c>
      <c r="C577" s="3" t="str">
        <f>_xlfn.XLOOKUP(B577,'[1]daily break down'!$D:$D,'[1]daily break down'!$E:$E,"")</f>
        <v>OUEST</v>
      </c>
      <c r="D577" s="1" t="s">
        <v>11</v>
      </c>
      <c r="E577" s="1" t="s">
        <v>12</v>
      </c>
      <c r="F577" s="3" t="s">
        <v>102</v>
      </c>
      <c r="G577" s="1" t="s">
        <v>1172</v>
      </c>
      <c r="H577" s="33" t="str">
        <f>_xlfn.XLOOKUP(B577,[2]CALCULATION!$B:$B,[2]CALCULATION!$H:$H,"")</f>
        <v>NOKIA</v>
      </c>
      <c r="I577" s="28">
        <v>7.1340313269821533E-5</v>
      </c>
      <c r="J577" s="28">
        <v>1.0701046990429807E-4</v>
      </c>
      <c r="K577" s="28">
        <v>7.1340313269589948E-5</v>
      </c>
      <c r="L577" s="28">
        <v>5.3505234952120087E-5</v>
      </c>
      <c r="M577" s="28">
        <v>5.8855758447410077E-3</v>
      </c>
      <c r="N577" s="28">
        <v>8.9175391586886099E-5</v>
      </c>
      <c r="O577" s="28">
        <v>6.2244423327716819E-3</v>
      </c>
      <c r="P577" s="28">
        <v>8.1149606344152192E-3</v>
      </c>
      <c r="Q577" s="28">
        <v>8.9175391586886099E-5</v>
      </c>
      <c r="R577" s="28">
        <v>7.134031326964783E-5</v>
      </c>
      <c r="S577" s="93">
        <v>7.1340313269532038E-5</v>
      </c>
      <c r="T577" s="93">
        <f>_xlfn.XLOOKUP(B577,'[3]Nur des jours'!$B:$B,'[3]Nur des jours'!$U:$U,"")</f>
        <v>7.1340313269821533E-5</v>
      </c>
      <c r="U577" s="93">
        <v>2.5058285035941468E-2</v>
      </c>
      <c r="V577" s="93">
        <v>5.3505234952177976E-5</v>
      </c>
      <c r="W577" s="93">
        <v>7.1340313269705727E-5</v>
      </c>
      <c r="X577" s="93">
        <v>5.3505234952177976E-5</v>
      </c>
      <c r="Y577" s="93">
        <v>3.5670156634823915E-5</v>
      </c>
      <c r="Z577" s="93">
        <v>5.3505234952120087E-5</v>
      </c>
      <c r="AA577" s="93">
        <v>5.3505234952177976E-5</v>
      </c>
      <c r="AB577" s="93">
        <v>5.3505234952120087E-5</v>
      </c>
      <c r="AC577" s="93">
        <f>_xlfn.XLOOKUP(B577,'[3]Nur des jours'!$B:$B,'[3]Nur des jours'!$N:$N,"")</f>
        <v>7.1340313269474141E-5</v>
      </c>
      <c r="AD577" s="93">
        <v>7.1340313269474141E-5</v>
      </c>
      <c r="AE577" s="93">
        <v>7.1340313269705727E-5</v>
      </c>
      <c r="AF577" s="93">
        <v>5.6234001934749735E-2</v>
      </c>
      <c r="AG577" s="93"/>
      <c r="AH577" s="93">
        <v>7.1340313269474141E-5</v>
      </c>
      <c r="AI577" s="93">
        <v>0</v>
      </c>
      <c r="AJ577" s="93">
        <v>0</v>
      </c>
      <c r="AK577" s="93">
        <v>1.3680130103488342E-4</v>
      </c>
      <c r="AL577" s="93">
        <v>7.1340313269474141E-5</v>
      </c>
      <c r="AM577" s="49" t="s">
        <v>5559</v>
      </c>
      <c r="AN577" s="49"/>
      <c r="AO577" s="48" t="str" cm="1">
        <f t="array" ref="AO577">IFERROR(_xlfn.IFS(
AQ577="MPR ISSUE","PDH",
AQ577="BSS Hardware Issue","BSS",
AQ577="Sites strategiques, MLL, Pylone, etc.","ENVTECH",
AQ577="AKTIVCO DEFAUT GE &amp; POWER Cabinet","AKTIVCO",
AQ577="AKTIVCO Coupure ENEO &amp; Baisse de tension","AKTIVCO GRID ONLY",
AQ577="Coupure ENEO &amp; Baisse de tension","IHS GRID ONLY",
AQ577="Defaut GE &amp; POWER Cabinet","IHS",
AQ577="Sharing","Partners",
AQ577="Sites strategiques &amp; DataCenter","SST &amp; DC",
AQ577="Exclu","Exclu",
AQ577="SAT","SAT",
AQ577="SPARE-ISSUE","SPARE-ISSUE",
AQ577="Fiber CAmtel","TRANS_FO_CAMTEL",
AQ577="Fiber AOF","Fiber AOF",
AQ577="Projet OCM (HUAWEI)","TRAVAUX-HUAWEI",
AQ577="Projet OCM (NOKIA)","TRAVAUX-NOKIA",
AQ577="ACCESS-ISSUE","ACCESS-ISSUE",
AQ577="Projet OCM (ZTE, NOKIA, autres projets)","TRAVAUX OCM",
AQ577="No root CAuse","No root cause",
AQ577="ODU HS","PDH",
AQ577="IP &amp; VLAN","PDH",
AQ577="Warehouse HUAWEI","SPARE-ISSUE",
AQ577="SPARE-HS","SPARE-ISSUE",
AQ577="Power Telco","BSS",AQ577="no impacts","no impacts"
),"")</f>
        <v>No root cause</v>
      </c>
      <c r="AP577" s="48" t="str" cm="1">
        <f t="array" ref="AP577">IFERROR(_xlfn.IFS(
AQ577="MPR ISSUE","TX ISSUE",
AQ577="BSS Hardware Issue","RAN ISSUE",
AQ577="Sites strategiques, MLL, Pylone, etc.","ENVTECH",
AQ577="AKTIVCO DEFAUT GE &amp; POWER Cabinet","POWER ISSUE",
AQ577="AKTIVCO Coupure ENEO &amp; Baisse de tension","POWER ISSUE",
AQ577="Coupure ENEO &amp; Baisse de tension","POWER ISSUE",
AQ577="Defaut GE &amp; POWER Cabinet","POWER ISSUE",
AQ577="Sharing","POWER ISSUE",
AQ577="Sites strategiques &amp; DataCenter","POWER ISSUE",
AQ577="Exclu","Exclu",
AQ577="SAT","TX ISSUE",
AQ577="SPARE-ISSUE","SPARE-ISSUE",
AQ577="Fiber CAmtel","TX ISSUE",
AQ577="Fiber AOF","TX ISSUE",
AQ577="Projet OCM (HUAWEI)","TRAVAUX-HUAWEI",
AQ577="Projet OCM (NOKIA)","TRAVAUX -NOKIA",
AQ577="ACCESS-ISSUE","ACCESS-ISSUE",
AQ577="Projet OCM (ZTE, NOKIA, autres projets)","TRAVAUX OCM",
AQ577="No root CAuse","No root cause",
AQ577="ODU HS","TX ISSUE",
AQ577="IP &amp; VLAN","TX ISSUE",
AQ577="Warehouse HUAWEI","SPARE-ISSUE",
AQ577="SPARE-HS","SPARE-ISSUE",
AQ577="Power Telco","RAN ISSUE",AQ577="no impacts","no impacts"
),"")</f>
        <v>No root cause</v>
      </c>
      <c r="AQ577" s="126" t="s">
        <v>5344</v>
      </c>
      <c r="AR577" s="48" t="str" cm="1">
        <f t="array" ref="AR577">IFERROR(_xlfn.IFS(
AQ577="MPR ISSUE","ACTIVE",
AQ577="BSS Hardware Issue","ACTIVE",
AQ577="Sites strategiques, MLL, Pylone, etc.","PASSIVE",
AQ577="AKTIVCO DEFAUT GE &amp; POWER Cabinet","PASSIVE",
AQ577="AKTIVCO Coupure ENEO &amp; Baisse de tension","PASSIVE",
AQ577="Coupure ENEO &amp; Baisse de tension","PASSIVE",
AQ577="Defaut GE &amp; POWER Cabinet","PASSIVE",
AQ577="Sharing","PASSIVE",
AQ577="Sites strategiques &amp; DataCenter","PASSIVE",
AQ577="Exclu","Exclu",
AQ577="SAT","ACTIVE",
AQ577="SPARE-ISSUE","SPARE-ISSUE",
AQ577="Fiber CAmtel","ACTIVE",
AQ577="Fiber AOF","ACTIVE",
AQ577="Projet OCM (HUAWEI)","PLANNED WORKS",
AQ577="Projet OCM (NOKIA)","PLANNED WORKS",
AQ577="ACCESS-ISSUE","ACCESS-ISSUE",
AQ577="Projet OCM (ZTE, NOKIA, autres projets)","PLANNED WORKS",
AQ577="No root CAuse","No root cause",
AQ577="ODU HS","ACTIVE",
AQ577="IP &amp; VLAN","ACTIVE",
AQ577="Warehouse HUAWEI","SPARE-ISSUE",
AQ577="SPARE-HS","SPARE-ISSUE",
AQ577="Power Telco","ACTIVE", AQ577="no impacts","no impacts"
),"")</f>
        <v>No root cause</v>
      </c>
      <c r="AS577" s="92" t="s">
        <v>5537</v>
      </c>
      <c r="AT577" s="98" t="s">
        <v>1173</v>
      </c>
      <c r="AV577" s="17" t="s">
        <v>5537</v>
      </c>
      <c r="AW577" s="7" t="s">
        <v>5537</v>
      </c>
      <c r="AX577" s="6" t="s">
        <v>5537</v>
      </c>
      <c r="AY577" s="7"/>
      <c r="AZ577" s="3" t="s">
        <v>5537</v>
      </c>
      <c r="BA577" s="18" t="s">
        <v>5537</v>
      </c>
      <c r="BB577" s="18" t="s">
        <v>5537</v>
      </c>
      <c r="BC577" s="18" t="s">
        <v>5537</v>
      </c>
      <c r="BD577" s="18" t="s">
        <v>5537</v>
      </c>
      <c r="BE577" s="18" t="s">
        <v>5537</v>
      </c>
      <c r="BF577" s="18" t="s">
        <v>5537</v>
      </c>
      <c r="BG577" s="18" t="s">
        <v>5537</v>
      </c>
      <c r="BH577" s="18" t="s">
        <v>5537</v>
      </c>
      <c r="BI577" s="18" t="s">
        <v>5537</v>
      </c>
      <c r="BJ577" s="18" t="s">
        <v>5537</v>
      </c>
      <c r="BK577" s="18" t="s">
        <v>5537</v>
      </c>
      <c r="BL577" s="9" t="s">
        <v>5537</v>
      </c>
      <c r="BM577" s="14" t="s">
        <v>5537</v>
      </c>
      <c r="BN577" s="14" t="s">
        <v>5537</v>
      </c>
      <c r="BO577" s="14" t="str">
        <f>_xlfn.XLOOKUP(B577,'[4]cell downs 18042026 17h'!$B:$B,'[4]cell downs 18042026 17h'!$B:$B,"")</f>
        <v/>
      </c>
      <c r="BP577" s="14" t="str">
        <f>_xlfn.XLOOKUP(B577,'[5]Cells Huawei 19042026 15h'!$B:$B,'[5]Cells Huawei 19042026 15h'!$B:$B,"")</f>
        <v/>
      </c>
      <c r="BQ577" s="9" t="str">
        <f>_xlfn.XLOOKUP(B577,'[6]cells down 19042026 9H40'!$B:$B,'[6]cells down 19042026 9H40'!$B:$B,"")</f>
        <v/>
      </c>
      <c r="BR577" s="9" t="s">
        <v>1173</v>
      </c>
      <c r="BS577" s="9" t="s">
        <v>5579</v>
      </c>
      <c r="BT577" s="108"/>
    </row>
    <row r="578" spans="1:72" s="9" customFormat="1" x14ac:dyDescent="0.35">
      <c r="A578" s="1" t="s">
        <v>1321</v>
      </c>
      <c r="B578" s="8" t="s">
        <v>1322</v>
      </c>
      <c r="C578" s="3" t="str">
        <f>_xlfn.XLOOKUP(B578,'[1]daily break down'!$D:$D,'[1]daily break down'!$E:$E,"")</f>
        <v>OUEST</v>
      </c>
      <c r="D578" s="1" t="s">
        <v>11</v>
      </c>
      <c r="E578" s="1" t="s">
        <v>12</v>
      </c>
      <c r="F578" s="3" t="s">
        <v>102</v>
      </c>
      <c r="G578" s="1" t="s">
        <v>1323</v>
      </c>
      <c r="H578" s="33" t="str">
        <f>_xlfn.XLOOKUP(B578,[2]CALCULATION!$B:$B,[2]CALCULATION!$H:$H,"")</f>
        <v>NOKIA</v>
      </c>
      <c r="I578" s="28">
        <v>1.0701046990406647E-4</v>
      </c>
      <c r="J578" s="28">
        <v>0.67387183535600303</v>
      </c>
      <c r="K578" s="28">
        <v>8.9175391586943995E-5</v>
      </c>
      <c r="L578" s="28">
        <v>5.3505234952235873E-5</v>
      </c>
      <c r="M578" s="28">
        <v>6.449164319570401E-2</v>
      </c>
      <c r="N578" s="28">
        <v>8.9175391587059801E-5</v>
      </c>
      <c r="O578" s="28">
        <v>1.4268062653929566E-4</v>
      </c>
      <c r="P578" s="28">
        <v>1.6051570485641812E-4</v>
      </c>
      <c r="Q578" s="28">
        <v>5.3505234952062184E-5</v>
      </c>
      <c r="R578" s="28">
        <v>8.9175391586943995E-5</v>
      </c>
      <c r="S578" s="93">
        <v>8.9175391587059801E-5</v>
      </c>
      <c r="T578" s="93">
        <f>_xlfn.XLOOKUP(B578,'[3]Nur des jours'!$B:$B,'[3]Nur des jours'!$U:$U,"")</f>
        <v>1.0701046990435595E-4</v>
      </c>
      <c r="U578" s="93">
        <v>1.2484554822171003E-4</v>
      </c>
      <c r="V578" s="93">
        <v>1.0701046990441385E-4</v>
      </c>
      <c r="W578" s="93">
        <v>1.0701046990452966E-4</v>
      </c>
      <c r="X578" s="93">
        <v>5.3505234952120087E-5</v>
      </c>
      <c r="Y578" s="93">
        <v>5.3505234952351672E-5</v>
      </c>
      <c r="Z578" s="93">
        <v>7.1340313269358348E-5</v>
      </c>
      <c r="AA578" s="93">
        <v>1.0701046990418226E-4</v>
      </c>
      <c r="AB578" s="93">
        <v>1.0701046990441385E-4</v>
      </c>
      <c r="AC578" s="93">
        <f>_xlfn.XLOOKUP(B578,'[3]Nur des jours'!$B:$B,'[3]Nur des jours'!$N:$N,"")</f>
        <v>1.0701046990452966E-4</v>
      </c>
      <c r="AD578" s="93">
        <v>1.0701046990452966E-4</v>
      </c>
      <c r="AE578" s="93">
        <v>1.2484554822153631E-4</v>
      </c>
      <c r="AF578" s="93">
        <v>5.3505234952120087E-5</v>
      </c>
      <c r="AG578" s="93"/>
      <c r="AH578" s="93">
        <v>5.3505234952177976E-5</v>
      </c>
      <c r="AI578" s="93">
        <v>0</v>
      </c>
      <c r="AJ578" s="93">
        <v>0</v>
      </c>
      <c r="AK578" s="93">
        <v>1.0260097577630134E-4</v>
      </c>
      <c r="AL578" s="93">
        <v>5.3505234952177976E-5</v>
      </c>
      <c r="AM578" s="49" t="s">
        <v>5559</v>
      </c>
      <c r="AN578" s="49"/>
      <c r="AO578" s="48" t="str" cm="1">
        <f t="array" ref="AO578">IFERROR(_xlfn.IFS(
AQ578="MPR ISSUE","PDH",
AQ578="BSS Hardware Issue","BSS",
AQ578="Sites strategiques, MLL, Pylone, etc.","ENVTECH",
AQ578="AKTIVCO DEFAUT GE &amp; POWER Cabinet","AKTIVCO",
AQ578="AKTIVCO Coupure ENEO &amp; Baisse de tension","AKTIVCO GRID ONLY",
AQ578="Coupure ENEO &amp; Baisse de tension","IHS GRID ONLY",
AQ578="Defaut GE &amp; POWER Cabinet","IHS",
AQ578="Sharing","Partners",
AQ578="Sites strategiques &amp; DataCenter","SST &amp; DC",
AQ578="Exclu","Exclu",
AQ578="SAT","SAT",
AQ578="SPARE-ISSUE","SPARE-ISSUE",
AQ578="Fiber CAmtel","TRANS_FO_CAMTEL",
AQ578="Fiber AOF","Fiber AOF",
AQ578="Projet OCM (HUAWEI)","TRAVAUX-HUAWEI",
AQ578="Projet OCM (NOKIA)","TRAVAUX-NOKIA",
AQ578="ACCESS-ISSUE","ACCESS-ISSUE",
AQ578="Projet OCM (ZTE, NOKIA, autres projets)","TRAVAUX OCM",
AQ578="No root CAuse","No root cause",
AQ578="ODU HS","PDH",
AQ578="IP &amp; VLAN","PDH",
AQ578="Warehouse HUAWEI","SPARE-ISSUE",
AQ578="SPARE-HS","SPARE-ISSUE",
AQ578="Power Telco","BSS",AQ578="no impacts","no impacts"
),"")</f>
        <v>No root cause</v>
      </c>
      <c r="AP578" s="48" t="str" cm="1">
        <f t="array" ref="AP578">IFERROR(_xlfn.IFS(
AQ578="MPR ISSUE","TX ISSUE",
AQ578="BSS Hardware Issue","RAN ISSUE",
AQ578="Sites strategiques, MLL, Pylone, etc.","ENVTECH",
AQ578="AKTIVCO DEFAUT GE &amp; POWER Cabinet","POWER ISSUE",
AQ578="AKTIVCO Coupure ENEO &amp; Baisse de tension","POWER ISSUE",
AQ578="Coupure ENEO &amp; Baisse de tension","POWER ISSUE",
AQ578="Defaut GE &amp; POWER Cabinet","POWER ISSUE",
AQ578="Sharing","POWER ISSUE",
AQ578="Sites strategiques &amp; DataCenter","POWER ISSUE",
AQ578="Exclu","Exclu",
AQ578="SAT","TX ISSUE",
AQ578="SPARE-ISSUE","SPARE-ISSUE",
AQ578="Fiber CAmtel","TX ISSUE",
AQ578="Fiber AOF","TX ISSUE",
AQ578="Projet OCM (HUAWEI)","TRAVAUX-HUAWEI",
AQ578="Projet OCM (NOKIA)","TRAVAUX -NOKIA",
AQ578="ACCESS-ISSUE","ACCESS-ISSUE",
AQ578="Projet OCM (ZTE, NOKIA, autres projets)","TRAVAUX OCM",
AQ578="No root CAuse","No root cause",
AQ578="ODU HS","TX ISSUE",
AQ578="IP &amp; VLAN","TX ISSUE",
AQ578="Warehouse HUAWEI","SPARE-ISSUE",
AQ578="SPARE-HS","SPARE-ISSUE",
AQ578="Power Telco","RAN ISSUE",AQ578="no impacts","no impacts"
),"")</f>
        <v>No root cause</v>
      </c>
      <c r="AQ578" s="126" t="s">
        <v>5344</v>
      </c>
      <c r="AR578" s="48" t="str" cm="1">
        <f t="array" ref="AR578">IFERROR(_xlfn.IFS(
AQ578="MPR ISSUE","ACTIVE",
AQ578="BSS Hardware Issue","ACTIVE",
AQ578="Sites strategiques, MLL, Pylone, etc.","PASSIVE",
AQ578="AKTIVCO DEFAUT GE &amp; POWER Cabinet","PASSIVE",
AQ578="AKTIVCO Coupure ENEO &amp; Baisse de tension","PASSIVE",
AQ578="Coupure ENEO &amp; Baisse de tension","PASSIVE",
AQ578="Defaut GE &amp; POWER Cabinet","PASSIVE",
AQ578="Sharing","PASSIVE",
AQ578="Sites strategiques &amp; DataCenter","PASSIVE",
AQ578="Exclu","Exclu",
AQ578="SAT","ACTIVE",
AQ578="SPARE-ISSUE","SPARE-ISSUE",
AQ578="Fiber CAmtel","ACTIVE",
AQ578="Fiber AOF","ACTIVE",
AQ578="Projet OCM (HUAWEI)","PLANNED WORKS",
AQ578="Projet OCM (NOKIA)","PLANNED WORKS",
AQ578="ACCESS-ISSUE","ACCESS-ISSUE",
AQ578="Projet OCM (ZTE, NOKIA, autres projets)","PLANNED WORKS",
AQ578="No root CAuse","No root cause",
AQ578="ODU HS","ACTIVE",
AQ578="IP &amp; VLAN","ACTIVE",
AQ578="Warehouse HUAWEI","SPARE-ISSUE",
AQ578="SPARE-HS","SPARE-ISSUE",
AQ578="Power Telco","ACTIVE", AQ578="no impacts","no impacts"
),"")</f>
        <v>No root cause</v>
      </c>
      <c r="AS578" s="92" t="s">
        <v>5537</v>
      </c>
      <c r="AT578" s="98" t="s">
        <v>1322</v>
      </c>
      <c r="AV578" s="17" t="s">
        <v>5537</v>
      </c>
      <c r="AW578" s="7" t="s">
        <v>5537</v>
      </c>
      <c r="AX578" s="6" t="s">
        <v>5537</v>
      </c>
      <c r="AY578" s="7"/>
      <c r="AZ578" s="3" t="s">
        <v>5537</v>
      </c>
      <c r="BA578" s="18" t="s">
        <v>5537</v>
      </c>
      <c r="BB578" s="18" t="s">
        <v>5537</v>
      </c>
      <c r="BC578" s="18" t="s">
        <v>5537</v>
      </c>
      <c r="BD578" s="18" t="s">
        <v>5537</v>
      </c>
      <c r="BE578" s="18" t="s">
        <v>5537</v>
      </c>
      <c r="BF578" s="18" t="s">
        <v>5537</v>
      </c>
      <c r="BG578" s="18" t="s">
        <v>5537</v>
      </c>
      <c r="BH578" s="18" t="s">
        <v>5537</v>
      </c>
      <c r="BI578" s="18" t="s">
        <v>5537</v>
      </c>
      <c r="BJ578" s="18" t="s">
        <v>5537</v>
      </c>
      <c r="BK578" s="18" t="s">
        <v>5537</v>
      </c>
      <c r="BL578" s="9" t="s">
        <v>5537</v>
      </c>
      <c r="BM578" s="14" t="s">
        <v>5537</v>
      </c>
      <c r="BN578" s="14" t="s">
        <v>5537</v>
      </c>
      <c r="BO578" s="14" t="str">
        <f>_xlfn.XLOOKUP(B578,'[4]cell downs 18042026 17h'!$B:$B,'[4]cell downs 18042026 17h'!$B:$B,"")</f>
        <v/>
      </c>
      <c r="BP578" s="14" t="str">
        <f>_xlfn.XLOOKUP(B578,'[5]Cells Huawei 19042026 15h'!$B:$B,'[5]Cells Huawei 19042026 15h'!$B:$B,"")</f>
        <v/>
      </c>
      <c r="BQ578" s="9" t="str">
        <f>_xlfn.XLOOKUP(B578,'[6]cells down 19042026 9H40'!$B:$B,'[6]cells down 19042026 9H40'!$B:$B,"")</f>
        <v/>
      </c>
      <c r="BR578" s="9" t="s">
        <v>1322</v>
      </c>
      <c r="BS578" s="9" t="s">
        <v>5537</v>
      </c>
      <c r="BT578" s="108"/>
    </row>
    <row r="579" spans="1:72" s="9" customFormat="1" x14ac:dyDescent="0.35">
      <c r="A579" s="1" t="s">
        <v>4787</v>
      </c>
      <c r="B579" s="8" t="s">
        <v>4788</v>
      </c>
      <c r="C579" s="3" t="str">
        <f>_xlfn.XLOOKUP(B579,'[1]daily break down'!$D:$D,'[1]daily break down'!$E:$E,"")</f>
        <v>CENTRE</v>
      </c>
      <c r="D579" s="1" t="s">
        <v>21</v>
      </c>
      <c r="E579" s="1" t="s">
        <v>80</v>
      </c>
      <c r="F579" s="3" t="s">
        <v>37</v>
      </c>
      <c r="G579" s="1" t="s">
        <v>4769</v>
      </c>
      <c r="H579" s="33" t="str">
        <f>_xlfn.XLOOKUP(B579,[2]CALCULATION!$B:$B,[2]CALCULATION!$H:$H,"")</f>
        <v>NOKIA</v>
      </c>
      <c r="I579" s="28">
        <v>3.5670156634881818E-5</v>
      </c>
      <c r="J579" s="28">
        <v>1.4268062653923776E-4</v>
      </c>
      <c r="K579" s="28">
        <v>7.1340313269300466E-5</v>
      </c>
      <c r="L579" s="28">
        <v>7.1340313269589948E-5</v>
      </c>
      <c r="M579" s="28">
        <v>1.4268062653877459E-4</v>
      </c>
      <c r="N579" s="28">
        <v>1.7835078317354061E-5</v>
      </c>
      <c r="O579" s="28">
        <v>8.9175391586828202E-5</v>
      </c>
      <c r="P579" s="28">
        <v>1.6051570485659184E-4</v>
      </c>
      <c r="Q579" s="28">
        <v>8.9175391587117684E-5</v>
      </c>
      <c r="R579" s="28">
        <v>1.2484554822182582E-4</v>
      </c>
      <c r="S579" s="93">
        <v>1.0701046990452966E-4</v>
      </c>
      <c r="T579" s="93">
        <f>_xlfn.XLOOKUP(B579,'[3]Nur des jours'!$B:$B,'[3]Nur des jours'!$U:$U,"")</f>
        <v>5.3505234952004287E-5</v>
      </c>
      <c r="U579" s="93">
        <v>1.0701046990441385E-4</v>
      </c>
      <c r="V579" s="93">
        <v>1.0701046990429807E-4</v>
      </c>
      <c r="W579" s="93">
        <v>5.3505234952004287E-5</v>
      </c>
      <c r="X579" s="93">
        <v>2.5710423727232006</v>
      </c>
      <c r="Y579" s="93">
        <v>1.0701046990452966E-4</v>
      </c>
      <c r="Z579" s="93">
        <v>7.1340313269416245E-5</v>
      </c>
      <c r="AA579" s="93">
        <v>8.9175391587059801E-5</v>
      </c>
      <c r="AB579" s="93">
        <v>9.4793441256959737E-2</v>
      </c>
      <c r="AC579" s="93">
        <f>_xlfn.XLOOKUP(B579,'[3]Nur des jours'!$B:$B,'[3]Nur des jours'!$N:$N,"")</f>
        <v>1.7835078317388799E-4</v>
      </c>
      <c r="AD579" s="93">
        <v>1.7835078317388799E-4</v>
      </c>
      <c r="AE579" s="93">
        <v>1.2484554822194161E-4</v>
      </c>
      <c r="AF579" s="93">
        <v>1.7835078317388799E-4</v>
      </c>
      <c r="AG579" s="93"/>
      <c r="AH579" s="93">
        <v>3.5670156634766019E-5</v>
      </c>
      <c r="AI579" s="93">
        <v>0</v>
      </c>
      <c r="AJ579" s="93">
        <v>0</v>
      </c>
      <c r="AK579" s="93">
        <v>6.8400650517497219E-5</v>
      </c>
      <c r="AL579" s="93">
        <v>3.5670156634766019E-5</v>
      </c>
      <c r="AM579" s="49" t="s">
        <v>5559</v>
      </c>
      <c r="AN579" s="49"/>
      <c r="AO579" s="48" t="str" cm="1">
        <f t="array" ref="AO579">IFERROR(_xlfn.IFS(
AQ579="MPR ISSUE","PDH",
AQ579="BSS Hardware Issue","BSS",
AQ579="Sites strategiques, MLL, Pylone, etc.","ENVTECH",
AQ579="AKTIVCO DEFAUT GE &amp; POWER Cabinet","AKTIVCO",
AQ579="AKTIVCO Coupure ENEO &amp; Baisse de tension","AKTIVCO GRID ONLY",
AQ579="Coupure ENEO &amp; Baisse de tension","IHS GRID ONLY",
AQ579="Defaut GE &amp; POWER Cabinet","IHS",
AQ579="Sharing","Partners",
AQ579="Sites strategiques &amp; DataCenter","SST &amp; DC",
AQ579="Exclu","Exclu",
AQ579="SAT","SAT",
AQ579="SPARE-ISSUE","SPARE-ISSUE",
AQ579="Fiber CAmtel","TRANS_FO_CAMTEL",
AQ579="Fiber AOF","Fiber AOF",
AQ579="Projet OCM (HUAWEI)","TRAVAUX-HUAWEI",
AQ579="Projet OCM (NOKIA)","TRAVAUX-NOKIA",
AQ579="ACCESS-ISSUE","ACCESS-ISSUE",
AQ579="Projet OCM (ZTE, NOKIA, autres projets)","TRAVAUX OCM",
AQ579="No root CAuse","No root cause",
AQ579="ODU HS","PDH",
AQ579="IP &amp; VLAN","PDH",
AQ579="Warehouse HUAWEI","SPARE-ISSUE",
AQ579="SPARE-HS","SPARE-ISSUE",
AQ579="Power Telco","BSS",AQ579="no impacts","no impacts"
),"")</f>
        <v>No root cause</v>
      </c>
      <c r="AP579" s="48" t="str" cm="1">
        <f t="array" ref="AP579">IFERROR(_xlfn.IFS(
AQ579="MPR ISSUE","TX ISSUE",
AQ579="BSS Hardware Issue","RAN ISSUE",
AQ579="Sites strategiques, MLL, Pylone, etc.","ENVTECH",
AQ579="AKTIVCO DEFAUT GE &amp; POWER Cabinet","POWER ISSUE",
AQ579="AKTIVCO Coupure ENEO &amp; Baisse de tension","POWER ISSUE",
AQ579="Coupure ENEO &amp; Baisse de tension","POWER ISSUE",
AQ579="Defaut GE &amp; POWER Cabinet","POWER ISSUE",
AQ579="Sharing","POWER ISSUE",
AQ579="Sites strategiques &amp; DataCenter","POWER ISSUE",
AQ579="Exclu","Exclu",
AQ579="SAT","TX ISSUE",
AQ579="SPARE-ISSUE","SPARE-ISSUE",
AQ579="Fiber CAmtel","TX ISSUE",
AQ579="Fiber AOF","TX ISSUE",
AQ579="Projet OCM (HUAWEI)","TRAVAUX-HUAWEI",
AQ579="Projet OCM (NOKIA)","TRAVAUX -NOKIA",
AQ579="ACCESS-ISSUE","ACCESS-ISSUE",
AQ579="Projet OCM (ZTE, NOKIA, autres projets)","TRAVAUX OCM",
AQ579="No root CAuse","No root cause",
AQ579="ODU HS","TX ISSUE",
AQ579="IP &amp; VLAN","TX ISSUE",
AQ579="Warehouse HUAWEI","SPARE-ISSUE",
AQ579="SPARE-HS","SPARE-ISSUE",
AQ579="Power Telco","RAN ISSUE",AQ579="no impacts","no impacts"
),"")</f>
        <v>No root cause</v>
      </c>
      <c r="AQ579" s="67" t="s">
        <v>5344</v>
      </c>
      <c r="AR579" s="48" t="str" cm="1">
        <f t="array" ref="AR579">IFERROR(_xlfn.IFS(
AQ579="MPR ISSUE","ACTIVE",
AQ579="BSS Hardware Issue","ACTIVE",
AQ579="Sites strategiques, MLL, Pylone, etc.","PASSIVE",
AQ579="AKTIVCO DEFAUT GE &amp; POWER Cabinet","PASSIVE",
AQ579="AKTIVCO Coupure ENEO &amp; Baisse de tension","PASSIVE",
AQ579="Coupure ENEO &amp; Baisse de tension","PASSIVE",
AQ579="Defaut GE &amp; POWER Cabinet","PASSIVE",
AQ579="Sharing","PASSIVE",
AQ579="Sites strategiques &amp; DataCenter","PASSIVE",
AQ579="Exclu","Exclu",
AQ579="SAT","ACTIVE",
AQ579="SPARE-ISSUE","SPARE-ISSUE",
AQ579="Fiber CAmtel","ACTIVE",
AQ579="Fiber AOF","ACTIVE",
AQ579="Projet OCM (HUAWEI)","PLANNED WORKS",
AQ579="Projet OCM (NOKIA)","PLANNED WORKS",
AQ579="ACCESS-ISSUE","ACCESS-ISSUE",
AQ579="Projet OCM (ZTE, NOKIA, autres projets)","PLANNED WORKS",
AQ579="No root CAuse","No root cause",
AQ579="ODU HS","ACTIVE",
AQ579="IP &amp; VLAN","ACTIVE",
AQ579="Warehouse HUAWEI","SPARE-ISSUE",
AQ579="SPARE-HS","SPARE-ISSUE",
AQ579="Power Telco","ACTIVE", AQ579="no impacts","no impacts"
),"")</f>
        <v>No root cause</v>
      </c>
      <c r="AS579" s="92" t="s">
        <v>5537</v>
      </c>
      <c r="AT579" s="98" t="s">
        <v>4788</v>
      </c>
      <c r="AV579" s="17" t="s">
        <v>5537</v>
      </c>
      <c r="AW579" s="7" t="s">
        <v>5537</v>
      </c>
      <c r="AX579" s="6" t="s">
        <v>5537</v>
      </c>
      <c r="AY579" s="7"/>
      <c r="AZ579" s="3" t="s">
        <v>5537</v>
      </c>
      <c r="BA579" s="18" t="s">
        <v>5537</v>
      </c>
      <c r="BB579" s="18" t="s">
        <v>5537</v>
      </c>
      <c r="BC579" s="18" t="s">
        <v>5537</v>
      </c>
      <c r="BD579" s="18" t="s">
        <v>5537</v>
      </c>
      <c r="BE579" s="18" t="s">
        <v>5537</v>
      </c>
      <c r="BF579" s="18" t="s">
        <v>5537</v>
      </c>
      <c r="BG579" s="18" t="s">
        <v>5537</v>
      </c>
      <c r="BH579" s="18" t="s">
        <v>5537</v>
      </c>
      <c r="BI579" s="18" t="s">
        <v>5537</v>
      </c>
      <c r="BJ579" s="18" t="s">
        <v>5537</v>
      </c>
      <c r="BK579" s="18" t="s">
        <v>5537</v>
      </c>
      <c r="BL579" s="9" t="s">
        <v>5537</v>
      </c>
      <c r="BM579" s="14" t="s">
        <v>5537</v>
      </c>
      <c r="BN579" s="14" t="s">
        <v>5537</v>
      </c>
      <c r="BO579" s="14" t="str">
        <f>_xlfn.XLOOKUP(B579,'[4]cell downs 18042026 17h'!$B:$B,'[4]cell downs 18042026 17h'!$B:$B,"")</f>
        <v/>
      </c>
      <c r="BP579" s="14" t="str">
        <f>_xlfn.XLOOKUP(B579,'[5]Cells Huawei 19042026 15h'!$B:$B,'[5]Cells Huawei 19042026 15h'!$B:$B,"")</f>
        <v/>
      </c>
      <c r="BQ579" s="9" t="str">
        <f>_xlfn.XLOOKUP(B579,'[6]cells down 19042026 9H40'!$B:$B,'[6]cells down 19042026 9H40'!$B:$B,"")</f>
        <v/>
      </c>
      <c r="BR579" s="9" t="s">
        <v>5537</v>
      </c>
      <c r="BS579" s="9" t="s">
        <v>302</v>
      </c>
      <c r="BT579" s="108"/>
    </row>
    <row r="580" spans="1:72" s="9" customFormat="1" x14ac:dyDescent="0.35">
      <c r="A580" s="1" t="s">
        <v>45</v>
      </c>
      <c r="B580" s="1" t="s">
        <v>46</v>
      </c>
      <c r="C580" s="3" t="str">
        <f>_xlfn.XLOOKUP(B580,'[1]daily break down'!$D:$D,'[1]daily break down'!$E:$E,"")</f>
        <v>Douala</v>
      </c>
      <c r="D580" s="1" t="s">
        <v>21</v>
      </c>
      <c r="E580" s="1" t="s">
        <v>30</v>
      </c>
      <c r="F580" s="3" t="s">
        <v>31</v>
      </c>
      <c r="G580" s="1" t="s">
        <v>32</v>
      </c>
      <c r="H580" s="34" t="str">
        <f>_xlfn.XLOOKUP(B580,[2]CALCULATION!$B:$B,[2]CALCULATION!$H:$H,"")</f>
        <v>ZTE</v>
      </c>
      <c r="I580" s="28">
        <v>1.9537436542791351</v>
      </c>
      <c r="J580" s="28">
        <v>39.06723967206284</v>
      </c>
      <c r="K580" s="28">
        <v>22.828864576110131</v>
      </c>
      <c r="L580" s="28">
        <v>26.664761880302365</v>
      </c>
      <c r="M580" s="28">
        <v>0</v>
      </c>
      <c r="N580" s="28">
        <v>3.2373877460170721</v>
      </c>
      <c r="O580" s="28">
        <v>0</v>
      </c>
      <c r="P580" s="28">
        <v>57.271022563514265</v>
      </c>
      <c r="Q580" s="28">
        <v>56.318504535817112</v>
      </c>
      <c r="R580" s="28">
        <v>0</v>
      </c>
      <c r="S580" s="93">
        <v>5.9068709282516201</v>
      </c>
      <c r="T580" s="93">
        <f>_xlfn.XLOOKUP(B580,'[3]Nur des jours'!$B:$B,'[3]Nur des jours'!$U:$U,"")</f>
        <v>45.748313514994315</v>
      </c>
      <c r="U580" s="93">
        <v>30.956951828166883</v>
      </c>
      <c r="V580" s="93">
        <v>15.409507666230066</v>
      </c>
      <c r="W580" s="93">
        <v>45.748313514994315</v>
      </c>
      <c r="X580" s="93">
        <v>3.9872814489502981</v>
      </c>
      <c r="Y580" s="93">
        <v>0</v>
      </c>
      <c r="Z580" s="93">
        <v>0</v>
      </c>
      <c r="AA580" s="93">
        <v>2.8948430232964443E-17</v>
      </c>
      <c r="AB580" s="93">
        <v>16.79534675672668</v>
      </c>
      <c r="AC580" s="93">
        <f>_xlfn.XLOOKUP(B580,'[3]Nur des jours'!$B:$B,'[3]Nur des jours'!$N:$N,"")</f>
        <v>3.1573260794502818</v>
      </c>
      <c r="AD580" s="93">
        <v>3.1573260794502818</v>
      </c>
      <c r="AE580" s="93">
        <v>0</v>
      </c>
      <c r="AF580" s="93">
        <v>0</v>
      </c>
      <c r="AG580" s="93"/>
      <c r="AH580" s="93">
        <v>3.9804091570326108E-17</v>
      </c>
      <c r="AI580" s="93">
        <v>0</v>
      </c>
      <c r="AJ580" s="93">
        <v>0</v>
      </c>
      <c r="AK580" s="93">
        <v>7.6327832942979512E-17</v>
      </c>
      <c r="AL580" s="93">
        <v>3.9804091570326108E-17</v>
      </c>
      <c r="AM580" s="49" t="s">
        <v>5559</v>
      </c>
      <c r="AN580" s="49"/>
      <c r="AO580" s="48" t="str" cm="1">
        <f t="array" ref="AO580">IFERROR(_xlfn.IFS(
AQ580="MPR ISSUE","PDH",
AQ580="BSS Hardware Issue","BSS",
AQ580="Sites strategiques, MLL, Pylone, etc.","ENVTECH",
AQ580="AKTIVCO DEFAUT GE &amp; POWER Cabinet","AKTIVCO",
AQ580="AKTIVCO Coupure ENEO &amp; Baisse de tension","AKTIVCO GRID ONLY",
AQ580="Coupure ENEO &amp; Baisse de tension","IHS GRID ONLY",
AQ580="Defaut GE &amp; POWER Cabinet","IHS",
AQ580="Sharing","Partners",
AQ580="Sites strategiques &amp; DataCenter","SST &amp; DC",
AQ580="Exclu","Exclu",
AQ580="SAT","SAT",
AQ580="SPARE-ISSUE","SPARE-ISSUE",
AQ580="Fiber CAmtel","TRANS_FO_CAMTEL",
AQ580="Fiber AOF","Fiber AOF",
AQ580="Projet OCM (HUAWEI)","TRAVAUX-HUAWEI",
AQ580="Projet OCM (NOKIA)","TRAVAUX-NOKIA",
AQ580="ACCESS-ISSUE","ACCESS-ISSUE",
AQ580="Projet OCM (ZTE, NOKIA, autres projets)","TRAVAUX OCM",
AQ580="No root CAuse","No root cause",
AQ580="ODU HS","PDH",
AQ580="IP &amp; VLAN","PDH",
AQ580="Warehouse HUAWEI","SPARE-ISSUE",
AQ580="SPARE-HS","SPARE-ISSUE",
AQ580="Power Telco","BSS",AQ580="no impacts","no impacts"
),"")</f>
        <v>No root cause</v>
      </c>
      <c r="AP580" s="48" t="str" cm="1">
        <f t="array" ref="AP580">IFERROR(_xlfn.IFS(
AQ580="MPR ISSUE","TX ISSUE",
AQ580="BSS Hardware Issue","RAN ISSUE",
AQ580="Sites strategiques, MLL, Pylone, etc.","ENVTECH",
AQ580="AKTIVCO DEFAUT GE &amp; POWER Cabinet","POWER ISSUE",
AQ580="AKTIVCO Coupure ENEO &amp; Baisse de tension","POWER ISSUE",
AQ580="Coupure ENEO &amp; Baisse de tension","POWER ISSUE",
AQ580="Defaut GE &amp; POWER Cabinet","POWER ISSUE",
AQ580="Sharing","POWER ISSUE",
AQ580="Sites strategiques &amp; DataCenter","POWER ISSUE",
AQ580="Exclu","Exclu",
AQ580="SAT","TX ISSUE",
AQ580="SPARE-ISSUE","SPARE-ISSUE",
AQ580="Fiber CAmtel","TX ISSUE",
AQ580="Fiber AOF","TX ISSUE",
AQ580="Projet OCM (HUAWEI)","TRAVAUX-HUAWEI",
AQ580="Projet OCM (NOKIA)","TRAVAUX -NOKIA",
AQ580="ACCESS-ISSUE","ACCESS-ISSUE",
AQ580="Projet OCM (ZTE, NOKIA, autres projets)","TRAVAUX OCM",
AQ580="No root CAuse","No root cause",
AQ580="ODU HS","TX ISSUE",
AQ580="IP &amp; VLAN","TX ISSUE",
AQ580="Warehouse HUAWEI","SPARE-ISSUE",
AQ580="SPARE-HS","SPARE-ISSUE",
AQ580="Power Telco","RAN ISSUE",AQ580="no impacts","no impacts"
),"")</f>
        <v>No root cause</v>
      </c>
      <c r="AQ580" s="67" t="s">
        <v>5344</v>
      </c>
      <c r="AR580" s="48" t="str" cm="1">
        <f t="array" ref="AR580">IFERROR(_xlfn.IFS(
AQ580="MPR ISSUE","ACTIVE",
AQ580="BSS Hardware Issue","ACTIVE",
AQ580="Sites strategiques, MLL, Pylone, etc.","PASSIVE",
AQ580="AKTIVCO DEFAUT GE &amp; POWER Cabinet","PASSIVE",
AQ580="AKTIVCO Coupure ENEO &amp; Baisse de tension","PASSIVE",
AQ580="Coupure ENEO &amp; Baisse de tension","PASSIVE",
AQ580="Defaut GE &amp; POWER Cabinet","PASSIVE",
AQ580="Sharing","PASSIVE",
AQ580="Sites strategiques &amp; DataCenter","PASSIVE",
AQ580="Exclu","Exclu",
AQ580="SAT","ACTIVE",
AQ580="SPARE-ISSUE","SPARE-ISSUE",
AQ580="Fiber CAmtel","ACTIVE",
AQ580="Fiber AOF","ACTIVE",
AQ580="Projet OCM (HUAWEI)","PLANNED WORKS",
AQ580="Projet OCM (NOKIA)","PLANNED WORKS",
AQ580="ACCESS-ISSUE","ACCESS-ISSUE",
AQ580="Projet OCM (ZTE, NOKIA, autres projets)","PLANNED WORKS",
AQ580="No root CAuse","No root cause",
AQ580="ODU HS","ACTIVE",
AQ580="IP &amp; VLAN","ACTIVE",
AQ580="Warehouse HUAWEI","SPARE-ISSUE",
AQ580="SPARE-HS","SPARE-ISSUE",
AQ580="Power Telco","ACTIVE", AQ580="no impacts","no impacts"
),"")</f>
        <v>No root cause</v>
      </c>
      <c r="AS580" s="92" t="s">
        <v>5537</v>
      </c>
      <c r="AT580" s="98" t="s">
        <v>46</v>
      </c>
      <c r="AV580" s="17" t="s">
        <v>5537</v>
      </c>
      <c r="AW580" s="7" t="s">
        <v>5537</v>
      </c>
      <c r="AX580" s="6" t="s">
        <v>5537</v>
      </c>
      <c r="AY580" s="7"/>
      <c r="AZ580" s="3" t="s">
        <v>5537</v>
      </c>
      <c r="BA580" s="18" t="s">
        <v>5537</v>
      </c>
      <c r="BB580" s="18" t="s">
        <v>5537</v>
      </c>
      <c r="BC580" s="18" t="s">
        <v>5537</v>
      </c>
      <c r="BD580" s="18" t="s">
        <v>5537</v>
      </c>
      <c r="BE580" s="18" t="s">
        <v>5537</v>
      </c>
      <c r="BF580" s="18" t="s">
        <v>5537</v>
      </c>
      <c r="BG580" s="18" t="s">
        <v>5537</v>
      </c>
      <c r="BH580" s="18" t="s">
        <v>5537</v>
      </c>
      <c r="BI580" s="18" t="s">
        <v>5537</v>
      </c>
      <c r="BJ580" s="18" t="s">
        <v>5537</v>
      </c>
      <c r="BK580" s="18" t="s">
        <v>5537</v>
      </c>
      <c r="BL580" s="9" t="s">
        <v>5537</v>
      </c>
      <c r="BM580" s="14" t="s">
        <v>5537</v>
      </c>
      <c r="BN580" s="14" t="s">
        <v>5537</v>
      </c>
      <c r="BO580" s="14" t="str">
        <f>_xlfn.XLOOKUP(B580,'[4]cell downs 18042026 17h'!$B:$B,'[4]cell downs 18042026 17h'!$B:$B,"")</f>
        <v/>
      </c>
      <c r="BP580" s="14" t="str">
        <f>_xlfn.XLOOKUP(B580,'[5]Cells Huawei 19042026 15h'!$B:$B,'[5]Cells Huawei 19042026 15h'!$B:$B,"")</f>
        <v/>
      </c>
      <c r="BQ580" s="9" t="str">
        <f>_xlfn.XLOOKUP(B580,'[6]cells down 19042026 9H40'!$B:$B,'[6]cells down 19042026 9H40'!$B:$B,"")</f>
        <v/>
      </c>
      <c r="BR580" s="9" t="s">
        <v>5537</v>
      </c>
      <c r="BS580" s="9" t="s">
        <v>5537</v>
      </c>
      <c r="BT580" s="108"/>
    </row>
    <row r="581" spans="1:72" s="9" customFormat="1" x14ac:dyDescent="0.35">
      <c r="A581" s="1" t="s">
        <v>2492</v>
      </c>
      <c r="B581" s="8" t="s">
        <v>2493</v>
      </c>
      <c r="C581" s="3" t="str">
        <f>_xlfn.XLOOKUP(B581,'[1]daily break down'!$D:$D,'[1]daily break down'!$E:$E,"")</f>
        <v>Douala</v>
      </c>
      <c r="D581" s="1" t="s">
        <v>11</v>
      </c>
      <c r="E581" s="1" t="s">
        <v>5554</v>
      </c>
      <c r="F581" s="3" t="s">
        <v>31</v>
      </c>
      <c r="G581" s="1" t="s">
        <v>32</v>
      </c>
      <c r="H581" s="34" t="str">
        <f>_xlfn.XLOOKUP(B581,[2]CALCULATION!$B:$B,[2]CALCULATION!$H:$H,"")</f>
        <v>ZTE</v>
      </c>
      <c r="I581" s="28">
        <v>0</v>
      </c>
      <c r="J581" s="28">
        <v>0</v>
      </c>
      <c r="K581" s="28">
        <v>0</v>
      </c>
      <c r="L581" s="28">
        <v>0</v>
      </c>
      <c r="M581" s="28">
        <v>0</v>
      </c>
      <c r="N581" s="28">
        <v>0</v>
      </c>
      <c r="O581" s="28">
        <v>0</v>
      </c>
      <c r="P581" s="28">
        <v>3.6185537791205549E-17</v>
      </c>
      <c r="Q581" s="28">
        <v>24.200756635362541</v>
      </c>
      <c r="R581" s="28">
        <v>0</v>
      </c>
      <c r="S581" s="93">
        <v>0</v>
      </c>
      <c r="T581" s="93">
        <f>_xlfn.XLOOKUP(B581,'[3]Nur des jours'!$B:$B,'[3]Nur des jours'!$U:$U,"")</f>
        <v>15.617054472609599</v>
      </c>
      <c r="U581" s="93">
        <v>13.587244209306771</v>
      </c>
      <c r="V581" s="93">
        <v>5.2518063367319865</v>
      </c>
      <c r="W581" s="93">
        <v>15.617054472609599</v>
      </c>
      <c r="X581" s="93">
        <v>0</v>
      </c>
      <c r="Y581" s="93">
        <v>0</v>
      </c>
      <c r="Z581" s="93">
        <v>0</v>
      </c>
      <c r="AA581" s="93">
        <v>0</v>
      </c>
      <c r="AB581" s="93">
        <v>0</v>
      </c>
      <c r="AC581" s="93">
        <f>_xlfn.XLOOKUP(B581,'[3]Nur des jours'!$B:$B,'[3]Nur des jours'!$N:$N,"")</f>
        <v>0</v>
      </c>
      <c r="AD581" s="93">
        <v>0</v>
      </c>
      <c r="AE581" s="93">
        <v>0</v>
      </c>
      <c r="AF581" s="93">
        <v>0</v>
      </c>
      <c r="AG581" s="93"/>
      <c r="AH581" s="93">
        <v>2.8948430232964443E-17</v>
      </c>
      <c r="AI581" s="93">
        <v>0</v>
      </c>
      <c r="AJ581" s="93">
        <v>0</v>
      </c>
      <c r="AK581" s="93">
        <v>5.5511151231257827E-17</v>
      </c>
      <c r="AL581" s="93">
        <v>2.8948430232964443E-17</v>
      </c>
      <c r="AM581" s="49" t="s">
        <v>5559</v>
      </c>
      <c r="AN581" s="49"/>
      <c r="AO581" s="48" t="str" cm="1">
        <f t="array" ref="AO581">IFERROR(_xlfn.IFS(
AQ581="MPR ISSUE","PDH",
AQ581="BSS Hardware Issue","BSS",
AQ581="Sites strategiques, MLL, Pylone, etc.","ENVTECH",
AQ581="AKTIVCO DEFAUT GE &amp; POWER Cabinet","AKTIVCO",
AQ581="AKTIVCO Coupure ENEO &amp; Baisse de tension","AKTIVCO GRID ONLY",
AQ581="Coupure ENEO &amp; Baisse de tension","IHS GRID ONLY",
AQ581="Defaut GE &amp; POWER Cabinet","IHS",
AQ581="Sharing","Partners",
AQ581="Sites strategiques &amp; DataCenter","SST &amp; DC",
AQ581="Exclu","Exclu",
AQ581="SAT","SAT",
AQ581="SPARE-ISSUE","SPARE-ISSUE",
AQ581="Fiber CAmtel","TRANS_FO_CAMTEL",
AQ581="Fiber AOF","Fiber AOF",
AQ581="Projet OCM (HUAWEI)","TRAVAUX-HUAWEI",
AQ581="Projet OCM (NOKIA)","TRAVAUX-NOKIA",
AQ581="ACCESS-ISSUE","ACCESS-ISSUE",
AQ581="Projet OCM (ZTE, NOKIA, autres projets)","TRAVAUX OCM",
AQ581="No root CAuse","No root cause",
AQ581="ODU HS","PDH",
AQ581="IP &amp; VLAN","PDH",
AQ581="Warehouse HUAWEI","SPARE-ISSUE",
AQ581="SPARE-HS","SPARE-ISSUE",
AQ581="Power Telco","BSS",AQ581="no impacts","no impacts"
),"")</f>
        <v>No root cause</v>
      </c>
      <c r="AP581" s="48" t="str" cm="1">
        <f t="array" ref="AP581">IFERROR(_xlfn.IFS(
AQ581="MPR ISSUE","TX ISSUE",
AQ581="BSS Hardware Issue","RAN ISSUE",
AQ581="Sites strategiques, MLL, Pylone, etc.","ENVTECH",
AQ581="AKTIVCO DEFAUT GE &amp; POWER Cabinet","POWER ISSUE",
AQ581="AKTIVCO Coupure ENEO &amp; Baisse de tension","POWER ISSUE",
AQ581="Coupure ENEO &amp; Baisse de tension","POWER ISSUE",
AQ581="Defaut GE &amp; POWER Cabinet","POWER ISSUE",
AQ581="Sharing","POWER ISSUE",
AQ581="Sites strategiques &amp; DataCenter","POWER ISSUE",
AQ581="Exclu","Exclu",
AQ581="SAT","TX ISSUE",
AQ581="SPARE-ISSUE","SPARE-ISSUE",
AQ581="Fiber CAmtel","TX ISSUE",
AQ581="Fiber AOF","TX ISSUE",
AQ581="Projet OCM (HUAWEI)","TRAVAUX-HUAWEI",
AQ581="Projet OCM (NOKIA)","TRAVAUX -NOKIA",
AQ581="ACCESS-ISSUE","ACCESS-ISSUE",
AQ581="Projet OCM (ZTE, NOKIA, autres projets)","TRAVAUX OCM",
AQ581="No root CAuse","No root cause",
AQ581="ODU HS","TX ISSUE",
AQ581="IP &amp; VLAN","TX ISSUE",
AQ581="Warehouse HUAWEI","SPARE-ISSUE",
AQ581="SPARE-HS","SPARE-ISSUE",
AQ581="Power Telco","RAN ISSUE",AQ581="no impacts","no impacts"
),"")</f>
        <v>No root cause</v>
      </c>
      <c r="AQ581" s="126" t="s">
        <v>5344</v>
      </c>
      <c r="AR581" s="48" t="str" cm="1">
        <f t="array" ref="AR581">IFERROR(_xlfn.IFS(
AQ581="MPR ISSUE","ACTIVE",
AQ581="BSS Hardware Issue","ACTIVE",
AQ581="Sites strategiques, MLL, Pylone, etc.","PASSIVE",
AQ581="AKTIVCO DEFAUT GE &amp; POWER Cabinet","PASSIVE",
AQ581="AKTIVCO Coupure ENEO &amp; Baisse de tension","PASSIVE",
AQ581="Coupure ENEO &amp; Baisse de tension","PASSIVE",
AQ581="Defaut GE &amp; POWER Cabinet","PASSIVE",
AQ581="Sharing","PASSIVE",
AQ581="Sites strategiques &amp; DataCenter","PASSIVE",
AQ581="Exclu","Exclu",
AQ581="SAT","ACTIVE",
AQ581="SPARE-ISSUE","SPARE-ISSUE",
AQ581="Fiber CAmtel","ACTIVE",
AQ581="Fiber AOF","ACTIVE",
AQ581="Projet OCM (HUAWEI)","PLANNED WORKS",
AQ581="Projet OCM (NOKIA)","PLANNED WORKS",
AQ581="ACCESS-ISSUE","ACCESS-ISSUE",
AQ581="Projet OCM (ZTE, NOKIA, autres projets)","PLANNED WORKS",
AQ581="No root CAuse","No root cause",
AQ581="ODU HS","ACTIVE",
AQ581="IP &amp; VLAN","ACTIVE",
AQ581="Warehouse HUAWEI","SPARE-ISSUE",
AQ581="SPARE-HS","SPARE-ISSUE",
AQ581="Power Telco","ACTIVE", AQ581="no impacts","no impacts"
),"")</f>
        <v>No root cause</v>
      </c>
      <c r="AS581" s="92" t="s">
        <v>5537</v>
      </c>
      <c r="AT581" s="98" t="s">
        <v>2493</v>
      </c>
      <c r="AV581" s="17" t="s">
        <v>5537</v>
      </c>
      <c r="AW581" s="7" t="s">
        <v>5537</v>
      </c>
      <c r="AX581" s="6" t="s">
        <v>5537</v>
      </c>
      <c r="AY581" s="7"/>
      <c r="AZ581" s="3" t="s">
        <v>5537</v>
      </c>
      <c r="BA581" s="18" t="s">
        <v>5537</v>
      </c>
      <c r="BB581" s="18" t="s">
        <v>5537</v>
      </c>
      <c r="BC581" s="18" t="s">
        <v>5537</v>
      </c>
      <c r="BD581" s="18" t="s">
        <v>5537</v>
      </c>
      <c r="BE581" s="18" t="s">
        <v>5537</v>
      </c>
      <c r="BF581" s="18" t="s">
        <v>5537</v>
      </c>
      <c r="BG581" s="18" t="s">
        <v>5537</v>
      </c>
      <c r="BH581" s="18" t="s">
        <v>5537</v>
      </c>
      <c r="BI581" s="18" t="s">
        <v>5537</v>
      </c>
      <c r="BJ581" s="18" t="s">
        <v>5537</v>
      </c>
      <c r="BK581" s="18" t="s">
        <v>5537</v>
      </c>
      <c r="BL581" s="9" t="s">
        <v>5537</v>
      </c>
      <c r="BM581" s="14" t="s">
        <v>5537</v>
      </c>
      <c r="BN581" s="14" t="s">
        <v>5537</v>
      </c>
      <c r="BO581" s="14" t="str">
        <f>_xlfn.XLOOKUP(B581,'[4]cell downs 18042026 17h'!$B:$B,'[4]cell downs 18042026 17h'!$B:$B,"")</f>
        <v/>
      </c>
      <c r="BP581" s="14" t="str">
        <f>_xlfn.XLOOKUP(B581,'[5]Cells Huawei 19042026 15h'!$B:$B,'[5]Cells Huawei 19042026 15h'!$B:$B,"")</f>
        <v/>
      </c>
      <c r="BQ581" s="9" t="str">
        <f>_xlfn.XLOOKUP(B581,'[6]cells down 19042026 9H40'!$B:$B,'[6]cells down 19042026 9H40'!$B:$B,"")</f>
        <v/>
      </c>
      <c r="BR581" s="9" t="s">
        <v>5537</v>
      </c>
      <c r="BS581" s="9" t="s">
        <v>12</v>
      </c>
      <c r="BT581" s="108"/>
    </row>
    <row r="582" spans="1:72" s="9" customFormat="1" x14ac:dyDescent="0.35">
      <c r="A582" s="1" t="s">
        <v>168</v>
      </c>
      <c r="B582" s="8" t="s">
        <v>169</v>
      </c>
      <c r="C582" s="3" t="str">
        <f>_xlfn.XLOOKUP(B582,'[1]daily break down'!$D:$D,'[1]daily break down'!$E:$E,"")</f>
        <v>Douala</v>
      </c>
      <c r="D582" s="1" t="s">
        <v>11</v>
      </c>
      <c r="E582" s="1" t="s">
        <v>145</v>
      </c>
      <c r="F582" s="3" t="s">
        <v>31</v>
      </c>
      <c r="G582" s="1" t="s">
        <v>32</v>
      </c>
      <c r="H582" s="34" t="str">
        <f>_xlfn.XLOOKUP(B582,[2]CALCULATION!$B:$B,[2]CALCULATION!$H:$H,"")</f>
        <v>ZTE</v>
      </c>
      <c r="I582" s="28">
        <v>0</v>
      </c>
      <c r="J582" s="28">
        <v>0</v>
      </c>
      <c r="K582" s="28">
        <v>0</v>
      </c>
      <c r="L582" s="28">
        <v>0</v>
      </c>
      <c r="M582" s="28">
        <v>22.641917285187176</v>
      </c>
      <c r="N582" s="28">
        <v>36.680460316237351</v>
      </c>
      <c r="O582" s="28">
        <v>0</v>
      </c>
      <c r="P582" s="28">
        <v>0</v>
      </c>
      <c r="Q582" s="28">
        <v>0</v>
      </c>
      <c r="R582" s="28">
        <v>0</v>
      </c>
      <c r="S582" s="93">
        <v>0</v>
      </c>
      <c r="T582" s="93">
        <f>_xlfn.XLOOKUP(B582,'[3]Nur des jours'!$B:$B,'[3]Nur des jours'!$U:$U,"")</f>
        <v>0</v>
      </c>
      <c r="U582" s="93">
        <v>0</v>
      </c>
      <c r="V582" s="93">
        <v>0</v>
      </c>
      <c r="W582" s="93">
        <v>0</v>
      </c>
      <c r="X582" s="93">
        <v>0</v>
      </c>
      <c r="Y582" s="93">
        <v>0</v>
      </c>
      <c r="Z582" s="93">
        <v>0</v>
      </c>
      <c r="AA582" s="93">
        <v>0</v>
      </c>
      <c r="AB582" s="93">
        <v>0</v>
      </c>
      <c r="AC582" s="93">
        <f>_xlfn.XLOOKUP(B582,'[3]Nur des jours'!$B:$B,'[3]Nur des jours'!$N:$N,"")</f>
        <v>20.598980404242749</v>
      </c>
      <c r="AD582" s="93">
        <v>20.598980404242749</v>
      </c>
      <c r="AE582" s="93">
        <v>13.868556899607057</v>
      </c>
      <c r="AF582" s="93">
        <v>40.743326827096759</v>
      </c>
      <c r="AG582" s="93"/>
      <c r="AH582" s="93">
        <v>0</v>
      </c>
      <c r="AI582" s="93">
        <v>0</v>
      </c>
      <c r="AJ582" s="93">
        <v>0</v>
      </c>
      <c r="AK582" s="93">
        <v>0</v>
      </c>
      <c r="AL582" s="93">
        <v>0</v>
      </c>
      <c r="AM582" s="49" t="s">
        <v>5559</v>
      </c>
      <c r="AN582" s="49"/>
      <c r="AO582" s="48" t="str" cm="1">
        <f t="array" ref="AO582">IFERROR(_xlfn.IFS(
AQ582="MPR ISSUE","PDH",
AQ582="BSS Hardware Issue","BSS",
AQ582="Sites strategiques, MLL, Pylone, etc.","ENVTECH",
AQ582="AKTIVCO DEFAUT GE &amp; POWER Cabinet","AKTIVCO",
AQ582="AKTIVCO Coupure ENEO &amp; Baisse de tension","AKTIVCO GRID ONLY",
AQ582="Coupure ENEO &amp; Baisse de tension","IHS GRID ONLY",
AQ582="Defaut GE &amp; POWER Cabinet","IHS",
AQ582="Sharing","Partners",
AQ582="Sites strategiques &amp; DataCenter","SST &amp; DC",
AQ582="Exclu","Exclu",
AQ582="SAT","SAT",
AQ582="SPARE-ISSUE","SPARE-ISSUE",
AQ582="Fiber CAmtel","TRANS_FO_CAMTEL",
AQ582="Fiber AOF","Fiber AOF",
AQ582="Projet OCM (HUAWEI)","TRAVAUX-HUAWEI",
AQ582="Projet OCM (NOKIA)","TRAVAUX-NOKIA",
AQ582="ACCESS-ISSUE","ACCESS-ISSUE",
AQ582="Projet OCM (ZTE, NOKIA, autres projets)","TRAVAUX OCM",
AQ582="No root CAuse","No root cause",
AQ582="ODU HS","PDH",
AQ582="IP &amp; VLAN","PDH",
AQ582="Warehouse HUAWEI","SPARE-ISSUE",
AQ582="SPARE-HS","SPARE-ISSUE",
AQ582="Power Telco","BSS",AQ582="no impacts","no impacts"
),"")</f>
        <v>No root cause</v>
      </c>
      <c r="AP582" s="48" t="str" cm="1">
        <f t="array" ref="AP582">IFERROR(_xlfn.IFS(
AQ582="MPR ISSUE","TX ISSUE",
AQ582="BSS Hardware Issue","RAN ISSUE",
AQ582="Sites strategiques, MLL, Pylone, etc.","ENVTECH",
AQ582="AKTIVCO DEFAUT GE &amp; POWER Cabinet","POWER ISSUE",
AQ582="AKTIVCO Coupure ENEO &amp; Baisse de tension","POWER ISSUE",
AQ582="Coupure ENEO &amp; Baisse de tension","POWER ISSUE",
AQ582="Defaut GE &amp; POWER Cabinet","POWER ISSUE",
AQ582="Sharing","POWER ISSUE",
AQ582="Sites strategiques &amp; DataCenter","POWER ISSUE",
AQ582="Exclu","Exclu",
AQ582="SAT","TX ISSUE",
AQ582="SPARE-ISSUE","SPARE-ISSUE",
AQ582="Fiber CAmtel","TX ISSUE",
AQ582="Fiber AOF","TX ISSUE",
AQ582="Projet OCM (HUAWEI)","TRAVAUX-HUAWEI",
AQ582="Projet OCM (NOKIA)","TRAVAUX -NOKIA",
AQ582="ACCESS-ISSUE","ACCESS-ISSUE",
AQ582="Projet OCM (ZTE, NOKIA, autres projets)","TRAVAUX OCM",
AQ582="No root CAuse","No root cause",
AQ582="ODU HS","TX ISSUE",
AQ582="IP &amp; VLAN","TX ISSUE",
AQ582="Warehouse HUAWEI","SPARE-ISSUE",
AQ582="SPARE-HS","SPARE-ISSUE",
AQ582="Power Telco","RAN ISSUE",AQ582="no impacts","no impacts"
),"")</f>
        <v>No root cause</v>
      </c>
      <c r="AQ582" s="126" t="s">
        <v>5344</v>
      </c>
      <c r="AR582" s="48" t="str" cm="1">
        <f t="array" ref="AR582">IFERROR(_xlfn.IFS(
AQ582="MPR ISSUE","ACTIVE",
AQ582="BSS Hardware Issue","ACTIVE",
AQ582="Sites strategiques, MLL, Pylone, etc.","PASSIVE",
AQ582="AKTIVCO DEFAUT GE &amp; POWER Cabinet","PASSIVE",
AQ582="AKTIVCO Coupure ENEO &amp; Baisse de tension","PASSIVE",
AQ582="Coupure ENEO &amp; Baisse de tension","PASSIVE",
AQ582="Defaut GE &amp; POWER Cabinet","PASSIVE",
AQ582="Sharing","PASSIVE",
AQ582="Sites strategiques &amp; DataCenter","PASSIVE",
AQ582="Exclu","Exclu",
AQ582="SAT","ACTIVE",
AQ582="SPARE-ISSUE","SPARE-ISSUE",
AQ582="Fiber CAmtel","ACTIVE",
AQ582="Fiber AOF","ACTIVE",
AQ582="Projet OCM (HUAWEI)","PLANNED WORKS",
AQ582="Projet OCM (NOKIA)","PLANNED WORKS",
AQ582="ACCESS-ISSUE","ACCESS-ISSUE",
AQ582="Projet OCM (ZTE, NOKIA, autres projets)","PLANNED WORKS",
AQ582="No root CAuse","No root cause",
AQ582="ODU HS","ACTIVE",
AQ582="IP &amp; VLAN","ACTIVE",
AQ582="Warehouse HUAWEI","SPARE-ISSUE",
AQ582="SPARE-HS","SPARE-ISSUE",
AQ582="Power Telco","ACTIVE", AQ582="no impacts","no impacts"
),"")</f>
        <v>No root cause</v>
      </c>
      <c r="AS582" s="92" t="s">
        <v>5537</v>
      </c>
      <c r="AT582" s="98" t="s">
        <v>169</v>
      </c>
      <c r="AV582" s="17" t="s">
        <v>5537</v>
      </c>
      <c r="AW582" s="7" t="s">
        <v>5537</v>
      </c>
      <c r="AX582" s="6" t="s">
        <v>5537</v>
      </c>
      <c r="AY582" s="7"/>
      <c r="AZ582" s="3" t="s">
        <v>5537</v>
      </c>
      <c r="BA582" s="18" t="s">
        <v>5537</v>
      </c>
      <c r="BB582" s="18" t="s">
        <v>5537</v>
      </c>
      <c r="BC582" s="18" t="s">
        <v>5537</v>
      </c>
      <c r="BD582" s="18" t="s">
        <v>5537</v>
      </c>
      <c r="BE582" s="18" t="s">
        <v>5537</v>
      </c>
      <c r="BF582" s="18" t="s">
        <v>5537</v>
      </c>
      <c r="BG582" s="18" t="s">
        <v>5537</v>
      </c>
      <c r="BH582" s="18" t="s">
        <v>5537</v>
      </c>
      <c r="BI582" s="18" t="s">
        <v>5537</v>
      </c>
      <c r="BJ582" s="18" t="s">
        <v>5537</v>
      </c>
      <c r="BK582" s="18" t="s">
        <v>5537</v>
      </c>
      <c r="BL582" s="9" t="s">
        <v>5537</v>
      </c>
      <c r="BM582" s="14" t="s">
        <v>5537</v>
      </c>
      <c r="BN582" s="14" t="s">
        <v>5537</v>
      </c>
      <c r="BO582" s="14" t="str">
        <f>_xlfn.XLOOKUP(B582,'[4]cell downs 18042026 17h'!$B:$B,'[4]cell downs 18042026 17h'!$B:$B,"")</f>
        <v/>
      </c>
      <c r="BP582" s="14" t="str">
        <f>_xlfn.XLOOKUP(B582,'[5]Cells Huawei 19042026 15h'!$B:$B,'[5]Cells Huawei 19042026 15h'!$B:$B,"")</f>
        <v/>
      </c>
      <c r="BQ582" s="9" t="str">
        <f>_xlfn.XLOOKUP(B582,'[6]cells down 19042026 9H40'!$B:$B,'[6]cells down 19042026 9H40'!$B:$B,"")</f>
        <v/>
      </c>
      <c r="BR582" s="9" t="s">
        <v>5537</v>
      </c>
      <c r="BS582" s="9" t="s">
        <v>12</v>
      </c>
      <c r="BT582" s="108"/>
    </row>
    <row r="583" spans="1:72" s="9" customFormat="1" x14ac:dyDescent="0.35">
      <c r="A583" s="3" t="s">
        <v>2097</v>
      </c>
      <c r="B583" s="25" t="s">
        <v>2098</v>
      </c>
      <c r="C583" s="3" t="str">
        <f>_xlfn.XLOOKUP(B583,'[1]daily break down'!$D:$D,'[1]daily break down'!$E:$E,"")</f>
        <v>Douala</v>
      </c>
      <c r="D583" s="1" t="s">
        <v>5499</v>
      </c>
      <c r="E583" s="3" t="s">
        <v>5498</v>
      </c>
      <c r="F583" s="3" t="s">
        <v>31</v>
      </c>
      <c r="G583" s="3" t="s">
        <v>32</v>
      </c>
      <c r="H583" s="34" t="str">
        <f>_xlfn.XLOOKUP(B583,[2]CALCULATION!$B:$B,[2]CALCULATION!$H:$H,"")</f>
        <v>ZTE</v>
      </c>
      <c r="I583" s="28">
        <v>0</v>
      </c>
      <c r="J583" s="28">
        <v>0</v>
      </c>
      <c r="K583" s="28">
        <v>0</v>
      </c>
      <c r="L583" s="28">
        <v>0</v>
      </c>
      <c r="M583" s="28">
        <v>0</v>
      </c>
      <c r="N583" s="28">
        <v>0</v>
      </c>
      <c r="O583" s="28">
        <v>0</v>
      </c>
      <c r="P583" s="28">
        <v>0</v>
      </c>
      <c r="Q583" s="28">
        <v>0</v>
      </c>
      <c r="R583" s="28">
        <v>0</v>
      </c>
      <c r="S583" s="93">
        <v>10.192408391903728</v>
      </c>
      <c r="T583" s="93">
        <f>_xlfn.XLOOKUP(B583,'[3]Nur des jours'!$B:$B,'[3]Nur des jours'!$U:$U,"")</f>
        <v>0</v>
      </c>
      <c r="U583" s="93">
        <v>0</v>
      </c>
      <c r="V583" s="93">
        <v>0</v>
      </c>
      <c r="W583" s="93">
        <v>0</v>
      </c>
      <c r="X583" s="93">
        <v>0</v>
      </c>
      <c r="Y583" s="93">
        <v>0</v>
      </c>
      <c r="Z583" s="93">
        <v>0</v>
      </c>
      <c r="AA583" s="93">
        <v>0</v>
      </c>
      <c r="AB583" s="93">
        <v>0</v>
      </c>
      <c r="AC583" s="93">
        <f>_xlfn.XLOOKUP(B583,'[3]Nur des jours'!$B:$B,'[3]Nur des jours'!$N:$N,"")</f>
        <v>0</v>
      </c>
      <c r="AD583" s="93">
        <v>0</v>
      </c>
      <c r="AE583" s="93">
        <v>8.1506129559716154</v>
      </c>
      <c r="AF583" s="93">
        <v>37.249078283152549</v>
      </c>
      <c r="AG583" s="93"/>
      <c r="AH583" s="93">
        <v>0</v>
      </c>
      <c r="AI583" s="93">
        <v>0</v>
      </c>
      <c r="AJ583" s="93">
        <v>0</v>
      </c>
      <c r="AK583" s="93">
        <v>0</v>
      </c>
      <c r="AL583" s="93">
        <v>0</v>
      </c>
      <c r="AM583" s="49" t="s">
        <v>5559</v>
      </c>
      <c r="AN583" s="49"/>
      <c r="AO583" s="48" t="str" cm="1">
        <f t="array" ref="AO583">IFERROR(_xlfn.IFS(
AQ583="MPR ISSUE","PDH",
AQ583="BSS Hardware Issue","BSS",
AQ583="Sites strategiques, MLL, Pylone, etc.","ENVTECH",
AQ583="AKTIVCO DEFAUT GE &amp; POWER Cabinet","AKTIVCO",
AQ583="AKTIVCO Coupure ENEO &amp; Baisse de tension","AKTIVCO GRID ONLY",
AQ583="Coupure ENEO &amp; Baisse de tension","IHS GRID ONLY",
AQ583="Defaut GE &amp; POWER Cabinet","IHS",
AQ583="Sharing","Partners",
AQ583="Sites strategiques &amp; DataCenter","SST &amp; DC",
AQ583="Exclu","Exclu",
AQ583="SAT","SAT",
AQ583="SPARE-ISSUE","SPARE-ISSUE",
AQ583="Fiber CAmtel","TRANS_FO_CAMTEL",
AQ583="Fiber AOF","Fiber AOF",
AQ583="Projet OCM (HUAWEI)","TRAVAUX-HUAWEI",
AQ583="Projet OCM (NOKIA)","TRAVAUX-NOKIA",
AQ583="ACCESS-ISSUE","ACCESS-ISSUE",
AQ583="Projet OCM (ZTE, NOKIA, autres projets)","TRAVAUX OCM",
AQ583="No root CAuse","No root cause",
AQ583="ODU HS","PDH",
AQ583="IP &amp; VLAN","PDH",
AQ583="Warehouse HUAWEI","SPARE-ISSUE",
AQ583="SPARE-HS","SPARE-ISSUE",
AQ583="Power Telco","BSS",AQ583="no impacts","no impacts"
),"")</f>
        <v>No root cause</v>
      </c>
      <c r="AP583" s="48" t="str" cm="1">
        <f t="array" ref="AP583">IFERROR(_xlfn.IFS(
AQ583="MPR ISSUE","TX ISSUE",
AQ583="BSS Hardware Issue","RAN ISSUE",
AQ583="Sites strategiques, MLL, Pylone, etc.","ENVTECH",
AQ583="AKTIVCO DEFAUT GE &amp; POWER Cabinet","POWER ISSUE",
AQ583="AKTIVCO Coupure ENEO &amp; Baisse de tension","POWER ISSUE",
AQ583="Coupure ENEO &amp; Baisse de tension","POWER ISSUE",
AQ583="Defaut GE &amp; POWER Cabinet","POWER ISSUE",
AQ583="Sharing","POWER ISSUE",
AQ583="Sites strategiques &amp; DataCenter","POWER ISSUE",
AQ583="Exclu","Exclu",
AQ583="SAT","TX ISSUE",
AQ583="SPARE-ISSUE","SPARE-ISSUE",
AQ583="Fiber CAmtel","TX ISSUE",
AQ583="Fiber AOF","TX ISSUE",
AQ583="Projet OCM (HUAWEI)","TRAVAUX-HUAWEI",
AQ583="Projet OCM (NOKIA)","TRAVAUX -NOKIA",
AQ583="ACCESS-ISSUE","ACCESS-ISSUE",
AQ583="Projet OCM (ZTE, NOKIA, autres projets)","TRAVAUX OCM",
AQ583="No root CAuse","No root cause",
AQ583="ODU HS","TX ISSUE",
AQ583="IP &amp; VLAN","TX ISSUE",
AQ583="Warehouse HUAWEI","SPARE-ISSUE",
AQ583="SPARE-HS","SPARE-ISSUE",
AQ583="Power Telco","RAN ISSUE",AQ583="no impacts","no impacts"
),"")</f>
        <v>No root cause</v>
      </c>
      <c r="AQ583" s="67" t="s">
        <v>5344</v>
      </c>
      <c r="AR583" s="48" t="str" cm="1">
        <f t="array" ref="AR583">IFERROR(_xlfn.IFS(
AQ583="MPR ISSUE","ACTIVE",
AQ583="BSS Hardware Issue","ACTIVE",
AQ583="Sites strategiques, MLL, Pylone, etc.","PASSIVE",
AQ583="AKTIVCO DEFAUT GE &amp; POWER Cabinet","PASSIVE",
AQ583="AKTIVCO Coupure ENEO &amp; Baisse de tension","PASSIVE",
AQ583="Coupure ENEO &amp; Baisse de tension","PASSIVE",
AQ583="Defaut GE &amp; POWER Cabinet","PASSIVE",
AQ583="Sharing","PASSIVE",
AQ583="Sites strategiques &amp; DataCenter","PASSIVE",
AQ583="Exclu","Exclu",
AQ583="SAT","ACTIVE",
AQ583="SPARE-ISSUE","SPARE-ISSUE",
AQ583="Fiber CAmtel","ACTIVE",
AQ583="Fiber AOF","ACTIVE",
AQ583="Projet OCM (HUAWEI)","PLANNED WORKS",
AQ583="Projet OCM (NOKIA)","PLANNED WORKS",
AQ583="ACCESS-ISSUE","ACCESS-ISSUE",
AQ583="Projet OCM (ZTE, NOKIA, autres projets)","PLANNED WORKS",
AQ583="No root CAuse","No root cause",
AQ583="ODU HS","ACTIVE",
AQ583="IP &amp; VLAN","ACTIVE",
AQ583="Warehouse HUAWEI","SPARE-ISSUE",
AQ583="SPARE-HS","SPARE-ISSUE",
AQ583="Power Telco","ACTIVE", AQ583="no impacts","no impacts"
),"")</f>
        <v>No root cause</v>
      </c>
      <c r="AS583" s="92" t="s">
        <v>5537</v>
      </c>
      <c r="AT583" s="98" t="s">
        <v>2098</v>
      </c>
      <c r="AV583" s="17" t="s">
        <v>5537</v>
      </c>
      <c r="AW583" s="7" t="s">
        <v>5537</v>
      </c>
      <c r="AX583" s="6" t="s">
        <v>5537</v>
      </c>
      <c r="AY583" s="7"/>
      <c r="AZ583" s="3" t="s">
        <v>5537</v>
      </c>
      <c r="BA583" s="18" t="s">
        <v>5537</v>
      </c>
      <c r="BB583" s="18" t="s">
        <v>5537</v>
      </c>
      <c r="BC583" s="18" t="s">
        <v>5537</v>
      </c>
      <c r="BD583" s="18" t="s">
        <v>5537</v>
      </c>
      <c r="BE583" s="18" t="s">
        <v>5537</v>
      </c>
      <c r="BF583" s="18" t="s">
        <v>5537</v>
      </c>
      <c r="BG583" s="18" t="s">
        <v>5537</v>
      </c>
      <c r="BH583" s="18" t="s">
        <v>5537</v>
      </c>
      <c r="BI583" s="18" t="s">
        <v>5537</v>
      </c>
      <c r="BJ583" s="18" t="s">
        <v>5537</v>
      </c>
      <c r="BK583" s="18" t="s">
        <v>5537</v>
      </c>
      <c r="BL583" s="9" t="s">
        <v>5537</v>
      </c>
      <c r="BM583" s="14" t="s">
        <v>5537</v>
      </c>
      <c r="BN583" s="14" t="s">
        <v>5537</v>
      </c>
      <c r="BO583" s="14" t="str">
        <f>_xlfn.XLOOKUP(B583,'[4]cell downs 18042026 17h'!$B:$B,'[4]cell downs 18042026 17h'!$B:$B,"")</f>
        <v/>
      </c>
      <c r="BP583" s="14" t="str">
        <f>_xlfn.XLOOKUP(B583,'[5]Cells Huawei 19042026 15h'!$B:$B,'[5]Cells Huawei 19042026 15h'!$B:$B,"")</f>
        <v/>
      </c>
      <c r="BQ583" s="9" t="str">
        <f>_xlfn.XLOOKUP(B583,'[6]cells down 19042026 9H40'!$B:$B,'[6]cells down 19042026 9H40'!$B:$B,"")</f>
        <v/>
      </c>
      <c r="BR583" s="9" t="s">
        <v>5537</v>
      </c>
      <c r="BS583" s="9" t="s">
        <v>5459</v>
      </c>
      <c r="BT583" s="108"/>
    </row>
    <row r="584" spans="1:72" s="9" customFormat="1" x14ac:dyDescent="0.35">
      <c r="A584" s="19" t="s">
        <v>5412</v>
      </c>
      <c r="B584" s="26" t="s">
        <v>5413</v>
      </c>
      <c r="C584" s="3" t="str">
        <f>_xlfn.XLOOKUP(B584,'[1]daily break down'!$D:$D,'[1]daily break down'!$E:$E,"")</f>
        <v>CENTRE</v>
      </c>
      <c r="D584" s="19" t="s">
        <v>357</v>
      </c>
      <c r="E584" s="19" t="s">
        <v>987</v>
      </c>
      <c r="F584" s="19" t="s">
        <v>69</v>
      </c>
      <c r="G584" s="19" t="s">
        <v>502</v>
      </c>
      <c r="H584" s="34" t="str">
        <f>_xlfn.XLOOKUP(B584,[2]CALCULATION!$B:$B,[2]CALCULATION!$H:$H,"")</f>
        <v>ZTE</v>
      </c>
      <c r="I584" s="28">
        <v>0</v>
      </c>
      <c r="J584" s="28">
        <v>0</v>
      </c>
      <c r="K584" s="28">
        <v>0</v>
      </c>
      <c r="L584" s="28">
        <v>0</v>
      </c>
      <c r="M584" s="28">
        <v>0</v>
      </c>
      <c r="N584" s="28">
        <v>0</v>
      </c>
      <c r="O584" s="28">
        <v>0</v>
      </c>
      <c r="P584" s="28">
        <v>0</v>
      </c>
      <c r="Q584" s="28">
        <v>0</v>
      </c>
      <c r="R584" s="28">
        <v>0</v>
      </c>
      <c r="S584" s="93">
        <v>0</v>
      </c>
      <c r="T584" s="93">
        <f>_xlfn.XLOOKUP(B584,'[3]Nur des jours'!$B:$B,'[3]Nur des jours'!$U:$U,"")</f>
        <v>8.6500129839370537E-3</v>
      </c>
      <c r="U584" s="93">
        <v>0</v>
      </c>
      <c r="V584" s="93" t="s">
        <v>5537</v>
      </c>
      <c r="W584" s="93">
        <v>8.6500129839370554E-3</v>
      </c>
      <c r="X584" s="93">
        <v>0</v>
      </c>
      <c r="Y584" s="93">
        <v>0</v>
      </c>
      <c r="Z584" s="93">
        <v>0</v>
      </c>
      <c r="AA584" s="93">
        <v>0</v>
      </c>
      <c r="AB584" s="93">
        <v>0</v>
      </c>
      <c r="AC584" s="93">
        <f>_xlfn.XLOOKUP(B584,'[3]Nur des jours'!$B:$B,'[3]Nur des jours'!$N:$N,"")</f>
        <v>0</v>
      </c>
      <c r="AD584" s="93">
        <v>0</v>
      </c>
      <c r="AE584" s="93">
        <v>0</v>
      </c>
      <c r="AF584" s="93">
        <v>29.494118704574049</v>
      </c>
      <c r="AG584" s="93"/>
      <c r="AH584" s="93">
        <v>0</v>
      </c>
      <c r="AI584" s="93">
        <v>0</v>
      </c>
      <c r="AJ584" s="93">
        <v>0</v>
      </c>
      <c r="AK584" s="93">
        <v>0</v>
      </c>
      <c r="AL584" s="93">
        <v>0</v>
      </c>
      <c r="AM584" s="49" t="s">
        <v>5598</v>
      </c>
      <c r="AN584" s="49"/>
      <c r="AO584" s="48" t="str" cm="1">
        <f t="array" ref="AO584">IFERROR(_xlfn.IFS(
AQ584="MPR ISSUE","PDH",
AQ584="BSS Hardware Issue","BSS",
AQ584="Sites strategiques, MLL, Pylone, etc.","ENVTECH",
AQ584="AKTIVCO DEFAUT GE &amp; POWER Cabinet","AKTIVCO",
AQ584="AKTIVCO Coupure ENEO &amp; Baisse de tension","AKTIVCO GRID ONLY",
AQ584="Coupure ENEO &amp; Baisse de tension","IHS GRID ONLY",
AQ584="Defaut GE &amp; POWER Cabinet","IHS",
AQ584="Sharing","Partners",
AQ584="Sites strategiques &amp; DataCenter","SST &amp; DC",
AQ584="Exclu","Exclu",
AQ584="SAT","SAT",
AQ584="SPARE-ISSUE","SPARE-ISSUE",
AQ584="Fiber CAmtel","TRANS_FO_CAMTEL",
AQ584="Fiber AOF","Fiber AOF",
AQ584="Projet OCM (HUAWEI)","TRAVAUX-HUAWEI",
AQ584="Projet OCM (NOKIA)","TRAVAUX-NOKIA",
AQ584="ACCESS-ISSUE","ACCESS-ISSUE",
AQ584="Projet OCM (ZTE, NOKIA, autres projets)","TRAVAUX OCM",
AQ584="No root CAuse","No root cause",
AQ584="ODU HS","PDH",
AQ584="IP &amp; VLAN","PDH",
AQ584="Warehouse HUAWEI","SPARE-ISSUE",
AQ584="SPARE-HS","SPARE-ISSUE",
AQ584="Power Telco","BSS",AQ584="no impacts","no impacts"
),"")</f>
        <v>Exclu</v>
      </c>
      <c r="AP584" s="48" t="str" cm="1">
        <f t="array" ref="AP584">IFERROR(_xlfn.IFS(
AQ584="MPR ISSUE","TX ISSUE",
AQ584="BSS Hardware Issue","RAN ISSUE",
AQ584="Sites strategiques, MLL, Pylone, etc.","ENVTECH",
AQ584="AKTIVCO DEFAUT GE &amp; POWER Cabinet","POWER ISSUE",
AQ584="AKTIVCO Coupure ENEO &amp; Baisse de tension","POWER ISSUE",
AQ584="Coupure ENEO &amp; Baisse de tension","POWER ISSUE",
AQ584="Defaut GE &amp; POWER Cabinet","POWER ISSUE",
AQ584="Sharing","POWER ISSUE",
AQ584="Sites strategiques &amp; DataCenter","POWER ISSUE",
AQ584="Exclu","Exclu",
AQ584="SAT","TX ISSUE",
AQ584="SPARE-ISSUE","SPARE-ISSUE",
AQ584="Fiber CAmtel","TX ISSUE",
AQ584="Fiber AOF","TX ISSUE",
AQ584="Projet OCM (HUAWEI)","TRAVAUX-HUAWEI",
AQ584="Projet OCM (NOKIA)","TRAVAUX -NOKIA",
AQ584="ACCESS-ISSUE","ACCESS-ISSUE",
AQ584="Projet OCM (ZTE, NOKIA, autres projets)","TRAVAUX OCM",
AQ584="No root CAuse","No root cause",
AQ584="ODU HS","TX ISSUE",
AQ584="IP &amp; VLAN","TX ISSUE",
AQ584="Warehouse HUAWEI","SPARE-ISSUE",
AQ584="SPARE-HS","SPARE-ISSUE",
AQ584="Power Telco","RAN ISSUE",AQ584="no impacts","no impacts"
),"")</f>
        <v>Exclu</v>
      </c>
      <c r="AQ584" s="67" t="s">
        <v>5598</v>
      </c>
      <c r="AR584" s="48" t="str" cm="1">
        <f t="array" ref="AR584">IFERROR(_xlfn.IFS(
AQ584="MPR ISSUE","ACTIVE",
AQ584="BSS Hardware Issue","ACTIVE",
AQ584="Sites strategiques, MLL, Pylone, etc.","PASSIVE",
AQ584="AKTIVCO DEFAUT GE &amp; POWER Cabinet","PASSIVE",
AQ584="AKTIVCO Coupure ENEO &amp; Baisse de tension","PASSIVE",
AQ584="Coupure ENEO &amp; Baisse de tension","PASSIVE",
AQ584="Defaut GE &amp; POWER Cabinet","PASSIVE",
AQ584="Sharing","PASSIVE",
AQ584="Sites strategiques &amp; DataCenter","PASSIVE",
AQ584="Exclu","Exclu",
AQ584="SAT","ACTIVE",
AQ584="SPARE-ISSUE","SPARE-ISSUE",
AQ584="Fiber CAmtel","ACTIVE",
AQ584="Fiber AOF","ACTIVE",
AQ584="Projet OCM (HUAWEI)","PLANNED WORKS",
AQ584="Projet OCM (NOKIA)","PLANNED WORKS",
AQ584="ACCESS-ISSUE","ACCESS-ISSUE",
AQ584="Projet OCM (ZTE, NOKIA, autres projets)","PLANNED WORKS",
AQ584="No root CAuse","No root cause",
AQ584="ODU HS","ACTIVE",
AQ584="IP &amp; VLAN","ACTIVE",
AQ584="Warehouse HUAWEI","SPARE-ISSUE",
AQ584="SPARE-HS","SPARE-ISSUE",
AQ584="Power Telco","ACTIVE", AQ584="no impacts","no impacts"
),"")</f>
        <v>Exclu</v>
      </c>
      <c r="AS584" s="92" t="s">
        <v>5537</v>
      </c>
      <c r="AT584" s="98" t="s">
        <v>5413</v>
      </c>
      <c r="AV584" s="17" t="s">
        <v>5537</v>
      </c>
      <c r="AW584" s="7" t="s">
        <v>5537</v>
      </c>
      <c r="AX584" s="6" t="s">
        <v>5537</v>
      </c>
      <c r="AY584" s="7"/>
      <c r="AZ584" s="3" t="s">
        <v>5537</v>
      </c>
      <c r="BA584" s="18" t="s">
        <v>5537</v>
      </c>
      <c r="BB584" s="18" t="s">
        <v>5537</v>
      </c>
      <c r="BC584" s="18" t="s">
        <v>5537</v>
      </c>
      <c r="BD584" s="18" t="s">
        <v>5537</v>
      </c>
      <c r="BE584" s="18" t="s">
        <v>5537</v>
      </c>
      <c r="BF584" s="18" t="s">
        <v>5537</v>
      </c>
      <c r="BG584" s="18" t="s">
        <v>5537</v>
      </c>
      <c r="BH584" s="18" t="s">
        <v>5537</v>
      </c>
      <c r="BI584" s="18" t="s">
        <v>5537</v>
      </c>
      <c r="BJ584" s="18" t="s">
        <v>5537</v>
      </c>
      <c r="BK584" s="18" t="s">
        <v>5537</v>
      </c>
      <c r="BL584" s="9" t="s">
        <v>5537</v>
      </c>
      <c r="BM584" s="14" t="s">
        <v>5537</v>
      </c>
      <c r="BN584" s="14" t="s">
        <v>5537</v>
      </c>
      <c r="BO584" s="14" t="str">
        <f>_xlfn.XLOOKUP(B584,'[4]cell downs 18042026 17h'!$B:$B,'[4]cell downs 18042026 17h'!$B:$B,"")</f>
        <v/>
      </c>
      <c r="BP584" s="14" t="str">
        <f>_xlfn.XLOOKUP(B584,'[5]Cells Huawei 19042026 15h'!$B:$B,'[5]Cells Huawei 19042026 15h'!$B:$B,"")</f>
        <v/>
      </c>
      <c r="BQ584" s="9" t="str">
        <f>_xlfn.XLOOKUP(B584,'[6]cells down 19042026 9H40'!$B:$B,'[6]cells down 19042026 9H40'!$B:$B,"")</f>
        <v/>
      </c>
      <c r="BR584" s="9" t="s">
        <v>5537</v>
      </c>
      <c r="BS584" s="9" t="s">
        <v>5580</v>
      </c>
      <c r="BT584" s="108"/>
    </row>
    <row r="585" spans="1:72" s="9" customFormat="1" x14ac:dyDescent="0.35">
      <c r="A585" s="1" t="s">
        <v>134</v>
      </c>
      <c r="B585" s="8" t="s">
        <v>135</v>
      </c>
      <c r="C585" s="3" t="str">
        <f>_xlfn.XLOOKUP(B585,'[1]daily break down'!$D:$D,'[1]daily break down'!$E:$E,"")</f>
        <v>Douala</v>
      </c>
      <c r="D585" s="1" t="s">
        <v>11</v>
      </c>
      <c r="E585" s="1" t="s">
        <v>12</v>
      </c>
      <c r="F585" s="3" t="s">
        <v>31</v>
      </c>
      <c r="G585" s="1" t="s">
        <v>32</v>
      </c>
      <c r="H585" s="34" t="str">
        <f>_xlfn.XLOOKUP(B585,[2]CALCULATION!$B:$B,[2]CALCULATION!$H:$H,"")</f>
        <v>ZTE</v>
      </c>
      <c r="I585" s="28">
        <v>0</v>
      </c>
      <c r="J585" s="28">
        <v>0</v>
      </c>
      <c r="K585" s="28">
        <v>0</v>
      </c>
      <c r="L585" s="28">
        <v>0</v>
      </c>
      <c r="M585" s="28">
        <v>0</v>
      </c>
      <c r="N585" s="28">
        <v>0</v>
      </c>
      <c r="O585" s="28">
        <v>4.071873225409707</v>
      </c>
      <c r="P585" s="28">
        <v>6.0380479292760656</v>
      </c>
      <c r="Q585" s="28">
        <v>0</v>
      </c>
      <c r="R585" s="28">
        <v>0.73817605647869944</v>
      </c>
      <c r="S585" s="93">
        <v>0</v>
      </c>
      <c r="T585" s="93">
        <f>_xlfn.XLOOKUP(B585,'[3]Nur des jours'!$B:$B,'[3]Nur des jours'!$U:$U,"")</f>
        <v>0</v>
      </c>
      <c r="U585" s="93">
        <v>0</v>
      </c>
      <c r="V585" s="93">
        <v>0</v>
      </c>
      <c r="W585" s="93">
        <v>0</v>
      </c>
      <c r="X585" s="93">
        <v>0</v>
      </c>
      <c r="Y585" s="93">
        <v>0</v>
      </c>
      <c r="Z585" s="93">
        <v>0</v>
      </c>
      <c r="AA585" s="93">
        <v>0</v>
      </c>
      <c r="AB585" s="93">
        <v>0</v>
      </c>
      <c r="AC585" s="93">
        <f>_xlfn.XLOOKUP(B585,'[3]Nur des jours'!$B:$B,'[3]Nur des jours'!$N:$N,"")</f>
        <v>0</v>
      </c>
      <c r="AD585" s="93">
        <v>0</v>
      </c>
      <c r="AE585" s="93">
        <v>0</v>
      </c>
      <c r="AF585" s="93">
        <v>28.929781156455018</v>
      </c>
      <c r="AG585" s="93"/>
      <c r="AH585" s="93">
        <v>0</v>
      </c>
      <c r="AI585" s="93">
        <v>0</v>
      </c>
      <c r="AJ585" s="93">
        <v>0</v>
      </c>
      <c r="AK585" s="93">
        <v>0</v>
      </c>
      <c r="AL585" s="93">
        <v>0</v>
      </c>
      <c r="AM585" s="49" t="s">
        <v>5559</v>
      </c>
      <c r="AN585" s="49"/>
      <c r="AO585" s="48" t="str" cm="1">
        <f t="array" ref="AO585">IFERROR(_xlfn.IFS(
AQ585="MPR ISSUE","PDH",
AQ585="BSS Hardware Issue","BSS",
AQ585="Sites strategiques, MLL, Pylone, etc.","ENVTECH",
AQ585="AKTIVCO DEFAUT GE &amp; POWER Cabinet","AKTIVCO",
AQ585="AKTIVCO Coupure ENEO &amp; Baisse de tension","AKTIVCO GRID ONLY",
AQ585="Coupure ENEO &amp; Baisse de tension","IHS GRID ONLY",
AQ585="Defaut GE &amp; POWER Cabinet","IHS",
AQ585="Sharing","Partners",
AQ585="Sites strategiques &amp; DataCenter","SST &amp; DC",
AQ585="Exclu","Exclu",
AQ585="SAT","SAT",
AQ585="SPARE-ISSUE","SPARE-ISSUE",
AQ585="Fiber CAmtel","TRANS_FO_CAMTEL",
AQ585="Fiber AOF","Fiber AOF",
AQ585="Projet OCM (HUAWEI)","TRAVAUX-HUAWEI",
AQ585="Projet OCM (NOKIA)","TRAVAUX-NOKIA",
AQ585="ACCESS-ISSUE","ACCESS-ISSUE",
AQ585="Projet OCM (ZTE, NOKIA, autres projets)","TRAVAUX OCM",
AQ585="No root CAuse","No root cause",
AQ585="ODU HS","PDH",
AQ585="IP &amp; VLAN","PDH",
AQ585="Warehouse HUAWEI","SPARE-ISSUE",
AQ585="SPARE-HS","SPARE-ISSUE",
AQ585="Power Telco","BSS",AQ585="no impacts","no impacts"
),"")</f>
        <v>No root cause</v>
      </c>
      <c r="AP585" s="48" t="str" cm="1">
        <f t="array" ref="AP585">IFERROR(_xlfn.IFS(
AQ585="MPR ISSUE","TX ISSUE",
AQ585="BSS Hardware Issue","RAN ISSUE",
AQ585="Sites strategiques, MLL, Pylone, etc.","ENVTECH",
AQ585="AKTIVCO DEFAUT GE &amp; POWER Cabinet","POWER ISSUE",
AQ585="AKTIVCO Coupure ENEO &amp; Baisse de tension","POWER ISSUE",
AQ585="Coupure ENEO &amp; Baisse de tension","POWER ISSUE",
AQ585="Defaut GE &amp; POWER Cabinet","POWER ISSUE",
AQ585="Sharing","POWER ISSUE",
AQ585="Sites strategiques &amp; DataCenter","POWER ISSUE",
AQ585="Exclu","Exclu",
AQ585="SAT","TX ISSUE",
AQ585="SPARE-ISSUE","SPARE-ISSUE",
AQ585="Fiber CAmtel","TX ISSUE",
AQ585="Fiber AOF","TX ISSUE",
AQ585="Projet OCM (HUAWEI)","TRAVAUX-HUAWEI",
AQ585="Projet OCM (NOKIA)","TRAVAUX -NOKIA",
AQ585="ACCESS-ISSUE","ACCESS-ISSUE",
AQ585="Projet OCM (ZTE, NOKIA, autres projets)","TRAVAUX OCM",
AQ585="No root CAuse","No root cause",
AQ585="ODU HS","TX ISSUE",
AQ585="IP &amp; VLAN","TX ISSUE",
AQ585="Warehouse HUAWEI","SPARE-ISSUE",
AQ585="SPARE-HS","SPARE-ISSUE",
AQ585="Power Telco","RAN ISSUE",AQ585="no impacts","no impacts"
),"")</f>
        <v>No root cause</v>
      </c>
      <c r="AQ585" s="126" t="s">
        <v>5344</v>
      </c>
      <c r="AR585" s="48" t="str" cm="1">
        <f t="array" ref="AR585">IFERROR(_xlfn.IFS(
AQ585="MPR ISSUE","ACTIVE",
AQ585="BSS Hardware Issue","ACTIVE",
AQ585="Sites strategiques, MLL, Pylone, etc.","PASSIVE",
AQ585="AKTIVCO DEFAUT GE &amp; POWER Cabinet","PASSIVE",
AQ585="AKTIVCO Coupure ENEO &amp; Baisse de tension","PASSIVE",
AQ585="Coupure ENEO &amp; Baisse de tension","PASSIVE",
AQ585="Defaut GE &amp; POWER Cabinet","PASSIVE",
AQ585="Sharing","PASSIVE",
AQ585="Sites strategiques &amp; DataCenter","PASSIVE",
AQ585="Exclu","Exclu",
AQ585="SAT","ACTIVE",
AQ585="SPARE-ISSUE","SPARE-ISSUE",
AQ585="Fiber CAmtel","ACTIVE",
AQ585="Fiber AOF","ACTIVE",
AQ585="Projet OCM (HUAWEI)","PLANNED WORKS",
AQ585="Projet OCM (NOKIA)","PLANNED WORKS",
AQ585="ACCESS-ISSUE","ACCESS-ISSUE",
AQ585="Projet OCM (ZTE, NOKIA, autres projets)","PLANNED WORKS",
AQ585="No root CAuse","No root cause",
AQ585="ODU HS","ACTIVE",
AQ585="IP &amp; VLAN","ACTIVE",
AQ585="Warehouse HUAWEI","SPARE-ISSUE",
AQ585="SPARE-HS","SPARE-ISSUE",
AQ585="Power Telco","ACTIVE", AQ585="no impacts","no impacts"
),"")</f>
        <v>No root cause</v>
      </c>
      <c r="AS585" s="92" t="s">
        <v>5537</v>
      </c>
      <c r="AT585" s="98" t="s">
        <v>135</v>
      </c>
      <c r="AV585" s="17" t="s">
        <v>5537</v>
      </c>
      <c r="AW585" s="7" t="s">
        <v>5537</v>
      </c>
      <c r="AX585" s="6" t="s">
        <v>5537</v>
      </c>
      <c r="AY585" s="7"/>
      <c r="AZ585" s="3" t="s">
        <v>5537</v>
      </c>
      <c r="BA585" s="18" t="s">
        <v>5537</v>
      </c>
      <c r="BB585" s="18" t="s">
        <v>5537</v>
      </c>
      <c r="BC585" s="18" t="s">
        <v>5537</v>
      </c>
      <c r="BD585" s="18" t="s">
        <v>5537</v>
      </c>
      <c r="BE585" s="18" t="s">
        <v>5537</v>
      </c>
      <c r="BF585" s="18" t="s">
        <v>5537</v>
      </c>
      <c r="BG585" s="18" t="s">
        <v>5537</v>
      </c>
      <c r="BH585" s="18" t="s">
        <v>5537</v>
      </c>
      <c r="BI585" s="18" t="s">
        <v>5537</v>
      </c>
      <c r="BJ585" s="18" t="s">
        <v>5537</v>
      </c>
      <c r="BK585" s="18" t="s">
        <v>5537</v>
      </c>
      <c r="BL585" s="9" t="s">
        <v>5537</v>
      </c>
      <c r="BM585" s="14" t="s">
        <v>5537</v>
      </c>
      <c r="BN585" s="14" t="s">
        <v>5537</v>
      </c>
      <c r="BO585" s="14" t="str">
        <f>_xlfn.XLOOKUP(B585,'[4]cell downs 18042026 17h'!$B:$B,'[4]cell downs 18042026 17h'!$B:$B,"")</f>
        <v/>
      </c>
      <c r="BP585" s="14" t="str">
        <f>_xlfn.XLOOKUP(B585,'[5]Cells Huawei 19042026 15h'!$B:$B,'[5]Cells Huawei 19042026 15h'!$B:$B,"")</f>
        <v/>
      </c>
      <c r="BQ585" s="9" t="str">
        <f>_xlfn.XLOOKUP(B585,'[6]cells down 19042026 9H40'!$B:$B,'[6]cells down 19042026 9H40'!$B:$B,"")</f>
        <v/>
      </c>
      <c r="BR585" s="9" t="s">
        <v>135</v>
      </c>
      <c r="BS585" s="9" t="s">
        <v>318</v>
      </c>
      <c r="BT585" s="108"/>
    </row>
    <row r="586" spans="1:72" s="9" customFormat="1" x14ac:dyDescent="0.35">
      <c r="A586" s="1" t="s">
        <v>2827</v>
      </c>
      <c r="B586" s="8" t="s">
        <v>2828</v>
      </c>
      <c r="C586" s="3" t="str">
        <f>_xlfn.XLOOKUP(B586,'[1]daily break down'!$D:$D,'[1]daily break down'!$E:$E,"")</f>
        <v>Douala</v>
      </c>
      <c r="D586" s="1" t="s">
        <v>11</v>
      </c>
      <c r="E586" s="1" t="s">
        <v>145</v>
      </c>
      <c r="F586" s="3" t="s">
        <v>31</v>
      </c>
      <c r="G586" s="1" t="s">
        <v>32</v>
      </c>
      <c r="H586" s="34" t="str">
        <f>_xlfn.XLOOKUP(B586,[2]CALCULATION!$B:$B,[2]CALCULATION!$H:$H,"")</f>
        <v>ZTE</v>
      </c>
      <c r="I586" s="28">
        <v>0</v>
      </c>
      <c r="J586" s="28">
        <v>0</v>
      </c>
      <c r="K586" s="28">
        <v>0</v>
      </c>
      <c r="L586" s="28">
        <v>0</v>
      </c>
      <c r="M586" s="28">
        <v>0</v>
      </c>
      <c r="N586" s="28">
        <v>0</v>
      </c>
      <c r="O586" s="28">
        <v>0</v>
      </c>
      <c r="P586" s="28">
        <v>0</v>
      </c>
      <c r="Q586" s="28">
        <v>0</v>
      </c>
      <c r="R586" s="28">
        <v>0</v>
      </c>
      <c r="S586" s="93">
        <v>0</v>
      </c>
      <c r="T586" s="93">
        <f>_xlfn.XLOOKUP(B586,'[3]Nur des jours'!$B:$B,'[3]Nur des jours'!$U:$U,"")</f>
        <v>0</v>
      </c>
      <c r="U586" s="93">
        <v>0</v>
      </c>
      <c r="V586" s="93">
        <v>0</v>
      </c>
      <c r="W586" s="93">
        <v>0</v>
      </c>
      <c r="X586" s="93">
        <v>0</v>
      </c>
      <c r="Y586" s="93">
        <v>0</v>
      </c>
      <c r="Z586" s="93">
        <v>0</v>
      </c>
      <c r="AA586" s="93">
        <v>0</v>
      </c>
      <c r="AB586" s="93">
        <v>0</v>
      </c>
      <c r="AC586" s="93">
        <f>_xlfn.XLOOKUP(B586,'[3]Nur des jours'!$B:$B,'[3]Nur des jours'!$N:$N,"")</f>
        <v>0</v>
      </c>
      <c r="AD586" s="93">
        <v>0</v>
      </c>
      <c r="AE586" s="93">
        <v>0</v>
      </c>
      <c r="AF586" s="93">
        <v>23.799039331341511</v>
      </c>
      <c r="AG586" s="93"/>
      <c r="AH586" s="93">
        <v>0</v>
      </c>
      <c r="AI586" s="93">
        <v>0</v>
      </c>
      <c r="AJ586" s="93">
        <v>0</v>
      </c>
      <c r="AK586" s="93">
        <v>0</v>
      </c>
      <c r="AL586" s="93">
        <v>0</v>
      </c>
      <c r="AM586" s="49" t="s">
        <v>5559</v>
      </c>
      <c r="AN586" s="49"/>
      <c r="AO586" s="48" t="str" cm="1">
        <f t="array" ref="AO586">IFERROR(_xlfn.IFS(
AQ586="MPR ISSUE","PDH",
AQ586="BSS Hardware Issue","BSS",
AQ586="Sites strategiques, MLL, Pylone, etc.","ENVTECH",
AQ586="AKTIVCO DEFAUT GE &amp; POWER Cabinet","AKTIVCO",
AQ586="AKTIVCO Coupure ENEO &amp; Baisse de tension","AKTIVCO GRID ONLY",
AQ586="Coupure ENEO &amp; Baisse de tension","IHS GRID ONLY",
AQ586="Defaut GE &amp; POWER Cabinet","IHS",
AQ586="Sharing","Partners",
AQ586="Sites strategiques &amp; DataCenter","SST &amp; DC",
AQ586="Exclu","Exclu",
AQ586="SAT","SAT",
AQ586="SPARE-ISSUE","SPARE-ISSUE",
AQ586="Fiber CAmtel","TRANS_FO_CAMTEL",
AQ586="Fiber AOF","Fiber AOF",
AQ586="Projet OCM (HUAWEI)","TRAVAUX-HUAWEI",
AQ586="Projet OCM (NOKIA)","TRAVAUX-NOKIA",
AQ586="ACCESS-ISSUE","ACCESS-ISSUE",
AQ586="Projet OCM (ZTE, NOKIA, autres projets)","TRAVAUX OCM",
AQ586="No root CAuse","No root cause",
AQ586="ODU HS","PDH",
AQ586="IP &amp; VLAN","PDH",
AQ586="Warehouse HUAWEI","SPARE-ISSUE",
AQ586="SPARE-HS","SPARE-ISSUE",
AQ586="Power Telco","BSS",AQ586="no impacts","no impacts"
),"")</f>
        <v>No root cause</v>
      </c>
      <c r="AP586" s="48" t="str" cm="1">
        <f t="array" ref="AP586">IFERROR(_xlfn.IFS(
AQ586="MPR ISSUE","TX ISSUE",
AQ586="BSS Hardware Issue","RAN ISSUE",
AQ586="Sites strategiques, MLL, Pylone, etc.","ENVTECH",
AQ586="AKTIVCO DEFAUT GE &amp; POWER Cabinet","POWER ISSUE",
AQ586="AKTIVCO Coupure ENEO &amp; Baisse de tension","POWER ISSUE",
AQ586="Coupure ENEO &amp; Baisse de tension","POWER ISSUE",
AQ586="Defaut GE &amp; POWER Cabinet","POWER ISSUE",
AQ586="Sharing","POWER ISSUE",
AQ586="Sites strategiques &amp; DataCenter","POWER ISSUE",
AQ586="Exclu","Exclu",
AQ586="SAT","TX ISSUE",
AQ586="SPARE-ISSUE","SPARE-ISSUE",
AQ586="Fiber CAmtel","TX ISSUE",
AQ586="Fiber AOF","TX ISSUE",
AQ586="Projet OCM (HUAWEI)","TRAVAUX-HUAWEI",
AQ586="Projet OCM (NOKIA)","TRAVAUX -NOKIA",
AQ586="ACCESS-ISSUE","ACCESS-ISSUE",
AQ586="Projet OCM (ZTE, NOKIA, autres projets)","TRAVAUX OCM",
AQ586="No root CAuse","No root cause",
AQ586="ODU HS","TX ISSUE",
AQ586="IP &amp; VLAN","TX ISSUE",
AQ586="Warehouse HUAWEI","SPARE-ISSUE",
AQ586="SPARE-HS","SPARE-ISSUE",
AQ586="Power Telco","RAN ISSUE",AQ586="no impacts","no impacts"
),"")</f>
        <v>No root cause</v>
      </c>
      <c r="AQ586" s="126" t="s">
        <v>5344</v>
      </c>
      <c r="AR586" s="48" t="str" cm="1">
        <f t="array" ref="AR586">IFERROR(_xlfn.IFS(
AQ586="MPR ISSUE","ACTIVE",
AQ586="BSS Hardware Issue","ACTIVE",
AQ586="Sites strategiques, MLL, Pylone, etc.","PASSIVE",
AQ586="AKTIVCO DEFAUT GE &amp; POWER Cabinet","PASSIVE",
AQ586="AKTIVCO Coupure ENEO &amp; Baisse de tension","PASSIVE",
AQ586="Coupure ENEO &amp; Baisse de tension","PASSIVE",
AQ586="Defaut GE &amp; POWER Cabinet","PASSIVE",
AQ586="Sharing","PASSIVE",
AQ586="Sites strategiques &amp; DataCenter","PASSIVE",
AQ586="Exclu","Exclu",
AQ586="SAT","ACTIVE",
AQ586="SPARE-ISSUE","SPARE-ISSUE",
AQ586="Fiber CAmtel","ACTIVE",
AQ586="Fiber AOF","ACTIVE",
AQ586="Projet OCM (HUAWEI)","PLANNED WORKS",
AQ586="Projet OCM (NOKIA)","PLANNED WORKS",
AQ586="ACCESS-ISSUE","ACCESS-ISSUE",
AQ586="Projet OCM (ZTE, NOKIA, autres projets)","PLANNED WORKS",
AQ586="No root CAuse","No root cause",
AQ586="ODU HS","ACTIVE",
AQ586="IP &amp; VLAN","ACTIVE",
AQ586="Warehouse HUAWEI","SPARE-ISSUE",
AQ586="SPARE-HS","SPARE-ISSUE",
AQ586="Power Telco","ACTIVE", AQ586="no impacts","no impacts"
),"")</f>
        <v>No root cause</v>
      </c>
      <c r="AS586" s="92" t="s">
        <v>5537</v>
      </c>
      <c r="AT586" s="98" t="s">
        <v>2828</v>
      </c>
      <c r="AV586" s="17" t="s">
        <v>5537</v>
      </c>
      <c r="AW586" s="7" t="s">
        <v>5537</v>
      </c>
      <c r="AX586" s="6" t="s">
        <v>5537</v>
      </c>
      <c r="AY586" s="7"/>
      <c r="AZ586" s="3" t="s">
        <v>5537</v>
      </c>
      <c r="BA586" s="18" t="s">
        <v>5537</v>
      </c>
      <c r="BB586" s="18" t="s">
        <v>5537</v>
      </c>
      <c r="BC586" s="18" t="s">
        <v>5537</v>
      </c>
      <c r="BD586" s="18" t="s">
        <v>5537</v>
      </c>
      <c r="BE586" s="18" t="s">
        <v>5537</v>
      </c>
      <c r="BF586" s="18" t="s">
        <v>5537</v>
      </c>
      <c r="BG586" s="18" t="s">
        <v>5537</v>
      </c>
      <c r="BH586" s="18" t="s">
        <v>5537</v>
      </c>
      <c r="BI586" s="18" t="s">
        <v>5537</v>
      </c>
      <c r="BJ586" s="18" t="s">
        <v>5537</v>
      </c>
      <c r="BK586" s="18" t="s">
        <v>5537</v>
      </c>
      <c r="BL586" s="9" t="s">
        <v>5537</v>
      </c>
      <c r="BM586" s="14" t="s">
        <v>5537</v>
      </c>
      <c r="BN586" s="14" t="s">
        <v>5537</v>
      </c>
      <c r="BO586" s="14" t="str">
        <f>_xlfn.XLOOKUP(B586,'[4]cell downs 18042026 17h'!$B:$B,'[4]cell downs 18042026 17h'!$B:$B,"")</f>
        <v/>
      </c>
      <c r="BP586" s="14" t="str">
        <f>_xlfn.XLOOKUP(B586,'[5]Cells Huawei 19042026 15h'!$B:$B,'[5]Cells Huawei 19042026 15h'!$B:$B,"")</f>
        <v/>
      </c>
      <c r="BQ586" s="9" t="str">
        <f>_xlfn.XLOOKUP(B586,'[6]cells down 19042026 9H40'!$B:$B,'[6]cells down 19042026 9H40'!$B:$B,"")</f>
        <v/>
      </c>
      <c r="BR586" s="9" t="s">
        <v>2828</v>
      </c>
      <c r="BS586" s="9" t="s">
        <v>12</v>
      </c>
      <c r="BT586" s="108"/>
    </row>
    <row r="587" spans="1:72" s="9" customFormat="1" ht="16.5" customHeight="1" x14ac:dyDescent="0.35">
      <c r="A587" s="1" t="s">
        <v>5016</v>
      </c>
      <c r="B587" s="1" t="s">
        <v>5017</v>
      </c>
      <c r="C587" s="3" t="str">
        <f>_xlfn.XLOOKUP(B587,'[1]daily break down'!$D:$D,'[1]daily break down'!$E:$E,"")</f>
        <v>Yaounde</v>
      </c>
      <c r="D587" s="1" t="s">
        <v>11</v>
      </c>
      <c r="E587" s="1" t="s">
        <v>145</v>
      </c>
      <c r="F587" s="3" t="s">
        <v>37</v>
      </c>
      <c r="G587" s="1" t="s">
        <v>38</v>
      </c>
      <c r="H587" s="34" t="str">
        <f>_xlfn.XLOOKUP(B587,[2]CALCULATION!$B:$B,[2]CALCULATION!$H:$H,"")</f>
        <v>ZTE</v>
      </c>
      <c r="I587" s="28">
        <v>29.789699457528258</v>
      </c>
      <c r="J587" s="28">
        <v>41.605670698821186</v>
      </c>
      <c r="K587" s="28">
        <v>41.605670698821186</v>
      </c>
      <c r="L587" s="28">
        <v>26.802181158737906</v>
      </c>
      <c r="M587" s="28">
        <v>0</v>
      </c>
      <c r="N587" s="28">
        <v>0</v>
      </c>
      <c r="O587" s="28">
        <v>0</v>
      </c>
      <c r="P587" s="28">
        <v>0</v>
      </c>
      <c r="Q587" s="28">
        <v>0</v>
      </c>
      <c r="R587" s="28">
        <v>0</v>
      </c>
      <c r="S587" s="93">
        <v>0</v>
      </c>
      <c r="T587" s="93">
        <f>_xlfn.XLOOKUP(B587,'[3]Nur des jours'!$B:$B,'[3]Nur des jours'!$U:$U,"")</f>
        <v>0.1225091529621925</v>
      </c>
      <c r="U587" s="93">
        <v>14.090817645598447</v>
      </c>
      <c r="V587" s="93">
        <v>0</v>
      </c>
      <c r="W587" s="93">
        <v>0.12250915296219253</v>
      </c>
      <c r="X587" s="93">
        <v>0</v>
      </c>
      <c r="Y587" s="93">
        <v>0</v>
      </c>
      <c r="Z587" s="93">
        <v>0</v>
      </c>
      <c r="AA587" s="93">
        <v>0</v>
      </c>
      <c r="AB587" s="93">
        <v>0</v>
      </c>
      <c r="AC587" s="93">
        <f>_xlfn.XLOOKUP(B587,'[3]Nur des jours'!$B:$B,'[3]Nur des jours'!$N:$N,"")</f>
        <v>0</v>
      </c>
      <c r="AD587" s="93">
        <v>0</v>
      </c>
      <c r="AE587" s="93">
        <v>0</v>
      </c>
      <c r="AF587" s="93">
        <v>22.483755810668512</v>
      </c>
      <c r="AG587" s="93"/>
      <c r="AH587" s="93">
        <v>0</v>
      </c>
      <c r="AI587" s="93">
        <v>0</v>
      </c>
      <c r="AJ587" s="93">
        <v>0</v>
      </c>
      <c r="AK587" s="93">
        <v>0</v>
      </c>
      <c r="AL587" s="93">
        <v>0</v>
      </c>
      <c r="AM587" s="49" t="s">
        <v>5559</v>
      </c>
      <c r="AN587" s="49"/>
      <c r="AO587" s="48" t="str" cm="1">
        <f t="array" ref="AO587">IFERROR(_xlfn.IFS(
AQ587="MPR ISSUE","PDH",
AQ587="BSS Hardware Issue","BSS",
AQ587="Sites strategiques, MLL, Pylone, etc.","ENVTECH",
AQ587="AKTIVCO DEFAUT GE &amp; POWER Cabinet","AKTIVCO",
AQ587="AKTIVCO Coupure ENEO &amp; Baisse de tension","AKTIVCO GRID ONLY",
AQ587="Coupure ENEO &amp; Baisse de tension","IHS GRID ONLY",
AQ587="Defaut GE &amp; POWER Cabinet","IHS",
AQ587="Sharing","Partners",
AQ587="Sites strategiques &amp; DataCenter","SST &amp; DC",
AQ587="Exclu","Exclu",
AQ587="SAT","SAT",
AQ587="SPARE-ISSUE","SPARE-ISSUE",
AQ587="Fiber CAmtel","TRANS_FO_CAMTEL",
AQ587="Fiber AOF","Fiber AOF",
AQ587="Projet OCM (HUAWEI)","TRAVAUX-HUAWEI",
AQ587="Projet OCM (NOKIA)","TRAVAUX-NOKIA",
AQ587="ACCESS-ISSUE","ACCESS-ISSUE",
AQ587="Projet OCM (ZTE, NOKIA, autres projets)","TRAVAUX OCM",
AQ587="No root CAuse","No root cause",
AQ587="ODU HS","PDH",
AQ587="IP &amp; VLAN","PDH",
AQ587="Warehouse HUAWEI","SPARE-ISSUE",
AQ587="SPARE-HS","SPARE-ISSUE",
AQ587="Power Telco","BSS",AQ587="no impacts","no impacts"
),"")</f>
        <v>No root cause</v>
      </c>
      <c r="AP587" s="48" t="str" cm="1">
        <f t="array" ref="AP587">IFERROR(_xlfn.IFS(
AQ587="MPR ISSUE","TX ISSUE",
AQ587="BSS Hardware Issue","RAN ISSUE",
AQ587="Sites strategiques, MLL, Pylone, etc.","ENVTECH",
AQ587="AKTIVCO DEFAUT GE &amp; POWER Cabinet","POWER ISSUE",
AQ587="AKTIVCO Coupure ENEO &amp; Baisse de tension","POWER ISSUE",
AQ587="Coupure ENEO &amp; Baisse de tension","POWER ISSUE",
AQ587="Defaut GE &amp; POWER Cabinet","POWER ISSUE",
AQ587="Sharing","POWER ISSUE",
AQ587="Sites strategiques &amp; DataCenter","POWER ISSUE",
AQ587="Exclu","Exclu",
AQ587="SAT","TX ISSUE",
AQ587="SPARE-ISSUE","SPARE-ISSUE",
AQ587="Fiber CAmtel","TX ISSUE",
AQ587="Fiber AOF","TX ISSUE",
AQ587="Projet OCM (HUAWEI)","TRAVAUX-HUAWEI",
AQ587="Projet OCM (NOKIA)","TRAVAUX -NOKIA",
AQ587="ACCESS-ISSUE","ACCESS-ISSUE",
AQ587="Projet OCM (ZTE, NOKIA, autres projets)","TRAVAUX OCM",
AQ587="No root CAuse","No root cause",
AQ587="ODU HS","TX ISSUE",
AQ587="IP &amp; VLAN","TX ISSUE",
AQ587="Warehouse HUAWEI","SPARE-ISSUE",
AQ587="SPARE-HS","SPARE-ISSUE",
AQ587="Power Telco","RAN ISSUE",AQ587="no impacts","no impacts"
),"")</f>
        <v>No root cause</v>
      </c>
      <c r="AQ587" s="126" t="s">
        <v>5344</v>
      </c>
      <c r="AR587" s="48" t="str" cm="1">
        <f t="array" ref="AR587">IFERROR(_xlfn.IFS(
AQ587="MPR ISSUE","ACTIVE",
AQ587="BSS Hardware Issue","ACTIVE",
AQ587="Sites strategiques, MLL, Pylone, etc.","PASSIVE",
AQ587="AKTIVCO DEFAUT GE &amp; POWER Cabinet","PASSIVE",
AQ587="AKTIVCO Coupure ENEO &amp; Baisse de tension","PASSIVE",
AQ587="Coupure ENEO &amp; Baisse de tension","PASSIVE",
AQ587="Defaut GE &amp; POWER Cabinet","PASSIVE",
AQ587="Sharing","PASSIVE",
AQ587="Sites strategiques &amp; DataCenter","PASSIVE",
AQ587="Exclu","Exclu",
AQ587="SAT","ACTIVE",
AQ587="SPARE-ISSUE","SPARE-ISSUE",
AQ587="Fiber CAmtel","ACTIVE",
AQ587="Fiber AOF","ACTIVE",
AQ587="Projet OCM (HUAWEI)","PLANNED WORKS",
AQ587="Projet OCM (NOKIA)","PLANNED WORKS",
AQ587="ACCESS-ISSUE","ACCESS-ISSUE",
AQ587="Projet OCM (ZTE, NOKIA, autres projets)","PLANNED WORKS",
AQ587="No root CAuse","No root cause",
AQ587="ODU HS","ACTIVE",
AQ587="IP &amp; VLAN","ACTIVE",
AQ587="Warehouse HUAWEI","SPARE-ISSUE",
AQ587="SPARE-HS","SPARE-ISSUE",
AQ587="Power Telco","ACTIVE", AQ587="no impacts","no impacts"
),"")</f>
        <v>No root cause</v>
      </c>
      <c r="AS587" s="92" t="s">
        <v>5537</v>
      </c>
      <c r="AT587" s="98" t="s">
        <v>5017</v>
      </c>
      <c r="AV587" s="17" t="s">
        <v>5537</v>
      </c>
      <c r="AW587" s="7" t="s">
        <v>5537</v>
      </c>
      <c r="AX587" s="6" t="s">
        <v>5537</v>
      </c>
      <c r="AY587" s="7"/>
      <c r="AZ587" s="3" t="s">
        <v>5537</v>
      </c>
      <c r="BA587" s="18" t="s">
        <v>5537</v>
      </c>
      <c r="BB587" s="18" t="s">
        <v>5537</v>
      </c>
      <c r="BC587" s="18" t="s">
        <v>5537</v>
      </c>
      <c r="BD587" s="18" t="s">
        <v>5537</v>
      </c>
      <c r="BE587" s="18" t="s">
        <v>5537</v>
      </c>
      <c r="BF587" s="18" t="s">
        <v>5537</v>
      </c>
      <c r="BG587" s="18" t="s">
        <v>5537</v>
      </c>
      <c r="BH587" s="18" t="s">
        <v>5537</v>
      </c>
      <c r="BI587" s="18" t="s">
        <v>5537</v>
      </c>
      <c r="BJ587" s="18" t="s">
        <v>5537</v>
      </c>
      <c r="BK587" s="18" t="s">
        <v>5537</v>
      </c>
      <c r="BL587" s="9" t="s">
        <v>5537</v>
      </c>
      <c r="BM587" s="14" t="s">
        <v>5537</v>
      </c>
      <c r="BN587" s="14" t="s">
        <v>5537</v>
      </c>
      <c r="BO587" s="14" t="str">
        <f>_xlfn.XLOOKUP(B587,'[4]cell downs 18042026 17h'!$B:$B,'[4]cell downs 18042026 17h'!$B:$B,"")</f>
        <v/>
      </c>
      <c r="BP587" s="14" t="str">
        <f>_xlfn.XLOOKUP(B587,'[5]Cells Huawei 19042026 15h'!$B:$B,'[5]Cells Huawei 19042026 15h'!$B:$B,"")</f>
        <v/>
      </c>
      <c r="BQ587" s="9" t="str">
        <f>_xlfn.XLOOKUP(B587,'[6]cells down 19042026 9H40'!$B:$B,'[6]cells down 19042026 9H40'!$B:$B,"")</f>
        <v/>
      </c>
      <c r="BR587" s="9" t="s">
        <v>5017</v>
      </c>
      <c r="BS587" s="9" t="s">
        <v>5537</v>
      </c>
      <c r="BT587" s="108"/>
    </row>
    <row r="588" spans="1:72" s="9" customFormat="1" x14ac:dyDescent="0.35">
      <c r="A588" s="1" t="s">
        <v>2266</v>
      </c>
      <c r="B588" s="8" t="s">
        <v>2267</v>
      </c>
      <c r="C588" s="3" t="str">
        <f>_xlfn.XLOOKUP(B588,'[1]daily break down'!$D:$D,'[1]daily break down'!$E:$E,"")</f>
        <v>Yaounde</v>
      </c>
      <c r="D588" s="1" t="s">
        <v>11</v>
      </c>
      <c r="E588" s="1" t="s">
        <v>5482</v>
      </c>
      <c r="F588" s="3" t="s">
        <v>37</v>
      </c>
      <c r="G588" s="1" t="s">
        <v>38</v>
      </c>
      <c r="H588" s="34" t="str">
        <f>_xlfn.XLOOKUP(B588,[2]CALCULATION!$B:$B,[2]CALCULATION!$H:$H,"")</f>
        <v>ZTE</v>
      </c>
      <c r="I588" s="28">
        <v>4.8466111924390711</v>
      </c>
      <c r="J588" s="28">
        <v>7.8028467638607095</v>
      </c>
      <c r="K588" s="28">
        <v>0.15801879389212758</v>
      </c>
      <c r="L588" s="28">
        <v>0.14735341705832489</v>
      </c>
      <c r="M588" s="28">
        <v>17.182938678720326</v>
      </c>
      <c r="N588" s="28">
        <v>1.3950241558300731</v>
      </c>
      <c r="O588" s="28">
        <v>19.714538870483089</v>
      </c>
      <c r="P588" s="28">
        <v>4.4263275718896322</v>
      </c>
      <c r="Q588" s="28">
        <v>2.4643441114278617</v>
      </c>
      <c r="R588" s="28">
        <v>0</v>
      </c>
      <c r="S588" s="93">
        <v>0.59160738286633907</v>
      </c>
      <c r="T588" s="93">
        <f>_xlfn.XLOOKUP(B588,'[3]Nur des jours'!$B:$B,'[3]Nur des jours'!$U:$U,"")</f>
        <v>23.185905008946072</v>
      </c>
      <c r="U588" s="93">
        <v>0</v>
      </c>
      <c r="V588" s="93">
        <v>0.61559556320323672</v>
      </c>
      <c r="W588" s="93">
        <v>23.185905008946072</v>
      </c>
      <c r="X588" s="93">
        <v>10.42981111938659</v>
      </c>
      <c r="Y588" s="93">
        <v>0</v>
      </c>
      <c r="Z588" s="93">
        <v>0</v>
      </c>
      <c r="AA588" s="93">
        <v>0</v>
      </c>
      <c r="AB588" s="93">
        <v>1.0522696207264088E-3</v>
      </c>
      <c r="AC588" s="93">
        <f>_xlfn.XLOOKUP(B588,'[3]Nur des jours'!$B:$B,'[3]Nur des jours'!$N:$N,"")</f>
        <v>42.249053314042918</v>
      </c>
      <c r="AD588" s="93">
        <v>42.249053314042918</v>
      </c>
      <c r="AE588" s="93">
        <v>55.062362134844605</v>
      </c>
      <c r="AF588" s="93">
        <v>22.376959361703953</v>
      </c>
      <c r="AG588" s="93"/>
      <c r="AH588" s="93">
        <v>0</v>
      </c>
      <c r="AI588" s="93">
        <v>0</v>
      </c>
      <c r="AJ588" s="93">
        <v>0</v>
      </c>
      <c r="AK588" s="93">
        <v>0</v>
      </c>
      <c r="AL588" s="93">
        <v>0</v>
      </c>
      <c r="AM588" s="49" t="s">
        <v>5559</v>
      </c>
      <c r="AN588" s="49"/>
      <c r="AO588" s="48" t="str" cm="1">
        <f t="array" ref="AO588">IFERROR(_xlfn.IFS(
AQ588="MPR ISSUE","PDH",
AQ588="BSS Hardware Issue","BSS",
AQ588="Sites strategiques, MLL, Pylone, etc.","ENVTECH",
AQ588="AKTIVCO DEFAUT GE &amp; POWER Cabinet","AKTIVCO",
AQ588="AKTIVCO Coupure ENEO &amp; Baisse de tension","AKTIVCO GRID ONLY",
AQ588="Coupure ENEO &amp; Baisse de tension","IHS GRID ONLY",
AQ588="Defaut GE &amp; POWER Cabinet","IHS",
AQ588="Sharing","Partners",
AQ588="Sites strategiques &amp; DataCenter","SST &amp; DC",
AQ588="Exclu","Exclu",
AQ588="SAT","SAT",
AQ588="SPARE-ISSUE","SPARE-ISSUE",
AQ588="Fiber CAmtel","TRANS_FO_CAMTEL",
AQ588="Fiber AOF","Fiber AOF",
AQ588="Projet OCM (HUAWEI)","TRAVAUX-HUAWEI",
AQ588="Projet OCM (NOKIA)","TRAVAUX-NOKIA",
AQ588="ACCESS-ISSUE","ACCESS-ISSUE",
AQ588="Projet OCM (ZTE, NOKIA, autres projets)","TRAVAUX OCM",
AQ588="No root CAuse","No root cause",
AQ588="ODU HS","PDH",
AQ588="IP &amp; VLAN","PDH",
AQ588="Warehouse HUAWEI","SPARE-ISSUE",
AQ588="SPARE-HS","SPARE-ISSUE",
AQ588="Power Telco","BSS",AQ588="no impacts","no impacts"
),"")</f>
        <v>No root cause</v>
      </c>
      <c r="AP588" s="48" t="str" cm="1">
        <f t="array" ref="AP588">IFERROR(_xlfn.IFS(
AQ588="MPR ISSUE","TX ISSUE",
AQ588="BSS Hardware Issue","RAN ISSUE",
AQ588="Sites strategiques, MLL, Pylone, etc.","ENVTECH",
AQ588="AKTIVCO DEFAUT GE &amp; POWER Cabinet","POWER ISSUE",
AQ588="AKTIVCO Coupure ENEO &amp; Baisse de tension","POWER ISSUE",
AQ588="Coupure ENEO &amp; Baisse de tension","POWER ISSUE",
AQ588="Defaut GE &amp; POWER Cabinet","POWER ISSUE",
AQ588="Sharing","POWER ISSUE",
AQ588="Sites strategiques &amp; DataCenter","POWER ISSUE",
AQ588="Exclu","Exclu",
AQ588="SAT","TX ISSUE",
AQ588="SPARE-ISSUE","SPARE-ISSUE",
AQ588="Fiber CAmtel","TX ISSUE",
AQ588="Fiber AOF","TX ISSUE",
AQ588="Projet OCM (HUAWEI)","TRAVAUX-HUAWEI",
AQ588="Projet OCM (NOKIA)","TRAVAUX -NOKIA",
AQ588="ACCESS-ISSUE","ACCESS-ISSUE",
AQ588="Projet OCM (ZTE, NOKIA, autres projets)","TRAVAUX OCM",
AQ588="No root CAuse","No root cause",
AQ588="ODU HS","TX ISSUE",
AQ588="IP &amp; VLAN","TX ISSUE",
AQ588="Warehouse HUAWEI","SPARE-ISSUE",
AQ588="SPARE-HS","SPARE-ISSUE",
AQ588="Power Telco","RAN ISSUE",AQ588="no impacts","no impacts"
),"")</f>
        <v>No root cause</v>
      </c>
      <c r="AQ588" s="126" t="s">
        <v>5344</v>
      </c>
      <c r="AR588" s="48" t="str" cm="1">
        <f t="array" ref="AR588">IFERROR(_xlfn.IFS(
AQ588="MPR ISSUE","ACTIVE",
AQ588="BSS Hardware Issue","ACTIVE",
AQ588="Sites strategiques, MLL, Pylone, etc.","PASSIVE",
AQ588="AKTIVCO DEFAUT GE &amp; POWER Cabinet","PASSIVE",
AQ588="AKTIVCO Coupure ENEO &amp; Baisse de tension","PASSIVE",
AQ588="Coupure ENEO &amp; Baisse de tension","PASSIVE",
AQ588="Defaut GE &amp; POWER Cabinet","PASSIVE",
AQ588="Sharing","PASSIVE",
AQ588="Sites strategiques &amp; DataCenter","PASSIVE",
AQ588="Exclu","Exclu",
AQ588="SAT","ACTIVE",
AQ588="SPARE-ISSUE","SPARE-ISSUE",
AQ588="Fiber CAmtel","ACTIVE",
AQ588="Fiber AOF","ACTIVE",
AQ588="Projet OCM (HUAWEI)","PLANNED WORKS",
AQ588="Projet OCM (NOKIA)","PLANNED WORKS",
AQ588="ACCESS-ISSUE","ACCESS-ISSUE",
AQ588="Projet OCM (ZTE, NOKIA, autres projets)","PLANNED WORKS",
AQ588="No root CAuse","No root cause",
AQ588="ODU HS","ACTIVE",
AQ588="IP &amp; VLAN","ACTIVE",
AQ588="Warehouse HUAWEI","SPARE-ISSUE",
AQ588="SPARE-HS","SPARE-ISSUE",
AQ588="Power Telco","ACTIVE", AQ588="no impacts","no impacts"
),"")</f>
        <v>No root cause</v>
      </c>
      <c r="AS588" s="92" t="s">
        <v>5537</v>
      </c>
      <c r="AT588" s="98" t="s">
        <v>2267</v>
      </c>
      <c r="AV588" s="17" t="s">
        <v>5537</v>
      </c>
      <c r="AW588" s="7" t="s">
        <v>5537</v>
      </c>
      <c r="AX588" s="6" t="s">
        <v>5537</v>
      </c>
      <c r="AY588" s="7"/>
      <c r="AZ588" s="3" t="s">
        <v>5537</v>
      </c>
      <c r="BA588" s="18" t="s">
        <v>5537</v>
      </c>
      <c r="BB588" s="18" t="s">
        <v>5537</v>
      </c>
      <c r="BC588" s="18" t="s">
        <v>5537</v>
      </c>
      <c r="BD588" s="18" t="s">
        <v>5537</v>
      </c>
      <c r="BE588" s="18" t="s">
        <v>5537</v>
      </c>
      <c r="BF588" s="18" t="s">
        <v>5537</v>
      </c>
      <c r="BG588" s="18" t="s">
        <v>5537</v>
      </c>
      <c r="BH588" s="18" t="s">
        <v>5537</v>
      </c>
      <c r="BI588" s="18" t="s">
        <v>5537</v>
      </c>
      <c r="BJ588" s="18" t="s">
        <v>5537</v>
      </c>
      <c r="BK588" s="18" t="s">
        <v>5537</v>
      </c>
      <c r="BL588" s="9" t="s">
        <v>5537</v>
      </c>
      <c r="BM588" s="14" t="s">
        <v>5537</v>
      </c>
      <c r="BN588" s="14" t="s">
        <v>5537</v>
      </c>
      <c r="BO588" s="14" t="str">
        <f>_xlfn.XLOOKUP(B588,'[4]cell downs 18042026 17h'!$B:$B,'[4]cell downs 18042026 17h'!$B:$B,"")</f>
        <v/>
      </c>
      <c r="BP588" s="14" t="str">
        <f>_xlfn.XLOOKUP(B588,'[5]Cells Huawei 19042026 15h'!$B:$B,'[5]Cells Huawei 19042026 15h'!$B:$B,"")</f>
        <v/>
      </c>
      <c r="BQ588" s="9" t="str">
        <f>_xlfn.XLOOKUP(B588,'[6]cells down 19042026 9H40'!$B:$B,'[6]cells down 19042026 9H40'!$B:$B,"")</f>
        <v/>
      </c>
      <c r="BR588" s="9" t="s">
        <v>2267</v>
      </c>
      <c r="BS588" s="9" t="s">
        <v>1129</v>
      </c>
      <c r="BT588" s="108"/>
    </row>
    <row r="589" spans="1:72" s="9" customFormat="1" x14ac:dyDescent="0.35">
      <c r="A589" s="1" t="s">
        <v>2515</v>
      </c>
      <c r="B589" s="8" t="s">
        <v>2516</v>
      </c>
      <c r="C589" s="3" t="str">
        <f>_xlfn.XLOOKUP(B589,'[1]daily break down'!$D:$D,'[1]daily break down'!$E:$E,"")</f>
        <v>Douala</v>
      </c>
      <c r="D589" s="1" t="s">
        <v>11</v>
      </c>
      <c r="E589" s="1" t="s">
        <v>757</v>
      </c>
      <c r="F589" s="3" t="s">
        <v>31</v>
      </c>
      <c r="G589" s="1" t="s">
        <v>32</v>
      </c>
      <c r="H589" s="34" t="str">
        <f>_xlfn.XLOOKUP(B589,[2]CALCULATION!$B:$B,[2]CALCULATION!$H:$H,"")</f>
        <v>ZTE</v>
      </c>
      <c r="I589" s="28">
        <v>0</v>
      </c>
      <c r="J589" s="28">
        <v>0.43858241090308248</v>
      </c>
      <c r="K589" s="28">
        <v>0</v>
      </c>
      <c r="L589" s="28">
        <v>3.6258714219265784E-2</v>
      </c>
      <c r="M589" s="28">
        <v>0</v>
      </c>
      <c r="N589" s="28">
        <v>0</v>
      </c>
      <c r="O589" s="28">
        <v>3.7203973370088315E-2</v>
      </c>
      <c r="P589" s="28">
        <v>0</v>
      </c>
      <c r="Q589" s="28">
        <v>0</v>
      </c>
      <c r="R589" s="28">
        <v>0</v>
      </c>
      <c r="S589" s="93">
        <v>0</v>
      </c>
      <c r="T589" s="93">
        <f>_xlfn.XLOOKUP(B589,'[3]Nur des jours'!$B:$B,'[3]Nur des jours'!$U:$U,"")</f>
        <v>0</v>
      </c>
      <c r="U589" s="93">
        <v>0</v>
      </c>
      <c r="V589" s="93">
        <v>0</v>
      </c>
      <c r="W589" s="93">
        <v>0</v>
      </c>
      <c r="X589" s="93">
        <v>4.0539133015440834E-2</v>
      </c>
      <c r="Y589" s="93">
        <v>0</v>
      </c>
      <c r="Z589" s="93">
        <v>0</v>
      </c>
      <c r="AA589" s="93">
        <v>0</v>
      </c>
      <c r="AB589" s="93">
        <v>7.7118878644419922E-2</v>
      </c>
      <c r="AC589" s="93">
        <f>_xlfn.XLOOKUP(B589,'[3]Nur des jours'!$B:$B,'[3]Nur des jours'!$N:$N,"")</f>
        <v>7.9473108982316201E-2</v>
      </c>
      <c r="AD589" s="93">
        <v>7.9473108982316201E-2</v>
      </c>
      <c r="AE589" s="93">
        <v>7.8920221554476616E-2</v>
      </c>
      <c r="AF589" s="93">
        <v>21.778556813998684</v>
      </c>
      <c r="AG589" s="93"/>
      <c r="AH589" s="93">
        <v>0</v>
      </c>
      <c r="AI589" s="93">
        <v>0</v>
      </c>
      <c r="AJ589" s="93">
        <v>0</v>
      </c>
      <c r="AK589" s="93">
        <v>0</v>
      </c>
      <c r="AL589" s="93">
        <v>0</v>
      </c>
      <c r="AM589" s="49" t="s">
        <v>5559</v>
      </c>
      <c r="AN589" s="49"/>
      <c r="AO589" s="48" t="str" cm="1">
        <f t="array" ref="AO589">IFERROR(_xlfn.IFS(
AQ589="MPR ISSUE","PDH",
AQ589="BSS Hardware Issue","BSS",
AQ589="Sites strategiques, MLL, Pylone, etc.","ENVTECH",
AQ589="AKTIVCO DEFAUT GE &amp; POWER Cabinet","AKTIVCO",
AQ589="AKTIVCO Coupure ENEO &amp; Baisse de tension","AKTIVCO GRID ONLY",
AQ589="Coupure ENEO &amp; Baisse de tension","IHS GRID ONLY",
AQ589="Defaut GE &amp; POWER Cabinet","IHS",
AQ589="Sharing","Partners",
AQ589="Sites strategiques &amp; DataCenter","SST &amp; DC",
AQ589="Exclu","Exclu",
AQ589="SAT","SAT",
AQ589="SPARE-ISSUE","SPARE-ISSUE",
AQ589="Fiber CAmtel","TRANS_FO_CAMTEL",
AQ589="Fiber AOF","Fiber AOF",
AQ589="Projet OCM (HUAWEI)","TRAVAUX-HUAWEI",
AQ589="Projet OCM (NOKIA)","TRAVAUX-NOKIA",
AQ589="ACCESS-ISSUE","ACCESS-ISSUE",
AQ589="Projet OCM (ZTE, NOKIA, autres projets)","TRAVAUX OCM",
AQ589="No root CAuse","No root cause",
AQ589="ODU HS","PDH",
AQ589="IP &amp; VLAN","PDH",
AQ589="Warehouse HUAWEI","SPARE-ISSUE",
AQ589="SPARE-HS","SPARE-ISSUE",
AQ589="Power Telco","BSS",AQ589="no impacts","no impacts"
),"")</f>
        <v>No root cause</v>
      </c>
      <c r="AP589" s="48" t="str" cm="1">
        <f t="array" ref="AP589">IFERROR(_xlfn.IFS(
AQ589="MPR ISSUE","TX ISSUE",
AQ589="BSS Hardware Issue","RAN ISSUE",
AQ589="Sites strategiques, MLL, Pylone, etc.","ENVTECH",
AQ589="AKTIVCO DEFAUT GE &amp; POWER Cabinet","POWER ISSUE",
AQ589="AKTIVCO Coupure ENEO &amp; Baisse de tension","POWER ISSUE",
AQ589="Coupure ENEO &amp; Baisse de tension","POWER ISSUE",
AQ589="Defaut GE &amp; POWER Cabinet","POWER ISSUE",
AQ589="Sharing","POWER ISSUE",
AQ589="Sites strategiques &amp; DataCenter","POWER ISSUE",
AQ589="Exclu","Exclu",
AQ589="SAT","TX ISSUE",
AQ589="SPARE-ISSUE","SPARE-ISSUE",
AQ589="Fiber CAmtel","TX ISSUE",
AQ589="Fiber AOF","TX ISSUE",
AQ589="Projet OCM (HUAWEI)","TRAVAUX-HUAWEI",
AQ589="Projet OCM (NOKIA)","TRAVAUX -NOKIA",
AQ589="ACCESS-ISSUE","ACCESS-ISSUE",
AQ589="Projet OCM (ZTE, NOKIA, autres projets)","TRAVAUX OCM",
AQ589="No root CAuse","No root cause",
AQ589="ODU HS","TX ISSUE",
AQ589="IP &amp; VLAN","TX ISSUE",
AQ589="Warehouse HUAWEI","SPARE-ISSUE",
AQ589="SPARE-HS","SPARE-ISSUE",
AQ589="Power Telco","RAN ISSUE",AQ589="no impacts","no impacts"
),"")</f>
        <v>No root cause</v>
      </c>
      <c r="AQ589" s="126" t="s">
        <v>5344</v>
      </c>
      <c r="AR589" s="48" t="str" cm="1">
        <f t="array" ref="AR589">IFERROR(_xlfn.IFS(
AQ589="MPR ISSUE","ACTIVE",
AQ589="BSS Hardware Issue","ACTIVE",
AQ589="Sites strategiques, MLL, Pylone, etc.","PASSIVE",
AQ589="AKTIVCO DEFAUT GE &amp; POWER Cabinet","PASSIVE",
AQ589="AKTIVCO Coupure ENEO &amp; Baisse de tension","PASSIVE",
AQ589="Coupure ENEO &amp; Baisse de tension","PASSIVE",
AQ589="Defaut GE &amp; POWER Cabinet","PASSIVE",
AQ589="Sharing","PASSIVE",
AQ589="Sites strategiques &amp; DataCenter","PASSIVE",
AQ589="Exclu","Exclu",
AQ589="SAT","ACTIVE",
AQ589="SPARE-ISSUE","SPARE-ISSUE",
AQ589="Fiber CAmtel","ACTIVE",
AQ589="Fiber AOF","ACTIVE",
AQ589="Projet OCM (HUAWEI)","PLANNED WORKS",
AQ589="Projet OCM (NOKIA)","PLANNED WORKS",
AQ589="ACCESS-ISSUE","ACCESS-ISSUE",
AQ589="Projet OCM (ZTE, NOKIA, autres projets)","PLANNED WORKS",
AQ589="No root CAuse","No root cause",
AQ589="ODU HS","ACTIVE",
AQ589="IP &amp; VLAN","ACTIVE",
AQ589="Warehouse HUAWEI","SPARE-ISSUE",
AQ589="SPARE-HS","SPARE-ISSUE",
AQ589="Power Telco","ACTIVE", AQ589="no impacts","no impacts"
),"")</f>
        <v>No root cause</v>
      </c>
      <c r="AS589" s="92" t="s">
        <v>5537</v>
      </c>
      <c r="AT589" s="98" t="s">
        <v>2516</v>
      </c>
      <c r="AV589" s="17" t="s">
        <v>5537</v>
      </c>
      <c r="AW589" s="7" t="s">
        <v>5537</v>
      </c>
      <c r="AX589" s="6" t="s">
        <v>5537</v>
      </c>
      <c r="AY589" s="7"/>
      <c r="AZ589" s="3" t="s">
        <v>5537</v>
      </c>
      <c r="BA589" s="18" t="s">
        <v>5537</v>
      </c>
      <c r="BB589" s="18" t="s">
        <v>5537</v>
      </c>
      <c r="BC589" s="18" t="s">
        <v>5537</v>
      </c>
      <c r="BD589" s="18" t="s">
        <v>5537</v>
      </c>
      <c r="BE589" s="18" t="s">
        <v>5537</v>
      </c>
      <c r="BF589" s="18" t="s">
        <v>5537</v>
      </c>
      <c r="BG589" s="18" t="s">
        <v>5537</v>
      </c>
      <c r="BH589" s="18" t="s">
        <v>5537</v>
      </c>
      <c r="BI589" s="18" t="s">
        <v>5537</v>
      </c>
      <c r="BJ589" s="18" t="s">
        <v>5537</v>
      </c>
      <c r="BK589" s="18" t="s">
        <v>5537</v>
      </c>
      <c r="BL589" s="9" t="s">
        <v>5537</v>
      </c>
      <c r="BM589" s="14" t="s">
        <v>5537</v>
      </c>
      <c r="BN589" s="14" t="s">
        <v>5537</v>
      </c>
      <c r="BO589" s="14" t="str">
        <f>_xlfn.XLOOKUP(B589,'[4]cell downs 18042026 17h'!$B:$B,'[4]cell downs 18042026 17h'!$B:$B,"")</f>
        <v/>
      </c>
      <c r="BP589" s="14" t="str">
        <f>_xlfn.XLOOKUP(B589,'[5]Cells Huawei 19042026 15h'!$B:$B,'[5]Cells Huawei 19042026 15h'!$B:$B,"")</f>
        <v/>
      </c>
      <c r="BQ589" s="9" t="str">
        <f>_xlfn.XLOOKUP(B589,'[6]cells down 19042026 9H40'!$B:$B,'[6]cells down 19042026 9H40'!$B:$B,"")</f>
        <v/>
      </c>
      <c r="BR589" s="9" t="s">
        <v>2516</v>
      </c>
      <c r="BS589" s="9" t="s">
        <v>5537</v>
      </c>
      <c r="BT589" s="108"/>
    </row>
    <row r="590" spans="1:72" s="9" customFormat="1" x14ac:dyDescent="0.35">
      <c r="A590" s="1" t="s">
        <v>49</v>
      </c>
      <c r="B590" s="8" t="s">
        <v>50</v>
      </c>
      <c r="C590" s="3" t="str">
        <f>_xlfn.XLOOKUP(B590,'[1]daily break down'!$D:$D,'[1]daily break down'!$E:$E,"")</f>
        <v>NORD-OUEST</v>
      </c>
      <c r="D590" s="1" t="s">
        <v>18</v>
      </c>
      <c r="E590" s="1"/>
      <c r="F590" s="3" t="s">
        <v>51</v>
      </c>
      <c r="G590" s="1" t="s">
        <v>52</v>
      </c>
      <c r="H590" s="32" t="str">
        <f>_xlfn.XLOOKUP(B590,[2]CALCULATION!$B:$B,[2]CALCULATION!$H:$H,"")</f>
        <v>Huawei</v>
      </c>
      <c r="I590" s="28">
        <v>1.6604279562712416</v>
      </c>
      <c r="J590" s="28">
        <v>7.7047538331150342E-2</v>
      </c>
      <c r="K590" s="28">
        <v>0</v>
      </c>
      <c r="L590" s="28">
        <v>0.53926142800478272</v>
      </c>
      <c r="M590" s="28">
        <v>1.5049239084218669</v>
      </c>
      <c r="N590" s="28">
        <v>0</v>
      </c>
      <c r="O590" s="28">
        <v>0</v>
      </c>
      <c r="P590" s="28">
        <v>0</v>
      </c>
      <c r="Q590" s="28">
        <v>0</v>
      </c>
      <c r="R590" s="28">
        <v>0</v>
      </c>
      <c r="S590" s="93">
        <v>7.3123821101323226E-3</v>
      </c>
      <c r="T590" s="93">
        <f>_xlfn.XLOOKUP(B590,'[3]Nur des jours'!$B:$B,'[3]Nur des jours'!$U:$U,"")</f>
        <v>0</v>
      </c>
      <c r="U590" s="93">
        <v>0</v>
      </c>
      <c r="V590" s="93">
        <v>0</v>
      </c>
      <c r="W590" s="93">
        <v>0</v>
      </c>
      <c r="X590" s="93">
        <v>0</v>
      </c>
      <c r="Y590" s="93">
        <v>0</v>
      </c>
      <c r="Z590" s="93">
        <v>0.23775942904920483</v>
      </c>
      <c r="AA590" s="93">
        <v>0</v>
      </c>
      <c r="AB590" s="93">
        <v>0</v>
      </c>
      <c r="AC590" s="93">
        <f>_xlfn.XLOOKUP(B590,'[3]Nur des jours'!$B:$B,'[3]Nur des jours'!$N:$N,"")</f>
        <v>9.9763185830101602</v>
      </c>
      <c r="AD590" s="93">
        <v>9.9763185830101602</v>
      </c>
      <c r="AE590" s="93">
        <v>23.114261499345094</v>
      </c>
      <c r="AF590" s="93">
        <v>20.895488581269454</v>
      </c>
      <c r="AG590" s="93"/>
      <c r="AH590" s="93">
        <v>0</v>
      </c>
      <c r="AI590" s="93">
        <v>0</v>
      </c>
      <c r="AJ590" s="93">
        <v>0</v>
      </c>
      <c r="AK590" s="93">
        <v>0</v>
      </c>
      <c r="AL590" s="93">
        <v>0</v>
      </c>
      <c r="AM590" s="49" t="s">
        <v>5559</v>
      </c>
      <c r="AN590" s="49"/>
      <c r="AO590" s="48" t="str" cm="1">
        <f t="array" ref="AO590">IFERROR(_xlfn.IFS(
AQ590="MPR ISSUE","PDH",
AQ590="BSS Hardware Issue","BSS",
AQ590="Sites strategiques, MLL, Pylone, etc.","ENVTECH",
AQ590="AKTIVCO DEFAUT GE &amp; POWER Cabinet","AKTIVCO",
AQ590="AKTIVCO Coupure ENEO &amp; Baisse de tension","AKTIVCO GRID ONLY",
AQ590="Coupure ENEO &amp; Baisse de tension","IHS GRID ONLY",
AQ590="Defaut GE &amp; POWER Cabinet","IHS",
AQ590="Sharing","Partners",
AQ590="Sites strategiques &amp; DataCenter","SST &amp; DC",
AQ590="Exclu","Exclu",
AQ590="SAT","SAT",
AQ590="SPARE-ISSUE","SPARE-ISSUE",
AQ590="Fiber CAmtel","TRANS_FO_CAMTEL",
AQ590="Fiber AOF","Fiber AOF",
AQ590="Projet OCM (HUAWEI)","TRAVAUX-HUAWEI",
AQ590="Projet OCM (NOKIA)","TRAVAUX-NOKIA",
AQ590="ACCESS-ISSUE","ACCESS-ISSUE",
AQ590="Projet OCM (ZTE, NOKIA, autres projets)","TRAVAUX OCM",
AQ590="No root CAuse","No root cause",
AQ590="ODU HS","PDH",
AQ590="IP &amp; VLAN","PDH",
AQ590="Warehouse HUAWEI","SPARE-ISSUE",
AQ590="SPARE-HS","SPARE-ISSUE",
AQ590="Power Telco","BSS",AQ590="no impacts","no impacts"
),"")</f>
        <v>No root cause</v>
      </c>
      <c r="AP590" s="48" t="str" cm="1">
        <f t="array" ref="AP590">IFERROR(_xlfn.IFS(
AQ590="MPR ISSUE","TX ISSUE",
AQ590="BSS Hardware Issue","RAN ISSUE",
AQ590="Sites strategiques, MLL, Pylone, etc.","ENVTECH",
AQ590="AKTIVCO DEFAUT GE &amp; POWER Cabinet","POWER ISSUE",
AQ590="AKTIVCO Coupure ENEO &amp; Baisse de tension","POWER ISSUE",
AQ590="Coupure ENEO &amp; Baisse de tension","POWER ISSUE",
AQ590="Defaut GE &amp; POWER Cabinet","POWER ISSUE",
AQ590="Sharing","POWER ISSUE",
AQ590="Sites strategiques &amp; DataCenter","POWER ISSUE",
AQ590="Exclu","Exclu",
AQ590="SAT","TX ISSUE",
AQ590="SPARE-ISSUE","SPARE-ISSUE",
AQ590="Fiber CAmtel","TX ISSUE",
AQ590="Fiber AOF","TX ISSUE",
AQ590="Projet OCM (HUAWEI)","TRAVAUX-HUAWEI",
AQ590="Projet OCM (NOKIA)","TRAVAUX -NOKIA",
AQ590="ACCESS-ISSUE","ACCESS-ISSUE",
AQ590="Projet OCM (ZTE, NOKIA, autres projets)","TRAVAUX OCM",
AQ590="No root CAuse","No root cause",
AQ590="ODU HS","TX ISSUE",
AQ590="IP &amp; VLAN","TX ISSUE",
AQ590="Warehouse HUAWEI","SPARE-ISSUE",
AQ590="SPARE-HS","SPARE-ISSUE",
AQ590="Power Telco","RAN ISSUE",AQ590="no impacts","no impacts"
),"")</f>
        <v>No root cause</v>
      </c>
      <c r="AQ590" s="67" t="s">
        <v>5344</v>
      </c>
      <c r="AR590" s="48" t="str" cm="1">
        <f t="array" ref="AR590">IFERROR(_xlfn.IFS(
AQ590="MPR ISSUE","ACTIVE",
AQ590="BSS Hardware Issue","ACTIVE",
AQ590="Sites strategiques, MLL, Pylone, etc.","PASSIVE",
AQ590="AKTIVCO DEFAUT GE &amp; POWER Cabinet","PASSIVE",
AQ590="AKTIVCO Coupure ENEO &amp; Baisse de tension","PASSIVE",
AQ590="Coupure ENEO &amp; Baisse de tension","PASSIVE",
AQ590="Defaut GE &amp; POWER Cabinet","PASSIVE",
AQ590="Sharing","PASSIVE",
AQ590="Sites strategiques &amp; DataCenter","PASSIVE",
AQ590="Exclu","Exclu",
AQ590="SAT","ACTIVE",
AQ590="SPARE-ISSUE","SPARE-ISSUE",
AQ590="Fiber CAmtel","ACTIVE",
AQ590="Fiber AOF","ACTIVE",
AQ590="Projet OCM (HUAWEI)","PLANNED WORKS",
AQ590="Projet OCM (NOKIA)","PLANNED WORKS",
AQ590="ACCESS-ISSUE","ACCESS-ISSUE",
AQ590="Projet OCM (ZTE, NOKIA, autres projets)","PLANNED WORKS",
AQ590="No root CAuse","No root cause",
AQ590="ODU HS","ACTIVE",
AQ590="IP &amp; VLAN","ACTIVE",
AQ590="Warehouse HUAWEI","SPARE-ISSUE",
AQ590="SPARE-HS","SPARE-ISSUE",
AQ590="Power Telco","ACTIVE", AQ590="no impacts","no impacts"
),"")</f>
        <v>No root cause</v>
      </c>
      <c r="AS590" s="92" t="s">
        <v>5537</v>
      </c>
      <c r="AT590" s="98" t="s">
        <v>50</v>
      </c>
      <c r="AV590" s="17" t="s">
        <v>5537</v>
      </c>
      <c r="AW590" s="7" t="s">
        <v>5537</v>
      </c>
      <c r="AX590" s="6" t="s">
        <v>5537</v>
      </c>
      <c r="AY590" s="7"/>
      <c r="AZ590" s="3" t="s">
        <v>5537</v>
      </c>
      <c r="BA590" s="18" t="s">
        <v>5537</v>
      </c>
      <c r="BB590" s="18" t="s">
        <v>5537</v>
      </c>
      <c r="BC590" s="18" t="s">
        <v>5537</v>
      </c>
      <c r="BD590" s="18" t="s">
        <v>5537</v>
      </c>
      <c r="BE590" s="18" t="s">
        <v>5537</v>
      </c>
      <c r="BF590" s="18" t="s">
        <v>5537</v>
      </c>
      <c r="BG590" s="18" t="s">
        <v>5537</v>
      </c>
      <c r="BH590" s="18" t="s">
        <v>5537</v>
      </c>
      <c r="BI590" s="18" t="s">
        <v>5537</v>
      </c>
      <c r="BJ590" s="18" t="s">
        <v>5537</v>
      </c>
      <c r="BK590" s="18" t="s">
        <v>5537</v>
      </c>
      <c r="BL590" s="9" t="s">
        <v>5537</v>
      </c>
      <c r="BM590" s="14" t="s">
        <v>5537</v>
      </c>
      <c r="BN590" s="14" t="s">
        <v>5537</v>
      </c>
      <c r="BO590" s="14" t="str">
        <f>_xlfn.XLOOKUP(B590,'[4]cell downs 18042026 17h'!$B:$B,'[4]cell downs 18042026 17h'!$B:$B,"")</f>
        <v/>
      </c>
      <c r="BP590" s="14" t="str">
        <f>_xlfn.XLOOKUP(B590,'[5]Cells Huawei 19042026 15h'!$B:$B,'[5]Cells Huawei 19042026 15h'!$B:$B,"")</f>
        <v/>
      </c>
      <c r="BQ590" s="9" t="str">
        <f>_xlfn.XLOOKUP(B590,'[6]cells down 19042026 9H40'!$B:$B,'[6]cells down 19042026 9H40'!$B:$B,"")</f>
        <v/>
      </c>
      <c r="BR590" s="9" t="s">
        <v>5537</v>
      </c>
      <c r="BS590" s="9" t="s">
        <v>5537</v>
      </c>
      <c r="BT590" s="108"/>
    </row>
    <row r="591" spans="1:72" s="9" customFormat="1" x14ac:dyDescent="0.35">
      <c r="A591" s="1" t="s">
        <v>4153</v>
      </c>
      <c r="B591" s="8" t="s">
        <v>4154</v>
      </c>
      <c r="C591" s="3" t="str">
        <f>_xlfn.XLOOKUP(B591,'[1]daily break down'!$D:$D,'[1]daily break down'!$E:$E,"")</f>
        <v>Douala</v>
      </c>
      <c r="D591" s="1" t="s">
        <v>11</v>
      </c>
      <c r="E591" s="1" t="s">
        <v>757</v>
      </c>
      <c r="F591" s="3" t="s">
        <v>31</v>
      </c>
      <c r="G591" s="1" t="s">
        <v>32</v>
      </c>
      <c r="H591" s="34" t="str">
        <f>_xlfn.XLOOKUP(B591,[2]CALCULATION!$B:$B,[2]CALCULATION!$H:$H,"")</f>
        <v>ZTE</v>
      </c>
      <c r="I591" s="28">
        <v>0</v>
      </c>
      <c r="J591" s="28">
        <v>0</v>
      </c>
      <c r="K591" s="28">
        <v>0</v>
      </c>
      <c r="L591" s="28">
        <v>2.5307976132384814E-2</v>
      </c>
      <c r="M591" s="28">
        <v>0</v>
      </c>
      <c r="N591" s="28">
        <v>0</v>
      </c>
      <c r="O591" s="28">
        <v>2.751952584374202E-2</v>
      </c>
      <c r="P591" s="28">
        <v>0</v>
      </c>
      <c r="Q591" s="28">
        <v>0</v>
      </c>
      <c r="R591" s="28">
        <v>0</v>
      </c>
      <c r="S591" s="93">
        <v>0</v>
      </c>
      <c r="T591" s="93">
        <f>_xlfn.XLOOKUP(B591,'[3]Nur des jours'!$B:$B,'[3]Nur des jours'!$U:$U,"")</f>
        <v>0</v>
      </c>
      <c r="U591" s="93">
        <v>0</v>
      </c>
      <c r="V591" s="93">
        <v>0</v>
      </c>
      <c r="W591" s="93">
        <v>0</v>
      </c>
      <c r="X591" s="93">
        <v>0</v>
      </c>
      <c r="Y591" s="93">
        <v>0</v>
      </c>
      <c r="Z591" s="93">
        <v>0</v>
      </c>
      <c r="AA591" s="93">
        <v>0</v>
      </c>
      <c r="AB591" s="93">
        <v>0</v>
      </c>
      <c r="AC591" s="93">
        <f>_xlfn.XLOOKUP(B591,'[3]Nur des jours'!$B:$B,'[3]Nur des jours'!$N:$N,"")</f>
        <v>0</v>
      </c>
      <c r="AD591" s="93">
        <v>0</v>
      </c>
      <c r="AE591" s="93">
        <v>0</v>
      </c>
      <c r="AF591" s="93">
        <v>18.86703378391875</v>
      </c>
      <c r="AG591" s="93"/>
      <c r="AH591" s="93">
        <v>0</v>
      </c>
      <c r="AI591" s="93">
        <v>0</v>
      </c>
      <c r="AJ591" s="93">
        <v>0</v>
      </c>
      <c r="AK591" s="93">
        <v>0</v>
      </c>
      <c r="AL591" s="93">
        <v>0</v>
      </c>
      <c r="AM591" s="49" t="s">
        <v>5559</v>
      </c>
      <c r="AN591" s="49"/>
      <c r="AO591" s="48" t="str" cm="1">
        <f t="array" ref="AO591">IFERROR(_xlfn.IFS(
AQ591="MPR ISSUE","PDH",
AQ591="BSS Hardware Issue","BSS",
AQ591="Sites strategiques, MLL, Pylone, etc.","ENVTECH",
AQ591="AKTIVCO DEFAUT GE &amp; POWER Cabinet","AKTIVCO",
AQ591="AKTIVCO Coupure ENEO &amp; Baisse de tension","AKTIVCO GRID ONLY",
AQ591="Coupure ENEO &amp; Baisse de tension","IHS GRID ONLY",
AQ591="Defaut GE &amp; POWER Cabinet","IHS",
AQ591="Sharing","Partners",
AQ591="Sites strategiques &amp; DataCenter","SST &amp; DC",
AQ591="Exclu","Exclu",
AQ591="SAT","SAT",
AQ591="SPARE-ISSUE","SPARE-ISSUE",
AQ591="Fiber CAmtel","TRANS_FO_CAMTEL",
AQ591="Fiber AOF","Fiber AOF",
AQ591="Projet OCM (HUAWEI)","TRAVAUX-HUAWEI",
AQ591="Projet OCM (NOKIA)","TRAVAUX-NOKIA",
AQ591="ACCESS-ISSUE","ACCESS-ISSUE",
AQ591="Projet OCM (ZTE, NOKIA, autres projets)","TRAVAUX OCM",
AQ591="No root CAuse","No root cause",
AQ591="ODU HS","PDH",
AQ591="IP &amp; VLAN","PDH",
AQ591="Warehouse HUAWEI","SPARE-ISSUE",
AQ591="SPARE-HS","SPARE-ISSUE",
AQ591="Power Telco","BSS",AQ591="no impacts","no impacts"
),"")</f>
        <v>No root cause</v>
      </c>
      <c r="AP591" s="48" t="str" cm="1">
        <f t="array" ref="AP591">IFERROR(_xlfn.IFS(
AQ591="MPR ISSUE","TX ISSUE",
AQ591="BSS Hardware Issue","RAN ISSUE",
AQ591="Sites strategiques, MLL, Pylone, etc.","ENVTECH",
AQ591="AKTIVCO DEFAUT GE &amp; POWER Cabinet","POWER ISSUE",
AQ591="AKTIVCO Coupure ENEO &amp; Baisse de tension","POWER ISSUE",
AQ591="Coupure ENEO &amp; Baisse de tension","POWER ISSUE",
AQ591="Defaut GE &amp; POWER Cabinet","POWER ISSUE",
AQ591="Sharing","POWER ISSUE",
AQ591="Sites strategiques &amp; DataCenter","POWER ISSUE",
AQ591="Exclu","Exclu",
AQ591="SAT","TX ISSUE",
AQ591="SPARE-ISSUE","SPARE-ISSUE",
AQ591="Fiber CAmtel","TX ISSUE",
AQ591="Fiber AOF","TX ISSUE",
AQ591="Projet OCM (HUAWEI)","TRAVAUX-HUAWEI",
AQ591="Projet OCM (NOKIA)","TRAVAUX -NOKIA",
AQ591="ACCESS-ISSUE","ACCESS-ISSUE",
AQ591="Projet OCM (ZTE, NOKIA, autres projets)","TRAVAUX OCM",
AQ591="No root CAuse","No root cause",
AQ591="ODU HS","TX ISSUE",
AQ591="IP &amp; VLAN","TX ISSUE",
AQ591="Warehouse HUAWEI","SPARE-ISSUE",
AQ591="SPARE-HS","SPARE-ISSUE",
AQ591="Power Telco","RAN ISSUE",AQ591="no impacts","no impacts"
),"")</f>
        <v>No root cause</v>
      </c>
      <c r="AQ591" s="126" t="s">
        <v>5344</v>
      </c>
      <c r="AR591" s="48" t="str" cm="1">
        <f t="array" ref="AR591">IFERROR(_xlfn.IFS(
AQ591="MPR ISSUE","ACTIVE",
AQ591="BSS Hardware Issue","ACTIVE",
AQ591="Sites strategiques, MLL, Pylone, etc.","PASSIVE",
AQ591="AKTIVCO DEFAUT GE &amp; POWER Cabinet","PASSIVE",
AQ591="AKTIVCO Coupure ENEO &amp; Baisse de tension","PASSIVE",
AQ591="Coupure ENEO &amp; Baisse de tension","PASSIVE",
AQ591="Defaut GE &amp; POWER Cabinet","PASSIVE",
AQ591="Sharing","PASSIVE",
AQ591="Sites strategiques &amp; DataCenter","PASSIVE",
AQ591="Exclu","Exclu",
AQ591="SAT","ACTIVE",
AQ591="SPARE-ISSUE","SPARE-ISSUE",
AQ591="Fiber CAmtel","ACTIVE",
AQ591="Fiber AOF","ACTIVE",
AQ591="Projet OCM (HUAWEI)","PLANNED WORKS",
AQ591="Projet OCM (NOKIA)","PLANNED WORKS",
AQ591="ACCESS-ISSUE","ACCESS-ISSUE",
AQ591="Projet OCM (ZTE, NOKIA, autres projets)","PLANNED WORKS",
AQ591="No root CAuse","No root cause",
AQ591="ODU HS","ACTIVE",
AQ591="IP &amp; VLAN","ACTIVE",
AQ591="Warehouse HUAWEI","SPARE-ISSUE",
AQ591="SPARE-HS","SPARE-ISSUE",
AQ591="Power Telco","ACTIVE", AQ591="no impacts","no impacts"
),"")</f>
        <v>No root cause</v>
      </c>
      <c r="AS591" s="92" t="s">
        <v>5537</v>
      </c>
      <c r="AT591" s="98" t="s">
        <v>4154</v>
      </c>
      <c r="AV591" s="17" t="s">
        <v>5537</v>
      </c>
      <c r="AW591" s="7" t="s">
        <v>5537</v>
      </c>
      <c r="AX591" s="6" t="s">
        <v>5537</v>
      </c>
      <c r="AY591" s="7"/>
      <c r="AZ591" s="3" t="s">
        <v>5537</v>
      </c>
      <c r="BA591" s="18" t="s">
        <v>5537</v>
      </c>
      <c r="BB591" s="18" t="s">
        <v>5537</v>
      </c>
      <c r="BC591" s="18" t="s">
        <v>5537</v>
      </c>
      <c r="BD591" s="18" t="s">
        <v>5537</v>
      </c>
      <c r="BE591" s="18" t="s">
        <v>5537</v>
      </c>
      <c r="BF591" s="18" t="s">
        <v>5537</v>
      </c>
      <c r="BG591" s="18" t="s">
        <v>5537</v>
      </c>
      <c r="BH591" s="18" t="s">
        <v>5537</v>
      </c>
      <c r="BI591" s="18" t="s">
        <v>5537</v>
      </c>
      <c r="BJ591" s="18" t="s">
        <v>5537</v>
      </c>
      <c r="BK591" s="18" t="s">
        <v>5537</v>
      </c>
      <c r="BL591" s="9" t="s">
        <v>5537</v>
      </c>
      <c r="BM591" s="14" t="s">
        <v>5537</v>
      </c>
      <c r="BN591" s="14" t="s">
        <v>5537</v>
      </c>
      <c r="BO591" s="14" t="str">
        <f>_xlfn.XLOOKUP(B591,'[4]cell downs 18042026 17h'!$B:$B,'[4]cell downs 18042026 17h'!$B:$B,"")</f>
        <v/>
      </c>
      <c r="BP591" s="14" t="str">
        <f>_xlfn.XLOOKUP(B591,'[5]Cells Huawei 19042026 15h'!$B:$B,'[5]Cells Huawei 19042026 15h'!$B:$B,"")</f>
        <v/>
      </c>
      <c r="BQ591" s="9" t="str">
        <f>_xlfn.XLOOKUP(B591,'[6]cells down 19042026 9H40'!$B:$B,'[6]cells down 19042026 9H40'!$B:$B,"")</f>
        <v/>
      </c>
      <c r="BR591" s="9" t="s">
        <v>4154</v>
      </c>
      <c r="BS591" s="9" t="s">
        <v>12</v>
      </c>
      <c r="BT591" s="108"/>
    </row>
    <row r="592" spans="1:72" s="9" customFormat="1" x14ac:dyDescent="0.35">
      <c r="A592" s="1" t="s">
        <v>366</v>
      </c>
      <c r="B592" s="8" t="s">
        <v>367</v>
      </c>
      <c r="C592" s="3" t="str">
        <f>_xlfn.XLOOKUP(B592,'[1]daily break down'!$D:$D,'[1]daily break down'!$E:$E,"")</f>
        <v>Douala</v>
      </c>
      <c r="D592" s="1" t="s">
        <v>21</v>
      </c>
      <c r="E592" s="1" t="s">
        <v>125</v>
      </c>
      <c r="F592" s="3" t="s">
        <v>31</v>
      </c>
      <c r="G592" s="1" t="s">
        <v>32</v>
      </c>
      <c r="H592" s="34" t="str">
        <f>_xlfn.XLOOKUP(B592,[2]CALCULATION!$B:$B,[2]CALCULATION!$H:$H,"")</f>
        <v>ZTE</v>
      </c>
      <c r="I592" s="28">
        <v>27.368159534062141</v>
      </c>
      <c r="J592" s="28">
        <v>0</v>
      </c>
      <c r="K592" s="28">
        <v>0</v>
      </c>
      <c r="L592" s="28">
        <v>0</v>
      </c>
      <c r="M592" s="28">
        <v>0</v>
      </c>
      <c r="N592" s="28">
        <v>20.372457074533511</v>
      </c>
      <c r="O592" s="28">
        <v>0</v>
      </c>
      <c r="P592" s="28">
        <v>10.16378309120431</v>
      </c>
      <c r="Q592" s="28">
        <v>0</v>
      </c>
      <c r="R592" s="28">
        <v>0</v>
      </c>
      <c r="S592" s="93">
        <v>0</v>
      </c>
      <c r="T592" s="93">
        <f>_xlfn.XLOOKUP(B592,'[3]Nur des jours'!$B:$B,'[3]Nur des jours'!$U:$U,"")</f>
        <v>0.30465880781775673</v>
      </c>
      <c r="U592" s="93">
        <v>6.2359281232075734</v>
      </c>
      <c r="V592" s="93">
        <v>0</v>
      </c>
      <c r="W592" s="93">
        <v>0.30465880781775673</v>
      </c>
      <c r="X592" s="93">
        <v>0</v>
      </c>
      <c r="Y592" s="93">
        <v>0</v>
      </c>
      <c r="Z592" s="93">
        <v>0</v>
      </c>
      <c r="AA592" s="93">
        <v>0</v>
      </c>
      <c r="AB592" s="93">
        <v>6.9520778579642899</v>
      </c>
      <c r="AC592" s="93">
        <f>_xlfn.XLOOKUP(B592,'[3]Nur des jours'!$B:$B,'[3]Nur des jours'!$N:$N,"")</f>
        <v>13.868556899607057</v>
      </c>
      <c r="AD592" s="93">
        <v>13.868556899607057</v>
      </c>
      <c r="AE592" s="93">
        <v>13.868556899607057</v>
      </c>
      <c r="AF592" s="93">
        <v>18.4816890817931</v>
      </c>
      <c r="AG592" s="93"/>
      <c r="AH592" s="93">
        <v>0</v>
      </c>
      <c r="AI592" s="93">
        <v>0</v>
      </c>
      <c r="AJ592" s="93">
        <v>0</v>
      </c>
      <c r="AK592" s="93">
        <v>0</v>
      </c>
      <c r="AL592" s="93">
        <v>0</v>
      </c>
      <c r="AM592" s="49" t="s">
        <v>5559</v>
      </c>
      <c r="AN592" s="49"/>
      <c r="AO592" s="48" t="str" cm="1">
        <f t="array" ref="AO592">IFERROR(_xlfn.IFS(
AQ592="MPR ISSUE","PDH",
AQ592="BSS Hardware Issue","BSS",
AQ592="Sites strategiques, MLL, Pylone, etc.","ENVTECH",
AQ592="AKTIVCO DEFAUT GE &amp; POWER Cabinet","AKTIVCO",
AQ592="AKTIVCO Coupure ENEO &amp; Baisse de tension","AKTIVCO GRID ONLY",
AQ592="Coupure ENEO &amp; Baisse de tension","IHS GRID ONLY",
AQ592="Defaut GE &amp; POWER Cabinet","IHS",
AQ592="Sharing","Partners",
AQ592="Sites strategiques &amp; DataCenter","SST &amp; DC",
AQ592="Exclu","Exclu",
AQ592="SAT","SAT",
AQ592="SPARE-ISSUE","SPARE-ISSUE",
AQ592="Fiber CAmtel","TRANS_FO_CAMTEL",
AQ592="Fiber AOF","Fiber AOF",
AQ592="Projet OCM (HUAWEI)","TRAVAUX-HUAWEI",
AQ592="Projet OCM (NOKIA)","TRAVAUX-NOKIA",
AQ592="ACCESS-ISSUE","ACCESS-ISSUE",
AQ592="Projet OCM (ZTE, NOKIA, autres projets)","TRAVAUX OCM",
AQ592="No root CAuse","No root cause",
AQ592="ODU HS","PDH",
AQ592="IP &amp; VLAN","PDH",
AQ592="Warehouse HUAWEI","SPARE-ISSUE",
AQ592="SPARE-HS","SPARE-ISSUE",
AQ592="Power Telco","BSS",AQ592="no impacts","no impacts"
),"")</f>
        <v>No root cause</v>
      </c>
      <c r="AP592" s="48" t="str" cm="1">
        <f t="array" ref="AP592">IFERROR(_xlfn.IFS(
AQ592="MPR ISSUE","TX ISSUE",
AQ592="BSS Hardware Issue","RAN ISSUE",
AQ592="Sites strategiques, MLL, Pylone, etc.","ENVTECH",
AQ592="AKTIVCO DEFAUT GE &amp; POWER Cabinet","POWER ISSUE",
AQ592="AKTIVCO Coupure ENEO &amp; Baisse de tension","POWER ISSUE",
AQ592="Coupure ENEO &amp; Baisse de tension","POWER ISSUE",
AQ592="Defaut GE &amp; POWER Cabinet","POWER ISSUE",
AQ592="Sharing","POWER ISSUE",
AQ592="Sites strategiques &amp; DataCenter","POWER ISSUE",
AQ592="Exclu","Exclu",
AQ592="SAT","TX ISSUE",
AQ592="SPARE-ISSUE","SPARE-ISSUE",
AQ592="Fiber CAmtel","TX ISSUE",
AQ592="Fiber AOF","TX ISSUE",
AQ592="Projet OCM (HUAWEI)","TRAVAUX-HUAWEI",
AQ592="Projet OCM (NOKIA)","TRAVAUX -NOKIA",
AQ592="ACCESS-ISSUE","ACCESS-ISSUE",
AQ592="Projet OCM (ZTE, NOKIA, autres projets)","TRAVAUX OCM",
AQ592="No root CAuse","No root cause",
AQ592="ODU HS","TX ISSUE",
AQ592="IP &amp; VLAN","TX ISSUE",
AQ592="Warehouse HUAWEI","SPARE-ISSUE",
AQ592="SPARE-HS","SPARE-ISSUE",
AQ592="Power Telco","RAN ISSUE",AQ592="no impacts","no impacts"
),"")</f>
        <v>No root cause</v>
      </c>
      <c r="AQ592" s="67" t="s">
        <v>5344</v>
      </c>
      <c r="AR592" s="48" t="str" cm="1">
        <f t="array" ref="AR592">IFERROR(_xlfn.IFS(
AQ592="MPR ISSUE","ACTIVE",
AQ592="BSS Hardware Issue","ACTIVE",
AQ592="Sites strategiques, MLL, Pylone, etc.","PASSIVE",
AQ592="AKTIVCO DEFAUT GE &amp; POWER Cabinet","PASSIVE",
AQ592="AKTIVCO Coupure ENEO &amp; Baisse de tension","PASSIVE",
AQ592="Coupure ENEO &amp; Baisse de tension","PASSIVE",
AQ592="Defaut GE &amp; POWER Cabinet","PASSIVE",
AQ592="Sharing","PASSIVE",
AQ592="Sites strategiques &amp; DataCenter","PASSIVE",
AQ592="Exclu","Exclu",
AQ592="SAT","ACTIVE",
AQ592="SPARE-ISSUE","SPARE-ISSUE",
AQ592="Fiber CAmtel","ACTIVE",
AQ592="Fiber AOF","ACTIVE",
AQ592="Projet OCM (HUAWEI)","PLANNED WORKS",
AQ592="Projet OCM (NOKIA)","PLANNED WORKS",
AQ592="ACCESS-ISSUE","ACCESS-ISSUE",
AQ592="Projet OCM (ZTE, NOKIA, autres projets)","PLANNED WORKS",
AQ592="No root CAuse","No root cause",
AQ592="ODU HS","ACTIVE",
AQ592="IP &amp; VLAN","ACTIVE",
AQ592="Warehouse HUAWEI","SPARE-ISSUE",
AQ592="SPARE-HS","SPARE-ISSUE",
AQ592="Power Telco","ACTIVE", AQ592="no impacts","no impacts"
),"")</f>
        <v>No root cause</v>
      </c>
      <c r="AS592" s="92" t="s">
        <v>5537</v>
      </c>
      <c r="AT592" s="98" t="s">
        <v>367</v>
      </c>
      <c r="AV592" s="17" t="s">
        <v>5537</v>
      </c>
      <c r="AW592" s="7" t="s">
        <v>5537</v>
      </c>
      <c r="AX592" s="6" t="s">
        <v>5537</v>
      </c>
      <c r="AY592" s="7"/>
      <c r="AZ592" s="3" t="s">
        <v>5537</v>
      </c>
      <c r="BA592" s="18" t="s">
        <v>5537</v>
      </c>
      <c r="BB592" s="18" t="s">
        <v>5537</v>
      </c>
      <c r="BC592" s="18" t="s">
        <v>5537</v>
      </c>
      <c r="BD592" s="18" t="s">
        <v>5537</v>
      </c>
      <c r="BE592" s="18" t="s">
        <v>5537</v>
      </c>
      <c r="BF592" s="18" t="s">
        <v>5537</v>
      </c>
      <c r="BG592" s="18" t="s">
        <v>5537</v>
      </c>
      <c r="BH592" s="18" t="s">
        <v>5537</v>
      </c>
      <c r="BI592" s="18" t="s">
        <v>5537</v>
      </c>
      <c r="BJ592" s="18" t="s">
        <v>5537</v>
      </c>
      <c r="BK592" s="18" t="s">
        <v>5537</v>
      </c>
      <c r="BL592" s="9" t="s">
        <v>5537</v>
      </c>
      <c r="BM592" s="14" t="s">
        <v>5537</v>
      </c>
      <c r="BN592" s="14" t="s">
        <v>5537</v>
      </c>
      <c r="BO592" s="14" t="str">
        <f>_xlfn.XLOOKUP(B592,'[4]cell downs 18042026 17h'!$B:$B,'[4]cell downs 18042026 17h'!$B:$B,"")</f>
        <v/>
      </c>
      <c r="BP592" s="14" t="str">
        <f>_xlfn.XLOOKUP(B592,'[5]Cells Huawei 19042026 15h'!$B:$B,'[5]Cells Huawei 19042026 15h'!$B:$B,"")</f>
        <v/>
      </c>
      <c r="BQ592" s="9" t="str">
        <f>_xlfn.XLOOKUP(B592,'[6]cells down 19042026 9H40'!$B:$B,'[6]cells down 19042026 9H40'!$B:$B,"")</f>
        <v/>
      </c>
      <c r="BR592" s="9" t="s">
        <v>5537</v>
      </c>
      <c r="BS592" s="9" t="s">
        <v>318</v>
      </c>
      <c r="BT592" s="108"/>
    </row>
    <row r="593" spans="1:72" s="9" customFormat="1" x14ac:dyDescent="0.35">
      <c r="A593" s="1" t="s">
        <v>1588</v>
      </c>
      <c r="B593" s="8" t="s">
        <v>1589</v>
      </c>
      <c r="C593" s="3" t="str">
        <f>_xlfn.XLOOKUP(B593,'[1]daily break down'!$D:$D,'[1]daily break down'!$E:$E,"")</f>
        <v>Yaounde</v>
      </c>
      <c r="D593" s="1" t="s">
        <v>11</v>
      </c>
      <c r="E593" s="1" t="s">
        <v>302</v>
      </c>
      <c r="F593" s="3" t="s">
        <v>37</v>
      </c>
      <c r="G593" s="1" t="s">
        <v>38</v>
      </c>
      <c r="H593" s="34" t="str">
        <f>_xlfn.XLOOKUP(B593,[2]CALCULATION!$B:$B,[2]CALCULATION!$H:$H,"")</f>
        <v>ZTE</v>
      </c>
      <c r="I593" s="28">
        <v>0</v>
      </c>
      <c r="J593" s="28">
        <v>0</v>
      </c>
      <c r="K593" s="28">
        <v>0</v>
      </c>
      <c r="L593" s="28">
        <v>0</v>
      </c>
      <c r="M593" s="28">
        <v>0</v>
      </c>
      <c r="N593" s="28">
        <v>0</v>
      </c>
      <c r="O593" s="28">
        <v>1.1331873710523839</v>
      </c>
      <c r="P593" s="28">
        <v>1.8005224964543862</v>
      </c>
      <c r="Q593" s="28">
        <v>36.075494459711273</v>
      </c>
      <c r="R593" s="28">
        <v>5.5752454820179966E-2</v>
      </c>
      <c r="S593" s="93">
        <v>0.52600996481495754</v>
      </c>
      <c r="T593" s="93">
        <f>_xlfn.XLOOKUP(B593,'[3]Nur des jours'!$B:$B,'[3]Nur des jours'!$U:$U,"")</f>
        <v>0</v>
      </c>
      <c r="U593" s="93">
        <v>0.38730656074056991</v>
      </c>
      <c r="V593" s="93">
        <v>0</v>
      </c>
      <c r="W593" s="93">
        <v>0</v>
      </c>
      <c r="X593" s="93">
        <v>0</v>
      </c>
      <c r="Y593" s="93">
        <v>0</v>
      </c>
      <c r="Z593" s="93">
        <v>0</v>
      </c>
      <c r="AA593" s="93">
        <v>26.167823093144762</v>
      </c>
      <c r="AB593" s="93">
        <v>3.4600051935748913E-3</v>
      </c>
      <c r="AC593" s="93">
        <f>_xlfn.XLOOKUP(B593,'[3]Nur des jours'!$B:$B,'[3]Nur des jours'!$N:$N,"")</f>
        <v>0</v>
      </c>
      <c r="AD593" s="93">
        <v>0</v>
      </c>
      <c r="AE593" s="93">
        <v>0.79992109761352415</v>
      </c>
      <c r="AF593" s="93">
        <v>16.993886848555924</v>
      </c>
      <c r="AG593" s="93"/>
      <c r="AH593" s="93">
        <v>0</v>
      </c>
      <c r="AI593" s="93">
        <v>0</v>
      </c>
      <c r="AJ593" s="93">
        <v>0</v>
      </c>
      <c r="AK593" s="93">
        <v>0</v>
      </c>
      <c r="AL593" s="93">
        <v>0</v>
      </c>
      <c r="AM593" s="49" t="s">
        <v>5559</v>
      </c>
      <c r="AN593" s="49"/>
      <c r="AO593" s="48" t="str" cm="1">
        <f t="array" ref="AO593">IFERROR(_xlfn.IFS(
AQ593="MPR ISSUE","PDH",
AQ593="BSS Hardware Issue","BSS",
AQ593="Sites strategiques, MLL, Pylone, etc.","ENVTECH",
AQ593="AKTIVCO DEFAUT GE &amp; POWER Cabinet","AKTIVCO",
AQ593="AKTIVCO Coupure ENEO &amp; Baisse de tension","AKTIVCO GRID ONLY",
AQ593="Coupure ENEO &amp; Baisse de tension","IHS GRID ONLY",
AQ593="Defaut GE &amp; POWER Cabinet","IHS",
AQ593="Sharing","Partners",
AQ593="Sites strategiques &amp; DataCenter","SST &amp; DC",
AQ593="Exclu","Exclu",
AQ593="SAT","SAT",
AQ593="SPARE-ISSUE","SPARE-ISSUE",
AQ593="Fiber CAmtel","TRANS_FO_CAMTEL",
AQ593="Fiber AOF","Fiber AOF",
AQ593="Projet OCM (HUAWEI)","TRAVAUX-HUAWEI",
AQ593="Projet OCM (NOKIA)","TRAVAUX-NOKIA",
AQ593="ACCESS-ISSUE","ACCESS-ISSUE",
AQ593="Projet OCM (ZTE, NOKIA, autres projets)","TRAVAUX OCM",
AQ593="No root CAuse","No root cause",
AQ593="ODU HS","PDH",
AQ593="IP &amp; VLAN","PDH",
AQ593="Warehouse HUAWEI","SPARE-ISSUE",
AQ593="SPARE-HS","SPARE-ISSUE",
AQ593="Power Telco","BSS",AQ593="no impacts","no impacts"
),"")</f>
        <v>No root cause</v>
      </c>
      <c r="AP593" s="48" t="str" cm="1">
        <f t="array" ref="AP593">IFERROR(_xlfn.IFS(
AQ593="MPR ISSUE","TX ISSUE",
AQ593="BSS Hardware Issue","RAN ISSUE",
AQ593="Sites strategiques, MLL, Pylone, etc.","ENVTECH",
AQ593="AKTIVCO DEFAUT GE &amp; POWER Cabinet","POWER ISSUE",
AQ593="AKTIVCO Coupure ENEO &amp; Baisse de tension","POWER ISSUE",
AQ593="Coupure ENEO &amp; Baisse de tension","POWER ISSUE",
AQ593="Defaut GE &amp; POWER Cabinet","POWER ISSUE",
AQ593="Sharing","POWER ISSUE",
AQ593="Sites strategiques &amp; DataCenter","POWER ISSUE",
AQ593="Exclu","Exclu",
AQ593="SAT","TX ISSUE",
AQ593="SPARE-ISSUE","SPARE-ISSUE",
AQ593="Fiber CAmtel","TX ISSUE",
AQ593="Fiber AOF","TX ISSUE",
AQ593="Projet OCM (HUAWEI)","TRAVAUX-HUAWEI",
AQ593="Projet OCM (NOKIA)","TRAVAUX -NOKIA",
AQ593="ACCESS-ISSUE","ACCESS-ISSUE",
AQ593="Projet OCM (ZTE, NOKIA, autres projets)","TRAVAUX OCM",
AQ593="No root CAuse","No root cause",
AQ593="ODU HS","TX ISSUE",
AQ593="IP &amp; VLAN","TX ISSUE",
AQ593="Warehouse HUAWEI","SPARE-ISSUE",
AQ593="SPARE-HS","SPARE-ISSUE",
AQ593="Power Telco","RAN ISSUE",AQ593="no impacts","no impacts"
),"")</f>
        <v>No root cause</v>
      </c>
      <c r="AQ593" s="126" t="s">
        <v>5344</v>
      </c>
      <c r="AR593" s="48" t="str" cm="1">
        <f t="array" ref="AR593">IFERROR(_xlfn.IFS(
AQ593="MPR ISSUE","ACTIVE",
AQ593="BSS Hardware Issue","ACTIVE",
AQ593="Sites strategiques, MLL, Pylone, etc.","PASSIVE",
AQ593="AKTIVCO DEFAUT GE &amp; POWER Cabinet","PASSIVE",
AQ593="AKTIVCO Coupure ENEO &amp; Baisse de tension","PASSIVE",
AQ593="Coupure ENEO &amp; Baisse de tension","PASSIVE",
AQ593="Defaut GE &amp; POWER Cabinet","PASSIVE",
AQ593="Sharing","PASSIVE",
AQ593="Sites strategiques &amp; DataCenter","PASSIVE",
AQ593="Exclu","Exclu",
AQ593="SAT","ACTIVE",
AQ593="SPARE-ISSUE","SPARE-ISSUE",
AQ593="Fiber CAmtel","ACTIVE",
AQ593="Fiber AOF","ACTIVE",
AQ593="Projet OCM (HUAWEI)","PLANNED WORKS",
AQ593="Projet OCM (NOKIA)","PLANNED WORKS",
AQ593="ACCESS-ISSUE","ACCESS-ISSUE",
AQ593="Projet OCM (ZTE, NOKIA, autres projets)","PLANNED WORKS",
AQ593="No root CAuse","No root cause",
AQ593="ODU HS","ACTIVE",
AQ593="IP &amp; VLAN","ACTIVE",
AQ593="Warehouse HUAWEI","SPARE-ISSUE",
AQ593="SPARE-HS","SPARE-ISSUE",
AQ593="Power Telco","ACTIVE", AQ593="no impacts","no impacts"
),"")</f>
        <v>No root cause</v>
      </c>
      <c r="AS593" s="92" t="s">
        <v>5537</v>
      </c>
      <c r="AT593" s="98" t="s">
        <v>1589</v>
      </c>
      <c r="AV593" s="17" t="s">
        <v>5537</v>
      </c>
      <c r="AW593" s="7" t="s">
        <v>5537</v>
      </c>
      <c r="AX593" s="6" t="s">
        <v>5537</v>
      </c>
      <c r="AY593" s="7"/>
      <c r="AZ593" s="3" t="s">
        <v>5537</v>
      </c>
      <c r="BA593" s="18" t="s">
        <v>5537</v>
      </c>
      <c r="BB593" s="18" t="s">
        <v>5537</v>
      </c>
      <c r="BC593" s="18" t="s">
        <v>5537</v>
      </c>
      <c r="BD593" s="18" t="s">
        <v>5537</v>
      </c>
      <c r="BE593" s="18" t="s">
        <v>5537</v>
      </c>
      <c r="BF593" s="18" t="s">
        <v>5537</v>
      </c>
      <c r="BG593" s="18" t="s">
        <v>5537</v>
      </c>
      <c r="BH593" s="18" t="s">
        <v>5537</v>
      </c>
      <c r="BI593" s="18" t="s">
        <v>5537</v>
      </c>
      <c r="BJ593" s="18" t="s">
        <v>5537</v>
      </c>
      <c r="BK593" s="18" t="s">
        <v>5537</v>
      </c>
      <c r="BL593" s="9" t="s">
        <v>5537</v>
      </c>
      <c r="BM593" s="14" t="s">
        <v>5537</v>
      </c>
      <c r="BN593" s="14" t="s">
        <v>5537</v>
      </c>
      <c r="BO593" s="14" t="str">
        <f>_xlfn.XLOOKUP(B593,'[4]cell downs 18042026 17h'!$B:$B,'[4]cell downs 18042026 17h'!$B:$B,"")</f>
        <v/>
      </c>
      <c r="BP593" s="14" t="str">
        <f>_xlfn.XLOOKUP(B593,'[5]Cells Huawei 19042026 15h'!$B:$B,'[5]Cells Huawei 19042026 15h'!$B:$B,"")</f>
        <v/>
      </c>
      <c r="BQ593" s="9" t="str">
        <f>_xlfn.XLOOKUP(B593,'[6]cells down 19042026 9H40'!$B:$B,'[6]cells down 19042026 9H40'!$B:$B,"")</f>
        <v>CTR_090</v>
      </c>
      <c r="BR593" s="9" t="s">
        <v>1589</v>
      </c>
      <c r="BS593" s="9" t="s">
        <v>5537</v>
      </c>
      <c r="BT593" s="108"/>
    </row>
    <row r="594" spans="1:72" s="9" customFormat="1" x14ac:dyDescent="0.35">
      <c r="A594" s="1" t="s">
        <v>1016</v>
      </c>
      <c r="B594" s="8" t="s">
        <v>1017</v>
      </c>
      <c r="C594" s="3" t="str">
        <f>_xlfn.XLOOKUP(B594,'[1]daily break down'!$D:$D,'[1]daily break down'!$E:$E,"")</f>
        <v>Bafoussam</v>
      </c>
      <c r="D594" s="1" t="s">
        <v>11</v>
      </c>
      <c r="E594" s="1" t="s">
        <v>145</v>
      </c>
      <c r="F594" s="3" t="s">
        <v>102</v>
      </c>
      <c r="G594" s="1" t="s">
        <v>299</v>
      </c>
      <c r="H594" s="32" t="str">
        <f>_xlfn.XLOOKUP(B594,[2]CALCULATION!$B:$B,[2]CALCULATION!$H:$H,"")</f>
        <v>Huawei</v>
      </c>
      <c r="I594" s="28">
        <v>3.3830825007918772</v>
      </c>
      <c r="J594" s="28">
        <v>2.097155519029315</v>
      </c>
      <c r="K594" s="28">
        <v>0</v>
      </c>
      <c r="L594" s="28">
        <v>0</v>
      </c>
      <c r="M594" s="28">
        <v>0</v>
      </c>
      <c r="N594" s="28">
        <v>0</v>
      </c>
      <c r="O594" s="28">
        <v>0</v>
      </c>
      <c r="P594" s="28">
        <v>0</v>
      </c>
      <c r="Q594" s="28">
        <v>0</v>
      </c>
      <c r="R594" s="28">
        <v>0</v>
      </c>
      <c r="S594" s="93">
        <v>0</v>
      </c>
      <c r="T594" s="93">
        <f>_xlfn.XLOOKUP(B594,'[3]Nur des jours'!$B:$B,'[3]Nur des jours'!$U:$U,"")</f>
        <v>0</v>
      </c>
      <c r="U594" s="93">
        <v>0</v>
      </c>
      <c r="V594" s="93">
        <v>0</v>
      </c>
      <c r="W594" s="93">
        <v>0</v>
      </c>
      <c r="X594" s="93">
        <v>0</v>
      </c>
      <c r="Y594" s="93">
        <v>0</v>
      </c>
      <c r="Z594" s="93">
        <v>0</v>
      </c>
      <c r="AA594" s="93">
        <v>0</v>
      </c>
      <c r="AB594" s="93">
        <v>8.9175391586979543E-5</v>
      </c>
      <c r="AC594" s="93">
        <f>_xlfn.XLOOKUP(B594,'[3]Nur des jours'!$B:$B,'[3]Nur des jours'!$N:$N,"")</f>
        <v>0</v>
      </c>
      <c r="AD594" s="93">
        <v>0</v>
      </c>
      <c r="AE594" s="93">
        <v>0</v>
      </c>
      <c r="AF594" s="93">
        <v>16.136162262115725</v>
      </c>
      <c r="AG594" s="93"/>
      <c r="AH594" s="93">
        <v>0</v>
      </c>
      <c r="AI594" s="93">
        <v>0</v>
      </c>
      <c r="AJ594" s="93">
        <v>0</v>
      </c>
      <c r="AK594" s="93">
        <v>0</v>
      </c>
      <c r="AL594" s="93">
        <v>0</v>
      </c>
      <c r="AM594" s="49" t="s">
        <v>5559</v>
      </c>
      <c r="AN594" s="49"/>
      <c r="AO594" s="48" t="str" cm="1">
        <f t="array" ref="AO594">IFERROR(_xlfn.IFS(
AQ594="MPR ISSUE","PDH",
AQ594="BSS Hardware Issue","BSS",
AQ594="Sites strategiques, MLL, Pylone, etc.","ENVTECH",
AQ594="AKTIVCO DEFAUT GE &amp; POWER Cabinet","AKTIVCO",
AQ594="AKTIVCO Coupure ENEO &amp; Baisse de tension","AKTIVCO GRID ONLY",
AQ594="Coupure ENEO &amp; Baisse de tension","IHS GRID ONLY",
AQ594="Defaut GE &amp; POWER Cabinet","IHS",
AQ594="Sharing","Partners",
AQ594="Sites strategiques &amp; DataCenter","SST &amp; DC",
AQ594="Exclu","Exclu",
AQ594="SAT","SAT",
AQ594="SPARE-ISSUE","SPARE-ISSUE",
AQ594="Fiber CAmtel","TRANS_FO_CAMTEL",
AQ594="Fiber AOF","Fiber AOF",
AQ594="Projet OCM (HUAWEI)","TRAVAUX-HUAWEI",
AQ594="Projet OCM (NOKIA)","TRAVAUX-NOKIA",
AQ594="ACCESS-ISSUE","ACCESS-ISSUE",
AQ594="Projet OCM (ZTE, NOKIA, autres projets)","TRAVAUX OCM",
AQ594="No root CAuse","No root cause",
AQ594="ODU HS","PDH",
AQ594="IP &amp; VLAN","PDH",
AQ594="Warehouse HUAWEI","SPARE-ISSUE",
AQ594="SPARE-HS","SPARE-ISSUE",
AQ594="Power Telco","BSS",AQ594="no impacts","no impacts"
),"")</f>
        <v>No root cause</v>
      </c>
      <c r="AP594" s="48" t="str" cm="1">
        <f t="array" ref="AP594">IFERROR(_xlfn.IFS(
AQ594="MPR ISSUE","TX ISSUE",
AQ594="BSS Hardware Issue","RAN ISSUE",
AQ594="Sites strategiques, MLL, Pylone, etc.","ENVTECH",
AQ594="AKTIVCO DEFAUT GE &amp; POWER Cabinet","POWER ISSUE",
AQ594="AKTIVCO Coupure ENEO &amp; Baisse de tension","POWER ISSUE",
AQ594="Coupure ENEO &amp; Baisse de tension","POWER ISSUE",
AQ594="Defaut GE &amp; POWER Cabinet","POWER ISSUE",
AQ594="Sharing","POWER ISSUE",
AQ594="Sites strategiques &amp; DataCenter","POWER ISSUE",
AQ594="Exclu","Exclu",
AQ594="SAT","TX ISSUE",
AQ594="SPARE-ISSUE","SPARE-ISSUE",
AQ594="Fiber CAmtel","TX ISSUE",
AQ594="Fiber AOF","TX ISSUE",
AQ594="Projet OCM (HUAWEI)","TRAVAUX-HUAWEI",
AQ594="Projet OCM (NOKIA)","TRAVAUX -NOKIA",
AQ594="ACCESS-ISSUE","ACCESS-ISSUE",
AQ594="Projet OCM (ZTE, NOKIA, autres projets)","TRAVAUX OCM",
AQ594="No root CAuse","No root cause",
AQ594="ODU HS","TX ISSUE",
AQ594="IP &amp; VLAN","TX ISSUE",
AQ594="Warehouse HUAWEI","SPARE-ISSUE",
AQ594="SPARE-HS","SPARE-ISSUE",
AQ594="Power Telco","RAN ISSUE",AQ594="no impacts","no impacts"
),"")</f>
        <v>No root cause</v>
      </c>
      <c r="AQ594" s="126" t="s">
        <v>5344</v>
      </c>
      <c r="AR594" s="48" t="str" cm="1">
        <f t="array" ref="AR594">IFERROR(_xlfn.IFS(
AQ594="MPR ISSUE","ACTIVE",
AQ594="BSS Hardware Issue","ACTIVE",
AQ594="Sites strategiques, MLL, Pylone, etc.","PASSIVE",
AQ594="AKTIVCO DEFAUT GE &amp; POWER Cabinet","PASSIVE",
AQ594="AKTIVCO Coupure ENEO &amp; Baisse de tension","PASSIVE",
AQ594="Coupure ENEO &amp; Baisse de tension","PASSIVE",
AQ594="Defaut GE &amp; POWER Cabinet","PASSIVE",
AQ594="Sharing","PASSIVE",
AQ594="Sites strategiques &amp; DataCenter","PASSIVE",
AQ594="Exclu","Exclu",
AQ594="SAT","ACTIVE",
AQ594="SPARE-ISSUE","SPARE-ISSUE",
AQ594="Fiber CAmtel","ACTIVE",
AQ594="Fiber AOF","ACTIVE",
AQ594="Projet OCM (HUAWEI)","PLANNED WORKS",
AQ594="Projet OCM (NOKIA)","PLANNED WORKS",
AQ594="ACCESS-ISSUE","ACCESS-ISSUE",
AQ594="Projet OCM (ZTE, NOKIA, autres projets)","PLANNED WORKS",
AQ594="No root CAuse","No root cause",
AQ594="ODU HS","ACTIVE",
AQ594="IP &amp; VLAN","ACTIVE",
AQ594="Warehouse HUAWEI","SPARE-ISSUE",
AQ594="SPARE-HS","SPARE-ISSUE",
AQ594="Power Telco","ACTIVE", AQ594="no impacts","no impacts"
),"")</f>
        <v>No root cause</v>
      </c>
      <c r="AS594" s="92" t="s">
        <v>5537</v>
      </c>
      <c r="AT594" s="98" t="s">
        <v>1017</v>
      </c>
      <c r="AV594" s="17" t="s">
        <v>5537</v>
      </c>
      <c r="AW594" s="7" t="s">
        <v>5537</v>
      </c>
      <c r="AX594" s="6" t="s">
        <v>5537</v>
      </c>
      <c r="AY594" s="7"/>
      <c r="AZ594" s="3" t="s">
        <v>5537</v>
      </c>
      <c r="BA594" s="18" t="s">
        <v>5537</v>
      </c>
      <c r="BB594" s="18" t="s">
        <v>5537</v>
      </c>
      <c r="BC594" s="18" t="s">
        <v>5537</v>
      </c>
      <c r="BD594" s="18" t="s">
        <v>5537</v>
      </c>
      <c r="BE594" s="18" t="s">
        <v>5537</v>
      </c>
      <c r="BF594" s="18" t="s">
        <v>5537</v>
      </c>
      <c r="BG594" s="18" t="s">
        <v>5537</v>
      </c>
      <c r="BH594" s="18" t="s">
        <v>5537</v>
      </c>
      <c r="BI594" s="18" t="s">
        <v>5537</v>
      </c>
      <c r="BJ594" s="18" t="s">
        <v>5537</v>
      </c>
      <c r="BK594" s="18" t="s">
        <v>5537</v>
      </c>
      <c r="BL594" s="9" t="s">
        <v>5537</v>
      </c>
      <c r="BM594" s="14" t="s">
        <v>5537</v>
      </c>
      <c r="BN594" s="14" t="s">
        <v>5537</v>
      </c>
      <c r="BO594" s="14" t="str">
        <f>_xlfn.XLOOKUP(B594,'[4]cell downs 18042026 17h'!$B:$B,'[4]cell downs 18042026 17h'!$B:$B,"")</f>
        <v/>
      </c>
      <c r="BP594" s="14" t="str">
        <f>_xlfn.XLOOKUP(B594,'[5]Cells Huawei 19042026 15h'!$B:$B,'[5]Cells Huawei 19042026 15h'!$B:$B,"")</f>
        <v/>
      </c>
      <c r="BQ594" s="9" t="str">
        <f>_xlfn.XLOOKUP(B594,'[6]cells down 19042026 9H40'!$B:$B,'[6]cells down 19042026 9H40'!$B:$B,"")</f>
        <v/>
      </c>
      <c r="BR594" s="9" t="s">
        <v>1017</v>
      </c>
      <c r="BS594" s="9" t="s">
        <v>5537</v>
      </c>
      <c r="BT594" s="108"/>
    </row>
    <row r="595" spans="1:72" s="9" customFormat="1" x14ac:dyDescent="0.35">
      <c r="A595" s="1" t="s">
        <v>4838</v>
      </c>
      <c r="B595" s="8" t="s">
        <v>4839</v>
      </c>
      <c r="C595" s="3" t="str">
        <f>_xlfn.XLOOKUP(B595,'[1]daily break down'!$D:$D,'[1]daily break down'!$E:$E,"")</f>
        <v>Yaounde</v>
      </c>
      <c r="D595" s="1" t="s">
        <v>21</v>
      </c>
      <c r="E595" s="1" t="s">
        <v>30</v>
      </c>
      <c r="F595" s="3" t="s">
        <v>37</v>
      </c>
      <c r="G595" s="1" t="s">
        <v>38</v>
      </c>
      <c r="H595" s="34" t="str">
        <f>_xlfn.XLOOKUP(B595,[2]CALCULATION!$B:$B,[2]CALCULATION!$H:$H,"")</f>
        <v>ZTE</v>
      </c>
      <c r="I595" s="28">
        <v>0</v>
      </c>
      <c r="J595" s="28">
        <v>0</v>
      </c>
      <c r="K595" s="28">
        <v>19.376260940037042</v>
      </c>
      <c r="L595" s="28">
        <v>23.824061946220823</v>
      </c>
      <c r="M595" s="28">
        <v>0</v>
      </c>
      <c r="N595" s="28">
        <v>0</v>
      </c>
      <c r="O595" s="28">
        <v>0</v>
      </c>
      <c r="P595" s="28">
        <v>0</v>
      </c>
      <c r="Q595" s="28">
        <v>0</v>
      </c>
      <c r="R595" s="28">
        <v>0</v>
      </c>
      <c r="S595" s="93">
        <v>0</v>
      </c>
      <c r="T595" s="93">
        <f>_xlfn.XLOOKUP(B595,'[3]Nur des jours'!$B:$B,'[3]Nur des jours'!$U:$U,"")</f>
        <v>3.775686079792695E-2</v>
      </c>
      <c r="U595" s="93">
        <v>0</v>
      </c>
      <c r="V595" s="93">
        <v>0</v>
      </c>
      <c r="W595" s="93">
        <v>3.775686079792695E-2</v>
      </c>
      <c r="X595" s="93">
        <v>0</v>
      </c>
      <c r="Y595" s="93">
        <v>0</v>
      </c>
      <c r="Z595" s="93">
        <v>0</v>
      </c>
      <c r="AA595" s="93">
        <v>0</v>
      </c>
      <c r="AB595" s="93">
        <v>0</v>
      </c>
      <c r="AC595" s="93">
        <f>_xlfn.XLOOKUP(B595,'[3]Nur des jours'!$B:$B,'[3]Nur des jours'!$N:$N,"")</f>
        <v>18.888275362194772</v>
      </c>
      <c r="AD595" s="93">
        <v>18.888275362194772</v>
      </c>
      <c r="AE595" s="93">
        <v>0</v>
      </c>
      <c r="AF595" s="93">
        <v>13.709218309919445</v>
      </c>
      <c r="AG595" s="93"/>
      <c r="AH595" s="93">
        <v>0</v>
      </c>
      <c r="AI595" s="93">
        <v>0</v>
      </c>
      <c r="AJ595" s="93">
        <v>0</v>
      </c>
      <c r="AK595" s="93">
        <v>0</v>
      </c>
      <c r="AL595" s="93">
        <v>0</v>
      </c>
      <c r="AM595" s="49" t="s">
        <v>5559</v>
      </c>
      <c r="AN595" s="49"/>
      <c r="AO595" s="48" t="str" cm="1">
        <f t="array" ref="AO595">IFERROR(_xlfn.IFS(
AQ595="MPR ISSUE","PDH",
AQ595="BSS Hardware Issue","BSS",
AQ595="Sites strategiques, MLL, Pylone, etc.","ENVTECH",
AQ595="AKTIVCO DEFAUT GE &amp; POWER Cabinet","AKTIVCO",
AQ595="AKTIVCO Coupure ENEO &amp; Baisse de tension","AKTIVCO GRID ONLY",
AQ595="Coupure ENEO &amp; Baisse de tension","IHS GRID ONLY",
AQ595="Defaut GE &amp; POWER Cabinet","IHS",
AQ595="Sharing","Partners",
AQ595="Sites strategiques &amp; DataCenter","SST &amp; DC",
AQ595="Exclu","Exclu",
AQ595="SAT","SAT",
AQ595="SPARE-ISSUE","SPARE-ISSUE",
AQ595="Fiber CAmtel","TRANS_FO_CAMTEL",
AQ595="Fiber AOF","Fiber AOF",
AQ595="Projet OCM (HUAWEI)","TRAVAUX-HUAWEI",
AQ595="Projet OCM (NOKIA)","TRAVAUX-NOKIA",
AQ595="ACCESS-ISSUE","ACCESS-ISSUE",
AQ595="Projet OCM (ZTE, NOKIA, autres projets)","TRAVAUX OCM",
AQ595="No root CAuse","No root cause",
AQ595="ODU HS","PDH",
AQ595="IP &amp; VLAN","PDH",
AQ595="Warehouse HUAWEI","SPARE-ISSUE",
AQ595="SPARE-HS","SPARE-ISSUE",
AQ595="Power Telco","BSS",AQ595="no impacts","no impacts"
),"")</f>
        <v>No root cause</v>
      </c>
      <c r="AP595" s="48" t="str" cm="1">
        <f t="array" ref="AP595">IFERROR(_xlfn.IFS(
AQ595="MPR ISSUE","TX ISSUE",
AQ595="BSS Hardware Issue","RAN ISSUE",
AQ595="Sites strategiques, MLL, Pylone, etc.","ENVTECH",
AQ595="AKTIVCO DEFAUT GE &amp; POWER Cabinet","POWER ISSUE",
AQ595="AKTIVCO Coupure ENEO &amp; Baisse de tension","POWER ISSUE",
AQ595="Coupure ENEO &amp; Baisse de tension","POWER ISSUE",
AQ595="Defaut GE &amp; POWER Cabinet","POWER ISSUE",
AQ595="Sharing","POWER ISSUE",
AQ595="Sites strategiques &amp; DataCenter","POWER ISSUE",
AQ595="Exclu","Exclu",
AQ595="SAT","TX ISSUE",
AQ595="SPARE-ISSUE","SPARE-ISSUE",
AQ595="Fiber CAmtel","TX ISSUE",
AQ595="Fiber AOF","TX ISSUE",
AQ595="Projet OCM (HUAWEI)","TRAVAUX-HUAWEI",
AQ595="Projet OCM (NOKIA)","TRAVAUX -NOKIA",
AQ595="ACCESS-ISSUE","ACCESS-ISSUE",
AQ595="Projet OCM (ZTE, NOKIA, autres projets)","TRAVAUX OCM",
AQ595="No root CAuse","No root cause",
AQ595="ODU HS","TX ISSUE",
AQ595="IP &amp; VLAN","TX ISSUE",
AQ595="Warehouse HUAWEI","SPARE-ISSUE",
AQ595="SPARE-HS","SPARE-ISSUE",
AQ595="Power Telco","RAN ISSUE",AQ595="no impacts","no impacts"
),"")</f>
        <v>No root cause</v>
      </c>
      <c r="AQ595" s="67" t="s">
        <v>5344</v>
      </c>
      <c r="AR595" s="48" t="str" cm="1">
        <f t="array" ref="AR595">IFERROR(_xlfn.IFS(
AQ595="MPR ISSUE","ACTIVE",
AQ595="BSS Hardware Issue","ACTIVE",
AQ595="Sites strategiques, MLL, Pylone, etc.","PASSIVE",
AQ595="AKTIVCO DEFAUT GE &amp; POWER Cabinet","PASSIVE",
AQ595="AKTIVCO Coupure ENEO &amp; Baisse de tension","PASSIVE",
AQ595="Coupure ENEO &amp; Baisse de tension","PASSIVE",
AQ595="Defaut GE &amp; POWER Cabinet","PASSIVE",
AQ595="Sharing","PASSIVE",
AQ595="Sites strategiques &amp; DataCenter","PASSIVE",
AQ595="Exclu","Exclu",
AQ595="SAT","ACTIVE",
AQ595="SPARE-ISSUE","SPARE-ISSUE",
AQ595="Fiber CAmtel","ACTIVE",
AQ595="Fiber AOF","ACTIVE",
AQ595="Projet OCM (HUAWEI)","PLANNED WORKS",
AQ595="Projet OCM (NOKIA)","PLANNED WORKS",
AQ595="ACCESS-ISSUE","ACCESS-ISSUE",
AQ595="Projet OCM (ZTE, NOKIA, autres projets)","PLANNED WORKS",
AQ595="No root CAuse","No root cause",
AQ595="ODU HS","ACTIVE",
AQ595="IP &amp; VLAN","ACTIVE",
AQ595="Warehouse HUAWEI","SPARE-ISSUE",
AQ595="SPARE-HS","SPARE-ISSUE",
AQ595="Power Telco","ACTIVE", AQ595="no impacts","no impacts"
),"")</f>
        <v>No root cause</v>
      </c>
      <c r="AS595" s="92" t="s">
        <v>5537</v>
      </c>
      <c r="AT595" s="98" t="s">
        <v>4839</v>
      </c>
      <c r="AV595" s="17" t="s">
        <v>5537</v>
      </c>
      <c r="AW595" s="7" t="s">
        <v>5537</v>
      </c>
      <c r="AX595" s="6" t="s">
        <v>5537</v>
      </c>
      <c r="AY595" s="7"/>
      <c r="AZ595" s="3" t="s">
        <v>5537</v>
      </c>
      <c r="BA595" s="18" t="s">
        <v>5537</v>
      </c>
      <c r="BB595" s="18" t="s">
        <v>5537</v>
      </c>
      <c r="BC595" s="18" t="s">
        <v>5537</v>
      </c>
      <c r="BD595" s="18" t="s">
        <v>5537</v>
      </c>
      <c r="BE595" s="18" t="s">
        <v>5537</v>
      </c>
      <c r="BF595" s="18" t="s">
        <v>5537</v>
      </c>
      <c r="BG595" s="18" t="s">
        <v>5537</v>
      </c>
      <c r="BH595" s="18" t="s">
        <v>5537</v>
      </c>
      <c r="BI595" s="18" t="s">
        <v>5537</v>
      </c>
      <c r="BJ595" s="18" t="s">
        <v>5537</v>
      </c>
      <c r="BK595" s="18" t="s">
        <v>5537</v>
      </c>
      <c r="BL595" s="9" t="s">
        <v>5537</v>
      </c>
      <c r="BM595" s="14" t="s">
        <v>5537</v>
      </c>
      <c r="BN595" s="14" t="s">
        <v>5537</v>
      </c>
      <c r="BO595" s="14" t="str">
        <f>_xlfn.XLOOKUP(B595,'[4]cell downs 18042026 17h'!$B:$B,'[4]cell downs 18042026 17h'!$B:$B,"")</f>
        <v/>
      </c>
      <c r="BP595" s="14" t="str">
        <f>_xlfn.XLOOKUP(B595,'[5]Cells Huawei 19042026 15h'!$B:$B,'[5]Cells Huawei 19042026 15h'!$B:$B,"")</f>
        <v/>
      </c>
      <c r="BQ595" s="9" t="str">
        <f>_xlfn.XLOOKUP(B595,'[6]cells down 19042026 9H40'!$B:$B,'[6]cells down 19042026 9H40'!$B:$B,"")</f>
        <v/>
      </c>
      <c r="BR595" s="9" t="s">
        <v>5537</v>
      </c>
      <c r="BS595" s="9" t="s">
        <v>12</v>
      </c>
      <c r="BT595" s="108"/>
    </row>
    <row r="596" spans="1:72" s="9" customFormat="1" x14ac:dyDescent="0.35">
      <c r="A596" s="1" t="s">
        <v>1769</v>
      </c>
      <c r="B596" s="8" t="s">
        <v>1770</v>
      </c>
      <c r="C596" s="3" t="str">
        <f>_xlfn.XLOOKUP(B596,'[1]daily break down'!$D:$D,'[1]daily break down'!$E:$E,"")</f>
        <v>Yaounde</v>
      </c>
      <c r="D596" s="1" t="s">
        <v>11</v>
      </c>
      <c r="E596" s="1" t="s">
        <v>12</v>
      </c>
      <c r="F596" s="3" t="s">
        <v>37</v>
      </c>
      <c r="G596" s="1" t="s">
        <v>38</v>
      </c>
      <c r="H596" s="34" t="str">
        <f>_xlfn.XLOOKUP(B596,[2]CALCULATION!$B:$B,[2]CALCULATION!$H:$H,"")</f>
        <v>ZTE</v>
      </c>
      <c r="I596" s="28">
        <v>0</v>
      </c>
      <c r="J596" s="28">
        <v>0</v>
      </c>
      <c r="K596" s="28">
        <v>0</v>
      </c>
      <c r="L596" s="28">
        <v>0</v>
      </c>
      <c r="M596" s="28">
        <v>0</v>
      </c>
      <c r="N596" s="28">
        <v>0</v>
      </c>
      <c r="O596" s="28">
        <v>0</v>
      </c>
      <c r="P596" s="28">
        <v>0</v>
      </c>
      <c r="Q596" s="28">
        <v>0</v>
      </c>
      <c r="R596" s="28">
        <v>0</v>
      </c>
      <c r="S596" s="93">
        <v>0</v>
      </c>
      <c r="T596" s="93">
        <f>_xlfn.XLOOKUP(B596,'[3]Nur des jours'!$B:$B,'[3]Nur des jours'!$U:$U,"")</f>
        <v>3.9326347689857773E-2</v>
      </c>
      <c r="U596" s="93">
        <v>0</v>
      </c>
      <c r="V596" s="93">
        <v>0</v>
      </c>
      <c r="W596" s="93">
        <v>3.9326347689857773E-2</v>
      </c>
      <c r="X596" s="93">
        <v>1.1592800906308012E-3</v>
      </c>
      <c r="Y596" s="93">
        <v>0</v>
      </c>
      <c r="Z596" s="93">
        <v>0</v>
      </c>
      <c r="AA596" s="93">
        <v>0</v>
      </c>
      <c r="AB596" s="93">
        <v>0</v>
      </c>
      <c r="AC596" s="93">
        <f>_xlfn.XLOOKUP(B596,'[3]Nur des jours'!$B:$B,'[3]Nur des jours'!$N:$N,"")</f>
        <v>0</v>
      </c>
      <c r="AD596" s="93">
        <v>0</v>
      </c>
      <c r="AE596" s="93">
        <v>0</v>
      </c>
      <c r="AF596" s="93">
        <v>13.709164804684493</v>
      </c>
      <c r="AG596" s="93"/>
      <c r="AH596" s="93">
        <v>0</v>
      </c>
      <c r="AI596" s="93">
        <v>0</v>
      </c>
      <c r="AJ596" s="93">
        <v>0</v>
      </c>
      <c r="AK596" s="93">
        <v>0</v>
      </c>
      <c r="AL596" s="93">
        <v>0</v>
      </c>
      <c r="AM596" s="49" t="s">
        <v>5559</v>
      </c>
      <c r="AN596" s="49"/>
      <c r="AO596" s="48" t="str" cm="1">
        <f t="array" ref="AO596">IFERROR(_xlfn.IFS(
AQ596="MPR ISSUE","PDH",
AQ596="BSS Hardware Issue","BSS",
AQ596="Sites strategiques, MLL, Pylone, etc.","ENVTECH",
AQ596="AKTIVCO DEFAUT GE &amp; POWER Cabinet","AKTIVCO",
AQ596="AKTIVCO Coupure ENEO &amp; Baisse de tension","AKTIVCO GRID ONLY",
AQ596="Coupure ENEO &amp; Baisse de tension","IHS GRID ONLY",
AQ596="Defaut GE &amp; POWER Cabinet","IHS",
AQ596="Sharing","Partners",
AQ596="Sites strategiques &amp; DataCenter","SST &amp; DC",
AQ596="Exclu","Exclu",
AQ596="SAT","SAT",
AQ596="SPARE-ISSUE","SPARE-ISSUE",
AQ596="Fiber CAmtel","TRANS_FO_CAMTEL",
AQ596="Fiber AOF","Fiber AOF",
AQ596="Projet OCM (HUAWEI)","TRAVAUX-HUAWEI",
AQ596="Projet OCM (NOKIA)","TRAVAUX-NOKIA",
AQ596="ACCESS-ISSUE","ACCESS-ISSUE",
AQ596="Projet OCM (ZTE, NOKIA, autres projets)","TRAVAUX OCM",
AQ596="No root CAuse","No root cause",
AQ596="ODU HS","PDH",
AQ596="IP &amp; VLAN","PDH",
AQ596="Warehouse HUAWEI","SPARE-ISSUE",
AQ596="SPARE-HS","SPARE-ISSUE",
AQ596="Power Telco","BSS",AQ596="no impacts","no impacts"
),"")</f>
        <v>No root cause</v>
      </c>
      <c r="AP596" s="48" t="str" cm="1">
        <f t="array" ref="AP596">IFERROR(_xlfn.IFS(
AQ596="MPR ISSUE","TX ISSUE",
AQ596="BSS Hardware Issue","RAN ISSUE",
AQ596="Sites strategiques, MLL, Pylone, etc.","ENVTECH",
AQ596="AKTIVCO DEFAUT GE &amp; POWER Cabinet","POWER ISSUE",
AQ596="AKTIVCO Coupure ENEO &amp; Baisse de tension","POWER ISSUE",
AQ596="Coupure ENEO &amp; Baisse de tension","POWER ISSUE",
AQ596="Defaut GE &amp; POWER Cabinet","POWER ISSUE",
AQ596="Sharing","POWER ISSUE",
AQ596="Sites strategiques &amp; DataCenter","POWER ISSUE",
AQ596="Exclu","Exclu",
AQ596="SAT","TX ISSUE",
AQ596="SPARE-ISSUE","SPARE-ISSUE",
AQ596="Fiber CAmtel","TX ISSUE",
AQ596="Fiber AOF","TX ISSUE",
AQ596="Projet OCM (HUAWEI)","TRAVAUX-HUAWEI",
AQ596="Projet OCM (NOKIA)","TRAVAUX -NOKIA",
AQ596="ACCESS-ISSUE","ACCESS-ISSUE",
AQ596="Projet OCM (ZTE, NOKIA, autres projets)","TRAVAUX OCM",
AQ596="No root CAuse","No root cause",
AQ596="ODU HS","TX ISSUE",
AQ596="IP &amp; VLAN","TX ISSUE",
AQ596="Warehouse HUAWEI","SPARE-ISSUE",
AQ596="SPARE-HS","SPARE-ISSUE",
AQ596="Power Telco","RAN ISSUE",AQ596="no impacts","no impacts"
),"")</f>
        <v>No root cause</v>
      </c>
      <c r="AQ596" s="126" t="s">
        <v>5344</v>
      </c>
      <c r="AR596" s="48" t="str" cm="1">
        <f t="array" ref="AR596">IFERROR(_xlfn.IFS(
AQ596="MPR ISSUE","ACTIVE",
AQ596="BSS Hardware Issue","ACTIVE",
AQ596="Sites strategiques, MLL, Pylone, etc.","PASSIVE",
AQ596="AKTIVCO DEFAUT GE &amp; POWER Cabinet","PASSIVE",
AQ596="AKTIVCO Coupure ENEO &amp; Baisse de tension","PASSIVE",
AQ596="Coupure ENEO &amp; Baisse de tension","PASSIVE",
AQ596="Defaut GE &amp; POWER Cabinet","PASSIVE",
AQ596="Sharing","PASSIVE",
AQ596="Sites strategiques &amp; DataCenter","PASSIVE",
AQ596="Exclu","Exclu",
AQ596="SAT","ACTIVE",
AQ596="SPARE-ISSUE","SPARE-ISSUE",
AQ596="Fiber CAmtel","ACTIVE",
AQ596="Fiber AOF","ACTIVE",
AQ596="Projet OCM (HUAWEI)","PLANNED WORKS",
AQ596="Projet OCM (NOKIA)","PLANNED WORKS",
AQ596="ACCESS-ISSUE","ACCESS-ISSUE",
AQ596="Projet OCM (ZTE, NOKIA, autres projets)","PLANNED WORKS",
AQ596="No root CAuse","No root cause",
AQ596="ODU HS","ACTIVE",
AQ596="IP &amp; VLAN","ACTIVE",
AQ596="Warehouse HUAWEI","SPARE-ISSUE",
AQ596="SPARE-HS","SPARE-ISSUE",
AQ596="Power Telco","ACTIVE", AQ596="no impacts","no impacts"
),"")</f>
        <v>No root cause</v>
      </c>
      <c r="AS596" s="92" t="s">
        <v>5537</v>
      </c>
      <c r="AT596" s="98" t="s">
        <v>1770</v>
      </c>
      <c r="AV596" s="17" t="s">
        <v>5537</v>
      </c>
      <c r="AW596" s="7" t="s">
        <v>5537</v>
      </c>
      <c r="AX596" s="6" t="s">
        <v>5537</v>
      </c>
      <c r="AY596" s="7"/>
      <c r="AZ596" s="3" t="s">
        <v>5537</v>
      </c>
      <c r="BA596" s="18" t="s">
        <v>5537</v>
      </c>
      <c r="BB596" s="18" t="s">
        <v>5537</v>
      </c>
      <c r="BC596" s="18" t="s">
        <v>5537</v>
      </c>
      <c r="BD596" s="18" t="s">
        <v>5537</v>
      </c>
      <c r="BE596" s="18" t="s">
        <v>5537</v>
      </c>
      <c r="BF596" s="18" t="s">
        <v>5537</v>
      </c>
      <c r="BG596" s="18" t="s">
        <v>5537</v>
      </c>
      <c r="BH596" s="18" t="s">
        <v>5537</v>
      </c>
      <c r="BI596" s="18" t="s">
        <v>5537</v>
      </c>
      <c r="BJ596" s="18" t="s">
        <v>5537</v>
      </c>
      <c r="BK596" s="18" t="s">
        <v>5537</v>
      </c>
      <c r="BL596" s="9" t="s">
        <v>5537</v>
      </c>
      <c r="BM596" s="14" t="s">
        <v>5537</v>
      </c>
      <c r="BN596" s="14" t="s">
        <v>5537</v>
      </c>
      <c r="BO596" s="14" t="str">
        <f>_xlfn.XLOOKUP(B596,'[4]cell downs 18042026 17h'!$B:$B,'[4]cell downs 18042026 17h'!$B:$B,"")</f>
        <v/>
      </c>
      <c r="BP596" s="14" t="str">
        <f>_xlfn.XLOOKUP(B596,'[5]Cells Huawei 19042026 15h'!$B:$B,'[5]Cells Huawei 19042026 15h'!$B:$B,"")</f>
        <v/>
      </c>
      <c r="BQ596" s="9" t="str">
        <f>_xlfn.XLOOKUP(B596,'[6]cells down 19042026 9H40'!$B:$B,'[6]cells down 19042026 9H40'!$B:$B,"")</f>
        <v>CTR_110</v>
      </c>
      <c r="BR596" s="9" t="s">
        <v>1770</v>
      </c>
      <c r="BS596" s="9" t="s">
        <v>12</v>
      </c>
      <c r="BT596" s="108"/>
    </row>
    <row r="597" spans="1:72" s="9" customFormat="1" x14ac:dyDescent="0.35">
      <c r="A597" s="1" t="s">
        <v>5022</v>
      </c>
      <c r="B597" s="8" t="s">
        <v>5023</v>
      </c>
      <c r="C597" s="3" t="str">
        <f>_xlfn.XLOOKUP(B597,'[1]daily break down'!$D:$D,'[1]daily break down'!$E:$E,"")</f>
        <v>Douala</v>
      </c>
      <c r="D597" s="1" t="s">
        <v>11</v>
      </c>
      <c r="E597" s="1" t="s">
        <v>12</v>
      </c>
      <c r="F597" s="3" t="s">
        <v>31</v>
      </c>
      <c r="G597" s="1" t="s">
        <v>32</v>
      </c>
      <c r="H597" s="34" t="str">
        <f>_xlfn.XLOOKUP(B597,[2]CALCULATION!$B:$B,[2]CALCULATION!$H:$H,"")</f>
        <v>ZTE</v>
      </c>
      <c r="I597" s="28">
        <v>0</v>
      </c>
      <c r="J597" s="28">
        <v>0</v>
      </c>
      <c r="K597" s="28">
        <v>0</v>
      </c>
      <c r="L597" s="28">
        <v>0</v>
      </c>
      <c r="M597" s="28">
        <v>0</v>
      </c>
      <c r="N597" s="28">
        <v>0</v>
      </c>
      <c r="O597" s="28">
        <v>0</v>
      </c>
      <c r="P597" s="28">
        <v>0</v>
      </c>
      <c r="Q597" s="28">
        <v>0</v>
      </c>
      <c r="R597" s="28">
        <v>0</v>
      </c>
      <c r="S597" s="93">
        <v>0</v>
      </c>
      <c r="T597" s="93">
        <f>_xlfn.XLOOKUP(B597,'[3]Nur des jours'!$B:$B,'[3]Nur des jours'!$U:$U,"")</f>
        <v>0</v>
      </c>
      <c r="U597" s="93">
        <v>0</v>
      </c>
      <c r="V597" s="93">
        <v>2.158044476405014E-3</v>
      </c>
      <c r="W597" s="93">
        <v>0</v>
      </c>
      <c r="X597" s="93">
        <v>0</v>
      </c>
      <c r="Y597" s="93">
        <v>0</v>
      </c>
      <c r="Z597" s="93">
        <v>0</v>
      </c>
      <c r="AA597" s="93">
        <v>0</v>
      </c>
      <c r="AB597" s="93">
        <v>0</v>
      </c>
      <c r="AC597" s="93">
        <f>_xlfn.XLOOKUP(B597,'[3]Nur des jours'!$B:$B,'[3]Nur des jours'!$N:$N,"")</f>
        <v>0</v>
      </c>
      <c r="AD597" s="93">
        <v>0</v>
      </c>
      <c r="AE597" s="93">
        <v>3.1096529151078802</v>
      </c>
      <c r="AF597" s="93">
        <v>12.491474832564284</v>
      </c>
      <c r="AG597" s="93"/>
      <c r="AH597" s="93">
        <v>0</v>
      </c>
      <c r="AI597" s="93">
        <v>0</v>
      </c>
      <c r="AJ597" s="93">
        <v>0</v>
      </c>
      <c r="AK597" s="93">
        <v>0</v>
      </c>
      <c r="AL597" s="93">
        <v>0</v>
      </c>
      <c r="AM597" s="49" t="s">
        <v>5559</v>
      </c>
      <c r="AN597" s="49"/>
      <c r="AO597" s="48" t="str" cm="1">
        <f t="array" ref="AO597">IFERROR(_xlfn.IFS(
AQ597="MPR ISSUE","PDH",
AQ597="BSS Hardware Issue","BSS",
AQ597="Sites strategiques, MLL, Pylone, etc.","ENVTECH",
AQ597="AKTIVCO DEFAUT GE &amp; POWER Cabinet","AKTIVCO",
AQ597="AKTIVCO Coupure ENEO &amp; Baisse de tension","AKTIVCO GRID ONLY",
AQ597="Coupure ENEO &amp; Baisse de tension","IHS GRID ONLY",
AQ597="Defaut GE &amp; POWER Cabinet","IHS",
AQ597="Sharing","Partners",
AQ597="Sites strategiques &amp; DataCenter","SST &amp; DC",
AQ597="Exclu","Exclu",
AQ597="SAT","SAT",
AQ597="SPARE-ISSUE","SPARE-ISSUE",
AQ597="Fiber CAmtel","TRANS_FO_CAMTEL",
AQ597="Fiber AOF","Fiber AOF",
AQ597="Projet OCM (HUAWEI)","TRAVAUX-HUAWEI",
AQ597="Projet OCM (NOKIA)","TRAVAUX-NOKIA",
AQ597="ACCESS-ISSUE","ACCESS-ISSUE",
AQ597="Projet OCM (ZTE, NOKIA, autres projets)","TRAVAUX OCM",
AQ597="No root CAuse","No root cause",
AQ597="ODU HS","PDH",
AQ597="IP &amp; VLAN","PDH",
AQ597="Warehouse HUAWEI","SPARE-ISSUE",
AQ597="SPARE-HS","SPARE-ISSUE",
AQ597="Power Telco","BSS",AQ597="no impacts","no impacts"
),"")</f>
        <v>No root cause</v>
      </c>
      <c r="AP597" s="48" t="str" cm="1">
        <f t="array" ref="AP597">IFERROR(_xlfn.IFS(
AQ597="MPR ISSUE","TX ISSUE",
AQ597="BSS Hardware Issue","RAN ISSUE",
AQ597="Sites strategiques, MLL, Pylone, etc.","ENVTECH",
AQ597="AKTIVCO DEFAUT GE &amp; POWER Cabinet","POWER ISSUE",
AQ597="AKTIVCO Coupure ENEO &amp; Baisse de tension","POWER ISSUE",
AQ597="Coupure ENEO &amp; Baisse de tension","POWER ISSUE",
AQ597="Defaut GE &amp; POWER Cabinet","POWER ISSUE",
AQ597="Sharing","POWER ISSUE",
AQ597="Sites strategiques &amp; DataCenter","POWER ISSUE",
AQ597="Exclu","Exclu",
AQ597="SAT","TX ISSUE",
AQ597="SPARE-ISSUE","SPARE-ISSUE",
AQ597="Fiber CAmtel","TX ISSUE",
AQ597="Fiber AOF","TX ISSUE",
AQ597="Projet OCM (HUAWEI)","TRAVAUX-HUAWEI",
AQ597="Projet OCM (NOKIA)","TRAVAUX -NOKIA",
AQ597="ACCESS-ISSUE","ACCESS-ISSUE",
AQ597="Projet OCM (ZTE, NOKIA, autres projets)","TRAVAUX OCM",
AQ597="No root CAuse","No root cause",
AQ597="ODU HS","TX ISSUE",
AQ597="IP &amp; VLAN","TX ISSUE",
AQ597="Warehouse HUAWEI","SPARE-ISSUE",
AQ597="SPARE-HS","SPARE-ISSUE",
AQ597="Power Telco","RAN ISSUE",AQ597="no impacts","no impacts"
),"")</f>
        <v>No root cause</v>
      </c>
      <c r="AQ597" s="126" t="s">
        <v>5344</v>
      </c>
      <c r="AR597" s="48" t="str" cm="1">
        <f t="array" ref="AR597">IFERROR(_xlfn.IFS(
AQ597="MPR ISSUE","ACTIVE",
AQ597="BSS Hardware Issue","ACTIVE",
AQ597="Sites strategiques, MLL, Pylone, etc.","PASSIVE",
AQ597="AKTIVCO DEFAUT GE &amp; POWER Cabinet","PASSIVE",
AQ597="AKTIVCO Coupure ENEO &amp; Baisse de tension","PASSIVE",
AQ597="Coupure ENEO &amp; Baisse de tension","PASSIVE",
AQ597="Defaut GE &amp; POWER Cabinet","PASSIVE",
AQ597="Sharing","PASSIVE",
AQ597="Sites strategiques &amp; DataCenter","PASSIVE",
AQ597="Exclu","Exclu",
AQ597="SAT","ACTIVE",
AQ597="SPARE-ISSUE","SPARE-ISSUE",
AQ597="Fiber CAmtel","ACTIVE",
AQ597="Fiber AOF","ACTIVE",
AQ597="Projet OCM (HUAWEI)","PLANNED WORKS",
AQ597="Projet OCM (NOKIA)","PLANNED WORKS",
AQ597="ACCESS-ISSUE","ACCESS-ISSUE",
AQ597="Projet OCM (ZTE, NOKIA, autres projets)","PLANNED WORKS",
AQ597="No root CAuse","No root cause",
AQ597="ODU HS","ACTIVE",
AQ597="IP &amp; VLAN","ACTIVE",
AQ597="Warehouse HUAWEI","SPARE-ISSUE",
AQ597="SPARE-HS","SPARE-ISSUE",
AQ597="Power Telco","ACTIVE", AQ597="no impacts","no impacts"
),"")</f>
        <v>No root cause</v>
      </c>
      <c r="AS597" s="92" t="s">
        <v>5537</v>
      </c>
      <c r="AT597" s="98" t="s">
        <v>5023</v>
      </c>
      <c r="AV597" s="17" t="s">
        <v>5537</v>
      </c>
      <c r="AW597" s="7" t="s">
        <v>5537</v>
      </c>
      <c r="AX597" s="6" t="s">
        <v>5537</v>
      </c>
      <c r="AY597" s="7"/>
      <c r="AZ597" s="3" t="s">
        <v>5537</v>
      </c>
      <c r="BA597" s="18" t="s">
        <v>5537</v>
      </c>
      <c r="BB597" s="18" t="s">
        <v>5537</v>
      </c>
      <c r="BC597" s="18" t="s">
        <v>5537</v>
      </c>
      <c r="BD597" s="18" t="s">
        <v>5537</v>
      </c>
      <c r="BE597" s="18" t="s">
        <v>5537</v>
      </c>
      <c r="BF597" s="18" t="s">
        <v>5537</v>
      </c>
      <c r="BG597" s="18" t="s">
        <v>5537</v>
      </c>
      <c r="BH597" s="18" t="s">
        <v>5537</v>
      </c>
      <c r="BI597" s="18" t="s">
        <v>5537</v>
      </c>
      <c r="BJ597" s="18" t="s">
        <v>5537</v>
      </c>
      <c r="BK597" s="18" t="s">
        <v>5537</v>
      </c>
      <c r="BL597" s="9" t="s">
        <v>5537</v>
      </c>
      <c r="BM597" s="14" t="s">
        <v>5537</v>
      </c>
      <c r="BN597" s="14" t="s">
        <v>5537</v>
      </c>
      <c r="BO597" s="14" t="str">
        <f>_xlfn.XLOOKUP(B597,'[4]cell downs 18042026 17h'!$B:$B,'[4]cell downs 18042026 17h'!$B:$B,"")</f>
        <v/>
      </c>
      <c r="BP597" s="14" t="str">
        <f>_xlfn.XLOOKUP(B597,'[5]Cells Huawei 19042026 15h'!$B:$B,'[5]Cells Huawei 19042026 15h'!$B:$B,"")</f>
        <v/>
      </c>
      <c r="BQ597" s="9" t="str">
        <f>_xlfn.XLOOKUP(B597,'[6]cells down 19042026 9H40'!$B:$B,'[6]cells down 19042026 9H40'!$B:$B,"")</f>
        <v/>
      </c>
      <c r="BR597" s="9" t="s">
        <v>5023</v>
      </c>
      <c r="BS597" s="9" t="s">
        <v>5537</v>
      </c>
      <c r="BT597" s="108"/>
    </row>
    <row r="598" spans="1:72" s="9" customFormat="1" x14ac:dyDescent="0.35">
      <c r="A598" s="1" t="s">
        <v>370</v>
      </c>
      <c r="B598" s="8" t="s">
        <v>371</v>
      </c>
      <c r="C598" s="3" t="str">
        <f>_xlfn.XLOOKUP(B598,'[1]daily break down'!$D:$D,'[1]daily break down'!$E:$E,"")</f>
        <v>SUD-OUEST</v>
      </c>
      <c r="D598" s="1" t="s">
        <v>21</v>
      </c>
      <c r="E598" s="1" t="s">
        <v>22</v>
      </c>
      <c r="F598" s="3" t="s">
        <v>13</v>
      </c>
      <c r="G598" s="1" t="s">
        <v>14</v>
      </c>
      <c r="H598" s="32" t="str">
        <f>_xlfn.XLOOKUP(B598,[2]CALCULATION!$B:$B,[2]CALCULATION!$H:$H,"")</f>
        <v>Huawei</v>
      </c>
      <c r="I598" s="28">
        <v>0.32129893588788727</v>
      </c>
      <c r="J598" s="28">
        <v>0.1927971966110498</v>
      </c>
      <c r="K598" s="28">
        <v>4.0284269746285322</v>
      </c>
      <c r="L598" s="28">
        <v>2.4149944497236273</v>
      </c>
      <c r="M598" s="28">
        <v>3.4441676440289588</v>
      </c>
      <c r="N598" s="28">
        <v>6.543601059260971</v>
      </c>
      <c r="O598" s="28">
        <v>0</v>
      </c>
      <c r="P598" s="28">
        <v>10.126400767051049</v>
      </c>
      <c r="Q598" s="28">
        <v>0.78370901142301097</v>
      </c>
      <c r="R598" s="28">
        <v>0.20098349755873449</v>
      </c>
      <c r="S598" s="93">
        <v>0.20795701318083631</v>
      </c>
      <c r="T598" s="93">
        <f>_xlfn.XLOOKUP(B598,'[3]Nur des jours'!$B:$B,'[3]Nur des jours'!$U:$U,"")</f>
        <v>18.491409199476077</v>
      </c>
      <c r="U598" s="93">
        <v>18.491409199476077</v>
      </c>
      <c r="V598" s="93">
        <v>18.491409199476077</v>
      </c>
      <c r="W598" s="93">
        <v>18.491409199476077</v>
      </c>
      <c r="X598" s="93">
        <v>18.491141673301318</v>
      </c>
      <c r="Y598" s="93">
        <v>11.727099046037333</v>
      </c>
      <c r="Z598" s="93">
        <v>0</v>
      </c>
      <c r="AA598" s="93">
        <v>0</v>
      </c>
      <c r="AB598" s="93">
        <v>0</v>
      </c>
      <c r="AC598" s="93">
        <f>_xlfn.XLOOKUP(B598,'[3]Nur des jours'!$B:$B,'[3]Nur des jours'!$N:$N,"")</f>
        <v>0</v>
      </c>
      <c r="AD598" s="93">
        <v>0</v>
      </c>
      <c r="AE598" s="93">
        <v>0</v>
      </c>
      <c r="AF598" s="93">
        <v>9.5703922005062321</v>
      </c>
      <c r="AG598" s="93"/>
      <c r="AH598" s="93">
        <v>0</v>
      </c>
      <c r="AI598" s="93">
        <v>0</v>
      </c>
      <c r="AJ598" s="93">
        <v>0</v>
      </c>
      <c r="AK598" s="93">
        <v>0</v>
      </c>
      <c r="AL598" s="93">
        <v>0</v>
      </c>
      <c r="AM598" s="49" t="s">
        <v>5598</v>
      </c>
      <c r="AN598" s="49" t="s">
        <v>5536</v>
      </c>
      <c r="AO598" s="48" t="str" cm="1">
        <f t="array" ref="AO598">IFERROR(_xlfn.IFS(
AQ598="MPR ISSUE","PDH",
AQ598="BSS Hardware Issue","BSS",
AQ598="Sites strategiques, MLL, Pylone, etc.","ENVTECH",
AQ598="AKTIVCO DEFAUT GE &amp; POWER Cabinet","AKTIVCO",
AQ598="AKTIVCO Coupure ENEO &amp; Baisse de tension","AKTIVCO GRID ONLY",
AQ598="Coupure ENEO &amp; Baisse de tension","IHS GRID ONLY",
AQ598="Defaut GE &amp; POWER Cabinet","IHS",
AQ598="Sharing","Partners",
AQ598="Sites strategiques &amp; DataCenter","SST &amp; DC",
AQ598="Exclu","Exclu",
AQ598="SAT","SAT",
AQ598="SPARE-ISSUE","SPARE-ISSUE",
AQ598="Fiber CAmtel","TRANS_FO_CAMTEL",
AQ598="Fiber AOF","Fiber AOF",
AQ598="Projet OCM (HUAWEI)","TRAVAUX-HUAWEI",
AQ598="Projet OCM (NOKIA)","TRAVAUX-NOKIA",
AQ598="ACCESS-ISSUE","ACCESS-ISSUE",
AQ598="Projet OCM (ZTE, NOKIA, autres projets)","TRAVAUX OCM",
AQ598="No root CAuse","No root cause",
AQ598="ODU HS","PDH",
AQ598="IP &amp; VLAN","PDH",
AQ598="Warehouse HUAWEI","SPARE-ISSUE",
AQ598="SPARE-HS","SPARE-ISSUE",
AQ598="Power Telco","BSS",AQ598="no impacts","no impacts"
),"")</f>
        <v>Exclu</v>
      </c>
      <c r="AP598" s="48" t="str" cm="1">
        <f t="array" ref="AP598">IFERROR(_xlfn.IFS(
AQ598="MPR ISSUE","TX ISSUE",
AQ598="BSS Hardware Issue","RAN ISSUE",
AQ598="Sites strategiques, MLL, Pylone, etc.","ENVTECH",
AQ598="AKTIVCO DEFAUT GE &amp; POWER Cabinet","POWER ISSUE",
AQ598="AKTIVCO Coupure ENEO &amp; Baisse de tension","POWER ISSUE",
AQ598="Coupure ENEO &amp; Baisse de tension","POWER ISSUE",
AQ598="Defaut GE &amp; POWER Cabinet","POWER ISSUE",
AQ598="Sharing","POWER ISSUE",
AQ598="Sites strategiques &amp; DataCenter","POWER ISSUE",
AQ598="Exclu","Exclu",
AQ598="SAT","TX ISSUE",
AQ598="SPARE-ISSUE","SPARE-ISSUE",
AQ598="Fiber CAmtel","TX ISSUE",
AQ598="Fiber AOF","TX ISSUE",
AQ598="Projet OCM (HUAWEI)","TRAVAUX-HUAWEI",
AQ598="Projet OCM (NOKIA)","TRAVAUX -NOKIA",
AQ598="ACCESS-ISSUE","ACCESS-ISSUE",
AQ598="Projet OCM (ZTE, NOKIA, autres projets)","TRAVAUX OCM",
AQ598="No root CAuse","No root cause",
AQ598="ODU HS","TX ISSUE",
AQ598="IP &amp; VLAN","TX ISSUE",
AQ598="Warehouse HUAWEI","SPARE-ISSUE",
AQ598="SPARE-HS","SPARE-ISSUE",
AQ598="Power Telco","RAN ISSUE",AQ598="no impacts","no impacts"
),"")</f>
        <v>Exclu</v>
      </c>
      <c r="AQ598" s="67" t="s">
        <v>5598</v>
      </c>
      <c r="AR598" s="48" t="str" cm="1">
        <f t="array" ref="AR598">IFERROR(_xlfn.IFS(
AQ598="MPR ISSUE","ACTIVE",
AQ598="BSS Hardware Issue","ACTIVE",
AQ598="Sites strategiques, MLL, Pylone, etc.","PASSIVE",
AQ598="AKTIVCO DEFAUT GE &amp; POWER Cabinet","PASSIVE",
AQ598="AKTIVCO Coupure ENEO &amp; Baisse de tension","PASSIVE",
AQ598="Coupure ENEO &amp; Baisse de tension","PASSIVE",
AQ598="Defaut GE &amp; POWER Cabinet","PASSIVE",
AQ598="Sharing","PASSIVE",
AQ598="Sites strategiques &amp; DataCenter","PASSIVE",
AQ598="Exclu","Exclu",
AQ598="SAT","ACTIVE",
AQ598="SPARE-ISSUE","SPARE-ISSUE",
AQ598="Fiber CAmtel","ACTIVE",
AQ598="Fiber AOF","ACTIVE",
AQ598="Projet OCM (HUAWEI)","PLANNED WORKS",
AQ598="Projet OCM (NOKIA)","PLANNED WORKS",
AQ598="ACCESS-ISSUE","ACCESS-ISSUE",
AQ598="Projet OCM (ZTE, NOKIA, autres projets)","PLANNED WORKS",
AQ598="No root CAuse","No root cause",
AQ598="ODU HS","ACTIVE",
AQ598="IP &amp; VLAN","ACTIVE",
AQ598="Warehouse HUAWEI","SPARE-ISSUE",
AQ598="SPARE-HS","SPARE-ISSUE",
AQ598="Power Telco","ACTIVE", AQ598="no impacts","no impacts"
),"")</f>
        <v>Exclu</v>
      </c>
      <c r="AS598" s="92" t="s">
        <v>5537</v>
      </c>
      <c r="AT598" s="98" t="s">
        <v>371</v>
      </c>
      <c r="AV598" s="17" t="s">
        <v>5537</v>
      </c>
      <c r="AW598" s="7" t="s">
        <v>5537</v>
      </c>
      <c r="AX598" s="6" t="s">
        <v>5537</v>
      </c>
      <c r="AY598" s="7"/>
      <c r="AZ598" s="3" t="s">
        <v>5537</v>
      </c>
      <c r="BA598" s="18" t="s">
        <v>5537</v>
      </c>
      <c r="BB598" s="18" t="s">
        <v>5537</v>
      </c>
      <c r="BC598" s="18" t="s">
        <v>5537</v>
      </c>
      <c r="BD598" s="18" t="s">
        <v>5537</v>
      </c>
      <c r="BE598" s="18" t="s">
        <v>5537</v>
      </c>
      <c r="BF598" s="18" t="s">
        <v>5537</v>
      </c>
      <c r="BG598" s="18" t="s">
        <v>5537</v>
      </c>
      <c r="BH598" s="18" t="s">
        <v>5537</v>
      </c>
      <c r="BI598" s="18" t="s">
        <v>5537</v>
      </c>
      <c r="BJ598" s="18" t="s">
        <v>5537</v>
      </c>
      <c r="BK598" s="18" t="s">
        <v>5537</v>
      </c>
      <c r="BL598" s="9" t="s">
        <v>5537</v>
      </c>
      <c r="BM598" s="14" t="s">
        <v>5537</v>
      </c>
      <c r="BN598" s="14" t="s">
        <v>5537</v>
      </c>
      <c r="BO598" s="14" t="str">
        <f>_xlfn.XLOOKUP(B598,'[4]cell downs 18042026 17h'!$B:$B,'[4]cell downs 18042026 17h'!$B:$B,"")</f>
        <v/>
      </c>
      <c r="BP598" s="14" t="str">
        <f>_xlfn.XLOOKUP(B598,'[5]Cells Huawei 19042026 15h'!$B:$B,'[5]Cells Huawei 19042026 15h'!$B:$B,"")</f>
        <v/>
      </c>
      <c r="BQ598" s="9" t="str">
        <f>_xlfn.XLOOKUP(B598,'[6]cells down 19042026 9H40'!$B:$B,'[6]cells down 19042026 9H40'!$B:$B,"")</f>
        <v/>
      </c>
      <c r="BR598" s="9" t="s">
        <v>5537</v>
      </c>
      <c r="BS598" s="9" t="s">
        <v>5537</v>
      </c>
      <c r="BT598" s="108"/>
    </row>
    <row r="599" spans="1:72" s="9" customFormat="1" x14ac:dyDescent="0.35">
      <c r="A599" s="1" t="s">
        <v>580</v>
      </c>
      <c r="B599" s="8" t="s">
        <v>581</v>
      </c>
      <c r="C599" s="3" t="str">
        <f>_xlfn.XLOOKUP(B599,'[1]daily break down'!$D:$D,'[1]daily break down'!$E:$E,"")</f>
        <v>Douala</v>
      </c>
      <c r="D599" s="1" t="s">
        <v>18</v>
      </c>
      <c r="E599" s="1" t="s">
        <v>5490</v>
      </c>
      <c r="F599" s="3" t="s">
        <v>31</v>
      </c>
      <c r="G599" s="1" t="s">
        <v>32</v>
      </c>
      <c r="H599" s="34" t="str">
        <f>_xlfn.XLOOKUP(B599,[2]CALCULATION!$B:$B,[2]CALCULATION!$H:$H,"")</f>
        <v>ZTE</v>
      </c>
      <c r="I599" s="28">
        <v>0</v>
      </c>
      <c r="J599" s="28">
        <v>3.7879922838317168</v>
      </c>
      <c r="K599" s="28">
        <v>0</v>
      </c>
      <c r="L599" s="28">
        <v>1.1910622001923337</v>
      </c>
      <c r="M599" s="28">
        <v>6.4348962569164059E-2</v>
      </c>
      <c r="N599" s="28">
        <v>0.47974577165963245</v>
      </c>
      <c r="O599" s="28">
        <v>0</v>
      </c>
      <c r="P599" s="28">
        <v>0</v>
      </c>
      <c r="Q599" s="28">
        <v>0.68099679539312907</v>
      </c>
      <c r="R599" s="28">
        <v>7.5342326493224094</v>
      </c>
      <c r="S599" s="93">
        <v>0.96407515844683556</v>
      </c>
      <c r="T599" s="93">
        <f>_xlfn.XLOOKUP(B599,'[3]Nur des jours'!$B:$B,'[3]Nur des jours'!$U:$U,"")</f>
        <v>0</v>
      </c>
      <c r="U599" s="93">
        <v>0</v>
      </c>
      <c r="V599" s="93">
        <v>0</v>
      </c>
      <c r="W599" s="93">
        <v>0</v>
      </c>
      <c r="X599" s="93">
        <v>4.1734083262707812E-3</v>
      </c>
      <c r="Y599" s="93">
        <v>0.4797636067379496</v>
      </c>
      <c r="Z599" s="93">
        <v>0</v>
      </c>
      <c r="AA599" s="93">
        <v>0.67264997874058718</v>
      </c>
      <c r="AB599" s="93">
        <v>2.6007111202426723</v>
      </c>
      <c r="AC599" s="93">
        <f>_xlfn.XLOOKUP(B599,'[3]Nur des jours'!$B:$B,'[3]Nur des jours'!$N:$N,"")</f>
        <v>0.47660679787577076</v>
      </c>
      <c r="AD599" s="93">
        <v>0.47660679787577076</v>
      </c>
      <c r="AE599" s="93">
        <v>16.725611600505662</v>
      </c>
      <c r="AF599" s="93">
        <v>9.2775402145345911</v>
      </c>
      <c r="AG599" s="93"/>
      <c r="AH599" s="93">
        <v>0</v>
      </c>
      <c r="AI599" s="93">
        <v>0</v>
      </c>
      <c r="AJ599" s="93">
        <v>0</v>
      </c>
      <c r="AK599" s="93">
        <v>0</v>
      </c>
      <c r="AL599" s="93">
        <v>0</v>
      </c>
      <c r="AM599" s="49" t="s">
        <v>5559</v>
      </c>
      <c r="AN599" s="49"/>
      <c r="AO599" s="48" t="str" cm="1">
        <f t="array" ref="AO599">IFERROR(_xlfn.IFS(
AQ599="MPR ISSUE","PDH",
AQ599="BSS Hardware Issue","BSS",
AQ599="Sites strategiques, MLL, Pylone, etc.","ENVTECH",
AQ599="AKTIVCO DEFAUT GE &amp; POWER Cabinet","AKTIVCO",
AQ599="AKTIVCO Coupure ENEO &amp; Baisse de tension","AKTIVCO GRID ONLY",
AQ599="Coupure ENEO &amp; Baisse de tension","IHS GRID ONLY",
AQ599="Defaut GE &amp; POWER Cabinet","IHS",
AQ599="Sharing","Partners",
AQ599="Sites strategiques &amp; DataCenter","SST &amp; DC",
AQ599="Exclu","Exclu",
AQ599="SAT","SAT",
AQ599="SPARE-ISSUE","SPARE-ISSUE",
AQ599="Fiber CAmtel","TRANS_FO_CAMTEL",
AQ599="Fiber AOF","Fiber AOF",
AQ599="Projet OCM (HUAWEI)","TRAVAUX-HUAWEI",
AQ599="Projet OCM (NOKIA)","TRAVAUX-NOKIA",
AQ599="ACCESS-ISSUE","ACCESS-ISSUE",
AQ599="Projet OCM (ZTE, NOKIA, autres projets)","TRAVAUX OCM",
AQ599="No root CAuse","No root cause",
AQ599="ODU HS","PDH",
AQ599="IP &amp; VLAN","PDH",
AQ599="Warehouse HUAWEI","SPARE-ISSUE",
AQ599="SPARE-HS","SPARE-ISSUE",
AQ599="Power Telco","BSS",AQ599="no impacts","no impacts"
),"")</f>
        <v>No root cause</v>
      </c>
      <c r="AP599" s="48" t="str" cm="1">
        <f t="array" ref="AP599">IFERROR(_xlfn.IFS(
AQ599="MPR ISSUE","TX ISSUE",
AQ599="BSS Hardware Issue","RAN ISSUE",
AQ599="Sites strategiques, MLL, Pylone, etc.","ENVTECH",
AQ599="AKTIVCO DEFAUT GE &amp; POWER Cabinet","POWER ISSUE",
AQ599="AKTIVCO Coupure ENEO &amp; Baisse de tension","POWER ISSUE",
AQ599="Coupure ENEO &amp; Baisse de tension","POWER ISSUE",
AQ599="Defaut GE &amp; POWER Cabinet","POWER ISSUE",
AQ599="Sharing","POWER ISSUE",
AQ599="Sites strategiques &amp; DataCenter","POWER ISSUE",
AQ599="Exclu","Exclu",
AQ599="SAT","TX ISSUE",
AQ599="SPARE-ISSUE","SPARE-ISSUE",
AQ599="Fiber CAmtel","TX ISSUE",
AQ599="Fiber AOF","TX ISSUE",
AQ599="Projet OCM (HUAWEI)","TRAVAUX-HUAWEI",
AQ599="Projet OCM (NOKIA)","TRAVAUX -NOKIA",
AQ599="ACCESS-ISSUE","ACCESS-ISSUE",
AQ599="Projet OCM (ZTE, NOKIA, autres projets)","TRAVAUX OCM",
AQ599="No root CAuse","No root cause",
AQ599="ODU HS","TX ISSUE",
AQ599="IP &amp; VLAN","TX ISSUE",
AQ599="Warehouse HUAWEI","SPARE-ISSUE",
AQ599="SPARE-HS","SPARE-ISSUE",
AQ599="Power Telco","RAN ISSUE",AQ599="no impacts","no impacts"
),"")</f>
        <v>No root cause</v>
      </c>
      <c r="AQ599" s="67" t="s">
        <v>5344</v>
      </c>
      <c r="AR599" s="48" t="str" cm="1">
        <f t="array" ref="AR599">IFERROR(_xlfn.IFS(
AQ599="MPR ISSUE","ACTIVE",
AQ599="BSS Hardware Issue","ACTIVE",
AQ599="Sites strategiques, MLL, Pylone, etc.","PASSIVE",
AQ599="AKTIVCO DEFAUT GE &amp; POWER Cabinet","PASSIVE",
AQ599="AKTIVCO Coupure ENEO &amp; Baisse de tension","PASSIVE",
AQ599="Coupure ENEO &amp; Baisse de tension","PASSIVE",
AQ599="Defaut GE &amp; POWER Cabinet","PASSIVE",
AQ599="Sharing","PASSIVE",
AQ599="Sites strategiques &amp; DataCenter","PASSIVE",
AQ599="Exclu","Exclu",
AQ599="SAT","ACTIVE",
AQ599="SPARE-ISSUE","SPARE-ISSUE",
AQ599="Fiber CAmtel","ACTIVE",
AQ599="Fiber AOF","ACTIVE",
AQ599="Projet OCM (HUAWEI)","PLANNED WORKS",
AQ599="Projet OCM (NOKIA)","PLANNED WORKS",
AQ599="ACCESS-ISSUE","ACCESS-ISSUE",
AQ599="Projet OCM (ZTE, NOKIA, autres projets)","PLANNED WORKS",
AQ599="No root CAuse","No root cause",
AQ599="ODU HS","ACTIVE",
AQ599="IP &amp; VLAN","ACTIVE",
AQ599="Warehouse HUAWEI","SPARE-ISSUE",
AQ599="SPARE-HS","SPARE-ISSUE",
AQ599="Power Telco","ACTIVE", AQ599="no impacts","no impacts"
),"")</f>
        <v>No root cause</v>
      </c>
      <c r="AS599" s="92" t="s">
        <v>5537</v>
      </c>
      <c r="AT599" s="98" t="s">
        <v>581</v>
      </c>
      <c r="AV599" s="17" t="s">
        <v>5537</v>
      </c>
      <c r="AW599" s="7" t="s">
        <v>5537</v>
      </c>
      <c r="AX599" s="6" t="s">
        <v>5537</v>
      </c>
      <c r="AY599" s="7"/>
      <c r="AZ599" s="3" t="s">
        <v>5537</v>
      </c>
      <c r="BA599" s="18" t="s">
        <v>5537</v>
      </c>
      <c r="BB599" s="18" t="s">
        <v>5537</v>
      </c>
      <c r="BC599" s="18" t="s">
        <v>5537</v>
      </c>
      <c r="BD599" s="18" t="s">
        <v>5537</v>
      </c>
      <c r="BE599" s="18" t="s">
        <v>5537</v>
      </c>
      <c r="BF599" s="18" t="s">
        <v>5537</v>
      </c>
      <c r="BG599" s="18" t="s">
        <v>5537</v>
      </c>
      <c r="BH599" s="18" t="s">
        <v>5537</v>
      </c>
      <c r="BI599" s="18" t="s">
        <v>5537</v>
      </c>
      <c r="BJ599" s="18" t="s">
        <v>5537</v>
      </c>
      <c r="BK599" s="18" t="s">
        <v>5537</v>
      </c>
      <c r="BL599" s="9" t="s">
        <v>5537</v>
      </c>
      <c r="BM599" s="14" t="s">
        <v>5537</v>
      </c>
      <c r="BN599" s="14" t="s">
        <v>5537</v>
      </c>
      <c r="BO599" s="14" t="str">
        <f>_xlfn.XLOOKUP(B599,'[4]cell downs 18042026 17h'!$B:$B,'[4]cell downs 18042026 17h'!$B:$B,"")</f>
        <v/>
      </c>
      <c r="BP599" s="14" t="str">
        <f>_xlfn.XLOOKUP(B599,'[5]Cells Huawei 19042026 15h'!$B:$B,'[5]Cells Huawei 19042026 15h'!$B:$B,"")</f>
        <v/>
      </c>
      <c r="BQ599" s="9" t="str">
        <f>_xlfn.XLOOKUP(B599,'[6]cells down 19042026 9H40'!$B:$B,'[6]cells down 19042026 9H40'!$B:$B,"")</f>
        <v/>
      </c>
      <c r="BR599" s="9" t="s">
        <v>5537</v>
      </c>
      <c r="BS599" s="9" t="s">
        <v>154</v>
      </c>
      <c r="BT599" s="108"/>
    </row>
    <row r="600" spans="1:72" s="9" customFormat="1" x14ac:dyDescent="0.35">
      <c r="A600" s="1" t="s">
        <v>1594</v>
      </c>
      <c r="B600" s="1" t="s">
        <v>1595</v>
      </c>
      <c r="C600" s="3" t="str">
        <f>_xlfn.XLOOKUP(B600,'[1]daily break down'!$D:$D,'[1]daily break down'!$E:$E,"")</f>
        <v>EXTREME-NORD</v>
      </c>
      <c r="D600" s="1" t="s">
        <v>21</v>
      </c>
      <c r="E600" s="1" t="s">
        <v>80</v>
      </c>
      <c r="F600" s="3" t="s">
        <v>55</v>
      </c>
      <c r="G600" s="1" t="s">
        <v>185</v>
      </c>
      <c r="H600" s="32" t="str">
        <f>_xlfn.XLOOKUP(B600,[2]CALCULATION!$B:$B,[2]CALCULATION!$H:$H,"")</f>
        <v>Huawei</v>
      </c>
      <c r="I600" s="28">
        <v>5.7124150693570535</v>
      </c>
      <c r="J600" s="28">
        <v>3.237227230312214</v>
      </c>
      <c r="K600" s="28">
        <v>1.7040525578355918</v>
      </c>
      <c r="L600" s="28">
        <v>7.5891825256183063</v>
      </c>
      <c r="M600" s="28">
        <v>8.8249215969957167</v>
      </c>
      <c r="N600" s="28">
        <v>0.63196816509860654</v>
      </c>
      <c r="O600" s="28">
        <v>0.43747663604740417</v>
      </c>
      <c r="P600" s="28">
        <v>4.3005724346736747</v>
      </c>
      <c r="Q600" s="28">
        <v>11.15557396135638</v>
      </c>
      <c r="R600" s="28">
        <v>11.204852282747344</v>
      </c>
      <c r="S600" s="93">
        <v>10.204001192810038</v>
      </c>
      <c r="T600" s="93">
        <f>_xlfn.XLOOKUP(B600,'[3]Nur des jours'!$B:$B,'[3]Nur des jours'!$U:$U,"")</f>
        <v>2.676456697856652</v>
      </c>
      <c r="U600" s="93">
        <v>9.8019806924576152</v>
      </c>
      <c r="V600" s="93">
        <v>10.100432893020919</v>
      </c>
      <c r="W600" s="93">
        <v>2.676456697856652</v>
      </c>
      <c r="X600" s="93">
        <v>0.5775711762305491</v>
      </c>
      <c r="Y600" s="93">
        <v>5.4495081798803184</v>
      </c>
      <c r="Z600" s="93">
        <v>5.5984310838305754E-2</v>
      </c>
      <c r="AA600" s="93">
        <v>0</v>
      </c>
      <c r="AB600" s="93">
        <v>8.3735692700173781E-2</v>
      </c>
      <c r="AC600" s="93">
        <f>_xlfn.XLOOKUP(B600,'[3]Nur des jours'!$B:$B,'[3]Nur des jours'!$N:$N,"")</f>
        <v>0</v>
      </c>
      <c r="AD600" s="93">
        <v>0</v>
      </c>
      <c r="AE600" s="93">
        <v>0.90017207283560619</v>
      </c>
      <c r="AF600" s="93">
        <v>7.429255378346217</v>
      </c>
      <c r="AG600" s="93"/>
      <c r="AH600" s="93">
        <v>0</v>
      </c>
      <c r="AI600" s="93">
        <v>0</v>
      </c>
      <c r="AJ600" s="93">
        <v>0</v>
      </c>
      <c r="AK600" s="93">
        <v>0</v>
      </c>
      <c r="AL600" s="93">
        <v>0</v>
      </c>
      <c r="AM600" s="49" t="s">
        <v>5601</v>
      </c>
      <c r="AN600" s="49"/>
      <c r="AO600" s="48" t="str" cm="1">
        <f t="array" ref="AO600">IFERROR(_xlfn.IFS(
AQ600="MPR ISSUE","PDH",
AQ600="BSS Hardware Issue","BSS",
AQ600="Sites strategiques, MLL, Pylone, etc.","ENVTECH",
AQ600="AKTIVCO DEFAUT GE &amp; POWER Cabinet","AKTIVCO",
AQ600="AKTIVCO Coupure ENEO &amp; Baisse de tension","AKTIVCO GRID ONLY",
AQ600="Coupure ENEO &amp; Baisse de tension","IHS GRID ONLY",
AQ600="Defaut GE &amp; POWER Cabinet","IHS",
AQ600="Sharing","Partners",
AQ600="Sites strategiques &amp; DataCenter","SST &amp; DC",
AQ600="Exclu","Exclu",
AQ600="SAT","SAT",
AQ600="SPARE-ISSUE","SPARE-ISSUE",
AQ600="Fiber CAmtel","TRANS_FO_CAMTEL",
AQ600="Fiber AOF","Fiber AOF",
AQ600="Projet OCM (HUAWEI)","TRAVAUX-HUAWEI",
AQ600="Projet OCM (NOKIA)","TRAVAUX-NOKIA",
AQ600="ACCESS-ISSUE","ACCESS-ISSUE",
AQ600="Projet OCM (ZTE, NOKIA, autres projets)","TRAVAUX OCM",
AQ600="No root CAuse","No root cause",
AQ600="ODU HS","PDH",
AQ600="IP &amp; VLAN","PDH",
AQ600="Warehouse HUAWEI","SPARE-ISSUE",
AQ600="SPARE-HS","SPARE-ISSUE",
AQ600="Power Telco","BSS",AQ600="no impacts","no impacts"
),"")</f>
        <v>No root cause</v>
      </c>
      <c r="AP600" s="48" t="str" cm="1">
        <f t="array" ref="AP600">IFERROR(_xlfn.IFS(
AQ600="MPR ISSUE","TX ISSUE",
AQ600="BSS Hardware Issue","RAN ISSUE",
AQ600="Sites strategiques, MLL, Pylone, etc.","ENVTECH",
AQ600="AKTIVCO DEFAUT GE &amp; POWER Cabinet","POWER ISSUE",
AQ600="AKTIVCO Coupure ENEO &amp; Baisse de tension","POWER ISSUE",
AQ600="Coupure ENEO &amp; Baisse de tension","POWER ISSUE",
AQ600="Defaut GE &amp; POWER Cabinet","POWER ISSUE",
AQ600="Sharing","POWER ISSUE",
AQ600="Sites strategiques &amp; DataCenter","POWER ISSUE",
AQ600="Exclu","Exclu",
AQ600="SAT","TX ISSUE",
AQ600="SPARE-ISSUE","SPARE-ISSUE",
AQ600="Fiber CAmtel","TX ISSUE",
AQ600="Fiber AOF","TX ISSUE",
AQ600="Projet OCM (HUAWEI)","TRAVAUX-HUAWEI",
AQ600="Projet OCM (NOKIA)","TRAVAUX -NOKIA",
AQ600="ACCESS-ISSUE","ACCESS-ISSUE",
AQ600="Projet OCM (ZTE, NOKIA, autres projets)","TRAVAUX OCM",
AQ600="No root CAuse","No root cause",
AQ600="ODU HS","TX ISSUE",
AQ600="IP &amp; VLAN","TX ISSUE",
AQ600="Warehouse HUAWEI","SPARE-ISSUE",
AQ600="SPARE-HS","SPARE-ISSUE",
AQ600="Power Telco","RAN ISSUE",AQ600="no impacts","no impacts"
),"")</f>
        <v>No root cause</v>
      </c>
      <c r="AQ600" s="67" t="s">
        <v>5344</v>
      </c>
      <c r="AR600" s="48" t="str" cm="1">
        <f t="array" ref="AR600">IFERROR(_xlfn.IFS(
AQ600="MPR ISSUE","ACTIVE",
AQ600="BSS Hardware Issue","ACTIVE",
AQ600="Sites strategiques, MLL, Pylone, etc.","PASSIVE",
AQ600="AKTIVCO DEFAUT GE &amp; POWER Cabinet","PASSIVE",
AQ600="AKTIVCO Coupure ENEO &amp; Baisse de tension","PASSIVE",
AQ600="Coupure ENEO &amp; Baisse de tension","PASSIVE",
AQ600="Defaut GE &amp; POWER Cabinet","PASSIVE",
AQ600="Sharing","PASSIVE",
AQ600="Sites strategiques &amp; DataCenter","PASSIVE",
AQ600="Exclu","Exclu",
AQ600="SAT","ACTIVE",
AQ600="SPARE-ISSUE","SPARE-ISSUE",
AQ600="Fiber CAmtel","ACTIVE",
AQ600="Fiber AOF","ACTIVE",
AQ600="Projet OCM (HUAWEI)","PLANNED WORKS",
AQ600="Projet OCM (NOKIA)","PLANNED WORKS",
AQ600="ACCESS-ISSUE","ACCESS-ISSUE",
AQ600="Projet OCM (ZTE, NOKIA, autres projets)","PLANNED WORKS",
AQ600="No root CAuse","No root cause",
AQ600="ODU HS","ACTIVE",
AQ600="IP &amp; VLAN","ACTIVE",
AQ600="Warehouse HUAWEI","SPARE-ISSUE",
AQ600="SPARE-HS","SPARE-ISSUE",
AQ600="Power Telco","ACTIVE", AQ600="no impacts","no impacts"
),"")</f>
        <v>No root cause</v>
      </c>
      <c r="AS600" s="92" t="s">
        <v>5537</v>
      </c>
      <c r="AT600" s="98" t="s">
        <v>1595</v>
      </c>
      <c r="AV600" s="17" t="s">
        <v>5537</v>
      </c>
      <c r="AW600" s="7" t="s">
        <v>5537</v>
      </c>
      <c r="AX600" s="6" t="s">
        <v>5537</v>
      </c>
      <c r="AY600" s="7"/>
      <c r="AZ600" s="3" t="s">
        <v>5537</v>
      </c>
      <c r="BA600" s="18" t="s">
        <v>5537</v>
      </c>
      <c r="BB600" s="18" t="s">
        <v>5537</v>
      </c>
      <c r="BC600" s="18" t="s">
        <v>5537</v>
      </c>
      <c r="BD600" s="18" t="s">
        <v>5537</v>
      </c>
      <c r="BE600" s="18" t="s">
        <v>5537</v>
      </c>
      <c r="BF600" s="18" t="s">
        <v>5537</v>
      </c>
      <c r="BG600" s="18" t="s">
        <v>5537</v>
      </c>
      <c r="BH600" s="18" t="s">
        <v>5537</v>
      </c>
      <c r="BI600" s="18" t="s">
        <v>5537</v>
      </c>
      <c r="BJ600" s="18" t="s">
        <v>5537</v>
      </c>
      <c r="BK600" s="18" t="s">
        <v>5537</v>
      </c>
      <c r="BL600" s="9" t="s">
        <v>5537</v>
      </c>
      <c r="BM600" s="14" t="s">
        <v>5537</v>
      </c>
      <c r="BN600" s="14" t="s">
        <v>5537</v>
      </c>
      <c r="BO600" s="14" t="str">
        <f>_xlfn.XLOOKUP(B600,'[4]cell downs 18042026 17h'!$B:$B,'[4]cell downs 18042026 17h'!$B:$B,"")</f>
        <v/>
      </c>
      <c r="BP600" s="14" t="str">
        <f>_xlfn.XLOOKUP(B600,'[5]Cells Huawei 19042026 15h'!$B:$B,'[5]Cells Huawei 19042026 15h'!$B:$B,"")</f>
        <v/>
      </c>
      <c r="BQ600" s="9" t="str">
        <f>_xlfn.XLOOKUP(B600,'[6]cells down 19042026 9H40'!$B:$B,'[6]cells down 19042026 9H40'!$B:$B,"")</f>
        <v/>
      </c>
      <c r="BR600" s="9" t="s">
        <v>5537</v>
      </c>
      <c r="BS600" s="9" t="s">
        <v>5537</v>
      </c>
      <c r="BT600" s="108"/>
    </row>
    <row r="601" spans="1:72" s="9" customFormat="1" x14ac:dyDescent="0.35">
      <c r="A601" s="19" t="s">
        <v>5384</v>
      </c>
      <c r="B601" s="19" t="s">
        <v>5385</v>
      </c>
      <c r="C601" s="3" t="str">
        <f>_xlfn.XLOOKUP(B601,'[1]daily break down'!$D:$D,'[1]daily break down'!$E:$E,"")</f>
        <v>Maroua</v>
      </c>
      <c r="D601" s="19" t="s">
        <v>357</v>
      </c>
      <c r="E601" s="19" t="s">
        <v>987</v>
      </c>
      <c r="F601" s="19" t="s">
        <v>5382</v>
      </c>
      <c r="G601" s="19" t="s">
        <v>84</v>
      </c>
      <c r="H601" s="32" t="str">
        <f>_xlfn.XLOOKUP(B601,[2]CALCULATION!$B:$B,[2]CALCULATION!$H:$H,"")</f>
        <v>Huawei</v>
      </c>
      <c r="I601" s="28">
        <v>18.491409199476077</v>
      </c>
      <c r="J601" s="28">
        <v>18.491409199476077</v>
      </c>
      <c r="K601" s="28">
        <v>18.491141673301318</v>
      </c>
      <c r="L601" s="28">
        <v>18.491409199476077</v>
      </c>
      <c r="M601" s="28">
        <v>18.491141673301318</v>
      </c>
      <c r="N601" s="28">
        <v>18.491409199476077</v>
      </c>
      <c r="O601" s="28">
        <v>12.774196494051644</v>
      </c>
      <c r="P601" s="28">
        <v>4.8485908861322997</v>
      </c>
      <c r="Q601" s="28">
        <v>0</v>
      </c>
      <c r="R601" s="28">
        <v>0.56840394597540755</v>
      </c>
      <c r="S601" s="93">
        <v>0</v>
      </c>
      <c r="T601" s="93">
        <f>_xlfn.XLOOKUP(B601,'[3]Nur des jours'!$B:$B,'[3]Nur des jours'!$U:$U,"")</f>
        <v>5.6563950883621112</v>
      </c>
      <c r="U601" s="93">
        <v>0</v>
      </c>
      <c r="V601" s="93" t="s">
        <v>5537</v>
      </c>
      <c r="W601" s="93">
        <v>5.6563950883621112</v>
      </c>
      <c r="X601" s="93">
        <v>1.5262368270111548</v>
      </c>
      <c r="Y601" s="93">
        <v>4.9778595337767859</v>
      </c>
      <c r="Z601" s="93">
        <v>0</v>
      </c>
      <c r="AA601" s="93">
        <v>0</v>
      </c>
      <c r="AB601" s="93">
        <v>0</v>
      </c>
      <c r="AC601" s="93">
        <f>_xlfn.XLOOKUP(B601,'[3]Nur des jours'!$B:$B,'[3]Nur des jours'!$N:$N,"")</f>
        <v>0</v>
      </c>
      <c r="AD601" s="93">
        <v>0</v>
      </c>
      <c r="AE601" s="93">
        <v>0</v>
      </c>
      <c r="AF601" s="93">
        <v>6.7792737841470414</v>
      </c>
      <c r="AG601" s="93"/>
      <c r="AH601" s="93">
        <v>0</v>
      </c>
      <c r="AI601" s="93">
        <v>0</v>
      </c>
      <c r="AJ601" s="93">
        <v>0</v>
      </c>
      <c r="AK601" s="93">
        <v>0</v>
      </c>
      <c r="AL601" s="93">
        <v>0</v>
      </c>
      <c r="AM601" s="49" t="s">
        <v>5598</v>
      </c>
      <c r="AN601" s="49"/>
      <c r="AO601" s="48" t="str" cm="1">
        <f t="array" ref="AO601">IFERROR(_xlfn.IFS(
AQ601="MPR ISSUE","PDH",
AQ601="BSS Hardware Issue","BSS",
AQ601="Sites strategiques, MLL, Pylone, etc.","ENVTECH",
AQ601="AKTIVCO DEFAUT GE &amp; POWER Cabinet","AKTIVCO",
AQ601="AKTIVCO Coupure ENEO &amp; Baisse de tension","AKTIVCO GRID ONLY",
AQ601="Coupure ENEO &amp; Baisse de tension","IHS GRID ONLY",
AQ601="Defaut GE &amp; POWER Cabinet","IHS",
AQ601="Sharing","Partners",
AQ601="Sites strategiques &amp; DataCenter","SST &amp; DC",
AQ601="Exclu","Exclu",
AQ601="SAT","SAT",
AQ601="SPARE-ISSUE","SPARE-ISSUE",
AQ601="Fiber CAmtel","TRANS_FO_CAMTEL",
AQ601="Fiber AOF","Fiber AOF",
AQ601="Projet OCM (HUAWEI)","TRAVAUX-HUAWEI",
AQ601="Projet OCM (NOKIA)","TRAVAUX-NOKIA",
AQ601="ACCESS-ISSUE","ACCESS-ISSUE",
AQ601="Projet OCM (ZTE, NOKIA, autres projets)","TRAVAUX OCM",
AQ601="No root CAuse","No root cause",
AQ601="ODU HS","PDH",
AQ601="IP &amp; VLAN","PDH",
AQ601="Warehouse HUAWEI","SPARE-ISSUE",
AQ601="SPARE-HS","SPARE-ISSUE",
AQ601="Power Telco","BSS",AQ601="no impacts","no impacts"
),"")</f>
        <v>Exclu</v>
      </c>
      <c r="AP601" s="48" t="str" cm="1">
        <f t="array" ref="AP601">IFERROR(_xlfn.IFS(
AQ601="MPR ISSUE","TX ISSUE",
AQ601="BSS Hardware Issue","RAN ISSUE",
AQ601="Sites strategiques, MLL, Pylone, etc.","ENVTECH",
AQ601="AKTIVCO DEFAUT GE &amp; POWER Cabinet","POWER ISSUE",
AQ601="AKTIVCO Coupure ENEO &amp; Baisse de tension","POWER ISSUE",
AQ601="Coupure ENEO &amp; Baisse de tension","POWER ISSUE",
AQ601="Defaut GE &amp; POWER Cabinet","POWER ISSUE",
AQ601="Sharing","POWER ISSUE",
AQ601="Sites strategiques &amp; DataCenter","POWER ISSUE",
AQ601="Exclu","Exclu",
AQ601="SAT","TX ISSUE",
AQ601="SPARE-ISSUE","SPARE-ISSUE",
AQ601="Fiber CAmtel","TX ISSUE",
AQ601="Fiber AOF","TX ISSUE",
AQ601="Projet OCM (HUAWEI)","TRAVAUX-HUAWEI",
AQ601="Projet OCM (NOKIA)","TRAVAUX -NOKIA",
AQ601="ACCESS-ISSUE","ACCESS-ISSUE",
AQ601="Projet OCM (ZTE, NOKIA, autres projets)","TRAVAUX OCM",
AQ601="No root CAuse","No root cause",
AQ601="ODU HS","TX ISSUE",
AQ601="IP &amp; VLAN","TX ISSUE",
AQ601="Warehouse HUAWEI","SPARE-ISSUE",
AQ601="SPARE-HS","SPARE-ISSUE",
AQ601="Power Telco","RAN ISSUE",AQ601="no impacts","no impacts"
),"")</f>
        <v>Exclu</v>
      </c>
      <c r="AQ601" s="67" t="s">
        <v>5598</v>
      </c>
      <c r="AR601" s="48" t="str" cm="1">
        <f t="array" ref="AR601">IFERROR(_xlfn.IFS(
AQ601="MPR ISSUE","ACTIVE",
AQ601="BSS Hardware Issue","ACTIVE",
AQ601="Sites strategiques, MLL, Pylone, etc.","PASSIVE",
AQ601="AKTIVCO DEFAUT GE &amp; POWER Cabinet","PASSIVE",
AQ601="AKTIVCO Coupure ENEO &amp; Baisse de tension","PASSIVE",
AQ601="Coupure ENEO &amp; Baisse de tension","PASSIVE",
AQ601="Defaut GE &amp; POWER Cabinet","PASSIVE",
AQ601="Sharing","PASSIVE",
AQ601="Sites strategiques &amp; DataCenter","PASSIVE",
AQ601="Exclu","Exclu",
AQ601="SAT","ACTIVE",
AQ601="SPARE-ISSUE","SPARE-ISSUE",
AQ601="Fiber CAmtel","ACTIVE",
AQ601="Fiber AOF","ACTIVE",
AQ601="Projet OCM (HUAWEI)","PLANNED WORKS",
AQ601="Projet OCM (NOKIA)","PLANNED WORKS",
AQ601="ACCESS-ISSUE","ACCESS-ISSUE",
AQ601="Projet OCM (ZTE, NOKIA, autres projets)","PLANNED WORKS",
AQ601="No root CAuse","No root cause",
AQ601="ODU HS","ACTIVE",
AQ601="IP &amp; VLAN","ACTIVE",
AQ601="Warehouse HUAWEI","SPARE-ISSUE",
AQ601="SPARE-HS","SPARE-ISSUE",
AQ601="Power Telco","ACTIVE", AQ601="no impacts","no impacts"
),"")</f>
        <v>Exclu</v>
      </c>
      <c r="AS601" s="92" t="s">
        <v>5537</v>
      </c>
      <c r="AT601" s="98" t="s">
        <v>5385</v>
      </c>
      <c r="AV601" s="17" t="s">
        <v>5537</v>
      </c>
      <c r="AW601" s="7" t="s">
        <v>5537</v>
      </c>
      <c r="AX601" s="6" t="s">
        <v>5537</v>
      </c>
      <c r="AY601" s="7"/>
      <c r="AZ601" s="3" t="s">
        <v>5537</v>
      </c>
      <c r="BA601" s="18" t="s">
        <v>5537</v>
      </c>
      <c r="BB601" s="18" t="s">
        <v>5537</v>
      </c>
      <c r="BC601" s="18" t="s">
        <v>5537</v>
      </c>
      <c r="BD601" s="18" t="s">
        <v>5537</v>
      </c>
      <c r="BE601" s="18" t="s">
        <v>5537</v>
      </c>
      <c r="BF601" s="18" t="s">
        <v>5537</v>
      </c>
      <c r="BG601" s="18" t="s">
        <v>5537</v>
      </c>
      <c r="BH601" s="18" t="s">
        <v>5537</v>
      </c>
      <c r="BI601" s="18" t="s">
        <v>5537</v>
      </c>
      <c r="BJ601" s="18" t="s">
        <v>5537</v>
      </c>
      <c r="BK601" s="18" t="s">
        <v>5537</v>
      </c>
      <c r="BL601" s="9" t="s">
        <v>5537</v>
      </c>
      <c r="BM601" s="14" t="s">
        <v>5537</v>
      </c>
      <c r="BN601" s="14" t="s">
        <v>5537</v>
      </c>
      <c r="BO601" s="14" t="str">
        <f>_xlfn.XLOOKUP(B601,'[4]cell downs 18042026 17h'!$B:$B,'[4]cell downs 18042026 17h'!$B:$B,"")</f>
        <v/>
      </c>
      <c r="BP601" s="14" t="str">
        <f>_xlfn.XLOOKUP(B601,'[5]Cells Huawei 19042026 15h'!$B:$B,'[5]Cells Huawei 19042026 15h'!$B:$B,"")</f>
        <v>EXN_350</v>
      </c>
      <c r="BQ601" s="9" t="str">
        <f>_xlfn.XLOOKUP(B601,'[6]cells down 19042026 9H40'!$B:$B,'[6]cells down 19042026 9H40'!$B:$B,"")</f>
        <v/>
      </c>
      <c r="BR601" s="9" t="s">
        <v>5537</v>
      </c>
      <c r="BS601" s="9" t="s">
        <v>5537</v>
      </c>
      <c r="BT601" s="108"/>
    </row>
    <row r="602" spans="1:72" s="9" customFormat="1" x14ac:dyDescent="0.35">
      <c r="A602" s="1" t="s">
        <v>2504</v>
      </c>
      <c r="B602" s="8" t="s">
        <v>2505</v>
      </c>
      <c r="C602" s="3" t="str">
        <f>_xlfn.XLOOKUP(B602,'[1]daily break down'!$D:$D,'[1]daily break down'!$E:$E,"")</f>
        <v>Douala</v>
      </c>
      <c r="D602" s="1" t="s">
        <v>11</v>
      </c>
      <c r="E602" s="1" t="s">
        <v>594</v>
      </c>
      <c r="F602" s="3" t="s">
        <v>31</v>
      </c>
      <c r="G602" s="1" t="s">
        <v>32</v>
      </c>
      <c r="H602" s="34" t="str">
        <f>_xlfn.XLOOKUP(B602,[2]CALCULATION!$B:$B,[2]CALCULATION!$H:$H,"")</f>
        <v>ZTE</v>
      </c>
      <c r="I602" s="28">
        <v>0</v>
      </c>
      <c r="J602" s="28">
        <v>3.9415523081444961E-3</v>
      </c>
      <c r="K602" s="28">
        <v>0</v>
      </c>
      <c r="L602" s="28">
        <v>0</v>
      </c>
      <c r="M602" s="28">
        <v>0</v>
      </c>
      <c r="N602" s="28">
        <v>3.5848507417965097E-3</v>
      </c>
      <c r="O602" s="28">
        <v>0</v>
      </c>
      <c r="P602" s="28">
        <v>0</v>
      </c>
      <c r="Q602" s="28">
        <v>33.038144952102115</v>
      </c>
      <c r="R602" s="28">
        <v>0</v>
      </c>
      <c r="S602" s="93">
        <v>0</v>
      </c>
      <c r="T602" s="93">
        <f>_xlfn.XLOOKUP(B602,'[3]Nur des jours'!$B:$B,'[3]Nur des jours'!$U:$U,"")</f>
        <v>21.480621830706585</v>
      </c>
      <c r="U602" s="93">
        <v>18.408440415143549</v>
      </c>
      <c r="V602" s="93">
        <v>7.321870371797174</v>
      </c>
      <c r="W602" s="93">
        <v>21.480621830706585</v>
      </c>
      <c r="X602" s="93">
        <v>0</v>
      </c>
      <c r="Y602" s="93">
        <v>0</v>
      </c>
      <c r="Z602" s="93">
        <v>0</v>
      </c>
      <c r="AA602" s="93">
        <v>0</v>
      </c>
      <c r="AB602" s="93">
        <v>0</v>
      </c>
      <c r="AC602" s="93">
        <f>_xlfn.XLOOKUP(B602,'[3]Nur des jours'!$B:$B,'[3]Nur des jours'!$N:$N,"")</f>
        <v>8.6845290698893322E-17</v>
      </c>
      <c r="AD602" s="93">
        <v>8.6845290698893322E-17</v>
      </c>
      <c r="AE602" s="93">
        <v>0</v>
      </c>
      <c r="AF602" s="93">
        <v>6.5418175514292329</v>
      </c>
      <c r="AG602" s="93"/>
      <c r="AH602" s="93">
        <v>0</v>
      </c>
      <c r="AI602" s="93">
        <v>0</v>
      </c>
      <c r="AJ602" s="93">
        <v>0</v>
      </c>
      <c r="AK602" s="93">
        <v>0</v>
      </c>
      <c r="AL602" s="93">
        <v>0</v>
      </c>
      <c r="AM602" s="49" t="s">
        <v>5559</v>
      </c>
      <c r="AN602" s="49"/>
      <c r="AO602" s="48" t="str" cm="1">
        <f t="array" ref="AO602">IFERROR(_xlfn.IFS(
AQ602="MPR ISSUE","PDH",
AQ602="BSS Hardware Issue","BSS",
AQ602="Sites strategiques, MLL, Pylone, etc.","ENVTECH",
AQ602="AKTIVCO DEFAUT GE &amp; POWER Cabinet","AKTIVCO",
AQ602="AKTIVCO Coupure ENEO &amp; Baisse de tension","AKTIVCO GRID ONLY",
AQ602="Coupure ENEO &amp; Baisse de tension","IHS GRID ONLY",
AQ602="Defaut GE &amp; POWER Cabinet","IHS",
AQ602="Sharing","Partners",
AQ602="Sites strategiques &amp; DataCenter","SST &amp; DC",
AQ602="Exclu","Exclu",
AQ602="SAT","SAT",
AQ602="SPARE-ISSUE","SPARE-ISSUE",
AQ602="Fiber CAmtel","TRANS_FO_CAMTEL",
AQ602="Fiber AOF","Fiber AOF",
AQ602="Projet OCM (HUAWEI)","TRAVAUX-HUAWEI",
AQ602="Projet OCM (NOKIA)","TRAVAUX-NOKIA",
AQ602="ACCESS-ISSUE","ACCESS-ISSUE",
AQ602="Projet OCM (ZTE, NOKIA, autres projets)","TRAVAUX OCM",
AQ602="No root CAuse","No root cause",
AQ602="ODU HS","PDH",
AQ602="IP &amp; VLAN","PDH",
AQ602="Warehouse HUAWEI","SPARE-ISSUE",
AQ602="SPARE-HS","SPARE-ISSUE",
AQ602="Power Telco","BSS",AQ602="no impacts","no impacts"
),"")</f>
        <v>No root cause</v>
      </c>
      <c r="AP602" s="48" t="str" cm="1">
        <f t="array" ref="AP602">IFERROR(_xlfn.IFS(
AQ602="MPR ISSUE","TX ISSUE",
AQ602="BSS Hardware Issue","RAN ISSUE",
AQ602="Sites strategiques, MLL, Pylone, etc.","ENVTECH",
AQ602="AKTIVCO DEFAUT GE &amp; POWER Cabinet","POWER ISSUE",
AQ602="AKTIVCO Coupure ENEO &amp; Baisse de tension","POWER ISSUE",
AQ602="Coupure ENEO &amp; Baisse de tension","POWER ISSUE",
AQ602="Defaut GE &amp; POWER Cabinet","POWER ISSUE",
AQ602="Sharing","POWER ISSUE",
AQ602="Sites strategiques &amp; DataCenter","POWER ISSUE",
AQ602="Exclu","Exclu",
AQ602="SAT","TX ISSUE",
AQ602="SPARE-ISSUE","SPARE-ISSUE",
AQ602="Fiber CAmtel","TX ISSUE",
AQ602="Fiber AOF","TX ISSUE",
AQ602="Projet OCM (HUAWEI)","TRAVAUX-HUAWEI",
AQ602="Projet OCM (NOKIA)","TRAVAUX -NOKIA",
AQ602="ACCESS-ISSUE","ACCESS-ISSUE",
AQ602="Projet OCM (ZTE, NOKIA, autres projets)","TRAVAUX OCM",
AQ602="No root CAuse","No root cause",
AQ602="ODU HS","TX ISSUE",
AQ602="IP &amp; VLAN","TX ISSUE",
AQ602="Warehouse HUAWEI","SPARE-ISSUE",
AQ602="SPARE-HS","SPARE-ISSUE",
AQ602="Power Telco","RAN ISSUE",AQ602="no impacts","no impacts"
),"")</f>
        <v>No root cause</v>
      </c>
      <c r="AQ602" s="126" t="s">
        <v>5344</v>
      </c>
      <c r="AR602" s="48" t="str" cm="1">
        <f t="array" ref="AR602">IFERROR(_xlfn.IFS(
AQ602="MPR ISSUE","ACTIVE",
AQ602="BSS Hardware Issue","ACTIVE",
AQ602="Sites strategiques, MLL, Pylone, etc.","PASSIVE",
AQ602="AKTIVCO DEFAUT GE &amp; POWER Cabinet","PASSIVE",
AQ602="AKTIVCO Coupure ENEO &amp; Baisse de tension","PASSIVE",
AQ602="Coupure ENEO &amp; Baisse de tension","PASSIVE",
AQ602="Defaut GE &amp; POWER Cabinet","PASSIVE",
AQ602="Sharing","PASSIVE",
AQ602="Sites strategiques &amp; DataCenter","PASSIVE",
AQ602="Exclu","Exclu",
AQ602="SAT","ACTIVE",
AQ602="SPARE-ISSUE","SPARE-ISSUE",
AQ602="Fiber CAmtel","ACTIVE",
AQ602="Fiber AOF","ACTIVE",
AQ602="Projet OCM (HUAWEI)","PLANNED WORKS",
AQ602="Projet OCM (NOKIA)","PLANNED WORKS",
AQ602="ACCESS-ISSUE","ACCESS-ISSUE",
AQ602="Projet OCM (ZTE, NOKIA, autres projets)","PLANNED WORKS",
AQ602="No root CAuse","No root cause",
AQ602="ODU HS","ACTIVE",
AQ602="IP &amp; VLAN","ACTIVE",
AQ602="Warehouse HUAWEI","SPARE-ISSUE",
AQ602="SPARE-HS","SPARE-ISSUE",
AQ602="Power Telco","ACTIVE", AQ602="no impacts","no impacts"
),"")</f>
        <v>No root cause</v>
      </c>
      <c r="AS602" s="92" t="s">
        <v>5537</v>
      </c>
      <c r="AT602" s="98" t="s">
        <v>2505</v>
      </c>
      <c r="AV602" s="17" t="s">
        <v>5537</v>
      </c>
      <c r="AW602" s="7" t="s">
        <v>5537</v>
      </c>
      <c r="AX602" s="6" t="s">
        <v>5537</v>
      </c>
      <c r="AY602" s="7"/>
      <c r="AZ602" s="3" t="s">
        <v>5537</v>
      </c>
      <c r="BA602" s="18" t="s">
        <v>5537</v>
      </c>
      <c r="BB602" s="18" t="s">
        <v>5537</v>
      </c>
      <c r="BC602" s="18" t="s">
        <v>5537</v>
      </c>
      <c r="BD602" s="18" t="s">
        <v>5537</v>
      </c>
      <c r="BE602" s="18" t="s">
        <v>5537</v>
      </c>
      <c r="BF602" s="18" t="s">
        <v>5537</v>
      </c>
      <c r="BG602" s="18" t="s">
        <v>5537</v>
      </c>
      <c r="BH602" s="18" t="s">
        <v>5537</v>
      </c>
      <c r="BI602" s="18" t="s">
        <v>5537</v>
      </c>
      <c r="BJ602" s="18" t="s">
        <v>5537</v>
      </c>
      <c r="BK602" s="18" t="s">
        <v>5537</v>
      </c>
      <c r="BL602" s="9" t="s">
        <v>5537</v>
      </c>
      <c r="BM602" s="14" t="s">
        <v>5537</v>
      </c>
      <c r="BN602" s="14" t="s">
        <v>5537</v>
      </c>
      <c r="BO602" s="14" t="str">
        <f>_xlfn.XLOOKUP(B602,'[4]cell downs 18042026 17h'!$B:$B,'[4]cell downs 18042026 17h'!$B:$B,"")</f>
        <v/>
      </c>
      <c r="BP602" s="14" t="str">
        <f>_xlfn.XLOOKUP(B602,'[5]Cells Huawei 19042026 15h'!$B:$B,'[5]Cells Huawei 19042026 15h'!$B:$B,"")</f>
        <v/>
      </c>
      <c r="BQ602" s="9" t="str">
        <f>_xlfn.XLOOKUP(B602,'[6]cells down 19042026 9H40'!$B:$B,'[6]cells down 19042026 9H40'!$B:$B,"")</f>
        <v/>
      </c>
      <c r="BR602" s="9" t="s">
        <v>2505</v>
      </c>
      <c r="BS602" s="9" t="s">
        <v>12</v>
      </c>
      <c r="BT602" s="108"/>
    </row>
    <row r="603" spans="1:72" s="9" customFormat="1" x14ac:dyDescent="0.35">
      <c r="A603" s="1" t="s">
        <v>1350</v>
      </c>
      <c r="B603" s="8" t="s">
        <v>1351</v>
      </c>
      <c r="C603" s="3" t="str">
        <f>_xlfn.XLOOKUP(B603,'[1]daily break down'!$D:$D,'[1]daily break down'!$E:$E,"")</f>
        <v>Douala</v>
      </c>
      <c r="D603" s="1" t="s">
        <v>21</v>
      </c>
      <c r="E603" s="1" t="s">
        <v>125</v>
      </c>
      <c r="F603" s="3" t="s">
        <v>31</v>
      </c>
      <c r="G603" s="1" t="s">
        <v>32</v>
      </c>
      <c r="H603" s="34" t="str">
        <f>_xlfn.XLOOKUP(B603,[2]CALCULATION!$B:$B,[2]CALCULATION!$H:$H,"")</f>
        <v>ZTE</v>
      </c>
      <c r="I603" s="28">
        <v>5.0030604994392629</v>
      </c>
      <c r="J603" s="28">
        <v>0</v>
      </c>
      <c r="K603" s="28">
        <v>0</v>
      </c>
      <c r="L603" s="28">
        <v>0</v>
      </c>
      <c r="M603" s="28">
        <v>0</v>
      </c>
      <c r="N603" s="28">
        <v>0</v>
      </c>
      <c r="O603" s="28">
        <v>0</v>
      </c>
      <c r="P603" s="28">
        <v>0</v>
      </c>
      <c r="Q603" s="28">
        <v>0</v>
      </c>
      <c r="R603" s="28">
        <v>0</v>
      </c>
      <c r="S603" s="93">
        <v>0</v>
      </c>
      <c r="T603" s="93">
        <f>_xlfn.XLOOKUP(B603,'[3]Nur des jours'!$B:$B,'[3]Nur des jours'!$U:$U,"")</f>
        <v>0.77454178116786843</v>
      </c>
      <c r="U603" s="93">
        <v>0</v>
      </c>
      <c r="V603" s="93">
        <v>0</v>
      </c>
      <c r="W603" s="93">
        <v>0.7745417811678682</v>
      </c>
      <c r="X603" s="93">
        <v>4.0169590192704465</v>
      </c>
      <c r="Y603" s="93">
        <v>0</v>
      </c>
      <c r="Z603" s="93">
        <v>0.70214919827755851</v>
      </c>
      <c r="AA603" s="93">
        <v>0</v>
      </c>
      <c r="AB603" s="93">
        <v>0</v>
      </c>
      <c r="AC603" s="93">
        <f>_xlfn.XLOOKUP(B603,'[3]Nur des jours'!$B:$B,'[3]Nur des jours'!$N:$N,"")</f>
        <v>2.0511945222053867</v>
      </c>
      <c r="AD603" s="93">
        <v>2.0511945222053867</v>
      </c>
      <c r="AE603" s="93">
        <v>3.6133868671044111</v>
      </c>
      <c r="AF603" s="93">
        <v>5.8546498189382845</v>
      </c>
      <c r="AG603" s="93"/>
      <c r="AH603" s="93">
        <v>0</v>
      </c>
      <c r="AI603" s="93">
        <v>0</v>
      </c>
      <c r="AJ603" s="93">
        <v>0</v>
      </c>
      <c r="AK603" s="93">
        <v>0</v>
      </c>
      <c r="AL603" s="93">
        <v>0</v>
      </c>
      <c r="AM603" s="49" t="s">
        <v>5559</v>
      </c>
      <c r="AN603" s="49"/>
      <c r="AO603" s="48" t="str" cm="1">
        <f t="array" ref="AO603">IFERROR(_xlfn.IFS(
AQ603="MPR ISSUE","PDH",
AQ603="BSS Hardware Issue","BSS",
AQ603="Sites strategiques, MLL, Pylone, etc.","ENVTECH",
AQ603="AKTIVCO DEFAUT GE &amp; POWER Cabinet","AKTIVCO",
AQ603="AKTIVCO Coupure ENEO &amp; Baisse de tension","AKTIVCO GRID ONLY",
AQ603="Coupure ENEO &amp; Baisse de tension","IHS GRID ONLY",
AQ603="Defaut GE &amp; POWER Cabinet","IHS",
AQ603="Sharing","Partners",
AQ603="Sites strategiques &amp; DataCenter","SST &amp; DC",
AQ603="Exclu","Exclu",
AQ603="SAT","SAT",
AQ603="SPARE-ISSUE","SPARE-ISSUE",
AQ603="Fiber CAmtel","TRANS_FO_CAMTEL",
AQ603="Fiber AOF","Fiber AOF",
AQ603="Projet OCM (HUAWEI)","TRAVAUX-HUAWEI",
AQ603="Projet OCM (NOKIA)","TRAVAUX-NOKIA",
AQ603="ACCESS-ISSUE","ACCESS-ISSUE",
AQ603="Projet OCM (ZTE, NOKIA, autres projets)","TRAVAUX OCM",
AQ603="No root CAuse","No root cause",
AQ603="ODU HS","PDH",
AQ603="IP &amp; VLAN","PDH",
AQ603="Warehouse HUAWEI","SPARE-ISSUE",
AQ603="SPARE-HS","SPARE-ISSUE",
AQ603="Power Telco","BSS",AQ603="no impacts","no impacts"
),"")</f>
        <v>No root cause</v>
      </c>
      <c r="AP603" s="48" t="str" cm="1">
        <f t="array" ref="AP603">IFERROR(_xlfn.IFS(
AQ603="MPR ISSUE","TX ISSUE",
AQ603="BSS Hardware Issue","RAN ISSUE",
AQ603="Sites strategiques, MLL, Pylone, etc.","ENVTECH",
AQ603="AKTIVCO DEFAUT GE &amp; POWER Cabinet","POWER ISSUE",
AQ603="AKTIVCO Coupure ENEO &amp; Baisse de tension","POWER ISSUE",
AQ603="Coupure ENEO &amp; Baisse de tension","POWER ISSUE",
AQ603="Defaut GE &amp; POWER Cabinet","POWER ISSUE",
AQ603="Sharing","POWER ISSUE",
AQ603="Sites strategiques &amp; DataCenter","POWER ISSUE",
AQ603="Exclu","Exclu",
AQ603="SAT","TX ISSUE",
AQ603="SPARE-ISSUE","SPARE-ISSUE",
AQ603="Fiber CAmtel","TX ISSUE",
AQ603="Fiber AOF","TX ISSUE",
AQ603="Projet OCM (HUAWEI)","TRAVAUX-HUAWEI",
AQ603="Projet OCM (NOKIA)","TRAVAUX -NOKIA",
AQ603="ACCESS-ISSUE","ACCESS-ISSUE",
AQ603="Projet OCM (ZTE, NOKIA, autres projets)","TRAVAUX OCM",
AQ603="No root CAuse","No root cause",
AQ603="ODU HS","TX ISSUE",
AQ603="IP &amp; VLAN","TX ISSUE",
AQ603="Warehouse HUAWEI","SPARE-ISSUE",
AQ603="SPARE-HS","SPARE-ISSUE",
AQ603="Power Telco","RAN ISSUE",AQ603="no impacts","no impacts"
),"")</f>
        <v>No root cause</v>
      </c>
      <c r="AQ603" s="67" t="s">
        <v>5344</v>
      </c>
      <c r="AR603" s="48" t="str" cm="1">
        <f t="array" ref="AR603">IFERROR(_xlfn.IFS(
AQ603="MPR ISSUE","ACTIVE",
AQ603="BSS Hardware Issue","ACTIVE",
AQ603="Sites strategiques, MLL, Pylone, etc.","PASSIVE",
AQ603="AKTIVCO DEFAUT GE &amp; POWER Cabinet","PASSIVE",
AQ603="AKTIVCO Coupure ENEO &amp; Baisse de tension","PASSIVE",
AQ603="Coupure ENEO &amp; Baisse de tension","PASSIVE",
AQ603="Defaut GE &amp; POWER Cabinet","PASSIVE",
AQ603="Sharing","PASSIVE",
AQ603="Sites strategiques &amp; DataCenter","PASSIVE",
AQ603="Exclu","Exclu",
AQ603="SAT","ACTIVE",
AQ603="SPARE-ISSUE","SPARE-ISSUE",
AQ603="Fiber CAmtel","ACTIVE",
AQ603="Fiber AOF","ACTIVE",
AQ603="Projet OCM (HUAWEI)","PLANNED WORKS",
AQ603="Projet OCM (NOKIA)","PLANNED WORKS",
AQ603="ACCESS-ISSUE","ACCESS-ISSUE",
AQ603="Projet OCM (ZTE, NOKIA, autres projets)","PLANNED WORKS",
AQ603="No root CAuse","No root cause",
AQ603="ODU HS","ACTIVE",
AQ603="IP &amp; VLAN","ACTIVE",
AQ603="Warehouse HUAWEI","SPARE-ISSUE",
AQ603="SPARE-HS","SPARE-ISSUE",
AQ603="Power Telco","ACTIVE", AQ603="no impacts","no impacts"
),"")</f>
        <v>No root cause</v>
      </c>
      <c r="AS603" s="92" t="s">
        <v>5537</v>
      </c>
      <c r="AT603" s="98" t="s">
        <v>1351</v>
      </c>
      <c r="AV603" s="17" t="s">
        <v>5537</v>
      </c>
      <c r="AW603" s="7" t="s">
        <v>5537</v>
      </c>
      <c r="AX603" s="6" t="s">
        <v>5537</v>
      </c>
      <c r="AY603" s="7"/>
      <c r="AZ603" s="3" t="s">
        <v>5537</v>
      </c>
      <c r="BA603" s="18" t="s">
        <v>5537</v>
      </c>
      <c r="BB603" s="18" t="s">
        <v>5537</v>
      </c>
      <c r="BC603" s="18" t="s">
        <v>5537</v>
      </c>
      <c r="BD603" s="18" t="s">
        <v>5537</v>
      </c>
      <c r="BE603" s="18" t="s">
        <v>5537</v>
      </c>
      <c r="BF603" s="18" t="s">
        <v>5537</v>
      </c>
      <c r="BG603" s="18" t="s">
        <v>5537</v>
      </c>
      <c r="BH603" s="18" t="s">
        <v>5537</v>
      </c>
      <c r="BI603" s="18" t="s">
        <v>5537</v>
      </c>
      <c r="BJ603" s="18" t="s">
        <v>5537</v>
      </c>
      <c r="BK603" s="18" t="s">
        <v>5537</v>
      </c>
      <c r="BL603" s="9" t="s">
        <v>5537</v>
      </c>
      <c r="BM603" s="14" t="s">
        <v>5537</v>
      </c>
      <c r="BN603" s="14" t="s">
        <v>5537</v>
      </c>
      <c r="BO603" s="14" t="str">
        <f>_xlfn.XLOOKUP(B603,'[4]cell downs 18042026 17h'!$B:$B,'[4]cell downs 18042026 17h'!$B:$B,"")</f>
        <v/>
      </c>
      <c r="BP603" s="14" t="str">
        <f>_xlfn.XLOOKUP(B603,'[5]Cells Huawei 19042026 15h'!$B:$B,'[5]Cells Huawei 19042026 15h'!$B:$B,"")</f>
        <v/>
      </c>
      <c r="BQ603" s="9" t="str">
        <f>_xlfn.XLOOKUP(B603,'[6]cells down 19042026 9H40'!$B:$B,'[6]cells down 19042026 9H40'!$B:$B,"")</f>
        <v/>
      </c>
      <c r="BR603" s="9" t="s">
        <v>5537</v>
      </c>
      <c r="BS603" s="9" t="s">
        <v>12</v>
      </c>
      <c r="BT603" s="108"/>
    </row>
    <row r="604" spans="1:72" s="9" customFormat="1" x14ac:dyDescent="0.35">
      <c r="A604" s="19" t="s">
        <v>5472</v>
      </c>
      <c r="B604" s="26" t="s">
        <v>5473</v>
      </c>
      <c r="C604" s="3" t="str">
        <f>_xlfn.XLOOKUP(B604,'[1]daily break down'!$D:$D,'[1]daily break down'!$E:$E,"")</f>
        <v>OUEST</v>
      </c>
      <c r="D604" s="19" t="s">
        <v>357</v>
      </c>
      <c r="E604" s="19" t="s">
        <v>987</v>
      </c>
      <c r="F604" s="19" t="s">
        <v>5376</v>
      </c>
      <c r="G604" s="19" t="s">
        <v>103</v>
      </c>
      <c r="H604" s="32" t="str">
        <f>_xlfn.XLOOKUP(B604,[2]CALCULATION!$B:$B,[2]CALCULATION!$H:$H,"")</f>
        <v>Huawei</v>
      </c>
      <c r="I604" s="28">
        <v>0</v>
      </c>
      <c r="J604" s="28">
        <v>0</v>
      </c>
      <c r="K604" s="28">
        <v>0</v>
      </c>
      <c r="L604" s="28">
        <v>0</v>
      </c>
      <c r="M604" s="28">
        <v>0</v>
      </c>
      <c r="N604" s="28">
        <v>0</v>
      </c>
      <c r="O604" s="28">
        <v>0</v>
      </c>
      <c r="P604" s="28">
        <v>0</v>
      </c>
      <c r="Q604" s="28">
        <v>0</v>
      </c>
      <c r="R604" s="28">
        <v>0</v>
      </c>
      <c r="S604" s="93">
        <v>0</v>
      </c>
      <c r="T604" s="93">
        <f>_xlfn.XLOOKUP(B604,'[3]Nur des jours'!$B:$B,'[3]Nur des jours'!$U:$U,"")</f>
        <v>0</v>
      </c>
      <c r="U604" s="93">
        <v>0</v>
      </c>
      <c r="V604" s="93" t="s">
        <v>5537</v>
      </c>
      <c r="W604" s="93">
        <v>0</v>
      </c>
      <c r="X604" s="93">
        <v>0</v>
      </c>
      <c r="Y604" s="93">
        <v>0</v>
      </c>
      <c r="Z604" s="93">
        <v>0</v>
      </c>
      <c r="AA604" s="93">
        <v>0</v>
      </c>
      <c r="AB604" s="93">
        <v>0</v>
      </c>
      <c r="AC604" s="93">
        <f>_xlfn.XLOOKUP(B604,'[3]Nur des jours'!$B:$B,'[3]Nur des jours'!$N:$N,"")</f>
        <v>0</v>
      </c>
      <c r="AD604" s="93">
        <v>0</v>
      </c>
      <c r="AE604" s="93">
        <v>0</v>
      </c>
      <c r="AF604" s="93">
        <v>5.5477081210959014</v>
      </c>
      <c r="AG604" s="93"/>
      <c r="AH604" s="93">
        <v>0</v>
      </c>
      <c r="AI604" s="93">
        <v>0</v>
      </c>
      <c r="AJ604" s="93">
        <v>0</v>
      </c>
      <c r="AK604" s="93">
        <v>0</v>
      </c>
      <c r="AL604" s="93">
        <v>0</v>
      </c>
      <c r="AM604" s="49" t="s">
        <v>5559</v>
      </c>
      <c r="AN604" s="49"/>
      <c r="AO604" s="48" t="str" cm="1">
        <f t="array" ref="AO604">IFERROR(_xlfn.IFS(
AQ604="MPR ISSUE","PDH",
AQ604="BSS Hardware Issue","BSS",
AQ604="Sites strategiques, MLL, Pylone, etc.","ENVTECH",
AQ604="AKTIVCO DEFAUT GE &amp; POWER Cabinet","AKTIVCO",
AQ604="AKTIVCO Coupure ENEO &amp; Baisse de tension","AKTIVCO GRID ONLY",
AQ604="Coupure ENEO &amp; Baisse de tension","IHS GRID ONLY",
AQ604="Defaut GE &amp; POWER Cabinet","IHS",
AQ604="Sharing","Partners",
AQ604="Sites strategiques &amp; DataCenter","SST &amp; DC",
AQ604="Exclu","Exclu",
AQ604="SAT","SAT",
AQ604="SPARE-ISSUE","SPARE-ISSUE",
AQ604="Fiber CAmtel","TRANS_FO_CAMTEL",
AQ604="Fiber AOF","Fiber AOF",
AQ604="Projet OCM (HUAWEI)","TRAVAUX-HUAWEI",
AQ604="Projet OCM (NOKIA)","TRAVAUX-NOKIA",
AQ604="ACCESS-ISSUE","ACCESS-ISSUE",
AQ604="Projet OCM (ZTE, NOKIA, autres projets)","TRAVAUX OCM",
AQ604="No root CAuse","No root cause",
AQ604="ODU HS","PDH",
AQ604="IP &amp; VLAN","PDH",
AQ604="Warehouse HUAWEI","SPARE-ISSUE",
AQ604="SPARE-HS","SPARE-ISSUE",
AQ604="Power Telco","BSS",AQ604="no impacts","no impacts"
),"")</f>
        <v>No root cause</v>
      </c>
      <c r="AP604" s="48" t="str" cm="1">
        <f t="array" ref="AP604">IFERROR(_xlfn.IFS(
AQ604="MPR ISSUE","TX ISSUE",
AQ604="BSS Hardware Issue","RAN ISSUE",
AQ604="Sites strategiques, MLL, Pylone, etc.","ENVTECH",
AQ604="AKTIVCO DEFAUT GE &amp; POWER Cabinet","POWER ISSUE",
AQ604="AKTIVCO Coupure ENEO &amp; Baisse de tension","POWER ISSUE",
AQ604="Coupure ENEO &amp; Baisse de tension","POWER ISSUE",
AQ604="Defaut GE &amp; POWER Cabinet","POWER ISSUE",
AQ604="Sharing","POWER ISSUE",
AQ604="Sites strategiques &amp; DataCenter","POWER ISSUE",
AQ604="Exclu","Exclu",
AQ604="SAT","TX ISSUE",
AQ604="SPARE-ISSUE","SPARE-ISSUE",
AQ604="Fiber CAmtel","TX ISSUE",
AQ604="Fiber AOF","TX ISSUE",
AQ604="Projet OCM (HUAWEI)","TRAVAUX-HUAWEI",
AQ604="Projet OCM (NOKIA)","TRAVAUX -NOKIA",
AQ604="ACCESS-ISSUE","ACCESS-ISSUE",
AQ604="Projet OCM (ZTE, NOKIA, autres projets)","TRAVAUX OCM",
AQ604="No root CAuse","No root cause",
AQ604="ODU HS","TX ISSUE",
AQ604="IP &amp; VLAN","TX ISSUE",
AQ604="Warehouse HUAWEI","SPARE-ISSUE",
AQ604="SPARE-HS","SPARE-ISSUE",
AQ604="Power Telco","RAN ISSUE",AQ604="no impacts","no impacts"
),"")</f>
        <v>No root cause</v>
      </c>
      <c r="AQ604" s="67" t="s">
        <v>5344</v>
      </c>
      <c r="AR604" s="48" t="str" cm="1">
        <f t="array" ref="AR604">IFERROR(_xlfn.IFS(
AQ604="MPR ISSUE","ACTIVE",
AQ604="BSS Hardware Issue","ACTIVE",
AQ604="Sites strategiques, MLL, Pylone, etc.","PASSIVE",
AQ604="AKTIVCO DEFAUT GE &amp; POWER Cabinet","PASSIVE",
AQ604="AKTIVCO Coupure ENEO &amp; Baisse de tension","PASSIVE",
AQ604="Coupure ENEO &amp; Baisse de tension","PASSIVE",
AQ604="Defaut GE &amp; POWER Cabinet","PASSIVE",
AQ604="Sharing","PASSIVE",
AQ604="Sites strategiques &amp; DataCenter","PASSIVE",
AQ604="Exclu","Exclu",
AQ604="SAT","ACTIVE",
AQ604="SPARE-ISSUE","SPARE-ISSUE",
AQ604="Fiber CAmtel","ACTIVE",
AQ604="Fiber AOF","ACTIVE",
AQ604="Projet OCM (HUAWEI)","PLANNED WORKS",
AQ604="Projet OCM (NOKIA)","PLANNED WORKS",
AQ604="ACCESS-ISSUE","ACCESS-ISSUE",
AQ604="Projet OCM (ZTE, NOKIA, autres projets)","PLANNED WORKS",
AQ604="No root CAuse","No root cause",
AQ604="ODU HS","ACTIVE",
AQ604="IP &amp; VLAN","ACTIVE",
AQ604="Warehouse HUAWEI","SPARE-ISSUE",
AQ604="SPARE-HS","SPARE-ISSUE",
AQ604="Power Telco","ACTIVE", AQ604="no impacts","no impacts"
),"")</f>
        <v>No root cause</v>
      </c>
      <c r="AS604" s="92" t="s">
        <v>5537</v>
      </c>
      <c r="AT604" s="98" t="s">
        <v>5473</v>
      </c>
      <c r="AV604" s="17" t="s">
        <v>5537</v>
      </c>
      <c r="AW604" s="7" t="s">
        <v>5537</v>
      </c>
      <c r="AX604" s="6" t="s">
        <v>5537</v>
      </c>
      <c r="AY604" s="7"/>
      <c r="AZ604" s="3" t="s">
        <v>5537</v>
      </c>
      <c r="BA604" s="18" t="s">
        <v>5537</v>
      </c>
      <c r="BB604" s="18" t="s">
        <v>5537</v>
      </c>
      <c r="BC604" s="18" t="s">
        <v>5537</v>
      </c>
      <c r="BD604" s="18" t="s">
        <v>5537</v>
      </c>
      <c r="BE604" s="18" t="s">
        <v>5537</v>
      </c>
      <c r="BF604" s="18" t="s">
        <v>5537</v>
      </c>
      <c r="BG604" s="18" t="s">
        <v>5537</v>
      </c>
      <c r="BH604" s="18" t="s">
        <v>5537</v>
      </c>
      <c r="BI604" s="18" t="s">
        <v>5537</v>
      </c>
      <c r="BJ604" s="18" t="s">
        <v>5537</v>
      </c>
      <c r="BK604" s="18" t="s">
        <v>5537</v>
      </c>
      <c r="BL604" s="9" t="s">
        <v>5537</v>
      </c>
      <c r="BM604" s="14" t="s">
        <v>5537</v>
      </c>
      <c r="BN604" s="14" t="s">
        <v>5537</v>
      </c>
      <c r="BO604" s="14" t="str">
        <f>_xlfn.XLOOKUP(B604,'[4]cell downs 18042026 17h'!$B:$B,'[4]cell downs 18042026 17h'!$B:$B,"")</f>
        <v/>
      </c>
      <c r="BP604" s="14" t="str">
        <f>_xlfn.XLOOKUP(B604,'[5]Cells Huawei 19042026 15h'!$B:$B,'[5]Cells Huawei 19042026 15h'!$B:$B,"")</f>
        <v/>
      </c>
      <c r="BQ604" s="9" t="str">
        <f>_xlfn.XLOOKUP(B604,'[6]cells down 19042026 9H40'!$B:$B,'[6]cells down 19042026 9H40'!$B:$B,"")</f>
        <v/>
      </c>
      <c r="BR604" s="9" t="s">
        <v>5537</v>
      </c>
      <c r="BS604" s="9" t="s">
        <v>5537</v>
      </c>
      <c r="BT604" s="108"/>
    </row>
    <row r="605" spans="1:72" s="9" customFormat="1" x14ac:dyDescent="0.35">
      <c r="A605" s="1" t="s">
        <v>415</v>
      </c>
      <c r="B605" s="8" t="s">
        <v>416</v>
      </c>
      <c r="C605" s="3" t="str">
        <f>_xlfn.XLOOKUP(B605,'[1]daily break down'!$D:$D,'[1]daily break down'!$E:$E,"")</f>
        <v>Yaounde</v>
      </c>
      <c r="D605" s="1" t="s">
        <v>5490</v>
      </c>
      <c r="E605" s="1"/>
      <c r="F605" s="3" t="s">
        <v>37</v>
      </c>
      <c r="G605" s="1" t="s">
        <v>38</v>
      </c>
      <c r="H605" s="34" t="str">
        <f>_xlfn.XLOOKUP(B605,[2]CALCULATION!$B:$B,[2]CALCULATION!$H:$H,"")</f>
        <v>ZTE</v>
      </c>
      <c r="I605" s="28">
        <v>1.1871563180408222</v>
      </c>
      <c r="J605" s="28">
        <v>0.59258831217379682</v>
      </c>
      <c r="K605" s="28">
        <v>1.7578431540408583</v>
      </c>
      <c r="L605" s="28">
        <v>0</v>
      </c>
      <c r="M605" s="28">
        <v>0.44266664383776611</v>
      </c>
      <c r="N605" s="28">
        <v>0</v>
      </c>
      <c r="O605" s="28">
        <v>0.37817500064206261</v>
      </c>
      <c r="P605" s="28">
        <v>3.2373699109387544</v>
      </c>
      <c r="Q605" s="28">
        <v>7.695515262546623</v>
      </c>
      <c r="R605" s="28">
        <v>1.3594253395085503</v>
      </c>
      <c r="S605" s="93">
        <v>2.2000817559990069</v>
      </c>
      <c r="T605" s="93">
        <f>_xlfn.XLOOKUP(B605,'[3]Nur des jours'!$B:$B,'[3]Nur des jours'!$U:$U,"")</f>
        <v>0</v>
      </c>
      <c r="U605" s="93">
        <v>4.1218827850116861</v>
      </c>
      <c r="V605" s="93">
        <v>0.3559168229019527</v>
      </c>
      <c r="W605" s="93">
        <v>0</v>
      </c>
      <c r="X605" s="93">
        <v>2.8156773192022446</v>
      </c>
      <c r="Y605" s="93">
        <v>2.6157995964991874</v>
      </c>
      <c r="Z605" s="93">
        <v>2.1591680863389016</v>
      </c>
      <c r="AA605" s="93">
        <v>0</v>
      </c>
      <c r="AB605" s="93">
        <v>0.17576469681793649</v>
      </c>
      <c r="AC605" s="93">
        <f>_xlfn.XLOOKUP(B605,'[3]Nur des jours'!$B:$B,'[3]Nur des jours'!$N:$N,"")</f>
        <v>11.953515365276671</v>
      </c>
      <c r="AD605" s="93">
        <v>11.953515365276671</v>
      </c>
      <c r="AE605" s="93">
        <v>0.38042222051005431</v>
      </c>
      <c r="AF605" s="93">
        <v>5.4029229553152822</v>
      </c>
      <c r="AG605" s="93"/>
      <c r="AH605" s="93">
        <v>0</v>
      </c>
      <c r="AI605" s="93">
        <v>0</v>
      </c>
      <c r="AJ605" s="93">
        <v>0</v>
      </c>
      <c r="AK605" s="93">
        <v>0</v>
      </c>
      <c r="AL605" s="93">
        <v>0</v>
      </c>
      <c r="AM605" s="49" t="s">
        <v>5559</v>
      </c>
      <c r="AN605" s="49"/>
      <c r="AO605" s="48" t="str" cm="1">
        <f t="array" ref="AO605">IFERROR(_xlfn.IFS(
AQ605="MPR ISSUE","PDH",
AQ605="BSS Hardware Issue","BSS",
AQ605="Sites strategiques, MLL, Pylone, etc.","ENVTECH",
AQ605="AKTIVCO DEFAUT GE &amp; POWER Cabinet","AKTIVCO",
AQ605="AKTIVCO Coupure ENEO &amp; Baisse de tension","AKTIVCO GRID ONLY",
AQ605="Coupure ENEO &amp; Baisse de tension","IHS GRID ONLY",
AQ605="Defaut GE &amp; POWER Cabinet","IHS",
AQ605="Sharing","Partners",
AQ605="Sites strategiques &amp; DataCenter","SST &amp; DC",
AQ605="Exclu","Exclu",
AQ605="SAT","SAT",
AQ605="SPARE-ISSUE","SPARE-ISSUE",
AQ605="Fiber CAmtel","TRANS_FO_CAMTEL",
AQ605="Fiber AOF","Fiber AOF",
AQ605="Projet OCM (HUAWEI)","TRAVAUX-HUAWEI",
AQ605="Projet OCM (NOKIA)","TRAVAUX-NOKIA",
AQ605="ACCESS-ISSUE","ACCESS-ISSUE",
AQ605="Projet OCM (ZTE, NOKIA, autres projets)","TRAVAUX OCM",
AQ605="No root CAuse","No root cause",
AQ605="ODU HS","PDH",
AQ605="IP &amp; VLAN","PDH",
AQ605="Warehouse HUAWEI","SPARE-ISSUE",
AQ605="SPARE-HS","SPARE-ISSUE",
AQ605="Power Telco","BSS",AQ605="no impacts","no impacts"
),"")</f>
        <v>No root cause</v>
      </c>
      <c r="AP605" s="48" t="str" cm="1">
        <f t="array" ref="AP605">IFERROR(_xlfn.IFS(
AQ605="MPR ISSUE","TX ISSUE",
AQ605="BSS Hardware Issue","RAN ISSUE",
AQ605="Sites strategiques, MLL, Pylone, etc.","ENVTECH",
AQ605="AKTIVCO DEFAUT GE &amp; POWER Cabinet","POWER ISSUE",
AQ605="AKTIVCO Coupure ENEO &amp; Baisse de tension","POWER ISSUE",
AQ605="Coupure ENEO &amp; Baisse de tension","POWER ISSUE",
AQ605="Defaut GE &amp; POWER Cabinet","POWER ISSUE",
AQ605="Sharing","POWER ISSUE",
AQ605="Sites strategiques &amp; DataCenter","POWER ISSUE",
AQ605="Exclu","Exclu",
AQ605="SAT","TX ISSUE",
AQ605="SPARE-ISSUE","SPARE-ISSUE",
AQ605="Fiber CAmtel","TX ISSUE",
AQ605="Fiber AOF","TX ISSUE",
AQ605="Projet OCM (HUAWEI)","TRAVAUX-HUAWEI",
AQ605="Projet OCM (NOKIA)","TRAVAUX -NOKIA",
AQ605="ACCESS-ISSUE","ACCESS-ISSUE",
AQ605="Projet OCM (ZTE, NOKIA, autres projets)","TRAVAUX OCM",
AQ605="No root CAuse","No root cause",
AQ605="ODU HS","TX ISSUE",
AQ605="IP &amp; VLAN","TX ISSUE",
AQ605="Warehouse HUAWEI","SPARE-ISSUE",
AQ605="SPARE-HS","SPARE-ISSUE",
AQ605="Power Telco","RAN ISSUE",AQ605="no impacts","no impacts"
),"")</f>
        <v>No root cause</v>
      </c>
      <c r="AQ605" s="67" t="s">
        <v>5344</v>
      </c>
      <c r="AR605" s="48" t="str" cm="1">
        <f t="array" ref="AR605">IFERROR(_xlfn.IFS(
AQ605="MPR ISSUE","ACTIVE",
AQ605="BSS Hardware Issue","ACTIVE",
AQ605="Sites strategiques, MLL, Pylone, etc.","PASSIVE",
AQ605="AKTIVCO DEFAUT GE &amp; POWER Cabinet","PASSIVE",
AQ605="AKTIVCO Coupure ENEO &amp; Baisse de tension","PASSIVE",
AQ605="Coupure ENEO &amp; Baisse de tension","PASSIVE",
AQ605="Defaut GE &amp; POWER Cabinet","PASSIVE",
AQ605="Sharing","PASSIVE",
AQ605="Sites strategiques &amp; DataCenter","PASSIVE",
AQ605="Exclu","Exclu",
AQ605="SAT","ACTIVE",
AQ605="SPARE-ISSUE","SPARE-ISSUE",
AQ605="Fiber CAmtel","ACTIVE",
AQ605="Fiber AOF","ACTIVE",
AQ605="Projet OCM (HUAWEI)","PLANNED WORKS",
AQ605="Projet OCM (NOKIA)","PLANNED WORKS",
AQ605="ACCESS-ISSUE","ACCESS-ISSUE",
AQ605="Projet OCM (ZTE, NOKIA, autres projets)","PLANNED WORKS",
AQ605="No root CAuse","No root cause",
AQ605="ODU HS","ACTIVE",
AQ605="IP &amp; VLAN","ACTIVE",
AQ605="Warehouse HUAWEI","SPARE-ISSUE",
AQ605="SPARE-HS","SPARE-ISSUE",
AQ605="Power Telco","ACTIVE", AQ605="no impacts","no impacts"
),"")</f>
        <v>No root cause</v>
      </c>
      <c r="AS605" s="92" t="s">
        <v>5537</v>
      </c>
      <c r="AT605" s="98" t="s">
        <v>416</v>
      </c>
      <c r="AV605" s="17" t="s">
        <v>5537</v>
      </c>
      <c r="AW605" s="7" t="s">
        <v>5537</v>
      </c>
      <c r="AX605" s="6" t="s">
        <v>5537</v>
      </c>
      <c r="AY605" s="7"/>
      <c r="AZ605" s="3" t="s">
        <v>5537</v>
      </c>
      <c r="BA605" s="18" t="s">
        <v>5537</v>
      </c>
      <c r="BB605" s="18" t="s">
        <v>5537</v>
      </c>
      <c r="BC605" s="18" t="s">
        <v>5537</v>
      </c>
      <c r="BD605" s="18" t="s">
        <v>5537</v>
      </c>
      <c r="BE605" s="18" t="s">
        <v>5537</v>
      </c>
      <c r="BF605" s="18" t="s">
        <v>5537</v>
      </c>
      <c r="BG605" s="18" t="s">
        <v>5537</v>
      </c>
      <c r="BH605" s="18" t="s">
        <v>5537</v>
      </c>
      <c r="BI605" s="18" t="s">
        <v>5537</v>
      </c>
      <c r="BJ605" s="18" t="s">
        <v>5537</v>
      </c>
      <c r="BK605" s="18" t="s">
        <v>5537</v>
      </c>
      <c r="BL605" s="9" t="s">
        <v>5537</v>
      </c>
      <c r="BM605" s="14" t="s">
        <v>5537</v>
      </c>
      <c r="BN605" s="14" t="s">
        <v>5537</v>
      </c>
      <c r="BO605" s="14" t="str">
        <f>_xlfn.XLOOKUP(B605,'[4]cell downs 18042026 17h'!$B:$B,'[4]cell downs 18042026 17h'!$B:$B,"")</f>
        <v/>
      </c>
      <c r="BP605" s="14" t="str">
        <f>_xlfn.XLOOKUP(B605,'[5]Cells Huawei 19042026 15h'!$B:$B,'[5]Cells Huawei 19042026 15h'!$B:$B,"")</f>
        <v/>
      </c>
      <c r="BQ605" s="9" t="str">
        <f>_xlfn.XLOOKUP(B605,'[6]cells down 19042026 9H40'!$B:$B,'[6]cells down 19042026 9H40'!$B:$B,"")</f>
        <v/>
      </c>
      <c r="BR605" s="9" t="s">
        <v>5537</v>
      </c>
      <c r="BS605" s="9" t="s">
        <v>154</v>
      </c>
      <c r="BT605" s="108"/>
    </row>
    <row r="606" spans="1:72" s="9" customFormat="1" x14ac:dyDescent="0.35">
      <c r="A606" s="1" t="s">
        <v>425</v>
      </c>
      <c r="B606" s="1" t="s">
        <v>426</v>
      </c>
      <c r="C606" s="3" t="str">
        <f>_xlfn.XLOOKUP(B606,'[1]daily break down'!$D:$D,'[1]daily break down'!$E:$E,"")</f>
        <v>Douala</v>
      </c>
      <c r="D606" s="1" t="s">
        <v>21</v>
      </c>
      <c r="E606" s="1" t="s">
        <v>36</v>
      </c>
      <c r="F606" s="3" t="s">
        <v>31</v>
      </c>
      <c r="G606" s="1" t="s">
        <v>32</v>
      </c>
      <c r="H606" s="34" t="str">
        <f>_xlfn.XLOOKUP(B606,[2]CALCULATION!$B:$B,[2]CALCULATION!$H:$H,"")</f>
        <v>ZTE</v>
      </c>
      <c r="I606" s="28">
        <v>0.3438246398027584</v>
      </c>
      <c r="J606" s="28">
        <v>19.009197193186711</v>
      </c>
      <c r="K606" s="28">
        <v>7.323903570725359</v>
      </c>
      <c r="L606" s="28">
        <v>17.35476182323012</v>
      </c>
      <c r="M606" s="28">
        <v>6.6103399223246662</v>
      </c>
      <c r="N606" s="28">
        <v>5.9929251811330557</v>
      </c>
      <c r="O606" s="28">
        <v>3.8014399328830333</v>
      </c>
      <c r="P606" s="28">
        <v>9.5327958554131591</v>
      </c>
      <c r="Q606" s="28">
        <v>1.8696334249342954</v>
      </c>
      <c r="R606" s="28">
        <v>8.7031080120879025</v>
      </c>
      <c r="S606" s="93">
        <v>2.3639682906575574</v>
      </c>
      <c r="T606" s="93">
        <f>_xlfn.XLOOKUP(B606,'[3]Nur des jours'!$B:$B,'[3]Nur des jours'!$U:$U,"")</f>
        <v>0</v>
      </c>
      <c r="U606" s="93">
        <v>0</v>
      </c>
      <c r="V606" s="93">
        <v>3.9015303924002578</v>
      </c>
      <c r="W606" s="93">
        <v>0</v>
      </c>
      <c r="X606" s="93">
        <v>10.663753841675868</v>
      </c>
      <c r="Y606" s="93">
        <v>49.104714738623372</v>
      </c>
      <c r="Z606" s="93">
        <v>4.4858788983914186</v>
      </c>
      <c r="AA606" s="93">
        <v>18.654689341471837</v>
      </c>
      <c r="AB606" s="93">
        <v>0</v>
      </c>
      <c r="AC606" s="93">
        <f>_xlfn.XLOOKUP(B606,'[3]Nur des jours'!$B:$B,'[3]Nur des jours'!$N:$N,"")</f>
        <v>0</v>
      </c>
      <c r="AD606" s="93">
        <v>0</v>
      </c>
      <c r="AE606" s="93">
        <v>0</v>
      </c>
      <c r="AF606" s="93">
        <v>5.3232536604714751</v>
      </c>
      <c r="AG606" s="93"/>
      <c r="AH606" s="93">
        <v>0</v>
      </c>
      <c r="AI606" s="93">
        <v>0</v>
      </c>
      <c r="AJ606" s="93">
        <v>0</v>
      </c>
      <c r="AK606" s="93">
        <v>0</v>
      </c>
      <c r="AL606" s="93">
        <v>0</v>
      </c>
      <c r="AM606" s="49" t="s">
        <v>5559</v>
      </c>
      <c r="AN606" s="49"/>
      <c r="AO606" s="48" t="str" cm="1">
        <f t="array" ref="AO606">IFERROR(_xlfn.IFS(
AQ606="MPR ISSUE","PDH",
AQ606="BSS Hardware Issue","BSS",
AQ606="Sites strategiques, MLL, Pylone, etc.","ENVTECH",
AQ606="AKTIVCO DEFAUT GE &amp; POWER Cabinet","AKTIVCO",
AQ606="AKTIVCO Coupure ENEO &amp; Baisse de tension","AKTIVCO GRID ONLY",
AQ606="Coupure ENEO &amp; Baisse de tension","IHS GRID ONLY",
AQ606="Defaut GE &amp; POWER Cabinet","IHS",
AQ606="Sharing","Partners",
AQ606="Sites strategiques &amp; DataCenter","SST &amp; DC",
AQ606="Exclu","Exclu",
AQ606="SAT","SAT",
AQ606="SPARE-ISSUE","SPARE-ISSUE",
AQ606="Fiber CAmtel","TRANS_FO_CAMTEL",
AQ606="Fiber AOF","Fiber AOF",
AQ606="Projet OCM (HUAWEI)","TRAVAUX-HUAWEI",
AQ606="Projet OCM (NOKIA)","TRAVAUX-NOKIA",
AQ606="ACCESS-ISSUE","ACCESS-ISSUE",
AQ606="Projet OCM (ZTE, NOKIA, autres projets)","TRAVAUX OCM",
AQ606="No root CAuse","No root cause",
AQ606="ODU HS","PDH",
AQ606="IP &amp; VLAN","PDH",
AQ606="Warehouse HUAWEI","SPARE-ISSUE",
AQ606="SPARE-HS","SPARE-ISSUE",
AQ606="Power Telco","BSS",AQ606="no impacts","no impacts"
),"")</f>
        <v>No root cause</v>
      </c>
      <c r="AP606" s="48" t="str" cm="1">
        <f t="array" ref="AP606">IFERROR(_xlfn.IFS(
AQ606="MPR ISSUE","TX ISSUE",
AQ606="BSS Hardware Issue","RAN ISSUE",
AQ606="Sites strategiques, MLL, Pylone, etc.","ENVTECH",
AQ606="AKTIVCO DEFAUT GE &amp; POWER Cabinet","POWER ISSUE",
AQ606="AKTIVCO Coupure ENEO &amp; Baisse de tension","POWER ISSUE",
AQ606="Coupure ENEO &amp; Baisse de tension","POWER ISSUE",
AQ606="Defaut GE &amp; POWER Cabinet","POWER ISSUE",
AQ606="Sharing","POWER ISSUE",
AQ606="Sites strategiques &amp; DataCenter","POWER ISSUE",
AQ606="Exclu","Exclu",
AQ606="SAT","TX ISSUE",
AQ606="SPARE-ISSUE","SPARE-ISSUE",
AQ606="Fiber CAmtel","TX ISSUE",
AQ606="Fiber AOF","TX ISSUE",
AQ606="Projet OCM (HUAWEI)","TRAVAUX-HUAWEI",
AQ606="Projet OCM (NOKIA)","TRAVAUX -NOKIA",
AQ606="ACCESS-ISSUE","ACCESS-ISSUE",
AQ606="Projet OCM (ZTE, NOKIA, autres projets)","TRAVAUX OCM",
AQ606="No root CAuse","No root cause",
AQ606="ODU HS","TX ISSUE",
AQ606="IP &amp; VLAN","TX ISSUE",
AQ606="Warehouse HUAWEI","SPARE-ISSUE",
AQ606="SPARE-HS","SPARE-ISSUE",
AQ606="Power Telco","RAN ISSUE",AQ606="no impacts","no impacts"
),"")</f>
        <v>No root cause</v>
      </c>
      <c r="AQ606" s="67" t="s">
        <v>5344</v>
      </c>
      <c r="AR606" s="48" t="str" cm="1">
        <f t="array" ref="AR606">IFERROR(_xlfn.IFS(
AQ606="MPR ISSUE","ACTIVE",
AQ606="BSS Hardware Issue","ACTIVE",
AQ606="Sites strategiques, MLL, Pylone, etc.","PASSIVE",
AQ606="AKTIVCO DEFAUT GE &amp; POWER Cabinet","PASSIVE",
AQ606="AKTIVCO Coupure ENEO &amp; Baisse de tension","PASSIVE",
AQ606="Coupure ENEO &amp; Baisse de tension","PASSIVE",
AQ606="Defaut GE &amp; POWER Cabinet","PASSIVE",
AQ606="Sharing","PASSIVE",
AQ606="Sites strategiques &amp; DataCenter","PASSIVE",
AQ606="Exclu","Exclu",
AQ606="SAT","ACTIVE",
AQ606="SPARE-ISSUE","SPARE-ISSUE",
AQ606="Fiber CAmtel","ACTIVE",
AQ606="Fiber AOF","ACTIVE",
AQ606="Projet OCM (HUAWEI)","PLANNED WORKS",
AQ606="Projet OCM (NOKIA)","PLANNED WORKS",
AQ606="ACCESS-ISSUE","ACCESS-ISSUE",
AQ606="Projet OCM (ZTE, NOKIA, autres projets)","PLANNED WORKS",
AQ606="No root CAuse","No root cause",
AQ606="ODU HS","ACTIVE",
AQ606="IP &amp; VLAN","ACTIVE",
AQ606="Warehouse HUAWEI","SPARE-ISSUE",
AQ606="SPARE-HS","SPARE-ISSUE",
AQ606="Power Telco","ACTIVE", AQ606="no impacts","no impacts"
),"")</f>
        <v>No root cause</v>
      </c>
      <c r="AS606" s="92" t="s">
        <v>5537</v>
      </c>
      <c r="AT606" s="98" t="s">
        <v>426</v>
      </c>
      <c r="AV606" s="17" t="s">
        <v>5537</v>
      </c>
      <c r="AW606" s="7" t="s">
        <v>5537</v>
      </c>
      <c r="AX606" s="6" t="s">
        <v>5537</v>
      </c>
      <c r="AY606" s="7"/>
      <c r="AZ606" s="3" t="s">
        <v>5537</v>
      </c>
      <c r="BA606" s="18" t="s">
        <v>5537</v>
      </c>
      <c r="BB606" s="18" t="s">
        <v>5537</v>
      </c>
      <c r="BC606" s="18" t="s">
        <v>5537</v>
      </c>
      <c r="BD606" s="18" t="s">
        <v>5537</v>
      </c>
      <c r="BE606" s="18" t="s">
        <v>5537</v>
      </c>
      <c r="BF606" s="18" t="s">
        <v>5537</v>
      </c>
      <c r="BG606" s="18" t="s">
        <v>5537</v>
      </c>
      <c r="BH606" s="18" t="s">
        <v>5537</v>
      </c>
      <c r="BI606" s="18" t="s">
        <v>5537</v>
      </c>
      <c r="BJ606" s="18" t="s">
        <v>5537</v>
      </c>
      <c r="BK606" s="18" t="s">
        <v>5537</v>
      </c>
      <c r="BL606" s="9" t="s">
        <v>5537</v>
      </c>
      <c r="BM606" s="14" t="s">
        <v>5537</v>
      </c>
      <c r="BN606" s="14" t="s">
        <v>5537</v>
      </c>
      <c r="BO606" s="14" t="str">
        <f>_xlfn.XLOOKUP(B606,'[4]cell downs 18042026 17h'!$B:$B,'[4]cell downs 18042026 17h'!$B:$B,"")</f>
        <v/>
      </c>
      <c r="BP606" s="14" t="str">
        <f>_xlfn.XLOOKUP(B606,'[5]Cells Huawei 19042026 15h'!$B:$B,'[5]Cells Huawei 19042026 15h'!$B:$B,"")</f>
        <v/>
      </c>
      <c r="BQ606" s="9" t="str">
        <f>_xlfn.XLOOKUP(B606,'[6]cells down 19042026 9H40'!$B:$B,'[6]cells down 19042026 9H40'!$B:$B,"")</f>
        <v/>
      </c>
      <c r="BR606" s="9" t="s">
        <v>5537</v>
      </c>
      <c r="BS606" s="9" t="s">
        <v>5537</v>
      </c>
      <c r="BT606" s="108"/>
    </row>
    <row r="607" spans="1:72" s="9" customFormat="1" x14ac:dyDescent="0.35">
      <c r="A607" s="1" t="s">
        <v>859</v>
      </c>
      <c r="B607" s="8" t="s">
        <v>860</v>
      </c>
      <c r="C607" s="3" t="str">
        <f>_xlfn.XLOOKUP(B607,'[1]daily break down'!$D:$D,'[1]daily break down'!$E:$E,"")</f>
        <v>Yaounde</v>
      </c>
      <c r="D607" s="1" t="s">
        <v>21</v>
      </c>
      <c r="E607" s="1" t="s">
        <v>36</v>
      </c>
      <c r="F607" s="3" t="s">
        <v>37</v>
      </c>
      <c r="G607" s="1" t="s">
        <v>38</v>
      </c>
      <c r="H607" s="34" t="str">
        <f>_xlfn.XLOOKUP(B607,[2]CALCULATION!$B:$B,[2]CALCULATION!$H:$H,"")</f>
        <v>ZTE</v>
      </c>
      <c r="I607" s="28">
        <v>1.7145930891211736</v>
      </c>
      <c r="J607" s="28">
        <v>0.3818846969320811</v>
      </c>
      <c r="K607" s="28">
        <v>1.6396679251097936</v>
      </c>
      <c r="L607" s="28">
        <v>0</v>
      </c>
      <c r="M607" s="28">
        <v>0.75126700396366852</v>
      </c>
      <c r="N607" s="28">
        <v>0</v>
      </c>
      <c r="O607" s="28">
        <v>1.1997657184112227</v>
      </c>
      <c r="P607" s="28">
        <v>2.9747305476367796</v>
      </c>
      <c r="Q607" s="28">
        <v>1.7790847323168766</v>
      </c>
      <c r="R607" s="28">
        <v>0.3229397630930872</v>
      </c>
      <c r="S607" s="93">
        <v>2.7873730499125364</v>
      </c>
      <c r="T607" s="93">
        <f>_xlfn.XLOOKUP(B607,'[3]Nur des jours'!$B:$B,'[3]Nur des jours'!$U:$U,"")</f>
        <v>13.868556899607057</v>
      </c>
      <c r="U607" s="93">
        <v>13.868556899607057</v>
      </c>
      <c r="V607" s="93">
        <v>13.868556899607057</v>
      </c>
      <c r="W607" s="93">
        <v>13.868556899607057</v>
      </c>
      <c r="X607" s="93">
        <v>24.2340368915028</v>
      </c>
      <c r="Y607" s="93">
        <v>1.0744921283098343</v>
      </c>
      <c r="Z607" s="93">
        <v>0.11209346722483335</v>
      </c>
      <c r="AA607" s="93">
        <v>1.1788986767798765E-2</v>
      </c>
      <c r="AB607" s="93">
        <v>2.0403329595100685E-2</v>
      </c>
      <c r="AC607" s="93">
        <f>_xlfn.XLOOKUP(B607,'[3]Nur des jours'!$B:$B,'[3]Nur des jours'!$N:$N,"")</f>
        <v>2.0474134856020973</v>
      </c>
      <c r="AD607" s="93">
        <v>2.0474134856020973</v>
      </c>
      <c r="AE607" s="93">
        <v>7.3030543641723247</v>
      </c>
      <c r="AF607" s="93">
        <v>5.2655928522713333</v>
      </c>
      <c r="AG607" s="93"/>
      <c r="AH607" s="93">
        <v>0</v>
      </c>
      <c r="AI607" s="93">
        <v>0</v>
      </c>
      <c r="AJ607" s="93">
        <v>0</v>
      </c>
      <c r="AK607" s="93">
        <v>0</v>
      </c>
      <c r="AL607" s="93">
        <v>0</v>
      </c>
      <c r="AM607" s="49" t="s">
        <v>5559</v>
      </c>
      <c r="AN607" s="49"/>
      <c r="AO607" s="48" t="str" cm="1">
        <f t="array" ref="AO607">IFERROR(_xlfn.IFS(
AQ607="MPR ISSUE","PDH",
AQ607="BSS Hardware Issue","BSS",
AQ607="Sites strategiques, MLL, Pylone, etc.","ENVTECH",
AQ607="AKTIVCO DEFAUT GE &amp; POWER Cabinet","AKTIVCO",
AQ607="AKTIVCO Coupure ENEO &amp; Baisse de tension","AKTIVCO GRID ONLY",
AQ607="Coupure ENEO &amp; Baisse de tension","IHS GRID ONLY",
AQ607="Defaut GE &amp; POWER Cabinet","IHS",
AQ607="Sharing","Partners",
AQ607="Sites strategiques &amp; DataCenter","SST &amp; DC",
AQ607="Exclu","Exclu",
AQ607="SAT","SAT",
AQ607="SPARE-ISSUE","SPARE-ISSUE",
AQ607="Fiber CAmtel","TRANS_FO_CAMTEL",
AQ607="Fiber AOF","Fiber AOF",
AQ607="Projet OCM (HUAWEI)","TRAVAUX-HUAWEI",
AQ607="Projet OCM (NOKIA)","TRAVAUX-NOKIA",
AQ607="ACCESS-ISSUE","ACCESS-ISSUE",
AQ607="Projet OCM (ZTE, NOKIA, autres projets)","TRAVAUX OCM",
AQ607="No root CAuse","No root cause",
AQ607="ODU HS","PDH",
AQ607="IP &amp; VLAN","PDH",
AQ607="Warehouse HUAWEI","SPARE-ISSUE",
AQ607="SPARE-HS","SPARE-ISSUE",
AQ607="Power Telco","BSS",AQ607="no impacts","no impacts"
),"")</f>
        <v>No root cause</v>
      </c>
      <c r="AP607" s="48" t="str" cm="1">
        <f t="array" ref="AP607">IFERROR(_xlfn.IFS(
AQ607="MPR ISSUE","TX ISSUE",
AQ607="BSS Hardware Issue","RAN ISSUE",
AQ607="Sites strategiques, MLL, Pylone, etc.","ENVTECH",
AQ607="AKTIVCO DEFAUT GE &amp; POWER Cabinet","POWER ISSUE",
AQ607="AKTIVCO Coupure ENEO &amp; Baisse de tension","POWER ISSUE",
AQ607="Coupure ENEO &amp; Baisse de tension","POWER ISSUE",
AQ607="Defaut GE &amp; POWER Cabinet","POWER ISSUE",
AQ607="Sharing","POWER ISSUE",
AQ607="Sites strategiques &amp; DataCenter","POWER ISSUE",
AQ607="Exclu","Exclu",
AQ607="SAT","TX ISSUE",
AQ607="SPARE-ISSUE","SPARE-ISSUE",
AQ607="Fiber CAmtel","TX ISSUE",
AQ607="Fiber AOF","TX ISSUE",
AQ607="Projet OCM (HUAWEI)","TRAVAUX-HUAWEI",
AQ607="Projet OCM (NOKIA)","TRAVAUX -NOKIA",
AQ607="ACCESS-ISSUE","ACCESS-ISSUE",
AQ607="Projet OCM (ZTE, NOKIA, autres projets)","TRAVAUX OCM",
AQ607="No root CAuse","No root cause",
AQ607="ODU HS","TX ISSUE",
AQ607="IP &amp; VLAN","TX ISSUE",
AQ607="Warehouse HUAWEI","SPARE-ISSUE",
AQ607="SPARE-HS","SPARE-ISSUE",
AQ607="Power Telco","RAN ISSUE",AQ607="no impacts","no impacts"
),"")</f>
        <v>No root cause</v>
      </c>
      <c r="AQ607" s="67" t="s">
        <v>5344</v>
      </c>
      <c r="AR607" s="48" t="str" cm="1">
        <f t="array" ref="AR607">IFERROR(_xlfn.IFS(
AQ607="MPR ISSUE","ACTIVE",
AQ607="BSS Hardware Issue","ACTIVE",
AQ607="Sites strategiques, MLL, Pylone, etc.","PASSIVE",
AQ607="AKTIVCO DEFAUT GE &amp; POWER Cabinet","PASSIVE",
AQ607="AKTIVCO Coupure ENEO &amp; Baisse de tension","PASSIVE",
AQ607="Coupure ENEO &amp; Baisse de tension","PASSIVE",
AQ607="Defaut GE &amp; POWER Cabinet","PASSIVE",
AQ607="Sharing","PASSIVE",
AQ607="Sites strategiques &amp; DataCenter","PASSIVE",
AQ607="Exclu","Exclu",
AQ607="SAT","ACTIVE",
AQ607="SPARE-ISSUE","SPARE-ISSUE",
AQ607="Fiber CAmtel","ACTIVE",
AQ607="Fiber AOF","ACTIVE",
AQ607="Projet OCM (HUAWEI)","PLANNED WORKS",
AQ607="Projet OCM (NOKIA)","PLANNED WORKS",
AQ607="ACCESS-ISSUE","ACCESS-ISSUE",
AQ607="Projet OCM (ZTE, NOKIA, autres projets)","PLANNED WORKS",
AQ607="No root CAuse","No root cause",
AQ607="ODU HS","ACTIVE",
AQ607="IP &amp; VLAN","ACTIVE",
AQ607="Warehouse HUAWEI","SPARE-ISSUE",
AQ607="SPARE-HS","SPARE-ISSUE",
AQ607="Power Telco","ACTIVE", AQ607="no impacts","no impacts"
),"")</f>
        <v>No root cause</v>
      </c>
      <c r="AS607" s="92" t="s">
        <v>5537</v>
      </c>
      <c r="AT607" s="98" t="s">
        <v>860</v>
      </c>
      <c r="AV607" s="17" t="s">
        <v>5537</v>
      </c>
      <c r="AW607" s="7" t="s">
        <v>5537</v>
      </c>
      <c r="AX607" s="6" t="s">
        <v>5537</v>
      </c>
      <c r="AY607" s="7"/>
      <c r="AZ607" s="3" t="s">
        <v>5537</v>
      </c>
      <c r="BA607" s="18" t="s">
        <v>5537</v>
      </c>
      <c r="BB607" s="18" t="s">
        <v>5537</v>
      </c>
      <c r="BC607" s="18" t="s">
        <v>5537</v>
      </c>
      <c r="BD607" s="18" t="s">
        <v>5537</v>
      </c>
      <c r="BE607" s="18" t="s">
        <v>5537</v>
      </c>
      <c r="BF607" s="18" t="s">
        <v>5537</v>
      </c>
      <c r="BG607" s="18" t="s">
        <v>5537</v>
      </c>
      <c r="BH607" s="18" t="s">
        <v>5537</v>
      </c>
      <c r="BI607" s="18" t="s">
        <v>5537</v>
      </c>
      <c r="BJ607" s="18" t="s">
        <v>5537</v>
      </c>
      <c r="BK607" s="18" t="s">
        <v>5537</v>
      </c>
      <c r="BL607" s="9" t="s">
        <v>5537</v>
      </c>
      <c r="BM607" s="14" t="s">
        <v>5537</v>
      </c>
      <c r="BN607" s="14" t="s">
        <v>5537</v>
      </c>
      <c r="BO607" s="14" t="str">
        <f>_xlfn.XLOOKUP(B607,'[4]cell downs 18042026 17h'!$B:$B,'[4]cell downs 18042026 17h'!$B:$B,"")</f>
        <v/>
      </c>
      <c r="BP607" s="14" t="str">
        <f>_xlfn.XLOOKUP(B607,'[5]Cells Huawei 19042026 15h'!$B:$B,'[5]Cells Huawei 19042026 15h'!$B:$B,"")</f>
        <v/>
      </c>
      <c r="BQ607" s="9" t="str">
        <f>_xlfn.XLOOKUP(B607,'[6]cells down 19042026 9H40'!$B:$B,'[6]cells down 19042026 9H40'!$B:$B,"")</f>
        <v/>
      </c>
      <c r="BR607" s="9" t="s">
        <v>5537</v>
      </c>
      <c r="BS607" s="9" t="s">
        <v>5459</v>
      </c>
      <c r="BT607" s="108"/>
    </row>
    <row r="608" spans="1:72" s="9" customFormat="1" x14ac:dyDescent="0.35">
      <c r="A608" s="1" t="s">
        <v>3163</v>
      </c>
      <c r="B608" s="8" t="s">
        <v>3164</v>
      </c>
      <c r="C608" s="3" t="str">
        <f>_xlfn.XLOOKUP(B608,'[1]daily break down'!$D:$D,'[1]daily break down'!$E:$E,"")</f>
        <v>Douala</v>
      </c>
      <c r="D608" s="1" t="s">
        <v>11</v>
      </c>
      <c r="E608" s="1" t="s">
        <v>12</v>
      </c>
      <c r="F608" s="3" t="s">
        <v>31</v>
      </c>
      <c r="G608" s="1" t="s">
        <v>32</v>
      </c>
      <c r="H608" s="34" t="str">
        <f>_xlfn.XLOOKUP(B608,[2]CALCULATION!$B:$B,[2]CALCULATION!$H:$H,"")</f>
        <v>ZTE</v>
      </c>
      <c r="I608" s="28">
        <v>0</v>
      </c>
      <c r="J608" s="28">
        <v>0</v>
      </c>
      <c r="K608" s="28">
        <v>0</v>
      </c>
      <c r="L608" s="28">
        <v>0</v>
      </c>
      <c r="M608" s="28">
        <v>0</v>
      </c>
      <c r="N608" s="28">
        <v>0</v>
      </c>
      <c r="O608" s="28">
        <v>0</v>
      </c>
      <c r="P608" s="28">
        <v>0</v>
      </c>
      <c r="Q608" s="28">
        <v>0</v>
      </c>
      <c r="R608" s="28">
        <v>0</v>
      </c>
      <c r="S608" s="93">
        <v>0</v>
      </c>
      <c r="T608" s="93">
        <f>_xlfn.XLOOKUP(B608,'[3]Nur des jours'!$B:$B,'[3]Nur des jours'!$U:$U,"")</f>
        <v>0</v>
      </c>
      <c r="U608" s="93">
        <v>0</v>
      </c>
      <c r="V608" s="93">
        <v>0</v>
      </c>
      <c r="W608" s="93">
        <v>0</v>
      </c>
      <c r="X608" s="93">
        <v>0</v>
      </c>
      <c r="Y608" s="93">
        <v>0</v>
      </c>
      <c r="Z608" s="93">
        <v>0</v>
      </c>
      <c r="AA608" s="93">
        <v>0</v>
      </c>
      <c r="AB608" s="93">
        <v>0</v>
      </c>
      <c r="AC608" s="93">
        <f>_xlfn.XLOOKUP(B608,'[3]Nur des jours'!$B:$B,'[3]Nur des jours'!$N:$N,"")</f>
        <v>2.6459052086989536</v>
      </c>
      <c r="AD608" s="93">
        <v>2.6459052086989536</v>
      </c>
      <c r="AE608" s="93">
        <v>0.96535928408568894</v>
      </c>
      <c r="AF608" s="93">
        <v>5.2059166802213248</v>
      </c>
      <c r="AG608" s="93"/>
      <c r="AH608" s="93">
        <v>0</v>
      </c>
      <c r="AI608" s="93">
        <v>0</v>
      </c>
      <c r="AJ608" s="93">
        <v>0</v>
      </c>
      <c r="AK608" s="93">
        <v>0</v>
      </c>
      <c r="AL608" s="93">
        <v>0</v>
      </c>
      <c r="AM608" s="49" t="s">
        <v>5559</v>
      </c>
      <c r="AN608" s="49"/>
      <c r="AO608" s="48" t="str" cm="1">
        <f t="array" ref="AO608">IFERROR(_xlfn.IFS(
AQ608="MPR ISSUE","PDH",
AQ608="BSS Hardware Issue","BSS",
AQ608="Sites strategiques, MLL, Pylone, etc.","ENVTECH",
AQ608="AKTIVCO DEFAUT GE &amp; POWER Cabinet","AKTIVCO",
AQ608="AKTIVCO Coupure ENEO &amp; Baisse de tension","AKTIVCO GRID ONLY",
AQ608="Coupure ENEO &amp; Baisse de tension","IHS GRID ONLY",
AQ608="Defaut GE &amp; POWER Cabinet","IHS",
AQ608="Sharing","Partners",
AQ608="Sites strategiques &amp; DataCenter","SST &amp; DC",
AQ608="Exclu","Exclu",
AQ608="SAT","SAT",
AQ608="SPARE-ISSUE","SPARE-ISSUE",
AQ608="Fiber CAmtel","TRANS_FO_CAMTEL",
AQ608="Fiber AOF","Fiber AOF",
AQ608="Projet OCM (HUAWEI)","TRAVAUX-HUAWEI",
AQ608="Projet OCM (NOKIA)","TRAVAUX-NOKIA",
AQ608="ACCESS-ISSUE","ACCESS-ISSUE",
AQ608="Projet OCM (ZTE, NOKIA, autres projets)","TRAVAUX OCM",
AQ608="No root CAuse","No root cause",
AQ608="ODU HS","PDH",
AQ608="IP &amp; VLAN","PDH",
AQ608="Warehouse HUAWEI","SPARE-ISSUE",
AQ608="SPARE-HS","SPARE-ISSUE",
AQ608="Power Telco","BSS",AQ608="no impacts","no impacts"
),"")</f>
        <v>No root cause</v>
      </c>
      <c r="AP608" s="48" t="str" cm="1">
        <f t="array" ref="AP608">IFERROR(_xlfn.IFS(
AQ608="MPR ISSUE","TX ISSUE",
AQ608="BSS Hardware Issue","RAN ISSUE",
AQ608="Sites strategiques, MLL, Pylone, etc.","ENVTECH",
AQ608="AKTIVCO DEFAUT GE &amp; POWER Cabinet","POWER ISSUE",
AQ608="AKTIVCO Coupure ENEO &amp; Baisse de tension","POWER ISSUE",
AQ608="Coupure ENEO &amp; Baisse de tension","POWER ISSUE",
AQ608="Defaut GE &amp; POWER Cabinet","POWER ISSUE",
AQ608="Sharing","POWER ISSUE",
AQ608="Sites strategiques &amp; DataCenter","POWER ISSUE",
AQ608="Exclu","Exclu",
AQ608="SAT","TX ISSUE",
AQ608="SPARE-ISSUE","SPARE-ISSUE",
AQ608="Fiber CAmtel","TX ISSUE",
AQ608="Fiber AOF","TX ISSUE",
AQ608="Projet OCM (HUAWEI)","TRAVAUX-HUAWEI",
AQ608="Projet OCM (NOKIA)","TRAVAUX -NOKIA",
AQ608="ACCESS-ISSUE","ACCESS-ISSUE",
AQ608="Projet OCM (ZTE, NOKIA, autres projets)","TRAVAUX OCM",
AQ608="No root CAuse","No root cause",
AQ608="ODU HS","TX ISSUE",
AQ608="IP &amp; VLAN","TX ISSUE",
AQ608="Warehouse HUAWEI","SPARE-ISSUE",
AQ608="SPARE-HS","SPARE-ISSUE",
AQ608="Power Telco","RAN ISSUE",AQ608="no impacts","no impacts"
),"")</f>
        <v>No root cause</v>
      </c>
      <c r="AQ608" s="126" t="s">
        <v>5344</v>
      </c>
      <c r="AR608" s="48" t="str" cm="1">
        <f t="array" ref="AR608">IFERROR(_xlfn.IFS(
AQ608="MPR ISSUE","ACTIVE",
AQ608="BSS Hardware Issue","ACTIVE",
AQ608="Sites strategiques, MLL, Pylone, etc.","PASSIVE",
AQ608="AKTIVCO DEFAUT GE &amp; POWER Cabinet","PASSIVE",
AQ608="AKTIVCO Coupure ENEO &amp; Baisse de tension","PASSIVE",
AQ608="Coupure ENEO &amp; Baisse de tension","PASSIVE",
AQ608="Defaut GE &amp; POWER Cabinet","PASSIVE",
AQ608="Sharing","PASSIVE",
AQ608="Sites strategiques &amp; DataCenter","PASSIVE",
AQ608="Exclu","Exclu",
AQ608="SAT","ACTIVE",
AQ608="SPARE-ISSUE","SPARE-ISSUE",
AQ608="Fiber CAmtel","ACTIVE",
AQ608="Fiber AOF","ACTIVE",
AQ608="Projet OCM (HUAWEI)","PLANNED WORKS",
AQ608="Projet OCM (NOKIA)","PLANNED WORKS",
AQ608="ACCESS-ISSUE","ACCESS-ISSUE",
AQ608="Projet OCM (ZTE, NOKIA, autres projets)","PLANNED WORKS",
AQ608="No root CAuse","No root cause",
AQ608="ODU HS","ACTIVE",
AQ608="IP &amp; VLAN","ACTIVE",
AQ608="Warehouse HUAWEI","SPARE-ISSUE",
AQ608="SPARE-HS","SPARE-ISSUE",
AQ608="Power Telco","ACTIVE", AQ608="no impacts","no impacts"
),"")</f>
        <v>No root cause</v>
      </c>
      <c r="AS608" s="92" t="s">
        <v>5537</v>
      </c>
      <c r="AT608" s="98" t="s">
        <v>3164</v>
      </c>
      <c r="AV608" s="17" t="s">
        <v>5537</v>
      </c>
      <c r="AW608" s="7" t="s">
        <v>5537</v>
      </c>
      <c r="AX608" s="6" t="s">
        <v>5537</v>
      </c>
      <c r="AY608" s="7"/>
      <c r="AZ608" s="3" t="s">
        <v>5537</v>
      </c>
      <c r="BA608" s="18" t="s">
        <v>5537</v>
      </c>
      <c r="BB608" s="18" t="s">
        <v>5537</v>
      </c>
      <c r="BC608" s="18" t="s">
        <v>5537</v>
      </c>
      <c r="BD608" s="18" t="s">
        <v>5537</v>
      </c>
      <c r="BE608" s="18" t="s">
        <v>5537</v>
      </c>
      <c r="BF608" s="18" t="s">
        <v>5537</v>
      </c>
      <c r="BG608" s="18" t="s">
        <v>5537</v>
      </c>
      <c r="BH608" s="18" t="s">
        <v>5537</v>
      </c>
      <c r="BI608" s="18" t="s">
        <v>5537</v>
      </c>
      <c r="BJ608" s="18" t="s">
        <v>5537</v>
      </c>
      <c r="BK608" s="18" t="s">
        <v>5537</v>
      </c>
      <c r="BL608" s="9" t="s">
        <v>5537</v>
      </c>
      <c r="BM608" s="14" t="s">
        <v>5537</v>
      </c>
      <c r="BN608" s="14" t="s">
        <v>5537</v>
      </c>
      <c r="BO608" s="14" t="str">
        <f>_xlfn.XLOOKUP(B608,'[4]cell downs 18042026 17h'!$B:$B,'[4]cell downs 18042026 17h'!$B:$B,"")</f>
        <v/>
      </c>
      <c r="BP608" s="14" t="str">
        <f>_xlfn.XLOOKUP(B608,'[5]Cells Huawei 19042026 15h'!$B:$B,'[5]Cells Huawei 19042026 15h'!$B:$B,"")</f>
        <v/>
      </c>
      <c r="BQ608" s="9" t="str">
        <f>_xlfn.XLOOKUP(B608,'[6]cells down 19042026 9H40'!$B:$B,'[6]cells down 19042026 9H40'!$B:$B,"")</f>
        <v/>
      </c>
      <c r="BR608" s="9" t="s">
        <v>3164</v>
      </c>
      <c r="BS608" s="9" t="s">
        <v>12</v>
      </c>
      <c r="BT608" s="108"/>
    </row>
    <row r="609" spans="1:72" s="9" customFormat="1" x14ac:dyDescent="0.35">
      <c r="A609" s="1" t="s">
        <v>1879</v>
      </c>
      <c r="B609" s="8" t="s">
        <v>1880</v>
      </c>
      <c r="C609" s="3" t="str">
        <f>_xlfn.XLOOKUP(B609,'[1]daily break down'!$D:$D,'[1]daily break down'!$E:$E,"")</f>
        <v>Yaounde</v>
      </c>
      <c r="D609" s="1" t="s">
        <v>11</v>
      </c>
      <c r="E609" s="1" t="s">
        <v>12</v>
      </c>
      <c r="F609" s="3" t="s">
        <v>37</v>
      </c>
      <c r="G609" s="1" t="s">
        <v>38</v>
      </c>
      <c r="H609" s="34" t="str">
        <f>_xlfn.XLOOKUP(B609,[2]CALCULATION!$B:$B,[2]CALCULATION!$H:$H,"")</f>
        <v>ZTE</v>
      </c>
      <c r="I609" s="28">
        <v>0</v>
      </c>
      <c r="J609" s="28">
        <v>0</v>
      </c>
      <c r="K609" s="28">
        <v>0</v>
      </c>
      <c r="L609" s="28">
        <v>5.1502177306360997</v>
      </c>
      <c r="M609" s="28">
        <v>7.6313981559955844</v>
      </c>
      <c r="N609" s="28">
        <v>14.174160966575633</v>
      </c>
      <c r="O609" s="28">
        <v>1.8903577859391114</v>
      </c>
      <c r="P609" s="28">
        <v>3.6071089195366888</v>
      </c>
      <c r="Q609" s="28">
        <v>6.1574181084544</v>
      </c>
      <c r="R609" s="28">
        <v>0</v>
      </c>
      <c r="S609" s="93">
        <v>2.1608624187790539</v>
      </c>
      <c r="T609" s="93">
        <f>_xlfn.XLOOKUP(B609,'[3]Nur des jours'!$B:$B,'[3]Nur des jours'!$U:$U,"")</f>
        <v>0</v>
      </c>
      <c r="U609" s="93">
        <v>8.270714373360958</v>
      </c>
      <c r="V609" s="93">
        <v>0</v>
      </c>
      <c r="W609" s="93">
        <v>0</v>
      </c>
      <c r="X609" s="93">
        <v>0</v>
      </c>
      <c r="Y609" s="93">
        <v>5.9057651533959419</v>
      </c>
      <c r="Z609" s="93">
        <v>5.0086072087959792</v>
      </c>
      <c r="AA609" s="93">
        <v>2.5059533491423482</v>
      </c>
      <c r="AB609" s="93">
        <v>5.2045790493475206</v>
      </c>
      <c r="AC609" s="93">
        <f>_xlfn.XLOOKUP(B609,'[3]Nur des jours'!$B:$B,'[3]Nur des jours'!$N:$N,"")</f>
        <v>11.310400276229693</v>
      </c>
      <c r="AD609" s="93">
        <v>11.310400276229693</v>
      </c>
      <c r="AE609" s="93">
        <v>2.1023811969763129</v>
      </c>
      <c r="AF609" s="93">
        <v>5.0263887818784196</v>
      </c>
      <c r="AG609" s="93"/>
      <c r="AH609" s="93">
        <v>0</v>
      </c>
      <c r="AI609" s="93">
        <v>0</v>
      </c>
      <c r="AJ609" s="93">
        <v>0</v>
      </c>
      <c r="AK609" s="93">
        <v>0</v>
      </c>
      <c r="AL609" s="93">
        <v>0</v>
      </c>
      <c r="AM609" s="49" t="s">
        <v>5559</v>
      </c>
      <c r="AN609" s="49"/>
      <c r="AO609" s="48" t="str" cm="1">
        <f t="array" ref="AO609">IFERROR(_xlfn.IFS(
AQ609="MPR ISSUE","PDH",
AQ609="BSS Hardware Issue","BSS",
AQ609="Sites strategiques, MLL, Pylone, etc.","ENVTECH",
AQ609="AKTIVCO DEFAUT GE &amp; POWER Cabinet","AKTIVCO",
AQ609="AKTIVCO Coupure ENEO &amp; Baisse de tension","AKTIVCO GRID ONLY",
AQ609="Coupure ENEO &amp; Baisse de tension","IHS GRID ONLY",
AQ609="Defaut GE &amp; POWER Cabinet","IHS",
AQ609="Sharing","Partners",
AQ609="Sites strategiques &amp; DataCenter","SST &amp; DC",
AQ609="Exclu","Exclu",
AQ609="SAT","SAT",
AQ609="SPARE-ISSUE","SPARE-ISSUE",
AQ609="Fiber CAmtel","TRANS_FO_CAMTEL",
AQ609="Fiber AOF","Fiber AOF",
AQ609="Projet OCM (HUAWEI)","TRAVAUX-HUAWEI",
AQ609="Projet OCM (NOKIA)","TRAVAUX-NOKIA",
AQ609="ACCESS-ISSUE","ACCESS-ISSUE",
AQ609="Projet OCM (ZTE, NOKIA, autres projets)","TRAVAUX OCM",
AQ609="No root CAuse","No root cause",
AQ609="ODU HS","PDH",
AQ609="IP &amp; VLAN","PDH",
AQ609="Warehouse HUAWEI","SPARE-ISSUE",
AQ609="SPARE-HS","SPARE-ISSUE",
AQ609="Power Telco","BSS",AQ609="no impacts","no impacts"
),"")</f>
        <v>No root cause</v>
      </c>
      <c r="AP609" s="48" t="str" cm="1">
        <f t="array" ref="AP609">IFERROR(_xlfn.IFS(
AQ609="MPR ISSUE","TX ISSUE",
AQ609="BSS Hardware Issue","RAN ISSUE",
AQ609="Sites strategiques, MLL, Pylone, etc.","ENVTECH",
AQ609="AKTIVCO DEFAUT GE &amp; POWER Cabinet","POWER ISSUE",
AQ609="AKTIVCO Coupure ENEO &amp; Baisse de tension","POWER ISSUE",
AQ609="Coupure ENEO &amp; Baisse de tension","POWER ISSUE",
AQ609="Defaut GE &amp; POWER Cabinet","POWER ISSUE",
AQ609="Sharing","POWER ISSUE",
AQ609="Sites strategiques &amp; DataCenter","POWER ISSUE",
AQ609="Exclu","Exclu",
AQ609="SAT","TX ISSUE",
AQ609="SPARE-ISSUE","SPARE-ISSUE",
AQ609="Fiber CAmtel","TX ISSUE",
AQ609="Fiber AOF","TX ISSUE",
AQ609="Projet OCM (HUAWEI)","TRAVAUX-HUAWEI",
AQ609="Projet OCM (NOKIA)","TRAVAUX -NOKIA",
AQ609="ACCESS-ISSUE","ACCESS-ISSUE",
AQ609="Projet OCM (ZTE, NOKIA, autres projets)","TRAVAUX OCM",
AQ609="No root CAuse","No root cause",
AQ609="ODU HS","TX ISSUE",
AQ609="IP &amp; VLAN","TX ISSUE",
AQ609="Warehouse HUAWEI","SPARE-ISSUE",
AQ609="SPARE-HS","SPARE-ISSUE",
AQ609="Power Telco","RAN ISSUE",AQ609="no impacts","no impacts"
),"")</f>
        <v>No root cause</v>
      </c>
      <c r="AQ609" s="126" t="s">
        <v>5344</v>
      </c>
      <c r="AR609" s="48" t="str" cm="1">
        <f t="array" ref="AR609">IFERROR(_xlfn.IFS(
AQ609="MPR ISSUE","ACTIVE",
AQ609="BSS Hardware Issue","ACTIVE",
AQ609="Sites strategiques, MLL, Pylone, etc.","PASSIVE",
AQ609="AKTIVCO DEFAUT GE &amp; POWER Cabinet","PASSIVE",
AQ609="AKTIVCO Coupure ENEO &amp; Baisse de tension","PASSIVE",
AQ609="Coupure ENEO &amp; Baisse de tension","PASSIVE",
AQ609="Defaut GE &amp; POWER Cabinet","PASSIVE",
AQ609="Sharing","PASSIVE",
AQ609="Sites strategiques &amp; DataCenter","PASSIVE",
AQ609="Exclu","Exclu",
AQ609="SAT","ACTIVE",
AQ609="SPARE-ISSUE","SPARE-ISSUE",
AQ609="Fiber CAmtel","ACTIVE",
AQ609="Fiber AOF","ACTIVE",
AQ609="Projet OCM (HUAWEI)","PLANNED WORKS",
AQ609="Projet OCM (NOKIA)","PLANNED WORKS",
AQ609="ACCESS-ISSUE","ACCESS-ISSUE",
AQ609="Projet OCM (ZTE, NOKIA, autres projets)","PLANNED WORKS",
AQ609="No root CAuse","No root cause",
AQ609="ODU HS","ACTIVE",
AQ609="IP &amp; VLAN","ACTIVE",
AQ609="Warehouse HUAWEI","SPARE-ISSUE",
AQ609="SPARE-HS","SPARE-ISSUE",
AQ609="Power Telco","ACTIVE", AQ609="no impacts","no impacts"
),"")</f>
        <v>No root cause</v>
      </c>
      <c r="AS609" s="92" t="s">
        <v>5537</v>
      </c>
      <c r="AT609" s="98" t="s">
        <v>1880</v>
      </c>
      <c r="AV609" s="17" t="s">
        <v>5537</v>
      </c>
      <c r="AW609" s="7" t="s">
        <v>5537</v>
      </c>
      <c r="AX609" s="6" t="s">
        <v>5537</v>
      </c>
      <c r="AY609" s="7"/>
      <c r="AZ609" s="3" t="s">
        <v>5537</v>
      </c>
      <c r="BA609" s="18" t="s">
        <v>5537</v>
      </c>
      <c r="BB609" s="18" t="s">
        <v>5537</v>
      </c>
      <c r="BC609" s="18" t="s">
        <v>5537</v>
      </c>
      <c r="BD609" s="18" t="s">
        <v>5537</v>
      </c>
      <c r="BE609" s="18" t="s">
        <v>5537</v>
      </c>
      <c r="BF609" s="18" t="s">
        <v>5537</v>
      </c>
      <c r="BG609" s="18" t="s">
        <v>5537</v>
      </c>
      <c r="BH609" s="18" t="s">
        <v>5537</v>
      </c>
      <c r="BI609" s="18" t="s">
        <v>5537</v>
      </c>
      <c r="BJ609" s="18" t="s">
        <v>5537</v>
      </c>
      <c r="BK609" s="18" t="s">
        <v>5537</v>
      </c>
      <c r="BL609" s="9" t="s">
        <v>5537</v>
      </c>
      <c r="BM609" s="14" t="s">
        <v>5537</v>
      </c>
      <c r="BN609" s="14" t="s">
        <v>5537</v>
      </c>
      <c r="BO609" s="14" t="str">
        <f>_xlfn.XLOOKUP(B609,'[4]cell downs 18042026 17h'!$B:$B,'[4]cell downs 18042026 17h'!$B:$B,"")</f>
        <v/>
      </c>
      <c r="BP609" s="14" t="str">
        <f>_xlfn.XLOOKUP(B609,'[5]Cells Huawei 19042026 15h'!$B:$B,'[5]Cells Huawei 19042026 15h'!$B:$B,"")</f>
        <v/>
      </c>
      <c r="BQ609" s="9" t="str">
        <f>_xlfn.XLOOKUP(B609,'[6]cells down 19042026 9H40'!$B:$B,'[6]cells down 19042026 9H40'!$B:$B,"")</f>
        <v/>
      </c>
      <c r="BR609" s="9" t="s">
        <v>1880</v>
      </c>
      <c r="BS609" s="9" t="s">
        <v>5459</v>
      </c>
      <c r="BT609" s="108"/>
    </row>
    <row r="610" spans="1:72" s="9" customFormat="1" x14ac:dyDescent="0.35">
      <c r="A610" s="1" t="s">
        <v>1959</v>
      </c>
      <c r="B610" s="115" t="s">
        <v>1960</v>
      </c>
      <c r="C610" s="3" t="str">
        <f>_xlfn.XLOOKUP(B610,'[1]daily break down'!$D:$D,'[1]daily break down'!$E:$E,"")</f>
        <v>Yaounde</v>
      </c>
      <c r="D610" s="115"/>
      <c r="E610" s="1"/>
      <c r="F610" s="3" t="s">
        <v>37</v>
      </c>
      <c r="G610" s="1" t="s">
        <v>38</v>
      </c>
      <c r="H610" s="34" t="str">
        <f>_xlfn.XLOOKUP(B610,[2]CALCULATION!$B:$B,[2]CALCULATION!$H:$H,"")</f>
        <v>ZTE</v>
      </c>
      <c r="I610" s="28">
        <v>0</v>
      </c>
      <c r="J610" s="28">
        <v>0</v>
      </c>
      <c r="K610" s="28">
        <v>0</v>
      </c>
      <c r="L610" s="28">
        <v>0</v>
      </c>
      <c r="M610" s="28">
        <v>0</v>
      </c>
      <c r="N610" s="28">
        <v>0</v>
      </c>
      <c r="O610" s="28">
        <v>0</v>
      </c>
      <c r="P610" s="28">
        <v>0</v>
      </c>
      <c r="Q610" s="28">
        <v>0</v>
      </c>
      <c r="R610" s="28">
        <v>0</v>
      </c>
      <c r="S610" s="93">
        <v>0</v>
      </c>
      <c r="T610" s="93">
        <f>_xlfn.XLOOKUP(B610,'[3]Nur des jours'!$B:$B,'[3]Nur des jours'!$U:$U,"")</f>
        <v>0</v>
      </c>
      <c r="U610" s="93">
        <v>4.9402275185270801</v>
      </c>
      <c r="V610" s="93">
        <v>0</v>
      </c>
      <c r="W610" s="93">
        <v>0</v>
      </c>
      <c r="X610" s="93">
        <v>0</v>
      </c>
      <c r="Y610" s="93">
        <v>0</v>
      </c>
      <c r="Z610" s="93">
        <v>0</v>
      </c>
      <c r="AA610" s="93">
        <v>0</v>
      </c>
      <c r="AB610" s="93">
        <v>2.6574266692919492E-3</v>
      </c>
      <c r="AC610" s="93">
        <f>_xlfn.XLOOKUP(B610,'[3]Nur des jours'!$B:$B,'[3]Nur des jours'!$N:$N,"")</f>
        <v>2.3984078268884499</v>
      </c>
      <c r="AD610" s="93">
        <v>2.3984078268884499</v>
      </c>
      <c r="AE610" s="93">
        <v>0</v>
      </c>
      <c r="AF610" s="93">
        <v>4.6972602466091962</v>
      </c>
      <c r="AG610" s="93"/>
      <c r="AH610" s="93">
        <v>0</v>
      </c>
      <c r="AI610" s="93">
        <v>0</v>
      </c>
      <c r="AJ610" s="93">
        <v>0</v>
      </c>
      <c r="AK610" s="93">
        <v>0</v>
      </c>
      <c r="AL610" s="93">
        <v>0</v>
      </c>
      <c r="AM610" s="49" t="s">
        <v>5559</v>
      </c>
      <c r="AN610" s="49"/>
      <c r="AO610" s="48" t="str" cm="1">
        <f t="array" ref="AO610">IFERROR(_xlfn.IFS(
AQ610="MPR ISSUE","PDH",
AQ610="BSS Hardware Issue","BSS",
AQ610="Sites strategiques, MLL, Pylone, etc.","ENVTECH",
AQ610="AKTIVCO DEFAUT GE &amp; POWER Cabinet","AKTIVCO",
AQ610="AKTIVCO Coupure ENEO &amp; Baisse de tension","AKTIVCO GRID ONLY",
AQ610="Coupure ENEO &amp; Baisse de tension","IHS GRID ONLY",
AQ610="Defaut GE &amp; POWER Cabinet","IHS",
AQ610="Sharing","Partners",
AQ610="Sites strategiques &amp; DataCenter","SST &amp; DC",
AQ610="Exclu","Exclu",
AQ610="SAT","SAT",
AQ610="SPARE-ISSUE","SPARE-ISSUE",
AQ610="Fiber CAmtel","TRANS_FO_CAMTEL",
AQ610="Fiber AOF","Fiber AOF",
AQ610="Projet OCM (HUAWEI)","TRAVAUX-HUAWEI",
AQ610="Projet OCM (NOKIA)","TRAVAUX-NOKIA",
AQ610="ACCESS-ISSUE","ACCESS-ISSUE",
AQ610="Projet OCM (ZTE, NOKIA, autres projets)","TRAVAUX OCM",
AQ610="No root CAuse","No root cause",
AQ610="ODU HS","PDH",
AQ610="IP &amp; VLAN","PDH",
AQ610="Warehouse HUAWEI","SPARE-ISSUE",
AQ610="SPARE-HS","SPARE-ISSUE",
AQ610="Power Telco","BSS",AQ610="no impacts","no impacts"
),"")</f>
        <v>No root cause</v>
      </c>
      <c r="AP610" s="48" t="str" cm="1">
        <f t="array" ref="AP610">IFERROR(_xlfn.IFS(
AQ610="MPR ISSUE","TX ISSUE",
AQ610="BSS Hardware Issue","RAN ISSUE",
AQ610="Sites strategiques, MLL, Pylone, etc.","ENVTECH",
AQ610="AKTIVCO DEFAUT GE &amp; POWER Cabinet","POWER ISSUE",
AQ610="AKTIVCO Coupure ENEO &amp; Baisse de tension","POWER ISSUE",
AQ610="Coupure ENEO &amp; Baisse de tension","POWER ISSUE",
AQ610="Defaut GE &amp; POWER Cabinet","POWER ISSUE",
AQ610="Sharing","POWER ISSUE",
AQ610="Sites strategiques &amp; DataCenter","POWER ISSUE",
AQ610="Exclu","Exclu",
AQ610="SAT","TX ISSUE",
AQ610="SPARE-ISSUE","SPARE-ISSUE",
AQ610="Fiber CAmtel","TX ISSUE",
AQ610="Fiber AOF","TX ISSUE",
AQ610="Projet OCM (HUAWEI)","TRAVAUX-HUAWEI",
AQ610="Projet OCM (NOKIA)","TRAVAUX -NOKIA",
AQ610="ACCESS-ISSUE","ACCESS-ISSUE",
AQ610="Projet OCM (ZTE, NOKIA, autres projets)","TRAVAUX OCM",
AQ610="No root CAuse","No root cause",
AQ610="ODU HS","TX ISSUE",
AQ610="IP &amp; VLAN","TX ISSUE",
AQ610="Warehouse HUAWEI","SPARE-ISSUE",
AQ610="SPARE-HS","SPARE-ISSUE",
AQ610="Power Telco","RAN ISSUE",AQ610="no impacts","no impacts"
),"")</f>
        <v>No root cause</v>
      </c>
      <c r="AQ610" s="67" t="s">
        <v>5344</v>
      </c>
      <c r="AR610" s="48" t="str" cm="1">
        <f t="array" ref="AR610">IFERROR(_xlfn.IFS(
AQ610="MPR ISSUE","ACTIVE",
AQ610="BSS Hardware Issue","ACTIVE",
AQ610="Sites strategiques, MLL, Pylone, etc.","PASSIVE",
AQ610="AKTIVCO DEFAUT GE &amp; POWER Cabinet","PASSIVE",
AQ610="AKTIVCO Coupure ENEO &amp; Baisse de tension","PASSIVE",
AQ610="Coupure ENEO &amp; Baisse de tension","PASSIVE",
AQ610="Defaut GE &amp; POWER Cabinet","PASSIVE",
AQ610="Sharing","PASSIVE",
AQ610="Sites strategiques &amp; DataCenter","PASSIVE",
AQ610="Exclu","Exclu",
AQ610="SAT","ACTIVE",
AQ610="SPARE-ISSUE","SPARE-ISSUE",
AQ610="Fiber CAmtel","ACTIVE",
AQ610="Fiber AOF","ACTIVE",
AQ610="Projet OCM (HUAWEI)","PLANNED WORKS",
AQ610="Projet OCM (NOKIA)","PLANNED WORKS",
AQ610="ACCESS-ISSUE","ACCESS-ISSUE",
AQ610="Projet OCM (ZTE, NOKIA, autres projets)","PLANNED WORKS",
AQ610="No root CAuse","No root cause",
AQ610="ODU HS","ACTIVE",
AQ610="IP &amp; VLAN","ACTIVE",
AQ610="Warehouse HUAWEI","SPARE-ISSUE",
AQ610="SPARE-HS","SPARE-ISSUE",
AQ610="Power Telco","ACTIVE", AQ610="no impacts","no impacts"
),"")</f>
        <v>No root cause</v>
      </c>
      <c r="AS610" s="92" t="s">
        <v>5537</v>
      </c>
      <c r="AT610" s="98" t="s">
        <v>1960</v>
      </c>
      <c r="AV610" s="17" t="s">
        <v>5537</v>
      </c>
      <c r="AW610" s="7" t="s">
        <v>5537</v>
      </c>
      <c r="AX610" s="6" t="s">
        <v>5537</v>
      </c>
      <c r="AY610" s="7"/>
      <c r="AZ610" s="3" t="s">
        <v>5537</v>
      </c>
      <c r="BA610" s="18" t="s">
        <v>5537</v>
      </c>
      <c r="BB610" s="18" t="s">
        <v>5537</v>
      </c>
      <c r="BC610" s="18" t="s">
        <v>5537</v>
      </c>
      <c r="BD610" s="18" t="s">
        <v>5537</v>
      </c>
      <c r="BE610" s="18" t="s">
        <v>5537</v>
      </c>
      <c r="BF610" s="18" t="s">
        <v>5537</v>
      </c>
      <c r="BG610" s="18" t="s">
        <v>5537</v>
      </c>
      <c r="BH610" s="18" t="s">
        <v>5537</v>
      </c>
      <c r="BI610" s="18" t="s">
        <v>5537</v>
      </c>
      <c r="BJ610" s="18" t="s">
        <v>5537</v>
      </c>
      <c r="BK610" s="18" t="s">
        <v>5537</v>
      </c>
      <c r="BL610" s="9" t="s">
        <v>5537</v>
      </c>
      <c r="BM610" s="14" t="s">
        <v>5537</v>
      </c>
      <c r="BN610" s="14" t="s">
        <v>5537</v>
      </c>
      <c r="BO610" s="14" t="str">
        <f>_xlfn.XLOOKUP(B610,'[4]cell downs 18042026 17h'!$B:$B,'[4]cell downs 18042026 17h'!$B:$B,"")</f>
        <v/>
      </c>
      <c r="BP610" s="14" t="str">
        <f>_xlfn.XLOOKUP(B610,'[5]Cells Huawei 19042026 15h'!$B:$B,'[5]Cells Huawei 19042026 15h'!$B:$B,"")</f>
        <v/>
      </c>
      <c r="BQ610" s="9" t="str">
        <f>_xlfn.XLOOKUP(B610,'[6]cells down 19042026 9H40'!$B:$B,'[6]cells down 19042026 9H40'!$B:$B,"")</f>
        <v/>
      </c>
      <c r="BR610" s="9" t="s">
        <v>5537</v>
      </c>
      <c r="BS610" s="9" t="s">
        <v>12</v>
      </c>
      <c r="BT610" s="108"/>
    </row>
    <row r="611" spans="1:72" s="9" customFormat="1" x14ac:dyDescent="0.35">
      <c r="A611" s="1" t="s">
        <v>2343</v>
      </c>
      <c r="B611" s="1" t="s">
        <v>2344</v>
      </c>
      <c r="C611" s="3" t="str">
        <f>_xlfn.XLOOKUP(B611,'[1]daily break down'!$D:$D,'[1]daily break down'!$E:$E,"")</f>
        <v>Douala</v>
      </c>
      <c r="D611" s="1" t="s">
        <v>11</v>
      </c>
      <c r="E611" s="1" t="s">
        <v>12</v>
      </c>
      <c r="F611" s="3" t="s">
        <v>31</v>
      </c>
      <c r="G611" s="1" t="s">
        <v>32</v>
      </c>
      <c r="H611" s="34" t="str">
        <f>_xlfn.XLOOKUP(B611,[2]CALCULATION!$B:$B,[2]CALCULATION!$H:$H,"")</f>
        <v>ZTE</v>
      </c>
      <c r="I611" s="28">
        <v>0</v>
      </c>
      <c r="J611" s="28">
        <v>28.874367568122878</v>
      </c>
      <c r="K611" s="28">
        <v>45.919351916058126</v>
      </c>
      <c r="L611" s="28">
        <v>0</v>
      </c>
      <c r="M611" s="28">
        <v>0</v>
      </c>
      <c r="N611" s="28">
        <v>0</v>
      </c>
      <c r="O611" s="28">
        <v>0</v>
      </c>
      <c r="P611" s="28">
        <v>0</v>
      </c>
      <c r="Q611" s="28">
        <v>0</v>
      </c>
      <c r="R611" s="28">
        <v>0</v>
      </c>
      <c r="S611" s="93">
        <v>8.6847200463426688</v>
      </c>
      <c r="T611" s="93">
        <f>_xlfn.XLOOKUP(B611,'[3]Nur des jours'!$B:$B,'[3]Nur des jours'!$U:$U,"")</f>
        <v>2.6039214343399242E-3</v>
      </c>
      <c r="U611" s="93">
        <v>0</v>
      </c>
      <c r="V611" s="93">
        <v>1.4803115003438065E-3</v>
      </c>
      <c r="W611" s="93">
        <v>2.6039214343399242E-3</v>
      </c>
      <c r="X611" s="93">
        <v>0</v>
      </c>
      <c r="Y611" s="93">
        <v>0</v>
      </c>
      <c r="Z611" s="93">
        <v>0</v>
      </c>
      <c r="AA611" s="93">
        <v>9.5666468340595774</v>
      </c>
      <c r="AB611" s="93">
        <v>0</v>
      </c>
      <c r="AC611" s="93">
        <f>_xlfn.XLOOKUP(B611,'[3]Nur des jours'!$B:$B,'[3]Nur des jours'!$N:$N,"")</f>
        <v>0</v>
      </c>
      <c r="AD611" s="93">
        <v>0</v>
      </c>
      <c r="AE611" s="93">
        <v>7.9338632491802992</v>
      </c>
      <c r="AF611" s="93">
        <v>4.5097065630234594</v>
      </c>
      <c r="AG611" s="93"/>
      <c r="AH611" s="93">
        <v>0</v>
      </c>
      <c r="AI611" s="93">
        <v>0</v>
      </c>
      <c r="AJ611" s="93">
        <v>0</v>
      </c>
      <c r="AK611" s="93">
        <v>0</v>
      </c>
      <c r="AL611" s="93">
        <v>0</v>
      </c>
      <c r="AM611" s="49" t="s">
        <v>5559</v>
      </c>
      <c r="AN611" s="49"/>
      <c r="AO611" s="48" t="str" cm="1">
        <f t="array" ref="AO611">IFERROR(_xlfn.IFS(
AQ611="MPR ISSUE","PDH",
AQ611="BSS Hardware Issue","BSS",
AQ611="Sites strategiques, MLL, Pylone, etc.","ENVTECH",
AQ611="AKTIVCO DEFAUT GE &amp; POWER Cabinet","AKTIVCO",
AQ611="AKTIVCO Coupure ENEO &amp; Baisse de tension","AKTIVCO GRID ONLY",
AQ611="Coupure ENEO &amp; Baisse de tension","IHS GRID ONLY",
AQ611="Defaut GE &amp; POWER Cabinet","IHS",
AQ611="Sharing","Partners",
AQ611="Sites strategiques &amp; DataCenter","SST &amp; DC",
AQ611="Exclu","Exclu",
AQ611="SAT","SAT",
AQ611="SPARE-ISSUE","SPARE-ISSUE",
AQ611="Fiber CAmtel","TRANS_FO_CAMTEL",
AQ611="Fiber AOF","Fiber AOF",
AQ611="Projet OCM (HUAWEI)","TRAVAUX-HUAWEI",
AQ611="Projet OCM (NOKIA)","TRAVAUX-NOKIA",
AQ611="ACCESS-ISSUE","ACCESS-ISSUE",
AQ611="Projet OCM (ZTE, NOKIA, autres projets)","TRAVAUX OCM",
AQ611="No root CAuse","No root cause",
AQ611="ODU HS","PDH",
AQ611="IP &amp; VLAN","PDH",
AQ611="Warehouse HUAWEI","SPARE-ISSUE",
AQ611="SPARE-HS","SPARE-ISSUE",
AQ611="Power Telco","BSS",AQ611="no impacts","no impacts"
),"")</f>
        <v>No root cause</v>
      </c>
      <c r="AP611" s="48" t="str" cm="1">
        <f t="array" ref="AP611">IFERROR(_xlfn.IFS(
AQ611="MPR ISSUE","TX ISSUE",
AQ611="BSS Hardware Issue","RAN ISSUE",
AQ611="Sites strategiques, MLL, Pylone, etc.","ENVTECH",
AQ611="AKTIVCO DEFAUT GE &amp; POWER Cabinet","POWER ISSUE",
AQ611="AKTIVCO Coupure ENEO &amp; Baisse de tension","POWER ISSUE",
AQ611="Coupure ENEO &amp; Baisse de tension","POWER ISSUE",
AQ611="Defaut GE &amp; POWER Cabinet","POWER ISSUE",
AQ611="Sharing","POWER ISSUE",
AQ611="Sites strategiques &amp; DataCenter","POWER ISSUE",
AQ611="Exclu","Exclu",
AQ611="SAT","TX ISSUE",
AQ611="SPARE-ISSUE","SPARE-ISSUE",
AQ611="Fiber CAmtel","TX ISSUE",
AQ611="Fiber AOF","TX ISSUE",
AQ611="Projet OCM (HUAWEI)","TRAVAUX-HUAWEI",
AQ611="Projet OCM (NOKIA)","TRAVAUX -NOKIA",
AQ611="ACCESS-ISSUE","ACCESS-ISSUE",
AQ611="Projet OCM (ZTE, NOKIA, autres projets)","TRAVAUX OCM",
AQ611="No root CAuse","No root cause",
AQ611="ODU HS","TX ISSUE",
AQ611="IP &amp; VLAN","TX ISSUE",
AQ611="Warehouse HUAWEI","SPARE-ISSUE",
AQ611="SPARE-HS","SPARE-ISSUE",
AQ611="Power Telco","RAN ISSUE",AQ611="no impacts","no impacts"
),"")</f>
        <v>No root cause</v>
      </c>
      <c r="AQ611" s="126" t="s">
        <v>5344</v>
      </c>
      <c r="AR611" s="48" t="str" cm="1">
        <f t="array" ref="AR611">IFERROR(_xlfn.IFS(
AQ611="MPR ISSUE","ACTIVE",
AQ611="BSS Hardware Issue","ACTIVE",
AQ611="Sites strategiques, MLL, Pylone, etc.","PASSIVE",
AQ611="AKTIVCO DEFAUT GE &amp; POWER Cabinet","PASSIVE",
AQ611="AKTIVCO Coupure ENEO &amp; Baisse de tension","PASSIVE",
AQ611="Coupure ENEO &amp; Baisse de tension","PASSIVE",
AQ611="Defaut GE &amp; POWER Cabinet","PASSIVE",
AQ611="Sharing","PASSIVE",
AQ611="Sites strategiques &amp; DataCenter","PASSIVE",
AQ611="Exclu","Exclu",
AQ611="SAT","ACTIVE",
AQ611="SPARE-ISSUE","SPARE-ISSUE",
AQ611="Fiber CAmtel","ACTIVE",
AQ611="Fiber AOF","ACTIVE",
AQ611="Projet OCM (HUAWEI)","PLANNED WORKS",
AQ611="Projet OCM (NOKIA)","PLANNED WORKS",
AQ611="ACCESS-ISSUE","ACCESS-ISSUE",
AQ611="Projet OCM (ZTE, NOKIA, autres projets)","PLANNED WORKS",
AQ611="No root CAuse","No root cause",
AQ611="ODU HS","ACTIVE",
AQ611="IP &amp; VLAN","ACTIVE",
AQ611="Warehouse HUAWEI","SPARE-ISSUE",
AQ611="SPARE-HS","SPARE-ISSUE",
AQ611="Power Telco","ACTIVE", AQ611="no impacts","no impacts"
),"")</f>
        <v>No root cause</v>
      </c>
      <c r="AS611" s="92" t="s">
        <v>5537</v>
      </c>
      <c r="AT611" s="98" t="s">
        <v>2344</v>
      </c>
      <c r="AV611" s="17" t="s">
        <v>5537</v>
      </c>
      <c r="AW611" s="7" t="s">
        <v>5537</v>
      </c>
      <c r="AX611" s="6" t="s">
        <v>5537</v>
      </c>
      <c r="AY611" s="7"/>
      <c r="AZ611" s="3" t="s">
        <v>5537</v>
      </c>
      <c r="BA611" s="18" t="s">
        <v>5537</v>
      </c>
      <c r="BB611" s="18" t="s">
        <v>5537</v>
      </c>
      <c r="BC611" s="18" t="s">
        <v>5537</v>
      </c>
      <c r="BD611" s="18" t="s">
        <v>5537</v>
      </c>
      <c r="BE611" s="18" t="s">
        <v>5537</v>
      </c>
      <c r="BF611" s="18" t="s">
        <v>5537</v>
      </c>
      <c r="BG611" s="18" t="s">
        <v>5537</v>
      </c>
      <c r="BH611" s="18" t="s">
        <v>5537</v>
      </c>
      <c r="BI611" s="18" t="s">
        <v>5537</v>
      </c>
      <c r="BJ611" s="18" t="s">
        <v>5537</v>
      </c>
      <c r="BK611" s="18" t="s">
        <v>5537</v>
      </c>
      <c r="BL611" s="9" t="s">
        <v>5537</v>
      </c>
      <c r="BM611" s="14" t="s">
        <v>5537</v>
      </c>
      <c r="BN611" s="14" t="s">
        <v>5537</v>
      </c>
      <c r="BO611" s="14" t="str">
        <f>_xlfn.XLOOKUP(B611,'[4]cell downs 18042026 17h'!$B:$B,'[4]cell downs 18042026 17h'!$B:$B,"")</f>
        <v/>
      </c>
      <c r="BP611" s="14" t="str">
        <f>_xlfn.XLOOKUP(B611,'[5]Cells Huawei 19042026 15h'!$B:$B,'[5]Cells Huawei 19042026 15h'!$B:$B,"")</f>
        <v/>
      </c>
      <c r="BQ611" s="9" t="str">
        <f>_xlfn.XLOOKUP(B611,'[6]cells down 19042026 9H40'!$B:$B,'[6]cells down 19042026 9H40'!$B:$B,"")</f>
        <v/>
      </c>
      <c r="BR611" s="9" t="s">
        <v>2344</v>
      </c>
      <c r="BS611" s="9" t="s">
        <v>12</v>
      </c>
      <c r="BT611" s="108"/>
    </row>
    <row r="612" spans="1:72" s="9" customFormat="1" x14ac:dyDescent="0.35">
      <c r="A612" s="1" t="s">
        <v>2201</v>
      </c>
      <c r="B612" s="8" t="s">
        <v>2202</v>
      </c>
      <c r="C612" s="3" t="str">
        <f>_xlfn.XLOOKUP(B612,'[1]daily break down'!$D:$D,'[1]daily break down'!$E:$E,"")</f>
        <v>Yaounde</v>
      </c>
      <c r="D612" s="1" t="s">
        <v>21</v>
      </c>
      <c r="E612" s="1" t="s">
        <v>22</v>
      </c>
      <c r="F612" s="3" t="s">
        <v>37</v>
      </c>
      <c r="G612" s="1" t="s">
        <v>38</v>
      </c>
      <c r="H612" s="34" t="str">
        <f>_xlfn.XLOOKUP(B612,[2]CALCULATION!$B:$B,[2]CALCULATION!$H:$H,"")</f>
        <v>ZTE</v>
      </c>
      <c r="I612" s="28">
        <v>0</v>
      </c>
      <c r="J612" s="28">
        <v>0</v>
      </c>
      <c r="K612" s="28">
        <v>0</v>
      </c>
      <c r="L612" s="28">
        <v>0</v>
      </c>
      <c r="M612" s="28">
        <v>0</v>
      </c>
      <c r="N612" s="28">
        <v>0</v>
      </c>
      <c r="O612" s="28">
        <v>0</v>
      </c>
      <c r="P612" s="28">
        <v>0.51894727380126937</v>
      </c>
      <c r="Q612" s="28">
        <v>11.41191754201231</v>
      </c>
      <c r="R612" s="28">
        <v>0</v>
      </c>
      <c r="S612" s="93">
        <v>0</v>
      </c>
      <c r="T612" s="93">
        <f>_xlfn.XLOOKUP(B612,'[3]Nur des jours'!$B:$B,'[3]Nur des jours'!$U:$U,"")</f>
        <v>0</v>
      </c>
      <c r="U612" s="93">
        <v>0</v>
      </c>
      <c r="V612" s="93">
        <v>0</v>
      </c>
      <c r="W612" s="93">
        <v>0</v>
      </c>
      <c r="X612" s="93">
        <v>0</v>
      </c>
      <c r="Y612" s="93">
        <v>8.0444764049047883</v>
      </c>
      <c r="Z612" s="93">
        <v>21.601490156463576</v>
      </c>
      <c r="AA612" s="93">
        <v>0</v>
      </c>
      <c r="AB612" s="93">
        <v>0.16459993779124668</v>
      </c>
      <c r="AC612" s="93">
        <f>_xlfn.XLOOKUP(B612,'[3]Nur des jours'!$B:$B,'[3]Nur des jours'!$N:$N,"")</f>
        <v>0</v>
      </c>
      <c r="AD612" s="93">
        <v>0</v>
      </c>
      <c r="AE612" s="93">
        <v>0.72488892313223896</v>
      </c>
      <c r="AF612" s="93">
        <v>4.0996959475848449</v>
      </c>
      <c r="AG612" s="93"/>
      <c r="AH612" s="93">
        <v>0</v>
      </c>
      <c r="AI612" s="93">
        <v>0</v>
      </c>
      <c r="AJ612" s="93">
        <v>0</v>
      </c>
      <c r="AK612" s="93">
        <v>0</v>
      </c>
      <c r="AL612" s="93">
        <v>0</v>
      </c>
      <c r="AM612" s="49" t="s">
        <v>5559</v>
      </c>
      <c r="AN612" s="49"/>
      <c r="AO612" s="48" t="str" cm="1">
        <f t="array" ref="AO612">IFERROR(_xlfn.IFS(
AQ612="MPR ISSUE","PDH",
AQ612="BSS Hardware Issue","BSS",
AQ612="Sites strategiques, MLL, Pylone, etc.","ENVTECH",
AQ612="AKTIVCO DEFAUT GE &amp; POWER Cabinet","AKTIVCO",
AQ612="AKTIVCO Coupure ENEO &amp; Baisse de tension","AKTIVCO GRID ONLY",
AQ612="Coupure ENEO &amp; Baisse de tension","IHS GRID ONLY",
AQ612="Defaut GE &amp; POWER Cabinet","IHS",
AQ612="Sharing","Partners",
AQ612="Sites strategiques &amp; DataCenter","SST &amp; DC",
AQ612="Exclu","Exclu",
AQ612="SAT","SAT",
AQ612="SPARE-ISSUE","SPARE-ISSUE",
AQ612="Fiber CAmtel","TRANS_FO_CAMTEL",
AQ612="Fiber AOF","Fiber AOF",
AQ612="Projet OCM (HUAWEI)","TRAVAUX-HUAWEI",
AQ612="Projet OCM (NOKIA)","TRAVAUX-NOKIA",
AQ612="ACCESS-ISSUE","ACCESS-ISSUE",
AQ612="Projet OCM (ZTE, NOKIA, autres projets)","TRAVAUX OCM",
AQ612="No root CAuse","No root cause",
AQ612="ODU HS","PDH",
AQ612="IP &amp; VLAN","PDH",
AQ612="Warehouse HUAWEI","SPARE-ISSUE",
AQ612="SPARE-HS","SPARE-ISSUE",
AQ612="Power Telco","BSS",AQ612="no impacts","no impacts"
),"")</f>
        <v>No root cause</v>
      </c>
      <c r="AP612" s="48" t="str" cm="1">
        <f t="array" ref="AP612">IFERROR(_xlfn.IFS(
AQ612="MPR ISSUE","TX ISSUE",
AQ612="BSS Hardware Issue","RAN ISSUE",
AQ612="Sites strategiques, MLL, Pylone, etc.","ENVTECH",
AQ612="AKTIVCO DEFAUT GE &amp; POWER Cabinet","POWER ISSUE",
AQ612="AKTIVCO Coupure ENEO &amp; Baisse de tension","POWER ISSUE",
AQ612="Coupure ENEO &amp; Baisse de tension","POWER ISSUE",
AQ612="Defaut GE &amp; POWER Cabinet","POWER ISSUE",
AQ612="Sharing","POWER ISSUE",
AQ612="Sites strategiques &amp; DataCenter","POWER ISSUE",
AQ612="Exclu","Exclu",
AQ612="SAT","TX ISSUE",
AQ612="SPARE-ISSUE","SPARE-ISSUE",
AQ612="Fiber CAmtel","TX ISSUE",
AQ612="Fiber AOF","TX ISSUE",
AQ612="Projet OCM (HUAWEI)","TRAVAUX-HUAWEI",
AQ612="Projet OCM (NOKIA)","TRAVAUX -NOKIA",
AQ612="ACCESS-ISSUE","ACCESS-ISSUE",
AQ612="Projet OCM (ZTE, NOKIA, autres projets)","TRAVAUX OCM",
AQ612="No root CAuse","No root cause",
AQ612="ODU HS","TX ISSUE",
AQ612="IP &amp; VLAN","TX ISSUE",
AQ612="Warehouse HUAWEI","SPARE-ISSUE",
AQ612="SPARE-HS","SPARE-ISSUE",
AQ612="Power Telco","RAN ISSUE",AQ612="no impacts","no impacts"
),"")</f>
        <v>No root cause</v>
      </c>
      <c r="AQ612" s="67" t="s">
        <v>5344</v>
      </c>
      <c r="AR612" s="48" t="str" cm="1">
        <f t="array" ref="AR612">IFERROR(_xlfn.IFS(
AQ612="MPR ISSUE","ACTIVE",
AQ612="BSS Hardware Issue","ACTIVE",
AQ612="Sites strategiques, MLL, Pylone, etc.","PASSIVE",
AQ612="AKTIVCO DEFAUT GE &amp; POWER Cabinet","PASSIVE",
AQ612="AKTIVCO Coupure ENEO &amp; Baisse de tension","PASSIVE",
AQ612="Coupure ENEO &amp; Baisse de tension","PASSIVE",
AQ612="Defaut GE &amp; POWER Cabinet","PASSIVE",
AQ612="Sharing","PASSIVE",
AQ612="Sites strategiques &amp; DataCenter","PASSIVE",
AQ612="Exclu","Exclu",
AQ612="SAT","ACTIVE",
AQ612="SPARE-ISSUE","SPARE-ISSUE",
AQ612="Fiber CAmtel","ACTIVE",
AQ612="Fiber AOF","ACTIVE",
AQ612="Projet OCM (HUAWEI)","PLANNED WORKS",
AQ612="Projet OCM (NOKIA)","PLANNED WORKS",
AQ612="ACCESS-ISSUE","ACCESS-ISSUE",
AQ612="Projet OCM (ZTE, NOKIA, autres projets)","PLANNED WORKS",
AQ612="No root CAuse","No root cause",
AQ612="ODU HS","ACTIVE",
AQ612="IP &amp; VLAN","ACTIVE",
AQ612="Warehouse HUAWEI","SPARE-ISSUE",
AQ612="SPARE-HS","SPARE-ISSUE",
AQ612="Power Telco","ACTIVE", AQ612="no impacts","no impacts"
),"")</f>
        <v>No root cause</v>
      </c>
      <c r="AS612" s="92" t="s">
        <v>5537</v>
      </c>
      <c r="AT612" s="98" t="s">
        <v>2202</v>
      </c>
      <c r="AV612" s="17" t="s">
        <v>5537</v>
      </c>
      <c r="AW612" s="7" t="s">
        <v>5537</v>
      </c>
      <c r="AX612" s="6" t="s">
        <v>5537</v>
      </c>
      <c r="AY612" s="7"/>
      <c r="AZ612" s="3" t="s">
        <v>5537</v>
      </c>
      <c r="BA612" s="18" t="s">
        <v>5537</v>
      </c>
      <c r="BB612" s="18" t="s">
        <v>5537</v>
      </c>
      <c r="BC612" s="18" t="s">
        <v>5537</v>
      </c>
      <c r="BD612" s="18" t="s">
        <v>5537</v>
      </c>
      <c r="BE612" s="18" t="s">
        <v>5537</v>
      </c>
      <c r="BF612" s="18" t="s">
        <v>5537</v>
      </c>
      <c r="BG612" s="18" t="s">
        <v>5537</v>
      </c>
      <c r="BH612" s="18" t="s">
        <v>5537</v>
      </c>
      <c r="BI612" s="18" t="s">
        <v>5537</v>
      </c>
      <c r="BJ612" s="18" t="s">
        <v>5537</v>
      </c>
      <c r="BK612" s="18" t="s">
        <v>5537</v>
      </c>
      <c r="BL612" s="9" t="s">
        <v>5537</v>
      </c>
      <c r="BM612" s="14" t="s">
        <v>5537</v>
      </c>
      <c r="BN612" s="14" t="s">
        <v>5537</v>
      </c>
      <c r="BO612" s="14" t="str">
        <f>_xlfn.XLOOKUP(B612,'[4]cell downs 18042026 17h'!$B:$B,'[4]cell downs 18042026 17h'!$B:$B,"")</f>
        <v/>
      </c>
      <c r="BP612" s="14" t="str">
        <f>_xlfn.XLOOKUP(B612,'[5]Cells Huawei 19042026 15h'!$B:$B,'[5]Cells Huawei 19042026 15h'!$B:$B,"")</f>
        <v/>
      </c>
      <c r="BQ612" s="9" t="str">
        <f>_xlfn.XLOOKUP(B612,'[6]cells down 19042026 9H40'!$B:$B,'[6]cells down 19042026 9H40'!$B:$B,"")</f>
        <v/>
      </c>
      <c r="BR612" s="9" t="s">
        <v>5537</v>
      </c>
      <c r="BS612" s="9" t="s">
        <v>5537</v>
      </c>
      <c r="BT612" s="108"/>
    </row>
    <row r="613" spans="1:72" s="9" customFormat="1" x14ac:dyDescent="0.35">
      <c r="A613" s="1" t="s">
        <v>487</v>
      </c>
      <c r="B613" s="8" t="s">
        <v>488</v>
      </c>
      <c r="C613" s="3" t="str">
        <f>_xlfn.XLOOKUP(B613,'[1]daily break down'!$D:$D,'[1]daily break down'!$E:$E,"")</f>
        <v>CENTRE</v>
      </c>
      <c r="D613" s="1" t="s">
        <v>11</v>
      </c>
      <c r="E613" s="1" t="s">
        <v>5511</v>
      </c>
      <c r="F613" s="3" t="s">
        <v>226</v>
      </c>
      <c r="G613" s="1" t="s">
        <v>489</v>
      </c>
      <c r="H613" s="34" t="str">
        <f>_xlfn.XLOOKUP(B613,[2]CALCULATION!$B:$B,[2]CALCULATION!$H:$H,"")</f>
        <v>ZTE</v>
      </c>
      <c r="I613" s="28">
        <v>33.560748416958454</v>
      </c>
      <c r="J613" s="28">
        <v>0.46818864090995899</v>
      </c>
      <c r="K613" s="28">
        <v>0</v>
      </c>
      <c r="L613" s="28">
        <v>1.4908698667077593</v>
      </c>
      <c r="M613" s="28">
        <v>0.12061863466054884</v>
      </c>
      <c r="N613" s="28">
        <v>0.52262129993465178</v>
      </c>
      <c r="O613" s="28">
        <v>1.2959146256203034</v>
      </c>
      <c r="P613" s="28">
        <v>0</v>
      </c>
      <c r="Q613" s="28">
        <v>9.6966645549933919</v>
      </c>
      <c r="R613" s="28">
        <v>10.81174932155362</v>
      </c>
      <c r="S613" s="93">
        <v>14.178958602643016</v>
      </c>
      <c r="T613" s="93">
        <f>_xlfn.XLOOKUP(B613,'[3]Nur des jours'!$B:$B,'[3]Nur des jours'!$U:$U,"")</f>
        <v>0</v>
      </c>
      <c r="U613" s="93">
        <v>0.75055360083097333</v>
      </c>
      <c r="V613" s="93">
        <v>11.70887159599695</v>
      </c>
      <c r="W613" s="93">
        <v>0</v>
      </c>
      <c r="X613" s="93">
        <v>1.5088476256516726E-2</v>
      </c>
      <c r="Y613" s="93">
        <v>9.4082891736794192</v>
      </c>
      <c r="Z613" s="93">
        <v>0</v>
      </c>
      <c r="AA613" s="93">
        <v>2.2526952370353248</v>
      </c>
      <c r="AB613" s="93">
        <v>22.917201719016187</v>
      </c>
      <c r="AC613" s="93">
        <f>_xlfn.XLOOKUP(B613,'[3]Nur des jours'!$B:$B,'[3]Nur des jours'!$N:$N,"")</f>
        <v>9.4103402076859215</v>
      </c>
      <c r="AD613" s="93">
        <v>9.4103402076859215</v>
      </c>
      <c r="AE613" s="93">
        <v>0.68404659378540289</v>
      </c>
      <c r="AF613" s="93">
        <v>4.0062936424366429</v>
      </c>
      <c r="AG613" s="93"/>
      <c r="AH613" s="93">
        <v>0</v>
      </c>
      <c r="AI613" s="93">
        <v>0</v>
      </c>
      <c r="AJ613" s="93">
        <v>0</v>
      </c>
      <c r="AK613" s="93">
        <v>0</v>
      </c>
      <c r="AL613" s="93">
        <v>0</v>
      </c>
      <c r="AM613" s="49" t="s">
        <v>5559</v>
      </c>
      <c r="AN613" s="49"/>
      <c r="AO613" s="48" t="str" cm="1">
        <f t="array" ref="AO613">IFERROR(_xlfn.IFS(
AQ613="MPR ISSUE","PDH",
AQ613="BSS Hardware Issue","BSS",
AQ613="Sites strategiques, MLL, Pylone, etc.","ENVTECH",
AQ613="AKTIVCO DEFAUT GE &amp; POWER Cabinet","AKTIVCO",
AQ613="AKTIVCO Coupure ENEO &amp; Baisse de tension","AKTIVCO GRID ONLY",
AQ613="Coupure ENEO &amp; Baisse de tension","IHS GRID ONLY",
AQ613="Defaut GE &amp; POWER Cabinet","IHS",
AQ613="Sharing","Partners",
AQ613="Sites strategiques &amp; DataCenter","SST &amp; DC",
AQ613="Exclu","Exclu",
AQ613="SAT","SAT",
AQ613="SPARE-ISSUE","SPARE-ISSUE",
AQ613="Fiber CAmtel","TRANS_FO_CAMTEL",
AQ613="Fiber AOF","Fiber AOF",
AQ613="Projet OCM (HUAWEI)","TRAVAUX-HUAWEI",
AQ613="Projet OCM (NOKIA)","TRAVAUX-NOKIA",
AQ613="ACCESS-ISSUE","ACCESS-ISSUE",
AQ613="Projet OCM (ZTE, NOKIA, autres projets)","TRAVAUX OCM",
AQ613="No root CAuse","No root cause",
AQ613="ODU HS","PDH",
AQ613="IP &amp; VLAN","PDH",
AQ613="Warehouse HUAWEI","SPARE-ISSUE",
AQ613="SPARE-HS","SPARE-ISSUE",
AQ613="Power Telco","BSS",AQ613="no impacts","no impacts"
),"")</f>
        <v>No root cause</v>
      </c>
      <c r="AP613" s="48" t="str" cm="1">
        <f t="array" ref="AP613">IFERROR(_xlfn.IFS(
AQ613="MPR ISSUE","TX ISSUE",
AQ613="BSS Hardware Issue","RAN ISSUE",
AQ613="Sites strategiques, MLL, Pylone, etc.","ENVTECH",
AQ613="AKTIVCO DEFAUT GE &amp; POWER Cabinet","POWER ISSUE",
AQ613="AKTIVCO Coupure ENEO &amp; Baisse de tension","POWER ISSUE",
AQ613="Coupure ENEO &amp; Baisse de tension","POWER ISSUE",
AQ613="Defaut GE &amp; POWER Cabinet","POWER ISSUE",
AQ613="Sharing","POWER ISSUE",
AQ613="Sites strategiques &amp; DataCenter","POWER ISSUE",
AQ613="Exclu","Exclu",
AQ613="SAT","TX ISSUE",
AQ613="SPARE-ISSUE","SPARE-ISSUE",
AQ613="Fiber CAmtel","TX ISSUE",
AQ613="Fiber AOF","TX ISSUE",
AQ613="Projet OCM (HUAWEI)","TRAVAUX-HUAWEI",
AQ613="Projet OCM (NOKIA)","TRAVAUX -NOKIA",
AQ613="ACCESS-ISSUE","ACCESS-ISSUE",
AQ613="Projet OCM (ZTE, NOKIA, autres projets)","TRAVAUX OCM",
AQ613="No root CAuse","No root cause",
AQ613="ODU HS","TX ISSUE",
AQ613="IP &amp; VLAN","TX ISSUE",
AQ613="Warehouse HUAWEI","SPARE-ISSUE",
AQ613="SPARE-HS","SPARE-ISSUE",
AQ613="Power Telco","RAN ISSUE",AQ613="no impacts","no impacts"
),"")</f>
        <v>No root cause</v>
      </c>
      <c r="AQ613" s="126" t="s">
        <v>5344</v>
      </c>
      <c r="AR613" s="48" t="str" cm="1">
        <f t="array" ref="AR613">IFERROR(_xlfn.IFS(
AQ613="MPR ISSUE","ACTIVE",
AQ613="BSS Hardware Issue","ACTIVE",
AQ613="Sites strategiques, MLL, Pylone, etc.","PASSIVE",
AQ613="AKTIVCO DEFAUT GE &amp; POWER Cabinet","PASSIVE",
AQ613="AKTIVCO Coupure ENEO &amp; Baisse de tension","PASSIVE",
AQ613="Coupure ENEO &amp; Baisse de tension","PASSIVE",
AQ613="Defaut GE &amp; POWER Cabinet","PASSIVE",
AQ613="Sharing","PASSIVE",
AQ613="Sites strategiques &amp; DataCenter","PASSIVE",
AQ613="Exclu","Exclu",
AQ613="SAT","ACTIVE",
AQ613="SPARE-ISSUE","SPARE-ISSUE",
AQ613="Fiber CAmtel","ACTIVE",
AQ613="Fiber AOF","ACTIVE",
AQ613="Projet OCM (HUAWEI)","PLANNED WORKS",
AQ613="Projet OCM (NOKIA)","PLANNED WORKS",
AQ613="ACCESS-ISSUE","ACCESS-ISSUE",
AQ613="Projet OCM (ZTE, NOKIA, autres projets)","PLANNED WORKS",
AQ613="No root CAuse","No root cause",
AQ613="ODU HS","ACTIVE",
AQ613="IP &amp; VLAN","ACTIVE",
AQ613="Warehouse HUAWEI","SPARE-ISSUE",
AQ613="SPARE-HS","SPARE-ISSUE",
AQ613="Power Telco","ACTIVE", AQ613="no impacts","no impacts"
),"")</f>
        <v>No root cause</v>
      </c>
      <c r="AS613" s="92" t="s">
        <v>5537</v>
      </c>
      <c r="AT613" s="98" t="s">
        <v>488</v>
      </c>
      <c r="AV613" s="17" t="s">
        <v>5537</v>
      </c>
      <c r="AW613" s="7" t="s">
        <v>5537</v>
      </c>
      <c r="AX613" s="6" t="s">
        <v>5537</v>
      </c>
      <c r="AY613" s="7"/>
      <c r="AZ613" s="3" t="s">
        <v>5537</v>
      </c>
      <c r="BA613" s="18" t="s">
        <v>5537</v>
      </c>
      <c r="BB613" s="18" t="s">
        <v>5537</v>
      </c>
      <c r="BC613" s="18" t="s">
        <v>5537</v>
      </c>
      <c r="BD613" s="18" t="s">
        <v>5537</v>
      </c>
      <c r="BE613" s="18" t="s">
        <v>5537</v>
      </c>
      <c r="BF613" s="18" t="s">
        <v>5537</v>
      </c>
      <c r="BG613" s="18" t="s">
        <v>5537</v>
      </c>
      <c r="BH613" s="18" t="s">
        <v>5537</v>
      </c>
      <c r="BI613" s="18" t="s">
        <v>5537</v>
      </c>
      <c r="BJ613" s="18" t="s">
        <v>5537</v>
      </c>
      <c r="BK613" s="18" t="s">
        <v>5537</v>
      </c>
      <c r="BL613" s="9" t="s">
        <v>5537</v>
      </c>
      <c r="BM613" s="14" t="s">
        <v>5537</v>
      </c>
      <c r="BN613" s="14" t="s">
        <v>5537</v>
      </c>
      <c r="BO613" s="14" t="str">
        <f>_xlfn.XLOOKUP(B613,'[4]cell downs 18042026 17h'!$B:$B,'[4]cell downs 18042026 17h'!$B:$B,"")</f>
        <v/>
      </c>
      <c r="BP613" s="14" t="str">
        <f>_xlfn.XLOOKUP(B613,'[5]Cells Huawei 19042026 15h'!$B:$B,'[5]Cells Huawei 19042026 15h'!$B:$B,"")</f>
        <v/>
      </c>
      <c r="BQ613" s="9" t="str">
        <f>_xlfn.XLOOKUP(B613,'[6]cells down 19042026 9H40'!$B:$B,'[6]cells down 19042026 9H40'!$B:$B,"")</f>
        <v/>
      </c>
      <c r="BR613" s="9" t="s">
        <v>5537</v>
      </c>
      <c r="BS613" s="9" t="s">
        <v>5577</v>
      </c>
      <c r="BT613" s="108"/>
    </row>
    <row r="614" spans="1:72" s="9" customFormat="1" x14ac:dyDescent="0.35">
      <c r="A614" s="1" t="s">
        <v>1930</v>
      </c>
      <c r="B614" s="8" t="s">
        <v>1931</v>
      </c>
      <c r="C614" s="3" t="str">
        <f>_xlfn.XLOOKUP(B614,'[1]daily break down'!$D:$D,'[1]daily break down'!$E:$E,"")</f>
        <v>Douala</v>
      </c>
      <c r="D614" s="1" t="s">
        <v>21</v>
      </c>
      <c r="E614" s="1" t="s">
        <v>30</v>
      </c>
      <c r="F614" s="3" t="s">
        <v>31</v>
      </c>
      <c r="G614" s="1" t="s">
        <v>32</v>
      </c>
      <c r="H614" s="34" t="str">
        <f>_xlfn.XLOOKUP(B614,[2]CALCULATION!$B:$B,[2]CALCULATION!$H:$H,"")</f>
        <v>ZTE</v>
      </c>
      <c r="I614" s="28">
        <v>0</v>
      </c>
      <c r="J614" s="28">
        <v>0</v>
      </c>
      <c r="K614" s="28">
        <v>0</v>
      </c>
      <c r="L614" s="28">
        <v>2.0510340065006218E-3</v>
      </c>
      <c r="M614" s="28">
        <v>0</v>
      </c>
      <c r="N614" s="28">
        <v>0.20822453935559734</v>
      </c>
      <c r="O614" s="28">
        <v>6.6168140557538904E-2</v>
      </c>
      <c r="P614" s="28">
        <v>0</v>
      </c>
      <c r="Q614" s="28">
        <v>0</v>
      </c>
      <c r="R614" s="28">
        <v>0</v>
      </c>
      <c r="S614" s="93">
        <v>0</v>
      </c>
      <c r="T614" s="93">
        <f>_xlfn.XLOOKUP(B614,'[3]Nur des jours'!$B:$B,'[3]Nur des jours'!$U:$U,"")</f>
        <v>0</v>
      </c>
      <c r="U614" s="93">
        <v>0</v>
      </c>
      <c r="V614" s="93">
        <v>0</v>
      </c>
      <c r="W614" s="93">
        <v>0</v>
      </c>
      <c r="X614" s="93">
        <v>0</v>
      </c>
      <c r="Y614" s="93">
        <v>0</v>
      </c>
      <c r="Z614" s="93">
        <v>0</v>
      </c>
      <c r="AA614" s="93">
        <v>0</v>
      </c>
      <c r="AB614" s="93">
        <v>0</v>
      </c>
      <c r="AC614" s="93">
        <f>_xlfn.XLOOKUP(B614,'[3]Nur des jours'!$B:$B,'[3]Nur des jours'!$N:$N,"")</f>
        <v>38.226761606355566</v>
      </c>
      <c r="AD614" s="93">
        <v>38.226761606355566</v>
      </c>
      <c r="AE614" s="93">
        <v>4.5224229738637609</v>
      </c>
      <c r="AF614" s="93">
        <v>3.9160303110723036</v>
      </c>
      <c r="AG614" s="93"/>
      <c r="AH614" s="93">
        <v>0</v>
      </c>
      <c r="AI614" s="93">
        <v>0</v>
      </c>
      <c r="AJ614" s="93">
        <v>0</v>
      </c>
      <c r="AK614" s="93">
        <v>0</v>
      </c>
      <c r="AL614" s="93">
        <v>0</v>
      </c>
      <c r="AM614" s="49" t="s">
        <v>5559</v>
      </c>
      <c r="AN614" s="49"/>
      <c r="AO614" s="48" t="str" cm="1">
        <f t="array" ref="AO614">IFERROR(_xlfn.IFS(
AQ614="MPR ISSUE","PDH",
AQ614="BSS Hardware Issue","BSS",
AQ614="Sites strategiques, MLL, Pylone, etc.","ENVTECH",
AQ614="AKTIVCO DEFAUT GE &amp; POWER Cabinet","AKTIVCO",
AQ614="AKTIVCO Coupure ENEO &amp; Baisse de tension","AKTIVCO GRID ONLY",
AQ614="Coupure ENEO &amp; Baisse de tension","IHS GRID ONLY",
AQ614="Defaut GE &amp; POWER Cabinet","IHS",
AQ614="Sharing","Partners",
AQ614="Sites strategiques &amp; DataCenter","SST &amp; DC",
AQ614="Exclu","Exclu",
AQ614="SAT","SAT",
AQ614="SPARE-ISSUE","SPARE-ISSUE",
AQ614="Fiber CAmtel","TRANS_FO_CAMTEL",
AQ614="Fiber AOF","Fiber AOF",
AQ614="Projet OCM (HUAWEI)","TRAVAUX-HUAWEI",
AQ614="Projet OCM (NOKIA)","TRAVAUX-NOKIA",
AQ614="ACCESS-ISSUE","ACCESS-ISSUE",
AQ614="Projet OCM (ZTE, NOKIA, autres projets)","TRAVAUX OCM",
AQ614="No root CAuse","No root cause",
AQ614="ODU HS","PDH",
AQ614="IP &amp; VLAN","PDH",
AQ614="Warehouse HUAWEI","SPARE-ISSUE",
AQ614="SPARE-HS","SPARE-ISSUE",
AQ614="Power Telco","BSS",AQ614="no impacts","no impacts"
),"")</f>
        <v>No root cause</v>
      </c>
      <c r="AP614" s="48" t="str" cm="1">
        <f t="array" ref="AP614">IFERROR(_xlfn.IFS(
AQ614="MPR ISSUE","TX ISSUE",
AQ614="BSS Hardware Issue","RAN ISSUE",
AQ614="Sites strategiques, MLL, Pylone, etc.","ENVTECH",
AQ614="AKTIVCO DEFAUT GE &amp; POWER Cabinet","POWER ISSUE",
AQ614="AKTIVCO Coupure ENEO &amp; Baisse de tension","POWER ISSUE",
AQ614="Coupure ENEO &amp; Baisse de tension","POWER ISSUE",
AQ614="Defaut GE &amp; POWER Cabinet","POWER ISSUE",
AQ614="Sharing","POWER ISSUE",
AQ614="Sites strategiques &amp; DataCenter","POWER ISSUE",
AQ614="Exclu","Exclu",
AQ614="SAT","TX ISSUE",
AQ614="SPARE-ISSUE","SPARE-ISSUE",
AQ614="Fiber CAmtel","TX ISSUE",
AQ614="Fiber AOF","TX ISSUE",
AQ614="Projet OCM (HUAWEI)","TRAVAUX-HUAWEI",
AQ614="Projet OCM (NOKIA)","TRAVAUX -NOKIA",
AQ614="ACCESS-ISSUE","ACCESS-ISSUE",
AQ614="Projet OCM (ZTE, NOKIA, autres projets)","TRAVAUX OCM",
AQ614="No root CAuse","No root cause",
AQ614="ODU HS","TX ISSUE",
AQ614="IP &amp; VLAN","TX ISSUE",
AQ614="Warehouse HUAWEI","SPARE-ISSUE",
AQ614="SPARE-HS","SPARE-ISSUE",
AQ614="Power Telco","RAN ISSUE",AQ614="no impacts","no impacts"
),"")</f>
        <v>No root cause</v>
      </c>
      <c r="AQ614" s="67" t="s">
        <v>5344</v>
      </c>
      <c r="AR614" s="48" t="str" cm="1">
        <f t="array" ref="AR614">IFERROR(_xlfn.IFS(
AQ614="MPR ISSUE","ACTIVE",
AQ614="BSS Hardware Issue","ACTIVE",
AQ614="Sites strategiques, MLL, Pylone, etc.","PASSIVE",
AQ614="AKTIVCO DEFAUT GE &amp; POWER Cabinet","PASSIVE",
AQ614="AKTIVCO Coupure ENEO &amp; Baisse de tension","PASSIVE",
AQ614="Coupure ENEO &amp; Baisse de tension","PASSIVE",
AQ614="Defaut GE &amp; POWER Cabinet","PASSIVE",
AQ614="Sharing","PASSIVE",
AQ614="Sites strategiques &amp; DataCenter","PASSIVE",
AQ614="Exclu","Exclu",
AQ614="SAT","ACTIVE",
AQ614="SPARE-ISSUE","SPARE-ISSUE",
AQ614="Fiber CAmtel","ACTIVE",
AQ614="Fiber AOF","ACTIVE",
AQ614="Projet OCM (HUAWEI)","PLANNED WORKS",
AQ614="Projet OCM (NOKIA)","PLANNED WORKS",
AQ614="ACCESS-ISSUE","ACCESS-ISSUE",
AQ614="Projet OCM (ZTE, NOKIA, autres projets)","PLANNED WORKS",
AQ614="No root CAuse","No root cause",
AQ614="ODU HS","ACTIVE",
AQ614="IP &amp; VLAN","ACTIVE",
AQ614="Warehouse HUAWEI","SPARE-ISSUE",
AQ614="SPARE-HS","SPARE-ISSUE",
AQ614="Power Telco","ACTIVE", AQ614="no impacts","no impacts"
),"")</f>
        <v>No root cause</v>
      </c>
      <c r="AS614" s="92" t="s">
        <v>5537</v>
      </c>
      <c r="AT614" s="98" t="s">
        <v>1931</v>
      </c>
      <c r="AV614" s="17" t="s">
        <v>5537</v>
      </c>
      <c r="AW614" s="7" t="s">
        <v>5537</v>
      </c>
      <c r="AX614" s="6" t="s">
        <v>5537</v>
      </c>
      <c r="AY614" s="7"/>
      <c r="AZ614" s="3" t="s">
        <v>5537</v>
      </c>
      <c r="BA614" s="18" t="s">
        <v>5537</v>
      </c>
      <c r="BB614" s="18" t="s">
        <v>5537</v>
      </c>
      <c r="BC614" s="18" t="s">
        <v>5537</v>
      </c>
      <c r="BD614" s="18" t="s">
        <v>5537</v>
      </c>
      <c r="BE614" s="18" t="s">
        <v>5537</v>
      </c>
      <c r="BF614" s="18" t="s">
        <v>5537</v>
      </c>
      <c r="BG614" s="18" t="s">
        <v>5537</v>
      </c>
      <c r="BH614" s="18" t="s">
        <v>5537</v>
      </c>
      <c r="BI614" s="18" t="s">
        <v>5537</v>
      </c>
      <c r="BJ614" s="18" t="s">
        <v>5537</v>
      </c>
      <c r="BK614" s="18" t="s">
        <v>5537</v>
      </c>
      <c r="BL614" s="9" t="s">
        <v>5537</v>
      </c>
      <c r="BM614" s="14" t="s">
        <v>5537</v>
      </c>
      <c r="BN614" s="14" t="s">
        <v>5537</v>
      </c>
      <c r="BO614" s="14" t="str">
        <f>_xlfn.XLOOKUP(B614,'[4]cell downs 18042026 17h'!$B:$B,'[4]cell downs 18042026 17h'!$B:$B,"")</f>
        <v/>
      </c>
      <c r="BP614" s="14" t="str">
        <f>_xlfn.XLOOKUP(B614,'[5]Cells Huawei 19042026 15h'!$B:$B,'[5]Cells Huawei 19042026 15h'!$B:$B,"")</f>
        <v/>
      </c>
      <c r="BQ614" s="9" t="str">
        <f>_xlfn.XLOOKUP(B614,'[6]cells down 19042026 9H40'!$B:$B,'[6]cells down 19042026 9H40'!$B:$B,"")</f>
        <v/>
      </c>
      <c r="BR614" s="9" t="s">
        <v>5537</v>
      </c>
      <c r="BS614" s="9" t="s">
        <v>318</v>
      </c>
      <c r="BT614" s="108"/>
    </row>
    <row r="615" spans="1:72" s="9" customFormat="1" x14ac:dyDescent="0.35">
      <c r="A615" s="1" t="s">
        <v>248</v>
      </c>
      <c r="B615" s="8" t="s">
        <v>249</v>
      </c>
      <c r="C615" s="3" t="str">
        <f>_xlfn.XLOOKUP(B615,'[1]daily break down'!$D:$D,'[1]daily break down'!$E:$E,"")</f>
        <v>NORD-OUEST</v>
      </c>
      <c r="D615" s="1" t="s">
        <v>11</v>
      </c>
      <c r="E615" s="1" t="s">
        <v>12</v>
      </c>
      <c r="F615" s="3" t="s">
        <v>51</v>
      </c>
      <c r="G615" s="1" t="s">
        <v>52</v>
      </c>
      <c r="H615" s="32" t="str">
        <f>_xlfn.XLOOKUP(B615,[2]CALCULATION!$B:$B,[2]CALCULATION!$H:$H,"")</f>
        <v>Huawei</v>
      </c>
      <c r="I615" s="28">
        <v>0.39757956585138959</v>
      </c>
      <c r="J615" s="28">
        <v>1.2561780711291459</v>
      </c>
      <c r="K615" s="28">
        <v>0</v>
      </c>
      <c r="L615" s="28">
        <v>6.7607966430102184</v>
      </c>
      <c r="M615" s="28">
        <v>9.9894273655734462</v>
      </c>
      <c r="N615" s="28">
        <v>0.23479880604851711</v>
      </c>
      <c r="O615" s="28">
        <v>1.4175320246666268</v>
      </c>
      <c r="P615" s="28">
        <v>0</v>
      </c>
      <c r="Q615" s="28">
        <v>0</v>
      </c>
      <c r="R615" s="28">
        <v>0</v>
      </c>
      <c r="S615" s="93">
        <v>1.0148159562598272E-2</v>
      </c>
      <c r="T615" s="93">
        <f>_xlfn.XLOOKUP(B615,'[3]Nur des jours'!$B:$B,'[3]Nur des jours'!$U:$U,"")</f>
        <v>3.0854685489094921E-3</v>
      </c>
      <c r="U615" s="93">
        <v>4.7178775971441036</v>
      </c>
      <c r="V615" s="93">
        <v>0</v>
      </c>
      <c r="W615" s="93">
        <v>3.0854685489094921E-3</v>
      </c>
      <c r="X615" s="93">
        <v>0</v>
      </c>
      <c r="Y615" s="93">
        <v>0</v>
      </c>
      <c r="Z615" s="93">
        <v>0.23795561491069617</v>
      </c>
      <c r="AA615" s="93">
        <v>1.1014944368823714</v>
      </c>
      <c r="AB615" s="93">
        <v>0</v>
      </c>
      <c r="AC615" s="93">
        <f>_xlfn.XLOOKUP(B615,'[3]Nur des jours'!$B:$B,'[3]Nur des jours'!$N:$N,"")</f>
        <v>1.1643630879511919</v>
      </c>
      <c r="AD615" s="93">
        <v>1.1643630879511919</v>
      </c>
      <c r="AE615" s="93">
        <v>3.9114645310230483</v>
      </c>
      <c r="AF615" s="93">
        <v>3.8214330556768341</v>
      </c>
      <c r="AG615" s="93"/>
      <c r="AH615" s="93">
        <v>0</v>
      </c>
      <c r="AI615" s="93">
        <v>0</v>
      </c>
      <c r="AJ615" s="93">
        <v>0</v>
      </c>
      <c r="AK615" s="93">
        <v>0</v>
      </c>
      <c r="AL615" s="93">
        <v>0</v>
      </c>
      <c r="AM615" s="49" t="s">
        <v>5559</v>
      </c>
      <c r="AN615" s="49"/>
      <c r="AO615" s="48" t="str" cm="1">
        <f t="array" ref="AO615">IFERROR(_xlfn.IFS(
AQ615="MPR ISSUE","PDH",
AQ615="BSS Hardware Issue","BSS",
AQ615="Sites strategiques, MLL, Pylone, etc.","ENVTECH",
AQ615="AKTIVCO DEFAUT GE &amp; POWER Cabinet","AKTIVCO",
AQ615="AKTIVCO Coupure ENEO &amp; Baisse de tension","AKTIVCO GRID ONLY",
AQ615="Coupure ENEO &amp; Baisse de tension","IHS GRID ONLY",
AQ615="Defaut GE &amp; POWER Cabinet","IHS",
AQ615="Sharing","Partners",
AQ615="Sites strategiques &amp; DataCenter","SST &amp; DC",
AQ615="Exclu","Exclu",
AQ615="SAT","SAT",
AQ615="SPARE-ISSUE","SPARE-ISSUE",
AQ615="Fiber CAmtel","TRANS_FO_CAMTEL",
AQ615="Fiber AOF","Fiber AOF",
AQ615="Projet OCM (HUAWEI)","TRAVAUX-HUAWEI",
AQ615="Projet OCM (NOKIA)","TRAVAUX-NOKIA",
AQ615="ACCESS-ISSUE","ACCESS-ISSUE",
AQ615="Projet OCM (ZTE, NOKIA, autres projets)","TRAVAUX OCM",
AQ615="No root CAuse","No root cause",
AQ615="ODU HS","PDH",
AQ615="IP &amp; VLAN","PDH",
AQ615="Warehouse HUAWEI","SPARE-ISSUE",
AQ615="SPARE-HS","SPARE-ISSUE",
AQ615="Power Telco","BSS",AQ615="no impacts","no impacts"
),"")</f>
        <v>No root cause</v>
      </c>
      <c r="AP615" s="48" t="str" cm="1">
        <f t="array" ref="AP615">IFERROR(_xlfn.IFS(
AQ615="MPR ISSUE","TX ISSUE",
AQ615="BSS Hardware Issue","RAN ISSUE",
AQ615="Sites strategiques, MLL, Pylone, etc.","ENVTECH",
AQ615="AKTIVCO DEFAUT GE &amp; POWER Cabinet","POWER ISSUE",
AQ615="AKTIVCO Coupure ENEO &amp; Baisse de tension","POWER ISSUE",
AQ615="Coupure ENEO &amp; Baisse de tension","POWER ISSUE",
AQ615="Defaut GE &amp; POWER Cabinet","POWER ISSUE",
AQ615="Sharing","POWER ISSUE",
AQ615="Sites strategiques &amp; DataCenter","POWER ISSUE",
AQ615="Exclu","Exclu",
AQ615="SAT","TX ISSUE",
AQ615="SPARE-ISSUE","SPARE-ISSUE",
AQ615="Fiber CAmtel","TX ISSUE",
AQ615="Fiber AOF","TX ISSUE",
AQ615="Projet OCM (HUAWEI)","TRAVAUX-HUAWEI",
AQ615="Projet OCM (NOKIA)","TRAVAUX -NOKIA",
AQ615="ACCESS-ISSUE","ACCESS-ISSUE",
AQ615="Projet OCM (ZTE, NOKIA, autres projets)","TRAVAUX OCM",
AQ615="No root CAuse","No root cause",
AQ615="ODU HS","TX ISSUE",
AQ615="IP &amp; VLAN","TX ISSUE",
AQ615="Warehouse HUAWEI","SPARE-ISSUE",
AQ615="SPARE-HS","SPARE-ISSUE",
AQ615="Power Telco","RAN ISSUE",AQ615="no impacts","no impacts"
),"")</f>
        <v>No root cause</v>
      </c>
      <c r="AQ615" s="126" t="s">
        <v>5344</v>
      </c>
      <c r="AR615" s="48" t="str" cm="1">
        <f t="array" ref="AR615">IFERROR(_xlfn.IFS(
AQ615="MPR ISSUE","ACTIVE",
AQ615="BSS Hardware Issue","ACTIVE",
AQ615="Sites strategiques, MLL, Pylone, etc.","PASSIVE",
AQ615="AKTIVCO DEFAUT GE &amp; POWER Cabinet","PASSIVE",
AQ615="AKTIVCO Coupure ENEO &amp; Baisse de tension","PASSIVE",
AQ615="Coupure ENEO &amp; Baisse de tension","PASSIVE",
AQ615="Defaut GE &amp; POWER Cabinet","PASSIVE",
AQ615="Sharing","PASSIVE",
AQ615="Sites strategiques &amp; DataCenter","PASSIVE",
AQ615="Exclu","Exclu",
AQ615="SAT","ACTIVE",
AQ615="SPARE-ISSUE","SPARE-ISSUE",
AQ615="Fiber CAmtel","ACTIVE",
AQ615="Fiber AOF","ACTIVE",
AQ615="Projet OCM (HUAWEI)","PLANNED WORKS",
AQ615="Projet OCM (NOKIA)","PLANNED WORKS",
AQ615="ACCESS-ISSUE","ACCESS-ISSUE",
AQ615="Projet OCM (ZTE, NOKIA, autres projets)","PLANNED WORKS",
AQ615="No root CAuse","No root cause",
AQ615="ODU HS","ACTIVE",
AQ615="IP &amp; VLAN","ACTIVE",
AQ615="Warehouse HUAWEI","SPARE-ISSUE",
AQ615="SPARE-HS","SPARE-ISSUE",
AQ615="Power Telco","ACTIVE", AQ615="no impacts","no impacts"
),"")</f>
        <v>No root cause</v>
      </c>
      <c r="AS615" s="92" t="s">
        <v>5537</v>
      </c>
      <c r="AT615" s="98" t="s">
        <v>249</v>
      </c>
      <c r="AV615" s="17" t="s">
        <v>5537</v>
      </c>
      <c r="AW615" s="7" t="s">
        <v>5537</v>
      </c>
      <c r="AX615" s="6" t="s">
        <v>5537</v>
      </c>
      <c r="AY615" s="7"/>
      <c r="AZ615" s="3" t="s">
        <v>5537</v>
      </c>
      <c r="BA615" s="18" t="s">
        <v>5537</v>
      </c>
      <c r="BB615" s="18" t="s">
        <v>5537</v>
      </c>
      <c r="BC615" s="18" t="s">
        <v>5537</v>
      </c>
      <c r="BD615" s="18" t="s">
        <v>5537</v>
      </c>
      <c r="BE615" s="18" t="s">
        <v>5537</v>
      </c>
      <c r="BF615" s="18" t="s">
        <v>5537</v>
      </c>
      <c r="BG615" s="18" t="s">
        <v>5537</v>
      </c>
      <c r="BH615" s="18" t="s">
        <v>5537</v>
      </c>
      <c r="BI615" s="18" t="s">
        <v>5537</v>
      </c>
      <c r="BJ615" s="18" t="s">
        <v>5537</v>
      </c>
      <c r="BK615" s="18" t="s">
        <v>5537</v>
      </c>
      <c r="BL615" s="9" t="s">
        <v>5537</v>
      </c>
      <c r="BM615" s="14" t="s">
        <v>5537</v>
      </c>
      <c r="BN615" s="14" t="s">
        <v>5537</v>
      </c>
      <c r="BO615" s="14" t="str">
        <f>_xlfn.XLOOKUP(B615,'[4]cell downs 18042026 17h'!$B:$B,'[4]cell downs 18042026 17h'!$B:$B,"")</f>
        <v/>
      </c>
      <c r="BP615" s="14" t="str">
        <f>_xlfn.XLOOKUP(B615,'[5]Cells Huawei 19042026 15h'!$B:$B,'[5]Cells Huawei 19042026 15h'!$B:$B,"")</f>
        <v/>
      </c>
      <c r="BQ615" s="9" t="str">
        <f>_xlfn.XLOOKUP(B615,'[6]cells down 19042026 9H40'!$B:$B,'[6]cells down 19042026 9H40'!$B:$B,"")</f>
        <v/>
      </c>
      <c r="BR615" s="9" t="s">
        <v>249</v>
      </c>
      <c r="BS615" s="9" t="s">
        <v>5577</v>
      </c>
      <c r="BT615" s="108"/>
    </row>
    <row r="616" spans="1:72" s="9" customFormat="1" ht="24" customHeight="1" x14ac:dyDescent="0.35">
      <c r="A616" s="1" t="s">
        <v>576</v>
      </c>
      <c r="B616" s="8" t="s">
        <v>577</v>
      </c>
      <c r="C616" s="3" t="str">
        <f>_xlfn.XLOOKUP(B616,'[1]daily break down'!$D:$D,'[1]daily break down'!$E:$E,"")</f>
        <v>Douala</v>
      </c>
      <c r="D616" s="1" t="s">
        <v>5490</v>
      </c>
      <c r="E616" s="1" t="s">
        <v>5490</v>
      </c>
      <c r="F616" s="3" t="s">
        <v>31</v>
      </c>
      <c r="G616" s="1" t="s">
        <v>32</v>
      </c>
      <c r="H616" s="34" t="str">
        <f>_xlfn.XLOOKUP(B616,[2]CALCULATION!$B:$B,[2]CALCULATION!$H:$H,"")</f>
        <v>ZTE</v>
      </c>
      <c r="I616" s="28">
        <v>0</v>
      </c>
      <c r="J616" s="28">
        <v>0</v>
      </c>
      <c r="K616" s="28">
        <v>1.2265896762005855</v>
      </c>
      <c r="L616" s="28">
        <v>1.123181892116325</v>
      </c>
      <c r="M616" s="28">
        <v>1.9141141102578807</v>
      </c>
      <c r="N616" s="28">
        <v>0</v>
      </c>
      <c r="O616" s="28">
        <v>0</v>
      </c>
      <c r="P616" s="28">
        <v>0</v>
      </c>
      <c r="Q616" s="28">
        <v>1.1370397479689407</v>
      </c>
      <c r="R616" s="28">
        <v>0</v>
      </c>
      <c r="S616" s="93">
        <v>1.1101444498663087</v>
      </c>
      <c r="T616" s="93">
        <f>_xlfn.XLOOKUP(B616,'[3]Nur des jours'!$B:$B,'[3]Nur des jours'!$U:$U,"")</f>
        <v>1.6854327360722312</v>
      </c>
      <c r="U616" s="93">
        <v>0</v>
      </c>
      <c r="V616" s="93">
        <v>0</v>
      </c>
      <c r="W616" s="93">
        <v>1.6854327360722312</v>
      </c>
      <c r="X616" s="93">
        <v>1.6139497421761069</v>
      </c>
      <c r="Y616" s="93">
        <v>1.6165001583754945</v>
      </c>
      <c r="Z616" s="93">
        <v>0</v>
      </c>
      <c r="AA616" s="93">
        <v>0</v>
      </c>
      <c r="AB616" s="93">
        <v>1.3795968130855238</v>
      </c>
      <c r="AC616" s="93">
        <f>_xlfn.XLOOKUP(B616,'[3]Nur des jours'!$B:$B,'[3]Nur des jours'!$N:$N,"")</f>
        <v>0.78431540408580314</v>
      </c>
      <c r="AD616" s="93">
        <v>0.78431540408580314</v>
      </c>
      <c r="AE616" s="93">
        <v>0</v>
      </c>
      <c r="AF616" s="93">
        <v>3.638659173080161</v>
      </c>
      <c r="AG616" s="93"/>
      <c r="AH616" s="93">
        <v>0</v>
      </c>
      <c r="AI616" s="93">
        <v>0</v>
      </c>
      <c r="AJ616" s="93">
        <v>0</v>
      </c>
      <c r="AK616" s="93">
        <v>0</v>
      </c>
      <c r="AL616" s="93">
        <v>0</v>
      </c>
      <c r="AM616" s="49" t="s">
        <v>5559</v>
      </c>
      <c r="AN616" s="49"/>
      <c r="AO616" s="48" t="str" cm="1">
        <f t="array" ref="AO616">IFERROR(_xlfn.IFS(
AQ616="MPR ISSUE","PDH",
AQ616="BSS Hardware Issue","BSS",
AQ616="Sites strategiques, MLL, Pylone, etc.","ENVTECH",
AQ616="AKTIVCO DEFAUT GE &amp; POWER Cabinet","AKTIVCO",
AQ616="AKTIVCO Coupure ENEO &amp; Baisse de tension","AKTIVCO GRID ONLY",
AQ616="Coupure ENEO &amp; Baisse de tension","IHS GRID ONLY",
AQ616="Defaut GE &amp; POWER Cabinet","IHS",
AQ616="Sharing","Partners",
AQ616="Sites strategiques &amp; DataCenter","SST &amp; DC",
AQ616="Exclu","Exclu",
AQ616="SAT","SAT",
AQ616="SPARE-ISSUE","SPARE-ISSUE",
AQ616="Fiber CAmtel","TRANS_FO_CAMTEL",
AQ616="Fiber AOF","Fiber AOF",
AQ616="Projet OCM (HUAWEI)","TRAVAUX-HUAWEI",
AQ616="Projet OCM (NOKIA)","TRAVAUX-NOKIA",
AQ616="ACCESS-ISSUE","ACCESS-ISSUE",
AQ616="Projet OCM (ZTE, NOKIA, autres projets)","TRAVAUX OCM",
AQ616="No root CAuse","No root cause",
AQ616="ODU HS","PDH",
AQ616="IP &amp; VLAN","PDH",
AQ616="Warehouse HUAWEI","SPARE-ISSUE",
AQ616="SPARE-HS","SPARE-ISSUE",
AQ616="Power Telco","BSS",AQ616="no impacts","no impacts"
),"")</f>
        <v>No root cause</v>
      </c>
      <c r="AP616" s="48" t="str" cm="1">
        <f t="array" ref="AP616">IFERROR(_xlfn.IFS(
AQ616="MPR ISSUE","TX ISSUE",
AQ616="BSS Hardware Issue","RAN ISSUE",
AQ616="Sites strategiques, MLL, Pylone, etc.","ENVTECH",
AQ616="AKTIVCO DEFAUT GE &amp; POWER Cabinet","POWER ISSUE",
AQ616="AKTIVCO Coupure ENEO &amp; Baisse de tension","POWER ISSUE",
AQ616="Coupure ENEO &amp; Baisse de tension","POWER ISSUE",
AQ616="Defaut GE &amp; POWER Cabinet","POWER ISSUE",
AQ616="Sharing","POWER ISSUE",
AQ616="Sites strategiques &amp; DataCenter","POWER ISSUE",
AQ616="Exclu","Exclu",
AQ616="SAT","TX ISSUE",
AQ616="SPARE-ISSUE","SPARE-ISSUE",
AQ616="Fiber CAmtel","TX ISSUE",
AQ616="Fiber AOF","TX ISSUE",
AQ616="Projet OCM (HUAWEI)","TRAVAUX-HUAWEI",
AQ616="Projet OCM (NOKIA)","TRAVAUX -NOKIA",
AQ616="ACCESS-ISSUE","ACCESS-ISSUE",
AQ616="Projet OCM (ZTE, NOKIA, autres projets)","TRAVAUX OCM",
AQ616="No root CAuse","No root cause",
AQ616="ODU HS","TX ISSUE",
AQ616="IP &amp; VLAN","TX ISSUE",
AQ616="Warehouse HUAWEI","SPARE-ISSUE",
AQ616="SPARE-HS","SPARE-ISSUE",
AQ616="Power Telco","RAN ISSUE",AQ616="no impacts","no impacts"
),"")</f>
        <v>No root cause</v>
      </c>
      <c r="AQ616" s="67" t="s">
        <v>5344</v>
      </c>
      <c r="AR616" s="48" t="str" cm="1">
        <f t="array" ref="AR616">IFERROR(_xlfn.IFS(
AQ616="MPR ISSUE","ACTIVE",
AQ616="BSS Hardware Issue","ACTIVE",
AQ616="Sites strategiques, MLL, Pylone, etc.","PASSIVE",
AQ616="AKTIVCO DEFAUT GE &amp; POWER Cabinet","PASSIVE",
AQ616="AKTIVCO Coupure ENEO &amp; Baisse de tension","PASSIVE",
AQ616="Coupure ENEO &amp; Baisse de tension","PASSIVE",
AQ616="Defaut GE &amp; POWER Cabinet","PASSIVE",
AQ616="Sharing","PASSIVE",
AQ616="Sites strategiques &amp; DataCenter","PASSIVE",
AQ616="Exclu","Exclu",
AQ616="SAT","ACTIVE",
AQ616="SPARE-ISSUE","SPARE-ISSUE",
AQ616="Fiber CAmtel","ACTIVE",
AQ616="Fiber AOF","ACTIVE",
AQ616="Projet OCM (HUAWEI)","PLANNED WORKS",
AQ616="Projet OCM (NOKIA)","PLANNED WORKS",
AQ616="ACCESS-ISSUE","ACCESS-ISSUE",
AQ616="Projet OCM (ZTE, NOKIA, autres projets)","PLANNED WORKS",
AQ616="No root CAuse","No root cause",
AQ616="ODU HS","ACTIVE",
AQ616="IP &amp; VLAN","ACTIVE",
AQ616="Warehouse HUAWEI","SPARE-ISSUE",
AQ616="SPARE-HS","SPARE-ISSUE",
AQ616="Power Telco","ACTIVE", AQ616="no impacts","no impacts"
),"")</f>
        <v>No root cause</v>
      </c>
      <c r="AS616" s="92" t="s">
        <v>5537</v>
      </c>
      <c r="AT616" s="98" t="s">
        <v>577</v>
      </c>
      <c r="AV616" s="17" t="s">
        <v>5537</v>
      </c>
      <c r="AW616" s="7" t="s">
        <v>5537</v>
      </c>
      <c r="AX616" s="6" t="s">
        <v>5537</v>
      </c>
      <c r="AY616" s="7"/>
      <c r="AZ616" s="3" t="s">
        <v>5537</v>
      </c>
      <c r="BA616" s="18" t="s">
        <v>5537</v>
      </c>
      <c r="BB616" s="18" t="s">
        <v>5537</v>
      </c>
      <c r="BC616" s="18" t="s">
        <v>5537</v>
      </c>
      <c r="BD616" s="18" t="s">
        <v>5537</v>
      </c>
      <c r="BE616" s="18" t="s">
        <v>5537</v>
      </c>
      <c r="BF616" s="18" t="s">
        <v>5537</v>
      </c>
      <c r="BG616" s="18" t="s">
        <v>5537</v>
      </c>
      <c r="BH616" s="18" t="s">
        <v>5537</v>
      </c>
      <c r="BI616" s="18" t="s">
        <v>5537</v>
      </c>
      <c r="BJ616" s="18" t="s">
        <v>5537</v>
      </c>
      <c r="BK616" s="18" t="s">
        <v>5537</v>
      </c>
      <c r="BL616" s="9" t="s">
        <v>5537</v>
      </c>
      <c r="BM616" s="14" t="s">
        <v>5537</v>
      </c>
      <c r="BN616" s="14" t="s">
        <v>5537</v>
      </c>
      <c r="BO616" s="14" t="str">
        <f>_xlfn.XLOOKUP(B616,'[4]cell downs 18042026 17h'!$B:$B,'[4]cell downs 18042026 17h'!$B:$B,"")</f>
        <v/>
      </c>
      <c r="BP616" s="14" t="str">
        <f>_xlfn.XLOOKUP(B616,'[5]Cells Huawei 19042026 15h'!$B:$B,'[5]Cells Huawei 19042026 15h'!$B:$B,"")</f>
        <v/>
      </c>
      <c r="BQ616" s="9" t="str">
        <f>_xlfn.XLOOKUP(B616,'[6]cells down 19042026 9H40'!$B:$B,'[6]cells down 19042026 9H40'!$B:$B,"")</f>
        <v/>
      </c>
      <c r="BR616" s="9" t="s">
        <v>5537</v>
      </c>
      <c r="BS616" s="9" t="s">
        <v>5537</v>
      </c>
      <c r="BT616" s="108"/>
    </row>
    <row r="617" spans="1:72" s="9" customFormat="1" x14ac:dyDescent="0.35">
      <c r="A617" s="1" t="s">
        <v>4909</v>
      </c>
      <c r="B617" s="8" t="s">
        <v>4910</v>
      </c>
      <c r="C617" s="3" t="str">
        <f>_xlfn.XLOOKUP(B617,'[1]daily break down'!$D:$D,'[1]daily break down'!$E:$E,"")</f>
        <v>Yaounde</v>
      </c>
      <c r="D617" s="1"/>
      <c r="E617" s="1"/>
      <c r="F617" s="3" t="s">
        <v>37</v>
      </c>
      <c r="G617" s="1" t="s">
        <v>38</v>
      </c>
      <c r="H617" s="34" t="str">
        <f>_xlfn.XLOOKUP(B617,[2]CALCULATION!$B:$B,[2]CALCULATION!$H:$H,"")</f>
        <v>ZTE</v>
      </c>
      <c r="I617" s="28">
        <v>0</v>
      </c>
      <c r="J617" s="28">
        <v>0</v>
      </c>
      <c r="K617" s="28">
        <v>0</v>
      </c>
      <c r="L617" s="28">
        <v>0</v>
      </c>
      <c r="M617" s="28">
        <v>0</v>
      </c>
      <c r="N617" s="28">
        <v>0</v>
      </c>
      <c r="O617" s="28">
        <v>0</v>
      </c>
      <c r="P617" s="28">
        <v>0</v>
      </c>
      <c r="Q617" s="28">
        <v>0</v>
      </c>
      <c r="R617" s="28">
        <v>0</v>
      </c>
      <c r="S617" s="93">
        <v>0</v>
      </c>
      <c r="T617" s="93">
        <f>_xlfn.XLOOKUP(B617,'[3]Nur des jours'!$B:$B,'[3]Nur des jours'!$U:$U,"")</f>
        <v>8.5430025140326629E-3</v>
      </c>
      <c r="U617" s="93">
        <v>0</v>
      </c>
      <c r="V617" s="93">
        <v>0</v>
      </c>
      <c r="W617" s="93">
        <v>8.5430025140326646E-3</v>
      </c>
      <c r="X617" s="93">
        <v>0</v>
      </c>
      <c r="Y617" s="93">
        <v>0</v>
      </c>
      <c r="Z617" s="93">
        <v>0</v>
      </c>
      <c r="AA617" s="93">
        <v>2.3339875240060155</v>
      </c>
      <c r="AB617" s="93">
        <v>0</v>
      </c>
      <c r="AC617" s="93">
        <f>_xlfn.XLOOKUP(B617,'[3]Nur des jours'!$B:$B,'[3]Nur des jours'!$N:$N,"")</f>
        <v>0</v>
      </c>
      <c r="AD617" s="93">
        <v>0</v>
      </c>
      <c r="AE617" s="93">
        <v>0</v>
      </c>
      <c r="AF617" s="93">
        <v>3.3677978386738694</v>
      </c>
      <c r="AG617" s="93"/>
      <c r="AH617" s="93">
        <v>0</v>
      </c>
      <c r="AI617" s="93">
        <v>0</v>
      </c>
      <c r="AJ617" s="93">
        <v>0</v>
      </c>
      <c r="AK617" s="93">
        <v>0</v>
      </c>
      <c r="AL617" s="93">
        <v>0</v>
      </c>
      <c r="AM617" s="49" t="s">
        <v>5559</v>
      </c>
      <c r="AN617" s="49"/>
      <c r="AO617" s="48" t="str" cm="1">
        <f t="array" ref="AO617">IFERROR(_xlfn.IFS(
AQ617="MPR ISSUE","PDH",
AQ617="BSS Hardware Issue","BSS",
AQ617="Sites strategiques, MLL, Pylone, etc.","ENVTECH",
AQ617="AKTIVCO DEFAUT GE &amp; POWER Cabinet","AKTIVCO",
AQ617="AKTIVCO Coupure ENEO &amp; Baisse de tension","AKTIVCO GRID ONLY",
AQ617="Coupure ENEO &amp; Baisse de tension","IHS GRID ONLY",
AQ617="Defaut GE &amp; POWER Cabinet","IHS",
AQ617="Sharing","Partners",
AQ617="Sites strategiques &amp; DataCenter","SST &amp; DC",
AQ617="Exclu","Exclu",
AQ617="SAT","SAT",
AQ617="SPARE-ISSUE","SPARE-ISSUE",
AQ617="Fiber CAmtel","TRANS_FO_CAMTEL",
AQ617="Fiber AOF","Fiber AOF",
AQ617="Projet OCM (HUAWEI)","TRAVAUX-HUAWEI",
AQ617="Projet OCM (NOKIA)","TRAVAUX-NOKIA",
AQ617="ACCESS-ISSUE","ACCESS-ISSUE",
AQ617="Projet OCM (ZTE, NOKIA, autres projets)","TRAVAUX OCM",
AQ617="No root CAuse","No root cause",
AQ617="ODU HS","PDH",
AQ617="IP &amp; VLAN","PDH",
AQ617="Warehouse HUAWEI","SPARE-ISSUE",
AQ617="SPARE-HS","SPARE-ISSUE",
AQ617="Power Telco","BSS",AQ617="no impacts","no impacts"
),"")</f>
        <v>No root cause</v>
      </c>
      <c r="AP617" s="48" t="str" cm="1">
        <f t="array" ref="AP617">IFERROR(_xlfn.IFS(
AQ617="MPR ISSUE","TX ISSUE",
AQ617="BSS Hardware Issue","RAN ISSUE",
AQ617="Sites strategiques, MLL, Pylone, etc.","ENVTECH",
AQ617="AKTIVCO DEFAUT GE &amp; POWER Cabinet","POWER ISSUE",
AQ617="AKTIVCO Coupure ENEO &amp; Baisse de tension","POWER ISSUE",
AQ617="Coupure ENEO &amp; Baisse de tension","POWER ISSUE",
AQ617="Defaut GE &amp; POWER Cabinet","POWER ISSUE",
AQ617="Sharing","POWER ISSUE",
AQ617="Sites strategiques &amp; DataCenter","POWER ISSUE",
AQ617="Exclu","Exclu",
AQ617="SAT","TX ISSUE",
AQ617="SPARE-ISSUE","SPARE-ISSUE",
AQ617="Fiber CAmtel","TX ISSUE",
AQ617="Fiber AOF","TX ISSUE",
AQ617="Projet OCM (HUAWEI)","TRAVAUX-HUAWEI",
AQ617="Projet OCM (NOKIA)","TRAVAUX -NOKIA",
AQ617="ACCESS-ISSUE","ACCESS-ISSUE",
AQ617="Projet OCM (ZTE, NOKIA, autres projets)","TRAVAUX OCM",
AQ617="No root CAuse","No root cause",
AQ617="ODU HS","TX ISSUE",
AQ617="IP &amp; VLAN","TX ISSUE",
AQ617="Warehouse HUAWEI","SPARE-ISSUE",
AQ617="SPARE-HS","SPARE-ISSUE",
AQ617="Power Telco","RAN ISSUE",AQ617="no impacts","no impacts"
),"")</f>
        <v>No root cause</v>
      </c>
      <c r="AQ617" s="67" t="s">
        <v>5344</v>
      </c>
      <c r="AR617" s="48" t="str" cm="1">
        <f t="array" ref="AR617">IFERROR(_xlfn.IFS(
AQ617="MPR ISSUE","ACTIVE",
AQ617="BSS Hardware Issue","ACTIVE",
AQ617="Sites strategiques, MLL, Pylone, etc.","PASSIVE",
AQ617="AKTIVCO DEFAUT GE &amp; POWER Cabinet","PASSIVE",
AQ617="AKTIVCO Coupure ENEO &amp; Baisse de tension","PASSIVE",
AQ617="Coupure ENEO &amp; Baisse de tension","PASSIVE",
AQ617="Defaut GE &amp; POWER Cabinet","PASSIVE",
AQ617="Sharing","PASSIVE",
AQ617="Sites strategiques &amp; DataCenter","PASSIVE",
AQ617="Exclu","Exclu",
AQ617="SAT","ACTIVE",
AQ617="SPARE-ISSUE","SPARE-ISSUE",
AQ617="Fiber CAmtel","ACTIVE",
AQ617="Fiber AOF","ACTIVE",
AQ617="Projet OCM (HUAWEI)","PLANNED WORKS",
AQ617="Projet OCM (NOKIA)","PLANNED WORKS",
AQ617="ACCESS-ISSUE","ACCESS-ISSUE",
AQ617="Projet OCM (ZTE, NOKIA, autres projets)","PLANNED WORKS",
AQ617="No root CAuse","No root cause",
AQ617="ODU HS","ACTIVE",
AQ617="IP &amp; VLAN","ACTIVE",
AQ617="Warehouse HUAWEI","SPARE-ISSUE",
AQ617="SPARE-HS","SPARE-ISSUE",
AQ617="Power Telco","ACTIVE", AQ617="no impacts","no impacts"
),"")</f>
        <v>No root cause</v>
      </c>
      <c r="AS617" s="92" t="s">
        <v>5537</v>
      </c>
      <c r="AT617" s="98" t="s">
        <v>4910</v>
      </c>
      <c r="AV617" s="17" t="s">
        <v>5537</v>
      </c>
      <c r="AW617" s="7" t="s">
        <v>5537</v>
      </c>
      <c r="AX617" s="6" t="s">
        <v>5537</v>
      </c>
      <c r="AY617" s="7"/>
      <c r="AZ617" s="3" t="s">
        <v>5537</v>
      </c>
      <c r="BA617" s="18" t="s">
        <v>5537</v>
      </c>
      <c r="BB617" s="18" t="s">
        <v>5537</v>
      </c>
      <c r="BC617" s="18" t="s">
        <v>5537</v>
      </c>
      <c r="BD617" s="18" t="s">
        <v>5537</v>
      </c>
      <c r="BE617" s="18" t="s">
        <v>5537</v>
      </c>
      <c r="BF617" s="18" t="s">
        <v>5537</v>
      </c>
      <c r="BG617" s="18" t="s">
        <v>5537</v>
      </c>
      <c r="BH617" s="18" t="s">
        <v>5537</v>
      </c>
      <c r="BI617" s="18" t="s">
        <v>5537</v>
      </c>
      <c r="BJ617" s="18" t="s">
        <v>5537</v>
      </c>
      <c r="BK617" s="18" t="s">
        <v>5537</v>
      </c>
      <c r="BL617" s="9" t="s">
        <v>5537</v>
      </c>
      <c r="BM617" s="14" t="s">
        <v>5537</v>
      </c>
      <c r="BN617" s="14" t="s">
        <v>5537</v>
      </c>
      <c r="BO617" s="14" t="str">
        <f>_xlfn.XLOOKUP(B617,'[4]cell downs 18042026 17h'!$B:$B,'[4]cell downs 18042026 17h'!$B:$B,"")</f>
        <v/>
      </c>
      <c r="BP617" s="14" t="str">
        <f>_xlfn.XLOOKUP(B617,'[5]Cells Huawei 19042026 15h'!$B:$B,'[5]Cells Huawei 19042026 15h'!$B:$B,"")</f>
        <v/>
      </c>
      <c r="BQ617" s="9" t="str">
        <f>_xlfn.XLOOKUP(B617,'[6]cells down 19042026 9H40'!$B:$B,'[6]cells down 19042026 9H40'!$B:$B,"")</f>
        <v/>
      </c>
      <c r="BR617" s="9" t="s">
        <v>5537</v>
      </c>
      <c r="BS617" s="9" t="s">
        <v>318</v>
      </c>
      <c r="BT617" s="108"/>
    </row>
    <row r="618" spans="1:72" s="9" customFormat="1" x14ac:dyDescent="0.35">
      <c r="A618" s="1" t="s">
        <v>34</v>
      </c>
      <c r="B618" s="8" t="s">
        <v>35</v>
      </c>
      <c r="C618" s="3" t="str">
        <f>_xlfn.XLOOKUP(B618,'[1]daily break down'!$D:$D,'[1]daily break down'!$E:$E,"")</f>
        <v>Yaounde</v>
      </c>
      <c r="D618" s="1" t="s">
        <v>21</v>
      </c>
      <c r="E618" s="1" t="s">
        <v>36</v>
      </c>
      <c r="F618" s="3" t="s">
        <v>37</v>
      </c>
      <c r="G618" s="1" t="s">
        <v>38</v>
      </c>
      <c r="H618" s="34" t="str">
        <f>_xlfn.XLOOKUP(B618,[2]CALCULATION!$B:$B,[2]CALCULATION!$H:$H,"")</f>
        <v>ZTE</v>
      </c>
      <c r="I618" s="28">
        <v>0</v>
      </c>
      <c r="J618" s="28">
        <v>0</v>
      </c>
      <c r="K618" s="28">
        <v>0</v>
      </c>
      <c r="L618" s="28">
        <v>8.6031245630405806</v>
      </c>
      <c r="M618" s="28">
        <v>34.664400898317226</v>
      </c>
      <c r="N618" s="28">
        <v>0</v>
      </c>
      <c r="O618" s="28">
        <v>0</v>
      </c>
      <c r="P618" s="28">
        <v>16.030043546127221</v>
      </c>
      <c r="Q618" s="28">
        <v>0</v>
      </c>
      <c r="R618" s="28">
        <v>0</v>
      </c>
      <c r="S618" s="93">
        <v>3.6143321262552348</v>
      </c>
      <c r="T618" s="93">
        <f>_xlfn.XLOOKUP(B618,'[3]Nur des jours'!$B:$B,'[3]Nur des jours'!$U:$U,"")</f>
        <v>1.066573353536912</v>
      </c>
      <c r="U618" s="93">
        <v>0</v>
      </c>
      <c r="V618" s="93">
        <v>0</v>
      </c>
      <c r="W618" s="93">
        <v>1.0665733535369122</v>
      </c>
      <c r="X618" s="93">
        <v>6.7494000279654065</v>
      </c>
      <c r="Y618" s="93">
        <v>0</v>
      </c>
      <c r="Z618" s="93">
        <v>16.094035807130037</v>
      </c>
      <c r="AA618" s="93">
        <v>0</v>
      </c>
      <c r="AB618" s="93">
        <v>1.1113037299569399</v>
      </c>
      <c r="AC618" s="93">
        <f>_xlfn.XLOOKUP(B618,'[3]Nur des jours'!$B:$B,'[3]Nur des jours'!$N:$N,"")</f>
        <v>0</v>
      </c>
      <c r="AD618" s="93">
        <v>0</v>
      </c>
      <c r="AE618" s="93">
        <v>8.8755910544954393</v>
      </c>
      <c r="AF618" s="93">
        <v>3.1243490196414165</v>
      </c>
      <c r="AG618" s="93"/>
      <c r="AH618" s="93">
        <v>0</v>
      </c>
      <c r="AI618" s="93">
        <v>0</v>
      </c>
      <c r="AJ618" s="93">
        <v>0</v>
      </c>
      <c r="AK618" s="93">
        <v>0</v>
      </c>
      <c r="AL618" s="93">
        <v>0</v>
      </c>
      <c r="AM618" s="49" t="s">
        <v>5559</v>
      </c>
      <c r="AN618" s="49"/>
      <c r="AO618" s="48" t="str" cm="1">
        <f t="array" ref="AO618">IFERROR(_xlfn.IFS(
AQ618="MPR ISSUE","PDH",
AQ618="BSS Hardware Issue","BSS",
AQ618="Sites strategiques, MLL, Pylone, etc.","ENVTECH",
AQ618="AKTIVCO DEFAUT GE &amp; POWER Cabinet","AKTIVCO",
AQ618="AKTIVCO Coupure ENEO &amp; Baisse de tension","AKTIVCO GRID ONLY",
AQ618="Coupure ENEO &amp; Baisse de tension","IHS GRID ONLY",
AQ618="Defaut GE &amp; POWER Cabinet","IHS",
AQ618="Sharing","Partners",
AQ618="Sites strategiques &amp; DataCenter","SST &amp; DC",
AQ618="Exclu","Exclu",
AQ618="SAT","SAT",
AQ618="SPARE-ISSUE","SPARE-ISSUE",
AQ618="Fiber CAmtel","TRANS_FO_CAMTEL",
AQ618="Fiber AOF","Fiber AOF",
AQ618="Projet OCM (HUAWEI)","TRAVAUX-HUAWEI",
AQ618="Projet OCM (NOKIA)","TRAVAUX-NOKIA",
AQ618="ACCESS-ISSUE","ACCESS-ISSUE",
AQ618="Projet OCM (ZTE, NOKIA, autres projets)","TRAVAUX OCM",
AQ618="No root CAuse","No root cause",
AQ618="ODU HS","PDH",
AQ618="IP &amp; VLAN","PDH",
AQ618="Warehouse HUAWEI","SPARE-ISSUE",
AQ618="SPARE-HS","SPARE-ISSUE",
AQ618="Power Telco","BSS",AQ618="no impacts","no impacts"
),"")</f>
        <v>No root cause</v>
      </c>
      <c r="AP618" s="48" t="str" cm="1">
        <f t="array" ref="AP618">IFERROR(_xlfn.IFS(
AQ618="MPR ISSUE","TX ISSUE",
AQ618="BSS Hardware Issue","RAN ISSUE",
AQ618="Sites strategiques, MLL, Pylone, etc.","ENVTECH",
AQ618="AKTIVCO DEFAUT GE &amp; POWER Cabinet","POWER ISSUE",
AQ618="AKTIVCO Coupure ENEO &amp; Baisse de tension","POWER ISSUE",
AQ618="Coupure ENEO &amp; Baisse de tension","POWER ISSUE",
AQ618="Defaut GE &amp; POWER Cabinet","POWER ISSUE",
AQ618="Sharing","POWER ISSUE",
AQ618="Sites strategiques &amp; DataCenter","POWER ISSUE",
AQ618="Exclu","Exclu",
AQ618="SAT","TX ISSUE",
AQ618="SPARE-ISSUE","SPARE-ISSUE",
AQ618="Fiber CAmtel","TX ISSUE",
AQ618="Fiber AOF","TX ISSUE",
AQ618="Projet OCM (HUAWEI)","TRAVAUX-HUAWEI",
AQ618="Projet OCM (NOKIA)","TRAVAUX -NOKIA",
AQ618="ACCESS-ISSUE","ACCESS-ISSUE",
AQ618="Projet OCM (ZTE, NOKIA, autres projets)","TRAVAUX OCM",
AQ618="No root CAuse","No root cause",
AQ618="ODU HS","TX ISSUE",
AQ618="IP &amp; VLAN","TX ISSUE",
AQ618="Warehouse HUAWEI","SPARE-ISSUE",
AQ618="SPARE-HS","SPARE-ISSUE",
AQ618="Power Telco","RAN ISSUE",AQ618="no impacts","no impacts"
),"")</f>
        <v>No root cause</v>
      </c>
      <c r="AQ618" s="67" t="s">
        <v>5344</v>
      </c>
      <c r="AR618" s="48" t="str" cm="1">
        <f t="array" ref="AR618">IFERROR(_xlfn.IFS(
AQ618="MPR ISSUE","ACTIVE",
AQ618="BSS Hardware Issue","ACTIVE",
AQ618="Sites strategiques, MLL, Pylone, etc.","PASSIVE",
AQ618="AKTIVCO DEFAUT GE &amp; POWER Cabinet","PASSIVE",
AQ618="AKTIVCO Coupure ENEO &amp; Baisse de tension","PASSIVE",
AQ618="Coupure ENEO &amp; Baisse de tension","PASSIVE",
AQ618="Defaut GE &amp; POWER Cabinet","PASSIVE",
AQ618="Sharing","PASSIVE",
AQ618="Sites strategiques &amp; DataCenter","PASSIVE",
AQ618="Exclu","Exclu",
AQ618="SAT","ACTIVE",
AQ618="SPARE-ISSUE","SPARE-ISSUE",
AQ618="Fiber CAmtel","ACTIVE",
AQ618="Fiber AOF","ACTIVE",
AQ618="Projet OCM (HUAWEI)","PLANNED WORKS",
AQ618="Projet OCM (NOKIA)","PLANNED WORKS",
AQ618="ACCESS-ISSUE","ACCESS-ISSUE",
AQ618="Projet OCM (ZTE, NOKIA, autres projets)","PLANNED WORKS",
AQ618="No root CAuse","No root cause",
AQ618="ODU HS","ACTIVE",
AQ618="IP &amp; VLAN","ACTIVE",
AQ618="Warehouse HUAWEI","SPARE-ISSUE",
AQ618="SPARE-HS","SPARE-ISSUE",
AQ618="Power Telco","ACTIVE", AQ618="no impacts","no impacts"
),"")</f>
        <v>No root cause</v>
      </c>
      <c r="AS618" s="92" t="s">
        <v>5537</v>
      </c>
      <c r="AT618" s="98" t="s">
        <v>35</v>
      </c>
      <c r="AV618" s="17" t="s">
        <v>5537</v>
      </c>
      <c r="AW618" s="7" t="s">
        <v>5537</v>
      </c>
      <c r="AX618" s="6" t="s">
        <v>5537</v>
      </c>
      <c r="AY618" s="7"/>
      <c r="AZ618" s="3" t="s">
        <v>5537</v>
      </c>
      <c r="BA618" s="18" t="s">
        <v>5537</v>
      </c>
      <c r="BB618" s="18" t="s">
        <v>5537</v>
      </c>
      <c r="BC618" s="18" t="s">
        <v>5537</v>
      </c>
      <c r="BD618" s="18" t="s">
        <v>5537</v>
      </c>
      <c r="BE618" s="18" t="s">
        <v>5537</v>
      </c>
      <c r="BF618" s="18" t="s">
        <v>5537</v>
      </c>
      <c r="BG618" s="18" t="s">
        <v>5537</v>
      </c>
      <c r="BH618" s="18" t="s">
        <v>5537</v>
      </c>
      <c r="BI618" s="18" t="s">
        <v>5537</v>
      </c>
      <c r="BJ618" s="18" t="s">
        <v>5537</v>
      </c>
      <c r="BK618" s="18" t="s">
        <v>5537</v>
      </c>
      <c r="BL618" s="9" t="s">
        <v>5537</v>
      </c>
      <c r="BM618" s="14" t="s">
        <v>5537</v>
      </c>
      <c r="BN618" s="14" t="s">
        <v>5537</v>
      </c>
      <c r="BO618" s="14" t="str">
        <f>_xlfn.XLOOKUP(B618,'[4]cell downs 18042026 17h'!$B:$B,'[4]cell downs 18042026 17h'!$B:$B,"")</f>
        <v/>
      </c>
      <c r="BP618" s="14" t="str">
        <f>_xlfn.XLOOKUP(B618,'[5]Cells Huawei 19042026 15h'!$B:$B,'[5]Cells Huawei 19042026 15h'!$B:$B,"")</f>
        <v/>
      </c>
      <c r="BQ618" s="9" t="str">
        <f>_xlfn.XLOOKUP(B618,'[6]cells down 19042026 9H40'!$B:$B,'[6]cells down 19042026 9H40'!$B:$B,"")</f>
        <v/>
      </c>
      <c r="BR618" s="9" t="s">
        <v>5537</v>
      </c>
      <c r="BS618" s="9" t="s">
        <v>5579</v>
      </c>
      <c r="BT618" s="108"/>
    </row>
    <row r="619" spans="1:72" s="9" customFormat="1" x14ac:dyDescent="0.35">
      <c r="A619" s="1" t="s">
        <v>67</v>
      </c>
      <c r="B619" s="8" t="s">
        <v>68</v>
      </c>
      <c r="C619" s="3" t="str">
        <f>_xlfn.XLOOKUP(B619,'[1]daily break down'!$D:$D,'[1]daily break down'!$E:$E,"")</f>
        <v>CENTRE</v>
      </c>
      <c r="D619" s="1" t="s">
        <v>11</v>
      </c>
      <c r="E619" s="1" t="s">
        <v>12</v>
      </c>
      <c r="F619" s="3" t="s">
        <v>69</v>
      </c>
      <c r="G619" s="1" t="s">
        <v>70</v>
      </c>
      <c r="H619" s="34" t="str">
        <f>_xlfn.XLOOKUP(B619,[2]CALCULATION!$B:$B,[2]CALCULATION!$H:$H,"")</f>
        <v>ZTE</v>
      </c>
      <c r="I619" s="28">
        <v>1.6935298616283279</v>
      </c>
      <c r="J619" s="28">
        <v>0.74627318203479831</v>
      </c>
      <c r="K619" s="28">
        <v>0</v>
      </c>
      <c r="L619" s="28">
        <v>0</v>
      </c>
      <c r="M619" s="28">
        <v>0</v>
      </c>
      <c r="N619" s="28">
        <v>0</v>
      </c>
      <c r="O619" s="28">
        <v>3.7411930383268692</v>
      </c>
      <c r="P619" s="28">
        <v>1.3821293942065958</v>
      </c>
      <c r="Q619" s="28">
        <v>0</v>
      </c>
      <c r="R619" s="28">
        <v>0</v>
      </c>
      <c r="S619" s="93">
        <v>2.9078311688682272</v>
      </c>
      <c r="T619" s="93">
        <f>_xlfn.XLOOKUP(B619,'[3]Nur des jours'!$B:$B,'[3]Nur des jours'!$U:$U,"")</f>
        <v>1.3347950963522275</v>
      </c>
      <c r="U619" s="93">
        <v>0</v>
      </c>
      <c r="V619" s="93">
        <v>0</v>
      </c>
      <c r="W619" s="93">
        <v>1.3347950963522275</v>
      </c>
      <c r="X619" s="93">
        <v>0</v>
      </c>
      <c r="Y619" s="93">
        <v>0</v>
      </c>
      <c r="Z619" s="93">
        <v>0</v>
      </c>
      <c r="AA619" s="93">
        <v>0</v>
      </c>
      <c r="AB619" s="93">
        <v>0</v>
      </c>
      <c r="AC619" s="93">
        <f>_xlfn.XLOOKUP(B619,'[3]Nur des jours'!$B:$B,'[3]Nur des jours'!$N:$N,"")</f>
        <v>0.58040695368301543</v>
      </c>
      <c r="AD619" s="93">
        <v>0.58040695368301543</v>
      </c>
      <c r="AE619" s="93">
        <v>0</v>
      </c>
      <c r="AF619" s="93">
        <v>2.7699481783964415</v>
      </c>
      <c r="AG619" s="93"/>
      <c r="AH619" s="93">
        <v>0</v>
      </c>
      <c r="AI619" s="93">
        <v>0</v>
      </c>
      <c r="AJ619" s="93">
        <v>0</v>
      </c>
      <c r="AK619" s="93">
        <v>0</v>
      </c>
      <c r="AL619" s="93">
        <v>0</v>
      </c>
      <c r="AM619" s="49" t="s">
        <v>5559</v>
      </c>
      <c r="AN619" s="49"/>
      <c r="AO619" s="48" t="str" cm="1">
        <f t="array" ref="AO619">IFERROR(_xlfn.IFS(
AQ619="MPR ISSUE","PDH",
AQ619="BSS Hardware Issue","BSS",
AQ619="Sites strategiques, MLL, Pylone, etc.","ENVTECH",
AQ619="AKTIVCO DEFAUT GE &amp; POWER Cabinet","AKTIVCO",
AQ619="AKTIVCO Coupure ENEO &amp; Baisse de tension","AKTIVCO GRID ONLY",
AQ619="Coupure ENEO &amp; Baisse de tension","IHS GRID ONLY",
AQ619="Defaut GE &amp; POWER Cabinet","IHS",
AQ619="Sharing","Partners",
AQ619="Sites strategiques &amp; DataCenter","SST &amp; DC",
AQ619="Exclu","Exclu",
AQ619="SAT","SAT",
AQ619="SPARE-ISSUE","SPARE-ISSUE",
AQ619="Fiber CAmtel","TRANS_FO_CAMTEL",
AQ619="Fiber AOF","Fiber AOF",
AQ619="Projet OCM (HUAWEI)","TRAVAUX-HUAWEI",
AQ619="Projet OCM (NOKIA)","TRAVAUX-NOKIA",
AQ619="ACCESS-ISSUE","ACCESS-ISSUE",
AQ619="Projet OCM (ZTE, NOKIA, autres projets)","TRAVAUX OCM",
AQ619="No root CAuse","No root cause",
AQ619="ODU HS","PDH",
AQ619="IP &amp; VLAN","PDH",
AQ619="Warehouse HUAWEI","SPARE-ISSUE",
AQ619="SPARE-HS","SPARE-ISSUE",
AQ619="Power Telco","BSS",AQ619="no impacts","no impacts"
),"")</f>
        <v>No root cause</v>
      </c>
      <c r="AP619" s="48" t="str" cm="1">
        <f t="array" ref="AP619">IFERROR(_xlfn.IFS(
AQ619="MPR ISSUE","TX ISSUE",
AQ619="BSS Hardware Issue","RAN ISSUE",
AQ619="Sites strategiques, MLL, Pylone, etc.","ENVTECH",
AQ619="AKTIVCO DEFAUT GE &amp; POWER Cabinet","POWER ISSUE",
AQ619="AKTIVCO Coupure ENEO &amp; Baisse de tension","POWER ISSUE",
AQ619="Coupure ENEO &amp; Baisse de tension","POWER ISSUE",
AQ619="Defaut GE &amp; POWER Cabinet","POWER ISSUE",
AQ619="Sharing","POWER ISSUE",
AQ619="Sites strategiques &amp; DataCenter","POWER ISSUE",
AQ619="Exclu","Exclu",
AQ619="SAT","TX ISSUE",
AQ619="SPARE-ISSUE","SPARE-ISSUE",
AQ619="Fiber CAmtel","TX ISSUE",
AQ619="Fiber AOF","TX ISSUE",
AQ619="Projet OCM (HUAWEI)","TRAVAUX-HUAWEI",
AQ619="Projet OCM (NOKIA)","TRAVAUX -NOKIA",
AQ619="ACCESS-ISSUE","ACCESS-ISSUE",
AQ619="Projet OCM (ZTE, NOKIA, autres projets)","TRAVAUX OCM",
AQ619="No root CAuse","No root cause",
AQ619="ODU HS","TX ISSUE",
AQ619="IP &amp; VLAN","TX ISSUE",
AQ619="Warehouse HUAWEI","SPARE-ISSUE",
AQ619="SPARE-HS","SPARE-ISSUE",
AQ619="Power Telco","RAN ISSUE",AQ619="no impacts","no impacts"
),"")</f>
        <v>No root cause</v>
      </c>
      <c r="AQ619" s="126" t="s">
        <v>5344</v>
      </c>
      <c r="AR619" s="48" t="str" cm="1">
        <f t="array" ref="AR619">IFERROR(_xlfn.IFS(
AQ619="MPR ISSUE","ACTIVE",
AQ619="BSS Hardware Issue","ACTIVE",
AQ619="Sites strategiques, MLL, Pylone, etc.","PASSIVE",
AQ619="AKTIVCO DEFAUT GE &amp; POWER Cabinet","PASSIVE",
AQ619="AKTIVCO Coupure ENEO &amp; Baisse de tension","PASSIVE",
AQ619="Coupure ENEO &amp; Baisse de tension","PASSIVE",
AQ619="Defaut GE &amp; POWER Cabinet","PASSIVE",
AQ619="Sharing","PASSIVE",
AQ619="Sites strategiques &amp; DataCenter","PASSIVE",
AQ619="Exclu","Exclu",
AQ619="SAT","ACTIVE",
AQ619="SPARE-ISSUE","SPARE-ISSUE",
AQ619="Fiber CAmtel","ACTIVE",
AQ619="Fiber AOF","ACTIVE",
AQ619="Projet OCM (HUAWEI)","PLANNED WORKS",
AQ619="Projet OCM (NOKIA)","PLANNED WORKS",
AQ619="ACCESS-ISSUE","ACCESS-ISSUE",
AQ619="Projet OCM (ZTE, NOKIA, autres projets)","PLANNED WORKS",
AQ619="No root CAuse","No root cause",
AQ619="ODU HS","ACTIVE",
AQ619="IP &amp; VLAN","ACTIVE",
AQ619="Warehouse HUAWEI","SPARE-ISSUE",
AQ619="SPARE-HS","SPARE-ISSUE",
AQ619="Power Telco","ACTIVE", AQ619="no impacts","no impacts"
),"")</f>
        <v>No root cause</v>
      </c>
      <c r="AS619" s="92" t="s">
        <v>5537</v>
      </c>
      <c r="AT619" s="98" t="s">
        <v>68</v>
      </c>
      <c r="AV619" s="17" t="s">
        <v>5537</v>
      </c>
      <c r="AW619" s="7" t="s">
        <v>5537</v>
      </c>
      <c r="AX619" s="6" t="s">
        <v>5537</v>
      </c>
      <c r="AY619" s="7"/>
      <c r="AZ619" s="3" t="s">
        <v>5537</v>
      </c>
      <c r="BA619" s="18" t="s">
        <v>5537</v>
      </c>
      <c r="BB619" s="18" t="s">
        <v>5537</v>
      </c>
      <c r="BC619" s="18" t="s">
        <v>5537</v>
      </c>
      <c r="BD619" s="18" t="s">
        <v>5537</v>
      </c>
      <c r="BE619" s="18" t="s">
        <v>5537</v>
      </c>
      <c r="BF619" s="18" t="s">
        <v>5537</v>
      </c>
      <c r="BG619" s="18" t="s">
        <v>5537</v>
      </c>
      <c r="BH619" s="18" t="s">
        <v>5537</v>
      </c>
      <c r="BI619" s="18" t="s">
        <v>5537</v>
      </c>
      <c r="BJ619" s="18" t="s">
        <v>5537</v>
      </c>
      <c r="BK619" s="18" t="s">
        <v>5537</v>
      </c>
      <c r="BL619" s="9" t="s">
        <v>5537</v>
      </c>
      <c r="BM619" s="14" t="s">
        <v>5537</v>
      </c>
      <c r="BN619" s="14" t="s">
        <v>5537</v>
      </c>
      <c r="BO619" s="14" t="str">
        <f>_xlfn.XLOOKUP(B619,'[4]cell downs 18042026 17h'!$B:$B,'[4]cell downs 18042026 17h'!$B:$B,"")</f>
        <v/>
      </c>
      <c r="BP619" s="14" t="str">
        <f>_xlfn.XLOOKUP(B619,'[5]Cells Huawei 19042026 15h'!$B:$B,'[5]Cells Huawei 19042026 15h'!$B:$B,"")</f>
        <v/>
      </c>
      <c r="BQ619" s="9" t="str">
        <f>_xlfn.XLOOKUP(B619,'[6]cells down 19042026 9H40'!$B:$B,'[6]cells down 19042026 9H40'!$B:$B,"")</f>
        <v/>
      </c>
      <c r="BR619" s="9" t="s">
        <v>68</v>
      </c>
      <c r="BS619" s="9" t="s">
        <v>12</v>
      </c>
      <c r="BT619" s="108"/>
    </row>
    <row r="620" spans="1:72" s="9" customFormat="1" x14ac:dyDescent="0.35">
      <c r="A620" s="1" t="s">
        <v>2335</v>
      </c>
      <c r="B620" s="8" t="s">
        <v>2336</v>
      </c>
      <c r="C620" s="3" t="str">
        <f>_xlfn.XLOOKUP(B620,'[1]daily break down'!$D:$D,'[1]daily break down'!$E:$E,"")</f>
        <v>Douala</v>
      </c>
      <c r="D620" s="1" t="s">
        <v>21</v>
      </c>
      <c r="E620" s="1" t="s">
        <v>36</v>
      </c>
      <c r="F620" s="3" t="s">
        <v>31</v>
      </c>
      <c r="G620" s="1" t="s">
        <v>32</v>
      </c>
      <c r="H620" s="34" t="str">
        <f>_xlfn.XLOOKUP(B620,[2]CALCULATION!$B:$B,[2]CALCULATION!$H:$H,"")</f>
        <v>ZTE</v>
      </c>
      <c r="I620" s="28">
        <v>0</v>
      </c>
      <c r="J620" s="28">
        <v>0</v>
      </c>
      <c r="K620" s="28">
        <v>0</v>
      </c>
      <c r="L620" s="28">
        <v>0</v>
      </c>
      <c r="M620" s="28">
        <v>0</v>
      </c>
      <c r="N620" s="28">
        <v>0</v>
      </c>
      <c r="O620" s="28">
        <v>0</v>
      </c>
      <c r="P620" s="28">
        <v>0</v>
      </c>
      <c r="Q620" s="28">
        <v>0</v>
      </c>
      <c r="R620" s="28">
        <v>0</v>
      </c>
      <c r="S620" s="93">
        <v>5.2902587655842916</v>
      </c>
      <c r="T620" s="93">
        <f>_xlfn.XLOOKUP(B620,'[3]Nur des jours'!$B:$B,'[3]Nur des jours'!$U:$U,"")</f>
        <v>0</v>
      </c>
      <c r="U620" s="93">
        <v>0</v>
      </c>
      <c r="V620" s="93">
        <v>0</v>
      </c>
      <c r="W620" s="93">
        <v>0</v>
      </c>
      <c r="X620" s="93">
        <v>0</v>
      </c>
      <c r="Y620" s="93">
        <v>0</v>
      </c>
      <c r="Z620" s="93">
        <v>0</v>
      </c>
      <c r="AA620" s="93">
        <v>5.5937047880764661</v>
      </c>
      <c r="AB620" s="93">
        <v>0</v>
      </c>
      <c r="AC620" s="93">
        <f>_xlfn.XLOOKUP(B620,'[3]Nur des jours'!$B:$B,'[3]Nur des jours'!$N:$N,"")</f>
        <v>0</v>
      </c>
      <c r="AD620" s="93">
        <v>0</v>
      </c>
      <c r="AE620" s="93">
        <v>4.7780531513869979</v>
      </c>
      <c r="AF620" s="93">
        <v>2.6758859753504933</v>
      </c>
      <c r="AG620" s="93"/>
      <c r="AH620" s="93">
        <v>0</v>
      </c>
      <c r="AI620" s="93">
        <v>0</v>
      </c>
      <c r="AJ620" s="93">
        <v>0</v>
      </c>
      <c r="AK620" s="93">
        <v>0</v>
      </c>
      <c r="AL620" s="93">
        <v>0</v>
      </c>
      <c r="AM620" s="49" t="s">
        <v>5559</v>
      </c>
      <c r="AN620" s="49"/>
      <c r="AO620" s="48" t="str" cm="1">
        <f t="array" ref="AO620">IFERROR(_xlfn.IFS(
AQ620="MPR ISSUE","PDH",
AQ620="BSS Hardware Issue","BSS",
AQ620="Sites strategiques, MLL, Pylone, etc.","ENVTECH",
AQ620="AKTIVCO DEFAUT GE &amp; POWER Cabinet","AKTIVCO",
AQ620="AKTIVCO Coupure ENEO &amp; Baisse de tension","AKTIVCO GRID ONLY",
AQ620="Coupure ENEO &amp; Baisse de tension","IHS GRID ONLY",
AQ620="Defaut GE &amp; POWER Cabinet","IHS",
AQ620="Sharing","Partners",
AQ620="Sites strategiques &amp; DataCenter","SST &amp; DC",
AQ620="Exclu","Exclu",
AQ620="SAT","SAT",
AQ620="SPARE-ISSUE","SPARE-ISSUE",
AQ620="Fiber CAmtel","TRANS_FO_CAMTEL",
AQ620="Fiber AOF","Fiber AOF",
AQ620="Projet OCM (HUAWEI)","TRAVAUX-HUAWEI",
AQ620="Projet OCM (NOKIA)","TRAVAUX-NOKIA",
AQ620="ACCESS-ISSUE","ACCESS-ISSUE",
AQ620="Projet OCM (ZTE, NOKIA, autres projets)","TRAVAUX OCM",
AQ620="No root CAuse","No root cause",
AQ620="ODU HS","PDH",
AQ620="IP &amp; VLAN","PDH",
AQ620="Warehouse HUAWEI","SPARE-ISSUE",
AQ620="SPARE-HS","SPARE-ISSUE",
AQ620="Power Telco","BSS",AQ620="no impacts","no impacts"
),"")</f>
        <v>No root cause</v>
      </c>
      <c r="AP620" s="48" t="str" cm="1">
        <f t="array" ref="AP620">IFERROR(_xlfn.IFS(
AQ620="MPR ISSUE","TX ISSUE",
AQ620="BSS Hardware Issue","RAN ISSUE",
AQ620="Sites strategiques, MLL, Pylone, etc.","ENVTECH",
AQ620="AKTIVCO DEFAUT GE &amp; POWER Cabinet","POWER ISSUE",
AQ620="AKTIVCO Coupure ENEO &amp; Baisse de tension","POWER ISSUE",
AQ620="Coupure ENEO &amp; Baisse de tension","POWER ISSUE",
AQ620="Defaut GE &amp; POWER Cabinet","POWER ISSUE",
AQ620="Sharing","POWER ISSUE",
AQ620="Sites strategiques &amp; DataCenter","POWER ISSUE",
AQ620="Exclu","Exclu",
AQ620="SAT","TX ISSUE",
AQ620="SPARE-ISSUE","SPARE-ISSUE",
AQ620="Fiber CAmtel","TX ISSUE",
AQ620="Fiber AOF","TX ISSUE",
AQ620="Projet OCM (HUAWEI)","TRAVAUX-HUAWEI",
AQ620="Projet OCM (NOKIA)","TRAVAUX -NOKIA",
AQ620="ACCESS-ISSUE","ACCESS-ISSUE",
AQ620="Projet OCM (ZTE, NOKIA, autres projets)","TRAVAUX OCM",
AQ620="No root CAuse","No root cause",
AQ620="ODU HS","TX ISSUE",
AQ620="IP &amp; VLAN","TX ISSUE",
AQ620="Warehouse HUAWEI","SPARE-ISSUE",
AQ620="SPARE-HS","SPARE-ISSUE",
AQ620="Power Telco","RAN ISSUE",AQ620="no impacts","no impacts"
),"")</f>
        <v>No root cause</v>
      </c>
      <c r="AQ620" s="67" t="s">
        <v>5344</v>
      </c>
      <c r="AR620" s="48" t="str" cm="1">
        <f t="array" ref="AR620">IFERROR(_xlfn.IFS(
AQ620="MPR ISSUE","ACTIVE",
AQ620="BSS Hardware Issue","ACTIVE",
AQ620="Sites strategiques, MLL, Pylone, etc.","PASSIVE",
AQ620="AKTIVCO DEFAUT GE &amp; POWER Cabinet","PASSIVE",
AQ620="AKTIVCO Coupure ENEO &amp; Baisse de tension","PASSIVE",
AQ620="Coupure ENEO &amp; Baisse de tension","PASSIVE",
AQ620="Defaut GE &amp; POWER Cabinet","PASSIVE",
AQ620="Sharing","PASSIVE",
AQ620="Sites strategiques &amp; DataCenter","PASSIVE",
AQ620="Exclu","Exclu",
AQ620="SAT","ACTIVE",
AQ620="SPARE-ISSUE","SPARE-ISSUE",
AQ620="Fiber CAmtel","ACTIVE",
AQ620="Fiber AOF","ACTIVE",
AQ620="Projet OCM (HUAWEI)","PLANNED WORKS",
AQ620="Projet OCM (NOKIA)","PLANNED WORKS",
AQ620="ACCESS-ISSUE","ACCESS-ISSUE",
AQ620="Projet OCM (ZTE, NOKIA, autres projets)","PLANNED WORKS",
AQ620="No root CAuse","No root cause",
AQ620="ODU HS","ACTIVE",
AQ620="IP &amp; VLAN","ACTIVE",
AQ620="Warehouse HUAWEI","SPARE-ISSUE",
AQ620="SPARE-HS","SPARE-ISSUE",
AQ620="Power Telco","ACTIVE", AQ620="no impacts","no impacts"
),"")</f>
        <v>No root cause</v>
      </c>
      <c r="AS620" s="92" t="s">
        <v>5537</v>
      </c>
      <c r="AT620" s="98" t="s">
        <v>2336</v>
      </c>
      <c r="AV620" s="17" t="s">
        <v>5537</v>
      </c>
      <c r="AW620" s="7" t="s">
        <v>5537</v>
      </c>
      <c r="AX620" s="6" t="s">
        <v>5537</v>
      </c>
      <c r="AY620" s="7"/>
      <c r="AZ620" s="3" t="s">
        <v>5537</v>
      </c>
      <c r="BA620" s="18" t="s">
        <v>5537</v>
      </c>
      <c r="BB620" s="18" t="s">
        <v>5537</v>
      </c>
      <c r="BC620" s="18" t="s">
        <v>5537</v>
      </c>
      <c r="BD620" s="18" t="s">
        <v>5537</v>
      </c>
      <c r="BE620" s="18" t="s">
        <v>5537</v>
      </c>
      <c r="BF620" s="18" t="s">
        <v>5537</v>
      </c>
      <c r="BG620" s="18" t="s">
        <v>5537</v>
      </c>
      <c r="BH620" s="18" t="s">
        <v>5537</v>
      </c>
      <c r="BI620" s="18" t="s">
        <v>5537</v>
      </c>
      <c r="BJ620" s="18" t="s">
        <v>5537</v>
      </c>
      <c r="BK620" s="18" t="s">
        <v>5537</v>
      </c>
      <c r="BL620" s="9" t="s">
        <v>5537</v>
      </c>
      <c r="BM620" s="14" t="s">
        <v>5537</v>
      </c>
      <c r="BN620" s="14" t="s">
        <v>5537</v>
      </c>
      <c r="BO620" s="14" t="str">
        <f>_xlfn.XLOOKUP(B620,'[4]cell downs 18042026 17h'!$B:$B,'[4]cell downs 18042026 17h'!$B:$B,"")</f>
        <v/>
      </c>
      <c r="BP620" s="14" t="str">
        <f>_xlfn.XLOOKUP(B620,'[5]Cells Huawei 19042026 15h'!$B:$B,'[5]Cells Huawei 19042026 15h'!$B:$B,"")</f>
        <v/>
      </c>
      <c r="BQ620" s="9" t="str">
        <f>_xlfn.XLOOKUP(B620,'[6]cells down 19042026 9H40'!$B:$B,'[6]cells down 19042026 9H40'!$B:$B,"")</f>
        <v/>
      </c>
      <c r="BR620" s="9" t="s">
        <v>5537</v>
      </c>
      <c r="BS620" s="9" t="s">
        <v>5537</v>
      </c>
      <c r="BT620" s="108"/>
    </row>
    <row r="621" spans="1:72" s="9" customFormat="1" x14ac:dyDescent="0.35">
      <c r="A621" s="19" t="s">
        <v>5420</v>
      </c>
      <c r="B621" s="26" t="s">
        <v>5421</v>
      </c>
      <c r="C621" s="3" t="str">
        <f>_xlfn.XLOOKUP(B621,'[1]daily break down'!$D:$D,'[1]daily break down'!$E:$E,"")</f>
        <v>CENTRE</v>
      </c>
      <c r="D621" s="19" t="s">
        <v>357</v>
      </c>
      <c r="E621" s="19" t="s">
        <v>987</v>
      </c>
      <c r="F621" s="19" t="s">
        <v>226</v>
      </c>
      <c r="G621" s="19" t="s">
        <v>489</v>
      </c>
      <c r="H621" s="34" t="str">
        <f>_xlfn.XLOOKUP(B621,[2]CALCULATION!$B:$B,[2]CALCULATION!$H:$H,"")</f>
        <v>ZTE</v>
      </c>
      <c r="I621" s="28">
        <v>0.47814061461106661</v>
      </c>
      <c r="J621" s="28">
        <v>16.793456238425033</v>
      </c>
      <c r="K621" s="28">
        <v>2.4530188366963159</v>
      </c>
      <c r="L621" s="28">
        <v>0</v>
      </c>
      <c r="M621" s="28">
        <v>0</v>
      </c>
      <c r="N621" s="28">
        <v>3.0390973452843775E-2</v>
      </c>
      <c r="O621" s="28">
        <v>0.10315809298781874</v>
      </c>
      <c r="P621" s="28">
        <v>0.24162964104407919</v>
      </c>
      <c r="Q621" s="28">
        <v>0</v>
      </c>
      <c r="R621" s="28">
        <v>9.4651295682769589</v>
      </c>
      <c r="S621" s="93">
        <v>14.494050931276449</v>
      </c>
      <c r="T621" s="93">
        <f>_xlfn.XLOOKUP(B621,'[3]Nur des jours'!$B:$B,'[3]Nur des jours'!$U:$U,"")</f>
        <v>5.7646896839053401</v>
      </c>
      <c r="U621" s="93">
        <v>4.3131104947308057</v>
      </c>
      <c r="V621" s="93">
        <v>5.6889262712130435</v>
      </c>
      <c r="W621" s="93">
        <v>5.764689683905341</v>
      </c>
      <c r="X621" s="93">
        <v>0.16506364982749896</v>
      </c>
      <c r="Y621" s="93">
        <v>0</v>
      </c>
      <c r="Z621" s="93">
        <v>0</v>
      </c>
      <c r="AA621" s="93">
        <v>0</v>
      </c>
      <c r="AB621" s="93">
        <v>1.7478376751047867E-2</v>
      </c>
      <c r="AC621" s="93">
        <f>_xlfn.XLOOKUP(B621,'[3]Nur des jours'!$B:$B,'[3]Nur des jours'!$N:$N,"")</f>
        <v>1.1322242768232442</v>
      </c>
      <c r="AD621" s="93">
        <v>1.1322242768232442</v>
      </c>
      <c r="AE621" s="93">
        <v>1.2633656076910567</v>
      </c>
      <c r="AF621" s="93">
        <v>2.6078273164913131</v>
      </c>
      <c r="AG621" s="93"/>
      <c r="AH621" s="93">
        <v>0</v>
      </c>
      <c r="AI621" s="93">
        <v>0</v>
      </c>
      <c r="AJ621" s="93">
        <v>0</v>
      </c>
      <c r="AK621" s="93">
        <v>0</v>
      </c>
      <c r="AL621" s="93">
        <v>0</v>
      </c>
      <c r="AM621" s="49" t="s">
        <v>5559</v>
      </c>
      <c r="AN621" s="49"/>
      <c r="AO621" s="48" t="str" cm="1">
        <f t="array" ref="AO621">IFERROR(_xlfn.IFS(
AQ621="MPR ISSUE","PDH",
AQ621="BSS Hardware Issue","BSS",
AQ621="Sites strategiques, MLL, Pylone, etc.","ENVTECH",
AQ621="AKTIVCO DEFAUT GE &amp; POWER Cabinet","AKTIVCO",
AQ621="AKTIVCO Coupure ENEO &amp; Baisse de tension","AKTIVCO GRID ONLY",
AQ621="Coupure ENEO &amp; Baisse de tension","IHS GRID ONLY",
AQ621="Defaut GE &amp; POWER Cabinet","IHS",
AQ621="Sharing","Partners",
AQ621="Sites strategiques &amp; DataCenter","SST &amp; DC",
AQ621="Exclu","Exclu",
AQ621="SAT","SAT",
AQ621="SPARE-ISSUE","SPARE-ISSUE",
AQ621="Fiber CAmtel","TRANS_FO_CAMTEL",
AQ621="Fiber AOF","Fiber AOF",
AQ621="Projet OCM (HUAWEI)","TRAVAUX-HUAWEI",
AQ621="Projet OCM (NOKIA)","TRAVAUX-NOKIA",
AQ621="ACCESS-ISSUE","ACCESS-ISSUE",
AQ621="Projet OCM (ZTE, NOKIA, autres projets)","TRAVAUX OCM",
AQ621="No root CAuse","No root cause",
AQ621="ODU HS","PDH",
AQ621="IP &amp; VLAN","PDH",
AQ621="Warehouse HUAWEI","SPARE-ISSUE",
AQ621="SPARE-HS","SPARE-ISSUE",
AQ621="Power Telco","BSS",AQ621="no impacts","no impacts"
),"")</f>
        <v>No root cause</v>
      </c>
      <c r="AP621" s="48" t="str" cm="1">
        <f t="array" ref="AP621">IFERROR(_xlfn.IFS(
AQ621="MPR ISSUE","TX ISSUE",
AQ621="BSS Hardware Issue","RAN ISSUE",
AQ621="Sites strategiques, MLL, Pylone, etc.","ENVTECH",
AQ621="AKTIVCO DEFAUT GE &amp; POWER Cabinet","POWER ISSUE",
AQ621="AKTIVCO Coupure ENEO &amp; Baisse de tension","POWER ISSUE",
AQ621="Coupure ENEO &amp; Baisse de tension","POWER ISSUE",
AQ621="Defaut GE &amp; POWER Cabinet","POWER ISSUE",
AQ621="Sharing","POWER ISSUE",
AQ621="Sites strategiques &amp; DataCenter","POWER ISSUE",
AQ621="Exclu","Exclu",
AQ621="SAT","TX ISSUE",
AQ621="SPARE-ISSUE","SPARE-ISSUE",
AQ621="Fiber CAmtel","TX ISSUE",
AQ621="Fiber AOF","TX ISSUE",
AQ621="Projet OCM (HUAWEI)","TRAVAUX-HUAWEI",
AQ621="Projet OCM (NOKIA)","TRAVAUX -NOKIA",
AQ621="ACCESS-ISSUE","ACCESS-ISSUE",
AQ621="Projet OCM (ZTE, NOKIA, autres projets)","TRAVAUX OCM",
AQ621="No root CAuse","No root cause",
AQ621="ODU HS","TX ISSUE",
AQ621="IP &amp; VLAN","TX ISSUE",
AQ621="Warehouse HUAWEI","SPARE-ISSUE",
AQ621="SPARE-HS","SPARE-ISSUE",
AQ621="Power Telco","RAN ISSUE",AQ621="no impacts","no impacts"
),"")</f>
        <v>No root cause</v>
      </c>
      <c r="AQ621" s="67" t="s">
        <v>5344</v>
      </c>
      <c r="AR621" s="48" t="str" cm="1">
        <f t="array" ref="AR621">IFERROR(_xlfn.IFS(
AQ621="MPR ISSUE","ACTIVE",
AQ621="BSS Hardware Issue","ACTIVE",
AQ621="Sites strategiques, MLL, Pylone, etc.","PASSIVE",
AQ621="AKTIVCO DEFAUT GE &amp; POWER Cabinet","PASSIVE",
AQ621="AKTIVCO Coupure ENEO &amp; Baisse de tension","PASSIVE",
AQ621="Coupure ENEO &amp; Baisse de tension","PASSIVE",
AQ621="Defaut GE &amp; POWER Cabinet","PASSIVE",
AQ621="Sharing","PASSIVE",
AQ621="Sites strategiques &amp; DataCenter","PASSIVE",
AQ621="Exclu","Exclu",
AQ621="SAT","ACTIVE",
AQ621="SPARE-ISSUE","SPARE-ISSUE",
AQ621="Fiber CAmtel","ACTIVE",
AQ621="Fiber AOF","ACTIVE",
AQ621="Projet OCM (HUAWEI)","PLANNED WORKS",
AQ621="Projet OCM (NOKIA)","PLANNED WORKS",
AQ621="ACCESS-ISSUE","ACCESS-ISSUE",
AQ621="Projet OCM (ZTE, NOKIA, autres projets)","PLANNED WORKS",
AQ621="No root CAuse","No root cause",
AQ621="ODU HS","ACTIVE",
AQ621="IP &amp; VLAN","ACTIVE",
AQ621="Warehouse HUAWEI","SPARE-ISSUE",
AQ621="SPARE-HS","SPARE-ISSUE",
AQ621="Power Telco","ACTIVE", AQ621="no impacts","no impacts"
),"")</f>
        <v>No root cause</v>
      </c>
      <c r="AS621" s="92" t="s">
        <v>5537</v>
      </c>
      <c r="AT621" s="98" t="s">
        <v>5421</v>
      </c>
      <c r="AV621" s="17" t="s">
        <v>5537</v>
      </c>
      <c r="AW621" s="7" t="s">
        <v>5537</v>
      </c>
      <c r="AX621" s="6" t="s">
        <v>5537</v>
      </c>
      <c r="AY621" s="7"/>
      <c r="AZ621" s="3" t="s">
        <v>5537</v>
      </c>
      <c r="BA621" s="18" t="s">
        <v>5537</v>
      </c>
      <c r="BB621" s="18" t="s">
        <v>5537</v>
      </c>
      <c r="BC621" s="18" t="s">
        <v>5537</v>
      </c>
      <c r="BD621" s="18" t="s">
        <v>5537</v>
      </c>
      <c r="BE621" s="18" t="s">
        <v>5537</v>
      </c>
      <c r="BF621" s="18" t="s">
        <v>5537</v>
      </c>
      <c r="BG621" s="18" t="s">
        <v>5537</v>
      </c>
      <c r="BH621" s="18" t="s">
        <v>5537</v>
      </c>
      <c r="BI621" s="18" t="s">
        <v>5537</v>
      </c>
      <c r="BJ621" s="18" t="s">
        <v>5537</v>
      </c>
      <c r="BK621" s="18" t="s">
        <v>5537</v>
      </c>
      <c r="BL621" s="9" t="s">
        <v>5537</v>
      </c>
      <c r="BM621" s="14" t="s">
        <v>5537</v>
      </c>
      <c r="BN621" s="14" t="s">
        <v>5537</v>
      </c>
      <c r="BO621" s="14" t="str">
        <f>_xlfn.XLOOKUP(B621,'[4]cell downs 18042026 17h'!$B:$B,'[4]cell downs 18042026 17h'!$B:$B,"")</f>
        <v/>
      </c>
      <c r="BP621" s="14" t="str">
        <f>_xlfn.XLOOKUP(B621,'[5]Cells Huawei 19042026 15h'!$B:$B,'[5]Cells Huawei 19042026 15h'!$B:$B,"")</f>
        <v/>
      </c>
      <c r="BQ621" s="9" t="str">
        <f>_xlfn.XLOOKUP(B621,'[6]cells down 19042026 9H40'!$B:$B,'[6]cells down 19042026 9H40'!$B:$B,"")</f>
        <v/>
      </c>
      <c r="BR621" s="9" t="s">
        <v>5537</v>
      </c>
      <c r="BS621" s="9" t="s">
        <v>12</v>
      </c>
      <c r="BT621" s="108"/>
    </row>
    <row r="622" spans="1:72" s="9" customFormat="1" x14ac:dyDescent="0.35">
      <c r="A622" s="1" t="s">
        <v>933</v>
      </c>
      <c r="B622" s="8" t="s">
        <v>934</v>
      </c>
      <c r="C622" s="3" t="str">
        <f>_xlfn.XLOOKUP(B622,'[1]daily break down'!$D:$D,'[1]daily break down'!$E:$E,"")</f>
        <v>NORD-OUEST</v>
      </c>
      <c r="D622" s="1" t="s">
        <v>11</v>
      </c>
      <c r="E622" s="1" t="s">
        <v>12</v>
      </c>
      <c r="F622" s="3" t="s">
        <v>51</v>
      </c>
      <c r="G622" s="1" t="s">
        <v>52</v>
      </c>
      <c r="H622" s="32" t="str">
        <f>_xlfn.XLOOKUP(B622,[2]CALCULATION!$B:$B,[2]CALCULATION!$H:$H,"")</f>
        <v>Huawei</v>
      </c>
      <c r="I622" s="28">
        <v>0</v>
      </c>
      <c r="J622" s="28">
        <v>0</v>
      </c>
      <c r="K622" s="28">
        <v>0</v>
      </c>
      <c r="L622" s="28">
        <v>0</v>
      </c>
      <c r="M622" s="28">
        <v>3.3321633521957126</v>
      </c>
      <c r="N622" s="28">
        <v>0</v>
      </c>
      <c r="O622" s="28">
        <v>1.1231283868813724</v>
      </c>
      <c r="P622" s="28">
        <v>0</v>
      </c>
      <c r="Q622" s="28">
        <v>0</v>
      </c>
      <c r="R622" s="28">
        <v>0</v>
      </c>
      <c r="S622" s="93">
        <v>4.7084606757925203E-3</v>
      </c>
      <c r="T622" s="93">
        <f>_xlfn.XLOOKUP(B622,'[3]Nur des jours'!$B:$B,'[3]Nur des jours'!$U:$U,"")</f>
        <v>0</v>
      </c>
      <c r="U622" s="93">
        <v>2.1451497147814274</v>
      </c>
      <c r="V622" s="93">
        <v>0</v>
      </c>
      <c r="W622" s="93">
        <v>0</v>
      </c>
      <c r="X622" s="93">
        <v>0</v>
      </c>
      <c r="Y622" s="93">
        <v>0</v>
      </c>
      <c r="Z622" s="93">
        <v>0.25989276124109317</v>
      </c>
      <c r="AA622" s="93">
        <v>0</v>
      </c>
      <c r="AB622" s="93">
        <v>0</v>
      </c>
      <c r="AC622" s="93">
        <f>_xlfn.XLOOKUP(B622,'[3]Nur des jours'!$B:$B,'[3]Nur des jours'!$N:$N,"")</f>
        <v>0</v>
      </c>
      <c r="AD622" s="93">
        <v>0</v>
      </c>
      <c r="AE622" s="93">
        <v>1.8783369431531849</v>
      </c>
      <c r="AF622" s="93">
        <v>2.6048310233339893</v>
      </c>
      <c r="AG622" s="93"/>
      <c r="AH622" s="93">
        <v>0</v>
      </c>
      <c r="AI622" s="93">
        <v>0</v>
      </c>
      <c r="AJ622" s="93">
        <v>0</v>
      </c>
      <c r="AK622" s="93">
        <v>0</v>
      </c>
      <c r="AL622" s="93">
        <v>0</v>
      </c>
      <c r="AM622" s="49" t="s">
        <v>5559</v>
      </c>
      <c r="AN622" s="49"/>
      <c r="AO622" s="48" t="str" cm="1">
        <f t="array" ref="AO622">IFERROR(_xlfn.IFS(
AQ622="MPR ISSUE","PDH",
AQ622="BSS Hardware Issue","BSS",
AQ622="Sites strategiques, MLL, Pylone, etc.","ENVTECH",
AQ622="AKTIVCO DEFAUT GE &amp; POWER Cabinet","AKTIVCO",
AQ622="AKTIVCO Coupure ENEO &amp; Baisse de tension","AKTIVCO GRID ONLY",
AQ622="Coupure ENEO &amp; Baisse de tension","IHS GRID ONLY",
AQ622="Defaut GE &amp; POWER Cabinet","IHS",
AQ622="Sharing","Partners",
AQ622="Sites strategiques &amp; DataCenter","SST &amp; DC",
AQ622="Exclu","Exclu",
AQ622="SAT","SAT",
AQ622="SPARE-ISSUE","SPARE-ISSUE",
AQ622="Fiber CAmtel","TRANS_FO_CAMTEL",
AQ622="Fiber AOF","Fiber AOF",
AQ622="Projet OCM (HUAWEI)","TRAVAUX-HUAWEI",
AQ622="Projet OCM (NOKIA)","TRAVAUX-NOKIA",
AQ622="ACCESS-ISSUE","ACCESS-ISSUE",
AQ622="Projet OCM (ZTE, NOKIA, autres projets)","TRAVAUX OCM",
AQ622="No root CAuse","No root cause",
AQ622="ODU HS","PDH",
AQ622="IP &amp; VLAN","PDH",
AQ622="Warehouse HUAWEI","SPARE-ISSUE",
AQ622="SPARE-HS","SPARE-ISSUE",
AQ622="Power Telco","BSS",AQ622="no impacts","no impacts"
),"")</f>
        <v>No root cause</v>
      </c>
      <c r="AP622" s="48" t="str" cm="1">
        <f t="array" ref="AP622">IFERROR(_xlfn.IFS(
AQ622="MPR ISSUE","TX ISSUE",
AQ622="BSS Hardware Issue","RAN ISSUE",
AQ622="Sites strategiques, MLL, Pylone, etc.","ENVTECH",
AQ622="AKTIVCO DEFAUT GE &amp; POWER Cabinet","POWER ISSUE",
AQ622="AKTIVCO Coupure ENEO &amp; Baisse de tension","POWER ISSUE",
AQ622="Coupure ENEO &amp; Baisse de tension","POWER ISSUE",
AQ622="Defaut GE &amp; POWER Cabinet","POWER ISSUE",
AQ622="Sharing","POWER ISSUE",
AQ622="Sites strategiques &amp; DataCenter","POWER ISSUE",
AQ622="Exclu","Exclu",
AQ622="SAT","TX ISSUE",
AQ622="SPARE-ISSUE","SPARE-ISSUE",
AQ622="Fiber CAmtel","TX ISSUE",
AQ622="Fiber AOF","TX ISSUE",
AQ622="Projet OCM (HUAWEI)","TRAVAUX-HUAWEI",
AQ622="Projet OCM (NOKIA)","TRAVAUX -NOKIA",
AQ622="ACCESS-ISSUE","ACCESS-ISSUE",
AQ622="Projet OCM (ZTE, NOKIA, autres projets)","TRAVAUX OCM",
AQ622="No root CAuse","No root cause",
AQ622="ODU HS","TX ISSUE",
AQ622="IP &amp; VLAN","TX ISSUE",
AQ622="Warehouse HUAWEI","SPARE-ISSUE",
AQ622="SPARE-HS","SPARE-ISSUE",
AQ622="Power Telco","RAN ISSUE",AQ622="no impacts","no impacts"
),"")</f>
        <v>No root cause</v>
      </c>
      <c r="AQ622" s="126" t="s">
        <v>5344</v>
      </c>
      <c r="AR622" s="48" t="str" cm="1">
        <f t="array" ref="AR622">IFERROR(_xlfn.IFS(
AQ622="MPR ISSUE","ACTIVE",
AQ622="BSS Hardware Issue","ACTIVE",
AQ622="Sites strategiques, MLL, Pylone, etc.","PASSIVE",
AQ622="AKTIVCO DEFAUT GE &amp; POWER Cabinet","PASSIVE",
AQ622="AKTIVCO Coupure ENEO &amp; Baisse de tension","PASSIVE",
AQ622="Coupure ENEO &amp; Baisse de tension","PASSIVE",
AQ622="Defaut GE &amp; POWER Cabinet","PASSIVE",
AQ622="Sharing","PASSIVE",
AQ622="Sites strategiques &amp; DataCenter","PASSIVE",
AQ622="Exclu","Exclu",
AQ622="SAT","ACTIVE",
AQ622="SPARE-ISSUE","SPARE-ISSUE",
AQ622="Fiber CAmtel","ACTIVE",
AQ622="Fiber AOF","ACTIVE",
AQ622="Projet OCM (HUAWEI)","PLANNED WORKS",
AQ622="Projet OCM (NOKIA)","PLANNED WORKS",
AQ622="ACCESS-ISSUE","ACCESS-ISSUE",
AQ622="Projet OCM (ZTE, NOKIA, autres projets)","PLANNED WORKS",
AQ622="No root CAuse","No root cause",
AQ622="ODU HS","ACTIVE",
AQ622="IP &amp; VLAN","ACTIVE",
AQ622="Warehouse HUAWEI","SPARE-ISSUE",
AQ622="SPARE-HS","SPARE-ISSUE",
AQ622="Power Telco","ACTIVE", AQ622="no impacts","no impacts"
),"")</f>
        <v>No root cause</v>
      </c>
      <c r="AS622" s="92" t="s">
        <v>5537</v>
      </c>
      <c r="AT622" s="98" t="s">
        <v>934</v>
      </c>
      <c r="AV622" s="17" t="s">
        <v>5537</v>
      </c>
      <c r="AW622" s="7" t="s">
        <v>5537</v>
      </c>
      <c r="AX622" s="6" t="s">
        <v>5537</v>
      </c>
      <c r="AY622" s="7"/>
      <c r="AZ622" s="3" t="s">
        <v>5537</v>
      </c>
      <c r="BA622" s="18" t="s">
        <v>5537</v>
      </c>
      <c r="BB622" s="18" t="s">
        <v>5537</v>
      </c>
      <c r="BC622" s="18" t="s">
        <v>5537</v>
      </c>
      <c r="BD622" s="18" t="s">
        <v>5537</v>
      </c>
      <c r="BE622" s="18" t="s">
        <v>5537</v>
      </c>
      <c r="BF622" s="18" t="s">
        <v>5537</v>
      </c>
      <c r="BG622" s="18" t="s">
        <v>5537</v>
      </c>
      <c r="BH622" s="18" t="s">
        <v>5537</v>
      </c>
      <c r="BI622" s="18" t="s">
        <v>5537</v>
      </c>
      <c r="BJ622" s="18" t="s">
        <v>5537</v>
      </c>
      <c r="BK622" s="18" t="s">
        <v>5537</v>
      </c>
      <c r="BL622" s="9" t="s">
        <v>5537</v>
      </c>
      <c r="BM622" s="14" t="s">
        <v>5537</v>
      </c>
      <c r="BN622" s="14" t="s">
        <v>5537</v>
      </c>
      <c r="BO622" s="14" t="str">
        <f>_xlfn.XLOOKUP(B622,'[4]cell downs 18042026 17h'!$B:$B,'[4]cell downs 18042026 17h'!$B:$B,"")</f>
        <v/>
      </c>
      <c r="BP622" s="14" t="str">
        <f>_xlfn.XLOOKUP(B622,'[5]Cells Huawei 19042026 15h'!$B:$B,'[5]Cells Huawei 19042026 15h'!$B:$B,"")</f>
        <v/>
      </c>
      <c r="BQ622" s="9" t="str">
        <f>_xlfn.XLOOKUP(B622,'[6]cells down 19042026 9H40'!$B:$B,'[6]cells down 19042026 9H40'!$B:$B,"")</f>
        <v/>
      </c>
      <c r="BR622" s="9" t="s">
        <v>934</v>
      </c>
      <c r="BS622" s="9" t="s">
        <v>5537</v>
      </c>
      <c r="BT622" s="108"/>
    </row>
    <row r="623" spans="1:72" s="9" customFormat="1" x14ac:dyDescent="0.35">
      <c r="A623" s="1" t="s">
        <v>3343</v>
      </c>
      <c r="B623" s="8" t="s">
        <v>3344</v>
      </c>
      <c r="C623" s="3" t="str">
        <f>_xlfn.XLOOKUP(B623,'[1]daily break down'!$D:$D,'[1]daily break down'!$E:$E,"")</f>
        <v>Yaounde</v>
      </c>
      <c r="D623" s="1" t="s">
        <v>21</v>
      </c>
      <c r="E623" s="1" t="s">
        <v>36</v>
      </c>
      <c r="F623" s="3" t="s">
        <v>37</v>
      </c>
      <c r="G623" s="1" t="s">
        <v>38</v>
      </c>
      <c r="H623" s="34" t="str">
        <f>_xlfn.XLOOKUP(B623,[2]CALCULATION!$B:$B,[2]CALCULATION!$H:$H,"")</f>
        <v>ZTE</v>
      </c>
      <c r="I623" s="28">
        <v>1.1765622815202907</v>
      </c>
      <c r="J623" s="28">
        <v>2.7196532575413839</v>
      </c>
      <c r="K623" s="28">
        <v>1.5767279337277011</v>
      </c>
      <c r="L623" s="28">
        <v>0</v>
      </c>
      <c r="M623" s="28">
        <v>1.1134617744333453</v>
      </c>
      <c r="N623" s="28">
        <v>2.1990651565348997E-2</v>
      </c>
      <c r="O623" s="28">
        <v>0</v>
      </c>
      <c r="P623" s="28">
        <v>1.5674893631592912</v>
      </c>
      <c r="Q623" s="28">
        <v>4.1260740284162765</v>
      </c>
      <c r="R623" s="28">
        <v>1.0447075475197836</v>
      </c>
      <c r="S623" s="93">
        <v>5.5444978069987698</v>
      </c>
      <c r="T623" s="93">
        <f>_xlfn.XLOOKUP(B623,'[3]Nur des jours'!$B:$B,'[3]Nur des jours'!$U:$U,"")</f>
        <v>0</v>
      </c>
      <c r="U623" s="93">
        <v>2.0945872677516078</v>
      </c>
      <c r="V623" s="93">
        <v>2.5340435974922477</v>
      </c>
      <c r="W623" s="93">
        <v>0</v>
      </c>
      <c r="X623" s="93">
        <v>1.9838314314005787</v>
      </c>
      <c r="Y623" s="93">
        <v>0</v>
      </c>
      <c r="Z623" s="93">
        <v>2.1787866724880365</v>
      </c>
      <c r="AA623" s="93">
        <v>0</v>
      </c>
      <c r="AB623" s="93">
        <v>0</v>
      </c>
      <c r="AC623" s="93">
        <f>_xlfn.XLOOKUP(B623,'[3]Nur des jours'!$B:$B,'[3]Nur des jours'!$N:$N,"")</f>
        <v>0</v>
      </c>
      <c r="AD623" s="93">
        <v>0</v>
      </c>
      <c r="AE623" s="93">
        <v>0</v>
      </c>
      <c r="AF623" s="93">
        <v>2.5279083305510617</v>
      </c>
      <c r="AG623" s="93"/>
      <c r="AH623" s="93">
        <v>0</v>
      </c>
      <c r="AI623" s="93">
        <v>0</v>
      </c>
      <c r="AJ623" s="93">
        <v>0</v>
      </c>
      <c r="AK623" s="93">
        <v>0</v>
      </c>
      <c r="AL623" s="93">
        <v>0</v>
      </c>
      <c r="AM623" s="49" t="s">
        <v>5559</v>
      </c>
      <c r="AN623" s="49"/>
      <c r="AO623" s="48" t="str" cm="1">
        <f t="array" ref="AO623">IFERROR(_xlfn.IFS(
AQ623="MPR ISSUE","PDH",
AQ623="BSS Hardware Issue","BSS",
AQ623="Sites strategiques, MLL, Pylone, etc.","ENVTECH",
AQ623="AKTIVCO DEFAUT GE &amp; POWER Cabinet","AKTIVCO",
AQ623="AKTIVCO Coupure ENEO &amp; Baisse de tension","AKTIVCO GRID ONLY",
AQ623="Coupure ENEO &amp; Baisse de tension","IHS GRID ONLY",
AQ623="Defaut GE &amp; POWER Cabinet","IHS",
AQ623="Sharing","Partners",
AQ623="Sites strategiques &amp; DataCenter","SST &amp; DC",
AQ623="Exclu","Exclu",
AQ623="SAT","SAT",
AQ623="SPARE-ISSUE","SPARE-ISSUE",
AQ623="Fiber CAmtel","TRANS_FO_CAMTEL",
AQ623="Fiber AOF","Fiber AOF",
AQ623="Projet OCM (HUAWEI)","TRAVAUX-HUAWEI",
AQ623="Projet OCM (NOKIA)","TRAVAUX-NOKIA",
AQ623="ACCESS-ISSUE","ACCESS-ISSUE",
AQ623="Projet OCM (ZTE, NOKIA, autres projets)","TRAVAUX OCM",
AQ623="No root CAuse","No root cause",
AQ623="ODU HS","PDH",
AQ623="IP &amp; VLAN","PDH",
AQ623="Warehouse HUAWEI","SPARE-ISSUE",
AQ623="SPARE-HS","SPARE-ISSUE",
AQ623="Power Telco","BSS",AQ623="no impacts","no impacts"
),"")</f>
        <v>No root cause</v>
      </c>
      <c r="AP623" s="48" t="str" cm="1">
        <f t="array" ref="AP623">IFERROR(_xlfn.IFS(
AQ623="MPR ISSUE","TX ISSUE",
AQ623="BSS Hardware Issue","RAN ISSUE",
AQ623="Sites strategiques, MLL, Pylone, etc.","ENVTECH",
AQ623="AKTIVCO DEFAUT GE &amp; POWER Cabinet","POWER ISSUE",
AQ623="AKTIVCO Coupure ENEO &amp; Baisse de tension","POWER ISSUE",
AQ623="Coupure ENEO &amp; Baisse de tension","POWER ISSUE",
AQ623="Defaut GE &amp; POWER Cabinet","POWER ISSUE",
AQ623="Sharing","POWER ISSUE",
AQ623="Sites strategiques &amp; DataCenter","POWER ISSUE",
AQ623="Exclu","Exclu",
AQ623="SAT","TX ISSUE",
AQ623="SPARE-ISSUE","SPARE-ISSUE",
AQ623="Fiber CAmtel","TX ISSUE",
AQ623="Fiber AOF","TX ISSUE",
AQ623="Projet OCM (HUAWEI)","TRAVAUX-HUAWEI",
AQ623="Projet OCM (NOKIA)","TRAVAUX -NOKIA",
AQ623="ACCESS-ISSUE","ACCESS-ISSUE",
AQ623="Projet OCM (ZTE, NOKIA, autres projets)","TRAVAUX OCM",
AQ623="No root CAuse","No root cause",
AQ623="ODU HS","TX ISSUE",
AQ623="IP &amp; VLAN","TX ISSUE",
AQ623="Warehouse HUAWEI","SPARE-ISSUE",
AQ623="SPARE-HS","SPARE-ISSUE",
AQ623="Power Telco","RAN ISSUE",AQ623="no impacts","no impacts"
),"")</f>
        <v>No root cause</v>
      </c>
      <c r="AQ623" s="67" t="s">
        <v>5344</v>
      </c>
      <c r="AR623" s="48" t="str" cm="1">
        <f t="array" ref="AR623">IFERROR(_xlfn.IFS(
AQ623="MPR ISSUE","ACTIVE",
AQ623="BSS Hardware Issue","ACTIVE",
AQ623="Sites strategiques, MLL, Pylone, etc.","PASSIVE",
AQ623="AKTIVCO DEFAUT GE &amp; POWER Cabinet","PASSIVE",
AQ623="AKTIVCO Coupure ENEO &amp; Baisse de tension","PASSIVE",
AQ623="Coupure ENEO &amp; Baisse de tension","PASSIVE",
AQ623="Defaut GE &amp; POWER Cabinet","PASSIVE",
AQ623="Sharing","PASSIVE",
AQ623="Sites strategiques &amp; DataCenter","PASSIVE",
AQ623="Exclu","Exclu",
AQ623="SAT","ACTIVE",
AQ623="SPARE-ISSUE","SPARE-ISSUE",
AQ623="Fiber CAmtel","ACTIVE",
AQ623="Fiber AOF","ACTIVE",
AQ623="Projet OCM (HUAWEI)","PLANNED WORKS",
AQ623="Projet OCM (NOKIA)","PLANNED WORKS",
AQ623="ACCESS-ISSUE","ACCESS-ISSUE",
AQ623="Projet OCM (ZTE, NOKIA, autres projets)","PLANNED WORKS",
AQ623="No root CAuse","No root cause",
AQ623="ODU HS","ACTIVE",
AQ623="IP &amp; VLAN","ACTIVE",
AQ623="Warehouse HUAWEI","SPARE-ISSUE",
AQ623="SPARE-HS","SPARE-ISSUE",
AQ623="Power Telco","ACTIVE", AQ623="no impacts","no impacts"
),"")</f>
        <v>No root cause</v>
      </c>
      <c r="AS623" s="92" t="s">
        <v>5537</v>
      </c>
      <c r="AT623" s="98" t="s">
        <v>3344</v>
      </c>
      <c r="AV623" s="17" t="s">
        <v>5537</v>
      </c>
      <c r="AW623" s="7" t="s">
        <v>5537</v>
      </c>
      <c r="AX623" s="6" t="s">
        <v>5537</v>
      </c>
      <c r="AY623" s="7"/>
      <c r="AZ623" s="3" t="s">
        <v>5537</v>
      </c>
      <c r="BA623" s="18" t="s">
        <v>5537</v>
      </c>
      <c r="BB623" s="18" t="s">
        <v>5537</v>
      </c>
      <c r="BC623" s="18" t="s">
        <v>5537</v>
      </c>
      <c r="BD623" s="18" t="s">
        <v>5537</v>
      </c>
      <c r="BE623" s="18" t="s">
        <v>5537</v>
      </c>
      <c r="BF623" s="18" t="s">
        <v>5537</v>
      </c>
      <c r="BG623" s="18" t="s">
        <v>5537</v>
      </c>
      <c r="BH623" s="18" t="s">
        <v>5537</v>
      </c>
      <c r="BI623" s="18" t="s">
        <v>5537</v>
      </c>
      <c r="BJ623" s="18" t="s">
        <v>5537</v>
      </c>
      <c r="BK623" s="18" t="s">
        <v>5537</v>
      </c>
      <c r="BL623" s="9" t="s">
        <v>5537</v>
      </c>
      <c r="BM623" s="14" t="s">
        <v>5537</v>
      </c>
      <c r="BN623" s="14" t="s">
        <v>5537</v>
      </c>
      <c r="BO623" s="14" t="str">
        <f>_xlfn.XLOOKUP(B623,'[4]cell downs 18042026 17h'!$B:$B,'[4]cell downs 18042026 17h'!$B:$B,"")</f>
        <v/>
      </c>
      <c r="BP623" s="14" t="str">
        <f>_xlfn.XLOOKUP(B623,'[5]Cells Huawei 19042026 15h'!$B:$B,'[5]Cells Huawei 19042026 15h'!$B:$B,"")</f>
        <v/>
      </c>
      <c r="BQ623" s="9" t="str">
        <f>_xlfn.XLOOKUP(B623,'[6]cells down 19042026 9H40'!$B:$B,'[6]cells down 19042026 9H40'!$B:$B,"")</f>
        <v/>
      </c>
      <c r="BR623" s="9" t="s">
        <v>5537</v>
      </c>
      <c r="BS623" s="9" t="s">
        <v>5537</v>
      </c>
      <c r="BT623" s="108"/>
    </row>
    <row r="624" spans="1:72" s="9" customFormat="1" x14ac:dyDescent="0.35">
      <c r="A624" s="1" t="s">
        <v>2895</v>
      </c>
      <c r="B624" s="8" t="s">
        <v>2896</v>
      </c>
      <c r="C624" s="3" t="str">
        <f>_xlfn.XLOOKUP(B624,'[1]daily break down'!$D:$D,'[1]daily break down'!$E:$E,"")</f>
        <v>Garoua</v>
      </c>
      <c r="D624" s="1" t="s">
        <v>21</v>
      </c>
      <c r="E624" s="1" t="s">
        <v>122</v>
      </c>
      <c r="F624" s="3" t="s">
        <v>23</v>
      </c>
      <c r="G624" s="1" t="s">
        <v>24</v>
      </c>
      <c r="H624" s="32" t="str">
        <f>_xlfn.XLOOKUP(B624,[2]CALCULATION!$B:$B,[2]CALCULATION!$H:$H,"")</f>
        <v>Huawei</v>
      </c>
      <c r="I624" s="28">
        <v>0</v>
      </c>
      <c r="J624" s="28">
        <v>0</v>
      </c>
      <c r="K624" s="28">
        <v>4.2541298907351761</v>
      </c>
      <c r="L624" s="28">
        <v>0</v>
      </c>
      <c r="M624" s="28">
        <v>0</v>
      </c>
      <c r="N624" s="28">
        <v>0</v>
      </c>
      <c r="O624" s="28">
        <v>0</v>
      </c>
      <c r="P624" s="28">
        <v>0</v>
      </c>
      <c r="Q624" s="28">
        <v>0.87926936104761821</v>
      </c>
      <c r="R624" s="28">
        <v>7.6676568702148487</v>
      </c>
      <c r="S624" s="93">
        <v>0</v>
      </c>
      <c r="T624" s="93">
        <f>_xlfn.XLOOKUP(B624,'[3]Nur des jours'!$B:$B,'[3]Nur des jours'!$U:$U,"")</f>
        <v>0</v>
      </c>
      <c r="U624" s="93">
        <v>0</v>
      </c>
      <c r="V624" s="93">
        <v>3.4559923009533917</v>
      </c>
      <c r="W624" s="93">
        <v>0</v>
      </c>
      <c r="X624" s="93">
        <v>0</v>
      </c>
      <c r="Y624" s="93">
        <v>1.6338536895783218</v>
      </c>
      <c r="Z624" s="93">
        <v>0.8021326473248811</v>
      </c>
      <c r="AA624" s="93">
        <v>5.2169387586214757</v>
      </c>
      <c r="AB624" s="93">
        <v>3.1712552756161667</v>
      </c>
      <c r="AC624" s="93">
        <f>_xlfn.XLOOKUP(B624,'[3]Nur des jours'!$B:$B,'[3]Nur des jours'!$N:$N,"")</f>
        <v>0</v>
      </c>
      <c r="AD624" s="93">
        <v>0</v>
      </c>
      <c r="AE624" s="93">
        <v>5.8810278997697143</v>
      </c>
      <c r="AF624" s="93">
        <v>2.4860137315834985</v>
      </c>
      <c r="AG624" s="93"/>
      <c r="AH624" s="93">
        <v>0</v>
      </c>
      <c r="AI624" s="93">
        <v>0</v>
      </c>
      <c r="AJ624" s="93">
        <v>0</v>
      </c>
      <c r="AK624" s="93">
        <v>0</v>
      </c>
      <c r="AL624" s="93">
        <v>0</v>
      </c>
      <c r="AM624" s="49" t="s">
        <v>5559</v>
      </c>
      <c r="AN624" s="49"/>
      <c r="AO624" s="48" t="str" cm="1">
        <f t="array" ref="AO624">IFERROR(_xlfn.IFS(
AQ624="MPR ISSUE","PDH",
AQ624="BSS Hardware Issue","BSS",
AQ624="Sites strategiques, MLL, Pylone, etc.","ENVTECH",
AQ624="AKTIVCO DEFAUT GE &amp; POWER Cabinet","AKTIVCO",
AQ624="AKTIVCO Coupure ENEO &amp; Baisse de tension","AKTIVCO GRID ONLY",
AQ624="Coupure ENEO &amp; Baisse de tension","IHS GRID ONLY",
AQ624="Defaut GE &amp; POWER Cabinet","IHS",
AQ624="Sharing","Partners",
AQ624="Sites strategiques &amp; DataCenter","SST &amp; DC",
AQ624="Exclu","Exclu",
AQ624="SAT","SAT",
AQ624="SPARE-ISSUE","SPARE-ISSUE",
AQ624="Fiber CAmtel","TRANS_FO_CAMTEL",
AQ624="Fiber AOF","Fiber AOF",
AQ624="Projet OCM (HUAWEI)","TRAVAUX-HUAWEI",
AQ624="Projet OCM (NOKIA)","TRAVAUX-NOKIA",
AQ624="ACCESS-ISSUE","ACCESS-ISSUE",
AQ624="Projet OCM (ZTE, NOKIA, autres projets)","TRAVAUX OCM",
AQ624="No root CAuse","No root cause",
AQ624="ODU HS","PDH",
AQ624="IP &amp; VLAN","PDH",
AQ624="Warehouse HUAWEI","SPARE-ISSUE",
AQ624="SPARE-HS","SPARE-ISSUE",
AQ624="Power Telco","BSS",AQ624="no impacts","no impacts"
),"")</f>
        <v>No root cause</v>
      </c>
      <c r="AP624" s="48" t="str" cm="1">
        <f t="array" ref="AP624">IFERROR(_xlfn.IFS(
AQ624="MPR ISSUE","TX ISSUE",
AQ624="BSS Hardware Issue","RAN ISSUE",
AQ624="Sites strategiques, MLL, Pylone, etc.","ENVTECH",
AQ624="AKTIVCO DEFAUT GE &amp; POWER Cabinet","POWER ISSUE",
AQ624="AKTIVCO Coupure ENEO &amp; Baisse de tension","POWER ISSUE",
AQ624="Coupure ENEO &amp; Baisse de tension","POWER ISSUE",
AQ624="Defaut GE &amp; POWER Cabinet","POWER ISSUE",
AQ624="Sharing","POWER ISSUE",
AQ624="Sites strategiques &amp; DataCenter","POWER ISSUE",
AQ624="Exclu","Exclu",
AQ624="SAT","TX ISSUE",
AQ624="SPARE-ISSUE","SPARE-ISSUE",
AQ624="Fiber CAmtel","TX ISSUE",
AQ624="Fiber AOF","TX ISSUE",
AQ624="Projet OCM (HUAWEI)","TRAVAUX-HUAWEI",
AQ624="Projet OCM (NOKIA)","TRAVAUX -NOKIA",
AQ624="ACCESS-ISSUE","ACCESS-ISSUE",
AQ624="Projet OCM (ZTE, NOKIA, autres projets)","TRAVAUX OCM",
AQ624="No root CAuse","No root cause",
AQ624="ODU HS","TX ISSUE",
AQ624="IP &amp; VLAN","TX ISSUE",
AQ624="Warehouse HUAWEI","SPARE-ISSUE",
AQ624="SPARE-HS","SPARE-ISSUE",
AQ624="Power Telco","RAN ISSUE",AQ624="no impacts","no impacts"
),"")</f>
        <v>No root cause</v>
      </c>
      <c r="AQ624" s="67" t="s">
        <v>5344</v>
      </c>
      <c r="AR624" s="48" t="str" cm="1">
        <f t="array" ref="AR624">IFERROR(_xlfn.IFS(
AQ624="MPR ISSUE","ACTIVE",
AQ624="BSS Hardware Issue","ACTIVE",
AQ624="Sites strategiques, MLL, Pylone, etc.","PASSIVE",
AQ624="AKTIVCO DEFAUT GE &amp; POWER Cabinet","PASSIVE",
AQ624="AKTIVCO Coupure ENEO &amp; Baisse de tension","PASSIVE",
AQ624="Coupure ENEO &amp; Baisse de tension","PASSIVE",
AQ624="Defaut GE &amp; POWER Cabinet","PASSIVE",
AQ624="Sharing","PASSIVE",
AQ624="Sites strategiques &amp; DataCenter","PASSIVE",
AQ624="Exclu","Exclu",
AQ624="SAT","ACTIVE",
AQ624="SPARE-ISSUE","SPARE-ISSUE",
AQ624="Fiber CAmtel","ACTIVE",
AQ624="Fiber AOF","ACTIVE",
AQ624="Projet OCM (HUAWEI)","PLANNED WORKS",
AQ624="Projet OCM (NOKIA)","PLANNED WORKS",
AQ624="ACCESS-ISSUE","ACCESS-ISSUE",
AQ624="Projet OCM (ZTE, NOKIA, autres projets)","PLANNED WORKS",
AQ624="No root CAuse","No root cause",
AQ624="ODU HS","ACTIVE",
AQ624="IP &amp; VLAN","ACTIVE",
AQ624="Warehouse HUAWEI","SPARE-ISSUE",
AQ624="SPARE-HS","SPARE-ISSUE",
AQ624="Power Telco","ACTIVE", AQ624="no impacts","no impacts"
),"")</f>
        <v>No root cause</v>
      </c>
      <c r="AS624" s="92" t="s">
        <v>5537</v>
      </c>
      <c r="AT624" s="98" t="s">
        <v>2896</v>
      </c>
      <c r="AV624" s="17" t="s">
        <v>5537</v>
      </c>
      <c r="AW624" s="7" t="s">
        <v>5537</v>
      </c>
      <c r="AX624" s="6" t="s">
        <v>5537</v>
      </c>
      <c r="AY624" s="7"/>
      <c r="AZ624" s="3" t="s">
        <v>5537</v>
      </c>
      <c r="BA624" s="18" t="s">
        <v>5537</v>
      </c>
      <c r="BB624" s="18" t="s">
        <v>5537</v>
      </c>
      <c r="BC624" s="18" t="s">
        <v>5537</v>
      </c>
      <c r="BD624" s="18" t="s">
        <v>5537</v>
      </c>
      <c r="BE624" s="18" t="s">
        <v>5537</v>
      </c>
      <c r="BF624" s="18" t="s">
        <v>5537</v>
      </c>
      <c r="BG624" s="18" t="s">
        <v>5537</v>
      </c>
      <c r="BH624" s="18" t="s">
        <v>5537</v>
      </c>
      <c r="BI624" s="18" t="s">
        <v>5537</v>
      </c>
      <c r="BJ624" s="18" t="s">
        <v>5537</v>
      </c>
      <c r="BK624" s="18" t="s">
        <v>5537</v>
      </c>
      <c r="BL624" s="9" t="s">
        <v>5537</v>
      </c>
      <c r="BM624" s="14" t="s">
        <v>5537</v>
      </c>
      <c r="BN624" s="14" t="s">
        <v>5537</v>
      </c>
      <c r="BO624" s="14" t="str">
        <f>_xlfn.XLOOKUP(B624,'[4]cell downs 18042026 17h'!$B:$B,'[4]cell downs 18042026 17h'!$B:$B,"")</f>
        <v/>
      </c>
      <c r="BP624" s="14" t="str">
        <f>_xlfn.XLOOKUP(B624,'[5]Cells Huawei 19042026 15h'!$B:$B,'[5]Cells Huawei 19042026 15h'!$B:$B,"")</f>
        <v/>
      </c>
      <c r="BQ624" s="9" t="str">
        <f>_xlfn.XLOOKUP(B624,'[6]cells down 19042026 9H40'!$B:$B,'[6]cells down 19042026 9H40'!$B:$B,"")</f>
        <v/>
      </c>
      <c r="BR624" s="9" t="s">
        <v>5537</v>
      </c>
      <c r="BS624" s="9" t="s">
        <v>5537</v>
      </c>
      <c r="BT624" s="108"/>
    </row>
    <row r="625" spans="1:72" s="9" customFormat="1" x14ac:dyDescent="0.35">
      <c r="A625" s="1" t="s">
        <v>2380</v>
      </c>
      <c r="B625" s="8" t="s">
        <v>2381</v>
      </c>
      <c r="C625" s="3" t="str">
        <f>_xlfn.XLOOKUP(B625,'[1]daily break down'!$D:$D,'[1]daily break down'!$E:$E,"")</f>
        <v>Douala</v>
      </c>
      <c r="D625" s="1" t="s">
        <v>11</v>
      </c>
      <c r="E625" s="1" t="s">
        <v>12</v>
      </c>
      <c r="F625" s="3" t="s">
        <v>31</v>
      </c>
      <c r="G625" s="1" t="s">
        <v>32</v>
      </c>
      <c r="H625" s="34" t="str">
        <f>_xlfn.XLOOKUP(B625,[2]CALCULATION!$B:$B,[2]CALCULATION!$H:$H,"")</f>
        <v>ZTE</v>
      </c>
      <c r="I625" s="28">
        <v>0</v>
      </c>
      <c r="J625" s="28">
        <v>0</v>
      </c>
      <c r="K625" s="28">
        <v>0</v>
      </c>
      <c r="L625" s="28">
        <v>0</v>
      </c>
      <c r="M625" s="28">
        <v>0</v>
      </c>
      <c r="N625" s="28">
        <v>0</v>
      </c>
      <c r="O625" s="28">
        <v>0</v>
      </c>
      <c r="P625" s="28">
        <v>0</v>
      </c>
      <c r="Q625" s="28">
        <v>0</v>
      </c>
      <c r="R625" s="28">
        <v>0</v>
      </c>
      <c r="S625" s="93">
        <v>0</v>
      </c>
      <c r="T625" s="93">
        <f>_xlfn.XLOOKUP(B625,'[3]Nur des jours'!$B:$B,'[3]Nur des jours'!$U:$U,"")</f>
        <v>0</v>
      </c>
      <c r="U625" s="93">
        <v>0</v>
      </c>
      <c r="V625" s="93">
        <v>0</v>
      </c>
      <c r="W625" s="93">
        <v>0</v>
      </c>
      <c r="X625" s="93">
        <v>0</v>
      </c>
      <c r="Y625" s="93">
        <v>0</v>
      </c>
      <c r="Z625" s="93">
        <v>0</v>
      </c>
      <c r="AA625" s="93">
        <v>0</v>
      </c>
      <c r="AB625" s="93">
        <v>0</v>
      </c>
      <c r="AC625" s="93">
        <f>_xlfn.XLOOKUP(B625,'[3]Nur des jours'!$B:$B,'[3]Nur des jours'!$N:$N,"")</f>
        <v>6.1565798597734807</v>
      </c>
      <c r="AD625" s="93">
        <v>6.1565798597734807</v>
      </c>
      <c r="AE625" s="93">
        <v>20.302133360728014</v>
      </c>
      <c r="AF625" s="93">
        <v>1.8620000114144506</v>
      </c>
      <c r="AG625" s="93"/>
      <c r="AH625" s="93">
        <v>0</v>
      </c>
      <c r="AI625" s="93">
        <v>0</v>
      </c>
      <c r="AJ625" s="93">
        <v>0</v>
      </c>
      <c r="AK625" s="93">
        <v>0</v>
      </c>
      <c r="AL625" s="93">
        <v>0</v>
      </c>
      <c r="AM625" s="49" t="s">
        <v>5559</v>
      </c>
      <c r="AN625" s="49"/>
      <c r="AO625" s="48" t="str" cm="1">
        <f t="array" ref="AO625">IFERROR(_xlfn.IFS(
AQ625="MPR ISSUE","PDH",
AQ625="BSS Hardware Issue","BSS",
AQ625="Sites strategiques, MLL, Pylone, etc.","ENVTECH",
AQ625="AKTIVCO DEFAUT GE &amp; POWER Cabinet","AKTIVCO",
AQ625="AKTIVCO Coupure ENEO &amp; Baisse de tension","AKTIVCO GRID ONLY",
AQ625="Coupure ENEO &amp; Baisse de tension","IHS GRID ONLY",
AQ625="Defaut GE &amp; POWER Cabinet","IHS",
AQ625="Sharing","Partners",
AQ625="Sites strategiques &amp; DataCenter","SST &amp; DC",
AQ625="Exclu","Exclu",
AQ625="SAT","SAT",
AQ625="SPARE-ISSUE","SPARE-ISSUE",
AQ625="Fiber CAmtel","TRANS_FO_CAMTEL",
AQ625="Fiber AOF","Fiber AOF",
AQ625="Projet OCM (HUAWEI)","TRAVAUX-HUAWEI",
AQ625="Projet OCM (NOKIA)","TRAVAUX-NOKIA",
AQ625="ACCESS-ISSUE","ACCESS-ISSUE",
AQ625="Projet OCM (ZTE, NOKIA, autres projets)","TRAVAUX OCM",
AQ625="No root CAuse","No root cause",
AQ625="ODU HS","PDH",
AQ625="IP &amp; VLAN","PDH",
AQ625="Warehouse HUAWEI","SPARE-ISSUE",
AQ625="SPARE-HS","SPARE-ISSUE",
AQ625="Power Telco","BSS",AQ625="no impacts","no impacts"
),"")</f>
        <v>No root cause</v>
      </c>
      <c r="AP625" s="48" t="str" cm="1">
        <f t="array" ref="AP625">IFERROR(_xlfn.IFS(
AQ625="MPR ISSUE","TX ISSUE",
AQ625="BSS Hardware Issue","RAN ISSUE",
AQ625="Sites strategiques, MLL, Pylone, etc.","ENVTECH",
AQ625="AKTIVCO DEFAUT GE &amp; POWER Cabinet","POWER ISSUE",
AQ625="AKTIVCO Coupure ENEO &amp; Baisse de tension","POWER ISSUE",
AQ625="Coupure ENEO &amp; Baisse de tension","POWER ISSUE",
AQ625="Defaut GE &amp; POWER Cabinet","POWER ISSUE",
AQ625="Sharing","POWER ISSUE",
AQ625="Sites strategiques &amp; DataCenter","POWER ISSUE",
AQ625="Exclu","Exclu",
AQ625="SAT","TX ISSUE",
AQ625="SPARE-ISSUE","SPARE-ISSUE",
AQ625="Fiber CAmtel","TX ISSUE",
AQ625="Fiber AOF","TX ISSUE",
AQ625="Projet OCM (HUAWEI)","TRAVAUX-HUAWEI",
AQ625="Projet OCM (NOKIA)","TRAVAUX -NOKIA",
AQ625="ACCESS-ISSUE","ACCESS-ISSUE",
AQ625="Projet OCM (ZTE, NOKIA, autres projets)","TRAVAUX OCM",
AQ625="No root CAuse","No root cause",
AQ625="ODU HS","TX ISSUE",
AQ625="IP &amp; VLAN","TX ISSUE",
AQ625="Warehouse HUAWEI","SPARE-ISSUE",
AQ625="SPARE-HS","SPARE-ISSUE",
AQ625="Power Telco","RAN ISSUE",AQ625="no impacts","no impacts"
),"")</f>
        <v>No root cause</v>
      </c>
      <c r="AQ625" s="126" t="s">
        <v>5344</v>
      </c>
      <c r="AR625" s="48" t="str" cm="1">
        <f t="array" ref="AR625">IFERROR(_xlfn.IFS(
AQ625="MPR ISSUE","ACTIVE",
AQ625="BSS Hardware Issue","ACTIVE",
AQ625="Sites strategiques, MLL, Pylone, etc.","PASSIVE",
AQ625="AKTIVCO DEFAUT GE &amp; POWER Cabinet","PASSIVE",
AQ625="AKTIVCO Coupure ENEO &amp; Baisse de tension","PASSIVE",
AQ625="Coupure ENEO &amp; Baisse de tension","PASSIVE",
AQ625="Defaut GE &amp; POWER Cabinet","PASSIVE",
AQ625="Sharing","PASSIVE",
AQ625="Sites strategiques &amp; DataCenter","PASSIVE",
AQ625="Exclu","Exclu",
AQ625="SAT","ACTIVE",
AQ625="SPARE-ISSUE","SPARE-ISSUE",
AQ625="Fiber CAmtel","ACTIVE",
AQ625="Fiber AOF","ACTIVE",
AQ625="Projet OCM (HUAWEI)","PLANNED WORKS",
AQ625="Projet OCM (NOKIA)","PLANNED WORKS",
AQ625="ACCESS-ISSUE","ACCESS-ISSUE",
AQ625="Projet OCM (ZTE, NOKIA, autres projets)","PLANNED WORKS",
AQ625="No root CAuse","No root cause",
AQ625="ODU HS","ACTIVE",
AQ625="IP &amp; VLAN","ACTIVE",
AQ625="Warehouse HUAWEI","SPARE-ISSUE",
AQ625="SPARE-HS","SPARE-ISSUE",
AQ625="Power Telco","ACTIVE", AQ625="no impacts","no impacts"
),"")</f>
        <v>No root cause</v>
      </c>
      <c r="AS625" s="92" t="s">
        <v>5537</v>
      </c>
      <c r="AT625" s="98" t="s">
        <v>2381</v>
      </c>
      <c r="AV625" s="17" t="s">
        <v>5537</v>
      </c>
      <c r="AW625" s="7" t="s">
        <v>5537</v>
      </c>
      <c r="AX625" s="6" t="s">
        <v>5537</v>
      </c>
      <c r="AY625" s="7"/>
      <c r="AZ625" s="3" t="s">
        <v>5537</v>
      </c>
      <c r="BA625" s="18" t="s">
        <v>5537</v>
      </c>
      <c r="BB625" s="18" t="s">
        <v>5537</v>
      </c>
      <c r="BC625" s="18" t="s">
        <v>5537</v>
      </c>
      <c r="BD625" s="18" t="s">
        <v>5537</v>
      </c>
      <c r="BE625" s="18" t="s">
        <v>5537</v>
      </c>
      <c r="BF625" s="18" t="s">
        <v>5537</v>
      </c>
      <c r="BG625" s="18" t="s">
        <v>5537</v>
      </c>
      <c r="BH625" s="18" t="s">
        <v>5537</v>
      </c>
      <c r="BI625" s="18" t="s">
        <v>5537</v>
      </c>
      <c r="BJ625" s="18" t="s">
        <v>5537</v>
      </c>
      <c r="BK625" s="18" t="s">
        <v>5537</v>
      </c>
      <c r="BL625" s="9" t="s">
        <v>5537</v>
      </c>
      <c r="BM625" s="14" t="s">
        <v>5537</v>
      </c>
      <c r="BN625" s="14" t="s">
        <v>5537</v>
      </c>
      <c r="BO625" s="14" t="str">
        <f>_xlfn.XLOOKUP(B625,'[4]cell downs 18042026 17h'!$B:$B,'[4]cell downs 18042026 17h'!$B:$B,"")</f>
        <v/>
      </c>
      <c r="BP625" s="14" t="str">
        <f>_xlfn.XLOOKUP(B625,'[5]Cells Huawei 19042026 15h'!$B:$B,'[5]Cells Huawei 19042026 15h'!$B:$B,"")</f>
        <v/>
      </c>
      <c r="BQ625" s="9" t="str">
        <f>_xlfn.XLOOKUP(B625,'[6]cells down 19042026 9H40'!$B:$B,'[6]cells down 19042026 9H40'!$B:$B,"")</f>
        <v/>
      </c>
      <c r="BR625" s="9" t="s">
        <v>2381</v>
      </c>
      <c r="BS625" s="9" t="s">
        <v>5537</v>
      </c>
      <c r="BT625" s="108"/>
    </row>
    <row r="626" spans="1:72" s="9" customFormat="1" x14ac:dyDescent="0.35">
      <c r="A626" s="1" t="s">
        <v>1000</v>
      </c>
      <c r="B626" s="8" t="s">
        <v>1001</v>
      </c>
      <c r="C626" s="3" t="str">
        <f>_xlfn.XLOOKUP(B626,'[1]daily break down'!$D:$D,'[1]daily break down'!$E:$E,"")</f>
        <v>Yaounde</v>
      </c>
      <c r="D626" s="1" t="s">
        <v>21</v>
      </c>
      <c r="E626" s="1" t="s">
        <v>36</v>
      </c>
      <c r="F626" s="3" t="s">
        <v>37</v>
      </c>
      <c r="G626" s="1" t="s">
        <v>38</v>
      </c>
      <c r="H626" s="34" t="str">
        <f>_xlfn.XLOOKUP(B626,[2]CALCULATION!$B:$B,[2]CALCULATION!$H:$H,"")</f>
        <v>ZTE</v>
      </c>
      <c r="I626" s="28">
        <v>0</v>
      </c>
      <c r="J626" s="28">
        <v>0</v>
      </c>
      <c r="K626" s="28">
        <v>0</v>
      </c>
      <c r="L626" s="28">
        <v>31.51502926379651</v>
      </c>
      <c r="M626" s="28">
        <v>32.343201125464788</v>
      </c>
      <c r="N626" s="28">
        <v>10.185898588317883</v>
      </c>
      <c r="O626" s="28">
        <v>0</v>
      </c>
      <c r="P626" s="28">
        <v>8.3548067676274798</v>
      </c>
      <c r="Q626" s="28">
        <v>0</v>
      </c>
      <c r="R626" s="28">
        <v>0</v>
      </c>
      <c r="S626" s="93">
        <v>12.079983905625321</v>
      </c>
      <c r="T626" s="93">
        <f>_xlfn.XLOOKUP(B626,'[3]Nur des jours'!$B:$B,'[3]Nur des jours'!$U:$U,"")</f>
        <v>0</v>
      </c>
      <c r="U626" s="93">
        <v>0</v>
      </c>
      <c r="V626" s="93">
        <v>10.601616428818064</v>
      </c>
      <c r="W626" s="93">
        <v>0</v>
      </c>
      <c r="X626" s="93">
        <v>0.6807114341400502</v>
      </c>
      <c r="Y626" s="93">
        <v>0</v>
      </c>
      <c r="Z626" s="93">
        <v>0</v>
      </c>
      <c r="AA626" s="93">
        <v>0</v>
      </c>
      <c r="AB626" s="93">
        <v>0</v>
      </c>
      <c r="AC626" s="93">
        <f>_xlfn.XLOOKUP(B626,'[3]Nur des jours'!$B:$B,'[3]Nur des jours'!$N:$N,"")</f>
        <v>9.7101657092796607</v>
      </c>
      <c r="AD626" s="93">
        <v>9.7101657092796607</v>
      </c>
      <c r="AE626" s="93">
        <v>0</v>
      </c>
      <c r="AF626" s="93">
        <v>1.8568635088590402</v>
      </c>
      <c r="AG626" s="93"/>
      <c r="AH626" s="93">
        <v>0</v>
      </c>
      <c r="AI626" s="93">
        <v>0</v>
      </c>
      <c r="AJ626" s="93">
        <v>0</v>
      </c>
      <c r="AK626" s="93">
        <v>0</v>
      </c>
      <c r="AL626" s="93">
        <v>0</v>
      </c>
      <c r="AM626" s="49" t="s">
        <v>5559</v>
      </c>
      <c r="AN626" s="49"/>
      <c r="AO626" s="48" t="str" cm="1">
        <f t="array" ref="AO626">IFERROR(_xlfn.IFS(
AQ626="MPR ISSUE","PDH",
AQ626="BSS Hardware Issue","BSS",
AQ626="Sites strategiques, MLL, Pylone, etc.","ENVTECH",
AQ626="AKTIVCO DEFAUT GE &amp; POWER Cabinet","AKTIVCO",
AQ626="AKTIVCO Coupure ENEO &amp; Baisse de tension","AKTIVCO GRID ONLY",
AQ626="Coupure ENEO &amp; Baisse de tension","IHS GRID ONLY",
AQ626="Defaut GE &amp; POWER Cabinet","IHS",
AQ626="Sharing","Partners",
AQ626="Sites strategiques &amp; DataCenter","SST &amp; DC",
AQ626="Exclu","Exclu",
AQ626="SAT","SAT",
AQ626="SPARE-ISSUE","SPARE-ISSUE",
AQ626="Fiber CAmtel","TRANS_FO_CAMTEL",
AQ626="Fiber AOF","Fiber AOF",
AQ626="Projet OCM (HUAWEI)","TRAVAUX-HUAWEI",
AQ626="Projet OCM (NOKIA)","TRAVAUX-NOKIA",
AQ626="ACCESS-ISSUE","ACCESS-ISSUE",
AQ626="Projet OCM (ZTE, NOKIA, autres projets)","TRAVAUX OCM",
AQ626="No root CAuse","No root cause",
AQ626="ODU HS","PDH",
AQ626="IP &amp; VLAN","PDH",
AQ626="Warehouse HUAWEI","SPARE-ISSUE",
AQ626="SPARE-HS","SPARE-ISSUE",
AQ626="Power Telco","BSS",AQ626="no impacts","no impacts"
),"")</f>
        <v>No root cause</v>
      </c>
      <c r="AP626" s="48" t="str" cm="1">
        <f t="array" ref="AP626">IFERROR(_xlfn.IFS(
AQ626="MPR ISSUE","TX ISSUE",
AQ626="BSS Hardware Issue","RAN ISSUE",
AQ626="Sites strategiques, MLL, Pylone, etc.","ENVTECH",
AQ626="AKTIVCO DEFAUT GE &amp; POWER Cabinet","POWER ISSUE",
AQ626="AKTIVCO Coupure ENEO &amp; Baisse de tension","POWER ISSUE",
AQ626="Coupure ENEO &amp; Baisse de tension","POWER ISSUE",
AQ626="Defaut GE &amp; POWER Cabinet","POWER ISSUE",
AQ626="Sharing","POWER ISSUE",
AQ626="Sites strategiques &amp; DataCenter","POWER ISSUE",
AQ626="Exclu","Exclu",
AQ626="SAT","TX ISSUE",
AQ626="SPARE-ISSUE","SPARE-ISSUE",
AQ626="Fiber CAmtel","TX ISSUE",
AQ626="Fiber AOF","TX ISSUE",
AQ626="Projet OCM (HUAWEI)","TRAVAUX-HUAWEI",
AQ626="Projet OCM (NOKIA)","TRAVAUX -NOKIA",
AQ626="ACCESS-ISSUE","ACCESS-ISSUE",
AQ626="Projet OCM (ZTE, NOKIA, autres projets)","TRAVAUX OCM",
AQ626="No root CAuse","No root cause",
AQ626="ODU HS","TX ISSUE",
AQ626="IP &amp; VLAN","TX ISSUE",
AQ626="Warehouse HUAWEI","SPARE-ISSUE",
AQ626="SPARE-HS","SPARE-ISSUE",
AQ626="Power Telco","RAN ISSUE",AQ626="no impacts","no impacts"
),"")</f>
        <v>No root cause</v>
      </c>
      <c r="AQ626" s="67" t="s">
        <v>5344</v>
      </c>
      <c r="AR626" s="48" t="str" cm="1">
        <f t="array" ref="AR626">IFERROR(_xlfn.IFS(
AQ626="MPR ISSUE","ACTIVE",
AQ626="BSS Hardware Issue","ACTIVE",
AQ626="Sites strategiques, MLL, Pylone, etc.","PASSIVE",
AQ626="AKTIVCO DEFAUT GE &amp; POWER Cabinet","PASSIVE",
AQ626="AKTIVCO Coupure ENEO &amp; Baisse de tension","PASSIVE",
AQ626="Coupure ENEO &amp; Baisse de tension","PASSIVE",
AQ626="Defaut GE &amp; POWER Cabinet","PASSIVE",
AQ626="Sharing","PASSIVE",
AQ626="Sites strategiques &amp; DataCenter","PASSIVE",
AQ626="Exclu","Exclu",
AQ626="SAT","ACTIVE",
AQ626="SPARE-ISSUE","SPARE-ISSUE",
AQ626="Fiber CAmtel","ACTIVE",
AQ626="Fiber AOF","ACTIVE",
AQ626="Projet OCM (HUAWEI)","PLANNED WORKS",
AQ626="Projet OCM (NOKIA)","PLANNED WORKS",
AQ626="ACCESS-ISSUE","ACCESS-ISSUE",
AQ626="Projet OCM (ZTE, NOKIA, autres projets)","PLANNED WORKS",
AQ626="No root CAuse","No root cause",
AQ626="ODU HS","ACTIVE",
AQ626="IP &amp; VLAN","ACTIVE",
AQ626="Warehouse HUAWEI","SPARE-ISSUE",
AQ626="SPARE-HS","SPARE-ISSUE",
AQ626="Power Telco","ACTIVE", AQ626="no impacts","no impacts"
),"")</f>
        <v>No root cause</v>
      </c>
      <c r="AS626" s="92" t="s">
        <v>5537</v>
      </c>
      <c r="AT626" s="98" t="s">
        <v>1001</v>
      </c>
      <c r="AV626" s="17" t="s">
        <v>5537</v>
      </c>
      <c r="AW626" s="7" t="s">
        <v>5537</v>
      </c>
      <c r="AX626" s="6" t="s">
        <v>5537</v>
      </c>
      <c r="AY626" s="7"/>
      <c r="AZ626" s="3" t="s">
        <v>5537</v>
      </c>
      <c r="BA626" s="18" t="s">
        <v>5537</v>
      </c>
      <c r="BB626" s="18" t="s">
        <v>5537</v>
      </c>
      <c r="BC626" s="18" t="s">
        <v>5537</v>
      </c>
      <c r="BD626" s="18" t="s">
        <v>5537</v>
      </c>
      <c r="BE626" s="18" t="s">
        <v>5537</v>
      </c>
      <c r="BF626" s="18" t="s">
        <v>5537</v>
      </c>
      <c r="BG626" s="18" t="s">
        <v>5537</v>
      </c>
      <c r="BH626" s="18" t="s">
        <v>5537</v>
      </c>
      <c r="BI626" s="18" t="s">
        <v>5537</v>
      </c>
      <c r="BJ626" s="18" t="s">
        <v>5537</v>
      </c>
      <c r="BK626" s="18" t="s">
        <v>5537</v>
      </c>
      <c r="BL626" s="9" t="s">
        <v>5537</v>
      </c>
      <c r="BM626" s="14" t="s">
        <v>5537</v>
      </c>
      <c r="BN626" s="14" t="s">
        <v>5537</v>
      </c>
      <c r="BO626" s="14" t="str">
        <f>_xlfn.XLOOKUP(B626,'[4]cell downs 18042026 17h'!$B:$B,'[4]cell downs 18042026 17h'!$B:$B,"")</f>
        <v/>
      </c>
      <c r="BP626" s="14" t="str">
        <f>_xlfn.XLOOKUP(B626,'[5]Cells Huawei 19042026 15h'!$B:$B,'[5]Cells Huawei 19042026 15h'!$B:$B,"")</f>
        <v/>
      </c>
      <c r="BQ626" s="9" t="str">
        <f>_xlfn.XLOOKUP(B626,'[6]cells down 19042026 9H40'!$B:$B,'[6]cells down 19042026 9H40'!$B:$B,"")</f>
        <v/>
      </c>
      <c r="BR626" s="9" t="s">
        <v>5537</v>
      </c>
      <c r="BS626" s="9" t="s">
        <v>5537</v>
      </c>
      <c r="BT626" s="108"/>
    </row>
    <row r="627" spans="1:72" s="9" customFormat="1" x14ac:dyDescent="0.35">
      <c r="A627" s="1" t="s">
        <v>693</v>
      </c>
      <c r="B627" s="8" t="s">
        <v>694</v>
      </c>
      <c r="C627" s="3" t="str">
        <f>_xlfn.XLOOKUP(B627,'[1]daily break down'!$D:$D,'[1]daily break down'!$E:$E,"")</f>
        <v>Douala</v>
      </c>
      <c r="D627" s="1" t="s">
        <v>11</v>
      </c>
      <c r="E627" s="1" t="s">
        <v>12</v>
      </c>
      <c r="F627" s="3" t="s">
        <v>31</v>
      </c>
      <c r="G627" s="1" t="s">
        <v>32</v>
      </c>
      <c r="H627" s="34" t="str">
        <f>_xlfn.XLOOKUP(B627,[2]CALCULATION!$B:$B,[2]CALCULATION!$H:$H,"")</f>
        <v>ZTE</v>
      </c>
      <c r="I627" s="28">
        <v>0</v>
      </c>
      <c r="J627" s="28">
        <v>0.37862087759999785</v>
      </c>
      <c r="K627" s="28">
        <v>0</v>
      </c>
      <c r="L627" s="28">
        <v>0.38407841156512113</v>
      </c>
      <c r="M627" s="28">
        <v>0.56000362408791404</v>
      </c>
      <c r="N627" s="28">
        <v>0.18881997414627028</v>
      </c>
      <c r="O627" s="28">
        <v>0.96268402233808004</v>
      </c>
      <c r="P627" s="28">
        <v>13.79957081667537</v>
      </c>
      <c r="Q627" s="28">
        <v>12.960145020588817</v>
      </c>
      <c r="R627" s="28">
        <v>0.38256242990814199</v>
      </c>
      <c r="S627" s="93">
        <v>1.6118630380129726</v>
      </c>
      <c r="T627" s="93">
        <f>_xlfn.XLOOKUP(B627,'[3]Nur des jours'!$B:$B,'[3]Nur des jours'!$U:$U,"")</f>
        <v>1.3232379656025544</v>
      </c>
      <c r="U627" s="93">
        <v>0</v>
      </c>
      <c r="V627" s="93">
        <v>0.91238910148302288</v>
      </c>
      <c r="W627" s="93">
        <v>1.3232379656025548</v>
      </c>
      <c r="X627" s="93">
        <v>13.944534333239165</v>
      </c>
      <c r="Y627" s="93">
        <v>18.558897135829103</v>
      </c>
      <c r="Z627" s="93">
        <v>5.3801118901473322</v>
      </c>
      <c r="AA627" s="93">
        <v>0.18917667571261793</v>
      </c>
      <c r="AB627" s="93">
        <v>3.7586000747646486</v>
      </c>
      <c r="AC627" s="93">
        <f>_xlfn.XLOOKUP(B627,'[3]Nur des jours'!$B:$B,'[3]Nur des jours'!$N:$N,"")</f>
        <v>7.0801158852048749</v>
      </c>
      <c r="AD627" s="93">
        <v>7.0801158852048749</v>
      </c>
      <c r="AE627" s="93">
        <v>0.77925024184366121</v>
      </c>
      <c r="AF627" s="93">
        <v>1.836549354655526</v>
      </c>
      <c r="AG627" s="93"/>
      <c r="AH627" s="93">
        <v>0</v>
      </c>
      <c r="AI627" s="93">
        <v>0</v>
      </c>
      <c r="AJ627" s="93">
        <v>0</v>
      </c>
      <c r="AK627" s="93">
        <v>0</v>
      </c>
      <c r="AL627" s="93">
        <v>0</v>
      </c>
      <c r="AM627" s="49" t="s">
        <v>5559</v>
      </c>
      <c r="AN627" s="49"/>
      <c r="AO627" s="48" t="str" cm="1">
        <f t="array" ref="AO627">IFERROR(_xlfn.IFS(
AQ627="MPR ISSUE","PDH",
AQ627="BSS Hardware Issue","BSS",
AQ627="Sites strategiques, MLL, Pylone, etc.","ENVTECH",
AQ627="AKTIVCO DEFAUT GE &amp; POWER Cabinet","AKTIVCO",
AQ627="AKTIVCO Coupure ENEO &amp; Baisse de tension","AKTIVCO GRID ONLY",
AQ627="Coupure ENEO &amp; Baisse de tension","IHS GRID ONLY",
AQ627="Defaut GE &amp; POWER Cabinet","IHS",
AQ627="Sharing","Partners",
AQ627="Sites strategiques &amp; DataCenter","SST &amp; DC",
AQ627="Exclu","Exclu",
AQ627="SAT","SAT",
AQ627="SPARE-ISSUE","SPARE-ISSUE",
AQ627="Fiber CAmtel","TRANS_FO_CAMTEL",
AQ627="Fiber AOF","Fiber AOF",
AQ627="Projet OCM (HUAWEI)","TRAVAUX-HUAWEI",
AQ627="Projet OCM (NOKIA)","TRAVAUX-NOKIA",
AQ627="ACCESS-ISSUE","ACCESS-ISSUE",
AQ627="Projet OCM (ZTE, NOKIA, autres projets)","TRAVAUX OCM",
AQ627="No root CAuse","No root cause",
AQ627="ODU HS","PDH",
AQ627="IP &amp; VLAN","PDH",
AQ627="Warehouse HUAWEI","SPARE-ISSUE",
AQ627="SPARE-HS","SPARE-ISSUE",
AQ627="Power Telco","BSS",AQ627="no impacts","no impacts"
),"")</f>
        <v>No root cause</v>
      </c>
      <c r="AP627" s="48" t="str" cm="1">
        <f t="array" ref="AP627">IFERROR(_xlfn.IFS(
AQ627="MPR ISSUE","TX ISSUE",
AQ627="BSS Hardware Issue","RAN ISSUE",
AQ627="Sites strategiques, MLL, Pylone, etc.","ENVTECH",
AQ627="AKTIVCO DEFAUT GE &amp; POWER Cabinet","POWER ISSUE",
AQ627="AKTIVCO Coupure ENEO &amp; Baisse de tension","POWER ISSUE",
AQ627="Coupure ENEO &amp; Baisse de tension","POWER ISSUE",
AQ627="Defaut GE &amp; POWER Cabinet","POWER ISSUE",
AQ627="Sharing","POWER ISSUE",
AQ627="Sites strategiques &amp; DataCenter","POWER ISSUE",
AQ627="Exclu","Exclu",
AQ627="SAT","TX ISSUE",
AQ627="SPARE-ISSUE","SPARE-ISSUE",
AQ627="Fiber CAmtel","TX ISSUE",
AQ627="Fiber AOF","TX ISSUE",
AQ627="Projet OCM (HUAWEI)","TRAVAUX-HUAWEI",
AQ627="Projet OCM (NOKIA)","TRAVAUX -NOKIA",
AQ627="ACCESS-ISSUE","ACCESS-ISSUE",
AQ627="Projet OCM (ZTE, NOKIA, autres projets)","TRAVAUX OCM",
AQ627="No root CAuse","No root cause",
AQ627="ODU HS","TX ISSUE",
AQ627="IP &amp; VLAN","TX ISSUE",
AQ627="Warehouse HUAWEI","SPARE-ISSUE",
AQ627="SPARE-HS","SPARE-ISSUE",
AQ627="Power Telco","RAN ISSUE",AQ627="no impacts","no impacts"
),"")</f>
        <v>No root cause</v>
      </c>
      <c r="AQ627" s="126" t="s">
        <v>5344</v>
      </c>
      <c r="AR627" s="48" t="str" cm="1">
        <f t="array" ref="AR627">IFERROR(_xlfn.IFS(
AQ627="MPR ISSUE","ACTIVE",
AQ627="BSS Hardware Issue","ACTIVE",
AQ627="Sites strategiques, MLL, Pylone, etc.","PASSIVE",
AQ627="AKTIVCO DEFAUT GE &amp; POWER Cabinet","PASSIVE",
AQ627="AKTIVCO Coupure ENEO &amp; Baisse de tension","PASSIVE",
AQ627="Coupure ENEO &amp; Baisse de tension","PASSIVE",
AQ627="Defaut GE &amp; POWER Cabinet","PASSIVE",
AQ627="Sharing","PASSIVE",
AQ627="Sites strategiques &amp; DataCenter","PASSIVE",
AQ627="Exclu","Exclu",
AQ627="SAT","ACTIVE",
AQ627="SPARE-ISSUE","SPARE-ISSUE",
AQ627="Fiber CAmtel","ACTIVE",
AQ627="Fiber AOF","ACTIVE",
AQ627="Projet OCM (HUAWEI)","PLANNED WORKS",
AQ627="Projet OCM (NOKIA)","PLANNED WORKS",
AQ627="ACCESS-ISSUE","ACCESS-ISSUE",
AQ627="Projet OCM (ZTE, NOKIA, autres projets)","PLANNED WORKS",
AQ627="No root CAuse","No root cause",
AQ627="ODU HS","ACTIVE",
AQ627="IP &amp; VLAN","ACTIVE",
AQ627="Warehouse HUAWEI","SPARE-ISSUE",
AQ627="SPARE-HS","SPARE-ISSUE",
AQ627="Power Telco","ACTIVE", AQ627="no impacts","no impacts"
),"")</f>
        <v>No root cause</v>
      </c>
      <c r="AS627" s="92" t="s">
        <v>5537</v>
      </c>
      <c r="AT627" s="98" t="s">
        <v>694</v>
      </c>
      <c r="AV627" s="17" t="s">
        <v>5537</v>
      </c>
      <c r="AW627" s="7" t="s">
        <v>5537</v>
      </c>
      <c r="AX627" s="6" t="s">
        <v>5537</v>
      </c>
      <c r="AY627" s="7"/>
      <c r="AZ627" s="3" t="s">
        <v>5537</v>
      </c>
      <c r="BA627" s="18" t="s">
        <v>5537</v>
      </c>
      <c r="BB627" s="18" t="s">
        <v>5537</v>
      </c>
      <c r="BC627" s="18" t="s">
        <v>5537</v>
      </c>
      <c r="BD627" s="18" t="s">
        <v>5537</v>
      </c>
      <c r="BE627" s="18" t="s">
        <v>5537</v>
      </c>
      <c r="BF627" s="18" t="s">
        <v>5537</v>
      </c>
      <c r="BG627" s="18" t="s">
        <v>5537</v>
      </c>
      <c r="BH627" s="18" t="s">
        <v>5537</v>
      </c>
      <c r="BI627" s="18" t="s">
        <v>5537</v>
      </c>
      <c r="BJ627" s="18" t="s">
        <v>5537</v>
      </c>
      <c r="BK627" s="18" t="s">
        <v>5537</v>
      </c>
      <c r="BL627" s="9" t="s">
        <v>5537</v>
      </c>
      <c r="BM627" s="14" t="s">
        <v>5537</v>
      </c>
      <c r="BN627" s="14" t="s">
        <v>5537</v>
      </c>
      <c r="BO627" s="14" t="str">
        <f>_xlfn.XLOOKUP(B627,'[4]cell downs 18042026 17h'!$B:$B,'[4]cell downs 18042026 17h'!$B:$B,"")</f>
        <v/>
      </c>
      <c r="BP627" s="14" t="str">
        <f>_xlfn.XLOOKUP(B627,'[5]Cells Huawei 19042026 15h'!$B:$B,'[5]Cells Huawei 19042026 15h'!$B:$B,"")</f>
        <v/>
      </c>
      <c r="BQ627" s="9" t="str">
        <f>_xlfn.XLOOKUP(B627,'[6]cells down 19042026 9H40'!$B:$B,'[6]cells down 19042026 9H40'!$B:$B,"")</f>
        <v/>
      </c>
      <c r="BR627" s="9" t="s">
        <v>694</v>
      </c>
      <c r="BS627" s="9" t="s">
        <v>12</v>
      </c>
      <c r="BT627" s="108"/>
    </row>
    <row r="628" spans="1:72" s="9" customFormat="1" x14ac:dyDescent="0.35">
      <c r="A628" s="1" t="s">
        <v>2014</v>
      </c>
      <c r="B628" s="1" t="s">
        <v>2015</v>
      </c>
      <c r="C628" s="3" t="str">
        <f>_xlfn.XLOOKUP(B628,'[1]daily break down'!$D:$D,'[1]daily break down'!$E:$E,"")</f>
        <v>CENTRE</v>
      </c>
      <c r="D628" s="1" t="s">
        <v>11</v>
      </c>
      <c r="E628" s="1" t="s">
        <v>12</v>
      </c>
      <c r="F628" s="3" t="s">
        <v>226</v>
      </c>
      <c r="G628" s="1" t="s">
        <v>489</v>
      </c>
      <c r="H628" s="34" t="str">
        <f>_xlfn.XLOOKUP(B628,[2]CALCULATION!$B:$B,[2]CALCULATION!$H:$H,"")</f>
        <v>ZTE</v>
      </c>
      <c r="I628" s="28">
        <v>0.12821637802375915</v>
      </c>
      <c r="J628" s="28">
        <v>4.4869490030904622</v>
      </c>
      <c r="K628" s="28">
        <v>0.47084606757925213</v>
      </c>
      <c r="L628" s="28">
        <v>0</v>
      </c>
      <c r="M628" s="28">
        <v>0</v>
      </c>
      <c r="N628" s="28">
        <v>9.0958899418766732E-4</v>
      </c>
      <c r="O628" s="28">
        <v>2.5040449957623383E-2</v>
      </c>
      <c r="P628" s="28">
        <v>5.5270907705609697E-2</v>
      </c>
      <c r="Q628" s="28">
        <v>0</v>
      </c>
      <c r="R628" s="28">
        <v>2.5588878615883774</v>
      </c>
      <c r="S628" s="93">
        <v>3.9623301743842623</v>
      </c>
      <c r="T628" s="93">
        <f>_xlfn.XLOOKUP(B628,'[3]Nur des jours'!$B:$B,'[3]Nur des jours'!$U:$U,"")</f>
        <v>1.5312484840183427</v>
      </c>
      <c r="U628" s="93">
        <v>1.1800579568705003</v>
      </c>
      <c r="V628" s="93">
        <v>4.1029776019952457</v>
      </c>
      <c r="W628" s="93">
        <v>3.9246624889779214</v>
      </c>
      <c r="X628" s="93">
        <v>0.12117152208838736</v>
      </c>
      <c r="Y628" s="93">
        <v>0</v>
      </c>
      <c r="Z628" s="93">
        <v>0</v>
      </c>
      <c r="AA628" s="93">
        <v>0</v>
      </c>
      <c r="AB628" s="93">
        <v>0</v>
      </c>
      <c r="AC628" s="93">
        <f>_xlfn.XLOOKUP(B628,'[3]Nur des jours'!$B:$B,'[3]Nur des jours'!$N:$N,"")</f>
        <v>0.30763726589676177</v>
      </c>
      <c r="AD628" s="93">
        <v>0.30763726589676177</v>
      </c>
      <c r="AE628" s="93">
        <v>0.8596686099768005</v>
      </c>
      <c r="AF628" s="93">
        <v>1.807603022546393</v>
      </c>
      <c r="AG628" s="93"/>
      <c r="AH628" s="93">
        <v>0</v>
      </c>
      <c r="AI628" s="93">
        <v>0</v>
      </c>
      <c r="AJ628" s="93">
        <v>0</v>
      </c>
      <c r="AK628" s="93">
        <v>0</v>
      </c>
      <c r="AL628" s="93">
        <v>0</v>
      </c>
      <c r="AM628" s="49" t="s">
        <v>5559</v>
      </c>
      <c r="AN628" s="49"/>
      <c r="AO628" s="48" t="str" cm="1">
        <f t="array" ref="AO628">IFERROR(_xlfn.IFS(
AQ628="MPR ISSUE","PDH",
AQ628="BSS Hardware Issue","BSS",
AQ628="Sites strategiques, MLL, Pylone, etc.","ENVTECH",
AQ628="AKTIVCO DEFAUT GE &amp; POWER Cabinet","AKTIVCO",
AQ628="AKTIVCO Coupure ENEO &amp; Baisse de tension","AKTIVCO GRID ONLY",
AQ628="Coupure ENEO &amp; Baisse de tension","IHS GRID ONLY",
AQ628="Defaut GE &amp; POWER Cabinet","IHS",
AQ628="Sharing","Partners",
AQ628="Sites strategiques &amp; DataCenter","SST &amp; DC",
AQ628="Exclu","Exclu",
AQ628="SAT","SAT",
AQ628="SPARE-ISSUE","SPARE-ISSUE",
AQ628="Fiber CAmtel","TRANS_FO_CAMTEL",
AQ628="Fiber AOF","Fiber AOF",
AQ628="Projet OCM (HUAWEI)","TRAVAUX-HUAWEI",
AQ628="Projet OCM (NOKIA)","TRAVAUX-NOKIA",
AQ628="ACCESS-ISSUE","ACCESS-ISSUE",
AQ628="Projet OCM (ZTE, NOKIA, autres projets)","TRAVAUX OCM",
AQ628="No root CAuse","No root cause",
AQ628="ODU HS","PDH",
AQ628="IP &amp; VLAN","PDH",
AQ628="Warehouse HUAWEI","SPARE-ISSUE",
AQ628="SPARE-HS","SPARE-ISSUE",
AQ628="Power Telco","BSS",AQ628="no impacts","no impacts"
),"")</f>
        <v>No root cause</v>
      </c>
      <c r="AP628" s="48" t="str" cm="1">
        <f t="array" ref="AP628">IFERROR(_xlfn.IFS(
AQ628="MPR ISSUE","TX ISSUE",
AQ628="BSS Hardware Issue","RAN ISSUE",
AQ628="Sites strategiques, MLL, Pylone, etc.","ENVTECH",
AQ628="AKTIVCO DEFAUT GE &amp; POWER Cabinet","POWER ISSUE",
AQ628="AKTIVCO Coupure ENEO &amp; Baisse de tension","POWER ISSUE",
AQ628="Coupure ENEO &amp; Baisse de tension","POWER ISSUE",
AQ628="Defaut GE &amp; POWER Cabinet","POWER ISSUE",
AQ628="Sharing","POWER ISSUE",
AQ628="Sites strategiques &amp; DataCenter","POWER ISSUE",
AQ628="Exclu","Exclu",
AQ628="SAT","TX ISSUE",
AQ628="SPARE-ISSUE","SPARE-ISSUE",
AQ628="Fiber CAmtel","TX ISSUE",
AQ628="Fiber AOF","TX ISSUE",
AQ628="Projet OCM (HUAWEI)","TRAVAUX-HUAWEI",
AQ628="Projet OCM (NOKIA)","TRAVAUX -NOKIA",
AQ628="ACCESS-ISSUE","ACCESS-ISSUE",
AQ628="Projet OCM (ZTE, NOKIA, autres projets)","TRAVAUX OCM",
AQ628="No root CAuse","No root cause",
AQ628="ODU HS","TX ISSUE",
AQ628="IP &amp; VLAN","TX ISSUE",
AQ628="Warehouse HUAWEI","SPARE-ISSUE",
AQ628="SPARE-HS","SPARE-ISSUE",
AQ628="Power Telco","RAN ISSUE",AQ628="no impacts","no impacts"
),"")</f>
        <v>No root cause</v>
      </c>
      <c r="AQ628" s="126" t="s">
        <v>5344</v>
      </c>
      <c r="AR628" s="48" t="str" cm="1">
        <f t="array" ref="AR628">IFERROR(_xlfn.IFS(
AQ628="MPR ISSUE","ACTIVE",
AQ628="BSS Hardware Issue","ACTIVE",
AQ628="Sites strategiques, MLL, Pylone, etc.","PASSIVE",
AQ628="AKTIVCO DEFAUT GE &amp; POWER Cabinet","PASSIVE",
AQ628="AKTIVCO Coupure ENEO &amp; Baisse de tension","PASSIVE",
AQ628="Coupure ENEO &amp; Baisse de tension","PASSIVE",
AQ628="Defaut GE &amp; POWER Cabinet","PASSIVE",
AQ628="Sharing","PASSIVE",
AQ628="Sites strategiques &amp; DataCenter","PASSIVE",
AQ628="Exclu","Exclu",
AQ628="SAT","ACTIVE",
AQ628="SPARE-ISSUE","SPARE-ISSUE",
AQ628="Fiber CAmtel","ACTIVE",
AQ628="Fiber AOF","ACTIVE",
AQ628="Projet OCM (HUAWEI)","PLANNED WORKS",
AQ628="Projet OCM (NOKIA)","PLANNED WORKS",
AQ628="ACCESS-ISSUE","ACCESS-ISSUE",
AQ628="Projet OCM (ZTE, NOKIA, autres projets)","PLANNED WORKS",
AQ628="No root CAuse","No root cause",
AQ628="ODU HS","ACTIVE",
AQ628="IP &amp; VLAN","ACTIVE",
AQ628="Warehouse HUAWEI","SPARE-ISSUE",
AQ628="SPARE-HS","SPARE-ISSUE",
AQ628="Power Telco","ACTIVE", AQ628="no impacts","no impacts"
),"")</f>
        <v>No root cause</v>
      </c>
      <c r="AS628" s="92" t="s">
        <v>5537</v>
      </c>
      <c r="AT628" s="98" t="s">
        <v>2015</v>
      </c>
      <c r="AV628" s="17" t="s">
        <v>5537</v>
      </c>
      <c r="AW628" s="7" t="s">
        <v>5537</v>
      </c>
      <c r="AX628" s="6" t="s">
        <v>5537</v>
      </c>
      <c r="AY628" s="7"/>
      <c r="AZ628" s="3" t="s">
        <v>5537</v>
      </c>
      <c r="BA628" s="18" t="s">
        <v>5537</v>
      </c>
      <c r="BB628" s="18" t="s">
        <v>5537</v>
      </c>
      <c r="BC628" s="18" t="s">
        <v>5537</v>
      </c>
      <c r="BD628" s="18" t="s">
        <v>5537</v>
      </c>
      <c r="BE628" s="18" t="s">
        <v>5537</v>
      </c>
      <c r="BF628" s="18" t="s">
        <v>5537</v>
      </c>
      <c r="BG628" s="18" t="s">
        <v>5537</v>
      </c>
      <c r="BH628" s="18" t="s">
        <v>5537</v>
      </c>
      <c r="BI628" s="18" t="s">
        <v>5537</v>
      </c>
      <c r="BJ628" s="18" t="s">
        <v>5537</v>
      </c>
      <c r="BK628" s="18" t="s">
        <v>5537</v>
      </c>
      <c r="BL628" s="9" t="s">
        <v>5537</v>
      </c>
      <c r="BM628" s="14" t="s">
        <v>5537</v>
      </c>
      <c r="BN628" s="14" t="s">
        <v>5537</v>
      </c>
      <c r="BO628" s="14" t="str">
        <f>_xlfn.XLOOKUP(B628,'[4]cell downs 18042026 17h'!$B:$B,'[4]cell downs 18042026 17h'!$B:$B,"")</f>
        <v/>
      </c>
      <c r="BP628" s="14" t="str">
        <f>_xlfn.XLOOKUP(B628,'[5]Cells Huawei 19042026 15h'!$B:$B,'[5]Cells Huawei 19042026 15h'!$B:$B,"")</f>
        <v/>
      </c>
      <c r="BQ628" s="9" t="str">
        <f>_xlfn.XLOOKUP(B628,'[6]cells down 19042026 9H40'!$B:$B,'[6]cells down 19042026 9H40'!$B:$B,"")</f>
        <v/>
      </c>
      <c r="BR628" s="9" t="s">
        <v>2015</v>
      </c>
      <c r="BS628" s="9" t="s">
        <v>12</v>
      </c>
      <c r="BT628" s="108"/>
    </row>
    <row r="629" spans="1:72" s="9" customFormat="1" x14ac:dyDescent="0.35">
      <c r="A629" s="1" t="s">
        <v>2203</v>
      </c>
      <c r="B629" s="8" t="s">
        <v>2204</v>
      </c>
      <c r="C629" s="3" t="str">
        <f>_xlfn.XLOOKUP(B629,'[1]daily break down'!$D:$D,'[1]daily break down'!$E:$E,"")</f>
        <v>Yaounde</v>
      </c>
      <c r="D629" s="1" t="s">
        <v>21</v>
      </c>
      <c r="E629" s="1" t="s">
        <v>30</v>
      </c>
      <c r="F629" s="3" t="s">
        <v>37</v>
      </c>
      <c r="G629" s="1" t="s">
        <v>38</v>
      </c>
      <c r="H629" s="34" t="str">
        <f>_xlfn.XLOOKUP(B629,[2]CALCULATION!$B:$B,[2]CALCULATION!$H:$H,"")</f>
        <v>ZTE</v>
      </c>
      <c r="I629" s="28">
        <v>0.17626407901082361</v>
      </c>
      <c r="J629" s="28">
        <v>3.1262038677864252</v>
      </c>
      <c r="K629" s="28">
        <v>0.18122223078305957</v>
      </c>
      <c r="L629" s="28">
        <v>0</v>
      </c>
      <c r="M629" s="28">
        <v>0</v>
      </c>
      <c r="N629" s="28">
        <v>0</v>
      </c>
      <c r="O629" s="28">
        <v>0</v>
      </c>
      <c r="P629" s="28">
        <v>1.7770872035453285</v>
      </c>
      <c r="Q629" s="28">
        <v>9.3073783005595896</v>
      </c>
      <c r="R629" s="28">
        <v>0</v>
      </c>
      <c r="S629" s="93">
        <v>1.2461725921930871</v>
      </c>
      <c r="T629" s="93">
        <f>_xlfn.XLOOKUP(B629,'[3]Nur des jours'!$B:$B,'[3]Nur des jours'!$U:$U,"")</f>
        <v>0</v>
      </c>
      <c r="U629" s="93">
        <v>3.4839041985201167</v>
      </c>
      <c r="V629" s="93">
        <v>0</v>
      </c>
      <c r="W629" s="93">
        <v>0</v>
      </c>
      <c r="X629" s="93">
        <v>0</v>
      </c>
      <c r="Y629" s="93">
        <v>0.98984684661547284</v>
      </c>
      <c r="Z629" s="93">
        <v>0</v>
      </c>
      <c r="AA629" s="93">
        <v>0</v>
      </c>
      <c r="AB629" s="93">
        <v>18.689378568799167</v>
      </c>
      <c r="AC629" s="93">
        <f>_xlfn.XLOOKUP(B629,'[3]Nur des jours'!$B:$B,'[3]Nur des jours'!$N:$N,"")</f>
        <v>9.7361692534663466E-2</v>
      </c>
      <c r="AD629" s="93">
        <v>9.7361692534663466E-2</v>
      </c>
      <c r="AE629" s="93">
        <v>0</v>
      </c>
      <c r="AF629" s="93">
        <v>1.7667606931995563</v>
      </c>
      <c r="AG629" s="93"/>
      <c r="AH629" s="93">
        <v>0</v>
      </c>
      <c r="AI629" s="93">
        <v>0</v>
      </c>
      <c r="AJ629" s="93">
        <v>0</v>
      </c>
      <c r="AK629" s="93">
        <v>0</v>
      </c>
      <c r="AL629" s="93">
        <v>0</v>
      </c>
      <c r="AM629" s="49" t="s">
        <v>5559</v>
      </c>
      <c r="AN629" s="49"/>
      <c r="AO629" s="48" t="str" cm="1">
        <f t="array" ref="AO629">IFERROR(_xlfn.IFS(
AQ629="MPR ISSUE","PDH",
AQ629="BSS Hardware Issue","BSS",
AQ629="Sites strategiques, MLL, Pylone, etc.","ENVTECH",
AQ629="AKTIVCO DEFAUT GE &amp; POWER Cabinet","AKTIVCO",
AQ629="AKTIVCO Coupure ENEO &amp; Baisse de tension","AKTIVCO GRID ONLY",
AQ629="Coupure ENEO &amp; Baisse de tension","IHS GRID ONLY",
AQ629="Defaut GE &amp; POWER Cabinet","IHS",
AQ629="Sharing","Partners",
AQ629="Sites strategiques &amp; DataCenter","SST &amp; DC",
AQ629="Exclu","Exclu",
AQ629="SAT","SAT",
AQ629="SPARE-ISSUE","SPARE-ISSUE",
AQ629="Fiber CAmtel","TRANS_FO_CAMTEL",
AQ629="Fiber AOF","Fiber AOF",
AQ629="Projet OCM (HUAWEI)","TRAVAUX-HUAWEI",
AQ629="Projet OCM (NOKIA)","TRAVAUX-NOKIA",
AQ629="ACCESS-ISSUE","ACCESS-ISSUE",
AQ629="Projet OCM (ZTE, NOKIA, autres projets)","TRAVAUX OCM",
AQ629="No root CAuse","No root cause",
AQ629="ODU HS","PDH",
AQ629="IP &amp; VLAN","PDH",
AQ629="Warehouse HUAWEI","SPARE-ISSUE",
AQ629="SPARE-HS","SPARE-ISSUE",
AQ629="Power Telco","BSS",AQ629="no impacts","no impacts"
),"")</f>
        <v>No root cause</v>
      </c>
      <c r="AP629" s="48" t="str" cm="1">
        <f t="array" ref="AP629">IFERROR(_xlfn.IFS(
AQ629="MPR ISSUE","TX ISSUE",
AQ629="BSS Hardware Issue","RAN ISSUE",
AQ629="Sites strategiques, MLL, Pylone, etc.","ENVTECH",
AQ629="AKTIVCO DEFAUT GE &amp; POWER Cabinet","POWER ISSUE",
AQ629="AKTIVCO Coupure ENEO &amp; Baisse de tension","POWER ISSUE",
AQ629="Coupure ENEO &amp; Baisse de tension","POWER ISSUE",
AQ629="Defaut GE &amp; POWER Cabinet","POWER ISSUE",
AQ629="Sharing","POWER ISSUE",
AQ629="Sites strategiques &amp; DataCenter","POWER ISSUE",
AQ629="Exclu","Exclu",
AQ629="SAT","TX ISSUE",
AQ629="SPARE-ISSUE","SPARE-ISSUE",
AQ629="Fiber CAmtel","TX ISSUE",
AQ629="Fiber AOF","TX ISSUE",
AQ629="Projet OCM (HUAWEI)","TRAVAUX-HUAWEI",
AQ629="Projet OCM (NOKIA)","TRAVAUX -NOKIA",
AQ629="ACCESS-ISSUE","ACCESS-ISSUE",
AQ629="Projet OCM (ZTE, NOKIA, autres projets)","TRAVAUX OCM",
AQ629="No root CAuse","No root cause",
AQ629="ODU HS","TX ISSUE",
AQ629="IP &amp; VLAN","TX ISSUE",
AQ629="Warehouse HUAWEI","SPARE-ISSUE",
AQ629="SPARE-HS","SPARE-ISSUE",
AQ629="Power Telco","RAN ISSUE",AQ629="no impacts","no impacts"
),"")</f>
        <v>No root cause</v>
      </c>
      <c r="AQ629" s="67" t="s">
        <v>5344</v>
      </c>
      <c r="AR629" s="48" t="str" cm="1">
        <f t="array" ref="AR629">IFERROR(_xlfn.IFS(
AQ629="MPR ISSUE","ACTIVE",
AQ629="BSS Hardware Issue","ACTIVE",
AQ629="Sites strategiques, MLL, Pylone, etc.","PASSIVE",
AQ629="AKTIVCO DEFAUT GE &amp; POWER Cabinet","PASSIVE",
AQ629="AKTIVCO Coupure ENEO &amp; Baisse de tension","PASSIVE",
AQ629="Coupure ENEO &amp; Baisse de tension","PASSIVE",
AQ629="Defaut GE &amp; POWER Cabinet","PASSIVE",
AQ629="Sharing","PASSIVE",
AQ629="Sites strategiques &amp; DataCenter","PASSIVE",
AQ629="Exclu","Exclu",
AQ629="SAT","ACTIVE",
AQ629="SPARE-ISSUE","SPARE-ISSUE",
AQ629="Fiber CAmtel","ACTIVE",
AQ629="Fiber AOF","ACTIVE",
AQ629="Projet OCM (HUAWEI)","PLANNED WORKS",
AQ629="Projet OCM (NOKIA)","PLANNED WORKS",
AQ629="ACCESS-ISSUE","ACCESS-ISSUE",
AQ629="Projet OCM (ZTE, NOKIA, autres projets)","PLANNED WORKS",
AQ629="No root CAuse","No root cause",
AQ629="ODU HS","ACTIVE",
AQ629="IP &amp; VLAN","ACTIVE",
AQ629="Warehouse HUAWEI","SPARE-ISSUE",
AQ629="SPARE-HS","SPARE-ISSUE",
AQ629="Power Telco","ACTIVE", AQ629="no impacts","no impacts"
),"")</f>
        <v>No root cause</v>
      </c>
      <c r="AS629" s="92" t="s">
        <v>5537</v>
      </c>
      <c r="AT629" s="98" t="s">
        <v>2204</v>
      </c>
      <c r="AV629" s="17" t="s">
        <v>5537</v>
      </c>
      <c r="AW629" s="7" t="s">
        <v>5537</v>
      </c>
      <c r="AX629" s="6" t="s">
        <v>5537</v>
      </c>
      <c r="AY629" s="7"/>
      <c r="AZ629" s="3" t="s">
        <v>5537</v>
      </c>
      <c r="BA629" s="18" t="s">
        <v>5537</v>
      </c>
      <c r="BB629" s="18" t="s">
        <v>5537</v>
      </c>
      <c r="BC629" s="18" t="s">
        <v>5537</v>
      </c>
      <c r="BD629" s="18" t="s">
        <v>5537</v>
      </c>
      <c r="BE629" s="18" t="s">
        <v>5537</v>
      </c>
      <c r="BF629" s="18" t="s">
        <v>5537</v>
      </c>
      <c r="BG629" s="18" t="s">
        <v>5537</v>
      </c>
      <c r="BH629" s="18" t="s">
        <v>5537</v>
      </c>
      <c r="BI629" s="18" t="s">
        <v>5537</v>
      </c>
      <c r="BJ629" s="18" t="s">
        <v>5537</v>
      </c>
      <c r="BK629" s="18" t="s">
        <v>5537</v>
      </c>
      <c r="BL629" s="9" t="s">
        <v>5537</v>
      </c>
      <c r="BM629" s="14" t="s">
        <v>5537</v>
      </c>
      <c r="BN629" s="14" t="s">
        <v>5537</v>
      </c>
      <c r="BO629" s="14" t="str">
        <f>_xlfn.XLOOKUP(B629,'[4]cell downs 18042026 17h'!$B:$B,'[4]cell downs 18042026 17h'!$B:$B,"")</f>
        <v/>
      </c>
      <c r="BP629" s="14" t="str">
        <f>_xlfn.XLOOKUP(B629,'[5]Cells Huawei 19042026 15h'!$B:$B,'[5]Cells Huawei 19042026 15h'!$B:$B,"")</f>
        <v/>
      </c>
      <c r="BQ629" s="9" t="str">
        <f>_xlfn.XLOOKUP(B629,'[6]cells down 19042026 9H40'!$B:$B,'[6]cells down 19042026 9H40'!$B:$B,"")</f>
        <v/>
      </c>
      <c r="BR629" s="9" t="s">
        <v>5537</v>
      </c>
      <c r="BS629" s="9" t="s">
        <v>12</v>
      </c>
      <c r="BT629" s="108"/>
    </row>
    <row r="630" spans="1:72" s="9" customFormat="1" x14ac:dyDescent="0.35">
      <c r="A630" s="1" t="s">
        <v>628</v>
      </c>
      <c r="B630" s="8" t="s">
        <v>629</v>
      </c>
      <c r="C630" s="3" t="str">
        <f>_xlfn.XLOOKUP(B630,'[1]daily break down'!$D:$D,'[1]daily break down'!$E:$E,"")</f>
        <v>NORD-OUEST</v>
      </c>
      <c r="D630" s="1" t="s">
        <v>11</v>
      </c>
      <c r="E630" s="1" t="s">
        <v>630</v>
      </c>
      <c r="F630" s="3" t="s">
        <v>51</v>
      </c>
      <c r="G630" s="1" t="s">
        <v>52</v>
      </c>
      <c r="H630" s="32" t="str">
        <f>_xlfn.XLOOKUP(B630,[2]CALCULATION!$B:$B,[2]CALCULATION!$H:$H,"")</f>
        <v>Huawei</v>
      </c>
      <c r="I630" s="28">
        <v>1.5597846093261765</v>
      </c>
      <c r="J630" s="28">
        <v>3.2339634109801305</v>
      </c>
      <c r="K630" s="28">
        <v>1.5450706697143246</v>
      </c>
      <c r="L630" s="28">
        <v>0.19069265736959704</v>
      </c>
      <c r="M630" s="28">
        <v>14.341525341506074</v>
      </c>
      <c r="N630" s="28">
        <v>0</v>
      </c>
      <c r="O630" s="28">
        <v>3.6918612117009524E-2</v>
      </c>
      <c r="P630" s="28">
        <v>8.5501365453595976E-2</v>
      </c>
      <c r="Q630" s="28">
        <v>5.1155106682304456</v>
      </c>
      <c r="R630" s="28">
        <v>0</v>
      </c>
      <c r="S630" s="93">
        <v>4.6304322081539127</v>
      </c>
      <c r="T630" s="93">
        <f>_xlfn.XLOOKUP(B630,'[3]Nur des jours'!$B:$B,'[3]Nur des jours'!$U:$U,"")</f>
        <v>0</v>
      </c>
      <c r="U630" s="93">
        <v>4.7084606757925203E-3</v>
      </c>
      <c r="V630" s="93">
        <v>0</v>
      </c>
      <c r="W630" s="93">
        <v>0</v>
      </c>
      <c r="X630" s="93">
        <v>0</v>
      </c>
      <c r="Y630" s="93">
        <v>0</v>
      </c>
      <c r="Z630" s="93">
        <v>0.1228658545285404</v>
      </c>
      <c r="AA630" s="93">
        <v>0</v>
      </c>
      <c r="AB630" s="93">
        <v>0</v>
      </c>
      <c r="AC630" s="93">
        <f>_xlfn.XLOOKUP(B630,'[3]Nur des jours'!$B:$B,'[3]Nur des jours'!$N:$N,"")</f>
        <v>0.80418368133138152</v>
      </c>
      <c r="AD630" s="93">
        <v>0.80418368133138152</v>
      </c>
      <c r="AE630" s="93">
        <v>0.18730399248929183</v>
      </c>
      <c r="AF630" s="93">
        <v>1.7263285706540192</v>
      </c>
      <c r="AG630" s="93"/>
      <c r="AH630" s="93">
        <v>0</v>
      </c>
      <c r="AI630" s="93">
        <v>0</v>
      </c>
      <c r="AJ630" s="93">
        <v>0</v>
      </c>
      <c r="AK630" s="93">
        <v>0</v>
      </c>
      <c r="AL630" s="93">
        <v>0</v>
      </c>
      <c r="AM630" s="49" t="s">
        <v>5601</v>
      </c>
      <c r="AN630" s="49"/>
      <c r="AO630" s="48" t="str" cm="1">
        <f t="array" ref="AO630">IFERROR(_xlfn.IFS(
AQ630="MPR ISSUE","PDH",
AQ630="BSS Hardware Issue","BSS",
AQ630="Sites strategiques, MLL, Pylone, etc.","ENVTECH",
AQ630="AKTIVCO DEFAUT GE &amp; POWER Cabinet","AKTIVCO",
AQ630="AKTIVCO Coupure ENEO &amp; Baisse de tension","AKTIVCO GRID ONLY",
AQ630="Coupure ENEO &amp; Baisse de tension","IHS GRID ONLY",
AQ630="Defaut GE &amp; POWER Cabinet","IHS",
AQ630="Sharing","Partners",
AQ630="Sites strategiques &amp; DataCenter","SST &amp; DC",
AQ630="Exclu","Exclu",
AQ630="SAT","SAT",
AQ630="SPARE-ISSUE","SPARE-ISSUE",
AQ630="Fiber CAmtel","TRANS_FO_CAMTEL",
AQ630="Fiber AOF","Fiber AOF",
AQ630="Projet OCM (HUAWEI)","TRAVAUX-HUAWEI",
AQ630="Projet OCM (NOKIA)","TRAVAUX-NOKIA",
AQ630="ACCESS-ISSUE","ACCESS-ISSUE",
AQ630="Projet OCM (ZTE, NOKIA, autres projets)","TRAVAUX OCM",
AQ630="No root CAuse","No root cause",
AQ630="ODU HS","PDH",
AQ630="IP &amp; VLAN","PDH",
AQ630="Warehouse HUAWEI","SPARE-ISSUE",
AQ630="SPARE-HS","SPARE-ISSUE",
AQ630="Power Telco","BSS",AQ630="no impacts","no impacts"
),"")</f>
        <v>No root cause</v>
      </c>
      <c r="AP630" s="48" t="str" cm="1">
        <f t="array" ref="AP630">IFERROR(_xlfn.IFS(
AQ630="MPR ISSUE","TX ISSUE",
AQ630="BSS Hardware Issue","RAN ISSUE",
AQ630="Sites strategiques, MLL, Pylone, etc.","ENVTECH",
AQ630="AKTIVCO DEFAUT GE &amp; POWER Cabinet","POWER ISSUE",
AQ630="AKTIVCO Coupure ENEO &amp; Baisse de tension","POWER ISSUE",
AQ630="Coupure ENEO &amp; Baisse de tension","POWER ISSUE",
AQ630="Defaut GE &amp; POWER Cabinet","POWER ISSUE",
AQ630="Sharing","POWER ISSUE",
AQ630="Sites strategiques &amp; DataCenter","POWER ISSUE",
AQ630="Exclu","Exclu",
AQ630="SAT","TX ISSUE",
AQ630="SPARE-ISSUE","SPARE-ISSUE",
AQ630="Fiber CAmtel","TX ISSUE",
AQ630="Fiber AOF","TX ISSUE",
AQ630="Projet OCM (HUAWEI)","TRAVAUX-HUAWEI",
AQ630="Projet OCM (NOKIA)","TRAVAUX -NOKIA",
AQ630="ACCESS-ISSUE","ACCESS-ISSUE",
AQ630="Projet OCM (ZTE, NOKIA, autres projets)","TRAVAUX OCM",
AQ630="No root CAuse","No root cause",
AQ630="ODU HS","TX ISSUE",
AQ630="IP &amp; VLAN","TX ISSUE",
AQ630="Warehouse HUAWEI","SPARE-ISSUE",
AQ630="SPARE-HS","SPARE-ISSUE",
AQ630="Power Telco","RAN ISSUE",AQ630="no impacts","no impacts"
),"")</f>
        <v>No root cause</v>
      </c>
      <c r="AQ630" s="67" t="s">
        <v>5344</v>
      </c>
      <c r="AR630" s="48" t="str" cm="1">
        <f t="array" ref="AR630">IFERROR(_xlfn.IFS(
AQ630="MPR ISSUE","ACTIVE",
AQ630="BSS Hardware Issue","ACTIVE",
AQ630="Sites strategiques, MLL, Pylone, etc.","PASSIVE",
AQ630="AKTIVCO DEFAUT GE &amp; POWER Cabinet","PASSIVE",
AQ630="AKTIVCO Coupure ENEO &amp; Baisse de tension","PASSIVE",
AQ630="Coupure ENEO &amp; Baisse de tension","PASSIVE",
AQ630="Defaut GE &amp; POWER Cabinet","PASSIVE",
AQ630="Sharing","PASSIVE",
AQ630="Sites strategiques &amp; DataCenter","PASSIVE",
AQ630="Exclu","Exclu",
AQ630="SAT","ACTIVE",
AQ630="SPARE-ISSUE","SPARE-ISSUE",
AQ630="Fiber CAmtel","ACTIVE",
AQ630="Fiber AOF","ACTIVE",
AQ630="Projet OCM (HUAWEI)","PLANNED WORKS",
AQ630="Projet OCM (NOKIA)","PLANNED WORKS",
AQ630="ACCESS-ISSUE","ACCESS-ISSUE",
AQ630="Projet OCM (ZTE, NOKIA, autres projets)","PLANNED WORKS",
AQ630="No root CAuse","No root cause",
AQ630="ODU HS","ACTIVE",
AQ630="IP &amp; VLAN","ACTIVE",
AQ630="Warehouse HUAWEI","SPARE-ISSUE",
AQ630="SPARE-HS","SPARE-ISSUE",
AQ630="Power Telco","ACTIVE", AQ630="no impacts","no impacts"
),"")</f>
        <v>No root cause</v>
      </c>
      <c r="AS630" s="92" t="s">
        <v>5537</v>
      </c>
      <c r="AT630" s="98" t="s">
        <v>629</v>
      </c>
      <c r="AV630" s="17" t="s">
        <v>5537</v>
      </c>
      <c r="AW630" s="7" t="s">
        <v>5537</v>
      </c>
      <c r="AX630" s="6" t="s">
        <v>5537</v>
      </c>
      <c r="AY630" s="7"/>
      <c r="AZ630" s="3" t="s">
        <v>5537</v>
      </c>
      <c r="BA630" s="18" t="s">
        <v>5537</v>
      </c>
      <c r="BB630" s="18" t="s">
        <v>5537</v>
      </c>
      <c r="BC630" s="18" t="s">
        <v>5537</v>
      </c>
      <c r="BD630" s="18" t="s">
        <v>5537</v>
      </c>
      <c r="BE630" s="18" t="s">
        <v>5537</v>
      </c>
      <c r="BF630" s="18" t="s">
        <v>5537</v>
      </c>
      <c r="BG630" s="18" t="s">
        <v>5537</v>
      </c>
      <c r="BH630" s="18" t="s">
        <v>5537</v>
      </c>
      <c r="BI630" s="18" t="s">
        <v>5537</v>
      </c>
      <c r="BJ630" s="18" t="s">
        <v>5537</v>
      </c>
      <c r="BK630" s="18" t="s">
        <v>5537</v>
      </c>
      <c r="BL630" s="9" t="s">
        <v>5537</v>
      </c>
      <c r="BM630" s="14" t="s">
        <v>5537</v>
      </c>
      <c r="BN630" s="14" t="s">
        <v>5537</v>
      </c>
      <c r="BO630" s="14" t="str">
        <f>_xlfn.XLOOKUP(B630,'[4]cell downs 18042026 17h'!$B:$B,'[4]cell downs 18042026 17h'!$B:$B,"")</f>
        <v/>
      </c>
      <c r="BP630" s="14" t="str">
        <f>_xlfn.XLOOKUP(B630,'[5]Cells Huawei 19042026 15h'!$B:$B,'[5]Cells Huawei 19042026 15h'!$B:$B,"")</f>
        <v/>
      </c>
      <c r="BQ630" s="9" t="str">
        <f>_xlfn.XLOOKUP(B630,'[6]cells down 19042026 9H40'!$B:$B,'[6]cells down 19042026 9H40'!$B:$B,"")</f>
        <v/>
      </c>
      <c r="BR630" s="9" t="s">
        <v>629</v>
      </c>
      <c r="BS630" s="9" t="s">
        <v>12</v>
      </c>
      <c r="BT630" s="108"/>
    </row>
    <row r="631" spans="1:72" s="9" customFormat="1" x14ac:dyDescent="0.35">
      <c r="A631" s="1" t="s">
        <v>1144</v>
      </c>
      <c r="B631" s="8" t="s">
        <v>1145</v>
      </c>
      <c r="C631" s="3" t="str">
        <f>_xlfn.XLOOKUP(B631,'[1]daily break down'!$D:$D,'[1]daily break down'!$E:$E,"")</f>
        <v>Yaounde</v>
      </c>
      <c r="D631" s="1" t="s">
        <v>18</v>
      </c>
      <c r="E631" s="1" t="s">
        <v>5490</v>
      </c>
      <c r="F631" s="3" t="s">
        <v>37</v>
      </c>
      <c r="G631" s="1" t="s">
        <v>38</v>
      </c>
      <c r="H631" s="34" t="str">
        <f>_xlfn.XLOOKUP(B631,[2]CALCULATION!$B:$B,[2]CALCULATION!$H:$H,"")</f>
        <v>ZTE</v>
      </c>
      <c r="I631" s="28">
        <v>0</v>
      </c>
      <c r="J631" s="28">
        <v>0</v>
      </c>
      <c r="K631" s="28">
        <v>0</v>
      </c>
      <c r="L631" s="28">
        <v>0.35179691981063327</v>
      </c>
      <c r="M631" s="28">
        <v>0</v>
      </c>
      <c r="N631" s="28">
        <v>0</v>
      </c>
      <c r="O631" s="28">
        <v>5.5270907705610203E-2</v>
      </c>
      <c r="P631" s="28">
        <v>0.71565035256382814</v>
      </c>
      <c r="Q631" s="28">
        <v>0</v>
      </c>
      <c r="R631" s="28">
        <v>0</v>
      </c>
      <c r="S631" s="93">
        <v>0.35263516849155196</v>
      </c>
      <c r="T631" s="93">
        <f>_xlfn.XLOOKUP(B631,'[3]Nur des jours'!$B:$B,'[3]Nur des jours'!$U:$U,"")</f>
        <v>0</v>
      </c>
      <c r="U631" s="93">
        <v>0</v>
      </c>
      <c r="V631" s="93">
        <v>0</v>
      </c>
      <c r="W631" s="93">
        <v>0</v>
      </c>
      <c r="X631" s="93">
        <v>1.1286394260814483</v>
      </c>
      <c r="Y631" s="93">
        <v>0</v>
      </c>
      <c r="Z631" s="93">
        <v>0.22579209149823218</v>
      </c>
      <c r="AA631" s="93">
        <v>0.44354056267531855</v>
      </c>
      <c r="AB631" s="93">
        <v>2.1526939529096876E-2</v>
      </c>
      <c r="AC631" s="93">
        <f>_xlfn.XLOOKUP(B631,'[3]Nur des jours'!$B:$B,'[3]Nur des jours'!$N:$N,"")</f>
        <v>0.1117010955018508</v>
      </c>
      <c r="AD631" s="93">
        <v>0.1117010955018508</v>
      </c>
      <c r="AE631" s="93">
        <v>0.15819714467530166</v>
      </c>
      <c r="AF631" s="93">
        <v>1.6944037804658805</v>
      </c>
      <c r="AG631" s="93"/>
      <c r="AH631" s="93">
        <v>0</v>
      </c>
      <c r="AI631" s="93">
        <v>0</v>
      </c>
      <c r="AJ631" s="93">
        <v>0</v>
      </c>
      <c r="AK631" s="93">
        <v>0</v>
      </c>
      <c r="AL631" s="93">
        <v>0</v>
      </c>
      <c r="AM631" s="49" t="s">
        <v>5559</v>
      </c>
      <c r="AN631" s="49"/>
      <c r="AO631" s="48" t="str" cm="1">
        <f t="array" ref="AO631">IFERROR(_xlfn.IFS(
AQ631="MPR ISSUE","PDH",
AQ631="BSS Hardware Issue","BSS",
AQ631="Sites strategiques, MLL, Pylone, etc.","ENVTECH",
AQ631="AKTIVCO DEFAUT GE &amp; POWER Cabinet","AKTIVCO",
AQ631="AKTIVCO Coupure ENEO &amp; Baisse de tension","AKTIVCO GRID ONLY",
AQ631="Coupure ENEO &amp; Baisse de tension","IHS GRID ONLY",
AQ631="Defaut GE &amp; POWER Cabinet","IHS",
AQ631="Sharing","Partners",
AQ631="Sites strategiques &amp; DataCenter","SST &amp; DC",
AQ631="Exclu","Exclu",
AQ631="SAT","SAT",
AQ631="SPARE-ISSUE","SPARE-ISSUE",
AQ631="Fiber CAmtel","TRANS_FO_CAMTEL",
AQ631="Fiber AOF","Fiber AOF",
AQ631="Projet OCM (HUAWEI)","TRAVAUX-HUAWEI",
AQ631="Projet OCM (NOKIA)","TRAVAUX-NOKIA",
AQ631="ACCESS-ISSUE","ACCESS-ISSUE",
AQ631="Projet OCM (ZTE, NOKIA, autres projets)","TRAVAUX OCM",
AQ631="No root CAuse","No root cause",
AQ631="ODU HS","PDH",
AQ631="IP &amp; VLAN","PDH",
AQ631="Warehouse HUAWEI","SPARE-ISSUE",
AQ631="SPARE-HS","SPARE-ISSUE",
AQ631="Power Telco","BSS",AQ631="no impacts","no impacts"
),"")</f>
        <v>No root cause</v>
      </c>
      <c r="AP631" s="48" t="str" cm="1">
        <f t="array" ref="AP631">IFERROR(_xlfn.IFS(
AQ631="MPR ISSUE","TX ISSUE",
AQ631="BSS Hardware Issue","RAN ISSUE",
AQ631="Sites strategiques, MLL, Pylone, etc.","ENVTECH",
AQ631="AKTIVCO DEFAUT GE &amp; POWER Cabinet","POWER ISSUE",
AQ631="AKTIVCO Coupure ENEO &amp; Baisse de tension","POWER ISSUE",
AQ631="Coupure ENEO &amp; Baisse de tension","POWER ISSUE",
AQ631="Defaut GE &amp; POWER Cabinet","POWER ISSUE",
AQ631="Sharing","POWER ISSUE",
AQ631="Sites strategiques &amp; DataCenter","POWER ISSUE",
AQ631="Exclu","Exclu",
AQ631="SAT","TX ISSUE",
AQ631="SPARE-ISSUE","SPARE-ISSUE",
AQ631="Fiber CAmtel","TX ISSUE",
AQ631="Fiber AOF","TX ISSUE",
AQ631="Projet OCM (HUAWEI)","TRAVAUX-HUAWEI",
AQ631="Projet OCM (NOKIA)","TRAVAUX -NOKIA",
AQ631="ACCESS-ISSUE","ACCESS-ISSUE",
AQ631="Projet OCM (ZTE, NOKIA, autres projets)","TRAVAUX OCM",
AQ631="No root CAuse","No root cause",
AQ631="ODU HS","TX ISSUE",
AQ631="IP &amp; VLAN","TX ISSUE",
AQ631="Warehouse HUAWEI","SPARE-ISSUE",
AQ631="SPARE-HS","SPARE-ISSUE",
AQ631="Power Telco","RAN ISSUE",AQ631="no impacts","no impacts"
),"")</f>
        <v>No root cause</v>
      </c>
      <c r="AQ631" s="67" t="s">
        <v>5344</v>
      </c>
      <c r="AR631" s="48" t="str" cm="1">
        <f t="array" ref="AR631">IFERROR(_xlfn.IFS(
AQ631="MPR ISSUE","ACTIVE",
AQ631="BSS Hardware Issue","ACTIVE",
AQ631="Sites strategiques, MLL, Pylone, etc.","PASSIVE",
AQ631="AKTIVCO DEFAUT GE &amp; POWER Cabinet","PASSIVE",
AQ631="AKTIVCO Coupure ENEO &amp; Baisse de tension","PASSIVE",
AQ631="Coupure ENEO &amp; Baisse de tension","PASSIVE",
AQ631="Defaut GE &amp; POWER Cabinet","PASSIVE",
AQ631="Sharing","PASSIVE",
AQ631="Sites strategiques &amp; DataCenter","PASSIVE",
AQ631="Exclu","Exclu",
AQ631="SAT","ACTIVE",
AQ631="SPARE-ISSUE","SPARE-ISSUE",
AQ631="Fiber CAmtel","ACTIVE",
AQ631="Fiber AOF","ACTIVE",
AQ631="Projet OCM (HUAWEI)","PLANNED WORKS",
AQ631="Projet OCM (NOKIA)","PLANNED WORKS",
AQ631="ACCESS-ISSUE","ACCESS-ISSUE",
AQ631="Projet OCM (ZTE, NOKIA, autres projets)","PLANNED WORKS",
AQ631="No root CAuse","No root cause",
AQ631="ODU HS","ACTIVE",
AQ631="IP &amp; VLAN","ACTIVE",
AQ631="Warehouse HUAWEI","SPARE-ISSUE",
AQ631="SPARE-HS","SPARE-ISSUE",
AQ631="Power Telco","ACTIVE", AQ631="no impacts","no impacts"
),"")</f>
        <v>No root cause</v>
      </c>
      <c r="AS631" s="92" t="s">
        <v>5537</v>
      </c>
      <c r="AT631" s="98" t="s">
        <v>1145</v>
      </c>
      <c r="AV631" s="17" t="s">
        <v>5537</v>
      </c>
      <c r="AW631" s="7" t="s">
        <v>5537</v>
      </c>
      <c r="AX631" s="6" t="s">
        <v>5537</v>
      </c>
      <c r="AY631" s="7"/>
      <c r="AZ631" s="3" t="s">
        <v>5537</v>
      </c>
      <c r="BA631" s="18" t="s">
        <v>5537</v>
      </c>
      <c r="BB631" s="18" t="s">
        <v>5537</v>
      </c>
      <c r="BC631" s="18" t="s">
        <v>5537</v>
      </c>
      <c r="BD631" s="18" t="s">
        <v>5537</v>
      </c>
      <c r="BE631" s="18" t="s">
        <v>5537</v>
      </c>
      <c r="BF631" s="18" t="s">
        <v>5537</v>
      </c>
      <c r="BG631" s="18" t="s">
        <v>5537</v>
      </c>
      <c r="BH631" s="18" t="s">
        <v>5537</v>
      </c>
      <c r="BI631" s="18" t="s">
        <v>5537</v>
      </c>
      <c r="BJ631" s="18" t="s">
        <v>5537</v>
      </c>
      <c r="BK631" s="18" t="s">
        <v>5537</v>
      </c>
      <c r="BL631" s="9" t="s">
        <v>5537</v>
      </c>
      <c r="BM631" s="14" t="s">
        <v>5537</v>
      </c>
      <c r="BN631" s="14" t="s">
        <v>5537</v>
      </c>
      <c r="BO631" s="14" t="str">
        <f>_xlfn.XLOOKUP(B631,'[4]cell downs 18042026 17h'!$B:$B,'[4]cell downs 18042026 17h'!$B:$B,"")</f>
        <v/>
      </c>
      <c r="BP631" s="14" t="str">
        <f>_xlfn.XLOOKUP(B631,'[5]Cells Huawei 19042026 15h'!$B:$B,'[5]Cells Huawei 19042026 15h'!$B:$B,"")</f>
        <v/>
      </c>
      <c r="BQ631" s="9" t="str">
        <f>_xlfn.XLOOKUP(B631,'[6]cells down 19042026 9H40'!$B:$B,'[6]cells down 19042026 9H40'!$B:$B,"")</f>
        <v/>
      </c>
      <c r="BR631" s="9" t="s">
        <v>5537</v>
      </c>
      <c r="BS631" s="9" t="s">
        <v>12</v>
      </c>
      <c r="BT631" s="108"/>
    </row>
    <row r="632" spans="1:72" s="9" customFormat="1" x14ac:dyDescent="0.35">
      <c r="A632" s="1" t="s">
        <v>1968</v>
      </c>
      <c r="B632" s="8" t="s">
        <v>1969</v>
      </c>
      <c r="C632" s="3" t="str">
        <f>_xlfn.XLOOKUP(B632,'[1]daily break down'!$D:$D,'[1]daily break down'!$E:$E,"")</f>
        <v>Yaounde</v>
      </c>
      <c r="D632" s="1" t="s">
        <v>11</v>
      </c>
      <c r="E632" s="1" t="s">
        <v>302</v>
      </c>
      <c r="F632" s="3" t="s">
        <v>37</v>
      </c>
      <c r="G632" s="1" t="s">
        <v>38</v>
      </c>
      <c r="H632" s="34" t="str">
        <f>_xlfn.XLOOKUP(B632,[2]CALCULATION!$B:$B,[2]CALCULATION!$H:$H,"")</f>
        <v>ZTE</v>
      </c>
      <c r="I632" s="28">
        <v>0</v>
      </c>
      <c r="J632" s="28">
        <v>0</v>
      </c>
      <c r="K632" s="28">
        <v>0</v>
      </c>
      <c r="L632" s="28">
        <v>0</v>
      </c>
      <c r="M632" s="28">
        <v>0</v>
      </c>
      <c r="N632" s="28">
        <v>0</v>
      </c>
      <c r="O632" s="28">
        <v>0</v>
      </c>
      <c r="P632" s="28">
        <v>0</v>
      </c>
      <c r="Q632" s="28">
        <v>0</v>
      </c>
      <c r="R632" s="28">
        <v>0</v>
      </c>
      <c r="S632" s="93">
        <v>0</v>
      </c>
      <c r="T632" s="93">
        <f>_xlfn.XLOOKUP(B632,'[3]Nur des jours'!$B:$B,'[3]Nur des jours'!$U:$U,"")</f>
        <v>0</v>
      </c>
      <c r="U632" s="93">
        <v>16.184085117554567</v>
      </c>
      <c r="V632" s="93">
        <v>0</v>
      </c>
      <c r="W632" s="93">
        <v>0</v>
      </c>
      <c r="X632" s="93">
        <v>0</v>
      </c>
      <c r="Y632" s="93">
        <v>0</v>
      </c>
      <c r="Z632" s="93">
        <v>0</v>
      </c>
      <c r="AA632" s="93">
        <v>0</v>
      </c>
      <c r="AB632" s="93">
        <v>0</v>
      </c>
      <c r="AC632" s="93">
        <f>_xlfn.XLOOKUP(B632,'[3]Nur des jours'!$B:$B,'[3]Nur des jours'!$N:$N,"")</f>
        <v>2.1318269112783321</v>
      </c>
      <c r="AD632" s="93">
        <v>2.1318269112783321</v>
      </c>
      <c r="AE632" s="93">
        <v>0</v>
      </c>
      <c r="AF632" s="93">
        <v>1.6875372753136835</v>
      </c>
      <c r="AG632" s="93"/>
      <c r="AH632" s="93">
        <v>0</v>
      </c>
      <c r="AI632" s="93">
        <v>0</v>
      </c>
      <c r="AJ632" s="93">
        <v>0</v>
      </c>
      <c r="AK632" s="93">
        <v>0</v>
      </c>
      <c r="AL632" s="93">
        <v>0</v>
      </c>
      <c r="AM632" s="49" t="s">
        <v>5559</v>
      </c>
      <c r="AN632" s="49"/>
      <c r="AO632" s="48" t="str" cm="1">
        <f t="array" ref="AO632">IFERROR(_xlfn.IFS(
AQ632="MPR ISSUE","PDH",
AQ632="BSS Hardware Issue","BSS",
AQ632="Sites strategiques, MLL, Pylone, etc.","ENVTECH",
AQ632="AKTIVCO DEFAUT GE &amp; POWER Cabinet","AKTIVCO",
AQ632="AKTIVCO Coupure ENEO &amp; Baisse de tension","AKTIVCO GRID ONLY",
AQ632="Coupure ENEO &amp; Baisse de tension","IHS GRID ONLY",
AQ632="Defaut GE &amp; POWER Cabinet","IHS",
AQ632="Sharing","Partners",
AQ632="Sites strategiques &amp; DataCenter","SST &amp; DC",
AQ632="Exclu","Exclu",
AQ632="SAT","SAT",
AQ632="SPARE-ISSUE","SPARE-ISSUE",
AQ632="Fiber CAmtel","TRANS_FO_CAMTEL",
AQ632="Fiber AOF","Fiber AOF",
AQ632="Projet OCM (HUAWEI)","TRAVAUX-HUAWEI",
AQ632="Projet OCM (NOKIA)","TRAVAUX-NOKIA",
AQ632="ACCESS-ISSUE","ACCESS-ISSUE",
AQ632="Projet OCM (ZTE, NOKIA, autres projets)","TRAVAUX OCM",
AQ632="No root CAuse","No root cause",
AQ632="ODU HS","PDH",
AQ632="IP &amp; VLAN","PDH",
AQ632="Warehouse HUAWEI","SPARE-ISSUE",
AQ632="SPARE-HS","SPARE-ISSUE",
AQ632="Power Telco","BSS",AQ632="no impacts","no impacts"
),"")</f>
        <v>No root cause</v>
      </c>
      <c r="AP632" s="48" t="str" cm="1">
        <f t="array" ref="AP632">IFERROR(_xlfn.IFS(
AQ632="MPR ISSUE","TX ISSUE",
AQ632="BSS Hardware Issue","RAN ISSUE",
AQ632="Sites strategiques, MLL, Pylone, etc.","ENVTECH",
AQ632="AKTIVCO DEFAUT GE &amp; POWER Cabinet","POWER ISSUE",
AQ632="AKTIVCO Coupure ENEO &amp; Baisse de tension","POWER ISSUE",
AQ632="Coupure ENEO &amp; Baisse de tension","POWER ISSUE",
AQ632="Defaut GE &amp; POWER Cabinet","POWER ISSUE",
AQ632="Sharing","POWER ISSUE",
AQ632="Sites strategiques &amp; DataCenter","POWER ISSUE",
AQ632="Exclu","Exclu",
AQ632="SAT","TX ISSUE",
AQ632="SPARE-ISSUE","SPARE-ISSUE",
AQ632="Fiber CAmtel","TX ISSUE",
AQ632="Fiber AOF","TX ISSUE",
AQ632="Projet OCM (HUAWEI)","TRAVAUX-HUAWEI",
AQ632="Projet OCM (NOKIA)","TRAVAUX -NOKIA",
AQ632="ACCESS-ISSUE","ACCESS-ISSUE",
AQ632="Projet OCM (ZTE, NOKIA, autres projets)","TRAVAUX OCM",
AQ632="No root CAuse","No root cause",
AQ632="ODU HS","TX ISSUE",
AQ632="IP &amp; VLAN","TX ISSUE",
AQ632="Warehouse HUAWEI","SPARE-ISSUE",
AQ632="SPARE-HS","SPARE-ISSUE",
AQ632="Power Telco","RAN ISSUE",AQ632="no impacts","no impacts"
),"")</f>
        <v>No root cause</v>
      </c>
      <c r="AQ632" s="126" t="s">
        <v>5344</v>
      </c>
      <c r="AR632" s="48" t="str" cm="1">
        <f t="array" ref="AR632">IFERROR(_xlfn.IFS(
AQ632="MPR ISSUE","ACTIVE",
AQ632="BSS Hardware Issue","ACTIVE",
AQ632="Sites strategiques, MLL, Pylone, etc.","PASSIVE",
AQ632="AKTIVCO DEFAUT GE &amp; POWER Cabinet","PASSIVE",
AQ632="AKTIVCO Coupure ENEO &amp; Baisse de tension","PASSIVE",
AQ632="Coupure ENEO &amp; Baisse de tension","PASSIVE",
AQ632="Defaut GE &amp; POWER Cabinet","PASSIVE",
AQ632="Sharing","PASSIVE",
AQ632="Sites strategiques &amp; DataCenter","PASSIVE",
AQ632="Exclu","Exclu",
AQ632="SAT","ACTIVE",
AQ632="SPARE-ISSUE","SPARE-ISSUE",
AQ632="Fiber CAmtel","ACTIVE",
AQ632="Fiber AOF","ACTIVE",
AQ632="Projet OCM (HUAWEI)","PLANNED WORKS",
AQ632="Projet OCM (NOKIA)","PLANNED WORKS",
AQ632="ACCESS-ISSUE","ACCESS-ISSUE",
AQ632="Projet OCM (ZTE, NOKIA, autres projets)","PLANNED WORKS",
AQ632="No root CAuse","No root cause",
AQ632="ODU HS","ACTIVE",
AQ632="IP &amp; VLAN","ACTIVE",
AQ632="Warehouse HUAWEI","SPARE-ISSUE",
AQ632="SPARE-HS","SPARE-ISSUE",
AQ632="Power Telco","ACTIVE", AQ632="no impacts","no impacts"
),"")</f>
        <v>No root cause</v>
      </c>
      <c r="AS632" s="92" t="s">
        <v>5537</v>
      </c>
      <c r="AT632" s="98" t="s">
        <v>1969</v>
      </c>
      <c r="AV632" s="17" t="s">
        <v>5537</v>
      </c>
      <c r="AW632" s="7" t="s">
        <v>5537</v>
      </c>
      <c r="AX632" s="6" t="s">
        <v>5537</v>
      </c>
      <c r="AY632" s="7"/>
      <c r="AZ632" s="3" t="s">
        <v>5537</v>
      </c>
      <c r="BA632" s="18" t="s">
        <v>5537</v>
      </c>
      <c r="BB632" s="18" t="s">
        <v>5537</v>
      </c>
      <c r="BC632" s="18" t="s">
        <v>5537</v>
      </c>
      <c r="BD632" s="18" t="s">
        <v>5537</v>
      </c>
      <c r="BE632" s="18" t="s">
        <v>5537</v>
      </c>
      <c r="BF632" s="18" t="s">
        <v>5537</v>
      </c>
      <c r="BG632" s="18" t="s">
        <v>5537</v>
      </c>
      <c r="BH632" s="18" t="s">
        <v>5537</v>
      </c>
      <c r="BI632" s="18" t="s">
        <v>5537</v>
      </c>
      <c r="BJ632" s="18" t="s">
        <v>5537</v>
      </c>
      <c r="BK632" s="18" t="s">
        <v>5537</v>
      </c>
      <c r="BL632" s="9" t="s">
        <v>5537</v>
      </c>
      <c r="BM632" s="14" t="s">
        <v>5537</v>
      </c>
      <c r="BN632" s="14" t="s">
        <v>5537</v>
      </c>
      <c r="BO632" s="14" t="str">
        <f>_xlfn.XLOOKUP(B632,'[4]cell downs 18042026 17h'!$B:$B,'[4]cell downs 18042026 17h'!$B:$B,"")</f>
        <v/>
      </c>
      <c r="BP632" s="14" t="str">
        <f>_xlfn.XLOOKUP(B632,'[5]Cells Huawei 19042026 15h'!$B:$B,'[5]Cells Huawei 19042026 15h'!$B:$B,"")</f>
        <v/>
      </c>
      <c r="BQ632" s="9" t="str">
        <f>_xlfn.XLOOKUP(B632,'[6]cells down 19042026 9H40'!$B:$B,'[6]cells down 19042026 9H40'!$B:$B,"")</f>
        <v/>
      </c>
      <c r="BR632" s="9" t="s">
        <v>1969</v>
      </c>
      <c r="BS632" s="9" t="s">
        <v>12</v>
      </c>
      <c r="BT632" s="108"/>
    </row>
    <row r="633" spans="1:72" s="9" customFormat="1" x14ac:dyDescent="0.35">
      <c r="A633" s="1" t="s">
        <v>3454</v>
      </c>
      <c r="B633" s="8" t="s">
        <v>3455</v>
      </c>
      <c r="C633" s="3" t="str">
        <f>_xlfn.XLOOKUP(B633,'[1]daily break down'!$D:$D,'[1]daily break down'!$E:$E,"")</f>
        <v>Garoua</v>
      </c>
      <c r="D633" s="1" t="s">
        <v>21</v>
      </c>
      <c r="E633" s="1" t="s">
        <v>122</v>
      </c>
      <c r="F633" s="3" t="s">
        <v>23</v>
      </c>
      <c r="G633" s="1" t="s">
        <v>24</v>
      </c>
      <c r="H633" s="32" t="str">
        <f>_xlfn.XLOOKUP(B633,[2]CALCULATION!$B:$B,[2]CALCULATION!$H:$H,"")</f>
        <v>Huawei</v>
      </c>
      <c r="I633" s="28">
        <v>0</v>
      </c>
      <c r="J633" s="28">
        <v>0</v>
      </c>
      <c r="K633" s="28">
        <v>0.15052806099882146</v>
      </c>
      <c r="L633" s="28">
        <v>0</v>
      </c>
      <c r="M633" s="28">
        <v>0.14820950081755999</v>
      </c>
      <c r="N633" s="28">
        <v>0</v>
      </c>
      <c r="O633" s="28">
        <v>0</v>
      </c>
      <c r="P633" s="28">
        <v>0</v>
      </c>
      <c r="Q633" s="28">
        <v>0</v>
      </c>
      <c r="R633" s="28">
        <v>0</v>
      </c>
      <c r="S633" s="93">
        <v>0</v>
      </c>
      <c r="T633" s="93">
        <f>_xlfn.XLOOKUP(B633,'[3]Nur des jours'!$B:$B,'[3]Nur des jours'!$U:$U,"")</f>
        <v>0</v>
      </c>
      <c r="U633" s="93">
        <v>0</v>
      </c>
      <c r="V633" s="93">
        <v>0</v>
      </c>
      <c r="W633" s="93">
        <v>0</v>
      </c>
      <c r="X633" s="93">
        <v>0</v>
      </c>
      <c r="Y633" s="93">
        <v>0</v>
      </c>
      <c r="Z633" s="93">
        <v>3.4722400573005396</v>
      </c>
      <c r="AA633" s="93">
        <v>0.43510457063119051</v>
      </c>
      <c r="AB633" s="93">
        <v>4.5770161485933132</v>
      </c>
      <c r="AC633" s="93">
        <f>_xlfn.XLOOKUP(B633,'[3]Nur des jours'!$B:$B,'[3]Nur des jours'!$N:$N,"")</f>
        <v>7.4818153541475849E-2</v>
      </c>
      <c r="AD633" s="93">
        <v>7.4818153541475849E-2</v>
      </c>
      <c r="AE633" s="93">
        <v>0</v>
      </c>
      <c r="AF633" s="93">
        <v>1.6749457100216014</v>
      </c>
      <c r="AG633" s="93"/>
      <c r="AH633" s="93">
        <v>0</v>
      </c>
      <c r="AI633" s="93">
        <v>0</v>
      </c>
      <c r="AJ633" s="93">
        <v>0</v>
      </c>
      <c r="AK633" s="93">
        <v>0</v>
      </c>
      <c r="AL633" s="93">
        <v>0</v>
      </c>
      <c r="AM633" s="49" t="s">
        <v>5559</v>
      </c>
      <c r="AN633" s="49"/>
      <c r="AO633" s="48" t="str" cm="1">
        <f t="array" ref="AO633">IFERROR(_xlfn.IFS(
AQ633="MPR ISSUE","PDH",
AQ633="BSS Hardware Issue","BSS",
AQ633="Sites strategiques, MLL, Pylone, etc.","ENVTECH",
AQ633="AKTIVCO DEFAUT GE &amp; POWER Cabinet","AKTIVCO",
AQ633="AKTIVCO Coupure ENEO &amp; Baisse de tension","AKTIVCO GRID ONLY",
AQ633="Coupure ENEO &amp; Baisse de tension","IHS GRID ONLY",
AQ633="Defaut GE &amp; POWER Cabinet","IHS",
AQ633="Sharing","Partners",
AQ633="Sites strategiques &amp; DataCenter","SST &amp; DC",
AQ633="Exclu","Exclu",
AQ633="SAT","SAT",
AQ633="SPARE-ISSUE","SPARE-ISSUE",
AQ633="Fiber CAmtel","TRANS_FO_CAMTEL",
AQ633="Fiber AOF","Fiber AOF",
AQ633="Projet OCM (HUAWEI)","TRAVAUX-HUAWEI",
AQ633="Projet OCM (NOKIA)","TRAVAUX-NOKIA",
AQ633="ACCESS-ISSUE","ACCESS-ISSUE",
AQ633="Projet OCM (ZTE, NOKIA, autres projets)","TRAVAUX OCM",
AQ633="No root CAuse","No root cause",
AQ633="ODU HS","PDH",
AQ633="IP &amp; VLAN","PDH",
AQ633="Warehouse HUAWEI","SPARE-ISSUE",
AQ633="SPARE-HS","SPARE-ISSUE",
AQ633="Power Telco","BSS",AQ633="no impacts","no impacts"
),"")</f>
        <v>No root cause</v>
      </c>
      <c r="AP633" s="48" t="str" cm="1">
        <f t="array" ref="AP633">IFERROR(_xlfn.IFS(
AQ633="MPR ISSUE","TX ISSUE",
AQ633="BSS Hardware Issue","RAN ISSUE",
AQ633="Sites strategiques, MLL, Pylone, etc.","ENVTECH",
AQ633="AKTIVCO DEFAUT GE &amp; POWER Cabinet","POWER ISSUE",
AQ633="AKTIVCO Coupure ENEO &amp; Baisse de tension","POWER ISSUE",
AQ633="Coupure ENEO &amp; Baisse de tension","POWER ISSUE",
AQ633="Defaut GE &amp; POWER Cabinet","POWER ISSUE",
AQ633="Sharing","POWER ISSUE",
AQ633="Sites strategiques &amp; DataCenter","POWER ISSUE",
AQ633="Exclu","Exclu",
AQ633="SAT","TX ISSUE",
AQ633="SPARE-ISSUE","SPARE-ISSUE",
AQ633="Fiber CAmtel","TX ISSUE",
AQ633="Fiber AOF","TX ISSUE",
AQ633="Projet OCM (HUAWEI)","TRAVAUX-HUAWEI",
AQ633="Projet OCM (NOKIA)","TRAVAUX -NOKIA",
AQ633="ACCESS-ISSUE","ACCESS-ISSUE",
AQ633="Projet OCM (ZTE, NOKIA, autres projets)","TRAVAUX OCM",
AQ633="No root CAuse","No root cause",
AQ633="ODU HS","TX ISSUE",
AQ633="IP &amp; VLAN","TX ISSUE",
AQ633="Warehouse HUAWEI","SPARE-ISSUE",
AQ633="SPARE-HS","SPARE-ISSUE",
AQ633="Power Telco","RAN ISSUE",AQ633="no impacts","no impacts"
),"")</f>
        <v>No root cause</v>
      </c>
      <c r="AQ633" s="67" t="s">
        <v>5344</v>
      </c>
      <c r="AR633" s="48" t="str" cm="1">
        <f t="array" ref="AR633">IFERROR(_xlfn.IFS(
AQ633="MPR ISSUE","ACTIVE",
AQ633="BSS Hardware Issue","ACTIVE",
AQ633="Sites strategiques, MLL, Pylone, etc.","PASSIVE",
AQ633="AKTIVCO DEFAUT GE &amp; POWER Cabinet","PASSIVE",
AQ633="AKTIVCO Coupure ENEO &amp; Baisse de tension","PASSIVE",
AQ633="Coupure ENEO &amp; Baisse de tension","PASSIVE",
AQ633="Defaut GE &amp; POWER Cabinet","PASSIVE",
AQ633="Sharing","PASSIVE",
AQ633="Sites strategiques &amp; DataCenter","PASSIVE",
AQ633="Exclu","Exclu",
AQ633="SAT","ACTIVE",
AQ633="SPARE-ISSUE","SPARE-ISSUE",
AQ633="Fiber CAmtel","ACTIVE",
AQ633="Fiber AOF","ACTIVE",
AQ633="Projet OCM (HUAWEI)","PLANNED WORKS",
AQ633="Projet OCM (NOKIA)","PLANNED WORKS",
AQ633="ACCESS-ISSUE","ACCESS-ISSUE",
AQ633="Projet OCM (ZTE, NOKIA, autres projets)","PLANNED WORKS",
AQ633="No root CAuse","No root cause",
AQ633="ODU HS","ACTIVE",
AQ633="IP &amp; VLAN","ACTIVE",
AQ633="Warehouse HUAWEI","SPARE-ISSUE",
AQ633="SPARE-HS","SPARE-ISSUE",
AQ633="Power Telco","ACTIVE", AQ633="no impacts","no impacts"
),"")</f>
        <v>No root cause</v>
      </c>
      <c r="AS633" s="92" t="s">
        <v>5537</v>
      </c>
      <c r="AT633" s="98" t="s">
        <v>3455</v>
      </c>
      <c r="AV633" s="17" t="s">
        <v>5537</v>
      </c>
      <c r="AW633" s="7" t="s">
        <v>5537</v>
      </c>
      <c r="AX633" s="6" t="s">
        <v>5537</v>
      </c>
      <c r="AY633" s="7"/>
      <c r="AZ633" s="3" t="s">
        <v>5537</v>
      </c>
      <c r="BA633" s="18" t="s">
        <v>5537</v>
      </c>
      <c r="BB633" s="18" t="s">
        <v>5537</v>
      </c>
      <c r="BC633" s="18" t="s">
        <v>5537</v>
      </c>
      <c r="BD633" s="18" t="s">
        <v>5537</v>
      </c>
      <c r="BE633" s="18" t="s">
        <v>5537</v>
      </c>
      <c r="BF633" s="18" t="s">
        <v>5537</v>
      </c>
      <c r="BG633" s="18" t="s">
        <v>5537</v>
      </c>
      <c r="BH633" s="18" t="s">
        <v>5537</v>
      </c>
      <c r="BI633" s="18" t="s">
        <v>5537</v>
      </c>
      <c r="BJ633" s="18" t="s">
        <v>5537</v>
      </c>
      <c r="BK633" s="18" t="s">
        <v>5537</v>
      </c>
      <c r="BL633" s="9" t="s">
        <v>5537</v>
      </c>
      <c r="BM633" s="14" t="s">
        <v>5537</v>
      </c>
      <c r="BN633" s="14" t="s">
        <v>5537</v>
      </c>
      <c r="BO633" s="14" t="str">
        <f>_xlfn.XLOOKUP(B633,'[4]cell downs 18042026 17h'!$B:$B,'[4]cell downs 18042026 17h'!$B:$B,"")</f>
        <v/>
      </c>
      <c r="BP633" s="14" t="str">
        <f>_xlfn.XLOOKUP(B633,'[5]Cells Huawei 19042026 15h'!$B:$B,'[5]Cells Huawei 19042026 15h'!$B:$B,"")</f>
        <v/>
      </c>
      <c r="BQ633" s="9" t="str">
        <f>_xlfn.XLOOKUP(B633,'[6]cells down 19042026 9H40'!$B:$B,'[6]cells down 19042026 9H40'!$B:$B,"")</f>
        <v/>
      </c>
      <c r="BR633" s="9" t="s">
        <v>5537</v>
      </c>
      <c r="BS633" s="9" t="s">
        <v>12</v>
      </c>
      <c r="BT633" s="108"/>
    </row>
    <row r="634" spans="1:72" s="9" customFormat="1" x14ac:dyDescent="0.35">
      <c r="A634" s="1" t="s">
        <v>2591</v>
      </c>
      <c r="B634" s="8" t="s">
        <v>2592</v>
      </c>
      <c r="C634" s="3" t="str">
        <f>_xlfn.XLOOKUP(B634,'[1]daily break down'!$D:$D,'[1]daily break down'!$E:$E,"")</f>
        <v>NORD</v>
      </c>
      <c r="D634" s="1" t="s">
        <v>21</v>
      </c>
      <c r="E634" s="1" t="s">
        <v>22</v>
      </c>
      <c r="F634" s="3" t="s">
        <v>23</v>
      </c>
      <c r="G634" s="1" t="s">
        <v>24</v>
      </c>
      <c r="H634" s="32" t="str">
        <f>_xlfn.XLOOKUP(B634,[2]CALCULATION!$B:$B,[2]CALCULATION!$H:$H,"")</f>
        <v>Huawei</v>
      </c>
      <c r="I634" s="28">
        <v>0</v>
      </c>
      <c r="J634" s="28">
        <v>0</v>
      </c>
      <c r="K634" s="28">
        <v>5.6381498032434161</v>
      </c>
      <c r="L634" s="28">
        <v>0</v>
      </c>
      <c r="M634" s="28">
        <v>0</v>
      </c>
      <c r="N634" s="28">
        <v>0</v>
      </c>
      <c r="O634" s="28">
        <v>8.9175391586979543E-5</v>
      </c>
      <c r="P634" s="28">
        <v>0</v>
      </c>
      <c r="Q634" s="28">
        <v>0</v>
      </c>
      <c r="R634" s="28">
        <v>0</v>
      </c>
      <c r="S634" s="93">
        <v>0</v>
      </c>
      <c r="T634" s="93">
        <f>_xlfn.XLOOKUP(B634,'[3]Nur des jours'!$B:$B,'[3]Nur des jours'!$U:$U,"")</f>
        <v>0</v>
      </c>
      <c r="U634" s="93">
        <v>0</v>
      </c>
      <c r="V634" s="93">
        <v>0</v>
      </c>
      <c r="W634" s="93">
        <v>0</v>
      </c>
      <c r="X634" s="93">
        <v>0</v>
      </c>
      <c r="Y634" s="93">
        <v>3.3590586502983455</v>
      </c>
      <c r="Z634" s="93">
        <v>0</v>
      </c>
      <c r="AA634" s="93">
        <v>0</v>
      </c>
      <c r="AB634" s="93">
        <v>1.459266107929333</v>
      </c>
      <c r="AC634" s="93">
        <f>_xlfn.XLOOKUP(B634,'[3]Nur des jours'!$B:$B,'[3]Nur des jours'!$N:$N,"")</f>
        <v>0</v>
      </c>
      <c r="AD634" s="93">
        <v>0</v>
      </c>
      <c r="AE634" s="93">
        <v>4.4664386630254578</v>
      </c>
      <c r="AF634" s="93">
        <v>1.6725736446053883</v>
      </c>
      <c r="AG634" s="93"/>
      <c r="AH634" s="93">
        <v>0</v>
      </c>
      <c r="AI634" s="93">
        <v>0</v>
      </c>
      <c r="AJ634" s="93">
        <v>0</v>
      </c>
      <c r="AK634" s="93">
        <v>0</v>
      </c>
      <c r="AL634" s="93">
        <v>0</v>
      </c>
      <c r="AM634" s="49" t="s">
        <v>5559</v>
      </c>
      <c r="AN634" s="49"/>
      <c r="AO634" s="48" t="str" cm="1">
        <f t="array" ref="AO634">IFERROR(_xlfn.IFS(
AQ634="MPR ISSUE","PDH",
AQ634="BSS Hardware Issue","BSS",
AQ634="Sites strategiques, MLL, Pylone, etc.","ENVTECH",
AQ634="AKTIVCO DEFAUT GE &amp; POWER Cabinet","AKTIVCO",
AQ634="AKTIVCO Coupure ENEO &amp; Baisse de tension","AKTIVCO GRID ONLY",
AQ634="Coupure ENEO &amp; Baisse de tension","IHS GRID ONLY",
AQ634="Defaut GE &amp; POWER Cabinet","IHS",
AQ634="Sharing","Partners",
AQ634="Sites strategiques &amp; DataCenter","SST &amp; DC",
AQ634="Exclu","Exclu",
AQ634="SAT","SAT",
AQ634="SPARE-ISSUE","SPARE-ISSUE",
AQ634="Fiber CAmtel","TRANS_FO_CAMTEL",
AQ634="Fiber AOF","Fiber AOF",
AQ634="Projet OCM (HUAWEI)","TRAVAUX-HUAWEI",
AQ634="Projet OCM (NOKIA)","TRAVAUX-NOKIA",
AQ634="ACCESS-ISSUE","ACCESS-ISSUE",
AQ634="Projet OCM (ZTE, NOKIA, autres projets)","TRAVAUX OCM",
AQ634="No root CAuse","No root cause",
AQ634="ODU HS","PDH",
AQ634="IP &amp; VLAN","PDH",
AQ634="Warehouse HUAWEI","SPARE-ISSUE",
AQ634="SPARE-HS","SPARE-ISSUE",
AQ634="Power Telco","BSS",AQ634="no impacts","no impacts"
),"")</f>
        <v>No root cause</v>
      </c>
      <c r="AP634" s="48" t="str" cm="1">
        <f t="array" ref="AP634">IFERROR(_xlfn.IFS(
AQ634="MPR ISSUE","TX ISSUE",
AQ634="BSS Hardware Issue","RAN ISSUE",
AQ634="Sites strategiques, MLL, Pylone, etc.","ENVTECH",
AQ634="AKTIVCO DEFAUT GE &amp; POWER Cabinet","POWER ISSUE",
AQ634="AKTIVCO Coupure ENEO &amp; Baisse de tension","POWER ISSUE",
AQ634="Coupure ENEO &amp; Baisse de tension","POWER ISSUE",
AQ634="Defaut GE &amp; POWER Cabinet","POWER ISSUE",
AQ634="Sharing","POWER ISSUE",
AQ634="Sites strategiques &amp; DataCenter","POWER ISSUE",
AQ634="Exclu","Exclu",
AQ634="SAT","TX ISSUE",
AQ634="SPARE-ISSUE","SPARE-ISSUE",
AQ634="Fiber CAmtel","TX ISSUE",
AQ634="Fiber AOF","TX ISSUE",
AQ634="Projet OCM (HUAWEI)","TRAVAUX-HUAWEI",
AQ634="Projet OCM (NOKIA)","TRAVAUX -NOKIA",
AQ634="ACCESS-ISSUE","ACCESS-ISSUE",
AQ634="Projet OCM (ZTE, NOKIA, autres projets)","TRAVAUX OCM",
AQ634="No root CAuse","No root cause",
AQ634="ODU HS","TX ISSUE",
AQ634="IP &amp; VLAN","TX ISSUE",
AQ634="Warehouse HUAWEI","SPARE-ISSUE",
AQ634="SPARE-HS","SPARE-ISSUE",
AQ634="Power Telco","RAN ISSUE",AQ634="no impacts","no impacts"
),"")</f>
        <v>No root cause</v>
      </c>
      <c r="AQ634" s="67" t="s">
        <v>5344</v>
      </c>
      <c r="AR634" s="48" t="str" cm="1">
        <f t="array" ref="AR634">IFERROR(_xlfn.IFS(
AQ634="MPR ISSUE","ACTIVE",
AQ634="BSS Hardware Issue","ACTIVE",
AQ634="Sites strategiques, MLL, Pylone, etc.","PASSIVE",
AQ634="AKTIVCO DEFAUT GE &amp; POWER Cabinet","PASSIVE",
AQ634="AKTIVCO Coupure ENEO &amp; Baisse de tension","PASSIVE",
AQ634="Coupure ENEO &amp; Baisse de tension","PASSIVE",
AQ634="Defaut GE &amp; POWER Cabinet","PASSIVE",
AQ634="Sharing","PASSIVE",
AQ634="Sites strategiques &amp; DataCenter","PASSIVE",
AQ634="Exclu","Exclu",
AQ634="SAT","ACTIVE",
AQ634="SPARE-ISSUE","SPARE-ISSUE",
AQ634="Fiber CAmtel","ACTIVE",
AQ634="Fiber AOF","ACTIVE",
AQ634="Projet OCM (HUAWEI)","PLANNED WORKS",
AQ634="Projet OCM (NOKIA)","PLANNED WORKS",
AQ634="ACCESS-ISSUE","ACCESS-ISSUE",
AQ634="Projet OCM (ZTE, NOKIA, autres projets)","PLANNED WORKS",
AQ634="No root CAuse","No root cause",
AQ634="ODU HS","ACTIVE",
AQ634="IP &amp; VLAN","ACTIVE",
AQ634="Warehouse HUAWEI","SPARE-ISSUE",
AQ634="SPARE-HS","SPARE-ISSUE",
AQ634="Power Telco","ACTIVE", AQ634="no impacts","no impacts"
),"")</f>
        <v>No root cause</v>
      </c>
      <c r="AS634" s="92" t="s">
        <v>5537</v>
      </c>
      <c r="AT634" s="98" t="s">
        <v>2592</v>
      </c>
      <c r="AV634" s="17" t="s">
        <v>5537</v>
      </c>
      <c r="AW634" s="7" t="s">
        <v>5537</v>
      </c>
      <c r="AX634" s="6" t="s">
        <v>5537</v>
      </c>
      <c r="AY634" s="7"/>
      <c r="AZ634" s="3" t="s">
        <v>5537</v>
      </c>
      <c r="BA634" s="18" t="s">
        <v>5537</v>
      </c>
      <c r="BB634" s="18" t="s">
        <v>5537</v>
      </c>
      <c r="BC634" s="18" t="s">
        <v>5537</v>
      </c>
      <c r="BD634" s="18" t="s">
        <v>5537</v>
      </c>
      <c r="BE634" s="18" t="s">
        <v>5537</v>
      </c>
      <c r="BF634" s="18" t="s">
        <v>5537</v>
      </c>
      <c r="BG634" s="18" t="s">
        <v>5537</v>
      </c>
      <c r="BH634" s="18" t="s">
        <v>5537</v>
      </c>
      <c r="BI634" s="18" t="s">
        <v>5537</v>
      </c>
      <c r="BJ634" s="18" t="s">
        <v>5537</v>
      </c>
      <c r="BK634" s="18" t="s">
        <v>5537</v>
      </c>
      <c r="BL634" s="9" t="s">
        <v>5537</v>
      </c>
      <c r="BM634" s="14" t="s">
        <v>5537</v>
      </c>
      <c r="BN634" s="14" t="s">
        <v>5537</v>
      </c>
      <c r="BO634" s="14" t="str">
        <f>_xlfn.XLOOKUP(B634,'[4]cell downs 18042026 17h'!$B:$B,'[4]cell downs 18042026 17h'!$B:$B,"")</f>
        <v/>
      </c>
      <c r="BP634" s="14" t="str">
        <f>_xlfn.XLOOKUP(B634,'[5]Cells Huawei 19042026 15h'!$B:$B,'[5]Cells Huawei 19042026 15h'!$B:$B,"")</f>
        <v/>
      </c>
      <c r="BQ634" s="9" t="str">
        <f>_xlfn.XLOOKUP(B634,'[6]cells down 19042026 9H40'!$B:$B,'[6]cells down 19042026 9H40'!$B:$B,"")</f>
        <v/>
      </c>
      <c r="BR634" s="9" t="s">
        <v>5537</v>
      </c>
      <c r="BS634" s="9" t="s">
        <v>66</v>
      </c>
      <c r="BT634" s="108"/>
    </row>
    <row r="635" spans="1:72" s="9" customFormat="1" x14ac:dyDescent="0.35">
      <c r="A635" s="1" t="s">
        <v>2901</v>
      </c>
      <c r="B635" s="8" t="s">
        <v>2902</v>
      </c>
      <c r="C635" s="3" t="str">
        <f>_xlfn.XLOOKUP(B635,'[1]daily break down'!$D:$D,'[1]daily break down'!$E:$E,"")</f>
        <v>Garoua</v>
      </c>
      <c r="D635" s="1" t="s">
        <v>21</v>
      </c>
      <c r="E635" s="1" t="s">
        <v>36</v>
      </c>
      <c r="F635" s="3" t="s">
        <v>23</v>
      </c>
      <c r="G635" s="1" t="s">
        <v>24</v>
      </c>
      <c r="H635" s="32" t="str">
        <f>_xlfn.XLOOKUP(B635,[2]CALCULATION!$B:$B,[2]CALCULATION!$H:$H,"")</f>
        <v>Huawei</v>
      </c>
      <c r="I635" s="28">
        <v>0</v>
      </c>
      <c r="J635" s="28">
        <v>0</v>
      </c>
      <c r="K635" s="28">
        <v>5.1936283112606398</v>
      </c>
      <c r="L635" s="28">
        <v>0</v>
      </c>
      <c r="M635" s="28">
        <v>0</v>
      </c>
      <c r="N635" s="28">
        <v>0.7853676737065286</v>
      </c>
      <c r="O635" s="28">
        <v>0</v>
      </c>
      <c r="P635" s="28">
        <v>0</v>
      </c>
      <c r="Q635" s="28">
        <v>0</v>
      </c>
      <c r="R635" s="28">
        <v>0</v>
      </c>
      <c r="S635" s="93">
        <v>0</v>
      </c>
      <c r="T635" s="93">
        <f>_xlfn.XLOOKUP(B635,'[3]Nur des jours'!$B:$B,'[3]Nur des jours'!$U:$U,"")</f>
        <v>8.9175391586979543E-5</v>
      </c>
      <c r="U635" s="93">
        <v>6.2890053162801447</v>
      </c>
      <c r="V635" s="93">
        <v>6.4536230891497093</v>
      </c>
      <c r="W635" s="93">
        <v>8.9175391586979543E-5</v>
      </c>
      <c r="X635" s="93">
        <v>0</v>
      </c>
      <c r="Y635" s="93">
        <v>1.8296115091900589</v>
      </c>
      <c r="Z635" s="93">
        <v>6.399119089811748</v>
      </c>
      <c r="AA635" s="93">
        <v>0</v>
      </c>
      <c r="AB635" s="93">
        <v>0</v>
      </c>
      <c r="AC635" s="93">
        <f>_xlfn.XLOOKUP(B635,'[3]Nur des jours'!$B:$B,'[3]Nur des jours'!$N:$N,"")</f>
        <v>0</v>
      </c>
      <c r="AD635" s="93">
        <v>0</v>
      </c>
      <c r="AE635" s="93">
        <v>0.62021484848744268</v>
      </c>
      <c r="AF635" s="93">
        <v>1.6271120299743462</v>
      </c>
      <c r="AG635" s="93"/>
      <c r="AH635" s="93">
        <v>0</v>
      </c>
      <c r="AI635" s="93">
        <v>0</v>
      </c>
      <c r="AJ635" s="93">
        <v>0</v>
      </c>
      <c r="AK635" s="93">
        <v>0</v>
      </c>
      <c r="AL635" s="93">
        <v>0</v>
      </c>
      <c r="AM635" s="49" t="s">
        <v>5559</v>
      </c>
      <c r="AN635" s="49"/>
      <c r="AO635" s="48" t="str" cm="1">
        <f t="array" ref="AO635">IFERROR(_xlfn.IFS(
AQ635="MPR ISSUE","PDH",
AQ635="BSS Hardware Issue","BSS",
AQ635="Sites strategiques, MLL, Pylone, etc.","ENVTECH",
AQ635="AKTIVCO DEFAUT GE &amp; POWER Cabinet","AKTIVCO",
AQ635="AKTIVCO Coupure ENEO &amp; Baisse de tension","AKTIVCO GRID ONLY",
AQ635="Coupure ENEO &amp; Baisse de tension","IHS GRID ONLY",
AQ635="Defaut GE &amp; POWER Cabinet","IHS",
AQ635="Sharing","Partners",
AQ635="Sites strategiques &amp; DataCenter","SST &amp; DC",
AQ635="Exclu","Exclu",
AQ635="SAT","SAT",
AQ635="SPARE-ISSUE","SPARE-ISSUE",
AQ635="Fiber CAmtel","TRANS_FO_CAMTEL",
AQ635="Fiber AOF","Fiber AOF",
AQ635="Projet OCM (HUAWEI)","TRAVAUX-HUAWEI",
AQ635="Projet OCM (NOKIA)","TRAVAUX-NOKIA",
AQ635="ACCESS-ISSUE","ACCESS-ISSUE",
AQ635="Projet OCM (ZTE, NOKIA, autres projets)","TRAVAUX OCM",
AQ635="No root CAuse","No root cause",
AQ635="ODU HS","PDH",
AQ635="IP &amp; VLAN","PDH",
AQ635="Warehouse HUAWEI","SPARE-ISSUE",
AQ635="SPARE-HS","SPARE-ISSUE",
AQ635="Power Telco","BSS",AQ635="no impacts","no impacts"
),"")</f>
        <v>No root cause</v>
      </c>
      <c r="AP635" s="48" t="str" cm="1">
        <f t="array" ref="AP635">IFERROR(_xlfn.IFS(
AQ635="MPR ISSUE","TX ISSUE",
AQ635="BSS Hardware Issue","RAN ISSUE",
AQ635="Sites strategiques, MLL, Pylone, etc.","ENVTECH",
AQ635="AKTIVCO DEFAUT GE &amp; POWER Cabinet","POWER ISSUE",
AQ635="AKTIVCO Coupure ENEO &amp; Baisse de tension","POWER ISSUE",
AQ635="Coupure ENEO &amp; Baisse de tension","POWER ISSUE",
AQ635="Defaut GE &amp; POWER Cabinet","POWER ISSUE",
AQ635="Sharing","POWER ISSUE",
AQ635="Sites strategiques &amp; DataCenter","POWER ISSUE",
AQ635="Exclu","Exclu",
AQ635="SAT","TX ISSUE",
AQ635="SPARE-ISSUE","SPARE-ISSUE",
AQ635="Fiber CAmtel","TX ISSUE",
AQ635="Fiber AOF","TX ISSUE",
AQ635="Projet OCM (HUAWEI)","TRAVAUX-HUAWEI",
AQ635="Projet OCM (NOKIA)","TRAVAUX -NOKIA",
AQ635="ACCESS-ISSUE","ACCESS-ISSUE",
AQ635="Projet OCM (ZTE, NOKIA, autres projets)","TRAVAUX OCM",
AQ635="No root CAuse","No root cause",
AQ635="ODU HS","TX ISSUE",
AQ635="IP &amp; VLAN","TX ISSUE",
AQ635="Warehouse HUAWEI","SPARE-ISSUE",
AQ635="SPARE-HS","SPARE-ISSUE",
AQ635="Power Telco","RAN ISSUE",AQ635="no impacts","no impacts"
),"")</f>
        <v>No root cause</v>
      </c>
      <c r="AQ635" s="67" t="s">
        <v>5344</v>
      </c>
      <c r="AR635" s="48" t="str" cm="1">
        <f t="array" ref="AR635">IFERROR(_xlfn.IFS(
AQ635="MPR ISSUE","ACTIVE",
AQ635="BSS Hardware Issue","ACTIVE",
AQ635="Sites strategiques, MLL, Pylone, etc.","PASSIVE",
AQ635="AKTIVCO DEFAUT GE &amp; POWER Cabinet","PASSIVE",
AQ635="AKTIVCO Coupure ENEO &amp; Baisse de tension","PASSIVE",
AQ635="Coupure ENEO &amp; Baisse de tension","PASSIVE",
AQ635="Defaut GE &amp; POWER Cabinet","PASSIVE",
AQ635="Sharing","PASSIVE",
AQ635="Sites strategiques &amp; DataCenter","PASSIVE",
AQ635="Exclu","Exclu",
AQ635="SAT","ACTIVE",
AQ635="SPARE-ISSUE","SPARE-ISSUE",
AQ635="Fiber CAmtel","ACTIVE",
AQ635="Fiber AOF","ACTIVE",
AQ635="Projet OCM (HUAWEI)","PLANNED WORKS",
AQ635="Projet OCM (NOKIA)","PLANNED WORKS",
AQ635="ACCESS-ISSUE","ACCESS-ISSUE",
AQ635="Projet OCM (ZTE, NOKIA, autres projets)","PLANNED WORKS",
AQ635="No root CAuse","No root cause",
AQ635="ODU HS","ACTIVE",
AQ635="IP &amp; VLAN","ACTIVE",
AQ635="Warehouse HUAWEI","SPARE-ISSUE",
AQ635="SPARE-HS","SPARE-ISSUE",
AQ635="Power Telco","ACTIVE", AQ635="no impacts","no impacts"
),"")</f>
        <v>No root cause</v>
      </c>
      <c r="AS635" s="92" t="s">
        <v>5537</v>
      </c>
      <c r="AT635" s="98" t="s">
        <v>2902</v>
      </c>
      <c r="AV635" s="17" t="s">
        <v>5537</v>
      </c>
      <c r="AW635" s="7" t="s">
        <v>5537</v>
      </c>
      <c r="AX635" s="6" t="s">
        <v>5537</v>
      </c>
      <c r="AY635" s="7"/>
      <c r="AZ635" s="3" t="s">
        <v>5537</v>
      </c>
      <c r="BA635" s="18" t="s">
        <v>5537</v>
      </c>
      <c r="BB635" s="18" t="s">
        <v>5537</v>
      </c>
      <c r="BC635" s="18" t="s">
        <v>5537</v>
      </c>
      <c r="BD635" s="18" t="s">
        <v>5537</v>
      </c>
      <c r="BE635" s="18" t="s">
        <v>5537</v>
      </c>
      <c r="BF635" s="18" t="s">
        <v>5537</v>
      </c>
      <c r="BG635" s="18" t="s">
        <v>5537</v>
      </c>
      <c r="BH635" s="18" t="s">
        <v>5537</v>
      </c>
      <c r="BI635" s="18" t="s">
        <v>5537</v>
      </c>
      <c r="BJ635" s="18" t="s">
        <v>5537</v>
      </c>
      <c r="BK635" s="18" t="s">
        <v>5537</v>
      </c>
      <c r="BL635" s="9" t="s">
        <v>5537</v>
      </c>
      <c r="BM635" s="14" t="s">
        <v>5537</v>
      </c>
      <c r="BN635" s="14" t="s">
        <v>5537</v>
      </c>
      <c r="BO635" s="14" t="str">
        <f>_xlfn.XLOOKUP(B635,'[4]cell downs 18042026 17h'!$B:$B,'[4]cell downs 18042026 17h'!$B:$B,"")</f>
        <v/>
      </c>
      <c r="BP635" s="14" t="str">
        <f>_xlfn.XLOOKUP(B635,'[5]Cells Huawei 19042026 15h'!$B:$B,'[5]Cells Huawei 19042026 15h'!$B:$B,"")</f>
        <v/>
      </c>
      <c r="BQ635" s="9" t="str">
        <f>_xlfn.XLOOKUP(B635,'[6]cells down 19042026 9H40'!$B:$B,'[6]cells down 19042026 9H40'!$B:$B,"")</f>
        <v/>
      </c>
      <c r="BR635" s="9" t="s">
        <v>5537</v>
      </c>
      <c r="BS635" s="9" t="s">
        <v>594</v>
      </c>
      <c r="BT635" s="108"/>
    </row>
    <row r="636" spans="1:72" s="9" customFormat="1" x14ac:dyDescent="0.35">
      <c r="A636" s="1" t="s">
        <v>1943</v>
      </c>
      <c r="B636" s="8" t="s">
        <v>1944</v>
      </c>
      <c r="C636" s="3" t="str">
        <f>_xlfn.XLOOKUP(B636,'[1]daily break down'!$D:$D,'[1]daily break down'!$E:$E,"")</f>
        <v>OUEST</v>
      </c>
      <c r="D636" s="1" t="s">
        <v>11</v>
      </c>
      <c r="E636" s="1" t="s">
        <v>12</v>
      </c>
      <c r="F636" s="3" t="s">
        <v>102</v>
      </c>
      <c r="G636" s="1" t="s">
        <v>856</v>
      </c>
      <c r="H636" s="32" t="str">
        <f>_xlfn.XLOOKUP(B636,[2]CALCULATION!$B:$B,[2]CALCULATION!$H:$H,"")</f>
        <v>Huawei</v>
      </c>
      <c r="I636" s="28">
        <v>1.7737698789782921</v>
      </c>
      <c r="J636" s="28">
        <v>1.5395417954359314</v>
      </c>
      <c r="K636" s="28">
        <v>0</v>
      </c>
      <c r="L636" s="28">
        <v>0</v>
      </c>
      <c r="M636" s="28">
        <v>0</v>
      </c>
      <c r="N636" s="28">
        <v>0</v>
      </c>
      <c r="O636" s="28">
        <v>0</v>
      </c>
      <c r="P636" s="28">
        <v>0</v>
      </c>
      <c r="Q636" s="28">
        <v>0</v>
      </c>
      <c r="R636" s="28">
        <v>0</v>
      </c>
      <c r="S636" s="93">
        <v>0.24398387138197605</v>
      </c>
      <c r="T636" s="93">
        <f>_xlfn.XLOOKUP(B636,'[3]Nur des jours'!$B:$B,'[3]Nur des jours'!$U:$U,"")</f>
        <v>0</v>
      </c>
      <c r="U636" s="93">
        <v>3.5533539934880558</v>
      </c>
      <c r="V636" s="93">
        <v>0</v>
      </c>
      <c r="W636" s="93">
        <v>0</v>
      </c>
      <c r="X636" s="93">
        <v>0</v>
      </c>
      <c r="Y636" s="93">
        <v>0.96273752757303099</v>
      </c>
      <c r="Z636" s="93">
        <v>0</v>
      </c>
      <c r="AA636" s="93">
        <v>0</v>
      </c>
      <c r="AB636" s="93">
        <v>0</v>
      </c>
      <c r="AC636" s="93">
        <f>_xlfn.XLOOKUP(B636,'[3]Nur des jours'!$B:$B,'[3]Nur des jours'!$N:$N,"")</f>
        <v>0.5833854117620203</v>
      </c>
      <c r="AD636" s="93">
        <v>0.5833854117620203</v>
      </c>
      <c r="AE636" s="93">
        <v>0.60942462610541837</v>
      </c>
      <c r="AF636" s="93">
        <v>1.5759075201251023</v>
      </c>
      <c r="AG636" s="93"/>
      <c r="AH636" s="93">
        <v>0</v>
      </c>
      <c r="AI636" s="93">
        <v>0</v>
      </c>
      <c r="AJ636" s="93">
        <v>0</v>
      </c>
      <c r="AK636" s="93">
        <v>0</v>
      </c>
      <c r="AL636" s="93">
        <v>0</v>
      </c>
      <c r="AM636" s="49" t="s">
        <v>5559</v>
      </c>
      <c r="AN636" s="49"/>
      <c r="AO636" s="48" t="str" cm="1">
        <f t="array" ref="AO636">IFERROR(_xlfn.IFS(
AQ636="MPR ISSUE","PDH",
AQ636="BSS Hardware Issue","BSS",
AQ636="Sites strategiques, MLL, Pylone, etc.","ENVTECH",
AQ636="AKTIVCO DEFAUT GE &amp; POWER Cabinet","AKTIVCO",
AQ636="AKTIVCO Coupure ENEO &amp; Baisse de tension","AKTIVCO GRID ONLY",
AQ636="Coupure ENEO &amp; Baisse de tension","IHS GRID ONLY",
AQ636="Defaut GE &amp; POWER Cabinet","IHS",
AQ636="Sharing","Partners",
AQ636="Sites strategiques &amp; DataCenter","SST &amp; DC",
AQ636="Exclu","Exclu",
AQ636="SAT","SAT",
AQ636="SPARE-ISSUE","SPARE-ISSUE",
AQ636="Fiber CAmtel","TRANS_FO_CAMTEL",
AQ636="Fiber AOF","Fiber AOF",
AQ636="Projet OCM (HUAWEI)","TRAVAUX-HUAWEI",
AQ636="Projet OCM (NOKIA)","TRAVAUX-NOKIA",
AQ636="ACCESS-ISSUE","ACCESS-ISSUE",
AQ636="Projet OCM (ZTE, NOKIA, autres projets)","TRAVAUX OCM",
AQ636="No root CAuse","No root cause",
AQ636="ODU HS","PDH",
AQ636="IP &amp; VLAN","PDH",
AQ636="Warehouse HUAWEI","SPARE-ISSUE",
AQ636="SPARE-HS","SPARE-ISSUE",
AQ636="Power Telco","BSS",AQ636="no impacts","no impacts"
),"")</f>
        <v>No root cause</v>
      </c>
      <c r="AP636" s="48" t="str" cm="1">
        <f t="array" ref="AP636">IFERROR(_xlfn.IFS(
AQ636="MPR ISSUE","TX ISSUE",
AQ636="BSS Hardware Issue","RAN ISSUE",
AQ636="Sites strategiques, MLL, Pylone, etc.","ENVTECH",
AQ636="AKTIVCO DEFAUT GE &amp; POWER Cabinet","POWER ISSUE",
AQ636="AKTIVCO Coupure ENEO &amp; Baisse de tension","POWER ISSUE",
AQ636="Coupure ENEO &amp; Baisse de tension","POWER ISSUE",
AQ636="Defaut GE &amp; POWER Cabinet","POWER ISSUE",
AQ636="Sharing","POWER ISSUE",
AQ636="Sites strategiques &amp; DataCenter","POWER ISSUE",
AQ636="Exclu","Exclu",
AQ636="SAT","TX ISSUE",
AQ636="SPARE-ISSUE","SPARE-ISSUE",
AQ636="Fiber CAmtel","TX ISSUE",
AQ636="Fiber AOF","TX ISSUE",
AQ636="Projet OCM (HUAWEI)","TRAVAUX-HUAWEI",
AQ636="Projet OCM (NOKIA)","TRAVAUX -NOKIA",
AQ636="ACCESS-ISSUE","ACCESS-ISSUE",
AQ636="Projet OCM (ZTE, NOKIA, autres projets)","TRAVAUX OCM",
AQ636="No root CAuse","No root cause",
AQ636="ODU HS","TX ISSUE",
AQ636="IP &amp; VLAN","TX ISSUE",
AQ636="Warehouse HUAWEI","SPARE-ISSUE",
AQ636="SPARE-HS","SPARE-ISSUE",
AQ636="Power Telco","RAN ISSUE",AQ636="no impacts","no impacts"
),"")</f>
        <v>No root cause</v>
      </c>
      <c r="AQ636" s="126" t="s">
        <v>5344</v>
      </c>
      <c r="AR636" s="48" t="str" cm="1">
        <f t="array" ref="AR636">IFERROR(_xlfn.IFS(
AQ636="MPR ISSUE","ACTIVE",
AQ636="BSS Hardware Issue","ACTIVE",
AQ636="Sites strategiques, MLL, Pylone, etc.","PASSIVE",
AQ636="AKTIVCO DEFAUT GE &amp; POWER Cabinet","PASSIVE",
AQ636="AKTIVCO Coupure ENEO &amp; Baisse de tension","PASSIVE",
AQ636="Coupure ENEO &amp; Baisse de tension","PASSIVE",
AQ636="Defaut GE &amp; POWER Cabinet","PASSIVE",
AQ636="Sharing","PASSIVE",
AQ636="Sites strategiques &amp; DataCenter","PASSIVE",
AQ636="Exclu","Exclu",
AQ636="SAT","ACTIVE",
AQ636="SPARE-ISSUE","SPARE-ISSUE",
AQ636="Fiber CAmtel","ACTIVE",
AQ636="Fiber AOF","ACTIVE",
AQ636="Projet OCM (HUAWEI)","PLANNED WORKS",
AQ636="Projet OCM (NOKIA)","PLANNED WORKS",
AQ636="ACCESS-ISSUE","ACCESS-ISSUE",
AQ636="Projet OCM (ZTE, NOKIA, autres projets)","PLANNED WORKS",
AQ636="No root CAuse","No root cause",
AQ636="ODU HS","ACTIVE",
AQ636="IP &amp; VLAN","ACTIVE",
AQ636="Warehouse HUAWEI","SPARE-ISSUE",
AQ636="SPARE-HS","SPARE-ISSUE",
AQ636="Power Telco","ACTIVE", AQ636="no impacts","no impacts"
),"")</f>
        <v>No root cause</v>
      </c>
      <c r="AS636" s="92" t="s">
        <v>5537</v>
      </c>
      <c r="AT636" s="98" t="s">
        <v>1944</v>
      </c>
      <c r="AV636" s="17" t="s">
        <v>5537</v>
      </c>
      <c r="AW636" s="7" t="s">
        <v>5537</v>
      </c>
      <c r="AX636" s="6" t="s">
        <v>5537</v>
      </c>
      <c r="AY636" s="7"/>
      <c r="AZ636" s="3" t="s">
        <v>5537</v>
      </c>
      <c r="BA636" s="18" t="s">
        <v>5537</v>
      </c>
      <c r="BB636" s="18" t="s">
        <v>5537</v>
      </c>
      <c r="BC636" s="18" t="s">
        <v>5537</v>
      </c>
      <c r="BD636" s="18" t="s">
        <v>5537</v>
      </c>
      <c r="BE636" s="18" t="s">
        <v>5537</v>
      </c>
      <c r="BF636" s="18" t="s">
        <v>5537</v>
      </c>
      <c r="BG636" s="18" t="s">
        <v>5537</v>
      </c>
      <c r="BH636" s="18" t="s">
        <v>5537</v>
      </c>
      <c r="BI636" s="18" t="s">
        <v>5537</v>
      </c>
      <c r="BJ636" s="18" t="s">
        <v>5537</v>
      </c>
      <c r="BK636" s="18" t="s">
        <v>5537</v>
      </c>
      <c r="BL636" s="9" t="s">
        <v>5537</v>
      </c>
      <c r="BM636" s="14" t="s">
        <v>5537</v>
      </c>
      <c r="BN636" s="14" t="s">
        <v>5537</v>
      </c>
      <c r="BO636" s="14" t="str">
        <f>_xlfn.XLOOKUP(B636,'[4]cell downs 18042026 17h'!$B:$B,'[4]cell downs 18042026 17h'!$B:$B,"")</f>
        <v/>
      </c>
      <c r="BP636" s="14" t="str">
        <f>_xlfn.XLOOKUP(B636,'[5]Cells Huawei 19042026 15h'!$B:$B,'[5]Cells Huawei 19042026 15h'!$B:$B,"")</f>
        <v/>
      </c>
      <c r="BQ636" s="9" t="str">
        <f>_xlfn.XLOOKUP(B636,'[6]cells down 19042026 9H40'!$B:$B,'[6]cells down 19042026 9H40'!$B:$B,"")</f>
        <v/>
      </c>
      <c r="BR636" s="9" t="s">
        <v>1944</v>
      </c>
      <c r="BS636" s="9" t="s">
        <v>12</v>
      </c>
      <c r="BT636" s="108"/>
    </row>
    <row r="637" spans="1:72" s="9" customFormat="1" x14ac:dyDescent="0.35">
      <c r="A637" s="1" t="s">
        <v>2247</v>
      </c>
      <c r="B637" s="8" t="s">
        <v>2248</v>
      </c>
      <c r="C637" s="3" t="str">
        <f>_xlfn.XLOOKUP(B637,'[1]daily break down'!$D:$D,'[1]daily break down'!$E:$E,"")</f>
        <v>Garoua</v>
      </c>
      <c r="D637" s="1" t="s">
        <v>21</v>
      </c>
      <c r="E637" s="1" t="s">
        <v>22</v>
      </c>
      <c r="F637" s="3" t="s">
        <v>23</v>
      </c>
      <c r="G637" s="1" t="s">
        <v>24</v>
      </c>
      <c r="H637" s="32" t="str">
        <f>_xlfn.XLOOKUP(B637,[2]CALCULATION!$B:$B,[2]CALCULATION!$H:$H,"")</f>
        <v>Huawei</v>
      </c>
      <c r="I637" s="28">
        <v>0</v>
      </c>
      <c r="J637" s="28">
        <v>1.6773891157510852</v>
      </c>
      <c r="K637" s="28">
        <v>0</v>
      </c>
      <c r="L637" s="28">
        <v>1.7793879286482726</v>
      </c>
      <c r="M637" s="28">
        <v>2.1287057725727889</v>
      </c>
      <c r="N637" s="28">
        <v>4.9538713534398866</v>
      </c>
      <c r="O637" s="28">
        <v>1.3200633216620581</v>
      </c>
      <c r="P637" s="28">
        <v>0</v>
      </c>
      <c r="Q637" s="28">
        <v>0</v>
      </c>
      <c r="R637" s="28">
        <v>0</v>
      </c>
      <c r="S637" s="93">
        <v>0</v>
      </c>
      <c r="T637" s="93">
        <f>_xlfn.XLOOKUP(B637,'[3]Nur des jours'!$B:$B,'[3]Nur des jours'!$U:$U,"")</f>
        <v>0.21921094759911308</v>
      </c>
      <c r="U637" s="93">
        <v>0</v>
      </c>
      <c r="V637" s="93">
        <v>1.0250711262923298</v>
      </c>
      <c r="W637" s="93">
        <v>0.21921094759911308</v>
      </c>
      <c r="X637" s="93">
        <v>0</v>
      </c>
      <c r="Y637" s="93">
        <v>0</v>
      </c>
      <c r="Z637" s="93">
        <v>0</v>
      </c>
      <c r="AA637" s="93">
        <v>0</v>
      </c>
      <c r="AB637" s="93">
        <v>0</v>
      </c>
      <c r="AC637" s="93">
        <f>_xlfn.XLOOKUP(B637,'[3]Nur des jours'!$B:$B,'[3]Nur des jours'!$N:$N,"")</f>
        <v>1.7342116752703083</v>
      </c>
      <c r="AD637" s="93">
        <v>1.7342116752703083</v>
      </c>
      <c r="AE637" s="93">
        <v>1.1561589519251898</v>
      </c>
      <c r="AF637" s="93">
        <v>1.5618178082543597</v>
      </c>
      <c r="AG637" s="93"/>
      <c r="AH637" s="93">
        <v>0</v>
      </c>
      <c r="AI637" s="93">
        <v>0</v>
      </c>
      <c r="AJ637" s="93">
        <v>0</v>
      </c>
      <c r="AK637" s="93">
        <v>0</v>
      </c>
      <c r="AL637" s="93">
        <v>0</v>
      </c>
      <c r="AM637" s="49" t="s">
        <v>5559</v>
      </c>
      <c r="AN637" s="49"/>
      <c r="AO637" s="48" t="str" cm="1">
        <f t="array" ref="AO637">IFERROR(_xlfn.IFS(
AQ637="MPR ISSUE","PDH",
AQ637="BSS Hardware Issue","BSS",
AQ637="Sites strategiques, MLL, Pylone, etc.","ENVTECH",
AQ637="AKTIVCO DEFAUT GE &amp; POWER Cabinet","AKTIVCO",
AQ637="AKTIVCO Coupure ENEO &amp; Baisse de tension","AKTIVCO GRID ONLY",
AQ637="Coupure ENEO &amp; Baisse de tension","IHS GRID ONLY",
AQ637="Defaut GE &amp; POWER Cabinet","IHS",
AQ637="Sharing","Partners",
AQ637="Sites strategiques &amp; DataCenter","SST &amp; DC",
AQ637="Exclu","Exclu",
AQ637="SAT","SAT",
AQ637="SPARE-ISSUE","SPARE-ISSUE",
AQ637="Fiber CAmtel","TRANS_FO_CAMTEL",
AQ637="Fiber AOF","Fiber AOF",
AQ637="Projet OCM (HUAWEI)","TRAVAUX-HUAWEI",
AQ637="Projet OCM (NOKIA)","TRAVAUX-NOKIA",
AQ637="ACCESS-ISSUE","ACCESS-ISSUE",
AQ637="Projet OCM (ZTE, NOKIA, autres projets)","TRAVAUX OCM",
AQ637="No root CAuse","No root cause",
AQ637="ODU HS","PDH",
AQ637="IP &amp; VLAN","PDH",
AQ637="Warehouse HUAWEI","SPARE-ISSUE",
AQ637="SPARE-HS","SPARE-ISSUE",
AQ637="Power Telco","BSS",AQ637="no impacts","no impacts"
),"")</f>
        <v>No root cause</v>
      </c>
      <c r="AP637" s="48" t="str" cm="1">
        <f t="array" ref="AP637">IFERROR(_xlfn.IFS(
AQ637="MPR ISSUE","TX ISSUE",
AQ637="BSS Hardware Issue","RAN ISSUE",
AQ637="Sites strategiques, MLL, Pylone, etc.","ENVTECH",
AQ637="AKTIVCO DEFAUT GE &amp; POWER Cabinet","POWER ISSUE",
AQ637="AKTIVCO Coupure ENEO &amp; Baisse de tension","POWER ISSUE",
AQ637="Coupure ENEO &amp; Baisse de tension","POWER ISSUE",
AQ637="Defaut GE &amp; POWER Cabinet","POWER ISSUE",
AQ637="Sharing","POWER ISSUE",
AQ637="Sites strategiques &amp; DataCenter","POWER ISSUE",
AQ637="Exclu","Exclu",
AQ637="SAT","TX ISSUE",
AQ637="SPARE-ISSUE","SPARE-ISSUE",
AQ637="Fiber CAmtel","TX ISSUE",
AQ637="Fiber AOF","TX ISSUE",
AQ637="Projet OCM (HUAWEI)","TRAVAUX-HUAWEI",
AQ637="Projet OCM (NOKIA)","TRAVAUX -NOKIA",
AQ637="ACCESS-ISSUE","ACCESS-ISSUE",
AQ637="Projet OCM (ZTE, NOKIA, autres projets)","TRAVAUX OCM",
AQ637="No root CAuse","No root cause",
AQ637="ODU HS","TX ISSUE",
AQ637="IP &amp; VLAN","TX ISSUE",
AQ637="Warehouse HUAWEI","SPARE-ISSUE",
AQ637="SPARE-HS","SPARE-ISSUE",
AQ637="Power Telco","RAN ISSUE",AQ637="no impacts","no impacts"
),"")</f>
        <v>No root cause</v>
      </c>
      <c r="AQ637" s="67" t="s">
        <v>5344</v>
      </c>
      <c r="AR637" s="48" t="str" cm="1">
        <f t="array" ref="AR637">IFERROR(_xlfn.IFS(
AQ637="MPR ISSUE","ACTIVE",
AQ637="BSS Hardware Issue","ACTIVE",
AQ637="Sites strategiques, MLL, Pylone, etc.","PASSIVE",
AQ637="AKTIVCO DEFAUT GE &amp; POWER Cabinet","PASSIVE",
AQ637="AKTIVCO Coupure ENEO &amp; Baisse de tension","PASSIVE",
AQ637="Coupure ENEO &amp; Baisse de tension","PASSIVE",
AQ637="Defaut GE &amp; POWER Cabinet","PASSIVE",
AQ637="Sharing","PASSIVE",
AQ637="Sites strategiques &amp; DataCenter","PASSIVE",
AQ637="Exclu","Exclu",
AQ637="SAT","ACTIVE",
AQ637="SPARE-ISSUE","SPARE-ISSUE",
AQ637="Fiber CAmtel","ACTIVE",
AQ637="Fiber AOF","ACTIVE",
AQ637="Projet OCM (HUAWEI)","PLANNED WORKS",
AQ637="Projet OCM (NOKIA)","PLANNED WORKS",
AQ637="ACCESS-ISSUE","ACCESS-ISSUE",
AQ637="Projet OCM (ZTE, NOKIA, autres projets)","PLANNED WORKS",
AQ637="No root CAuse","No root cause",
AQ637="ODU HS","ACTIVE",
AQ637="IP &amp; VLAN","ACTIVE",
AQ637="Warehouse HUAWEI","SPARE-ISSUE",
AQ637="SPARE-HS","SPARE-ISSUE",
AQ637="Power Telco","ACTIVE", AQ637="no impacts","no impacts"
),"")</f>
        <v>No root cause</v>
      </c>
      <c r="AS637" s="92" t="s">
        <v>5537</v>
      </c>
      <c r="AT637" s="98" t="s">
        <v>2248</v>
      </c>
      <c r="AV637" s="17" t="s">
        <v>5537</v>
      </c>
      <c r="AW637" s="7" t="s">
        <v>5537</v>
      </c>
      <c r="AX637" s="6" t="s">
        <v>5537</v>
      </c>
      <c r="AY637" s="7"/>
      <c r="AZ637" s="3" t="s">
        <v>5537</v>
      </c>
      <c r="BA637" s="18" t="s">
        <v>5537</v>
      </c>
      <c r="BB637" s="18" t="s">
        <v>5537</v>
      </c>
      <c r="BC637" s="18" t="s">
        <v>5537</v>
      </c>
      <c r="BD637" s="18" t="s">
        <v>5537</v>
      </c>
      <c r="BE637" s="18" t="s">
        <v>5537</v>
      </c>
      <c r="BF637" s="18" t="s">
        <v>5537</v>
      </c>
      <c r="BG637" s="18" t="s">
        <v>5537</v>
      </c>
      <c r="BH637" s="18" t="s">
        <v>5537</v>
      </c>
      <c r="BI637" s="18" t="s">
        <v>5537</v>
      </c>
      <c r="BJ637" s="18" t="s">
        <v>5537</v>
      </c>
      <c r="BK637" s="18" t="s">
        <v>5537</v>
      </c>
      <c r="BL637" s="9" t="s">
        <v>5537</v>
      </c>
      <c r="BM637" s="14" t="s">
        <v>5537</v>
      </c>
      <c r="BN637" s="14" t="s">
        <v>5537</v>
      </c>
      <c r="BO637" s="14" t="str">
        <f>_xlfn.XLOOKUP(B637,'[4]cell downs 18042026 17h'!$B:$B,'[4]cell downs 18042026 17h'!$B:$B,"")</f>
        <v/>
      </c>
      <c r="BP637" s="14" t="str">
        <f>_xlfn.XLOOKUP(B637,'[5]Cells Huawei 19042026 15h'!$B:$B,'[5]Cells Huawei 19042026 15h'!$B:$B,"")</f>
        <v/>
      </c>
      <c r="BQ637" s="9" t="str">
        <f>_xlfn.XLOOKUP(B637,'[6]cells down 19042026 9H40'!$B:$B,'[6]cells down 19042026 9H40'!$B:$B,"")</f>
        <v/>
      </c>
      <c r="BR637" s="9" t="s">
        <v>5537</v>
      </c>
      <c r="BS637" s="9" t="s">
        <v>1713</v>
      </c>
      <c r="BT637" s="108"/>
    </row>
    <row r="638" spans="1:72" s="9" customFormat="1" x14ac:dyDescent="0.35">
      <c r="A638" s="1" t="s">
        <v>782</v>
      </c>
      <c r="B638" s="8" t="s">
        <v>783</v>
      </c>
      <c r="C638" s="3" t="str">
        <f>_xlfn.XLOOKUP(B638,'[1]daily break down'!$D:$D,'[1]daily break down'!$E:$E,"")</f>
        <v>Douala</v>
      </c>
      <c r="D638" s="1" t="s">
        <v>11</v>
      </c>
      <c r="E638" s="1" t="s">
        <v>12</v>
      </c>
      <c r="F638" s="3" t="s">
        <v>31</v>
      </c>
      <c r="G638" s="1" t="s">
        <v>32</v>
      </c>
      <c r="H638" s="34" t="str">
        <f>_xlfn.XLOOKUP(B638,[2]CALCULATION!$B:$B,[2]CALCULATION!$H:$H,"")</f>
        <v>ZTE</v>
      </c>
      <c r="I638" s="28">
        <v>0</v>
      </c>
      <c r="J638" s="28">
        <v>0</v>
      </c>
      <c r="K638" s="28">
        <v>0</v>
      </c>
      <c r="L638" s="28">
        <v>0</v>
      </c>
      <c r="M638" s="28">
        <v>0</v>
      </c>
      <c r="N638" s="28">
        <v>0</v>
      </c>
      <c r="O638" s="28">
        <v>0</v>
      </c>
      <c r="P638" s="28">
        <v>0</v>
      </c>
      <c r="Q638" s="28">
        <v>0</v>
      </c>
      <c r="R638" s="28">
        <v>0</v>
      </c>
      <c r="S638" s="93">
        <v>0</v>
      </c>
      <c r="T638" s="93">
        <f>_xlfn.XLOOKUP(B638,'[3]Nur des jours'!$B:$B,'[3]Nur des jours'!$U:$U,"")</f>
        <v>0</v>
      </c>
      <c r="U638" s="93">
        <v>0.36397827830141527</v>
      </c>
      <c r="V638" s="93">
        <v>0</v>
      </c>
      <c r="W638" s="93">
        <v>0</v>
      </c>
      <c r="X638" s="93">
        <v>0</v>
      </c>
      <c r="Y638" s="93">
        <v>2.5714794268804591</v>
      </c>
      <c r="Z638" s="93">
        <v>0</v>
      </c>
      <c r="AA638" s="93">
        <v>0</v>
      </c>
      <c r="AB638" s="93">
        <v>5.2374312636081655</v>
      </c>
      <c r="AC638" s="93">
        <f>_xlfn.XLOOKUP(B638,'[3]Nur des jours'!$B:$B,'[3]Nur des jours'!$N:$N,"")</f>
        <v>2.8191908296307715</v>
      </c>
      <c r="AD638" s="93">
        <v>2.8191908296307715</v>
      </c>
      <c r="AE638" s="93">
        <v>0</v>
      </c>
      <c r="AF638" s="93">
        <v>1.5487982010826604</v>
      </c>
      <c r="AG638" s="93"/>
      <c r="AH638" s="93">
        <v>0</v>
      </c>
      <c r="AI638" s="93">
        <v>0</v>
      </c>
      <c r="AJ638" s="93">
        <v>0</v>
      </c>
      <c r="AK638" s="93">
        <v>0</v>
      </c>
      <c r="AL638" s="93">
        <v>0</v>
      </c>
      <c r="AM638" s="49" t="s">
        <v>5559</v>
      </c>
      <c r="AN638" s="49"/>
      <c r="AO638" s="48" t="str" cm="1">
        <f t="array" ref="AO638">IFERROR(_xlfn.IFS(
AQ638="MPR ISSUE","PDH",
AQ638="BSS Hardware Issue","BSS",
AQ638="Sites strategiques, MLL, Pylone, etc.","ENVTECH",
AQ638="AKTIVCO DEFAUT GE &amp; POWER Cabinet","AKTIVCO",
AQ638="AKTIVCO Coupure ENEO &amp; Baisse de tension","AKTIVCO GRID ONLY",
AQ638="Coupure ENEO &amp; Baisse de tension","IHS GRID ONLY",
AQ638="Defaut GE &amp; POWER Cabinet","IHS",
AQ638="Sharing","Partners",
AQ638="Sites strategiques &amp; DataCenter","SST &amp; DC",
AQ638="Exclu","Exclu",
AQ638="SAT","SAT",
AQ638="SPARE-ISSUE","SPARE-ISSUE",
AQ638="Fiber CAmtel","TRANS_FO_CAMTEL",
AQ638="Fiber AOF","Fiber AOF",
AQ638="Projet OCM (HUAWEI)","TRAVAUX-HUAWEI",
AQ638="Projet OCM (NOKIA)","TRAVAUX-NOKIA",
AQ638="ACCESS-ISSUE","ACCESS-ISSUE",
AQ638="Projet OCM (ZTE, NOKIA, autres projets)","TRAVAUX OCM",
AQ638="No root CAuse","No root cause",
AQ638="ODU HS","PDH",
AQ638="IP &amp; VLAN","PDH",
AQ638="Warehouse HUAWEI","SPARE-ISSUE",
AQ638="SPARE-HS","SPARE-ISSUE",
AQ638="Power Telco","BSS",AQ638="no impacts","no impacts"
),"")</f>
        <v>No root cause</v>
      </c>
      <c r="AP638" s="48" t="str" cm="1">
        <f t="array" ref="AP638">IFERROR(_xlfn.IFS(
AQ638="MPR ISSUE","TX ISSUE",
AQ638="BSS Hardware Issue","RAN ISSUE",
AQ638="Sites strategiques, MLL, Pylone, etc.","ENVTECH",
AQ638="AKTIVCO DEFAUT GE &amp; POWER Cabinet","POWER ISSUE",
AQ638="AKTIVCO Coupure ENEO &amp; Baisse de tension","POWER ISSUE",
AQ638="Coupure ENEO &amp; Baisse de tension","POWER ISSUE",
AQ638="Defaut GE &amp; POWER Cabinet","POWER ISSUE",
AQ638="Sharing","POWER ISSUE",
AQ638="Sites strategiques &amp; DataCenter","POWER ISSUE",
AQ638="Exclu","Exclu",
AQ638="SAT","TX ISSUE",
AQ638="SPARE-ISSUE","SPARE-ISSUE",
AQ638="Fiber CAmtel","TX ISSUE",
AQ638="Fiber AOF","TX ISSUE",
AQ638="Projet OCM (HUAWEI)","TRAVAUX-HUAWEI",
AQ638="Projet OCM (NOKIA)","TRAVAUX -NOKIA",
AQ638="ACCESS-ISSUE","ACCESS-ISSUE",
AQ638="Projet OCM (ZTE, NOKIA, autres projets)","TRAVAUX OCM",
AQ638="No root CAuse","No root cause",
AQ638="ODU HS","TX ISSUE",
AQ638="IP &amp; VLAN","TX ISSUE",
AQ638="Warehouse HUAWEI","SPARE-ISSUE",
AQ638="SPARE-HS","SPARE-ISSUE",
AQ638="Power Telco","RAN ISSUE",AQ638="no impacts","no impacts"
),"")</f>
        <v>No root cause</v>
      </c>
      <c r="AQ638" s="126" t="s">
        <v>5344</v>
      </c>
      <c r="AR638" s="48" t="str" cm="1">
        <f t="array" ref="AR638">IFERROR(_xlfn.IFS(
AQ638="MPR ISSUE","ACTIVE",
AQ638="BSS Hardware Issue","ACTIVE",
AQ638="Sites strategiques, MLL, Pylone, etc.","PASSIVE",
AQ638="AKTIVCO DEFAUT GE &amp; POWER Cabinet","PASSIVE",
AQ638="AKTIVCO Coupure ENEO &amp; Baisse de tension","PASSIVE",
AQ638="Coupure ENEO &amp; Baisse de tension","PASSIVE",
AQ638="Defaut GE &amp; POWER Cabinet","PASSIVE",
AQ638="Sharing","PASSIVE",
AQ638="Sites strategiques &amp; DataCenter","PASSIVE",
AQ638="Exclu","Exclu",
AQ638="SAT","ACTIVE",
AQ638="SPARE-ISSUE","SPARE-ISSUE",
AQ638="Fiber CAmtel","ACTIVE",
AQ638="Fiber AOF","ACTIVE",
AQ638="Projet OCM (HUAWEI)","PLANNED WORKS",
AQ638="Projet OCM (NOKIA)","PLANNED WORKS",
AQ638="ACCESS-ISSUE","ACCESS-ISSUE",
AQ638="Projet OCM (ZTE, NOKIA, autres projets)","PLANNED WORKS",
AQ638="No root CAuse","No root cause",
AQ638="ODU HS","ACTIVE",
AQ638="IP &amp; VLAN","ACTIVE",
AQ638="Warehouse HUAWEI","SPARE-ISSUE",
AQ638="SPARE-HS","SPARE-ISSUE",
AQ638="Power Telco","ACTIVE", AQ638="no impacts","no impacts"
),"")</f>
        <v>No root cause</v>
      </c>
      <c r="AS638" s="92" t="s">
        <v>5537</v>
      </c>
      <c r="AT638" s="98" t="s">
        <v>783</v>
      </c>
      <c r="AV638" s="17" t="s">
        <v>5537</v>
      </c>
      <c r="AW638" s="7" t="s">
        <v>5537</v>
      </c>
      <c r="AX638" s="6" t="s">
        <v>5537</v>
      </c>
      <c r="AY638" s="7"/>
      <c r="AZ638" s="3" t="s">
        <v>5537</v>
      </c>
      <c r="BA638" s="18" t="s">
        <v>5537</v>
      </c>
      <c r="BB638" s="18" t="s">
        <v>5537</v>
      </c>
      <c r="BC638" s="18" t="s">
        <v>5537</v>
      </c>
      <c r="BD638" s="18" t="s">
        <v>5537</v>
      </c>
      <c r="BE638" s="18" t="s">
        <v>5537</v>
      </c>
      <c r="BF638" s="18" t="s">
        <v>5537</v>
      </c>
      <c r="BG638" s="18" t="s">
        <v>5537</v>
      </c>
      <c r="BH638" s="18" t="s">
        <v>5537</v>
      </c>
      <c r="BI638" s="18" t="s">
        <v>5537</v>
      </c>
      <c r="BJ638" s="18" t="s">
        <v>5537</v>
      </c>
      <c r="BK638" s="18" t="s">
        <v>5537</v>
      </c>
      <c r="BL638" s="9" t="s">
        <v>5537</v>
      </c>
      <c r="BM638" s="14" t="s">
        <v>5537</v>
      </c>
      <c r="BN638" s="14" t="s">
        <v>5537</v>
      </c>
      <c r="BO638" s="14" t="str">
        <f>_xlfn.XLOOKUP(B638,'[4]cell downs 18042026 17h'!$B:$B,'[4]cell downs 18042026 17h'!$B:$B,"")</f>
        <v/>
      </c>
      <c r="BP638" s="14" t="str">
        <f>_xlfn.XLOOKUP(B638,'[5]Cells Huawei 19042026 15h'!$B:$B,'[5]Cells Huawei 19042026 15h'!$B:$B,"")</f>
        <v/>
      </c>
      <c r="BQ638" s="9" t="str">
        <f>_xlfn.XLOOKUP(B638,'[6]cells down 19042026 9H40'!$B:$B,'[6]cells down 19042026 9H40'!$B:$B,"")</f>
        <v/>
      </c>
      <c r="BR638" s="9" t="s">
        <v>783</v>
      </c>
      <c r="BS638" s="9" t="s">
        <v>5537</v>
      </c>
      <c r="BT638" s="108"/>
    </row>
    <row r="639" spans="1:72" s="9" customFormat="1" x14ac:dyDescent="0.35">
      <c r="A639" s="1" t="s">
        <v>1963</v>
      </c>
      <c r="B639" s="8" t="s">
        <v>1964</v>
      </c>
      <c r="C639" s="3" t="str">
        <f>_xlfn.XLOOKUP(B639,'[1]daily break down'!$D:$D,'[1]daily break down'!$E:$E,"")</f>
        <v>Yaounde</v>
      </c>
      <c r="D639" s="1" t="s">
        <v>21</v>
      </c>
      <c r="E639" s="1" t="s">
        <v>125</v>
      </c>
      <c r="F639" s="3" t="s">
        <v>37</v>
      </c>
      <c r="G639" s="1" t="s">
        <v>38</v>
      </c>
      <c r="H639" s="34" t="str">
        <f>_xlfn.XLOOKUP(B639,[2]CALCULATION!$B:$B,[2]CALCULATION!$H:$H,"")</f>
        <v>ZTE</v>
      </c>
      <c r="I639" s="28">
        <v>0</v>
      </c>
      <c r="J639" s="28">
        <v>0</v>
      </c>
      <c r="K639" s="28">
        <v>0.98585178907237736</v>
      </c>
      <c r="L639" s="28">
        <v>0</v>
      </c>
      <c r="M639" s="28">
        <v>0</v>
      </c>
      <c r="N639" s="28">
        <v>0</v>
      </c>
      <c r="O639" s="28">
        <v>0</v>
      </c>
      <c r="P639" s="28">
        <v>0</v>
      </c>
      <c r="Q639" s="28">
        <v>0</v>
      </c>
      <c r="R639" s="28">
        <v>11.562659623950937</v>
      </c>
      <c r="S639" s="93">
        <v>0</v>
      </c>
      <c r="T639" s="93">
        <f>_xlfn.XLOOKUP(B639,'[3]Nur des jours'!$B:$B,'[3]Nur des jours'!$U:$U,"")</f>
        <v>0</v>
      </c>
      <c r="U639" s="93">
        <v>9.501923334845749</v>
      </c>
      <c r="V639" s="93">
        <v>0</v>
      </c>
      <c r="W639" s="93">
        <v>0</v>
      </c>
      <c r="X639" s="93">
        <v>0</v>
      </c>
      <c r="Y639" s="93">
        <v>0</v>
      </c>
      <c r="Z639" s="93">
        <v>0</v>
      </c>
      <c r="AA639" s="93">
        <v>0</v>
      </c>
      <c r="AB639" s="93">
        <v>0</v>
      </c>
      <c r="AC639" s="93">
        <f>_xlfn.XLOOKUP(B639,'[3]Nur des jours'!$B:$B,'[3]Nur des jours'!$N:$N,"")</f>
        <v>1.9016830606706561</v>
      </c>
      <c r="AD639" s="93">
        <v>1.9016830606706561</v>
      </c>
      <c r="AE639" s="93">
        <v>0</v>
      </c>
      <c r="AF639" s="93">
        <v>1.5310879683134864</v>
      </c>
      <c r="AG639" s="93"/>
      <c r="AH639" s="93">
        <v>0</v>
      </c>
      <c r="AI639" s="93">
        <v>0</v>
      </c>
      <c r="AJ639" s="93">
        <v>0</v>
      </c>
      <c r="AK639" s="93">
        <v>0</v>
      </c>
      <c r="AL639" s="93">
        <v>0</v>
      </c>
      <c r="AM639" s="49" t="s">
        <v>5559</v>
      </c>
      <c r="AN639" s="49"/>
      <c r="AO639" s="48" t="str" cm="1">
        <f t="array" ref="AO639">IFERROR(_xlfn.IFS(
AQ639="MPR ISSUE","PDH",
AQ639="BSS Hardware Issue","BSS",
AQ639="Sites strategiques, MLL, Pylone, etc.","ENVTECH",
AQ639="AKTIVCO DEFAUT GE &amp; POWER Cabinet","AKTIVCO",
AQ639="AKTIVCO Coupure ENEO &amp; Baisse de tension","AKTIVCO GRID ONLY",
AQ639="Coupure ENEO &amp; Baisse de tension","IHS GRID ONLY",
AQ639="Defaut GE &amp; POWER Cabinet","IHS",
AQ639="Sharing","Partners",
AQ639="Sites strategiques &amp; DataCenter","SST &amp; DC",
AQ639="Exclu","Exclu",
AQ639="SAT","SAT",
AQ639="SPARE-ISSUE","SPARE-ISSUE",
AQ639="Fiber CAmtel","TRANS_FO_CAMTEL",
AQ639="Fiber AOF","Fiber AOF",
AQ639="Projet OCM (HUAWEI)","TRAVAUX-HUAWEI",
AQ639="Projet OCM (NOKIA)","TRAVAUX-NOKIA",
AQ639="ACCESS-ISSUE","ACCESS-ISSUE",
AQ639="Projet OCM (ZTE, NOKIA, autres projets)","TRAVAUX OCM",
AQ639="No root CAuse","No root cause",
AQ639="ODU HS","PDH",
AQ639="IP &amp; VLAN","PDH",
AQ639="Warehouse HUAWEI","SPARE-ISSUE",
AQ639="SPARE-HS","SPARE-ISSUE",
AQ639="Power Telco","BSS",AQ639="no impacts","no impacts"
),"")</f>
        <v>No root cause</v>
      </c>
      <c r="AP639" s="48" t="str" cm="1">
        <f t="array" ref="AP639">IFERROR(_xlfn.IFS(
AQ639="MPR ISSUE","TX ISSUE",
AQ639="BSS Hardware Issue","RAN ISSUE",
AQ639="Sites strategiques, MLL, Pylone, etc.","ENVTECH",
AQ639="AKTIVCO DEFAUT GE &amp; POWER Cabinet","POWER ISSUE",
AQ639="AKTIVCO Coupure ENEO &amp; Baisse de tension","POWER ISSUE",
AQ639="Coupure ENEO &amp; Baisse de tension","POWER ISSUE",
AQ639="Defaut GE &amp; POWER Cabinet","POWER ISSUE",
AQ639="Sharing","POWER ISSUE",
AQ639="Sites strategiques &amp; DataCenter","POWER ISSUE",
AQ639="Exclu","Exclu",
AQ639="SAT","TX ISSUE",
AQ639="SPARE-ISSUE","SPARE-ISSUE",
AQ639="Fiber CAmtel","TX ISSUE",
AQ639="Fiber AOF","TX ISSUE",
AQ639="Projet OCM (HUAWEI)","TRAVAUX-HUAWEI",
AQ639="Projet OCM (NOKIA)","TRAVAUX -NOKIA",
AQ639="ACCESS-ISSUE","ACCESS-ISSUE",
AQ639="Projet OCM (ZTE, NOKIA, autres projets)","TRAVAUX OCM",
AQ639="No root CAuse","No root cause",
AQ639="ODU HS","TX ISSUE",
AQ639="IP &amp; VLAN","TX ISSUE",
AQ639="Warehouse HUAWEI","SPARE-ISSUE",
AQ639="SPARE-HS","SPARE-ISSUE",
AQ639="Power Telco","RAN ISSUE",AQ639="no impacts","no impacts"
),"")</f>
        <v>No root cause</v>
      </c>
      <c r="AQ639" s="67" t="s">
        <v>5344</v>
      </c>
      <c r="AR639" s="48" t="str" cm="1">
        <f t="array" ref="AR639">IFERROR(_xlfn.IFS(
AQ639="MPR ISSUE","ACTIVE",
AQ639="BSS Hardware Issue","ACTIVE",
AQ639="Sites strategiques, MLL, Pylone, etc.","PASSIVE",
AQ639="AKTIVCO DEFAUT GE &amp; POWER Cabinet","PASSIVE",
AQ639="AKTIVCO Coupure ENEO &amp; Baisse de tension","PASSIVE",
AQ639="Coupure ENEO &amp; Baisse de tension","PASSIVE",
AQ639="Defaut GE &amp; POWER Cabinet","PASSIVE",
AQ639="Sharing","PASSIVE",
AQ639="Sites strategiques &amp; DataCenter","PASSIVE",
AQ639="Exclu","Exclu",
AQ639="SAT","ACTIVE",
AQ639="SPARE-ISSUE","SPARE-ISSUE",
AQ639="Fiber CAmtel","ACTIVE",
AQ639="Fiber AOF","ACTIVE",
AQ639="Projet OCM (HUAWEI)","PLANNED WORKS",
AQ639="Projet OCM (NOKIA)","PLANNED WORKS",
AQ639="ACCESS-ISSUE","ACCESS-ISSUE",
AQ639="Projet OCM (ZTE, NOKIA, autres projets)","PLANNED WORKS",
AQ639="No root CAuse","No root cause",
AQ639="ODU HS","ACTIVE",
AQ639="IP &amp; VLAN","ACTIVE",
AQ639="Warehouse HUAWEI","SPARE-ISSUE",
AQ639="SPARE-HS","SPARE-ISSUE",
AQ639="Power Telco","ACTIVE", AQ639="no impacts","no impacts"
),"")</f>
        <v>No root cause</v>
      </c>
      <c r="AS639" s="92" t="s">
        <v>5537</v>
      </c>
      <c r="AT639" s="98" t="s">
        <v>1964</v>
      </c>
      <c r="AV639" s="17" t="s">
        <v>5537</v>
      </c>
      <c r="AW639" s="7" t="s">
        <v>5537</v>
      </c>
      <c r="AX639" s="6" t="s">
        <v>5537</v>
      </c>
      <c r="AY639" s="7"/>
      <c r="AZ639" s="3" t="s">
        <v>5537</v>
      </c>
      <c r="BA639" s="18" t="s">
        <v>5537</v>
      </c>
      <c r="BB639" s="18" t="s">
        <v>5537</v>
      </c>
      <c r="BC639" s="18" t="s">
        <v>5537</v>
      </c>
      <c r="BD639" s="18" t="s">
        <v>5537</v>
      </c>
      <c r="BE639" s="18" t="s">
        <v>5537</v>
      </c>
      <c r="BF639" s="18" t="s">
        <v>5537</v>
      </c>
      <c r="BG639" s="18" t="s">
        <v>5537</v>
      </c>
      <c r="BH639" s="18" t="s">
        <v>5537</v>
      </c>
      <c r="BI639" s="18" t="s">
        <v>5537</v>
      </c>
      <c r="BJ639" s="18" t="s">
        <v>5537</v>
      </c>
      <c r="BK639" s="18" t="s">
        <v>5537</v>
      </c>
      <c r="BL639" s="9" t="s">
        <v>5537</v>
      </c>
      <c r="BM639" s="14" t="s">
        <v>5537</v>
      </c>
      <c r="BN639" s="14" t="s">
        <v>5537</v>
      </c>
      <c r="BO639" s="14" t="str">
        <f>_xlfn.XLOOKUP(B639,'[4]cell downs 18042026 17h'!$B:$B,'[4]cell downs 18042026 17h'!$B:$B,"")</f>
        <v/>
      </c>
      <c r="BP639" s="14" t="str">
        <f>_xlfn.XLOOKUP(B639,'[5]Cells Huawei 19042026 15h'!$B:$B,'[5]Cells Huawei 19042026 15h'!$B:$B,"")</f>
        <v/>
      </c>
      <c r="BQ639" s="9" t="str">
        <f>_xlfn.XLOOKUP(B639,'[6]cells down 19042026 9H40'!$B:$B,'[6]cells down 19042026 9H40'!$B:$B,"")</f>
        <v/>
      </c>
      <c r="BR639" s="9" t="s">
        <v>5537</v>
      </c>
      <c r="BS639" s="9" t="s">
        <v>12</v>
      </c>
      <c r="BT639" s="108"/>
    </row>
    <row r="640" spans="1:72" s="9" customFormat="1" x14ac:dyDescent="0.35">
      <c r="A640" s="1" t="s">
        <v>421</v>
      </c>
      <c r="B640" s="8" t="s">
        <v>422</v>
      </c>
      <c r="C640" s="3" t="str">
        <f>_xlfn.XLOOKUP(B640,'[1]daily break down'!$D:$D,'[1]daily break down'!$E:$E,"")</f>
        <v>SUD-OUEST</v>
      </c>
      <c r="D640" s="1" t="s">
        <v>11</v>
      </c>
      <c r="E640" s="1" t="s">
        <v>12</v>
      </c>
      <c r="F640" s="3" t="s">
        <v>13</v>
      </c>
      <c r="G640" s="1" t="s">
        <v>106</v>
      </c>
      <c r="H640" s="32" t="str">
        <f>_xlfn.XLOOKUP(B640,[2]CALCULATION!$B:$B,[2]CALCULATION!$H:$H,"")</f>
        <v>Huawei</v>
      </c>
      <c r="I640" s="28">
        <v>0</v>
      </c>
      <c r="J640" s="28">
        <v>0</v>
      </c>
      <c r="K640" s="28">
        <v>0</v>
      </c>
      <c r="L640" s="28">
        <v>0.21518021989938166</v>
      </c>
      <c r="M640" s="28">
        <v>0</v>
      </c>
      <c r="N640" s="28">
        <v>0.20852773568699298</v>
      </c>
      <c r="O640" s="28">
        <v>0.22053074339460038</v>
      </c>
      <c r="P640" s="28">
        <v>8.9175391586979543E-5</v>
      </c>
      <c r="Q640" s="28">
        <v>0.42731064140648867</v>
      </c>
      <c r="R640" s="28">
        <v>0</v>
      </c>
      <c r="S640" s="93">
        <v>0</v>
      </c>
      <c r="T640" s="93">
        <f>_xlfn.XLOOKUP(B640,'[3]Nur des jours'!$B:$B,'[3]Nur des jours'!$U:$U,"")</f>
        <v>0.21425279582687706</v>
      </c>
      <c r="U640" s="93">
        <v>8.9175391586979543E-5</v>
      </c>
      <c r="V640" s="93">
        <v>0</v>
      </c>
      <c r="W640" s="93">
        <v>0.21425279582687706</v>
      </c>
      <c r="X640" s="93">
        <v>0</v>
      </c>
      <c r="Y640" s="93">
        <v>0.1490120793418428</v>
      </c>
      <c r="Z640" s="93">
        <v>0</v>
      </c>
      <c r="AA640" s="93">
        <v>0.426026515767636</v>
      </c>
      <c r="AB640" s="93">
        <v>0</v>
      </c>
      <c r="AC640" s="93">
        <f>_xlfn.XLOOKUP(B640,'[3]Nur des jours'!$B:$B,'[3]Nur des jours'!$N:$N,"")</f>
        <v>2.7037086975256321</v>
      </c>
      <c r="AD640" s="93">
        <v>2.7037086975256321</v>
      </c>
      <c r="AE640" s="93">
        <v>0</v>
      </c>
      <c r="AF640" s="93">
        <v>1.4649019926776301</v>
      </c>
      <c r="AG640" s="93"/>
      <c r="AH640" s="93">
        <v>0</v>
      </c>
      <c r="AI640" s="93">
        <v>0</v>
      </c>
      <c r="AJ640" s="93">
        <v>0</v>
      </c>
      <c r="AK640" s="93">
        <v>0</v>
      </c>
      <c r="AL640" s="93">
        <v>0</v>
      </c>
      <c r="AM640" s="49" t="s">
        <v>5559</v>
      </c>
      <c r="AN640" s="49"/>
      <c r="AO640" s="48" t="str" cm="1">
        <f t="array" ref="AO640">IFERROR(_xlfn.IFS(
AQ640="MPR ISSUE","PDH",
AQ640="BSS Hardware Issue","BSS",
AQ640="Sites strategiques, MLL, Pylone, etc.","ENVTECH",
AQ640="AKTIVCO DEFAUT GE &amp; POWER Cabinet","AKTIVCO",
AQ640="AKTIVCO Coupure ENEO &amp; Baisse de tension","AKTIVCO GRID ONLY",
AQ640="Coupure ENEO &amp; Baisse de tension","IHS GRID ONLY",
AQ640="Defaut GE &amp; POWER Cabinet","IHS",
AQ640="Sharing","Partners",
AQ640="Sites strategiques &amp; DataCenter","SST &amp; DC",
AQ640="Exclu","Exclu",
AQ640="SAT","SAT",
AQ640="SPARE-ISSUE","SPARE-ISSUE",
AQ640="Fiber CAmtel","TRANS_FO_CAMTEL",
AQ640="Fiber AOF","Fiber AOF",
AQ640="Projet OCM (HUAWEI)","TRAVAUX-HUAWEI",
AQ640="Projet OCM (NOKIA)","TRAVAUX-NOKIA",
AQ640="ACCESS-ISSUE","ACCESS-ISSUE",
AQ640="Projet OCM (ZTE, NOKIA, autres projets)","TRAVAUX OCM",
AQ640="No root CAuse","No root cause",
AQ640="ODU HS","PDH",
AQ640="IP &amp; VLAN","PDH",
AQ640="Warehouse HUAWEI","SPARE-ISSUE",
AQ640="SPARE-HS","SPARE-ISSUE",
AQ640="Power Telco","BSS",AQ640="no impacts","no impacts"
),"")</f>
        <v>No root cause</v>
      </c>
      <c r="AP640" s="48" t="str" cm="1">
        <f t="array" ref="AP640">IFERROR(_xlfn.IFS(
AQ640="MPR ISSUE","TX ISSUE",
AQ640="BSS Hardware Issue","RAN ISSUE",
AQ640="Sites strategiques, MLL, Pylone, etc.","ENVTECH",
AQ640="AKTIVCO DEFAUT GE &amp; POWER Cabinet","POWER ISSUE",
AQ640="AKTIVCO Coupure ENEO &amp; Baisse de tension","POWER ISSUE",
AQ640="Coupure ENEO &amp; Baisse de tension","POWER ISSUE",
AQ640="Defaut GE &amp; POWER Cabinet","POWER ISSUE",
AQ640="Sharing","POWER ISSUE",
AQ640="Sites strategiques &amp; DataCenter","POWER ISSUE",
AQ640="Exclu","Exclu",
AQ640="SAT","TX ISSUE",
AQ640="SPARE-ISSUE","SPARE-ISSUE",
AQ640="Fiber CAmtel","TX ISSUE",
AQ640="Fiber AOF","TX ISSUE",
AQ640="Projet OCM (HUAWEI)","TRAVAUX-HUAWEI",
AQ640="Projet OCM (NOKIA)","TRAVAUX -NOKIA",
AQ640="ACCESS-ISSUE","ACCESS-ISSUE",
AQ640="Projet OCM (ZTE, NOKIA, autres projets)","TRAVAUX OCM",
AQ640="No root CAuse","No root cause",
AQ640="ODU HS","TX ISSUE",
AQ640="IP &amp; VLAN","TX ISSUE",
AQ640="Warehouse HUAWEI","SPARE-ISSUE",
AQ640="SPARE-HS","SPARE-ISSUE",
AQ640="Power Telco","RAN ISSUE",AQ640="no impacts","no impacts"
),"")</f>
        <v>No root cause</v>
      </c>
      <c r="AQ640" s="126" t="s">
        <v>5344</v>
      </c>
      <c r="AR640" s="48" t="str" cm="1">
        <f t="array" ref="AR640">IFERROR(_xlfn.IFS(
AQ640="MPR ISSUE","ACTIVE",
AQ640="BSS Hardware Issue","ACTIVE",
AQ640="Sites strategiques, MLL, Pylone, etc.","PASSIVE",
AQ640="AKTIVCO DEFAUT GE &amp; POWER Cabinet","PASSIVE",
AQ640="AKTIVCO Coupure ENEO &amp; Baisse de tension","PASSIVE",
AQ640="Coupure ENEO &amp; Baisse de tension","PASSIVE",
AQ640="Defaut GE &amp; POWER Cabinet","PASSIVE",
AQ640="Sharing","PASSIVE",
AQ640="Sites strategiques &amp; DataCenter","PASSIVE",
AQ640="Exclu","Exclu",
AQ640="SAT","ACTIVE",
AQ640="SPARE-ISSUE","SPARE-ISSUE",
AQ640="Fiber CAmtel","ACTIVE",
AQ640="Fiber AOF","ACTIVE",
AQ640="Projet OCM (HUAWEI)","PLANNED WORKS",
AQ640="Projet OCM (NOKIA)","PLANNED WORKS",
AQ640="ACCESS-ISSUE","ACCESS-ISSUE",
AQ640="Projet OCM (ZTE, NOKIA, autres projets)","PLANNED WORKS",
AQ640="No root CAuse","No root cause",
AQ640="ODU HS","ACTIVE",
AQ640="IP &amp; VLAN","ACTIVE",
AQ640="Warehouse HUAWEI","SPARE-ISSUE",
AQ640="SPARE-HS","SPARE-ISSUE",
AQ640="Power Telco","ACTIVE", AQ640="no impacts","no impacts"
),"")</f>
        <v>No root cause</v>
      </c>
      <c r="AS640" s="92" t="s">
        <v>5537</v>
      </c>
      <c r="AT640" s="98" t="s">
        <v>422</v>
      </c>
      <c r="AV640" s="17" t="s">
        <v>5537</v>
      </c>
      <c r="AW640" s="7" t="s">
        <v>5537</v>
      </c>
      <c r="AX640" s="6" t="s">
        <v>5537</v>
      </c>
      <c r="AY640" s="7"/>
      <c r="AZ640" s="3" t="s">
        <v>5537</v>
      </c>
      <c r="BA640" s="18" t="s">
        <v>5537</v>
      </c>
      <c r="BB640" s="18" t="s">
        <v>5537</v>
      </c>
      <c r="BC640" s="18" t="s">
        <v>5537</v>
      </c>
      <c r="BD640" s="18" t="s">
        <v>5537</v>
      </c>
      <c r="BE640" s="18" t="s">
        <v>5537</v>
      </c>
      <c r="BF640" s="18" t="s">
        <v>5537</v>
      </c>
      <c r="BG640" s="18" t="s">
        <v>5537</v>
      </c>
      <c r="BH640" s="18" t="s">
        <v>5537</v>
      </c>
      <c r="BI640" s="18" t="s">
        <v>5537</v>
      </c>
      <c r="BJ640" s="18" t="s">
        <v>5537</v>
      </c>
      <c r="BK640" s="18" t="s">
        <v>5537</v>
      </c>
      <c r="BL640" s="9" t="s">
        <v>5537</v>
      </c>
      <c r="BM640" s="14" t="s">
        <v>5537</v>
      </c>
      <c r="BN640" s="14" t="s">
        <v>5537</v>
      </c>
      <c r="BO640" s="14" t="str">
        <f>_xlfn.XLOOKUP(B640,'[4]cell downs 18042026 17h'!$B:$B,'[4]cell downs 18042026 17h'!$B:$B,"")</f>
        <v/>
      </c>
      <c r="BP640" s="14" t="str">
        <f>_xlfn.XLOOKUP(B640,'[5]Cells Huawei 19042026 15h'!$B:$B,'[5]Cells Huawei 19042026 15h'!$B:$B,"")</f>
        <v/>
      </c>
      <c r="BQ640" s="9" t="str">
        <f>_xlfn.XLOOKUP(B640,'[6]cells down 19042026 9H40'!$B:$B,'[6]cells down 19042026 9H40'!$B:$B,"")</f>
        <v/>
      </c>
      <c r="BR640" s="9" t="s">
        <v>422</v>
      </c>
      <c r="BS640" s="9" t="s">
        <v>5537</v>
      </c>
      <c r="BT640" s="108"/>
    </row>
    <row r="641" spans="1:72" s="9" customFormat="1" ht="24.5" customHeight="1" x14ac:dyDescent="0.35">
      <c r="A641" s="1" t="s">
        <v>528</v>
      </c>
      <c r="B641" s="8" t="s">
        <v>529</v>
      </c>
      <c r="C641" s="3" t="str">
        <f>_xlfn.XLOOKUP(B641,'[1]daily break down'!$D:$D,'[1]daily break down'!$E:$E,"")</f>
        <v>SUD-OUEST</v>
      </c>
      <c r="D641" s="1" t="s">
        <v>11</v>
      </c>
      <c r="E641" s="1" t="s">
        <v>12</v>
      </c>
      <c r="F641" s="3" t="s">
        <v>31</v>
      </c>
      <c r="G641" s="1" t="s">
        <v>530</v>
      </c>
      <c r="H641" s="33" t="str">
        <f>_xlfn.XLOOKUP(B641,[2]CALCULATION!$B:$B,[2]CALCULATION!$H:$H,"")</f>
        <v>NOKIA</v>
      </c>
      <c r="I641" s="28">
        <v>1.5474249000522209</v>
      </c>
      <c r="J641" s="28">
        <v>1.5412004577194498</v>
      </c>
      <c r="K641" s="28">
        <v>1.54120045771945</v>
      </c>
      <c r="L641" s="28">
        <v>1.1793976872464411</v>
      </c>
      <c r="M641" s="28">
        <v>6.4206281942624588E-3</v>
      </c>
      <c r="N641" s="28">
        <v>1.2627235448716492E-2</v>
      </c>
      <c r="O641" s="28">
        <v>9.8568291334029473E-2</v>
      </c>
      <c r="P641" s="28">
        <v>1.7835078317394589E-4</v>
      </c>
      <c r="Q641" s="28">
        <v>6.868910669089733E-3</v>
      </c>
      <c r="R641" s="28">
        <v>0.25994611178190635</v>
      </c>
      <c r="S641" s="93">
        <v>1.9618586149135786E-4</v>
      </c>
      <c r="T641" s="93">
        <f>_xlfn.XLOOKUP(B641,'[3]Nur des jours'!$B:$B,'[3]Nur des jours'!$U:$U,"")</f>
        <v>1.7835078317400378E-4</v>
      </c>
      <c r="U641" s="93">
        <v>1.7835078317400378E-4</v>
      </c>
      <c r="V641" s="93">
        <v>1.9618586149141573E-4</v>
      </c>
      <c r="W641" s="93">
        <v>1.7835078317400378E-4</v>
      </c>
      <c r="X641" s="93">
        <v>1.6051570485670763E-4</v>
      </c>
      <c r="Y641" s="93">
        <v>0.12238430741397097</v>
      </c>
      <c r="Z641" s="93">
        <v>1.6946802614387329E-4</v>
      </c>
      <c r="AA641" s="93">
        <v>1.9618586149135786E-4</v>
      </c>
      <c r="AB641" s="93">
        <v>1.7121675184701324E-3</v>
      </c>
      <c r="AC641" s="93">
        <f>_xlfn.XLOOKUP(B641,'[3]Nur des jours'!$B:$B,'[3]Nur des jours'!$N:$N,"")</f>
        <v>1.2030810605565316</v>
      </c>
      <c r="AD641" s="93">
        <v>1.2030810605565316</v>
      </c>
      <c r="AE641" s="93">
        <v>0</v>
      </c>
      <c r="AF641" s="93">
        <v>1.4404362200779679</v>
      </c>
      <c r="AG641" s="93"/>
      <c r="AH641" s="93">
        <v>0</v>
      </c>
      <c r="AI641" s="93">
        <v>0</v>
      </c>
      <c r="AJ641" s="93">
        <v>0</v>
      </c>
      <c r="AK641" s="93">
        <v>0</v>
      </c>
      <c r="AL641" s="93">
        <v>0</v>
      </c>
      <c r="AM641" s="49" t="s">
        <v>5559</v>
      </c>
      <c r="AN641" s="49"/>
      <c r="AO641" s="48" t="str" cm="1">
        <f t="array" ref="AO641">IFERROR(_xlfn.IFS(
AQ641="MPR ISSUE","PDH",
AQ641="BSS Hardware Issue","BSS",
AQ641="Sites strategiques, MLL, Pylone, etc.","ENVTECH",
AQ641="AKTIVCO DEFAUT GE &amp; POWER Cabinet","AKTIVCO",
AQ641="AKTIVCO Coupure ENEO &amp; Baisse de tension","AKTIVCO GRID ONLY",
AQ641="Coupure ENEO &amp; Baisse de tension","IHS GRID ONLY",
AQ641="Defaut GE &amp; POWER Cabinet","IHS",
AQ641="Sharing","Partners",
AQ641="Sites strategiques &amp; DataCenter","SST &amp; DC",
AQ641="Exclu","Exclu",
AQ641="SAT","SAT",
AQ641="SPARE-ISSUE","SPARE-ISSUE",
AQ641="Fiber CAmtel","TRANS_FO_CAMTEL",
AQ641="Fiber AOF","Fiber AOF",
AQ641="Projet OCM (HUAWEI)","TRAVAUX-HUAWEI",
AQ641="Projet OCM (NOKIA)","TRAVAUX-NOKIA",
AQ641="ACCESS-ISSUE","ACCESS-ISSUE",
AQ641="Projet OCM (ZTE, NOKIA, autres projets)","TRAVAUX OCM",
AQ641="No root CAuse","No root cause",
AQ641="ODU HS","PDH",
AQ641="IP &amp; VLAN","PDH",
AQ641="Warehouse HUAWEI","SPARE-ISSUE",
AQ641="SPARE-HS","SPARE-ISSUE",
AQ641="Power Telco","BSS",AQ641="no impacts","no impacts"
),"")</f>
        <v>No root cause</v>
      </c>
      <c r="AP641" s="48" t="str" cm="1">
        <f t="array" ref="AP641">IFERROR(_xlfn.IFS(
AQ641="MPR ISSUE","TX ISSUE",
AQ641="BSS Hardware Issue","RAN ISSUE",
AQ641="Sites strategiques, MLL, Pylone, etc.","ENVTECH",
AQ641="AKTIVCO DEFAUT GE &amp; POWER Cabinet","POWER ISSUE",
AQ641="AKTIVCO Coupure ENEO &amp; Baisse de tension","POWER ISSUE",
AQ641="Coupure ENEO &amp; Baisse de tension","POWER ISSUE",
AQ641="Defaut GE &amp; POWER Cabinet","POWER ISSUE",
AQ641="Sharing","POWER ISSUE",
AQ641="Sites strategiques &amp; DataCenter","POWER ISSUE",
AQ641="Exclu","Exclu",
AQ641="SAT","TX ISSUE",
AQ641="SPARE-ISSUE","SPARE-ISSUE",
AQ641="Fiber CAmtel","TX ISSUE",
AQ641="Fiber AOF","TX ISSUE",
AQ641="Projet OCM (HUAWEI)","TRAVAUX-HUAWEI",
AQ641="Projet OCM (NOKIA)","TRAVAUX -NOKIA",
AQ641="ACCESS-ISSUE","ACCESS-ISSUE",
AQ641="Projet OCM (ZTE, NOKIA, autres projets)","TRAVAUX OCM",
AQ641="No root CAuse","No root cause",
AQ641="ODU HS","TX ISSUE",
AQ641="IP &amp; VLAN","TX ISSUE",
AQ641="Warehouse HUAWEI","SPARE-ISSUE",
AQ641="SPARE-HS","SPARE-ISSUE",
AQ641="Power Telco","RAN ISSUE",AQ641="no impacts","no impacts"
),"")</f>
        <v>No root cause</v>
      </c>
      <c r="AQ641" s="126" t="s">
        <v>5344</v>
      </c>
      <c r="AR641" s="48" t="str" cm="1">
        <f t="array" ref="AR641">IFERROR(_xlfn.IFS(
AQ641="MPR ISSUE","ACTIVE",
AQ641="BSS Hardware Issue","ACTIVE",
AQ641="Sites strategiques, MLL, Pylone, etc.","PASSIVE",
AQ641="AKTIVCO DEFAUT GE &amp; POWER Cabinet","PASSIVE",
AQ641="AKTIVCO Coupure ENEO &amp; Baisse de tension","PASSIVE",
AQ641="Coupure ENEO &amp; Baisse de tension","PASSIVE",
AQ641="Defaut GE &amp; POWER Cabinet","PASSIVE",
AQ641="Sharing","PASSIVE",
AQ641="Sites strategiques &amp; DataCenter","PASSIVE",
AQ641="Exclu","Exclu",
AQ641="SAT","ACTIVE",
AQ641="SPARE-ISSUE","SPARE-ISSUE",
AQ641="Fiber CAmtel","ACTIVE",
AQ641="Fiber AOF","ACTIVE",
AQ641="Projet OCM (HUAWEI)","PLANNED WORKS",
AQ641="Projet OCM (NOKIA)","PLANNED WORKS",
AQ641="ACCESS-ISSUE","ACCESS-ISSUE",
AQ641="Projet OCM (ZTE, NOKIA, autres projets)","PLANNED WORKS",
AQ641="No root CAuse","No root cause",
AQ641="ODU HS","ACTIVE",
AQ641="IP &amp; VLAN","ACTIVE",
AQ641="Warehouse HUAWEI","SPARE-ISSUE",
AQ641="SPARE-HS","SPARE-ISSUE",
AQ641="Power Telco","ACTIVE", AQ641="no impacts","no impacts"
),"")</f>
        <v>No root cause</v>
      </c>
      <c r="AS641" s="92" t="s">
        <v>5537</v>
      </c>
      <c r="AT641" s="98" t="s">
        <v>529</v>
      </c>
      <c r="AV641" s="17" t="s">
        <v>5537</v>
      </c>
      <c r="AW641" s="7" t="s">
        <v>5537</v>
      </c>
      <c r="AX641" s="6" t="s">
        <v>5537</v>
      </c>
      <c r="AY641" s="7"/>
      <c r="AZ641" s="3" t="s">
        <v>5537</v>
      </c>
      <c r="BA641" s="18" t="s">
        <v>5537</v>
      </c>
      <c r="BB641" s="18" t="s">
        <v>5537</v>
      </c>
      <c r="BC641" s="18" t="s">
        <v>5537</v>
      </c>
      <c r="BD641" s="18" t="s">
        <v>5537</v>
      </c>
      <c r="BE641" s="18" t="s">
        <v>5537</v>
      </c>
      <c r="BF641" s="18" t="s">
        <v>5537</v>
      </c>
      <c r="BG641" s="18" t="s">
        <v>5537</v>
      </c>
      <c r="BH641" s="18" t="s">
        <v>5537</v>
      </c>
      <c r="BI641" s="18" t="s">
        <v>5537</v>
      </c>
      <c r="BJ641" s="18" t="s">
        <v>5537</v>
      </c>
      <c r="BK641" s="18" t="s">
        <v>5537</v>
      </c>
      <c r="BL641" s="9" t="s">
        <v>5537</v>
      </c>
      <c r="BM641" s="14" t="s">
        <v>5537</v>
      </c>
      <c r="BN641" s="14" t="s">
        <v>5537</v>
      </c>
      <c r="BO641" s="14" t="str">
        <f>_xlfn.XLOOKUP(B641,'[4]cell downs 18042026 17h'!$B:$B,'[4]cell downs 18042026 17h'!$B:$B,"")</f>
        <v/>
      </c>
      <c r="BP641" s="14" t="str">
        <f>_xlfn.XLOOKUP(B641,'[5]Cells Huawei 19042026 15h'!$B:$B,'[5]Cells Huawei 19042026 15h'!$B:$B,"")</f>
        <v/>
      </c>
      <c r="BQ641" s="9" t="str">
        <f>_xlfn.XLOOKUP(B641,'[6]cells down 19042026 9H40'!$B:$B,'[6]cells down 19042026 9H40'!$B:$B,"")</f>
        <v/>
      </c>
      <c r="BR641" s="9" t="s">
        <v>529</v>
      </c>
      <c r="BS641" s="9" t="s">
        <v>12</v>
      </c>
      <c r="BT641" s="108"/>
    </row>
    <row r="642" spans="1:72" s="9" customFormat="1" x14ac:dyDescent="0.35">
      <c r="A642" s="1" t="s">
        <v>595</v>
      </c>
      <c r="B642" s="8" t="s">
        <v>596</v>
      </c>
      <c r="C642" s="3" t="str">
        <f>_xlfn.XLOOKUP(B642,'[1]daily break down'!$D:$D,'[1]daily break down'!$E:$E,"")</f>
        <v>LITTORAL</v>
      </c>
      <c r="D642" s="1" t="s">
        <v>11</v>
      </c>
      <c r="E642" s="1" t="s">
        <v>12</v>
      </c>
      <c r="F642" s="3" t="s">
        <v>69</v>
      </c>
      <c r="G642" s="1" t="s">
        <v>595</v>
      </c>
      <c r="H642" s="34" t="str">
        <f>_xlfn.XLOOKUP(B642,[2]CALCULATION!$B:$B,[2]CALCULATION!$H:$H,"")</f>
        <v>ZTE</v>
      </c>
      <c r="I642" s="28">
        <v>0</v>
      </c>
      <c r="J642" s="28">
        <v>0.34607185967075033</v>
      </c>
      <c r="K642" s="28">
        <v>0</v>
      </c>
      <c r="L642" s="28">
        <v>0</v>
      </c>
      <c r="M642" s="28">
        <v>0</v>
      </c>
      <c r="N642" s="28">
        <v>0</v>
      </c>
      <c r="O642" s="28">
        <v>0</v>
      </c>
      <c r="P642" s="28">
        <v>0.30062808011802444</v>
      </c>
      <c r="Q642" s="28">
        <v>0</v>
      </c>
      <c r="R642" s="28">
        <v>3.2739318214894149</v>
      </c>
      <c r="S642" s="93">
        <v>0</v>
      </c>
      <c r="T642" s="93">
        <f>_xlfn.XLOOKUP(B642,'[3]Nur des jours'!$B:$B,'[3]Nur des jours'!$U:$U,"")</f>
        <v>8.6143428273020278E-3</v>
      </c>
      <c r="U642" s="93">
        <v>0</v>
      </c>
      <c r="V642" s="93">
        <v>0</v>
      </c>
      <c r="W642" s="93">
        <v>8.6143428273020278E-3</v>
      </c>
      <c r="X642" s="93">
        <v>0</v>
      </c>
      <c r="Y642" s="93">
        <v>0</v>
      </c>
      <c r="Z642" s="93">
        <v>0</v>
      </c>
      <c r="AA642" s="93">
        <v>0</v>
      </c>
      <c r="AB642" s="93">
        <v>0</v>
      </c>
      <c r="AC642" s="93">
        <f>_xlfn.XLOOKUP(B642,'[3]Nur des jours'!$B:$B,'[3]Nur des jours'!$N:$N,"")</f>
        <v>0</v>
      </c>
      <c r="AD642" s="93">
        <v>0</v>
      </c>
      <c r="AE642" s="93">
        <v>0</v>
      </c>
      <c r="AF642" s="93">
        <v>1.4268954407832597</v>
      </c>
      <c r="AG642" s="93"/>
      <c r="AH642" s="93">
        <v>0</v>
      </c>
      <c r="AI642" s="93">
        <v>0</v>
      </c>
      <c r="AJ642" s="93">
        <v>0</v>
      </c>
      <c r="AK642" s="93">
        <v>0</v>
      </c>
      <c r="AL642" s="93">
        <v>0</v>
      </c>
      <c r="AM642" s="49" t="s">
        <v>5559</v>
      </c>
      <c r="AN642" s="49"/>
      <c r="AO642" s="48" t="str" cm="1">
        <f t="array" ref="AO642">IFERROR(_xlfn.IFS(
AQ642="MPR ISSUE","PDH",
AQ642="BSS Hardware Issue","BSS",
AQ642="Sites strategiques, MLL, Pylone, etc.","ENVTECH",
AQ642="AKTIVCO DEFAUT GE &amp; POWER Cabinet","AKTIVCO",
AQ642="AKTIVCO Coupure ENEO &amp; Baisse de tension","AKTIVCO GRID ONLY",
AQ642="Coupure ENEO &amp; Baisse de tension","IHS GRID ONLY",
AQ642="Defaut GE &amp; POWER Cabinet","IHS",
AQ642="Sharing","Partners",
AQ642="Sites strategiques &amp; DataCenter","SST &amp; DC",
AQ642="Exclu","Exclu",
AQ642="SAT","SAT",
AQ642="SPARE-ISSUE","SPARE-ISSUE",
AQ642="Fiber CAmtel","TRANS_FO_CAMTEL",
AQ642="Fiber AOF","Fiber AOF",
AQ642="Projet OCM (HUAWEI)","TRAVAUX-HUAWEI",
AQ642="Projet OCM (NOKIA)","TRAVAUX-NOKIA",
AQ642="ACCESS-ISSUE","ACCESS-ISSUE",
AQ642="Projet OCM (ZTE, NOKIA, autres projets)","TRAVAUX OCM",
AQ642="No root CAuse","No root cause",
AQ642="ODU HS","PDH",
AQ642="IP &amp; VLAN","PDH",
AQ642="Warehouse HUAWEI","SPARE-ISSUE",
AQ642="SPARE-HS","SPARE-ISSUE",
AQ642="Power Telco","BSS",AQ642="no impacts","no impacts"
),"")</f>
        <v>No root cause</v>
      </c>
      <c r="AP642" s="48" t="str" cm="1">
        <f t="array" ref="AP642">IFERROR(_xlfn.IFS(
AQ642="MPR ISSUE","TX ISSUE",
AQ642="BSS Hardware Issue","RAN ISSUE",
AQ642="Sites strategiques, MLL, Pylone, etc.","ENVTECH",
AQ642="AKTIVCO DEFAUT GE &amp; POWER Cabinet","POWER ISSUE",
AQ642="AKTIVCO Coupure ENEO &amp; Baisse de tension","POWER ISSUE",
AQ642="Coupure ENEO &amp; Baisse de tension","POWER ISSUE",
AQ642="Defaut GE &amp; POWER Cabinet","POWER ISSUE",
AQ642="Sharing","POWER ISSUE",
AQ642="Sites strategiques &amp; DataCenter","POWER ISSUE",
AQ642="Exclu","Exclu",
AQ642="SAT","TX ISSUE",
AQ642="SPARE-ISSUE","SPARE-ISSUE",
AQ642="Fiber CAmtel","TX ISSUE",
AQ642="Fiber AOF","TX ISSUE",
AQ642="Projet OCM (HUAWEI)","TRAVAUX-HUAWEI",
AQ642="Projet OCM (NOKIA)","TRAVAUX -NOKIA",
AQ642="ACCESS-ISSUE","ACCESS-ISSUE",
AQ642="Projet OCM (ZTE, NOKIA, autres projets)","TRAVAUX OCM",
AQ642="No root CAuse","No root cause",
AQ642="ODU HS","TX ISSUE",
AQ642="IP &amp; VLAN","TX ISSUE",
AQ642="Warehouse HUAWEI","SPARE-ISSUE",
AQ642="SPARE-HS","SPARE-ISSUE",
AQ642="Power Telco","RAN ISSUE",AQ642="no impacts","no impacts"
),"")</f>
        <v>No root cause</v>
      </c>
      <c r="AQ642" s="126" t="s">
        <v>5344</v>
      </c>
      <c r="AR642" s="48" t="str" cm="1">
        <f t="array" ref="AR642">IFERROR(_xlfn.IFS(
AQ642="MPR ISSUE","ACTIVE",
AQ642="BSS Hardware Issue","ACTIVE",
AQ642="Sites strategiques, MLL, Pylone, etc.","PASSIVE",
AQ642="AKTIVCO DEFAUT GE &amp; POWER Cabinet","PASSIVE",
AQ642="AKTIVCO Coupure ENEO &amp; Baisse de tension","PASSIVE",
AQ642="Coupure ENEO &amp; Baisse de tension","PASSIVE",
AQ642="Defaut GE &amp; POWER Cabinet","PASSIVE",
AQ642="Sharing","PASSIVE",
AQ642="Sites strategiques &amp; DataCenter","PASSIVE",
AQ642="Exclu","Exclu",
AQ642="SAT","ACTIVE",
AQ642="SPARE-ISSUE","SPARE-ISSUE",
AQ642="Fiber CAmtel","ACTIVE",
AQ642="Fiber AOF","ACTIVE",
AQ642="Projet OCM (HUAWEI)","PLANNED WORKS",
AQ642="Projet OCM (NOKIA)","PLANNED WORKS",
AQ642="ACCESS-ISSUE","ACCESS-ISSUE",
AQ642="Projet OCM (ZTE, NOKIA, autres projets)","PLANNED WORKS",
AQ642="No root CAuse","No root cause",
AQ642="ODU HS","ACTIVE",
AQ642="IP &amp; VLAN","ACTIVE",
AQ642="Warehouse HUAWEI","SPARE-ISSUE",
AQ642="SPARE-HS","SPARE-ISSUE",
AQ642="Power Telco","ACTIVE", AQ642="no impacts","no impacts"
),"")</f>
        <v>No root cause</v>
      </c>
      <c r="AS642" s="92" t="s">
        <v>5537</v>
      </c>
      <c r="AT642" s="98" t="s">
        <v>596</v>
      </c>
      <c r="AV642" s="17" t="s">
        <v>5537</v>
      </c>
      <c r="AW642" s="7" t="s">
        <v>5537</v>
      </c>
      <c r="AX642" s="6" t="s">
        <v>5537</v>
      </c>
      <c r="AY642" s="7"/>
      <c r="AZ642" s="3" t="s">
        <v>5537</v>
      </c>
      <c r="BA642" s="18" t="s">
        <v>5537</v>
      </c>
      <c r="BB642" s="18" t="s">
        <v>5537</v>
      </c>
      <c r="BC642" s="18" t="s">
        <v>5537</v>
      </c>
      <c r="BD642" s="18" t="s">
        <v>5537</v>
      </c>
      <c r="BE642" s="18" t="s">
        <v>5537</v>
      </c>
      <c r="BF642" s="18" t="s">
        <v>5537</v>
      </c>
      <c r="BG642" s="18" t="s">
        <v>5537</v>
      </c>
      <c r="BH642" s="18" t="s">
        <v>5537</v>
      </c>
      <c r="BI642" s="18" t="s">
        <v>5537</v>
      </c>
      <c r="BJ642" s="18" t="s">
        <v>5537</v>
      </c>
      <c r="BK642" s="18" t="s">
        <v>5537</v>
      </c>
      <c r="BL642" s="9" t="s">
        <v>5537</v>
      </c>
      <c r="BM642" s="14" t="s">
        <v>5537</v>
      </c>
      <c r="BN642" s="14" t="s">
        <v>5537</v>
      </c>
      <c r="BO642" s="14" t="str">
        <f>_xlfn.XLOOKUP(B642,'[4]cell downs 18042026 17h'!$B:$B,'[4]cell downs 18042026 17h'!$B:$B,"")</f>
        <v/>
      </c>
      <c r="BP642" s="14" t="str">
        <f>_xlfn.XLOOKUP(B642,'[5]Cells Huawei 19042026 15h'!$B:$B,'[5]Cells Huawei 19042026 15h'!$B:$B,"")</f>
        <v/>
      </c>
      <c r="BQ642" s="9" t="str">
        <f>_xlfn.XLOOKUP(B642,'[6]cells down 19042026 9H40'!$B:$B,'[6]cells down 19042026 9H40'!$B:$B,"")</f>
        <v/>
      </c>
      <c r="BR642" s="9" t="s">
        <v>596</v>
      </c>
      <c r="BS642" s="9" t="s">
        <v>5459</v>
      </c>
      <c r="BT642" s="108"/>
    </row>
    <row r="643" spans="1:72" s="9" customFormat="1" x14ac:dyDescent="0.35">
      <c r="A643" s="1" t="s">
        <v>2294</v>
      </c>
      <c r="B643" s="8" t="s">
        <v>2295</v>
      </c>
      <c r="C643" s="3" t="str">
        <f>_xlfn.XLOOKUP(B643,'[1]daily break down'!$D:$D,'[1]daily break down'!$E:$E,"")</f>
        <v>Douala</v>
      </c>
      <c r="D643" s="1" t="s">
        <v>21</v>
      </c>
      <c r="E643" s="1" t="s">
        <v>22</v>
      </c>
      <c r="F643" s="3" t="s">
        <v>31</v>
      </c>
      <c r="G643" s="1" t="s">
        <v>32</v>
      </c>
      <c r="H643" s="34" t="str">
        <f>_xlfn.XLOOKUP(B643,[2]CALCULATION!$B:$B,[2]CALCULATION!$H:$H,"")</f>
        <v>ZTE</v>
      </c>
      <c r="I643" s="28">
        <v>5.7727868094614401</v>
      </c>
      <c r="J643" s="28">
        <v>7.8111400752782982</v>
      </c>
      <c r="K643" s="28">
        <v>0</v>
      </c>
      <c r="L643" s="28">
        <v>0</v>
      </c>
      <c r="M643" s="28">
        <v>0</v>
      </c>
      <c r="N643" s="28">
        <v>0</v>
      </c>
      <c r="O643" s="28">
        <v>0</v>
      </c>
      <c r="P643" s="28">
        <v>0</v>
      </c>
      <c r="Q643" s="28">
        <v>6.3827464879163784</v>
      </c>
      <c r="R643" s="28">
        <v>2.2030958842346462</v>
      </c>
      <c r="S643" s="93">
        <v>1.4613349770141506</v>
      </c>
      <c r="T643" s="93">
        <f>_xlfn.XLOOKUP(B643,'[3]Nur des jours'!$B:$B,'[3]Nur des jours'!$U:$U,"")</f>
        <v>0</v>
      </c>
      <c r="U643" s="93">
        <v>0</v>
      </c>
      <c r="V643" s="93">
        <v>0</v>
      </c>
      <c r="W643" s="93">
        <v>0</v>
      </c>
      <c r="X643" s="93">
        <v>0</v>
      </c>
      <c r="Y643" s="93">
        <v>0</v>
      </c>
      <c r="Z643" s="93">
        <v>0</v>
      </c>
      <c r="AA643" s="93">
        <v>0</v>
      </c>
      <c r="AB643" s="93">
        <v>0</v>
      </c>
      <c r="AC643" s="93">
        <f>_xlfn.XLOOKUP(B643,'[3]Nur des jours'!$B:$B,'[3]Nur des jours'!$N:$N,"")</f>
        <v>0</v>
      </c>
      <c r="AD643" s="93">
        <v>0</v>
      </c>
      <c r="AE643" s="93">
        <v>0</v>
      </c>
      <c r="AF643" s="93">
        <v>1.4197079042213494</v>
      </c>
      <c r="AG643" s="93"/>
      <c r="AH643" s="93">
        <v>0</v>
      </c>
      <c r="AI643" s="93">
        <v>0</v>
      </c>
      <c r="AJ643" s="93">
        <v>0</v>
      </c>
      <c r="AK643" s="93">
        <v>0</v>
      </c>
      <c r="AL643" s="93">
        <v>0</v>
      </c>
      <c r="AM643" s="49" t="s">
        <v>5559</v>
      </c>
      <c r="AN643" s="49"/>
      <c r="AO643" s="48" t="str" cm="1">
        <f t="array" ref="AO643">IFERROR(_xlfn.IFS(
AQ643="MPR ISSUE","PDH",
AQ643="BSS Hardware Issue","BSS",
AQ643="Sites strategiques, MLL, Pylone, etc.","ENVTECH",
AQ643="AKTIVCO DEFAUT GE &amp; POWER Cabinet","AKTIVCO",
AQ643="AKTIVCO Coupure ENEO &amp; Baisse de tension","AKTIVCO GRID ONLY",
AQ643="Coupure ENEO &amp; Baisse de tension","IHS GRID ONLY",
AQ643="Defaut GE &amp; POWER Cabinet","IHS",
AQ643="Sharing","Partners",
AQ643="Sites strategiques &amp; DataCenter","SST &amp; DC",
AQ643="Exclu","Exclu",
AQ643="SAT","SAT",
AQ643="SPARE-ISSUE","SPARE-ISSUE",
AQ643="Fiber CAmtel","TRANS_FO_CAMTEL",
AQ643="Fiber AOF","Fiber AOF",
AQ643="Projet OCM (HUAWEI)","TRAVAUX-HUAWEI",
AQ643="Projet OCM (NOKIA)","TRAVAUX-NOKIA",
AQ643="ACCESS-ISSUE","ACCESS-ISSUE",
AQ643="Projet OCM (ZTE, NOKIA, autres projets)","TRAVAUX OCM",
AQ643="No root CAuse","No root cause",
AQ643="ODU HS","PDH",
AQ643="IP &amp; VLAN","PDH",
AQ643="Warehouse HUAWEI","SPARE-ISSUE",
AQ643="SPARE-HS","SPARE-ISSUE",
AQ643="Power Telco","BSS",AQ643="no impacts","no impacts"
),"")</f>
        <v>No root cause</v>
      </c>
      <c r="AP643" s="48" t="str" cm="1">
        <f t="array" ref="AP643">IFERROR(_xlfn.IFS(
AQ643="MPR ISSUE","TX ISSUE",
AQ643="BSS Hardware Issue","RAN ISSUE",
AQ643="Sites strategiques, MLL, Pylone, etc.","ENVTECH",
AQ643="AKTIVCO DEFAUT GE &amp; POWER Cabinet","POWER ISSUE",
AQ643="AKTIVCO Coupure ENEO &amp; Baisse de tension","POWER ISSUE",
AQ643="Coupure ENEO &amp; Baisse de tension","POWER ISSUE",
AQ643="Defaut GE &amp; POWER Cabinet","POWER ISSUE",
AQ643="Sharing","POWER ISSUE",
AQ643="Sites strategiques &amp; DataCenter","POWER ISSUE",
AQ643="Exclu","Exclu",
AQ643="SAT","TX ISSUE",
AQ643="SPARE-ISSUE","SPARE-ISSUE",
AQ643="Fiber CAmtel","TX ISSUE",
AQ643="Fiber AOF","TX ISSUE",
AQ643="Projet OCM (HUAWEI)","TRAVAUX-HUAWEI",
AQ643="Projet OCM (NOKIA)","TRAVAUX -NOKIA",
AQ643="ACCESS-ISSUE","ACCESS-ISSUE",
AQ643="Projet OCM (ZTE, NOKIA, autres projets)","TRAVAUX OCM",
AQ643="No root CAuse","No root cause",
AQ643="ODU HS","TX ISSUE",
AQ643="IP &amp; VLAN","TX ISSUE",
AQ643="Warehouse HUAWEI","SPARE-ISSUE",
AQ643="SPARE-HS","SPARE-ISSUE",
AQ643="Power Telco","RAN ISSUE",AQ643="no impacts","no impacts"
),"")</f>
        <v>No root cause</v>
      </c>
      <c r="AQ643" s="67" t="s">
        <v>5344</v>
      </c>
      <c r="AR643" s="48" t="str" cm="1">
        <f t="array" ref="AR643">IFERROR(_xlfn.IFS(
AQ643="MPR ISSUE","ACTIVE",
AQ643="BSS Hardware Issue","ACTIVE",
AQ643="Sites strategiques, MLL, Pylone, etc.","PASSIVE",
AQ643="AKTIVCO DEFAUT GE &amp; POWER Cabinet","PASSIVE",
AQ643="AKTIVCO Coupure ENEO &amp; Baisse de tension","PASSIVE",
AQ643="Coupure ENEO &amp; Baisse de tension","PASSIVE",
AQ643="Defaut GE &amp; POWER Cabinet","PASSIVE",
AQ643="Sharing","PASSIVE",
AQ643="Sites strategiques &amp; DataCenter","PASSIVE",
AQ643="Exclu","Exclu",
AQ643="SAT","ACTIVE",
AQ643="SPARE-ISSUE","SPARE-ISSUE",
AQ643="Fiber CAmtel","ACTIVE",
AQ643="Fiber AOF","ACTIVE",
AQ643="Projet OCM (HUAWEI)","PLANNED WORKS",
AQ643="Projet OCM (NOKIA)","PLANNED WORKS",
AQ643="ACCESS-ISSUE","ACCESS-ISSUE",
AQ643="Projet OCM (ZTE, NOKIA, autres projets)","PLANNED WORKS",
AQ643="No root CAuse","No root cause",
AQ643="ODU HS","ACTIVE",
AQ643="IP &amp; VLAN","ACTIVE",
AQ643="Warehouse HUAWEI","SPARE-ISSUE",
AQ643="SPARE-HS","SPARE-ISSUE",
AQ643="Power Telco","ACTIVE", AQ643="no impacts","no impacts"
),"")</f>
        <v>No root cause</v>
      </c>
      <c r="AS643" s="92" t="s">
        <v>5537</v>
      </c>
      <c r="AT643" s="98" t="s">
        <v>2295</v>
      </c>
      <c r="AV643" s="17" t="s">
        <v>5537</v>
      </c>
      <c r="AW643" s="7" t="s">
        <v>5537</v>
      </c>
      <c r="AX643" s="6" t="s">
        <v>5537</v>
      </c>
      <c r="AY643" s="7"/>
      <c r="AZ643" s="3" t="s">
        <v>5537</v>
      </c>
      <c r="BA643" s="18" t="s">
        <v>5537</v>
      </c>
      <c r="BB643" s="18" t="s">
        <v>5537</v>
      </c>
      <c r="BC643" s="18" t="s">
        <v>5537</v>
      </c>
      <c r="BD643" s="18" t="s">
        <v>5537</v>
      </c>
      <c r="BE643" s="18" t="s">
        <v>5537</v>
      </c>
      <c r="BF643" s="18" t="s">
        <v>5537</v>
      </c>
      <c r="BG643" s="18" t="s">
        <v>5537</v>
      </c>
      <c r="BH643" s="18" t="s">
        <v>5537</v>
      </c>
      <c r="BI643" s="18" t="s">
        <v>5537</v>
      </c>
      <c r="BJ643" s="18" t="s">
        <v>5537</v>
      </c>
      <c r="BK643" s="18" t="s">
        <v>5537</v>
      </c>
      <c r="BL643" s="9" t="s">
        <v>5537</v>
      </c>
      <c r="BM643" s="14" t="s">
        <v>5537</v>
      </c>
      <c r="BN643" s="14" t="s">
        <v>5537</v>
      </c>
      <c r="BO643" s="14" t="str">
        <f>_xlfn.XLOOKUP(B643,'[4]cell downs 18042026 17h'!$B:$B,'[4]cell downs 18042026 17h'!$B:$B,"")</f>
        <v/>
      </c>
      <c r="BP643" s="14" t="str">
        <f>_xlfn.XLOOKUP(B643,'[5]Cells Huawei 19042026 15h'!$B:$B,'[5]Cells Huawei 19042026 15h'!$B:$B,"")</f>
        <v/>
      </c>
      <c r="BQ643" s="9" t="str">
        <f>_xlfn.XLOOKUP(B643,'[6]cells down 19042026 9H40'!$B:$B,'[6]cells down 19042026 9H40'!$B:$B,"")</f>
        <v/>
      </c>
      <c r="BR643" s="9" t="s">
        <v>5537</v>
      </c>
      <c r="BS643" s="9" t="s">
        <v>5537</v>
      </c>
      <c r="BT643" s="108"/>
    </row>
    <row r="644" spans="1:72" s="9" customFormat="1" x14ac:dyDescent="0.35">
      <c r="A644" s="1" t="s">
        <v>4974</v>
      </c>
      <c r="B644" s="1" t="s">
        <v>4975</v>
      </c>
      <c r="C644" s="3" t="str">
        <f>_xlfn.XLOOKUP(B644,'[1]daily break down'!$D:$D,'[1]daily break down'!$E:$E,"")</f>
        <v>Douala</v>
      </c>
      <c r="D644" s="1" t="s">
        <v>11</v>
      </c>
      <c r="E644" s="1" t="s">
        <v>302</v>
      </c>
      <c r="F644" s="3" t="s">
        <v>31</v>
      </c>
      <c r="G644" s="1" t="s">
        <v>32</v>
      </c>
      <c r="H644" s="34" t="str">
        <f>_xlfn.XLOOKUP(B644,[2]CALCULATION!$B:$B,[2]CALCULATION!$H:$H,"")</f>
        <v>ZTE</v>
      </c>
      <c r="I644" s="28">
        <v>0</v>
      </c>
      <c r="J644" s="28">
        <v>17.262839829582262</v>
      </c>
      <c r="K644" s="28">
        <v>0</v>
      </c>
      <c r="L644" s="28">
        <v>0</v>
      </c>
      <c r="M644" s="28">
        <v>0</v>
      </c>
      <c r="N644" s="28">
        <v>0</v>
      </c>
      <c r="O644" s="28">
        <v>0</v>
      </c>
      <c r="P644" s="28">
        <v>0</v>
      </c>
      <c r="Q644" s="28">
        <v>0.33694029957224331</v>
      </c>
      <c r="R644" s="28">
        <v>0</v>
      </c>
      <c r="S644" s="93">
        <v>0.16196034620027225</v>
      </c>
      <c r="T644" s="93">
        <f>_xlfn.XLOOKUP(B644,'[3]Nur des jours'!$B:$B,'[3]Nur des jours'!$U:$U,"")</f>
        <v>8.9864539013163718</v>
      </c>
      <c r="U644" s="93">
        <v>0.6833331906527067</v>
      </c>
      <c r="V644" s="93">
        <v>0</v>
      </c>
      <c r="W644" s="93">
        <v>8.9864539013163718</v>
      </c>
      <c r="X644" s="93">
        <v>0</v>
      </c>
      <c r="Y644" s="93">
        <v>0</v>
      </c>
      <c r="Z644" s="93">
        <v>0</v>
      </c>
      <c r="AA644" s="93">
        <v>0</v>
      </c>
      <c r="AB644" s="93">
        <v>0</v>
      </c>
      <c r="AC644" s="93">
        <f>_xlfn.XLOOKUP(B644,'[3]Nur des jours'!$B:$B,'[3]Nur des jours'!$N:$N,"")</f>
        <v>0</v>
      </c>
      <c r="AD644" s="93">
        <v>0</v>
      </c>
      <c r="AE644" s="93">
        <v>0</v>
      </c>
      <c r="AF644" s="93">
        <v>1.4034779829525186</v>
      </c>
      <c r="AG644" s="93"/>
      <c r="AH644" s="93">
        <v>0</v>
      </c>
      <c r="AI644" s="93">
        <v>0</v>
      </c>
      <c r="AJ644" s="93">
        <v>0</v>
      </c>
      <c r="AK644" s="93">
        <v>0</v>
      </c>
      <c r="AL644" s="93">
        <v>0</v>
      </c>
      <c r="AM644" s="49" t="s">
        <v>5559</v>
      </c>
      <c r="AN644" s="49"/>
      <c r="AO644" s="48" t="str" cm="1">
        <f t="array" ref="AO644">IFERROR(_xlfn.IFS(
AQ644="MPR ISSUE","PDH",
AQ644="BSS Hardware Issue","BSS",
AQ644="Sites strategiques, MLL, Pylone, etc.","ENVTECH",
AQ644="AKTIVCO DEFAUT GE &amp; POWER Cabinet","AKTIVCO",
AQ644="AKTIVCO Coupure ENEO &amp; Baisse de tension","AKTIVCO GRID ONLY",
AQ644="Coupure ENEO &amp; Baisse de tension","IHS GRID ONLY",
AQ644="Defaut GE &amp; POWER Cabinet","IHS",
AQ644="Sharing","Partners",
AQ644="Sites strategiques &amp; DataCenter","SST &amp; DC",
AQ644="Exclu","Exclu",
AQ644="SAT","SAT",
AQ644="SPARE-ISSUE","SPARE-ISSUE",
AQ644="Fiber CAmtel","TRANS_FO_CAMTEL",
AQ644="Fiber AOF","Fiber AOF",
AQ644="Projet OCM (HUAWEI)","TRAVAUX-HUAWEI",
AQ644="Projet OCM (NOKIA)","TRAVAUX-NOKIA",
AQ644="ACCESS-ISSUE","ACCESS-ISSUE",
AQ644="Projet OCM (ZTE, NOKIA, autres projets)","TRAVAUX OCM",
AQ644="No root CAuse","No root cause",
AQ644="ODU HS","PDH",
AQ644="IP &amp; VLAN","PDH",
AQ644="Warehouse HUAWEI","SPARE-ISSUE",
AQ644="SPARE-HS","SPARE-ISSUE",
AQ644="Power Telco","BSS",AQ644="no impacts","no impacts"
),"")</f>
        <v>IHS</v>
      </c>
      <c r="AP644" s="48" t="str" cm="1">
        <f t="array" ref="AP644">IFERROR(_xlfn.IFS(
AQ644="MPR ISSUE","TX ISSUE",
AQ644="BSS Hardware Issue","RAN ISSUE",
AQ644="Sites strategiques, MLL, Pylone, etc.","ENVTECH",
AQ644="AKTIVCO DEFAUT GE &amp; POWER Cabinet","POWER ISSUE",
AQ644="AKTIVCO Coupure ENEO &amp; Baisse de tension","POWER ISSUE",
AQ644="Coupure ENEO &amp; Baisse de tension","POWER ISSUE",
AQ644="Defaut GE &amp; POWER Cabinet","POWER ISSUE",
AQ644="Sharing","POWER ISSUE",
AQ644="Sites strategiques &amp; DataCenter","POWER ISSUE",
AQ644="Exclu","Exclu",
AQ644="SAT","TX ISSUE",
AQ644="SPARE-ISSUE","SPARE-ISSUE",
AQ644="Fiber CAmtel","TX ISSUE",
AQ644="Fiber AOF","TX ISSUE",
AQ644="Projet OCM (HUAWEI)","TRAVAUX-HUAWEI",
AQ644="Projet OCM (NOKIA)","TRAVAUX -NOKIA",
AQ644="ACCESS-ISSUE","ACCESS-ISSUE",
AQ644="Projet OCM (ZTE, NOKIA, autres projets)","TRAVAUX OCM",
AQ644="No root CAuse","No root cause",
AQ644="ODU HS","TX ISSUE",
AQ644="IP &amp; VLAN","TX ISSUE",
AQ644="Warehouse HUAWEI","SPARE-ISSUE",
AQ644="SPARE-HS","SPARE-ISSUE",
AQ644="Power Telco","RAN ISSUE",AQ644="no impacts","no impacts"
),"")</f>
        <v>POWER ISSUE</v>
      </c>
      <c r="AQ644" s="67" t="s">
        <v>5330</v>
      </c>
      <c r="AR644" s="48" t="str" cm="1">
        <f t="array" ref="AR644">IFERROR(_xlfn.IFS(
AQ644="MPR ISSUE","ACTIVE",
AQ644="BSS Hardware Issue","ACTIVE",
AQ644="Sites strategiques, MLL, Pylone, etc.","PASSIVE",
AQ644="AKTIVCO DEFAUT GE &amp; POWER Cabinet","PASSIVE",
AQ644="AKTIVCO Coupure ENEO &amp; Baisse de tension","PASSIVE",
AQ644="Coupure ENEO &amp; Baisse de tension","PASSIVE",
AQ644="Defaut GE &amp; POWER Cabinet","PASSIVE",
AQ644="Sharing","PASSIVE",
AQ644="Sites strategiques &amp; DataCenter","PASSIVE",
AQ644="Exclu","Exclu",
AQ644="SAT","ACTIVE",
AQ644="SPARE-ISSUE","SPARE-ISSUE",
AQ644="Fiber CAmtel","ACTIVE",
AQ644="Fiber AOF","ACTIVE",
AQ644="Projet OCM (HUAWEI)","PLANNED WORKS",
AQ644="Projet OCM (NOKIA)","PLANNED WORKS",
AQ644="ACCESS-ISSUE","ACCESS-ISSUE",
AQ644="Projet OCM (ZTE, NOKIA, autres projets)","PLANNED WORKS",
AQ644="No root CAuse","No root cause",
AQ644="ODU HS","ACTIVE",
AQ644="IP &amp; VLAN","ACTIVE",
AQ644="Warehouse HUAWEI","SPARE-ISSUE",
AQ644="SPARE-HS","SPARE-ISSUE",
AQ644="Power Telco","ACTIVE", AQ644="no impacts","no impacts"
),"")</f>
        <v>PASSIVE</v>
      </c>
      <c r="AS644" s="92" t="s">
        <v>5685</v>
      </c>
      <c r="AT644" s="98" t="s">
        <v>4975</v>
      </c>
      <c r="AV644" s="17" t="s">
        <v>5537</v>
      </c>
      <c r="AW644" s="7" t="s">
        <v>5537</v>
      </c>
      <c r="AX644" s="6" t="s">
        <v>5537</v>
      </c>
      <c r="AY644" s="7"/>
      <c r="AZ644" s="3" t="s">
        <v>5537</v>
      </c>
      <c r="BA644" s="18" t="s">
        <v>5537</v>
      </c>
      <c r="BB644" s="18" t="s">
        <v>5537</v>
      </c>
      <c r="BC644" s="18" t="s">
        <v>5537</v>
      </c>
      <c r="BD644" s="18" t="s">
        <v>5537</v>
      </c>
      <c r="BE644" s="18" t="s">
        <v>5537</v>
      </c>
      <c r="BF644" s="18" t="s">
        <v>5685</v>
      </c>
      <c r="BG644" s="18" t="s">
        <v>5537</v>
      </c>
      <c r="BH644" s="18" t="s">
        <v>5537</v>
      </c>
      <c r="BI644" s="18" t="s">
        <v>5537</v>
      </c>
      <c r="BJ644" s="18" t="s">
        <v>5537</v>
      </c>
      <c r="BK644" s="18" t="s">
        <v>5537</v>
      </c>
      <c r="BL644" s="9" t="s">
        <v>5537</v>
      </c>
      <c r="BM644" s="14" t="s">
        <v>5537</v>
      </c>
      <c r="BN644" s="14" t="s">
        <v>5537</v>
      </c>
      <c r="BO644" s="14" t="str">
        <f>_xlfn.XLOOKUP(B644,'[4]cell downs 18042026 17h'!$B:$B,'[4]cell downs 18042026 17h'!$B:$B,"")</f>
        <v/>
      </c>
      <c r="BP644" s="14" t="str">
        <f>_xlfn.XLOOKUP(B644,'[5]Cells Huawei 19042026 15h'!$B:$B,'[5]Cells Huawei 19042026 15h'!$B:$B,"")</f>
        <v/>
      </c>
      <c r="BQ644" s="9" t="str">
        <f>_xlfn.XLOOKUP(B644,'[6]cells down 19042026 9H40'!$B:$B,'[6]cells down 19042026 9H40'!$B:$B,"")</f>
        <v/>
      </c>
      <c r="BR644" s="9" t="s">
        <v>4975</v>
      </c>
      <c r="BS644" s="9" t="s">
        <v>66</v>
      </c>
      <c r="BT644" s="108"/>
    </row>
    <row r="645" spans="1:72" s="9" customFormat="1" x14ac:dyDescent="0.35">
      <c r="A645" s="1" t="s">
        <v>252</v>
      </c>
      <c r="B645" s="8" t="s">
        <v>253</v>
      </c>
      <c r="C645" s="3" t="str">
        <f>_xlfn.XLOOKUP(B645,'[1]daily break down'!$D:$D,'[1]daily break down'!$E:$E,"")</f>
        <v>SUD-OUEST</v>
      </c>
      <c r="D645" s="1" t="s">
        <v>11</v>
      </c>
      <c r="E645" s="1" t="s">
        <v>12</v>
      </c>
      <c r="F645" s="3" t="s">
        <v>13</v>
      </c>
      <c r="G645" s="1" t="s">
        <v>106</v>
      </c>
      <c r="H645" s="32" t="str">
        <f>_xlfn.XLOOKUP(B645,[2]CALCULATION!$B:$B,[2]CALCULATION!$H:$H,"")</f>
        <v>Huawei</v>
      </c>
      <c r="I645" s="28">
        <v>15.199517454121045</v>
      </c>
      <c r="J645" s="28">
        <v>4.9523732068612265</v>
      </c>
      <c r="K645" s="28">
        <v>21.632166491169496</v>
      </c>
      <c r="L645" s="28">
        <v>22.567420163055417</v>
      </c>
      <c r="M645" s="28">
        <v>5.8833999651859274</v>
      </c>
      <c r="N645" s="28">
        <v>10.682801705318848</v>
      </c>
      <c r="O645" s="28">
        <v>16.961177314921823</v>
      </c>
      <c r="P645" s="28">
        <v>4.885491663170991</v>
      </c>
      <c r="Q645" s="28">
        <v>2.276487231510731</v>
      </c>
      <c r="R645" s="28">
        <v>0.74489988100435744</v>
      </c>
      <c r="S645" s="93">
        <v>0.91087311982604391</v>
      </c>
      <c r="T645" s="93">
        <f>_xlfn.XLOOKUP(B645,'[3]Nur des jours'!$B:$B,'[3]Nur des jours'!$U:$U,"")</f>
        <v>25.073212996492913</v>
      </c>
      <c r="U645" s="93">
        <v>37.085548450060351</v>
      </c>
      <c r="V645" s="93">
        <v>26.870971055808106</v>
      </c>
      <c r="W645" s="93">
        <v>25.073212996492913</v>
      </c>
      <c r="X645" s="93">
        <v>38.071953126560572</v>
      </c>
      <c r="Y645" s="93">
        <v>20.242421518521372</v>
      </c>
      <c r="Z645" s="93">
        <v>0.20096566248041714</v>
      </c>
      <c r="AA645" s="93">
        <v>0.41377381696358501</v>
      </c>
      <c r="AB645" s="93">
        <v>0</v>
      </c>
      <c r="AC645" s="93">
        <f>_xlfn.XLOOKUP(B645,'[3]Nur des jours'!$B:$B,'[3]Nur des jours'!$N:$N,"")</f>
        <v>2.7179767601795493</v>
      </c>
      <c r="AD645" s="93">
        <v>2.7179767601795493</v>
      </c>
      <c r="AE645" s="93">
        <v>0.90760930049396016</v>
      </c>
      <c r="AF645" s="93">
        <v>1.3952203416915645</v>
      </c>
      <c r="AG645" s="93"/>
      <c r="AH645" s="93">
        <v>0</v>
      </c>
      <c r="AI645" s="93">
        <v>0</v>
      </c>
      <c r="AJ645" s="93">
        <v>0</v>
      </c>
      <c r="AK645" s="93">
        <v>0</v>
      </c>
      <c r="AL645" s="93">
        <v>0</v>
      </c>
      <c r="AM645" s="49" t="s">
        <v>5559</v>
      </c>
      <c r="AN645" s="49"/>
      <c r="AO645" s="48" t="str" cm="1">
        <f t="array" ref="AO645">IFERROR(_xlfn.IFS(
AQ645="MPR ISSUE","PDH",
AQ645="BSS Hardware Issue","BSS",
AQ645="Sites strategiques, MLL, Pylone, etc.","ENVTECH",
AQ645="AKTIVCO DEFAUT GE &amp; POWER Cabinet","AKTIVCO",
AQ645="AKTIVCO Coupure ENEO &amp; Baisse de tension","AKTIVCO GRID ONLY",
AQ645="Coupure ENEO &amp; Baisse de tension","IHS GRID ONLY",
AQ645="Defaut GE &amp; POWER Cabinet","IHS",
AQ645="Sharing","Partners",
AQ645="Sites strategiques &amp; DataCenter","SST &amp; DC",
AQ645="Exclu","Exclu",
AQ645="SAT","SAT",
AQ645="SPARE-ISSUE","SPARE-ISSUE",
AQ645="Fiber CAmtel","TRANS_FO_CAMTEL",
AQ645="Fiber AOF","Fiber AOF",
AQ645="Projet OCM (HUAWEI)","TRAVAUX-HUAWEI",
AQ645="Projet OCM (NOKIA)","TRAVAUX-NOKIA",
AQ645="ACCESS-ISSUE","ACCESS-ISSUE",
AQ645="Projet OCM (ZTE, NOKIA, autres projets)","TRAVAUX OCM",
AQ645="No root CAuse","No root cause",
AQ645="ODU HS","PDH",
AQ645="IP &amp; VLAN","PDH",
AQ645="Warehouse HUAWEI","SPARE-ISSUE",
AQ645="SPARE-HS","SPARE-ISSUE",
AQ645="Power Telco","BSS",AQ645="no impacts","no impacts"
),"")</f>
        <v>No root cause</v>
      </c>
      <c r="AP645" s="48" t="str" cm="1">
        <f t="array" ref="AP645">IFERROR(_xlfn.IFS(
AQ645="MPR ISSUE","TX ISSUE",
AQ645="BSS Hardware Issue","RAN ISSUE",
AQ645="Sites strategiques, MLL, Pylone, etc.","ENVTECH",
AQ645="AKTIVCO DEFAUT GE &amp; POWER Cabinet","POWER ISSUE",
AQ645="AKTIVCO Coupure ENEO &amp; Baisse de tension","POWER ISSUE",
AQ645="Coupure ENEO &amp; Baisse de tension","POWER ISSUE",
AQ645="Defaut GE &amp; POWER Cabinet","POWER ISSUE",
AQ645="Sharing","POWER ISSUE",
AQ645="Sites strategiques &amp; DataCenter","POWER ISSUE",
AQ645="Exclu","Exclu",
AQ645="SAT","TX ISSUE",
AQ645="SPARE-ISSUE","SPARE-ISSUE",
AQ645="Fiber CAmtel","TX ISSUE",
AQ645="Fiber AOF","TX ISSUE",
AQ645="Projet OCM (HUAWEI)","TRAVAUX-HUAWEI",
AQ645="Projet OCM (NOKIA)","TRAVAUX -NOKIA",
AQ645="ACCESS-ISSUE","ACCESS-ISSUE",
AQ645="Projet OCM (ZTE, NOKIA, autres projets)","TRAVAUX OCM",
AQ645="No root CAuse","No root cause",
AQ645="ODU HS","TX ISSUE",
AQ645="IP &amp; VLAN","TX ISSUE",
AQ645="Warehouse HUAWEI","SPARE-ISSUE",
AQ645="SPARE-HS","SPARE-ISSUE",
AQ645="Power Telco","RAN ISSUE",AQ645="no impacts","no impacts"
),"")</f>
        <v>No root cause</v>
      </c>
      <c r="AQ645" s="126" t="s">
        <v>5344</v>
      </c>
      <c r="AR645" s="48" t="str" cm="1">
        <f t="array" ref="AR645">IFERROR(_xlfn.IFS(
AQ645="MPR ISSUE","ACTIVE",
AQ645="BSS Hardware Issue","ACTIVE",
AQ645="Sites strategiques, MLL, Pylone, etc.","PASSIVE",
AQ645="AKTIVCO DEFAUT GE &amp; POWER Cabinet","PASSIVE",
AQ645="AKTIVCO Coupure ENEO &amp; Baisse de tension","PASSIVE",
AQ645="Coupure ENEO &amp; Baisse de tension","PASSIVE",
AQ645="Defaut GE &amp; POWER Cabinet","PASSIVE",
AQ645="Sharing","PASSIVE",
AQ645="Sites strategiques &amp; DataCenter","PASSIVE",
AQ645="Exclu","Exclu",
AQ645="SAT","ACTIVE",
AQ645="SPARE-ISSUE","SPARE-ISSUE",
AQ645="Fiber CAmtel","ACTIVE",
AQ645="Fiber AOF","ACTIVE",
AQ645="Projet OCM (HUAWEI)","PLANNED WORKS",
AQ645="Projet OCM (NOKIA)","PLANNED WORKS",
AQ645="ACCESS-ISSUE","ACCESS-ISSUE",
AQ645="Projet OCM (ZTE, NOKIA, autres projets)","PLANNED WORKS",
AQ645="No root CAuse","No root cause",
AQ645="ODU HS","ACTIVE",
AQ645="IP &amp; VLAN","ACTIVE",
AQ645="Warehouse HUAWEI","SPARE-ISSUE",
AQ645="SPARE-HS","SPARE-ISSUE",
AQ645="Power Telco","ACTIVE", AQ645="no impacts","no impacts"
),"")</f>
        <v>No root cause</v>
      </c>
      <c r="AS645" s="92" t="s">
        <v>5537</v>
      </c>
      <c r="AT645" s="98" t="s">
        <v>253</v>
      </c>
      <c r="AV645" s="17" t="s">
        <v>5537</v>
      </c>
      <c r="AW645" s="7" t="s">
        <v>5537</v>
      </c>
      <c r="AX645" s="6" t="s">
        <v>5537</v>
      </c>
      <c r="AY645" s="7"/>
      <c r="AZ645" s="3" t="s">
        <v>5537</v>
      </c>
      <c r="BA645" s="18" t="s">
        <v>5537</v>
      </c>
      <c r="BB645" s="18" t="s">
        <v>5537</v>
      </c>
      <c r="BC645" s="18" t="s">
        <v>5537</v>
      </c>
      <c r="BD645" s="18" t="s">
        <v>5537</v>
      </c>
      <c r="BE645" s="18" t="s">
        <v>5537</v>
      </c>
      <c r="BF645" s="18" t="s">
        <v>5537</v>
      </c>
      <c r="BG645" s="18" t="s">
        <v>5537</v>
      </c>
      <c r="BH645" s="18" t="s">
        <v>5537</v>
      </c>
      <c r="BI645" s="18" t="s">
        <v>5537</v>
      </c>
      <c r="BJ645" s="18" t="s">
        <v>5537</v>
      </c>
      <c r="BK645" s="18" t="s">
        <v>5537</v>
      </c>
      <c r="BL645" s="9" t="s">
        <v>5537</v>
      </c>
      <c r="BM645" s="14" t="s">
        <v>5537</v>
      </c>
      <c r="BN645" s="14" t="s">
        <v>5537</v>
      </c>
      <c r="BO645" s="14" t="str">
        <f>_xlfn.XLOOKUP(B645,'[4]cell downs 18042026 17h'!$B:$B,'[4]cell downs 18042026 17h'!$B:$B,"")</f>
        <v/>
      </c>
      <c r="BP645" s="14" t="str">
        <f>_xlfn.XLOOKUP(B645,'[5]Cells Huawei 19042026 15h'!$B:$B,'[5]Cells Huawei 19042026 15h'!$B:$B,"")</f>
        <v/>
      </c>
      <c r="BQ645" s="9" t="str">
        <f>_xlfn.XLOOKUP(B645,'[6]cells down 19042026 9H40'!$B:$B,'[6]cells down 19042026 9H40'!$B:$B,"")</f>
        <v/>
      </c>
      <c r="BR645" s="9" t="s">
        <v>253</v>
      </c>
      <c r="BS645" s="9" t="s">
        <v>5537</v>
      </c>
      <c r="BT645" s="108"/>
    </row>
    <row r="646" spans="1:72" s="9" customFormat="1" x14ac:dyDescent="0.35">
      <c r="A646" s="1" t="s">
        <v>558</v>
      </c>
      <c r="B646" s="8" t="s">
        <v>559</v>
      </c>
      <c r="C646" s="3" t="str">
        <f>_xlfn.XLOOKUP(B646,'[1]daily break down'!$D:$D,'[1]daily break down'!$E:$E,"")</f>
        <v>EXTREME-NORD</v>
      </c>
      <c r="D646" s="1" t="s">
        <v>21</v>
      </c>
      <c r="E646" s="1" t="s">
        <v>80</v>
      </c>
      <c r="F646" s="3" t="s">
        <v>55</v>
      </c>
      <c r="G646" s="1" t="s">
        <v>560</v>
      </c>
      <c r="H646" s="32" t="str">
        <f>_xlfn.XLOOKUP(B646,[2]CALCULATION!$B:$B,[2]CALCULATION!$H:$H,"")</f>
        <v>Huawei</v>
      </c>
      <c r="I646" s="28">
        <v>0.97591765044958656</v>
      </c>
      <c r="J646" s="28">
        <v>4.3874292660793922E-2</v>
      </c>
      <c r="K646" s="28">
        <v>0.88007193957190111</v>
      </c>
      <c r="L646" s="28">
        <v>0</v>
      </c>
      <c r="M646" s="28">
        <v>3.3826901290688944</v>
      </c>
      <c r="N646" s="28">
        <v>0</v>
      </c>
      <c r="O646" s="28">
        <v>4.722354201801771</v>
      </c>
      <c r="P646" s="28">
        <v>5.5442124457456909</v>
      </c>
      <c r="Q646" s="28">
        <v>10.539336335333713</v>
      </c>
      <c r="R646" s="28">
        <v>1.7148071100609819</v>
      </c>
      <c r="S646" s="93">
        <v>8.6556310336069959</v>
      </c>
      <c r="T646" s="93">
        <f>_xlfn.XLOOKUP(B646,'[3]Nur des jours'!$B:$B,'[3]Nur des jours'!$U:$U,"")</f>
        <v>0</v>
      </c>
      <c r="U646" s="93">
        <v>0</v>
      </c>
      <c r="V646" s="93">
        <v>1.1878697211735196</v>
      </c>
      <c r="W646" s="93">
        <v>0</v>
      </c>
      <c r="X646" s="93">
        <v>0</v>
      </c>
      <c r="Y646" s="93">
        <v>0</v>
      </c>
      <c r="Z646" s="93">
        <v>2.2765050665890478</v>
      </c>
      <c r="AA646" s="93">
        <v>0</v>
      </c>
      <c r="AB646" s="93">
        <v>0</v>
      </c>
      <c r="AC646" s="93">
        <f>_xlfn.XLOOKUP(B646,'[3]Nur des jours'!$B:$B,'[3]Nur des jours'!$N:$N,"")</f>
        <v>0.45327851543661701</v>
      </c>
      <c r="AD646" s="93">
        <v>0.45327851543661701</v>
      </c>
      <c r="AE646" s="93">
        <v>0</v>
      </c>
      <c r="AF646" s="93">
        <v>1.3864989883943581</v>
      </c>
      <c r="AG646" s="93"/>
      <c r="AH646" s="93">
        <v>0</v>
      </c>
      <c r="AI646" s="93">
        <v>0</v>
      </c>
      <c r="AJ646" s="93">
        <v>0</v>
      </c>
      <c r="AK646" s="93">
        <v>0</v>
      </c>
      <c r="AL646" s="93">
        <v>0</v>
      </c>
      <c r="AM646" s="49" t="s">
        <v>5601</v>
      </c>
      <c r="AN646" s="49"/>
      <c r="AO646" s="48" t="str" cm="1">
        <f t="array" ref="AO646">IFERROR(_xlfn.IFS(
AQ646="MPR ISSUE","PDH",
AQ646="BSS Hardware Issue","BSS",
AQ646="Sites strategiques, MLL, Pylone, etc.","ENVTECH",
AQ646="AKTIVCO DEFAUT GE &amp; POWER Cabinet","AKTIVCO",
AQ646="AKTIVCO Coupure ENEO &amp; Baisse de tension","AKTIVCO GRID ONLY",
AQ646="Coupure ENEO &amp; Baisse de tension","IHS GRID ONLY",
AQ646="Defaut GE &amp; POWER Cabinet","IHS",
AQ646="Sharing","Partners",
AQ646="Sites strategiques &amp; DataCenter","SST &amp; DC",
AQ646="Exclu","Exclu",
AQ646="SAT","SAT",
AQ646="SPARE-ISSUE","SPARE-ISSUE",
AQ646="Fiber CAmtel","TRANS_FO_CAMTEL",
AQ646="Fiber AOF","Fiber AOF",
AQ646="Projet OCM (HUAWEI)","TRAVAUX-HUAWEI",
AQ646="Projet OCM (NOKIA)","TRAVAUX-NOKIA",
AQ646="ACCESS-ISSUE","ACCESS-ISSUE",
AQ646="Projet OCM (ZTE, NOKIA, autres projets)","TRAVAUX OCM",
AQ646="No root CAuse","No root cause",
AQ646="ODU HS","PDH",
AQ646="IP &amp; VLAN","PDH",
AQ646="Warehouse HUAWEI","SPARE-ISSUE",
AQ646="SPARE-HS","SPARE-ISSUE",
AQ646="Power Telco","BSS",AQ646="no impacts","no impacts"
),"")</f>
        <v>No root cause</v>
      </c>
      <c r="AP646" s="48" t="str" cm="1">
        <f t="array" ref="AP646">IFERROR(_xlfn.IFS(
AQ646="MPR ISSUE","TX ISSUE",
AQ646="BSS Hardware Issue","RAN ISSUE",
AQ646="Sites strategiques, MLL, Pylone, etc.","ENVTECH",
AQ646="AKTIVCO DEFAUT GE &amp; POWER Cabinet","POWER ISSUE",
AQ646="AKTIVCO Coupure ENEO &amp; Baisse de tension","POWER ISSUE",
AQ646="Coupure ENEO &amp; Baisse de tension","POWER ISSUE",
AQ646="Defaut GE &amp; POWER Cabinet","POWER ISSUE",
AQ646="Sharing","POWER ISSUE",
AQ646="Sites strategiques &amp; DataCenter","POWER ISSUE",
AQ646="Exclu","Exclu",
AQ646="SAT","TX ISSUE",
AQ646="SPARE-ISSUE","SPARE-ISSUE",
AQ646="Fiber CAmtel","TX ISSUE",
AQ646="Fiber AOF","TX ISSUE",
AQ646="Projet OCM (HUAWEI)","TRAVAUX-HUAWEI",
AQ646="Projet OCM (NOKIA)","TRAVAUX -NOKIA",
AQ646="ACCESS-ISSUE","ACCESS-ISSUE",
AQ646="Projet OCM (ZTE, NOKIA, autres projets)","TRAVAUX OCM",
AQ646="No root CAuse","No root cause",
AQ646="ODU HS","TX ISSUE",
AQ646="IP &amp; VLAN","TX ISSUE",
AQ646="Warehouse HUAWEI","SPARE-ISSUE",
AQ646="SPARE-HS","SPARE-ISSUE",
AQ646="Power Telco","RAN ISSUE",AQ646="no impacts","no impacts"
),"")</f>
        <v>No root cause</v>
      </c>
      <c r="AQ646" s="67" t="s">
        <v>5344</v>
      </c>
      <c r="AR646" s="48" t="str" cm="1">
        <f t="array" ref="AR646">IFERROR(_xlfn.IFS(
AQ646="MPR ISSUE","ACTIVE",
AQ646="BSS Hardware Issue","ACTIVE",
AQ646="Sites strategiques, MLL, Pylone, etc.","PASSIVE",
AQ646="AKTIVCO DEFAUT GE &amp; POWER Cabinet","PASSIVE",
AQ646="AKTIVCO Coupure ENEO &amp; Baisse de tension","PASSIVE",
AQ646="Coupure ENEO &amp; Baisse de tension","PASSIVE",
AQ646="Defaut GE &amp; POWER Cabinet","PASSIVE",
AQ646="Sharing","PASSIVE",
AQ646="Sites strategiques &amp; DataCenter","PASSIVE",
AQ646="Exclu","Exclu",
AQ646="SAT","ACTIVE",
AQ646="SPARE-ISSUE","SPARE-ISSUE",
AQ646="Fiber CAmtel","ACTIVE",
AQ646="Fiber AOF","ACTIVE",
AQ646="Projet OCM (HUAWEI)","PLANNED WORKS",
AQ646="Projet OCM (NOKIA)","PLANNED WORKS",
AQ646="ACCESS-ISSUE","ACCESS-ISSUE",
AQ646="Projet OCM (ZTE, NOKIA, autres projets)","PLANNED WORKS",
AQ646="No root CAuse","No root cause",
AQ646="ODU HS","ACTIVE",
AQ646="IP &amp; VLAN","ACTIVE",
AQ646="Warehouse HUAWEI","SPARE-ISSUE",
AQ646="SPARE-HS","SPARE-ISSUE",
AQ646="Power Telco","ACTIVE", AQ646="no impacts","no impacts"
),"")</f>
        <v>No root cause</v>
      </c>
      <c r="AS646" s="92" t="s">
        <v>5537</v>
      </c>
      <c r="AT646" s="98" t="s">
        <v>559</v>
      </c>
      <c r="AV646" s="17" t="s">
        <v>5537</v>
      </c>
      <c r="AW646" s="7" t="s">
        <v>5537</v>
      </c>
      <c r="AX646" s="6" t="s">
        <v>5537</v>
      </c>
      <c r="AY646" s="7"/>
      <c r="AZ646" s="3" t="s">
        <v>5537</v>
      </c>
      <c r="BA646" s="18" t="s">
        <v>5537</v>
      </c>
      <c r="BB646" s="18" t="s">
        <v>5537</v>
      </c>
      <c r="BC646" s="18" t="s">
        <v>5537</v>
      </c>
      <c r="BD646" s="18" t="s">
        <v>5537</v>
      </c>
      <c r="BE646" s="18" t="s">
        <v>5537</v>
      </c>
      <c r="BF646" s="18" t="s">
        <v>5537</v>
      </c>
      <c r="BG646" s="18" t="s">
        <v>5537</v>
      </c>
      <c r="BH646" s="18" t="s">
        <v>5537</v>
      </c>
      <c r="BI646" s="18" t="s">
        <v>5537</v>
      </c>
      <c r="BJ646" s="18" t="s">
        <v>5537</v>
      </c>
      <c r="BK646" s="18" t="s">
        <v>5537</v>
      </c>
      <c r="BL646" s="9" t="s">
        <v>5537</v>
      </c>
      <c r="BM646" s="14" t="s">
        <v>5537</v>
      </c>
      <c r="BN646" s="14" t="s">
        <v>5537</v>
      </c>
      <c r="BO646" s="14" t="str">
        <f>_xlfn.XLOOKUP(B646,'[4]cell downs 18042026 17h'!$B:$B,'[4]cell downs 18042026 17h'!$B:$B,"")</f>
        <v/>
      </c>
      <c r="BP646" s="14" t="str">
        <f>_xlfn.XLOOKUP(B646,'[5]Cells Huawei 19042026 15h'!$B:$B,'[5]Cells Huawei 19042026 15h'!$B:$B,"")</f>
        <v/>
      </c>
      <c r="BQ646" s="9" t="str">
        <f>_xlfn.XLOOKUP(B646,'[6]cells down 19042026 9H40'!$B:$B,'[6]cells down 19042026 9H40'!$B:$B,"")</f>
        <v/>
      </c>
      <c r="BR646" s="9" t="s">
        <v>5537</v>
      </c>
      <c r="BS646" s="9" t="s">
        <v>5537</v>
      </c>
      <c r="BT646" s="108"/>
    </row>
    <row r="647" spans="1:72" s="9" customFormat="1" x14ac:dyDescent="0.35">
      <c r="A647" s="1" t="s">
        <v>861</v>
      </c>
      <c r="B647" s="8" t="s">
        <v>862</v>
      </c>
      <c r="C647" s="3" t="str">
        <f>_xlfn.XLOOKUP(B647,'[1]daily break down'!$D:$D,'[1]daily break down'!$E:$E,"")</f>
        <v>Yaounde</v>
      </c>
      <c r="D647" s="1" t="s">
        <v>11</v>
      </c>
      <c r="E647" s="1" t="s">
        <v>145</v>
      </c>
      <c r="F647" s="3" t="s">
        <v>37</v>
      </c>
      <c r="G647" s="1" t="s">
        <v>38</v>
      </c>
      <c r="H647" s="34" t="str">
        <f>_xlfn.XLOOKUP(B647,[2]CALCULATION!$B:$B,[2]CALCULATION!$H:$H,"")</f>
        <v>ZTE</v>
      </c>
      <c r="I647" s="28">
        <v>0.50417982895446489</v>
      </c>
      <c r="J647" s="28">
        <v>0.65221097898885139</v>
      </c>
      <c r="K647" s="28">
        <v>2.7409305059740374</v>
      </c>
      <c r="L647" s="28">
        <v>0.62508382486809155</v>
      </c>
      <c r="M647" s="28">
        <v>1.9757521409228018</v>
      </c>
      <c r="N647" s="28">
        <v>0.86740903396654989</v>
      </c>
      <c r="O647" s="28">
        <v>9.5292823449846339E-2</v>
      </c>
      <c r="P647" s="28">
        <v>3.3743254773380364</v>
      </c>
      <c r="Q647" s="28">
        <v>2.2478797658896279</v>
      </c>
      <c r="R647" s="28">
        <v>19.202886143713634</v>
      </c>
      <c r="S647" s="93">
        <v>0.36422796939785873</v>
      </c>
      <c r="T647" s="93">
        <f>_xlfn.XLOOKUP(B647,'[3]Nur des jours'!$B:$B,'[3]Nur des jours'!$U:$U,"")</f>
        <v>6.2725970442281551E-2</v>
      </c>
      <c r="U647" s="93">
        <v>18.988829533748245</v>
      </c>
      <c r="V647" s="93">
        <v>3.8612944557162056E-2</v>
      </c>
      <c r="W647" s="93">
        <v>6.2725970442281564E-2</v>
      </c>
      <c r="X647" s="93">
        <v>3.8202737755862352E-2</v>
      </c>
      <c r="Y647" s="93">
        <v>1.5942776507920198</v>
      </c>
      <c r="Z647" s="93">
        <v>0</v>
      </c>
      <c r="AA647" s="93">
        <v>1.9977606275664674</v>
      </c>
      <c r="AB647" s="93">
        <v>0</v>
      </c>
      <c r="AC647" s="93">
        <f>_xlfn.XLOOKUP(B647,'[3]Nur des jours'!$B:$B,'[3]Nur des jours'!$N:$N,"")</f>
        <v>2.3442070238818835</v>
      </c>
      <c r="AD647" s="93">
        <v>2.3442070238818835</v>
      </c>
      <c r="AE647" s="93">
        <v>0.11544646194850314</v>
      </c>
      <c r="AF647" s="93">
        <v>1.3613871981234649</v>
      </c>
      <c r="AG647" s="93"/>
      <c r="AH647" s="93">
        <v>0</v>
      </c>
      <c r="AI647" s="93">
        <v>0</v>
      </c>
      <c r="AJ647" s="93">
        <v>0</v>
      </c>
      <c r="AK647" s="93">
        <v>0</v>
      </c>
      <c r="AL647" s="93">
        <v>0</v>
      </c>
      <c r="AM647" s="49" t="s">
        <v>5559</v>
      </c>
      <c r="AN647" s="49"/>
      <c r="AO647" s="48" t="str" cm="1">
        <f t="array" ref="AO647">IFERROR(_xlfn.IFS(
AQ647="MPR ISSUE","PDH",
AQ647="BSS Hardware Issue","BSS",
AQ647="Sites strategiques, MLL, Pylone, etc.","ENVTECH",
AQ647="AKTIVCO DEFAUT GE &amp; POWER Cabinet","AKTIVCO",
AQ647="AKTIVCO Coupure ENEO &amp; Baisse de tension","AKTIVCO GRID ONLY",
AQ647="Coupure ENEO &amp; Baisse de tension","IHS GRID ONLY",
AQ647="Defaut GE &amp; POWER Cabinet","IHS",
AQ647="Sharing","Partners",
AQ647="Sites strategiques &amp; DataCenter","SST &amp; DC",
AQ647="Exclu","Exclu",
AQ647="SAT","SAT",
AQ647="SPARE-ISSUE","SPARE-ISSUE",
AQ647="Fiber CAmtel","TRANS_FO_CAMTEL",
AQ647="Fiber AOF","Fiber AOF",
AQ647="Projet OCM (HUAWEI)","TRAVAUX-HUAWEI",
AQ647="Projet OCM (NOKIA)","TRAVAUX-NOKIA",
AQ647="ACCESS-ISSUE","ACCESS-ISSUE",
AQ647="Projet OCM (ZTE, NOKIA, autres projets)","TRAVAUX OCM",
AQ647="No root CAuse","No root cause",
AQ647="ODU HS","PDH",
AQ647="IP &amp; VLAN","PDH",
AQ647="Warehouse HUAWEI","SPARE-ISSUE",
AQ647="SPARE-HS","SPARE-ISSUE",
AQ647="Power Telco","BSS",AQ647="no impacts","no impacts"
),"")</f>
        <v>No root cause</v>
      </c>
      <c r="AP647" s="48" t="str" cm="1">
        <f t="array" ref="AP647">IFERROR(_xlfn.IFS(
AQ647="MPR ISSUE","TX ISSUE",
AQ647="BSS Hardware Issue","RAN ISSUE",
AQ647="Sites strategiques, MLL, Pylone, etc.","ENVTECH",
AQ647="AKTIVCO DEFAUT GE &amp; POWER Cabinet","POWER ISSUE",
AQ647="AKTIVCO Coupure ENEO &amp; Baisse de tension","POWER ISSUE",
AQ647="Coupure ENEO &amp; Baisse de tension","POWER ISSUE",
AQ647="Defaut GE &amp; POWER Cabinet","POWER ISSUE",
AQ647="Sharing","POWER ISSUE",
AQ647="Sites strategiques &amp; DataCenter","POWER ISSUE",
AQ647="Exclu","Exclu",
AQ647="SAT","TX ISSUE",
AQ647="SPARE-ISSUE","SPARE-ISSUE",
AQ647="Fiber CAmtel","TX ISSUE",
AQ647="Fiber AOF","TX ISSUE",
AQ647="Projet OCM (HUAWEI)","TRAVAUX-HUAWEI",
AQ647="Projet OCM (NOKIA)","TRAVAUX -NOKIA",
AQ647="ACCESS-ISSUE","ACCESS-ISSUE",
AQ647="Projet OCM (ZTE, NOKIA, autres projets)","TRAVAUX OCM",
AQ647="No root CAuse","No root cause",
AQ647="ODU HS","TX ISSUE",
AQ647="IP &amp; VLAN","TX ISSUE",
AQ647="Warehouse HUAWEI","SPARE-ISSUE",
AQ647="SPARE-HS","SPARE-ISSUE",
AQ647="Power Telco","RAN ISSUE",AQ647="no impacts","no impacts"
),"")</f>
        <v>No root cause</v>
      </c>
      <c r="AQ647" s="126" t="s">
        <v>5344</v>
      </c>
      <c r="AR647" s="48" t="str" cm="1">
        <f t="array" ref="AR647">IFERROR(_xlfn.IFS(
AQ647="MPR ISSUE","ACTIVE",
AQ647="BSS Hardware Issue","ACTIVE",
AQ647="Sites strategiques, MLL, Pylone, etc.","PASSIVE",
AQ647="AKTIVCO DEFAUT GE &amp; POWER Cabinet","PASSIVE",
AQ647="AKTIVCO Coupure ENEO &amp; Baisse de tension","PASSIVE",
AQ647="Coupure ENEO &amp; Baisse de tension","PASSIVE",
AQ647="Defaut GE &amp; POWER Cabinet","PASSIVE",
AQ647="Sharing","PASSIVE",
AQ647="Sites strategiques &amp; DataCenter","PASSIVE",
AQ647="Exclu","Exclu",
AQ647="SAT","ACTIVE",
AQ647="SPARE-ISSUE","SPARE-ISSUE",
AQ647="Fiber CAmtel","ACTIVE",
AQ647="Fiber AOF","ACTIVE",
AQ647="Projet OCM (HUAWEI)","PLANNED WORKS",
AQ647="Projet OCM (NOKIA)","PLANNED WORKS",
AQ647="ACCESS-ISSUE","ACCESS-ISSUE",
AQ647="Projet OCM (ZTE, NOKIA, autres projets)","PLANNED WORKS",
AQ647="No root CAuse","No root cause",
AQ647="ODU HS","ACTIVE",
AQ647="IP &amp; VLAN","ACTIVE",
AQ647="Warehouse HUAWEI","SPARE-ISSUE",
AQ647="SPARE-HS","SPARE-ISSUE",
AQ647="Power Telco","ACTIVE", AQ647="no impacts","no impacts"
),"")</f>
        <v>No root cause</v>
      </c>
      <c r="AS647" s="92" t="s">
        <v>5537</v>
      </c>
      <c r="AT647" s="98" t="s">
        <v>862</v>
      </c>
      <c r="AV647" s="17" t="s">
        <v>5537</v>
      </c>
      <c r="AW647" s="7" t="s">
        <v>5537</v>
      </c>
      <c r="AX647" s="6" t="s">
        <v>5537</v>
      </c>
      <c r="AY647" s="7"/>
      <c r="AZ647" s="3" t="s">
        <v>5537</v>
      </c>
      <c r="BA647" s="18" t="s">
        <v>5537</v>
      </c>
      <c r="BB647" s="18" t="s">
        <v>5537</v>
      </c>
      <c r="BC647" s="18" t="s">
        <v>5537</v>
      </c>
      <c r="BD647" s="18" t="s">
        <v>5537</v>
      </c>
      <c r="BE647" s="18" t="s">
        <v>5537</v>
      </c>
      <c r="BF647" s="18" t="s">
        <v>5537</v>
      </c>
      <c r="BG647" s="18" t="s">
        <v>5537</v>
      </c>
      <c r="BH647" s="18" t="s">
        <v>5537</v>
      </c>
      <c r="BI647" s="18" t="s">
        <v>5537</v>
      </c>
      <c r="BJ647" s="18" t="s">
        <v>5537</v>
      </c>
      <c r="BK647" s="18" t="s">
        <v>5537</v>
      </c>
      <c r="BL647" s="9" t="s">
        <v>5537</v>
      </c>
      <c r="BM647" s="14" t="s">
        <v>5537</v>
      </c>
      <c r="BN647" s="14" t="s">
        <v>5537</v>
      </c>
      <c r="BO647" s="14" t="str">
        <f>_xlfn.XLOOKUP(B647,'[4]cell downs 18042026 17h'!$B:$B,'[4]cell downs 18042026 17h'!$B:$B,"")</f>
        <v/>
      </c>
      <c r="BP647" s="14" t="str">
        <f>_xlfn.XLOOKUP(B647,'[5]Cells Huawei 19042026 15h'!$B:$B,'[5]Cells Huawei 19042026 15h'!$B:$B,"")</f>
        <v/>
      </c>
      <c r="BQ647" s="9" t="str">
        <f>_xlfn.XLOOKUP(B647,'[6]cells down 19042026 9H40'!$B:$B,'[6]cells down 19042026 9H40'!$B:$B,"")</f>
        <v/>
      </c>
      <c r="BR647" s="9" t="s">
        <v>862</v>
      </c>
      <c r="BS647" s="9" t="s">
        <v>12</v>
      </c>
      <c r="BT647" s="108"/>
    </row>
    <row r="648" spans="1:72" s="9" customFormat="1" x14ac:dyDescent="0.35">
      <c r="A648" s="1" t="s">
        <v>2139</v>
      </c>
      <c r="B648" s="8" t="s">
        <v>2140</v>
      </c>
      <c r="C648" s="3" t="str">
        <f>_xlfn.XLOOKUP(B648,'[1]daily break down'!$D:$D,'[1]daily break down'!$E:$E,"")</f>
        <v>Douala</v>
      </c>
      <c r="D648" s="1" t="s">
        <v>21</v>
      </c>
      <c r="E648" s="1" t="s">
        <v>30</v>
      </c>
      <c r="F648" s="3" t="s">
        <v>31</v>
      </c>
      <c r="G648" s="1" t="s">
        <v>32</v>
      </c>
      <c r="H648" s="34" t="str">
        <f>_xlfn.XLOOKUP(B648,[2]CALCULATION!$B:$B,[2]CALCULATION!$H:$H,"")</f>
        <v>ZTE</v>
      </c>
      <c r="I648" s="28">
        <v>0</v>
      </c>
      <c r="J648" s="28">
        <v>0</v>
      </c>
      <c r="K648" s="28">
        <v>0</v>
      </c>
      <c r="L648" s="28">
        <v>9.7902273758464489</v>
      </c>
      <c r="M648" s="28">
        <v>0</v>
      </c>
      <c r="N648" s="28">
        <v>1.8487663833029431</v>
      </c>
      <c r="O648" s="28">
        <v>0</v>
      </c>
      <c r="P648" s="28">
        <v>0</v>
      </c>
      <c r="Q648" s="28">
        <v>9.3527150696423922E-2</v>
      </c>
      <c r="R648" s="28">
        <v>0</v>
      </c>
      <c r="S648" s="93">
        <v>0</v>
      </c>
      <c r="T648" s="93">
        <f>_xlfn.XLOOKUP(B648,'[3]Nur des jours'!$B:$B,'[3]Nur des jours'!$U:$U,"")</f>
        <v>42.753161802684104</v>
      </c>
      <c r="U648" s="93">
        <v>39.464391196034605</v>
      </c>
      <c r="V648" s="93">
        <v>13.868556899607057</v>
      </c>
      <c r="W648" s="93">
        <v>42.753161802684097</v>
      </c>
      <c r="X648" s="93">
        <v>1.7884303133551929</v>
      </c>
      <c r="Y648" s="93">
        <v>0</v>
      </c>
      <c r="Z648" s="93">
        <v>0</v>
      </c>
      <c r="AA648" s="93">
        <v>0</v>
      </c>
      <c r="AB648" s="93">
        <v>0</v>
      </c>
      <c r="AC648" s="93">
        <f>_xlfn.XLOOKUP(B648,'[3]Nur des jours'!$B:$B,'[3]Nur des jours'!$N:$N,"")</f>
        <v>0</v>
      </c>
      <c r="AD648" s="93">
        <v>0</v>
      </c>
      <c r="AE648" s="93">
        <v>1.8591820690403016</v>
      </c>
      <c r="AF648" s="93">
        <v>1.3590329677855677</v>
      </c>
      <c r="AG648" s="93"/>
      <c r="AH648" s="93">
        <v>0</v>
      </c>
      <c r="AI648" s="93">
        <v>0</v>
      </c>
      <c r="AJ648" s="93">
        <v>0</v>
      </c>
      <c r="AK648" s="93">
        <v>0</v>
      </c>
      <c r="AL648" s="93">
        <v>0</v>
      </c>
      <c r="AM648" s="49" t="s">
        <v>5559</v>
      </c>
      <c r="AN648" s="49"/>
      <c r="AO648" s="48" t="str" cm="1">
        <f t="array" ref="AO648">IFERROR(_xlfn.IFS(
AQ648="MPR ISSUE","PDH",
AQ648="BSS Hardware Issue","BSS",
AQ648="Sites strategiques, MLL, Pylone, etc.","ENVTECH",
AQ648="AKTIVCO DEFAUT GE &amp; POWER Cabinet","AKTIVCO",
AQ648="AKTIVCO Coupure ENEO &amp; Baisse de tension","AKTIVCO GRID ONLY",
AQ648="Coupure ENEO &amp; Baisse de tension","IHS GRID ONLY",
AQ648="Defaut GE &amp; POWER Cabinet","IHS",
AQ648="Sharing","Partners",
AQ648="Sites strategiques &amp; DataCenter","SST &amp; DC",
AQ648="Exclu","Exclu",
AQ648="SAT","SAT",
AQ648="SPARE-ISSUE","SPARE-ISSUE",
AQ648="Fiber CAmtel","TRANS_FO_CAMTEL",
AQ648="Fiber AOF","Fiber AOF",
AQ648="Projet OCM (HUAWEI)","TRAVAUX-HUAWEI",
AQ648="Projet OCM (NOKIA)","TRAVAUX-NOKIA",
AQ648="ACCESS-ISSUE","ACCESS-ISSUE",
AQ648="Projet OCM (ZTE, NOKIA, autres projets)","TRAVAUX OCM",
AQ648="No root CAuse","No root cause",
AQ648="ODU HS","PDH",
AQ648="IP &amp; VLAN","PDH",
AQ648="Warehouse HUAWEI","SPARE-ISSUE",
AQ648="SPARE-HS","SPARE-ISSUE",
AQ648="Power Telco","BSS",AQ648="no impacts","no impacts"
),"")</f>
        <v>No root cause</v>
      </c>
      <c r="AP648" s="48" t="str" cm="1">
        <f t="array" ref="AP648">IFERROR(_xlfn.IFS(
AQ648="MPR ISSUE","TX ISSUE",
AQ648="BSS Hardware Issue","RAN ISSUE",
AQ648="Sites strategiques, MLL, Pylone, etc.","ENVTECH",
AQ648="AKTIVCO DEFAUT GE &amp; POWER Cabinet","POWER ISSUE",
AQ648="AKTIVCO Coupure ENEO &amp; Baisse de tension","POWER ISSUE",
AQ648="Coupure ENEO &amp; Baisse de tension","POWER ISSUE",
AQ648="Defaut GE &amp; POWER Cabinet","POWER ISSUE",
AQ648="Sharing","POWER ISSUE",
AQ648="Sites strategiques &amp; DataCenter","POWER ISSUE",
AQ648="Exclu","Exclu",
AQ648="SAT","TX ISSUE",
AQ648="SPARE-ISSUE","SPARE-ISSUE",
AQ648="Fiber CAmtel","TX ISSUE",
AQ648="Fiber AOF","TX ISSUE",
AQ648="Projet OCM (HUAWEI)","TRAVAUX-HUAWEI",
AQ648="Projet OCM (NOKIA)","TRAVAUX -NOKIA",
AQ648="ACCESS-ISSUE","ACCESS-ISSUE",
AQ648="Projet OCM (ZTE, NOKIA, autres projets)","TRAVAUX OCM",
AQ648="No root CAuse","No root cause",
AQ648="ODU HS","TX ISSUE",
AQ648="IP &amp; VLAN","TX ISSUE",
AQ648="Warehouse HUAWEI","SPARE-ISSUE",
AQ648="SPARE-HS","SPARE-ISSUE",
AQ648="Power Telco","RAN ISSUE",AQ648="no impacts","no impacts"
),"")</f>
        <v>No root cause</v>
      </c>
      <c r="AQ648" s="67" t="s">
        <v>5344</v>
      </c>
      <c r="AR648" s="48" t="str" cm="1">
        <f t="array" ref="AR648">IFERROR(_xlfn.IFS(
AQ648="MPR ISSUE","ACTIVE",
AQ648="BSS Hardware Issue","ACTIVE",
AQ648="Sites strategiques, MLL, Pylone, etc.","PASSIVE",
AQ648="AKTIVCO DEFAUT GE &amp; POWER Cabinet","PASSIVE",
AQ648="AKTIVCO Coupure ENEO &amp; Baisse de tension","PASSIVE",
AQ648="Coupure ENEO &amp; Baisse de tension","PASSIVE",
AQ648="Defaut GE &amp; POWER Cabinet","PASSIVE",
AQ648="Sharing","PASSIVE",
AQ648="Sites strategiques &amp; DataCenter","PASSIVE",
AQ648="Exclu","Exclu",
AQ648="SAT","ACTIVE",
AQ648="SPARE-ISSUE","SPARE-ISSUE",
AQ648="Fiber CAmtel","ACTIVE",
AQ648="Fiber AOF","ACTIVE",
AQ648="Projet OCM (HUAWEI)","PLANNED WORKS",
AQ648="Projet OCM (NOKIA)","PLANNED WORKS",
AQ648="ACCESS-ISSUE","ACCESS-ISSUE",
AQ648="Projet OCM (ZTE, NOKIA, autres projets)","PLANNED WORKS",
AQ648="No root CAuse","No root cause",
AQ648="ODU HS","ACTIVE",
AQ648="IP &amp; VLAN","ACTIVE",
AQ648="Warehouse HUAWEI","SPARE-ISSUE",
AQ648="SPARE-HS","SPARE-ISSUE",
AQ648="Power Telco","ACTIVE", AQ648="no impacts","no impacts"
),"")</f>
        <v>No root cause</v>
      </c>
      <c r="AS648" s="92" t="s">
        <v>5537</v>
      </c>
      <c r="AT648" s="98" t="s">
        <v>2140</v>
      </c>
      <c r="AV648" s="17" t="s">
        <v>5537</v>
      </c>
      <c r="AW648" s="7" t="s">
        <v>5537</v>
      </c>
      <c r="AX648" s="6" t="s">
        <v>5537</v>
      </c>
      <c r="AY648" s="7"/>
      <c r="AZ648" s="3" t="s">
        <v>5537</v>
      </c>
      <c r="BA648" s="18" t="s">
        <v>5537</v>
      </c>
      <c r="BB648" s="18" t="s">
        <v>5537</v>
      </c>
      <c r="BC648" s="18" t="s">
        <v>5537</v>
      </c>
      <c r="BD648" s="18" t="s">
        <v>5537</v>
      </c>
      <c r="BE648" s="18" t="s">
        <v>5537</v>
      </c>
      <c r="BF648" s="18" t="s">
        <v>5537</v>
      </c>
      <c r="BG648" s="18" t="s">
        <v>5537</v>
      </c>
      <c r="BH648" s="18" t="s">
        <v>5537</v>
      </c>
      <c r="BI648" s="18" t="s">
        <v>5537</v>
      </c>
      <c r="BJ648" s="18" t="s">
        <v>5537</v>
      </c>
      <c r="BK648" s="18" t="s">
        <v>5537</v>
      </c>
      <c r="BL648" s="9" t="s">
        <v>5537</v>
      </c>
      <c r="BM648" s="14" t="s">
        <v>5537</v>
      </c>
      <c r="BN648" s="14" t="s">
        <v>5537</v>
      </c>
      <c r="BO648" s="14" t="str">
        <f>_xlfn.XLOOKUP(B648,'[4]cell downs 18042026 17h'!$B:$B,'[4]cell downs 18042026 17h'!$B:$B,"")</f>
        <v/>
      </c>
      <c r="BP648" s="14" t="str">
        <f>_xlfn.XLOOKUP(B648,'[5]Cells Huawei 19042026 15h'!$B:$B,'[5]Cells Huawei 19042026 15h'!$B:$B,"")</f>
        <v/>
      </c>
      <c r="BQ648" s="9" t="str">
        <f>_xlfn.XLOOKUP(B648,'[6]cells down 19042026 9H40'!$B:$B,'[6]cells down 19042026 9H40'!$B:$B,"")</f>
        <v/>
      </c>
      <c r="BR648" s="9" t="s">
        <v>5537</v>
      </c>
      <c r="BS648" s="9" t="s">
        <v>1129</v>
      </c>
      <c r="BT648" s="108"/>
    </row>
    <row r="649" spans="1:72" s="9" customFormat="1" x14ac:dyDescent="0.35">
      <c r="A649" s="1" t="s">
        <v>963</v>
      </c>
      <c r="B649" s="8" t="s">
        <v>964</v>
      </c>
      <c r="C649" s="3" t="str">
        <f>_xlfn.XLOOKUP(B649,'[1]daily break down'!$D:$D,'[1]daily break down'!$E:$E,"")</f>
        <v>Garoua</v>
      </c>
      <c r="D649" s="1" t="s">
        <v>11</v>
      </c>
      <c r="E649" s="1" t="s">
        <v>12</v>
      </c>
      <c r="F649" s="3" t="s">
        <v>23</v>
      </c>
      <c r="G649" s="1" t="s">
        <v>24</v>
      </c>
      <c r="H649" s="32" t="str">
        <f>_xlfn.XLOOKUP(B649,[2]CALCULATION!$B:$B,[2]CALCULATION!$H:$H,"")</f>
        <v>Huawei</v>
      </c>
      <c r="I649" s="28">
        <v>0</v>
      </c>
      <c r="J649" s="28">
        <v>1.0694091309893761</v>
      </c>
      <c r="K649" s="28">
        <v>0</v>
      </c>
      <c r="L649" s="28">
        <v>0</v>
      </c>
      <c r="M649" s="28">
        <v>0</v>
      </c>
      <c r="N649" s="28">
        <v>0.13082029945809895</v>
      </c>
      <c r="O649" s="28">
        <v>0</v>
      </c>
      <c r="P649" s="28">
        <v>0.22051290831628301</v>
      </c>
      <c r="Q649" s="28">
        <v>0.29818467438854213</v>
      </c>
      <c r="R649" s="28">
        <v>0.144695990389033</v>
      </c>
      <c r="S649" s="93">
        <v>2.2990664406605541</v>
      </c>
      <c r="T649" s="93">
        <f>_xlfn.XLOOKUP(B649,'[3]Nur des jours'!$B:$B,'[3]Nur des jours'!$U:$U,"")</f>
        <v>2.2443484203827833</v>
      </c>
      <c r="U649" s="93">
        <v>3.8909720260363612</v>
      </c>
      <c r="V649" s="93">
        <v>3.4570089004174842</v>
      </c>
      <c r="W649" s="93">
        <v>2.2443484203827833</v>
      </c>
      <c r="X649" s="93">
        <v>5.5288742783927314E-2</v>
      </c>
      <c r="Y649" s="93">
        <v>0</v>
      </c>
      <c r="Z649" s="93">
        <v>0</v>
      </c>
      <c r="AA649" s="93">
        <v>0</v>
      </c>
      <c r="AB649" s="93">
        <v>0</v>
      </c>
      <c r="AC649" s="93">
        <f>_xlfn.XLOOKUP(B649,'[3]Nur des jours'!$B:$B,'[3]Nur des jours'!$N:$N,"")</f>
        <v>0</v>
      </c>
      <c r="AD649" s="93">
        <v>0</v>
      </c>
      <c r="AE649" s="93">
        <v>0</v>
      </c>
      <c r="AF649" s="93">
        <v>1.3195282693125363</v>
      </c>
      <c r="AG649" s="93"/>
      <c r="AH649" s="93">
        <v>0</v>
      </c>
      <c r="AI649" s="93">
        <v>0</v>
      </c>
      <c r="AJ649" s="93">
        <v>0</v>
      </c>
      <c r="AK649" s="93">
        <v>0</v>
      </c>
      <c r="AL649" s="93">
        <v>0</v>
      </c>
      <c r="AM649" s="49" t="s">
        <v>5559</v>
      </c>
      <c r="AN649" s="49"/>
      <c r="AO649" s="48" t="str" cm="1">
        <f t="array" ref="AO649">IFERROR(_xlfn.IFS(
AQ649="MPR ISSUE","PDH",
AQ649="BSS Hardware Issue","BSS",
AQ649="Sites strategiques, MLL, Pylone, etc.","ENVTECH",
AQ649="AKTIVCO DEFAUT GE &amp; POWER Cabinet","AKTIVCO",
AQ649="AKTIVCO Coupure ENEO &amp; Baisse de tension","AKTIVCO GRID ONLY",
AQ649="Coupure ENEO &amp; Baisse de tension","IHS GRID ONLY",
AQ649="Defaut GE &amp; POWER Cabinet","IHS",
AQ649="Sharing","Partners",
AQ649="Sites strategiques &amp; DataCenter","SST &amp; DC",
AQ649="Exclu","Exclu",
AQ649="SAT","SAT",
AQ649="SPARE-ISSUE","SPARE-ISSUE",
AQ649="Fiber CAmtel","TRANS_FO_CAMTEL",
AQ649="Fiber AOF","Fiber AOF",
AQ649="Projet OCM (HUAWEI)","TRAVAUX-HUAWEI",
AQ649="Projet OCM (NOKIA)","TRAVAUX-NOKIA",
AQ649="ACCESS-ISSUE","ACCESS-ISSUE",
AQ649="Projet OCM (ZTE, NOKIA, autres projets)","TRAVAUX OCM",
AQ649="No root CAuse","No root cause",
AQ649="ODU HS","PDH",
AQ649="IP &amp; VLAN","PDH",
AQ649="Warehouse HUAWEI","SPARE-ISSUE",
AQ649="SPARE-HS","SPARE-ISSUE",
AQ649="Power Telco","BSS",AQ649="no impacts","no impacts"
),"")</f>
        <v>No root cause</v>
      </c>
      <c r="AP649" s="48" t="str" cm="1">
        <f t="array" ref="AP649">IFERROR(_xlfn.IFS(
AQ649="MPR ISSUE","TX ISSUE",
AQ649="BSS Hardware Issue","RAN ISSUE",
AQ649="Sites strategiques, MLL, Pylone, etc.","ENVTECH",
AQ649="AKTIVCO DEFAUT GE &amp; POWER Cabinet","POWER ISSUE",
AQ649="AKTIVCO Coupure ENEO &amp; Baisse de tension","POWER ISSUE",
AQ649="Coupure ENEO &amp; Baisse de tension","POWER ISSUE",
AQ649="Defaut GE &amp; POWER Cabinet","POWER ISSUE",
AQ649="Sharing","POWER ISSUE",
AQ649="Sites strategiques &amp; DataCenter","POWER ISSUE",
AQ649="Exclu","Exclu",
AQ649="SAT","TX ISSUE",
AQ649="SPARE-ISSUE","SPARE-ISSUE",
AQ649="Fiber CAmtel","TX ISSUE",
AQ649="Fiber AOF","TX ISSUE",
AQ649="Projet OCM (HUAWEI)","TRAVAUX-HUAWEI",
AQ649="Projet OCM (NOKIA)","TRAVAUX -NOKIA",
AQ649="ACCESS-ISSUE","ACCESS-ISSUE",
AQ649="Projet OCM (ZTE, NOKIA, autres projets)","TRAVAUX OCM",
AQ649="No root CAuse","No root cause",
AQ649="ODU HS","TX ISSUE",
AQ649="IP &amp; VLAN","TX ISSUE",
AQ649="Warehouse HUAWEI","SPARE-ISSUE",
AQ649="SPARE-HS","SPARE-ISSUE",
AQ649="Power Telco","RAN ISSUE",AQ649="no impacts","no impacts"
),"")</f>
        <v>No root cause</v>
      </c>
      <c r="AQ649" s="126" t="s">
        <v>5344</v>
      </c>
      <c r="AR649" s="48" t="str" cm="1">
        <f t="array" ref="AR649">IFERROR(_xlfn.IFS(
AQ649="MPR ISSUE","ACTIVE",
AQ649="BSS Hardware Issue","ACTIVE",
AQ649="Sites strategiques, MLL, Pylone, etc.","PASSIVE",
AQ649="AKTIVCO DEFAUT GE &amp; POWER Cabinet","PASSIVE",
AQ649="AKTIVCO Coupure ENEO &amp; Baisse de tension","PASSIVE",
AQ649="Coupure ENEO &amp; Baisse de tension","PASSIVE",
AQ649="Defaut GE &amp; POWER Cabinet","PASSIVE",
AQ649="Sharing","PASSIVE",
AQ649="Sites strategiques &amp; DataCenter","PASSIVE",
AQ649="Exclu","Exclu",
AQ649="SAT","ACTIVE",
AQ649="SPARE-ISSUE","SPARE-ISSUE",
AQ649="Fiber CAmtel","ACTIVE",
AQ649="Fiber AOF","ACTIVE",
AQ649="Projet OCM (HUAWEI)","PLANNED WORKS",
AQ649="Projet OCM (NOKIA)","PLANNED WORKS",
AQ649="ACCESS-ISSUE","ACCESS-ISSUE",
AQ649="Projet OCM (ZTE, NOKIA, autres projets)","PLANNED WORKS",
AQ649="No root CAuse","No root cause",
AQ649="ODU HS","ACTIVE",
AQ649="IP &amp; VLAN","ACTIVE",
AQ649="Warehouse HUAWEI","SPARE-ISSUE",
AQ649="SPARE-HS","SPARE-ISSUE",
AQ649="Power Telco","ACTIVE", AQ649="no impacts","no impacts"
),"")</f>
        <v>No root cause</v>
      </c>
      <c r="AS649" s="92" t="s">
        <v>5537</v>
      </c>
      <c r="AT649" s="98" t="s">
        <v>964</v>
      </c>
      <c r="AV649" s="17" t="s">
        <v>5537</v>
      </c>
      <c r="AW649" s="7" t="s">
        <v>5537</v>
      </c>
      <c r="AX649" s="6" t="s">
        <v>5537</v>
      </c>
      <c r="AY649" s="7"/>
      <c r="AZ649" s="3" t="s">
        <v>5537</v>
      </c>
      <c r="BA649" s="18" t="s">
        <v>5537</v>
      </c>
      <c r="BB649" s="18" t="s">
        <v>5537</v>
      </c>
      <c r="BC649" s="18" t="s">
        <v>5537</v>
      </c>
      <c r="BD649" s="18" t="s">
        <v>5537</v>
      </c>
      <c r="BE649" s="18" t="s">
        <v>5537</v>
      </c>
      <c r="BF649" s="18" t="s">
        <v>5537</v>
      </c>
      <c r="BG649" s="18" t="s">
        <v>5537</v>
      </c>
      <c r="BH649" s="18" t="s">
        <v>5537</v>
      </c>
      <c r="BI649" s="18" t="s">
        <v>5537</v>
      </c>
      <c r="BJ649" s="18" t="s">
        <v>5537</v>
      </c>
      <c r="BK649" s="18" t="s">
        <v>5537</v>
      </c>
      <c r="BL649" s="9" t="s">
        <v>5537</v>
      </c>
      <c r="BM649" s="14" t="s">
        <v>5537</v>
      </c>
      <c r="BN649" s="14" t="s">
        <v>5537</v>
      </c>
      <c r="BO649" s="14" t="str">
        <f>_xlfn.XLOOKUP(B649,'[4]cell downs 18042026 17h'!$B:$B,'[4]cell downs 18042026 17h'!$B:$B,"")</f>
        <v/>
      </c>
      <c r="BP649" s="14" t="str">
        <f>_xlfn.XLOOKUP(B649,'[5]Cells Huawei 19042026 15h'!$B:$B,'[5]Cells Huawei 19042026 15h'!$B:$B,"")</f>
        <v/>
      </c>
      <c r="BQ649" s="9" t="str">
        <f>_xlfn.XLOOKUP(B649,'[6]cells down 19042026 9H40'!$B:$B,'[6]cells down 19042026 9H40'!$B:$B,"")</f>
        <v/>
      </c>
      <c r="BR649" s="9" t="s">
        <v>964</v>
      </c>
      <c r="BS649" s="9" t="s">
        <v>594</v>
      </c>
      <c r="BT649" s="108"/>
    </row>
    <row r="650" spans="1:72" s="9" customFormat="1" x14ac:dyDescent="0.35">
      <c r="A650" s="1" t="s">
        <v>1682</v>
      </c>
      <c r="B650" s="8" t="s">
        <v>1683</v>
      </c>
      <c r="C650" s="3" t="str">
        <f>_xlfn.XLOOKUP(B650,'[1]daily break down'!$D:$D,'[1]daily break down'!$E:$E,"")</f>
        <v>Yaounde</v>
      </c>
      <c r="D650" s="1" t="s">
        <v>11</v>
      </c>
      <c r="E650" s="1" t="s">
        <v>12</v>
      </c>
      <c r="F650" s="3" t="s">
        <v>37</v>
      </c>
      <c r="G650" s="1" t="s">
        <v>38</v>
      </c>
      <c r="H650" s="34" t="str">
        <f>_xlfn.XLOOKUP(B650,[2]CALCULATION!$B:$B,[2]CALCULATION!$H:$H,"")</f>
        <v>ZTE</v>
      </c>
      <c r="I650" s="28">
        <v>0</v>
      </c>
      <c r="J650" s="28">
        <v>0</v>
      </c>
      <c r="K650" s="28">
        <v>1.4535588828677943E-2</v>
      </c>
      <c r="L650" s="28">
        <v>0</v>
      </c>
      <c r="M650" s="28">
        <v>0</v>
      </c>
      <c r="N650" s="28">
        <v>0</v>
      </c>
      <c r="O650" s="28">
        <v>0</v>
      </c>
      <c r="P650" s="28">
        <v>0</v>
      </c>
      <c r="Q650" s="28">
        <v>0</v>
      </c>
      <c r="R650" s="28">
        <v>0</v>
      </c>
      <c r="S650" s="93">
        <v>0</v>
      </c>
      <c r="T650" s="93">
        <f>_xlfn.XLOOKUP(B650,'[3]Nur des jours'!$B:$B,'[3]Nur des jours'!$U:$U,"")</f>
        <v>0</v>
      </c>
      <c r="U650" s="93">
        <v>19.658144352843482</v>
      </c>
      <c r="V650" s="93">
        <v>0</v>
      </c>
      <c r="W650" s="93">
        <v>0</v>
      </c>
      <c r="X650" s="93">
        <v>0</v>
      </c>
      <c r="Y650" s="93">
        <v>0</v>
      </c>
      <c r="Z650" s="93">
        <v>0</v>
      </c>
      <c r="AA650" s="93">
        <v>0</v>
      </c>
      <c r="AB650" s="93">
        <v>0</v>
      </c>
      <c r="AC650" s="93">
        <f>_xlfn.XLOOKUP(B650,'[3]Nur des jours'!$B:$B,'[3]Nur des jours'!$N:$N,"")</f>
        <v>0</v>
      </c>
      <c r="AD650" s="93">
        <v>0</v>
      </c>
      <c r="AE650" s="93">
        <v>7.4532970639180673</v>
      </c>
      <c r="AF650" s="93">
        <v>1.3158542431791522</v>
      </c>
      <c r="AG650" s="93"/>
      <c r="AH650" s="93">
        <v>0</v>
      </c>
      <c r="AI650" s="93">
        <v>0</v>
      </c>
      <c r="AJ650" s="93">
        <v>0</v>
      </c>
      <c r="AK650" s="93">
        <v>0</v>
      </c>
      <c r="AL650" s="93">
        <v>0</v>
      </c>
      <c r="AM650" s="49" t="s">
        <v>5559</v>
      </c>
      <c r="AN650" s="49"/>
      <c r="AO650" s="48" t="str" cm="1">
        <f t="array" ref="AO650">IFERROR(_xlfn.IFS(
AQ650="MPR ISSUE","PDH",
AQ650="BSS Hardware Issue","BSS",
AQ650="Sites strategiques, MLL, Pylone, etc.","ENVTECH",
AQ650="AKTIVCO DEFAUT GE &amp; POWER Cabinet","AKTIVCO",
AQ650="AKTIVCO Coupure ENEO &amp; Baisse de tension","AKTIVCO GRID ONLY",
AQ650="Coupure ENEO &amp; Baisse de tension","IHS GRID ONLY",
AQ650="Defaut GE &amp; POWER Cabinet","IHS",
AQ650="Sharing","Partners",
AQ650="Sites strategiques &amp; DataCenter","SST &amp; DC",
AQ650="Exclu","Exclu",
AQ650="SAT","SAT",
AQ650="SPARE-ISSUE","SPARE-ISSUE",
AQ650="Fiber CAmtel","TRANS_FO_CAMTEL",
AQ650="Fiber AOF","Fiber AOF",
AQ650="Projet OCM (HUAWEI)","TRAVAUX-HUAWEI",
AQ650="Projet OCM (NOKIA)","TRAVAUX-NOKIA",
AQ650="ACCESS-ISSUE","ACCESS-ISSUE",
AQ650="Projet OCM (ZTE, NOKIA, autres projets)","TRAVAUX OCM",
AQ650="No root CAuse","No root cause",
AQ650="ODU HS","PDH",
AQ650="IP &amp; VLAN","PDH",
AQ650="Warehouse HUAWEI","SPARE-ISSUE",
AQ650="SPARE-HS","SPARE-ISSUE",
AQ650="Power Telco","BSS",AQ650="no impacts","no impacts"
),"")</f>
        <v>No root cause</v>
      </c>
      <c r="AP650" s="48" t="str" cm="1">
        <f t="array" ref="AP650">IFERROR(_xlfn.IFS(
AQ650="MPR ISSUE","TX ISSUE",
AQ650="BSS Hardware Issue","RAN ISSUE",
AQ650="Sites strategiques, MLL, Pylone, etc.","ENVTECH",
AQ650="AKTIVCO DEFAUT GE &amp; POWER Cabinet","POWER ISSUE",
AQ650="AKTIVCO Coupure ENEO &amp; Baisse de tension","POWER ISSUE",
AQ650="Coupure ENEO &amp; Baisse de tension","POWER ISSUE",
AQ650="Defaut GE &amp; POWER Cabinet","POWER ISSUE",
AQ650="Sharing","POWER ISSUE",
AQ650="Sites strategiques &amp; DataCenter","POWER ISSUE",
AQ650="Exclu","Exclu",
AQ650="SAT","TX ISSUE",
AQ650="SPARE-ISSUE","SPARE-ISSUE",
AQ650="Fiber CAmtel","TX ISSUE",
AQ650="Fiber AOF","TX ISSUE",
AQ650="Projet OCM (HUAWEI)","TRAVAUX-HUAWEI",
AQ650="Projet OCM (NOKIA)","TRAVAUX -NOKIA",
AQ650="ACCESS-ISSUE","ACCESS-ISSUE",
AQ650="Projet OCM (ZTE, NOKIA, autres projets)","TRAVAUX OCM",
AQ650="No root CAuse","No root cause",
AQ650="ODU HS","TX ISSUE",
AQ650="IP &amp; VLAN","TX ISSUE",
AQ650="Warehouse HUAWEI","SPARE-ISSUE",
AQ650="SPARE-HS","SPARE-ISSUE",
AQ650="Power Telco","RAN ISSUE",AQ650="no impacts","no impacts"
),"")</f>
        <v>No root cause</v>
      </c>
      <c r="AQ650" s="126" t="s">
        <v>5344</v>
      </c>
      <c r="AR650" s="48" t="str" cm="1">
        <f t="array" ref="AR650">IFERROR(_xlfn.IFS(
AQ650="MPR ISSUE","ACTIVE",
AQ650="BSS Hardware Issue","ACTIVE",
AQ650="Sites strategiques, MLL, Pylone, etc.","PASSIVE",
AQ650="AKTIVCO DEFAUT GE &amp; POWER Cabinet","PASSIVE",
AQ650="AKTIVCO Coupure ENEO &amp; Baisse de tension","PASSIVE",
AQ650="Coupure ENEO &amp; Baisse de tension","PASSIVE",
AQ650="Defaut GE &amp; POWER Cabinet","PASSIVE",
AQ650="Sharing","PASSIVE",
AQ650="Sites strategiques &amp; DataCenter","PASSIVE",
AQ650="Exclu","Exclu",
AQ650="SAT","ACTIVE",
AQ650="SPARE-ISSUE","SPARE-ISSUE",
AQ650="Fiber CAmtel","ACTIVE",
AQ650="Fiber AOF","ACTIVE",
AQ650="Projet OCM (HUAWEI)","PLANNED WORKS",
AQ650="Projet OCM (NOKIA)","PLANNED WORKS",
AQ650="ACCESS-ISSUE","ACCESS-ISSUE",
AQ650="Projet OCM (ZTE, NOKIA, autres projets)","PLANNED WORKS",
AQ650="No root CAuse","No root cause",
AQ650="ODU HS","ACTIVE",
AQ650="IP &amp; VLAN","ACTIVE",
AQ650="Warehouse HUAWEI","SPARE-ISSUE",
AQ650="SPARE-HS","SPARE-ISSUE",
AQ650="Power Telco","ACTIVE", AQ650="no impacts","no impacts"
),"")</f>
        <v>No root cause</v>
      </c>
      <c r="AS650" s="92" t="s">
        <v>5537</v>
      </c>
      <c r="AT650" s="98" t="s">
        <v>1683</v>
      </c>
      <c r="AV650" s="17" t="s">
        <v>5537</v>
      </c>
      <c r="AW650" s="7" t="s">
        <v>5537</v>
      </c>
      <c r="AX650" s="6" t="s">
        <v>5537</v>
      </c>
      <c r="AY650" s="7"/>
      <c r="AZ650" s="3" t="s">
        <v>5537</v>
      </c>
      <c r="BA650" s="18" t="s">
        <v>5537</v>
      </c>
      <c r="BB650" s="18" t="s">
        <v>5537</v>
      </c>
      <c r="BC650" s="18" t="s">
        <v>5537</v>
      </c>
      <c r="BD650" s="18" t="s">
        <v>5537</v>
      </c>
      <c r="BE650" s="18" t="s">
        <v>5537</v>
      </c>
      <c r="BF650" s="18" t="s">
        <v>5537</v>
      </c>
      <c r="BG650" s="18" t="s">
        <v>5537</v>
      </c>
      <c r="BH650" s="18" t="s">
        <v>5537</v>
      </c>
      <c r="BI650" s="18" t="s">
        <v>5537</v>
      </c>
      <c r="BJ650" s="18" t="s">
        <v>5537</v>
      </c>
      <c r="BK650" s="18" t="s">
        <v>5537</v>
      </c>
      <c r="BL650" s="9" t="s">
        <v>5537</v>
      </c>
      <c r="BM650" s="14" t="s">
        <v>5537</v>
      </c>
      <c r="BN650" s="14" t="s">
        <v>5537</v>
      </c>
      <c r="BO650" s="14" t="str">
        <f>_xlfn.XLOOKUP(B650,'[4]cell downs 18042026 17h'!$B:$B,'[4]cell downs 18042026 17h'!$B:$B,"")</f>
        <v/>
      </c>
      <c r="BP650" s="14" t="str">
        <f>_xlfn.XLOOKUP(B650,'[5]Cells Huawei 19042026 15h'!$B:$B,'[5]Cells Huawei 19042026 15h'!$B:$B,"")</f>
        <v/>
      </c>
      <c r="BQ650" s="9" t="str">
        <f>_xlfn.XLOOKUP(B650,'[6]cells down 19042026 9H40'!$B:$B,'[6]cells down 19042026 9H40'!$B:$B,"")</f>
        <v/>
      </c>
      <c r="BR650" s="9" t="s">
        <v>1683</v>
      </c>
      <c r="BS650" s="9" t="s">
        <v>5537</v>
      </c>
      <c r="BT650" s="108"/>
    </row>
    <row r="651" spans="1:72" s="64" customFormat="1" x14ac:dyDescent="0.35">
      <c r="A651" s="1" t="s">
        <v>1590</v>
      </c>
      <c r="B651" s="8" t="s">
        <v>1591</v>
      </c>
      <c r="C651" s="3" t="str">
        <f>_xlfn.XLOOKUP(B651,'[1]daily break down'!$D:$D,'[1]daily break down'!$E:$E,"")</f>
        <v>SUD-OUEST</v>
      </c>
      <c r="D651" s="1" t="s">
        <v>11</v>
      </c>
      <c r="E651" s="1" t="s">
        <v>12</v>
      </c>
      <c r="F651" s="3" t="s">
        <v>51</v>
      </c>
      <c r="G651" s="1" t="s">
        <v>52</v>
      </c>
      <c r="H651" s="32" t="str">
        <f>_xlfn.XLOOKUP(B651,[2]CALCULATION!$B:$B,[2]CALCULATION!$H:$H,"")</f>
        <v>Huawei</v>
      </c>
      <c r="I651" s="28">
        <v>0</v>
      </c>
      <c r="J651" s="28">
        <v>1.5835230985666306</v>
      </c>
      <c r="K651" s="28">
        <v>0</v>
      </c>
      <c r="L651" s="28">
        <v>0</v>
      </c>
      <c r="M651" s="28">
        <v>0</v>
      </c>
      <c r="N651" s="28">
        <v>0</v>
      </c>
      <c r="O651" s="28">
        <v>0</v>
      </c>
      <c r="P651" s="28">
        <v>0</v>
      </c>
      <c r="Q651" s="28">
        <v>0</v>
      </c>
      <c r="R651" s="28">
        <v>0</v>
      </c>
      <c r="S651" s="93">
        <v>0.57589467886871393</v>
      </c>
      <c r="T651" s="93">
        <f>_xlfn.XLOOKUP(B651,'[3]Nur des jours'!$B:$B,'[3]Nur des jours'!$U:$U,"")</f>
        <v>0</v>
      </c>
      <c r="U651" s="93">
        <v>7.1793324258845495</v>
      </c>
      <c r="V651" s="93">
        <v>5.5764582673435426</v>
      </c>
      <c r="W651" s="93">
        <v>0</v>
      </c>
      <c r="X651" s="93">
        <v>0</v>
      </c>
      <c r="Y651" s="93">
        <v>4.1912434045880381E-2</v>
      </c>
      <c r="Z651" s="93">
        <v>0.23788427459742661</v>
      </c>
      <c r="AA651" s="93">
        <v>0</v>
      </c>
      <c r="AB651" s="93">
        <v>0</v>
      </c>
      <c r="AC651" s="93">
        <f>_xlfn.XLOOKUP(B651,'[3]Nur des jours'!$B:$B,'[3]Nur des jours'!$N:$N,"")</f>
        <v>0.68147834250769779</v>
      </c>
      <c r="AD651" s="93">
        <v>0.68147834250769779</v>
      </c>
      <c r="AE651" s="93">
        <v>0</v>
      </c>
      <c r="AF651" s="93">
        <v>1.2330816447081183</v>
      </c>
      <c r="AG651" s="93"/>
      <c r="AH651" s="93">
        <v>0</v>
      </c>
      <c r="AI651" s="93">
        <v>0</v>
      </c>
      <c r="AJ651" s="93">
        <v>0</v>
      </c>
      <c r="AK651" s="93">
        <v>0</v>
      </c>
      <c r="AL651" s="93">
        <v>0</v>
      </c>
      <c r="AM651" s="49" t="s">
        <v>5559</v>
      </c>
      <c r="AN651" s="49"/>
      <c r="AO651" s="48" t="str" cm="1">
        <f t="array" ref="AO651">IFERROR(_xlfn.IFS(
AQ651="MPR ISSUE","PDH",
AQ651="BSS Hardware Issue","BSS",
AQ651="Sites strategiques, MLL, Pylone, etc.","ENVTECH",
AQ651="AKTIVCO DEFAUT GE &amp; POWER Cabinet","AKTIVCO",
AQ651="AKTIVCO Coupure ENEO &amp; Baisse de tension","AKTIVCO GRID ONLY",
AQ651="Coupure ENEO &amp; Baisse de tension","IHS GRID ONLY",
AQ651="Defaut GE &amp; POWER Cabinet","IHS",
AQ651="Sharing","Partners",
AQ651="Sites strategiques &amp; DataCenter","SST &amp; DC",
AQ651="Exclu","Exclu",
AQ651="SAT","SAT",
AQ651="SPARE-ISSUE","SPARE-ISSUE",
AQ651="Fiber CAmtel","TRANS_FO_CAMTEL",
AQ651="Fiber AOF","Fiber AOF",
AQ651="Projet OCM (HUAWEI)","TRAVAUX-HUAWEI",
AQ651="Projet OCM (NOKIA)","TRAVAUX-NOKIA",
AQ651="ACCESS-ISSUE","ACCESS-ISSUE",
AQ651="Projet OCM (ZTE, NOKIA, autres projets)","TRAVAUX OCM",
AQ651="No root CAuse","No root cause",
AQ651="ODU HS","PDH",
AQ651="IP &amp; VLAN","PDH",
AQ651="Warehouse HUAWEI","SPARE-ISSUE",
AQ651="SPARE-HS","SPARE-ISSUE",
AQ651="Power Telco","BSS",AQ651="no impacts","no impacts"
),"")</f>
        <v>No root cause</v>
      </c>
      <c r="AP651" s="48" t="str" cm="1">
        <f t="array" ref="AP651">IFERROR(_xlfn.IFS(
AQ651="MPR ISSUE","TX ISSUE",
AQ651="BSS Hardware Issue","RAN ISSUE",
AQ651="Sites strategiques, MLL, Pylone, etc.","ENVTECH",
AQ651="AKTIVCO DEFAUT GE &amp; POWER Cabinet","POWER ISSUE",
AQ651="AKTIVCO Coupure ENEO &amp; Baisse de tension","POWER ISSUE",
AQ651="Coupure ENEO &amp; Baisse de tension","POWER ISSUE",
AQ651="Defaut GE &amp; POWER Cabinet","POWER ISSUE",
AQ651="Sharing","POWER ISSUE",
AQ651="Sites strategiques &amp; DataCenter","POWER ISSUE",
AQ651="Exclu","Exclu",
AQ651="SAT","TX ISSUE",
AQ651="SPARE-ISSUE","SPARE-ISSUE",
AQ651="Fiber CAmtel","TX ISSUE",
AQ651="Fiber AOF","TX ISSUE",
AQ651="Projet OCM (HUAWEI)","TRAVAUX-HUAWEI",
AQ651="Projet OCM (NOKIA)","TRAVAUX -NOKIA",
AQ651="ACCESS-ISSUE","ACCESS-ISSUE",
AQ651="Projet OCM (ZTE, NOKIA, autres projets)","TRAVAUX OCM",
AQ651="No root CAuse","No root cause",
AQ651="ODU HS","TX ISSUE",
AQ651="IP &amp; VLAN","TX ISSUE",
AQ651="Warehouse HUAWEI","SPARE-ISSUE",
AQ651="SPARE-HS","SPARE-ISSUE",
AQ651="Power Telco","RAN ISSUE",AQ651="no impacts","no impacts"
),"")</f>
        <v>No root cause</v>
      </c>
      <c r="AQ651" s="126" t="s">
        <v>5344</v>
      </c>
      <c r="AR651" s="48" t="str" cm="1">
        <f t="array" ref="AR651">IFERROR(_xlfn.IFS(
AQ651="MPR ISSUE","ACTIVE",
AQ651="BSS Hardware Issue","ACTIVE",
AQ651="Sites strategiques, MLL, Pylone, etc.","PASSIVE",
AQ651="AKTIVCO DEFAUT GE &amp; POWER Cabinet","PASSIVE",
AQ651="AKTIVCO Coupure ENEO &amp; Baisse de tension","PASSIVE",
AQ651="Coupure ENEO &amp; Baisse de tension","PASSIVE",
AQ651="Defaut GE &amp; POWER Cabinet","PASSIVE",
AQ651="Sharing","PASSIVE",
AQ651="Sites strategiques &amp; DataCenter","PASSIVE",
AQ651="Exclu","Exclu",
AQ651="SAT","ACTIVE",
AQ651="SPARE-ISSUE","SPARE-ISSUE",
AQ651="Fiber CAmtel","ACTIVE",
AQ651="Fiber AOF","ACTIVE",
AQ651="Projet OCM (HUAWEI)","PLANNED WORKS",
AQ651="Projet OCM (NOKIA)","PLANNED WORKS",
AQ651="ACCESS-ISSUE","ACCESS-ISSUE",
AQ651="Projet OCM (ZTE, NOKIA, autres projets)","PLANNED WORKS",
AQ651="No root CAuse","No root cause",
AQ651="ODU HS","ACTIVE",
AQ651="IP &amp; VLAN","ACTIVE",
AQ651="Warehouse HUAWEI","SPARE-ISSUE",
AQ651="SPARE-HS","SPARE-ISSUE",
AQ651="Power Telco","ACTIVE", AQ651="no impacts","no impacts"
),"")</f>
        <v>No root cause</v>
      </c>
      <c r="AS651" s="92" t="s">
        <v>5537</v>
      </c>
      <c r="AT651" s="98" t="s">
        <v>1591</v>
      </c>
      <c r="AU651" s="9"/>
      <c r="AV651" s="17" t="s">
        <v>5537</v>
      </c>
      <c r="AW651" s="7" t="s">
        <v>5537</v>
      </c>
      <c r="AX651" s="6" t="s">
        <v>5537</v>
      </c>
      <c r="AY651" s="7"/>
      <c r="AZ651" s="3" t="s">
        <v>5537</v>
      </c>
      <c r="BA651" s="18" t="s">
        <v>5537</v>
      </c>
      <c r="BB651" s="18" t="s">
        <v>5537</v>
      </c>
      <c r="BC651" s="18" t="s">
        <v>5537</v>
      </c>
      <c r="BD651" s="18" t="s">
        <v>5537</v>
      </c>
      <c r="BE651" s="18" t="s">
        <v>5537</v>
      </c>
      <c r="BF651" s="18" t="s">
        <v>5537</v>
      </c>
      <c r="BG651" s="18" t="s">
        <v>5537</v>
      </c>
      <c r="BH651" s="18" t="s">
        <v>5537</v>
      </c>
      <c r="BI651" s="18" t="s">
        <v>5537</v>
      </c>
      <c r="BJ651" s="18" t="s">
        <v>5537</v>
      </c>
      <c r="BK651" s="18" t="s">
        <v>5537</v>
      </c>
      <c r="BL651" s="9" t="s">
        <v>5537</v>
      </c>
      <c r="BM651" s="14" t="s">
        <v>5537</v>
      </c>
      <c r="BN651" s="14" t="s">
        <v>5537</v>
      </c>
      <c r="BO651" s="14" t="str">
        <f>_xlfn.XLOOKUP(B651,'[4]cell downs 18042026 17h'!$B:$B,'[4]cell downs 18042026 17h'!$B:$B,"")</f>
        <v/>
      </c>
      <c r="BP651" s="14" t="str">
        <f>_xlfn.XLOOKUP(B651,'[5]Cells Huawei 19042026 15h'!$B:$B,'[5]Cells Huawei 19042026 15h'!$B:$B,"")</f>
        <v/>
      </c>
      <c r="BQ651" s="9" t="str">
        <f>_xlfn.XLOOKUP(B651,'[6]cells down 19042026 9H40'!$B:$B,'[6]cells down 19042026 9H40'!$B:$B,"")</f>
        <v/>
      </c>
      <c r="BR651" s="9" t="s">
        <v>5537</v>
      </c>
      <c r="BS651" s="9" t="s">
        <v>154</v>
      </c>
      <c r="BT651" s="109"/>
    </row>
    <row r="652" spans="1:72" s="9" customFormat="1" x14ac:dyDescent="0.35">
      <c r="A652" s="1" t="s">
        <v>1845</v>
      </c>
      <c r="B652" s="8" t="s">
        <v>1846</v>
      </c>
      <c r="C652" s="3" t="str">
        <f>_xlfn.XLOOKUP(B652,'[1]daily break down'!$D:$D,'[1]daily break down'!$E:$E,"")</f>
        <v>Douala</v>
      </c>
      <c r="D652" s="1" t="s">
        <v>11</v>
      </c>
      <c r="E652" s="1" t="s">
        <v>12</v>
      </c>
      <c r="F652" s="3" t="s">
        <v>31</v>
      </c>
      <c r="G652" s="1" t="s">
        <v>32</v>
      </c>
      <c r="H652" s="34" t="str">
        <f>_xlfn.XLOOKUP(B652,[2]CALCULATION!$B:$B,[2]CALCULATION!$H:$H,"")</f>
        <v>ZTE</v>
      </c>
      <c r="I652" s="28">
        <v>0</v>
      </c>
      <c r="J652" s="28">
        <v>0</v>
      </c>
      <c r="K652" s="28">
        <v>0</v>
      </c>
      <c r="L652" s="28">
        <v>0</v>
      </c>
      <c r="M652" s="28">
        <v>0</v>
      </c>
      <c r="N652" s="28">
        <v>0</v>
      </c>
      <c r="O652" s="28">
        <v>0</v>
      </c>
      <c r="P652" s="28">
        <v>0</v>
      </c>
      <c r="Q652" s="28">
        <v>5.3173502495484168</v>
      </c>
      <c r="R652" s="28">
        <v>1.579242679770456</v>
      </c>
      <c r="S652" s="93">
        <v>1.1143891985058487</v>
      </c>
      <c r="T652" s="93">
        <f>_xlfn.XLOOKUP(B652,'[3]Nur des jours'!$B:$B,'[3]Nur des jours'!$U:$U,"")</f>
        <v>0</v>
      </c>
      <c r="U652" s="93">
        <v>0</v>
      </c>
      <c r="V652" s="93">
        <v>0</v>
      </c>
      <c r="W652" s="93">
        <v>0</v>
      </c>
      <c r="X652" s="93">
        <v>0</v>
      </c>
      <c r="Y652" s="93">
        <v>0</v>
      </c>
      <c r="Z652" s="93">
        <v>0</v>
      </c>
      <c r="AA652" s="93">
        <v>0</v>
      </c>
      <c r="AB652" s="93">
        <v>0</v>
      </c>
      <c r="AC652" s="93">
        <f>_xlfn.XLOOKUP(B652,'[3]Nur des jours'!$B:$B,'[3]Nur des jours'!$N:$N,"")</f>
        <v>0</v>
      </c>
      <c r="AD652" s="93">
        <v>0</v>
      </c>
      <c r="AE652" s="93">
        <v>0</v>
      </c>
      <c r="AF652" s="93">
        <v>1.2257692625979859</v>
      </c>
      <c r="AG652" s="93"/>
      <c r="AH652" s="93">
        <v>0</v>
      </c>
      <c r="AI652" s="93">
        <v>0</v>
      </c>
      <c r="AJ652" s="93">
        <v>0</v>
      </c>
      <c r="AK652" s="93">
        <v>0</v>
      </c>
      <c r="AL652" s="93">
        <v>0</v>
      </c>
      <c r="AM652" s="49" t="s">
        <v>5559</v>
      </c>
      <c r="AN652" s="49"/>
      <c r="AO652" s="48" t="str" cm="1">
        <f t="array" ref="AO652">IFERROR(_xlfn.IFS(
AQ652="MPR ISSUE","PDH",
AQ652="BSS Hardware Issue","BSS",
AQ652="Sites strategiques, MLL, Pylone, etc.","ENVTECH",
AQ652="AKTIVCO DEFAUT GE &amp; POWER Cabinet","AKTIVCO",
AQ652="AKTIVCO Coupure ENEO &amp; Baisse de tension","AKTIVCO GRID ONLY",
AQ652="Coupure ENEO &amp; Baisse de tension","IHS GRID ONLY",
AQ652="Defaut GE &amp; POWER Cabinet","IHS",
AQ652="Sharing","Partners",
AQ652="Sites strategiques &amp; DataCenter","SST &amp; DC",
AQ652="Exclu","Exclu",
AQ652="SAT","SAT",
AQ652="SPARE-ISSUE","SPARE-ISSUE",
AQ652="Fiber CAmtel","TRANS_FO_CAMTEL",
AQ652="Fiber AOF","Fiber AOF",
AQ652="Projet OCM (HUAWEI)","TRAVAUX-HUAWEI",
AQ652="Projet OCM (NOKIA)","TRAVAUX-NOKIA",
AQ652="ACCESS-ISSUE","ACCESS-ISSUE",
AQ652="Projet OCM (ZTE, NOKIA, autres projets)","TRAVAUX OCM",
AQ652="No root CAuse","No root cause",
AQ652="ODU HS","PDH",
AQ652="IP &amp; VLAN","PDH",
AQ652="Warehouse HUAWEI","SPARE-ISSUE",
AQ652="SPARE-HS","SPARE-ISSUE",
AQ652="Power Telco","BSS",AQ652="no impacts","no impacts"
),"")</f>
        <v>No root cause</v>
      </c>
      <c r="AP652" s="48" t="str" cm="1">
        <f t="array" ref="AP652">IFERROR(_xlfn.IFS(
AQ652="MPR ISSUE","TX ISSUE",
AQ652="BSS Hardware Issue","RAN ISSUE",
AQ652="Sites strategiques, MLL, Pylone, etc.","ENVTECH",
AQ652="AKTIVCO DEFAUT GE &amp; POWER Cabinet","POWER ISSUE",
AQ652="AKTIVCO Coupure ENEO &amp; Baisse de tension","POWER ISSUE",
AQ652="Coupure ENEO &amp; Baisse de tension","POWER ISSUE",
AQ652="Defaut GE &amp; POWER Cabinet","POWER ISSUE",
AQ652="Sharing","POWER ISSUE",
AQ652="Sites strategiques &amp; DataCenter","POWER ISSUE",
AQ652="Exclu","Exclu",
AQ652="SAT","TX ISSUE",
AQ652="SPARE-ISSUE","SPARE-ISSUE",
AQ652="Fiber CAmtel","TX ISSUE",
AQ652="Fiber AOF","TX ISSUE",
AQ652="Projet OCM (HUAWEI)","TRAVAUX-HUAWEI",
AQ652="Projet OCM (NOKIA)","TRAVAUX -NOKIA",
AQ652="ACCESS-ISSUE","ACCESS-ISSUE",
AQ652="Projet OCM (ZTE, NOKIA, autres projets)","TRAVAUX OCM",
AQ652="No root CAuse","No root cause",
AQ652="ODU HS","TX ISSUE",
AQ652="IP &amp; VLAN","TX ISSUE",
AQ652="Warehouse HUAWEI","SPARE-ISSUE",
AQ652="SPARE-HS","SPARE-ISSUE",
AQ652="Power Telco","RAN ISSUE",AQ652="no impacts","no impacts"
),"")</f>
        <v>No root cause</v>
      </c>
      <c r="AQ652" s="126" t="s">
        <v>5344</v>
      </c>
      <c r="AR652" s="48" t="str" cm="1">
        <f t="array" ref="AR652">IFERROR(_xlfn.IFS(
AQ652="MPR ISSUE","ACTIVE",
AQ652="BSS Hardware Issue","ACTIVE",
AQ652="Sites strategiques, MLL, Pylone, etc.","PASSIVE",
AQ652="AKTIVCO DEFAUT GE &amp; POWER Cabinet","PASSIVE",
AQ652="AKTIVCO Coupure ENEO &amp; Baisse de tension","PASSIVE",
AQ652="Coupure ENEO &amp; Baisse de tension","PASSIVE",
AQ652="Defaut GE &amp; POWER Cabinet","PASSIVE",
AQ652="Sharing","PASSIVE",
AQ652="Sites strategiques &amp; DataCenter","PASSIVE",
AQ652="Exclu","Exclu",
AQ652="SAT","ACTIVE",
AQ652="SPARE-ISSUE","SPARE-ISSUE",
AQ652="Fiber CAmtel","ACTIVE",
AQ652="Fiber AOF","ACTIVE",
AQ652="Projet OCM (HUAWEI)","PLANNED WORKS",
AQ652="Projet OCM (NOKIA)","PLANNED WORKS",
AQ652="ACCESS-ISSUE","ACCESS-ISSUE",
AQ652="Projet OCM (ZTE, NOKIA, autres projets)","PLANNED WORKS",
AQ652="No root CAuse","No root cause",
AQ652="ODU HS","ACTIVE",
AQ652="IP &amp; VLAN","ACTIVE",
AQ652="Warehouse HUAWEI","SPARE-ISSUE",
AQ652="SPARE-HS","SPARE-ISSUE",
AQ652="Power Telco","ACTIVE", AQ652="no impacts","no impacts"
),"")</f>
        <v>No root cause</v>
      </c>
      <c r="AS652" s="92" t="s">
        <v>5537</v>
      </c>
      <c r="AT652" s="98" t="s">
        <v>1846</v>
      </c>
      <c r="AV652" s="17" t="s">
        <v>5537</v>
      </c>
      <c r="AW652" s="7" t="s">
        <v>5537</v>
      </c>
      <c r="AX652" s="6" t="s">
        <v>5537</v>
      </c>
      <c r="AY652" s="7"/>
      <c r="AZ652" s="3" t="s">
        <v>5537</v>
      </c>
      <c r="BA652" s="18" t="s">
        <v>5537</v>
      </c>
      <c r="BB652" s="18" t="s">
        <v>5537</v>
      </c>
      <c r="BC652" s="18" t="s">
        <v>5537</v>
      </c>
      <c r="BD652" s="18" t="s">
        <v>5537</v>
      </c>
      <c r="BE652" s="18" t="s">
        <v>5537</v>
      </c>
      <c r="BF652" s="18" t="s">
        <v>5537</v>
      </c>
      <c r="BG652" s="18" t="s">
        <v>5537</v>
      </c>
      <c r="BH652" s="18" t="s">
        <v>5537</v>
      </c>
      <c r="BI652" s="18" t="s">
        <v>5537</v>
      </c>
      <c r="BJ652" s="18" t="s">
        <v>5537</v>
      </c>
      <c r="BK652" s="18" t="s">
        <v>5537</v>
      </c>
      <c r="BL652" s="9" t="s">
        <v>5537</v>
      </c>
      <c r="BM652" s="14" t="s">
        <v>5537</v>
      </c>
      <c r="BN652" s="14" t="s">
        <v>5537</v>
      </c>
      <c r="BO652" s="14" t="str">
        <f>_xlfn.XLOOKUP(B652,'[4]cell downs 18042026 17h'!$B:$B,'[4]cell downs 18042026 17h'!$B:$B,"")</f>
        <v/>
      </c>
      <c r="BP652" s="14" t="str">
        <f>_xlfn.XLOOKUP(B652,'[5]Cells Huawei 19042026 15h'!$B:$B,'[5]Cells Huawei 19042026 15h'!$B:$B,"")</f>
        <v/>
      </c>
      <c r="BQ652" s="9" t="str">
        <f>_xlfn.XLOOKUP(B652,'[6]cells down 19042026 9H40'!$B:$B,'[6]cells down 19042026 9H40'!$B:$B,"")</f>
        <v/>
      </c>
      <c r="BR652" s="9" t="s">
        <v>1846</v>
      </c>
      <c r="BS652" s="9" t="s">
        <v>12</v>
      </c>
      <c r="BT652" s="108"/>
    </row>
    <row r="653" spans="1:72" s="9" customFormat="1" x14ac:dyDescent="0.35">
      <c r="A653" s="1" t="s">
        <v>3397</v>
      </c>
      <c r="B653" s="8" t="s">
        <v>3398</v>
      </c>
      <c r="C653" s="3" t="str">
        <f>_xlfn.XLOOKUP(B653,'[1]daily break down'!$D:$D,'[1]daily break down'!$E:$E,"")</f>
        <v>Douala</v>
      </c>
      <c r="D653" s="1" t="s">
        <v>11</v>
      </c>
      <c r="E653" s="1" t="s">
        <v>12</v>
      </c>
      <c r="F653" s="3" t="s">
        <v>31</v>
      </c>
      <c r="G653" s="1" t="s">
        <v>32</v>
      </c>
      <c r="H653" s="34" t="str">
        <f>_xlfn.XLOOKUP(B653,[2]CALCULATION!$B:$B,[2]CALCULATION!$H:$H,"")</f>
        <v>ZTE</v>
      </c>
      <c r="I653" s="28">
        <v>0</v>
      </c>
      <c r="J653" s="28">
        <v>0</v>
      </c>
      <c r="K653" s="28">
        <v>0</v>
      </c>
      <c r="L653" s="28">
        <v>0</v>
      </c>
      <c r="M653" s="28">
        <v>0</v>
      </c>
      <c r="N653" s="28">
        <v>0</v>
      </c>
      <c r="O653" s="28">
        <v>0</v>
      </c>
      <c r="P653" s="28">
        <v>0</v>
      </c>
      <c r="Q653" s="28">
        <v>0</v>
      </c>
      <c r="R653" s="28">
        <v>0</v>
      </c>
      <c r="S653" s="93">
        <v>0</v>
      </c>
      <c r="T653" s="93">
        <f>_xlfn.XLOOKUP(B653,'[3]Nur des jours'!$B:$B,'[3]Nur des jours'!$U:$U,"")</f>
        <v>0</v>
      </c>
      <c r="U653" s="93">
        <v>0</v>
      </c>
      <c r="V653" s="93">
        <v>0</v>
      </c>
      <c r="W653" s="93">
        <v>0</v>
      </c>
      <c r="X653" s="93">
        <v>0</v>
      </c>
      <c r="Y653" s="93">
        <v>0</v>
      </c>
      <c r="Z653" s="93">
        <v>0</v>
      </c>
      <c r="AA653" s="93">
        <v>0</v>
      </c>
      <c r="AB653" s="93">
        <v>0</v>
      </c>
      <c r="AC653" s="93">
        <f>_xlfn.XLOOKUP(B653,'[3]Nur des jours'!$B:$B,'[3]Nur des jours'!$N:$N,"")</f>
        <v>0</v>
      </c>
      <c r="AD653" s="93">
        <v>0</v>
      </c>
      <c r="AE653" s="93">
        <v>0</v>
      </c>
      <c r="AF653" s="93">
        <v>1.0967681411282613</v>
      </c>
      <c r="AG653" s="93"/>
      <c r="AH653" s="93">
        <v>0</v>
      </c>
      <c r="AI653" s="93">
        <v>0</v>
      </c>
      <c r="AJ653" s="93">
        <v>0</v>
      </c>
      <c r="AK653" s="93">
        <v>0</v>
      </c>
      <c r="AL653" s="93">
        <v>0</v>
      </c>
      <c r="AM653" s="49" t="s">
        <v>5559</v>
      </c>
      <c r="AN653" s="49"/>
      <c r="AO653" s="48" t="str" cm="1">
        <f t="array" ref="AO653">IFERROR(_xlfn.IFS(
AQ653="MPR ISSUE","PDH",
AQ653="BSS Hardware Issue","BSS",
AQ653="Sites strategiques, MLL, Pylone, etc.","ENVTECH",
AQ653="AKTIVCO DEFAUT GE &amp; POWER Cabinet","AKTIVCO",
AQ653="AKTIVCO Coupure ENEO &amp; Baisse de tension","AKTIVCO GRID ONLY",
AQ653="Coupure ENEO &amp; Baisse de tension","IHS GRID ONLY",
AQ653="Defaut GE &amp; POWER Cabinet","IHS",
AQ653="Sharing","Partners",
AQ653="Sites strategiques &amp; DataCenter","SST &amp; DC",
AQ653="Exclu","Exclu",
AQ653="SAT","SAT",
AQ653="SPARE-ISSUE","SPARE-ISSUE",
AQ653="Fiber CAmtel","TRANS_FO_CAMTEL",
AQ653="Fiber AOF","Fiber AOF",
AQ653="Projet OCM (HUAWEI)","TRAVAUX-HUAWEI",
AQ653="Projet OCM (NOKIA)","TRAVAUX-NOKIA",
AQ653="ACCESS-ISSUE","ACCESS-ISSUE",
AQ653="Projet OCM (ZTE, NOKIA, autres projets)","TRAVAUX OCM",
AQ653="No root CAuse","No root cause",
AQ653="ODU HS","PDH",
AQ653="IP &amp; VLAN","PDH",
AQ653="Warehouse HUAWEI","SPARE-ISSUE",
AQ653="SPARE-HS","SPARE-ISSUE",
AQ653="Power Telco","BSS",AQ653="no impacts","no impacts"
),"")</f>
        <v>No root cause</v>
      </c>
      <c r="AP653" s="48" t="str" cm="1">
        <f t="array" ref="AP653">IFERROR(_xlfn.IFS(
AQ653="MPR ISSUE","TX ISSUE",
AQ653="BSS Hardware Issue","RAN ISSUE",
AQ653="Sites strategiques, MLL, Pylone, etc.","ENVTECH",
AQ653="AKTIVCO DEFAUT GE &amp; POWER Cabinet","POWER ISSUE",
AQ653="AKTIVCO Coupure ENEO &amp; Baisse de tension","POWER ISSUE",
AQ653="Coupure ENEO &amp; Baisse de tension","POWER ISSUE",
AQ653="Defaut GE &amp; POWER Cabinet","POWER ISSUE",
AQ653="Sharing","POWER ISSUE",
AQ653="Sites strategiques &amp; DataCenter","POWER ISSUE",
AQ653="Exclu","Exclu",
AQ653="SAT","TX ISSUE",
AQ653="SPARE-ISSUE","SPARE-ISSUE",
AQ653="Fiber CAmtel","TX ISSUE",
AQ653="Fiber AOF","TX ISSUE",
AQ653="Projet OCM (HUAWEI)","TRAVAUX-HUAWEI",
AQ653="Projet OCM (NOKIA)","TRAVAUX -NOKIA",
AQ653="ACCESS-ISSUE","ACCESS-ISSUE",
AQ653="Projet OCM (ZTE, NOKIA, autres projets)","TRAVAUX OCM",
AQ653="No root CAuse","No root cause",
AQ653="ODU HS","TX ISSUE",
AQ653="IP &amp; VLAN","TX ISSUE",
AQ653="Warehouse HUAWEI","SPARE-ISSUE",
AQ653="SPARE-HS","SPARE-ISSUE",
AQ653="Power Telco","RAN ISSUE",AQ653="no impacts","no impacts"
),"")</f>
        <v>No root cause</v>
      </c>
      <c r="AQ653" s="126" t="s">
        <v>5344</v>
      </c>
      <c r="AR653" s="48" t="str" cm="1">
        <f t="array" ref="AR653">IFERROR(_xlfn.IFS(
AQ653="MPR ISSUE","ACTIVE",
AQ653="BSS Hardware Issue","ACTIVE",
AQ653="Sites strategiques, MLL, Pylone, etc.","PASSIVE",
AQ653="AKTIVCO DEFAUT GE &amp; POWER Cabinet","PASSIVE",
AQ653="AKTIVCO Coupure ENEO &amp; Baisse de tension","PASSIVE",
AQ653="Coupure ENEO &amp; Baisse de tension","PASSIVE",
AQ653="Defaut GE &amp; POWER Cabinet","PASSIVE",
AQ653="Sharing","PASSIVE",
AQ653="Sites strategiques &amp; DataCenter","PASSIVE",
AQ653="Exclu","Exclu",
AQ653="SAT","ACTIVE",
AQ653="SPARE-ISSUE","SPARE-ISSUE",
AQ653="Fiber CAmtel","ACTIVE",
AQ653="Fiber AOF","ACTIVE",
AQ653="Projet OCM (HUAWEI)","PLANNED WORKS",
AQ653="Projet OCM (NOKIA)","PLANNED WORKS",
AQ653="ACCESS-ISSUE","ACCESS-ISSUE",
AQ653="Projet OCM (ZTE, NOKIA, autres projets)","PLANNED WORKS",
AQ653="No root CAuse","No root cause",
AQ653="ODU HS","ACTIVE",
AQ653="IP &amp; VLAN","ACTIVE",
AQ653="Warehouse HUAWEI","SPARE-ISSUE",
AQ653="SPARE-HS","SPARE-ISSUE",
AQ653="Power Telco","ACTIVE", AQ653="no impacts","no impacts"
),"")</f>
        <v>No root cause</v>
      </c>
      <c r="AS653" s="92" t="s">
        <v>5537</v>
      </c>
      <c r="AT653" s="98" t="s">
        <v>3398</v>
      </c>
      <c r="AV653" s="17" t="s">
        <v>5537</v>
      </c>
      <c r="AW653" s="7" t="s">
        <v>5537</v>
      </c>
      <c r="AX653" s="6" t="s">
        <v>5537</v>
      </c>
      <c r="AY653" s="7"/>
      <c r="AZ653" s="3" t="s">
        <v>5537</v>
      </c>
      <c r="BA653" s="18" t="s">
        <v>5537</v>
      </c>
      <c r="BB653" s="18" t="s">
        <v>5537</v>
      </c>
      <c r="BC653" s="18" t="s">
        <v>5537</v>
      </c>
      <c r="BD653" s="18" t="s">
        <v>5537</v>
      </c>
      <c r="BE653" s="18" t="s">
        <v>5537</v>
      </c>
      <c r="BF653" s="18" t="s">
        <v>5537</v>
      </c>
      <c r="BG653" s="18" t="s">
        <v>5537</v>
      </c>
      <c r="BH653" s="18" t="s">
        <v>5537</v>
      </c>
      <c r="BI653" s="18" t="s">
        <v>5537</v>
      </c>
      <c r="BJ653" s="18" t="s">
        <v>5537</v>
      </c>
      <c r="BK653" s="18" t="s">
        <v>5537</v>
      </c>
      <c r="BL653" s="9" t="s">
        <v>5537</v>
      </c>
      <c r="BM653" s="14" t="s">
        <v>5537</v>
      </c>
      <c r="BN653" s="14" t="s">
        <v>5537</v>
      </c>
      <c r="BO653" s="14" t="str">
        <f>_xlfn.XLOOKUP(B653,'[4]cell downs 18042026 17h'!$B:$B,'[4]cell downs 18042026 17h'!$B:$B,"")</f>
        <v/>
      </c>
      <c r="BP653" s="14" t="str">
        <f>_xlfn.XLOOKUP(B653,'[5]Cells Huawei 19042026 15h'!$B:$B,'[5]Cells Huawei 19042026 15h'!$B:$B,"")</f>
        <v/>
      </c>
      <c r="BQ653" s="9" t="str">
        <f>_xlfn.XLOOKUP(B653,'[6]cells down 19042026 9H40'!$B:$B,'[6]cells down 19042026 9H40'!$B:$B,"")</f>
        <v/>
      </c>
      <c r="BR653" s="9" t="s">
        <v>3398</v>
      </c>
      <c r="BS653" s="9" t="s">
        <v>12</v>
      </c>
      <c r="BT653" s="108"/>
    </row>
    <row r="654" spans="1:72" s="9" customFormat="1" x14ac:dyDescent="0.35">
      <c r="A654" s="1" t="s">
        <v>1911</v>
      </c>
      <c r="B654" s="8" t="s">
        <v>1912</v>
      </c>
      <c r="C654" s="3" t="str">
        <f>_xlfn.XLOOKUP(B654,'[1]daily break down'!$D:$D,'[1]daily break down'!$E:$E,"")</f>
        <v>Yaounde</v>
      </c>
      <c r="D654" s="1" t="s">
        <v>11</v>
      </c>
      <c r="E654" s="1" t="s">
        <v>145</v>
      </c>
      <c r="F654" s="3" t="s">
        <v>37</v>
      </c>
      <c r="G654" s="1" t="s">
        <v>38</v>
      </c>
      <c r="H654" s="34" t="str">
        <f>_xlfn.XLOOKUP(B654,[2]CALCULATION!$B:$B,[2]CALCULATION!$H:$H,"")</f>
        <v>ZTE</v>
      </c>
      <c r="I654" s="28">
        <v>0</v>
      </c>
      <c r="J654" s="28">
        <v>0</v>
      </c>
      <c r="K654" s="28">
        <v>0</v>
      </c>
      <c r="L654" s="28">
        <v>0</v>
      </c>
      <c r="M654" s="28">
        <v>0</v>
      </c>
      <c r="N654" s="28">
        <v>0</v>
      </c>
      <c r="O654" s="28">
        <v>0</v>
      </c>
      <c r="P654" s="28">
        <v>0</v>
      </c>
      <c r="Q654" s="28">
        <v>0</v>
      </c>
      <c r="R654" s="28">
        <v>0</v>
      </c>
      <c r="S654" s="93">
        <v>0</v>
      </c>
      <c r="T654" s="93">
        <f>_xlfn.XLOOKUP(B654,'[3]Nur des jours'!$B:$B,'[3]Nur des jours'!$U:$U,"")</f>
        <v>0</v>
      </c>
      <c r="U654" s="93">
        <v>8.1130701161134944</v>
      </c>
      <c r="V654" s="93">
        <v>0</v>
      </c>
      <c r="W654" s="93">
        <v>0</v>
      </c>
      <c r="X654" s="93">
        <v>0</v>
      </c>
      <c r="Y654" s="93">
        <v>0</v>
      </c>
      <c r="Z654" s="93">
        <v>0</v>
      </c>
      <c r="AA654" s="93">
        <v>0</v>
      </c>
      <c r="AB654" s="93">
        <v>0</v>
      </c>
      <c r="AC654" s="93">
        <f>_xlfn.XLOOKUP(B654,'[3]Nur des jours'!$B:$B,'[3]Nur des jours'!$N:$N,"")</f>
        <v>1.3834135198454478</v>
      </c>
      <c r="AD654" s="93">
        <v>1.3834135198454478</v>
      </c>
      <c r="AE654" s="93">
        <v>0</v>
      </c>
      <c r="AF654" s="93">
        <v>1.0881894684575939</v>
      </c>
      <c r="AG654" s="93"/>
      <c r="AH654" s="93">
        <v>0</v>
      </c>
      <c r="AI654" s="93">
        <v>0</v>
      </c>
      <c r="AJ654" s="93">
        <v>0</v>
      </c>
      <c r="AK654" s="93">
        <v>0</v>
      </c>
      <c r="AL654" s="93">
        <v>0</v>
      </c>
      <c r="AM654" s="49" t="s">
        <v>5559</v>
      </c>
      <c r="AN654" s="49"/>
      <c r="AO654" s="48" t="str" cm="1">
        <f t="array" ref="AO654">IFERROR(_xlfn.IFS(
AQ654="MPR ISSUE","PDH",
AQ654="BSS Hardware Issue","BSS",
AQ654="Sites strategiques, MLL, Pylone, etc.","ENVTECH",
AQ654="AKTIVCO DEFAUT GE &amp; POWER Cabinet","AKTIVCO",
AQ654="AKTIVCO Coupure ENEO &amp; Baisse de tension","AKTIVCO GRID ONLY",
AQ654="Coupure ENEO &amp; Baisse de tension","IHS GRID ONLY",
AQ654="Defaut GE &amp; POWER Cabinet","IHS",
AQ654="Sharing","Partners",
AQ654="Sites strategiques &amp; DataCenter","SST &amp; DC",
AQ654="Exclu","Exclu",
AQ654="SAT","SAT",
AQ654="SPARE-ISSUE","SPARE-ISSUE",
AQ654="Fiber CAmtel","TRANS_FO_CAMTEL",
AQ654="Fiber AOF","Fiber AOF",
AQ654="Projet OCM (HUAWEI)","TRAVAUX-HUAWEI",
AQ654="Projet OCM (NOKIA)","TRAVAUX-NOKIA",
AQ654="ACCESS-ISSUE","ACCESS-ISSUE",
AQ654="Projet OCM (ZTE, NOKIA, autres projets)","TRAVAUX OCM",
AQ654="No root CAuse","No root cause",
AQ654="ODU HS","PDH",
AQ654="IP &amp; VLAN","PDH",
AQ654="Warehouse HUAWEI","SPARE-ISSUE",
AQ654="SPARE-HS","SPARE-ISSUE",
AQ654="Power Telco","BSS",AQ654="no impacts","no impacts"
),"")</f>
        <v>No root cause</v>
      </c>
      <c r="AP654" s="48" t="str" cm="1">
        <f t="array" ref="AP654">IFERROR(_xlfn.IFS(
AQ654="MPR ISSUE","TX ISSUE",
AQ654="BSS Hardware Issue","RAN ISSUE",
AQ654="Sites strategiques, MLL, Pylone, etc.","ENVTECH",
AQ654="AKTIVCO DEFAUT GE &amp; POWER Cabinet","POWER ISSUE",
AQ654="AKTIVCO Coupure ENEO &amp; Baisse de tension","POWER ISSUE",
AQ654="Coupure ENEO &amp; Baisse de tension","POWER ISSUE",
AQ654="Defaut GE &amp; POWER Cabinet","POWER ISSUE",
AQ654="Sharing","POWER ISSUE",
AQ654="Sites strategiques &amp; DataCenter","POWER ISSUE",
AQ654="Exclu","Exclu",
AQ654="SAT","TX ISSUE",
AQ654="SPARE-ISSUE","SPARE-ISSUE",
AQ654="Fiber CAmtel","TX ISSUE",
AQ654="Fiber AOF","TX ISSUE",
AQ654="Projet OCM (HUAWEI)","TRAVAUX-HUAWEI",
AQ654="Projet OCM (NOKIA)","TRAVAUX -NOKIA",
AQ654="ACCESS-ISSUE","ACCESS-ISSUE",
AQ654="Projet OCM (ZTE, NOKIA, autres projets)","TRAVAUX OCM",
AQ654="No root CAuse","No root cause",
AQ654="ODU HS","TX ISSUE",
AQ654="IP &amp; VLAN","TX ISSUE",
AQ654="Warehouse HUAWEI","SPARE-ISSUE",
AQ654="SPARE-HS","SPARE-ISSUE",
AQ654="Power Telco","RAN ISSUE",AQ654="no impacts","no impacts"
),"")</f>
        <v>No root cause</v>
      </c>
      <c r="AQ654" s="126" t="s">
        <v>5344</v>
      </c>
      <c r="AR654" s="48" t="str" cm="1">
        <f t="array" ref="AR654">IFERROR(_xlfn.IFS(
AQ654="MPR ISSUE","ACTIVE",
AQ654="BSS Hardware Issue","ACTIVE",
AQ654="Sites strategiques, MLL, Pylone, etc.","PASSIVE",
AQ654="AKTIVCO DEFAUT GE &amp; POWER Cabinet","PASSIVE",
AQ654="AKTIVCO Coupure ENEO &amp; Baisse de tension","PASSIVE",
AQ654="Coupure ENEO &amp; Baisse de tension","PASSIVE",
AQ654="Defaut GE &amp; POWER Cabinet","PASSIVE",
AQ654="Sharing","PASSIVE",
AQ654="Sites strategiques &amp; DataCenter","PASSIVE",
AQ654="Exclu","Exclu",
AQ654="SAT","ACTIVE",
AQ654="SPARE-ISSUE","SPARE-ISSUE",
AQ654="Fiber CAmtel","ACTIVE",
AQ654="Fiber AOF","ACTIVE",
AQ654="Projet OCM (HUAWEI)","PLANNED WORKS",
AQ654="Projet OCM (NOKIA)","PLANNED WORKS",
AQ654="ACCESS-ISSUE","ACCESS-ISSUE",
AQ654="Projet OCM (ZTE, NOKIA, autres projets)","PLANNED WORKS",
AQ654="No root CAuse","No root cause",
AQ654="ODU HS","ACTIVE",
AQ654="IP &amp; VLAN","ACTIVE",
AQ654="Warehouse HUAWEI","SPARE-ISSUE",
AQ654="SPARE-HS","SPARE-ISSUE",
AQ654="Power Telco","ACTIVE", AQ654="no impacts","no impacts"
),"")</f>
        <v>No root cause</v>
      </c>
      <c r="AS654" s="92" t="s">
        <v>5537</v>
      </c>
      <c r="AT654" s="98" t="s">
        <v>1912</v>
      </c>
      <c r="AV654" s="17" t="s">
        <v>5537</v>
      </c>
      <c r="AW654" s="7" t="s">
        <v>5537</v>
      </c>
      <c r="AX654" s="6" t="s">
        <v>5537</v>
      </c>
      <c r="AY654" s="7"/>
      <c r="AZ654" s="3" t="s">
        <v>5537</v>
      </c>
      <c r="BA654" s="18" t="s">
        <v>5537</v>
      </c>
      <c r="BB654" s="18" t="s">
        <v>5537</v>
      </c>
      <c r="BC654" s="18" t="s">
        <v>5537</v>
      </c>
      <c r="BD654" s="18" t="s">
        <v>5537</v>
      </c>
      <c r="BE654" s="18" t="s">
        <v>5537</v>
      </c>
      <c r="BF654" s="18" t="s">
        <v>5537</v>
      </c>
      <c r="BG654" s="18" t="s">
        <v>5537</v>
      </c>
      <c r="BH654" s="18" t="s">
        <v>5537</v>
      </c>
      <c r="BI654" s="18" t="s">
        <v>5537</v>
      </c>
      <c r="BJ654" s="18" t="s">
        <v>5537</v>
      </c>
      <c r="BK654" s="18" t="s">
        <v>5537</v>
      </c>
      <c r="BL654" s="9" t="s">
        <v>5537</v>
      </c>
      <c r="BM654" s="14" t="s">
        <v>5537</v>
      </c>
      <c r="BN654" s="14" t="s">
        <v>5537</v>
      </c>
      <c r="BO654" s="14" t="str">
        <f>_xlfn.XLOOKUP(B654,'[4]cell downs 18042026 17h'!$B:$B,'[4]cell downs 18042026 17h'!$B:$B,"")</f>
        <v/>
      </c>
      <c r="BP654" s="14" t="str">
        <f>_xlfn.XLOOKUP(B654,'[5]Cells Huawei 19042026 15h'!$B:$B,'[5]Cells Huawei 19042026 15h'!$B:$B,"")</f>
        <v/>
      </c>
      <c r="BQ654" s="9" t="str">
        <f>_xlfn.XLOOKUP(B654,'[6]cells down 19042026 9H40'!$B:$B,'[6]cells down 19042026 9H40'!$B:$B,"")</f>
        <v/>
      </c>
      <c r="BR654" s="9" t="s">
        <v>1912</v>
      </c>
      <c r="BS654" s="9" t="s">
        <v>5537</v>
      </c>
      <c r="BT654" s="108"/>
    </row>
    <row r="655" spans="1:72" s="9" customFormat="1" x14ac:dyDescent="0.35">
      <c r="A655" s="1" t="s">
        <v>482</v>
      </c>
      <c r="B655" s="8" t="s">
        <v>483</v>
      </c>
      <c r="C655" s="3" t="str">
        <f>_xlfn.XLOOKUP(B655,'[1]daily break down'!$D:$D,'[1]daily break down'!$E:$E,"")</f>
        <v>LITTORAL</v>
      </c>
      <c r="D655" s="1" t="s">
        <v>21</v>
      </c>
      <c r="E655" s="1" t="s">
        <v>36</v>
      </c>
      <c r="F655" s="3" t="s">
        <v>31</v>
      </c>
      <c r="G655" s="1" t="s">
        <v>484</v>
      </c>
      <c r="H655" s="34" t="str">
        <f>_xlfn.XLOOKUP(B655,[2]CALCULATION!$B:$B,[2]CALCULATION!$H:$H,"")</f>
        <v>ZTE</v>
      </c>
      <c r="I655" s="28">
        <v>0</v>
      </c>
      <c r="J655" s="28">
        <v>0</v>
      </c>
      <c r="K655" s="28">
        <v>0</v>
      </c>
      <c r="L655" s="28">
        <v>0</v>
      </c>
      <c r="M655" s="28">
        <v>0</v>
      </c>
      <c r="N655" s="28">
        <v>1.9439343612045668</v>
      </c>
      <c r="O655" s="28">
        <v>1.4134121215753088</v>
      </c>
      <c r="P655" s="28">
        <v>3.7399802530012871</v>
      </c>
      <c r="Q655" s="28">
        <v>1.8795675635570852</v>
      </c>
      <c r="R655" s="28">
        <v>1.4064921111881596</v>
      </c>
      <c r="S655" s="93">
        <v>2.739039987672395</v>
      </c>
      <c r="T655" s="93">
        <f>_xlfn.XLOOKUP(B655,'[3]Nur des jours'!$B:$B,'[3]Nur des jours'!$U:$U,"")</f>
        <v>0</v>
      </c>
      <c r="U655" s="93">
        <v>1.467933955991588</v>
      </c>
      <c r="V655" s="93">
        <v>0</v>
      </c>
      <c r="W655" s="93">
        <v>0</v>
      </c>
      <c r="X655" s="93">
        <v>3.4318257698333205</v>
      </c>
      <c r="Y655" s="93">
        <v>0</v>
      </c>
      <c r="Z655" s="93">
        <v>0.85374736397542572</v>
      </c>
      <c r="AA655" s="93">
        <v>1.0140133777355458</v>
      </c>
      <c r="AB655" s="93">
        <v>2.1827282247961808</v>
      </c>
      <c r="AC655" s="93">
        <f>_xlfn.XLOOKUP(B655,'[3]Nur des jours'!$B:$B,'[3]Nur des jours'!$N:$N,"")</f>
        <v>0</v>
      </c>
      <c r="AD655" s="93">
        <v>0</v>
      </c>
      <c r="AE655" s="93">
        <v>1.5974344596541992</v>
      </c>
      <c r="AF655" s="93">
        <v>1.0691237697362979</v>
      </c>
      <c r="AG655" s="93"/>
      <c r="AH655" s="93">
        <v>0</v>
      </c>
      <c r="AI655" s="93">
        <v>0</v>
      </c>
      <c r="AJ655" s="93">
        <v>0</v>
      </c>
      <c r="AK655" s="93">
        <v>0</v>
      </c>
      <c r="AL655" s="93">
        <v>0</v>
      </c>
      <c r="AM655" s="49" t="s">
        <v>5559</v>
      </c>
      <c r="AN655" s="49"/>
      <c r="AO655" s="48" t="str" cm="1">
        <f t="array" ref="AO655">IFERROR(_xlfn.IFS(
AQ655="MPR ISSUE","PDH",
AQ655="BSS Hardware Issue","BSS",
AQ655="Sites strategiques, MLL, Pylone, etc.","ENVTECH",
AQ655="AKTIVCO DEFAUT GE &amp; POWER Cabinet","AKTIVCO",
AQ655="AKTIVCO Coupure ENEO &amp; Baisse de tension","AKTIVCO GRID ONLY",
AQ655="Coupure ENEO &amp; Baisse de tension","IHS GRID ONLY",
AQ655="Defaut GE &amp; POWER Cabinet","IHS",
AQ655="Sharing","Partners",
AQ655="Sites strategiques &amp; DataCenter","SST &amp; DC",
AQ655="Exclu","Exclu",
AQ655="SAT","SAT",
AQ655="SPARE-ISSUE","SPARE-ISSUE",
AQ655="Fiber CAmtel","TRANS_FO_CAMTEL",
AQ655="Fiber AOF","Fiber AOF",
AQ655="Projet OCM (HUAWEI)","TRAVAUX-HUAWEI",
AQ655="Projet OCM (NOKIA)","TRAVAUX-NOKIA",
AQ655="ACCESS-ISSUE","ACCESS-ISSUE",
AQ655="Projet OCM (ZTE, NOKIA, autres projets)","TRAVAUX OCM",
AQ655="No root CAuse","No root cause",
AQ655="ODU HS","PDH",
AQ655="IP &amp; VLAN","PDH",
AQ655="Warehouse HUAWEI","SPARE-ISSUE",
AQ655="SPARE-HS","SPARE-ISSUE",
AQ655="Power Telco","BSS",AQ655="no impacts","no impacts"
),"")</f>
        <v>No root cause</v>
      </c>
      <c r="AP655" s="48" t="str" cm="1">
        <f t="array" ref="AP655">IFERROR(_xlfn.IFS(
AQ655="MPR ISSUE","TX ISSUE",
AQ655="BSS Hardware Issue","RAN ISSUE",
AQ655="Sites strategiques, MLL, Pylone, etc.","ENVTECH",
AQ655="AKTIVCO DEFAUT GE &amp; POWER Cabinet","POWER ISSUE",
AQ655="AKTIVCO Coupure ENEO &amp; Baisse de tension","POWER ISSUE",
AQ655="Coupure ENEO &amp; Baisse de tension","POWER ISSUE",
AQ655="Defaut GE &amp; POWER Cabinet","POWER ISSUE",
AQ655="Sharing","POWER ISSUE",
AQ655="Sites strategiques &amp; DataCenter","POWER ISSUE",
AQ655="Exclu","Exclu",
AQ655="SAT","TX ISSUE",
AQ655="SPARE-ISSUE","SPARE-ISSUE",
AQ655="Fiber CAmtel","TX ISSUE",
AQ655="Fiber AOF","TX ISSUE",
AQ655="Projet OCM (HUAWEI)","TRAVAUX-HUAWEI",
AQ655="Projet OCM (NOKIA)","TRAVAUX -NOKIA",
AQ655="ACCESS-ISSUE","ACCESS-ISSUE",
AQ655="Projet OCM (ZTE, NOKIA, autres projets)","TRAVAUX OCM",
AQ655="No root CAuse","No root cause",
AQ655="ODU HS","TX ISSUE",
AQ655="IP &amp; VLAN","TX ISSUE",
AQ655="Warehouse HUAWEI","SPARE-ISSUE",
AQ655="SPARE-HS","SPARE-ISSUE",
AQ655="Power Telco","RAN ISSUE",AQ655="no impacts","no impacts"
),"")</f>
        <v>No root cause</v>
      </c>
      <c r="AQ655" s="67" t="s">
        <v>5344</v>
      </c>
      <c r="AR655" s="48" t="str" cm="1">
        <f t="array" ref="AR655">IFERROR(_xlfn.IFS(
AQ655="MPR ISSUE","ACTIVE",
AQ655="BSS Hardware Issue","ACTIVE",
AQ655="Sites strategiques, MLL, Pylone, etc.","PASSIVE",
AQ655="AKTIVCO DEFAUT GE &amp; POWER Cabinet","PASSIVE",
AQ655="AKTIVCO Coupure ENEO &amp; Baisse de tension","PASSIVE",
AQ655="Coupure ENEO &amp; Baisse de tension","PASSIVE",
AQ655="Defaut GE &amp; POWER Cabinet","PASSIVE",
AQ655="Sharing","PASSIVE",
AQ655="Sites strategiques &amp; DataCenter","PASSIVE",
AQ655="Exclu","Exclu",
AQ655="SAT","ACTIVE",
AQ655="SPARE-ISSUE","SPARE-ISSUE",
AQ655="Fiber CAmtel","ACTIVE",
AQ655="Fiber AOF","ACTIVE",
AQ655="Projet OCM (HUAWEI)","PLANNED WORKS",
AQ655="Projet OCM (NOKIA)","PLANNED WORKS",
AQ655="ACCESS-ISSUE","ACCESS-ISSUE",
AQ655="Projet OCM (ZTE, NOKIA, autres projets)","PLANNED WORKS",
AQ655="No root CAuse","No root cause",
AQ655="ODU HS","ACTIVE",
AQ655="IP &amp; VLAN","ACTIVE",
AQ655="Warehouse HUAWEI","SPARE-ISSUE",
AQ655="SPARE-HS","SPARE-ISSUE",
AQ655="Power Telco","ACTIVE", AQ655="no impacts","no impacts"
),"")</f>
        <v>No root cause</v>
      </c>
      <c r="AS655" s="92" t="s">
        <v>5537</v>
      </c>
      <c r="AT655" s="98" t="s">
        <v>483</v>
      </c>
      <c r="AV655" s="17" t="s">
        <v>5537</v>
      </c>
      <c r="AW655" s="7" t="s">
        <v>5537</v>
      </c>
      <c r="AX655" s="6" t="s">
        <v>5537</v>
      </c>
      <c r="AY655" s="7"/>
      <c r="AZ655" s="3" t="s">
        <v>5537</v>
      </c>
      <c r="BA655" s="18" t="s">
        <v>5537</v>
      </c>
      <c r="BB655" s="18" t="s">
        <v>5537</v>
      </c>
      <c r="BC655" s="18" t="s">
        <v>5537</v>
      </c>
      <c r="BD655" s="18" t="s">
        <v>5537</v>
      </c>
      <c r="BE655" s="18" t="s">
        <v>5537</v>
      </c>
      <c r="BF655" s="18" t="s">
        <v>5537</v>
      </c>
      <c r="BG655" s="18" t="s">
        <v>5537</v>
      </c>
      <c r="BH655" s="18" t="s">
        <v>5537</v>
      </c>
      <c r="BI655" s="18" t="s">
        <v>5537</v>
      </c>
      <c r="BJ655" s="18" t="s">
        <v>5537</v>
      </c>
      <c r="BK655" s="18" t="s">
        <v>5537</v>
      </c>
      <c r="BL655" s="9" t="s">
        <v>5537</v>
      </c>
      <c r="BM655" s="14" t="s">
        <v>5537</v>
      </c>
      <c r="BN655" s="14" t="s">
        <v>5537</v>
      </c>
      <c r="BO655" s="14" t="str">
        <f>_xlfn.XLOOKUP(B655,'[4]cell downs 18042026 17h'!$B:$B,'[4]cell downs 18042026 17h'!$B:$B,"")</f>
        <v/>
      </c>
      <c r="BP655" s="14" t="str">
        <f>_xlfn.XLOOKUP(B655,'[5]Cells Huawei 19042026 15h'!$B:$B,'[5]Cells Huawei 19042026 15h'!$B:$B,"")</f>
        <v/>
      </c>
      <c r="BQ655" s="9" t="str">
        <f>_xlfn.XLOOKUP(B655,'[6]cells down 19042026 9H40'!$B:$B,'[6]cells down 19042026 9H40'!$B:$B,"")</f>
        <v/>
      </c>
      <c r="BR655" s="9" t="s">
        <v>5537</v>
      </c>
      <c r="BS655" s="9" t="s">
        <v>318</v>
      </c>
      <c r="BT655" s="108"/>
    </row>
    <row r="656" spans="1:72" s="9" customFormat="1" x14ac:dyDescent="0.35">
      <c r="A656" s="1" t="s">
        <v>4541</v>
      </c>
      <c r="B656" s="8" t="s">
        <v>4542</v>
      </c>
      <c r="C656" s="3" t="str">
        <f>_xlfn.XLOOKUP(B656,'[1]daily break down'!$D:$D,'[1]daily break down'!$E:$E,"")</f>
        <v>Yaounde</v>
      </c>
      <c r="D656" s="1" t="s">
        <v>11</v>
      </c>
      <c r="E656" s="1" t="s">
        <v>12</v>
      </c>
      <c r="F656" s="3" t="s">
        <v>37</v>
      </c>
      <c r="G656" s="1" t="s">
        <v>38</v>
      </c>
      <c r="H656" s="34" t="str">
        <f>_xlfn.XLOOKUP(B656,[2]CALCULATION!$B:$B,[2]CALCULATION!$H:$H,"")</f>
        <v>ZTE</v>
      </c>
      <c r="I656" s="28">
        <v>0</v>
      </c>
      <c r="J656" s="28">
        <v>0</v>
      </c>
      <c r="K656" s="28">
        <v>0</v>
      </c>
      <c r="L656" s="28">
        <v>0</v>
      </c>
      <c r="M656" s="28">
        <v>0</v>
      </c>
      <c r="N656" s="28">
        <v>0</v>
      </c>
      <c r="O656" s="28">
        <v>0</v>
      </c>
      <c r="P656" s="28">
        <v>0</v>
      </c>
      <c r="Q656" s="28">
        <v>0</v>
      </c>
      <c r="R656" s="28">
        <v>0</v>
      </c>
      <c r="S656" s="93">
        <v>0</v>
      </c>
      <c r="T656" s="93">
        <f>_xlfn.XLOOKUP(B656,'[3]Nur des jours'!$B:$B,'[3]Nur des jours'!$U:$U,"")</f>
        <v>3.4689227327335093E-2</v>
      </c>
      <c r="U656" s="93">
        <v>0</v>
      </c>
      <c r="V656" s="93">
        <v>0</v>
      </c>
      <c r="W656" s="93">
        <v>3.4689227327335093E-2</v>
      </c>
      <c r="X656" s="93">
        <v>0.1329605088561866</v>
      </c>
      <c r="Y656" s="93">
        <v>0.11517893577374269</v>
      </c>
      <c r="Z656" s="93">
        <v>0</v>
      </c>
      <c r="AA656" s="93">
        <v>3.6574751807050125</v>
      </c>
      <c r="AB656" s="93">
        <v>0</v>
      </c>
      <c r="AC656" s="93">
        <f>_xlfn.XLOOKUP(B656,'[3]Nur des jours'!$B:$B,'[3]Nur des jours'!$N:$N,"")</f>
        <v>0</v>
      </c>
      <c r="AD656" s="93">
        <v>0</v>
      </c>
      <c r="AE656" s="93">
        <v>6.0960297688859057E-2</v>
      </c>
      <c r="AF656" s="93">
        <v>1.047810851147009</v>
      </c>
      <c r="AG656" s="93"/>
      <c r="AH656" s="93">
        <v>0</v>
      </c>
      <c r="AI656" s="93">
        <v>0</v>
      </c>
      <c r="AJ656" s="93">
        <v>0</v>
      </c>
      <c r="AK656" s="93">
        <v>0</v>
      </c>
      <c r="AL656" s="93">
        <v>0</v>
      </c>
      <c r="AM656" s="49" t="s">
        <v>5559</v>
      </c>
      <c r="AN656" s="49"/>
      <c r="AO656" s="48" t="str" cm="1">
        <f t="array" ref="AO656">IFERROR(_xlfn.IFS(
AQ656="MPR ISSUE","PDH",
AQ656="BSS Hardware Issue","BSS",
AQ656="Sites strategiques, MLL, Pylone, etc.","ENVTECH",
AQ656="AKTIVCO DEFAUT GE &amp; POWER Cabinet","AKTIVCO",
AQ656="AKTIVCO Coupure ENEO &amp; Baisse de tension","AKTIVCO GRID ONLY",
AQ656="Coupure ENEO &amp; Baisse de tension","IHS GRID ONLY",
AQ656="Defaut GE &amp; POWER Cabinet","IHS",
AQ656="Sharing","Partners",
AQ656="Sites strategiques &amp; DataCenter","SST &amp; DC",
AQ656="Exclu","Exclu",
AQ656="SAT","SAT",
AQ656="SPARE-ISSUE","SPARE-ISSUE",
AQ656="Fiber CAmtel","TRANS_FO_CAMTEL",
AQ656="Fiber AOF","Fiber AOF",
AQ656="Projet OCM (HUAWEI)","TRAVAUX-HUAWEI",
AQ656="Projet OCM (NOKIA)","TRAVAUX-NOKIA",
AQ656="ACCESS-ISSUE","ACCESS-ISSUE",
AQ656="Projet OCM (ZTE, NOKIA, autres projets)","TRAVAUX OCM",
AQ656="No root CAuse","No root cause",
AQ656="ODU HS","PDH",
AQ656="IP &amp; VLAN","PDH",
AQ656="Warehouse HUAWEI","SPARE-ISSUE",
AQ656="SPARE-HS","SPARE-ISSUE",
AQ656="Power Telco","BSS",AQ656="no impacts","no impacts"
),"")</f>
        <v>No root cause</v>
      </c>
      <c r="AP656" s="48" t="str" cm="1">
        <f t="array" ref="AP656">IFERROR(_xlfn.IFS(
AQ656="MPR ISSUE","TX ISSUE",
AQ656="BSS Hardware Issue","RAN ISSUE",
AQ656="Sites strategiques, MLL, Pylone, etc.","ENVTECH",
AQ656="AKTIVCO DEFAUT GE &amp; POWER Cabinet","POWER ISSUE",
AQ656="AKTIVCO Coupure ENEO &amp; Baisse de tension","POWER ISSUE",
AQ656="Coupure ENEO &amp; Baisse de tension","POWER ISSUE",
AQ656="Defaut GE &amp; POWER Cabinet","POWER ISSUE",
AQ656="Sharing","POWER ISSUE",
AQ656="Sites strategiques &amp; DataCenter","POWER ISSUE",
AQ656="Exclu","Exclu",
AQ656="SAT","TX ISSUE",
AQ656="SPARE-ISSUE","SPARE-ISSUE",
AQ656="Fiber CAmtel","TX ISSUE",
AQ656="Fiber AOF","TX ISSUE",
AQ656="Projet OCM (HUAWEI)","TRAVAUX-HUAWEI",
AQ656="Projet OCM (NOKIA)","TRAVAUX -NOKIA",
AQ656="ACCESS-ISSUE","ACCESS-ISSUE",
AQ656="Projet OCM (ZTE, NOKIA, autres projets)","TRAVAUX OCM",
AQ656="No root CAuse","No root cause",
AQ656="ODU HS","TX ISSUE",
AQ656="IP &amp; VLAN","TX ISSUE",
AQ656="Warehouse HUAWEI","SPARE-ISSUE",
AQ656="SPARE-HS","SPARE-ISSUE",
AQ656="Power Telco","RAN ISSUE",AQ656="no impacts","no impacts"
),"")</f>
        <v>No root cause</v>
      </c>
      <c r="AQ656" s="126" t="s">
        <v>5344</v>
      </c>
      <c r="AR656" s="48" t="str" cm="1">
        <f t="array" ref="AR656">IFERROR(_xlfn.IFS(
AQ656="MPR ISSUE","ACTIVE",
AQ656="BSS Hardware Issue","ACTIVE",
AQ656="Sites strategiques, MLL, Pylone, etc.","PASSIVE",
AQ656="AKTIVCO DEFAUT GE &amp; POWER Cabinet","PASSIVE",
AQ656="AKTIVCO Coupure ENEO &amp; Baisse de tension","PASSIVE",
AQ656="Coupure ENEO &amp; Baisse de tension","PASSIVE",
AQ656="Defaut GE &amp; POWER Cabinet","PASSIVE",
AQ656="Sharing","PASSIVE",
AQ656="Sites strategiques &amp; DataCenter","PASSIVE",
AQ656="Exclu","Exclu",
AQ656="SAT","ACTIVE",
AQ656="SPARE-ISSUE","SPARE-ISSUE",
AQ656="Fiber CAmtel","ACTIVE",
AQ656="Fiber AOF","ACTIVE",
AQ656="Projet OCM (HUAWEI)","PLANNED WORKS",
AQ656="Projet OCM (NOKIA)","PLANNED WORKS",
AQ656="ACCESS-ISSUE","ACCESS-ISSUE",
AQ656="Projet OCM (ZTE, NOKIA, autres projets)","PLANNED WORKS",
AQ656="No root CAuse","No root cause",
AQ656="ODU HS","ACTIVE",
AQ656="IP &amp; VLAN","ACTIVE",
AQ656="Warehouse HUAWEI","SPARE-ISSUE",
AQ656="SPARE-HS","SPARE-ISSUE",
AQ656="Power Telco","ACTIVE", AQ656="no impacts","no impacts"
),"")</f>
        <v>No root cause</v>
      </c>
      <c r="AS656" s="92" t="s">
        <v>5537</v>
      </c>
      <c r="AT656" s="98" t="s">
        <v>4542</v>
      </c>
      <c r="AV656" s="17" t="s">
        <v>5537</v>
      </c>
      <c r="AW656" s="7" t="s">
        <v>5537</v>
      </c>
      <c r="AX656" s="6" t="s">
        <v>5537</v>
      </c>
      <c r="AY656" s="7"/>
      <c r="AZ656" s="3" t="s">
        <v>5537</v>
      </c>
      <c r="BA656" s="18" t="s">
        <v>5537</v>
      </c>
      <c r="BB656" s="18" t="s">
        <v>5537</v>
      </c>
      <c r="BC656" s="18" t="s">
        <v>5537</v>
      </c>
      <c r="BD656" s="18" t="s">
        <v>5537</v>
      </c>
      <c r="BE656" s="18" t="s">
        <v>5537</v>
      </c>
      <c r="BF656" s="18" t="s">
        <v>5537</v>
      </c>
      <c r="BG656" s="18" t="s">
        <v>5537</v>
      </c>
      <c r="BH656" s="18" t="s">
        <v>5537</v>
      </c>
      <c r="BI656" s="18" t="s">
        <v>5537</v>
      </c>
      <c r="BJ656" s="18" t="s">
        <v>5537</v>
      </c>
      <c r="BK656" s="18" t="s">
        <v>5537</v>
      </c>
      <c r="BL656" s="9" t="s">
        <v>5537</v>
      </c>
      <c r="BM656" s="14" t="s">
        <v>5537</v>
      </c>
      <c r="BN656" s="14" t="s">
        <v>5537</v>
      </c>
      <c r="BO656" s="14" t="str">
        <f>_xlfn.XLOOKUP(B656,'[4]cell downs 18042026 17h'!$B:$B,'[4]cell downs 18042026 17h'!$B:$B,"")</f>
        <v/>
      </c>
      <c r="BP656" s="14" t="str">
        <f>_xlfn.XLOOKUP(B656,'[5]Cells Huawei 19042026 15h'!$B:$B,'[5]Cells Huawei 19042026 15h'!$B:$B,"")</f>
        <v/>
      </c>
      <c r="BQ656" s="9" t="str">
        <f>_xlfn.XLOOKUP(B656,'[6]cells down 19042026 9H40'!$B:$B,'[6]cells down 19042026 9H40'!$B:$B,"")</f>
        <v/>
      </c>
      <c r="BR656" s="9" t="s">
        <v>4542</v>
      </c>
      <c r="BS656" s="9" t="s">
        <v>5537</v>
      </c>
      <c r="BT656" s="108"/>
    </row>
    <row r="657" spans="1:72" s="9" customFormat="1" x14ac:dyDescent="0.35">
      <c r="A657" s="1" t="s">
        <v>2566</v>
      </c>
      <c r="B657" s="8" t="s">
        <v>2567</v>
      </c>
      <c r="C657" s="3" t="str">
        <f>_xlfn.XLOOKUP(B657,'[1]daily break down'!$D:$D,'[1]daily break down'!$E:$E,"")</f>
        <v>OUEST</v>
      </c>
      <c r="D657" s="1" t="s">
        <v>11</v>
      </c>
      <c r="E657" s="1" t="s">
        <v>12</v>
      </c>
      <c r="F657" s="3" t="s">
        <v>102</v>
      </c>
      <c r="G657" s="1" t="s">
        <v>856</v>
      </c>
      <c r="H657" s="32" t="str">
        <f>_xlfn.XLOOKUP(B657,[2]CALCULATION!$B:$B,[2]CALCULATION!$H:$H,"")</f>
        <v>Huawei</v>
      </c>
      <c r="I657" s="28">
        <v>0.63173630908048051</v>
      </c>
      <c r="J657" s="28">
        <v>7.2232067185453414E-2</v>
      </c>
      <c r="K657" s="28">
        <v>2.1659810862561457</v>
      </c>
      <c r="L657" s="28">
        <v>0.46825998122322948</v>
      </c>
      <c r="M657" s="28">
        <v>0</v>
      </c>
      <c r="N657" s="28">
        <v>0.71789757243182006</v>
      </c>
      <c r="O657" s="28">
        <v>0</v>
      </c>
      <c r="P657" s="28">
        <v>0.39576038786301521</v>
      </c>
      <c r="Q657" s="28">
        <v>0</v>
      </c>
      <c r="R657" s="28">
        <v>1.0097507940176866</v>
      </c>
      <c r="S657" s="93">
        <v>0.15487982010826604</v>
      </c>
      <c r="T657" s="93">
        <f>_xlfn.XLOOKUP(B657,'[3]Nur des jours'!$B:$B,'[3]Nur des jours'!$U:$U,"")</f>
        <v>0</v>
      </c>
      <c r="U657" s="93">
        <v>0</v>
      </c>
      <c r="V657" s="93">
        <v>0</v>
      </c>
      <c r="W657" s="93">
        <v>0</v>
      </c>
      <c r="X657" s="93">
        <v>0</v>
      </c>
      <c r="Y657" s="93">
        <v>0</v>
      </c>
      <c r="Z657" s="93">
        <v>0</v>
      </c>
      <c r="AA657" s="93">
        <v>0</v>
      </c>
      <c r="AB657" s="93">
        <v>0</v>
      </c>
      <c r="AC657" s="93">
        <f>_xlfn.XLOOKUP(B657,'[3]Nur des jours'!$B:$B,'[3]Nur des jours'!$N:$N,"")</f>
        <v>0</v>
      </c>
      <c r="AD657" s="93">
        <v>0</v>
      </c>
      <c r="AE657" s="93">
        <v>0</v>
      </c>
      <c r="AF657" s="93">
        <v>1.0436196077424214</v>
      </c>
      <c r="AG657" s="93"/>
      <c r="AH657" s="93">
        <v>0</v>
      </c>
      <c r="AI657" s="93">
        <v>0</v>
      </c>
      <c r="AJ657" s="93">
        <v>0</v>
      </c>
      <c r="AK657" s="93">
        <v>0</v>
      </c>
      <c r="AL657" s="93">
        <v>0</v>
      </c>
      <c r="AM657" s="49" t="s">
        <v>5559</v>
      </c>
      <c r="AN657" s="49"/>
      <c r="AO657" s="48" t="str" cm="1">
        <f t="array" ref="AO657">IFERROR(_xlfn.IFS(
AQ657="MPR ISSUE","PDH",
AQ657="BSS Hardware Issue","BSS",
AQ657="Sites strategiques, MLL, Pylone, etc.","ENVTECH",
AQ657="AKTIVCO DEFAUT GE &amp; POWER Cabinet","AKTIVCO",
AQ657="AKTIVCO Coupure ENEO &amp; Baisse de tension","AKTIVCO GRID ONLY",
AQ657="Coupure ENEO &amp; Baisse de tension","IHS GRID ONLY",
AQ657="Defaut GE &amp; POWER Cabinet","IHS",
AQ657="Sharing","Partners",
AQ657="Sites strategiques &amp; DataCenter","SST &amp; DC",
AQ657="Exclu","Exclu",
AQ657="SAT","SAT",
AQ657="SPARE-ISSUE","SPARE-ISSUE",
AQ657="Fiber CAmtel","TRANS_FO_CAMTEL",
AQ657="Fiber AOF","Fiber AOF",
AQ657="Projet OCM (HUAWEI)","TRAVAUX-HUAWEI",
AQ657="Projet OCM (NOKIA)","TRAVAUX-NOKIA",
AQ657="ACCESS-ISSUE","ACCESS-ISSUE",
AQ657="Projet OCM (ZTE, NOKIA, autres projets)","TRAVAUX OCM",
AQ657="No root CAuse","No root cause",
AQ657="ODU HS","PDH",
AQ657="IP &amp; VLAN","PDH",
AQ657="Warehouse HUAWEI","SPARE-ISSUE",
AQ657="SPARE-HS","SPARE-ISSUE",
AQ657="Power Telco","BSS",AQ657="no impacts","no impacts"
),"")</f>
        <v>No root cause</v>
      </c>
      <c r="AP657" s="48" t="str" cm="1">
        <f t="array" ref="AP657">IFERROR(_xlfn.IFS(
AQ657="MPR ISSUE","TX ISSUE",
AQ657="BSS Hardware Issue","RAN ISSUE",
AQ657="Sites strategiques, MLL, Pylone, etc.","ENVTECH",
AQ657="AKTIVCO DEFAUT GE &amp; POWER Cabinet","POWER ISSUE",
AQ657="AKTIVCO Coupure ENEO &amp; Baisse de tension","POWER ISSUE",
AQ657="Coupure ENEO &amp; Baisse de tension","POWER ISSUE",
AQ657="Defaut GE &amp; POWER Cabinet","POWER ISSUE",
AQ657="Sharing","POWER ISSUE",
AQ657="Sites strategiques &amp; DataCenter","POWER ISSUE",
AQ657="Exclu","Exclu",
AQ657="SAT","TX ISSUE",
AQ657="SPARE-ISSUE","SPARE-ISSUE",
AQ657="Fiber CAmtel","TX ISSUE",
AQ657="Fiber AOF","TX ISSUE",
AQ657="Projet OCM (HUAWEI)","TRAVAUX-HUAWEI",
AQ657="Projet OCM (NOKIA)","TRAVAUX -NOKIA",
AQ657="ACCESS-ISSUE","ACCESS-ISSUE",
AQ657="Projet OCM (ZTE, NOKIA, autres projets)","TRAVAUX OCM",
AQ657="No root CAuse","No root cause",
AQ657="ODU HS","TX ISSUE",
AQ657="IP &amp; VLAN","TX ISSUE",
AQ657="Warehouse HUAWEI","SPARE-ISSUE",
AQ657="SPARE-HS","SPARE-ISSUE",
AQ657="Power Telco","RAN ISSUE",AQ657="no impacts","no impacts"
),"")</f>
        <v>No root cause</v>
      </c>
      <c r="AQ657" s="126" t="s">
        <v>5344</v>
      </c>
      <c r="AR657" s="48" t="str" cm="1">
        <f t="array" ref="AR657">IFERROR(_xlfn.IFS(
AQ657="MPR ISSUE","ACTIVE",
AQ657="BSS Hardware Issue","ACTIVE",
AQ657="Sites strategiques, MLL, Pylone, etc.","PASSIVE",
AQ657="AKTIVCO DEFAUT GE &amp; POWER Cabinet","PASSIVE",
AQ657="AKTIVCO Coupure ENEO &amp; Baisse de tension","PASSIVE",
AQ657="Coupure ENEO &amp; Baisse de tension","PASSIVE",
AQ657="Defaut GE &amp; POWER Cabinet","PASSIVE",
AQ657="Sharing","PASSIVE",
AQ657="Sites strategiques &amp; DataCenter","PASSIVE",
AQ657="Exclu","Exclu",
AQ657="SAT","ACTIVE",
AQ657="SPARE-ISSUE","SPARE-ISSUE",
AQ657="Fiber CAmtel","ACTIVE",
AQ657="Fiber AOF","ACTIVE",
AQ657="Projet OCM (HUAWEI)","PLANNED WORKS",
AQ657="Projet OCM (NOKIA)","PLANNED WORKS",
AQ657="ACCESS-ISSUE","ACCESS-ISSUE",
AQ657="Projet OCM (ZTE, NOKIA, autres projets)","PLANNED WORKS",
AQ657="No root CAuse","No root cause",
AQ657="ODU HS","ACTIVE",
AQ657="IP &amp; VLAN","ACTIVE",
AQ657="Warehouse HUAWEI","SPARE-ISSUE",
AQ657="SPARE-HS","SPARE-ISSUE",
AQ657="Power Telco","ACTIVE", AQ657="no impacts","no impacts"
),"")</f>
        <v>No root cause</v>
      </c>
      <c r="AS657" s="92" t="s">
        <v>5537</v>
      </c>
      <c r="AT657" s="98" t="s">
        <v>2567</v>
      </c>
      <c r="AV657" s="17" t="s">
        <v>5537</v>
      </c>
      <c r="AW657" s="7" t="s">
        <v>5537</v>
      </c>
      <c r="AX657" s="6" t="s">
        <v>5537</v>
      </c>
      <c r="AY657" s="7"/>
      <c r="AZ657" s="3" t="s">
        <v>5537</v>
      </c>
      <c r="BA657" s="18" t="s">
        <v>5537</v>
      </c>
      <c r="BB657" s="18" t="s">
        <v>5537</v>
      </c>
      <c r="BC657" s="18" t="s">
        <v>5537</v>
      </c>
      <c r="BD657" s="18" t="s">
        <v>5537</v>
      </c>
      <c r="BE657" s="18" t="s">
        <v>5537</v>
      </c>
      <c r="BF657" s="18" t="s">
        <v>5537</v>
      </c>
      <c r="BG657" s="18" t="s">
        <v>5537</v>
      </c>
      <c r="BH657" s="18" t="s">
        <v>5537</v>
      </c>
      <c r="BI657" s="18" t="s">
        <v>5537</v>
      </c>
      <c r="BJ657" s="18" t="s">
        <v>5537</v>
      </c>
      <c r="BK657" s="18" t="s">
        <v>5537</v>
      </c>
      <c r="BL657" s="9" t="s">
        <v>5537</v>
      </c>
      <c r="BM657" s="14" t="s">
        <v>5537</v>
      </c>
      <c r="BN657" s="14" t="s">
        <v>5537</v>
      </c>
      <c r="BO657" s="14" t="str">
        <f>_xlfn.XLOOKUP(B657,'[4]cell downs 18042026 17h'!$B:$B,'[4]cell downs 18042026 17h'!$B:$B,"")</f>
        <v/>
      </c>
      <c r="BP657" s="14" t="str">
        <f>_xlfn.XLOOKUP(B657,'[5]Cells Huawei 19042026 15h'!$B:$B,'[5]Cells Huawei 19042026 15h'!$B:$B,"")</f>
        <v/>
      </c>
      <c r="BQ657" s="9" t="str">
        <f>_xlfn.XLOOKUP(B657,'[6]cells down 19042026 9H40'!$B:$B,'[6]cells down 19042026 9H40'!$B:$B,"")</f>
        <v/>
      </c>
      <c r="BR657" s="9" t="s">
        <v>2567</v>
      </c>
      <c r="BS657" s="9" t="s">
        <v>12</v>
      </c>
      <c r="BT657" s="108"/>
    </row>
    <row r="658" spans="1:72" s="9" customFormat="1" x14ac:dyDescent="0.35">
      <c r="A658" s="1" t="s">
        <v>970</v>
      </c>
      <c r="B658" s="1" t="s">
        <v>971</v>
      </c>
      <c r="C658" s="3" t="str">
        <f>_xlfn.XLOOKUP(B658,'[1]daily break down'!$D:$D,'[1]daily break down'!$E:$E,"")</f>
        <v>Yaounde</v>
      </c>
      <c r="D658" s="1" t="s">
        <v>11</v>
      </c>
      <c r="E658" s="1" t="s">
        <v>12</v>
      </c>
      <c r="F658" s="3" t="s">
        <v>37</v>
      </c>
      <c r="G658" s="1" t="s">
        <v>38</v>
      </c>
      <c r="H658" s="34" t="str">
        <f>_xlfn.XLOOKUP(B658,[2]CALCULATION!$B:$B,[2]CALCULATION!$H:$H,"")</f>
        <v>ZTE</v>
      </c>
      <c r="I658" s="28">
        <v>3.258433138431597</v>
      </c>
      <c r="J658" s="28">
        <v>1.1160656958676838</v>
      </c>
      <c r="K658" s="28">
        <v>1.1616343209686306</v>
      </c>
      <c r="L658" s="28">
        <v>1.7835078317396417E-3</v>
      </c>
      <c r="M658" s="28">
        <v>0</v>
      </c>
      <c r="N658" s="28">
        <v>1.1788986767798694E-2</v>
      </c>
      <c r="O658" s="28">
        <v>0.20075164154060843</v>
      </c>
      <c r="P658" s="28">
        <v>3.4551897224291075</v>
      </c>
      <c r="Q658" s="28">
        <v>0.91394075329663726</v>
      </c>
      <c r="R658" s="28">
        <v>2.3096426421027699E-2</v>
      </c>
      <c r="S658" s="93">
        <v>0.42893363353337088</v>
      </c>
      <c r="T658" s="93">
        <f>_xlfn.XLOOKUP(B658,'[3]Nur des jours'!$B:$B,'[3]Nur des jours'!$U:$U,"")</f>
        <v>16.671749663987121</v>
      </c>
      <c r="U658" s="93">
        <v>1.8394208022646275</v>
      </c>
      <c r="V658" s="93">
        <v>0.41229350546324095</v>
      </c>
      <c r="W658" s="93">
        <v>16.671749663987121</v>
      </c>
      <c r="X658" s="93">
        <v>13.128151458338685</v>
      </c>
      <c r="Y658" s="93">
        <v>28.081776687697793</v>
      </c>
      <c r="Z658" s="93">
        <v>1.3609234860872126</v>
      </c>
      <c r="AA658" s="93">
        <v>0</v>
      </c>
      <c r="AB658" s="93">
        <v>0</v>
      </c>
      <c r="AC658" s="93">
        <f>_xlfn.XLOOKUP(B658,'[3]Nur des jours'!$B:$B,'[3]Nur des jours'!$N:$N,"")</f>
        <v>0</v>
      </c>
      <c r="AD658" s="93">
        <v>0</v>
      </c>
      <c r="AE658" s="93">
        <v>0</v>
      </c>
      <c r="AF658" s="93">
        <v>1.0367352675119068</v>
      </c>
      <c r="AG658" s="93"/>
      <c r="AH658" s="93">
        <v>0</v>
      </c>
      <c r="AI658" s="93">
        <v>0</v>
      </c>
      <c r="AJ658" s="93">
        <v>0</v>
      </c>
      <c r="AK658" s="93">
        <v>0</v>
      </c>
      <c r="AL658" s="93">
        <v>0</v>
      </c>
      <c r="AM658" s="49" t="s">
        <v>5559</v>
      </c>
      <c r="AN658" s="49"/>
      <c r="AO658" s="48" t="str" cm="1">
        <f t="array" ref="AO658">IFERROR(_xlfn.IFS(
AQ658="MPR ISSUE","PDH",
AQ658="BSS Hardware Issue","BSS",
AQ658="Sites strategiques, MLL, Pylone, etc.","ENVTECH",
AQ658="AKTIVCO DEFAUT GE &amp; POWER Cabinet","AKTIVCO",
AQ658="AKTIVCO Coupure ENEO &amp; Baisse de tension","AKTIVCO GRID ONLY",
AQ658="Coupure ENEO &amp; Baisse de tension","IHS GRID ONLY",
AQ658="Defaut GE &amp; POWER Cabinet","IHS",
AQ658="Sharing","Partners",
AQ658="Sites strategiques &amp; DataCenter","SST &amp; DC",
AQ658="Exclu","Exclu",
AQ658="SAT","SAT",
AQ658="SPARE-ISSUE","SPARE-ISSUE",
AQ658="Fiber CAmtel","TRANS_FO_CAMTEL",
AQ658="Fiber AOF","Fiber AOF",
AQ658="Projet OCM (HUAWEI)","TRAVAUX-HUAWEI",
AQ658="Projet OCM (NOKIA)","TRAVAUX-NOKIA",
AQ658="ACCESS-ISSUE","ACCESS-ISSUE",
AQ658="Projet OCM (ZTE, NOKIA, autres projets)","TRAVAUX OCM",
AQ658="No root CAuse","No root cause",
AQ658="ODU HS","PDH",
AQ658="IP &amp; VLAN","PDH",
AQ658="Warehouse HUAWEI","SPARE-ISSUE",
AQ658="SPARE-HS","SPARE-ISSUE",
AQ658="Power Telco","BSS",AQ658="no impacts","no impacts"
),"")</f>
        <v>No root cause</v>
      </c>
      <c r="AP658" s="48" t="str" cm="1">
        <f t="array" ref="AP658">IFERROR(_xlfn.IFS(
AQ658="MPR ISSUE","TX ISSUE",
AQ658="BSS Hardware Issue","RAN ISSUE",
AQ658="Sites strategiques, MLL, Pylone, etc.","ENVTECH",
AQ658="AKTIVCO DEFAUT GE &amp; POWER Cabinet","POWER ISSUE",
AQ658="AKTIVCO Coupure ENEO &amp; Baisse de tension","POWER ISSUE",
AQ658="Coupure ENEO &amp; Baisse de tension","POWER ISSUE",
AQ658="Defaut GE &amp; POWER Cabinet","POWER ISSUE",
AQ658="Sharing","POWER ISSUE",
AQ658="Sites strategiques &amp; DataCenter","POWER ISSUE",
AQ658="Exclu","Exclu",
AQ658="SAT","TX ISSUE",
AQ658="SPARE-ISSUE","SPARE-ISSUE",
AQ658="Fiber CAmtel","TX ISSUE",
AQ658="Fiber AOF","TX ISSUE",
AQ658="Projet OCM (HUAWEI)","TRAVAUX-HUAWEI",
AQ658="Projet OCM (NOKIA)","TRAVAUX -NOKIA",
AQ658="ACCESS-ISSUE","ACCESS-ISSUE",
AQ658="Projet OCM (ZTE, NOKIA, autres projets)","TRAVAUX OCM",
AQ658="No root CAuse","No root cause",
AQ658="ODU HS","TX ISSUE",
AQ658="IP &amp; VLAN","TX ISSUE",
AQ658="Warehouse HUAWEI","SPARE-ISSUE",
AQ658="SPARE-HS","SPARE-ISSUE",
AQ658="Power Telco","RAN ISSUE",AQ658="no impacts","no impacts"
),"")</f>
        <v>No root cause</v>
      </c>
      <c r="AQ658" s="126" t="s">
        <v>5344</v>
      </c>
      <c r="AR658" s="48" t="str" cm="1">
        <f t="array" ref="AR658">IFERROR(_xlfn.IFS(
AQ658="MPR ISSUE","ACTIVE",
AQ658="BSS Hardware Issue","ACTIVE",
AQ658="Sites strategiques, MLL, Pylone, etc.","PASSIVE",
AQ658="AKTIVCO DEFAUT GE &amp; POWER Cabinet","PASSIVE",
AQ658="AKTIVCO Coupure ENEO &amp; Baisse de tension","PASSIVE",
AQ658="Coupure ENEO &amp; Baisse de tension","PASSIVE",
AQ658="Defaut GE &amp; POWER Cabinet","PASSIVE",
AQ658="Sharing","PASSIVE",
AQ658="Sites strategiques &amp; DataCenter","PASSIVE",
AQ658="Exclu","Exclu",
AQ658="SAT","ACTIVE",
AQ658="SPARE-ISSUE","SPARE-ISSUE",
AQ658="Fiber CAmtel","ACTIVE",
AQ658="Fiber AOF","ACTIVE",
AQ658="Projet OCM (HUAWEI)","PLANNED WORKS",
AQ658="Projet OCM (NOKIA)","PLANNED WORKS",
AQ658="ACCESS-ISSUE","ACCESS-ISSUE",
AQ658="Projet OCM (ZTE, NOKIA, autres projets)","PLANNED WORKS",
AQ658="No root CAuse","No root cause",
AQ658="ODU HS","ACTIVE",
AQ658="IP &amp; VLAN","ACTIVE",
AQ658="Warehouse HUAWEI","SPARE-ISSUE",
AQ658="SPARE-HS","SPARE-ISSUE",
AQ658="Power Telco","ACTIVE", AQ658="no impacts","no impacts"
),"")</f>
        <v>No root cause</v>
      </c>
      <c r="AS658" s="92" t="s">
        <v>5537</v>
      </c>
      <c r="AT658" s="98" t="s">
        <v>971</v>
      </c>
      <c r="AV658" s="17" t="s">
        <v>5537</v>
      </c>
      <c r="AW658" s="7" t="s">
        <v>5537</v>
      </c>
      <c r="AX658" s="6" t="s">
        <v>5537</v>
      </c>
      <c r="AY658" s="7"/>
      <c r="AZ658" s="3" t="s">
        <v>5537</v>
      </c>
      <c r="BA658" s="18" t="s">
        <v>5537</v>
      </c>
      <c r="BB658" s="18" t="s">
        <v>5537</v>
      </c>
      <c r="BC658" s="18" t="s">
        <v>5537</v>
      </c>
      <c r="BD658" s="18" t="s">
        <v>5537</v>
      </c>
      <c r="BE658" s="18" t="s">
        <v>5537</v>
      </c>
      <c r="BF658" s="18" t="s">
        <v>5537</v>
      </c>
      <c r="BG658" s="18" t="s">
        <v>5537</v>
      </c>
      <c r="BH658" s="18" t="s">
        <v>5537</v>
      </c>
      <c r="BI658" s="18" t="s">
        <v>5537</v>
      </c>
      <c r="BJ658" s="18" t="s">
        <v>5537</v>
      </c>
      <c r="BK658" s="18" t="s">
        <v>5537</v>
      </c>
      <c r="BL658" s="9" t="s">
        <v>5537</v>
      </c>
      <c r="BM658" s="14" t="s">
        <v>5537</v>
      </c>
      <c r="BN658" s="14" t="s">
        <v>5537</v>
      </c>
      <c r="BO658" s="14" t="str">
        <f>_xlfn.XLOOKUP(B658,'[4]cell downs 18042026 17h'!$B:$B,'[4]cell downs 18042026 17h'!$B:$B,"")</f>
        <v/>
      </c>
      <c r="BP658" s="14" t="str">
        <f>_xlfn.XLOOKUP(B658,'[5]Cells Huawei 19042026 15h'!$B:$B,'[5]Cells Huawei 19042026 15h'!$B:$B,"")</f>
        <v/>
      </c>
      <c r="BQ658" s="9" t="str">
        <f>_xlfn.XLOOKUP(B658,'[6]cells down 19042026 9H40'!$B:$B,'[6]cells down 19042026 9H40'!$B:$B,"")</f>
        <v/>
      </c>
      <c r="BR658" s="9" t="s">
        <v>971</v>
      </c>
      <c r="BS658" s="9" t="s">
        <v>318</v>
      </c>
      <c r="BT658" s="108"/>
    </row>
    <row r="659" spans="1:72" s="9" customFormat="1" x14ac:dyDescent="0.35">
      <c r="A659" s="1" t="s">
        <v>256</v>
      </c>
      <c r="B659" s="8" t="s">
        <v>257</v>
      </c>
      <c r="C659" s="3" t="str">
        <f>_xlfn.XLOOKUP(B659,'[1]daily break down'!$D:$D,'[1]daily break down'!$E:$E,"")</f>
        <v>Douala</v>
      </c>
      <c r="D659" s="1" t="s">
        <v>11</v>
      </c>
      <c r="E659" s="1" t="s">
        <v>12</v>
      </c>
      <c r="F659" s="3" t="s">
        <v>31</v>
      </c>
      <c r="G659" s="1" t="s">
        <v>32</v>
      </c>
      <c r="H659" s="34" t="str">
        <f>_xlfn.XLOOKUP(B659,[2]CALCULATION!$B:$B,[2]CALCULATION!$H:$H,"")</f>
        <v>ZTE</v>
      </c>
      <c r="I659" s="28">
        <v>0</v>
      </c>
      <c r="J659" s="28">
        <v>0</v>
      </c>
      <c r="K659" s="28">
        <v>0</v>
      </c>
      <c r="L659" s="28">
        <v>1.7193015497969893E-2</v>
      </c>
      <c r="M659" s="28">
        <v>0</v>
      </c>
      <c r="N659" s="28">
        <v>0</v>
      </c>
      <c r="O659" s="28">
        <v>1.747837675104787E-2</v>
      </c>
      <c r="P659" s="28">
        <v>0</v>
      </c>
      <c r="Q659" s="28">
        <v>0</v>
      </c>
      <c r="R659" s="28">
        <v>0</v>
      </c>
      <c r="S659" s="93">
        <v>0.18678677521808779</v>
      </c>
      <c r="T659" s="93">
        <f>_xlfn.XLOOKUP(B659,'[3]Nur des jours'!$B:$B,'[3]Nur des jours'!$U:$U,"")</f>
        <v>0</v>
      </c>
      <c r="U659" s="93">
        <v>0</v>
      </c>
      <c r="V659" s="93">
        <v>0</v>
      </c>
      <c r="W659" s="93">
        <v>0</v>
      </c>
      <c r="X659" s="93">
        <v>0</v>
      </c>
      <c r="Y659" s="93">
        <v>0</v>
      </c>
      <c r="Z659" s="93">
        <v>0</v>
      </c>
      <c r="AA659" s="93">
        <v>0</v>
      </c>
      <c r="AB659" s="93">
        <v>0</v>
      </c>
      <c r="AC659" s="93">
        <f>_xlfn.XLOOKUP(B659,'[3]Nur des jours'!$B:$B,'[3]Nur des jours'!$N:$N,"")</f>
        <v>0</v>
      </c>
      <c r="AD659" s="93">
        <v>0</v>
      </c>
      <c r="AE659" s="93">
        <v>0</v>
      </c>
      <c r="AF659" s="93">
        <v>1.0321694874626532</v>
      </c>
      <c r="AG659" s="93"/>
      <c r="AH659" s="93">
        <v>0</v>
      </c>
      <c r="AI659" s="93">
        <v>0</v>
      </c>
      <c r="AJ659" s="93">
        <v>0</v>
      </c>
      <c r="AK659" s="93">
        <v>0</v>
      </c>
      <c r="AL659" s="93">
        <v>0</v>
      </c>
      <c r="AM659" s="49" t="s">
        <v>5559</v>
      </c>
      <c r="AN659" s="49"/>
      <c r="AO659" s="48" t="str" cm="1">
        <f t="array" ref="AO659">IFERROR(_xlfn.IFS(
AQ659="MPR ISSUE","PDH",
AQ659="BSS Hardware Issue","BSS",
AQ659="Sites strategiques, MLL, Pylone, etc.","ENVTECH",
AQ659="AKTIVCO DEFAUT GE &amp; POWER Cabinet","AKTIVCO",
AQ659="AKTIVCO Coupure ENEO &amp; Baisse de tension","AKTIVCO GRID ONLY",
AQ659="Coupure ENEO &amp; Baisse de tension","IHS GRID ONLY",
AQ659="Defaut GE &amp; POWER Cabinet","IHS",
AQ659="Sharing","Partners",
AQ659="Sites strategiques &amp; DataCenter","SST &amp; DC",
AQ659="Exclu","Exclu",
AQ659="SAT","SAT",
AQ659="SPARE-ISSUE","SPARE-ISSUE",
AQ659="Fiber CAmtel","TRANS_FO_CAMTEL",
AQ659="Fiber AOF","Fiber AOF",
AQ659="Projet OCM (HUAWEI)","TRAVAUX-HUAWEI",
AQ659="Projet OCM (NOKIA)","TRAVAUX-NOKIA",
AQ659="ACCESS-ISSUE","ACCESS-ISSUE",
AQ659="Projet OCM (ZTE, NOKIA, autres projets)","TRAVAUX OCM",
AQ659="No root CAuse","No root cause",
AQ659="ODU HS","PDH",
AQ659="IP &amp; VLAN","PDH",
AQ659="Warehouse HUAWEI","SPARE-ISSUE",
AQ659="SPARE-HS","SPARE-ISSUE",
AQ659="Power Telco","BSS",AQ659="no impacts","no impacts"
),"")</f>
        <v>No root cause</v>
      </c>
      <c r="AP659" s="48" t="str" cm="1">
        <f t="array" ref="AP659">IFERROR(_xlfn.IFS(
AQ659="MPR ISSUE","TX ISSUE",
AQ659="BSS Hardware Issue","RAN ISSUE",
AQ659="Sites strategiques, MLL, Pylone, etc.","ENVTECH",
AQ659="AKTIVCO DEFAUT GE &amp; POWER Cabinet","POWER ISSUE",
AQ659="AKTIVCO Coupure ENEO &amp; Baisse de tension","POWER ISSUE",
AQ659="Coupure ENEO &amp; Baisse de tension","POWER ISSUE",
AQ659="Defaut GE &amp; POWER Cabinet","POWER ISSUE",
AQ659="Sharing","POWER ISSUE",
AQ659="Sites strategiques &amp; DataCenter","POWER ISSUE",
AQ659="Exclu","Exclu",
AQ659="SAT","TX ISSUE",
AQ659="SPARE-ISSUE","SPARE-ISSUE",
AQ659="Fiber CAmtel","TX ISSUE",
AQ659="Fiber AOF","TX ISSUE",
AQ659="Projet OCM (HUAWEI)","TRAVAUX-HUAWEI",
AQ659="Projet OCM (NOKIA)","TRAVAUX -NOKIA",
AQ659="ACCESS-ISSUE","ACCESS-ISSUE",
AQ659="Projet OCM (ZTE, NOKIA, autres projets)","TRAVAUX OCM",
AQ659="No root CAuse","No root cause",
AQ659="ODU HS","TX ISSUE",
AQ659="IP &amp; VLAN","TX ISSUE",
AQ659="Warehouse HUAWEI","SPARE-ISSUE",
AQ659="SPARE-HS","SPARE-ISSUE",
AQ659="Power Telco","RAN ISSUE",AQ659="no impacts","no impacts"
),"")</f>
        <v>No root cause</v>
      </c>
      <c r="AQ659" s="126" t="s">
        <v>5344</v>
      </c>
      <c r="AR659" s="48" t="str" cm="1">
        <f t="array" ref="AR659">IFERROR(_xlfn.IFS(
AQ659="MPR ISSUE","ACTIVE",
AQ659="BSS Hardware Issue","ACTIVE",
AQ659="Sites strategiques, MLL, Pylone, etc.","PASSIVE",
AQ659="AKTIVCO DEFAUT GE &amp; POWER Cabinet","PASSIVE",
AQ659="AKTIVCO Coupure ENEO &amp; Baisse de tension","PASSIVE",
AQ659="Coupure ENEO &amp; Baisse de tension","PASSIVE",
AQ659="Defaut GE &amp; POWER Cabinet","PASSIVE",
AQ659="Sharing","PASSIVE",
AQ659="Sites strategiques &amp; DataCenter","PASSIVE",
AQ659="Exclu","Exclu",
AQ659="SAT","ACTIVE",
AQ659="SPARE-ISSUE","SPARE-ISSUE",
AQ659="Fiber CAmtel","ACTIVE",
AQ659="Fiber AOF","ACTIVE",
AQ659="Projet OCM (HUAWEI)","PLANNED WORKS",
AQ659="Projet OCM (NOKIA)","PLANNED WORKS",
AQ659="ACCESS-ISSUE","ACCESS-ISSUE",
AQ659="Projet OCM (ZTE, NOKIA, autres projets)","PLANNED WORKS",
AQ659="No root CAuse","No root cause",
AQ659="ODU HS","ACTIVE",
AQ659="IP &amp; VLAN","ACTIVE",
AQ659="Warehouse HUAWEI","SPARE-ISSUE",
AQ659="SPARE-HS","SPARE-ISSUE",
AQ659="Power Telco","ACTIVE", AQ659="no impacts","no impacts"
),"")</f>
        <v>No root cause</v>
      </c>
      <c r="AS659" s="92" t="s">
        <v>5537</v>
      </c>
      <c r="AT659" s="98" t="s">
        <v>257</v>
      </c>
      <c r="AV659" s="17" t="s">
        <v>5537</v>
      </c>
      <c r="AW659" s="7" t="s">
        <v>5537</v>
      </c>
      <c r="AX659" s="6" t="s">
        <v>5537</v>
      </c>
      <c r="AY659" s="7"/>
      <c r="AZ659" s="3" t="s">
        <v>5537</v>
      </c>
      <c r="BA659" s="18" t="s">
        <v>5537</v>
      </c>
      <c r="BB659" s="18" t="s">
        <v>5537</v>
      </c>
      <c r="BC659" s="18" t="s">
        <v>5537</v>
      </c>
      <c r="BD659" s="18" t="s">
        <v>5537</v>
      </c>
      <c r="BE659" s="18" t="s">
        <v>5537</v>
      </c>
      <c r="BF659" s="18" t="s">
        <v>5537</v>
      </c>
      <c r="BG659" s="18" t="s">
        <v>5537</v>
      </c>
      <c r="BH659" s="18" t="s">
        <v>5537</v>
      </c>
      <c r="BI659" s="18" t="s">
        <v>5537</v>
      </c>
      <c r="BJ659" s="18" t="s">
        <v>5537</v>
      </c>
      <c r="BK659" s="18" t="s">
        <v>5537</v>
      </c>
      <c r="BL659" s="9" t="s">
        <v>5537</v>
      </c>
      <c r="BM659" s="14" t="s">
        <v>5537</v>
      </c>
      <c r="BN659" s="14" t="s">
        <v>5537</v>
      </c>
      <c r="BO659" s="14" t="str">
        <f>_xlfn.XLOOKUP(B659,'[4]cell downs 18042026 17h'!$B:$B,'[4]cell downs 18042026 17h'!$B:$B,"")</f>
        <v/>
      </c>
      <c r="BP659" s="14" t="str">
        <f>_xlfn.XLOOKUP(B659,'[5]Cells Huawei 19042026 15h'!$B:$B,'[5]Cells Huawei 19042026 15h'!$B:$B,"")</f>
        <v/>
      </c>
      <c r="BQ659" s="9" t="str">
        <f>_xlfn.XLOOKUP(B659,'[6]cells down 19042026 9H40'!$B:$B,'[6]cells down 19042026 9H40'!$B:$B,"")</f>
        <v/>
      </c>
      <c r="BR659" s="9" t="s">
        <v>257</v>
      </c>
      <c r="BS659" s="9" t="s">
        <v>5537</v>
      </c>
      <c r="BT659" s="108"/>
    </row>
    <row r="660" spans="1:72" s="9" customFormat="1" x14ac:dyDescent="0.35">
      <c r="A660" s="1" t="s">
        <v>3231</v>
      </c>
      <c r="B660" s="8" t="s">
        <v>3232</v>
      </c>
      <c r="C660" s="3" t="str">
        <f>_xlfn.XLOOKUP(B660,'[1]daily break down'!$D:$D,'[1]daily break down'!$E:$E,"")</f>
        <v>Douala</v>
      </c>
      <c r="D660" s="1" t="s">
        <v>11</v>
      </c>
      <c r="E660" s="1" t="s">
        <v>12</v>
      </c>
      <c r="F660" s="3" t="s">
        <v>31</v>
      </c>
      <c r="G660" s="1" t="s">
        <v>32</v>
      </c>
      <c r="H660" s="34" t="str">
        <f>_xlfn.XLOOKUP(B660,[2]CALCULATION!$B:$B,[2]CALCULATION!$H:$H,"")</f>
        <v>ZTE</v>
      </c>
      <c r="I660" s="28">
        <v>0</v>
      </c>
      <c r="J660" s="28">
        <v>0</v>
      </c>
      <c r="K660" s="28">
        <v>0</v>
      </c>
      <c r="L660" s="28">
        <v>0</v>
      </c>
      <c r="M660" s="28">
        <v>0</v>
      </c>
      <c r="N660" s="28">
        <v>0</v>
      </c>
      <c r="O660" s="28">
        <v>0</v>
      </c>
      <c r="P660" s="28">
        <v>0</v>
      </c>
      <c r="Q660" s="28">
        <v>0</v>
      </c>
      <c r="R660" s="28">
        <v>0</v>
      </c>
      <c r="S660" s="93">
        <v>0</v>
      </c>
      <c r="T660" s="93">
        <f>_xlfn.XLOOKUP(B660,'[3]Nur des jours'!$B:$B,'[3]Nur des jours'!$U:$U,"")</f>
        <v>0</v>
      </c>
      <c r="U660" s="93">
        <v>0</v>
      </c>
      <c r="V660" s="93">
        <v>0</v>
      </c>
      <c r="W660" s="93">
        <v>0</v>
      </c>
      <c r="X660" s="93">
        <v>0</v>
      </c>
      <c r="Y660" s="93">
        <v>0</v>
      </c>
      <c r="Z660" s="93">
        <v>0</v>
      </c>
      <c r="AA660" s="93">
        <v>0</v>
      </c>
      <c r="AB660" s="93">
        <v>0</v>
      </c>
      <c r="AC660" s="93">
        <f>_xlfn.XLOOKUP(B660,'[3]Nur des jours'!$B:$B,'[3]Nur des jours'!$N:$N,"")</f>
        <v>0</v>
      </c>
      <c r="AD660" s="93">
        <v>0</v>
      </c>
      <c r="AE660" s="93">
        <v>0</v>
      </c>
      <c r="AF660" s="93">
        <v>0.99803314756315786</v>
      </c>
      <c r="AG660" s="93"/>
      <c r="AH660" s="93">
        <v>0</v>
      </c>
      <c r="AI660" s="93">
        <v>0</v>
      </c>
      <c r="AJ660" s="93">
        <v>0</v>
      </c>
      <c r="AK660" s="93">
        <v>0</v>
      </c>
      <c r="AL660" s="93">
        <v>0</v>
      </c>
      <c r="AM660" s="49" t="s">
        <v>5559</v>
      </c>
      <c r="AN660" s="49"/>
      <c r="AO660" s="48" t="str" cm="1">
        <f t="array" ref="AO660">IFERROR(_xlfn.IFS(
AQ660="MPR ISSUE","PDH",
AQ660="BSS Hardware Issue","BSS",
AQ660="Sites strategiques, MLL, Pylone, etc.","ENVTECH",
AQ660="AKTIVCO DEFAUT GE &amp; POWER Cabinet","AKTIVCO",
AQ660="AKTIVCO Coupure ENEO &amp; Baisse de tension","AKTIVCO GRID ONLY",
AQ660="Coupure ENEO &amp; Baisse de tension","IHS GRID ONLY",
AQ660="Defaut GE &amp; POWER Cabinet","IHS",
AQ660="Sharing","Partners",
AQ660="Sites strategiques &amp; DataCenter","SST &amp; DC",
AQ660="Exclu","Exclu",
AQ660="SAT","SAT",
AQ660="SPARE-ISSUE","SPARE-ISSUE",
AQ660="Fiber CAmtel","TRANS_FO_CAMTEL",
AQ660="Fiber AOF","Fiber AOF",
AQ660="Projet OCM (HUAWEI)","TRAVAUX-HUAWEI",
AQ660="Projet OCM (NOKIA)","TRAVAUX-NOKIA",
AQ660="ACCESS-ISSUE","ACCESS-ISSUE",
AQ660="Projet OCM (ZTE, NOKIA, autres projets)","TRAVAUX OCM",
AQ660="No root CAuse","No root cause",
AQ660="ODU HS","PDH",
AQ660="IP &amp; VLAN","PDH",
AQ660="Warehouse HUAWEI","SPARE-ISSUE",
AQ660="SPARE-HS","SPARE-ISSUE",
AQ660="Power Telco","BSS",AQ660="no impacts","no impacts"
),"")</f>
        <v>No root cause</v>
      </c>
      <c r="AP660" s="48" t="str" cm="1">
        <f t="array" ref="AP660">IFERROR(_xlfn.IFS(
AQ660="MPR ISSUE","TX ISSUE",
AQ660="BSS Hardware Issue","RAN ISSUE",
AQ660="Sites strategiques, MLL, Pylone, etc.","ENVTECH",
AQ660="AKTIVCO DEFAUT GE &amp; POWER Cabinet","POWER ISSUE",
AQ660="AKTIVCO Coupure ENEO &amp; Baisse de tension","POWER ISSUE",
AQ660="Coupure ENEO &amp; Baisse de tension","POWER ISSUE",
AQ660="Defaut GE &amp; POWER Cabinet","POWER ISSUE",
AQ660="Sharing","POWER ISSUE",
AQ660="Sites strategiques &amp; DataCenter","POWER ISSUE",
AQ660="Exclu","Exclu",
AQ660="SAT","TX ISSUE",
AQ660="SPARE-ISSUE","SPARE-ISSUE",
AQ660="Fiber CAmtel","TX ISSUE",
AQ660="Fiber AOF","TX ISSUE",
AQ660="Projet OCM (HUAWEI)","TRAVAUX-HUAWEI",
AQ660="Projet OCM (NOKIA)","TRAVAUX -NOKIA",
AQ660="ACCESS-ISSUE","ACCESS-ISSUE",
AQ660="Projet OCM (ZTE, NOKIA, autres projets)","TRAVAUX OCM",
AQ660="No root CAuse","No root cause",
AQ660="ODU HS","TX ISSUE",
AQ660="IP &amp; VLAN","TX ISSUE",
AQ660="Warehouse HUAWEI","SPARE-ISSUE",
AQ660="SPARE-HS","SPARE-ISSUE",
AQ660="Power Telco","RAN ISSUE",AQ660="no impacts","no impacts"
),"")</f>
        <v>No root cause</v>
      </c>
      <c r="AQ660" s="126" t="s">
        <v>5344</v>
      </c>
      <c r="AR660" s="48" t="str" cm="1">
        <f t="array" ref="AR660">IFERROR(_xlfn.IFS(
AQ660="MPR ISSUE","ACTIVE",
AQ660="BSS Hardware Issue","ACTIVE",
AQ660="Sites strategiques, MLL, Pylone, etc.","PASSIVE",
AQ660="AKTIVCO DEFAUT GE &amp; POWER Cabinet","PASSIVE",
AQ660="AKTIVCO Coupure ENEO &amp; Baisse de tension","PASSIVE",
AQ660="Coupure ENEO &amp; Baisse de tension","PASSIVE",
AQ660="Defaut GE &amp; POWER Cabinet","PASSIVE",
AQ660="Sharing","PASSIVE",
AQ660="Sites strategiques &amp; DataCenter","PASSIVE",
AQ660="Exclu","Exclu",
AQ660="SAT","ACTIVE",
AQ660="SPARE-ISSUE","SPARE-ISSUE",
AQ660="Fiber CAmtel","ACTIVE",
AQ660="Fiber AOF","ACTIVE",
AQ660="Projet OCM (HUAWEI)","PLANNED WORKS",
AQ660="Projet OCM (NOKIA)","PLANNED WORKS",
AQ660="ACCESS-ISSUE","ACCESS-ISSUE",
AQ660="Projet OCM (ZTE, NOKIA, autres projets)","PLANNED WORKS",
AQ660="No root CAuse","No root cause",
AQ660="ODU HS","ACTIVE",
AQ660="IP &amp; VLAN","ACTIVE",
AQ660="Warehouse HUAWEI","SPARE-ISSUE",
AQ660="SPARE-HS","SPARE-ISSUE",
AQ660="Power Telco","ACTIVE", AQ660="no impacts","no impacts"
),"")</f>
        <v>No root cause</v>
      </c>
      <c r="AS660" s="92" t="s">
        <v>5537</v>
      </c>
      <c r="AT660" s="98" t="s">
        <v>3232</v>
      </c>
      <c r="AV660" s="17" t="s">
        <v>5537</v>
      </c>
      <c r="AW660" s="7" t="s">
        <v>5537</v>
      </c>
      <c r="AX660" s="6" t="s">
        <v>5537</v>
      </c>
      <c r="AY660" s="7"/>
      <c r="AZ660" s="3" t="s">
        <v>5537</v>
      </c>
      <c r="BA660" s="18" t="s">
        <v>5537</v>
      </c>
      <c r="BB660" s="18" t="s">
        <v>5537</v>
      </c>
      <c r="BC660" s="18" t="s">
        <v>5537</v>
      </c>
      <c r="BD660" s="18" t="s">
        <v>5537</v>
      </c>
      <c r="BE660" s="18" t="s">
        <v>5537</v>
      </c>
      <c r="BF660" s="18" t="s">
        <v>5537</v>
      </c>
      <c r="BG660" s="18" t="s">
        <v>5537</v>
      </c>
      <c r="BH660" s="18" t="s">
        <v>5537</v>
      </c>
      <c r="BI660" s="18" t="s">
        <v>5537</v>
      </c>
      <c r="BJ660" s="18" t="s">
        <v>5537</v>
      </c>
      <c r="BK660" s="18" t="s">
        <v>5537</v>
      </c>
      <c r="BL660" s="9" t="s">
        <v>5537</v>
      </c>
      <c r="BM660" s="14" t="s">
        <v>5537</v>
      </c>
      <c r="BN660" s="14" t="s">
        <v>5537</v>
      </c>
      <c r="BO660" s="14" t="str">
        <f>_xlfn.XLOOKUP(B660,'[4]cell downs 18042026 17h'!$B:$B,'[4]cell downs 18042026 17h'!$B:$B,"")</f>
        <v/>
      </c>
      <c r="BP660" s="14" t="str">
        <f>_xlfn.XLOOKUP(B660,'[5]Cells Huawei 19042026 15h'!$B:$B,'[5]Cells Huawei 19042026 15h'!$B:$B,"")</f>
        <v/>
      </c>
      <c r="BQ660" s="9" t="str">
        <f>_xlfn.XLOOKUP(B660,'[6]cells down 19042026 9H40'!$B:$B,'[6]cells down 19042026 9H40'!$B:$B,"")</f>
        <v/>
      </c>
      <c r="BR660" s="9" t="s">
        <v>3232</v>
      </c>
      <c r="BS660" s="9" t="s">
        <v>5537</v>
      </c>
      <c r="BT660" s="108"/>
    </row>
    <row r="661" spans="1:72" s="9" customFormat="1" x14ac:dyDescent="0.35">
      <c r="A661" s="1" t="s">
        <v>774</v>
      </c>
      <c r="B661" s="8" t="s">
        <v>775</v>
      </c>
      <c r="C661" s="3" t="str">
        <f>_xlfn.XLOOKUP(B661,'[1]daily break down'!$D:$D,'[1]daily break down'!$E:$E,"")</f>
        <v>Yaounde</v>
      </c>
      <c r="D661" s="1" t="s">
        <v>18</v>
      </c>
      <c r="E661" s="1"/>
      <c r="F661" s="3" t="s">
        <v>37</v>
      </c>
      <c r="G661" s="1" t="s">
        <v>38</v>
      </c>
      <c r="H661" s="34" t="str">
        <f>_xlfn.XLOOKUP(B661,[2]CALCULATION!$B:$B,[2]CALCULATION!$H:$H,"")</f>
        <v>ZTE</v>
      </c>
      <c r="I661" s="28">
        <v>1.1839995091786446</v>
      </c>
      <c r="J661" s="28">
        <v>2.0189487006075337</v>
      </c>
      <c r="K661" s="28">
        <v>1.0273183461603219</v>
      </c>
      <c r="L661" s="28">
        <v>0</v>
      </c>
      <c r="M661" s="28">
        <v>0.79255521026843945</v>
      </c>
      <c r="N661" s="28">
        <v>0</v>
      </c>
      <c r="O661" s="28">
        <v>0</v>
      </c>
      <c r="P661" s="28">
        <v>1.0524301364312152</v>
      </c>
      <c r="Q661" s="28">
        <v>2.8275554813616299</v>
      </c>
      <c r="R661" s="28">
        <v>0.66810203376965016</v>
      </c>
      <c r="S661" s="93">
        <v>8.1503989350318058</v>
      </c>
      <c r="T661" s="93">
        <f>_xlfn.XLOOKUP(B661,'[3]Nur des jours'!$B:$B,'[3]Nur des jours'!$U:$U,"")</f>
        <v>0.34821206906883656</v>
      </c>
      <c r="U661" s="93">
        <v>4.1133041123410194</v>
      </c>
      <c r="V661" s="93">
        <v>15.776535742923754</v>
      </c>
      <c r="W661" s="93">
        <v>0.34821206906883651</v>
      </c>
      <c r="X661" s="93">
        <v>13.560901798631978</v>
      </c>
      <c r="Y661" s="93">
        <v>9.2228578644134558</v>
      </c>
      <c r="Z661" s="93">
        <v>23.011103406357282</v>
      </c>
      <c r="AA661" s="93">
        <v>0</v>
      </c>
      <c r="AB661" s="93">
        <v>0</v>
      </c>
      <c r="AC661" s="93">
        <f>_xlfn.XLOOKUP(B661,'[3]Nur des jours'!$B:$B,'[3]Nur des jours'!$N:$N,"")</f>
        <v>0.94224502258634357</v>
      </c>
      <c r="AD661" s="93">
        <v>0.94224502258634357</v>
      </c>
      <c r="AE661" s="93">
        <v>9.6362928148890331E-2</v>
      </c>
      <c r="AF661" s="93">
        <v>0.97921713993830484</v>
      </c>
      <c r="AG661" s="93"/>
      <c r="AH661" s="93">
        <v>0</v>
      </c>
      <c r="AI661" s="93">
        <v>0</v>
      </c>
      <c r="AJ661" s="93">
        <v>0</v>
      </c>
      <c r="AK661" s="93">
        <v>0</v>
      </c>
      <c r="AL661" s="93">
        <v>0</v>
      </c>
      <c r="AM661" s="49" t="s">
        <v>5559</v>
      </c>
      <c r="AN661" s="49"/>
      <c r="AO661" s="48" t="str" cm="1">
        <f t="array" ref="AO661">IFERROR(_xlfn.IFS(
AQ661="MPR ISSUE","PDH",
AQ661="BSS Hardware Issue","BSS",
AQ661="Sites strategiques, MLL, Pylone, etc.","ENVTECH",
AQ661="AKTIVCO DEFAUT GE &amp; POWER Cabinet","AKTIVCO",
AQ661="AKTIVCO Coupure ENEO &amp; Baisse de tension","AKTIVCO GRID ONLY",
AQ661="Coupure ENEO &amp; Baisse de tension","IHS GRID ONLY",
AQ661="Defaut GE &amp; POWER Cabinet","IHS",
AQ661="Sharing","Partners",
AQ661="Sites strategiques &amp; DataCenter","SST &amp; DC",
AQ661="Exclu","Exclu",
AQ661="SAT","SAT",
AQ661="SPARE-ISSUE","SPARE-ISSUE",
AQ661="Fiber CAmtel","TRANS_FO_CAMTEL",
AQ661="Fiber AOF","Fiber AOF",
AQ661="Projet OCM (HUAWEI)","TRAVAUX-HUAWEI",
AQ661="Projet OCM (NOKIA)","TRAVAUX-NOKIA",
AQ661="ACCESS-ISSUE","ACCESS-ISSUE",
AQ661="Projet OCM (ZTE, NOKIA, autres projets)","TRAVAUX OCM",
AQ661="No root CAuse","No root cause",
AQ661="ODU HS","PDH",
AQ661="IP &amp; VLAN","PDH",
AQ661="Warehouse HUAWEI","SPARE-ISSUE",
AQ661="SPARE-HS","SPARE-ISSUE",
AQ661="Power Telco","BSS",AQ661="no impacts","no impacts"
),"")</f>
        <v>No root cause</v>
      </c>
      <c r="AP661" s="48" t="str" cm="1">
        <f t="array" ref="AP661">IFERROR(_xlfn.IFS(
AQ661="MPR ISSUE","TX ISSUE",
AQ661="BSS Hardware Issue","RAN ISSUE",
AQ661="Sites strategiques, MLL, Pylone, etc.","ENVTECH",
AQ661="AKTIVCO DEFAUT GE &amp; POWER Cabinet","POWER ISSUE",
AQ661="AKTIVCO Coupure ENEO &amp; Baisse de tension","POWER ISSUE",
AQ661="Coupure ENEO &amp; Baisse de tension","POWER ISSUE",
AQ661="Defaut GE &amp; POWER Cabinet","POWER ISSUE",
AQ661="Sharing","POWER ISSUE",
AQ661="Sites strategiques &amp; DataCenter","POWER ISSUE",
AQ661="Exclu","Exclu",
AQ661="SAT","TX ISSUE",
AQ661="SPARE-ISSUE","SPARE-ISSUE",
AQ661="Fiber CAmtel","TX ISSUE",
AQ661="Fiber AOF","TX ISSUE",
AQ661="Projet OCM (HUAWEI)","TRAVAUX-HUAWEI",
AQ661="Projet OCM (NOKIA)","TRAVAUX -NOKIA",
AQ661="ACCESS-ISSUE","ACCESS-ISSUE",
AQ661="Projet OCM (ZTE, NOKIA, autres projets)","TRAVAUX OCM",
AQ661="No root CAuse","No root cause",
AQ661="ODU HS","TX ISSUE",
AQ661="IP &amp; VLAN","TX ISSUE",
AQ661="Warehouse HUAWEI","SPARE-ISSUE",
AQ661="SPARE-HS","SPARE-ISSUE",
AQ661="Power Telco","RAN ISSUE",AQ661="no impacts","no impacts"
),"")</f>
        <v>No root cause</v>
      </c>
      <c r="AQ661" s="67" t="s">
        <v>5344</v>
      </c>
      <c r="AR661" s="48" t="str" cm="1">
        <f t="array" ref="AR661">IFERROR(_xlfn.IFS(
AQ661="MPR ISSUE","ACTIVE",
AQ661="BSS Hardware Issue","ACTIVE",
AQ661="Sites strategiques, MLL, Pylone, etc.","PASSIVE",
AQ661="AKTIVCO DEFAUT GE &amp; POWER Cabinet","PASSIVE",
AQ661="AKTIVCO Coupure ENEO &amp; Baisse de tension","PASSIVE",
AQ661="Coupure ENEO &amp; Baisse de tension","PASSIVE",
AQ661="Defaut GE &amp; POWER Cabinet","PASSIVE",
AQ661="Sharing","PASSIVE",
AQ661="Sites strategiques &amp; DataCenter","PASSIVE",
AQ661="Exclu","Exclu",
AQ661="SAT","ACTIVE",
AQ661="SPARE-ISSUE","SPARE-ISSUE",
AQ661="Fiber CAmtel","ACTIVE",
AQ661="Fiber AOF","ACTIVE",
AQ661="Projet OCM (HUAWEI)","PLANNED WORKS",
AQ661="Projet OCM (NOKIA)","PLANNED WORKS",
AQ661="ACCESS-ISSUE","ACCESS-ISSUE",
AQ661="Projet OCM (ZTE, NOKIA, autres projets)","PLANNED WORKS",
AQ661="No root CAuse","No root cause",
AQ661="ODU HS","ACTIVE",
AQ661="IP &amp; VLAN","ACTIVE",
AQ661="Warehouse HUAWEI","SPARE-ISSUE",
AQ661="SPARE-HS","SPARE-ISSUE",
AQ661="Power Telco","ACTIVE", AQ661="no impacts","no impacts"
),"")</f>
        <v>No root cause</v>
      </c>
      <c r="AS661" s="92" t="s">
        <v>5537</v>
      </c>
      <c r="AT661" s="98" t="s">
        <v>775</v>
      </c>
      <c r="AV661" s="17" t="s">
        <v>5537</v>
      </c>
      <c r="AW661" s="7" t="s">
        <v>5537</v>
      </c>
      <c r="AX661" s="6" t="s">
        <v>5537</v>
      </c>
      <c r="AY661" s="7"/>
      <c r="AZ661" s="3" t="s">
        <v>5537</v>
      </c>
      <c r="BA661" s="18" t="s">
        <v>5537</v>
      </c>
      <c r="BB661" s="18" t="s">
        <v>5537</v>
      </c>
      <c r="BC661" s="18" t="s">
        <v>5537</v>
      </c>
      <c r="BD661" s="18" t="s">
        <v>5537</v>
      </c>
      <c r="BE661" s="18" t="s">
        <v>5537</v>
      </c>
      <c r="BF661" s="18" t="s">
        <v>5537</v>
      </c>
      <c r="BG661" s="18" t="s">
        <v>5537</v>
      </c>
      <c r="BH661" s="18" t="s">
        <v>5537</v>
      </c>
      <c r="BI661" s="18" t="s">
        <v>5537</v>
      </c>
      <c r="BJ661" s="18" t="s">
        <v>5537</v>
      </c>
      <c r="BK661" s="18" t="s">
        <v>5537</v>
      </c>
      <c r="BL661" s="9" t="s">
        <v>5537</v>
      </c>
      <c r="BM661" s="14" t="s">
        <v>5537</v>
      </c>
      <c r="BN661" s="14" t="s">
        <v>5537</v>
      </c>
      <c r="BO661" s="14" t="str">
        <f>_xlfn.XLOOKUP(B661,'[4]cell downs 18042026 17h'!$B:$B,'[4]cell downs 18042026 17h'!$B:$B,"")</f>
        <v/>
      </c>
      <c r="BP661" s="14" t="str">
        <f>_xlfn.XLOOKUP(B661,'[5]Cells Huawei 19042026 15h'!$B:$B,'[5]Cells Huawei 19042026 15h'!$B:$B,"")</f>
        <v/>
      </c>
      <c r="BQ661" s="9" t="str">
        <f>_xlfn.XLOOKUP(B661,'[6]cells down 19042026 9H40'!$B:$B,'[6]cells down 19042026 9H40'!$B:$B,"")</f>
        <v/>
      </c>
      <c r="BR661" s="9" t="s">
        <v>5537</v>
      </c>
      <c r="BS661" s="9" t="s">
        <v>5537</v>
      </c>
      <c r="BT661" s="108"/>
    </row>
    <row r="662" spans="1:72" s="9" customFormat="1" x14ac:dyDescent="0.35">
      <c r="A662" s="1" t="s">
        <v>1924</v>
      </c>
      <c r="B662" s="8" t="s">
        <v>1925</v>
      </c>
      <c r="C662" s="3" t="str">
        <f>_xlfn.XLOOKUP(B662,'[1]daily break down'!$D:$D,'[1]daily break down'!$E:$E,"")</f>
        <v>Maroua</v>
      </c>
      <c r="D662" s="1" t="s">
        <v>21</v>
      </c>
      <c r="E662" s="1" t="s">
        <v>80</v>
      </c>
      <c r="F662" s="3" t="s">
        <v>55</v>
      </c>
      <c r="G662" s="1" t="s">
        <v>84</v>
      </c>
      <c r="H662" s="32" t="str">
        <f>_xlfn.XLOOKUP(B662,[2]CALCULATION!$B:$B,[2]CALCULATION!$H:$H,"")</f>
        <v>Huawei</v>
      </c>
      <c r="I662" s="28">
        <v>0</v>
      </c>
      <c r="J662" s="28">
        <v>0.2134680523809116</v>
      </c>
      <c r="K662" s="28">
        <v>1.1352740752155193</v>
      </c>
      <c r="L662" s="28">
        <v>0</v>
      </c>
      <c r="M662" s="28">
        <v>0</v>
      </c>
      <c r="N662" s="28">
        <v>4.5824915176367531</v>
      </c>
      <c r="O662" s="28">
        <v>3.0775854442932031</v>
      </c>
      <c r="P662" s="28">
        <v>3.7086261853193045</v>
      </c>
      <c r="Q662" s="28">
        <v>4.904646537283874E-3</v>
      </c>
      <c r="R662" s="28">
        <v>2.3917731777543776</v>
      </c>
      <c r="S662" s="93">
        <v>10.661221260554802</v>
      </c>
      <c r="T662" s="93">
        <f>_xlfn.XLOOKUP(B662,'[3]Nur des jours'!$B:$B,'[3]Nur des jours'!$U:$U,"")</f>
        <v>10.238298048414391</v>
      </c>
      <c r="U662" s="93">
        <v>0</v>
      </c>
      <c r="V662" s="93">
        <v>0</v>
      </c>
      <c r="W662" s="93">
        <v>10.238298048414391</v>
      </c>
      <c r="X662" s="93">
        <v>0.36517322854868117</v>
      </c>
      <c r="Y662" s="93">
        <v>1.9018970816104646</v>
      </c>
      <c r="Z662" s="93">
        <v>0.3330700875773685</v>
      </c>
      <c r="AA662" s="93">
        <v>5.4244320597660609</v>
      </c>
      <c r="AB662" s="93">
        <v>4.3570561277048672</v>
      </c>
      <c r="AC662" s="93">
        <f>_xlfn.XLOOKUP(B662,'[3]Nur des jours'!$B:$B,'[3]Nur des jours'!$N:$N,"")</f>
        <v>4.0077561188586692</v>
      </c>
      <c r="AD662" s="93">
        <v>4.0077561188586692</v>
      </c>
      <c r="AE662" s="93">
        <v>0</v>
      </c>
      <c r="AF662" s="93">
        <v>0.97099516883398551</v>
      </c>
      <c r="AG662" s="93"/>
      <c r="AH662" s="93">
        <v>0</v>
      </c>
      <c r="AI662" s="93">
        <v>0</v>
      </c>
      <c r="AJ662" s="93">
        <v>0</v>
      </c>
      <c r="AK662" s="93">
        <v>0</v>
      </c>
      <c r="AL662" s="93">
        <v>0</v>
      </c>
      <c r="AM662" s="49" t="s">
        <v>5559</v>
      </c>
      <c r="AN662" s="49"/>
      <c r="AO662" s="48" t="str" cm="1">
        <f t="array" ref="AO662">IFERROR(_xlfn.IFS(
AQ662="MPR ISSUE","PDH",
AQ662="BSS Hardware Issue","BSS",
AQ662="Sites strategiques, MLL, Pylone, etc.","ENVTECH",
AQ662="AKTIVCO DEFAUT GE &amp; POWER Cabinet","AKTIVCO",
AQ662="AKTIVCO Coupure ENEO &amp; Baisse de tension","AKTIVCO GRID ONLY",
AQ662="Coupure ENEO &amp; Baisse de tension","IHS GRID ONLY",
AQ662="Defaut GE &amp; POWER Cabinet","IHS",
AQ662="Sharing","Partners",
AQ662="Sites strategiques &amp; DataCenter","SST &amp; DC",
AQ662="Exclu","Exclu",
AQ662="SAT","SAT",
AQ662="SPARE-ISSUE","SPARE-ISSUE",
AQ662="Fiber CAmtel","TRANS_FO_CAMTEL",
AQ662="Fiber AOF","Fiber AOF",
AQ662="Projet OCM (HUAWEI)","TRAVAUX-HUAWEI",
AQ662="Projet OCM (NOKIA)","TRAVAUX-NOKIA",
AQ662="ACCESS-ISSUE","ACCESS-ISSUE",
AQ662="Projet OCM (ZTE, NOKIA, autres projets)","TRAVAUX OCM",
AQ662="No root CAuse","No root cause",
AQ662="ODU HS","PDH",
AQ662="IP &amp; VLAN","PDH",
AQ662="Warehouse HUAWEI","SPARE-ISSUE",
AQ662="SPARE-HS","SPARE-ISSUE",
AQ662="Power Telco","BSS",AQ662="no impacts","no impacts"
),"")</f>
        <v>No root cause</v>
      </c>
      <c r="AP662" s="48" t="str" cm="1">
        <f t="array" ref="AP662">IFERROR(_xlfn.IFS(
AQ662="MPR ISSUE","TX ISSUE",
AQ662="BSS Hardware Issue","RAN ISSUE",
AQ662="Sites strategiques, MLL, Pylone, etc.","ENVTECH",
AQ662="AKTIVCO DEFAUT GE &amp; POWER Cabinet","POWER ISSUE",
AQ662="AKTIVCO Coupure ENEO &amp; Baisse de tension","POWER ISSUE",
AQ662="Coupure ENEO &amp; Baisse de tension","POWER ISSUE",
AQ662="Defaut GE &amp; POWER Cabinet","POWER ISSUE",
AQ662="Sharing","POWER ISSUE",
AQ662="Sites strategiques &amp; DataCenter","POWER ISSUE",
AQ662="Exclu","Exclu",
AQ662="SAT","TX ISSUE",
AQ662="SPARE-ISSUE","SPARE-ISSUE",
AQ662="Fiber CAmtel","TX ISSUE",
AQ662="Fiber AOF","TX ISSUE",
AQ662="Projet OCM (HUAWEI)","TRAVAUX-HUAWEI",
AQ662="Projet OCM (NOKIA)","TRAVAUX -NOKIA",
AQ662="ACCESS-ISSUE","ACCESS-ISSUE",
AQ662="Projet OCM (ZTE, NOKIA, autres projets)","TRAVAUX OCM",
AQ662="No root CAuse","No root cause",
AQ662="ODU HS","TX ISSUE",
AQ662="IP &amp; VLAN","TX ISSUE",
AQ662="Warehouse HUAWEI","SPARE-ISSUE",
AQ662="SPARE-HS","SPARE-ISSUE",
AQ662="Power Telco","RAN ISSUE",AQ662="no impacts","no impacts"
),"")</f>
        <v>No root cause</v>
      </c>
      <c r="AQ662" s="67" t="s">
        <v>5344</v>
      </c>
      <c r="AR662" s="48" t="str" cm="1">
        <f t="array" ref="AR662">IFERROR(_xlfn.IFS(
AQ662="MPR ISSUE","ACTIVE",
AQ662="BSS Hardware Issue","ACTIVE",
AQ662="Sites strategiques, MLL, Pylone, etc.","PASSIVE",
AQ662="AKTIVCO DEFAUT GE &amp; POWER Cabinet","PASSIVE",
AQ662="AKTIVCO Coupure ENEO &amp; Baisse de tension","PASSIVE",
AQ662="Coupure ENEO &amp; Baisse de tension","PASSIVE",
AQ662="Defaut GE &amp; POWER Cabinet","PASSIVE",
AQ662="Sharing","PASSIVE",
AQ662="Sites strategiques &amp; DataCenter","PASSIVE",
AQ662="Exclu","Exclu",
AQ662="SAT","ACTIVE",
AQ662="SPARE-ISSUE","SPARE-ISSUE",
AQ662="Fiber CAmtel","ACTIVE",
AQ662="Fiber AOF","ACTIVE",
AQ662="Projet OCM (HUAWEI)","PLANNED WORKS",
AQ662="Projet OCM (NOKIA)","PLANNED WORKS",
AQ662="ACCESS-ISSUE","ACCESS-ISSUE",
AQ662="Projet OCM (ZTE, NOKIA, autres projets)","PLANNED WORKS",
AQ662="No root CAuse","No root cause",
AQ662="ODU HS","ACTIVE",
AQ662="IP &amp; VLAN","ACTIVE",
AQ662="Warehouse HUAWEI","SPARE-ISSUE",
AQ662="SPARE-HS","SPARE-ISSUE",
AQ662="Power Telco","ACTIVE", AQ662="no impacts","no impacts"
),"")</f>
        <v>No root cause</v>
      </c>
      <c r="AS662" s="92" t="s">
        <v>5537</v>
      </c>
      <c r="AT662" s="98" t="s">
        <v>1925</v>
      </c>
      <c r="AV662" s="17" t="s">
        <v>5537</v>
      </c>
      <c r="AW662" s="7" t="s">
        <v>5537</v>
      </c>
      <c r="AX662" s="6" t="s">
        <v>5537</v>
      </c>
      <c r="AY662" s="7"/>
      <c r="AZ662" s="3" t="s">
        <v>5537</v>
      </c>
      <c r="BA662" s="18" t="s">
        <v>5537</v>
      </c>
      <c r="BB662" s="18" t="s">
        <v>5537</v>
      </c>
      <c r="BC662" s="18" t="s">
        <v>5537</v>
      </c>
      <c r="BD662" s="18" t="s">
        <v>5537</v>
      </c>
      <c r="BE662" s="18" t="s">
        <v>5537</v>
      </c>
      <c r="BF662" s="18" t="s">
        <v>5537</v>
      </c>
      <c r="BG662" s="18" t="s">
        <v>5537</v>
      </c>
      <c r="BH662" s="18" t="s">
        <v>5537</v>
      </c>
      <c r="BI662" s="18" t="s">
        <v>5537</v>
      </c>
      <c r="BJ662" s="18" t="s">
        <v>5537</v>
      </c>
      <c r="BK662" s="18" t="s">
        <v>5537</v>
      </c>
      <c r="BL662" s="9" t="s">
        <v>5537</v>
      </c>
      <c r="BM662" s="14" t="s">
        <v>5537</v>
      </c>
      <c r="BN662" s="14" t="s">
        <v>5537</v>
      </c>
      <c r="BO662" s="14" t="str">
        <f>_xlfn.XLOOKUP(B662,'[4]cell downs 18042026 17h'!$B:$B,'[4]cell downs 18042026 17h'!$B:$B,"")</f>
        <v/>
      </c>
      <c r="BP662" s="14" t="str">
        <f>_xlfn.XLOOKUP(B662,'[5]Cells Huawei 19042026 15h'!$B:$B,'[5]Cells Huawei 19042026 15h'!$B:$B,"")</f>
        <v/>
      </c>
      <c r="BQ662" s="9" t="str">
        <f>_xlfn.XLOOKUP(B662,'[6]cells down 19042026 9H40'!$B:$B,'[6]cells down 19042026 9H40'!$B:$B,"")</f>
        <v/>
      </c>
      <c r="BR662" s="9" t="s">
        <v>5537</v>
      </c>
      <c r="BS662" s="9" t="s">
        <v>5537</v>
      </c>
      <c r="BT662" s="108"/>
    </row>
    <row r="663" spans="1:72" s="9" customFormat="1" ht="36" customHeight="1" x14ac:dyDescent="0.35">
      <c r="A663" s="1" t="s">
        <v>1692</v>
      </c>
      <c r="B663" s="8" t="s">
        <v>1693</v>
      </c>
      <c r="C663" s="3" t="str">
        <f>_xlfn.XLOOKUP(B663,'[1]daily break down'!$D:$D,'[1]daily break down'!$E:$E,"")</f>
        <v>OUEST</v>
      </c>
      <c r="D663" s="1" t="s">
        <v>11</v>
      </c>
      <c r="E663" s="1" t="s">
        <v>145</v>
      </c>
      <c r="F663" s="3" t="s">
        <v>102</v>
      </c>
      <c r="G663" s="1" t="s">
        <v>103</v>
      </c>
      <c r="H663" s="32" t="str">
        <f>_xlfn.XLOOKUP(B663,[2]CALCULATION!$B:$B,[2]CALCULATION!$H:$H,"")</f>
        <v>Huawei</v>
      </c>
      <c r="I663" s="28">
        <v>0</v>
      </c>
      <c r="J663" s="28">
        <v>0</v>
      </c>
      <c r="K663" s="28">
        <v>4.0236293385611512</v>
      </c>
      <c r="L663" s="28">
        <v>0</v>
      </c>
      <c r="M663" s="28">
        <v>0</v>
      </c>
      <c r="N663" s="28">
        <v>0</v>
      </c>
      <c r="O663" s="28">
        <v>0</v>
      </c>
      <c r="P663" s="28">
        <v>0</v>
      </c>
      <c r="Q663" s="28">
        <v>1.6598929039217194</v>
      </c>
      <c r="R663" s="28">
        <v>0</v>
      </c>
      <c r="S663" s="93">
        <v>0</v>
      </c>
      <c r="T663" s="93">
        <f>_xlfn.XLOOKUP(B663,'[3]Nur des jours'!$B:$B,'[3]Nur des jours'!$U:$U,"")</f>
        <v>0</v>
      </c>
      <c r="U663" s="93">
        <v>0</v>
      </c>
      <c r="V663" s="93">
        <v>0</v>
      </c>
      <c r="W663" s="93">
        <v>0</v>
      </c>
      <c r="X663" s="93">
        <v>0</v>
      </c>
      <c r="Y663" s="93">
        <v>0</v>
      </c>
      <c r="Z663" s="93">
        <v>0</v>
      </c>
      <c r="AA663" s="93">
        <v>0</v>
      </c>
      <c r="AB663" s="93">
        <v>0</v>
      </c>
      <c r="AC663" s="93">
        <f>_xlfn.XLOOKUP(B663,'[3]Nur des jours'!$B:$B,'[3]Nur des jours'!$N:$N,"")</f>
        <v>0</v>
      </c>
      <c r="AD663" s="93">
        <v>0</v>
      </c>
      <c r="AE663" s="93">
        <v>0</v>
      </c>
      <c r="AF663" s="93">
        <v>0.94008697810993813</v>
      </c>
      <c r="AG663" s="93"/>
      <c r="AH663" s="93">
        <v>0</v>
      </c>
      <c r="AI663" s="93">
        <v>0</v>
      </c>
      <c r="AJ663" s="93">
        <v>0</v>
      </c>
      <c r="AK663" s="93">
        <v>0</v>
      </c>
      <c r="AL663" s="93">
        <v>0</v>
      </c>
      <c r="AM663" s="49" t="s">
        <v>5559</v>
      </c>
      <c r="AN663" s="49"/>
      <c r="AO663" s="48" t="str" cm="1">
        <f t="array" ref="AO663">IFERROR(_xlfn.IFS(
AQ663="MPR ISSUE","PDH",
AQ663="BSS Hardware Issue","BSS",
AQ663="Sites strategiques, MLL, Pylone, etc.","ENVTECH",
AQ663="AKTIVCO DEFAUT GE &amp; POWER Cabinet","AKTIVCO",
AQ663="AKTIVCO Coupure ENEO &amp; Baisse de tension","AKTIVCO GRID ONLY",
AQ663="Coupure ENEO &amp; Baisse de tension","IHS GRID ONLY",
AQ663="Defaut GE &amp; POWER Cabinet","IHS",
AQ663="Sharing","Partners",
AQ663="Sites strategiques &amp; DataCenter","SST &amp; DC",
AQ663="Exclu","Exclu",
AQ663="SAT","SAT",
AQ663="SPARE-ISSUE","SPARE-ISSUE",
AQ663="Fiber CAmtel","TRANS_FO_CAMTEL",
AQ663="Fiber AOF","Fiber AOF",
AQ663="Projet OCM (HUAWEI)","TRAVAUX-HUAWEI",
AQ663="Projet OCM (NOKIA)","TRAVAUX-NOKIA",
AQ663="ACCESS-ISSUE","ACCESS-ISSUE",
AQ663="Projet OCM (ZTE, NOKIA, autres projets)","TRAVAUX OCM",
AQ663="No root CAuse","No root cause",
AQ663="ODU HS","PDH",
AQ663="IP &amp; VLAN","PDH",
AQ663="Warehouse HUAWEI","SPARE-ISSUE",
AQ663="SPARE-HS","SPARE-ISSUE",
AQ663="Power Telco","BSS",AQ663="no impacts","no impacts"
),"")</f>
        <v>No root cause</v>
      </c>
      <c r="AP663" s="48" t="str" cm="1">
        <f t="array" ref="AP663">IFERROR(_xlfn.IFS(
AQ663="MPR ISSUE","TX ISSUE",
AQ663="BSS Hardware Issue","RAN ISSUE",
AQ663="Sites strategiques, MLL, Pylone, etc.","ENVTECH",
AQ663="AKTIVCO DEFAUT GE &amp; POWER Cabinet","POWER ISSUE",
AQ663="AKTIVCO Coupure ENEO &amp; Baisse de tension","POWER ISSUE",
AQ663="Coupure ENEO &amp; Baisse de tension","POWER ISSUE",
AQ663="Defaut GE &amp; POWER Cabinet","POWER ISSUE",
AQ663="Sharing","POWER ISSUE",
AQ663="Sites strategiques &amp; DataCenter","POWER ISSUE",
AQ663="Exclu","Exclu",
AQ663="SAT","TX ISSUE",
AQ663="SPARE-ISSUE","SPARE-ISSUE",
AQ663="Fiber CAmtel","TX ISSUE",
AQ663="Fiber AOF","TX ISSUE",
AQ663="Projet OCM (HUAWEI)","TRAVAUX-HUAWEI",
AQ663="Projet OCM (NOKIA)","TRAVAUX -NOKIA",
AQ663="ACCESS-ISSUE","ACCESS-ISSUE",
AQ663="Projet OCM (ZTE, NOKIA, autres projets)","TRAVAUX OCM",
AQ663="No root CAuse","No root cause",
AQ663="ODU HS","TX ISSUE",
AQ663="IP &amp; VLAN","TX ISSUE",
AQ663="Warehouse HUAWEI","SPARE-ISSUE",
AQ663="SPARE-HS","SPARE-ISSUE",
AQ663="Power Telco","RAN ISSUE",AQ663="no impacts","no impacts"
),"")</f>
        <v>No root cause</v>
      </c>
      <c r="AQ663" s="126" t="s">
        <v>5344</v>
      </c>
      <c r="AR663" s="48" t="str" cm="1">
        <f t="array" ref="AR663">IFERROR(_xlfn.IFS(
AQ663="MPR ISSUE","ACTIVE",
AQ663="BSS Hardware Issue","ACTIVE",
AQ663="Sites strategiques, MLL, Pylone, etc.","PASSIVE",
AQ663="AKTIVCO DEFAUT GE &amp; POWER Cabinet","PASSIVE",
AQ663="AKTIVCO Coupure ENEO &amp; Baisse de tension","PASSIVE",
AQ663="Coupure ENEO &amp; Baisse de tension","PASSIVE",
AQ663="Defaut GE &amp; POWER Cabinet","PASSIVE",
AQ663="Sharing","PASSIVE",
AQ663="Sites strategiques &amp; DataCenter","PASSIVE",
AQ663="Exclu","Exclu",
AQ663="SAT","ACTIVE",
AQ663="SPARE-ISSUE","SPARE-ISSUE",
AQ663="Fiber CAmtel","ACTIVE",
AQ663="Fiber AOF","ACTIVE",
AQ663="Projet OCM (HUAWEI)","PLANNED WORKS",
AQ663="Projet OCM (NOKIA)","PLANNED WORKS",
AQ663="ACCESS-ISSUE","ACCESS-ISSUE",
AQ663="Projet OCM (ZTE, NOKIA, autres projets)","PLANNED WORKS",
AQ663="No root CAuse","No root cause",
AQ663="ODU HS","ACTIVE",
AQ663="IP &amp; VLAN","ACTIVE",
AQ663="Warehouse HUAWEI","SPARE-ISSUE",
AQ663="SPARE-HS","SPARE-ISSUE",
AQ663="Power Telco","ACTIVE", AQ663="no impacts","no impacts"
),"")</f>
        <v>No root cause</v>
      </c>
      <c r="AS663" s="92" t="s">
        <v>5537</v>
      </c>
      <c r="AT663" s="98" t="s">
        <v>1693</v>
      </c>
      <c r="AV663" s="17" t="s">
        <v>5537</v>
      </c>
      <c r="AW663" s="7" t="s">
        <v>5537</v>
      </c>
      <c r="AX663" s="6" t="s">
        <v>5537</v>
      </c>
      <c r="AY663" s="7"/>
      <c r="AZ663" s="3" t="s">
        <v>5537</v>
      </c>
      <c r="BA663" s="18" t="s">
        <v>5537</v>
      </c>
      <c r="BB663" s="18" t="s">
        <v>5537</v>
      </c>
      <c r="BC663" s="18" t="s">
        <v>5537</v>
      </c>
      <c r="BD663" s="18" t="s">
        <v>5537</v>
      </c>
      <c r="BE663" s="18" t="s">
        <v>5537</v>
      </c>
      <c r="BF663" s="18" t="s">
        <v>5537</v>
      </c>
      <c r="BG663" s="18" t="s">
        <v>5537</v>
      </c>
      <c r="BH663" s="18" t="s">
        <v>5537</v>
      </c>
      <c r="BI663" s="18" t="s">
        <v>5537</v>
      </c>
      <c r="BJ663" s="18" t="s">
        <v>5537</v>
      </c>
      <c r="BK663" s="18" t="s">
        <v>5537</v>
      </c>
      <c r="BL663" s="9" t="s">
        <v>5537</v>
      </c>
      <c r="BM663" s="14" t="s">
        <v>5537</v>
      </c>
      <c r="BN663" s="14" t="s">
        <v>5537</v>
      </c>
      <c r="BO663" s="14" t="str">
        <f>_xlfn.XLOOKUP(B663,'[4]cell downs 18042026 17h'!$B:$B,'[4]cell downs 18042026 17h'!$B:$B,"")</f>
        <v/>
      </c>
      <c r="BP663" s="14" t="str">
        <f>_xlfn.XLOOKUP(B663,'[5]Cells Huawei 19042026 15h'!$B:$B,'[5]Cells Huawei 19042026 15h'!$B:$B,"")</f>
        <v/>
      </c>
      <c r="BQ663" s="9" t="str">
        <f>_xlfn.XLOOKUP(B663,'[6]cells down 19042026 9H40'!$B:$B,'[6]cells down 19042026 9H40'!$B:$B,"")</f>
        <v/>
      </c>
      <c r="BR663" s="9" t="s">
        <v>1693</v>
      </c>
      <c r="BS663" s="9" t="s">
        <v>318</v>
      </c>
      <c r="BT663" s="108"/>
    </row>
    <row r="664" spans="1:72" s="9" customFormat="1" x14ac:dyDescent="0.35">
      <c r="A664" s="1" t="s">
        <v>413</v>
      </c>
      <c r="B664" s="8" t="s">
        <v>414</v>
      </c>
      <c r="C664" s="3" t="str">
        <f>_xlfn.XLOOKUP(B664,'[1]daily break down'!$D:$D,'[1]daily break down'!$E:$E,"")</f>
        <v>SUD-OUEST</v>
      </c>
      <c r="D664" s="1" t="s">
        <v>11</v>
      </c>
      <c r="E664" s="1" t="s">
        <v>12</v>
      </c>
      <c r="F664" s="3" t="s">
        <v>13</v>
      </c>
      <c r="G664" s="1" t="s">
        <v>106</v>
      </c>
      <c r="H664" s="32" t="str">
        <f>_xlfn.XLOOKUP(B664,[2]CALCULATION!$B:$B,[2]CALCULATION!$H:$H,"")</f>
        <v>Huawei</v>
      </c>
      <c r="I664" s="28">
        <v>0</v>
      </c>
      <c r="J664" s="28">
        <v>4.1020680130010589E-3</v>
      </c>
      <c r="K664" s="28">
        <v>0</v>
      </c>
      <c r="L664" s="28">
        <v>0</v>
      </c>
      <c r="M664" s="28">
        <v>0</v>
      </c>
      <c r="N664" s="28">
        <v>7.5620732065758639E-3</v>
      </c>
      <c r="O664" s="28">
        <v>1.5855384624164963E-2</v>
      </c>
      <c r="P664" s="28">
        <v>0</v>
      </c>
      <c r="Q664" s="28">
        <v>7.4728978149888855E-3</v>
      </c>
      <c r="R664" s="28">
        <v>7.4728978149888855E-3</v>
      </c>
      <c r="S664" s="93">
        <v>7.3123821101323217E-3</v>
      </c>
      <c r="T664" s="93">
        <f>_xlfn.XLOOKUP(B664,'[3]Nur des jours'!$B:$B,'[3]Nur des jours'!$U:$U,"")</f>
        <v>2.9886954139593018</v>
      </c>
      <c r="U664" s="93">
        <v>7.66908367648024E-3</v>
      </c>
      <c r="V664" s="93">
        <v>0</v>
      </c>
      <c r="W664" s="93">
        <v>2.9886954139593018</v>
      </c>
      <c r="X664" s="93">
        <v>0</v>
      </c>
      <c r="Y664" s="93">
        <v>0.14945795629977768</v>
      </c>
      <c r="Z664" s="93">
        <v>0</v>
      </c>
      <c r="AA664" s="93">
        <v>0</v>
      </c>
      <c r="AB664" s="93">
        <v>0</v>
      </c>
      <c r="AC664" s="93">
        <f>_xlfn.XLOOKUP(B664,'[3]Nur des jours'!$B:$B,'[3]Nur des jours'!$N:$N,"")</f>
        <v>2.7812912882063041</v>
      </c>
      <c r="AD664" s="93">
        <v>2.7812912882063041</v>
      </c>
      <c r="AE664" s="93">
        <v>0</v>
      </c>
      <c r="AF664" s="93">
        <v>0.903899604203942</v>
      </c>
      <c r="AG664" s="93"/>
      <c r="AH664" s="93">
        <v>0</v>
      </c>
      <c r="AI664" s="93">
        <v>0</v>
      </c>
      <c r="AJ664" s="93">
        <v>0</v>
      </c>
      <c r="AK664" s="93">
        <v>0</v>
      </c>
      <c r="AL664" s="93">
        <v>0</v>
      </c>
      <c r="AM664" s="49" t="s">
        <v>5559</v>
      </c>
      <c r="AN664" s="49"/>
      <c r="AO664" s="48" t="str" cm="1">
        <f t="array" ref="AO664">IFERROR(_xlfn.IFS(
AQ664="MPR ISSUE","PDH",
AQ664="BSS Hardware Issue","BSS",
AQ664="Sites strategiques, MLL, Pylone, etc.","ENVTECH",
AQ664="AKTIVCO DEFAUT GE &amp; POWER Cabinet","AKTIVCO",
AQ664="AKTIVCO Coupure ENEO &amp; Baisse de tension","AKTIVCO GRID ONLY",
AQ664="Coupure ENEO &amp; Baisse de tension","IHS GRID ONLY",
AQ664="Defaut GE &amp; POWER Cabinet","IHS",
AQ664="Sharing","Partners",
AQ664="Sites strategiques &amp; DataCenter","SST &amp; DC",
AQ664="Exclu","Exclu",
AQ664="SAT","SAT",
AQ664="SPARE-ISSUE","SPARE-ISSUE",
AQ664="Fiber CAmtel","TRANS_FO_CAMTEL",
AQ664="Fiber AOF","Fiber AOF",
AQ664="Projet OCM (HUAWEI)","TRAVAUX-HUAWEI",
AQ664="Projet OCM (NOKIA)","TRAVAUX-NOKIA",
AQ664="ACCESS-ISSUE","ACCESS-ISSUE",
AQ664="Projet OCM (ZTE, NOKIA, autres projets)","TRAVAUX OCM",
AQ664="No root CAuse","No root cause",
AQ664="ODU HS","PDH",
AQ664="IP &amp; VLAN","PDH",
AQ664="Warehouse HUAWEI","SPARE-ISSUE",
AQ664="SPARE-HS","SPARE-ISSUE",
AQ664="Power Telco","BSS",AQ664="no impacts","no impacts"
),"")</f>
        <v>No root cause</v>
      </c>
      <c r="AP664" s="48" t="str" cm="1">
        <f t="array" ref="AP664">IFERROR(_xlfn.IFS(
AQ664="MPR ISSUE","TX ISSUE",
AQ664="BSS Hardware Issue","RAN ISSUE",
AQ664="Sites strategiques, MLL, Pylone, etc.","ENVTECH",
AQ664="AKTIVCO DEFAUT GE &amp; POWER Cabinet","POWER ISSUE",
AQ664="AKTIVCO Coupure ENEO &amp; Baisse de tension","POWER ISSUE",
AQ664="Coupure ENEO &amp; Baisse de tension","POWER ISSUE",
AQ664="Defaut GE &amp; POWER Cabinet","POWER ISSUE",
AQ664="Sharing","POWER ISSUE",
AQ664="Sites strategiques &amp; DataCenter","POWER ISSUE",
AQ664="Exclu","Exclu",
AQ664="SAT","TX ISSUE",
AQ664="SPARE-ISSUE","SPARE-ISSUE",
AQ664="Fiber CAmtel","TX ISSUE",
AQ664="Fiber AOF","TX ISSUE",
AQ664="Projet OCM (HUAWEI)","TRAVAUX-HUAWEI",
AQ664="Projet OCM (NOKIA)","TRAVAUX -NOKIA",
AQ664="ACCESS-ISSUE","ACCESS-ISSUE",
AQ664="Projet OCM (ZTE, NOKIA, autres projets)","TRAVAUX OCM",
AQ664="No root CAuse","No root cause",
AQ664="ODU HS","TX ISSUE",
AQ664="IP &amp; VLAN","TX ISSUE",
AQ664="Warehouse HUAWEI","SPARE-ISSUE",
AQ664="SPARE-HS","SPARE-ISSUE",
AQ664="Power Telco","RAN ISSUE",AQ664="no impacts","no impacts"
),"")</f>
        <v>No root cause</v>
      </c>
      <c r="AQ664" s="126" t="s">
        <v>5344</v>
      </c>
      <c r="AR664" s="48" t="str" cm="1">
        <f t="array" ref="AR664">IFERROR(_xlfn.IFS(
AQ664="MPR ISSUE","ACTIVE",
AQ664="BSS Hardware Issue","ACTIVE",
AQ664="Sites strategiques, MLL, Pylone, etc.","PASSIVE",
AQ664="AKTIVCO DEFAUT GE &amp; POWER Cabinet","PASSIVE",
AQ664="AKTIVCO Coupure ENEO &amp; Baisse de tension","PASSIVE",
AQ664="Coupure ENEO &amp; Baisse de tension","PASSIVE",
AQ664="Defaut GE &amp; POWER Cabinet","PASSIVE",
AQ664="Sharing","PASSIVE",
AQ664="Sites strategiques &amp; DataCenter","PASSIVE",
AQ664="Exclu","Exclu",
AQ664="SAT","ACTIVE",
AQ664="SPARE-ISSUE","SPARE-ISSUE",
AQ664="Fiber CAmtel","ACTIVE",
AQ664="Fiber AOF","ACTIVE",
AQ664="Projet OCM (HUAWEI)","PLANNED WORKS",
AQ664="Projet OCM (NOKIA)","PLANNED WORKS",
AQ664="ACCESS-ISSUE","ACCESS-ISSUE",
AQ664="Projet OCM (ZTE, NOKIA, autres projets)","PLANNED WORKS",
AQ664="No root CAuse","No root cause",
AQ664="ODU HS","ACTIVE",
AQ664="IP &amp; VLAN","ACTIVE",
AQ664="Warehouse HUAWEI","SPARE-ISSUE",
AQ664="SPARE-HS","SPARE-ISSUE",
AQ664="Power Telco","ACTIVE", AQ664="no impacts","no impacts"
),"")</f>
        <v>No root cause</v>
      </c>
      <c r="AS664" s="92" t="s">
        <v>5537</v>
      </c>
      <c r="AT664" s="98" t="s">
        <v>414</v>
      </c>
      <c r="AV664" s="17" t="s">
        <v>5537</v>
      </c>
      <c r="AW664" s="7" t="s">
        <v>5537</v>
      </c>
      <c r="AX664" s="6" t="s">
        <v>5537</v>
      </c>
      <c r="AY664" s="7"/>
      <c r="AZ664" s="3" t="s">
        <v>5537</v>
      </c>
      <c r="BA664" s="18" t="s">
        <v>5537</v>
      </c>
      <c r="BB664" s="18" t="s">
        <v>5537</v>
      </c>
      <c r="BC664" s="18" t="s">
        <v>5537</v>
      </c>
      <c r="BD664" s="18" t="s">
        <v>5537</v>
      </c>
      <c r="BE664" s="18" t="s">
        <v>5537</v>
      </c>
      <c r="BF664" s="18" t="s">
        <v>5537</v>
      </c>
      <c r="BG664" s="18" t="s">
        <v>5537</v>
      </c>
      <c r="BH664" s="18" t="s">
        <v>5537</v>
      </c>
      <c r="BI664" s="18" t="s">
        <v>5537</v>
      </c>
      <c r="BJ664" s="18" t="s">
        <v>5537</v>
      </c>
      <c r="BK664" s="18" t="s">
        <v>5537</v>
      </c>
      <c r="BL664" s="9" t="s">
        <v>5537</v>
      </c>
      <c r="BM664" s="14" t="s">
        <v>5537</v>
      </c>
      <c r="BN664" s="14" t="s">
        <v>5537</v>
      </c>
      <c r="BO664" s="14" t="str">
        <f>_xlfn.XLOOKUP(B664,'[4]cell downs 18042026 17h'!$B:$B,'[4]cell downs 18042026 17h'!$B:$B,"")</f>
        <v/>
      </c>
      <c r="BP664" s="14" t="str">
        <f>_xlfn.XLOOKUP(B664,'[5]Cells Huawei 19042026 15h'!$B:$B,'[5]Cells Huawei 19042026 15h'!$B:$B,"")</f>
        <v/>
      </c>
      <c r="BQ664" s="9" t="str">
        <f>_xlfn.XLOOKUP(B664,'[6]cells down 19042026 9H40'!$B:$B,'[6]cells down 19042026 9H40'!$B:$B,"")</f>
        <v/>
      </c>
      <c r="BR664" s="9" t="s">
        <v>414</v>
      </c>
      <c r="BS664" s="9" t="s">
        <v>318</v>
      </c>
      <c r="BT664" s="108"/>
    </row>
    <row r="665" spans="1:72" s="9" customFormat="1" ht="30.5" customHeight="1" x14ac:dyDescent="0.35">
      <c r="A665" s="1" t="s">
        <v>4382</v>
      </c>
      <c r="B665" s="8" t="s">
        <v>4383</v>
      </c>
      <c r="C665" s="3" t="str">
        <f>_xlfn.XLOOKUP(B665,'[1]daily break down'!$D:$D,'[1]daily break down'!$E:$E,"")</f>
        <v>Yaounde</v>
      </c>
      <c r="D665" s="1" t="s">
        <v>21</v>
      </c>
      <c r="E665" s="1" t="s">
        <v>36</v>
      </c>
      <c r="F665" s="3" t="s">
        <v>37</v>
      </c>
      <c r="G665" s="1" t="s">
        <v>38</v>
      </c>
      <c r="H665" s="34" t="str">
        <f>_xlfn.XLOOKUP(B665,[2]CALCULATION!$B:$B,[2]CALCULATION!$H:$H,"")</f>
        <v>ZTE</v>
      </c>
      <c r="I665" s="28">
        <v>15.180505260634709</v>
      </c>
      <c r="J665" s="28">
        <v>0</v>
      </c>
      <c r="K665" s="28">
        <v>5.6799373917410767</v>
      </c>
      <c r="L665" s="28">
        <v>9.2773083585164624</v>
      </c>
      <c r="M665" s="28">
        <v>0</v>
      </c>
      <c r="N665" s="28">
        <v>0</v>
      </c>
      <c r="O665" s="28">
        <v>0</v>
      </c>
      <c r="P665" s="28">
        <v>11.453170078160445</v>
      </c>
      <c r="Q665" s="28">
        <v>23.302742607003335</v>
      </c>
      <c r="R665" s="28">
        <v>0.17221551623277523</v>
      </c>
      <c r="S665" s="93">
        <v>0</v>
      </c>
      <c r="T665" s="93">
        <f>_xlfn.XLOOKUP(B665,'[3]Nur des jours'!$B:$B,'[3]Nur des jours'!$U:$U,"")</f>
        <v>0</v>
      </c>
      <c r="U665" s="93">
        <v>3.0247401072387583</v>
      </c>
      <c r="V665" s="93">
        <v>0</v>
      </c>
      <c r="W665" s="93">
        <v>0</v>
      </c>
      <c r="X665" s="93">
        <v>0</v>
      </c>
      <c r="Y665" s="93">
        <v>0.28475486041554315</v>
      </c>
      <c r="Z665" s="93">
        <v>0</v>
      </c>
      <c r="AA665" s="93">
        <v>0</v>
      </c>
      <c r="AB665" s="93">
        <v>1.7707022455077004</v>
      </c>
      <c r="AC665" s="93">
        <f>_xlfn.XLOOKUP(B665,'[3]Nur des jours'!$B:$B,'[3]Nur des jours'!$N:$N,"")</f>
        <v>11.248994101582898</v>
      </c>
      <c r="AD665" s="93">
        <v>11.248994101582898</v>
      </c>
      <c r="AE665" s="93">
        <v>0</v>
      </c>
      <c r="AF665" s="93">
        <v>0.88560081385029366</v>
      </c>
      <c r="AG665" s="93"/>
      <c r="AH665" s="93">
        <v>0</v>
      </c>
      <c r="AI665" s="93">
        <v>0</v>
      </c>
      <c r="AJ665" s="93">
        <v>0</v>
      </c>
      <c r="AK665" s="93">
        <v>0</v>
      </c>
      <c r="AL665" s="93">
        <v>0</v>
      </c>
      <c r="AM665" s="49" t="s">
        <v>5559</v>
      </c>
      <c r="AN665" s="49"/>
      <c r="AO665" s="48" t="str" cm="1">
        <f t="array" ref="AO665">IFERROR(_xlfn.IFS(
AQ665="MPR ISSUE","PDH",
AQ665="BSS Hardware Issue","BSS",
AQ665="Sites strategiques, MLL, Pylone, etc.","ENVTECH",
AQ665="AKTIVCO DEFAUT GE &amp; POWER Cabinet","AKTIVCO",
AQ665="AKTIVCO Coupure ENEO &amp; Baisse de tension","AKTIVCO GRID ONLY",
AQ665="Coupure ENEO &amp; Baisse de tension","IHS GRID ONLY",
AQ665="Defaut GE &amp; POWER Cabinet","IHS",
AQ665="Sharing","Partners",
AQ665="Sites strategiques &amp; DataCenter","SST &amp; DC",
AQ665="Exclu","Exclu",
AQ665="SAT","SAT",
AQ665="SPARE-ISSUE","SPARE-ISSUE",
AQ665="Fiber CAmtel","TRANS_FO_CAMTEL",
AQ665="Fiber AOF","Fiber AOF",
AQ665="Projet OCM (HUAWEI)","TRAVAUX-HUAWEI",
AQ665="Projet OCM (NOKIA)","TRAVAUX-NOKIA",
AQ665="ACCESS-ISSUE","ACCESS-ISSUE",
AQ665="Projet OCM (ZTE, NOKIA, autres projets)","TRAVAUX OCM",
AQ665="No root CAuse","No root cause",
AQ665="ODU HS","PDH",
AQ665="IP &amp; VLAN","PDH",
AQ665="Warehouse HUAWEI","SPARE-ISSUE",
AQ665="SPARE-HS","SPARE-ISSUE",
AQ665="Power Telco","BSS",AQ665="no impacts","no impacts"
),"")</f>
        <v>No root cause</v>
      </c>
      <c r="AP665" s="48" t="str" cm="1">
        <f t="array" ref="AP665">IFERROR(_xlfn.IFS(
AQ665="MPR ISSUE","TX ISSUE",
AQ665="BSS Hardware Issue","RAN ISSUE",
AQ665="Sites strategiques, MLL, Pylone, etc.","ENVTECH",
AQ665="AKTIVCO DEFAUT GE &amp; POWER Cabinet","POWER ISSUE",
AQ665="AKTIVCO Coupure ENEO &amp; Baisse de tension","POWER ISSUE",
AQ665="Coupure ENEO &amp; Baisse de tension","POWER ISSUE",
AQ665="Defaut GE &amp; POWER Cabinet","POWER ISSUE",
AQ665="Sharing","POWER ISSUE",
AQ665="Sites strategiques &amp; DataCenter","POWER ISSUE",
AQ665="Exclu","Exclu",
AQ665="SAT","TX ISSUE",
AQ665="SPARE-ISSUE","SPARE-ISSUE",
AQ665="Fiber CAmtel","TX ISSUE",
AQ665="Fiber AOF","TX ISSUE",
AQ665="Projet OCM (HUAWEI)","TRAVAUX-HUAWEI",
AQ665="Projet OCM (NOKIA)","TRAVAUX -NOKIA",
AQ665="ACCESS-ISSUE","ACCESS-ISSUE",
AQ665="Projet OCM (ZTE, NOKIA, autres projets)","TRAVAUX OCM",
AQ665="No root CAuse","No root cause",
AQ665="ODU HS","TX ISSUE",
AQ665="IP &amp; VLAN","TX ISSUE",
AQ665="Warehouse HUAWEI","SPARE-ISSUE",
AQ665="SPARE-HS","SPARE-ISSUE",
AQ665="Power Telco","RAN ISSUE",AQ665="no impacts","no impacts"
),"")</f>
        <v>No root cause</v>
      </c>
      <c r="AQ665" s="67" t="s">
        <v>5344</v>
      </c>
      <c r="AR665" s="48" t="str" cm="1">
        <f t="array" ref="AR665">IFERROR(_xlfn.IFS(
AQ665="MPR ISSUE","ACTIVE",
AQ665="BSS Hardware Issue","ACTIVE",
AQ665="Sites strategiques, MLL, Pylone, etc.","PASSIVE",
AQ665="AKTIVCO DEFAUT GE &amp; POWER Cabinet","PASSIVE",
AQ665="AKTIVCO Coupure ENEO &amp; Baisse de tension","PASSIVE",
AQ665="Coupure ENEO &amp; Baisse de tension","PASSIVE",
AQ665="Defaut GE &amp; POWER Cabinet","PASSIVE",
AQ665="Sharing","PASSIVE",
AQ665="Sites strategiques &amp; DataCenter","PASSIVE",
AQ665="Exclu","Exclu",
AQ665="SAT","ACTIVE",
AQ665="SPARE-ISSUE","SPARE-ISSUE",
AQ665="Fiber CAmtel","ACTIVE",
AQ665="Fiber AOF","ACTIVE",
AQ665="Projet OCM (HUAWEI)","PLANNED WORKS",
AQ665="Projet OCM (NOKIA)","PLANNED WORKS",
AQ665="ACCESS-ISSUE","ACCESS-ISSUE",
AQ665="Projet OCM (ZTE, NOKIA, autres projets)","PLANNED WORKS",
AQ665="No root CAuse","No root cause",
AQ665="ODU HS","ACTIVE",
AQ665="IP &amp; VLAN","ACTIVE",
AQ665="Warehouse HUAWEI","SPARE-ISSUE",
AQ665="SPARE-HS","SPARE-ISSUE",
AQ665="Power Telco","ACTIVE", AQ665="no impacts","no impacts"
),"")</f>
        <v>No root cause</v>
      </c>
      <c r="AS665" s="92" t="s">
        <v>5537</v>
      </c>
      <c r="AT665" s="98" t="s">
        <v>4383</v>
      </c>
      <c r="AV665" s="17" t="s">
        <v>5537</v>
      </c>
      <c r="AW665" s="7" t="s">
        <v>5537</v>
      </c>
      <c r="AX665" s="6" t="s">
        <v>5537</v>
      </c>
      <c r="AY665" s="7"/>
      <c r="AZ665" s="3" t="s">
        <v>5537</v>
      </c>
      <c r="BA665" s="18" t="s">
        <v>5537</v>
      </c>
      <c r="BB665" s="18" t="s">
        <v>5537</v>
      </c>
      <c r="BC665" s="18" t="s">
        <v>5537</v>
      </c>
      <c r="BD665" s="18" t="s">
        <v>5537</v>
      </c>
      <c r="BE665" s="18" t="s">
        <v>5537</v>
      </c>
      <c r="BF665" s="18" t="s">
        <v>5537</v>
      </c>
      <c r="BG665" s="18" t="s">
        <v>5537</v>
      </c>
      <c r="BH665" s="18" t="s">
        <v>5537</v>
      </c>
      <c r="BI665" s="18" t="s">
        <v>5537</v>
      </c>
      <c r="BJ665" s="18" t="s">
        <v>5537</v>
      </c>
      <c r="BK665" s="18" t="s">
        <v>5537</v>
      </c>
      <c r="BL665" s="9" t="s">
        <v>5537</v>
      </c>
      <c r="BM665" s="14" t="s">
        <v>5537</v>
      </c>
      <c r="BN665" s="14" t="s">
        <v>5537</v>
      </c>
      <c r="BO665" s="14" t="str">
        <f>_xlfn.XLOOKUP(B665,'[4]cell downs 18042026 17h'!$B:$B,'[4]cell downs 18042026 17h'!$B:$B,"")</f>
        <v/>
      </c>
      <c r="BP665" s="14" t="str">
        <f>_xlfn.XLOOKUP(B665,'[5]Cells Huawei 19042026 15h'!$B:$B,'[5]Cells Huawei 19042026 15h'!$B:$B,"")</f>
        <v/>
      </c>
      <c r="BQ665" s="9" t="str">
        <f>_xlfn.XLOOKUP(B665,'[6]cells down 19042026 9H40'!$B:$B,'[6]cells down 19042026 9H40'!$B:$B,"")</f>
        <v/>
      </c>
      <c r="BR665" s="9" t="s">
        <v>5537</v>
      </c>
      <c r="BS665" s="9" t="s">
        <v>66</v>
      </c>
      <c r="BT665" s="108"/>
    </row>
    <row r="666" spans="1:72" s="9" customFormat="1" x14ac:dyDescent="0.35">
      <c r="A666" s="1" t="s">
        <v>809</v>
      </c>
      <c r="B666" s="8" t="s">
        <v>810</v>
      </c>
      <c r="C666" s="3" t="str">
        <f>_xlfn.XLOOKUP(B666,'[1]daily break down'!$D:$D,'[1]daily break down'!$E:$E,"")</f>
        <v>Douala</v>
      </c>
      <c r="D666" s="1" t="s">
        <v>11</v>
      </c>
      <c r="E666" s="1" t="s">
        <v>12</v>
      </c>
      <c r="F666" s="3" t="s">
        <v>31</v>
      </c>
      <c r="G666" s="1" t="s">
        <v>32</v>
      </c>
      <c r="H666" s="34" t="str">
        <f>_xlfn.XLOOKUP(B666,[2]CALCULATION!$B:$B,[2]CALCULATION!$H:$H,"")</f>
        <v>ZTE</v>
      </c>
      <c r="I666" s="28">
        <v>0</v>
      </c>
      <c r="J666" s="28">
        <v>0</v>
      </c>
      <c r="K666" s="28">
        <v>0</v>
      </c>
      <c r="L666" s="28">
        <v>0</v>
      </c>
      <c r="M666" s="28">
        <v>0</v>
      </c>
      <c r="N666" s="28">
        <v>0</v>
      </c>
      <c r="O666" s="28">
        <v>0</v>
      </c>
      <c r="P666" s="28">
        <v>0</v>
      </c>
      <c r="Q666" s="28">
        <v>0</v>
      </c>
      <c r="R666" s="28">
        <v>0</v>
      </c>
      <c r="S666" s="93">
        <v>0</v>
      </c>
      <c r="T666" s="93">
        <f>_xlfn.XLOOKUP(B666,'[3]Nur des jours'!$B:$B,'[3]Nur des jours'!$U:$U,"")</f>
        <v>0</v>
      </c>
      <c r="U666" s="93">
        <v>0.20351607867980478</v>
      </c>
      <c r="V666" s="93">
        <v>0</v>
      </c>
      <c r="W666" s="93">
        <v>0</v>
      </c>
      <c r="X666" s="93">
        <v>0</v>
      </c>
      <c r="Y666" s="93">
        <v>1.447976503354421</v>
      </c>
      <c r="Z666" s="93">
        <v>0</v>
      </c>
      <c r="AA666" s="93">
        <v>0</v>
      </c>
      <c r="AB666" s="93">
        <v>2.9516162861374355</v>
      </c>
      <c r="AC666" s="93">
        <f>_xlfn.XLOOKUP(B666,'[3]Nur des jours'!$B:$B,'[3]Nur des jours'!$N:$N,"")</f>
        <v>1.5854849571815437</v>
      </c>
      <c r="AD666" s="93">
        <v>1.5854849571815437</v>
      </c>
      <c r="AE666" s="93">
        <v>0</v>
      </c>
      <c r="AF666" s="93">
        <v>0.87094037947339475</v>
      </c>
      <c r="AG666" s="93"/>
      <c r="AH666" s="93">
        <v>0</v>
      </c>
      <c r="AI666" s="93">
        <v>0</v>
      </c>
      <c r="AJ666" s="93">
        <v>0</v>
      </c>
      <c r="AK666" s="93">
        <v>0</v>
      </c>
      <c r="AL666" s="93">
        <v>0</v>
      </c>
      <c r="AM666" s="49" t="s">
        <v>5559</v>
      </c>
      <c r="AN666" s="49"/>
      <c r="AO666" s="48" t="str" cm="1">
        <f t="array" ref="AO666">IFERROR(_xlfn.IFS(
AQ666="MPR ISSUE","PDH",
AQ666="BSS Hardware Issue","BSS",
AQ666="Sites strategiques, MLL, Pylone, etc.","ENVTECH",
AQ666="AKTIVCO DEFAUT GE &amp; POWER Cabinet","AKTIVCO",
AQ666="AKTIVCO Coupure ENEO &amp; Baisse de tension","AKTIVCO GRID ONLY",
AQ666="Coupure ENEO &amp; Baisse de tension","IHS GRID ONLY",
AQ666="Defaut GE &amp; POWER Cabinet","IHS",
AQ666="Sharing","Partners",
AQ666="Sites strategiques &amp; DataCenter","SST &amp; DC",
AQ666="Exclu","Exclu",
AQ666="SAT","SAT",
AQ666="SPARE-ISSUE","SPARE-ISSUE",
AQ666="Fiber CAmtel","TRANS_FO_CAMTEL",
AQ666="Fiber AOF","Fiber AOF",
AQ666="Projet OCM (HUAWEI)","TRAVAUX-HUAWEI",
AQ666="Projet OCM (NOKIA)","TRAVAUX-NOKIA",
AQ666="ACCESS-ISSUE","ACCESS-ISSUE",
AQ666="Projet OCM (ZTE, NOKIA, autres projets)","TRAVAUX OCM",
AQ666="No root CAuse","No root cause",
AQ666="ODU HS","PDH",
AQ666="IP &amp; VLAN","PDH",
AQ666="Warehouse HUAWEI","SPARE-ISSUE",
AQ666="SPARE-HS","SPARE-ISSUE",
AQ666="Power Telco","BSS",AQ666="no impacts","no impacts"
),"")</f>
        <v>No root cause</v>
      </c>
      <c r="AP666" s="48" t="str" cm="1">
        <f t="array" ref="AP666">IFERROR(_xlfn.IFS(
AQ666="MPR ISSUE","TX ISSUE",
AQ666="BSS Hardware Issue","RAN ISSUE",
AQ666="Sites strategiques, MLL, Pylone, etc.","ENVTECH",
AQ666="AKTIVCO DEFAUT GE &amp; POWER Cabinet","POWER ISSUE",
AQ666="AKTIVCO Coupure ENEO &amp; Baisse de tension","POWER ISSUE",
AQ666="Coupure ENEO &amp; Baisse de tension","POWER ISSUE",
AQ666="Defaut GE &amp; POWER Cabinet","POWER ISSUE",
AQ666="Sharing","POWER ISSUE",
AQ666="Sites strategiques &amp; DataCenter","POWER ISSUE",
AQ666="Exclu","Exclu",
AQ666="SAT","TX ISSUE",
AQ666="SPARE-ISSUE","SPARE-ISSUE",
AQ666="Fiber CAmtel","TX ISSUE",
AQ666="Fiber AOF","TX ISSUE",
AQ666="Projet OCM (HUAWEI)","TRAVAUX-HUAWEI",
AQ666="Projet OCM (NOKIA)","TRAVAUX -NOKIA",
AQ666="ACCESS-ISSUE","ACCESS-ISSUE",
AQ666="Projet OCM (ZTE, NOKIA, autres projets)","TRAVAUX OCM",
AQ666="No root CAuse","No root cause",
AQ666="ODU HS","TX ISSUE",
AQ666="IP &amp; VLAN","TX ISSUE",
AQ666="Warehouse HUAWEI","SPARE-ISSUE",
AQ666="SPARE-HS","SPARE-ISSUE",
AQ666="Power Telco","RAN ISSUE",AQ666="no impacts","no impacts"
),"")</f>
        <v>No root cause</v>
      </c>
      <c r="AQ666" s="126" t="s">
        <v>5344</v>
      </c>
      <c r="AR666" s="48" t="str" cm="1">
        <f t="array" ref="AR666">IFERROR(_xlfn.IFS(
AQ666="MPR ISSUE","ACTIVE",
AQ666="BSS Hardware Issue","ACTIVE",
AQ666="Sites strategiques, MLL, Pylone, etc.","PASSIVE",
AQ666="AKTIVCO DEFAUT GE &amp; POWER Cabinet","PASSIVE",
AQ666="AKTIVCO Coupure ENEO &amp; Baisse de tension","PASSIVE",
AQ666="Coupure ENEO &amp; Baisse de tension","PASSIVE",
AQ666="Defaut GE &amp; POWER Cabinet","PASSIVE",
AQ666="Sharing","PASSIVE",
AQ666="Sites strategiques &amp; DataCenter","PASSIVE",
AQ666="Exclu","Exclu",
AQ666="SAT","ACTIVE",
AQ666="SPARE-ISSUE","SPARE-ISSUE",
AQ666="Fiber CAmtel","ACTIVE",
AQ666="Fiber AOF","ACTIVE",
AQ666="Projet OCM (HUAWEI)","PLANNED WORKS",
AQ666="Projet OCM (NOKIA)","PLANNED WORKS",
AQ666="ACCESS-ISSUE","ACCESS-ISSUE",
AQ666="Projet OCM (ZTE, NOKIA, autres projets)","PLANNED WORKS",
AQ666="No root CAuse","No root cause",
AQ666="ODU HS","ACTIVE",
AQ666="IP &amp; VLAN","ACTIVE",
AQ666="Warehouse HUAWEI","SPARE-ISSUE",
AQ666="SPARE-HS","SPARE-ISSUE",
AQ666="Power Telco","ACTIVE", AQ666="no impacts","no impacts"
),"")</f>
        <v>No root cause</v>
      </c>
      <c r="AS666" s="92" t="s">
        <v>5537</v>
      </c>
      <c r="AT666" s="98" t="s">
        <v>810</v>
      </c>
      <c r="AV666" s="17" t="s">
        <v>5537</v>
      </c>
      <c r="AW666" s="7" t="s">
        <v>5537</v>
      </c>
      <c r="AX666" s="6" t="s">
        <v>5537</v>
      </c>
      <c r="AY666" s="7"/>
      <c r="AZ666" s="3" t="s">
        <v>5537</v>
      </c>
      <c r="BA666" s="18" t="s">
        <v>5537</v>
      </c>
      <c r="BB666" s="18" t="s">
        <v>5537</v>
      </c>
      <c r="BC666" s="18" t="s">
        <v>5537</v>
      </c>
      <c r="BD666" s="18" t="s">
        <v>5537</v>
      </c>
      <c r="BE666" s="18" t="s">
        <v>5537</v>
      </c>
      <c r="BF666" s="18" t="s">
        <v>5537</v>
      </c>
      <c r="BG666" s="18" t="s">
        <v>5537</v>
      </c>
      <c r="BH666" s="18" t="s">
        <v>5537</v>
      </c>
      <c r="BI666" s="18" t="s">
        <v>5537</v>
      </c>
      <c r="BJ666" s="18" t="s">
        <v>5537</v>
      </c>
      <c r="BK666" s="18" t="s">
        <v>5537</v>
      </c>
      <c r="BL666" s="9" t="s">
        <v>5537</v>
      </c>
      <c r="BM666" s="14" t="s">
        <v>5537</v>
      </c>
      <c r="BN666" s="14" t="s">
        <v>5537</v>
      </c>
      <c r="BO666" s="14" t="str">
        <f>_xlfn.XLOOKUP(B666,'[4]cell downs 18042026 17h'!$B:$B,'[4]cell downs 18042026 17h'!$B:$B,"")</f>
        <v/>
      </c>
      <c r="BP666" s="14" t="str">
        <f>_xlfn.XLOOKUP(B666,'[5]Cells Huawei 19042026 15h'!$B:$B,'[5]Cells Huawei 19042026 15h'!$B:$B,"")</f>
        <v/>
      </c>
      <c r="BQ666" s="9" t="str">
        <f>_xlfn.XLOOKUP(B666,'[6]cells down 19042026 9H40'!$B:$B,'[6]cells down 19042026 9H40'!$B:$B,"")</f>
        <v/>
      </c>
      <c r="BR666" s="9" t="s">
        <v>810</v>
      </c>
      <c r="BS666" s="9" t="s">
        <v>12</v>
      </c>
      <c r="BT666" s="108"/>
    </row>
    <row r="667" spans="1:72" s="9" customFormat="1" x14ac:dyDescent="0.35">
      <c r="A667" s="1" t="s">
        <v>1674</v>
      </c>
      <c r="B667" s="8" t="s">
        <v>1675</v>
      </c>
      <c r="C667" s="3" t="str">
        <f>_xlfn.XLOOKUP(B667,'[1]daily break down'!$D:$D,'[1]daily break down'!$E:$E,"")</f>
        <v>Douala</v>
      </c>
      <c r="D667" s="1" t="s">
        <v>11</v>
      </c>
      <c r="E667" s="1" t="s">
        <v>12</v>
      </c>
      <c r="F667" s="3" t="s">
        <v>31</v>
      </c>
      <c r="G667" s="1" t="s">
        <v>32</v>
      </c>
      <c r="H667" s="34" t="str">
        <f>_xlfn.XLOOKUP(B667,[2]CALCULATION!$B:$B,[2]CALCULATION!$H:$H,"")</f>
        <v>ZTE</v>
      </c>
      <c r="I667" s="28">
        <v>0</v>
      </c>
      <c r="J667" s="28">
        <v>0</v>
      </c>
      <c r="K667" s="28">
        <v>0</v>
      </c>
      <c r="L667" s="28">
        <v>0</v>
      </c>
      <c r="M667" s="28">
        <v>0</v>
      </c>
      <c r="N667" s="28">
        <v>0</v>
      </c>
      <c r="O667" s="28">
        <v>0</v>
      </c>
      <c r="P667" s="28">
        <v>0</v>
      </c>
      <c r="Q667" s="28">
        <v>0</v>
      </c>
      <c r="R667" s="28">
        <v>0</v>
      </c>
      <c r="S667" s="93">
        <v>0</v>
      </c>
      <c r="T667" s="93">
        <f>_xlfn.XLOOKUP(B667,'[3]Nur des jours'!$B:$B,'[3]Nur des jours'!$U:$U,"")</f>
        <v>0</v>
      </c>
      <c r="U667" s="93">
        <v>0</v>
      </c>
      <c r="V667" s="93">
        <v>2.0331989281831093E-3</v>
      </c>
      <c r="W667" s="93">
        <v>0</v>
      </c>
      <c r="X667" s="93">
        <v>6.9824331612605026E-2</v>
      </c>
      <c r="Y667" s="93">
        <v>0</v>
      </c>
      <c r="Z667" s="93">
        <v>0</v>
      </c>
      <c r="AA667" s="93">
        <v>0</v>
      </c>
      <c r="AB667" s="93">
        <v>0</v>
      </c>
      <c r="AC667" s="93">
        <f>_xlfn.XLOOKUP(B667,'[3]Nur des jours'!$B:$B,'[3]Nur des jours'!$N:$N,"")</f>
        <v>2.0013811484648998</v>
      </c>
      <c r="AD667" s="93">
        <v>2.0013811484648998</v>
      </c>
      <c r="AE667" s="93">
        <v>0</v>
      </c>
      <c r="AF667" s="93">
        <v>0.85381870428869511</v>
      </c>
      <c r="AG667" s="93"/>
      <c r="AH667" s="93">
        <v>0</v>
      </c>
      <c r="AI667" s="93">
        <v>0</v>
      </c>
      <c r="AJ667" s="93">
        <v>0</v>
      </c>
      <c r="AK667" s="93">
        <v>0</v>
      </c>
      <c r="AL667" s="93">
        <v>0</v>
      </c>
      <c r="AM667" s="49" t="s">
        <v>5559</v>
      </c>
      <c r="AN667" s="49"/>
      <c r="AO667" s="48" t="str" cm="1">
        <f t="array" ref="AO667">IFERROR(_xlfn.IFS(
AQ667="MPR ISSUE","PDH",
AQ667="BSS Hardware Issue","BSS",
AQ667="Sites strategiques, MLL, Pylone, etc.","ENVTECH",
AQ667="AKTIVCO DEFAUT GE &amp; POWER Cabinet","AKTIVCO",
AQ667="AKTIVCO Coupure ENEO &amp; Baisse de tension","AKTIVCO GRID ONLY",
AQ667="Coupure ENEO &amp; Baisse de tension","IHS GRID ONLY",
AQ667="Defaut GE &amp; POWER Cabinet","IHS",
AQ667="Sharing","Partners",
AQ667="Sites strategiques &amp; DataCenter","SST &amp; DC",
AQ667="Exclu","Exclu",
AQ667="SAT","SAT",
AQ667="SPARE-ISSUE","SPARE-ISSUE",
AQ667="Fiber CAmtel","TRANS_FO_CAMTEL",
AQ667="Fiber AOF","Fiber AOF",
AQ667="Projet OCM (HUAWEI)","TRAVAUX-HUAWEI",
AQ667="Projet OCM (NOKIA)","TRAVAUX-NOKIA",
AQ667="ACCESS-ISSUE","ACCESS-ISSUE",
AQ667="Projet OCM (ZTE, NOKIA, autres projets)","TRAVAUX OCM",
AQ667="No root CAuse","No root cause",
AQ667="ODU HS","PDH",
AQ667="IP &amp; VLAN","PDH",
AQ667="Warehouse HUAWEI","SPARE-ISSUE",
AQ667="SPARE-HS","SPARE-ISSUE",
AQ667="Power Telco","BSS",AQ667="no impacts","no impacts"
),"")</f>
        <v>No root cause</v>
      </c>
      <c r="AP667" s="48" t="str" cm="1">
        <f t="array" ref="AP667">IFERROR(_xlfn.IFS(
AQ667="MPR ISSUE","TX ISSUE",
AQ667="BSS Hardware Issue","RAN ISSUE",
AQ667="Sites strategiques, MLL, Pylone, etc.","ENVTECH",
AQ667="AKTIVCO DEFAUT GE &amp; POWER Cabinet","POWER ISSUE",
AQ667="AKTIVCO Coupure ENEO &amp; Baisse de tension","POWER ISSUE",
AQ667="Coupure ENEO &amp; Baisse de tension","POWER ISSUE",
AQ667="Defaut GE &amp; POWER Cabinet","POWER ISSUE",
AQ667="Sharing","POWER ISSUE",
AQ667="Sites strategiques &amp; DataCenter","POWER ISSUE",
AQ667="Exclu","Exclu",
AQ667="SAT","TX ISSUE",
AQ667="SPARE-ISSUE","SPARE-ISSUE",
AQ667="Fiber CAmtel","TX ISSUE",
AQ667="Fiber AOF","TX ISSUE",
AQ667="Projet OCM (HUAWEI)","TRAVAUX-HUAWEI",
AQ667="Projet OCM (NOKIA)","TRAVAUX -NOKIA",
AQ667="ACCESS-ISSUE","ACCESS-ISSUE",
AQ667="Projet OCM (ZTE, NOKIA, autres projets)","TRAVAUX OCM",
AQ667="No root CAuse","No root cause",
AQ667="ODU HS","TX ISSUE",
AQ667="IP &amp; VLAN","TX ISSUE",
AQ667="Warehouse HUAWEI","SPARE-ISSUE",
AQ667="SPARE-HS","SPARE-ISSUE",
AQ667="Power Telco","RAN ISSUE",AQ667="no impacts","no impacts"
),"")</f>
        <v>No root cause</v>
      </c>
      <c r="AQ667" s="126" t="s">
        <v>5344</v>
      </c>
      <c r="AR667" s="48" t="str" cm="1">
        <f t="array" ref="AR667">IFERROR(_xlfn.IFS(
AQ667="MPR ISSUE","ACTIVE",
AQ667="BSS Hardware Issue","ACTIVE",
AQ667="Sites strategiques, MLL, Pylone, etc.","PASSIVE",
AQ667="AKTIVCO DEFAUT GE &amp; POWER Cabinet","PASSIVE",
AQ667="AKTIVCO Coupure ENEO &amp; Baisse de tension","PASSIVE",
AQ667="Coupure ENEO &amp; Baisse de tension","PASSIVE",
AQ667="Defaut GE &amp; POWER Cabinet","PASSIVE",
AQ667="Sharing","PASSIVE",
AQ667="Sites strategiques &amp; DataCenter","PASSIVE",
AQ667="Exclu","Exclu",
AQ667="SAT","ACTIVE",
AQ667="SPARE-ISSUE","SPARE-ISSUE",
AQ667="Fiber CAmtel","ACTIVE",
AQ667="Fiber AOF","ACTIVE",
AQ667="Projet OCM (HUAWEI)","PLANNED WORKS",
AQ667="Projet OCM (NOKIA)","PLANNED WORKS",
AQ667="ACCESS-ISSUE","ACCESS-ISSUE",
AQ667="Projet OCM (ZTE, NOKIA, autres projets)","PLANNED WORKS",
AQ667="No root CAuse","No root cause",
AQ667="ODU HS","ACTIVE",
AQ667="IP &amp; VLAN","ACTIVE",
AQ667="Warehouse HUAWEI","SPARE-ISSUE",
AQ667="SPARE-HS","SPARE-ISSUE",
AQ667="Power Telco","ACTIVE", AQ667="no impacts","no impacts"
),"")</f>
        <v>No root cause</v>
      </c>
      <c r="AS667" s="92" t="s">
        <v>5537</v>
      </c>
      <c r="AT667" s="98" t="s">
        <v>1675</v>
      </c>
      <c r="AV667" s="17" t="s">
        <v>5537</v>
      </c>
      <c r="AW667" s="7" t="s">
        <v>5537</v>
      </c>
      <c r="AX667" s="6" t="s">
        <v>5537</v>
      </c>
      <c r="AY667" s="7"/>
      <c r="AZ667" s="3" t="s">
        <v>5537</v>
      </c>
      <c r="BA667" s="18" t="s">
        <v>5537</v>
      </c>
      <c r="BB667" s="18" t="s">
        <v>5537</v>
      </c>
      <c r="BC667" s="18" t="s">
        <v>5537</v>
      </c>
      <c r="BD667" s="18" t="s">
        <v>5537</v>
      </c>
      <c r="BE667" s="18" t="s">
        <v>5537</v>
      </c>
      <c r="BF667" s="18" t="s">
        <v>5537</v>
      </c>
      <c r="BG667" s="18" t="s">
        <v>5537</v>
      </c>
      <c r="BH667" s="18" t="s">
        <v>5537</v>
      </c>
      <c r="BI667" s="18" t="s">
        <v>5537</v>
      </c>
      <c r="BJ667" s="18" t="s">
        <v>5537</v>
      </c>
      <c r="BK667" s="18" t="s">
        <v>5537</v>
      </c>
      <c r="BL667" s="9" t="s">
        <v>5537</v>
      </c>
      <c r="BM667" s="14" t="s">
        <v>5537</v>
      </c>
      <c r="BN667" s="14" t="s">
        <v>5537</v>
      </c>
      <c r="BO667" s="14" t="str">
        <f>_xlfn.XLOOKUP(B667,'[4]cell downs 18042026 17h'!$B:$B,'[4]cell downs 18042026 17h'!$B:$B,"")</f>
        <v/>
      </c>
      <c r="BP667" s="14" t="str">
        <f>_xlfn.XLOOKUP(B667,'[5]Cells Huawei 19042026 15h'!$B:$B,'[5]Cells Huawei 19042026 15h'!$B:$B,"")</f>
        <v/>
      </c>
      <c r="BQ667" s="9" t="str">
        <f>_xlfn.XLOOKUP(B667,'[6]cells down 19042026 9H40'!$B:$B,'[6]cells down 19042026 9H40'!$B:$B,"")</f>
        <v/>
      </c>
      <c r="BR667" s="9" t="s">
        <v>1675</v>
      </c>
      <c r="BS667" s="9" t="s">
        <v>12</v>
      </c>
      <c r="BT667" s="108"/>
    </row>
    <row r="668" spans="1:72" s="9" customFormat="1" x14ac:dyDescent="0.35">
      <c r="A668" s="1" t="s">
        <v>2011</v>
      </c>
      <c r="B668" s="8" t="s">
        <v>2012</v>
      </c>
      <c r="C668" s="3" t="str">
        <f>_xlfn.XLOOKUP(B668,'[1]daily break down'!$D:$D,'[1]daily break down'!$E:$E,"")</f>
        <v>ADAMAOUA</v>
      </c>
      <c r="D668" s="1" t="s">
        <v>11</v>
      </c>
      <c r="E668" s="1" t="s">
        <v>96</v>
      </c>
      <c r="F668" s="3" t="s">
        <v>90</v>
      </c>
      <c r="G668" s="1" t="s">
        <v>2013</v>
      </c>
      <c r="H668" s="33" t="str">
        <f>_xlfn.XLOOKUP(B668,[2]CALCULATION!$B:$B,[2]CALCULATION!$H:$H,"")</f>
        <v>NOKIA</v>
      </c>
      <c r="I668" s="28">
        <v>0</v>
      </c>
      <c r="J668" s="28">
        <v>1.7837142801516962E-3</v>
      </c>
      <c r="K668" s="28">
        <v>0</v>
      </c>
      <c r="L668" s="28">
        <v>0</v>
      </c>
      <c r="M668" s="28">
        <v>0</v>
      </c>
      <c r="N668" s="28">
        <v>0</v>
      </c>
      <c r="O668" s="28">
        <v>0.13175457903312876</v>
      </c>
      <c r="P668" s="28">
        <v>0</v>
      </c>
      <c r="Q668" s="28">
        <v>0</v>
      </c>
      <c r="R668" s="28">
        <v>0</v>
      </c>
      <c r="S668" s="93">
        <v>1.6546092081616361</v>
      </c>
      <c r="T668" s="93">
        <f>_xlfn.XLOOKUP(B668,'[3]Nur des jours'!$B:$B,'[3]Nur des jours'!$U:$U,"")</f>
        <v>0</v>
      </c>
      <c r="U668" s="93">
        <v>0</v>
      </c>
      <c r="V668" s="93">
        <v>0</v>
      </c>
      <c r="W668" s="93">
        <v>0</v>
      </c>
      <c r="X668" s="93">
        <v>0</v>
      </c>
      <c r="Y668" s="93">
        <v>0</v>
      </c>
      <c r="Z668" s="93">
        <v>0.58390938724372499</v>
      </c>
      <c r="AA668" s="93">
        <v>1.6332299921333144</v>
      </c>
      <c r="AB668" s="93">
        <v>1.5421674813499662</v>
      </c>
      <c r="AC668" s="93">
        <f>_xlfn.XLOOKUP(B668,'[3]Nur des jours'!$B:$B,'[3]Nur des jours'!$N:$N,"")</f>
        <v>1.5531158230036537</v>
      </c>
      <c r="AD668" s="93">
        <v>1.5531158230036537</v>
      </c>
      <c r="AE668" s="93">
        <v>1.5409507666230065</v>
      </c>
      <c r="AF668" s="93">
        <v>0.84962751348387389</v>
      </c>
      <c r="AG668" s="93"/>
      <c r="AH668" s="93">
        <v>0</v>
      </c>
      <c r="AI668" s="93">
        <v>0</v>
      </c>
      <c r="AJ668" s="93">
        <v>0</v>
      </c>
      <c r="AK668" s="93">
        <v>0</v>
      </c>
      <c r="AL668" s="93">
        <v>0</v>
      </c>
      <c r="AM668" s="49" t="s">
        <v>5559</v>
      </c>
      <c r="AN668" s="49"/>
      <c r="AO668" s="48" t="str" cm="1">
        <f t="array" ref="AO668">IFERROR(_xlfn.IFS(
AQ668="MPR ISSUE","PDH",
AQ668="BSS Hardware Issue","BSS",
AQ668="Sites strategiques, MLL, Pylone, etc.","ENVTECH",
AQ668="AKTIVCO DEFAUT GE &amp; POWER Cabinet","AKTIVCO",
AQ668="AKTIVCO Coupure ENEO &amp; Baisse de tension","AKTIVCO GRID ONLY",
AQ668="Coupure ENEO &amp; Baisse de tension","IHS GRID ONLY",
AQ668="Defaut GE &amp; POWER Cabinet","IHS",
AQ668="Sharing","Partners",
AQ668="Sites strategiques &amp; DataCenter","SST &amp; DC",
AQ668="Exclu","Exclu",
AQ668="SAT","SAT",
AQ668="SPARE-ISSUE","SPARE-ISSUE",
AQ668="Fiber CAmtel","TRANS_FO_CAMTEL",
AQ668="Fiber AOF","Fiber AOF",
AQ668="Projet OCM (HUAWEI)","TRAVAUX-HUAWEI",
AQ668="Projet OCM (NOKIA)","TRAVAUX-NOKIA",
AQ668="ACCESS-ISSUE","ACCESS-ISSUE",
AQ668="Projet OCM (ZTE, NOKIA, autres projets)","TRAVAUX OCM",
AQ668="No root CAuse","No root cause",
AQ668="ODU HS","PDH",
AQ668="IP &amp; VLAN","PDH",
AQ668="Warehouse HUAWEI","SPARE-ISSUE",
AQ668="SPARE-HS","SPARE-ISSUE",
AQ668="Power Telco","BSS",AQ668="no impacts","no impacts"
),"")</f>
        <v>IHS</v>
      </c>
      <c r="AP668" s="48" t="str" cm="1">
        <f t="array" ref="AP668">IFERROR(_xlfn.IFS(
AQ668="MPR ISSUE","TX ISSUE",
AQ668="BSS Hardware Issue","RAN ISSUE",
AQ668="Sites strategiques, MLL, Pylone, etc.","ENVTECH",
AQ668="AKTIVCO DEFAUT GE &amp; POWER Cabinet","POWER ISSUE",
AQ668="AKTIVCO Coupure ENEO &amp; Baisse de tension","POWER ISSUE",
AQ668="Coupure ENEO &amp; Baisse de tension","POWER ISSUE",
AQ668="Defaut GE &amp; POWER Cabinet","POWER ISSUE",
AQ668="Sharing","POWER ISSUE",
AQ668="Sites strategiques &amp; DataCenter","POWER ISSUE",
AQ668="Exclu","Exclu",
AQ668="SAT","TX ISSUE",
AQ668="SPARE-ISSUE","SPARE-ISSUE",
AQ668="Fiber CAmtel","TX ISSUE",
AQ668="Fiber AOF","TX ISSUE",
AQ668="Projet OCM (HUAWEI)","TRAVAUX-HUAWEI",
AQ668="Projet OCM (NOKIA)","TRAVAUX -NOKIA",
AQ668="ACCESS-ISSUE","ACCESS-ISSUE",
AQ668="Projet OCM (ZTE, NOKIA, autres projets)","TRAVAUX OCM",
AQ668="No root CAuse","No root cause",
AQ668="ODU HS","TX ISSUE",
AQ668="IP &amp; VLAN","TX ISSUE",
AQ668="Warehouse HUAWEI","SPARE-ISSUE",
AQ668="SPARE-HS","SPARE-ISSUE",
AQ668="Power Telco","RAN ISSUE",AQ668="no impacts","no impacts"
),"")</f>
        <v>POWER ISSUE</v>
      </c>
      <c r="AQ668" s="67" t="s">
        <v>5330</v>
      </c>
      <c r="AR668" s="48" t="str" cm="1">
        <f t="array" ref="AR668">IFERROR(_xlfn.IFS(
AQ668="MPR ISSUE","ACTIVE",
AQ668="BSS Hardware Issue","ACTIVE",
AQ668="Sites strategiques, MLL, Pylone, etc.","PASSIVE",
AQ668="AKTIVCO DEFAUT GE &amp; POWER Cabinet","PASSIVE",
AQ668="AKTIVCO Coupure ENEO &amp; Baisse de tension","PASSIVE",
AQ668="Coupure ENEO &amp; Baisse de tension","PASSIVE",
AQ668="Defaut GE &amp; POWER Cabinet","PASSIVE",
AQ668="Sharing","PASSIVE",
AQ668="Sites strategiques &amp; DataCenter","PASSIVE",
AQ668="Exclu","Exclu",
AQ668="SAT","ACTIVE",
AQ668="SPARE-ISSUE","SPARE-ISSUE",
AQ668="Fiber CAmtel","ACTIVE",
AQ668="Fiber AOF","ACTIVE",
AQ668="Projet OCM (HUAWEI)","PLANNED WORKS",
AQ668="Projet OCM (NOKIA)","PLANNED WORKS",
AQ668="ACCESS-ISSUE","ACCESS-ISSUE",
AQ668="Projet OCM (ZTE, NOKIA, autres projets)","PLANNED WORKS",
AQ668="No root CAuse","No root cause",
AQ668="ODU HS","ACTIVE",
AQ668="IP &amp; VLAN","ACTIVE",
AQ668="Warehouse HUAWEI","SPARE-ISSUE",
AQ668="SPARE-HS","SPARE-ISSUE",
AQ668="Power Telco","ACTIVE", AQ668="no impacts","no impacts"
),"")</f>
        <v>PASSIVE</v>
      </c>
      <c r="AS668" s="92" t="s">
        <v>5691</v>
      </c>
      <c r="AT668" s="98" t="s">
        <v>2012</v>
      </c>
      <c r="AV668" s="17" t="s">
        <v>5537</v>
      </c>
      <c r="AW668" s="7" t="s">
        <v>5537</v>
      </c>
      <c r="AX668" s="6" t="s">
        <v>5537</v>
      </c>
      <c r="AY668" s="7"/>
      <c r="AZ668" s="3" t="s">
        <v>5537</v>
      </c>
      <c r="BA668" s="18" t="s">
        <v>5537</v>
      </c>
      <c r="BB668" s="18" t="s">
        <v>5537</v>
      </c>
      <c r="BC668" s="18" t="s">
        <v>5537</v>
      </c>
      <c r="BD668" s="18" t="s">
        <v>5537</v>
      </c>
      <c r="BE668" s="18" t="s">
        <v>5537</v>
      </c>
      <c r="BF668" s="18" t="s">
        <v>5537</v>
      </c>
      <c r="BG668" s="18" t="s">
        <v>5537</v>
      </c>
      <c r="BH668" s="18" t="s">
        <v>5537</v>
      </c>
      <c r="BI668" s="18" t="s">
        <v>5537</v>
      </c>
      <c r="BJ668" s="18" t="s">
        <v>5537</v>
      </c>
      <c r="BK668" s="18" t="s">
        <v>5537</v>
      </c>
      <c r="BL668" s="9" t="s">
        <v>5691</v>
      </c>
      <c r="BM668" s="14" t="s">
        <v>5537</v>
      </c>
      <c r="BN668" s="14" t="s">
        <v>5537</v>
      </c>
      <c r="BO668" s="14" t="str">
        <f>_xlfn.XLOOKUP(B668,'[4]cell downs 18042026 17h'!$B:$B,'[4]cell downs 18042026 17h'!$B:$B,"")</f>
        <v/>
      </c>
      <c r="BP668" s="14" t="str">
        <f>_xlfn.XLOOKUP(B668,'[5]Cells Huawei 19042026 15h'!$B:$B,'[5]Cells Huawei 19042026 15h'!$B:$B,"")</f>
        <v/>
      </c>
      <c r="BQ668" s="9" t="str">
        <f>_xlfn.XLOOKUP(B668,'[6]cells down 19042026 9H40'!$B:$B,'[6]cells down 19042026 9H40'!$B:$B,"")</f>
        <v/>
      </c>
      <c r="BR668" s="9" t="s">
        <v>2012</v>
      </c>
      <c r="BS668" s="9" t="s">
        <v>318</v>
      </c>
      <c r="BT668" s="108"/>
    </row>
    <row r="669" spans="1:72" s="9" customFormat="1" x14ac:dyDescent="0.35">
      <c r="A669" s="1" t="s">
        <v>597</v>
      </c>
      <c r="B669" s="8" t="s">
        <v>598</v>
      </c>
      <c r="C669" s="3" t="str">
        <f>_xlfn.XLOOKUP(B669,'[1]daily break down'!$D:$D,'[1]daily break down'!$E:$E,"")</f>
        <v>Douala</v>
      </c>
      <c r="D669" s="1" t="s">
        <v>11</v>
      </c>
      <c r="E669" s="1" t="s">
        <v>12</v>
      </c>
      <c r="F669" s="3" t="s">
        <v>31</v>
      </c>
      <c r="G669" s="1" t="s">
        <v>32</v>
      </c>
      <c r="H669" s="34" t="str">
        <f>_xlfn.XLOOKUP(B669,[2]CALCULATION!$B:$B,[2]CALCULATION!$H:$H,"")</f>
        <v>ZTE</v>
      </c>
      <c r="I669" s="28">
        <v>0</v>
      </c>
      <c r="J669" s="28">
        <v>4.6710070113259602E-2</v>
      </c>
      <c r="K669" s="28">
        <v>0</v>
      </c>
      <c r="L669" s="28">
        <v>0</v>
      </c>
      <c r="M669" s="28">
        <v>0</v>
      </c>
      <c r="N669" s="28">
        <v>0</v>
      </c>
      <c r="O669" s="28">
        <v>0</v>
      </c>
      <c r="P669" s="28">
        <v>0</v>
      </c>
      <c r="Q669" s="28">
        <v>0</v>
      </c>
      <c r="R669" s="28">
        <v>0</v>
      </c>
      <c r="S669" s="93">
        <v>0</v>
      </c>
      <c r="T669" s="93">
        <f>_xlfn.XLOOKUP(B669,'[3]Nur des jours'!$B:$B,'[3]Nur des jours'!$U:$U,"")</f>
        <v>0</v>
      </c>
      <c r="U669" s="93">
        <v>0</v>
      </c>
      <c r="V669" s="93">
        <v>0</v>
      </c>
      <c r="W669" s="93">
        <v>0</v>
      </c>
      <c r="X669" s="93">
        <v>0.16315529644753757</v>
      </c>
      <c r="Y669" s="93">
        <v>0</v>
      </c>
      <c r="Z669" s="93">
        <v>0</v>
      </c>
      <c r="AA669" s="93">
        <v>0</v>
      </c>
      <c r="AB669" s="93">
        <v>0</v>
      </c>
      <c r="AC669" s="93">
        <f>_xlfn.XLOOKUP(B669,'[3]Nur des jours'!$B:$B,'[3]Nur des jours'!$N:$N,"")</f>
        <v>0.28555743893982627</v>
      </c>
      <c r="AD669" s="93">
        <v>0.28555743893982627</v>
      </c>
      <c r="AE669" s="93">
        <v>0</v>
      </c>
      <c r="AF669" s="93">
        <v>0.82767247947539158</v>
      </c>
      <c r="AG669" s="93"/>
      <c r="AH669" s="93">
        <v>0</v>
      </c>
      <c r="AI669" s="93">
        <v>0</v>
      </c>
      <c r="AJ669" s="93">
        <v>0</v>
      </c>
      <c r="AK669" s="93">
        <v>0</v>
      </c>
      <c r="AL669" s="93">
        <v>0</v>
      </c>
      <c r="AM669" s="49" t="s">
        <v>5559</v>
      </c>
      <c r="AN669" s="49"/>
      <c r="AO669" s="48" t="str" cm="1">
        <f t="array" ref="AO669">IFERROR(_xlfn.IFS(
AQ669="MPR ISSUE","PDH",
AQ669="BSS Hardware Issue","BSS",
AQ669="Sites strategiques, MLL, Pylone, etc.","ENVTECH",
AQ669="AKTIVCO DEFAUT GE &amp; POWER Cabinet","AKTIVCO",
AQ669="AKTIVCO Coupure ENEO &amp; Baisse de tension","AKTIVCO GRID ONLY",
AQ669="Coupure ENEO &amp; Baisse de tension","IHS GRID ONLY",
AQ669="Defaut GE &amp; POWER Cabinet","IHS",
AQ669="Sharing","Partners",
AQ669="Sites strategiques &amp; DataCenter","SST &amp; DC",
AQ669="Exclu","Exclu",
AQ669="SAT","SAT",
AQ669="SPARE-ISSUE","SPARE-ISSUE",
AQ669="Fiber CAmtel","TRANS_FO_CAMTEL",
AQ669="Fiber AOF","Fiber AOF",
AQ669="Projet OCM (HUAWEI)","TRAVAUX-HUAWEI",
AQ669="Projet OCM (NOKIA)","TRAVAUX-NOKIA",
AQ669="ACCESS-ISSUE","ACCESS-ISSUE",
AQ669="Projet OCM (ZTE, NOKIA, autres projets)","TRAVAUX OCM",
AQ669="No root CAuse","No root cause",
AQ669="ODU HS","PDH",
AQ669="IP &amp; VLAN","PDH",
AQ669="Warehouse HUAWEI","SPARE-ISSUE",
AQ669="SPARE-HS","SPARE-ISSUE",
AQ669="Power Telco","BSS",AQ669="no impacts","no impacts"
),"")</f>
        <v>No root cause</v>
      </c>
      <c r="AP669" s="48" t="str" cm="1">
        <f t="array" ref="AP669">IFERROR(_xlfn.IFS(
AQ669="MPR ISSUE","TX ISSUE",
AQ669="BSS Hardware Issue","RAN ISSUE",
AQ669="Sites strategiques, MLL, Pylone, etc.","ENVTECH",
AQ669="AKTIVCO DEFAUT GE &amp; POWER Cabinet","POWER ISSUE",
AQ669="AKTIVCO Coupure ENEO &amp; Baisse de tension","POWER ISSUE",
AQ669="Coupure ENEO &amp; Baisse de tension","POWER ISSUE",
AQ669="Defaut GE &amp; POWER Cabinet","POWER ISSUE",
AQ669="Sharing","POWER ISSUE",
AQ669="Sites strategiques &amp; DataCenter","POWER ISSUE",
AQ669="Exclu","Exclu",
AQ669="SAT","TX ISSUE",
AQ669="SPARE-ISSUE","SPARE-ISSUE",
AQ669="Fiber CAmtel","TX ISSUE",
AQ669="Fiber AOF","TX ISSUE",
AQ669="Projet OCM (HUAWEI)","TRAVAUX-HUAWEI",
AQ669="Projet OCM (NOKIA)","TRAVAUX -NOKIA",
AQ669="ACCESS-ISSUE","ACCESS-ISSUE",
AQ669="Projet OCM (ZTE, NOKIA, autres projets)","TRAVAUX OCM",
AQ669="No root CAuse","No root cause",
AQ669="ODU HS","TX ISSUE",
AQ669="IP &amp; VLAN","TX ISSUE",
AQ669="Warehouse HUAWEI","SPARE-ISSUE",
AQ669="SPARE-HS","SPARE-ISSUE",
AQ669="Power Telco","RAN ISSUE",AQ669="no impacts","no impacts"
),"")</f>
        <v>No root cause</v>
      </c>
      <c r="AQ669" s="126" t="s">
        <v>5344</v>
      </c>
      <c r="AR669" s="48" t="str" cm="1">
        <f t="array" ref="AR669">IFERROR(_xlfn.IFS(
AQ669="MPR ISSUE","ACTIVE",
AQ669="BSS Hardware Issue","ACTIVE",
AQ669="Sites strategiques, MLL, Pylone, etc.","PASSIVE",
AQ669="AKTIVCO DEFAUT GE &amp; POWER Cabinet","PASSIVE",
AQ669="AKTIVCO Coupure ENEO &amp; Baisse de tension","PASSIVE",
AQ669="Coupure ENEO &amp; Baisse de tension","PASSIVE",
AQ669="Defaut GE &amp; POWER Cabinet","PASSIVE",
AQ669="Sharing","PASSIVE",
AQ669="Sites strategiques &amp; DataCenter","PASSIVE",
AQ669="Exclu","Exclu",
AQ669="SAT","ACTIVE",
AQ669="SPARE-ISSUE","SPARE-ISSUE",
AQ669="Fiber CAmtel","ACTIVE",
AQ669="Fiber AOF","ACTIVE",
AQ669="Projet OCM (HUAWEI)","PLANNED WORKS",
AQ669="Projet OCM (NOKIA)","PLANNED WORKS",
AQ669="ACCESS-ISSUE","ACCESS-ISSUE",
AQ669="Projet OCM (ZTE, NOKIA, autres projets)","PLANNED WORKS",
AQ669="No root CAuse","No root cause",
AQ669="ODU HS","ACTIVE",
AQ669="IP &amp; VLAN","ACTIVE",
AQ669="Warehouse HUAWEI","SPARE-ISSUE",
AQ669="SPARE-HS","SPARE-ISSUE",
AQ669="Power Telco","ACTIVE", AQ669="no impacts","no impacts"
),"")</f>
        <v>No root cause</v>
      </c>
      <c r="AS669" s="92" t="s">
        <v>5537</v>
      </c>
      <c r="AT669" s="98" t="s">
        <v>598</v>
      </c>
      <c r="AV669" s="17" t="s">
        <v>5537</v>
      </c>
      <c r="AW669" s="7" t="s">
        <v>5537</v>
      </c>
      <c r="AX669" s="6" t="s">
        <v>5537</v>
      </c>
      <c r="AY669" s="7"/>
      <c r="AZ669" s="3" t="s">
        <v>5537</v>
      </c>
      <c r="BA669" s="18" t="s">
        <v>5537</v>
      </c>
      <c r="BB669" s="18" t="s">
        <v>5537</v>
      </c>
      <c r="BC669" s="18" t="s">
        <v>5537</v>
      </c>
      <c r="BD669" s="18" t="s">
        <v>5537</v>
      </c>
      <c r="BE669" s="18" t="s">
        <v>5537</v>
      </c>
      <c r="BF669" s="18" t="s">
        <v>5537</v>
      </c>
      <c r="BG669" s="18" t="s">
        <v>5537</v>
      </c>
      <c r="BH669" s="18" t="s">
        <v>5537</v>
      </c>
      <c r="BI669" s="18" t="s">
        <v>5537</v>
      </c>
      <c r="BJ669" s="18" t="s">
        <v>5537</v>
      </c>
      <c r="BK669" s="18" t="s">
        <v>5537</v>
      </c>
      <c r="BL669" s="9" t="s">
        <v>5537</v>
      </c>
      <c r="BM669" s="14" t="s">
        <v>5537</v>
      </c>
      <c r="BN669" s="14" t="s">
        <v>5537</v>
      </c>
      <c r="BO669" s="14" t="str">
        <f>_xlfn.XLOOKUP(B669,'[4]cell downs 18042026 17h'!$B:$B,'[4]cell downs 18042026 17h'!$B:$B,"")</f>
        <v/>
      </c>
      <c r="BP669" s="14" t="str">
        <f>_xlfn.XLOOKUP(B669,'[5]Cells Huawei 19042026 15h'!$B:$B,'[5]Cells Huawei 19042026 15h'!$B:$B,"")</f>
        <v/>
      </c>
      <c r="BQ669" s="9" t="str">
        <f>_xlfn.XLOOKUP(B669,'[6]cells down 19042026 9H40'!$B:$B,'[6]cells down 19042026 9H40'!$B:$B,"")</f>
        <v/>
      </c>
      <c r="BR669" s="9" t="s">
        <v>598</v>
      </c>
      <c r="BS669" s="9" t="s">
        <v>5537</v>
      </c>
      <c r="BT669" s="108"/>
    </row>
    <row r="670" spans="1:72" s="9" customFormat="1" x14ac:dyDescent="0.35">
      <c r="A670" s="1" t="s">
        <v>2230</v>
      </c>
      <c r="B670" s="1" t="s">
        <v>2231</v>
      </c>
      <c r="C670" s="3" t="str">
        <f>_xlfn.XLOOKUP(B670,'[1]daily break down'!$D:$D,'[1]daily break down'!$E:$E,"")</f>
        <v>Ngaoundere</v>
      </c>
      <c r="D670" s="1" t="s">
        <v>21</v>
      </c>
      <c r="E670" s="1" t="s">
        <v>122</v>
      </c>
      <c r="F670" s="3" t="s">
        <v>90</v>
      </c>
      <c r="G670" s="1" t="s">
        <v>91</v>
      </c>
      <c r="H670" s="32" t="str">
        <f>_xlfn.XLOOKUP(B670,[2]CALCULATION!$B:$B,[2]CALCULATION!$H:$H,"")</f>
        <v>Huawei</v>
      </c>
      <c r="I670" s="28">
        <v>2.2857436371574593</v>
      </c>
      <c r="J670" s="28">
        <v>17.624624393250635</v>
      </c>
      <c r="K670" s="28">
        <v>21.493142055685393</v>
      </c>
      <c r="L670" s="28">
        <v>0</v>
      </c>
      <c r="M670" s="28">
        <v>0</v>
      </c>
      <c r="N670" s="28">
        <v>0</v>
      </c>
      <c r="O670" s="28">
        <v>0.82635268367990466</v>
      </c>
      <c r="P670" s="28">
        <v>3.2250280367431148</v>
      </c>
      <c r="Q670" s="28">
        <v>0</v>
      </c>
      <c r="R670" s="28">
        <v>2.3044704693907248</v>
      </c>
      <c r="S670" s="93">
        <v>0</v>
      </c>
      <c r="T670" s="93">
        <f>_xlfn.XLOOKUP(B670,'[3]Nur des jours'!$B:$B,'[3]Nur des jours'!$U:$U,"")</f>
        <v>0.24842480588300758</v>
      </c>
      <c r="U670" s="93">
        <v>1.3225780677048109</v>
      </c>
      <c r="V670" s="93">
        <v>0.93414789703024548</v>
      </c>
      <c r="W670" s="93">
        <v>0.24842480588300758</v>
      </c>
      <c r="X670" s="93">
        <v>0.23727788193463517</v>
      </c>
      <c r="Y670" s="93">
        <v>0.51015458019079263</v>
      </c>
      <c r="Z670" s="93">
        <v>0.17155561833503125</v>
      </c>
      <c r="AA670" s="93">
        <v>0.25830543927084493</v>
      </c>
      <c r="AB670" s="93">
        <v>3.1036246586366008</v>
      </c>
      <c r="AC670" s="93">
        <f>_xlfn.XLOOKUP(B670,'[3]Nur des jours'!$B:$B,'[3]Nur des jours'!$N:$N,"")</f>
        <v>0</v>
      </c>
      <c r="AD670" s="93">
        <v>0</v>
      </c>
      <c r="AE670" s="93">
        <v>0</v>
      </c>
      <c r="AF670" s="93">
        <v>0.81422483042407523</v>
      </c>
      <c r="AG670" s="93"/>
      <c r="AH670" s="93">
        <v>0</v>
      </c>
      <c r="AI670" s="93">
        <v>0</v>
      </c>
      <c r="AJ670" s="93">
        <v>0</v>
      </c>
      <c r="AK670" s="93">
        <v>0</v>
      </c>
      <c r="AL670" s="93">
        <v>0</v>
      </c>
      <c r="AM670" s="49" t="s">
        <v>5559</v>
      </c>
      <c r="AN670" s="49"/>
      <c r="AO670" s="48" t="str" cm="1">
        <f t="array" ref="AO670">IFERROR(_xlfn.IFS(
AQ670="MPR ISSUE","PDH",
AQ670="BSS Hardware Issue","BSS",
AQ670="Sites strategiques, MLL, Pylone, etc.","ENVTECH",
AQ670="AKTIVCO DEFAUT GE &amp; POWER Cabinet","AKTIVCO",
AQ670="AKTIVCO Coupure ENEO &amp; Baisse de tension","AKTIVCO GRID ONLY",
AQ670="Coupure ENEO &amp; Baisse de tension","IHS GRID ONLY",
AQ670="Defaut GE &amp; POWER Cabinet","IHS",
AQ670="Sharing","Partners",
AQ670="Sites strategiques &amp; DataCenter","SST &amp; DC",
AQ670="Exclu","Exclu",
AQ670="SAT","SAT",
AQ670="SPARE-ISSUE","SPARE-ISSUE",
AQ670="Fiber CAmtel","TRANS_FO_CAMTEL",
AQ670="Fiber AOF","Fiber AOF",
AQ670="Projet OCM (HUAWEI)","TRAVAUX-HUAWEI",
AQ670="Projet OCM (NOKIA)","TRAVAUX-NOKIA",
AQ670="ACCESS-ISSUE","ACCESS-ISSUE",
AQ670="Projet OCM (ZTE, NOKIA, autres projets)","TRAVAUX OCM",
AQ670="No root CAuse","No root cause",
AQ670="ODU HS","PDH",
AQ670="IP &amp; VLAN","PDH",
AQ670="Warehouse HUAWEI","SPARE-ISSUE",
AQ670="SPARE-HS","SPARE-ISSUE",
AQ670="Power Telco","BSS",AQ670="no impacts","no impacts"
),"")</f>
        <v>No root cause</v>
      </c>
      <c r="AP670" s="48" t="str" cm="1">
        <f t="array" ref="AP670">IFERROR(_xlfn.IFS(
AQ670="MPR ISSUE","TX ISSUE",
AQ670="BSS Hardware Issue","RAN ISSUE",
AQ670="Sites strategiques, MLL, Pylone, etc.","ENVTECH",
AQ670="AKTIVCO DEFAUT GE &amp; POWER Cabinet","POWER ISSUE",
AQ670="AKTIVCO Coupure ENEO &amp; Baisse de tension","POWER ISSUE",
AQ670="Coupure ENEO &amp; Baisse de tension","POWER ISSUE",
AQ670="Defaut GE &amp; POWER Cabinet","POWER ISSUE",
AQ670="Sharing","POWER ISSUE",
AQ670="Sites strategiques &amp; DataCenter","POWER ISSUE",
AQ670="Exclu","Exclu",
AQ670="SAT","TX ISSUE",
AQ670="SPARE-ISSUE","SPARE-ISSUE",
AQ670="Fiber CAmtel","TX ISSUE",
AQ670="Fiber AOF","TX ISSUE",
AQ670="Projet OCM (HUAWEI)","TRAVAUX-HUAWEI",
AQ670="Projet OCM (NOKIA)","TRAVAUX -NOKIA",
AQ670="ACCESS-ISSUE","ACCESS-ISSUE",
AQ670="Projet OCM (ZTE, NOKIA, autres projets)","TRAVAUX OCM",
AQ670="No root CAuse","No root cause",
AQ670="ODU HS","TX ISSUE",
AQ670="IP &amp; VLAN","TX ISSUE",
AQ670="Warehouse HUAWEI","SPARE-ISSUE",
AQ670="SPARE-HS","SPARE-ISSUE",
AQ670="Power Telco","RAN ISSUE",AQ670="no impacts","no impacts"
),"")</f>
        <v>No root cause</v>
      </c>
      <c r="AQ670" s="67" t="s">
        <v>5344</v>
      </c>
      <c r="AR670" s="48" t="str" cm="1">
        <f t="array" ref="AR670">IFERROR(_xlfn.IFS(
AQ670="MPR ISSUE","ACTIVE",
AQ670="BSS Hardware Issue","ACTIVE",
AQ670="Sites strategiques, MLL, Pylone, etc.","PASSIVE",
AQ670="AKTIVCO DEFAUT GE &amp; POWER Cabinet","PASSIVE",
AQ670="AKTIVCO Coupure ENEO &amp; Baisse de tension","PASSIVE",
AQ670="Coupure ENEO &amp; Baisse de tension","PASSIVE",
AQ670="Defaut GE &amp; POWER Cabinet","PASSIVE",
AQ670="Sharing","PASSIVE",
AQ670="Sites strategiques &amp; DataCenter","PASSIVE",
AQ670="Exclu","Exclu",
AQ670="SAT","ACTIVE",
AQ670="SPARE-ISSUE","SPARE-ISSUE",
AQ670="Fiber CAmtel","ACTIVE",
AQ670="Fiber AOF","ACTIVE",
AQ670="Projet OCM (HUAWEI)","PLANNED WORKS",
AQ670="Projet OCM (NOKIA)","PLANNED WORKS",
AQ670="ACCESS-ISSUE","ACCESS-ISSUE",
AQ670="Projet OCM (ZTE, NOKIA, autres projets)","PLANNED WORKS",
AQ670="No root CAuse","No root cause",
AQ670="ODU HS","ACTIVE",
AQ670="IP &amp; VLAN","ACTIVE",
AQ670="Warehouse HUAWEI","SPARE-ISSUE",
AQ670="SPARE-HS","SPARE-ISSUE",
AQ670="Power Telco","ACTIVE", AQ670="no impacts","no impacts"
),"")</f>
        <v>No root cause</v>
      </c>
      <c r="AS670" s="92" t="s">
        <v>5537</v>
      </c>
      <c r="AT670" s="98" t="s">
        <v>2231</v>
      </c>
      <c r="AV670" s="17" t="s">
        <v>5537</v>
      </c>
      <c r="AW670" s="7" t="s">
        <v>5537</v>
      </c>
      <c r="AX670" s="6" t="s">
        <v>5537</v>
      </c>
      <c r="AY670" s="7"/>
      <c r="AZ670" s="3" t="s">
        <v>5537</v>
      </c>
      <c r="BA670" s="18" t="s">
        <v>5537</v>
      </c>
      <c r="BB670" s="18" t="s">
        <v>5537</v>
      </c>
      <c r="BC670" s="18" t="s">
        <v>5537</v>
      </c>
      <c r="BD670" s="18" t="s">
        <v>5537</v>
      </c>
      <c r="BE670" s="18" t="s">
        <v>5537</v>
      </c>
      <c r="BF670" s="18" t="s">
        <v>5537</v>
      </c>
      <c r="BG670" s="18" t="s">
        <v>5537</v>
      </c>
      <c r="BH670" s="18" t="s">
        <v>5537</v>
      </c>
      <c r="BI670" s="18" t="s">
        <v>5537</v>
      </c>
      <c r="BJ670" s="18" t="s">
        <v>5537</v>
      </c>
      <c r="BK670" s="18" t="s">
        <v>5537</v>
      </c>
      <c r="BL670" s="9" t="s">
        <v>5537</v>
      </c>
      <c r="BM670" s="14" t="s">
        <v>5537</v>
      </c>
      <c r="BN670" s="14" t="s">
        <v>5537</v>
      </c>
      <c r="BO670" s="14" t="str">
        <f>_xlfn.XLOOKUP(B670,'[4]cell downs 18042026 17h'!$B:$B,'[4]cell downs 18042026 17h'!$B:$B,"")</f>
        <v/>
      </c>
      <c r="BP670" s="14" t="str">
        <f>_xlfn.XLOOKUP(B670,'[5]Cells Huawei 19042026 15h'!$B:$B,'[5]Cells Huawei 19042026 15h'!$B:$B,"")</f>
        <v/>
      </c>
      <c r="BQ670" s="9" t="str">
        <f>_xlfn.XLOOKUP(B670,'[6]cells down 19042026 9H40'!$B:$B,'[6]cells down 19042026 9H40'!$B:$B,"")</f>
        <v/>
      </c>
      <c r="BR670" s="9" t="s">
        <v>5537</v>
      </c>
      <c r="BS670" s="9" t="s">
        <v>5537</v>
      </c>
      <c r="BT670" s="108"/>
    </row>
    <row r="671" spans="1:72" s="9" customFormat="1" x14ac:dyDescent="0.35">
      <c r="A671" s="1" t="s">
        <v>3193</v>
      </c>
      <c r="B671" s="8" t="s">
        <v>3194</v>
      </c>
      <c r="C671" s="3" t="str">
        <f>_xlfn.XLOOKUP(B671,'[1]daily break down'!$D:$D,'[1]daily break down'!$E:$E,"")</f>
        <v>Douala</v>
      </c>
      <c r="D671" s="1" t="s">
        <v>21</v>
      </c>
      <c r="E671" s="1" t="s">
        <v>36</v>
      </c>
      <c r="F671" s="3" t="s">
        <v>31</v>
      </c>
      <c r="G671" s="1" t="s">
        <v>32</v>
      </c>
      <c r="H671" s="34" t="str">
        <f>_xlfn.XLOOKUP(B671,[2]CALCULATION!$B:$B,[2]CALCULATION!$H:$H,"")</f>
        <v>ZTE</v>
      </c>
      <c r="I671" s="28">
        <v>0</v>
      </c>
      <c r="J671" s="28">
        <v>0</v>
      </c>
      <c r="K671" s="28">
        <v>0</v>
      </c>
      <c r="L671" s="28">
        <v>0</v>
      </c>
      <c r="M671" s="28">
        <v>0</v>
      </c>
      <c r="N671" s="28">
        <v>0</v>
      </c>
      <c r="O671" s="28">
        <v>0</v>
      </c>
      <c r="P671" s="28">
        <v>0</v>
      </c>
      <c r="Q671" s="28">
        <v>0</v>
      </c>
      <c r="R671" s="28">
        <v>0</v>
      </c>
      <c r="S671" s="93">
        <v>0</v>
      </c>
      <c r="T671" s="93">
        <f>_xlfn.XLOOKUP(B671,'[3]Nur des jours'!$B:$B,'[3]Nur des jours'!$U:$U,"")</f>
        <v>0</v>
      </c>
      <c r="U671" s="93">
        <v>0</v>
      </c>
      <c r="V671" s="93">
        <v>0</v>
      </c>
      <c r="W671" s="93">
        <v>0</v>
      </c>
      <c r="X671" s="93">
        <v>0</v>
      </c>
      <c r="Y671" s="93">
        <v>0</v>
      </c>
      <c r="Z671" s="93">
        <v>0</v>
      </c>
      <c r="AA671" s="93">
        <v>0</v>
      </c>
      <c r="AB671" s="93">
        <v>0</v>
      </c>
      <c r="AC671" s="93">
        <f>_xlfn.XLOOKUP(B671,'[3]Nur des jours'!$B:$B,'[3]Nur des jours'!$N:$N,"")</f>
        <v>9.8984684661549086E-3</v>
      </c>
      <c r="AD671" s="93">
        <v>9.8984684661549086E-3</v>
      </c>
      <c r="AE671" s="93">
        <v>0</v>
      </c>
      <c r="AF671" s="93">
        <v>0.7951591317027793</v>
      </c>
      <c r="AG671" s="93"/>
      <c r="AH671" s="93">
        <v>0</v>
      </c>
      <c r="AI671" s="93">
        <v>0</v>
      </c>
      <c r="AJ671" s="93">
        <v>0</v>
      </c>
      <c r="AK671" s="93">
        <v>0</v>
      </c>
      <c r="AL671" s="93">
        <v>0</v>
      </c>
      <c r="AM671" s="49" t="s">
        <v>5559</v>
      </c>
      <c r="AN671" s="49"/>
      <c r="AO671" s="48" t="str" cm="1">
        <f t="array" ref="AO671">IFERROR(_xlfn.IFS(
AQ671="MPR ISSUE","PDH",
AQ671="BSS Hardware Issue","BSS",
AQ671="Sites strategiques, MLL, Pylone, etc.","ENVTECH",
AQ671="AKTIVCO DEFAUT GE &amp; POWER Cabinet","AKTIVCO",
AQ671="AKTIVCO Coupure ENEO &amp; Baisse de tension","AKTIVCO GRID ONLY",
AQ671="Coupure ENEO &amp; Baisse de tension","IHS GRID ONLY",
AQ671="Defaut GE &amp; POWER Cabinet","IHS",
AQ671="Sharing","Partners",
AQ671="Sites strategiques &amp; DataCenter","SST &amp; DC",
AQ671="Exclu","Exclu",
AQ671="SAT","SAT",
AQ671="SPARE-ISSUE","SPARE-ISSUE",
AQ671="Fiber CAmtel","TRANS_FO_CAMTEL",
AQ671="Fiber AOF","Fiber AOF",
AQ671="Projet OCM (HUAWEI)","TRAVAUX-HUAWEI",
AQ671="Projet OCM (NOKIA)","TRAVAUX-NOKIA",
AQ671="ACCESS-ISSUE","ACCESS-ISSUE",
AQ671="Projet OCM (ZTE, NOKIA, autres projets)","TRAVAUX OCM",
AQ671="No root CAuse","No root cause",
AQ671="ODU HS","PDH",
AQ671="IP &amp; VLAN","PDH",
AQ671="Warehouse HUAWEI","SPARE-ISSUE",
AQ671="SPARE-HS","SPARE-ISSUE",
AQ671="Power Telco","BSS",AQ671="no impacts","no impacts"
),"")</f>
        <v>No root cause</v>
      </c>
      <c r="AP671" s="48" t="str" cm="1">
        <f t="array" ref="AP671">IFERROR(_xlfn.IFS(
AQ671="MPR ISSUE","TX ISSUE",
AQ671="BSS Hardware Issue","RAN ISSUE",
AQ671="Sites strategiques, MLL, Pylone, etc.","ENVTECH",
AQ671="AKTIVCO DEFAUT GE &amp; POWER Cabinet","POWER ISSUE",
AQ671="AKTIVCO Coupure ENEO &amp; Baisse de tension","POWER ISSUE",
AQ671="Coupure ENEO &amp; Baisse de tension","POWER ISSUE",
AQ671="Defaut GE &amp; POWER Cabinet","POWER ISSUE",
AQ671="Sharing","POWER ISSUE",
AQ671="Sites strategiques &amp; DataCenter","POWER ISSUE",
AQ671="Exclu","Exclu",
AQ671="SAT","TX ISSUE",
AQ671="SPARE-ISSUE","SPARE-ISSUE",
AQ671="Fiber CAmtel","TX ISSUE",
AQ671="Fiber AOF","TX ISSUE",
AQ671="Projet OCM (HUAWEI)","TRAVAUX-HUAWEI",
AQ671="Projet OCM (NOKIA)","TRAVAUX -NOKIA",
AQ671="ACCESS-ISSUE","ACCESS-ISSUE",
AQ671="Projet OCM (ZTE, NOKIA, autres projets)","TRAVAUX OCM",
AQ671="No root CAuse","No root cause",
AQ671="ODU HS","TX ISSUE",
AQ671="IP &amp; VLAN","TX ISSUE",
AQ671="Warehouse HUAWEI","SPARE-ISSUE",
AQ671="SPARE-HS","SPARE-ISSUE",
AQ671="Power Telco","RAN ISSUE",AQ671="no impacts","no impacts"
),"")</f>
        <v>No root cause</v>
      </c>
      <c r="AQ671" s="67" t="s">
        <v>5344</v>
      </c>
      <c r="AR671" s="48" t="str" cm="1">
        <f t="array" ref="AR671">IFERROR(_xlfn.IFS(
AQ671="MPR ISSUE","ACTIVE",
AQ671="BSS Hardware Issue","ACTIVE",
AQ671="Sites strategiques, MLL, Pylone, etc.","PASSIVE",
AQ671="AKTIVCO DEFAUT GE &amp; POWER Cabinet","PASSIVE",
AQ671="AKTIVCO Coupure ENEO &amp; Baisse de tension","PASSIVE",
AQ671="Coupure ENEO &amp; Baisse de tension","PASSIVE",
AQ671="Defaut GE &amp; POWER Cabinet","PASSIVE",
AQ671="Sharing","PASSIVE",
AQ671="Sites strategiques &amp; DataCenter","PASSIVE",
AQ671="Exclu","Exclu",
AQ671="SAT","ACTIVE",
AQ671="SPARE-ISSUE","SPARE-ISSUE",
AQ671="Fiber CAmtel","ACTIVE",
AQ671="Fiber AOF","ACTIVE",
AQ671="Projet OCM (HUAWEI)","PLANNED WORKS",
AQ671="Projet OCM (NOKIA)","PLANNED WORKS",
AQ671="ACCESS-ISSUE","ACCESS-ISSUE",
AQ671="Projet OCM (ZTE, NOKIA, autres projets)","PLANNED WORKS",
AQ671="No root CAuse","No root cause",
AQ671="ODU HS","ACTIVE",
AQ671="IP &amp; VLAN","ACTIVE",
AQ671="Warehouse HUAWEI","SPARE-ISSUE",
AQ671="SPARE-HS","SPARE-ISSUE",
AQ671="Power Telco","ACTIVE", AQ671="no impacts","no impacts"
),"")</f>
        <v>No root cause</v>
      </c>
      <c r="AS671" s="92" t="s">
        <v>5537</v>
      </c>
      <c r="AT671" s="98" t="s">
        <v>3194</v>
      </c>
      <c r="AV671" s="17" t="s">
        <v>5537</v>
      </c>
      <c r="AW671" s="7" t="s">
        <v>5537</v>
      </c>
      <c r="AX671" s="6" t="s">
        <v>5537</v>
      </c>
      <c r="AY671" s="7"/>
      <c r="AZ671" s="3" t="s">
        <v>5537</v>
      </c>
      <c r="BA671" s="18" t="s">
        <v>5537</v>
      </c>
      <c r="BB671" s="18" t="s">
        <v>5537</v>
      </c>
      <c r="BC671" s="18" t="s">
        <v>5537</v>
      </c>
      <c r="BD671" s="18" t="s">
        <v>5537</v>
      </c>
      <c r="BE671" s="18" t="s">
        <v>5537</v>
      </c>
      <c r="BF671" s="18" t="s">
        <v>5537</v>
      </c>
      <c r="BG671" s="18" t="s">
        <v>5537</v>
      </c>
      <c r="BH671" s="18" t="s">
        <v>5537</v>
      </c>
      <c r="BI671" s="18" t="s">
        <v>5537</v>
      </c>
      <c r="BJ671" s="18" t="s">
        <v>5537</v>
      </c>
      <c r="BK671" s="18" t="s">
        <v>5537</v>
      </c>
      <c r="BL671" s="9" t="s">
        <v>5537</v>
      </c>
      <c r="BM671" s="14" t="s">
        <v>5537</v>
      </c>
      <c r="BN671" s="14" t="s">
        <v>5537</v>
      </c>
      <c r="BO671" s="14" t="str">
        <f>_xlfn.XLOOKUP(B671,'[4]cell downs 18042026 17h'!$B:$B,'[4]cell downs 18042026 17h'!$B:$B,"")</f>
        <v/>
      </c>
      <c r="BP671" s="14" t="str">
        <f>_xlfn.XLOOKUP(B671,'[5]Cells Huawei 19042026 15h'!$B:$B,'[5]Cells Huawei 19042026 15h'!$B:$B,"")</f>
        <v/>
      </c>
      <c r="BQ671" s="9" t="str">
        <f>_xlfn.XLOOKUP(B671,'[6]cells down 19042026 9H40'!$B:$B,'[6]cells down 19042026 9H40'!$B:$B,"")</f>
        <v/>
      </c>
      <c r="BR671" s="9" t="s">
        <v>5537</v>
      </c>
      <c r="BS671" s="9" t="s">
        <v>83</v>
      </c>
      <c r="BT671" s="108"/>
    </row>
    <row r="672" spans="1:72" s="9" customFormat="1" x14ac:dyDescent="0.35">
      <c r="A672" s="1" t="s">
        <v>1807</v>
      </c>
      <c r="B672" s="8" t="s">
        <v>1808</v>
      </c>
      <c r="C672" s="3" t="str">
        <f>_xlfn.XLOOKUP(B672,'[1]daily break down'!$D:$D,'[1]daily break down'!$E:$E,"")</f>
        <v>Ngaoundere</v>
      </c>
      <c r="D672" s="1" t="s">
        <v>18</v>
      </c>
      <c r="E672" s="1"/>
      <c r="F672" s="3" t="s">
        <v>90</v>
      </c>
      <c r="G672" s="1" t="s">
        <v>91</v>
      </c>
      <c r="H672" s="32" t="str">
        <f>_xlfn.XLOOKUP(B672,[2]CALCULATION!$B:$B,[2]CALCULATION!$H:$H,"")</f>
        <v>Huawei</v>
      </c>
      <c r="I672" s="28">
        <v>5.8223504921054809</v>
      </c>
      <c r="J672" s="28">
        <v>3.4373546441117133</v>
      </c>
      <c r="K672" s="28">
        <v>0.18548481450091747</v>
      </c>
      <c r="L672" s="28">
        <v>0</v>
      </c>
      <c r="M672" s="28">
        <v>0</v>
      </c>
      <c r="N672" s="28">
        <v>0</v>
      </c>
      <c r="O672" s="28">
        <v>0.87561316999255212</v>
      </c>
      <c r="P672" s="28">
        <v>3.7206648631835471</v>
      </c>
      <c r="Q672" s="28">
        <v>0</v>
      </c>
      <c r="R672" s="28">
        <v>5.7375090245496283</v>
      </c>
      <c r="S672" s="93">
        <v>5.7100430039408394</v>
      </c>
      <c r="T672" s="93">
        <f>_xlfn.XLOOKUP(B672,'[3]Nur des jours'!$B:$B,'[3]Nur des jours'!$U:$U,"")</f>
        <v>0.18976523329709244</v>
      </c>
      <c r="U672" s="93">
        <v>1.2705353091746499</v>
      </c>
      <c r="V672" s="93">
        <v>0.88524411228394595</v>
      </c>
      <c r="W672" s="93">
        <v>0.18976523329709247</v>
      </c>
      <c r="X672" s="93">
        <v>0.20314154203513937</v>
      </c>
      <c r="Y672" s="93">
        <v>0.40130709721972541</v>
      </c>
      <c r="Z672" s="93">
        <v>0.14981465786612563</v>
      </c>
      <c r="AA672" s="93">
        <v>0.2468731540693942</v>
      </c>
      <c r="AB672" s="93">
        <v>2.8360806487973451</v>
      </c>
      <c r="AC672" s="93">
        <f>_xlfn.XLOOKUP(B672,'[3]Nur des jours'!$B:$B,'[3]Nur des jours'!$N:$N,"")</f>
        <v>0</v>
      </c>
      <c r="AD672" s="93">
        <v>0</v>
      </c>
      <c r="AE672" s="93">
        <v>1.8689021867232822</v>
      </c>
      <c r="AF672" s="93">
        <v>0.78344148524824997</v>
      </c>
      <c r="AG672" s="93"/>
      <c r="AH672" s="93">
        <v>0</v>
      </c>
      <c r="AI672" s="93">
        <v>0</v>
      </c>
      <c r="AJ672" s="93">
        <v>0</v>
      </c>
      <c r="AK672" s="93">
        <v>0</v>
      </c>
      <c r="AL672" s="93">
        <v>0</v>
      </c>
      <c r="AM672" s="49" t="s">
        <v>5559</v>
      </c>
      <c r="AN672" s="49"/>
      <c r="AO672" s="48" t="str" cm="1">
        <f t="array" ref="AO672">IFERROR(_xlfn.IFS(
AQ672="MPR ISSUE","PDH",
AQ672="BSS Hardware Issue","BSS",
AQ672="Sites strategiques, MLL, Pylone, etc.","ENVTECH",
AQ672="AKTIVCO DEFAUT GE &amp; POWER Cabinet","AKTIVCO",
AQ672="AKTIVCO Coupure ENEO &amp; Baisse de tension","AKTIVCO GRID ONLY",
AQ672="Coupure ENEO &amp; Baisse de tension","IHS GRID ONLY",
AQ672="Defaut GE &amp; POWER Cabinet","IHS",
AQ672="Sharing","Partners",
AQ672="Sites strategiques &amp; DataCenter","SST &amp; DC",
AQ672="Exclu","Exclu",
AQ672="SAT","SAT",
AQ672="SPARE-ISSUE","SPARE-ISSUE",
AQ672="Fiber CAmtel","TRANS_FO_CAMTEL",
AQ672="Fiber AOF","Fiber AOF",
AQ672="Projet OCM (HUAWEI)","TRAVAUX-HUAWEI",
AQ672="Projet OCM (NOKIA)","TRAVAUX-NOKIA",
AQ672="ACCESS-ISSUE","ACCESS-ISSUE",
AQ672="Projet OCM (ZTE, NOKIA, autres projets)","TRAVAUX OCM",
AQ672="No root CAuse","No root cause",
AQ672="ODU HS","PDH",
AQ672="IP &amp; VLAN","PDH",
AQ672="Warehouse HUAWEI","SPARE-ISSUE",
AQ672="SPARE-HS","SPARE-ISSUE",
AQ672="Power Telco","BSS",AQ672="no impacts","no impacts"
),"")</f>
        <v>No root cause</v>
      </c>
      <c r="AP672" s="48" t="str" cm="1">
        <f t="array" ref="AP672">IFERROR(_xlfn.IFS(
AQ672="MPR ISSUE","TX ISSUE",
AQ672="BSS Hardware Issue","RAN ISSUE",
AQ672="Sites strategiques, MLL, Pylone, etc.","ENVTECH",
AQ672="AKTIVCO DEFAUT GE &amp; POWER Cabinet","POWER ISSUE",
AQ672="AKTIVCO Coupure ENEO &amp; Baisse de tension","POWER ISSUE",
AQ672="Coupure ENEO &amp; Baisse de tension","POWER ISSUE",
AQ672="Defaut GE &amp; POWER Cabinet","POWER ISSUE",
AQ672="Sharing","POWER ISSUE",
AQ672="Sites strategiques &amp; DataCenter","POWER ISSUE",
AQ672="Exclu","Exclu",
AQ672="SAT","TX ISSUE",
AQ672="SPARE-ISSUE","SPARE-ISSUE",
AQ672="Fiber CAmtel","TX ISSUE",
AQ672="Fiber AOF","TX ISSUE",
AQ672="Projet OCM (HUAWEI)","TRAVAUX-HUAWEI",
AQ672="Projet OCM (NOKIA)","TRAVAUX -NOKIA",
AQ672="ACCESS-ISSUE","ACCESS-ISSUE",
AQ672="Projet OCM (ZTE, NOKIA, autres projets)","TRAVAUX OCM",
AQ672="No root CAuse","No root cause",
AQ672="ODU HS","TX ISSUE",
AQ672="IP &amp; VLAN","TX ISSUE",
AQ672="Warehouse HUAWEI","SPARE-ISSUE",
AQ672="SPARE-HS","SPARE-ISSUE",
AQ672="Power Telco","RAN ISSUE",AQ672="no impacts","no impacts"
),"")</f>
        <v>No root cause</v>
      </c>
      <c r="AQ672" s="67" t="s">
        <v>5344</v>
      </c>
      <c r="AR672" s="48" t="str" cm="1">
        <f t="array" ref="AR672">IFERROR(_xlfn.IFS(
AQ672="MPR ISSUE","ACTIVE",
AQ672="BSS Hardware Issue","ACTIVE",
AQ672="Sites strategiques, MLL, Pylone, etc.","PASSIVE",
AQ672="AKTIVCO DEFAUT GE &amp; POWER Cabinet","PASSIVE",
AQ672="AKTIVCO Coupure ENEO &amp; Baisse de tension","PASSIVE",
AQ672="Coupure ENEO &amp; Baisse de tension","PASSIVE",
AQ672="Defaut GE &amp; POWER Cabinet","PASSIVE",
AQ672="Sharing","PASSIVE",
AQ672="Sites strategiques &amp; DataCenter","PASSIVE",
AQ672="Exclu","Exclu",
AQ672="SAT","ACTIVE",
AQ672="SPARE-ISSUE","SPARE-ISSUE",
AQ672="Fiber CAmtel","ACTIVE",
AQ672="Fiber AOF","ACTIVE",
AQ672="Projet OCM (HUAWEI)","PLANNED WORKS",
AQ672="Projet OCM (NOKIA)","PLANNED WORKS",
AQ672="ACCESS-ISSUE","ACCESS-ISSUE",
AQ672="Projet OCM (ZTE, NOKIA, autres projets)","PLANNED WORKS",
AQ672="No root CAuse","No root cause",
AQ672="ODU HS","ACTIVE",
AQ672="IP &amp; VLAN","ACTIVE",
AQ672="Warehouse HUAWEI","SPARE-ISSUE",
AQ672="SPARE-HS","SPARE-ISSUE",
AQ672="Power Telco","ACTIVE", AQ672="no impacts","no impacts"
),"")</f>
        <v>No root cause</v>
      </c>
      <c r="AS672" s="92" t="s">
        <v>5537</v>
      </c>
      <c r="AT672" s="98" t="s">
        <v>1808</v>
      </c>
      <c r="AV672" s="17" t="s">
        <v>5537</v>
      </c>
      <c r="AW672" s="7" t="s">
        <v>5537</v>
      </c>
      <c r="AX672" s="6" t="s">
        <v>5537</v>
      </c>
      <c r="AY672" s="7"/>
      <c r="AZ672" s="3" t="s">
        <v>5537</v>
      </c>
      <c r="BA672" s="18" t="s">
        <v>5537</v>
      </c>
      <c r="BB672" s="18" t="s">
        <v>5537</v>
      </c>
      <c r="BC672" s="18" t="s">
        <v>5537</v>
      </c>
      <c r="BD672" s="18" t="s">
        <v>5537</v>
      </c>
      <c r="BE672" s="18" t="s">
        <v>5537</v>
      </c>
      <c r="BF672" s="18" t="s">
        <v>5537</v>
      </c>
      <c r="BG672" s="18" t="s">
        <v>5537</v>
      </c>
      <c r="BH672" s="18" t="s">
        <v>5537</v>
      </c>
      <c r="BI672" s="18" t="s">
        <v>5537</v>
      </c>
      <c r="BJ672" s="18" t="s">
        <v>5537</v>
      </c>
      <c r="BK672" s="18" t="s">
        <v>5537</v>
      </c>
      <c r="BL672" s="9" t="s">
        <v>5537</v>
      </c>
      <c r="BM672" s="14" t="s">
        <v>5537</v>
      </c>
      <c r="BN672" s="14" t="s">
        <v>5537</v>
      </c>
      <c r="BO672" s="14" t="str">
        <f>_xlfn.XLOOKUP(B672,'[4]cell downs 18042026 17h'!$B:$B,'[4]cell downs 18042026 17h'!$B:$B,"")</f>
        <v/>
      </c>
      <c r="BP672" s="14" t="str">
        <f>_xlfn.XLOOKUP(B672,'[5]Cells Huawei 19042026 15h'!$B:$B,'[5]Cells Huawei 19042026 15h'!$B:$B,"")</f>
        <v/>
      </c>
      <c r="BQ672" s="9" t="str">
        <f>_xlfn.XLOOKUP(B672,'[6]cells down 19042026 9H40'!$B:$B,'[6]cells down 19042026 9H40'!$B:$B,"")</f>
        <v/>
      </c>
      <c r="BR672" s="9" t="s">
        <v>5537</v>
      </c>
      <c r="BS672" s="9" t="s">
        <v>1129</v>
      </c>
      <c r="BT672" s="108"/>
    </row>
    <row r="673" spans="1:72" s="9" customFormat="1" x14ac:dyDescent="0.35">
      <c r="A673" s="1" t="s">
        <v>4898</v>
      </c>
      <c r="B673" s="8" t="s">
        <v>4899</v>
      </c>
      <c r="C673" s="3" t="str">
        <f>_xlfn.XLOOKUP(B673,'[1]daily break down'!$D:$D,'[1]daily break down'!$E:$E,"")</f>
        <v>Douala</v>
      </c>
      <c r="D673" s="1"/>
      <c r="E673" s="1"/>
      <c r="F673" s="3" t="s">
        <v>31</v>
      </c>
      <c r="G673" s="1" t="s">
        <v>32</v>
      </c>
      <c r="H673" s="34" t="str">
        <f>_xlfn.XLOOKUP(B673,[2]CALCULATION!$B:$B,[2]CALCULATION!$H:$H,"")</f>
        <v>ZTE</v>
      </c>
      <c r="I673" s="28">
        <v>0</v>
      </c>
      <c r="J673" s="28">
        <v>0</v>
      </c>
      <c r="K673" s="28">
        <v>0</v>
      </c>
      <c r="L673" s="28">
        <v>0</v>
      </c>
      <c r="M673" s="28">
        <v>0</v>
      </c>
      <c r="N673" s="28">
        <v>0</v>
      </c>
      <c r="O673" s="28">
        <v>0</v>
      </c>
      <c r="P673" s="28">
        <v>0</v>
      </c>
      <c r="Q673" s="28">
        <v>0</v>
      </c>
      <c r="R673" s="28">
        <v>0</v>
      </c>
      <c r="S673" s="93">
        <v>0.14239526528608842</v>
      </c>
      <c r="T673" s="93">
        <f>_xlfn.XLOOKUP(B673,'[3]Nur des jours'!$B:$B,'[3]Nur des jours'!$U:$U,"")</f>
        <v>0</v>
      </c>
      <c r="U673" s="93">
        <v>0</v>
      </c>
      <c r="V673" s="93">
        <v>0</v>
      </c>
      <c r="W673" s="93">
        <v>0</v>
      </c>
      <c r="X673" s="93">
        <v>0</v>
      </c>
      <c r="Y673" s="93">
        <v>0</v>
      </c>
      <c r="Z673" s="93">
        <v>0</v>
      </c>
      <c r="AA673" s="93">
        <v>0</v>
      </c>
      <c r="AB673" s="93">
        <v>0</v>
      </c>
      <c r="AC673" s="93">
        <f>_xlfn.XLOOKUP(B673,'[3]Nur des jours'!$B:$B,'[3]Nur des jours'!$N:$N,"")</f>
        <v>0</v>
      </c>
      <c r="AD673" s="93">
        <v>0</v>
      </c>
      <c r="AE673" s="93">
        <v>0</v>
      </c>
      <c r="AF673" s="93">
        <v>0.78303127844694997</v>
      </c>
      <c r="AG673" s="93"/>
      <c r="AH673" s="93">
        <v>0</v>
      </c>
      <c r="AI673" s="93">
        <v>0</v>
      </c>
      <c r="AJ673" s="93">
        <v>0</v>
      </c>
      <c r="AK673" s="93">
        <v>0</v>
      </c>
      <c r="AL673" s="93">
        <v>0</v>
      </c>
      <c r="AM673" s="49" t="s">
        <v>5559</v>
      </c>
      <c r="AN673" s="49"/>
      <c r="AO673" s="48" t="str" cm="1">
        <f t="array" ref="AO673">IFERROR(_xlfn.IFS(
AQ673="MPR ISSUE","PDH",
AQ673="BSS Hardware Issue","BSS",
AQ673="Sites strategiques, MLL, Pylone, etc.","ENVTECH",
AQ673="AKTIVCO DEFAUT GE &amp; POWER Cabinet","AKTIVCO",
AQ673="AKTIVCO Coupure ENEO &amp; Baisse de tension","AKTIVCO GRID ONLY",
AQ673="Coupure ENEO &amp; Baisse de tension","IHS GRID ONLY",
AQ673="Defaut GE &amp; POWER Cabinet","IHS",
AQ673="Sharing","Partners",
AQ673="Sites strategiques &amp; DataCenter","SST &amp; DC",
AQ673="Exclu","Exclu",
AQ673="SAT","SAT",
AQ673="SPARE-ISSUE","SPARE-ISSUE",
AQ673="Fiber CAmtel","TRANS_FO_CAMTEL",
AQ673="Fiber AOF","Fiber AOF",
AQ673="Projet OCM (HUAWEI)","TRAVAUX-HUAWEI",
AQ673="Projet OCM (NOKIA)","TRAVAUX-NOKIA",
AQ673="ACCESS-ISSUE","ACCESS-ISSUE",
AQ673="Projet OCM (ZTE, NOKIA, autres projets)","TRAVAUX OCM",
AQ673="No root CAuse","No root cause",
AQ673="ODU HS","PDH",
AQ673="IP &amp; VLAN","PDH",
AQ673="Warehouse HUAWEI","SPARE-ISSUE",
AQ673="SPARE-HS","SPARE-ISSUE",
AQ673="Power Telco","BSS",AQ673="no impacts","no impacts"
),"")</f>
        <v>No root cause</v>
      </c>
      <c r="AP673" s="48" t="str" cm="1">
        <f t="array" ref="AP673">IFERROR(_xlfn.IFS(
AQ673="MPR ISSUE","TX ISSUE",
AQ673="BSS Hardware Issue","RAN ISSUE",
AQ673="Sites strategiques, MLL, Pylone, etc.","ENVTECH",
AQ673="AKTIVCO DEFAUT GE &amp; POWER Cabinet","POWER ISSUE",
AQ673="AKTIVCO Coupure ENEO &amp; Baisse de tension","POWER ISSUE",
AQ673="Coupure ENEO &amp; Baisse de tension","POWER ISSUE",
AQ673="Defaut GE &amp; POWER Cabinet","POWER ISSUE",
AQ673="Sharing","POWER ISSUE",
AQ673="Sites strategiques &amp; DataCenter","POWER ISSUE",
AQ673="Exclu","Exclu",
AQ673="SAT","TX ISSUE",
AQ673="SPARE-ISSUE","SPARE-ISSUE",
AQ673="Fiber CAmtel","TX ISSUE",
AQ673="Fiber AOF","TX ISSUE",
AQ673="Projet OCM (HUAWEI)","TRAVAUX-HUAWEI",
AQ673="Projet OCM (NOKIA)","TRAVAUX -NOKIA",
AQ673="ACCESS-ISSUE","ACCESS-ISSUE",
AQ673="Projet OCM (ZTE, NOKIA, autres projets)","TRAVAUX OCM",
AQ673="No root CAuse","No root cause",
AQ673="ODU HS","TX ISSUE",
AQ673="IP &amp; VLAN","TX ISSUE",
AQ673="Warehouse HUAWEI","SPARE-ISSUE",
AQ673="SPARE-HS","SPARE-ISSUE",
AQ673="Power Telco","RAN ISSUE",AQ673="no impacts","no impacts"
),"")</f>
        <v>No root cause</v>
      </c>
      <c r="AQ673" s="67" t="s">
        <v>5344</v>
      </c>
      <c r="AR673" s="48" t="str" cm="1">
        <f t="array" ref="AR673">IFERROR(_xlfn.IFS(
AQ673="MPR ISSUE","ACTIVE",
AQ673="BSS Hardware Issue","ACTIVE",
AQ673="Sites strategiques, MLL, Pylone, etc.","PASSIVE",
AQ673="AKTIVCO DEFAUT GE &amp; POWER Cabinet","PASSIVE",
AQ673="AKTIVCO Coupure ENEO &amp; Baisse de tension","PASSIVE",
AQ673="Coupure ENEO &amp; Baisse de tension","PASSIVE",
AQ673="Defaut GE &amp; POWER Cabinet","PASSIVE",
AQ673="Sharing","PASSIVE",
AQ673="Sites strategiques &amp; DataCenter","PASSIVE",
AQ673="Exclu","Exclu",
AQ673="SAT","ACTIVE",
AQ673="SPARE-ISSUE","SPARE-ISSUE",
AQ673="Fiber CAmtel","ACTIVE",
AQ673="Fiber AOF","ACTIVE",
AQ673="Projet OCM (HUAWEI)","PLANNED WORKS",
AQ673="Projet OCM (NOKIA)","PLANNED WORKS",
AQ673="ACCESS-ISSUE","ACCESS-ISSUE",
AQ673="Projet OCM (ZTE, NOKIA, autres projets)","PLANNED WORKS",
AQ673="No root CAuse","No root cause",
AQ673="ODU HS","ACTIVE",
AQ673="IP &amp; VLAN","ACTIVE",
AQ673="Warehouse HUAWEI","SPARE-ISSUE",
AQ673="SPARE-HS","SPARE-ISSUE",
AQ673="Power Telco","ACTIVE", AQ673="no impacts","no impacts"
),"")</f>
        <v>No root cause</v>
      </c>
      <c r="AS673" s="92" t="s">
        <v>5537</v>
      </c>
      <c r="AT673" s="98" t="s">
        <v>4899</v>
      </c>
      <c r="AV673" s="17" t="s">
        <v>5537</v>
      </c>
      <c r="AW673" s="7" t="s">
        <v>5537</v>
      </c>
      <c r="AX673" s="6" t="s">
        <v>5537</v>
      </c>
      <c r="AY673" s="7"/>
      <c r="AZ673" s="3" t="s">
        <v>5537</v>
      </c>
      <c r="BA673" s="18" t="s">
        <v>5537</v>
      </c>
      <c r="BB673" s="18" t="s">
        <v>5537</v>
      </c>
      <c r="BC673" s="18" t="s">
        <v>5537</v>
      </c>
      <c r="BD673" s="18" t="s">
        <v>5537</v>
      </c>
      <c r="BE673" s="18" t="s">
        <v>5537</v>
      </c>
      <c r="BF673" s="18" t="s">
        <v>5537</v>
      </c>
      <c r="BG673" s="18" t="s">
        <v>5537</v>
      </c>
      <c r="BH673" s="18" t="s">
        <v>5537</v>
      </c>
      <c r="BI673" s="18" t="s">
        <v>5537</v>
      </c>
      <c r="BJ673" s="18" t="s">
        <v>5537</v>
      </c>
      <c r="BK673" s="18" t="s">
        <v>5537</v>
      </c>
      <c r="BL673" s="9" t="s">
        <v>5537</v>
      </c>
      <c r="BM673" s="14" t="s">
        <v>5537</v>
      </c>
      <c r="BN673" s="14" t="s">
        <v>5537</v>
      </c>
      <c r="BO673" s="14" t="str">
        <f>_xlfn.XLOOKUP(B673,'[4]cell downs 18042026 17h'!$B:$B,'[4]cell downs 18042026 17h'!$B:$B,"")</f>
        <v/>
      </c>
      <c r="BP673" s="14" t="str">
        <f>_xlfn.XLOOKUP(B673,'[5]Cells Huawei 19042026 15h'!$B:$B,'[5]Cells Huawei 19042026 15h'!$B:$B,"")</f>
        <v/>
      </c>
      <c r="BQ673" s="9" t="str">
        <f>_xlfn.XLOOKUP(B673,'[6]cells down 19042026 9H40'!$B:$B,'[6]cells down 19042026 9H40'!$B:$B,"")</f>
        <v/>
      </c>
      <c r="BR673" s="9" t="s">
        <v>5537</v>
      </c>
      <c r="BS673" s="9" t="s">
        <v>5537</v>
      </c>
      <c r="BT673" s="108"/>
    </row>
    <row r="674" spans="1:72" s="9" customFormat="1" x14ac:dyDescent="0.35">
      <c r="A674" s="1" t="s">
        <v>1978</v>
      </c>
      <c r="B674" s="8" t="s">
        <v>1979</v>
      </c>
      <c r="C674" s="3" t="str">
        <f>_xlfn.XLOOKUP(B674,'[1]daily break down'!$D:$D,'[1]daily break down'!$E:$E,"")</f>
        <v>Yaounde</v>
      </c>
      <c r="D674" s="1" t="s">
        <v>11</v>
      </c>
      <c r="E674" s="1" t="s">
        <v>12</v>
      </c>
      <c r="F674" s="3" t="s">
        <v>37</v>
      </c>
      <c r="G674" s="1" t="s">
        <v>38</v>
      </c>
      <c r="H674" s="34" t="str">
        <f>_xlfn.XLOOKUP(B674,[2]CALCULATION!$B:$B,[2]CALCULATION!$H:$H,"")</f>
        <v>ZTE</v>
      </c>
      <c r="I674" s="28">
        <v>0</v>
      </c>
      <c r="J674" s="28">
        <v>0</v>
      </c>
      <c r="K674" s="28">
        <v>0</v>
      </c>
      <c r="L674" s="28">
        <v>1.1358091275650408</v>
      </c>
      <c r="M674" s="28">
        <v>0</v>
      </c>
      <c r="N674" s="28">
        <v>0</v>
      </c>
      <c r="O674" s="28">
        <v>0</v>
      </c>
      <c r="P674" s="28">
        <v>4.3962219596898686</v>
      </c>
      <c r="Q674" s="28">
        <v>3.4902534864011101</v>
      </c>
      <c r="R674" s="28">
        <v>8.0061666566790743E-2</v>
      </c>
      <c r="S674" s="93">
        <v>0</v>
      </c>
      <c r="T674" s="93">
        <f>_xlfn.XLOOKUP(B674,'[3]Nur des jours'!$B:$B,'[3]Nur des jours'!$U:$U,"")</f>
        <v>0</v>
      </c>
      <c r="U674" s="93">
        <v>1.8182327292235603</v>
      </c>
      <c r="V674" s="93">
        <v>0</v>
      </c>
      <c r="W674" s="93">
        <v>0</v>
      </c>
      <c r="X674" s="93">
        <v>0</v>
      </c>
      <c r="Y674" s="93">
        <v>0</v>
      </c>
      <c r="Z674" s="93">
        <v>0</v>
      </c>
      <c r="AA674" s="93">
        <v>0</v>
      </c>
      <c r="AB674" s="93">
        <v>1.4570902283746106</v>
      </c>
      <c r="AC674" s="93">
        <f>_xlfn.XLOOKUP(B674,'[3]Nur des jours'!$B:$B,'[3]Nur des jours'!$N:$N,"")</f>
        <v>0</v>
      </c>
      <c r="AD674" s="93">
        <v>0</v>
      </c>
      <c r="AE674" s="93">
        <v>0</v>
      </c>
      <c r="AF674" s="93">
        <v>0.75458432853070301</v>
      </c>
      <c r="AG674" s="93"/>
      <c r="AH674" s="93">
        <v>0</v>
      </c>
      <c r="AI674" s="93">
        <v>0</v>
      </c>
      <c r="AJ674" s="93">
        <v>0</v>
      </c>
      <c r="AK674" s="93">
        <v>0</v>
      </c>
      <c r="AL674" s="93">
        <v>0</v>
      </c>
      <c r="AM674" s="49" t="s">
        <v>5559</v>
      </c>
      <c r="AN674" s="49"/>
      <c r="AO674" s="48" t="str" cm="1">
        <f t="array" ref="AO674">IFERROR(_xlfn.IFS(
AQ674="MPR ISSUE","PDH",
AQ674="BSS Hardware Issue","BSS",
AQ674="Sites strategiques, MLL, Pylone, etc.","ENVTECH",
AQ674="AKTIVCO DEFAUT GE &amp; POWER Cabinet","AKTIVCO",
AQ674="AKTIVCO Coupure ENEO &amp; Baisse de tension","AKTIVCO GRID ONLY",
AQ674="Coupure ENEO &amp; Baisse de tension","IHS GRID ONLY",
AQ674="Defaut GE &amp; POWER Cabinet","IHS",
AQ674="Sharing","Partners",
AQ674="Sites strategiques &amp; DataCenter","SST &amp; DC",
AQ674="Exclu","Exclu",
AQ674="SAT","SAT",
AQ674="SPARE-ISSUE","SPARE-ISSUE",
AQ674="Fiber CAmtel","TRANS_FO_CAMTEL",
AQ674="Fiber AOF","Fiber AOF",
AQ674="Projet OCM (HUAWEI)","TRAVAUX-HUAWEI",
AQ674="Projet OCM (NOKIA)","TRAVAUX-NOKIA",
AQ674="ACCESS-ISSUE","ACCESS-ISSUE",
AQ674="Projet OCM (ZTE, NOKIA, autres projets)","TRAVAUX OCM",
AQ674="No root CAuse","No root cause",
AQ674="ODU HS","PDH",
AQ674="IP &amp; VLAN","PDH",
AQ674="Warehouse HUAWEI","SPARE-ISSUE",
AQ674="SPARE-HS","SPARE-ISSUE",
AQ674="Power Telco","BSS",AQ674="no impacts","no impacts"
),"")</f>
        <v>No root cause</v>
      </c>
      <c r="AP674" s="48" t="str" cm="1">
        <f t="array" ref="AP674">IFERROR(_xlfn.IFS(
AQ674="MPR ISSUE","TX ISSUE",
AQ674="BSS Hardware Issue","RAN ISSUE",
AQ674="Sites strategiques, MLL, Pylone, etc.","ENVTECH",
AQ674="AKTIVCO DEFAUT GE &amp; POWER Cabinet","POWER ISSUE",
AQ674="AKTIVCO Coupure ENEO &amp; Baisse de tension","POWER ISSUE",
AQ674="Coupure ENEO &amp; Baisse de tension","POWER ISSUE",
AQ674="Defaut GE &amp; POWER Cabinet","POWER ISSUE",
AQ674="Sharing","POWER ISSUE",
AQ674="Sites strategiques &amp; DataCenter","POWER ISSUE",
AQ674="Exclu","Exclu",
AQ674="SAT","TX ISSUE",
AQ674="SPARE-ISSUE","SPARE-ISSUE",
AQ674="Fiber CAmtel","TX ISSUE",
AQ674="Fiber AOF","TX ISSUE",
AQ674="Projet OCM (HUAWEI)","TRAVAUX-HUAWEI",
AQ674="Projet OCM (NOKIA)","TRAVAUX -NOKIA",
AQ674="ACCESS-ISSUE","ACCESS-ISSUE",
AQ674="Projet OCM (ZTE, NOKIA, autres projets)","TRAVAUX OCM",
AQ674="No root CAuse","No root cause",
AQ674="ODU HS","TX ISSUE",
AQ674="IP &amp; VLAN","TX ISSUE",
AQ674="Warehouse HUAWEI","SPARE-ISSUE",
AQ674="SPARE-HS","SPARE-ISSUE",
AQ674="Power Telco","RAN ISSUE",AQ674="no impacts","no impacts"
),"")</f>
        <v>No root cause</v>
      </c>
      <c r="AQ674" s="126" t="s">
        <v>5344</v>
      </c>
      <c r="AR674" s="48" t="str" cm="1">
        <f t="array" ref="AR674">IFERROR(_xlfn.IFS(
AQ674="MPR ISSUE","ACTIVE",
AQ674="BSS Hardware Issue","ACTIVE",
AQ674="Sites strategiques, MLL, Pylone, etc.","PASSIVE",
AQ674="AKTIVCO DEFAUT GE &amp; POWER Cabinet","PASSIVE",
AQ674="AKTIVCO Coupure ENEO &amp; Baisse de tension","PASSIVE",
AQ674="Coupure ENEO &amp; Baisse de tension","PASSIVE",
AQ674="Defaut GE &amp; POWER Cabinet","PASSIVE",
AQ674="Sharing","PASSIVE",
AQ674="Sites strategiques &amp; DataCenter","PASSIVE",
AQ674="Exclu","Exclu",
AQ674="SAT","ACTIVE",
AQ674="SPARE-ISSUE","SPARE-ISSUE",
AQ674="Fiber CAmtel","ACTIVE",
AQ674="Fiber AOF","ACTIVE",
AQ674="Projet OCM (HUAWEI)","PLANNED WORKS",
AQ674="Projet OCM (NOKIA)","PLANNED WORKS",
AQ674="ACCESS-ISSUE","ACCESS-ISSUE",
AQ674="Projet OCM (ZTE, NOKIA, autres projets)","PLANNED WORKS",
AQ674="No root CAuse","No root cause",
AQ674="ODU HS","ACTIVE",
AQ674="IP &amp; VLAN","ACTIVE",
AQ674="Warehouse HUAWEI","SPARE-ISSUE",
AQ674="SPARE-HS","SPARE-ISSUE",
AQ674="Power Telco","ACTIVE", AQ674="no impacts","no impacts"
),"")</f>
        <v>No root cause</v>
      </c>
      <c r="AS674" s="92" t="s">
        <v>5537</v>
      </c>
      <c r="AT674" s="98" t="s">
        <v>1979</v>
      </c>
      <c r="AV674" s="17" t="s">
        <v>5537</v>
      </c>
      <c r="AW674" s="7" t="s">
        <v>5537</v>
      </c>
      <c r="AX674" s="6" t="s">
        <v>5537</v>
      </c>
      <c r="AY674" s="7"/>
      <c r="AZ674" s="3" t="s">
        <v>5537</v>
      </c>
      <c r="BA674" s="18" t="s">
        <v>5537</v>
      </c>
      <c r="BB674" s="18" t="s">
        <v>5537</v>
      </c>
      <c r="BC674" s="18" t="s">
        <v>5537</v>
      </c>
      <c r="BD674" s="18" t="s">
        <v>5537</v>
      </c>
      <c r="BE674" s="18" t="s">
        <v>5537</v>
      </c>
      <c r="BF674" s="18" t="s">
        <v>5537</v>
      </c>
      <c r="BG674" s="18" t="s">
        <v>5537</v>
      </c>
      <c r="BH674" s="18" t="s">
        <v>5537</v>
      </c>
      <c r="BI674" s="18" t="s">
        <v>5537</v>
      </c>
      <c r="BJ674" s="18" t="s">
        <v>5537</v>
      </c>
      <c r="BK674" s="18" t="s">
        <v>5537</v>
      </c>
      <c r="BL674" s="9" t="s">
        <v>5537</v>
      </c>
      <c r="BM674" s="14" t="s">
        <v>5537</v>
      </c>
      <c r="BN674" s="14" t="s">
        <v>5537</v>
      </c>
      <c r="BO674" s="14" t="str">
        <f>_xlfn.XLOOKUP(B674,'[4]cell downs 18042026 17h'!$B:$B,'[4]cell downs 18042026 17h'!$B:$B,"")</f>
        <v/>
      </c>
      <c r="BP674" s="14" t="str">
        <f>_xlfn.XLOOKUP(B674,'[5]Cells Huawei 19042026 15h'!$B:$B,'[5]Cells Huawei 19042026 15h'!$B:$B,"")</f>
        <v/>
      </c>
      <c r="BQ674" s="9" t="str">
        <f>_xlfn.XLOOKUP(B674,'[6]cells down 19042026 9H40'!$B:$B,'[6]cells down 19042026 9H40'!$B:$B,"")</f>
        <v/>
      </c>
      <c r="BR674" s="9" t="s">
        <v>1979</v>
      </c>
      <c r="BS674" s="9" t="s">
        <v>5577</v>
      </c>
      <c r="BT674" s="108"/>
    </row>
    <row r="675" spans="1:72" s="9" customFormat="1" x14ac:dyDescent="0.35">
      <c r="A675" s="1" t="s">
        <v>3393</v>
      </c>
      <c r="B675" s="8" t="s">
        <v>3394</v>
      </c>
      <c r="C675" s="3" t="str">
        <f>_xlfn.XLOOKUP(B675,'[1]daily break down'!$D:$D,'[1]daily break down'!$E:$E,"")</f>
        <v>Yaounde</v>
      </c>
      <c r="D675" s="1" t="s">
        <v>11</v>
      </c>
      <c r="E675" s="1" t="s">
        <v>12</v>
      </c>
      <c r="F675" s="3" t="s">
        <v>37</v>
      </c>
      <c r="G675" s="1" t="s">
        <v>38</v>
      </c>
      <c r="H675" s="34" t="str">
        <f>_xlfn.XLOOKUP(B675,[2]CALCULATION!$B:$B,[2]CALCULATION!$H:$H,"")</f>
        <v>ZTE</v>
      </c>
      <c r="I675" s="28">
        <v>0</v>
      </c>
      <c r="J675" s="28">
        <v>0</v>
      </c>
      <c r="K675" s="28">
        <v>0</v>
      </c>
      <c r="L675" s="28">
        <v>1.1976076739348176</v>
      </c>
      <c r="M675" s="28">
        <v>0</v>
      </c>
      <c r="N675" s="28">
        <v>0</v>
      </c>
      <c r="O675" s="28">
        <v>0</v>
      </c>
      <c r="P675" s="28">
        <v>9.8598198514409319</v>
      </c>
      <c r="Q675" s="28">
        <v>18.907055699662987</v>
      </c>
      <c r="R675" s="28">
        <v>0.22292064388913121</v>
      </c>
      <c r="S675" s="93">
        <v>0</v>
      </c>
      <c r="T675" s="93">
        <f>_xlfn.XLOOKUP(B675,'[3]Nur des jours'!$B:$B,'[3]Nur des jours'!$U:$U,"")</f>
        <v>0</v>
      </c>
      <c r="U675" s="93">
        <v>2.952650720679844</v>
      </c>
      <c r="V675" s="93">
        <v>0</v>
      </c>
      <c r="W675" s="93">
        <v>0</v>
      </c>
      <c r="X675" s="93">
        <v>0</v>
      </c>
      <c r="Y675" s="93">
        <v>0</v>
      </c>
      <c r="Z675" s="93">
        <v>0</v>
      </c>
      <c r="AA675" s="93">
        <v>0</v>
      </c>
      <c r="AB675" s="93">
        <v>1.530909617530313</v>
      </c>
      <c r="AC675" s="93">
        <f>_xlfn.XLOOKUP(B675,'[3]Nur des jours'!$B:$B,'[3]Nur des jours'!$N:$N,"")</f>
        <v>6.0559186777500971</v>
      </c>
      <c r="AD675" s="93">
        <v>6.0559186777500971</v>
      </c>
      <c r="AE675" s="93">
        <v>0</v>
      </c>
      <c r="AF675" s="93">
        <v>0.75174855107823768</v>
      </c>
      <c r="AG675" s="93"/>
      <c r="AH675" s="93">
        <v>0</v>
      </c>
      <c r="AI675" s="93">
        <v>0</v>
      </c>
      <c r="AJ675" s="93">
        <v>0</v>
      </c>
      <c r="AK675" s="93">
        <v>0</v>
      </c>
      <c r="AL675" s="93">
        <v>0</v>
      </c>
      <c r="AM675" s="49" t="s">
        <v>5559</v>
      </c>
      <c r="AN675" s="49"/>
      <c r="AO675" s="48" t="str" cm="1">
        <f t="array" ref="AO675">IFERROR(_xlfn.IFS(
AQ675="MPR ISSUE","PDH",
AQ675="BSS Hardware Issue","BSS",
AQ675="Sites strategiques, MLL, Pylone, etc.","ENVTECH",
AQ675="AKTIVCO DEFAUT GE &amp; POWER Cabinet","AKTIVCO",
AQ675="AKTIVCO Coupure ENEO &amp; Baisse de tension","AKTIVCO GRID ONLY",
AQ675="Coupure ENEO &amp; Baisse de tension","IHS GRID ONLY",
AQ675="Defaut GE &amp; POWER Cabinet","IHS",
AQ675="Sharing","Partners",
AQ675="Sites strategiques &amp; DataCenter","SST &amp; DC",
AQ675="Exclu","Exclu",
AQ675="SAT","SAT",
AQ675="SPARE-ISSUE","SPARE-ISSUE",
AQ675="Fiber CAmtel","TRANS_FO_CAMTEL",
AQ675="Fiber AOF","Fiber AOF",
AQ675="Projet OCM (HUAWEI)","TRAVAUX-HUAWEI",
AQ675="Projet OCM (NOKIA)","TRAVAUX-NOKIA",
AQ675="ACCESS-ISSUE","ACCESS-ISSUE",
AQ675="Projet OCM (ZTE, NOKIA, autres projets)","TRAVAUX OCM",
AQ675="No root CAuse","No root cause",
AQ675="ODU HS","PDH",
AQ675="IP &amp; VLAN","PDH",
AQ675="Warehouse HUAWEI","SPARE-ISSUE",
AQ675="SPARE-HS","SPARE-ISSUE",
AQ675="Power Telco","BSS",AQ675="no impacts","no impacts"
),"")</f>
        <v>No root cause</v>
      </c>
      <c r="AP675" s="48" t="str" cm="1">
        <f t="array" ref="AP675">IFERROR(_xlfn.IFS(
AQ675="MPR ISSUE","TX ISSUE",
AQ675="BSS Hardware Issue","RAN ISSUE",
AQ675="Sites strategiques, MLL, Pylone, etc.","ENVTECH",
AQ675="AKTIVCO DEFAUT GE &amp; POWER Cabinet","POWER ISSUE",
AQ675="AKTIVCO Coupure ENEO &amp; Baisse de tension","POWER ISSUE",
AQ675="Coupure ENEO &amp; Baisse de tension","POWER ISSUE",
AQ675="Defaut GE &amp; POWER Cabinet","POWER ISSUE",
AQ675="Sharing","POWER ISSUE",
AQ675="Sites strategiques &amp; DataCenter","POWER ISSUE",
AQ675="Exclu","Exclu",
AQ675="SAT","TX ISSUE",
AQ675="SPARE-ISSUE","SPARE-ISSUE",
AQ675="Fiber CAmtel","TX ISSUE",
AQ675="Fiber AOF","TX ISSUE",
AQ675="Projet OCM (HUAWEI)","TRAVAUX-HUAWEI",
AQ675="Projet OCM (NOKIA)","TRAVAUX -NOKIA",
AQ675="ACCESS-ISSUE","ACCESS-ISSUE",
AQ675="Projet OCM (ZTE, NOKIA, autres projets)","TRAVAUX OCM",
AQ675="No root CAuse","No root cause",
AQ675="ODU HS","TX ISSUE",
AQ675="IP &amp; VLAN","TX ISSUE",
AQ675="Warehouse HUAWEI","SPARE-ISSUE",
AQ675="SPARE-HS","SPARE-ISSUE",
AQ675="Power Telco","RAN ISSUE",AQ675="no impacts","no impacts"
),"")</f>
        <v>No root cause</v>
      </c>
      <c r="AQ675" s="126" t="s">
        <v>5344</v>
      </c>
      <c r="AR675" s="48" t="str" cm="1">
        <f t="array" ref="AR675">IFERROR(_xlfn.IFS(
AQ675="MPR ISSUE","ACTIVE",
AQ675="BSS Hardware Issue","ACTIVE",
AQ675="Sites strategiques, MLL, Pylone, etc.","PASSIVE",
AQ675="AKTIVCO DEFAUT GE &amp; POWER Cabinet","PASSIVE",
AQ675="AKTIVCO Coupure ENEO &amp; Baisse de tension","PASSIVE",
AQ675="Coupure ENEO &amp; Baisse de tension","PASSIVE",
AQ675="Defaut GE &amp; POWER Cabinet","PASSIVE",
AQ675="Sharing","PASSIVE",
AQ675="Sites strategiques &amp; DataCenter","PASSIVE",
AQ675="Exclu","Exclu",
AQ675="SAT","ACTIVE",
AQ675="SPARE-ISSUE","SPARE-ISSUE",
AQ675="Fiber CAmtel","ACTIVE",
AQ675="Fiber AOF","ACTIVE",
AQ675="Projet OCM (HUAWEI)","PLANNED WORKS",
AQ675="Projet OCM (NOKIA)","PLANNED WORKS",
AQ675="ACCESS-ISSUE","ACCESS-ISSUE",
AQ675="Projet OCM (ZTE, NOKIA, autres projets)","PLANNED WORKS",
AQ675="No root CAuse","No root cause",
AQ675="ODU HS","ACTIVE",
AQ675="IP &amp; VLAN","ACTIVE",
AQ675="Warehouse HUAWEI","SPARE-ISSUE",
AQ675="SPARE-HS","SPARE-ISSUE",
AQ675="Power Telco","ACTIVE", AQ675="no impacts","no impacts"
),"")</f>
        <v>No root cause</v>
      </c>
      <c r="AS675" s="92" t="s">
        <v>5537</v>
      </c>
      <c r="AT675" s="98" t="s">
        <v>3394</v>
      </c>
      <c r="AV675" s="17" t="s">
        <v>5537</v>
      </c>
      <c r="AW675" s="7" t="s">
        <v>5537</v>
      </c>
      <c r="AX675" s="6" t="s">
        <v>5537</v>
      </c>
      <c r="AY675" s="7"/>
      <c r="AZ675" s="3" t="s">
        <v>5537</v>
      </c>
      <c r="BA675" s="18" t="s">
        <v>5537</v>
      </c>
      <c r="BB675" s="18" t="s">
        <v>5537</v>
      </c>
      <c r="BC675" s="18" t="s">
        <v>5537</v>
      </c>
      <c r="BD675" s="18" t="s">
        <v>5537</v>
      </c>
      <c r="BE675" s="18" t="s">
        <v>5537</v>
      </c>
      <c r="BF675" s="18" t="s">
        <v>5537</v>
      </c>
      <c r="BG675" s="18" t="s">
        <v>5537</v>
      </c>
      <c r="BH675" s="18" t="s">
        <v>5537</v>
      </c>
      <c r="BI675" s="18" t="s">
        <v>5537</v>
      </c>
      <c r="BJ675" s="18" t="s">
        <v>5537</v>
      </c>
      <c r="BK675" s="18" t="s">
        <v>5537</v>
      </c>
      <c r="BL675" s="9" t="s">
        <v>5537</v>
      </c>
      <c r="BM675" s="14" t="s">
        <v>5537</v>
      </c>
      <c r="BN675" s="14" t="s">
        <v>5537</v>
      </c>
      <c r="BO675" s="14" t="str">
        <f>_xlfn.XLOOKUP(B675,'[4]cell downs 18042026 17h'!$B:$B,'[4]cell downs 18042026 17h'!$B:$B,"")</f>
        <v/>
      </c>
      <c r="BP675" s="14" t="str">
        <f>_xlfn.XLOOKUP(B675,'[5]Cells Huawei 19042026 15h'!$B:$B,'[5]Cells Huawei 19042026 15h'!$B:$B,"")</f>
        <v/>
      </c>
      <c r="BQ675" s="9" t="str">
        <f>_xlfn.XLOOKUP(B675,'[6]cells down 19042026 9H40'!$B:$B,'[6]cells down 19042026 9H40'!$B:$B,"")</f>
        <v/>
      </c>
      <c r="BR675" s="9" t="s">
        <v>3394</v>
      </c>
      <c r="BS675" s="9" t="s">
        <v>1129</v>
      </c>
      <c r="BT675" s="108"/>
    </row>
    <row r="676" spans="1:72" s="9" customFormat="1" x14ac:dyDescent="0.35">
      <c r="A676" s="1" t="s">
        <v>270</v>
      </c>
      <c r="B676" s="8" t="s">
        <v>271</v>
      </c>
      <c r="C676" s="3" t="str">
        <f>_xlfn.XLOOKUP(B676,'[1]daily break down'!$D:$D,'[1]daily break down'!$E:$E,"")</f>
        <v>Maroua</v>
      </c>
      <c r="D676" s="1" t="s">
        <v>11</v>
      </c>
      <c r="E676" s="1" t="s">
        <v>12</v>
      </c>
      <c r="F676" s="3" t="s">
        <v>55</v>
      </c>
      <c r="G676" s="1" t="s">
        <v>84</v>
      </c>
      <c r="H676" s="32" t="str">
        <f>_xlfn.XLOOKUP(B676,[2]CALCULATION!$B:$B,[2]CALCULATION!$H:$H,"")</f>
        <v>Huawei</v>
      </c>
      <c r="I676" s="28">
        <v>0</v>
      </c>
      <c r="J676" s="28">
        <v>0</v>
      </c>
      <c r="K676" s="28">
        <v>0</v>
      </c>
      <c r="L676" s="28">
        <v>0</v>
      </c>
      <c r="M676" s="28">
        <v>0</v>
      </c>
      <c r="N676" s="28">
        <v>0.64464890578227518</v>
      </c>
      <c r="O676" s="28">
        <v>1.3312994210020173</v>
      </c>
      <c r="P676" s="28">
        <v>3.8981238924416366</v>
      </c>
      <c r="Q676" s="28">
        <v>5.4064007955871736</v>
      </c>
      <c r="R676" s="28">
        <v>5.2362006432042643</v>
      </c>
      <c r="S676" s="93">
        <v>4.6146659989213346</v>
      </c>
      <c r="T676" s="93">
        <f>_xlfn.XLOOKUP(B676,'[3]Nur des jours'!$B:$B,'[3]Nur des jours'!$U:$U,"")</f>
        <v>0</v>
      </c>
      <c r="U676" s="93">
        <v>0.71937788393216395</v>
      </c>
      <c r="V676" s="93">
        <v>0</v>
      </c>
      <c r="W676" s="93">
        <v>0</v>
      </c>
      <c r="X676" s="93">
        <v>1.4150351137021913</v>
      </c>
      <c r="Y676" s="93">
        <v>0</v>
      </c>
      <c r="Z676" s="93">
        <v>0</v>
      </c>
      <c r="AA676" s="93">
        <v>0</v>
      </c>
      <c r="AB676" s="93">
        <v>0</v>
      </c>
      <c r="AC676" s="93">
        <f>_xlfn.XLOOKUP(B676,'[3]Nur des jours'!$B:$B,'[3]Nur des jours'!$N:$N,"")</f>
        <v>0</v>
      </c>
      <c r="AD676" s="93">
        <v>0</v>
      </c>
      <c r="AE676" s="93">
        <v>0</v>
      </c>
      <c r="AF676" s="93">
        <v>0.73007893092260157</v>
      </c>
      <c r="AG676" s="93"/>
      <c r="AH676" s="93">
        <v>0</v>
      </c>
      <c r="AI676" s="93">
        <v>0</v>
      </c>
      <c r="AJ676" s="93">
        <v>0</v>
      </c>
      <c r="AK676" s="93">
        <v>0</v>
      </c>
      <c r="AL676" s="93">
        <v>0</v>
      </c>
      <c r="AM676" s="49" t="s">
        <v>5559</v>
      </c>
      <c r="AN676" s="49"/>
      <c r="AO676" s="48" t="str" cm="1">
        <f t="array" ref="AO676">IFERROR(_xlfn.IFS(
AQ676="MPR ISSUE","PDH",
AQ676="BSS Hardware Issue","BSS",
AQ676="Sites strategiques, MLL, Pylone, etc.","ENVTECH",
AQ676="AKTIVCO DEFAUT GE &amp; POWER Cabinet","AKTIVCO",
AQ676="AKTIVCO Coupure ENEO &amp; Baisse de tension","AKTIVCO GRID ONLY",
AQ676="Coupure ENEO &amp; Baisse de tension","IHS GRID ONLY",
AQ676="Defaut GE &amp; POWER Cabinet","IHS",
AQ676="Sharing","Partners",
AQ676="Sites strategiques &amp; DataCenter","SST &amp; DC",
AQ676="Exclu","Exclu",
AQ676="SAT","SAT",
AQ676="SPARE-ISSUE","SPARE-ISSUE",
AQ676="Fiber CAmtel","TRANS_FO_CAMTEL",
AQ676="Fiber AOF","Fiber AOF",
AQ676="Projet OCM (HUAWEI)","TRAVAUX-HUAWEI",
AQ676="Projet OCM (NOKIA)","TRAVAUX-NOKIA",
AQ676="ACCESS-ISSUE","ACCESS-ISSUE",
AQ676="Projet OCM (ZTE, NOKIA, autres projets)","TRAVAUX OCM",
AQ676="No root CAuse","No root cause",
AQ676="ODU HS","PDH",
AQ676="IP &amp; VLAN","PDH",
AQ676="Warehouse HUAWEI","SPARE-ISSUE",
AQ676="SPARE-HS","SPARE-ISSUE",
AQ676="Power Telco","BSS",AQ676="no impacts","no impacts"
),"")</f>
        <v>No root cause</v>
      </c>
      <c r="AP676" s="48" t="str" cm="1">
        <f t="array" ref="AP676">IFERROR(_xlfn.IFS(
AQ676="MPR ISSUE","TX ISSUE",
AQ676="BSS Hardware Issue","RAN ISSUE",
AQ676="Sites strategiques, MLL, Pylone, etc.","ENVTECH",
AQ676="AKTIVCO DEFAUT GE &amp; POWER Cabinet","POWER ISSUE",
AQ676="AKTIVCO Coupure ENEO &amp; Baisse de tension","POWER ISSUE",
AQ676="Coupure ENEO &amp; Baisse de tension","POWER ISSUE",
AQ676="Defaut GE &amp; POWER Cabinet","POWER ISSUE",
AQ676="Sharing","POWER ISSUE",
AQ676="Sites strategiques &amp; DataCenter","POWER ISSUE",
AQ676="Exclu","Exclu",
AQ676="SAT","TX ISSUE",
AQ676="SPARE-ISSUE","SPARE-ISSUE",
AQ676="Fiber CAmtel","TX ISSUE",
AQ676="Fiber AOF","TX ISSUE",
AQ676="Projet OCM (HUAWEI)","TRAVAUX-HUAWEI",
AQ676="Projet OCM (NOKIA)","TRAVAUX -NOKIA",
AQ676="ACCESS-ISSUE","ACCESS-ISSUE",
AQ676="Projet OCM (ZTE, NOKIA, autres projets)","TRAVAUX OCM",
AQ676="No root CAuse","No root cause",
AQ676="ODU HS","TX ISSUE",
AQ676="IP &amp; VLAN","TX ISSUE",
AQ676="Warehouse HUAWEI","SPARE-ISSUE",
AQ676="SPARE-HS","SPARE-ISSUE",
AQ676="Power Telco","RAN ISSUE",AQ676="no impacts","no impacts"
),"")</f>
        <v>No root cause</v>
      </c>
      <c r="AQ676" s="126" t="s">
        <v>5344</v>
      </c>
      <c r="AR676" s="48" t="str" cm="1">
        <f t="array" ref="AR676">IFERROR(_xlfn.IFS(
AQ676="MPR ISSUE","ACTIVE",
AQ676="BSS Hardware Issue","ACTIVE",
AQ676="Sites strategiques, MLL, Pylone, etc.","PASSIVE",
AQ676="AKTIVCO DEFAUT GE &amp; POWER Cabinet","PASSIVE",
AQ676="AKTIVCO Coupure ENEO &amp; Baisse de tension","PASSIVE",
AQ676="Coupure ENEO &amp; Baisse de tension","PASSIVE",
AQ676="Defaut GE &amp; POWER Cabinet","PASSIVE",
AQ676="Sharing","PASSIVE",
AQ676="Sites strategiques &amp; DataCenter","PASSIVE",
AQ676="Exclu","Exclu",
AQ676="SAT","ACTIVE",
AQ676="SPARE-ISSUE","SPARE-ISSUE",
AQ676="Fiber CAmtel","ACTIVE",
AQ676="Fiber AOF","ACTIVE",
AQ676="Projet OCM (HUAWEI)","PLANNED WORKS",
AQ676="Projet OCM (NOKIA)","PLANNED WORKS",
AQ676="ACCESS-ISSUE","ACCESS-ISSUE",
AQ676="Projet OCM (ZTE, NOKIA, autres projets)","PLANNED WORKS",
AQ676="No root CAuse","No root cause",
AQ676="ODU HS","ACTIVE",
AQ676="IP &amp; VLAN","ACTIVE",
AQ676="Warehouse HUAWEI","SPARE-ISSUE",
AQ676="SPARE-HS","SPARE-ISSUE",
AQ676="Power Telco","ACTIVE", AQ676="no impacts","no impacts"
),"")</f>
        <v>No root cause</v>
      </c>
      <c r="AS676" s="92" t="s">
        <v>5537</v>
      </c>
      <c r="AT676" s="98" t="s">
        <v>271</v>
      </c>
      <c r="AV676" s="17" t="s">
        <v>5537</v>
      </c>
      <c r="AW676" s="7" t="s">
        <v>5537</v>
      </c>
      <c r="AX676" s="6" t="s">
        <v>5537</v>
      </c>
      <c r="AY676" s="7"/>
      <c r="AZ676" s="3" t="s">
        <v>5537</v>
      </c>
      <c r="BA676" s="18" t="s">
        <v>5537</v>
      </c>
      <c r="BB676" s="18" t="s">
        <v>5537</v>
      </c>
      <c r="BC676" s="18" t="s">
        <v>5537</v>
      </c>
      <c r="BD676" s="18" t="s">
        <v>5537</v>
      </c>
      <c r="BE676" s="18" t="s">
        <v>5537</v>
      </c>
      <c r="BF676" s="18" t="s">
        <v>5537</v>
      </c>
      <c r="BG676" s="18" t="s">
        <v>5537</v>
      </c>
      <c r="BH676" s="18" t="s">
        <v>5537</v>
      </c>
      <c r="BI676" s="18" t="s">
        <v>5537</v>
      </c>
      <c r="BJ676" s="18" t="s">
        <v>5537</v>
      </c>
      <c r="BK676" s="18" t="s">
        <v>5537</v>
      </c>
      <c r="BL676" s="9" t="s">
        <v>5537</v>
      </c>
      <c r="BM676" s="14" t="s">
        <v>5537</v>
      </c>
      <c r="BN676" s="14" t="s">
        <v>5537</v>
      </c>
      <c r="BO676" s="14" t="str">
        <f>_xlfn.XLOOKUP(B676,'[4]cell downs 18042026 17h'!$B:$B,'[4]cell downs 18042026 17h'!$B:$B,"")</f>
        <v/>
      </c>
      <c r="BP676" s="14" t="str">
        <f>_xlfn.XLOOKUP(B676,'[5]Cells Huawei 19042026 15h'!$B:$B,'[5]Cells Huawei 19042026 15h'!$B:$B,"")</f>
        <v/>
      </c>
      <c r="BQ676" s="9" t="str">
        <f>_xlfn.XLOOKUP(B676,'[6]cells down 19042026 9H40'!$B:$B,'[6]cells down 19042026 9H40'!$B:$B,"")</f>
        <v/>
      </c>
      <c r="BR676" s="9" t="s">
        <v>271</v>
      </c>
      <c r="BS676" s="9" t="s">
        <v>12</v>
      </c>
      <c r="BT676" s="108"/>
    </row>
    <row r="677" spans="1:72" s="9" customFormat="1" x14ac:dyDescent="0.35">
      <c r="A677" s="1" t="s">
        <v>1804</v>
      </c>
      <c r="B677" s="1" t="s">
        <v>1805</v>
      </c>
      <c r="C677" s="3" t="str">
        <f>_xlfn.XLOOKUP(B677,'[1]daily break down'!$D:$D,'[1]daily break down'!$E:$E,"")</f>
        <v>EXTREME-NORD</v>
      </c>
      <c r="D677" s="1" t="s">
        <v>11</v>
      </c>
      <c r="E677" s="1" t="s">
        <v>12</v>
      </c>
      <c r="F677" s="3" t="s">
        <v>55</v>
      </c>
      <c r="G677" s="1" t="s">
        <v>1806</v>
      </c>
      <c r="H677" s="33" t="str">
        <f>_xlfn.XLOOKUP(B677,[2]CALCULATION!$B:$B,[2]CALCULATION!$H:$H,"")</f>
        <v>NOKIA</v>
      </c>
      <c r="I677" s="28">
        <v>0</v>
      </c>
      <c r="J677" s="28">
        <v>0.65143328437587433</v>
      </c>
      <c r="K677" s="28">
        <v>0.89157659463228145</v>
      </c>
      <c r="L677" s="28">
        <v>0.32842318365230577</v>
      </c>
      <c r="M677" s="28">
        <v>7.721369974361933E-2</v>
      </c>
      <c r="N677" s="28">
        <v>3.4531771879513652E-2</v>
      </c>
      <c r="O677" s="28">
        <v>0.86030481859330421</v>
      </c>
      <c r="P677" s="28">
        <v>0.22781361121373717</v>
      </c>
      <c r="Q677" s="28">
        <v>3.6686236460525663E-2</v>
      </c>
      <c r="R677" s="28">
        <v>9.1839872202302386E-2</v>
      </c>
      <c r="S677" s="93">
        <v>0</v>
      </c>
      <c r="T677" s="93">
        <f>_xlfn.XLOOKUP(B677,'[3]Nur des jours'!$B:$B,'[3]Nur des jours'!$U:$U,"")</f>
        <v>0.26366635744361083</v>
      </c>
      <c r="U677" s="93">
        <v>0.48878604776528461</v>
      </c>
      <c r="V677" s="93">
        <v>0.97761305223062345</v>
      </c>
      <c r="W677" s="93">
        <v>0.26366635744361083</v>
      </c>
      <c r="X677" s="93">
        <v>4.4053618856260864E-2</v>
      </c>
      <c r="Y677" s="93">
        <v>0.30250273997049593</v>
      </c>
      <c r="Z677" s="93">
        <v>1.8341598949028459</v>
      </c>
      <c r="AA677" s="93">
        <v>0.74338359072486482</v>
      </c>
      <c r="AB677" s="93">
        <v>0.14416374041451166</v>
      </c>
      <c r="AC677" s="93">
        <f>_xlfn.XLOOKUP(B677,'[3]Nur des jours'!$B:$B,'[3]Nur des jours'!$N:$N,"")</f>
        <v>1.2301031866291132</v>
      </c>
      <c r="AD677" s="93">
        <v>1.2301031866291132</v>
      </c>
      <c r="AE677" s="93">
        <v>2.3147373051478151</v>
      </c>
      <c r="AF677" s="93">
        <v>0.69448897588630132</v>
      </c>
      <c r="AG677" s="93"/>
      <c r="AH677" s="93">
        <v>0</v>
      </c>
      <c r="AI677" s="93">
        <v>0</v>
      </c>
      <c r="AJ677" s="93">
        <v>0</v>
      </c>
      <c r="AK677" s="93">
        <v>0</v>
      </c>
      <c r="AL677" s="93">
        <v>0</v>
      </c>
      <c r="AM677" s="49" t="s">
        <v>5601</v>
      </c>
      <c r="AN677" s="49"/>
      <c r="AO677" s="48" t="str" cm="1">
        <f t="array" ref="AO677">IFERROR(_xlfn.IFS(
AQ677="MPR ISSUE","PDH",
AQ677="BSS Hardware Issue","BSS",
AQ677="Sites strategiques, MLL, Pylone, etc.","ENVTECH",
AQ677="AKTIVCO DEFAUT GE &amp; POWER Cabinet","AKTIVCO",
AQ677="AKTIVCO Coupure ENEO &amp; Baisse de tension","AKTIVCO GRID ONLY",
AQ677="Coupure ENEO &amp; Baisse de tension","IHS GRID ONLY",
AQ677="Defaut GE &amp; POWER Cabinet","IHS",
AQ677="Sharing","Partners",
AQ677="Sites strategiques &amp; DataCenter","SST &amp; DC",
AQ677="Exclu","Exclu",
AQ677="SAT","SAT",
AQ677="SPARE-ISSUE","SPARE-ISSUE",
AQ677="Fiber CAmtel","TRANS_FO_CAMTEL",
AQ677="Fiber AOF","Fiber AOF",
AQ677="Projet OCM (HUAWEI)","TRAVAUX-HUAWEI",
AQ677="Projet OCM (NOKIA)","TRAVAUX-NOKIA",
AQ677="ACCESS-ISSUE","ACCESS-ISSUE",
AQ677="Projet OCM (ZTE, NOKIA, autres projets)","TRAVAUX OCM",
AQ677="No root CAuse","No root cause",
AQ677="ODU HS","PDH",
AQ677="IP &amp; VLAN","PDH",
AQ677="Warehouse HUAWEI","SPARE-ISSUE",
AQ677="SPARE-HS","SPARE-ISSUE",
AQ677="Power Telco","BSS",AQ677="no impacts","no impacts"
),"")</f>
        <v>No root cause</v>
      </c>
      <c r="AP677" s="48" t="str" cm="1">
        <f t="array" ref="AP677">IFERROR(_xlfn.IFS(
AQ677="MPR ISSUE","TX ISSUE",
AQ677="BSS Hardware Issue","RAN ISSUE",
AQ677="Sites strategiques, MLL, Pylone, etc.","ENVTECH",
AQ677="AKTIVCO DEFAUT GE &amp; POWER Cabinet","POWER ISSUE",
AQ677="AKTIVCO Coupure ENEO &amp; Baisse de tension","POWER ISSUE",
AQ677="Coupure ENEO &amp; Baisse de tension","POWER ISSUE",
AQ677="Defaut GE &amp; POWER Cabinet","POWER ISSUE",
AQ677="Sharing","POWER ISSUE",
AQ677="Sites strategiques &amp; DataCenter","POWER ISSUE",
AQ677="Exclu","Exclu",
AQ677="SAT","TX ISSUE",
AQ677="SPARE-ISSUE","SPARE-ISSUE",
AQ677="Fiber CAmtel","TX ISSUE",
AQ677="Fiber AOF","TX ISSUE",
AQ677="Projet OCM (HUAWEI)","TRAVAUX-HUAWEI",
AQ677="Projet OCM (NOKIA)","TRAVAUX -NOKIA",
AQ677="ACCESS-ISSUE","ACCESS-ISSUE",
AQ677="Projet OCM (ZTE, NOKIA, autres projets)","TRAVAUX OCM",
AQ677="No root CAuse","No root cause",
AQ677="ODU HS","TX ISSUE",
AQ677="IP &amp; VLAN","TX ISSUE",
AQ677="Warehouse HUAWEI","SPARE-ISSUE",
AQ677="SPARE-HS","SPARE-ISSUE",
AQ677="Power Telco","RAN ISSUE",AQ677="no impacts","no impacts"
),"")</f>
        <v>No root cause</v>
      </c>
      <c r="AQ677" s="67" t="s">
        <v>5344</v>
      </c>
      <c r="AR677" s="48" t="str" cm="1">
        <f t="array" ref="AR677">IFERROR(_xlfn.IFS(
AQ677="MPR ISSUE","ACTIVE",
AQ677="BSS Hardware Issue","ACTIVE",
AQ677="Sites strategiques, MLL, Pylone, etc.","PASSIVE",
AQ677="AKTIVCO DEFAUT GE &amp; POWER Cabinet","PASSIVE",
AQ677="AKTIVCO Coupure ENEO &amp; Baisse de tension","PASSIVE",
AQ677="Coupure ENEO &amp; Baisse de tension","PASSIVE",
AQ677="Defaut GE &amp; POWER Cabinet","PASSIVE",
AQ677="Sharing","PASSIVE",
AQ677="Sites strategiques &amp; DataCenter","PASSIVE",
AQ677="Exclu","Exclu",
AQ677="SAT","ACTIVE",
AQ677="SPARE-ISSUE","SPARE-ISSUE",
AQ677="Fiber CAmtel","ACTIVE",
AQ677="Fiber AOF","ACTIVE",
AQ677="Projet OCM (HUAWEI)","PLANNED WORKS",
AQ677="Projet OCM (NOKIA)","PLANNED WORKS",
AQ677="ACCESS-ISSUE","ACCESS-ISSUE",
AQ677="Projet OCM (ZTE, NOKIA, autres projets)","PLANNED WORKS",
AQ677="No root CAuse","No root cause",
AQ677="ODU HS","ACTIVE",
AQ677="IP &amp; VLAN","ACTIVE",
AQ677="Warehouse HUAWEI","SPARE-ISSUE",
AQ677="SPARE-HS","SPARE-ISSUE",
AQ677="Power Telco","ACTIVE", AQ677="no impacts","no impacts"
),"")</f>
        <v>No root cause</v>
      </c>
      <c r="AS677" s="92" t="s">
        <v>5537</v>
      </c>
      <c r="AT677" s="98" t="s">
        <v>1805</v>
      </c>
      <c r="AV677" s="17" t="s">
        <v>5537</v>
      </c>
      <c r="AW677" s="7" t="s">
        <v>5537</v>
      </c>
      <c r="AX677" s="6" t="s">
        <v>5537</v>
      </c>
      <c r="AY677" s="7"/>
      <c r="AZ677" s="3" t="s">
        <v>5537</v>
      </c>
      <c r="BA677" s="18" t="s">
        <v>5537</v>
      </c>
      <c r="BB677" s="18" t="s">
        <v>5537</v>
      </c>
      <c r="BC677" s="18" t="s">
        <v>5537</v>
      </c>
      <c r="BD677" s="18" t="s">
        <v>5537</v>
      </c>
      <c r="BE677" s="18" t="s">
        <v>5537</v>
      </c>
      <c r="BF677" s="18" t="s">
        <v>5537</v>
      </c>
      <c r="BG677" s="18" t="s">
        <v>5537</v>
      </c>
      <c r="BH677" s="18" t="s">
        <v>5537</v>
      </c>
      <c r="BI677" s="18" t="s">
        <v>5537</v>
      </c>
      <c r="BJ677" s="18" t="s">
        <v>5537</v>
      </c>
      <c r="BK677" s="18" t="s">
        <v>5537</v>
      </c>
      <c r="BL677" s="9" t="s">
        <v>5537</v>
      </c>
      <c r="BM677" s="14" t="s">
        <v>5537</v>
      </c>
      <c r="BN677" s="14" t="s">
        <v>5537</v>
      </c>
      <c r="BO677" s="14" t="str">
        <f>_xlfn.XLOOKUP(B677,'[4]cell downs 18042026 17h'!$B:$B,'[4]cell downs 18042026 17h'!$B:$B,"")</f>
        <v/>
      </c>
      <c r="BP677" s="14" t="str">
        <f>_xlfn.XLOOKUP(B677,'[5]Cells Huawei 19042026 15h'!$B:$B,'[5]Cells Huawei 19042026 15h'!$B:$B,"")</f>
        <v/>
      </c>
      <c r="BQ677" s="9" t="str">
        <f>_xlfn.XLOOKUP(B677,'[6]cells down 19042026 9H40'!$B:$B,'[6]cells down 19042026 9H40'!$B:$B,"")</f>
        <v/>
      </c>
      <c r="BR677" s="9" t="s">
        <v>1805</v>
      </c>
      <c r="BS677" s="9" t="s">
        <v>66</v>
      </c>
      <c r="BT677" s="108"/>
    </row>
    <row r="678" spans="1:72" s="9" customFormat="1" x14ac:dyDescent="0.35">
      <c r="A678" s="1" t="s">
        <v>116</v>
      </c>
      <c r="B678" s="1" t="s">
        <v>117</v>
      </c>
      <c r="C678" s="3" t="str">
        <f>_xlfn.XLOOKUP(B678,'[1]daily break down'!$D:$D,'[1]daily break down'!$E:$E,"")</f>
        <v>Douala</v>
      </c>
      <c r="D678" s="1" t="s">
        <v>5490</v>
      </c>
      <c r="E678" s="1" t="s">
        <v>5490</v>
      </c>
      <c r="F678" s="3" t="s">
        <v>31</v>
      </c>
      <c r="G678" s="1" t="s">
        <v>32</v>
      </c>
      <c r="H678" s="34" t="str">
        <f>_xlfn.XLOOKUP(B678,[2]CALCULATION!$B:$B,[2]CALCULATION!$H:$H,"")</f>
        <v>ZTE</v>
      </c>
      <c r="I678" s="28">
        <v>0.35627352446830124</v>
      </c>
      <c r="J678" s="28">
        <v>8.8859889051544805</v>
      </c>
      <c r="K678" s="28">
        <v>31.423303456010132</v>
      </c>
      <c r="L678" s="28">
        <v>18.5135782018246</v>
      </c>
      <c r="M678" s="28">
        <v>3.2628027326193592</v>
      </c>
      <c r="N678" s="28">
        <v>4.9623073454840156</v>
      </c>
      <c r="O678" s="28">
        <v>0</v>
      </c>
      <c r="P678" s="28">
        <v>0</v>
      </c>
      <c r="Q678" s="28">
        <v>0.67245379287909623</v>
      </c>
      <c r="R678" s="28">
        <v>0</v>
      </c>
      <c r="S678" s="93">
        <v>1.4424832992326637</v>
      </c>
      <c r="T678" s="93">
        <f>_xlfn.XLOOKUP(B678,'[3]Nur des jours'!$B:$B,'[3]Nur des jours'!$U:$U,"")</f>
        <v>0</v>
      </c>
      <c r="U678" s="93">
        <v>0</v>
      </c>
      <c r="V678" s="93">
        <v>0</v>
      </c>
      <c r="W678" s="93">
        <v>0</v>
      </c>
      <c r="X678" s="93">
        <v>1.3017110260734581</v>
      </c>
      <c r="Y678" s="93">
        <v>0</v>
      </c>
      <c r="Z678" s="93">
        <v>0</v>
      </c>
      <c r="AA678" s="93">
        <v>0.67566410697622747</v>
      </c>
      <c r="AB678" s="93">
        <v>0</v>
      </c>
      <c r="AC678" s="93">
        <f>_xlfn.XLOOKUP(B678,'[3]Nur des jours'!$B:$B,'[3]Nur des jours'!$N:$N,"")</f>
        <v>15.688162929861056</v>
      </c>
      <c r="AD678" s="93">
        <v>15.688162929861056</v>
      </c>
      <c r="AE678" s="93">
        <v>6.4187020058042492</v>
      </c>
      <c r="AF678" s="93">
        <v>0.68376123253232424</v>
      </c>
      <c r="AG678" s="93"/>
      <c r="AH678" s="93">
        <v>0</v>
      </c>
      <c r="AI678" s="93">
        <v>0</v>
      </c>
      <c r="AJ678" s="93">
        <v>0</v>
      </c>
      <c r="AK678" s="93">
        <v>0</v>
      </c>
      <c r="AL678" s="93">
        <v>0</v>
      </c>
      <c r="AM678" s="49" t="s">
        <v>5559</v>
      </c>
      <c r="AN678" s="49"/>
      <c r="AO678" s="48" t="str" cm="1">
        <f t="array" ref="AO678">IFERROR(_xlfn.IFS(
AQ678="MPR ISSUE","PDH",
AQ678="BSS Hardware Issue","BSS",
AQ678="Sites strategiques, MLL, Pylone, etc.","ENVTECH",
AQ678="AKTIVCO DEFAUT GE &amp; POWER Cabinet","AKTIVCO",
AQ678="AKTIVCO Coupure ENEO &amp; Baisse de tension","AKTIVCO GRID ONLY",
AQ678="Coupure ENEO &amp; Baisse de tension","IHS GRID ONLY",
AQ678="Defaut GE &amp; POWER Cabinet","IHS",
AQ678="Sharing","Partners",
AQ678="Sites strategiques &amp; DataCenter","SST &amp; DC",
AQ678="Exclu","Exclu",
AQ678="SAT","SAT",
AQ678="SPARE-ISSUE","SPARE-ISSUE",
AQ678="Fiber CAmtel","TRANS_FO_CAMTEL",
AQ678="Fiber AOF","Fiber AOF",
AQ678="Projet OCM (HUAWEI)","TRAVAUX-HUAWEI",
AQ678="Projet OCM (NOKIA)","TRAVAUX-NOKIA",
AQ678="ACCESS-ISSUE","ACCESS-ISSUE",
AQ678="Projet OCM (ZTE, NOKIA, autres projets)","TRAVAUX OCM",
AQ678="No root CAuse","No root cause",
AQ678="ODU HS","PDH",
AQ678="IP &amp; VLAN","PDH",
AQ678="Warehouse HUAWEI","SPARE-ISSUE",
AQ678="SPARE-HS","SPARE-ISSUE",
AQ678="Power Telco","BSS",AQ678="no impacts","no impacts"
),"")</f>
        <v>No root cause</v>
      </c>
      <c r="AP678" s="48" t="str" cm="1">
        <f t="array" ref="AP678">IFERROR(_xlfn.IFS(
AQ678="MPR ISSUE","TX ISSUE",
AQ678="BSS Hardware Issue","RAN ISSUE",
AQ678="Sites strategiques, MLL, Pylone, etc.","ENVTECH",
AQ678="AKTIVCO DEFAUT GE &amp; POWER Cabinet","POWER ISSUE",
AQ678="AKTIVCO Coupure ENEO &amp; Baisse de tension","POWER ISSUE",
AQ678="Coupure ENEO &amp; Baisse de tension","POWER ISSUE",
AQ678="Defaut GE &amp; POWER Cabinet","POWER ISSUE",
AQ678="Sharing","POWER ISSUE",
AQ678="Sites strategiques &amp; DataCenter","POWER ISSUE",
AQ678="Exclu","Exclu",
AQ678="SAT","TX ISSUE",
AQ678="SPARE-ISSUE","SPARE-ISSUE",
AQ678="Fiber CAmtel","TX ISSUE",
AQ678="Fiber AOF","TX ISSUE",
AQ678="Projet OCM (HUAWEI)","TRAVAUX-HUAWEI",
AQ678="Projet OCM (NOKIA)","TRAVAUX -NOKIA",
AQ678="ACCESS-ISSUE","ACCESS-ISSUE",
AQ678="Projet OCM (ZTE, NOKIA, autres projets)","TRAVAUX OCM",
AQ678="No root CAuse","No root cause",
AQ678="ODU HS","TX ISSUE",
AQ678="IP &amp; VLAN","TX ISSUE",
AQ678="Warehouse HUAWEI","SPARE-ISSUE",
AQ678="SPARE-HS","SPARE-ISSUE",
AQ678="Power Telco","RAN ISSUE",AQ678="no impacts","no impacts"
),"")</f>
        <v>No root cause</v>
      </c>
      <c r="AQ678" s="67" t="s">
        <v>5344</v>
      </c>
      <c r="AR678" s="48" t="str" cm="1">
        <f t="array" ref="AR678">IFERROR(_xlfn.IFS(
AQ678="MPR ISSUE","ACTIVE",
AQ678="BSS Hardware Issue","ACTIVE",
AQ678="Sites strategiques, MLL, Pylone, etc.","PASSIVE",
AQ678="AKTIVCO DEFAUT GE &amp; POWER Cabinet","PASSIVE",
AQ678="AKTIVCO Coupure ENEO &amp; Baisse de tension","PASSIVE",
AQ678="Coupure ENEO &amp; Baisse de tension","PASSIVE",
AQ678="Defaut GE &amp; POWER Cabinet","PASSIVE",
AQ678="Sharing","PASSIVE",
AQ678="Sites strategiques &amp; DataCenter","PASSIVE",
AQ678="Exclu","Exclu",
AQ678="SAT","ACTIVE",
AQ678="SPARE-ISSUE","SPARE-ISSUE",
AQ678="Fiber CAmtel","ACTIVE",
AQ678="Fiber AOF","ACTIVE",
AQ678="Projet OCM (HUAWEI)","PLANNED WORKS",
AQ678="Projet OCM (NOKIA)","PLANNED WORKS",
AQ678="ACCESS-ISSUE","ACCESS-ISSUE",
AQ678="Projet OCM (ZTE, NOKIA, autres projets)","PLANNED WORKS",
AQ678="No root CAuse","No root cause",
AQ678="ODU HS","ACTIVE",
AQ678="IP &amp; VLAN","ACTIVE",
AQ678="Warehouse HUAWEI","SPARE-ISSUE",
AQ678="SPARE-HS","SPARE-ISSUE",
AQ678="Power Telco","ACTIVE", AQ678="no impacts","no impacts"
),"")</f>
        <v>No root cause</v>
      </c>
      <c r="AS678" s="92" t="s">
        <v>5537</v>
      </c>
      <c r="AT678" s="98" t="s">
        <v>117</v>
      </c>
      <c r="AV678" s="17" t="s">
        <v>5537</v>
      </c>
      <c r="AW678" s="7" t="s">
        <v>5537</v>
      </c>
      <c r="AX678" s="6" t="s">
        <v>5537</v>
      </c>
      <c r="AY678" s="7"/>
      <c r="AZ678" s="3" t="s">
        <v>5537</v>
      </c>
      <c r="BA678" s="18" t="s">
        <v>5537</v>
      </c>
      <c r="BB678" s="18" t="s">
        <v>5537</v>
      </c>
      <c r="BC678" s="18" t="s">
        <v>5537</v>
      </c>
      <c r="BD678" s="18" t="s">
        <v>5537</v>
      </c>
      <c r="BE678" s="18" t="s">
        <v>5537</v>
      </c>
      <c r="BF678" s="18" t="s">
        <v>5537</v>
      </c>
      <c r="BG678" s="18" t="s">
        <v>5537</v>
      </c>
      <c r="BH678" s="18" t="s">
        <v>5537</v>
      </c>
      <c r="BI678" s="18" t="s">
        <v>5537</v>
      </c>
      <c r="BJ678" s="18" t="s">
        <v>5537</v>
      </c>
      <c r="BK678" s="18" t="s">
        <v>5537</v>
      </c>
      <c r="BL678" s="9" t="s">
        <v>5537</v>
      </c>
      <c r="BM678" s="14" t="s">
        <v>5537</v>
      </c>
      <c r="BN678" s="14" t="s">
        <v>5537</v>
      </c>
      <c r="BO678" s="14" t="str">
        <f>_xlfn.XLOOKUP(B678,'[4]cell downs 18042026 17h'!$B:$B,'[4]cell downs 18042026 17h'!$B:$B,"")</f>
        <v/>
      </c>
      <c r="BP678" s="14" t="str">
        <f>_xlfn.XLOOKUP(B678,'[5]Cells Huawei 19042026 15h'!$B:$B,'[5]Cells Huawei 19042026 15h'!$B:$B,"")</f>
        <v/>
      </c>
      <c r="BQ678" s="9" t="str">
        <f>_xlfn.XLOOKUP(B678,'[6]cells down 19042026 9H40'!$B:$B,'[6]cells down 19042026 9H40'!$B:$B,"")</f>
        <v/>
      </c>
      <c r="BR678" s="9" t="s">
        <v>5537</v>
      </c>
      <c r="BS678" s="9" t="s">
        <v>1129</v>
      </c>
      <c r="BT678" s="108"/>
    </row>
    <row r="679" spans="1:72" s="9" customFormat="1" x14ac:dyDescent="0.35">
      <c r="A679" s="3" t="s">
        <v>3273</v>
      </c>
      <c r="B679" s="25" t="s">
        <v>3274</v>
      </c>
      <c r="C679" s="3" t="str">
        <f>_xlfn.XLOOKUP(B679,'[1]daily break down'!$D:$D,'[1]daily break down'!$E:$E,"")</f>
        <v>Yaounde</v>
      </c>
      <c r="D679" s="3" t="s">
        <v>357</v>
      </c>
      <c r="E679" s="3" t="s">
        <v>154</v>
      </c>
      <c r="F679" s="3" t="s">
        <v>37</v>
      </c>
      <c r="G679" s="3" t="s">
        <v>115</v>
      </c>
      <c r="H679" s="34" t="str">
        <f>_xlfn.XLOOKUP(B679,[2]CALCULATION!$B:$B,[2]CALCULATION!$H:$H,"")</f>
        <v>ZTE</v>
      </c>
      <c r="I679" s="28">
        <v>0.33702947496383051</v>
      </c>
      <c r="J679" s="28">
        <v>0.67279265936712584</v>
      </c>
      <c r="K679" s="28">
        <v>2.448203365550619</v>
      </c>
      <c r="L679" s="28">
        <v>0</v>
      </c>
      <c r="M679" s="28">
        <v>0.31493181292857692</v>
      </c>
      <c r="N679" s="28">
        <v>1.1378779966498713E-2</v>
      </c>
      <c r="O679" s="28">
        <v>0</v>
      </c>
      <c r="P679" s="28">
        <v>0.33963339639817031</v>
      </c>
      <c r="Q679" s="28">
        <v>1.0196670975621587</v>
      </c>
      <c r="R679" s="28">
        <v>0.29968282096720372</v>
      </c>
      <c r="S679" s="93">
        <v>1.2163701763247183</v>
      </c>
      <c r="T679" s="93">
        <f>_xlfn.XLOOKUP(B679,'[3]Nur des jours'!$B:$B,'[3]Nur des jours'!$U:$U,"")</f>
        <v>0</v>
      </c>
      <c r="U679" s="93">
        <v>0.5088526194736227</v>
      </c>
      <c r="V679" s="93">
        <v>0.48106556745511947</v>
      </c>
      <c r="W679" s="93">
        <v>0</v>
      </c>
      <c r="X679" s="93">
        <v>0.44323736634392336</v>
      </c>
      <c r="Y679" s="93">
        <v>0</v>
      </c>
      <c r="Z679" s="93">
        <v>0.60291482251956907</v>
      </c>
      <c r="AA679" s="93">
        <v>0</v>
      </c>
      <c r="AB679" s="93">
        <v>0</v>
      </c>
      <c r="AC679" s="93">
        <f>_xlfn.XLOOKUP(B679,'[3]Nur des jours'!$B:$B,'[3]Nur des jours'!$N:$N,"")</f>
        <v>0</v>
      </c>
      <c r="AD679" s="93">
        <v>0</v>
      </c>
      <c r="AE679" s="93">
        <v>0</v>
      </c>
      <c r="AF679" s="93">
        <v>0.60510853715260859</v>
      </c>
      <c r="AG679" s="93"/>
      <c r="AH679" s="93">
        <v>0</v>
      </c>
      <c r="AI679" s="93">
        <v>0</v>
      </c>
      <c r="AJ679" s="93">
        <v>0</v>
      </c>
      <c r="AK679" s="93">
        <v>0</v>
      </c>
      <c r="AL679" s="93">
        <v>0</v>
      </c>
      <c r="AM679" s="49" t="s">
        <v>5559</v>
      </c>
      <c r="AN679" s="49"/>
      <c r="AO679" s="48" t="str" cm="1">
        <f t="array" ref="AO679">IFERROR(_xlfn.IFS(
AQ679="MPR ISSUE","PDH",
AQ679="BSS Hardware Issue","BSS",
AQ679="Sites strategiques, MLL, Pylone, etc.","ENVTECH",
AQ679="AKTIVCO DEFAUT GE &amp; POWER Cabinet","AKTIVCO",
AQ679="AKTIVCO Coupure ENEO &amp; Baisse de tension","AKTIVCO GRID ONLY",
AQ679="Coupure ENEO &amp; Baisse de tension","IHS GRID ONLY",
AQ679="Defaut GE &amp; POWER Cabinet","IHS",
AQ679="Sharing","Partners",
AQ679="Sites strategiques &amp; DataCenter","SST &amp; DC",
AQ679="Exclu","Exclu",
AQ679="SAT","SAT",
AQ679="SPARE-ISSUE","SPARE-ISSUE",
AQ679="Fiber CAmtel","TRANS_FO_CAMTEL",
AQ679="Fiber AOF","Fiber AOF",
AQ679="Projet OCM (HUAWEI)","TRAVAUX-HUAWEI",
AQ679="Projet OCM (NOKIA)","TRAVAUX-NOKIA",
AQ679="ACCESS-ISSUE","ACCESS-ISSUE",
AQ679="Projet OCM (ZTE, NOKIA, autres projets)","TRAVAUX OCM",
AQ679="No root CAuse","No root cause",
AQ679="ODU HS","PDH",
AQ679="IP &amp; VLAN","PDH",
AQ679="Warehouse HUAWEI","SPARE-ISSUE",
AQ679="SPARE-HS","SPARE-ISSUE",
AQ679="Power Telco","BSS",AQ679="no impacts","no impacts"
),"")</f>
        <v>No root cause</v>
      </c>
      <c r="AP679" s="48" t="str" cm="1">
        <f t="array" ref="AP679">IFERROR(_xlfn.IFS(
AQ679="MPR ISSUE","TX ISSUE",
AQ679="BSS Hardware Issue","RAN ISSUE",
AQ679="Sites strategiques, MLL, Pylone, etc.","ENVTECH",
AQ679="AKTIVCO DEFAUT GE &amp; POWER Cabinet","POWER ISSUE",
AQ679="AKTIVCO Coupure ENEO &amp; Baisse de tension","POWER ISSUE",
AQ679="Coupure ENEO &amp; Baisse de tension","POWER ISSUE",
AQ679="Defaut GE &amp; POWER Cabinet","POWER ISSUE",
AQ679="Sharing","POWER ISSUE",
AQ679="Sites strategiques &amp; DataCenter","POWER ISSUE",
AQ679="Exclu","Exclu",
AQ679="SAT","TX ISSUE",
AQ679="SPARE-ISSUE","SPARE-ISSUE",
AQ679="Fiber CAmtel","TX ISSUE",
AQ679="Fiber AOF","TX ISSUE",
AQ679="Projet OCM (HUAWEI)","TRAVAUX-HUAWEI",
AQ679="Projet OCM (NOKIA)","TRAVAUX -NOKIA",
AQ679="ACCESS-ISSUE","ACCESS-ISSUE",
AQ679="Projet OCM (ZTE, NOKIA, autres projets)","TRAVAUX OCM",
AQ679="No root CAuse","No root cause",
AQ679="ODU HS","TX ISSUE",
AQ679="IP &amp; VLAN","TX ISSUE",
AQ679="Warehouse HUAWEI","SPARE-ISSUE",
AQ679="SPARE-HS","SPARE-ISSUE",
AQ679="Power Telco","RAN ISSUE",AQ679="no impacts","no impacts"
),"")</f>
        <v>No root cause</v>
      </c>
      <c r="AQ679" s="67" t="s">
        <v>5344</v>
      </c>
      <c r="AR679" s="48" t="str" cm="1">
        <f t="array" ref="AR679">IFERROR(_xlfn.IFS(
AQ679="MPR ISSUE","ACTIVE",
AQ679="BSS Hardware Issue","ACTIVE",
AQ679="Sites strategiques, MLL, Pylone, etc.","PASSIVE",
AQ679="AKTIVCO DEFAUT GE &amp; POWER Cabinet","PASSIVE",
AQ679="AKTIVCO Coupure ENEO &amp; Baisse de tension","PASSIVE",
AQ679="Coupure ENEO &amp; Baisse de tension","PASSIVE",
AQ679="Defaut GE &amp; POWER Cabinet","PASSIVE",
AQ679="Sharing","PASSIVE",
AQ679="Sites strategiques &amp; DataCenter","PASSIVE",
AQ679="Exclu","Exclu",
AQ679="SAT","ACTIVE",
AQ679="SPARE-ISSUE","SPARE-ISSUE",
AQ679="Fiber CAmtel","ACTIVE",
AQ679="Fiber AOF","ACTIVE",
AQ679="Projet OCM (HUAWEI)","PLANNED WORKS",
AQ679="Projet OCM (NOKIA)","PLANNED WORKS",
AQ679="ACCESS-ISSUE","ACCESS-ISSUE",
AQ679="Projet OCM (ZTE, NOKIA, autres projets)","PLANNED WORKS",
AQ679="No root CAuse","No root cause",
AQ679="ODU HS","ACTIVE",
AQ679="IP &amp; VLAN","ACTIVE",
AQ679="Warehouse HUAWEI","SPARE-ISSUE",
AQ679="SPARE-HS","SPARE-ISSUE",
AQ679="Power Telco","ACTIVE", AQ679="no impacts","no impacts"
),"")</f>
        <v>No root cause</v>
      </c>
      <c r="AS679" s="92" t="s">
        <v>5537</v>
      </c>
      <c r="AT679" s="98" t="s">
        <v>3274</v>
      </c>
      <c r="AV679" s="17" t="s">
        <v>5537</v>
      </c>
      <c r="AW679" s="7" t="s">
        <v>5537</v>
      </c>
      <c r="AX679" s="6" t="s">
        <v>5537</v>
      </c>
      <c r="AY679" s="7"/>
      <c r="AZ679" s="3" t="s">
        <v>5537</v>
      </c>
      <c r="BA679" s="18" t="s">
        <v>5537</v>
      </c>
      <c r="BB679" s="18" t="s">
        <v>5537</v>
      </c>
      <c r="BC679" s="18" t="s">
        <v>5537</v>
      </c>
      <c r="BD679" s="18" t="s">
        <v>5537</v>
      </c>
      <c r="BE679" s="18" t="s">
        <v>5537</v>
      </c>
      <c r="BF679" s="18" t="s">
        <v>5537</v>
      </c>
      <c r="BG679" s="18" t="s">
        <v>5537</v>
      </c>
      <c r="BH679" s="18" t="s">
        <v>5537</v>
      </c>
      <c r="BI679" s="18" t="s">
        <v>5537</v>
      </c>
      <c r="BJ679" s="18" t="s">
        <v>5537</v>
      </c>
      <c r="BK679" s="18" t="s">
        <v>5537</v>
      </c>
      <c r="BL679" s="9" t="s">
        <v>5537</v>
      </c>
      <c r="BM679" s="14" t="s">
        <v>5537</v>
      </c>
      <c r="BN679" s="14" t="s">
        <v>5537</v>
      </c>
      <c r="BO679" s="14" t="str">
        <f>_xlfn.XLOOKUP(B679,'[4]cell downs 18042026 17h'!$B:$B,'[4]cell downs 18042026 17h'!$B:$B,"")</f>
        <v/>
      </c>
      <c r="BP679" s="14" t="str">
        <f>_xlfn.XLOOKUP(B679,'[5]Cells Huawei 19042026 15h'!$B:$B,'[5]Cells Huawei 19042026 15h'!$B:$B,"")</f>
        <v/>
      </c>
      <c r="BQ679" s="9" t="str">
        <f>_xlfn.XLOOKUP(B679,'[6]cells down 19042026 9H40'!$B:$B,'[6]cells down 19042026 9H40'!$B:$B,"")</f>
        <v/>
      </c>
      <c r="BR679" s="9" t="s">
        <v>3274</v>
      </c>
      <c r="BS679" s="9" t="s">
        <v>5537</v>
      </c>
      <c r="BT679" s="108"/>
    </row>
    <row r="680" spans="1:72" s="9" customFormat="1" x14ac:dyDescent="0.35">
      <c r="A680" s="1" t="s">
        <v>513</v>
      </c>
      <c r="B680" s="8" t="s">
        <v>514</v>
      </c>
      <c r="C680" s="3" t="str">
        <f>_xlfn.XLOOKUP(B680,'[1]daily break down'!$D:$D,'[1]daily break down'!$E:$E,"")</f>
        <v>Yaounde</v>
      </c>
      <c r="D680" s="1" t="s">
        <v>21</v>
      </c>
      <c r="E680" s="1" t="s">
        <v>36</v>
      </c>
      <c r="F680" s="3" t="s">
        <v>37</v>
      </c>
      <c r="G680" s="1" t="s">
        <v>38</v>
      </c>
      <c r="H680" s="34" t="str">
        <f>_xlfn.XLOOKUP(B680,[2]CALCULATION!$B:$B,[2]CALCULATION!$H:$H,"")</f>
        <v>ZTE</v>
      </c>
      <c r="I680" s="28">
        <v>0</v>
      </c>
      <c r="J680" s="28">
        <v>0</v>
      </c>
      <c r="K680" s="28">
        <v>0</v>
      </c>
      <c r="L680" s="28">
        <v>0.74085131822630856</v>
      </c>
      <c r="M680" s="28">
        <v>0</v>
      </c>
      <c r="N680" s="28">
        <v>0</v>
      </c>
      <c r="O680" s="28">
        <v>0</v>
      </c>
      <c r="P680" s="28">
        <v>3.0716820333701449</v>
      </c>
      <c r="Q680" s="28">
        <v>3.4684590206972521</v>
      </c>
      <c r="R680" s="28">
        <v>7.6013103788741043E-2</v>
      </c>
      <c r="S680" s="93">
        <v>0</v>
      </c>
      <c r="T680" s="93">
        <f>_xlfn.XLOOKUP(B680,'[3]Nur des jours'!$B:$B,'[3]Nur des jours'!$U:$U,"")</f>
        <v>0</v>
      </c>
      <c r="U680" s="93">
        <v>13.306769767687401</v>
      </c>
      <c r="V680" s="93">
        <v>0</v>
      </c>
      <c r="W680" s="93">
        <v>0</v>
      </c>
      <c r="X680" s="93">
        <v>0</v>
      </c>
      <c r="Y680" s="93">
        <v>0</v>
      </c>
      <c r="Z680" s="93">
        <v>0</v>
      </c>
      <c r="AA680" s="93">
        <v>0</v>
      </c>
      <c r="AB680" s="93">
        <v>1.3394322167147501</v>
      </c>
      <c r="AC680" s="93">
        <f>_xlfn.XLOOKUP(B680,'[3]Nur des jours'!$B:$B,'[3]Nur des jours'!$N:$N,"")</f>
        <v>2.4398387138197305E-2</v>
      </c>
      <c r="AD680" s="93">
        <v>2.4398387138197305E-2</v>
      </c>
      <c r="AE680" s="93">
        <v>0</v>
      </c>
      <c r="AF680" s="93">
        <v>0.5978496602774277</v>
      </c>
      <c r="AG680" s="93"/>
      <c r="AH680" s="93">
        <v>0</v>
      </c>
      <c r="AI680" s="93">
        <v>0</v>
      </c>
      <c r="AJ680" s="93">
        <v>0</v>
      </c>
      <c r="AK680" s="93">
        <v>0</v>
      </c>
      <c r="AL680" s="93">
        <v>0</v>
      </c>
      <c r="AM680" s="49" t="s">
        <v>5559</v>
      </c>
      <c r="AN680" s="49"/>
      <c r="AO680" s="48" t="str" cm="1">
        <f t="array" ref="AO680">IFERROR(_xlfn.IFS(
AQ680="MPR ISSUE","PDH",
AQ680="BSS Hardware Issue","BSS",
AQ680="Sites strategiques, MLL, Pylone, etc.","ENVTECH",
AQ680="AKTIVCO DEFAUT GE &amp; POWER Cabinet","AKTIVCO",
AQ680="AKTIVCO Coupure ENEO &amp; Baisse de tension","AKTIVCO GRID ONLY",
AQ680="Coupure ENEO &amp; Baisse de tension","IHS GRID ONLY",
AQ680="Defaut GE &amp; POWER Cabinet","IHS",
AQ680="Sharing","Partners",
AQ680="Sites strategiques &amp; DataCenter","SST &amp; DC",
AQ680="Exclu","Exclu",
AQ680="SAT","SAT",
AQ680="SPARE-ISSUE","SPARE-ISSUE",
AQ680="Fiber CAmtel","TRANS_FO_CAMTEL",
AQ680="Fiber AOF","Fiber AOF",
AQ680="Projet OCM (HUAWEI)","TRAVAUX-HUAWEI",
AQ680="Projet OCM (NOKIA)","TRAVAUX-NOKIA",
AQ680="ACCESS-ISSUE","ACCESS-ISSUE",
AQ680="Projet OCM (ZTE, NOKIA, autres projets)","TRAVAUX OCM",
AQ680="No root CAuse","No root cause",
AQ680="ODU HS","PDH",
AQ680="IP &amp; VLAN","PDH",
AQ680="Warehouse HUAWEI","SPARE-ISSUE",
AQ680="SPARE-HS","SPARE-ISSUE",
AQ680="Power Telco","BSS",AQ680="no impacts","no impacts"
),"")</f>
        <v>No root cause</v>
      </c>
      <c r="AP680" s="48" t="str" cm="1">
        <f t="array" ref="AP680">IFERROR(_xlfn.IFS(
AQ680="MPR ISSUE","TX ISSUE",
AQ680="BSS Hardware Issue","RAN ISSUE",
AQ680="Sites strategiques, MLL, Pylone, etc.","ENVTECH",
AQ680="AKTIVCO DEFAUT GE &amp; POWER Cabinet","POWER ISSUE",
AQ680="AKTIVCO Coupure ENEO &amp; Baisse de tension","POWER ISSUE",
AQ680="Coupure ENEO &amp; Baisse de tension","POWER ISSUE",
AQ680="Defaut GE &amp; POWER Cabinet","POWER ISSUE",
AQ680="Sharing","POWER ISSUE",
AQ680="Sites strategiques &amp; DataCenter","POWER ISSUE",
AQ680="Exclu","Exclu",
AQ680="SAT","TX ISSUE",
AQ680="SPARE-ISSUE","SPARE-ISSUE",
AQ680="Fiber CAmtel","TX ISSUE",
AQ680="Fiber AOF","TX ISSUE",
AQ680="Projet OCM (HUAWEI)","TRAVAUX-HUAWEI",
AQ680="Projet OCM (NOKIA)","TRAVAUX -NOKIA",
AQ680="ACCESS-ISSUE","ACCESS-ISSUE",
AQ680="Projet OCM (ZTE, NOKIA, autres projets)","TRAVAUX OCM",
AQ680="No root CAuse","No root cause",
AQ680="ODU HS","TX ISSUE",
AQ680="IP &amp; VLAN","TX ISSUE",
AQ680="Warehouse HUAWEI","SPARE-ISSUE",
AQ680="SPARE-HS","SPARE-ISSUE",
AQ680="Power Telco","RAN ISSUE",AQ680="no impacts","no impacts"
),"")</f>
        <v>No root cause</v>
      </c>
      <c r="AQ680" s="67" t="s">
        <v>5344</v>
      </c>
      <c r="AR680" s="48" t="str" cm="1">
        <f t="array" ref="AR680">IFERROR(_xlfn.IFS(
AQ680="MPR ISSUE","ACTIVE",
AQ680="BSS Hardware Issue","ACTIVE",
AQ680="Sites strategiques, MLL, Pylone, etc.","PASSIVE",
AQ680="AKTIVCO DEFAUT GE &amp; POWER Cabinet","PASSIVE",
AQ680="AKTIVCO Coupure ENEO &amp; Baisse de tension","PASSIVE",
AQ680="Coupure ENEO &amp; Baisse de tension","PASSIVE",
AQ680="Defaut GE &amp; POWER Cabinet","PASSIVE",
AQ680="Sharing","PASSIVE",
AQ680="Sites strategiques &amp; DataCenter","PASSIVE",
AQ680="Exclu","Exclu",
AQ680="SAT","ACTIVE",
AQ680="SPARE-ISSUE","SPARE-ISSUE",
AQ680="Fiber CAmtel","ACTIVE",
AQ680="Fiber AOF","ACTIVE",
AQ680="Projet OCM (HUAWEI)","PLANNED WORKS",
AQ680="Projet OCM (NOKIA)","PLANNED WORKS",
AQ680="ACCESS-ISSUE","ACCESS-ISSUE",
AQ680="Projet OCM (ZTE, NOKIA, autres projets)","PLANNED WORKS",
AQ680="No root CAuse","No root cause",
AQ680="ODU HS","ACTIVE",
AQ680="IP &amp; VLAN","ACTIVE",
AQ680="Warehouse HUAWEI","SPARE-ISSUE",
AQ680="SPARE-HS","SPARE-ISSUE",
AQ680="Power Telco","ACTIVE", AQ680="no impacts","no impacts"
),"")</f>
        <v>No root cause</v>
      </c>
      <c r="AS680" s="92" t="s">
        <v>5537</v>
      </c>
      <c r="AT680" s="98" t="s">
        <v>514</v>
      </c>
      <c r="AV680" s="17" t="s">
        <v>5537</v>
      </c>
      <c r="AW680" s="7" t="s">
        <v>5537</v>
      </c>
      <c r="AX680" s="6" t="s">
        <v>5537</v>
      </c>
      <c r="AY680" s="7"/>
      <c r="AZ680" s="3" t="s">
        <v>5537</v>
      </c>
      <c r="BA680" s="18" t="s">
        <v>5537</v>
      </c>
      <c r="BB680" s="18" t="s">
        <v>5537</v>
      </c>
      <c r="BC680" s="18" t="s">
        <v>5537</v>
      </c>
      <c r="BD680" s="18" t="s">
        <v>5537</v>
      </c>
      <c r="BE680" s="18" t="s">
        <v>5537</v>
      </c>
      <c r="BF680" s="18" t="s">
        <v>5537</v>
      </c>
      <c r="BG680" s="18" t="s">
        <v>5537</v>
      </c>
      <c r="BH680" s="18" t="s">
        <v>5537</v>
      </c>
      <c r="BI680" s="18" t="s">
        <v>5537</v>
      </c>
      <c r="BJ680" s="18" t="s">
        <v>5537</v>
      </c>
      <c r="BK680" s="18" t="s">
        <v>5537</v>
      </c>
      <c r="BL680" s="9" t="s">
        <v>5537</v>
      </c>
      <c r="BM680" s="14" t="s">
        <v>5537</v>
      </c>
      <c r="BN680" s="14" t="s">
        <v>5537</v>
      </c>
      <c r="BO680" s="14" t="str">
        <f>_xlfn.XLOOKUP(B680,'[4]cell downs 18042026 17h'!$B:$B,'[4]cell downs 18042026 17h'!$B:$B,"")</f>
        <v/>
      </c>
      <c r="BP680" s="14" t="str">
        <f>_xlfn.XLOOKUP(B680,'[5]Cells Huawei 19042026 15h'!$B:$B,'[5]Cells Huawei 19042026 15h'!$B:$B,"")</f>
        <v/>
      </c>
      <c r="BQ680" s="9" t="str">
        <f>_xlfn.XLOOKUP(B680,'[6]cells down 19042026 9H40'!$B:$B,'[6]cells down 19042026 9H40'!$B:$B,"")</f>
        <v/>
      </c>
      <c r="BR680" s="9" t="s">
        <v>5537</v>
      </c>
      <c r="BS680" s="9" t="s">
        <v>12</v>
      </c>
      <c r="BT680" s="108"/>
    </row>
    <row r="681" spans="1:72" s="9" customFormat="1" x14ac:dyDescent="0.35">
      <c r="A681" s="1" t="s">
        <v>41</v>
      </c>
      <c r="B681" s="8" t="s">
        <v>42</v>
      </c>
      <c r="C681" s="3" t="str">
        <f>_xlfn.XLOOKUP(B681,'[1]daily break down'!$D:$D,'[1]daily break down'!$E:$E,"")</f>
        <v>Douala</v>
      </c>
      <c r="D681" s="1" t="s">
        <v>18</v>
      </c>
      <c r="E681" s="1" t="s">
        <v>18</v>
      </c>
      <c r="F681" s="3" t="s">
        <v>31</v>
      </c>
      <c r="G681" s="1" t="s">
        <v>32</v>
      </c>
      <c r="H681" s="34" t="str">
        <f>_xlfn.XLOOKUP(B681,[2]CALCULATION!$B:$B,[2]CALCULATION!$H:$H,"")</f>
        <v>ZTE</v>
      </c>
      <c r="I681" s="28">
        <v>0</v>
      </c>
      <c r="J681" s="28">
        <v>1.410201807478177</v>
      </c>
      <c r="K681" s="28">
        <v>17.281281300562448</v>
      </c>
      <c r="L681" s="28">
        <v>20.459795453053793</v>
      </c>
      <c r="M681" s="28">
        <v>1.661444555735333</v>
      </c>
      <c r="N681" s="28">
        <v>0.47432390785114492</v>
      </c>
      <c r="O681" s="28">
        <v>6.9556805437844037E-4</v>
      </c>
      <c r="P681" s="28">
        <v>0</v>
      </c>
      <c r="Q681" s="28">
        <v>0.46677966972288631</v>
      </c>
      <c r="R681" s="28">
        <v>1.0614546860598175</v>
      </c>
      <c r="S681" s="93">
        <v>7.8795376006254775E-2</v>
      </c>
      <c r="T681" s="93">
        <f>_xlfn.XLOOKUP(B681,'[3]Nur des jours'!$B:$B,'[3]Nur des jours'!$U:$U,"")</f>
        <v>0</v>
      </c>
      <c r="U681" s="93">
        <v>0.27276968778625249</v>
      </c>
      <c r="V681" s="93">
        <v>0</v>
      </c>
      <c r="W681" s="93">
        <v>0</v>
      </c>
      <c r="X681" s="93">
        <v>6.4954820179606365</v>
      </c>
      <c r="Y681" s="93">
        <v>0.32559718976237989</v>
      </c>
      <c r="Z681" s="93">
        <v>0</v>
      </c>
      <c r="AA681" s="93">
        <v>0</v>
      </c>
      <c r="AB681" s="93">
        <v>0</v>
      </c>
      <c r="AC681" s="93">
        <f>_xlfn.XLOOKUP(B681,'[3]Nur des jours'!$B:$B,'[3]Nur des jours'!$N:$N,"")</f>
        <v>1.0259807152865172</v>
      </c>
      <c r="AD681" s="93">
        <v>1.0259807152865172</v>
      </c>
      <c r="AE681" s="93">
        <v>0</v>
      </c>
      <c r="AF681" s="93">
        <v>0.5938189325776968</v>
      </c>
      <c r="AG681" s="93"/>
      <c r="AH681" s="93">
        <v>0</v>
      </c>
      <c r="AI681" s="93">
        <v>0</v>
      </c>
      <c r="AJ681" s="93">
        <v>0</v>
      </c>
      <c r="AK681" s="93">
        <v>0</v>
      </c>
      <c r="AL681" s="93">
        <v>0</v>
      </c>
      <c r="AM681" s="49" t="s">
        <v>5559</v>
      </c>
      <c r="AN681" s="49"/>
      <c r="AO681" s="48" t="str" cm="1">
        <f t="array" ref="AO681">IFERROR(_xlfn.IFS(
AQ681="MPR ISSUE","PDH",
AQ681="BSS Hardware Issue","BSS",
AQ681="Sites strategiques, MLL, Pylone, etc.","ENVTECH",
AQ681="AKTIVCO DEFAUT GE &amp; POWER Cabinet","AKTIVCO",
AQ681="AKTIVCO Coupure ENEO &amp; Baisse de tension","AKTIVCO GRID ONLY",
AQ681="Coupure ENEO &amp; Baisse de tension","IHS GRID ONLY",
AQ681="Defaut GE &amp; POWER Cabinet","IHS",
AQ681="Sharing","Partners",
AQ681="Sites strategiques &amp; DataCenter","SST &amp; DC",
AQ681="Exclu","Exclu",
AQ681="SAT","SAT",
AQ681="SPARE-ISSUE","SPARE-ISSUE",
AQ681="Fiber CAmtel","TRANS_FO_CAMTEL",
AQ681="Fiber AOF","Fiber AOF",
AQ681="Projet OCM (HUAWEI)","TRAVAUX-HUAWEI",
AQ681="Projet OCM (NOKIA)","TRAVAUX-NOKIA",
AQ681="ACCESS-ISSUE","ACCESS-ISSUE",
AQ681="Projet OCM (ZTE, NOKIA, autres projets)","TRAVAUX OCM",
AQ681="No root CAuse","No root cause",
AQ681="ODU HS","PDH",
AQ681="IP &amp; VLAN","PDH",
AQ681="Warehouse HUAWEI","SPARE-ISSUE",
AQ681="SPARE-HS","SPARE-ISSUE",
AQ681="Power Telco","BSS",AQ681="no impacts","no impacts"
),"")</f>
        <v>No root cause</v>
      </c>
      <c r="AP681" s="48" t="str" cm="1">
        <f t="array" ref="AP681">IFERROR(_xlfn.IFS(
AQ681="MPR ISSUE","TX ISSUE",
AQ681="BSS Hardware Issue","RAN ISSUE",
AQ681="Sites strategiques, MLL, Pylone, etc.","ENVTECH",
AQ681="AKTIVCO DEFAUT GE &amp; POWER Cabinet","POWER ISSUE",
AQ681="AKTIVCO Coupure ENEO &amp; Baisse de tension","POWER ISSUE",
AQ681="Coupure ENEO &amp; Baisse de tension","POWER ISSUE",
AQ681="Defaut GE &amp; POWER Cabinet","POWER ISSUE",
AQ681="Sharing","POWER ISSUE",
AQ681="Sites strategiques &amp; DataCenter","POWER ISSUE",
AQ681="Exclu","Exclu",
AQ681="SAT","TX ISSUE",
AQ681="SPARE-ISSUE","SPARE-ISSUE",
AQ681="Fiber CAmtel","TX ISSUE",
AQ681="Fiber AOF","TX ISSUE",
AQ681="Projet OCM (HUAWEI)","TRAVAUX-HUAWEI",
AQ681="Projet OCM (NOKIA)","TRAVAUX -NOKIA",
AQ681="ACCESS-ISSUE","ACCESS-ISSUE",
AQ681="Projet OCM (ZTE, NOKIA, autres projets)","TRAVAUX OCM",
AQ681="No root CAuse","No root cause",
AQ681="ODU HS","TX ISSUE",
AQ681="IP &amp; VLAN","TX ISSUE",
AQ681="Warehouse HUAWEI","SPARE-ISSUE",
AQ681="SPARE-HS","SPARE-ISSUE",
AQ681="Power Telco","RAN ISSUE",AQ681="no impacts","no impacts"
),"")</f>
        <v>No root cause</v>
      </c>
      <c r="AQ681" s="67" t="s">
        <v>5344</v>
      </c>
      <c r="AR681" s="48" t="str" cm="1">
        <f t="array" ref="AR681">IFERROR(_xlfn.IFS(
AQ681="MPR ISSUE","ACTIVE",
AQ681="BSS Hardware Issue","ACTIVE",
AQ681="Sites strategiques, MLL, Pylone, etc.","PASSIVE",
AQ681="AKTIVCO DEFAUT GE &amp; POWER Cabinet","PASSIVE",
AQ681="AKTIVCO Coupure ENEO &amp; Baisse de tension","PASSIVE",
AQ681="Coupure ENEO &amp; Baisse de tension","PASSIVE",
AQ681="Defaut GE &amp; POWER Cabinet","PASSIVE",
AQ681="Sharing","PASSIVE",
AQ681="Sites strategiques &amp; DataCenter","PASSIVE",
AQ681="Exclu","Exclu",
AQ681="SAT","ACTIVE",
AQ681="SPARE-ISSUE","SPARE-ISSUE",
AQ681="Fiber CAmtel","ACTIVE",
AQ681="Fiber AOF","ACTIVE",
AQ681="Projet OCM (HUAWEI)","PLANNED WORKS",
AQ681="Projet OCM (NOKIA)","PLANNED WORKS",
AQ681="ACCESS-ISSUE","ACCESS-ISSUE",
AQ681="Projet OCM (ZTE, NOKIA, autres projets)","PLANNED WORKS",
AQ681="No root CAuse","No root cause",
AQ681="ODU HS","ACTIVE",
AQ681="IP &amp; VLAN","ACTIVE",
AQ681="Warehouse HUAWEI","SPARE-ISSUE",
AQ681="SPARE-HS","SPARE-ISSUE",
AQ681="Power Telco","ACTIVE", AQ681="no impacts","no impacts"
),"")</f>
        <v>No root cause</v>
      </c>
      <c r="AS681" s="92" t="s">
        <v>5537</v>
      </c>
      <c r="AT681" s="98" t="s">
        <v>42</v>
      </c>
      <c r="AV681" s="17" t="s">
        <v>5537</v>
      </c>
      <c r="AW681" s="7" t="s">
        <v>5537</v>
      </c>
      <c r="AX681" s="6" t="s">
        <v>5537</v>
      </c>
      <c r="AY681" s="7"/>
      <c r="AZ681" s="3" t="s">
        <v>5537</v>
      </c>
      <c r="BA681" s="18" t="s">
        <v>5537</v>
      </c>
      <c r="BB681" s="18" t="s">
        <v>5537</v>
      </c>
      <c r="BC681" s="18" t="s">
        <v>5537</v>
      </c>
      <c r="BD681" s="18" t="s">
        <v>5537</v>
      </c>
      <c r="BE681" s="18" t="s">
        <v>5537</v>
      </c>
      <c r="BF681" s="18" t="s">
        <v>5537</v>
      </c>
      <c r="BG681" s="18" t="s">
        <v>5537</v>
      </c>
      <c r="BH681" s="18" t="s">
        <v>5537</v>
      </c>
      <c r="BI681" s="18" t="s">
        <v>5537</v>
      </c>
      <c r="BJ681" s="18" t="s">
        <v>5537</v>
      </c>
      <c r="BK681" s="18" t="s">
        <v>5537</v>
      </c>
      <c r="BL681" s="9" t="s">
        <v>5537</v>
      </c>
      <c r="BM681" s="14" t="s">
        <v>5537</v>
      </c>
      <c r="BN681" s="14" t="s">
        <v>5537</v>
      </c>
      <c r="BO681" s="14" t="str">
        <f>_xlfn.XLOOKUP(B681,'[4]cell downs 18042026 17h'!$B:$B,'[4]cell downs 18042026 17h'!$B:$B,"")</f>
        <v/>
      </c>
      <c r="BP681" s="14" t="str">
        <f>_xlfn.XLOOKUP(B681,'[5]Cells Huawei 19042026 15h'!$B:$B,'[5]Cells Huawei 19042026 15h'!$B:$B,"")</f>
        <v/>
      </c>
      <c r="BQ681" s="9" t="str">
        <f>_xlfn.XLOOKUP(B681,'[6]cells down 19042026 9H40'!$B:$B,'[6]cells down 19042026 9H40'!$B:$B,"")</f>
        <v/>
      </c>
      <c r="BR681" s="9" t="s">
        <v>5537</v>
      </c>
      <c r="BS681" s="9" t="s">
        <v>66</v>
      </c>
      <c r="BT681" s="108"/>
    </row>
    <row r="682" spans="1:72" s="9" customFormat="1" x14ac:dyDescent="0.35">
      <c r="A682" s="1" t="s">
        <v>706</v>
      </c>
      <c r="B682" s="8" t="s">
        <v>707</v>
      </c>
      <c r="C682" s="3" t="str">
        <f>_xlfn.XLOOKUP(B682,'[1]daily break down'!$D:$D,'[1]daily break down'!$E:$E,"")</f>
        <v>Douala</v>
      </c>
      <c r="D682" s="1" t="s">
        <v>21</v>
      </c>
      <c r="E682" s="1" t="s">
        <v>36</v>
      </c>
      <c r="F682" s="3" t="s">
        <v>31</v>
      </c>
      <c r="G682" s="1" t="s">
        <v>32</v>
      </c>
      <c r="H682" s="34" t="str">
        <f>_xlfn.XLOOKUP(B682,[2]CALCULATION!$B:$B,[2]CALCULATION!$H:$H,"")</f>
        <v>ZTE</v>
      </c>
      <c r="I682" s="28">
        <v>0</v>
      </c>
      <c r="J682" s="28">
        <v>0.81272668384541424</v>
      </c>
      <c r="K682" s="28">
        <v>0.58138788299047162</v>
      </c>
      <c r="L682" s="28">
        <v>0.79385717098560893</v>
      </c>
      <c r="M682" s="28">
        <v>1.1803433181235783</v>
      </c>
      <c r="N682" s="28">
        <v>0.97705909546189995</v>
      </c>
      <c r="O682" s="28">
        <v>0</v>
      </c>
      <c r="P682" s="28">
        <v>0</v>
      </c>
      <c r="Q682" s="28">
        <v>0.75212308772290237</v>
      </c>
      <c r="R682" s="28">
        <v>1.467684264895144</v>
      </c>
      <c r="S682" s="93">
        <v>0.54853566872982873</v>
      </c>
      <c r="T682" s="93">
        <f>_xlfn.XLOOKUP(B682,'[3]Nur des jours'!$B:$B,'[3]Nur des jours'!$U:$U,"")</f>
        <v>0.50389446770138668</v>
      </c>
      <c r="U682" s="93">
        <v>1.0509676600091886</v>
      </c>
      <c r="V682" s="93">
        <v>0</v>
      </c>
      <c r="W682" s="93">
        <v>0.50389446770138679</v>
      </c>
      <c r="X682" s="93">
        <v>1.2179753333732837</v>
      </c>
      <c r="Y682" s="93">
        <v>0.89751464616631427</v>
      </c>
      <c r="Z682" s="93">
        <v>0.23831231647704376</v>
      </c>
      <c r="AA682" s="93">
        <v>0</v>
      </c>
      <c r="AB682" s="93">
        <v>1.6992370866898947</v>
      </c>
      <c r="AC682" s="93">
        <f>_xlfn.XLOOKUP(B682,'[3]Nur des jours'!$B:$B,'[3]Nur des jours'!$N:$N,"")</f>
        <v>0</v>
      </c>
      <c r="AD682" s="93">
        <v>0</v>
      </c>
      <c r="AE682" s="93">
        <v>0</v>
      </c>
      <c r="AF682" s="93">
        <v>0.57890880710435366</v>
      </c>
      <c r="AG682" s="93"/>
      <c r="AH682" s="93">
        <v>0</v>
      </c>
      <c r="AI682" s="93">
        <v>0</v>
      </c>
      <c r="AJ682" s="93">
        <v>0</v>
      </c>
      <c r="AK682" s="93">
        <v>0</v>
      </c>
      <c r="AL682" s="93">
        <v>0</v>
      </c>
      <c r="AM682" s="49" t="s">
        <v>5559</v>
      </c>
      <c r="AN682" s="49"/>
      <c r="AO682" s="48" t="str" cm="1">
        <f t="array" ref="AO682">IFERROR(_xlfn.IFS(
AQ682="MPR ISSUE","PDH",
AQ682="BSS Hardware Issue","BSS",
AQ682="Sites strategiques, MLL, Pylone, etc.","ENVTECH",
AQ682="AKTIVCO DEFAUT GE &amp; POWER Cabinet","AKTIVCO",
AQ682="AKTIVCO Coupure ENEO &amp; Baisse de tension","AKTIVCO GRID ONLY",
AQ682="Coupure ENEO &amp; Baisse de tension","IHS GRID ONLY",
AQ682="Defaut GE &amp; POWER Cabinet","IHS",
AQ682="Sharing","Partners",
AQ682="Sites strategiques &amp; DataCenter","SST &amp; DC",
AQ682="Exclu","Exclu",
AQ682="SAT","SAT",
AQ682="SPARE-ISSUE","SPARE-ISSUE",
AQ682="Fiber CAmtel","TRANS_FO_CAMTEL",
AQ682="Fiber AOF","Fiber AOF",
AQ682="Projet OCM (HUAWEI)","TRAVAUX-HUAWEI",
AQ682="Projet OCM (NOKIA)","TRAVAUX-NOKIA",
AQ682="ACCESS-ISSUE","ACCESS-ISSUE",
AQ682="Projet OCM (ZTE, NOKIA, autres projets)","TRAVAUX OCM",
AQ682="No root CAuse","No root cause",
AQ682="ODU HS","PDH",
AQ682="IP &amp; VLAN","PDH",
AQ682="Warehouse HUAWEI","SPARE-ISSUE",
AQ682="SPARE-HS","SPARE-ISSUE",
AQ682="Power Telco","BSS",AQ682="no impacts","no impacts"
),"")</f>
        <v>No root cause</v>
      </c>
      <c r="AP682" s="48" t="str" cm="1">
        <f t="array" ref="AP682">IFERROR(_xlfn.IFS(
AQ682="MPR ISSUE","TX ISSUE",
AQ682="BSS Hardware Issue","RAN ISSUE",
AQ682="Sites strategiques, MLL, Pylone, etc.","ENVTECH",
AQ682="AKTIVCO DEFAUT GE &amp; POWER Cabinet","POWER ISSUE",
AQ682="AKTIVCO Coupure ENEO &amp; Baisse de tension","POWER ISSUE",
AQ682="Coupure ENEO &amp; Baisse de tension","POWER ISSUE",
AQ682="Defaut GE &amp; POWER Cabinet","POWER ISSUE",
AQ682="Sharing","POWER ISSUE",
AQ682="Sites strategiques &amp; DataCenter","POWER ISSUE",
AQ682="Exclu","Exclu",
AQ682="SAT","TX ISSUE",
AQ682="SPARE-ISSUE","SPARE-ISSUE",
AQ682="Fiber CAmtel","TX ISSUE",
AQ682="Fiber AOF","TX ISSUE",
AQ682="Projet OCM (HUAWEI)","TRAVAUX-HUAWEI",
AQ682="Projet OCM (NOKIA)","TRAVAUX -NOKIA",
AQ682="ACCESS-ISSUE","ACCESS-ISSUE",
AQ682="Projet OCM (ZTE, NOKIA, autres projets)","TRAVAUX OCM",
AQ682="No root CAuse","No root cause",
AQ682="ODU HS","TX ISSUE",
AQ682="IP &amp; VLAN","TX ISSUE",
AQ682="Warehouse HUAWEI","SPARE-ISSUE",
AQ682="SPARE-HS","SPARE-ISSUE",
AQ682="Power Telco","RAN ISSUE",AQ682="no impacts","no impacts"
),"")</f>
        <v>No root cause</v>
      </c>
      <c r="AQ682" s="67" t="s">
        <v>5344</v>
      </c>
      <c r="AR682" s="48" t="str" cm="1">
        <f t="array" ref="AR682">IFERROR(_xlfn.IFS(
AQ682="MPR ISSUE","ACTIVE",
AQ682="BSS Hardware Issue","ACTIVE",
AQ682="Sites strategiques, MLL, Pylone, etc.","PASSIVE",
AQ682="AKTIVCO DEFAUT GE &amp; POWER Cabinet","PASSIVE",
AQ682="AKTIVCO Coupure ENEO &amp; Baisse de tension","PASSIVE",
AQ682="Coupure ENEO &amp; Baisse de tension","PASSIVE",
AQ682="Defaut GE &amp; POWER Cabinet","PASSIVE",
AQ682="Sharing","PASSIVE",
AQ682="Sites strategiques &amp; DataCenter","PASSIVE",
AQ682="Exclu","Exclu",
AQ682="SAT","ACTIVE",
AQ682="SPARE-ISSUE","SPARE-ISSUE",
AQ682="Fiber CAmtel","ACTIVE",
AQ682="Fiber AOF","ACTIVE",
AQ682="Projet OCM (HUAWEI)","PLANNED WORKS",
AQ682="Projet OCM (NOKIA)","PLANNED WORKS",
AQ682="ACCESS-ISSUE","ACCESS-ISSUE",
AQ682="Projet OCM (ZTE, NOKIA, autres projets)","PLANNED WORKS",
AQ682="No root CAuse","No root cause",
AQ682="ODU HS","ACTIVE",
AQ682="IP &amp; VLAN","ACTIVE",
AQ682="Warehouse HUAWEI","SPARE-ISSUE",
AQ682="SPARE-HS","SPARE-ISSUE",
AQ682="Power Telco","ACTIVE", AQ682="no impacts","no impacts"
),"")</f>
        <v>No root cause</v>
      </c>
      <c r="AS682" s="92" t="s">
        <v>5537</v>
      </c>
      <c r="AT682" s="98" t="s">
        <v>707</v>
      </c>
      <c r="AV682" s="17" t="s">
        <v>5537</v>
      </c>
      <c r="AW682" s="7" t="s">
        <v>5537</v>
      </c>
      <c r="AX682" s="6" t="s">
        <v>5537</v>
      </c>
      <c r="AY682" s="7"/>
      <c r="AZ682" s="3" t="s">
        <v>5537</v>
      </c>
      <c r="BA682" s="18" t="s">
        <v>5537</v>
      </c>
      <c r="BB682" s="18" t="s">
        <v>5537</v>
      </c>
      <c r="BC682" s="18" t="s">
        <v>5537</v>
      </c>
      <c r="BD682" s="18" t="s">
        <v>5537</v>
      </c>
      <c r="BE682" s="18" t="s">
        <v>5537</v>
      </c>
      <c r="BF682" s="18" t="s">
        <v>5537</v>
      </c>
      <c r="BG682" s="18" t="s">
        <v>5537</v>
      </c>
      <c r="BH682" s="18" t="s">
        <v>5537</v>
      </c>
      <c r="BI682" s="18" t="s">
        <v>5537</v>
      </c>
      <c r="BJ682" s="18" t="s">
        <v>5537</v>
      </c>
      <c r="BK682" s="18" t="s">
        <v>5537</v>
      </c>
      <c r="BL682" s="9" t="s">
        <v>5537</v>
      </c>
      <c r="BM682" s="14" t="s">
        <v>5537</v>
      </c>
      <c r="BN682" s="14" t="s">
        <v>5537</v>
      </c>
      <c r="BO682" s="14" t="str">
        <f>_xlfn.XLOOKUP(B682,'[4]cell downs 18042026 17h'!$B:$B,'[4]cell downs 18042026 17h'!$B:$B,"")</f>
        <v/>
      </c>
      <c r="BP682" s="14" t="str">
        <f>_xlfn.XLOOKUP(B682,'[5]Cells Huawei 19042026 15h'!$B:$B,'[5]Cells Huawei 19042026 15h'!$B:$B,"")</f>
        <v/>
      </c>
      <c r="BQ682" s="9" t="str">
        <f>_xlfn.XLOOKUP(B682,'[6]cells down 19042026 9H40'!$B:$B,'[6]cells down 19042026 9H40'!$B:$B,"")</f>
        <v/>
      </c>
      <c r="BR682" s="9" t="s">
        <v>5537</v>
      </c>
      <c r="BS682" s="9" t="s">
        <v>5459</v>
      </c>
      <c r="BT682" s="108"/>
    </row>
    <row r="683" spans="1:72" s="9" customFormat="1" x14ac:dyDescent="0.35">
      <c r="A683" s="3" t="s">
        <v>2130</v>
      </c>
      <c r="B683" s="25" t="s">
        <v>2131</v>
      </c>
      <c r="C683" s="3" t="str">
        <f>_xlfn.XLOOKUP(B683,'[1]daily break down'!$D:$D,'[1]daily break down'!$E:$E,"")</f>
        <v>CENTRE</v>
      </c>
      <c r="D683" s="1" t="s">
        <v>11</v>
      </c>
      <c r="E683" s="1" t="str">
        <f>BS683</f>
        <v>Solar-Grid-Gen-Lithium</v>
      </c>
      <c r="F683" s="3" t="s">
        <v>226</v>
      </c>
      <c r="G683" s="3" t="s">
        <v>489</v>
      </c>
      <c r="H683" s="34" t="str">
        <f>_xlfn.XLOOKUP(B683,[2]CALCULATION!$B:$B,[2]CALCULATION!$H:$H,"")</f>
        <v>ZTE</v>
      </c>
      <c r="I683" s="28">
        <v>0</v>
      </c>
      <c r="J683" s="28">
        <v>0</v>
      </c>
      <c r="K683" s="28">
        <v>0</v>
      </c>
      <c r="L683" s="28">
        <v>0</v>
      </c>
      <c r="M683" s="28">
        <v>0</v>
      </c>
      <c r="N683" s="28">
        <v>0</v>
      </c>
      <c r="O683" s="28">
        <v>0</v>
      </c>
      <c r="P683" s="28">
        <v>0</v>
      </c>
      <c r="Q683" s="28">
        <v>0</v>
      </c>
      <c r="R683" s="28">
        <v>0</v>
      </c>
      <c r="S683" s="93">
        <v>0</v>
      </c>
      <c r="T683" s="93">
        <f>_xlfn.XLOOKUP(B683,'[3]Nur des jours'!$B:$B,'[3]Nur des jours'!$U:$U,"")</f>
        <v>0</v>
      </c>
      <c r="U683" s="93">
        <v>0</v>
      </c>
      <c r="V683" s="93">
        <v>0</v>
      </c>
      <c r="W683" s="93">
        <v>0</v>
      </c>
      <c r="X683" s="93">
        <v>0</v>
      </c>
      <c r="Y683" s="93">
        <v>0</v>
      </c>
      <c r="Z683" s="93">
        <v>0</v>
      </c>
      <c r="AA683" s="93">
        <v>0</v>
      </c>
      <c r="AB683" s="93">
        <v>0</v>
      </c>
      <c r="AC683" s="93">
        <f>_xlfn.XLOOKUP(B683,'[3]Nur des jours'!$B:$B,'[3]Nur des jours'!$N:$N,"")</f>
        <v>0</v>
      </c>
      <c r="AD683" s="93">
        <v>0</v>
      </c>
      <c r="AE683" s="93">
        <v>7.3302171884496989E-2</v>
      </c>
      <c r="AF683" s="93">
        <v>0.57680426786290107</v>
      </c>
      <c r="AG683" s="93"/>
      <c r="AH683" s="93">
        <v>0</v>
      </c>
      <c r="AI683" s="93">
        <v>0</v>
      </c>
      <c r="AJ683" s="93">
        <v>0</v>
      </c>
      <c r="AK683" s="93">
        <v>0</v>
      </c>
      <c r="AL683" s="93">
        <v>0</v>
      </c>
      <c r="AM683" s="49" t="s">
        <v>5559</v>
      </c>
      <c r="AN683" s="49"/>
      <c r="AO683" s="48" t="str" cm="1">
        <f t="array" ref="AO683">IFERROR(_xlfn.IFS(
AQ683="MPR ISSUE","PDH",
AQ683="BSS Hardware Issue","BSS",
AQ683="Sites strategiques, MLL, Pylone, etc.","ENVTECH",
AQ683="AKTIVCO DEFAUT GE &amp; POWER Cabinet","AKTIVCO",
AQ683="AKTIVCO Coupure ENEO &amp; Baisse de tension","AKTIVCO GRID ONLY",
AQ683="Coupure ENEO &amp; Baisse de tension","IHS GRID ONLY",
AQ683="Defaut GE &amp; POWER Cabinet","IHS",
AQ683="Sharing","Partners",
AQ683="Sites strategiques &amp; DataCenter","SST &amp; DC",
AQ683="Exclu","Exclu",
AQ683="SAT","SAT",
AQ683="SPARE-ISSUE","SPARE-ISSUE",
AQ683="Fiber CAmtel","TRANS_FO_CAMTEL",
AQ683="Fiber AOF","Fiber AOF",
AQ683="Projet OCM (HUAWEI)","TRAVAUX-HUAWEI",
AQ683="Projet OCM (NOKIA)","TRAVAUX-NOKIA",
AQ683="ACCESS-ISSUE","ACCESS-ISSUE",
AQ683="Projet OCM (ZTE, NOKIA, autres projets)","TRAVAUX OCM",
AQ683="No root CAuse","No root cause",
AQ683="ODU HS","PDH",
AQ683="IP &amp; VLAN","PDH",
AQ683="Warehouse HUAWEI","SPARE-ISSUE",
AQ683="SPARE-HS","SPARE-ISSUE",
AQ683="Power Telco","BSS",AQ683="no impacts","no impacts"
),"")</f>
        <v>No root cause</v>
      </c>
      <c r="AP683" s="48" t="str" cm="1">
        <f t="array" ref="AP683">IFERROR(_xlfn.IFS(
AQ683="MPR ISSUE","TX ISSUE",
AQ683="BSS Hardware Issue","RAN ISSUE",
AQ683="Sites strategiques, MLL, Pylone, etc.","ENVTECH",
AQ683="AKTIVCO DEFAUT GE &amp; POWER Cabinet","POWER ISSUE",
AQ683="AKTIVCO Coupure ENEO &amp; Baisse de tension","POWER ISSUE",
AQ683="Coupure ENEO &amp; Baisse de tension","POWER ISSUE",
AQ683="Defaut GE &amp; POWER Cabinet","POWER ISSUE",
AQ683="Sharing","POWER ISSUE",
AQ683="Sites strategiques &amp; DataCenter","POWER ISSUE",
AQ683="Exclu","Exclu",
AQ683="SAT","TX ISSUE",
AQ683="SPARE-ISSUE","SPARE-ISSUE",
AQ683="Fiber CAmtel","TX ISSUE",
AQ683="Fiber AOF","TX ISSUE",
AQ683="Projet OCM (HUAWEI)","TRAVAUX-HUAWEI",
AQ683="Projet OCM (NOKIA)","TRAVAUX -NOKIA",
AQ683="ACCESS-ISSUE","ACCESS-ISSUE",
AQ683="Projet OCM (ZTE, NOKIA, autres projets)","TRAVAUX OCM",
AQ683="No root CAuse","No root cause",
AQ683="ODU HS","TX ISSUE",
AQ683="IP &amp; VLAN","TX ISSUE",
AQ683="Warehouse HUAWEI","SPARE-ISSUE",
AQ683="SPARE-HS","SPARE-ISSUE",
AQ683="Power Telco","RAN ISSUE",AQ683="no impacts","no impacts"
),"")</f>
        <v>No root cause</v>
      </c>
      <c r="AQ683" s="126" t="s">
        <v>5344</v>
      </c>
      <c r="AR683" s="48" t="str" cm="1">
        <f t="array" ref="AR683">IFERROR(_xlfn.IFS(
AQ683="MPR ISSUE","ACTIVE",
AQ683="BSS Hardware Issue","ACTIVE",
AQ683="Sites strategiques, MLL, Pylone, etc.","PASSIVE",
AQ683="AKTIVCO DEFAUT GE &amp; POWER Cabinet","PASSIVE",
AQ683="AKTIVCO Coupure ENEO &amp; Baisse de tension","PASSIVE",
AQ683="Coupure ENEO &amp; Baisse de tension","PASSIVE",
AQ683="Defaut GE &amp; POWER Cabinet","PASSIVE",
AQ683="Sharing","PASSIVE",
AQ683="Sites strategiques &amp; DataCenter","PASSIVE",
AQ683="Exclu","Exclu",
AQ683="SAT","ACTIVE",
AQ683="SPARE-ISSUE","SPARE-ISSUE",
AQ683="Fiber CAmtel","ACTIVE",
AQ683="Fiber AOF","ACTIVE",
AQ683="Projet OCM (HUAWEI)","PLANNED WORKS",
AQ683="Projet OCM (NOKIA)","PLANNED WORKS",
AQ683="ACCESS-ISSUE","ACCESS-ISSUE",
AQ683="Projet OCM (ZTE, NOKIA, autres projets)","PLANNED WORKS",
AQ683="No root CAuse","No root cause",
AQ683="ODU HS","ACTIVE",
AQ683="IP &amp; VLAN","ACTIVE",
AQ683="Warehouse HUAWEI","SPARE-ISSUE",
AQ683="SPARE-HS","SPARE-ISSUE",
AQ683="Power Telco","ACTIVE", AQ683="no impacts","no impacts"
),"")</f>
        <v>No root cause</v>
      </c>
      <c r="AS683" s="92" t="s">
        <v>5537</v>
      </c>
      <c r="AT683" s="98" t="s">
        <v>2131</v>
      </c>
      <c r="AV683" s="17" t="s">
        <v>5537</v>
      </c>
      <c r="AW683" s="7" t="s">
        <v>5537</v>
      </c>
      <c r="AX683" s="6" t="s">
        <v>5537</v>
      </c>
      <c r="AY683" s="7"/>
      <c r="AZ683" s="3" t="s">
        <v>5537</v>
      </c>
      <c r="BA683" s="18" t="s">
        <v>5537</v>
      </c>
      <c r="BB683" s="18" t="s">
        <v>5537</v>
      </c>
      <c r="BC683" s="18" t="s">
        <v>5537</v>
      </c>
      <c r="BD683" s="18" t="s">
        <v>5537</v>
      </c>
      <c r="BE683" s="18" t="s">
        <v>5537</v>
      </c>
      <c r="BF683" s="18" t="s">
        <v>5537</v>
      </c>
      <c r="BG683" s="18" t="s">
        <v>5537</v>
      </c>
      <c r="BH683" s="18" t="s">
        <v>5537</v>
      </c>
      <c r="BI683" s="18" t="s">
        <v>5537</v>
      </c>
      <c r="BJ683" s="18" t="s">
        <v>5537</v>
      </c>
      <c r="BK683" s="18" t="s">
        <v>5537</v>
      </c>
      <c r="BL683" s="9" t="s">
        <v>5537</v>
      </c>
      <c r="BM683" s="14" t="s">
        <v>5537</v>
      </c>
      <c r="BN683" s="14" t="s">
        <v>5537</v>
      </c>
      <c r="BO683" s="14" t="str">
        <f>_xlfn.XLOOKUP(B683,'[4]cell downs 18042026 17h'!$B:$B,'[4]cell downs 18042026 17h'!$B:$B,"")</f>
        <v/>
      </c>
      <c r="BP683" s="14" t="str">
        <f>_xlfn.XLOOKUP(B683,'[5]Cells Huawei 19042026 15h'!$B:$B,'[5]Cells Huawei 19042026 15h'!$B:$B,"")</f>
        <v/>
      </c>
      <c r="BQ683" s="9" t="str">
        <f>_xlfn.XLOOKUP(B683,'[6]cells down 19042026 9H40'!$B:$B,'[6]cells down 19042026 9H40'!$B:$B,"")</f>
        <v/>
      </c>
      <c r="BR683" s="9" t="s">
        <v>2131</v>
      </c>
      <c r="BS683" s="9" t="s">
        <v>1713</v>
      </c>
      <c r="BT683" s="108"/>
    </row>
    <row r="684" spans="1:72" s="9" customFormat="1" x14ac:dyDescent="0.35">
      <c r="A684" s="1" t="s">
        <v>1976</v>
      </c>
      <c r="B684" s="8" t="s">
        <v>1977</v>
      </c>
      <c r="C684" s="3" t="str">
        <f>_xlfn.XLOOKUP(B684,'[1]daily break down'!$D:$D,'[1]daily break down'!$E:$E,"")</f>
        <v>Yaounde</v>
      </c>
      <c r="D684" s="1" t="s">
        <v>18</v>
      </c>
      <c r="E684" s="1" t="s">
        <v>5490</v>
      </c>
      <c r="F684" s="3" t="s">
        <v>37</v>
      </c>
      <c r="G684" s="1" t="s">
        <v>38</v>
      </c>
      <c r="H684" s="34" t="str">
        <f>_xlfn.XLOOKUP(B684,[2]CALCULATION!$B:$B,[2]CALCULATION!$H:$H,"")</f>
        <v>ZTE</v>
      </c>
      <c r="I684" s="28">
        <v>0.33315926296895554</v>
      </c>
      <c r="J684" s="28">
        <v>0</v>
      </c>
      <c r="K684" s="28">
        <v>0</v>
      </c>
      <c r="L684" s="28">
        <v>13.464003818133564</v>
      </c>
      <c r="M684" s="28">
        <v>17.063889530951705</v>
      </c>
      <c r="N684" s="28">
        <v>0.81181709485122677</v>
      </c>
      <c r="O684" s="28">
        <v>0</v>
      </c>
      <c r="P684" s="28">
        <v>2.2088922846878001</v>
      </c>
      <c r="Q684" s="28">
        <v>7.6820676134953043</v>
      </c>
      <c r="R684" s="28">
        <v>23.988340852602352</v>
      </c>
      <c r="S684" s="93">
        <v>1.2530212622669672</v>
      </c>
      <c r="T684" s="93">
        <f>_xlfn.XLOOKUP(B684,'[3]Nur des jours'!$B:$B,'[3]Nur des jours'!$U:$U,"")</f>
        <v>0</v>
      </c>
      <c r="U684" s="93">
        <v>1.1949502472654912E-2</v>
      </c>
      <c r="V684" s="93">
        <v>0</v>
      </c>
      <c r="W684" s="93">
        <v>0</v>
      </c>
      <c r="X684" s="93">
        <v>1.6729481812500535</v>
      </c>
      <c r="Y684" s="93">
        <v>0</v>
      </c>
      <c r="Z684" s="93">
        <v>0</v>
      </c>
      <c r="AA684" s="93">
        <v>2.5137651134453662</v>
      </c>
      <c r="AB684" s="93">
        <v>2.753201039856406</v>
      </c>
      <c r="AC684" s="93">
        <f>_xlfn.XLOOKUP(B684,'[3]Nur des jours'!$B:$B,'[3]Nur des jours'!$N:$N,"")</f>
        <v>0</v>
      </c>
      <c r="AD684" s="93">
        <v>0</v>
      </c>
      <c r="AE684" s="93">
        <v>0.3374218466868138</v>
      </c>
      <c r="AF684" s="93">
        <v>0.54559288080745816</v>
      </c>
      <c r="AG684" s="93"/>
      <c r="AH684" s="93">
        <v>0</v>
      </c>
      <c r="AI684" s="93">
        <v>0</v>
      </c>
      <c r="AJ684" s="93">
        <v>0</v>
      </c>
      <c r="AK684" s="93">
        <v>0</v>
      </c>
      <c r="AL684" s="93">
        <v>0</v>
      </c>
      <c r="AM684" s="49" t="s">
        <v>5559</v>
      </c>
      <c r="AN684" s="49"/>
      <c r="AO684" s="48" t="str" cm="1">
        <f t="array" ref="AO684">IFERROR(_xlfn.IFS(
AQ684="MPR ISSUE","PDH",
AQ684="BSS Hardware Issue","BSS",
AQ684="Sites strategiques, MLL, Pylone, etc.","ENVTECH",
AQ684="AKTIVCO DEFAUT GE &amp; POWER Cabinet","AKTIVCO",
AQ684="AKTIVCO Coupure ENEO &amp; Baisse de tension","AKTIVCO GRID ONLY",
AQ684="Coupure ENEO &amp; Baisse de tension","IHS GRID ONLY",
AQ684="Defaut GE &amp; POWER Cabinet","IHS",
AQ684="Sharing","Partners",
AQ684="Sites strategiques &amp; DataCenter","SST &amp; DC",
AQ684="Exclu","Exclu",
AQ684="SAT","SAT",
AQ684="SPARE-ISSUE","SPARE-ISSUE",
AQ684="Fiber CAmtel","TRANS_FO_CAMTEL",
AQ684="Fiber AOF","Fiber AOF",
AQ684="Projet OCM (HUAWEI)","TRAVAUX-HUAWEI",
AQ684="Projet OCM (NOKIA)","TRAVAUX-NOKIA",
AQ684="ACCESS-ISSUE","ACCESS-ISSUE",
AQ684="Projet OCM (ZTE, NOKIA, autres projets)","TRAVAUX OCM",
AQ684="No root CAuse","No root cause",
AQ684="ODU HS","PDH",
AQ684="IP &amp; VLAN","PDH",
AQ684="Warehouse HUAWEI","SPARE-ISSUE",
AQ684="SPARE-HS","SPARE-ISSUE",
AQ684="Power Telco","BSS",AQ684="no impacts","no impacts"
),"")</f>
        <v>No root cause</v>
      </c>
      <c r="AP684" s="48" t="str" cm="1">
        <f t="array" ref="AP684">IFERROR(_xlfn.IFS(
AQ684="MPR ISSUE","TX ISSUE",
AQ684="BSS Hardware Issue","RAN ISSUE",
AQ684="Sites strategiques, MLL, Pylone, etc.","ENVTECH",
AQ684="AKTIVCO DEFAUT GE &amp; POWER Cabinet","POWER ISSUE",
AQ684="AKTIVCO Coupure ENEO &amp; Baisse de tension","POWER ISSUE",
AQ684="Coupure ENEO &amp; Baisse de tension","POWER ISSUE",
AQ684="Defaut GE &amp; POWER Cabinet","POWER ISSUE",
AQ684="Sharing","POWER ISSUE",
AQ684="Sites strategiques &amp; DataCenter","POWER ISSUE",
AQ684="Exclu","Exclu",
AQ684="SAT","TX ISSUE",
AQ684="SPARE-ISSUE","SPARE-ISSUE",
AQ684="Fiber CAmtel","TX ISSUE",
AQ684="Fiber AOF","TX ISSUE",
AQ684="Projet OCM (HUAWEI)","TRAVAUX-HUAWEI",
AQ684="Projet OCM (NOKIA)","TRAVAUX -NOKIA",
AQ684="ACCESS-ISSUE","ACCESS-ISSUE",
AQ684="Projet OCM (ZTE, NOKIA, autres projets)","TRAVAUX OCM",
AQ684="No root CAuse","No root cause",
AQ684="ODU HS","TX ISSUE",
AQ684="IP &amp; VLAN","TX ISSUE",
AQ684="Warehouse HUAWEI","SPARE-ISSUE",
AQ684="SPARE-HS","SPARE-ISSUE",
AQ684="Power Telco","RAN ISSUE",AQ684="no impacts","no impacts"
),"")</f>
        <v>No root cause</v>
      </c>
      <c r="AQ684" s="67" t="s">
        <v>5344</v>
      </c>
      <c r="AR684" s="48" t="str" cm="1">
        <f t="array" ref="AR684">IFERROR(_xlfn.IFS(
AQ684="MPR ISSUE","ACTIVE",
AQ684="BSS Hardware Issue","ACTIVE",
AQ684="Sites strategiques, MLL, Pylone, etc.","PASSIVE",
AQ684="AKTIVCO DEFAUT GE &amp; POWER Cabinet","PASSIVE",
AQ684="AKTIVCO Coupure ENEO &amp; Baisse de tension","PASSIVE",
AQ684="Coupure ENEO &amp; Baisse de tension","PASSIVE",
AQ684="Defaut GE &amp; POWER Cabinet","PASSIVE",
AQ684="Sharing","PASSIVE",
AQ684="Sites strategiques &amp; DataCenter","PASSIVE",
AQ684="Exclu","Exclu",
AQ684="SAT","ACTIVE",
AQ684="SPARE-ISSUE","SPARE-ISSUE",
AQ684="Fiber CAmtel","ACTIVE",
AQ684="Fiber AOF","ACTIVE",
AQ684="Projet OCM (HUAWEI)","PLANNED WORKS",
AQ684="Projet OCM (NOKIA)","PLANNED WORKS",
AQ684="ACCESS-ISSUE","ACCESS-ISSUE",
AQ684="Projet OCM (ZTE, NOKIA, autres projets)","PLANNED WORKS",
AQ684="No root CAuse","No root cause",
AQ684="ODU HS","ACTIVE",
AQ684="IP &amp; VLAN","ACTIVE",
AQ684="Warehouse HUAWEI","SPARE-ISSUE",
AQ684="SPARE-HS","SPARE-ISSUE",
AQ684="Power Telco","ACTIVE", AQ684="no impacts","no impacts"
),"")</f>
        <v>No root cause</v>
      </c>
      <c r="AS684" s="92" t="s">
        <v>5537</v>
      </c>
      <c r="AT684" s="98" t="s">
        <v>1977</v>
      </c>
      <c r="AV684" s="17" t="s">
        <v>5537</v>
      </c>
      <c r="AW684" s="7" t="s">
        <v>5537</v>
      </c>
      <c r="AX684" s="6" t="s">
        <v>5537</v>
      </c>
      <c r="AY684" s="7"/>
      <c r="AZ684" s="3" t="s">
        <v>5537</v>
      </c>
      <c r="BA684" s="18" t="s">
        <v>5537</v>
      </c>
      <c r="BB684" s="18" t="s">
        <v>5537</v>
      </c>
      <c r="BC684" s="18" t="s">
        <v>5537</v>
      </c>
      <c r="BD684" s="18" t="s">
        <v>5537</v>
      </c>
      <c r="BE684" s="18" t="s">
        <v>5537</v>
      </c>
      <c r="BF684" s="18" t="s">
        <v>5537</v>
      </c>
      <c r="BG684" s="18" t="s">
        <v>5537</v>
      </c>
      <c r="BH684" s="18" t="s">
        <v>5537</v>
      </c>
      <c r="BI684" s="18" t="s">
        <v>5537</v>
      </c>
      <c r="BJ684" s="18" t="s">
        <v>5537</v>
      </c>
      <c r="BK684" s="18" t="s">
        <v>5537</v>
      </c>
      <c r="BL684" s="9" t="s">
        <v>5537</v>
      </c>
      <c r="BM684" s="14" t="s">
        <v>5537</v>
      </c>
      <c r="BN684" s="14" t="s">
        <v>5537</v>
      </c>
      <c r="BO684" s="14" t="str">
        <f>_xlfn.XLOOKUP(B684,'[4]cell downs 18042026 17h'!$B:$B,'[4]cell downs 18042026 17h'!$B:$B,"")</f>
        <v/>
      </c>
      <c r="BP684" s="14" t="str">
        <f>_xlfn.XLOOKUP(B684,'[5]Cells Huawei 19042026 15h'!$B:$B,'[5]Cells Huawei 19042026 15h'!$B:$B,"")</f>
        <v/>
      </c>
      <c r="BQ684" s="9" t="str">
        <f>_xlfn.XLOOKUP(B684,'[6]cells down 19042026 9H40'!$B:$B,'[6]cells down 19042026 9H40'!$B:$B,"")</f>
        <v/>
      </c>
      <c r="BR684" s="9" t="s">
        <v>5537</v>
      </c>
      <c r="BS684" s="9" t="s">
        <v>5537</v>
      </c>
      <c r="BT684" s="108"/>
    </row>
    <row r="685" spans="1:72" s="9" customFormat="1" x14ac:dyDescent="0.35">
      <c r="A685" s="1" t="s">
        <v>2715</v>
      </c>
      <c r="B685" s="8" t="s">
        <v>2716</v>
      </c>
      <c r="C685" s="3" t="str">
        <f>_xlfn.XLOOKUP(B685,'[1]daily break down'!$D:$D,'[1]daily break down'!$E:$E,"")</f>
        <v>Yaounde</v>
      </c>
      <c r="D685" s="1" t="s">
        <v>11</v>
      </c>
      <c r="E685" s="1" t="s">
        <v>12</v>
      </c>
      <c r="F685" s="3" t="s">
        <v>37</v>
      </c>
      <c r="G685" s="1" t="s">
        <v>38</v>
      </c>
      <c r="H685" s="34" t="str">
        <f>_xlfn.XLOOKUP(B685,[2]CALCULATION!$B:$B,[2]CALCULATION!$H:$H,"")</f>
        <v>ZTE</v>
      </c>
      <c r="I685" s="28">
        <v>0.23223055477081209</v>
      </c>
      <c r="J685" s="28">
        <v>0</v>
      </c>
      <c r="K685" s="28">
        <v>0</v>
      </c>
      <c r="L685" s="28">
        <v>0</v>
      </c>
      <c r="M685" s="28">
        <v>0</v>
      </c>
      <c r="N685" s="28">
        <v>0</v>
      </c>
      <c r="O685" s="28">
        <v>0.23544086886794377</v>
      </c>
      <c r="P685" s="28">
        <v>0.8779495652521303</v>
      </c>
      <c r="Q685" s="28">
        <v>0</v>
      </c>
      <c r="R685" s="28">
        <v>0</v>
      </c>
      <c r="S685" s="93">
        <v>5.9355140640293569E-2</v>
      </c>
      <c r="T685" s="93">
        <f>_xlfn.XLOOKUP(B685,'[3]Nur des jours'!$B:$B,'[3]Nur des jours'!$U:$U,"")</f>
        <v>0</v>
      </c>
      <c r="U685" s="93">
        <v>0</v>
      </c>
      <c r="V685" s="93">
        <v>2.9427879223703837E-3</v>
      </c>
      <c r="W685" s="93">
        <v>0</v>
      </c>
      <c r="X685" s="93">
        <v>0</v>
      </c>
      <c r="Y685" s="93">
        <v>0</v>
      </c>
      <c r="Z685" s="93">
        <v>0</v>
      </c>
      <c r="AA685" s="93">
        <v>0</v>
      </c>
      <c r="AB685" s="93">
        <v>0.79783439345038787</v>
      </c>
      <c r="AC685" s="93">
        <f>_xlfn.XLOOKUP(B685,'[3]Nur des jours'!$B:$B,'[3]Nur des jours'!$N:$N,"")</f>
        <v>0</v>
      </c>
      <c r="AD685" s="93">
        <v>0</v>
      </c>
      <c r="AE685" s="93">
        <v>0</v>
      </c>
      <c r="AF685" s="93">
        <v>0.544308755168605</v>
      </c>
      <c r="AG685" s="93"/>
      <c r="AH685" s="93">
        <v>0</v>
      </c>
      <c r="AI685" s="93">
        <v>0</v>
      </c>
      <c r="AJ685" s="93">
        <v>0</v>
      </c>
      <c r="AK685" s="93">
        <v>0</v>
      </c>
      <c r="AL685" s="93">
        <v>0</v>
      </c>
      <c r="AM685" s="49" t="s">
        <v>5559</v>
      </c>
      <c r="AN685" s="49"/>
      <c r="AO685" s="48" t="str" cm="1">
        <f t="array" ref="AO685">IFERROR(_xlfn.IFS(
AQ685="MPR ISSUE","PDH",
AQ685="BSS Hardware Issue","BSS",
AQ685="Sites strategiques, MLL, Pylone, etc.","ENVTECH",
AQ685="AKTIVCO DEFAUT GE &amp; POWER Cabinet","AKTIVCO",
AQ685="AKTIVCO Coupure ENEO &amp; Baisse de tension","AKTIVCO GRID ONLY",
AQ685="Coupure ENEO &amp; Baisse de tension","IHS GRID ONLY",
AQ685="Defaut GE &amp; POWER Cabinet","IHS",
AQ685="Sharing","Partners",
AQ685="Sites strategiques &amp; DataCenter","SST &amp; DC",
AQ685="Exclu","Exclu",
AQ685="SAT","SAT",
AQ685="SPARE-ISSUE","SPARE-ISSUE",
AQ685="Fiber CAmtel","TRANS_FO_CAMTEL",
AQ685="Fiber AOF","Fiber AOF",
AQ685="Projet OCM (HUAWEI)","TRAVAUX-HUAWEI",
AQ685="Projet OCM (NOKIA)","TRAVAUX-NOKIA",
AQ685="ACCESS-ISSUE","ACCESS-ISSUE",
AQ685="Projet OCM (ZTE, NOKIA, autres projets)","TRAVAUX OCM",
AQ685="No root CAuse","No root cause",
AQ685="ODU HS","PDH",
AQ685="IP &amp; VLAN","PDH",
AQ685="Warehouse HUAWEI","SPARE-ISSUE",
AQ685="SPARE-HS","SPARE-ISSUE",
AQ685="Power Telco","BSS",AQ685="no impacts","no impacts"
),"")</f>
        <v>No root cause</v>
      </c>
      <c r="AP685" s="48" t="str" cm="1">
        <f t="array" ref="AP685">IFERROR(_xlfn.IFS(
AQ685="MPR ISSUE","TX ISSUE",
AQ685="BSS Hardware Issue","RAN ISSUE",
AQ685="Sites strategiques, MLL, Pylone, etc.","ENVTECH",
AQ685="AKTIVCO DEFAUT GE &amp; POWER Cabinet","POWER ISSUE",
AQ685="AKTIVCO Coupure ENEO &amp; Baisse de tension","POWER ISSUE",
AQ685="Coupure ENEO &amp; Baisse de tension","POWER ISSUE",
AQ685="Defaut GE &amp; POWER Cabinet","POWER ISSUE",
AQ685="Sharing","POWER ISSUE",
AQ685="Sites strategiques &amp; DataCenter","POWER ISSUE",
AQ685="Exclu","Exclu",
AQ685="SAT","TX ISSUE",
AQ685="SPARE-ISSUE","SPARE-ISSUE",
AQ685="Fiber CAmtel","TX ISSUE",
AQ685="Fiber AOF","TX ISSUE",
AQ685="Projet OCM (HUAWEI)","TRAVAUX-HUAWEI",
AQ685="Projet OCM (NOKIA)","TRAVAUX -NOKIA",
AQ685="ACCESS-ISSUE","ACCESS-ISSUE",
AQ685="Projet OCM (ZTE, NOKIA, autres projets)","TRAVAUX OCM",
AQ685="No root CAuse","No root cause",
AQ685="ODU HS","TX ISSUE",
AQ685="IP &amp; VLAN","TX ISSUE",
AQ685="Warehouse HUAWEI","SPARE-ISSUE",
AQ685="SPARE-HS","SPARE-ISSUE",
AQ685="Power Telco","RAN ISSUE",AQ685="no impacts","no impacts"
),"")</f>
        <v>No root cause</v>
      </c>
      <c r="AQ685" s="126" t="s">
        <v>5344</v>
      </c>
      <c r="AR685" s="48" t="str" cm="1">
        <f t="array" ref="AR685">IFERROR(_xlfn.IFS(
AQ685="MPR ISSUE","ACTIVE",
AQ685="BSS Hardware Issue","ACTIVE",
AQ685="Sites strategiques, MLL, Pylone, etc.","PASSIVE",
AQ685="AKTIVCO DEFAUT GE &amp; POWER Cabinet","PASSIVE",
AQ685="AKTIVCO Coupure ENEO &amp; Baisse de tension","PASSIVE",
AQ685="Coupure ENEO &amp; Baisse de tension","PASSIVE",
AQ685="Defaut GE &amp; POWER Cabinet","PASSIVE",
AQ685="Sharing","PASSIVE",
AQ685="Sites strategiques &amp; DataCenter","PASSIVE",
AQ685="Exclu","Exclu",
AQ685="SAT","ACTIVE",
AQ685="SPARE-ISSUE","SPARE-ISSUE",
AQ685="Fiber CAmtel","ACTIVE",
AQ685="Fiber AOF","ACTIVE",
AQ685="Projet OCM (HUAWEI)","PLANNED WORKS",
AQ685="Projet OCM (NOKIA)","PLANNED WORKS",
AQ685="ACCESS-ISSUE","ACCESS-ISSUE",
AQ685="Projet OCM (ZTE, NOKIA, autres projets)","PLANNED WORKS",
AQ685="No root CAuse","No root cause",
AQ685="ODU HS","ACTIVE",
AQ685="IP &amp; VLAN","ACTIVE",
AQ685="Warehouse HUAWEI","SPARE-ISSUE",
AQ685="SPARE-HS","SPARE-ISSUE",
AQ685="Power Telco","ACTIVE", AQ685="no impacts","no impacts"
),"")</f>
        <v>No root cause</v>
      </c>
      <c r="AS685" s="92" t="s">
        <v>5537</v>
      </c>
      <c r="AT685" s="98" t="s">
        <v>2716</v>
      </c>
      <c r="AV685" s="17" t="s">
        <v>5537</v>
      </c>
      <c r="AW685" s="7" t="s">
        <v>5537</v>
      </c>
      <c r="AX685" s="6" t="s">
        <v>5537</v>
      </c>
      <c r="AY685" s="7"/>
      <c r="AZ685" s="3" t="s">
        <v>5537</v>
      </c>
      <c r="BA685" s="18" t="s">
        <v>5537</v>
      </c>
      <c r="BB685" s="18" t="s">
        <v>5537</v>
      </c>
      <c r="BC685" s="18" t="s">
        <v>5537</v>
      </c>
      <c r="BD685" s="18" t="s">
        <v>5537</v>
      </c>
      <c r="BE685" s="18" t="s">
        <v>5537</v>
      </c>
      <c r="BF685" s="18" t="s">
        <v>5537</v>
      </c>
      <c r="BG685" s="18" t="s">
        <v>5537</v>
      </c>
      <c r="BH685" s="18" t="s">
        <v>5537</v>
      </c>
      <c r="BI685" s="18" t="s">
        <v>5537</v>
      </c>
      <c r="BJ685" s="18" t="s">
        <v>5537</v>
      </c>
      <c r="BK685" s="18" t="s">
        <v>5537</v>
      </c>
      <c r="BL685" s="9" t="s">
        <v>5537</v>
      </c>
      <c r="BM685" s="14" t="s">
        <v>5537</v>
      </c>
      <c r="BN685" s="14" t="s">
        <v>5537</v>
      </c>
      <c r="BO685" s="14" t="str">
        <f>_xlfn.XLOOKUP(B685,'[4]cell downs 18042026 17h'!$B:$B,'[4]cell downs 18042026 17h'!$B:$B,"")</f>
        <v/>
      </c>
      <c r="BP685" s="14" t="str">
        <f>_xlfn.XLOOKUP(B685,'[5]Cells Huawei 19042026 15h'!$B:$B,'[5]Cells Huawei 19042026 15h'!$B:$B,"")</f>
        <v/>
      </c>
      <c r="BQ685" s="9" t="str">
        <f>_xlfn.XLOOKUP(B685,'[6]cells down 19042026 9H40'!$B:$B,'[6]cells down 19042026 9H40'!$B:$B,"")</f>
        <v/>
      </c>
      <c r="BR685" s="9" t="s">
        <v>2716</v>
      </c>
      <c r="BS685" s="9" t="s">
        <v>318</v>
      </c>
      <c r="BT685" s="108"/>
    </row>
    <row r="686" spans="1:72" s="9" customFormat="1" x14ac:dyDescent="0.35">
      <c r="A686" s="1" t="s">
        <v>4204</v>
      </c>
      <c r="B686" s="8" t="s">
        <v>4205</v>
      </c>
      <c r="C686" s="3" t="str">
        <f>_xlfn.XLOOKUP(B686,'[1]daily break down'!$D:$D,'[1]daily break down'!$E:$E,"")</f>
        <v>Douala</v>
      </c>
      <c r="D686" s="1" t="s">
        <v>11</v>
      </c>
      <c r="E686" s="1" t="s">
        <v>12</v>
      </c>
      <c r="F686" s="3" t="s">
        <v>31</v>
      </c>
      <c r="G686" s="1" t="s">
        <v>32</v>
      </c>
      <c r="H686" s="34" t="str">
        <f>_xlfn.XLOOKUP(B686,[2]CALCULATION!$B:$B,[2]CALCULATION!$H:$H,"")</f>
        <v>ZTE</v>
      </c>
      <c r="I686" s="28">
        <v>0</v>
      </c>
      <c r="J686" s="28">
        <v>0</v>
      </c>
      <c r="K686" s="28">
        <v>0</v>
      </c>
      <c r="L686" s="28">
        <v>0</v>
      </c>
      <c r="M686" s="28">
        <v>0</v>
      </c>
      <c r="N686" s="28">
        <v>0</v>
      </c>
      <c r="O686" s="28">
        <v>0</v>
      </c>
      <c r="P686" s="28">
        <v>4.9882038792008743</v>
      </c>
      <c r="Q686" s="28">
        <v>0</v>
      </c>
      <c r="R686" s="28">
        <v>0</v>
      </c>
      <c r="S686" s="93">
        <v>0</v>
      </c>
      <c r="T686" s="93">
        <f>_xlfn.XLOOKUP(B686,'[3]Nur des jours'!$B:$B,'[3]Nur des jours'!$U:$U,"")</f>
        <v>0</v>
      </c>
      <c r="U686" s="93">
        <v>0</v>
      </c>
      <c r="V686" s="93">
        <v>0</v>
      </c>
      <c r="W686" s="93">
        <v>0</v>
      </c>
      <c r="X686" s="93">
        <v>0</v>
      </c>
      <c r="Y686" s="93">
        <v>0</v>
      </c>
      <c r="Z686" s="93">
        <v>0</v>
      </c>
      <c r="AA686" s="93">
        <v>0</v>
      </c>
      <c r="AB686" s="93">
        <v>0</v>
      </c>
      <c r="AC686" s="93">
        <f>_xlfn.XLOOKUP(B686,'[3]Nur des jours'!$B:$B,'[3]Nur des jours'!$N:$N,"")</f>
        <v>0</v>
      </c>
      <c r="AD686" s="93">
        <v>0</v>
      </c>
      <c r="AE686" s="93">
        <v>0</v>
      </c>
      <c r="AF686" s="93">
        <v>0.52823934960463192</v>
      </c>
      <c r="AG686" s="93"/>
      <c r="AH686" s="93">
        <v>0</v>
      </c>
      <c r="AI686" s="93">
        <v>0</v>
      </c>
      <c r="AJ686" s="93">
        <v>0</v>
      </c>
      <c r="AK686" s="93">
        <v>0</v>
      </c>
      <c r="AL686" s="93">
        <v>0</v>
      </c>
      <c r="AM686" s="49" t="s">
        <v>5559</v>
      </c>
      <c r="AN686" s="49"/>
      <c r="AO686" s="48" t="str" cm="1">
        <f t="array" ref="AO686">IFERROR(_xlfn.IFS(
AQ686="MPR ISSUE","PDH",
AQ686="BSS Hardware Issue","BSS",
AQ686="Sites strategiques, MLL, Pylone, etc.","ENVTECH",
AQ686="AKTIVCO DEFAUT GE &amp; POWER Cabinet","AKTIVCO",
AQ686="AKTIVCO Coupure ENEO &amp; Baisse de tension","AKTIVCO GRID ONLY",
AQ686="Coupure ENEO &amp; Baisse de tension","IHS GRID ONLY",
AQ686="Defaut GE &amp; POWER Cabinet","IHS",
AQ686="Sharing","Partners",
AQ686="Sites strategiques &amp; DataCenter","SST &amp; DC",
AQ686="Exclu","Exclu",
AQ686="SAT","SAT",
AQ686="SPARE-ISSUE","SPARE-ISSUE",
AQ686="Fiber CAmtel","TRANS_FO_CAMTEL",
AQ686="Fiber AOF","Fiber AOF",
AQ686="Projet OCM (HUAWEI)","TRAVAUX-HUAWEI",
AQ686="Projet OCM (NOKIA)","TRAVAUX-NOKIA",
AQ686="ACCESS-ISSUE","ACCESS-ISSUE",
AQ686="Projet OCM (ZTE, NOKIA, autres projets)","TRAVAUX OCM",
AQ686="No root CAuse","No root cause",
AQ686="ODU HS","PDH",
AQ686="IP &amp; VLAN","PDH",
AQ686="Warehouse HUAWEI","SPARE-ISSUE",
AQ686="SPARE-HS","SPARE-ISSUE",
AQ686="Power Telco","BSS",AQ686="no impacts","no impacts"
),"")</f>
        <v>No root cause</v>
      </c>
      <c r="AP686" s="48" t="str" cm="1">
        <f t="array" ref="AP686">IFERROR(_xlfn.IFS(
AQ686="MPR ISSUE","TX ISSUE",
AQ686="BSS Hardware Issue","RAN ISSUE",
AQ686="Sites strategiques, MLL, Pylone, etc.","ENVTECH",
AQ686="AKTIVCO DEFAUT GE &amp; POWER Cabinet","POWER ISSUE",
AQ686="AKTIVCO Coupure ENEO &amp; Baisse de tension","POWER ISSUE",
AQ686="Coupure ENEO &amp; Baisse de tension","POWER ISSUE",
AQ686="Defaut GE &amp; POWER Cabinet","POWER ISSUE",
AQ686="Sharing","POWER ISSUE",
AQ686="Sites strategiques &amp; DataCenter","POWER ISSUE",
AQ686="Exclu","Exclu",
AQ686="SAT","TX ISSUE",
AQ686="SPARE-ISSUE","SPARE-ISSUE",
AQ686="Fiber CAmtel","TX ISSUE",
AQ686="Fiber AOF","TX ISSUE",
AQ686="Projet OCM (HUAWEI)","TRAVAUX-HUAWEI",
AQ686="Projet OCM (NOKIA)","TRAVAUX -NOKIA",
AQ686="ACCESS-ISSUE","ACCESS-ISSUE",
AQ686="Projet OCM (ZTE, NOKIA, autres projets)","TRAVAUX OCM",
AQ686="No root CAuse","No root cause",
AQ686="ODU HS","TX ISSUE",
AQ686="IP &amp; VLAN","TX ISSUE",
AQ686="Warehouse HUAWEI","SPARE-ISSUE",
AQ686="SPARE-HS","SPARE-ISSUE",
AQ686="Power Telco","RAN ISSUE",AQ686="no impacts","no impacts"
),"")</f>
        <v>No root cause</v>
      </c>
      <c r="AQ686" s="126" t="s">
        <v>5344</v>
      </c>
      <c r="AR686" s="48" t="str" cm="1">
        <f t="array" ref="AR686">IFERROR(_xlfn.IFS(
AQ686="MPR ISSUE","ACTIVE",
AQ686="BSS Hardware Issue","ACTIVE",
AQ686="Sites strategiques, MLL, Pylone, etc.","PASSIVE",
AQ686="AKTIVCO DEFAUT GE &amp; POWER Cabinet","PASSIVE",
AQ686="AKTIVCO Coupure ENEO &amp; Baisse de tension","PASSIVE",
AQ686="Coupure ENEO &amp; Baisse de tension","PASSIVE",
AQ686="Defaut GE &amp; POWER Cabinet","PASSIVE",
AQ686="Sharing","PASSIVE",
AQ686="Sites strategiques &amp; DataCenter","PASSIVE",
AQ686="Exclu","Exclu",
AQ686="SAT","ACTIVE",
AQ686="SPARE-ISSUE","SPARE-ISSUE",
AQ686="Fiber CAmtel","ACTIVE",
AQ686="Fiber AOF","ACTIVE",
AQ686="Projet OCM (HUAWEI)","PLANNED WORKS",
AQ686="Projet OCM (NOKIA)","PLANNED WORKS",
AQ686="ACCESS-ISSUE","ACCESS-ISSUE",
AQ686="Projet OCM (ZTE, NOKIA, autres projets)","PLANNED WORKS",
AQ686="No root CAuse","No root cause",
AQ686="ODU HS","ACTIVE",
AQ686="IP &amp; VLAN","ACTIVE",
AQ686="Warehouse HUAWEI","SPARE-ISSUE",
AQ686="SPARE-HS","SPARE-ISSUE",
AQ686="Power Telco","ACTIVE", AQ686="no impacts","no impacts"
),"")</f>
        <v>No root cause</v>
      </c>
      <c r="AS686" s="92" t="s">
        <v>5537</v>
      </c>
      <c r="AT686" s="98" t="s">
        <v>4205</v>
      </c>
      <c r="AV686" s="17" t="s">
        <v>5537</v>
      </c>
      <c r="AW686" s="7" t="s">
        <v>5537</v>
      </c>
      <c r="AX686" s="6" t="s">
        <v>5537</v>
      </c>
      <c r="AY686" s="7"/>
      <c r="AZ686" s="3" t="s">
        <v>5537</v>
      </c>
      <c r="BA686" s="18" t="s">
        <v>5537</v>
      </c>
      <c r="BB686" s="18" t="s">
        <v>5537</v>
      </c>
      <c r="BC686" s="18" t="s">
        <v>5537</v>
      </c>
      <c r="BD686" s="18" t="s">
        <v>5537</v>
      </c>
      <c r="BE686" s="18" t="s">
        <v>5537</v>
      </c>
      <c r="BF686" s="18" t="s">
        <v>5537</v>
      </c>
      <c r="BG686" s="18" t="s">
        <v>5537</v>
      </c>
      <c r="BH686" s="18" t="s">
        <v>5537</v>
      </c>
      <c r="BI686" s="18" t="s">
        <v>5537</v>
      </c>
      <c r="BJ686" s="18" t="s">
        <v>5537</v>
      </c>
      <c r="BK686" s="18" t="s">
        <v>5537</v>
      </c>
      <c r="BL686" s="9" t="s">
        <v>5537</v>
      </c>
      <c r="BM686" s="14" t="s">
        <v>5537</v>
      </c>
      <c r="BN686" s="14" t="s">
        <v>5537</v>
      </c>
      <c r="BO686" s="14" t="str">
        <f>_xlfn.XLOOKUP(B686,'[4]cell downs 18042026 17h'!$B:$B,'[4]cell downs 18042026 17h'!$B:$B,"")</f>
        <v/>
      </c>
      <c r="BP686" s="14" t="str">
        <f>_xlfn.XLOOKUP(B686,'[5]Cells Huawei 19042026 15h'!$B:$B,'[5]Cells Huawei 19042026 15h'!$B:$B,"")</f>
        <v/>
      </c>
      <c r="BQ686" s="9" t="str">
        <f>_xlfn.XLOOKUP(B686,'[6]cells down 19042026 9H40'!$B:$B,'[6]cells down 19042026 9H40'!$B:$B,"")</f>
        <v>LIT_488</v>
      </c>
      <c r="BR686" s="9" t="s">
        <v>4205</v>
      </c>
      <c r="BS686" s="9" t="s">
        <v>12</v>
      </c>
      <c r="BT686" s="108"/>
    </row>
    <row r="687" spans="1:72" s="9" customFormat="1" x14ac:dyDescent="0.35">
      <c r="A687" s="3" t="s">
        <v>2763</v>
      </c>
      <c r="B687" s="25" t="s">
        <v>2764</v>
      </c>
      <c r="C687" s="3" t="str">
        <f>_xlfn.XLOOKUP(B687,'[1]daily break down'!$D:$D,'[1]daily break down'!$E:$E,"")</f>
        <v>CENTRE</v>
      </c>
      <c r="D687" s="3" t="s">
        <v>357</v>
      </c>
      <c r="E687" s="3" t="s">
        <v>5492</v>
      </c>
      <c r="F687" s="3" t="s">
        <v>37</v>
      </c>
      <c r="G687" s="3" t="s">
        <v>2765</v>
      </c>
      <c r="H687" s="34" t="str">
        <f>_xlfn.XLOOKUP(B687,[2]CALCULATION!$B:$B,[2]CALCULATION!$H:$H,"")</f>
        <v>ZTE</v>
      </c>
      <c r="I687" s="28">
        <v>5.7989687044313749</v>
      </c>
      <c r="J687" s="28">
        <v>0</v>
      </c>
      <c r="K687" s="28">
        <v>0</v>
      </c>
      <c r="L687" s="28">
        <v>8.9267777292663659</v>
      </c>
      <c r="M687" s="28">
        <v>10.734113225637996</v>
      </c>
      <c r="N687" s="28">
        <v>17.267209423770019</v>
      </c>
      <c r="O687" s="28">
        <v>0</v>
      </c>
      <c r="P687" s="28">
        <v>3.3758771291516494</v>
      </c>
      <c r="Q687" s="28">
        <v>3.4726145939452047</v>
      </c>
      <c r="R687" s="28">
        <v>6.2850815990503378E-2</v>
      </c>
      <c r="S687" s="93">
        <v>0</v>
      </c>
      <c r="T687" s="93">
        <f>_xlfn.XLOOKUP(B687,'[3]Nur des jours'!$B:$B,'[3]Nur des jours'!$U:$U,"")</f>
        <v>0</v>
      </c>
      <c r="U687" s="93">
        <v>1.2523613643692235</v>
      </c>
      <c r="V687" s="93">
        <v>0</v>
      </c>
      <c r="W687" s="93">
        <v>0</v>
      </c>
      <c r="X687" s="93">
        <v>0</v>
      </c>
      <c r="Y687" s="93">
        <v>0</v>
      </c>
      <c r="Z687" s="93">
        <v>0</v>
      </c>
      <c r="AA687" s="93">
        <v>18.449996147623082</v>
      </c>
      <c r="AB687" s="93">
        <v>22.360961296453247</v>
      </c>
      <c r="AC687" s="93">
        <f>_xlfn.XLOOKUP(B687,'[3]Nur des jours'!$B:$B,'[3]Nur des jours'!$N:$N,"")</f>
        <v>2.8467460256311474</v>
      </c>
      <c r="AD687" s="93">
        <v>2.8467460256311474</v>
      </c>
      <c r="AE687" s="93">
        <v>0</v>
      </c>
      <c r="AF687" s="93">
        <v>0.50166508291171208</v>
      </c>
      <c r="AG687" s="93"/>
      <c r="AH687" s="93">
        <v>0</v>
      </c>
      <c r="AI687" s="93">
        <v>0</v>
      </c>
      <c r="AJ687" s="93">
        <v>0</v>
      </c>
      <c r="AK687" s="93">
        <v>0</v>
      </c>
      <c r="AL687" s="93">
        <v>0</v>
      </c>
      <c r="AM687" s="49" t="s">
        <v>5559</v>
      </c>
      <c r="AN687" s="49"/>
      <c r="AO687" s="48" t="str" cm="1">
        <f t="array" ref="AO687">IFERROR(_xlfn.IFS(
AQ687="MPR ISSUE","PDH",
AQ687="BSS Hardware Issue","BSS",
AQ687="Sites strategiques, MLL, Pylone, etc.","ENVTECH",
AQ687="AKTIVCO DEFAUT GE &amp; POWER Cabinet","AKTIVCO",
AQ687="AKTIVCO Coupure ENEO &amp; Baisse de tension","AKTIVCO GRID ONLY",
AQ687="Coupure ENEO &amp; Baisse de tension","IHS GRID ONLY",
AQ687="Defaut GE &amp; POWER Cabinet","IHS",
AQ687="Sharing","Partners",
AQ687="Sites strategiques &amp; DataCenter","SST &amp; DC",
AQ687="Exclu","Exclu",
AQ687="SAT","SAT",
AQ687="SPARE-ISSUE","SPARE-ISSUE",
AQ687="Fiber CAmtel","TRANS_FO_CAMTEL",
AQ687="Fiber AOF","Fiber AOF",
AQ687="Projet OCM (HUAWEI)","TRAVAUX-HUAWEI",
AQ687="Projet OCM (NOKIA)","TRAVAUX-NOKIA",
AQ687="ACCESS-ISSUE","ACCESS-ISSUE",
AQ687="Projet OCM (ZTE, NOKIA, autres projets)","TRAVAUX OCM",
AQ687="No root CAuse","No root cause",
AQ687="ODU HS","PDH",
AQ687="IP &amp; VLAN","PDH",
AQ687="Warehouse HUAWEI","SPARE-ISSUE",
AQ687="SPARE-HS","SPARE-ISSUE",
AQ687="Power Telco","BSS",AQ687="no impacts","no impacts"
),"")</f>
        <v>No root cause</v>
      </c>
      <c r="AP687" s="48" t="str" cm="1">
        <f t="array" ref="AP687">IFERROR(_xlfn.IFS(
AQ687="MPR ISSUE","TX ISSUE",
AQ687="BSS Hardware Issue","RAN ISSUE",
AQ687="Sites strategiques, MLL, Pylone, etc.","ENVTECH",
AQ687="AKTIVCO DEFAUT GE &amp; POWER Cabinet","POWER ISSUE",
AQ687="AKTIVCO Coupure ENEO &amp; Baisse de tension","POWER ISSUE",
AQ687="Coupure ENEO &amp; Baisse de tension","POWER ISSUE",
AQ687="Defaut GE &amp; POWER Cabinet","POWER ISSUE",
AQ687="Sharing","POWER ISSUE",
AQ687="Sites strategiques &amp; DataCenter","POWER ISSUE",
AQ687="Exclu","Exclu",
AQ687="SAT","TX ISSUE",
AQ687="SPARE-ISSUE","SPARE-ISSUE",
AQ687="Fiber CAmtel","TX ISSUE",
AQ687="Fiber AOF","TX ISSUE",
AQ687="Projet OCM (HUAWEI)","TRAVAUX-HUAWEI",
AQ687="Projet OCM (NOKIA)","TRAVAUX -NOKIA",
AQ687="ACCESS-ISSUE","ACCESS-ISSUE",
AQ687="Projet OCM (ZTE, NOKIA, autres projets)","TRAVAUX OCM",
AQ687="No root CAuse","No root cause",
AQ687="ODU HS","TX ISSUE",
AQ687="IP &amp; VLAN","TX ISSUE",
AQ687="Warehouse HUAWEI","SPARE-ISSUE",
AQ687="SPARE-HS","SPARE-ISSUE",
AQ687="Power Telco","RAN ISSUE",AQ687="no impacts","no impacts"
),"")</f>
        <v>No root cause</v>
      </c>
      <c r="AQ687" s="67" t="s">
        <v>5344</v>
      </c>
      <c r="AR687" s="48" t="str" cm="1">
        <f t="array" ref="AR687">IFERROR(_xlfn.IFS(
AQ687="MPR ISSUE","ACTIVE",
AQ687="BSS Hardware Issue","ACTIVE",
AQ687="Sites strategiques, MLL, Pylone, etc.","PASSIVE",
AQ687="AKTIVCO DEFAUT GE &amp; POWER Cabinet","PASSIVE",
AQ687="AKTIVCO Coupure ENEO &amp; Baisse de tension","PASSIVE",
AQ687="Coupure ENEO &amp; Baisse de tension","PASSIVE",
AQ687="Defaut GE &amp; POWER Cabinet","PASSIVE",
AQ687="Sharing","PASSIVE",
AQ687="Sites strategiques &amp; DataCenter","PASSIVE",
AQ687="Exclu","Exclu",
AQ687="SAT","ACTIVE",
AQ687="SPARE-ISSUE","SPARE-ISSUE",
AQ687="Fiber CAmtel","ACTIVE",
AQ687="Fiber AOF","ACTIVE",
AQ687="Projet OCM (HUAWEI)","PLANNED WORKS",
AQ687="Projet OCM (NOKIA)","PLANNED WORKS",
AQ687="ACCESS-ISSUE","ACCESS-ISSUE",
AQ687="Projet OCM (ZTE, NOKIA, autres projets)","PLANNED WORKS",
AQ687="No root CAuse","No root cause",
AQ687="ODU HS","ACTIVE",
AQ687="IP &amp; VLAN","ACTIVE",
AQ687="Warehouse HUAWEI","SPARE-ISSUE",
AQ687="SPARE-HS","SPARE-ISSUE",
AQ687="Power Telco","ACTIVE", AQ687="no impacts","no impacts"
),"")</f>
        <v>No root cause</v>
      </c>
      <c r="AS687" s="92" t="s">
        <v>5537</v>
      </c>
      <c r="AT687" s="98" t="s">
        <v>2764</v>
      </c>
      <c r="AV687" s="17" t="s">
        <v>5537</v>
      </c>
      <c r="AW687" s="7" t="s">
        <v>5537</v>
      </c>
      <c r="AX687" s="6" t="s">
        <v>5537</v>
      </c>
      <c r="AY687" s="7"/>
      <c r="AZ687" s="3" t="s">
        <v>5537</v>
      </c>
      <c r="BA687" s="18" t="s">
        <v>5537</v>
      </c>
      <c r="BB687" s="18" t="s">
        <v>5537</v>
      </c>
      <c r="BC687" s="18" t="s">
        <v>5537</v>
      </c>
      <c r="BD687" s="18" t="s">
        <v>5537</v>
      </c>
      <c r="BE687" s="18" t="s">
        <v>5537</v>
      </c>
      <c r="BF687" s="18" t="s">
        <v>5537</v>
      </c>
      <c r="BG687" s="18" t="s">
        <v>5537</v>
      </c>
      <c r="BH687" s="18" t="s">
        <v>5537</v>
      </c>
      <c r="BI687" s="18" t="s">
        <v>5537</v>
      </c>
      <c r="BJ687" s="18" t="s">
        <v>5537</v>
      </c>
      <c r="BK687" s="18" t="s">
        <v>5537</v>
      </c>
      <c r="BL687" s="9" t="s">
        <v>5537</v>
      </c>
      <c r="BM687" s="14" t="s">
        <v>5537</v>
      </c>
      <c r="BN687" s="14" t="s">
        <v>5537</v>
      </c>
      <c r="BO687" s="14" t="str">
        <f>_xlfn.XLOOKUP(B687,'[4]cell downs 18042026 17h'!$B:$B,'[4]cell downs 18042026 17h'!$B:$B,"")</f>
        <v/>
      </c>
      <c r="BP687" s="14" t="str">
        <f>_xlfn.XLOOKUP(B687,'[5]Cells Huawei 19042026 15h'!$B:$B,'[5]Cells Huawei 19042026 15h'!$B:$B,"")</f>
        <v/>
      </c>
      <c r="BQ687" s="9" t="str">
        <f>_xlfn.XLOOKUP(B687,'[6]cells down 19042026 9H40'!$B:$B,'[6]cells down 19042026 9H40'!$B:$B,"")</f>
        <v/>
      </c>
      <c r="BR687" s="9" t="s">
        <v>5537</v>
      </c>
      <c r="BS687" s="9" t="s">
        <v>5537</v>
      </c>
      <c r="BT687" s="108"/>
    </row>
    <row r="688" spans="1:72" s="9" customFormat="1" x14ac:dyDescent="0.35">
      <c r="A688" s="1" t="s">
        <v>485</v>
      </c>
      <c r="B688" s="8" t="s">
        <v>486</v>
      </c>
      <c r="C688" s="3" t="str">
        <f>_xlfn.XLOOKUP(B688,'[1]daily break down'!$D:$D,'[1]daily break down'!$E:$E,"")</f>
        <v>Douala</v>
      </c>
      <c r="D688" s="1" t="s">
        <v>21</v>
      </c>
      <c r="E688" s="1" t="s">
        <v>30</v>
      </c>
      <c r="F688" s="3" t="s">
        <v>31</v>
      </c>
      <c r="G688" s="1" t="s">
        <v>32</v>
      </c>
      <c r="H688" s="34" t="str">
        <f>_xlfn.XLOOKUP(B688,[2]CALCULATION!$B:$B,[2]CALCULATION!$H:$H,"")</f>
        <v>ZTE</v>
      </c>
      <c r="I688" s="28">
        <v>0</v>
      </c>
      <c r="J688" s="28">
        <v>0</v>
      </c>
      <c r="K688" s="28">
        <v>0</v>
      </c>
      <c r="L688" s="28">
        <v>0</v>
      </c>
      <c r="M688" s="28">
        <v>0</v>
      </c>
      <c r="N688" s="28">
        <v>0</v>
      </c>
      <c r="O688" s="28">
        <v>0</v>
      </c>
      <c r="P688" s="28">
        <v>4.8246383759520368</v>
      </c>
      <c r="Q688" s="28">
        <v>0</v>
      </c>
      <c r="R688" s="28">
        <v>0</v>
      </c>
      <c r="S688" s="93">
        <v>0</v>
      </c>
      <c r="T688" s="93">
        <f>_xlfn.XLOOKUP(B688,'[3]Nur des jours'!$B:$B,'[3]Nur des jours'!$U:$U,"")</f>
        <v>0</v>
      </c>
      <c r="U688" s="93">
        <v>0</v>
      </c>
      <c r="V688" s="93">
        <v>0</v>
      </c>
      <c r="W688" s="93">
        <v>0</v>
      </c>
      <c r="X688" s="93">
        <v>0</v>
      </c>
      <c r="Y688" s="93">
        <v>0</v>
      </c>
      <c r="Z688" s="93">
        <v>0</v>
      </c>
      <c r="AA688" s="93">
        <v>0</v>
      </c>
      <c r="AB688" s="93">
        <v>0</v>
      </c>
      <c r="AC688" s="93">
        <f>_xlfn.XLOOKUP(B688,'[3]Nur des jours'!$B:$B,'[3]Nur des jours'!$N:$N,"")</f>
        <v>11.36542149283885</v>
      </c>
      <c r="AD688" s="93">
        <v>11.36542149283885</v>
      </c>
      <c r="AE688" s="93">
        <v>0</v>
      </c>
      <c r="AF688" s="93">
        <v>0.49836559342299341</v>
      </c>
      <c r="AG688" s="93"/>
      <c r="AH688" s="93">
        <v>0</v>
      </c>
      <c r="AI688" s="93">
        <v>0</v>
      </c>
      <c r="AJ688" s="93">
        <v>0</v>
      </c>
      <c r="AK688" s="93">
        <v>0</v>
      </c>
      <c r="AL688" s="93">
        <v>0</v>
      </c>
      <c r="AM688" s="49" t="s">
        <v>5559</v>
      </c>
      <c r="AN688" s="49"/>
      <c r="AO688" s="48" t="str" cm="1">
        <f t="array" ref="AO688">IFERROR(_xlfn.IFS(
AQ688="MPR ISSUE","PDH",
AQ688="BSS Hardware Issue","BSS",
AQ688="Sites strategiques, MLL, Pylone, etc.","ENVTECH",
AQ688="AKTIVCO DEFAUT GE &amp; POWER Cabinet","AKTIVCO",
AQ688="AKTIVCO Coupure ENEO &amp; Baisse de tension","AKTIVCO GRID ONLY",
AQ688="Coupure ENEO &amp; Baisse de tension","IHS GRID ONLY",
AQ688="Defaut GE &amp; POWER Cabinet","IHS",
AQ688="Sharing","Partners",
AQ688="Sites strategiques &amp; DataCenter","SST &amp; DC",
AQ688="Exclu","Exclu",
AQ688="SAT","SAT",
AQ688="SPARE-ISSUE","SPARE-ISSUE",
AQ688="Fiber CAmtel","TRANS_FO_CAMTEL",
AQ688="Fiber AOF","Fiber AOF",
AQ688="Projet OCM (HUAWEI)","TRAVAUX-HUAWEI",
AQ688="Projet OCM (NOKIA)","TRAVAUX-NOKIA",
AQ688="ACCESS-ISSUE","ACCESS-ISSUE",
AQ688="Projet OCM (ZTE, NOKIA, autres projets)","TRAVAUX OCM",
AQ688="No root CAuse","No root cause",
AQ688="ODU HS","PDH",
AQ688="IP &amp; VLAN","PDH",
AQ688="Warehouse HUAWEI","SPARE-ISSUE",
AQ688="SPARE-HS","SPARE-ISSUE",
AQ688="Power Telco","BSS",AQ688="no impacts","no impacts"
),"")</f>
        <v>No root cause</v>
      </c>
      <c r="AP688" s="48" t="str" cm="1">
        <f t="array" ref="AP688">IFERROR(_xlfn.IFS(
AQ688="MPR ISSUE","TX ISSUE",
AQ688="BSS Hardware Issue","RAN ISSUE",
AQ688="Sites strategiques, MLL, Pylone, etc.","ENVTECH",
AQ688="AKTIVCO DEFAUT GE &amp; POWER Cabinet","POWER ISSUE",
AQ688="AKTIVCO Coupure ENEO &amp; Baisse de tension","POWER ISSUE",
AQ688="Coupure ENEO &amp; Baisse de tension","POWER ISSUE",
AQ688="Defaut GE &amp; POWER Cabinet","POWER ISSUE",
AQ688="Sharing","POWER ISSUE",
AQ688="Sites strategiques &amp; DataCenter","POWER ISSUE",
AQ688="Exclu","Exclu",
AQ688="SAT","TX ISSUE",
AQ688="SPARE-ISSUE","SPARE-ISSUE",
AQ688="Fiber CAmtel","TX ISSUE",
AQ688="Fiber AOF","TX ISSUE",
AQ688="Projet OCM (HUAWEI)","TRAVAUX-HUAWEI",
AQ688="Projet OCM (NOKIA)","TRAVAUX -NOKIA",
AQ688="ACCESS-ISSUE","ACCESS-ISSUE",
AQ688="Projet OCM (ZTE, NOKIA, autres projets)","TRAVAUX OCM",
AQ688="No root CAuse","No root cause",
AQ688="ODU HS","TX ISSUE",
AQ688="IP &amp; VLAN","TX ISSUE",
AQ688="Warehouse HUAWEI","SPARE-ISSUE",
AQ688="SPARE-HS","SPARE-ISSUE",
AQ688="Power Telco","RAN ISSUE",AQ688="no impacts","no impacts"
),"")</f>
        <v>No root cause</v>
      </c>
      <c r="AQ688" s="67" t="s">
        <v>5344</v>
      </c>
      <c r="AR688" s="48" t="str" cm="1">
        <f t="array" ref="AR688">IFERROR(_xlfn.IFS(
AQ688="MPR ISSUE","ACTIVE",
AQ688="BSS Hardware Issue","ACTIVE",
AQ688="Sites strategiques, MLL, Pylone, etc.","PASSIVE",
AQ688="AKTIVCO DEFAUT GE &amp; POWER Cabinet","PASSIVE",
AQ688="AKTIVCO Coupure ENEO &amp; Baisse de tension","PASSIVE",
AQ688="Coupure ENEO &amp; Baisse de tension","PASSIVE",
AQ688="Defaut GE &amp; POWER Cabinet","PASSIVE",
AQ688="Sharing","PASSIVE",
AQ688="Sites strategiques &amp; DataCenter","PASSIVE",
AQ688="Exclu","Exclu",
AQ688="SAT","ACTIVE",
AQ688="SPARE-ISSUE","SPARE-ISSUE",
AQ688="Fiber CAmtel","ACTIVE",
AQ688="Fiber AOF","ACTIVE",
AQ688="Projet OCM (HUAWEI)","PLANNED WORKS",
AQ688="Projet OCM (NOKIA)","PLANNED WORKS",
AQ688="ACCESS-ISSUE","ACCESS-ISSUE",
AQ688="Projet OCM (ZTE, NOKIA, autres projets)","PLANNED WORKS",
AQ688="No root CAuse","No root cause",
AQ688="ODU HS","ACTIVE",
AQ688="IP &amp; VLAN","ACTIVE",
AQ688="Warehouse HUAWEI","SPARE-ISSUE",
AQ688="SPARE-HS","SPARE-ISSUE",
AQ688="Power Telco","ACTIVE", AQ688="no impacts","no impacts"
),"")</f>
        <v>No root cause</v>
      </c>
      <c r="AS688" s="92" t="s">
        <v>5537</v>
      </c>
      <c r="AT688" s="98" t="s">
        <v>486</v>
      </c>
      <c r="AV688" s="17" t="s">
        <v>5537</v>
      </c>
      <c r="AW688" s="7" t="s">
        <v>5537</v>
      </c>
      <c r="AX688" s="6" t="s">
        <v>5537</v>
      </c>
      <c r="AY688" s="7"/>
      <c r="AZ688" s="3" t="s">
        <v>5537</v>
      </c>
      <c r="BA688" s="18" t="s">
        <v>5537</v>
      </c>
      <c r="BB688" s="18" t="s">
        <v>5537</v>
      </c>
      <c r="BC688" s="18" t="s">
        <v>5537</v>
      </c>
      <c r="BD688" s="18" t="s">
        <v>5537</v>
      </c>
      <c r="BE688" s="18" t="s">
        <v>5537</v>
      </c>
      <c r="BF688" s="18" t="s">
        <v>5537</v>
      </c>
      <c r="BG688" s="18" t="s">
        <v>5537</v>
      </c>
      <c r="BH688" s="18" t="s">
        <v>5537</v>
      </c>
      <c r="BI688" s="18" t="s">
        <v>5537</v>
      </c>
      <c r="BJ688" s="18" t="s">
        <v>5537</v>
      </c>
      <c r="BK688" s="18" t="s">
        <v>5537</v>
      </c>
      <c r="BL688" s="9" t="s">
        <v>5537</v>
      </c>
      <c r="BM688" s="14" t="s">
        <v>5537</v>
      </c>
      <c r="BN688" s="14" t="s">
        <v>5537</v>
      </c>
      <c r="BO688" s="14" t="str">
        <f>_xlfn.XLOOKUP(B688,'[4]cell downs 18042026 17h'!$B:$B,'[4]cell downs 18042026 17h'!$B:$B,"")</f>
        <v/>
      </c>
      <c r="BP688" s="14" t="str">
        <f>_xlfn.XLOOKUP(B688,'[5]Cells Huawei 19042026 15h'!$B:$B,'[5]Cells Huawei 19042026 15h'!$B:$B,"")</f>
        <v/>
      </c>
      <c r="BQ688" s="9" t="str">
        <f>_xlfn.XLOOKUP(B688,'[6]cells down 19042026 9H40'!$B:$B,'[6]cells down 19042026 9H40'!$B:$B,"")</f>
        <v/>
      </c>
      <c r="BR688" s="9" t="s">
        <v>5537</v>
      </c>
      <c r="BS688" s="9" t="s">
        <v>12</v>
      </c>
      <c r="BT688" s="108"/>
    </row>
    <row r="689" spans="1:72" s="9" customFormat="1" x14ac:dyDescent="0.35">
      <c r="A689" s="1" t="s">
        <v>4984</v>
      </c>
      <c r="B689" s="8" t="s">
        <v>4985</v>
      </c>
      <c r="C689" s="3" t="str">
        <f>_xlfn.XLOOKUP(B689,'[1]daily break down'!$D:$D,'[1]daily break down'!$E:$E,"")</f>
        <v>Douala</v>
      </c>
      <c r="D689" s="1" t="s">
        <v>11</v>
      </c>
      <c r="E689" s="1" t="s">
        <v>12</v>
      </c>
      <c r="F689" s="3" t="s">
        <v>31</v>
      </c>
      <c r="G689" s="1" t="s">
        <v>32</v>
      </c>
      <c r="H689" s="34" t="str">
        <f>_xlfn.XLOOKUP(B689,[2]CALCULATION!$B:$B,[2]CALCULATION!$H:$H,"")</f>
        <v>ZTE</v>
      </c>
      <c r="I689" s="28">
        <v>0</v>
      </c>
      <c r="J689" s="28">
        <v>0</v>
      </c>
      <c r="K689" s="28">
        <v>0</v>
      </c>
      <c r="L689" s="28">
        <v>0</v>
      </c>
      <c r="M689" s="28">
        <v>0</v>
      </c>
      <c r="N689" s="28">
        <v>0</v>
      </c>
      <c r="O689" s="28">
        <v>0</v>
      </c>
      <c r="P689" s="28">
        <v>0</v>
      </c>
      <c r="Q689" s="28">
        <v>0</v>
      </c>
      <c r="R689" s="28">
        <v>4.8544764619770371</v>
      </c>
      <c r="S689" s="93">
        <v>0</v>
      </c>
      <c r="T689" s="93">
        <f>_xlfn.XLOOKUP(B689,'[3]Nur des jours'!$B:$B,'[3]Nur des jours'!$U:$U,"")</f>
        <v>0</v>
      </c>
      <c r="U689" s="93">
        <v>0</v>
      </c>
      <c r="V689" s="93">
        <v>0</v>
      </c>
      <c r="W689" s="93">
        <v>0</v>
      </c>
      <c r="X689" s="93">
        <v>0</v>
      </c>
      <c r="Y689" s="93">
        <v>0</v>
      </c>
      <c r="Z689" s="93">
        <v>1.9788376094717119</v>
      </c>
      <c r="AA689" s="93">
        <v>0</v>
      </c>
      <c r="AB689" s="93">
        <v>0</v>
      </c>
      <c r="AC689" s="93">
        <f>_xlfn.XLOOKUP(B689,'[3]Nur des jours'!$B:$B,'[3]Nur des jours'!$N:$N,"")</f>
        <v>0</v>
      </c>
      <c r="AD689" s="93">
        <v>0</v>
      </c>
      <c r="AE689" s="93">
        <v>0</v>
      </c>
      <c r="AF689" s="93">
        <v>0.48477526374513813</v>
      </c>
      <c r="AG689" s="93"/>
      <c r="AH689" s="93">
        <v>0</v>
      </c>
      <c r="AI689" s="93">
        <v>0</v>
      </c>
      <c r="AJ689" s="93">
        <v>0</v>
      </c>
      <c r="AK689" s="93">
        <v>0</v>
      </c>
      <c r="AL689" s="93">
        <v>0</v>
      </c>
      <c r="AM689" s="49" t="s">
        <v>5559</v>
      </c>
      <c r="AN689" s="49"/>
      <c r="AO689" s="48" t="str" cm="1">
        <f t="array" ref="AO689">IFERROR(_xlfn.IFS(
AQ689="MPR ISSUE","PDH",
AQ689="BSS Hardware Issue","BSS",
AQ689="Sites strategiques, MLL, Pylone, etc.","ENVTECH",
AQ689="AKTIVCO DEFAUT GE &amp; POWER Cabinet","AKTIVCO",
AQ689="AKTIVCO Coupure ENEO &amp; Baisse de tension","AKTIVCO GRID ONLY",
AQ689="Coupure ENEO &amp; Baisse de tension","IHS GRID ONLY",
AQ689="Defaut GE &amp; POWER Cabinet","IHS",
AQ689="Sharing","Partners",
AQ689="Sites strategiques &amp; DataCenter","SST &amp; DC",
AQ689="Exclu","Exclu",
AQ689="SAT","SAT",
AQ689="SPARE-ISSUE","SPARE-ISSUE",
AQ689="Fiber CAmtel","TRANS_FO_CAMTEL",
AQ689="Fiber AOF","Fiber AOF",
AQ689="Projet OCM (HUAWEI)","TRAVAUX-HUAWEI",
AQ689="Projet OCM (NOKIA)","TRAVAUX-NOKIA",
AQ689="ACCESS-ISSUE","ACCESS-ISSUE",
AQ689="Projet OCM (ZTE, NOKIA, autres projets)","TRAVAUX OCM",
AQ689="No root CAuse","No root cause",
AQ689="ODU HS","PDH",
AQ689="IP &amp; VLAN","PDH",
AQ689="Warehouse HUAWEI","SPARE-ISSUE",
AQ689="SPARE-HS","SPARE-ISSUE",
AQ689="Power Telco","BSS",AQ689="no impacts","no impacts"
),"")</f>
        <v>No root cause</v>
      </c>
      <c r="AP689" s="48" t="str" cm="1">
        <f t="array" ref="AP689">IFERROR(_xlfn.IFS(
AQ689="MPR ISSUE","TX ISSUE",
AQ689="BSS Hardware Issue","RAN ISSUE",
AQ689="Sites strategiques, MLL, Pylone, etc.","ENVTECH",
AQ689="AKTIVCO DEFAUT GE &amp; POWER Cabinet","POWER ISSUE",
AQ689="AKTIVCO Coupure ENEO &amp; Baisse de tension","POWER ISSUE",
AQ689="Coupure ENEO &amp; Baisse de tension","POWER ISSUE",
AQ689="Defaut GE &amp; POWER Cabinet","POWER ISSUE",
AQ689="Sharing","POWER ISSUE",
AQ689="Sites strategiques &amp; DataCenter","POWER ISSUE",
AQ689="Exclu","Exclu",
AQ689="SAT","TX ISSUE",
AQ689="SPARE-ISSUE","SPARE-ISSUE",
AQ689="Fiber CAmtel","TX ISSUE",
AQ689="Fiber AOF","TX ISSUE",
AQ689="Projet OCM (HUAWEI)","TRAVAUX-HUAWEI",
AQ689="Projet OCM (NOKIA)","TRAVAUX -NOKIA",
AQ689="ACCESS-ISSUE","ACCESS-ISSUE",
AQ689="Projet OCM (ZTE, NOKIA, autres projets)","TRAVAUX OCM",
AQ689="No root CAuse","No root cause",
AQ689="ODU HS","TX ISSUE",
AQ689="IP &amp; VLAN","TX ISSUE",
AQ689="Warehouse HUAWEI","SPARE-ISSUE",
AQ689="SPARE-HS","SPARE-ISSUE",
AQ689="Power Telco","RAN ISSUE",AQ689="no impacts","no impacts"
),"")</f>
        <v>No root cause</v>
      </c>
      <c r="AQ689" s="126" t="s">
        <v>5344</v>
      </c>
      <c r="AR689" s="48" t="str" cm="1">
        <f t="array" ref="AR689">IFERROR(_xlfn.IFS(
AQ689="MPR ISSUE","ACTIVE",
AQ689="BSS Hardware Issue","ACTIVE",
AQ689="Sites strategiques, MLL, Pylone, etc.","PASSIVE",
AQ689="AKTIVCO DEFAUT GE &amp; POWER Cabinet","PASSIVE",
AQ689="AKTIVCO Coupure ENEO &amp; Baisse de tension","PASSIVE",
AQ689="Coupure ENEO &amp; Baisse de tension","PASSIVE",
AQ689="Defaut GE &amp; POWER Cabinet","PASSIVE",
AQ689="Sharing","PASSIVE",
AQ689="Sites strategiques &amp; DataCenter","PASSIVE",
AQ689="Exclu","Exclu",
AQ689="SAT","ACTIVE",
AQ689="SPARE-ISSUE","SPARE-ISSUE",
AQ689="Fiber CAmtel","ACTIVE",
AQ689="Fiber AOF","ACTIVE",
AQ689="Projet OCM (HUAWEI)","PLANNED WORKS",
AQ689="Projet OCM (NOKIA)","PLANNED WORKS",
AQ689="ACCESS-ISSUE","ACCESS-ISSUE",
AQ689="Projet OCM (ZTE, NOKIA, autres projets)","PLANNED WORKS",
AQ689="No root CAuse","No root cause",
AQ689="ODU HS","ACTIVE",
AQ689="IP &amp; VLAN","ACTIVE",
AQ689="Warehouse HUAWEI","SPARE-ISSUE",
AQ689="SPARE-HS","SPARE-ISSUE",
AQ689="Power Telco","ACTIVE", AQ689="no impacts","no impacts"
),"")</f>
        <v>No root cause</v>
      </c>
      <c r="AS689" s="92" t="s">
        <v>5537</v>
      </c>
      <c r="AT689" s="98" t="s">
        <v>4985</v>
      </c>
      <c r="AV689" s="17" t="s">
        <v>5537</v>
      </c>
      <c r="AW689" s="7" t="s">
        <v>5537</v>
      </c>
      <c r="AX689" s="6" t="s">
        <v>5537</v>
      </c>
      <c r="AY689" s="7"/>
      <c r="AZ689" s="3" t="s">
        <v>5537</v>
      </c>
      <c r="BA689" s="18" t="s">
        <v>5537</v>
      </c>
      <c r="BB689" s="18" t="s">
        <v>5537</v>
      </c>
      <c r="BC689" s="18" t="s">
        <v>5537</v>
      </c>
      <c r="BD689" s="18" t="s">
        <v>5537</v>
      </c>
      <c r="BE689" s="18" t="s">
        <v>5537</v>
      </c>
      <c r="BF689" s="18" t="s">
        <v>5537</v>
      </c>
      <c r="BG689" s="18" t="s">
        <v>5537</v>
      </c>
      <c r="BH689" s="18" t="s">
        <v>5537</v>
      </c>
      <c r="BI689" s="18" t="s">
        <v>5537</v>
      </c>
      <c r="BJ689" s="18" t="s">
        <v>5537</v>
      </c>
      <c r="BK689" s="18" t="s">
        <v>5537</v>
      </c>
      <c r="BL689" s="9" t="s">
        <v>5537</v>
      </c>
      <c r="BM689" s="14" t="s">
        <v>5537</v>
      </c>
      <c r="BN689" s="14" t="s">
        <v>5537</v>
      </c>
      <c r="BO689" s="14" t="str">
        <f>_xlfn.XLOOKUP(B689,'[4]cell downs 18042026 17h'!$B:$B,'[4]cell downs 18042026 17h'!$B:$B,"")</f>
        <v/>
      </c>
      <c r="BP689" s="14" t="str">
        <f>_xlfn.XLOOKUP(B689,'[5]Cells Huawei 19042026 15h'!$B:$B,'[5]Cells Huawei 19042026 15h'!$B:$B,"")</f>
        <v/>
      </c>
      <c r="BQ689" s="9" t="str">
        <f>_xlfn.XLOOKUP(B689,'[6]cells down 19042026 9H40'!$B:$B,'[6]cells down 19042026 9H40'!$B:$B,"")</f>
        <v/>
      </c>
      <c r="BR689" s="9" t="s">
        <v>4985</v>
      </c>
      <c r="BS689" s="9" t="s">
        <v>12</v>
      </c>
      <c r="BT689" s="108"/>
    </row>
    <row r="690" spans="1:72" s="9" customFormat="1" x14ac:dyDescent="0.35">
      <c r="A690" s="1" t="s">
        <v>2912</v>
      </c>
      <c r="B690" s="8" t="s">
        <v>2913</v>
      </c>
      <c r="C690" s="3" t="str">
        <f>_xlfn.XLOOKUP(B690,'[1]daily break down'!$D:$D,'[1]daily break down'!$E:$E,"")</f>
        <v>Maroua</v>
      </c>
      <c r="D690" s="1" t="s">
        <v>11</v>
      </c>
      <c r="E690" s="1" t="s">
        <v>12</v>
      </c>
      <c r="F690" s="3" t="s">
        <v>55</v>
      </c>
      <c r="G690" s="1" t="s">
        <v>84</v>
      </c>
      <c r="H690" s="32" t="str">
        <f>_xlfn.XLOOKUP(B690,[2]CALCULATION!$B:$B,[2]CALCULATION!$H:$H,"")</f>
        <v>Huawei</v>
      </c>
      <c r="I690" s="28">
        <v>0.16336931738734653</v>
      </c>
      <c r="J690" s="28">
        <v>0.75981000647770047</v>
      </c>
      <c r="K690" s="28">
        <v>0</v>
      </c>
      <c r="L690" s="28">
        <v>0</v>
      </c>
      <c r="M690" s="28">
        <v>0</v>
      </c>
      <c r="N690" s="28">
        <v>0</v>
      </c>
      <c r="O690" s="28">
        <v>0</v>
      </c>
      <c r="P690" s="28">
        <v>0</v>
      </c>
      <c r="Q690" s="28">
        <v>0</v>
      </c>
      <c r="R690" s="28">
        <v>0</v>
      </c>
      <c r="S690" s="93">
        <v>0</v>
      </c>
      <c r="T690" s="93">
        <f>_xlfn.XLOOKUP(B690,'[3]Nur des jours'!$B:$B,'[3]Nur des jours'!$U:$U,"")</f>
        <v>0</v>
      </c>
      <c r="U690" s="93">
        <v>0</v>
      </c>
      <c r="V690" s="93">
        <v>0</v>
      </c>
      <c r="W690" s="93">
        <v>0</v>
      </c>
      <c r="X690" s="93">
        <v>0</v>
      </c>
      <c r="Y690" s="93">
        <v>0</v>
      </c>
      <c r="Z690" s="93">
        <v>0</v>
      </c>
      <c r="AA690" s="93">
        <v>0</v>
      </c>
      <c r="AB690" s="93">
        <v>0</v>
      </c>
      <c r="AC690" s="93">
        <f>_xlfn.XLOOKUP(B690,'[3]Nur des jours'!$B:$B,'[3]Nur des jours'!$N:$N,"")</f>
        <v>0.66831605470945943</v>
      </c>
      <c r="AD690" s="93">
        <v>0.66831605470945943</v>
      </c>
      <c r="AE690" s="93">
        <v>0</v>
      </c>
      <c r="AF690" s="93">
        <v>0.47075689218766492</v>
      </c>
      <c r="AG690" s="93"/>
      <c r="AH690" s="93">
        <v>0</v>
      </c>
      <c r="AI690" s="93">
        <v>0</v>
      </c>
      <c r="AJ690" s="93">
        <v>0</v>
      </c>
      <c r="AK690" s="93">
        <v>0</v>
      </c>
      <c r="AL690" s="93">
        <v>0</v>
      </c>
      <c r="AM690" s="49" t="s">
        <v>5559</v>
      </c>
      <c r="AN690" s="49"/>
      <c r="AO690" s="48" t="str" cm="1">
        <f t="array" ref="AO690">IFERROR(_xlfn.IFS(
AQ690="MPR ISSUE","PDH",
AQ690="BSS Hardware Issue","BSS",
AQ690="Sites strategiques, MLL, Pylone, etc.","ENVTECH",
AQ690="AKTIVCO DEFAUT GE &amp; POWER Cabinet","AKTIVCO",
AQ690="AKTIVCO Coupure ENEO &amp; Baisse de tension","AKTIVCO GRID ONLY",
AQ690="Coupure ENEO &amp; Baisse de tension","IHS GRID ONLY",
AQ690="Defaut GE &amp; POWER Cabinet","IHS",
AQ690="Sharing","Partners",
AQ690="Sites strategiques &amp; DataCenter","SST &amp; DC",
AQ690="Exclu","Exclu",
AQ690="SAT","SAT",
AQ690="SPARE-ISSUE","SPARE-ISSUE",
AQ690="Fiber CAmtel","TRANS_FO_CAMTEL",
AQ690="Fiber AOF","Fiber AOF",
AQ690="Projet OCM (HUAWEI)","TRAVAUX-HUAWEI",
AQ690="Projet OCM (NOKIA)","TRAVAUX-NOKIA",
AQ690="ACCESS-ISSUE","ACCESS-ISSUE",
AQ690="Projet OCM (ZTE, NOKIA, autres projets)","TRAVAUX OCM",
AQ690="No root CAuse","No root cause",
AQ690="ODU HS","PDH",
AQ690="IP &amp; VLAN","PDH",
AQ690="Warehouse HUAWEI","SPARE-ISSUE",
AQ690="SPARE-HS","SPARE-ISSUE",
AQ690="Power Telco","BSS",AQ690="no impacts","no impacts"
),"")</f>
        <v>No root cause</v>
      </c>
      <c r="AP690" s="48" t="str" cm="1">
        <f t="array" ref="AP690">IFERROR(_xlfn.IFS(
AQ690="MPR ISSUE","TX ISSUE",
AQ690="BSS Hardware Issue","RAN ISSUE",
AQ690="Sites strategiques, MLL, Pylone, etc.","ENVTECH",
AQ690="AKTIVCO DEFAUT GE &amp; POWER Cabinet","POWER ISSUE",
AQ690="AKTIVCO Coupure ENEO &amp; Baisse de tension","POWER ISSUE",
AQ690="Coupure ENEO &amp; Baisse de tension","POWER ISSUE",
AQ690="Defaut GE &amp; POWER Cabinet","POWER ISSUE",
AQ690="Sharing","POWER ISSUE",
AQ690="Sites strategiques &amp; DataCenter","POWER ISSUE",
AQ690="Exclu","Exclu",
AQ690="SAT","TX ISSUE",
AQ690="SPARE-ISSUE","SPARE-ISSUE",
AQ690="Fiber CAmtel","TX ISSUE",
AQ690="Fiber AOF","TX ISSUE",
AQ690="Projet OCM (HUAWEI)","TRAVAUX-HUAWEI",
AQ690="Projet OCM (NOKIA)","TRAVAUX -NOKIA",
AQ690="ACCESS-ISSUE","ACCESS-ISSUE",
AQ690="Projet OCM (ZTE, NOKIA, autres projets)","TRAVAUX OCM",
AQ690="No root CAuse","No root cause",
AQ690="ODU HS","TX ISSUE",
AQ690="IP &amp; VLAN","TX ISSUE",
AQ690="Warehouse HUAWEI","SPARE-ISSUE",
AQ690="SPARE-HS","SPARE-ISSUE",
AQ690="Power Telco","RAN ISSUE",AQ690="no impacts","no impacts"
),"")</f>
        <v>No root cause</v>
      </c>
      <c r="AQ690" s="126" t="s">
        <v>5344</v>
      </c>
      <c r="AR690" s="48" t="str" cm="1">
        <f t="array" ref="AR690">IFERROR(_xlfn.IFS(
AQ690="MPR ISSUE","ACTIVE",
AQ690="BSS Hardware Issue","ACTIVE",
AQ690="Sites strategiques, MLL, Pylone, etc.","PASSIVE",
AQ690="AKTIVCO DEFAUT GE &amp; POWER Cabinet","PASSIVE",
AQ690="AKTIVCO Coupure ENEO &amp; Baisse de tension","PASSIVE",
AQ690="Coupure ENEO &amp; Baisse de tension","PASSIVE",
AQ690="Defaut GE &amp; POWER Cabinet","PASSIVE",
AQ690="Sharing","PASSIVE",
AQ690="Sites strategiques &amp; DataCenter","PASSIVE",
AQ690="Exclu","Exclu",
AQ690="SAT","ACTIVE",
AQ690="SPARE-ISSUE","SPARE-ISSUE",
AQ690="Fiber CAmtel","ACTIVE",
AQ690="Fiber AOF","ACTIVE",
AQ690="Projet OCM (HUAWEI)","PLANNED WORKS",
AQ690="Projet OCM (NOKIA)","PLANNED WORKS",
AQ690="ACCESS-ISSUE","ACCESS-ISSUE",
AQ690="Projet OCM (ZTE, NOKIA, autres projets)","PLANNED WORKS",
AQ690="No root CAuse","No root cause",
AQ690="ODU HS","ACTIVE",
AQ690="IP &amp; VLAN","ACTIVE",
AQ690="Warehouse HUAWEI","SPARE-ISSUE",
AQ690="SPARE-HS","SPARE-ISSUE",
AQ690="Power Telco","ACTIVE", AQ690="no impacts","no impacts"
),"")</f>
        <v>No root cause</v>
      </c>
      <c r="AS690" s="92" t="s">
        <v>5537</v>
      </c>
      <c r="AT690" s="98" t="s">
        <v>2913</v>
      </c>
      <c r="AV690" s="17" t="s">
        <v>5537</v>
      </c>
      <c r="AW690" s="7" t="s">
        <v>5537</v>
      </c>
      <c r="AX690" s="6" t="s">
        <v>5537</v>
      </c>
      <c r="AY690" s="7"/>
      <c r="AZ690" s="3" t="s">
        <v>5537</v>
      </c>
      <c r="BA690" s="18" t="s">
        <v>5537</v>
      </c>
      <c r="BB690" s="18" t="s">
        <v>5537</v>
      </c>
      <c r="BC690" s="18" t="s">
        <v>5537</v>
      </c>
      <c r="BD690" s="18" t="s">
        <v>5537</v>
      </c>
      <c r="BE690" s="18" t="s">
        <v>5537</v>
      </c>
      <c r="BF690" s="18" t="s">
        <v>5537</v>
      </c>
      <c r="BG690" s="18" t="s">
        <v>5537</v>
      </c>
      <c r="BH690" s="18" t="s">
        <v>5537</v>
      </c>
      <c r="BI690" s="18" t="s">
        <v>5537</v>
      </c>
      <c r="BJ690" s="18" t="s">
        <v>5537</v>
      </c>
      <c r="BK690" s="18" t="s">
        <v>5537</v>
      </c>
      <c r="BL690" s="9" t="s">
        <v>5537</v>
      </c>
      <c r="BM690" s="14" t="s">
        <v>5537</v>
      </c>
      <c r="BN690" s="14" t="s">
        <v>5537</v>
      </c>
      <c r="BO690" s="14" t="str">
        <f>_xlfn.XLOOKUP(B690,'[4]cell downs 18042026 17h'!$B:$B,'[4]cell downs 18042026 17h'!$B:$B,"")</f>
        <v/>
      </c>
      <c r="BP690" s="14" t="str">
        <f>_xlfn.XLOOKUP(B690,'[5]Cells Huawei 19042026 15h'!$B:$B,'[5]Cells Huawei 19042026 15h'!$B:$B,"")</f>
        <v/>
      </c>
      <c r="BQ690" s="9" t="str">
        <f>_xlfn.XLOOKUP(B690,'[6]cells down 19042026 9H40'!$B:$B,'[6]cells down 19042026 9H40'!$B:$B,"")</f>
        <v/>
      </c>
      <c r="BR690" s="9" t="s">
        <v>2913</v>
      </c>
      <c r="BS690" s="9" t="s">
        <v>12</v>
      </c>
      <c r="BT690" s="108"/>
    </row>
    <row r="691" spans="1:72" s="9" customFormat="1" x14ac:dyDescent="0.35">
      <c r="A691" s="1" t="s">
        <v>4491</v>
      </c>
      <c r="B691" s="1" t="s">
        <v>4492</v>
      </c>
      <c r="C691" s="3" t="str">
        <f>_xlfn.XLOOKUP(B691,'[1]daily break down'!$D:$D,'[1]daily break down'!$E:$E,"")</f>
        <v>Yaounde</v>
      </c>
      <c r="D691" s="1" t="s">
        <v>21</v>
      </c>
      <c r="E691" s="1" t="s">
        <v>22</v>
      </c>
      <c r="F691" s="3" t="s">
        <v>37</v>
      </c>
      <c r="G691" s="1" t="s">
        <v>38</v>
      </c>
      <c r="H691" s="34" t="str">
        <f>_xlfn.XLOOKUP(B691,[2]CALCULATION!$B:$B,[2]CALCULATION!$H:$H,"")</f>
        <v>ZTE</v>
      </c>
      <c r="I691" s="28">
        <v>0</v>
      </c>
      <c r="J691" s="28">
        <v>25.540135346842337</v>
      </c>
      <c r="K691" s="28">
        <v>0</v>
      </c>
      <c r="L691" s="28">
        <v>0.73241532618218019</v>
      </c>
      <c r="M691" s="28">
        <v>0</v>
      </c>
      <c r="N691" s="28">
        <v>0</v>
      </c>
      <c r="O691" s="28">
        <v>0</v>
      </c>
      <c r="P691" s="28">
        <v>3.0703444024963402</v>
      </c>
      <c r="Q691" s="28">
        <v>3.4680309788176342</v>
      </c>
      <c r="R691" s="28">
        <v>7.7279394349276345E-2</v>
      </c>
      <c r="S691" s="93">
        <v>0</v>
      </c>
      <c r="T691" s="93">
        <f>_xlfn.XLOOKUP(B691,'[3]Nur des jours'!$B:$B,'[3]Nur des jours'!$U:$U,"")</f>
        <v>13.868556899607057</v>
      </c>
      <c r="U691" s="93">
        <v>1.083035130823867</v>
      </c>
      <c r="V691" s="93">
        <v>7.4212117580250725</v>
      </c>
      <c r="W691" s="93">
        <v>13.868556899607057</v>
      </c>
      <c r="X691" s="93">
        <v>23.865849534718482</v>
      </c>
      <c r="Y691" s="93">
        <v>3.6561910550661622E-3</v>
      </c>
      <c r="Z691" s="93">
        <v>0</v>
      </c>
      <c r="AA691" s="93">
        <v>0.12293719484181012</v>
      </c>
      <c r="AB691" s="93">
        <v>1.373871752945641</v>
      </c>
      <c r="AC691" s="93">
        <f>_xlfn.XLOOKUP(B691,'[3]Nur des jours'!$B:$B,'[3]Nur des jours'!$N:$N,"")</f>
        <v>0</v>
      </c>
      <c r="AD691" s="93">
        <v>0</v>
      </c>
      <c r="AE691" s="93">
        <v>0</v>
      </c>
      <c r="AF691" s="93">
        <v>0.45404542380426449</v>
      </c>
      <c r="AG691" s="93"/>
      <c r="AH691" s="93">
        <v>0</v>
      </c>
      <c r="AI691" s="93">
        <v>0</v>
      </c>
      <c r="AJ691" s="93">
        <v>0</v>
      </c>
      <c r="AK691" s="93">
        <v>0</v>
      </c>
      <c r="AL691" s="93">
        <v>0</v>
      </c>
      <c r="AM691" s="49" t="s">
        <v>5598</v>
      </c>
      <c r="AN691" s="49" t="s">
        <v>5536</v>
      </c>
      <c r="AO691" s="48" t="str" cm="1">
        <f t="array" ref="AO691">IFERROR(_xlfn.IFS(
AQ691="MPR ISSUE","PDH",
AQ691="BSS Hardware Issue","BSS",
AQ691="Sites strategiques, MLL, Pylone, etc.","ENVTECH",
AQ691="AKTIVCO DEFAUT GE &amp; POWER Cabinet","AKTIVCO",
AQ691="AKTIVCO Coupure ENEO &amp; Baisse de tension","AKTIVCO GRID ONLY",
AQ691="Coupure ENEO &amp; Baisse de tension","IHS GRID ONLY",
AQ691="Defaut GE &amp; POWER Cabinet","IHS",
AQ691="Sharing","Partners",
AQ691="Sites strategiques &amp; DataCenter","SST &amp; DC",
AQ691="Exclu","Exclu",
AQ691="SAT","SAT",
AQ691="SPARE-ISSUE","SPARE-ISSUE",
AQ691="Fiber CAmtel","TRANS_FO_CAMTEL",
AQ691="Fiber AOF","Fiber AOF",
AQ691="Projet OCM (HUAWEI)","TRAVAUX-HUAWEI",
AQ691="Projet OCM (NOKIA)","TRAVAUX-NOKIA",
AQ691="ACCESS-ISSUE","ACCESS-ISSUE",
AQ691="Projet OCM (ZTE, NOKIA, autres projets)","TRAVAUX OCM",
AQ691="No root CAuse","No root cause",
AQ691="ODU HS","PDH",
AQ691="IP &amp; VLAN","PDH",
AQ691="Warehouse HUAWEI","SPARE-ISSUE",
AQ691="SPARE-HS","SPARE-ISSUE",
AQ691="Power Telco","BSS",AQ691="no impacts","no impacts"
),"")</f>
        <v>Exclu</v>
      </c>
      <c r="AP691" s="48" t="str" cm="1">
        <f t="array" ref="AP691">IFERROR(_xlfn.IFS(
AQ691="MPR ISSUE","TX ISSUE",
AQ691="BSS Hardware Issue","RAN ISSUE",
AQ691="Sites strategiques, MLL, Pylone, etc.","ENVTECH",
AQ691="AKTIVCO DEFAUT GE &amp; POWER Cabinet","POWER ISSUE",
AQ691="AKTIVCO Coupure ENEO &amp; Baisse de tension","POWER ISSUE",
AQ691="Coupure ENEO &amp; Baisse de tension","POWER ISSUE",
AQ691="Defaut GE &amp; POWER Cabinet","POWER ISSUE",
AQ691="Sharing","POWER ISSUE",
AQ691="Sites strategiques &amp; DataCenter","POWER ISSUE",
AQ691="Exclu","Exclu",
AQ691="SAT","TX ISSUE",
AQ691="SPARE-ISSUE","SPARE-ISSUE",
AQ691="Fiber CAmtel","TX ISSUE",
AQ691="Fiber AOF","TX ISSUE",
AQ691="Projet OCM (HUAWEI)","TRAVAUX-HUAWEI",
AQ691="Projet OCM (NOKIA)","TRAVAUX -NOKIA",
AQ691="ACCESS-ISSUE","ACCESS-ISSUE",
AQ691="Projet OCM (ZTE, NOKIA, autres projets)","TRAVAUX OCM",
AQ691="No root CAuse","No root cause",
AQ691="ODU HS","TX ISSUE",
AQ691="IP &amp; VLAN","TX ISSUE",
AQ691="Warehouse HUAWEI","SPARE-ISSUE",
AQ691="SPARE-HS","SPARE-ISSUE",
AQ691="Power Telco","RAN ISSUE",AQ691="no impacts","no impacts"
),"")</f>
        <v>Exclu</v>
      </c>
      <c r="AQ691" s="67" t="s">
        <v>5598</v>
      </c>
      <c r="AR691" s="48" t="str" cm="1">
        <f t="array" ref="AR691">IFERROR(_xlfn.IFS(
AQ691="MPR ISSUE","ACTIVE",
AQ691="BSS Hardware Issue","ACTIVE",
AQ691="Sites strategiques, MLL, Pylone, etc.","PASSIVE",
AQ691="AKTIVCO DEFAUT GE &amp; POWER Cabinet","PASSIVE",
AQ691="AKTIVCO Coupure ENEO &amp; Baisse de tension","PASSIVE",
AQ691="Coupure ENEO &amp; Baisse de tension","PASSIVE",
AQ691="Defaut GE &amp; POWER Cabinet","PASSIVE",
AQ691="Sharing","PASSIVE",
AQ691="Sites strategiques &amp; DataCenter","PASSIVE",
AQ691="Exclu","Exclu",
AQ691="SAT","ACTIVE",
AQ691="SPARE-ISSUE","SPARE-ISSUE",
AQ691="Fiber CAmtel","ACTIVE",
AQ691="Fiber AOF","ACTIVE",
AQ691="Projet OCM (HUAWEI)","PLANNED WORKS",
AQ691="Projet OCM (NOKIA)","PLANNED WORKS",
AQ691="ACCESS-ISSUE","ACCESS-ISSUE",
AQ691="Projet OCM (ZTE, NOKIA, autres projets)","PLANNED WORKS",
AQ691="No root CAuse","No root cause",
AQ691="ODU HS","ACTIVE",
AQ691="IP &amp; VLAN","ACTIVE",
AQ691="Warehouse HUAWEI","SPARE-ISSUE",
AQ691="SPARE-HS","SPARE-ISSUE",
AQ691="Power Telco","ACTIVE", AQ691="no impacts","no impacts"
),"")</f>
        <v>Exclu</v>
      </c>
      <c r="AS691" s="92" t="s">
        <v>5537</v>
      </c>
      <c r="AT691" s="98" t="s">
        <v>4492</v>
      </c>
      <c r="AV691" s="17" t="s">
        <v>5537</v>
      </c>
      <c r="AW691" s="7" t="s">
        <v>5537</v>
      </c>
      <c r="AX691" s="6" t="s">
        <v>5537</v>
      </c>
      <c r="AY691" s="7"/>
      <c r="AZ691" s="3" t="s">
        <v>5537</v>
      </c>
      <c r="BA691" s="18" t="s">
        <v>5537</v>
      </c>
      <c r="BB691" s="18" t="s">
        <v>5537</v>
      </c>
      <c r="BC691" s="18" t="s">
        <v>5537</v>
      </c>
      <c r="BD691" s="18" t="s">
        <v>5537</v>
      </c>
      <c r="BE691" s="18" t="s">
        <v>5537</v>
      </c>
      <c r="BF691" s="18" t="s">
        <v>5537</v>
      </c>
      <c r="BG691" s="18" t="s">
        <v>5537</v>
      </c>
      <c r="BH691" s="18" t="s">
        <v>5537</v>
      </c>
      <c r="BI691" s="18" t="s">
        <v>5537</v>
      </c>
      <c r="BJ691" s="18" t="s">
        <v>5537</v>
      </c>
      <c r="BK691" s="18" t="s">
        <v>5537</v>
      </c>
      <c r="BL691" s="9" t="s">
        <v>5537</v>
      </c>
      <c r="BM691" s="14" t="s">
        <v>5537</v>
      </c>
      <c r="BN691" s="14" t="s">
        <v>5537</v>
      </c>
      <c r="BO691" s="14" t="str">
        <f>_xlfn.XLOOKUP(B691,'[4]cell downs 18042026 17h'!$B:$B,'[4]cell downs 18042026 17h'!$B:$B,"")</f>
        <v/>
      </c>
      <c r="BP691" s="14" t="str">
        <f>_xlfn.XLOOKUP(B691,'[5]Cells Huawei 19042026 15h'!$B:$B,'[5]Cells Huawei 19042026 15h'!$B:$B,"")</f>
        <v/>
      </c>
      <c r="BQ691" s="9" t="str">
        <f>_xlfn.XLOOKUP(B691,'[6]cells down 19042026 9H40'!$B:$B,'[6]cells down 19042026 9H40'!$B:$B,"")</f>
        <v/>
      </c>
      <c r="BR691" s="9" t="s">
        <v>5537</v>
      </c>
      <c r="BS691" s="9" t="s">
        <v>1129</v>
      </c>
      <c r="BT691" s="108"/>
    </row>
    <row r="692" spans="1:72" s="9" customFormat="1" x14ac:dyDescent="0.35">
      <c r="A692" s="1" t="s">
        <v>1909</v>
      </c>
      <c r="B692" s="8" t="s">
        <v>1910</v>
      </c>
      <c r="C692" s="3" t="str">
        <f>_xlfn.XLOOKUP(B692,'[1]daily break down'!$D:$D,'[1]daily break down'!$E:$E,"")</f>
        <v>Yaounde</v>
      </c>
      <c r="D692" s="1" t="s">
        <v>21</v>
      </c>
      <c r="E692" s="1" t="s">
        <v>36</v>
      </c>
      <c r="F692" s="3" t="s">
        <v>37</v>
      </c>
      <c r="G692" s="1" t="s">
        <v>38</v>
      </c>
      <c r="H692" s="34" t="str">
        <f>_xlfn.XLOOKUP(B692,[2]CALCULATION!$B:$B,[2]CALCULATION!$H:$H,"")</f>
        <v>ZTE</v>
      </c>
      <c r="I692" s="28">
        <v>0</v>
      </c>
      <c r="J692" s="28">
        <v>0</v>
      </c>
      <c r="K692" s="28">
        <v>0</v>
      </c>
      <c r="L692" s="28">
        <v>0.75479834947051272</v>
      </c>
      <c r="M692" s="28">
        <v>0</v>
      </c>
      <c r="N692" s="28">
        <v>0</v>
      </c>
      <c r="O692" s="28">
        <v>0</v>
      </c>
      <c r="P692" s="28">
        <v>3.0678296564535885</v>
      </c>
      <c r="Q692" s="28">
        <v>4.0241465558323561</v>
      </c>
      <c r="R692" s="28">
        <v>0.35994755060168376</v>
      </c>
      <c r="S692" s="93">
        <v>0</v>
      </c>
      <c r="T692" s="93">
        <f>_xlfn.XLOOKUP(B692,'[3]Nur des jours'!$B:$B,'[3]Nur des jours'!$U:$U,"")</f>
        <v>0</v>
      </c>
      <c r="U692" s="93">
        <v>1.0569424112455164</v>
      </c>
      <c r="V692" s="93">
        <v>0</v>
      </c>
      <c r="W692" s="93">
        <v>0</v>
      </c>
      <c r="X692" s="93">
        <v>0</v>
      </c>
      <c r="Y692" s="93">
        <v>0</v>
      </c>
      <c r="Z692" s="93">
        <v>0</v>
      </c>
      <c r="AA692" s="93">
        <v>0</v>
      </c>
      <c r="AB692" s="93">
        <v>0.93996213256171612</v>
      </c>
      <c r="AC692" s="93">
        <f>_xlfn.XLOOKUP(B692,'[3]Nur des jours'!$B:$B,'[3]Nur des jours'!$N:$N,"")</f>
        <v>0</v>
      </c>
      <c r="AD692" s="93">
        <v>0</v>
      </c>
      <c r="AE692" s="93">
        <v>0</v>
      </c>
      <c r="AF692" s="93">
        <v>0.43476570414315985</v>
      </c>
      <c r="AG692" s="93"/>
      <c r="AH692" s="93">
        <v>0</v>
      </c>
      <c r="AI692" s="93">
        <v>0</v>
      </c>
      <c r="AJ692" s="93">
        <v>0</v>
      </c>
      <c r="AK692" s="93">
        <v>0</v>
      </c>
      <c r="AL692" s="93">
        <v>0</v>
      </c>
      <c r="AM692" s="49" t="s">
        <v>5559</v>
      </c>
      <c r="AN692" s="49"/>
      <c r="AO692" s="48" t="str" cm="1">
        <f t="array" ref="AO692">IFERROR(_xlfn.IFS(
AQ692="MPR ISSUE","PDH",
AQ692="BSS Hardware Issue","BSS",
AQ692="Sites strategiques, MLL, Pylone, etc.","ENVTECH",
AQ692="AKTIVCO DEFAUT GE &amp; POWER Cabinet","AKTIVCO",
AQ692="AKTIVCO Coupure ENEO &amp; Baisse de tension","AKTIVCO GRID ONLY",
AQ692="Coupure ENEO &amp; Baisse de tension","IHS GRID ONLY",
AQ692="Defaut GE &amp; POWER Cabinet","IHS",
AQ692="Sharing","Partners",
AQ692="Sites strategiques &amp; DataCenter","SST &amp; DC",
AQ692="Exclu","Exclu",
AQ692="SAT","SAT",
AQ692="SPARE-ISSUE","SPARE-ISSUE",
AQ692="Fiber CAmtel","TRANS_FO_CAMTEL",
AQ692="Fiber AOF","Fiber AOF",
AQ692="Projet OCM (HUAWEI)","TRAVAUX-HUAWEI",
AQ692="Projet OCM (NOKIA)","TRAVAUX-NOKIA",
AQ692="ACCESS-ISSUE","ACCESS-ISSUE",
AQ692="Projet OCM (ZTE, NOKIA, autres projets)","TRAVAUX OCM",
AQ692="No root CAuse","No root cause",
AQ692="ODU HS","PDH",
AQ692="IP &amp; VLAN","PDH",
AQ692="Warehouse HUAWEI","SPARE-ISSUE",
AQ692="SPARE-HS","SPARE-ISSUE",
AQ692="Power Telco","BSS",AQ692="no impacts","no impacts"
),"")</f>
        <v>No root cause</v>
      </c>
      <c r="AP692" s="48" t="str" cm="1">
        <f t="array" ref="AP692">IFERROR(_xlfn.IFS(
AQ692="MPR ISSUE","TX ISSUE",
AQ692="BSS Hardware Issue","RAN ISSUE",
AQ692="Sites strategiques, MLL, Pylone, etc.","ENVTECH",
AQ692="AKTIVCO DEFAUT GE &amp; POWER Cabinet","POWER ISSUE",
AQ692="AKTIVCO Coupure ENEO &amp; Baisse de tension","POWER ISSUE",
AQ692="Coupure ENEO &amp; Baisse de tension","POWER ISSUE",
AQ692="Defaut GE &amp; POWER Cabinet","POWER ISSUE",
AQ692="Sharing","POWER ISSUE",
AQ692="Sites strategiques &amp; DataCenter","POWER ISSUE",
AQ692="Exclu","Exclu",
AQ692="SAT","TX ISSUE",
AQ692="SPARE-ISSUE","SPARE-ISSUE",
AQ692="Fiber CAmtel","TX ISSUE",
AQ692="Fiber AOF","TX ISSUE",
AQ692="Projet OCM (HUAWEI)","TRAVAUX-HUAWEI",
AQ692="Projet OCM (NOKIA)","TRAVAUX -NOKIA",
AQ692="ACCESS-ISSUE","ACCESS-ISSUE",
AQ692="Projet OCM (ZTE, NOKIA, autres projets)","TRAVAUX OCM",
AQ692="No root CAuse","No root cause",
AQ692="ODU HS","TX ISSUE",
AQ692="IP &amp; VLAN","TX ISSUE",
AQ692="Warehouse HUAWEI","SPARE-ISSUE",
AQ692="SPARE-HS","SPARE-ISSUE",
AQ692="Power Telco","RAN ISSUE",AQ692="no impacts","no impacts"
),"")</f>
        <v>No root cause</v>
      </c>
      <c r="AQ692" s="67" t="s">
        <v>5344</v>
      </c>
      <c r="AR692" s="48" t="str" cm="1">
        <f t="array" ref="AR692">IFERROR(_xlfn.IFS(
AQ692="MPR ISSUE","ACTIVE",
AQ692="BSS Hardware Issue","ACTIVE",
AQ692="Sites strategiques, MLL, Pylone, etc.","PASSIVE",
AQ692="AKTIVCO DEFAUT GE &amp; POWER Cabinet","PASSIVE",
AQ692="AKTIVCO Coupure ENEO &amp; Baisse de tension","PASSIVE",
AQ692="Coupure ENEO &amp; Baisse de tension","PASSIVE",
AQ692="Defaut GE &amp; POWER Cabinet","PASSIVE",
AQ692="Sharing","PASSIVE",
AQ692="Sites strategiques &amp; DataCenter","PASSIVE",
AQ692="Exclu","Exclu",
AQ692="SAT","ACTIVE",
AQ692="SPARE-ISSUE","SPARE-ISSUE",
AQ692="Fiber CAmtel","ACTIVE",
AQ692="Fiber AOF","ACTIVE",
AQ692="Projet OCM (HUAWEI)","PLANNED WORKS",
AQ692="Projet OCM (NOKIA)","PLANNED WORKS",
AQ692="ACCESS-ISSUE","ACCESS-ISSUE",
AQ692="Projet OCM (ZTE, NOKIA, autres projets)","PLANNED WORKS",
AQ692="No root CAuse","No root cause",
AQ692="ODU HS","ACTIVE",
AQ692="IP &amp; VLAN","ACTIVE",
AQ692="Warehouse HUAWEI","SPARE-ISSUE",
AQ692="SPARE-HS","SPARE-ISSUE",
AQ692="Power Telco","ACTIVE", AQ692="no impacts","no impacts"
),"")</f>
        <v>No root cause</v>
      </c>
      <c r="AS692" s="92" t="s">
        <v>5537</v>
      </c>
      <c r="AT692" s="98" t="s">
        <v>1910</v>
      </c>
      <c r="AV692" s="17" t="s">
        <v>5537</v>
      </c>
      <c r="AW692" s="7" t="s">
        <v>5537</v>
      </c>
      <c r="AX692" s="6" t="s">
        <v>5537</v>
      </c>
      <c r="AY692" s="7"/>
      <c r="AZ692" s="3" t="s">
        <v>5537</v>
      </c>
      <c r="BA692" s="18" t="s">
        <v>5537</v>
      </c>
      <c r="BB692" s="18" t="s">
        <v>5537</v>
      </c>
      <c r="BC692" s="18" t="s">
        <v>5537</v>
      </c>
      <c r="BD692" s="18" t="s">
        <v>5537</v>
      </c>
      <c r="BE692" s="18" t="s">
        <v>5537</v>
      </c>
      <c r="BF692" s="18" t="s">
        <v>5537</v>
      </c>
      <c r="BG692" s="18" t="s">
        <v>5537</v>
      </c>
      <c r="BH692" s="18" t="s">
        <v>5537</v>
      </c>
      <c r="BI692" s="18" t="s">
        <v>5537</v>
      </c>
      <c r="BJ692" s="18" t="s">
        <v>5537</v>
      </c>
      <c r="BK692" s="18" t="s">
        <v>5537</v>
      </c>
      <c r="BL692" s="9" t="s">
        <v>5537</v>
      </c>
      <c r="BM692" s="14" t="s">
        <v>5537</v>
      </c>
      <c r="BN692" s="14" t="s">
        <v>5537</v>
      </c>
      <c r="BO692" s="14" t="str">
        <f>_xlfn.XLOOKUP(B692,'[4]cell downs 18042026 17h'!$B:$B,'[4]cell downs 18042026 17h'!$B:$B,"")</f>
        <v/>
      </c>
      <c r="BP692" s="14" t="str">
        <f>_xlfn.XLOOKUP(B692,'[5]Cells Huawei 19042026 15h'!$B:$B,'[5]Cells Huawei 19042026 15h'!$B:$B,"")</f>
        <v/>
      </c>
      <c r="BQ692" s="9" t="str">
        <f>_xlfn.XLOOKUP(B692,'[6]cells down 19042026 9H40'!$B:$B,'[6]cells down 19042026 9H40'!$B:$B,"")</f>
        <v/>
      </c>
      <c r="BR692" s="9" t="s">
        <v>5537</v>
      </c>
      <c r="BS692" s="9" t="s">
        <v>318</v>
      </c>
      <c r="BT692" s="108"/>
    </row>
    <row r="693" spans="1:72" s="9" customFormat="1" x14ac:dyDescent="0.35">
      <c r="A693" s="1" t="s">
        <v>1915</v>
      </c>
      <c r="B693" s="8" t="s">
        <v>1916</v>
      </c>
      <c r="C693" s="3" t="str">
        <f>_xlfn.XLOOKUP(B693,'[1]daily break down'!$D:$D,'[1]daily break down'!$E:$E,"")</f>
        <v>Douala</v>
      </c>
      <c r="D693" s="1" t="s">
        <v>11</v>
      </c>
      <c r="E693" s="1" t="s">
        <v>12</v>
      </c>
      <c r="F693" s="3" t="s">
        <v>31</v>
      </c>
      <c r="G693" s="1" t="s">
        <v>32</v>
      </c>
      <c r="H693" s="34" t="str">
        <f>_xlfn.XLOOKUP(B693,[2]CALCULATION!$B:$B,[2]CALCULATION!$H:$H,"")</f>
        <v>ZTE</v>
      </c>
      <c r="I693" s="28">
        <v>0</v>
      </c>
      <c r="J693" s="28">
        <v>0</v>
      </c>
      <c r="K693" s="28">
        <v>0</v>
      </c>
      <c r="L693" s="28">
        <v>0</v>
      </c>
      <c r="M693" s="28">
        <v>0</v>
      </c>
      <c r="N693" s="28">
        <v>0.29781013774387655</v>
      </c>
      <c r="O693" s="28">
        <v>0.443130355874019</v>
      </c>
      <c r="P693" s="28">
        <v>0</v>
      </c>
      <c r="Q693" s="28">
        <v>0.29470683411665022</v>
      </c>
      <c r="R693" s="28">
        <v>1.1911157054272863</v>
      </c>
      <c r="S693" s="93">
        <v>0</v>
      </c>
      <c r="T693" s="93">
        <f>_xlfn.XLOOKUP(B693,'[3]Nur des jours'!$B:$B,'[3]Nur des jours'!$U:$U,"")</f>
        <v>0.59346223101134898</v>
      </c>
      <c r="U693" s="93">
        <v>0.60519771254419363</v>
      </c>
      <c r="V693" s="93">
        <v>46.252957055985036</v>
      </c>
      <c r="W693" s="93">
        <v>0.59346223101134898</v>
      </c>
      <c r="X693" s="93">
        <v>0.14986816310107798</v>
      </c>
      <c r="Y693" s="93">
        <v>0</v>
      </c>
      <c r="Z693" s="93">
        <v>0</v>
      </c>
      <c r="AA693" s="93">
        <v>0</v>
      </c>
      <c r="AB693" s="93">
        <v>0</v>
      </c>
      <c r="AC693" s="93">
        <f>_xlfn.XLOOKUP(B693,'[3]Nur des jours'!$B:$B,'[3]Nur des jours'!$N:$N,"")</f>
        <v>0.14630114743759898</v>
      </c>
      <c r="AD693" s="93">
        <v>0.14630114743759898</v>
      </c>
      <c r="AE693" s="93">
        <v>0</v>
      </c>
      <c r="AF693" s="93">
        <v>0.41789372005490316</v>
      </c>
      <c r="AG693" s="93"/>
      <c r="AH693" s="93">
        <v>0</v>
      </c>
      <c r="AI693" s="93">
        <v>0</v>
      </c>
      <c r="AJ693" s="93">
        <v>0</v>
      </c>
      <c r="AK693" s="93">
        <v>0</v>
      </c>
      <c r="AL693" s="93">
        <v>0</v>
      </c>
      <c r="AM693" s="49" t="s">
        <v>5559</v>
      </c>
      <c r="AN693" s="49"/>
      <c r="AO693" s="48" t="str" cm="1">
        <f t="array" ref="AO693">IFERROR(_xlfn.IFS(
AQ693="MPR ISSUE","PDH",
AQ693="BSS Hardware Issue","BSS",
AQ693="Sites strategiques, MLL, Pylone, etc.","ENVTECH",
AQ693="AKTIVCO DEFAUT GE &amp; POWER Cabinet","AKTIVCO",
AQ693="AKTIVCO Coupure ENEO &amp; Baisse de tension","AKTIVCO GRID ONLY",
AQ693="Coupure ENEO &amp; Baisse de tension","IHS GRID ONLY",
AQ693="Defaut GE &amp; POWER Cabinet","IHS",
AQ693="Sharing","Partners",
AQ693="Sites strategiques &amp; DataCenter","SST &amp; DC",
AQ693="Exclu","Exclu",
AQ693="SAT","SAT",
AQ693="SPARE-ISSUE","SPARE-ISSUE",
AQ693="Fiber CAmtel","TRANS_FO_CAMTEL",
AQ693="Fiber AOF","Fiber AOF",
AQ693="Projet OCM (HUAWEI)","TRAVAUX-HUAWEI",
AQ693="Projet OCM (NOKIA)","TRAVAUX-NOKIA",
AQ693="ACCESS-ISSUE","ACCESS-ISSUE",
AQ693="Projet OCM (ZTE, NOKIA, autres projets)","TRAVAUX OCM",
AQ693="No root CAuse","No root cause",
AQ693="ODU HS","PDH",
AQ693="IP &amp; VLAN","PDH",
AQ693="Warehouse HUAWEI","SPARE-ISSUE",
AQ693="SPARE-HS","SPARE-ISSUE",
AQ693="Power Telco","BSS",AQ693="no impacts","no impacts"
),"")</f>
        <v>No root cause</v>
      </c>
      <c r="AP693" s="48" t="str" cm="1">
        <f t="array" ref="AP693">IFERROR(_xlfn.IFS(
AQ693="MPR ISSUE","TX ISSUE",
AQ693="BSS Hardware Issue","RAN ISSUE",
AQ693="Sites strategiques, MLL, Pylone, etc.","ENVTECH",
AQ693="AKTIVCO DEFAUT GE &amp; POWER Cabinet","POWER ISSUE",
AQ693="AKTIVCO Coupure ENEO &amp; Baisse de tension","POWER ISSUE",
AQ693="Coupure ENEO &amp; Baisse de tension","POWER ISSUE",
AQ693="Defaut GE &amp; POWER Cabinet","POWER ISSUE",
AQ693="Sharing","POWER ISSUE",
AQ693="Sites strategiques &amp; DataCenter","POWER ISSUE",
AQ693="Exclu","Exclu",
AQ693="SAT","TX ISSUE",
AQ693="SPARE-ISSUE","SPARE-ISSUE",
AQ693="Fiber CAmtel","TX ISSUE",
AQ693="Fiber AOF","TX ISSUE",
AQ693="Projet OCM (HUAWEI)","TRAVAUX-HUAWEI",
AQ693="Projet OCM (NOKIA)","TRAVAUX -NOKIA",
AQ693="ACCESS-ISSUE","ACCESS-ISSUE",
AQ693="Projet OCM (ZTE, NOKIA, autres projets)","TRAVAUX OCM",
AQ693="No root CAuse","No root cause",
AQ693="ODU HS","TX ISSUE",
AQ693="IP &amp; VLAN","TX ISSUE",
AQ693="Warehouse HUAWEI","SPARE-ISSUE",
AQ693="SPARE-HS","SPARE-ISSUE",
AQ693="Power Telco","RAN ISSUE",AQ693="no impacts","no impacts"
),"")</f>
        <v>No root cause</v>
      </c>
      <c r="AQ693" s="126" t="s">
        <v>5344</v>
      </c>
      <c r="AR693" s="48" t="str" cm="1">
        <f t="array" ref="AR693">IFERROR(_xlfn.IFS(
AQ693="MPR ISSUE","ACTIVE",
AQ693="BSS Hardware Issue","ACTIVE",
AQ693="Sites strategiques, MLL, Pylone, etc.","PASSIVE",
AQ693="AKTIVCO DEFAUT GE &amp; POWER Cabinet","PASSIVE",
AQ693="AKTIVCO Coupure ENEO &amp; Baisse de tension","PASSIVE",
AQ693="Coupure ENEO &amp; Baisse de tension","PASSIVE",
AQ693="Defaut GE &amp; POWER Cabinet","PASSIVE",
AQ693="Sharing","PASSIVE",
AQ693="Sites strategiques &amp; DataCenter","PASSIVE",
AQ693="Exclu","Exclu",
AQ693="SAT","ACTIVE",
AQ693="SPARE-ISSUE","SPARE-ISSUE",
AQ693="Fiber CAmtel","ACTIVE",
AQ693="Fiber AOF","ACTIVE",
AQ693="Projet OCM (HUAWEI)","PLANNED WORKS",
AQ693="Projet OCM (NOKIA)","PLANNED WORKS",
AQ693="ACCESS-ISSUE","ACCESS-ISSUE",
AQ693="Projet OCM (ZTE, NOKIA, autres projets)","PLANNED WORKS",
AQ693="No root CAuse","No root cause",
AQ693="ODU HS","ACTIVE",
AQ693="IP &amp; VLAN","ACTIVE",
AQ693="Warehouse HUAWEI","SPARE-ISSUE",
AQ693="SPARE-HS","SPARE-ISSUE",
AQ693="Power Telco","ACTIVE", AQ693="no impacts","no impacts"
),"")</f>
        <v>No root cause</v>
      </c>
      <c r="AS693" s="92" t="s">
        <v>5537</v>
      </c>
      <c r="AT693" s="98" t="s">
        <v>1916</v>
      </c>
      <c r="AV693" s="17" t="s">
        <v>5537</v>
      </c>
      <c r="AW693" s="7" t="s">
        <v>5537</v>
      </c>
      <c r="AX693" s="6" t="s">
        <v>5537</v>
      </c>
      <c r="AY693" s="7"/>
      <c r="AZ693" s="3" t="s">
        <v>5537</v>
      </c>
      <c r="BA693" s="18" t="s">
        <v>5537</v>
      </c>
      <c r="BB693" s="18" t="s">
        <v>5537</v>
      </c>
      <c r="BC693" s="18" t="s">
        <v>5537</v>
      </c>
      <c r="BD693" s="18" t="s">
        <v>5537</v>
      </c>
      <c r="BE693" s="18" t="s">
        <v>5537</v>
      </c>
      <c r="BF693" s="18" t="s">
        <v>5537</v>
      </c>
      <c r="BG693" s="18" t="s">
        <v>5537</v>
      </c>
      <c r="BH693" s="18" t="s">
        <v>5537</v>
      </c>
      <c r="BI693" s="18" t="s">
        <v>5537</v>
      </c>
      <c r="BJ693" s="18" t="s">
        <v>5537</v>
      </c>
      <c r="BK693" s="18" t="s">
        <v>5537</v>
      </c>
      <c r="BL693" s="9" t="s">
        <v>5537</v>
      </c>
      <c r="BM693" s="14" t="s">
        <v>5537</v>
      </c>
      <c r="BN693" s="14" t="s">
        <v>5537</v>
      </c>
      <c r="BO693" s="14" t="str">
        <f>_xlfn.XLOOKUP(B693,'[4]cell downs 18042026 17h'!$B:$B,'[4]cell downs 18042026 17h'!$B:$B,"")</f>
        <v/>
      </c>
      <c r="BP693" s="14" t="str">
        <f>_xlfn.XLOOKUP(B693,'[5]Cells Huawei 19042026 15h'!$B:$B,'[5]Cells Huawei 19042026 15h'!$B:$B,"")</f>
        <v/>
      </c>
      <c r="BQ693" s="9" t="str">
        <f>_xlfn.XLOOKUP(B693,'[6]cells down 19042026 9H40'!$B:$B,'[6]cells down 19042026 9H40'!$B:$B,"")</f>
        <v/>
      </c>
      <c r="BR693" s="9" t="s">
        <v>1916</v>
      </c>
      <c r="BS693" s="9" t="s">
        <v>318</v>
      </c>
      <c r="BT693" s="108"/>
    </row>
    <row r="694" spans="1:72" s="9" customFormat="1" x14ac:dyDescent="0.35">
      <c r="A694" s="1" t="s">
        <v>1513</v>
      </c>
      <c r="B694" s="8" t="s">
        <v>1514</v>
      </c>
      <c r="C694" s="3" t="str">
        <f>_xlfn.XLOOKUP(B694,'[1]daily break down'!$D:$D,'[1]daily break down'!$E:$E,"")</f>
        <v>CENTRE</v>
      </c>
      <c r="D694" s="1" t="s">
        <v>21</v>
      </c>
      <c r="E694" s="1" t="s">
        <v>36</v>
      </c>
      <c r="F694" s="3" t="s">
        <v>37</v>
      </c>
      <c r="G694" s="1" t="s">
        <v>1515</v>
      </c>
      <c r="H694" s="34" t="str">
        <f>_xlfn.XLOOKUP(B694,[2]CALCULATION!$B:$B,[2]CALCULATION!$H:$H,"")</f>
        <v>ZTE</v>
      </c>
      <c r="I694" s="28">
        <v>0</v>
      </c>
      <c r="J694" s="28">
        <v>21.457668084912093</v>
      </c>
      <c r="K694" s="28">
        <v>0</v>
      </c>
      <c r="L694" s="28">
        <v>0.65153324601279039</v>
      </c>
      <c r="M694" s="28">
        <v>0</v>
      </c>
      <c r="N694" s="28">
        <v>0</v>
      </c>
      <c r="O694" s="28">
        <v>5.6160699762864796</v>
      </c>
      <c r="P694" s="28">
        <v>2.7662919873413747</v>
      </c>
      <c r="Q694" s="28">
        <v>3.4639110757263158</v>
      </c>
      <c r="R694" s="28">
        <v>9.9394891462847454E-2</v>
      </c>
      <c r="S694" s="93">
        <v>4.6685101003615532</v>
      </c>
      <c r="T694" s="93">
        <f>_xlfn.XLOOKUP(B694,'[3]Nur des jours'!$B:$B,'[3]Nur des jours'!$U:$U,"")</f>
        <v>13.868556899607057</v>
      </c>
      <c r="U694" s="93">
        <v>0.94602605918963112</v>
      </c>
      <c r="V694" s="93">
        <v>6.4848166411268346</v>
      </c>
      <c r="W694" s="93">
        <v>13.868556899607057</v>
      </c>
      <c r="X694" s="93">
        <v>20.734776690551399</v>
      </c>
      <c r="Y694" s="93">
        <v>0</v>
      </c>
      <c r="Z694" s="93">
        <v>2.4700335014111112</v>
      </c>
      <c r="AA694" s="93">
        <v>0.11521460593037752</v>
      </c>
      <c r="AB694" s="93">
        <v>1.1749749595500418</v>
      </c>
      <c r="AC694" s="93">
        <f>_xlfn.XLOOKUP(B694,'[3]Nur des jours'!$B:$B,'[3]Nur des jours'!$N:$N,"")</f>
        <v>0.9916660246038469</v>
      </c>
      <c r="AD694" s="93">
        <v>0.9916660246038469</v>
      </c>
      <c r="AE694" s="93">
        <v>10.468584579648608</v>
      </c>
      <c r="AF694" s="93">
        <v>0.40209184066569048</v>
      </c>
      <c r="AG694" s="93"/>
      <c r="AH694" s="93">
        <v>0</v>
      </c>
      <c r="AI694" s="93">
        <v>0</v>
      </c>
      <c r="AJ694" s="93">
        <v>0</v>
      </c>
      <c r="AK694" s="93">
        <v>0</v>
      </c>
      <c r="AL694" s="93">
        <v>0</v>
      </c>
      <c r="AM694" s="49" t="s">
        <v>5598</v>
      </c>
      <c r="AN694" s="49" t="s">
        <v>5536</v>
      </c>
      <c r="AO694" s="48" t="str" cm="1">
        <f t="array" ref="AO694">IFERROR(_xlfn.IFS(
AQ694="MPR ISSUE","PDH",
AQ694="BSS Hardware Issue","BSS",
AQ694="Sites strategiques, MLL, Pylone, etc.","ENVTECH",
AQ694="AKTIVCO DEFAUT GE &amp; POWER Cabinet","AKTIVCO",
AQ694="AKTIVCO Coupure ENEO &amp; Baisse de tension","AKTIVCO GRID ONLY",
AQ694="Coupure ENEO &amp; Baisse de tension","IHS GRID ONLY",
AQ694="Defaut GE &amp; POWER Cabinet","IHS",
AQ694="Sharing","Partners",
AQ694="Sites strategiques &amp; DataCenter","SST &amp; DC",
AQ694="Exclu","Exclu",
AQ694="SAT","SAT",
AQ694="SPARE-ISSUE","SPARE-ISSUE",
AQ694="Fiber CAmtel","TRANS_FO_CAMTEL",
AQ694="Fiber AOF","Fiber AOF",
AQ694="Projet OCM (HUAWEI)","TRAVAUX-HUAWEI",
AQ694="Projet OCM (NOKIA)","TRAVAUX-NOKIA",
AQ694="ACCESS-ISSUE","ACCESS-ISSUE",
AQ694="Projet OCM (ZTE, NOKIA, autres projets)","TRAVAUX OCM",
AQ694="No root CAuse","No root cause",
AQ694="ODU HS","PDH",
AQ694="IP &amp; VLAN","PDH",
AQ694="Warehouse HUAWEI","SPARE-ISSUE",
AQ694="SPARE-HS","SPARE-ISSUE",
AQ694="Power Telco","BSS",AQ694="no impacts","no impacts"
),"")</f>
        <v>Exclu</v>
      </c>
      <c r="AP694" s="48" t="str" cm="1">
        <f t="array" ref="AP694">IFERROR(_xlfn.IFS(
AQ694="MPR ISSUE","TX ISSUE",
AQ694="BSS Hardware Issue","RAN ISSUE",
AQ694="Sites strategiques, MLL, Pylone, etc.","ENVTECH",
AQ694="AKTIVCO DEFAUT GE &amp; POWER Cabinet","POWER ISSUE",
AQ694="AKTIVCO Coupure ENEO &amp; Baisse de tension","POWER ISSUE",
AQ694="Coupure ENEO &amp; Baisse de tension","POWER ISSUE",
AQ694="Defaut GE &amp; POWER Cabinet","POWER ISSUE",
AQ694="Sharing","POWER ISSUE",
AQ694="Sites strategiques &amp; DataCenter","POWER ISSUE",
AQ694="Exclu","Exclu",
AQ694="SAT","TX ISSUE",
AQ694="SPARE-ISSUE","SPARE-ISSUE",
AQ694="Fiber CAmtel","TX ISSUE",
AQ694="Fiber AOF","TX ISSUE",
AQ694="Projet OCM (HUAWEI)","TRAVAUX-HUAWEI",
AQ694="Projet OCM (NOKIA)","TRAVAUX -NOKIA",
AQ694="ACCESS-ISSUE","ACCESS-ISSUE",
AQ694="Projet OCM (ZTE, NOKIA, autres projets)","TRAVAUX OCM",
AQ694="No root CAuse","No root cause",
AQ694="ODU HS","TX ISSUE",
AQ694="IP &amp; VLAN","TX ISSUE",
AQ694="Warehouse HUAWEI","SPARE-ISSUE",
AQ694="SPARE-HS","SPARE-ISSUE",
AQ694="Power Telco","RAN ISSUE",AQ694="no impacts","no impacts"
),"")</f>
        <v>Exclu</v>
      </c>
      <c r="AQ694" s="67" t="s">
        <v>5598</v>
      </c>
      <c r="AR694" s="48" t="str" cm="1">
        <f t="array" ref="AR694">IFERROR(_xlfn.IFS(
AQ694="MPR ISSUE","ACTIVE",
AQ694="BSS Hardware Issue","ACTIVE",
AQ694="Sites strategiques, MLL, Pylone, etc.","PASSIVE",
AQ694="AKTIVCO DEFAUT GE &amp; POWER Cabinet","PASSIVE",
AQ694="AKTIVCO Coupure ENEO &amp; Baisse de tension","PASSIVE",
AQ694="Coupure ENEO &amp; Baisse de tension","PASSIVE",
AQ694="Defaut GE &amp; POWER Cabinet","PASSIVE",
AQ694="Sharing","PASSIVE",
AQ694="Sites strategiques &amp; DataCenter","PASSIVE",
AQ694="Exclu","Exclu",
AQ694="SAT","ACTIVE",
AQ694="SPARE-ISSUE","SPARE-ISSUE",
AQ694="Fiber CAmtel","ACTIVE",
AQ694="Fiber AOF","ACTIVE",
AQ694="Projet OCM (HUAWEI)","PLANNED WORKS",
AQ694="Projet OCM (NOKIA)","PLANNED WORKS",
AQ694="ACCESS-ISSUE","ACCESS-ISSUE",
AQ694="Projet OCM (ZTE, NOKIA, autres projets)","PLANNED WORKS",
AQ694="No root CAuse","No root cause",
AQ694="ODU HS","ACTIVE",
AQ694="IP &amp; VLAN","ACTIVE",
AQ694="Warehouse HUAWEI","SPARE-ISSUE",
AQ694="SPARE-HS","SPARE-ISSUE",
AQ694="Power Telco","ACTIVE", AQ694="no impacts","no impacts"
),"")</f>
        <v>Exclu</v>
      </c>
      <c r="AS694" s="92" t="s">
        <v>5537</v>
      </c>
      <c r="AT694" s="98" t="s">
        <v>1514</v>
      </c>
      <c r="AV694" s="17" t="s">
        <v>5537</v>
      </c>
      <c r="AW694" s="7" t="s">
        <v>5537</v>
      </c>
      <c r="AX694" s="6" t="s">
        <v>5537</v>
      </c>
      <c r="AY694" s="7"/>
      <c r="AZ694" s="3" t="s">
        <v>5537</v>
      </c>
      <c r="BA694" s="18" t="s">
        <v>5537</v>
      </c>
      <c r="BB694" s="18" t="s">
        <v>5537</v>
      </c>
      <c r="BC694" s="18" t="s">
        <v>5537</v>
      </c>
      <c r="BD694" s="18" t="s">
        <v>5537</v>
      </c>
      <c r="BE694" s="18" t="s">
        <v>5537</v>
      </c>
      <c r="BF694" s="18" t="s">
        <v>5537</v>
      </c>
      <c r="BG694" s="18" t="s">
        <v>5537</v>
      </c>
      <c r="BH694" s="18" t="s">
        <v>5537</v>
      </c>
      <c r="BI694" s="18" t="s">
        <v>5537</v>
      </c>
      <c r="BJ694" s="18" t="s">
        <v>5537</v>
      </c>
      <c r="BK694" s="18" t="s">
        <v>5537</v>
      </c>
      <c r="BL694" s="9" t="s">
        <v>5537</v>
      </c>
      <c r="BM694" s="14" t="s">
        <v>5537</v>
      </c>
      <c r="BN694" s="14" t="s">
        <v>5537</v>
      </c>
      <c r="BO694" s="14" t="str">
        <f>_xlfn.XLOOKUP(B694,'[4]cell downs 18042026 17h'!$B:$B,'[4]cell downs 18042026 17h'!$B:$B,"")</f>
        <v/>
      </c>
      <c r="BP694" s="14" t="str">
        <f>_xlfn.XLOOKUP(B694,'[5]Cells Huawei 19042026 15h'!$B:$B,'[5]Cells Huawei 19042026 15h'!$B:$B,"")</f>
        <v/>
      </c>
      <c r="BQ694" s="9" t="str">
        <f>_xlfn.XLOOKUP(B694,'[6]cells down 19042026 9H40'!$B:$B,'[6]cells down 19042026 9H40'!$B:$B,"")</f>
        <v/>
      </c>
      <c r="BR694" s="9" t="s">
        <v>5537</v>
      </c>
      <c r="BS694" s="9" t="s">
        <v>66</v>
      </c>
      <c r="BT694" s="108"/>
    </row>
    <row r="695" spans="1:72" s="9" customFormat="1" x14ac:dyDescent="0.35">
      <c r="A695" s="1" t="s">
        <v>988</v>
      </c>
      <c r="B695" s="8" t="s">
        <v>989</v>
      </c>
      <c r="C695" s="3" t="str">
        <f>_xlfn.XLOOKUP(B695,'[1]daily break down'!$D:$D,'[1]daily break down'!$E:$E,"")</f>
        <v>CENTRE</v>
      </c>
      <c r="D695" s="1" t="s">
        <v>21</v>
      </c>
      <c r="E695" s="1" t="s">
        <v>22</v>
      </c>
      <c r="F695" s="3" t="s">
        <v>69</v>
      </c>
      <c r="G695" s="1" t="s">
        <v>990</v>
      </c>
      <c r="H695" s="33" t="str">
        <f>_xlfn.XLOOKUP(B695,[2]CALCULATION!$B:$B,[2]CALCULATION!$H:$H,"")</f>
        <v>NOKIA</v>
      </c>
      <c r="I695" s="28">
        <v>0</v>
      </c>
      <c r="J695" s="28">
        <v>6.8730819832928114E-2</v>
      </c>
      <c r="K695" s="28">
        <v>0</v>
      </c>
      <c r="L695" s="28">
        <v>0</v>
      </c>
      <c r="M695" s="28">
        <v>0</v>
      </c>
      <c r="N695" s="28">
        <v>0</v>
      </c>
      <c r="O695" s="28">
        <v>0</v>
      </c>
      <c r="P695" s="28">
        <v>9.2165764370203004E-2</v>
      </c>
      <c r="Q695" s="28">
        <v>0</v>
      </c>
      <c r="R695" s="28">
        <v>0.67916692977687665</v>
      </c>
      <c r="S695" s="93">
        <v>0</v>
      </c>
      <c r="T695" s="93">
        <f>_xlfn.XLOOKUP(B695,'[3]Nur des jours'!$B:$B,'[3]Nur des jours'!$U:$U,"")</f>
        <v>0</v>
      </c>
      <c r="U695" s="93">
        <v>0</v>
      </c>
      <c r="V695" s="93">
        <v>0</v>
      </c>
      <c r="W695" s="93">
        <v>0</v>
      </c>
      <c r="X695" s="93">
        <v>0</v>
      </c>
      <c r="Y695" s="93">
        <v>0</v>
      </c>
      <c r="Z695" s="93">
        <v>0</v>
      </c>
      <c r="AA695" s="93">
        <v>0</v>
      </c>
      <c r="AB695" s="93">
        <v>0</v>
      </c>
      <c r="AC695" s="93">
        <f>_xlfn.XLOOKUP(B695,'[3]Nur des jours'!$B:$B,'[3]Nur des jours'!$N:$N,"")</f>
        <v>0</v>
      </c>
      <c r="AD695" s="93">
        <v>0</v>
      </c>
      <c r="AE695" s="93">
        <v>0</v>
      </c>
      <c r="AF695" s="93">
        <v>0.39826491633297689</v>
      </c>
      <c r="AG695" s="93"/>
      <c r="AH695" s="93">
        <v>0</v>
      </c>
      <c r="AI695" s="93">
        <v>0</v>
      </c>
      <c r="AJ695" s="93">
        <v>0</v>
      </c>
      <c r="AK695" s="93">
        <v>0</v>
      </c>
      <c r="AL695" s="93">
        <v>0</v>
      </c>
      <c r="AM695" s="49" t="s">
        <v>5559</v>
      </c>
      <c r="AN695" s="49"/>
      <c r="AO695" s="48" t="str" cm="1">
        <f t="array" ref="AO695">IFERROR(_xlfn.IFS(
AQ695="MPR ISSUE","PDH",
AQ695="BSS Hardware Issue","BSS",
AQ695="Sites strategiques, MLL, Pylone, etc.","ENVTECH",
AQ695="AKTIVCO DEFAUT GE &amp; POWER Cabinet","AKTIVCO",
AQ695="AKTIVCO Coupure ENEO &amp; Baisse de tension","AKTIVCO GRID ONLY",
AQ695="Coupure ENEO &amp; Baisse de tension","IHS GRID ONLY",
AQ695="Defaut GE &amp; POWER Cabinet","IHS",
AQ695="Sharing","Partners",
AQ695="Sites strategiques &amp; DataCenter","SST &amp; DC",
AQ695="Exclu","Exclu",
AQ695="SAT","SAT",
AQ695="SPARE-ISSUE","SPARE-ISSUE",
AQ695="Fiber CAmtel","TRANS_FO_CAMTEL",
AQ695="Fiber AOF","Fiber AOF",
AQ695="Projet OCM (HUAWEI)","TRAVAUX-HUAWEI",
AQ695="Projet OCM (NOKIA)","TRAVAUX-NOKIA",
AQ695="ACCESS-ISSUE","ACCESS-ISSUE",
AQ695="Projet OCM (ZTE, NOKIA, autres projets)","TRAVAUX OCM",
AQ695="No root CAuse","No root cause",
AQ695="ODU HS","PDH",
AQ695="IP &amp; VLAN","PDH",
AQ695="Warehouse HUAWEI","SPARE-ISSUE",
AQ695="SPARE-HS","SPARE-ISSUE",
AQ695="Power Telco","BSS",AQ695="no impacts","no impacts"
),"")</f>
        <v>No root cause</v>
      </c>
      <c r="AP695" s="48" t="str" cm="1">
        <f t="array" ref="AP695">IFERROR(_xlfn.IFS(
AQ695="MPR ISSUE","TX ISSUE",
AQ695="BSS Hardware Issue","RAN ISSUE",
AQ695="Sites strategiques, MLL, Pylone, etc.","ENVTECH",
AQ695="AKTIVCO DEFAUT GE &amp; POWER Cabinet","POWER ISSUE",
AQ695="AKTIVCO Coupure ENEO &amp; Baisse de tension","POWER ISSUE",
AQ695="Coupure ENEO &amp; Baisse de tension","POWER ISSUE",
AQ695="Defaut GE &amp; POWER Cabinet","POWER ISSUE",
AQ695="Sharing","POWER ISSUE",
AQ695="Sites strategiques &amp; DataCenter","POWER ISSUE",
AQ695="Exclu","Exclu",
AQ695="SAT","TX ISSUE",
AQ695="SPARE-ISSUE","SPARE-ISSUE",
AQ695="Fiber CAmtel","TX ISSUE",
AQ695="Fiber AOF","TX ISSUE",
AQ695="Projet OCM (HUAWEI)","TRAVAUX-HUAWEI",
AQ695="Projet OCM (NOKIA)","TRAVAUX -NOKIA",
AQ695="ACCESS-ISSUE","ACCESS-ISSUE",
AQ695="Projet OCM (ZTE, NOKIA, autres projets)","TRAVAUX OCM",
AQ695="No root CAuse","No root cause",
AQ695="ODU HS","TX ISSUE",
AQ695="IP &amp; VLAN","TX ISSUE",
AQ695="Warehouse HUAWEI","SPARE-ISSUE",
AQ695="SPARE-HS","SPARE-ISSUE",
AQ695="Power Telco","RAN ISSUE",AQ695="no impacts","no impacts"
),"")</f>
        <v>No root cause</v>
      </c>
      <c r="AQ695" s="67" t="s">
        <v>5344</v>
      </c>
      <c r="AR695" s="48" t="str" cm="1">
        <f t="array" ref="AR695">IFERROR(_xlfn.IFS(
AQ695="MPR ISSUE","ACTIVE",
AQ695="BSS Hardware Issue","ACTIVE",
AQ695="Sites strategiques, MLL, Pylone, etc.","PASSIVE",
AQ695="AKTIVCO DEFAUT GE &amp; POWER Cabinet","PASSIVE",
AQ695="AKTIVCO Coupure ENEO &amp; Baisse de tension","PASSIVE",
AQ695="Coupure ENEO &amp; Baisse de tension","PASSIVE",
AQ695="Defaut GE &amp; POWER Cabinet","PASSIVE",
AQ695="Sharing","PASSIVE",
AQ695="Sites strategiques &amp; DataCenter","PASSIVE",
AQ695="Exclu","Exclu",
AQ695="SAT","ACTIVE",
AQ695="SPARE-ISSUE","SPARE-ISSUE",
AQ695="Fiber CAmtel","ACTIVE",
AQ695="Fiber AOF","ACTIVE",
AQ695="Projet OCM (HUAWEI)","PLANNED WORKS",
AQ695="Projet OCM (NOKIA)","PLANNED WORKS",
AQ695="ACCESS-ISSUE","ACCESS-ISSUE",
AQ695="Projet OCM (ZTE, NOKIA, autres projets)","PLANNED WORKS",
AQ695="No root CAuse","No root cause",
AQ695="ODU HS","ACTIVE",
AQ695="IP &amp; VLAN","ACTIVE",
AQ695="Warehouse HUAWEI","SPARE-ISSUE",
AQ695="SPARE-HS","SPARE-ISSUE",
AQ695="Power Telco","ACTIVE", AQ695="no impacts","no impacts"
),"")</f>
        <v>No root cause</v>
      </c>
      <c r="AS695" s="92" t="s">
        <v>5537</v>
      </c>
      <c r="AT695" s="98" t="s">
        <v>989</v>
      </c>
      <c r="AV695" s="17" t="s">
        <v>5537</v>
      </c>
      <c r="AW695" s="7" t="s">
        <v>5537</v>
      </c>
      <c r="AX695" s="6" t="s">
        <v>5537</v>
      </c>
      <c r="AY695" s="7"/>
      <c r="AZ695" s="3" t="s">
        <v>5537</v>
      </c>
      <c r="BA695" s="18" t="s">
        <v>5537</v>
      </c>
      <c r="BB695" s="18" t="s">
        <v>5537</v>
      </c>
      <c r="BC695" s="18" t="s">
        <v>5537</v>
      </c>
      <c r="BD695" s="18" t="s">
        <v>5537</v>
      </c>
      <c r="BE695" s="18" t="s">
        <v>5537</v>
      </c>
      <c r="BF695" s="18" t="s">
        <v>5537</v>
      </c>
      <c r="BG695" s="18" t="s">
        <v>5537</v>
      </c>
      <c r="BH695" s="18" t="s">
        <v>5537</v>
      </c>
      <c r="BI695" s="18" t="s">
        <v>5537</v>
      </c>
      <c r="BJ695" s="18" t="s">
        <v>5537</v>
      </c>
      <c r="BK695" s="18" t="s">
        <v>5537</v>
      </c>
      <c r="BL695" s="9" t="s">
        <v>5537</v>
      </c>
      <c r="BM695" s="14" t="s">
        <v>5537</v>
      </c>
      <c r="BN695" s="14" t="s">
        <v>5537</v>
      </c>
      <c r="BO695" s="14" t="str">
        <f>_xlfn.XLOOKUP(B695,'[4]cell downs 18042026 17h'!$B:$B,'[4]cell downs 18042026 17h'!$B:$B,"")</f>
        <v/>
      </c>
      <c r="BP695" s="14" t="str">
        <f>_xlfn.XLOOKUP(B695,'[5]Cells Huawei 19042026 15h'!$B:$B,'[5]Cells Huawei 19042026 15h'!$B:$B,"")</f>
        <v/>
      </c>
      <c r="BQ695" s="9" t="str">
        <f>_xlfn.XLOOKUP(B695,'[6]cells down 19042026 9H40'!$B:$B,'[6]cells down 19042026 9H40'!$B:$B,"")</f>
        <v/>
      </c>
      <c r="BR695" s="9" t="s">
        <v>5537</v>
      </c>
      <c r="BS695" s="9" t="s">
        <v>12</v>
      </c>
      <c r="BT695" s="108"/>
    </row>
    <row r="696" spans="1:72" s="9" customFormat="1" x14ac:dyDescent="0.35">
      <c r="A696" s="1" t="s">
        <v>2147</v>
      </c>
      <c r="B696" s="8" t="s">
        <v>2148</v>
      </c>
      <c r="C696" s="3" t="str">
        <f>_xlfn.XLOOKUP(B696,'[1]daily break down'!$D:$D,'[1]daily break down'!$E:$E,"")</f>
        <v>CENTRE</v>
      </c>
      <c r="D696" s="1" t="s">
        <v>11</v>
      </c>
      <c r="E696" s="1" t="s">
        <v>12</v>
      </c>
      <c r="F696" s="3" t="s">
        <v>226</v>
      </c>
      <c r="G696" s="1" t="s">
        <v>489</v>
      </c>
      <c r="H696" s="34" t="str">
        <f>_xlfn.XLOOKUP(B696,[2]CALCULATION!$B:$B,[2]CALCULATION!$H:$H,"")</f>
        <v>ZTE</v>
      </c>
      <c r="I696" s="28">
        <v>0</v>
      </c>
      <c r="J696" s="28">
        <v>0</v>
      </c>
      <c r="K696" s="28">
        <v>0</v>
      </c>
      <c r="L696" s="28">
        <v>0</v>
      </c>
      <c r="M696" s="28">
        <v>0</v>
      </c>
      <c r="N696" s="28">
        <v>0</v>
      </c>
      <c r="O696" s="28">
        <v>0</v>
      </c>
      <c r="P696" s="28">
        <v>0</v>
      </c>
      <c r="Q696" s="28">
        <v>0</v>
      </c>
      <c r="R696" s="28">
        <v>0</v>
      </c>
      <c r="S696" s="93">
        <v>0</v>
      </c>
      <c r="T696" s="93">
        <f>_xlfn.XLOOKUP(B696,'[3]Nur des jours'!$B:$B,'[3]Nur des jours'!$U:$U,"")</f>
        <v>0</v>
      </c>
      <c r="U696" s="93">
        <v>0</v>
      </c>
      <c r="V696" s="93">
        <v>0</v>
      </c>
      <c r="W696" s="93">
        <v>0</v>
      </c>
      <c r="X696" s="93">
        <v>0</v>
      </c>
      <c r="Y696" s="93">
        <v>0</v>
      </c>
      <c r="Z696" s="93">
        <v>0</v>
      </c>
      <c r="AA696" s="93">
        <v>0</v>
      </c>
      <c r="AB696" s="93">
        <v>0</v>
      </c>
      <c r="AC696" s="93">
        <f>_xlfn.XLOOKUP(B696,'[3]Nur des jours'!$B:$B,'[3]Nur des jours'!$N:$N,"")</f>
        <v>0</v>
      </c>
      <c r="AD696" s="93">
        <v>0</v>
      </c>
      <c r="AE696" s="93">
        <v>7.503217448128488E-2</v>
      </c>
      <c r="AF696" s="93">
        <v>0.39704451350186765</v>
      </c>
      <c r="AG696" s="93"/>
      <c r="AH696" s="93">
        <v>0</v>
      </c>
      <c r="AI696" s="93">
        <v>0</v>
      </c>
      <c r="AJ696" s="93">
        <v>0</v>
      </c>
      <c r="AK696" s="93">
        <v>0</v>
      </c>
      <c r="AL696" s="93">
        <v>0</v>
      </c>
      <c r="AM696" s="49" t="s">
        <v>5559</v>
      </c>
      <c r="AN696" s="49"/>
      <c r="AO696" s="48" t="str" cm="1">
        <f t="array" ref="AO696">IFERROR(_xlfn.IFS(
AQ696="MPR ISSUE","PDH",
AQ696="BSS Hardware Issue","BSS",
AQ696="Sites strategiques, MLL, Pylone, etc.","ENVTECH",
AQ696="AKTIVCO DEFAUT GE &amp; POWER Cabinet","AKTIVCO",
AQ696="AKTIVCO Coupure ENEO &amp; Baisse de tension","AKTIVCO GRID ONLY",
AQ696="Coupure ENEO &amp; Baisse de tension","IHS GRID ONLY",
AQ696="Defaut GE &amp; POWER Cabinet","IHS",
AQ696="Sharing","Partners",
AQ696="Sites strategiques &amp; DataCenter","SST &amp; DC",
AQ696="Exclu","Exclu",
AQ696="SAT","SAT",
AQ696="SPARE-ISSUE","SPARE-ISSUE",
AQ696="Fiber CAmtel","TRANS_FO_CAMTEL",
AQ696="Fiber AOF","Fiber AOF",
AQ696="Projet OCM (HUAWEI)","TRAVAUX-HUAWEI",
AQ696="Projet OCM (NOKIA)","TRAVAUX-NOKIA",
AQ696="ACCESS-ISSUE","ACCESS-ISSUE",
AQ696="Projet OCM (ZTE, NOKIA, autres projets)","TRAVAUX OCM",
AQ696="No root CAuse","No root cause",
AQ696="ODU HS","PDH",
AQ696="IP &amp; VLAN","PDH",
AQ696="Warehouse HUAWEI","SPARE-ISSUE",
AQ696="SPARE-HS","SPARE-ISSUE",
AQ696="Power Telco","BSS",AQ696="no impacts","no impacts"
),"")</f>
        <v>No root cause</v>
      </c>
      <c r="AP696" s="48" t="str" cm="1">
        <f t="array" ref="AP696">IFERROR(_xlfn.IFS(
AQ696="MPR ISSUE","TX ISSUE",
AQ696="BSS Hardware Issue","RAN ISSUE",
AQ696="Sites strategiques, MLL, Pylone, etc.","ENVTECH",
AQ696="AKTIVCO DEFAUT GE &amp; POWER Cabinet","POWER ISSUE",
AQ696="AKTIVCO Coupure ENEO &amp; Baisse de tension","POWER ISSUE",
AQ696="Coupure ENEO &amp; Baisse de tension","POWER ISSUE",
AQ696="Defaut GE &amp; POWER Cabinet","POWER ISSUE",
AQ696="Sharing","POWER ISSUE",
AQ696="Sites strategiques &amp; DataCenter","POWER ISSUE",
AQ696="Exclu","Exclu",
AQ696="SAT","TX ISSUE",
AQ696="SPARE-ISSUE","SPARE-ISSUE",
AQ696="Fiber CAmtel","TX ISSUE",
AQ696="Fiber AOF","TX ISSUE",
AQ696="Projet OCM (HUAWEI)","TRAVAUX-HUAWEI",
AQ696="Projet OCM (NOKIA)","TRAVAUX -NOKIA",
AQ696="ACCESS-ISSUE","ACCESS-ISSUE",
AQ696="Projet OCM (ZTE, NOKIA, autres projets)","TRAVAUX OCM",
AQ696="No root CAuse","No root cause",
AQ696="ODU HS","TX ISSUE",
AQ696="IP &amp; VLAN","TX ISSUE",
AQ696="Warehouse HUAWEI","SPARE-ISSUE",
AQ696="SPARE-HS","SPARE-ISSUE",
AQ696="Power Telco","RAN ISSUE",AQ696="no impacts","no impacts"
),"")</f>
        <v>No root cause</v>
      </c>
      <c r="AQ696" s="126" t="s">
        <v>5344</v>
      </c>
      <c r="AR696" s="48" t="str" cm="1">
        <f t="array" ref="AR696">IFERROR(_xlfn.IFS(
AQ696="MPR ISSUE","ACTIVE",
AQ696="BSS Hardware Issue","ACTIVE",
AQ696="Sites strategiques, MLL, Pylone, etc.","PASSIVE",
AQ696="AKTIVCO DEFAUT GE &amp; POWER Cabinet","PASSIVE",
AQ696="AKTIVCO Coupure ENEO &amp; Baisse de tension","PASSIVE",
AQ696="Coupure ENEO &amp; Baisse de tension","PASSIVE",
AQ696="Defaut GE &amp; POWER Cabinet","PASSIVE",
AQ696="Sharing","PASSIVE",
AQ696="Sites strategiques &amp; DataCenter","PASSIVE",
AQ696="Exclu","Exclu",
AQ696="SAT","ACTIVE",
AQ696="SPARE-ISSUE","SPARE-ISSUE",
AQ696="Fiber CAmtel","ACTIVE",
AQ696="Fiber AOF","ACTIVE",
AQ696="Projet OCM (HUAWEI)","PLANNED WORKS",
AQ696="Projet OCM (NOKIA)","PLANNED WORKS",
AQ696="ACCESS-ISSUE","ACCESS-ISSUE",
AQ696="Projet OCM (ZTE, NOKIA, autres projets)","PLANNED WORKS",
AQ696="No root CAuse","No root cause",
AQ696="ODU HS","ACTIVE",
AQ696="IP &amp; VLAN","ACTIVE",
AQ696="Warehouse HUAWEI","SPARE-ISSUE",
AQ696="SPARE-HS","SPARE-ISSUE",
AQ696="Power Telco","ACTIVE", AQ696="no impacts","no impacts"
),"")</f>
        <v>No root cause</v>
      </c>
      <c r="AS696" s="92" t="s">
        <v>5537</v>
      </c>
      <c r="AT696" s="98" t="s">
        <v>2148</v>
      </c>
      <c r="AV696" s="17" t="s">
        <v>5537</v>
      </c>
      <c r="AW696" s="7" t="s">
        <v>5537</v>
      </c>
      <c r="AX696" s="6" t="s">
        <v>5537</v>
      </c>
      <c r="AY696" s="7"/>
      <c r="AZ696" s="3" t="s">
        <v>5537</v>
      </c>
      <c r="BA696" s="18" t="s">
        <v>5537</v>
      </c>
      <c r="BB696" s="18" t="s">
        <v>5537</v>
      </c>
      <c r="BC696" s="18" t="s">
        <v>5537</v>
      </c>
      <c r="BD696" s="18" t="s">
        <v>5537</v>
      </c>
      <c r="BE696" s="18" t="s">
        <v>5537</v>
      </c>
      <c r="BF696" s="18" t="s">
        <v>5537</v>
      </c>
      <c r="BG696" s="18" t="s">
        <v>5537</v>
      </c>
      <c r="BH696" s="18" t="s">
        <v>5537</v>
      </c>
      <c r="BI696" s="18" t="s">
        <v>5537</v>
      </c>
      <c r="BJ696" s="18" t="s">
        <v>5537</v>
      </c>
      <c r="BK696" s="18" t="s">
        <v>5537</v>
      </c>
      <c r="BL696" s="9" t="s">
        <v>5537</v>
      </c>
      <c r="BM696" s="14" t="s">
        <v>5537</v>
      </c>
      <c r="BN696" s="14" t="s">
        <v>5537</v>
      </c>
      <c r="BO696" s="14" t="str">
        <f>_xlfn.XLOOKUP(B696,'[4]cell downs 18042026 17h'!$B:$B,'[4]cell downs 18042026 17h'!$B:$B,"")</f>
        <v/>
      </c>
      <c r="BP696" s="14" t="str">
        <f>_xlfn.XLOOKUP(B696,'[5]Cells Huawei 19042026 15h'!$B:$B,'[5]Cells Huawei 19042026 15h'!$B:$B,"")</f>
        <v/>
      </c>
      <c r="BQ696" s="9" t="str">
        <f>_xlfn.XLOOKUP(B696,'[6]cells down 19042026 9H40'!$B:$B,'[6]cells down 19042026 9H40'!$B:$B,"")</f>
        <v/>
      </c>
      <c r="BR696" s="9" t="s">
        <v>2148</v>
      </c>
      <c r="BS696" s="9" t="s">
        <v>1129</v>
      </c>
      <c r="BT696" s="108"/>
    </row>
    <row r="697" spans="1:72" s="9" customFormat="1" x14ac:dyDescent="0.35">
      <c r="A697" s="1" t="s">
        <v>3125</v>
      </c>
      <c r="B697" s="8" t="s">
        <v>3126</v>
      </c>
      <c r="C697" s="3" t="str">
        <f>_xlfn.XLOOKUP(B697,'[1]daily break down'!$D:$D,'[1]daily break down'!$E:$E,"")</f>
        <v>EXTREME-NORD</v>
      </c>
      <c r="D697" s="1" t="s">
        <v>11</v>
      </c>
      <c r="E697" s="1" t="s">
        <v>83</v>
      </c>
      <c r="F697" s="3" t="s">
        <v>55</v>
      </c>
      <c r="G697" s="1" t="s">
        <v>3125</v>
      </c>
      <c r="H697" s="33" t="str">
        <f>_xlfn.XLOOKUP(B697,[2]CALCULATION!$B:$B,[2]CALCULATION!$H:$H,"")</f>
        <v>NOKIA</v>
      </c>
      <c r="I697" s="28">
        <v>0</v>
      </c>
      <c r="J697" s="28">
        <v>0.31520709864690521</v>
      </c>
      <c r="K697" s="28">
        <v>0.19478381103087353</v>
      </c>
      <c r="L697" s="28">
        <v>5.8687640842079856E-2</v>
      </c>
      <c r="M697" s="28">
        <v>0</v>
      </c>
      <c r="N697" s="28">
        <v>0.13400404777401764</v>
      </c>
      <c r="O697" s="28">
        <v>0</v>
      </c>
      <c r="P697" s="28">
        <v>0</v>
      </c>
      <c r="Q697" s="28">
        <v>0</v>
      </c>
      <c r="R697" s="28">
        <v>0</v>
      </c>
      <c r="S697" s="93">
        <v>0</v>
      </c>
      <c r="T697" s="93">
        <f>_xlfn.XLOOKUP(B697,'[3]Nur des jours'!$B:$B,'[3]Nur des jours'!$U:$U,"")</f>
        <v>0</v>
      </c>
      <c r="U697" s="93">
        <v>0.43793893513441406</v>
      </c>
      <c r="V697" s="93">
        <v>1.0679466545673495</v>
      </c>
      <c r="W697" s="93">
        <v>0</v>
      </c>
      <c r="X697" s="93">
        <v>0</v>
      </c>
      <c r="Y697" s="93">
        <v>0</v>
      </c>
      <c r="Z697" s="93">
        <v>0</v>
      </c>
      <c r="AA697" s="93">
        <v>0</v>
      </c>
      <c r="AB697" s="93">
        <v>0</v>
      </c>
      <c r="AC697" s="93"/>
      <c r="AD697" s="93">
        <v>0</v>
      </c>
      <c r="AE697" s="93">
        <v>0</v>
      </c>
      <c r="AF697" s="93">
        <v>0.39679482240542407</v>
      </c>
      <c r="AG697" s="93"/>
      <c r="AH697" s="93">
        <v>0</v>
      </c>
      <c r="AI697" s="93">
        <v>0</v>
      </c>
      <c r="AJ697" s="93">
        <v>0</v>
      </c>
      <c r="AK697" s="93">
        <v>0</v>
      </c>
      <c r="AL697" s="93">
        <v>0</v>
      </c>
      <c r="AM697" s="49" t="s">
        <v>5601</v>
      </c>
      <c r="AN697" s="49"/>
      <c r="AO697" s="48" t="str" cm="1">
        <f t="array" ref="AO697">IFERROR(_xlfn.IFS(
AQ697="MPR ISSUE","PDH",
AQ697="BSS Hardware Issue","BSS",
AQ697="Sites strategiques, MLL, Pylone, etc.","ENVTECH",
AQ697="AKTIVCO DEFAUT GE &amp; POWER Cabinet","AKTIVCO",
AQ697="AKTIVCO Coupure ENEO &amp; Baisse de tension","AKTIVCO GRID ONLY",
AQ697="Coupure ENEO &amp; Baisse de tension","IHS GRID ONLY",
AQ697="Defaut GE &amp; POWER Cabinet","IHS",
AQ697="Sharing","Partners",
AQ697="Sites strategiques &amp; DataCenter","SST &amp; DC",
AQ697="Exclu","Exclu",
AQ697="SAT","SAT",
AQ697="SPARE-ISSUE","SPARE-ISSUE",
AQ697="Fiber CAmtel","TRANS_FO_CAMTEL",
AQ697="Fiber AOF","Fiber AOF",
AQ697="Projet OCM (HUAWEI)","TRAVAUX-HUAWEI",
AQ697="Projet OCM (NOKIA)","TRAVAUX-NOKIA",
AQ697="ACCESS-ISSUE","ACCESS-ISSUE",
AQ697="Projet OCM (ZTE, NOKIA, autres projets)","TRAVAUX OCM",
AQ697="No root CAuse","No root cause",
AQ697="ODU HS","PDH",
AQ697="IP &amp; VLAN","PDH",
AQ697="Warehouse HUAWEI","SPARE-ISSUE",
AQ697="SPARE-HS","SPARE-ISSUE",
AQ697="Power Telco","BSS",AQ697="no impacts","no impacts"
),"")</f>
        <v>No root cause</v>
      </c>
      <c r="AP697" s="48" t="str" cm="1">
        <f t="array" ref="AP697">IFERROR(_xlfn.IFS(
AQ697="MPR ISSUE","TX ISSUE",
AQ697="BSS Hardware Issue","RAN ISSUE",
AQ697="Sites strategiques, MLL, Pylone, etc.","ENVTECH",
AQ697="AKTIVCO DEFAUT GE &amp; POWER Cabinet","POWER ISSUE",
AQ697="AKTIVCO Coupure ENEO &amp; Baisse de tension","POWER ISSUE",
AQ697="Coupure ENEO &amp; Baisse de tension","POWER ISSUE",
AQ697="Defaut GE &amp; POWER Cabinet","POWER ISSUE",
AQ697="Sharing","POWER ISSUE",
AQ697="Sites strategiques &amp; DataCenter","POWER ISSUE",
AQ697="Exclu","Exclu",
AQ697="SAT","TX ISSUE",
AQ697="SPARE-ISSUE","SPARE-ISSUE",
AQ697="Fiber CAmtel","TX ISSUE",
AQ697="Fiber AOF","TX ISSUE",
AQ697="Projet OCM (HUAWEI)","TRAVAUX-HUAWEI",
AQ697="Projet OCM (NOKIA)","TRAVAUX -NOKIA",
AQ697="ACCESS-ISSUE","ACCESS-ISSUE",
AQ697="Projet OCM (ZTE, NOKIA, autres projets)","TRAVAUX OCM",
AQ697="No root CAuse","No root cause",
AQ697="ODU HS","TX ISSUE",
AQ697="IP &amp; VLAN","TX ISSUE",
AQ697="Warehouse HUAWEI","SPARE-ISSUE",
AQ697="SPARE-HS","SPARE-ISSUE",
AQ697="Power Telco","RAN ISSUE",AQ697="no impacts","no impacts"
),"")</f>
        <v>No root cause</v>
      </c>
      <c r="AQ697" s="67" t="s">
        <v>5344</v>
      </c>
      <c r="AR697" s="48" t="str" cm="1">
        <f t="array" ref="AR697">IFERROR(_xlfn.IFS(
AQ697="MPR ISSUE","ACTIVE",
AQ697="BSS Hardware Issue","ACTIVE",
AQ697="Sites strategiques, MLL, Pylone, etc.","PASSIVE",
AQ697="AKTIVCO DEFAUT GE &amp; POWER Cabinet","PASSIVE",
AQ697="AKTIVCO Coupure ENEO &amp; Baisse de tension","PASSIVE",
AQ697="Coupure ENEO &amp; Baisse de tension","PASSIVE",
AQ697="Defaut GE &amp; POWER Cabinet","PASSIVE",
AQ697="Sharing","PASSIVE",
AQ697="Sites strategiques &amp; DataCenter","PASSIVE",
AQ697="Exclu","Exclu",
AQ697="SAT","ACTIVE",
AQ697="SPARE-ISSUE","SPARE-ISSUE",
AQ697="Fiber CAmtel","ACTIVE",
AQ697="Fiber AOF","ACTIVE",
AQ697="Projet OCM (HUAWEI)","PLANNED WORKS",
AQ697="Projet OCM (NOKIA)","PLANNED WORKS",
AQ697="ACCESS-ISSUE","ACCESS-ISSUE",
AQ697="Projet OCM (ZTE, NOKIA, autres projets)","PLANNED WORKS",
AQ697="No root CAuse","No root cause",
AQ697="ODU HS","ACTIVE",
AQ697="IP &amp; VLAN","ACTIVE",
AQ697="Warehouse HUAWEI","SPARE-ISSUE",
AQ697="SPARE-HS","SPARE-ISSUE",
AQ697="Power Telco","ACTIVE", AQ697="no impacts","no impacts"
),"")</f>
        <v>No root cause</v>
      </c>
      <c r="AS697" s="92" t="s">
        <v>5537</v>
      </c>
      <c r="AT697" s="98" t="s">
        <v>3126</v>
      </c>
      <c r="AV697" s="17" t="s">
        <v>5537</v>
      </c>
      <c r="AW697" s="7" t="s">
        <v>5537</v>
      </c>
      <c r="AX697" s="6" t="s">
        <v>5537</v>
      </c>
      <c r="AY697" s="7"/>
      <c r="AZ697" s="3" t="s">
        <v>5537</v>
      </c>
      <c r="BA697" s="18" t="s">
        <v>5537</v>
      </c>
      <c r="BB697" s="18" t="s">
        <v>5537</v>
      </c>
      <c r="BC697" s="18" t="s">
        <v>5537</v>
      </c>
      <c r="BD697" s="18" t="s">
        <v>5537</v>
      </c>
      <c r="BE697" s="18" t="s">
        <v>5537</v>
      </c>
      <c r="BF697" s="18" t="s">
        <v>5537</v>
      </c>
      <c r="BG697" s="18" t="s">
        <v>5537</v>
      </c>
      <c r="BH697" s="18" t="s">
        <v>5537</v>
      </c>
      <c r="BI697" s="18" t="s">
        <v>5537</v>
      </c>
      <c r="BJ697" s="18" t="s">
        <v>5537</v>
      </c>
      <c r="BK697" s="18" t="s">
        <v>5537</v>
      </c>
      <c r="BL697" s="9" t="s">
        <v>5537</v>
      </c>
      <c r="BM697" s="14" t="s">
        <v>5537</v>
      </c>
      <c r="BN697" s="14" t="s">
        <v>5537</v>
      </c>
      <c r="BO697" s="14" t="str">
        <f>_xlfn.XLOOKUP(B697,'[4]cell downs 18042026 17h'!$B:$B,'[4]cell downs 18042026 17h'!$B:$B,"")</f>
        <v/>
      </c>
      <c r="BP697" s="14" t="str">
        <f>_xlfn.XLOOKUP(B697,'[5]Cells Huawei 19042026 15h'!$B:$B,'[5]Cells Huawei 19042026 15h'!$B:$B,"")</f>
        <v/>
      </c>
      <c r="BQ697" s="9" t="str">
        <f>_xlfn.XLOOKUP(B697,'[6]cells down 19042026 9H40'!$B:$B,'[6]cells down 19042026 9H40'!$B:$B,"")</f>
        <v/>
      </c>
      <c r="BR697" s="9" t="s">
        <v>3126</v>
      </c>
      <c r="BS697" s="9" t="s">
        <v>12</v>
      </c>
      <c r="BT697" s="108"/>
    </row>
    <row r="698" spans="1:72" s="9" customFormat="1" x14ac:dyDescent="0.35">
      <c r="A698" s="19" t="s">
        <v>5467</v>
      </c>
      <c r="B698" s="26" t="s">
        <v>5468</v>
      </c>
      <c r="C698" s="3" t="str">
        <f>_xlfn.XLOOKUP(B698,'[1]daily break down'!$D:$D,'[1]daily break down'!$E:$E,"")</f>
        <v>CENTRE</v>
      </c>
      <c r="D698" s="19" t="s">
        <v>357</v>
      </c>
      <c r="E698" s="19" t="s">
        <v>710</v>
      </c>
      <c r="F698" s="19" t="s">
        <v>226</v>
      </c>
      <c r="G698" s="19" t="s">
        <v>489</v>
      </c>
      <c r="H698" s="34" t="str">
        <f>_xlfn.XLOOKUP(B698,[2]CALCULATION!$B:$B,[2]CALCULATION!$H:$H,"")</f>
        <v>ZTE</v>
      </c>
      <c r="I698" s="28">
        <v>0</v>
      </c>
      <c r="J698" s="28">
        <v>0</v>
      </c>
      <c r="K698" s="28">
        <v>0</v>
      </c>
      <c r="L698" s="28">
        <v>0</v>
      </c>
      <c r="M698" s="28">
        <v>0</v>
      </c>
      <c r="N698" s="28">
        <v>0</v>
      </c>
      <c r="O698" s="28">
        <v>0</v>
      </c>
      <c r="P698" s="28">
        <v>0</v>
      </c>
      <c r="Q698" s="28">
        <v>0</v>
      </c>
      <c r="R698" s="28">
        <v>0</v>
      </c>
      <c r="S698" s="93">
        <v>0</v>
      </c>
      <c r="T698" s="93">
        <f>_xlfn.XLOOKUP(B698,'[3]Nur des jours'!$B:$B,'[3]Nur des jours'!$U:$U,"")</f>
        <v>0</v>
      </c>
      <c r="U698" s="93">
        <v>0</v>
      </c>
      <c r="V698" s="93">
        <v>0</v>
      </c>
      <c r="W698" s="93">
        <v>0</v>
      </c>
      <c r="X698" s="93">
        <v>0</v>
      </c>
      <c r="Y698" s="93">
        <v>0</v>
      </c>
      <c r="Z698" s="93">
        <v>0</v>
      </c>
      <c r="AA698" s="93">
        <v>0</v>
      </c>
      <c r="AB698" s="93">
        <v>0</v>
      </c>
      <c r="AC698" s="93">
        <f>_xlfn.XLOOKUP(B698,'[3]Nur des jours'!$B:$B,'[3]Nur des jours'!$N:$N,"")</f>
        <v>0</v>
      </c>
      <c r="AD698" s="93">
        <v>0</v>
      </c>
      <c r="AE698" s="93">
        <v>6.648917196725207E-2</v>
      </c>
      <c r="AF698" s="93">
        <v>0.394529767459115</v>
      </c>
      <c r="AG698" s="93"/>
      <c r="AH698" s="93">
        <v>0</v>
      </c>
      <c r="AI698" s="93">
        <v>0</v>
      </c>
      <c r="AJ698" s="93">
        <v>0</v>
      </c>
      <c r="AK698" s="93">
        <v>0</v>
      </c>
      <c r="AL698" s="93">
        <v>0</v>
      </c>
      <c r="AM698" s="49" t="s">
        <v>5559</v>
      </c>
      <c r="AN698" s="49"/>
      <c r="AO698" s="48" t="str" cm="1">
        <f t="array" ref="AO698">IFERROR(_xlfn.IFS(
AQ698="MPR ISSUE","PDH",
AQ698="BSS Hardware Issue","BSS",
AQ698="Sites strategiques, MLL, Pylone, etc.","ENVTECH",
AQ698="AKTIVCO DEFAUT GE &amp; POWER Cabinet","AKTIVCO",
AQ698="AKTIVCO Coupure ENEO &amp; Baisse de tension","AKTIVCO GRID ONLY",
AQ698="Coupure ENEO &amp; Baisse de tension","IHS GRID ONLY",
AQ698="Defaut GE &amp; POWER Cabinet","IHS",
AQ698="Sharing","Partners",
AQ698="Sites strategiques &amp; DataCenter","SST &amp; DC",
AQ698="Exclu","Exclu",
AQ698="SAT","SAT",
AQ698="SPARE-ISSUE","SPARE-ISSUE",
AQ698="Fiber CAmtel","TRANS_FO_CAMTEL",
AQ698="Fiber AOF","Fiber AOF",
AQ698="Projet OCM (HUAWEI)","TRAVAUX-HUAWEI",
AQ698="Projet OCM (NOKIA)","TRAVAUX-NOKIA",
AQ698="ACCESS-ISSUE","ACCESS-ISSUE",
AQ698="Projet OCM (ZTE, NOKIA, autres projets)","TRAVAUX OCM",
AQ698="No root CAuse","No root cause",
AQ698="ODU HS","PDH",
AQ698="IP &amp; VLAN","PDH",
AQ698="Warehouse HUAWEI","SPARE-ISSUE",
AQ698="SPARE-HS","SPARE-ISSUE",
AQ698="Power Telco","BSS",AQ698="no impacts","no impacts"
),"")</f>
        <v>No root cause</v>
      </c>
      <c r="AP698" s="48" t="str" cm="1">
        <f t="array" ref="AP698">IFERROR(_xlfn.IFS(
AQ698="MPR ISSUE","TX ISSUE",
AQ698="BSS Hardware Issue","RAN ISSUE",
AQ698="Sites strategiques, MLL, Pylone, etc.","ENVTECH",
AQ698="AKTIVCO DEFAUT GE &amp; POWER Cabinet","POWER ISSUE",
AQ698="AKTIVCO Coupure ENEO &amp; Baisse de tension","POWER ISSUE",
AQ698="Coupure ENEO &amp; Baisse de tension","POWER ISSUE",
AQ698="Defaut GE &amp; POWER Cabinet","POWER ISSUE",
AQ698="Sharing","POWER ISSUE",
AQ698="Sites strategiques &amp; DataCenter","POWER ISSUE",
AQ698="Exclu","Exclu",
AQ698="SAT","TX ISSUE",
AQ698="SPARE-ISSUE","SPARE-ISSUE",
AQ698="Fiber CAmtel","TX ISSUE",
AQ698="Fiber AOF","TX ISSUE",
AQ698="Projet OCM (HUAWEI)","TRAVAUX-HUAWEI",
AQ698="Projet OCM (NOKIA)","TRAVAUX -NOKIA",
AQ698="ACCESS-ISSUE","ACCESS-ISSUE",
AQ698="Projet OCM (ZTE, NOKIA, autres projets)","TRAVAUX OCM",
AQ698="No root CAuse","No root cause",
AQ698="ODU HS","TX ISSUE",
AQ698="IP &amp; VLAN","TX ISSUE",
AQ698="Warehouse HUAWEI","SPARE-ISSUE",
AQ698="SPARE-HS","SPARE-ISSUE",
AQ698="Power Telco","RAN ISSUE",AQ698="no impacts","no impacts"
),"")</f>
        <v>No root cause</v>
      </c>
      <c r="AQ698" s="67" t="s">
        <v>5344</v>
      </c>
      <c r="AR698" s="48" t="str" cm="1">
        <f t="array" ref="AR698">IFERROR(_xlfn.IFS(
AQ698="MPR ISSUE","ACTIVE",
AQ698="BSS Hardware Issue","ACTIVE",
AQ698="Sites strategiques, MLL, Pylone, etc.","PASSIVE",
AQ698="AKTIVCO DEFAUT GE &amp; POWER Cabinet","PASSIVE",
AQ698="AKTIVCO Coupure ENEO &amp; Baisse de tension","PASSIVE",
AQ698="Coupure ENEO &amp; Baisse de tension","PASSIVE",
AQ698="Defaut GE &amp; POWER Cabinet","PASSIVE",
AQ698="Sharing","PASSIVE",
AQ698="Sites strategiques &amp; DataCenter","PASSIVE",
AQ698="Exclu","Exclu",
AQ698="SAT","ACTIVE",
AQ698="SPARE-ISSUE","SPARE-ISSUE",
AQ698="Fiber CAmtel","ACTIVE",
AQ698="Fiber AOF","ACTIVE",
AQ698="Projet OCM (HUAWEI)","PLANNED WORKS",
AQ698="Projet OCM (NOKIA)","PLANNED WORKS",
AQ698="ACCESS-ISSUE","ACCESS-ISSUE",
AQ698="Projet OCM (ZTE, NOKIA, autres projets)","PLANNED WORKS",
AQ698="No root CAuse","No root cause",
AQ698="ODU HS","ACTIVE",
AQ698="IP &amp; VLAN","ACTIVE",
AQ698="Warehouse HUAWEI","SPARE-ISSUE",
AQ698="SPARE-HS","SPARE-ISSUE",
AQ698="Power Telco","ACTIVE", AQ698="no impacts","no impacts"
),"")</f>
        <v>No root cause</v>
      </c>
      <c r="AS698" s="92" t="s">
        <v>5537</v>
      </c>
      <c r="AT698" s="98" t="s">
        <v>5468</v>
      </c>
      <c r="AV698" s="17" t="s">
        <v>5537</v>
      </c>
      <c r="AW698" s="7" t="s">
        <v>5537</v>
      </c>
      <c r="AX698" s="6" t="s">
        <v>5537</v>
      </c>
      <c r="AY698" s="7"/>
      <c r="AZ698" s="3" t="s">
        <v>5537</v>
      </c>
      <c r="BA698" s="18" t="s">
        <v>5537</v>
      </c>
      <c r="BB698" s="18" t="s">
        <v>5537</v>
      </c>
      <c r="BC698" s="18" t="s">
        <v>5537</v>
      </c>
      <c r="BD698" s="18" t="s">
        <v>5537</v>
      </c>
      <c r="BE698" s="18" t="s">
        <v>5537</v>
      </c>
      <c r="BF698" s="18" t="s">
        <v>5537</v>
      </c>
      <c r="BG698" s="18" t="s">
        <v>5537</v>
      </c>
      <c r="BH698" s="18" t="s">
        <v>5537</v>
      </c>
      <c r="BI698" s="18" t="s">
        <v>5537</v>
      </c>
      <c r="BJ698" s="18" t="s">
        <v>5537</v>
      </c>
      <c r="BK698" s="18" t="s">
        <v>5537</v>
      </c>
      <c r="BL698" s="9" t="s">
        <v>5537</v>
      </c>
      <c r="BM698" s="14" t="s">
        <v>5537</v>
      </c>
      <c r="BN698" s="14" t="s">
        <v>5537</v>
      </c>
      <c r="BO698" s="14" t="str">
        <f>_xlfn.XLOOKUP(B698,'[4]cell downs 18042026 17h'!$B:$B,'[4]cell downs 18042026 17h'!$B:$B,"")</f>
        <v/>
      </c>
      <c r="BP698" s="14" t="str">
        <f>_xlfn.XLOOKUP(B698,'[5]Cells Huawei 19042026 15h'!$B:$B,'[5]Cells Huawei 19042026 15h'!$B:$B,"")</f>
        <v/>
      </c>
      <c r="BQ698" s="9" t="str">
        <f>_xlfn.XLOOKUP(B698,'[6]cells down 19042026 9H40'!$B:$B,'[6]cells down 19042026 9H40'!$B:$B,"")</f>
        <v/>
      </c>
      <c r="BR698" s="9" t="s">
        <v>5537</v>
      </c>
      <c r="BS698" s="9" t="s">
        <v>12</v>
      </c>
      <c r="BT698" s="108"/>
    </row>
    <row r="699" spans="1:72" s="9" customFormat="1" x14ac:dyDescent="0.35">
      <c r="A699" s="1" t="s">
        <v>4140</v>
      </c>
      <c r="B699" s="8" t="s">
        <v>4141</v>
      </c>
      <c r="C699" s="3" t="str">
        <f>_xlfn.XLOOKUP(B699,'[1]daily break down'!$D:$D,'[1]daily break down'!$E:$E,"")</f>
        <v>OUEST</v>
      </c>
      <c r="D699" s="1" t="s">
        <v>11</v>
      </c>
      <c r="E699" s="1" t="s">
        <v>12</v>
      </c>
      <c r="F699" s="3" t="s">
        <v>102</v>
      </c>
      <c r="G699" s="1" t="s">
        <v>1365</v>
      </c>
      <c r="H699" s="32" t="str">
        <f>_xlfn.XLOOKUP(B699,[2]CALCULATION!$B:$B,[2]CALCULATION!$H:$H,"")</f>
        <v>Huawei</v>
      </c>
      <c r="I699" s="28">
        <v>0</v>
      </c>
      <c r="J699" s="28">
        <v>0</v>
      </c>
      <c r="K699" s="28">
        <v>0</v>
      </c>
      <c r="L699" s="28">
        <v>3.5224814729206435</v>
      </c>
      <c r="M699" s="28">
        <v>0</v>
      </c>
      <c r="N699" s="28">
        <v>0</v>
      </c>
      <c r="O699" s="28">
        <v>0</v>
      </c>
      <c r="P699" s="28">
        <v>0</v>
      </c>
      <c r="Q699" s="28">
        <v>0</v>
      </c>
      <c r="R699" s="28">
        <v>0</v>
      </c>
      <c r="S699" s="93">
        <v>0</v>
      </c>
      <c r="T699" s="93">
        <f>_xlfn.XLOOKUP(B699,'[3]Nur des jours'!$B:$B,'[3]Nur des jours'!$U:$U,"")</f>
        <v>0</v>
      </c>
      <c r="U699" s="93">
        <v>0</v>
      </c>
      <c r="V699" s="93">
        <v>0</v>
      </c>
      <c r="W699" s="93">
        <v>0</v>
      </c>
      <c r="X699" s="93">
        <v>0</v>
      </c>
      <c r="Y699" s="93">
        <v>0</v>
      </c>
      <c r="Z699" s="93">
        <v>0</v>
      </c>
      <c r="AA699" s="93">
        <v>0</v>
      </c>
      <c r="AB699" s="93">
        <v>0</v>
      </c>
      <c r="AC699" s="93">
        <f>_xlfn.XLOOKUP(B699,'[3]Nur des jours'!$B:$B,'[3]Nur des jours'!$N:$N,"")</f>
        <v>0</v>
      </c>
      <c r="AD699" s="93">
        <v>0</v>
      </c>
      <c r="AE699" s="93">
        <v>0</v>
      </c>
      <c r="AF699" s="93">
        <v>0.38953594553024395</v>
      </c>
      <c r="AG699" s="93"/>
      <c r="AH699" s="93">
        <v>0</v>
      </c>
      <c r="AI699" s="93">
        <v>0</v>
      </c>
      <c r="AJ699" s="93">
        <v>0</v>
      </c>
      <c r="AK699" s="93">
        <v>0</v>
      </c>
      <c r="AL699" s="93">
        <v>0</v>
      </c>
      <c r="AM699" s="49" t="s">
        <v>5559</v>
      </c>
      <c r="AN699" s="49"/>
      <c r="AO699" s="48" t="str" cm="1">
        <f t="array" ref="AO699">IFERROR(_xlfn.IFS(
AQ699="MPR ISSUE","PDH",
AQ699="BSS Hardware Issue","BSS",
AQ699="Sites strategiques, MLL, Pylone, etc.","ENVTECH",
AQ699="AKTIVCO DEFAUT GE &amp; POWER Cabinet","AKTIVCO",
AQ699="AKTIVCO Coupure ENEO &amp; Baisse de tension","AKTIVCO GRID ONLY",
AQ699="Coupure ENEO &amp; Baisse de tension","IHS GRID ONLY",
AQ699="Defaut GE &amp; POWER Cabinet","IHS",
AQ699="Sharing","Partners",
AQ699="Sites strategiques &amp; DataCenter","SST &amp; DC",
AQ699="Exclu","Exclu",
AQ699="SAT","SAT",
AQ699="SPARE-ISSUE","SPARE-ISSUE",
AQ699="Fiber CAmtel","TRANS_FO_CAMTEL",
AQ699="Fiber AOF","Fiber AOF",
AQ699="Projet OCM (HUAWEI)","TRAVAUX-HUAWEI",
AQ699="Projet OCM (NOKIA)","TRAVAUX-NOKIA",
AQ699="ACCESS-ISSUE","ACCESS-ISSUE",
AQ699="Projet OCM (ZTE, NOKIA, autres projets)","TRAVAUX OCM",
AQ699="No root CAuse","No root cause",
AQ699="ODU HS","PDH",
AQ699="IP &amp; VLAN","PDH",
AQ699="Warehouse HUAWEI","SPARE-ISSUE",
AQ699="SPARE-HS","SPARE-ISSUE",
AQ699="Power Telco","BSS",AQ699="no impacts","no impacts"
),"")</f>
        <v>No root cause</v>
      </c>
      <c r="AP699" s="48" t="str" cm="1">
        <f t="array" ref="AP699">IFERROR(_xlfn.IFS(
AQ699="MPR ISSUE","TX ISSUE",
AQ699="BSS Hardware Issue","RAN ISSUE",
AQ699="Sites strategiques, MLL, Pylone, etc.","ENVTECH",
AQ699="AKTIVCO DEFAUT GE &amp; POWER Cabinet","POWER ISSUE",
AQ699="AKTIVCO Coupure ENEO &amp; Baisse de tension","POWER ISSUE",
AQ699="Coupure ENEO &amp; Baisse de tension","POWER ISSUE",
AQ699="Defaut GE &amp; POWER Cabinet","POWER ISSUE",
AQ699="Sharing","POWER ISSUE",
AQ699="Sites strategiques &amp; DataCenter","POWER ISSUE",
AQ699="Exclu","Exclu",
AQ699="SAT","TX ISSUE",
AQ699="SPARE-ISSUE","SPARE-ISSUE",
AQ699="Fiber CAmtel","TX ISSUE",
AQ699="Fiber AOF","TX ISSUE",
AQ699="Projet OCM (HUAWEI)","TRAVAUX-HUAWEI",
AQ699="Projet OCM (NOKIA)","TRAVAUX -NOKIA",
AQ699="ACCESS-ISSUE","ACCESS-ISSUE",
AQ699="Projet OCM (ZTE, NOKIA, autres projets)","TRAVAUX OCM",
AQ699="No root CAuse","No root cause",
AQ699="ODU HS","TX ISSUE",
AQ699="IP &amp; VLAN","TX ISSUE",
AQ699="Warehouse HUAWEI","SPARE-ISSUE",
AQ699="SPARE-HS","SPARE-ISSUE",
AQ699="Power Telco","RAN ISSUE",AQ699="no impacts","no impacts"
),"")</f>
        <v>No root cause</v>
      </c>
      <c r="AQ699" s="126" t="s">
        <v>5344</v>
      </c>
      <c r="AR699" s="48" t="str" cm="1">
        <f t="array" ref="AR699">IFERROR(_xlfn.IFS(
AQ699="MPR ISSUE","ACTIVE",
AQ699="BSS Hardware Issue","ACTIVE",
AQ699="Sites strategiques, MLL, Pylone, etc.","PASSIVE",
AQ699="AKTIVCO DEFAUT GE &amp; POWER Cabinet","PASSIVE",
AQ699="AKTIVCO Coupure ENEO &amp; Baisse de tension","PASSIVE",
AQ699="Coupure ENEO &amp; Baisse de tension","PASSIVE",
AQ699="Defaut GE &amp; POWER Cabinet","PASSIVE",
AQ699="Sharing","PASSIVE",
AQ699="Sites strategiques &amp; DataCenter","PASSIVE",
AQ699="Exclu","Exclu",
AQ699="SAT","ACTIVE",
AQ699="SPARE-ISSUE","SPARE-ISSUE",
AQ699="Fiber CAmtel","ACTIVE",
AQ699="Fiber AOF","ACTIVE",
AQ699="Projet OCM (HUAWEI)","PLANNED WORKS",
AQ699="Projet OCM (NOKIA)","PLANNED WORKS",
AQ699="ACCESS-ISSUE","ACCESS-ISSUE",
AQ699="Projet OCM (ZTE, NOKIA, autres projets)","PLANNED WORKS",
AQ699="No root CAuse","No root cause",
AQ699="ODU HS","ACTIVE",
AQ699="IP &amp; VLAN","ACTIVE",
AQ699="Warehouse HUAWEI","SPARE-ISSUE",
AQ699="SPARE-HS","SPARE-ISSUE",
AQ699="Power Telco","ACTIVE", AQ699="no impacts","no impacts"
),"")</f>
        <v>No root cause</v>
      </c>
      <c r="AS699" s="92" t="s">
        <v>5537</v>
      </c>
      <c r="AT699" s="98" t="s">
        <v>4141</v>
      </c>
      <c r="AV699" s="17" t="s">
        <v>5537</v>
      </c>
      <c r="AW699" s="7" t="s">
        <v>5537</v>
      </c>
      <c r="AX699" s="6" t="s">
        <v>5537</v>
      </c>
      <c r="AY699" s="7"/>
      <c r="AZ699" s="3" t="s">
        <v>5537</v>
      </c>
      <c r="BA699" s="18" t="s">
        <v>5537</v>
      </c>
      <c r="BB699" s="18" t="s">
        <v>5537</v>
      </c>
      <c r="BC699" s="18" t="s">
        <v>5537</v>
      </c>
      <c r="BD699" s="18" t="s">
        <v>5537</v>
      </c>
      <c r="BE699" s="18" t="s">
        <v>5537</v>
      </c>
      <c r="BF699" s="18" t="s">
        <v>5537</v>
      </c>
      <c r="BG699" s="18" t="s">
        <v>5537</v>
      </c>
      <c r="BH699" s="18" t="s">
        <v>5537</v>
      </c>
      <c r="BI699" s="18" t="s">
        <v>5537</v>
      </c>
      <c r="BJ699" s="18" t="s">
        <v>5537</v>
      </c>
      <c r="BK699" s="18" t="s">
        <v>5537</v>
      </c>
      <c r="BL699" s="9" t="s">
        <v>5537</v>
      </c>
      <c r="BM699" s="14" t="s">
        <v>5537</v>
      </c>
      <c r="BN699" s="14" t="s">
        <v>5537</v>
      </c>
      <c r="BO699" s="14" t="str">
        <f>_xlfn.XLOOKUP(B699,'[4]cell downs 18042026 17h'!$B:$B,'[4]cell downs 18042026 17h'!$B:$B,"")</f>
        <v/>
      </c>
      <c r="BP699" s="14" t="str">
        <f>_xlfn.XLOOKUP(B699,'[5]Cells Huawei 19042026 15h'!$B:$B,'[5]Cells Huawei 19042026 15h'!$B:$B,"")</f>
        <v/>
      </c>
      <c r="BQ699" s="9" t="str">
        <f>_xlfn.XLOOKUP(B699,'[6]cells down 19042026 9H40'!$B:$B,'[6]cells down 19042026 9H40'!$B:$B,"")</f>
        <v/>
      </c>
      <c r="BR699" s="9" t="s">
        <v>4141</v>
      </c>
      <c r="BS699" s="9" t="s">
        <v>318</v>
      </c>
      <c r="BT699" s="108"/>
    </row>
    <row r="700" spans="1:72" s="9" customFormat="1" x14ac:dyDescent="0.35">
      <c r="A700" s="1" t="s">
        <v>3387</v>
      </c>
      <c r="B700" s="8" t="s">
        <v>3388</v>
      </c>
      <c r="C700" s="3" t="str">
        <f>_xlfn.XLOOKUP(B700,'[1]daily break down'!$D:$D,'[1]daily break down'!$E:$E,"")</f>
        <v>Yaounde</v>
      </c>
      <c r="D700" s="1" t="s">
        <v>21</v>
      </c>
      <c r="E700" s="1" t="s">
        <v>36</v>
      </c>
      <c r="F700" s="3" t="s">
        <v>37</v>
      </c>
      <c r="G700" s="1" t="s">
        <v>38</v>
      </c>
      <c r="H700" s="34" t="str">
        <f>_xlfn.XLOOKUP(B700,[2]CALCULATION!$B:$B,[2]CALCULATION!$H:$H,"")</f>
        <v>ZTE</v>
      </c>
      <c r="I700" s="28">
        <v>4.4699343383756664</v>
      </c>
      <c r="J700" s="28">
        <v>0</v>
      </c>
      <c r="K700" s="28">
        <v>0</v>
      </c>
      <c r="L700" s="28">
        <v>0.65504675644131638</v>
      </c>
      <c r="M700" s="28">
        <v>0</v>
      </c>
      <c r="N700" s="28">
        <v>0</v>
      </c>
      <c r="O700" s="28">
        <v>0</v>
      </c>
      <c r="P700" s="28">
        <v>2.7657926051484885</v>
      </c>
      <c r="Q700" s="28">
        <v>3.4638397354130461</v>
      </c>
      <c r="R700" s="28">
        <v>0.10626139661504487</v>
      </c>
      <c r="S700" s="93">
        <v>0</v>
      </c>
      <c r="T700" s="93">
        <f>_xlfn.XLOOKUP(B700,'[3]Nur des jours'!$B:$B,'[3]Nur des jours'!$U:$U,"")</f>
        <v>0</v>
      </c>
      <c r="U700" s="93">
        <v>0.97531125778679517</v>
      </c>
      <c r="V700" s="93">
        <v>0</v>
      </c>
      <c r="W700" s="93">
        <v>0</v>
      </c>
      <c r="X700" s="93">
        <v>0</v>
      </c>
      <c r="Y700" s="93">
        <v>0</v>
      </c>
      <c r="Z700" s="93">
        <v>9.8449632312026334E-3</v>
      </c>
      <c r="AA700" s="93">
        <v>14.316181695217063</v>
      </c>
      <c r="AB700" s="93">
        <v>17.524783624829848</v>
      </c>
      <c r="AC700" s="93">
        <f>_xlfn.XLOOKUP(B700,'[3]Nur des jours'!$B:$B,'[3]Nur des jours'!$N:$N,"")</f>
        <v>0</v>
      </c>
      <c r="AD700" s="93">
        <v>0</v>
      </c>
      <c r="AE700" s="93">
        <v>0</v>
      </c>
      <c r="AF700" s="93">
        <v>0.38700336440917349</v>
      </c>
      <c r="AG700" s="93"/>
      <c r="AH700" s="93">
        <v>0</v>
      </c>
      <c r="AI700" s="93">
        <v>0</v>
      </c>
      <c r="AJ700" s="93">
        <v>0</v>
      </c>
      <c r="AK700" s="93">
        <v>0</v>
      </c>
      <c r="AL700" s="93">
        <v>0</v>
      </c>
      <c r="AM700" s="49" t="s">
        <v>5559</v>
      </c>
      <c r="AN700" s="49"/>
      <c r="AO700" s="48" t="str" cm="1">
        <f t="array" ref="AO700">IFERROR(_xlfn.IFS(
AQ700="MPR ISSUE","PDH",
AQ700="BSS Hardware Issue","BSS",
AQ700="Sites strategiques, MLL, Pylone, etc.","ENVTECH",
AQ700="AKTIVCO DEFAUT GE &amp; POWER Cabinet","AKTIVCO",
AQ700="AKTIVCO Coupure ENEO &amp; Baisse de tension","AKTIVCO GRID ONLY",
AQ700="Coupure ENEO &amp; Baisse de tension","IHS GRID ONLY",
AQ700="Defaut GE &amp; POWER Cabinet","IHS",
AQ700="Sharing","Partners",
AQ700="Sites strategiques &amp; DataCenter","SST &amp; DC",
AQ700="Exclu","Exclu",
AQ700="SAT","SAT",
AQ700="SPARE-ISSUE","SPARE-ISSUE",
AQ700="Fiber CAmtel","TRANS_FO_CAMTEL",
AQ700="Fiber AOF","Fiber AOF",
AQ700="Projet OCM (HUAWEI)","TRAVAUX-HUAWEI",
AQ700="Projet OCM (NOKIA)","TRAVAUX-NOKIA",
AQ700="ACCESS-ISSUE","ACCESS-ISSUE",
AQ700="Projet OCM (ZTE, NOKIA, autres projets)","TRAVAUX OCM",
AQ700="No root CAuse","No root cause",
AQ700="ODU HS","PDH",
AQ700="IP &amp; VLAN","PDH",
AQ700="Warehouse HUAWEI","SPARE-ISSUE",
AQ700="SPARE-HS","SPARE-ISSUE",
AQ700="Power Telco","BSS",AQ700="no impacts","no impacts"
),"")</f>
        <v>No root cause</v>
      </c>
      <c r="AP700" s="48" t="str" cm="1">
        <f t="array" ref="AP700">IFERROR(_xlfn.IFS(
AQ700="MPR ISSUE","TX ISSUE",
AQ700="BSS Hardware Issue","RAN ISSUE",
AQ700="Sites strategiques, MLL, Pylone, etc.","ENVTECH",
AQ700="AKTIVCO DEFAUT GE &amp; POWER Cabinet","POWER ISSUE",
AQ700="AKTIVCO Coupure ENEO &amp; Baisse de tension","POWER ISSUE",
AQ700="Coupure ENEO &amp; Baisse de tension","POWER ISSUE",
AQ700="Defaut GE &amp; POWER Cabinet","POWER ISSUE",
AQ700="Sharing","POWER ISSUE",
AQ700="Sites strategiques &amp; DataCenter","POWER ISSUE",
AQ700="Exclu","Exclu",
AQ700="SAT","TX ISSUE",
AQ700="SPARE-ISSUE","SPARE-ISSUE",
AQ700="Fiber CAmtel","TX ISSUE",
AQ700="Fiber AOF","TX ISSUE",
AQ700="Projet OCM (HUAWEI)","TRAVAUX-HUAWEI",
AQ700="Projet OCM (NOKIA)","TRAVAUX -NOKIA",
AQ700="ACCESS-ISSUE","ACCESS-ISSUE",
AQ700="Projet OCM (ZTE, NOKIA, autres projets)","TRAVAUX OCM",
AQ700="No root CAuse","No root cause",
AQ700="ODU HS","TX ISSUE",
AQ700="IP &amp; VLAN","TX ISSUE",
AQ700="Warehouse HUAWEI","SPARE-ISSUE",
AQ700="SPARE-HS","SPARE-ISSUE",
AQ700="Power Telco","RAN ISSUE",AQ700="no impacts","no impacts"
),"")</f>
        <v>No root cause</v>
      </c>
      <c r="AQ700" s="67" t="s">
        <v>5344</v>
      </c>
      <c r="AR700" s="48" t="str" cm="1">
        <f t="array" ref="AR700">IFERROR(_xlfn.IFS(
AQ700="MPR ISSUE","ACTIVE",
AQ700="BSS Hardware Issue","ACTIVE",
AQ700="Sites strategiques, MLL, Pylone, etc.","PASSIVE",
AQ700="AKTIVCO DEFAUT GE &amp; POWER Cabinet","PASSIVE",
AQ700="AKTIVCO Coupure ENEO &amp; Baisse de tension","PASSIVE",
AQ700="Coupure ENEO &amp; Baisse de tension","PASSIVE",
AQ700="Defaut GE &amp; POWER Cabinet","PASSIVE",
AQ700="Sharing","PASSIVE",
AQ700="Sites strategiques &amp; DataCenter","PASSIVE",
AQ700="Exclu","Exclu",
AQ700="SAT","ACTIVE",
AQ700="SPARE-ISSUE","SPARE-ISSUE",
AQ700="Fiber CAmtel","ACTIVE",
AQ700="Fiber AOF","ACTIVE",
AQ700="Projet OCM (HUAWEI)","PLANNED WORKS",
AQ700="Projet OCM (NOKIA)","PLANNED WORKS",
AQ700="ACCESS-ISSUE","ACCESS-ISSUE",
AQ700="Projet OCM (ZTE, NOKIA, autres projets)","PLANNED WORKS",
AQ700="No root CAuse","No root cause",
AQ700="ODU HS","ACTIVE",
AQ700="IP &amp; VLAN","ACTIVE",
AQ700="Warehouse HUAWEI","SPARE-ISSUE",
AQ700="SPARE-HS","SPARE-ISSUE",
AQ700="Power Telco","ACTIVE", AQ700="no impacts","no impacts"
),"")</f>
        <v>No root cause</v>
      </c>
      <c r="AS700" s="92" t="s">
        <v>5537</v>
      </c>
      <c r="AT700" s="98" t="s">
        <v>3388</v>
      </c>
      <c r="AV700" s="17" t="s">
        <v>5537</v>
      </c>
      <c r="AW700" s="7" t="s">
        <v>5537</v>
      </c>
      <c r="AX700" s="6" t="s">
        <v>5537</v>
      </c>
      <c r="AY700" s="7"/>
      <c r="AZ700" s="3" t="s">
        <v>5537</v>
      </c>
      <c r="BA700" s="18" t="s">
        <v>5537</v>
      </c>
      <c r="BB700" s="18" t="s">
        <v>5537</v>
      </c>
      <c r="BC700" s="18" t="s">
        <v>5537</v>
      </c>
      <c r="BD700" s="18" t="s">
        <v>5537</v>
      </c>
      <c r="BE700" s="18" t="s">
        <v>5537</v>
      </c>
      <c r="BF700" s="18" t="s">
        <v>5537</v>
      </c>
      <c r="BG700" s="18" t="s">
        <v>5537</v>
      </c>
      <c r="BH700" s="18" t="s">
        <v>5537</v>
      </c>
      <c r="BI700" s="18" t="s">
        <v>5537</v>
      </c>
      <c r="BJ700" s="18" t="s">
        <v>5537</v>
      </c>
      <c r="BK700" s="18" t="s">
        <v>5537</v>
      </c>
      <c r="BL700" s="9" t="s">
        <v>5537</v>
      </c>
      <c r="BM700" s="14" t="s">
        <v>5537</v>
      </c>
      <c r="BN700" s="14" t="s">
        <v>5537</v>
      </c>
      <c r="BO700" s="14" t="str">
        <f>_xlfn.XLOOKUP(B700,'[4]cell downs 18042026 17h'!$B:$B,'[4]cell downs 18042026 17h'!$B:$B,"")</f>
        <v/>
      </c>
      <c r="BP700" s="14" t="str">
        <f>_xlfn.XLOOKUP(B700,'[5]Cells Huawei 19042026 15h'!$B:$B,'[5]Cells Huawei 19042026 15h'!$B:$B,"")</f>
        <v/>
      </c>
      <c r="BQ700" s="9" t="str">
        <f>_xlfn.XLOOKUP(B700,'[6]cells down 19042026 9H40'!$B:$B,'[6]cells down 19042026 9H40'!$B:$B,"")</f>
        <v/>
      </c>
      <c r="BR700" s="9" t="s">
        <v>5537</v>
      </c>
      <c r="BS700" s="9" t="s">
        <v>594</v>
      </c>
      <c r="BT700" s="108"/>
    </row>
    <row r="701" spans="1:72" s="9" customFormat="1" x14ac:dyDescent="0.35">
      <c r="A701" s="6" t="s">
        <v>2223</v>
      </c>
      <c r="B701" s="6" t="s">
        <v>2224</v>
      </c>
      <c r="C701" s="3" t="str">
        <f>_xlfn.XLOOKUP(B701,'[1]daily break down'!$D:$D,'[1]daily break down'!$E:$E,"")</f>
        <v>Ngaoundere</v>
      </c>
      <c r="D701" s="7" t="s">
        <v>11</v>
      </c>
      <c r="E701" s="8" t="s">
        <v>12</v>
      </c>
      <c r="F701" s="3" t="s">
        <v>90</v>
      </c>
      <c r="G701" s="8" t="s">
        <v>91</v>
      </c>
      <c r="H701" s="32" t="str">
        <f>_xlfn.XLOOKUP(B701,[2]CALCULATION!$B:$B,[2]CALCULATION!$H:$H,"")</f>
        <v>Huawei</v>
      </c>
      <c r="I701" s="28">
        <v>3.4416350629078885</v>
      </c>
      <c r="J701" s="28">
        <v>1.488693987153036</v>
      </c>
      <c r="K701" s="28">
        <v>0.23920407039291394</v>
      </c>
      <c r="L701" s="28">
        <v>0</v>
      </c>
      <c r="M701" s="28">
        <v>0</v>
      </c>
      <c r="N701" s="28">
        <v>0</v>
      </c>
      <c r="O701" s="28">
        <v>0.66248398409967091</v>
      </c>
      <c r="P701" s="28">
        <v>1.931628157165564</v>
      </c>
      <c r="Q701" s="28">
        <v>0</v>
      </c>
      <c r="R701" s="28">
        <v>1.7961529022666243</v>
      </c>
      <c r="S701" s="93">
        <v>0</v>
      </c>
      <c r="T701" s="93">
        <f>_xlfn.XLOOKUP(B701,'[3]Nur des jours'!$B:$B,'[3]Nur des jours'!$U:$U,"")</f>
        <v>9.9680252715925732E-2</v>
      </c>
      <c r="U701" s="93">
        <v>0.49142774795752686</v>
      </c>
      <c r="V701" s="93">
        <v>0.32725585204589752</v>
      </c>
      <c r="W701" s="93">
        <v>9.9680252715925718E-2</v>
      </c>
      <c r="X701" s="93">
        <v>0.10388933119883116</v>
      </c>
      <c r="Y701" s="93">
        <v>0.19203028824340171</v>
      </c>
      <c r="Z701" s="93">
        <v>5.3772761126948655E-2</v>
      </c>
      <c r="AA701" s="93">
        <v>0.10228417415026551</v>
      </c>
      <c r="AB701" s="93">
        <v>1.13170705955204</v>
      </c>
      <c r="AC701" s="93">
        <f>_xlfn.XLOOKUP(B701,'[3]Nur des jours'!$B:$B,'[3]Nur des jours'!$N:$N,"")</f>
        <v>0</v>
      </c>
      <c r="AD701" s="93">
        <v>0</v>
      </c>
      <c r="AE701" s="93">
        <v>0</v>
      </c>
      <c r="AF701" s="93">
        <v>0.35063763972000356</v>
      </c>
      <c r="AG701" s="93"/>
      <c r="AH701" s="93">
        <v>0</v>
      </c>
      <c r="AI701" s="93">
        <v>0</v>
      </c>
      <c r="AJ701" s="93">
        <v>0</v>
      </c>
      <c r="AK701" s="93">
        <v>0</v>
      </c>
      <c r="AL701" s="93">
        <v>0</v>
      </c>
      <c r="AM701" s="49" t="s">
        <v>5559</v>
      </c>
      <c r="AN701" s="49"/>
      <c r="AO701" s="48" t="str" cm="1">
        <f t="array" ref="AO701">IFERROR(_xlfn.IFS(
AQ701="MPR ISSUE","PDH",
AQ701="BSS Hardware Issue","BSS",
AQ701="Sites strategiques, MLL, Pylone, etc.","ENVTECH",
AQ701="AKTIVCO DEFAUT GE &amp; POWER Cabinet","AKTIVCO",
AQ701="AKTIVCO Coupure ENEO &amp; Baisse de tension","AKTIVCO GRID ONLY",
AQ701="Coupure ENEO &amp; Baisse de tension","IHS GRID ONLY",
AQ701="Defaut GE &amp; POWER Cabinet","IHS",
AQ701="Sharing","Partners",
AQ701="Sites strategiques &amp; DataCenter","SST &amp; DC",
AQ701="Exclu","Exclu",
AQ701="SAT","SAT",
AQ701="SPARE-ISSUE","SPARE-ISSUE",
AQ701="Fiber CAmtel","TRANS_FO_CAMTEL",
AQ701="Fiber AOF","Fiber AOF",
AQ701="Projet OCM (HUAWEI)","TRAVAUX-HUAWEI",
AQ701="Projet OCM (NOKIA)","TRAVAUX-NOKIA",
AQ701="ACCESS-ISSUE","ACCESS-ISSUE",
AQ701="Projet OCM (ZTE, NOKIA, autres projets)","TRAVAUX OCM",
AQ701="No root CAuse","No root cause",
AQ701="ODU HS","PDH",
AQ701="IP &amp; VLAN","PDH",
AQ701="Warehouse HUAWEI","SPARE-ISSUE",
AQ701="SPARE-HS","SPARE-ISSUE",
AQ701="Power Telco","BSS",AQ701="no impacts","no impacts"
),"")</f>
        <v>No root cause</v>
      </c>
      <c r="AP701" s="48" t="str" cm="1">
        <f t="array" ref="AP701">IFERROR(_xlfn.IFS(
AQ701="MPR ISSUE","TX ISSUE",
AQ701="BSS Hardware Issue","RAN ISSUE",
AQ701="Sites strategiques, MLL, Pylone, etc.","ENVTECH",
AQ701="AKTIVCO DEFAUT GE &amp; POWER Cabinet","POWER ISSUE",
AQ701="AKTIVCO Coupure ENEO &amp; Baisse de tension","POWER ISSUE",
AQ701="Coupure ENEO &amp; Baisse de tension","POWER ISSUE",
AQ701="Defaut GE &amp; POWER Cabinet","POWER ISSUE",
AQ701="Sharing","POWER ISSUE",
AQ701="Sites strategiques &amp; DataCenter","POWER ISSUE",
AQ701="Exclu","Exclu",
AQ701="SAT","TX ISSUE",
AQ701="SPARE-ISSUE","SPARE-ISSUE",
AQ701="Fiber CAmtel","TX ISSUE",
AQ701="Fiber AOF","TX ISSUE",
AQ701="Projet OCM (HUAWEI)","TRAVAUX-HUAWEI",
AQ701="Projet OCM (NOKIA)","TRAVAUX -NOKIA",
AQ701="ACCESS-ISSUE","ACCESS-ISSUE",
AQ701="Projet OCM (ZTE, NOKIA, autres projets)","TRAVAUX OCM",
AQ701="No root CAuse","No root cause",
AQ701="ODU HS","TX ISSUE",
AQ701="IP &amp; VLAN","TX ISSUE",
AQ701="Warehouse HUAWEI","SPARE-ISSUE",
AQ701="SPARE-HS","SPARE-ISSUE",
AQ701="Power Telco","RAN ISSUE",AQ701="no impacts","no impacts"
),"")</f>
        <v>No root cause</v>
      </c>
      <c r="AQ701" s="126" t="s">
        <v>5344</v>
      </c>
      <c r="AR701" s="48" t="str" cm="1">
        <f t="array" ref="AR701">IFERROR(_xlfn.IFS(
AQ701="MPR ISSUE","ACTIVE",
AQ701="BSS Hardware Issue","ACTIVE",
AQ701="Sites strategiques, MLL, Pylone, etc.","PASSIVE",
AQ701="AKTIVCO DEFAUT GE &amp; POWER Cabinet","PASSIVE",
AQ701="AKTIVCO Coupure ENEO &amp; Baisse de tension","PASSIVE",
AQ701="Coupure ENEO &amp; Baisse de tension","PASSIVE",
AQ701="Defaut GE &amp; POWER Cabinet","PASSIVE",
AQ701="Sharing","PASSIVE",
AQ701="Sites strategiques &amp; DataCenter","PASSIVE",
AQ701="Exclu","Exclu",
AQ701="SAT","ACTIVE",
AQ701="SPARE-ISSUE","SPARE-ISSUE",
AQ701="Fiber CAmtel","ACTIVE",
AQ701="Fiber AOF","ACTIVE",
AQ701="Projet OCM (HUAWEI)","PLANNED WORKS",
AQ701="Projet OCM (NOKIA)","PLANNED WORKS",
AQ701="ACCESS-ISSUE","ACCESS-ISSUE",
AQ701="Projet OCM (ZTE, NOKIA, autres projets)","PLANNED WORKS",
AQ701="No root CAuse","No root cause",
AQ701="ODU HS","ACTIVE",
AQ701="IP &amp; VLAN","ACTIVE",
AQ701="Warehouse HUAWEI","SPARE-ISSUE",
AQ701="SPARE-HS","SPARE-ISSUE",
AQ701="Power Telco","ACTIVE", AQ701="no impacts","no impacts"
),"")</f>
        <v>No root cause</v>
      </c>
      <c r="AS701" s="92" t="s">
        <v>5537</v>
      </c>
      <c r="AT701" s="98" t="s">
        <v>2224</v>
      </c>
      <c r="AV701" s="17" t="s">
        <v>5537</v>
      </c>
      <c r="AW701" s="7" t="s">
        <v>5537</v>
      </c>
      <c r="AX701" s="6" t="s">
        <v>5537</v>
      </c>
      <c r="AY701" s="7"/>
      <c r="AZ701" s="3" t="s">
        <v>5537</v>
      </c>
      <c r="BA701" s="18" t="s">
        <v>5537</v>
      </c>
      <c r="BB701" s="18" t="s">
        <v>5537</v>
      </c>
      <c r="BC701" s="18" t="s">
        <v>5537</v>
      </c>
      <c r="BD701" s="18" t="s">
        <v>5537</v>
      </c>
      <c r="BE701" s="18" t="s">
        <v>5537</v>
      </c>
      <c r="BF701" s="18" t="s">
        <v>5537</v>
      </c>
      <c r="BG701" s="18" t="s">
        <v>5537</v>
      </c>
      <c r="BH701" s="18" t="s">
        <v>5537</v>
      </c>
      <c r="BI701" s="18" t="s">
        <v>5537</v>
      </c>
      <c r="BJ701" s="18" t="s">
        <v>5537</v>
      </c>
      <c r="BK701" s="18" t="s">
        <v>5537</v>
      </c>
      <c r="BL701" s="9" t="s">
        <v>5537</v>
      </c>
      <c r="BM701" s="14" t="s">
        <v>5537</v>
      </c>
      <c r="BN701" s="14" t="s">
        <v>5537</v>
      </c>
      <c r="BO701" s="14" t="str">
        <f>_xlfn.XLOOKUP(B701,'[4]cell downs 18042026 17h'!$B:$B,'[4]cell downs 18042026 17h'!$B:$B,"")</f>
        <v/>
      </c>
      <c r="BP701" s="14" t="str">
        <f>_xlfn.XLOOKUP(B701,'[5]Cells Huawei 19042026 15h'!$B:$B,'[5]Cells Huawei 19042026 15h'!$B:$B,"")</f>
        <v/>
      </c>
      <c r="BQ701" s="9" t="str">
        <f>_xlfn.XLOOKUP(B701,'[6]cells down 19042026 9H40'!$B:$B,'[6]cells down 19042026 9H40'!$B:$B,"")</f>
        <v/>
      </c>
      <c r="BR701" s="9" t="s">
        <v>2224</v>
      </c>
      <c r="BS701" s="9" t="s">
        <v>1129</v>
      </c>
      <c r="BT701" s="108"/>
    </row>
    <row r="702" spans="1:72" s="9" customFormat="1" x14ac:dyDescent="0.35">
      <c r="A702" s="1" t="s">
        <v>104</v>
      </c>
      <c r="B702" s="8" t="s">
        <v>105</v>
      </c>
      <c r="C702" s="3" t="str">
        <f>_xlfn.XLOOKUP(B702,'[1]daily break down'!$D:$D,'[1]daily break down'!$E:$E,"")</f>
        <v>SUD-OUEST</v>
      </c>
      <c r="D702" s="1" t="s">
        <v>11</v>
      </c>
      <c r="E702" s="1" t="s">
        <v>12</v>
      </c>
      <c r="F702" s="3" t="s">
        <v>13</v>
      </c>
      <c r="G702" s="1" t="s">
        <v>106</v>
      </c>
      <c r="H702" s="32" t="str">
        <f>_xlfn.XLOOKUP(B702,[2]CALCULATION!$B:$B,[2]CALCULATION!$H:$H,"")</f>
        <v>Huawei</v>
      </c>
      <c r="I702" s="28">
        <v>0</v>
      </c>
      <c r="J702" s="28">
        <v>0</v>
      </c>
      <c r="K702" s="28">
        <v>2.898271566890104</v>
      </c>
      <c r="L702" s="28">
        <v>0</v>
      </c>
      <c r="M702" s="28">
        <v>0</v>
      </c>
      <c r="N702" s="28">
        <v>0</v>
      </c>
      <c r="O702" s="28">
        <v>6.6346491340712778E-3</v>
      </c>
      <c r="P702" s="28">
        <v>0</v>
      </c>
      <c r="Q702" s="28">
        <v>0</v>
      </c>
      <c r="R702" s="28">
        <v>0</v>
      </c>
      <c r="S702" s="93">
        <v>0</v>
      </c>
      <c r="T702" s="93">
        <f>_xlfn.XLOOKUP(B702,'[3]Nur des jours'!$B:$B,'[3]Nur des jours'!$U:$U,"")</f>
        <v>0</v>
      </c>
      <c r="U702" s="93">
        <v>0</v>
      </c>
      <c r="V702" s="93">
        <v>0</v>
      </c>
      <c r="W702" s="93">
        <v>0</v>
      </c>
      <c r="X702" s="93">
        <v>0</v>
      </c>
      <c r="Y702" s="93">
        <v>0.19582915992500705</v>
      </c>
      <c r="Z702" s="93">
        <v>0</v>
      </c>
      <c r="AA702" s="93">
        <v>1.428268741813699</v>
      </c>
      <c r="AB702" s="93">
        <v>0</v>
      </c>
      <c r="AC702" s="93">
        <f>_xlfn.XLOOKUP(B702,'[3]Nur des jours'!$B:$B,'[3]Nur des jours'!$N:$N,"")</f>
        <v>2.7457994823546872</v>
      </c>
      <c r="AD702" s="93">
        <v>2.7457994823546872</v>
      </c>
      <c r="AE702" s="93">
        <v>0</v>
      </c>
      <c r="AF702" s="93">
        <v>0.34350360839304511</v>
      </c>
      <c r="AG702" s="93"/>
      <c r="AH702" s="93">
        <v>0</v>
      </c>
      <c r="AI702" s="93">
        <v>0</v>
      </c>
      <c r="AJ702" s="93">
        <v>0</v>
      </c>
      <c r="AK702" s="93">
        <v>0</v>
      </c>
      <c r="AL702" s="93">
        <v>0</v>
      </c>
      <c r="AM702" s="49" t="s">
        <v>5559</v>
      </c>
      <c r="AN702" s="49"/>
      <c r="AO702" s="48" t="str" cm="1">
        <f t="array" ref="AO702">IFERROR(_xlfn.IFS(
AQ702="MPR ISSUE","PDH",
AQ702="BSS Hardware Issue","BSS",
AQ702="Sites strategiques, MLL, Pylone, etc.","ENVTECH",
AQ702="AKTIVCO DEFAUT GE &amp; POWER Cabinet","AKTIVCO",
AQ702="AKTIVCO Coupure ENEO &amp; Baisse de tension","AKTIVCO GRID ONLY",
AQ702="Coupure ENEO &amp; Baisse de tension","IHS GRID ONLY",
AQ702="Defaut GE &amp; POWER Cabinet","IHS",
AQ702="Sharing","Partners",
AQ702="Sites strategiques &amp; DataCenter","SST &amp; DC",
AQ702="Exclu","Exclu",
AQ702="SAT","SAT",
AQ702="SPARE-ISSUE","SPARE-ISSUE",
AQ702="Fiber CAmtel","TRANS_FO_CAMTEL",
AQ702="Fiber AOF","Fiber AOF",
AQ702="Projet OCM (HUAWEI)","TRAVAUX-HUAWEI",
AQ702="Projet OCM (NOKIA)","TRAVAUX-NOKIA",
AQ702="ACCESS-ISSUE","ACCESS-ISSUE",
AQ702="Projet OCM (ZTE, NOKIA, autres projets)","TRAVAUX OCM",
AQ702="No root CAuse","No root cause",
AQ702="ODU HS","PDH",
AQ702="IP &amp; VLAN","PDH",
AQ702="Warehouse HUAWEI","SPARE-ISSUE",
AQ702="SPARE-HS","SPARE-ISSUE",
AQ702="Power Telco","BSS",AQ702="no impacts","no impacts"
),"")</f>
        <v>No root cause</v>
      </c>
      <c r="AP702" s="48" t="str" cm="1">
        <f t="array" ref="AP702">IFERROR(_xlfn.IFS(
AQ702="MPR ISSUE","TX ISSUE",
AQ702="BSS Hardware Issue","RAN ISSUE",
AQ702="Sites strategiques, MLL, Pylone, etc.","ENVTECH",
AQ702="AKTIVCO DEFAUT GE &amp; POWER Cabinet","POWER ISSUE",
AQ702="AKTIVCO Coupure ENEO &amp; Baisse de tension","POWER ISSUE",
AQ702="Coupure ENEO &amp; Baisse de tension","POWER ISSUE",
AQ702="Defaut GE &amp; POWER Cabinet","POWER ISSUE",
AQ702="Sharing","POWER ISSUE",
AQ702="Sites strategiques &amp; DataCenter","POWER ISSUE",
AQ702="Exclu","Exclu",
AQ702="SAT","TX ISSUE",
AQ702="SPARE-ISSUE","SPARE-ISSUE",
AQ702="Fiber CAmtel","TX ISSUE",
AQ702="Fiber AOF","TX ISSUE",
AQ702="Projet OCM (HUAWEI)","TRAVAUX-HUAWEI",
AQ702="Projet OCM (NOKIA)","TRAVAUX -NOKIA",
AQ702="ACCESS-ISSUE","ACCESS-ISSUE",
AQ702="Projet OCM (ZTE, NOKIA, autres projets)","TRAVAUX OCM",
AQ702="No root CAuse","No root cause",
AQ702="ODU HS","TX ISSUE",
AQ702="IP &amp; VLAN","TX ISSUE",
AQ702="Warehouse HUAWEI","SPARE-ISSUE",
AQ702="SPARE-HS","SPARE-ISSUE",
AQ702="Power Telco","RAN ISSUE",AQ702="no impacts","no impacts"
),"")</f>
        <v>No root cause</v>
      </c>
      <c r="AQ702" s="126" t="s">
        <v>5344</v>
      </c>
      <c r="AR702" s="48" t="str" cm="1">
        <f t="array" ref="AR702">IFERROR(_xlfn.IFS(
AQ702="MPR ISSUE","ACTIVE",
AQ702="BSS Hardware Issue","ACTIVE",
AQ702="Sites strategiques, MLL, Pylone, etc.","PASSIVE",
AQ702="AKTIVCO DEFAUT GE &amp; POWER Cabinet","PASSIVE",
AQ702="AKTIVCO Coupure ENEO &amp; Baisse de tension","PASSIVE",
AQ702="Coupure ENEO &amp; Baisse de tension","PASSIVE",
AQ702="Defaut GE &amp; POWER Cabinet","PASSIVE",
AQ702="Sharing","PASSIVE",
AQ702="Sites strategiques &amp; DataCenter","PASSIVE",
AQ702="Exclu","Exclu",
AQ702="SAT","ACTIVE",
AQ702="SPARE-ISSUE","SPARE-ISSUE",
AQ702="Fiber CAmtel","ACTIVE",
AQ702="Fiber AOF","ACTIVE",
AQ702="Projet OCM (HUAWEI)","PLANNED WORKS",
AQ702="Projet OCM (NOKIA)","PLANNED WORKS",
AQ702="ACCESS-ISSUE","ACCESS-ISSUE",
AQ702="Projet OCM (ZTE, NOKIA, autres projets)","PLANNED WORKS",
AQ702="No root CAuse","No root cause",
AQ702="ODU HS","ACTIVE",
AQ702="IP &amp; VLAN","ACTIVE",
AQ702="Warehouse HUAWEI","SPARE-ISSUE",
AQ702="SPARE-HS","SPARE-ISSUE",
AQ702="Power Telco","ACTIVE", AQ702="no impacts","no impacts"
),"")</f>
        <v>No root cause</v>
      </c>
      <c r="AS702" s="92" t="s">
        <v>5537</v>
      </c>
      <c r="AT702" s="98" t="s">
        <v>105</v>
      </c>
      <c r="AV702" s="17" t="s">
        <v>5537</v>
      </c>
      <c r="AW702" s="7" t="s">
        <v>5537</v>
      </c>
      <c r="AX702" s="6" t="s">
        <v>5537</v>
      </c>
      <c r="AY702" s="7"/>
      <c r="AZ702" s="3" t="s">
        <v>5537</v>
      </c>
      <c r="BA702" s="18" t="s">
        <v>5537</v>
      </c>
      <c r="BB702" s="18" t="s">
        <v>5537</v>
      </c>
      <c r="BC702" s="18" t="s">
        <v>5537</v>
      </c>
      <c r="BD702" s="18" t="s">
        <v>5537</v>
      </c>
      <c r="BE702" s="18" t="s">
        <v>5537</v>
      </c>
      <c r="BF702" s="18" t="s">
        <v>5537</v>
      </c>
      <c r="BG702" s="18" t="s">
        <v>5537</v>
      </c>
      <c r="BH702" s="18" t="s">
        <v>5537</v>
      </c>
      <c r="BI702" s="18" t="s">
        <v>5537</v>
      </c>
      <c r="BJ702" s="18" t="s">
        <v>5537</v>
      </c>
      <c r="BK702" s="18" t="s">
        <v>5537</v>
      </c>
      <c r="BL702" s="9" t="s">
        <v>5537</v>
      </c>
      <c r="BM702" s="14" t="s">
        <v>5537</v>
      </c>
      <c r="BN702" s="14" t="s">
        <v>5537</v>
      </c>
      <c r="BO702" s="14" t="str">
        <f>_xlfn.XLOOKUP(B702,'[4]cell downs 18042026 17h'!$B:$B,'[4]cell downs 18042026 17h'!$B:$B,"")</f>
        <v/>
      </c>
      <c r="BP702" s="14" t="str">
        <f>_xlfn.XLOOKUP(B702,'[5]Cells Huawei 19042026 15h'!$B:$B,'[5]Cells Huawei 19042026 15h'!$B:$B,"")</f>
        <v/>
      </c>
      <c r="BQ702" s="9" t="str">
        <f>_xlfn.XLOOKUP(B702,'[6]cells down 19042026 9H40'!$B:$B,'[6]cells down 19042026 9H40'!$B:$B,"")</f>
        <v/>
      </c>
      <c r="BR702" s="9" t="s">
        <v>105</v>
      </c>
      <c r="BS702" s="9" t="s">
        <v>12</v>
      </c>
      <c r="BT702" s="108"/>
    </row>
    <row r="703" spans="1:72" s="9" customFormat="1" x14ac:dyDescent="0.35">
      <c r="A703" s="1" t="s">
        <v>2982</v>
      </c>
      <c r="B703" s="8" t="s">
        <v>2983</v>
      </c>
      <c r="C703" s="3" t="str">
        <f>_xlfn.XLOOKUP(B703,'[1]daily break down'!$D:$D,'[1]daily break down'!$E:$E,"")</f>
        <v>Ngaoundere</v>
      </c>
      <c r="D703" s="1" t="s">
        <v>21</v>
      </c>
      <c r="E703" s="1" t="s">
        <v>122</v>
      </c>
      <c r="F703" s="3" t="s">
        <v>90</v>
      </c>
      <c r="G703" s="1" t="s">
        <v>91</v>
      </c>
      <c r="H703" s="32" t="str">
        <f>_xlfn.XLOOKUP(B703,[2]CALCULATION!$B:$B,[2]CALCULATION!$H:$H,"")</f>
        <v>Huawei</v>
      </c>
      <c r="I703" s="28">
        <v>0</v>
      </c>
      <c r="J703" s="28">
        <v>0</v>
      </c>
      <c r="K703" s="28">
        <v>0</v>
      </c>
      <c r="L703" s="28">
        <v>0</v>
      </c>
      <c r="M703" s="28">
        <v>0</v>
      </c>
      <c r="N703" s="28">
        <v>0</v>
      </c>
      <c r="O703" s="28">
        <v>0</v>
      </c>
      <c r="P703" s="28">
        <v>0</v>
      </c>
      <c r="Q703" s="28">
        <v>0.1656700424902906</v>
      </c>
      <c r="R703" s="28">
        <v>3.5019711328556387</v>
      </c>
      <c r="S703" s="93">
        <v>0.61226040355788414</v>
      </c>
      <c r="T703" s="93">
        <f>_xlfn.XLOOKUP(B703,'[3]Nur des jours'!$B:$B,'[3]Nur des jours'!$U:$U,"")</f>
        <v>0.78474344596541978</v>
      </c>
      <c r="U703" s="93">
        <v>0.19128121495407113</v>
      </c>
      <c r="V703" s="93">
        <v>1.2480096052597787</v>
      </c>
      <c r="W703" s="93">
        <v>0.78474344596541978</v>
      </c>
      <c r="X703" s="93">
        <v>1.791997329018671</v>
      </c>
      <c r="Y703" s="93">
        <v>0.37574942999089705</v>
      </c>
      <c r="Z703" s="93">
        <v>5.8165540916523266</v>
      </c>
      <c r="AA703" s="93">
        <v>14.295350323742342</v>
      </c>
      <c r="AB703" s="93">
        <v>4.6906255974751246E-2</v>
      </c>
      <c r="AC703" s="93">
        <f>_xlfn.XLOOKUP(B703,'[3]Nur des jours'!$B:$B,'[3]Nur des jours'!$N:$N,"")</f>
        <v>5.7881963171276674</v>
      </c>
      <c r="AD703" s="93">
        <v>5.7881963171276674</v>
      </c>
      <c r="AE703" s="93">
        <v>27.206966096229529</v>
      </c>
      <c r="AF703" s="93">
        <v>0.33984741733797902</v>
      </c>
      <c r="AG703" s="93"/>
      <c r="AH703" s="93">
        <v>0</v>
      </c>
      <c r="AI703" s="93">
        <v>0</v>
      </c>
      <c r="AJ703" s="93">
        <v>0</v>
      </c>
      <c r="AK703" s="93">
        <v>0</v>
      </c>
      <c r="AL703" s="93">
        <v>0</v>
      </c>
      <c r="AM703" s="49" t="s">
        <v>5559</v>
      </c>
      <c r="AN703" s="49"/>
      <c r="AO703" s="48" t="str" cm="1">
        <f t="array" ref="AO703">IFERROR(_xlfn.IFS(
AQ703="MPR ISSUE","PDH",
AQ703="BSS Hardware Issue","BSS",
AQ703="Sites strategiques, MLL, Pylone, etc.","ENVTECH",
AQ703="AKTIVCO DEFAUT GE &amp; POWER Cabinet","AKTIVCO",
AQ703="AKTIVCO Coupure ENEO &amp; Baisse de tension","AKTIVCO GRID ONLY",
AQ703="Coupure ENEO &amp; Baisse de tension","IHS GRID ONLY",
AQ703="Defaut GE &amp; POWER Cabinet","IHS",
AQ703="Sharing","Partners",
AQ703="Sites strategiques &amp; DataCenter","SST &amp; DC",
AQ703="Exclu","Exclu",
AQ703="SAT","SAT",
AQ703="SPARE-ISSUE","SPARE-ISSUE",
AQ703="Fiber CAmtel","TRANS_FO_CAMTEL",
AQ703="Fiber AOF","Fiber AOF",
AQ703="Projet OCM (HUAWEI)","TRAVAUX-HUAWEI",
AQ703="Projet OCM (NOKIA)","TRAVAUX-NOKIA",
AQ703="ACCESS-ISSUE","ACCESS-ISSUE",
AQ703="Projet OCM (ZTE, NOKIA, autres projets)","TRAVAUX OCM",
AQ703="No root CAuse","No root cause",
AQ703="ODU HS","PDH",
AQ703="IP &amp; VLAN","PDH",
AQ703="Warehouse HUAWEI","SPARE-ISSUE",
AQ703="SPARE-HS","SPARE-ISSUE",
AQ703="Power Telco","BSS",AQ703="no impacts","no impacts"
),"")</f>
        <v>No root cause</v>
      </c>
      <c r="AP703" s="48" t="str" cm="1">
        <f t="array" ref="AP703">IFERROR(_xlfn.IFS(
AQ703="MPR ISSUE","TX ISSUE",
AQ703="BSS Hardware Issue","RAN ISSUE",
AQ703="Sites strategiques, MLL, Pylone, etc.","ENVTECH",
AQ703="AKTIVCO DEFAUT GE &amp; POWER Cabinet","POWER ISSUE",
AQ703="AKTIVCO Coupure ENEO &amp; Baisse de tension","POWER ISSUE",
AQ703="Coupure ENEO &amp; Baisse de tension","POWER ISSUE",
AQ703="Defaut GE &amp; POWER Cabinet","POWER ISSUE",
AQ703="Sharing","POWER ISSUE",
AQ703="Sites strategiques &amp; DataCenter","POWER ISSUE",
AQ703="Exclu","Exclu",
AQ703="SAT","TX ISSUE",
AQ703="SPARE-ISSUE","SPARE-ISSUE",
AQ703="Fiber CAmtel","TX ISSUE",
AQ703="Fiber AOF","TX ISSUE",
AQ703="Projet OCM (HUAWEI)","TRAVAUX-HUAWEI",
AQ703="Projet OCM (NOKIA)","TRAVAUX -NOKIA",
AQ703="ACCESS-ISSUE","ACCESS-ISSUE",
AQ703="Projet OCM (ZTE, NOKIA, autres projets)","TRAVAUX OCM",
AQ703="No root CAuse","No root cause",
AQ703="ODU HS","TX ISSUE",
AQ703="IP &amp; VLAN","TX ISSUE",
AQ703="Warehouse HUAWEI","SPARE-ISSUE",
AQ703="SPARE-HS","SPARE-ISSUE",
AQ703="Power Telco","RAN ISSUE",AQ703="no impacts","no impacts"
),"")</f>
        <v>No root cause</v>
      </c>
      <c r="AQ703" s="67" t="s">
        <v>5344</v>
      </c>
      <c r="AR703" s="48" t="str" cm="1">
        <f t="array" ref="AR703">IFERROR(_xlfn.IFS(
AQ703="MPR ISSUE","ACTIVE",
AQ703="BSS Hardware Issue","ACTIVE",
AQ703="Sites strategiques, MLL, Pylone, etc.","PASSIVE",
AQ703="AKTIVCO DEFAUT GE &amp; POWER Cabinet","PASSIVE",
AQ703="AKTIVCO Coupure ENEO &amp; Baisse de tension","PASSIVE",
AQ703="Coupure ENEO &amp; Baisse de tension","PASSIVE",
AQ703="Defaut GE &amp; POWER Cabinet","PASSIVE",
AQ703="Sharing","PASSIVE",
AQ703="Sites strategiques &amp; DataCenter","PASSIVE",
AQ703="Exclu","Exclu",
AQ703="SAT","ACTIVE",
AQ703="SPARE-ISSUE","SPARE-ISSUE",
AQ703="Fiber CAmtel","ACTIVE",
AQ703="Fiber AOF","ACTIVE",
AQ703="Projet OCM (HUAWEI)","PLANNED WORKS",
AQ703="Projet OCM (NOKIA)","PLANNED WORKS",
AQ703="ACCESS-ISSUE","ACCESS-ISSUE",
AQ703="Projet OCM (ZTE, NOKIA, autres projets)","PLANNED WORKS",
AQ703="No root CAuse","No root cause",
AQ703="ODU HS","ACTIVE",
AQ703="IP &amp; VLAN","ACTIVE",
AQ703="Warehouse HUAWEI","SPARE-ISSUE",
AQ703="SPARE-HS","SPARE-ISSUE",
AQ703="Power Telco","ACTIVE", AQ703="no impacts","no impacts"
),"")</f>
        <v>No root cause</v>
      </c>
      <c r="AS703" s="92" t="s">
        <v>5537</v>
      </c>
      <c r="AT703" s="98" t="s">
        <v>2983</v>
      </c>
      <c r="AV703" s="17" t="s">
        <v>5537</v>
      </c>
      <c r="AW703" s="7" t="s">
        <v>5537</v>
      </c>
      <c r="AX703" s="6" t="s">
        <v>5537</v>
      </c>
      <c r="AY703" s="7"/>
      <c r="AZ703" s="3" t="s">
        <v>5537</v>
      </c>
      <c r="BA703" s="18" t="s">
        <v>5537</v>
      </c>
      <c r="BB703" s="18" t="s">
        <v>5537</v>
      </c>
      <c r="BC703" s="18" t="s">
        <v>5537</v>
      </c>
      <c r="BD703" s="18" t="s">
        <v>5537</v>
      </c>
      <c r="BE703" s="18" t="s">
        <v>5537</v>
      </c>
      <c r="BF703" s="18" t="s">
        <v>5537</v>
      </c>
      <c r="BG703" s="18" t="s">
        <v>5537</v>
      </c>
      <c r="BH703" s="18" t="s">
        <v>5537</v>
      </c>
      <c r="BI703" s="18" t="s">
        <v>5537</v>
      </c>
      <c r="BJ703" s="18" t="s">
        <v>5537</v>
      </c>
      <c r="BK703" s="18" t="s">
        <v>5537</v>
      </c>
      <c r="BL703" s="9" t="s">
        <v>5537</v>
      </c>
      <c r="BM703" s="14" t="s">
        <v>5537</v>
      </c>
      <c r="BN703" s="14" t="s">
        <v>5537</v>
      </c>
      <c r="BO703" s="14" t="str">
        <f>_xlfn.XLOOKUP(B703,'[4]cell downs 18042026 17h'!$B:$B,'[4]cell downs 18042026 17h'!$B:$B,"")</f>
        <v/>
      </c>
      <c r="BP703" s="14" t="str">
        <f>_xlfn.XLOOKUP(B703,'[5]Cells Huawei 19042026 15h'!$B:$B,'[5]Cells Huawei 19042026 15h'!$B:$B,"")</f>
        <v/>
      </c>
      <c r="BQ703" s="9" t="str">
        <f>_xlfn.XLOOKUP(B703,'[6]cells down 19042026 9H40'!$B:$B,'[6]cells down 19042026 9H40'!$B:$B,"")</f>
        <v/>
      </c>
      <c r="BR703" s="9" t="s">
        <v>5537</v>
      </c>
      <c r="BS703" s="9" t="s">
        <v>594</v>
      </c>
      <c r="BT703" s="108"/>
    </row>
    <row r="704" spans="1:72" s="9" customFormat="1" x14ac:dyDescent="0.35">
      <c r="A704" s="1" t="s">
        <v>880</v>
      </c>
      <c r="B704" s="8" t="s">
        <v>881</v>
      </c>
      <c r="C704" s="3" t="str">
        <f>_xlfn.XLOOKUP(B704,'[1]daily break down'!$D:$D,'[1]daily break down'!$E:$E,"")</f>
        <v>SUD-OUEST</v>
      </c>
      <c r="D704" s="1"/>
      <c r="E704" s="1"/>
      <c r="F704" s="3" t="s">
        <v>13</v>
      </c>
      <c r="G704" s="1" t="s">
        <v>882</v>
      </c>
      <c r="H704" s="33" t="str">
        <f>_xlfn.XLOOKUP(B704,[2]CALCULATION!$B:$B,[2]CALCULATION!$H:$H,"")</f>
        <v>NOKIA</v>
      </c>
      <c r="I704" s="28">
        <v>0</v>
      </c>
      <c r="J704" s="28">
        <v>0</v>
      </c>
      <c r="K704" s="28">
        <v>0.10932903008563702</v>
      </c>
      <c r="L704" s="28">
        <v>0</v>
      </c>
      <c r="M704" s="28">
        <v>0</v>
      </c>
      <c r="N704" s="28">
        <v>3.5135104285269843E-2</v>
      </c>
      <c r="O704" s="28">
        <v>5.7607302965188768E-2</v>
      </c>
      <c r="P704" s="28">
        <v>0</v>
      </c>
      <c r="Q704" s="28">
        <v>0</v>
      </c>
      <c r="R704" s="28">
        <v>1.0701046990439218E-3</v>
      </c>
      <c r="S704" s="93">
        <v>0</v>
      </c>
      <c r="T704" s="93">
        <f>_xlfn.XLOOKUP(B704,'[3]Nur des jours'!$B:$B,'[3]Nur des jours'!$U:$U,"")</f>
        <v>0</v>
      </c>
      <c r="U704" s="93">
        <v>0</v>
      </c>
      <c r="V704" s="93">
        <v>0</v>
      </c>
      <c r="W704" s="93">
        <v>0</v>
      </c>
      <c r="X704" s="93">
        <v>0</v>
      </c>
      <c r="Y704" s="93">
        <v>1.3554659521220896E-2</v>
      </c>
      <c r="Z704" s="93">
        <v>0</v>
      </c>
      <c r="AA704" s="93">
        <v>0</v>
      </c>
      <c r="AB704" s="93">
        <v>1.2484554822176806E-3</v>
      </c>
      <c r="AC704" s="93">
        <f>_xlfn.XLOOKUP(B704,'[3]Nur des jours'!$B:$B,'[3]Nur des jours'!$N:$N,"")</f>
        <v>0.17790490621602409</v>
      </c>
      <c r="AD704" s="93">
        <v>0.17790490621602409</v>
      </c>
      <c r="AE704" s="93">
        <v>0</v>
      </c>
      <c r="AF704" s="93">
        <v>0.32379584685232277</v>
      </c>
      <c r="AG704" s="93"/>
      <c r="AH704" s="93">
        <v>0</v>
      </c>
      <c r="AI704" s="93">
        <v>0</v>
      </c>
      <c r="AJ704" s="93">
        <v>0</v>
      </c>
      <c r="AK704" s="93">
        <v>0</v>
      </c>
      <c r="AL704" s="93">
        <v>0</v>
      </c>
      <c r="AM704" s="49" t="s">
        <v>5601</v>
      </c>
      <c r="AN704" s="49"/>
      <c r="AO704" s="48" t="str" cm="1">
        <f t="array" ref="AO704">IFERROR(_xlfn.IFS(
AQ704="MPR ISSUE","PDH",
AQ704="BSS Hardware Issue","BSS",
AQ704="Sites strategiques, MLL, Pylone, etc.","ENVTECH",
AQ704="AKTIVCO DEFAUT GE &amp; POWER Cabinet","AKTIVCO",
AQ704="AKTIVCO Coupure ENEO &amp; Baisse de tension","AKTIVCO GRID ONLY",
AQ704="Coupure ENEO &amp; Baisse de tension","IHS GRID ONLY",
AQ704="Defaut GE &amp; POWER Cabinet","IHS",
AQ704="Sharing","Partners",
AQ704="Sites strategiques &amp; DataCenter","SST &amp; DC",
AQ704="Exclu","Exclu",
AQ704="SAT","SAT",
AQ704="SPARE-ISSUE","SPARE-ISSUE",
AQ704="Fiber CAmtel","TRANS_FO_CAMTEL",
AQ704="Fiber AOF","Fiber AOF",
AQ704="Projet OCM (HUAWEI)","TRAVAUX-HUAWEI",
AQ704="Projet OCM (NOKIA)","TRAVAUX-NOKIA",
AQ704="ACCESS-ISSUE","ACCESS-ISSUE",
AQ704="Projet OCM (ZTE, NOKIA, autres projets)","TRAVAUX OCM",
AQ704="No root CAuse","No root cause",
AQ704="ODU HS","PDH",
AQ704="IP &amp; VLAN","PDH",
AQ704="Warehouse HUAWEI","SPARE-ISSUE",
AQ704="SPARE-HS","SPARE-ISSUE",
AQ704="Power Telco","BSS",AQ704="no impacts","no impacts"
),"")</f>
        <v>No root cause</v>
      </c>
      <c r="AP704" s="48" t="str" cm="1">
        <f t="array" ref="AP704">IFERROR(_xlfn.IFS(
AQ704="MPR ISSUE","TX ISSUE",
AQ704="BSS Hardware Issue","RAN ISSUE",
AQ704="Sites strategiques, MLL, Pylone, etc.","ENVTECH",
AQ704="AKTIVCO DEFAUT GE &amp; POWER Cabinet","POWER ISSUE",
AQ704="AKTIVCO Coupure ENEO &amp; Baisse de tension","POWER ISSUE",
AQ704="Coupure ENEO &amp; Baisse de tension","POWER ISSUE",
AQ704="Defaut GE &amp; POWER Cabinet","POWER ISSUE",
AQ704="Sharing","POWER ISSUE",
AQ704="Sites strategiques &amp; DataCenter","POWER ISSUE",
AQ704="Exclu","Exclu",
AQ704="SAT","TX ISSUE",
AQ704="SPARE-ISSUE","SPARE-ISSUE",
AQ704="Fiber CAmtel","TX ISSUE",
AQ704="Fiber AOF","TX ISSUE",
AQ704="Projet OCM (HUAWEI)","TRAVAUX-HUAWEI",
AQ704="Projet OCM (NOKIA)","TRAVAUX -NOKIA",
AQ704="ACCESS-ISSUE","ACCESS-ISSUE",
AQ704="Projet OCM (ZTE, NOKIA, autres projets)","TRAVAUX OCM",
AQ704="No root CAuse","No root cause",
AQ704="ODU HS","TX ISSUE",
AQ704="IP &amp; VLAN","TX ISSUE",
AQ704="Warehouse HUAWEI","SPARE-ISSUE",
AQ704="SPARE-HS","SPARE-ISSUE",
AQ704="Power Telco","RAN ISSUE",AQ704="no impacts","no impacts"
),"")</f>
        <v>No root cause</v>
      </c>
      <c r="AQ704" s="67" t="s">
        <v>5344</v>
      </c>
      <c r="AR704" s="48" t="str" cm="1">
        <f t="array" ref="AR704">IFERROR(_xlfn.IFS(
AQ704="MPR ISSUE","ACTIVE",
AQ704="BSS Hardware Issue","ACTIVE",
AQ704="Sites strategiques, MLL, Pylone, etc.","PASSIVE",
AQ704="AKTIVCO DEFAUT GE &amp; POWER Cabinet","PASSIVE",
AQ704="AKTIVCO Coupure ENEO &amp; Baisse de tension","PASSIVE",
AQ704="Coupure ENEO &amp; Baisse de tension","PASSIVE",
AQ704="Defaut GE &amp; POWER Cabinet","PASSIVE",
AQ704="Sharing","PASSIVE",
AQ704="Sites strategiques &amp; DataCenter","PASSIVE",
AQ704="Exclu","Exclu",
AQ704="SAT","ACTIVE",
AQ704="SPARE-ISSUE","SPARE-ISSUE",
AQ704="Fiber CAmtel","ACTIVE",
AQ704="Fiber AOF","ACTIVE",
AQ704="Projet OCM (HUAWEI)","PLANNED WORKS",
AQ704="Projet OCM (NOKIA)","PLANNED WORKS",
AQ704="ACCESS-ISSUE","ACCESS-ISSUE",
AQ704="Projet OCM (ZTE, NOKIA, autres projets)","PLANNED WORKS",
AQ704="No root CAuse","No root cause",
AQ704="ODU HS","ACTIVE",
AQ704="IP &amp; VLAN","ACTIVE",
AQ704="Warehouse HUAWEI","SPARE-ISSUE",
AQ704="SPARE-HS","SPARE-ISSUE",
AQ704="Power Telco","ACTIVE", AQ704="no impacts","no impacts"
),"")</f>
        <v>No root cause</v>
      </c>
      <c r="AS704" s="92" t="s">
        <v>5537</v>
      </c>
      <c r="AT704" s="98" t="s">
        <v>881</v>
      </c>
      <c r="AV704" s="17" t="s">
        <v>5537</v>
      </c>
      <c r="AW704" s="7" t="s">
        <v>5537</v>
      </c>
      <c r="AX704" s="6" t="s">
        <v>5537</v>
      </c>
      <c r="AY704" s="7"/>
      <c r="AZ704" s="3" t="s">
        <v>5537</v>
      </c>
      <c r="BA704" s="18" t="s">
        <v>5537</v>
      </c>
      <c r="BB704" s="18" t="s">
        <v>5537</v>
      </c>
      <c r="BC704" s="18" t="s">
        <v>5537</v>
      </c>
      <c r="BD704" s="18" t="s">
        <v>5537</v>
      </c>
      <c r="BE704" s="18" t="s">
        <v>5537</v>
      </c>
      <c r="BF704" s="18" t="s">
        <v>5537</v>
      </c>
      <c r="BG704" s="18" t="s">
        <v>5537</v>
      </c>
      <c r="BH704" s="18" t="s">
        <v>5537</v>
      </c>
      <c r="BI704" s="18" t="s">
        <v>5537</v>
      </c>
      <c r="BJ704" s="18" t="s">
        <v>5537</v>
      </c>
      <c r="BK704" s="18" t="s">
        <v>5537</v>
      </c>
      <c r="BL704" s="9" t="s">
        <v>5537</v>
      </c>
      <c r="BM704" s="14" t="s">
        <v>5537</v>
      </c>
      <c r="BN704" s="14" t="s">
        <v>5537</v>
      </c>
      <c r="BO704" s="14" t="str">
        <f>_xlfn.XLOOKUP(B704,'[4]cell downs 18042026 17h'!$B:$B,'[4]cell downs 18042026 17h'!$B:$B,"")</f>
        <v/>
      </c>
      <c r="BP704" s="14" t="str">
        <f>_xlfn.XLOOKUP(B704,'[5]Cells Huawei 19042026 15h'!$B:$B,'[5]Cells Huawei 19042026 15h'!$B:$B,"")</f>
        <v/>
      </c>
      <c r="BQ704" s="9" t="str">
        <f>_xlfn.XLOOKUP(B704,'[6]cells down 19042026 9H40'!$B:$B,'[6]cells down 19042026 9H40'!$B:$B,"")</f>
        <v/>
      </c>
      <c r="BR704" s="9" t="s">
        <v>881</v>
      </c>
      <c r="BS704" s="9" t="s">
        <v>5537</v>
      </c>
      <c r="BT704" s="108"/>
    </row>
    <row r="705" spans="1:72" s="9" customFormat="1" x14ac:dyDescent="0.35">
      <c r="A705" s="1" t="s">
        <v>3219</v>
      </c>
      <c r="B705" s="8" t="s">
        <v>3220</v>
      </c>
      <c r="C705" s="3" t="str">
        <f>_xlfn.XLOOKUP(B705,'[1]daily break down'!$D:$D,'[1]daily break down'!$E:$E,"")</f>
        <v>LITTORAL</v>
      </c>
      <c r="D705" s="1" t="s">
        <v>11</v>
      </c>
      <c r="E705" s="1" t="s">
        <v>12</v>
      </c>
      <c r="F705" s="3" t="s">
        <v>31</v>
      </c>
      <c r="G705" s="1" t="s">
        <v>354</v>
      </c>
      <c r="H705" s="34" t="str">
        <f>_xlfn.XLOOKUP(B705,[2]CALCULATION!$B:$B,[2]CALCULATION!$H:$H,"")</f>
        <v>ZTE</v>
      </c>
      <c r="I705" s="28">
        <v>0</v>
      </c>
      <c r="J705" s="28">
        <v>0</v>
      </c>
      <c r="K705" s="28">
        <v>0</v>
      </c>
      <c r="L705" s="28">
        <v>0</v>
      </c>
      <c r="M705" s="28">
        <v>0</v>
      </c>
      <c r="N705" s="28">
        <v>0</v>
      </c>
      <c r="O705" s="28">
        <v>0</v>
      </c>
      <c r="P705" s="28">
        <v>0</v>
      </c>
      <c r="Q705" s="28">
        <v>3.7453664466531404E-4</v>
      </c>
      <c r="R705" s="28">
        <v>0</v>
      </c>
      <c r="S705" s="93">
        <v>0</v>
      </c>
      <c r="T705" s="93">
        <f>_xlfn.XLOOKUP(B705,'[3]Nur des jours'!$B:$B,'[3]Nur des jours'!$U:$U,"")</f>
        <v>0</v>
      </c>
      <c r="U705" s="93">
        <v>0</v>
      </c>
      <c r="V705" s="93">
        <v>0</v>
      </c>
      <c r="W705" s="93">
        <v>0</v>
      </c>
      <c r="X705" s="93">
        <v>0</v>
      </c>
      <c r="Y705" s="93">
        <v>0</v>
      </c>
      <c r="Z705" s="93">
        <v>0</v>
      </c>
      <c r="AA705" s="93">
        <v>0</v>
      </c>
      <c r="AB705" s="93">
        <v>0</v>
      </c>
      <c r="AC705" s="93">
        <f>_xlfn.XLOOKUP(B705,'[3]Nur des jours'!$B:$B,'[3]Nur des jours'!$N:$N,"")</f>
        <v>0</v>
      </c>
      <c r="AD705" s="93">
        <v>0</v>
      </c>
      <c r="AE705" s="93">
        <v>0</v>
      </c>
      <c r="AF705" s="93">
        <v>0.31059788889744944</v>
      </c>
      <c r="AG705" s="93"/>
      <c r="AH705" s="93">
        <v>0</v>
      </c>
      <c r="AI705" s="93">
        <v>0</v>
      </c>
      <c r="AJ705" s="93">
        <v>0</v>
      </c>
      <c r="AK705" s="93">
        <v>0</v>
      </c>
      <c r="AL705" s="93">
        <v>0</v>
      </c>
      <c r="AM705" s="49" t="s">
        <v>5559</v>
      </c>
      <c r="AN705" s="49"/>
      <c r="AO705" s="48" t="str" cm="1">
        <f t="array" ref="AO705">IFERROR(_xlfn.IFS(
AQ705="MPR ISSUE","PDH",
AQ705="BSS Hardware Issue","BSS",
AQ705="Sites strategiques, MLL, Pylone, etc.","ENVTECH",
AQ705="AKTIVCO DEFAUT GE &amp; POWER Cabinet","AKTIVCO",
AQ705="AKTIVCO Coupure ENEO &amp; Baisse de tension","AKTIVCO GRID ONLY",
AQ705="Coupure ENEO &amp; Baisse de tension","IHS GRID ONLY",
AQ705="Defaut GE &amp; POWER Cabinet","IHS",
AQ705="Sharing","Partners",
AQ705="Sites strategiques &amp; DataCenter","SST &amp; DC",
AQ705="Exclu","Exclu",
AQ705="SAT","SAT",
AQ705="SPARE-ISSUE","SPARE-ISSUE",
AQ705="Fiber CAmtel","TRANS_FO_CAMTEL",
AQ705="Fiber AOF","Fiber AOF",
AQ705="Projet OCM (HUAWEI)","TRAVAUX-HUAWEI",
AQ705="Projet OCM (NOKIA)","TRAVAUX-NOKIA",
AQ705="ACCESS-ISSUE","ACCESS-ISSUE",
AQ705="Projet OCM (ZTE, NOKIA, autres projets)","TRAVAUX OCM",
AQ705="No root CAuse","No root cause",
AQ705="ODU HS","PDH",
AQ705="IP &amp; VLAN","PDH",
AQ705="Warehouse HUAWEI","SPARE-ISSUE",
AQ705="SPARE-HS","SPARE-ISSUE",
AQ705="Power Telco","BSS",AQ705="no impacts","no impacts"
),"")</f>
        <v>No root cause</v>
      </c>
      <c r="AP705" s="48" t="str" cm="1">
        <f t="array" ref="AP705">IFERROR(_xlfn.IFS(
AQ705="MPR ISSUE","TX ISSUE",
AQ705="BSS Hardware Issue","RAN ISSUE",
AQ705="Sites strategiques, MLL, Pylone, etc.","ENVTECH",
AQ705="AKTIVCO DEFAUT GE &amp; POWER Cabinet","POWER ISSUE",
AQ705="AKTIVCO Coupure ENEO &amp; Baisse de tension","POWER ISSUE",
AQ705="Coupure ENEO &amp; Baisse de tension","POWER ISSUE",
AQ705="Defaut GE &amp; POWER Cabinet","POWER ISSUE",
AQ705="Sharing","POWER ISSUE",
AQ705="Sites strategiques &amp; DataCenter","POWER ISSUE",
AQ705="Exclu","Exclu",
AQ705="SAT","TX ISSUE",
AQ705="SPARE-ISSUE","SPARE-ISSUE",
AQ705="Fiber CAmtel","TX ISSUE",
AQ705="Fiber AOF","TX ISSUE",
AQ705="Projet OCM (HUAWEI)","TRAVAUX-HUAWEI",
AQ705="Projet OCM (NOKIA)","TRAVAUX -NOKIA",
AQ705="ACCESS-ISSUE","ACCESS-ISSUE",
AQ705="Projet OCM (ZTE, NOKIA, autres projets)","TRAVAUX OCM",
AQ705="No root CAuse","No root cause",
AQ705="ODU HS","TX ISSUE",
AQ705="IP &amp; VLAN","TX ISSUE",
AQ705="Warehouse HUAWEI","SPARE-ISSUE",
AQ705="SPARE-HS","SPARE-ISSUE",
AQ705="Power Telco","RAN ISSUE",AQ705="no impacts","no impacts"
),"")</f>
        <v>No root cause</v>
      </c>
      <c r="AQ705" s="126" t="s">
        <v>5344</v>
      </c>
      <c r="AR705" s="48" t="str" cm="1">
        <f t="array" ref="AR705">IFERROR(_xlfn.IFS(
AQ705="MPR ISSUE","ACTIVE",
AQ705="BSS Hardware Issue","ACTIVE",
AQ705="Sites strategiques, MLL, Pylone, etc.","PASSIVE",
AQ705="AKTIVCO DEFAUT GE &amp; POWER Cabinet","PASSIVE",
AQ705="AKTIVCO Coupure ENEO &amp; Baisse de tension","PASSIVE",
AQ705="Coupure ENEO &amp; Baisse de tension","PASSIVE",
AQ705="Defaut GE &amp; POWER Cabinet","PASSIVE",
AQ705="Sharing","PASSIVE",
AQ705="Sites strategiques &amp; DataCenter","PASSIVE",
AQ705="Exclu","Exclu",
AQ705="SAT","ACTIVE",
AQ705="SPARE-ISSUE","SPARE-ISSUE",
AQ705="Fiber CAmtel","ACTIVE",
AQ705="Fiber AOF","ACTIVE",
AQ705="Projet OCM (HUAWEI)","PLANNED WORKS",
AQ705="Projet OCM (NOKIA)","PLANNED WORKS",
AQ705="ACCESS-ISSUE","ACCESS-ISSUE",
AQ705="Projet OCM (ZTE, NOKIA, autres projets)","PLANNED WORKS",
AQ705="No root CAuse","No root cause",
AQ705="ODU HS","ACTIVE",
AQ705="IP &amp; VLAN","ACTIVE",
AQ705="Warehouse HUAWEI","SPARE-ISSUE",
AQ705="SPARE-HS","SPARE-ISSUE",
AQ705="Power Telco","ACTIVE", AQ705="no impacts","no impacts"
),"")</f>
        <v>No root cause</v>
      </c>
      <c r="AS705" s="92" t="s">
        <v>5537</v>
      </c>
      <c r="AT705" s="98" t="s">
        <v>3220</v>
      </c>
      <c r="AV705" s="17" t="s">
        <v>5537</v>
      </c>
      <c r="AW705" s="7" t="s">
        <v>5537</v>
      </c>
      <c r="AX705" s="6" t="s">
        <v>5537</v>
      </c>
      <c r="AY705" s="7"/>
      <c r="AZ705" s="3" t="s">
        <v>5537</v>
      </c>
      <c r="BA705" s="18" t="s">
        <v>5537</v>
      </c>
      <c r="BB705" s="18" t="s">
        <v>5537</v>
      </c>
      <c r="BC705" s="18" t="s">
        <v>5537</v>
      </c>
      <c r="BD705" s="18" t="s">
        <v>5537</v>
      </c>
      <c r="BE705" s="18" t="s">
        <v>5537</v>
      </c>
      <c r="BF705" s="18" t="s">
        <v>5537</v>
      </c>
      <c r="BG705" s="18" t="s">
        <v>5537</v>
      </c>
      <c r="BH705" s="18" t="s">
        <v>5537</v>
      </c>
      <c r="BI705" s="18" t="s">
        <v>5537</v>
      </c>
      <c r="BJ705" s="18" t="s">
        <v>5537</v>
      </c>
      <c r="BK705" s="18" t="s">
        <v>5537</v>
      </c>
      <c r="BL705" s="9" t="s">
        <v>5537</v>
      </c>
      <c r="BM705" s="14" t="s">
        <v>5537</v>
      </c>
      <c r="BN705" s="14" t="s">
        <v>5537</v>
      </c>
      <c r="BO705" s="14" t="str">
        <f>_xlfn.XLOOKUP(B705,'[4]cell downs 18042026 17h'!$B:$B,'[4]cell downs 18042026 17h'!$B:$B,"")</f>
        <v/>
      </c>
      <c r="BP705" s="14" t="str">
        <f>_xlfn.XLOOKUP(B705,'[5]Cells Huawei 19042026 15h'!$B:$B,'[5]Cells Huawei 19042026 15h'!$B:$B,"")</f>
        <v/>
      </c>
      <c r="BQ705" s="9" t="str">
        <f>_xlfn.XLOOKUP(B705,'[6]cells down 19042026 9H40'!$B:$B,'[6]cells down 19042026 9H40'!$B:$B,"")</f>
        <v/>
      </c>
      <c r="BR705" s="9" t="s">
        <v>5537</v>
      </c>
      <c r="BS705" s="9" t="s">
        <v>12</v>
      </c>
      <c r="BT705" s="108"/>
    </row>
    <row r="706" spans="1:72" s="9" customFormat="1" x14ac:dyDescent="0.35">
      <c r="A706" s="1" t="s">
        <v>1990</v>
      </c>
      <c r="B706" s="8" t="s">
        <v>1991</v>
      </c>
      <c r="C706" s="3" t="str">
        <f>_xlfn.XLOOKUP(B706,'[1]daily break down'!$D:$D,'[1]daily break down'!$E:$E,"")</f>
        <v>Maroua</v>
      </c>
      <c r="D706" s="1" t="s">
        <v>11</v>
      </c>
      <c r="E706" s="1" t="s">
        <v>83</v>
      </c>
      <c r="F706" s="3" t="s">
        <v>55</v>
      </c>
      <c r="G706" s="1" t="s">
        <v>84</v>
      </c>
      <c r="H706" s="32" t="str">
        <f>_xlfn.XLOOKUP(B706,[2]CALCULATION!$B:$B,[2]CALCULATION!$H:$H,"")</f>
        <v>Huawei</v>
      </c>
      <c r="I706" s="28">
        <v>0</v>
      </c>
      <c r="J706" s="28">
        <v>0.57603735949525303</v>
      </c>
      <c r="K706" s="28">
        <v>0.54805412161525879</v>
      </c>
      <c r="L706" s="28">
        <v>0</v>
      </c>
      <c r="M706" s="28">
        <v>0</v>
      </c>
      <c r="N706" s="28">
        <v>0</v>
      </c>
      <c r="O706" s="28">
        <v>0</v>
      </c>
      <c r="P706" s="28">
        <v>0</v>
      </c>
      <c r="Q706" s="28">
        <v>0</v>
      </c>
      <c r="R706" s="28">
        <v>0</v>
      </c>
      <c r="S706" s="93">
        <v>0</v>
      </c>
      <c r="T706" s="93">
        <f>_xlfn.XLOOKUP(B706,'[3]Nur des jours'!$B:$B,'[3]Nur des jours'!$U:$U,"")</f>
        <v>0</v>
      </c>
      <c r="U706" s="93">
        <v>0</v>
      </c>
      <c r="V706" s="93">
        <v>0</v>
      </c>
      <c r="W706" s="93">
        <v>0</v>
      </c>
      <c r="X706" s="93">
        <v>0.35625568938998331</v>
      </c>
      <c r="Y706" s="93">
        <v>1.6092234464219981</v>
      </c>
      <c r="Z706" s="93">
        <v>0.41823258654293399</v>
      </c>
      <c r="AA706" s="93">
        <v>8.1267674562612537</v>
      </c>
      <c r="AB706" s="93">
        <v>8.5144663887248062E-2</v>
      </c>
      <c r="AC706" s="93">
        <f>_xlfn.XLOOKUP(B706,'[3]Nur des jours'!$B:$B,'[3]Nur des jours'!$N:$N,"")</f>
        <v>2.4625070983611703</v>
      </c>
      <c r="AD706" s="93">
        <v>2.4625070983611703</v>
      </c>
      <c r="AE706" s="93">
        <v>0</v>
      </c>
      <c r="AF706" s="93">
        <v>0.28589630542785638</v>
      </c>
      <c r="AG706" s="93"/>
      <c r="AH706" s="93">
        <v>0</v>
      </c>
      <c r="AI706" s="93">
        <v>0</v>
      </c>
      <c r="AJ706" s="93">
        <v>0</v>
      </c>
      <c r="AK706" s="93">
        <v>0</v>
      </c>
      <c r="AL706" s="93">
        <v>0</v>
      </c>
      <c r="AM706" s="49" t="s">
        <v>5559</v>
      </c>
      <c r="AN706" s="49"/>
      <c r="AO706" s="48" t="str" cm="1">
        <f t="array" ref="AO706">IFERROR(_xlfn.IFS(
AQ706="MPR ISSUE","PDH",
AQ706="BSS Hardware Issue","BSS",
AQ706="Sites strategiques, MLL, Pylone, etc.","ENVTECH",
AQ706="AKTIVCO DEFAUT GE &amp; POWER Cabinet","AKTIVCO",
AQ706="AKTIVCO Coupure ENEO &amp; Baisse de tension","AKTIVCO GRID ONLY",
AQ706="Coupure ENEO &amp; Baisse de tension","IHS GRID ONLY",
AQ706="Defaut GE &amp; POWER Cabinet","IHS",
AQ706="Sharing","Partners",
AQ706="Sites strategiques &amp; DataCenter","SST &amp; DC",
AQ706="Exclu","Exclu",
AQ706="SAT","SAT",
AQ706="SPARE-ISSUE","SPARE-ISSUE",
AQ706="Fiber CAmtel","TRANS_FO_CAMTEL",
AQ706="Fiber AOF","Fiber AOF",
AQ706="Projet OCM (HUAWEI)","TRAVAUX-HUAWEI",
AQ706="Projet OCM (NOKIA)","TRAVAUX-NOKIA",
AQ706="ACCESS-ISSUE","ACCESS-ISSUE",
AQ706="Projet OCM (ZTE, NOKIA, autres projets)","TRAVAUX OCM",
AQ706="No root CAuse","No root cause",
AQ706="ODU HS","PDH",
AQ706="IP &amp; VLAN","PDH",
AQ706="Warehouse HUAWEI","SPARE-ISSUE",
AQ706="SPARE-HS","SPARE-ISSUE",
AQ706="Power Telco","BSS",AQ706="no impacts","no impacts"
),"")</f>
        <v>No root cause</v>
      </c>
      <c r="AP706" s="48" t="str" cm="1">
        <f t="array" ref="AP706">IFERROR(_xlfn.IFS(
AQ706="MPR ISSUE","TX ISSUE",
AQ706="BSS Hardware Issue","RAN ISSUE",
AQ706="Sites strategiques, MLL, Pylone, etc.","ENVTECH",
AQ706="AKTIVCO DEFAUT GE &amp; POWER Cabinet","POWER ISSUE",
AQ706="AKTIVCO Coupure ENEO &amp; Baisse de tension","POWER ISSUE",
AQ706="Coupure ENEO &amp; Baisse de tension","POWER ISSUE",
AQ706="Defaut GE &amp; POWER Cabinet","POWER ISSUE",
AQ706="Sharing","POWER ISSUE",
AQ706="Sites strategiques &amp; DataCenter","POWER ISSUE",
AQ706="Exclu","Exclu",
AQ706="SAT","TX ISSUE",
AQ706="SPARE-ISSUE","SPARE-ISSUE",
AQ706="Fiber CAmtel","TX ISSUE",
AQ706="Fiber AOF","TX ISSUE",
AQ706="Projet OCM (HUAWEI)","TRAVAUX-HUAWEI",
AQ706="Projet OCM (NOKIA)","TRAVAUX -NOKIA",
AQ706="ACCESS-ISSUE","ACCESS-ISSUE",
AQ706="Projet OCM (ZTE, NOKIA, autres projets)","TRAVAUX OCM",
AQ706="No root CAuse","No root cause",
AQ706="ODU HS","TX ISSUE",
AQ706="IP &amp; VLAN","TX ISSUE",
AQ706="Warehouse HUAWEI","SPARE-ISSUE",
AQ706="SPARE-HS","SPARE-ISSUE",
AQ706="Power Telco","RAN ISSUE",AQ706="no impacts","no impacts"
),"")</f>
        <v>No root cause</v>
      </c>
      <c r="AQ706" s="126" t="s">
        <v>5344</v>
      </c>
      <c r="AR706" s="48" t="str" cm="1">
        <f t="array" ref="AR706">IFERROR(_xlfn.IFS(
AQ706="MPR ISSUE","ACTIVE",
AQ706="BSS Hardware Issue","ACTIVE",
AQ706="Sites strategiques, MLL, Pylone, etc.","PASSIVE",
AQ706="AKTIVCO DEFAUT GE &amp; POWER Cabinet","PASSIVE",
AQ706="AKTIVCO Coupure ENEO &amp; Baisse de tension","PASSIVE",
AQ706="Coupure ENEO &amp; Baisse de tension","PASSIVE",
AQ706="Defaut GE &amp; POWER Cabinet","PASSIVE",
AQ706="Sharing","PASSIVE",
AQ706="Sites strategiques &amp; DataCenter","PASSIVE",
AQ706="Exclu","Exclu",
AQ706="SAT","ACTIVE",
AQ706="SPARE-ISSUE","SPARE-ISSUE",
AQ706="Fiber CAmtel","ACTIVE",
AQ706="Fiber AOF","ACTIVE",
AQ706="Projet OCM (HUAWEI)","PLANNED WORKS",
AQ706="Projet OCM (NOKIA)","PLANNED WORKS",
AQ706="ACCESS-ISSUE","ACCESS-ISSUE",
AQ706="Projet OCM (ZTE, NOKIA, autres projets)","PLANNED WORKS",
AQ706="No root CAuse","No root cause",
AQ706="ODU HS","ACTIVE",
AQ706="IP &amp; VLAN","ACTIVE",
AQ706="Warehouse HUAWEI","SPARE-ISSUE",
AQ706="SPARE-HS","SPARE-ISSUE",
AQ706="Power Telco","ACTIVE", AQ706="no impacts","no impacts"
),"")</f>
        <v>No root cause</v>
      </c>
      <c r="AS706" s="92" t="s">
        <v>5537</v>
      </c>
      <c r="AT706" s="98" t="s">
        <v>1991</v>
      </c>
      <c r="AV706" s="17" t="s">
        <v>5537</v>
      </c>
      <c r="AW706" s="7" t="s">
        <v>5537</v>
      </c>
      <c r="AX706" s="6" t="s">
        <v>5537</v>
      </c>
      <c r="AY706" s="7"/>
      <c r="AZ706" s="3" t="s">
        <v>5537</v>
      </c>
      <c r="BA706" s="18" t="s">
        <v>5537</v>
      </c>
      <c r="BB706" s="18" t="s">
        <v>5537</v>
      </c>
      <c r="BC706" s="18" t="s">
        <v>5537</v>
      </c>
      <c r="BD706" s="18" t="s">
        <v>5537</v>
      </c>
      <c r="BE706" s="18" t="s">
        <v>5537</v>
      </c>
      <c r="BF706" s="18" t="s">
        <v>5537</v>
      </c>
      <c r="BG706" s="18" t="s">
        <v>5537</v>
      </c>
      <c r="BH706" s="18" t="s">
        <v>5537</v>
      </c>
      <c r="BI706" s="18" t="s">
        <v>5537</v>
      </c>
      <c r="BJ706" s="18" t="s">
        <v>5537</v>
      </c>
      <c r="BK706" s="18" t="s">
        <v>5537</v>
      </c>
      <c r="BL706" s="9" t="s">
        <v>5537</v>
      </c>
      <c r="BM706" s="14" t="s">
        <v>5537</v>
      </c>
      <c r="BN706" s="14" t="s">
        <v>5537</v>
      </c>
      <c r="BO706" s="14" t="str">
        <f>_xlfn.XLOOKUP(B706,'[4]cell downs 18042026 17h'!$B:$B,'[4]cell downs 18042026 17h'!$B:$B,"")</f>
        <v/>
      </c>
      <c r="BP706" s="14" t="str">
        <f>_xlfn.XLOOKUP(B706,'[5]Cells Huawei 19042026 15h'!$B:$B,'[5]Cells Huawei 19042026 15h'!$B:$B,"")</f>
        <v/>
      </c>
      <c r="BQ706" s="9" t="str">
        <f>_xlfn.XLOOKUP(B706,'[6]cells down 19042026 9H40'!$B:$B,'[6]cells down 19042026 9H40'!$B:$B,"")</f>
        <v/>
      </c>
      <c r="BR706" s="9" t="s">
        <v>1991</v>
      </c>
      <c r="BS706" s="9" t="s">
        <v>12</v>
      </c>
      <c r="BT706" s="108"/>
    </row>
    <row r="707" spans="1:72" s="9" customFormat="1" x14ac:dyDescent="0.35">
      <c r="A707" s="1" t="s">
        <v>1371</v>
      </c>
      <c r="B707" s="8" t="s">
        <v>1372</v>
      </c>
      <c r="C707" s="3" t="str">
        <f>_xlfn.XLOOKUP(B707,'[1]daily break down'!$D:$D,'[1]daily break down'!$E:$E,"")</f>
        <v>Douala</v>
      </c>
      <c r="D707" s="1"/>
      <c r="E707" s="1"/>
      <c r="F707" s="3" t="s">
        <v>31</v>
      </c>
      <c r="G707" s="1" t="s">
        <v>32</v>
      </c>
      <c r="H707" s="34" t="str">
        <f>_xlfn.XLOOKUP(B707,[2]CALCULATION!$B:$B,[2]CALCULATION!$H:$H,"")</f>
        <v>ZTE</v>
      </c>
      <c r="I707" s="28">
        <v>0.36485219713896794</v>
      </c>
      <c r="J707" s="28">
        <v>0</v>
      </c>
      <c r="K707" s="28">
        <v>4.9599352800677725E-2</v>
      </c>
      <c r="L707" s="28">
        <v>0.30517602508896147</v>
      </c>
      <c r="M707" s="28">
        <v>0.31038386795764072</v>
      </c>
      <c r="N707" s="28">
        <v>2.8179423741485372E-3</v>
      </c>
      <c r="O707" s="28">
        <v>0</v>
      </c>
      <c r="P707" s="28">
        <v>0</v>
      </c>
      <c r="Q707" s="28">
        <v>0</v>
      </c>
      <c r="R707" s="28">
        <v>7.2624438908435979E-2</v>
      </c>
      <c r="S707" s="93">
        <v>0</v>
      </c>
      <c r="T707" s="93">
        <f>_xlfn.XLOOKUP(B707,'[3]Nur des jours'!$B:$B,'[3]Nur des jours'!$U:$U,"")</f>
        <v>0</v>
      </c>
      <c r="U707" s="93">
        <v>0</v>
      </c>
      <c r="V707" s="93">
        <v>0</v>
      </c>
      <c r="W707" s="93">
        <v>0</v>
      </c>
      <c r="X707" s="93">
        <v>0</v>
      </c>
      <c r="Y707" s="93">
        <v>0</v>
      </c>
      <c r="Z707" s="93">
        <v>0</v>
      </c>
      <c r="AA707" s="93">
        <v>0</v>
      </c>
      <c r="AB707" s="93">
        <v>0</v>
      </c>
      <c r="AC707" s="93">
        <f>_xlfn.XLOOKUP(B707,'[3]Nur des jours'!$B:$B,'[3]Nur des jours'!$N:$N,"")</f>
        <v>0</v>
      </c>
      <c r="AD707" s="93">
        <v>0</v>
      </c>
      <c r="AE707" s="93">
        <v>0</v>
      </c>
      <c r="AF707" s="93">
        <v>0.28297135258380346</v>
      </c>
      <c r="AG707" s="93"/>
      <c r="AH707" s="93">
        <v>0</v>
      </c>
      <c r="AI707" s="93">
        <v>0</v>
      </c>
      <c r="AJ707" s="93">
        <v>0</v>
      </c>
      <c r="AK707" s="93">
        <v>0</v>
      </c>
      <c r="AL707" s="93">
        <v>0</v>
      </c>
      <c r="AM707" s="49" t="s">
        <v>5559</v>
      </c>
      <c r="AN707" s="49"/>
      <c r="AO707" s="48" t="str" cm="1">
        <f t="array" ref="AO707">IFERROR(_xlfn.IFS(
AQ707="MPR ISSUE","PDH",
AQ707="BSS Hardware Issue","BSS",
AQ707="Sites strategiques, MLL, Pylone, etc.","ENVTECH",
AQ707="AKTIVCO DEFAUT GE &amp; POWER Cabinet","AKTIVCO",
AQ707="AKTIVCO Coupure ENEO &amp; Baisse de tension","AKTIVCO GRID ONLY",
AQ707="Coupure ENEO &amp; Baisse de tension","IHS GRID ONLY",
AQ707="Defaut GE &amp; POWER Cabinet","IHS",
AQ707="Sharing","Partners",
AQ707="Sites strategiques &amp; DataCenter","SST &amp; DC",
AQ707="Exclu","Exclu",
AQ707="SAT","SAT",
AQ707="SPARE-ISSUE","SPARE-ISSUE",
AQ707="Fiber CAmtel","TRANS_FO_CAMTEL",
AQ707="Fiber AOF","Fiber AOF",
AQ707="Projet OCM (HUAWEI)","TRAVAUX-HUAWEI",
AQ707="Projet OCM (NOKIA)","TRAVAUX-NOKIA",
AQ707="ACCESS-ISSUE","ACCESS-ISSUE",
AQ707="Projet OCM (ZTE, NOKIA, autres projets)","TRAVAUX OCM",
AQ707="No root CAuse","No root cause",
AQ707="ODU HS","PDH",
AQ707="IP &amp; VLAN","PDH",
AQ707="Warehouse HUAWEI","SPARE-ISSUE",
AQ707="SPARE-HS","SPARE-ISSUE",
AQ707="Power Telco","BSS",AQ707="no impacts","no impacts"
),"")</f>
        <v>No root cause</v>
      </c>
      <c r="AP707" s="48" t="str" cm="1">
        <f t="array" ref="AP707">IFERROR(_xlfn.IFS(
AQ707="MPR ISSUE","TX ISSUE",
AQ707="BSS Hardware Issue","RAN ISSUE",
AQ707="Sites strategiques, MLL, Pylone, etc.","ENVTECH",
AQ707="AKTIVCO DEFAUT GE &amp; POWER Cabinet","POWER ISSUE",
AQ707="AKTIVCO Coupure ENEO &amp; Baisse de tension","POWER ISSUE",
AQ707="Coupure ENEO &amp; Baisse de tension","POWER ISSUE",
AQ707="Defaut GE &amp; POWER Cabinet","POWER ISSUE",
AQ707="Sharing","POWER ISSUE",
AQ707="Sites strategiques &amp; DataCenter","POWER ISSUE",
AQ707="Exclu","Exclu",
AQ707="SAT","TX ISSUE",
AQ707="SPARE-ISSUE","SPARE-ISSUE",
AQ707="Fiber CAmtel","TX ISSUE",
AQ707="Fiber AOF","TX ISSUE",
AQ707="Projet OCM (HUAWEI)","TRAVAUX-HUAWEI",
AQ707="Projet OCM (NOKIA)","TRAVAUX -NOKIA",
AQ707="ACCESS-ISSUE","ACCESS-ISSUE",
AQ707="Projet OCM (ZTE, NOKIA, autres projets)","TRAVAUX OCM",
AQ707="No root CAuse","No root cause",
AQ707="ODU HS","TX ISSUE",
AQ707="IP &amp; VLAN","TX ISSUE",
AQ707="Warehouse HUAWEI","SPARE-ISSUE",
AQ707="SPARE-HS","SPARE-ISSUE",
AQ707="Power Telco","RAN ISSUE",AQ707="no impacts","no impacts"
),"")</f>
        <v>No root cause</v>
      </c>
      <c r="AQ707" s="67" t="s">
        <v>5344</v>
      </c>
      <c r="AR707" s="48" t="str" cm="1">
        <f t="array" ref="AR707">IFERROR(_xlfn.IFS(
AQ707="MPR ISSUE","ACTIVE",
AQ707="BSS Hardware Issue","ACTIVE",
AQ707="Sites strategiques, MLL, Pylone, etc.","PASSIVE",
AQ707="AKTIVCO DEFAUT GE &amp; POWER Cabinet","PASSIVE",
AQ707="AKTIVCO Coupure ENEO &amp; Baisse de tension","PASSIVE",
AQ707="Coupure ENEO &amp; Baisse de tension","PASSIVE",
AQ707="Defaut GE &amp; POWER Cabinet","PASSIVE",
AQ707="Sharing","PASSIVE",
AQ707="Sites strategiques &amp; DataCenter","PASSIVE",
AQ707="Exclu","Exclu",
AQ707="SAT","ACTIVE",
AQ707="SPARE-ISSUE","SPARE-ISSUE",
AQ707="Fiber CAmtel","ACTIVE",
AQ707="Fiber AOF","ACTIVE",
AQ707="Projet OCM (HUAWEI)","PLANNED WORKS",
AQ707="Projet OCM (NOKIA)","PLANNED WORKS",
AQ707="ACCESS-ISSUE","ACCESS-ISSUE",
AQ707="Projet OCM (ZTE, NOKIA, autres projets)","PLANNED WORKS",
AQ707="No root CAuse","No root cause",
AQ707="ODU HS","ACTIVE",
AQ707="IP &amp; VLAN","ACTIVE",
AQ707="Warehouse HUAWEI","SPARE-ISSUE",
AQ707="SPARE-HS","SPARE-ISSUE",
AQ707="Power Telco","ACTIVE", AQ707="no impacts","no impacts"
),"")</f>
        <v>No root cause</v>
      </c>
      <c r="AS707" s="92" t="s">
        <v>5537</v>
      </c>
      <c r="AT707" s="98" t="s">
        <v>1372</v>
      </c>
      <c r="AV707" s="17" t="s">
        <v>5537</v>
      </c>
      <c r="AW707" s="7" t="s">
        <v>5537</v>
      </c>
      <c r="AX707" s="6" t="s">
        <v>5537</v>
      </c>
      <c r="AY707" s="7"/>
      <c r="AZ707" s="3" t="s">
        <v>5537</v>
      </c>
      <c r="BA707" s="18" t="s">
        <v>5537</v>
      </c>
      <c r="BB707" s="18" t="s">
        <v>5537</v>
      </c>
      <c r="BC707" s="18" t="s">
        <v>5537</v>
      </c>
      <c r="BD707" s="18" t="s">
        <v>5537</v>
      </c>
      <c r="BE707" s="18" t="s">
        <v>5537</v>
      </c>
      <c r="BF707" s="18" t="s">
        <v>5537</v>
      </c>
      <c r="BG707" s="18" t="s">
        <v>5537</v>
      </c>
      <c r="BH707" s="18" t="s">
        <v>5537</v>
      </c>
      <c r="BI707" s="18" t="s">
        <v>5537</v>
      </c>
      <c r="BJ707" s="18" t="s">
        <v>5537</v>
      </c>
      <c r="BK707" s="18" t="s">
        <v>5537</v>
      </c>
      <c r="BL707" s="9" t="s">
        <v>5537</v>
      </c>
      <c r="BM707" s="14" t="s">
        <v>5537</v>
      </c>
      <c r="BN707" s="14" t="s">
        <v>5537</v>
      </c>
      <c r="BO707" s="14" t="str">
        <f>_xlfn.XLOOKUP(B707,'[4]cell downs 18042026 17h'!$B:$B,'[4]cell downs 18042026 17h'!$B:$B,"")</f>
        <v/>
      </c>
      <c r="BP707" s="14" t="str">
        <f>_xlfn.XLOOKUP(B707,'[5]Cells Huawei 19042026 15h'!$B:$B,'[5]Cells Huawei 19042026 15h'!$B:$B,"")</f>
        <v/>
      </c>
      <c r="BQ707" s="9" t="str">
        <f>_xlfn.XLOOKUP(B707,'[6]cells down 19042026 9H40'!$B:$B,'[6]cells down 19042026 9H40'!$B:$B,"")</f>
        <v/>
      </c>
      <c r="BR707" s="9" t="s">
        <v>5537</v>
      </c>
      <c r="BS707" s="9" t="s">
        <v>12</v>
      </c>
      <c r="BT707" s="108"/>
    </row>
    <row r="708" spans="1:72" s="9" customFormat="1" x14ac:dyDescent="0.35">
      <c r="A708" s="1" t="s">
        <v>492</v>
      </c>
      <c r="B708" s="8" t="s">
        <v>493</v>
      </c>
      <c r="C708" s="3" t="str">
        <f>_xlfn.XLOOKUP(B708,'[1]daily break down'!$D:$D,'[1]daily break down'!$E:$E,"")</f>
        <v>Douala</v>
      </c>
      <c r="D708" s="1" t="s">
        <v>11</v>
      </c>
      <c r="E708" s="1" t="s">
        <v>145</v>
      </c>
      <c r="F708" s="3" t="s">
        <v>31</v>
      </c>
      <c r="G708" s="1" t="s">
        <v>32</v>
      </c>
      <c r="H708" s="34" t="str">
        <f>_xlfn.XLOOKUP(B708,[2]CALCULATION!$B:$B,[2]CALCULATION!$H:$H,"")</f>
        <v>ZTE</v>
      </c>
      <c r="I708" s="28">
        <v>0</v>
      </c>
      <c r="J708" s="28">
        <v>0</v>
      </c>
      <c r="K708" s="28">
        <v>6.9777782058196589</v>
      </c>
      <c r="L708" s="28">
        <v>0</v>
      </c>
      <c r="M708" s="28">
        <v>0</v>
      </c>
      <c r="N708" s="28">
        <v>0</v>
      </c>
      <c r="O708" s="28">
        <v>0</v>
      </c>
      <c r="P708" s="28">
        <v>0</v>
      </c>
      <c r="Q708" s="28">
        <v>1.3523091432599115</v>
      </c>
      <c r="R708" s="28">
        <v>0</v>
      </c>
      <c r="S708" s="93">
        <v>0</v>
      </c>
      <c r="T708" s="93">
        <f>_xlfn.XLOOKUP(B708,'[3]Nur des jours'!$B:$B,'[3]Nur des jours'!$U:$U,"")</f>
        <v>2.8254331070418557</v>
      </c>
      <c r="U708" s="93">
        <v>0</v>
      </c>
      <c r="V708" s="93">
        <v>0</v>
      </c>
      <c r="W708" s="93">
        <v>2.8254331070418557</v>
      </c>
      <c r="X708" s="93">
        <v>6.4220371654496002</v>
      </c>
      <c r="Y708" s="93">
        <v>0</v>
      </c>
      <c r="Z708" s="93">
        <v>0</v>
      </c>
      <c r="AA708" s="93">
        <v>0</v>
      </c>
      <c r="AB708" s="93">
        <v>11.389802044898735</v>
      </c>
      <c r="AC708" s="93">
        <f>_xlfn.XLOOKUP(B708,'[3]Nur des jours'!$B:$B,'[3]Nur des jours'!$N:$N,"")</f>
        <v>7.8362161953925602</v>
      </c>
      <c r="AD708" s="93">
        <v>7.8362161953925602</v>
      </c>
      <c r="AE708" s="93">
        <v>0</v>
      </c>
      <c r="AF708" s="93">
        <v>0.27947567723359418</v>
      </c>
      <c r="AG708" s="93"/>
      <c r="AH708" s="93">
        <v>0</v>
      </c>
      <c r="AI708" s="93">
        <v>0</v>
      </c>
      <c r="AJ708" s="93">
        <v>0</v>
      </c>
      <c r="AK708" s="93">
        <v>0</v>
      </c>
      <c r="AL708" s="93">
        <v>0</v>
      </c>
      <c r="AM708" s="49" t="s">
        <v>5559</v>
      </c>
      <c r="AN708" s="49"/>
      <c r="AO708" s="48" t="str" cm="1">
        <f t="array" ref="AO708">IFERROR(_xlfn.IFS(
AQ708="MPR ISSUE","PDH",
AQ708="BSS Hardware Issue","BSS",
AQ708="Sites strategiques, MLL, Pylone, etc.","ENVTECH",
AQ708="AKTIVCO DEFAUT GE &amp; POWER Cabinet","AKTIVCO",
AQ708="AKTIVCO Coupure ENEO &amp; Baisse de tension","AKTIVCO GRID ONLY",
AQ708="Coupure ENEO &amp; Baisse de tension","IHS GRID ONLY",
AQ708="Defaut GE &amp; POWER Cabinet","IHS",
AQ708="Sharing","Partners",
AQ708="Sites strategiques &amp; DataCenter","SST &amp; DC",
AQ708="Exclu","Exclu",
AQ708="SAT","SAT",
AQ708="SPARE-ISSUE","SPARE-ISSUE",
AQ708="Fiber CAmtel","TRANS_FO_CAMTEL",
AQ708="Fiber AOF","Fiber AOF",
AQ708="Projet OCM (HUAWEI)","TRAVAUX-HUAWEI",
AQ708="Projet OCM (NOKIA)","TRAVAUX-NOKIA",
AQ708="ACCESS-ISSUE","ACCESS-ISSUE",
AQ708="Projet OCM (ZTE, NOKIA, autres projets)","TRAVAUX OCM",
AQ708="No root CAuse","No root cause",
AQ708="ODU HS","PDH",
AQ708="IP &amp; VLAN","PDH",
AQ708="Warehouse HUAWEI","SPARE-ISSUE",
AQ708="SPARE-HS","SPARE-ISSUE",
AQ708="Power Telco","BSS",AQ708="no impacts","no impacts"
),"")</f>
        <v>No root cause</v>
      </c>
      <c r="AP708" s="48" t="str" cm="1">
        <f t="array" ref="AP708">IFERROR(_xlfn.IFS(
AQ708="MPR ISSUE","TX ISSUE",
AQ708="BSS Hardware Issue","RAN ISSUE",
AQ708="Sites strategiques, MLL, Pylone, etc.","ENVTECH",
AQ708="AKTIVCO DEFAUT GE &amp; POWER Cabinet","POWER ISSUE",
AQ708="AKTIVCO Coupure ENEO &amp; Baisse de tension","POWER ISSUE",
AQ708="Coupure ENEO &amp; Baisse de tension","POWER ISSUE",
AQ708="Defaut GE &amp; POWER Cabinet","POWER ISSUE",
AQ708="Sharing","POWER ISSUE",
AQ708="Sites strategiques &amp; DataCenter","POWER ISSUE",
AQ708="Exclu","Exclu",
AQ708="SAT","TX ISSUE",
AQ708="SPARE-ISSUE","SPARE-ISSUE",
AQ708="Fiber CAmtel","TX ISSUE",
AQ708="Fiber AOF","TX ISSUE",
AQ708="Projet OCM (HUAWEI)","TRAVAUX-HUAWEI",
AQ708="Projet OCM (NOKIA)","TRAVAUX -NOKIA",
AQ708="ACCESS-ISSUE","ACCESS-ISSUE",
AQ708="Projet OCM (ZTE, NOKIA, autres projets)","TRAVAUX OCM",
AQ708="No root CAuse","No root cause",
AQ708="ODU HS","TX ISSUE",
AQ708="IP &amp; VLAN","TX ISSUE",
AQ708="Warehouse HUAWEI","SPARE-ISSUE",
AQ708="SPARE-HS","SPARE-ISSUE",
AQ708="Power Telco","RAN ISSUE",AQ708="no impacts","no impacts"
),"")</f>
        <v>No root cause</v>
      </c>
      <c r="AQ708" s="126" t="s">
        <v>5344</v>
      </c>
      <c r="AR708" s="48" t="str" cm="1">
        <f t="array" ref="AR708">IFERROR(_xlfn.IFS(
AQ708="MPR ISSUE","ACTIVE",
AQ708="BSS Hardware Issue","ACTIVE",
AQ708="Sites strategiques, MLL, Pylone, etc.","PASSIVE",
AQ708="AKTIVCO DEFAUT GE &amp; POWER Cabinet","PASSIVE",
AQ708="AKTIVCO Coupure ENEO &amp; Baisse de tension","PASSIVE",
AQ708="Coupure ENEO &amp; Baisse de tension","PASSIVE",
AQ708="Defaut GE &amp; POWER Cabinet","PASSIVE",
AQ708="Sharing","PASSIVE",
AQ708="Sites strategiques &amp; DataCenter","PASSIVE",
AQ708="Exclu","Exclu",
AQ708="SAT","ACTIVE",
AQ708="SPARE-ISSUE","SPARE-ISSUE",
AQ708="Fiber CAmtel","ACTIVE",
AQ708="Fiber AOF","ACTIVE",
AQ708="Projet OCM (HUAWEI)","PLANNED WORKS",
AQ708="Projet OCM (NOKIA)","PLANNED WORKS",
AQ708="ACCESS-ISSUE","ACCESS-ISSUE",
AQ708="Projet OCM (ZTE, NOKIA, autres projets)","PLANNED WORKS",
AQ708="No root CAuse","No root cause",
AQ708="ODU HS","ACTIVE",
AQ708="IP &amp; VLAN","ACTIVE",
AQ708="Warehouse HUAWEI","SPARE-ISSUE",
AQ708="SPARE-HS","SPARE-ISSUE",
AQ708="Power Telco","ACTIVE", AQ708="no impacts","no impacts"
),"")</f>
        <v>No root cause</v>
      </c>
      <c r="AS708" s="92" t="s">
        <v>5537</v>
      </c>
      <c r="AT708" s="98" t="s">
        <v>493</v>
      </c>
      <c r="AV708" s="17" t="s">
        <v>5537</v>
      </c>
      <c r="AW708" s="7" t="s">
        <v>5537</v>
      </c>
      <c r="AX708" s="6" t="s">
        <v>5537</v>
      </c>
      <c r="AY708" s="7"/>
      <c r="AZ708" s="3" t="s">
        <v>5537</v>
      </c>
      <c r="BA708" s="18" t="s">
        <v>5537</v>
      </c>
      <c r="BB708" s="18" t="s">
        <v>5537</v>
      </c>
      <c r="BC708" s="18" t="s">
        <v>5537</v>
      </c>
      <c r="BD708" s="18" t="s">
        <v>5537</v>
      </c>
      <c r="BE708" s="18" t="s">
        <v>5537</v>
      </c>
      <c r="BF708" s="18" t="s">
        <v>5537</v>
      </c>
      <c r="BG708" s="18" t="s">
        <v>5537</v>
      </c>
      <c r="BH708" s="18" t="s">
        <v>5537</v>
      </c>
      <c r="BI708" s="18" t="s">
        <v>5537</v>
      </c>
      <c r="BJ708" s="18" t="s">
        <v>5537</v>
      </c>
      <c r="BK708" s="18" t="s">
        <v>5537</v>
      </c>
      <c r="BL708" s="9" t="s">
        <v>5537</v>
      </c>
      <c r="BM708" s="14" t="s">
        <v>5537</v>
      </c>
      <c r="BN708" s="14" t="s">
        <v>5537</v>
      </c>
      <c r="BO708" s="14" t="str">
        <f>_xlfn.XLOOKUP(B708,'[4]cell downs 18042026 17h'!$B:$B,'[4]cell downs 18042026 17h'!$B:$B,"")</f>
        <v/>
      </c>
      <c r="BP708" s="14" t="str">
        <f>_xlfn.XLOOKUP(B708,'[5]Cells Huawei 19042026 15h'!$B:$B,'[5]Cells Huawei 19042026 15h'!$B:$B,"")</f>
        <v/>
      </c>
      <c r="BQ708" s="9" t="str">
        <f>_xlfn.XLOOKUP(B708,'[6]cells down 19042026 9H40'!$B:$B,'[6]cells down 19042026 9H40'!$B:$B,"")</f>
        <v/>
      </c>
      <c r="BR708" s="9" t="s">
        <v>493</v>
      </c>
      <c r="BS708" s="9" t="s">
        <v>5537</v>
      </c>
      <c r="BT708" s="108"/>
    </row>
    <row r="709" spans="1:72" s="9" customFormat="1" x14ac:dyDescent="0.35">
      <c r="A709" s="3" t="s">
        <v>2205</v>
      </c>
      <c r="B709" s="25" t="s">
        <v>2206</v>
      </c>
      <c r="C709" s="3" t="str">
        <f>_xlfn.XLOOKUP(B709,'[1]daily break down'!$D:$D,'[1]daily break down'!$E:$E,"")</f>
        <v>CENTRE</v>
      </c>
      <c r="D709" s="3" t="s">
        <v>11</v>
      </c>
      <c r="E709" s="3" t="s">
        <v>12</v>
      </c>
      <c r="F709" s="3" t="s">
        <v>226</v>
      </c>
      <c r="G709" s="3" t="s">
        <v>2207</v>
      </c>
      <c r="H709" s="33" t="str">
        <f>_xlfn.XLOOKUP(B709,[2]CALCULATION!$B:$B,[2]CALCULATION!$H:$H,"")</f>
        <v>NOKIA</v>
      </c>
      <c r="I709" s="28">
        <v>0</v>
      </c>
      <c r="J709" s="28">
        <v>0</v>
      </c>
      <c r="K709" s="28">
        <v>0</v>
      </c>
      <c r="L709" s="28">
        <v>0.48190381613603728</v>
      </c>
      <c r="M709" s="28">
        <v>0</v>
      </c>
      <c r="N709" s="28">
        <v>0</v>
      </c>
      <c r="O709" s="28">
        <v>0</v>
      </c>
      <c r="P709" s="28">
        <v>0</v>
      </c>
      <c r="Q709" s="28">
        <v>0</v>
      </c>
      <c r="R709" s="28">
        <v>9.9876438577416946E-3</v>
      </c>
      <c r="S709" s="93">
        <v>9.4543750160515888E-2</v>
      </c>
      <c r="T709" s="93">
        <f>_xlfn.XLOOKUP(B709,'[3]Nur des jours'!$B:$B,'[3]Nur des jours'!$U:$U,"")</f>
        <v>0</v>
      </c>
      <c r="U709" s="93">
        <v>0.2692918475143608</v>
      </c>
      <c r="V709" s="93">
        <v>0.52661635747774893</v>
      </c>
      <c r="W709" s="93">
        <v>0</v>
      </c>
      <c r="X709" s="93">
        <v>0.43544343711922107</v>
      </c>
      <c r="Y709" s="93">
        <v>5.5930805603354034E-2</v>
      </c>
      <c r="Z709" s="93">
        <v>0</v>
      </c>
      <c r="AA709" s="93">
        <v>0.12083265560035722</v>
      </c>
      <c r="AB709" s="93">
        <v>0.20276700539047379</v>
      </c>
      <c r="AC709" s="93">
        <f>_xlfn.XLOOKUP(B709,'[3]Nur des jours'!$B:$B,'[3]Nur des jours'!$N:$N,"")</f>
        <v>0.17605005807101501</v>
      </c>
      <c r="AD709" s="93">
        <v>0.17605005807101501</v>
      </c>
      <c r="AE709" s="93">
        <v>2.1758795547221848E-3</v>
      </c>
      <c r="AF709" s="93">
        <v>0.26861411453829981</v>
      </c>
      <c r="AG709" s="93"/>
      <c r="AH709" s="93">
        <v>0</v>
      </c>
      <c r="AI709" s="93">
        <v>0</v>
      </c>
      <c r="AJ709" s="93">
        <v>0</v>
      </c>
      <c r="AK709" s="93">
        <v>0</v>
      </c>
      <c r="AL709" s="93">
        <v>0</v>
      </c>
      <c r="AM709" s="49" t="s">
        <v>5559</v>
      </c>
      <c r="AN709" s="49"/>
      <c r="AO709" s="48" t="str" cm="1">
        <f t="array" ref="AO709">IFERROR(_xlfn.IFS(
AQ709="MPR ISSUE","PDH",
AQ709="BSS Hardware Issue","BSS",
AQ709="Sites strategiques, MLL, Pylone, etc.","ENVTECH",
AQ709="AKTIVCO DEFAUT GE &amp; POWER Cabinet","AKTIVCO",
AQ709="AKTIVCO Coupure ENEO &amp; Baisse de tension","AKTIVCO GRID ONLY",
AQ709="Coupure ENEO &amp; Baisse de tension","IHS GRID ONLY",
AQ709="Defaut GE &amp; POWER Cabinet","IHS",
AQ709="Sharing","Partners",
AQ709="Sites strategiques &amp; DataCenter","SST &amp; DC",
AQ709="Exclu","Exclu",
AQ709="SAT","SAT",
AQ709="SPARE-ISSUE","SPARE-ISSUE",
AQ709="Fiber CAmtel","TRANS_FO_CAMTEL",
AQ709="Fiber AOF","Fiber AOF",
AQ709="Projet OCM (HUAWEI)","TRAVAUX-HUAWEI",
AQ709="Projet OCM (NOKIA)","TRAVAUX-NOKIA",
AQ709="ACCESS-ISSUE","ACCESS-ISSUE",
AQ709="Projet OCM (ZTE, NOKIA, autres projets)","TRAVAUX OCM",
AQ709="No root CAuse","No root cause",
AQ709="ODU HS","PDH",
AQ709="IP &amp; VLAN","PDH",
AQ709="Warehouse HUAWEI","SPARE-ISSUE",
AQ709="SPARE-HS","SPARE-ISSUE",
AQ709="Power Telco","BSS",AQ709="no impacts","no impacts"
),"")</f>
        <v>No root cause</v>
      </c>
      <c r="AP709" s="48" t="str" cm="1">
        <f t="array" ref="AP709">IFERROR(_xlfn.IFS(
AQ709="MPR ISSUE","TX ISSUE",
AQ709="BSS Hardware Issue","RAN ISSUE",
AQ709="Sites strategiques, MLL, Pylone, etc.","ENVTECH",
AQ709="AKTIVCO DEFAUT GE &amp; POWER Cabinet","POWER ISSUE",
AQ709="AKTIVCO Coupure ENEO &amp; Baisse de tension","POWER ISSUE",
AQ709="Coupure ENEO &amp; Baisse de tension","POWER ISSUE",
AQ709="Defaut GE &amp; POWER Cabinet","POWER ISSUE",
AQ709="Sharing","POWER ISSUE",
AQ709="Sites strategiques &amp; DataCenter","POWER ISSUE",
AQ709="Exclu","Exclu",
AQ709="SAT","TX ISSUE",
AQ709="SPARE-ISSUE","SPARE-ISSUE",
AQ709="Fiber CAmtel","TX ISSUE",
AQ709="Fiber AOF","TX ISSUE",
AQ709="Projet OCM (HUAWEI)","TRAVAUX-HUAWEI",
AQ709="Projet OCM (NOKIA)","TRAVAUX -NOKIA",
AQ709="ACCESS-ISSUE","ACCESS-ISSUE",
AQ709="Projet OCM (ZTE, NOKIA, autres projets)","TRAVAUX OCM",
AQ709="No root CAuse","No root cause",
AQ709="ODU HS","TX ISSUE",
AQ709="IP &amp; VLAN","TX ISSUE",
AQ709="Warehouse HUAWEI","SPARE-ISSUE",
AQ709="SPARE-HS","SPARE-ISSUE",
AQ709="Power Telco","RAN ISSUE",AQ709="no impacts","no impacts"
),"")</f>
        <v>No root cause</v>
      </c>
      <c r="AQ709" s="67" t="s">
        <v>5344</v>
      </c>
      <c r="AR709" s="48" t="str" cm="1">
        <f t="array" ref="AR709">IFERROR(_xlfn.IFS(
AQ709="MPR ISSUE","ACTIVE",
AQ709="BSS Hardware Issue","ACTIVE",
AQ709="Sites strategiques, MLL, Pylone, etc.","PASSIVE",
AQ709="AKTIVCO DEFAUT GE &amp; POWER Cabinet","PASSIVE",
AQ709="AKTIVCO Coupure ENEO &amp; Baisse de tension","PASSIVE",
AQ709="Coupure ENEO &amp; Baisse de tension","PASSIVE",
AQ709="Defaut GE &amp; POWER Cabinet","PASSIVE",
AQ709="Sharing","PASSIVE",
AQ709="Sites strategiques &amp; DataCenter","PASSIVE",
AQ709="Exclu","Exclu",
AQ709="SAT","ACTIVE",
AQ709="SPARE-ISSUE","SPARE-ISSUE",
AQ709="Fiber CAmtel","ACTIVE",
AQ709="Fiber AOF","ACTIVE",
AQ709="Projet OCM (HUAWEI)","PLANNED WORKS",
AQ709="Projet OCM (NOKIA)","PLANNED WORKS",
AQ709="ACCESS-ISSUE","ACCESS-ISSUE",
AQ709="Projet OCM (ZTE, NOKIA, autres projets)","PLANNED WORKS",
AQ709="No root CAuse","No root cause",
AQ709="ODU HS","ACTIVE",
AQ709="IP &amp; VLAN","ACTIVE",
AQ709="Warehouse HUAWEI","SPARE-ISSUE",
AQ709="SPARE-HS","SPARE-ISSUE",
AQ709="Power Telco","ACTIVE", AQ709="no impacts","no impacts"
),"")</f>
        <v>No root cause</v>
      </c>
      <c r="AS709" s="92" t="s">
        <v>5715</v>
      </c>
      <c r="AT709" s="98" t="s">
        <v>2206</v>
      </c>
      <c r="AV709" s="17" t="s">
        <v>5537</v>
      </c>
      <c r="AW709" s="7" t="s">
        <v>5537</v>
      </c>
      <c r="AX709" s="6" t="s">
        <v>5537</v>
      </c>
      <c r="AY709" s="7"/>
      <c r="AZ709" s="3" t="s">
        <v>5537</v>
      </c>
      <c r="BA709" s="18" t="s">
        <v>5537</v>
      </c>
      <c r="BB709" s="18" t="s">
        <v>5537</v>
      </c>
      <c r="BC709" s="18" t="s">
        <v>5537</v>
      </c>
      <c r="BD709" s="18" t="s">
        <v>5537</v>
      </c>
      <c r="BE709" s="18" t="s">
        <v>5537</v>
      </c>
      <c r="BF709" s="18" t="s">
        <v>5537</v>
      </c>
      <c r="BG709" s="18" t="s">
        <v>5537</v>
      </c>
      <c r="BH709" s="18" t="s">
        <v>5537</v>
      </c>
      <c r="BI709" s="18" t="s">
        <v>5537</v>
      </c>
      <c r="BJ709" s="18" t="s">
        <v>5537</v>
      </c>
      <c r="BK709" s="18" t="s">
        <v>5537</v>
      </c>
      <c r="BL709" s="9" t="s">
        <v>5715</v>
      </c>
      <c r="BM709" s="14" t="s">
        <v>5537</v>
      </c>
      <c r="BN709" s="14" t="s">
        <v>5537</v>
      </c>
      <c r="BO709" s="14" t="str">
        <f>_xlfn.XLOOKUP(B709,'[4]cell downs 18042026 17h'!$B:$B,'[4]cell downs 18042026 17h'!$B:$B,"")</f>
        <v/>
      </c>
      <c r="BP709" s="14" t="str">
        <f>_xlfn.XLOOKUP(B709,'[5]Cells Huawei 19042026 15h'!$B:$B,'[5]Cells Huawei 19042026 15h'!$B:$B,"")</f>
        <v/>
      </c>
      <c r="BQ709" s="9" t="str">
        <f>_xlfn.XLOOKUP(B709,'[6]cells down 19042026 9H40'!$B:$B,'[6]cells down 19042026 9H40'!$B:$B,"")</f>
        <v/>
      </c>
      <c r="BR709" s="9" t="s">
        <v>2206</v>
      </c>
      <c r="BS709" s="9" t="s">
        <v>12</v>
      </c>
      <c r="BT709" s="108"/>
    </row>
    <row r="710" spans="1:72" s="9" customFormat="1" ht="18.5" customHeight="1" x14ac:dyDescent="0.35">
      <c r="A710" s="1" t="s">
        <v>4982</v>
      </c>
      <c r="B710" s="8" t="s">
        <v>4983</v>
      </c>
      <c r="C710" s="3" t="str">
        <f>_xlfn.XLOOKUP(B710,'[1]daily break down'!$D:$D,'[1]daily break down'!$E:$E,"")</f>
        <v>Yaounde</v>
      </c>
      <c r="D710" s="1" t="s">
        <v>11</v>
      </c>
      <c r="E710" s="1" t="s">
        <v>12</v>
      </c>
      <c r="F710" s="3" t="s">
        <v>37</v>
      </c>
      <c r="G710" s="1" t="s">
        <v>38</v>
      </c>
      <c r="H710" s="34" t="str">
        <f>_xlfn.XLOOKUP(B710,[2]CALCULATION!$B:$B,[2]CALCULATION!$H:$H,"")</f>
        <v>ZTE</v>
      </c>
      <c r="I710" s="28">
        <v>0</v>
      </c>
      <c r="J710" s="28">
        <v>0</v>
      </c>
      <c r="K710" s="28">
        <v>0</v>
      </c>
      <c r="L710" s="28">
        <v>0</v>
      </c>
      <c r="M710" s="28">
        <v>0</v>
      </c>
      <c r="N710" s="28">
        <v>0</v>
      </c>
      <c r="O710" s="28">
        <v>0</v>
      </c>
      <c r="P710" s="28">
        <v>0</v>
      </c>
      <c r="Q710" s="28">
        <v>0</v>
      </c>
      <c r="R710" s="28">
        <v>0</v>
      </c>
      <c r="S710" s="93">
        <v>0</v>
      </c>
      <c r="T710" s="93">
        <f>_xlfn.XLOOKUP(B710,'[3]Nur des jours'!$B:$B,'[3]Nur des jours'!$U:$U,"")</f>
        <v>2.4255706511662188E-3</v>
      </c>
      <c r="U710" s="93">
        <v>0</v>
      </c>
      <c r="V710" s="93">
        <v>0</v>
      </c>
      <c r="W710" s="93">
        <v>0.1308202994580995</v>
      </c>
      <c r="X710" s="93">
        <v>0.26007111202426669</v>
      </c>
      <c r="Y710" s="93">
        <v>0.21744527484569121</v>
      </c>
      <c r="Z710" s="93">
        <v>0</v>
      </c>
      <c r="AA710" s="93">
        <v>0</v>
      </c>
      <c r="AB710" s="93">
        <v>0</v>
      </c>
      <c r="AC710" s="93">
        <f>_xlfn.XLOOKUP(B710,'[3]Nur des jours'!$B:$B,'[3]Nur des jours'!$N:$N,"")</f>
        <v>0</v>
      </c>
      <c r="AD710" s="93">
        <v>0</v>
      </c>
      <c r="AE710" s="93">
        <v>0</v>
      </c>
      <c r="AF710" s="93">
        <v>0.26247884759711543</v>
      </c>
      <c r="AG710" s="93"/>
      <c r="AH710" s="93">
        <v>0</v>
      </c>
      <c r="AI710" s="93">
        <v>0</v>
      </c>
      <c r="AJ710" s="93">
        <v>0</v>
      </c>
      <c r="AK710" s="93">
        <v>0</v>
      </c>
      <c r="AL710" s="93">
        <v>0</v>
      </c>
      <c r="AM710" s="49" t="s">
        <v>5559</v>
      </c>
      <c r="AN710" s="49"/>
      <c r="AO710" s="48" t="str" cm="1">
        <f t="array" ref="AO710">IFERROR(_xlfn.IFS(
AQ710="MPR ISSUE","PDH",
AQ710="BSS Hardware Issue","BSS",
AQ710="Sites strategiques, MLL, Pylone, etc.","ENVTECH",
AQ710="AKTIVCO DEFAUT GE &amp; POWER Cabinet","AKTIVCO",
AQ710="AKTIVCO Coupure ENEO &amp; Baisse de tension","AKTIVCO GRID ONLY",
AQ710="Coupure ENEO &amp; Baisse de tension","IHS GRID ONLY",
AQ710="Defaut GE &amp; POWER Cabinet","IHS",
AQ710="Sharing","Partners",
AQ710="Sites strategiques &amp; DataCenter","SST &amp; DC",
AQ710="Exclu","Exclu",
AQ710="SAT","SAT",
AQ710="SPARE-ISSUE","SPARE-ISSUE",
AQ710="Fiber CAmtel","TRANS_FO_CAMTEL",
AQ710="Fiber AOF","Fiber AOF",
AQ710="Projet OCM (HUAWEI)","TRAVAUX-HUAWEI",
AQ710="Projet OCM (NOKIA)","TRAVAUX-NOKIA",
AQ710="ACCESS-ISSUE","ACCESS-ISSUE",
AQ710="Projet OCM (ZTE, NOKIA, autres projets)","TRAVAUX OCM",
AQ710="No root CAuse","No root cause",
AQ710="ODU HS","PDH",
AQ710="IP &amp; VLAN","PDH",
AQ710="Warehouse HUAWEI","SPARE-ISSUE",
AQ710="SPARE-HS","SPARE-ISSUE",
AQ710="Power Telco","BSS",AQ710="no impacts","no impacts"
),"")</f>
        <v>No root cause</v>
      </c>
      <c r="AP710" s="48" t="str" cm="1">
        <f t="array" ref="AP710">IFERROR(_xlfn.IFS(
AQ710="MPR ISSUE","TX ISSUE",
AQ710="BSS Hardware Issue","RAN ISSUE",
AQ710="Sites strategiques, MLL, Pylone, etc.","ENVTECH",
AQ710="AKTIVCO DEFAUT GE &amp; POWER Cabinet","POWER ISSUE",
AQ710="AKTIVCO Coupure ENEO &amp; Baisse de tension","POWER ISSUE",
AQ710="Coupure ENEO &amp; Baisse de tension","POWER ISSUE",
AQ710="Defaut GE &amp; POWER Cabinet","POWER ISSUE",
AQ710="Sharing","POWER ISSUE",
AQ710="Sites strategiques &amp; DataCenter","POWER ISSUE",
AQ710="Exclu","Exclu",
AQ710="SAT","TX ISSUE",
AQ710="SPARE-ISSUE","SPARE-ISSUE",
AQ710="Fiber CAmtel","TX ISSUE",
AQ710="Fiber AOF","TX ISSUE",
AQ710="Projet OCM (HUAWEI)","TRAVAUX-HUAWEI",
AQ710="Projet OCM (NOKIA)","TRAVAUX -NOKIA",
AQ710="ACCESS-ISSUE","ACCESS-ISSUE",
AQ710="Projet OCM (ZTE, NOKIA, autres projets)","TRAVAUX OCM",
AQ710="No root CAuse","No root cause",
AQ710="ODU HS","TX ISSUE",
AQ710="IP &amp; VLAN","TX ISSUE",
AQ710="Warehouse HUAWEI","SPARE-ISSUE",
AQ710="SPARE-HS","SPARE-ISSUE",
AQ710="Power Telco","RAN ISSUE",AQ710="no impacts","no impacts"
),"")</f>
        <v>No root cause</v>
      </c>
      <c r="AQ710" s="126" t="s">
        <v>5344</v>
      </c>
      <c r="AR710" s="48" t="str" cm="1">
        <f t="array" ref="AR710">IFERROR(_xlfn.IFS(
AQ710="MPR ISSUE","ACTIVE",
AQ710="BSS Hardware Issue","ACTIVE",
AQ710="Sites strategiques, MLL, Pylone, etc.","PASSIVE",
AQ710="AKTIVCO DEFAUT GE &amp; POWER Cabinet","PASSIVE",
AQ710="AKTIVCO Coupure ENEO &amp; Baisse de tension","PASSIVE",
AQ710="Coupure ENEO &amp; Baisse de tension","PASSIVE",
AQ710="Defaut GE &amp; POWER Cabinet","PASSIVE",
AQ710="Sharing","PASSIVE",
AQ710="Sites strategiques &amp; DataCenter","PASSIVE",
AQ710="Exclu","Exclu",
AQ710="SAT","ACTIVE",
AQ710="SPARE-ISSUE","SPARE-ISSUE",
AQ710="Fiber CAmtel","ACTIVE",
AQ710="Fiber AOF","ACTIVE",
AQ710="Projet OCM (HUAWEI)","PLANNED WORKS",
AQ710="Projet OCM (NOKIA)","PLANNED WORKS",
AQ710="ACCESS-ISSUE","ACCESS-ISSUE",
AQ710="Projet OCM (ZTE, NOKIA, autres projets)","PLANNED WORKS",
AQ710="No root CAuse","No root cause",
AQ710="ODU HS","ACTIVE",
AQ710="IP &amp; VLAN","ACTIVE",
AQ710="Warehouse HUAWEI","SPARE-ISSUE",
AQ710="SPARE-HS","SPARE-ISSUE",
AQ710="Power Telco","ACTIVE", AQ710="no impacts","no impacts"
),"")</f>
        <v>No root cause</v>
      </c>
      <c r="AS710" s="92" t="s">
        <v>5537</v>
      </c>
      <c r="AT710" s="98" t="s">
        <v>4983</v>
      </c>
      <c r="AV710" s="17" t="s">
        <v>5537</v>
      </c>
      <c r="AW710" s="7" t="s">
        <v>5537</v>
      </c>
      <c r="AX710" s="6" t="s">
        <v>5537</v>
      </c>
      <c r="AY710" s="7"/>
      <c r="AZ710" s="3" t="s">
        <v>5537</v>
      </c>
      <c r="BA710" s="18" t="s">
        <v>5537</v>
      </c>
      <c r="BB710" s="18" t="s">
        <v>5537</v>
      </c>
      <c r="BC710" s="18" t="s">
        <v>5537</v>
      </c>
      <c r="BD710" s="18" t="s">
        <v>5537</v>
      </c>
      <c r="BE710" s="18" t="s">
        <v>5537</v>
      </c>
      <c r="BF710" s="18" t="s">
        <v>5537</v>
      </c>
      <c r="BG710" s="18" t="s">
        <v>5537</v>
      </c>
      <c r="BH710" s="18" t="s">
        <v>5537</v>
      </c>
      <c r="BI710" s="18" t="s">
        <v>5537</v>
      </c>
      <c r="BJ710" s="18" t="s">
        <v>5537</v>
      </c>
      <c r="BK710" s="18" t="s">
        <v>5537</v>
      </c>
      <c r="BL710" s="9" t="s">
        <v>5537</v>
      </c>
      <c r="BM710" s="14" t="s">
        <v>5537</v>
      </c>
      <c r="BN710" s="14" t="s">
        <v>5537</v>
      </c>
      <c r="BO710" s="14" t="str">
        <f>_xlfn.XLOOKUP(B710,'[4]cell downs 18042026 17h'!$B:$B,'[4]cell downs 18042026 17h'!$B:$B,"")</f>
        <v/>
      </c>
      <c r="BP710" s="14" t="str">
        <f>_xlfn.XLOOKUP(B710,'[5]Cells Huawei 19042026 15h'!$B:$B,'[5]Cells Huawei 19042026 15h'!$B:$B,"")</f>
        <v/>
      </c>
      <c r="BQ710" s="9" t="str">
        <f>_xlfn.XLOOKUP(B710,'[6]cells down 19042026 9H40'!$B:$B,'[6]cells down 19042026 9H40'!$B:$B,"")</f>
        <v/>
      </c>
      <c r="BR710" s="9" t="s">
        <v>4983</v>
      </c>
      <c r="BS710" s="9" t="s">
        <v>5578</v>
      </c>
      <c r="BT710" s="108"/>
    </row>
    <row r="711" spans="1:72" s="9" customFormat="1" x14ac:dyDescent="0.35">
      <c r="A711" s="1" t="s">
        <v>2809</v>
      </c>
      <c r="B711" s="8" t="s">
        <v>2810</v>
      </c>
      <c r="C711" s="3" t="str">
        <f>_xlfn.XLOOKUP(B711,'[1]daily break down'!$D:$D,'[1]daily break down'!$E:$E,"")</f>
        <v>NORD</v>
      </c>
      <c r="D711" s="1" t="s">
        <v>11</v>
      </c>
      <c r="E711" s="1" t="s">
        <v>66</v>
      </c>
      <c r="F711" s="3" t="s">
        <v>23</v>
      </c>
      <c r="G711" s="1" t="s">
        <v>2811</v>
      </c>
      <c r="H711" s="33" t="str">
        <f>_xlfn.XLOOKUP(B711,[2]CALCULATION!$B:$B,[2]CALCULATION!$H:$H,"")</f>
        <v>NOKIA</v>
      </c>
      <c r="I711" s="28">
        <v>0</v>
      </c>
      <c r="J711" s="28">
        <v>0</v>
      </c>
      <c r="K711" s="28">
        <v>0</v>
      </c>
      <c r="L711" s="28">
        <v>0</v>
      </c>
      <c r="M711" s="28">
        <v>0</v>
      </c>
      <c r="N711" s="28">
        <v>0</v>
      </c>
      <c r="O711" s="28">
        <v>0</v>
      </c>
      <c r="P711" s="28">
        <v>0</v>
      </c>
      <c r="Q711" s="28">
        <v>2.2293847896745519E-3</v>
      </c>
      <c r="R711" s="28">
        <v>0</v>
      </c>
      <c r="S711" s="93">
        <v>0</v>
      </c>
      <c r="T711" s="93">
        <f>_xlfn.XLOOKUP(B711,'[3]Nur des jours'!$B:$B,'[3]Nur des jours'!$U:$U,"")</f>
        <v>0</v>
      </c>
      <c r="U711" s="93">
        <v>0</v>
      </c>
      <c r="V711" s="93">
        <v>6.5479167879821514</v>
      </c>
      <c r="W711" s="93">
        <v>0</v>
      </c>
      <c r="X711" s="93">
        <v>0</v>
      </c>
      <c r="Y711" s="93">
        <v>5.3114530203652817E-2</v>
      </c>
      <c r="Z711" s="93">
        <v>0</v>
      </c>
      <c r="AA711" s="93">
        <v>0.10574770424646508</v>
      </c>
      <c r="AB711" s="93">
        <v>0.18914673416786293</v>
      </c>
      <c r="AC711" s="93">
        <f>_xlfn.XLOOKUP(B711,'[3]Nur des jours'!$B:$B,'[3]Nur des jours'!$N:$N,"")</f>
        <v>0</v>
      </c>
      <c r="AD711" s="93">
        <v>0</v>
      </c>
      <c r="AE711" s="93">
        <v>0</v>
      </c>
      <c r="AF711" s="93">
        <v>0.25695473374358557</v>
      </c>
      <c r="AG711" s="93"/>
      <c r="AH711" s="93">
        <v>0</v>
      </c>
      <c r="AI711" s="93">
        <v>0</v>
      </c>
      <c r="AJ711" s="93">
        <v>0</v>
      </c>
      <c r="AK711" s="93">
        <v>0</v>
      </c>
      <c r="AL711" s="93">
        <v>0</v>
      </c>
      <c r="AM711" s="49" t="s">
        <v>5559</v>
      </c>
      <c r="AN711" s="49"/>
      <c r="AO711" s="48" t="str" cm="1">
        <f t="array" ref="AO711">IFERROR(_xlfn.IFS(
AQ711="MPR ISSUE","PDH",
AQ711="BSS Hardware Issue","BSS",
AQ711="Sites strategiques, MLL, Pylone, etc.","ENVTECH",
AQ711="AKTIVCO DEFAUT GE &amp; POWER Cabinet","AKTIVCO",
AQ711="AKTIVCO Coupure ENEO &amp; Baisse de tension","AKTIVCO GRID ONLY",
AQ711="Coupure ENEO &amp; Baisse de tension","IHS GRID ONLY",
AQ711="Defaut GE &amp; POWER Cabinet","IHS",
AQ711="Sharing","Partners",
AQ711="Sites strategiques &amp; DataCenter","SST &amp; DC",
AQ711="Exclu","Exclu",
AQ711="SAT","SAT",
AQ711="SPARE-ISSUE","SPARE-ISSUE",
AQ711="Fiber CAmtel","TRANS_FO_CAMTEL",
AQ711="Fiber AOF","Fiber AOF",
AQ711="Projet OCM (HUAWEI)","TRAVAUX-HUAWEI",
AQ711="Projet OCM (NOKIA)","TRAVAUX-NOKIA",
AQ711="ACCESS-ISSUE","ACCESS-ISSUE",
AQ711="Projet OCM (ZTE, NOKIA, autres projets)","TRAVAUX OCM",
AQ711="No root CAuse","No root cause",
AQ711="ODU HS","PDH",
AQ711="IP &amp; VLAN","PDH",
AQ711="Warehouse HUAWEI","SPARE-ISSUE",
AQ711="SPARE-HS","SPARE-ISSUE",
AQ711="Power Telco","BSS",AQ711="no impacts","no impacts"
),"")</f>
        <v>No root cause</v>
      </c>
      <c r="AP711" s="48" t="str" cm="1">
        <f t="array" ref="AP711">IFERROR(_xlfn.IFS(
AQ711="MPR ISSUE","TX ISSUE",
AQ711="BSS Hardware Issue","RAN ISSUE",
AQ711="Sites strategiques, MLL, Pylone, etc.","ENVTECH",
AQ711="AKTIVCO DEFAUT GE &amp; POWER Cabinet","POWER ISSUE",
AQ711="AKTIVCO Coupure ENEO &amp; Baisse de tension","POWER ISSUE",
AQ711="Coupure ENEO &amp; Baisse de tension","POWER ISSUE",
AQ711="Defaut GE &amp; POWER Cabinet","POWER ISSUE",
AQ711="Sharing","POWER ISSUE",
AQ711="Sites strategiques &amp; DataCenter","POWER ISSUE",
AQ711="Exclu","Exclu",
AQ711="SAT","TX ISSUE",
AQ711="SPARE-ISSUE","SPARE-ISSUE",
AQ711="Fiber CAmtel","TX ISSUE",
AQ711="Fiber AOF","TX ISSUE",
AQ711="Projet OCM (HUAWEI)","TRAVAUX-HUAWEI",
AQ711="Projet OCM (NOKIA)","TRAVAUX -NOKIA",
AQ711="ACCESS-ISSUE","ACCESS-ISSUE",
AQ711="Projet OCM (ZTE, NOKIA, autres projets)","TRAVAUX OCM",
AQ711="No root CAuse","No root cause",
AQ711="ODU HS","TX ISSUE",
AQ711="IP &amp; VLAN","TX ISSUE",
AQ711="Warehouse HUAWEI","SPARE-ISSUE",
AQ711="SPARE-HS","SPARE-ISSUE",
AQ711="Power Telco","RAN ISSUE",AQ711="no impacts","no impacts"
),"")</f>
        <v>No root cause</v>
      </c>
      <c r="AQ711" s="67" t="s">
        <v>5344</v>
      </c>
      <c r="AR711" s="48" t="str" cm="1">
        <f t="array" ref="AR711">IFERROR(_xlfn.IFS(
AQ711="MPR ISSUE","ACTIVE",
AQ711="BSS Hardware Issue","ACTIVE",
AQ711="Sites strategiques, MLL, Pylone, etc.","PASSIVE",
AQ711="AKTIVCO DEFAUT GE &amp; POWER Cabinet","PASSIVE",
AQ711="AKTIVCO Coupure ENEO &amp; Baisse de tension","PASSIVE",
AQ711="Coupure ENEO &amp; Baisse de tension","PASSIVE",
AQ711="Defaut GE &amp; POWER Cabinet","PASSIVE",
AQ711="Sharing","PASSIVE",
AQ711="Sites strategiques &amp; DataCenter","PASSIVE",
AQ711="Exclu","Exclu",
AQ711="SAT","ACTIVE",
AQ711="SPARE-ISSUE","SPARE-ISSUE",
AQ711="Fiber CAmtel","ACTIVE",
AQ711="Fiber AOF","ACTIVE",
AQ711="Projet OCM (HUAWEI)","PLANNED WORKS",
AQ711="Projet OCM (NOKIA)","PLANNED WORKS",
AQ711="ACCESS-ISSUE","ACCESS-ISSUE",
AQ711="Projet OCM (ZTE, NOKIA, autres projets)","PLANNED WORKS",
AQ711="No root CAuse","No root cause",
AQ711="ODU HS","ACTIVE",
AQ711="IP &amp; VLAN","ACTIVE",
AQ711="Warehouse HUAWEI","SPARE-ISSUE",
AQ711="SPARE-HS","SPARE-ISSUE",
AQ711="Power Telco","ACTIVE", AQ711="no impacts","no impacts"
),"")</f>
        <v>No root cause</v>
      </c>
      <c r="AS711" s="92" t="s">
        <v>5717</v>
      </c>
      <c r="AT711" s="98" t="s">
        <v>2810</v>
      </c>
      <c r="AV711" s="17" t="s">
        <v>5537</v>
      </c>
      <c r="AW711" s="7" t="s">
        <v>5537</v>
      </c>
      <c r="AX711" s="6" t="s">
        <v>5537</v>
      </c>
      <c r="AY711" s="7"/>
      <c r="AZ711" s="3" t="s">
        <v>5537</v>
      </c>
      <c r="BA711" s="18" t="s">
        <v>5537</v>
      </c>
      <c r="BB711" s="18" t="s">
        <v>5537</v>
      </c>
      <c r="BC711" s="18" t="s">
        <v>5537</v>
      </c>
      <c r="BD711" s="18" t="s">
        <v>5537</v>
      </c>
      <c r="BE711" s="18" t="s">
        <v>5537</v>
      </c>
      <c r="BF711" s="18" t="s">
        <v>5537</v>
      </c>
      <c r="BG711" s="18" t="s">
        <v>5537</v>
      </c>
      <c r="BH711" s="18" t="s">
        <v>5537</v>
      </c>
      <c r="BI711" s="18" t="s">
        <v>5537</v>
      </c>
      <c r="BJ711" s="18" t="s">
        <v>5537</v>
      </c>
      <c r="BK711" s="18" t="s">
        <v>5537</v>
      </c>
      <c r="BL711" s="9" t="s">
        <v>5717</v>
      </c>
      <c r="BM711" s="14" t="s">
        <v>5537</v>
      </c>
      <c r="BN711" s="14" t="s">
        <v>5537</v>
      </c>
      <c r="BO711" s="14" t="str">
        <f>_xlfn.XLOOKUP(B711,'[4]cell downs 18042026 17h'!$B:$B,'[4]cell downs 18042026 17h'!$B:$B,"")</f>
        <v/>
      </c>
      <c r="BP711" s="14" t="str">
        <f>_xlfn.XLOOKUP(B711,'[5]Cells Huawei 19042026 15h'!$B:$B,'[5]Cells Huawei 19042026 15h'!$B:$B,"")</f>
        <v/>
      </c>
      <c r="BQ711" s="9" t="str">
        <f>_xlfn.XLOOKUP(B711,'[6]cells down 19042026 9H40'!$B:$B,'[6]cells down 19042026 9H40'!$B:$B,"")</f>
        <v/>
      </c>
      <c r="BR711" s="9" t="s">
        <v>2810</v>
      </c>
      <c r="BS711" s="9" t="s">
        <v>12</v>
      </c>
      <c r="BT711" s="108"/>
    </row>
    <row r="712" spans="1:72" s="9" customFormat="1" x14ac:dyDescent="0.35">
      <c r="A712" s="1" t="s">
        <v>2677</v>
      </c>
      <c r="B712" s="8" t="s">
        <v>2678</v>
      </c>
      <c r="C712" s="3" t="str">
        <f>_xlfn.XLOOKUP(B712,'[1]daily break down'!$D:$D,'[1]daily break down'!$E:$E,"")</f>
        <v>NORD-OUEST</v>
      </c>
      <c r="D712" s="1" t="s">
        <v>11</v>
      </c>
      <c r="E712" s="1" t="s">
        <v>12</v>
      </c>
      <c r="F712" s="3" t="s">
        <v>51</v>
      </c>
      <c r="G712" s="1" t="s">
        <v>52</v>
      </c>
      <c r="H712" s="32" t="str">
        <f>_xlfn.XLOOKUP(B712,[2]CALCULATION!$B:$B,[2]CALCULATION!$H:$H,"")</f>
        <v>Huawei</v>
      </c>
      <c r="I712" s="28">
        <v>0</v>
      </c>
      <c r="J712" s="28">
        <v>0</v>
      </c>
      <c r="K712" s="28">
        <v>0</v>
      </c>
      <c r="L712" s="28">
        <v>0</v>
      </c>
      <c r="M712" s="28">
        <v>0</v>
      </c>
      <c r="N712" s="28">
        <v>0</v>
      </c>
      <c r="O712" s="28">
        <v>0</v>
      </c>
      <c r="P712" s="28">
        <v>0</v>
      </c>
      <c r="Q712" s="28">
        <v>0</v>
      </c>
      <c r="R712" s="28">
        <v>0</v>
      </c>
      <c r="S712" s="93">
        <v>6.8665051521974241E-3</v>
      </c>
      <c r="T712" s="93">
        <f>_xlfn.XLOOKUP(B712,'[3]Nur des jours'!$B:$B,'[3]Nur des jours'!$U:$U,"")</f>
        <v>0</v>
      </c>
      <c r="U712" s="93">
        <v>0</v>
      </c>
      <c r="V712" s="93">
        <v>0</v>
      </c>
      <c r="W712" s="93">
        <v>0</v>
      </c>
      <c r="X712" s="93">
        <v>0</v>
      </c>
      <c r="Y712" s="93">
        <v>0</v>
      </c>
      <c r="Z712" s="93">
        <v>0.23791994475406145</v>
      </c>
      <c r="AA712" s="93">
        <v>0</v>
      </c>
      <c r="AB712" s="93">
        <v>0</v>
      </c>
      <c r="AC712" s="93">
        <f>_xlfn.XLOOKUP(B712,'[3]Nur des jours'!$B:$B,'[3]Nur des jours'!$N:$N,"")</f>
        <v>2.3027761369505724</v>
      </c>
      <c r="AD712" s="93">
        <v>2.3027761369505724</v>
      </c>
      <c r="AE712" s="93">
        <v>10.128309120431011</v>
      </c>
      <c r="AF712" s="93">
        <v>0.2436271698156281</v>
      </c>
      <c r="AG712" s="93"/>
      <c r="AH712" s="93">
        <v>0</v>
      </c>
      <c r="AI712" s="93">
        <v>0</v>
      </c>
      <c r="AJ712" s="93">
        <v>0</v>
      </c>
      <c r="AK712" s="93">
        <v>0</v>
      </c>
      <c r="AL712" s="93">
        <v>0</v>
      </c>
      <c r="AM712" s="49" t="s">
        <v>5559</v>
      </c>
      <c r="AN712" s="49"/>
      <c r="AO712" s="48" t="str" cm="1">
        <f t="array" ref="AO712">IFERROR(_xlfn.IFS(
AQ712="MPR ISSUE","PDH",
AQ712="BSS Hardware Issue","BSS",
AQ712="Sites strategiques, MLL, Pylone, etc.","ENVTECH",
AQ712="AKTIVCO DEFAUT GE &amp; POWER Cabinet","AKTIVCO",
AQ712="AKTIVCO Coupure ENEO &amp; Baisse de tension","AKTIVCO GRID ONLY",
AQ712="Coupure ENEO &amp; Baisse de tension","IHS GRID ONLY",
AQ712="Defaut GE &amp; POWER Cabinet","IHS",
AQ712="Sharing","Partners",
AQ712="Sites strategiques &amp; DataCenter","SST &amp; DC",
AQ712="Exclu","Exclu",
AQ712="SAT","SAT",
AQ712="SPARE-ISSUE","SPARE-ISSUE",
AQ712="Fiber CAmtel","TRANS_FO_CAMTEL",
AQ712="Fiber AOF","Fiber AOF",
AQ712="Projet OCM (HUAWEI)","TRAVAUX-HUAWEI",
AQ712="Projet OCM (NOKIA)","TRAVAUX-NOKIA",
AQ712="ACCESS-ISSUE","ACCESS-ISSUE",
AQ712="Projet OCM (ZTE, NOKIA, autres projets)","TRAVAUX OCM",
AQ712="No root CAuse","No root cause",
AQ712="ODU HS","PDH",
AQ712="IP &amp; VLAN","PDH",
AQ712="Warehouse HUAWEI","SPARE-ISSUE",
AQ712="SPARE-HS","SPARE-ISSUE",
AQ712="Power Telco","BSS",AQ712="no impacts","no impacts"
),"")</f>
        <v>No root cause</v>
      </c>
      <c r="AP712" s="48" t="str" cm="1">
        <f t="array" ref="AP712">IFERROR(_xlfn.IFS(
AQ712="MPR ISSUE","TX ISSUE",
AQ712="BSS Hardware Issue","RAN ISSUE",
AQ712="Sites strategiques, MLL, Pylone, etc.","ENVTECH",
AQ712="AKTIVCO DEFAUT GE &amp; POWER Cabinet","POWER ISSUE",
AQ712="AKTIVCO Coupure ENEO &amp; Baisse de tension","POWER ISSUE",
AQ712="Coupure ENEO &amp; Baisse de tension","POWER ISSUE",
AQ712="Defaut GE &amp; POWER Cabinet","POWER ISSUE",
AQ712="Sharing","POWER ISSUE",
AQ712="Sites strategiques &amp; DataCenter","POWER ISSUE",
AQ712="Exclu","Exclu",
AQ712="SAT","TX ISSUE",
AQ712="SPARE-ISSUE","SPARE-ISSUE",
AQ712="Fiber CAmtel","TX ISSUE",
AQ712="Fiber AOF","TX ISSUE",
AQ712="Projet OCM (HUAWEI)","TRAVAUX-HUAWEI",
AQ712="Projet OCM (NOKIA)","TRAVAUX -NOKIA",
AQ712="ACCESS-ISSUE","ACCESS-ISSUE",
AQ712="Projet OCM (ZTE, NOKIA, autres projets)","TRAVAUX OCM",
AQ712="No root CAuse","No root cause",
AQ712="ODU HS","TX ISSUE",
AQ712="IP &amp; VLAN","TX ISSUE",
AQ712="Warehouse HUAWEI","SPARE-ISSUE",
AQ712="SPARE-HS","SPARE-ISSUE",
AQ712="Power Telco","RAN ISSUE",AQ712="no impacts","no impacts"
),"")</f>
        <v>No root cause</v>
      </c>
      <c r="AQ712" s="126" t="s">
        <v>5344</v>
      </c>
      <c r="AR712" s="48" t="str" cm="1">
        <f t="array" ref="AR712">IFERROR(_xlfn.IFS(
AQ712="MPR ISSUE","ACTIVE",
AQ712="BSS Hardware Issue","ACTIVE",
AQ712="Sites strategiques, MLL, Pylone, etc.","PASSIVE",
AQ712="AKTIVCO DEFAUT GE &amp; POWER Cabinet","PASSIVE",
AQ712="AKTIVCO Coupure ENEO &amp; Baisse de tension","PASSIVE",
AQ712="Coupure ENEO &amp; Baisse de tension","PASSIVE",
AQ712="Defaut GE &amp; POWER Cabinet","PASSIVE",
AQ712="Sharing","PASSIVE",
AQ712="Sites strategiques &amp; DataCenter","PASSIVE",
AQ712="Exclu","Exclu",
AQ712="SAT","ACTIVE",
AQ712="SPARE-ISSUE","SPARE-ISSUE",
AQ712="Fiber CAmtel","ACTIVE",
AQ712="Fiber AOF","ACTIVE",
AQ712="Projet OCM (HUAWEI)","PLANNED WORKS",
AQ712="Projet OCM (NOKIA)","PLANNED WORKS",
AQ712="ACCESS-ISSUE","ACCESS-ISSUE",
AQ712="Projet OCM (ZTE, NOKIA, autres projets)","PLANNED WORKS",
AQ712="No root CAuse","No root cause",
AQ712="ODU HS","ACTIVE",
AQ712="IP &amp; VLAN","ACTIVE",
AQ712="Warehouse HUAWEI","SPARE-ISSUE",
AQ712="SPARE-HS","SPARE-ISSUE",
AQ712="Power Telco","ACTIVE", AQ712="no impacts","no impacts"
),"")</f>
        <v>No root cause</v>
      </c>
      <c r="AS712" s="92" t="s">
        <v>5537</v>
      </c>
      <c r="AT712" s="98" t="s">
        <v>2678</v>
      </c>
      <c r="AV712" s="17" t="s">
        <v>5537</v>
      </c>
      <c r="AW712" s="7" t="s">
        <v>5537</v>
      </c>
      <c r="AX712" s="6" t="s">
        <v>5537</v>
      </c>
      <c r="AY712" s="7"/>
      <c r="AZ712" s="3" t="s">
        <v>5537</v>
      </c>
      <c r="BA712" s="18" t="s">
        <v>5537</v>
      </c>
      <c r="BB712" s="18" t="s">
        <v>5537</v>
      </c>
      <c r="BC712" s="18" t="s">
        <v>5537</v>
      </c>
      <c r="BD712" s="18" t="s">
        <v>5537</v>
      </c>
      <c r="BE712" s="18" t="s">
        <v>5537</v>
      </c>
      <c r="BF712" s="18" t="s">
        <v>5537</v>
      </c>
      <c r="BG712" s="18" t="s">
        <v>5537</v>
      </c>
      <c r="BH712" s="18" t="s">
        <v>5537</v>
      </c>
      <c r="BI712" s="18" t="s">
        <v>5537</v>
      </c>
      <c r="BJ712" s="18" t="s">
        <v>5537</v>
      </c>
      <c r="BK712" s="18" t="s">
        <v>5537</v>
      </c>
      <c r="BL712" s="9" t="s">
        <v>5537</v>
      </c>
      <c r="BM712" s="14" t="s">
        <v>5537</v>
      </c>
      <c r="BN712" s="14" t="s">
        <v>5537</v>
      </c>
      <c r="BO712" s="14" t="str">
        <f>_xlfn.XLOOKUP(B712,'[4]cell downs 18042026 17h'!$B:$B,'[4]cell downs 18042026 17h'!$B:$B,"")</f>
        <v/>
      </c>
      <c r="BP712" s="14" t="str">
        <f>_xlfn.XLOOKUP(B712,'[5]Cells Huawei 19042026 15h'!$B:$B,'[5]Cells Huawei 19042026 15h'!$B:$B,"")</f>
        <v/>
      </c>
      <c r="BQ712" s="9" t="str">
        <f>_xlfn.XLOOKUP(B712,'[6]cells down 19042026 9H40'!$B:$B,'[6]cells down 19042026 9H40'!$B:$B,"")</f>
        <v/>
      </c>
      <c r="BR712" s="9" t="s">
        <v>2678</v>
      </c>
      <c r="BS712" s="9" t="s">
        <v>154</v>
      </c>
      <c r="BT712" s="108"/>
    </row>
    <row r="713" spans="1:72" s="9" customFormat="1" x14ac:dyDescent="0.35">
      <c r="A713" s="1" t="s">
        <v>688</v>
      </c>
      <c r="B713" s="8" t="s">
        <v>689</v>
      </c>
      <c r="C713" s="3" t="str">
        <f>_xlfn.XLOOKUP(B713,'[1]daily break down'!$D:$D,'[1]daily break down'!$E:$E,"")</f>
        <v>SUD-OUEST</v>
      </c>
      <c r="D713" s="1" t="s">
        <v>11</v>
      </c>
      <c r="E713" s="1" t="s">
        <v>154</v>
      </c>
      <c r="F713" s="3" t="s">
        <v>13</v>
      </c>
      <c r="G713" s="1" t="s">
        <v>690</v>
      </c>
      <c r="H713" s="33" t="str">
        <f>_xlfn.XLOOKUP(B713,[2]CALCULATION!$B:$B,[2]CALCULATION!$H:$H,"")</f>
        <v>NOKIA</v>
      </c>
      <c r="I713" s="28">
        <v>0</v>
      </c>
      <c r="J713" s="28">
        <v>0</v>
      </c>
      <c r="K713" s="28">
        <v>0</v>
      </c>
      <c r="L713" s="28">
        <v>0</v>
      </c>
      <c r="M713" s="28">
        <v>0</v>
      </c>
      <c r="N713" s="28">
        <v>0</v>
      </c>
      <c r="O713" s="28">
        <v>7.9066510456354253E-2</v>
      </c>
      <c r="P713" s="28">
        <v>0</v>
      </c>
      <c r="Q713" s="28">
        <v>0</v>
      </c>
      <c r="R713" s="28">
        <v>0.52461478058715871</v>
      </c>
      <c r="S713" s="93">
        <v>0</v>
      </c>
      <c r="T713" s="93">
        <f>_xlfn.XLOOKUP(B713,'[3]Nur des jours'!$B:$B,'[3]Nur des jours'!$U:$U,"")</f>
        <v>0</v>
      </c>
      <c r="U713" s="93">
        <v>0</v>
      </c>
      <c r="V713" s="93">
        <v>0</v>
      </c>
      <c r="W713" s="93">
        <v>0</v>
      </c>
      <c r="X713" s="93">
        <v>0.20711876449991845</v>
      </c>
      <c r="Y713" s="93">
        <v>3.1710769248329822E-2</v>
      </c>
      <c r="Z713" s="93">
        <v>0</v>
      </c>
      <c r="AA713" s="93">
        <v>0</v>
      </c>
      <c r="AB713" s="93">
        <v>8.0257852428294147E-4</v>
      </c>
      <c r="AC713" s="93">
        <f>_xlfn.XLOOKUP(B713,'[3]Nur des jours'!$B:$B,'[3]Nur des jours'!$N:$N,"")</f>
        <v>1.0734398586891076</v>
      </c>
      <c r="AD713" s="93">
        <v>1.0734398586891076</v>
      </c>
      <c r="AE713" s="93">
        <v>3.1782109561599575E-2</v>
      </c>
      <c r="AF713" s="93">
        <v>0.22985848935459846</v>
      </c>
      <c r="AG713" s="93"/>
      <c r="AH713" s="93">
        <v>0</v>
      </c>
      <c r="AI713" s="93">
        <v>0</v>
      </c>
      <c r="AJ713" s="93">
        <v>0</v>
      </c>
      <c r="AK713" s="93">
        <v>0</v>
      </c>
      <c r="AL713" s="93">
        <v>0</v>
      </c>
      <c r="AM713" s="49" t="s">
        <v>5601</v>
      </c>
      <c r="AN713" s="49"/>
      <c r="AO713" s="48" t="str" cm="1">
        <f t="array" ref="AO713">IFERROR(_xlfn.IFS(
AQ713="MPR ISSUE","PDH",
AQ713="BSS Hardware Issue","BSS",
AQ713="Sites strategiques, MLL, Pylone, etc.","ENVTECH",
AQ713="AKTIVCO DEFAUT GE &amp; POWER Cabinet","AKTIVCO",
AQ713="AKTIVCO Coupure ENEO &amp; Baisse de tension","AKTIVCO GRID ONLY",
AQ713="Coupure ENEO &amp; Baisse de tension","IHS GRID ONLY",
AQ713="Defaut GE &amp; POWER Cabinet","IHS",
AQ713="Sharing","Partners",
AQ713="Sites strategiques &amp; DataCenter","SST &amp; DC",
AQ713="Exclu","Exclu",
AQ713="SAT","SAT",
AQ713="SPARE-ISSUE","SPARE-ISSUE",
AQ713="Fiber CAmtel","TRANS_FO_CAMTEL",
AQ713="Fiber AOF","Fiber AOF",
AQ713="Projet OCM (HUAWEI)","TRAVAUX-HUAWEI",
AQ713="Projet OCM (NOKIA)","TRAVAUX-NOKIA",
AQ713="ACCESS-ISSUE","ACCESS-ISSUE",
AQ713="Projet OCM (ZTE, NOKIA, autres projets)","TRAVAUX OCM",
AQ713="No root CAuse","No root cause",
AQ713="ODU HS","PDH",
AQ713="IP &amp; VLAN","PDH",
AQ713="Warehouse HUAWEI","SPARE-ISSUE",
AQ713="SPARE-HS","SPARE-ISSUE",
AQ713="Power Telco","BSS",AQ713="no impacts","no impacts"
),"")</f>
        <v>BSS</v>
      </c>
      <c r="AP713" s="48" t="str" cm="1">
        <f t="array" ref="AP713">IFERROR(_xlfn.IFS(
AQ713="MPR ISSUE","TX ISSUE",
AQ713="BSS Hardware Issue","RAN ISSUE",
AQ713="Sites strategiques, MLL, Pylone, etc.","ENVTECH",
AQ713="AKTIVCO DEFAUT GE &amp; POWER Cabinet","POWER ISSUE",
AQ713="AKTIVCO Coupure ENEO &amp; Baisse de tension","POWER ISSUE",
AQ713="Coupure ENEO &amp; Baisse de tension","POWER ISSUE",
AQ713="Defaut GE &amp; POWER Cabinet","POWER ISSUE",
AQ713="Sharing","POWER ISSUE",
AQ713="Sites strategiques &amp; DataCenter","POWER ISSUE",
AQ713="Exclu","Exclu",
AQ713="SAT","TX ISSUE",
AQ713="SPARE-ISSUE","SPARE-ISSUE",
AQ713="Fiber CAmtel","TX ISSUE",
AQ713="Fiber AOF","TX ISSUE",
AQ713="Projet OCM (HUAWEI)","TRAVAUX-HUAWEI",
AQ713="Projet OCM (NOKIA)","TRAVAUX -NOKIA",
AQ713="ACCESS-ISSUE","ACCESS-ISSUE",
AQ713="Projet OCM (ZTE, NOKIA, autres projets)","TRAVAUX OCM",
AQ713="No root CAuse","No root cause",
AQ713="ODU HS","TX ISSUE",
AQ713="IP &amp; VLAN","TX ISSUE",
AQ713="Warehouse HUAWEI","SPARE-ISSUE",
AQ713="SPARE-HS","SPARE-ISSUE",
AQ713="Power Telco","RAN ISSUE",AQ713="no impacts","no impacts"
),"")</f>
        <v>RAN ISSUE</v>
      </c>
      <c r="AQ713" s="67" t="s">
        <v>5320</v>
      </c>
      <c r="AR713" s="48" t="str" cm="1">
        <f t="array" ref="AR713">IFERROR(_xlfn.IFS(
AQ713="MPR ISSUE","ACTIVE",
AQ713="BSS Hardware Issue","ACTIVE",
AQ713="Sites strategiques, MLL, Pylone, etc.","PASSIVE",
AQ713="AKTIVCO DEFAUT GE &amp; POWER Cabinet","PASSIVE",
AQ713="AKTIVCO Coupure ENEO &amp; Baisse de tension","PASSIVE",
AQ713="Coupure ENEO &amp; Baisse de tension","PASSIVE",
AQ713="Defaut GE &amp; POWER Cabinet","PASSIVE",
AQ713="Sharing","PASSIVE",
AQ713="Sites strategiques &amp; DataCenter","PASSIVE",
AQ713="Exclu","Exclu",
AQ713="SAT","ACTIVE",
AQ713="SPARE-ISSUE","SPARE-ISSUE",
AQ713="Fiber CAmtel","ACTIVE",
AQ713="Fiber AOF","ACTIVE",
AQ713="Projet OCM (HUAWEI)","PLANNED WORKS",
AQ713="Projet OCM (NOKIA)","PLANNED WORKS",
AQ713="ACCESS-ISSUE","ACCESS-ISSUE",
AQ713="Projet OCM (ZTE, NOKIA, autres projets)","PLANNED WORKS",
AQ713="No root CAuse","No root cause",
AQ713="ODU HS","ACTIVE",
AQ713="IP &amp; VLAN","ACTIVE",
AQ713="Warehouse HUAWEI","SPARE-ISSUE",
AQ713="SPARE-HS","SPARE-ISSUE",
AQ713="Power Telco","ACTIVE", AQ713="no impacts","no impacts"
),"")</f>
        <v>ACTIVE</v>
      </c>
      <c r="AS713" s="92" t="s">
        <v>5718</v>
      </c>
      <c r="AT713" s="98" t="s">
        <v>689</v>
      </c>
      <c r="AV713" s="17" t="s">
        <v>5537</v>
      </c>
      <c r="AW713" s="7" t="s">
        <v>5537</v>
      </c>
      <c r="AX713" s="6" t="s">
        <v>5537</v>
      </c>
      <c r="AY713" s="7"/>
      <c r="AZ713" s="3" t="s">
        <v>5537</v>
      </c>
      <c r="BA713" s="18" t="s">
        <v>5537</v>
      </c>
      <c r="BB713" s="18" t="s">
        <v>5537</v>
      </c>
      <c r="BC713" s="18" t="s">
        <v>5537</v>
      </c>
      <c r="BD713" s="18" t="s">
        <v>5537</v>
      </c>
      <c r="BE713" s="18" t="s">
        <v>5537</v>
      </c>
      <c r="BF713" s="18" t="s">
        <v>5537</v>
      </c>
      <c r="BG713" s="18" t="s">
        <v>6264</v>
      </c>
      <c r="BH713" s="18" t="s">
        <v>6265</v>
      </c>
      <c r="BI713" s="18" t="s">
        <v>6266</v>
      </c>
      <c r="BJ713" s="18" t="s">
        <v>5537</v>
      </c>
      <c r="BK713" s="18" t="s">
        <v>5537</v>
      </c>
      <c r="BL713" s="9" t="s">
        <v>5537</v>
      </c>
      <c r="BM713" s="14" t="s">
        <v>5537</v>
      </c>
      <c r="BN713" s="14" t="s">
        <v>5537</v>
      </c>
      <c r="BO713" s="14" t="str">
        <f>_xlfn.XLOOKUP(B713,'[4]cell downs 18042026 17h'!$B:$B,'[4]cell downs 18042026 17h'!$B:$B,"")</f>
        <v>SUO_097</v>
      </c>
      <c r="BP713" s="14" t="str">
        <f>_xlfn.XLOOKUP(B713,'[5]Cells Huawei 19042026 15h'!$B:$B,'[5]Cells Huawei 19042026 15h'!$B:$B,"")</f>
        <v/>
      </c>
      <c r="BQ713" s="9" t="str">
        <f>_xlfn.XLOOKUP(B713,'[6]cells down 19042026 9H40'!$B:$B,'[6]cells down 19042026 9H40'!$B:$B,"")</f>
        <v/>
      </c>
      <c r="BR713" s="9" t="s">
        <v>689</v>
      </c>
      <c r="BS713" s="9" t="s">
        <v>5459</v>
      </c>
      <c r="BT713" s="108"/>
    </row>
    <row r="714" spans="1:72" s="9" customFormat="1" x14ac:dyDescent="0.35">
      <c r="A714" s="1" t="s">
        <v>2107</v>
      </c>
      <c r="B714" s="1" t="s">
        <v>2108</v>
      </c>
      <c r="C714" s="3" t="str">
        <f>_xlfn.XLOOKUP(B714,'[1]daily break down'!$D:$D,'[1]daily break down'!$E:$E,"")</f>
        <v>Yaounde</v>
      </c>
      <c r="D714" s="1" t="s">
        <v>21</v>
      </c>
      <c r="E714" s="1" t="s">
        <v>36</v>
      </c>
      <c r="F714" s="3" t="s">
        <v>37</v>
      </c>
      <c r="G714" s="1" t="s">
        <v>38</v>
      </c>
      <c r="H714" s="34" t="str">
        <f>_xlfn.XLOOKUP(B714,[2]CALCULATION!$B:$B,[2]CALCULATION!$H:$H,"")</f>
        <v>ZTE</v>
      </c>
      <c r="I714" s="28">
        <v>0</v>
      </c>
      <c r="J714" s="28">
        <v>2.4202914679838914</v>
      </c>
      <c r="K714" s="28">
        <v>0</v>
      </c>
      <c r="L714" s="28">
        <v>0</v>
      </c>
      <c r="M714" s="28">
        <v>11.021686028427688</v>
      </c>
      <c r="N714" s="28">
        <v>0</v>
      </c>
      <c r="O714" s="28">
        <v>6.1107080383411372</v>
      </c>
      <c r="P714" s="28">
        <v>0</v>
      </c>
      <c r="Q714" s="28">
        <v>0.34664258217690724</v>
      </c>
      <c r="R714" s="28">
        <v>0</v>
      </c>
      <c r="S714" s="93">
        <v>0.69342784498035315</v>
      </c>
      <c r="T714" s="93">
        <f>_xlfn.XLOOKUP(B714,'[3]Nur des jours'!$B:$B,'[3]Nur des jours'!$U:$U,"")</f>
        <v>8.3218475428969083E-2</v>
      </c>
      <c r="U714" s="93">
        <v>3.0158582382366972</v>
      </c>
      <c r="V714" s="93">
        <v>0</v>
      </c>
      <c r="W714" s="93">
        <v>8.3218475428969083E-2</v>
      </c>
      <c r="X714" s="93">
        <v>0.22349136639528813</v>
      </c>
      <c r="Y714" s="93">
        <v>0.18584151606726565</v>
      </c>
      <c r="Z714" s="93">
        <v>0</v>
      </c>
      <c r="AA714" s="93">
        <v>0.53341152231667732</v>
      </c>
      <c r="AB714" s="93">
        <v>0</v>
      </c>
      <c r="AC714" s="93">
        <f>_xlfn.XLOOKUP(B714,'[3]Nur des jours'!$B:$B,'[3]Nur des jours'!$N:$N,"")</f>
        <v>0</v>
      </c>
      <c r="AD714" s="93">
        <v>0</v>
      </c>
      <c r="AE714" s="93">
        <v>0</v>
      </c>
      <c r="AF714" s="93">
        <v>0.21835486383987823</v>
      </c>
      <c r="AG714" s="93"/>
      <c r="AH714" s="93">
        <v>0</v>
      </c>
      <c r="AI714" s="93">
        <v>0</v>
      </c>
      <c r="AJ714" s="93">
        <v>0</v>
      </c>
      <c r="AK714" s="93">
        <v>0</v>
      </c>
      <c r="AL714" s="93">
        <v>0</v>
      </c>
      <c r="AM714" s="49" t="s">
        <v>5559</v>
      </c>
      <c r="AN714" s="49"/>
      <c r="AO714" s="48" t="str" cm="1">
        <f t="array" ref="AO714">IFERROR(_xlfn.IFS(
AQ714="MPR ISSUE","PDH",
AQ714="BSS Hardware Issue","BSS",
AQ714="Sites strategiques, MLL, Pylone, etc.","ENVTECH",
AQ714="AKTIVCO DEFAUT GE &amp; POWER Cabinet","AKTIVCO",
AQ714="AKTIVCO Coupure ENEO &amp; Baisse de tension","AKTIVCO GRID ONLY",
AQ714="Coupure ENEO &amp; Baisse de tension","IHS GRID ONLY",
AQ714="Defaut GE &amp; POWER Cabinet","IHS",
AQ714="Sharing","Partners",
AQ714="Sites strategiques &amp; DataCenter","SST &amp; DC",
AQ714="Exclu","Exclu",
AQ714="SAT","SAT",
AQ714="SPARE-ISSUE","SPARE-ISSUE",
AQ714="Fiber CAmtel","TRANS_FO_CAMTEL",
AQ714="Fiber AOF","Fiber AOF",
AQ714="Projet OCM (HUAWEI)","TRAVAUX-HUAWEI",
AQ714="Projet OCM (NOKIA)","TRAVAUX-NOKIA",
AQ714="ACCESS-ISSUE","ACCESS-ISSUE",
AQ714="Projet OCM (ZTE, NOKIA, autres projets)","TRAVAUX OCM",
AQ714="No root CAuse","No root cause",
AQ714="ODU HS","PDH",
AQ714="IP &amp; VLAN","PDH",
AQ714="Warehouse HUAWEI","SPARE-ISSUE",
AQ714="SPARE-HS","SPARE-ISSUE",
AQ714="Power Telco","BSS",AQ714="no impacts","no impacts"
),"")</f>
        <v>No root cause</v>
      </c>
      <c r="AP714" s="48" t="str" cm="1">
        <f t="array" ref="AP714">IFERROR(_xlfn.IFS(
AQ714="MPR ISSUE","TX ISSUE",
AQ714="BSS Hardware Issue","RAN ISSUE",
AQ714="Sites strategiques, MLL, Pylone, etc.","ENVTECH",
AQ714="AKTIVCO DEFAUT GE &amp; POWER Cabinet","POWER ISSUE",
AQ714="AKTIVCO Coupure ENEO &amp; Baisse de tension","POWER ISSUE",
AQ714="Coupure ENEO &amp; Baisse de tension","POWER ISSUE",
AQ714="Defaut GE &amp; POWER Cabinet","POWER ISSUE",
AQ714="Sharing","POWER ISSUE",
AQ714="Sites strategiques &amp; DataCenter","POWER ISSUE",
AQ714="Exclu","Exclu",
AQ714="SAT","TX ISSUE",
AQ714="SPARE-ISSUE","SPARE-ISSUE",
AQ714="Fiber CAmtel","TX ISSUE",
AQ714="Fiber AOF","TX ISSUE",
AQ714="Projet OCM (HUAWEI)","TRAVAUX-HUAWEI",
AQ714="Projet OCM (NOKIA)","TRAVAUX -NOKIA",
AQ714="ACCESS-ISSUE","ACCESS-ISSUE",
AQ714="Projet OCM (ZTE, NOKIA, autres projets)","TRAVAUX OCM",
AQ714="No root CAuse","No root cause",
AQ714="ODU HS","TX ISSUE",
AQ714="IP &amp; VLAN","TX ISSUE",
AQ714="Warehouse HUAWEI","SPARE-ISSUE",
AQ714="SPARE-HS","SPARE-ISSUE",
AQ714="Power Telco","RAN ISSUE",AQ714="no impacts","no impacts"
),"")</f>
        <v>No root cause</v>
      </c>
      <c r="AQ714" s="67" t="s">
        <v>5344</v>
      </c>
      <c r="AR714" s="48" t="str" cm="1">
        <f t="array" ref="AR714">IFERROR(_xlfn.IFS(
AQ714="MPR ISSUE","ACTIVE",
AQ714="BSS Hardware Issue","ACTIVE",
AQ714="Sites strategiques, MLL, Pylone, etc.","PASSIVE",
AQ714="AKTIVCO DEFAUT GE &amp; POWER Cabinet","PASSIVE",
AQ714="AKTIVCO Coupure ENEO &amp; Baisse de tension","PASSIVE",
AQ714="Coupure ENEO &amp; Baisse de tension","PASSIVE",
AQ714="Defaut GE &amp; POWER Cabinet","PASSIVE",
AQ714="Sharing","PASSIVE",
AQ714="Sites strategiques &amp; DataCenter","PASSIVE",
AQ714="Exclu","Exclu",
AQ714="SAT","ACTIVE",
AQ714="SPARE-ISSUE","SPARE-ISSUE",
AQ714="Fiber CAmtel","ACTIVE",
AQ714="Fiber AOF","ACTIVE",
AQ714="Projet OCM (HUAWEI)","PLANNED WORKS",
AQ714="Projet OCM (NOKIA)","PLANNED WORKS",
AQ714="ACCESS-ISSUE","ACCESS-ISSUE",
AQ714="Projet OCM (ZTE, NOKIA, autres projets)","PLANNED WORKS",
AQ714="No root CAuse","No root cause",
AQ714="ODU HS","ACTIVE",
AQ714="IP &amp; VLAN","ACTIVE",
AQ714="Warehouse HUAWEI","SPARE-ISSUE",
AQ714="SPARE-HS","SPARE-ISSUE",
AQ714="Power Telco","ACTIVE", AQ714="no impacts","no impacts"
),"")</f>
        <v>No root cause</v>
      </c>
      <c r="AS714" s="92" t="s">
        <v>5537</v>
      </c>
      <c r="AT714" s="98" t="s">
        <v>2108</v>
      </c>
      <c r="AV714" s="17" t="s">
        <v>5537</v>
      </c>
      <c r="AW714" s="7" t="s">
        <v>5537</v>
      </c>
      <c r="AX714" s="6" t="s">
        <v>5537</v>
      </c>
      <c r="AY714" s="7"/>
      <c r="AZ714" s="3" t="s">
        <v>5537</v>
      </c>
      <c r="BA714" s="18" t="s">
        <v>5537</v>
      </c>
      <c r="BB714" s="18" t="s">
        <v>5537</v>
      </c>
      <c r="BC714" s="18" t="s">
        <v>5537</v>
      </c>
      <c r="BD714" s="18" t="s">
        <v>5537</v>
      </c>
      <c r="BE714" s="18" t="s">
        <v>5537</v>
      </c>
      <c r="BF714" s="18" t="s">
        <v>5537</v>
      </c>
      <c r="BG714" s="18" t="s">
        <v>5537</v>
      </c>
      <c r="BH714" s="18" t="s">
        <v>5537</v>
      </c>
      <c r="BI714" s="18" t="s">
        <v>5537</v>
      </c>
      <c r="BJ714" s="18" t="s">
        <v>5537</v>
      </c>
      <c r="BK714" s="18" t="s">
        <v>5537</v>
      </c>
      <c r="BL714" s="9" t="s">
        <v>5537</v>
      </c>
      <c r="BM714" s="14" t="s">
        <v>5537</v>
      </c>
      <c r="BN714" s="14" t="s">
        <v>5537</v>
      </c>
      <c r="BO714" s="14" t="str">
        <f>_xlfn.XLOOKUP(B714,'[4]cell downs 18042026 17h'!$B:$B,'[4]cell downs 18042026 17h'!$B:$B,"")</f>
        <v/>
      </c>
      <c r="BP714" s="14" t="str">
        <f>_xlfn.XLOOKUP(B714,'[5]Cells Huawei 19042026 15h'!$B:$B,'[5]Cells Huawei 19042026 15h'!$B:$B,"")</f>
        <v/>
      </c>
      <c r="BQ714" s="9" t="str">
        <f>_xlfn.XLOOKUP(B714,'[6]cells down 19042026 9H40'!$B:$B,'[6]cells down 19042026 9H40'!$B:$B,"")</f>
        <v/>
      </c>
      <c r="BR714" s="9" t="s">
        <v>5537</v>
      </c>
      <c r="BS714" s="9" t="s">
        <v>5537</v>
      </c>
      <c r="BT714" s="108"/>
    </row>
    <row r="715" spans="1:72" s="9" customFormat="1" x14ac:dyDescent="0.35">
      <c r="A715" s="1" t="s">
        <v>3008</v>
      </c>
      <c r="B715" s="8" t="s">
        <v>3009</v>
      </c>
      <c r="C715" s="3" t="str">
        <f>_xlfn.XLOOKUP(B715,'[1]daily break down'!$D:$D,'[1]daily break down'!$E:$E,"")</f>
        <v>Douala</v>
      </c>
      <c r="D715" s="1" t="s">
        <v>21</v>
      </c>
      <c r="E715" s="1" t="s">
        <v>30</v>
      </c>
      <c r="F715" s="3" t="s">
        <v>31</v>
      </c>
      <c r="G715" s="1" t="s">
        <v>32</v>
      </c>
      <c r="H715" s="34" t="str">
        <f>_xlfn.XLOOKUP(B715,[2]CALCULATION!$B:$B,[2]CALCULATION!$H:$H,"")</f>
        <v>ZTE</v>
      </c>
      <c r="I715" s="28">
        <v>0</v>
      </c>
      <c r="J715" s="28">
        <v>0</v>
      </c>
      <c r="K715" s="28">
        <v>0</v>
      </c>
      <c r="L715" s="28">
        <v>16.766846301575484</v>
      </c>
      <c r="M715" s="28">
        <v>0</v>
      </c>
      <c r="N715" s="28">
        <v>4.7960487454092497</v>
      </c>
      <c r="O715" s="28">
        <v>0</v>
      </c>
      <c r="P715" s="28">
        <v>0</v>
      </c>
      <c r="Q715" s="28">
        <v>0</v>
      </c>
      <c r="R715" s="28">
        <v>0</v>
      </c>
      <c r="S715" s="93">
        <v>0</v>
      </c>
      <c r="T715" s="93">
        <f>_xlfn.XLOOKUP(B715,'[3]Nur des jours'!$B:$B,'[3]Nur des jours'!$U:$U,"")</f>
        <v>0</v>
      </c>
      <c r="U715" s="93">
        <v>0</v>
      </c>
      <c r="V715" s="93">
        <v>0</v>
      </c>
      <c r="W715" s="93">
        <v>0</v>
      </c>
      <c r="X715" s="93">
        <v>0</v>
      </c>
      <c r="Y715" s="93">
        <v>0</v>
      </c>
      <c r="Z715" s="93">
        <v>0</v>
      </c>
      <c r="AA715" s="93">
        <v>0</v>
      </c>
      <c r="AB715" s="93">
        <v>0</v>
      </c>
      <c r="AC715" s="93">
        <f>_xlfn.XLOOKUP(B715,'[3]Nur des jours'!$B:$B,'[3]Nur des jours'!$N:$N,"")</f>
        <v>0</v>
      </c>
      <c r="AD715" s="93">
        <v>0</v>
      </c>
      <c r="AE715" s="93">
        <v>0</v>
      </c>
      <c r="AF715" s="93">
        <v>0.21519805497769892</v>
      </c>
      <c r="AG715" s="93"/>
      <c r="AH715" s="93">
        <v>0</v>
      </c>
      <c r="AI715" s="93">
        <v>0</v>
      </c>
      <c r="AJ715" s="93">
        <v>0</v>
      </c>
      <c r="AK715" s="93">
        <v>0</v>
      </c>
      <c r="AL715" s="93">
        <v>0</v>
      </c>
      <c r="AM715" s="49" t="s">
        <v>5559</v>
      </c>
      <c r="AN715" s="49"/>
      <c r="AO715" s="48" t="str" cm="1">
        <f t="array" ref="AO715">IFERROR(_xlfn.IFS(
AQ715="MPR ISSUE","PDH",
AQ715="BSS Hardware Issue","BSS",
AQ715="Sites strategiques, MLL, Pylone, etc.","ENVTECH",
AQ715="AKTIVCO DEFAUT GE &amp; POWER Cabinet","AKTIVCO",
AQ715="AKTIVCO Coupure ENEO &amp; Baisse de tension","AKTIVCO GRID ONLY",
AQ715="Coupure ENEO &amp; Baisse de tension","IHS GRID ONLY",
AQ715="Defaut GE &amp; POWER Cabinet","IHS",
AQ715="Sharing","Partners",
AQ715="Sites strategiques &amp; DataCenter","SST &amp; DC",
AQ715="Exclu","Exclu",
AQ715="SAT","SAT",
AQ715="SPARE-ISSUE","SPARE-ISSUE",
AQ715="Fiber CAmtel","TRANS_FO_CAMTEL",
AQ715="Fiber AOF","Fiber AOF",
AQ715="Projet OCM (HUAWEI)","TRAVAUX-HUAWEI",
AQ715="Projet OCM (NOKIA)","TRAVAUX-NOKIA",
AQ715="ACCESS-ISSUE","ACCESS-ISSUE",
AQ715="Projet OCM (ZTE, NOKIA, autres projets)","TRAVAUX OCM",
AQ715="No root CAuse","No root cause",
AQ715="ODU HS","PDH",
AQ715="IP &amp; VLAN","PDH",
AQ715="Warehouse HUAWEI","SPARE-ISSUE",
AQ715="SPARE-HS","SPARE-ISSUE",
AQ715="Power Telco","BSS",AQ715="no impacts","no impacts"
),"")</f>
        <v>No root cause</v>
      </c>
      <c r="AP715" s="48" t="str" cm="1">
        <f t="array" ref="AP715">IFERROR(_xlfn.IFS(
AQ715="MPR ISSUE","TX ISSUE",
AQ715="BSS Hardware Issue","RAN ISSUE",
AQ715="Sites strategiques, MLL, Pylone, etc.","ENVTECH",
AQ715="AKTIVCO DEFAUT GE &amp; POWER Cabinet","POWER ISSUE",
AQ715="AKTIVCO Coupure ENEO &amp; Baisse de tension","POWER ISSUE",
AQ715="Coupure ENEO &amp; Baisse de tension","POWER ISSUE",
AQ715="Defaut GE &amp; POWER Cabinet","POWER ISSUE",
AQ715="Sharing","POWER ISSUE",
AQ715="Sites strategiques &amp; DataCenter","POWER ISSUE",
AQ715="Exclu","Exclu",
AQ715="SAT","TX ISSUE",
AQ715="SPARE-ISSUE","SPARE-ISSUE",
AQ715="Fiber CAmtel","TX ISSUE",
AQ715="Fiber AOF","TX ISSUE",
AQ715="Projet OCM (HUAWEI)","TRAVAUX-HUAWEI",
AQ715="Projet OCM (NOKIA)","TRAVAUX -NOKIA",
AQ715="ACCESS-ISSUE","ACCESS-ISSUE",
AQ715="Projet OCM (ZTE, NOKIA, autres projets)","TRAVAUX OCM",
AQ715="No root CAuse","No root cause",
AQ715="ODU HS","TX ISSUE",
AQ715="IP &amp; VLAN","TX ISSUE",
AQ715="Warehouse HUAWEI","SPARE-ISSUE",
AQ715="SPARE-HS","SPARE-ISSUE",
AQ715="Power Telco","RAN ISSUE",AQ715="no impacts","no impacts"
),"")</f>
        <v>No root cause</v>
      </c>
      <c r="AQ715" s="67" t="s">
        <v>5344</v>
      </c>
      <c r="AR715" s="48" t="str" cm="1">
        <f t="array" ref="AR715">IFERROR(_xlfn.IFS(
AQ715="MPR ISSUE","ACTIVE",
AQ715="BSS Hardware Issue","ACTIVE",
AQ715="Sites strategiques, MLL, Pylone, etc.","PASSIVE",
AQ715="AKTIVCO DEFAUT GE &amp; POWER Cabinet","PASSIVE",
AQ715="AKTIVCO Coupure ENEO &amp; Baisse de tension","PASSIVE",
AQ715="Coupure ENEO &amp; Baisse de tension","PASSIVE",
AQ715="Defaut GE &amp; POWER Cabinet","PASSIVE",
AQ715="Sharing","PASSIVE",
AQ715="Sites strategiques &amp; DataCenter","PASSIVE",
AQ715="Exclu","Exclu",
AQ715="SAT","ACTIVE",
AQ715="SPARE-ISSUE","SPARE-ISSUE",
AQ715="Fiber CAmtel","ACTIVE",
AQ715="Fiber AOF","ACTIVE",
AQ715="Projet OCM (HUAWEI)","PLANNED WORKS",
AQ715="Projet OCM (NOKIA)","PLANNED WORKS",
AQ715="ACCESS-ISSUE","ACCESS-ISSUE",
AQ715="Projet OCM (ZTE, NOKIA, autres projets)","PLANNED WORKS",
AQ715="No root CAuse","No root cause",
AQ715="ODU HS","ACTIVE",
AQ715="IP &amp; VLAN","ACTIVE",
AQ715="Warehouse HUAWEI","SPARE-ISSUE",
AQ715="SPARE-HS","SPARE-ISSUE",
AQ715="Power Telco","ACTIVE", AQ715="no impacts","no impacts"
),"")</f>
        <v>No root cause</v>
      </c>
      <c r="AS715" s="92" t="s">
        <v>5537</v>
      </c>
      <c r="AT715" s="98" t="s">
        <v>3009</v>
      </c>
      <c r="AV715" s="17" t="s">
        <v>5537</v>
      </c>
      <c r="AW715" s="7" t="s">
        <v>5537</v>
      </c>
      <c r="AX715" s="6" t="s">
        <v>5537</v>
      </c>
      <c r="AY715" s="7"/>
      <c r="AZ715" s="3" t="s">
        <v>5537</v>
      </c>
      <c r="BA715" s="18" t="s">
        <v>5537</v>
      </c>
      <c r="BB715" s="18" t="s">
        <v>5537</v>
      </c>
      <c r="BC715" s="18" t="s">
        <v>5537</v>
      </c>
      <c r="BD715" s="18" t="s">
        <v>5537</v>
      </c>
      <c r="BE715" s="18" t="s">
        <v>5537</v>
      </c>
      <c r="BF715" s="18" t="s">
        <v>5537</v>
      </c>
      <c r="BG715" s="18" t="s">
        <v>5537</v>
      </c>
      <c r="BH715" s="18" t="s">
        <v>5537</v>
      </c>
      <c r="BI715" s="18" t="s">
        <v>5537</v>
      </c>
      <c r="BJ715" s="18" t="s">
        <v>5537</v>
      </c>
      <c r="BK715" s="18" t="s">
        <v>5537</v>
      </c>
      <c r="BL715" s="9" t="s">
        <v>5537</v>
      </c>
      <c r="BM715" s="14" t="s">
        <v>5537</v>
      </c>
      <c r="BN715" s="14" t="s">
        <v>5537</v>
      </c>
      <c r="BO715" s="14" t="str">
        <f>_xlfn.XLOOKUP(B715,'[4]cell downs 18042026 17h'!$B:$B,'[4]cell downs 18042026 17h'!$B:$B,"")</f>
        <v/>
      </c>
      <c r="BP715" s="14" t="str">
        <f>_xlfn.XLOOKUP(B715,'[5]Cells Huawei 19042026 15h'!$B:$B,'[5]Cells Huawei 19042026 15h'!$B:$B,"")</f>
        <v/>
      </c>
      <c r="BQ715" s="9" t="str">
        <f>_xlfn.XLOOKUP(B715,'[6]cells down 19042026 9H40'!$B:$B,'[6]cells down 19042026 9H40'!$B:$B,"")</f>
        <v/>
      </c>
      <c r="BR715" s="9" t="s">
        <v>5537</v>
      </c>
      <c r="BS715" s="9" t="s">
        <v>12</v>
      </c>
      <c r="BT715" s="108"/>
    </row>
    <row r="716" spans="1:72" s="9" customFormat="1" x14ac:dyDescent="0.35">
      <c r="A716" s="1" t="s">
        <v>3435</v>
      </c>
      <c r="B716" s="8" t="s">
        <v>3436</v>
      </c>
      <c r="C716" s="3" t="str">
        <f>_xlfn.XLOOKUP(B716,'[1]daily break down'!$D:$D,'[1]daily break down'!$E:$E,"")</f>
        <v>Douala</v>
      </c>
      <c r="D716" s="1" t="s">
        <v>11</v>
      </c>
      <c r="E716" s="1" t="s">
        <v>145</v>
      </c>
      <c r="F716" s="3" t="s">
        <v>31</v>
      </c>
      <c r="G716" s="1" t="s">
        <v>32</v>
      </c>
      <c r="H716" s="34" t="str">
        <f>_xlfn.XLOOKUP(B716,[2]CALCULATION!$B:$B,[2]CALCULATION!$H:$H,"")</f>
        <v>ZTE</v>
      </c>
      <c r="I716" s="28">
        <v>0</v>
      </c>
      <c r="J716" s="28">
        <v>0</v>
      </c>
      <c r="K716" s="28">
        <v>0</v>
      </c>
      <c r="L716" s="28">
        <v>0</v>
      </c>
      <c r="M716" s="28">
        <v>0</v>
      </c>
      <c r="N716" s="28">
        <v>0.12420348540234563</v>
      </c>
      <c r="O716" s="28">
        <v>0.19063915213464436</v>
      </c>
      <c r="P716" s="28">
        <v>0</v>
      </c>
      <c r="Q716" s="28">
        <v>0.12334740164311035</v>
      </c>
      <c r="R716" s="28">
        <v>0.50833540220241846</v>
      </c>
      <c r="S716" s="93">
        <v>0</v>
      </c>
      <c r="T716" s="93">
        <f>_xlfn.XLOOKUP(B716,'[3]Nur des jours'!$B:$B,'[3]Nur des jours'!$U:$U,"")</f>
        <v>0.24496480068943324</v>
      </c>
      <c r="U716" s="93">
        <v>0</v>
      </c>
      <c r="V716" s="93">
        <v>0</v>
      </c>
      <c r="W716" s="93">
        <v>0.24496480068943324</v>
      </c>
      <c r="X716" s="93">
        <v>6.2333598719298597E-2</v>
      </c>
      <c r="Y716" s="93">
        <v>0</v>
      </c>
      <c r="Z716" s="93">
        <v>0</v>
      </c>
      <c r="AA716" s="93">
        <v>0</v>
      </c>
      <c r="AB716" s="93">
        <v>0</v>
      </c>
      <c r="AC716" s="93">
        <f>_xlfn.XLOOKUP(B716,'[3]Nur des jours'!$B:$B,'[3]Nur des jours'!$N:$N,"")</f>
        <v>6.1120813393715862E-2</v>
      </c>
      <c r="AD716" s="93">
        <v>6.1120813393715862E-2</v>
      </c>
      <c r="AE716" s="93">
        <v>0</v>
      </c>
      <c r="AF716" s="93">
        <v>0.21122083251291981</v>
      </c>
      <c r="AG716" s="93"/>
      <c r="AH716" s="93">
        <v>0</v>
      </c>
      <c r="AI716" s="93">
        <v>0</v>
      </c>
      <c r="AJ716" s="93">
        <v>0</v>
      </c>
      <c r="AK716" s="93">
        <v>0</v>
      </c>
      <c r="AL716" s="93">
        <v>0</v>
      </c>
      <c r="AM716" s="49" t="s">
        <v>5559</v>
      </c>
      <c r="AN716" s="49"/>
      <c r="AO716" s="48" t="str" cm="1">
        <f t="array" ref="AO716">IFERROR(_xlfn.IFS(
AQ716="MPR ISSUE","PDH",
AQ716="BSS Hardware Issue","BSS",
AQ716="Sites strategiques, MLL, Pylone, etc.","ENVTECH",
AQ716="AKTIVCO DEFAUT GE &amp; POWER Cabinet","AKTIVCO",
AQ716="AKTIVCO Coupure ENEO &amp; Baisse de tension","AKTIVCO GRID ONLY",
AQ716="Coupure ENEO &amp; Baisse de tension","IHS GRID ONLY",
AQ716="Defaut GE &amp; POWER Cabinet","IHS",
AQ716="Sharing","Partners",
AQ716="Sites strategiques &amp; DataCenter","SST &amp; DC",
AQ716="Exclu","Exclu",
AQ716="SAT","SAT",
AQ716="SPARE-ISSUE","SPARE-ISSUE",
AQ716="Fiber CAmtel","TRANS_FO_CAMTEL",
AQ716="Fiber AOF","Fiber AOF",
AQ716="Projet OCM (HUAWEI)","TRAVAUX-HUAWEI",
AQ716="Projet OCM (NOKIA)","TRAVAUX-NOKIA",
AQ716="ACCESS-ISSUE","ACCESS-ISSUE",
AQ716="Projet OCM (ZTE, NOKIA, autres projets)","TRAVAUX OCM",
AQ716="No root CAuse","No root cause",
AQ716="ODU HS","PDH",
AQ716="IP &amp; VLAN","PDH",
AQ716="Warehouse HUAWEI","SPARE-ISSUE",
AQ716="SPARE-HS","SPARE-ISSUE",
AQ716="Power Telco","BSS",AQ716="no impacts","no impacts"
),"")</f>
        <v>No root cause</v>
      </c>
      <c r="AP716" s="48" t="str" cm="1">
        <f t="array" ref="AP716">IFERROR(_xlfn.IFS(
AQ716="MPR ISSUE","TX ISSUE",
AQ716="BSS Hardware Issue","RAN ISSUE",
AQ716="Sites strategiques, MLL, Pylone, etc.","ENVTECH",
AQ716="AKTIVCO DEFAUT GE &amp; POWER Cabinet","POWER ISSUE",
AQ716="AKTIVCO Coupure ENEO &amp; Baisse de tension","POWER ISSUE",
AQ716="Coupure ENEO &amp; Baisse de tension","POWER ISSUE",
AQ716="Defaut GE &amp; POWER Cabinet","POWER ISSUE",
AQ716="Sharing","POWER ISSUE",
AQ716="Sites strategiques &amp; DataCenter","POWER ISSUE",
AQ716="Exclu","Exclu",
AQ716="SAT","TX ISSUE",
AQ716="SPARE-ISSUE","SPARE-ISSUE",
AQ716="Fiber CAmtel","TX ISSUE",
AQ716="Fiber AOF","TX ISSUE",
AQ716="Projet OCM (HUAWEI)","TRAVAUX-HUAWEI",
AQ716="Projet OCM (NOKIA)","TRAVAUX -NOKIA",
AQ716="ACCESS-ISSUE","ACCESS-ISSUE",
AQ716="Projet OCM (ZTE, NOKIA, autres projets)","TRAVAUX OCM",
AQ716="No root CAuse","No root cause",
AQ716="ODU HS","TX ISSUE",
AQ716="IP &amp; VLAN","TX ISSUE",
AQ716="Warehouse HUAWEI","SPARE-ISSUE",
AQ716="SPARE-HS","SPARE-ISSUE",
AQ716="Power Telco","RAN ISSUE",AQ716="no impacts","no impacts"
),"")</f>
        <v>No root cause</v>
      </c>
      <c r="AQ716" s="126" t="s">
        <v>5344</v>
      </c>
      <c r="AR716" s="48" t="str" cm="1">
        <f t="array" ref="AR716">IFERROR(_xlfn.IFS(
AQ716="MPR ISSUE","ACTIVE",
AQ716="BSS Hardware Issue","ACTIVE",
AQ716="Sites strategiques, MLL, Pylone, etc.","PASSIVE",
AQ716="AKTIVCO DEFAUT GE &amp; POWER Cabinet","PASSIVE",
AQ716="AKTIVCO Coupure ENEO &amp; Baisse de tension","PASSIVE",
AQ716="Coupure ENEO &amp; Baisse de tension","PASSIVE",
AQ716="Defaut GE &amp; POWER Cabinet","PASSIVE",
AQ716="Sharing","PASSIVE",
AQ716="Sites strategiques &amp; DataCenter","PASSIVE",
AQ716="Exclu","Exclu",
AQ716="SAT","ACTIVE",
AQ716="SPARE-ISSUE","SPARE-ISSUE",
AQ716="Fiber CAmtel","ACTIVE",
AQ716="Fiber AOF","ACTIVE",
AQ716="Projet OCM (HUAWEI)","PLANNED WORKS",
AQ716="Projet OCM (NOKIA)","PLANNED WORKS",
AQ716="ACCESS-ISSUE","ACCESS-ISSUE",
AQ716="Projet OCM (ZTE, NOKIA, autres projets)","PLANNED WORKS",
AQ716="No root CAuse","No root cause",
AQ716="ODU HS","ACTIVE",
AQ716="IP &amp; VLAN","ACTIVE",
AQ716="Warehouse HUAWEI","SPARE-ISSUE",
AQ716="SPARE-HS","SPARE-ISSUE",
AQ716="Power Telco","ACTIVE", AQ716="no impacts","no impacts"
),"")</f>
        <v>No root cause</v>
      </c>
      <c r="AS716" s="92" t="s">
        <v>5537</v>
      </c>
      <c r="AT716" s="98" t="s">
        <v>3436</v>
      </c>
      <c r="AV716" s="17" t="s">
        <v>5537</v>
      </c>
      <c r="AW716" s="7" t="s">
        <v>5537</v>
      </c>
      <c r="AX716" s="6" t="s">
        <v>5537</v>
      </c>
      <c r="AY716" s="7"/>
      <c r="AZ716" s="3" t="s">
        <v>5537</v>
      </c>
      <c r="BA716" s="18" t="s">
        <v>5537</v>
      </c>
      <c r="BB716" s="18" t="s">
        <v>5537</v>
      </c>
      <c r="BC716" s="18" t="s">
        <v>5537</v>
      </c>
      <c r="BD716" s="18" t="s">
        <v>5537</v>
      </c>
      <c r="BE716" s="18" t="s">
        <v>5537</v>
      </c>
      <c r="BF716" s="18" t="s">
        <v>5537</v>
      </c>
      <c r="BG716" s="18" t="s">
        <v>5537</v>
      </c>
      <c r="BH716" s="18" t="s">
        <v>5537</v>
      </c>
      <c r="BI716" s="18" t="s">
        <v>5537</v>
      </c>
      <c r="BJ716" s="18" t="s">
        <v>5537</v>
      </c>
      <c r="BK716" s="18" t="s">
        <v>5537</v>
      </c>
      <c r="BL716" s="9" t="s">
        <v>5537</v>
      </c>
      <c r="BM716" s="14" t="s">
        <v>5537</v>
      </c>
      <c r="BN716" s="14" t="s">
        <v>5537</v>
      </c>
      <c r="BO716" s="14" t="str">
        <f>_xlfn.XLOOKUP(B716,'[4]cell downs 18042026 17h'!$B:$B,'[4]cell downs 18042026 17h'!$B:$B,"")</f>
        <v/>
      </c>
      <c r="BP716" s="14" t="str">
        <f>_xlfn.XLOOKUP(B716,'[5]Cells Huawei 19042026 15h'!$B:$B,'[5]Cells Huawei 19042026 15h'!$B:$B,"")</f>
        <v/>
      </c>
      <c r="BQ716" s="9" t="str">
        <f>_xlfn.XLOOKUP(B716,'[6]cells down 19042026 9H40'!$B:$B,'[6]cells down 19042026 9H40'!$B:$B,"")</f>
        <v/>
      </c>
      <c r="BR716" s="9" t="s">
        <v>3436</v>
      </c>
      <c r="BS716" s="9" t="s">
        <v>5537</v>
      </c>
      <c r="BT716" s="108"/>
    </row>
    <row r="717" spans="1:72" s="9" customFormat="1" x14ac:dyDescent="0.35">
      <c r="A717" s="3" t="s">
        <v>2328</v>
      </c>
      <c r="B717" s="3" t="s">
        <v>2329</v>
      </c>
      <c r="C717" s="3" t="str">
        <f>_xlfn.XLOOKUP(B717,'[1]daily break down'!$D:$D,'[1]daily break down'!$E:$E,"")</f>
        <v>CENTRE</v>
      </c>
      <c r="D717" s="3" t="s">
        <v>11</v>
      </c>
      <c r="E717" s="3" t="s">
        <v>66</v>
      </c>
      <c r="F717" s="3" t="s">
        <v>226</v>
      </c>
      <c r="G717" s="3" t="s">
        <v>2328</v>
      </c>
      <c r="H717" s="33" t="str">
        <f>_xlfn.XLOOKUP(B717,[2]CALCULATION!$B:$B,[2]CALCULATION!$H:$H,"")</f>
        <v>NOKIA</v>
      </c>
      <c r="I717" s="28">
        <v>5.8855758447407145E-3</v>
      </c>
      <c r="J717" s="28">
        <v>0.39713368889345474</v>
      </c>
      <c r="K717" s="28">
        <v>3.2861845202934652</v>
      </c>
      <c r="L717" s="28">
        <v>0.32386718716559226</v>
      </c>
      <c r="M717" s="28">
        <v>0</v>
      </c>
      <c r="N717" s="28">
        <v>0</v>
      </c>
      <c r="O717" s="28">
        <v>0.1161777001595168</v>
      </c>
      <c r="P717" s="28">
        <v>0</v>
      </c>
      <c r="Q717" s="28">
        <v>0</v>
      </c>
      <c r="R717" s="28">
        <v>8.4181569658109169E-3</v>
      </c>
      <c r="S717" s="93">
        <v>9.3081273738489331E-2</v>
      </c>
      <c r="T717" s="93">
        <f>_xlfn.XLOOKUP(B717,'[3]Nur des jours'!$B:$B,'[3]Nur des jours'!$U:$U,"")</f>
        <v>0</v>
      </c>
      <c r="U717" s="93">
        <v>0.2020179321011436</v>
      </c>
      <c r="V717" s="93">
        <v>0.40093256057505999</v>
      </c>
      <c r="W717" s="93">
        <v>0</v>
      </c>
      <c r="X717" s="93">
        <v>0.33881298279556993</v>
      </c>
      <c r="Y717" s="93">
        <v>4.7280792619416631E-2</v>
      </c>
      <c r="Z717" s="93">
        <v>2.9427879223701005E-3</v>
      </c>
      <c r="AA717" s="93">
        <v>8.1096101109199126E-2</v>
      </c>
      <c r="AB717" s="93">
        <v>0.14917259504669939</v>
      </c>
      <c r="AC717" s="93">
        <f>_xlfn.XLOOKUP(B717,'[3]Nur des jours'!$B:$B,'[3]Nur des jours'!$N:$N,"")</f>
        <v>0.10203448305382201</v>
      </c>
      <c r="AD717" s="93">
        <v>0.10203448305382201</v>
      </c>
      <c r="AE717" s="93">
        <v>2.1402093980876723E-3</v>
      </c>
      <c r="AF717" s="93">
        <v>0.1973629766603032</v>
      </c>
      <c r="AG717" s="93"/>
      <c r="AH717" s="93">
        <v>0</v>
      </c>
      <c r="AI717" s="93">
        <v>0</v>
      </c>
      <c r="AJ717" s="93">
        <v>0</v>
      </c>
      <c r="AK717" s="93">
        <v>0</v>
      </c>
      <c r="AL717" s="93">
        <v>0</v>
      </c>
      <c r="AM717" s="49" t="s">
        <v>5559</v>
      </c>
      <c r="AN717" s="49"/>
      <c r="AO717" s="48" t="str" cm="1">
        <f t="array" ref="AO717">IFERROR(_xlfn.IFS(
AQ717="MPR ISSUE","PDH",
AQ717="BSS Hardware Issue","BSS",
AQ717="Sites strategiques, MLL, Pylone, etc.","ENVTECH",
AQ717="AKTIVCO DEFAUT GE &amp; POWER Cabinet","AKTIVCO",
AQ717="AKTIVCO Coupure ENEO &amp; Baisse de tension","AKTIVCO GRID ONLY",
AQ717="Coupure ENEO &amp; Baisse de tension","IHS GRID ONLY",
AQ717="Defaut GE &amp; POWER Cabinet","IHS",
AQ717="Sharing","Partners",
AQ717="Sites strategiques &amp; DataCenter","SST &amp; DC",
AQ717="Exclu","Exclu",
AQ717="SAT","SAT",
AQ717="SPARE-ISSUE","SPARE-ISSUE",
AQ717="Fiber CAmtel","TRANS_FO_CAMTEL",
AQ717="Fiber AOF","Fiber AOF",
AQ717="Projet OCM (HUAWEI)","TRAVAUX-HUAWEI",
AQ717="Projet OCM (NOKIA)","TRAVAUX-NOKIA",
AQ717="ACCESS-ISSUE","ACCESS-ISSUE",
AQ717="Projet OCM (ZTE, NOKIA, autres projets)","TRAVAUX OCM",
AQ717="No root CAuse","No root cause",
AQ717="ODU HS","PDH",
AQ717="IP &amp; VLAN","PDH",
AQ717="Warehouse HUAWEI","SPARE-ISSUE",
AQ717="SPARE-HS","SPARE-ISSUE",
AQ717="Power Telco","BSS",AQ717="no impacts","no impacts"
),"")</f>
        <v>No root cause</v>
      </c>
      <c r="AP717" s="48" t="str" cm="1">
        <f t="array" ref="AP717">IFERROR(_xlfn.IFS(
AQ717="MPR ISSUE","TX ISSUE",
AQ717="BSS Hardware Issue","RAN ISSUE",
AQ717="Sites strategiques, MLL, Pylone, etc.","ENVTECH",
AQ717="AKTIVCO DEFAUT GE &amp; POWER Cabinet","POWER ISSUE",
AQ717="AKTIVCO Coupure ENEO &amp; Baisse de tension","POWER ISSUE",
AQ717="Coupure ENEO &amp; Baisse de tension","POWER ISSUE",
AQ717="Defaut GE &amp; POWER Cabinet","POWER ISSUE",
AQ717="Sharing","POWER ISSUE",
AQ717="Sites strategiques &amp; DataCenter","POWER ISSUE",
AQ717="Exclu","Exclu",
AQ717="SAT","TX ISSUE",
AQ717="SPARE-ISSUE","SPARE-ISSUE",
AQ717="Fiber CAmtel","TX ISSUE",
AQ717="Fiber AOF","TX ISSUE",
AQ717="Projet OCM (HUAWEI)","TRAVAUX-HUAWEI",
AQ717="Projet OCM (NOKIA)","TRAVAUX -NOKIA",
AQ717="ACCESS-ISSUE","ACCESS-ISSUE",
AQ717="Projet OCM (ZTE, NOKIA, autres projets)","TRAVAUX OCM",
AQ717="No root CAuse","No root cause",
AQ717="ODU HS","TX ISSUE",
AQ717="IP &amp; VLAN","TX ISSUE",
AQ717="Warehouse HUAWEI","SPARE-ISSUE",
AQ717="SPARE-HS","SPARE-ISSUE",
AQ717="Power Telco","RAN ISSUE",AQ717="no impacts","no impacts"
),"")</f>
        <v>No root cause</v>
      </c>
      <c r="AQ717" s="126" t="s">
        <v>5344</v>
      </c>
      <c r="AR717" s="48" t="str" cm="1">
        <f t="array" ref="AR717">IFERROR(_xlfn.IFS(
AQ717="MPR ISSUE","ACTIVE",
AQ717="BSS Hardware Issue","ACTIVE",
AQ717="Sites strategiques, MLL, Pylone, etc.","PASSIVE",
AQ717="AKTIVCO DEFAUT GE &amp; POWER Cabinet","PASSIVE",
AQ717="AKTIVCO Coupure ENEO &amp; Baisse de tension","PASSIVE",
AQ717="Coupure ENEO &amp; Baisse de tension","PASSIVE",
AQ717="Defaut GE &amp; POWER Cabinet","PASSIVE",
AQ717="Sharing","PASSIVE",
AQ717="Sites strategiques &amp; DataCenter","PASSIVE",
AQ717="Exclu","Exclu",
AQ717="SAT","ACTIVE",
AQ717="SPARE-ISSUE","SPARE-ISSUE",
AQ717="Fiber CAmtel","ACTIVE",
AQ717="Fiber AOF","ACTIVE",
AQ717="Projet OCM (HUAWEI)","PLANNED WORKS",
AQ717="Projet OCM (NOKIA)","PLANNED WORKS",
AQ717="ACCESS-ISSUE","ACCESS-ISSUE",
AQ717="Projet OCM (ZTE, NOKIA, autres projets)","PLANNED WORKS",
AQ717="No root CAuse","No root cause",
AQ717="ODU HS","ACTIVE",
AQ717="IP &amp; VLAN","ACTIVE",
AQ717="Warehouse HUAWEI","SPARE-ISSUE",
AQ717="SPARE-HS","SPARE-ISSUE",
AQ717="Power Telco","ACTIVE", AQ717="no impacts","no impacts"
),"")</f>
        <v>No root cause</v>
      </c>
      <c r="AS717" s="92" t="s">
        <v>5537</v>
      </c>
      <c r="AT717" s="98" t="s">
        <v>2329</v>
      </c>
      <c r="AV717" s="17" t="s">
        <v>5537</v>
      </c>
      <c r="AW717" s="7" t="s">
        <v>5537</v>
      </c>
      <c r="AX717" s="6" t="s">
        <v>5537</v>
      </c>
      <c r="AY717" s="7"/>
      <c r="AZ717" s="3" t="s">
        <v>5537</v>
      </c>
      <c r="BA717" s="18" t="s">
        <v>5537</v>
      </c>
      <c r="BB717" s="18" t="s">
        <v>5537</v>
      </c>
      <c r="BC717" s="18" t="s">
        <v>5537</v>
      </c>
      <c r="BD717" s="18" t="s">
        <v>5537</v>
      </c>
      <c r="BE717" s="18" t="s">
        <v>5537</v>
      </c>
      <c r="BF717" s="18" t="s">
        <v>5537</v>
      </c>
      <c r="BG717" s="18" t="s">
        <v>5537</v>
      </c>
      <c r="BH717" s="18" t="s">
        <v>5537</v>
      </c>
      <c r="BI717" s="18" t="s">
        <v>5537</v>
      </c>
      <c r="BJ717" s="18" t="s">
        <v>5537</v>
      </c>
      <c r="BK717" s="18" t="s">
        <v>5537</v>
      </c>
      <c r="BL717" s="9" t="s">
        <v>5537</v>
      </c>
      <c r="BM717" s="14" t="s">
        <v>5537</v>
      </c>
      <c r="BN717" s="14" t="s">
        <v>5537</v>
      </c>
      <c r="BO717" s="14" t="str">
        <f>_xlfn.XLOOKUP(B717,'[4]cell downs 18042026 17h'!$B:$B,'[4]cell downs 18042026 17h'!$B:$B,"")</f>
        <v/>
      </c>
      <c r="BP717" s="14" t="str">
        <f>_xlfn.XLOOKUP(B717,'[5]Cells Huawei 19042026 15h'!$B:$B,'[5]Cells Huawei 19042026 15h'!$B:$B,"")</f>
        <v/>
      </c>
      <c r="BQ717" s="9" t="str">
        <f>_xlfn.XLOOKUP(B717,'[6]cells down 19042026 9H40'!$B:$B,'[6]cells down 19042026 9H40'!$B:$B,"")</f>
        <v/>
      </c>
      <c r="BR717" s="9" t="s">
        <v>2329</v>
      </c>
      <c r="BS717" s="9" t="s">
        <v>1129</v>
      </c>
      <c r="BT717" s="108"/>
    </row>
    <row r="718" spans="1:72" s="9" customFormat="1" ht="25" customHeight="1" x14ac:dyDescent="0.35">
      <c r="A718" s="1" t="s">
        <v>2868</v>
      </c>
      <c r="B718" s="8" t="s">
        <v>2869</v>
      </c>
      <c r="C718" s="3" t="str">
        <f>_xlfn.XLOOKUP(B718,'[1]daily break down'!$D:$D,'[1]daily break down'!$E:$E,"")</f>
        <v>Douala</v>
      </c>
      <c r="D718" s="1"/>
      <c r="E718" s="1"/>
      <c r="F718" s="3" t="s">
        <v>31</v>
      </c>
      <c r="G718" s="1" t="s">
        <v>32</v>
      </c>
      <c r="H718" s="34" t="str">
        <f>_xlfn.XLOOKUP(B718,[2]CALCULATION!$B:$B,[2]CALCULATION!$H:$H,"")</f>
        <v>ZTE</v>
      </c>
      <c r="I718" s="28">
        <v>0</v>
      </c>
      <c r="J718" s="28">
        <v>0</v>
      </c>
      <c r="K718" s="28">
        <v>0</v>
      </c>
      <c r="L718" s="28">
        <v>0</v>
      </c>
      <c r="M718" s="28">
        <v>0.70953292070096141</v>
      </c>
      <c r="N718" s="28">
        <v>0</v>
      </c>
      <c r="O718" s="28">
        <v>0</v>
      </c>
      <c r="P718" s="28">
        <v>0</v>
      </c>
      <c r="Q718" s="28">
        <v>0</v>
      </c>
      <c r="R718" s="28">
        <v>0</v>
      </c>
      <c r="S718" s="93">
        <v>0</v>
      </c>
      <c r="T718" s="93">
        <f>_xlfn.XLOOKUP(B718,'[3]Nur des jours'!$B:$B,'[3]Nur des jours'!$U:$U,"")</f>
        <v>0</v>
      </c>
      <c r="U718" s="93">
        <v>0</v>
      </c>
      <c r="V718" s="93">
        <v>0</v>
      </c>
      <c r="W718" s="93">
        <v>0</v>
      </c>
      <c r="X718" s="93">
        <v>0</v>
      </c>
      <c r="Y718" s="93">
        <v>0</v>
      </c>
      <c r="Z718" s="93">
        <v>0</v>
      </c>
      <c r="AA718" s="93">
        <v>0</v>
      </c>
      <c r="AB718" s="93">
        <v>0</v>
      </c>
      <c r="AC718" s="93">
        <f>_xlfn.XLOOKUP(B718,'[3]Nur des jours'!$B:$B,'[3]Nur des jours'!$N:$N,"")</f>
        <v>0</v>
      </c>
      <c r="AD718" s="93">
        <v>0</v>
      </c>
      <c r="AE718" s="93">
        <v>0</v>
      </c>
      <c r="AF718" s="93">
        <v>0.18587718622390009</v>
      </c>
      <c r="AG718" s="93"/>
      <c r="AH718" s="93">
        <v>0</v>
      </c>
      <c r="AI718" s="93">
        <v>0</v>
      </c>
      <c r="AJ718" s="93">
        <v>0</v>
      </c>
      <c r="AK718" s="93">
        <v>0</v>
      </c>
      <c r="AL718" s="93">
        <v>0</v>
      </c>
      <c r="AM718" s="49" t="s">
        <v>5559</v>
      </c>
      <c r="AN718" s="49"/>
      <c r="AO718" s="48" t="str" cm="1">
        <f t="array" ref="AO718">IFERROR(_xlfn.IFS(
AQ718="MPR ISSUE","PDH",
AQ718="BSS Hardware Issue","BSS",
AQ718="Sites strategiques, MLL, Pylone, etc.","ENVTECH",
AQ718="AKTIVCO DEFAUT GE &amp; POWER Cabinet","AKTIVCO",
AQ718="AKTIVCO Coupure ENEO &amp; Baisse de tension","AKTIVCO GRID ONLY",
AQ718="Coupure ENEO &amp; Baisse de tension","IHS GRID ONLY",
AQ718="Defaut GE &amp; POWER Cabinet","IHS",
AQ718="Sharing","Partners",
AQ718="Sites strategiques &amp; DataCenter","SST &amp; DC",
AQ718="Exclu","Exclu",
AQ718="SAT","SAT",
AQ718="SPARE-ISSUE","SPARE-ISSUE",
AQ718="Fiber CAmtel","TRANS_FO_CAMTEL",
AQ718="Fiber AOF","Fiber AOF",
AQ718="Projet OCM (HUAWEI)","TRAVAUX-HUAWEI",
AQ718="Projet OCM (NOKIA)","TRAVAUX-NOKIA",
AQ718="ACCESS-ISSUE","ACCESS-ISSUE",
AQ718="Projet OCM (ZTE, NOKIA, autres projets)","TRAVAUX OCM",
AQ718="No root CAuse","No root cause",
AQ718="ODU HS","PDH",
AQ718="IP &amp; VLAN","PDH",
AQ718="Warehouse HUAWEI","SPARE-ISSUE",
AQ718="SPARE-HS","SPARE-ISSUE",
AQ718="Power Telco","BSS",AQ718="no impacts","no impacts"
),"")</f>
        <v>No root cause</v>
      </c>
      <c r="AP718" s="48" t="str" cm="1">
        <f t="array" ref="AP718">IFERROR(_xlfn.IFS(
AQ718="MPR ISSUE","TX ISSUE",
AQ718="BSS Hardware Issue","RAN ISSUE",
AQ718="Sites strategiques, MLL, Pylone, etc.","ENVTECH",
AQ718="AKTIVCO DEFAUT GE &amp; POWER Cabinet","POWER ISSUE",
AQ718="AKTIVCO Coupure ENEO &amp; Baisse de tension","POWER ISSUE",
AQ718="Coupure ENEO &amp; Baisse de tension","POWER ISSUE",
AQ718="Defaut GE &amp; POWER Cabinet","POWER ISSUE",
AQ718="Sharing","POWER ISSUE",
AQ718="Sites strategiques &amp; DataCenter","POWER ISSUE",
AQ718="Exclu","Exclu",
AQ718="SAT","TX ISSUE",
AQ718="SPARE-ISSUE","SPARE-ISSUE",
AQ718="Fiber CAmtel","TX ISSUE",
AQ718="Fiber AOF","TX ISSUE",
AQ718="Projet OCM (HUAWEI)","TRAVAUX-HUAWEI",
AQ718="Projet OCM (NOKIA)","TRAVAUX -NOKIA",
AQ718="ACCESS-ISSUE","ACCESS-ISSUE",
AQ718="Projet OCM (ZTE, NOKIA, autres projets)","TRAVAUX OCM",
AQ718="No root CAuse","No root cause",
AQ718="ODU HS","TX ISSUE",
AQ718="IP &amp; VLAN","TX ISSUE",
AQ718="Warehouse HUAWEI","SPARE-ISSUE",
AQ718="SPARE-HS","SPARE-ISSUE",
AQ718="Power Telco","RAN ISSUE",AQ718="no impacts","no impacts"
),"")</f>
        <v>No root cause</v>
      </c>
      <c r="AQ718" s="67" t="s">
        <v>5344</v>
      </c>
      <c r="AR718" s="48" t="str" cm="1">
        <f t="array" ref="AR718">IFERROR(_xlfn.IFS(
AQ718="MPR ISSUE","ACTIVE",
AQ718="BSS Hardware Issue","ACTIVE",
AQ718="Sites strategiques, MLL, Pylone, etc.","PASSIVE",
AQ718="AKTIVCO DEFAUT GE &amp; POWER Cabinet","PASSIVE",
AQ718="AKTIVCO Coupure ENEO &amp; Baisse de tension","PASSIVE",
AQ718="Coupure ENEO &amp; Baisse de tension","PASSIVE",
AQ718="Defaut GE &amp; POWER Cabinet","PASSIVE",
AQ718="Sharing","PASSIVE",
AQ718="Sites strategiques &amp; DataCenter","PASSIVE",
AQ718="Exclu","Exclu",
AQ718="SAT","ACTIVE",
AQ718="SPARE-ISSUE","SPARE-ISSUE",
AQ718="Fiber CAmtel","ACTIVE",
AQ718="Fiber AOF","ACTIVE",
AQ718="Projet OCM (HUAWEI)","PLANNED WORKS",
AQ718="Projet OCM (NOKIA)","PLANNED WORKS",
AQ718="ACCESS-ISSUE","ACCESS-ISSUE",
AQ718="Projet OCM (ZTE, NOKIA, autres projets)","PLANNED WORKS",
AQ718="No root CAuse","No root cause",
AQ718="ODU HS","ACTIVE",
AQ718="IP &amp; VLAN","ACTIVE",
AQ718="Warehouse HUAWEI","SPARE-ISSUE",
AQ718="SPARE-HS","SPARE-ISSUE",
AQ718="Power Telco","ACTIVE", AQ718="no impacts","no impacts"
),"")</f>
        <v>No root cause</v>
      </c>
      <c r="AS718" s="92" t="s">
        <v>5537</v>
      </c>
      <c r="AT718" s="98" t="s">
        <v>2869</v>
      </c>
      <c r="AV718" s="17" t="s">
        <v>5537</v>
      </c>
      <c r="AW718" s="7" t="s">
        <v>5537</v>
      </c>
      <c r="AX718" s="6" t="s">
        <v>5537</v>
      </c>
      <c r="AY718" s="7"/>
      <c r="AZ718" s="3" t="s">
        <v>5537</v>
      </c>
      <c r="BA718" s="18" t="s">
        <v>5537</v>
      </c>
      <c r="BB718" s="18" t="s">
        <v>5537</v>
      </c>
      <c r="BC718" s="18" t="s">
        <v>5537</v>
      </c>
      <c r="BD718" s="18" t="s">
        <v>5537</v>
      </c>
      <c r="BE718" s="18" t="s">
        <v>5537</v>
      </c>
      <c r="BF718" s="18" t="s">
        <v>5537</v>
      </c>
      <c r="BG718" s="18" t="s">
        <v>5537</v>
      </c>
      <c r="BH718" s="18" t="s">
        <v>5537</v>
      </c>
      <c r="BI718" s="18" t="s">
        <v>5537</v>
      </c>
      <c r="BJ718" s="18" t="s">
        <v>5537</v>
      </c>
      <c r="BK718" s="18" t="s">
        <v>5537</v>
      </c>
      <c r="BL718" s="9" t="s">
        <v>5537</v>
      </c>
      <c r="BM718" s="14" t="s">
        <v>5537</v>
      </c>
      <c r="BN718" s="14" t="s">
        <v>5537</v>
      </c>
      <c r="BO718" s="14" t="str">
        <f>_xlfn.XLOOKUP(B718,'[4]cell downs 18042026 17h'!$B:$B,'[4]cell downs 18042026 17h'!$B:$B,"")</f>
        <v/>
      </c>
      <c r="BP718" s="14" t="str">
        <f>_xlfn.XLOOKUP(B718,'[5]Cells Huawei 19042026 15h'!$B:$B,'[5]Cells Huawei 19042026 15h'!$B:$B,"")</f>
        <v/>
      </c>
      <c r="BQ718" s="9" t="str">
        <f>_xlfn.XLOOKUP(B718,'[6]cells down 19042026 9H40'!$B:$B,'[6]cells down 19042026 9H40'!$B:$B,"")</f>
        <v/>
      </c>
      <c r="BR718" s="9" t="s">
        <v>5537</v>
      </c>
      <c r="BS718" s="9" t="s">
        <v>5577</v>
      </c>
      <c r="BT718" s="108"/>
    </row>
    <row r="719" spans="1:72" s="9" customFormat="1" x14ac:dyDescent="0.35">
      <c r="A719" s="19" t="s">
        <v>5452</v>
      </c>
      <c r="B719" s="26" t="s">
        <v>5453</v>
      </c>
      <c r="C719" s="3" t="str">
        <f>_xlfn.XLOOKUP(B719,'[1]daily break down'!$D:$D,'[1]daily break down'!$E:$E,"")</f>
        <v/>
      </c>
      <c r="D719" s="19" t="s">
        <v>357</v>
      </c>
      <c r="E719" s="19" t="s">
        <v>987</v>
      </c>
      <c r="F719" s="19" t="s">
        <v>5454</v>
      </c>
      <c r="G719" s="19" t="s">
        <v>91</v>
      </c>
      <c r="H719" s="32" t="str">
        <f>_xlfn.XLOOKUP(B719,[2]CALCULATION!$B:$B,[2]CALCULATION!$H:$H,"")</f>
        <v>Huawei</v>
      </c>
      <c r="I719" s="28">
        <v>0</v>
      </c>
      <c r="J719" s="28">
        <v>0</v>
      </c>
      <c r="K719" s="28">
        <v>0</v>
      </c>
      <c r="L719" s="28">
        <v>0</v>
      </c>
      <c r="M719" s="28">
        <v>0</v>
      </c>
      <c r="N719" s="28">
        <v>0</v>
      </c>
      <c r="O719" s="28">
        <v>0</v>
      </c>
      <c r="P719" s="28">
        <v>0</v>
      </c>
      <c r="Q719" s="28">
        <v>0</v>
      </c>
      <c r="R719" s="28">
        <v>0</v>
      </c>
      <c r="S719" s="93">
        <v>0.17683480151698042</v>
      </c>
      <c r="T719" s="93">
        <f>_xlfn.XLOOKUP(B719,'[3]Nur des jours'!$B:$B,'[3]Nur des jours'!$U:$U,"")</f>
        <v>0</v>
      </c>
      <c r="U719" s="93">
        <v>0</v>
      </c>
      <c r="V719" s="93" t="s">
        <v>5537</v>
      </c>
      <c r="W719" s="93">
        <v>0</v>
      </c>
      <c r="X719" s="93">
        <v>1.0322943330108751</v>
      </c>
      <c r="Y719" s="93">
        <v>0</v>
      </c>
      <c r="Z719" s="93">
        <v>0</v>
      </c>
      <c r="AA719" s="93">
        <v>0</v>
      </c>
      <c r="AB719" s="93">
        <v>8.9175391586979543E-5</v>
      </c>
      <c r="AC719" s="93">
        <f>_xlfn.XLOOKUP(B719,'[3]Nur des jours'!$B:$B,'[3]Nur des jours'!$N:$N,"")</f>
        <v>0</v>
      </c>
      <c r="AD719" s="93">
        <v>0</v>
      </c>
      <c r="AE719" s="93">
        <v>0</v>
      </c>
      <c r="AF719" s="93">
        <v>0.18049099257204659</v>
      </c>
      <c r="AG719" s="93"/>
      <c r="AH719" s="93">
        <v>0</v>
      </c>
      <c r="AI719" s="93">
        <v>0</v>
      </c>
      <c r="AJ719" s="93">
        <v>0</v>
      </c>
      <c r="AK719" s="93">
        <v>0</v>
      </c>
      <c r="AL719" s="93">
        <v>0</v>
      </c>
      <c r="AM719" s="49" t="s">
        <v>5598</v>
      </c>
      <c r="AN719" s="49" t="s">
        <v>5534</v>
      </c>
      <c r="AO719" s="48" t="str" cm="1">
        <f t="array" ref="AO719">IFERROR(_xlfn.IFS(
AQ719="MPR ISSUE","PDH",
AQ719="BSS Hardware Issue","BSS",
AQ719="Sites strategiques, MLL, Pylone, etc.","ENVTECH",
AQ719="AKTIVCO DEFAUT GE &amp; POWER Cabinet","AKTIVCO",
AQ719="AKTIVCO Coupure ENEO &amp; Baisse de tension","AKTIVCO GRID ONLY",
AQ719="Coupure ENEO &amp; Baisse de tension","IHS GRID ONLY",
AQ719="Defaut GE &amp; POWER Cabinet","IHS",
AQ719="Sharing","Partners",
AQ719="Sites strategiques &amp; DataCenter","SST &amp; DC",
AQ719="Exclu","Exclu",
AQ719="SAT","SAT",
AQ719="SPARE-ISSUE","SPARE-ISSUE",
AQ719="Fiber CAmtel","TRANS_FO_CAMTEL",
AQ719="Fiber AOF","Fiber AOF",
AQ719="Projet OCM (HUAWEI)","TRAVAUX-HUAWEI",
AQ719="Projet OCM (NOKIA)","TRAVAUX-NOKIA",
AQ719="ACCESS-ISSUE","ACCESS-ISSUE",
AQ719="Projet OCM (ZTE, NOKIA, autres projets)","TRAVAUX OCM",
AQ719="No root CAuse","No root cause",
AQ719="ODU HS","PDH",
AQ719="IP &amp; VLAN","PDH",
AQ719="Warehouse HUAWEI","SPARE-ISSUE",
AQ719="SPARE-HS","SPARE-ISSUE",
AQ719="Power Telco","BSS",AQ719="no impacts","no impacts"
),"")</f>
        <v>Exclu</v>
      </c>
      <c r="AP719" s="48" t="str" cm="1">
        <f t="array" ref="AP719">IFERROR(_xlfn.IFS(
AQ719="MPR ISSUE","TX ISSUE",
AQ719="BSS Hardware Issue","RAN ISSUE",
AQ719="Sites strategiques, MLL, Pylone, etc.","ENVTECH",
AQ719="AKTIVCO DEFAUT GE &amp; POWER Cabinet","POWER ISSUE",
AQ719="AKTIVCO Coupure ENEO &amp; Baisse de tension","POWER ISSUE",
AQ719="Coupure ENEO &amp; Baisse de tension","POWER ISSUE",
AQ719="Defaut GE &amp; POWER Cabinet","POWER ISSUE",
AQ719="Sharing","POWER ISSUE",
AQ719="Sites strategiques &amp; DataCenter","POWER ISSUE",
AQ719="Exclu","Exclu",
AQ719="SAT","TX ISSUE",
AQ719="SPARE-ISSUE","SPARE-ISSUE",
AQ719="Fiber CAmtel","TX ISSUE",
AQ719="Fiber AOF","TX ISSUE",
AQ719="Projet OCM (HUAWEI)","TRAVAUX-HUAWEI",
AQ719="Projet OCM (NOKIA)","TRAVAUX -NOKIA",
AQ719="ACCESS-ISSUE","ACCESS-ISSUE",
AQ719="Projet OCM (ZTE, NOKIA, autres projets)","TRAVAUX OCM",
AQ719="No root CAuse","No root cause",
AQ719="ODU HS","TX ISSUE",
AQ719="IP &amp; VLAN","TX ISSUE",
AQ719="Warehouse HUAWEI","SPARE-ISSUE",
AQ719="SPARE-HS","SPARE-ISSUE",
AQ719="Power Telco","RAN ISSUE",AQ719="no impacts","no impacts"
),"")</f>
        <v>Exclu</v>
      </c>
      <c r="AQ719" s="67" t="s">
        <v>5598</v>
      </c>
      <c r="AR719" s="48" t="str" cm="1">
        <f t="array" ref="AR719">IFERROR(_xlfn.IFS(
AQ719="MPR ISSUE","ACTIVE",
AQ719="BSS Hardware Issue","ACTIVE",
AQ719="Sites strategiques, MLL, Pylone, etc.","PASSIVE",
AQ719="AKTIVCO DEFAUT GE &amp; POWER Cabinet","PASSIVE",
AQ719="AKTIVCO Coupure ENEO &amp; Baisse de tension","PASSIVE",
AQ719="Coupure ENEO &amp; Baisse de tension","PASSIVE",
AQ719="Defaut GE &amp; POWER Cabinet","PASSIVE",
AQ719="Sharing","PASSIVE",
AQ719="Sites strategiques &amp; DataCenter","PASSIVE",
AQ719="Exclu","Exclu",
AQ719="SAT","ACTIVE",
AQ719="SPARE-ISSUE","SPARE-ISSUE",
AQ719="Fiber CAmtel","ACTIVE",
AQ719="Fiber AOF","ACTIVE",
AQ719="Projet OCM (HUAWEI)","PLANNED WORKS",
AQ719="Projet OCM (NOKIA)","PLANNED WORKS",
AQ719="ACCESS-ISSUE","ACCESS-ISSUE",
AQ719="Projet OCM (ZTE, NOKIA, autres projets)","PLANNED WORKS",
AQ719="No root CAuse","No root cause",
AQ719="ODU HS","ACTIVE",
AQ719="IP &amp; VLAN","ACTIVE",
AQ719="Warehouse HUAWEI","SPARE-ISSUE",
AQ719="SPARE-HS","SPARE-ISSUE",
AQ719="Power Telco","ACTIVE", AQ719="no impacts","no impacts"
),"")</f>
        <v>Exclu</v>
      </c>
      <c r="AS719" s="92" t="s">
        <v>5537</v>
      </c>
      <c r="AT719" s="98" t="s">
        <v>5453</v>
      </c>
      <c r="AV719" s="17" t="s">
        <v>5537</v>
      </c>
      <c r="AW719" s="7" t="s">
        <v>5537</v>
      </c>
      <c r="AX719" s="6" t="s">
        <v>5537</v>
      </c>
      <c r="AY719" s="7"/>
      <c r="AZ719" s="3" t="s">
        <v>5537</v>
      </c>
      <c r="BA719" s="18" t="s">
        <v>5537</v>
      </c>
      <c r="BB719" s="18" t="s">
        <v>5537</v>
      </c>
      <c r="BC719" s="18" t="s">
        <v>5537</v>
      </c>
      <c r="BD719" s="18" t="s">
        <v>5537</v>
      </c>
      <c r="BE719" s="18" t="s">
        <v>5537</v>
      </c>
      <c r="BF719" s="18" t="s">
        <v>5537</v>
      </c>
      <c r="BG719" s="18" t="s">
        <v>5537</v>
      </c>
      <c r="BH719" s="18" t="s">
        <v>5537</v>
      </c>
      <c r="BI719" s="18" t="s">
        <v>5537</v>
      </c>
      <c r="BJ719" s="18" t="s">
        <v>5537</v>
      </c>
      <c r="BK719" s="18" t="s">
        <v>5537</v>
      </c>
      <c r="BL719" s="9" t="s">
        <v>5537</v>
      </c>
      <c r="BM719" s="14" t="s">
        <v>5537</v>
      </c>
      <c r="BN719" s="14" t="s">
        <v>5537</v>
      </c>
      <c r="BO719" s="14" t="str">
        <f>_xlfn.XLOOKUP(B719,'[4]cell downs 18042026 17h'!$B:$B,'[4]cell downs 18042026 17h'!$B:$B,"")</f>
        <v/>
      </c>
      <c r="BP719" s="14" t="str">
        <f>_xlfn.XLOOKUP(B719,'[5]Cells Huawei 19042026 15h'!$B:$B,'[5]Cells Huawei 19042026 15h'!$B:$B,"")</f>
        <v/>
      </c>
      <c r="BQ719" s="9" t="str">
        <f>_xlfn.XLOOKUP(B719,'[6]cells down 19042026 9H40'!$B:$B,'[6]cells down 19042026 9H40'!$B:$B,"")</f>
        <v/>
      </c>
      <c r="BR719" s="9" t="s">
        <v>5537</v>
      </c>
      <c r="BS719" s="9" t="s">
        <v>12</v>
      </c>
      <c r="BT719" s="108"/>
    </row>
    <row r="720" spans="1:72" s="9" customFormat="1" x14ac:dyDescent="0.35">
      <c r="A720" s="1" t="s">
        <v>2424</v>
      </c>
      <c r="B720" s="8" t="s">
        <v>2425</v>
      </c>
      <c r="C720" s="3" t="str">
        <f>_xlfn.XLOOKUP(B720,'[1]daily break down'!$D:$D,'[1]daily break down'!$E:$E,"")</f>
        <v>Douala</v>
      </c>
      <c r="D720" s="1" t="s">
        <v>11</v>
      </c>
      <c r="E720" s="1" t="s">
        <v>12</v>
      </c>
      <c r="F720" s="3" t="s">
        <v>31</v>
      </c>
      <c r="G720" s="1" t="s">
        <v>32</v>
      </c>
      <c r="H720" s="34" t="str">
        <f>_xlfn.XLOOKUP(B720,[2]CALCULATION!$B:$B,[2]CALCULATION!$H:$H,"")</f>
        <v>ZTE</v>
      </c>
      <c r="I720" s="28">
        <v>0.12907246178299447</v>
      </c>
      <c r="J720" s="28">
        <v>0</v>
      </c>
      <c r="K720" s="28">
        <v>0</v>
      </c>
      <c r="L720" s="28">
        <v>0</v>
      </c>
      <c r="M720" s="28">
        <v>0</v>
      </c>
      <c r="N720" s="28">
        <v>0</v>
      </c>
      <c r="O720" s="28">
        <v>0</v>
      </c>
      <c r="P720" s="28">
        <v>0</v>
      </c>
      <c r="Q720" s="28">
        <v>0</v>
      </c>
      <c r="R720" s="28">
        <v>0</v>
      </c>
      <c r="S720" s="93">
        <v>0</v>
      </c>
      <c r="T720" s="93">
        <f>_xlfn.XLOOKUP(B720,'[3]Nur des jours'!$B:$B,'[3]Nur des jours'!$U:$U,"")</f>
        <v>0</v>
      </c>
      <c r="U720" s="93">
        <v>0</v>
      </c>
      <c r="V720" s="93">
        <v>2.4255706511658228E-3</v>
      </c>
      <c r="W720" s="93">
        <v>0</v>
      </c>
      <c r="X720" s="93">
        <v>0</v>
      </c>
      <c r="Y720" s="93">
        <v>4.7058745894365011</v>
      </c>
      <c r="Z720" s="93">
        <v>0</v>
      </c>
      <c r="AA720" s="93">
        <v>0</v>
      </c>
      <c r="AB720" s="93">
        <v>0</v>
      </c>
      <c r="AC720" s="93">
        <f>_xlfn.XLOOKUP(B720,'[3]Nur des jours'!$B:$B,'[3]Nur des jours'!$N:$N,"")</f>
        <v>0</v>
      </c>
      <c r="AD720" s="93">
        <v>0</v>
      </c>
      <c r="AE720" s="93">
        <v>0</v>
      </c>
      <c r="AF720" s="93">
        <v>0.17733418370986803</v>
      </c>
      <c r="AG720" s="93"/>
      <c r="AH720" s="93">
        <v>0</v>
      </c>
      <c r="AI720" s="93">
        <v>0</v>
      </c>
      <c r="AJ720" s="93">
        <v>0</v>
      </c>
      <c r="AK720" s="93">
        <v>0</v>
      </c>
      <c r="AL720" s="93">
        <v>0</v>
      </c>
      <c r="AM720" s="49" t="s">
        <v>5559</v>
      </c>
      <c r="AN720" s="49"/>
      <c r="AO720" s="48" t="str" cm="1">
        <f t="array" ref="AO720">IFERROR(_xlfn.IFS(
AQ720="MPR ISSUE","PDH",
AQ720="BSS Hardware Issue","BSS",
AQ720="Sites strategiques, MLL, Pylone, etc.","ENVTECH",
AQ720="AKTIVCO DEFAUT GE &amp; POWER Cabinet","AKTIVCO",
AQ720="AKTIVCO Coupure ENEO &amp; Baisse de tension","AKTIVCO GRID ONLY",
AQ720="Coupure ENEO &amp; Baisse de tension","IHS GRID ONLY",
AQ720="Defaut GE &amp; POWER Cabinet","IHS",
AQ720="Sharing","Partners",
AQ720="Sites strategiques &amp; DataCenter","SST &amp; DC",
AQ720="Exclu","Exclu",
AQ720="SAT","SAT",
AQ720="SPARE-ISSUE","SPARE-ISSUE",
AQ720="Fiber CAmtel","TRANS_FO_CAMTEL",
AQ720="Fiber AOF","Fiber AOF",
AQ720="Projet OCM (HUAWEI)","TRAVAUX-HUAWEI",
AQ720="Projet OCM (NOKIA)","TRAVAUX-NOKIA",
AQ720="ACCESS-ISSUE","ACCESS-ISSUE",
AQ720="Projet OCM (ZTE, NOKIA, autres projets)","TRAVAUX OCM",
AQ720="No root CAuse","No root cause",
AQ720="ODU HS","PDH",
AQ720="IP &amp; VLAN","PDH",
AQ720="Warehouse HUAWEI","SPARE-ISSUE",
AQ720="SPARE-HS","SPARE-ISSUE",
AQ720="Power Telco","BSS",AQ720="no impacts","no impacts"
),"")</f>
        <v>No root cause</v>
      </c>
      <c r="AP720" s="48" t="str" cm="1">
        <f t="array" ref="AP720">IFERROR(_xlfn.IFS(
AQ720="MPR ISSUE","TX ISSUE",
AQ720="BSS Hardware Issue","RAN ISSUE",
AQ720="Sites strategiques, MLL, Pylone, etc.","ENVTECH",
AQ720="AKTIVCO DEFAUT GE &amp; POWER Cabinet","POWER ISSUE",
AQ720="AKTIVCO Coupure ENEO &amp; Baisse de tension","POWER ISSUE",
AQ720="Coupure ENEO &amp; Baisse de tension","POWER ISSUE",
AQ720="Defaut GE &amp; POWER Cabinet","POWER ISSUE",
AQ720="Sharing","POWER ISSUE",
AQ720="Sites strategiques &amp; DataCenter","POWER ISSUE",
AQ720="Exclu","Exclu",
AQ720="SAT","TX ISSUE",
AQ720="SPARE-ISSUE","SPARE-ISSUE",
AQ720="Fiber CAmtel","TX ISSUE",
AQ720="Fiber AOF","TX ISSUE",
AQ720="Projet OCM (HUAWEI)","TRAVAUX-HUAWEI",
AQ720="Projet OCM (NOKIA)","TRAVAUX -NOKIA",
AQ720="ACCESS-ISSUE","ACCESS-ISSUE",
AQ720="Projet OCM (ZTE, NOKIA, autres projets)","TRAVAUX OCM",
AQ720="No root CAuse","No root cause",
AQ720="ODU HS","TX ISSUE",
AQ720="IP &amp; VLAN","TX ISSUE",
AQ720="Warehouse HUAWEI","SPARE-ISSUE",
AQ720="SPARE-HS","SPARE-ISSUE",
AQ720="Power Telco","RAN ISSUE",AQ720="no impacts","no impacts"
),"")</f>
        <v>No root cause</v>
      </c>
      <c r="AQ720" s="126" t="s">
        <v>5344</v>
      </c>
      <c r="AR720" s="48" t="str" cm="1">
        <f t="array" ref="AR720">IFERROR(_xlfn.IFS(
AQ720="MPR ISSUE","ACTIVE",
AQ720="BSS Hardware Issue","ACTIVE",
AQ720="Sites strategiques, MLL, Pylone, etc.","PASSIVE",
AQ720="AKTIVCO DEFAUT GE &amp; POWER Cabinet","PASSIVE",
AQ720="AKTIVCO Coupure ENEO &amp; Baisse de tension","PASSIVE",
AQ720="Coupure ENEO &amp; Baisse de tension","PASSIVE",
AQ720="Defaut GE &amp; POWER Cabinet","PASSIVE",
AQ720="Sharing","PASSIVE",
AQ720="Sites strategiques &amp; DataCenter","PASSIVE",
AQ720="Exclu","Exclu",
AQ720="SAT","ACTIVE",
AQ720="SPARE-ISSUE","SPARE-ISSUE",
AQ720="Fiber CAmtel","ACTIVE",
AQ720="Fiber AOF","ACTIVE",
AQ720="Projet OCM (HUAWEI)","PLANNED WORKS",
AQ720="Projet OCM (NOKIA)","PLANNED WORKS",
AQ720="ACCESS-ISSUE","ACCESS-ISSUE",
AQ720="Projet OCM (ZTE, NOKIA, autres projets)","PLANNED WORKS",
AQ720="No root CAuse","No root cause",
AQ720="ODU HS","ACTIVE",
AQ720="IP &amp; VLAN","ACTIVE",
AQ720="Warehouse HUAWEI","SPARE-ISSUE",
AQ720="SPARE-HS","SPARE-ISSUE",
AQ720="Power Telco","ACTIVE", AQ720="no impacts","no impacts"
),"")</f>
        <v>No root cause</v>
      </c>
      <c r="AS720" s="92" t="s">
        <v>5537</v>
      </c>
      <c r="AT720" s="98" t="s">
        <v>2425</v>
      </c>
      <c r="AV720" s="17" t="s">
        <v>5537</v>
      </c>
      <c r="AW720" s="7" t="s">
        <v>5537</v>
      </c>
      <c r="AX720" s="6" t="s">
        <v>5537</v>
      </c>
      <c r="AY720" s="7"/>
      <c r="AZ720" s="3" t="s">
        <v>5537</v>
      </c>
      <c r="BA720" s="18" t="s">
        <v>5537</v>
      </c>
      <c r="BB720" s="18" t="s">
        <v>5537</v>
      </c>
      <c r="BC720" s="18" t="s">
        <v>5537</v>
      </c>
      <c r="BD720" s="18" t="s">
        <v>5537</v>
      </c>
      <c r="BE720" s="18" t="s">
        <v>5537</v>
      </c>
      <c r="BF720" s="18" t="s">
        <v>5537</v>
      </c>
      <c r="BG720" s="18" t="s">
        <v>5537</v>
      </c>
      <c r="BH720" s="18" t="s">
        <v>5537</v>
      </c>
      <c r="BI720" s="18" t="s">
        <v>5537</v>
      </c>
      <c r="BJ720" s="18" t="s">
        <v>5537</v>
      </c>
      <c r="BK720" s="18" t="s">
        <v>5537</v>
      </c>
      <c r="BL720" s="9" t="s">
        <v>5537</v>
      </c>
      <c r="BM720" s="14" t="s">
        <v>5537</v>
      </c>
      <c r="BN720" s="14" t="s">
        <v>5537</v>
      </c>
      <c r="BO720" s="14" t="str">
        <f>_xlfn.XLOOKUP(B720,'[4]cell downs 18042026 17h'!$B:$B,'[4]cell downs 18042026 17h'!$B:$B,"")</f>
        <v/>
      </c>
      <c r="BP720" s="14" t="str">
        <f>_xlfn.XLOOKUP(B720,'[5]Cells Huawei 19042026 15h'!$B:$B,'[5]Cells Huawei 19042026 15h'!$B:$B,"")</f>
        <v/>
      </c>
      <c r="BQ720" s="9" t="str">
        <f>_xlfn.XLOOKUP(B720,'[6]cells down 19042026 9H40'!$B:$B,'[6]cells down 19042026 9H40'!$B:$B,"")</f>
        <v/>
      </c>
      <c r="BR720" s="9" t="s">
        <v>2425</v>
      </c>
      <c r="BS720" s="9" t="s">
        <v>12</v>
      </c>
      <c r="BT720" s="108"/>
    </row>
    <row r="721" spans="1:72" s="9" customFormat="1" x14ac:dyDescent="0.35">
      <c r="A721" s="19" t="s">
        <v>5436</v>
      </c>
      <c r="B721" s="26" t="s">
        <v>5437</v>
      </c>
      <c r="C721" s="3" t="str">
        <f>_xlfn.XLOOKUP(B721,'[1]daily break down'!$D:$D,'[1]daily break down'!$E:$E,"")</f>
        <v>Yaounde</v>
      </c>
      <c r="D721" s="1" t="s">
        <v>11</v>
      </c>
      <c r="E721" s="1" t="str">
        <f>BS721</f>
        <v/>
      </c>
      <c r="F721" s="19" t="s">
        <v>5388</v>
      </c>
      <c r="G721" s="19" t="s">
        <v>115</v>
      </c>
      <c r="H721" s="34" t="str">
        <f>_xlfn.XLOOKUP(B721,[2]CALCULATION!$B:$B,[2]CALCULATION!$H:$H,"")</f>
        <v>ZTE</v>
      </c>
      <c r="I721" s="28">
        <v>0</v>
      </c>
      <c r="J721" s="28">
        <v>0</v>
      </c>
      <c r="K721" s="28">
        <v>0</v>
      </c>
      <c r="L721" s="28">
        <v>0</v>
      </c>
      <c r="M721" s="28">
        <v>0</v>
      </c>
      <c r="N721" s="28">
        <v>0</v>
      </c>
      <c r="O721" s="28">
        <v>0</v>
      </c>
      <c r="P721" s="28">
        <v>0</v>
      </c>
      <c r="Q721" s="28">
        <v>0</v>
      </c>
      <c r="R721" s="28">
        <v>3.289876381505167</v>
      </c>
      <c r="S721" s="93">
        <v>0</v>
      </c>
      <c r="T721" s="93">
        <f>_xlfn.XLOOKUP(B721,'[3]Nur des jours'!$B:$B,'[3]Nur des jours'!$U:$U,"")</f>
        <v>3.887030473728216</v>
      </c>
      <c r="U721" s="93">
        <v>0.78793592498423404</v>
      </c>
      <c r="V721" s="93" t="s">
        <v>5537</v>
      </c>
      <c r="W721" s="93">
        <v>3.8870304737282164</v>
      </c>
      <c r="X721" s="93">
        <v>0.23820530600713991</v>
      </c>
      <c r="Y721" s="93">
        <v>0.12680740683668482</v>
      </c>
      <c r="Z721" s="93">
        <v>0</v>
      </c>
      <c r="AA721" s="93">
        <v>0</v>
      </c>
      <c r="AB721" s="93">
        <v>0</v>
      </c>
      <c r="AC721" s="93">
        <f>_xlfn.XLOOKUP(B721,'[3]Nur des jours'!$B:$B,'[3]Nur des jours'!$N:$N,"")</f>
        <v>0</v>
      </c>
      <c r="AD721" s="93">
        <v>0</v>
      </c>
      <c r="AE721" s="93">
        <v>0</v>
      </c>
      <c r="AF721" s="93">
        <v>0.17503345860692376</v>
      </c>
      <c r="AG721" s="93"/>
      <c r="AH721" s="93">
        <v>0</v>
      </c>
      <c r="AI721" s="93">
        <v>0</v>
      </c>
      <c r="AJ721" s="93">
        <v>0</v>
      </c>
      <c r="AK721" s="93">
        <v>0</v>
      </c>
      <c r="AL721" s="93">
        <v>0</v>
      </c>
      <c r="AM721" s="49" t="s">
        <v>5559</v>
      </c>
      <c r="AN721" s="49"/>
      <c r="AO721" s="48" t="str" cm="1">
        <f t="array" ref="AO721">IFERROR(_xlfn.IFS(
AQ721="MPR ISSUE","PDH",
AQ721="BSS Hardware Issue","BSS",
AQ721="Sites strategiques, MLL, Pylone, etc.","ENVTECH",
AQ721="AKTIVCO DEFAUT GE &amp; POWER Cabinet","AKTIVCO",
AQ721="AKTIVCO Coupure ENEO &amp; Baisse de tension","AKTIVCO GRID ONLY",
AQ721="Coupure ENEO &amp; Baisse de tension","IHS GRID ONLY",
AQ721="Defaut GE &amp; POWER Cabinet","IHS",
AQ721="Sharing","Partners",
AQ721="Sites strategiques &amp; DataCenter","SST &amp; DC",
AQ721="Exclu","Exclu",
AQ721="SAT","SAT",
AQ721="SPARE-ISSUE","SPARE-ISSUE",
AQ721="Fiber CAmtel","TRANS_FO_CAMTEL",
AQ721="Fiber AOF","Fiber AOF",
AQ721="Projet OCM (HUAWEI)","TRAVAUX-HUAWEI",
AQ721="Projet OCM (NOKIA)","TRAVAUX-NOKIA",
AQ721="ACCESS-ISSUE","ACCESS-ISSUE",
AQ721="Projet OCM (ZTE, NOKIA, autres projets)","TRAVAUX OCM",
AQ721="No root CAuse","No root cause",
AQ721="ODU HS","PDH",
AQ721="IP &amp; VLAN","PDH",
AQ721="Warehouse HUAWEI","SPARE-ISSUE",
AQ721="SPARE-HS","SPARE-ISSUE",
AQ721="Power Telco","BSS",AQ721="no impacts","no impacts"
),"")</f>
        <v>No root cause</v>
      </c>
      <c r="AP721" s="48" t="str" cm="1">
        <f t="array" ref="AP721">IFERROR(_xlfn.IFS(
AQ721="MPR ISSUE","TX ISSUE",
AQ721="BSS Hardware Issue","RAN ISSUE",
AQ721="Sites strategiques, MLL, Pylone, etc.","ENVTECH",
AQ721="AKTIVCO DEFAUT GE &amp; POWER Cabinet","POWER ISSUE",
AQ721="AKTIVCO Coupure ENEO &amp; Baisse de tension","POWER ISSUE",
AQ721="Coupure ENEO &amp; Baisse de tension","POWER ISSUE",
AQ721="Defaut GE &amp; POWER Cabinet","POWER ISSUE",
AQ721="Sharing","POWER ISSUE",
AQ721="Sites strategiques &amp; DataCenter","POWER ISSUE",
AQ721="Exclu","Exclu",
AQ721="SAT","TX ISSUE",
AQ721="SPARE-ISSUE","SPARE-ISSUE",
AQ721="Fiber CAmtel","TX ISSUE",
AQ721="Fiber AOF","TX ISSUE",
AQ721="Projet OCM (HUAWEI)","TRAVAUX-HUAWEI",
AQ721="Projet OCM (NOKIA)","TRAVAUX -NOKIA",
AQ721="ACCESS-ISSUE","ACCESS-ISSUE",
AQ721="Projet OCM (ZTE, NOKIA, autres projets)","TRAVAUX OCM",
AQ721="No root CAuse","No root cause",
AQ721="ODU HS","TX ISSUE",
AQ721="IP &amp; VLAN","TX ISSUE",
AQ721="Warehouse HUAWEI","SPARE-ISSUE",
AQ721="SPARE-HS","SPARE-ISSUE",
AQ721="Power Telco","RAN ISSUE",AQ721="no impacts","no impacts"
),"")</f>
        <v>No root cause</v>
      </c>
      <c r="AQ721" s="126" t="s">
        <v>5344</v>
      </c>
      <c r="AR721" s="48" t="str" cm="1">
        <f t="array" ref="AR721">IFERROR(_xlfn.IFS(
AQ721="MPR ISSUE","ACTIVE",
AQ721="BSS Hardware Issue","ACTIVE",
AQ721="Sites strategiques, MLL, Pylone, etc.","PASSIVE",
AQ721="AKTIVCO DEFAUT GE &amp; POWER Cabinet","PASSIVE",
AQ721="AKTIVCO Coupure ENEO &amp; Baisse de tension","PASSIVE",
AQ721="Coupure ENEO &amp; Baisse de tension","PASSIVE",
AQ721="Defaut GE &amp; POWER Cabinet","PASSIVE",
AQ721="Sharing","PASSIVE",
AQ721="Sites strategiques &amp; DataCenter","PASSIVE",
AQ721="Exclu","Exclu",
AQ721="SAT","ACTIVE",
AQ721="SPARE-ISSUE","SPARE-ISSUE",
AQ721="Fiber CAmtel","ACTIVE",
AQ721="Fiber AOF","ACTIVE",
AQ721="Projet OCM (HUAWEI)","PLANNED WORKS",
AQ721="Projet OCM (NOKIA)","PLANNED WORKS",
AQ721="ACCESS-ISSUE","ACCESS-ISSUE",
AQ721="Projet OCM (ZTE, NOKIA, autres projets)","PLANNED WORKS",
AQ721="No root CAuse","No root cause",
AQ721="ODU HS","ACTIVE",
AQ721="IP &amp; VLAN","ACTIVE",
AQ721="Warehouse HUAWEI","SPARE-ISSUE",
AQ721="SPARE-HS","SPARE-ISSUE",
AQ721="Power Telco","ACTIVE", AQ721="no impacts","no impacts"
),"")</f>
        <v>No root cause</v>
      </c>
      <c r="AS721" s="92" t="s">
        <v>5537</v>
      </c>
      <c r="AT721" s="98" t="s">
        <v>5437</v>
      </c>
      <c r="AV721" s="17" t="s">
        <v>5537</v>
      </c>
      <c r="AW721" s="7" t="s">
        <v>5537</v>
      </c>
      <c r="AX721" s="6" t="s">
        <v>5537</v>
      </c>
      <c r="AY721" s="7"/>
      <c r="AZ721" s="3" t="s">
        <v>5537</v>
      </c>
      <c r="BA721" s="18" t="s">
        <v>5537</v>
      </c>
      <c r="BB721" s="18" t="s">
        <v>5537</v>
      </c>
      <c r="BC721" s="18" t="s">
        <v>5537</v>
      </c>
      <c r="BD721" s="18" t="s">
        <v>5537</v>
      </c>
      <c r="BE721" s="18" t="s">
        <v>5537</v>
      </c>
      <c r="BF721" s="18" t="s">
        <v>5537</v>
      </c>
      <c r="BG721" s="18" t="s">
        <v>5537</v>
      </c>
      <c r="BH721" s="18" t="s">
        <v>5537</v>
      </c>
      <c r="BI721" s="18" t="s">
        <v>5537</v>
      </c>
      <c r="BJ721" s="18" t="s">
        <v>5537</v>
      </c>
      <c r="BK721" s="18" t="s">
        <v>5537</v>
      </c>
      <c r="BL721" s="9" t="s">
        <v>5537</v>
      </c>
      <c r="BM721" s="14" t="s">
        <v>5537</v>
      </c>
      <c r="BN721" s="14" t="s">
        <v>5537</v>
      </c>
      <c r="BO721" s="14" t="str">
        <f>_xlfn.XLOOKUP(B721,'[4]cell downs 18042026 17h'!$B:$B,'[4]cell downs 18042026 17h'!$B:$B,"")</f>
        <v/>
      </c>
      <c r="BP721" s="14" t="str">
        <f>_xlfn.XLOOKUP(B721,'[5]Cells Huawei 19042026 15h'!$B:$B,'[5]Cells Huawei 19042026 15h'!$B:$B,"")</f>
        <v/>
      </c>
      <c r="BQ721" s="9" t="str">
        <f>_xlfn.XLOOKUP(B721,'[6]cells down 19042026 9H40'!$B:$B,'[6]cells down 19042026 9H40'!$B:$B,"")</f>
        <v/>
      </c>
      <c r="BR721" s="9" t="s">
        <v>5437</v>
      </c>
      <c r="BS721" s="9" t="s">
        <v>5537</v>
      </c>
      <c r="BT721" s="108"/>
    </row>
    <row r="722" spans="1:72" s="9" customFormat="1" x14ac:dyDescent="0.35">
      <c r="A722" s="1" t="s">
        <v>4320</v>
      </c>
      <c r="B722" s="8" t="s">
        <v>4321</v>
      </c>
      <c r="C722" s="3" t="str">
        <f>_xlfn.XLOOKUP(B722,'[1]daily break down'!$D:$D,'[1]daily break down'!$E:$E,"")</f>
        <v>Douala</v>
      </c>
      <c r="D722" s="1" t="s">
        <v>11</v>
      </c>
      <c r="E722" s="1" t="s">
        <v>12</v>
      </c>
      <c r="F722" s="3" t="s">
        <v>31</v>
      </c>
      <c r="G722" s="1" t="s">
        <v>32</v>
      </c>
      <c r="H722" s="34" t="str">
        <f>_xlfn.XLOOKUP(B722,[2]CALCULATION!$B:$B,[2]CALCULATION!$H:$H,"")</f>
        <v>ZTE</v>
      </c>
      <c r="I722" s="28">
        <v>0</v>
      </c>
      <c r="J722" s="28">
        <v>0</v>
      </c>
      <c r="K722" s="28">
        <v>0</v>
      </c>
      <c r="L722" s="28">
        <v>0</v>
      </c>
      <c r="M722" s="28">
        <v>0</v>
      </c>
      <c r="N722" s="28">
        <v>0</v>
      </c>
      <c r="O722" s="28">
        <v>0</v>
      </c>
      <c r="P722" s="28">
        <v>0</v>
      </c>
      <c r="Q722" s="28">
        <v>0</v>
      </c>
      <c r="R722" s="28">
        <v>0</v>
      </c>
      <c r="S722" s="93">
        <v>0</v>
      </c>
      <c r="T722" s="93">
        <f>_xlfn.XLOOKUP(B722,'[3]Nur des jours'!$B:$B,'[3]Nur des jours'!$U:$U,"")</f>
        <v>0</v>
      </c>
      <c r="U722" s="93">
        <v>0</v>
      </c>
      <c r="V722" s="93">
        <v>0</v>
      </c>
      <c r="W722" s="93">
        <v>0</v>
      </c>
      <c r="X722" s="93">
        <v>0</v>
      </c>
      <c r="Y722" s="93">
        <v>0</v>
      </c>
      <c r="Z722" s="93">
        <v>0</v>
      </c>
      <c r="AA722" s="93">
        <v>0</v>
      </c>
      <c r="AB722" s="93">
        <v>0</v>
      </c>
      <c r="AC722" s="93">
        <f>_xlfn.XLOOKUP(B722,'[3]Nur des jours'!$B:$B,'[3]Nur des jours'!$N:$N,"")</f>
        <v>0</v>
      </c>
      <c r="AD722" s="93">
        <v>0</v>
      </c>
      <c r="AE722" s="93">
        <v>0</v>
      </c>
      <c r="AF722" s="93">
        <v>0.15789394834390594</v>
      </c>
      <c r="AG722" s="93"/>
      <c r="AH722" s="93">
        <v>0</v>
      </c>
      <c r="AI722" s="93">
        <v>0</v>
      </c>
      <c r="AJ722" s="93">
        <v>0</v>
      </c>
      <c r="AK722" s="93">
        <v>0</v>
      </c>
      <c r="AL722" s="93">
        <v>0</v>
      </c>
      <c r="AM722" s="49" t="s">
        <v>5559</v>
      </c>
      <c r="AN722" s="49"/>
      <c r="AO722" s="48" t="str" cm="1">
        <f t="array" ref="AO722">IFERROR(_xlfn.IFS(
AQ722="MPR ISSUE","PDH",
AQ722="BSS Hardware Issue","BSS",
AQ722="Sites strategiques, MLL, Pylone, etc.","ENVTECH",
AQ722="AKTIVCO DEFAUT GE &amp; POWER Cabinet","AKTIVCO",
AQ722="AKTIVCO Coupure ENEO &amp; Baisse de tension","AKTIVCO GRID ONLY",
AQ722="Coupure ENEO &amp; Baisse de tension","IHS GRID ONLY",
AQ722="Defaut GE &amp; POWER Cabinet","IHS",
AQ722="Sharing","Partners",
AQ722="Sites strategiques &amp; DataCenter","SST &amp; DC",
AQ722="Exclu","Exclu",
AQ722="SAT","SAT",
AQ722="SPARE-ISSUE","SPARE-ISSUE",
AQ722="Fiber CAmtel","TRANS_FO_CAMTEL",
AQ722="Fiber AOF","Fiber AOF",
AQ722="Projet OCM (HUAWEI)","TRAVAUX-HUAWEI",
AQ722="Projet OCM (NOKIA)","TRAVAUX-NOKIA",
AQ722="ACCESS-ISSUE","ACCESS-ISSUE",
AQ722="Projet OCM (ZTE, NOKIA, autres projets)","TRAVAUX OCM",
AQ722="No root CAuse","No root cause",
AQ722="ODU HS","PDH",
AQ722="IP &amp; VLAN","PDH",
AQ722="Warehouse HUAWEI","SPARE-ISSUE",
AQ722="SPARE-HS","SPARE-ISSUE",
AQ722="Power Telco","BSS",AQ722="no impacts","no impacts"
),"")</f>
        <v>No root cause</v>
      </c>
      <c r="AP722" s="48" t="str" cm="1">
        <f t="array" ref="AP722">IFERROR(_xlfn.IFS(
AQ722="MPR ISSUE","TX ISSUE",
AQ722="BSS Hardware Issue","RAN ISSUE",
AQ722="Sites strategiques, MLL, Pylone, etc.","ENVTECH",
AQ722="AKTIVCO DEFAUT GE &amp; POWER Cabinet","POWER ISSUE",
AQ722="AKTIVCO Coupure ENEO &amp; Baisse de tension","POWER ISSUE",
AQ722="Coupure ENEO &amp; Baisse de tension","POWER ISSUE",
AQ722="Defaut GE &amp; POWER Cabinet","POWER ISSUE",
AQ722="Sharing","POWER ISSUE",
AQ722="Sites strategiques &amp; DataCenter","POWER ISSUE",
AQ722="Exclu","Exclu",
AQ722="SAT","TX ISSUE",
AQ722="SPARE-ISSUE","SPARE-ISSUE",
AQ722="Fiber CAmtel","TX ISSUE",
AQ722="Fiber AOF","TX ISSUE",
AQ722="Projet OCM (HUAWEI)","TRAVAUX-HUAWEI",
AQ722="Projet OCM (NOKIA)","TRAVAUX -NOKIA",
AQ722="ACCESS-ISSUE","ACCESS-ISSUE",
AQ722="Projet OCM (ZTE, NOKIA, autres projets)","TRAVAUX OCM",
AQ722="No root CAuse","No root cause",
AQ722="ODU HS","TX ISSUE",
AQ722="IP &amp; VLAN","TX ISSUE",
AQ722="Warehouse HUAWEI","SPARE-ISSUE",
AQ722="SPARE-HS","SPARE-ISSUE",
AQ722="Power Telco","RAN ISSUE",AQ722="no impacts","no impacts"
),"")</f>
        <v>No root cause</v>
      </c>
      <c r="AQ722" s="126" t="s">
        <v>5344</v>
      </c>
      <c r="AR722" s="48" t="str" cm="1">
        <f t="array" ref="AR722">IFERROR(_xlfn.IFS(
AQ722="MPR ISSUE","ACTIVE",
AQ722="BSS Hardware Issue","ACTIVE",
AQ722="Sites strategiques, MLL, Pylone, etc.","PASSIVE",
AQ722="AKTIVCO DEFAUT GE &amp; POWER Cabinet","PASSIVE",
AQ722="AKTIVCO Coupure ENEO &amp; Baisse de tension","PASSIVE",
AQ722="Coupure ENEO &amp; Baisse de tension","PASSIVE",
AQ722="Defaut GE &amp; POWER Cabinet","PASSIVE",
AQ722="Sharing","PASSIVE",
AQ722="Sites strategiques &amp; DataCenter","PASSIVE",
AQ722="Exclu","Exclu",
AQ722="SAT","ACTIVE",
AQ722="SPARE-ISSUE","SPARE-ISSUE",
AQ722="Fiber CAmtel","ACTIVE",
AQ722="Fiber AOF","ACTIVE",
AQ722="Projet OCM (HUAWEI)","PLANNED WORKS",
AQ722="Projet OCM (NOKIA)","PLANNED WORKS",
AQ722="ACCESS-ISSUE","ACCESS-ISSUE",
AQ722="Projet OCM (ZTE, NOKIA, autres projets)","PLANNED WORKS",
AQ722="No root CAuse","No root cause",
AQ722="ODU HS","ACTIVE",
AQ722="IP &amp; VLAN","ACTIVE",
AQ722="Warehouse HUAWEI","SPARE-ISSUE",
AQ722="SPARE-HS","SPARE-ISSUE",
AQ722="Power Telco","ACTIVE", AQ722="no impacts","no impacts"
),"")</f>
        <v>No root cause</v>
      </c>
      <c r="AS722" s="92" t="s">
        <v>5537</v>
      </c>
      <c r="AT722" s="98" t="s">
        <v>4321</v>
      </c>
      <c r="AV722" s="17" t="s">
        <v>5537</v>
      </c>
      <c r="AW722" s="7" t="s">
        <v>5537</v>
      </c>
      <c r="AX722" s="6" t="s">
        <v>5537</v>
      </c>
      <c r="AY722" s="7"/>
      <c r="AZ722" s="3" t="s">
        <v>5537</v>
      </c>
      <c r="BA722" s="18" t="s">
        <v>5537</v>
      </c>
      <c r="BB722" s="18" t="s">
        <v>5537</v>
      </c>
      <c r="BC722" s="18" t="s">
        <v>5537</v>
      </c>
      <c r="BD722" s="18" t="s">
        <v>5537</v>
      </c>
      <c r="BE722" s="18" t="s">
        <v>5537</v>
      </c>
      <c r="BF722" s="18" t="s">
        <v>5537</v>
      </c>
      <c r="BG722" s="18" t="s">
        <v>5537</v>
      </c>
      <c r="BH722" s="18" t="s">
        <v>5537</v>
      </c>
      <c r="BI722" s="18" t="s">
        <v>5537</v>
      </c>
      <c r="BJ722" s="18" t="s">
        <v>5537</v>
      </c>
      <c r="BK722" s="18" t="s">
        <v>5537</v>
      </c>
      <c r="BL722" s="9" t="s">
        <v>5537</v>
      </c>
      <c r="BM722" s="14" t="s">
        <v>5537</v>
      </c>
      <c r="BN722" s="14" t="s">
        <v>5537</v>
      </c>
      <c r="BO722" s="14" t="str">
        <f>_xlfn.XLOOKUP(B722,'[4]cell downs 18042026 17h'!$B:$B,'[4]cell downs 18042026 17h'!$B:$B,"")</f>
        <v/>
      </c>
      <c r="BP722" s="14" t="str">
        <f>_xlfn.XLOOKUP(B722,'[5]Cells Huawei 19042026 15h'!$B:$B,'[5]Cells Huawei 19042026 15h'!$B:$B,"")</f>
        <v/>
      </c>
      <c r="BQ722" s="9" t="str">
        <f>_xlfn.XLOOKUP(B722,'[6]cells down 19042026 9H40'!$B:$B,'[6]cells down 19042026 9H40'!$B:$B,"")</f>
        <v/>
      </c>
      <c r="BR722" s="9" t="s">
        <v>4321</v>
      </c>
      <c r="BS722" s="9" t="s">
        <v>12</v>
      </c>
      <c r="BT722" s="108"/>
    </row>
    <row r="723" spans="1:72" s="9" customFormat="1" x14ac:dyDescent="0.35">
      <c r="A723" s="1" t="s">
        <v>4301</v>
      </c>
      <c r="B723" s="8" t="s">
        <v>4302</v>
      </c>
      <c r="C723" s="3" t="str">
        <f>_xlfn.XLOOKUP(B723,'[1]daily break down'!$D:$D,'[1]daily break down'!$E:$E,"")</f>
        <v>LITTORAL</v>
      </c>
      <c r="D723" s="1" t="s">
        <v>11</v>
      </c>
      <c r="E723" s="1" t="str">
        <f>BS723</f>
        <v>Solar-Gen</v>
      </c>
      <c r="F723" s="3" t="s">
        <v>31</v>
      </c>
      <c r="G723" s="1" t="s">
        <v>4251</v>
      </c>
      <c r="H723" s="33" t="str">
        <f>_xlfn.XLOOKUP(B723,[2]CALCULATION!$B:$B,[2]CALCULATION!$H:$H,"")</f>
        <v>NOKIA</v>
      </c>
      <c r="I723" s="28">
        <v>1.8558568662108227E-2</v>
      </c>
      <c r="J723" s="28">
        <v>1.1127926982041573E-2</v>
      </c>
      <c r="K723" s="28">
        <v>0</v>
      </c>
      <c r="L723" s="28">
        <v>0</v>
      </c>
      <c r="M723" s="28">
        <v>4.0904600316483436E-2</v>
      </c>
      <c r="N723" s="28">
        <v>0</v>
      </c>
      <c r="O723" s="28">
        <v>0</v>
      </c>
      <c r="P723" s="28">
        <v>0</v>
      </c>
      <c r="Q723" s="28">
        <v>0</v>
      </c>
      <c r="R723" s="28">
        <v>0</v>
      </c>
      <c r="S723" s="93">
        <v>0</v>
      </c>
      <c r="T723" s="93">
        <f>_xlfn.XLOOKUP(B723,'[3]Nur des jours'!$B:$B,'[3]Nur des jours'!$U:$U,"")</f>
        <v>0</v>
      </c>
      <c r="U723" s="93">
        <v>0</v>
      </c>
      <c r="V723" s="93">
        <v>0</v>
      </c>
      <c r="W723" s="93">
        <v>0</v>
      </c>
      <c r="X723" s="93">
        <v>0</v>
      </c>
      <c r="Y723" s="93">
        <v>1.6229921268830277E-3</v>
      </c>
      <c r="Z723" s="93">
        <v>0</v>
      </c>
      <c r="AA723" s="93">
        <v>0</v>
      </c>
      <c r="AB723" s="93">
        <v>0</v>
      </c>
      <c r="AC723" s="93">
        <f>_xlfn.XLOOKUP(B723,'[3]Nur des jours'!$B:$B,'[3]Nur des jours'!$N:$N,"")</f>
        <v>0</v>
      </c>
      <c r="AD723" s="93">
        <v>0</v>
      </c>
      <c r="AE723" s="93">
        <v>1.2163523412464008E-2</v>
      </c>
      <c r="AF723" s="93">
        <v>0.15357785939109614</v>
      </c>
      <c r="AG723" s="93"/>
      <c r="AH723" s="93">
        <v>0</v>
      </c>
      <c r="AI723" s="93">
        <v>0</v>
      </c>
      <c r="AJ723" s="93">
        <v>0</v>
      </c>
      <c r="AK723" s="93">
        <v>0</v>
      </c>
      <c r="AL723" s="93">
        <v>0</v>
      </c>
      <c r="AM723" s="49" t="s">
        <v>5559</v>
      </c>
      <c r="AN723" s="49"/>
      <c r="AO723" s="48" t="str" cm="1">
        <f t="array" ref="AO723">IFERROR(_xlfn.IFS(
AQ723="MPR ISSUE","PDH",
AQ723="BSS Hardware Issue","BSS",
AQ723="Sites strategiques, MLL, Pylone, etc.","ENVTECH",
AQ723="AKTIVCO DEFAUT GE &amp; POWER Cabinet","AKTIVCO",
AQ723="AKTIVCO Coupure ENEO &amp; Baisse de tension","AKTIVCO GRID ONLY",
AQ723="Coupure ENEO &amp; Baisse de tension","IHS GRID ONLY",
AQ723="Defaut GE &amp; POWER Cabinet","IHS",
AQ723="Sharing","Partners",
AQ723="Sites strategiques &amp; DataCenter","SST &amp; DC",
AQ723="Exclu","Exclu",
AQ723="SAT","SAT",
AQ723="SPARE-ISSUE","SPARE-ISSUE",
AQ723="Fiber CAmtel","TRANS_FO_CAMTEL",
AQ723="Fiber AOF","Fiber AOF",
AQ723="Projet OCM (HUAWEI)","TRAVAUX-HUAWEI",
AQ723="Projet OCM (NOKIA)","TRAVAUX-NOKIA",
AQ723="ACCESS-ISSUE","ACCESS-ISSUE",
AQ723="Projet OCM (ZTE, NOKIA, autres projets)","TRAVAUX OCM",
AQ723="No root CAuse","No root cause",
AQ723="ODU HS","PDH",
AQ723="IP &amp; VLAN","PDH",
AQ723="Warehouse HUAWEI","SPARE-ISSUE",
AQ723="SPARE-HS","SPARE-ISSUE",
AQ723="Power Telco","BSS",AQ723="no impacts","no impacts"
),"")</f>
        <v>No root cause</v>
      </c>
      <c r="AP723" s="48" t="str" cm="1">
        <f t="array" ref="AP723">IFERROR(_xlfn.IFS(
AQ723="MPR ISSUE","TX ISSUE",
AQ723="BSS Hardware Issue","RAN ISSUE",
AQ723="Sites strategiques, MLL, Pylone, etc.","ENVTECH",
AQ723="AKTIVCO DEFAUT GE &amp; POWER Cabinet","POWER ISSUE",
AQ723="AKTIVCO Coupure ENEO &amp; Baisse de tension","POWER ISSUE",
AQ723="Coupure ENEO &amp; Baisse de tension","POWER ISSUE",
AQ723="Defaut GE &amp; POWER Cabinet","POWER ISSUE",
AQ723="Sharing","POWER ISSUE",
AQ723="Sites strategiques &amp; DataCenter","POWER ISSUE",
AQ723="Exclu","Exclu",
AQ723="SAT","TX ISSUE",
AQ723="SPARE-ISSUE","SPARE-ISSUE",
AQ723="Fiber CAmtel","TX ISSUE",
AQ723="Fiber AOF","TX ISSUE",
AQ723="Projet OCM (HUAWEI)","TRAVAUX-HUAWEI",
AQ723="Projet OCM (NOKIA)","TRAVAUX -NOKIA",
AQ723="ACCESS-ISSUE","ACCESS-ISSUE",
AQ723="Projet OCM (ZTE, NOKIA, autres projets)","TRAVAUX OCM",
AQ723="No root CAuse","No root cause",
AQ723="ODU HS","TX ISSUE",
AQ723="IP &amp; VLAN","TX ISSUE",
AQ723="Warehouse HUAWEI","SPARE-ISSUE",
AQ723="SPARE-HS","SPARE-ISSUE",
AQ723="Power Telco","RAN ISSUE",AQ723="no impacts","no impacts"
),"")</f>
        <v>No root cause</v>
      </c>
      <c r="AQ723" s="126" t="s">
        <v>5344</v>
      </c>
      <c r="AR723" s="48" t="str" cm="1">
        <f t="array" ref="AR723">IFERROR(_xlfn.IFS(
AQ723="MPR ISSUE","ACTIVE",
AQ723="BSS Hardware Issue","ACTIVE",
AQ723="Sites strategiques, MLL, Pylone, etc.","PASSIVE",
AQ723="AKTIVCO DEFAUT GE &amp; POWER Cabinet","PASSIVE",
AQ723="AKTIVCO Coupure ENEO &amp; Baisse de tension","PASSIVE",
AQ723="Coupure ENEO &amp; Baisse de tension","PASSIVE",
AQ723="Defaut GE &amp; POWER Cabinet","PASSIVE",
AQ723="Sharing","PASSIVE",
AQ723="Sites strategiques &amp; DataCenter","PASSIVE",
AQ723="Exclu","Exclu",
AQ723="SAT","ACTIVE",
AQ723="SPARE-ISSUE","SPARE-ISSUE",
AQ723="Fiber CAmtel","ACTIVE",
AQ723="Fiber AOF","ACTIVE",
AQ723="Projet OCM (HUAWEI)","PLANNED WORKS",
AQ723="Projet OCM (NOKIA)","PLANNED WORKS",
AQ723="ACCESS-ISSUE","ACCESS-ISSUE",
AQ723="Projet OCM (ZTE, NOKIA, autres projets)","PLANNED WORKS",
AQ723="No root CAuse","No root cause",
AQ723="ODU HS","ACTIVE",
AQ723="IP &amp; VLAN","ACTIVE",
AQ723="Warehouse HUAWEI","SPARE-ISSUE",
AQ723="SPARE-HS","SPARE-ISSUE",
AQ723="Power Telco","ACTIVE", AQ723="no impacts","no impacts"
),"")</f>
        <v>No root cause</v>
      </c>
      <c r="AS723" s="92" t="s">
        <v>5537</v>
      </c>
      <c r="AT723" s="98" t="s">
        <v>4302</v>
      </c>
      <c r="AV723" s="17" t="s">
        <v>5537</v>
      </c>
      <c r="AW723" s="7" t="s">
        <v>5537</v>
      </c>
      <c r="AX723" s="6" t="s">
        <v>5537</v>
      </c>
      <c r="AY723" s="7"/>
      <c r="AZ723" s="3" t="s">
        <v>5537</v>
      </c>
      <c r="BA723" s="18" t="s">
        <v>5537</v>
      </c>
      <c r="BB723" s="18" t="s">
        <v>5537</v>
      </c>
      <c r="BC723" s="18" t="s">
        <v>5537</v>
      </c>
      <c r="BD723" s="18" t="s">
        <v>5537</v>
      </c>
      <c r="BE723" s="18" t="s">
        <v>5537</v>
      </c>
      <c r="BF723" s="18" t="s">
        <v>5537</v>
      </c>
      <c r="BG723" s="18" t="s">
        <v>5537</v>
      </c>
      <c r="BH723" s="18" t="s">
        <v>5537</v>
      </c>
      <c r="BI723" s="18" t="s">
        <v>5537</v>
      </c>
      <c r="BJ723" s="18" t="s">
        <v>5537</v>
      </c>
      <c r="BK723" s="18" t="s">
        <v>5537</v>
      </c>
      <c r="BL723" s="9" t="s">
        <v>5537</v>
      </c>
      <c r="BM723" s="14" t="s">
        <v>5537</v>
      </c>
      <c r="BN723" s="14" t="s">
        <v>5537</v>
      </c>
      <c r="BO723" s="14" t="str">
        <f>_xlfn.XLOOKUP(B723,'[4]cell downs 18042026 17h'!$B:$B,'[4]cell downs 18042026 17h'!$B:$B,"")</f>
        <v/>
      </c>
      <c r="BP723" s="14" t="str">
        <f>_xlfn.XLOOKUP(B723,'[5]Cells Huawei 19042026 15h'!$B:$B,'[5]Cells Huawei 19042026 15h'!$B:$B,"")</f>
        <v/>
      </c>
      <c r="BQ723" s="9" t="str">
        <f>_xlfn.XLOOKUP(B723,'[6]cells down 19042026 9H40'!$B:$B,'[6]cells down 19042026 9H40'!$B:$B,"")</f>
        <v/>
      </c>
      <c r="BR723" s="9" t="s">
        <v>4302</v>
      </c>
      <c r="BS723" s="9" t="s">
        <v>66</v>
      </c>
      <c r="BT723" s="108"/>
    </row>
    <row r="724" spans="1:72" s="9" customFormat="1" x14ac:dyDescent="0.35">
      <c r="A724" s="1" t="s">
        <v>697</v>
      </c>
      <c r="B724" s="8" t="s">
        <v>698</v>
      </c>
      <c r="C724" s="3" t="str">
        <f>_xlfn.XLOOKUP(B724,'[1]daily break down'!$D:$D,'[1]daily break down'!$E:$E,"")</f>
        <v>EXTREME-NORD</v>
      </c>
      <c r="D724" s="1" t="s">
        <v>11</v>
      </c>
      <c r="E724" s="1" t="s">
        <v>96</v>
      </c>
      <c r="F724" s="3" t="s">
        <v>55</v>
      </c>
      <c r="G724" s="1" t="s">
        <v>697</v>
      </c>
      <c r="H724" s="33" t="str">
        <f>_xlfn.XLOOKUP(B724,[2]CALCULATION!$B:$B,[2]CALCULATION!$H:$H,"")</f>
        <v>NOKIA</v>
      </c>
      <c r="I724" s="28">
        <v>0.36770942932995687</v>
      </c>
      <c r="J724" s="28">
        <v>13.745183172200379</v>
      </c>
      <c r="K724" s="28">
        <v>13.844990729841649</v>
      </c>
      <c r="L724" s="28">
        <v>0.68454449923727356</v>
      </c>
      <c r="M724" s="28">
        <v>0.12406847668592286</v>
      </c>
      <c r="N724" s="28">
        <v>0</v>
      </c>
      <c r="O724" s="28">
        <v>4.7053032480352179</v>
      </c>
      <c r="P724" s="28">
        <v>3.6423021668779083</v>
      </c>
      <c r="Q724" s="28">
        <v>3.5529232502674621</v>
      </c>
      <c r="R724" s="28">
        <v>1.1142163850689402</v>
      </c>
      <c r="S724" s="93">
        <v>0</v>
      </c>
      <c r="T724" s="93">
        <f>_xlfn.XLOOKUP(B724,'[3]Nur des jours'!$B:$B,'[3]Nur des jours'!$U:$U,"")</f>
        <v>8.716756677893553</v>
      </c>
      <c r="U724" s="93">
        <v>1.6555807837671508</v>
      </c>
      <c r="V724" s="93">
        <v>1.4878099766689359</v>
      </c>
      <c r="W724" s="93">
        <v>3.4845875799247312</v>
      </c>
      <c r="X724" s="93">
        <v>0</v>
      </c>
      <c r="Y724" s="93">
        <v>2.0982840132500518</v>
      </c>
      <c r="Z724" s="93">
        <v>3.2461663100837601</v>
      </c>
      <c r="AA724" s="93">
        <v>0</v>
      </c>
      <c r="AB724" s="93">
        <v>2.5358378720177712</v>
      </c>
      <c r="AC724" s="93">
        <f>_xlfn.XLOOKUP(B724,'[3]Nur des jours'!$B:$B,'[3]Nur des jours'!$N:$N,"")</f>
        <v>0.73801554077384302</v>
      </c>
      <c r="AD724" s="93">
        <v>0.73801554077384302</v>
      </c>
      <c r="AE724" s="93">
        <v>2.4155344369368237</v>
      </c>
      <c r="AF724" s="93">
        <v>0.14416312110511914</v>
      </c>
      <c r="AG724" s="93"/>
      <c r="AH724" s="93">
        <v>0</v>
      </c>
      <c r="AI724" s="93">
        <v>0</v>
      </c>
      <c r="AJ724" s="93">
        <v>0</v>
      </c>
      <c r="AK724" s="93">
        <v>0</v>
      </c>
      <c r="AL724" s="93">
        <v>0</v>
      </c>
      <c r="AM724" s="49" t="s">
        <v>5601</v>
      </c>
      <c r="AN724" s="49"/>
      <c r="AO724" s="48" t="str" cm="1">
        <f t="array" ref="AO724">IFERROR(_xlfn.IFS(
AQ724="MPR ISSUE","PDH",
AQ724="BSS Hardware Issue","BSS",
AQ724="Sites strategiques, MLL, Pylone, etc.","ENVTECH",
AQ724="AKTIVCO DEFAUT GE &amp; POWER Cabinet","AKTIVCO",
AQ724="AKTIVCO Coupure ENEO &amp; Baisse de tension","AKTIVCO GRID ONLY",
AQ724="Coupure ENEO &amp; Baisse de tension","IHS GRID ONLY",
AQ724="Defaut GE &amp; POWER Cabinet","IHS",
AQ724="Sharing","Partners",
AQ724="Sites strategiques &amp; DataCenter","SST &amp; DC",
AQ724="Exclu","Exclu",
AQ724="SAT","SAT",
AQ724="SPARE-ISSUE","SPARE-ISSUE",
AQ724="Fiber CAmtel","TRANS_FO_CAMTEL",
AQ724="Fiber AOF","Fiber AOF",
AQ724="Projet OCM (HUAWEI)","TRAVAUX-HUAWEI",
AQ724="Projet OCM (NOKIA)","TRAVAUX-NOKIA",
AQ724="ACCESS-ISSUE","ACCESS-ISSUE",
AQ724="Projet OCM (ZTE, NOKIA, autres projets)","TRAVAUX OCM",
AQ724="No root CAuse","No root cause",
AQ724="ODU HS","PDH",
AQ724="IP &amp; VLAN","PDH",
AQ724="Warehouse HUAWEI","SPARE-ISSUE",
AQ724="SPARE-HS","SPARE-ISSUE",
AQ724="Power Telco","BSS",AQ724="no impacts","no impacts"
),"")</f>
        <v>No root cause</v>
      </c>
      <c r="AP724" s="48" t="str" cm="1">
        <f t="array" ref="AP724">IFERROR(_xlfn.IFS(
AQ724="MPR ISSUE","TX ISSUE",
AQ724="BSS Hardware Issue","RAN ISSUE",
AQ724="Sites strategiques, MLL, Pylone, etc.","ENVTECH",
AQ724="AKTIVCO DEFAUT GE &amp; POWER Cabinet","POWER ISSUE",
AQ724="AKTIVCO Coupure ENEO &amp; Baisse de tension","POWER ISSUE",
AQ724="Coupure ENEO &amp; Baisse de tension","POWER ISSUE",
AQ724="Defaut GE &amp; POWER Cabinet","POWER ISSUE",
AQ724="Sharing","POWER ISSUE",
AQ724="Sites strategiques &amp; DataCenter","POWER ISSUE",
AQ724="Exclu","Exclu",
AQ724="SAT","TX ISSUE",
AQ724="SPARE-ISSUE","SPARE-ISSUE",
AQ724="Fiber CAmtel","TX ISSUE",
AQ724="Fiber AOF","TX ISSUE",
AQ724="Projet OCM (HUAWEI)","TRAVAUX-HUAWEI",
AQ724="Projet OCM (NOKIA)","TRAVAUX -NOKIA",
AQ724="ACCESS-ISSUE","ACCESS-ISSUE",
AQ724="Projet OCM (ZTE, NOKIA, autres projets)","TRAVAUX OCM",
AQ724="No root CAuse","No root cause",
AQ724="ODU HS","TX ISSUE",
AQ724="IP &amp; VLAN","TX ISSUE",
AQ724="Warehouse HUAWEI","SPARE-ISSUE",
AQ724="SPARE-HS","SPARE-ISSUE",
AQ724="Power Telco","RAN ISSUE",AQ724="no impacts","no impacts"
),"")</f>
        <v>No root cause</v>
      </c>
      <c r="AQ724" s="67" t="s">
        <v>5344</v>
      </c>
      <c r="AR724" s="48" t="str" cm="1">
        <f t="array" ref="AR724">IFERROR(_xlfn.IFS(
AQ724="MPR ISSUE","ACTIVE",
AQ724="BSS Hardware Issue","ACTIVE",
AQ724="Sites strategiques, MLL, Pylone, etc.","PASSIVE",
AQ724="AKTIVCO DEFAUT GE &amp; POWER Cabinet","PASSIVE",
AQ724="AKTIVCO Coupure ENEO &amp; Baisse de tension","PASSIVE",
AQ724="Coupure ENEO &amp; Baisse de tension","PASSIVE",
AQ724="Defaut GE &amp; POWER Cabinet","PASSIVE",
AQ724="Sharing","PASSIVE",
AQ724="Sites strategiques &amp; DataCenter","PASSIVE",
AQ724="Exclu","Exclu",
AQ724="SAT","ACTIVE",
AQ724="SPARE-ISSUE","SPARE-ISSUE",
AQ724="Fiber CAmtel","ACTIVE",
AQ724="Fiber AOF","ACTIVE",
AQ724="Projet OCM (HUAWEI)","PLANNED WORKS",
AQ724="Projet OCM (NOKIA)","PLANNED WORKS",
AQ724="ACCESS-ISSUE","ACCESS-ISSUE",
AQ724="Projet OCM (ZTE, NOKIA, autres projets)","PLANNED WORKS",
AQ724="No root CAuse","No root cause",
AQ724="ODU HS","ACTIVE",
AQ724="IP &amp; VLAN","ACTIVE",
AQ724="Warehouse HUAWEI","SPARE-ISSUE",
AQ724="SPARE-HS","SPARE-ISSUE",
AQ724="Power Telco","ACTIVE", AQ724="no impacts","no impacts"
),"")</f>
        <v>No root cause</v>
      </c>
      <c r="AS724" s="92" t="s">
        <v>5537</v>
      </c>
      <c r="AT724" s="98" t="s">
        <v>698</v>
      </c>
      <c r="AV724" s="17" t="s">
        <v>5537</v>
      </c>
      <c r="AW724" s="7" t="s">
        <v>5537</v>
      </c>
      <c r="AX724" s="6" t="s">
        <v>5537</v>
      </c>
      <c r="AY724" s="7"/>
      <c r="AZ724" s="3" t="s">
        <v>5537</v>
      </c>
      <c r="BA724" s="18" t="s">
        <v>5537</v>
      </c>
      <c r="BB724" s="18" t="s">
        <v>5537</v>
      </c>
      <c r="BC724" s="18" t="s">
        <v>5537</v>
      </c>
      <c r="BD724" s="18" t="s">
        <v>5537</v>
      </c>
      <c r="BE724" s="18" t="s">
        <v>5537</v>
      </c>
      <c r="BF724" s="18" t="s">
        <v>5537</v>
      </c>
      <c r="BG724" s="18" t="s">
        <v>5537</v>
      </c>
      <c r="BH724" s="18" t="s">
        <v>5537</v>
      </c>
      <c r="BI724" s="18" t="s">
        <v>5537</v>
      </c>
      <c r="BJ724" s="18" t="s">
        <v>5537</v>
      </c>
      <c r="BK724" s="18" t="s">
        <v>5537</v>
      </c>
      <c r="BL724" s="9" t="s">
        <v>5537</v>
      </c>
      <c r="BM724" s="14" t="s">
        <v>5537</v>
      </c>
      <c r="BN724" s="14" t="s">
        <v>5537</v>
      </c>
      <c r="BO724" s="14" t="str">
        <f>_xlfn.XLOOKUP(B724,'[4]cell downs 18042026 17h'!$B:$B,'[4]cell downs 18042026 17h'!$B:$B,"")</f>
        <v/>
      </c>
      <c r="BP724" s="14" t="str">
        <f>_xlfn.XLOOKUP(B724,'[5]Cells Huawei 19042026 15h'!$B:$B,'[5]Cells Huawei 19042026 15h'!$B:$B,"")</f>
        <v/>
      </c>
      <c r="BQ724" s="9" t="str">
        <f>_xlfn.XLOOKUP(B724,'[6]cells down 19042026 9H40'!$B:$B,'[6]cells down 19042026 9H40'!$B:$B,"")</f>
        <v/>
      </c>
      <c r="BR724" s="9" t="s">
        <v>698</v>
      </c>
      <c r="BS724" s="9" t="s">
        <v>12</v>
      </c>
      <c r="BT724" s="108"/>
    </row>
    <row r="725" spans="1:72" s="9" customFormat="1" x14ac:dyDescent="0.35">
      <c r="A725" s="1" t="s">
        <v>1953</v>
      </c>
      <c r="B725" s="8" t="s">
        <v>1954</v>
      </c>
      <c r="C725" s="3" t="str">
        <f>_xlfn.XLOOKUP(B725,'[1]daily break down'!$D:$D,'[1]daily break down'!$E:$E,"")</f>
        <v>Douala</v>
      </c>
      <c r="D725" s="1" t="s">
        <v>11</v>
      </c>
      <c r="E725" s="1" t="s">
        <v>5511</v>
      </c>
      <c r="F725" s="3" t="s">
        <v>31</v>
      </c>
      <c r="G725" s="1" t="s">
        <v>32</v>
      </c>
      <c r="H725" s="34" t="str">
        <f>_xlfn.XLOOKUP(B725,[2]CALCULATION!$B:$B,[2]CALCULATION!$H:$H,"")</f>
        <v>ZTE</v>
      </c>
      <c r="I725" s="28">
        <v>0.10454922909657442</v>
      </c>
      <c r="J725" s="28">
        <v>2.2517143077278687</v>
      </c>
      <c r="K725" s="28">
        <v>0</v>
      </c>
      <c r="L725" s="28">
        <v>0</v>
      </c>
      <c r="M725" s="28">
        <v>0</v>
      </c>
      <c r="N725" s="28">
        <v>0</v>
      </c>
      <c r="O725" s="28">
        <v>0</v>
      </c>
      <c r="P725" s="28">
        <v>0.58725562375689422</v>
      </c>
      <c r="Q725" s="28">
        <v>0</v>
      </c>
      <c r="R725" s="28">
        <v>0</v>
      </c>
      <c r="S725" s="93">
        <v>1.1794515642077097</v>
      </c>
      <c r="T725" s="93">
        <f>_xlfn.XLOOKUP(B725,'[3]Nur des jours'!$B:$B,'[3]Nur des jours'!$U:$U,"")</f>
        <v>0</v>
      </c>
      <c r="U725" s="93">
        <v>1.6452681397014559</v>
      </c>
      <c r="V725" s="93">
        <v>1.0530543641723256</v>
      </c>
      <c r="W725" s="93">
        <v>0</v>
      </c>
      <c r="X725" s="93">
        <v>2.338624644368537</v>
      </c>
      <c r="Y725" s="93">
        <v>4.0173692260717448</v>
      </c>
      <c r="Z725" s="93">
        <v>0</v>
      </c>
      <c r="AA725" s="93">
        <v>0</v>
      </c>
      <c r="AB725" s="93">
        <v>0</v>
      </c>
      <c r="AC725" s="93">
        <f>_xlfn.XLOOKUP(B725,'[3]Nur des jours'!$B:$B,'[3]Nur des jours'!$N:$N,"")</f>
        <v>2.282676003686865</v>
      </c>
      <c r="AD725" s="93">
        <v>2.282676003686865</v>
      </c>
      <c r="AE725" s="93">
        <v>22.415821997357561</v>
      </c>
      <c r="AF725" s="93">
        <v>0.14180670770161471</v>
      </c>
      <c r="AG725" s="93"/>
      <c r="AH725" s="93">
        <v>0</v>
      </c>
      <c r="AI725" s="93">
        <v>0</v>
      </c>
      <c r="AJ725" s="93">
        <v>0</v>
      </c>
      <c r="AK725" s="93">
        <v>0</v>
      </c>
      <c r="AL725" s="93">
        <v>0</v>
      </c>
      <c r="AM725" s="49" t="s">
        <v>5559</v>
      </c>
      <c r="AN725" s="49"/>
      <c r="AO725" s="48" t="str" cm="1">
        <f t="array" ref="AO725">IFERROR(_xlfn.IFS(
AQ725="MPR ISSUE","PDH",
AQ725="BSS Hardware Issue","BSS",
AQ725="Sites strategiques, MLL, Pylone, etc.","ENVTECH",
AQ725="AKTIVCO DEFAUT GE &amp; POWER Cabinet","AKTIVCO",
AQ725="AKTIVCO Coupure ENEO &amp; Baisse de tension","AKTIVCO GRID ONLY",
AQ725="Coupure ENEO &amp; Baisse de tension","IHS GRID ONLY",
AQ725="Defaut GE &amp; POWER Cabinet","IHS",
AQ725="Sharing","Partners",
AQ725="Sites strategiques &amp; DataCenter","SST &amp; DC",
AQ725="Exclu","Exclu",
AQ725="SAT","SAT",
AQ725="SPARE-ISSUE","SPARE-ISSUE",
AQ725="Fiber CAmtel","TRANS_FO_CAMTEL",
AQ725="Fiber AOF","Fiber AOF",
AQ725="Projet OCM (HUAWEI)","TRAVAUX-HUAWEI",
AQ725="Projet OCM (NOKIA)","TRAVAUX-NOKIA",
AQ725="ACCESS-ISSUE","ACCESS-ISSUE",
AQ725="Projet OCM (ZTE, NOKIA, autres projets)","TRAVAUX OCM",
AQ725="No root CAuse","No root cause",
AQ725="ODU HS","PDH",
AQ725="IP &amp; VLAN","PDH",
AQ725="Warehouse HUAWEI","SPARE-ISSUE",
AQ725="SPARE-HS","SPARE-ISSUE",
AQ725="Power Telco","BSS",AQ725="no impacts","no impacts"
),"")</f>
        <v>No root cause</v>
      </c>
      <c r="AP725" s="48" t="str" cm="1">
        <f t="array" ref="AP725">IFERROR(_xlfn.IFS(
AQ725="MPR ISSUE","TX ISSUE",
AQ725="BSS Hardware Issue","RAN ISSUE",
AQ725="Sites strategiques, MLL, Pylone, etc.","ENVTECH",
AQ725="AKTIVCO DEFAUT GE &amp; POWER Cabinet","POWER ISSUE",
AQ725="AKTIVCO Coupure ENEO &amp; Baisse de tension","POWER ISSUE",
AQ725="Coupure ENEO &amp; Baisse de tension","POWER ISSUE",
AQ725="Defaut GE &amp; POWER Cabinet","POWER ISSUE",
AQ725="Sharing","POWER ISSUE",
AQ725="Sites strategiques &amp; DataCenter","POWER ISSUE",
AQ725="Exclu","Exclu",
AQ725="SAT","TX ISSUE",
AQ725="SPARE-ISSUE","SPARE-ISSUE",
AQ725="Fiber CAmtel","TX ISSUE",
AQ725="Fiber AOF","TX ISSUE",
AQ725="Projet OCM (HUAWEI)","TRAVAUX-HUAWEI",
AQ725="Projet OCM (NOKIA)","TRAVAUX -NOKIA",
AQ725="ACCESS-ISSUE","ACCESS-ISSUE",
AQ725="Projet OCM (ZTE, NOKIA, autres projets)","TRAVAUX OCM",
AQ725="No root CAuse","No root cause",
AQ725="ODU HS","TX ISSUE",
AQ725="IP &amp; VLAN","TX ISSUE",
AQ725="Warehouse HUAWEI","SPARE-ISSUE",
AQ725="SPARE-HS","SPARE-ISSUE",
AQ725="Power Telco","RAN ISSUE",AQ725="no impacts","no impacts"
),"")</f>
        <v>No root cause</v>
      </c>
      <c r="AQ725" s="126" t="s">
        <v>5344</v>
      </c>
      <c r="AR725" s="48" t="str" cm="1">
        <f t="array" ref="AR725">IFERROR(_xlfn.IFS(
AQ725="MPR ISSUE","ACTIVE",
AQ725="BSS Hardware Issue","ACTIVE",
AQ725="Sites strategiques, MLL, Pylone, etc.","PASSIVE",
AQ725="AKTIVCO DEFAUT GE &amp; POWER Cabinet","PASSIVE",
AQ725="AKTIVCO Coupure ENEO &amp; Baisse de tension","PASSIVE",
AQ725="Coupure ENEO &amp; Baisse de tension","PASSIVE",
AQ725="Defaut GE &amp; POWER Cabinet","PASSIVE",
AQ725="Sharing","PASSIVE",
AQ725="Sites strategiques &amp; DataCenter","PASSIVE",
AQ725="Exclu","Exclu",
AQ725="SAT","ACTIVE",
AQ725="SPARE-ISSUE","SPARE-ISSUE",
AQ725="Fiber CAmtel","ACTIVE",
AQ725="Fiber AOF","ACTIVE",
AQ725="Projet OCM (HUAWEI)","PLANNED WORKS",
AQ725="Projet OCM (NOKIA)","PLANNED WORKS",
AQ725="ACCESS-ISSUE","ACCESS-ISSUE",
AQ725="Projet OCM (ZTE, NOKIA, autres projets)","PLANNED WORKS",
AQ725="No root CAuse","No root cause",
AQ725="ODU HS","ACTIVE",
AQ725="IP &amp; VLAN","ACTIVE",
AQ725="Warehouse HUAWEI","SPARE-ISSUE",
AQ725="SPARE-HS","SPARE-ISSUE",
AQ725="Power Telco","ACTIVE", AQ725="no impacts","no impacts"
),"")</f>
        <v>No root cause</v>
      </c>
      <c r="AS725" s="92" t="s">
        <v>5537</v>
      </c>
      <c r="AT725" s="98" t="s">
        <v>1954</v>
      </c>
      <c r="AV725" s="17" t="s">
        <v>5537</v>
      </c>
      <c r="AW725" s="7" t="s">
        <v>5537</v>
      </c>
      <c r="AX725" s="6" t="s">
        <v>5537</v>
      </c>
      <c r="AY725" s="7"/>
      <c r="AZ725" s="3" t="s">
        <v>5537</v>
      </c>
      <c r="BA725" s="18" t="s">
        <v>5537</v>
      </c>
      <c r="BB725" s="18" t="s">
        <v>5537</v>
      </c>
      <c r="BC725" s="18" t="s">
        <v>5537</v>
      </c>
      <c r="BD725" s="18" t="s">
        <v>5537</v>
      </c>
      <c r="BE725" s="18" t="s">
        <v>5537</v>
      </c>
      <c r="BF725" s="18" t="s">
        <v>5537</v>
      </c>
      <c r="BG725" s="18" t="s">
        <v>5537</v>
      </c>
      <c r="BH725" s="18" t="s">
        <v>5537</v>
      </c>
      <c r="BI725" s="18" t="s">
        <v>5537</v>
      </c>
      <c r="BJ725" s="18" t="s">
        <v>5537</v>
      </c>
      <c r="BK725" s="18" t="s">
        <v>5537</v>
      </c>
      <c r="BL725" s="9" t="s">
        <v>5537</v>
      </c>
      <c r="BM725" s="14" t="s">
        <v>5537</v>
      </c>
      <c r="BN725" s="14" t="s">
        <v>5537</v>
      </c>
      <c r="BO725" s="14" t="str">
        <f>_xlfn.XLOOKUP(B725,'[4]cell downs 18042026 17h'!$B:$B,'[4]cell downs 18042026 17h'!$B:$B,"")</f>
        <v/>
      </c>
      <c r="BP725" s="14" t="str">
        <f>_xlfn.XLOOKUP(B725,'[5]Cells Huawei 19042026 15h'!$B:$B,'[5]Cells Huawei 19042026 15h'!$B:$B,"")</f>
        <v/>
      </c>
      <c r="BQ725" s="9" t="str">
        <f>_xlfn.XLOOKUP(B725,'[6]cells down 19042026 9H40'!$B:$B,'[6]cells down 19042026 9H40'!$B:$B,"")</f>
        <v/>
      </c>
      <c r="BR725" s="9" t="s">
        <v>5537</v>
      </c>
      <c r="BS725" s="9" t="s">
        <v>12</v>
      </c>
      <c r="BT725" s="108"/>
    </row>
    <row r="726" spans="1:72" s="9" customFormat="1" x14ac:dyDescent="0.35">
      <c r="A726" s="1" t="s">
        <v>3263</v>
      </c>
      <c r="B726" s="8" t="s">
        <v>3264</v>
      </c>
      <c r="C726" s="3" t="str">
        <f>_xlfn.XLOOKUP(B726,'[1]daily break down'!$D:$D,'[1]daily break down'!$E:$E,"")</f>
        <v>LITTORAL</v>
      </c>
      <c r="D726" s="1" t="s">
        <v>11</v>
      </c>
      <c r="E726" s="1" t="s">
        <v>12</v>
      </c>
      <c r="F726" s="3" t="s">
        <v>31</v>
      </c>
      <c r="G726" s="1" t="s">
        <v>354</v>
      </c>
      <c r="H726" s="34" t="str">
        <f>_xlfn.XLOOKUP(B726,[2]CALCULATION!$B:$B,[2]CALCULATION!$H:$H,"")</f>
        <v>ZTE</v>
      </c>
      <c r="I726" s="28">
        <v>0</v>
      </c>
      <c r="J726" s="28">
        <v>0</v>
      </c>
      <c r="K726" s="28">
        <v>0</v>
      </c>
      <c r="L726" s="28">
        <v>0</v>
      </c>
      <c r="M726" s="28">
        <v>0</v>
      </c>
      <c r="N726" s="28">
        <v>0</v>
      </c>
      <c r="O726" s="28">
        <v>0</v>
      </c>
      <c r="P726" s="28">
        <v>0</v>
      </c>
      <c r="Q726" s="28">
        <v>3.7453664466531404E-4</v>
      </c>
      <c r="R726" s="28">
        <v>0</v>
      </c>
      <c r="S726" s="93">
        <v>0</v>
      </c>
      <c r="T726" s="93">
        <f>_xlfn.XLOOKUP(B726,'[3]Nur des jours'!$B:$B,'[3]Nur des jours'!$U:$U,"")</f>
        <v>0</v>
      </c>
      <c r="U726" s="93">
        <v>0</v>
      </c>
      <c r="V726" s="93">
        <v>0</v>
      </c>
      <c r="W726" s="93">
        <v>0</v>
      </c>
      <c r="X726" s="93">
        <v>0</v>
      </c>
      <c r="Y726" s="93">
        <v>0</v>
      </c>
      <c r="Z726" s="93">
        <v>0</v>
      </c>
      <c r="AA726" s="93">
        <v>0</v>
      </c>
      <c r="AB726" s="93">
        <v>0</v>
      </c>
      <c r="AC726" s="93">
        <f>_xlfn.XLOOKUP(B726,'[3]Nur des jours'!$B:$B,'[3]Nur des jours'!$N:$N,"")</f>
        <v>0</v>
      </c>
      <c r="AD726" s="93">
        <v>0</v>
      </c>
      <c r="AE726" s="93">
        <v>0</v>
      </c>
      <c r="AF726" s="93">
        <v>0.13916711611064148</v>
      </c>
      <c r="AG726" s="93"/>
      <c r="AH726" s="93">
        <v>0</v>
      </c>
      <c r="AI726" s="93">
        <v>0</v>
      </c>
      <c r="AJ726" s="93">
        <v>0</v>
      </c>
      <c r="AK726" s="93">
        <v>0</v>
      </c>
      <c r="AL726" s="93">
        <v>0</v>
      </c>
      <c r="AM726" s="49" t="s">
        <v>5559</v>
      </c>
      <c r="AN726" s="49"/>
      <c r="AO726" s="48" t="str" cm="1">
        <f t="array" ref="AO726">IFERROR(_xlfn.IFS(
AQ726="MPR ISSUE","PDH",
AQ726="BSS Hardware Issue","BSS",
AQ726="Sites strategiques, MLL, Pylone, etc.","ENVTECH",
AQ726="AKTIVCO DEFAUT GE &amp; POWER Cabinet","AKTIVCO",
AQ726="AKTIVCO Coupure ENEO &amp; Baisse de tension","AKTIVCO GRID ONLY",
AQ726="Coupure ENEO &amp; Baisse de tension","IHS GRID ONLY",
AQ726="Defaut GE &amp; POWER Cabinet","IHS",
AQ726="Sharing","Partners",
AQ726="Sites strategiques &amp; DataCenter","SST &amp; DC",
AQ726="Exclu","Exclu",
AQ726="SAT","SAT",
AQ726="SPARE-ISSUE","SPARE-ISSUE",
AQ726="Fiber CAmtel","TRANS_FO_CAMTEL",
AQ726="Fiber AOF","Fiber AOF",
AQ726="Projet OCM (HUAWEI)","TRAVAUX-HUAWEI",
AQ726="Projet OCM (NOKIA)","TRAVAUX-NOKIA",
AQ726="ACCESS-ISSUE","ACCESS-ISSUE",
AQ726="Projet OCM (ZTE, NOKIA, autres projets)","TRAVAUX OCM",
AQ726="No root CAuse","No root cause",
AQ726="ODU HS","PDH",
AQ726="IP &amp; VLAN","PDH",
AQ726="Warehouse HUAWEI","SPARE-ISSUE",
AQ726="SPARE-HS","SPARE-ISSUE",
AQ726="Power Telco","BSS",AQ726="no impacts","no impacts"
),"")</f>
        <v>No root cause</v>
      </c>
      <c r="AP726" s="48" t="str" cm="1">
        <f t="array" ref="AP726">IFERROR(_xlfn.IFS(
AQ726="MPR ISSUE","TX ISSUE",
AQ726="BSS Hardware Issue","RAN ISSUE",
AQ726="Sites strategiques, MLL, Pylone, etc.","ENVTECH",
AQ726="AKTIVCO DEFAUT GE &amp; POWER Cabinet","POWER ISSUE",
AQ726="AKTIVCO Coupure ENEO &amp; Baisse de tension","POWER ISSUE",
AQ726="Coupure ENEO &amp; Baisse de tension","POWER ISSUE",
AQ726="Defaut GE &amp; POWER Cabinet","POWER ISSUE",
AQ726="Sharing","POWER ISSUE",
AQ726="Sites strategiques &amp; DataCenter","POWER ISSUE",
AQ726="Exclu","Exclu",
AQ726="SAT","TX ISSUE",
AQ726="SPARE-ISSUE","SPARE-ISSUE",
AQ726="Fiber CAmtel","TX ISSUE",
AQ726="Fiber AOF","TX ISSUE",
AQ726="Projet OCM (HUAWEI)","TRAVAUX-HUAWEI",
AQ726="Projet OCM (NOKIA)","TRAVAUX -NOKIA",
AQ726="ACCESS-ISSUE","ACCESS-ISSUE",
AQ726="Projet OCM (ZTE, NOKIA, autres projets)","TRAVAUX OCM",
AQ726="No root CAuse","No root cause",
AQ726="ODU HS","TX ISSUE",
AQ726="IP &amp; VLAN","TX ISSUE",
AQ726="Warehouse HUAWEI","SPARE-ISSUE",
AQ726="SPARE-HS","SPARE-ISSUE",
AQ726="Power Telco","RAN ISSUE",AQ726="no impacts","no impacts"
),"")</f>
        <v>No root cause</v>
      </c>
      <c r="AQ726" s="126" t="s">
        <v>5344</v>
      </c>
      <c r="AR726" s="48" t="str" cm="1">
        <f t="array" ref="AR726">IFERROR(_xlfn.IFS(
AQ726="MPR ISSUE","ACTIVE",
AQ726="BSS Hardware Issue","ACTIVE",
AQ726="Sites strategiques, MLL, Pylone, etc.","PASSIVE",
AQ726="AKTIVCO DEFAUT GE &amp; POWER Cabinet","PASSIVE",
AQ726="AKTIVCO Coupure ENEO &amp; Baisse de tension","PASSIVE",
AQ726="Coupure ENEO &amp; Baisse de tension","PASSIVE",
AQ726="Defaut GE &amp; POWER Cabinet","PASSIVE",
AQ726="Sharing","PASSIVE",
AQ726="Sites strategiques &amp; DataCenter","PASSIVE",
AQ726="Exclu","Exclu",
AQ726="SAT","ACTIVE",
AQ726="SPARE-ISSUE","SPARE-ISSUE",
AQ726="Fiber CAmtel","ACTIVE",
AQ726="Fiber AOF","ACTIVE",
AQ726="Projet OCM (HUAWEI)","PLANNED WORKS",
AQ726="Projet OCM (NOKIA)","PLANNED WORKS",
AQ726="ACCESS-ISSUE","ACCESS-ISSUE",
AQ726="Projet OCM (ZTE, NOKIA, autres projets)","PLANNED WORKS",
AQ726="No root CAuse","No root cause",
AQ726="ODU HS","ACTIVE",
AQ726="IP &amp; VLAN","ACTIVE",
AQ726="Warehouse HUAWEI","SPARE-ISSUE",
AQ726="SPARE-HS","SPARE-ISSUE",
AQ726="Power Telco","ACTIVE", AQ726="no impacts","no impacts"
),"")</f>
        <v>No root cause</v>
      </c>
      <c r="AS726" s="92" t="s">
        <v>5537</v>
      </c>
      <c r="AT726" s="98" t="s">
        <v>3264</v>
      </c>
      <c r="AV726" s="17" t="s">
        <v>5537</v>
      </c>
      <c r="AW726" s="7" t="s">
        <v>5537</v>
      </c>
      <c r="AX726" s="6" t="s">
        <v>5537</v>
      </c>
      <c r="AY726" s="7"/>
      <c r="AZ726" s="3" t="s">
        <v>5537</v>
      </c>
      <c r="BA726" s="18" t="s">
        <v>5537</v>
      </c>
      <c r="BB726" s="18" t="s">
        <v>5537</v>
      </c>
      <c r="BC726" s="18" t="s">
        <v>5537</v>
      </c>
      <c r="BD726" s="18" t="s">
        <v>5537</v>
      </c>
      <c r="BE726" s="18" t="s">
        <v>5537</v>
      </c>
      <c r="BF726" s="18" t="s">
        <v>5537</v>
      </c>
      <c r="BG726" s="18" t="s">
        <v>5537</v>
      </c>
      <c r="BH726" s="18" t="s">
        <v>5537</v>
      </c>
      <c r="BI726" s="18" t="s">
        <v>5537</v>
      </c>
      <c r="BJ726" s="18" t="s">
        <v>5537</v>
      </c>
      <c r="BK726" s="18" t="s">
        <v>5537</v>
      </c>
      <c r="BL726" s="9" t="s">
        <v>5537</v>
      </c>
      <c r="BM726" s="14" t="s">
        <v>5537</v>
      </c>
      <c r="BN726" s="14" t="s">
        <v>5537</v>
      </c>
      <c r="BO726" s="14" t="str">
        <f>_xlfn.XLOOKUP(B726,'[4]cell downs 18042026 17h'!$B:$B,'[4]cell downs 18042026 17h'!$B:$B,"")</f>
        <v/>
      </c>
      <c r="BP726" s="14" t="str">
        <f>_xlfn.XLOOKUP(B726,'[5]Cells Huawei 19042026 15h'!$B:$B,'[5]Cells Huawei 19042026 15h'!$B:$B,"")</f>
        <v/>
      </c>
      <c r="BQ726" s="9" t="str">
        <f>_xlfn.XLOOKUP(B726,'[6]cells down 19042026 9H40'!$B:$B,'[6]cells down 19042026 9H40'!$B:$B,"")</f>
        <v/>
      </c>
      <c r="BR726" s="9" t="s">
        <v>3264</v>
      </c>
      <c r="BS726" s="9" t="s">
        <v>12</v>
      </c>
      <c r="BT726" s="108"/>
    </row>
    <row r="727" spans="1:72" s="9" customFormat="1" x14ac:dyDescent="0.35">
      <c r="A727" s="1" t="s">
        <v>403</v>
      </c>
      <c r="B727" s="1" t="s">
        <v>404</v>
      </c>
      <c r="C727" s="3" t="str">
        <f>_xlfn.XLOOKUP(B727,'[1]daily break down'!$D:$D,'[1]daily break down'!$E:$E,"")</f>
        <v>LITTORAL</v>
      </c>
      <c r="D727" s="1" t="s">
        <v>11</v>
      </c>
      <c r="E727" s="1" t="s">
        <v>12</v>
      </c>
      <c r="F727" s="3" t="s">
        <v>31</v>
      </c>
      <c r="G727" s="1" t="s">
        <v>354</v>
      </c>
      <c r="H727" s="34" t="str">
        <f>_xlfn.XLOOKUP(B727,[2]CALCULATION!$B:$B,[2]CALCULATION!$H:$H,"")</f>
        <v>ZTE</v>
      </c>
      <c r="I727" s="28">
        <v>0</v>
      </c>
      <c r="J727" s="28">
        <v>5.2275327951420127</v>
      </c>
      <c r="K727" s="28">
        <v>0.43942065958400012</v>
      </c>
      <c r="L727" s="28">
        <v>0</v>
      </c>
      <c r="M727" s="28">
        <v>0.25454223774587437</v>
      </c>
      <c r="N727" s="28">
        <v>0.27655072438954031</v>
      </c>
      <c r="O727" s="28">
        <v>0.23085725374037286</v>
      </c>
      <c r="P727" s="28">
        <v>0.53770977619116955</v>
      </c>
      <c r="Q727" s="28">
        <v>9.6283918751944011</v>
      </c>
      <c r="R727" s="28">
        <v>8.1471172806214014</v>
      </c>
      <c r="S727" s="93">
        <v>23.779313734722475</v>
      </c>
      <c r="T727" s="93">
        <f>_xlfn.XLOOKUP(B727,'[3]Nur des jours'!$B:$B,'[3]Nur des jours'!$U:$U,"")</f>
        <v>0.86389552353802224</v>
      </c>
      <c r="U727" s="93">
        <v>1.7809039103052511</v>
      </c>
      <c r="V727" s="93">
        <v>0.81782751624418881</v>
      </c>
      <c r="W727" s="93">
        <v>0.86389552353802224</v>
      </c>
      <c r="X727" s="93">
        <v>0.11765801165986034</v>
      </c>
      <c r="Y727" s="93">
        <v>0.70300528203679369</v>
      </c>
      <c r="Z727" s="93">
        <v>0</v>
      </c>
      <c r="AA727" s="93">
        <v>0</v>
      </c>
      <c r="AB727" s="93">
        <v>0</v>
      </c>
      <c r="AC727" s="93">
        <f>_xlfn.XLOOKUP(B727,'[3]Nur des jours'!$B:$B,'[3]Nur des jours'!$N:$N,"")</f>
        <v>0.12101100638353045</v>
      </c>
      <c r="AD727" s="93">
        <v>0.12101100638353045</v>
      </c>
      <c r="AE727" s="93">
        <v>0.26850710406839617</v>
      </c>
      <c r="AF727" s="93">
        <v>0.1388995899358815</v>
      </c>
      <c r="AG727" s="93"/>
      <c r="AH727" s="93">
        <v>0</v>
      </c>
      <c r="AI727" s="93">
        <v>0</v>
      </c>
      <c r="AJ727" s="93">
        <v>0</v>
      </c>
      <c r="AK727" s="93">
        <v>0</v>
      </c>
      <c r="AL727" s="93">
        <v>0</v>
      </c>
      <c r="AM727" s="49" t="s">
        <v>5559</v>
      </c>
      <c r="AN727" s="49"/>
      <c r="AO727" s="48" t="str" cm="1">
        <f t="array" ref="AO727">IFERROR(_xlfn.IFS(
AQ727="MPR ISSUE","PDH",
AQ727="BSS Hardware Issue","BSS",
AQ727="Sites strategiques, MLL, Pylone, etc.","ENVTECH",
AQ727="AKTIVCO DEFAUT GE &amp; POWER Cabinet","AKTIVCO",
AQ727="AKTIVCO Coupure ENEO &amp; Baisse de tension","AKTIVCO GRID ONLY",
AQ727="Coupure ENEO &amp; Baisse de tension","IHS GRID ONLY",
AQ727="Defaut GE &amp; POWER Cabinet","IHS",
AQ727="Sharing","Partners",
AQ727="Sites strategiques &amp; DataCenter","SST &amp; DC",
AQ727="Exclu","Exclu",
AQ727="SAT","SAT",
AQ727="SPARE-ISSUE","SPARE-ISSUE",
AQ727="Fiber CAmtel","TRANS_FO_CAMTEL",
AQ727="Fiber AOF","Fiber AOF",
AQ727="Projet OCM (HUAWEI)","TRAVAUX-HUAWEI",
AQ727="Projet OCM (NOKIA)","TRAVAUX-NOKIA",
AQ727="ACCESS-ISSUE","ACCESS-ISSUE",
AQ727="Projet OCM (ZTE, NOKIA, autres projets)","TRAVAUX OCM",
AQ727="No root CAuse","No root cause",
AQ727="ODU HS","PDH",
AQ727="IP &amp; VLAN","PDH",
AQ727="Warehouse HUAWEI","SPARE-ISSUE",
AQ727="SPARE-HS","SPARE-ISSUE",
AQ727="Power Telco","BSS",AQ727="no impacts","no impacts"
),"")</f>
        <v>No root cause</v>
      </c>
      <c r="AP727" s="48" t="str" cm="1">
        <f t="array" ref="AP727">IFERROR(_xlfn.IFS(
AQ727="MPR ISSUE","TX ISSUE",
AQ727="BSS Hardware Issue","RAN ISSUE",
AQ727="Sites strategiques, MLL, Pylone, etc.","ENVTECH",
AQ727="AKTIVCO DEFAUT GE &amp; POWER Cabinet","POWER ISSUE",
AQ727="AKTIVCO Coupure ENEO &amp; Baisse de tension","POWER ISSUE",
AQ727="Coupure ENEO &amp; Baisse de tension","POWER ISSUE",
AQ727="Defaut GE &amp; POWER Cabinet","POWER ISSUE",
AQ727="Sharing","POWER ISSUE",
AQ727="Sites strategiques &amp; DataCenter","POWER ISSUE",
AQ727="Exclu","Exclu",
AQ727="SAT","TX ISSUE",
AQ727="SPARE-ISSUE","SPARE-ISSUE",
AQ727="Fiber CAmtel","TX ISSUE",
AQ727="Fiber AOF","TX ISSUE",
AQ727="Projet OCM (HUAWEI)","TRAVAUX-HUAWEI",
AQ727="Projet OCM (NOKIA)","TRAVAUX -NOKIA",
AQ727="ACCESS-ISSUE","ACCESS-ISSUE",
AQ727="Projet OCM (ZTE, NOKIA, autres projets)","TRAVAUX OCM",
AQ727="No root CAuse","No root cause",
AQ727="ODU HS","TX ISSUE",
AQ727="IP &amp; VLAN","TX ISSUE",
AQ727="Warehouse HUAWEI","SPARE-ISSUE",
AQ727="SPARE-HS","SPARE-ISSUE",
AQ727="Power Telco","RAN ISSUE",AQ727="no impacts","no impacts"
),"")</f>
        <v>No root cause</v>
      </c>
      <c r="AQ727" s="126" t="s">
        <v>5344</v>
      </c>
      <c r="AR727" s="48" t="str" cm="1">
        <f t="array" ref="AR727">IFERROR(_xlfn.IFS(
AQ727="MPR ISSUE","ACTIVE",
AQ727="BSS Hardware Issue","ACTIVE",
AQ727="Sites strategiques, MLL, Pylone, etc.","PASSIVE",
AQ727="AKTIVCO DEFAUT GE &amp; POWER Cabinet","PASSIVE",
AQ727="AKTIVCO Coupure ENEO &amp; Baisse de tension","PASSIVE",
AQ727="Coupure ENEO &amp; Baisse de tension","PASSIVE",
AQ727="Defaut GE &amp; POWER Cabinet","PASSIVE",
AQ727="Sharing","PASSIVE",
AQ727="Sites strategiques &amp; DataCenter","PASSIVE",
AQ727="Exclu","Exclu",
AQ727="SAT","ACTIVE",
AQ727="SPARE-ISSUE","SPARE-ISSUE",
AQ727="Fiber CAmtel","ACTIVE",
AQ727="Fiber AOF","ACTIVE",
AQ727="Projet OCM (HUAWEI)","PLANNED WORKS",
AQ727="Projet OCM (NOKIA)","PLANNED WORKS",
AQ727="ACCESS-ISSUE","ACCESS-ISSUE",
AQ727="Projet OCM (ZTE, NOKIA, autres projets)","PLANNED WORKS",
AQ727="No root CAuse","No root cause",
AQ727="ODU HS","ACTIVE",
AQ727="IP &amp; VLAN","ACTIVE",
AQ727="Warehouse HUAWEI","SPARE-ISSUE",
AQ727="SPARE-HS","SPARE-ISSUE",
AQ727="Power Telco","ACTIVE", AQ727="no impacts","no impacts"
),"")</f>
        <v>No root cause</v>
      </c>
      <c r="AS727" s="92" t="s">
        <v>5537</v>
      </c>
      <c r="AT727" s="98" t="s">
        <v>404</v>
      </c>
      <c r="AV727" s="17" t="s">
        <v>5537</v>
      </c>
      <c r="AW727" s="7" t="s">
        <v>5537</v>
      </c>
      <c r="AX727" s="6" t="s">
        <v>5537</v>
      </c>
      <c r="AY727" s="7"/>
      <c r="AZ727" s="3" t="s">
        <v>5537</v>
      </c>
      <c r="BA727" s="18" t="s">
        <v>5537</v>
      </c>
      <c r="BB727" s="18" t="s">
        <v>5537</v>
      </c>
      <c r="BC727" s="18" t="s">
        <v>5537</v>
      </c>
      <c r="BD727" s="18" t="s">
        <v>5537</v>
      </c>
      <c r="BE727" s="18" t="s">
        <v>5537</v>
      </c>
      <c r="BF727" s="18" t="s">
        <v>5537</v>
      </c>
      <c r="BG727" s="18" t="s">
        <v>5537</v>
      </c>
      <c r="BH727" s="18" t="s">
        <v>5537</v>
      </c>
      <c r="BI727" s="18" t="s">
        <v>5537</v>
      </c>
      <c r="BJ727" s="18" t="s">
        <v>5537</v>
      </c>
      <c r="BK727" s="18" t="s">
        <v>5537</v>
      </c>
      <c r="BL727" s="9" t="s">
        <v>5537</v>
      </c>
      <c r="BM727" s="14" t="s">
        <v>5537</v>
      </c>
      <c r="BN727" s="14" t="s">
        <v>5537</v>
      </c>
      <c r="BO727" s="14" t="str">
        <f>_xlfn.XLOOKUP(B727,'[4]cell downs 18042026 17h'!$B:$B,'[4]cell downs 18042026 17h'!$B:$B,"")</f>
        <v/>
      </c>
      <c r="BP727" s="14" t="str">
        <f>_xlfn.XLOOKUP(B727,'[5]Cells Huawei 19042026 15h'!$B:$B,'[5]Cells Huawei 19042026 15h'!$B:$B,"")</f>
        <v/>
      </c>
      <c r="BQ727" s="9" t="str">
        <f>_xlfn.XLOOKUP(B727,'[6]cells down 19042026 9H40'!$B:$B,'[6]cells down 19042026 9H40'!$B:$B,"")</f>
        <v/>
      </c>
      <c r="BR727" s="9" t="s">
        <v>404</v>
      </c>
      <c r="BS727" s="9" t="s">
        <v>12</v>
      </c>
      <c r="BT727" s="108"/>
    </row>
    <row r="728" spans="1:72" s="9" customFormat="1" x14ac:dyDescent="0.35">
      <c r="A728" s="1" t="s">
        <v>1608</v>
      </c>
      <c r="B728" s="1" t="s">
        <v>1609</v>
      </c>
      <c r="C728" s="3" t="str">
        <f>_xlfn.XLOOKUP(B728,'[1]daily break down'!$D:$D,'[1]daily break down'!$E:$E,"")</f>
        <v>Douala</v>
      </c>
      <c r="D728" s="1" t="s">
        <v>11</v>
      </c>
      <c r="E728" s="1" t="s">
        <v>145</v>
      </c>
      <c r="F728" s="3" t="s">
        <v>31</v>
      </c>
      <c r="G728" s="1" t="s">
        <v>32</v>
      </c>
      <c r="H728" s="34" t="str">
        <f>_xlfn.XLOOKUP(B728,[2]CALCULATION!$B:$B,[2]CALCULATION!$H:$H,"")</f>
        <v>ZTE</v>
      </c>
      <c r="I728" s="28">
        <v>0</v>
      </c>
      <c r="J728" s="28">
        <v>16.35804847146245</v>
      </c>
      <c r="K728" s="28">
        <v>13.868556899607057</v>
      </c>
      <c r="L728" s="28">
        <v>17.771050386236453</v>
      </c>
      <c r="M728" s="28">
        <v>0</v>
      </c>
      <c r="N728" s="28">
        <v>0</v>
      </c>
      <c r="O728" s="28">
        <v>0</v>
      </c>
      <c r="P728" s="28">
        <v>0</v>
      </c>
      <c r="Q728" s="28">
        <v>0</v>
      </c>
      <c r="R728" s="28">
        <v>0</v>
      </c>
      <c r="S728" s="93">
        <v>14.670600371540351</v>
      </c>
      <c r="T728" s="93">
        <f>_xlfn.XLOOKUP(B728,'[3]Nur des jours'!$B:$B,'[3]Nur des jours'!$U:$U,"")</f>
        <v>0</v>
      </c>
      <c r="U728" s="93">
        <v>0</v>
      </c>
      <c r="V728" s="93">
        <v>0</v>
      </c>
      <c r="W728" s="93">
        <v>0</v>
      </c>
      <c r="X728" s="93">
        <v>0</v>
      </c>
      <c r="Y728" s="93">
        <v>0</v>
      </c>
      <c r="Z728" s="93">
        <v>0</v>
      </c>
      <c r="AA728" s="93">
        <v>32.828832472969154</v>
      </c>
      <c r="AB728" s="93">
        <v>13.868556899607057</v>
      </c>
      <c r="AC728" s="93">
        <f>_xlfn.XLOOKUP(B728,'[3]Nur des jours'!$B:$B,'[3]Nur des jours'!$N:$N,"")</f>
        <v>13.351214782854356</v>
      </c>
      <c r="AD728" s="93">
        <v>13.351214782854356</v>
      </c>
      <c r="AE728" s="93">
        <v>36.376621922022167</v>
      </c>
      <c r="AF728" s="93">
        <v>0.13486886223614816</v>
      </c>
      <c r="AG728" s="93"/>
      <c r="AH728" s="93">
        <v>0</v>
      </c>
      <c r="AI728" s="93">
        <v>0</v>
      </c>
      <c r="AJ728" s="93">
        <v>0</v>
      </c>
      <c r="AK728" s="93">
        <v>0</v>
      </c>
      <c r="AL728" s="93">
        <v>0</v>
      </c>
      <c r="AM728" s="49" t="s">
        <v>5559</v>
      </c>
      <c r="AN728" s="49"/>
      <c r="AO728" s="48" t="str" cm="1">
        <f t="array" ref="AO728">IFERROR(_xlfn.IFS(
AQ728="MPR ISSUE","PDH",
AQ728="BSS Hardware Issue","BSS",
AQ728="Sites strategiques, MLL, Pylone, etc.","ENVTECH",
AQ728="AKTIVCO DEFAUT GE &amp; POWER Cabinet","AKTIVCO",
AQ728="AKTIVCO Coupure ENEO &amp; Baisse de tension","AKTIVCO GRID ONLY",
AQ728="Coupure ENEO &amp; Baisse de tension","IHS GRID ONLY",
AQ728="Defaut GE &amp; POWER Cabinet","IHS",
AQ728="Sharing","Partners",
AQ728="Sites strategiques &amp; DataCenter","SST &amp; DC",
AQ728="Exclu","Exclu",
AQ728="SAT","SAT",
AQ728="SPARE-ISSUE","SPARE-ISSUE",
AQ728="Fiber CAmtel","TRANS_FO_CAMTEL",
AQ728="Fiber AOF","Fiber AOF",
AQ728="Projet OCM (HUAWEI)","TRAVAUX-HUAWEI",
AQ728="Projet OCM (NOKIA)","TRAVAUX-NOKIA",
AQ728="ACCESS-ISSUE","ACCESS-ISSUE",
AQ728="Projet OCM (ZTE, NOKIA, autres projets)","TRAVAUX OCM",
AQ728="No root CAuse","No root cause",
AQ728="ODU HS","PDH",
AQ728="IP &amp; VLAN","PDH",
AQ728="Warehouse HUAWEI","SPARE-ISSUE",
AQ728="SPARE-HS","SPARE-ISSUE",
AQ728="Power Telco","BSS",AQ728="no impacts","no impacts"
),"")</f>
        <v>No root cause</v>
      </c>
      <c r="AP728" s="48" t="str" cm="1">
        <f t="array" ref="AP728">IFERROR(_xlfn.IFS(
AQ728="MPR ISSUE","TX ISSUE",
AQ728="BSS Hardware Issue","RAN ISSUE",
AQ728="Sites strategiques, MLL, Pylone, etc.","ENVTECH",
AQ728="AKTIVCO DEFAUT GE &amp; POWER Cabinet","POWER ISSUE",
AQ728="AKTIVCO Coupure ENEO &amp; Baisse de tension","POWER ISSUE",
AQ728="Coupure ENEO &amp; Baisse de tension","POWER ISSUE",
AQ728="Defaut GE &amp; POWER Cabinet","POWER ISSUE",
AQ728="Sharing","POWER ISSUE",
AQ728="Sites strategiques &amp; DataCenter","POWER ISSUE",
AQ728="Exclu","Exclu",
AQ728="SAT","TX ISSUE",
AQ728="SPARE-ISSUE","SPARE-ISSUE",
AQ728="Fiber CAmtel","TX ISSUE",
AQ728="Fiber AOF","TX ISSUE",
AQ728="Projet OCM (HUAWEI)","TRAVAUX-HUAWEI",
AQ728="Projet OCM (NOKIA)","TRAVAUX -NOKIA",
AQ728="ACCESS-ISSUE","ACCESS-ISSUE",
AQ728="Projet OCM (ZTE, NOKIA, autres projets)","TRAVAUX OCM",
AQ728="No root CAuse","No root cause",
AQ728="ODU HS","TX ISSUE",
AQ728="IP &amp; VLAN","TX ISSUE",
AQ728="Warehouse HUAWEI","SPARE-ISSUE",
AQ728="SPARE-HS","SPARE-ISSUE",
AQ728="Power Telco","RAN ISSUE",AQ728="no impacts","no impacts"
),"")</f>
        <v>No root cause</v>
      </c>
      <c r="AQ728" s="126" t="s">
        <v>5344</v>
      </c>
      <c r="AR728" s="48" t="str" cm="1">
        <f t="array" ref="AR728">IFERROR(_xlfn.IFS(
AQ728="MPR ISSUE","ACTIVE",
AQ728="BSS Hardware Issue","ACTIVE",
AQ728="Sites strategiques, MLL, Pylone, etc.","PASSIVE",
AQ728="AKTIVCO DEFAUT GE &amp; POWER Cabinet","PASSIVE",
AQ728="AKTIVCO Coupure ENEO &amp; Baisse de tension","PASSIVE",
AQ728="Coupure ENEO &amp; Baisse de tension","PASSIVE",
AQ728="Defaut GE &amp; POWER Cabinet","PASSIVE",
AQ728="Sharing","PASSIVE",
AQ728="Sites strategiques &amp; DataCenter","PASSIVE",
AQ728="Exclu","Exclu",
AQ728="SAT","ACTIVE",
AQ728="SPARE-ISSUE","SPARE-ISSUE",
AQ728="Fiber CAmtel","ACTIVE",
AQ728="Fiber AOF","ACTIVE",
AQ728="Projet OCM (HUAWEI)","PLANNED WORKS",
AQ728="Projet OCM (NOKIA)","PLANNED WORKS",
AQ728="ACCESS-ISSUE","ACCESS-ISSUE",
AQ728="Projet OCM (ZTE, NOKIA, autres projets)","PLANNED WORKS",
AQ728="No root CAuse","No root cause",
AQ728="ODU HS","ACTIVE",
AQ728="IP &amp; VLAN","ACTIVE",
AQ728="Warehouse HUAWEI","SPARE-ISSUE",
AQ728="SPARE-HS","SPARE-ISSUE",
AQ728="Power Telco","ACTIVE", AQ728="no impacts","no impacts"
),"")</f>
        <v>No root cause</v>
      </c>
      <c r="AS728" s="92" t="s">
        <v>5537</v>
      </c>
      <c r="AT728" s="98" t="s">
        <v>1609</v>
      </c>
      <c r="AV728" s="17" t="s">
        <v>5537</v>
      </c>
      <c r="AW728" s="7" t="s">
        <v>5537</v>
      </c>
      <c r="AX728" s="6" t="s">
        <v>5537</v>
      </c>
      <c r="AY728" s="7"/>
      <c r="AZ728" s="3" t="s">
        <v>5537</v>
      </c>
      <c r="BA728" s="18" t="s">
        <v>5537</v>
      </c>
      <c r="BB728" s="18" t="s">
        <v>5537</v>
      </c>
      <c r="BC728" s="18" t="s">
        <v>5537</v>
      </c>
      <c r="BD728" s="18" t="s">
        <v>5537</v>
      </c>
      <c r="BE728" s="18" t="s">
        <v>5537</v>
      </c>
      <c r="BF728" s="18" t="s">
        <v>5537</v>
      </c>
      <c r="BG728" s="18" t="s">
        <v>5537</v>
      </c>
      <c r="BH728" s="18" t="s">
        <v>5537</v>
      </c>
      <c r="BI728" s="18" t="s">
        <v>5537</v>
      </c>
      <c r="BJ728" s="18" t="s">
        <v>5537</v>
      </c>
      <c r="BK728" s="18" t="s">
        <v>5537</v>
      </c>
      <c r="BL728" s="9" t="s">
        <v>5537</v>
      </c>
      <c r="BM728" s="14" t="s">
        <v>5537</v>
      </c>
      <c r="BN728" s="14" t="s">
        <v>5537</v>
      </c>
      <c r="BO728" s="14" t="str">
        <f>_xlfn.XLOOKUP(B728,'[4]cell downs 18042026 17h'!$B:$B,'[4]cell downs 18042026 17h'!$B:$B,"")</f>
        <v/>
      </c>
      <c r="BP728" s="14" t="str">
        <f>_xlfn.XLOOKUP(B728,'[5]Cells Huawei 19042026 15h'!$B:$B,'[5]Cells Huawei 19042026 15h'!$B:$B,"")</f>
        <v/>
      </c>
      <c r="BQ728" s="9" t="str">
        <f>_xlfn.XLOOKUP(B728,'[6]cells down 19042026 9H40'!$B:$B,'[6]cells down 19042026 9H40'!$B:$B,"")</f>
        <v/>
      </c>
      <c r="BR728" s="9" t="s">
        <v>1609</v>
      </c>
      <c r="BS728" s="9" t="s">
        <v>5537</v>
      </c>
      <c r="BT728" s="108"/>
    </row>
    <row r="729" spans="1:72" s="9" customFormat="1" x14ac:dyDescent="0.35">
      <c r="A729" s="1" t="s">
        <v>1066</v>
      </c>
      <c r="B729" s="8" t="s">
        <v>1067</v>
      </c>
      <c r="C729" s="3" t="str">
        <f>_xlfn.XLOOKUP(B729,'[1]daily break down'!$D:$D,'[1]daily break down'!$E:$E,"")</f>
        <v>OUEST</v>
      </c>
      <c r="D729" s="1" t="s">
        <v>11</v>
      </c>
      <c r="E729" s="1" t="s">
        <v>12</v>
      </c>
      <c r="F729" s="3" t="s">
        <v>102</v>
      </c>
      <c r="G729" s="1" t="s">
        <v>1068</v>
      </c>
      <c r="H729" s="33" t="str">
        <f>_xlfn.XLOOKUP(B729,[2]CALCULATION!$B:$B,[2]CALCULATION!$H:$H,"")</f>
        <v>NOKIA</v>
      </c>
      <c r="I729" s="28">
        <v>2.8536125307835631E-3</v>
      </c>
      <c r="J729" s="28">
        <v>0</v>
      </c>
      <c r="K729" s="28">
        <v>0</v>
      </c>
      <c r="L729" s="28">
        <v>0</v>
      </c>
      <c r="M729" s="28">
        <v>4.1020680130009011E-3</v>
      </c>
      <c r="N729" s="28">
        <v>3.745366446653384E-3</v>
      </c>
      <c r="O729" s="28">
        <v>5.3505234952189234E-3</v>
      </c>
      <c r="P729" s="28">
        <v>7.0448559353711729E-3</v>
      </c>
      <c r="Q729" s="28">
        <v>3.5670156634794539E-3</v>
      </c>
      <c r="R729" s="28">
        <v>0</v>
      </c>
      <c r="S729" s="93">
        <v>0</v>
      </c>
      <c r="T729" s="93">
        <f>_xlfn.XLOOKUP(B729,'[3]Nur des jours'!$B:$B,'[3]Nur des jours'!$U:$U,"")</f>
        <v>1.0344345424089817E-2</v>
      </c>
      <c r="U729" s="93">
        <v>3.4778402718925743E-3</v>
      </c>
      <c r="V729" s="93">
        <v>0</v>
      </c>
      <c r="W729" s="93">
        <v>1.0344345424089817E-2</v>
      </c>
      <c r="X729" s="93">
        <v>5.7072250615666136E-3</v>
      </c>
      <c r="Y729" s="93">
        <v>2.9427879223704423E-3</v>
      </c>
      <c r="Z729" s="93">
        <v>0</v>
      </c>
      <c r="AA729" s="93">
        <v>0</v>
      </c>
      <c r="AB729" s="93">
        <v>0</v>
      </c>
      <c r="AC729" s="93">
        <f>_xlfn.XLOOKUP(B729,'[3]Nur des jours'!$B:$B,'[3]Nur des jours'!$N:$N,"")</f>
        <v>0</v>
      </c>
      <c r="AD729" s="93">
        <v>0</v>
      </c>
      <c r="AE729" s="93">
        <v>0</v>
      </c>
      <c r="AF729" s="93">
        <v>0.13074895914482917</v>
      </c>
      <c r="AG729" s="93"/>
      <c r="AH729" s="93">
        <v>0</v>
      </c>
      <c r="AI729" s="93">
        <v>0</v>
      </c>
      <c r="AJ729" s="93">
        <v>0</v>
      </c>
      <c r="AK729" s="93">
        <v>0</v>
      </c>
      <c r="AL729" s="93">
        <v>0</v>
      </c>
      <c r="AM729" s="49" t="s">
        <v>5559</v>
      </c>
      <c r="AN729" s="49"/>
      <c r="AO729" s="48" t="str" cm="1">
        <f t="array" ref="AO729">IFERROR(_xlfn.IFS(
AQ729="MPR ISSUE","PDH",
AQ729="BSS Hardware Issue","BSS",
AQ729="Sites strategiques, MLL, Pylone, etc.","ENVTECH",
AQ729="AKTIVCO DEFAUT GE &amp; POWER Cabinet","AKTIVCO",
AQ729="AKTIVCO Coupure ENEO &amp; Baisse de tension","AKTIVCO GRID ONLY",
AQ729="Coupure ENEO &amp; Baisse de tension","IHS GRID ONLY",
AQ729="Defaut GE &amp; POWER Cabinet","IHS",
AQ729="Sharing","Partners",
AQ729="Sites strategiques &amp; DataCenter","SST &amp; DC",
AQ729="Exclu","Exclu",
AQ729="SAT","SAT",
AQ729="SPARE-ISSUE","SPARE-ISSUE",
AQ729="Fiber CAmtel","TRANS_FO_CAMTEL",
AQ729="Fiber AOF","Fiber AOF",
AQ729="Projet OCM (HUAWEI)","TRAVAUX-HUAWEI",
AQ729="Projet OCM (NOKIA)","TRAVAUX-NOKIA",
AQ729="ACCESS-ISSUE","ACCESS-ISSUE",
AQ729="Projet OCM (ZTE, NOKIA, autres projets)","TRAVAUX OCM",
AQ729="No root CAuse","No root cause",
AQ729="ODU HS","PDH",
AQ729="IP &amp; VLAN","PDH",
AQ729="Warehouse HUAWEI","SPARE-ISSUE",
AQ729="SPARE-HS","SPARE-ISSUE",
AQ729="Power Telco","BSS",AQ729="no impacts","no impacts"
),"")</f>
        <v>No root cause</v>
      </c>
      <c r="AP729" s="48" t="str" cm="1">
        <f t="array" ref="AP729">IFERROR(_xlfn.IFS(
AQ729="MPR ISSUE","TX ISSUE",
AQ729="BSS Hardware Issue","RAN ISSUE",
AQ729="Sites strategiques, MLL, Pylone, etc.","ENVTECH",
AQ729="AKTIVCO DEFAUT GE &amp; POWER Cabinet","POWER ISSUE",
AQ729="AKTIVCO Coupure ENEO &amp; Baisse de tension","POWER ISSUE",
AQ729="Coupure ENEO &amp; Baisse de tension","POWER ISSUE",
AQ729="Defaut GE &amp; POWER Cabinet","POWER ISSUE",
AQ729="Sharing","POWER ISSUE",
AQ729="Sites strategiques &amp; DataCenter","POWER ISSUE",
AQ729="Exclu","Exclu",
AQ729="SAT","TX ISSUE",
AQ729="SPARE-ISSUE","SPARE-ISSUE",
AQ729="Fiber CAmtel","TX ISSUE",
AQ729="Fiber AOF","TX ISSUE",
AQ729="Projet OCM (HUAWEI)","TRAVAUX-HUAWEI",
AQ729="Projet OCM (NOKIA)","TRAVAUX -NOKIA",
AQ729="ACCESS-ISSUE","ACCESS-ISSUE",
AQ729="Projet OCM (ZTE, NOKIA, autres projets)","TRAVAUX OCM",
AQ729="No root CAuse","No root cause",
AQ729="ODU HS","TX ISSUE",
AQ729="IP &amp; VLAN","TX ISSUE",
AQ729="Warehouse HUAWEI","SPARE-ISSUE",
AQ729="SPARE-HS","SPARE-ISSUE",
AQ729="Power Telco","RAN ISSUE",AQ729="no impacts","no impacts"
),"")</f>
        <v>No root cause</v>
      </c>
      <c r="AQ729" s="126" t="s">
        <v>5344</v>
      </c>
      <c r="AR729" s="48" t="str" cm="1">
        <f t="array" ref="AR729">IFERROR(_xlfn.IFS(
AQ729="MPR ISSUE","ACTIVE",
AQ729="BSS Hardware Issue","ACTIVE",
AQ729="Sites strategiques, MLL, Pylone, etc.","PASSIVE",
AQ729="AKTIVCO DEFAUT GE &amp; POWER Cabinet","PASSIVE",
AQ729="AKTIVCO Coupure ENEO &amp; Baisse de tension","PASSIVE",
AQ729="Coupure ENEO &amp; Baisse de tension","PASSIVE",
AQ729="Defaut GE &amp; POWER Cabinet","PASSIVE",
AQ729="Sharing","PASSIVE",
AQ729="Sites strategiques &amp; DataCenter","PASSIVE",
AQ729="Exclu","Exclu",
AQ729="SAT","ACTIVE",
AQ729="SPARE-ISSUE","SPARE-ISSUE",
AQ729="Fiber CAmtel","ACTIVE",
AQ729="Fiber AOF","ACTIVE",
AQ729="Projet OCM (HUAWEI)","PLANNED WORKS",
AQ729="Projet OCM (NOKIA)","PLANNED WORKS",
AQ729="ACCESS-ISSUE","ACCESS-ISSUE",
AQ729="Projet OCM (ZTE, NOKIA, autres projets)","PLANNED WORKS",
AQ729="No root CAuse","No root cause",
AQ729="ODU HS","ACTIVE",
AQ729="IP &amp; VLAN","ACTIVE",
AQ729="Warehouse HUAWEI","SPARE-ISSUE",
AQ729="SPARE-HS","SPARE-ISSUE",
AQ729="Power Telco","ACTIVE", AQ729="no impacts","no impacts"
),"")</f>
        <v>No root cause</v>
      </c>
      <c r="AS729" s="92" t="s">
        <v>5537</v>
      </c>
      <c r="AT729" s="98" t="s">
        <v>1067</v>
      </c>
      <c r="AV729" s="17" t="s">
        <v>5537</v>
      </c>
      <c r="AW729" s="7" t="s">
        <v>5537</v>
      </c>
      <c r="AX729" s="6" t="s">
        <v>5537</v>
      </c>
      <c r="AY729" s="7"/>
      <c r="AZ729" s="3" t="s">
        <v>5537</v>
      </c>
      <c r="BA729" s="18" t="s">
        <v>5537</v>
      </c>
      <c r="BB729" s="18" t="s">
        <v>5537</v>
      </c>
      <c r="BC729" s="18" t="s">
        <v>5537</v>
      </c>
      <c r="BD729" s="18" t="s">
        <v>5537</v>
      </c>
      <c r="BE729" s="18" t="s">
        <v>5537</v>
      </c>
      <c r="BF729" s="18" t="s">
        <v>5537</v>
      </c>
      <c r="BG729" s="18" t="s">
        <v>5537</v>
      </c>
      <c r="BH729" s="18" t="s">
        <v>5537</v>
      </c>
      <c r="BI729" s="18" t="s">
        <v>5537</v>
      </c>
      <c r="BJ729" s="18" t="s">
        <v>5537</v>
      </c>
      <c r="BK729" s="18" t="s">
        <v>5537</v>
      </c>
      <c r="BL729" s="9" t="s">
        <v>5537</v>
      </c>
      <c r="BM729" s="14" t="s">
        <v>5537</v>
      </c>
      <c r="BN729" s="14" t="s">
        <v>5537</v>
      </c>
      <c r="BO729" s="14" t="str">
        <f>_xlfn.XLOOKUP(B729,'[4]cell downs 18042026 17h'!$B:$B,'[4]cell downs 18042026 17h'!$B:$B,"")</f>
        <v/>
      </c>
      <c r="BP729" s="14" t="str">
        <f>_xlfn.XLOOKUP(B729,'[5]Cells Huawei 19042026 15h'!$B:$B,'[5]Cells Huawei 19042026 15h'!$B:$B,"")</f>
        <v/>
      </c>
      <c r="BQ729" s="9" t="str">
        <f>_xlfn.XLOOKUP(B729,'[6]cells down 19042026 9H40'!$B:$B,'[6]cells down 19042026 9H40'!$B:$B,"")</f>
        <v/>
      </c>
      <c r="BR729" s="9" t="s">
        <v>1067</v>
      </c>
      <c r="BS729" s="9" t="s">
        <v>5537</v>
      </c>
      <c r="BT729" s="108"/>
    </row>
    <row r="730" spans="1:72" s="9" customFormat="1" x14ac:dyDescent="0.35">
      <c r="A730" s="1" t="s">
        <v>3271</v>
      </c>
      <c r="B730" s="8" t="s">
        <v>3272</v>
      </c>
      <c r="C730" s="3" t="str">
        <f>_xlfn.XLOOKUP(B730,'[1]daily break down'!$D:$D,'[1]daily break down'!$E:$E,"")</f>
        <v>LITTORAL</v>
      </c>
      <c r="D730" s="1" t="s">
        <v>11</v>
      </c>
      <c r="E730" s="1" t="s">
        <v>12</v>
      </c>
      <c r="F730" s="3" t="s">
        <v>31</v>
      </c>
      <c r="G730" s="1" t="s">
        <v>354</v>
      </c>
      <c r="H730" s="34" t="str">
        <f>_xlfn.XLOOKUP(B730,[2]CALCULATION!$B:$B,[2]CALCULATION!$H:$H,"")</f>
        <v>ZTE</v>
      </c>
      <c r="I730" s="28">
        <v>4.4000743366064263</v>
      </c>
      <c r="J730" s="28">
        <v>0</v>
      </c>
      <c r="K730" s="28">
        <v>0</v>
      </c>
      <c r="L730" s="28">
        <v>0</v>
      </c>
      <c r="M730" s="28">
        <v>0</v>
      </c>
      <c r="N730" s="28">
        <v>0</v>
      </c>
      <c r="O730" s="28">
        <v>0</v>
      </c>
      <c r="P730" s="28">
        <v>3.3426860484029746</v>
      </c>
      <c r="Q730" s="28">
        <v>1.909691010835165</v>
      </c>
      <c r="R730" s="28">
        <v>0</v>
      </c>
      <c r="S730" s="93">
        <v>0</v>
      </c>
      <c r="T730" s="93">
        <f>_xlfn.XLOOKUP(B730,'[3]Nur des jours'!$B:$B,'[3]Nur des jours'!$U:$U,"")</f>
        <v>0</v>
      </c>
      <c r="U730" s="93">
        <v>0</v>
      </c>
      <c r="V730" s="93">
        <v>0</v>
      </c>
      <c r="W730" s="93">
        <v>0</v>
      </c>
      <c r="X730" s="93">
        <v>0</v>
      </c>
      <c r="Y730" s="93">
        <v>0</v>
      </c>
      <c r="Z730" s="93">
        <v>0</v>
      </c>
      <c r="AA730" s="93">
        <v>0</v>
      </c>
      <c r="AB730" s="93">
        <v>0</v>
      </c>
      <c r="AC730" s="93">
        <f>_xlfn.XLOOKUP(B730,'[3]Nur des jours'!$B:$B,'[3]Nur des jours'!$N:$N,"")</f>
        <v>0</v>
      </c>
      <c r="AD730" s="93">
        <v>0</v>
      </c>
      <c r="AE730" s="93">
        <v>0</v>
      </c>
      <c r="AF730" s="93">
        <v>0.12787751153572979</v>
      </c>
      <c r="AG730" s="93"/>
      <c r="AH730" s="93">
        <v>0</v>
      </c>
      <c r="AI730" s="93">
        <v>0</v>
      </c>
      <c r="AJ730" s="93">
        <v>0</v>
      </c>
      <c r="AK730" s="93">
        <v>0</v>
      </c>
      <c r="AL730" s="93">
        <v>0</v>
      </c>
      <c r="AM730" s="49" t="s">
        <v>5559</v>
      </c>
      <c r="AN730" s="49"/>
      <c r="AO730" s="48" t="str" cm="1">
        <f t="array" ref="AO730">IFERROR(_xlfn.IFS(
AQ730="MPR ISSUE","PDH",
AQ730="BSS Hardware Issue","BSS",
AQ730="Sites strategiques, MLL, Pylone, etc.","ENVTECH",
AQ730="AKTIVCO DEFAUT GE &amp; POWER Cabinet","AKTIVCO",
AQ730="AKTIVCO Coupure ENEO &amp; Baisse de tension","AKTIVCO GRID ONLY",
AQ730="Coupure ENEO &amp; Baisse de tension","IHS GRID ONLY",
AQ730="Defaut GE &amp; POWER Cabinet","IHS",
AQ730="Sharing","Partners",
AQ730="Sites strategiques &amp; DataCenter","SST &amp; DC",
AQ730="Exclu","Exclu",
AQ730="SAT","SAT",
AQ730="SPARE-ISSUE","SPARE-ISSUE",
AQ730="Fiber CAmtel","TRANS_FO_CAMTEL",
AQ730="Fiber AOF","Fiber AOF",
AQ730="Projet OCM (HUAWEI)","TRAVAUX-HUAWEI",
AQ730="Projet OCM (NOKIA)","TRAVAUX-NOKIA",
AQ730="ACCESS-ISSUE","ACCESS-ISSUE",
AQ730="Projet OCM (ZTE, NOKIA, autres projets)","TRAVAUX OCM",
AQ730="No root CAuse","No root cause",
AQ730="ODU HS","PDH",
AQ730="IP &amp; VLAN","PDH",
AQ730="Warehouse HUAWEI","SPARE-ISSUE",
AQ730="SPARE-HS","SPARE-ISSUE",
AQ730="Power Telco","BSS",AQ730="no impacts","no impacts"
),"")</f>
        <v>No root cause</v>
      </c>
      <c r="AP730" s="48" t="str" cm="1">
        <f t="array" ref="AP730">IFERROR(_xlfn.IFS(
AQ730="MPR ISSUE","TX ISSUE",
AQ730="BSS Hardware Issue","RAN ISSUE",
AQ730="Sites strategiques, MLL, Pylone, etc.","ENVTECH",
AQ730="AKTIVCO DEFAUT GE &amp; POWER Cabinet","POWER ISSUE",
AQ730="AKTIVCO Coupure ENEO &amp; Baisse de tension","POWER ISSUE",
AQ730="Coupure ENEO &amp; Baisse de tension","POWER ISSUE",
AQ730="Defaut GE &amp; POWER Cabinet","POWER ISSUE",
AQ730="Sharing","POWER ISSUE",
AQ730="Sites strategiques &amp; DataCenter","POWER ISSUE",
AQ730="Exclu","Exclu",
AQ730="SAT","TX ISSUE",
AQ730="SPARE-ISSUE","SPARE-ISSUE",
AQ730="Fiber CAmtel","TX ISSUE",
AQ730="Fiber AOF","TX ISSUE",
AQ730="Projet OCM (HUAWEI)","TRAVAUX-HUAWEI",
AQ730="Projet OCM (NOKIA)","TRAVAUX -NOKIA",
AQ730="ACCESS-ISSUE","ACCESS-ISSUE",
AQ730="Projet OCM (ZTE, NOKIA, autres projets)","TRAVAUX OCM",
AQ730="No root CAuse","No root cause",
AQ730="ODU HS","TX ISSUE",
AQ730="IP &amp; VLAN","TX ISSUE",
AQ730="Warehouse HUAWEI","SPARE-ISSUE",
AQ730="SPARE-HS","SPARE-ISSUE",
AQ730="Power Telco","RAN ISSUE",AQ730="no impacts","no impacts"
),"")</f>
        <v>No root cause</v>
      </c>
      <c r="AQ730" s="126" t="s">
        <v>5344</v>
      </c>
      <c r="AR730" s="48" t="str" cm="1">
        <f t="array" ref="AR730">IFERROR(_xlfn.IFS(
AQ730="MPR ISSUE","ACTIVE",
AQ730="BSS Hardware Issue","ACTIVE",
AQ730="Sites strategiques, MLL, Pylone, etc.","PASSIVE",
AQ730="AKTIVCO DEFAUT GE &amp; POWER Cabinet","PASSIVE",
AQ730="AKTIVCO Coupure ENEO &amp; Baisse de tension","PASSIVE",
AQ730="Coupure ENEO &amp; Baisse de tension","PASSIVE",
AQ730="Defaut GE &amp; POWER Cabinet","PASSIVE",
AQ730="Sharing","PASSIVE",
AQ730="Sites strategiques &amp; DataCenter","PASSIVE",
AQ730="Exclu","Exclu",
AQ730="SAT","ACTIVE",
AQ730="SPARE-ISSUE","SPARE-ISSUE",
AQ730="Fiber CAmtel","ACTIVE",
AQ730="Fiber AOF","ACTIVE",
AQ730="Projet OCM (HUAWEI)","PLANNED WORKS",
AQ730="Projet OCM (NOKIA)","PLANNED WORKS",
AQ730="ACCESS-ISSUE","ACCESS-ISSUE",
AQ730="Projet OCM (ZTE, NOKIA, autres projets)","PLANNED WORKS",
AQ730="No root CAuse","No root cause",
AQ730="ODU HS","ACTIVE",
AQ730="IP &amp; VLAN","ACTIVE",
AQ730="Warehouse HUAWEI","SPARE-ISSUE",
AQ730="SPARE-HS","SPARE-ISSUE",
AQ730="Power Telco","ACTIVE", AQ730="no impacts","no impacts"
),"")</f>
        <v>No root cause</v>
      </c>
      <c r="AS730" s="92" t="s">
        <v>5537</v>
      </c>
      <c r="AT730" s="98" t="s">
        <v>3272</v>
      </c>
      <c r="AV730" s="17" t="s">
        <v>5537</v>
      </c>
      <c r="AW730" s="7" t="s">
        <v>5537</v>
      </c>
      <c r="AX730" s="6" t="s">
        <v>5537</v>
      </c>
      <c r="AY730" s="7"/>
      <c r="AZ730" s="3" t="s">
        <v>5537</v>
      </c>
      <c r="BA730" s="18" t="s">
        <v>5537</v>
      </c>
      <c r="BB730" s="18" t="s">
        <v>5537</v>
      </c>
      <c r="BC730" s="18" t="s">
        <v>5537</v>
      </c>
      <c r="BD730" s="18" t="s">
        <v>5537</v>
      </c>
      <c r="BE730" s="18" t="s">
        <v>5537</v>
      </c>
      <c r="BF730" s="18" t="s">
        <v>5537</v>
      </c>
      <c r="BG730" s="18" t="s">
        <v>5537</v>
      </c>
      <c r="BH730" s="18" t="s">
        <v>5537</v>
      </c>
      <c r="BI730" s="18" t="s">
        <v>5537</v>
      </c>
      <c r="BJ730" s="18" t="s">
        <v>5537</v>
      </c>
      <c r="BK730" s="18" t="s">
        <v>5537</v>
      </c>
      <c r="BL730" s="9" t="s">
        <v>5537</v>
      </c>
      <c r="BM730" s="14" t="s">
        <v>5537</v>
      </c>
      <c r="BN730" s="14" t="s">
        <v>5537</v>
      </c>
      <c r="BO730" s="14" t="str">
        <f>_xlfn.XLOOKUP(B730,'[4]cell downs 18042026 17h'!$B:$B,'[4]cell downs 18042026 17h'!$B:$B,"")</f>
        <v/>
      </c>
      <c r="BP730" s="14" t="str">
        <f>_xlfn.XLOOKUP(B730,'[5]Cells Huawei 19042026 15h'!$B:$B,'[5]Cells Huawei 19042026 15h'!$B:$B,"")</f>
        <v/>
      </c>
      <c r="BQ730" s="9" t="str">
        <f>_xlfn.XLOOKUP(B730,'[6]cells down 19042026 9H40'!$B:$B,'[6]cells down 19042026 9H40'!$B:$B,"")</f>
        <v/>
      </c>
      <c r="BR730" s="9" t="s">
        <v>3272</v>
      </c>
      <c r="BS730" s="9" t="s">
        <v>5537</v>
      </c>
      <c r="BT730" s="108"/>
    </row>
    <row r="731" spans="1:72" s="9" customFormat="1" x14ac:dyDescent="0.35">
      <c r="A731" s="1" t="s">
        <v>2709</v>
      </c>
      <c r="B731" s="8" t="s">
        <v>2710</v>
      </c>
      <c r="C731" s="3" t="str">
        <f>_xlfn.XLOOKUP(B731,'[1]daily break down'!$D:$D,'[1]daily break down'!$E:$E,"")</f>
        <v>LITTORAL</v>
      </c>
      <c r="D731" s="1"/>
      <c r="E731" s="1"/>
      <c r="F731" s="3" t="s">
        <v>31</v>
      </c>
      <c r="G731" s="1" t="s">
        <v>354</v>
      </c>
      <c r="H731" s="34" t="str">
        <f>_xlfn.XLOOKUP(B731,[2]CALCULATION!$B:$B,[2]CALCULATION!$H:$H,"")</f>
        <v>ZTE</v>
      </c>
      <c r="I731" s="28">
        <v>0</v>
      </c>
      <c r="J731" s="28">
        <v>0</v>
      </c>
      <c r="K731" s="28">
        <v>0</v>
      </c>
      <c r="L731" s="28">
        <v>0</v>
      </c>
      <c r="M731" s="28">
        <v>0</v>
      </c>
      <c r="N731" s="28">
        <v>0</v>
      </c>
      <c r="O731" s="28">
        <v>0</v>
      </c>
      <c r="P731" s="28">
        <v>0</v>
      </c>
      <c r="Q731" s="28">
        <v>4.2804187961750177E-4</v>
      </c>
      <c r="R731" s="28">
        <v>0</v>
      </c>
      <c r="S731" s="93">
        <v>0</v>
      </c>
      <c r="T731" s="93">
        <f>_xlfn.XLOOKUP(B731,'[3]Nur des jours'!$B:$B,'[3]Nur des jours'!$U:$U,"")</f>
        <v>0</v>
      </c>
      <c r="U731" s="93">
        <v>0</v>
      </c>
      <c r="V731" s="93">
        <v>0</v>
      </c>
      <c r="W731" s="93">
        <v>0</v>
      </c>
      <c r="X731" s="93">
        <v>0</v>
      </c>
      <c r="Y731" s="93">
        <v>0</v>
      </c>
      <c r="Z731" s="93">
        <v>0</v>
      </c>
      <c r="AA731" s="93">
        <v>0</v>
      </c>
      <c r="AB731" s="93">
        <v>0</v>
      </c>
      <c r="AC731" s="93">
        <f>_xlfn.XLOOKUP(B731,'[3]Nur des jours'!$B:$B,'[3]Nur des jours'!$N:$N,"")</f>
        <v>0</v>
      </c>
      <c r="AD731" s="93">
        <v>0</v>
      </c>
      <c r="AE731" s="93">
        <v>0</v>
      </c>
      <c r="AF731" s="93">
        <v>0.12750297489106308</v>
      </c>
      <c r="AG731" s="93"/>
      <c r="AH731" s="93">
        <v>0</v>
      </c>
      <c r="AI731" s="93">
        <v>0</v>
      </c>
      <c r="AJ731" s="93">
        <v>0</v>
      </c>
      <c r="AK731" s="93">
        <v>0</v>
      </c>
      <c r="AL731" s="93">
        <v>0</v>
      </c>
      <c r="AM731" s="49" t="s">
        <v>5559</v>
      </c>
      <c r="AN731" s="49"/>
      <c r="AO731" s="48" t="str" cm="1">
        <f t="array" ref="AO731">IFERROR(_xlfn.IFS(
AQ731="MPR ISSUE","PDH",
AQ731="BSS Hardware Issue","BSS",
AQ731="Sites strategiques, MLL, Pylone, etc.","ENVTECH",
AQ731="AKTIVCO DEFAUT GE &amp; POWER Cabinet","AKTIVCO",
AQ731="AKTIVCO Coupure ENEO &amp; Baisse de tension","AKTIVCO GRID ONLY",
AQ731="Coupure ENEO &amp; Baisse de tension","IHS GRID ONLY",
AQ731="Defaut GE &amp; POWER Cabinet","IHS",
AQ731="Sharing","Partners",
AQ731="Sites strategiques &amp; DataCenter","SST &amp; DC",
AQ731="Exclu","Exclu",
AQ731="SAT","SAT",
AQ731="SPARE-ISSUE","SPARE-ISSUE",
AQ731="Fiber CAmtel","TRANS_FO_CAMTEL",
AQ731="Fiber AOF","Fiber AOF",
AQ731="Projet OCM (HUAWEI)","TRAVAUX-HUAWEI",
AQ731="Projet OCM (NOKIA)","TRAVAUX-NOKIA",
AQ731="ACCESS-ISSUE","ACCESS-ISSUE",
AQ731="Projet OCM (ZTE, NOKIA, autres projets)","TRAVAUX OCM",
AQ731="No root CAuse","No root cause",
AQ731="ODU HS","PDH",
AQ731="IP &amp; VLAN","PDH",
AQ731="Warehouse HUAWEI","SPARE-ISSUE",
AQ731="SPARE-HS","SPARE-ISSUE",
AQ731="Power Telco","BSS",AQ731="no impacts","no impacts"
),"")</f>
        <v>No root cause</v>
      </c>
      <c r="AP731" s="48" t="str" cm="1">
        <f t="array" ref="AP731">IFERROR(_xlfn.IFS(
AQ731="MPR ISSUE","TX ISSUE",
AQ731="BSS Hardware Issue","RAN ISSUE",
AQ731="Sites strategiques, MLL, Pylone, etc.","ENVTECH",
AQ731="AKTIVCO DEFAUT GE &amp; POWER Cabinet","POWER ISSUE",
AQ731="AKTIVCO Coupure ENEO &amp; Baisse de tension","POWER ISSUE",
AQ731="Coupure ENEO &amp; Baisse de tension","POWER ISSUE",
AQ731="Defaut GE &amp; POWER Cabinet","POWER ISSUE",
AQ731="Sharing","POWER ISSUE",
AQ731="Sites strategiques &amp; DataCenter","POWER ISSUE",
AQ731="Exclu","Exclu",
AQ731="SAT","TX ISSUE",
AQ731="SPARE-ISSUE","SPARE-ISSUE",
AQ731="Fiber CAmtel","TX ISSUE",
AQ731="Fiber AOF","TX ISSUE",
AQ731="Projet OCM (HUAWEI)","TRAVAUX-HUAWEI",
AQ731="Projet OCM (NOKIA)","TRAVAUX -NOKIA",
AQ731="ACCESS-ISSUE","ACCESS-ISSUE",
AQ731="Projet OCM (ZTE, NOKIA, autres projets)","TRAVAUX OCM",
AQ731="No root CAuse","No root cause",
AQ731="ODU HS","TX ISSUE",
AQ731="IP &amp; VLAN","TX ISSUE",
AQ731="Warehouse HUAWEI","SPARE-ISSUE",
AQ731="SPARE-HS","SPARE-ISSUE",
AQ731="Power Telco","RAN ISSUE",AQ731="no impacts","no impacts"
),"")</f>
        <v>No root cause</v>
      </c>
      <c r="AQ731" s="67" t="s">
        <v>5344</v>
      </c>
      <c r="AR731" s="48" t="str" cm="1">
        <f t="array" ref="AR731">IFERROR(_xlfn.IFS(
AQ731="MPR ISSUE","ACTIVE",
AQ731="BSS Hardware Issue","ACTIVE",
AQ731="Sites strategiques, MLL, Pylone, etc.","PASSIVE",
AQ731="AKTIVCO DEFAUT GE &amp; POWER Cabinet","PASSIVE",
AQ731="AKTIVCO Coupure ENEO &amp; Baisse de tension","PASSIVE",
AQ731="Coupure ENEO &amp; Baisse de tension","PASSIVE",
AQ731="Defaut GE &amp; POWER Cabinet","PASSIVE",
AQ731="Sharing","PASSIVE",
AQ731="Sites strategiques &amp; DataCenter","PASSIVE",
AQ731="Exclu","Exclu",
AQ731="SAT","ACTIVE",
AQ731="SPARE-ISSUE","SPARE-ISSUE",
AQ731="Fiber CAmtel","ACTIVE",
AQ731="Fiber AOF","ACTIVE",
AQ731="Projet OCM (HUAWEI)","PLANNED WORKS",
AQ731="Projet OCM (NOKIA)","PLANNED WORKS",
AQ731="ACCESS-ISSUE","ACCESS-ISSUE",
AQ731="Projet OCM (ZTE, NOKIA, autres projets)","PLANNED WORKS",
AQ731="No root CAuse","No root cause",
AQ731="ODU HS","ACTIVE",
AQ731="IP &amp; VLAN","ACTIVE",
AQ731="Warehouse HUAWEI","SPARE-ISSUE",
AQ731="SPARE-HS","SPARE-ISSUE",
AQ731="Power Telco","ACTIVE", AQ731="no impacts","no impacts"
),"")</f>
        <v>No root cause</v>
      </c>
      <c r="AS731" s="92" t="s">
        <v>5537</v>
      </c>
      <c r="AT731" s="98" t="s">
        <v>2710</v>
      </c>
      <c r="AV731" s="17" t="s">
        <v>5537</v>
      </c>
      <c r="AW731" s="7" t="s">
        <v>5537</v>
      </c>
      <c r="AX731" s="6" t="s">
        <v>5537</v>
      </c>
      <c r="AY731" s="7"/>
      <c r="AZ731" s="3" t="s">
        <v>5537</v>
      </c>
      <c r="BA731" s="18" t="s">
        <v>5537</v>
      </c>
      <c r="BB731" s="18" t="s">
        <v>5537</v>
      </c>
      <c r="BC731" s="18" t="s">
        <v>5537</v>
      </c>
      <c r="BD731" s="18" t="s">
        <v>5537</v>
      </c>
      <c r="BE731" s="18" t="s">
        <v>5537</v>
      </c>
      <c r="BF731" s="18" t="s">
        <v>5537</v>
      </c>
      <c r="BG731" s="18" t="s">
        <v>5537</v>
      </c>
      <c r="BH731" s="18" t="s">
        <v>5537</v>
      </c>
      <c r="BI731" s="18" t="s">
        <v>5537</v>
      </c>
      <c r="BJ731" s="18" t="s">
        <v>5537</v>
      </c>
      <c r="BK731" s="18" t="s">
        <v>5537</v>
      </c>
      <c r="BL731" s="9" t="s">
        <v>5537</v>
      </c>
      <c r="BM731" s="14" t="s">
        <v>5537</v>
      </c>
      <c r="BN731" s="14" t="s">
        <v>5537</v>
      </c>
      <c r="BO731" s="14" t="str">
        <f>_xlfn.XLOOKUP(B731,'[4]cell downs 18042026 17h'!$B:$B,'[4]cell downs 18042026 17h'!$B:$B,"")</f>
        <v/>
      </c>
      <c r="BP731" s="14" t="str">
        <f>_xlfn.XLOOKUP(B731,'[5]Cells Huawei 19042026 15h'!$B:$B,'[5]Cells Huawei 19042026 15h'!$B:$B,"")</f>
        <v/>
      </c>
      <c r="BQ731" s="9" t="str">
        <f>_xlfn.XLOOKUP(B731,'[6]cells down 19042026 9H40'!$B:$B,'[6]cells down 19042026 9H40'!$B:$B,"")</f>
        <v/>
      </c>
      <c r="BR731" s="9" t="s">
        <v>5537</v>
      </c>
      <c r="BS731" s="9" t="s">
        <v>12</v>
      </c>
      <c r="BT731" s="108"/>
    </row>
    <row r="732" spans="1:72" s="9" customFormat="1" x14ac:dyDescent="0.35">
      <c r="A732" s="1" t="s">
        <v>805</v>
      </c>
      <c r="B732" s="8" t="s">
        <v>806</v>
      </c>
      <c r="C732" s="3" t="str">
        <f>_xlfn.XLOOKUP(B732,'[1]daily break down'!$D:$D,'[1]daily break down'!$E:$E,"")</f>
        <v>Douala</v>
      </c>
      <c r="D732" s="1" t="s">
        <v>11</v>
      </c>
      <c r="E732" s="1" t="s">
        <v>12</v>
      </c>
      <c r="F732" s="3" t="s">
        <v>31</v>
      </c>
      <c r="G732" s="1" t="s">
        <v>32</v>
      </c>
      <c r="H732" s="34" t="str">
        <f>_xlfn.XLOOKUP(B732,[2]CALCULATION!$B:$B,[2]CALCULATION!$H:$H,"")</f>
        <v>ZTE</v>
      </c>
      <c r="I732" s="28">
        <v>0</v>
      </c>
      <c r="J732" s="28">
        <v>4.6264193155324602E-2</v>
      </c>
      <c r="K732" s="28">
        <v>0</v>
      </c>
      <c r="L732" s="28">
        <v>0</v>
      </c>
      <c r="M732" s="28">
        <v>0</v>
      </c>
      <c r="N732" s="28">
        <v>0</v>
      </c>
      <c r="O732" s="28">
        <v>0</v>
      </c>
      <c r="P732" s="28">
        <v>0</v>
      </c>
      <c r="Q732" s="28">
        <v>0</v>
      </c>
      <c r="R732" s="28">
        <v>0</v>
      </c>
      <c r="S732" s="93">
        <v>0</v>
      </c>
      <c r="T732" s="93">
        <f>_xlfn.XLOOKUP(B732,'[3]Nur des jours'!$B:$B,'[3]Nur des jours'!$U:$U,"")</f>
        <v>20.782021813014186</v>
      </c>
      <c r="U732" s="93">
        <v>0</v>
      </c>
      <c r="V732" s="93">
        <v>0</v>
      </c>
      <c r="W732" s="93">
        <v>20.782021813014186</v>
      </c>
      <c r="X732" s="93">
        <v>0.16363684356210731</v>
      </c>
      <c r="Y732" s="93">
        <v>0</v>
      </c>
      <c r="Z732" s="93">
        <v>0</v>
      </c>
      <c r="AA732" s="93">
        <v>0</v>
      </c>
      <c r="AB732" s="93">
        <v>0</v>
      </c>
      <c r="AC732" s="93">
        <f>_xlfn.XLOOKUP(B732,'[3]Nur des jours'!$B:$B,'[3]Nur des jours'!$N:$N,"")</f>
        <v>0.28561094417477767</v>
      </c>
      <c r="AD732" s="93">
        <v>0.28561094417477767</v>
      </c>
      <c r="AE732" s="93">
        <v>0</v>
      </c>
      <c r="AF732" s="93">
        <v>0.1214212131848313</v>
      </c>
      <c r="AG732" s="93"/>
      <c r="AH732" s="93">
        <v>0</v>
      </c>
      <c r="AI732" s="93">
        <v>0</v>
      </c>
      <c r="AJ732" s="93">
        <v>0</v>
      </c>
      <c r="AK732" s="93">
        <v>0</v>
      </c>
      <c r="AL732" s="93">
        <v>0</v>
      </c>
      <c r="AM732" s="49" t="s">
        <v>5559</v>
      </c>
      <c r="AN732" s="49"/>
      <c r="AO732" s="48" t="str" cm="1">
        <f t="array" ref="AO732">IFERROR(_xlfn.IFS(
AQ732="MPR ISSUE","PDH",
AQ732="BSS Hardware Issue","BSS",
AQ732="Sites strategiques, MLL, Pylone, etc.","ENVTECH",
AQ732="AKTIVCO DEFAUT GE &amp; POWER Cabinet","AKTIVCO",
AQ732="AKTIVCO Coupure ENEO &amp; Baisse de tension","AKTIVCO GRID ONLY",
AQ732="Coupure ENEO &amp; Baisse de tension","IHS GRID ONLY",
AQ732="Defaut GE &amp; POWER Cabinet","IHS",
AQ732="Sharing","Partners",
AQ732="Sites strategiques &amp; DataCenter","SST &amp; DC",
AQ732="Exclu","Exclu",
AQ732="SAT","SAT",
AQ732="SPARE-ISSUE","SPARE-ISSUE",
AQ732="Fiber CAmtel","TRANS_FO_CAMTEL",
AQ732="Fiber AOF","Fiber AOF",
AQ732="Projet OCM (HUAWEI)","TRAVAUX-HUAWEI",
AQ732="Projet OCM (NOKIA)","TRAVAUX-NOKIA",
AQ732="ACCESS-ISSUE","ACCESS-ISSUE",
AQ732="Projet OCM (ZTE, NOKIA, autres projets)","TRAVAUX OCM",
AQ732="No root CAuse","No root cause",
AQ732="ODU HS","PDH",
AQ732="IP &amp; VLAN","PDH",
AQ732="Warehouse HUAWEI","SPARE-ISSUE",
AQ732="SPARE-HS","SPARE-ISSUE",
AQ732="Power Telco","BSS",AQ732="no impacts","no impacts"
),"")</f>
        <v>No root cause</v>
      </c>
      <c r="AP732" s="48" t="str" cm="1">
        <f t="array" ref="AP732">IFERROR(_xlfn.IFS(
AQ732="MPR ISSUE","TX ISSUE",
AQ732="BSS Hardware Issue","RAN ISSUE",
AQ732="Sites strategiques, MLL, Pylone, etc.","ENVTECH",
AQ732="AKTIVCO DEFAUT GE &amp; POWER Cabinet","POWER ISSUE",
AQ732="AKTIVCO Coupure ENEO &amp; Baisse de tension","POWER ISSUE",
AQ732="Coupure ENEO &amp; Baisse de tension","POWER ISSUE",
AQ732="Defaut GE &amp; POWER Cabinet","POWER ISSUE",
AQ732="Sharing","POWER ISSUE",
AQ732="Sites strategiques &amp; DataCenter","POWER ISSUE",
AQ732="Exclu","Exclu",
AQ732="SAT","TX ISSUE",
AQ732="SPARE-ISSUE","SPARE-ISSUE",
AQ732="Fiber CAmtel","TX ISSUE",
AQ732="Fiber AOF","TX ISSUE",
AQ732="Projet OCM (HUAWEI)","TRAVAUX-HUAWEI",
AQ732="Projet OCM (NOKIA)","TRAVAUX -NOKIA",
AQ732="ACCESS-ISSUE","ACCESS-ISSUE",
AQ732="Projet OCM (ZTE, NOKIA, autres projets)","TRAVAUX OCM",
AQ732="No root CAuse","No root cause",
AQ732="ODU HS","TX ISSUE",
AQ732="IP &amp; VLAN","TX ISSUE",
AQ732="Warehouse HUAWEI","SPARE-ISSUE",
AQ732="SPARE-HS","SPARE-ISSUE",
AQ732="Power Telco","RAN ISSUE",AQ732="no impacts","no impacts"
),"")</f>
        <v>No root cause</v>
      </c>
      <c r="AQ732" s="126" t="s">
        <v>5344</v>
      </c>
      <c r="AR732" s="48" t="str" cm="1">
        <f t="array" ref="AR732">IFERROR(_xlfn.IFS(
AQ732="MPR ISSUE","ACTIVE",
AQ732="BSS Hardware Issue","ACTIVE",
AQ732="Sites strategiques, MLL, Pylone, etc.","PASSIVE",
AQ732="AKTIVCO DEFAUT GE &amp; POWER Cabinet","PASSIVE",
AQ732="AKTIVCO Coupure ENEO &amp; Baisse de tension","PASSIVE",
AQ732="Coupure ENEO &amp; Baisse de tension","PASSIVE",
AQ732="Defaut GE &amp; POWER Cabinet","PASSIVE",
AQ732="Sharing","PASSIVE",
AQ732="Sites strategiques &amp; DataCenter","PASSIVE",
AQ732="Exclu","Exclu",
AQ732="SAT","ACTIVE",
AQ732="SPARE-ISSUE","SPARE-ISSUE",
AQ732="Fiber CAmtel","ACTIVE",
AQ732="Fiber AOF","ACTIVE",
AQ732="Projet OCM (HUAWEI)","PLANNED WORKS",
AQ732="Projet OCM (NOKIA)","PLANNED WORKS",
AQ732="ACCESS-ISSUE","ACCESS-ISSUE",
AQ732="Projet OCM (ZTE, NOKIA, autres projets)","PLANNED WORKS",
AQ732="No root CAuse","No root cause",
AQ732="ODU HS","ACTIVE",
AQ732="IP &amp; VLAN","ACTIVE",
AQ732="Warehouse HUAWEI","SPARE-ISSUE",
AQ732="SPARE-HS","SPARE-ISSUE",
AQ732="Power Telco","ACTIVE", AQ732="no impacts","no impacts"
),"")</f>
        <v>No root cause</v>
      </c>
      <c r="AS732" s="92" t="s">
        <v>5537</v>
      </c>
      <c r="AT732" s="98" t="s">
        <v>806</v>
      </c>
      <c r="AV732" s="17" t="s">
        <v>5537</v>
      </c>
      <c r="AW732" s="7" t="s">
        <v>5537</v>
      </c>
      <c r="AX732" s="6" t="s">
        <v>5537</v>
      </c>
      <c r="AY732" s="7"/>
      <c r="AZ732" s="3" t="s">
        <v>5537</v>
      </c>
      <c r="BA732" s="18" t="s">
        <v>5537</v>
      </c>
      <c r="BB732" s="18" t="s">
        <v>5537</v>
      </c>
      <c r="BC732" s="18" t="s">
        <v>5537</v>
      </c>
      <c r="BD732" s="18" t="s">
        <v>5537</v>
      </c>
      <c r="BE732" s="18" t="s">
        <v>5537</v>
      </c>
      <c r="BF732" s="18" t="s">
        <v>5537</v>
      </c>
      <c r="BG732" s="18" t="s">
        <v>5537</v>
      </c>
      <c r="BH732" s="18" t="s">
        <v>5537</v>
      </c>
      <c r="BI732" s="18" t="s">
        <v>5537</v>
      </c>
      <c r="BJ732" s="18" t="s">
        <v>5537</v>
      </c>
      <c r="BK732" s="18" t="s">
        <v>5537</v>
      </c>
      <c r="BL732" s="9" t="s">
        <v>5537</v>
      </c>
      <c r="BM732" s="14" t="s">
        <v>5537</v>
      </c>
      <c r="BN732" s="14" t="s">
        <v>5537</v>
      </c>
      <c r="BO732" s="14" t="str">
        <f>_xlfn.XLOOKUP(B732,'[4]cell downs 18042026 17h'!$B:$B,'[4]cell downs 18042026 17h'!$B:$B,"")</f>
        <v/>
      </c>
      <c r="BP732" s="14" t="str">
        <f>_xlfn.XLOOKUP(B732,'[5]Cells Huawei 19042026 15h'!$B:$B,'[5]Cells Huawei 19042026 15h'!$B:$B,"")</f>
        <v/>
      </c>
      <c r="BQ732" s="9" t="str">
        <f>_xlfn.XLOOKUP(B732,'[6]cells down 19042026 9H40'!$B:$B,'[6]cells down 19042026 9H40'!$B:$B,"")</f>
        <v/>
      </c>
      <c r="BR732" s="9" t="s">
        <v>806</v>
      </c>
      <c r="BS732" s="9" t="s">
        <v>5537</v>
      </c>
      <c r="BT732" s="108"/>
    </row>
    <row r="733" spans="1:72" s="9" customFormat="1" x14ac:dyDescent="0.35">
      <c r="A733" s="1" t="s">
        <v>1889</v>
      </c>
      <c r="B733" s="8" t="s">
        <v>1890</v>
      </c>
      <c r="C733" s="3" t="str">
        <f>_xlfn.XLOOKUP(B733,'[1]daily break down'!$D:$D,'[1]daily break down'!$E:$E,"")</f>
        <v>Douala</v>
      </c>
      <c r="D733" s="1" t="s">
        <v>11</v>
      </c>
      <c r="E733" s="1" t="s">
        <v>12</v>
      </c>
      <c r="F733" s="3" t="s">
        <v>31</v>
      </c>
      <c r="G733" s="1" t="s">
        <v>32</v>
      </c>
      <c r="H733" s="34" t="str">
        <f>_xlfn.XLOOKUP(B733,[2]CALCULATION!$B:$B,[2]CALCULATION!$H:$H,"")</f>
        <v>ZTE</v>
      </c>
      <c r="I733" s="28">
        <v>0</v>
      </c>
      <c r="J733" s="28">
        <v>3.8345418382401204E-3</v>
      </c>
      <c r="K733" s="28">
        <v>0</v>
      </c>
      <c r="L733" s="28">
        <v>0</v>
      </c>
      <c r="M733" s="28">
        <v>5.7896860465928885E-17</v>
      </c>
      <c r="N733" s="28">
        <v>2.5147460427529101E-3</v>
      </c>
      <c r="O733" s="28">
        <v>0</v>
      </c>
      <c r="P733" s="28">
        <v>5.7896860465928885E-17</v>
      </c>
      <c r="Q733" s="28">
        <v>21.021404234190275</v>
      </c>
      <c r="R733" s="28">
        <v>0</v>
      </c>
      <c r="S733" s="93">
        <v>0</v>
      </c>
      <c r="T733" s="93">
        <f>_xlfn.XLOOKUP(B733,'[3]Nur des jours'!$B:$B,'[3]Nur des jours'!$U:$U,"")</f>
        <v>13.665183501553791</v>
      </c>
      <c r="U733" s="93">
        <v>11.725672239771937</v>
      </c>
      <c r="V733" s="93">
        <v>4.62531354067682</v>
      </c>
      <c r="W733" s="93">
        <v>13.665183501553791</v>
      </c>
      <c r="X733" s="93">
        <v>0</v>
      </c>
      <c r="Y733" s="93">
        <v>0</v>
      </c>
      <c r="Z733" s="93">
        <v>0</v>
      </c>
      <c r="AA733" s="93">
        <v>0</v>
      </c>
      <c r="AB733" s="93">
        <v>0</v>
      </c>
      <c r="AC733" s="93">
        <f>_xlfn.XLOOKUP(B733,'[3]Nur des jours'!$B:$B,'[3]Nur des jours'!$N:$N,"")</f>
        <v>0</v>
      </c>
      <c r="AD733" s="93">
        <v>0</v>
      </c>
      <c r="AE733" s="93">
        <v>0</v>
      </c>
      <c r="AF733" s="93">
        <v>9.9894273655734472E-2</v>
      </c>
      <c r="AG733" s="93"/>
      <c r="AH733" s="93">
        <v>0</v>
      </c>
      <c r="AI733" s="93">
        <v>0</v>
      </c>
      <c r="AJ733" s="93">
        <v>0</v>
      </c>
      <c r="AK733" s="93">
        <v>0</v>
      </c>
      <c r="AL733" s="93">
        <v>0</v>
      </c>
      <c r="AM733" s="49" t="s">
        <v>5559</v>
      </c>
      <c r="AN733" s="49"/>
      <c r="AO733" s="48" t="str" cm="1">
        <f t="array" ref="AO733">IFERROR(_xlfn.IFS(
AQ733="MPR ISSUE","PDH",
AQ733="BSS Hardware Issue","BSS",
AQ733="Sites strategiques, MLL, Pylone, etc.","ENVTECH",
AQ733="AKTIVCO DEFAUT GE &amp; POWER Cabinet","AKTIVCO",
AQ733="AKTIVCO Coupure ENEO &amp; Baisse de tension","AKTIVCO GRID ONLY",
AQ733="Coupure ENEO &amp; Baisse de tension","IHS GRID ONLY",
AQ733="Defaut GE &amp; POWER Cabinet","IHS",
AQ733="Sharing","Partners",
AQ733="Sites strategiques &amp; DataCenter","SST &amp; DC",
AQ733="Exclu","Exclu",
AQ733="SAT","SAT",
AQ733="SPARE-ISSUE","SPARE-ISSUE",
AQ733="Fiber CAmtel","TRANS_FO_CAMTEL",
AQ733="Fiber AOF","Fiber AOF",
AQ733="Projet OCM (HUAWEI)","TRAVAUX-HUAWEI",
AQ733="Projet OCM (NOKIA)","TRAVAUX-NOKIA",
AQ733="ACCESS-ISSUE","ACCESS-ISSUE",
AQ733="Projet OCM (ZTE, NOKIA, autres projets)","TRAVAUX OCM",
AQ733="No root CAuse","No root cause",
AQ733="ODU HS","PDH",
AQ733="IP &amp; VLAN","PDH",
AQ733="Warehouse HUAWEI","SPARE-ISSUE",
AQ733="SPARE-HS","SPARE-ISSUE",
AQ733="Power Telco","BSS",AQ733="no impacts","no impacts"
),"")</f>
        <v>No root cause</v>
      </c>
      <c r="AP733" s="48" t="str" cm="1">
        <f t="array" ref="AP733">IFERROR(_xlfn.IFS(
AQ733="MPR ISSUE","TX ISSUE",
AQ733="BSS Hardware Issue","RAN ISSUE",
AQ733="Sites strategiques, MLL, Pylone, etc.","ENVTECH",
AQ733="AKTIVCO DEFAUT GE &amp; POWER Cabinet","POWER ISSUE",
AQ733="AKTIVCO Coupure ENEO &amp; Baisse de tension","POWER ISSUE",
AQ733="Coupure ENEO &amp; Baisse de tension","POWER ISSUE",
AQ733="Defaut GE &amp; POWER Cabinet","POWER ISSUE",
AQ733="Sharing","POWER ISSUE",
AQ733="Sites strategiques &amp; DataCenter","POWER ISSUE",
AQ733="Exclu","Exclu",
AQ733="SAT","TX ISSUE",
AQ733="SPARE-ISSUE","SPARE-ISSUE",
AQ733="Fiber CAmtel","TX ISSUE",
AQ733="Fiber AOF","TX ISSUE",
AQ733="Projet OCM (HUAWEI)","TRAVAUX-HUAWEI",
AQ733="Projet OCM (NOKIA)","TRAVAUX -NOKIA",
AQ733="ACCESS-ISSUE","ACCESS-ISSUE",
AQ733="Projet OCM (ZTE, NOKIA, autres projets)","TRAVAUX OCM",
AQ733="No root CAuse","No root cause",
AQ733="ODU HS","TX ISSUE",
AQ733="IP &amp; VLAN","TX ISSUE",
AQ733="Warehouse HUAWEI","SPARE-ISSUE",
AQ733="SPARE-HS","SPARE-ISSUE",
AQ733="Power Telco","RAN ISSUE",AQ733="no impacts","no impacts"
),"")</f>
        <v>No root cause</v>
      </c>
      <c r="AQ733" s="126" t="s">
        <v>5344</v>
      </c>
      <c r="AR733" s="48" t="str" cm="1">
        <f t="array" ref="AR733">IFERROR(_xlfn.IFS(
AQ733="MPR ISSUE","ACTIVE",
AQ733="BSS Hardware Issue","ACTIVE",
AQ733="Sites strategiques, MLL, Pylone, etc.","PASSIVE",
AQ733="AKTIVCO DEFAUT GE &amp; POWER Cabinet","PASSIVE",
AQ733="AKTIVCO Coupure ENEO &amp; Baisse de tension","PASSIVE",
AQ733="Coupure ENEO &amp; Baisse de tension","PASSIVE",
AQ733="Defaut GE &amp; POWER Cabinet","PASSIVE",
AQ733="Sharing","PASSIVE",
AQ733="Sites strategiques &amp; DataCenter","PASSIVE",
AQ733="Exclu","Exclu",
AQ733="SAT","ACTIVE",
AQ733="SPARE-ISSUE","SPARE-ISSUE",
AQ733="Fiber CAmtel","ACTIVE",
AQ733="Fiber AOF","ACTIVE",
AQ733="Projet OCM (HUAWEI)","PLANNED WORKS",
AQ733="Projet OCM (NOKIA)","PLANNED WORKS",
AQ733="ACCESS-ISSUE","ACCESS-ISSUE",
AQ733="Projet OCM (ZTE, NOKIA, autres projets)","PLANNED WORKS",
AQ733="No root CAuse","No root cause",
AQ733="ODU HS","ACTIVE",
AQ733="IP &amp; VLAN","ACTIVE",
AQ733="Warehouse HUAWEI","SPARE-ISSUE",
AQ733="SPARE-HS","SPARE-ISSUE",
AQ733="Power Telco","ACTIVE", AQ733="no impacts","no impacts"
),"")</f>
        <v>No root cause</v>
      </c>
      <c r="AS733" s="92" t="s">
        <v>5537</v>
      </c>
      <c r="AT733" s="98" t="s">
        <v>1890</v>
      </c>
      <c r="AV733" s="17" t="s">
        <v>5537</v>
      </c>
      <c r="AW733" s="7" t="s">
        <v>5537</v>
      </c>
      <c r="AX733" s="6" t="s">
        <v>5537</v>
      </c>
      <c r="AY733" s="7"/>
      <c r="AZ733" s="3" t="s">
        <v>5537</v>
      </c>
      <c r="BA733" s="18" t="s">
        <v>5537</v>
      </c>
      <c r="BB733" s="18" t="s">
        <v>5537</v>
      </c>
      <c r="BC733" s="18" t="s">
        <v>5537</v>
      </c>
      <c r="BD733" s="18" t="s">
        <v>5537</v>
      </c>
      <c r="BE733" s="18" t="s">
        <v>5537</v>
      </c>
      <c r="BF733" s="18" t="s">
        <v>5537</v>
      </c>
      <c r="BG733" s="18" t="s">
        <v>5537</v>
      </c>
      <c r="BH733" s="18" t="s">
        <v>5537</v>
      </c>
      <c r="BI733" s="18" t="s">
        <v>5537</v>
      </c>
      <c r="BJ733" s="18" t="s">
        <v>5537</v>
      </c>
      <c r="BK733" s="18" t="s">
        <v>5537</v>
      </c>
      <c r="BL733" s="9" t="s">
        <v>5537</v>
      </c>
      <c r="BM733" s="14" t="s">
        <v>5537</v>
      </c>
      <c r="BN733" s="14" t="s">
        <v>5537</v>
      </c>
      <c r="BO733" s="14" t="str">
        <f>_xlfn.XLOOKUP(B733,'[4]cell downs 18042026 17h'!$B:$B,'[4]cell downs 18042026 17h'!$B:$B,"")</f>
        <v/>
      </c>
      <c r="BP733" s="14" t="str">
        <f>_xlfn.XLOOKUP(B733,'[5]Cells Huawei 19042026 15h'!$B:$B,'[5]Cells Huawei 19042026 15h'!$B:$B,"")</f>
        <v/>
      </c>
      <c r="BQ733" s="9" t="str">
        <f>_xlfn.XLOOKUP(B733,'[6]cells down 19042026 9H40'!$B:$B,'[6]cells down 19042026 9H40'!$B:$B,"")</f>
        <v/>
      </c>
      <c r="BR733" s="9" t="s">
        <v>1890</v>
      </c>
      <c r="BS733" s="9" t="s">
        <v>302</v>
      </c>
      <c r="BT733" s="108"/>
    </row>
    <row r="734" spans="1:72" s="9" customFormat="1" x14ac:dyDescent="0.35">
      <c r="A734" s="1" t="s">
        <v>2051</v>
      </c>
      <c r="B734" s="8" t="s">
        <v>2052</v>
      </c>
      <c r="C734" s="3" t="str">
        <f>_xlfn.XLOOKUP(B734,'[1]daily break down'!$D:$D,'[1]daily break down'!$E:$E,"")</f>
        <v>OUEST</v>
      </c>
      <c r="D734" s="1" t="s">
        <v>11</v>
      </c>
      <c r="E734" s="1" t="s">
        <v>96</v>
      </c>
      <c r="F734" s="3" t="s">
        <v>102</v>
      </c>
      <c r="G734" s="1" t="s">
        <v>1292</v>
      </c>
      <c r="H734" s="33" t="str">
        <f>_xlfn.XLOOKUP(B734,[2]CALCULATION!$B:$B,[2]CALCULATION!$H:$H,"")</f>
        <v>NOKIA</v>
      </c>
      <c r="I734" s="28">
        <v>0</v>
      </c>
      <c r="J734" s="28">
        <v>0</v>
      </c>
      <c r="K734" s="28">
        <v>0</v>
      </c>
      <c r="L734" s="28">
        <v>0</v>
      </c>
      <c r="M734" s="28">
        <v>0</v>
      </c>
      <c r="N734" s="28">
        <v>1.2484554822176806E-3</v>
      </c>
      <c r="O734" s="28">
        <v>2.7691283992586522</v>
      </c>
      <c r="P734" s="28">
        <v>4.1449048311377403</v>
      </c>
      <c r="Q734" s="28">
        <v>2.7661114529093713</v>
      </c>
      <c r="R734" s="28">
        <v>0</v>
      </c>
      <c r="S734" s="93">
        <v>0</v>
      </c>
      <c r="T734" s="93">
        <f>_xlfn.XLOOKUP(B734,'[3]Nur des jours'!$B:$B,'[3]Nur des jours'!$U:$U,"")</f>
        <v>0</v>
      </c>
      <c r="U734" s="93">
        <v>0</v>
      </c>
      <c r="V734" s="93">
        <v>0</v>
      </c>
      <c r="W734" s="93">
        <v>0</v>
      </c>
      <c r="X734" s="93">
        <v>2.1205908119383492E-2</v>
      </c>
      <c r="Y734" s="93">
        <v>1.2111801685343557</v>
      </c>
      <c r="Z734" s="93">
        <v>0</v>
      </c>
      <c r="AA734" s="93">
        <v>0</v>
      </c>
      <c r="AB734" s="93">
        <v>2.0920546866305404E-2</v>
      </c>
      <c r="AC734" s="93">
        <f>_xlfn.XLOOKUP(B734,'[3]Nur des jours'!$B:$B,'[3]Nur des jours'!$N:$N,"")</f>
        <v>2.9463549380338065E-2</v>
      </c>
      <c r="AD734" s="93">
        <v>2.9463549380338065E-2</v>
      </c>
      <c r="AE734" s="93">
        <v>0.11776502212976517</v>
      </c>
      <c r="AF734" s="93">
        <v>9.8752828643420998E-2</v>
      </c>
      <c r="AG734" s="93"/>
      <c r="AH734" s="93">
        <v>0</v>
      </c>
      <c r="AI734" s="93">
        <v>0</v>
      </c>
      <c r="AJ734" s="93">
        <v>0</v>
      </c>
      <c r="AK734" s="93">
        <v>0</v>
      </c>
      <c r="AL734" s="93">
        <v>0</v>
      </c>
      <c r="AM734" s="49" t="s">
        <v>5559</v>
      </c>
      <c r="AN734" s="49"/>
      <c r="AO734" s="48" t="str" cm="1">
        <f t="array" ref="AO734">IFERROR(_xlfn.IFS(
AQ734="MPR ISSUE","PDH",
AQ734="BSS Hardware Issue","BSS",
AQ734="Sites strategiques, MLL, Pylone, etc.","ENVTECH",
AQ734="AKTIVCO DEFAUT GE &amp; POWER Cabinet","AKTIVCO",
AQ734="AKTIVCO Coupure ENEO &amp; Baisse de tension","AKTIVCO GRID ONLY",
AQ734="Coupure ENEO &amp; Baisse de tension","IHS GRID ONLY",
AQ734="Defaut GE &amp; POWER Cabinet","IHS",
AQ734="Sharing","Partners",
AQ734="Sites strategiques &amp; DataCenter","SST &amp; DC",
AQ734="Exclu","Exclu",
AQ734="SAT","SAT",
AQ734="SPARE-ISSUE","SPARE-ISSUE",
AQ734="Fiber CAmtel","TRANS_FO_CAMTEL",
AQ734="Fiber AOF","Fiber AOF",
AQ734="Projet OCM (HUAWEI)","TRAVAUX-HUAWEI",
AQ734="Projet OCM (NOKIA)","TRAVAUX-NOKIA",
AQ734="ACCESS-ISSUE","ACCESS-ISSUE",
AQ734="Projet OCM (ZTE, NOKIA, autres projets)","TRAVAUX OCM",
AQ734="No root CAuse","No root cause",
AQ734="ODU HS","PDH",
AQ734="IP &amp; VLAN","PDH",
AQ734="Warehouse HUAWEI","SPARE-ISSUE",
AQ734="SPARE-HS","SPARE-ISSUE",
AQ734="Power Telco","BSS",AQ734="no impacts","no impacts"
),"")</f>
        <v>No root cause</v>
      </c>
      <c r="AP734" s="48" t="str" cm="1">
        <f t="array" ref="AP734">IFERROR(_xlfn.IFS(
AQ734="MPR ISSUE","TX ISSUE",
AQ734="BSS Hardware Issue","RAN ISSUE",
AQ734="Sites strategiques, MLL, Pylone, etc.","ENVTECH",
AQ734="AKTIVCO DEFAUT GE &amp; POWER Cabinet","POWER ISSUE",
AQ734="AKTIVCO Coupure ENEO &amp; Baisse de tension","POWER ISSUE",
AQ734="Coupure ENEO &amp; Baisse de tension","POWER ISSUE",
AQ734="Defaut GE &amp; POWER Cabinet","POWER ISSUE",
AQ734="Sharing","POWER ISSUE",
AQ734="Sites strategiques &amp; DataCenter","POWER ISSUE",
AQ734="Exclu","Exclu",
AQ734="SAT","TX ISSUE",
AQ734="SPARE-ISSUE","SPARE-ISSUE",
AQ734="Fiber CAmtel","TX ISSUE",
AQ734="Fiber AOF","TX ISSUE",
AQ734="Projet OCM (HUAWEI)","TRAVAUX-HUAWEI",
AQ734="Projet OCM (NOKIA)","TRAVAUX -NOKIA",
AQ734="ACCESS-ISSUE","ACCESS-ISSUE",
AQ734="Projet OCM (ZTE, NOKIA, autres projets)","TRAVAUX OCM",
AQ734="No root CAuse","No root cause",
AQ734="ODU HS","TX ISSUE",
AQ734="IP &amp; VLAN","TX ISSUE",
AQ734="Warehouse HUAWEI","SPARE-ISSUE",
AQ734="SPARE-HS","SPARE-ISSUE",
AQ734="Power Telco","RAN ISSUE",AQ734="no impacts","no impacts"
),"")</f>
        <v>No root cause</v>
      </c>
      <c r="AQ734" s="126" t="s">
        <v>5344</v>
      </c>
      <c r="AR734" s="48" t="str" cm="1">
        <f t="array" ref="AR734">IFERROR(_xlfn.IFS(
AQ734="MPR ISSUE","ACTIVE",
AQ734="BSS Hardware Issue","ACTIVE",
AQ734="Sites strategiques, MLL, Pylone, etc.","PASSIVE",
AQ734="AKTIVCO DEFAUT GE &amp; POWER Cabinet","PASSIVE",
AQ734="AKTIVCO Coupure ENEO &amp; Baisse de tension","PASSIVE",
AQ734="Coupure ENEO &amp; Baisse de tension","PASSIVE",
AQ734="Defaut GE &amp; POWER Cabinet","PASSIVE",
AQ734="Sharing","PASSIVE",
AQ734="Sites strategiques &amp; DataCenter","PASSIVE",
AQ734="Exclu","Exclu",
AQ734="SAT","ACTIVE",
AQ734="SPARE-ISSUE","SPARE-ISSUE",
AQ734="Fiber CAmtel","ACTIVE",
AQ734="Fiber AOF","ACTIVE",
AQ734="Projet OCM (HUAWEI)","PLANNED WORKS",
AQ734="Projet OCM (NOKIA)","PLANNED WORKS",
AQ734="ACCESS-ISSUE","ACCESS-ISSUE",
AQ734="Projet OCM (ZTE, NOKIA, autres projets)","PLANNED WORKS",
AQ734="No root CAuse","No root cause",
AQ734="ODU HS","ACTIVE",
AQ734="IP &amp; VLAN","ACTIVE",
AQ734="Warehouse HUAWEI","SPARE-ISSUE",
AQ734="SPARE-HS","SPARE-ISSUE",
AQ734="Power Telco","ACTIVE", AQ734="no impacts","no impacts"
),"")</f>
        <v>No root cause</v>
      </c>
      <c r="AS734" s="92" t="s">
        <v>5537</v>
      </c>
      <c r="AT734" s="98" t="s">
        <v>2052</v>
      </c>
      <c r="AV734" s="17" t="s">
        <v>5537</v>
      </c>
      <c r="AW734" s="7" t="s">
        <v>5537</v>
      </c>
      <c r="AX734" s="6" t="s">
        <v>5537</v>
      </c>
      <c r="AY734" s="7"/>
      <c r="AZ734" s="3" t="s">
        <v>5537</v>
      </c>
      <c r="BA734" s="18" t="s">
        <v>5537</v>
      </c>
      <c r="BB734" s="18" t="s">
        <v>5537</v>
      </c>
      <c r="BC734" s="18" t="s">
        <v>5537</v>
      </c>
      <c r="BD734" s="18" t="s">
        <v>5537</v>
      </c>
      <c r="BE734" s="18" t="s">
        <v>5537</v>
      </c>
      <c r="BF734" s="18" t="s">
        <v>5537</v>
      </c>
      <c r="BG734" s="18" t="s">
        <v>5537</v>
      </c>
      <c r="BH734" s="18" t="s">
        <v>5537</v>
      </c>
      <c r="BI734" s="18" t="s">
        <v>5537</v>
      </c>
      <c r="BJ734" s="18" t="s">
        <v>5537</v>
      </c>
      <c r="BK734" s="18" t="s">
        <v>5537</v>
      </c>
      <c r="BL734" s="9" t="s">
        <v>5537</v>
      </c>
      <c r="BM734" s="14" t="s">
        <v>5537</v>
      </c>
      <c r="BN734" s="14" t="s">
        <v>5537</v>
      </c>
      <c r="BO734" s="14" t="str">
        <f>_xlfn.XLOOKUP(B734,'[4]cell downs 18042026 17h'!$B:$B,'[4]cell downs 18042026 17h'!$B:$B,"")</f>
        <v/>
      </c>
      <c r="BP734" s="14" t="str">
        <f>_xlfn.XLOOKUP(B734,'[5]Cells Huawei 19042026 15h'!$B:$B,'[5]Cells Huawei 19042026 15h'!$B:$B,"")</f>
        <v/>
      </c>
      <c r="BQ734" s="9" t="str">
        <f>_xlfn.XLOOKUP(B734,'[6]cells down 19042026 9H40'!$B:$B,'[6]cells down 19042026 9H40'!$B:$B,"")</f>
        <v/>
      </c>
      <c r="BR734" s="9" t="s">
        <v>2052</v>
      </c>
      <c r="BS734" s="9" t="s">
        <v>5537</v>
      </c>
      <c r="BT734" s="108"/>
    </row>
    <row r="735" spans="1:72" s="9" customFormat="1" x14ac:dyDescent="0.35">
      <c r="A735" s="1" t="s">
        <v>1290</v>
      </c>
      <c r="B735" s="8" t="s">
        <v>1291</v>
      </c>
      <c r="C735" s="3" t="str">
        <f>_xlfn.XLOOKUP(B735,'[1]daily break down'!$D:$D,'[1]daily break down'!$E:$E,"")</f>
        <v>OUEST</v>
      </c>
      <c r="D735" s="1" t="s">
        <v>11</v>
      </c>
      <c r="E735" s="1" t="s">
        <v>96</v>
      </c>
      <c r="F735" s="3" t="s">
        <v>102</v>
      </c>
      <c r="G735" s="1" t="s">
        <v>1292</v>
      </c>
      <c r="H735" s="33" t="str">
        <f>_xlfn.XLOOKUP(B735,[2]CALCULATION!$B:$B,[2]CALCULATION!$H:$H,"")</f>
        <v>NOKIA</v>
      </c>
      <c r="I735" s="28">
        <v>0</v>
      </c>
      <c r="J735" s="28">
        <v>0</v>
      </c>
      <c r="K735" s="28">
        <v>0</v>
      </c>
      <c r="L735" s="28">
        <v>0</v>
      </c>
      <c r="M735" s="28">
        <v>0</v>
      </c>
      <c r="N735" s="28">
        <v>0</v>
      </c>
      <c r="O735" s="28">
        <v>2.7670793640109288</v>
      </c>
      <c r="P735" s="28">
        <v>4.1355634422380865</v>
      </c>
      <c r="Q735" s="28">
        <v>2.7631386018644819</v>
      </c>
      <c r="R735" s="28">
        <v>0</v>
      </c>
      <c r="S735" s="93">
        <v>0</v>
      </c>
      <c r="T735" s="93">
        <f>_xlfn.XLOOKUP(B735,'[3]Nur des jours'!$B:$B,'[3]Nur des jours'!$U:$U,"")</f>
        <v>0</v>
      </c>
      <c r="U735" s="93">
        <v>0</v>
      </c>
      <c r="V735" s="93">
        <v>0</v>
      </c>
      <c r="W735" s="93">
        <v>0</v>
      </c>
      <c r="X735" s="93">
        <v>8.757023453841448E-3</v>
      </c>
      <c r="Y735" s="93">
        <v>1.2128566658961915</v>
      </c>
      <c r="Z735" s="93">
        <v>0</v>
      </c>
      <c r="AA735" s="93">
        <v>0</v>
      </c>
      <c r="AB735" s="93">
        <v>2.0688690848179044E-2</v>
      </c>
      <c r="AC735" s="93">
        <f>_xlfn.XLOOKUP(B735,'[3]Nur des jours'!$B:$B,'[3]Nur des jours'!$N:$N,"")</f>
        <v>2.8857156717546718E-2</v>
      </c>
      <c r="AD735" s="93">
        <v>2.8857156717546718E-2</v>
      </c>
      <c r="AE735" s="93">
        <v>6.4687829057194862E-2</v>
      </c>
      <c r="AF735" s="93">
        <v>9.7147671594855628E-2</v>
      </c>
      <c r="AG735" s="93"/>
      <c r="AH735" s="93">
        <v>0</v>
      </c>
      <c r="AI735" s="93">
        <v>0</v>
      </c>
      <c r="AJ735" s="93">
        <v>0</v>
      </c>
      <c r="AK735" s="93">
        <v>0</v>
      </c>
      <c r="AL735" s="93">
        <v>0</v>
      </c>
      <c r="AM735" s="49" t="s">
        <v>5559</v>
      </c>
      <c r="AN735" s="49"/>
      <c r="AO735" s="48" t="str" cm="1">
        <f t="array" ref="AO735">IFERROR(_xlfn.IFS(
AQ735="MPR ISSUE","PDH",
AQ735="BSS Hardware Issue","BSS",
AQ735="Sites strategiques, MLL, Pylone, etc.","ENVTECH",
AQ735="AKTIVCO DEFAUT GE &amp; POWER Cabinet","AKTIVCO",
AQ735="AKTIVCO Coupure ENEO &amp; Baisse de tension","AKTIVCO GRID ONLY",
AQ735="Coupure ENEO &amp; Baisse de tension","IHS GRID ONLY",
AQ735="Defaut GE &amp; POWER Cabinet","IHS",
AQ735="Sharing","Partners",
AQ735="Sites strategiques &amp; DataCenter","SST &amp; DC",
AQ735="Exclu","Exclu",
AQ735="SAT","SAT",
AQ735="SPARE-ISSUE","SPARE-ISSUE",
AQ735="Fiber CAmtel","TRANS_FO_CAMTEL",
AQ735="Fiber AOF","Fiber AOF",
AQ735="Projet OCM (HUAWEI)","TRAVAUX-HUAWEI",
AQ735="Projet OCM (NOKIA)","TRAVAUX-NOKIA",
AQ735="ACCESS-ISSUE","ACCESS-ISSUE",
AQ735="Projet OCM (ZTE, NOKIA, autres projets)","TRAVAUX OCM",
AQ735="No root CAuse","No root cause",
AQ735="ODU HS","PDH",
AQ735="IP &amp; VLAN","PDH",
AQ735="Warehouse HUAWEI","SPARE-ISSUE",
AQ735="SPARE-HS","SPARE-ISSUE",
AQ735="Power Telco","BSS",AQ735="no impacts","no impacts"
),"")</f>
        <v>No root cause</v>
      </c>
      <c r="AP735" s="48" t="str" cm="1">
        <f t="array" ref="AP735">IFERROR(_xlfn.IFS(
AQ735="MPR ISSUE","TX ISSUE",
AQ735="BSS Hardware Issue","RAN ISSUE",
AQ735="Sites strategiques, MLL, Pylone, etc.","ENVTECH",
AQ735="AKTIVCO DEFAUT GE &amp; POWER Cabinet","POWER ISSUE",
AQ735="AKTIVCO Coupure ENEO &amp; Baisse de tension","POWER ISSUE",
AQ735="Coupure ENEO &amp; Baisse de tension","POWER ISSUE",
AQ735="Defaut GE &amp; POWER Cabinet","POWER ISSUE",
AQ735="Sharing","POWER ISSUE",
AQ735="Sites strategiques &amp; DataCenter","POWER ISSUE",
AQ735="Exclu","Exclu",
AQ735="SAT","TX ISSUE",
AQ735="SPARE-ISSUE","SPARE-ISSUE",
AQ735="Fiber CAmtel","TX ISSUE",
AQ735="Fiber AOF","TX ISSUE",
AQ735="Projet OCM (HUAWEI)","TRAVAUX-HUAWEI",
AQ735="Projet OCM (NOKIA)","TRAVAUX -NOKIA",
AQ735="ACCESS-ISSUE","ACCESS-ISSUE",
AQ735="Projet OCM (ZTE, NOKIA, autres projets)","TRAVAUX OCM",
AQ735="No root CAuse","No root cause",
AQ735="ODU HS","TX ISSUE",
AQ735="IP &amp; VLAN","TX ISSUE",
AQ735="Warehouse HUAWEI","SPARE-ISSUE",
AQ735="SPARE-HS","SPARE-ISSUE",
AQ735="Power Telco","RAN ISSUE",AQ735="no impacts","no impacts"
),"")</f>
        <v>No root cause</v>
      </c>
      <c r="AQ735" s="126" t="s">
        <v>5344</v>
      </c>
      <c r="AR735" s="48" t="str" cm="1">
        <f t="array" ref="AR735">IFERROR(_xlfn.IFS(
AQ735="MPR ISSUE","ACTIVE",
AQ735="BSS Hardware Issue","ACTIVE",
AQ735="Sites strategiques, MLL, Pylone, etc.","PASSIVE",
AQ735="AKTIVCO DEFAUT GE &amp; POWER Cabinet","PASSIVE",
AQ735="AKTIVCO Coupure ENEO &amp; Baisse de tension","PASSIVE",
AQ735="Coupure ENEO &amp; Baisse de tension","PASSIVE",
AQ735="Defaut GE &amp; POWER Cabinet","PASSIVE",
AQ735="Sharing","PASSIVE",
AQ735="Sites strategiques &amp; DataCenter","PASSIVE",
AQ735="Exclu","Exclu",
AQ735="SAT","ACTIVE",
AQ735="SPARE-ISSUE","SPARE-ISSUE",
AQ735="Fiber CAmtel","ACTIVE",
AQ735="Fiber AOF","ACTIVE",
AQ735="Projet OCM (HUAWEI)","PLANNED WORKS",
AQ735="Projet OCM (NOKIA)","PLANNED WORKS",
AQ735="ACCESS-ISSUE","ACCESS-ISSUE",
AQ735="Projet OCM (ZTE, NOKIA, autres projets)","PLANNED WORKS",
AQ735="No root CAuse","No root cause",
AQ735="ODU HS","ACTIVE",
AQ735="IP &amp; VLAN","ACTIVE",
AQ735="Warehouse HUAWEI","SPARE-ISSUE",
AQ735="SPARE-HS","SPARE-ISSUE",
AQ735="Power Telco","ACTIVE", AQ735="no impacts","no impacts"
),"")</f>
        <v>No root cause</v>
      </c>
      <c r="AS735" s="92" t="s">
        <v>5537</v>
      </c>
      <c r="AT735" s="98" t="s">
        <v>1291</v>
      </c>
      <c r="AV735" s="17" t="s">
        <v>5537</v>
      </c>
      <c r="AW735" s="7" t="s">
        <v>5537</v>
      </c>
      <c r="AX735" s="6" t="s">
        <v>5537</v>
      </c>
      <c r="AY735" s="7"/>
      <c r="AZ735" s="3" t="s">
        <v>5537</v>
      </c>
      <c r="BA735" s="18" t="s">
        <v>5537</v>
      </c>
      <c r="BB735" s="18" t="s">
        <v>5537</v>
      </c>
      <c r="BC735" s="18" t="s">
        <v>5537</v>
      </c>
      <c r="BD735" s="18" t="s">
        <v>5537</v>
      </c>
      <c r="BE735" s="18" t="s">
        <v>5537</v>
      </c>
      <c r="BF735" s="18" t="s">
        <v>5537</v>
      </c>
      <c r="BG735" s="18" t="s">
        <v>5537</v>
      </c>
      <c r="BH735" s="18" t="s">
        <v>5537</v>
      </c>
      <c r="BI735" s="18" t="s">
        <v>5537</v>
      </c>
      <c r="BJ735" s="18" t="s">
        <v>5537</v>
      </c>
      <c r="BK735" s="18" t="s">
        <v>5537</v>
      </c>
      <c r="BL735" s="9" t="s">
        <v>5537</v>
      </c>
      <c r="BM735" s="14" t="s">
        <v>5537</v>
      </c>
      <c r="BN735" s="14" t="s">
        <v>5537</v>
      </c>
      <c r="BO735" s="14" t="str">
        <f>_xlfn.XLOOKUP(B735,'[4]cell downs 18042026 17h'!$B:$B,'[4]cell downs 18042026 17h'!$B:$B,"")</f>
        <v/>
      </c>
      <c r="BP735" s="14" t="str">
        <f>_xlfn.XLOOKUP(B735,'[5]Cells Huawei 19042026 15h'!$B:$B,'[5]Cells Huawei 19042026 15h'!$B:$B,"")</f>
        <v/>
      </c>
      <c r="BQ735" s="9" t="str">
        <f>_xlfn.XLOOKUP(B735,'[6]cells down 19042026 9H40'!$B:$B,'[6]cells down 19042026 9H40'!$B:$B,"")</f>
        <v/>
      </c>
      <c r="BR735" s="9" t="s">
        <v>1291</v>
      </c>
      <c r="BS735" s="9" t="s">
        <v>5537</v>
      </c>
      <c r="BT735" s="108"/>
    </row>
    <row r="736" spans="1:72" s="9" customFormat="1" x14ac:dyDescent="0.35">
      <c r="A736" s="1" t="s">
        <v>1401</v>
      </c>
      <c r="B736" s="8" t="s">
        <v>1402</v>
      </c>
      <c r="C736" s="3" t="str">
        <f>_xlfn.XLOOKUP(B736,'[1]daily break down'!$D:$D,'[1]daily break down'!$E:$E,"")</f>
        <v>Yaounde</v>
      </c>
      <c r="D736" s="1"/>
      <c r="E736" s="1"/>
      <c r="F736" s="3" t="s">
        <v>37</v>
      </c>
      <c r="G736" s="1" t="s">
        <v>38</v>
      </c>
      <c r="H736" s="34" t="str">
        <f>_xlfn.XLOOKUP(B736,[2]CALCULATION!$B:$B,[2]CALCULATION!$H:$H,"")</f>
        <v>ZTE</v>
      </c>
      <c r="I736" s="28">
        <v>4.2804187961750177E-4</v>
      </c>
      <c r="J736" s="28">
        <v>0</v>
      </c>
      <c r="K736" s="28">
        <v>0</v>
      </c>
      <c r="L736" s="28">
        <v>0</v>
      </c>
      <c r="M736" s="28">
        <v>0</v>
      </c>
      <c r="N736" s="28">
        <v>0</v>
      </c>
      <c r="O736" s="28">
        <v>0</v>
      </c>
      <c r="P736" s="28">
        <v>0</v>
      </c>
      <c r="Q736" s="28">
        <v>0</v>
      </c>
      <c r="R736" s="28">
        <v>0</v>
      </c>
      <c r="S736" s="93">
        <v>0</v>
      </c>
      <c r="T736" s="93">
        <f>_xlfn.XLOOKUP(B736,'[3]Nur des jours'!$B:$B,'[3]Nur des jours'!$U:$U,"")</f>
        <v>13.928518432910142</v>
      </c>
      <c r="U736" s="93">
        <v>1.3214366226924974</v>
      </c>
      <c r="V736" s="93">
        <v>0.25404285555298695</v>
      </c>
      <c r="W736" s="93">
        <v>13.928518432910142</v>
      </c>
      <c r="X736" s="93">
        <v>12.929896727762511</v>
      </c>
      <c r="Y736" s="93">
        <v>18.712992212491407</v>
      </c>
      <c r="Z736" s="93">
        <v>0</v>
      </c>
      <c r="AA736" s="93">
        <v>0</v>
      </c>
      <c r="AB736" s="93">
        <v>0</v>
      </c>
      <c r="AC736" s="93">
        <f>_xlfn.XLOOKUP(B736,'[3]Nur des jours'!$B:$B,'[3]Nur des jours'!$N:$N,"")</f>
        <v>0</v>
      </c>
      <c r="AD736" s="93">
        <v>0</v>
      </c>
      <c r="AE736" s="93">
        <v>0</v>
      </c>
      <c r="AF736" s="93">
        <v>9.4294059064072622E-2</v>
      </c>
      <c r="AG736" s="93"/>
      <c r="AH736" s="93">
        <v>0</v>
      </c>
      <c r="AI736" s="93">
        <v>0</v>
      </c>
      <c r="AJ736" s="93">
        <v>0</v>
      </c>
      <c r="AK736" s="93">
        <v>0</v>
      </c>
      <c r="AL736" s="93">
        <v>0</v>
      </c>
      <c r="AM736" s="49" t="s">
        <v>5559</v>
      </c>
      <c r="AN736" s="49"/>
      <c r="AO736" s="48" t="str" cm="1">
        <f t="array" ref="AO736">IFERROR(_xlfn.IFS(
AQ736="MPR ISSUE","PDH",
AQ736="BSS Hardware Issue","BSS",
AQ736="Sites strategiques, MLL, Pylone, etc.","ENVTECH",
AQ736="AKTIVCO DEFAUT GE &amp; POWER Cabinet","AKTIVCO",
AQ736="AKTIVCO Coupure ENEO &amp; Baisse de tension","AKTIVCO GRID ONLY",
AQ736="Coupure ENEO &amp; Baisse de tension","IHS GRID ONLY",
AQ736="Defaut GE &amp; POWER Cabinet","IHS",
AQ736="Sharing","Partners",
AQ736="Sites strategiques &amp; DataCenter","SST &amp; DC",
AQ736="Exclu","Exclu",
AQ736="SAT","SAT",
AQ736="SPARE-ISSUE","SPARE-ISSUE",
AQ736="Fiber CAmtel","TRANS_FO_CAMTEL",
AQ736="Fiber AOF","Fiber AOF",
AQ736="Projet OCM (HUAWEI)","TRAVAUX-HUAWEI",
AQ736="Projet OCM (NOKIA)","TRAVAUX-NOKIA",
AQ736="ACCESS-ISSUE","ACCESS-ISSUE",
AQ736="Projet OCM (ZTE, NOKIA, autres projets)","TRAVAUX OCM",
AQ736="No root CAuse","No root cause",
AQ736="ODU HS","PDH",
AQ736="IP &amp; VLAN","PDH",
AQ736="Warehouse HUAWEI","SPARE-ISSUE",
AQ736="SPARE-HS","SPARE-ISSUE",
AQ736="Power Telco","BSS",AQ736="no impacts","no impacts"
),"")</f>
        <v>No root cause</v>
      </c>
      <c r="AP736" s="48" t="str" cm="1">
        <f t="array" ref="AP736">IFERROR(_xlfn.IFS(
AQ736="MPR ISSUE","TX ISSUE",
AQ736="BSS Hardware Issue","RAN ISSUE",
AQ736="Sites strategiques, MLL, Pylone, etc.","ENVTECH",
AQ736="AKTIVCO DEFAUT GE &amp; POWER Cabinet","POWER ISSUE",
AQ736="AKTIVCO Coupure ENEO &amp; Baisse de tension","POWER ISSUE",
AQ736="Coupure ENEO &amp; Baisse de tension","POWER ISSUE",
AQ736="Defaut GE &amp; POWER Cabinet","POWER ISSUE",
AQ736="Sharing","POWER ISSUE",
AQ736="Sites strategiques &amp; DataCenter","POWER ISSUE",
AQ736="Exclu","Exclu",
AQ736="SAT","TX ISSUE",
AQ736="SPARE-ISSUE","SPARE-ISSUE",
AQ736="Fiber CAmtel","TX ISSUE",
AQ736="Fiber AOF","TX ISSUE",
AQ736="Projet OCM (HUAWEI)","TRAVAUX-HUAWEI",
AQ736="Projet OCM (NOKIA)","TRAVAUX -NOKIA",
AQ736="ACCESS-ISSUE","ACCESS-ISSUE",
AQ736="Projet OCM (ZTE, NOKIA, autres projets)","TRAVAUX OCM",
AQ736="No root CAuse","No root cause",
AQ736="ODU HS","TX ISSUE",
AQ736="IP &amp; VLAN","TX ISSUE",
AQ736="Warehouse HUAWEI","SPARE-ISSUE",
AQ736="SPARE-HS","SPARE-ISSUE",
AQ736="Power Telco","RAN ISSUE",AQ736="no impacts","no impacts"
),"")</f>
        <v>No root cause</v>
      </c>
      <c r="AQ736" s="67" t="s">
        <v>5344</v>
      </c>
      <c r="AR736" s="48" t="str" cm="1">
        <f t="array" ref="AR736">IFERROR(_xlfn.IFS(
AQ736="MPR ISSUE","ACTIVE",
AQ736="BSS Hardware Issue","ACTIVE",
AQ736="Sites strategiques, MLL, Pylone, etc.","PASSIVE",
AQ736="AKTIVCO DEFAUT GE &amp; POWER Cabinet","PASSIVE",
AQ736="AKTIVCO Coupure ENEO &amp; Baisse de tension","PASSIVE",
AQ736="Coupure ENEO &amp; Baisse de tension","PASSIVE",
AQ736="Defaut GE &amp; POWER Cabinet","PASSIVE",
AQ736="Sharing","PASSIVE",
AQ736="Sites strategiques &amp; DataCenter","PASSIVE",
AQ736="Exclu","Exclu",
AQ736="SAT","ACTIVE",
AQ736="SPARE-ISSUE","SPARE-ISSUE",
AQ736="Fiber CAmtel","ACTIVE",
AQ736="Fiber AOF","ACTIVE",
AQ736="Projet OCM (HUAWEI)","PLANNED WORKS",
AQ736="Projet OCM (NOKIA)","PLANNED WORKS",
AQ736="ACCESS-ISSUE","ACCESS-ISSUE",
AQ736="Projet OCM (ZTE, NOKIA, autres projets)","PLANNED WORKS",
AQ736="No root CAuse","No root cause",
AQ736="ODU HS","ACTIVE",
AQ736="IP &amp; VLAN","ACTIVE",
AQ736="Warehouse HUAWEI","SPARE-ISSUE",
AQ736="SPARE-HS","SPARE-ISSUE",
AQ736="Power Telco","ACTIVE", AQ736="no impacts","no impacts"
),"")</f>
        <v>No root cause</v>
      </c>
      <c r="AS736" s="92" t="s">
        <v>5537</v>
      </c>
      <c r="AT736" s="98" t="s">
        <v>1402</v>
      </c>
      <c r="AV736" s="17" t="s">
        <v>5537</v>
      </c>
      <c r="AW736" s="7" t="s">
        <v>5537</v>
      </c>
      <c r="AX736" s="6" t="s">
        <v>5537</v>
      </c>
      <c r="AY736" s="7"/>
      <c r="AZ736" s="3" t="s">
        <v>5537</v>
      </c>
      <c r="BA736" s="18" t="s">
        <v>5537</v>
      </c>
      <c r="BB736" s="18" t="s">
        <v>5537</v>
      </c>
      <c r="BC736" s="18" t="s">
        <v>5537</v>
      </c>
      <c r="BD736" s="18" t="s">
        <v>5537</v>
      </c>
      <c r="BE736" s="18" t="s">
        <v>5537</v>
      </c>
      <c r="BF736" s="18" t="s">
        <v>5537</v>
      </c>
      <c r="BG736" s="18" t="s">
        <v>5537</v>
      </c>
      <c r="BH736" s="18" t="s">
        <v>5537</v>
      </c>
      <c r="BI736" s="18" t="s">
        <v>5537</v>
      </c>
      <c r="BJ736" s="18" t="s">
        <v>5537</v>
      </c>
      <c r="BK736" s="18" t="s">
        <v>5537</v>
      </c>
      <c r="BL736" s="9" t="s">
        <v>5537</v>
      </c>
      <c r="BM736" s="14" t="s">
        <v>5537</v>
      </c>
      <c r="BN736" s="14" t="s">
        <v>5537</v>
      </c>
      <c r="BO736" s="14" t="str">
        <f>_xlfn.XLOOKUP(B736,'[4]cell downs 18042026 17h'!$B:$B,'[4]cell downs 18042026 17h'!$B:$B,"")</f>
        <v/>
      </c>
      <c r="BP736" s="14" t="str">
        <f>_xlfn.XLOOKUP(B736,'[5]Cells Huawei 19042026 15h'!$B:$B,'[5]Cells Huawei 19042026 15h'!$B:$B,"")</f>
        <v/>
      </c>
      <c r="BQ736" s="9" t="str">
        <f>_xlfn.XLOOKUP(B736,'[6]cells down 19042026 9H40'!$B:$B,'[6]cells down 19042026 9H40'!$B:$B,"")</f>
        <v/>
      </c>
      <c r="BR736" s="9" t="s">
        <v>5537</v>
      </c>
      <c r="BS736" s="9" t="s">
        <v>12</v>
      </c>
      <c r="BT736" s="108"/>
    </row>
    <row r="737" spans="1:72" s="9" customFormat="1" x14ac:dyDescent="0.35">
      <c r="A737" s="1" t="s">
        <v>1231</v>
      </c>
      <c r="B737" s="8" t="s">
        <v>1232</v>
      </c>
      <c r="C737" s="3" t="str">
        <f>_xlfn.XLOOKUP(B737,'[1]daily break down'!$D:$D,'[1]daily break down'!$E:$E,"")</f>
        <v>OUEST</v>
      </c>
      <c r="D737" s="1" t="s">
        <v>11</v>
      </c>
      <c r="E737" s="1" t="s">
        <v>12</v>
      </c>
      <c r="F737" s="3" t="s">
        <v>102</v>
      </c>
      <c r="G737" s="1" t="s">
        <v>1233</v>
      </c>
      <c r="H737" s="33" t="str">
        <f>_xlfn.XLOOKUP(B737,[2]CALCULATION!$B:$B,[2]CALCULATION!$H:$H,"")</f>
        <v>NOKIA</v>
      </c>
      <c r="I737" s="28">
        <v>1.6051570485657116E-3</v>
      </c>
      <c r="J737" s="28">
        <v>0</v>
      </c>
      <c r="K737" s="28">
        <v>1.0433520815676698E-2</v>
      </c>
      <c r="L737" s="28">
        <v>0</v>
      </c>
      <c r="M737" s="28">
        <v>1.5159816569788325E-3</v>
      </c>
      <c r="N737" s="28">
        <v>0</v>
      </c>
      <c r="O737" s="28">
        <v>1.4268062653917818E-3</v>
      </c>
      <c r="P737" s="28">
        <v>7.134031326958566E-3</v>
      </c>
      <c r="Q737" s="28">
        <v>0.75803090876026336</v>
      </c>
      <c r="R737" s="28">
        <v>4.8154711456967923E-3</v>
      </c>
      <c r="S737" s="93">
        <v>0</v>
      </c>
      <c r="T737" s="93">
        <f>_xlfn.XLOOKUP(B737,'[3]Nur des jours'!$B:$B,'[3]Nur des jours'!$U:$U,"")</f>
        <v>4.5479449709359835E-3</v>
      </c>
      <c r="U737" s="93">
        <v>5.4396988868056322E-3</v>
      </c>
      <c r="V737" s="93">
        <v>1.6943324401527619E-3</v>
      </c>
      <c r="W737" s="93">
        <v>4.5479449709359835E-3</v>
      </c>
      <c r="X737" s="93">
        <v>1.4268062653917815E-3</v>
      </c>
      <c r="Y737" s="93">
        <v>1.3376308738047309E-3</v>
      </c>
      <c r="Z737" s="93">
        <v>0</v>
      </c>
      <c r="AA737" s="93">
        <v>0.77299012935425593</v>
      </c>
      <c r="AB737" s="93">
        <v>7.7758801254448056</v>
      </c>
      <c r="AC737" s="93">
        <f>_xlfn.XLOOKUP(B737,'[3]Nur des jours'!$B:$B,'[3]Nur des jours'!$N:$N,"")</f>
        <v>0</v>
      </c>
      <c r="AD737" s="93">
        <v>0</v>
      </c>
      <c r="AE737" s="93">
        <v>0</v>
      </c>
      <c r="AF737" s="93">
        <v>9.1297765906749595E-2</v>
      </c>
      <c r="AG737" s="93"/>
      <c r="AH737" s="93">
        <v>0</v>
      </c>
      <c r="AI737" s="93">
        <v>0</v>
      </c>
      <c r="AJ737" s="93">
        <v>0</v>
      </c>
      <c r="AK737" s="93">
        <v>0</v>
      </c>
      <c r="AL737" s="93">
        <v>0</v>
      </c>
      <c r="AM737" s="49" t="s">
        <v>5559</v>
      </c>
      <c r="AN737" s="49"/>
      <c r="AO737" s="48" t="str" cm="1">
        <f t="array" ref="AO737">IFERROR(_xlfn.IFS(
AQ737="MPR ISSUE","PDH",
AQ737="BSS Hardware Issue","BSS",
AQ737="Sites strategiques, MLL, Pylone, etc.","ENVTECH",
AQ737="AKTIVCO DEFAUT GE &amp; POWER Cabinet","AKTIVCO",
AQ737="AKTIVCO Coupure ENEO &amp; Baisse de tension","AKTIVCO GRID ONLY",
AQ737="Coupure ENEO &amp; Baisse de tension","IHS GRID ONLY",
AQ737="Defaut GE &amp; POWER Cabinet","IHS",
AQ737="Sharing","Partners",
AQ737="Sites strategiques &amp; DataCenter","SST &amp; DC",
AQ737="Exclu","Exclu",
AQ737="SAT","SAT",
AQ737="SPARE-ISSUE","SPARE-ISSUE",
AQ737="Fiber CAmtel","TRANS_FO_CAMTEL",
AQ737="Fiber AOF","Fiber AOF",
AQ737="Projet OCM (HUAWEI)","TRAVAUX-HUAWEI",
AQ737="Projet OCM (NOKIA)","TRAVAUX-NOKIA",
AQ737="ACCESS-ISSUE","ACCESS-ISSUE",
AQ737="Projet OCM (ZTE, NOKIA, autres projets)","TRAVAUX OCM",
AQ737="No root CAuse","No root cause",
AQ737="ODU HS","PDH",
AQ737="IP &amp; VLAN","PDH",
AQ737="Warehouse HUAWEI","SPARE-ISSUE",
AQ737="SPARE-HS","SPARE-ISSUE",
AQ737="Power Telco","BSS",AQ737="no impacts","no impacts"
),"")</f>
        <v>No root cause</v>
      </c>
      <c r="AP737" s="48" t="str" cm="1">
        <f t="array" ref="AP737">IFERROR(_xlfn.IFS(
AQ737="MPR ISSUE","TX ISSUE",
AQ737="BSS Hardware Issue","RAN ISSUE",
AQ737="Sites strategiques, MLL, Pylone, etc.","ENVTECH",
AQ737="AKTIVCO DEFAUT GE &amp; POWER Cabinet","POWER ISSUE",
AQ737="AKTIVCO Coupure ENEO &amp; Baisse de tension","POWER ISSUE",
AQ737="Coupure ENEO &amp; Baisse de tension","POWER ISSUE",
AQ737="Defaut GE &amp; POWER Cabinet","POWER ISSUE",
AQ737="Sharing","POWER ISSUE",
AQ737="Sites strategiques &amp; DataCenter","POWER ISSUE",
AQ737="Exclu","Exclu",
AQ737="SAT","TX ISSUE",
AQ737="SPARE-ISSUE","SPARE-ISSUE",
AQ737="Fiber CAmtel","TX ISSUE",
AQ737="Fiber AOF","TX ISSUE",
AQ737="Projet OCM (HUAWEI)","TRAVAUX-HUAWEI",
AQ737="Projet OCM (NOKIA)","TRAVAUX -NOKIA",
AQ737="ACCESS-ISSUE","ACCESS-ISSUE",
AQ737="Projet OCM (ZTE, NOKIA, autres projets)","TRAVAUX OCM",
AQ737="No root CAuse","No root cause",
AQ737="ODU HS","TX ISSUE",
AQ737="IP &amp; VLAN","TX ISSUE",
AQ737="Warehouse HUAWEI","SPARE-ISSUE",
AQ737="SPARE-HS","SPARE-ISSUE",
AQ737="Power Telco","RAN ISSUE",AQ737="no impacts","no impacts"
),"")</f>
        <v>No root cause</v>
      </c>
      <c r="AQ737" s="126" t="s">
        <v>5344</v>
      </c>
      <c r="AR737" s="48" t="str" cm="1">
        <f t="array" ref="AR737">IFERROR(_xlfn.IFS(
AQ737="MPR ISSUE","ACTIVE",
AQ737="BSS Hardware Issue","ACTIVE",
AQ737="Sites strategiques, MLL, Pylone, etc.","PASSIVE",
AQ737="AKTIVCO DEFAUT GE &amp; POWER Cabinet","PASSIVE",
AQ737="AKTIVCO Coupure ENEO &amp; Baisse de tension","PASSIVE",
AQ737="Coupure ENEO &amp; Baisse de tension","PASSIVE",
AQ737="Defaut GE &amp; POWER Cabinet","PASSIVE",
AQ737="Sharing","PASSIVE",
AQ737="Sites strategiques &amp; DataCenter","PASSIVE",
AQ737="Exclu","Exclu",
AQ737="SAT","ACTIVE",
AQ737="SPARE-ISSUE","SPARE-ISSUE",
AQ737="Fiber CAmtel","ACTIVE",
AQ737="Fiber AOF","ACTIVE",
AQ737="Projet OCM (HUAWEI)","PLANNED WORKS",
AQ737="Projet OCM (NOKIA)","PLANNED WORKS",
AQ737="ACCESS-ISSUE","ACCESS-ISSUE",
AQ737="Projet OCM (ZTE, NOKIA, autres projets)","PLANNED WORKS",
AQ737="No root CAuse","No root cause",
AQ737="ODU HS","ACTIVE",
AQ737="IP &amp; VLAN","ACTIVE",
AQ737="Warehouse HUAWEI","SPARE-ISSUE",
AQ737="SPARE-HS","SPARE-ISSUE",
AQ737="Power Telco","ACTIVE", AQ737="no impacts","no impacts"
),"")</f>
        <v>No root cause</v>
      </c>
      <c r="AS737" s="92" t="s">
        <v>5537</v>
      </c>
      <c r="AT737" s="98" t="s">
        <v>1232</v>
      </c>
      <c r="AV737" s="17" t="s">
        <v>5537</v>
      </c>
      <c r="AW737" s="7" t="s">
        <v>5537</v>
      </c>
      <c r="AX737" s="6" t="s">
        <v>5537</v>
      </c>
      <c r="AY737" s="7"/>
      <c r="AZ737" s="3" t="s">
        <v>5537</v>
      </c>
      <c r="BA737" s="18" t="s">
        <v>5537</v>
      </c>
      <c r="BB737" s="18" t="s">
        <v>5537</v>
      </c>
      <c r="BC737" s="18" t="s">
        <v>5537</v>
      </c>
      <c r="BD737" s="18" t="s">
        <v>5537</v>
      </c>
      <c r="BE737" s="18" t="s">
        <v>5537</v>
      </c>
      <c r="BF737" s="18" t="s">
        <v>5537</v>
      </c>
      <c r="BG737" s="18" t="s">
        <v>5537</v>
      </c>
      <c r="BH737" s="18" t="s">
        <v>5537</v>
      </c>
      <c r="BI737" s="18" t="s">
        <v>5537</v>
      </c>
      <c r="BJ737" s="18" t="s">
        <v>5537</v>
      </c>
      <c r="BK737" s="18" t="s">
        <v>5537</v>
      </c>
      <c r="BL737" s="9" t="s">
        <v>5537</v>
      </c>
      <c r="BM737" s="14" t="s">
        <v>5537</v>
      </c>
      <c r="BN737" s="14" t="s">
        <v>5537</v>
      </c>
      <c r="BO737" s="14" t="str">
        <f>_xlfn.XLOOKUP(B737,'[4]cell downs 18042026 17h'!$B:$B,'[4]cell downs 18042026 17h'!$B:$B,"")</f>
        <v/>
      </c>
      <c r="BP737" s="14" t="str">
        <f>_xlfn.XLOOKUP(B737,'[5]Cells Huawei 19042026 15h'!$B:$B,'[5]Cells Huawei 19042026 15h'!$B:$B,"")</f>
        <v/>
      </c>
      <c r="BQ737" s="9" t="str">
        <f>_xlfn.XLOOKUP(B737,'[6]cells down 19042026 9H40'!$B:$B,'[6]cells down 19042026 9H40'!$B:$B,"")</f>
        <v/>
      </c>
      <c r="BR737" s="9" t="s">
        <v>1232</v>
      </c>
      <c r="BS737" s="9" t="s">
        <v>594</v>
      </c>
      <c r="BT737" s="108"/>
    </row>
    <row r="738" spans="1:72" s="9" customFormat="1" x14ac:dyDescent="0.35">
      <c r="A738" s="1" t="s">
        <v>968</v>
      </c>
      <c r="B738" s="8" t="s">
        <v>969</v>
      </c>
      <c r="C738" s="3" t="str">
        <f>_xlfn.XLOOKUP(B738,'[1]daily break down'!$D:$D,'[1]daily break down'!$E:$E,"")</f>
        <v>Douala</v>
      </c>
      <c r="D738" s="1" t="s">
        <v>21</v>
      </c>
      <c r="E738" s="1" t="s">
        <v>145</v>
      </c>
      <c r="F738" s="3" t="s">
        <v>31</v>
      </c>
      <c r="G738" s="1" t="s">
        <v>32</v>
      </c>
      <c r="H738" s="34" t="str">
        <f>_xlfn.XLOOKUP(B738,[2]CALCULATION!$B:$B,[2]CALCULATION!$H:$H,"")</f>
        <v>ZTE</v>
      </c>
      <c r="I738" s="28">
        <v>0.30094911152773873</v>
      </c>
      <c r="J738" s="28">
        <v>0.3383314356810006</v>
      </c>
      <c r="K738" s="28">
        <v>3.7146187716339503</v>
      </c>
      <c r="L738" s="28">
        <v>13.868556899607057</v>
      </c>
      <c r="M738" s="28">
        <v>25.527953988351555</v>
      </c>
      <c r="N738" s="28">
        <v>8.4128064423156013E-2</v>
      </c>
      <c r="O738" s="28">
        <v>0.32770172900383238</v>
      </c>
      <c r="P738" s="28">
        <v>0.50664106976226553</v>
      </c>
      <c r="Q738" s="28">
        <v>0.2682217428153168</v>
      </c>
      <c r="R738" s="28">
        <v>0</v>
      </c>
      <c r="S738" s="93">
        <v>7.7332899584228232E-2</v>
      </c>
      <c r="T738" s="93">
        <f>_xlfn.XLOOKUP(B738,'[3]Nur des jours'!$B:$B,'[3]Nur des jours'!$U:$U,"")</f>
        <v>0.28172289710158632</v>
      </c>
      <c r="U738" s="93">
        <v>0</v>
      </c>
      <c r="V738" s="93">
        <v>0</v>
      </c>
      <c r="W738" s="93">
        <v>0.28172289710158632</v>
      </c>
      <c r="X738" s="93">
        <v>8.259424768786032E-2</v>
      </c>
      <c r="Y738" s="93">
        <v>0</v>
      </c>
      <c r="Z738" s="93">
        <v>0</v>
      </c>
      <c r="AA738" s="93">
        <v>0</v>
      </c>
      <c r="AB738" s="93">
        <v>0</v>
      </c>
      <c r="AC738" s="93">
        <f>_xlfn.XLOOKUP(B738,'[3]Nur des jours'!$B:$B,'[3]Nur des jours'!$N:$N,"")</f>
        <v>0.77418507960152227</v>
      </c>
      <c r="AD738" s="93">
        <v>0.77418507960152227</v>
      </c>
      <c r="AE738" s="93">
        <v>0</v>
      </c>
      <c r="AF738" s="93">
        <v>8.7088687423843791E-2</v>
      </c>
      <c r="AG738" s="93"/>
      <c r="AH738" s="93">
        <v>0</v>
      </c>
      <c r="AI738" s="93">
        <v>0</v>
      </c>
      <c r="AJ738" s="93">
        <v>0</v>
      </c>
      <c r="AK738" s="93">
        <v>0</v>
      </c>
      <c r="AL738" s="93">
        <v>0</v>
      </c>
      <c r="AM738" s="49" t="s">
        <v>5559</v>
      </c>
      <c r="AN738" s="49"/>
      <c r="AO738" s="48" t="str" cm="1">
        <f t="array" ref="AO738">IFERROR(_xlfn.IFS(
AQ738="MPR ISSUE","PDH",
AQ738="BSS Hardware Issue","BSS",
AQ738="Sites strategiques, MLL, Pylone, etc.","ENVTECH",
AQ738="AKTIVCO DEFAUT GE &amp; POWER Cabinet","AKTIVCO",
AQ738="AKTIVCO Coupure ENEO &amp; Baisse de tension","AKTIVCO GRID ONLY",
AQ738="Coupure ENEO &amp; Baisse de tension","IHS GRID ONLY",
AQ738="Defaut GE &amp; POWER Cabinet","IHS",
AQ738="Sharing","Partners",
AQ738="Sites strategiques &amp; DataCenter","SST &amp; DC",
AQ738="Exclu","Exclu",
AQ738="SAT","SAT",
AQ738="SPARE-ISSUE","SPARE-ISSUE",
AQ738="Fiber CAmtel","TRANS_FO_CAMTEL",
AQ738="Fiber AOF","Fiber AOF",
AQ738="Projet OCM (HUAWEI)","TRAVAUX-HUAWEI",
AQ738="Projet OCM (NOKIA)","TRAVAUX-NOKIA",
AQ738="ACCESS-ISSUE","ACCESS-ISSUE",
AQ738="Projet OCM (ZTE, NOKIA, autres projets)","TRAVAUX OCM",
AQ738="No root CAuse","No root cause",
AQ738="ODU HS","PDH",
AQ738="IP &amp; VLAN","PDH",
AQ738="Warehouse HUAWEI","SPARE-ISSUE",
AQ738="SPARE-HS","SPARE-ISSUE",
AQ738="Power Telco","BSS",AQ738="no impacts","no impacts"
),"")</f>
        <v>No root cause</v>
      </c>
      <c r="AP738" s="48" t="str" cm="1">
        <f t="array" ref="AP738">IFERROR(_xlfn.IFS(
AQ738="MPR ISSUE","TX ISSUE",
AQ738="BSS Hardware Issue","RAN ISSUE",
AQ738="Sites strategiques, MLL, Pylone, etc.","ENVTECH",
AQ738="AKTIVCO DEFAUT GE &amp; POWER Cabinet","POWER ISSUE",
AQ738="AKTIVCO Coupure ENEO &amp; Baisse de tension","POWER ISSUE",
AQ738="Coupure ENEO &amp; Baisse de tension","POWER ISSUE",
AQ738="Defaut GE &amp; POWER Cabinet","POWER ISSUE",
AQ738="Sharing","POWER ISSUE",
AQ738="Sites strategiques &amp; DataCenter","POWER ISSUE",
AQ738="Exclu","Exclu",
AQ738="SAT","TX ISSUE",
AQ738="SPARE-ISSUE","SPARE-ISSUE",
AQ738="Fiber CAmtel","TX ISSUE",
AQ738="Fiber AOF","TX ISSUE",
AQ738="Projet OCM (HUAWEI)","TRAVAUX-HUAWEI",
AQ738="Projet OCM (NOKIA)","TRAVAUX -NOKIA",
AQ738="ACCESS-ISSUE","ACCESS-ISSUE",
AQ738="Projet OCM (ZTE, NOKIA, autres projets)","TRAVAUX OCM",
AQ738="No root CAuse","No root cause",
AQ738="ODU HS","TX ISSUE",
AQ738="IP &amp; VLAN","TX ISSUE",
AQ738="Warehouse HUAWEI","SPARE-ISSUE",
AQ738="SPARE-HS","SPARE-ISSUE",
AQ738="Power Telco","RAN ISSUE",AQ738="no impacts","no impacts"
),"")</f>
        <v>No root cause</v>
      </c>
      <c r="AQ738" s="67" t="s">
        <v>5344</v>
      </c>
      <c r="AR738" s="48" t="str" cm="1">
        <f t="array" ref="AR738">IFERROR(_xlfn.IFS(
AQ738="MPR ISSUE","ACTIVE",
AQ738="BSS Hardware Issue","ACTIVE",
AQ738="Sites strategiques, MLL, Pylone, etc.","PASSIVE",
AQ738="AKTIVCO DEFAUT GE &amp; POWER Cabinet","PASSIVE",
AQ738="AKTIVCO Coupure ENEO &amp; Baisse de tension","PASSIVE",
AQ738="Coupure ENEO &amp; Baisse de tension","PASSIVE",
AQ738="Defaut GE &amp; POWER Cabinet","PASSIVE",
AQ738="Sharing","PASSIVE",
AQ738="Sites strategiques &amp; DataCenter","PASSIVE",
AQ738="Exclu","Exclu",
AQ738="SAT","ACTIVE",
AQ738="SPARE-ISSUE","SPARE-ISSUE",
AQ738="Fiber CAmtel","ACTIVE",
AQ738="Fiber AOF","ACTIVE",
AQ738="Projet OCM (HUAWEI)","PLANNED WORKS",
AQ738="Projet OCM (NOKIA)","PLANNED WORKS",
AQ738="ACCESS-ISSUE","ACCESS-ISSUE",
AQ738="Projet OCM (ZTE, NOKIA, autres projets)","PLANNED WORKS",
AQ738="No root CAuse","No root cause",
AQ738="ODU HS","ACTIVE",
AQ738="IP &amp; VLAN","ACTIVE",
AQ738="Warehouse HUAWEI","SPARE-ISSUE",
AQ738="SPARE-HS","SPARE-ISSUE",
AQ738="Power Telco","ACTIVE", AQ738="no impacts","no impacts"
),"")</f>
        <v>No root cause</v>
      </c>
      <c r="AS738" s="92" t="s">
        <v>5537</v>
      </c>
      <c r="AT738" s="98" t="s">
        <v>969</v>
      </c>
      <c r="AV738" s="17" t="s">
        <v>5537</v>
      </c>
      <c r="AW738" s="7" t="s">
        <v>5537</v>
      </c>
      <c r="AX738" s="6" t="s">
        <v>5537</v>
      </c>
      <c r="AY738" s="7"/>
      <c r="AZ738" s="3" t="s">
        <v>5537</v>
      </c>
      <c r="BA738" s="18" t="s">
        <v>5537</v>
      </c>
      <c r="BB738" s="18" t="s">
        <v>5537</v>
      </c>
      <c r="BC738" s="18" t="s">
        <v>5537</v>
      </c>
      <c r="BD738" s="18" t="s">
        <v>5537</v>
      </c>
      <c r="BE738" s="18" t="s">
        <v>5537</v>
      </c>
      <c r="BF738" s="18" t="s">
        <v>5537</v>
      </c>
      <c r="BG738" s="18" t="s">
        <v>5537</v>
      </c>
      <c r="BH738" s="18" t="s">
        <v>5537</v>
      </c>
      <c r="BI738" s="18" t="s">
        <v>5537</v>
      </c>
      <c r="BJ738" s="18" t="s">
        <v>5537</v>
      </c>
      <c r="BK738" s="18" t="s">
        <v>5537</v>
      </c>
      <c r="BL738" s="9" t="s">
        <v>5537</v>
      </c>
      <c r="BM738" s="14" t="s">
        <v>5537</v>
      </c>
      <c r="BN738" s="14" t="s">
        <v>5537</v>
      </c>
      <c r="BO738" s="14" t="str">
        <f>_xlfn.XLOOKUP(B738,'[4]cell downs 18042026 17h'!$B:$B,'[4]cell downs 18042026 17h'!$B:$B,"")</f>
        <v/>
      </c>
      <c r="BP738" s="14" t="str">
        <f>_xlfn.XLOOKUP(B738,'[5]Cells Huawei 19042026 15h'!$B:$B,'[5]Cells Huawei 19042026 15h'!$B:$B,"")</f>
        <v/>
      </c>
      <c r="BQ738" s="9" t="str">
        <f>_xlfn.XLOOKUP(B738,'[6]cells down 19042026 9H40'!$B:$B,'[6]cells down 19042026 9H40'!$B:$B,"")</f>
        <v/>
      </c>
      <c r="BR738" s="9" t="s">
        <v>969</v>
      </c>
      <c r="BS738" s="9" t="s">
        <v>5537</v>
      </c>
      <c r="BT738" s="108"/>
    </row>
    <row r="739" spans="1:72" s="9" customFormat="1" x14ac:dyDescent="0.35">
      <c r="A739" s="1" t="s">
        <v>1181</v>
      </c>
      <c r="B739" s="8" t="s">
        <v>1182</v>
      </c>
      <c r="C739" s="3" t="str">
        <f>_xlfn.XLOOKUP(B739,'[1]daily break down'!$D:$D,'[1]daily break down'!$E:$E,"")</f>
        <v>Douala</v>
      </c>
      <c r="D739" s="1" t="s">
        <v>21</v>
      </c>
      <c r="E739" s="1" t="s">
        <v>30</v>
      </c>
      <c r="F739" s="3" t="s">
        <v>31</v>
      </c>
      <c r="G739" s="1" t="s">
        <v>32</v>
      </c>
      <c r="H739" s="34" t="str">
        <f>_xlfn.XLOOKUP(B739,[2]CALCULATION!$B:$B,[2]CALCULATION!$H:$H,"")</f>
        <v>ZTE</v>
      </c>
      <c r="I739" s="28">
        <v>0.12885844084318543</v>
      </c>
      <c r="J739" s="28">
        <v>0.13190823923546013</v>
      </c>
      <c r="K739" s="28">
        <v>0.73648172403854661</v>
      </c>
      <c r="L739" s="28">
        <v>3.0819015332460129</v>
      </c>
      <c r="M739" s="28">
        <v>4.8744874198491583</v>
      </c>
      <c r="N739" s="28">
        <v>7.4104750408780118E-2</v>
      </c>
      <c r="O739" s="28">
        <v>9.723684698644261E-2</v>
      </c>
      <c r="P739" s="28">
        <v>0.18116872554810751</v>
      </c>
      <c r="Q739" s="28">
        <v>9.1921993647858621E-2</v>
      </c>
      <c r="R739" s="28">
        <v>0</v>
      </c>
      <c r="S739" s="93">
        <v>4.6727905191577351E-2</v>
      </c>
      <c r="T739" s="93">
        <f>_xlfn.XLOOKUP(B739,'[3]Nur des jours'!$B:$B,'[3]Nur des jours'!$U:$U,"")</f>
        <v>9.3598491009693849E-2</v>
      </c>
      <c r="U739" s="93">
        <v>0</v>
      </c>
      <c r="V739" s="93">
        <v>0</v>
      </c>
      <c r="W739" s="93">
        <v>9.3598491009693849E-2</v>
      </c>
      <c r="X739" s="93">
        <v>4.7940690517160343E-2</v>
      </c>
      <c r="Y739" s="93">
        <v>0</v>
      </c>
      <c r="Z739" s="93">
        <v>0</v>
      </c>
      <c r="AA739" s="93">
        <v>0</v>
      </c>
      <c r="AB739" s="93">
        <v>0</v>
      </c>
      <c r="AC739" s="93">
        <f>_xlfn.XLOOKUP(B739,'[3]Nur des jours'!$B:$B,'[3]Nur des jours'!$N:$N,"")</f>
        <v>0.34871145126172487</v>
      </c>
      <c r="AD739" s="93">
        <v>0.34871145126172487</v>
      </c>
      <c r="AE739" s="93">
        <v>0</v>
      </c>
      <c r="AF739" s="93">
        <v>7.5157020029506472E-2</v>
      </c>
      <c r="AG739" s="93"/>
      <c r="AH739" s="93">
        <v>0</v>
      </c>
      <c r="AI739" s="93">
        <v>0</v>
      </c>
      <c r="AJ739" s="93">
        <v>0</v>
      </c>
      <c r="AK739" s="93">
        <v>0</v>
      </c>
      <c r="AL739" s="93">
        <v>0</v>
      </c>
      <c r="AM739" s="49" t="s">
        <v>5559</v>
      </c>
      <c r="AN739" s="49"/>
      <c r="AO739" s="48" t="str" cm="1">
        <f t="array" ref="AO739">IFERROR(_xlfn.IFS(
AQ739="MPR ISSUE","PDH",
AQ739="BSS Hardware Issue","BSS",
AQ739="Sites strategiques, MLL, Pylone, etc.","ENVTECH",
AQ739="AKTIVCO DEFAUT GE &amp; POWER Cabinet","AKTIVCO",
AQ739="AKTIVCO Coupure ENEO &amp; Baisse de tension","AKTIVCO GRID ONLY",
AQ739="Coupure ENEO &amp; Baisse de tension","IHS GRID ONLY",
AQ739="Defaut GE &amp; POWER Cabinet","IHS",
AQ739="Sharing","Partners",
AQ739="Sites strategiques &amp; DataCenter","SST &amp; DC",
AQ739="Exclu","Exclu",
AQ739="SAT","SAT",
AQ739="SPARE-ISSUE","SPARE-ISSUE",
AQ739="Fiber CAmtel","TRANS_FO_CAMTEL",
AQ739="Fiber AOF","Fiber AOF",
AQ739="Projet OCM (HUAWEI)","TRAVAUX-HUAWEI",
AQ739="Projet OCM (NOKIA)","TRAVAUX-NOKIA",
AQ739="ACCESS-ISSUE","ACCESS-ISSUE",
AQ739="Projet OCM (ZTE, NOKIA, autres projets)","TRAVAUX OCM",
AQ739="No root CAuse","No root cause",
AQ739="ODU HS","PDH",
AQ739="IP &amp; VLAN","PDH",
AQ739="Warehouse HUAWEI","SPARE-ISSUE",
AQ739="SPARE-HS","SPARE-ISSUE",
AQ739="Power Telco","BSS",AQ739="no impacts","no impacts"
),"")</f>
        <v>No root cause</v>
      </c>
      <c r="AP739" s="48" t="str" cm="1">
        <f t="array" ref="AP739">IFERROR(_xlfn.IFS(
AQ739="MPR ISSUE","TX ISSUE",
AQ739="BSS Hardware Issue","RAN ISSUE",
AQ739="Sites strategiques, MLL, Pylone, etc.","ENVTECH",
AQ739="AKTIVCO DEFAUT GE &amp; POWER Cabinet","POWER ISSUE",
AQ739="AKTIVCO Coupure ENEO &amp; Baisse de tension","POWER ISSUE",
AQ739="Coupure ENEO &amp; Baisse de tension","POWER ISSUE",
AQ739="Defaut GE &amp; POWER Cabinet","POWER ISSUE",
AQ739="Sharing","POWER ISSUE",
AQ739="Sites strategiques &amp; DataCenter","POWER ISSUE",
AQ739="Exclu","Exclu",
AQ739="SAT","TX ISSUE",
AQ739="SPARE-ISSUE","SPARE-ISSUE",
AQ739="Fiber CAmtel","TX ISSUE",
AQ739="Fiber AOF","TX ISSUE",
AQ739="Projet OCM (HUAWEI)","TRAVAUX-HUAWEI",
AQ739="Projet OCM (NOKIA)","TRAVAUX -NOKIA",
AQ739="ACCESS-ISSUE","ACCESS-ISSUE",
AQ739="Projet OCM (ZTE, NOKIA, autres projets)","TRAVAUX OCM",
AQ739="No root CAuse","No root cause",
AQ739="ODU HS","TX ISSUE",
AQ739="IP &amp; VLAN","TX ISSUE",
AQ739="Warehouse HUAWEI","SPARE-ISSUE",
AQ739="SPARE-HS","SPARE-ISSUE",
AQ739="Power Telco","RAN ISSUE",AQ739="no impacts","no impacts"
),"")</f>
        <v>No root cause</v>
      </c>
      <c r="AQ739" s="67" t="s">
        <v>5344</v>
      </c>
      <c r="AR739" s="48" t="str" cm="1">
        <f t="array" ref="AR739">IFERROR(_xlfn.IFS(
AQ739="MPR ISSUE","ACTIVE",
AQ739="BSS Hardware Issue","ACTIVE",
AQ739="Sites strategiques, MLL, Pylone, etc.","PASSIVE",
AQ739="AKTIVCO DEFAUT GE &amp; POWER Cabinet","PASSIVE",
AQ739="AKTIVCO Coupure ENEO &amp; Baisse de tension","PASSIVE",
AQ739="Coupure ENEO &amp; Baisse de tension","PASSIVE",
AQ739="Defaut GE &amp; POWER Cabinet","PASSIVE",
AQ739="Sharing","PASSIVE",
AQ739="Sites strategiques &amp; DataCenter","PASSIVE",
AQ739="Exclu","Exclu",
AQ739="SAT","ACTIVE",
AQ739="SPARE-ISSUE","SPARE-ISSUE",
AQ739="Fiber CAmtel","ACTIVE",
AQ739="Fiber AOF","ACTIVE",
AQ739="Projet OCM (HUAWEI)","PLANNED WORKS",
AQ739="Projet OCM (NOKIA)","PLANNED WORKS",
AQ739="ACCESS-ISSUE","ACCESS-ISSUE",
AQ739="Projet OCM (ZTE, NOKIA, autres projets)","PLANNED WORKS",
AQ739="No root CAuse","No root cause",
AQ739="ODU HS","ACTIVE",
AQ739="IP &amp; VLAN","ACTIVE",
AQ739="Warehouse HUAWEI","SPARE-ISSUE",
AQ739="SPARE-HS","SPARE-ISSUE",
AQ739="Power Telco","ACTIVE", AQ739="no impacts","no impacts"
),"")</f>
        <v>No root cause</v>
      </c>
      <c r="AS739" s="92" t="s">
        <v>5537</v>
      </c>
      <c r="AT739" s="98" t="s">
        <v>1182</v>
      </c>
      <c r="AV739" s="17" t="s">
        <v>5537</v>
      </c>
      <c r="AW739" s="7" t="s">
        <v>5537</v>
      </c>
      <c r="AX739" s="6" t="s">
        <v>5537</v>
      </c>
      <c r="AY739" s="7"/>
      <c r="AZ739" s="3" t="s">
        <v>5537</v>
      </c>
      <c r="BA739" s="18" t="s">
        <v>5537</v>
      </c>
      <c r="BB739" s="18" t="s">
        <v>5537</v>
      </c>
      <c r="BC739" s="18" t="s">
        <v>5537</v>
      </c>
      <c r="BD739" s="18" t="s">
        <v>5537</v>
      </c>
      <c r="BE739" s="18" t="s">
        <v>5537</v>
      </c>
      <c r="BF739" s="18" t="s">
        <v>5537</v>
      </c>
      <c r="BG739" s="18" t="s">
        <v>5537</v>
      </c>
      <c r="BH739" s="18" t="s">
        <v>5537</v>
      </c>
      <c r="BI739" s="18" t="s">
        <v>5537</v>
      </c>
      <c r="BJ739" s="18" t="s">
        <v>5537</v>
      </c>
      <c r="BK739" s="18" t="s">
        <v>5537</v>
      </c>
      <c r="BL739" s="9" t="s">
        <v>5537</v>
      </c>
      <c r="BM739" s="14" t="s">
        <v>5537</v>
      </c>
      <c r="BN739" s="14" t="s">
        <v>5537</v>
      </c>
      <c r="BO739" s="14" t="str">
        <f>_xlfn.XLOOKUP(B739,'[4]cell downs 18042026 17h'!$B:$B,'[4]cell downs 18042026 17h'!$B:$B,"")</f>
        <v/>
      </c>
      <c r="BP739" s="14" t="str">
        <f>_xlfn.XLOOKUP(B739,'[5]Cells Huawei 19042026 15h'!$B:$B,'[5]Cells Huawei 19042026 15h'!$B:$B,"")</f>
        <v/>
      </c>
      <c r="BQ739" s="9" t="str">
        <f>_xlfn.XLOOKUP(B739,'[6]cells down 19042026 9H40'!$B:$B,'[6]cells down 19042026 9H40'!$B:$B,"")</f>
        <v/>
      </c>
      <c r="BR739" s="9" t="s">
        <v>5537</v>
      </c>
      <c r="BS739" s="9" t="s">
        <v>12</v>
      </c>
      <c r="BT739" s="108"/>
    </row>
    <row r="740" spans="1:72" s="9" customFormat="1" x14ac:dyDescent="0.35">
      <c r="A740" s="1" t="s">
        <v>3413</v>
      </c>
      <c r="B740" s="8" t="s">
        <v>3414</v>
      </c>
      <c r="C740" s="3" t="str">
        <f>_xlfn.XLOOKUP(B740,'[1]daily break down'!$D:$D,'[1]daily break down'!$E:$E,"")</f>
        <v>Douala</v>
      </c>
      <c r="D740" s="1" t="s">
        <v>11</v>
      </c>
      <c r="E740" s="1" t="s">
        <v>12</v>
      </c>
      <c r="F740" s="3" t="s">
        <v>31</v>
      </c>
      <c r="G740" s="1" t="s">
        <v>32</v>
      </c>
      <c r="H740" s="34" t="str">
        <f>_xlfn.XLOOKUP(B740,[2]CALCULATION!$B:$B,[2]CALCULATION!$H:$H,"")</f>
        <v>ZTE</v>
      </c>
      <c r="I740" s="28">
        <v>0</v>
      </c>
      <c r="J740" s="28">
        <v>0</v>
      </c>
      <c r="K740" s="28">
        <v>0</v>
      </c>
      <c r="L740" s="28">
        <v>0</v>
      </c>
      <c r="M740" s="28">
        <v>0</v>
      </c>
      <c r="N740" s="28">
        <v>0</v>
      </c>
      <c r="O740" s="28">
        <v>0</v>
      </c>
      <c r="P740" s="28">
        <v>0</v>
      </c>
      <c r="Q740" s="28">
        <v>0</v>
      </c>
      <c r="R740" s="28">
        <v>0</v>
      </c>
      <c r="S740" s="93">
        <v>0</v>
      </c>
      <c r="T740" s="93">
        <f>_xlfn.XLOOKUP(B740,'[3]Nur des jours'!$B:$B,'[3]Nur des jours'!$U:$U,"")</f>
        <v>0</v>
      </c>
      <c r="U740" s="93">
        <v>0</v>
      </c>
      <c r="V740" s="93">
        <v>0</v>
      </c>
      <c r="W740" s="93">
        <v>0</v>
      </c>
      <c r="X740" s="93">
        <v>0</v>
      </c>
      <c r="Y740" s="93">
        <v>0</v>
      </c>
      <c r="Z740" s="93">
        <v>0</v>
      </c>
      <c r="AA740" s="93">
        <v>0</v>
      </c>
      <c r="AB740" s="93">
        <v>0</v>
      </c>
      <c r="AC740" s="93"/>
      <c r="AD740" s="93">
        <v>0</v>
      </c>
      <c r="AE740" s="93">
        <v>0</v>
      </c>
      <c r="AF740" s="93">
        <v>6.9877836847557329E-2</v>
      </c>
      <c r="AG740" s="93"/>
      <c r="AH740" s="93">
        <v>0</v>
      </c>
      <c r="AI740" s="93">
        <v>0</v>
      </c>
      <c r="AJ740" s="93">
        <v>0</v>
      </c>
      <c r="AK740" s="93">
        <v>0</v>
      </c>
      <c r="AL740" s="93">
        <v>0</v>
      </c>
      <c r="AM740" s="49" t="s">
        <v>5559</v>
      </c>
      <c r="AN740" s="49"/>
      <c r="AO740" s="48" t="str" cm="1">
        <f t="array" ref="AO740">IFERROR(_xlfn.IFS(
AQ740="MPR ISSUE","PDH",
AQ740="BSS Hardware Issue","BSS",
AQ740="Sites strategiques, MLL, Pylone, etc.","ENVTECH",
AQ740="AKTIVCO DEFAUT GE &amp; POWER Cabinet","AKTIVCO",
AQ740="AKTIVCO Coupure ENEO &amp; Baisse de tension","AKTIVCO GRID ONLY",
AQ740="Coupure ENEO &amp; Baisse de tension","IHS GRID ONLY",
AQ740="Defaut GE &amp; POWER Cabinet","IHS",
AQ740="Sharing","Partners",
AQ740="Sites strategiques &amp; DataCenter","SST &amp; DC",
AQ740="Exclu","Exclu",
AQ740="SAT","SAT",
AQ740="SPARE-ISSUE","SPARE-ISSUE",
AQ740="Fiber CAmtel","TRANS_FO_CAMTEL",
AQ740="Fiber AOF","Fiber AOF",
AQ740="Projet OCM (HUAWEI)","TRAVAUX-HUAWEI",
AQ740="Projet OCM (NOKIA)","TRAVAUX-NOKIA",
AQ740="ACCESS-ISSUE","ACCESS-ISSUE",
AQ740="Projet OCM (ZTE, NOKIA, autres projets)","TRAVAUX OCM",
AQ740="No root CAuse","No root cause",
AQ740="ODU HS","PDH",
AQ740="IP &amp; VLAN","PDH",
AQ740="Warehouse HUAWEI","SPARE-ISSUE",
AQ740="SPARE-HS","SPARE-ISSUE",
AQ740="Power Telco","BSS",AQ740="no impacts","no impacts"
),"")</f>
        <v>No root cause</v>
      </c>
      <c r="AP740" s="48" t="str" cm="1">
        <f t="array" ref="AP740">IFERROR(_xlfn.IFS(
AQ740="MPR ISSUE","TX ISSUE",
AQ740="BSS Hardware Issue","RAN ISSUE",
AQ740="Sites strategiques, MLL, Pylone, etc.","ENVTECH",
AQ740="AKTIVCO DEFAUT GE &amp; POWER Cabinet","POWER ISSUE",
AQ740="AKTIVCO Coupure ENEO &amp; Baisse de tension","POWER ISSUE",
AQ740="Coupure ENEO &amp; Baisse de tension","POWER ISSUE",
AQ740="Defaut GE &amp; POWER Cabinet","POWER ISSUE",
AQ740="Sharing","POWER ISSUE",
AQ740="Sites strategiques &amp; DataCenter","POWER ISSUE",
AQ740="Exclu","Exclu",
AQ740="SAT","TX ISSUE",
AQ740="SPARE-ISSUE","SPARE-ISSUE",
AQ740="Fiber CAmtel","TX ISSUE",
AQ740="Fiber AOF","TX ISSUE",
AQ740="Projet OCM (HUAWEI)","TRAVAUX-HUAWEI",
AQ740="Projet OCM (NOKIA)","TRAVAUX -NOKIA",
AQ740="ACCESS-ISSUE","ACCESS-ISSUE",
AQ740="Projet OCM (ZTE, NOKIA, autres projets)","TRAVAUX OCM",
AQ740="No root CAuse","No root cause",
AQ740="ODU HS","TX ISSUE",
AQ740="IP &amp; VLAN","TX ISSUE",
AQ740="Warehouse HUAWEI","SPARE-ISSUE",
AQ740="SPARE-HS","SPARE-ISSUE",
AQ740="Power Telco","RAN ISSUE",AQ740="no impacts","no impacts"
),"")</f>
        <v>No root cause</v>
      </c>
      <c r="AQ740" s="126" t="s">
        <v>5344</v>
      </c>
      <c r="AR740" s="48" t="str" cm="1">
        <f t="array" ref="AR740">IFERROR(_xlfn.IFS(
AQ740="MPR ISSUE","ACTIVE",
AQ740="BSS Hardware Issue","ACTIVE",
AQ740="Sites strategiques, MLL, Pylone, etc.","PASSIVE",
AQ740="AKTIVCO DEFAUT GE &amp; POWER Cabinet","PASSIVE",
AQ740="AKTIVCO Coupure ENEO &amp; Baisse de tension","PASSIVE",
AQ740="Coupure ENEO &amp; Baisse de tension","PASSIVE",
AQ740="Defaut GE &amp; POWER Cabinet","PASSIVE",
AQ740="Sharing","PASSIVE",
AQ740="Sites strategiques &amp; DataCenter","PASSIVE",
AQ740="Exclu","Exclu",
AQ740="SAT","ACTIVE",
AQ740="SPARE-ISSUE","SPARE-ISSUE",
AQ740="Fiber CAmtel","ACTIVE",
AQ740="Fiber AOF","ACTIVE",
AQ740="Projet OCM (HUAWEI)","PLANNED WORKS",
AQ740="Projet OCM (NOKIA)","PLANNED WORKS",
AQ740="ACCESS-ISSUE","ACCESS-ISSUE",
AQ740="Projet OCM (ZTE, NOKIA, autres projets)","PLANNED WORKS",
AQ740="No root CAuse","No root cause",
AQ740="ODU HS","ACTIVE",
AQ740="IP &amp; VLAN","ACTIVE",
AQ740="Warehouse HUAWEI","SPARE-ISSUE",
AQ740="SPARE-HS","SPARE-ISSUE",
AQ740="Power Telco","ACTIVE", AQ740="no impacts","no impacts"
),"")</f>
        <v>No root cause</v>
      </c>
      <c r="AS740" s="92" t="s">
        <v>5537</v>
      </c>
      <c r="AT740" s="98" t="s">
        <v>3414</v>
      </c>
      <c r="AV740" s="17" t="s">
        <v>5537</v>
      </c>
      <c r="AW740" s="7" t="s">
        <v>5537</v>
      </c>
      <c r="AX740" s="6" t="s">
        <v>5537</v>
      </c>
      <c r="AY740" s="7"/>
      <c r="AZ740" s="3" t="s">
        <v>5537</v>
      </c>
      <c r="BA740" s="18" t="s">
        <v>5537</v>
      </c>
      <c r="BB740" s="18" t="s">
        <v>5537</v>
      </c>
      <c r="BC740" s="18" t="s">
        <v>5537</v>
      </c>
      <c r="BD740" s="18" t="s">
        <v>5537</v>
      </c>
      <c r="BE740" s="18" t="s">
        <v>5537</v>
      </c>
      <c r="BF740" s="18" t="s">
        <v>5537</v>
      </c>
      <c r="BG740" s="18" t="s">
        <v>5537</v>
      </c>
      <c r="BH740" s="18" t="s">
        <v>5537</v>
      </c>
      <c r="BI740" s="18" t="s">
        <v>5537</v>
      </c>
      <c r="BJ740" s="18" t="s">
        <v>5537</v>
      </c>
      <c r="BK740" s="18" t="s">
        <v>5537</v>
      </c>
      <c r="BL740" s="9" t="s">
        <v>5537</v>
      </c>
      <c r="BM740" s="14" t="s">
        <v>5537</v>
      </c>
      <c r="BN740" s="14" t="s">
        <v>5537</v>
      </c>
      <c r="BO740" s="14" t="str">
        <f>_xlfn.XLOOKUP(B740,'[4]cell downs 18042026 17h'!$B:$B,'[4]cell downs 18042026 17h'!$B:$B,"")</f>
        <v/>
      </c>
      <c r="BP740" s="14" t="str">
        <f>_xlfn.XLOOKUP(B740,'[5]Cells Huawei 19042026 15h'!$B:$B,'[5]Cells Huawei 19042026 15h'!$B:$B,"")</f>
        <v/>
      </c>
      <c r="BQ740" s="9" t="str">
        <f>_xlfn.XLOOKUP(B740,'[6]cells down 19042026 9H40'!$B:$B,'[6]cells down 19042026 9H40'!$B:$B,"")</f>
        <v/>
      </c>
      <c r="BR740" s="9" t="s">
        <v>3414</v>
      </c>
      <c r="BS740" s="9" t="s">
        <v>12</v>
      </c>
      <c r="BT740" s="108"/>
    </row>
    <row r="741" spans="1:72" s="9" customFormat="1" x14ac:dyDescent="0.35">
      <c r="A741" s="1" t="s">
        <v>1241</v>
      </c>
      <c r="B741" s="8" t="s">
        <v>1242</v>
      </c>
      <c r="C741" s="3" t="str">
        <f>_xlfn.XLOOKUP(B741,'[1]daily break down'!$D:$D,'[1]daily break down'!$E:$E,"")</f>
        <v>NORD-OUEST</v>
      </c>
      <c r="D741" s="1" t="s">
        <v>11</v>
      </c>
      <c r="E741" s="1" t="s">
        <v>12</v>
      </c>
      <c r="F741" s="3" t="s">
        <v>51</v>
      </c>
      <c r="G741" s="1" t="s">
        <v>1241</v>
      </c>
      <c r="H741" s="33" t="str">
        <f>_xlfn.XLOOKUP(B741,[2]CALCULATION!$B:$B,[2]CALCULATION!$H:$H,"")</f>
        <v>NOKIA</v>
      </c>
      <c r="I741" s="28">
        <v>1.5338385698381303</v>
      </c>
      <c r="J741" s="28">
        <v>0</v>
      </c>
      <c r="K741" s="28">
        <v>2.1144105096728474</v>
      </c>
      <c r="L741" s="28">
        <v>8.3601583187221509E-2</v>
      </c>
      <c r="M741" s="28">
        <v>1.4228089774906807</v>
      </c>
      <c r="N741" s="28">
        <v>0</v>
      </c>
      <c r="O741" s="28">
        <v>3.6383559767487868E-2</v>
      </c>
      <c r="P741" s="28">
        <v>0.22833249249541335</v>
      </c>
      <c r="Q741" s="28">
        <v>0</v>
      </c>
      <c r="R741" s="28">
        <v>0.8848942029942598</v>
      </c>
      <c r="S741" s="93">
        <v>0.28662920764934097</v>
      </c>
      <c r="T741" s="93">
        <f>_xlfn.XLOOKUP(B741,'[3]Nur des jours'!$B:$B,'[3]Nur des jours'!$U:$U,"")</f>
        <v>0</v>
      </c>
      <c r="U741" s="93">
        <v>3.9137117586758837E-3</v>
      </c>
      <c r="V741" s="93">
        <v>0.96057948309662611</v>
      </c>
      <c r="W741" s="93">
        <v>0</v>
      </c>
      <c r="X741" s="93">
        <v>0</v>
      </c>
      <c r="Y741" s="93">
        <v>0</v>
      </c>
      <c r="Z741" s="93">
        <v>1.5461764445700032</v>
      </c>
      <c r="AA741" s="93">
        <v>0.10818758507332359</v>
      </c>
      <c r="AB741" s="93">
        <v>0</v>
      </c>
      <c r="AC741" s="93">
        <f>_xlfn.XLOOKUP(B741,'[3]Nur des jours'!$B:$B,'[3]Nur des jours'!$N:$N,"")</f>
        <v>2.4178480622544112</v>
      </c>
      <c r="AD741" s="93">
        <v>2.4178480622544112</v>
      </c>
      <c r="AE741" s="93">
        <v>0</v>
      </c>
      <c r="AF741" s="93">
        <v>6.7077729551725793E-2</v>
      </c>
      <c r="AG741" s="93"/>
      <c r="AH741" s="93">
        <v>0</v>
      </c>
      <c r="AI741" s="93">
        <v>0</v>
      </c>
      <c r="AJ741" s="93">
        <v>0</v>
      </c>
      <c r="AK741" s="93">
        <v>0</v>
      </c>
      <c r="AL741" s="93">
        <v>0</v>
      </c>
      <c r="AM741" s="49" t="s">
        <v>5601</v>
      </c>
      <c r="AN741" s="49"/>
      <c r="AO741" s="48" t="str" cm="1">
        <f t="array" ref="AO741">IFERROR(_xlfn.IFS(
AQ741="MPR ISSUE","PDH",
AQ741="BSS Hardware Issue","BSS",
AQ741="Sites strategiques, MLL, Pylone, etc.","ENVTECH",
AQ741="AKTIVCO DEFAUT GE &amp; POWER Cabinet","AKTIVCO",
AQ741="AKTIVCO Coupure ENEO &amp; Baisse de tension","AKTIVCO GRID ONLY",
AQ741="Coupure ENEO &amp; Baisse de tension","IHS GRID ONLY",
AQ741="Defaut GE &amp; POWER Cabinet","IHS",
AQ741="Sharing","Partners",
AQ741="Sites strategiques &amp; DataCenter","SST &amp; DC",
AQ741="Exclu","Exclu",
AQ741="SAT","SAT",
AQ741="SPARE-ISSUE","SPARE-ISSUE",
AQ741="Fiber CAmtel","TRANS_FO_CAMTEL",
AQ741="Fiber AOF","Fiber AOF",
AQ741="Projet OCM (HUAWEI)","TRAVAUX-HUAWEI",
AQ741="Projet OCM (NOKIA)","TRAVAUX-NOKIA",
AQ741="ACCESS-ISSUE","ACCESS-ISSUE",
AQ741="Projet OCM (ZTE, NOKIA, autres projets)","TRAVAUX OCM",
AQ741="No root CAuse","No root cause",
AQ741="ODU HS","PDH",
AQ741="IP &amp; VLAN","PDH",
AQ741="Warehouse HUAWEI","SPARE-ISSUE",
AQ741="SPARE-HS","SPARE-ISSUE",
AQ741="Power Telco","BSS",AQ741="no impacts","no impacts"
),"")</f>
        <v>No root cause</v>
      </c>
      <c r="AP741" s="48" t="str" cm="1">
        <f t="array" ref="AP741">IFERROR(_xlfn.IFS(
AQ741="MPR ISSUE","TX ISSUE",
AQ741="BSS Hardware Issue","RAN ISSUE",
AQ741="Sites strategiques, MLL, Pylone, etc.","ENVTECH",
AQ741="AKTIVCO DEFAUT GE &amp; POWER Cabinet","POWER ISSUE",
AQ741="AKTIVCO Coupure ENEO &amp; Baisse de tension","POWER ISSUE",
AQ741="Coupure ENEO &amp; Baisse de tension","POWER ISSUE",
AQ741="Defaut GE &amp; POWER Cabinet","POWER ISSUE",
AQ741="Sharing","POWER ISSUE",
AQ741="Sites strategiques &amp; DataCenter","POWER ISSUE",
AQ741="Exclu","Exclu",
AQ741="SAT","TX ISSUE",
AQ741="SPARE-ISSUE","SPARE-ISSUE",
AQ741="Fiber CAmtel","TX ISSUE",
AQ741="Fiber AOF","TX ISSUE",
AQ741="Projet OCM (HUAWEI)","TRAVAUX-HUAWEI",
AQ741="Projet OCM (NOKIA)","TRAVAUX -NOKIA",
AQ741="ACCESS-ISSUE","ACCESS-ISSUE",
AQ741="Projet OCM (ZTE, NOKIA, autres projets)","TRAVAUX OCM",
AQ741="No root CAuse","No root cause",
AQ741="ODU HS","TX ISSUE",
AQ741="IP &amp; VLAN","TX ISSUE",
AQ741="Warehouse HUAWEI","SPARE-ISSUE",
AQ741="SPARE-HS","SPARE-ISSUE",
AQ741="Power Telco","RAN ISSUE",AQ741="no impacts","no impacts"
),"")</f>
        <v>No root cause</v>
      </c>
      <c r="AQ741" s="67" t="s">
        <v>5344</v>
      </c>
      <c r="AR741" s="48" t="str" cm="1">
        <f t="array" ref="AR741">IFERROR(_xlfn.IFS(
AQ741="MPR ISSUE","ACTIVE",
AQ741="BSS Hardware Issue","ACTIVE",
AQ741="Sites strategiques, MLL, Pylone, etc.","PASSIVE",
AQ741="AKTIVCO DEFAUT GE &amp; POWER Cabinet","PASSIVE",
AQ741="AKTIVCO Coupure ENEO &amp; Baisse de tension","PASSIVE",
AQ741="Coupure ENEO &amp; Baisse de tension","PASSIVE",
AQ741="Defaut GE &amp; POWER Cabinet","PASSIVE",
AQ741="Sharing","PASSIVE",
AQ741="Sites strategiques &amp; DataCenter","PASSIVE",
AQ741="Exclu","Exclu",
AQ741="SAT","ACTIVE",
AQ741="SPARE-ISSUE","SPARE-ISSUE",
AQ741="Fiber CAmtel","ACTIVE",
AQ741="Fiber AOF","ACTIVE",
AQ741="Projet OCM (HUAWEI)","PLANNED WORKS",
AQ741="Projet OCM (NOKIA)","PLANNED WORKS",
AQ741="ACCESS-ISSUE","ACCESS-ISSUE",
AQ741="Projet OCM (ZTE, NOKIA, autres projets)","PLANNED WORKS",
AQ741="No root CAuse","No root cause",
AQ741="ODU HS","ACTIVE",
AQ741="IP &amp; VLAN","ACTIVE",
AQ741="Warehouse HUAWEI","SPARE-ISSUE",
AQ741="SPARE-HS","SPARE-ISSUE",
AQ741="Power Telco","ACTIVE", AQ741="no impacts","no impacts"
),"")</f>
        <v>No root cause</v>
      </c>
      <c r="AS741" s="92" t="s">
        <v>5537</v>
      </c>
      <c r="AT741" s="98" t="s">
        <v>1242</v>
      </c>
      <c r="AV741" s="17" t="s">
        <v>5537</v>
      </c>
      <c r="AW741" s="7" t="s">
        <v>5537</v>
      </c>
      <c r="AX741" s="6" t="s">
        <v>5537</v>
      </c>
      <c r="AY741" s="7"/>
      <c r="AZ741" s="3" t="s">
        <v>5537</v>
      </c>
      <c r="BA741" s="18" t="s">
        <v>5537</v>
      </c>
      <c r="BB741" s="18" t="s">
        <v>5537</v>
      </c>
      <c r="BC741" s="18" t="s">
        <v>5537</v>
      </c>
      <c r="BD741" s="18" t="s">
        <v>5537</v>
      </c>
      <c r="BE741" s="18" t="s">
        <v>5537</v>
      </c>
      <c r="BF741" s="18" t="s">
        <v>5537</v>
      </c>
      <c r="BG741" s="18" t="s">
        <v>5537</v>
      </c>
      <c r="BH741" s="18" t="s">
        <v>5537</v>
      </c>
      <c r="BI741" s="18" t="s">
        <v>5537</v>
      </c>
      <c r="BJ741" s="18" t="s">
        <v>5537</v>
      </c>
      <c r="BK741" s="18" t="s">
        <v>5537</v>
      </c>
      <c r="BL741" s="9" t="s">
        <v>5537</v>
      </c>
      <c r="BM741" s="14" t="s">
        <v>5537</v>
      </c>
      <c r="BN741" s="14" t="s">
        <v>5537</v>
      </c>
      <c r="BO741" s="14" t="str">
        <f>_xlfn.XLOOKUP(B741,'[4]cell downs 18042026 17h'!$B:$B,'[4]cell downs 18042026 17h'!$B:$B,"")</f>
        <v/>
      </c>
      <c r="BP741" s="14" t="str">
        <f>_xlfn.XLOOKUP(B741,'[5]Cells Huawei 19042026 15h'!$B:$B,'[5]Cells Huawei 19042026 15h'!$B:$B,"")</f>
        <v/>
      </c>
      <c r="BQ741" s="9" t="str">
        <f>_xlfn.XLOOKUP(B741,'[6]cells down 19042026 9H40'!$B:$B,'[6]cells down 19042026 9H40'!$B:$B,"")</f>
        <v/>
      </c>
      <c r="BR741" s="9" t="s">
        <v>1242</v>
      </c>
      <c r="BS741" s="9" t="s">
        <v>302</v>
      </c>
      <c r="BT741" s="108"/>
    </row>
    <row r="742" spans="1:72" s="9" customFormat="1" x14ac:dyDescent="0.35">
      <c r="A742" s="1" t="s">
        <v>185</v>
      </c>
      <c r="B742" s="8" t="s">
        <v>3808</v>
      </c>
      <c r="C742" s="3" t="str">
        <f>_xlfn.XLOOKUP(B742,'[1]daily break down'!$D:$D,'[1]daily break down'!$E:$E,"")</f>
        <v>EXTREME-NORD</v>
      </c>
      <c r="D742" s="1" t="s">
        <v>11</v>
      </c>
      <c r="E742" s="1" t="s">
        <v>12</v>
      </c>
      <c r="F742" s="3" t="s">
        <v>55</v>
      </c>
      <c r="G742" s="1" t="s">
        <v>185</v>
      </c>
      <c r="H742" s="32" t="str">
        <f>_xlfn.XLOOKUP(B742,[2]CALCULATION!$B:$B,[2]CALCULATION!$H:$H,"")</f>
        <v>Huawei</v>
      </c>
      <c r="I742" s="28">
        <v>0</v>
      </c>
      <c r="J742" s="28">
        <v>0</v>
      </c>
      <c r="K742" s="28">
        <v>0</v>
      </c>
      <c r="L742" s="28">
        <v>0</v>
      </c>
      <c r="M742" s="28">
        <v>5.3505234952187721E-4</v>
      </c>
      <c r="N742" s="28">
        <v>2.2811065167949368E-2</v>
      </c>
      <c r="O742" s="28">
        <v>0.43708426432442149</v>
      </c>
      <c r="P742" s="28">
        <v>0.18058016796363358</v>
      </c>
      <c r="Q742" s="28">
        <v>0</v>
      </c>
      <c r="R742" s="28">
        <v>0</v>
      </c>
      <c r="S742" s="93">
        <v>0</v>
      </c>
      <c r="T742" s="93">
        <f>_xlfn.XLOOKUP(B742,'[3]Nur des jours'!$B:$B,'[3]Nur des jours'!$U:$U,"")</f>
        <v>0</v>
      </c>
      <c r="U742" s="93">
        <v>0</v>
      </c>
      <c r="V742" s="93">
        <v>0</v>
      </c>
      <c r="W742" s="93">
        <v>0</v>
      </c>
      <c r="X742" s="93">
        <v>0</v>
      </c>
      <c r="Y742" s="93">
        <v>5.7964004531536693E-3</v>
      </c>
      <c r="Z742" s="93">
        <v>0</v>
      </c>
      <c r="AA742" s="93">
        <v>0</v>
      </c>
      <c r="AB742" s="93">
        <v>0</v>
      </c>
      <c r="AC742" s="93">
        <f>_xlfn.XLOOKUP(B742,'[3]Nur des jours'!$B:$B,'[3]Nur des jours'!$N:$N,"")</f>
        <v>0.77300796443257325</v>
      </c>
      <c r="AD742" s="93">
        <v>0.77300796443257325</v>
      </c>
      <c r="AE742" s="93">
        <v>8.8444153375966311E-2</v>
      </c>
      <c r="AF742" s="93">
        <v>6.6828038455282471E-2</v>
      </c>
      <c r="AG742" s="93"/>
      <c r="AH742" s="93">
        <v>0</v>
      </c>
      <c r="AI742" s="93">
        <v>0</v>
      </c>
      <c r="AJ742" s="93">
        <v>0</v>
      </c>
      <c r="AK742" s="93">
        <v>0</v>
      </c>
      <c r="AL742" s="93">
        <v>0</v>
      </c>
      <c r="AM742" s="49" t="s">
        <v>5601</v>
      </c>
      <c r="AN742" s="49"/>
      <c r="AO742" s="48" t="str" cm="1">
        <f t="array" ref="AO742">IFERROR(_xlfn.IFS(
AQ742="MPR ISSUE","PDH",
AQ742="BSS Hardware Issue","BSS",
AQ742="Sites strategiques, MLL, Pylone, etc.","ENVTECH",
AQ742="AKTIVCO DEFAUT GE &amp; POWER Cabinet","AKTIVCO",
AQ742="AKTIVCO Coupure ENEO &amp; Baisse de tension","AKTIVCO GRID ONLY",
AQ742="Coupure ENEO &amp; Baisse de tension","IHS GRID ONLY",
AQ742="Defaut GE &amp; POWER Cabinet","IHS",
AQ742="Sharing","Partners",
AQ742="Sites strategiques &amp; DataCenter","SST &amp; DC",
AQ742="Exclu","Exclu",
AQ742="SAT","SAT",
AQ742="SPARE-ISSUE","SPARE-ISSUE",
AQ742="Fiber CAmtel","TRANS_FO_CAMTEL",
AQ742="Fiber AOF","Fiber AOF",
AQ742="Projet OCM (HUAWEI)","TRAVAUX-HUAWEI",
AQ742="Projet OCM (NOKIA)","TRAVAUX-NOKIA",
AQ742="ACCESS-ISSUE","ACCESS-ISSUE",
AQ742="Projet OCM (ZTE, NOKIA, autres projets)","TRAVAUX OCM",
AQ742="No root CAuse","No root cause",
AQ742="ODU HS","PDH",
AQ742="IP &amp; VLAN","PDH",
AQ742="Warehouse HUAWEI","SPARE-ISSUE",
AQ742="SPARE-HS","SPARE-ISSUE",
AQ742="Power Telco","BSS",AQ742="no impacts","no impacts"
),"")</f>
        <v>IHS</v>
      </c>
      <c r="AP742" s="48" t="str" cm="1">
        <f t="array" ref="AP742">IFERROR(_xlfn.IFS(
AQ742="MPR ISSUE","TX ISSUE",
AQ742="BSS Hardware Issue","RAN ISSUE",
AQ742="Sites strategiques, MLL, Pylone, etc.","ENVTECH",
AQ742="AKTIVCO DEFAUT GE &amp; POWER Cabinet","POWER ISSUE",
AQ742="AKTIVCO Coupure ENEO &amp; Baisse de tension","POWER ISSUE",
AQ742="Coupure ENEO &amp; Baisse de tension","POWER ISSUE",
AQ742="Defaut GE &amp; POWER Cabinet","POWER ISSUE",
AQ742="Sharing","POWER ISSUE",
AQ742="Sites strategiques &amp; DataCenter","POWER ISSUE",
AQ742="Exclu","Exclu",
AQ742="SAT","TX ISSUE",
AQ742="SPARE-ISSUE","SPARE-ISSUE",
AQ742="Fiber CAmtel","TX ISSUE",
AQ742="Fiber AOF","TX ISSUE",
AQ742="Projet OCM (HUAWEI)","TRAVAUX-HUAWEI",
AQ742="Projet OCM (NOKIA)","TRAVAUX -NOKIA",
AQ742="ACCESS-ISSUE","ACCESS-ISSUE",
AQ742="Projet OCM (ZTE, NOKIA, autres projets)","TRAVAUX OCM",
AQ742="No root CAuse","No root cause",
AQ742="ODU HS","TX ISSUE",
AQ742="IP &amp; VLAN","TX ISSUE",
AQ742="Warehouse HUAWEI","SPARE-ISSUE",
AQ742="SPARE-HS","SPARE-ISSUE",
AQ742="Power Telco","RAN ISSUE",AQ742="no impacts","no impacts"
),"")</f>
        <v>POWER ISSUE</v>
      </c>
      <c r="AQ742" s="67" t="s">
        <v>5330</v>
      </c>
      <c r="AR742" s="48" t="str" cm="1">
        <f t="array" ref="AR742">IFERROR(_xlfn.IFS(
AQ742="MPR ISSUE","ACTIVE",
AQ742="BSS Hardware Issue","ACTIVE",
AQ742="Sites strategiques, MLL, Pylone, etc.","PASSIVE",
AQ742="AKTIVCO DEFAUT GE &amp; POWER Cabinet","PASSIVE",
AQ742="AKTIVCO Coupure ENEO &amp; Baisse de tension","PASSIVE",
AQ742="Coupure ENEO &amp; Baisse de tension","PASSIVE",
AQ742="Defaut GE &amp; POWER Cabinet","PASSIVE",
AQ742="Sharing","PASSIVE",
AQ742="Sites strategiques &amp; DataCenter","PASSIVE",
AQ742="Exclu","Exclu",
AQ742="SAT","ACTIVE",
AQ742="SPARE-ISSUE","SPARE-ISSUE",
AQ742="Fiber CAmtel","ACTIVE",
AQ742="Fiber AOF","ACTIVE",
AQ742="Projet OCM (HUAWEI)","PLANNED WORKS",
AQ742="Projet OCM (NOKIA)","PLANNED WORKS",
AQ742="ACCESS-ISSUE","ACCESS-ISSUE",
AQ742="Projet OCM (ZTE, NOKIA, autres projets)","PLANNED WORKS",
AQ742="No root CAuse","No root cause",
AQ742="ODU HS","ACTIVE",
AQ742="IP &amp; VLAN","ACTIVE",
AQ742="Warehouse HUAWEI","SPARE-ISSUE",
AQ742="SPARE-HS","SPARE-ISSUE",
AQ742="Power Telco","ACTIVE", AQ742="no impacts","no impacts"
),"")</f>
        <v>PASSIVE</v>
      </c>
      <c r="AS742" s="92" t="s">
        <v>5731</v>
      </c>
      <c r="AT742" s="98" t="s">
        <v>3808</v>
      </c>
      <c r="AV742" s="17" t="s">
        <v>5537</v>
      </c>
      <c r="AW742" s="7" t="s">
        <v>5537</v>
      </c>
      <c r="AX742" s="6" t="s">
        <v>5537</v>
      </c>
      <c r="AY742" s="7"/>
      <c r="AZ742" s="3" t="s">
        <v>5537</v>
      </c>
      <c r="BA742" s="18" t="s">
        <v>5537</v>
      </c>
      <c r="BB742" s="18" t="s">
        <v>5537</v>
      </c>
      <c r="BC742" s="18" t="s">
        <v>5537</v>
      </c>
      <c r="BD742" s="18" t="s">
        <v>5537</v>
      </c>
      <c r="BE742" s="18" t="s">
        <v>5537</v>
      </c>
      <c r="BF742" s="18" t="s">
        <v>5537</v>
      </c>
      <c r="BG742" s="18" t="s">
        <v>5537</v>
      </c>
      <c r="BH742" s="18" t="s">
        <v>5537</v>
      </c>
      <c r="BI742" s="18" t="s">
        <v>5537</v>
      </c>
      <c r="BJ742" s="18" t="s">
        <v>5537</v>
      </c>
      <c r="BK742" s="18" t="s">
        <v>5537</v>
      </c>
      <c r="BL742" s="9" t="s">
        <v>5731</v>
      </c>
      <c r="BM742" s="14" t="s">
        <v>5537</v>
      </c>
      <c r="BN742" s="14" t="s">
        <v>5537</v>
      </c>
      <c r="BO742" s="14" t="str">
        <f>_xlfn.XLOOKUP(B742,'[4]cell downs 18042026 17h'!$B:$B,'[4]cell downs 18042026 17h'!$B:$B,"")</f>
        <v/>
      </c>
      <c r="BP742" s="14" t="str">
        <f>_xlfn.XLOOKUP(B742,'[5]Cells Huawei 19042026 15h'!$B:$B,'[5]Cells Huawei 19042026 15h'!$B:$B,"")</f>
        <v/>
      </c>
      <c r="BQ742" s="9" t="str">
        <f>_xlfn.XLOOKUP(B742,'[6]cells down 19042026 9H40'!$B:$B,'[6]cells down 19042026 9H40'!$B:$B,"")</f>
        <v/>
      </c>
      <c r="BR742" s="9" t="s">
        <v>3808</v>
      </c>
      <c r="BS742" s="9" t="s">
        <v>318</v>
      </c>
      <c r="BT742" s="108"/>
    </row>
    <row r="743" spans="1:72" s="9" customFormat="1" x14ac:dyDescent="0.35">
      <c r="A743" s="1" t="s">
        <v>977</v>
      </c>
      <c r="B743" s="8" t="s">
        <v>978</v>
      </c>
      <c r="C743" s="3" t="str">
        <f>_xlfn.XLOOKUP(B743,'[1]daily break down'!$D:$D,'[1]daily break down'!$E:$E,"")</f>
        <v>Douala</v>
      </c>
      <c r="D743" s="1" t="s">
        <v>11</v>
      </c>
      <c r="E743" s="1" t="s">
        <v>12</v>
      </c>
      <c r="F743" s="3" t="s">
        <v>31</v>
      </c>
      <c r="G743" s="1" t="s">
        <v>32</v>
      </c>
      <c r="H743" s="34" t="str">
        <f>_xlfn.XLOOKUP(B743,[2]CALCULATION!$B:$B,[2]CALCULATION!$H:$H,"")</f>
        <v>ZTE</v>
      </c>
      <c r="I743" s="28">
        <v>0.2506185205160476</v>
      </c>
      <c r="J743" s="28">
        <v>0.29190672682081836</v>
      </c>
      <c r="K743" s="28">
        <v>3.6666067408035201</v>
      </c>
      <c r="L743" s="28">
        <v>13.868556899607057</v>
      </c>
      <c r="M743" s="28">
        <v>25.530825435960654</v>
      </c>
      <c r="N743" s="28">
        <v>6.186988668304691E-2</v>
      </c>
      <c r="O743" s="28">
        <v>0.63894168072070845</v>
      </c>
      <c r="P743" s="28">
        <v>0.46059089754674959</v>
      </c>
      <c r="Q743" s="28">
        <v>0.24464376927971929</v>
      </c>
      <c r="R743" s="28">
        <v>0</v>
      </c>
      <c r="S743" s="93">
        <v>5.2773996741174771E-2</v>
      </c>
      <c r="T743" s="93">
        <f>_xlfn.XLOOKUP(B743,'[3]Nur des jours'!$B:$B,'[3]Nur des jours'!$U:$U,"")</f>
        <v>0.25796657278281448</v>
      </c>
      <c r="U743" s="93">
        <v>0</v>
      </c>
      <c r="V743" s="93">
        <v>0</v>
      </c>
      <c r="W743" s="93">
        <v>0.25796657278281448</v>
      </c>
      <c r="X743" s="93">
        <v>5.7268436477158312E-2</v>
      </c>
      <c r="Y743" s="93">
        <v>0</v>
      </c>
      <c r="Z743" s="93">
        <v>0</v>
      </c>
      <c r="AA743" s="93">
        <v>0</v>
      </c>
      <c r="AB743" s="93">
        <v>0</v>
      </c>
      <c r="AC743" s="93">
        <f>_xlfn.XLOOKUP(B743,'[3]Nur des jours'!$B:$B,'[3]Nur des jours'!$N:$N,"")</f>
        <v>0.64143859168514394</v>
      </c>
      <c r="AD743" s="93">
        <v>0.64143859168514394</v>
      </c>
      <c r="AE743" s="93">
        <v>0</v>
      </c>
      <c r="AF743" s="93">
        <v>6.3457208653294822E-2</v>
      </c>
      <c r="AG743" s="93"/>
      <c r="AH743" s="93">
        <v>0</v>
      </c>
      <c r="AI743" s="93">
        <v>0</v>
      </c>
      <c r="AJ743" s="93">
        <v>0</v>
      </c>
      <c r="AK743" s="93">
        <v>0</v>
      </c>
      <c r="AL743" s="93">
        <v>0</v>
      </c>
      <c r="AM743" s="49" t="s">
        <v>5559</v>
      </c>
      <c r="AN743" s="49"/>
      <c r="AO743" s="48" t="str" cm="1">
        <f t="array" ref="AO743">IFERROR(_xlfn.IFS(
AQ743="MPR ISSUE","PDH",
AQ743="BSS Hardware Issue","BSS",
AQ743="Sites strategiques, MLL, Pylone, etc.","ENVTECH",
AQ743="AKTIVCO DEFAUT GE &amp; POWER Cabinet","AKTIVCO",
AQ743="AKTIVCO Coupure ENEO &amp; Baisse de tension","AKTIVCO GRID ONLY",
AQ743="Coupure ENEO &amp; Baisse de tension","IHS GRID ONLY",
AQ743="Defaut GE &amp; POWER Cabinet","IHS",
AQ743="Sharing","Partners",
AQ743="Sites strategiques &amp; DataCenter","SST &amp; DC",
AQ743="Exclu","Exclu",
AQ743="SAT","SAT",
AQ743="SPARE-ISSUE","SPARE-ISSUE",
AQ743="Fiber CAmtel","TRANS_FO_CAMTEL",
AQ743="Fiber AOF","Fiber AOF",
AQ743="Projet OCM (HUAWEI)","TRAVAUX-HUAWEI",
AQ743="Projet OCM (NOKIA)","TRAVAUX-NOKIA",
AQ743="ACCESS-ISSUE","ACCESS-ISSUE",
AQ743="Projet OCM (ZTE, NOKIA, autres projets)","TRAVAUX OCM",
AQ743="No root CAuse","No root cause",
AQ743="ODU HS","PDH",
AQ743="IP &amp; VLAN","PDH",
AQ743="Warehouse HUAWEI","SPARE-ISSUE",
AQ743="SPARE-HS","SPARE-ISSUE",
AQ743="Power Telco","BSS",AQ743="no impacts","no impacts"
),"")</f>
        <v>No root cause</v>
      </c>
      <c r="AP743" s="48" t="str" cm="1">
        <f t="array" ref="AP743">IFERROR(_xlfn.IFS(
AQ743="MPR ISSUE","TX ISSUE",
AQ743="BSS Hardware Issue","RAN ISSUE",
AQ743="Sites strategiques, MLL, Pylone, etc.","ENVTECH",
AQ743="AKTIVCO DEFAUT GE &amp; POWER Cabinet","POWER ISSUE",
AQ743="AKTIVCO Coupure ENEO &amp; Baisse de tension","POWER ISSUE",
AQ743="Coupure ENEO &amp; Baisse de tension","POWER ISSUE",
AQ743="Defaut GE &amp; POWER Cabinet","POWER ISSUE",
AQ743="Sharing","POWER ISSUE",
AQ743="Sites strategiques &amp; DataCenter","POWER ISSUE",
AQ743="Exclu","Exclu",
AQ743="SAT","TX ISSUE",
AQ743="SPARE-ISSUE","SPARE-ISSUE",
AQ743="Fiber CAmtel","TX ISSUE",
AQ743="Fiber AOF","TX ISSUE",
AQ743="Projet OCM (HUAWEI)","TRAVAUX-HUAWEI",
AQ743="Projet OCM (NOKIA)","TRAVAUX -NOKIA",
AQ743="ACCESS-ISSUE","ACCESS-ISSUE",
AQ743="Projet OCM (ZTE, NOKIA, autres projets)","TRAVAUX OCM",
AQ743="No root CAuse","No root cause",
AQ743="ODU HS","TX ISSUE",
AQ743="IP &amp; VLAN","TX ISSUE",
AQ743="Warehouse HUAWEI","SPARE-ISSUE",
AQ743="SPARE-HS","SPARE-ISSUE",
AQ743="Power Telco","RAN ISSUE",AQ743="no impacts","no impacts"
),"")</f>
        <v>No root cause</v>
      </c>
      <c r="AQ743" s="126" t="s">
        <v>5344</v>
      </c>
      <c r="AR743" s="48" t="str" cm="1">
        <f t="array" ref="AR743">IFERROR(_xlfn.IFS(
AQ743="MPR ISSUE","ACTIVE",
AQ743="BSS Hardware Issue","ACTIVE",
AQ743="Sites strategiques, MLL, Pylone, etc.","PASSIVE",
AQ743="AKTIVCO DEFAUT GE &amp; POWER Cabinet","PASSIVE",
AQ743="AKTIVCO Coupure ENEO &amp; Baisse de tension","PASSIVE",
AQ743="Coupure ENEO &amp; Baisse de tension","PASSIVE",
AQ743="Defaut GE &amp; POWER Cabinet","PASSIVE",
AQ743="Sharing","PASSIVE",
AQ743="Sites strategiques &amp; DataCenter","PASSIVE",
AQ743="Exclu","Exclu",
AQ743="SAT","ACTIVE",
AQ743="SPARE-ISSUE","SPARE-ISSUE",
AQ743="Fiber CAmtel","ACTIVE",
AQ743="Fiber AOF","ACTIVE",
AQ743="Projet OCM (HUAWEI)","PLANNED WORKS",
AQ743="Projet OCM (NOKIA)","PLANNED WORKS",
AQ743="ACCESS-ISSUE","ACCESS-ISSUE",
AQ743="Projet OCM (ZTE, NOKIA, autres projets)","PLANNED WORKS",
AQ743="No root CAuse","No root cause",
AQ743="ODU HS","ACTIVE",
AQ743="IP &amp; VLAN","ACTIVE",
AQ743="Warehouse HUAWEI","SPARE-ISSUE",
AQ743="SPARE-HS","SPARE-ISSUE",
AQ743="Power Telco","ACTIVE", AQ743="no impacts","no impacts"
),"")</f>
        <v>No root cause</v>
      </c>
      <c r="AS743" s="92" t="s">
        <v>5537</v>
      </c>
      <c r="AT743" s="98" t="s">
        <v>978</v>
      </c>
      <c r="AV743" s="17" t="s">
        <v>5537</v>
      </c>
      <c r="AW743" s="7" t="s">
        <v>5537</v>
      </c>
      <c r="AX743" s="6" t="s">
        <v>5537</v>
      </c>
      <c r="AY743" s="7"/>
      <c r="AZ743" s="3" t="s">
        <v>5537</v>
      </c>
      <c r="BA743" s="18" t="s">
        <v>5537</v>
      </c>
      <c r="BB743" s="18" t="s">
        <v>5537</v>
      </c>
      <c r="BC743" s="18" t="s">
        <v>5537</v>
      </c>
      <c r="BD743" s="18" t="s">
        <v>5537</v>
      </c>
      <c r="BE743" s="18" t="s">
        <v>5537</v>
      </c>
      <c r="BF743" s="18" t="s">
        <v>5537</v>
      </c>
      <c r="BG743" s="18" t="s">
        <v>5537</v>
      </c>
      <c r="BH743" s="18" t="s">
        <v>5537</v>
      </c>
      <c r="BI743" s="18" t="s">
        <v>5537</v>
      </c>
      <c r="BJ743" s="18" t="s">
        <v>5537</v>
      </c>
      <c r="BK743" s="18" t="s">
        <v>5537</v>
      </c>
      <c r="BL743" s="9" t="s">
        <v>5537</v>
      </c>
      <c r="BM743" s="14" t="s">
        <v>5537</v>
      </c>
      <c r="BN743" s="14" t="s">
        <v>5537</v>
      </c>
      <c r="BO743" s="14" t="str">
        <f>_xlfn.XLOOKUP(B743,'[4]cell downs 18042026 17h'!$B:$B,'[4]cell downs 18042026 17h'!$B:$B,"")</f>
        <v/>
      </c>
      <c r="BP743" s="14" t="str">
        <f>_xlfn.XLOOKUP(B743,'[5]Cells Huawei 19042026 15h'!$B:$B,'[5]Cells Huawei 19042026 15h'!$B:$B,"")</f>
        <v/>
      </c>
      <c r="BQ743" s="9" t="str">
        <f>_xlfn.XLOOKUP(B743,'[6]cells down 19042026 9H40'!$B:$B,'[6]cells down 19042026 9H40'!$B:$B,"")</f>
        <v/>
      </c>
      <c r="BR743" s="9" t="s">
        <v>978</v>
      </c>
      <c r="BS743" s="9" t="s">
        <v>5537</v>
      </c>
      <c r="BT743" s="108"/>
    </row>
    <row r="744" spans="1:72" s="9" customFormat="1" x14ac:dyDescent="0.35">
      <c r="A744" s="1" t="s">
        <v>1251</v>
      </c>
      <c r="B744" s="8" t="s">
        <v>1252</v>
      </c>
      <c r="C744" s="3" t="str">
        <f>_xlfn.XLOOKUP(B744,'[1]daily break down'!$D:$D,'[1]daily break down'!$E:$E,"")</f>
        <v>OUEST</v>
      </c>
      <c r="D744" s="1" t="s">
        <v>11</v>
      </c>
      <c r="E744" s="1" t="s">
        <v>12</v>
      </c>
      <c r="F744" s="3" t="s">
        <v>102</v>
      </c>
      <c r="G744" s="1" t="s">
        <v>1251</v>
      </c>
      <c r="H744" s="33" t="str">
        <f>_xlfn.XLOOKUP(B744,[2]CALCULATION!$B:$B,[2]CALCULATION!$H:$H,"")</f>
        <v>NOKIA</v>
      </c>
      <c r="I744" s="28">
        <v>3.8345418382399201E-3</v>
      </c>
      <c r="J744" s="28">
        <v>0</v>
      </c>
      <c r="K744" s="28">
        <v>0</v>
      </c>
      <c r="L744" s="28">
        <v>0</v>
      </c>
      <c r="M744" s="28">
        <v>0</v>
      </c>
      <c r="N744" s="28">
        <v>0</v>
      </c>
      <c r="O744" s="28">
        <v>0.15674540939221412</v>
      </c>
      <c r="P744" s="28">
        <v>6.6881543690234836E-3</v>
      </c>
      <c r="Q744" s="28">
        <v>4.7262957541102536E-3</v>
      </c>
      <c r="R744" s="28">
        <v>0</v>
      </c>
      <c r="S744" s="93">
        <v>0.12784255369234826</v>
      </c>
      <c r="T744" s="93">
        <f>_xlfn.XLOOKUP(B744,'[3]Nur des jours'!$B:$B,'[3]Nur des jours'!$U:$U,"")</f>
        <v>9.0138485816119149E-2</v>
      </c>
      <c r="U744" s="93">
        <v>4.9046465372843562E-3</v>
      </c>
      <c r="V744" s="93">
        <v>0</v>
      </c>
      <c r="W744" s="93">
        <v>4.1448722009628243E-2</v>
      </c>
      <c r="X744" s="93">
        <v>9.8092930745670003E-4</v>
      </c>
      <c r="Y744" s="93">
        <v>0.42773868328610587</v>
      </c>
      <c r="Z744" s="93">
        <v>0</v>
      </c>
      <c r="AA744" s="93">
        <v>0</v>
      </c>
      <c r="AB744" s="93">
        <v>8.3325485898873841E-2</v>
      </c>
      <c r="AC744" s="93">
        <f>_xlfn.XLOOKUP(B744,'[3]Nur des jours'!$B:$B,'[3]Nur des jours'!$N:$N,"")</f>
        <v>0</v>
      </c>
      <c r="AD744" s="93">
        <v>0</v>
      </c>
      <c r="AE744" s="93">
        <v>1.1949502472655187E-2</v>
      </c>
      <c r="AF744" s="93">
        <v>6.1531020195015801E-2</v>
      </c>
      <c r="AG744" s="93"/>
      <c r="AH744" s="93">
        <v>0</v>
      </c>
      <c r="AI744" s="93">
        <v>0</v>
      </c>
      <c r="AJ744" s="93">
        <v>0</v>
      </c>
      <c r="AK744" s="93">
        <v>0</v>
      </c>
      <c r="AL744" s="93">
        <v>0</v>
      </c>
      <c r="AM744" s="49" t="s">
        <v>5559</v>
      </c>
      <c r="AN744" s="49"/>
      <c r="AO744" s="48" t="str" cm="1">
        <f t="array" ref="AO744">IFERROR(_xlfn.IFS(
AQ744="MPR ISSUE","PDH",
AQ744="BSS Hardware Issue","BSS",
AQ744="Sites strategiques, MLL, Pylone, etc.","ENVTECH",
AQ744="AKTIVCO DEFAUT GE &amp; POWER Cabinet","AKTIVCO",
AQ744="AKTIVCO Coupure ENEO &amp; Baisse de tension","AKTIVCO GRID ONLY",
AQ744="Coupure ENEO &amp; Baisse de tension","IHS GRID ONLY",
AQ744="Defaut GE &amp; POWER Cabinet","IHS",
AQ744="Sharing","Partners",
AQ744="Sites strategiques &amp; DataCenter","SST &amp; DC",
AQ744="Exclu","Exclu",
AQ744="SAT","SAT",
AQ744="SPARE-ISSUE","SPARE-ISSUE",
AQ744="Fiber CAmtel","TRANS_FO_CAMTEL",
AQ744="Fiber AOF","Fiber AOF",
AQ744="Projet OCM (HUAWEI)","TRAVAUX-HUAWEI",
AQ744="Projet OCM (NOKIA)","TRAVAUX-NOKIA",
AQ744="ACCESS-ISSUE","ACCESS-ISSUE",
AQ744="Projet OCM (ZTE, NOKIA, autres projets)","TRAVAUX OCM",
AQ744="No root CAuse","No root cause",
AQ744="ODU HS","PDH",
AQ744="IP &amp; VLAN","PDH",
AQ744="Warehouse HUAWEI","SPARE-ISSUE",
AQ744="SPARE-HS","SPARE-ISSUE",
AQ744="Power Telco","BSS",AQ744="no impacts","no impacts"
),"")</f>
        <v>No root cause</v>
      </c>
      <c r="AP744" s="48" t="str" cm="1">
        <f t="array" ref="AP744">IFERROR(_xlfn.IFS(
AQ744="MPR ISSUE","TX ISSUE",
AQ744="BSS Hardware Issue","RAN ISSUE",
AQ744="Sites strategiques, MLL, Pylone, etc.","ENVTECH",
AQ744="AKTIVCO DEFAUT GE &amp; POWER Cabinet","POWER ISSUE",
AQ744="AKTIVCO Coupure ENEO &amp; Baisse de tension","POWER ISSUE",
AQ744="Coupure ENEO &amp; Baisse de tension","POWER ISSUE",
AQ744="Defaut GE &amp; POWER Cabinet","POWER ISSUE",
AQ744="Sharing","POWER ISSUE",
AQ744="Sites strategiques &amp; DataCenter","POWER ISSUE",
AQ744="Exclu","Exclu",
AQ744="SAT","TX ISSUE",
AQ744="SPARE-ISSUE","SPARE-ISSUE",
AQ744="Fiber CAmtel","TX ISSUE",
AQ744="Fiber AOF","TX ISSUE",
AQ744="Projet OCM (HUAWEI)","TRAVAUX-HUAWEI",
AQ744="Projet OCM (NOKIA)","TRAVAUX -NOKIA",
AQ744="ACCESS-ISSUE","ACCESS-ISSUE",
AQ744="Projet OCM (ZTE, NOKIA, autres projets)","TRAVAUX OCM",
AQ744="No root CAuse","No root cause",
AQ744="ODU HS","TX ISSUE",
AQ744="IP &amp; VLAN","TX ISSUE",
AQ744="Warehouse HUAWEI","SPARE-ISSUE",
AQ744="SPARE-HS","SPARE-ISSUE",
AQ744="Power Telco","RAN ISSUE",AQ744="no impacts","no impacts"
),"")</f>
        <v>No root cause</v>
      </c>
      <c r="AQ744" s="67" t="s">
        <v>5344</v>
      </c>
      <c r="AR744" s="48" t="str" cm="1">
        <f t="array" ref="AR744">IFERROR(_xlfn.IFS(
AQ744="MPR ISSUE","ACTIVE",
AQ744="BSS Hardware Issue","ACTIVE",
AQ744="Sites strategiques, MLL, Pylone, etc.","PASSIVE",
AQ744="AKTIVCO DEFAUT GE &amp; POWER Cabinet","PASSIVE",
AQ744="AKTIVCO Coupure ENEO &amp; Baisse de tension","PASSIVE",
AQ744="Coupure ENEO &amp; Baisse de tension","PASSIVE",
AQ744="Defaut GE &amp; POWER Cabinet","PASSIVE",
AQ744="Sharing","PASSIVE",
AQ744="Sites strategiques &amp; DataCenter","PASSIVE",
AQ744="Exclu","Exclu",
AQ744="SAT","ACTIVE",
AQ744="SPARE-ISSUE","SPARE-ISSUE",
AQ744="Fiber CAmtel","ACTIVE",
AQ744="Fiber AOF","ACTIVE",
AQ744="Projet OCM (HUAWEI)","PLANNED WORKS",
AQ744="Projet OCM (NOKIA)","PLANNED WORKS",
AQ744="ACCESS-ISSUE","ACCESS-ISSUE",
AQ744="Projet OCM (ZTE, NOKIA, autres projets)","PLANNED WORKS",
AQ744="No root CAuse","No root cause",
AQ744="ODU HS","ACTIVE",
AQ744="IP &amp; VLAN","ACTIVE",
AQ744="Warehouse HUAWEI","SPARE-ISSUE",
AQ744="SPARE-HS","SPARE-ISSUE",
AQ744="Power Telco","ACTIVE", AQ744="no impacts","no impacts"
),"")</f>
        <v>No root cause</v>
      </c>
      <c r="AS744" s="92" t="s">
        <v>5732</v>
      </c>
      <c r="AT744" s="98" t="s">
        <v>1252</v>
      </c>
      <c r="AV744" s="17" t="s">
        <v>5537</v>
      </c>
      <c r="AW744" s="7" t="s">
        <v>5537</v>
      </c>
      <c r="AX744" s="6" t="s">
        <v>5537</v>
      </c>
      <c r="AY744" s="7"/>
      <c r="AZ744" s="3" t="s">
        <v>5537</v>
      </c>
      <c r="BA744" s="18" t="s">
        <v>5537</v>
      </c>
      <c r="BB744" s="18" t="s">
        <v>5537</v>
      </c>
      <c r="BC744" s="18" t="s">
        <v>5537</v>
      </c>
      <c r="BD744" s="18" t="s">
        <v>5537</v>
      </c>
      <c r="BE744" s="18" t="s">
        <v>5537</v>
      </c>
      <c r="BF744" s="18" t="s">
        <v>5537</v>
      </c>
      <c r="BG744" s="18" t="s">
        <v>6174</v>
      </c>
      <c r="BH744" s="18" t="s">
        <v>6174</v>
      </c>
      <c r="BI744" s="18" t="s">
        <v>6267</v>
      </c>
      <c r="BJ744" s="18" t="s">
        <v>5537</v>
      </c>
      <c r="BK744" s="18" t="s">
        <v>5537</v>
      </c>
      <c r="BL744" s="9" t="s">
        <v>5537</v>
      </c>
      <c r="BM744" s="14" t="s">
        <v>5537</v>
      </c>
      <c r="BN744" s="14" t="s">
        <v>5537</v>
      </c>
      <c r="BO744" s="14" t="str">
        <f>_xlfn.XLOOKUP(B744,'[4]cell downs 18042026 17h'!$B:$B,'[4]cell downs 18042026 17h'!$B:$B,"")</f>
        <v/>
      </c>
      <c r="BP744" s="14" t="str">
        <f>_xlfn.XLOOKUP(B744,'[5]Cells Huawei 19042026 15h'!$B:$B,'[5]Cells Huawei 19042026 15h'!$B:$B,"")</f>
        <v/>
      </c>
      <c r="BQ744" s="9" t="str">
        <f>_xlfn.XLOOKUP(B744,'[6]cells down 19042026 9H40'!$B:$B,'[6]cells down 19042026 9H40'!$B:$B,"")</f>
        <v/>
      </c>
      <c r="BR744" s="9" t="s">
        <v>1252</v>
      </c>
      <c r="BS744" s="9" t="s">
        <v>12</v>
      </c>
      <c r="BT744" s="108"/>
    </row>
    <row r="745" spans="1:72" s="9" customFormat="1" x14ac:dyDescent="0.35">
      <c r="A745" s="1" t="s">
        <v>1072</v>
      </c>
      <c r="B745" s="8" t="s">
        <v>1073</v>
      </c>
      <c r="C745" s="3" t="str">
        <f>_xlfn.XLOOKUP(B745,'[1]daily break down'!$D:$D,'[1]daily break down'!$E:$E,"")</f>
        <v>OUEST</v>
      </c>
      <c r="D745" s="1" t="s">
        <v>11</v>
      </c>
      <c r="E745" s="1" t="s">
        <v>12</v>
      </c>
      <c r="F745" s="3" t="s">
        <v>102</v>
      </c>
      <c r="G745" s="1" t="s">
        <v>1018</v>
      </c>
      <c r="H745" s="33" t="str">
        <f>_xlfn.XLOOKUP(B745,[2]CALCULATION!$B:$B,[2]CALCULATION!$H:$H,"")</f>
        <v>NOKIA</v>
      </c>
      <c r="I745" s="28">
        <v>1.5159816569786607E-3</v>
      </c>
      <c r="J745" s="28">
        <v>0</v>
      </c>
      <c r="K745" s="28">
        <v>0</v>
      </c>
      <c r="L745" s="28">
        <v>0</v>
      </c>
      <c r="M745" s="28">
        <v>5.5288742783923418E-3</v>
      </c>
      <c r="N745" s="28">
        <v>0</v>
      </c>
      <c r="O745" s="28">
        <v>2.4077355728483103E-3</v>
      </c>
      <c r="P745" s="28">
        <v>3.3886648803055238E-3</v>
      </c>
      <c r="Q745" s="28">
        <v>0</v>
      </c>
      <c r="R745" s="28">
        <v>0</v>
      </c>
      <c r="S745" s="93">
        <v>0</v>
      </c>
      <c r="T745" s="93">
        <f>_xlfn.XLOOKUP(B745,'[3]Nur des jours'!$B:$B,'[3]Nur des jours'!$U:$U,"")</f>
        <v>2.9427879223706136E-3</v>
      </c>
      <c r="U745" s="93">
        <v>2.9427879223706136E-3</v>
      </c>
      <c r="V745" s="93">
        <v>0</v>
      </c>
      <c r="W745" s="93">
        <v>2.9427879223706136E-3</v>
      </c>
      <c r="X745" s="93">
        <v>0</v>
      </c>
      <c r="Y745" s="93">
        <v>2.4969109644353608E-3</v>
      </c>
      <c r="Z745" s="93">
        <v>0</v>
      </c>
      <c r="AA745" s="93">
        <v>0</v>
      </c>
      <c r="AB745" s="93">
        <v>0</v>
      </c>
      <c r="AC745" s="93">
        <f>_xlfn.XLOOKUP(B745,'[3]Nur des jours'!$B:$B,'[3]Nur des jours'!$N:$N,"")</f>
        <v>0</v>
      </c>
      <c r="AD745" s="93">
        <v>0</v>
      </c>
      <c r="AE745" s="93">
        <v>0</v>
      </c>
      <c r="AF745" s="93">
        <v>5.8962768917311524E-2</v>
      </c>
      <c r="AG745" s="93"/>
      <c r="AH745" s="93">
        <v>0</v>
      </c>
      <c r="AI745" s="93">
        <v>0</v>
      </c>
      <c r="AJ745" s="93">
        <v>0</v>
      </c>
      <c r="AK745" s="93">
        <v>0</v>
      </c>
      <c r="AL745" s="93">
        <v>0</v>
      </c>
      <c r="AM745" s="49" t="s">
        <v>5598</v>
      </c>
      <c r="AN745" s="49"/>
      <c r="AO745" s="48" t="str" cm="1">
        <f t="array" ref="AO745">IFERROR(_xlfn.IFS(
AQ745="MPR ISSUE","PDH",
AQ745="BSS Hardware Issue","BSS",
AQ745="Sites strategiques, MLL, Pylone, etc.","ENVTECH",
AQ745="AKTIVCO DEFAUT GE &amp; POWER Cabinet","AKTIVCO",
AQ745="AKTIVCO Coupure ENEO &amp; Baisse de tension","AKTIVCO GRID ONLY",
AQ745="Coupure ENEO &amp; Baisse de tension","IHS GRID ONLY",
AQ745="Defaut GE &amp; POWER Cabinet","IHS",
AQ745="Sharing","Partners",
AQ745="Sites strategiques &amp; DataCenter","SST &amp; DC",
AQ745="Exclu","Exclu",
AQ745="SAT","SAT",
AQ745="SPARE-ISSUE","SPARE-ISSUE",
AQ745="Fiber CAmtel","TRANS_FO_CAMTEL",
AQ745="Fiber AOF","Fiber AOF",
AQ745="Projet OCM (HUAWEI)","TRAVAUX-HUAWEI",
AQ745="Projet OCM (NOKIA)","TRAVAUX-NOKIA",
AQ745="ACCESS-ISSUE","ACCESS-ISSUE",
AQ745="Projet OCM (ZTE, NOKIA, autres projets)","TRAVAUX OCM",
AQ745="No root CAuse","No root cause",
AQ745="ODU HS","PDH",
AQ745="IP &amp; VLAN","PDH",
AQ745="Warehouse HUAWEI","SPARE-ISSUE",
AQ745="SPARE-HS","SPARE-ISSUE",
AQ745="Power Telco","BSS",AQ745="no impacts","no impacts"
),"")</f>
        <v>Exclu</v>
      </c>
      <c r="AP745" s="48" t="str" cm="1">
        <f t="array" ref="AP745">IFERROR(_xlfn.IFS(
AQ745="MPR ISSUE","TX ISSUE",
AQ745="BSS Hardware Issue","RAN ISSUE",
AQ745="Sites strategiques, MLL, Pylone, etc.","ENVTECH",
AQ745="AKTIVCO DEFAUT GE &amp; POWER Cabinet","POWER ISSUE",
AQ745="AKTIVCO Coupure ENEO &amp; Baisse de tension","POWER ISSUE",
AQ745="Coupure ENEO &amp; Baisse de tension","POWER ISSUE",
AQ745="Defaut GE &amp; POWER Cabinet","POWER ISSUE",
AQ745="Sharing","POWER ISSUE",
AQ745="Sites strategiques &amp; DataCenter","POWER ISSUE",
AQ745="Exclu","Exclu",
AQ745="SAT","TX ISSUE",
AQ745="SPARE-ISSUE","SPARE-ISSUE",
AQ745="Fiber CAmtel","TX ISSUE",
AQ745="Fiber AOF","TX ISSUE",
AQ745="Projet OCM (HUAWEI)","TRAVAUX-HUAWEI",
AQ745="Projet OCM (NOKIA)","TRAVAUX -NOKIA",
AQ745="ACCESS-ISSUE","ACCESS-ISSUE",
AQ745="Projet OCM (ZTE, NOKIA, autres projets)","TRAVAUX OCM",
AQ745="No root CAuse","No root cause",
AQ745="ODU HS","TX ISSUE",
AQ745="IP &amp; VLAN","TX ISSUE",
AQ745="Warehouse HUAWEI","SPARE-ISSUE",
AQ745="SPARE-HS","SPARE-ISSUE",
AQ745="Power Telco","RAN ISSUE",AQ745="no impacts","no impacts"
),"")</f>
        <v>Exclu</v>
      </c>
      <c r="AQ745" s="67" t="s">
        <v>5598</v>
      </c>
      <c r="AR745" s="48" t="str" cm="1">
        <f t="array" ref="AR745">IFERROR(_xlfn.IFS(
AQ745="MPR ISSUE","ACTIVE",
AQ745="BSS Hardware Issue","ACTIVE",
AQ745="Sites strategiques, MLL, Pylone, etc.","PASSIVE",
AQ745="AKTIVCO DEFAUT GE &amp; POWER Cabinet","PASSIVE",
AQ745="AKTIVCO Coupure ENEO &amp; Baisse de tension","PASSIVE",
AQ745="Coupure ENEO &amp; Baisse de tension","PASSIVE",
AQ745="Defaut GE &amp; POWER Cabinet","PASSIVE",
AQ745="Sharing","PASSIVE",
AQ745="Sites strategiques &amp; DataCenter","PASSIVE",
AQ745="Exclu","Exclu",
AQ745="SAT","ACTIVE",
AQ745="SPARE-ISSUE","SPARE-ISSUE",
AQ745="Fiber CAmtel","ACTIVE",
AQ745="Fiber AOF","ACTIVE",
AQ745="Projet OCM (HUAWEI)","PLANNED WORKS",
AQ745="Projet OCM (NOKIA)","PLANNED WORKS",
AQ745="ACCESS-ISSUE","ACCESS-ISSUE",
AQ745="Projet OCM (ZTE, NOKIA, autres projets)","PLANNED WORKS",
AQ745="No root CAuse","No root cause",
AQ745="ODU HS","ACTIVE",
AQ745="IP &amp; VLAN","ACTIVE",
AQ745="Warehouse HUAWEI","SPARE-ISSUE",
AQ745="SPARE-HS","SPARE-ISSUE",
AQ745="Power Telco","ACTIVE", AQ745="no impacts","no impacts"
),"")</f>
        <v>Exclu</v>
      </c>
      <c r="AS745" s="92" t="s">
        <v>5537</v>
      </c>
      <c r="AT745" s="98" t="s">
        <v>1073</v>
      </c>
      <c r="AV745" s="17" t="s">
        <v>5537</v>
      </c>
      <c r="AW745" s="7" t="s">
        <v>5537</v>
      </c>
      <c r="AX745" s="6" t="s">
        <v>5537</v>
      </c>
      <c r="AY745" s="7"/>
      <c r="AZ745" s="3" t="s">
        <v>5537</v>
      </c>
      <c r="BA745" s="18" t="s">
        <v>5537</v>
      </c>
      <c r="BB745" s="18" t="s">
        <v>5537</v>
      </c>
      <c r="BC745" s="18" t="s">
        <v>5537</v>
      </c>
      <c r="BD745" s="18" t="s">
        <v>5537</v>
      </c>
      <c r="BE745" s="18" t="s">
        <v>5537</v>
      </c>
      <c r="BF745" s="18" t="s">
        <v>5537</v>
      </c>
      <c r="BG745" s="18" t="s">
        <v>5537</v>
      </c>
      <c r="BH745" s="18" t="s">
        <v>5537</v>
      </c>
      <c r="BI745" s="18" t="s">
        <v>5537</v>
      </c>
      <c r="BJ745" s="18" t="s">
        <v>5537</v>
      </c>
      <c r="BK745" s="18" t="s">
        <v>5537</v>
      </c>
      <c r="BL745" s="9" t="s">
        <v>5537</v>
      </c>
      <c r="BM745" s="14" t="s">
        <v>5537</v>
      </c>
      <c r="BN745" s="14" t="s">
        <v>5537</v>
      </c>
      <c r="BO745" s="14" t="str">
        <f>_xlfn.XLOOKUP(B745,'[4]cell downs 18042026 17h'!$B:$B,'[4]cell downs 18042026 17h'!$B:$B,"")</f>
        <v/>
      </c>
      <c r="BP745" s="14" t="str">
        <f>_xlfn.XLOOKUP(B745,'[5]Cells Huawei 19042026 15h'!$B:$B,'[5]Cells Huawei 19042026 15h'!$B:$B,"")</f>
        <v/>
      </c>
      <c r="BQ745" s="9" t="str">
        <f>_xlfn.XLOOKUP(B745,'[6]cells down 19042026 9H40'!$B:$B,'[6]cells down 19042026 9H40'!$B:$B,"")</f>
        <v/>
      </c>
      <c r="BR745" s="9" t="s">
        <v>1073</v>
      </c>
      <c r="BS745" s="9" t="s">
        <v>5579</v>
      </c>
      <c r="BT745" s="108"/>
    </row>
    <row r="746" spans="1:72" s="9" customFormat="1" x14ac:dyDescent="0.35">
      <c r="A746" s="1" t="s">
        <v>1203</v>
      </c>
      <c r="B746" s="8" t="s">
        <v>1204</v>
      </c>
      <c r="C746" s="3" t="str">
        <f>_xlfn.XLOOKUP(B746,'[1]daily break down'!$D:$D,'[1]daily break down'!$E:$E,"")</f>
        <v>OUEST</v>
      </c>
      <c r="D746" s="1" t="s">
        <v>11</v>
      </c>
      <c r="E746" s="1" t="s">
        <v>12</v>
      </c>
      <c r="F746" s="3" t="s">
        <v>102</v>
      </c>
      <c r="G746" s="1" t="s">
        <v>1205</v>
      </c>
      <c r="H746" s="33" t="str">
        <f>_xlfn.XLOOKUP(B746,[2]CALCULATION!$B:$B,[2]CALCULATION!$H:$H,"")</f>
        <v>NOKIA</v>
      </c>
      <c r="I746" s="28">
        <v>1.7835078317411958E-5</v>
      </c>
      <c r="J746" s="28">
        <v>7.134031326964783E-5</v>
      </c>
      <c r="K746" s="28">
        <v>5.3505234952293776E-5</v>
      </c>
      <c r="L746" s="28">
        <v>5.3505234952293776E-5</v>
      </c>
      <c r="M746" s="28">
        <v>7.134031326964783E-5</v>
      </c>
      <c r="N746" s="28">
        <v>5.3505234952293776E-5</v>
      </c>
      <c r="O746" s="28">
        <v>1.7835078317411958E-5</v>
      </c>
      <c r="P746" s="28">
        <v>7.134031326964783E-5</v>
      </c>
      <c r="Q746" s="28">
        <v>0</v>
      </c>
      <c r="R746" s="28">
        <v>1.7835078317411958E-5</v>
      </c>
      <c r="S746" s="93">
        <v>5.3505234952351672E-5</v>
      </c>
      <c r="T746" s="93">
        <f>_xlfn.XLOOKUP(B746,'[3]Nur des jours'!$B:$B,'[3]Nur des jours'!$U:$U,"")</f>
        <v>0</v>
      </c>
      <c r="U746" s="93">
        <v>5.3505234952293776E-5</v>
      </c>
      <c r="V746" s="93">
        <v>3.5670156634823915E-5</v>
      </c>
      <c r="W746" s="93">
        <v>0</v>
      </c>
      <c r="X746" s="93">
        <v>0</v>
      </c>
      <c r="Y746" s="93">
        <v>3.5670156634823915E-5</v>
      </c>
      <c r="Z746" s="93">
        <v>3.5670156634881818E-5</v>
      </c>
      <c r="AA746" s="93">
        <v>0</v>
      </c>
      <c r="AB746" s="93">
        <v>0</v>
      </c>
      <c r="AC746" s="93">
        <f>_xlfn.XLOOKUP(B746,'[3]Nur des jours'!$B:$B,'[3]Nur des jours'!$N:$N,"")</f>
        <v>1.7835078317411958E-5</v>
      </c>
      <c r="AD746" s="93">
        <v>1.7835078317411958E-5</v>
      </c>
      <c r="AE746" s="93">
        <v>3.5670156634823915E-5</v>
      </c>
      <c r="AF746" s="93">
        <v>5.5877300368401696E-2</v>
      </c>
      <c r="AG746" s="93"/>
      <c r="AH746" s="93">
        <v>0</v>
      </c>
      <c r="AI746" s="93">
        <v>0</v>
      </c>
      <c r="AJ746" s="93">
        <v>0</v>
      </c>
      <c r="AK746" s="93">
        <v>0</v>
      </c>
      <c r="AL746" s="93">
        <v>0</v>
      </c>
      <c r="AM746" s="49" t="s">
        <v>5559</v>
      </c>
      <c r="AN746" s="49"/>
      <c r="AO746" s="48" t="str" cm="1">
        <f t="array" ref="AO746">IFERROR(_xlfn.IFS(
AQ746="MPR ISSUE","PDH",
AQ746="BSS Hardware Issue","BSS",
AQ746="Sites strategiques, MLL, Pylone, etc.","ENVTECH",
AQ746="AKTIVCO DEFAUT GE &amp; POWER Cabinet","AKTIVCO",
AQ746="AKTIVCO Coupure ENEO &amp; Baisse de tension","AKTIVCO GRID ONLY",
AQ746="Coupure ENEO &amp; Baisse de tension","IHS GRID ONLY",
AQ746="Defaut GE &amp; POWER Cabinet","IHS",
AQ746="Sharing","Partners",
AQ746="Sites strategiques &amp; DataCenter","SST &amp; DC",
AQ746="Exclu","Exclu",
AQ746="SAT","SAT",
AQ746="SPARE-ISSUE","SPARE-ISSUE",
AQ746="Fiber CAmtel","TRANS_FO_CAMTEL",
AQ746="Fiber AOF","Fiber AOF",
AQ746="Projet OCM (HUAWEI)","TRAVAUX-HUAWEI",
AQ746="Projet OCM (NOKIA)","TRAVAUX-NOKIA",
AQ746="ACCESS-ISSUE","ACCESS-ISSUE",
AQ746="Projet OCM (ZTE, NOKIA, autres projets)","TRAVAUX OCM",
AQ746="No root CAuse","No root cause",
AQ746="ODU HS","PDH",
AQ746="IP &amp; VLAN","PDH",
AQ746="Warehouse HUAWEI","SPARE-ISSUE",
AQ746="SPARE-HS","SPARE-ISSUE",
AQ746="Power Telco","BSS",AQ746="no impacts","no impacts"
),"")</f>
        <v>No root cause</v>
      </c>
      <c r="AP746" s="48" t="str" cm="1">
        <f t="array" ref="AP746">IFERROR(_xlfn.IFS(
AQ746="MPR ISSUE","TX ISSUE",
AQ746="BSS Hardware Issue","RAN ISSUE",
AQ746="Sites strategiques, MLL, Pylone, etc.","ENVTECH",
AQ746="AKTIVCO DEFAUT GE &amp; POWER Cabinet","POWER ISSUE",
AQ746="AKTIVCO Coupure ENEO &amp; Baisse de tension","POWER ISSUE",
AQ746="Coupure ENEO &amp; Baisse de tension","POWER ISSUE",
AQ746="Defaut GE &amp; POWER Cabinet","POWER ISSUE",
AQ746="Sharing","POWER ISSUE",
AQ746="Sites strategiques &amp; DataCenter","POWER ISSUE",
AQ746="Exclu","Exclu",
AQ746="SAT","TX ISSUE",
AQ746="SPARE-ISSUE","SPARE-ISSUE",
AQ746="Fiber CAmtel","TX ISSUE",
AQ746="Fiber AOF","TX ISSUE",
AQ746="Projet OCM (HUAWEI)","TRAVAUX-HUAWEI",
AQ746="Projet OCM (NOKIA)","TRAVAUX -NOKIA",
AQ746="ACCESS-ISSUE","ACCESS-ISSUE",
AQ746="Projet OCM (ZTE, NOKIA, autres projets)","TRAVAUX OCM",
AQ746="No root CAuse","No root cause",
AQ746="ODU HS","TX ISSUE",
AQ746="IP &amp; VLAN","TX ISSUE",
AQ746="Warehouse HUAWEI","SPARE-ISSUE",
AQ746="SPARE-HS","SPARE-ISSUE",
AQ746="Power Telco","RAN ISSUE",AQ746="no impacts","no impacts"
),"")</f>
        <v>No root cause</v>
      </c>
      <c r="AQ746" s="126" t="s">
        <v>5344</v>
      </c>
      <c r="AR746" s="48" t="str" cm="1">
        <f t="array" ref="AR746">IFERROR(_xlfn.IFS(
AQ746="MPR ISSUE","ACTIVE",
AQ746="BSS Hardware Issue","ACTIVE",
AQ746="Sites strategiques, MLL, Pylone, etc.","PASSIVE",
AQ746="AKTIVCO DEFAUT GE &amp; POWER Cabinet","PASSIVE",
AQ746="AKTIVCO Coupure ENEO &amp; Baisse de tension","PASSIVE",
AQ746="Coupure ENEO &amp; Baisse de tension","PASSIVE",
AQ746="Defaut GE &amp; POWER Cabinet","PASSIVE",
AQ746="Sharing","PASSIVE",
AQ746="Sites strategiques &amp; DataCenter","PASSIVE",
AQ746="Exclu","Exclu",
AQ746="SAT","ACTIVE",
AQ746="SPARE-ISSUE","SPARE-ISSUE",
AQ746="Fiber CAmtel","ACTIVE",
AQ746="Fiber AOF","ACTIVE",
AQ746="Projet OCM (HUAWEI)","PLANNED WORKS",
AQ746="Projet OCM (NOKIA)","PLANNED WORKS",
AQ746="ACCESS-ISSUE","ACCESS-ISSUE",
AQ746="Projet OCM (ZTE, NOKIA, autres projets)","PLANNED WORKS",
AQ746="No root CAuse","No root cause",
AQ746="ODU HS","ACTIVE",
AQ746="IP &amp; VLAN","ACTIVE",
AQ746="Warehouse HUAWEI","SPARE-ISSUE",
AQ746="SPARE-HS","SPARE-ISSUE",
AQ746="Power Telco","ACTIVE", AQ746="no impacts","no impacts"
),"")</f>
        <v>No root cause</v>
      </c>
      <c r="AS746" s="92" t="s">
        <v>5537</v>
      </c>
      <c r="AT746" s="98" t="s">
        <v>1204</v>
      </c>
      <c r="AV746" s="17" t="s">
        <v>5537</v>
      </c>
      <c r="AW746" s="7" t="s">
        <v>5537</v>
      </c>
      <c r="AX746" s="6" t="s">
        <v>5537</v>
      </c>
      <c r="AY746" s="7"/>
      <c r="AZ746" s="3" t="s">
        <v>5537</v>
      </c>
      <c r="BA746" s="18" t="s">
        <v>5537</v>
      </c>
      <c r="BB746" s="18" t="s">
        <v>5537</v>
      </c>
      <c r="BC746" s="18" t="s">
        <v>5537</v>
      </c>
      <c r="BD746" s="18" t="s">
        <v>5537</v>
      </c>
      <c r="BE746" s="18" t="s">
        <v>5537</v>
      </c>
      <c r="BF746" s="18" t="s">
        <v>5537</v>
      </c>
      <c r="BG746" s="18" t="s">
        <v>5537</v>
      </c>
      <c r="BH746" s="18" t="s">
        <v>5537</v>
      </c>
      <c r="BI746" s="18" t="s">
        <v>5537</v>
      </c>
      <c r="BJ746" s="18" t="s">
        <v>5537</v>
      </c>
      <c r="BK746" s="18" t="s">
        <v>5537</v>
      </c>
      <c r="BL746" s="9" t="s">
        <v>5537</v>
      </c>
      <c r="BM746" s="14" t="s">
        <v>5537</v>
      </c>
      <c r="BN746" s="14" t="s">
        <v>5537</v>
      </c>
      <c r="BO746" s="14" t="str">
        <f>_xlfn.XLOOKUP(B746,'[4]cell downs 18042026 17h'!$B:$B,'[4]cell downs 18042026 17h'!$B:$B,"")</f>
        <v/>
      </c>
      <c r="BP746" s="14" t="str">
        <f>_xlfn.XLOOKUP(B746,'[5]Cells Huawei 19042026 15h'!$B:$B,'[5]Cells Huawei 19042026 15h'!$B:$B,"")</f>
        <v/>
      </c>
      <c r="BQ746" s="9" t="str">
        <f>_xlfn.XLOOKUP(B746,'[6]cells down 19042026 9H40'!$B:$B,'[6]cells down 19042026 9H40'!$B:$B,"")</f>
        <v/>
      </c>
      <c r="BR746" s="9" t="s">
        <v>1204</v>
      </c>
      <c r="BS746" s="9" t="s">
        <v>12</v>
      </c>
      <c r="BT746" s="108"/>
    </row>
    <row r="747" spans="1:72" s="9" customFormat="1" x14ac:dyDescent="0.35">
      <c r="A747" s="1" t="s">
        <v>5583</v>
      </c>
      <c r="B747" s="8" t="s">
        <v>2568</v>
      </c>
      <c r="C747" s="3" t="str">
        <f>_xlfn.XLOOKUP(B747,'[1]daily break down'!$D:$D,'[1]daily break down'!$E:$E,"")</f>
        <v>Yaounde</v>
      </c>
      <c r="D747" s="1" t="s">
        <v>11</v>
      </c>
      <c r="E747" s="1" t="s">
        <v>12</v>
      </c>
      <c r="F747" s="3" t="s">
        <v>37</v>
      </c>
      <c r="G747" s="1" t="s">
        <v>38</v>
      </c>
      <c r="H747" s="34" t="str">
        <f>_xlfn.XLOOKUP(B747,[2]CALCULATION!$B:$B,[2]CALCULATION!$H:$H,"")</f>
        <v>ZTE</v>
      </c>
      <c r="I747" s="28">
        <v>0</v>
      </c>
      <c r="J747" s="28">
        <v>0</v>
      </c>
      <c r="K747" s="28">
        <v>0.17203716544960049</v>
      </c>
      <c r="L747" s="28">
        <v>0.28441599392751243</v>
      </c>
      <c r="M747" s="28">
        <v>4.7407956727819585</v>
      </c>
      <c r="N747" s="28">
        <v>4.3603912873502209</v>
      </c>
      <c r="O747" s="28">
        <v>2.6021022563514284</v>
      </c>
      <c r="P747" s="28">
        <v>3.589238171062656</v>
      </c>
      <c r="Q747" s="28">
        <v>9.1043794391509927</v>
      </c>
      <c r="R747" s="28">
        <v>11.071891773891156</v>
      </c>
      <c r="S747" s="93">
        <v>6.0526191882613789</v>
      </c>
      <c r="T747" s="93">
        <f>_xlfn.XLOOKUP(B747,'[3]Nur des jours'!$B:$B,'[3]Nur des jours'!$U:$U,"")</f>
        <v>0</v>
      </c>
      <c r="U747" s="93">
        <v>0</v>
      </c>
      <c r="V747" s="93">
        <v>0</v>
      </c>
      <c r="W747" s="93">
        <v>0</v>
      </c>
      <c r="X747" s="93">
        <v>4.7207490447532043</v>
      </c>
      <c r="Y747" s="93">
        <v>11.97407921057663</v>
      </c>
      <c r="Z747" s="93">
        <v>0</v>
      </c>
      <c r="AA747" s="93">
        <v>0</v>
      </c>
      <c r="AB747" s="93">
        <v>0</v>
      </c>
      <c r="AC747" s="93">
        <f>_xlfn.XLOOKUP(B747,'[3]Nur des jours'!$B:$B,'[3]Nur des jours'!$N:$N,"")</f>
        <v>0</v>
      </c>
      <c r="AD747" s="93">
        <v>0</v>
      </c>
      <c r="AE747" s="93">
        <v>0</v>
      </c>
      <c r="AF747" s="93">
        <v>5.4200803006566066E-2</v>
      </c>
      <c r="AG747" s="93"/>
      <c r="AH747" s="93">
        <v>0</v>
      </c>
      <c r="AI747" s="93">
        <v>0</v>
      </c>
      <c r="AJ747" s="93">
        <v>0</v>
      </c>
      <c r="AK747" s="93">
        <v>0</v>
      </c>
      <c r="AL747" s="93">
        <v>0</v>
      </c>
      <c r="AM747" s="49" t="s">
        <v>5559</v>
      </c>
      <c r="AN747" s="49"/>
      <c r="AO747" s="48" t="str" cm="1">
        <f t="array" ref="AO747">IFERROR(_xlfn.IFS(
AQ747="MPR ISSUE","PDH",
AQ747="BSS Hardware Issue","BSS",
AQ747="Sites strategiques, MLL, Pylone, etc.","ENVTECH",
AQ747="AKTIVCO DEFAUT GE &amp; POWER Cabinet","AKTIVCO",
AQ747="AKTIVCO Coupure ENEO &amp; Baisse de tension","AKTIVCO GRID ONLY",
AQ747="Coupure ENEO &amp; Baisse de tension","IHS GRID ONLY",
AQ747="Defaut GE &amp; POWER Cabinet","IHS",
AQ747="Sharing","Partners",
AQ747="Sites strategiques &amp; DataCenter","SST &amp; DC",
AQ747="Exclu","Exclu",
AQ747="SAT","SAT",
AQ747="SPARE-ISSUE","SPARE-ISSUE",
AQ747="Fiber CAmtel","TRANS_FO_CAMTEL",
AQ747="Fiber AOF","Fiber AOF",
AQ747="Projet OCM (HUAWEI)","TRAVAUX-HUAWEI",
AQ747="Projet OCM (NOKIA)","TRAVAUX-NOKIA",
AQ747="ACCESS-ISSUE","ACCESS-ISSUE",
AQ747="Projet OCM (ZTE, NOKIA, autres projets)","TRAVAUX OCM",
AQ747="No root CAuse","No root cause",
AQ747="ODU HS","PDH",
AQ747="IP &amp; VLAN","PDH",
AQ747="Warehouse HUAWEI","SPARE-ISSUE",
AQ747="SPARE-HS","SPARE-ISSUE",
AQ747="Power Telco","BSS",AQ747="no impacts","no impacts"
),"")</f>
        <v>No root cause</v>
      </c>
      <c r="AP747" s="48" t="str" cm="1">
        <f t="array" ref="AP747">IFERROR(_xlfn.IFS(
AQ747="MPR ISSUE","TX ISSUE",
AQ747="BSS Hardware Issue","RAN ISSUE",
AQ747="Sites strategiques, MLL, Pylone, etc.","ENVTECH",
AQ747="AKTIVCO DEFAUT GE &amp; POWER Cabinet","POWER ISSUE",
AQ747="AKTIVCO Coupure ENEO &amp; Baisse de tension","POWER ISSUE",
AQ747="Coupure ENEO &amp; Baisse de tension","POWER ISSUE",
AQ747="Defaut GE &amp; POWER Cabinet","POWER ISSUE",
AQ747="Sharing","POWER ISSUE",
AQ747="Sites strategiques &amp; DataCenter","POWER ISSUE",
AQ747="Exclu","Exclu",
AQ747="SAT","TX ISSUE",
AQ747="SPARE-ISSUE","SPARE-ISSUE",
AQ747="Fiber CAmtel","TX ISSUE",
AQ747="Fiber AOF","TX ISSUE",
AQ747="Projet OCM (HUAWEI)","TRAVAUX-HUAWEI",
AQ747="Projet OCM (NOKIA)","TRAVAUX -NOKIA",
AQ747="ACCESS-ISSUE","ACCESS-ISSUE",
AQ747="Projet OCM (ZTE, NOKIA, autres projets)","TRAVAUX OCM",
AQ747="No root CAuse","No root cause",
AQ747="ODU HS","TX ISSUE",
AQ747="IP &amp; VLAN","TX ISSUE",
AQ747="Warehouse HUAWEI","SPARE-ISSUE",
AQ747="SPARE-HS","SPARE-ISSUE",
AQ747="Power Telco","RAN ISSUE",AQ747="no impacts","no impacts"
),"")</f>
        <v>No root cause</v>
      </c>
      <c r="AQ747" s="126" t="s">
        <v>5344</v>
      </c>
      <c r="AR747" s="48" t="str" cm="1">
        <f t="array" ref="AR747">IFERROR(_xlfn.IFS(
AQ747="MPR ISSUE","ACTIVE",
AQ747="BSS Hardware Issue","ACTIVE",
AQ747="Sites strategiques, MLL, Pylone, etc.","PASSIVE",
AQ747="AKTIVCO DEFAUT GE &amp; POWER Cabinet","PASSIVE",
AQ747="AKTIVCO Coupure ENEO &amp; Baisse de tension","PASSIVE",
AQ747="Coupure ENEO &amp; Baisse de tension","PASSIVE",
AQ747="Defaut GE &amp; POWER Cabinet","PASSIVE",
AQ747="Sharing","PASSIVE",
AQ747="Sites strategiques &amp; DataCenter","PASSIVE",
AQ747="Exclu","Exclu",
AQ747="SAT","ACTIVE",
AQ747="SPARE-ISSUE","SPARE-ISSUE",
AQ747="Fiber CAmtel","ACTIVE",
AQ747="Fiber AOF","ACTIVE",
AQ747="Projet OCM (HUAWEI)","PLANNED WORKS",
AQ747="Projet OCM (NOKIA)","PLANNED WORKS",
AQ747="ACCESS-ISSUE","ACCESS-ISSUE",
AQ747="Projet OCM (ZTE, NOKIA, autres projets)","PLANNED WORKS",
AQ747="No root CAuse","No root cause",
AQ747="ODU HS","ACTIVE",
AQ747="IP &amp; VLAN","ACTIVE",
AQ747="Warehouse HUAWEI","SPARE-ISSUE",
AQ747="SPARE-HS","SPARE-ISSUE",
AQ747="Power Telco","ACTIVE", AQ747="no impacts","no impacts"
),"")</f>
        <v>No root cause</v>
      </c>
      <c r="AS747" s="92" t="s">
        <v>5537</v>
      </c>
      <c r="AT747" s="98" t="s">
        <v>2568</v>
      </c>
      <c r="AV747" s="17" t="s">
        <v>5537</v>
      </c>
      <c r="AW747" s="7" t="s">
        <v>5537</v>
      </c>
      <c r="AX747" s="6" t="s">
        <v>5537</v>
      </c>
      <c r="AY747" s="7"/>
      <c r="AZ747" s="3" t="s">
        <v>5537</v>
      </c>
      <c r="BA747" s="18" t="s">
        <v>5537</v>
      </c>
      <c r="BB747" s="18" t="s">
        <v>5537</v>
      </c>
      <c r="BC747" s="18" t="s">
        <v>5537</v>
      </c>
      <c r="BD747" s="18" t="s">
        <v>5537</v>
      </c>
      <c r="BE747" s="18" t="s">
        <v>5537</v>
      </c>
      <c r="BF747" s="18" t="s">
        <v>5537</v>
      </c>
      <c r="BG747" s="18" t="s">
        <v>5537</v>
      </c>
      <c r="BH747" s="18" t="s">
        <v>5537</v>
      </c>
      <c r="BI747" s="18" t="s">
        <v>5537</v>
      </c>
      <c r="BJ747" s="18" t="s">
        <v>5537</v>
      </c>
      <c r="BK747" s="18" t="s">
        <v>5537</v>
      </c>
      <c r="BL747" s="9" t="s">
        <v>5537</v>
      </c>
      <c r="BM747" s="14" t="s">
        <v>5537</v>
      </c>
      <c r="BN747" s="14" t="s">
        <v>5537</v>
      </c>
      <c r="BO747" s="14" t="str">
        <f>_xlfn.XLOOKUP(B747,'[4]cell downs 18042026 17h'!$B:$B,'[4]cell downs 18042026 17h'!$B:$B,"")</f>
        <v/>
      </c>
      <c r="BP747" s="14" t="str">
        <f>_xlfn.XLOOKUP(B747,'[5]Cells Huawei 19042026 15h'!$B:$B,'[5]Cells Huawei 19042026 15h'!$B:$B,"")</f>
        <v/>
      </c>
      <c r="BQ747" s="9" t="str">
        <f>_xlfn.XLOOKUP(B747,'[6]cells down 19042026 9H40'!$B:$B,'[6]cells down 19042026 9H40'!$B:$B,"")</f>
        <v/>
      </c>
      <c r="BR747" s="9" t="s">
        <v>2568</v>
      </c>
      <c r="BS747" s="9" t="s">
        <v>12</v>
      </c>
      <c r="BT747" s="108"/>
    </row>
    <row r="748" spans="1:72" s="9" customFormat="1" x14ac:dyDescent="0.35">
      <c r="A748" s="1" t="s">
        <v>2227</v>
      </c>
      <c r="B748" s="8" t="s">
        <v>2228</v>
      </c>
      <c r="C748" s="3" t="str">
        <f>_xlfn.XLOOKUP(B748,'[1]daily break down'!$D:$D,'[1]daily break down'!$E:$E,"")</f>
        <v>NORD-OUEST</v>
      </c>
      <c r="D748" s="1" t="s">
        <v>11</v>
      </c>
      <c r="E748" s="1" t="s">
        <v>12</v>
      </c>
      <c r="F748" s="3" t="s">
        <v>51</v>
      </c>
      <c r="G748" s="1" t="s">
        <v>2229</v>
      </c>
      <c r="H748" s="33" t="str">
        <f>_xlfn.XLOOKUP(B748,[2]CALCULATION!$B:$B,[2]CALCULATION!$H:$H,"")</f>
        <v>NOKIA</v>
      </c>
      <c r="I748" s="28">
        <v>2.0924462720842469</v>
      </c>
      <c r="J748" s="28">
        <v>0</v>
      </c>
      <c r="K748" s="28">
        <v>0</v>
      </c>
      <c r="L748" s="28">
        <v>0</v>
      </c>
      <c r="M748" s="28">
        <v>1.0795221731192857</v>
      </c>
      <c r="N748" s="28">
        <v>0</v>
      </c>
      <c r="O748" s="28">
        <v>0</v>
      </c>
      <c r="P748" s="28">
        <v>0</v>
      </c>
      <c r="Q748" s="28">
        <v>0</v>
      </c>
      <c r="R748" s="28">
        <v>0</v>
      </c>
      <c r="S748" s="93">
        <v>0</v>
      </c>
      <c r="T748" s="93">
        <f>_xlfn.XLOOKUP(B748,'[3]Nur des jours'!$B:$B,'[3]Nur des jours'!$U:$U,"")</f>
        <v>0</v>
      </c>
      <c r="U748" s="93">
        <v>0</v>
      </c>
      <c r="V748" s="93">
        <v>0.36706374685032511</v>
      </c>
      <c r="W748" s="93">
        <v>0</v>
      </c>
      <c r="X748" s="93">
        <v>0</v>
      </c>
      <c r="Y748" s="93">
        <v>0</v>
      </c>
      <c r="Z748" s="93">
        <v>0.27478505163611888</v>
      </c>
      <c r="AA748" s="93">
        <v>0.36704591177200763</v>
      </c>
      <c r="AB748" s="93">
        <v>0</v>
      </c>
      <c r="AC748" s="93">
        <f>_xlfn.XLOOKUP(B748,'[3]Nur des jours'!$B:$B,'[3]Nur des jours'!$N:$N,"")</f>
        <v>0</v>
      </c>
      <c r="AD748" s="93">
        <v>0</v>
      </c>
      <c r="AE748" s="93">
        <v>0</v>
      </c>
      <c r="AF748" s="93">
        <v>5.1472036024004637E-2</v>
      </c>
      <c r="AG748" s="93"/>
      <c r="AH748" s="93">
        <v>0</v>
      </c>
      <c r="AI748" s="93">
        <v>0</v>
      </c>
      <c r="AJ748" s="93">
        <v>0</v>
      </c>
      <c r="AK748" s="93">
        <v>0</v>
      </c>
      <c r="AL748" s="93">
        <v>0</v>
      </c>
      <c r="AM748" s="49" t="s">
        <v>5601</v>
      </c>
      <c r="AN748" s="49"/>
      <c r="AO748" s="48" t="str" cm="1">
        <f t="array" ref="AO748">IFERROR(_xlfn.IFS(
AQ748="MPR ISSUE","PDH",
AQ748="BSS Hardware Issue","BSS",
AQ748="Sites strategiques, MLL, Pylone, etc.","ENVTECH",
AQ748="AKTIVCO DEFAUT GE &amp; POWER Cabinet","AKTIVCO",
AQ748="AKTIVCO Coupure ENEO &amp; Baisse de tension","AKTIVCO GRID ONLY",
AQ748="Coupure ENEO &amp; Baisse de tension","IHS GRID ONLY",
AQ748="Defaut GE &amp; POWER Cabinet","IHS",
AQ748="Sharing","Partners",
AQ748="Sites strategiques &amp; DataCenter","SST &amp; DC",
AQ748="Exclu","Exclu",
AQ748="SAT","SAT",
AQ748="SPARE-ISSUE","SPARE-ISSUE",
AQ748="Fiber CAmtel","TRANS_FO_CAMTEL",
AQ748="Fiber AOF","Fiber AOF",
AQ748="Projet OCM (HUAWEI)","TRAVAUX-HUAWEI",
AQ748="Projet OCM (NOKIA)","TRAVAUX-NOKIA",
AQ748="ACCESS-ISSUE","ACCESS-ISSUE",
AQ748="Projet OCM (ZTE, NOKIA, autres projets)","TRAVAUX OCM",
AQ748="No root CAuse","No root cause",
AQ748="ODU HS","PDH",
AQ748="IP &amp; VLAN","PDH",
AQ748="Warehouse HUAWEI","SPARE-ISSUE",
AQ748="SPARE-HS","SPARE-ISSUE",
AQ748="Power Telco","BSS",AQ748="no impacts","no impacts"
),"")</f>
        <v>No root cause</v>
      </c>
      <c r="AP748" s="48" t="str" cm="1">
        <f t="array" ref="AP748">IFERROR(_xlfn.IFS(
AQ748="MPR ISSUE","TX ISSUE",
AQ748="BSS Hardware Issue","RAN ISSUE",
AQ748="Sites strategiques, MLL, Pylone, etc.","ENVTECH",
AQ748="AKTIVCO DEFAUT GE &amp; POWER Cabinet","POWER ISSUE",
AQ748="AKTIVCO Coupure ENEO &amp; Baisse de tension","POWER ISSUE",
AQ748="Coupure ENEO &amp; Baisse de tension","POWER ISSUE",
AQ748="Defaut GE &amp; POWER Cabinet","POWER ISSUE",
AQ748="Sharing","POWER ISSUE",
AQ748="Sites strategiques &amp; DataCenter","POWER ISSUE",
AQ748="Exclu","Exclu",
AQ748="SAT","TX ISSUE",
AQ748="SPARE-ISSUE","SPARE-ISSUE",
AQ748="Fiber CAmtel","TX ISSUE",
AQ748="Fiber AOF","TX ISSUE",
AQ748="Projet OCM (HUAWEI)","TRAVAUX-HUAWEI",
AQ748="Projet OCM (NOKIA)","TRAVAUX -NOKIA",
AQ748="ACCESS-ISSUE","ACCESS-ISSUE",
AQ748="Projet OCM (ZTE, NOKIA, autres projets)","TRAVAUX OCM",
AQ748="No root CAuse","No root cause",
AQ748="ODU HS","TX ISSUE",
AQ748="IP &amp; VLAN","TX ISSUE",
AQ748="Warehouse HUAWEI","SPARE-ISSUE",
AQ748="SPARE-HS","SPARE-ISSUE",
AQ748="Power Telco","RAN ISSUE",AQ748="no impacts","no impacts"
),"")</f>
        <v>No root cause</v>
      </c>
      <c r="AQ748" s="67" t="s">
        <v>5344</v>
      </c>
      <c r="AR748" s="48" t="str" cm="1">
        <f t="array" ref="AR748">IFERROR(_xlfn.IFS(
AQ748="MPR ISSUE","ACTIVE",
AQ748="BSS Hardware Issue","ACTIVE",
AQ748="Sites strategiques, MLL, Pylone, etc.","PASSIVE",
AQ748="AKTIVCO DEFAUT GE &amp; POWER Cabinet","PASSIVE",
AQ748="AKTIVCO Coupure ENEO &amp; Baisse de tension","PASSIVE",
AQ748="Coupure ENEO &amp; Baisse de tension","PASSIVE",
AQ748="Defaut GE &amp; POWER Cabinet","PASSIVE",
AQ748="Sharing","PASSIVE",
AQ748="Sites strategiques &amp; DataCenter","PASSIVE",
AQ748="Exclu","Exclu",
AQ748="SAT","ACTIVE",
AQ748="SPARE-ISSUE","SPARE-ISSUE",
AQ748="Fiber CAmtel","ACTIVE",
AQ748="Fiber AOF","ACTIVE",
AQ748="Projet OCM (HUAWEI)","PLANNED WORKS",
AQ748="Projet OCM (NOKIA)","PLANNED WORKS",
AQ748="ACCESS-ISSUE","ACCESS-ISSUE",
AQ748="Projet OCM (ZTE, NOKIA, autres projets)","PLANNED WORKS",
AQ748="No root CAuse","No root cause",
AQ748="ODU HS","ACTIVE",
AQ748="IP &amp; VLAN","ACTIVE",
AQ748="Warehouse HUAWEI","SPARE-ISSUE",
AQ748="SPARE-HS","SPARE-ISSUE",
AQ748="Power Telco","ACTIVE", AQ748="no impacts","no impacts"
),"")</f>
        <v>No root cause</v>
      </c>
      <c r="AS748" s="92" t="s">
        <v>5537</v>
      </c>
      <c r="AT748" s="98" t="s">
        <v>2228</v>
      </c>
      <c r="AV748" s="17" t="s">
        <v>5537</v>
      </c>
      <c r="AW748" s="7" t="s">
        <v>5537</v>
      </c>
      <c r="AX748" s="6" t="s">
        <v>5537</v>
      </c>
      <c r="AY748" s="7"/>
      <c r="AZ748" s="3" t="s">
        <v>5537</v>
      </c>
      <c r="BA748" s="18" t="s">
        <v>5537</v>
      </c>
      <c r="BB748" s="18" t="s">
        <v>5537</v>
      </c>
      <c r="BC748" s="18" t="s">
        <v>5537</v>
      </c>
      <c r="BD748" s="18" t="s">
        <v>5537</v>
      </c>
      <c r="BE748" s="18" t="s">
        <v>5537</v>
      </c>
      <c r="BF748" s="18" t="s">
        <v>5537</v>
      </c>
      <c r="BG748" s="18" t="s">
        <v>5537</v>
      </c>
      <c r="BH748" s="18" t="s">
        <v>5537</v>
      </c>
      <c r="BI748" s="18" t="s">
        <v>5537</v>
      </c>
      <c r="BJ748" s="18" t="s">
        <v>5537</v>
      </c>
      <c r="BK748" s="18" t="s">
        <v>5537</v>
      </c>
      <c r="BL748" s="9" t="s">
        <v>5537</v>
      </c>
      <c r="BM748" s="14" t="s">
        <v>5537</v>
      </c>
      <c r="BN748" s="14" t="s">
        <v>5537</v>
      </c>
      <c r="BO748" s="14" t="str">
        <f>_xlfn.XLOOKUP(B748,'[4]cell downs 18042026 17h'!$B:$B,'[4]cell downs 18042026 17h'!$B:$B,"")</f>
        <v/>
      </c>
      <c r="BP748" s="14" t="str">
        <f>_xlfn.XLOOKUP(B748,'[5]Cells Huawei 19042026 15h'!$B:$B,'[5]Cells Huawei 19042026 15h'!$B:$B,"")</f>
        <v/>
      </c>
      <c r="BQ748" s="9" t="str">
        <f>_xlfn.XLOOKUP(B748,'[6]cells down 19042026 9H40'!$B:$B,'[6]cells down 19042026 9H40'!$B:$B,"")</f>
        <v/>
      </c>
      <c r="BR748" s="9" t="s">
        <v>2228</v>
      </c>
      <c r="BS748" s="9" t="s">
        <v>594</v>
      </c>
      <c r="BT748" s="108"/>
    </row>
    <row r="749" spans="1:72" s="9" customFormat="1" x14ac:dyDescent="0.35">
      <c r="A749" s="1" t="s">
        <v>1255</v>
      </c>
      <c r="B749" s="8" t="s">
        <v>1256</v>
      </c>
      <c r="C749" s="3" t="str">
        <f>_xlfn.XLOOKUP(B749,'[1]daily break down'!$D:$D,'[1]daily break down'!$E:$E,"")</f>
        <v>NORD-OUEST</v>
      </c>
      <c r="D749" s="1" t="s">
        <v>11</v>
      </c>
      <c r="E749" s="1" t="s">
        <v>12</v>
      </c>
      <c r="F749" s="3" t="s">
        <v>51</v>
      </c>
      <c r="G749" s="1" t="s">
        <v>1257</v>
      </c>
      <c r="H749" s="33" t="str">
        <f>_xlfn.XLOOKUP(B749,[2]CALCULATION!$B:$B,[2]CALCULATION!$H:$H,"")</f>
        <v>NOKIA</v>
      </c>
      <c r="I749" s="28">
        <v>2.0923861516778413</v>
      </c>
      <c r="J749" s="28">
        <v>0</v>
      </c>
      <c r="K749" s="28">
        <v>0</v>
      </c>
      <c r="L749" s="28">
        <v>0</v>
      </c>
      <c r="M749" s="28">
        <v>1.0719943551738911</v>
      </c>
      <c r="N749" s="28">
        <v>0</v>
      </c>
      <c r="O749" s="28">
        <v>0.58064207155090763</v>
      </c>
      <c r="P749" s="28">
        <v>0</v>
      </c>
      <c r="Q749" s="28">
        <v>0</v>
      </c>
      <c r="R749" s="28">
        <v>0</v>
      </c>
      <c r="S749" s="93">
        <v>0</v>
      </c>
      <c r="T749" s="93">
        <f>_xlfn.XLOOKUP(B749,'[3]Nur des jours'!$B:$B,'[3]Nur des jours'!$U:$U,"")</f>
        <v>0</v>
      </c>
      <c r="U749" s="93">
        <v>0</v>
      </c>
      <c r="V749" s="93">
        <v>0.36670704528397718</v>
      </c>
      <c r="W749" s="93">
        <v>0</v>
      </c>
      <c r="X749" s="93">
        <v>0</v>
      </c>
      <c r="Y749" s="93">
        <v>0</v>
      </c>
      <c r="Z749" s="93">
        <v>0.27150339722571781</v>
      </c>
      <c r="AA749" s="93">
        <v>0.36347889610852863</v>
      </c>
      <c r="AB749" s="93">
        <v>0</v>
      </c>
      <c r="AC749" s="93">
        <f>_xlfn.XLOOKUP(B749,'[3]Nur des jours'!$B:$B,'[3]Nur des jours'!$N:$N,"")</f>
        <v>0</v>
      </c>
      <c r="AD749" s="93">
        <v>0</v>
      </c>
      <c r="AE749" s="93">
        <v>0</v>
      </c>
      <c r="AF749" s="93">
        <v>5.0847808282895757E-2</v>
      </c>
      <c r="AG749" s="93"/>
      <c r="AH749" s="93">
        <v>0</v>
      </c>
      <c r="AI749" s="93">
        <v>0</v>
      </c>
      <c r="AJ749" s="93">
        <v>0</v>
      </c>
      <c r="AK749" s="93">
        <v>0</v>
      </c>
      <c r="AL749" s="93">
        <v>0</v>
      </c>
      <c r="AM749" s="49" t="s">
        <v>5601</v>
      </c>
      <c r="AN749" s="49"/>
      <c r="AO749" s="48" t="str" cm="1">
        <f t="array" ref="AO749">IFERROR(_xlfn.IFS(
AQ749="MPR ISSUE","PDH",
AQ749="BSS Hardware Issue","BSS",
AQ749="Sites strategiques, MLL, Pylone, etc.","ENVTECH",
AQ749="AKTIVCO DEFAUT GE &amp; POWER Cabinet","AKTIVCO",
AQ749="AKTIVCO Coupure ENEO &amp; Baisse de tension","AKTIVCO GRID ONLY",
AQ749="Coupure ENEO &amp; Baisse de tension","IHS GRID ONLY",
AQ749="Defaut GE &amp; POWER Cabinet","IHS",
AQ749="Sharing","Partners",
AQ749="Sites strategiques &amp; DataCenter","SST &amp; DC",
AQ749="Exclu","Exclu",
AQ749="SAT","SAT",
AQ749="SPARE-ISSUE","SPARE-ISSUE",
AQ749="Fiber CAmtel","TRANS_FO_CAMTEL",
AQ749="Fiber AOF","Fiber AOF",
AQ749="Projet OCM (HUAWEI)","TRAVAUX-HUAWEI",
AQ749="Projet OCM (NOKIA)","TRAVAUX-NOKIA",
AQ749="ACCESS-ISSUE","ACCESS-ISSUE",
AQ749="Projet OCM (ZTE, NOKIA, autres projets)","TRAVAUX OCM",
AQ749="No root CAuse","No root cause",
AQ749="ODU HS","PDH",
AQ749="IP &amp; VLAN","PDH",
AQ749="Warehouse HUAWEI","SPARE-ISSUE",
AQ749="SPARE-HS","SPARE-ISSUE",
AQ749="Power Telco","BSS",AQ749="no impacts","no impacts"
),"")</f>
        <v>No root cause</v>
      </c>
      <c r="AP749" s="48" t="str" cm="1">
        <f t="array" ref="AP749">IFERROR(_xlfn.IFS(
AQ749="MPR ISSUE","TX ISSUE",
AQ749="BSS Hardware Issue","RAN ISSUE",
AQ749="Sites strategiques, MLL, Pylone, etc.","ENVTECH",
AQ749="AKTIVCO DEFAUT GE &amp; POWER Cabinet","POWER ISSUE",
AQ749="AKTIVCO Coupure ENEO &amp; Baisse de tension","POWER ISSUE",
AQ749="Coupure ENEO &amp; Baisse de tension","POWER ISSUE",
AQ749="Defaut GE &amp; POWER Cabinet","POWER ISSUE",
AQ749="Sharing","POWER ISSUE",
AQ749="Sites strategiques &amp; DataCenter","POWER ISSUE",
AQ749="Exclu","Exclu",
AQ749="SAT","TX ISSUE",
AQ749="SPARE-ISSUE","SPARE-ISSUE",
AQ749="Fiber CAmtel","TX ISSUE",
AQ749="Fiber AOF","TX ISSUE",
AQ749="Projet OCM (HUAWEI)","TRAVAUX-HUAWEI",
AQ749="Projet OCM (NOKIA)","TRAVAUX -NOKIA",
AQ749="ACCESS-ISSUE","ACCESS-ISSUE",
AQ749="Projet OCM (ZTE, NOKIA, autres projets)","TRAVAUX OCM",
AQ749="No root CAuse","No root cause",
AQ749="ODU HS","TX ISSUE",
AQ749="IP &amp; VLAN","TX ISSUE",
AQ749="Warehouse HUAWEI","SPARE-ISSUE",
AQ749="SPARE-HS","SPARE-ISSUE",
AQ749="Power Telco","RAN ISSUE",AQ749="no impacts","no impacts"
),"")</f>
        <v>No root cause</v>
      </c>
      <c r="AQ749" s="67" t="s">
        <v>5344</v>
      </c>
      <c r="AR749" s="48" t="str" cm="1">
        <f t="array" ref="AR749">IFERROR(_xlfn.IFS(
AQ749="MPR ISSUE","ACTIVE",
AQ749="BSS Hardware Issue","ACTIVE",
AQ749="Sites strategiques, MLL, Pylone, etc.","PASSIVE",
AQ749="AKTIVCO DEFAUT GE &amp; POWER Cabinet","PASSIVE",
AQ749="AKTIVCO Coupure ENEO &amp; Baisse de tension","PASSIVE",
AQ749="Coupure ENEO &amp; Baisse de tension","PASSIVE",
AQ749="Defaut GE &amp; POWER Cabinet","PASSIVE",
AQ749="Sharing","PASSIVE",
AQ749="Sites strategiques &amp; DataCenter","PASSIVE",
AQ749="Exclu","Exclu",
AQ749="SAT","ACTIVE",
AQ749="SPARE-ISSUE","SPARE-ISSUE",
AQ749="Fiber CAmtel","ACTIVE",
AQ749="Fiber AOF","ACTIVE",
AQ749="Projet OCM (HUAWEI)","PLANNED WORKS",
AQ749="Projet OCM (NOKIA)","PLANNED WORKS",
AQ749="ACCESS-ISSUE","ACCESS-ISSUE",
AQ749="Projet OCM (ZTE, NOKIA, autres projets)","PLANNED WORKS",
AQ749="No root CAuse","No root cause",
AQ749="ODU HS","ACTIVE",
AQ749="IP &amp; VLAN","ACTIVE",
AQ749="Warehouse HUAWEI","SPARE-ISSUE",
AQ749="SPARE-HS","SPARE-ISSUE",
AQ749="Power Telco","ACTIVE", AQ749="no impacts","no impacts"
),"")</f>
        <v>No root cause</v>
      </c>
      <c r="AS749" s="92" t="s">
        <v>5537</v>
      </c>
      <c r="AT749" s="98" t="s">
        <v>1256</v>
      </c>
      <c r="AV749" s="17" t="s">
        <v>5537</v>
      </c>
      <c r="AW749" s="7" t="s">
        <v>5537</v>
      </c>
      <c r="AX749" s="6" t="s">
        <v>5537</v>
      </c>
      <c r="AY749" s="7"/>
      <c r="AZ749" s="3" t="s">
        <v>5537</v>
      </c>
      <c r="BA749" s="18" t="s">
        <v>5537</v>
      </c>
      <c r="BB749" s="18" t="s">
        <v>5537</v>
      </c>
      <c r="BC749" s="18" t="s">
        <v>5537</v>
      </c>
      <c r="BD749" s="18" t="s">
        <v>5537</v>
      </c>
      <c r="BE749" s="18" t="s">
        <v>5537</v>
      </c>
      <c r="BF749" s="18" t="s">
        <v>5537</v>
      </c>
      <c r="BG749" s="18" t="s">
        <v>5537</v>
      </c>
      <c r="BH749" s="18" t="s">
        <v>5537</v>
      </c>
      <c r="BI749" s="18" t="s">
        <v>5537</v>
      </c>
      <c r="BJ749" s="18" t="s">
        <v>5537</v>
      </c>
      <c r="BK749" s="18" t="s">
        <v>5537</v>
      </c>
      <c r="BL749" s="9" t="s">
        <v>5537</v>
      </c>
      <c r="BM749" s="14" t="s">
        <v>5537</v>
      </c>
      <c r="BN749" s="14" t="s">
        <v>5537</v>
      </c>
      <c r="BO749" s="14" t="str">
        <f>_xlfn.XLOOKUP(B749,'[4]cell downs 18042026 17h'!$B:$B,'[4]cell downs 18042026 17h'!$B:$B,"")</f>
        <v/>
      </c>
      <c r="BP749" s="14" t="str">
        <f>_xlfn.XLOOKUP(B749,'[5]Cells Huawei 19042026 15h'!$B:$B,'[5]Cells Huawei 19042026 15h'!$B:$B,"")</f>
        <v/>
      </c>
      <c r="BQ749" s="9" t="str">
        <f>_xlfn.XLOOKUP(B749,'[6]cells down 19042026 9H40'!$B:$B,'[6]cells down 19042026 9H40'!$B:$B,"")</f>
        <v/>
      </c>
      <c r="BR749" s="9" t="s">
        <v>1256</v>
      </c>
      <c r="BS749" s="9" t="s">
        <v>12</v>
      </c>
      <c r="BT749" s="108"/>
    </row>
    <row r="750" spans="1:72" s="9" customFormat="1" x14ac:dyDescent="0.35">
      <c r="A750" s="1" t="s">
        <v>2701</v>
      </c>
      <c r="B750" s="8" t="s">
        <v>2702</v>
      </c>
      <c r="C750" s="3" t="str">
        <f>_xlfn.XLOOKUP(B750,'[1]daily break down'!$D:$D,'[1]daily break down'!$E:$E,"")</f>
        <v>CENTRE</v>
      </c>
      <c r="D750" s="1" t="s">
        <v>11</v>
      </c>
      <c r="E750" s="1" t="s">
        <v>12</v>
      </c>
      <c r="F750" s="3" t="s">
        <v>226</v>
      </c>
      <c r="G750" s="1" t="s">
        <v>489</v>
      </c>
      <c r="H750" s="34" t="str">
        <f>_xlfn.XLOOKUP(B750,[2]CALCULATION!$B:$B,[2]CALCULATION!$H:$H,"")</f>
        <v>ZTE</v>
      </c>
      <c r="I750" s="28">
        <v>0</v>
      </c>
      <c r="J750" s="28">
        <v>0</v>
      </c>
      <c r="K750" s="28">
        <v>0</v>
      </c>
      <c r="L750" s="28">
        <v>0</v>
      </c>
      <c r="M750" s="28">
        <v>0</v>
      </c>
      <c r="N750" s="28">
        <v>0</v>
      </c>
      <c r="O750" s="28">
        <v>0</v>
      </c>
      <c r="P750" s="28">
        <v>0</v>
      </c>
      <c r="Q750" s="28">
        <v>0</v>
      </c>
      <c r="R750" s="28">
        <v>6.500886046690843E-2</v>
      </c>
      <c r="S750" s="93">
        <v>0</v>
      </c>
      <c r="T750" s="93">
        <f>_xlfn.XLOOKUP(B750,'[3]Nur des jours'!$B:$B,'[3]Nur des jours'!$U:$U,"")</f>
        <v>0</v>
      </c>
      <c r="U750" s="93">
        <v>0</v>
      </c>
      <c r="V750" s="93">
        <v>0</v>
      </c>
      <c r="W750" s="93">
        <v>0</v>
      </c>
      <c r="X750" s="93">
        <v>0</v>
      </c>
      <c r="Y750" s="93">
        <v>0</v>
      </c>
      <c r="Z750" s="93">
        <v>0</v>
      </c>
      <c r="AA750" s="93">
        <v>0</v>
      </c>
      <c r="AB750" s="93">
        <v>0</v>
      </c>
      <c r="AC750" s="93">
        <f>_xlfn.XLOOKUP(B750,'[3]Nur des jours'!$B:$B,'[3]Nur des jours'!$N:$N,"")</f>
        <v>1.3158364081008358</v>
      </c>
      <c r="AD750" s="93">
        <v>1.3158364081008358</v>
      </c>
      <c r="AE750" s="93">
        <v>0</v>
      </c>
      <c r="AF750" s="93">
        <v>4.2358311003814299E-2</v>
      </c>
      <c r="AG750" s="93"/>
      <c r="AH750" s="93">
        <v>0</v>
      </c>
      <c r="AI750" s="93">
        <v>0</v>
      </c>
      <c r="AJ750" s="93">
        <v>0</v>
      </c>
      <c r="AK750" s="93">
        <v>0</v>
      </c>
      <c r="AL750" s="93">
        <v>0</v>
      </c>
      <c r="AM750" s="49" t="s">
        <v>5559</v>
      </c>
      <c r="AN750" s="49"/>
      <c r="AO750" s="48" t="str" cm="1">
        <f t="array" ref="AO750">IFERROR(_xlfn.IFS(
AQ750="MPR ISSUE","PDH",
AQ750="BSS Hardware Issue","BSS",
AQ750="Sites strategiques, MLL, Pylone, etc.","ENVTECH",
AQ750="AKTIVCO DEFAUT GE &amp; POWER Cabinet","AKTIVCO",
AQ750="AKTIVCO Coupure ENEO &amp; Baisse de tension","AKTIVCO GRID ONLY",
AQ750="Coupure ENEO &amp; Baisse de tension","IHS GRID ONLY",
AQ750="Defaut GE &amp; POWER Cabinet","IHS",
AQ750="Sharing","Partners",
AQ750="Sites strategiques &amp; DataCenter","SST &amp; DC",
AQ750="Exclu","Exclu",
AQ750="SAT","SAT",
AQ750="SPARE-ISSUE","SPARE-ISSUE",
AQ750="Fiber CAmtel","TRANS_FO_CAMTEL",
AQ750="Fiber AOF","Fiber AOF",
AQ750="Projet OCM (HUAWEI)","TRAVAUX-HUAWEI",
AQ750="Projet OCM (NOKIA)","TRAVAUX-NOKIA",
AQ750="ACCESS-ISSUE","ACCESS-ISSUE",
AQ750="Projet OCM (ZTE, NOKIA, autres projets)","TRAVAUX OCM",
AQ750="No root CAuse","No root cause",
AQ750="ODU HS","PDH",
AQ750="IP &amp; VLAN","PDH",
AQ750="Warehouse HUAWEI","SPARE-ISSUE",
AQ750="SPARE-HS","SPARE-ISSUE",
AQ750="Power Telco","BSS",AQ750="no impacts","no impacts"
),"")</f>
        <v>No root cause</v>
      </c>
      <c r="AP750" s="48" t="str" cm="1">
        <f t="array" ref="AP750">IFERROR(_xlfn.IFS(
AQ750="MPR ISSUE","TX ISSUE",
AQ750="BSS Hardware Issue","RAN ISSUE",
AQ750="Sites strategiques, MLL, Pylone, etc.","ENVTECH",
AQ750="AKTIVCO DEFAUT GE &amp; POWER Cabinet","POWER ISSUE",
AQ750="AKTIVCO Coupure ENEO &amp; Baisse de tension","POWER ISSUE",
AQ750="Coupure ENEO &amp; Baisse de tension","POWER ISSUE",
AQ750="Defaut GE &amp; POWER Cabinet","POWER ISSUE",
AQ750="Sharing","POWER ISSUE",
AQ750="Sites strategiques &amp; DataCenter","POWER ISSUE",
AQ750="Exclu","Exclu",
AQ750="SAT","TX ISSUE",
AQ750="SPARE-ISSUE","SPARE-ISSUE",
AQ750="Fiber CAmtel","TX ISSUE",
AQ750="Fiber AOF","TX ISSUE",
AQ750="Projet OCM (HUAWEI)","TRAVAUX-HUAWEI",
AQ750="Projet OCM (NOKIA)","TRAVAUX -NOKIA",
AQ750="ACCESS-ISSUE","ACCESS-ISSUE",
AQ750="Projet OCM (ZTE, NOKIA, autres projets)","TRAVAUX OCM",
AQ750="No root CAuse","No root cause",
AQ750="ODU HS","TX ISSUE",
AQ750="IP &amp; VLAN","TX ISSUE",
AQ750="Warehouse HUAWEI","SPARE-ISSUE",
AQ750="SPARE-HS","SPARE-ISSUE",
AQ750="Power Telco","RAN ISSUE",AQ750="no impacts","no impacts"
),"")</f>
        <v>No root cause</v>
      </c>
      <c r="AQ750" s="126" t="s">
        <v>5344</v>
      </c>
      <c r="AR750" s="48" t="str" cm="1">
        <f t="array" ref="AR750">IFERROR(_xlfn.IFS(
AQ750="MPR ISSUE","ACTIVE",
AQ750="BSS Hardware Issue","ACTIVE",
AQ750="Sites strategiques, MLL, Pylone, etc.","PASSIVE",
AQ750="AKTIVCO DEFAUT GE &amp; POWER Cabinet","PASSIVE",
AQ750="AKTIVCO Coupure ENEO &amp; Baisse de tension","PASSIVE",
AQ750="Coupure ENEO &amp; Baisse de tension","PASSIVE",
AQ750="Defaut GE &amp; POWER Cabinet","PASSIVE",
AQ750="Sharing","PASSIVE",
AQ750="Sites strategiques &amp; DataCenter","PASSIVE",
AQ750="Exclu","Exclu",
AQ750="SAT","ACTIVE",
AQ750="SPARE-ISSUE","SPARE-ISSUE",
AQ750="Fiber CAmtel","ACTIVE",
AQ750="Fiber AOF","ACTIVE",
AQ750="Projet OCM (HUAWEI)","PLANNED WORKS",
AQ750="Projet OCM (NOKIA)","PLANNED WORKS",
AQ750="ACCESS-ISSUE","ACCESS-ISSUE",
AQ750="Projet OCM (ZTE, NOKIA, autres projets)","PLANNED WORKS",
AQ750="No root CAuse","No root cause",
AQ750="ODU HS","ACTIVE",
AQ750="IP &amp; VLAN","ACTIVE",
AQ750="Warehouse HUAWEI","SPARE-ISSUE",
AQ750="SPARE-HS","SPARE-ISSUE",
AQ750="Power Telco","ACTIVE", AQ750="no impacts","no impacts"
),"")</f>
        <v>No root cause</v>
      </c>
      <c r="AS750" s="92" t="s">
        <v>5537</v>
      </c>
      <c r="AT750" s="98" t="s">
        <v>2702</v>
      </c>
      <c r="AV750" s="17" t="s">
        <v>5537</v>
      </c>
      <c r="AW750" s="7" t="s">
        <v>5537</v>
      </c>
      <c r="AX750" s="6" t="s">
        <v>5537</v>
      </c>
      <c r="AY750" s="7"/>
      <c r="AZ750" s="3" t="s">
        <v>5537</v>
      </c>
      <c r="BA750" s="18" t="s">
        <v>5537</v>
      </c>
      <c r="BB750" s="18" t="s">
        <v>5537</v>
      </c>
      <c r="BC750" s="18" t="s">
        <v>5537</v>
      </c>
      <c r="BD750" s="18" t="s">
        <v>5537</v>
      </c>
      <c r="BE750" s="18" t="s">
        <v>5537</v>
      </c>
      <c r="BF750" s="18" t="s">
        <v>5537</v>
      </c>
      <c r="BG750" s="18" t="s">
        <v>5537</v>
      </c>
      <c r="BH750" s="18" t="s">
        <v>5537</v>
      </c>
      <c r="BI750" s="18" t="s">
        <v>5537</v>
      </c>
      <c r="BJ750" s="18" t="s">
        <v>5537</v>
      </c>
      <c r="BK750" s="18" t="s">
        <v>5537</v>
      </c>
      <c r="BL750" s="9" t="s">
        <v>5537</v>
      </c>
      <c r="BM750" s="14" t="s">
        <v>5537</v>
      </c>
      <c r="BN750" s="14" t="s">
        <v>5537</v>
      </c>
      <c r="BO750" s="14" t="str">
        <f>_xlfn.XLOOKUP(B750,'[4]cell downs 18042026 17h'!$B:$B,'[4]cell downs 18042026 17h'!$B:$B,"")</f>
        <v/>
      </c>
      <c r="BP750" s="14" t="str">
        <f>_xlfn.XLOOKUP(B750,'[5]Cells Huawei 19042026 15h'!$B:$B,'[5]Cells Huawei 19042026 15h'!$B:$B,"")</f>
        <v/>
      </c>
      <c r="BQ750" s="9" t="str">
        <f>_xlfn.XLOOKUP(B750,'[6]cells down 19042026 9H40'!$B:$B,'[6]cells down 19042026 9H40'!$B:$B,"")</f>
        <v/>
      </c>
      <c r="BR750" s="9" t="s">
        <v>2702</v>
      </c>
      <c r="BS750" s="9" t="s">
        <v>12</v>
      </c>
      <c r="BT750" s="108"/>
    </row>
    <row r="751" spans="1:72" s="9" customFormat="1" x14ac:dyDescent="0.35">
      <c r="A751" s="1" t="s">
        <v>4990</v>
      </c>
      <c r="B751" s="8" t="s">
        <v>4991</v>
      </c>
      <c r="C751" s="3" t="str">
        <f>_xlfn.XLOOKUP(B751,'[1]daily break down'!$D:$D,'[1]daily break down'!$E:$E,"")</f>
        <v>Douala</v>
      </c>
      <c r="D751" s="1" t="s">
        <v>11</v>
      </c>
      <c r="E751" s="1" t="s">
        <v>12</v>
      </c>
      <c r="F751" s="3" t="s">
        <v>31</v>
      </c>
      <c r="G751" s="1" t="s">
        <v>32</v>
      </c>
      <c r="H751" s="34" t="str">
        <f>_xlfn.XLOOKUP(B751,[2]CALCULATION!$B:$B,[2]CALCULATION!$H:$H,"")</f>
        <v>ZTE</v>
      </c>
      <c r="I751" s="28">
        <v>3.4990461800115877</v>
      </c>
      <c r="J751" s="28">
        <v>0</v>
      </c>
      <c r="K751" s="28">
        <v>0</v>
      </c>
      <c r="L751" s="28">
        <v>0.30945644388513666</v>
      </c>
      <c r="M751" s="28">
        <v>3.1827767362092043</v>
      </c>
      <c r="N751" s="28">
        <v>0</v>
      </c>
      <c r="O751" s="28">
        <v>0</v>
      </c>
      <c r="P751" s="28">
        <v>0</v>
      </c>
      <c r="Q751" s="28">
        <v>0</v>
      </c>
      <c r="R751" s="28">
        <v>0</v>
      </c>
      <c r="S751" s="93">
        <v>0</v>
      </c>
      <c r="T751" s="93">
        <f>_xlfn.XLOOKUP(B751,'[3]Nur des jours'!$B:$B,'[3]Nur des jours'!$U:$U,"")</f>
        <v>6.2475209241138812</v>
      </c>
      <c r="U751" s="93">
        <v>0</v>
      </c>
      <c r="V751" s="93">
        <v>0</v>
      </c>
      <c r="W751" s="93">
        <v>6.2475209241138812</v>
      </c>
      <c r="X751" s="93">
        <v>0</v>
      </c>
      <c r="Y751" s="93">
        <v>0</v>
      </c>
      <c r="Z751" s="93">
        <v>0</v>
      </c>
      <c r="AA751" s="93">
        <v>0</v>
      </c>
      <c r="AB751" s="93">
        <v>0</v>
      </c>
      <c r="AC751" s="93">
        <f>_xlfn.XLOOKUP(B751,'[3]Nur des jours'!$B:$B,'[3]Nur des jours'!$N:$N,"")</f>
        <v>0</v>
      </c>
      <c r="AD751" s="93">
        <v>0</v>
      </c>
      <c r="AE751" s="93">
        <v>0</v>
      </c>
      <c r="AF751" s="93">
        <v>3.7632015249705365E-2</v>
      </c>
      <c r="AG751" s="93"/>
      <c r="AH751" s="93">
        <v>0</v>
      </c>
      <c r="AI751" s="93">
        <v>0</v>
      </c>
      <c r="AJ751" s="93">
        <v>0</v>
      </c>
      <c r="AK751" s="93">
        <v>0</v>
      </c>
      <c r="AL751" s="93">
        <v>0</v>
      </c>
      <c r="AM751" s="49" t="s">
        <v>5559</v>
      </c>
      <c r="AN751" s="49"/>
      <c r="AO751" s="48" t="str" cm="1">
        <f t="array" ref="AO751">IFERROR(_xlfn.IFS(
AQ751="MPR ISSUE","PDH",
AQ751="BSS Hardware Issue","BSS",
AQ751="Sites strategiques, MLL, Pylone, etc.","ENVTECH",
AQ751="AKTIVCO DEFAUT GE &amp; POWER Cabinet","AKTIVCO",
AQ751="AKTIVCO Coupure ENEO &amp; Baisse de tension","AKTIVCO GRID ONLY",
AQ751="Coupure ENEO &amp; Baisse de tension","IHS GRID ONLY",
AQ751="Defaut GE &amp; POWER Cabinet","IHS",
AQ751="Sharing","Partners",
AQ751="Sites strategiques &amp; DataCenter","SST &amp; DC",
AQ751="Exclu","Exclu",
AQ751="SAT","SAT",
AQ751="SPARE-ISSUE","SPARE-ISSUE",
AQ751="Fiber CAmtel","TRANS_FO_CAMTEL",
AQ751="Fiber AOF","Fiber AOF",
AQ751="Projet OCM (HUAWEI)","TRAVAUX-HUAWEI",
AQ751="Projet OCM (NOKIA)","TRAVAUX-NOKIA",
AQ751="ACCESS-ISSUE","ACCESS-ISSUE",
AQ751="Projet OCM (ZTE, NOKIA, autres projets)","TRAVAUX OCM",
AQ751="No root CAuse","No root cause",
AQ751="ODU HS","PDH",
AQ751="IP &amp; VLAN","PDH",
AQ751="Warehouse HUAWEI","SPARE-ISSUE",
AQ751="SPARE-HS","SPARE-ISSUE",
AQ751="Power Telco","BSS",AQ751="no impacts","no impacts"
),"")</f>
        <v>No root cause</v>
      </c>
      <c r="AP751" s="48" t="str" cm="1">
        <f t="array" ref="AP751">IFERROR(_xlfn.IFS(
AQ751="MPR ISSUE","TX ISSUE",
AQ751="BSS Hardware Issue","RAN ISSUE",
AQ751="Sites strategiques, MLL, Pylone, etc.","ENVTECH",
AQ751="AKTIVCO DEFAUT GE &amp; POWER Cabinet","POWER ISSUE",
AQ751="AKTIVCO Coupure ENEO &amp; Baisse de tension","POWER ISSUE",
AQ751="Coupure ENEO &amp; Baisse de tension","POWER ISSUE",
AQ751="Defaut GE &amp; POWER Cabinet","POWER ISSUE",
AQ751="Sharing","POWER ISSUE",
AQ751="Sites strategiques &amp; DataCenter","POWER ISSUE",
AQ751="Exclu","Exclu",
AQ751="SAT","TX ISSUE",
AQ751="SPARE-ISSUE","SPARE-ISSUE",
AQ751="Fiber CAmtel","TX ISSUE",
AQ751="Fiber AOF","TX ISSUE",
AQ751="Projet OCM (HUAWEI)","TRAVAUX-HUAWEI",
AQ751="Projet OCM (NOKIA)","TRAVAUX -NOKIA",
AQ751="ACCESS-ISSUE","ACCESS-ISSUE",
AQ751="Projet OCM (ZTE, NOKIA, autres projets)","TRAVAUX OCM",
AQ751="No root CAuse","No root cause",
AQ751="ODU HS","TX ISSUE",
AQ751="IP &amp; VLAN","TX ISSUE",
AQ751="Warehouse HUAWEI","SPARE-ISSUE",
AQ751="SPARE-HS","SPARE-ISSUE",
AQ751="Power Telco","RAN ISSUE",AQ751="no impacts","no impacts"
),"")</f>
        <v>No root cause</v>
      </c>
      <c r="AQ751" s="126" t="s">
        <v>5344</v>
      </c>
      <c r="AR751" s="48" t="str" cm="1">
        <f t="array" ref="AR751">IFERROR(_xlfn.IFS(
AQ751="MPR ISSUE","ACTIVE",
AQ751="BSS Hardware Issue","ACTIVE",
AQ751="Sites strategiques, MLL, Pylone, etc.","PASSIVE",
AQ751="AKTIVCO DEFAUT GE &amp; POWER Cabinet","PASSIVE",
AQ751="AKTIVCO Coupure ENEO &amp; Baisse de tension","PASSIVE",
AQ751="Coupure ENEO &amp; Baisse de tension","PASSIVE",
AQ751="Defaut GE &amp; POWER Cabinet","PASSIVE",
AQ751="Sharing","PASSIVE",
AQ751="Sites strategiques &amp; DataCenter","PASSIVE",
AQ751="Exclu","Exclu",
AQ751="SAT","ACTIVE",
AQ751="SPARE-ISSUE","SPARE-ISSUE",
AQ751="Fiber CAmtel","ACTIVE",
AQ751="Fiber AOF","ACTIVE",
AQ751="Projet OCM (HUAWEI)","PLANNED WORKS",
AQ751="Projet OCM (NOKIA)","PLANNED WORKS",
AQ751="ACCESS-ISSUE","ACCESS-ISSUE",
AQ751="Projet OCM (ZTE, NOKIA, autres projets)","PLANNED WORKS",
AQ751="No root CAuse","No root cause",
AQ751="ODU HS","ACTIVE",
AQ751="IP &amp; VLAN","ACTIVE",
AQ751="Warehouse HUAWEI","SPARE-ISSUE",
AQ751="SPARE-HS","SPARE-ISSUE",
AQ751="Power Telco","ACTIVE", AQ751="no impacts","no impacts"
),"")</f>
        <v>No root cause</v>
      </c>
      <c r="AS751" s="92" t="s">
        <v>5537</v>
      </c>
      <c r="AT751" s="98" t="s">
        <v>4991</v>
      </c>
      <c r="AV751" s="17" t="s">
        <v>5537</v>
      </c>
      <c r="AW751" s="7" t="s">
        <v>5537</v>
      </c>
      <c r="AX751" s="6" t="s">
        <v>5537</v>
      </c>
      <c r="AY751" s="7"/>
      <c r="AZ751" s="3" t="s">
        <v>5537</v>
      </c>
      <c r="BA751" s="18" t="s">
        <v>5537</v>
      </c>
      <c r="BB751" s="18" t="s">
        <v>5537</v>
      </c>
      <c r="BC751" s="18" t="s">
        <v>5537</v>
      </c>
      <c r="BD751" s="18" t="s">
        <v>5537</v>
      </c>
      <c r="BE751" s="18" t="s">
        <v>5537</v>
      </c>
      <c r="BF751" s="18" t="s">
        <v>5537</v>
      </c>
      <c r="BG751" s="18" t="s">
        <v>5537</v>
      </c>
      <c r="BH751" s="18" t="s">
        <v>5537</v>
      </c>
      <c r="BI751" s="18" t="s">
        <v>5537</v>
      </c>
      <c r="BJ751" s="18" t="s">
        <v>5537</v>
      </c>
      <c r="BK751" s="18" t="s">
        <v>5537</v>
      </c>
      <c r="BL751" s="9" t="s">
        <v>5537</v>
      </c>
      <c r="BM751" s="14" t="s">
        <v>5537</v>
      </c>
      <c r="BN751" s="14" t="s">
        <v>5537</v>
      </c>
      <c r="BO751" s="14" t="str">
        <f>_xlfn.XLOOKUP(B751,'[4]cell downs 18042026 17h'!$B:$B,'[4]cell downs 18042026 17h'!$B:$B,"")</f>
        <v/>
      </c>
      <c r="BP751" s="14" t="str">
        <f>_xlfn.XLOOKUP(B751,'[5]Cells Huawei 19042026 15h'!$B:$B,'[5]Cells Huawei 19042026 15h'!$B:$B,"")</f>
        <v/>
      </c>
      <c r="BQ751" s="9" t="str">
        <f>_xlfn.XLOOKUP(B751,'[6]cells down 19042026 9H40'!$B:$B,'[6]cells down 19042026 9H40'!$B:$B,"")</f>
        <v/>
      </c>
      <c r="BR751" s="9" t="s">
        <v>4991</v>
      </c>
      <c r="BS751" s="9" t="s">
        <v>302</v>
      </c>
      <c r="BT751" s="108"/>
    </row>
    <row r="752" spans="1:72" s="9" customFormat="1" x14ac:dyDescent="0.35">
      <c r="A752" s="1" t="s">
        <v>2528</v>
      </c>
      <c r="B752" s="8" t="s">
        <v>2529</v>
      </c>
      <c r="C752" s="3" t="str">
        <f>_xlfn.XLOOKUP(B752,'[1]daily break down'!$D:$D,'[1]daily break down'!$E:$E,"")</f>
        <v>Douala</v>
      </c>
      <c r="D752" s="1" t="s">
        <v>11</v>
      </c>
      <c r="E752" s="1" t="s">
        <v>12</v>
      </c>
      <c r="F752" s="3" t="s">
        <v>31</v>
      </c>
      <c r="G752" s="1" t="s">
        <v>32</v>
      </c>
      <c r="H752" s="34" t="str">
        <f>_xlfn.XLOOKUP(B752,[2]CALCULATION!$B:$B,[2]CALCULATION!$H:$H,"")</f>
        <v>ZTE</v>
      </c>
      <c r="I752" s="28">
        <v>0</v>
      </c>
      <c r="J752" s="28">
        <v>0</v>
      </c>
      <c r="K752" s="28">
        <v>0</v>
      </c>
      <c r="L752" s="28">
        <v>0</v>
      </c>
      <c r="M752" s="28">
        <v>0.13602814232677882</v>
      </c>
      <c r="N752" s="28">
        <v>0</v>
      </c>
      <c r="O752" s="28">
        <v>0</v>
      </c>
      <c r="P752" s="28">
        <v>0</v>
      </c>
      <c r="Q752" s="28">
        <v>0</v>
      </c>
      <c r="R752" s="28">
        <v>0</v>
      </c>
      <c r="S752" s="93">
        <v>0</v>
      </c>
      <c r="T752" s="93">
        <f>_xlfn.XLOOKUP(B752,'[3]Nur des jours'!$B:$B,'[3]Nur des jours'!$U:$U,"")</f>
        <v>0</v>
      </c>
      <c r="U752" s="93">
        <v>0</v>
      </c>
      <c r="V752" s="93">
        <v>0</v>
      </c>
      <c r="W752" s="93">
        <v>0</v>
      </c>
      <c r="X752" s="93">
        <v>0.12933998795775539</v>
      </c>
      <c r="Y752" s="93">
        <v>0</v>
      </c>
      <c r="Z752" s="93">
        <v>0</v>
      </c>
      <c r="AA752" s="93">
        <v>0</v>
      </c>
      <c r="AB752" s="93">
        <v>0</v>
      </c>
      <c r="AC752" s="93">
        <f>_xlfn.XLOOKUP(B752,'[3]Nur des jours'!$B:$B,'[3]Nur des jours'!$N:$N,"")</f>
        <v>0</v>
      </c>
      <c r="AD752" s="93">
        <v>0</v>
      </c>
      <c r="AE752" s="93">
        <v>0</v>
      </c>
      <c r="AF752" s="93">
        <v>3.7542839858118481E-2</v>
      </c>
      <c r="AG752" s="93"/>
      <c r="AH752" s="93">
        <v>0</v>
      </c>
      <c r="AI752" s="93">
        <v>0</v>
      </c>
      <c r="AJ752" s="93">
        <v>0</v>
      </c>
      <c r="AK752" s="93">
        <v>0</v>
      </c>
      <c r="AL752" s="93">
        <v>0</v>
      </c>
      <c r="AM752" s="49" t="s">
        <v>5559</v>
      </c>
      <c r="AN752" s="49"/>
      <c r="AO752" s="48" t="str" cm="1">
        <f t="array" ref="AO752">IFERROR(_xlfn.IFS(
AQ752="MPR ISSUE","PDH",
AQ752="BSS Hardware Issue","BSS",
AQ752="Sites strategiques, MLL, Pylone, etc.","ENVTECH",
AQ752="AKTIVCO DEFAUT GE &amp; POWER Cabinet","AKTIVCO",
AQ752="AKTIVCO Coupure ENEO &amp; Baisse de tension","AKTIVCO GRID ONLY",
AQ752="Coupure ENEO &amp; Baisse de tension","IHS GRID ONLY",
AQ752="Defaut GE &amp; POWER Cabinet","IHS",
AQ752="Sharing","Partners",
AQ752="Sites strategiques &amp; DataCenter","SST &amp; DC",
AQ752="Exclu","Exclu",
AQ752="SAT","SAT",
AQ752="SPARE-ISSUE","SPARE-ISSUE",
AQ752="Fiber CAmtel","TRANS_FO_CAMTEL",
AQ752="Fiber AOF","Fiber AOF",
AQ752="Projet OCM (HUAWEI)","TRAVAUX-HUAWEI",
AQ752="Projet OCM (NOKIA)","TRAVAUX-NOKIA",
AQ752="ACCESS-ISSUE","ACCESS-ISSUE",
AQ752="Projet OCM (ZTE, NOKIA, autres projets)","TRAVAUX OCM",
AQ752="No root CAuse","No root cause",
AQ752="ODU HS","PDH",
AQ752="IP &amp; VLAN","PDH",
AQ752="Warehouse HUAWEI","SPARE-ISSUE",
AQ752="SPARE-HS","SPARE-ISSUE",
AQ752="Power Telco","BSS",AQ752="no impacts","no impacts"
),"")</f>
        <v>No root cause</v>
      </c>
      <c r="AP752" s="48" t="str" cm="1">
        <f t="array" ref="AP752">IFERROR(_xlfn.IFS(
AQ752="MPR ISSUE","TX ISSUE",
AQ752="BSS Hardware Issue","RAN ISSUE",
AQ752="Sites strategiques, MLL, Pylone, etc.","ENVTECH",
AQ752="AKTIVCO DEFAUT GE &amp; POWER Cabinet","POWER ISSUE",
AQ752="AKTIVCO Coupure ENEO &amp; Baisse de tension","POWER ISSUE",
AQ752="Coupure ENEO &amp; Baisse de tension","POWER ISSUE",
AQ752="Defaut GE &amp; POWER Cabinet","POWER ISSUE",
AQ752="Sharing","POWER ISSUE",
AQ752="Sites strategiques &amp; DataCenter","POWER ISSUE",
AQ752="Exclu","Exclu",
AQ752="SAT","TX ISSUE",
AQ752="SPARE-ISSUE","SPARE-ISSUE",
AQ752="Fiber CAmtel","TX ISSUE",
AQ752="Fiber AOF","TX ISSUE",
AQ752="Projet OCM (HUAWEI)","TRAVAUX-HUAWEI",
AQ752="Projet OCM (NOKIA)","TRAVAUX -NOKIA",
AQ752="ACCESS-ISSUE","ACCESS-ISSUE",
AQ752="Projet OCM (ZTE, NOKIA, autres projets)","TRAVAUX OCM",
AQ752="No root CAuse","No root cause",
AQ752="ODU HS","TX ISSUE",
AQ752="IP &amp; VLAN","TX ISSUE",
AQ752="Warehouse HUAWEI","SPARE-ISSUE",
AQ752="SPARE-HS","SPARE-ISSUE",
AQ752="Power Telco","RAN ISSUE",AQ752="no impacts","no impacts"
),"")</f>
        <v>No root cause</v>
      </c>
      <c r="AQ752" s="126" t="s">
        <v>5344</v>
      </c>
      <c r="AR752" s="48" t="str" cm="1">
        <f t="array" ref="AR752">IFERROR(_xlfn.IFS(
AQ752="MPR ISSUE","ACTIVE",
AQ752="BSS Hardware Issue","ACTIVE",
AQ752="Sites strategiques, MLL, Pylone, etc.","PASSIVE",
AQ752="AKTIVCO DEFAUT GE &amp; POWER Cabinet","PASSIVE",
AQ752="AKTIVCO Coupure ENEO &amp; Baisse de tension","PASSIVE",
AQ752="Coupure ENEO &amp; Baisse de tension","PASSIVE",
AQ752="Defaut GE &amp; POWER Cabinet","PASSIVE",
AQ752="Sharing","PASSIVE",
AQ752="Sites strategiques &amp; DataCenter","PASSIVE",
AQ752="Exclu","Exclu",
AQ752="SAT","ACTIVE",
AQ752="SPARE-ISSUE","SPARE-ISSUE",
AQ752="Fiber CAmtel","ACTIVE",
AQ752="Fiber AOF","ACTIVE",
AQ752="Projet OCM (HUAWEI)","PLANNED WORKS",
AQ752="Projet OCM (NOKIA)","PLANNED WORKS",
AQ752="ACCESS-ISSUE","ACCESS-ISSUE",
AQ752="Projet OCM (ZTE, NOKIA, autres projets)","PLANNED WORKS",
AQ752="No root CAuse","No root cause",
AQ752="ODU HS","ACTIVE",
AQ752="IP &amp; VLAN","ACTIVE",
AQ752="Warehouse HUAWEI","SPARE-ISSUE",
AQ752="SPARE-HS","SPARE-ISSUE",
AQ752="Power Telco","ACTIVE", AQ752="no impacts","no impacts"
),"")</f>
        <v>No root cause</v>
      </c>
      <c r="AS752" s="92" t="s">
        <v>5537</v>
      </c>
      <c r="AT752" s="98" t="s">
        <v>2529</v>
      </c>
      <c r="AV752" s="17" t="s">
        <v>5537</v>
      </c>
      <c r="AW752" s="7" t="s">
        <v>5537</v>
      </c>
      <c r="AX752" s="6" t="s">
        <v>5537</v>
      </c>
      <c r="AY752" s="7"/>
      <c r="AZ752" s="3" t="s">
        <v>5537</v>
      </c>
      <c r="BA752" s="18" t="s">
        <v>5537</v>
      </c>
      <c r="BB752" s="18" t="s">
        <v>5537</v>
      </c>
      <c r="BC752" s="18" t="s">
        <v>5537</v>
      </c>
      <c r="BD752" s="18" t="s">
        <v>5537</v>
      </c>
      <c r="BE752" s="18" t="s">
        <v>5537</v>
      </c>
      <c r="BF752" s="18" t="s">
        <v>5537</v>
      </c>
      <c r="BG752" s="18" t="s">
        <v>5537</v>
      </c>
      <c r="BH752" s="18" t="s">
        <v>5537</v>
      </c>
      <c r="BI752" s="18" t="s">
        <v>5537</v>
      </c>
      <c r="BJ752" s="18" t="s">
        <v>5537</v>
      </c>
      <c r="BK752" s="18" t="s">
        <v>5537</v>
      </c>
      <c r="BL752" s="9" t="s">
        <v>5537</v>
      </c>
      <c r="BM752" s="14" t="s">
        <v>5537</v>
      </c>
      <c r="BN752" s="14" t="s">
        <v>5537</v>
      </c>
      <c r="BO752" s="14" t="str">
        <f>_xlfn.XLOOKUP(B752,'[4]cell downs 18042026 17h'!$B:$B,'[4]cell downs 18042026 17h'!$B:$B,"")</f>
        <v/>
      </c>
      <c r="BP752" s="14" t="str">
        <f>_xlfn.XLOOKUP(B752,'[5]Cells Huawei 19042026 15h'!$B:$B,'[5]Cells Huawei 19042026 15h'!$B:$B,"")</f>
        <v/>
      </c>
      <c r="BQ752" s="9" t="str">
        <f>_xlfn.XLOOKUP(B752,'[6]cells down 19042026 9H40'!$B:$B,'[6]cells down 19042026 9H40'!$B:$B,"")</f>
        <v/>
      </c>
      <c r="BR752" s="9" t="s">
        <v>2529</v>
      </c>
      <c r="BS752" s="9" t="s">
        <v>5537</v>
      </c>
      <c r="BT752" s="108"/>
    </row>
    <row r="753" spans="1:72" s="9" customFormat="1" x14ac:dyDescent="0.35">
      <c r="A753" s="1" t="s">
        <v>3403</v>
      </c>
      <c r="B753" s="8" t="s">
        <v>3404</v>
      </c>
      <c r="C753" s="3" t="str">
        <f>_xlfn.XLOOKUP(B753,'[1]daily break down'!$D:$D,'[1]daily break down'!$E:$E,"")</f>
        <v>LITTORAL</v>
      </c>
      <c r="D753" s="1" t="s">
        <v>11</v>
      </c>
      <c r="E753" s="1" t="s">
        <v>12</v>
      </c>
      <c r="F753" s="3" t="s">
        <v>31</v>
      </c>
      <c r="G753" s="1" t="s">
        <v>3403</v>
      </c>
      <c r="H753" s="34" t="str">
        <f>_xlfn.XLOOKUP(B753,[2]CALCULATION!$B:$B,[2]CALCULATION!$H:$H,"")</f>
        <v>ZTE</v>
      </c>
      <c r="I753" s="28">
        <v>0</v>
      </c>
      <c r="J753" s="28">
        <v>0</v>
      </c>
      <c r="K753" s="28">
        <v>0</v>
      </c>
      <c r="L753" s="28">
        <v>0</v>
      </c>
      <c r="M753" s="28">
        <v>3.2103140971312638E-4</v>
      </c>
      <c r="N753" s="28">
        <v>0</v>
      </c>
      <c r="O753" s="28">
        <v>0</v>
      </c>
      <c r="P753" s="28">
        <v>0</v>
      </c>
      <c r="Q753" s="28">
        <v>0</v>
      </c>
      <c r="R753" s="28">
        <v>0</v>
      </c>
      <c r="S753" s="93">
        <v>0</v>
      </c>
      <c r="T753" s="93">
        <f>_xlfn.XLOOKUP(B753,'[3]Nur des jours'!$B:$B,'[3]Nur des jours'!$U:$U,"")</f>
        <v>0</v>
      </c>
      <c r="U753" s="93">
        <v>0</v>
      </c>
      <c r="V753" s="93">
        <v>0</v>
      </c>
      <c r="W753" s="93">
        <v>0</v>
      </c>
      <c r="X753" s="93">
        <v>0</v>
      </c>
      <c r="Y753" s="93">
        <v>0</v>
      </c>
      <c r="Z753" s="93">
        <v>0</v>
      </c>
      <c r="AA753" s="93">
        <v>3.6847271803739944E-2</v>
      </c>
      <c r="AB753" s="93">
        <v>0</v>
      </c>
      <c r="AC753" s="93">
        <f>_xlfn.XLOOKUP(B753,'[3]Nur des jours'!$B:$B,'[3]Nur des jours'!$N:$N,"")</f>
        <v>3.6508405315709425E-2</v>
      </c>
      <c r="AD753" s="93">
        <v>3.6508405315709425E-2</v>
      </c>
      <c r="AE753" s="93">
        <v>0</v>
      </c>
      <c r="AF753" s="93">
        <v>3.7061292743548566E-2</v>
      </c>
      <c r="AG753" s="93"/>
      <c r="AH753" s="93">
        <v>0</v>
      </c>
      <c r="AI753" s="93">
        <v>0</v>
      </c>
      <c r="AJ753" s="93">
        <v>0</v>
      </c>
      <c r="AK753" s="93">
        <v>0</v>
      </c>
      <c r="AL753" s="93">
        <v>0</v>
      </c>
      <c r="AM753" s="49" t="s">
        <v>5559</v>
      </c>
      <c r="AN753" s="49"/>
      <c r="AO753" s="48" t="str" cm="1">
        <f t="array" ref="AO753">IFERROR(_xlfn.IFS(
AQ753="MPR ISSUE","PDH",
AQ753="BSS Hardware Issue","BSS",
AQ753="Sites strategiques, MLL, Pylone, etc.","ENVTECH",
AQ753="AKTIVCO DEFAUT GE &amp; POWER Cabinet","AKTIVCO",
AQ753="AKTIVCO Coupure ENEO &amp; Baisse de tension","AKTIVCO GRID ONLY",
AQ753="Coupure ENEO &amp; Baisse de tension","IHS GRID ONLY",
AQ753="Defaut GE &amp; POWER Cabinet","IHS",
AQ753="Sharing","Partners",
AQ753="Sites strategiques &amp; DataCenter","SST &amp; DC",
AQ753="Exclu","Exclu",
AQ753="SAT","SAT",
AQ753="SPARE-ISSUE","SPARE-ISSUE",
AQ753="Fiber CAmtel","TRANS_FO_CAMTEL",
AQ753="Fiber AOF","Fiber AOF",
AQ753="Projet OCM (HUAWEI)","TRAVAUX-HUAWEI",
AQ753="Projet OCM (NOKIA)","TRAVAUX-NOKIA",
AQ753="ACCESS-ISSUE","ACCESS-ISSUE",
AQ753="Projet OCM (ZTE, NOKIA, autres projets)","TRAVAUX OCM",
AQ753="No root CAuse","No root cause",
AQ753="ODU HS","PDH",
AQ753="IP &amp; VLAN","PDH",
AQ753="Warehouse HUAWEI","SPARE-ISSUE",
AQ753="SPARE-HS","SPARE-ISSUE",
AQ753="Power Telco","BSS",AQ753="no impacts","no impacts"
),"")</f>
        <v>No root cause</v>
      </c>
      <c r="AP753" s="48" t="str" cm="1">
        <f t="array" ref="AP753">IFERROR(_xlfn.IFS(
AQ753="MPR ISSUE","TX ISSUE",
AQ753="BSS Hardware Issue","RAN ISSUE",
AQ753="Sites strategiques, MLL, Pylone, etc.","ENVTECH",
AQ753="AKTIVCO DEFAUT GE &amp; POWER Cabinet","POWER ISSUE",
AQ753="AKTIVCO Coupure ENEO &amp; Baisse de tension","POWER ISSUE",
AQ753="Coupure ENEO &amp; Baisse de tension","POWER ISSUE",
AQ753="Defaut GE &amp; POWER Cabinet","POWER ISSUE",
AQ753="Sharing","POWER ISSUE",
AQ753="Sites strategiques &amp; DataCenter","POWER ISSUE",
AQ753="Exclu","Exclu",
AQ753="SAT","TX ISSUE",
AQ753="SPARE-ISSUE","SPARE-ISSUE",
AQ753="Fiber CAmtel","TX ISSUE",
AQ753="Fiber AOF","TX ISSUE",
AQ753="Projet OCM (HUAWEI)","TRAVAUX-HUAWEI",
AQ753="Projet OCM (NOKIA)","TRAVAUX -NOKIA",
AQ753="ACCESS-ISSUE","ACCESS-ISSUE",
AQ753="Projet OCM (ZTE, NOKIA, autres projets)","TRAVAUX OCM",
AQ753="No root CAuse","No root cause",
AQ753="ODU HS","TX ISSUE",
AQ753="IP &amp; VLAN","TX ISSUE",
AQ753="Warehouse HUAWEI","SPARE-ISSUE",
AQ753="SPARE-HS","SPARE-ISSUE",
AQ753="Power Telco","RAN ISSUE",AQ753="no impacts","no impacts"
),"")</f>
        <v>No root cause</v>
      </c>
      <c r="AQ753" s="126" t="s">
        <v>5344</v>
      </c>
      <c r="AR753" s="48" t="str" cm="1">
        <f t="array" ref="AR753">IFERROR(_xlfn.IFS(
AQ753="MPR ISSUE","ACTIVE",
AQ753="BSS Hardware Issue","ACTIVE",
AQ753="Sites strategiques, MLL, Pylone, etc.","PASSIVE",
AQ753="AKTIVCO DEFAUT GE &amp; POWER Cabinet","PASSIVE",
AQ753="AKTIVCO Coupure ENEO &amp; Baisse de tension","PASSIVE",
AQ753="Coupure ENEO &amp; Baisse de tension","PASSIVE",
AQ753="Defaut GE &amp; POWER Cabinet","PASSIVE",
AQ753="Sharing","PASSIVE",
AQ753="Sites strategiques &amp; DataCenter","PASSIVE",
AQ753="Exclu","Exclu",
AQ753="SAT","ACTIVE",
AQ753="SPARE-ISSUE","SPARE-ISSUE",
AQ753="Fiber CAmtel","ACTIVE",
AQ753="Fiber AOF","ACTIVE",
AQ753="Projet OCM (HUAWEI)","PLANNED WORKS",
AQ753="Projet OCM (NOKIA)","PLANNED WORKS",
AQ753="ACCESS-ISSUE","ACCESS-ISSUE",
AQ753="Projet OCM (ZTE, NOKIA, autres projets)","PLANNED WORKS",
AQ753="No root CAuse","No root cause",
AQ753="ODU HS","ACTIVE",
AQ753="IP &amp; VLAN","ACTIVE",
AQ753="Warehouse HUAWEI","SPARE-ISSUE",
AQ753="SPARE-HS","SPARE-ISSUE",
AQ753="Power Telco","ACTIVE", AQ753="no impacts","no impacts"
),"")</f>
        <v>No root cause</v>
      </c>
      <c r="AS753" s="92" t="s">
        <v>5537</v>
      </c>
      <c r="AT753" s="98" t="s">
        <v>3404</v>
      </c>
      <c r="AV753" s="17" t="s">
        <v>5537</v>
      </c>
      <c r="AW753" s="7" t="s">
        <v>5537</v>
      </c>
      <c r="AX753" s="6" t="s">
        <v>5537</v>
      </c>
      <c r="AY753" s="7"/>
      <c r="AZ753" s="3" t="s">
        <v>5537</v>
      </c>
      <c r="BA753" s="18" t="s">
        <v>5537</v>
      </c>
      <c r="BB753" s="18" t="s">
        <v>5537</v>
      </c>
      <c r="BC753" s="18" t="s">
        <v>5537</v>
      </c>
      <c r="BD753" s="18" t="s">
        <v>5537</v>
      </c>
      <c r="BE753" s="18" t="s">
        <v>5537</v>
      </c>
      <c r="BF753" s="18" t="s">
        <v>5537</v>
      </c>
      <c r="BG753" s="18" t="s">
        <v>5537</v>
      </c>
      <c r="BH753" s="18" t="s">
        <v>5537</v>
      </c>
      <c r="BI753" s="18" t="s">
        <v>5537</v>
      </c>
      <c r="BJ753" s="18" t="s">
        <v>5537</v>
      </c>
      <c r="BK753" s="18" t="s">
        <v>5537</v>
      </c>
      <c r="BL753" s="9" t="s">
        <v>5537</v>
      </c>
      <c r="BM753" s="14" t="s">
        <v>5537</v>
      </c>
      <c r="BN753" s="14" t="s">
        <v>5537</v>
      </c>
      <c r="BO753" s="14" t="str">
        <f>_xlfn.XLOOKUP(B753,'[4]cell downs 18042026 17h'!$B:$B,'[4]cell downs 18042026 17h'!$B:$B,"")</f>
        <v/>
      </c>
      <c r="BP753" s="14" t="str">
        <f>_xlfn.XLOOKUP(B753,'[5]Cells Huawei 19042026 15h'!$B:$B,'[5]Cells Huawei 19042026 15h'!$B:$B,"")</f>
        <v/>
      </c>
      <c r="BQ753" s="9" t="str">
        <f>_xlfn.XLOOKUP(B753,'[6]cells down 19042026 9H40'!$B:$B,'[6]cells down 19042026 9H40'!$B:$B,"")</f>
        <v/>
      </c>
      <c r="BR753" s="9" t="s">
        <v>3404</v>
      </c>
      <c r="BS753" s="9" t="s">
        <v>318</v>
      </c>
      <c r="BT753" s="108"/>
    </row>
    <row r="754" spans="1:72" s="9" customFormat="1" x14ac:dyDescent="0.35">
      <c r="A754" s="1" t="s">
        <v>1416</v>
      </c>
      <c r="B754" s="1" t="s">
        <v>1417</v>
      </c>
      <c r="C754" s="3" t="str">
        <f>_xlfn.XLOOKUP(B754,'[1]daily break down'!$D:$D,'[1]daily break down'!$E:$E,"")</f>
        <v>NORD</v>
      </c>
      <c r="D754" s="1" t="s">
        <v>11</v>
      </c>
      <c r="E754" s="1" t="s">
        <v>66</v>
      </c>
      <c r="F754" s="3" t="s">
        <v>23</v>
      </c>
      <c r="G754" s="1" t="s">
        <v>1416</v>
      </c>
      <c r="H754" s="33" t="str">
        <f>_xlfn.XLOOKUP(B754,[2]CALCULATION!$B:$B,[2]CALCULATION!$H:$H,"")</f>
        <v>NOKIA</v>
      </c>
      <c r="I754" s="28">
        <v>0</v>
      </c>
      <c r="J754" s="28">
        <v>1.1595408128515667</v>
      </c>
      <c r="K754" s="28">
        <v>6.0599407876271768E-3</v>
      </c>
      <c r="L754" s="28">
        <v>0.44443172883544313</v>
      </c>
      <c r="M754" s="28">
        <v>1.7314116536077649E-3</v>
      </c>
      <c r="N754" s="28">
        <v>3.0119348557551737E-3</v>
      </c>
      <c r="O754" s="28">
        <v>1.1127926982041573E-2</v>
      </c>
      <c r="P754" s="28">
        <v>1.15427443573851E-3</v>
      </c>
      <c r="Q754" s="28">
        <v>9.5588351709595333E-4</v>
      </c>
      <c r="R754" s="28">
        <v>7.3945706039498275E-4</v>
      </c>
      <c r="S754" s="93">
        <v>2.6367956641401586E-2</v>
      </c>
      <c r="T754" s="93">
        <f>_xlfn.XLOOKUP(B754,'[3]Nur des jours'!$B:$B,'[3]Nur des jours'!$U:$U,"")</f>
        <v>0</v>
      </c>
      <c r="U754" s="93">
        <v>1.0640967454464388E-3</v>
      </c>
      <c r="V754" s="93">
        <v>1.9440235365961538E-3</v>
      </c>
      <c r="W754" s="93">
        <v>0</v>
      </c>
      <c r="X754" s="93">
        <v>7.8295993813368037E-3</v>
      </c>
      <c r="Y754" s="93">
        <v>2.4969109644354271E-3</v>
      </c>
      <c r="Z754" s="93">
        <v>0.16641911577962121</v>
      </c>
      <c r="AA754" s="93">
        <v>5.2131933921748239E-2</v>
      </c>
      <c r="AB754" s="93">
        <v>4.8511413023316864E-3</v>
      </c>
      <c r="AC754" s="93">
        <f>_xlfn.XLOOKUP(B754,'[3]Nur des jours'!$B:$B,'[3]Nur des jours'!$N:$N,"")</f>
        <v>3.5491805851617861E-3</v>
      </c>
      <c r="AD754" s="93">
        <v>3.5491805851617861E-3</v>
      </c>
      <c r="AE754" s="93">
        <v>1.9440235365961538E-3</v>
      </c>
      <c r="AF754" s="93">
        <v>3.6330054532535461E-2</v>
      </c>
      <c r="AG754" s="93"/>
      <c r="AH754" s="93">
        <v>0</v>
      </c>
      <c r="AI754" s="93">
        <v>0</v>
      </c>
      <c r="AJ754" s="93">
        <v>0</v>
      </c>
      <c r="AK754" s="93">
        <v>0</v>
      </c>
      <c r="AL754" s="93">
        <v>0</v>
      </c>
      <c r="AM754" s="49" t="s">
        <v>5559</v>
      </c>
      <c r="AN754" s="49"/>
      <c r="AO754" s="48" t="str" cm="1">
        <f t="array" ref="AO754">IFERROR(_xlfn.IFS(
AQ754="MPR ISSUE","PDH",
AQ754="BSS Hardware Issue","BSS",
AQ754="Sites strategiques, MLL, Pylone, etc.","ENVTECH",
AQ754="AKTIVCO DEFAUT GE &amp; POWER Cabinet","AKTIVCO",
AQ754="AKTIVCO Coupure ENEO &amp; Baisse de tension","AKTIVCO GRID ONLY",
AQ754="Coupure ENEO &amp; Baisse de tension","IHS GRID ONLY",
AQ754="Defaut GE &amp; POWER Cabinet","IHS",
AQ754="Sharing","Partners",
AQ754="Sites strategiques &amp; DataCenter","SST &amp; DC",
AQ754="Exclu","Exclu",
AQ754="SAT","SAT",
AQ754="SPARE-ISSUE","SPARE-ISSUE",
AQ754="Fiber CAmtel","TRANS_FO_CAMTEL",
AQ754="Fiber AOF","Fiber AOF",
AQ754="Projet OCM (HUAWEI)","TRAVAUX-HUAWEI",
AQ754="Projet OCM (NOKIA)","TRAVAUX-NOKIA",
AQ754="ACCESS-ISSUE","ACCESS-ISSUE",
AQ754="Projet OCM (ZTE, NOKIA, autres projets)","TRAVAUX OCM",
AQ754="No root CAuse","No root cause",
AQ754="ODU HS","PDH",
AQ754="IP &amp; VLAN","PDH",
AQ754="Warehouse HUAWEI","SPARE-ISSUE",
AQ754="SPARE-HS","SPARE-ISSUE",
AQ754="Power Telco","BSS",AQ754="no impacts","no impacts"
),"")</f>
        <v>No root cause</v>
      </c>
      <c r="AP754" s="48" t="str" cm="1">
        <f t="array" ref="AP754">IFERROR(_xlfn.IFS(
AQ754="MPR ISSUE","TX ISSUE",
AQ754="BSS Hardware Issue","RAN ISSUE",
AQ754="Sites strategiques, MLL, Pylone, etc.","ENVTECH",
AQ754="AKTIVCO DEFAUT GE &amp; POWER Cabinet","POWER ISSUE",
AQ754="AKTIVCO Coupure ENEO &amp; Baisse de tension","POWER ISSUE",
AQ754="Coupure ENEO &amp; Baisse de tension","POWER ISSUE",
AQ754="Defaut GE &amp; POWER Cabinet","POWER ISSUE",
AQ754="Sharing","POWER ISSUE",
AQ754="Sites strategiques &amp; DataCenter","POWER ISSUE",
AQ754="Exclu","Exclu",
AQ754="SAT","TX ISSUE",
AQ754="SPARE-ISSUE","SPARE-ISSUE",
AQ754="Fiber CAmtel","TX ISSUE",
AQ754="Fiber AOF","TX ISSUE",
AQ754="Projet OCM (HUAWEI)","TRAVAUX-HUAWEI",
AQ754="Projet OCM (NOKIA)","TRAVAUX -NOKIA",
AQ754="ACCESS-ISSUE","ACCESS-ISSUE",
AQ754="Projet OCM (ZTE, NOKIA, autres projets)","TRAVAUX OCM",
AQ754="No root CAuse","No root cause",
AQ754="ODU HS","TX ISSUE",
AQ754="IP &amp; VLAN","TX ISSUE",
AQ754="Warehouse HUAWEI","SPARE-ISSUE",
AQ754="SPARE-HS","SPARE-ISSUE",
AQ754="Power Telco","RAN ISSUE",AQ754="no impacts","no impacts"
),"")</f>
        <v>No root cause</v>
      </c>
      <c r="AQ754" s="126" t="s">
        <v>5344</v>
      </c>
      <c r="AR754" s="48" t="str" cm="1">
        <f t="array" ref="AR754">IFERROR(_xlfn.IFS(
AQ754="MPR ISSUE","ACTIVE",
AQ754="BSS Hardware Issue","ACTIVE",
AQ754="Sites strategiques, MLL, Pylone, etc.","PASSIVE",
AQ754="AKTIVCO DEFAUT GE &amp; POWER Cabinet","PASSIVE",
AQ754="AKTIVCO Coupure ENEO &amp; Baisse de tension","PASSIVE",
AQ754="Coupure ENEO &amp; Baisse de tension","PASSIVE",
AQ754="Defaut GE &amp; POWER Cabinet","PASSIVE",
AQ754="Sharing","PASSIVE",
AQ754="Sites strategiques &amp; DataCenter","PASSIVE",
AQ754="Exclu","Exclu",
AQ754="SAT","ACTIVE",
AQ754="SPARE-ISSUE","SPARE-ISSUE",
AQ754="Fiber CAmtel","ACTIVE",
AQ754="Fiber AOF","ACTIVE",
AQ754="Projet OCM (HUAWEI)","PLANNED WORKS",
AQ754="Projet OCM (NOKIA)","PLANNED WORKS",
AQ754="ACCESS-ISSUE","ACCESS-ISSUE",
AQ754="Projet OCM (ZTE, NOKIA, autres projets)","PLANNED WORKS",
AQ754="No root CAuse","No root cause",
AQ754="ODU HS","ACTIVE",
AQ754="IP &amp; VLAN","ACTIVE",
AQ754="Warehouse HUAWEI","SPARE-ISSUE",
AQ754="SPARE-HS","SPARE-ISSUE",
AQ754="Power Telco","ACTIVE", AQ754="no impacts","no impacts"
),"")</f>
        <v>No root cause</v>
      </c>
      <c r="AS754" s="92" t="s">
        <v>5537</v>
      </c>
      <c r="AT754" s="98" t="s">
        <v>1417</v>
      </c>
      <c r="AV754" s="17" t="s">
        <v>5537</v>
      </c>
      <c r="AW754" s="7" t="s">
        <v>5537</v>
      </c>
      <c r="AX754" s="6" t="s">
        <v>5537</v>
      </c>
      <c r="AY754" s="7"/>
      <c r="AZ754" s="3" t="s">
        <v>5537</v>
      </c>
      <c r="BA754" s="18" t="s">
        <v>5537</v>
      </c>
      <c r="BB754" s="18" t="s">
        <v>5537</v>
      </c>
      <c r="BC754" s="18" t="s">
        <v>5537</v>
      </c>
      <c r="BD754" s="18" t="s">
        <v>5537</v>
      </c>
      <c r="BE754" s="18" t="s">
        <v>5537</v>
      </c>
      <c r="BF754" s="18" t="s">
        <v>5537</v>
      </c>
      <c r="BG754" s="18" t="s">
        <v>5537</v>
      </c>
      <c r="BH754" s="18" t="s">
        <v>5537</v>
      </c>
      <c r="BI754" s="18" t="s">
        <v>5537</v>
      </c>
      <c r="BJ754" s="18" t="s">
        <v>5537</v>
      </c>
      <c r="BK754" s="18" t="s">
        <v>5537</v>
      </c>
      <c r="BL754" s="9" t="s">
        <v>5537</v>
      </c>
      <c r="BM754" s="14" t="s">
        <v>5537</v>
      </c>
      <c r="BN754" s="14" t="s">
        <v>5537</v>
      </c>
      <c r="BO754" s="14" t="str">
        <f>_xlfn.XLOOKUP(B754,'[4]cell downs 18042026 17h'!$B:$B,'[4]cell downs 18042026 17h'!$B:$B,"")</f>
        <v/>
      </c>
      <c r="BP754" s="14" t="str">
        <f>_xlfn.XLOOKUP(B754,'[5]Cells Huawei 19042026 15h'!$B:$B,'[5]Cells Huawei 19042026 15h'!$B:$B,"")</f>
        <v/>
      </c>
      <c r="BQ754" s="9" t="str">
        <f>_xlfn.XLOOKUP(B754,'[6]cells down 19042026 9H40'!$B:$B,'[6]cells down 19042026 9H40'!$B:$B,"")</f>
        <v/>
      </c>
      <c r="BR754" s="9" t="s">
        <v>1417</v>
      </c>
      <c r="BS754" s="9" t="s">
        <v>1129</v>
      </c>
      <c r="BT754" s="108"/>
    </row>
    <row r="755" spans="1:72" s="9" customFormat="1" x14ac:dyDescent="0.35">
      <c r="A755" s="19" t="s">
        <v>5440</v>
      </c>
      <c r="B755" s="26" t="s">
        <v>5441</v>
      </c>
      <c r="C755" s="3" t="str">
        <f>_xlfn.XLOOKUP(B755,'[1]daily break down'!$D:$D,'[1]daily break down'!$E:$E,"")</f>
        <v>CENTRE</v>
      </c>
      <c r="D755" s="19" t="s">
        <v>357</v>
      </c>
      <c r="E755" s="19" t="s">
        <v>710</v>
      </c>
      <c r="F755" s="19" t="s">
        <v>226</v>
      </c>
      <c r="G755" s="19" t="s">
        <v>489</v>
      </c>
      <c r="H755" s="34" t="str">
        <f>_xlfn.XLOOKUP(B755,[2]CALCULATION!$B:$B,[2]CALCULATION!$H:$H,"")</f>
        <v>ZTE</v>
      </c>
      <c r="I755" s="28">
        <v>0</v>
      </c>
      <c r="J755" s="28">
        <v>0</v>
      </c>
      <c r="K755" s="28">
        <v>0</v>
      </c>
      <c r="L755" s="28">
        <v>0</v>
      </c>
      <c r="M755" s="28">
        <v>0</v>
      </c>
      <c r="N755" s="28">
        <v>0</v>
      </c>
      <c r="O755" s="28">
        <v>0</v>
      </c>
      <c r="P755" s="28">
        <v>0</v>
      </c>
      <c r="Q755" s="28">
        <v>0</v>
      </c>
      <c r="R755" s="28">
        <v>4.726295754109917E-3</v>
      </c>
      <c r="S755" s="93">
        <v>0</v>
      </c>
      <c r="T755" s="93">
        <f>_xlfn.XLOOKUP(B755,'[3]Nur des jours'!$B:$B,'[3]Nur des jours'!$U:$U,"")</f>
        <v>0</v>
      </c>
      <c r="U755" s="93">
        <v>0</v>
      </c>
      <c r="V755" s="93">
        <v>0</v>
      </c>
      <c r="W755" s="93">
        <v>0</v>
      </c>
      <c r="X755" s="93">
        <v>0</v>
      </c>
      <c r="Y755" s="93">
        <v>0</v>
      </c>
      <c r="Z755" s="93">
        <v>0</v>
      </c>
      <c r="AA755" s="93">
        <v>0</v>
      </c>
      <c r="AB755" s="93">
        <v>0</v>
      </c>
      <c r="AC755" s="93">
        <f>_xlfn.XLOOKUP(B755,'[3]Nur des jours'!$B:$B,'[3]Nur des jours'!$N:$N,"")</f>
        <v>0</v>
      </c>
      <c r="AD755" s="93">
        <v>0</v>
      </c>
      <c r="AE755" s="93">
        <v>6.8950412775052455E-2</v>
      </c>
      <c r="AF755" s="93">
        <v>3.5366960303396776E-2</v>
      </c>
      <c r="AG755" s="93"/>
      <c r="AH755" s="93">
        <v>0</v>
      </c>
      <c r="AI755" s="93">
        <v>0</v>
      </c>
      <c r="AJ755" s="93">
        <v>0</v>
      </c>
      <c r="AK755" s="93">
        <v>0</v>
      </c>
      <c r="AL755" s="93">
        <v>0</v>
      </c>
      <c r="AM755" s="49" t="s">
        <v>5559</v>
      </c>
      <c r="AN755" s="49"/>
      <c r="AO755" s="48" t="str" cm="1">
        <f t="array" ref="AO755">IFERROR(_xlfn.IFS(
AQ755="MPR ISSUE","PDH",
AQ755="BSS Hardware Issue","BSS",
AQ755="Sites strategiques, MLL, Pylone, etc.","ENVTECH",
AQ755="AKTIVCO DEFAUT GE &amp; POWER Cabinet","AKTIVCO",
AQ755="AKTIVCO Coupure ENEO &amp; Baisse de tension","AKTIVCO GRID ONLY",
AQ755="Coupure ENEO &amp; Baisse de tension","IHS GRID ONLY",
AQ755="Defaut GE &amp; POWER Cabinet","IHS",
AQ755="Sharing","Partners",
AQ755="Sites strategiques &amp; DataCenter","SST &amp; DC",
AQ755="Exclu","Exclu",
AQ755="SAT","SAT",
AQ755="SPARE-ISSUE","SPARE-ISSUE",
AQ755="Fiber CAmtel","TRANS_FO_CAMTEL",
AQ755="Fiber AOF","Fiber AOF",
AQ755="Projet OCM (HUAWEI)","TRAVAUX-HUAWEI",
AQ755="Projet OCM (NOKIA)","TRAVAUX-NOKIA",
AQ755="ACCESS-ISSUE","ACCESS-ISSUE",
AQ755="Projet OCM (ZTE, NOKIA, autres projets)","TRAVAUX OCM",
AQ755="No root CAuse","No root cause",
AQ755="ODU HS","PDH",
AQ755="IP &amp; VLAN","PDH",
AQ755="Warehouse HUAWEI","SPARE-ISSUE",
AQ755="SPARE-HS","SPARE-ISSUE",
AQ755="Power Telco","BSS",AQ755="no impacts","no impacts"
),"")</f>
        <v>No root cause</v>
      </c>
      <c r="AP755" s="48" t="str" cm="1">
        <f t="array" ref="AP755">IFERROR(_xlfn.IFS(
AQ755="MPR ISSUE","TX ISSUE",
AQ755="BSS Hardware Issue","RAN ISSUE",
AQ755="Sites strategiques, MLL, Pylone, etc.","ENVTECH",
AQ755="AKTIVCO DEFAUT GE &amp; POWER Cabinet","POWER ISSUE",
AQ755="AKTIVCO Coupure ENEO &amp; Baisse de tension","POWER ISSUE",
AQ755="Coupure ENEO &amp; Baisse de tension","POWER ISSUE",
AQ755="Defaut GE &amp; POWER Cabinet","POWER ISSUE",
AQ755="Sharing","POWER ISSUE",
AQ755="Sites strategiques &amp; DataCenter","POWER ISSUE",
AQ755="Exclu","Exclu",
AQ755="SAT","TX ISSUE",
AQ755="SPARE-ISSUE","SPARE-ISSUE",
AQ755="Fiber CAmtel","TX ISSUE",
AQ755="Fiber AOF","TX ISSUE",
AQ755="Projet OCM (HUAWEI)","TRAVAUX-HUAWEI",
AQ755="Projet OCM (NOKIA)","TRAVAUX -NOKIA",
AQ755="ACCESS-ISSUE","ACCESS-ISSUE",
AQ755="Projet OCM (ZTE, NOKIA, autres projets)","TRAVAUX OCM",
AQ755="No root CAuse","No root cause",
AQ755="ODU HS","TX ISSUE",
AQ755="IP &amp; VLAN","TX ISSUE",
AQ755="Warehouse HUAWEI","SPARE-ISSUE",
AQ755="SPARE-HS","SPARE-ISSUE",
AQ755="Power Telco","RAN ISSUE",AQ755="no impacts","no impacts"
),"")</f>
        <v>No root cause</v>
      </c>
      <c r="AQ755" s="67" t="s">
        <v>5344</v>
      </c>
      <c r="AR755" s="48" t="str" cm="1">
        <f t="array" ref="AR755">IFERROR(_xlfn.IFS(
AQ755="MPR ISSUE","ACTIVE",
AQ755="BSS Hardware Issue","ACTIVE",
AQ755="Sites strategiques, MLL, Pylone, etc.","PASSIVE",
AQ755="AKTIVCO DEFAUT GE &amp; POWER Cabinet","PASSIVE",
AQ755="AKTIVCO Coupure ENEO &amp; Baisse de tension","PASSIVE",
AQ755="Coupure ENEO &amp; Baisse de tension","PASSIVE",
AQ755="Defaut GE &amp; POWER Cabinet","PASSIVE",
AQ755="Sharing","PASSIVE",
AQ755="Sites strategiques &amp; DataCenter","PASSIVE",
AQ755="Exclu","Exclu",
AQ755="SAT","ACTIVE",
AQ755="SPARE-ISSUE","SPARE-ISSUE",
AQ755="Fiber CAmtel","ACTIVE",
AQ755="Fiber AOF","ACTIVE",
AQ755="Projet OCM (HUAWEI)","PLANNED WORKS",
AQ755="Projet OCM (NOKIA)","PLANNED WORKS",
AQ755="ACCESS-ISSUE","ACCESS-ISSUE",
AQ755="Projet OCM (ZTE, NOKIA, autres projets)","PLANNED WORKS",
AQ755="No root CAuse","No root cause",
AQ755="ODU HS","ACTIVE",
AQ755="IP &amp; VLAN","ACTIVE",
AQ755="Warehouse HUAWEI","SPARE-ISSUE",
AQ755="SPARE-HS","SPARE-ISSUE",
AQ755="Power Telco","ACTIVE", AQ755="no impacts","no impacts"
),"")</f>
        <v>No root cause</v>
      </c>
      <c r="AS755" s="92" t="s">
        <v>5537</v>
      </c>
      <c r="AT755" s="98" t="s">
        <v>5441</v>
      </c>
      <c r="AV755" s="17" t="s">
        <v>5537</v>
      </c>
      <c r="AW755" s="7" t="s">
        <v>5537</v>
      </c>
      <c r="AX755" s="6" t="s">
        <v>5537</v>
      </c>
      <c r="AY755" s="7"/>
      <c r="AZ755" s="3" t="s">
        <v>5537</v>
      </c>
      <c r="BA755" s="18" t="s">
        <v>5537</v>
      </c>
      <c r="BB755" s="18" t="s">
        <v>5537</v>
      </c>
      <c r="BC755" s="18" t="s">
        <v>5537</v>
      </c>
      <c r="BD755" s="18" t="s">
        <v>5537</v>
      </c>
      <c r="BE755" s="18" t="s">
        <v>5537</v>
      </c>
      <c r="BF755" s="18" t="s">
        <v>5537</v>
      </c>
      <c r="BG755" s="18" t="s">
        <v>5537</v>
      </c>
      <c r="BH755" s="18" t="s">
        <v>5537</v>
      </c>
      <c r="BI755" s="18" t="s">
        <v>5537</v>
      </c>
      <c r="BJ755" s="18" t="s">
        <v>5537</v>
      </c>
      <c r="BK755" s="18" t="s">
        <v>5537</v>
      </c>
      <c r="BL755" s="9" t="s">
        <v>5537</v>
      </c>
      <c r="BM755" s="14" t="s">
        <v>5537</v>
      </c>
      <c r="BN755" s="14" t="s">
        <v>5537</v>
      </c>
      <c r="BO755" s="14" t="str">
        <f>_xlfn.XLOOKUP(B755,'[4]cell downs 18042026 17h'!$B:$B,'[4]cell downs 18042026 17h'!$B:$B,"")</f>
        <v/>
      </c>
      <c r="BP755" s="14" t="str">
        <f>_xlfn.XLOOKUP(B755,'[5]Cells Huawei 19042026 15h'!$B:$B,'[5]Cells Huawei 19042026 15h'!$B:$B,"")</f>
        <v/>
      </c>
      <c r="BQ755" s="9" t="str">
        <f>_xlfn.XLOOKUP(B755,'[6]cells down 19042026 9H40'!$B:$B,'[6]cells down 19042026 9H40'!$B:$B,"")</f>
        <v/>
      </c>
      <c r="BR755" s="9" t="s">
        <v>5537</v>
      </c>
      <c r="BS755" s="9" t="s">
        <v>5537</v>
      </c>
      <c r="BT755" s="108"/>
    </row>
    <row r="756" spans="1:72" s="9" customFormat="1" x14ac:dyDescent="0.35">
      <c r="A756" s="1" t="s">
        <v>2153</v>
      </c>
      <c r="B756" s="8" t="s">
        <v>2154</v>
      </c>
      <c r="C756" s="3" t="str">
        <f>_xlfn.XLOOKUP(B756,'[1]daily break down'!$D:$D,'[1]daily break down'!$E:$E,"")</f>
        <v>CENTRE</v>
      </c>
      <c r="D756" s="1" t="s">
        <v>11</v>
      </c>
      <c r="E756" s="1" t="s">
        <v>12</v>
      </c>
      <c r="F756" s="3" t="s">
        <v>226</v>
      </c>
      <c r="G756" s="1" t="s">
        <v>489</v>
      </c>
      <c r="H756" s="34" t="str">
        <f>_xlfn.XLOOKUP(B756,[2]CALCULATION!$B:$B,[2]CALCULATION!$H:$H,"")</f>
        <v>ZTE</v>
      </c>
      <c r="I756" s="28">
        <v>0</v>
      </c>
      <c r="J756" s="28">
        <v>0</v>
      </c>
      <c r="K756" s="28">
        <v>0</v>
      </c>
      <c r="L756" s="28">
        <v>0</v>
      </c>
      <c r="M756" s="28">
        <v>0</v>
      </c>
      <c r="N756" s="28">
        <v>0</v>
      </c>
      <c r="O756" s="28">
        <v>0</v>
      </c>
      <c r="P756" s="28">
        <v>0</v>
      </c>
      <c r="Q756" s="28">
        <v>0</v>
      </c>
      <c r="R756" s="28">
        <v>0</v>
      </c>
      <c r="S756" s="93">
        <v>0</v>
      </c>
      <c r="T756" s="93">
        <f>_xlfn.XLOOKUP(B756,'[3]Nur des jours'!$B:$B,'[3]Nur des jours'!$U:$U,"")</f>
        <v>0</v>
      </c>
      <c r="U756" s="93">
        <v>4.0542521680321197</v>
      </c>
      <c r="V756" s="93">
        <v>0</v>
      </c>
      <c r="W756" s="93">
        <v>0</v>
      </c>
      <c r="X756" s="93">
        <v>0</v>
      </c>
      <c r="Y756" s="93">
        <v>0</v>
      </c>
      <c r="Z756" s="93">
        <v>1.2831447095450488</v>
      </c>
      <c r="AA756" s="93">
        <v>0</v>
      </c>
      <c r="AB756" s="93">
        <v>0</v>
      </c>
      <c r="AC756" s="93">
        <f>_xlfn.XLOOKUP(B756,'[3]Nur des jours'!$B:$B,'[3]Nur des jours'!$N:$N,"")</f>
        <v>0</v>
      </c>
      <c r="AD756" s="93">
        <v>0</v>
      </c>
      <c r="AE756" s="93">
        <v>3.0989340330391255</v>
      </c>
      <c r="AF756" s="93">
        <v>3.1157881820491042E-2</v>
      </c>
      <c r="AG756" s="93"/>
      <c r="AH756" s="93">
        <v>0</v>
      </c>
      <c r="AI756" s="93">
        <v>0</v>
      </c>
      <c r="AJ756" s="93">
        <v>0</v>
      </c>
      <c r="AK756" s="93">
        <v>0</v>
      </c>
      <c r="AL756" s="93">
        <v>0</v>
      </c>
      <c r="AM756" s="49" t="s">
        <v>5559</v>
      </c>
      <c r="AN756" s="49"/>
      <c r="AO756" s="48" t="str" cm="1">
        <f t="array" ref="AO756">IFERROR(_xlfn.IFS(
AQ756="MPR ISSUE","PDH",
AQ756="BSS Hardware Issue","BSS",
AQ756="Sites strategiques, MLL, Pylone, etc.","ENVTECH",
AQ756="AKTIVCO DEFAUT GE &amp; POWER Cabinet","AKTIVCO",
AQ756="AKTIVCO Coupure ENEO &amp; Baisse de tension","AKTIVCO GRID ONLY",
AQ756="Coupure ENEO &amp; Baisse de tension","IHS GRID ONLY",
AQ756="Defaut GE &amp; POWER Cabinet","IHS",
AQ756="Sharing","Partners",
AQ756="Sites strategiques &amp; DataCenter","SST &amp; DC",
AQ756="Exclu","Exclu",
AQ756="SAT","SAT",
AQ756="SPARE-ISSUE","SPARE-ISSUE",
AQ756="Fiber CAmtel","TRANS_FO_CAMTEL",
AQ756="Fiber AOF","Fiber AOF",
AQ756="Projet OCM (HUAWEI)","TRAVAUX-HUAWEI",
AQ756="Projet OCM (NOKIA)","TRAVAUX-NOKIA",
AQ756="ACCESS-ISSUE","ACCESS-ISSUE",
AQ756="Projet OCM (ZTE, NOKIA, autres projets)","TRAVAUX OCM",
AQ756="No root CAuse","No root cause",
AQ756="ODU HS","PDH",
AQ756="IP &amp; VLAN","PDH",
AQ756="Warehouse HUAWEI","SPARE-ISSUE",
AQ756="SPARE-HS","SPARE-ISSUE",
AQ756="Power Telco","BSS",AQ756="no impacts","no impacts"
),"")</f>
        <v>No root cause</v>
      </c>
      <c r="AP756" s="48" t="str" cm="1">
        <f t="array" ref="AP756">IFERROR(_xlfn.IFS(
AQ756="MPR ISSUE","TX ISSUE",
AQ756="BSS Hardware Issue","RAN ISSUE",
AQ756="Sites strategiques, MLL, Pylone, etc.","ENVTECH",
AQ756="AKTIVCO DEFAUT GE &amp; POWER Cabinet","POWER ISSUE",
AQ756="AKTIVCO Coupure ENEO &amp; Baisse de tension","POWER ISSUE",
AQ756="Coupure ENEO &amp; Baisse de tension","POWER ISSUE",
AQ756="Defaut GE &amp; POWER Cabinet","POWER ISSUE",
AQ756="Sharing","POWER ISSUE",
AQ756="Sites strategiques &amp; DataCenter","POWER ISSUE",
AQ756="Exclu","Exclu",
AQ756="SAT","TX ISSUE",
AQ756="SPARE-ISSUE","SPARE-ISSUE",
AQ756="Fiber CAmtel","TX ISSUE",
AQ756="Fiber AOF","TX ISSUE",
AQ756="Projet OCM (HUAWEI)","TRAVAUX-HUAWEI",
AQ756="Projet OCM (NOKIA)","TRAVAUX -NOKIA",
AQ756="ACCESS-ISSUE","ACCESS-ISSUE",
AQ756="Projet OCM (ZTE, NOKIA, autres projets)","TRAVAUX OCM",
AQ756="No root CAuse","No root cause",
AQ756="ODU HS","TX ISSUE",
AQ756="IP &amp; VLAN","TX ISSUE",
AQ756="Warehouse HUAWEI","SPARE-ISSUE",
AQ756="SPARE-HS","SPARE-ISSUE",
AQ756="Power Telco","RAN ISSUE",AQ756="no impacts","no impacts"
),"")</f>
        <v>No root cause</v>
      </c>
      <c r="AQ756" s="126" t="s">
        <v>5344</v>
      </c>
      <c r="AR756" s="48" t="str" cm="1">
        <f t="array" ref="AR756">IFERROR(_xlfn.IFS(
AQ756="MPR ISSUE","ACTIVE",
AQ756="BSS Hardware Issue","ACTIVE",
AQ756="Sites strategiques, MLL, Pylone, etc.","PASSIVE",
AQ756="AKTIVCO DEFAUT GE &amp; POWER Cabinet","PASSIVE",
AQ756="AKTIVCO Coupure ENEO &amp; Baisse de tension","PASSIVE",
AQ756="Coupure ENEO &amp; Baisse de tension","PASSIVE",
AQ756="Defaut GE &amp; POWER Cabinet","PASSIVE",
AQ756="Sharing","PASSIVE",
AQ756="Sites strategiques &amp; DataCenter","PASSIVE",
AQ756="Exclu","Exclu",
AQ756="SAT","ACTIVE",
AQ756="SPARE-ISSUE","SPARE-ISSUE",
AQ756="Fiber CAmtel","ACTIVE",
AQ756="Fiber AOF","ACTIVE",
AQ756="Projet OCM (HUAWEI)","PLANNED WORKS",
AQ756="Projet OCM (NOKIA)","PLANNED WORKS",
AQ756="ACCESS-ISSUE","ACCESS-ISSUE",
AQ756="Projet OCM (ZTE, NOKIA, autres projets)","PLANNED WORKS",
AQ756="No root CAuse","No root cause",
AQ756="ODU HS","ACTIVE",
AQ756="IP &amp; VLAN","ACTIVE",
AQ756="Warehouse HUAWEI","SPARE-ISSUE",
AQ756="SPARE-HS","SPARE-ISSUE",
AQ756="Power Telco","ACTIVE", AQ756="no impacts","no impacts"
),"")</f>
        <v>No root cause</v>
      </c>
      <c r="AS756" s="92" t="s">
        <v>5537</v>
      </c>
      <c r="AT756" s="98" t="s">
        <v>2154</v>
      </c>
      <c r="AV756" s="17" t="s">
        <v>5537</v>
      </c>
      <c r="AW756" s="7" t="s">
        <v>5537</v>
      </c>
      <c r="AX756" s="6" t="s">
        <v>5537</v>
      </c>
      <c r="AY756" s="7"/>
      <c r="AZ756" s="3" t="s">
        <v>5537</v>
      </c>
      <c r="BA756" s="18" t="s">
        <v>5537</v>
      </c>
      <c r="BB756" s="18" t="s">
        <v>5537</v>
      </c>
      <c r="BC756" s="18" t="s">
        <v>5537</v>
      </c>
      <c r="BD756" s="18" t="s">
        <v>5537</v>
      </c>
      <c r="BE756" s="18" t="s">
        <v>5537</v>
      </c>
      <c r="BF756" s="18" t="s">
        <v>5537</v>
      </c>
      <c r="BG756" s="18" t="s">
        <v>5537</v>
      </c>
      <c r="BH756" s="18" t="s">
        <v>5537</v>
      </c>
      <c r="BI756" s="18" t="s">
        <v>5537</v>
      </c>
      <c r="BJ756" s="18" t="s">
        <v>5537</v>
      </c>
      <c r="BK756" s="18" t="s">
        <v>5537</v>
      </c>
      <c r="BL756" s="9" t="s">
        <v>5537</v>
      </c>
      <c r="BM756" s="14" t="s">
        <v>5537</v>
      </c>
      <c r="BN756" s="14" t="s">
        <v>5537</v>
      </c>
      <c r="BO756" s="14" t="str">
        <f>_xlfn.XLOOKUP(B756,'[4]cell downs 18042026 17h'!$B:$B,'[4]cell downs 18042026 17h'!$B:$B,"")</f>
        <v/>
      </c>
      <c r="BP756" s="14" t="str">
        <f>_xlfn.XLOOKUP(B756,'[5]Cells Huawei 19042026 15h'!$B:$B,'[5]Cells Huawei 19042026 15h'!$B:$B,"")</f>
        <v/>
      </c>
      <c r="BQ756" s="9" t="str">
        <f>_xlfn.XLOOKUP(B756,'[6]cells down 19042026 9H40'!$B:$B,'[6]cells down 19042026 9H40'!$B:$B,"")</f>
        <v/>
      </c>
      <c r="BR756" s="9" t="s">
        <v>2154</v>
      </c>
      <c r="BS756" s="9" t="s">
        <v>12</v>
      </c>
      <c r="BT756" s="108"/>
    </row>
    <row r="757" spans="1:72" s="9" customFormat="1" x14ac:dyDescent="0.35">
      <c r="A757" s="1" t="s">
        <v>146</v>
      </c>
      <c r="B757" s="8" t="s">
        <v>147</v>
      </c>
      <c r="C757" s="3" t="str">
        <f>_xlfn.XLOOKUP(B757,'[1]daily break down'!$D:$D,'[1]daily break down'!$E:$E,"")</f>
        <v>Yaounde</v>
      </c>
      <c r="D757" s="1" t="s">
        <v>21</v>
      </c>
      <c r="E757" s="1" t="s">
        <v>30</v>
      </c>
      <c r="F757" s="3" t="s">
        <v>37</v>
      </c>
      <c r="G757" s="1" t="s">
        <v>38</v>
      </c>
      <c r="H757" s="34" t="str">
        <f>_xlfn.XLOOKUP(B757,[2]CALCULATION!$B:$B,[2]CALCULATION!$H:$H,"")</f>
        <v>ZTE</v>
      </c>
      <c r="I757" s="28">
        <v>0</v>
      </c>
      <c r="J757" s="28">
        <v>0</v>
      </c>
      <c r="K757" s="28">
        <v>0</v>
      </c>
      <c r="L757" s="28">
        <v>0</v>
      </c>
      <c r="M757" s="28">
        <v>0.5815127285386924</v>
      </c>
      <c r="N757" s="28">
        <v>0</v>
      </c>
      <c r="O757" s="28">
        <v>0</v>
      </c>
      <c r="P757" s="28">
        <v>2.3127281106516793</v>
      </c>
      <c r="Q757" s="28">
        <v>0</v>
      </c>
      <c r="R757" s="28">
        <v>0</v>
      </c>
      <c r="S757" s="93">
        <v>0</v>
      </c>
      <c r="T757" s="93">
        <f>_xlfn.XLOOKUP(B757,'[3]Nur des jours'!$B:$B,'[3]Nur des jours'!$U:$U,"")</f>
        <v>0</v>
      </c>
      <c r="U757" s="93">
        <v>0</v>
      </c>
      <c r="V757" s="93">
        <v>0</v>
      </c>
      <c r="W757" s="93">
        <v>0</v>
      </c>
      <c r="X757" s="93">
        <v>0</v>
      </c>
      <c r="Y757" s="93">
        <v>0</v>
      </c>
      <c r="Z757" s="93">
        <v>0</v>
      </c>
      <c r="AA757" s="93">
        <v>0</v>
      </c>
      <c r="AB757" s="93">
        <v>3.2994894887181311E-3</v>
      </c>
      <c r="AC757" s="93">
        <f>_xlfn.XLOOKUP(B757,'[3]Nur des jours'!$B:$B,'[3]Nur des jours'!$N:$N,"")</f>
        <v>0</v>
      </c>
      <c r="AD757" s="93">
        <v>0</v>
      </c>
      <c r="AE757" s="93">
        <v>0</v>
      </c>
      <c r="AF757" s="93">
        <v>3.0355303296208159E-2</v>
      </c>
      <c r="AG757" s="93"/>
      <c r="AH757" s="93">
        <v>0</v>
      </c>
      <c r="AI757" s="93">
        <v>0</v>
      </c>
      <c r="AJ757" s="93">
        <v>0</v>
      </c>
      <c r="AK757" s="93">
        <v>0</v>
      </c>
      <c r="AL757" s="93">
        <v>0</v>
      </c>
      <c r="AM757" s="49" t="s">
        <v>5559</v>
      </c>
      <c r="AN757" s="49"/>
      <c r="AO757" s="48" t="str" cm="1">
        <f t="array" ref="AO757">IFERROR(_xlfn.IFS(
AQ757="MPR ISSUE","PDH",
AQ757="BSS Hardware Issue","BSS",
AQ757="Sites strategiques, MLL, Pylone, etc.","ENVTECH",
AQ757="AKTIVCO DEFAUT GE &amp; POWER Cabinet","AKTIVCO",
AQ757="AKTIVCO Coupure ENEO &amp; Baisse de tension","AKTIVCO GRID ONLY",
AQ757="Coupure ENEO &amp; Baisse de tension","IHS GRID ONLY",
AQ757="Defaut GE &amp; POWER Cabinet","IHS",
AQ757="Sharing","Partners",
AQ757="Sites strategiques &amp; DataCenter","SST &amp; DC",
AQ757="Exclu","Exclu",
AQ757="SAT","SAT",
AQ757="SPARE-ISSUE","SPARE-ISSUE",
AQ757="Fiber CAmtel","TRANS_FO_CAMTEL",
AQ757="Fiber AOF","Fiber AOF",
AQ757="Projet OCM (HUAWEI)","TRAVAUX-HUAWEI",
AQ757="Projet OCM (NOKIA)","TRAVAUX-NOKIA",
AQ757="ACCESS-ISSUE","ACCESS-ISSUE",
AQ757="Projet OCM (ZTE, NOKIA, autres projets)","TRAVAUX OCM",
AQ757="No root CAuse","No root cause",
AQ757="ODU HS","PDH",
AQ757="IP &amp; VLAN","PDH",
AQ757="Warehouse HUAWEI","SPARE-ISSUE",
AQ757="SPARE-HS","SPARE-ISSUE",
AQ757="Power Telco","BSS",AQ757="no impacts","no impacts"
),"")</f>
        <v>No root cause</v>
      </c>
      <c r="AP757" s="48" t="str" cm="1">
        <f t="array" ref="AP757">IFERROR(_xlfn.IFS(
AQ757="MPR ISSUE","TX ISSUE",
AQ757="BSS Hardware Issue","RAN ISSUE",
AQ757="Sites strategiques, MLL, Pylone, etc.","ENVTECH",
AQ757="AKTIVCO DEFAUT GE &amp; POWER Cabinet","POWER ISSUE",
AQ757="AKTIVCO Coupure ENEO &amp; Baisse de tension","POWER ISSUE",
AQ757="Coupure ENEO &amp; Baisse de tension","POWER ISSUE",
AQ757="Defaut GE &amp; POWER Cabinet","POWER ISSUE",
AQ757="Sharing","POWER ISSUE",
AQ757="Sites strategiques &amp; DataCenter","POWER ISSUE",
AQ757="Exclu","Exclu",
AQ757="SAT","TX ISSUE",
AQ757="SPARE-ISSUE","SPARE-ISSUE",
AQ757="Fiber CAmtel","TX ISSUE",
AQ757="Fiber AOF","TX ISSUE",
AQ757="Projet OCM (HUAWEI)","TRAVAUX-HUAWEI",
AQ757="Projet OCM (NOKIA)","TRAVAUX -NOKIA",
AQ757="ACCESS-ISSUE","ACCESS-ISSUE",
AQ757="Projet OCM (ZTE, NOKIA, autres projets)","TRAVAUX OCM",
AQ757="No root CAuse","No root cause",
AQ757="ODU HS","TX ISSUE",
AQ757="IP &amp; VLAN","TX ISSUE",
AQ757="Warehouse HUAWEI","SPARE-ISSUE",
AQ757="SPARE-HS","SPARE-ISSUE",
AQ757="Power Telco","RAN ISSUE",AQ757="no impacts","no impacts"
),"")</f>
        <v>No root cause</v>
      </c>
      <c r="AQ757" s="67" t="s">
        <v>5344</v>
      </c>
      <c r="AR757" s="48" t="str" cm="1">
        <f t="array" ref="AR757">IFERROR(_xlfn.IFS(
AQ757="MPR ISSUE","ACTIVE",
AQ757="BSS Hardware Issue","ACTIVE",
AQ757="Sites strategiques, MLL, Pylone, etc.","PASSIVE",
AQ757="AKTIVCO DEFAUT GE &amp; POWER Cabinet","PASSIVE",
AQ757="AKTIVCO Coupure ENEO &amp; Baisse de tension","PASSIVE",
AQ757="Coupure ENEO &amp; Baisse de tension","PASSIVE",
AQ757="Defaut GE &amp; POWER Cabinet","PASSIVE",
AQ757="Sharing","PASSIVE",
AQ757="Sites strategiques &amp; DataCenter","PASSIVE",
AQ757="Exclu","Exclu",
AQ757="SAT","ACTIVE",
AQ757="SPARE-ISSUE","SPARE-ISSUE",
AQ757="Fiber CAmtel","ACTIVE",
AQ757="Fiber AOF","ACTIVE",
AQ757="Projet OCM (HUAWEI)","PLANNED WORKS",
AQ757="Projet OCM (NOKIA)","PLANNED WORKS",
AQ757="ACCESS-ISSUE","ACCESS-ISSUE",
AQ757="Projet OCM (ZTE, NOKIA, autres projets)","PLANNED WORKS",
AQ757="No root CAuse","No root cause",
AQ757="ODU HS","ACTIVE",
AQ757="IP &amp; VLAN","ACTIVE",
AQ757="Warehouse HUAWEI","SPARE-ISSUE",
AQ757="SPARE-HS","SPARE-ISSUE",
AQ757="Power Telco","ACTIVE", AQ757="no impacts","no impacts"
),"")</f>
        <v>No root cause</v>
      </c>
      <c r="AS757" s="92" t="s">
        <v>5537</v>
      </c>
      <c r="AT757" s="98" t="s">
        <v>147</v>
      </c>
      <c r="AV757" s="17" t="s">
        <v>5537</v>
      </c>
      <c r="AW757" s="7" t="s">
        <v>5537</v>
      </c>
      <c r="AX757" s="6" t="s">
        <v>5537</v>
      </c>
      <c r="AY757" s="7"/>
      <c r="AZ757" s="3" t="s">
        <v>5537</v>
      </c>
      <c r="BA757" s="18" t="s">
        <v>5537</v>
      </c>
      <c r="BB757" s="18" t="s">
        <v>5537</v>
      </c>
      <c r="BC757" s="18" t="s">
        <v>5537</v>
      </c>
      <c r="BD757" s="18" t="s">
        <v>5537</v>
      </c>
      <c r="BE757" s="18" t="s">
        <v>5537</v>
      </c>
      <c r="BF757" s="18" t="s">
        <v>5537</v>
      </c>
      <c r="BG757" s="18" t="s">
        <v>5537</v>
      </c>
      <c r="BH757" s="18" t="s">
        <v>5537</v>
      </c>
      <c r="BI757" s="18" t="s">
        <v>5537</v>
      </c>
      <c r="BJ757" s="18" t="s">
        <v>5537</v>
      </c>
      <c r="BK757" s="18" t="s">
        <v>5537</v>
      </c>
      <c r="BL757" s="9" t="s">
        <v>5537</v>
      </c>
      <c r="BM757" s="14" t="s">
        <v>5537</v>
      </c>
      <c r="BN757" s="14" t="s">
        <v>5537</v>
      </c>
      <c r="BO757" s="14" t="str">
        <f>_xlfn.XLOOKUP(B757,'[4]cell downs 18042026 17h'!$B:$B,'[4]cell downs 18042026 17h'!$B:$B,"")</f>
        <v/>
      </c>
      <c r="BP757" s="14" t="str">
        <f>_xlfn.XLOOKUP(B757,'[5]Cells Huawei 19042026 15h'!$B:$B,'[5]Cells Huawei 19042026 15h'!$B:$B,"")</f>
        <v/>
      </c>
      <c r="BQ757" s="9" t="str">
        <f>_xlfn.XLOOKUP(B757,'[6]cells down 19042026 9H40'!$B:$B,'[6]cells down 19042026 9H40'!$B:$B,"")</f>
        <v/>
      </c>
      <c r="BR757" s="9" t="s">
        <v>5537</v>
      </c>
      <c r="BS757" s="9" t="s">
        <v>5537</v>
      </c>
      <c r="BT757" s="108"/>
    </row>
    <row r="758" spans="1:72" s="9" customFormat="1" x14ac:dyDescent="0.35">
      <c r="A758" s="1" t="s">
        <v>1243</v>
      </c>
      <c r="B758" s="8" t="s">
        <v>1244</v>
      </c>
      <c r="C758" s="3" t="str">
        <f>_xlfn.XLOOKUP(B758,'[1]daily break down'!$D:$D,'[1]daily break down'!$E:$E,"")</f>
        <v>NORD-OUEST</v>
      </c>
      <c r="D758" s="1" t="s">
        <v>11</v>
      </c>
      <c r="E758" s="1" t="s">
        <v>12</v>
      </c>
      <c r="F758" s="3" t="s">
        <v>51</v>
      </c>
      <c r="G758" s="1" t="s">
        <v>1245</v>
      </c>
      <c r="H758" s="33" t="str">
        <f>_xlfn.XLOOKUP(B758,[2]CALCULATION!$B:$B,[2]CALCULATION!$H:$H,"")</f>
        <v>NOKIA</v>
      </c>
      <c r="I758" s="28">
        <v>1.4268062653917818E-3</v>
      </c>
      <c r="J758" s="28">
        <v>0</v>
      </c>
      <c r="K758" s="28">
        <v>0</v>
      </c>
      <c r="L758" s="28">
        <v>6.8665051521974146E-3</v>
      </c>
      <c r="M758" s="28">
        <v>3.1211387055442015E-3</v>
      </c>
      <c r="N758" s="28">
        <v>1.6051570485658829E-3</v>
      </c>
      <c r="O758" s="28">
        <v>8.4519361837624304E-2</v>
      </c>
      <c r="P758" s="28">
        <v>1.5159816569788325E-3</v>
      </c>
      <c r="Q758" s="28">
        <v>1.3376308738047311E-3</v>
      </c>
      <c r="R758" s="28">
        <v>0</v>
      </c>
      <c r="S758" s="93">
        <v>0</v>
      </c>
      <c r="T758" s="93">
        <f>_xlfn.XLOOKUP(B758,'[3]Nur des jours'!$B:$B,'[3]Nur des jours'!$U:$U,"")</f>
        <v>3.920150214163616E-2</v>
      </c>
      <c r="U758" s="93">
        <v>1.8726832233265207E-3</v>
      </c>
      <c r="V758" s="93">
        <v>0</v>
      </c>
      <c r="W758" s="93">
        <v>3.9201502141636153E-2</v>
      </c>
      <c r="X758" s="93">
        <v>0</v>
      </c>
      <c r="Y758" s="93">
        <v>0</v>
      </c>
      <c r="Z758" s="93">
        <v>0</v>
      </c>
      <c r="AA758" s="93">
        <v>0</v>
      </c>
      <c r="AB758" s="93">
        <v>0</v>
      </c>
      <c r="AC758" s="93">
        <f>_xlfn.XLOOKUP(B758,'[3]Nur des jours'!$B:$B,'[3]Nur des jours'!$N:$N,"")</f>
        <v>0</v>
      </c>
      <c r="AD758" s="93">
        <v>0</v>
      </c>
      <c r="AE758" s="93">
        <v>0</v>
      </c>
      <c r="AF758" s="93">
        <v>2.916035304894225E-2</v>
      </c>
      <c r="AG758" s="93"/>
      <c r="AH758" s="93">
        <v>0</v>
      </c>
      <c r="AI758" s="93">
        <v>0</v>
      </c>
      <c r="AJ758" s="93">
        <v>0</v>
      </c>
      <c r="AK758" s="93">
        <v>0</v>
      </c>
      <c r="AL758" s="93">
        <v>0</v>
      </c>
      <c r="AM758" s="49" t="s">
        <v>5601</v>
      </c>
      <c r="AN758" s="49"/>
      <c r="AO758" s="48" t="str" cm="1">
        <f t="array" ref="AO758">IFERROR(_xlfn.IFS(
AQ758="MPR ISSUE","PDH",
AQ758="BSS Hardware Issue","BSS",
AQ758="Sites strategiques, MLL, Pylone, etc.","ENVTECH",
AQ758="AKTIVCO DEFAUT GE &amp; POWER Cabinet","AKTIVCO",
AQ758="AKTIVCO Coupure ENEO &amp; Baisse de tension","AKTIVCO GRID ONLY",
AQ758="Coupure ENEO &amp; Baisse de tension","IHS GRID ONLY",
AQ758="Defaut GE &amp; POWER Cabinet","IHS",
AQ758="Sharing","Partners",
AQ758="Sites strategiques &amp; DataCenter","SST &amp; DC",
AQ758="Exclu","Exclu",
AQ758="SAT","SAT",
AQ758="SPARE-ISSUE","SPARE-ISSUE",
AQ758="Fiber CAmtel","TRANS_FO_CAMTEL",
AQ758="Fiber AOF","Fiber AOF",
AQ758="Projet OCM (HUAWEI)","TRAVAUX-HUAWEI",
AQ758="Projet OCM (NOKIA)","TRAVAUX-NOKIA",
AQ758="ACCESS-ISSUE","ACCESS-ISSUE",
AQ758="Projet OCM (ZTE, NOKIA, autres projets)","TRAVAUX OCM",
AQ758="No root CAuse","No root cause",
AQ758="ODU HS","PDH",
AQ758="IP &amp; VLAN","PDH",
AQ758="Warehouse HUAWEI","SPARE-ISSUE",
AQ758="SPARE-HS","SPARE-ISSUE",
AQ758="Power Telco","BSS",AQ758="no impacts","no impacts"
),"")</f>
        <v>No root cause</v>
      </c>
      <c r="AP758" s="48" t="str" cm="1">
        <f t="array" ref="AP758">IFERROR(_xlfn.IFS(
AQ758="MPR ISSUE","TX ISSUE",
AQ758="BSS Hardware Issue","RAN ISSUE",
AQ758="Sites strategiques, MLL, Pylone, etc.","ENVTECH",
AQ758="AKTIVCO DEFAUT GE &amp; POWER Cabinet","POWER ISSUE",
AQ758="AKTIVCO Coupure ENEO &amp; Baisse de tension","POWER ISSUE",
AQ758="Coupure ENEO &amp; Baisse de tension","POWER ISSUE",
AQ758="Defaut GE &amp; POWER Cabinet","POWER ISSUE",
AQ758="Sharing","POWER ISSUE",
AQ758="Sites strategiques &amp; DataCenter","POWER ISSUE",
AQ758="Exclu","Exclu",
AQ758="SAT","TX ISSUE",
AQ758="SPARE-ISSUE","SPARE-ISSUE",
AQ758="Fiber CAmtel","TX ISSUE",
AQ758="Fiber AOF","TX ISSUE",
AQ758="Projet OCM (HUAWEI)","TRAVAUX-HUAWEI",
AQ758="Projet OCM (NOKIA)","TRAVAUX -NOKIA",
AQ758="ACCESS-ISSUE","ACCESS-ISSUE",
AQ758="Projet OCM (ZTE, NOKIA, autres projets)","TRAVAUX OCM",
AQ758="No root CAuse","No root cause",
AQ758="ODU HS","TX ISSUE",
AQ758="IP &amp; VLAN","TX ISSUE",
AQ758="Warehouse HUAWEI","SPARE-ISSUE",
AQ758="SPARE-HS","SPARE-ISSUE",
AQ758="Power Telco","RAN ISSUE",AQ758="no impacts","no impacts"
),"")</f>
        <v>No root cause</v>
      </c>
      <c r="AQ758" s="67" t="s">
        <v>5344</v>
      </c>
      <c r="AR758" s="48" t="str" cm="1">
        <f t="array" ref="AR758">IFERROR(_xlfn.IFS(
AQ758="MPR ISSUE","ACTIVE",
AQ758="BSS Hardware Issue","ACTIVE",
AQ758="Sites strategiques, MLL, Pylone, etc.","PASSIVE",
AQ758="AKTIVCO DEFAUT GE &amp; POWER Cabinet","PASSIVE",
AQ758="AKTIVCO Coupure ENEO &amp; Baisse de tension","PASSIVE",
AQ758="Coupure ENEO &amp; Baisse de tension","PASSIVE",
AQ758="Defaut GE &amp; POWER Cabinet","PASSIVE",
AQ758="Sharing","PASSIVE",
AQ758="Sites strategiques &amp; DataCenter","PASSIVE",
AQ758="Exclu","Exclu",
AQ758="SAT","ACTIVE",
AQ758="SPARE-ISSUE","SPARE-ISSUE",
AQ758="Fiber CAmtel","ACTIVE",
AQ758="Fiber AOF","ACTIVE",
AQ758="Projet OCM (HUAWEI)","PLANNED WORKS",
AQ758="Projet OCM (NOKIA)","PLANNED WORKS",
AQ758="ACCESS-ISSUE","ACCESS-ISSUE",
AQ758="Projet OCM (ZTE, NOKIA, autres projets)","PLANNED WORKS",
AQ758="No root CAuse","No root cause",
AQ758="ODU HS","ACTIVE",
AQ758="IP &amp; VLAN","ACTIVE",
AQ758="Warehouse HUAWEI","SPARE-ISSUE",
AQ758="SPARE-HS","SPARE-ISSUE",
AQ758="Power Telco","ACTIVE", AQ758="no impacts","no impacts"
),"")</f>
        <v>No root cause</v>
      </c>
      <c r="AS758" s="92" t="s">
        <v>5537</v>
      </c>
      <c r="AT758" s="98" t="s">
        <v>1244</v>
      </c>
      <c r="AV758" s="17" t="s">
        <v>5537</v>
      </c>
      <c r="AW758" s="7" t="s">
        <v>5537</v>
      </c>
      <c r="AX758" s="6" t="s">
        <v>5537</v>
      </c>
      <c r="AY758" s="7"/>
      <c r="AZ758" s="3" t="s">
        <v>5537</v>
      </c>
      <c r="BA758" s="18" t="s">
        <v>5537</v>
      </c>
      <c r="BB758" s="18" t="s">
        <v>5537</v>
      </c>
      <c r="BC758" s="18" t="s">
        <v>5537</v>
      </c>
      <c r="BD758" s="18" t="s">
        <v>5537</v>
      </c>
      <c r="BE758" s="18" t="s">
        <v>5537</v>
      </c>
      <c r="BF758" s="18" t="s">
        <v>5537</v>
      </c>
      <c r="BG758" s="18" t="s">
        <v>5537</v>
      </c>
      <c r="BH758" s="18" t="s">
        <v>5537</v>
      </c>
      <c r="BI758" s="18" t="s">
        <v>5537</v>
      </c>
      <c r="BJ758" s="18" t="s">
        <v>5537</v>
      </c>
      <c r="BK758" s="18" t="s">
        <v>5537</v>
      </c>
      <c r="BL758" s="9" t="s">
        <v>5537</v>
      </c>
      <c r="BM758" s="14" t="s">
        <v>5537</v>
      </c>
      <c r="BN758" s="14" t="s">
        <v>5537</v>
      </c>
      <c r="BO758" s="14" t="str">
        <f>_xlfn.XLOOKUP(B758,'[4]cell downs 18042026 17h'!$B:$B,'[4]cell downs 18042026 17h'!$B:$B,"")</f>
        <v/>
      </c>
      <c r="BP758" s="14" t="str">
        <f>_xlfn.XLOOKUP(B758,'[5]Cells Huawei 19042026 15h'!$B:$B,'[5]Cells Huawei 19042026 15h'!$B:$B,"")</f>
        <v/>
      </c>
      <c r="BQ758" s="9" t="str">
        <f>_xlfn.XLOOKUP(B758,'[6]cells down 19042026 9H40'!$B:$B,'[6]cells down 19042026 9H40'!$B:$B,"")</f>
        <v/>
      </c>
      <c r="BR758" s="9" t="s">
        <v>1244</v>
      </c>
      <c r="BS758" s="9" t="s">
        <v>12</v>
      </c>
      <c r="BT758" s="108"/>
    </row>
    <row r="759" spans="1:72" s="9" customFormat="1" x14ac:dyDescent="0.35">
      <c r="A759" s="19" t="s">
        <v>5434</v>
      </c>
      <c r="B759" s="26" t="s">
        <v>5435</v>
      </c>
      <c r="C759" s="3" t="str">
        <f>_xlfn.XLOOKUP(B759,'[1]daily break down'!$D:$D,'[1]daily break down'!$E:$E,"")</f>
        <v>CENTRE</v>
      </c>
      <c r="D759" s="19" t="s">
        <v>357</v>
      </c>
      <c r="E759" s="19" t="s">
        <v>987</v>
      </c>
      <c r="F759" s="19" t="s">
        <v>226</v>
      </c>
      <c r="G759" s="19" t="s">
        <v>489</v>
      </c>
      <c r="H759" s="34" t="str">
        <f>_xlfn.XLOOKUP(B759,[2]CALCULATION!$B:$B,[2]CALCULATION!$H:$H,"")</f>
        <v>ZTE</v>
      </c>
      <c r="I759" s="28">
        <v>0</v>
      </c>
      <c r="J759" s="28">
        <v>0</v>
      </c>
      <c r="K759" s="28">
        <v>0</v>
      </c>
      <c r="L759" s="28">
        <v>7.5061959062074628</v>
      </c>
      <c r="M759" s="28">
        <v>0</v>
      </c>
      <c r="N759" s="28">
        <v>0</v>
      </c>
      <c r="O759" s="28">
        <v>0</v>
      </c>
      <c r="P759" s="28">
        <v>0</v>
      </c>
      <c r="Q759" s="28">
        <v>0</v>
      </c>
      <c r="R759" s="28">
        <v>5.7946169453219398E-2</v>
      </c>
      <c r="S759" s="93">
        <v>0</v>
      </c>
      <c r="T759" s="93">
        <f>_xlfn.XLOOKUP(B759,'[3]Nur des jours'!$B:$B,'[3]Nur des jours'!$U:$U,"")</f>
        <v>0</v>
      </c>
      <c r="U759" s="93">
        <v>0</v>
      </c>
      <c r="V759" s="93">
        <v>0</v>
      </c>
      <c r="W759" s="93">
        <v>0</v>
      </c>
      <c r="X759" s="93">
        <v>0</v>
      </c>
      <c r="Y759" s="93">
        <v>0</v>
      </c>
      <c r="Z759" s="93">
        <v>0</v>
      </c>
      <c r="AA759" s="93">
        <v>0</v>
      </c>
      <c r="AB759" s="93">
        <v>0</v>
      </c>
      <c r="AC759" s="93">
        <f>_xlfn.XLOOKUP(B759,'[3]Nur des jours'!$B:$B,'[3]Nur des jours'!$N:$N,"")</f>
        <v>1.1867461112395234</v>
      </c>
      <c r="AD759" s="93">
        <v>1.1867461112395234</v>
      </c>
      <c r="AE759" s="93">
        <v>0</v>
      </c>
      <c r="AF759" s="93">
        <v>2.8090248349899562E-2</v>
      </c>
      <c r="AG759" s="93"/>
      <c r="AH759" s="93">
        <v>0</v>
      </c>
      <c r="AI759" s="93">
        <v>0</v>
      </c>
      <c r="AJ759" s="93">
        <v>0</v>
      </c>
      <c r="AK759" s="93">
        <v>0</v>
      </c>
      <c r="AL759" s="93">
        <v>0</v>
      </c>
      <c r="AM759" s="49" t="s">
        <v>5559</v>
      </c>
      <c r="AN759" s="49"/>
      <c r="AO759" s="48" t="str" cm="1">
        <f t="array" ref="AO759">IFERROR(_xlfn.IFS(
AQ759="MPR ISSUE","PDH",
AQ759="BSS Hardware Issue","BSS",
AQ759="Sites strategiques, MLL, Pylone, etc.","ENVTECH",
AQ759="AKTIVCO DEFAUT GE &amp; POWER Cabinet","AKTIVCO",
AQ759="AKTIVCO Coupure ENEO &amp; Baisse de tension","AKTIVCO GRID ONLY",
AQ759="Coupure ENEO &amp; Baisse de tension","IHS GRID ONLY",
AQ759="Defaut GE &amp; POWER Cabinet","IHS",
AQ759="Sharing","Partners",
AQ759="Sites strategiques &amp; DataCenter","SST &amp; DC",
AQ759="Exclu","Exclu",
AQ759="SAT","SAT",
AQ759="SPARE-ISSUE","SPARE-ISSUE",
AQ759="Fiber CAmtel","TRANS_FO_CAMTEL",
AQ759="Fiber AOF","Fiber AOF",
AQ759="Projet OCM (HUAWEI)","TRAVAUX-HUAWEI",
AQ759="Projet OCM (NOKIA)","TRAVAUX-NOKIA",
AQ759="ACCESS-ISSUE","ACCESS-ISSUE",
AQ759="Projet OCM (ZTE, NOKIA, autres projets)","TRAVAUX OCM",
AQ759="No root CAuse","No root cause",
AQ759="ODU HS","PDH",
AQ759="IP &amp; VLAN","PDH",
AQ759="Warehouse HUAWEI","SPARE-ISSUE",
AQ759="SPARE-HS","SPARE-ISSUE",
AQ759="Power Telco","BSS",AQ759="no impacts","no impacts"
),"")</f>
        <v>No root cause</v>
      </c>
      <c r="AP759" s="48" t="str" cm="1">
        <f t="array" ref="AP759">IFERROR(_xlfn.IFS(
AQ759="MPR ISSUE","TX ISSUE",
AQ759="BSS Hardware Issue","RAN ISSUE",
AQ759="Sites strategiques, MLL, Pylone, etc.","ENVTECH",
AQ759="AKTIVCO DEFAUT GE &amp; POWER Cabinet","POWER ISSUE",
AQ759="AKTIVCO Coupure ENEO &amp; Baisse de tension","POWER ISSUE",
AQ759="Coupure ENEO &amp; Baisse de tension","POWER ISSUE",
AQ759="Defaut GE &amp; POWER Cabinet","POWER ISSUE",
AQ759="Sharing","POWER ISSUE",
AQ759="Sites strategiques &amp; DataCenter","POWER ISSUE",
AQ759="Exclu","Exclu",
AQ759="SAT","TX ISSUE",
AQ759="SPARE-ISSUE","SPARE-ISSUE",
AQ759="Fiber CAmtel","TX ISSUE",
AQ759="Fiber AOF","TX ISSUE",
AQ759="Projet OCM (HUAWEI)","TRAVAUX-HUAWEI",
AQ759="Projet OCM (NOKIA)","TRAVAUX -NOKIA",
AQ759="ACCESS-ISSUE","ACCESS-ISSUE",
AQ759="Projet OCM (ZTE, NOKIA, autres projets)","TRAVAUX OCM",
AQ759="No root CAuse","No root cause",
AQ759="ODU HS","TX ISSUE",
AQ759="IP &amp; VLAN","TX ISSUE",
AQ759="Warehouse HUAWEI","SPARE-ISSUE",
AQ759="SPARE-HS","SPARE-ISSUE",
AQ759="Power Telco","RAN ISSUE",AQ759="no impacts","no impacts"
),"")</f>
        <v>No root cause</v>
      </c>
      <c r="AQ759" s="67" t="s">
        <v>5344</v>
      </c>
      <c r="AR759" s="48" t="str" cm="1">
        <f t="array" ref="AR759">IFERROR(_xlfn.IFS(
AQ759="MPR ISSUE","ACTIVE",
AQ759="BSS Hardware Issue","ACTIVE",
AQ759="Sites strategiques, MLL, Pylone, etc.","PASSIVE",
AQ759="AKTIVCO DEFAUT GE &amp; POWER Cabinet","PASSIVE",
AQ759="AKTIVCO Coupure ENEO &amp; Baisse de tension","PASSIVE",
AQ759="Coupure ENEO &amp; Baisse de tension","PASSIVE",
AQ759="Defaut GE &amp; POWER Cabinet","PASSIVE",
AQ759="Sharing","PASSIVE",
AQ759="Sites strategiques &amp; DataCenter","PASSIVE",
AQ759="Exclu","Exclu",
AQ759="SAT","ACTIVE",
AQ759="SPARE-ISSUE","SPARE-ISSUE",
AQ759="Fiber CAmtel","ACTIVE",
AQ759="Fiber AOF","ACTIVE",
AQ759="Projet OCM (HUAWEI)","PLANNED WORKS",
AQ759="Projet OCM (NOKIA)","PLANNED WORKS",
AQ759="ACCESS-ISSUE","ACCESS-ISSUE",
AQ759="Projet OCM (ZTE, NOKIA, autres projets)","PLANNED WORKS",
AQ759="No root CAuse","No root cause",
AQ759="ODU HS","ACTIVE",
AQ759="IP &amp; VLAN","ACTIVE",
AQ759="Warehouse HUAWEI","SPARE-ISSUE",
AQ759="SPARE-HS","SPARE-ISSUE",
AQ759="Power Telco","ACTIVE", AQ759="no impacts","no impacts"
),"")</f>
        <v>No root cause</v>
      </c>
      <c r="AS759" s="92" t="s">
        <v>5537</v>
      </c>
      <c r="AT759" s="98" t="s">
        <v>5435</v>
      </c>
      <c r="AV759" s="17" t="s">
        <v>5537</v>
      </c>
      <c r="AW759" s="7" t="s">
        <v>5537</v>
      </c>
      <c r="AX759" s="6" t="s">
        <v>5537</v>
      </c>
      <c r="AY759" s="7"/>
      <c r="AZ759" s="3" t="s">
        <v>5537</v>
      </c>
      <c r="BA759" s="18" t="s">
        <v>5537</v>
      </c>
      <c r="BB759" s="18" t="s">
        <v>5537</v>
      </c>
      <c r="BC759" s="18" t="s">
        <v>5537</v>
      </c>
      <c r="BD759" s="18" t="s">
        <v>5537</v>
      </c>
      <c r="BE759" s="18" t="s">
        <v>5537</v>
      </c>
      <c r="BF759" s="18" t="s">
        <v>5537</v>
      </c>
      <c r="BG759" s="18" t="s">
        <v>5537</v>
      </c>
      <c r="BH759" s="18" t="s">
        <v>5537</v>
      </c>
      <c r="BI759" s="18" t="s">
        <v>5537</v>
      </c>
      <c r="BJ759" s="18" t="s">
        <v>5537</v>
      </c>
      <c r="BK759" s="18" t="s">
        <v>5537</v>
      </c>
      <c r="BL759" s="9" t="s">
        <v>5537</v>
      </c>
      <c r="BM759" s="14" t="s">
        <v>5537</v>
      </c>
      <c r="BN759" s="14" t="s">
        <v>5537</v>
      </c>
      <c r="BO759" s="14" t="str">
        <f>_xlfn.XLOOKUP(B759,'[4]cell downs 18042026 17h'!$B:$B,'[4]cell downs 18042026 17h'!$B:$B,"")</f>
        <v/>
      </c>
      <c r="BP759" s="14" t="str">
        <f>_xlfn.XLOOKUP(B759,'[5]Cells Huawei 19042026 15h'!$B:$B,'[5]Cells Huawei 19042026 15h'!$B:$B,"")</f>
        <v/>
      </c>
      <c r="BQ759" s="9" t="str">
        <f>_xlfn.XLOOKUP(B759,'[6]cells down 19042026 9H40'!$B:$B,'[6]cells down 19042026 9H40'!$B:$B,"")</f>
        <v/>
      </c>
      <c r="BR759" s="9" t="s">
        <v>5537</v>
      </c>
      <c r="BS759" s="9" t="s">
        <v>12</v>
      </c>
      <c r="BT759" s="108"/>
    </row>
    <row r="760" spans="1:72" s="9" customFormat="1" x14ac:dyDescent="0.35">
      <c r="A760" s="1" t="s">
        <v>2065</v>
      </c>
      <c r="B760" s="8" t="s">
        <v>2066</v>
      </c>
      <c r="C760" s="3" t="str">
        <f>_xlfn.XLOOKUP(B760,'[1]daily break down'!$D:$D,'[1]daily break down'!$E:$E,"")</f>
        <v>LITTORAL</v>
      </c>
      <c r="D760" s="1" t="s">
        <v>11</v>
      </c>
      <c r="E760" s="1" t="s">
        <v>154</v>
      </c>
      <c r="F760" s="3" t="s">
        <v>31</v>
      </c>
      <c r="G760" s="1" t="s">
        <v>2067</v>
      </c>
      <c r="H760" s="33" t="str">
        <f>_xlfn.XLOOKUP(B760,[2]CALCULATION!$B:$B,[2]CALCULATION!$H:$H,"")</f>
        <v>NOKIA</v>
      </c>
      <c r="I760" s="28">
        <v>0</v>
      </c>
      <c r="J760" s="28">
        <v>0</v>
      </c>
      <c r="K760" s="28">
        <v>0</v>
      </c>
      <c r="L760" s="28">
        <v>0</v>
      </c>
      <c r="M760" s="28">
        <v>0</v>
      </c>
      <c r="N760" s="28">
        <v>0</v>
      </c>
      <c r="O760" s="28">
        <v>0</v>
      </c>
      <c r="P760" s="28">
        <v>0</v>
      </c>
      <c r="Q760" s="28">
        <v>0</v>
      </c>
      <c r="R760" s="28">
        <v>0</v>
      </c>
      <c r="S760" s="93">
        <v>0</v>
      </c>
      <c r="T760" s="93">
        <f>_xlfn.XLOOKUP(B760,'[3]Nur des jours'!$B:$B,'[3]Nur des jours'!$U:$U,"")</f>
        <v>0</v>
      </c>
      <c r="U760" s="93">
        <v>0</v>
      </c>
      <c r="V760" s="93">
        <v>0</v>
      </c>
      <c r="W760" s="93">
        <v>0</v>
      </c>
      <c r="X760" s="93">
        <v>0</v>
      </c>
      <c r="Y760" s="93">
        <v>0</v>
      </c>
      <c r="Z760" s="93">
        <v>0</v>
      </c>
      <c r="AA760" s="93">
        <v>0</v>
      </c>
      <c r="AB760" s="93">
        <v>0</v>
      </c>
      <c r="AC760" s="93">
        <f>_xlfn.XLOOKUP(B760,'[3]Nur des jours'!$B:$B,'[3]Nur des jours'!$N:$N,"")</f>
        <v>0</v>
      </c>
      <c r="AD760" s="93">
        <v>0</v>
      </c>
      <c r="AE760" s="93">
        <v>7.0825340994926309E-2</v>
      </c>
      <c r="AF760" s="93">
        <v>2.7680877616278288E-2</v>
      </c>
      <c r="AG760" s="93"/>
      <c r="AH760" s="93">
        <v>0</v>
      </c>
      <c r="AI760" s="93">
        <v>0</v>
      </c>
      <c r="AJ760" s="93">
        <v>0</v>
      </c>
      <c r="AK760" s="93">
        <v>0</v>
      </c>
      <c r="AL760" s="93">
        <v>0</v>
      </c>
      <c r="AM760" s="49" t="s">
        <v>5559</v>
      </c>
      <c r="AN760" s="49"/>
      <c r="AO760" s="48" t="str" cm="1">
        <f t="array" ref="AO760">IFERROR(_xlfn.IFS(
AQ760="MPR ISSUE","PDH",
AQ760="BSS Hardware Issue","BSS",
AQ760="Sites strategiques, MLL, Pylone, etc.","ENVTECH",
AQ760="AKTIVCO DEFAUT GE &amp; POWER Cabinet","AKTIVCO",
AQ760="AKTIVCO Coupure ENEO &amp; Baisse de tension","AKTIVCO GRID ONLY",
AQ760="Coupure ENEO &amp; Baisse de tension","IHS GRID ONLY",
AQ760="Defaut GE &amp; POWER Cabinet","IHS",
AQ760="Sharing","Partners",
AQ760="Sites strategiques &amp; DataCenter","SST &amp; DC",
AQ760="Exclu","Exclu",
AQ760="SAT","SAT",
AQ760="SPARE-ISSUE","SPARE-ISSUE",
AQ760="Fiber CAmtel","TRANS_FO_CAMTEL",
AQ760="Fiber AOF","Fiber AOF",
AQ760="Projet OCM (HUAWEI)","TRAVAUX-HUAWEI",
AQ760="Projet OCM (NOKIA)","TRAVAUX-NOKIA",
AQ760="ACCESS-ISSUE","ACCESS-ISSUE",
AQ760="Projet OCM (ZTE, NOKIA, autres projets)","TRAVAUX OCM",
AQ760="No root CAuse","No root cause",
AQ760="ODU HS","PDH",
AQ760="IP &amp; VLAN","PDH",
AQ760="Warehouse HUAWEI","SPARE-ISSUE",
AQ760="SPARE-HS","SPARE-ISSUE",
AQ760="Power Telco","BSS",AQ760="no impacts","no impacts"
),"")</f>
        <v>No root cause</v>
      </c>
      <c r="AP760" s="48" t="str" cm="1">
        <f t="array" ref="AP760">IFERROR(_xlfn.IFS(
AQ760="MPR ISSUE","TX ISSUE",
AQ760="BSS Hardware Issue","RAN ISSUE",
AQ760="Sites strategiques, MLL, Pylone, etc.","ENVTECH",
AQ760="AKTIVCO DEFAUT GE &amp; POWER Cabinet","POWER ISSUE",
AQ760="AKTIVCO Coupure ENEO &amp; Baisse de tension","POWER ISSUE",
AQ760="Coupure ENEO &amp; Baisse de tension","POWER ISSUE",
AQ760="Defaut GE &amp; POWER Cabinet","POWER ISSUE",
AQ760="Sharing","POWER ISSUE",
AQ760="Sites strategiques &amp; DataCenter","POWER ISSUE",
AQ760="Exclu","Exclu",
AQ760="SAT","TX ISSUE",
AQ760="SPARE-ISSUE","SPARE-ISSUE",
AQ760="Fiber CAmtel","TX ISSUE",
AQ760="Fiber AOF","TX ISSUE",
AQ760="Projet OCM (HUAWEI)","TRAVAUX-HUAWEI",
AQ760="Projet OCM (NOKIA)","TRAVAUX -NOKIA",
AQ760="ACCESS-ISSUE","ACCESS-ISSUE",
AQ760="Projet OCM (ZTE, NOKIA, autres projets)","TRAVAUX OCM",
AQ760="No root CAuse","No root cause",
AQ760="ODU HS","TX ISSUE",
AQ760="IP &amp; VLAN","TX ISSUE",
AQ760="Warehouse HUAWEI","SPARE-ISSUE",
AQ760="SPARE-HS","SPARE-ISSUE",
AQ760="Power Telco","RAN ISSUE",AQ760="no impacts","no impacts"
),"")</f>
        <v>No root cause</v>
      </c>
      <c r="AQ760" s="126" t="s">
        <v>5344</v>
      </c>
      <c r="AR760" s="48" t="str" cm="1">
        <f t="array" ref="AR760">IFERROR(_xlfn.IFS(
AQ760="MPR ISSUE","ACTIVE",
AQ760="BSS Hardware Issue","ACTIVE",
AQ760="Sites strategiques, MLL, Pylone, etc.","PASSIVE",
AQ760="AKTIVCO DEFAUT GE &amp; POWER Cabinet","PASSIVE",
AQ760="AKTIVCO Coupure ENEO &amp; Baisse de tension","PASSIVE",
AQ760="Coupure ENEO &amp; Baisse de tension","PASSIVE",
AQ760="Defaut GE &amp; POWER Cabinet","PASSIVE",
AQ760="Sharing","PASSIVE",
AQ760="Sites strategiques &amp; DataCenter","PASSIVE",
AQ760="Exclu","Exclu",
AQ760="SAT","ACTIVE",
AQ760="SPARE-ISSUE","SPARE-ISSUE",
AQ760="Fiber CAmtel","ACTIVE",
AQ760="Fiber AOF","ACTIVE",
AQ760="Projet OCM (HUAWEI)","PLANNED WORKS",
AQ760="Projet OCM (NOKIA)","PLANNED WORKS",
AQ760="ACCESS-ISSUE","ACCESS-ISSUE",
AQ760="Projet OCM (ZTE, NOKIA, autres projets)","PLANNED WORKS",
AQ760="No root CAuse","No root cause",
AQ760="ODU HS","ACTIVE",
AQ760="IP &amp; VLAN","ACTIVE",
AQ760="Warehouse HUAWEI","SPARE-ISSUE",
AQ760="SPARE-HS","SPARE-ISSUE",
AQ760="Power Telco","ACTIVE", AQ760="no impacts","no impacts"
),"")</f>
        <v>No root cause</v>
      </c>
      <c r="AS760" s="92" t="s">
        <v>5537</v>
      </c>
      <c r="AT760" s="98" t="s">
        <v>2066</v>
      </c>
      <c r="AV760" s="17" t="s">
        <v>5537</v>
      </c>
      <c r="AW760" s="7" t="s">
        <v>5537</v>
      </c>
      <c r="AX760" s="6" t="s">
        <v>5537</v>
      </c>
      <c r="AY760" s="7"/>
      <c r="AZ760" s="3" t="s">
        <v>5537</v>
      </c>
      <c r="BA760" s="18" t="s">
        <v>5537</v>
      </c>
      <c r="BB760" s="18" t="s">
        <v>5537</v>
      </c>
      <c r="BC760" s="18" t="s">
        <v>5537</v>
      </c>
      <c r="BD760" s="18" t="s">
        <v>5537</v>
      </c>
      <c r="BE760" s="18" t="s">
        <v>5537</v>
      </c>
      <c r="BF760" s="18" t="s">
        <v>5537</v>
      </c>
      <c r="BG760" s="18" t="s">
        <v>5537</v>
      </c>
      <c r="BH760" s="18" t="s">
        <v>5537</v>
      </c>
      <c r="BI760" s="18" t="s">
        <v>5537</v>
      </c>
      <c r="BJ760" s="18" t="s">
        <v>5537</v>
      </c>
      <c r="BK760" s="18" t="s">
        <v>5537</v>
      </c>
      <c r="BL760" s="9" t="s">
        <v>5537</v>
      </c>
      <c r="BM760" s="14" t="s">
        <v>5537</v>
      </c>
      <c r="BN760" s="14" t="s">
        <v>5537</v>
      </c>
      <c r="BO760" s="14" t="str">
        <f>_xlfn.XLOOKUP(B760,'[4]cell downs 18042026 17h'!$B:$B,'[4]cell downs 18042026 17h'!$B:$B,"")</f>
        <v/>
      </c>
      <c r="BP760" s="14" t="str">
        <f>_xlfn.XLOOKUP(B760,'[5]Cells Huawei 19042026 15h'!$B:$B,'[5]Cells Huawei 19042026 15h'!$B:$B,"")</f>
        <v/>
      </c>
      <c r="BQ760" s="9" t="str">
        <f>_xlfn.XLOOKUP(B760,'[6]cells down 19042026 9H40'!$B:$B,'[6]cells down 19042026 9H40'!$B:$B,"")</f>
        <v/>
      </c>
      <c r="BR760" s="9" t="s">
        <v>2066</v>
      </c>
      <c r="BS760" s="9" t="s">
        <v>594</v>
      </c>
      <c r="BT760" s="108"/>
    </row>
    <row r="761" spans="1:72" s="9" customFormat="1" x14ac:dyDescent="0.35">
      <c r="A761" s="1" t="s">
        <v>2401</v>
      </c>
      <c r="B761" s="8" t="s">
        <v>2402</v>
      </c>
      <c r="C761" s="3" t="str">
        <f>_xlfn.XLOOKUP(B761,'[1]daily break down'!$D:$D,'[1]daily break down'!$E:$E,"")</f>
        <v>NORD-OUEST</v>
      </c>
      <c r="D761" s="1" t="s">
        <v>11</v>
      </c>
      <c r="E761" s="1" t="s">
        <v>12</v>
      </c>
      <c r="F761" s="3" t="s">
        <v>51</v>
      </c>
      <c r="G761" s="1" t="s">
        <v>2403</v>
      </c>
      <c r="H761" s="33" t="str">
        <f>_xlfn.XLOOKUP(B761,[2]CALCULATION!$B:$B,[2]CALCULATION!$H:$H,"")</f>
        <v>NOKIA</v>
      </c>
      <c r="I761" s="28">
        <v>0.25379316445654371</v>
      </c>
      <c r="J761" s="28">
        <v>0.41252536148136731</v>
      </c>
      <c r="K761" s="28">
        <v>0.17942088787300275</v>
      </c>
      <c r="L761" s="28">
        <v>0.23577973535597402</v>
      </c>
      <c r="M761" s="28">
        <v>0.75174855107823757</v>
      </c>
      <c r="N761" s="28">
        <v>0</v>
      </c>
      <c r="O761" s="28">
        <v>0.98182106137264458</v>
      </c>
      <c r="P761" s="28">
        <v>0.10264087571661334</v>
      </c>
      <c r="Q761" s="28">
        <v>0.22686219619727602</v>
      </c>
      <c r="R761" s="28">
        <v>0.45408109396089991</v>
      </c>
      <c r="S761" s="93">
        <v>1.2266966866704905</v>
      </c>
      <c r="T761" s="93">
        <f>_xlfn.XLOOKUP(B761,'[3]Nur des jours'!$B:$B,'[3]Nur des jours'!$U:$U,"")</f>
        <v>3.7453664466530413E-3</v>
      </c>
      <c r="U761" s="93">
        <v>3.4778402718922325E-3</v>
      </c>
      <c r="V761" s="93">
        <v>0.44694706263394141</v>
      </c>
      <c r="W761" s="93">
        <v>3.7453664466530413E-3</v>
      </c>
      <c r="X761" s="93">
        <v>0</v>
      </c>
      <c r="Y761" s="93">
        <v>1.0701046990439218E-3</v>
      </c>
      <c r="Z761" s="93">
        <v>0.12769916075255469</v>
      </c>
      <c r="AA761" s="93">
        <v>1.1592800906308012E-3</v>
      </c>
      <c r="AB761" s="93">
        <v>0</v>
      </c>
      <c r="AC761" s="93">
        <f>_xlfn.XLOOKUP(B761,'[3]Nur des jours'!$B:$B,'[3]Nur des jours'!$N:$N,"")</f>
        <v>0</v>
      </c>
      <c r="AD761" s="93">
        <v>0</v>
      </c>
      <c r="AE761" s="93">
        <v>0</v>
      </c>
      <c r="AF761" s="93">
        <v>2.0421164673418313E-2</v>
      </c>
      <c r="AG761" s="93"/>
      <c r="AH761" s="93">
        <v>0</v>
      </c>
      <c r="AI761" s="93">
        <v>0</v>
      </c>
      <c r="AJ761" s="93">
        <v>0</v>
      </c>
      <c r="AK761" s="93">
        <v>0</v>
      </c>
      <c r="AL761" s="93">
        <v>0</v>
      </c>
      <c r="AM761" s="49" t="s">
        <v>5601</v>
      </c>
      <c r="AN761" s="49"/>
      <c r="AO761" s="48" t="str" cm="1">
        <f t="array" ref="AO761">IFERROR(_xlfn.IFS(
AQ761="MPR ISSUE","PDH",
AQ761="BSS Hardware Issue","BSS",
AQ761="Sites strategiques, MLL, Pylone, etc.","ENVTECH",
AQ761="AKTIVCO DEFAUT GE &amp; POWER Cabinet","AKTIVCO",
AQ761="AKTIVCO Coupure ENEO &amp; Baisse de tension","AKTIVCO GRID ONLY",
AQ761="Coupure ENEO &amp; Baisse de tension","IHS GRID ONLY",
AQ761="Defaut GE &amp; POWER Cabinet","IHS",
AQ761="Sharing","Partners",
AQ761="Sites strategiques &amp; DataCenter","SST &amp; DC",
AQ761="Exclu","Exclu",
AQ761="SAT","SAT",
AQ761="SPARE-ISSUE","SPARE-ISSUE",
AQ761="Fiber CAmtel","TRANS_FO_CAMTEL",
AQ761="Fiber AOF","Fiber AOF",
AQ761="Projet OCM (HUAWEI)","TRAVAUX-HUAWEI",
AQ761="Projet OCM (NOKIA)","TRAVAUX-NOKIA",
AQ761="ACCESS-ISSUE","ACCESS-ISSUE",
AQ761="Projet OCM (ZTE, NOKIA, autres projets)","TRAVAUX OCM",
AQ761="No root CAuse","No root cause",
AQ761="ODU HS","PDH",
AQ761="IP &amp; VLAN","PDH",
AQ761="Warehouse HUAWEI","SPARE-ISSUE",
AQ761="SPARE-HS","SPARE-ISSUE",
AQ761="Power Telco","BSS",AQ761="no impacts","no impacts"
),"")</f>
        <v>No root cause</v>
      </c>
      <c r="AP761" s="48" t="str" cm="1">
        <f t="array" ref="AP761">IFERROR(_xlfn.IFS(
AQ761="MPR ISSUE","TX ISSUE",
AQ761="BSS Hardware Issue","RAN ISSUE",
AQ761="Sites strategiques, MLL, Pylone, etc.","ENVTECH",
AQ761="AKTIVCO DEFAUT GE &amp; POWER Cabinet","POWER ISSUE",
AQ761="AKTIVCO Coupure ENEO &amp; Baisse de tension","POWER ISSUE",
AQ761="Coupure ENEO &amp; Baisse de tension","POWER ISSUE",
AQ761="Defaut GE &amp; POWER Cabinet","POWER ISSUE",
AQ761="Sharing","POWER ISSUE",
AQ761="Sites strategiques &amp; DataCenter","POWER ISSUE",
AQ761="Exclu","Exclu",
AQ761="SAT","TX ISSUE",
AQ761="SPARE-ISSUE","SPARE-ISSUE",
AQ761="Fiber CAmtel","TX ISSUE",
AQ761="Fiber AOF","TX ISSUE",
AQ761="Projet OCM (HUAWEI)","TRAVAUX-HUAWEI",
AQ761="Projet OCM (NOKIA)","TRAVAUX -NOKIA",
AQ761="ACCESS-ISSUE","ACCESS-ISSUE",
AQ761="Projet OCM (ZTE, NOKIA, autres projets)","TRAVAUX OCM",
AQ761="No root CAuse","No root cause",
AQ761="ODU HS","TX ISSUE",
AQ761="IP &amp; VLAN","TX ISSUE",
AQ761="Warehouse HUAWEI","SPARE-ISSUE",
AQ761="SPARE-HS","SPARE-ISSUE",
AQ761="Power Telco","RAN ISSUE",AQ761="no impacts","no impacts"
),"")</f>
        <v>No root cause</v>
      </c>
      <c r="AQ761" s="67" t="s">
        <v>5344</v>
      </c>
      <c r="AR761" s="48" t="str" cm="1">
        <f t="array" ref="AR761">IFERROR(_xlfn.IFS(
AQ761="MPR ISSUE","ACTIVE",
AQ761="BSS Hardware Issue","ACTIVE",
AQ761="Sites strategiques, MLL, Pylone, etc.","PASSIVE",
AQ761="AKTIVCO DEFAUT GE &amp; POWER Cabinet","PASSIVE",
AQ761="AKTIVCO Coupure ENEO &amp; Baisse de tension","PASSIVE",
AQ761="Coupure ENEO &amp; Baisse de tension","PASSIVE",
AQ761="Defaut GE &amp; POWER Cabinet","PASSIVE",
AQ761="Sharing","PASSIVE",
AQ761="Sites strategiques &amp; DataCenter","PASSIVE",
AQ761="Exclu","Exclu",
AQ761="SAT","ACTIVE",
AQ761="SPARE-ISSUE","SPARE-ISSUE",
AQ761="Fiber CAmtel","ACTIVE",
AQ761="Fiber AOF","ACTIVE",
AQ761="Projet OCM (HUAWEI)","PLANNED WORKS",
AQ761="Projet OCM (NOKIA)","PLANNED WORKS",
AQ761="ACCESS-ISSUE","ACCESS-ISSUE",
AQ761="Projet OCM (ZTE, NOKIA, autres projets)","PLANNED WORKS",
AQ761="No root CAuse","No root cause",
AQ761="ODU HS","ACTIVE",
AQ761="IP &amp; VLAN","ACTIVE",
AQ761="Warehouse HUAWEI","SPARE-ISSUE",
AQ761="SPARE-HS","SPARE-ISSUE",
AQ761="Power Telco","ACTIVE", AQ761="no impacts","no impacts"
),"")</f>
        <v>No root cause</v>
      </c>
      <c r="AS761" s="92" t="s">
        <v>5537</v>
      </c>
      <c r="AT761" s="98" t="s">
        <v>2402</v>
      </c>
      <c r="AV761" s="17" t="s">
        <v>5537</v>
      </c>
      <c r="AW761" s="7" t="s">
        <v>5537</v>
      </c>
      <c r="AX761" s="6" t="s">
        <v>5537</v>
      </c>
      <c r="AY761" s="7"/>
      <c r="AZ761" s="3" t="s">
        <v>5537</v>
      </c>
      <c r="BA761" s="18" t="s">
        <v>5537</v>
      </c>
      <c r="BB761" s="18" t="s">
        <v>5537</v>
      </c>
      <c r="BC761" s="18" t="s">
        <v>5537</v>
      </c>
      <c r="BD761" s="18" t="s">
        <v>5537</v>
      </c>
      <c r="BE761" s="18" t="s">
        <v>5537</v>
      </c>
      <c r="BF761" s="18" t="s">
        <v>5537</v>
      </c>
      <c r="BG761" s="18" t="s">
        <v>5537</v>
      </c>
      <c r="BH761" s="18" t="s">
        <v>5537</v>
      </c>
      <c r="BI761" s="18" t="s">
        <v>5537</v>
      </c>
      <c r="BJ761" s="18" t="s">
        <v>5537</v>
      </c>
      <c r="BK761" s="18" t="s">
        <v>5537</v>
      </c>
      <c r="BL761" s="9" t="s">
        <v>5537</v>
      </c>
      <c r="BM761" s="14" t="s">
        <v>5537</v>
      </c>
      <c r="BN761" s="14" t="s">
        <v>5537</v>
      </c>
      <c r="BO761" s="14" t="str">
        <f>_xlfn.XLOOKUP(B761,'[4]cell downs 18042026 17h'!$B:$B,'[4]cell downs 18042026 17h'!$B:$B,"")</f>
        <v/>
      </c>
      <c r="BP761" s="14" t="str">
        <f>_xlfn.XLOOKUP(B761,'[5]Cells Huawei 19042026 15h'!$B:$B,'[5]Cells Huawei 19042026 15h'!$B:$B,"")</f>
        <v/>
      </c>
      <c r="BQ761" s="9" t="str">
        <f>_xlfn.XLOOKUP(B761,'[6]cells down 19042026 9H40'!$B:$B,'[6]cells down 19042026 9H40'!$B:$B,"")</f>
        <v/>
      </c>
      <c r="BR761" s="9" t="s">
        <v>2402</v>
      </c>
      <c r="BS761" s="9" t="s">
        <v>5537</v>
      </c>
      <c r="BT761" s="108"/>
    </row>
    <row r="762" spans="1:72" s="9" customFormat="1" x14ac:dyDescent="0.35">
      <c r="A762" s="19" t="s">
        <v>5446</v>
      </c>
      <c r="B762" s="26" t="s">
        <v>5447</v>
      </c>
      <c r="C762" s="3" t="str">
        <f>_xlfn.XLOOKUP(B762,'[1]daily break down'!$D:$D,'[1]daily break down'!$E:$E,"")</f>
        <v>CENTRE</v>
      </c>
      <c r="D762" s="19" t="s">
        <v>357</v>
      </c>
      <c r="E762" s="19" t="s">
        <v>987</v>
      </c>
      <c r="F762" s="19" t="s">
        <v>226</v>
      </c>
      <c r="G762" s="19" t="s">
        <v>489</v>
      </c>
      <c r="H762" s="34" t="str">
        <f>_xlfn.XLOOKUP(B762,[2]CALCULATION!$B:$B,[2]CALCULATION!$H:$H,"")</f>
        <v>ZTE</v>
      </c>
      <c r="I762" s="28">
        <v>0</v>
      </c>
      <c r="J762" s="28">
        <v>0</v>
      </c>
      <c r="K762" s="28">
        <v>0</v>
      </c>
      <c r="L762" s="28">
        <v>0.68887990000941646</v>
      </c>
      <c r="M762" s="28">
        <v>0</v>
      </c>
      <c r="N762" s="28">
        <v>0</v>
      </c>
      <c r="O762" s="28">
        <v>0</v>
      </c>
      <c r="P762" s="28">
        <v>0</v>
      </c>
      <c r="Q762" s="28">
        <v>0</v>
      </c>
      <c r="R762" s="28">
        <v>0</v>
      </c>
      <c r="S762" s="93">
        <v>0</v>
      </c>
      <c r="T762" s="93">
        <f>_xlfn.XLOOKUP(B762,'[3]Nur des jours'!$B:$B,'[3]Nur des jours'!$U:$U,"")</f>
        <v>0</v>
      </c>
      <c r="U762" s="93">
        <v>0</v>
      </c>
      <c r="V762" s="93">
        <v>0</v>
      </c>
      <c r="W762" s="93">
        <v>0</v>
      </c>
      <c r="X762" s="93">
        <v>0</v>
      </c>
      <c r="Y762" s="93">
        <v>0</v>
      </c>
      <c r="Z762" s="93">
        <v>0</v>
      </c>
      <c r="AA762" s="93">
        <v>0</v>
      </c>
      <c r="AB762" s="93">
        <v>0</v>
      </c>
      <c r="AC762" s="93">
        <f>_xlfn.XLOOKUP(B762,'[3]Nur des jours'!$B:$B,'[3]Nur des jours'!$N:$N,"")</f>
        <v>0</v>
      </c>
      <c r="AD762" s="93">
        <v>0</v>
      </c>
      <c r="AE762" s="93">
        <v>0.44393293439830167</v>
      </c>
      <c r="AF762" s="93">
        <v>1.9511575679231848E-2</v>
      </c>
      <c r="AG762" s="93"/>
      <c r="AH762" s="93">
        <v>0</v>
      </c>
      <c r="AI762" s="93">
        <v>0</v>
      </c>
      <c r="AJ762" s="93">
        <v>0</v>
      </c>
      <c r="AK762" s="93">
        <v>0</v>
      </c>
      <c r="AL762" s="93">
        <v>0</v>
      </c>
      <c r="AM762" s="49" t="s">
        <v>5559</v>
      </c>
      <c r="AN762" s="49"/>
      <c r="AO762" s="48" t="str" cm="1">
        <f t="array" ref="AO762">IFERROR(_xlfn.IFS(
AQ762="MPR ISSUE","PDH",
AQ762="BSS Hardware Issue","BSS",
AQ762="Sites strategiques, MLL, Pylone, etc.","ENVTECH",
AQ762="AKTIVCO DEFAUT GE &amp; POWER Cabinet","AKTIVCO",
AQ762="AKTIVCO Coupure ENEO &amp; Baisse de tension","AKTIVCO GRID ONLY",
AQ762="Coupure ENEO &amp; Baisse de tension","IHS GRID ONLY",
AQ762="Defaut GE &amp; POWER Cabinet","IHS",
AQ762="Sharing","Partners",
AQ762="Sites strategiques &amp; DataCenter","SST &amp; DC",
AQ762="Exclu","Exclu",
AQ762="SAT","SAT",
AQ762="SPARE-ISSUE","SPARE-ISSUE",
AQ762="Fiber CAmtel","TRANS_FO_CAMTEL",
AQ762="Fiber AOF","Fiber AOF",
AQ762="Projet OCM (HUAWEI)","TRAVAUX-HUAWEI",
AQ762="Projet OCM (NOKIA)","TRAVAUX-NOKIA",
AQ762="ACCESS-ISSUE","ACCESS-ISSUE",
AQ762="Projet OCM (ZTE, NOKIA, autres projets)","TRAVAUX OCM",
AQ762="No root CAuse","No root cause",
AQ762="ODU HS","PDH",
AQ762="IP &amp; VLAN","PDH",
AQ762="Warehouse HUAWEI","SPARE-ISSUE",
AQ762="SPARE-HS","SPARE-ISSUE",
AQ762="Power Telco","BSS",AQ762="no impacts","no impacts"
),"")</f>
        <v>No root cause</v>
      </c>
      <c r="AP762" s="48" t="str" cm="1">
        <f t="array" ref="AP762">IFERROR(_xlfn.IFS(
AQ762="MPR ISSUE","TX ISSUE",
AQ762="BSS Hardware Issue","RAN ISSUE",
AQ762="Sites strategiques, MLL, Pylone, etc.","ENVTECH",
AQ762="AKTIVCO DEFAUT GE &amp; POWER Cabinet","POWER ISSUE",
AQ762="AKTIVCO Coupure ENEO &amp; Baisse de tension","POWER ISSUE",
AQ762="Coupure ENEO &amp; Baisse de tension","POWER ISSUE",
AQ762="Defaut GE &amp; POWER Cabinet","POWER ISSUE",
AQ762="Sharing","POWER ISSUE",
AQ762="Sites strategiques &amp; DataCenter","POWER ISSUE",
AQ762="Exclu","Exclu",
AQ762="SAT","TX ISSUE",
AQ762="SPARE-ISSUE","SPARE-ISSUE",
AQ762="Fiber CAmtel","TX ISSUE",
AQ762="Fiber AOF","TX ISSUE",
AQ762="Projet OCM (HUAWEI)","TRAVAUX-HUAWEI",
AQ762="Projet OCM (NOKIA)","TRAVAUX -NOKIA",
AQ762="ACCESS-ISSUE","ACCESS-ISSUE",
AQ762="Projet OCM (ZTE, NOKIA, autres projets)","TRAVAUX OCM",
AQ762="No root CAuse","No root cause",
AQ762="ODU HS","TX ISSUE",
AQ762="IP &amp; VLAN","TX ISSUE",
AQ762="Warehouse HUAWEI","SPARE-ISSUE",
AQ762="SPARE-HS","SPARE-ISSUE",
AQ762="Power Telco","RAN ISSUE",AQ762="no impacts","no impacts"
),"")</f>
        <v>No root cause</v>
      </c>
      <c r="AQ762" s="67" t="s">
        <v>5344</v>
      </c>
      <c r="AR762" s="48" t="str" cm="1">
        <f t="array" ref="AR762">IFERROR(_xlfn.IFS(
AQ762="MPR ISSUE","ACTIVE",
AQ762="BSS Hardware Issue","ACTIVE",
AQ762="Sites strategiques, MLL, Pylone, etc.","PASSIVE",
AQ762="AKTIVCO DEFAUT GE &amp; POWER Cabinet","PASSIVE",
AQ762="AKTIVCO Coupure ENEO &amp; Baisse de tension","PASSIVE",
AQ762="Coupure ENEO &amp; Baisse de tension","PASSIVE",
AQ762="Defaut GE &amp; POWER Cabinet","PASSIVE",
AQ762="Sharing","PASSIVE",
AQ762="Sites strategiques &amp; DataCenter","PASSIVE",
AQ762="Exclu","Exclu",
AQ762="SAT","ACTIVE",
AQ762="SPARE-ISSUE","SPARE-ISSUE",
AQ762="Fiber CAmtel","ACTIVE",
AQ762="Fiber AOF","ACTIVE",
AQ762="Projet OCM (HUAWEI)","PLANNED WORKS",
AQ762="Projet OCM (NOKIA)","PLANNED WORKS",
AQ762="ACCESS-ISSUE","ACCESS-ISSUE",
AQ762="Projet OCM (ZTE, NOKIA, autres projets)","PLANNED WORKS",
AQ762="No root CAuse","No root cause",
AQ762="ODU HS","ACTIVE",
AQ762="IP &amp; VLAN","ACTIVE",
AQ762="Warehouse HUAWEI","SPARE-ISSUE",
AQ762="SPARE-HS","SPARE-ISSUE",
AQ762="Power Telco","ACTIVE", AQ762="no impacts","no impacts"
),"")</f>
        <v>No root cause</v>
      </c>
      <c r="AS762" s="92" t="s">
        <v>5537</v>
      </c>
      <c r="AT762" s="98" t="s">
        <v>5447</v>
      </c>
      <c r="AV762" s="17" t="s">
        <v>5537</v>
      </c>
      <c r="AW762" s="7" t="s">
        <v>5537</v>
      </c>
      <c r="AX762" s="6" t="s">
        <v>5537</v>
      </c>
      <c r="AY762" s="7"/>
      <c r="AZ762" s="3" t="s">
        <v>5537</v>
      </c>
      <c r="BA762" s="18" t="s">
        <v>5537</v>
      </c>
      <c r="BB762" s="18" t="s">
        <v>5537</v>
      </c>
      <c r="BC762" s="18" t="s">
        <v>5537</v>
      </c>
      <c r="BD762" s="18" t="s">
        <v>5537</v>
      </c>
      <c r="BE762" s="18" t="s">
        <v>5537</v>
      </c>
      <c r="BF762" s="18" t="s">
        <v>5537</v>
      </c>
      <c r="BG762" s="18" t="s">
        <v>5537</v>
      </c>
      <c r="BH762" s="18" t="s">
        <v>5537</v>
      </c>
      <c r="BI762" s="18" t="s">
        <v>5537</v>
      </c>
      <c r="BJ762" s="18" t="s">
        <v>5537</v>
      </c>
      <c r="BK762" s="18" t="s">
        <v>5537</v>
      </c>
      <c r="BL762" s="9" t="s">
        <v>5537</v>
      </c>
      <c r="BM762" s="14" t="s">
        <v>5537</v>
      </c>
      <c r="BN762" s="14" t="s">
        <v>5537</v>
      </c>
      <c r="BO762" s="14" t="str">
        <f>_xlfn.XLOOKUP(B762,'[4]cell downs 18042026 17h'!$B:$B,'[4]cell downs 18042026 17h'!$B:$B,"")</f>
        <v/>
      </c>
      <c r="BP762" s="14" t="str">
        <f>_xlfn.XLOOKUP(B762,'[5]Cells Huawei 19042026 15h'!$B:$B,'[5]Cells Huawei 19042026 15h'!$B:$B,"")</f>
        <v/>
      </c>
      <c r="BQ762" s="9" t="str">
        <f>_xlfn.XLOOKUP(B762,'[6]cells down 19042026 9H40'!$B:$B,'[6]cells down 19042026 9H40'!$B:$B,"")</f>
        <v/>
      </c>
      <c r="BR762" s="9" t="s">
        <v>5537</v>
      </c>
      <c r="BS762" s="9" t="s">
        <v>5537</v>
      </c>
      <c r="BT762" s="108"/>
    </row>
    <row r="763" spans="1:72" s="9" customFormat="1" x14ac:dyDescent="0.35">
      <c r="A763" s="2" t="s">
        <v>948</v>
      </c>
      <c r="B763" s="8" t="s">
        <v>949</v>
      </c>
      <c r="C763" s="3" t="str">
        <f>_xlfn.XLOOKUP(B763,'[1]daily break down'!$D:$D,'[1]daily break down'!$E:$E,"")</f>
        <v>NORD-OUEST</v>
      </c>
      <c r="D763" s="1" t="s">
        <v>11</v>
      </c>
      <c r="E763" s="1" t="s">
        <v>5512</v>
      </c>
      <c r="F763" s="3" t="s">
        <v>51</v>
      </c>
      <c r="G763" s="1" t="s">
        <v>948</v>
      </c>
      <c r="H763" s="33" t="str">
        <f>_xlfn.XLOOKUP(B763,[2]CALCULATION!$B:$B,[2]CALCULATION!$H:$H,"")</f>
        <v>NOKIA</v>
      </c>
      <c r="I763" s="28">
        <v>3.903784914452204E-2</v>
      </c>
      <c r="J763" s="28">
        <v>4.5466501567058712E-2</v>
      </c>
      <c r="K763" s="28">
        <v>3.8189852009088265</v>
      </c>
      <c r="L763" s="28">
        <v>6.4259497192126896E-2</v>
      </c>
      <c r="M763" s="28">
        <v>4.6319183349329461E-2</v>
      </c>
      <c r="N763" s="28">
        <v>3.9124017639993687E-2</v>
      </c>
      <c r="O763" s="28">
        <v>2.3273815775929102E-2</v>
      </c>
      <c r="P763" s="28">
        <v>6.9411641445969577E-2</v>
      </c>
      <c r="Q763" s="28">
        <v>2.4887993512840684E-2</v>
      </c>
      <c r="R763" s="28">
        <v>0</v>
      </c>
      <c r="S763" s="93">
        <v>8.8905010320567343E-2</v>
      </c>
      <c r="T763" s="93">
        <f>_xlfn.XLOOKUP(B763,'[3]Nur des jours'!$B:$B,'[3]Nur des jours'!$U:$U,"")</f>
        <v>7.0024619542109336</v>
      </c>
      <c r="U763" s="93">
        <v>0</v>
      </c>
      <c r="V763" s="93">
        <v>6.9201173976195172</v>
      </c>
      <c r="W763" s="93">
        <v>7.0024619542109336</v>
      </c>
      <c r="X763" s="93">
        <v>4.9331826625917077E-2</v>
      </c>
      <c r="Y763" s="93">
        <v>6.4687829057194862E-2</v>
      </c>
      <c r="Z763" s="93">
        <v>0.12976802983737265</v>
      </c>
      <c r="AA763" s="93">
        <v>0</v>
      </c>
      <c r="AB763" s="93">
        <v>7.8010632560289769E-2</v>
      </c>
      <c r="AC763" s="93">
        <f>_xlfn.XLOOKUP(B763,'[3]Nur des jours'!$B:$B,'[3]Nur des jours'!$N:$N,"")</f>
        <v>0.64393550264957922</v>
      </c>
      <c r="AD763" s="93">
        <v>0.64393550264957922</v>
      </c>
      <c r="AE763" s="93">
        <v>1.0291018539920611</v>
      </c>
      <c r="AF763" s="93">
        <v>1.920837934783547E-2</v>
      </c>
      <c r="AG763" s="93"/>
      <c r="AH763" s="93">
        <v>0</v>
      </c>
      <c r="AI763" s="93">
        <v>0</v>
      </c>
      <c r="AJ763" s="93">
        <v>0</v>
      </c>
      <c r="AK763" s="93">
        <v>0</v>
      </c>
      <c r="AL763" s="93">
        <v>0</v>
      </c>
      <c r="AM763" s="49" t="s">
        <v>5601</v>
      </c>
      <c r="AN763" s="49"/>
      <c r="AO763" s="48" t="str" cm="1">
        <f t="array" ref="AO763">IFERROR(_xlfn.IFS(
AQ763="MPR ISSUE","PDH",
AQ763="BSS Hardware Issue","BSS",
AQ763="Sites strategiques, MLL, Pylone, etc.","ENVTECH",
AQ763="AKTIVCO DEFAUT GE &amp; POWER Cabinet","AKTIVCO",
AQ763="AKTIVCO Coupure ENEO &amp; Baisse de tension","AKTIVCO GRID ONLY",
AQ763="Coupure ENEO &amp; Baisse de tension","IHS GRID ONLY",
AQ763="Defaut GE &amp; POWER Cabinet","IHS",
AQ763="Sharing","Partners",
AQ763="Sites strategiques &amp; DataCenter","SST &amp; DC",
AQ763="Exclu","Exclu",
AQ763="SAT","SAT",
AQ763="SPARE-ISSUE","SPARE-ISSUE",
AQ763="Fiber CAmtel","TRANS_FO_CAMTEL",
AQ763="Fiber AOF","Fiber AOF",
AQ763="Projet OCM (HUAWEI)","TRAVAUX-HUAWEI",
AQ763="Projet OCM (NOKIA)","TRAVAUX-NOKIA",
AQ763="ACCESS-ISSUE","ACCESS-ISSUE",
AQ763="Projet OCM (ZTE, NOKIA, autres projets)","TRAVAUX OCM",
AQ763="No root CAuse","No root cause",
AQ763="ODU HS","PDH",
AQ763="IP &amp; VLAN","PDH",
AQ763="Warehouse HUAWEI","SPARE-ISSUE",
AQ763="SPARE-HS","SPARE-ISSUE",
AQ763="Power Telco","BSS",AQ763="no impacts","no impacts"
),"")</f>
        <v>No root cause</v>
      </c>
      <c r="AP763" s="48" t="str" cm="1">
        <f t="array" ref="AP763">IFERROR(_xlfn.IFS(
AQ763="MPR ISSUE","TX ISSUE",
AQ763="BSS Hardware Issue","RAN ISSUE",
AQ763="Sites strategiques, MLL, Pylone, etc.","ENVTECH",
AQ763="AKTIVCO DEFAUT GE &amp; POWER Cabinet","POWER ISSUE",
AQ763="AKTIVCO Coupure ENEO &amp; Baisse de tension","POWER ISSUE",
AQ763="Coupure ENEO &amp; Baisse de tension","POWER ISSUE",
AQ763="Defaut GE &amp; POWER Cabinet","POWER ISSUE",
AQ763="Sharing","POWER ISSUE",
AQ763="Sites strategiques &amp; DataCenter","POWER ISSUE",
AQ763="Exclu","Exclu",
AQ763="SAT","TX ISSUE",
AQ763="SPARE-ISSUE","SPARE-ISSUE",
AQ763="Fiber CAmtel","TX ISSUE",
AQ763="Fiber AOF","TX ISSUE",
AQ763="Projet OCM (HUAWEI)","TRAVAUX-HUAWEI",
AQ763="Projet OCM (NOKIA)","TRAVAUX -NOKIA",
AQ763="ACCESS-ISSUE","ACCESS-ISSUE",
AQ763="Projet OCM (ZTE, NOKIA, autres projets)","TRAVAUX OCM",
AQ763="No root CAuse","No root cause",
AQ763="ODU HS","TX ISSUE",
AQ763="IP &amp; VLAN","TX ISSUE",
AQ763="Warehouse HUAWEI","SPARE-ISSUE",
AQ763="SPARE-HS","SPARE-ISSUE",
AQ763="Power Telco","RAN ISSUE",AQ763="no impacts","no impacts"
),"")</f>
        <v>No root cause</v>
      </c>
      <c r="AQ763" s="67" t="s">
        <v>5344</v>
      </c>
      <c r="AR763" s="48" t="str" cm="1">
        <f t="array" ref="AR763">IFERROR(_xlfn.IFS(
AQ763="MPR ISSUE","ACTIVE",
AQ763="BSS Hardware Issue","ACTIVE",
AQ763="Sites strategiques, MLL, Pylone, etc.","PASSIVE",
AQ763="AKTIVCO DEFAUT GE &amp; POWER Cabinet","PASSIVE",
AQ763="AKTIVCO Coupure ENEO &amp; Baisse de tension","PASSIVE",
AQ763="Coupure ENEO &amp; Baisse de tension","PASSIVE",
AQ763="Defaut GE &amp; POWER Cabinet","PASSIVE",
AQ763="Sharing","PASSIVE",
AQ763="Sites strategiques &amp; DataCenter","PASSIVE",
AQ763="Exclu","Exclu",
AQ763="SAT","ACTIVE",
AQ763="SPARE-ISSUE","SPARE-ISSUE",
AQ763="Fiber CAmtel","ACTIVE",
AQ763="Fiber AOF","ACTIVE",
AQ763="Projet OCM (HUAWEI)","PLANNED WORKS",
AQ763="Projet OCM (NOKIA)","PLANNED WORKS",
AQ763="ACCESS-ISSUE","ACCESS-ISSUE",
AQ763="Projet OCM (ZTE, NOKIA, autres projets)","PLANNED WORKS",
AQ763="No root CAuse","No root cause",
AQ763="ODU HS","ACTIVE",
AQ763="IP &amp; VLAN","ACTIVE",
AQ763="Warehouse HUAWEI","SPARE-ISSUE",
AQ763="SPARE-HS","SPARE-ISSUE",
AQ763="Power Telco","ACTIVE", AQ763="no impacts","no impacts"
),"")</f>
        <v>No root cause</v>
      </c>
      <c r="AS763" s="92" t="s">
        <v>5537</v>
      </c>
      <c r="AT763" s="98" t="s">
        <v>949</v>
      </c>
      <c r="AV763" s="17" t="s">
        <v>5537</v>
      </c>
      <c r="AW763" s="7" t="s">
        <v>5537</v>
      </c>
      <c r="AX763" s="6" t="s">
        <v>5537</v>
      </c>
      <c r="AY763" s="7"/>
      <c r="AZ763" s="3" t="s">
        <v>5537</v>
      </c>
      <c r="BA763" s="18" t="s">
        <v>5537</v>
      </c>
      <c r="BB763" s="18" t="s">
        <v>5537</v>
      </c>
      <c r="BC763" s="18" t="s">
        <v>5537</v>
      </c>
      <c r="BD763" s="18" t="s">
        <v>5537</v>
      </c>
      <c r="BE763" s="18" t="s">
        <v>5537</v>
      </c>
      <c r="BF763" s="18" t="s">
        <v>5537</v>
      </c>
      <c r="BG763" s="18" t="s">
        <v>5537</v>
      </c>
      <c r="BH763" s="18" t="s">
        <v>5537</v>
      </c>
      <c r="BI763" s="18" t="s">
        <v>5537</v>
      </c>
      <c r="BJ763" s="18" t="s">
        <v>5537</v>
      </c>
      <c r="BK763" s="18" t="s">
        <v>5537</v>
      </c>
      <c r="BL763" s="9" t="s">
        <v>5537</v>
      </c>
      <c r="BM763" s="14" t="s">
        <v>5537</v>
      </c>
      <c r="BN763" s="14" t="s">
        <v>5537</v>
      </c>
      <c r="BO763" s="14" t="str">
        <f>_xlfn.XLOOKUP(B763,'[4]cell downs 18042026 17h'!$B:$B,'[4]cell downs 18042026 17h'!$B:$B,"")</f>
        <v/>
      </c>
      <c r="BP763" s="14" t="str">
        <f>_xlfn.XLOOKUP(B763,'[5]Cells Huawei 19042026 15h'!$B:$B,'[5]Cells Huawei 19042026 15h'!$B:$B,"")</f>
        <v/>
      </c>
      <c r="BQ763" s="9" t="str">
        <f>_xlfn.XLOOKUP(B763,'[6]cells down 19042026 9H40'!$B:$B,'[6]cells down 19042026 9H40'!$B:$B,"")</f>
        <v/>
      </c>
      <c r="BR763" s="9" t="s">
        <v>949</v>
      </c>
      <c r="BS763" s="9" t="s">
        <v>12</v>
      </c>
      <c r="BT763" s="108"/>
    </row>
    <row r="764" spans="1:72" s="9" customFormat="1" x14ac:dyDescent="0.35">
      <c r="A764" s="1" t="s">
        <v>3067</v>
      </c>
      <c r="B764" s="1" t="s">
        <v>3068</v>
      </c>
      <c r="C764" s="3" t="str">
        <f>_xlfn.XLOOKUP(B764,'[1]daily break down'!$D:$D,'[1]daily break down'!$E:$E,"")</f>
        <v>EXTREME-NORD</v>
      </c>
      <c r="D764" s="1" t="s">
        <v>11</v>
      </c>
      <c r="E764" s="1" t="s">
        <v>154</v>
      </c>
      <c r="F764" s="3" t="s">
        <v>23</v>
      </c>
      <c r="G764" s="1" t="s">
        <v>3069</v>
      </c>
      <c r="H764" s="33" t="str">
        <f>_xlfn.XLOOKUP(B764,[2]CALCULATION!$B:$B,[2]CALCULATION!$H:$H,"")</f>
        <v>NOKIA</v>
      </c>
      <c r="I764" s="28">
        <v>0</v>
      </c>
      <c r="J764" s="28">
        <v>0.35019604248022884</v>
      </c>
      <c r="K764" s="28">
        <v>0.37284867828159707</v>
      </c>
      <c r="L764" s="28">
        <v>2.6259743413051099E-2</v>
      </c>
      <c r="M764" s="28">
        <v>2.4203692074391877E-2</v>
      </c>
      <c r="N764" s="28">
        <v>0</v>
      </c>
      <c r="O764" s="28">
        <v>0.24411100762063639</v>
      </c>
      <c r="P764" s="28">
        <v>7.5027838323003145E-3</v>
      </c>
      <c r="Q764" s="28">
        <v>2.4726722678085889E-2</v>
      </c>
      <c r="R764" s="28">
        <v>0</v>
      </c>
      <c r="S764" s="93">
        <v>0</v>
      </c>
      <c r="T764" s="93">
        <f>_xlfn.XLOOKUP(B764,'[3]Nur des jours'!$B:$B,'[3]Nur des jours'!$U:$U,"")</f>
        <v>0.65570665433906061</v>
      </c>
      <c r="U764" s="93">
        <v>0.44315120563329574</v>
      </c>
      <c r="V764" s="93">
        <v>0.87481059146826923</v>
      </c>
      <c r="W764" s="93">
        <v>0.65570665433906061</v>
      </c>
      <c r="X764" s="93">
        <v>0</v>
      </c>
      <c r="Y764" s="93">
        <v>0</v>
      </c>
      <c r="Z764" s="93">
        <v>0</v>
      </c>
      <c r="AA764" s="93">
        <v>0</v>
      </c>
      <c r="AB764" s="93">
        <v>0.10207015321045679</v>
      </c>
      <c r="AC764" s="93">
        <f>_xlfn.XLOOKUP(B764,'[3]Nur des jours'!$B:$B,'[3]Nur des jours'!$N:$N,"")</f>
        <v>0</v>
      </c>
      <c r="AD764" s="93">
        <v>0</v>
      </c>
      <c r="AE764" s="93">
        <v>0</v>
      </c>
      <c r="AF764" s="93">
        <v>1.9119203956248412E-2</v>
      </c>
      <c r="AG764" s="93"/>
      <c r="AH764" s="93">
        <v>0</v>
      </c>
      <c r="AI764" s="93">
        <v>0</v>
      </c>
      <c r="AJ764" s="93">
        <v>0</v>
      </c>
      <c r="AK764" s="93">
        <v>0</v>
      </c>
      <c r="AL764" s="93">
        <v>0</v>
      </c>
      <c r="AM764" s="49" t="s">
        <v>5559</v>
      </c>
      <c r="AN764" s="49"/>
      <c r="AO764" s="48" t="str" cm="1">
        <f t="array" ref="AO764">IFERROR(_xlfn.IFS(
AQ764="MPR ISSUE","PDH",
AQ764="BSS Hardware Issue","BSS",
AQ764="Sites strategiques, MLL, Pylone, etc.","ENVTECH",
AQ764="AKTIVCO DEFAUT GE &amp; POWER Cabinet","AKTIVCO",
AQ764="AKTIVCO Coupure ENEO &amp; Baisse de tension","AKTIVCO GRID ONLY",
AQ764="Coupure ENEO &amp; Baisse de tension","IHS GRID ONLY",
AQ764="Defaut GE &amp; POWER Cabinet","IHS",
AQ764="Sharing","Partners",
AQ764="Sites strategiques &amp; DataCenter","SST &amp; DC",
AQ764="Exclu","Exclu",
AQ764="SAT","SAT",
AQ764="SPARE-ISSUE","SPARE-ISSUE",
AQ764="Fiber CAmtel","TRANS_FO_CAMTEL",
AQ764="Fiber AOF","Fiber AOF",
AQ764="Projet OCM (HUAWEI)","TRAVAUX-HUAWEI",
AQ764="Projet OCM (NOKIA)","TRAVAUX-NOKIA",
AQ764="ACCESS-ISSUE","ACCESS-ISSUE",
AQ764="Projet OCM (ZTE, NOKIA, autres projets)","TRAVAUX OCM",
AQ764="No root CAuse","No root cause",
AQ764="ODU HS","PDH",
AQ764="IP &amp; VLAN","PDH",
AQ764="Warehouse HUAWEI","SPARE-ISSUE",
AQ764="SPARE-HS","SPARE-ISSUE",
AQ764="Power Telco","BSS",AQ764="no impacts","no impacts"
),"")</f>
        <v>IHS</v>
      </c>
      <c r="AP764" s="48" t="str" cm="1">
        <f t="array" ref="AP764">IFERROR(_xlfn.IFS(
AQ764="MPR ISSUE","TX ISSUE",
AQ764="BSS Hardware Issue","RAN ISSUE",
AQ764="Sites strategiques, MLL, Pylone, etc.","ENVTECH",
AQ764="AKTIVCO DEFAUT GE &amp; POWER Cabinet","POWER ISSUE",
AQ764="AKTIVCO Coupure ENEO &amp; Baisse de tension","POWER ISSUE",
AQ764="Coupure ENEO &amp; Baisse de tension","POWER ISSUE",
AQ764="Defaut GE &amp; POWER Cabinet","POWER ISSUE",
AQ764="Sharing","POWER ISSUE",
AQ764="Sites strategiques &amp; DataCenter","POWER ISSUE",
AQ764="Exclu","Exclu",
AQ764="SAT","TX ISSUE",
AQ764="SPARE-ISSUE","SPARE-ISSUE",
AQ764="Fiber CAmtel","TX ISSUE",
AQ764="Fiber AOF","TX ISSUE",
AQ764="Projet OCM (HUAWEI)","TRAVAUX-HUAWEI",
AQ764="Projet OCM (NOKIA)","TRAVAUX -NOKIA",
AQ764="ACCESS-ISSUE","ACCESS-ISSUE",
AQ764="Projet OCM (ZTE, NOKIA, autres projets)","TRAVAUX OCM",
AQ764="No root CAuse","No root cause",
AQ764="ODU HS","TX ISSUE",
AQ764="IP &amp; VLAN","TX ISSUE",
AQ764="Warehouse HUAWEI","SPARE-ISSUE",
AQ764="SPARE-HS","SPARE-ISSUE",
AQ764="Power Telco","RAN ISSUE",AQ764="no impacts","no impacts"
),"")</f>
        <v>POWER ISSUE</v>
      </c>
      <c r="AQ764" s="67" t="s">
        <v>5330</v>
      </c>
      <c r="AR764" s="48" t="str" cm="1">
        <f t="array" ref="AR764">IFERROR(_xlfn.IFS(
AQ764="MPR ISSUE","ACTIVE",
AQ764="BSS Hardware Issue","ACTIVE",
AQ764="Sites strategiques, MLL, Pylone, etc.","PASSIVE",
AQ764="AKTIVCO DEFAUT GE &amp; POWER Cabinet","PASSIVE",
AQ764="AKTIVCO Coupure ENEO &amp; Baisse de tension","PASSIVE",
AQ764="Coupure ENEO &amp; Baisse de tension","PASSIVE",
AQ764="Defaut GE &amp; POWER Cabinet","PASSIVE",
AQ764="Sharing","PASSIVE",
AQ764="Sites strategiques &amp; DataCenter","PASSIVE",
AQ764="Exclu","Exclu",
AQ764="SAT","ACTIVE",
AQ764="SPARE-ISSUE","SPARE-ISSUE",
AQ764="Fiber CAmtel","ACTIVE",
AQ764="Fiber AOF","ACTIVE",
AQ764="Projet OCM (HUAWEI)","PLANNED WORKS",
AQ764="Projet OCM (NOKIA)","PLANNED WORKS",
AQ764="ACCESS-ISSUE","ACCESS-ISSUE",
AQ764="Projet OCM (ZTE, NOKIA, autres projets)","PLANNED WORKS",
AQ764="No root CAuse","No root cause",
AQ764="ODU HS","ACTIVE",
AQ764="IP &amp; VLAN","ACTIVE",
AQ764="Warehouse HUAWEI","SPARE-ISSUE",
AQ764="SPARE-HS","SPARE-ISSUE",
AQ764="Power Telco","ACTIVE", AQ764="no impacts","no impacts"
),"")</f>
        <v>PASSIVE</v>
      </c>
      <c r="AS764" s="92" t="s">
        <v>5749</v>
      </c>
      <c r="AT764" s="98" t="s">
        <v>3068</v>
      </c>
      <c r="AV764" s="17" t="s">
        <v>5537</v>
      </c>
      <c r="AW764" s="7" t="s">
        <v>5537</v>
      </c>
      <c r="AX764" s="6" t="s">
        <v>5537</v>
      </c>
      <c r="AY764" s="7"/>
      <c r="AZ764" s="3" t="s">
        <v>5537</v>
      </c>
      <c r="BA764" s="18" t="s">
        <v>5537</v>
      </c>
      <c r="BB764" s="18" t="s">
        <v>5537</v>
      </c>
      <c r="BC764" s="18" t="s">
        <v>5537</v>
      </c>
      <c r="BD764" s="18" t="s">
        <v>5537</v>
      </c>
      <c r="BE764" s="18" t="s">
        <v>5537</v>
      </c>
      <c r="BF764" s="18" t="s">
        <v>5537</v>
      </c>
      <c r="BG764" s="18" t="s">
        <v>5537</v>
      </c>
      <c r="BH764" s="18" t="s">
        <v>5537</v>
      </c>
      <c r="BI764" s="18" t="s">
        <v>5537</v>
      </c>
      <c r="BJ764" s="18" t="s">
        <v>5537</v>
      </c>
      <c r="BK764" s="18" t="s">
        <v>5537</v>
      </c>
      <c r="BL764" s="9" t="s">
        <v>5749</v>
      </c>
      <c r="BM764" s="14" t="s">
        <v>5537</v>
      </c>
      <c r="BN764" s="14" t="s">
        <v>5537</v>
      </c>
      <c r="BO764" s="14" t="str">
        <f>_xlfn.XLOOKUP(B764,'[4]cell downs 18042026 17h'!$B:$B,'[4]cell downs 18042026 17h'!$B:$B,"")</f>
        <v/>
      </c>
      <c r="BP764" s="14" t="str">
        <f>_xlfn.XLOOKUP(B764,'[5]Cells Huawei 19042026 15h'!$B:$B,'[5]Cells Huawei 19042026 15h'!$B:$B,"")</f>
        <v/>
      </c>
      <c r="BQ764" s="9" t="str">
        <f>_xlfn.XLOOKUP(B764,'[6]cells down 19042026 9H40'!$B:$B,'[6]cells down 19042026 9H40'!$B:$B,"")</f>
        <v/>
      </c>
      <c r="BR764" s="9" t="s">
        <v>3068</v>
      </c>
      <c r="BS764" s="9" t="s">
        <v>318</v>
      </c>
      <c r="BT764" s="108"/>
    </row>
    <row r="765" spans="1:72" s="9" customFormat="1" x14ac:dyDescent="0.35">
      <c r="A765" s="1" t="s">
        <v>4907</v>
      </c>
      <c r="B765" s="8" t="s">
        <v>4908</v>
      </c>
      <c r="C765" s="3" t="str">
        <f>_xlfn.XLOOKUP(B765,'[1]daily break down'!$D:$D,'[1]daily break down'!$E:$E,"")</f>
        <v>Douala</v>
      </c>
      <c r="D765" s="1" t="s">
        <v>11</v>
      </c>
      <c r="E765" s="1" t="s">
        <v>12</v>
      </c>
      <c r="F765" s="3" t="s">
        <v>31</v>
      </c>
      <c r="G765" s="1" t="s">
        <v>32</v>
      </c>
      <c r="H765" s="34" t="str">
        <f>_xlfn.XLOOKUP(B765,[2]CALCULATION!$B:$B,[2]CALCULATION!$H:$H,"")</f>
        <v>ZTE</v>
      </c>
      <c r="I765" s="28">
        <v>0</v>
      </c>
      <c r="J765" s="28">
        <v>0</v>
      </c>
      <c r="K765" s="28">
        <v>0</v>
      </c>
      <c r="L765" s="28">
        <v>0</v>
      </c>
      <c r="M765" s="28">
        <v>0</v>
      </c>
      <c r="N765" s="28">
        <v>0</v>
      </c>
      <c r="O765" s="28">
        <v>0</v>
      </c>
      <c r="P765" s="28">
        <v>0</v>
      </c>
      <c r="Q765" s="28">
        <v>0</v>
      </c>
      <c r="R765" s="28">
        <v>0</v>
      </c>
      <c r="S765" s="93">
        <v>0</v>
      </c>
      <c r="T765" s="93">
        <f>_xlfn.XLOOKUP(B765,'[3]Nur des jours'!$B:$B,'[3]Nur des jours'!$U:$U,"")</f>
        <v>0</v>
      </c>
      <c r="U765" s="93">
        <v>0</v>
      </c>
      <c r="V765" s="93">
        <v>0</v>
      </c>
      <c r="W765" s="93">
        <v>0</v>
      </c>
      <c r="X765" s="93">
        <v>0</v>
      </c>
      <c r="Y765" s="93">
        <v>0</v>
      </c>
      <c r="Z765" s="93">
        <v>0</v>
      </c>
      <c r="AA765" s="93">
        <v>0</v>
      </c>
      <c r="AB765" s="93">
        <v>0</v>
      </c>
      <c r="AC765" s="93"/>
      <c r="AD765" s="93">
        <v>0</v>
      </c>
      <c r="AE765" s="93">
        <v>0</v>
      </c>
      <c r="AF765" s="93">
        <v>1.8887347938122481E-2</v>
      </c>
      <c r="AG765" s="93"/>
      <c r="AH765" s="93">
        <v>0</v>
      </c>
      <c r="AI765" s="93">
        <v>0</v>
      </c>
      <c r="AJ765" s="93">
        <v>0</v>
      </c>
      <c r="AK765" s="93">
        <v>0</v>
      </c>
      <c r="AL765" s="93">
        <v>0</v>
      </c>
      <c r="AM765" s="49" t="s">
        <v>5559</v>
      </c>
      <c r="AN765" s="49"/>
      <c r="AO765" s="48" t="str" cm="1">
        <f t="array" ref="AO765">IFERROR(_xlfn.IFS(
AQ765="MPR ISSUE","PDH",
AQ765="BSS Hardware Issue","BSS",
AQ765="Sites strategiques, MLL, Pylone, etc.","ENVTECH",
AQ765="AKTIVCO DEFAUT GE &amp; POWER Cabinet","AKTIVCO",
AQ765="AKTIVCO Coupure ENEO &amp; Baisse de tension","AKTIVCO GRID ONLY",
AQ765="Coupure ENEO &amp; Baisse de tension","IHS GRID ONLY",
AQ765="Defaut GE &amp; POWER Cabinet","IHS",
AQ765="Sharing","Partners",
AQ765="Sites strategiques &amp; DataCenter","SST &amp; DC",
AQ765="Exclu","Exclu",
AQ765="SAT","SAT",
AQ765="SPARE-ISSUE","SPARE-ISSUE",
AQ765="Fiber CAmtel","TRANS_FO_CAMTEL",
AQ765="Fiber AOF","Fiber AOF",
AQ765="Projet OCM (HUAWEI)","TRAVAUX-HUAWEI",
AQ765="Projet OCM (NOKIA)","TRAVAUX-NOKIA",
AQ765="ACCESS-ISSUE","ACCESS-ISSUE",
AQ765="Projet OCM (ZTE, NOKIA, autres projets)","TRAVAUX OCM",
AQ765="No root CAuse","No root cause",
AQ765="ODU HS","PDH",
AQ765="IP &amp; VLAN","PDH",
AQ765="Warehouse HUAWEI","SPARE-ISSUE",
AQ765="SPARE-HS","SPARE-ISSUE",
AQ765="Power Telco","BSS",AQ765="no impacts","no impacts"
),"")</f>
        <v>No root cause</v>
      </c>
      <c r="AP765" s="48" t="str" cm="1">
        <f t="array" ref="AP765">IFERROR(_xlfn.IFS(
AQ765="MPR ISSUE","TX ISSUE",
AQ765="BSS Hardware Issue","RAN ISSUE",
AQ765="Sites strategiques, MLL, Pylone, etc.","ENVTECH",
AQ765="AKTIVCO DEFAUT GE &amp; POWER Cabinet","POWER ISSUE",
AQ765="AKTIVCO Coupure ENEO &amp; Baisse de tension","POWER ISSUE",
AQ765="Coupure ENEO &amp; Baisse de tension","POWER ISSUE",
AQ765="Defaut GE &amp; POWER Cabinet","POWER ISSUE",
AQ765="Sharing","POWER ISSUE",
AQ765="Sites strategiques &amp; DataCenter","POWER ISSUE",
AQ765="Exclu","Exclu",
AQ765="SAT","TX ISSUE",
AQ765="SPARE-ISSUE","SPARE-ISSUE",
AQ765="Fiber CAmtel","TX ISSUE",
AQ765="Fiber AOF","TX ISSUE",
AQ765="Projet OCM (HUAWEI)","TRAVAUX-HUAWEI",
AQ765="Projet OCM (NOKIA)","TRAVAUX -NOKIA",
AQ765="ACCESS-ISSUE","ACCESS-ISSUE",
AQ765="Projet OCM (ZTE, NOKIA, autres projets)","TRAVAUX OCM",
AQ765="No root CAuse","No root cause",
AQ765="ODU HS","TX ISSUE",
AQ765="IP &amp; VLAN","TX ISSUE",
AQ765="Warehouse HUAWEI","SPARE-ISSUE",
AQ765="SPARE-HS","SPARE-ISSUE",
AQ765="Power Telco","RAN ISSUE",AQ765="no impacts","no impacts"
),"")</f>
        <v>No root cause</v>
      </c>
      <c r="AQ765" s="126" t="s">
        <v>5344</v>
      </c>
      <c r="AR765" s="48" t="str" cm="1">
        <f t="array" ref="AR765">IFERROR(_xlfn.IFS(
AQ765="MPR ISSUE","ACTIVE",
AQ765="BSS Hardware Issue","ACTIVE",
AQ765="Sites strategiques, MLL, Pylone, etc.","PASSIVE",
AQ765="AKTIVCO DEFAUT GE &amp; POWER Cabinet","PASSIVE",
AQ765="AKTIVCO Coupure ENEO &amp; Baisse de tension","PASSIVE",
AQ765="Coupure ENEO &amp; Baisse de tension","PASSIVE",
AQ765="Defaut GE &amp; POWER Cabinet","PASSIVE",
AQ765="Sharing","PASSIVE",
AQ765="Sites strategiques &amp; DataCenter","PASSIVE",
AQ765="Exclu","Exclu",
AQ765="SAT","ACTIVE",
AQ765="SPARE-ISSUE","SPARE-ISSUE",
AQ765="Fiber CAmtel","ACTIVE",
AQ765="Fiber AOF","ACTIVE",
AQ765="Projet OCM (HUAWEI)","PLANNED WORKS",
AQ765="Projet OCM (NOKIA)","PLANNED WORKS",
AQ765="ACCESS-ISSUE","ACCESS-ISSUE",
AQ765="Projet OCM (ZTE, NOKIA, autres projets)","PLANNED WORKS",
AQ765="No root CAuse","No root cause",
AQ765="ODU HS","ACTIVE",
AQ765="IP &amp; VLAN","ACTIVE",
AQ765="Warehouse HUAWEI","SPARE-ISSUE",
AQ765="SPARE-HS","SPARE-ISSUE",
AQ765="Power Telco","ACTIVE", AQ765="no impacts","no impacts"
),"")</f>
        <v>No root cause</v>
      </c>
      <c r="AS765" s="92" t="s">
        <v>5537</v>
      </c>
      <c r="AT765" s="98" t="s">
        <v>4908</v>
      </c>
      <c r="AV765" s="17" t="s">
        <v>5537</v>
      </c>
      <c r="AW765" s="7" t="s">
        <v>5537</v>
      </c>
      <c r="AX765" s="6" t="s">
        <v>5537</v>
      </c>
      <c r="AY765" s="7"/>
      <c r="AZ765" s="3" t="s">
        <v>5537</v>
      </c>
      <c r="BA765" s="18" t="s">
        <v>5537</v>
      </c>
      <c r="BB765" s="18" t="s">
        <v>5537</v>
      </c>
      <c r="BC765" s="18" t="s">
        <v>5537</v>
      </c>
      <c r="BD765" s="18" t="s">
        <v>5537</v>
      </c>
      <c r="BE765" s="18" t="s">
        <v>5537</v>
      </c>
      <c r="BF765" s="18" t="s">
        <v>5537</v>
      </c>
      <c r="BG765" s="18" t="s">
        <v>5537</v>
      </c>
      <c r="BH765" s="18" t="s">
        <v>5537</v>
      </c>
      <c r="BI765" s="18" t="s">
        <v>5537</v>
      </c>
      <c r="BJ765" s="18" t="s">
        <v>5537</v>
      </c>
      <c r="BK765" s="18" t="s">
        <v>5537</v>
      </c>
      <c r="BL765" s="9" t="s">
        <v>5537</v>
      </c>
      <c r="BM765" s="14" t="s">
        <v>5537</v>
      </c>
      <c r="BN765" s="14" t="s">
        <v>5537</v>
      </c>
      <c r="BO765" s="14" t="str">
        <f>_xlfn.XLOOKUP(B765,'[4]cell downs 18042026 17h'!$B:$B,'[4]cell downs 18042026 17h'!$B:$B,"")</f>
        <v/>
      </c>
      <c r="BP765" s="14" t="str">
        <f>_xlfn.XLOOKUP(B765,'[5]Cells Huawei 19042026 15h'!$B:$B,'[5]Cells Huawei 19042026 15h'!$B:$B,"")</f>
        <v/>
      </c>
      <c r="BQ765" s="9" t="str">
        <f>_xlfn.XLOOKUP(B765,'[6]cells down 19042026 9H40'!$B:$B,'[6]cells down 19042026 9H40'!$B:$B,"")</f>
        <v/>
      </c>
      <c r="BR765" s="9" t="s">
        <v>4908</v>
      </c>
      <c r="BS765" s="9" t="s">
        <v>5537</v>
      </c>
      <c r="BT765" s="108"/>
    </row>
    <row r="766" spans="1:72" s="9" customFormat="1" x14ac:dyDescent="0.35">
      <c r="A766" s="1" t="s">
        <v>3301</v>
      </c>
      <c r="B766" s="8" t="s">
        <v>3302</v>
      </c>
      <c r="C766" s="3" t="str">
        <f>_xlfn.XLOOKUP(B766,'[1]daily break down'!$D:$D,'[1]daily break down'!$E:$E,"")</f>
        <v>Yaounde</v>
      </c>
      <c r="D766" s="1" t="s">
        <v>11</v>
      </c>
      <c r="E766" s="1" t="s">
        <v>12</v>
      </c>
      <c r="F766" s="3" t="s">
        <v>37</v>
      </c>
      <c r="G766" s="1" t="s">
        <v>38</v>
      </c>
      <c r="H766" s="34" t="str">
        <f>_xlfn.XLOOKUP(B766,[2]CALCULATION!$B:$B,[2]CALCULATION!$H:$H,"")</f>
        <v>ZTE</v>
      </c>
      <c r="I766" s="28">
        <v>0</v>
      </c>
      <c r="J766" s="28">
        <v>0</v>
      </c>
      <c r="K766" s="28">
        <v>5.2345954861557201E-2</v>
      </c>
      <c r="L766" s="28">
        <v>0</v>
      </c>
      <c r="M766" s="28">
        <v>0</v>
      </c>
      <c r="N766" s="28">
        <v>0</v>
      </c>
      <c r="O766" s="28">
        <v>0</v>
      </c>
      <c r="P766" s="28">
        <v>7.7031130059098318</v>
      </c>
      <c r="Q766" s="28">
        <v>26.153126988611234</v>
      </c>
      <c r="R766" s="28">
        <v>0</v>
      </c>
      <c r="S766" s="93">
        <v>0.31632294903733421</v>
      </c>
      <c r="T766" s="93">
        <f>_xlfn.XLOOKUP(B766,'[3]Nur des jours'!$B:$B,'[3]Nur des jours'!$U:$U,"")</f>
        <v>0</v>
      </c>
      <c r="U766" s="93">
        <v>0.23157065687306846</v>
      </c>
      <c r="V766" s="93">
        <v>0</v>
      </c>
      <c r="W766" s="93">
        <v>0</v>
      </c>
      <c r="X766" s="93">
        <v>0</v>
      </c>
      <c r="Y766" s="93">
        <v>1.8132567423730062</v>
      </c>
      <c r="Z766" s="93">
        <v>0</v>
      </c>
      <c r="AA766" s="93">
        <v>0</v>
      </c>
      <c r="AB766" s="93">
        <v>0</v>
      </c>
      <c r="AC766" s="93">
        <f>_xlfn.XLOOKUP(B766,'[3]Nur des jours'!$B:$B,'[3]Nur des jours'!$N:$N,"")</f>
        <v>0.30510468477569153</v>
      </c>
      <c r="AD766" s="93">
        <v>0.30510468477569153</v>
      </c>
      <c r="AE766" s="93">
        <v>0</v>
      </c>
      <c r="AF766" s="93">
        <v>1.8691162076631494E-2</v>
      </c>
      <c r="AG766" s="93"/>
      <c r="AH766" s="93">
        <v>0</v>
      </c>
      <c r="AI766" s="93">
        <v>0</v>
      </c>
      <c r="AJ766" s="93">
        <v>0</v>
      </c>
      <c r="AK766" s="93">
        <v>0</v>
      </c>
      <c r="AL766" s="93">
        <v>0</v>
      </c>
      <c r="AM766" s="49" t="s">
        <v>5559</v>
      </c>
      <c r="AN766" s="49"/>
      <c r="AO766" s="48" t="str" cm="1">
        <f t="array" ref="AO766">IFERROR(_xlfn.IFS(
AQ766="MPR ISSUE","PDH",
AQ766="BSS Hardware Issue","BSS",
AQ766="Sites strategiques, MLL, Pylone, etc.","ENVTECH",
AQ766="AKTIVCO DEFAUT GE &amp; POWER Cabinet","AKTIVCO",
AQ766="AKTIVCO Coupure ENEO &amp; Baisse de tension","AKTIVCO GRID ONLY",
AQ766="Coupure ENEO &amp; Baisse de tension","IHS GRID ONLY",
AQ766="Defaut GE &amp; POWER Cabinet","IHS",
AQ766="Sharing","Partners",
AQ766="Sites strategiques &amp; DataCenter","SST &amp; DC",
AQ766="Exclu","Exclu",
AQ766="SAT","SAT",
AQ766="SPARE-ISSUE","SPARE-ISSUE",
AQ766="Fiber CAmtel","TRANS_FO_CAMTEL",
AQ766="Fiber AOF","Fiber AOF",
AQ766="Projet OCM (HUAWEI)","TRAVAUX-HUAWEI",
AQ766="Projet OCM (NOKIA)","TRAVAUX-NOKIA",
AQ766="ACCESS-ISSUE","ACCESS-ISSUE",
AQ766="Projet OCM (ZTE, NOKIA, autres projets)","TRAVAUX OCM",
AQ766="No root CAuse","No root cause",
AQ766="ODU HS","PDH",
AQ766="IP &amp; VLAN","PDH",
AQ766="Warehouse HUAWEI","SPARE-ISSUE",
AQ766="SPARE-HS","SPARE-ISSUE",
AQ766="Power Telco","BSS",AQ766="no impacts","no impacts"
),"")</f>
        <v>No root cause</v>
      </c>
      <c r="AP766" s="48" t="str" cm="1">
        <f t="array" ref="AP766">IFERROR(_xlfn.IFS(
AQ766="MPR ISSUE","TX ISSUE",
AQ766="BSS Hardware Issue","RAN ISSUE",
AQ766="Sites strategiques, MLL, Pylone, etc.","ENVTECH",
AQ766="AKTIVCO DEFAUT GE &amp; POWER Cabinet","POWER ISSUE",
AQ766="AKTIVCO Coupure ENEO &amp; Baisse de tension","POWER ISSUE",
AQ766="Coupure ENEO &amp; Baisse de tension","POWER ISSUE",
AQ766="Defaut GE &amp; POWER Cabinet","POWER ISSUE",
AQ766="Sharing","POWER ISSUE",
AQ766="Sites strategiques &amp; DataCenter","POWER ISSUE",
AQ766="Exclu","Exclu",
AQ766="SAT","TX ISSUE",
AQ766="SPARE-ISSUE","SPARE-ISSUE",
AQ766="Fiber CAmtel","TX ISSUE",
AQ766="Fiber AOF","TX ISSUE",
AQ766="Projet OCM (HUAWEI)","TRAVAUX-HUAWEI",
AQ766="Projet OCM (NOKIA)","TRAVAUX -NOKIA",
AQ766="ACCESS-ISSUE","ACCESS-ISSUE",
AQ766="Projet OCM (ZTE, NOKIA, autres projets)","TRAVAUX OCM",
AQ766="No root CAuse","No root cause",
AQ766="ODU HS","TX ISSUE",
AQ766="IP &amp; VLAN","TX ISSUE",
AQ766="Warehouse HUAWEI","SPARE-ISSUE",
AQ766="SPARE-HS","SPARE-ISSUE",
AQ766="Power Telco","RAN ISSUE",AQ766="no impacts","no impacts"
),"")</f>
        <v>No root cause</v>
      </c>
      <c r="AQ766" s="126" t="s">
        <v>5344</v>
      </c>
      <c r="AR766" s="48" t="str" cm="1">
        <f t="array" ref="AR766">IFERROR(_xlfn.IFS(
AQ766="MPR ISSUE","ACTIVE",
AQ766="BSS Hardware Issue","ACTIVE",
AQ766="Sites strategiques, MLL, Pylone, etc.","PASSIVE",
AQ766="AKTIVCO DEFAUT GE &amp; POWER Cabinet","PASSIVE",
AQ766="AKTIVCO Coupure ENEO &amp; Baisse de tension","PASSIVE",
AQ766="Coupure ENEO &amp; Baisse de tension","PASSIVE",
AQ766="Defaut GE &amp; POWER Cabinet","PASSIVE",
AQ766="Sharing","PASSIVE",
AQ766="Sites strategiques &amp; DataCenter","PASSIVE",
AQ766="Exclu","Exclu",
AQ766="SAT","ACTIVE",
AQ766="SPARE-ISSUE","SPARE-ISSUE",
AQ766="Fiber CAmtel","ACTIVE",
AQ766="Fiber AOF","ACTIVE",
AQ766="Projet OCM (HUAWEI)","PLANNED WORKS",
AQ766="Projet OCM (NOKIA)","PLANNED WORKS",
AQ766="ACCESS-ISSUE","ACCESS-ISSUE",
AQ766="Projet OCM (ZTE, NOKIA, autres projets)","PLANNED WORKS",
AQ766="No root CAuse","No root cause",
AQ766="ODU HS","ACTIVE",
AQ766="IP &amp; VLAN","ACTIVE",
AQ766="Warehouse HUAWEI","SPARE-ISSUE",
AQ766="SPARE-HS","SPARE-ISSUE",
AQ766="Power Telco","ACTIVE", AQ766="no impacts","no impacts"
),"")</f>
        <v>No root cause</v>
      </c>
      <c r="AS766" s="92" t="s">
        <v>5537</v>
      </c>
      <c r="AT766" s="98" t="s">
        <v>3302</v>
      </c>
      <c r="AV766" s="17" t="s">
        <v>5537</v>
      </c>
      <c r="AW766" s="7" t="s">
        <v>5537</v>
      </c>
      <c r="AX766" s="6" t="s">
        <v>5537</v>
      </c>
      <c r="AY766" s="7"/>
      <c r="AZ766" s="3" t="s">
        <v>5537</v>
      </c>
      <c r="BA766" s="18" t="s">
        <v>5537</v>
      </c>
      <c r="BB766" s="18" t="s">
        <v>5537</v>
      </c>
      <c r="BC766" s="18" t="s">
        <v>5537</v>
      </c>
      <c r="BD766" s="18" t="s">
        <v>5537</v>
      </c>
      <c r="BE766" s="18" t="s">
        <v>5537</v>
      </c>
      <c r="BF766" s="18" t="s">
        <v>5537</v>
      </c>
      <c r="BG766" s="18" t="s">
        <v>5537</v>
      </c>
      <c r="BH766" s="18" t="s">
        <v>5537</v>
      </c>
      <c r="BI766" s="18" t="s">
        <v>5537</v>
      </c>
      <c r="BJ766" s="18" t="s">
        <v>5537</v>
      </c>
      <c r="BK766" s="18" t="s">
        <v>5537</v>
      </c>
      <c r="BL766" s="9" t="s">
        <v>5537</v>
      </c>
      <c r="BM766" s="14" t="s">
        <v>5537</v>
      </c>
      <c r="BN766" s="14" t="s">
        <v>5537</v>
      </c>
      <c r="BO766" s="14" t="str">
        <f>_xlfn.XLOOKUP(B766,'[4]cell downs 18042026 17h'!$B:$B,'[4]cell downs 18042026 17h'!$B:$B,"")</f>
        <v/>
      </c>
      <c r="BP766" s="14" t="str">
        <f>_xlfn.XLOOKUP(B766,'[5]Cells Huawei 19042026 15h'!$B:$B,'[5]Cells Huawei 19042026 15h'!$B:$B,"")</f>
        <v/>
      </c>
      <c r="BQ766" s="9" t="str">
        <f>_xlfn.XLOOKUP(B766,'[6]cells down 19042026 9H40'!$B:$B,'[6]cells down 19042026 9H40'!$B:$B,"")</f>
        <v/>
      </c>
      <c r="BR766" s="9" t="s">
        <v>3302</v>
      </c>
      <c r="BS766" s="9" t="s">
        <v>318</v>
      </c>
      <c r="BT766" s="108"/>
    </row>
    <row r="767" spans="1:72" s="9" customFormat="1" x14ac:dyDescent="0.35">
      <c r="A767" s="3" t="s">
        <v>1497</v>
      </c>
      <c r="B767" s="25" t="s">
        <v>1498</v>
      </c>
      <c r="C767" s="3" t="str">
        <f>_xlfn.XLOOKUP(B767,'[1]daily break down'!$D:$D,'[1]daily break down'!$E:$E,"")</f>
        <v>CENTRE</v>
      </c>
      <c r="D767" s="3" t="s">
        <v>11</v>
      </c>
      <c r="E767" s="3" t="s">
        <v>66</v>
      </c>
      <c r="F767" s="3" t="s">
        <v>37</v>
      </c>
      <c r="G767" s="3" t="s">
        <v>1497</v>
      </c>
      <c r="H767" s="33" t="str">
        <f>_xlfn.XLOOKUP(B767,[2]CALCULATION!$B:$B,[2]CALCULATION!$H:$H,"")</f>
        <v>NOKIA</v>
      </c>
      <c r="I767" s="28">
        <v>2.1281934908928771E-3</v>
      </c>
      <c r="J767" s="28">
        <v>0</v>
      </c>
      <c r="K767" s="28">
        <v>0</v>
      </c>
      <c r="L767" s="28">
        <v>0</v>
      </c>
      <c r="M767" s="28">
        <v>0</v>
      </c>
      <c r="N767" s="28">
        <v>0</v>
      </c>
      <c r="O767" s="28">
        <v>0.866668152279646</v>
      </c>
      <c r="P767" s="28">
        <v>0</v>
      </c>
      <c r="Q767" s="28">
        <v>0.44487279086717141</v>
      </c>
      <c r="R767" s="28">
        <v>0</v>
      </c>
      <c r="S767" s="93">
        <v>0</v>
      </c>
      <c r="T767" s="93">
        <f>_xlfn.XLOOKUP(B767,'[3]Nur des jours'!$B:$B,'[3]Nur des jours'!$U:$U,"")</f>
        <v>2.051034006500451E-3</v>
      </c>
      <c r="U767" s="93">
        <v>0.26193866114277026</v>
      </c>
      <c r="V767" s="93">
        <v>3.8089663359329746</v>
      </c>
      <c r="W767" s="93">
        <v>2.0510340065004505E-3</v>
      </c>
      <c r="X767" s="93">
        <v>0</v>
      </c>
      <c r="Y767" s="93">
        <v>0</v>
      </c>
      <c r="Z767" s="93">
        <v>0</v>
      </c>
      <c r="AA767" s="93">
        <v>0</v>
      </c>
      <c r="AB767" s="93">
        <v>0</v>
      </c>
      <c r="AC767" s="93">
        <f>_xlfn.XLOOKUP(B767,'[3]Nur des jours'!$B:$B,'[3]Nur des jours'!$N:$N,"")</f>
        <v>0</v>
      </c>
      <c r="AD767" s="93">
        <v>0</v>
      </c>
      <c r="AE767" s="93">
        <v>0</v>
      </c>
      <c r="AF767" s="93">
        <v>1.8494976215139649E-2</v>
      </c>
      <c r="AG767" s="93"/>
      <c r="AH767" s="93">
        <v>0</v>
      </c>
      <c r="AI767" s="93">
        <v>0</v>
      </c>
      <c r="AJ767" s="93">
        <v>0</v>
      </c>
      <c r="AK767" s="93">
        <v>0</v>
      </c>
      <c r="AL767" s="93">
        <v>0</v>
      </c>
      <c r="AM767" s="49" t="s">
        <v>5559</v>
      </c>
      <c r="AN767" s="49"/>
      <c r="AO767" s="48" t="str" cm="1">
        <f t="array" ref="AO767">IFERROR(_xlfn.IFS(
AQ767="MPR ISSUE","PDH",
AQ767="BSS Hardware Issue","BSS",
AQ767="Sites strategiques, MLL, Pylone, etc.","ENVTECH",
AQ767="AKTIVCO DEFAUT GE &amp; POWER Cabinet","AKTIVCO",
AQ767="AKTIVCO Coupure ENEO &amp; Baisse de tension","AKTIVCO GRID ONLY",
AQ767="Coupure ENEO &amp; Baisse de tension","IHS GRID ONLY",
AQ767="Defaut GE &amp; POWER Cabinet","IHS",
AQ767="Sharing","Partners",
AQ767="Sites strategiques &amp; DataCenter","SST &amp; DC",
AQ767="Exclu","Exclu",
AQ767="SAT","SAT",
AQ767="SPARE-ISSUE","SPARE-ISSUE",
AQ767="Fiber CAmtel","TRANS_FO_CAMTEL",
AQ767="Fiber AOF","Fiber AOF",
AQ767="Projet OCM (HUAWEI)","TRAVAUX-HUAWEI",
AQ767="Projet OCM (NOKIA)","TRAVAUX-NOKIA",
AQ767="ACCESS-ISSUE","ACCESS-ISSUE",
AQ767="Projet OCM (ZTE, NOKIA, autres projets)","TRAVAUX OCM",
AQ767="No root CAuse","No root cause",
AQ767="ODU HS","PDH",
AQ767="IP &amp; VLAN","PDH",
AQ767="Warehouse HUAWEI","SPARE-ISSUE",
AQ767="SPARE-HS","SPARE-ISSUE",
AQ767="Power Telco","BSS",AQ767="no impacts","no impacts"
),"")</f>
        <v>No root cause</v>
      </c>
      <c r="AP767" s="48" t="str" cm="1">
        <f t="array" ref="AP767">IFERROR(_xlfn.IFS(
AQ767="MPR ISSUE","TX ISSUE",
AQ767="BSS Hardware Issue","RAN ISSUE",
AQ767="Sites strategiques, MLL, Pylone, etc.","ENVTECH",
AQ767="AKTIVCO DEFAUT GE &amp; POWER Cabinet","POWER ISSUE",
AQ767="AKTIVCO Coupure ENEO &amp; Baisse de tension","POWER ISSUE",
AQ767="Coupure ENEO &amp; Baisse de tension","POWER ISSUE",
AQ767="Defaut GE &amp; POWER Cabinet","POWER ISSUE",
AQ767="Sharing","POWER ISSUE",
AQ767="Sites strategiques &amp; DataCenter","POWER ISSUE",
AQ767="Exclu","Exclu",
AQ767="SAT","TX ISSUE",
AQ767="SPARE-ISSUE","SPARE-ISSUE",
AQ767="Fiber CAmtel","TX ISSUE",
AQ767="Fiber AOF","TX ISSUE",
AQ767="Projet OCM (HUAWEI)","TRAVAUX-HUAWEI",
AQ767="Projet OCM (NOKIA)","TRAVAUX -NOKIA",
AQ767="ACCESS-ISSUE","ACCESS-ISSUE",
AQ767="Projet OCM (ZTE, NOKIA, autres projets)","TRAVAUX OCM",
AQ767="No root CAuse","No root cause",
AQ767="ODU HS","TX ISSUE",
AQ767="IP &amp; VLAN","TX ISSUE",
AQ767="Warehouse HUAWEI","SPARE-ISSUE",
AQ767="SPARE-HS","SPARE-ISSUE",
AQ767="Power Telco","RAN ISSUE",AQ767="no impacts","no impacts"
),"")</f>
        <v>No root cause</v>
      </c>
      <c r="AQ767" s="126" t="s">
        <v>5344</v>
      </c>
      <c r="AR767" s="48" t="str" cm="1">
        <f t="array" ref="AR767">IFERROR(_xlfn.IFS(
AQ767="MPR ISSUE","ACTIVE",
AQ767="BSS Hardware Issue","ACTIVE",
AQ767="Sites strategiques, MLL, Pylone, etc.","PASSIVE",
AQ767="AKTIVCO DEFAUT GE &amp; POWER Cabinet","PASSIVE",
AQ767="AKTIVCO Coupure ENEO &amp; Baisse de tension","PASSIVE",
AQ767="Coupure ENEO &amp; Baisse de tension","PASSIVE",
AQ767="Defaut GE &amp; POWER Cabinet","PASSIVE",
AQ767="Sharing","PASSIVE",
AQ767="Sites strategiques &amp; DataCenter","PASSIVE",
AQ767="Exclu","Exclu",
AQ767="SAT","ACTIVE",
AQ767="SPARE-ISSUE","SPARE-ISSUE",
AQ767="Fiber CAmtel","ACTIVE",
AQ767="Fiber AOF","ACTIVE",
AQ767="Projet OCM (HUAWEI)","PLANNED WORKS",
AQ767="Projet OCM (NOKIA)","PLANNED WORKS",
AQ767="ACCESS-ISSUE","ACCESS-ISSUE",
AQ767="Projet OCM (ZTE, NOKIA, autres projets)","PLANNED WORKS",
AQ767="No root CAuse","No root cause",
AQ767="ODU HS","ACTIVE",
AQ767="IP &amp; VLAN","ACTIVE",
AQ767="Warehouse HUAWEI","SPARE-ISSUE",
AQ767="SPARE-HS","SPARE-ISSUE",
AQ767="Power Telco","ACTIVE", AQ767="no impacts","no impacts"
),"")</f>
        <v>No root cause</v>
      </c>
      <c r="AS767" s="92" t="s">
        <v>5537</v>
      </c>
      <c r="AT767" s="98" t="s">
        <v>1498</v>
      </c>
      <c r="AV767" s="17" t="s">
        <v>5537</v>
      </c>
      <c r="AW767" s="7" t="s">
        <v>5537</v>
      </c>
      <c r="AX767" s="6" t="s">
        <v>5537</v>
      </c>
      <c r="AY767" s="7"/>
      <c r="AZ767" s="3" t="s">
        <v>5537</v>
      </c>
      <c r="BA767" s="18" t="s">
        <v>5537</v>
      </c>
      <c r="BB767" s="18" t="s">
        <v>5537</v>
      </c>
      <c r="BC767" s="18" t="s">
        <v>5537</v>
      </c>
      <c r="BD767" s="18" t="s">
        <v>5537</v>
      </c>
      <c r="BE767" s="18" t="s">
        <v>5537</v>
      </c>
      <c r="BF767" s="18" t="s">
        <v>5537</v>
      </c>
      <c r="BG767" s="18" t="s">
        <v>5537</v>
      </c>
      <c r="BH767" s="18" t="s">
        <v>5537</v>
      </c>
      <c r="BI767" s="18" t="s">
        <v>5537</v>
      </c>
      <c r="BJ767" s="18" t="s">
        <v>5537</v>
      </c>
      <c r="BK767" s="18" t="s">
        <v>5537</v>
      </c>
      <c r="BL767" s="9" t="s">
        <v>5537</v>
      </c>
      <c r="BM767" s="14" t="s">
        <v>5537</v>
      </c>
      <c r="BN767" s="14" t="s">
        <v>5537</v>
      </c>
      <c r="BO767" s="14" t="str">
        <f>_xlfn.XLOOKUP(B767,'[4]cell downs 18042026 17h'!$B:$B,'[4]cell downs 18042026 17h'!$B:$B,"")</f>
        <v/>
      </c>
      <c r="BP767" s="14" t="str">
        <f>_xlfn.XLOOKUP(B767,'[5]Cells Huawei 19042026 15h'!$B:$B,'[5]Cells Huawei 19042026 15h'!$B:$B,"")</f>
        <v/>
      </c>
      <c r="BQ767" s="9" t="str">
        <f>_xlfn.XLOOKUP(B767,'[6]cells down 19042026 9H40'!$B:$B,'[6]cells down 19042026 9H40'!$B:$B,"")</f>
        <v/>
      </c>
      <c r="BR767" s="9" t="s">
        <v>1498</v>
      </c>
      <c r="BS767" s="9" t="s">
        <v>302</v>
      </c>
      <c r="BT767" s="108"/>
    </row>
    <row r="768" spans="1:72" s="9" customFormat="1" x14ac:dyDescent="0.35">
      <c r="A768" s="1" t="s">
        <v>2352</v>
      </c>
      <c r="B768" s="8" t="s">
        <v>2353</v>
      </c>
      <c r="C768" s="3" t="str">
        <f>_xlfn.XLOOKUP(B768,'[1]daily break down'!$D:$D,'[1]daily break down'!$E:$E,"")</f>
        <v>Yaounde</v>
      </c>
      <c r="D768" s="1" t="s">
        <v>11</v>
      </c>
      <c r="E768" s="1" t="s">
        <v>145</v>
      </c>
      <c r="F768" s="3" t="s">
        <v>37</v>
      </c>
      <c r="G768" s="1" t="s">
        <v>38</v>
      </c>
      <c r="H768" s="34" t="str">
        <f>_xlfn.XLOOKUP(B768,[2]CALCULATION!$B:$B,[2]CALCULATION!$H:$H,"")</f>
        <v>ZTE</v>
      </c>
      <c r="I768" s="28">
        <v>0</v>
      </c>
      <c r="J768" s="28">
        <v>0</v>
      </c>
      <c r="K768" s="28">
        <v>0.35597032813690493</v>
      </c>
      <c r="L768" s="28">
        <v>0</v>
      </c>
      <c r="M768" s="28">
        <v>0</v>
      </c>
      <c r="N768" s="28">
        <v>0</v>
      </c>
      <c r="O768" s="28">
        <v>0</v>
      </c>
      <c r="P768" s="28">
        <v>0</v>
      </c>
      <c r="Q768" s="28">
        <v>0</v>
      </c>
      <c r="R768" s="28">
        <v>0</v>
      </c>
      <c r="S768" s="93">
        <v>0</v>
      </c>
      <c r="T768" s="93">
        <f>_xlfn.XLOOKUP(B768,'[3]Nur des jours'!$B:$B,'[3]Nur des jours'!$U:$U,"")</f>
        <v>0</v>
      </c>
      <c r="U768" s="93">
        <v>0</v>
      </c>
      <c r="V768" s="93">
        <v>0</v>
      </c>
      <c r="W768" s="93">
        <v>0</v>
      </c>
      <c r="X768" s="93">
        <v>0</v>
      </c>
      <c r="Y768" s="93">
        <v>0</v>
      </c>
      <c r="Z768" s="93">
        <v>0</v>
      </c>
      <c r="AA768" s="93">
        <v>0</v>
      </c>
      <c r="AB768" s="93">
        <v>0</v>
      </c>
      <c r="AC768" s="93">
        <f>_xlfn.XLOOKUP(B768,'[3]Nur des jours'!$B:$B,'[3]Nur des jours'!$N:$N,"")</f>
        <v>0</v>
      </c>
      <c r="AD768" s="93">
        <v>0</v>
      </c>
      <c r="AE768" s="93">
        <v>0</v>
      </c>
      <c r="AF768" s="93">
        <v>1.8191779883743892E-2</v>
      </c>
      <c r="AG768" s="93"/>
      <c r="AH768" s="93">
        <v>0</v>
      </c>
      <c r="AI768" s="93">
        <v>0</v>
      </c>
      <c r="AJ768" s="93">
        <v>0</v>
      </c>
      <c r="AK768" s="93">
        <v>0</v>
      </c>
      <c r="AL768" s="93">
        <v>0</v>
      </c>
      <c r="AM768" s="49" t="s">
        <v>5559</v>
      </c>
      <c r="AN768" s="49"/>
      <c r="AO768" s="48" t="str" cm="1">
        <f t="array" ref="AO768">IFERROR(_xlfn.IFS(
AQ768="MPR ISSUE","PDH",
AQ768="BSS Hardware Issue","BSS",
AQ768="Sites strategiques, MLL, Pylone, etc.","ENVTECH",
AQ768="AKTIVCO DEFAUT GE &amp; POWER Cabinet","AKTIVCO",
AQ768="AKTIVCO Coupure ENEO &amp; Baisse de tension","AKTIVCO GRID ONLY",
AQ768="Coupure ENEO &amp; Baisse de tension","IHS GRID ONLY",
AQ768="Defaut GE &amp; POWER Cabinet","IHS",
AQ768="Sharing","Partners",
AQ768="Sites strategiques &amp; DataCenter","SST &amp; DC",
AQ768="Exclu","Exclu",
AQ768="SAT","SAT",
AQ768="SPARE-ISSUE","SPARE-ISSUE",
AQ768="Fiber CAmtel","TRANS_FO_CAMTEL",
AQ768="Fiber AOF","Fiber AOF",
AQ768="Projet OCM (HUAWEI)","TRAVAUX-HUAWEI",
AQ768="Projet OCM (NOKIA)","TRAVAUX-NOKIA",
AQ768="ACCESS-ISSUE","ACCESS-ISSUE",
AQ768="Projet OCM (ZTE, NOKIA, autres projets)","TRAVAUX OCM",
AQ768="No root CAuse","No root cause",
AQ768="ODU HS","PDH",
AQ768="IP &amp; VLAN","PDH",
AQ768="Warehouse HUAWEI","SPARE-ISSUE",
AQ768="SPARE-HS","SPARE-ISSUE",
AQ768="Power Telco","BSS",AQ768="no impacts","no impacts"
),"")</f>
        <v>No root cause</v>
      </c>
      <c r="AP768" s="48" t="str" cm="1">
        <f t="array" ref="AP768">IFERROR(_xlfn.IFS(
AQ768="MPR ISSUE","TX ISSUE",
AQ768="BSS Hardware Issue","RAN ISSUE",
AQ768="Sites strategiques, MLL, Pylone, etc.","ENVTECH",
AQ768="AKTIVCO DEFAUT GE &amp; POWER Cabinet","POWER ISSUE",
AQ768="AKTIVCO Coupure ENEO &amp; Baisse de tension","POWER ISSUE",
AQ768="Coupure ENEO &amp; Baisse de tension","POWER ISSUE",
AQ768="Defaut GE &amp; POWER Cabinet","POWER ISSUE",
AQ768="Sharing","POWER ISSUE",
AQ768="Sites strategiques &amp; DataCenter","POWER ISSUE",
AQ768="Exclu","Exclu",
AQ768="SAT","TX ISSUE",
AQ768="SPARE-ISSUE","SPARE-ISSUE",
AQ768="Fiber CAmtel","TX ISSUE",
AQ768="Fiber AOF","TX ISSUE",
AQ768="Projet OCM (HUAWEI)","TRAVAUX-HUAWEI",
AQ768="Projet OCM (NOKIA)","TRAVAUX -NOKIA",
AQ768="ACCESS-ISSUE","ACCESS-ISSUE",
AQ768="Projet OCM (ZTE, NOKIA, autres projets)","TRAVAUX OCM",
AQ768="No root CAuse","No root cause",
AQ768="ODU HS","TX ISSUE",
AQ768="IP &amp; VLAN","TX ISSUE",
AQ768="Warehouse HUAWEI","SPARE-ISSUE",
AQ768="SPARE-HS","SPARE-ISSUE",
AQ768="Power Telco","RAN ISSUE",AQ768="no impacts","no impacts"
),"")</f>
        <v>No root cause</v>
      </c>
      <c r="AQ768" s="126" t="s">
        <v>5344</v>
      </c>
      <c r="AR768" s="48" t="str" cm="1">
        <f t="array" ref="AR768">IFERROR(_xlfn.IFS(
AQ768="MPR ISSUE","ACTIVE",
AQ768="BSS Hardware Issue","ACTIVE",
AQ768="Sites strategiques, MLL, Pylone, etc.","PASSIVE",
AQ768="AKTIVCO DEFAUT GE &amp; POWER Cabinet","PASSIVE",
AQ768="AKTIVCO Coupure ENEO &amp; Baisse de tension","PASSIVE",
AQ768="Coupure ENEO &amp; Baisse de tension","PASSIVE",
AQ768="Defaut GE &amp; POWER Cabinet","PASSIVE",
AQ768="Sharing","PASSIVE",
AQ768="Sites strategiques &amp; DataCenter","PASSIVE",
AQ768="Exclu","Exclu",
AQ768="SAT","ACTIVE",
AQ768="SPARE-ISSUE","SPARE-ISSUE",
AQ768="Fiber CAmtel","ACTIVE",
AQ768="Fiber AOF","ACTIVE",
AQ768="Projet OCM (HUAWEI)","PLANNED WORKS",
AQ768="Projet OCM (NOKIA)","PLANNED WORKS",
AQ768="ACCESS-ISSUE","ACCESS-ISSUE",
AQ768="Projet OCM (ZTE, NOKIA, autres projets)","PLANNED WORKS",
AQ768="No root CAuse","No root cause",
AQ768="ODU HS","ACTIVE",
AQ768="IP &amp; VLAN","ACTIVE",
AQ768="Warehouse HUAWEI","SPARE-ISSUE",
AQ768="SPARE-HS","SPARE-ISSUE",
AQ768="Power Telco","ACTIVE", AQ768="no impacts","no impacts"
),"")</f>
        <v>No root cause</v>
      </c>
      <c r="AS768" s="92" t="s">
        <v>5537</v>
      </c>
      <c r="AT768" s="98" t="s">
        <v>2353</v>
      </c>
      <c r="AV768" s="17" t="s">
        <v>5537</v>
      </c>
      <c r="AW768" s="7" t="s">
        <v>5537</v>
      </c>
      <c r="AX768" s="6" t="s">
        <v>5537</v>
      </c>
      <c r="AY768" s="7"/>
      <c r="AZ768" s="3" t="s">
        <v>5537</v>
      </c>
      <c r="BA768" s="18" t="s">
        <v>5537</v>
      </c>
      <c r="BB768" s="18" t="s">
        <v>5537</v>
      </c>
      <c r="BC768" s="18" t="s">
        <v>5537</v>
      </c>
      <c r="BD768" s="18" t="s">
        <v>5537</v>
      </c>
      <c r="BE768" s="18" t="s">
        <v>5537</v>
      </c>
      <c r="BF768" s="18" t="s">
        <v>5537</v>
      </c>
      <c r="BG768" s="18" t="s">
        <v>5537</v>
      </c>
      <c r="BH768" s="18" t="s">
        <v>5537</v>
      </c>
      <c r="BI768" s="18" t="s">
        <v>5537</v>
      </c>
      <c r="BJ768" s="18" t="s">
        <v>5537</v>
      </c>
      <c r="BK768" s="18" t="s">
        <v>5537</v>
      </c>
      <c r="BL768" s="9" t="s">
        <v>5537</v>
      </c>
      <c r="BM768" s="14" t="s">
        <v>5537</v>
      </c>
      <c r="BN768" s="14" t="s">
        <v>5537</v>
      </c>
      <c r="BO768" s="14" t="str">
        <f>_xlfn.XLOOKUP(B768,'[4]cell downs 18042026 17h'!$B:$B,'[4]cell downs 18042026 17h'!$B:$B,"")</f>
        <v/>
      </c>
      <c r="BP768" s="14" t="str">
        <f>_xlfn.XLOOKUP(B768,'[5]Cells Huawei 19042026 15h'!$B:$B,'[5]Cells Huawei 19042026 15h'!$B:$B,"")</f>
        <v/>
      </c>
      <c r="BQ768" s="9" t="str">
        <f>_xlfn.XLOOKUP(B768,'[6]cells down 19042026 9H40'!$B:$B,'[6]cells down 19042026 9H40'!$B:$B,"")</f>
        <v/>
      </c>
      <c r="BR768" s="9" t="s">
        <v>2353</v>
      </c>
      <c r="BS768" s="9" t="s">
        <v>5537</v>
      </c>
      <c r="BT768" s="108"/>
    </row>
    <row r="769" spans="1:72" s="9" customFormat="1" x14ac:dyDescent="0.35">
      <c r="A769" s="1" t="s">
        <v>2109</v>
      </c>
      <c r="B769" s="8" t="s">
        <v>2110</v>
      </c>
      <c r="C769" s="3" t="str">
        <f>_xlfn.XLOOKUP(B769,'[1]daily break down'!$D:$D,'[1]daily break down'!$E:$E,"")</f>
        <v>CENTRE</v>
      </c>
      <c r="D769" s="1" t="s">
        <v>21</v>
      </c>
      <c r="E769" s="1" t="s">
        <v>80</v>
      </c>
      <c r="F769" s="3" t="s">
        <v>226</v>
      </c>
      <c r="G769" s="1" t="s">
        <v>489</v>
      </c>
      <c r="H769" s="34" t="str">
        <f>_xlfn.XLOOKUP(B769,[2]CALCULATION!$B:$B,[2]CALCULATION!$H:$H,"")</f>
        <v>ZTE</v>
      </c>
      <c r="I769" s="28">
        <v>0</v>
      </c>
      <c r="J769" s="28">
        <v>0</v>
      </c>
      <c r="K769" s="28">
        <v>0</v>
      </c>
      <c r="L769" s="28">
        <v>0</v>
      </c>
      <c r="M769" s="28">
        <v>0</v>
      </c>
      <c r="N769" s="28">
        <v>0</v>
      </c>
      <c r="O769" s="28">
        <v>0</v>
      </c>
      <c r="P769" s="28">
        <v>0</v>
      </c>
      <c r="Q769" s="28">
        <v>0</v>
      </c>
      <c r="R769" s="28">
        <v>5.1650386807178636E-2</v>
      </c>
      <c r="S769" s="93">
        <v>0</v>
      </c>
      <c r="T769" s="93">
        <f>_xlfn.XLOOKUP(B769,'[3]Nur des jours'!$B:$B,'[3]Nur des jours'!$U:$U,"")</f>
        <v>0</v>
      </c>
      <c r="U769" s="93">
        <v>0</v>
      </c>
      <c r="V769" s="93">
        <v>0</v>
      </c>
      <c r="W769" s="93">
        <v>0</v>
      </c>
      <c r="X769" s="93">
        <v>0</v>
      </c>
      <c r="Y769" s="93">
        <v>0</v>
      </c>
      <c r="Z769" s="93">
        <v>0</v>
      </c>
      <c r="AA769" s="93">
        <v>0</v>
      </c>
      <c r="AB769" s="93">
        <v>0</v>
      </c>
      <c r="AC769" s="93">
        <f>_xlfn.XLOOKUP(B769,'[3]Nur des jours'!$B:$B,'[3]Nur des jours'!$N:$N,"")</f>
        <v>0.34535845653805436</v>
      </c>
      <c r="AD769" s="93">
        <v>0.34535845653805436</v>
      </c>
      <c r="AE769" s="93">
        <v>2.9135740640864296</v>
      </c>
      <c r="AF769" s="93">
        <v>1.7068169949748125E-2</v>
      </c>
      <c r="AG769" s="93"/>
      <c r="AH769" s="93">
        <v>0</v>
      </c>
      <c r="AI769" s="93">
        <v>0</v>
      </c>
      <c r="AJ769" s="93">
        <v>0</v>
      </c>
      <c r="AK769" s="93">
        <v>0</v>
      </c>
      <c r="AL769" s="93">
        <v>0</v>
      </c>
      <c r="AM769" s="49" t="s">
        <v>5559</v>
      </c>
      <c r="AN769" s="49"/>
      <c r="AO769" s="48" t="str" cm="1">
        <f t="array" ref="AO769">IFERROR(_xlfn.IFS(
AQ769="MPR ISSUE","PDH",
AQ769="BSS Hardware Issue","BSS",
AQ769="Sites strategiques, MLL, Pylone, etc.","ENVTECH",
AQ769="AKTIVCO DEFAUT GE &amp; POWER Cabinet","AKTIVCO",
AQ769="AKTIVCO Coupure ENEO &amp; Baisse de tension","AKTIVCO GRID ONLY",
AQ769="Coupure ENEO &amp; Baisse de tension","IHS GRID ONLY",
AQ769="Defaut GE &amp; POWER Cabinet","IHS",
AQ769="Sharing","Partners",
AQ769="Sites strategiques &amp; DataCenter","SST &amp; DC",
AQ769="Exclu","Exclu",
AQ769="SAT","SAT",
AQ769="SPARE-ISSUE","SPARE-ISSUE",
AQ769="Fiber CAmtel","TRANS_FO_CAMTEL",
AQ769="Fiber AOF","Fiber AOF",
AQ769="Projet OCM (HUAWEI)","TRAVAUX-HUAWEI",
AQ769="Projet OCM (NOKIA)","TRAVAUX-NOKIA",
AQ769="ACCESS-ISSUE","ACCESS-ISSUE",
AQ769="Projet OCM (ZTE, NOKIA, autres projets)","TRAVAUX OCM",
AQ769="No root CAuse","No root cause",
AQ769="ODU HS","PDH",
AQ769="IP &amp; VLAN","PDH",
AQ769="Warehouse HUAWEI","SPARE-ISSUE",
AQ769="SPARE-HS","SPARE-ISSUE",
AQ769="Power Telco","BSS",AQ769="no impacts","no impacts"
),"")</f>
        <v>No root cause</v>
      </c>
      <c r="AP769" s="48" t="str" cm="1">
        <f t="array" ref="AP769">IFERROR(_xlfn.IFS(
AQ769="MPR ISSUE","TX ISSUE",
AQ769="BSS Hardware Issue","RAN ISSUE",
AQ769="Sites strategiques, MLL, Pylone, etc.","ENVTECH",
AQ769="AKTIVCO DEFAUT GE &amp; POWER Cabinet","POWER ISSUE",
AQ769="AKTIVCO Coupure ENEO &amp; Baisse de tension","POWER ISSUE",
AQ769="Coupure ENEO &amp; Baisse de tension","POWER ISSUE",
AQ769="Defaut GE &amp; POWER Cabinet","POWER ISSUE",
AQ769="Sharing","POWER ISSUE",
AQ769="Sites strategiques &amp; DataCenter","POWER ISSUE",
AQ769="Exclu","Exclu",
AQ769="SAT","TX ISSUE",
AQ769="SPARE-ISSUE","SPARE-ISSUE",
AQ769="Fiber CAmtel","TX ISSUE",
AQ769="Fiber AOF","TX ISSUE",
AQ769="Projet OCM (HUAWEI)","TRAVAUX-HUAWEI",
AQ769="Projet OCM (NOKIA)","TRAVAUX -NOKIA",
AQ769="ACCESS-ISSUE","ACCESS-ISSUE",
AQ769="Projet OCM (ZTE, NOKIA, autres projets)","TRAVAUX OCM",
AQ769="No root CAuse","No root cause",
AQ769="ODU HS","TX ISSUE",
AQ769="IP &amp; VLAN","TX ISSUE",
AQ769="Warehouse HUAWEI","SPARE-ISSUE",
AQ769="SPARE-HS","SPARE-ISSUE",
AQ769="Power Telco","RAN ISSUE",AQ769="no impacts","no impacts"
),"")</f>
        <v>No root cause</v>
      </c>
      <c r="AQ769" s="67" t="s">
        <v>5344</v>
      </c>
      <c r="AR769" s="48" t="str" cm="1">
        <f t="array" ref="AR769">IFERROR(_xlfn.IFS(
AQ769="MPR ISSUE","ACTIVE",
AQ769="BSS Hardware Issue","ACTIVE",
AQ769="Sites strategiques, MLL, Pylone, etc.","PASSIVE",
AQ769="AKTIVCO DEFAUT GE &amp; POWER Cabinet","PASSIVE",
AQ769="AKTIVCO Coupure ENEO &amp; Baisse de tension","PASSIVE",
AQ769="Coupure ENEO &amp; Baisse de tension","PASSIVE",
AQ769="Defaut GE &amp; POWER Cabinet","PASSIVE",
AQ769="Sharing","PASSIVE",
AQ769="Sites strategiques &amp; DataCenter","PASSIVE",
AQ769="Exclu","Exclu",
AQ769="SAT","ACTIVE",
AQ769="SPARE-ISSUE","SPARE-ISSUE",
AQ769="Fiber CAmtel","ACTIVE",
AQ769="Fiber AOF","ACTIVE",
AQ769="Projet OCM (HUAWEI)","PLANNED WORKS",
AQ769="Projet OCM (NOKIA)","PLANNED WORKS",
AQ769="ACCESS-ISSUE","ACCESS-ISSUE",
AQ769="Projet OCM (ZTE, NOKIA, autres projets)","PLANNED WORKS",
AQ769="No root CAuse","No root cause",
AQ769="ODU HS","ACTIVE",
AQ769="IP &amp; VLAN","ACTIVE",
AQ769="Warehouse HUAWEI","SPARE-ISSUE",
AQ769="SPARE-HS","SPARE-ISSUE",
AQ769="Power Telco","ACTIVE", AQ769="no impacts","no impacts"
),"")</f>
        <v>No root cause</v>
      </c>
      <c r="AS769" s="92" t="s">
        <v>5537</v>
      </c>
      <c r="AT769" s="98" t="s">
        <v>2110</v>
      </c>
      <c r="AV769" s="17" t="s">
        <v>5537</v>
      </c>
      <c r="AW769" s="7" t="s">
        <v>5537</v>
      </c>
      <c r="AX769" s="6" t="s">
        <v>5537</v>
      </c>
      <c r="AY769" s="7"/>
      <c r="AZ769" s="3" t="s">
        <v>5537</v>
      </c>
      <c r="BA769" s="18" t="s">
        <v>5537</v>
      </c>
      <c r="BB769" s="18" t="s">
        <v>5537</v>
      </c>
      <c r="BC769" s="18" t="s">
        <v>5537</v>
      </c>
      <c r="BD769" s="18" t="s">
        <v>5537</v>
      </c>
      <c r="BE769" s="18" t="s">
        <v>5537</v>
      </c>
      <c r="BF769" s="18" t="s">
        <v>5537</v>
      </c>
      <c r="BG769" s="18" t="s">
        <v>5537</v>
      </c>
      <c r="BH769" s="18" t="s">
        <v>5537</v>
      </c>
      <c r="BI769" s="18" t="s">
        <v>5537</v>
      </c>
      <c r="BJ769" s="18" t="s">
        <v>5537</v>
      </c>
      <c r="BK769" s="18" t="s">
        <v>5537</v>
      </c>
      <c r="BL769" s="9" t="s">
        <v>5537</v>
      </c>
      <c r="BM769" s="14" t="s">
        <v>5537</v>
      </c>
      <c r="BN769" s="14" t="s">
        <v>5537</v>
      </c>
      <c r="BO769" s="14" t="str">
        <f>_xlfn.XLOOKUP(B769,'[4]cell downs 18042026 17h'!$B:$B,'[4]cell downs 18042026 17h'!$B:$B,"")</f>
        <v/>
      </c>
      <c r="BP769" s="14" t="str">
        <f>_xlfn.XLOOKUP(B769,'[5]Cells Huawei 19042026 15h'!$B:$B,'[5]Cells Huawei 19042026 15h'!$B:$B,"")</f>
        <v/>
      </c>
      <c r="BQ769" s="9" t="str">
        <f>_xlfn.XLOOKUP(B769,'[6]cells down 19042026 9H40'!$B:$B,'[6]cells down 19042026 9H40'!$B:$B,"")</f>
        <v/>
      </c>
      <c r="BR769" s="9" t="s">
        <v>5537</v>
      </c>
      <c r="BS769" s="9" t="s">
        <v>594</v>
      </c>
      <c r="BT769" s="108"/>
    </row>
    <row r="770" spans="1:72" s="9" customFormat="1" x14ac:dyDescent="0.35">
      <c r="A770" s="1" t="s">
        <v>2321</v>
      </c>
      <c r="B770" s="8" t="s">
        <v>2322</v>
      </c>
      <c r="C770" s="3" t="str">
        <f>_xlfn.XLOOKUP(B770,'[1]daily break down'!$D:$D,'[1]daily break down'!$E:$E,"")</f>
        <v>Yaounde</v>
      </c>
      <c r="D770" s="1" t="s">
        <v>11</v>
      </c>
      <c r="E770" s="1" t="s">
        <v>12</v>
      </c>
      <c r="F770" s="3" t="s">
        <v>37</v>
      </c>
      <c r="G770" s="1" t="s">
        <v>38</v>
      </c>
      <c r="H770" s="34" t="str">
        <f>_xlfn.XLOOKUP(B770,[2]CALCULATION!$B:$B,[2]CALCULATION!$H:$H,"")</f>
        <v>ZTE</v>
      </c>
      <c r="I770" s="28">
        <v>0</v>
      </c>
      <c r="J770" s="28">
        <v>0</v>
      </c>
      <c r="K770" s="28">
        <v>0</v>
      </c>
      <c r="L770" s="28">
        <v>0</v>
      </c>
      <c r="M770" s="28">
        <v>0</v>
      </c>
      <c r="N770" s="28">
        <v>0</v>
      </c>
      <c r="O770" s="28">
        <v>0</v>
      </c>
      <c r="P770" s="28">
        <v>0</v>
      </c>
      <c r="Q770" s="28">
        <v>0</v>
      </c>
      <c r="R770" s="28">
        <v>0</v>
      </c>
      <c r="S770" s="93">
        <v>0</v>
      </c>
      <c r="T770" s="93">
        <f>_xlfn.XLOOKUP(B770,'[3]Nur des jours'!$B:$B,'[3]Nur des jours'!$U:$U,"")</f>
        <v>0</v>
      </c>
      <c r="U770" s="93">
        <v>0</v>
      </c>
      <c r="V770" s="93">
        <v>0</v>
      </c>
      <c r="W770" s="93">
        <v>0</v>
      </c>
      <c r="X770" s="93">
        <v>0</v>
      </c>
      <c r="Y770" s="93">
        <v>0</v>
      </c>
      <c r="Z770" s="93">
        <v>0</v>
      </c>
      <c r="AA770" s="93">
        <v>0</v>
      </c>
      <c r="AB770" s="93">
        <v>0</v>
      </c>
      <c r="AC770" s="93">
        <f>_xlfn.XLOOKUP(B770,'[3]Nur des jours'!$B:$B,'[3]Nur des jours'!$N:$N,"")</f>
        <v>0</v>
      </c>
      <c r="AD770" s="93">
        <v>0</v>
      </c>
      <c r="AE770" s="93">
        <v>0</v>
      </c>
      <c r="AF770" s="93">
        <v>1.681847885330421E-2</v>
      </c>
      <c r="AG770" s="93"/>
      <c r="AH770" s="93">
        <v>0</v>
      </c>
      <c r="AI770" s="93">
        <v>0</v>
      </c>
      <c r="AJ770" s="93">
        <v>0</v>
      </c>
      <c r="AK770" s="93">
        <v>0</v>
      </c>
      <c r="AL770" s="93">
        <v>0</v>
      </c>
      <c r="AM770" s="49" t="s">
        <v>5559</v>
      </c>
      <c r="AN770" s="49"/>
      <c r="AO770" s="48" t="str" cm="1">
        <f t="array" ref="AO770">IFERROR(_xlfn.IFS(
AQ770="MPR ISSUE","PDH",
AQ770="BSS Hardware Issue","BSS",
AQ770="Sites strategiques, MLL, Pylone, etc.","ENVTECH",
AQ770="AKTIVCO DEFAUT GE &amp; POWER Cabinet","AKTIVCO",
AQ770="AKTIVCO Coupure ENEO &amp; Baisse de tension","AKTIVCO GRID ONLY",
AQ770="Coupure ENEO &amp; Baisse de tension","IHS GRID ONLY",
AQ770="Defaut GE &amp; POWER Cabinet","IHS",
AQ770="Sharing","Partners",
AQ770="Sites strategiques &amp; DataCenter","SST &amp; DC",
AQ770="Exclu","Exclu",
AQ770="SAT","SAT",
AQ770="SPARE-ISSUE","SPARE-ISSUE",
AQ770="Fiber CAmtel","TRANS_FO_CAMTEL",
AQ770="Fiber AOF","Fiber AOF",
AQ770="Projet OCM (HUAWEI)","TRAVAUX-HUAWEI",
AQ770="Projet OCM (NOKIA)","TRAVAUX-NOKIA",
AQ770="ACCESS-ISSUE","ACCESS-ISSUE",
AQ770="Projet OCM (ZTE, NOKIA, autres projets)","TRAVAUX OCM",
AQ770="No root CAuse","No root cause",
AQ770="ODU HS","PDH",
AQ770="IP &amp; VLAN","PDH",
AQ770="Warehouse HUAWEI","SPARE-ISSUE",
AQ770="SPARE-HS","SPARE-ISSUE",
AQ770="Power Telco","BSS",AQ770="no impacts","no impacts"
),"")</f>
        <v>No root cause</v>
      </c>
      <c r="AP770" s="48" t="str" cm="1">
        <f t="array" ref="AP770">IFERROR(_xlfn.IFS(
AQ770="MPR ISSUE","TX ISSUE",
AQ770="BSS Hardware Issue","RAN ISSUE",
AQ770="Sites strategiques, MLL, Pylone, etc.","ENVTECH",
AQ770="AKTIVCO DEFAUT GE &amp; POWER Cabinet","POWER ISSUE",
AQ770="AKTIVCO Coupure ENEO &amp; Baisse de tension","POWER ISSUE",
AQ770="Coupure ENEO &amp; Baisse de tension","POWER ISSUE",
AQ770="Defaut GE &amp; POWER Cabinet","POWER ISSUE",
AQ770="Sharing","POWER ISSUE",
AQ770="Sites strategiques &amp; DataCenter","POWER ISSUE",
AQ770="Exclu","Exclu",
AQ770="SAT","TX ISSUE",
AQ770="SPARE-ISSUE","SPARE-ISSUE",
AQ770="Fiber CAmtel","TX ISSUE",
AQ770="Fiber AOF","TX ISSUE",
AQ770="Projet OCM (HUAWEI)","TRAVAUX-HUAWEI",
AQ770="Projet OCM (NOKIA)","TRAVAUX -NOKIA",
AQ770="ACCESS-ISSUE","ACCESS-ISSUE",
AQ770="Projet OCM (ZTE, NOKIA, autres projets)","TRAVAUX OCM",
AQ770="No root CAuse","No root cause",
AQ770="ODU HS","TX ISSUE",
AQ770="IP &amp; VLAN","TX ISSUE",
AQ770="Warehouse HUAWEI","SPARE-ISSUE",
AQ770="SPARE-HS","SPARE-ISSUE",
AQ770="Power Telco","RAN ISSUE",AQ770="no impacts","no impacts"
),"")</f>
        <v>No root cause</v>
      </c>
      <c r="AQ770" s="126" t="s">
        <v>5344</v>
      </c>
      <c r="AR770" s="48" t="str" cm="1">
        <f t="array" ref="AR770">IFERROR(_xlfn.IFS(
AQ770="MPR ISSUE","ACTIVE",
AQ770="BSS Hardware Issue","ACTIVE",
AQ770="Sites strategiques, MLL, Pylone, etc.","PASSIVE",
AQ770="AKTIVCO DEFAUT GE &amp; POWER Cabinet","PASSIVE",
AQ770="AKTIVCO Coupure ENEO &amp; Baisse de tension","PASSIVE",
AQ770="Coupure ENEO &amp; Baisse de tension","PASSIVE",
AQ770="Defaut GE &amp; POWER Cabinet","PASSIVE",
AQ770="Sharing","PASSIVE",
AQ770="Sites strategiques &amp; DataCenter","PASSIVE",
AQ770="Exclu","Exclu",
AQ770="SAT","ACTIVE",
AQ770="SPARE-ISSUE","SPARE-ISSUE",
AQ770="Fiber CAmtel","ACTIVE",
AQ770="Fiber AOF","ACTIVE",
AQ770="Projet OCM (HUAWEI)","PLANNED WORKS",
AQ770="Projet OCM (NOKIA)","PLANNED WORKS",
AQ770="ACCESS-ISSUE","ACCESS-ISSUE",
AQ770="Projet OCM (ZTE, NOKIA, autres projets)","PLANNED WORKS",
AQ770="No root CAuse","No root cause",
AQ770="ODU HS","ACTIVE",
AQ770="IP &amp; VLAN","ACTIVE",
AQ770="Warehouse HUAWEI","SPARE-ISSUE",
AQ770="SPARE-HS","SPARE-ISSUE",
AQ770="Power Telco","ACTIVE", AQ770="no impacts","no impacts"
),"")</f>
        <v>No root cause</v>
      </c>
      <c r="AS770" s="92" t="s">
        <v>5537</v>
      </c>
      <c r="AT770" s="98" t="s">
        <v>2322</v>
      </c>
      <c r="AV770" s="17" t="s">
        <v>5537</v>
      </c>
      <c r="AW770" s="7" t="s">
        <v>5537</v>
      </c>
      <c r="AX770" s="6" t="s">
        <v>5537</v>
      </c>
      <c r="AY770" s="7"/>
      <c r="AZ770" s="3" t="s">
        <v>5537</v>
      </c>
      <c r="BA770" s="18" t="s">
        <v>5537</v>
      </c>
      <c r="BB770" s="18" t="s">
        <v>5537</v>
      </c>
      <c r="BC770" s="18" t="s">
        <v>5537</v>
      </c>
      <c r="BD770" s="18" t="s">
        <v>5537</v>
      </c>
      <c r="BE770" s="18" t="s">
        <v>5537</v>
      </c>
      <c r="BF770" s="18" t="s">
        <v>5537</v>
      </c>
      <c r="BG770" s="18" t="s">
        <v>5537</v>
      </c>
      <c r="BH770" s="18" t="s">
        <v>5537</v>
      </c>
      <c r="BI770" s="18" t="s">
        <v>5537</v>
      </c>
      <c r="BJ770" s="18" t="s">
        <v>5537</v>
      </c>
      <c r="BK770" s="18" t="s">
        <v>5537</v>
      </c>
      <c r="BL770" s="9" t="s">
        <v>5537</v>
      </c>
      <c r="BM770" s="14" t="s">
        <v>5537</v>
      </c>
      <c r="BN770" s="14" t="s">
        <v>5537</v>
      </c>
      <c r="BO770" s="14" t="str">
        <f>_xlfn.XLOOKUP(B770,'[4]cell downs 18042026 17h'!$B:$B,'[4]cell downs 18042026 17h'!$B:$B,"")</f>
        <v/>
      </c>
      <c r="BP770" s="14" t="str">
        <f>_xlfn.XLOOKUP(B770,'[5]Cells Huawei 19042026 15h'!$B:$B,'[5]Cells Huawei 19042026 15h'!$B:$B,"")</f>
        <v/>
      </c>
      <c r="BQ770" s="9" t="str">
        <f>_xlfn.XLOOKUP(B770,'[6]cells down 19042026 9H40'!$B:$B,'[6]cells down 19042026 9H40'!$B:$B,"")</f>
        <v/>
      </c>
      <c r="BR770" s="9" t="s">
        <v>2322</v>
      </c>
      <c r="BS770" s="9" t="s">
        <v>12</v>
      </c>
      <c r="BT770" s="108"/>
    </row>
    <row r="771" spans="1:72" s="9" customFormat="1" x14ac:dyDescent="0.35">
      <c r="A771" s="1" t="s">
        <v>1425</v>
      </c>
      <c r="B771" s="8" t="s">
        <v>1426</v>
      </c>
      <c r="C771" s="3" t="str">
        <f>_xlfn.XLOOKUP(B771,'[1]daily break down'!$D:$D,'[1]daily break down'!$E:$E,"")</f>
        <v>NORD-OUEST</v>
      </c>
      <c r="D771" s="1" t="s">
        <v>11</v>
      </c>
      <c r="E771" s="1" t="s">
        <v>12</v>
      </c>
      <c r="F771" s="3" t="s">
        <v>51</v>
      </c>
      <c r="G771" s="1" t="s">
        <v>1425</v>
      </c>
      <c r="H771" s="33" t="str">
        <f>_xlfn.XLOOKUP(B771,[2]CALCULATION!$B:$B,[2]CALCULATION!$H:$H,"")</f>
        <v>NOKIA</v>
      </c>
      <c r="I771" s="28">
        <v>0</v>
      </c>
      <c r="J771" s="28">
        <v>2.5249753281779905E-3</v>
      </c>
      <c r="K771" s="28">
        <v>3.1381836221640734E-3</v>
      </c>
      <c r="L771" s="28">
        <v>5.5910167981084065E-4</v>
      </c>
      <c r="M771" s="28">
        <v>1.9658736483671494E-3</v>
      </c>
      <c r="N771" s="28">
        <v>3.5223405828082963E-2</v>
      </c>
      <c r="O771" s="28">
        <v>2.8478114594236045E-2</v>
      </c>
      <c r="P771" s="28">
        <v>0.75136051551353622</v>
      </c>
      <c r="Q771" s="28">
        <v>3.2644323885729727E-3</v>
      </c>
      <c r="R771" s="28">
        <v>0.14682731533355012</v>
      </c>
      <c r="S771" s="93">
        <v>1.048351720721443</v>
      </c>
      <c r="T771" s="93">
        <f>_xlfn.XLOOKUP(B771,'[3]Nur des jours'!$B:$B,'[3]Nur des jours'!$U:$U,"")</f>
        <v>0</v>
      </c>
      <c r="U771" s="93">
        <v>7.2502862994825151E-3</v>
      </c>
      <c r="V771" s="93">
        <v>9.5417668998068125E-3</v>
      </c>
      <c r="W771" s="93">
        <v>0</v>
      </c>
      <c r="X771" s="93">
        <v>9.6844475263459795E-3</v>
      </c>
      <c r="Y771" s="93">
        <v>1.7835078317395908E-3</v>
      </c>
      <c r="Z771" s="93">
        <v>0.240648711736623</v>
      </c>
      <c r="AA771" s="93">
        <v>3.4332525760987116E-2</v>
      </c>
      <c r="AB771" s="93">
        <v>4.2804187961750177E-3</v>
      </c>
      <c r="AC771" s="93">
        <f>_xlfn.XLOOKUP(B771,'[3]Nur des jours'!$B:$B,'[3]Nur des jours'!$N:$N,"")</f>
        <v>2.3363952595788638E-3</v>
      </c>
      <c r="AD771" s="93">
        <v>2.3363952595788638E-3</v>
      </c>
      <c r="AE771" s="93">
        <v>9.8092930745677484E-4</v>
      </c>
      <c r="AF771" s="93">
        <v>1.5141981491469126E-2</v>
      </c>
      <c r="AG771" s="93"/>
      <c r="AH771" s="93">
        <v>0</v>
      </c>
      <c r="AI771" s="93">
        <v>0</v>
      </c>
      <c r="AJ771" s="93">
        <v>0</v>
      </c>
      <c r="AK771" s="93">
        <v>0</v>
      </c>
      <c r="AL771" s="93">
        <v>0</v>
      </c>
      <c r="AM771" s="49" t="s">
        <v>5601</v>
      </c>
      <c r="AN771" s="49"/>
      <c r="AO771" s="48" t="str" cm="1">
        <f t="array" ref="AO771">IFERROR(_xlfn.IFS(
AQ771="MPR ISSUE","PDH",
AQ771="BSS Hardware Issue","BSS",
AQ771="Sites strategiques, MLL, Pylone, etc.","ENVTECH",
AQ771="AKTIVCO DEFAUT GE &amp; POWER Cabinet","AKTIVCO",
AQ771="AKTIVCO Coupure ENEO &amp; Baisse de tension","AKTIVCO GRID ONLY",
AQ771="Coupure ENEO &amp; Baisse de tension","IHS GRID ONLY",
AQ771="Defaut GE &amp; POWER Cabinet","IHS",
AQ771="Sharing","Partners",
AQ771="Sites strategiques &amp; DataCenter","SST &amp; DC",
AQ771="Exclu","Exclu",
AQ771="SAT","SAT",
AQ771="SPARE-ISSUE","SPARE-ISSUE",
AQ771="Fiber CAmtel","TRANS_FO_CAMTEL",
AQ771="Fiber AOF","Fiber AOF",
AQ771="Projet OCM (HUAWEI)","TRAVAUX-HUAWEI",
AQ771="Projet OCM (NOKIA)","TRAVAUX-NOKIA",
AQ771="ACCESS-ISSUE","ACCESS-ISSUE",
AQ771="Projet OCM (ZTE, NOKIA, autres projets)","TRAVAUX OCM",
AQ771="No root CAuse","No root cause",
AQ771="ODU HS","PDH",
AQ771="IP &amp; VLAN","PDH",
AQ771="Warehouse HUAWEI","SPARE-ISSUE",
AQ771="SPARE-HS","SPARE-ISSUE",
AQ771="Power Telco","BSS",AQ771="no impacts","no impacts"
),"")</f>
        <v>No root cause</v>
      </c>
      <c r="AP771" s="48" t="str" cm="1">
        <f t="array" ref="AP771">IFERROR(_xlfn.IFS(
AQ771="MPR ISSUE","TX ISSUE",
AQ771="BSS Hardware Issue","RAN ISSUE",
AQ771="Sites strategiques, MLL, Pylone, etc.","ENVTECH",
AQ771="AKTIVCO DEFAUT GE &amp; POWER Cabinet","POWER ISSUE",
AQ771="AKTIVCO Coupure ENEO &amp; Baisse de tension","POWER ISSUE",
AQ771="Coupure ENEO &amp; Baisse de tension","POWER ISSUE",
AQ771="Defaut GE &amp; POWER Cabinet","POWER ISSUE",
AQ771="Sharing","POWER ISSUE",
AQ771="Sites strategiques &amp; DataCenter","POWER ISSUE",
AQ771="Exclu","Exclu",
AQ771="SAT","TX ISSUE",
AQ771="SPARE-ISSUE","SPARE-ISSUE",
AQ771="Fiber CAmtel","TX ISSUE",
AQ771="Fiber AOF","TX ISSUE",
AQ771="Projet OCM (HUAWEI)","TRAVAUX-HUAWEI",
AQ771="Projet OCM (NOKIA)","TRAVAUX -NOKIA",
AQ771="ACCESS-ISSUE","ACCESS-ISSUE",
AQ771="Projet OCM (ZTE, NOKIA, autres projets)","TRAVAUX OCM",
AQ771="No root CAuse","No root cause",
AQ771="ODU HS","TX ISSUE",
AQ771="IP &amp; VLAN","TX ISSUE",
AQ771="Warehouse HUAWEI","SPARE-ISSUE",
AQ771="SPARE-HS","SPARE-ISSUE",
AQ771="Power Telco","RAN ISSUE",AQ771="no impacts","no impacts"
),"")</f>
        <v>No root cause</v>
      </c>
      <c r="AQ771" s="67" t="s">
        <v>5344</v>
      </c>
      <c r="AR771" s="48" t="str" cm="1">
        <f t="array" ref="AR771">IFERROR(_xlfn.IFS(
AQ771="MPR ISSUE","ACTIVE",
AQ771="BSS Hardware Issue","ACTIVE",
AQ771="Sites strategiques, MLL, Pylone, etc.","PASSIVE",
AQ771="AKTIVCO DEFAUT GE &amp; POWER Cabinet","PASSIVE",
AQ771="AKTIVCO Coupure ENEO &amp; Baisse de tension","PASSIVE",
AQ771="Coupure ENEO &amp; Baisse de tension","PASSIVE",
AQ771="Defaut GE &amp; POWER Cabinet","PASSIVE",
AQ771="Sharing","PASSIVE",
AQ771="Sites strategiques &amp; DataCenter","PASSIVE",
AQ771="Exclu","Exclu",
AQ771="SAT","ACTIVE",
AQ771="SPARE-ISSUE","SPARE-ISSUE",
AQ771="Fiber CAmtel","ACTIVE",
AQ771="Fiber AOF","ACTIVE",
AQ771="Projet OCM (HUAWEI)","PLANNED WORKS",
AQ771="Projet OCM (NOKIA)","PLANNED WORKS",
AQ771="ACCESS-ISSUE","ACCESS-ISSUE",
AQ771="Projet OCM (ZTE, NOKIA, autres projets)","PLANNED WORKS",
AQ771="No root CAuse","No root cause",
AQ771="ODU HS","ACTIVE",
AQ771="IP &amp; VLAN","ACTIVE",
AQ771="Warehouse HUAWEI","SPARE-ISSUE",
AQ771="SPARE-HS","SPARE-ISSUE",
AQ771="Power Telco","ACTIVE", AQ771="no impacts","no impacts"
),"")</f>
        <v>No root cause</v>
      </c>
      <c r="AS771" s="92" t="s">
        <v>5537</v>
      </c>
      <c r="AT771" s="98" t="s">
        <v>1426</v>
      </c>
      <c r="AV771" s="17" t="s">
        <v>5537</v>
      </c>
      <c r="AW771" s="7" t="s">
        <v>5537</v>
      </c>
      <c r="AX771" s="6" t="s">
        <v>5537</v>
      </c>
      <c r="AY771" s="7"/>
      <c r="AZ771" s="3" t="s">
        <v>5537</v>
      </c>
      <c r="BA771" s="18" t="s">
        <v>5537</v>
      </c>
      <c r="BB771" s="18" t="s">
        <v>5537</v>
      </c>
      <c r="BC771" s="18" t="s">
        <v>5537</v>
      </c>
      <c r="BD771" s="18" t="s">
        <v>5537</v>
      </c>
      <c r="BE771" s="18" t="s">
        <v>5537</v>
      </c>
      <c r="BF771" s="18" t="s">
        <v>5537</v>
      </c>
      <c r="BG771" s="18" t="s">
        <v>5537</v>
      </c>
      <c r="BH771" s="18" t="s">
        <v>5537</v>
      </c>
      <c r="BI771" s="18" t="s">
        <v>5537</v>
      </c>
      <c r="BJ771" s="18" t="s">
        <v>5537</v>
      </c>
      <c r="BK771" s="18" t="s">
        <v>5537</v>
      </c>
      <c r="BL771" s="9" t="s">
        <v>5537</v>
      </c>
      <c r="BM771" s="14" t="s">
        <v>5537</v>
      </c>
      <c r="BN771" s="14" t="s">
        <v>5537</v>
      </c>
      <c r="BO771" s="14" t="str">
        <f>_xlfn.XLOOKUP(B771,'[4]cell downs 18042026 17h'!$B:$B,'[4]cell downs 18042026 17h'!$B:$B,"")</f>
        <v/>
      </c>
      <c r="BP771" s="14" t="str">
        <f>_xlfn.XLOOKUP(B771,'[5]Cells Huawei 19042026 15h'!$B:$B,'[5]Cells Huawei 19042026 15h'!$B:$B,"")</f>
        <v/>
      </c>
      <c r="BQ771" s="9" t="str">
        <f>_xlfn.XLOOKUP(B771,'[6]cells down 19042026 9H40'!$B:$B,'[6]cells down 19042026 9H40'!$B:$B,"")</f>
        <v/>
      </c>
      <c r="BR771" s="9" t="s">
        <v>1426</v>
      </c>
      <c r="BS771" s="9" t="s">
        <v>594</v>
      </c>
      <c r="BT771" s="108"/>
    </row>
    <row r="772" spans="1:72" s="9" customFormat="1" ht="22" customHeight="1" x14ac:dyDescent="0.35">
      <c r="A772" s="1" t="s">
        <v>2217</v>
      </c>
      <c r="B772" s="8" t="s">
        <v>2218</v>
      </c>
      <c r="C772" s="3" t="str">
        <f>_xlfn.XLOOKUP(B772,'[1]daily break down'!$D:$D,'[1]daily break down'!$E:$E,"")</f>
        <v>Yaounde</v>
      </c>
      <c r="D772" s="1" t="s">
        <v>21</v>
      </c>
      <c r="E772" s="1" t="s">
        <v>36</v>
      </c>
      <c r="F772" s="3" t="s">
        <v>37</v>
      </c>
      <c r="G772" s="1" t="s">
        <v>38</v>
      </c>
      <c r="H772" s="34" t="str">
        <f>_xlfn.XLOOKUP(B772,[2]CALCULATION!$B:$B,[2]CALCULATION!$H:$H,"")</f>
        <v>ZTE</v>
      </c>
      <c r="I772" s="28">
        <v>0</v>
      </c>
      <c r="J772" s="28">
        <v>0</v>
      </c>
      <c r="K772" s="28">
        <v>0</v>
      </c>
      <c r="L772" s="28">
        <v>0</v>
      </c>
      <c r="M772" s="28">
        <v>0</v>
      </c>
      <c r="N772" s="28">
        <v>0</v>
      </c>
      <c r="O772" s="28">
        <v>0</v>
      </c>
      <c r="P772" s="28">
        <v>0</v>
      </c>
      <c r="Q772" s="28">
        <v>0</v>
      </c>
      <c r="R772" s="28">
        <v>0</v>
      </c>
      <c r="S772" s="93">
        <v>0</v>
      </c>
      <c r="T772" s="93">
        <f>_xlfn.XLOOKUP(B772,'[3]Nur des jours'!$B:$B,'[3]Nur des jours'!$U:$U,"")</f>
        <v>0</v>
      </c>
      <c r="U772" s="93">
        <v>0</v>
      </c>
      <c r="V772" s="93">
        <v>0</v>
      </c>
      <c r="W772" s="93">
        <v>0</v>
      </c>
      <c r="X772" s="93">
        <v>0</v>
      </c>
      <c r="Y772" s="93">
        <v>0</v>
      </c>
      <c r="Z772" s="93">
        <v>0</v>
      </c>
      <c r="AA772" s="93">
        <v>0</v>
      </c>
      <c r="AB772" s="93">
        <v>0</v>
      </c>
      <c r="AC772" s="93">
        <f>_xlfn.XLOOKUP(B772,'[3]Nur des jours'!$B:$B,'[3]Nur des jours'!$N:$N,"")</f>
        <v>0</v>
      </c>
      <c r="AD772" s="93">
        <v>0</v>
      </c>
      <c r="AE772" s="93">
        <v>0</v>
      </c>
      <c r="AF772" s="93">
        <v>1.3465484129633812E-2</v>
      </c>
      <c r="AG772" s="93"/>
      <c r="AH772" s="93">
        <v>0</v>
      </c>
      <c r="AI772" s="93">
        <v>0</v>
      </c>
      <c r="AJ772" s="93">
        <v>0</v>
      </c>
      <c r="AK772" s="93">
        <v>0</v>
      </c>
      <c r="AL772" s="93">
        <v>0</v>
      </c>
      <c r="AM772" s="49" t="s">
        <v>5559</v>
      </c>
      <c r="AN772" s="49"/>
      <c r="AO772" s="48" t="str" cm="1">
        <f t="array" ref="AO772">IFERROR(_xlfn.IFS(
AQ772="MPR ISSUE","PDH",
AQ772="BSS Hardware Issue","BSS",
AQ772="Sites strategiques, MLL, Pylone, etc.","ENVTECH",
AQ772="AKTIVCO DEFAUT GE &amp; POWER Cabinet","AKTIVCO",
AQ772="AKTIVCO Coupure ENEO &amp; Baisse de tension","AKTIVCO GRID ONLY",
AQ772="Coupure ENEO &amp; Baisse de tension","IHS GRID ONLY",
AQ772="Defaut GE &amp; POWER Cabinet","IHS",
AQ772="Sharing","Partners",
AQ772="Sites strategiques &amp; DataCenter","SST &amp; DC",
AQ772="Exclu","Exclu",
AQ772="SAT","SAT",
AQ772="SPARE-ISSUE","SPARE-ISSUE",
AQ772="Fiber CAmtel","TRANS_FO_CAMTEL",
AQ772="Fiber AOF","Fiber AOF",
AQ772="Projet OCM (HUAWEI)","TRAVAUX-HUAWEI",
AQ772="Projet OCM (NOKIA)","TRAVAUX-NOKIA",
AQ772="ACCESS-ISSUE","ACCESS-ISSUE",
AQ772="Projet OCM (ZTE, NOKIA, autres projets)","TRAVAUX OCM",
AQ772="No root CAuse","No root cause",
AQ772="ODU HS","PDH",
AQ772="IP &amp; VLAN","PDH",
AQ772="Warehouse HUAWEI","SPARE-ISSUE",
AQ772="SPARE-HS","SPARE-ISSUE",
AQ772="Power Telco","BSS",AQ772="no impacts","no impacts"
),"")</f>
        <v>No root cause</v>
      </c>
      <c r="AP772" s="48" t="str" cm="1">
        <f t="array" ref="AP772">IFERROR(_xlfn.IFS(
AQ772="MPR ISSUE","TX ISSUE",
AQ772="BSS Hardware Issue","RAN ISSUE",
AQ772="Sites strategiques, MLL, Pylone, etc.","ENVTECH",
AQ772="AKTIVCO DEFAUT GE &amp; POWER Cabinet","POWER ISSUE",
AQ772="AKTIVCO Coupure ENEO &amp; Baisse de tension","POWER ISSUE",
AQ772="Coupure ENEO &amp; Baisse de tension","POWER ISSUE",
AQ772="Defaut GE &amp; POWER Cabinet","POWER ISSUE",
AQ772="Sharing","POWER ISSUE",
AQ772="Sites strategiques &amp; DataCenter","POWER ISSUE",
AQ772="Exclu","Exclu",
AQ772="SAT","TX ISSUE",
AQ772="SPARE-ISSUE","SPARE-ISSUE",
AQ772="Fiber CAmtel","TX ISSUE",
AQ772="Fiber AOF","TX ISSUE",
AQ772="Projet OCM (HUAWEI)","TRAVAUX-HUAWEI",
AQ772="Projet OCM (NOKIA)","TRAVAUX -NOKIA",
AQ772="ACCESS-ISSUE","ACCESS-ISSUE",
AQ772="Projet OCM (ZTE, NOKIA, autres projets)","TRAVAUX OCM",
AQ772="No root CAuse","No root cause",
AQ772="ODU HS","TX ISSUE",
AQ772="IP &amp; VLAN","TX ISSUE",
AQ772="Warehouse HUAWEI","SPARE-ISSUE",
AQ772="SPARE-HS","SPARE-ISSUE",
AQ772="Power Telco","RAN ISSUE",AQ772="no impacts","no impacts"
),"")</f>
        <v>No root cause</v>
      </c>
      <c r="AQ772" s="67" t="s">
        <v>5344</v>
      </c>
      <c r="AR772" s="48" t="str" cm="1">
        <f t="array" ref="AR772">IFERROR(_xlfn.IFS(
AQ772="MPR ISSUE","ACTIVE",
AQ772="BSS Hardware Issue","ACTIVE",
AQ772="Sites strategiques, MLL, Pylone, etc.","PASSIVE",
AQ772="AKTIVCO DEFAUT GE &amp; POWER Cabinet","PASSIVE",
AQ772="AKTIVCO Coupure ENEO &amp; Baisse de tension","PASSIVE",
AQ772="Coupure ENEO &amp; Baisse de tension","PASSIVE",
AQ772="Defaut GE &amp; POWER Cabinet","PASSIVE",
AQ772="Sharing","PASSIVE",
AQ772="Sites strategiques &amp; DataCenter","PASSIVE",
AQ772="Exclu","Exclu",
AQ772="SAT","ACTIVE",
AQ772="SPARE-ISSUE","SPARE-ISSUE",
AQ772="Fiber CAmtel","ACTIVE",
AQ772="Fiber AOF","ACTIVE",
AQ772="Projet OCM (HUAWEI)","PLANNED WORKS",
AQ772="Projet OCM (NOKIA)","PLANNED WORKS",
AQ772="ACCESS-ISSUE","ACCESS-ISSUE",
AQ772="Projet OCM (ZTE, NOKIA, autres projets)","PLANNED WORKS",
AQ772="No root CAuse","No root cause",
AQ772="ODU HS","ACTIVE",
AQ772="IP &amp; VLAN","ACTIVE",
AQ772="Warehouse HUAWEI","SPARE-ISSUE",
AQ772="SPARE-HS","SPARE-ISSUE",
AQ772="Power Telco","ACTIVE", AQ772="no impacts","no impacts"
),"")</f>
        <v>No root cause</v>
      </c>
      <c r="AS772" s="92" t="s">
        <v>5537</v>
      </c>
      <c r="AT772" s="98" t="s">
        <v>2218</v>
      </c>
      <c r="AV772" s="17" t="s">
        <v>5537</v>
      </c>
      <c r="AW772" s="7" t="s">
        <v>5537</v>
      </c>
      <c r="AX772" s="6" t="s">
        <v>5537</v>
      </c>
      <c r="AY772" s="7"/>
      <c r="AZ772" s="3" t="s">
        <v>5537</v>
      </c>
      <c r="BA772" s="18" t="s">
        <v>5537</v>
      </c>
      <c r="BB772" s="18" t="s">
        <v>5537</v>
      </c>
      <c r="BC772" s="18" t="s">
        <v>5537</v>
      </c>
      <c r="BD772" s="18" t="s">
        <v>5537</v>
      </c>
      <c r="BE772" s="18" t="s">
        <v>5537</v>
      </c>
      <c r="BF772" s="18" t="s">
        <v>5537</v>
      </c>
      <c r="BG772" s="18" t="s">
        <v>5537</v>
      </c>
      <c r="BH772" s="18" t="s">
        <v>5537</v>
      </c>
      <c r="BI772" s="18" t="s">
        <v>5537</v>
      </c>
      <c r="BJ772" s="18" t="s">
        <v>5537</v>
      </c>
      <c r="BK772" s="18" t="s">
        <v>5537</v>
      </c>
      <c r="BL772" s="9" t="s">
        <v>5537</v>
      </c>
      <c r="BM772" s="14" t="s">
        <v>5537</v>
      </c>
      <c r="BN772" s="14" t="s">
        <v>5537</v>
      </c>
      <c r="BO772" s="14" t="str">
        <f>_xlfn.XLOOKUP(B772,'[4]cell downs 18042026 17h'!$B:$B,'[4]cell downs 18042026 17h'!$B:$B,"")</f>
        <v/>
      </c>
      <c r="BP772" s="14" t="str">
        <f>_xlfn.XLOOKUP(B772,'[5]Cells Huawei 19042026 15h'!$B:$B,'[5]Cells Huawei 19042026 15h'!$B:$B,"")</f>
        <v/>
      </c>
      <c r="BQ772" s="9" t="str">
        <f>_xlfn.XLOOKUP(B772,'[6]cells down 19042026 9H40'!$B:$B,'[6]cells down 19042026 9H40'!$B:$B,"")</f>
        <v/>
      </c>
      <c r="BR772" s="9" t="s">
        <v>5537</v>
      </c>
      <c r="BS772" s="9" t="s">
        <v>594</v>
      </c>
      <c r="BT772" s="108"/>
    </row>
    <row r="773" spans="1:72" s="9" customFormat="1" x14ac:dyDescent="0.35">
      <c r="A773" s="1" t="s">
        <v>2333</v>
      </c>
      <c r="B773" s="8" t="s">
        <v>2334</v>
      </c>
      <c r="C773" s="3" t="str">
        <f>_xlfn.XLOOKUP(B773,'[1]daily break down'!$D:$D,'[1]daily break down'!$E:$E,"")</f>
        <v>Yaounde</v>
      </c>
      <c r="D773" s="1" t="s">
        <v>11</v>
      </c>
      <c r="E773" s="1" t="s">
        <v>757</v>
      </c>
      <c r="F773" s="3" t="s">
        <v>37</v>
      </c>
      <c r="G773" s="1" t="s">
        <v>38</v>
      </c>
      <c r="H773" s="34" t="str">
        <f>_xlfn.XLOOKUP(B773,[2]CALCULATION!$B:$B,[2]CALCULATION!$H:$H,"")</f>
        <v>ZTE</v>
      </c>
      <c r="I773" s="28">
        <v>0</v>
      </c>
      <c r="J773" s="28">
        <v>0</v>
      </c>
      <c r="K773" s="28">
        <v>0</v>
      </c>
      <c r="L773" s="28">
        <v>0</v>
      </c>
      <c r="M773" s="28">
        <v>0</v>
      </c>
      <c r="N773" s="28">
        <v>0</v>
      </c>
      <c r="O773" s="28">
        <v>0</v>
      </c>
      <c r="P773" s="28">
        <v>0</v>
      </c>
      <c r="Q773" s="28">
        <v>0</v>
      </c>
      <c r="R773" s="28">
        <v>0</v>
      </c>
      <c r="S773" s="93">
        <v>0</v>
      </c>
      <c r="T773" s="93">
        <f>_xlfn.XLOOKUP(B773,'[3]Nur des jours'!$B:$B,'[3]Nur des jours'!$U:$U,"")</f>
        <v>0</v>
      </c>
      <c r="U773" s="93">
        <v>0</v>
      </c>
      <c r="V773" s="93">
        <v>0</v>
      </c>
      <c r="W773" s="93">
        <v>0</v>
      </c>
      <c r="X773" s="93">
        <v>0</v>
      </c>
      <c r="Y773" s="93">
        <v>0</v>
      </c>
      <c r="Z773" s="93">
        <v>0</v>
      </c>
      <c r="AA773" s="93">
        <v>0</v>
      </c>
      <c r="AB773" s="93">
        <v>0</v>
      </c>
      <c r="AC773" s="93">
        <f>_xlfn.XLOOKUP(B773,'[3]Nur des jours'!$B:$B,'[3]Nur des jours'!$N:$N,"")</f>
        <v>0</v>
      </c>
      <c r="AD773" s="93">
        <v>0</v>
      </c>
      <c r="AE773" s="93">
        <v>0</v>
      </c>
      <c r="AF773" s="93">
        <v>1.3197957954873012E-2</v>
      </c>
      <c r="AG773" s="93"/>
      <c r="AH773" s="93">
        <v>0</v>
      </c>
      <c r="AI773" s="93">
        <v>0</v>
      </c>
      <c r="AJ773" s="93">
        <v>0</v>
      </c>
      <c r="AK773" s="93">
        <v>0</v>
      </c>
      <c r="AL773" s="93">
        <v>0</v>
      </c>
      <c r="AM773" s="49" t="s">
        <v>5559</v>
      </c>
      <c r="AN773" s="49"/>
      <c r="AO773" s="48" t="str" cm="1">
        <f t="array" ref="AO773">IFERROR(_xlfn.IFS(
AQ773="MPR ISSUE","PDH",
AQ773="BSS Hardware Issue","BSS",
AQ773="Sites strategiques, MLL, Pylone, etc.","ENVTECH",
AQ773="AKTIVCO DEFAUT GE &amp; POWER Cabinet","AKTIVCO",
AQ773="AKTIVCO Coupure ENEO &amp; Baisse de tension","AKTIVCO GRID ONLY",
AQ773="Coupure ENEO &amp; Baisse de tension","IHS GRID ONLY",
AQ773="Defaut GE &amp; POWER Cabinet","IHS",
AQ773="Sharing","Partners",
AQ773="Sites strategiques &amp; DataCenter","SST &amp; DC",
AQ773="Exclu","Exclu",
AQ773="SAT","SAT",
AQ773="SPARE-ISSUE","SPARE-ISSUE",
AQ773="Fiber CAmtel","TRANS_FO_CAMTEL",
AQ773="Fiber AOF","Fiber AOF",
AQ773="Projet OCM (HUAWEI)","TRAVAUX-HUAWEI",
AQ773="Projet OCM (NOKIA)","TRAVAUX-NOKIA",
AQ773="ACCESS-ISSUE","ACCESS-ISSUE",
AQ773="Projet OCM (ZTE, NOKIA, autres projets)","TRAVAUX OCM",
AQ773="No root CAuse","No root cause",
AQ773="ODU HS","PDH",
AQ773="IP &amp; VLAN","PDH",
AQ773="Warehouse HUAWEI","SPARE-ISSUE",
AQ773="SPARE-HS","SPARE-ISSUE",
AQ773="Power Telco","BSS",AQ773="no impacts","no impacts"
),"")</f>
        <v>No root cause</v>
      </c>
      <c r="AP773" s="48" t="str" cm="1">
        <f t="array" ref="AP773">IFERROR(_xlfn.IFS(
AQ773="MPR ISSUE","TX ISSUE",
AQ773="BSS Hardware Issue","RAN ISSUE",
AQ773="Sites strategiques, MLL, Pylone, etc.","ENVTECH",
AQ773="AKTIVCO DEFAUT GE &amp; POWER Cabinet","POWER ISSUE",
AQ773="AKTIVCO Coupure ENEO &amp; Baisse de tension","POWER ISSUE",
AQ773="Coupure ENEO &amp; Baisse de tension","POWER ISSUE",
AQ773="Defaut GE &amp; POWER Cabinet","POWER ISSUE",
AQ773="Sharing","POWER ISSUE",
AQ773="Sites strategiques &amp; DataCenter","POWER ISSUE",
AQ773="Exclu","Exclu",
AQ773="SAT","TX ISSUE",
AQ773="SPARE-ISSUE","SPARE-ISSUE",
AQ773="Fiber CAmtel","TX ISSUE",
AQ773="Fiber AOF","TX ISSUE",
AQ773="Projet OCM (HUAWEI)","TRAVAUX-HUAWEI",
AQ773="Projet OCM (NOKIA)","TRAVAUX -NOKIA",
AQ773="ACCESS-ISSUE","ACCESS-ISSUE",
AQ773="Projet OCM (ZTE, NOKIA, autres projets)","TRAVAUX OCM",
AQ773="No root CAuse","No root cause",
AQ773="ODU HS","TX ISSUE",
AQ773="IP &amp; VLAN","TX ISSUE",
AQ773="Warehouse HUAWEI","SPARE-ISSUE",
AQ773="SPARE-HS","SPARE-ISSUE",
AQ773="Power Telco","RAN ISSUE",AQ773="no impacts","no impacts"
),"")</f>
        <v>No root cause</v>
      </c>
      <c r="AQ773" s="126" t="s">
        <v>5344</v>
      </c>
      <c r="AR773" s="48" t="str" cm="1">
        <f t="array" ref="AR773">IFERROR(_xlfn.IFS(
AQ773="MPR ISSUE","ACTIVE",
AQ773="BSS Hardware Issue","ACTIVE",
AQ773="Sites strategiques, MLL, Pylone, etc.","PASSIVE",
AQ773="AKTIVCO DEFAUT GE &amp; POWER Cabinet","PASSIVE",
AQ773="AKTIVCO Coupure ENEO &amp; Baisse de tension","PASSIVE",
AQ773="Coupure ENEO &amp; Baisse de tension","PASSIVE",
AQ773="Defaut GE &amp; POWER Cabinet","PASSIVE",
AQ773="Sharing","PASSIVE",
AQ773="Sites strategiques &amp; DataCenter","PASSIVE",
AQ773="Exclu","Exclu",
AQ773="SAT","ACTIVE",
AQ773="SPARE-ISSUE","SPARE-ISSUE",
AQ773="Fiber CAmtel","ACTIVE",
AQ773="Fiber AOF","ACTIVE",
AQ773="Projet OCM (HUAWEI)","PLANNED WORKS",
AQ773="Projet OCM (NOKIA)","PLANNED WORKS",
AQ773="ACCESS-ISSUE","ACCESS-ISSUE",
AQ773="Projet OCM (ZTE, NOKIA, autres projets)","PLANNED WORKS",
AQ773="No root CAuse","No root cause",
AQ773="ODU HS","ACTIVE",
AQ773="IP &amp; VLAN","ACTIVE",
AQ773="Warehouse HUAWEI","SPARE-ISSUE",
AQ773="SPARE-HS","SPARE-ISSUE",
AQ773="Power Telco","ACTIVE", AQ773="no impacts","no impacts"
),"")</f>
        <v>No root cause</v>
      </c>
      <c r="AS773" s="92" t="s">
        <v>5537</v>
      </c>
      <c r="AT773" s="98" t="s">
        <v>2334</v>
      </c>
      <c r="AV773" s="17" t="s">
        <v>5537</v>
      </c>
      <c r="AW773" s="7" t="s">
        <v>5537</v>
      </c>
      <c r="AX773" s="6" t="s">
        <v>5537</v>
      </c>
      <c r="AY773" s="7"/>
      <c r="AZ773" s="3" t="s">
        <v>5537</v>
      </c>
      <c r="BA773" s="18" t="s">
        <v>5537</v>
      </c>
      <c r="BB773" s="18" t="s">
        <v>5537</v>
      </c>
      <c r="BC773" s="18" t="s">
        <v>5537</v>
      </c>
      <c r="BD773" s="18" t="s">
        <v>5537</v>
      </c>
      <c r="BE773" s="18" t="s">
        <v>5537</v>
      </c>
      <c r="BF773" s="18" t="s">
        <v>5537</v>
      </c>
      <c r="BG773" s="18" t="s">
        <v>5537</v>
      </c>
      <c r="BH773" s="18" t="s">
        <v>5537</v>
      </c>
      <c r="BI773" s="18" t="s">
        <v>5537</v>
      </c>
      <c r="BJ773" s="18" t="s">
        <v>5537</v>
      </c>
      <c r="BK773" s="18" t="s">
        <v>5537</v>
      </c>
      <c r="BL773" s="9" t="s">
        <v>5537</v>
      </c>
      <c r="BM773" s="14" t="s">
        <v>5537</v>
      </c>
      <c r="BN773" s="14" t="s">
        <v>5537</v>
      </c>
      <c r="BO773" s="14" t="str">
        <f>_xlfn.XLOOKUP(B773,'[4]cell downs 18042026 17h'!$B:$B,'[4]cell downs 18042026 17h'!$B:$B,"")</f>
        <v/>
      </c>
      <c r="BP773" s="14" t="str">
        <f>_xlfn.XLOOKUP(B773,'[5]Cells Huawei 19042026 15h'!$B:$B,'[5]Cells Huawei 19042026 15h'!$B:$B,"")</f>
        <v/>
      </c>
      <c r="BQ773" s="9" t="str">
        <f>_xlfn.XLOOKUP(B773,'[6]cells down 19042026 9H40'!$B:$B,'[6]cells down 19042026 9H40'!$B:$B,"")</f>
        <v/>
      </c>
      <c r="BR773" s="9" t="s">
        <v>2334</v>
      </c>
      <c r="BS773" s="9" t="s">
        <v>5537</v>
      </c>
      <c r="BT773" s="108"/>
    </row>
    <row r="774" spans="1:72" s="9" customFormat="1" x14ac:dyDescent="0.35">
      <c r="A774" s="1" t="s">
        <v>2519</v>
      </c>
      <c r="B774" s="8" t="s">
        <v>2520</v>
      </c>
      <c r="C774" s="3" t="str">
        <f>_xlfn.XLOOKUP(B774,'[1]daily break down'!$D:$D,'[1]daily break down'!$E:$E,"")</f>
        <v>Douala</v>
      </c>
      <c r="D774" s="1" t="s">
        <v>11</v>
      </c>
      <c r="E774" s="1" t="s">
        <v>12</v>
      </c>
      <c r="F774" s="3" t="s">
        <v>31</v>
      </c>
      <c r="G774" s="1" t="s">
        <v>32</v>
      </c>
      <c r="H774" s="34" t="str">
        <f>_xlfn.XLOOKUP(B774,[2]CALCULATION!$B:$B,[2]CALCULATION!$H:$H,"")</f>
        <v>ZTE</v>
      </c>
      <c r="I774" s="28">
        <v>0</v>
      </c>
      <c r="J774" s="28">
        <v>0</v>
      </c>
      <c r="K774" s="28">
        <v>0</v>
      </c>
      <c r="L774" s="28">
        <v>0</v>
      </c>
      <c r="M774" s="28">
        <v>7.488949385474554E-2</v>
      </c>
      <c r="N774" s="28">
        <v>0</v>
      </c>
      <c r="O774" s="28">
        <v>0</v>
      </c>
      <c r="P774" s="28">
        <v>0</v>
      </c>
      <c r="Q774" s="28">
        <v>0</v>
      </c>
      <c r="R774" s="28">
        <v>0</v>
      </c>
      <c r="S774" s="93">
        <v>0</v>
      </c>
      <c r="T774" s="93">
        <f>_xlfn.XLOOKUP(B774,'[3]Nur des jours'!$B:$B,'[3]Nur des jours'!$U:$U,"")</f>
        <v>0</v>
      </c>
      <c r="U774" s="93">
        <v>0</v>
      </c>
      <c r="V774" s="93">
        <v>0</v>
      </c>
      <c r="W774" s="93">
        <v>0</v>
      </c>
      <c r="X774" s="93">
        <v>4.6032337137198578E-2</v>
      </c>
      <c r="Y774" s="93">
        <v>0</v>
      </c>
      <c r="Z774" s="93">
        <v>0</v>
      </c>
      <c r="AA774" s="93">
        <v>0</v>
      </c>
      <c r="AB774" s="93">
        <v>0</v>
      </c>
      <c r="AC774" s="93">
        <f>_xlfn.XLOOKUP(B774,'[3]Nur des jours'!$B:$B,'[3]Nur des jours'!$N:$N,"")</f>
        <v>0</v>
      </c>
      <c r="AD774" s="93">
        <v>0</v>
      </c>
      <c r="AE774" s="93">
        <v>0</v>
      </c>
      <c r="AF774" s="93">
        <v>1.3162287798238182E-2</v>
      </c>
      <c r="AG774" s="93"/>
      <c r="AH774" s="93">
        <v>0</v>
      </c>
      <c r="AI774" s="93">
        <v>0</v>
      </c>
      <c r="AJ774" s="93">
        <v>0</v>
      </c>
      <c r="AK774" s="93">
        <v>0</v>
      </c>
      <c r="AL774" s="93">
        <v>0</v>
      </c>
      <c r="AM774" s="49" t="s">
        <v>5559</v>
      </c>
      <c r="AN774" s="49"/>
      <c r="AO774" s="48" t="str" cm="1">
        <f t="array" ref="AO774">IFERROR(_xlfn.IFS(
AQ774="MPR ISSUE","PDH",
AQ774="BSS Hardware Issue","BSS",
AQ774="Sites strategiques, MLL, Pylone, etc.","ENVTECH",
AQ774="AKTIVCO DEFAUT GE &amp; POWER Cabinet","AKTIVCO",
AQ774="AKTIVCO Coupure ENEO &amp; Baisse de tension","AKTIVCO GRID ONLY",
AQ774="Coupure ENEO &amp; Baisse de tension","IHS GRID ONLY",
AQ774="Defaut GE &amp; POWER Cabinet","IHS",
AQ774="Sharing","Partners",
AQ774="Sites strategiques &amp; DataCenter","SST &amp; DC",
AQ774="Exclu","Exclu",
AQ774="SAT","SAT",
AQ774="SPARE-ISSUE","SPARE-ISSUE",
AQ774="Fiber CAmtel","TRANS_FO_CAMTEL",
AQ774="Fiber AOF","Fiber AOF",
AQ774="Projet OCM (HUAWEI)","TRAVAUX-HUAWEI",
AQ774="Projet OCM (NOKIA)","TRAVAUX-NOKIA",
AQ774="ACCESS-ISSUE","ACCESS-ISSUE",
AQ774="Projet OCM (ZTE, NOKIA, autres projets)","TRAVAUX OCM",
AQ774="No root CAuse","No root cause",
AQ774="ODU HS","PDH",
AQ774="IP &amp; VLAN","PDH",
AQ774="Warehouse HUAWEI","SPARE-ISSUE",
AQ774="SPARE-HS","SPARE-ISSUE",
AQ774="Power Telco","BSS",AQ774="no impacts","no impacts"
),"")</f>
        <v>No root cause</v>
      </c>
      <c r="AP774" s="48" t="str" cm="1">
        <f t="array" ref="AP774">IFERROR(_xlfn.IFS(
AQ774="MPR ISSUE","TX ISSUE",
AQ774="BSS Hardware Issue","RAN ISSUE",
AQ774="Sites strategiques, MLL, Pylone, etc.","ENVTECH",
AQ774="AKTIVCO DEFAUT GE &amp; POWER Cabinet","POWER ISSUE",
AQ774="AKTIVCO Coupure ENEO &amp; Baisse de tension","POWER ISSUE",
AQ774="Coupure ENEO &amp; Baisse de tension","POWER ISSUE",
AQ774="Defaut GE &amp; POWER Cabinet","POWER ISSUE",
AQ774="Sharing","POWER ISSUE",
AQ774="Sites strategiques &amp; DataCenter","POWER ISSUE",
AQ774="Exclu","Exclu",
AQ774="SAT","TX ISSUE",
AQ774="SPARE-ISSUE","SPARE-ISSUE",
AQ774="Fiber CAmtel","TX ISSUE",
AQ774="Fiber AOF","TX ISSUE",
AQ774="Projet OCM (HUAWEI)","TRAVAUX-HUAWEI",
AQ774="Projet OCM (NOKIA)","TRAVAUX -NOKIA",
AQ774="ACCESS-ISSUE","ACCESS-ISSUE",
AQ774="Projet OCM (ZTE, NOKIA, autres projets)","TRAVAUX OCM",
AQ774="No root CAuse","No root cause",
AQ774="ODU HS","TX ISSUE",
AQ774="IP &amp; VLAN","TX ISSUE",
AQ774="Warehouse HUAWEI","SPARE-ISSUE",
AQ774="SPARE-HS","SPARE-ISSUE",
AQ774="Power Telco","RAN ISSUE",AQ774="no impacts","no impacts"
),"")</f>
        <v>No root cause</v>
      </c>
      <c r="AQ774" s="126" t="s">
        <v>5344</v>
      </c>
      <c r="AR774" s="48" t="str" cm="1">
        <f t="array" ref="AR774">IFERROR(_xlfn.IFS(
AQ774="MPR ISSUE","ACTIVE",
AQ774="BSS Hardware Issue","ACTIVE",
AQ774="Sites strategiques, MLL, Pylone, etc.","PASSIVE",
AQ774="AKTIVCO DEFAUT GE &amp; POWER Cabinet","PASSIVE",
AQ774="AKTIVCO Coupure ENEO &amp; Baisse de tension","PASSIVE",
AQ774="Coupure ENEO &amp; Baisse de tension","PASSIVE",
AQ774="Defaut GE &amp; POWER Cabinet","PASSIVE",
AQ774="Sharing","PASSIVE",
AQ774="Sites strategiques &amp; DataCenter","PASSIVE",
AQ774="Exclu","Exclu",
AQ774="SAT","ACTIVE",
AQ774="SPARE-ISSUE","SPARE-ISSUE",
AQ774="Fiber CAmtel","ACTIVE",
AQ774="Fiber AOF","ACTIVE",
AQ774="Projet OCM (HUAWEI)","PLANNED WORKS",
AQ774="Projet OCM (NOKIA)","PLANNED WORKS",
AQ774="ACCESS-ISSUE","ACCESS-ISSUE",
AQ774="Projet OCM (ZTE, NOKIA, autres projets)","PLANNED WORKS",
AQ774="No root CAuse","No root cause",
AQ774="ODU HS","ACTIVE",
AQ774="IP &amp; VLAN","ACTIVE",
AQ774="Warehouse HUAWEI","SPARE-ISSUE",
AQ774="SPARE-HS","SPARE-ISSUE",
AQ774="Power Telco","ACTIVE", AQ774="no impacts","no impacts"
),"")</f>
        <v>No root cause</v>
      </c>
      <c r="AS774" s="92" t="s">
        <v>5537</v>
      </c>
      <c r="AT774" s="98" t="s">
        <v>2520</v>
      </c>
      <c r="AV774" s="17" t="s">
        <v>5537</v>
      </c>
      <c r="AW774" s="7" t="s">
        <v>5537</v>
      </c>
      <c r="AX774" s="6" t="s">
        <v>5537</v>
      </c>
      <c r="AY774" s="7"/>
      <c r="AZ774" s="3" t="s">
        <v>5537</v>
      </c>
      <c r="BA774" s="18" t="s">
        <v>5537</v>
      </c>
      <c r="BB774" s="18" t="s">
        <v>5537</v>
      </c>
      <c r="BC774" s="18" t="s">
        <v>5537</v>
      </c>
      <c r="BD774" s="18" t="s">
        <v>5537</v>
      </c>
      <c r="BE774" s="18" t="s">
        <v>5537</v>
      </c>
      <c r="BF774" s="18" t="s">
        <v>5537</v>
      </c>
      <c r="BG774" s="18" t="s">
        <v>5537</v>
      </c>
      <c r="BH774" s="18" t="s">
        <v>5537</v>
      </c>
      <c r="BI774" s="18" t="s">
        <v>5537</v>
      </c>
      <c r="BJ774" s="18" t="s">
        <v>5537</v>
      </c>
      <c r="BK774" s="18" t="s">
        <v>5537</v>
      </c>
      <c r="BL774" s="9" t="s">
        <v>5537</v>
      </c>
      <c r="BM774" s="14" t="s">
        <v>5537</v>
      </c>
      <c r="BN774" s="14" t="s">
        <v>5537</v>
      </c>
      <c r="BO774" s="14" t="str">
        <f>_xlfn.XLOOKUP(B774,'[4]cell downs 18042026 17h'!$B:$B,'[4]cell downs 18042026 17h'!$B:$B,"")</f>
        <v/>
      </c>
      <c r="BP774" s="14" t="str">
        <f>_xlfn.XLOOKUP(B774,'[5]Cells Huawei 19042026 15h'!$B:$B,'[5]Cells Huawei 19042026 15h'!$B:$B,"")</f>
        <v/>
      </c>
      <c r="BQ774" s="9" t="str">
        <f>_xlfn.XLOOKUP(B774,'[6]cells down 19042026 9H40'!$B:$B,'[6]cells down 19042026 9H40'!$B:$B,"")</f>
        <v/>
      </c>
      <c r="BR774" s="9" t="s">
        <v>2520</v>
      </c>
      <c r="BS774" s="9" t="s">
        <v>12</v>
      </c>
      <c r="BT774" s="108"/>
    </row>
    <row r="775" spans="1:72" s="9" customFormat="1" x14ac:dyDescent="0.35">
      <c r="A775" s="1" t="s">
        <v>2283</v>
      </c>
      <c r="B775" s="8" t="s">
        <v>2284</v>
      </c>
      <c r="C775" s="3" t="str">
        <f>_xlfn.XLOOKUP(B775,'[1]daily break down'!$D:$D,'[1]daily break down'!$E:$E,"")</f>
        <v>Yaounde</v>
      </c>
      <c r="D775" s="1" t="s">
        <v>11</v>
      </c>
      <c r="E775" s="1" t="s">
        <v>145</v>
      </c>
      <c r="F775" s="3" t="s">
        <v>37</v>
      </c>
      <c r="G775" s="1" t="s">
        <v>38</v>
      </c>
      <c r="H775" s="34" t="str">
        <f>_xlfn.XLOOKUP(B775,[2]CALCULATION!$B:$B,[2]CALCULATION!$H:$H,"")</f>
        <v>ZTE</v>
      </c>
      <c r="I775" s="28">
        <v>0</v>
      </c>
      <c r="J775" s="28">
        <v>0</v>
      </c>
      <c r="K775" s="28">
        <v>0</v>
      </c>
      <c r="L775" s="28">
        <v>0</v>
      </c>
      <c r="M775" s="28">
        <v>0</v>
      </c>
      <c r="N775" s="28">
        <v>0</v>
      </c>
      <c r="O775" s="28">
        <v>0</v>
      </c>
      <c r="P775" s="28">
        <v>0</v>
      </c>
      <c r="Q775" s="28">
        <v>0</v>
      </c>
      <c r="R775" s="28">
        <v>0</v>
      </c>
      <c r="S775" s="93">
        <v>0</v>
      </c>
      <c r="T775" s="93">
        <f>_xlfn.XLOOKUP(B775,'[3]Nur des jours'!$B:$B,'[3]Nur des jours'!$U:$U,"")</f>
        <v>0</v>
      </c>
      <c r="U775" s="93">
        <v>2.2033277402527736</v>
      </c>
      <c r="V775" s="93">
        <v>0</v>
      </c>
      <c r="W775" s="93">
        <v>0</v>
      </c>
      <c r="X775" s="93">
        <v>0</v>
      </c>
      <c r="Y775" s="93">
        <v>0</v>
      </c>
      <c r="Z775" s="93">
        <v>0</v>
      </c>
      <c r="AA775" s="93">
        <v>0</v>
      </c>
      <c r="AB775" s="93">
        <v>0</v>
      </c>
      <c r="AC775" s="93">
        <f>_xlfn.XLOOKUP(B775,'[3]Nur des jours'!$B:$B,'[3]Nur des jours'!$N:$N,"")</f>
        <v>0</v>
      </c>
      <c r="AD775" s="93">
        <v>0</v>
      </c>
      <c r="AE775" s="93">
        <v>0</v>
      </c>
      <c r="AF775" s="93">
        <v>1.3019607171699081E-2</v>
      </c>
      <c r="AG775" s="93"/>
      <c r="AH775" s="93">
        <v>0</v>
      </c>
      <c r="AI775" s="93">
        <v>0</v>
      </c>
      <c r="AJ775" s="93">
        <v>0</v>
      </c>
      <c r="AK775" s="93">
        <v>0</v>
      </c>
      <c r="AL775" s="93">
        <v>0</v>
      </c>
      <c r="AM775" s="49" t="s">
        <v>5559</v>
      </c>
      <c r="AN775" s="49"/>
      <c r="AO775" s="48" t="str" cm="1">
        <f t="array" ref="AO775">IFERROR(_xlfn.IFS(
AQ775="MPR ISSUE","PDH",
AQ775="BSS Hardware Issue","BSS",
AQ775="Sites strategiques, MLL, Pylone, etc.","ENVTECH",
AQ775="AKTIVCO DEFAUT GE &amp; POWER Cabinet","AKTIVCO",
AQ775="AKTIVCO Coupure ENEO &amp; Baisse de tension","AKTIVCO GRID ONLY",
AQ775="Coupure ENEO &amp; Baisse de tension","IHS GRID ONLY",
AQ775="Defaut GE &amp; POWER Cabinet","IHS",
AQ775="Sharing","Partners",
AQ775="Sites strategiques &amp; DataCenter","SST &amp; DC",
AQ775="Exclu","Exclu",
AQ775="SAT","SAT",
AQ775="SPARE-ISSUE","SPARE-ISSUE",
AQ775="Fiber CAmtel","TRANS_FO_CAMTEL",
AQ775="Fiber AOF","Fiber AOF",
AQ775="Projet OCM (HUAWEI)","TRAVAUX-HUAWEI",
AQ775="Projet OCM (NOKIA)","TRAVAUX-NOKIA",
AQ775="ACCESS-ISSUE","ACCESS-ISSUE",
AQ775="Projet OCM (ZTE, NOKIA, autres projets)","TRAVAUX OCM",
AQ775="No root CAuse","No root cause",
AQ775="ODU HS","PDH",
AQ775="IP &amp; VLAN","PDH",
AQ775="Warehouse HUAWEI","SPARE-ISSUE",
AQ775="SPARE-HS","SPARE-ISSUE",
AQ775="Power Telco","BSS",AQ775="no impacts","no impacts"
),"")</f>
        <v>No root cause</v>
      </c>
      <c r="AP775" s="48" t="str" cm="1">
        <f t="array" ref="AP775">IFERROR(_xlfn.IFS(
AQ775="MPR ISSUE","TX ISSUE",
AQ775="BSS Hardware Issue","RAN ISSUE",
AQ775="Sites strategiques, MLL, Pylone, etc.","ENVTECH",
AQ775="AKTIVCO DEFAUT GE &amp; POWER Cabinet","POWER ISSUE",
AQ775="AKTIVCO Coupure ENEO &amp; Baisse de tension","POWER ISSUE",
AQ775="Coupure ENEO &amp; Baisse de tension","POWER ISSUE",
AQ775="Defaut GE &amp; POWER Cabinet","POWER ISSUE",
AQ775="Sharing","POWER ISSUE",
AQ775="Sites strategiques &amp; DataCenter","POWER ISSUE",
AQ775="Exclu","Exclu",
AQ775="SAT","TX ISSUE",
AQ775="SPARE-ISSUE","SPARE-ISSUE",
AQ775="Fiber CAmtel","TX ISSUE",
AQ775="Fiber AOF","TX ISSUE",
AQ775="Projet OCM (HUAWEI)","TRAVAUX-HUAWEI",
AQ775="Projet OCM (NOKIA)","TRAVAUX -NOKIA",
AQ775="ACCESS-ISSUE","ACCESS-ISSUE",
AQ775="Projet OCM (ZTE, NOKIA, autres projets)","TRAVAUX OCM",
AQ775="No root CAuse","No root cause",
AQ775="ODU HS","TX ISSUE",
AQ775="IP &amp; VLAN","TX ISSUE",
AQ775="Warehouse HUAWEI","SPARE-ISSUE",
AQ775="SPARE-HS","SPARE-ISSUE",
AQ775="Power Telco","RAN ISSUE",AQ775="no impacts","no impacts"
),"")</f>
        <v>No root cause</v>
      </c>
      <c r="AQ775" s="126" t="s">
        <v>5344</v>
      </c>
      <c r="AR775" s="48" t="str" cm="1">
        <f t="array" ref="AR775">IFERROR(_xlfn.IFS(
AQ775="MPR ISSUE","ACTIVE",
AQ775="BSS Hardware Issue","ACTIVE",
AQ775="Sites strategiques, MLL, Pylone, etc.","PASSIVE",
AQ775="AKTIVCO DEFAUT GE &amp; POWER Cabinet","PASSIVE",
AQ775="AKTIVCO Coupure ENEO &amp; Baisse de tension","PASSIVE",
AQ775="Coupure ENEO &amp; Baisse de tension","PASSIVE",
AQ775="Defaut GE &amp; POWER Cabinet","PASSIVE",
AQ775="Sharing","PASSIVE",
AQ775="Sites strategiques &amp; DataCenter","PASSIVE",
AQ775="Exclu","Exclu",
AQ775="SAT","ACTIVE",
AQ775="SPARE-ISSUE","SPARE-ISSUE",
AQ775="Fiber CAmtel","ACTIVE",
AQ775="Fiber AOF","ACTIVE",
AQ775="Projet OCM (HUAWEI)","PLANNED WORKS",
AQ775="Projet OCM (NOKIA)","PLANNED WORKS",
AQ775="ACCESS-ISSUE","ACCESS-ISSUE",
AQ775="Projet OCM (ZTE, NOKIA, autres projets)","PLANNED WORKS",
AQ775="No root CAuse","No root cause",
AQ775="ODU HS","ACTIVE",
AQ775="IP &amp; VLAN","ACTIVE",
AQ775="Warehouse HUAWEI","SPARE-ISSUE",
AQ775="SPARE-HS","SPARE-ISSUE",
AQ775="Power Telco","ACTIVE", AQ775="no impacts","no impacts"
),"")</f>
        <v>No root cause</v>
      </c>
      <c r="AS775" s="92" t="s">
        <v>5537</v>
      </c>
      <c r="AT775" s="98" t="s">
        <v>2284</v>
      </c>
      <c r="AV775" s="17" t="s">
        <v>5537</v>
      </c>
      <c r="AW775" s="7" t="s">
        <v>5537</v>
      </c>
      <c r="AX775" s="6" t="s">
        <v>5537</v>
      </c>
      <c r="AY775" s="7"/>
      <c r="AZ775" s="3" t="s">
        <v>5537</v>
      </c>
      <c r="BA775" s="18" t="s">
        <v>5537</v>
      </c>
      <c r="BB775" s="18" t="s">
        <v>5537</v>
      </c>
      <c r="BC775" s="18" t="s">
        <v>5537</v>
      </c>
      <c r="BD775" s="18" t="s">
        <v>5537</v>
      </c>
      <c r="BE775" s="18" t="s">
        <v>5537</v>
      </c>
      <c r="BF775" s="18" t="s">
        <v>5537</v>
      </c>
      <c r="BG775" s="18" t="s">
        <v>5537</v>
      </c>
      <c r="BH775" s="18" t="s">
        <v>5537</v>
      </c>
      <c r="BI775" s="18" t="s">
        <v>5537</v>
      </c>
      <c r="BJ775" s="18" t="s">
        <v>5537</v>
      </c>
      <c r="BK775" s="18" t="s">
        <v>5537</v>
      </c>
      <c r="BL775" s="9" t="s">
        <v>5537</v>
      </c>
      <c r="BM775" s="14" t="s">
        <v>5537</v>
      </c>
      <c r="BN775" s="14" t="s">
        <v>5537</v>
      </c>
      <c r="BO775" s="14" t="str">
        <f>_xlfn.XLOOKUP(B775,'[4]cell downs 18042026 17h'!$B:$B,'[4]cell downs 18042026 17h'!$B:$B,"")</f>
        <v/>
      </c>
      <c r="BP775" s="14" t="str">
        <f>_xlfn.XLOOKUP(B775,'[5]Cells Huawei 19042026 15h'!$B:$B,'[5]Cells Huawei 19042026 15h'!$B:$B,"")</f>
        <v/>
      </c>
      <c r="BQ775" s="9" t="str">
        <f>_xlfn.XLOOKUP(B775,'[6]cells down 19042026 9H40'!$B:$B,'[6]cells down 19042026 9H40'!$B:$B,"")</f>
        <v/>
      </c>
      <c r="BR775" s="9" t="s">
        <v>2284</v>
      </c>
      <c r="BS775" s="9" t="s">
        <v>5459</v>
      </c>
      <c r="BT775" s="108"/>
    </row>
    <row r="776" spans="1:72" s="9" customFormat="1" x14ac:dyDescent="0.35">
      <c r="A776" s="1" t="s">
        <v>1816</v>
      </c>
      <c r="B776" s="8" t="s">
        <v>1817</v>
      </c>
      <c r="C776" s="3" t="str">
        <f>_xlfn.XLOOKUP(B776,'[1]daily break down'!$D:$D,'[1]daily break down'!$E:$E,"")</f>
        <v>OUEST</v>
      </c>
      <c r="D776" s="1" t="s">
        <v>11</v>
      </c>
      <c r="E776" s="1" t="s">
        <v>12</v>
      </c>
      <c r="F776" s="3" t="s">
        <v>102</v>
      </c>
      <c r="G776" s="1" t="s">
        <v>1799</v>
      </c>
      <c r="H776" s="32" t="str">
        <f>_xlfn.XLOOKUP(B776,[2]CALCULATION!$B:$B,[2]CALCULATION!$H:$H,"")</f>
        <v>Huawei</v>
      </c>
      <c r="I776" s="28">
        <v>0</v>
      </c>
      <c r="J776" s="28">
        <v>0</v>
      </c>
      <c r="K776" s="28">
        <v>0</v>
      </c>
      <c r="L776" s="28">
        <v>0</v>
      </c>
      <c r="M776" s="28">
        <v>0</v>
      </c>
      <c r="N776" s="28">
        <v>0</v>
      </c>
      <c r="O776" s="28">
        <v>0</v>
      </c>
      <c r="P776" s="28">
        <v>0</v>
      </c>
      <c r="Q776" s="28">
        <v>0</v>
      </c>
      <c r="R776" s="28">
        <v>0</v>
      </c>
      <c r="S776" s="93">
        <v>0</v>
      </c>
      <c r="T776" s="93">
        <f>_xlfn.XLOOKUP(B776,'[3]Nur des jours'!$B:$B,'[3]Nur des jours'!$U:$U,"")</f>
        <v>0</v>
      </c>
      <c r="U776" s="93">
        <v>0</v>
      </c>
      <c r="V776" s="93">
        <v>2.675261747609386E-4</v>
      </c>
      <c r="W776" s="93">
        <v>0</v>
      </c>
      <c r="X776" s="93">
        <v>0</v>
      </c>
      <c r="Y776" s="93">
        <v>0</v>
      </c>
      <c r="Z776" s="93">
        <v>1.0363072256322892</v>
      </c>
      <c r="AA776" s="93">
        <v>1.2777050106582428</v>
      </c>
      <c r="AB776" s="93">
        <v>0.43027126440717628</v>
      </c>
      <c r="AC776" s="93">
        <f>_xlfn.XLOOKUP(B776,'[3]Nur des jours'!$B:$B,'[3]Nur des jours'!$N:$N,"")</f>
        <v>1.1414450123133382E-2</v>
      </c>
      <c r="AD776" s="93">
        <v>1.1414450123133382E-2</v>
      </c>
      <c r="AE776" s="93">
        <v>9.6309422913937893E-3</v>
      </c>
      <c r="AF776" s="93">
        <v>1.1414450123133382E-2</v>
      </c>
      <c r="AG776" s="93"/>
      <c r="AH776" s="93">
        <v>0</v>
      </c>
      <c r="AI776" s="93">
        <v>0</v>
      </c>
      <c r="AJ776" s="93">
        <v>0</v>
      </c>
      <c r="AK776" s="93">
        <v>0</v>
      </c>
      <c r="AL776" s="93">
        <v>0</v>
      </c>
      <c r="AM776" s="49" t="s">
        <v>5559</v>
      </c>
      <c r="AN776" s="49"/>
      <c r="AO776" s="48" t="str" cm="1">
        <f t="array" ref="AO776">IFERROR(_xlfn.IFS(
AQ776="MPR ISSUE","PDH",
AQ776="BSS Hardware Issue","BSS",
AQ776="Sites strategiques, MLL, Pylone, etc.","ENVTECH",
AQ776="AKTIVCO DEFAUT GE &amp; POWER Cabinet","AKTIVCO",
AQ776="AKTIVCO Coupure ENEO &amp; Baisse de tension","AKTIVCO GRID ONLY",
AQ776="Coupure ENEO &amp; Baisse de tension","IHS GRID ONLY",
AQ776="Defaut GE &amp; POWER Cabinet","IHS",
AQ776="Sharing","Partners",
AQ776="Sites strategiques &amp; DataCenter","SST &amp; DC",
AQ776="Exclu","Exclu",
AQ776="SAT","SAT",
AQ776="SPARE-ISSUE","SPARE-ISSUE",
AQ776="Fiber CAmtel","TRANS_FO_CAMTEL",
AQ776="Fiber AOF","Fiber AOF",
AQ776="Projet OCM (HUAWEI)","TRAVAUX-HUAWEI",
AQ776="Projet OCM (NOKIA)","TRAVAUX-NOKIA",
AQ776="ACCESS-ISSUE","ACCESS-ISSUE",
AQ776="Projet OCM (ZTE, NOKIA, autres projets)","TRAVAUX OCM",
AQ776="No root CAuse","No root cause",
AQ776="ODU HS","PDH",
AQ776="IP &amp; VLAN","PDH",
AQ776="Warehouse HUAWEI","SPARE-ISSUE",
AQ776="SPARE-HS","SPARE-ISSUE",
AQ776="Power Telco","BSS",AQ776="no impacts","no impacts"
),"")</f>
        <v>No root cause</v>
      </c>
      <c r="AP776" s="48" t="str" cm="1">
        <f t="array" ref="AP776">IFERROR(_xlfn.IFS(
AQ776="MPR ISSUE","TX ISSUE",
AQ776="BSS Hardware Issue","RAN ISSUE",
AQ776="Sites strategiques, MLL, Pylone, etc.","ENVTECH",
AQ776="AKTIVCO DEFAUT GE &amp; POWER Cabinet","POWER ISSUE",
AQ776="AKTIVCO Coupure ENEO &amp; Baisse de tension","POWER ISSUE",
AQ776="Coupure ENEO &amp; Baisse de tension","POWER ISSUE",
AQ776="Defaut GE &amp; POWER Cabinet","POWER ISSUE",
AQ776="Sharing","POWER ISSUE",
AQ776="Sites strategiques &amp; DataCenter","POWER ISSUE",
AQ776="Exclu","Exclu",
AQ776="SAT","TX ISSUE",
AQ776="SPARE-ISSUE","SPARE-ISSUE",
AQ776="Fiber CAmtel","TX ISSUE",
AQ776="Fiber AOF","TX ISSUE",
AQ776="Projet OCM (HUAWEI)","TRAVAUX-HUAWEI",
AQ776="Projet OCM (NOKIA)","TRAVAUX -NOKIA",
AQ776="ACCESS-ISSUE","ACCESS-ISSUE",
AQ776="Projet OCM (ZTE, NOKIA, autres projets)","TRAVAUX OCM",
AQ776="No root CAuse","No root cause",
AQ776="ODU HS","TX ISSUE",
AQ776="IP &amp; VLAN","TX ISSUE",
AQ776="Warehouse HUAWEI","SPARE-ISSUE",
AQ776="SPARE-HS","SPARE-ISSUE",
AQ776="Power Telco","RAN ISSUE",AQ776="no impacts","no impacts"
),"")</f>
        <v>No root cause</v>
      </c>
      <c r="AQ776" s="126" t="s">
        <v>5344</v>
      </c>
      <c r="AR776" s="48" t="str" cm="1">
        <f t="array" ref="AR776">IFERROR(_xlfn.IFS(
AQ776="MPR ISSUE","ACTIVE",
AQ776="BSS Hardware Issue","ACTIVE",
AQ776="Sites strategiques, MLL, Pylone, etc.","PASSIVE",
AQ776="AKTIVCO DEFAUT GE &amp; POWER Cabinet","PASSIVE",
AQ776="AKTIVCO Coupure ENEO &amp; Baisse de tension","PASSIVE",
AQ776="Coupure ENEO &amp; Baisse de tension","PASSIVE",
AQ776="Defaut GE &amp; POWER Cabinet","PASSIVE",
AQ776="Sharing","PASSIVE",
AQ776="Sites strategiques &amp; DataCenter","PASSIVE",
AQ776="Exclu","Exclu",
AQ776="SAT","ACTIVE",
AQ776="SPARE-ISSUE","SPARE-ISSUE",
AQ776="Fiber CAmtel","ACTIVE",
AQ776="Fiber AOF","ACTIVE",
AQ776="Projet OCM (HUAWEI)","PLANNED WORKS",
AQ776="Projet OCM (NOKIA)","PLANNED WORKS",
AQ776="ACCESS-ISSUE","ACCESS-ISSUE",
AQ776="Projet OCM (ZTE, NOKIA, autres projets)","PLANNED WORKS",
AQ776="No root CAuse","No root cause",
AQ776="ODU HS","ACTIVE",
AQ776="IP &amp; VLAN","ACTIVE",
AQ776="Warehouse HUAWEI","SPARE-ISSUE",
AQ776="SPARE-HS","SPARE-ISSUE",
AQ776="Power Telco","ACTIVE", AQ776="no impacts","no impacts"
),"")</f>
        <v>No root cause</v>
      </c>
      <c r="AS776" s="92" t="s">
        <v>5537</v>
      </c>
      <c r="AT776" s="98" t="s">
        <v>1817</v>
      </c>
      <c r="AV776" s="17" t="s">
        <v>5537</v>
      </c>
      <c r="AW776" s="7" t="s">
        <v>5537</v>
      </c>
      <c r="AX776" s="6" t="s">
        <v>5537</v>
      </c>
      <c r="AY776" s="7"/>
      <c r="AZ776" s="3" t="s">
        <v>5537</v>
      </c>
      <c r="BA776" s="18" t="s">
        <v>5537</v>
      </c>
      <c r="BB776" s="18" t="s">
        <v>5537</v>
      </c>
      <c r="BC776" s="18" t="s">
        <v>5537</v>
      </c>
      <c r="BD776" s="18" t="s">
        <v>5537</v>
      </c>
      <c r="BE776" s="18" t="s">
        <v>5537</v>
      </c>
      <c r="BF776" s="18" t="s">
        <v>5537</v>
      </c>
      <c r="BG776" s="18" t="s">
        <v>5537</v>
      </c>
      <c r="BH776" s="18" t="s">
        <v>5537</v>
      </c>
      <c r="BI776" s="18" t="s">
        <v>5537</v>
      </c>
      <c r="BJ776" s="18" t="s">
        <v>5537</v>
      </c>
      <c r="BK776" s="18" t="s">
        <v>5537</v>
      </c>
      <c r="BL776" s="9" t="s">
        <v>5537</v>
      </c>
      <c r="BM776" s="14" t="s">
        <v>5537</v>
      </c>
      <c r="BN776" s="14" t="s">
        <v>5537</v>
      </c>
      <c r="BO776" s="14" t="str">
        <f>_xlfn.XLOOKUP(B776,'[4]cell downs 18042026 17h'!$B:$B,'[4]cell downs 18042026 17h'!$B:$B,"")</f>
        <v/>
      </c>
      <c r="BP776" s="14" t="str">
        <f>_xlfn.XLOOKUP(B776,'[5]Cells Huawei 19042026 15h'!$B:$B,'[5]Cells Huawei 19042026 15h'!$B:$B,"")</f>
        <v/>
      </c>
      <c r="BQ776" s="9" t="str">
        <f>_xlfn.XLOOKUP(B776,'[6]cells down 19042026 9H40'!$B:$B,'[6]cells down 19042026 9H40'!$B:$B,"")</f>
        <v/>
      </c>
      <c r="BR776" s="9" t="s">
        <v>1817</v>
      </c>
      <c r="BS776" s="9" t="s">
        <v>12</v>
      </c>
      <c r="BT776" s="108"/>
    </row>
    <row r="777" spans="1:72" s="9" customFormat="1" x14ac:dyDescent="0.35">
      <c r="A777" s="1" t="s">
        <v>2337</v>
      </c>
      <c r="B777" s="8" t="s">
        <v>2338</v>
      </c>
      <c r="C777" s="3" t="str">
        <f>_xlfn.XLOOKUP(B777,'[1]daily break down'!$D:$D,'[1]daily break down'!$E:$E,"")</f>
        <v>Yaounde</v>
      </c>
      <c r="D777" s="1" t="s">
        <v>11</v>
      </c>
      <c r="E777" s="1" t="s">
        <v>145</v>
      </c>
      <c r="F777" s="3" t="s">
        <v>37</v>
      </c>
      <c r="G777" s="1" t="s">
        <v>38</v>
      </c>
      <c r="H777" s="34" t="str">
        <f>_xlfn.XLOOKUP(B777,[2]CALCULATION!$B:$B,[2]CALCULATION!$H:$H,"")</f>
        <v>ZTE</v>
      </c>
      <c r="I777" s="28">
        <v>0</v>
      </c>
      <c r="J777" s="28">
        <v>0</v>
      </c>
      <c r="K777" s="28">
        <v>0</v>
      </c>
      <c r="L777" s="28">
        <v>0</v>
      </c>
      <c r="M777" s="28">
        <v>0</v>
      </c>
      <c r="N777" s="28">
        <v>0</v>
      </c>
      <c r="O777" s="28">
        <v>0</v>
      </c>
      <c r="P777" s="28">
        <v>0</v>
      </c>
      <c r="Q777" s="28">
        <v>0</v>
      </c>
      <c r="R777" s="28">
        <v>0</v>
      </c>
      <c r="S777" s="93">
        <v>0</v>
      </c>
      <c r="T777" s="93">
        <f>_xlfn.XLOOKUP(B777,'[3]Nur des jours'!$B:$B,'[3]Nur des jours'!$U:$U,"")</f>
        <v>0</v>
      </c>
      <c r="U777" s="93">
        <v>0</v>
      </c>
      <c r="V777" s="93">
        <v>0</v>
      </c>
      <c r="W777" s="93">
        <v>0</v>
      </c>
      <c r="X777" s="93">
        <v>0</v>
      </c>
      <c r="Y777" s="93">
        <v>0</v>
      </c>
      <c r="Z777" s="93">
        <v>0</v>
      </c>
      <c r="AA777" s="93">
        <v>0</v>
      </c>
      <c r="AB777" s="93">
        <v>0</v>
      </c>
      <c r="AC777" s="93">
        <f>_xlfn.XLOOKUP(B777,'[3]Nur des jours'!$B:$B,'[3]Nur des jours'!$N:$N,"")</f>
        <v>0</v>
      </c>
      <c r="AD777" s="93">
        <v>0</v>
      </c>
      <c r="AE777" s="93">
        <v>0</v>
      </c>
      <c r="AF777" s="93">
        <v>1.039785065904188E-2</v>
      </c>
      <c r="AG777" s="93"/>
      <c r="AH777" s="93">
        <v>0</v>
      </c>
      <c r="AI777" s="93">
        <v>0</v>
      </c>
      <c r="AJ777" s="93">
        <v>0</v>
      </c>
      <c r="AK777" s="93">
        <v>0</v>
      </c>
      <c r="AL777" s="93">
        <v>0</v>
      </c>
      <c r="AM777" s="49" t="s">
        <v>5559</v>
      </c>
      <c r="AN777" s="49"/>
      <c r="AO777" s="48" t="str" cm="1">
        <f t="array" ref="AO777">IFERROR(_xlfn.IFS(
AQ777="MPR ISSUE","PDH",
AQ777="BSS Hardware Issue","BSS",
AQ777="Sites strategiques, MLL, Pylone, etc.","ENVTECH",
AQ777="AKTIVCO DEFAUT GE &amp; POWER Cabinet","AKTIVCO",
AQ777="AKTIVCO Coupure ENEO &amp; Baisse de tension","AKTIVCO GRID ONLY",
AQ777="Coupure ENEO &amp; Baisse de tension","IHS GRID ONLY",
AQ777="Defaut GE &amp; POWER Cabinet","IHS",
AQ777="Sharing","Partners",
AQ777="Sites strategiques &amp; DataCenter","SST &amp; DC",
AQ777="Exclu","Exclu",
AQ777="SAT","SAT",
AQ777="SPARE-ISSUE","SPARE-ISSUE",
AQ777="Fiber CAmtel","TRANS_FO_CAMTEL",
AQ777="Fiber AOF","Fiber AOF",
AQ777="Projet OCM (HUAWEI)","TRAVAUX-HUAWEI",
AQ777="Projet OCM (NOKIA)","TRAVAUX-NOKIA",
AQ777="ACCESS-ISSUE","ACCESS-ISSUE",
AQ777="Projet OCM (ZTE, NOKIA, autres projets)","TRAVAUX OCM",
AQ777="No root CAuse","No root cause",
AQ777="ODU HS","PDH",
AQ777="IP &amp; VLAN","PDH",
AQ777="Warehouse HUAWEI","SPARE-ISSUE",
AQ777="SPARE-HS","SPARE-ISSUE",
AQ777="Power Telco","BSS",AQ777="no impacts","no impacts"
),"")</f>
        <v>No root cause</v>
      </c>
      <c r="AP777" s="48" t="str" cm="1">
        <f t="array" ref="AP777">IFERROR(_xlfn.IFS(
AQ777="MPR ISSUE","TX ISSUE",
AQ777="BSS Hardware Issue","RAN ISSUE",
AQ777="Sites strategiques, MLL, Pylone, etc.","ENVTECH",
AQ777="AKTIVCO DEFAUT GE &amp; POWER Cabinet","POWER ISSUE",
AQ777="AKTIVCO Coupure ENEO &amp; Baisse de tension","POWER ISSUE",
AQ777="Coupure ENEO &amp; Baisse de tension","POWER ISSUE",
AQ777="Defaut GE &amp; POWER Cabinet","POWER ISSUE",
AQ777="Sharing","POWER ISSUE",
AQ777="Sites strategiques &amp; DataCenter","POWER ISSUE",
AQ777="Exclu","Exclu",
AQ777="SAT","TX ISSUE",
AQ777="SPARE-ISSUE","SPARE-ISSUE",
AQ777="Fiber CAmtel","TX ISSUE",
AQ777="Fiber AOF","TX ISSUE",
AQ777="Projet OCM (HUAWEI)","TRAVAUX-HUAWEI",
AQ777="Projet OCM (NOKIA)","TRAVAUX -NOKIA",
AQ777="ACCESS-ISSUE","ACCESS-ISSUE",
AQ777="Projet OCM (ZTE, NOKIA, autres projets)","TRAVAUX OCM",
AQ777="No root CAuse","No root cause",
AQ777="ODU HS","TX ISSUE",
AQ777="IP &amp; VLAN","TX ISSUE",
AQ777="Warehouse HUAWEI","SPARE-ISSUE",
AQ777="SPARE-HS","SPARE-ISSUE",
AQ777="Power Telco","RAN ISSUE",AQ777="no impacts","no impacts"
),"")</f>
        <v>No root cause</v>
      </c>
      <c r="AQ777" s="126" t="s">
        <v>5344</v>
      </c>
      <c r="AR777" s="48" t="str" cm="1">
        <f t="array" ref="AR777">IFERROR(_xlfn.IFS(
AQ777="MPR ISSUE","ACTIVE",
AQ777="BSS Hardware Issue","ACTIVE",
AQ777="Sites strategiques, MLL, Pylone, etc.","PASSIVE",
AQ777="AKTIVCO DEFAUT GE &amp; POWER Cabinet","PASSIVE",
AQ777="AKTIVCO Coupure ENEO &amp; Baisse de tension","PASSIVE",
AQ777="Coupure ENEO &amp; Baisse de tension","PASSIVE",
AQ777="Defaut GE &amp; POWER Cabinet","PASSIVE",
AQ777="Sharing","PASSIVE",
AQ777="Sites strategiques &amp; DataCenter","PASSIVE",
AQ777="Exclu","Exclu",
AQ777="SAT","ACTIVE",
AQ777="SPARE-ISSUE","SPARE-ISSUE",
AQ777="Fiber CAmtel","ACTIVE",
AQ777="Fiber AOF","ACTIVE",
AQ777="Projet OCM (HUAWEI)","PLANNED WORKS",
AQ777="Projet OCM (NOKIA)","PLANNED WORKS",
AQ777="ACCESS-ISSUE","ACCESS-ISSUE",
AQ777="Projet OCM (ZTE, NOKIA, autres projets)","PLANNED WORKS",
AQ777="No root CAuse","No root cause",
AQ777="ODU HS","ACTIVE",
AQ777="IP &amp; VLAN","ACTIVE",
AQ777="Warehouse HUAWEI","SPARE-ISSUE",
AQ777="SPARE-HS","SPARE-ISSUE",
AQ777="Power Telco","ACTIVE", AQ777="no impacts","no impacts"
),"")</f>
        <v>No root cause</v>
      </c>
      <c r="AS777" s="92" t="s">
        <v>5537</v>
      </c>
      <c r="AT777" s="98" t="s">
        <v>2338</v>
      </c>
      <c r="AV777" s="17" t="s">
        <v>5537</v>
      </c>
      <c r="AW777" s="7" t="s">
        <v>5537</v>
      </c>
      <c r="AX777" s="6" t="s">
        <v>5537</v>
      </c>
      <c r="AY777" s="7"/>
      <c r="AZ777" s="3" t="s">
        <v>5537</v>
      </c>
      <c r="BA777" s="18" t="s">
        <v>5537</v>
      </c>
      <c r="BB777" s="18" t="s">
        <v>5537</v>
      </c>
      <c r="BC777" s="18" t="s">
        <v>5537</v>
      </c>
      <c r="BD777" s="18" t="s">
        <v>5537</v>
      </c>
      <c r="BE777" s="18" t="s">
        <v>5537</v>
      </c>
      <c r="BF777" s="18" t="s">
        <v>5537</v>
      </c>
      <c r="BG777" s="18" t="s">
        <v>5537</v>
      </c>
      <c r="BH777" s="18" t="s">
        <v>5537</v>
      </c>
      <c r="BI777" s="18" t="s">
        <v>5537</v>
      </c>
      <c r="BJ777" s="18" t="s">
        <v>5537</v>
      </c>
      <c r="BK777" s="18" t="s">
        <v>5537</v>
      </c>
      <c r="BL777" s="9" t="s">
        <v>5537</v>
      </c>
      <c r="BM777" s="14" t="s">
        <v>5537</v>
      </c>
      <c r="BN777" s="14" t="s">
        <v>5537</v>
      </c>
      <c r="BO777" s="14" t="str">
        <f>_xlfn.XLOOKUP(B777,'[4]cell downs 18042026 17h'!$B:$B,'[4]cell downs 18042026 17h'!$B:$B,"")</f>
        <v/>
      </c>
      <c r="BP777" s="14" t="str">
        <f>_xlfn.XLOOKUP(B777,'[5]Cells Huawei 19042026 15h'!$B:$B,'[5]Cells Huawei 19042026 15h'!$B:$B,"")</f>
        <v/>
      </c>
      <c r="BQ777" s="9" t="str">
        <f>_xlfn.XLOOKUP(B777,'[6]cells down 19042026 9H40'!$B:$B,'[6]cells down 19042026 9H40'!$B:$B,"")</f>
        <v/>
      </c>
      <c r="BR777" s="9" t="s">
        <v>2338</v>
      </c>
      <c r="BS777" s="9" t="s">
        <v>5537</v>
      </c>
      <c r="BT777" s="108"/>
    </row>
    <row r="778" spans="1:72" s="9" customFormat="1" x14ac:dyDescent="0.35">
      <c r="A778" s="3" t="s">
        <v>2249</v>
      </c>
      <c r="B778" s="25" t="s">
        <v>2250</v>
      </c>
      <c r="C778" s="3" t="str">
        <f>_xlfn.XLOOKUP(B778,'[1]daily break down'!$D:$D,'[1]daily break down'!$E:$E,"")</f>
        <v>CENTRE</v>
      </c>
      <c r="D778" s="3" t="s">
        <v>11</v>
      </c>
      <c r="E778" s="3" t="s">
        <v>96</v>
      </c>
      <c r="F778" s="3" t="s">
        <v>226</v>
      </c>
      <c r="G778" s="3" t="s">
        <v>2251</v>
      </c>
      <c r="H778" s="33" t="str">
        <f>_xlfn.XLOOKUP(B778,[2]CALCULATION!$B:$B,[2]CALCULATION!$H:$H,"")</f>
        <v>NOKIA</v>
      </c>
      <c r="I778" s="28">
        <v>2.6752617476098045E-4</v>
      </c>
      <c r="J778" s="28">
        <v>0</v>
      </c>
      <c r="K778" s="28">
        <v>0</v>
      </c>
      <c r="L778" s="28">
        <v>0</v>
      </c>
      <c r="M778" s="28">
        <v>0</v>
      </c>
      <c r="N778" s="28">
        <v>0</v>
      </c>
      <c r="O778" s="28">
        <v>0</v>
      </c>
      <c r="P778" s="28">
        <v>0</v>
      </c>
      <c r="Q778" s="28">
        <v>0</v>
      </c>
      <c r="R778" s="28">
        <v>0</v>
      </c>
      <c r="S778" s="93">
        <v>0</v>
      </c>
      <c r="T778" s="93">
        <f>_xlfn.XLOOKUP(B778,'[3]Nur des jours'!$B:$B,'[3]Nur des jours'!$U:$U,"")</f>
        <v>0.27308521885465337</v>
      </c>
      <c r="U778" s="93">
        <v>0</v>
      </c>
      <c r="V778" s="93">
        <v>1.0084754508667519</v>
      </c>
      <c r="W778" s="93">
        <v>0.27308521885465337</v>
      </c>
      <c r="X778" s="93">
        <v>0</v>
      </c>
      <c r="Y778" s="93">
        <v>0</v>
      </c>
      <c r="Z778" s="93">
        <v>0</v>
      </c>
      <c r="AA778" s="93">
        <v>5.3005852759301142E-2</v>
      </c>
      <c r="AB778" s="93">
        <v>0</v>
      </c>
      <c r="AC778" s="93">
        <f>_xlfn.XLOOKUP(B778,'[3]Nur des jours'!$B:$B,'[3]Nur des jours'!$N:$N,"")</f>
        <v>0</v>
      </c>
      <c r="AD778" s="93">
        <v>0</v>
      </c>
      <c r="AE778" s="93">
        <v>0.46726121683745575</v>
      </c>
      <c r="AF778" s="93">
        <v>9.8092930745676005E-3</v>
      </c>
      <c r="AG778" s="93"/>
      <c r="AH778" s="93">
        <v>0</v>
      </c>
      <c r="AI778" s="93">
        <v>0</v>
      </c>
      <c r="AJ778" s="93">
        <v>0</v>
      </c>
      <c r="AK778" s="93">
        <v>0</v>
      </c>
      <c r="AL778" s="93">
        <v>0</v>
      </c>
      <c r="AM778" s="49" t="s">
        <v>5559</v>
      </c>
      <c r="AN778" s="49"/>
      <c r="AO778" s="48" t="str" cm="1">
        <f t="array" ref="AO778">IFERROR(_xlfn.IFS(
AQ778="MPR ISSUE","PDH",
AQ778="BSS Hardware Issue","BSS",
AQ778="Sites strategiques, MLL, Pylone, etc.","ENVTECH",
AQ778="AKTIVCO DEFAUT GE &amp; POWER Cabinet","AKTIVCO",
AQ778="AKTIVCO Coupure ENEO &amp; Baisse de tension","AKTIVCO GRID ONLY",
AQ778="Coupure ENEO &amp; Baisse de tension","IHS GRID ONLY",
AQ778="Defaut GE &amp; POWER Cabinet","IHS",
AQ778="Sharing","Partners",
AQ778="Sites strategiques &amp; DataCenter","SST &amp; DC",
AQ778="Exclu","Exclu",
AQ778="SAT","SAT",
AQ778="SPARE-ISSUE","SPARE-ISSUE",
AQ778="Fiber CAmtel","TRANS_FO_CAMTEL",
AQ778="Fiber AOF","Fiber AOF",
AQ778="Projet OCM (HUAWEI)","TRAVAUX-HUAWEI",
AQ778="Projet OCM (NOKIA)","TRAVAUX-NOKIA",
AQ778="ACCESS-ISSUE","ACCESS-ISSUE",
AQ778="Projet OCM (ZTE, NOKIA, autres projets)","TRAVAUX OCM",
AQ778="No root CAuse","No root cause",
AQ778="ODU HS","PDH",
AQ778="IP &amp; VLAN","PDH",
AQ778="Warehouse HUAWEI","SPARE-ISSUE",
AQ778="SPARE-HS","SPARE-ISSUE",
AQ778="Power Telco","BSS",AQ778="no impacts","no impacts"
),"")</f>
        <v>No root cause</v>
      </c>
      <c r="AP778" s="48" t="str" cm="1">
        <f t="array" ref="AP778">IFERROR(_xlfn.IFS(
AQ778="MPR ISSUE","TX ISSUE",
AQ778="BSS Hardware Issue","RAN ISSUE",
AQ778="Sites strategiques, MLL, Pylone, etc.","ENVTECH",
AQ778="AKTIVCO DEFAUT GE &amp; POWER Cabinet","POWER ISSUE",
AQ778="AKTIVCO Coupure ENEO &amp; Baisse de tension","POWER ISSUE",
AQ778="Coupure ENEO &amp; Baisse de tension","POWER ISSUE",
AQ778="Defaut GE &amp; POWER Cabinet","POWER ISSUE",
AQ778="Sharing","POWER ISSUE",
AQ778="Sites strategiques &amp; DataCenter","POWER ISSUE",
AQ778="Exclu","Exclu",
AQ778="SAT","TX ISSUE",
AQ778="SPARE-ISSUE","SPARE-ISSUE",
AQ778="Fiber CAmtel","TX ISSUE",
AQ778="Fiber AOF","TX ISSUE",
AQ778="Projet OCM (HUAWEI)","TRAVAUX-HUAWEI",
AQ778="Projet OCM (NOKIA)","TRAVAUX -NOKIA",
AQ778="ACCESS-ISSUE","ACCESS-ISSUE",
AQ778="Projet OCM (ZTE, NOKIA, autres projets)","TRAVAUX OCM",
AQ778="No root CAuse","No root cause",
AQ778="ODU HS","TX ISSUE",
AQ778="IP &amp; VLAN","TX ISSUE",
AQ778="Warehouse HUAWEI","SPARE-ISSUE",
AQ778="SPARE-HS","SPARE-ISSUE",
AQ778="Power Telco","RAN ISSUE",AQ778="no impacts","no impacts"
),"")</f>
        <v>No root cause</v>
      </c>
      <c r="AQ778" s="126" t="s">
        <v>5344</v>
      </c>
      <c r="AR778" s="48" t="str" cm="1">
        <f t="array" ref="AR778">IFERROR(_xlfn.IFS(
AQ778="MPR ISSUE","ACTIVE",
AQ778="BSS Hardware Issue","ACTIVE",
AQ778="Sites strategiques, MLL, Pylone, etc.","PASSIVE",
AQ778="AKTIVCO DEFAUT GE &amp; POWER Cabinet","PASSIVE",
AQ778="AKTIVCO Coupure ENEO &amp; Baisse de tension","PASSIVE",
AQ778="Coupure ENEO &amp; Baisse de tension","PASSIVE",
AQ778="Defaut GE &amp; POWER Cabinet","PASSIVE",
AQ778="Sharing","PASSIVE",
AQ778="Sites strategiques &amp; DataCenter","PASSIVE",
AQ778="Exclu","Exclu",
AQ778="SAT","ACTIVE",
AQ778="SPARE-ISSUE","SPARE-ISSUE",
AQ778="Fiber CAmtel","ACTIVE",
AQ778="Fiber AOF","ACTIVE",
AQ778="Projet OCM (HUAWEI)","PLANNED WORKS",
AQ778="Projet OCM (NOKIA)","PLANNED WORKS",
AQ778="ACCESS-ISSUE","ACCESS-ISSUE",
AQ778="Projet OCM (ZTE, NOKIA, autres projets)","PLANNED WORKS",
AQ778="No root CAuse","No root cause",
AQ778="ODU HS","ACTIVE",
AQ778="IP &amp; VLAN","ACTIVE",
AQ778="Warehouse HUAWEI","SPARE-ISSUE",
AQ778="SPARE-HS","SPARE-ISSUE",
AQ778="Power Telco","ACTIVE", AQ778="no impacts","no impacts"
),"")</f>
        <v>No root cause</v>
      </c>
      <c r="AS778" s="92" t="s">
        <v>5537</v>
      </c>
      <c r="AT778" s="98" t="s">
        <v>2250</v>
      </c>
      <c r="AV778" s="17" t="s">
        <v>5537</v>
      </c>
      <c r="AW778" s="7" t="s">
        <v>5537</v>
      </c>
      <c r="AX778" s="6" t="s">
        <v>5537</v>
      </c>
      <c r="AY778" s="7"/>
      <c r="AZ778" s="3" t="s">
        <v>5537</v>
      </c>
      <c r="BA778" s="18" t="s">
        <v>5537</v>
      </c>
      <c r="BB778" s="18" t="s">
        <v>5537</v>
      </c>
      <c r="BC778" s="18" t="s">
        <v>5537</v>
      </c>
      <c r="BD778" s="18" t="s">
        <v>5537</v>
      </c>
      <c r="BE778" s="18" t="s">
        <v>5537</v>
      </c>
      <c r="BF778" s="18" t="s">
        <v>5537</v>
      </c>
      <c r="BG778" s="18" t="s">
        <v>5537</v>
      </c>
      <c r="BH778" s="18" t="s">
        <v>5537</v>
      </c>
      <c r="BI778" s="18" t="s">
        <v>5537</v>
      </c>
      <c r="BJ778" s="18" t="s">
        <v>5537</v>
      </c>
      <c r="BK778" s="18" t="s">
        <v>5537</v>
      </c>
      <c r="BL778" s="9" t="s">
        <v>5537</v>
      </c>
      <c r="BM778" s="14" t="s">
        <v>5537</v>
      </c>
      <c r="BN778" s="14" t="s">
        <v>5537</v>
      </c>
      <c r="BO778" s="14" t="str">
        <f>_xlfn.XLOOKUP(B778,'[4]cell downs 18042026 17h'!$B:$B,'[4]cell downs 18042026 17h'!$B:$B,"")</f>
        <v/>
      </c>
      <c r="BP778" s="14" t="str">
        <f>_xlfn.XLOOKUP(B778,'[5]Cells Huawei 19042026 15h'!$B:$B,'[5]Cells Huawei 19042026 15h'!$B:$B,"")</f>
        <v/>
      </c>
      <c r="BQ778" s="9" t="str">
        <f>_xlfn.XLOOKUP(B778,'[6]cells down 19042026 9H40'!$B:$B,'[6]cells down 19042026 9H40'!$B:$B,"")</f>
        <v/>
      </c>
      <c r="BR778" s="9" t="s">
        <v>2250</v>
      </c>
      <c r="BS778" s="9" t="s">
        <v>318</v>
      </c>
      <c r="BT778" s="108"/>
    </row>
    <row r="779" spans="1:72" s="9" customFormat="1" x14ac:dyDescent="0.35">
      <c r="A779" s="1" t="s">
        <v>1853</v>
      </c>
      <c r="B779" s="1" t="s">
        <v>1854</v>
      </c>
      <c r="C779" s="3" t="str">
        <f>_xlfn.XLOOKUP(B779,'[1]daily break down'!$D:$D,'[1]daily break down'!$E:$E,"")</f>
        <v>ADAMAOUA</v>
      </c>
      <c r="D779" s="1" t="s">
        <v>21</v>
      </c>
      <c r="E779" s="1" t="s">
        <v>122</v>
      </c>
      <c r="F779" s="3" t="s">
        <v>90</v>
      </c>
      <c r="G779" s="1" t="s">
        <v>1273</v>
      </c>
      <c r="H779" s="33" t="str">
        <f>_xlfn.XLOOKUP(B779,[2]CALCULATION!$B:$B,[2]CALCULATION!$H:$H,"")</f>
        <v>NOKIA</v>
      </c>
      <c r="I779" s="28">
        <v>4.6264914920102314</v>
      </c>
      <c r="J779" s="28">
        <v>0.18599534490805547</v>
      </c>
      <c r="K779" s="28">
        <v>1.9566732501479646E-2</v>
      </c>
      <c r="L779" s="28">
        <v>1.0131387693603142E-2</v>
      </c>
      <c r="M779" s="28">
        <v>2.8896419284469291E-2</v>
      </c>
      <c r="N779" s="28">
        <v>1.6356748836521211E-2</v>
      </c>
      <c r="O779" s="28">
        <v>3.2461344362937031E-2</v>
      </c>
      <c r="P779" s="28">
        <v>7.9012803147720957E-3</v>
      </c>
      <c r="Q779" s="28">
        <v>1.8799689942363914E-2</v>
      </c>
      <c r="R779" s="28">
        <v>5.5115140314230234E-3</v>
      </c>
      <c r="S779" s="93">
        <v>9.5388161326533216E-2</v>
      </c>
      <c r="T779" s="93">
        <f>_xlfn.XLOOKUP(B779,'[3]Nur des jours'!$B:$B,'[3]Nur des jours'!$U:$U,"")</f>
        <v>0</v>
      </c>
      <c r="U779" s="93">
        <v>6.3501704990375886E-3</v>
      </c>
      <c r="V779" s="93">
        <v>9.9174339149505457E-3</v>
      </c>
      <c r="W779" s="93">
        <v>0</v>
      </c>
      <c r="X779" s="93">
        <v>3.2321342733439243E-2</v>
      </c>
      <c r="Y779" s="93">
        <v>8.0267143144544251E-3</v>
      </c>
      <c r="Z779" s="93">
        <v>0.26986981987610725</v>
      </c>
      <c r="AA779" s="93">
        <v>0.11354524136117877</v>
      </c>
      <c r="AB779" s="93">
        <v>5.4939009254776393E-3</v>
      </c>
      <c r="AC779" s="93">
        <f>_xlfn.XLOOKUP(B779,'[3]Nur des jours'!$B:$B,'[3]Nur des jours'!$N:$N,"")</f>
        <v>1.8693577662858795E-2</v>
      </c>
      <c r="AD779" s="93">
        <v>1.8693577662858795E-2</v>
      </c>
      <c r="AE779" s="93">
        <v>6.7960629414996936E-3</v>
      </c>
      <c r="AF779" s="93">
        <v>8.1158742215141962E-3</v>
      </c>
      <c r="AG779" s="93"/>
      <c r="AH779" s="93">
        <v>0</v>
      </c>
      <c r="AI779" s="93">
        <v>0</v>
      </c>
      <c r="AJ779" s="93">
        <v>0</v>
      </c>
      <c r="AK779" s="93">
        <v>0</v>
      </c>
      <c r="AL779" s="93">
        <v>0</v>
      </c>
      <c r="AM779" s="49" t="s">
        <v>5559</v>
      </c>
      <c r="AN779" s="49"/>
      <c r="AO779" s="48" t="str" cm="1">
        <f t="array" ref="AO779">IFERROR(_xlfn.IFS(
AQ779="MPR ISSUE","PDH",
AQ779="BSS Hardware Issue","BSS",
AQ779="Sites strategiques, MLL, Pylone, etc.","ENVTECH",
AQ779="AKTIVCO DEFAUT GE &amp; POWER Cabinet","AKTIVCO",
AQ779="AKTIVCO Coupure ENEO &amp; Baisse de tension","AKTIVCO GRID ONLY",
AQ779="Coupure ENEO &amp; Baisse de tension","IHS GRID ONLY",
AQ779="Defaut GE &amp; POWER Cabinet","IHS",
AQ779="Sharing","Partners",
AQ779="Sites strategiques &amp; DataCenter","SST &amp; DC",
AQ779="Exclu","Exclu",
AQ779="SAT","SAT",
AQ779="SPARE-ISSUE","SPARE-ISSUE",
AQ779="Fiber CAmtel","TRANS_FO_CAMTEL",
AQ779="Fiber AOF","Fiber AOF",
AQ779="Projet OCM (HUAWEI)","TRAVAUX-HUAWEI",
AQ779="Projet OCM (NOKIA)","TRAVAUX-NOKIA",
AQ779="ACCESS-ISSUE","ACCESS-ISSUE",
AQ779="Projet OCM (ZTE, NOKIA, autres projets)","TRAVAUX OCM",
AQ779="No root CAuse","No root cause",
AQ779="ODU HS","PDH",
AQ779="IP &amp; VLAN","PDH",
AQ779="Warehouse HUAWEI","SPARE-ISSUE",
AQ779="SPARE-HS","SPARE-ISSUE",
AQ779="Power Telco","BSS",AQ779="no impacts","no impacts"
),"")</f>
        <v>No root cause</v>
      </c>
      <c r="AP779" s="48" t="str" cm="1">
        <f t="array" ref="AP779">IFERROR(_xlfn.IFS(
AQ779="MPR ISSUE","TX ISSUE",
AQ779="BSS Hardware Issue","RAN ISSUE",
AQ779="Sites strategiques, MLL, Pylone, etc.","ENVTECH",
AQ779="AKTIVCO DEFAUT GE &amp; POWER Cabinet","POWER ISSUE",
AQ779="AKTIVCO Coupure ENEO &amp; Baisse de tension","POWER ISSUE",
AQ779="Coupure ENEO &amp; Baisse de tension","POWER ISSUE",
AQ779="Defaut GE &amp; POWER Cabinet","POWER ISSUE",
AQ779="Sharing","POWER ISSUE",
AQ779="Sites strategiques &amp; DataCenter","POWER ISSUE",
AQ779="Exclu","Exclu",
AQ779="SAT","TX ISSUE",
AQ779="SPARE-ISSUE","SPARE-ISSUE",
AQ779="Fiber CAmtel","TX ISSUE",
AQ779="Fiber AOF","TX ISSUE",
AQ779="Projet OCM (HUAWEI)","TRAVAUX-HUAWEI",
AQ779="Projet OCM (NOKIA)","TRAVAUX -NOKIA",
AQ779="ACCESS-ISSUE","ACCESS-ISSUE",
AQ779="Projet OCM (ZTE, NOKIA, autres projets)","TRAVAUX OCM",
AQ779="No root CAuse","No root cause",
AQ779="ODU HS","TX ISSUE",
AQ779="IP &amp; VLAN","TX ISSUE",
AQ779="Warehouse HUAWEI","SPARE-ISSUE",
AQ779="SPARE-HS","SPARE-ISSUE",
AQ779="Power Telco","RAN ISSUE",AQ779="no impacts","no impacts"
),"")</f>
        <v>No root cause</v>
      </c>
      <c r="AQ779" s="67" t="s">
        <v>5344</v>
      </c>
      <c r="AR779" s="48" t="str" cm="1">
        <f t="array" ref="AR779">IFERROR(_xlfn.IFS(
AQ779="MPR ISSUE","ACTIVE",
AQ779="BSS Hardware Issue","ACTIVE",
AQ779="Sites strategiques, MLL, Pylone, etc.","PASSIVE",
AQ779="AKTIVCO DEFAUT GE &amp; POWER Cabinet","PASSIVE",
AQ779="AKTIVCO Coupure ENEO &amp; Baisse de tension","PASSIVE",
AQ779="Coupure ENEO &amp; Baisse de tension","PASSIVE",
AQ779="Defaut GE &amp; POWER Cabinet","PASSIVE",
AQ779="Sharing","PASSIVE",
AQ779="Sites strategiques &amp; DataCenter","PASSIVE",
AQ779="Exclu","Exclu",
AQ779="SAT","ACTIVE",
AQ779="SPARE-ISSUE","SPARE-ISSUE",
AQ779="Fiber CAmtel","ACTIVE",
AQ779="Fiber AOF","ACTIVE",
AQ779="Projet OCM (HUAWEI)","PLANNED WORKS",
AQ779="Projet OCM (NOKIA)","PLANNED WORKS",
AQ779="ACCESS-ISSUE","ACCESS-ISSUE",
AQ779="Projet OCM (ZTE, NOKIA, autres projets)","PLANNED WORKS",
AQ779="No root CAuse","No root cause",
AQ779="ODU HS","ACTIVE",
AQ779="IP &amp; VLAN","ACTIVE",
AQ779="Warehouse HUAWEI","SPARE-ISSUE",
AQ779="SPARE-HS","SPARE-ISSUE",
AQ779="Power Telco","ACTIVE", AQ779="no impacts","no impacts"
),"")</f>
        <v>No root cause</v>
      </c>
      <c r="AS779" s="92" t="s">
        <v>5537</v>
      </c>
      <c r="AT779" s="98" t="s">
        <v>1854</v>
      </c>
      <c r="AV779" s="17" t="s">
        <v>5537</v>
      </c>
      <c r="AW779" s="7" t="s">
        <v>5537</v>
      </c>
      <c r="AX779" s="6" t="s">
        <v>5537</v>
      </c>
      <c r="AY779" s="7"/>
      <c r="AZ779" s="3" t="s">
        <v>5537</v>
      </c>
      <c r="BA779" s="18" t="s">
        <v>5537</v>
      </c>
      <c r="BB779" s="18" t="s">
        <v>5537</v>
      </c>
      <c r="BC779" s="18" t="s">
        <v>5537</v>
      </c>
      <c r="BD779" s="18" t="s">
        <v>5537</v>
      </c>
      <c r="BE779" s="18" t="s">
        <v>5537</v>
      </c>
      <c r="BF779" s="18" t="s">
        <v>5537</v>
      </c>
      <c r="BG779" s="18" t="s">
        <v>5537</v>
      </c>
      <c r="BH779" s="18" t="s">
        <v>5537</v>
      </c>
      <c r="BI779" s="18" t="s">
        <v>5537</v>
      </c>
      <c r="BJ779" s="18" t="s">
        <v>5537</v>
      </c>
      <c r="BK779" s="18" t="s">
        <v>5537</v>
      </c>
      <c r="BL779" s="9" t="s">
        <v>5537</v>
      </c>
      <c r="BM779" s="14" t="s">
        <v>5537</v>
      </c>
      <c r="BN779" s="14" t="s">
        <v>5537</v>
      </c>
      <c r="BO779" s="14" t="str">
        <f>_xlfn.XLOOKUP(B779,'[4]cell downs 18042026 17h'!$B:$B,'[4]cell downs 18042026 17h'!$B:$B,"")</f>
        <v/>
      </c>
      <c r="BP779" s="14" t="str">
        <f>_xlfn.XLOOKUP(B779,'[5]Cells Huawei 19042026 15h'!$B:$B,'[5]Cells Huawei 19042026 15h'!$B:$B,"")</f>
        <v/>
      </c>
      <c r="BQ779" s="9" t="str">
        <f>_xlfn.XLOOKUP(B779,'[6]cells down 19042026 9H40'!$B:$B,'[6]cells down 19042026 9H40'!$B:$B,"")</f>
        <v/>
      </c>
      <c r="BR779" s="9" t="s">
        <v>5537</v>
      </c>
      <c r="BS779" s="9" t="s">
        <v>594</v>
      </c>
      <c r="BT779" s="108"/>
    </row>
    <row r="780" spans="1:72" s="9" customFormat="1" x14ac:dyDescent="0.35">
      <c r="A780" s="1" t="s">
        <v>1733</v>
      </c>
      <c r="B780" s="8" t="s">
        <v>1734</v>
      </c>
      <c r="C780" s="3" t="str">
        <f>_xlfn.XLOOKUP(B780,'[1]daily break down'!$D:$D,'[1]daily break down'!$E:$E,"")</f>
        <v>Yaounde</v>
      </c>
      <c r="D780" s="1" t="s">
        <v>21</v>
      </c>
      <c r="E780" s="1" t="s">
        <v>30</v>
      </c>
      <c r="F780" s="3" t="s">
        <v>37</v>
      </c>
      <c r="G780" s="1" t="s">
        <v>38</v>
      </c>
      <c r="H780" s="34" t="str">
        <f>_xlfn.XLOOKUP(B780,[2]CALCULATION!$B:$B,[2]CALCULATION!$H:$H,"")</f>
        <v>ZTE</v>
      </c>
      <c r="I780" s="28">
        <v>0</v>
      </c>
      <c r="J780" s="28">
        <v>0</v>
      </c>
      <c r="K780" s="28">
        <v>0</v>
      </c>
      <c r="L780" s="28">
        <v>0</v>
      </c>
      <c r="M780" s="28">
        <v>0</v>
      </c>
      <c r="N780" s="28">
        <v>0</v>
      </c>
      <c r="O780" s="28">
        <v>0</v>
      </c>
      <c r="P780" s="28">
        <v>0</v>
      </c>
      <c r="Q780" s="28">
        <v>0</v>
      </c>
      <c r="R780" s="28">
        <v>0</v>
      </c>
      <c r="S780" s="93">
        <v>0</v>
      </c>
      <c r="T780" s="93">
        <f>_xlfn.XLOOKUP(B780,'[3]Nur des jours'!$B:$B,'[3]Nur des jours'!$U:$U,"")</f>
        <v>0</v>
      </c>
      <c r="U780" s="93">
        <v>3.3119740435404242E-2</v>
      </c>
      <c r="V780" s="93">
        <v>4.9759868505534655E-2</v>
      </c>
      <c r="W780" s="93">
        <v>0</v>
      </c>
      <c r="X780" s="93">
        <v>6.4616488743925435E-2</v>
      </c>
      <c r="Y780" s="93">
        <v>8.987095964135805E-2</v>
      </c>
      <c r="Z780" s="93">
        <v>0</v>
      </c>
      <c r="AA780" s="93">
        <v>0</v>
      </c>
      <c r="AB780" s="93">
        <v>0</v>
      </c>
      <c r="AC780" s="93">
        <f>_xlfn.XLOOKUP(B780,'[3]Nur des jours'!$B:$B,'[3]Nur des jours'!$N:$N,"")</f>
        <v>0</v>
      </c>
      <c r="AD780" s="93">
        <v>0</v>
      </c>
      <c r="AE780" s="93">
        <v>0</v>
      </c>
      <c r="AF780" s="93">
        <v>5.6002145916623919E-3</v>
      </c>
      <c r="AG780" s="93"/>
      <c r="AH780" s="93">
        <v>0</v>
      </c>
      <c r="AI780" s="93">
        <v>0</v>
      </c>
      <c r="AJ780" s="93">
        <v>0</v>
      </c>
      <c r="AK780" s="93">
        <v>0</v>
      </c>
      <c r="AL780" s="93">
        <v>0</v>
      </c>
      <c r="AM780" s="49" t="s">
        <v>5559</v>
      </c>
      <c r="AN780" s="49"/>
      <c r="AO780" s="48" t="str" cm="1">
        <f t="array" ref="AO780">IFERROR(_xlfn.IFS(
AQ780="MPR ISSUE","PDH",
AQ780="BSS Hardware Issue","BSS",
AQ780="Sites strategiques, MLL, Pylone, etc.","ENVTECH",
AQ780="AKTIVCO DEFAUT GE &amp; POWER Cabinet","AKTIVCO",
AQ780="AKTIVCO Coupure ENEO &amp; Baisse de tension","AKTIVCO GRID ONLY",
AQ780="Coupure ENEO &amp; Baisse de tension","IHS GRID ONLY",
AQ780="Defaut GE &amp; POWER Cabinet","IHS",
AQ780="Sharing","Partners",
AQ780="Sites strategiques &amp; DataCenter","SST &amp; DC",
AQ780="Exclu","Exclu",
AQ780="SAT","SAT",
AQ780="SPARE-ISSUE","SPARE-ISSUE",
AQ780="Fiber CAmtel","TRANS_FO_CAMTEL",
AQ780="Fiber AOF","Fiber AOF",
AQ780="Projet OCM (HUAWEI)","TRAVAUX-HUAWEI",
AQ780="Projet OCM (NOKIA)","TRAVAUX-NOKIA",
AQ780="ACCESS-ISSUE","ACCESS-ISSUE",
AQ780="Projet OCM (ZTE, NOKIA, autres projets)","TRAVAUX OCM",
AQ780="No root CAuse","No root cause",
AQ780="ODU HS","PDH",
AQ780="IP &amp; VLAN","PDH",
AQ780="Warehouse HUAWEI","SPARE-ISSUE",
AQ780="SPARE-HS","SPARE-ISSUE",
AQ780="Power Telco","BSS",AQ780="no impacts","no impacts"
),"")</f>
        <v>No root cause</v>
      </c>
      <c r="AP780" s="48" t="str" cm="1">
        <f t="array" ref="AP780">IFERROR(_xlfn.IFS(
AQ780="MPR ISSUE","TX ISSUE",
AQ780="BSS Hardware Issue","RAN ISSUE",
AQ780="Sites strategiques, MLL, Pylone, etc.","ENVTECH",
AQ780="AKTIVCO DEFAUT GE &amp; POWER Cabinet","POWER ISSUE",
AQ780="AKTIVCO Coupure ENEO &amp; Baisse de tension","POWER ISSUE",
AQ780="Coupure ENEO &amp; Baisse de tension","POWER ISSUE",
AQ780="Defaut GE &amp; POWER Cabinet","POWER ISSUE",
AQ780="Sharing","POWER ISSUE",
AQ780="Sites strategiques &amp; DataCenter","POWER ISSUE",
AQ780="Exclu","Exclu",
AQ780="SAT","TX ISSUE",
AQ780="SPARE-ISSUE","SPARE-ISSUE",
AQ780="Fiber CAmtel","TX ISSUE",
AQ780="Fiber AOF","TX ISSUE",
AQ780="Projet OCM (HUAWEI)","TRAVAUX-HUAWEI",
AQ780="Projet OCM (NOKIA)","TRAVAUX -NOKIA",
AQ780="ACCESS-ISSUE","ACCESS-ISSUE",
AQ780="Projet OCM (ZTE, NOKIA, autres projets)","TRAVAUX OCM",
AQ780="No root CAuse","No root cause",
AQ780="ODU HS","TX ISSUE",
AQ780="IP &amp; VLAN","TX ISSUE",
AQ780="Warehouse HUAWEI","SPARE-ISSUE",
AQ780="SPARE-HS","SPARE-ISSUE",
AQ780="Power Telco","RAN ISSUE",AQ780="no impacts","no impacts"
),"")</f>
        <v>No root cause</v>
      </c>
      <c r="AQ780" s="67" t="s">
        <v>5344</v>
      </c>
      <c r="AR780" s="48" t="str" cm="1">
        <f t="array" ref="AR780">IFERROR(_xlfn.IFS(
AQ780="MPR ISSUE","ACTIVE",
AQ780="BSS Hardware Issue","ACTIVE",
AQ780="Sites strategiques, MLL, Pylone, etc.","PASSIVE",
AQ780="AKTIVCO DEFAUT GE &amp; POWER Cabinet","PASSIVE",
AQ780="AKTIVCO Coupure ENEO &amp; Baisse de tension","PASSIVE",
AQ780="Coupure ENEO &amp; Baisse de tension","PASSIVE",
AQ780="Defaut GE &amp; POWER Cabinet","PASSIVE",
AQ780="Sharing","PASSIVE",
AQ780="Sites strategiques &amp; DataCenter","PASSIVE",
AQ780="Exclu","Exclu",
AQ780="SAT","ACTIVE",
AQ780="SPARE-ISSUE","SPARE-ISSUE",
AQ780="Fiber CAmtel","ACTIVE",
AQ780="Fiber AOF","ACTIVE",
AQ780="Projet OCM (HUAWEI)","PLANNED WORKS",
AQ780="Projet OCM (NOKIA)","PLANNED WORKS",
AQ780="ACCESS-ISSUE","ACCESS-ISSUE",
AQ780="Projet OCM (ZTE, NOKIA, autres projets)","PLANNED WORKS",
AQ780="No root CAuse","No root cause",
AQ780="ODU HS","ACTIVE",
AQ780="IP &amp; VLAN","ACTIVE",
AQ780="Warehouse HUAWEI","SPARE-ISSUE",
AQ780="SPARE-HS","SPARE-ISSUE",
AQ780="Power Telco","ACTIVE", AQ780="no impacts","no impacts"
),"")</f>
        <v>No root cause</v>
      </c>
      <c r="AS780" s="92" t="s">
        <v>5537</v>
      </c>
      <c r="AT780" s="98" t="s">
        <v>1734</v>
      </c>
      <c r="AV780" s="17" t="s">
        <v>5537</v>
      </c>
      <c r="AW780" s="7" t="s">
        <v>5537</v>
      </c>
      <c r="AX780" s="6" t="s">
        <v>5537</v>
      </c>
      <c r="AY780" s="7"/>
      <c r="AZ780" s="3" t="s">
        <v>5537</v>
      </c>
      <c r="BA780" s="18" t="s">
        <v>5537</v>
      </c>
      <c r="BB780" s="18" t="s">
        <v>5537</v>
      </c>
      <c r="BC780" s="18" t="s">
        <v>5537</v>
      </c>
      <c r="BD780" s="18" t="s">
        <v>5537</v>
      </c>
      <c r="BE780" s="18" t="s">
        <v>5537</v>
      </c>
      <c r="BF780" s="18" t="s">
        <v>5537</v>
      </c>
      <c r="BG780" s="18" t="s">
        <v>5537</v>
      </c>
      <c r="BH780" s="18" t="s">
        <v>5537</v>
      </c>
      <c r="BI780" s="18" t="s">
        <v>5537</v>
      </c>
      <c r="BJ780" s="18" t="s">
        <v>5537</v>
      </c>
      <c r="BK780" s="18" t="s">
        <v>5537</v>
      </c>
      <c r="BL780" s="9" t="s">
        <v>5537</v>
      </c>
      <c r="BM780" s="14" t="s">
        <v>5537</v>
      </c>
      <c r="BN780" s="14" t="s">
        <v>5537</v>
      </c>
      <c r="BO780" s="14" t="str">
        <f>_xlfn.XLOOKUP(B780,'[4]cell downs 18042026 17h'!$B:$B,'[4]cell downs 18042026 17h'!$B:$B,"")</f>
        <v/>
      </c>
      <c r="BP780" s="14" t="str">
        <f>_xlfn.XLOOKUP(B780,'[5]Cells Huawei 19042026 15h'!$B:$B,'[5]Cells Huawei 19042026 15h'!$B:$B,"")</f>
        <v/>
      </c>
      <c r="BQ780" s="9" t="str">
        <f>_xlfn.XLOOKUP(B780,'[6]cells down 19042026 9H40'!$B:$B,'[6]cells down 19042026 9H40'!$B:$B,"")</f>
        <v/>
      </c>
      <c r="BR780" s="9" t="s">
        <v>5537</v>
      </c>
      <c r="BS780" s="9" t="s">
        <v>12</v>
      </c>
      <c r="BT780" s="108"/>
    </row>
    <row r="781" spans="1:72" s="9" customFormat="1" x14ac:dyDescent="0.35">
      <c r="A781" s="19" t="s">
        <v>5380</v>
      </c>
      <c r="B781" s="26" t="s">
        <v>5381</v>
      </c>
      <c r="C781" s="3" t="str">
        <f>_xlfn.XLOOKUP(B781,'[1]daily break down'!$D:$D,'[1]daily break down'!$E:$E,"")</f>
        <v>Maroua</v>
      </c>
      <c r="D781" s="19" t="s">
        <v>357</v>
      </c>
      <c r="E781" s="19" t="s">
        <v>987</v>
      </c>
      <c r="F781" s="19" t="s">
        <v>5382</v>
      </c>
      <c r="G781" s="19" t="s">
        <v>84</v>
      </c>
      <c r="H781" s="32" t="str">
        <f>_xlfn.XLOOKUP(B781,[2]CALCULATION!$B:$B,[2]CALCULATION!$H:$H,"")</f>
        <v>Huawei</v>
      </c>
      <c r="I781" s="28">
        <v>0.47717752038192751</v>
      </c>
      <c r="J781" s="28">
        <v>0.7969426395345186</v>
      </c>
      <c r="K781" s="28">
        <v>0</v>
      </c>
      <c r="L781" s="28">
        <v>2.229188603812998</v>
      </c>
      <c r="M781" s="28">
        <v>0.23453127987375622</v>
      </c>
      <c r="N781" s="28">
        <v>0</v>
      </c>
      <c r="O781" s="28">
        <v>0</v>
      </c>
      <c r="P781" s="28">
        <v>0</v>
      </c>
      <c r="Q781" s="28">
        <v>0</v>
      </c>
      <c r="R781" s="28">
        <v>0</v>
      </c>
      <c r="S781" s="93">
        <v>0</v>
      </c>
      <c r="T781" s="93">
        <f>_xlfn.XLOOKUP(B781,'[3]Nur des jours'!$B:$B,'[3]Nur des jours'!$U:$U,"")</f>
        <v>0</v>
      </c>
      <c r="U781" s="93">
        <v>7.1982376089009883E-2</v>
      </c>
      <c r="V781" s="93" t="s">
        <v>5537</v>
      </c>
      <c r="W781" s="93">
        <v>0</v>
      </c>
      <c r="X781" s="93">
        <v>0.122848019450223</v>
      </c>
      <c r="Y781" s="93">
        <v>0</v>
      </c>
      <c r="Z781" s="93">
        <v>1.0861562695294109E-2</v>
      </c>
      <c r="AA781" s="93">
        <v>0</v>
      </c>
      <c r="AB781" s="93">
        <v>6.9378454654670076E-3</v>
      </c>
      <c r="AC781" s="93">
        <f>_xlfn.XLOOKUP(B781,'[3]Nur des jours'!$B:$B,'[3]Nur des jours'!$N:$N,"")</f>
        <v>3.7810366032879322E-2</v>
      </c>
      <c r="AD781" s="93">
        <v>3.7810366032879322E-2</v>
      </c>
      <c r="AE781" s="93">
        <v>0</v>
      </c>
      <c r="AF781" s="93">
        <v>5.6002145916623138E-3</v>
      </c>
      <c r="AG781" s="93"/>
      <c r="AH781" s="93">
        <v>0</v>
      </c>
      <c r="AI781" s="93">
        <v>0</v>
      </c>
      <c r="AJ781" s="93">
        <v>0</v>
      </c>
      <c r="AK781" s="93">
        <v>0</v>
      </c>
      <c r="AL781" s="93">
        <v>0</v>
      </c>
      <c r="AM781" s="49" t="s">
        <v>5559</v>
      </c>
      <c r="AN781" s="49"/>
      <c r="AO781" s="48" t="str" cm="1">
        <f t="array" ref="AO781">IFERROR(_xlfn.IFS(
AQ781="MPR ISSUE","PDH",
AQ781="BSS Hardware Issue","BSS",
AQ781="Sites strategiques, MLL, Pylone, etc.","ENVTECH",
AQ781="AKTIVCO DEFAUT GE &amp; POWER Cabinet","AKTIVCO",
AQ781="AKTIVCO Coupure ENEO &amp; Baisse de tension","AKTIVCO GRID ONLY",
AQ781="Coupure ENEO &amp; Baisse de tension","IHS GRID ONLY",
AQ781="Defaut GE &amp; POWER Cabinet","IHS",
AQ781="Sharing","Partners",
AQ781="Sites strategiques &amp; DataCenter","SST &amp; DC",
AQ781="Exclu","Exclu",
AQ781="SAT","SAT",
AQ781="SPARE-ISSUE","SPARE-ISSUE",
AQ781="Fiber CAmtel","TRANS_FO_CAMTEL",
AQ781="Fiber AOF","Fiber AOF",
AQ781="Projet OCM (HUAWEI)","TRAVAUX-HUAWEI",
AQ781="Projet OCM (NOKIA)","TRAVAUX-NOKIA",
AQ781="ACCESS-ISSUE","ACCESS-ISSUE",
AQ781="Projet OCM (ZTE, NOKIA, autres projets)","TRAVAUX OCM",
AQ781="No root CAuse","No root cause",
AQ781="ODU HS","PDH",
AQ781="IP &amp; VLAN","PDH",
AQ781="Warehouse HUAWEI","SPARE-ISSUE",
AQ781="SPARE-HS","SPARE-ISSUE",
AQ781="Power Telco","BSS",AQ781="no impacts","no impacts"
),"")</f>
        <v>No root cause</v>
      </c>
      <c r="AP781" s="48" t="str" cm="1">
        <f t="array" ref="AP781">IFERROR(_xlfn.IFS(
AQ781="MPR ISSUE","TX ISSUE",
AQ781="BSS Hardware Issue","RAN ISSUE",
AQ781="Sites strategiques, MLL, Pylone, etc.","ENVTECH",
AQ781="AKTIVCO DEFAUT GE &amp; POWER Cabinet","POWER ISSUE",
AQ781="AKTIVCO Coupure ENEO &amp; Baisse de tension","POWER ISSUE",
AQ781="Coupure ENEO &amp; Baisse de tension","POWER ISSUE",
AQ781="Defaut GE &amp; POWER Cabinet","POWER ISSUE",
AQ781="Sharing","POWER ISSUE",
AQ781="Sites strategiques &amp; DataCenter","POWER ISSUE",
AQ781="Exclu","Exclu",
AQ781="SAT","TX ISSUE",
AQ781="SPARE-ISSUE","SPARE-ISSUE",
AQ781="Fiber CAmtel","TX ISSUE",
AQ781="Fiber AOF","TX ISSUE",
AQ781="Projet OCM (HUAWEI)","TRAVAUX-HUAWEI",
AQ781="Projet OCM (NOKIA)","TRAVAUX -NOKIA",
AQ781="ACCESS-ISSUE","ACCESS-ISSUE",
AQ781="Projet OCM (ZTE, NOKIA, autres projets)","TRAVAUX OCM",
AQ781="No root CAuse","No root cause",
AQ781="ODU HS","TX ISSUE",
AQ781="IP &amp; VLAN","TX ISSUE",
AQ781="Warehouse HUAWEI","SPARE-ISSUE",
AQ781="SPARE-HS","SPARE-ISSUE",
AQ781="Power Telco","RAN ISSUE",AQ781="no impacts","no impacts"
),"")</f>
        <v>No root cause</v>
      </c>
      <c r="AQ781" s="67" t="s">
        <v>5344</v>
      </c>
      <c r="AR781" s="48" t="str" cm="1">
        <f t="array" ref="AR781">IFERROR(_xlfn.IFS(
AQ781="MPR ISSUE","ACTIVE",
AQ781="BSS Hardware Issue","ACTIVE",
AQ781="Sites strategiques, MLL, Pylone, etc.","PASSIVE",
AQ781="AKTIVCO DEFAUT GE &amp; POWER Cabinet","PASSIVE",
AQ781="AKTIVCO Coupure ENEO &amp; Baisse de tension","PASSIVE",
AQ781="Coupure ENEO &amp; Baisse de tension","PASSIVE",
AQ781="Defaut GE &amp; POWER Cabinet","PASSIVE",
AQ781="Sharing","PASSIVE",
AQ781="Sites strategiques &amp; DataCenter","PASSIVE",
AQ781="Exclu","Exclu",
AQ781="SAT","ACTIVE",
AQ781="SPARE-ISSUE","SPARE-ISSUE",
AQ781="Fiber CAmtel","ACTIVE",
AQ781="Fiber AOF","ACTIVE",
AQ781="Projet OCM (HUAWEI)","PLANNED WORKS",
AQ781="Projet OCM (NOKIA)","PLANNED WORKS",
AQ781="ACCESS-ISSUE","ACCESS-ISSUE",
AQ781="Projet OCM (ZTE, NOKIA, autres projets)","PLANNED WORKS",
AQ781="No root CAuse","No root cause",
AQ781="ODU HS","ACTIVE",
AQ781="IP &amp; VLAN","ACTIVE",
AQ781="Warehouse HUAWEI","SPARE-ISSUE",
AQ781="SPARE-HS","SPARE-ISSUE",
AQ781="Power Telco","ACTIVE", AQ781="no impacts","no impacts"
),"")</f>
        <v>No root cause</v>
      </c>
      <c r="AS781" s="92" t="s">
        <v>5537</v>
      </c>
      <c r="AT781" s="98" t="s">
        <v>5381</v>
      </c>
      <c r="AV781" s="17" t="s">
        <v>5537</v>
      </c>
      <c r="AW781" s="7" t="s">
        <v>5537</v>
      </c>
      <c r="AX781" s="6" t="s">
        <v>5537</v>
      </c>
      <c r="AY781" s="7"/>
      <c r="AZ781" s="3" t="s">
        <v>5537</v>
      </c>
      <c r="BA781" s="18" t="s">
        <v>5537</v>
      </c>
      <c r="BB781" s="18" t="s">
        <v>5537</v>
      </c>
      <c r="BC781" s="18" t="s">
        <v>5537</v>
      </c>
      <c r="BD781" s="18" t="s">
        <v>5537</v>
      </c>
      <c r="BE781" s="18" t="s">
        <v>5537</v>
      </c>
      <c r="BF781" s="18" t="s">
        <v>5537</v>
      </c>
      <c r="BG781" s="18" t="s">
        <v>5537</v>
      </c>
      <c r="BH781" s="18" t="s">
        <v>5537</v>
      </c>
      <c r="BI781" s="18" t="s">
        <v>5537</v>
      </c>
      <c r="BJ781" s="18" t="s">
        <v>5537</v>
      </c>
      <c r="BK781" s="18" t="s">
        <v>5537</v>
      </c>
      <c r="BL781" s="9" t="s">
        <v>5537</v>
      </c>
      <c r="BM781" s="14" t="s">
        <v>5537</v>
      </c>
      <c r="BN781" s="14" t="s">
        <v>5537</v>
      </c>
      <c r="BO781" s="14" t="str">
        <f>_xlfn.XLOOKUP(B781,'[4]cell downs 18042026 17h'!$B:$B,'[4]cell downs 18042026 17h'!$B:$B,"")</f>
        <v/>
      </c>
      <c r="BP781" s="14" t="str">
        <f>_xlfn.XLOOKUP(B781,'[5]Cells Huawei 19042026 15h'!$B:$B,'[5]Cells Huawei 19042026 15h'!$B:$B,"")</f>
        <v/>
      </c>
      <c r="BQ781" s="9" t="str">
        <f>_xlfn.XLOOKUP(B781,'[6]cells down 19042026 9H40'!$B:$B,'[6]cells down 19042026 9H40'!$B:$B,"")</f>
        <v/>
      </c>
      <c r="BR781" s="9" t="s">
        <v>5537</v>
      </c>
      <c r="BS781" s="9" t="s">
        <v>12</v>
      </c>
      <c r="BT781" s="108"/>
    </row>
    <row r="782" spans="1:72" s="9" customFormat="1" x14ac:dyDescent="0.35">
      <c r="A782" s="1" t="s">
        <v>638</v>
      </c>
      <c r="B782" s="8" t="s">
        <v>639</v>
      </c>
      <c r="C782" s="3" t="str">
        <f>_xlfn.XLOOKUP(B782,'[1]daily break down'!$D:$D,'[1]daily break down'!$E:$E,"")</f>
        <v>CENTRE</v>
      </c>
      <c r="D782" s="1" t="s">
        <v>11</v>
      </c>
      <c r="E782" s="1" t="s">
        <v>12</v>
      </c>
      <c r="F782" s="3" t="s">
        <v>226</v>
      </c>
      <c r="G782" s="1" t="s">
        <v>640</v>
      </c>
      <c r="H782" s="33" t="str">
        <f>_xlfn.XLOOKUP(B782,[2]CALCULATION!$B:$B,[2]CALCULATION!$H:$H,"")</f>
        <v>NOKIA</v>
      </c>
      <c r="I782" s="28">
        <v>0</v>
      </c>
      <c r="J782" s="28">
        <v>1.4232392497281934E-2</v>
      </c>
      <c r="K782" s="28">
        <v>9.3277459599980586E-3</v>
      </c>
      <c r="L782" s="28">
        <v>6.2422774110885678E-4</v>
      </c>
      <c r="M782" s="28">
        <v>4.8154711456968946E-3</v>
      </c>
      <c r="N782" s="28">
        <v>9.3634161166328504E-3</v>
      </c>
      <c r="O782" s="28">
        <v>7.8295993813368037E-3</v>
      </c>
      <c r="P782" s="28">
        <v>4.8511413023316872E-3</v>
      </c>
      <c r="Q782" s="28">
        <v>7.401557501719302E-3</v>
      </c>
      <c r="R782" s="28">
        <v>5.0473271638230418E-3</v>
      </c>
      <c r="S782" s="93">
        <v>5.1026159066069693E-2</v>
      </c>
      <c r="T782" s="93">
        <f>_xlfn.XLOOKUP(B782,'[3]Nur des jours'!$B:$B,'[3]Nur des jours'!$U:$U,"")</f>
        <v>0</v>
      </c>
      <c r="U782" s="93">
        <v>4.7976360673794996E-3</v>
      </c>
      <c r="V782" s="93">
        <v>5.1721727120448129E-3</v>
      </c>
      <c r="W782" s="93">
        <v>0</v>
      </c>
      <c r="X782" s="93">
        <v>2.2347353131697074E-2</v>
      </c>
      <c r="Y782" s="93">
        <v>4.9938219288708533E-3</v>
      </c>
      <c r="Z782" s="93">
        <v>0.12939349319270732</v>
      </c>
      <c r="AA782" s="93">
        <v>5.4807195669357628E-2</v>
      </c>
      <c r="AB782" s="93">
        <v>1.0843727616976714E-2</v>
      </c>
      <c r="AC782" s="93">
        <f>_xlfn.XLOOKUP(B782,'[3]Nur des jours'!$B:$B,'[3]Nur des jours'!$N:$N,"")</f>
        <v>9.7201176829807695E-3</v>
      </c>
      <c r="AD782" s="93">
        <v>9.7201176829807695E-3</v>
      </c>
      <c r="AE782" s="93">
        <v>2.2115497113570923E-3</v>
      </c>
      <c r="AF782" s="93">
        <v>4.9938219288708542E-3</v>
      </c>
      <c r="AG782" s="93"/>
      <c r="AH782" s="93">
        <v>0</v>
      </c>
      <c r="AI782" s="93">
        <v>0</v>
      </c>
      <c r="AJ782" s="93">
        <v>0</v>
      </c>
      <c r="AK782" s="93">
        <v>0</v>
      </c>
      <c r="AL782" s="93">
        <v>0</v>
      </c>
      <c r="AM782" s="49" t="s">
        <v>5559</v>
      </c>
      <c r="AN782" s="49"/>
      <c r="AO782" s="48" t="str" cm="1">
        <f t="array" ref="AO782">IFERROR(_xlfn.IFS(
AQ782="MPR ISSUE","PDH",
AQ782="BSS Hardware Issue","BSS",
AQ782="Sites strategiques, MLL, Pylone, etc.","ENVTECH",
AQ782="AKTIVCO DEFAUT GE &amp; POWER Cabinet","AKTIVCO",
AQ782="AKTIVCO Coupure ENEO &amp; Baisse de tension","AKTIVCO GRID ONLY",
AQ782="Coupure ENEO &amp; Baisse de tension","IHS GRID ONLY",
AQ782="Defaut GE &amp; POWER Cabinet","IHS",
AQ782="Sharing","Partners",
AQ782="Sites strategiques &amp; DataCenter","SST &amp; DC",
AQ782="Exclu","Exclu",
AQ782="SAT","SAT",
AQ782="SPARE-ISSUE","SPARE-ISSUE",
AQ782="Fiber CAmtel","TRANS_FO_CAMTEL",
AQ782="Fiber AOF","Fiber AOF",
AQ782="Projet OCM (HUAWEI)","TRAVAUX-HUAWEI",
AQ782="Projet OCM (NOKIA)","TRAVAUX-NOKIA",
AQ782="ACCESS-ISSUE","ACCESS-ISSUE",
AQ782="Projet OCM (ZTE, NOKIA, autres projets)","TRAVAUX OCM",
AQ782="No root CAuse","No root cause",
AQ782="ODU HS","PDH",
AQ782="IP &amp; VLAN","PDH",
AQ782="Warehouse HUAWEI","SPARE-ISSUE",
AQ782="SPARE-HS","SPARE-ISSUE",
AQ782="Power Telco","BSS",AQ782="no impacts","no impacts"
),"")</f>
        <v>No root cause</v>
      </c>
      <c r="AP782" s="48" t="str" cm="1">
        <f t="array" ref="AP782">IFERROR(_xlfn.IFS(
AQ782="MPR ISSUE","TX ISSUE",
AQ782="BSS Hardware Issue","RAN ISSUE",
AQ782="Sites strategiques, MLL, Pylone, etc.","ENVTECH",
AQ782="AKTIVCO DEFAUT GE &amp; POWER Cabinet","POWER ISSUE",
AQ782="AKTIVCO Coupure ENEO &amp; Baisse de tension","POWER ISSUE",
AQ782="Coupure ENEO &amp; Baisse de tension","POWER ISSUE",
AQ782="Defaut GE &amp; POWER Cabinet","POWER ISSUE",
AQ782="Sharing","POWER ISSUE",
AQ782="Sites strategiques &amp; DataCenter","POWER ISSUE",
AQ782="Exclu","Exclu",
AQ782="SAT","TX ISSUE",
AQ782="SPARE-ISSUE","SPARE-ISSUE",
AQ782="Fiber CAmtel","TX ISSUE",
AQ782="Fiber AOF","TX ISSUE",
AQ782="Projet OCM (HUAWEI)","TRAVAUX-HUAWEI",
AQ782="Projet OCM (NOKIA)","TRAVAUX -NOKIA",
AQ782="ACCESS-ISSUE","ACCESS-ISSUE",
AQ782="Projet OCM (ZTE, NOKIA, autres projets)","TRAVAUX OCM",
AQ782="No root CAuse","No root cause",
AQ782="ODU HS","TX ISSUE",
AQ782="IP &amp; VLAN","TX ISSUE",
AQ782="Warehouse HUAWEI","SPARE-ISSUE",
AQ782="SPARE-HS","SPARE-ISSUE",
AQ782="Power Telco","RAN ISSUE",AQ782="no impacts","no impacts"
),"")</f>
        <v>No root cause</v>
      </c>
      <c r="AQ782" s="126" t="s">
        <v>5344</v>
      </c>
      <c r="AR782" s="48" t="str" cm="1">
        <f t="array" ref="AR782">IFERROR(_xlfn.IFS(
AQ782="MPR ISSUE","ACTIVE",
AQ782="BSS Hardware Issue","ACTIVE",
AQ782="Sites strategiques, MLL, Pylone, etc.","PASSIVE",
AQ782="AKTIVCO DEFAUT GE &amp; POWER Cabinet","PASSIVE",
AQ782="AKTIVCO Coupure ENEO &amp; Baisse de tension","PASSIVE",
AQ782="Coupure ENEO &amp; Baisse de tension","PASSIVE",
AQ782="Defaut GE &amp; POWER Cabinet","PASSIVE",
AQ782="Sharing","PASSIVE",
AQ782="Sites strategiques &amp; DataCenter","PASSIVE",
AQ782="Exclu","Exclu",
AQ782="SAT","ACTIVE",
AQ782="SPARE-ISSUE","SPARE-ISSUE",
AQ782="Fiber CAmtel","ACTIVE",
AQ782="Fiber AOF","ACTIVE",
AQ782="Projet OCM (HUAWEI)","PLANNED WORKS",
AQ782="Projet OCM (NOKIA)","PLANNED WORKS",
AQ782="ACCESS-ISSUE","ACCESS-ISSUE",
AQ782="Projet OCM (ZTE, NOKIA, autres projets)","PLANNED WORKS",
AQ782="No root CAuse","No root cause",
AQ782="ODU HS","ACTIVE",
AQ782="IP &amp; VLAN","ACTIVE",
AQ782="Warehouse HUAWEI","SPARE-ISSUE",
AQ782="SPARE-HS","SPARE-ISSUE",
AQ782="Power Telco","ACTIVE", AQ782="no impacts","no impacts"
),"")</f>
        <v>No root cause</v>
      </c>
      <c r="AS782" s="92" t="s">
        <v>5537</v>
      </c>
      <c r="AT782" s="98" t="s">
        <v>639</v>
      </c>
      <c r="AV782" s="17" t="s">
        <v>5537</v>
      </c>
      <c r="AW782" s="7" t="s">
        <v>5537</v>
      </c>
      <c r="AX782" s="6" t="s">
        <v>5537</v>
      </c>
      <c r="AY782" s="7"/>
      <c r="AZ782" s="3" t="s">
        <v>5537</v>
      </c>
      <c r="BA782" s="18" t="s">
        <v>5537</v>
      </c>
      <c r="BB782" s="18" t="s">
        <v>5537</v>
      </c>
      <c r="BC782" s="18" t="s">
        <v>5537</v>
      </c>
      <c r="BD782" s="18" t="s">
        <v>5537</v>
      </c>
      <c r="BE782" s="18" t="s">
        <v>5537</v>
      </c>
      <c r="BF782" s="18" t="s">
        <v>5537</v>
      </c>
      <c r="BG782" s="18" t="s">
        <v>5537</v>
      </c>
      <c r="BH782" s="18" t="s">
        <v>5537</v>
      </c>
      <c r="BI782" s="18" t="s">
        <v>5537</v>
      </c>
      <c r="BJ782" s="18" t="s">
        <v>5537</v>
      </c>
      <c r="BK782" s="18" t="s">
        <v>5537</v>
      </c>
      <c r="BL782" s="9" t="s">
        <v>5537</v>
      </c>
      <c r="BM782" s="14" t="s">
        <v>5537</v>
      </c>
      <c r="BN782" s="14" t="s">
        <v>5537</v>
      </c>
      <c r="BO782" s="14" t="str">
        <f>_xlfn.XLOOKUP(B782,'[4]cell downs 18042026 17h'!$B:$B,'[4]cell downs 18042026 17h'!$B:$B,"")</f>
        <v/>
      </c>
      <c r="BP782" s="14" t="str">
        <f>_xlfn.XLOOKUP(B782,'[5]Cells Huawei 19042026 15h'!$B:$B,'[5]Cells Huawei 19042026 15h'!$B:$B,"")</f>
        <v/>
      </c>
      <c r="BQ782" s="9" t="str">
        <f>_xlfn.XLOOKUP(B782,'[6]cells down 19042026 9H40'!$B:$B,'[6]cells down 19042026 9H40'!$B:$B,"")</f>
        <v/>
      </c>
      <c r="BR782" s="9" t="s">
        <v>639</v>
      </c>
      <c r="BS782" s="9" t="s">
        <v>1129</v>
      </c>
      <c r="BT782" s="108"/>
    </row>
    <row r="783" spans="1:72" s="9" customFormat="1" x14ac:dyDescent="0.35">
      <c r="A783" s="1" t="s">
        <v>4902</v>
      </c>
      <c r="B783" s="1" t="s">
        <v>4903</v>
      </c>
      <c r="C783" s="3" t="str">
        <f>_xlfn.XLOOKUP(B783,'[1]daily break down'!$D:$D,'[1]daily break down'!$E:$E,"")</f>
        <v>CENTRE</v>
      </c>
      <c r="D783" s="1" t="s">
        <v>11</v>
      </c>
      <c r="E783" s="1" t="s">
        <v>96</v>
      </c>
      <c r="F783" s="3" t="s">
        <v>226</v>
      </c>
      <c r="G783" s="1" t="s">
        <v>4904</v>
      </c>
      <c r="H783" s="33" t="str">
        <f>_xlfn.XLOOKUP(B783,[2]CALCULATION!$B:$B,[2]CALCULATION!$H:$H,"")</f>
        <v>NOKIA</v>
      </c>
      <c r="I783" s="28">
        <v>5.8855758447406642E-3</v>
      </c>
      <c r="J783" s="28">
        <v>0</v>
      </c>
      <c r="K783" s="28">
        <v>0</v>
      </c>
      <c r="L783" s="28">
        <v>0</v>
      </c>
      <c r="M783" s="28">
        <v>1.7060679216854582</v>
      </c>
      <c r="N783" s="28">
        <v>6.857177406237426</v>
      </c>
      <c r="O783" s="28">
        <v>0</v>
      </c>
      <c r="P783" s="28">
        <v>0</v>
      </c>
      <c r="Q783" s="28">
        <v>0</v>
      </c>
      <c r="R783" s="28">
        <v>0</v>
      </c>
      <c r="S783" s="93">
        <v>0</v>
      </c>
      <c r="T783" s="93">
        <f>_xlfn.XLOOKUP(B783,'[3]Nur des jours'!$B:$B,'[3]Nur des jours'!$U:$U,"")</f>
        <v>0</v>
      </c>
      <c r="U783" s="93">
        <v>0</v>
      </c>
      <c r="V783" s="93">
        <v>0.54951659803728536</v>
      </c>
      <c r="W783" s="93">
        <v>0</v>
      </c>
      <c r="X783" s="93">
        <v>0</v>
      </c>
      <c r="Y783" s="93">
        <v>0</v>
      </c>
      <c r="Z783" s="93">
        <v>0</v>
      </c>
      <c r="AA783" s="93">
        <v>0</v>
      </c>
      <c r="AB783" s="93">
        <v>0</v>
      </c>
      <c r="AC783" s="93">
        <f>_xlfn.XLOOKUP(B783,'[3]Nur des jours'!$B:$B,'[3]Nur des jours'!$N:$N,"")</f>
        <v>0.38563006337873418</v>
      </c>
      <c r="AD783" s="93">
        <v>0.38563006337873418</v>
      </c>
      <c r="AE783" s="93">
        <v>4.2044043835876019E-3</v>
      </c>
      <c r="AF783" s="93">
        <v>4.4517917512415508E-3</v>
      </c>
      <c r="AG783" s="93"/>
      <c r="AH783" s="93">
        <v>0</v>
      </c>
      <c r="AI783" s="93">
        <v>0</v>
      </c>
      <c r="AJ783" s="93">
        <v>0</v>
      </c>
      <c r="AK783" s="93">
        <v>0</v>
      </c>
      <c r="AL783" s="93">
        <v>0</v>
      </c>
      <c r="AM783" s="49" t="s">
        <v>5559</v>
      </c>
      <c r="AN783" s="49"/>
      <c r="AO783" s="48" t="str" cm="1">
        <f t="array" ref="AO783">IFERROR(_xlfn.IFS(
AQ783="MPR ISSUE","PDH",
AQ783="BSS Hardware Issue","BSS",
AQ783="Sites strategiques, MLL, Pylone, etc.","ENVTECH",
AQ783="AKTIVCO DEFAUT GE &amp; POWER Cabinet","AKTIVCO",
AQ783="AKTIVCO Coupure ENEO &amp; Baisse de tension","AKTIVCO GRID ONLY",
AQ783="Coupure ENEO &amp; Baisse de tension","IHS GRID ONLY",
AQ783="Defaut GE &amp; POWER Cabinet","IHS",
AQ783="Sharing","Partners",
AQ783="Sites strategiques &amp; DataCenter","SST &amp; DC",
AQ783="Exclu","Exclu",
AQ783="SAT","SAT",
AQ783="SPARE-ISSUE","SPARE-ISSUE",
AQ783="Fiber CAmtel","TRANS_FO_CAMTEL",
AQ783="Fiber AOF","Fiber AOF",
AQ783="Projet OCM (HUAWEI)","TRAVAUX-HUAWEI",
AQ783="Projet OCM (NOKIA)","TRAVAUX-NOKIA",
AQ783="ACCESS-ISSUE","ACCESS-ISSUE",
AQ783="Projet OCM (ZTE, NOKIA, autres projets)","TRAVAUX OCM",
AQ783="No root CAuse","No root cause",
AQ783="ODU HS","PDH",
AQ783="IP &amp; VLAN","PDH",
AQ783="Warehouse HUAWEI","SPARE-ISSUE",
AQ783="SPARE-HS","SPARE-ISSUE",
AQ783="Power Telco","BSS",AQ783="no impacts","no impacts"
),"")</f>
        <v>No root cause</v>
      </c>
      <c r="AP783" s="48" t="str" cm="1">
        <f t="array" ref="AP783">IFERROR(_xlfn.IFS(
AQ783="MPR ISSUE","TX ISSUE",
AQ783="BSS Hardware Issue","RAN ISSUE",
AQ783="Sites strategiques, MLL, Pylone, etc.","ENVTECH",
AQ783="AKTIVCO DEFAUT GE &amp; POWER Cabinet","POWER ISSUE",
AQ783="AKTIVCO Coupure ENEO &amp; Baisse de tension","POWER ISSUE",
AQ783="Coupure ENEO &amp; Baisse de tension","POWER ISSUE",
AQ783="Defaut GE &amp; POWER Cabinet","POWER ISSUE",
AQ783="Sharing","POWER ISSUE",
AQ783="Sites strategiques &amp; DataCenter","POWER ISSUE",
AQ783="Exclu","Exclu",
AQ783="SAT","TX ISSUE",
AQ783="SPARE-ISSUE","SPARE-ISSUE",
AQ783="Fiber CAmtel","TX ISSUE",
AQ783="Fiber AOF","TX ISSUE",
AQ783="Projet OCM (HUAWEI)","TRAVAUX-HUAWEI",
AQ783="Projet OCM (NOKIA)","TRAVAUX -NOKIA",
AQ783="ACCESS-ISSUE","ACCESS-ISSUE",
AQ783="Projet OCM (ZTE, NOKIA, autres projets)","TRAVAUX OCM",
AQ783="No root CAuse","No root cause",
AQ783="ODU HS","TX ISSUE",
AQ783="IP &amp; VLAN","TX ISSUE",
AQ783="Warehouse HUAWEI","SPARE-ISSUE",
AQ783="SPARE-HS","SPARE-ISSUE",
AQ783="Power Telco","RAN ISSUE",AQ783="no impacts","no impacts"
),"")</f>
        <v>No root cause</v>
      </c>
      <c r="AQ783" s="126" t="s">
        <v>5344</v>
      </c>
      <c r="AR783" s="48" t="str" cm="1">
        <f t="array" ref="AR783">IFERROR(_xlfn.IFS(
AQ783="MPR ISSUE","ACTIVE",
AQ783="BSS Hardware Issue","ACTIVE",
AQ783="Sites strategiques, MLL, Pylone, etc.","PASSIVE",
AQ783="AKTIVCO DEFAUT GE &amp; POWER Cabinet","PASSIVE",
AQ783="AKTIVCO Coupure ENEO &amp; Baisse de tension","PASSIVE",
AQ783="Coupure ENEO &amp; Baisse de tension","PASSIVE",
AQ783="Defaut GE &amp; POWER Cabinet","PASSIVE",
AQ783="Sharing","PASSIVE",
AQ783="Sites strategiques &amp; DataCenter","PASSIVE",
AQ783="Exclu","Exclu",
AQ783="SAT","ACTIVE",
AQ783="SPARE-ISSUE","SPARE-ISSUE",
AQ783="Fiber CAmtel","ACTIVE",
AQ783="Fiber AOF","ACTIVE",
AQ783="Projet OCM (HUAWEI)","PLANNED WORKS",
AQ783="Projet OCM (NOKIA)","PLANNED WORKS",
AQ783="ACCESS-ISSUE","ACCESS-ISSUE",
AQ783="Projet OCM (ZTE, NOKIA, autres projets)","PLANNED WORKS",
AQ783="No root CAuse","No root cause",
AQ783="ODU HS","ACTIVE",
AQ783="IP &amp; VLAN","ACTIVE",
AQ783="Warehouse HUAWEI","SPARE-ISSUE",
AQ783="SPARE-HS","SPARE-ISSUE",
AQ783="Power Telco","ACTIVE", AQ783="no impacts","no impacts"
),"")</f>
        <v>No root cause</v>
      </c>
      <c r="AS783" s="92" t="s">
        <v>5537</v>
      </c>
      <c r="AT783" s="98" t="s">
        <v>4903</v>
      </c>
      <c r="AV783" s="17" t="s">
        <v>5537</v>
      </c>
      <c r="AW783" s="7" t="s">
        <v>5537</v>
      </c>
      <c r="AX783" s="6" t="s">
        <v>5537</v>
      </c>
      <c r="AY783" s="7"/>
      <c r="AZ783" s="3" t="s">
        <v>5537</v>
      </c>
      <c r="BA783" s="18" t="s">
        <v>5537</v>
      </c>
      <c r="BB783" s="18" t="s">
        <v>5537</v>
      </c>
      <c r="BC783" s="18" t="s">
        <v>5537</v>
      </c>
      <c r="BD783" s="18" t="s">
        <v>5537</v>
      </c>
      <c r="BE783" s="18" t="s">
        <v>5537</v>
      </c>
      <c r="BF783" s="18" t="s">
        <v>5537</v>
      </c>
      <c r="BG783" s="18" t="s">
        <v>5537</v>
      </c>
      <c r="BH783" s="18" t="s">
        <v>5537</v>
      </c>
      <c r="BI783" s="18" t="s">
        <v>5537</v>
      </c>
      <c r="BJ783" s="18" t="s">
        <v>5537</v>
      </c>
      <c r="BK783" s="18" t="s">
        <v>5537</v>
      </c>
      <c r="BL783" s="9" t="s">
        <v>5537</v>
      </c>
      <c r="BM783" s="14" t="s">
        <v>5537</v>
      </c>
      <c r="BN783" s="14" t="s">
        <v>5537</v>
      </c>
      <c r="BO783" s="14" t="str">
        <f>_xlfn.XLOOKUP(B783,'[4]cell downs 18042026 17h'!$B:$B,'[4]cell downs 18042026 17h'!$B:$B,"")</f>
        <v/>
      </c>
      <c r="BP783" s="14" t="str">
        <f>_xlfn.XLOOKUP(B783,'[5]Cells Huawei 19042026 15h'!$B:$B,'[5]Cells Huawei 19042026 15h'!$B:$B,"")</f>
        <v/>
      </c>
      <c r="BQ783" s="9" t="str">
        <f>_xlfn.XLOOKUP(B783,'[6]cells down 19042026 9H40'!$B:$B,'[6]cells down 19042026 9H40'!$B:$B,"")</f>
        <v/>
      </c>
      <c r="BR783" s="9" t="s">
        <v>4903</v>
      </c>
      <c r="BS783" s="9" t="s">
        <v>12</v>
      </c>
      <c r="BT783" s="108"/>
    </row>
    <row r="784" spans="1:72" s="9" customFormat="1" x14ac:dyDescent="0.35">
      <c r="A784" s="1" t="s">
        <v>506</v>
      </c>
      <c r="B784" s="8" t="s">
        <v>507</v>
      </c>
      <c r="C784" s="3" t="str">
        <f>_xlfn.XLOOKUP(B784,'[1]daily break down'!$D:$D,'[1]daily break down'!$E:$E,"")</f>
        <v>LITTORAL</v>
      </c>
      <c r="D784" s="1" t="s">
        <v>11</v>
      </c>
      <c r="E784" s="1" t="s">
        <v>66</v>
      </c>
      <c r="F784" s="3" t="s">
        <v>31</v>
      </c>
      <c r="G784" s="1" t="s">
        <v>508</v>
      </c>
      <c r="H784" s="33" t="str">
        <f>_xlfn.XLOOKUP(B784,[2]CALCULATION!$B:$B,[2]CALCULATION!$H:$H,"")</f>
        <v>NOKIA</v>
      </c>
      <c r="I784" s="28">
        <v>0</v>
      </c>
      <c r="J784" s="28">
        <v>4.0253771762362556E-2</v>
      </c>
      <c r="K784" s="28">
        <v>5.9212460013754412E-3</v>
      </c>
      <c r="L784" s="28">
        <v>0</v>
      </c>
      <c r="M784" s="28">
        <v>0.13806134125496172</v>
      </c>
      <c r="N784" s="28">
        <v>1.0076819249328689E-2</v>
      </c>
      <c r="O784" s="28">
        <v>8.2719093236082217E-2</v>
      </c>
      <c r="P784" s="28">
        <v>7.5335370812680325E-2</v>
      </c>
      <c r="Q784" s="28">
        <v>6.7951648389278406E-3</v>
      </c>
      <c r="R784" s="28">
        <v>0.12825204818039396</v>
      </c>
      <c r="S784" s="93">
        <v>4.203727959410216E-2</v>
      </c>
      <c r="T784" s="93">
        <f>_xlfn.XLOOKUP(B784,'[3]Nur des jours'!$B:$B,'[3]Nur des jours'!$U:$U,"")</f>
        <v>5.9747512363276288E-3</v>
      </c>
      <c r="U784" s="93">
        <v>7.2321242577040395E-2</v>
      </c>
      <c r="V784" s="93">
        <v>4.0128926214140796E-3</v>
      </c>
      <c r="W784" s="93">
        <v>5.9747512363276288E-3</v>
      </c>
      <c r="X784" s="93">
        <v>1.781724323907851E-2</v>
      </c>
      <c r="Y784" s="93">
        <v>1.5659198762673607E-2</v>
      </c>
      <c r="Z784" s="93">
        <v>0.13436948004326077</v>
      </c>
      <c r="AA784" s="93">
        <v>5.3344719247331154E-2</v>
      </c>
      <c r="AB784" s="93">
        <v>2.4077355728484473E-3</v>
      </c>
      <c r="AC784" s="93">
        <f>_xlfn.XLOOKUP(B784,'[3]Nur des jours'!$B:$B,'[3]Nur des jours'!$N:$N,"")</f>
        <v>2.2757559932997176E-2</v>
      </c>
      <c r="AD784" s="93">
        <v>2.2757559932997176E-2</v>
      </c>
      <c r="AE784" s="93">
        <v>5.3683585735361684E-3</v>
      </c>
      <c r="AF784" s="93">
        <v>3.9237172298270994E-3</v>
      </c>
      <c r="AG784" s="93"/>
      <c r="AH784" s="93">
        <v>0</v>
      </c>
      <c r="AI784" s="93">
        <v>0</v>
      </c>
      <c r="AJ784" s="93">
        <v>0</v>
      </c>
      <c r="AK784" s="93">
        <v>0</v>
      </c>
      <c r="AL784" s="93">
        <v>0</v>
      </c>
      <c r="AM784" s="49" t="s">
        <v>5559</v>
      </c>
      <c r="AN784" s="49"/>
      <c r="AO784" s="48" t="str" cm="1">
        <f t="array" ref="AO784">IFERROR(_xlfn.IFS(
AQ784="MPR ISSUE","PDH",
AQ784="BSS Hardware Issue","BSS",
AQ784="Sites strategiques, MLL, Pylone, etc.","ENVTECH",
AQ784="AKTIVCO DEFAUT GE &amp; POWER Cabinet","AKTIVCO",
AQ784="AKTIVCO Coupure ENEO &amp; Baisse de tension","AKTIVCO GRID ONLY",
AQ784="Coupure ENEO &amp; Baisse de tension","IHS GRID ONLY",
AQ784="Defaut GE &amp; POWER Cabinet","IHS",
AQ784="Sharing","Partners",
AQ784="Sites strategiques &amp; DataCenter","SST &amp; DC",
AQ784="Exclu","Exclu",
AQ784="SAT","SAT",
AQ784="SPARE-ISSUE","SPARE-ISSUE",
AQ784="Fiber CAmtel","TRANS_FO_CAMTEL",
AQ784="Fiber AOF","Fiber AOF",
AQ784="Projet OCM (HUAWEI)","TRAVAUX-HUAWEI",
AQ784="Projet OCM (NOKIA)","TRAVAUX-NOKIA",
AQ784="ACCESS-ISSUE","ACCESS-ISSUE",
AQ784="Projet OCM (ZTE, NOKIA, autres projets)","TRAVAUX OCM",
AQ784="No root CAuse","No root cause",
AQ784="ODU HS","PDH",
AQ784="IP &amp; VLAN","PDH",
AQ784="Warehouse HUAWEI","SPARE-ISSUE",
AQ784="SPARE-HS","SPARE-ISSUE",
AQ784="Power Telco","BSS",AQ784="no impacts","no impacts"
),"")</f>
        <v>No root cause</v>
      </c>
      <c r="AP784" s="48" t="str" cm="1">
        <f t="array" ref="AP784">IFERROR(_xlfn.IFS(
AQ784="MPR ISSUE","TX ISSUE",
AQ784="BSS Hardware Issue","RAN ISSUE",
AQ784="Sites strategiques, MLL, Pylone, etc.","ENVTECH",
AQ784="AKTIVCO DEFAUT GE &amp; POWER Cabinet","POWER ISSUE",
AQ784="AKTIVCO Coupure ENEO &amp; Baisse de tension","POWER ISSUE",
AQ784="Coupure ENEO &amp; Baisse de tension","POWER ISSUE",
AQ784="Defaut GE &amp; POWER Cabinet","POWER ISSUE",
AQ784="Sharing","POWER ISSUE",
AQ784="Sites strategiques &amp; DataCenter","POWER ISSUE",
AQ784="Exclu","Exclu",
AQ784="SAT","TX ISSUE",
AQ784="SPARE-ISSUE","SPARE-ISSUE",
AQ784="Fiber CAmtel","TX ISSUE",
AQ784="Fiber AOF","TX ISSUE",
AQ784="Projet OCM (HUAWEI)","TRAVAUX-HUAWEI",
AQ784="Projet OCM (NOKIA)","TRAVAUX -NOKIA",
AQ784="ACCESS-ISSUE","ACCESS-ISSUE",
AQ784="Projet OCM (ZTE, NOKIA, autres projets)","TRAVAUX OCM",
AQ784="No root CAuse","No root cause",
AQ784="ODU HS","TX ISSUE",
AQ784="IP &amp; VLAN","TX ISSUE",
AQ784="Warehouse HUAWEI","SPARE-ISSUE",
AQ784="SPARE-HS","SPARE-ISSUE",
AQ784="Power Telco","RAN ISSUE",AQ784="no impacts","no impacts"
),"")</f>
        <v>No root cause</v>
      </c>
      <c r="AQ784" s="126" t="s">
        <v>5344</v>
      </c>
      <c r="AR784" s="48" t="str" cm="1">
        <f t="array" ref="AR784">IFERROR(_xlfn.IFS(
AQ784="MPR ISSUE","ACTIVE",
AQ784="BSS Hardware Issue","ACTIVE",
AQ784="Sites strategiques, MLL, Pylone, etc.","PASSIVE",
AQ784="AKTIVCO DEFAUT GE &amp; POWER Cabinet","PASSIVE",
AQ784="AKTIVCO Coupure ENEO &amp; Baisse de tension","PASSIVE",
AQ784="Coupure ENEO &amp; Baisse de tension","PASSIVE",
AQ784="Defaut GE &amp; POWER Cabinet","PASSIVE",
AQ784="Sharing","PASSIVE",
AQ784="Sites strategiques &amp; DataCenter","PASSIVE",
AQ784="Exclu","Exclu",
AQ784="SAT","ACTIVE",
AQ784="SPARE-ISSUE","SPARE-ISSUE",
AQ784="Fiber CAmtel","ACTIVE",
AQ784="Fiber AOF","ACTIVE",
AQ784="Projet OCM (HUAWEI)","PLANNED WORKS",
AQ784="Projet OCM (NOKIA)","PLANNED WORKS",
AQ784="ACCESS-ISSUE","ACCESS-ISSUE",
AQ784="Projet OCM (ZTE, NOKIA, autres projets)","PLANNED WORKS",
AQ784="No root CAuse","No root cause",
AQ784="ODU HS","ACTIVE",
AQ784="IP &amp; VLAN","ACTIVE",
AQ784="Warehouse HUAWEI","SPARE-ISSUE",
AQ784="SPARE-HS","SPARE-ISSUE",
AQ784="Power Telco","ACTIVE", AQ784="no impacts","no impacts"
),"")</f>
        <v>No root cause</v>
      </c>
      <c r="AS784" s="92" t="s">
        <v>5537</v>
      </c>
      <c r="AT784" s="98" t="s">
        <v>507</v>
      </c>
      <c r="AV784" s="17" t="s">
        <v>5537</v>
      </c>
      <c r="AW784" s="7" t="s">
        <v>5537</v>
      </c>
      <c r="AX784" s="6" t="s">
        <v>5537</v>
      </c>
      <c r="AY784" s="7"/>
      <c r="AZ784" s="3" t="s">
        <v>5537</v>
      </c>
      <c r="BA784" s="18" t="s">
        <v>5537</v>
      </c>
      <c r="BB784" s="18" t="s">
        <v>5537</v>
      </c>
      <c r="BC784" s="18" t="s">
        <v>5537</v>
      </c>
      <c r="BD784" s="18" t="s">
        <v>5537</v>
      </c>
      <c r="BE784" s="18" t="s">
        <v>5537</v>
      </c>
      <c r="BF784" s="18" t="s">
        <v>5537</v>
      </c>
      <c r="BG784" s="18" t="s">
        <v>5537</v>
      </c>
      <c r="BH784" s="18" t="s">
        <v>5537</v>
      </c>
      <c r="BI784" s="18" t="s">
        <v>5537</v>
      </c>
      <c r="BJ784" s="18" t="s">
        <v>5537</v>
      </c>
      <c r="BK784" s="18" t="s">
        <v>5537</v>
      </c>
      <c r="BL784" s="9" t="s">
        <v>5537</v>
      </c>
      <c r="BM784" s="14" t="s">
        <v>5537</v>
      </c>
      <c r="BN784" s="14" t="s">
        <v>5537</v>
      </c>
      <c r="BO784" s="14" t="str">
        <f>_xlfn.XLOOKUP(B784,'[4]cell downs 18042026 17h'!$B:$B,'[4]cell downs 18042026 17h'!$B:$B,"")</f>
        <v/>
      </c>
      <c r="BP784" s="14" t="str">
        <f>_xlfn.XLOOKUP(B784,'[5]Cells Huawei 19042026 15h'!$B:$B,'[5]Cells Huawei 19042026 15h'!$B:$B,"")</f>
        <v/>
      </c>
      <c r="BQ784" s="9" t="str">
        <f>_xlfn.XLOOKUP(B784,'[6]cells down 19042026 9H40'!$B:$B,'[6]cells down 19042026 9H40'!$B:$B,"")</f>
        <v/>
      </c>
      <c r="BR784" s="9" t="s">
        <v>507</v>
      </c>
      <c r="BS784" s="9" t="s">
        <v>12</v>
      </c>
      <c r="BT784" s="108"/>
    </row>
    <row r="785" spans="1:72" s="9" customFormat="1" x14ac:dyDescent="0.35">
      <c r="A785" s="3" t="s">
        <v>1238</v>
      </c>
      <c r="B785" s="25" t="s">
        <v>1239</v>
      </c>
      <c r="C785" s="3" t="str">
        <f>_xlfn.XLOOKUP(B785,'[1]daily break down'!$D:$D,'[1]daily break down'!$E:$E,"")</f>
        <v>CENTRE</v>
      </c>
      <c r="D785" s="3" t="s">
        <v>11</v>
      </c>
      <c r="E785" s="3" t="s">
        <v>66</v>
      </c>
      <c r="F785" s="3" t="s">
        <v>226</v>
      </c>
      <c r="G785" s="3" t="s">
        <v>1240</v>
      </c>
      <c r="H785" s="33" t="str">
        <f>_xlfn.XLOOKUP(B785,[2]CALCULATION!$B:$B,[2]CALCULATION!$H:$H,"")</f>
        <v>NOKIA</v>
      </c>
      <c r="I785" s="28">
        <v>1.3376308738046931E-3</v>
      </c>
      <c r="J785" s="28">
        <v>0</v>
      </c>
      <c r="K785" s="28">
        <v>0</v>
      </c>
      <c r="L785" s="28">
        <v>0</v>
      </c>
      <c r="M785" s="28">
        <v>0</v>
      </c>
      <c r="N785" s="28">
        <v>0</v>
      </c>
      <c r="O785" s="28">
        <v>0.31890903539335619</v>
      </c>
      <c r="P785" s="28">
        <v>0</v>
      </c>
      <c r="Q785" s="28">
        <v>0</v>
      </c>
      <c r="R785" s="28">
        <v>0</v>
      </c>
      <c r="S785" s="93">
        <v>0</v>
      </c>
      <c r="T785" s="93">
        <f>_xlfn.XLOOKUP(B785,'[3]Nur des jours'!$B:$B,'[3]Nur des jours'!$U:$U,"")</f>
        <v>0</v>
      </c>
      <c r="U785" s="93">
        <v>0</v>
      </c>
      <c r="V785" s="93">
        <v>0</v>
      </c>
      <c r="W785" s="93">
        <v>0</v>
      </c>
      <c r="X785" s="93">
        <v>0.75690288871196476</v>
      </c>
      <c r="Y785" s="93">
        <v>3.5991188044504789E-2</v>
      </c>
      <c r="Z785" s="93">
        <v>0</v>
      </c>
      <c r="AA785" s="93">
        <v>0</v>
      </c>
      <c r="AB785" s="93">
        <v>1.279595528959887</v>
      </c>
      <c r="AC785" s="93">
        <f>_xlfn.XLOOKUP(B785,'[3]Nur des jours'!$B:$B,'[3]Nur des jours'!$N:$N,"")</f>
        <v>0.39340823622239324</v>
      </c>
      <c r="AD785" s="93">
        <v>0.39340823622239324</v>
      </c>
      <c r="AE785" s="93">
        <v>2.4309211746610715E-2</v>
      </c>
      <c r="AF785" s="93">
        <v>3.6561910550661617E-3</v>
      </c>
      <c r="AG785" s="93"/>
      <c r="AH785" s="93">
        <v>0</v>
      </c>
      <c r="AI785" s="93">
        <v>0</v>
      </c>
      <c r="AJ785" s="93">
        <v>0</v>
      </c>
      <c r="AK785" s="93">
        <v>0</v>
      </c>
      <c r="AL785" s="93">
        <v>0</v>
      </c>
      <c r="AM785" s="49" t="s">
        <v>5559</v>
      </c>
      <c r="AN785" s="49"/>
      <c r="AO785" s="48" t="str" cm="1">
        <f t="array" ref="AO785">IFERROR(_xlfn.IFS(
AQ785="MPR ISSUE","PDH",
AQ785="BSS Hardware Issue","BSS",
AQ785="Sites strategiques, MLL, Pylone, etc.","ENVTECH",
AQ785="AKTIVCO DEFAUT GE &amp; POWER Cabinet","AKTIVCO",
AQ785="AKTIVCO Coupure ENEO &amp; Baisse de tension","AKTIVCO GRID ONLY",
AQ785="Coupure ENEO &amp; Baisse de tension","IHS GRID ONLY",
AQ785="Defaut GE &amp; POWER Cabinet","IHS",
AQ785="Sharing","Partners",
AQ785="Sites strategiques &amp; DataCenter","SST &amp; DC",
AQ785="Exclu","Exclu",
AQ785="SAT","SAT",
AQ785="SPARE-ISSUE","SPARE-ISSUE",
AQ785="Fiber CAmtel","TRANS_FO_CAMTEL",
AQ785="Fiber AOF","Fiber AOF",
AQ785="Projet OCM (HUAWEI)","TRAVAUX-HUAWEI",
AQ785="Projet OCM (NOKIA)","TRAVAUX-NOKIA",
AQ785="ACCESS-ISSUE","ACCESS-ISSUE",
AQ785="Projet OCM (ZTE, NOKIA, autres projets)","TRAVAUX OCM",
AQ785="No root CAuse","No root cause",
AQ785="ODU HS","PDH",
AQ785="IP &amp; VLAN","PDH",
AQ785="Warehouse HUAWEI","SPARE-ISSUE",
AQ785="SPARE-HS","SPARE-ISSUE",
AQ785="Power Telco","BSS",AQ785="no impacts","no impacts"
),"")</f>
        <v>No root cause</v>
      </c>
      <c r="AP785" s="48" t="str" cm="1">
        <f t="array" ref="AP785">IFERROR(_xlfn.IFS(
AQ785="MPR ISSUE","TX ISSUE",
AQ785="BSS Hardware Issue","RAN ISSUE",
AQ785="Sites strategiques, MLL, Pylone, etc.","ENVTECH",
AQ785="AKTIVCO DEFAUT GE &amp; POWER Cabinet","POWER ISSUE",
AQ785="AKTIVCO Coupure ENEO &amp; Baisse de tension","POWER ISSUE",
AQ785="Coupure ENEO &amp; Baisse de tension","POWER ISSUE",
AQ785="Defaut GE &amp; POWER Cabinet","POWER ISSUE",
AQ785="Sharing","POWER ISSUE",
AQ785="Sites strategiques &amp; DataCenter","POWER ISSUE",
AQ785="Exclu","Exclu",
AQ785="SAT","TX ISSUE",
AQ785="SPARE-ISSUE","SPARE-ISSUE",
AQ785="Fiber CAmtel","TX ISSUE",
AQ785="Fiber AOF","TX ISSUE",
AQ785="Projet OCM (HUAWEI)","TRAVAUX-HUAWEI",
AQ785="Projet OCM (NOKIA)","TRAVAUX -NOKIA",
AQ785="ACCESS-ISSUE","ACCESS-ISSUE",
AQ785="Projet OCM (ZTE, NOKIA, autres projets)","TRAVAUX OCM",
AQ785="No root CAuse","No root cause",
AQ785="ODU HS","TX ISSUE",
AQ785="IP &amp; VLAN","TX ISSUE",
AQ785="Warehouse HUAWEI","SPARE-ISSUE",
AQ785="SPARE-HS","SPARE-ISSUE",
AQ785="Power Telco","RAN ISSUE",AQ785="no impacts","no impacts"
),"")</f>
        <v>No root cause</v>
      </c>
      <c r="AQ785" s="126" t="s">
        <v>5344</v>
      </c>
      <c r="AR785" s="48" t="str" cm="1">
        <f t="array" ref="AR785">IFERROR(_xlfn.IFS(
AQ785="MPR ISSUE","ACTIVE",
AQ785="BSS Hardware Issue","ACTIVE",
AQ785="Sites strategiques, MLL, Pylone, etc.","PASSIVE",
AQ785="AKTIVCO DEFAUT GE &amp; POWER Cabinet","PASSIVE",
AQ785="AKTIVCO Coupure ENEO &amp; Baisse de tension","PASSIVE",
AQ785="Coupure ENEO &amp; Baisse de tension","PASSIVE",
AQ785="Defaut GE &amp; POWER Cabinet","PASSIVE",
AQ785="Sharing","PASSIVE",
AQ785="Sites strategiques &amp; DataCenter","PASSIVE",
AQ785="Exclu","Exclu",
AQ785="SAT","ACTIVE",
AQ785="SPARE-ISSUE","SPARE-ISSUE",
AQ785="Fiber CAmtel","ACTIVE",
AQ785="Fiber AOF","ACTIVE",
AQ785="Projet OCM (HUAWEI)","PLANNED WORKS",
AQ785="Projet OCM (NOKIA)","PLANNED WORKS",
AQ785="ACCESS-ISSUE","ACCESS-ISSUE",
AQ785="Projet OCM (ZTE, NOKIA, autres projets)","PLANNED WORKS",
AQ785="No root CAuse","No root cause",
AQ785="ODU HS","ACTIVE",
AQ785="IP &amp; VLAN","ACTIVE",
AQ785="Warehouse HUAWEI","SPARE-ISSUE",
AQ785="SPARE-HS","SPARE-ISSUE",
AQ785="Power Telco","ACTIVE", AQ785="no impacts","no impacts"
),"")</f>
        <v>No root cause</v>
      </c>
      <c r="AS785" s="92" t="s">
        <v>5537</v>
      </c>
      <c r="AT785" s="98" t="s">
        <v>1239</v>
      </c>
      <c r="AV785" s="17" t="s">
        <v>5537</v>
      </c>
      <c r="AW785" s="7" t="s">
        <v>5537</v>
      </c>
      <c r="AX785" s="6" t="s">
        <v>5537</v>
      </c>
      <c r="AY785" s="7"/>
      <c r="AZ785" s="3" t="s">
        <v>5537</v>
      </c>
      <c r="BA785" s="18" t="s">
        <v>5537</v>
      </c>
      <c r="BB785" s="18" t="s">
        <v>5537</v>
      </c>
      <c r="BC785" s="18" t="s">
        <v>5537</v>
      </c>
      <c r="BD785" s="18" t="s">
        <v>5537</v>
      </c>
      <c r="BE785" s="18" t="s">
        <v>5537</v>
      </c>
      <c r="BF785" s="18" t="s">
        <v>5537</v>
      </c>
      <c r="BG785" s="18" t="s">
        <v>5537</v>
      </c>
      <c r="BH785" s="18" t="s">
        <v>5537</v>
      </c>
      <c r="BI785" s="18" t="s">
        <v>5537</v>
      </c>
      <c r="BJ785" s="18" t="s">
        <v>5537</v>
      </c>
      <c r="BK785" s="18" t="s">
        <v>5537</v>
      </c>
      <c r="BL785" s="9" t="s">
        <v>5537</v>
      </c>
      <c r="BM785" s="14" t="s">
        <v>5537</v>
      </c>
      <c r="BN785" s="14" t="s">
        <v>5537</v>
      </c>
      <c r="BO785" s="14" t="str">
        <f>_xlfn.XLOOKUP(B785,'[4]cell downs 18042026 17h'!$B:$B,'[4]cell downs 18042026 17h'!$B:$B,"")</f>
        <v/>
      </c>
      <c r="BP785" s="14" t="str">
        <f>_xlfn.XLOOKUP(B785,'[5]Cells Huawei 19042026 15h'!$B:$B,'[5]Cells Huawei 19042026 15h'!$B:$B,"")</f>
        <v/>
      </c>
      <c r="BQ785" s="9" t="str">
        <f>_xlfn.XLOOKUP(B785,'[6]cells down 19042026 9H40'!$B:$B,'[6]cells down 19042026 9H40'!$B:$B,"")</f>
        <v/>
      </c>
      <c r="BR785" s="9" t="s">
        <v>1239</v>
      </c>
      <c r="BS785" s="9" t="s">
        <v>12</v>
      </c>
      <c r="BT785" s="108"/>
    </row>
    <row r="786" spans="1:72" s="9" customFormat="1" x14ac:dyDescent="0.35">
      <c r="A786" s="1" t="s">
        <v>2161</v>
      </c>
      <c r="B786" s="8" t="s">
        <v>2162</v>
      </c>
      <c r="C786" s="3" t="str">
        <f>_xlfn.XLOOKUP(B786,'[1]daily break down'!$D:$D,'[1]daily break down'!$E:$E,"")</f>
        <v>CENTRE</v>
      </c>
      <c r="D786" s="1" t="s">
        <v>21</v>
      </c>
      <c r="E786" s="1" t="s">
        <v>36</v>
      </c>
      <c r="F786" s="3" t="s">
        <v>226</v>
      </c>
      <c r="G786" s="1" t="s">
        <v>489</v>
      </c>
      <c r="H786" s="34" t="str">
        <f>_xlfn.XLOOKUP(B786,[2]CALCULATION!$B:$B,[2]CALCULATION!$H:$H,"")</f>
        <v>ZTE</v>
      </c>
      <c r="I786" s="28">
        <v>0</v>
      </c>
      <c r="J786" s="28">
        <v>0</v>
      </c>
      <c r="K786" s="28">
        <v>0</v>
      </c>
      <c r="L786" s="28">
        <v>0</v>
      </c>
      <c r="M786" s="28">
        <v>0</v>
      </c>
      <c r="N786" s="28">
        <v>0</v>
      </c>
      <c r="O786" s="28">
        <v>0</v>
      </c>
      <c r="P786" s="28">
        <v>0</v>
      </c>
      <c r="Q786" s="28">
        <v>0</v>
      </c>
      <c r="R786" s="28">
        <v>4.761965910744707E-3</v>
      </c>
      <c r="S786" s="93">
        <v>0</v>
      </c>
      <c r="T786" s="93">
        <f>_xlfn.XLOOKUP(B786,'[3]Nur des jours'!$B:$B,'[3]Nur des jours'!$U:$U,"")</f>
        <v>0</v>
      </c>
      <c r="U786" s="93">
        <v>0</v>
      </c>
      <c r="V786" s="93">
        <v>0</v>
      </c>
      <c r="W786" s="93">
        <v>0</v>
      </c>
      <c r="X786" s="93">
        <v>0</v>
      </c>
      <c r="Y786" s="93">
        <v>0</v>
      </c>
      <c r="Z786" s="93">
        <v>0</v>
      </c>
      <c r="AA786" s="93">
        <v>0</v>
      </c>
      <c r="AB786" s="93">
        <v>0</v>
      </c>
      <c r="AC786" s="93">
        <f>_xlfn.XLOOKUP(B786,'[3]Nur des jours'!$B:$B,'[3]Nur des jours'!$N:$N,"")</f>
        <v>0</v>
      </c>
      <c r="AD786" s="93">
        <v>0</v>
      </c>
      <c r="AE786" s="93">
        <v>6.2779475677233423E-2</v>
      </c>
      <c r="AF786" s="93">
        <v>3.2638193320827756E-3</v>
      </c>
      <c r="AG786" s="93"/>
      <c r="AH786" s="93">
        <v>0</v>
      </c>
      <c r="AI786" s="93">
        <v>0</v>
      </c>
      <c r="AJ786" s="93">
        <v>0</v>
      </c>
      <c r="AK786" s="93">
        <v>0</v>
      </c>
      <c r="AL786" s="93">
        <v>0</v>
      </c>
      <c r="AM786" s="49" t="s">
        <v>5559</v>
      </c>
      <c r="AN786" s="49"/>
      <c r="AO786" s="48" t="str" cm="1">
        <f t="array" ref="AO786">IFERROR(_xlfn.IFS(
AQ786="MPR ISSUE","PDH",
AQ786="BSS Hardware Issue","BSS",
AQ786="Sites strategiques, MLL, Pylone, etc.","ENVTECH",
AQ786="AKTIVCO DEFAUT GE &amp; POWER Cabinet","AKTIVCO",
AQ786="AKTIVCO Coupure ENEO &amp; Baisse de tension","AKTIVCO GRID ONLY",
AQ786="Coupure ENEO &amp; Baisse de tension","IHS GRID ONLY",
AQ786="Defaut GE &amp; POWER Cabinet","IHS",
AQ786="Sharing","Partners",
AQ786="Sites strategiques &amp; DataCenter","SST &amp; DC",
AQ786="Exclu","Exclu",
AQ786="SAT","SAT",
AQ786="SPARE-ISSUE","SPARE-ISSUE",
AQ786="Fiber CAmtel","TRANS_FO_CAMTEL",
AQ786="Fiber AOF","Fiber AOF",
AQ786="Projet OCM (HUAWEI)","TRAVAUX-HUAWEI",
AQ786="Projet OCM (NOKIA)","TRAVAUX-NOKIA",
AQ786="ACCESS-ISSUE","ACCESS-ISSUE",
AQ786="Projet OCM (ZTE, NOKIA, autres projets)","TRAVAUX OCM",
AQ786="No root CAuse","No root cause",
AQ786="ODU HS","PDH",
AQ786="IP &amp; VLAN","PDH",
AQ786="Warehouse HUAWEI","SPARE-ISSUE",
AQ786="SPARE-HS","SPARE-ISSUE",
AQ786="Power Telco","BSS",AQ786="no impacts","no impacts"
),"")</f>
        <v>No root cause</v>
      </c>
      <c r="AP786" s="48" t="str" cm="1">
        <f t="array" ref="AP786">IFERROR(_xlfn.IFS(
AQ786="MPR ISSUE","TX ISSUE",
AQ786="BSS Hardware Issue","RAN ISSUE",
AQ786="Sites strategiques, MLL, Pylone, etc.","ENVTECH",
AQ786="AKTIVCO DEFAUT GE &amp; POWER Cabinet","POWER ISSUE",
AQ786="AKTIVCO Coupure ENEO &amp; Baisse de tension","POWER ISSUE",
AQ786="Coupure ENEO &amp; Baisse de tension","POWER ISSUE",
AQ786="Defaut GE &amp; POWER Cabinet","POWER ISSUE",
AQ786="Sharing","POWER ISSUE",
AQ786="Sites strategiques &amp; DataCenter","POWER ISSUE",
AQ786="Exclu","Exclu",
AQ786="SAT","TX ISSUE",
AQ786="SPARE-ISSUE","SPARE-ISSUE",
AQ786="Fiber CAmtel","TX ISSUE",
AQ786="Fiber AOF","TX ISSUE",
AQ786="Projet OCM (HUAWEI)","TRAVAUX-HUAWEI",
AQ786="Projet OCM (NOKIA)","TRAVAUX -NOKIA",
AQ786="ACCESS-ISSUE","ACCESS-ISSUE",
AQ786="Projet OCM (ZTE, NOKIA, autres projets)","TRAVAUX OCM",
AQ786="No root CAuse","No root cause",
AQ786="ODU HS","TX ISSUE",
AQ786="IP &amp; VLAN","TX ISSUE",
AQ786="Warehouse HUAWEI","SPARE-ISSUE",
AQ786="SPARE-HS","SPARE-ISSUE",
AQ786="Power Telco","RAN ISSUE",AQ786="no impacts","no impacts"
),"")</f>
        <v>No root cause</v>
      </c>
      <c r="AQ786" s="67" t="s">
        <v>5344</v>
      </c>
      <c r="AR786" s="48" t="str" cm="1">
        <f t="array" ref="AR786">IFERROR(_xlfn.IFS(
AQ786="MPR ISSUE","ACTIVE",
AQ786="BSS Hardware Issue","ACTIVE",
AQ786="Sites strategiques, MLL, Pylone, etc.","PASSIVE",
AQ786="AKTIVCO DEFAUT GE &amp; POWER Cabinet","PASSIVE",
AQ786="AKTIVCO Coupure ENEO &amp; Baisse de tension","PASSIVE",
AQ786="Coupure ENEO &amp; Baisse de tension","PASSIVE",
AQ786="Defaut GE &amp; POWER Cabinet","PASSIVE",
AQ786="Sharing","PASSIVE",
AQ786="Sites strategiques &amp; DataCenter","PASSIVE",
AQ786="Exclu","Exclu",
AQ786="SAT","ACTIVE",
AQ786="SPARE-ISSUE","SPARE-ISSUE",
AQ786="Fiber CAmtel","ACTIVE",
AQ786="Fiber AOF","ACTIVE",
AQ786="Projet OCM (HUAWEI)","PLANNED WORKS",
AQ786="Projet OCM (NOKIA)","PLANNED WORKS",
AQ786="ACCESS-ISSUE","ACCESS-ISSUE",
AQ786="Projet OCM (ZTE, NOKIA, autres projets)","PLANNED WORKS",
AQ786="No root CAuse","No root cause",
AQ786="ODU HS","ACTIVE",
AQ786="IP &amp; VLAN","ACTIVE",
AQ786="Warehouse HUAWEI","SPARE-ISSUE",
AQ786="SPARE-HS","SPARE-ISSUE",
AQ786="Power Telco","ACTIVE", AQ786="no impacts","no impacts"
),"")</f>
        <v>No root cause</v>
      </c>
      <c r="AS786" s="92" t="s">
        <v>5537</v>
      </c>
      <c r="AT786" s="98" t="s">
        <v>2162</v>
      </c>
      <c r="AV786" s="17" t="s">
        <v>5537</v>
      </c>
      <c r="AW786" s="7" t="s">
        <v>5537</v>
      </c>
      <c r="AX786" s="6" t="s">
        <v>5537</v>
      </c>
      <c r="AY786" s="7"/>
      <c r="AZ786" s="3" t="s">
        <v>5537</v>
      </c>
      <c r="BA786" s="18" t="s">
        <v>5537</v>
      </c>
      <c r="BB786" s="18" t="s">
        <v>5537</v>
      </c>
      <c r="BC786" s="18" t="s">
        <v>5537</v>
      </c>
      <c r="BD786" s="18" t="s">
        <v>5537</v>
      </c>
      <c r="BE786" s="18" t="s">
        <v>5537</v>
      </c>
      <c r="BF786" s="18" t="s">
        <v>5537</v>
      </c>
      <c r="BG786" s="18" t="s">
        <v>5537</v>
      </c>
      <c r="BH786" s="18" t="s">
        <v>5537</v>
      </c>
      <c r="BI786" s="18" t="s">
        <v>5537</v>
      </c>
      <c r="BJ786" s="18" t="s">
        <v>5537</v>
      </c>
      <c r="BK786" s="18" t="s">
        <v>5537</v>
      </c>
      <c r="BL786" s="9" t="s">
        <v>5537</v>
      </c>
      <c r="BM786" s="14" t="s">
        <v>5537</v>
      </c>
      <c r="BN786" s="14" t="s">
        <v>5537</v>
      </c>
      <c r="BO786" s="14" t="str">
        <f>_xlfn.XLOOKUP(B786,'[4]cell downs 18042026 17h'!$B:$B,'[4]cell downs 18042026 17h'!$B:$B,"")</f>
        <v/>
      </c>
      <c r="BP786" s="14" t="str">
        <f>_xlfn.XLOOKUP(B786,'[5]Cells Huawei 19042026 15h'!$B:$B,'[5]Cells Huawei 19042026 15h'!$B:$B,"")</f>
        <v/>
      </c>
      <c r="BQ786" s="9" t="str">
        <f>_xlfn.XLOOKUP(B786,'[6]cells down 19042026 9H40'!$B:$B,'[6]cells down 19042026 9H40'!$B:$B,"")</f>
        <v/>
      </c>
      <c r="BR786" s="9" t="s">
        <v>5537</v>
      </c>
      <c r="BS786" s="9" t="s">
        <v>5537</v>
      </c>
      <c r="BT786" s="108"/>
    </row>
    <row r="787" spans="1:72" s="9" customFormat="1" x14ac:dyDescent="0.35">
      <c r="A787" s="3" t="s">
        <v>5428</v>
      </c>
      <c r="B787" s="25" t="s">
        <v>5429</v>
      </c>
      <c r="C787" s="3" t="str">
        <f>_xlfn.XLOOKUP(B787,'[1]daily break down'!$D:$D,'[1]daily break down'!$E:$E,"")</f>
        <v>Yaounde</v>
      </c>
      <c r="D787" s="19" t="e">
        <v>#N/A</v>
      </c>
      <c r="E787" s="19" t="e">
        <v>#N/A</v>
      </c>
      <c r="F787" s="3" t="s">
        <v>5388</v>
      </c>
      <c r="G787" s="3" t="s">
        <v>38</v>
      </c>
      <c r="H787" s="34" t="str">
        <f>_xlfn.XLOOKUP(B787,[2]CALCULATION!$B:$B,[2]CALCULATION!$H:$H,"")</f>
        <v>ZTE</v>
      </c>
      <c r="I787" s="28">
        <v>0</v>
      </c>
      <c r="J787" s="28">
        <v>0</v>
      </c>
      <c r="K787" s="28">
        <v>0</v>
      </c>
      <c r="L787" s="28">
        <v>0</v>
      </c>
      <c r="M787" s="28">
        <v>6.2850815990503309E-2</v>
      </c>
      <c r="N787" s="28">
        <v>0</v>
      </c>
      <c r="O787" s="28">
        <v>0</v>
      </c>
      <c r="P787" s="28">
        <v>0.25313326655880014</v>
      </c>
      <c r="Q787" s="28">
        <v>0</v>
      </c>
      <c r="R787" s="28">
        <v>0</v>
      </c>
      <c r="S787" s="93">
        <v>0</v>
      </c>
      <c r="T787" s="93">
        <f>_xlfn.XLOOKUP(B787,'[3]Nur des jours'!$B:$B,'[3]Nur des jours'!$U:$U,"")</f>
        <v>0</v>
      </c>
      <c r="U787" s="93">
        <v>0</v>
      </c>
      <c r="V787" s="93" t="s">
        <v>5537</v>
      </c>
      <c r="W787" s="93">
        <v>0</v>
      </c>
      <c r="X787" s="93">
        <v>0</v>
      </c>
      <c r="Y787" s="93">
        <v>0</v>
      </c>
      <c r="Z787" s="93">
        <v>0</v>
      </c>
      <c r="AA787" s="93">
        <v>0</v>
      </c>
      <c r="AB787" s="93">
        <v>0</v>
      </c>
      <c r="AC787" s="93">
        <f>_xlfn.XLOOKUP(B787,'[3]Nur des jours'!$B:$B,'[3]Nur des jours'!$N:$N,"")</f>
        <v>0</v>
      </c>
      <c r="AD787" s="93">
        <v>0</v>
      </c>
      <c r="AE787" s="93">
        <v>0</v>
      </c>
      <c r="AF787" s="93">
        <v>2.5860863560224117E-3</v>
      </c>
      <c r="AG787" s="93"/>
      <c r="AH787" s="93">
        <v>0</v>
      </c>
      <c r="AI787" s="93">
        <v>0</v>
      </c>
      <c r="AJ787" s="93">
        <v>0</v>
      </c>
      <c r="AK787" s="93">
        <v>0</v>
      </c>
      <c r="AL787" s="93">
        <v>0</v>
      </c>
      <c r="AM787" s="49" t="s">
        <v>5559</v>
      </c>
      <c r="AN787" s="49"/>
      <c r="AO787" s="48" t="str" cm="1">
        <f t="array" ref="AO787">IFERROR(_xlfn.IFS(
AQ787="MPR ISSUE","PDH",
AQ787="BSS Hardware Issue","BSS",
AQ787="Sites strategiques, MLL, Pylone, etc.","ENVTECH",
AQ787="AKTIVCO DEFAUT GE &amp; POWER Cabinet","AKTIVCO",
AQ787="AKTIVCO Coupure ENEO &amp; Baisse de tension","AKTIVCO GRID ONLY",
AQ787="Coupure ENEO &amp; Baisse de tension","IHS GRID ONLY",
AQ787="Defaut GE &amp; POWER Cabinet","IHS",
AQ787="Sharing","Partners",
AQ787="Sites strategiques &amp; DataCenter","SST &amp; DC",
AQ787="Exclu","Exclu",
AQ787="SAT","SAT",
AQ787="SPARE-ISSUE","SPARE-ISSUE",
AQ787="Fiber CAmtel","TRANS_FO_CAMTEL",
AQ787="Fiber AOF","Fiber AOF",
AQ787="Projet OCM (HUAWEI)","TRAVAUX-HUAWEI",
AQ787="Projet OCM (NOKIA)","TRAVAUX-NOKIA",
AQ787="ACCESS-ISSUE","ACCESS-ISSUE",
AQ787="Projet OCM (ZTE, NOKIA, autres projets)","TRAVAUX OCM",
AQ787="No root CAuse","No root cause",
AQ787="ODU HS","PDH",
AQ787="IP &amp; VLAN","PDH",
AQ787="Warehouse HUAWEI","SPARE-ISSUE",
AQ787="SPARE-HS","SPARE-ISSUE",
AQ787="Power Telco","BSS",AQ787="no impacts","no impacts"
),"")</f>
        <v>No root cause</v>
      </c>
      <c r="AP787" s="48" t="str" cm="1">
        <f t="array" ref="AP787">IFERROR(_xlfn.IFS(
AQ787="MPR ISSUE","TX ISSUE",
AQ787="BSS Hardware Issue","RAN ISSUE",
AQ787="Sites strategiques, MLL, Pylone, etc.","ENVTECH",
AQ787="AKTIVCO DEFAUT GE &amp; POWER Cabinet","POWER ISSUE",
AQ787="AKTIVCO Coupure ENEO &amp; Baisse de tension","POWER ISSUE",
AQ787="Coupure ENEO &amp; Baisse de tension","POWER ISSUE",
AQ787="Defaut GE &amp; POWER Cabinet","POWER ISSUE",
AQ787="Sharing","POWER ISSUE",
AQ787="Sites strategiques &amp; DataCenter","POWER ISSUE",
AQ787="Exclu","Exclu",
AQ787="SAT","TX ISSUE",
AQ787="SPARE-ISSUE","SPARE-ISSUE",
AQ787="Fiber CAmtel","TX ISSUE",
AQ787="Fiber AOF","TX ISSUE",
AQ787="Projet OCM (HUAWEI)","TRAVAUX-HUAWEI",
AQ787="Projet OCM (NOKIA)","TRAVAUX -NOKIA",
AQ787="ACCESS-ISSUE","ACCESS-ISSUE",
AQ787="Projet OCM (ZTE, NOKIA, autres projets)","TRAVAUX OCM",
AQ787="No root CAuse","No root cause",
AQ787="ODU HS","TX ISSUE",
AQ787="IP &amp; VLAN","TX ISSUE",
AQ787="Warehouse HUAWEI","SPARE-ISSUE",
AQ787="SPARE-HS","SPARE-ISSUE",
AQ787="Power Telco","RAN ISSUE",AQ787="no impacts","no impacts"
),"")</f>
        <v>No root cause</v>
      </c>
      <c r="AQ787" s="67" t="s">
        <v>5344</v>
      </c>
      <c r="AR787" s="48" t="str" cm="1">
        <f t="array" ref="AR787">IFERROR(_xlfn.IFS(
AQ787="MPR ISSUE","ACTIVE",
AQ787="BSS Hardware Issue","ACTIVE",
AQ787="Sites strategiques, MLL, Pylone, etc.","PASSIVE",
AQ787="AKTIVCO DEFAUT GE &amp; POWER Cabinet","PASSIVE",
AQ787="AKTIVCO Coupure ENEO &amp; Baisse de tension","PASSIVE",
AQ787="Coupure ENEO &amp; Baisse de tension","PASSIVE",
AQ787="Defaut GE &amp; POWER Cabinet","PASSIVE",
AQ787="Sharing","PASSIVE",
AQ787="Sites strategiques &amp; DataCenter","PASSIVE",
AQ787="Exclu","Exclu",
AQ787="SAT","ACTIVE",
AQ787="SPARE-ISSUE","SPARE-ISSUE",
AQ787="Fiber CAmtel","ACTIVE",
AQ787="Fiber AOF","ACTIVE",
AQ787="Projet OCM (HUAWEI)","PLANNED WORKS",
AQ787="Projet OCM (NOKIA)","PLANNED WORKS",
AQ787="ACCESS-ISSUE","ACCESS-ISSUE",
AQ787="Projet OCM (ZTE, NOKIA, autres projets)","PLANNED WORKS",
AQ787="No root CAuse","No root cause",
AQ787="ODU HS","ACTIVE",
AQ787="IP &amp; VLAN","ACTIVE",
AQ787="Warehouse HUAWEI","SPARE-ISSUE",
AQ787="SPARE-HS","SPARE-ISSUE",
AQ787="Power Telco","ACTIVE", AQ787="no impacts","no impacts"
),"")</f>
        <v>No root cause</v>
      </c>
      <c r="AS787" s="92" t="s">
        <v>5537</v>
      </c>
      <c r="AT787" s="98" t="s">
        <v>5429</v>
      </c>
      <c r="AV787" s="17" t="s">
        <v>5537</v>
      </c>
      <c r="AW787" s="7" t="s">
        <v>5537</v>
      </c>
      <c r="AX787" s="6" t="s">
        <v>5537</v>
      </c>
      <c r="AY787" s="7"/>
      <c r="AZ787" s="3" t="s">
        <v>5537</v>
      </c>
      <c r="BA787" s="18" t="s">
        <v>5537</v>
      </c>
      <c r="BB787" s="18" t="s">
        <v>5537</v>
      </c>
      <c r="BC787" s="18" t="s">
        <v>5537</v>
      </c>
      <c r="BD787" s="18" t="s">
        <v>5537</v>
      </c>
      <c r="BE787" s="18" t="s">
        <v>5537</v>
      </c>
      <c r="BF787" s="18" t="s">
        <v>5537</v>
      </c>
      <c r="BG787" s="18" t="s">
        <v>5537</v>
      </c>
      <c r="BH787" s="18" t="s">
        <v>5537</v>
      </c>
      <c r="BI787" s="18" t="s">
        <v>5537</v>
      </c>
      <c r="BJ787" s="18" t="s">
        <v>5537</v>
      </c>
      <c r="BK787" s="18" t="s">
        <v>5537</v>
      </c>
      <c r="BL787" s="9" t="s">
        <v>5537</v>
      </c>
      <c r="BM787" s="14" t="s">
        <v>5537</v>
      </c>
      <c r="BN787" s="14" t="s">
        <v>5537</v>
      </c>
      <c r="BO787" s="14" t="str">
        <f>_xlfn.XLOOKUP(B787,'[4]cell downs 18042026 17h'!$B:$B,'[4]cell downs 18042026 17h'!$B:$B,"")</f>
        <v/>
      </c>
      <c r="BP787" s="14" t="str">
        <f>_xlfn.XLOOKUP(B787,'[5]Cells Huawei 19042026 15h'!$B:$B,'[5]Cells Huawei 19042026 15h'!$B:$B,"")</f>
        <v/>
      </c>
      <c r="BQ787" s="9" t="str">
        <f>_xlfn.XLOOKUP(B787,'[6]cells down 19042026 9H40'!$B:$B,'[6]cells down 19042026 9H40'!$B:$B,"")</f>
        <v/>
      </c>
      <c r="BR787" s="9" t="s">
        <v>5537</v>
      </c>
      <c r="BS787" s="9" t="s">
        <v>12</v>
      </c>
      <c r="BT787" s="108"/>
    </row>
    <row r="788" spans="1:72" s="9" customFormat="1" x14ac:dyDescent="0.35">
      <c r="A788" s="1" t="s">
        <v>2382</v>
      </c>
      <c r="B788" s="8" t="s">
        <v>2383</v>
      </c>
      <c r="C788" s="3" t="str">
        <f>_xlfn.XLOOKUP(B788,'[1]daily break down'!$D:$D,'[1]daily break down'!$E:$E,"")</f>
        <v>Douala</v>
      </c>
      <c r="D788" s="1" t="s">
        <v>11</v>
      </c>
      <c r="E788" s="1" t="s">
        <v>12</v>
      </c>
      <c r="F788" s="3" t="s">
        <v>31</v>
      </c>
      <c r="G788" s="1" t="s">
        <v>32</v>
      </c>
      <c r="H788" s="34" t="str">
        <f>_xlfn.XLOOKUP(B788,[2]CALCULATION!$B:$B,[2]CALCULATION!$H:$H,"")</f>
        <v>ZTE</v>
      </c>
      <c r="I788" s="28">
        <v>0</v>
      </c>
      <c r="J788" s="28">
        <v>0</v>
      </c>
      <c r="K788" s="28">
        <v>9.4882616648546469E-2</v>
      </c>
      <c r="L788" s="28">
        <v>0</v>
      </c>
      <c r="M788" s="28">
        <v>0</v>
      </c>
      <c r="N788" s="28">
        <v>0</v>
      </c>
      <c r="O788" s="28">
        <v>0</v>
      </c>
      <c r="P788" s="28">
        <v>2.7735151940599208</v>
      </c>
      <c r="Q788" s="28">
        <v>3.3368183076365527</v>
      </c>
      <c r="R788" s="28">
        <v>0</v>
      </c>
      <c r="S788" s="93">
        <v>0.24860315666618152</v>
      </c>
      <c r="T788" s="93">
        <f>_xlfn.XLOOKUP(B788,'[3]Nur des jours'!$B:$B,'[3]Nur des jours'!$U:$U,"")</f>
        <v>0</v>
      </c>
      <c r="U788" s="93">
        <v>0</v>
      </c>
      <c r="V788" s="93">
        <v>0</v>
      </c>
      <c r="W788" s="93">
        <v>0</v>
      </c>
      <c r="X788" s="93">
        <v>0</v>
      </c>
      <c r="Y788" s="93">
        <v>0</v>
      </c>
      <c r="Z788" s="93">
        <v>0</v>
      </c>
      <c r="AA788" s="93">
        <v>0</v>
      </c>
      <c r="AB788" s="93">
        <v>0</v>
      </c>
      <c r="AC788" s="93">
        <f>_xlfn.XLOOKUP(B788,'[3]Nur des jours'!$B:$B,'[3]Nur des jours'!$N:$N,"")</f>
        <v>0</v>
      </c>
      <c r="AD788" s="93">
        <v>0</v>
      </c>
      <c r="AE788" s="93">
        <v>2.9499219536972522E-2</v>
      </c>
      <c r="AF788" s="93">
        <v>2.56825127770507E-3</v>
      </c>
      <c r="AG788" s="93"/>
      <c r="AH788" s="93">
        <v>0</v>
      </c>
      <c r="AI788" s="93">
        <v>0</v>
      </c>
      <c r="AJ788" s="93">
        <v>0</v>
      </c>
      <c r="AK788" s="93">
        <v>0</v>
      </c>
      <c r="AL788" s="93">
        <v>0</v>
      </c>
      <c r="AM788" s="49" t="s">
        <v>5559</v>
      </c>
      <c r="AN788" s="49"/>
      <c r="AO788" s="48" t="str" cm="1">
        <f t="array" ref="AO788">IFERROR(_xlfn.IFS(
AQ788="MPR ISSUE","PDH",
AQ788="BSS Hardware Issue","BSS",
AQ788="Sites strategiques, MLL, Pylone, etc.","ENVTECH",
AQ788="AKTIVCO DEFAUT GE &amp; POWER Cabinet","AKTIVCO",
AQ788="AKTIVCO Coupure ENEO &amp; Baisse de tension","AKTIVCO GRID ONLY",
AQ788="Coupure ENEO &amp; Baisse de tension","IHS GRID ONLY",
AQ788="Defaut GE &amp; POWER Cabinet","IHS",
AQ788="Sharing","Partners",
AQ788="Sites strategiques &amp; DataCenter","SST &amp; DC",
AQ788="Exclu","Exclu",
AQ788="SAT","SAT",
AQ788="SPARE-ISSUE","SPARE-ISSUE",
AQ788="Fiber CAmtel","TRANS_FO_CAMTEL",
AQ788="Fiber AOF","Fiber AOF",
AQ788="Projet OCM (HUAWEI)","TRAVAUX-HUAWEI",
AQ788="Projet OCM (NOKIA)","TRAVAUX-NOKIA",
AQ788="ACCESS-ISSUE","ACCESS-ISSUE",
AQ788="Projet OCM (ZTE, NOKIA, autres projets)","TRAVAUX OCM",
AQ788="No root CAuse","No root cause",
AQ788="ODU HS","PDH",
AQ788="IP &amp; VLAN","PDH",
AQ788="Warehouse HUAWEI","SPARE-ISSUE",
AQ788="SPARE-HS","SPARE-ISSUE",
AQ788="Power Telco","BSS",AQ788="no impacts","no impacts"
),"")</f>
        <v>No root cause</v>
      </c>
      <c r="AP788" s="48" t="str" cm="1">
        <f t="array" ref="AP788">IFERROR(_xlfn.IFS(
AQ788="MPR ISSUE","TX ISSUE",
AQ788="BSS Hardware Issue","RAN ISSUE",
AQ788="Sites strategiques, MLL, Pylone, etc.","ENVTECH",
AQ788="AKTIVCO DEFAUT GE &amp; POWER Cabinet","POWER ISSUE",
AQ788="AKTIVCO Coupure ENEO &amp; Baisse de tension","POWER ISSUE",
AQ788="Coupure ENEO &amp; Baisse de tension","POWER ISSUE",
AQ788="Defaut GE &amp; POWER Cabinet","POWER ISSUE",
AQ788="Sharing","POWER ISSUE",
AQ788="Sites strategiques &amp; DataCenter","POWER ISSUE",
AQ788="Exclu","Exclu",
AQ788="SAT","TX ISSUE",
AQ788="SPARE-ISSUE","SPARE-ISSUE",
AQ788="Fiber CAmtel","TX ISSUE",
AQ788="Fiber AOF","TX ISSUE",
AQ788="Projet OCM (HUAWEI)","TRAVAUX-HUAWEI",
AQ788="Projet OCM (NOKIA)","TRAVAUX -NOKIA",
AQ788="ACCESS-ISSUE","ACCESS-ISSUE",
AQ788="Projet OCM (ZTE, NOKIA, autres projets)","TRAVAUX OCM",
AQ788="No root CAuse","No root cause",
AQ788="ODU HS","TX ISSUE",
AQ788="IP &amp; VLAN","TX ISSUE",
AQ788="Warehouse HUAWEI","SPARE-ISSUE",
AQ788="SPARE-HS","SPARE-ISSUE",
AQ788="Power Telco","RAN ISSUE",AQ788="no impacts","no impacts"
),"")</f>
        <v>No root cause</v>
      </c>
      <c r="AQ788" s="126" t="s">
        <v>5344</v>
      </c>
      <c r="AR788" s="48" t="str" cm="1">
        <f t="array" ref="AR788">IFERROR(_xlfn.IFS(
AQ788="MPR ISSUE","ACTIVE",
AQ788="BSS Hardware Issue","ACTIVE",
AQ788="Sites strategiques, MLL, Pylone, etc.","PASSIVE",
AQ788="AKTIVCO DEFAUT GE &amp; POWER Cabinet","PASSIVE",
AQ788="AKTIVCO Coupure ENEO &amp; Baisse de tension","PASSIVE",
AQ788="Coupure ENEO &amp; Baisse de tension","PASSIVE",
AQ788="Defaut GE &amp; POWER Cabinet","PASSIVE",
AQ788="Sharing","PASSIVE",
AQ788="Sites strategiques &amp; DataCenter","PASSIVE",
AQ788="Exclu","Exclu",
AQ788="SAT","ACTIVE",
AQ788="SPARE-ISSUE","SPARE-ISSUE",
AQ788="Fiber CAmtel","ACTIVE",
AQ788="Fiber AOF","ACTIVE",
AQ788="Projet OCM (HUAWEI)","PLANNED WORKS",
AQ788="Projet OCM (NOKIA)","PLANNED WORKS",
AQ788="ACCESS-ISSUE","ACCESS-ISSUE",
AQ788="Projet OCM (ZTE, NOKIA, autres projets)","PLANNED WORKS",
AQ788="No root CAuse","No root cause",
AQ788="ODU HS","ACTIVE",
AQ788="IP &amp; VLAN","ACTIVE",
AQ788="Warehouse HUAWEI","SPARE-ISSUE",
AQ788="SPARE-HS","SPARE-ISSUE",
AQ788="Power Telco","ACTIVE", AQ788="no impacts","no impacts"
),"")</f>
        <v>No root cause</v>
      </c>
      <c r="AS788" s="92" t="s">
        <v>5537</v>
      </c>
      <c r="AT788" s="98" t="s">
        <v>2383</v>
      </c>
      <c r="AV788" s="17" t="s">
        <v>5537</v>
      </c>
      <c r="AW788" s="7" t="s">
        <v>5537</v>
      </c>
      <c r="AX788" s="6" t="s">
        <v>5537</v>
      </c>
      <c r="AY788" s="7"/>
      <c r="AZ788" s="3" t="s">
        <v>5537</v>
      </c>
      <c r="BA788" s="18" t="s">
        <v>5537</v>
      </c>
      <c r="BB788" s="18" t="s">
        <v>5537</v>
      </c>
      <c r="BC788" s="18" t="s">
        <v>5537</v>
      </c>
      <c r="BD788" s="18" t="s">
        <v>5537</v>
      </c>
      <c r="BE788" s="18" t="s">
        <v>5537</v>
      </c>
      <c r="BF788" s="18" t="s">
        <v>5537</v>
      </c>
      <c r="BG788" s="18" t="s">
        <v>5537</v>
      </c>
      <c r="BH788" s="18" t="s">
        <v>5537</v>
      </c>
      <c r="BI788" s="18" t="s">
        <v>5537</v>
      </c>
      <c r="BJ788" s="18" t="s">
        <v>5537</v>
      </c>
      <c r="BK788" s="18" t="s">
        <v>5537</v>
      </c>
      <c r="BL788" s="9" t="s">
        <v>5537</v>
      </c>
      <c r="BM788" s="14" t="s">
        <v>5537</v>
      </c>
      <c r="BN788" s="14" t="s">
        <v>5537</v>
      </c>
      <c r="BO788" s="14" t="str">
        <f>_xlfn.XLOOKUP(B788,'[4]cell downs 18042026 17h'!$B:$B,'[4]cell downs 18042026 17h'!$B:$B,"")</f>
        <v/>
      </c>
      <c r="BP788" s="14" t="str">
        <f>_xlfn.XLOOKUP(B788,'[5]Cells Huawei 19042026 15h'!$B:$B,'[5]Cells Huawei 19042026 15h'!$B:$B,"")</f>
        <v/>
      </c>
      <c r="BQ788" s="9" t="str">
        <f>_xlfn.XLOOKUP(B788,'[6]cells down 19042026 9H40'!$B:$B,'[6]cells down 19042026 9H40'!$B:$B,"")</f>
        <v/>
      </c>
      <c r="BR788" s="9" t="s">
        <v>2383</v>
      </c>
      <c r="BS788" s="9" t="s">
        <v>12</v>
      </c>
      <c r="BT788" s="108"/>
    </row>
    <row r="789" spans="1:72" s="9" customFormat="1" x14ac:dyDescent="0.35">
      <c r="A789" s="1" t="s">
        <v>1821</v>
      </c>
      <c r="B789" s="8" t="s">
        <v>1822</v>
      </c>
      <c r="C789" s="3" t="str">
        <f>_xlfn.XLOOKUP(B789,'[1]daily break down'!$D:$D,'[1]daily break down'!$E:$E,"")</f>
        <v>CENTRE</v>
      </c>
      <c r="D789" s="1" t="s">
        <v>21</v>
      </c>
      <c r="E789" s="1" t="s">
        <v>122</v>
      </c>
      <c r="F789" s="3" t="s">
        <v>226</v>
      </c>
      <c r="G789" s="1" t="s">
        <v>1823</v>
      </c>
      <c r="H789" s="33" t="str">
        <f>_xlfn.XLOOKUP(B789,[2]CALCULATION!$B:$B,[2]CALCULATION!$H:$H,"")</f>
        <v>NOKIA</v>
      </c>
      <c r="I789" s="28">
        <v>4.3695941877618816E-3</v>
      </c>
      <c r="J789" s="28">
        <v>0</v>
      </c>
      <c r="K789" s="28">
        <v>5.8588232272645639E-2</v>
      </c>
      <c r="L789" s="28">
        <v>0</v>
      </c>
      <c r="M789" s="28">
        <v>1.0451355893993923E-2</v>
      </c>
      <c r="N789" s="28">
        <v>0</v>
      </c>
      <c r="O789" s="28">
        <v>0</v>
      </c>
      <c r="P789" s="28">
        <v>1.6051570485658829E-3</v>
      </c>
      <c r="Q789" s="28">
        <v>0</v>
      </c>
      <c r="R789" s="28">
        <v>0</v>
      </c>
      <c r="S789" s="93">
        <v>0.76475032317161906</v>
      </c>
      <c r="T789" s="93">
        <f>_xlfn.XLOOKUP(B789,'[3]Nur des jours'!$B:$B,'[3]Nur des jours'!$U:$U,"")</f>
        <v>3.176427448328191E-2</v>
      </c>
      <c r="U789" s="93">
        <v>0</v>
      </c>
      <c r="V789" s="93">
        <v>0</v>
      </c>
      <c r="W789" s="93">
        <v>3.176427448328191E-2</v>
      </c>
      <c r="X789" s="93">
        <v>6.5989789774367254E-3</v>
      </c>
      <c r="Y789" s="93">
        <v>1.6943324401527619E-3</v>
      </c>
      <c r="Z789" s="93">
        <v>1.081929355968188</v>
      </c>
      <c r="AA789" s="93">
        <v>8.443126075455222E-2</v>
      </c>
      <c r="AB789" s="93">
        <v>3.6009023122822378E-2</v>
      </c>
      <c r="AC789" s="93">
        <f>_xlfn.XLOOKUP(B789,'[3]Nur des jours'!$B:$B,'[3]Nur des jours'!$N:$N,"")</f>
        <v>0</v>
      </c>
      <c r="AD789" s="93">
        <v>0</v>
      </c>
      <c r="AE789" s="93">
        <v>1.6943324401527621E-3</v>
      </c>
      <c r="AF789" s="93">
        <v>2.4077355728484816E-3</v>
      </c>
      <c r="AG789" s="93"/>
      <c r="AH789" s="93">
        <v>0</v>
      </c>
      <c r="AI789" s="93">
        <v>0</v>
      </c>
      <c r="AJ789" s="93">
        <v>0</v>
      </c>
      <c r="AK789" s="93">
        <v>0</v>
      </c>
      <c r="AL789" s="93">
        <v>0</v>
      </c>
      <c r="AM789" s="49" t="s">
        <v>5559</v>
      </c>
      <c r="AN789" s="49"/>
      <c r="AO789" s="48" t="str" cm="1">
        <f t="array" ref="AO789">IFERROR(_xlfn.IFS(
AQ789="MPR ISSUE","PDH",
AQ789="BSS Hardware Issue","BSS",
AQ789="Sites strategiques, MLL, Pylone, etc.","ENVTECH",
AQ789="AKTIVCO DEFAUT GE &amp; POWER Cabinet","AKTIVCO",
AQ789="AKTIVCO Coupure ENEO &amp; Baisse de tension","AKTIVCO GRID ONLY",
AQ789="Coupure ENEO &amp; Baisse de tension","IHS GRID ONLY",
AQ789="Defaut GE &amp; POWER Cabinet","IHS",
AQ789="Sharing","Partners",
AQ789="Sites strategiques &amp; DataCenter","SST &amp; DC",
AQ789="Exclu","Exclu",
AQ789="SAT","SAT",
AQ789="SPARE-ISSUE","SPARE-ISSUE",
AQ789="Fiber CAmtel","TRANS_FO_CAMTEL",
AQ789="Fiber AOF","Fiber AOF",
AQ789="Projet OCM (HUAWEI)","TRAVAUX-HUAWEI",
AQ789="Projet OCM (NOKIA)","TRAVAUX-NOKIA",
AQ789="ACCESS-ISSUE","ACCESS-ISSUE",
AQ789="Projet OCM (ZTE, NOKIA, autres projets)","TRAVAUX OCM",
AQ789="No root CAuse","No root cause",
AQ789="ODU HS","PDH",
AQ789="IP &amp; VLAN","PDH",
AQ789="Warehouse HUAWEI","SPARE-ISSUE",
AQ789="SPARE-HS","SPARE-ISSUE",
AQ789="Power Telco","BSS",AQ789="no impacts","no impacts"
),"")</f>
        <v>No root cause</v>
      </c>
      <c r="AP789" s="48" t="str" cm="1">
        <f t="array" ref="AP789">IFERROR(_xlfn.IFS(
AQ789="MPR ISSUE","TX ISSUE",
AQ789="BSS Hardware Issue","RAN ISSUE",
AQ789="Sites strategiques, MLL, Pylone, etc.","ENVTECH",
AQ789="AKTIVCO DEFAUT GE &amp; POWER Cabinet","POWER ISSUE",
AQ789="AKTIVCO Coupure ENEO &amp; Baisse de tension","POWER ISSUE",
AQ789="Coupure ENEO &amp; Baisse de tension","POWER ISSUE",
AQ789="Defaut GE &amp; POWER Cabinet","POWER ISSUE",
AQ789="Sharing","POWER ISSUE",
AQ789="Sites strategiques &amp; DataCenter","POWER ISSUE",
AQ789="Exclu","Exclu",
AQ789="SAT","TX ISSUE",
AQ789="SPARE-ISSUE","SPARE-ISSUE",
AQ789="Fiber CAmtel","TX ISSUE",
AQ789="Fiber AOF","TX ISSUE",
AQ789="Projet OCM (HUAWEI)","TRAVAUX-HUAWEI",
AQ789="Projet OCM (NOKIA)","TRAVAUX -NOKIA",
AQ789="ACCESS-ISSUE","ACCESS-ISSUE",
AQ789="Projet OCM (ZTE, NOKIA, autres projets)","TRAVAUX OCM",
AQ789="No root CAuse","No root cause",
AQ789="ODU HS","TX ISSUE",
AQ789="IP &amp; VLAN","TX ISSUE",
AQ789="Warehouse HUAWEI","SPARE-ISSUE",
AQ789="SPARE-HS","SPARE-ISSUE",
AQ789="Power Telco","RAN ISSUE",AQ789="no impacts","no impacts"
),"")</f>
        <v>No root cause</v>
      </c>
      <c r="AQ789" s="67" t="s">
        <v>5344</v>
      </c>
      <c r="AR789" s="48" t="str" cm="1">
        <f t="array" ref="AR789">IFERROR(_xlfn.IFS(
AQ789="MPR ISSUE","ACTIVE",
AQ789="BSS Hardware Issue","ACTIVE",
AQ789="Sites strategiques, MLL, Pylone, etc.","PASSIVE",
AQ789="AKTIVCO DEFAUT GE &amp; POWER Cabinet","PASSIVE",
AQ789="AKTIVCO Coupure ENEO &amp; Baisse de tension","PASSIVE",
AQ789="Coupure ENEO &amp; Baisse de tension","PASSIVE",
AQ789="Defaut GE &amp; POWER Cabinet","PASSIVE",
AQ789="Sharing","PASSIVE",
AQ789="Sites strategiques &amp; DataCenter","PASSIVE",
AQ789="Exclu","Exclu",
AQ789="SAT","ACTIVE",
AQ789="SPARE-ISSUE","SPARE-ISSUE",
AQ789="Fiber CAmtel","ACTIVE",
AQ789="Fiber AOF","ACTIVE",
AQ789="Projet OCM (HUAWEI)","PLANNED WORKS",
AQ789="Projet OCM (NOKIA)","PLANNED WORKS",
AQ789="ACCESS-ISSUE","ACCESS-ISSUE",
AQ789="Projet OCM (ZTE, NOKIA, autres projets)","PLANNED WORKS",
AQ789="No root CAuse","No root cause",
AQ789="ODU HS","ACTIVE",
AQ789="IP &amp; VLAN","ACTIVE",
AQ789="Warehouse HUAWEI","SPARE-ISSUE",
AQ789="SPARE-HS","SPARE-ISSUE",
AQ789="Power Telco","ACTIVE", AQ789="no impacts","no impacts"
),"")</f>
        <v>No root cause</v>
      </c>
      <c r="AS789" s="92" t="s">
        <v>5537</v>
      </c>
      <c r="AT789" s="98" t="s">
        <v>1822</v>
      </c>
      <c r="AV789" s="17" t="s">
        <v>5537</v>
      </c>
      <c r="AW789" s="7" t="s">
        <v>5537</v>
      </c>
      <c r="AX789" s="6" t="s">
        <v>5537</v>
      </c>
      <c r="AY789" s="7"/>
      <c r="AZ789" s="3" t="s">
        <v>5537</v>
      </c>
      <c r="BA789" s="18" t="s">
        <v>5537</v>
      </c>
      <c r="BB789" s="18" t="s">
        <v>5537</v>
      </c>
      <c r="BC789" s="18" t="s">
        <v>5537</v>
      </c>
      <c r="BD789" s="18" t="s">
        <v>5537</v>
      </c>
      <c r="BE789" s="18" t="s">
        <v>5537</v>
      </c>
      <c r="BF789" s="18" t="s">
        <v>5537</v>
      </c>
      <c r="BG789" s="18" t="s">
        <v>5537</v>
      </c>
      <c r="BH789" s="18" t="s">
        <v>5537</v>
      </c>
      <c r="BI789" s="18" t="s">
        <v>5537</v>
      </c>
      <c r="BJ789" s="18" t="s">
        <v>5537</v>
      </c>
      <c r="BK789" s="18" t="s">
        <v>5537</v>
      </c>
      <c r="BL789" s="9" t="s">
        <v>5537</v>
      </c>
      <c r="BM789" s="14" t="s">
        <v>5537</v>
      </c>
      <c r="BN789" s="14" t="s">
        <v>5537</v>
      </c>
      <c r="BO789" s="14" t="str">
        <f>_xlfn.XLOOKUP(B789,'[4]cell downs 18042026 17h'!$B:$B,'[4]cell downs 18042026 17h'!$B:$B,"")</f>
        <v/>
      </c>
      <c r="BP789" s="14" t="str">
        <f>_xlfn.XLOOKUP(B789,'[5]Cells Huawei 19042026 15h'!$B:$B,'[5]Cells Huawei 19042026 15h'!$B:$B,"")</f>
        <v/>
      </c>
      <c r="BQ789" s="9" t="str">
        <f>_xlfn.XLOOKUP(B789,'[6]cells down 19042026 9H40'!$B:$B,'[6]cells down 19042026 9H40'!$B:$B,"")</f>
        <v/>
      </c>
      <c r="BR789" s="9" t="s">
        <v>5537</v>
      </c>
      <c r="BS789" s="9" t="s">
        <v>12</v>
      </c>
      <c r="BT789" s="108"/>
    </row>
    <row r="790" spans="1:72" s="9" customFormat="1" x14ac:dyDescent="0.35">
      <c r="A790" s="3" t="s">
        <v>1828</v>
      </c>
      <c r="B790" s="25" t="s">
        <v>1829</v>
      </c>
      <c r="C790" s="3" t="str">
        <f>_xlfn.XLOOKUP(B790,'[1]daily break down'!$D:$D,'[1]daily break down'!$E:$E,"")</f>
        <v>CENTRE</v>
      </c>
      <c r="D790" s="3" t="s">
        <v>11</v>
      </c>
      <c r="E790" s="3" t="s">
        <v>96</v>
      </c>
      <c r="F790" s="3" t="s">
        <v>226</v>
      </c>
      <c r="G790" s="3" t="s">
        <v>1830</v>
      </c>
      <c r="H790" s="33" t="str">
        <f>_xlfn.XLOOKUP(B790,[2]CALCULATION!$B:$B,[2]CALCULATION!$H:$H,"")</f>
        <v>NOKIA</v>
      </c>
      <c r="I790" s="28">
        <v>5.2452965331461446E-2</v>
      </c>
      <c r="J790" s="28">
        <v>0</v>
      </c>
      <c r="K790" s="28">
        <v>1.5159816569788325E-3</v>
      </c>
      <c r="L790" s="28">
        <v>0</v>
      </c>
      <c r="M790" s="28">
        <v>0</v>
      </c>
      <c r="N790" s="28">
        <v>0</v>
      </c>
      <c r="O790" s="28">
        <v>1.7728067847491646E-2</v>
      </c>
      <c r="P790" s="28">
        <v>0</v>
      </c>
      <c r="Q790" s="28">
        <v>0</v>
      </c>
      <c r="R790" s="28">
        <v>0</v>
      </c>
      <c r="S790" s="93">
        <v>0.96603701706174927</v>
      </c>
      <c r="T790" s="93">
        <f>_xlfn.XLOOKUP(B790,'[3]Nur des jours'!$B:$B,'[3]Nur des jours'!$U:$U,"")</f>
        <v>6.695288400350427E-2</v>
      </c>
      <c r="U790" s="93">
        <v>3.8345418382400923E-3</v>
      </c>
      <c r="V790" s="93">
        <v>1.4268062653917818E-3</v>
      </c>
      <c r="W790" s="93">
        <v>6.695288400350427E-2</v>
      </c>
      <c r="X790" s="93">
        <v>0</v>
      </c>
      <c r="Y790" s="93">
        <v>1.7977758943935E-2</v>
      </c>
      <c r="Z790" s="93">
        <v>1.7835078317396415E-3</v>
      </c>
      <c r="AA790" s="93">
        <v>7.4907328933062544E-3</v>
      </c>
      <c r="AB790" s="93">
        <v>6.8558041052069835E-2</v>
      </c>
      <c r="AC790" s="93">
        <f>_xlfn.XLOOKUP(B790,'[3]Nur des jours'!$B:$B,'[3]Nur des jours'!$N:$N,"")</f>
        <v>0</v>
      </c>
      <c r="AD790" s="93">
        <v>0</v>
      </c>
      <c r="AE790" s="93">
        <v>0</v>
      </c>
      <c r="AF790" s="93">
        <v>1.7835078317396413E-3</v>
      </c>
      <c r="AG790" s="93"/>
      <c r="AH790" s="93">
        <v>0</v>
      </c>
      <c r="AI790" s="93">
        <v>0</v>
      </c>
      <c r="AJ790" s="93">
        <v>0</v>
      </c>
      <c r="AK790" s="93">
        <v>0</v>
      </c>
      <c r="AL790" s="93">
        <v>0</v>
      </c>
      <c r="AM790" s="49" t="s">
        <v>5559</v>
      </c>
      <c r="AN790" s="49"/>
      <c r="AO790" s="48" t="str" cm="1">
        <f t="array" ref="AO790">IFERROR(_xlfn.IFS(
AQ790="MPR ISSUE","PDH",
AQ790="BSS Hardware Issue","BSS",
AQ790="Sites strategiques, MLL, Pylone, etc.","ENVTECH",
AQ790="AKTIVCO DEFAUT GE &amp; POWER Cabinet","AKTIVCO",
AQ790="AKTIVCO Coupure ENEO &amp; Baisse de tension","AKTIVCO GRID ONLY",
AQ790="Coupure ENEO &amp; Baisse de tension","IHS GRID ONLY",
AQ790="Defaut GE &amp; POWER Cabinet","IHS",
AQ790="Sharing","Partners",
AQ790="Sites strategiques &amp; DataCenter","SST &amp; DC",
AQ790="Exclu","Exclu",
AQ790="SAT","SAT",
AQ790="SPARE-ISSUE","SPARE-ISSUE",
AQ790="Fiber CAmtel","TRANS_FO_CAMTEL",
AQ790="Fiber AOF","Fiber AOF",
AQ790="Projet OCM (HUAWEI)","TRAVAUX-HUAWEI",
AQ790="Projet OCM (NOKIA)","TRAVAUX-NOKIA",
AQ790="ACCESS-ISSUE","ACCESS-ISSUE",
AQ790="Projet OCM (ZTE, NOKIA, autres projets)","TRAVAUX OCM",
AQ790="No root CAuse","No root cause",
AQ790="ODU HS","PDH",
AQ790="IP &amp; VLAN","PDH",
AQ790="Warehouse HUAWEI","SPARE-ISSUE",
AQ790="SPARE-HS","SPARE-ISSUE",
AQ790="Power Telco","BSS",AQ790="no impacts","no impacts"
),"")</f>
        <v>No root cause</v>
      </c>
      <c r="AP790" s="48" t="str" cm="1">
        <f t="array" ref="AP790">IFERROR(_xlfn.IFS(
AQ790="MPR ISSUE","TX ISSUE",
AQ790="BSS Hardware Issue","RAN ISSUE",
AQ790="Sites strategiques, MLL, Pylone, etc.","ENVTECH",
AQ790="AKTIVCO DEFAUT GE &amp; POWER Cabinet","POWER ISSUE",
AQ790="AKTIVCO Coupure ENEO &amp; Baisse de tension","POWER ISSUE",
AQ790="Coupure ENEO &amp; Baisse de tension","POWER ISSUE",
AQ790="Defaut GE &amp; POWER Cabinet","POWER ISSUE",
AQ790="Sharing","POWER ISSUE",
AQ790="Sites strategiques &amp; DataCenter","POWER ISSUE",
AQ790="Exclu","Exclu",
AQ790="SAT","TX ISSUE",
AQ790="SPARE-ISSUE","SPARE-ISSUE",
AQ790="Fiber CAmtel","TX ISSUE",
AQ790="Fiber AOF","TX ISSUE",
AQ790="Projet OCM (HUAWEI)","TRAVAUX-HUAWEI",
AQ790="Projet OCM (NOKIA)","TRAVAUX -NOKIA",
AQ790="ACCESS-ISSUE","ACCESS-ISSUE",
AQ790="Projet OCM (ZTE, NOKIA, autres projets)","TRAVAUX OCM",
AQ790="No root CAuse","No root cause",
AQ790="ODU HS","TX ISSUE",
AQ790="IP &amp; VLAN","TX ISSUE",
AQ790="Warehouse HUAWEI","SPARE-ISSUE",
AQ790="SPARE-HS","SPARE-ISSUE",
AQ790="Power Telco","RAN ISSUE",AQ790="no impacts","no impacts"
),"")</f>
        <v>No root cause</v>
      </c>
      <c r="AQ790" s="126" t="s">
        <v>5344</v>
      </c>
      <c r="AR790" s="48" t="str" cm="1">
        <f t="array" ref="AR790">IFERROR(_xlfn.IFS(
AQ790="MPR ISSUE","ACTIVE",
AQ790="BSS Hardware Issue","ACTIVE",
AQ790="Sites strategiques, MLL, Pylone, etc.","PASSIVE",
AQ790="AKTIVCO DEFAUT GE &amp; POWER Cabinet","PASSIVE",
AQ790="AKTIVCO Coupure ENEO &amp; Baisse de tension","PASSIVE",
AQ790="Coupure ENEO &amp; Baisse de tension","PASSIVE",
AQ790="Defaut GE &amp; POWER Cabinet","PASSIVE",
AQ790="Sharing","PASSIVE",
AQ790="Sites strategiques &amp; DataCenter","PASSIVE",
AQ790="Exclu","Exclu",
AQ790="SAT","ACTIVE",
AQ790="SPARE-ISSUE","SPARE-ISSUE",
AQ790="Fiber CAmtel","ACTIVE",
AQ790="Fiber AOF","ACTIVE",
AQ790="Projet OCM (HUAWEI)","PLANNED WORKS",
AQ790="Projet OCM (NOKIA)","PLANNED WORKS",
AQ790="ACCESS-ISSUE","ACCESS-ISSUE",
AQ790="Projet OCM (ZTE, NOKIA, autres projets)","PLANNED WORKS",
AQ790="No root CAuse","No root cause",
AQ790="ODU HS","ACTIVE",
AQ790="IP &amp; VLAN","ACTIVE",
AQ790="Warehouse HUAWEI","SPARE-ISSUE",
AQ790="SPARE-HS","SPARE-ISSUE",
AQ790="Power Telco","ACTIVE", AQ790="no impacts","no impacts"
),"")</f>
        <v>No root cause</v>
      </c>
      <c r="AS790" s="92" t="s">
        <v>5537</v>
      </c>
      <c r="AT790" s="98" t="s">
        <v>1829</v>
      </c>
      <c r="AV790" s="17" t="s">
        <v>5537</v>
      </c>
      <c r="AW790" s="7" t="s">
        <v>5537</v>
      </c>
      <c r="AX790" s="6" t="s">
        <v>5537</v>
      </c>
      <c r="AY790" s="7"/>
      <c r="AZ790" s="3" t="s">
        <v>5537</v>
      </c>
      <c r="BA790" s="18" t="s">
        <v>5537</v>
      </c>
      <c r="BB790" s="18" t="s">
        <v>5537</v>
      </c>
      <c r="BC790" s="18" t="s">
        <v>5537</v>
      </c>
      <c r="BD790" s="18" t="s">
        <v>5537</v>
      </c>
      <c r="BE790" s="18" t="s">
        <v>5537</v>
      </c>
      <c r="BF790" s="18" t="s">
        <v>5537</v>
      </c>
      <c r="BG790" s="18" t="s">
        <v>5537</v>
      </c>
      <c r="BH790" s="18" t="s">
        <v>5537</v>
      </c>
      <c r="BI790" s="18" t="s">
        <v>5537</v>
      </c>
      <c r="BJ790" s="18" t="s">
        <v>5537</v>
      </c>
      <c r="BK790" s="18" t="s">
        <v>5537</v>
      </c>
      <c r="BL790" s="9" t="s">
        <v>5537</v>
      </c>
      <c r="BM790" s="14" t="s">
        <v>5537</v>
      </c>
      <c r="BN790" s="14" t="s">
        <v>5537</v>
      </c>
      <c r="BO790" s="14" t="str">
        <f>_xlfn.XLOOKUP(B790,'[4]cell downs 18042026 17h'!$B:$B,'[4]cell downs 18042026 17h'!$B:$B,"")</f>
        <v/>
      </c>
      <c r="BP790" s="14" t="str">
        <f>_xlfn.XLOOKUP(B790,'[5]Cells Huawei 19042026 15h'!$B:$B,'[5]Cells Huawei 19042026 15h'!$B:$B,"")</f>
        <v/>
      </c>
      <c r="BQ790" s="9" t="str">
        <f>_xlfn.XLOOKUP(B790,'[6]cells down 19042026 9H40'!$B:$B,'[6]cells down 19042026 9H40'!$B:$B,"")</f>
        <v/>
      </c>
      <c r="BR790" s="9" t="s">
        <v>1829</v>
      </c>
      <c r="BS790" s="9" t="s">
        <v>12</v>
      </c>
      <c r="BT790" s="108"/>
    </row>
    <row r="791" spans="1:72" s="9" customFormat="1" ht="30.5" customHeight="1" x14ac:dyDescent="0.35">
      <c r="A791" s="1" t="s">
        <v>1088</v>
      </c>
      <c r="B791" s="8" t="s">
        <v>1089</v>
      </c>
      <c r="C791" s="3" t="str">
        <f>_xlfn.XLOOKUP(B791,'[1]daily break down'!$D:$D,'[1]daily break down'!$E:$E,"")</f>
        <v>NORD-OUEST</v>
      </c>
      <c r="D791" s="1" t="s">
        <v>11</v>
      </c>
      <c r="E791" s="1" t="s">
        <v>12</v>
      </c>
      <c r="F791" s="3" t="s">
        <v>51</v>
      </c>
      <c r="G791" s="1" t="s">
        <v>1088</v>
      </c>
      <c r="H791" s="33" t="str">
        <f>_xlfn.XLOOKUP(B791,[2]CALCULATION!$B:$B,[2]CALCULATION!$H:$H,"")</f>
        <v>NOKIA</v>
      </c>
      <c r="I791" s="28">
        <v>0</v>
      </c>
      <c r="J791" s="28">
        <v>1.0701046990435794E-3</v>
      </c>
      <c r="K791" s="28">
        <v>0</v>
      </c>
      <c r="L791" s="28">
        <v>0</v>
      </c>
      <c r="M791" s="28">
        <v>5.269374667359035E-2</v>
      </c>
      <c r="N791" s="28">
        <v>5.0409182907438033E-3</v>
      </c>
      <c r="O791" s="28">
        <v>0</v>
      </c>
      <c r="P791" s="28">
        <v>0</v>
      </c>
      <c r="Q791" s="28">
        <v>0</v>
      </c>
      <c r="R791" s="28">
        <v>0</v>
      </c>
      <c r="S791" s="93">
        <v>1.6051570485657116E-3</v>
      </c>
      <c r="T791" s="93">
        <f>_xlfn.XLOOKUP(B791,'[3]Nur des jours'!$B:$B,'[3]Nur des jours'!$U:$U,"")</f>
        <v>0</v>
      </c>
      <c r="U791" s="93">
        <v>0</v>
      </c>
      <c r="V791" s="93">
        <v>6.7091462562030406</v>
      </c>
      <c r="W791" s="93">
        <v>0</v>
      </c>
      <c r="X791" s="93">
        <v>0</v>
      </c>
      <c r="Y791" s="93">
        <v>0</v>
      </c>
      <c r="Z791" s="93">
        <v>0.14587310555798136</v>
      </c>
      <c r="AA791" s="93">
        <v>1.296592358596365</v>
      </c>
      <c r="AB791" s="93">
        <v>0</v>
      </c>
      <c r="AC791" s="93">
        <f>_xlfn.XLOOKUP(B791,'[3]Nur des jours'!$B:$B,'[3]Nur des jours'!$N:$N,"")</f>
        <v>2.1730259421915177</v>
      </c>
      <c r="AD791" s="93">
        <v>2.1730259421915177</v>
      </c>
      <c r="AE791" s="93">
        <v>0</v>
      </c>
      <c r="AF791" s="93">
        <v>1.6051570485658825E-3</v>
      </c>
      <c r="AG791" s="93"/>
      <c r="AH791" s="93">
        <v>0</v>
      </c>
      <c r="AI791" s="93">
        <v>0</v>
      </c>
      <c r="AJ791" s="93">
        <v>0</v>
      </c>
      <c r="AK791" s="93">
        <v>0</v>
      </c>
      <c r="AL791" s="93">
        <v>0</v>
      </c>
      <c r="AM791" s="49" t="s">
        <v>5601</v>
      </c>
      <c r="AN791" s="49"/>
      <c r="AO791" s="48" t="str" cm="1">
        <f t="array" ref="AO791">IFERROR(_xlfn.IFS(
AQ791="MPR ISSUE","PDH",
AQ791="BSS Hardware Issue","BSS",
AQ791="Sites strategiques, MLL, Pylone, etc.","ENVTECH",
AQ791="AKTIVCO DEFAUT GE &amp; POWER Cabinet","AKTIVCO",
AQ791="AKTIVCO Coupure ENEO &amp; Baisse de tension","AKTIVCO GRID ONLY",
AQ791="Coupure ENEO &amp; Baisse de tension","IHS GRID ONLY",
AQ791="Defaut GE &amp; POWER Cabinet","IHS",
AQ791="Sharing","Partners",
AQ791="Sites strategiques &amp; DataCenter","SST &amp; DC",
AQ791="Exclu","Exclu",
AQ791="SAT","SAT",
AQ791="SPARE-ISSUE","SPARE-ISSUE",
AQ791="Fiber CAmtel","TRANS_FO_CAMTEL",
AQ791="Fiber AOF","Fiber AOF",
AQ791="Projet OCM (HUAWEI)","TRAVAUX-HUAWEI",
AQ791="Projet OCM (NOKIA)","TRAVAUX-NOKIA",
AQ791="ACCESS-ISSUE","ACCESS-ISSUE",
AQ791="Projet OCM (ZTE, NOKIA, autres projets)","TRAVAUX OCM",
AQ791="No root CAuse","No root cause",
AQ791="ODU HS","PDH",
AQ791="IP &amp; VLAN","PDH",
AQ791="Warehouse HUAWEI","SPARE-ISSUE",
AQ791="SPARE-HS","SPARE-ISSUE",
AQ791="Power Telco","BSS",AQ791="no impacts","no impacts"
),"")</f>
        <v>BSS</v>
      </c>
      <c r="AP791" s="48" t="str" cm="1">
        <f t="array" ref="AP791">IFERROR(_xlfn.IFS(
AQ791="MPR ISSUE","TX ISSUE",
AQ791="BSS Hardware Issue","RAN ISSUE",
AQ791="Sites strategiques, MLL, Pylone, etc.","ENVTECH",
AQ791="AKTIVCO DEFAUT GE &amp; POWER Cabinet","POWER ISSUE",
AQ791="AKTIVCO Coupure ENEO &amp; Baisse de tension","POWER ISSUE",
AQ791="Coupure ENEO &amp; Baisse de tension","POWER ISSUE",
AQ791="Defaut GE &amp; POWER Cabinet","POWER ISSUE",
AQ791="Sharing","POWER ISSUE",
AQ791="Sites strategiques &amp; DataCenter","POWER ISSUE",
AQ791="Exclu","Exclu",
AQ791="SAT","TX ISSUE",
AQ791="SPARE-ISSUE","SPARE-ISSUE",
AQ791="Fiber CAmtel","TX ISSUE",
AQ791="Fiber AOF","TX ISSUE",
AQ791="Projet OCM (HUAWEI)","TRAVAUX-HUAWEI",
AQ791="Projet OCM (NOKIA)","TRAVAUX -NOKIA",
AQ791="ACCESS-ISSUE","ACCESS-ISSUE",
AQ791="Projet OCM (ZTE, NOKIA, autres projets)","TRAVAUX OCM",
AQ791="No root CAuse","No root cause",
AQ791="ODU HS","TX ISSUE",
AQ791="IP &amp; VLAN","TX ISSUE",
AQ791="Warehouse HUAWEI","SPARE-ISSUE",
AQ791="SPARE-HS","SPARE-ISSUE",
AQ791="Power Telco","RAN ISSUE",AQ791="no impacts","no impacts"
),"")</f>
        <v>RAN ISSUE</v>
      </c>
      <c r="AQ791" s="67" t="s">
        <v>5320</v>
      </c>
      <c r="AR791" s="48" t="str" cm="1">
        <f t="array" ref="AR791">IFERROR(_xlfn.IFS(
AQ791="MPR ISSUE","ACTIVE",
AQ791="BSS Hardware Issue","ACTIVE",
AQ791="Sites strategiques, MLL, Pylone, etc.","PASSIVE",
AQ791="AKTIVCO DEFAUT GE &amp; POWER Cabinet","PASSIVE",
AQ791="AKTIVCO Coupure ENEO &amp; Baisse de tension","PASSIVE",
AQ791="Coupure ENEO &amp; Baisse de tension","PASSIVE",
AQ791="Defaut GE &amp; POWER Cabinet","PASSIVE",
AQ791="Sharing","PASSIVE",
AQ791="Sites strategiques &amp; DataCenter","PASSIVE",
AQ791="Exclu","Exclu",
AQ791="SAT","ACTIVE",
AQ791="SPARE-ISSUE","SPARE-ISSUE",
AQ791="Fiber CAmtel","ACTIVE",
AQ791="Fiber AOF","ACTIVE",
AQ791="Projet OCM (HUAWEI)","PLANNED WORKS",
AQ791="Projet OCM (NOKIA)","PLANNED WORKS",
AQ791="ACCESS-ISSUE","ACCESS-ISSUE",
AQ791="Projet OCM (ZTE, NOKIA, autres projets)","PLANNED WORKS",
AQ791="No root CAuse","No root cause",
AQ791="ODU HS","ACTIVE",
AQ791="IP &amp; VLAN","ACTIVE",
AQ791="Warehouse HUAWEI","SPARE-ISSUE",
AQ791="SPARE-HS","SPARE-ISSUE",
AQ791="Power Telco","ACTIVE", AQ791="no impacts","no impacts"
),"")</f>
        <v>ACTIVE</v>
      </c>
      <c r="AS791" s="92" t="s">
        <v>5759</v>
      </c>
      <c r="AT791" s="98" t="s">
        <v>1089</v>
      </c>
      <c r="AV791" s="17" t="s">
        <v>5537</v>
      </c>
      <c r="AW791" s="7" t="s">
        <v>5537</v>
      </c>
      <c r="AX791" s="6" t="s">
        <v>5537</v>
      </c>
      <c r="AY791" s="7"/>
      <c r="AZ791" s="3" t="s">
        <v>5537</v>
      </c>
      <c r="BA791" s="18" t="s">
        <v>5537</v>
      </c>
      <c r="BB791" s="18" t="s">
        <v>5537</v>
      </c>
      <c r="BC791" s="18" t="s">
        <v>5537</v>
      </c>
      <c r="BD791" s="18" t="s">
        <v>5537</v>
      </c>
      <c r="BE791" s="18" t="s">
        <v>5537</v>
      </c>
      <c r="BF791" s="18" t="s">
        <v>5537</v>
      </c>
      <c r="BG791" s="18" t="s">
        <v>6268</v>
      </c>
      <c r="BH791" s="18" t="s">
        <v>6268</v>
      </c>
      <c r="BI791" s="18" t="s">
        <v>6268</v>
      </c>
      <c r="BJ791" s="18" t="s">
        <v>5537</v>
      </c>
      <c r="BK791" s="18" t="s">
        <v>5537</v>
      </c>
      <c r="BL791" s="9" t="s">
        <v>5537</v>
      </c>
      <c r="BM791" s="14" t="s">
        <v>5537</v>
      </c>
      <c r="BN791" s="14" t="s">
        <v>5537</v>
      </c>
      <c r="BO791" s="14" t="str">
        <f>_xlfn.XLOOKUP(B791,'[4]cell downs 18042026 17h'!$B:$B,'[4]cell downs 18042026 17h'!$B:$B,"")</f>
        <v>NRO_010</v>
      </c>
      <c r="BP791" s="14" t="str">
        <f>_xlfn.XLOOKUP(B791,'[5]Cells Huawei 19042026 15h'!$B:$B,'[5]Cells Huawei 19042026 15h'!$B:$B,"")</f>
        <v/>
      </c>
      <c r="BQ791" s="9" t="str">
        <f>_xlfn.XLOOKUP(B791,'[6]cells down 19042026 9H40'!$B:$B,'[6]cells down 19042026 9H40'!$B:$B,"")</f>
        <v/>
      </c>
      <c r="BR791" s="9" t="s">
        <v>1089</v>
      </c>
      <c r="BS791" s="9" t="s">
        <v>12</v>
      </c>
      <c r="BT791" s="108"/>
    </row>
    <row r="792" spans="1:72" s="9" customFormat="1" ht="14" customHeight="1" x14ac:dyDescent="0.35">
      <c r="A792" s="1" t="s">
        <v>2285</v>
      </c>
      <c r="B792" s="8" t="s">
        <v>2286</v>
      </c>
      <c r="C792" s="3" t="str">
        <f>_xlfn.XLOOKUP(B792,'[1]daily break down'!$D:$D,'[1]daily break down'!$E:$E,"")</f>
        <v>NORD-OUEST</v>
      </c>
      <c r="D792" s="1" t="s">
        <v>11</v>
      </c>
      <c r="E792" s="1" t="s">
        <v>5504</v>
      </c>
      <c r="F792" s="3" t="s">
        <v>51</v>
      </c>
      <c r="G792" s="1" t="s">
        <v>2287</v>
      </c>
      <c r="H792" s="33" t="str">
        <f>_xlfn.XLOOKUP(B792,[2]CALCULATION!$B:$B,[2]CALCULATION!$H:$H,"")</f>
        <v>NOKIA</v>
      </c>
      <c r="I792" s="28">
        <v>0</v>
      </c>
      <c r="J792" s="28">
        <v>0</v>
      </c>
      <c r="K792" s="28">
        <v>0</v>
      </c>
      <c r="L792" s="28">
        <v>0</v>
      </c>
      <c r="M792" s="28">
        <v>0</v>
      </c>
      <c r="N792" s="28">
        <v>5.2032381332695306E-3</v>
      </c>
      <c r="O792" s="28">
        <v>0</v>
      </c>
      <c r="P792" s="28">
        <v>0</v>
      </c>
      <c r="Q792" s="28">
        <v>0</v>
      </c>
      <c r="R792" s="28">
        <v>0</v>
      </c>
      <c r="S792" s="93">
        <v>2.0510340065006218E-3</v>
      </c>
      <c r="T792" s="93">
        <f>_xlfn.XLOOKUP(B792,'[3]Nur des jours'!$B:$B,'[3]Nur des jours'!$U:$U,"")</f>
        <v>0</v>
      </c>
      <c r="U792" s="93">
        <v>0</v>
      </c>
      <c r="V792" s="93">
        <v>5.1732963219788095</v>
      </c>
      <c r="W792" s="93">
        <v>0</v>
      </c>
      <c r="X792" s="93">
        <v>0</v>
      </c>
      <c r="Y792" s="93">
        <v>0</v>
      </c>
      <c r="Z792" s="93">
        <v>0.10437087831340085</v>
      </c>
      <c r="AA792" s="93">
        <v>1.284785536750249</v>
      </c>
      <c r="AB792" s="93">
        <v>0</v>
      </c>
      <c r="AC792" s="93">
        <f>_xlfn.XLOOKUP(B792,'[3]Nur des jours'!$B:$B,'[3]Nur des jours'!$N:$N,"")</f>
        <v>2.1669085103286503</v>
      </c>
      <c r="AD792" s="93">
        <v>2.1669085103286503</v>
      </c>
      <c r="AE792" s="93">
        <v>0</v>
      </c>
      <c r="AF792" s="93">
        <v>1.6051570485658825E-3</v>
      </c>
      <c r="AG792" s="93"/>
      <c r="AH792" s="93">
        <v>0</v>
      </c>
      <c r="AI792" s="93">
        <v>0</v>
      </c>
      <c r="AJ792" s="93">
        <v>0</v>
      </c>
      <c r="AK792" s="93">
        <v>0</v>
      </c>
      <c r="AL792" s="93">
        <v>0</v>
      </c>
      <c r="AM792" s="49" t="s">
        <v>5601</v>
      </c>
      <c r="AN792" s="49"/>
      <c r="AO792" s="48" t="str" cm="1">
        <f t="array" ref="AO792">IFERROR(_xlfn.IFS(
AQ792="MPR ISSUE","PDH",
AQ792="BSS Hardware Issue","BSS",
AQ792="Sites strategiques, MLL, Pylone, etc.","ENVTECH",
AQ792="AKTIVCO DEFAUT GE &amp; POWER Cabinet","AKTIVCO",
AQ792="AKTIVCO Coupure ENEO &amp; Baisse de tension","AKTIVCO GRID ONLY",
AQ792="Coupure ENEO &amp; Baisse de tension","IHS GRID ONLY",
AQ792="Defaut GE &amp; POWER Cabinet","IHS",
AQ792="Sharing","Partners",
AQ792="Sites strategiques &amp; DataCenter","SST &amp; DC",
AQ792="Exclu","Exclu",
AQ792="SAT","SAT",
AQ792="SPARE-ISSUE","SPARE-ISSUE",
AQ792="Fiber CAmtel","TRANS_FO_CAMTEL",
AQ792="Fiber AOF","Fiber AOF",
AQ792="Projet OCM (HUAWEI)","TRAVAUX-HUAWEI",
AQ792="Projet OCM (NOKIA)","TRAVAUX-NOKIA",
AQ792="ACCESS-ISSUE","ACCESS-ISSUE",
AQ792="Projet OCM (ZTE, NOKIA, autres projets)","TRAVAUX OCM",
AQ792="No root CAuse","No root cause",
AQ792="ODU HS","PDH",
AQ792="IP &amp; VLAN","PDH",
AQ792="Warehouse HUAWEI","SPARE-ISSUE",
AQ792="SPARE-HS","SPARE-ISSUE",
AQ792="Power Telco","BSS",AQ792="no impacts","no impacts"
),"")</f>
        <v>No root cause</v>
      </c>
      <c r="AP792" s="48" t="str" cm="1">
        <f t="array" ref="AP792">IFERROR(_xlfn.IFS(
AQ792="MPR ISSUE","TX ISSUE",
AQ792="BSS Hardware Issue","RAN ISSUE",
AQ792="Sites strategiques, MLL, Pylone, etc.","ENVTECH",
AQ792="AKTIVCO DEFAUT GE &amp; POWER Cabinet","POWER ISSUE",
AQ792="AKTIVCO Coupure ENEO &amp; Baisse de tension","POWER ISSUE",
AQ792="Coupure ENEO &amp; Baisse de tension","POWER ISSUE",
AQ792="Defaut GE &amp; POWER Cabinet","POWER ISSUE",
AQ792="Sharing","POWER ISSUE",
AQ792="Sites strategiques &amp; DataCenter","POWER ISSUE",
AQ792="Exclu","Exclu",
AQ792="SAT","TX ISSUE",
AQ792="SPARE-ISSUE","SPARE-ISSUE",
AQ792="Fiber CAmtel","TX ISSUE",
AQ792="Fiber AOF","TX ISSUE",
AQ792="Projet OCM (HUAWEI)","TRAVAUX-HUAWEI",
AQ792="Projet OCM (NOKIA)","TRAVAUX -NOKIA",
AQ792="ACCESS-ISSUE","ACCESS-ISSUE",
AQ792="Projet OCM (ZTE, NOKIA, autres projets)","TRAVAUX OCM",
AQ792="No root CAuse","No root cause",
AQ792="ODU HS","TX ISSUE",
AQ792="IP &amp; VLAN","TX ISSUE",
AQ792="Warehouse HUAWEI","SPARE-ISSUE",
AQ792="SPARE-HS","SPARE-ISSUE",
AQ792="Power Telco","RAN ISSUE",AQ792="no impacts","no impacts"
),"")</f>
        <v>No root cause</v>
      </c>
      <c r="AQ792" s="67" t="s">
        <v>5344</v>
      </c>
      <c r="AR792" s="48" t="str" cm="1">
        <f t="array" ref="AR792">IFERROR(_xlfn.IFS(
AQ792="MPR ISSUE","ACTIVE",
AQ792="BSS Hardware Issue","ACTIVE",
AQ792="Sites strategiques, MLL, Pylone, etc.","PASSIVE",
AQ792="AKTIVCO DEFAUT GE &amp; POWER Cabinet","PASSIVE",
AQ792="AKTIVCO Coupure ENEO &amp; Baisse de tension","PASSIVE",
AQ792="Coupure ENEO &amp; Baisse de tension","PASSIVE",
AQ792="Defaut GE &amp; POWER Cabinet","PASSIVE",
AQ792="Sharing","PASSIVE",
AQ792="Sites strategiques &amp; DataCenter","PASSIVE",
AQ792="Exclu","Exclu",
AQ792="SAT","ACTIVE",
AQ792="SPARE-ISSUE","SPARE-ISSUE",
AQ792="Fiber CAmtel","ACTIVE",
AQ792="Fiber AOF","ACTIVE",
AQ792="Projet OCM (HUAWEI)","PLANNED WORKS",
AQ792="Projet OCM (NOKIA)","PLANNED WORKS",
AQ792="ACCESS-ISSUE","ACCESS-ISSUE",
AQ792="Projet OCM (ZTE, NOKIA, autres projets)","PLANNED WORKS",
AQ792="No root CAuse","No root cause",
AQ792="ODU HS","ACTIVE",
AQ792="IP &amp; VLAN","ACTIVE",
AQ792="Warehouse HUAWEI","SPARE-ISSUE",
AQ792="SPARE-HS","SPARE-ISSUE",
AQ792="Power Telco","ACTIVE", AQ792="no impacts","no impacts"
),"")</f>
        <v>No root cause</v>
      </c>
      <c r="AS792" s="92" t="s">
        <v>5537</v>
      </c>
      <c r="AT792" s="98" t="s">
        <v>2286</v>
      </c>
      <c r="AV792" s="17" t="s">
        <v>5537</v>
      </c>
      <c r="AW792" s="7" t="s">
        <v>5537</v>
      </c>
      <c r="AX792" s="6" t="s">
        <v>5537</v>
      </c>
      <c r="AY792" s="7"/>
      <c r="AZ792" s="3" t="s">
        <v>5537</v>
      </c>
      <c r="BA792" s="18" t="s">
        <v>5537</v>
      </c>
      <c r="BB792" s="18" t="s">
        <v>5537</v>
      </c>
      <c r="BC792" s="18" t="s">
        <v>5537</v>
      </c>
      <c r="BD792" s="18" t="s">
        <v>5537</v>
      </c>
      <c r="BE792" s="18" t="s">
        <v>5537</v>
      </c>
      <c r="BF792" s="18" t="s">
        <v>5537</v>
      </c>
      <c r="BG792" s="18" t="s">
        <v>5537</v>
      </c>
      <c r="BH792" s="18" t="s">
        <v>5537</v>
      </c>
      <c r="BI792" s="18" t="s">
        <v>5537</v>
      </c>
      <c r="BJ792" s="18" t="s">
        <v>5537</v>
      </c>
      <c r="BK792" s="18" t="s">
        <v>5537</v>
      </c>
      <c r="BL792" s="9" t="s">
        <v>5537</v>
      </c>
      <c r="BM792" s="14" t="s">
        <v>5537</v>
      </c>
      <c r="BN792" s="14" t="s">
        <v>5537</v>
      </c>
      <c r="BO792" s="14" t="str">
        <f>_xlfn.XLOOKUP(B792,'[4]cell downs 18042026 17h'!$B:$B,'[4]cell downs 18042026 17h'!$B:$B,"")</f>
        <v/>
      </c>
      <c r="BP792" s="14" t="str">
        <f>_xlfn.XLOOKUP(B792,'[5]Cells Huawei 19042026 15h'!$B:$B,'[5]Cells Huawei 19042026 15h'!$B:$B,"")</f>
        <v/>
      </c>
      <c r="BQ792" s="9" t="str">
        <f>_xlfn.XLOOKUP(B792,'[6]cells down 19042026 9H40'!$B:$B,'[6]cells down 19042026 9H40'!$B:$B,"")</f>
        <v/>
      </c>
      <c r="BR792" s="9" t="s">
        <v>5537</v>
      </c>
      <c r="BS792" s="9" t="s">
        <v>12</v>
      </c>
      <c r="BT792" s="108"/>
    </row>
    <row r="793" spans="1:72" s="9" customFormat="1" x14ac:dyDescent="0.35">
      <c r="A793" s="3" t="s">
        <v>5455</v>
      </c>
      <c r="B793" s="25" t="s">
        <v>5456</v>
      </c>
      <c r="C793" s="3" t="str">
        <f>_xlfn.XLOOKUP(B793,'[1]daily break down'!$D:$D,'[1]daily break down'!$E:$E,"")</f>
        <v>Yaounde</v>
      </c>
      <c r="D793" s="19" t="e">
        <v>#N/A</v>
      </c>
      <c r="E793" s="19" t="e">
        <v>#N/A</v>
      </c>
      <c r="F793" s="3" t="s">
        <v>5388</v>
      </c>
      <c r="G793" s="3" t="s">
        <v>38</v>
      </c>
      <c r="H793" s="34" t="str">
        <f>_xlfn.XLOOKUP(B793,[2]CALCULATION!$B:$B,[2]CALCULATION!$H:$H,"")</f>
        <v>ZTE</v>
      </c>
      <c r="I793" s="28">
        <v>0</v>
      </c>
      <c r="J793" s="28">
        <v>0</v>
      </c>
      <c r="K793" s="28">
        <v>0</v>
      </c>
      <c r="L793" s="28">
        <v>0</v>
      </c>
      <c r="M793" s="28">
        <v>0</v>
      </c>
      <c r="N793" s="28">
        <v>0</v>
      </c>
      <c r="O793" s="28">
        <v>0</v>
      </c>
      <c r="P793" s="28">
        <v>0</v>
      </c>
      <c r="Q793" s="28">
        <v>0</v>
      </c>
      <c r="R793" s="28">
        <v>0</v>
      </c>
      <c r="S793" s="93">
        <v>0</v>
      </c>
      <c r="T793" s="93">
        <f>_xlfn.XLOOKUP(B793,'[3]Nur des jours'!$B:$B,'[3]Nur des jours'!$U:$U,"")</f>
        <v>0</v>
      </c>
      <c r="U793" s="93">
        <v>0</v>
      </c>
      <c r="V793" s="93" t="s">
        <v>5537</v>
      </c>
      <c r="W793" s="93">
        <v>0</v>
      </c>
      <c r="X793" s="93">
        <v>0</v>
      </c>
      <c r="Y793" s="93">
        <v>0</v>
      </c>
      <c r="Z793" s="93">
        <v>0</v>
      </c>
      <c r="AA793" s="93">
        <v>0.89558845770803552</v>
      </c>
      <c r="AB793" s="93">
        <v>4.8154711456976478E-4</v>
      </c>
      <c r="AC793" s="93">
        <f>_xlfn.XLOOKUP(B793,'[3]Nur des jours'!$B:$B,'[3]Nur des jours'!$N:$N,"")</f>
        <v>0</v>
      </c>
      <c r="AD793" s="93">
        <v>0</v>
      </c>
      <c r="AE793" s="93">
        <v>0</v>
      </c>
      <c r="AF793" s="93">
        <v>1.5694868919308568E-3</v>
      </c>
      <c r="AG793" s="93"/>
      <c r="AH793" s="93">
        <v>0</v>
      </c>
      <c r="AI793" s="93">
        <v>0</v>
      </c>
      <c r="AJ793" s="93">
        <v>0</v>
      </c>
      <c r="AK793" s="93">
        <v>0</v>
      </c>
      <c r="AL793" s="93">
        <v>0</v>
      </c>
      <c r="AM793" s="49" t="s">
        <v>5559</v>
      </c>
      <c r="AN793" s="49"/>
      <c r="AO793" s="48" t="str" cm="1">
        <f t="array" ref="AO793">IFERROR(_xlfn.IFS(
AQ793="MPR ISSUE","PDH",
AQ793="BSS Hardware Issue","BSS",
AQ793="Sites strategiques, MLL, Pylone, etc.","ENVTECH",
AQ793="AKTIVCO DEFAUT GE &amp; POWER Cabinet","AKTIVCO",
AQ793="AKTIVCO Coupure ENEO &amp; Baisse de tension","AKTIVCO GRID ONLY",
AQ793="Coupure ENEO &amp; Baisse de tension","IHS GRID ONLY",
AQ793="Defaut GE &amp; POWER Cabinet","IHS",
AQ793="Sharing","Partners",
AQ793="Sites strategiques &amp; DataCenter","SST &amp; DC",
AQ793="Exclu","Exclu",
AQ793="SAT","SAT",
AQ793="SPARE-ISSUE","SPARE-ISSUE",
AQ793="Fiber CAmtel","TRANS_FO_CAMTEL",
AQ793="Fiber AOF","Fiber AOF",
AQ793="Projet OCM (HUAWEI)","TRAVAUX-HUAWEI",
AQ793="Projet OCM (NOKIA)","TRAVAUX-NOKIA",
AQ793="ACCESS-ISSUE","ACCESS-ISSUE",
AQ793="Projet OCM (ZTE, NOKIA, autres projets)","TRAVAUX OCM",
AQ793="No root CAuse","No root cause",
AQ793="ODU HS","PDH",
AQ793="IP &amp; VLAN","PDH",
AQ793="Warehouse HUAWEI","SPARE-ISSUE",
AQ793="SPARE-HS","SPARE-ISSUE",
AQ793="Power Telco","BSS",AQ793="no impacts","no impacts"
),"")</f>
        <v>No root cause</v>
      </c>
      <c r="AP793" s="48" t="str" cm="1">
        <f t="array" ref="AP793">IFERROR(_xlfn.IFS(
AQ793="MPR ISSUE","TX ISSUE",
AQ793="BSS Hardware Issue","RAN ISSUE",
AQ793="Sites strategiques, MLL, Pylone, etc.","ENVTECH",
AQ793="AKTIVCO DEFAUT GE &amp; POWER Cabinet","POWER ISSUE",
AQ793="AKTIVCO Coupure ENEO &amp; Baisse de tension","POWER ISSUE",
AQ793="Coupure ENEO &amp; Baisse de tension","POWER ISSUE",
AQ793="Defaut GE &amp; POWER Cabinet","POWER ISSUE",
AQ793="Sharing","POWER ISSUE",
AQ793="Sites strategiques &amp; DataCenter","POWER ISSUE",
AQ793="Exclu","Exclu",
AQ793="SAT","TX ISSUE",
AQ793="SPARE-ISSUE","SPARE-ISSUE",
AQ793="Fiber CAmtel","TX ISSUE",
AQ793="Fiber AOF","TX ISSUE",
AQ793="Projet OCM (HUAWEI)","TRAVAUX-HUAWEI",
AQ793="Projet OCM (NOKIA)","TRAVAUX -NOKIA",
AQ793="ACCESS-ISSUE","ACCESS-ISSUE",
AQ793="Projet OCM (ZTE, NOKIA, autres projets)","TRAVAUX OCM",
AQ793="No root CAuse","No root cause",
AQ793="ODU HS","TX ISSUE",
AQ793="IP &amp; VLAN","TX ISSUE",
AQ793="Warehouse HUAWEI","SPARE-ISSUE",
AQ793="SPARE-HS","SPARE-ISSUE",
AQ793="Power Telco","RAN ISSUE",AQ793="no impacts","no impacts"
),"")</f>
        <v>No root cause</v>
      </c>
      <c r="AQ793" s="67" t="s">
        <v>5344</v>
      </c>
      <c r="AR793" s="48" t="str" cm="1">
        <f t="array" ref="AR793">IFERROR(_xlfn.IFS(
AQ793="MPR ISSUE","ACTIVE",
AQ793="BSS Hardware Issue","ACTIVE",
AQ793="Sites strategiques, MLL, Pylone, etc.","PASSIVE",
AQ793="AKTIVCO DEFAUT GE &amp; POWER Cabinet","PASSIVE",
AQ793="AKTIVCO Coupure ENEO &amp; Baisse de tension","PASSIVE",
AQ793="Coupure ENEO &amp; Baisse de tension","PASSIVE",
AQ793="Defaut GE &amp; POWER Cabinet","PASSIVE",
AQ793="Sharing","PASSIVE",
AQ793="Sites strategiques &amp; DataCenter","PASSIVE",
AQ793="Exclu","Exclu",
AQ793="SAT","ACTIVE",
AQ793="SPARE-ISSUE","SPARE-ISSUE",
AQ793="Fiber CAmtel","ACTIVE",
AQ793="Fiber AOF","ACTIVE",
AQ793="Projet OCM (HUAWEI)","PLANNED WORKS",
AQ793="Projet OCM (NOKIA)","PLANNED WORKS",
AQ793="ACCESS-ISSUE","ACCESS-ISSUE",
AQ793="Projet OCM (ZTE, NOKIA, autres projets)","PLANNED WORKS",
AQ793="No root CAuse","No root cause",
AQ793="ODU HS","ACTIVE",
AQ793="IP &amp; VLAN","ACTIVE",
AQ793="Warehouse HUAWEI","SPARE-ISSUE",
AQ793="SPARE-HS","SPARE-ISSUE",
AQ793="Power Telco","ACTIVE", AQ793="no impacts","no impacts"
),"")</f>
        <v>No root cause</v>
      </c>
      <c r="AS793" s="92" t="s">
        <v>5537</v>
      </c>
      <c r="AT793" s="98" t="s">
        <v>5456</v>
      </c>
      <c r="AV793" s="17" t="s">
        <v>5537</v>
      </c>
      <c r="AW793" s="7" t="s">
        <v>5537</v>
      </c>
      <c r="AX793" s="6" t="s">
        <v>5537</v>
      </c>
      <c r="AY793" s="7"/>
      <c r="AZ793" s="3" t="s">
        <v>5537</v>
      </c>
      <c r="BA793" s="18" t="s">
        <v>5537</v>
      </c>
      <c r="BB793" s="18" t="s">
        <v>5537</v>
      </c>
      <c r="BC793" s="18" t="s">
        <v>5537</v>
      </c>
      <c r="BD793" s="18" t="s">
        <v>5537</v>
      </c>
      <c r="BE793" s="18" t="s">
        <v>5537</v>
      </c>
      <c r="BF793" s="18" t="s">
        <v>5537</v>
      </c>
      <c r="BG793" s="18" t="s">
        <v>5537</v>
      </c>
      <c r="BH793" s="18" t="s">
        <v>5537</v>
      </c>
      <c r="BI793" s="18" t="s">
        <v>5537</v>
      </c>
      <c r="BJ793" s="18" t="s">
        <v>5537</v>
      </c>
      <c r="BK793" s="18" t="s">
        <v>5537</v>
      </c>
      <c r="BL793" s="9" t="s">
        <v>5537</v>
      </c>
      <c r="BM793" s="14" t="s">
        <v>5537</v>
      </c>
      <c r="BN793" s="14" t="s">
        <v>5537</v>
      </c>
      <c r="BO793" s="14" t="str">
        <f>_xlfn.XLOOKUP(B793,'[4]cell downs 18042026 17h'!$B:$B,'[4]cell downs 18042026 17h'!$B:$B,"")</f>
        <v/>
      </c>
      <c r="BP793" s="14" t="str">
        <f>_xlfn.XLOOKUP(B793,'[5]Cells Huawei 19042026 15h'!$B:$B,'[5]Cells Huawei 19042026 15h'!$B:$B,"")</f>
        <v/>
      </c>
      <c r="BQ793" s="9" t="str">
        <f>_xlfn.XLOOKUP(B793,'[6]cells down 19042026 9H40'!$B:$B,'[6]cells down 19042026 9H40'!$B:$B,"")</f>
        <v/>
      </c>
      <c r="BR793" s="9" t="s">
        <v>5537</v>
      </c>
      <c r="BS793" s="9" t="s">
        <v>12</v>
      </c>
      <c r="BT793" s="108"/>
    </row>
    <row r="794" spans="1:72" s="9" customFormat="1" x14ac:dyDescent="0.35">
      <c r="A794" s="1" t="s">
        <v>1507</v>
      </c>
      <c r="B794" s="8" t="s">
        <v>1508</v>
      </c>
      <c r="C794" s="3" t="str">
        <f>_xlfn.XLOOKUP(B794,'[1]daily break down'!$D:$D,'[1]daily break down'!$E:$E,"")</f>
        <v>CENTRE</v>
      </c>
      <c r="D794" s="1" t="s">
        <v>11</v>
      </c>
      <c r="E794" s="1" t="s">
        <v>96</v>
      </c>
      <c r="F794" s="3" t="s">
        <v>69</v>
      </c>
      <c r="G794" s="1" t="s">
        <v>1509</v>
      </c>
      <c r="H794" s="33" t="str">
        <f>_xlfn.XLOOKUP(B794,[2]CALCULATION!$B:$B,[2]CALCULATION!$H:$H,"")</f>
        <v>NOKIA</v>
      </c>
      <c r="I794" s="28">
        <v>0</v>
      </c>
      <c r="J794" s="28">
        <v>0</v>
      </c>
      <c r="K794" s="28">
        <v>1.2750483157643213E-2</v>
      </c>
      <c r="L794" s="28">
        <v>0</v>
      </c>
      <c r="M794" s="28">
        <v>0.21232737222955178</v>
      </c>
      <c r="N794" s="28">
        <v>0</v>
      </c>
      <c r="O794" s="28">
        <v>0</v>
      </c>
      <c r="P794" s="28">
        <v>0.10259446831346235</v>
      </c>
      <c r="Q794" s="28">
        <v>0.75430580042471951</v>
      </c>
      <c r="R794" s="28">
        <v>0.49846642661893742</v>
      </c>
      <c r="S794" s="93">
        <v>5.8432957714221856E-2</v>
      </c>
      <c r="T794" s="93">
        <f>_xlfn.XLOOKUP(B794,'[3]Nur des jours'!$B:$B,'[3]Nur des jours'!$U:$U,"")</f>
        <v>0</v>
      </c>
      <c r="U794" s="93">
        <v>0</v>
      </c>
      <c r="V794" s="93">
        <v>0</v>
      </c>
      <c r="W794" s="93">
        <v>0</v>
      </c>
      <c r="X794" s="93">
        <v>0</v>
      </c>
      <c r="Y794" s="93">
        <v>0</v>
      </c>
      <c r="Z794" s="93">
        <v>0.30899273184888382</v>
      </c>
      <c r="AA794" s="93">
        <v>0</v>
      </c>
      <c r="AB794" s="93">
        <v>0</v>
      </c>
      <c r="AC794" s="93">
        <f>_xlfn.XLOOKUP(B794,'[3]Nur des jours'!$B:$B,'[3]Nur des jours'!$N:$N,"")</f>
        <v>5.4396988868054613E-3</v>
      </c>
      <c r="AD794" s="93">
        <v>5.4396988868054613E-3</v>
      </c>
      <c r="AE794" s="93">
        <v>7.1697014835931563E-2</v>
      </c>
      <c r="AF794" s="93">
        <v>1.5338167352958317E-3</v>
      </c>
      <c r="AG794" s="93"/>
      <c r="AH794" s="93">
        <v>0</v>
      </c>
      <c r="AI794" s="93">
        <v>0</v>
      </c>
      <c r="AJ794" s="93">
        <v>0</v>
      </c>
      <c r="AK794" s="93">
        <v>0</v>
      </c>
      <c r="AL794" s="93">
        <v>0</v>
      </c>
      <c r="AM794" s="49" t="s">
        <v>5559</v>
      </c>
      <c r="AN794" s="49"/>
      <c r="AO794" s="48" t="str" cm="1">
        <f t="array" ref="AO794">IFERROR(_xlfn.IFS(
AQ794="MPR ISSUE","PDH",
AQ794="BSS Hardware Issue","BSS",
AQ794="Sites strategiques, MLL, Pylone, etc.","ENVTECH",
AQ794="AKTIVCO DEFAUT GE &amp; POWER Cabinet","AKTIVCO",
AQ794="AKTIVCO Coupure ENEO &amp; Baisse de tension","AKTIVCO GRID ONLY",
AQ794="Coupure ENEO &amp; Baisse de tension","IHS GRID ONLY",
AQ794="Defaut GE &amp; POWER Cabinet","IHS",
AQ794="Sharing","Partners",
AQ794="Sites strategiques &amp; DataCenter","SST &amp; DC",
AQ794="Exclu","Exclu",
AQ794="SAT","SAT",
AQ794="SPARE-ISSUE","SPARE-ISSUE",
AQ794="Fiber CAmtel","TRANS_FO_CAMTEL",
AQ794="Fiber AOF","Fiber AOF",
AQ794="Projet OCM (HUAWEI)","TRAVAUX-HUAWEI",
AQ794="Projet OCM (NOKIA)","TRAVAUX-NOKIA",
AQ794="ACCESS-ISSUE","ACCESS-ISSUE",
AQ794="Projet OCM (ZTE, NOKIA, autres projets)","TRAVAUX OCM",
AQ794="No root CAuse","No root cause",
AQ794="ODU HS","PDH",
AQ794="IP &amp; VLAN","PDH",
AQ794="Warehouse HUAWEI","SPARE-ISSUE",
AQ794="SPARE-HS","SPARE-ISSUE",
AQ794="Power Telco","BSS",AQ794="no impacts","no impacts"
),"")</f>
        <v>No root cause</v>
      </c>
      <c r="AP794" s="48" t="str" cm="1">
        <f t="array" ref="AP794">IFERROR(_xlfn.IFS(
AQ794="MPR ISSUE","TX ISSUE",
AQ794="BSS Hardware Issue","RAN ISSUE",
AQ794="Sites strategiques, MLL, Pylone, etc.","ENVTECH",
AQ794="AKTIVCO DEFAUT GE &amp; POWER Cabinet","POWER ISSUE",
AQ794="AKTIVCO Coupure ENEO &amp; Baisse de tension","POWER ISSUE",
AQ794="Coupure ENEO &amp; Baisse de tension","POWER ISSUE",
AQ794="Defaut GE &amp; POWER Cabinet","POWER ISSUE",
AQ794="Sharing","POWER ISSUE",
AQ794="Sites strategiques &amp; DataCenter","POWER ISSUE",
AQ794="Exclu","Exclu",
AQ794="SAT","TX ISSUE",
AQ794="SPARE-ISSUE","SPARE-ISSUE",
AQ794="Fiber CAmtel","TX ISSUE",
AQ794="Fiber AOF","TX ISSUE",
AQ794="Projet OCM (HUAWEI)","TRAVAUX-HUAWEI",
AQ794="Projet OCM (NOKIA)","TRAVAUX -NOKIA",
AQ794="ACCESS-ISSUE","ACCESS-ISSUE",
AQ794="Projet OCM (ZTE, NOKIA, autres projets)","TRAVAUX OCM",
AQ794="No root CAuse","No root cause",
AQ794="ODU HS","TX ISSUE",
AQ794="IP &amp; VLAN","TX ISSUE",
AQ794="Warehouse HUAWEI","SPARE-ISSUE",
AQ794="SPARE-HS","SPARE-ISSUE",
AQ794="Power Telco","RAN ISSUE",AQ794="no impacts","no impacts"
),"")</f>
        <v>No root cause</v>
      </c>
      <c r="AQ794" s="126" t="s">
        <v>5344</v>
      </c>
      <c r="AR794" s="48" t="str" cm="1">
        <f t="array" ref="AR794">IFERROR(_xlfn.IFS(
AQ794="MPR ISSUE","ACTIVE",
AQ794="BSS Hardware Issue","ACTIVE",
AQ794="Sites strategiques, MLL, Pylone, etc.","PASSIVE",
AQ794="AKTIVCO DEFAUT GE &amp; POWER Cabinet","PASSIVE",
AQ794="AKTIVCO Coupure ENEO &amp; Baisse de tension","PASSIVE",
AQ794="Coupure ENEO &amp; Baisse de tension","PASSIVE",
AQ794="Defaut GE &amp; POWER Cabinet","PASSIVE",
AQ794="Sharing","PASSIVE",
AQ794="Sites strategiques &amp; DataCenter","PASSIVE",
AQ794="Exclu","Exclu",
AQ794="SAT","ACTIVE",
AQ794="SPARE-ISSUE","SPARE-ISSUE",
AQ794="Fiber CAmtel","ACTIVE",
AQ794="Fiber AOF","ACTIVE",
AQ794="Projet OCM (HUAWEI)","PLANNED WORKS",
AQ794="Projet OCM (NOKIA)","PLANNED WORKS",
AQ794="ACCESS-ISSUE","ACCESS-ISSUE",
AQ794="Projet OCM (ZTE, NOKIA, autres projets)","PLANNED WORKS",
AQ794="No root CAuse","No root cause",
AQ794="ODU HS","ACTIVE",
AQ794="IP &amp; VLAN","ACTIVE",
AQ794="Warehouse HUAWEI","SPARE-ISSUE",
AQ794="SPARE-HS","SPARE-ISSUE",
AQ794="Power Telco","ACTIVE", AQ794="no impacts","no impacts"
),"")</f>
        <v>No root cause</v>
      </c>
      <c r="AS794" s="92" t="s">
        <v>5537</v>
      </c>
      <c r="AT794" s="98" t="s">
        <v>1508</v>
      </c>
      <c r="AV794" s="17" t="s">
        <v>5537</v>
      </c>
      <c r="AW794" s="7" t="s">
        <v>5537</v>
      </c>
      <c r="AX794" s="6" t="s">
        <v>5537</v>
      </c>
      <c r="AY794" s="7"/>
      <c r="AZ794" s="3" t="s">
        <v>5537</v>
      </c>
      <c r="BA794" s="18" t="s">
        <v>5537</v>
      </c>
      <c r="BB794" s="18" t="s">
        <v>5537</v>
      </c>
      <c r="BC794" s="18" t="s">
        <v>5537</v>
      </c>
      <c r="BD794" s="18" t="s">
        <v>5537</v>
      </c>
      <c r="BE794" s="18" t="s">
        <v>5537</v>
      </c>
      <c r="BF794" s="18" t="s">
        <v>5537</v>
      </c>
      <c r="BG794" s="18" t="s">
        <v>5537</v>
      </c>
      <c r="BH794" s="18" t="s">
        <v>5537</v>
      </c>
      <c r="BI794" s="18" t="s">
        <v>5537</v>
      </c>
      <c r="BJ794" s="18" t="s">
        <v>5537</v>
      </c>
      <c r="BK794" s="18" t="s">
        <v>5537</v>
      </c>
      <c r="BL794" s="9" t="s">
        <v>5537</v>
      </c>
      <c r="BM794" s="14" t="s">
        <v>5537</v>
      </c>
      <c r="BN794" s="14" t="s">
        <v>5537</v>
      </c>
      <c r="BO794" s="14" t="str">
        <f>_xlfn.XLOOKUP(B794,'[4]cell downs 18042026 17h'!$B:$B,'[4]cell downs 18042026 17h'!$B:$B,"")</f>
        <v/>
      </c>
      <c r="BP794" s="14" t="str">
        <f>_xlfn.XLOOKUP(B794,'[5]Cells Huawei 19042026 15h'!$B:$B,'[5]Cells Huawei 19042026 15h'!$B:$B,"")</f>
        <v/>
      </c>
      <c r="BQ794" s="9" t="str">
        <f>_xlfn.XLOOKUP(B794,'[6]cells down 19042026 9H40'!$B:$B,'[6]cells down 19042026 9H40'!$B:$B,"")</f>
        <v/>
      </c>
      <c r="BR794" s="9" t="s">
        <v>1508</v>
      </c>
      <c r="BS794" s="9" t="s">
        <v>12</v>
      </c>
      <c r="BT794" s="108"/>
    </row>
    <row r="795" spans="1:72" s="9" customFormat="1" x14ac:dyDescent="0.35">
      <c r="A795" s="1" t="s">
        <v>1446</v>
      </c>
      <c r="B795" s="8" t="s">
        <v>1447</v>
      </c>
      <c r="C795" s="3" t="str">
        <f>_xlfn.XLOOKUP(B795,'[1]daily break down'!$D:$D,'[1]daily break down'!$E:$E,"")</f>
        <v>ADAMAOUA</v>
      </c>
      <c r="D795" s="1" t="s">
        <v>11</v>
      </c>
      <c r="E795" s="1" t="s">
        <v>96</v>
      </c>
      <c r="F795" s="3" t="s">
        <v>90</v>
      </c>
      <c r="G795" s="1" t="s">
        <v>1448</v>
      </c>
      <c r="H795" s="33" t="str">
        <f>_xlfn.XLOOKUP(B795,[2]CALCULATION!$B:$B,[2]CALCULATION!$H:$H,"")</f>
        <v>NOKIA</v>
      </c>
      <c r="I795" s="28">
        <v>0</v>
      </c>
      <c r="J795" s="28">
        <v>4.1199030913184548E-3</v>
      </c>
      <c r="K795" s="28">
        <v>4.8333062240142905E-3</v>
      </c>
      <c r="L795" s="28">
        <v>1.9618586149135501E-4</v>
      </c>
      <c r="M795" s="28">
        <v>2.1758795547223006E-3</v>
      </c>
      <c r="N795" s="28">
        <v>1.1004243321833274E-2</v>
      </c>
      <c r="O795" s="28">
        <v>8.7391883755239957E-3</v>
      </c>
      <c r="P795" s="28">
        <v>6.9735156221017993E-3</v>
      </c>
      <c r="Q795" s="28">
        <v>2.0688690848179249E-3</v>
      </c>
      <c r="R795" s="28">
        <v>0.48918052808953488</v>
      </c>
      <c r="S795" s="93">
        <v>3.5902012652917967E-2</v>
      </c>
      <c r="T795" s="93">
        <f>_xlfn.XLOOKUP(B795,'[3]Nur des jours'!$B:$B,'[3]Nur des jours'!$U:$U,"")</f>
        <v>1.9458070444278931E-2</v>
      </c>
      <c r="U795" s="93">
        <v>2.0510340065005295E-3</v>
      </c>
      <c r="V795" s="93">
        <v>2.4077355728484473E-3</v>
      </c>
      <c r="W795" s="93">
        <v>1.9458070444278934E-2</v>
      </c>
      <c r="X795" s="93">
        <v>1.6550952678543403E-2</v>
      </c>
      <c r="Y795" s="93">
        <v>1.1991949959050661</v>
      </c>
      <c r="Z795" s="93">
        <v>0.13058844343997286</v>
      </c>
      <c r="AA795" s="93">
        <v>5.134719047578281E-2</v>
      </c>
      <c r="AB795" s="93">
        <v>2.1580444764049051E-3</v>
      </c>
      <c r="AC795" s="93">
        <f>_xlfn.XLOOKUP(B795,'[3]Nur des jours'!$B:$B,'[3]Nur des jours'!$N:$N,"")</f>
        <v>5.7072250615666916E-3</v>
      </c>
      <c r="AD795" s="93">
        <v>5.7072250615666916E-3</v>
      </c>
      <c r="AE795" s="93">
        <v>3.3761803254830455E-2</v>
      </c>
      <c r="AF795" s="93">
        <v>1.3911361087568807E-3</v>
      </c>
      <c r="AG795" s="93"/>
      <c r="AH795" s="93">
        <v>0</v>
      </c>
      <c r="AI795" s="93">
        <v>0</v>
      </c>
      <c r="AJ795" s="93">
        <v>0</v>
      </c>
      <c r="AK795" s="93">
        <v>0</v>
      </c>
      <c r="AL795" s="93">
        <v>0</v>
      </c>
      <c r="AM795" s="49" t="s">
        <v>5559</v>
      </c>
      <c r="AN795" s="49"/>
      <c r="AO795" s="48" t="str" cm="1">
        <f t="array" ref="AO795">IFERROR(_xlfn.IFS(
AQ795="MPR ISSUE","PDH",
AQ795="BSS Hardware Issue","BSS",
AQ795="Sites strategiques, MLL, Pylone, etc.","ENVTECH",
AQ795="AKTIVCO DEFAUT GE &amp; POWER Cabinet","AKTIVCO",
AQ795="AKTIVCO Coupure ENEO &amp; Baisse de tension","AKTIVCO GRID ONLY",
AQ795="Coupure ENEO &amp; Baisse de tension","IHS GRID ONLY",
AQ795="Defaut GE &amp; POWER Cabinet","IHS",
AQ795="Sharing","Partners",
AQ795="Sites strategiques &amp; DataCenter","SST &amp; DC",
AQ795="Exclu","Exclu",
AQ795="SAT","SAT",
AQ795="SPARE-ISSUE","SPARE-ISSUE",
AQ795="Fiber CAmtel","TRANS_FO_CAMTEL",
AQ795="Fiber AOF","Fiber AOF",
AQ795="Projet OCM (HUAWEI)","TRAVAUX-HUAWEI",
AQ795="Projet OCM (NOKIA)","TRAVAUX-NOKIA",
AQ795="ACCESS-ISSUE","ACCESS-ISSUE",
AQ795="Projet OCM (ZTE, NOKIA, autres projets)","TRAVAUX OCM",
AQ795="No root CAuse","No root cause",
AQ795="ODU HS","PDH",
AQ795="IP &amp; VLAN","PDH",
AQ795="Warehouse HUAWEI","SPARE-ISSUE",
AQ795="SPARE-HS","SPARE-ISSUE",
AQ795="Power Telco","BSS",AQ795="no impacts","no impacts"
),"")</f>
        <v>No root cause</v>
      </c>
      <c r="AP795" s="48" t="str" cm="1">
        <f t="array" ref="AP795">IFERROR(_xlfn.IFS(
AQ795="MPR ISSUE","TX ISSUE",
AQ795="BSS Hardware Issue","RAN ISSUE",
AQ795="Sites strategiques, MLL, Pylone, etc.","ENVTECH",
AQ795="AKTIVCO DEFAUT GE &amp; POWER Cabinet","POWER ISSUE",
AQ795="AKTIVCO Coupure ENEO &amp; Baisse de tension","POWER ISSUE",
AQ795="Coupure ENEO &amp; Baisse de tension","POWER ISSUE",
AQ795="Defaut GE &amp; POWER Cabinet","POWER ISSUE",
AQ795="Sharing","POWER ISSUE",
AQ795="Sites strategiques &amp; DataCenter","POWER ISSUE",
AQ795="Exclu","Exclu",
AQ795="SAT","TX ISSUE",
AQ795="SPARE-ISSUE","SPARE-ISSUE",
AQ795="Fiber CAmtel","TX ISSUE",
AQ795="Fiber AOF","TX ISSUE",
AQ795="Projet OCM (HUAWEI)","TRAVAUX-HUAWEI",
AQ795="Projet OCM (NOKIA)","TRAVAUX -NOKIA",
AQ795="ACCESS-ISSUE","ACCESS-ISSUE",
AQ795="Projet OCM (ZTE, NOKIA, autres projets)","TRAVAUX OCM",
AQ795="No root CAuse","No root cause",
AQ795="ODU HS","TX ISSUE",
AQ795="IP &amp; VLAN","TX ISSUE",
AQ795="Warehouse HUAWEI","SPARE-ISSUE",
AQ795="SPARE-HS","SPARE-ISSUE",
AQ795="Power Telco","RAN ISSUE",AQ795="no impacts","no impacts"
),"")</f>
        <v>No root cause</v>
      </c>
      <c r="AQ795" s="126" t="s">
        <v>5344</v>
      </c>
      <c r="AR795" s="48" t="str" cm="1">
        <f t="array" ref="AR795">IFERROR(_xlfn.IFS(
AQ795="MPR ISSUE","ACTIVE",
AQ795="BSS Hardware Issue","ACTIVE",
AQ795="Sites strategiques, MLL, Pylone, etc.","PASSIVE",
AQ795="AKTIVCO DEFAUT GE &amp; POWER Cabinet","PASSIVE",
AQ795="AKTIVCO Coupure ENEO &amp; Baisse de tension","PASSIVE",
AQ795="Coupure ENEO &amp; Baisse de tension","PASSIVE",
AQ795="Defaut GE &amp; POWER Cabinet","PASSIVE",
AQ795="Sharing","PASSIVE",
AQ795="Sites strategiques &amp; DataCenter","PASSIVE",
AQ795="Exclu","Exclu",
AQ795="SAT","ACTIVE",
AQ795="SPARE-ISSUE","SPARE-ISSUE",
AQ795="Fiber CAmtel","ACTIVE",
AQ795="Fiber AOF","ACTIVE",
AQ795="Projet OCM (HUAWEI)","PLANNED WORKS",
AQ795="Projet OCM (NOKIA)","PLANNED WORKS",
AQ795="ACCESS-ISSUE","ACCESS-ISSUE",
AQ795="Projet OCM (ZTE, NOKIA, autres projets)","PLANNED WORKS",
AQ795="No root CAuse","No root cause",
AQ795="ODU HS","ACTIVE",
AQ795="IP &amp; VLAN","ACTIVE",
AQ795="Warehouse HUAWEI","SPARE-ISSUE",
AQ795="SPARE-HS","SPARE-ISSUE",
AQ795="Power Telco","ACTIVE", AQ795="no impacts","no impacts"
),"")</f>
        <v>No root cause</v>
      </c>
      <c r="AS795" s="92" t="s">
        <v>5537</v>
      </c>
      <c r="AT795" s="98" t="s">
        <v>1447</v>
      </c>
      <c r="AV795" s="17" t="s">
        <v>5537</v>
      </c>
      <c r="AW795" s="7" t="s">
        <v>5537</v>
      </c>
      <c r="AX795" s="6" t="s">
        <v>5537</v>
      </c>
      <c r="AY795" s="7"/>
      <c r="AZ795" s="3" t="s">
        <v>5537</v>
      </c>
      <c r="BA795" s="18" t="s">
        <v>5537</v>
      </c>
      <c r="BB795" s="18" t="s">
        <v>5537</v>
      </c>
      <c r="BC795" s="18" t="s">
        <v>5537</v>
      </c>
      <c r="BD795" s="18" t="s">
        <v>5537</v>
      </c>
      <c r="BE795" s="18" t="s">
        <v>5537</v>
      </c>
      <c r="BF795" s="18" t="s">
        <v>5537</v>
      </c>
      <c r="BG795" s="18" t="s">
        <v>5537</v>
      </c>
      <c r="BH795" s="18" t="s">
        <v>5537</v>
      </c>
      <c r="BI795" s="18" t="s">
        <v>5537</v>
      </c>
      <c r="BJ795" s="18" t="s">
        <v>5537</v>
      </c>
      <c r="BK795" s="18" t="s">
        <v>5537</v>
      </c>
      <c r="BL795" s="9" t="s">
        <v>5537</v>
      </c>
      <c r="BM795" s="14" t="s">
        <v>5537</v>
      </c>
      <c r="BN795" s="14" t="s">
        <v>5537</v>
      </c>
      <c r="BO795" s="14" t="str">
        <f>_xlfn.XLOOKUP(B795,'[4]cell downs 18042026 17h'!$B:$B,'[4]cell downs 18042026 17h'!$B:$B,"")</f>
        <v/>
      </c>
      <c r="BP795" s="14" t="str">
        <f>_xlfn.XLOOKUP(B795,'[5]Cells Huawei 19042026 15h'!$B:$B,'[5]Cells Huawei 19042026 15h'!$B:$B,"")</f>
        <v/>
      </c>
      <c r="BQ795" s="9" t="str">
        <f>_xlfn.XLOOKUP(B795,'[6]cells down 19042026 9H40'!$B:$B,'[6]cells down 19042026 9H40'!$B:$B,"")</f>
        <v/>
      </c>
      <c r="BR795" s="9" t="s">
        <v>1447</v>
      </c>
      <c r="BS795" s="9" t="s">
        <v>12</v>
      </c>
      <c r="BT795" s="108"/>
    </row>
    <row r="796" spans="1:72" s="9" customFormat="1" x14ac:dyDescent="0.35">
      <c r="A796" s="1" t="s">
        <v>615</v>
      </c>
      <c r="B796" s="8" t="s">
        <v>616</v>
      </c>
      <c r="C796" s="3" t="str">
        <f>_xlfn.XLOOKUP(B796,'[1]daily break down'!$D:$D,'[1]daily break down'!$E:$E,"")</f>
        <v>CENTRE</v>
      </c>
      <c r="D796" s="1" t="s">
        <v>11</v>
      </c>
      <c r="E796" s="1" t="s">
        <v>12</v>
      </c>
      <c r="F796" s="3" t="s">
        <v>226</v>
      </c>
      <c r="G796" s="1" t="s">
        <v>489</v>
      </c>
      <c r="H796" s="34" t="str">
        <f>_xlfn.XLOOKUP(B796,[2]CALCULATION!$B:$B,[2]CALCULATION!$H:$H,"")</f>
        <v>ZTE</v>
      </c>
      <c r="I796" s="28">
        <v>0</v>
      </c>
      <c r="J796" s="28">
        <v>0</v>
      </c>
      <c r="K796" s="28">
        <v>0</v>
      </c>
      <c r="L796" s="28">
        <v>0.96330825007918786</v>
      </c>
      <c r="M796" s="28">
        <v>0</v>
      </c>
      <c r="N796" s="28">
        <v>0</v>
      </c>
      <c r="O796" s="28">
        <v>4.3422645349446661E-17</v>
      </c>
      <c r="P796" s="28">
        <v>0</v>
      </c>
      <c r="Q796" s="28">
        <v>0</v>
      </c>
      <c r="R796" s="28">
        <v>0</v>
      </c>
      <c r="S796" s="93">
        <v>0</v>
      </c>
      <c r="T796" s="93">
        <f>_xlfn.XLOOKUP(B796,'[3]Nur des jours'!$B:$B,'[3]Nur des jours'!$U:$U,"")</f>
        <v>0</v>
      </c>
      <c r="U796" s="93">
        <v>0</v>
      </c>
      <c r="V796" s="93">
        <v>0</v>
      </c>
      <c r="W796" s="93">
        <v>0</v>
      </c>
      <c r="X796" s="93">
        <v>0</v>
      </c>
      <c r="Y796" s="93">
        <v>0.76532104567777592</v>
      </c>
      <c r="Z796" s="93">
        <v>8.6845290698893322E-17</v>
      </c>
      <c r="AA796" s="93">
        <v>0</v>
      </c>
      <c r="AB796" s="93">
        <v>0</v>
      </c>
      <c r="AC796" s="93">
        <f>_xlfn.XLOOKUP(B796,'[3]Nur des jours'!$B:$B,'[3]Nur des jours'!$N:$N,"")</f>
        <v>0</v>
      </c>
      <c r="AD796" s="93">
        <v>0</v>
      </c>
      <c r="AE796" s="93">
        <v>0.28320320860192932</v>
      </c>
      <c r="AF796" s="93">
        <v>1.2841256388525055E-3</v>
      </c>
      <c r="AG796" s="93"/>
      <c r="AH796" s="93">
        <v>0</v>
      </c>
      <c r="AI796" s="93">
        <v>0</v>
      </c>
      <c r="AJ796" s="93">
        <v>0</v>
      </c>
      <c r="AK796" s="93">
        <v>0</v>
      </c>
      <c r="AL796" s="93">
        <v>0</v>
      </c>
      <c r="AM796" s="49" t="s">
        <v>5559</v>
      </c>
      <c r="AN796" s="49"/>
      <c r="AO796" s="48" t="str" cm="1">
        <f t="array" ref="AO796">IFERROR(_xlfn.IFS(
AQ796="MPR ISSUE","PDH",
AQ796="BSS Hardware Issue","BSS",
AQ796="Sites strategiques, MLL, Pylone, etc.","ENVTECH",
AQ796="AKTIVCO DEFAUT GE &amp; POWER Cabinet","AKTIVCO",
AQ796="AKTIVCO Coupure ENEO &amp; Baisse de tension","AKTIVCO GRID ONLY",
AQ796="Coupure ENEO &amp; Baisse de tension","IHS GRID ONLY",
AQ796="Defaut GE &amp; POWER Cabinet","IHS",
AQ796="Sharing","Partners",
AQ796="Sites strategiques &amp; DataCenter","SST &amp; DC",
AQ796="Exclu","Exclu",
AQ796="SAT","SAT",
AQ796="SPARE-ISSUE","SPARE-ISSUE",
AQ796="Fiber CAmtel","TRANS_FO_CAMTEL",
AQ796="Fiber AOF","Fiber AOF",
AQ796="Projet OCM (HUAWEI)","TRAVAUX-HUAWEI",
AQ796="Projet OCM (NOKIA)","TRAVAUX-NOKIA",
AQ796="ACCESS-ISSUE","ACCESS-ISSUE",
AQ796="Projet OCM (ZTE, NOKIA, autres projets)","TRAVAUX OCM",
AQ796="No root CAuse","No root cause",
AQ796="ODU HS","PDH",
AQ796="IP &amp; VLAN","PDH",
AQ796="Warehouse HUAWEI","SPARE-ISSUE",
AQ796="SPARE-HS","SPARE-ISSUE",
AQ796="Power Telco","BSS",AQ796="no impacts","no impacts"
),"")</f>
        <v>No root cause</v>
      </c>
      <c r="AP796" s="48" t="str" cm="1">
        <f t="array" ref="AP796">IFERROR(_xlfn.IFS(
AQ796="MPR ISSUE","TX ISSUE",
AQ796="BSS Hardware Issue","RAN ISSUE",
AQ796="Sites strategiques, MLL, Pylone, etc.","ENVTECH",
AQ796="AKTIVCO DEFAUT GE &amp; POWER Cabinet","POWER ISSUE",
AQ796="AKTIVCO Coupure ENEO &amp; Baisse de tension","POWER ISSUE",
AQ796="Coupure ENEO &amp; Baisse de tension","POWER ISSUE",
AQ796="Defaut GE &amp; POWER Cabinet","POWER ISSUE",
AQ796="Sharing","POWER ISSUE",
AQ796="Sites strategiques &amp; DataCenter","POWER ISSUE",
AQ796="Exclu","Exclu",
AQ796="SAT","TX ISSUE",
AQ796="SPARE-ISSUE","SPARE-ISSUE",
AQ796="Fiber CAmtel","TX ISSUE",
AQ796="Fiber AOF","TX ISSUE",
AQ796="Projet OCM (HUAWEI)","TRAVAUX-HUAWEI",
AQ796="Projet OCM (NOKIA)","TRAVAUX -NOKIA",
AQ796="ACCESS-ISSUE","ACCESS-ISSUE",
AQ796="Projet OCM (ZTE, NOKIA, autres projets)","TRAVAUX OCM",
AQ796="No root CAuse","No root cause",
AQ796="ODU HS","TX ISSUE",
AQ796="IP &amp; VLAN","TX ISSUE",
AQ796="Warehouse HUAWEI","SPARE-ISSUE",
AQ796="SPARE-HS","SPARE-ISSUE",
AQ796="Power Telco","RAN ISSUE",AQ796="no impacts","no impacts"
),"")</f>
        <v>No root cause</v>
      </c>
      <c r="AQ796" s="126" t="s">
        <v>5344</v>
      </c>
      <c r="AR796" s="48" t="str" cm="1">
        <f t="array" ref="AR796">IFERROR(_xlfn.IFS(
AQ796="MPR ISSUE","ACTIVE",
AQ796="BSS Hardware Issue","ACTIVE",
AQ796="Sites strategiques, MLL, Pylone, etc.","PASSIVE",
AQ796="AKTIVCO DEFAUT GE &amp; POWER Cabinet","PASSIVE",
AQ796="AKTIVCO Coupure ENEO &amp; Baisse de tension","PASSIVE",
AQ796="Coupure ENEO &amp; Baisse de tension","PASSIVE",
AQ796="Defaut GE &amp; POWER Cabinet","PASSIVE",
AQ796="Sharing","PASSIVE",
AQ796="Sites strategiques &amp; DataCenter","PASSIVE",
AQ796="Exclu","Exclu",
AQ796="SAT","ACTIVE",
AQ796="SPARE-ISSUE","SPARE-ISSUE",
AQ796="Fiber CAmtel","ACTIVE",
AQ796="Fiber AOF","ACTIVE",
AQ796="Projet OCM (HUAWEI)","PLANNED WORKS",
AQ796="Projet OCM (NOKIA)","PLANNED WORKS",
AQ796="ACCESS-ISSUE","ACCESS-ISSUE",
AQ796="Projet OCM (ZTE, NOKIA, autres projets)","PLANNED WORKS",
AQ796="No root CAuse","No root cause",
AQ796="ODU HS","ACTIVE",
AQ796="IP &amp; VLAN","ACTIVE",
AQ796="Warehouse HUAWEI","SPARE-ISSUE",
AQ796="SPARE-HS","SPARE-ISSUE",
AQ796="Power Telco","ACTIVE", AQ796="no impacts","no impacts"
),"")</f>
        <v>No root cause</v>
      </c>
      <c r="AS796" s="92" t="s">
        <v>5537</v>
      </c>
      <c r="AT796" s="98" t="s">
        <v>616</v>
      </c>
      <c r="AV796" s="17" t="s">
        <v>5537</v>
      </c>
      <c r="AW796" s="7" t="s">
        <v>5537</v>
      </c>
      <c r="AX796" s="6" t="s">
        <v>5537</v>
      </c>
      <c r="AY796" s="7"/>
      <c r="AZ796" s="3" t="s">
        <v>5537</v>
      </c>
      <c r="BA796" s="18" t="s">
        <v>5537</v>
      </c>
      <c r="BB796" s="18" t="s">
        <v>5537</v>
      </c>
      <c r="BC796" s="18" t="s">
        <v>5537</v>
      </c>
      <c r="BD796" s="18" t="s">
        <v>5537</v>
      </c>
      <c r="BE796" s="18" t="s">
        <v>5537</v>
      </c>
      <c r="BF796" s="18" t="s">
        <v>5537</v>
      </c>
      <c r="BG796" s="18" t="s">
        <v>5537</v>
      </c>
      <c r="BH796" s="18" t="s">
        <v>5537</v>
      </c>
      <c r="BI796" s="18" t="s">
        <v>5537</v>
      </c>
      <c r="BJ796" s="18" t="s">
        <v>5537</v>
      </c>
      <c r="BK796" s="18" t="s">
        <v>5537</v>
      </c>
      <c r="BL796" s="9" t="s">
        <v>5537</v>
      </c>
      <c r="BM796" s="14" t="s">
        <v>5537</v>
      </c>
      <c r="BN796" s="14" t="s">
        <v>5537</v>
      </c>
      <c r="BO796" s="14" t="str">
        <f>_xlfn.XLOOKUP(B796,'[4]cell downs 18042026 17h'!$B:$B,'[4]cell downs 18042026 17h'!$B:$B,"")</f>
        <v/>
      </c>
      <c r="BP796" s="14" t="str">
        <f>_xlfn.XLOOKUP(B796,'[5]Cells Huawei 19042026 15h'!$B:$B,'[5]Cells Huawei 19042026 15h'!$B:$B,"")</f>
        <v/>
      </c>
      <c r="BQ796" s="9" t="str">
        <f>_xlfn.XLOOKUP(B796,'[6]cells down 19042026 9H40'!$B:$B,'[6]cells down 19042026 9H40'!$B:$B,"")</f>
        <v/>
      </c>
      <c r="BR796" s="9" t="s">
        <v>616</v>
      </c>
      <c r="BS796" s="9" t="s">
        <v>12</v>
      </c>
      <c r="BT796" s="108"/>
    </row>
    <row r="797" spans="1:72" s="9" customFormat="1" x14ac:dyDescent="0.35">
      <c r="A797" s="1" t="s">
        <v>2347</v>
      </c>
      <c r="B797" s="8" t="s">
        <v>2348</v>
      </c>
      <c r="C797" s="3" t="str">
        <f>_xlfn.XLOOKUP(B797,'[1]daily break down'!$D:$D,'[1]daily break down'!$E:$E,"")</f>
        <v>Yaounde</v>
      </c>
      <c r="D797" s="1" t="s">
        <v>11</v>
      </c>
      <c r="E797" s="1" t="s">
        <v>12</v>
      </c>
      <c r="F797" s="3" t="s">
        <v>37</v>
      </c>
      <c r="G797" s="1" t="s">
        <v>38</v>
      </c>
      <c r="H797" s="34" t="str">
        <f>_xlfn.XLOOKUP(B797,[2]CALCULATION!$B:$B,[2]CALCULATION!$H:$H,"")</f>
        <v>ZTE</v>
      </c>
      <c r="I797" s="28">
        <v>0</v>
      </c>
      <c r="J797" s="28">
        <v>0</v>
      </c>
      <c r="K797" s="28">
        <v>0</v>
      </c>
      <c r="L797" s="28">
        <v>0</v>
      </c>
      <c r="M797" s="28">
        <v>0</v>
      </c>
      <c r="N797" s="28">
        <v>0</v>
      </c>
      <c r="O797" s="28">
        <v>0</v>
      </c>
      <c r="P797" s="28">
        <v>0</v>
      </c>
      <c r="Q797" s="28">
        <v>0</v>
      </c>
      <c r="R797" s="28">
        <v>0</v>
      </c>
      <c r="S797" s="93">
        <v>0</v>
      </c>
      <c r="T797" s="93">
        <f>_xlfn.XLOOKUP(B797,'[3]Nur des jours'!$B:$B,'[3]Nur des jours'!$U:$U,"")</f>
        <v>0</v>
      </c>
      <c r="U797" s="93">
        <v>0</v>
      </c>
      <c r="V797" s="93">
        <v>0</v>
      </c>
      <c r="W797" s="93">
        <v>0</v>
      </c>
      <c r="X797" s="93">
        <v>0</v>
      </c>
      <c r="Y797" s="93">
        <v>14.313399422999552</v>
      </c>
      <c r="Z797" s="93">
        <v>0</v>
      </c>
      <c r="AA797" s="93">
        <v>0</v>
      </c>
      <c r="AB797" s="93">
        <v>0</v>
      </c>
      <c r="AC797" s="93">
        <f>_xlfn.XLOOKUP(B797,'[3]Nur des jours'!$B:$B,'[3]Nur des jours'!$N:$N,"")</f>
        <v>0</v>
      </c>
      <c r="AD797" s="93">
        <v>0</v>
      </c>
      <c r="AE797" s="93">
        <v>0</v>
      </c>
      <c r="AF797" s="93">
        <v>1.1414450123132885E-3</v>
      </c>
      <c r="AG797" s="93"/>
      <c r="AH797" s="93">
        <v>0</v>
      </c>
      <c r="AI797" s="93">
        <v>0</v>
      </c>
      <c r="AJ797" s="93">
        <v>0</v>
      </c>
      <c r="AK797" s="93">
        <v>0</v>
      </c>
      <c r="AL797" s="93">
        <v>0</v>
      </c>
      <c r="AM797" s="49" t="s">
        <v>5559</v>
      </c>
      <c r="AN797" s="49"/>
      <c r="AO797" s="48" t="str" cm="1">
        <f t="array" ref="AO797">IFERROR(_xlfn.IFS(
AQ797="MPR ISSUE","PDH",
AQ797="BSS Hardware Issue","BSS",
AQ797="Sites strategiques, MLL, Pylone, etc.","ENVTECH",
AQ797="AKTIVCO DEFAUT GE &amp; POWER Cabinet","AKTIVCO",
AQ797="AKTIVCO Coupure ENEO &amp; Baisse de tension","AKTIVCO GRID ONLY",
AQ797="Coupure ENEO &amp; Baisse de tension","IHS GRID ONLY",
AQ797="Defaut GE &amp; POWER Cabinet","IHS",
AQ797="Sharing","Partners",
AQ797="Sites strategiques &amp; DataCenter","SST &amp; DC",
AQ797="Exclu","Exclu",
AQ797="SAT","SAT",
AQ797="SPARE-ISSUE","SPARE-ISSUE",
AQ797="Fiber CAmtel","TRANS_FO_CAMTEL",
AQ797="Fiber AOF","Fiber AOF",
AQ797="Projet OCM (HUAWEI)","TRAVAUX-HUAWEI",
AQ797="Projet OCM (NOKIA)","TRAVAUX-NOKIA",
AQ797="ACCESS-ISSUE","ACCESS-ISSUE",
AQ797="Projet OCM (ZTE, NOKIA, autres projets)","TRAVAUX OCM",
AQ797="No root CAuse","No root cause",
AQ797="ODU HS","PDH",
AQ797="IP &amp; VLAN","PDH",
AQ797="Warehouse HUAWEI","SPARE-ISSUE",
AQ797="SPARE-HS","SPARE-ISSUE",
AQ797="Power Telco","BSS",AQ797="no impacts","no impacts"
),"")</f>
        <v>No root cause</v>
      </c>
      <c r="AP797" s="48" t="str" cm="1">
        <f t="array" ref="AP797">IFERROR(_xlfn.IFS(
AQ797="MPR ISSUE","TX ISSUE",
AQ797="BSS Hardware Issue","RAN ISSUE",
AQ797="Sites strategiques, MLL, Pylone, etc.","ENVTECH",
AQ797="AKTIVCO DEFAUT GE &amp; POWER Cabinet","POWER ISSUE",
AQ797="AKTIVCO Coupure ENEO &amp; Baisse de tension","POWER ISSUE",
AQ797="Coupure ENEO &amp; Baisse de tension","POWER ISSUE",
AQ797="Defaut GE &amp; POWER Cabinet","POWER ISSUE",
AQ797="Sharing","POWER ISSUE",
AQ797="Sites strategiques &amp; DataCenter","POWER ISSUE",
AQ797="Exclu","Exclu",
AQ797="SAT","TX ISSUE",
AQ797="SPARE-ISSUE","SPARE-ISSUE",
AQ797="Fiber CAmtel","TX ISSUE",
AQ797="Fiber AOF","TX ISSUE",
AQ797="Projet OCM (HUAWEI)","TRAVAUX-HUAWEI",
AQ797="Projet OCM (NOKIA)","TRAVAUX -NOKIA",
AQ797="ACCESS-ISSUE","ACCESS-ISSUE",
AQ797="Projet OCM (ZTE, NOKIA, autres projets)","TRAVAUX OCM",
AQ797="No root CAuse","No root cause",
AQ797="ODU HS","TX ISSUE",
AQ797="IP &amp; VLAN","TX ISSUE",
AQ797="Warehouse HUAWEI","SPARE-ISSUE",
AQ797="SPARE-HS","SPARE-ISSUE",
AQ797="Power Telco","RAN ISSUE",AQ797="no impacts","no impacts"
),"")</f>
        <v>No root cause</v>
      </c>
      <c r="AQ797" s="126" t="s">
        <v>5344</v>
      </c>
      <c r="AR797" s="48" t="str" cm="1">
        <f t="array" ref="AR797">IFERROR(_xlfn.IFS(
AQ797="MPR ISSUE","ACTIVE",
AQ797="BSS Hardware Issue","ACTIVE",
AQ797="Sites strategiques, MLL, Pylone, etc.","PASSIVE",
AQ797="AKTIVCO DEFAUT GE &amp; POWER Cabinet","PASSIVE",
AQ797="AKTIVCO Coupure ENEO &amp; Baisse de tension","PASSIVE",
AQ797="Coupure ENEO &amp; Baisse de tension","PASSIVE",
AQ797="Defaut GE &amp; POWER Cabinet","PASSIVE",
AQ797="Sharing","PASSIVE",
AQ797="Sites strategiques &amp; DataCenter","PASSIVE",
AQ797="Exclu","Exclu",
AQ797="SAT","ACTIVE",
AQ797="SPARE-ISSUE","SPARE-ISSUE",
AQ797="Fiber CAmtel","ACTIVE",
AQ797="Fiber AOF","ACTIVE",
AQ797="Projet OCM (HUAWEI)","PLANNED WORKS",
AQ797="Projet OCM (NOKIA)","PLANNED WORKS",
AQ797="ACCESS-ISSUE","ACCESS-ISSUE",
AQ797="Projet OCM (ZTE, NOKIA, autres projets)","PLANNED WORKS",
AQ797="No root CAuse","No root cause",
AQ797="ODU HS","ACTIVE",
AQ797="IP &amp; VLAN","ACTIVE",
AQ797="Warehouse HUAWEI","SPARE-ISSUE",
AQ797="SPARE-HS","SPARE-ISSUE",
AQ797="Power Telco","ACTIVE", AQ797="no impacts","no impacts"
),"")</f>
        <v>No root cause</v>
      </c>
      <c r="AS797" s="92" t="s">
        <v>5537</v>
      </c>
      <c r="AT797" s="98" t="s">
        <v>2348</v>
      </c>
      <c r="AV797" s="17" t="s">
        <v>5537</v>
      </c>
      <c r="AW797" s="7" t="s">
        <v>5537</v>
      </c>
      <c r="AX797" s="6" t="s">
        <v>5537</v>
      </c>
      <c r="AY797" s="7"/>
      <c r="AZ797" s="3" t="s">
        <v>5537</v>
      </c>
      <c r="BA797" s="18" t="s">
        <v>5537</v>
      </c>
      <c r="BB797" s="18" t="s">
        <v>5537</v>
      </c>
      <c r="BC797" s="18" t="s">
        <v>5537</v>
      </c>
      <c r="BD797" s="18" t="s">
        <v>5537</v>
      </c>
      <c r="BE797" s="18" t="s">
        <v>5537</v>
      </c>
      <c r="BF797" s="18" t="s">
        <v>5537</v>
      </c>
      <c r="BG797" s="18" t="s">
        <v>5537</v>
      </c>
      <c r="BH797" s="18" t="s">
        <v>5537</v>
      </c>
      <c r="BI797" s="18" t="s">
        <v>5537</v>
      </c>
      <c r="BJ797" s="18" t="s">
        <v>5537</v>
      </c>
      <c r="BK797" s="18" t="s">
        <v>5537</v>
      </c>
      <c r="BL797" s="9" t="s">
        <v>5537</v>
      </c>
      <c r="BM797" s="14" t="s">
        <v>5537</v>
      </c>
      <c r="BN797" s="14" t="s">
        <v>5537</v>
      </c>
      <c r="BO797" s="14" t="str">
        <f>_xlfn.XLOOKUP(B797,'[4]cell downs 18042026 17h'!$B:$B,'[4]cell downs 18042026 17h'!$B:$B,"")</f>
        <v/>
      </c>
      <c r="BP797" s="14" t="str">
        <f>_xlfn.XLOOKUP(B797,'[5]Cells Huawei 19042026 15h'!$B:$B,'[5]Cells Huawei 19042026 15h'!$B:$B,"")</f>
        <v/>
      </c>
      <c r="BQ797" s="9" t="str">
        <f>_xlfn.XLOOKUP(B797,'[6]cells down 19042026 9H40'!$B:$B,'[6]cells down 19042026 9H40'!$B:$B,"")</f>
        <v/>
      </c>
      <c r="BR797" s="9" t="s">
        <v>2348</v>
      </c>
      <c r="BS797" s="9" t="s">
        <v>12</v>
      </c>
      <c r="BT797" s="108"/>
    </row>
    <row r="798" spans="1:72" s="9" customFormat="1" x14ac:dyDescent="0.35">
      <c r="A798" s="1" t="s">
        <v>739</v>
      </c>
      <c r="B798" s="8" t="s">
        <v>740</v>
      </c>
      <c r="C798" s="3" t="str">
        <f>_xlfn.XLOOKUP(B798,'[1]daily break down'!$D:$D,'[1]daily break down'!$E:$E,"")</f>
        <v>Maroua</v>
      </c>
      <c r="D798" s="1" t="s">
        <v>21</v>
      </c>
      <c r="E798" s="1" t="s">
        <v>80</v>
      </c>
      <c r="F798" s="3" t="s">
        <v>55</v>
      </c>
      <c r="G798" s="1" t="s">
        <v>84</v>
      </c>
      <c r="H798" s="32" t="str">
        <f>_xlfn.XLOOKUP(B798,[2]CALCULATION!$B:$B,[2]CALCULATION!$H:$H,"")</f>
        <v>Huawei</v>
      </c>
      <c r="I798" s="28">
        <v>0</v>
      </c>
      <c r="J798" s="28">
        <v>0</v>
      </c>
      <c r="K798" s="28">
        <v>0</v>
      </c>
      <c r="L798" s="28">
        <v>0</v>
      </c>
      <c r="M798" s="28">
        <v>0.15712703997625793</v>
      </c>
      <c r="N798" s="28">
        <v>0</v>
      </c>
      <c r="O798" s="28">
        <v>0</v>
      </c>
      <c r="P798" s="28">
        <v>0</v>
      </c>
      <c r="Q798" s="28">
        <v>0</v>
      </c>
      <c r="R798" s="28">
        <v>0</v>
      </c>
      <c r="S798" s="93">
        <v>0</v>
      </c>
      <c r="T798" s="93">
        <f>_xlfn.XLOOKUP(B798,'[3]Nur des jours'!$B:$B,'[3]Nur des jours'!$U:$U,"")</f>
        <v>2.675261747609386E-4</v>
      </c>
      <c r="U798" s="93">
        <v>0</v>
      </c>
      <c r="V798" s="93">
        <v>0</v>
      </c>
      <c r="W798" s="93">
        <v>2.675261747609386E-4</v>
      </c>
      <c r="X798" s="93">
        <v>2.8536125307833454E-3</v>
      </c>
      <c r="Y798" s="93">
        <v>2.4077355728484469E-3</v>
      </c>
      <c r="Z798" s="93">
        <v>2.675261747609386E-4</v>
      </c>
      <c r="AA798" s="93">
        <v>5.3505234952187721E-4</v>
      </c>
      <c r="AB798" s="93">
        <v>8.0257852428281603E-4</v>
      </c>
      <c r="AC798" s="93">
        <f>_xlfn.XLOOKUP(B798,'[3]Nur des jours'!$B:$B,'[3]Nur des jours'!$N:$N,"")</f>
        <v>1.0701046990437544E-3</v>
      </c>
      <c r="AD798" s="93">
        <v>1.0701046990437544E-3</v>
      </c>
      <c r="AE798" s="93">
        <v>5.3505234952187721E-4</v>
      </c>
      <c r="AF798" s="93">
        <v>1.0701046990437544E-3</v>
      </c>
      <c r="AG798" s="93"/>
      <c r="AH798" s="93">
        <v>0</v>
      </c>
      <c r="AI798" s="93">
        <v>0</v>
      </c>
      <c r="AJ798" s="93">
        <v>0</v>
      </c>
      <c r="AK798" s="93">
        <v>0</v>
      </c>
      <c r="AL798" s="93">
        <v>0</v>
      </c>
      <c r="AM798" s="49" t="s">
        <v>5559</v>
      </c>
      <c r="AN798" s="49"/>
      <c r="AO798" s="48" t="str" cm="1">
        <f t="array" ref="AO798">IFERROR(_xlfn.IFS(
AQ798="MPR ISSUE","PDH",
AQ798="BSS Hardware Issue","BSS",
AQ798="Sites strategiques, MLL, Pylone, etc.","ENVTECH",
AQ798="AKTIVCO DEFAUT GE &amp; POWER Cabinet","AKTIVCO",
AQ798="AKTIVCO Coupure ENEO &amp; Baisse de tension","AKTIVCO GRID ONLY",
AQ798="Coupure ENEO &amp; Baisse de tension","IHS GRID ONLY",
AQ798="Defaut GE &amp; POWER Cabinet","IHS",
AQ798="Sharing","Partners",
AQ798="Sites strategiques &amp; DataCenter","SST &amp; DC",
AQ798="Exclu","Exclu",
AQ798="SAT","SAT",
AQ798="SPARE-ISSUE","SPARE-ISSUE",
AQ798="Fiber CAmtel","TRANS_FO_CAMTEL",
AQ798="Fiber AOF","Fiber AOF",
AQ798="Projet OCM (HUAWEI)","TRAVAUX-HUAWEI",
AQ798="Projet OCM (NOKIA)","TRAVAUX-NOKIA",
AQ798="ACCESS-ISSUE","ACCESS-ISSUE",
AQ798="Projet OCM (ZTE, NOKIA, autres projets)","TRAVAUX OCM",
AQ798="No root CAuse","No root cause",
AQ798="ODU HS","PDH",
AQ798="IP &amp; VLAN","PDH",
AQ798="Warehouse HUAWEI","SPARE-ISSUE",
AQ798="SPARE-HS","SPARE-ISSUE",
AQ798="Power Telco","BSS",AQ798="no impacts","no impacts"
),"")</f>
        <v>No root cause</v>
      </c>
      <c r="AP798" s="48" t="str" cm="1">
        <f t="array" ref="AP798">IFERROR(_xlfn.IFS(
AQ798="MPR ISSUE","TX ISSUE",
AQ798="BSS Hardware Issue","RAN ISSUE",
AQ798="Sites strategiques, MLL, Pylone, etc.","ENVTECH",
AQ798="AKTIVCO DEFAUT GE &amp; POWER Cabinet","POWER ISSUE",
AQ798="AKTIVCO Coupure ENEO &amp; Baisse de tension","POWER ISSUE",
AQ798="Coupure ENEO &amp; Baisse de tension","POWER ISSUE",
AQ798="Defaut GE &amp; POWER Cabinet","POWER ISSUE",
AQ798="Sharing","POWER ISSUE",
AQ798="Sites strategiques &amp; DataCenter","POWER ISSUE",
AQ798="Exclu","Exclu",
AQ798="SAT","TX ISSUE",
AQ798="SPARE-ISSUE","SPARE-ISSUE",
AQ798="Fiber CAmtel","TX ISSUE",
AQ798="Fiber AOF","TX ISSUE",
AQ798="Projet OCM (HUAWEI)","TRAVAUX-HUAWEI",
AQ798="Projet OCM (NOKIA)","TRAVAUX -NOKIA",
AQ798="ACCESS-ISSUE","ACCESS-ISSUE",
AQ798="Projet OCM (ZTE, NOKIA, autres projets)","TRAVAUX OCM",
AQ798="No root CAuse","No root cause",
AQ798="ODU HS","TX ISSUE",
AQ798="IP &amp; VLAN","TX ISSUE",
AQ798="Warehouse HUAWEI","SPARE-ISSUE",
AQ798="SPARE-HS","SPARE-ISSUE",
AQ798="Power Telco","RAN ISSUE",AQ798="no impacts","no impacts"
),"")</f>
        <v>No root cause</v>
      </c>
      <c r="AQ798" s="67" t="s">
        <v>5344</v>
      </c>
      <c r="AR798" s="48" t="str" cm="1">
        <f t="array" ref="AR798">IFERROR(_xlfn.IFS(
AQ798="MPR ISSUE","ACTIVE",
AQ798="BSS Hardware Issue","ACTIVE",
AQ798="Sites strategiques, MLL, Pylone, etc.","PASSIVE",
AQ798="AKTIVCO DEFAUT GE &amp; POWER Cabinet","PASSIVE",
AQ798="AKTIVCO Coupure ENEO &amp; Baisse de tension","PASSIVE",
AQ798="Coupure ENEO &amp; Baisse de tension","PASSIVE",
AQ798="Defaut GE &amp; POWER Cabinet","PASSIVE",
AQ798="Sharing","PASSIVE",
AQ798="Sites strategiques &amp; DataCenter","PASSIVE",
AQ798="Exclu","Exclu",
AQ798="SAT","ACTIVE",
AQ798="SPARE-ISSUE","SPARE-ISSUE",
AQ798="Fiber CAmtel","ACTIVE",
AQ798="Fiber AOF","ACTIVE",
AQ798="Projet OCM (HUAWEI)","PLANNED WORKS",
AQ798="Projet OCM (NOKIA)","PLANNED WORKS",
AQ798="ACCESS-ISSUE","ACCESS-ISSUE",
AQ798="Projet OCM (ZTE, NOKIA, autres projets)","PLANNED WORKS",
AQ798="No root CAuse","No root cause",
AQ798="ODU HS","ACTIVE",
AQ798="IP &amp; VLAN","ACTIVE",
AQ798="Warehouse HUAWEI","SPARE-ISSUE",
AQ798="SPARE-HS","SPARE-ISSUE",
AQ798="Power Telco","ACTIVE", AQ798="no impacts","no impacts"
),"")</f>
        <v>No root cause</v>
      </c>
      <c r="AS798" s="92" t="s">
        <v>5537</v>
      </c>
      <c r="AT798" s="98" t="s">
        <v>740</v>
      </c>
      <c r="AV798" s="17" t="s">
        <v>5537</v>
      </c>
      <c r="AW798" s="7" t="s">
        <v>5537</v>
      </c>
      <c r="AX798" s="6" t="s">
        <v>5537</v>
      </c>
      <c r="AY798" s="7"/>
      <c r="AZ798" s="3" t="s">
        <v>5537</v>
      </c>
      <c r="BA798" s="18" t="s">
        <v>5537</v>
      </c>
      <c r="BB798" s="18" t="s">
        <v>5537</v>
      </c>
      <c r="BC798" s="18" t="s">
        <v>5537</v>
      </c>
      <c r="BD798" s="18" t="s">
        <v>5537</v>
      </c>
      <c r="BE798" s="18" t="s">
        <v>5537</v>
      </c>
      <c r="BF798" s="18" t="s">
        <v>5537</v>
      </c>
      <c r="BG798" s="18" t="s">
        <v>5537</v>
      </c>
      <c r="BH798" s="18" t="s">
        <v>5537</v>
      </c>
      <c r="BI798" s="18" t="s">
        <v>5537</v>
      </c>
      <c r="BJ798" s="18" t="s">
        <v>5537</v>
      </c>
      <c r="BK798" s="18" t="s">
        <v>5537</v>
      </c>
      <c r="BL798" s="9" t="s">
        <v>5537</v>
      </c>
      <c r="BM798" s="14" t="s">
        <v>5537</v>
      </c>
      <c r="BN798" s="14" t="s">
        <v>5537</v>
      </c>
      <c r="BO798" s="14" t="str">
        <f>_xlfn.XLOOKUP(B798,'[4]cell downs 18042026 17h'!$B:$B,'[4]cell downs 18042026 17h'!$B:$B,"")</f>
        <v/>
      </c>
      <c r="BP798" s="14" t="str">
        <f>_xlfn.XLOOKUP(B798,'[5]Cells Huawei 19042026 15h'!$B:$B,'[5]Cells Huawei 19042026 15h'!$B:$B,"")</f>
        <v/>
      </c>
      <c r="BQ798" s="9" t="str">
        <f>_xlfn.XLOOKUP(B798,'[6]cells down 19042026 9H40'!$B:$B,'[6]cells down 19042026 9H40'!$B:$B,"")</f>
        <v/>
      </c>
      <c r="BR798" s="9" t="s">
        <v>5537</v>
      </c>
      <c r="BS798" s="9" t="s">
        <v>12</v>
      </c>
      <c r="BT798" s="108"/>
    </row>
    <row r="799" spans="1:72" s="9" customFormat="1" x14ac:dyDescent="0.35">
      <c r="A799" s="1" t="s">
        <v>2298</v>
      </c>
      <c r="B799" s="8" t="s">
        <v>2299</v>
      </c>
      <c r="C799" s="3" t="str">
        <f>_xlfn.XLOOKUP(B799,'[1]daily break down'!$D:$D,'[1]daily break down'!$E:$E,"")</f>
        <v>CENTRE</v>
      </c>
      <c r="D799" s="1" t="s">
        <v>11</v>
      </c>
      <c r="E799" s="1" t="s">
        <v>66</v>
      </c>
      <c r="F799" s="3" t="s">
        <v>226</v>
      </c>
      <c r="G799" s="1" t="s">
        <v>2300</v>
      </c>
      <c r="H799" s="33" t="str">
        <f>_xlfn.XLOOKUP(B799,[2]CALCULATION!$B:$B,[2]CALCULATION!$H:$H,"")</f>
        <v>NOKIA</v>
      </c>
      <c r="I799" s="28">
        <v>1.5428769550812851</v>
      </c>
      <c r="J799" s="28">
        <v>1.5409507666230065</v>
      </c>
      <c r="K799" s="28">
        <v>0.89373360956302628</v>
      </c>
      <c r="L799" s="28">
        <v>0</v>
      </c>
      <c r="M799" s="28">
        <v>0.56765487268607695</v>
      </c>
      <c r="N799" s="28">
        <v>12.62669118238821</v>
      </c>
      <c r="O799" s="28">
        <v>13.867540300142966</v>
      </c>
      <c r="P799" s="28">
        <v>13.867486794908013</v>
      </c>
      <c r="Q799" s="28">
        <v>13.867058753028395</v>
      </c>
      <c r="R799" s="28">
        <v>5.7966362909813833</v>
      </c>
      <c r="S799" s="93">
        <v>0</v>
      </c>
      <c r="T799" s="93">
        <f>_xlfn.XLOOKUP(B799,'[3]Nur des jours'!$B:$B,'[3]Nur des jours'!$U:$U,"")</f>
        <v>0</v>
      </c>
      <c r="U799" s="93">
        <v>0</v>
      </c>
      <c r="V799" s="93">
        <v>0.54648463472332809</v>
      </c>
      <c r="W799" s="93">
        <v>0</v>
      </c>
      <c r="X799" s="93">
        <v>0</v>
      </c>
      <c r="Y799" s="93">
        <v>0</v>
      </c>
      <c r="Z799" s="93">
        <v>0</v>
      </c>
      <c r="AA799" s="93">
        <v>0</v>
      </c>
      <c r="AB799" s="93">
        <v>0</v>
      </c>
      <c r="AC799" s="93">
        <f>_xlfn.XLOOKUP(B799,'[3]Nur des jours'!$B:$B,'[3]Nur des jours'!$N:$N,"")</f>
        <v>0.17155561833503113</v>
      </c>
      <c r="AD799" s="93">
        <v>0.17155561833503113</v>
      </c>
      <c r="AE799" s="93">
        <v>0</v>
      </c>
      <c r="AF799" s="93">
        <v>1.0701046990435794E-3</v>
      </c>
      <c r="AG799" s="93"/>
      <c r="AH799" s="93">
        <v>0</v>
      </c>
      <c r="AI799" s="93">
        <v>0</v>
      </c>
      <c r="AJ799" s="93">
        <v>0</v>
      </c>
      <c r="AK799" s="93">
        <v>0</v>
      </c>
      <c r="AL799" s="93">
        <v>0</v>
      </c>
      <c r="AM799" s="49" t="s">
        <v>5559</v>
      </c>
      <c r="AN799" s="49"/>
      <c r="AO799" s="48" t="str" cm="1">
        <f t="array" ref="AO799">IFERROR(_xlfn.IFS(
AQ799="MPR ISSUE","PDH",
AQ799="BSS Hardware Issue","BSS",
AQ799="Sites strategiques, MLL, Pylone, etc.","ENVTECH",
AQ799="AKTIVCO DEFAUT GE &amp; POWER Cabinet","AKTIVCO",
AQ799="AKTIVCO Coupure ENEO &amp; Baisse de tension","AKTIVCO GRID ONLY",
AQ799="Coupure ENEO &amp; Baisse de tension","IHS GRID ONLY",
AQ799="Defaut GE &amp; POWER Cabinet","IHS",
AQ799="Sharing","Partners",
AQ799="Sites strategiques &amp; DataCenter","SST &amp; DC",
AQ799="Exclu","Exclu",
AQ799="SAT","SAT",
AQ799="SPARE-ISSUE","SPARE-ISSUE",
AQ799="Fiber CAmtel","TRANS_FO_CAMTEL",
AQ799="Fiber AOF","Fiber AOF",
AQ799="Projet OCM (HUAWEI)","TRAVAUX-HUAWEI",
AQ799="Projet OCM (NOKIA)","TRAVAUX-NOKIA",
AQ799="ACCESS-ISSUE","ACCESS-ISSUE",
AQ799="Projet OCM (ZTE, NOKIA, autres projets)","TRAVAUX OCM",
AQ799="No root CAuse","No root cause",
AQ799="ODU HS","PDH",
AQ799="IP &amp; VLAN","PDH",
AQ799="Warehouse HUAWEI","SPARE-ISSUE",
AQ799="SPARE-HS","SPARE-ISSUE",
AQ799="Power Telco","BSS",AQ799="no impacts","no impacts"
),"")</f>
        <v>No root cause</v>
      </c>
      <c r="AP799" s="48" t="str" cm="1">
        <f t="array" ref="AP799">IFERROR(_xlfn.IFS(
AQ799="MPR ISSUE","TX ISSUE",
AQ799="BSS Hardware Issue","RAN ISSUE",
AQ799="Sites strategiques, MLL, Pylone, etc.","ENVTECH",
AQ799="AKTIVCO DEFAUT GE &amp; POWER Cabinet","POWER ISSUE",
AQ799="AKTIVCO Coupure ENEO &amp; Baisse de tension","POWER ISSUE",
AQ799="Coupure ENEO &amp; Baisse de tension","POWER ISSUE",
AQ799="Defaut GE &amp; POWER Cabinet","POWER ISSUE",
AQ799="Sharing","POWER ISSUE",
AQ799="Sites strategiques &amp; DataCenter","POWER ISSUE",
AQ799="Exclu","Exclu",
AQ799="SAT","TX ISSUE",
AQ799="SPARE-ISSUE","SPARE-ISSUE",
AQ799="Fiber CAmtel","TX ISSUE",
AQ799="Fiber AOF","TX ISSUE",
AQ799="Projet OCM (HUAWEI)","TRAVAUX-HUAWEI",
AQ799="Projet OCM (NOKIA)","TRAVAUX -NOKIA",
AQ799="ACCESS-ISSUE","ACCESS-ISSUE",
AQ799="Projet OCM (ZTE, NOKIA, autres projets)","TRAVAUX OCM",
AQ799="No root CAuse","No root cause",
AQ799="ODU HS","TX ISSUE",
AQ799="IP &amp; VLAN","TX ISSUE",
AQ799="Warehouse HUAWEI","SPARE-ISSUE",
AQ799="SPARE-HS","SPARE-ISSUE",
AQ799="Power Telco","RAN ISSUE",AQ799="no impacts","no impacts"
),"")</f>
        <v>No root cause</v>
      </c>
      <c r="AQ799" s="126" t="s">
        <v>5344</v>
      </c>
      <c r="AR799" s="48" t="str" cm="1">
        <f t="array" ref="AR799">IFERROR(_xlfn.IFS(
AQ799="MPR ISSUE","ACTIVE",
AQ799="BSS Hardware Issue","ACTIVE",
AQ799="Sites strategiques, MLL, Pylone, etc.","PASSIVE",
AQ799="AKTIVCO DEFAUT GE &amp; POWER Cabinet","PASSIVE",
AQ799="AKTIVCO Coupure ENEO &amp; Baisse de tension","PASSIVE",
AQ799="Coupure ENEO &amp; Baisse de tension","PASSIVE",
AQ799="Defaut GE &amp; POWER Cabinet","PASSIVE",
AQ799="Sharing","PASSIVE",
AQ799="Sites strategiques &amp; DataCenter","PASSIVE",
AQ799="Exclu","Exclu",
AQ799="SAT","ACTIVE",
AQ799="SPARE-ISSUE","SPARE-ISSUE",
AQ799="Fiber CAmtel","ACTIVE",
AQ799="Fiber AOF","ACTIVE",
AQ799="Projet OCM (HUAWEI)","PLANNED WORKS",
AQ799="Projet OCM (NOKIA)","PLANNED WORKS",
AQ799="ACCESS-ISSUE","ACCESS-ISSUE",
AQ799="Projet OCM (ZTE, NOKIA, autres projets)","PLANNED WORKS",
AQ799="No root CAuse","No root cause",
AQ799="ODU HS","ACTIVE",
AQ799="IP &amp; VLAN","ACTIVE",
AQ799="Warehouse HUAWEI","SPARE-ISSUE",
AQ799="SPARE-HS","SPARE-ISSUE",
AQ799="Power Telco","ACTIVE", AQ799="no impacts","no impacts"
),"")</f>
        <v>No root cause</v>
      </c>
      <c r="AS799" s="92" t="s">
        <v>5537</v>
      </c>
      <c r="AT799" s="98" t="s">
        <v>2299</v>
      </c>
      <c r="AV799" s="17" t="s">
        <v>5537</v>
      </c>
      <c r="AW799" s="7" t="s">
        <v>5537</v>
      </c>
      <c r="AX799" s="6" t="s">
        <v>5537</v>
      </c>
      <c r="AY799" s="7"/>
      <c r="AZ799" s="3" t="s">
        <v>5537</v>
      </c>
      <c r="BA799" s="18" t="s">
        <v>5537</v>
      </c>
      <c r="BB799" s="18" t="s">
        <v>5537</v>
      </c>
      <c r="BC799" s="18" t="s">
        <v>5537</v>
      </c>
      <c r="BD799" s="18" t="s">
        <v>5537</v>
      </c>
      <c r="BE799" s="18" t="s">
        <v>5537</v>
      </c>
      <c r="BF799" s="18" t="s">
        <v>5537</v>
      </c>
      <c r="BG799" s="18" t="s">
        <v>5537</v>
      </c>
      <c r="BH799" s="18" t="s">
        <v>5537</v>
      </c>
      <c r="BI799" s="18" t="s">
        <v>5537</v>
      </c>
      <c r="BJ799" s="18" t="s">
        <v>5537</v>
      </c>
      <c r="BK799" s="18" t="s">
        <v>5537</v>
      </c>
      <c r="BL799" s="9" t="s">
        <v>5537</v>
      </c>
      <c r="BM799" s="14" t="s">
        <v>5537</v>
      </c>
      <c r="BN799" s="14" t="s">
        <v>5537</v>
      </c>
      <c r="BO799" s="14" t="str">
        <f>_xlfn.XLOOKUP(B799,'[4]cell downs 18042026 17h'!$B:$B,'[4]cell downs 18042026 17h'!$B:$B,"")</f>
        <v>EST_106</v>
      </c>
      <c r="BP799" s="14" t="str">
        <f>_xlfn.XLOOKUP(B799,'[5]Cells Huawei 19042026 15h'!$B:$B,'[5]Cells Huawei 19042026 15h'!$B:$B,"")</f>
        <v/>
      </c>
      <c r="BQ799" s="9" t="str">
        <f>_xlfn.XLOOKUP(B799,'[6]cells down 19042026 9H40'!$B:$B,'[6]cells down 19042026 9H40'!$B:$B,"")</f>
        <v/>
      </c>
      <c r="BR799" s="9" t="s">
        <v>2299</v>
      </c>
      <c r="BS799" s="9" t="s">
        <v>5537</v>
      </c>
      <c r="BT799" s="108"/>
    </row>
    <row r="800" spans="1:72" s="9" customFormat="1" x14ac:dyDescent="0.35">
      <c r="A800" s="1" t="s">
        <v>2262</v>
      </c>
      <c r="B800" s="8" t="s">
        <v>2263</v>
      </c>
      <c r="C800" s="3" t="str">
        <f>_xlfn.XLOOKUP(B800,'[1]daily break down'!$D:$D,'[1]daily break down'!$E:$E,"")</f>
        <v>CENTRE</v>
      </c>
      <c r="D800" s="1" t="s">
        <v>11</v>
      </c>
      <c r="E800" s="1" t="s">
        <v>12</v>
      </c>
      <c r="F800" s="3" t="s">
        <v>226</v>
      </c>
      <c r="G800" s="1" t="s">
        <v>1866</v>
      </c>
      <c r="H800" s="34" t="str">
        <f>_xlfn.XLOOKUP(B800,[2]CALCULATION!$B:$B,[2]CALCULATION!$H:$H,"")</f>
        <v>ZTE</v>
      </c>
      <c r="I800" s="28">
        <v>0</v>
      </c>
      <c r="J800" s="28">
        <v>0</v>
      </c>
      <c r="K800" s="28">
        <v>0</v>
      </c>
      <c r="L800" s="28">
        <v>0</v>
      </c>
      <c r="M800" s="28">
        <v>0</v>
      </c>
      <c r="N800" s="28">
        <v>0</v>
      </c>
      <c r="O800" s="28">
        <v>0</v>
      </c>
      <c r="P800" s="28">
        <v>0</v>
      </c>
      <c r="Q800" s="28">
        <v>0</v>
      </c>
      <c r="R800" s="28">
        <v>3.0926025802364636E-2</v>
      </c>
      <c r="S800" s="93">
        <v>0</v>
      </c>
      <c r="T800" s="93">
        <f>_xlfn.XLOOKUP(B800,'[3]Nur des jours'!$B:$B,'[3]Nur des jours'!$U:$U,"")</f>
        <v>1.1296560255455392</v>
      </c>
      <c r="U800" s="93">
        <v>0</v>
      </c>
      <c r="V800" s="93">
        <v>4.3422645349446661E-17</v>
      </c>
      <c r="W800" s="93">
        <v>1.1296560255455395</v>
      </c>
      <c r="X800" s="93">
        <v>0</v>
      </c>
      <c r="Y800" s="93">
        <v>0</v>
      </c>
      <c r="Z800" s="93">
        <v>0</v>
      </c>
      <c r="AA800" s="93">
        <v>17.519005059455019</v>
      </c>
      <c r="AB800" s="93">
        <v>18.684028045303954</v>
      </c>
      <c r="AC800" s="93">
        <f>_xlfn.XLOOKUP(B800,'[3]Nur des jours'!$B:$B,'[3]Nur des jours'!$N:$N,"")</f>
        <v>16.54153575719182</v>
      </c>
      <c r="AD800" s="93">
        <v>16.54153575719182</v>
      </c>
      <c r="AE800" s="93">
        <v>5.4263939183809748</v>
      </c>
      <c r="AF800" s="93">
        <v>9.630942291393935E-4</v>
      </c>
      <c r="AG800" s="93"/>
      <c r="AH800" s="93">
        <v>0</v>
      </c>
      <c r="AI800" s="93">
        <v>0</v>
      </c>
      <c r="AJ800" s="93">
        <v>0</v>
      </c>
      <c r="AK800" s="93">
        <v>0</v>
      </c>
      <c r="AL800" s="93">
        <v>0</v>
      </c>
      <c r="AM800" s="49" t="s">
        <v>5559</v>
      </c>
      <c r="AN800" s="49"/>
      <c r="AO800" s="48" t="str" cm="1">
        <f t="array" ref="AO800">IFERROR(_xlfn.IFS(
AQ800="MPR ISSUE","PDH",
AQ800="BSS Hardware Issue","BSS",
AQ800="Sites strategiques, MLL, Pylone, etc.","ENVTECH",
AQ800="AKTIVCO DEFAUT GE &amp; POWER Cabinet","AKTIVCO",
AQ800="AKTIVCO Coupure ENEO &amp; Baisse de tension","AKTIVCO GRID ONLY",
AQ800="Coupure ENEO &amp; Baisse de tension","IHS GRID ONLY",
AQ800="Defaut GE &amp; POWER Cabinet","IHS",
AQ800="Sharing","Partners",
AQ800="Sites strategiques &amp; DataCenter","SST &amp; DC",
AQ800="Exclu","Exclu",
AQ800="SAT","SAT",
AQ800="SPARE-ISSUE","SPARE-ISSUE",
AQ800="Fiber CAmtel","TRANS_FO_CAMTEL",
AQ800="Fiber AOF","Fiber AOF",
AQ800="Projet OCM (HUAWEI)","TRAVAUX-HUAWEI",
AQ800="Projet OCM (NOKIA)","TRAVAUX-NOKIA",
AQ800="ACCESS-ISSUE","ACCESS-ISSUE",
AQ800="Projet OCM (ZTE, NOKIA, autres projets)","TRAVAUX OCM",
AQ800="No root CAuse","No root cause",
AQ800="ODU HS","PDH",
AQ800="IP &amp; VLAN","PDH",
AQ800="Warehouse HUAWEI","SPARE-ISSUE",
AQ800="SPARE-HS","SPARE-ISSUE",
AQ800="Power Telco","BSS",AQ800="no impacts","no impacts"
),"")</f>
        <v>No root cause</v>
      </c>
      <c r="AP800" s="48" t="str" cm="1">
        <f t="array" ref="AP800">IFERROR(_xlfn.IFS(
AQ800="MPR ISSUE","TX ISSUE",
AQ800="BSS Hardware Issue","RAN ISSUE",
AQ800="Sites strategiques, MLL, Pylone, etc.","ENVTECH",
AQ800="AKTIVCO DEFAUT GE &amp; POWER Cabinet","POWER ISSUE",
AQ800="AKTIVCO Coupure ENEO &amp; Baisse de tension","POWER ISSUE",
AQ800="Coupure ENEO &amp; Baisse de tension","POWER ISSUE",
AQ800="Defaut GE &amp; POWER Cabinet","POWER ISSUE",
AQ800="Sharing","POWER ISSUE",
AQ800="Sites strategiques &amp; DataCenter","POWER ISSUE",
AQ800="Exclu","Exclu",
AQ800="SAT","TX ISSUE",
AQ800="SPARE-ISSUE","SPARE-ISSUE",
AQ800="Fiber CAmtel","TX ISSUE",
AQ800="Fiber AOF","TX ISSUE",
AQ800="Projet OCM (HUAWEI)","TRAVAUX-HUAWEI",
AQ800="Projet OCM (NOKIA)","TRAVAUX -NOKIA",
AQ800="ACCESS-ISSUE","ACCESS-ISSUE",
AQ800="Projet OCM (ZTE, NOKIA, autres projets)","TRAVAUX OCM",
AQ800="No root CAuse","No root cause",
AQ800="ODU HS","TX ISSUE",
AQ800="IP &amp; VLAN","TX ISSUE",
AQ800="Warehouse HUAWEI","SPARE-ISSUE",
AQ800="SPARE-HS","SPARE-ISSUE",
AQ800="Power Telco","RAN ISSUE",AQ800="no impacts","no impacts"
),"")</f>
        <v>No root cause</v>
      </c>
      <c r="AQ800" s="126" t="s">
        <v>5344</v>
      </c>
      <c r="AR800" s="48" t="str" cm="1">
        <f t="array" ref="AR800">IFERROR(_xlfn.IFS(
AQ800="MPR ISSUE","ACTIVE",
AQ800="BSS Hardware Issue","ACTIVE",
AQ800="Sites strategiques, MLL, Pylone, etc.","PASSIVE",
AQ800="AKTIVCO DEFAUT GE &amp; POWER Cabinet","PASSIVE",
AQ800="AKTIVCO Coupure ENEO &amp; Baisse de tension","PASSIVE",
AQ800="Coupure ENEO &amp; Baisse de tension","PASSIVE",
AQ800="Defaut GE &amp; POWER Cabinet","PASSIVE",
AQ800="Sharing","PASSIVE",
AQ800="Sites strategiques &amp; DataCenter","PASSIVE",
AQ800="Exclu","Exclu",
AQ800="SAT","ACTIVE",
AQ800="SPARE-ISSUE","SPARE-ISSUE",
AQ800="Fiber CAmtel","ACTIVE",
AQ800="Fiber AOF","ACTIVE",
AQ800="Projet OCM (HUAWEI)","PLANNED WORKS",
AQ800="Projet OCM (NOKIA)","PLANNED WORKS",
AQ800="ACCESS-ISSUE","ACCESS-ISSUE",
AQ800="Projet OCM (ZTE, NOKIA, autres projets)","PLANNED WORKS",
AQ800="No root CAuse","No root cause",
AQ800="ODU HS","ACTIVE",
AQ800="IP &amp; VLAN","ACTIVE",
AQ800="Warehouse HUAWEI","SPARE-ISSUE",
AQ800="SPARE-HS","SPARE-ISSUE",
AQ800="Power Telco","ACTIVE", AQ800="no impacts","no impacts"
),"")</f>
        <v>No root cause</v>
      </c>
      <c r="AS800" s="92" t="s">
        <v>5537</v>
      </c>
      <c r="AT800" s="98" t="s">
        <v>2263</v>
      </c>
      <c r="AV800" s="17" t="s">
        <v>5537</v>
      </c>
      <c r="AW800" s="7" t="s">
        <v>5537</v>
      </c>
      <c r="AX800" s="6" t="s">
        <v>5537</v>
      </c>
      <c r="AY800" s="7"/>
      <c r="AZ800" s="3" t="s">
        <v>5537</v>
      </c>
      <c r="BA800" s="18" t="s">
        <v>5537</v>
      </c>
      <c r="BB800" s="18" t="s">
        <v>5537</v>
      </c>
      <c r="BC800" s="18" t="s">
        <v>5537</v>
      </c>
      <c r="BD800" s="18" t="s">
        <v>5537</v>
      </c>
      <c r="BE800" s="18" t="s">
        <v>5537</v>
      </c>
      <c r="BF800" s="18" t="s">
        <v>5537</v>
      </c>
      <c r="BG800" s="18" t="s">
        <v>5537</v>
      </c>
      <c r="BH800" s="18" t="s">
        <v>5537</v>
      </c>
      <c r="BI800" s="18" t="s">
        <v>5537</v>
      </c>
      <c r="BJ800" s="18" t="s">
        <v>5537</v>
      </c>
      <c r="BK800" s="18" t="s">
        <v>5537</v>
      </c>
      <c r="BL800" s="9" t="s">
        <v>5537</v>
      </c>
      <c r="BM800" s="14" t="s">
        <v>5537</v>
      </c>
      <c r="BN800" s="14" t="s">
        <v>5537</v>
      </c>
      <c r="BO800" s="14" t="str">
        <f>_xlfn.XLOOKUP(B800,'[4]cell downs 18042026 17h'!$B:$B,'[4]cell downs 18042026 17h'!$B:$B,"")</f>
        <v/>
      </c>
      <c r="BP800" s="14" t="str">
        <f>_xlfn.XLOOKUP(B800,'[5]Cells Huawei 19042026 15h'!$B:$B,'[5]Cells Huawei 19042026 15h'!$B:$B,"")</f>
        <v/>
      </c>
      <c r="BQ800" s="9" t="str">
        <f>_xlfn.XLOOKUP(B800,'[6]cells down 19042026 9H40'!$B:$B,'[6]cells down 19042026 9H40'!$B:$B,"")</f>
        <v/>
      </c>
      <c r="BR800" s="9" t="s">
        <v>2263</v>
      </c>
      <c r="BS800" s="9" t="s">
        <v>12</v>
      </c>
      <c r="BT800" s="108"/>
    </row>
    <row r="801" spans="1:72" s="9" customFormat="1" x14ac:dyDescent="0.35">
      <c r="A801" s="1" t="s">
        <v>1342</v>
      </c>
      <c r="B801" s="8" t="s">
        <v>1343</v>
      </c>
      <c r="C801" s="3" t="str">
        <f>_xlfn.XLOOKUP(B801,'[1]daily break down'!$D:$D,'[1]daily break down'!$E:$E,"")</f>
        <v>CENTRE</v>
      </c>
      <c r="D801" s="1"/>
      <c r="E801" s="1"/>
      <c r="F801" s="3" t="s">
        <v>69</v>
      </c>
      <c r="G801" s="1" t="s">
        <v>1344</v>
      </c>
      <c r="H801" s="33" t="str">
        <f>_xlfn.XLOOKUP(B801,[2]CALCULATION!$B:$B,[2]CALCULATION!$H:$H,"")</f>
        <v>NOKIA</v>
      </c>
      <c r="I801" s="28">
        <v>0</v>
      </c>
      <c r="J801" s="28">
        <v>0</v>
      </c>
      <c r="K801" s="28">
        <v>8.8417945697595954E-3</v>
      </c>
      <c r="L801" s="28">
        <v>0</v>
      </c>
      <c r="M801" s="28">
        <v>0</v>
      </c>
      <c r="N801" s="28">
        <v>0</v>
      </c>
      <c r="O801" s="28">
        <v>0</v>
      </c>
      <c r="P801" s="28">
        <v>0</v>
      </c>
      <c r="Q801" s="28">
        <v>0.83497108740266046</v>
      </c>
      <c r="R801" s="28">
        <v>0</v>
      </c>
      <c r="S801" s="93">
        <v>0</v>
      </c>
      <c r="T801" s="93">
        <f>_xlfn.XLOOKUP(B801,'[3]Nur des jours'!$B:$B,'[3]Nur des jours'!$U:$U,"")</f>
        <v>0</v>
      </c>
      <c r="U801" s="93">
        <v>0</v>
      </c>
      <c r="V801" s="93">
        <v>0</v>
      </c>
      <c r="W801" s="93">
        <v>0</v>
      </c>
      <c r="X801" s="93">
        <v>0</v>
      </c>
      <c r="Y801" s="93">
        <v>0</v>
      </c>
      <c r="Z801" s="93">
        <v>0.41282956033009471</v>
      </c>
      <c r="AA801" s="93">
        <v>0</v>
      </c>
      <c r="AB801" s="93">
        <v>0</v>
      </c>
      <c r="AC801" s="93">
        <f>_xlfn.XLOOKUP(B801,'[3]Nur des jours'!$B:$B,'[3]Nur des jours'!$N:$N,"")</f>
        <v>0</v>
      </c>
      <c r="AD801" s="93">
        <v>0</v>
      </c>
      <c r="AE801" s="93">
        <v>4.4106148678919835E-2</v>
      </c>
      <c r="AF801" s="93">
        <v>9.6309422913918739E-4</v>
      </c>
      <c r="AG801" s="93"/>
      <c r="AH801" s="93">
        <v>0</v>
      </c>
      <c r="AI801" s="93">
        <v>0</v>
      </c>
      <c r="AJ801" s="93">
        <v>0</v>
      </c>
      <c r="AK801" s="93">
        <v>0</v>
      </c>
      <c r="AL801" s="93">
        <v>0</v>
      </c>
      <c r="AM801" s="49" t="s">
        <v>5559</v>
      </c>
      <c r="AN801" s="49"/>
      <c r="AO801" s="48" t="str" cm="1">
        <f t="array" ref="AO801">IFERROR(_xlfn.IFS(
AQ801="MPR ISSUE","PDH",
AQ801="BSS Hardware Issue","BSS",
AQ801="Sites strategiques, MLL, Pylone, etc.","ENVTECH",
AQ801="AKTIVCO DEFAUT GE &amp; POWER Cabinet","AKTIVCO",
AQ801="AKTIVCO Coupure ENEO &amp; Baisse de tension","AKTIVCO GRID ONLY",
AQ801="Coupure ENEO &amp; Baisse de tension","IHS GRID ONLY",
AQ801="Defaut GE &amp; POWER Cabinet","IHS",
AQ801="Sharing","Partners",
AQ801="Sites strategiques &amp; DataCenter","SST &amp; DC",
AQ801="Exclu","Exclu",
AQ801="SAT","SAT",
AQ801="SPARE-ISSUE","SPARE-ISSUE",
AQ801="Fiber CAmtel","TRANS_FO_CAMTEL",
AQ801="Fiber AOF","Fiber AOF",
AQ801="Projet OCM (HUAWEI)","TRAVAUX-HUAWEI",
AQ801="Projet OCM (NOKIA)","TRAVAUX-NOKIA",
AQ801="ACCESS-ISSUE","ACCESS-ISSUE",
AQ801="Projet OCM (ZTE, NOKIA, autres projets)","TRAVAUX OCM",
AQ801="No root CAuse","No root cause",
AQ801="ODU HS","PDH",
AQ801="IP &amp; VLAN","PDH",
AQ801="Warehouse HUAWEI","SPARE-ISSUE",
AQ801="SPARE-HS","SPARE-ISSUE",
AQ801="Power Telco","BSS",AQ801="no impacts","no impacts"
),"")</f>
        <v>No root cause</v>
      </c>
      <c r="AP801" s="48" t="str" cm="1">
        <f t="array" ref="AP801">IFERROR(_xlfn.IFS(
AQ801="MPR ISSUE","TX ISSUE",
AQ801="BSS Hardware Issue","RAN ISSUE",
AQ801="Sites strategiques, MLL, Pylone, etc.","ENVTECH",
AQ801="AKTIVCO DEFAUT GE &amp; POWER Cabinet","POWER ISSUE",
AQ801="AKTIVCO Coupure ENEO &amp; Baisse de tension","POWER ISSUE",
AQ801="Coupure ENEO &amp; Baisse de tension","POWER ISSUE",
AQ801="Defaut GE &amp; POWER Cabinet","POWER ISSUE",
AQ801="Sharing","POWER ISSUE",
AQ801="Sites strategiques &amp; DataCenter","POWER ISSUE",
AQ801="Exclu","Exclu",
AQ801="SAT","TX ISSUE",
AQ801="SPARE-ISSUE","SPARE-ISSUE",
AQ801="Fiber CAmtel","TX ISSUE",
AQ801="Fiber AOF","TX ISSUE",
AQ801="Projet OCM (HUAWEI)","TRAVAUX-HUAWEI",
AQ801="Projet OCM (NOKIA)","TRAVAUX -NOKIA",
AQ801="ACCESS-ISSUE","ACCESS-ISSUE",
AQ801="Projet OCM (ZTE, NOKIA, autres projets)","TRAVAUX OCM",
AQ801="No root CAuse","No root cause",
AQ801="ODU HS","TX ISSUE",
AQ801="IP &amp; VLAN","TX ISSUE",
AQ801="Warehouse HUAWEI","SPARE-ISSUE",
AQ801="SPARE-HS","SPARE-ISSUE",
AQ801="Power Telco","RAN ISSUE",AQ801="no impacts","no impacts"
),"")</f>
        <v>No root cause</v>
      </c>
      <c r="AQ801" s="67" t="s">
        <v>5344</v>
      </c>
      <c r="AR801" s="48" t="str" cm="1">
        <f t="array" ref="AR801">IFERROR(_xlfn.IFS(
AQ801="MPR ISSUE","ACTIVE",
AQ801="BSS Hardware Issue","ACTIVE",
AQ801="Sites strategiques, MLL, Pylone, etc.","PASSIVE",
AQ801="AKTIVCO DEFAUT GE &amp; POWER Cabinet","PASSIVE",
AQ801="AKTIVCO Coupure ENEO &amp; Baisse de tension","PASSIVE",
AQ801="Coupure ENEO &amp; Baisse de tension","PASSIVE",
AQ801="Defaut GE &amp; POWER Cabinet","PASSIVE",
AQ801="Sharing","PASSIVE",
AQ801="Sites strategiques &amp; DataCenter","PASSIVE",
AQ801="Exclu","Exclu",
AQ801="SAT","ACTIVE",
AQ801="SPARE-ISSUE","SPARE-ISSUE",
AQ801="Fiber CAmtel","ACTIVE",
AQ801="Fiber AOF","ACTIVE",
AQ801="Projet OCM (HUAWEI)","PLANNED WORKS",
AQ801="Projet OCM (NOKIA)","PLANNED WORKS",
AQ801="ACCESS-ISSUE","ACCESS-ISSUE",
AQ801="Projet OCM (ZTE, NOKIA, autres projets)","PLANNED WORKS",
AQ801="No root CAuse","No root cause",
AQ801="ODU HS","ACTIVE",
AQ801="IP &amp; VLAN","ACTIVE",
AQ801="Warehouse HUAWEI","SPARE-ISSUE",
AQ801="SPARE-HS","SPARE-ISSUE",
AQ801="Power Telco","ACTIVE", AQ801="no impacts","no impacts"
),"")</f>
        <v>No root cause</v>
      </c>
      <c r="AS801" s="92" t="s">
        <v>5537</v>
      </c>
      <c r="AT801" s="98" t="s">
        <v>1343</v>
      </c>
      <c r="AV801" s="17" t="s">
        <v>5537</v>
      </c>
      <c r="AW801" s="7" t="s">
        <v>5537</v>
      </c>
      <c r="AX801" s="6" t="s">
        <v>5537</v>
      </c>
      <c r="AY801" s="7"/>
      <c r="AZ801" s="3" t="s">
        <v>5537</v>
      </c>
      <c r="BA801" s="18" t="s">
        <v>5537</v>
      </c>
      <c r="BB801" s="18" t="s">
        <v>5537</v>
      </c>
      <c r="BC801" s="18" t="s">
        <v>5537</v>
      </c>
      <c r="BD801" s="18" t="s">
        <v>5537</v>
      </c>
      <c r="BE801" s="18" t="s">
        <v>5537</v>
      </c>
      <c r="BF801" s="18" t="s">
        <v>5537</v>
      </c>
      <c r="BG801" s="18" t="s">
        <v>5537</v>
      </c>
      <c r="BH801" s="18" t="s">
        <v>5537</v>
      </c>
      <c r="BI801" s="18" t="s">
        <v>5537</v>
      </c>
      <c r="BJ801" s="18" t="s">
        <v>5537</v>
      </c>
      <c r="BK801" s="18" t="s">
        <v>5537</v>
      </c>
      <c r="BL801" s="9" t="s">
        <v>5537</v>
      </c>
      <c r="BM801" s="14" t="s">
        <v>5537</v>
      </c>
      <c r="BN801" s="14" t="s">
        <v>5537</v>
      </c>
      <c r="BO801" s="14" t="str">
        <f>_xlfn.XLOOKUP(B801,'[4]cell downs 18042026 17h'!$B:$B,'[4]cell downs 18042026 17h'!$B:$B,"")</f>
        <v/>
      </c>
      <c r="BP801" s="14" t="str">
        <f>_xlfn.XLOOKUP(B801,'[5]Cells Huawei 19042026 15h'!$B:$B,'[5]Cells Huawei 19042026 15h'!$B:$B,"")</f>
        <v/>
      </c>
      <c r="BQ801" s="9" t="str">
        <f>_xlfn.XLOOKUP(B801,'[6]cells down 19042026 9H40'!$B:$B,'[6]cells down 19042026 9H40'!$B:$B,"")</f>
        <v/>
      </c>
      <c r="BR801" s="9" t="s">
        <v>5537</v>
      </c>
      <c r="BS801" s="9" t="s">
        <v>302</v>
      </c>
      <c r="BT801" s="108"/>
    </row>
    <row r="802" spans="1:72" s="9" customFormat="1" x14ac:dyDescent="0.35">
      <c r="A802" s="1" t="s">
        <v>2163</v>
      </c>
      <c r="B802" s="8" t="s">
        <v>2164</v>
      </c>
      <c r="C802" s="3" t="str">
        <f>_xlfn.XLOOKUP(B802,'[1]daily break down'!$D:$D,'[1]daily break down'!$E:$E,"")</f>
        <v>CENTRE</v>
      </c>
      <c r="D802" s="1" t="s">
        <v>11</v>
      </c>
      <c r="E802" s="1" t="s">
        <v>12</v>
      </c>
      <c r="F802" s="3" t="s">
        <v>226</v>
      </c>
      <c r="G802" s="1" t="s">
        <v>489</v>
      </c>
      <c r="H802" s="34" t="str">
        <f>_xlfn.XLOOKUP(B802,[2]CALCULATION!$B:$B,[2]CALCULATION!$H:$H,"")</f>
        <v>ZTE</v>
      </c>
      <c r="I802" s="28">
        <v>0</v>
      </c>
      <c r="J802" s="28">
        <v>0</v>
      </c>
      <c r="K802" s="28">
        <v>0</v>
      </c>
      <c r="L802" s="28">
        <v>0</v>
      </c>
      <c r="M802" s="28">
        <v>0</v>
      </c>
      <c r="N802" s="28">
        <v>0</v>
      </c>
      <c r="O802" s="28">
        <v>0</v>
      </c>
      <c r="P802" s="28">
        <v>0</v>
      </c>
      <c r="Q802" s="28">
        <v>0</v>
      </c>
      <c r="R802" s="28">
        <v>4.6549554408403318E-3</v>
      </c>
      <c r="S802" s="93">
        <v>0</v>
      </c>
      <c r="T802" s="93">
        <f>_xlfn.XLOOKUP(B802,'[3]Nur des jours'!$B:$B,'[3]Nur des jours'!$U:$U,"")</f>
        <v>0</v>
      </c>
      <c r="U802" s="93">
        <v>0</v>
      </c>
      <c r="V802" s="93">
        <v>0</v>
      </c>
      <c r="W802" s="93">
        <v>0</v>
      </c>
      <c r="X802" s="93">
        <v>0</v>
      </c>
      <c r="Y802" s="93">
        <v>0</v>
      </c>
      <c r="Z802" s="93">
        <v>0</v>
      </c>
      <c r="AA802" s="93">
        <v>0</v>
      </c>
      <c r="AB802" s="93">
        <v>0</v>
      </c>
      <c r="AC802" s="93">
        <f>_xlfn.XLOOKUP(B802,'[3]Nur des jours'!$B:$B,'[3]Nur des jours'!$N:$N,"")</f>
        <v>0</v>
      </c>
      <c r="AD802" s="93">
        <v>0</v>
      </c>
      <c r="AE802" s="93">
        <v>5.9640501893371702E-2</v>
      </c>
      <c r="AF802" s="93">
        <v>9.0958899418719125E-4</v>
      </c>
      <c r="AG802" s="93"/>
      <c r="AH802" s="93">
        <v>0</v>
      </c>
      <c r="AI802" s="93">
        <v>0</v>
      </c>
      <c r="AJ802" s="93">
        <v>0</v>
      </c>
      <c r="AK802" s="93">
        <v>0</v>
      </c>
      <c r="AL802" s="93">
        <v>0</v>
      </c>
      <c r="AM802" s="49" t="s">
        <v>5559</v>
      </c>
      <c r="AN802" s="49"/>
      <c r="AO802" s="48" t="str" cm="1">
        <f t="array" ref="AO802">IFERROR(_xlfn.IFS(
AQ802="MPR ISSUE","PDH",
AQ802="BSS Hardware Issue","BSS",
AQ802="Sites strategiques, MLL, Pylone, etc.","ENVTECH",
AQ802="AKTIVCO DEFAUT GE &amp; POWER Cabinet","AKTIVCO",
AQ802="AKTIVCO Coupure ENEO &amp; Baisse de tension","AKTIVCO GRID ONLY",
AQ802="Coupure ENEO &amp; Baisse de tension","IHS GRID ONLY",
AQ802="Defaut GE &amp; POWER Cabinet","IHS",
AQ802="Sharing","Partners",
AQ802="Sites strategiques &amp; DataCenter","SST &amp; DC",
AQ802="Exclu","Exclu",
AQ802="SAT","SAT",
AQ802="SPARE-ISSUE","SPARE-ISSUE",
AQ802="Fiber CAmtel","TRANS_FO_CAMTEL",
AQ802="Fiber AOF","Fiber AOF",
AQ802="Projet OCM (HUAWEI)","TRAVAUX-HUAWEI",
AQ802="Projet OCM (NOKIA)","TRAVAUX-NOKIA",
AQ802="ACCESS-ISSUE","ACCESS-ISSUE",
AQ802="Projet OCM (ZTE, NOKIA, autres projets)","TRAVAUX OCM",
AQ802="No root CAuse","No root cause",
AQ802="ODU HS","PDH",
AQ802="IP &amp; VLAN","PDH",
AQ802="Warehouse HUAWEI","SPARE-ISSUE",
AQ802="SPARE-HS","SPARE-ISSUE",
AQ802="Power Telco","BSS",AQ802="no impacts","no impacts"
),"")</f>
        <v>No root cause</v>
      </c>
      <c r="AP802" s="48" t="str" cm="1">
        <f t="array" ref="AP802">IFERROR(_xlfn.IFS(
AQ802="MPR ISSUE","TX ISSUE",
AQ802="BSS Hardware Issue","RAN ISSUE",
AQ802="Sites strategiques, MLL, Pylone, etc.","ENVTECH",
AQ802="AKTIVCO DEFAUT GE &amp; POWER Cabinet","POWER ISSUE",
AQ802="AKTIVCO Coupure ENEO &amp; Baisse de tension","POWER ISSUE",
AQ802="Coupure ENEO &amp; Baisse de tension","POWER ISSUE",
AQ802="Defaut GE &amp; POWER Cabinet","POWER ISSUE",
AQ802="Sharing","POWER ISSUE",
AQ802="Sites strategiques &amp; DataCenter","POWER ISSUE",
AQ802="Exclu","Exclu",
AQ802="SAT","TX ISSUE",
AQ802="SPARE-ISSUE","SPARE-ISSUE",
AQ802="Fiber CAmtel","TX ISSUE",
AQ802="Fiber AOF","TX ISSUE",
AQ802="Projet OCM (HUAWEI)","TRAVAUX-HUAWEI",
AQ802="Projet OCM (NOKIA)","TRAVAUX -NOKIA",
AQ802="ACCESS-ISSUE","ACCESS-ISSUE",
AQ802="Projet OCM (ZTE, NOKIA, autres projets)","TRAVAUX OCM",
AQ802="No root CAuse","No root cause",
AQ802="ODU HS","TX ISSUE",
AQ802="IP &amp; VLAN","TX ISSUE",
AQ802="Warehouse HUAWEI","SPARE-ISSUE",
AQ802="SPARE-HS","SPARE-ISSUE",
AQ802="Power Telco","RAN ISSUE",AQ802="no impacts","no impacts"
),"")</f>
        <v>No root cause</v>
      </c>
      <c r="AQ802" s="126" t="s">
        <v>5344</v>
      </c>
      <c r="AR802" s="48" t="str" cm="1">
        <f t="array" ref="AR802">IFERROR(_xlfn.IFS(
AQ802="MPR ISSUE","ACTIVE",
AQ802="BSS Hardware Issue","ACTIVE",
AQ802="Sites strategiques, MLL, Pylone, etc.","PASSIVE",
AQ802="AKTIVCO DEFAUT GE &amp; POWER Cabinet","PASSIVE",
AQ802="AKTIVCO Coupure ENEO &amp; Baisse de tension","PASSIVE",
AQ802="Coupure ENEO &amp; Baisse de tension","PASSIVE",
AQ802="Defaut GE &amp; POWER Cabinet","PASSIVE",
AQ802="Sharing","PASSIVE",
AQ802="Sites strategiques &amp; DataCenter","PASSIVE",
AQ802="Exclu","Exclu",
AQ802="SAT","ACTIVE",
AQ802="SPARE-ISSUE","SPARE-ISSUE",
AQ802="Fiber CAmtel","ACTIVE",
AQ802="Fiber AOF","ACTIVE",
AQ802="Projet OCM (HUAWEI)","PLANNED WORKS",
AQ802="Projet OCM (NOKIA)","PLANNED WORKS",
AQ802="ACCESS-ISSUE","ACCESS-ISSUE",
AQ802="Projet OCM (ZTE, NOKIA, autres projets)","PLANNED WORKS",
AQ802="No root CAuse","No root cause",
AQ802="ODU HS","ACTIVE",
AQ802="IP &amp; VLAN","ACTIVE",
AQ802="Warehouse HUAWEI","SPARE-ISSUE",
AQ802="SPARE-HS","SPARE-ISSUE",
AQ802="Power Telco","ACTIVE", AQ802="no impacts","no impacts"
),"")</f>
        <v>No root cause</v>
      </c>
      <c r="AS802" s="92" t="s">
        <v>5537</v>
      </c>
      <c r="AT802" s="98" t="s">
        <v>2164</v>
      </c>
      <c r="AV802" s="17" t="s">
        <v>5537</v>
      </c>
      <c r="AW802" s="7" t="s">
        <v>5537</v>
      </c>
      <c r="AX802" s="6" t="s">
        <v>5537</v>
      </c>
      <c r="AY802" s="7"/>
      <c r="AZ802" s="3" t="s">
        <v>5537</v>
      </c>
      <c r="BA802" s="18" t="s">
        <v>5537</v>
      </c>
      <c r="BB802" s="18" t="s">
        <v>5537</v>
      </c>
      <c r="BC802" s="18" t="s">
        <v>5537</v>
      </c>
      <c r="BD802" s="18" t="s">
        <v>5537</v>
      </c>
      <c r="BE802" s="18" t="s">
        <v>5537</v>
      </c>
      <c r="BF802" s="18" t="s">
        <v>5537</v>
      </c>
      <c r="BG802" s="18" t="s">
        <v>5537</v>
      </c>
      <c r="BH802" s="18" t="s">
        <v>5537</v>
      </c>
      <c r="BI802" s="18" t="s">
        <v>5537</v>
      </c>
      <c r="BJ802" s="18" t="s">
        <v>5537</v>
      </c>
      <c r="BK802" s="18" t="s">
        <v>5537</v>
      </c>
      <c r="BL802" s="9" t="s">
        <v>5537</v>
      </c>
      <c r="BM802" s="14" t="s">
        <v>5537</v>
      </c>
      <c r="BN802" s="14" t="s">
        <v>5537</v>
      </c>
      <c r="BO802" s="14" t="str">
        <f>_xlfn.XLOOKUP(B802,'[4]cell downs 18042026 17h'!$B:$B,'[4]cell downs 18042026 17h'!$B:$B,"")</f>
        <v/>
      </c>
      <c r="BP802" s="14" t="str">
        <f>_xlfn.XLOOKUP(B802,'[5]Cells Huawei 19042026 15h'!$B:$B,'[5]Cells Huawei 19042026 15h'!$B:$B,"")</f>
        <v/>
      </c>
      <c r="BQ802" s="9" t="str">
        <f>_xlfn.XLOOKUP(B802,'[6]cells down 19042026 9H40'!$B:$B,'[6]cells down 19042026 9H40'!$B:$B,"")</f>
        <v/>
      </c>
      <c r="BR802" s="9" t="s">
        <v>2164</v>
      </c>
      <c r="BS802" s="9" t="s">
        <v>594</v>
      </c>
      <c r="BT802" s="108"/>
    </row>
    <row r="803" spans="1:72" s="9" customFormat="1" x14ac:dyDescent="0.35">
      <c r="A803" s="1" t="s">
        <v>2087</v>
      </c>
      <c r="B803" s="8" t="s">
        <v>2088</v>
      </c>
      <c r="C803" s="3" t="str">
        <f>_xlfn.XLOOKUP(B803,'[1]daily break down'!$D:$D,'[1]daily break down'!$E:$E,"")</f>
        <v>CENTRE</v>
      </c>
      <c r="D803" s="1" t="s">
        <v>357</v>
      </c>
      <c r="E803" s="1" t="s">
        <v>563</v>
      </c>
      <c r="F803" s="3" t="s">
        <v>69</v>
      </c>
      <c r="G803" s="1" t="s">
        <v>2089</v>
      </c>
      <c r="H803" s="33" t="str">
        <f>_xlfn.XLOOKUP(B803,[2]CALCULATION!$B:$B,[2]CALCULATION!$H:$H,"")</f>
        <v>NOKIA</v>
      </c>
      <c r="I803" s="28">
        <v>0</v>
      </c>
      <c r="J803" s="28">
        <v>0</v>
      </c>
      <c r="K803" s="28">
        <v>3.759398628524356E-3</v>
      </c>
      <c r="L803" s="28">
        <v>0</v>
      </c>
      <c r="M803" s="28">
        <v>0</v>
      </c>
      <c r="N803" s="28">
        <v>0</v>
      </c>
      <c r="O803" s="28">
        <v>0</v>
      </c>
      <c r="P803" s="28">
        <v>0</v>
      </c>
      <c r="Q803" s="28">
        <v>0.22160425785545262</v>
      </c>
      <c r="R803" s="28">
        <v>0</v>
      </c>
      <c r="S803" s="93">
        <v>0</v>
      </c>
      <c r="T803" s="93">
        <f>_xlfn.XLOOKUP(B803,'[3]Nur des jours'!$B:$B,'[3]Nur des jours'!$U:$U,"")</f>
        <v>0</v>
      </c>
      <c r="U803" s="93">
        <v>0</v>
      </c>
      <c r="V803" s="93">
        <v>0.83307650820556278</v>
      </c>
      <c r="W803" s="93">
        <v>0</v>
      </c>
      <c r="X803" s="93">
        <v>0</v>
      </c>
      <c r="Y803" s="93">
        <v>0</v>
      </c>
      <c r="Z803" s="93">
        <v>0.10119623437290447</v>
      </c>
      <c r="AA803" s="93">
        <v>0</v>
      </c>
      <c r="AB803" s="93">
        <v>0</v>
      </c>
      <c r="AC803" s="93">
        <f>_xlfn.XLOOKUP(B803,'[3]Nur des jours'!$B:$B,'[3]Nur des jours'!$N:$N,"")</f>
        <v>0</v>
      </c>
      <c r="AD803" s="93">
        <v>0</v>
      </c>
      <c r="AE803" s="93">
        <v>1.8209614962061169E-2</v>
      </c>
      <c r="AF803" s="93">
        <v>8.9175391586982075E-4</v>
      </c>
      <c r="AG803" s="93"/>
      <c r="AH803" s="93">
        <v>0</v>
      </c>
      <c r="AI803" s="93">
        <v>0</v>
      </c>
      <c r="AJ803" s="93">
        <v>0</v>
      </c>
      <c r="AK803" s="93">
        <v>0</v>
      </c>
      <c r="AL803" s="93">
        <v>0</v>
      </c>
      <c r="AM803" s="49" t="s">
        <v>5559</v>
      </c>
      <c r="AN803" s="49"/>
      <c r="AO803" s="48" t="str" cm="1">
        <f t="array" ref="AO803">IFERROR(_xlfn.IFS(
AQ803="MPR ISSUE","PDH",
AQ803="BSS Hardware Issue","BSS",
AQ803="Sites strategiques, MLL, Pylone, etc.","ENVTECH",
AQ803="AKTIVCO DEFAUT GE &amp; POWER Cabinet","AKTIVCO",
AQ803="AKTIVCO Coupure ENEO &amp; Baisse de tension","AKTIVCO GRID ONLY",
AQ803="Coupure ENEO &amp; Baisse de tension","IHS GRID ONLY",
AQ803="Defaut GE &amp; POWER Cabinet","IHS",
AQ803="Sharing","Partners",
AQ803="Sites strategiques &amp; DataCenter","SST &amp; DC",
AQ803="Exclu","Exclu",
AQ803="SAT","SAT",
AQ803="SPARE-ISSUE","SPARE-ISSUE",
AQ803="Fiber CAmtel","TRANS_FO_CAMTEL",
AQ803="Fiber AOF","Fiber AOF",
AQ803="Projet OCM (HUAWEI)","TRAVAUX-HUAWEI",
AQ803="Projet OCM (NOKIA)","TRAVAUX-NOKIA",
AQ803="ACCESS-ISSUE","ACCESS-ISSUE",
AQ803="Projet OCM (ZTE, NOKIA, autres projets)","TRAVAUX OCM",
AQ803="No root CAuse","No root cause",
AQ803="ODU HS","PDH",
AQ803="IP &amp; VLAN","PDH",
AQ803="Warehouse HUAWEI","SPARE-ISSUE",
AQ803="SPARE-HS","SPARE-ISSUE",
AQ803="Power Telco","BSS",AQ803="no impacts","no impacts"
),"")</f>
        <v>No root cause</v>
      </c>
      <c r="AP803" s="48" t="str" cm="1">
        <f t="array" ref="AP803">IFERROR(_xlfn.IFS(
AQ803="MPR ISSUE","TX ISSUE",
AQ803="BSS Hardware Issue","RAN ISSUE",
AQ803="Sites strategiques, MLL, Pylone, etc.","ENVTECH",
AQ803="AKTIVCO DEFAUT GE &amp; POWER Cabinet","POWER ISSUE",
AQ803="AKTIVCO Coupure ENEO &amp; Baisse de tension","POWER ISSUE",
AQ803="Coupure ENEO &amp; Baisse de tension","POWER ISSUE",
AQ803="Defaut GE &amp; POWER Cabinet","POWER ISSUE",
AQ803="Sharing","POWER ISSUE",
AQ803="Sites strategiques &amp; DataCenter","POWER ISSUE",
AQ803="Exclu","Exclu",
AQ803="SAT","TX ISSUE",
AQ803="SPARE-ISSUE","SPARE-ISSUE",
AQ803="Fiber CAmtel","TX ISSUE",
AQ803="Fiber AOF","TX ISSUE",
AQ803="Projet OCM (HUAWEI)","TRAVAUX-HUAWEI",
AQ803="Projet OCM (NOKIA)","TRAVAUX -NOKIA",
AQ803="ACCESS-ISSUE","ACCESS-ISSUE",
AQ803="Projet OCM (ZTE, NOKIA, autres projets)","TRAVAUX OCM",
AQ803="No root CAuse","No root cause",
AQ803="ODU HS","TX ISSUE",
AQ803="IP &amp; VLAN","TX ISSUE",
AQ803="Warehouse HUAWEI","SPARE-ISSUE",
AQ803="SPARE-HS","SPARE-ISSUE",
AQ803="Power Telco","RAN ISSUE",AQ803="no impacts","no impacts"
),"")</f>
        <v>No root cause</v>
      </c>
      <c r="AQ803" s="67" t="s">
        <v>5344</v>
      </c>
      <c r="AR803" s="48" t="str" cm="1">
        <f t="array" ref="AR803">IFERROR(_xlfn.IFS(
AQ803="MPR ISSUE","ACTIVE",
AQ803="BSS Hardware Issue","ACTIVE",
AQ803="Sites strategiques, MLL, Pylone, etc.","PASSIVE",
AQ803="AKTIVCO DEFAUT GE &amp; POWER Cabinet","PASSIVE",
AQ803="AKTIVCO Coupure ENEO &amp; Baisse de tension","PASSIVE",
AQ803="Coupure ENEO &amp; Baisse de tension","PASSIVE",
AQ803="Defaut GE &amp; POWER Cabinet","PASSIVE",
AQ803="Sharing","PASSIVE",
AQ803="Sites strategiques &amp; DataCenter","PASSIVE",
AQ803="Exclu","Exclu",
AQ803="SAT","ACTIVE",
AQ803="SPARE-ISSUE","SPARE-ISSUE",
AQ803="Fiber CAmtel","ACTIVE",
AQ803="Fiber AOF","ACTIVE",
AQ803="Projet OCM (HUAWEI)","PLANNED WORKS",
AQ803="Projet OCM (NOKIA)","PLANNED WORKS",
AQ803="ACCESS-ISSUE","ACCESS-ISSUE",
AQ803="Projet OCM (ZTE, NOKIA, autres projets)","PLANNED WORKS",
AQ803="No root CAuse","No root cause",
AQ803="ODU HS","ACTIVE",
AQ803="IP &amp; VLAN","ACTIVE",
AQ803="Warehouse HUAWEI","SPARE-ISSUE",
AQ803="SPARE-HS","SPARE-ISSUE",
AQ803="Power Telco","ACTIVE", AQ803="no impacts","no impacts"
),"")</f>
        <v>No root cause</v>
      </c>
      <c r="AS803" s="92" t="s">
        <v>5537</v>
      </c>
      <c r="AT803" s="98" t="s">
        <v>2088</v>
      </c>
      <c r="AV803" s="17" t="s">
        <v>5537</v>
      </c>
      <c r="AW803" s="7" t="s">
        <v>5537</v>
      </c>
      <c r="AX803" s="6" t="s">
        <v>5537</v>
      </c>
      <c r="AY803" s="7"/>
      <c r="AZ803" s="3" t="s">
        <v>5537</v>
      </c>
      <c r="BA803" s="18" t="s">
        <v>5537</v>
      </c>
      <c r="BB803" s="18" t="s">
        <v>5537</v>
      </c>
      <c r="BC803" s="18" t="s">
        <v>5537</v>
      </c>
      <c r="BD803" s="18" t="s">
        <v>5537</v>
      </c>
      <c r="BE803" s="18" t="s">
        <v>5537</v>
      </c>
      <c r="BF803" s="18" t="s">
        <v>5537</v>
      </c>
      <c r="BG803" s="18" t="s">
        <v>5537</v>
      </c>
      <c r="BH803" s="18" t="s">
        <v>5537</v>
      </c>
      <c r="BI803" s="18" t="s">
        <v>5537</v>
      </c>
      <c r="BJ803" s="18" t="s">
        <v>5537</v>
      </c>
      <c r="BK803" s="18" t="s">
        <v>5537</v>
      </c>
      <c r="BL803" s="9" t="s">
        <v>5537</v>
      </c>
      <c r="BM803" s="14" t="s">
        <v>5537</v>
      </c>
      <c r="BN803" s="14" t="s">
        <v>5537</v>
      </c>
      <c r="BO803" s="14" t="str">
        <f>_xlfn.XLOOKUP(B803,'[4]cell downs 18042026 17h'!$B:$B,'[4]cell downs 18042026 17h'!$B:$B,"")</f>
        <v/>
      </c>
      <c r="BP803" s="14" t="str">
        <f>_xlfn.XLOOKUP(B803,'[5]Cells Huawei 19042026 15h'!$B:$B,'[5]Cells Huawei 19042026 15h'!$B:$B,"")</f>
        <v/>
      </c>
      <c r="BQ803" s="9" t="str">
        <f>_xlfn.XLOOKUP(B803,'[6]cells down 19042026 9H40'!$B:$B,'[6]cells down 19042026 9H40'!$B:$B,"")</f>
        <v/>
      </c>
      <c r="BR803" s="9" t="s">
        <v>5537</v>
      </c>
      <c r="BS803" s="9" t="s">
        <v>12</v>
      </c>
      <c r="BT803" s="108"/>
    </row>
    <row r="804" spans="1:72" s="9" customFormat="1" x14ac:dyDescent="0.35">
      <c r="A804" s="1" t="s">
        <v>1893</v>
      </c>
      <c r="B804" s="8" t="s">
        <v>1894</v>
      </c>
      <c r="C804" s="3" t="str">
        <f>_xlfn.XLOOKUP(B804,'[1]daily break down'!$D:$D,'[1]daily break down'!$E:$E,"")</f>
        <v>CENTRE</v>
      </c>
      <c r="D804" s="1"/>
      <c r="E804" s="1"/>
      <c r="F804" s="3" t="s">
        <v>226</v>
      </c>
      <c r="G804" s="1" t="s">
        <v>489</v>
      </c>
      <c r="H804" s="34" t="str">
        <f>_xlfn.XLOOKUP(B804,[2]CALCULATION!$B:$B,[2]CALCULATION!$H:$H,"")</f>
        <v>ZTE</v>
      </c>
      <c r="I804" s="28">
        <v>0</v>
      </c>
      <c r="J804" s="28">
        <v>0</v>
      </c>
      <c r="K804" s="28">
        <v>2.6057049421715366E-2</v>
      </c>
      <c r="L804" s="28">
        <v>0</v>
      </c>
      <c r="M804" s="28">
        <v>0</v>
      </c>
      <c r="N804" s="28">
        <v>5.7896860465928885E-17</v>
      </c>
      <c r="O804" s="28">
        <v>0</v>
      </c>
      <c r="P804" s="28">
        <v>0</v>
      </c>
      <c r="Q804" s="28">
        <v>0</v>
      </c>
      <c r="R804" s="28">
        <v>0</v>
      </c>
      <c r="S804" s="93">
        <v>0</v>
      </c>
      <c r="T804" s="93">
        <f>_xlfn.XLOOKUP(B804,'[3]Nur des jours'!$B:$B,'[3]Nur des jours'!$U:$U,"")</f>
        <v>0</v>
      </c>
      <c r="U804" s="93">
        <v>0</v>
      </c>
      <c r="V804" s="93">
        <v>0</v>
      </c>
      <c r="W804" s="93">
        <v>0</v>
      </c>
      <c r="X804" s="93">
        <v>0</v>
      </c>
      <c r="Y804" s="93">
        <v>0</v>
      </c>
      <c r="Z804" s="93">
        <v>0</v>
      </c>
      <c r="AA804" s="93">
        <v>0</v>
      </c>
      <c r="AB804" s="93">
        <v>0</v>
      </c>
      <c r="AC804" s="93">
        <f>_xlfn.XLOOKUP(B804,'[3]Nur des jours'!$B:$B,'[3]Nur des jours'!$N:$N,"")</f>
        <v>0</v>
      </c>
      <c r="AD804" s="93">
        <v>0</v>
      </c>
      <c r="AE804" s="93">
        <v>0.7896480925027044</v>
      </c>
      <c r="AF804" s="93">
        <v>8.5608375923500353E-4</v>
      </c>
      <c r="AG804" s="93"/>
      <c r="AH804" s="93">
        <v>0</v>
      </c>
      <c r="AI804" s="93">
        <v>0</v>
      </c>
      <c r="AJ804" s="93">
        <v>0</v>
      </c>
      <c r="AK804" s="93">
        <v>0</v>
      </c>
      <c r="AL804" s="93">
        <v>0</v>
      </c>
      <c r="AM804" s="49" t="s">
        <v>5559</v>
      </c>
      <c r="AN804" s="49"/>
      <c r="AO804" s="48" t="str" cm="1">
        <f t="array" ref="AO804">IFERROR(_xlfn.IFS(
AQ804="MPR ISSUE","PDH",
AQ804="BSS Hardware Issue","BSS",
AQ804="Sites strategiques, MLL, Pylone, etc.","ENVTECH",
AQ804="AKTIVCO DEFAUT GE &amp; POWER Cabinet","AKTIVCO",
AQ804="AKTIVCO Coupure ENEO &amp; Baisse de tension","AKTIVCO GRID ONLY",
AQ804="Coupure ENEO &amp; Baisse de tension","IHS GRID ONLY",
AQ804="Defaut GE &amp; POWER Cabinet","IHS",
AQ804="Sharing","Partners",
AQ804="Sites strategiques &amp; DataCenter","SST &amp; DC",
AQ804="Exclu","Exclu",
AQ804="SAT","SAT",
AQ804="SPARE-ISSUE","SPARE-ISSUE",
AQ804="Fiber CAmtel","TRANS_FO_CAMTEL",
AQ804="Fiber AOF","Fiber AOF",
AQ804="Projet OCM (HUAWEI)","TRAVAUX-HUAWEI",
AQ804="Projet OCM (NOKIA)","TRAVAUX-NOKIA",
AQ804="ACCESS-ISSUE","ACCESS-ISSUE",
AQ804="Projet OCM (ZTE, NOKIA, autres projets)","TRAVAUX OCM",
AQ804="No root CAuse","No root cause",
AQ804="ODU HS","PDH",
AQ804="IP &amp; VLAN","PDH",
AQ804="Warehouse HUAWEI","SPARE-ISSUE",
AQ804="SPARE-HS","SPARE-ISSUE",
AQ804="Power Telco","BSS",AQ804="no impacts","no impacts"
),"")</f>
        <v>No root cause</v>
      </c>
      <c r="AP804" s="48" t="str" cm="1">
        <f t="array" ref="AP804">IFERROR(_xlfn.IFS(
AQ804="MPR ISSUE","TX ISSUE",
AQ804="BSS Hardware Issue","RAN ISSUE",
AQ804="Sites strategiques, MLL, Pylone, etc.","ENVTECH",
AQ804="AKTIVCO DEFAUT GE &amp; POWER Cabinet","POWER ISSUE",
AQ804="AKTIVCO Coupure ENEO &amp; Baisse de tension","POWER ISSUE",
AQ804="Coupure ENEO &amp; Baisse de tension","POWER ISSUE",
AQ804="Defaut GE &amp; POWER Cabinet","POWER ISSUE",
AQ804="Sharing","POWER ISSUE",
AQ804="Sites strategiques &amp; DataCenter","POWER ISSUE",
AQ804="Exclu","Exclu",
AQ804="SAT","TX ISSUE",
AQ804="SPARE-ISSUE","SPARE-ISSUE",
AQ804="Fiber CAmtel","TX ISSUE",
AQ804="Fiber AOF","TX ISSUE",
AQ804="Projet OCM (HUAWEI)","TRAVAUX-HUAWEI",
AQ804="Projet OCM (NOKIA)","TRAVAUX -NOKIA",
AQ804="ACCESS-ISSUE","ACCESS-ISSUE",
AQ804="Projet OCM (ZTE, NOKIA, autres projets)","TRAVAUX OCM",
AQ804="No root CAuse","No root cause",
AQ804="ODU HS","TX ISSUE",
AQ804="IP &amp; VLAN","TX ISSUE",
AQ804="Warehouse HUAWEI","SPARE-ISSUE",
AQ804="SPARE-HS","SPARE-ISSUE",
AQ804="Power Telco","RAN ISSUE",AQ804="no impacts","no impacts"
),"")</f>
        <v>No root cause</v>
      </c>
      <c r="AQ804" s="67" t="s">
        <v>5344</v>
      </c>
      <c r="AR804" s="48" t="str" cm="1">
        <f t="array" ref="AR804">IFERROR(_xlfn.IFS(
AQ804="MPR ISSUE","ACTIVE",
AQ804="BSS Hardware Issue","ACTIVE",
AQ804="Sites strategiques, MLL, Pylone, etc.","PASSIVE",
AQ804="AKTIVCO DEFAUT GE &amp; POWER Cabinet","PASSIVE",
AQ804="AKTIVCO Coupure ENEO &amp; Baisse de tension","PASSIVE",
AQ804="Coupure ENEO &amp; Baisse de tension","PASSIVE",
AQ804="Defaut GE &amp; POWER Cabinet","PASSIVE",
AQ804="Sharing","PASSIVE",
AQ804="Sites strategiques &amp; DataCenter","PASSIVE",
AQ804="Exclu","Exclu",
AQ804="SAT","ACTIVE",
AQ804="SPARE-ISSUE","SPARE-ISSUE",
AQ804="Fiber CAmtel","ACTIVE",
AQ804="Fiber AOF","ACTIVE",
AQ804="Projet OCM (HUAWEI)","PLANNED WORKS",
AQ804="Projet OCM (NOKIA)","PLANNED WORKS",
AQ804="ACCESS-ISSUE","ACCESS-ISSUE",
AQ804="Projet OCM (ZTE, NOKIA, autres projets)","PLANNED WORKS",
AQ804="No root CAuse","No root cause",
AQ804="ODU HS","ACTIVE",
AQ804="IP &amp; VLAN","ACTIVE",
AQ804="Warehouse HUAWEI","SPARE-ISSUE",
AQ804="SPARE-HS","SPARE-ISSUE",
AQ804="Power Telco","ACTIVE", AQ804="no impacts","no impacts"
),"")</f>
        <v>No root cause</v>
      </c>
      <c r="AS804" s="92" t="s">
        <v>5537</v>
      </c>
      <c r="AT804" s="98" t="s">
        <v>1894</v>
      </c>
      <c r="AV804" s="17" t="s">
        <v>5537</v>
      </c>
      <c r="AW804" s="7" t="s">
        <v>5537</v>
      </c>
      <c r="AX804" s="6" t="s">
        <v>5537</v>
      </c>
      <c r="AY804" s="7"/>
      <c r="AZ804" s="3" t="s">
        <v>5537</v>
      </c>
      <c r="BA804" s="18" t="s">
        <v>5537</v>
      </c>
      <c r="BB804" s="18" t="s">
        <v>5537</v>
      </c>
      <c r="BC804" s="18" t="s">
        <v>5537</v>
      </c>
      <c r="BD804" s="18" t="s">
        <v>5537</v>
      </c>
      <c r="BE804" s="18" t="s">
        <v>5537</v>
      </c>
      <c r="BF804" s="18" t="s">
        <v>5537</v>
      </c>
      <c r="BG804" s="18" t="s">
        <v>5537</v>
      </c>
      <c r="BH804" s="18" t="s">
        <v>5537</v>
      </c>
      <c r="BI804" s="18" t="s">
        <v>5537</v>
      </c>
      <c r="BJ804" s="18" t="s">
        <v>5537</v>
      </c>
      <c r="BK804" s="18" t="s">
        <v>5537</v>
      </c>
      <c r="BL804" s="9" t="s">
        <v>5537</v>
      </c>
      <c r="BM804" s="14" t="s">
        <v>5537</v>
      </c>
      <c r="BN804" s="14" t="s">
        <v>5537</v>
      </c>
      <c r="BO804" s="14" t="str">
        <f>_xlfn.XLOOKUP(B804,'[4]cell downs 18042026 17h'!$B:$B,'[4]cell downs 18042026 17h'!$B:$B,"")</f>
        <v/>
      </c>
      <c r="BP804" s="14" t="str">
        <f>_xlfn.XLOOKUP(B804,'[5]Cells Huawei 19042026 15h'!$B:$B,'[5]Cells Huawei 19042026 15h'!$B:$B,"")</f>
        <v/>
      </c>
      <c r="BQ804" s="9" t="str">
        <f>_xlfn.XLOOKUP(B804,'[6]cells down 19042026 9H40'!$B:$B,'[6]cells down 19042026 9H40'!$B:$B,"")</f>
        <v/>
      </c>
      <c r="BR804" s="9" t="s">
        <v>5537</v>
      </c>
      <c r="BS804" s="9" t="s">
        <v>12</v>
      </c>
      <c r="BT804" s="108"/>
    </row>
    <row r="805" spans="1:72" s="9" customFormat="1" x14ac:dyDescent="0.35">
      <c r="A805" s="1" t="s">
        <v>2933</v>
      </c>
      <c r="B805" s="8" t="s">
        <v>2934</v>
      </c>
      <c r="C805" s="3" t="str">
        <f>_xlfn.XLOOKUP(B805,'[1]daily break down'!$D:$D,'[1]daily break down'!$E:$E,"")</f>
        <v>Ngaoundere</v>
      </c>
      <c r="D805" s="1" t="s">
        <v>11</v>
      </c>
      <c r="E805" s="1" t="s">
        <v>12</v>
      </c>
      <c r="F805" s="3" t="s">
        <v>90</v>
      </c>
      <c r="G805" s="1" t="s">
        <v>91</v>
      </c>
      <c r="H805" s="32" t="str">
        <f>_xlfn.XLOOKUP(B805,[2]CALCULATION!$B:$B,[2]CALCULATION!$H:$H,"")</f>
        <v>Huawei</v>
      </c>
      <c r="I805" s="28">
        <v>0</v>
      </c>
      <c r="J805" s="28">
        <v>5.6893899832492949E-3</v>
      </c>
      <c r="K805" s="28">
        <v>0</v>
      </c>
      <c r="L805" s="28">
        <v>0</v>
      </c>
      <c r="M805" s="28">
        <v>0</v>
      </c>
      <c r="N805" s="28">
        <v>0</v>
      </c>
      <c r="O805" s="28">
        <v>0</v>
      </c>
      <c r="P805" s="28">
        <v>0</v>
      </c>
      <c r="Q805" s="28">
        <v>5.5163897235705542E-2</v>
      </c>
      <c r="R805" s="28">
        <v>0</v>
      </c>
      <c r="S805" s="93">
        <v>0</v>
      </c>
      <c r="T805" s="93">
        <f>_xlfn.XLOOKUP(B805,'[3]Nur des jours'!$B:$B,'[3]Nur des jours'!$U:$U,"")</f>
        <v>0</v>
      </c>
      <c r="U805" s="93">
        <v>0.25834110942747973</v>
      </c>
      <c r="V805" s="93">
        <v>0.90108166182979355</v>
      </c>
      <c r="W805" s="93">
        <v>0</v>
      </c>
      <c r="X805" s="93">
        <v>7.4907328933062817E-2</v>
      </c>
      <c r="Y805" s="93">
        <v>1.6148950013269299</v>
      </c>
      <c r="Z805" s="93">
        <v>0.78652695379715942</v>
      </c>
      <c r="AA805" s="93">
        <v>3.2038756338586833</v>
      </c>
      <c r="AB805" s="93">
        <v>0.85235622786666787</v>
      </c>
      <c r="AC805" s="93">
        <f>_xlfn.XLOOKUP(B805,'[3]Nur des jours'!$B:$B,'[3]Nur des jours'!$N:$N,"")</f>
        <v>2.675261747609386E-4</v>
      </c>
      <c r="AD805" s="93">
        <v>2.675261747609386E-4</v>
      </c>
      <c r="AE805" s="93">
        <v>0</v>
      </c>
      <c r="AF805" s="93">
        <v>8.0257852428281581E-4</v>
      </c>
      <c r="AG805" s="93"/>
      <c r="AH805" s="93">
        <v>0</v>
      </c>
      <c r="AI805" s="93">
        <v>0</v>
      </c>
      <c r="AJ805" s="93">
        <v>0</v>
      </c>
      <c r="AK805" s="93">
        <v>0</v>
      </c>
      <c r="AL805" s="93">
        <v>0</v>
      </c>
      <c r="AM805" s="49" t="s">
        <v>5559</v>
      </c>
      <c r="AN805" s="49"/>
      <c r="AO805" s="48" t="str" cm="1">
        <f t="array" ref="AO805">IFERROR(_xlfn.IFS(
AQ805="MPR ISSUE","PDH",
AQ805="BSS Hardware Issue","BSS",
AQ805="Sites strategiques, MLL, Pylone, etc.","ENVTECH",
AQ805="AKTIVCO DEFAUT GE &amp; POWER Cabinet","AKTIVCO",
AQ805="AKTIVCO Coupure ENEO &amp; Baisse de tension","AKTIVCO GRID ONLY",
AQ805="Coupure ENEO &amp; Baisse de tension","IHS GRID ONLY",
AQ805="Defaut GE &amp; POWER Cabinet","IHS",
AQ805="Sharing","Partners",
AQ805="Sites strategiques &amp; DataCenter","SST &amp; DC",
AQ805="Exclu","Exclu",
AQ805="SAT","SAT",
AQ805="SPARE-ISSUE","SPARE-ISSUE",
AQ805="Fiber CAmtel","TRANS_FO_CAMTEL",
AQ805="Fiber AOF","Fiber AOF",
AQ805="Projet OCM (HUAWEI)","TRAVAUX-HUAWEI",
AQ805="Projet OCM (NOKIA)","TRAVAUX-NOKIA",
AQ805="ACCESS-ISSUE","ACCESS-ISSUE",
AQ805="Projet OCM (ZTE, NOKIA, autres projets)","TRAVAUX OCM",
AQ805="No root CAuse","No root cause",
AQ805="ODU HS","PDH",
AQ805="IP &amp; VLAN","PDH",
AQ805="Warehouse HUAWEI","SPARE-ISSUE",
AQ805="SPARE-HS","SPARE-ISSUE",
AQ805="Power Telco","BSS",AQ805="no impacts","no impacts"
),"")</f>
        <v>No root cause</v>
      </c>
      <c r="AP805" s="48" t="str" cm="1">
        <f t="array" ref="AP805">IFERROR(_xlfn.IFS(
AQ805="MPR ISSUE","TX ISSUE",
AQ805="BSS Hardware Issue","RAN ISSUE",
AQ805="Sites strategiques, MLL, Pylone, etc.","ENVTECH",
AQ805="AKTIVCO DEFAUT GE &amp; POWER Cabinet","POWER ISSUE",
AQ805="AKTIVCO Coupure ENEO &amp; Baisse de tension","POWER ISSUE",
AQ805="Coupure ENEO &amp; Baisse de tension","POWER ISSUE",
AQ805="Defaut GE &amp; POWER Cabinet","POWER ISSUE",
AQ805="Sharing","POWER ISSUE",
AQ805="Sites strategiques &amp; DataCenter","POWER ISSUE",
AQ805="Exclu","Exclu",
AQ805="SAT","TX ISSUE",
AQ805="SPARE-ISSUE","SPARE-ISSUE",
AQ805="Fiber CAmtel","TX ISSUE",
AQ805="Fiber AOF","TX ISSUE",
AQ805="Projet OCM (HUAWEI)","TRAVAUX-HUAWEI",
AQ805="Projet OCM (NOKIA)","TRAVAUX -NOKIA",
AQ805="ACCESS-ISSUE","ACCESS-ISSUE",
AQ805="Projet OCM (ZTE, NOKIA, autres projets)","TRAVAUX OCM",
AQ805="No root CAuse","No root cause",
AQ805="ODU HS","TX ISSUE",
AQ805="IP &amp; VLAN","TX ISSUE",
AQ805="Warehouse HUAWEI","SPARE-ISSUE",
AQ805="SPARE-HS","SPARE-ISSUE",
AQ805="Power Telco","RAN ISSUE",AQ805="no impacts","no impacts"
),"")</f>
        <v>No root cause</v>
      </c>
      <c r="AQ805" s="67" t="s">
        <v>5344</v>
      </c>
      <c r="AR805" s="48" t="str" cm="1">
        <f t="array" ref="AR805">IFERROR(_xlfn.IFS(
AQ805="MPR ISSUE","ACTIVE",
AQ805="BSS Hardware Issue","ACTIVE",
AQ805="Sites strategiques, MLL, Pylone, etc.","PASSIVE",
AQ805="AKTIVCO DEFAUT GE &amp; POWER Cabinet","PASSIVE",
AQ805="AKTIVCO Coupure ENEO &amp; Baisse de tension","PASSIVE",
AQ805="Coupure ENEO &amp; Baisse de tension","PASSIVE",
AQ805="Defaut GE &amp; POWER Cabinet","PASSIVE",
AQ805="Sharing","PASSIVE",
AQ805="Sites strategiques &amp; DataCenter","PASSIVE",
AQ805="Exclu","Exclu",
AQ805="SAT","ACTIVE",
AQ805="SPARE-ISSUE","SPARE-ISSUE",
AQ805="Fiber CAmtel","ACTIVE",
AQ805="Fiber AOF","ACTIVE",
AQ805="Projet OCM (HUAWEI)","PLANNED WORKS",
AQ805="Projet OCM (NOKIA)","PLANNED WORKS",
AQ805="ACCESS-ISSUE","ACCESS-ISSUE",
AQ805="Projet OCM (ZTE, NOKIA, autres projets)","PLANNED WORKS",
AQ805="No root CAuse","No root cause",
AQ805="ODU HS","ACTIVE",
AQ805="IP &amp; VLAN","ACTIVE",
AQ805="Warehouse HUAWEI","SPARE-ISSUE",
AQ805="SPARE-HS","SPARE-ISSUE",
AQ805="Power Telco","ACTIVE", AQ805="no impacts","no impacts"
),"")</f>
        <v>No root cause</v>
      </c>
      <c r="AS805" s="92" t="s">
        <v>5763</v>
      </c>
      <c r="AT805" s="98" t="s">
        <v>2934</v>
      </c>
      <c r="AV805" s="17" t="s">
        <v>5537</v>
      </c>
      <c r="AW805" s="7" t="s">
        <v>5537</v>
      </c>
      <c r="AX805" s="6" t="s">
        <v>5537</v>
      </c>
      <c r="AY805" s="7"/>
      <c r="AZ805" s="3" t="s">
        <v>5537</v>
      </c>
      <c r="BA805" s="18" t="s">
        <v>5537</v>
      </c>
      <c r="BB805" s="18" t="s">
        <v>5537</v>
      </c>
      <c r="BC805" s="18" t="s">
        <v>5537</v>
      </c>
      <c r="BD805" s="18" t="s">
        <v>5537</v>
      </c>
      <c r="BE805" s="18" t="s">
        <v>5537</v>
      </c>
      <c r="BF805" s="18" t="s">
        <v>5537</v>
      </c>
      <c r="BG805" s="18" t="s">
        <v>5537</v>
      </c>
      <c r="BH805" s="18" t="s">
        <v>5537</v>
      </c>
      <c r="BI805" s="18" t="s">
        <v>5537</v>
      </c>
      <c r="BJ805" s="18" t="s">
        <v>5537</v>
      </c>
      <c r="BK805" s="18" t="s">
        <v>5537</v>
      </c>
      <c r="BL805" s="9" t="s">
        <v>5763</v>
      </c>
      <c r="BM805" s="14" t="s">
        <v>5537</v>
      </c>
      <c r="BN805" s="14" t="s">
        <v>5537</v>
      </c>
      <c r="BO805" s="14" t="str">
        <f>_xlfn.XLOOKUP(B805,'[4]cell downs 18042026 17h'!$B:$B,'[4]cell downs 18042026 17h'!$B:$B,"")</f>
        <v/>
      </c>
      <c r="BP805" s="14" t="str">
        <f>_xlfn.XLOOKUP(B805,'[5]Cells Huawei 19042026 15h'!$B:$B,'[5]Cells Huawei 19042026 15h'!$B:$B,"")</f>
        <v/>
      </c>
      <c r="BQ805" s="9" t="str">
        <f>_xlfn.XLOOKUP(B805,'[6]cells down 19042026 9H40'!$B:$B,'[6]cells down 19042026 9H40'!$B:$B,"")</f>
        <v/>
      </c>
      <c r="BR805" s="9" t="s">
        <v>2934</v>
      </c>
      <c r="BS805" s="9" t="s">
        <v>12</v>
      </c>
      <c r="BT805" s="108"/>
    </row>
    <row r="806" spans="1:72" s="9" customFormat="1" x14ac:dyDescent="0.35">
      <c r="A806" s="1" t="s">
        <v>2157</v>
      </c>
      <c r="B806" s="1" t="s">
        <v>2158</v>
      </c>
      <c r="C806" s="3" t="str">
        <f>_xlfn.XLOOKUP(B806,'[1]daily break down'!$D:$D,'[1]daily break down'!$E:$E,"")</f>
        <v>CENTRE</v>
      </c>
      <c r="D806" s="1" t="s">
        <v>11</v>
      </c>
      <c r="E806" s="1" t="s">
        <v>12</v>
      </c>
      <c r="F806" s="3" t="s">
        <v>226</v>
      </c>
      <c r="G806" s="1" t="s">
        <v>489</v>
      </c>
      <c r="H806" s="34" t="str">
        <f>_xlfn.XLOOKUP(B806,[2]CALCULATION!$B:$B,[2]CALCULATION!$H:$H,"")</f>
        <v>ZTE</v>
      </c>
      <c r="I806" s="28">
        <v>9.2457045997380387</v>
      </c>
      <c r="J806" s="28">
        <v>6.8037613466768256</v>
      </c>
      <c r="K806" s="28">
        <v>3.8745280838277218</v>
      </c>
      <c r="L806" s="28">
        <v>9.6619396575094232</v>
      </c>
      <c r="M806" s="28">
        <v>9.2457045997380387</v>
      </c>
      <c r="N806" s="28">
        <v>9.2457045997380387</v>
      </c>
      <c r="O806" s="28">
        <v>9.2457045997380387</v>
      </c>
      <c r="P806" s="28">
        <v>9.2457045997380387</v>
      </c>
      <c r="Q806" s="28">
        <v>9.2457045997380387</v>
      </c>
      <c r="R806" s="28">
        <v>9.6735146233374145</v>
      </c>
      <c r="S806" s="93">
        <v>9.2457045997380387</v>
      </c>
      <c r="T806" s="93">
        <f>_xlfn.XLOOKUP(B806,'[3]Nur des jours'!$B:$B,'[3]Nur des jours'!$U:$U,"")</f>
        <v>9.2457045997380387</v>
      </c>
      <c r="U806" s="93">
        <v>9.2457045997380387</v>
      </c>
      <c r="V806" s="93">
        <v>9.2457045997380387</v>
      </c>
      <c r="W806" s="93">
        <v>9.2457045997380387</v>
      </c>
      <c r="X806" s="93">
        <v>7.1543633162401941</v>
      </c>
      <c r="Y806" s="93">
        <v>0</v>
      </c>
      <c r="Z806" s="93">
        <v>0</v>
      </c>
      <c r="AA806" s="93">
        <v>0</v>
      </c>
      <c r="AB806" s="93">
        <v>0</v>
      </c>
      <c r="AC806" s="93">
        <f>_xlfn.XLOOKUP(B806,'[3]Nur des jours'!$B:$B,'[3]Nur des jours'!$N:$N,"")</f>
        <v>0</v>
      </c>
      <c r="AD806" s="93">
        <v>0</v>
      </c>
      <c r="AE806" s="93">
        <v>7.9918985940251458E-2</v>
      </c>
      <c r="AF806" s="93">
        <v>7.4907328933062809E-4</v>
      </c>
      <c r="AG806" s="93"/>
      <c r="AH806" s="93">
        <v>0</v>
      </c>
      <c r="AI806" s="93">
        <v>0</v>
      </c>
      <c r="AJ806" s="93">
        <v>0</v>
      </c>
      <c r="AK806" s="93">
        <v>0</v>
      </c>
      <c r="AL806" s="93">
        <v>0</v>
      </c>
      <c r="AM806" s="49" t="s">
        <v>5559</v>
      </c>
      <c r="AN806" s="49"/>
      <c r="AO806" s="48" t="str" cm="1">
        <f t="array" ref="AO806">IFERROR(_xlfn.IFS(
AQ806="MPR ISSUE","PDH",
AQ806="BSS Hardware Issue","BSS",
AQ806="Sites strategiques, MLL, Pylone, etc.","ENVTECH",
AQ806="AKTIVCO DEFAUT GE &amp; POWER Cabinet","AKTIVCO",
AQ806="AKTIVCO Coupure ENEO &amp; Baisse de tension","AKTIVCO GRID ONLY",
AQ806="Coupure ENEO &amp; Baisse de tension","IHS GRID ONLY",
AQ806="Defaut GE &amp; POWER Cabinet","IHS",
AQ806="Sharing","Partners",
AQ806="Sites strategiques &amp; DataCenter","SST &amp; DC",
AQ806="Exclu","Exclu",
AQ806="SAT","SAT",
AQ806="SPARE-ISSUE","SPARE-ISSUE",
AQ806="Fiber CAmtel","TRANS_FO_CAMTEL",
AQ806="Fiber AOF","Fiber AOF",
AQ806="Projet OCM (HUAWEI)","TRAVAUX-HUAWEI",
AQ806="Projet OCM (NOKIA)","TRAVAUX-NOKIA",
AQ806="ACCESS-ISSUE","ACCESS-ISSUE",
AQ806="Projet OCM (ZTE, NOKIA, autres projets)","TRAVAUX OCM",
AQ806="No root CAuse","No root cause",
AQ806="ODU HS","PDH",
AQ806="IP &amp; VLAN","PDH",
AQ806="Warehouse HUAWEI","SPARE-ISSUE",
AQ806="SPARE-HS","SPARE-ISSUE",
AQ806="Power Telco","BSS",AQ806="no impacts","no impacts"
),"")</f>
        <v>No root cause</v>
      </c>
      <c r="AP806" s="48" t="str" cm="1">
        <f t="array" ref="AP806">IFERROR(_xlfn.IFS(
AQ806="MPR ISSUE","TX ISSUE",
AQ806="BSS Hardware Issue","RAN ISSUE",
AQ806="Sites strategiques, MLL, Pylone, etc.","ENVTECH",
AQ806="AKTIVCO DEFAUT GE &amp; POWER Cabinet","POWER ISSUE",
AQ806="AKTIVCO Coupure ENEO &amp; Baisse de tension","POWER ISSUE",
AQ806="Coupure ENEO &amp; Baisse de tension","POWER ISSUE",
AQ806="Defaut GE &amp; POWER Cabinet","POWER ISSUE",
AQ806="Sharing","POWER ISSUE",
AQ806="Sites strategiques &amp; DataCenter","POWER ISSUE",
AQ806="Exclu","Exclu",
AQ806="SAT","TX ISSUE",
AQ806="SPARE-ISSUE","SPARE-ISSUE",
AQ806="Fiber CAmtel","TX ISSUE",
AQ806="Fiber AOF","TX ISSUE",
AQ806="Projet OCM (HUAWEI)","TRAVAUX-HUAWEI",
AQ806="Projet OCM (NOKIA)","TRAVAUX -NOKIA",
AQ806="ACCESS-ISSUE","ACCESS-ISSUE",
AQ806="Projet OCM (ZTE, NOKIA, autres projets)","TRAVAUX OCM",
AQ806="No root CAuse","No root cause",
AQ806="ODU HS","TX ISSUE",
AQ806="IP &amp; VLAN","TX ISSUE",
AQ806="Warehouse HUAWEI","SPARE-ISSUE",
AQ806="SPARE-HS","SPARE-ISSUE",
AQ806="Power Telco","RAN ISSUE",AQ806="no impacts","no impacts"
),"")</f>
        <v>No root cause</v>
      </c>
      <c r="AQ806" s="126" t="s">
        <v>5344</v>
      </c>
      <c r="AR806" s="48" t="str" cm="1">
        <f t="array" ref="AR806">IFERROR(_xlfn.IFS(
AQ806="MPR ISSUE","ACTIVE",
AQ806="BSS Hardware Issue","ACTIVE",
AQ806="Sites strategiques, MLL, Pylone, etc.","PASSIVE",
AQ806="AKTIVCO DEFAUT GE &amp; POWER Cabinet","PASSIVE",
AQ806="AKTIVCO Coupure ENEO &amp; Baisse de tension","PASSIVE",
AQ806="Coupure ENEO &amp; Baisse de tension","PASSIVE",
AQ806="Defaut GE &amp; POWER Cabinet","PASSIVE",
AQ806="Sharing","PASSIVE",
AQ806="Sites strategiques &amp; DataCenter","PASSIVE",
AQ806="Exclu","Exclu",
AQ806="SAT","ACTIVE",
AQ806="SPARE-ISSUE","SPARE-ISSUE",
AQ806="Fiber CAmtel","ACTIVE",
AQ806="Fiber AOF","ACTIVE",
AQ806="Projet OCM (HUAWEI)","PLANNED WORKS",
AQ806="Projet OCM (NOKIA)","PLANNED WORKS",
AQ806="ACCESS-ISSUE","ACCESS-ISSUE",
AQ806="Projet OCM (ZTE, NOKIA, autres projets)","PLANNED WORKS",
AQ806="No root CAuse","No root cause",
AQ806="ODU HS","ACTIVE",
AQ806="IP &amp; VLAN","ACTIVE",
AQ806="Warehouse HUAWEI","SPARE-ISSUE",
AQ806="SPARE-HS","SPARE-ISSUE",
AQ806="Power Telco","ACTIVE", AQ806="no impacts","no impacts"
),"")</f>
        <v>No root cause</v>
      </c>
      <c r="AS806" s="92" t="s">
        <v>5537</v>
      </c>
      <c r="AT806" s="98" t="s">
        <v>2158</v>
      </c>
      <c r="AV806" s="17" t="s">
        <v>5537</v>
      </c>
      <c r="AW806" s="7" t="s">
        <v>5537</v>
      </c>
      <c r="AX806" s="6" t="s">
        <v>5537</v>
      </c>
      <c r="AY806" s="7"/>
      <c r="AZ806" s="3" t="s">
        <v>5537</v>
      </c>
      <c r="BA806" s="18" t="s">
        <v>5537</v>
      </c>
      <c r="BB806" s="18" t="s">
        <v>5537</v>
      </c>
      <c r="BC806" s="18" t="s">
        <v>5537</v>
      </c>
      <c r="BD806" s="18" t="s">
        <v>5537</v>
      </c>
      <c r="BE806" s="18" t="s">
        <v>5537</v>
      </c>
      <c r="BF806" s="18" t="s">
        <v>5537</v>
      </c>
      <c r="BG806" s="18" t="s">
        <v>5537</v>
      </c>
      <c r="BH806" s="18" t="s">
        <v>5537</v>
      </c>
      <c r="BI806" s="18" t="s">
        <v>5537</v>
      </c>
      <c r="BJ806" s="18" t="s">
        <v>5537</v>
      </c>
      <c r="BK806" s="18" t="s">
        <v>5537</v>
      </c>
      <c r="BL806" s="9" t="s">
        <v>5537</v>
      </c>
      <c r="BM806" s="14" t="s">
        <v>5537</v>
      </c>
      <c r="BN806" s="14" t="s">
        <v>5537</v>
      </c>
      <c r="BO806" s="14" t="str">
        <f>_xlfn.XLOOKUP(B806,'[4]cell downs 18042026 17h'!$B:$B,'[4]cell downs 18042026 17h'!$B:$B,"")</f>
        <v/>
      </c>
      <c r="BP806" s="14" t="str">
        <f>_xlfn.XLOOKUP(B806,'[5]Cells Huawei 19042026 15h'!$B:$B,'[5]Cells Huawei 19042026 15h'!$B:$B,"")</f>
        <v/>
      </c>
      <c r="BQ806" s="9" t="str">
        <f>_xlfn.XLOOKUP(B806,'[6]cells down 19042026 9H40'!$B:$B,'[6]cells down 19042026 9H40'!$B:$B,"")</f>
        <v>EST_087</v>
      </c>
      <c r="BR806" s="9" t="s">
        <v>2158</v>
      </c>
      <c r="BS806" s="9" t="s">
        <v>12</v>
      </c>
      <c r="BT806" s="108"/>
    </row>
    <row r="807" spans="1:72" s="9" customFormat="1" x14ac:dyDescent="0.35">
      <c r="A807" s="1" t="s">
        <v>1774</v>
      </c>
      <c r="B807" s="8" t="s">
        <v>1775</v>
      </c>
      <c r="C807" s="3" t="str">
        <f>_xlfn.XLOOKUP(B807,'[1]daily break down'!$D:$D,'[1]daily break down'!$E:$E,"")</f>
        <v>CENTRE</v>
      </c>
      <c r="D807" s="1" t="s">
        <v>21</v>
      </c>
      <c r="E807" s="1" t="s">
        <v>36</v>
      </c>
      <c r="F807" s="3" t="s">
        <v>226</v>
      </c>
      <c r="G807" s="1" t="s">
        <v>489</v>
      </c>
      <c r="H807" s="34" t="str">
        <f>_xlfn.XLOOKUP(B807,[2]CALCULATION!$B:$B,[2]CALCULATION!$H:$H,"")</f>
        <v>ZTE</v>
      </c>
      <c r="I807" s="28">
        <v>0</v>
      </c>
      <c r="J807" s="28">
        <v>0.90760930049395938</v>
      </c>
      <c r="K807" s="28">
        <v>0</v>
      </c>
      <c r="L807" s="28">
        <v>0.11840708494919165</v>
      </c>
      <c r="M807" s="28">
        <v>0</v>
      </c>
      <c r="N807" s="28">
        <v>5.86898922190547</v>
      </c>
      <c r="O807" s="28">
        <v>0</v>
      </c>
      <c r="P807" s="28">
        <v>0</v>
      </c>
      <c r="Q807" s="28">
        <v>0.90550476125250778</v>
      </c>
      <c r="R807" s="28">
        <v>0</v>
      </c>
      <c r="S807" s="93">
        <v>1.9380666204381434</v>
      </c>
      <c r="T807" s="93">
        <f>_xlfn.XLOOKUP(B807,'[3]Nur des jours'!$B:$B,'[3]Nur des jours'!$U:$U,"")</f>
        <v>1.88261736194936</v>
      </c>
      <c r="U807" s="93">
        <v>1.3120553714975469</v>
      </c>
      <c r="V807" s="93">
        <v>0.29187105666418423</v>
      </c>
      <c r="W807" s="93">
        <v>1.88261736194936</v>
      </c>
      <c r="X807" s="93">
        <v>0.7378906952256209</v>
      </c>
      <c r="Y807" s="93">
        <v>0.67454049704223096</v>
      </c>
      <c r="Z807" s="93">
        <v>0</v>
      </c>
      <c r="AA807" s="93">
        <v>3.1934777831996413</v>
      </c>
      <c r="AB807" s="93">
        <v>2.7482607231624874</v>
      </c>
      <c r="AC807" s="93">
        <f>_xlfn.XLOOKUP(B807,'[3]Nur des jours'!$B:$B,'[3]Nur des jours'!$N:$N,"")</f>
        <v>0</v>
      </c>
      <c r="AD807" s="93">
        <v>0</v>
      </c>
      <c r="AE807" s="93">
        <v>0.64648591884896667</v>
      </c>
      <c r="AF807" s="93">
        <v>5.3505234952187721E-4</v>
      </c>
      <c r="AG807" s="93"/>
      <c r="AH807" s="93">
        <v>0</v>
      </c>
      <c r="AI807" s="93">
        <v>0</v>
      </c>
      <c r="AJ807" s="93">
        <v>0</v>
      </c>
      <c r="AK807" s="93">
        <v>0</v>
      </c>
      <c r="AL807" s="93">
        <v>0</v>
      </c>
      <c r="AM807" s="49" t="s">
        <v>5559</v>
      </c>
      <c r="AN807" s="49"/>
      <c r="AO807" s="48" t="str" cm="1">
        <f t="array" ref="AO807">IFERROR(_xlfn.IFS(
AQ807="MPR ISSUE","PDH",
AQ807="BSS Hardware Issue","BSS",
AQ807="Sites strategiques, MLL, Pylone, etc.","ENVTECH",
AQ807="AKTIVCO DEFAUT GE &amp; POWER Cabinet","AKTIVCO",
AQ807="AKTIVCO Coupure ENEO &amp; Baisse de tension","AKTIVCO GRID ONLY",
AQ807="Coupure ENEO &amp; Baisse de tension","IHS GRID ONLY",
AQ807="Defaut GE &amp; POWER Cabinet","IHS",
AQ807="Sharing","Partners",
AQ807="Sites strategiques &amp; DataCenter","SST &amp; DC",
AQ807="Exclu","Exclu",
AQ807="SAT","SAT",
AQ807="SPARE-ISSUE","SPARE-ISSUE",
AQ807="Fiber CAmtel","TRANS_FO_CAMTEL",
AQ807="Fiber AOF","Fiber AOF",
AQ807="Projet OCM (HUAWEI)","TRAVAUX-HUAWEI",
AQ807="Projet OCM (NOKIA)","TRAVAUX-NOKIA",
AQ807="ACCESS-ISSUE","ACCESS-ISSUE",
AQ807="Projet OCM (ZTE, NOKIA, autres projets)","TRAVAUX OCM",
AQ807="No root CAuse","No root cause",
AQ807="ODU HS","PDH",
AQ807="IP &amp; VLAN","PDH",
AQ807="Warehouse HUAWEI","SPARE-ISSUE",
AQ807="SPARE-HS","SPARE-ISSUE",
AQ807="Power Telco","BSS",AQ807="no impacts","no impacts"
),"")</f>
        <v>No root cause</v>
      </c>
      <c r="AP807" s="48" t="str" cm="1">
        <f t="array" ref="AP807">IFERROR(_xlfn.IFS(
AQ807="MPR ISSUE","TX ISSUE",
AQ807="BSS Hardware Issue","RAN ISSUE",
AQ807="Sites strategiques, MLL, Pylone, etc.","ENVTECH",
AQ807="AKTIVCO DEFAUT GE &amp; POWER Cabinet","POWER ISSUE",
AQ807="AKTIVCO Coupure ENEO &amp; Baisse de tension","POWER ISSUE",
AQ807="Coupure ENEO &amp; Baisse de tension","POWER ISSUE",
AQ807="Defaut GE &amp; POWER Cabinet","POWER ISSUE",
AQ807="Sharing","POWER ISSUE",
AQ807="Sites strategiques &amp; DataCenter","POWER ISSUE",
AQ807="Exclu","Exclu",
AQ807="SAT","TX ISSUE",
AQ807="SPARE-ISSUE","SPARE-ISSUE",
AQ807="Fiber CAmtel","TX ISSUE",
AQ807="Fiber AOF","TX ISSUE",
AQ807="Projet OCM (HUAWEI)","TRAVAUX-HUAWEI",
AQ807="Projet OCM (NOKIA)","TRAVAUX -NOKIA",
AQ807="ACCESS-ISSUE","ACCESS-ISSUE",
AQ807="Projet OCM (ZTE, NOKIA, autres projets)","TRAVAUX OCM",
AQ807="No root CAuse","No root cause",
AQ807="ODU HS","TX ISSUE",
AQ807="IP &amp; VLAN","TX ISSUE",
AQ807="Warehouse HUAWEI","SPARE-ISSUE",
AQ807="SPARE-HS","SPARE-ISSUE",
AQ807="Power Telco","RAN ISSUE",AQ807="no impacts","no impacts"
),"")</f>
        <v>No root cause</v>
      </c>
      <c r="AQ807" s="67" t="s">
        <v>5344</v>
      </c>
      <c r="AR807" s="48" t="str" cm="1">
        <f t="array" ref="AR807">IFERROR(_xlfn.IFS(
AQ807="MPR ISSUE","ACTIVE",
AQ807="BSS Hardware Issue","ACTIVE",
AQ807="Sites strategiques, MLL, Pylone, etc.","PASSIVE",
AQ807="AKTIVCO DEFAUT GE &amp; POWER Cabinet","PASSIVE",
AQ807="AKTIVCO Coupure ENEO &amp; Baisse de tension","PASSIVE",
AQ807="Coupure ENEO &amp; Baisse de tension","PASSIVE",
AQ807="Defaut GE &amp; POWER Cabinet","PASSIVE",
AQ807="Sharing","PASSIVE",
AQ807="Sites strategiques &amp; DataCenter","PASSIVE",
AQ807="Exclu","Exclu",
AQ807="SAT","ACTIVE",
AQ807="SPARE-ISSUE","SPARE-ISSUE",
AQ807="Fiber CAmtel","ACTIVE",
AQ807="Fiber AOF","ACTIVE",
AQ807="Projet OCM (HUAWEI)","PLANNED WORKS",
AQ807="Projet OCM (NOKIA)","PLANNED WORKS",
AQ807="ACCESS-ISSUE","ACCESS-ISSUE",
AQ807="Projet OCM (ZTE, NOKIA, autres projets)","PLANNED WORKS",
AQ807="No root CAuse","No root cause",
AQ807="ODU HS","ACTIVE",
AQ807="IP &amp; VLAN","ACTIVE",
AQ807="Warehouse HUAWEI","SPARE-ISSUE",
AQ807="SPARE-HS","SPARE-ISSUE",
AQ807="Power Telco","ACTIVE", AQ807="no impacts","no impacts"
),"")</f>
        <v>No root cause</v>
      </c>
      <c r="AS807" s="92" t="s">
        <v>5537</v>
      </c>
      <c r="AT807" s="98" t="s">
        <v>1775</v>
      </c>
      <c r="AV807" s="17" t="s">
        <v>5537</v>
      </c>
      <c r="AW807" s="7" t="s">
        <v>5537</v>
      </c>
      <c r="AX807" s="6" t="s">
        <v>5537</v>
      </c>
      <c r="AY807" s="7"/>
      <c r="AZ807" s="3" t="s">
        <v>5537</v>
      </c>
      <c r="BA807" s="18" t="s">
        <v>5537</v>
      </c>
      <c r="BB807" s="18" t="s">
        <v>5537</v>
      </c>
      <c r="BC807" s="18" t="s">
        <v>5537</v>
      </c>
      <c r="BD807" s="18" t="s">
        <v>5537</v>
      </c>
      <c r="BE807" s="18" t="s">
        <v>5537</v>
      </c>
      <c r="BF807" s="18" t="s">
        <v>5537</v>
      </c>
      <c r="BG807" s="18" t="s">
        <v>5537</v>
      </c>
      <c r="BH807" s="18" t="s">
        <v>5537</v>
      </c>
      <c r="BI807" s="18" t="s">
        <v>5537</v>
      </c>
      <c r="BJ807" s="18" t="s">
        <v>5537</v>
      </c>
      <c r="BK807" s="18" t="s">
        <v>5537</v>
      </c>
      <c r="BL807" s="9" t="s">
        <v>5537</v>
      </c>
      <c r="BM807" s="14" t="s">
        <v>5537</v>
      </c>
      <c r="BN807" s="14" t="s">
        <v>5537</v>
      </c>
      <c r="BO807" s="14" t="str">
        <f>_xlfn.XLOOKUP(B807,'[4]cell downs 18042026 17h'!$B:$B,'[4]cell downs 18042026 17h'!$B:$B,"")</f>
        <v/>
      </c>
      <c r="BP807" s="14" t="str">
        <f>_xlfn.XLOOKUP(B807,'[5]Cells Huawei 19042026 15h'!$B:$B,'[5]Cells Huawei 19042026 15h'!$B:$B,"")</f>
        <v/>
      </c>
      <c r="BQ807" s="9" t="str">
        <f>_xlfn.XLOOKUP(B807,'[6]cells down 19042026 9H40'!$B:$B,'[6]cells down 19042026 9H40'!$B:$B,"")</f>
        <v/>
      </c>
      <c r="BR807" s="9" t="s">
        <v>5537</v>
      </c>
      <c r="BS807" s="9" t="s">
        <v>12</v>
      </c>
      <c r="BT807" s="108"/>
    </row>
    <row r="808" spans="1:72" s="9" customFormat="1" x14ac:dyDescent="0.35">
      <c r="A808" s="1" t="s">
        <v>2937</v>
      </c>
      <c r="B808" s="8" t="s">
        <v>2938</v>
      </c>
      <c r="C808" s="3" t="str">
        <f>_xlfn.XLOOKUP(B808,'[1]daily break down'!$D:$D,'[1]daily break down'!$E:$E,"")</f>
        <v>Ngaoundere</v>
      </c>
      <c r="D808" s="1" t="s">
        <v>11</v>
      </c>
      <c r="E808" s="1" t="s">
        <v>12</v>
      </c>
      <c r="F808" s="3" t="s">
        <v>90</v>
      </c>
      <c r="G808" s="1" t="s">
        <v>91</v>
      </c>
      <c r="H808" s="32" t="str">
        <f>_xlfn.XLOOKUP(B808,[2]CALCULATION!$B:$B,[2]CALCULATION!$H:$H,"")</f>
        <v>Huawei</v>
      </c>
      <c r="I808" s="28">
        <v>0</v>
      </c>
      <c r="J808" s="28">
        <v>4.1912434045880374E-3</v>
      </c>
      <c r="K808" s="28">
        <v>0</v>
      </c>
      <c r="L808" s="28">
        <v>0</v>
      </c>
      <c r="M808" s="28">
        <v>0</v>
      </c>
      <c r="N808" s="28">
        <v>1.7921578447235273</v>
      </c>
      <c r="O808" s="28">
        <v>0</v>
      </c>
      <c r="P808" s="28">
        <v>0</v>
      </c>
      <c r="Q808" s="28">
        <v>4.9438837095821454E-2</v>
      </c>
      <c r="R808" s="28">
        <v>0</v>
      </c>
      <c r="S808" s="93">
        <v>0</v>
      </c>
      <c r="T808" s="93">
        <f>_xlfn.XLOOKUP(B808,'[3]Nur des jours'!$B:$B,'[3]Nur des jours'!$U:$U,"")</f>
        <v>0</v>
      </c>
      <c r="U808" s="93">
        <v>0</v>
      </c>
      <c r="V808" s="93">
        <v>0.5364791557872689</v>
      </c>
      <c r="W808" s="93">
        <v>0</v>
      </c>
      <c r="X808" s="93">
        <v>4.7352132932686142E-2</v>
      </c>
      <c r="Y808" s="93">
        <v>3.9999621896339672</v>
      </c>
      <c r="Z808" s="93">
        <v>1.4362410218215749</v>
      </c>
      <c r="AA808" s="93">
        <v>9.4989270416884253</v>
      </c>
      <c r="AB808" s="93">
        <v>0.87925152596930078</v>
      </c>
      <c r="AC808" s="93">
        <f>_xlfn.XLOOKUP(B808,'[3]Nur des jours'!$B:$B,'[3]Nur des jours'!$N:$N,"")</f>
        <v>1.4268062653916727E-3</v>
      </c>
      <c r="AD808" s="93">
        <v>1.4268062653916727E-3</v>
      </c>
      <c r="AE808" s="93">
        <v>0.60639266279146098</v>
      </c>
      <c r="AF808" s="93">
        <v>5.3505234952187721E-4</v>
      </c>
      <c r="AG808" s="93"/>
      <c r="AH808" s="93">
        <v>0</v>
      </c>
      <c r="AI808" s="93">
        <v>0</v>
      </c>
      <c r="AJ808" s="93">
        <v>0</v>
      </c>
      <c r="AK808" s="93">
        <v>0</v>
      </c>
      <c r="AL808" s="93">
        <v>0</v>
      </c>
      <c r="AM808" s="49" t="s">
        <v>5559</v>
      </c>
      <c r="AN808" s="49"/>
      <c r="AO808" s="48" t="str" cm="1">
        <f t="array" ref="AO808">IFERROR(_xlfn.IFS(
AQ808="MPR ISSUE","PDH",
AQ808="BSS Hardware Issue","BSS",
AQ808="Sites strategiques, MLL, Pylone, etc.","ENVTECH",
AQ808="AKTIVCO DEFAUT GE &amp; POWER Cabinet","AKTIVCO",
AQ808="AKTIVCO Coupure ENEO &amp; Baisse de tension","AKTIVCO GRID ONLY",
AQ808="Coupure ENEO &amp; Baisse de tension","IHS GRID ONLY",
AQ808="Defaut GE &amp; POWER Cabinet","IHS",
AQ808="Sharing","Partners",
AQ808="Sites strategiques &amp; DataCenter","SST &amp; DC",
AQ808="Exclu","Exclu",
AQ808="SAT","SAT",
AQ808="SPARE-ISSUE","SPARE-ISSUE",
AQ808="Fiber CAmtel","TRANS_FO_CAMTEL",
AQ808="Fiber AOF","Fiber AOF",
AQ808="Projet OCM (HUAWEI)","TRAVAUX-HUAWEI",
AQ808="Projet OCM (NOKIA)","TRAVAUX-NOKIA",
AQ808="ACCESS-ISSUE","ACCESS-ISSUE",
AQ808="Projet OCM (ZTE, NOKIA, autres projets)","TRAVAUX OCM",
AQ808="No root CAuse","No root cause",
AQ808="ODU HS","PDH",
AQ808="IP &amp; VLAN","PDH",
AQ808="Warehouse HUAWEI","SPARE-ISSUE",
AQ808="SPARE-HS","SPARE-ISSUE",
AQ808="Power Telco","BSS",AQ808="no impacts","no impacts"
),"")</f>
        <v>No root cause</v>
      </c>
      <c r="AP808" s="48" t="str" cm="1">
        <f t="array" ref="AP808">IFERROR(_xlfn.IFS(
AQ808="MPR ISSUE","TX ISSUE",
AQ808="BSS Hardware Issue","RAN ISSUE",
AQ808="Sites strategiques, MLL, Pylone, etc.","ENVTECH",
AQ808="AKTIVCO DEFAUT GE &amp; POWER Cabinet","POWER ISSUE",
AQ808="AKTIVCO Coupure ENEO &amp; Baisse de tension","POWER ISSUE",
AQ808="Coupure ENEO &amp; Baisse de tension","POWER ISSUE",
AQ808="Defaut GE &amp; POWER Cabinet","POWER ISSUE",
AQ808="Sharing","POWER ISSUE",
AQ808="Sites strategiques &amp; DataCenter","POWER ISSUE",
AQ808="Exclu","Exclu",
AQ808="SAT","TX ISSUE",
AQ808="SPARE-ISSUE","SPARE-ISSUE",
AQ808="Fiber CAmtel","TX ISSUE",
AQ808="Fiber AOF","TX ISSUE",
AQ808="Projet OCM (HUAWEI)","TRAVAUX-HUAWEI",
AQ808="Projet OCM (NOKIA)","TRAVAUX -NOKIA",
AQ808="ACCESS-ISSUE","ACCESS-ISSUE",
AQ808="Projet OCM (ZTE, NOKIA, autres projets)","TRAVAUX OCM",
AQ808="No root CAuse","No root cause",
AQ808="ODU HS","TX ISSUE",
AQ808="IP &amp; VLAN","TX ISSUE",
AQ808="Warehouse HUAWEI","SPARE-ISSUE",
AQ808="SPARE-HS","SPARE-ISSUE",
AQ808="Power Telco","RAN ISSUE",AQ808="no impacts","no impacts"
),"")</f>
        <v>No root cause</v>
      </c>
      <c r="AQ808" s="67" t="s">
        <v>5344</v>
      </c>
      <c r="AR808" s="48" t="str" cm="1">
        <f t="array" ref="AR808">IFERROR(_xlfn.IFS(
AQ808="MPR ISSUE","ACTIVE",
AQ808="BSS Hardware Issue","ACTIVE",
AQ808="Sites strategiques, MLL, Pylone, etc.","PASSIVE",
AQ808="AKTIVCO DEFAUT GE &amp; POWER Cabinet","PASSIVE",
AQ808="AKTIVCO Coupure ENEO &amp; Baisse de tension","PASSIVE",
AQ808="Coupure ENEO &amp; Baisse de tension","PASSIVE",
AQ808="Defaut GE &amp; POWER Cabinet","PASSIVE",
AQ808="Sharing","PASSIVE",
AQ808="Sites strategiques &amp; DataCenter","PASSIVE",
AQ808="Exclu","Exclu",
AQ808="SAT","ACTIVE",
AQ808="SPARE-ISSUE","SPARE-ISSUE",
AQ808="Fiber CAmtel","ACTIVE",
AQ808="Fiber AOF","ACTIVE",
AQ808="Projet OCM (HUAWEI)","PLANNED WORKS",
AQ808="Projet OCM (NOKIA)","PLANNED WORKS",
AQ808="ACCESS-ISSUE","ACCESS-ISSUE",
AQ808="Projet OCM (ZTE, NOKIA, autres projets)","PLANNED WORKS",
AQ808="No root CAuse","No root cause",
AQ808="ODU HS","ACTIVE",
AQ808="IP &amp; VLAN","ACTIVE",
AQ808="Warehouse HUAWEI","SPARE-ISSUE",
AQ808="SPARE-HS","SPARE-ISSUE",
AQ808="Power Telco","ACTIVE", AQ808="no impacts","no impacts"
),"")</f>
        <v>No root cause</v>
      </c>
      <c r="AS808" s="92" t="s">
        <v>5765</v>
      </c>
      <c r="AT808" s="98" t="s">
        <v>2938</v>
      </c>
      <c r="AV808" s="17" t="s">
        <v>5537</v>
      </c>
      <c r="AW808" s="7" t="s">
        <v>5537</v>
      </c>
      <c r="AX808" s="6" t="s">
        <v>5537</v>
      </c>
      <c r="AY808" s="7"/>
      <c r="AZ808" s="3" t="s">
        <v>5537</v>
      </c>
      <c r="BA808" s="18" t="s">
        <v>5537</v>
      </c>
      <c r="BB808" s="18" t="s">
        <v>5537</v>
      </c>
      <c r="BC808" s="18" t="s">
        <v>5537</v>
      </c>
      <c r="BD808" s="18" t="s">
        <v>5537</v>
      </c>
      <c r="BE808" s="18" t="s">
        <v>5537</v>
      </c>
      <c r="BF808" s="18" t="s">
        <v>5537</v>
      </c>
      <c r="BG808" s="18" t="s">
        <v>5537</v>
      </c>
      <c r="BH808" s="18" t="s">
        <v>5537</v>
      </c>
      <c r="BI808" s="18" t="s">
        <v>5537</v>
      </c>
      <c r="BJ808" s="18" t="s">
        <v>5537</v>
      </c>
      <c r="BK808" s="18" t="s">
        <v>5537</v>
      </c>
      <c r="BL808" s="9" t="s">
        <v>5765</v>
      </c>
      <c r="BM808" s="14" t="s">
        <v>5537</v>
      </c>
      <c r="BN808" s="14" t="s">
        <v>5537</v>
      </c>
      <c r="BO808" s="14" t="str">
        <f>_xlfn.XLOOKUP(B808,'[4]cell downs 18042026 17h'!$B:$B,'[4]cell downs 18042026 17h'!$B:$B,"")</f>
        <v/>
      </c>
      <c r="BP808" s="14" t="str">
        <f>_xlfn.XLOOKUP(B808,'[5]Cells Huawei 19042026 15h'!$B:$B,'[5]Cells Huawei 19042026 15h'!$B:$B,"")</f>
        <v/>
      </c>
      <c r="BQ808" s="9" t="str">
        <f>_xlfn.XLOOKUP(B808,'[6]cells down 19042026 9H40'!$B:$B,'[6]cells down 19042026 9H40'!$B:$B,"")</f>
        <v/>
      </c>
      <c r="BR808" s="9" t="s">
        <v>2938</v>
      </c>
      <c r="BS808" s="9" t="s">
        <v>12</v>
      </c>
      <c r="BT808" s="108"/>
    </row>
    <row r="809" spans="1:72" s="9" customFormat="1" x14ac:dyDescent="0.35">
      <c r="A809" s="1" t="s">
        <v>2141</v>
      </c>
      <c r="B809" s="8" t="s">
        <v>2142</v>
      </c>
      <c r="C809" s="3" t="str">
        <f>_xlfn.XLOOKUP(B809,'[1]daily break down'!$D:$D,'[1]daily break down'!$E:$E,"")</f>
        <v>CENTRE</v>
      </c>
      <c r="D809" s="1" t="s">
        <v>11</v>
      </c>
      <c r="E809" s="1" t="s">
        <v>12</v>
      </c>
      <c r="F809" s="3" t="s">
        <v>226</v>
      </c>
      <c r="G809" s="1" t="s">
        <v>489</v>
      </c>
      <c r="H809" s="34" t="str">
        <f>_xlfn.XLOOKUP(B809,[2]CALCULATION!$B:$B,[2]CALCULATION!$H:$H,"")</f>
        <v>ZTE</v>
      </c>
      <c r="I809" s="28">
        <v>0</v>
      </c>
      <c r="J809" s="28">
        <v>0</v>
      </c>
      <c r="K809" s="28">
        <v>0</v>
      </c>
      <c r="L809" s="28">
        <v>0</v>
      </c>
      <c r="M809" s="28">
        <v>0</v>
      </c>
      <c r="N809" s="28">
        <v>0</v>
      </c>
      <c r="O809" s="28">
        <v>0</v>
      </c>
      <c r="P809" s="28">
        <v>0</v>
      </c>
      <c r="Q809" s="28">
        <v>0</v>
      </c>
      <c r="R809" s="28">
        <v>0</v>
      </c>
      <c r="S809" s="93">
        <v>0</v>
      </c>
      <c r="T809" s="93">
        <f>_xlfn.XLOOKUP(B809,'[3]Nur des jours'!$B:$B,'[3]Nur des jours'!$U:$U,"")</f>
        <v>0</v>
      </c>
      <c r="U809" s="93">
        <v>0</v>
      </c>
      <c r="V809" s="93">
        <v>0</v>
      </c>
      <c r="W809" s="93">
        <v>0</v>
      </c>
      <c r="X809" s="93">
        <v>0</v>
      </c>
      <c r="Y809" s="93">
        <v>0</v>
      </c>
      <c r="Z809" s="93">
        <v>0</v>
      </c>
      <c r="AA809" s="93">
        <v>0</v>
      </c>
      <c r="AB809" s="93">
        <v>0</v>
      </c>
      <c r="AC809" s="93">
        <f>_xlfn.XLOOKUP(B809,'[3]Nur des jours'!$B:$B,'[3]Nur des jours'!$N:$N,"")</f>
        <v>0</v>
      </c>
      <c r="AD809" s="93">
        <v>0</v>
      </c>
      <c r="AE809" s="93">
        <v>1.2044920141653324</v>
      </c>
      <c r="AF809" s="93">
        <v>4.2804187961750177E-4</v>
      </c>
      <c r="AG809" s="93"/>
      <c r="AH809" s="93">
        <v>0</v>
      </c>
      <c r="AI809" s="93">
        <v>0</v>
      </c>
      <c r="AJ809" s="93">
        <v>0</v>
      </c>
      <c r="AK809" s="93">
        <v>0</v>
      </c>
      <c r="AL809" s="93">
        <v>0</v>
      </c>
      <c r="AM809" s="49" t="s">
        <v>5559</v>
      </c>
      <c r="AN809" s="49"/>
      <c r="AO809" s="48" t="str" cm="1">
        <f t="array" ref="AO809">IFERROR(_xlfn.IFS(
AQ809="MPR ISSUE","PDH",
AQ809="BSS Hardware Issue","BSS",
AQ809="Sites strategiques, MLL, Pylone, etc.","ENVTECH",
AQ809="AKTIVCO DEFAUT GE &amp; POWER Cabinet","AKTIVCO",
AQ809="AKTIVCO Coupure ENEO &amp; Baisse de tension","AKTIVCO GRID ONLY",
AQ809="Coupure ENEO &amp; Baisse de tension","IHS GRID ONLY",
AQ809="Defaut GE &amp; POWER Cabinet","IHS",
AQ809="Sharing","Partners",
AQ809="Sites strategiques &amp; DataCenter","SST &amp; DC",
AQ809="Exclu","Exclu",
AQ809="SAT","SAT",
AQ809="SPARE-ISSUE","SPARE-ISSUE",
AQ809="Fiber CAmtel","TRANS_FO_CAMTEL",
AQ809="Fiber AOF","Fiber AOF",
AQ809="Projet OCM (HUAWEI)","TRAVAUX-HUAWEI",
AQ809="Projet OCM (NOKIA)","TRAVAUX-NOKIA",
AQ809="ACCESS-ISSUE","ACCESS-ISSUE",
AQ809="Projet OCM (ZTE, NOKIA, autres projets)","TRAVAUX OCM",
AQ809="No root CAuse","No root cause",
AQ809="ODU HS","PDH",
AQ809="IP &amp; VLAN","PDH",
AQ809="Warehouse HUAWEI","SPARE-ISSUE",
AQ809="SPARE-HS","SPARE-ISSUE",
AQ809="Power Telco","BSS",AQ809="no impacts","no impacts"
),"")</f>
        <v>No root cause</v>
      </c>
      <c r="AP809" s="48" t="str" cm="1">
        <f t="array" ref="AP809">IFERROR(_xlfn.IFS(
AQ809="MPR ISSUE","TX ISSUE",
AQ809="BSS Hardware Issue","RAN ISSUE",
AQ809="Sites strategiques, MLL, Pylone, etc.","ENVTECH",
AQ809="AKTIVCO DEFAUT GE &amp; POWER Cabinet","POWER ISSUE",
AQ809="AKTIVCO Coupure ENEO &amp; Baisse de tension","POWER ISSUE",
AQ809="Coupure ENEO &amp; Baisse de tension","POWER ISSUE",
AQ809="Defaut GE &amp; POWER Cabinet","POWER ISSUE",
AQ809="Sharing","POWER ISSUE",
AQ809="Sites strategiques &amp; DataCenter","POWER ISSUE",
AQ809="Exclu","Exclu",
AQ809="SAT","TX ISSUE",
AQ809="SPARE-ISSUE","SPARE-ISSUE",
AQ809="Fiber CAmtel","TX ISSUE",
AQ809="Fiber AOF","TX ISSUE",
AQ809="Projet OCM (HUAWEI)","TRAVAUX-HUAWEI",
AQ809="Projet OCM (NOKIA)","TRAVAUX -NOKIA",
AQ809="ACCESS-ISSUE","ACCESS-ISSUE",
AQ809="Projet OCM (ZTE, NOKIA, autres projets)","TRAVAUX OCM",
AQ809="No root CAuse","No root cause",
AQ809="ODU HS","TX ISSUE",
AQ809="IP &amp; VLAN","TX ISSUE",
AQ809="Warehouse HUAWEI","SPARE-ISSUE",
AQ809="SPARE-HS","SPARE-ISSUE",
AQ809="Power Telco","RAN ISSUE",AQ809="no impacts","no impacts"
),"")</f>
        <v>No root cause</v>
      </c>
      <c r="AQ809" s="126" t="s">
        <v>5344</v>
      </c>
      <c r="AR809" s="48" t="str" cm="1">
        <f t="array" ref="AR809">IFERROR(_xlfn.IFS(
AQ809="MPR ISSUE","ACTIVE",
AQ809="BSS Hardware Issue","ACTIVE",
AQ809="Sites strategiques, MLL, Pylone, etc.","PASSIVE",
AQ809="AKTIVCO DEFAUT GE &amp; POWER Cabinet","PASSIVE",
AQ809="AKTIVCO Coupure ENEO &amp; Baisse de tension","PASSIVE",
AQ809="Coupure ENEO &amp; Baisse de tension","PASSIVE",
AQ809="Defaut GE &amp; POWER Cabinet","PASSIVE",
AQ809="Sharing","PASSIVE",
AQ809="Sites strategiques &amp; DataCenter","PASSIVE",
AQ809="Exclu","Exclu",
AQ809="SAT","ACTIVE",
AQ809="SPARE-ISSUE","SPARE-ISSUE",
AQ809="Fiber CAmtel","ACTIVE",
AQ809="Fiber AOF","ACTIVE",
AQ809="Projet OCM (HUAWEI)","PLANNED WORKS",
AQ809="Projet OCM (NOKIA)","PLANNED WORKS",
AQ809="ACCESS-ISSUE","ACCESS-ISSUE",
AQ809="Projet OCM (ZTE, NOKIA, autres projets)","PLANNED WORKS",
AQ809="No root CAuse","No root cause",
AQ809="ODU HS","ACTIVE",
AQ809="IP &amp; VLAN","ACTIVE",
AQ809="Warehouse HUAWEI","SPARE-ISSUE",
AQ809="SPARE-HS","SPARE-ISSUE",
AQ809="Power Telco","ACTIVE", AQ809="no impacts","no impacts"
),"")</f>
        <v>No root cause</v>
      </c>
      <c r="AS809" s="92" t="s">
        <v>5537</v>
      </c>
      <c r="AT809" s="98" t="s">
        <v>2142</v>
      </c>
      <c r="AV809" s="17" t="s">
        <v>5537</v>
      </c>
      <c r="AW809" s="7" t="s">
        <v>5537</v>
      </c>
      <c r="AX809" s="6" t="s">
        <v>5537</v>
      </c>
      <c r="AY809" s="7"/>
      <c r="AZ809" s="3" t="s">
        <v>5537</v>
      </c>
      <c r="BA809" s="18" t="s">
        <v>5537</v>
      </c>
      <c r="BB809" s="18" t="s">
        <v>5537</v>
      </c>
      <c r="BC809" s="18" t="s">
        <v>5537</v>
      </c>
      <c r="BD809" s="18" t="s">
        <v>5537</v>
      </c>
      <c r="BE809" s="18" t="s">
        <v>5537</v>
      </c>
      <c r="BF809" s="18" t="s">
        <v>5537</v>
      </c>
      <c r="BG809" s="18" t="s">
        <v>5537</v>
      </c>
      <c r="BH809" s="18" t="s">
        <v>5537</v>
      </c>
      <c r="BI809" s="18" t="s">
        <v>5537</v>
      </c>
      <c r="BJ809" s="18" t="s">
        <v>5537</v>
      </c>
      <c r="BK809" s="18" t="s">
        <v>5537</v>
      </c>
      <c r="BL809" s="9" t="s">
        <v>5537</v>
      </c>
      <c r="BM809" s="14" t="s">
        <v>5537</v>
      </c>
      <c r="BN809" s="14" t="s">
        <v>5537</v>
      </c>
      <c r="BO809" s="14" t="str">
        <f>_xlfn.XLOOKUP(B809,'[4]cell downs 18042026 17h'!$B:$B,'[4]cell downs 18042026 17h'!$B:$B,"")</f>
        <v/>
      </c>
      <c r="BP809" s="14" t="str">
        <f>_xlfn.XLOOKUP(B809,'[5]Cells Huawei 19042026 15h'!$B:$B,'[5]Cells Huawei 19042026 15h'!$B:$B,"")</f>
        <v/>
      </c>
      <c r="BQ809" s="9" t="str">
        <f>_xlfn.XLOOKUP(B809,'[6]cells down 19042026 9H40'!$B:$B,'[6]cells down 19042026 9H40'!$B:$B,"")</f>
        <v/>
      </c>
      <c r="BR809" s="9" t="s">
        <v>2142</v>
      </c>
      <c r="BS809" s="9" t="s">
        <v>12</v>
      </c>
      <c r="BT809" s="108"/>
    </row>
    <row r="810" spans="1:72" s="9" customFormat="1" x14ac:dyDescent="0.35">
      <c r="A810" s="1" t="s">
        <v>2155</v>
      </c>
      <c r="B810" s="8" t="s">
        <v>2156</v>
      </c>
      <c r="C810" s="3" t="str">
        <f>_xlfn.XLOOKUP(B810,'[1]daily break down'!$D:$D,'[1]daily break down'!$E:$E,"")</f>
        <v>CENTRE</v>
      </c>
      <c r="D810" s="1" t="s">
        <v>11</v>
      </c>
      <c r="E810" s="1" t="s">
        <v>12</v>
      </c>
      <c r="F810" s="3" t="s">
        <v>226</v>
      </c>
      <c r="G810" s="1" t="s">
        <v>489</v>
      </c>
      <c r="H810" s="34" t="str">
        <f>_xlfn.XLOOKUP(B810,[2]CALCULATION!$B:$B,[2]CALCULATION!$H:$H,"")</f>
        <v>ZTE</v>
      </c>
      <c r="I810" s="28">
        <v>0</v>
      </c>
      <c r="J810" s="28">
        <v>0</v>
      </c>
      <c r="K810" s="28">
        <v>0</v>
      </c>
      <c r="L810" s="28">
        <v>0</v>
      </c>
      <c r="M810" s="28">
        <v>9.570303025114632E-2</v>
      </c>
      <c r="N810" s="28">
        <v>1.3485994469698919</v>
      </c>
      <c r="O810" s="28">
        <v>0</v>
      </c>
      <c r="P810" s="28">
        <v>0</v>
      </c>
      <c r="Q810" s="28">
        <v>0</v>
      </c>
      <c r="R810" s="28">
        <v>0</v>
      </c>
      <c r="S810" s="93">
        <v>0</v>
      </c>
      <c r="T810" s="93">
        <f>_xlfn.XLOOKUP(B810,'[3]Nur des jours'!$B:$B,'[3]Nur des jours'!$U:$U,"")</f>
        <v>0</v>
      </c>
      <c r="U810" s="93">
        <v>0</v>
      </c>
      <c r="V810" s="93">
        <v>0</v>
      </c>
      <c r="W810" s="93">
        <v>0</v>
      </c>
      <c r="X810" s="93">
        <v>0</v>
      </c>
      <c r="Y810" s="93">
        <v>0</v>
      </c>
      <c r="Z810" s="93">
        <v>0</v>
      </c>
      <c r="AA810" s="93">
        <v>0</v>
      </c>
      <c r="AB810" s="93">
        <v>0</v>
      </c>
      <c r="AC810" s="93">
        <f>_xlfn.XLOOKUP(B810,'[3]Nur des jours'!$B:$B,'[3]Nur des jours'!$N:$N,"")</f>
        <v>0</v>
      </c>
      <c r="AD810" s="93">
        <v>0</v>
      </c>
      <c r="AE810" s="93">
        <v>0.49799105677832844</v>
      </c>
      <c r="AF810" s="93">
        <v>4.2804187961750177E-4</v>
      </c>
      <c r="AG810" s="93"/>
      <c r="AH810" s="93">
        <v>0</v>
      </c>
      <c r="AI810" s="93">
        <v>0</v>
      </c>
      <c r="AJ810" s="93">
        <v>0</v>
      </c>
      <c r="AK810" s="93">
        <v>0</v>
      </c>
      <c r="AL810" s="93">
        <v>0</v>
      </c>
      <c r="AM810" s="49" t="s">
        <v>5559</v>
      </c>
      <c r="AN810" s="49"/>
      <c r="AO810" s="48" t="str" cm="1">
        <f t="array" ref="AO810">IFERROR(_xlfn.IFS(
AQ810="MPR ISSUE","PDH",
AQ810="BSS Hardware Issue","BSS",
AQ810="Sites strategiques, MLL, Pylone, etc.","ENVTECH",
AQ810="AKTIVCO DEFAUT GE &amp; POWER Cabinet","AKTIVCO",
AQ810="AKTIVCO Coupure ENEO &amp; Baisse de tension","AKTIVCO GRID ONLY",
AQ810="Coupure ENEO &amp; Baisse de tension","IHS GRID ONLY",
AQ810="Defaut GE &amp; POWER Cabinet","IHS",
AQ810="Sharing","Partners",
AQ810="Sites strategiques &amp; DataCenter","SST &amp; DC",
AQ810="Exclu","Exclu",
AQ810="SAT","SAT",
AQ810="SPARE-ISSUE","SPARE-ISSUE",
AQ810="Fiber CAmtel","TRANS_FO_CAMTEL",
AQ810="Fiber AOF","Fiber AOF",
AQ810="Projet OCM (HUAWEI)","TRAVAUX-HUAWEI",
AQ810="Projet OCM (NOKIA)","TRAVAUX-NOKIA",
AQ810="ACCESS-ISSUE","ACCESS-ISSUE",
AQ810="Projet OCM (ZTE, NOKIA, autres projets)","TRAVAUX OCM",
AQ810="No root CAuse","No root cause",
AQ810="ODU HS","PDH",
AQ810="IP &amp; VLAN","PDH",
AQ810="Warehouse HUAWEI","SPARE-ISSUE",
AQ810="SPARE-HS","SPARE-ISSUE",
AQ810="Power Telco","BSS",AQ810="no impacts","no impacts"
),"")</f>
        <v>No root cause</v>
      </c>
      <c r="AP810" s="48" t="str" cm="1">
        <f t="array" ref="AP810">IFERROR(_xlfn.IFS(
AQ810="MPR ISSUE","TX ISSUE",
AQ810="BSS Hardware Issue","RAN ISSUE",
AQ810="Sites strategiques, MLL, Pylone, etc.","ENVTECH",
AQ810="AKTIVCO DEFAUT GE &amp; POWER Cabinet","POWER ISSUE",
AQ810="AKTIVCO Coupure ENEO &amp; Baisse de tension","POWER ISSUE",
AQ810="Coupure ENEO &amp; Baisse de tension","POWER ISSUE",
AQ810="Defaut GE &amp; POWER Cabinet","POWER ISSUE",
AQ810="Sharing","POWER ISSUE",
AQ810="Sites strategiques &amp; DataCenter","POWER ISSUE",
AQ810="Exclu","Exclu",
AQ810="SAT","TX ISSUE",
AQ810="SPARE-ISSUE","SPARE-ISSUE",
AQ810="Fiber CAmtel","TX ISSUE",
AQ810="Fiber AOF","TX ISSUE",
AQ810="Projet OCM (HUAWEI)","TRAVAUX-HUAWEI",
AQ810="Projet OCM (NOKIA)","TRAVAUX -NOKIA",
AQ810="ACCESS-ISSUE","ACCESS-ISSUE",
AQ810="Projet OCM (ZTE, NOKIA, autres projets)","TRAVAUX OCM",
AQ810="No root CAuse","No root cause",
AQ810="ODU HS","TX ISSUE",
AQ810="IP &amp; VLAN","TX ISSUE",
AQ810="Warehouse HUAWEI","SPARE-ISSUE",
AQ810="SPARE-HS","SPARE-ISSUE",
AQ810="Power Telco","RAN ISSUE",AQ810="no impacts","no impacts"
),"")</f>
        <v>No root cause</v>
      </c>
      <c r="AQ810" s="126" t="s">
        <v>5344</v>
      </c>
      <c r="AR810" s="48" t="str" cm="1">
        <f t="array" ref="AR810">IFERROR(_xlfn.IFS(
AQ810="MPR ISSUE","ACTIVE",
AQ810="BSS Hardware Issue","ACTIVE",
AQ810="Sites strategiques, MLL, Pylone, etc.","PASSIVE",
AQ810="AKTIVCO DEFAUT GE &amp; POWER Cabinet","PASSIVE",
AQ810="AKTIVCO Coupure ENEO &amp; Baisse de tension","PASSIVE",
AQ810="Coupure ENEO &amp; Baisse de tension","PASSIVE",
AQ810="Defaut GE &amp; POWER Cabinet","PASSIVE",
AQ810="Sharing","PASSIVE",
AQ810="Sites strategiques &amp; DataCenter","PASSIVE",
AQ810="Exclu","Exclu",
AQ810="SAT","ACTIVE",
AQ810="SPARE-ISSUE","SPARE-ISSUE",
AQ810="Fiber CAmtel","ACTIVE",
AQ810="Fiber AOF","ACTIVE",
AQ810="Projet OCM (HUAWEI)","PLANNED WORKS",
AQ810="Projet OCM (NOKIA)","PLANNED WORKS",
AQ810="ACCESS-ISSUE","ACCESS-ISSUE",
AQ810="Projet OCM (ZTE, NOKIA, autres projets)","PLANNED WORKS",
AQ810="No root CAuse","No root cause",
AQ810="ODU HS","ACTIVE",
AQ810="IP &amp; VLAN","ACTIVE",
AQ810="Warehouse HUAWEI","SPARE-ISSUE",
AQ810="SPARE-HS","SPARE-ISSUE",
AQ810="Power Telco","ACTIVE", AQ810="no impacts","no impacts"
),"")</f>
        <v>No root cause</v>
      </c>
      <c r="AS810" s="92" t="s">
        <v>5537</v>
      </c>
      <c r="AT810" s="98" t="s">
        <v>2156</v>
      </c>
      <c r="AV810" s="17" t="s">
        <v>5537</v>
      </c>
      <c r="AW810" s="7" t="s">
        <v>5537</v>
      </c>
      <c r="AX810" s="6" t="s">
        <v>5537</v>
      </c>
      <c r="AY810" s="7"/>
      <c r="AZ810" s="3" t="s">
        <v>5537</v>
      </c>
      <c r="BA810" s="18" t="s">
        <v>5537</v>
      </c>
      <c r="BB810" s="18" t="s">
        <v>5537</v>
      </c>
      <c r="BC810" s="18" t="s">
        <v>5537</v>
      </c>
      <c r="BD810" s="18" t="s">
        <v>5537</v>
      </c>
      <c r="BE810" s="18" t="s">
        <v>5537</v>
      </c>
      <c r="BF810" s="18" t="s">
        <v>5537</v>
      </c>
      <c r="BG810" s="18" t="s">
        <v>5537</v>
      </c>
      <c r="BH810" s="18" t="s">
        <v>5537</v>
      </c>
      <c r="BI810" s="18" t="s">
        <v>5537</v>
      </c>
      <c r="BJ810" s="18" t="s">
        <v>5537</v>
      </c>
      <c r="BK810" s="18" t="s">
        <v>5537</v>
      </c>
      <c r="BL810" s="9" t="s">
        <v>5537</v>
      </c>
      <c r="BM810" s="14" t="s">
        <v>5537</v>
      </c>
      <c r="BN810" s="14" t="s">
        <v>5537</v>
      </c>
      <c r="BO810" s="14" t="str">
        <f>_xlfn.XLOOKUP(B810,'[4]cell downs 18042026 17h'!$B:$B,'[4]cell downs 18042026 17h'!$B:$B,"")</f>
        <v/>
      </c>
      <c r="BP810" s="14" t="str">
        <f>_xlfn.XLOOKUP(B810,'[5]Cells Huawei 19042026 15h'!$B:$B,'[5]Cells Huawei 19042026 15h'!$B:$B,"")</f>
        <v/>
      </c>
      <c r="BQ810" s="9" t="str">
        <f>_xlfn.XLOOKUP(B810,'[6]cells down 19042026 9H40'!$B:$B,'[6]cells down 19042026 9H40'!$B:$B,"")</f>
        <v/>
      </c>
      <c r="BR810" s="9" t="s">
        <v>2156</v>
      </c>
      <c r="BS810" s="9" t="s">
        <v>318</v>
      </c>
      <c r="BT810" s="108"/>
    </row>
    <row r="811" spans="1:72" s="9" customFormat="1" x14ac:dyDescent="0.35">
      <c r="A811" s="1" t="s">
        <v>1007</v>
      </c>
      <c r="B811" s="8" t="s">
        <v>1008</v>
      </c>
      <c r="C811" s="3" t="str">
        <f>_xlfn.XLOOKUP(B811,'[1]daily break down'!$D:$D,'[1]daily break down'!$E:$E,"")</f>
        <v>Douala</v>
      </c>
      <c r="D811" s="1"/>
      <c r="E811" s="1"/>
      <c r="F811" s="3" t="s">
        <v>31</v>
      </c>
      <c r="G811" s="1" t="s">
        <v>32</v>
      </c>
      <c r="H811" s="34" t="str">
        <f>_xlfn.XLOOKUP(B811,[2]CALCULATION!$B:$B,[2]CALCULATION!$H:$H,"")</f>
        <v>ZTE</v>
      </c>
      <c r="I811" s="28">
        <v>0</v>
      </c>
      <c r="J811" s="28">
        <v>0</v>
      </c>
      <c r="K811" s="28">
        <v>0</v>
      </c>
      <c r="L811" s="28">
        <v>0</v>
      </c>
      <c r="M811" s="28">
        <v>0</v>
      </c>
      <c r="N811" s="28">
        <v>0</v>
      </c>
      <c r="O811" s="28">
        <v>0</v>
      </c>
      <c r="P811" s="28">
        <v>0</v>
      </c>
      <c r="Q811" s="28">
        <v>0</v>
      </c>
      <c r="R811" s="28">
        <v>0</v>
      </c>
      <c r="S811" s="93">
        <v>0</v>
      </c>
      <c r="T811" s="93">
        <f>_xlfn.XLOOKUP(B811,'[3]Nur des jours'!$B:$B,'[3]Nur des jours'!$U:$U,"")</f>
        <v>0</v>
      </c>
      <c r="U811" s="93">
        <v>0</v>
      </c>
      <c r="V811" s="93">
        <v>0</v>
      </c>
      <c r="W811" s="93">
        <v>0</v>
      </c>
      <c r="X811" s="93">
        <v>0</v>
      </c>
      <c r="Y811" s="93">
        <v>0</v>
      </c>
      <c r="Z811" s="93">
        <v>0</v>
      </c>
      <c r="AA811" s="93">
        <v>0</v>
      </c>
      <c r="AB811" s="93">
        <v>0</v>
      </c>
      <c r="AC811" s="93">
        <f>_xlfn.XLOOKUP(B811,'[3]Nur des jours'!$B:$B,'[3]Nur des jours'!$N:$N,"")</f>
        <v>0</v>
      </c>
      <c r="AD811" s="93">
        <v>0</v>
      </c>
      <c r="AE811" s="93">
        <v>0</v>
      </c>
      <c r="AF811" s="93">
        <v>2.6752617476098045E-4</v>
      </c>
      <c r="AG811" s="93"/>
      <c r="AH811" s="93">
        <v>0</v>
      </c>
      <c r="AI811" s="93">
        <v>0</v>
      </c>
      <c r="AJ811" s="93">
        <v>0</v>
      </c>
      <c r="AK811" s="93">
        <v>0</v>
      </c>
      <c r="AL811" s="93">
        <v>0</v>
      </c>
      <c r="AM811" s="49" t="s">
        <v>5559</v>
      </c>
      <c r="AN811" s="49"/>
      <c r="AO811" s="48" t="str" cm="1">
        <f t="array" ref="AO811">IFERROR(_xlfn.IFS(
AQ811="MPR ISSUE","PDH",
AQ811="BSS Hardware Issue","BSS",
AQ811="Sites strategiques, MLL, Pylone, etc.","ENVTECH",
AQ811="AKTIVCO DEFAUT GE &amp; POWER Cabinet","AKTIVCO",
AQ811="AKTIVCO Coupure ENEO &amp; Baisse de tension","AKTIVCO GRID ONLY",
AQ811="Coupure ENEO &amp; Baisse de tension","IHS GRID ONLY",
AQ811="Defaut GE &amp; POWER Cabinet","IHS",
AQ811="Sharing","Partners",
AQ811="Sites strategiques &amp; DataCenter","SST &amp; DC",
AQ811="Exclu","Exclu",
AQ811="SAT","SAT",
AQ811="SPARE-ISSUE","SPARE-ISSUE",
AQ811="Fiber CAmtel","TRANS_FO_CAMTEL",
AQ811="Fiber AOF","Fiber AOF",
AQ811="Projet OCM (HUAWEI)","TRAVAUX-HUAWEI",
AQ811="Projet OCM (NOKIA)","TRAVAUX-NOKIA",
AQ811="ACCESS-ISSUE","ACCESS-ISSUE",
AQ811="Projet OCM (ZTE, NOKIA, autres projets)","TRAVAUX OCM",
AQ811="No root CAuse","No root cause",
AQ811="ODU HS","PDH",
AQ811="IP &amp; VLAN","PDH",
AQ811="Warehouse HUAWEI","SPARE-ISSUE",
AQ811="SPARE-HS","SPARE-ISSUE",
AQ811="Power Telco","BSS",AQ811="no impacts","no impacts"
),"")</f>
        <v>No root cause</v>
      </c>
      <c r="AP811" s="48" t="str" cm="1">
        <f t="array" ref="AP811">IFERROR(_xlfn.IFS(
AQ811="MPR ISSUE","TX ISSUE",
AQ811="BSS Hardware Issue","RAN ISSUE",
AQ811="Sites strategiques, MLL, Pylone, etc.","ENVTECH",
AQ811="AKTIVCO DEFAUT GE &amp; POWER Cabinet","POWER ISSUE",
AQ811="AKTIVCO Coupure ENEO &amp; Baisse de tension","POWER ISSUE",
AQ811="Coupure ENEO &amp; Baisse de tension","POWER ISSUE",
AQ811="Defaut GE &amp; POWER Cabinet","POWER ISSUE",
AQ811="Sharing","POWER ISSUE",
AQ811="Sites strategiques &amp; DataCenter","POWER ISSUE",
AQ811="Exclu","Exclu",
AQ811="SAT","TX ISSUE",
AQ811="SPARE-ISSUE","SPARE-ISSUE",
AQ811="Fiber CAmtel","TX ISSUE",
AQ811="Fiber AOF","TX ISSUE",
AQ811="Projet OCM (HUAWEI)","TRAVAUX-HUAWEI",
AQ811="Projet OCM (NOKIA)","TRAVAUX -NOKIA",
AQ811="ACCESS-ISSUE","ACCESS-ISSUE",
AQ811="Projet OCM (ZTE, NOKIA, autres projets)","TRAVAUX OCM",
AQ811="No root CAuse","No root cause",
AQ811="ODU HS","TX ISSUE",
AQ811="IP &amp; VLAN","TX ISSUE",
AQ811="Warehouse HUAWEI","SPARE-ISSUE",
AQ811="SPARE-HS","SPARE-ISSUE",
AQ811="Power Telco","RAN ISSUE",AQ811="no impacts","no impacts"
),"")</f>
        <v>No root cause</v>
      </c>
      <c r="AQ811" s="67" t="s">
        <v>5344</v>
      </c>
      <c r="AR811" s="48" t="str" cm="1">
        <f t="array" ref="AR811">IFERROR(_xlfn.IFS(
AQ811="MPR ISSUE","ACTIVE",
AQ811="BSS Hardware Issue","ACTIVE",
AQ811="Sites strategiques, MLL, Pylone, etc.","PASSIVE",
AQ811="AKTIVCO DEFAUT GE &amp; POWER Cabinet","PASSIVE",
AQ811="AKTIVCO Coupure ENEO &amp; Baisse de tension","PASSIVE",
AQ811="Coupure ENEO &amp; Baisse de tension","PASSIVE",
AQ811="Defaut GE &amp; POWER Cabinet","PASSIVE",
AQ811="Sharing","PASSIVE",
AQ811="Sites strategiques &amp; DataCenter","PASSIVE",
AQ811="Exclu","Exclu",
AQ811="SAT","ACTIVE",
AQ811="SPARE-ISSUE","SPARE-ISSUE",
AQ811="Fiber CAmtel","ACTIVE",
AQ811="Fiber AOF","ACTIVE",
AQ811="Projet OCM (HUAWEI)","PLANNED WORKS",
AQ811="Projet OCM (NOKIA)","PLANNED WORKS",
AQ811="ACCESS-ISSUE","ACCESS-ISSUE",
AQ811="Projet OCM (ZTE, NOKIA, autres projets)","PLANNED WORKS",
AQ811="No root CAuse","No root cause",
AQ811="ODU HS","ACTIVE",
AQ811="IP &amp; VLAN","ACTIVE",
AQ811="Warehouse HUAWEI","SPARE-ISSUE",
AQ811="SPARE-HS","SPARE-ISSUE",
AQ811="Power Telco","ACTIVE", AQ811="no impacts","no impacts"
),"")</f>
        <v>No root cause</v>
      </c>
      <c r="AS811" s="92" t="s">
        <v>5537</v>
      </c>
      <c r="AT811" s="98" t="s">
        <v>1008</v>
      </c>
      <c r="AV811" s="17" t="s">
        <v>5537</v>
      </c>
      <c r="AW811" s="7" t="s">
        <v>5537</v>
      </c>
      <c r="AX811" s="6" t="s">
        <v>5537</v>
      </c>
      <c r="AY811" s="7"/>
      <c r="AZ811" s="3" t="s">
        <v>5537</v>
      </c>
      <c r="BA811" s="18" t="s">
        <v>5537</v>
      </c>
      <c r="BB811" s="18" t="s">
        <v>5537</v>
      </c>
      <c r="BC811" s="18" t="s">
        <v>5537</v>
      </c>
      <c r="BD811" s="18" t="s">
        <v>5537</v>
      </c>
      <c r="BE811" s="18" t="s">
        <v>5537</v>
      </c>
      <c r="BF811" s="18" t="s">
        <v>5537</v>
      </c>
      <c r="BG811" s="18" t="s">
        <v>5537</v>
      </c>
      <c r="BH811" s="18" t="s">
        <v>5537</v>
      </c>
      <c r="BI811" s="18" t="s">
        <v>5537</v>
      </c>
      <c r="BJ811" s="18" t="s">
        <v>5537</v>
      </c>
      <c r="BK811" s="18" t="s">
        <v>5537</v>
      </c>
      <c r="BL811" s="9" t="s">
        <v>5537</v>
      </c>
      <c r="BM811" s="14" t="s">
        <v>5537</v>
      </c>
      <c r="BN811" s="14" t="s">
        <v>5537</v>
      </c>
      <c r="BO811" s="14" t="str">
        <f>_xlfn.XLOOKUP(B811,'[4]cell downs 18042026 17h'!$B:$B,'[4]cell downs 18042026 17h'!$B:$B,"")</f>
        <v/>
      </c>
      <c r="BP811" s="14" t="str">
        <f>_xlfn.XLOOKUP(B811,'[5]Cells Huawei 19042026 15h'!$B:$B,'[5]Cells Huawei 19042026 15h'!$B:$B,"")</f>
        <v/>
      </c>
      <c r="BQ811" s="9" t="str">
        <f>_xlfn.XLOOKUP(B811,'[6]cells down 19042026 9H40'!$B:$B,'[6]cells down 19042026 9H40'!$B:$B,"")</f>
        <v/>
      </c>
      <c r="BR811" s="9" t="s">
        <v>5537</v>
      </c>
      <c r="BS811" s="9" t="s">
        <v>12</v>
      </c>
      <c r="BT811" s="108"/>
    </row>
    <row r="812" spans="1:72" s="9" customFormat="1" x14ac:dyDescent="0.35">
      <c r="A812" s="1" t="s">
        <v>1510</v>
      </c>
      <c r="B812" s="8" t="s">
        <v>1511</v>
      </c>
      <c r="C812" s="3" t="str">
        <f>_xlfn.XLOOKUP(B812,'[1]daily break down'!$D:$D,'[1]daily break down'!$E:$E,"")</f>
        <v>CENTRE</v>
      </c>
      <c r="D812" s="1" t="s">
        <v>11</v>
      </c>
      <c r="E812" s="1" t="s">
        <v>96</v>
      </c>
      <c r="F812" s="3" t="s">
        <v>69</v>
      </c>
      <c r="G812" s="1" t="s">
        <v>1512</v>
      </c>
      <c r="H812" s="33" t="str">
        <f>_xlfn.XLOOKUP(B812,[2]CALCULATION!$B:$B,[2]CALCULATION!$H:$H,"")</f>
        <v>NOKIA</v>
      </c>
      <c r="I812" s="28">
        <v>0</v>
      </c>
      <c r="J812" s="28">
        <v>0</v>
      </c>
      <c r="K812" s="28">
        <v>1.2974126165021258E-2</v>
      </c>
      <c r="L812" s="28">
        <v>0</v>
      </c>
      <c r="M812" s="28">
        <v>0</v>
      </c>
      <c r="N812" s="28">
        <v>0.38976741215264477</v>
      </c>
      <c r="O812" s="28">
        <v>0</v>
      </c>
      <c r="P812" s="28">
        <v>0</v>
      </c>
      <c r="Q812" s="28">
        <v>0.71924524380857524</v>
      </c>
      <c r="R812" s="28">
        <v>0</v>
      </c>
      <c r="S812" s="93">
        <v>0</v>
      </c>
      <c r="T812" s="93">
        <f>_xlfn.XLOOKUP(B812,'[3]Nur des jours'!$B:$B,'[3]Nur des jours'!$U:$U,"")</f>
        <v>0</v>
      </c>
      <c r="U812" s="93">
        <v>0</v>
      </c>
      <c r="V812" s="93">
        <v>0</v>
      </c>
      <c r="W812" s="93">
        <v>0</v>
      </c>
      <c r="X812" s="93">
        <v>0</v>
      </c>
      <c r="Y812" s="93">
        <v>0</v>
      </c>
      <c r="Z812" s="93">
        <v>0.3099023208430714</v>
      </c>
      <c r="AA812" s="93">
        <v>0</v>
      </c>
      <c r="AB812" s="93">
        <v>0</v>
      </c>
      <c r="AC812" s="93">
        <f>_xlfn.XLOOKUP(B812,'[3]Nur des jours'!$B:$B,'[3]Nur des jours'!$N:$N,"")</f>
        <v>0</v>
      </c>
      <c r="AD812" s="93">
        <v>0</v>
      </c>
      <c r="AE812" s="93">
        <v>6.6577894055844619E-2</v>
      </c>
      <c r="AF812" s="93">
        <v>1.0701046990405002E-4</v>
      </c>
      <c r="AG812" s="93"/>
      <c r="AH812" s="93">
        <v>0</v>
      </c>
      <c r="AI812" s="93">
        <v>0</v>
      </c>
      <c r="AJ812" s="93">
        <v>0</v>
      </c>
      <c r="AK812" s="93">
        <v>0</v>
      </c>
      <c r="AL812" s="93">
        <v>0</v>
      </c>
      <c r="AM812" s="49" t="s">
        <v>5559</v>
      </c>
      <c r="AN812" s="49"/>
      <c r="AO812" s="48" t="str" cm="1">
        <f t="array" ref="AO812">IFERROR(_xlfn.IFS(
AQ812="MPR ISSUE","PDH",
AQ812="BSS Hardware Issue","BSS",
AQ812="Sites strategiques, MLL, Pylone, etc.","ENVTECH",
AQ812="AKTIVCO DEFAUT GE &amp; POWER Cabinet","AKTIVCO",
AQ812="AKTIVCO Coupure ENEO &amp; Baisse de tension","AKTIVCO GRID ONLY",
AQ812="Coupure ENEO &amp; Baisse de tension","IHS GRID ONLY",
AQ812="Defaut GE &amp; POWER Cabinet","IHS",
AQ812="Sharing","Partners",
AQ812="Sites strategiques &amp; DataCenter","SST &amp; DC",
AQ812="Exclu","Exclu",
AQ812="SAT","SAT",
AQ812="SPARE-ISSUE","SPARE-ISSUE",
AQ812="Fiber CAmtel","TRANS_FO_CAMTEL",
AQ812="Fiber AOF","Fiber AOF",
AQ812="Projet OCM (HUAWEI)","TRAVAUX-HUAWEI",
AQ812="Projet OCM (NOKIA)","TRAVAUX-NOKIA",
AQ812="ACCESS-ISSUE","ACCESS-ISSUE",
AQ812="Projet OCM (ZTE, NOKIA, autres projets)","TRAVAUX OCM",
AQ812="No root CAuse","No root cause",
AQ812="ODU HS","PDH",
AQ812="IP &amp; VLAN","PDH",
AQ812="Warehouse HUAWEI","SPARE-ISSUE",
AQ812="SPARE-HS","SPARE-ISSUE",
AQ812="Power Telco","BSS",AQ812="no impacts","no impacts"
),"")</f>
        <v>No root cause</v>
      </c>
      <c r="AP812" s="48" t="str" cm="1">
        <f t="array" ref="AP812">IFERROR(_xlfn.IFS(
AQ812="MPR ISSUE","TX ISSUE",
AQ812="BSS Hardware Issue","RAN ISSUE",
AQ812="Sites strategiques, MLL, Pylone, etc.","ENVTECH",
AQ812="AKTIVCO DEFAUT GE &amp; POWER Cabinet","POWER ISSUE",
AQ812="AKTIVCO Coupure ENEO &amp; Baisse de tension","POWER ISSUE",
AQ812="Coupure ENEO &amp; Baisse de tension","POWER ISSUE",
AQ812="Defaut GE &amp; POWER Cabinet","POWER ISSUE",
AQ812="Sharing","POWER ISSUE",
AQ812="Sites strategiques &amp; DataCenter","POWER ISSUE",
AQ812="Exclu","Exclu",
AQ812="SAT","TX ISSUE",
AQ812="SPARE-ISSUE","SPARE-ISSUE",
AQ812="Fiber CAmtel","TX ISSUE",
AQ812="Fiber AOF","TX ISSUE",
AQ812="Projet OCM (HUAWEI)","TRAVAUX-HUAWEI",
AQ812="Projet OCM (NOKIA)","TRAVAUX -NOKIA",
AQ812="ACCESS-ISSUE","ACCESS-ISSUE",
AQ812="Projet OCM (ZTE, NOKIA, autres projets)","TRAVAUX OCM",
AQ812="No root CAuse","No root cause",
AQ812="ODU HS","TX ISSUE",
AQ812="IP &amp; VLAN","TX ISSUE",
AQ812="Warehouse HUAWEI","SPARE-ISSUE",
AQ812="SPARE-HS","SPARE-ISSUE",
AQ812="Power Telco","RAN ISSUE",AQ812="no impacts","no impacts"
),"")</f>
        <v>No root cause</v>
      </c>
      <c r="AQ812" s="126" t="s">
        <v>5344</v>
      </c>
      <c r="AR812" s="48" t="str" cm="1">
        <f t="array" ref="AR812">IFERROR(_xlfn.IFS(
AQ812="MPR ISSUE","ACTIVE",
AQ812="BSS Hardware Issue","ACTIVE",
AQ812="Sites strategiques, MLL, Pylone, etc.","PASSIVE",
AQ812="AKTIVCO DEFAUT GE &amp; POWER Cabinet","PASSIVE",
AQ812="AKTIVCO Coupure ENEO &amp; Baisse de tension","PASSIVE",
AQ812="Coupure ENEO &amp; Baisse de tension","PASSIVE",
AQ812="Defaut GE &amp; POWER Cabinet","PASSIVE",
AQ812="Sharing","PASSIVE",
AQ812="Sites strategiques &amp; DataCenter","PASSIVE",
AQ812="Exclu","Exclu",
AQ812="SAT","ACTIVE",
AQ812="SPARE-ISSUE","SPARE-ISSUE",
AQ812="Fiber CAmtel","ACTIVE",
AQ812="Fiber AOF","ACTIVE",
AQ812="Projet OCM (HUAWEI)","PLANNED WORKS",
AQ812="Projet OCM (NOKIA)","PLANNED WORKS",
AQ812="ACCESS-ISSUE","ACCESS-ISSUE",
AQ812="Projet OCM (ZTE, NOKIA, autres projets)","PLANNED WORKS",
AQ812="No root CAuse","No root cause",
AQ812="ODU HS","ACTIVE",
AQ812="IP &amp; VLAN","ACTIVE",
AQ812="Warehouse HUAWEI","SPARE-ISSUE",
AQ812="SPARE-HS","SPARE-ISSUE",
AQ812="Power Telco","ACTIVE", AQ812="no impacts","no impacts"
),"")</f>
        <v>No root cause</v>
      </c>
      <c r="AS812" s="92" t="s">
        <v>5537</v>
      </c>
      <c r="AT812" s="98" t="s">
        <v>1511</v>
      </c>
      <c r="AV812" s="17" t="s">
        <v>5537</v>
      </c>
      <c r="AW812" s="7" t="s">
        <v>5537</v>
      </c>
      <c r="AX812" s="6" t="s">
        <v>5537</v>
      </c>
      <c r="AY812" s="7"/>
      <c r="AZ812" s="3" t="s">
        <v>5537</v>
      </c>
      <c r="BA812" s="18" t="s">
        <v>5537</v>
      </c>
      <c r="BB812" s="18" t="s">
        <v>5537</v>
      </c>
      <c r="BC812" s="18" t="s">
        <v>5537</v>
      </c>
      <c r="BD812" s="18" t="s">
        <v>5537</v>
      </c>
      <c r="BE812" s="18" t="s">
        <v>5537</v>
      </c>
      <c r="BF812" s="18" t="s">
        <v>5537</v>
      </c>
      <c r="BG812" s="18" t="s">
        <v>5537</v>
      </c>
      <c r="BH812" s="18" t="s">
        <v>5537</v>
      </c>
      <c r="BI812" s="18" t="s">
        <v>5537</v>
      </c>
      <c r="BJ812" s="18" t="s">
        <v>5537</v>
      </c>
      <c r="BK812" s="18" t="s">
        <v>5537</v>
      </c>
      <c r="BL812" s="9" t="s">
        <v>5537</v>
      </c>
      <c r="BM812" s="14" t="s">
        <v>5537</v>
      </c>
      <c r="BN812" s="14" t="s">
        <v>5537</v>
      </c>
      <c r="BO812" s="14" t="str">
        <f>_xlfn.XLOOKUP(B812,'[4]cell downs 18042026 17h'!$B:$B,'[4]cell downs 18042026 17h'!$B:$B,"")</f>
        <v/>
      </c>
      <c r="BP812" s="14" t="str">
        <f>_xlfn.XLOOKUP(B812,'[5]Cells Huawei 19042026 15h'!$B:$B,'[5]Cells Huawei 19042026 15h'!$B:$B,"")</f>
        <v/>
      </c>
      <c r="BQ812" s="9" t="str">
        <f>_xlfn.XLOOKUP(B812,'[6]cells down 19042026 9H40'!$B:$B,'[6]cells down 19042026 9H40'!$B:$B,"")</f>
        <v/>
      </c>
      <c r="BR812" s="9" t="s">
        <v>1511</v>
      </c>
      <c r="BS812" s="9" t="s">
        <v>12</v>
      </c>
      <c r="BT812" s="108"/>
    </row>
    <row r="813" spans="1:72" s="9" customFormat="1" x14ac:dyDescent="0.35">
      <c r="A813" s="1" t="s">
        <v>927</v>
      </c>
      <c r="B813" s="8" t="s">
        <v>928</v>
      </c>
      <c r="C813" s="3" t="str">
        <f>_xlfn.XLOOKUP(B813,'[1]daily break down'!$D:$D,'[1]daily break down'!$E:$E,"")</f>
        <v>Garoua</v>
      </c>
      <c r="D813" s="1" t="s">
        <v>11</v>
      </c>
      <c r="E813" s="1" t="s">
        <v>12</v>
      </c>
      <c r="F813" s="3" t="s">
        <v>23</v>
      </c>
      <c r="G813" s="1" t="s">
        <v>24</v>
      </c>
      <c r="H813" s="32" t="str">
        <f>_xlfn.XLOOKUP(B813,[2]CALCULATION!$B:$B,[2]CALCULATION!$H:$H,"")</f>
        <v>Huawei</v>
      </c>
      <c r="I813" s="28">
        <v>0</v>
      </c>
      <c r="J813" s="28">
        <v>0</v>
      </c>
      <c r="K813" s="28">
        <v>0</v>
      </c>
      <c r="L813" s="28">
        <v>0</v>
      </c>
      <c r="M813" s="28">
        <v>0</v>
      </c>
      <c r="N813" s="28">
        <v>0</v>
      </c>
      <c r="O813" s="28">
        <v>0</v>
      </c>
      <c r="P813" s="28">
        <v>0</v>
      </c>
      <c r="Q813" s="28">
        <v>0</v>
      </c>
      <c r="R813" s="28">
        <v>0</v>
      </c>
      <c r="S813" s="93">
        <v>0</v>
      </c>
      <c r="T813" s="93">
        <f>_xlfn.XLOOKUP(B813,'[3]Nur des jours'!$B:$B,'[3]Nur des jours'!$U:$U,"")</f>
        <v>0</v>
      </c>
      <c r="U813" s="93">
        <v>0</v>
      </c>
      <c r="V813" s="93">
        <v>0</v>
      </c>
      <c r="W813" s="93">
        <v>0</v>
      </c>
      <c r="X813" s="93">
        <v>0</v>
      </c>
      <c r="Y813" s="93">
        <v>0</v>
      </c>
      <c r="Z813" s="93">
        <v>0</v>
      </c>
      <c r="AA813" s="93">
        <v>0</v>
      </c>
      <c r="AB813" s="93">
        <v>0</v>
      </c>
      <c r="AC813" s="93"/>
      <c r="AD813" s="93">
        <v>0</v>
      </c>
      <c r="AE813" s="93">
        <v>0</v>
      </c>
      <c r="AF813" s="93">
        <v>8.9175391586979543E-5</v>
      </c>
      <c r="AG813" s="93"/>
      <c r="AH813" s="93">
        <v>0</v>
      </c>
      <c r="AI813" s="93">
        <v>0</v>
      </c>
      <c r="AJ813" s="93">
        <v>0</v>
      </c>
      <c r="AK813" s="93">
        <v>0</v>
      </c>
      <c r="AL813" s="93">
        <v>0</v>
      </c>
      <c r="AM813" s="49" t="s">
        <v>5559</v>
      </c>
      <c r="AN813" s="49"/>
      <c r="AO813" s="48" t="str" cm="1">
        <f t="array" ref="AO813">IFERROR(_xlfn.IFS(
AQ813="MPR ISSUE","PDH",
AQ813="BSS Hardware Issue","BSS",
AQ813="Sites strategiques, MLL, Pylone, etc.","ENVTECH",
AQ813="AKTIVCO DEFAUT GE &amp; POWER Cabinet","AKTIVCO",
AQ813="AKTIVCO Coupure ENEO &amp; Baisse de tension","AKTIVCO GRID ONLY",
AQ813="Coupure ENEO &amp; Baisse de tension","IHS GRID ONLY",
AQ813="Defaut GE &amp; POWER Cabinet","IHS",
AQ813="Sharing","Partners",
AQ813="Sites strategiques &amp; DataCenter","SST &amp; DC",
AQ813="Exclu","Exclu",
AQ813="SAT","SAT",
AQ813="SPARE-ISSUE","SPARE-ISSUE",
AQ813="Fiber CAmtel","TRANS_FO_CAMTEL",
AQ813="Fiber AOF","Fiber AOF",
AQ813="Projet OCM (HUAWEI)","TRAVAUX-HUAWEI",
AQ813="Projet OCM (NOKIA)","TRAVAUX-NOKIA",
AQ813="ACCESS-ISSUE","ACCESS-ISSUE",
AQ813="Projet OCM (ZTE, NOKIA, autres projets)","TRAVAUX OCM",
AQ813="No root CAuse","No root cause",
AQ813="ODU HS","PDH",
AQ813="IP &amp; VLAN","PDH",
AQ813="Warehouse HUAWEI","SPARE-ISSUE",
AQ813="SPARE-HS","SPARE-ISSUE",
AQ813="Power Telco","BSS",AQ813="no impacts","no impacts"
),"")</f>
        <v>No root cause</v>
      </c>
      <c r="AP813" s="48" t="str" cm="1">
        <f t="array" ref="AP813">IFERROR(_xlfn.IFS(
AQ813="MPR ISSUE","TX ISSUE",
AQ813="BSS Hardware Issue","RAN ISSUE",
AQ813="Sites strategiques, MLL, Pylone, etc.","ENVTECH",
AQ813="AKTIVCO DEFAUT GE &amp; POWER Cabinet","POWER ISSUE",
AQ813="AKTIVCO Coupure ENEO &amp; Baisse de tension","POWER ISSUE",
AQ813="Coupure ENEO &amp; Baisse de tension","POWER ISSUE",
AQ813="Defaut GE &amp; POWER Cabinet","POWER ISSUE",
AQ813="Sharing","POWER ISSUE",
AQ813="Sites strategiques &amp; DataCenter","POWER ISSUE",
AQ813="Exclu","Exclu",
AQ813="SAT","TX ISSUE",
AQ813="SPARE-ISSUE","SPARE-ISSUE",
AQ813="Fiber CAmtel","TX ISSUE",
AQ813="Fiber AOF","TX ISSUE",
AQ813="Projet OCM (HUAWEI)","TRAVAUX-HUAWEI",
AQ813="Projet OCM (NOKIA)","TRAVAUX -NOKIA",
AQ813="ACCESS-ISSUE","ACCESS-ISSUE",
AQ813="Projet OCM (ZTE, NOKIA, autres projets)","TRAVAUX OCM",
AQ813="No root CAuse","No root cause",
AQ813="ODU HS","TX ISSUE",
AQ813="IP &amp; VLAN","TX ISSUE",
AQ813="Warehouse HUAWEI","SPARE-ISSUE",
AQ813="SPARE-HS","SPARE-ISSUE",
AQ813="Power Telco","RAN ISSUE",AQ813="no impacts","no impacts"
),"")</f>
        <v>No root cause</v>
      </c>
      <c r="AQ813" s="126" t="s">
        <v>5344</v>
      </c>
      <c r="AR813" s="48" t="str" cm="1">
        <f t="array" ref="AR813">IFERROR(_xlfn.IFS(
AQ813="MPR ISSUE","ACTIVE",
AQ813="BSS Hardware Issue","ACTIVE",
AQ813="Sites strategiques, MLL, Pylone, etc.","PASSIVE",
AQ813="AKTIVCO DEFAUT GE &amp; POWER Cabinet","PASSIVE",
AQ813="AKTIVCO Coupure ENEO &amp; Baisse de tension","PASSIVE",
AQ813="Coupure ENEO &amp; Baisse de tension","PASSIVE",
AQ813="Defaut GE &amp; POWER Cabinet","PASSIVE",
AQ813="Sharing","PASSIVE",
AQ813="Sites strategiques &amp; DataCenter","PASSIVE",
AQ813="Exclu","Exclu",
AQ813="SAT","ACTIVE",
AQ813="SPARE-ISSUE","SPARE-ISSUE",
AQ813="Fiber CAmtel","ACTIVE",
AQ813="Fiber AOF","ACTIVE",
AQ813="Projet OCM (HUAWEI)","PLANNED WORKS",
AQ813="Projet OCM (NOKIA)","PLANNED WORKS",
AQ813="ACCESS-ISSUE","ACCESS-ISSUE",
AQ813="Projet OCM (ZTE, NOKIA, autres projets)","PLANNED WORKS",
AQ813="No root CAuse","No root cause",
AQ813="ODU HS","ACTIVE",
AQ813="IP &amp; VLAN","ACTIVE",
AQ813="Warehouse HUAWEI","SPARE-ISSUE",
AQ813="SPARE-HS","SPARE-ISSUE",
AQ813="Power Telco","ACTIVE", AQ813="no impacts","no impacts"
),"")</f>
        <v>No root cause</v>
      </c>
      <c r="AS813" s="92" t="s">
        <v>5537</v>
      </c>
      <c r="AT813" s="98" t="s">
        <v>928</v>
      </c>
      <c r="AV813" s="17" t="s">
        <v>5537</v>
      </c>
      <c r="AW813" s="7" t="s">
        <v>5537</v>
      </c>
      <c r="AX813" s="6" t="s">
        <v>5537</v>
      </c>
      <c r="AY813" s="7"/>
      <c r="AZ813" s="3" t="s">
        <v>5537</v>
      </c>
      <c r="BA813" s="18" t="s">
        <v>5537</v>
      </c>
      <c r="BB813" s="18" t="s">
        <v>5537</v>
      </c>
      <c r="BC813" s="18" t="s">
        <v>5537</v>
      </c>
      <c r="BD813" s="18" t="s">
        <v>5537</v>
      </c>
      <c r="BE813" s="18" t="s">
        <v>5537</v>
      </c>
      <c r="BF813" s="18" t="s">
        <v>5537</v>
      </c>
      <c r="BG813" s="18" t="s">
        <v>5537</v>
      </c>
      <c r="BH813" s="18" t="s">
        <v>5537</v>
      </c>
      <c r="BI813" s="18" t="s">
        <v>5537</v>
      </c>
      <c r="BJ813" s="18" t="s">
        <v>5537</v>
      </c>
      <c r="BK813" s="18" t="s">
        <v>5537</v>
      </c>
      <c r="BL813" s="9" t="s">
        <v>5537</v>
      </c>
      <c r="BM813" s="14" t="s">
        <v>5537</v>
      </c>
      <c r="BN813" s="14" t="s">
        <v>5537</v>
      </c>
      <c r="BO813" s="14" t="str">
        <f>_xlfn.XLOOKUP(B813,'[4]cell downs 18042026 17h'!$B:$B,'[4]cell downs 18042026 17h'!$B:$B,"")</f>
        <v/>
      </c>
      <c r="BP813" s="14" t="str">
        <f>_xlfn.XLOOKUP(B813,'[5]Cells Huawei 19042026 15h'!$B:$B,'[5]Cells Huawei 19042026 15h'!$B:$B,"")</f>
        <v/>
      </c>
      <c r="BQ813" s="9" t="str">
        <f>_xlfn.XLOOKUP(B813,'[6]cells down 19042026 9H40'!$B:$B,'[6]cells down 19042026 9H40'!$B:$B,"")</f>
        <v/>
      </c>
      <c r="BR813" s="9" t="s">
        <v>928</v>
      </c>
      <c r="BS813" s="9" t="s">
        <v>594</v>
      </c>
      <c r="BT813" s="108"/>
    </row>
    <row r="814" spans="1:72" s="9" customFormat="1" x14ac:dyDescent="0.35">
      <c r="A814" s="1" t="s">
        <v>586</v>
      </c>
      <c r="B814" s="8" t="s">
        <v>587</v>
      </c>
      <c r="C814" s="3" t="str">
        <f>_xlfn.XLOOKUP(B814,'[1]daily break down'!$D:$D,'[1]daily break down'!$E:$E,"")</f>
        <v>CENTRE</v>
      </c>
      <c r="D814" s="1" t="s">
        <v>11</v>
      </c>
      <c r="E814" s="1" t="s">
        <v>12</v>
      </c>
      <c r="F814" s="3" t="s">
        <v>226</v>
      </c>
      <c r="G814" s="1" t="s">
        <v>489</v>
      </c>
      <c r="H814" s="34" t="str">
        <f>_xlfn.XLOOKUP(B814,[2]CALCULATION!$B:$B,[2]CALCULATION!$H:$H,"")</f>
        <v>ZTE</v>
      </c>
      <c r="I814" s="28">
        <v>0</v>
      </c>
      <c r="J814" s="28">
        <v>0</v>
      </c>
      <c r="K814" s="28">
        <v>0</v>
      </c>
      <c r="L814" s="28">
        <v>1.2821102750026387</v>
      </c>
      <c r="M814" s="28">
        <v>0</v>
      </c>
      <c r="N814" s="28">
        <v>0</v>
      </c>
      <c r="O814" s="28">
        <v>0</v>
      </c>
      <c r="P814" s="28">
        <v>0</v>
      </c>
      <c r="Q814" s="28">
        <v>0</v>
      </c>
      <c r="R814" s="28">
        <v>0</v>
      </c>
      <c r="S814" s="93">
        <v>5.7896860465928885E-17</v>
      </c>
      <c r="T814" s="93">
        <f>_xlfn.XLOOKUP(B814,'[3]Nur des jours'!$B:$B,'[3]Nur des jours'!$U:$U,"")</f>
        <v>0</v>
      </c>
      <c r="U814" s="93">
        <v>0</v>
      </c>
      <c r="V814" s="93">
        <v>0</v>
      </c>
      <c r="W814" s="93">
        <v>0</v>
      </c>
      <c r="X814" s="93">
        <v>0</v>
      </c>
      <c r="Y814" s="93">
        <v>0</v>
      </c>
      <c r="Z814" s="93">
        <v>0</v>
      </c>
      <c r="AA814" s="93">
        <v>0</v>
      </c>
      <c r="AB814" s="93">
        <v>0</v>
      </c>
      <c r="AC814" s="93">
        <f>_xlfn.XLOOKUP(B814,'[3]Nur des jours'!$B:$B,'[3]Nur des jours'!$N:$N,"")</f>
        <v>0</v>
      </c>
      <c r="AD814" s="93">
        <v>0</v>
      </c>
      <c r="AE814" s="93">
        <v>0.22862786895069828</v>
      </c>
      <c r="AF814" s="93">
        <v>6.8752521803290544E-17</v>
      </c>
      <c r="AG814" s="93"/>
      <c r="AH814" s="93">
        <v>0</v>
      </c>
      <c r="AI814" s="93">
        <v>0</v>
      </c>
      <c r="AJ814" s="93">
        <v>0</v>
      </c>
      <c r="AK814" s="93">
        <v>0</v>
      </c>
      <c r="AL814" s="93">
        <v>0</v>
      </c>
      <c r="AM814" s="49" t="s">
        <v>5559</v>
      </c>
      <c r="AN814" s="49"/>
      <c r="AO814" s="48" t="str" cm="1">
        <f t="array" ref="AO814">IFERROR(_xlfn.IFS(
AQ814="MPR ISSUE","PDH",
AQ814="BSS Hardware Issue","BSS",
AQ814="Sites strategiques, MLL, Pylone, etc.","ENVTECH",
AQ814="AKTIVCO DEFAUT GE &amp; POWER Cabinet","AKTIVCO",
AQ814="AKTIVCO Coupure ENEO &amp; Baisse de tension","AKTIVCO GRID ONLY",
AQ814="Coupure ENEO &amp; Baisse de tension","IHS GRID ONLY",
AQ814="Defaut GE &amp; POWER Cabinet","IHS",
AQ814="Sharing","Partners",
AQ814="Sites strategiques &amp; DataCenter","SST &amp; DC",
AQ814="Exclu","Exclu",
AQ814="SAT","SAT",
AQ814="SPARE-ISSUE","SPARE-ISSUE",
AQ814="Fiber CAmtel","TRANS_FO_CAMTEL",
AQ814="Fiber AOF","Fiber AOF",
AQ814="Projet OCM (HUAWEI)","TRAVAUX-HUAWEI",
AQ814="Projet OCM (NOKIA)","TRAVAUX-NOKIA",
AQ814="ACCESS-ISSUE","ACCESS-ISSUE",
AQ814="Projet OCM (ZTE, NOKIA, autres projets)","TRAVAUX OCM",
AQ814="No root CAuse","No root cause",
AQ814="ODU HS","PDH",
AQ814="IP &amp; VLAN","PDH",
AQ814="Warehouse HUAWEI","SPARE-ISSUE",
AQ814="SPARE-HS","SPARE-ISSUE",
AQ814="Power Telco","BSS",AQ814="no impacts","no impacts"
),"")</f>
        <v>No root cause</v>
      </c>
      <c r="AP814" s="48" t="str" cm="1">
        <f t="array" ref="AP814">IFERROR(_xlfn.IFS(
AQ814="MPR ISSUE","TX ISSUE",
AQ814="BSS Hardware Issue","RAN ISSUE",
AQ814="Sites strategiques, MLL, Pylone, etc.","ENVTECH",
AQ814="AKTIVCO DEFAUT GE &amp; POWER Cabinet","POWER ISSUE",
AQ814="AKTIVCO Coupure ENEO &amp; Baisse de tension","POWER ISSUE",
AQ814="Coupure ENEO &amp; Baisse de tension","POWER ISSUE",
AQ814="Defaut GE &amp; POWER Cabinet","POWER ISSUE",
AQ814="Sharing","POWER ISSUE",
AQ814="Sites strategiques &amp; DataCenter","POWER ISSUE",
AQ814="Exclu","Exclu",
AQ814="SAT","TX ISSUE",
AQ814="SPARE-ISSUE","SPARE-ISSUE",
AQ814="Fiber CAmtel","TX ISSUE",
AQ814="Fiber AOF","TX ISSUE",
AQ814="Projet OCM (HUAWEI)","TRAVAUX-HUAWEI",
AQ814="Projet OCM (NOKIA)","TRAVAUX -NOKIA",
AQ814="ACCESS-ISSUE","ACCESS-ISSUE",
AQ814="Projet OCM (ZTE, NOKIA, autres projets)","TRAVAUX OCM",
AQ814="No root CAuse","No root cause",
AQ814="ODU HS","TX ISSUE",
AQ814="IP &amp; VLAN","TX ISSUE",
AQ814="Warehouse HUAWEI","SPARE-ISSUE",
AQ814="SPARE-HS","SPARE-ISSUE",
AQ814="Power Telco","RAN ISSUE",AQ814="no impacts","no impacts"
),"")</f>
        <v>No root cause</v>
      </c>
      <c r="AQ814" s="126" t="s">
        <v>5344</v>
      </c>
      <c r="AR814" s="48" t="str" cm="1">
        <f t="array" ref="AR814">IFERROR(_xlfn.IFS(
AQ814="MPR ISSUE","ACTIVE",
AQ814="BSS Hardware Issue","ACTIVE",
AQ814="Sites strategiques, MLL, Pylone, etc.","PASSIVE",
AQ814="AKTIVCO DEFAUT GE &amp; POWER Cabinet","PASSIVE",
AQ814="AKTIVCO Coupure ENEO &amp; Baisse de tension","PASSIVE",
AQ814="Coupure ENEO &amp; Baisse de tension","PASSIVE",
AQ814="Defaut GE &amp; POWER Cabinet","PASSIVE",
AQ814="Sharing","PASSIVE",
AQ814="Sites strategiques &amp; DataCenter","PASSIVE",
AQ814="Exclu","Exclu",
AQ814="SAT","ACTIVE",
AQ814="SPARE-ISSUE","SPARE-ISSUE",
AQ814="Fiber CAmtel","ACTIVE",
AQ814="Fiber AOF","ACTIVE",
AQ814="Projet OCM (HUAWEI)","PLANNED WORKS",
AQ814="Projet OCM (NOKIA)","PLANNED WORKS",
AQ814="ACCESS-ISSUE","ACCESS-ISSUE",
AQ814="Projet OCM (ZTE, NOKIA, autres projets)","PLANNED WORKS",
AQ814="No root CAuse","No root cause",
AQ814="ODU HS","ACTIVE",
AQ814="IP &amp; VLAN","ACTIVE",
AQ814="Warehouse HUAWEI","SPARE-ISSUE",
AQ814="SPARE-HS","SPARE-ISSUE",
AQ814="Power Telco","ACTIVE", AQ814="no impacts","no impacts"
),"")</f>
        <v>No root cause</v>
      </c>
      <c r="AS814" s="92" t="s">
        <v>5537</v>
      </c>
      <c r="AT814" s="98" t="s">
        <v>587</v>
      </c>
      <c r="AV814" s="17" t="s">
        <v>5537</v>
      </c>
      <c r="AW814" s="7" t="s">
        <v>5537</v>
      </c>
      <c r="AX814" s="6" t="s">
        <v>5537</v>
      </c>
      <c r="AY814" s="7"/>
      <c r="AZ814" s="3" t="s">
        <v>5537</v>
      </c>
      <c r="BA814" s="18" t="s">
        <v>5537</v>
      </c>
      <c r="BB814" s="18" t="s">
        <v>5537</v>
      </c>
      <c r="BC814" s="18" t="s">
        <v>5537</v>
      </c>
      <c r="BD814" s="18" t="s">
        <v>5537</v>
      </c>
      <c r="BE814" s="18" t="s">
        <v>5537</v>
      </c>
      <c r="BF814" s="18" t="s">
        <v>5537</v>
      </c>
      <c r="BG814" s="18" t="s">
        <v>5537</v>
      </c>
      <c r="BH814" s="18" t="s">
        <v>5537</v>
      </c>
      <c r="BI814" s="18" t="s">
        <v>5537</v>
      </c>
      <c r="BJ814" s="18" t="s">
        <v>5537</v>
      </c>
      <c r="BK814" s="18" t="s">
        <v>5537</v>
      </c>
      <c r="BL814" s="9" t="s">
        <v>5537</v>
      </c>
      <c r="BM814" s="14" t="s">
        <v>5537</v>
      </c>
      <c r="BN814" s="14" t="s">
        <v>5537</v>
      </c>
      <c r="BO814" s="14" t="str">
        <f>_xlfn.XLOOKUP(B814,'[4]cell downs 18042026 17h'!$B:$B,'[4]cell downs 18042026 17h'!$B:$B,"")</f>
        <v/>
      </c>
      <c r="BP814" s="14" t="str">
        <f>_xlfn.XLOOKUP(B814,'[5]Cells Huawei 19042026 15h'!$B:$B,'[5]Cells Huawei 19042026 15h'!$B:$B,"")</f>
        <v/>
      </c>
      <c r="BQ814" s="9" t="str">
        <f>_xlfn.XLOOKUP(B814,'[6]cells down 19042026 9H40'!$B:$B,'[6]cells down 19042026 9H40'!$B:$B,"")</f>
        <v/>
      </c>
      <c r="BR814" s="9" t="s">
        <v>587</v>
      </c>
      <c r="BS814" s="9" t="s">
        <v>12</v>
      </c>
      <c r="BT814" s="108"/>
    </row>
    <row r="815" spans="1:72" s="9" customFormat="1" x14ac:dyDescent="0.35">
      <c r="A815" s="3" t="s">
        <v>278</v>
      </c>
      <c r="B815" s="25" t="s">
        <v>279</v>
      </c>
      <c r="C815" s="3" t="str">
        <f>_xlfn.XLOOKUP(B815,'[1]daily break down'!$D:$D,'[1]daily break down'!$E:$E,"")</f>
        <v>Yaounde</v>
      </c>
      <c r="D815" s="1" t="s">
        <v>357</v>
      </c>
      <c r="E815" s="3" t="s">
        <v>89</v>
      </c>
      <c r="F815" s="3" t="s">
        <v>37</v>
      </c>
      <c r="G815" s="3" t="s">
        <v>115</v>
      </c>
      <c r="H815" s="34" t="str">
        <f>_xlfn.XLOOKUP(B815,[2]CALCULATION!$B:$B,[2]CALCULATION!$H:$H,"")</f>
        <v>ZTE</v>
      </c>
      <c r="I815" s="28">
        <v>0</v>
      </c>
      <c r="J815" s="28">
        <v>0</v>
      </c>
      <c r="K815" s="28">
        <v>0</v>
      </c>
      <c r="L815" s="28">
        <v>0</v>
      </c>
      <c r="M815" s="28">
        <v>0</v>
      </c>
      <c r="N815" s="28">
        <v>0</v>
      </c>
      <c r="O815" s="28">
        <v>0</v>
      </c>
      <c r="P815" s="28">
        <v>4.3580013868556922</v>
      </c>
      <c r="Q815" s="28">
        <v>0</v>
      </c>
      <c r="R815" s="28">
        <v>0.11343109809863772</v>
      </c>
      <c r="S815" s="93">
        <v>5.6834152320129707</v>
      </c>
      <c r="T815" s="93">
        <f>_xlfn.XLOOKUP(B815,'[3]Nur des jours'!$B:$B,'[3]Nur des jours'!$U:$U,"")</f>
        <v>0</v>
      </c>
      <c r="U815" s="93">
        <v>0</v>
      </c>
      <c r="V815" s="93">
        <v>5.3818775629007529</v>
      </c>
      <c r="W815" s="93">
        <v>0</v>
      </c>
      <c r="X815" s="93">
        <v>0</v>
      </c>
      <c r="Y815" s="93">
        <v>22.314358236809884</v>
      </c>
      <c r="Z815" s="93">
        <v>28.203233571039259</v>
      </c>
      <c r="AA815" s="93">
        <v>0</v>
      </c>
      <c r="AB815" s="93">
        <v>0</v>
      </c>
      <c r="AC815" s="93">
        <f>_xlfn.XLOOKUP(B815,'[3]Nur des jours'!$B:$B,'[3]Nur des jours'!$N:$N,"")</f>
        <v>12.470786141716109</v>
      </c>
      <c r="AD815" s="93">
        <v>12.470786141716109</v>
      </c>
      <c r="AE815" s="93">
        <v>25.624941144241557</v>
      </c>
      <c r="AF815" s="93">
        <v>0</v>
      </c>
      <c r="AG815" s="93"/>
      <c r="AH815" s="93">
        <v>0</v>
      </c>
      <c r="AI815" s="93">
        <v>0</v>
      </c>
      <c r="AJ815" s="93">
        <v>0</v>
      </c>
      <c r="AK815" s="93">
        <v>0</v>
      </c>
      <c r="AL815" s="93">
        <v>0</v>
      </c>
      <c r="AM815" s="49" t="s">
        <v>5559</v>
      </c>
      <c r="AN815" s="49"/>
      <c r="AO815" s="48" t="str" cm="1">
        <f t="array" ref="AO815">IFERROR(_xlfn.IFS(
AQ815="MPR ISSUE","PDH",
AQ815="BSS Hardware Issue","BSS",
AQ815="Sites strategiques, MLL, Pylone, etc.","ENVTECH",
AQ815="AKTIVCO DEFAUT GE &amp; POWER Cabinet","AKTIVCO",
AQ815="AKTIVCO Coupure ENEO &amp; Baisse de tension","AKTIVCO GRID ONLY",
AQ815="Coupure ENEO &amp; Baisse de tension","IHS GRID ONLY",
AQ815="Defaut GE &amp; POWER Cabinet","IHS",
AQ815="Sharing","Partners",
AQ815="Sites strategiques &amp; DataCenter","SST &amp; DC",
AQ815="Exclu","Exclu",
AQ815="SAT","SAT",
AQ815="SPARE-ISSUE","SPARE-ISSUE",
AQ815="Fiber CAmtel","TRANS_FO_CAMTEL",
AQ815="Fiber AOF","Fiber AOF",
AQ815="Projet OCM (HUAWEI)","TRAVAUX-HUAWEI",
AQ815="Projet OCM (NOKIA)","TRAVAUX-NOKIA",
AQ815="ACCESS-ISSUE","ACCESS-ISSUE",
AQ815="Projet OCM (ZTE, NOKIA, autres projets)","TRAVAUX OCM",
AQ815="No root CAuse","No root cause",
AQ815="ODU HS","PDH",
AQ815="IP &amp; VLAN","PDH",
AQ815="Warehouse HUAWEI","SPARE-ISSUE",
AQ815="SPARE-HS","SPARE-ISSUE",
AQ815="Power Telco","BSS",AQ815="no impacts","no impacts"
),"")</f>
        <v>No root cause</v>
      </c>
      <c r="AP815" s="48" t="str" cm="1">
        <f t="array" ref="AP815">IFERROR(_xlfn.IFS(
AQ815="MPR ISSUE","TX ISSUE",
AQ815="BSS Hardware Issue","RAN ISSUE",
AQ815="Sites strategiques, MLL, Pylone, etc.","ENVTECH",
AQ815="AKTIVCO DEFAUT GE &amp; POWER Cabinet","POWER ISSUE",
AQ815="AKTIVCO Coupure ENEO &amp; Baisse de tension","POWER ISSUE",
AQ815="Coupure ENEO &amp; Baisse de tension","POWER ISSUE",
AQ815="Defaut GE &amp; POWER Cabinet","POWER ISSUE",
AQ815="Sharing","POWER ISSUE",
AQ815="Sites strategiques &amp; DataCenter","POWER ISSUE",
AQ815="Exclu","Exclu",
AQ815="SAT","TX ISSUE",
AQ815="SPARE-ISSUE","SPARE-ISSUE",
AQ815="Fiber CAmtel","TX ISSUE",
AQ815="Fiber AOF","TX ISSUE",
AQ815="Projet OCM (HUAWEI)","TRAVAUX-HUAWEI",
AQ815="Projet OCM (NOKIA)","TRAVAUX -NOKIA",
AQ815="ACCESS-ISSUE","ACCESS-ISSUE",
AQ815="Projet OCM (ZTE, NOKIA, autres projets)","TRAVAUX OCM",
AQ815="No root CAuse","No root cause",
AQ815="ODU HS","TX ISSUE",
AQ815="IP &amp; VLAN","TX ISSUE",
AQ815="Warehouse HUAWEI","SPARE-ISSUE",
AQ815="SPARE-HS","SPARE-ISSUE",
AQ815="Power Telco","RAN ISSUE",AQ815="no impacts","no impacts"
),"")</f>
        <v>No root cause</v>
      </c>
      <c r="AQ815" s="67" t="s">
        <v>5344</v>
      </c>
      <c r="AR815" s="48" t="str" cm="1">
        <f t="array" ref="AR815">IFERROR(_xlfn.IFS(
AQ815="MPR ISSUE","ACTIVE",
AQ815="BSS Hardware Issue","ACTIVE",
AQ815="Sites strategiques, MLL, Pylone, etc.","PASSIVE",
AQ815="AKTIVCO DEFAUT GE &amp; POWER Cabinet","PASSIVE",
AQ815="AKTIVCO Coupure ENEO &amp; Baisse de tension","PASSIVE",
AQ815="Coupure ENEO &amp; Baisse de tension","PASSIVE",
AQ815="Defaut GE &amp; POWER Cabinet","PASSIVE",
AQ815="Sharing","PASSIVE",
AQ815="Sites strategiques &amp; DataCenter","PASSIVE",
AQ815="Exclu","Exclu",
AQ815="SAT","ACTIVE",
AQ815="SPARE-ISSUE","SPARE-ISSUE",
AQ815="Fiber CAmtel","ACTIVE",
AQ815="Fiber AOF","ACTIVE",
AQ815="Projet OCM (HUAWEI)","PLANNED WORKS",
AQ815="Projet OCM (NOKIA)","PLANNED WORKS",
AQ815="ACCESS-ISSUE","ACCESS-ISSUE",
AQ815="Projet OCM (ZTE, NOKIA, autres projets)","PLANNED WORKS",
AQ815="No root CAuse","No root cause",
AQ815="ODU HS","ACTIVE",
AQ815="IP &amp; VLAN","ACTIVE",
AQ815="Warehouse HUAWEI","SPARE-ISSUE",
AQ815="SPARE-HS","SPARE-ISSUE",
AQ815="Power Telco","ACTIVE", AQ815="no impacts","no impacts"
),"")</f>
        <v>No root cause</v>
      </c>
      <c r="AS815" s="92" t="s">
        <v>5537</v>
      </c>
      <c r="AT815" s="98" t="s">
        <v>279</v>
      </c>
      <c r="AV815" s="17" t="s">
        <v>5537</v>
      </c>
      <c r="AW815" s="7" t="s">
        <v>5537</v>
      </c>
      <c r="AX815" s="6" t="s">
        <v>5537</v>
      </c>
      <c r="AY815" s="7"/>
      <c r="AZ815" s="3" t="s">
        <v>5537</v>
      </c>
      <c r="BA815" s="18" t="s">
        <v>5537</v>
      </c>
      <c r="BB815" s="18" t="s">
        <v>5537</v>
      </c>
      <c r="BC815" s="18" t="s">
        <v>5537</v>
      </c>
      <c r="BD815" s="18" t="s">
        <v>5537</v>
      </c>
      <c r="BE815" s="18" t="s">
        <v>5537</v>
      </c>
      <c r="BF815" s="18" t="s">
        <v>5537</v>
      </c>
      <c r="BG815" s="18" t="s">
        <v>5537</v>
      </c>
      <c r="BH815" s="18" t="s">
        <v>5537</v>
      </c>
      <c r="BI815" s="18" t="s">
        <v>5537</v>
      </c>
      <c r="BJ815" s="18" t="s">
        <v>5537</v>
      </c>
      <c r="BK815" s="18" t="s">
        <v>5537</v>
      </c>
      <c r="BL815" s="9" t="s">
        <v>5537</v>
      </c>
      <c r="BM815" s="14" t="s">
        <v>5537</v>
      </c>
      <c r="BN815" s="14" t="s">
        <v>5537</v>
      </c>
      <c r="BO815" s="14" t="str">
        <f>_xlfn.XLOOKUP(B815,'[4]cell downs 18042026 17h'!$B:$B,'[4]cell downs 18042026 17h'!$B:$B,"")</f>
        <v/>
      </c>
      <c r="BP815" s="14" t="str">
        <f>_xlfn.XLOOKUP(B815,'[5]Cells Huawei 19042026 15h'!$B:$B,'[5]Cells Huawei 19042026 15h'!$B:$B,"")</f>
        <v/>
      </c>
      <c r="BQ815" s="9" t="str">
        <f>_xlfn.XLOOKUP(B815,'[6]cells down 19042026 9H40'!$B:$B,'[6]cells down 19042026 9H40'!$B:$B,"")</f>
        <v/>
      </c>
      <c r="BR815" s="9" t="s">
        <v>5537</v>
      </c>
      <c r="BS815" s="9" t="s">
        <v>302</v>
      </c>
      <c r="BT815" s="108"/>
    </row>
    <row r="816" spans="1:72" s="9" customFormat="1" x14ac:dyDescent="0.35">
      <c r="A816" s="1" t="s">
        <v>3297</v>
      </c>
      <c r="B816" s="8" t="s">
        <v>3298</v>
      </c>
      <c r="C816" s="3" t="str">
        <f>_xlfn.XLOOKUP(B816,'[1]daily break down'!$D:$D,'[1]daily break down'!$E:$E,"")</f>
        <v>Douala</v>
      </c>
      <c r="D816" s="1" t="s">
        <v>11</v>
      </c>
      <c r="E816" s="1" t="s">
        <v>145</v>
      </c>
      <c r="F816" s="3" t="s">
        <v>31</v>
      </c>
      <c r="G816" s="1" t="s">
        <v>32</v>
      </c>
      <c r="H816" s="34" t="str">
        <f>_xlfn.XLOOKUP(B816,[2]CALCULATION!$B:$B,[2]CALCULATION!$H:$H,"")</f>
        <v>ZTE</v>
      </c>
      <c r="I816" s="28">
        <v>0</v>
      </c>
      <c r="J816" s="28">
        <v>0</v>
      </c>
      <c r="K816" s="28">
        <v>0</v>
      </c>
      <c r="L816" s="28">
        <v>1.926188458278717E-3</v>
      </c>
      <c r="M816" s="28">
        <v>0</v>
      </c>
      <c r="N816" s="28">
        <v>0</v>
      </c>
      <c r="O816" s="28">
        <v>0</v>
      </c>
      <c r="P816" s="28">
        <v>0</v>
      </c>
      <c r="Q816" s="28">
        <v>0</v>
      </c>
      <c r="R816" s="28">
        <v>0</v>
      </c>
      <c r="S816" s="93">
        <v>0</v>
      </c>
      <c r="T816" s="93">
        <f>_xlfn.XLOOKUP(B816,'[3]Nur des jours'!$B:$B,'[3]Nur des jours'!$U:$U,"")</f>
        <v>0</v>
      </c>
      <c r="U816" s="93">
        <v>0</v>
      </c>
      <c r="V816" s="93">
        <v>0</v>
      </c>
      <c r="W816" s="93">
        <v>0</v>
      </c>
      <c r="X816" s="93">
        <v>0</v>
      </c>
      <c r="Y816" s="93">
        <v>0</v>
      </c>
      <c r="Z816" s="93">
        <v>0</v>
      </c>
      <c r="AA816" s="93">
        <v>0</v>
      </c>
      <c r="AB816" s="93">
        <v>0</v>
      </c>
      <c r="AC816" s="93">
        <f>_xlfn.XLOOKUP(B816,'[3]Nur des jours'!$B:$B,'[3]Nur des jours'!$N:$N,"")</f>
        <v>4.7001673643749324</v>
      </c>
      <c r="AD816" s="93">
        <v>4.7001673643749324</v>
      </c>
      <c r="AE816" s="93">
        <v>24.186292386847125</v>
      </c>
      <c r="AF816" s="93">
        <v>0</v>
      </c>
      <c r="AG816" s="93"/>
      <c r="AH816" s="93">
        <v>0</v>
      </c>
      <c r="AI816" s="93">
        <v>0</v>
      </c>
      <c r="AJ816" s="93">
        <v>0</v>
      </c>
      <c r="AK816" s="93">
        <v>0</v>
      </c>
      <c r="AL816" s="93">
        <v>0</v>
      </c>
      <c r="AM816" s="49" t="s">
        <v>5559</v>
      </c>
      <c r="AN816" s="49"/>
      <c r="AO816" s="48" t="str" cm="1">
        <f t="array" ref="AO816">IFERROR(_xlfn.IFS(
AQ816="MPR ISSUE","PDH",
AQ816="BSS Hardware Issue","BSS",
AQ816="Sites strategiques, MLL, Pylone, etc.","ENVTECH",
AQ816="AKTIVCO DEFAUT GE &amp; POWER Cabinet","AKTIVCO",
AQ816="AKTIVCO Coupure ENEO &amp; Baisse de tension","AKTIVCO GRID ONLY",
AQ816="Coupure ENEO &amp; Baisse de tension","IHS GRID ONLY",
AQ816="Defaut GE &amp; POWER Cabinet","IHS",
AQ816="Sharing","Partners",
AQ816="Sites strategiques &amp; DataCenter","SST &amp; DC",
AQ816="Exclu","Exclu",
AQ816="SAT","SAT",
AQ816="SPARE-ISSUE","SPARE-ISSUE",
AQ816="Fiber CAmtel","TRANS_FO_CAMTEL",
AQ816="Fiber AOF","Fiber AOF",
AQ816="Projet OCM (HUAWEI)","TRAVAUX-HUAWEI",
AQ816="Projet OCM (NOKIA)","TRAVAUX-NOKIA",
AQ816="ACCESS-ISSUE","ACCESS-ISSUE",
AQ816="Projet OCM (ZTE, NOKIA, autres projets)","TRAVAUX OCM",
AQ816="No root CAuse","No root cause",
AQ816="ODU HS","PDH",
AQ816="IP &amp; VLAN","PDH",
AQ816="Warehouse HUAWEI","SPARE-ISSUE",
AQ816="SPARE-HS","SPARE-ISSUE",
AQ816="Power Telco","BSS",AQ816="no impacts","no impacts"
),"")</f>
        <v>No root cause</v>
      </c>
      <c r="AP816" s="48" t="str" cm="1">
        <f t="array" ref="AP816">IFERROR(_xlfn.IFS(
AQ816="MPR ISSUE","TX ISSUE",
AQ816="BSS Hardware Issue","RAN ISSUE",
AQ816="Sites strategiques, MLL, Pylone, etc.","ENVTECH",
AQ816="AKTIVCO DEFAUT GE &amp; POWER Cabinet","POWER ISSUE",
AQ816="AKTIVCO Coupure ENEO &amp; Baisse de tension","POWER ISSUE",
AQ816="Coupure ENEO &amp; Baisse de tension","POWER ISSUE",
AQ816="Defaut GE &amp; POWER Cabinet","POWER ISSUE",
AQ816="Sharing","POWER ISSUE",
AQ816="Sites strategiques &amp; DataCenter","POWER ISSUE",
AQ816="Exclu","Exclu",
AQ816="SAT","TX ISSUE",
AQ816="SPARE-ISSUE","SPARE-ISSUE",
AQ816="Fiber CAmtel","TX ISSUE",
AQ816="Fiber AOF","TX ISSUE",
AQ816="Projet OCM (HUAWEI)","TRAVAUX-HUAWEI",
AQ816="Projet OCM (NOKIA)","TRAVAUX -NOKIA",
AQ816="ACCESS-ISSUE","ACCESS-ISSUE",
AQ816="Projet OCM (ZTE, NOKIA, autres projets)","TRAVAUX OCM",
AQ816="No root CAuse","No root cause",
AQ816="ODU HS","TX ISSUE",
AQ816="IP &amp; VLAN","TX ISSUE",
AQ816="Warehouse HUAWEI","SPARE-ISSUE",
AQ816="SPARE-HS","SPARE-ISSUE",
AQ816="Power Telco","RAN ISSUE",AQ816="no impacts","no impacts"
),"")</f>
        <v>No root cause</v>
      </c>
      <c r="AQ816" s="126" t="s">
        <v>5344</v>
      </c>
      <c r="AR816" s="48" t="str" cm="1">
        <f t="array" ref="AR816">IFERROR(_xlfn.IFS(
AQ816="MPR ISSUE","ACTIVE",
AQ816="BSS Hardware Issue","ACTIVE",
AQ816="Sites strategiques, MLL, Pylone, etc.","PASSIVE",
AQ816="AKTIVCO DEFAUT GE &amp; POWER Cabinet","PASSIVE",
AQ816="AKTIVCO Coupure ENEO &amp; Baisse de tension","PASSIVE",
AQ816="Coupure ENEO &amp; Baisse de tension","PASSIVE",
AQ816="Defaut GE &amp; POWER Cabinet","PASSIVE",
AQ816="Sharing","PASSIVE",
AQ816="Sites strategiques &amp; DataCenter","PASSIVE",
AQ816="Exclu","Exclu",
AQ816="SAT","ACTIVE",
AQ816="SPARE-ISSUE","SPARE-ISSUE",
AQ816="Fiber CAmtel","ACTIVE",
AQ816="Fiber AOF","ACTIVE",
AQ816="Projet OCM (HUAWEI)","PLANNED WORKS",
AQ816="Projet OCM (NOKIA)","PLANNED WORKS",
AQ816="ACCESS-ISSUE","ACCESS-ISSUE",
AQ816="Projet OCM (ZTE, NOKIA, autres projets)","PLANNED WORKS",
AQ816="No root CAuse","No root cause",
AQ816="ODU HS","ACTIVE",
AQ816="IP &amp; VLAN","ACTIVE",
AQ816="Warehouse HUAWEI","SPARE-ISSUE",
AQ816="SPARE-HS","SPARE-ISSUE",
AQ816="Power Telco","ACTIVE", AQ816="no impacts","no impacts"
),"")</f>
        <v>No root cause</v>
      </c>
      <c r="AS816" s="92" t="s">
        <v>5537</v>
      </c>
      <c r="AT816" s="98" t="s">
        <v>3298</v>
      </c>
      <c r="AV816" s="17" t="s">
        <v>5537</v>
      </c>
      <c r="AW816" s="7" t="s">
        <v>5537</v>
      </c>
      <c r="AX816" s="6" t="s">
        <v>5537</v>
      </c>
      <c r="AY816" s="7"/>
      <c r="AZ816" s="3" t="s">
        <v>5537</v>
      </c>
      <c r="BA816" s="18" t="s">
        <v>5537</v>
      </c>
      <c r="BB816" s="18" t="s">
        <v>5537</v>
      </c>
      <c r="BC816" s="18" t="s">
        <v>5537</v>
      </c>
      <c r="BD816" s="18" t="s">
        <v>5537</v>
      </c>
      <c r="BE816" s="18" t="s">
        <v>5537</v>
      </c>
      <c r="BF816" s="18" t="s">
        <v>5537</v>
      </c>
      <c r="BG816" s="18" t="s">
        <v>5537</v>
      </c>
      <c r="BH816" s="18" t="s">
        <v>5537</v>
      </c>
      <c r="BI816" s="18" t="s">
        <v>5537</v>
      </c>
      <c r="BJ816" s="18" t="s">
        <v>5537</v>
      </c>
      <c r="BK816" s="18" t="s">
        <v>5537</v>
      </c>
      <c r="BL816" s="9" t="s">
        <v>5537</v>
      </c>
      <c r="BM816" s="14" t="s">
        <v>5537</v>
      </c>
      <c r="BN816" s="14" t="s">
        <v>5537</v>
      </c>
      <c r="BO816" s="14" t="str">
        <f>_xlfn.XLOOKUP(B816,'[4]cell downs 18042026 17h'!$B:$B,'[4]cell downs 18042026 17h'!$B:$B,"")</f>
        <v/>
      </c>
      <c r="BP816" s="14" t="str">
        <f>_xlfn.XLOOKUP(B816,'[5]Cells Huawei 19042026 15h'!$B:$B,'[5]Cells Huawei 19042026 15h'!$B:$B,"")</f>
        <v/>
      </c>
      <c r="BQ816" s="9" t="str">
        <f>_xlfn.XLOOKUP(B816,'[6]cells down 19042026 9H40'!$B:$B,'[6]cells down 19042026 9H40'!$B:$B,"")</f>
        <v/>
      </c>
      <c r="BR816" s="9" t="s">
        <v>3298</v>
      </c>
      <c r="BS816" s="9" t="s">
        <v>12</v>
      </c>
      <c r="BT816" s="108"/>
    </row>
    <row r="817" spans="1:72" s="9" customFormat="1" ht="28.5" customHeight="1" x14ac:dyDescent="0.35">
      <c r="A817" s="1" t="s">
        <v>3012</v>
      </c>
      <c r="B817" s="8" t="s">
        <v>3013</v>
      </c>
      <c r="C817" s="3" t="str">
        <f>_xlfn.XLOOKUP(B817,'[1]daily break down'!$D:$D,'[1]daily break down'!$E:$E,"")</f>
        <v>Ngaoundere</v>
      </c>
      <c r="D817" s="1" t="s">
        <v>11</v>
      </c>
      <c r="E817" s="1" t="s">
        <v>12</v>
      </c>
      <c r="F817" s="3" t="s">
        <v>90</v>
      </c>
      <c r="G817" s="1" t="s">
        <v>91</v>
      </c>
      <c r="H817" s="32" t="str">
        <f>_xlfn.XLOOKUP(B817,[2]CALCULATION!$B:$B,[2]CALCULATION!$H:$H,"")</f>
        <v>Huawei</v>
      </c>
      <c r="I817" s="28">
        <v>0</v>
      </c>
      <c r="J817" s="28">
        <v>0</v>
      </c>
      <c r="K817" s="28">
        <v>0</v>
      </c>
      <c r="L817" s="28">
        <v>0</v>
      </c>
      <c r="M817" s="28">
        <v>0</v>
      </c>
      <c r="N817" s="28">
        <v>0</v>
      </c>
      <c r="O817" s="28">
        <v>0</v>
      </c>
      <c r="P817" s="28">
        <v>0</v>
      </c>
      <c r="Q817" s="28">
        <v>0</v>
      </c>
      <c r="R817" s="28">
        <v>0</v>
      </c>
      <c r="S817" s="93">
        <v>0</v>
      </c>
      <c r="T817" s="93">
        <f>_xlfn.XLOOKUP(B817,'[3]Nur des jours'!$B:$B,'[3]Nur des jours'!$U:$U,"")</f>
        <v>0</v>
      </c>
      <c r="U817" s="93">
        <v>0</v>
      </c>
      <c r="V817" s="93">
        <v>0</v>
      </c>
      <c r="W817" s="93">
        <v>0</v>
      </c>
      <c r="X817" s="93">
        <v>0</v>
      </c>
      <c r="Y817" s="93">
        <v>0</v>
      </c>
      <c r="Z817" s="93">
        <v>0</v>
      </c>
      <c r="AA817" s="93">
        <v>0</v>
      </c>
      <c r="AB817" s="93">
        <v>0</v>
      </c>
      <c r="AC817" s="93">
        <f>_xlfn.XLOOKUP(B817,'[3]Nur des jours'!$B:$B,'[3]Nur des jours'!$N:$N,"")</f>
        <v>2.1966752560403839</v>
      </c>
      <c r="AD817" s="93">
        <v>2.1966752560403839</v>
      </c>
      <c r="AE817" s="93">
        <v>23.999505611629043</v>
      </c>
      <c r="AF817" s="93">
        <v>0</v>
      </c>
      <c r="AG817" s="93"/>
      <c r="AH817" s="93">
        <v>0</v>
      </c>
      <c r="AI817" s="93">
        <v>0</v>
      </c>
      <c r="AJ817" s="93">
        <v>0</v>
      </c>
      <c r="AK817" s="93">
        <v>0</v>
      </c>
      <c r="AL817" s="93">
        <v>0</v>
      </c>
      <c r="AM817" s="49" t="s">
        <v>5559</v>
      </c>
      <c r="AN817" s="49"/>
      <c r="AO817" s="48" t="str" cm="1">
        <f t="array" ref="AO817">IFERROR(_xlfn.IFS(
AQ817="MPR ISSUE","PDH",
AQ817="BSS Hardware Issue","BSS",
AQ817="Sites strategiques, MLL, Pylone, etc.","ENVTECH",
AQ817="AKTIVCO DEFAUT GE &amp; POWER Cabinet","AKTIVCO",
AQ817="AKTIVCO Coupure ENEO &amp; Baisse de tension","AKTIVCO GRID ONLY",
AQ817="Coupure ENEO &amp; Baisse de tension","IHS GRID ONLY",
AQ817="Defaut GE &amp; POWER Cabinet","IHS",
AQ817="Sharing","Partners",
AQ817="Sites strategiques &amp; DataCenter","SST &amp; DC",
AQ817="Exclu","Exclu",
AQ817="SAT","SAT",
AQ817="SPARE-ISSUE","SPARE-ISSUE",
AQ817="Fiber CAmtel","TRANS_FO_CAMTEL",
AQ817="Fiber AOF","Fiber AOF",
AQ817="Projet OCM (HUAWEI)","TRAVAUX-HUAWEI",
AQ817="Projet OCM (NOKIA)","TRAVAUX-NOKIA",
AQ817="ACCESS-ISSUE","ACCESS-ISSUE",
AQ817="Projet OCM (ZTE, NOKIA, autres projets)","TRAVAUX OCM",
AQ817="No root CAuse","No root cause",
AQ817="ODU HS","PDH",
AQ817="IP &amp; VLAN","PDH",
AQ817="Warehouse HUAWEI","SPARE-ISSUE",
AQ817="SPARE-HS","SPARE-ISSUE",
AQ817="Power Telco","BSS",AQ817="no impacts","no impacts"
),"")</f>
        <v>No root cause</v>
      </c>
      <c r="AP817" s="48" t="str" cm="1">
        <f t="array" ref="AP817">IFERROR(_xlfn.IFS(
AQ817="MPR ISSUE","TX ISSUE",
AQ817="BSS Hardware Issue","RAN ISSUE",
AQ817="Sites strategiques, MLL, Pylone, etc.","ENVTECH",
AQ817="AKTIVCO DEFAUT GE &amp; POWER Cabinet","POWER ISSUE",
AQ817="AKTIVCO Coupure ENEO &amp; Baisse de tension","POWER ISSUE",
AQ817="Coupure ENEO &amp; Baisse de tension","POWER ISSUE",
AQ817="Defaut GE &amp; POWER Cabinet","POWER ISSUE",
AQ817="Sharing","POWER ISSUE",
AQ817="Sites strategiques &amp; DataCenter","POWER ISSUE",
AQ817="Exclu","Exclu",
AQ817="SAT","TX ISSUE",
AQ817="SPARE-ISSUE","SPARE-ISSUE",
AQ817="Fiber CAmtel","TX ISSUE",
AQ817="Fiber AOF","TX ISSUE",
AQ817="Projet OCM (HUAWEI)","TRAVAUX-HUAWEI",
AQ817="Projet OCM (NOKIA)","TRAVAUX -NOKIA",
AQ817="ACCESS-ISSUE","ACCESS-ISSUE",
AQ817="Projet OCM (ZTE, NOKIA, autres projets)","TRAVAUX OCM",
AQ817="No root CAuse","No root cause",
AQ817="ODU HS","TX ISSUE",
AQ817="IP &amp; VLAN","TX ISSUE",
AQ817="Warehouse HUAWEI","SPARE-ISSUE",
AQ817="SPARE-HS","SPARE-ISSUE",
AQ817="Power Telco","RAN ISSUE",AQ817="no impacts","no impacts"
),"")</f>
        <v>No root cause</v>
      </c>
      <c r="AQ817" s="67" t="s">
        <v>5344</v>
      </c>
      <c r="AR817" s="48" t="str" cm="1">
        <f t="array" ref="AR817">IFERROR(_xlfn.IFS(
AQ817="MPR ISSUE","ACTIVE",
AQ817="BSS Hardware Issue","ACTIVE",
AQ817="Sites strategiques, MLL, Pylone, etc.","PASSIVE",
AQ817="AKTIVCO DEFAUT GE &amp; POWER Cabinet","PASSIVE",
AQ817="AKTIVCO Coupure ENEO &amp; Baisse de tension","PASSIVE",
AQ817="Coupure ENEO &amp; Baisse de tension","PASSIVE",
AQ817="Defaut GE &amp; POWER Cabinet","PASSIVE",
AQ817="Sharing","PASSIVE",
AQ817="Sites strategiques &amp; DataCenter","PASSIVE",
AQ817="Exclu","Exclu",
AQ817="SAT","ACTIVE",
AQ817="SPARE-ISSUE","SPARE-ISSUE",
AQ817="Fiber CAmtel","ACTIVE",
AQ817="Fiber AOF","ACTIVE",
AQ817="Projet OCM (HUAWEI)","PLANNED WORKS",
AQ817="Projet OCM (NOKIA)","PLANNED WORKS",
AQ817="ACCESS-ISSUE","ACCESS-ISSUE",
AQ817="Projet OCM (ZTE, NOKIA, autres projets)","PLANNED WORKS",
AQ817="No root CAuse","No root cause",
AQ817="ODU HS","ACTIVE",
AQ817="IP &amp; VLAN","ACTIVE",
AQ817="Warehouse HUAWEI","SPARE-ISSUE",
AQ817="SPARE-HS","SPARE-ISSUE",
AQ817="Power Telco","ACTIVE", AQ817="no impacts","no impacts"
),"")</f>
        <v>No root cause</v>
      </c>
      <c r="AS817" s="92" t="s">
        <v>5773</v>
      </c>
      <c r="AT817" s="98" t="s">
        <v>3013</v>
      </c>
      <c r="AV817" s="17" t="s">
        <v>5537</v>
      </c>
      <c r="AW817" s="7" t="s">
        <v>5537</v>
      </c>
      <c r="AX817" s="6" t="s">
        <v>5537</v>
      </c>
      <c r="AY817" s="7"/>
      <c r="AZ817" s="3" t="s">
        <v>5537</v>
      </c>
      <c r="BA817" s="18" t="s">
        <v>5537</v>
      </c>
      <c r="BB817" s="18" t="s">
        <v>5537</v>
      </c>
      <c r="BC817" s="18" t="s">
        <v>5537</v>
      </c>
      <c r="BD817" s="18" t="s">
        <v>5537</v>
      </c>
      <c r="BE817" s="18" t="s">
        <v>5537</v>
      </c>
      <c r="BF817" s="18" t="s">
        <v>5537</v>
      </c>
      <c r="BG817" s="18" t="s">
        <v>5537</v>
      </c>
      <c r="BH817" s="18" t="s">
        <v>5537</v>
      </c>
      <c r="BI817" s="18" t="s">
        <v>5537</v>
      </c>
      <c r="BJ817" s="18" t="s">
        <v>5537</v>
      </c>
      <c r="BK817" s="18" t="s">
        <v>5537</v>
      </c>
      <c r="BL817" s="9" t="s">
        <v>5773</v>
      </c>
      <c r="BM817" s="14" t="s">
        <v>5537</v>
      </c>
      <c r="BN817" s="14" t="s">
        <v>5537</v>
      </c>
      <c r="BO817" s="14" t="str">
        <f>_xlfn.XLOOKUP(B817,'[4]cell downs 18042026 17h'!$B:$B,'[4]cell downs 18042026 17h'!$B:$B,"")</f>
        <v/>
      </c>
      <c r="BP817" s="14" t="str">
        <f>_xlfn.XLOOKUP(B817,'[5]Cells Huawei 19042026 15h'!$B:$B,'[5]Cells Huawei 19042026 15h'!$B:$B,"")</f>
        <v/>
      </c>
      <c r="BQ817" s="9" t="str">
        <f>_xlfn.XLOOKUP(B817,'[6]cells down 19042026 9H40'!$B:$B,'[6]cells down 19042026 9H40'!$B:$B,"")</f>
        <v/>
      </c>
      <c r="BR817" s="9" t="s">
        <v>3013</v>
      </c>
      <c r="BS817" s="9" t="s">
        <v>12</v>
      </c>
      <c r="BT817" s="108"/>
    </row>
    <row r="818" spans="1:72" s="9" customFormat="1" x14ac:dyDescent="0.35">
      <c r="A818" s="1" t="s">
        <v>1634</v>
      </c>
      <c r="B818" s="8" t="s">
        <v>1635</v>
      </c>
      <c r="C818" s="3" t="str">
        <f>_xlfn.XLOOKUP(B818,'[1]daily break down'!$D:$D,'[1]daily break down'!$E:$E,"")</f>
        <v>Ngaoundere</v>
      </c>
      <c r="D818" s="1" t="s">
        <v>21</v>
      </c>
      <c r="E818" s="1" t="s">
        <v>987</v>
      </c>
      <c r="F818" s="3" t="s">
        <v>90</v>
      </c>
      <c r="G818" s="1" t="s">
        <v>91</v>
      </c>
      <c r="H818" s="32" t="str">
        <f>_xlfn.XLOOKUP(B818,[2]CALCULATION!$B:$B,[2]CALCULATION!$H:$H,"")</f>
        <v>Huawei</v>
      </c>
      <c r="I818" s="28">
        <v>0</v>
      </c>
      <c r="J818" s="28">
        <v>0</v>
      </c>
      <c r="K818" s="28">
        <v>0</v>
      </c>
      <c r="L818" s="28">
        <v>0</v>
      </c>
      <c r="M818" s="28">
        <v>0</v>
      </c>
      <c r="N818" s="28">
        <v>0</v>
      </c>
      <c r="O818" s="28">
        <v>0</v>
      </c>
      <c r="P818" s="28">
        <v>0</v>
      </c>
      <c r="Q818" s="28">
        <v>0</v>
      </c>
      <c r="R818" s="28">
        <v>0</v>
      </c>
      <c r="S818" s="93">
        <v>0</v>
      </c>
      <c r="T818" s="93">
        <f>_xlfn.XLOOKUP(B818,'[3]Nur des jours'!$B:$B,'[3]Nur des jours'!$U:$U,"")</f>
        <v>0</v>
      </c>
      <c r="U818" s="93">
        <v>0</v>
      </c>
      <c r="V818" s="93">
        <v>0</v>
      </c>
      <c r="W818" s="93">
        <v>0</v>
      </c>
      <c r="X818" s="93">
        <v>0</v>
      </c>
      <c r="Y818" s="93">
        <v>0</v>
      </c>
      <c r="Z818" s="93">
        <v>0</v>
      </c>
      <c r="AA818" s="93">
        <v>0</v>
      </c>
      <c r="AB818" s="93">
        <v>0</v>
      </c>
      <c r="AC818" s="93"/>
      <c r="AD818" s="93">
        <v>2.9292332628491038</v>
      </c>
      <c r="AE818" s="93">
        <v>21.43740743594353</v>
      </c>
      <c r="AF818" s="93">
        <v>0</v>
      </c>
      <c r="AG818" s="93"/>
      <c r="AH818" s="93">
        <v>0</v>
      </c>
      <c r="AI818" s="93">
        <v>0</v>
      </c>
      <c r="AJ818" s="93">
        <v>0</v>
      </c>
      <c r="AK818" s="93">
        <v>0</v>
      </c>
      <c r="AL818" s="93">
        <v>0</v>
      </c>
      <c r="AM818" s="49" t="s">
        <v>5559</v>
      </c>
      <c r="AN818" s="49"/>
      <c r="AO818" s="48" t="str" cm="1">
        <f t="array" ref="AO818">IFERROR(_xlfn.IFS(
AQ818="MPR ISSUE","PDH",
AQ818="BSS Hardware Issue","BSS",
AQ818="Sites strategiques, MLL, Pylone, etc.","ENVTECH",
AQ818="AKTIVCO DEFAUT GE &amp; POWER Cabinet","AKTIVCO",
AQ818="AKTIVCO Coupure ENEO &amp; Baisse de tension","AKTIVCO GRID ONLY",
AQ818="Coupure ENEO &amp; Baisse de tension","IHS GRID ONLY",
AQ818="Defaut GE &amp; POWER Cabinet","IHS",
AQ818="Sharing","Partners",
AQ818="Sites strategiques &amp; DataCenter","SST &amp; DC",
AQ818="Exclu","Exclu",
AQ818="SAT","SAT",
AQ818="SPARE-ISSUE","SPARE-ISSUE",
AQ818="Fiber CAmtel","TRANS_FO_CAMTEL",
AQ818="Fiber AOF","Fiber AOF",
AQ818="Projet OCM (HUAWEI)","TRAVAUX-HUAWEI",
AQ818="Projet OCM (NOKIA)","TRAVAUX-NOKIA",
AQ818="ACCESS-ISSUE","ACCESS-ISSUE",
AQ818="Projet OCM (ZTE, NOKIA, autres projets)","TRAVAUX OCM",
AQ818="No root CAuse","No root cause",
AQ818="ODU HS","PDH",
AQ818="IP &amp; VLAN","PDH",
AQ818="Warehouse HUAWEI","SPARE-ISSUE",
AQ818="SPARE-HS","SPARE-ISSUE",
AQ818="Power Telco","BSS",AQ818="no impacts","no impacts"
),"")</f>
        <v>No root cause</v>
      </c>
      <c r="AP818" s="48" t="str" cm="1">
        <f t="array" ref="AP818">IFERROR(_xlfn.IFS(
AQ818="MPR ISSUE","TX ISSUE",
AQ818="BSS Hardware Issue","RAN ISSUE",
AQ818="Sites strategiques, MLL, Pylone, etc.","ENVTECH",
AQ818="AKTIVCO DEFAUT GE &amp; POWER Cabinet","POWER ISSUE",
AQ818="AKTIVCO Coupure ENEO &amp; Baisse de tension","POWER ISSUE",
AQ818="Coupure ENEO &amp; Baisse de tension","POWER ISSUE",
AQ818="Defaut GE &amp; POWER Cabinet","POWER ISSUE",
AQ818="Sharing","POWER ISSUE",
AQ818="Sites strategiques &amp; DataCenter","POWER ISSUE",
AQ818="Exclu","Exclu",
AQ818="SAT","TX ISSUE",
AQ818="SPARE-ISSUE","SPARE-ISSUE",
AQ818="Fiber CAmtel","TX ISSUE",
AQ818="Fiber AOF","TX ISSUE",
AQ818="Projet OCM (HUAWEI)","TRAVAUX-HUAWEI",
AQ818="Projet OCM (NOKIA)","TRAVAUX -NOKIA",
AQ818="ACCESS-ISSUE","ACCESS-ISSUE",
AQ818="Projet OCM (ZTE, NOKIA, autres projets)","TRAVAUX OCM",
AQ818="No root CAuse","No root cause",
AQ818="ODU HS","TX ISSUE",
AQ818="IP &amp; VLAN","TX ISSUE",
AQ818="Warehouse HUAWEI","SPARE-ISSUE",
AQ818="SPARE-HS","SPARE-ISSUE",
AQ818="Power Telco","RAN ISSUE",AQ818="no impacts","no impacts"
),"")</f>
        <v>No root cause</v>
      </c>
      <c r="AQ818" s="67" t="s">
        <v>5344</v>
      </c>
      <c r="AR818" s="48" t="str" cm="1">
        <f t="array" ref="AR818">IFERROR(_xlfn.IFS(
AQ818="MPR ISSUE","ACTIVE",
AQ818="BSS Hardware Issue","ACTIVE",
AQ818="Sites strategiques, MLL, Pylone, etc.","PASSIVE",
AQ818="AKTIVCO DEFAUT GE &amp; POWER Cabinet","PASSIVE",
AQ818="AKTIVCO Coupure ENEO &amp; Baisse de tension","PASSIVE",
AQ818="Coupure ENEO &amp; Baisse de tension","PASSIVE",
AQ818="Defaut GE &amp; POWER Cabinet","PASSIVE",
AQ818="Sharing","PASSIVE",
AQ818="Sites strategiques &amp; DataCenter","PASSIVE",
AQ818="Exclu","Exclu",
AQ818="SAT","ACTIVE",
AQ818="SPARE-ISSUE","SPARE-ISSUE",
AQ818="Fiber CAmtel","ACTIVE",
AQ818="Fiber AOF","ACTIVE",
AQ818="Projet OCM (HUAWEI)","PLANNED WORKS",
AQ818="Projet OCM (NOKIA)","PLANNED WORKS",
AQ818="ACCESS-ISSUE","ACCESS-ISSUE",
AQ818="Projet OCM (ZTE, NOKIA, autres projets)","PLANNED WORKS",
AQ818="No root CAuse","No root cause",
AQ818="ODU HS","ACTIVE",
AQ818="IP &amp; VLAN","ACTIVE",
AQ818="Warehouse HUAWEI","SPARE-ISSUE",
AQ818="SPARE-HS","SPARE-ISSUE",
AQ818="Power Telco","ACTIVE", AQ818="no impacts","no impacts"
),"")</f>
        <v>No root cause</v>
      </c>
      <c r="AS818" s="92" t="s">
        <v>5537</v>
      </c>
      <c r="AT818" s="98" t="s">
        <v>1635</v>
      </c>
      <c r="AV818" s="17" t="s">
        <v>5537</v>
      </c>
      <c r="AW818" s="7" t="s">
        <v>5537</v>
      </c>
      <c r="AX818" s="6" t="s">
        <v>5537</v>
      </c>
      <c r="AY818" s="7"/>
      <c r="AZ818" s="3" t="s">
        <v>5537</v>
      </c>
      <c r="BA818" s="18" t="s">
        <v>5537</v>
      </c>
      <c r="BB818" s="18" t="s">
        <v>5537</v>
      </c>
      <c r="BC818" s="18" t="s">
        <v>5537</v>
      </c>
      <c r="BD818" s="18" t="s">
        <v>5537</v>
      </c>
      <c r="BE818" s="18" t="s">
        <v>5537</v>
      </c>
      <c r="BF818" s="18" t="s">
        <v>5537</v>
      </c>
      <c r="BG818" s="18" t="s">
        <v>5537</v>
      </c>
      <c r="BH818" s="18" t="s">
        <v>5537</v>
      </c>
      <c r="BI818" s="18" t="s">
        <v>5537</v>
      </c>
      <c r="BJ818" s="18" t="s">
        <v>5537</v>
      </c>
      <c r="BK818" s="18" t="s">
        <v>5537</v>
      </c>
      <c r="BL818" s="9" t="s">
        <v>5537</v>
      </c>
      <c r="BM818" s="14" t="s">
        <v>5537</v>
      </c>
      <c r="BN818" s="14" t="s">
        <v>5537</v>
      </c>
      <c r="BO818" s="14" t="str">
        <f>_xlfn.XLOOKUP(B818,'[4]cell downs 18042026 17h'!$B:$B,'[4]cell downs 18042026 17h'!$B:$B,"")</f>
        <v/>
      </c>
      <c r="BP818" s="14" t="str">
        <f>_xlfn.XLOOKUP(B818,'[5]Cells Huawei 19042026 15h'!$B:$B,'[5]Cells Huawei 19042026 15h'!$B:$B,"")</f>
        <v/>
      </c>
      <c r="BQ818" s="9" t="str">
        <f>_xlfn.XLOOKUP(B818,'[6]cells down 19042026 9H40'!$B:$B,'[6]cells down 19042026 9H40'!$B:$B,"")</f>
        <v/>
      </c>
      <c r="BR818" s="9" t="s">
        <v>5537</v>
      </c>
      <c r="BS818" s="9" t="s">
        <v>12</v>
      </c>
      <c r="BT818" s="108"/>
    </row>
    <row r="819" spans="1:72" s="9" customFormat="1" x14ac:dyDescent="0.35">
      <c r="A819" s="1" t="s">
        <v>2965</v>
      </c>
      <c r="B819" s="8" t="s">
        <v>2966</v>
      </c>
      <c r="C819" s="3" t="str">
        <f>_xlfn.XLOOKUP(B819,'[1]daily break down'!$D:$D,'[1]daily break down'!$E:$E,"")</f>
        <v>Ngaoundere</v>
      </c>
      <c r="D819" s="1" t="s">
        <v>21</v>
      </c>
      <c r="E819" s="1" t="s">
        <v>122</v>
      </c>
      <c r="F819" s="3" t="s">
        <v>90</v>
      </c>
      <c r="G819" s="1" t="s">
        <v>91</v>
      </c>
      <c r="H819" s="32" t="str">
        <f>_xlfn.XLOOKUP(B819,[2]CALCULATION!$B:$B,[2]CALCULATION!$H:$H,"")</f>
        <v>Huawei</v>
      </c>
      <c r="I819" s="28">
        <v>0</v>
      </c>
      <c r="J819" s="28">
        <v>0</v>
      </c>
      <c r="K819" s="28">
        <v>0</v>
      </c>
      <c r="L819" s="28">
        <v>0</v>
      </c>
      <c r="M819" s="28">
        <v>0</v>
      </c>
      <c r="N819" s="28">
        <v>0</v>
      </c>
      <c r="O819" s="28">
        <v>0</v>
      </c>
      <c r="P819" s="28">
        <v>0</v>
      </c>
      <c r="Q819" s="28">
        <v>0</v>
      </c>
      <c r="R819" s="28">
        <v>0</v>
      </c>
      <c r="S819" s="93">
        <v>0</v>
      </c>
      <c r="T819" s="93">
        <f>_xlfn.XLOOKUP(B819,'[3]Nur des jours'!$B:$B,'[3]Nur des jours'!$U:$U,"")</f>
        <v>0</v>
      </c>
      <c r="U819" s="93">
        <v>0</v>
      </c>
      <c r="V819" s="93">
        <v>0</v>
      </c>
      <c r="W819" s="93">
        <v>0</v>
      </c>
      <c r="X819" s="93">
        <v>0</v>
      </c>
      <c r="Y819" s="93">
        <v>0</v>
      </c>
      <c r="Z819" s="93">
        <v>0</v>
      </c>
      <c r="AA819" s="93">
        <v>0</v>
      </c>
      <c r="AB819" s="93">
        <v>0</v>
      </c>
      <c r="AC819" s="93"/>
      <c r="AD819" s="93">
        <v>2.9292510979274211</v>
      </c>
      <c r="AE819" s="93">
        <v>18.975809926576556</v>
      </c>
      <c r="AF819" s="93">
        <v>0</v>
      </c>
      <c r="AG819" s="93"/>
      <c r="AH819" s="93">
        <v>0</v>
      </c>
      <c r="AI819" s="93">
        <v>0</v>
      </c>
      <c r="AJ819" s="93">
        <v>0</v>
      </c>
      <c r="AK819" s="93">
        <v>0</v>
      </c>
      <c r="AL819" s="93">
        <v>0</v>
      </c>
      <c r="AM819" s="49" t="s">
        <v>5559</v>
      </c>
      <c r="AN819" s="49"/>
      <c r="AO819" s="48" t="str" cm="1">
        <f t="array" ref="AO819">IFERROR(_xlfn.IFS(
AQ819="MPR ISSUE","PDH",
AQ819="BSS Hardware Issue","BSS",
AQ819="Sites strategiques, MLL, Pylone, etc.","ENVTECH",
AQ819="AKTIVCO DEFAUT GE &amp; POWER Cabinet","AKTIVCO",
AQ819="AKTIVCO Coupure ENEO &amp; Baisse de tension","AKTIVCO GRID ONLY",
AQ819="Coupure ENEO &amp; Baisse de tension","IHS GRID ONLY",
AQ819="Defaut GE &amp; POWER Cabinet","IHS",
AQ819="Sharing","Partners",
AQ819="Sites strategiques &amp; DataCenter","SST &amp; DC",
AQ819="Exclu","Exclu",
AQ819="SAT","SAT",
AQ819="SPARE-ISSUE","SPARE-ISSUE",
AQ819="Fiber CAmtel","TRANS_FO_CAMTEL",
AQ819="Fiber AOF","Fiber AOF",
AQ819="Projet OCM (HUAWEI)","TRAVAUX-HUAWEI",
AQ819="Projet OCM (NOKIA)","TRAVAUX-NOKIA",
AQ819="ACCESS-ISSUE","ACCESS-ISSUE",
AQ819="Projet OCM (ZTE, NOKIA, autres projets)","TRAVAUX OCM",
AQ819="No root CAuse","No root cause",
AQ819="ODU HS","PDH",
AQ819="IP &amp; VLAN","PDH",
AQ819="Warehouse HUAWEI","SPARE-ISSUE",
AQ819="SPARE-HS","SPARE-ISSUE",
AQ819="Power Telco","BSS",AQ819="no impacts","no impacts"
),"")</f>
        <v>No root cause</v>
      </c>
      <c r="AP819" s="48" t="str" cm="1">
        <f t="array" ref="AP819">IFERROR(_xlfn.IFS(
AQ819="MPR ISSUE","TX ISSUE",
AQ819="BSS Hardware Issue","RAN ISSUE",
AQ819="Sites strategiques, MLL, Pylone, etc.","ENVTECH",
AQ819="AKTIVCO DEFAUT GE &amp; POWER Cabinet","POWER ISSUE",
AQ819="AKTIVCO Coupure ENEO &amp; Baisse de tension","POWER ISSUE",
AQ819="Coupure ENEO &amp; Baisse de tension","POWER ISSUE",
AQ819="Defaut GE &amp; POWER Cabinet","POWER ISSUE",
AQ819="Sharing","POWER ISSUE",
AQ819="Sites strategiques &amp; DataCenter","POWER ISSUE",
AQ819="Exclu","Exclu",
AQ819="SAT","TX ISSUE",
AQ819="SPARE-ISSUE","SPARE-ISSUE",
AQ819="Fiber CAmtel","TX ISSUE",
AQ819="Fiber AOF","TX ISSUE",
AQ819="Projet OCM (HUAWEI)","TRAVAUX-HUAWEI",
AQ819="Projet OCM (NOKIA)","TRAVAUX -NOKIA",
AQ819="ACCESS-ISSUE","ACCESS-ISSUE",
AQ819="Projet OCM (ZTE, NOKIA, autres projets)","TRAVAUX OCM",
AQ819="No root CAuse","No root cause",
AQ819="ODU HS","TX ISSUE",
AQ819="IP &amp; VLAN","TX ISSUE",
AQ819="Warehouse HUAWEI","SPARE-ISSUE",
AQ819="SPARE-HS","SPARE-ISSUE",
AQ819="Power Telco","RAN ISSUE",AQ819="no impacts","no impacts"
),"")</f>
        <v>No root cause</v>
      </c>
      <c r="AQ819" s="67" t="s">
        <v>5344</v>
      </c>
      <c r="AR819" s="48" t="str" cm="1">
        <f t="array" ref="AR819">IFERROR(_xlfn.IFS(
AQ819="MPR ISSUE","ACTIVE",
AQ819="BSS Hardware Issue","ACTIVE",
AQ819="Sites strategiques, MLL, Pylone, etc.","PASSIVE",
AQ819="AKTIVCO DEFAUT GE &amp; POWER Cabinet","PASSIVE",
AQ819="AKTIVCO Coupure ENEO &amp; Baisse de tension","PASSIVE",
AQ819="Coupure ENEO &amp; Baisse de tension","PASSIVE",
AQ819="Defaut GE &amp; POWER Cabinet","PASSIVE",
AQ819="Sharing","PASSIVE",
AQ819="Sites strategiques &amp; DataCenter","PASSIVE",
AQ819="Exclu","Exclu",
AQ819="SAT","ACTIVE",
AQ819="SPARE-ISSUE","SPARE-ISSUE",
AQ819="Fiber CAmtel","ACTIVE",
AQ819="Fiber AOF","ACTIVE",
AQ819="Projet OCM (HUAWEI)","PLANNED WORKS",
AQ819="Projet OCM (NOKIA)","PLANNED WORKS",
AQ819="ACCESS-ISSUE","ACCESS-ISSUE",
AQ819="Projet OCM (ZTE, NOKIA, autres projets)","PLANNED WORKS",
AQ819="No root CAuse","No root cause",
AQ819="ODU HS","ACTIVE",
AQ819="IP &amp; VLAN","ACTIVE",
AQ819="Warehouse HUAWEI","SPARE-ISSUE",
AQ819="SPARE-HS","SPARE-ISSUE",
AQ819="Power Telco","ACTIVE", AQ819="no impacts","no impacts"
),"")</f>
        <v>No root cause</v>
      </c>
      <c r="AS819" s="92" t="s">
        <v>5537</v>
      </c>
      <c r="AT819" s="98" t="s">
        <v>2966</v>
      </c>
      <c r="AV819" s="17" t="s">
        <v>5537</v>
      </c>
      <c r="AW819" s="7" t="s">
        <v>5537</v>
      </c>
      <c r="AX819" s="6" t="s">
        <v>5537</v>
      </c>
      <c r="AY819" s="7"/>
      <c r="AZ819" s="3" t="s">
        <v>5537</v>
      </c>
      <c r="BA819" s="18" t="s">
        <v>5537</v>
      </c>
      <c r="BB819" s="18" t="s">
        <v>5537</v>
      </c>
      <c r="BC819" s="18" t="s">
        <v>5537</v>
      </c>
      <c r="BD819" s="18" t="s">
        <v>5537</v>
      </c>
      <c r="BE819" s="18" t="s">
        <v>5537</v>
      </c>
      <c r="BF819" s="18" t="s">
        <v>5537</v>
      </c>
      <c r="BG819" s="18" t="s">
        <v>5537</v>
      </c>
      <c r="BH819" s="18" t="s">
        <v>5537</v>
      </c>
      <c r="BI819" s="18" t="s">
        <v>5537</v>
      </c>
      <c r="BJ819" s="18" t="s">
        <v>5537</v>
      </c>
      <c r="BK819" s="18" t="s">
        <v>5537</v>
      </c>
      <c r="BL819" s="9" t="s">
        <v>5537</v>
      </c>
      <c r="BM819" s="14" t="s">
        <v>5537</v>
      </c>
      <c r="BN819" s="14" t="s">
        <v>5537</v>
      </c>
      <c r="BO819" s="14" t="str">
        <f>_xlfn.XLOOKUP(B819,'[4]cell downs 18042026 17h'!$B:$B,'[4]cell downs 18042026 17h'!$B:$B,"")</f>
        <v/>
      </c>
      <c r="BP819" s="14" t="str">
        <f>_xlfn.XLOOKUP(B819,'[5]Cells Huawei 19042026 15h'!$B:$B,'[5]Cells Huawei 19042026 15h'!$B:$B,"")</f>
        <v/>
      </c>
      <c r="BQ819" s="9" t="str">
        <f>_xlfn.XLOOKUP(B819,'[6]cells down 19042026 9H40'!$B:$B,'[6]cells down 19042026 9H40'!$B:$B,"")</f>
        <v/>
      </c>
      <c r="BR819" s="9" t="s">
        <v>5537</v>
      </c>
      <c r="BS819" s="9" t="s">
        <v>12</v>
      </c>
      <c r="BT819" s="108"/>
    </row>
    <row r="820" spans="1:72" s="9" customFormat="1" x14ac:dyDescent="0.35">
      <c r="A820" s="1" t="s">
        <v>2447</v>
      </c>
      <c r="B820" s="8" t="s">
        <v>2448</v>
      </c>
      <c r="C820" s="3" t="str">
        <f>_xlfn.XLOOKUP(B820,'[1]daily break down'!$D:$D,'[1]daily break down'!$E:$E,"")</f>
        <v>Douala</v>
      </c>
      <c r="D820" s="1" t="s">
        <v>21</v>
      </c>
      <c r="E820" s="1" t="s">
        <v>36</v>
      </c>
      <c r="F820" s="3" t="s">
        <v>31</v>
      </c>
      <c r="G820" s="1" t="s">
        <v>32</v>
      </c>
      <c r="H820" s="34" t="str">
        <f>_xlfn.XLOOKUP(B820,[2]CALCULATION!$B:$B,[2]CALCULATION!$H:$H,"")</f>
        <v>ZTE</v>
      </c>
      <c r="I820" s="28">
        <v>0</v>
      </c>
      <c r="J820" s="28">
        <v>0</v>
      </c>
      <c r="K820" s="28">
        <v>0</v>
      </c>
      <c r="L820" s="28">
        <v>0</v>
      </c>
      <c r="M820" s="28">
        <v>8.7160027737113829E-2</v>
      </c>
      <c r="N820" s="28">
        <v>0</v>
      </c>
      <c r="O820" s="28">
        <v>0</v>
      </c>
      <c r="P820" s="28">
        <v>0</v>
      </c>
      <c r="Q820" s="28">
        <v>0</v>
      </c>
      <c r="R820" s="28">
        <v>0</v>
      </c>
      <c r="S820" s="93">
        <v>0</v>
      </c>
      <c r="T820" s="93">
        <f>_xlfn.XLOOKUP(B820,'[3]Nur des jours'!$B:$B,'[3]Nur des jours'!$U:$U,"")</f>
        <v>0</v>
      </c>
      <c r="U820" s="93">
        <v>0</v>
      </c>
      <c r="V820" s="93">
        <v>0</v>
      </c>
      <c r="W820" s="93">
        <v>0</v>
      </c>
      <c r="X820" s="93">
        <v>3.0854685489093473E-3</v>
      </c>
      <c r="Y820" s="93">
        <v>0</v>
      </c>
      <c r="Z820" s="93">
        <v>0</v>
      </c>
      <c r="AA820" s="93">
        <v>0</v>
      </c>
      <c r="AB820" s="93">
        <v>0</v>
      </c>
      <c r="AC820" s="93">
        <f>_xlfn.XLOOKUP(B820,'[3]Nur des jours'!$B:$B,'[3]Nur des jours'!$N:$N,"")</f>
        <v>0</v>
      </c>
      <c r="AD820" s="93">
        <v>0</v>
      </c>
      <c r="AE820" s="93">
        <v>18.085571992363729</v>
      </c>
      <c r="AF820" s="93">
        <v>0</v>
      </c>
      <c r="AG820" s="93"/>
      <c r="AH820" s="93">
        <v>0</v>
      </c>
      <c r="AI820" s="93">
        <v>0</v>
      </c>
      <c r="AJ820" s="93">
        <v>0</v>
      </c>
      <c r="AK820" s="93">
        <v>0</v>
      </c>
      <c r="AL820" s="93">
        <v>0</v>
      </c>
      <c r="AM820" s="49" t="s">
        <v>5559</v>
      </c>
      <c r="AN820" s="49"/>
      <c r="AO820" s="48" t="str" cm="1">
        <f t="array" ref="AO820">IFERROR(_xlfn.IFS(
AQ820="MPR ISSUE","PDH",
AQ820="BSS Hardware Issue","BSS",
AQ820="Sites strategiques, MLL, Pylone, etc.","ENVTECH",
AQ820="AKTIVCO DEFAUT GE &amp; POWER Cabinet","AKTIVCO",
AQ820="AKTIVCO Coupure ENEO &amp; Baisse de tension","AKTIVCO GRID ONLY",
AQ820="Coupure ENEO &amp; Baisse de tension","IHS GRID ONLY",
AQ820="Defaut GE &amp; POWER Cabinet","IHS",
AQ820="Sharing","Partners",
AQ820="Sites strategiques &amp; DataCenter","SST &amp; DC",
AQ820="Exclu","Exclu",
AQ820="SAT","SAT",
AQ820="SPARE-ISSUE","SPARE-ISSUE",
AQ820="Fiber CAmtel","TRANS_FO_CAMTEL",
AQ820="Fiber AOF","Fiber AOF",
AQ820="Projet OCM (HUAWEI)","TRAVAUX-HUAWEI",
AQ820="Projet OCM (NOKIA)","TRAVAUX-NOKIA",
AQ820="ACCESS-ISSUE","ACCESS-ISSUE",
AQ820="Projet OCM (ZTE, NOKIA, autres projets)","TRAVAUX OCM",
AQ820="No root CAuse","No root cause",
AQ820="ODU HS","PDH",
AQ820="IP &amp; VLAN","PDH",
AQ820="Warehouse HUAWEI","SPARE-ISSUE",
AQ820="SPARE-HS","SPARE-ISSUE",
AQ820="Power Telco","BSS",AQ820="no impacts","no impacts"
),"")</f>
        <v>No root cause</v>
      </c>
      <c r="AP820" s="48" t="str" cm="1">
        <f t="array" ref="AP820">IFERROR(_xlfn.IFS(
AQ820="MPR ISSUE","TX ISSUE",
AQ820="BSS Hardware Issue","RAN ISSUE",
AQ820="Sites strategiques, MLL, Pylone, etc.","ENVTECH",
AQ820="AKTIVCO DEFAUT GE &amp; POWER Cabinet","POWER ISSUE",
AQ820="AKTIVCO Coupure ENEO &amp; Baisse de tension","POWER ISSUE",
AQ820="Coupure ENEO &amp; Baisse de tension","POWER ISSUE",
AQ820="Defaut GE &amp; POWER Cabinet","POWER ISSUE",
AQ820="Sharing","POWER ISSUE",
AQ820="Sites strategiques &amp; DataCenter","POWER ISSUE",
AQ820="Exclu","Exclu",
AQ820="SAT","TX ISSUE",
AQ820="SPARE-ISSUE","SPARE-ISSUE",
AQ820="Fiber CAmtel","TX ISSUE",
AQ820="Fiber AOF","TX ISSUE",
AQ820="Projet OCM (HUAWEI)","TRAVAUX-HUAWEI",
AQ820="Projet OCM (NOKIA)","TRAVAUX -NOKIA",
AQ820="ACCESS-ISSUE","ACCESS-ISSUE",
AQ820="Projet OCM (ZTE, NOKIA, autres projets)","TRAVAUX OCM",
AQ820="No root CAuse","No root cause",
AQ820="ODU HS","TX ISSUE",
AQ820="IP &amp; VLAN","TX ISSUE",
AQ820="Warehouse HUAWEI","SPARE-ISSUE",
AQ820="SPARE-HS","SPARE-ISSUE",
AQ820="Power Telco","RAN ISSUE",AQ820="no impacts","no impacts"
),"")</f>
        <v>No root cause</v>
      </c>
      <c r="AQ820" s="67" t="s">
        <v>5344</v>
      </c>
      <c r="AR820" s="48" t="str" cm="1">
        <f t="array" ref="AR820">IFERROR(_xlfn.IFS(
AQ820="MPR ISSUE","ACTIVE",
AQ820="BSS Hardware Issue","ACTIVE",
AQ820="Sites strategiques, MLL, Pylone, etc.","PASSIVE",
AQ820="AKTIVCO DEFAUT GE &amp; POWER Cabinet","PASSIVE",
AQ820="AKTIVCO Coupure ENEO &amp; Baisse de tension","PASSIVE",
AQ820="Coupure ENEO &amp; Baisse de tension","PASSIVE",
AQ820="Defaut GE &amp; POWER Cabinet","PASSIVE",
AQ820="Sharing","PASSIVE",
AQ820="Sites strategiques &amp; DataCenter","PASSIVE",
AQ820="Exclu","Exclu",
AQ820="SAT","ACTIVE",
AQ820="SPARE-ISSUE","SPARE-ISSUE",
AQ820="Fiber CAmtel","ACTIVE",
AQ820="Fiber AOF","ACTIVE",
AQ820="Projet OCM (HUAWEI)","PLANNED WORKS",
AQ820="Projet OCM (NOKIA)","PLANNED WORKS",
AQ820="ACCESS-ISSUE","ACCESS-ISSUE",
AQ820="Projet OCM (ZTE, NOKIA, autres projets)","PLANNED WORKS",
AQ820="No root CAuse","No root cause",
AQ820="ODU HS","ACTIVE",
AQ820="IP &amp; VLAN","ACTIVE",
AQ820="Warehouse HUAWEI","SPARE-ISSUE",
AQ820="SPARE-HS","SPARE-ISSUE",
AQ820="Power Telco","ACTIVE", AQ820="no impacts","no impacts"
),"")</f>
        <v>No root cause</v>
      </c>
      <c r="AS820" s="92" t="s">
        <v>5537</v>
      </c>
      <c r="AT820" s="98" t="s">
        <v>2448</v>
      </c>
      <c r="AV820" s="17" t="s">
        <v>5537</v>
      </c>
      <c r="AW820" s="7" t="s">
        <v>5537</v>
      </c>
      <c r="AX820" s="6" t="s">
        <v>5537</v>
      </c>
      <c r="AY820" s="7"/>
      <c r="AZ820" s="3" t="s">
        <v>5537</v>
      </c>
      <c r="BA820" s="18" t="s">
        <v>5537</v>
      </c>
      <c r="BB820" s="18" t="s">
        <v>5537</v>
      </c>
      <c r="BC820" s="18" t="s">
        <v>5537</v>
      </c>
      <c r="BD820" s="18" t="s">
        <v>5537</v>
      </c>
      <c r="BE820" s="18" t="s">
        <v>5537</v>
      </c>
      <c r="BF820" s="18" t="s">
        <v>5537</v>
      </c>
      <c r="BG820" s="18" t="s">
        <v>5537</v>
      </c>
      <c r="BH820" s="18" t="s">
        <v>5537</v>
      </c>
      <c r="BI820" s="18" t="s">
        <v>5537</v>
      </c>
      <c r="BJ820" s="18" t="s">
        <v>5537</v>
      </c>
      <c r="BK820" s="18" t="s">
        <v>5537</v>
      </c>
      <c r="BL820" s="9" t="s">
        <v>5537</v>
      </c>
      <c r="BM820" s="14" t="s">
        <v>5537</v>
      </c>
      <c r="BN820" s="14" t="s">
        <v>5537</v>
      </c>
      <c r="BO820" s="14" t="str">
        <f>_xlfn.XLOOKUP(B820,'[4]cell downs 18042026 17h'!$B:$B,'[4]cell downs 18042026 17h'!$B:$B,"")</f>
        <v/>
      </c>
      <c r="BP820" s="14" t="str">
        <f>_xlfn.XLOOKUP(B820,'[5]Cells Huawei 19042026 15h'!$B:$B,'[5]Cells Huawei 19042026 15h'!$B:$B,"")</f>
        <v/>
      </c>
      <c r="BQ820" s="9" t="str">
        <f>_xlfn.XLOOKUP(B820,'[6]cells down 19042026 9H40'!$B:$B,'[6]cells down 19042026 9H40'!$B:$B,"")</f>
        <v/>
      </c>
      <c r="BR820" s="9" t="s">
        <v>5537</v>
      </c>
      <c r="BS820" s="9" t="s">
        <v>5537</v>
      </c>
      <c r="BT820" s="108"/>
    </row>
    <row r="821" spans="1:72" s="9" customFormat="1" x14ac:dyDescent="0.35">
      <c r="A821" s="19" t="s">
        <v>5414</v>
      </c>
      <c r="B821" s="26" t="s">
        <v>5415</v>
      </c>
      <c r="C821" s="3" t="str">
        <f>_xlfn.XLOOKUP(B821,'[1]daily break down'!$D:$D,'[1]daily break down'!$E:$E,"")</f>
        <v>Garoua</v>
      </c>
      <c r="D821" s="19" t="s">
        <v>357</v>
      </c>
      <c r="E821" s="19" t="s">
        <v>987</v>
      </c>
      <c r="F821" s="19" t="s">
        <v>5403</v>
      </c>
      <c r="G821" s="19" t="s">
        <v>24</v>
      </c>
      <c r="H821" s="32" t="str">
        <f>_xlfn.XLOOKUP(B821,[2]CALCULATION!$B:$B,[2]CALCULATION!$H:$H,"")</f>
        <v>Huawei</v>
      </c>
      <c r="I821" s="28">
        <v>0</v>
      </c>
      <c r="J821" s="28">
        <v>0</v>
      </c>
      <c r="K821" s="28">
        <v>0</v>
      </c>
      <c r="L821" s="28">
        <v>0</v>
      </c>
      <c r="M821" s="28">
        <v>0</v>
      </c>
      <c r="N821" s="28">
        <v>0</v>
      </c>
      <c r="O821" s="28">
        <v>0</v>
      </c>
      <c r="P821" s="28">
        <v>0</v>
      </c>
      <c r="Q821" s="28">
        <v>8.9175391586979543E-5</v>
      </c>
      <c r="R821" s="28">
        <v>0</v>
      </c>
      <c r="S821" s="93">
        <v>0</v>
      </c>
      <c r="T821" s="93">
        <f>_xlfn.XLOOKUP(B821,'[3]Nur des jours'!$B:$B,'[3]Nur des jours'!$U:$U,"")</f>
        <v>0</v>
      </c>
      <c r="U821" s="93">
        <v>0</v>
      </c>
      <c r="V821" s="93">
        <v>0</v>
      </c>
      <c r="W821" s="93">
        <v>0</v>
      </c>
      <c r="X821" s="93">
        <v>0</v>
      </c>
      <c r="Y821" s="93">
        <v>0</v>
      </c>
      <c r="Z821" s="93">
        <v>0</v>
      </c>
      <c r="AA821" s="93">
        <v>0</v>
      </c>
      <c r="AB821" s="93">
        <v>0</v>
      </c>
      <c r="AC821" s="93">
        <f>_xlfn.XLOOKUP(B821,'[3]Nur des jours'!$B:$B,'[3]Nur des jours'!$N:$N,"")</f>
        <v>0</v>
      </c>
      <c r="AD821" s="93">
        <v>0</v>
      </c>
      <c r="AE821" s="93">
        <v>17.481569230066807</v>
      </c>
      <c r="AF821" s="93">
        <v>0</v>
      </c>
      <c r="AG821" s="93"/>
      <c r="AH821" s="93">
        <v>0</v>
      </c>
      <c r="AI821" s="93">
        <v>0</v>
      </c>
      <c r="AJ821" s="93">
        <v>0</v>
      </c>
      <c r="AK821" s="93">
        <v>0</v>
      </c>
      <c r="AL821" s="93">
        <v>0</v>
      </c>
      <c r="AM821" s="49" t="s">
        <v>5559</v>
      </c>
      <c r="AN821" s="49"/>
      <c r="AO821" s="48" t="str" cm="1">
        <f t="array" ref="AO821">IFERROR(_xlfn.IFS(
AQ821="MPR ISSUE","PDH",
AQ821="BSS Hardware Issue","BSS",
AQ821="Sites strategiques, MLL, Pylone, etc.","ENVTECH",
AQ821="AKTIVCO DEFAUT GE &amp; POWER Cabinet","AKTIVCO",
AQ821="AKTIVCO Coupure ENEO &amp; Baisse de tension","AKTIVCO GRID ONLY",
AQ821="Coupure ENEO &amp; Baisse de tension","IHS GRID ONLY",
AQ821="Defaut GE &amp; POWER Cabinet","IHS",
AQ821="Sharing","Partners",
AQ821="Sites strategiques &amp; DataCenter","SST &amp; DC",
AQ821="Exclu","Exclu",
AQ821="SAT","SAT",
AQ821="SPARE-ISSUE","SPARE-ISSUE",
AQ821="Fiber CAmtel","TRANS_FO_CAMTEL",
AQ821="Fiber AOF","Fiber AOF",
AQ821="Projet OCM (HUAWEI)","TRAVAUX-HUAWEI",
AQ821="Projet OCM (NOKIA)","TRAVAUX-NOKIA",
AQ821="ACCESS-ISSUE","ACCESS-ISSUE",
AQ821="Projet OCM (ZTE, NOKIA, autres projets)","TRAVAUX OCM",
AQ821="No root CAuse","No root cause",
AQ821="ODU HS","PDH",
AQ821="IP &amp; VLAN","PDH",
AQ821="Warehouse HUAWEI","SPARE-ISSUE",
AQ821="SPARE-HS","SPARE-ISSUE",
AQ821="Power Telco","BSS",AQ821="no impacts","no impacts"
),"")</f>
        <v>No root cause</v>
      </c>
      <c r="AP821" s="48" t="str" cm="1">
        <f t="array" ref="AP821">IFERROR(_xlfn.IFS(
AQ821="MPR ISSUE","TX ISSUE",
AQ821="BSS Hardware Issue","RAN ISSUE",
AQ821="Sites strategiques, MLL, Pylone, etc.","ENVTECH",
AQ821="AKTIVCO DEFAUT GE &amp; POWER Cabinet","POWER ISSUE",
AQ821="AKTIVCO Coupure ENEO &amp; Baisse de tension","POWER ISSUE",
AQ821="Coupure ENEO &amp; Baisse de tension","POWER ISSUE",
AQ821="Defaut GE &amp; POWER Cabinet","POWER ISSUE",
AQ821="Sharing","POWER ISSUE",
AQ821="Sites strategiques &amp; DataCenter","POWER ISSUE",
AQ821="Exclu","Exclu",
AQ821="SAT","TX ISSUE",
AQ821="SPARE-ISSUE","SPARE-ISSUE",
AQ821="Fiber CAmtel","TX ISSUE",
AQ821="Fiber AOF","TX ISSUE",
AQ821="Projet OCM (HUAWEI)","TRAVAUX-HUAWEI",
AQ821="Projet OCM (NOKIA)","TRAVAUX -NOKIA",
AQ821="ACCESS-ISSUE","ACCESS-ISSUE",
AQ821="Projet OCM (ZTE, NOKIA, autres projets)","TRAVAUX OCM",
AQ821="No root CAuse","No root cause",
AQ821="ODU HS","TX ISSUE",
AQ821="IP &amp; VLAN","TX ISSUE",
AQ821="Warehouse HUAWEI","SPARE-ISSUE",
AQ821="SPARE-HS","SPARE-ISSUE",
AQ821="Power Telco","RAN ISSUE",AQ821="no impacts","no impacts"
),"")</f>
        <v>No root cause</v>
      </c>
      <c r="AQ821" s="67" t="s">
        <v>5344</v>
      </c>
      <c r="AR821" s="48" t="str" cm="1">
        <f t="array" ref="AR821">IFERROR(_xlfn.IFS(
AQ821="MPR ISSUE","ACTIVE",
AQ821="BSS Hardware Issue","ACTIVE",
AQ821="Sites strategiques, MLL, Pylone, etc.","PASSIVE",
AQ821="AKTIVCO DEFAUT GE &amp; POWER Cabinet","PASSIVE",
AQ821="AKTIVCO Coupure ENEO &amp; Baisse de tension","PASSIVE",
AQ821="Coupure ENEO &amp; Baisse de tension","PASSIVE",
AQ821="Defaut GE &amp; POWER Cabinet","PASSIVE",
AQ821="Sharing","PASSIVE",
AQ821="Sites strategiques &amp; DataCenter","PASSIVE",
AQ821="Exclu","Exclu",
AQ821="SAT","ACTIVE",
AQ821="SPARE-ISSUE","SPARE-ISSUE",
AQ821="Fiber CAmtel","ACTIVE",
AQ821="Fiber AOF","ACTIVE",
AQ821="Projet OCM (HUAWEI)","PLANNED WORKS",
AQ821="Projet OCM (NOKIA)","PLANNED WORKS",
AQ821="ACCESS-ISSUE","ACCESS-ISSUE",
AQ821="Projet OCM (ZTE, NOKIA, autres projets)","PLANNED WORKS",
AQ821="No root CAuse","No root cause",
AQ821="ODU HS","ACTIVE",
AQ821="IP &amp; VLAN","ACTIVE",
AQ821="Warehouse HUAWEI","SPARE-ISSUE",
AQ821="SPARE-HS","SPARE-ISSUE",
AQ821="Power Telco","ACTIVE", AQ821="no impacts","no impacts"
),"")</f>
        <v>No root cause</v>
      </c>
      <c r="AS821" s="92" t="s">
        <v>5537</v>
      </c>
      <c r="AT821" s="98" t="s">
        <v>5415</v>
      </c>
      <c r="AV821" s="17" t="s">
        <v>5537</v>
      </c>
      <c r="AW821" s="7" t="s">
        <v>5537</v>
      </c>
      <c r="AX821" s="6" t="s">
        <v>5537</v>
      </c>
      <c r="AY821" s="7"/>
      <c r="AZ821" s="3" t="s">
        <v>5537</v>
      </c>
      <c r="BA821" s="18" t="s">
        <v>5537</v>
      </c>
      <c r="BB821" s="18" t="s">
        <v>5537</v>
      </c>
      <c r="BC821" s="18" t="s">
        <v>5537</v>
      </c>
      <c r="BD821" s="18" t="s">
        <v>5537</v>
      </c>
      <c r="BE821" s="18" t="s">
        <v>5537</v>
      </c>
      <c r="BF821" s="18" t="s">
        <v>5537</v>
      </c>
      <c r="BG821" s="18" t="s">
        <v>5537</v>
      </c>
      <c r="BH821" s="18" t="s">
        <v>5537</v>
      </c>
      <c r="BI821" s="18" t="s">
        <v>5537</v>
      </c>
      <c r="BJ821" s="18" t="s">
        <v>5537</v>
      </c>
      <c r="BK821" s="18" t="s">
        <v>5537</v>
      </c>
      <c r="BL821" s="9" t="s">
        <v>5537</v>
      </c>
      <c r="BM821" s="14" t="s">
        <v>5537</v>
      </c>
      <c r="BN821" s="14" t="s">
        <v>5537</v>
      </c>
      <c r="BO821" s="14" t="str">
        <f>_xlfn.XLOOKUP(B821,'[4]cell downs 18042026 17h'!$B:$B,'[4]cell downs 18042026 17h'!$B:$B,"")</f>
        <v/>
      </c>
      <c r="BP821" s="14" t="str">
        <f>_xlfn.XLOOKUP(B821,'[5]Cells Huawei 19042026 15h'!$B:$B,'[5]Cells Huawei 19042026 15h'!$B:$B,"")</f>
        <v/>
      </c>
      <c r="BQ821" s="9" t="str">
        <f>_xlfn.XLOOKUP(B821,'[6]cells down 19042026 9H40'!$B:$B,'[6]cells down 19042026 9H40'!$B:$B,"")</f>
        <v/>
      </c>
      <c r="BR821" s="9" t="s">
        <v>5537</v>
      </c>
      <c r="BS821" s="9" t="s">
        <v>5537</v>
      </c>
      <c r="BT821" s="108"/>
    </row>
    <row r="822" spans="1:72" s="9" customFormat="1" x14ac:dyDescent="0.35">
      <c r="A822" s="1" t="s">
        <v>1660</v>
      </c>
      <c r="B822" s="8" t="s">
        <v>1661</v>
      </c>
      <c r="C822" s="3" t="str">
        <f>_xlfn.XLOOKUP(B822,'[1]daily break down'!$D:$D,'[1]daily break down'!$E:$E,"")</f>
        <v>LITTORAL</v>
      </c>
      <c r="D822" s="1" t="s">
        <v>11</v>
      </c>
      <c r="E822" s="1" t="s">
        <v>12</v>
      </c>
      <c r="F822" s="3" t="s">
        <v>13</v>
      </c>
      <c r="G822" s="1" t="s">
        <v>177</v>
      </c>
      <c r="H822" s="34" t="str">
        <f>_xlfn.XLOOKUP(B822,[2]CALCULATION!$B:$B,[2]CALCULATION!$H:$H,"")</f>
        <v>ZTE</v>
      </c>
      <c r="I822" s="28">
        <v>0</v>
      </c>
      <c r="J822" s="28">
        <v>0</v>
      </c>
      <c r="K822" s="28">
        <v>0.34489474450180085</v>
      </c>
      <c r="L822" s="28">
        <v>13.046627315349868</v>
      </c>
      <c r="M822" s="28">
        <v>13.810450214448982</v>
      </c>
      <c r="N822" s="28">
        <v>14.415986793481206</v>
      </c>
      <c r="O822" s="28">
        <v>0</v>
      </c>
      <c r="P822" s="28">
        <v>0.64693179580690241</v>
      </c>
      <c r="Q822" s="28">
        <v>13.217380355160616</v>
      </c>
      <c r="R822" s="28">
        <v>16.067265354575621</v>
      </c>
      <c r="S822" s="93">
        <v>0</v>
      </c>
      <c r="T822" s="93">
        <f>_xlfn.XLOOKUP(B822,'[3]Nur des jours'!$B:$B,'[3]Nur des jours'!$U:$U,"")</f>
        <v>0</v>
      </c>
      <c r="U822" s="93">
        <v>0</v>
      </c>
      <c r="V822" s="93">
        <v>1.5159816569786609E-3</v>
      </c>
      <c r="W822" s="93">
        <v>0</v>
      </c>
      <c r="X822" s="93">
        <v>15.395703315612398</v>
      </c>
      <c r="Y822" s="93">
        <v>17.534985289627404</v>
      </c>
      <c r="Z822" s="93">
        <v>0</v>
      </c>
      <c r="AA822" s="93">
        <v>0</v>
      </c>
      <c r="AB822" s="93">
        <v>0</v>
      </c>
      <c r="AC822" s="93">
        <f>_xlfn.XLOOKUP(B822,'[3]Nur des jours'!$B:$B,'[3]Nur des jours'!$N:$N,"")</f>
        <v>2.5551424951417232</v>
      </c>
      <c r="AD822" s="93">
        <v>2.5551424951417232</v>
      </c>
      <c r="AE822" s="93">
        <v>15.786987098817752</v>
      </c>
      <c r="AF822" s="93">
        <v>0</v>
      </c>
      <c r="AG822" s="93"/>
      <c r="AH822" s="93">
        <v>0</v>
      </c>
      <c r="AI822" s="93">
        <v>0</v>
      </c>
      <c r="AJ822" s="93">
        <v>0</v>
      </c>
      <c r="AK822" s="93">
        <v>0</v>
      </c>
      <c r="AL822" s="93">
        <v>0</v>
      </c>
      <c r="AM822" s="49" t="s">
        <v>5559</v>
      </c>
      <c r="AN822" s="49"/>
      <c r="AO822" s="48" t="str" cm="1">
        <f t="array" ref="AO822">IFERROR(_xlfn.IFS(
AQ822="MPR ISSUE","PDH",
AQ822="BSS Hardware Issue","BSS",
AQ822="Sites strategiques, MLL, Pylone, etc.","ENVTECH",
AQ822="AKTIVCO DEFAUT GE &amp; POWER Cabinet","AKTIVCO",
AQ822="AKTIVCO Coupure ENEO &amp; Baisse de tension","AKTIVCO GRID ONLY",
AQ822="Coupure ENEO &amp; Baisse de tension","IHS GRID ONLY",
AQ822="Defaut GE &amp; POWER Cabinet","IHS",
AQ822="Sharing","Partners",
AQ822="Sites strategiques &amp; DataCenter","SST &amp; DC",
AQ822="Exclu","Exclu",
AQ822="SAT","SAT",
AQ822="SPARE-ISSUE","SPARE-ISSUE",
AQ822="Fiber CAmtel","TRANS_FO_CAMTEL",
AQ822="Fiber AOF","Fiber AOF",
AQ822="Projet OCM (HUAWEI)","TRAVAUX-HUAWEI",
AQ822="Projet OCM (NOKIA)","TRAVAUX-NOKIA",
AQ822="ACCESS-ISSUE","ACCESS-ISSUE",
AQ822="Projet OCM (ZTE, NOKIA, autres projets)","TRAVAUX OCM",
AQ822="No root CAuse","No root cause",
AQ822="ODU HS","PDH",
AQ822="IP &amp; VLAN","PDH",
AQ822="Warehouse HUAWEI","SPARE-ISSUE",
AQ822="SPARE-HS","SPARE-ISSUE",
AQ822="Power Telco","BSS",AQ822="no impacts","no impacts"
),"")</f>
        <v>No root cause</v>
      </c>
      <c r="AP822" s="48" t="str" cm="1">
        <f t="array" ref="AP822">IFERROR(_xlfn.IFS(
AQ822="MPR ISSUE","TX ISSUE",
AQ822="BSS Hardware Issue","RAN ISSUE",
AQ822="Sites strategiques, MLL, Pylone, etc.","ENVTECH",
AQ822="AKTIVCO DEFAUT GE &amp; POWER Cabinet","POWER ISSUE",
AQ822="AKTIVCO Coupure ENEO &amp; Baisse de tension","POWER ISSUE",
AQ822="Coupure ENEO &amp; Baisse de tension","POWER ISSUE",
AQ822="Defaut GE &amp; POWER Cabinet","POWER ISSUE",
AQ822="Sharing","POWER ISSUE",
AQ822="Sites strategiques &amp; DataCenter","POWER ISSUE",
AQ822="Exclu","Exclu",
AQ822="SAT","TX ISSUE",
AQ822="SPARE-ISSUE","SPARE-ISSUE",
AQ822="Fiber CAmtel","TX ISSUE",
AQ822="Fiber AOF","TX ISSUE",
AQ822="Projet OCM (HUAWEI)","TRAVAUX-HUAWEI",
AQ822="Projet OCM (NOKIA)","TRAVAUX -NOKIA",
AQ822="ACCESS-ISSUE","ACCESS-ISSUE",
AQ822="Projet OCM (ZTE, NOKIA, autres projets)","TRAVAUX OCM",
AQ822="No root CAuse","No root cause",
AQ822="ODU HS","TX ISSUE",
AQ822="IP &amp; VLAN","TX ISSUE",
AQ822="Warehouse HUAWEI","SPARE-ISSUE",
AQ822="SPARE-HS","SPARE-ISSUE",
AQ822="Power Telco","RAN ISSUE",AQ822="no impacts","no impacts"
),"")</f>
        <v>No root cause</v>
      </c>
      <c r="AQ822" s="126" t="s">
        <v>5344</v>
      </c>
      <c r="AR822" s="48" t="str" cm="1">
        <f t="array" ref="AR822">IFERROR(_xlfn.IFS(
AQ822="MPR ISSUE","ACTIVE",
AQ822="BSS Hardware Issue","ACTIVE",
AQ822="Sites strategiques, MLL, Pylone, etc.","PASSIVE",
AQ822="AKTIVCO DEFAUT GE &amp; POWER Cabinet","PASSIVE",
AQ822="AKTIVCO Coupure ENEO &amp; Baisse de tension","PASSIVE",
AQ822="Coupure ENEO &amp; Baisse de tension","PASSIVE",
AQ822="Defaut GE &amp; POWER Cabinet","PASSIVE",
AQ822="Sharing","PASSIVE",
AQ822="Sites strategiques &amp; DataCenter","PASSIVE",
AQ822="Exclu","Exclu",
AQ822="SAT","ACTIVE",
AQ822="SPARE-ISSUE","SPARE-ISSUE",
AQ822="Fiber CAmtel","ACTIVE",
AQ822="Fiber AOF","ACTIVE",
AQ822="Projet OCM (HUAWEI)","PLANNED WORKS",
AQ822="Projet OCM (NOKIA)","PLANNED WORKS",
AQ822="ACCESS-ISSUE","ACCESS-ISSUE",
AQ822="Projet OCM (ZTE, NOKIA, autres projets)","PLANNED WORKS",
AQ822="No root CAuse","No root cause",
AQ822="ODU HS","ACTIVE",
AQ822="IP &amp; VLAN","ACTIVE",
AQ822="Warehouse HUAWEI","SPARE-ISSUE",
AQ822="SPARE-HS","SPARE-ISSUE",
AQ822="Power Telco","ACTIVE", AQ822="no impacts","no impacts"
),"")</f>
        <v>No root cause</v>
      </c>
      <c r="AS822" s="92" t="s">
        <v>5537</v>
      </c>
      <c r="AT822" s="98" t="s">
        <v>1661</v>
      </c>
      <c r="AV822" s="17" t="s">
        <v>5537</v>
      </c>
      <c r="AW822" s="7" t="s">
        <v>5537</v>
      </c>
      <c r="AX822" s="6" t="s">
        <v>5537</v>
      </c>
      <c r="AY822" s="7"/>
      <c r="AZ822" s="3" t="s">
        <v>5537</v>
      </c>
      <c r="BA822" s="18" t="s">
        <v>5537</v>
      </c>
      <c r="BB822" s="18" t="s">
        <v>5537</v>
      </c>
      <c r="BC822" s="18" t="s">
        <v>5537</v>
      </c>
      <c r="BD822" s="18" t="s">
        <v>5537</v>
      </c>
      <c r="BE822" s="18" t="s">
        <v>5537</v>
      </c>
      <c r="BF822" s="18" t="s">
        <v>5537</v>
      </c>
      <c r="BG822" s="18" t="s">
        <v>5537</v>
      </c>
      <c r="BH822" s="18" t="s">
        <v>5537</v>
      </c>
      <c r="BI822" s="18" t="s">
        <v>5537</v>
      </c>
      <c r="BJ822" s="18" t="s">
        <v>5537</v>
      </c>
      <c r="BK822" s="18" t="s">
        <v>5537</v>
      </c>
      <c r="BL822" s="9" t="s">
        <v>5537</v>
      </c>
      <c r="BM822" s="14" t="s">
        <v>5537</v>
      </c>
      <c r="BN822" s="14" t="s">
        <v>5537</v>
      </c>
      <c r="BO822" s="14" t="str">
        <f>_xlfn.XLOOKUP(B822,'[4]cell downs 18042026 17h'!$B:$B,'[4]cell downs 18042026 17h'!$B:$B,"")</f>
        <v/>
      </c>
      <c r="BP822" s="14" t="str">
        <f>_xlfn.XLOOKUP(B822,'[5]Cells Huawei 19042026 15h'!$B:$B,'[5]Cells Huawei 19042026 15h'!$B:$B,"")</f>
        <v/>
      </c>
      <c r="BQ822" s="9" t="str">
        <f>_xlfn.XLOOKUP(B822,'[6]cells down 19042026 9H40'!$B:$B,'[6]cells down 19042026 9H40'!$B:$B,"")</f>
        <v/>
      </c>
      <c r="BR822" s="9" t="s">
        <v>1661</v>
      </c>
      <c r="BS822" s="9" t="s">
        <v>12</v>
      </c>
      <c r="BT822" s="108"/>
    </row>
    <row r="823" spans="1:72" s="9" customFormat="1" x14ac:dyDescent="0.35">
      <c r="A823" s="1" t="s">
        <v>3311</v>
      </c>
      <c r="B823" s="8" t="s">
        <v>3312</v>
      </c>
      <c r="C823" s="3" t="str">
        <f>_xlfn.XLOOKUP(B823,'[1]daily break down'!$D:$D,'[1]daily break down'!$E:$E,"")</f>
        <v>Yaounde</v>
      </c>
      <c r="D823" s="1" t="s">
        <v>21</v>
      </c>
      <c r="E823" s="1" t="s">
        <v>36</v>
      </c>
      <c r="F823" s="3" t="s">
        <v>37</v>
      </c>
      <c r="G823" s="1" t="s">
        <v>38</v>
      </c>
      <c r="H823" s="34" t="str">
        <f>_xlfn.XLOOKUP(B823,[2]CALCULATION!$B:$B,[2]CALCULATION!$H:$H,"")</f>
        <v>ZTE</v>
      </c>
      <c r="I823" s="28">
        <v>0</v>
      </c>
      <c r="J823" s="28">
        <v>0</v>
      </c>
      <c r="K823" s="28">
        <v>0</v>
      </c>
      <c r="L823" s="28">
        <v>0</v>
      </c>
      <c r="M823" s="28">
        <v>0</v>
      </c>
      <c r="N823" s="28">
        <v>0</v>
      </c>
      <c r="O823" s="28">
        <v>0</v>
      </c>
      <c r="P823" s="28">
        <v>0.2020536022577781</v>
      </c>
      <c r="Q823" s="28">
        <v>0</v>
      </c>
      <c r="R823" s="28">
        <v>0</v>
      </c>
      <c r="S823" s="93">
        <v>4.9063230346457072</v>
      </c>
      <c r="T823" s="93">
        <f>_xlfn.XLOOKUP(B823,'[3]Nur des jours'!$B:$B,'[3]Nur des jours'!$U:$U,"")</f>
        <v>0</v>
      </c>
      <c r="U823" s="93">
        <v>0</v>
      </c>
      <c r="V823" s="93">
        <v>0</v>
      </c>
      <c r="W823" s="93">
        <v>0</v>
      </c>
      <c r="X823" s="93">
        <v>22.891822402570515</v>
      </c>
      <c r="Y823" s="93">
        <v>0.87852028775828761</v>
      </c>
      <c r="Z823" s="93">
        <v>53.017820096851615</v>
      </c>
      <c r="AA823" s="93">
        <v>19.214086572896953</v>
      </c>
      <c r="AB823" s="93">
        <v>21.568049384618448</v>
      </c>
      <c r="AC823" s="93">
        <f>_xlfn.XLOOKUP(B823,'[3]Nur des jours'!$B:$B,'[3]Nur des jours'!$N:$N,"")</f>
        <v>0</v>
      </c>
      <c r="AD823" s="93">
        <v>0</v>
      </c>
      <c r="AE823" s="93">
        <v>11.998370587244921</v>
      </c>
      <c r="AF823" s="93">
        <v>0</v>
      </c>
      <c r="AG823" s="93"/>
      <c r="AH823" s="93">
        <v>0</v>
      </c>
      <c r="AI823" s="93">
        <v>0</v>
      </c>
      <c r="AJ823" s="93">
        <v>0</v>
      </c>
      <c r="AK823" s="93">
        <v>0</v>
      </c>
      <c r="AL823" s="93">
        <v>0</v>
      </c>
      <c r="AM823" s="49" t="s">
        <v>5559</v>
      </c>
      <c r="AN823" s="49"/>
      <c r="AO823" s="48" t="str" cm="1">
        <f t="array" ref="AO823">IFERROR(_xlfn.IFS(
AQ823="MPR ISSUE","PDH",
AQ823="BSS Hardware Issue","BSS",
AQ823="Sites strategiques, MLL, Pylone, etc.","ENVTECH",
AQ823="AKTIVCO DEFAUT GE &amp; POWER Cabinet","AKTIVCO",
AQ823="AKTIVCO Coupure ENEO &amp; Baisse de tension","AKTIVCO GRID ONLY",
AQ823="Coupure ENEO &amp; Baisse de tension","IHS GRID ONLY",
AQ823="Defaut GE &amp; POWER Cabinet","IHS",
AQ823="Sharing","Partners",
AQ823="Sites strategiques &amp; DataCenter","SST &amp; DC",
AQ823="Exclu","Exclu",
AQ823="SAT","SAT",
AQ823="SPARE-ISSUE","SPARE-ISSUE",
AQ823="Fiber CAmtel","TRANS_FO_CAMTEL",
AQ823="Fiber AOF","Fiber AOF",
AQ823="Projet OCM (HUAWEI)","TRAVAUX-HUAWEI",
AQ823="Projet OCM (NOKIA)","TRAVAUX-NOKIA",
AQ823="ACCESS-ISSUE","ACCESS-ISSUE",
AQ823="Projet OCM (ZTE, NOKIA, autres projets)","TRAVAUX OCM",
AQ823="No root CAuse","No root cause",
AQ823="ODU HS","PDH",
AQ823="IP &amp; VLAN","PDH",
AQ823="Warehouse HUAWEI","SPARE-ISSUE",
AQ823="SPARE-HS","SPARE-ISSUE",
AQ823="Power Telco","BSS",AQ823="no impacts","no impacts"
),"")</f>
        <v>No root cause</v>
      </c>
      <c r="AP823" s="48" t="str" cm="1">
        <f t="array" ref="AP823">IFERROR(_xlfn.IFS(
AQ823="MPR ISSUE","TX ISSUE",
AQ823="BSS Hardware Issue","RAN ISSUE",
AQ823="Sites strategiques, MLL, Pylone, etc.","ENVTECH",
AQ823="AKTIVCO DEFAUT GE &amp; POWER Cabinet","POWER ISSUE",
AQ823="AKTIVCO Coupure ENEO &amp; Baisse de tension","POWER ISSUE",
AQ823="Coupure ENEO &amp; Baisse de tension","POWER ISSUE",
AQ823="Defaut GE &amp; POWER Cabinet","POWER ISSUE",
AQ823="Sharing","POWER ISSUE",
AQ823="Sites strategiques &amp; DataCenter","POWER ISSUE",
AQ823="Exclu","Exclu",
AQ823="SAT","TX ISSUE",
AQ823="SPARE-ISSUE","SPARE-ISSUE",
AQ823="Fiber CAmtel","TX ISSUE",
AQ823="Fiber AOF","TX ISSUE",
AQ823="Projet OCM (HUAWEI)","TRAVAUX-HUAWEI",
AQ823="Projet OCM (NOKIA)","TRAVAUX -NOKIA",
AQ823="ACCESS-ISSUE","ACCESS-ISSUE",
AQ823="Projet OCM (ZTE, NOKIA, autres projets)","TRAVAUX OCM",
AQ823="No root CAuse","No root cause",
AQ823="ODU HS","TX ISSUE",
AQ823="IP &amp; VLAN","TX ISSUE",
AQ823="Warehouse HUAWEI","SPARE-ISSUE",
AQ823="SPARE-HS","SPARE-ISSUE",
AQ823="Power Telco","RAN ISSUE",AQ823="no impacts","no impacts"
),"")</f>
        <v>No root cause</v>
      </c>
      <c r="AQ823" s="67" t="s">
        <v>5344</v>
      </c>
      <c r="AR823" s="48" t="str" cm="1">
        <f t="array" ref="AR823">IFERROR(_xlfn.IFS(
AQ823="MPR ISSUE","ACTIVE",
AQ823="BSS Hardware Issue","ACTIVE",
AQ823="Sites strategiques, MLL, Pylone, etc.","PASSIVE",
AQ823="AKTIVCO DEFAUT GE &amp; POWER Cabinet","PASSIVE",
AQ823="AKTIVCO Coupure ENEO &amp; Baisse de tension","PASSIVE",
AQ823="Coupure ENEO &amp; Baisse de tension","PASSIVE",
AQ823="Defaut GE &amp; POWER Cabinet","PASSIVE",
AQ823="Sharing","PASSIVE",
AQ823="Sites strategiques &amp; DataCenter","PASSIVE",
AQ823="Exclu","Exclu",
AQ823="SAT","ACTIVE",
AQ823="SPARE-ISSUE","SPARE-ISSUE",
AQ823="Fiber CAmtel","ACTIVE",
AQ823="Fiber AOF","ACTIVE",
AQ823="Projet OCM (HUAWEI)","PLANNED WORKS",
AQ823="Projet OCM (NOKIA)","PLANNED WORKS",
AQ823="ACCESS-ISSUE","ACCESS-ISSUE",
AQ823="Projet OCM (ZTE, NOKIA, autres projets)","PLANNED WORKS",
AQ823="No root CAuse","No root cause",
AQ823="ODU HS","ACTIVE",
AQ823="IP &amp; VLAN","ACTIVE",
AQ823="Warehouse HUAWEI","SPARE-ISSUE",
AQ823="SPARE-HS","SPARE-ISSUE",
AQ823="Power Telco","ACTIVE", AQ823="no impacts","no impacts"
),"")</f>
        <v>No root cause</v>
      </c>
      <c r="AS823" s="92" t="s">
        <v>5537</v>
      </c>
      <c r="AT823" s="98" t="s">
        <v>3312</v>
      </c>
      <c r="AV823" s="17" t="s">
        <v>5537</v>
      </c>
      <c r="AW823" s="7" t="s">
        <v>5537</v>
      </c>
      <c r="AX823" s="6" t="s">
        <v>5537</v>
      </c>
      <c r="AY823" s="7"/>
      <c r="AZ823" s="3" t="s">
        <v>5537</v>
      </c>
      <c r="BA823" s="18" t="s">
        <v>5537</v>
      </c>
      <c r="BB823" s="18" t="s">
        <v>5537</v>
      </c>
      <c r="BC823" s="18" t="s">
        <v>5537</v>
      </c>
      <c r="BD823" s="18" t="s">
        <v>5537</v>
      </c>
      <c r="BE823" s="18" t="s">
        <v>5537</v>
      </c>
      <c r="BF823" s="18" t="s">
        <v>5537</v>
      </c>
      <c r="BG823" s="18" t="s">
        <v>5537</v>
      </c>
      <c r="BH823" s="18" t="s">
        <v>5537</v>
      </c>
      <c r="BI823" s="18" t="s">
        <v>5537</v>
      </c>
      <c r="BJ823" s="18" t="s">
        <v>5537</v>
      </c>
      <c r="BK823" s="18" t="s">
        <v>5537</v>
      </c>
      <c r="BL823" s="9" t="s">
        <v>5537</v>
      </c>
      <c r="BM823" s="14" t="s">
        <v>5537</v>
      </c>
      <c r="BN823" s="14" t="s">
        <v>5537</v>
      </c>
      <c r="BO823" s="14" t="str">
        <f>_xlfn.XLOOKUP(B823,'[4]cell downs 18042026 17h'!$B:$B,'[4]cell downs 18042026 17h'!$B:$B,"")</f>
        <v/>
      </c>
      <c r="BP823" s="14" t="str">
        <f>_xlfn.XLOOKUP(B823,'[5]Cells Huawei 19042026 15h'!$B:$B,'[5]Cells Huawei 19042026 15h'!$B:$B,"")</f>
        <v/>
      </c>
      <c r="BQ823" s="9" t="str">
        <f>_xlfn.XLOOKUP(B823,'[6]cells down 19042026 9H40'!$B:$B,'[6]cells down 19042026 9H40'!$B:$B,"")</f>
        <v/>
      </c>
      <c r="BR823" s="9" t="s">
        <v>5537</v>
      </c>
      <c r="BS823" s="9" t="s">
        <v>1713</v>
      </c>
      <c r="BT823" s="108"/>
    </row>
    <row r="824" spans="1:72" s="9" customFormat="1" x14ac:dyDescent="0.35">
      <c r="A824" s="1" t="s">
        <v>670</v>
      </c>
      <c r="B824" s="8" t="s">
        <v>671</v>
      </c>
      <c r="C824" s="3" t="str">
        <f>_xlfn.XLOOKUP(B824,'[1]daily break down'!$D:$D,'[1]daily break down'!$E:$E,"")</f>
        <v>Douala</v>
      </c>
      <c r="D824" s="1" t="s">
        <v>11</v>
      </c>
      <c r="E824" s="1" t="s">
        <v>12</v>
      </c>
      <c r="F824" s="3" t="s">
        <v>31</v>
      </c>
      <c r="G824" s="1" t="s">
        <v>32</v>
      </c>
      <c r="H824" s="34" t="str">
        <f>_xlfn.XLOOKUP(B824,[2]CALCULATION!$B:$B,[2]CALCULATION!$H:$H,"")</f>
        <v>ZTE</v>
      </c>
      <c r="I824" s="28">
        <v>0</v>
      </c>
      <c r="J824" s="28">
        <v>0</v>
      </c>
      <c r="K824" s="28">
        <v>0</v>
      </c>
      <c r="L824" s="28">
        <v>0</v>
      </c>
      <c r="M824" s="28">
        <v>0</v>
      </c>
      <c r="N824" s="28">
        <v>0</v>
      </c>
      <c r="O824" s="28">
        <v>0</v>
      </c>
      <c r="P824" s="28">
        <v>0</v>
      </c>
      <c r="Q824" s="28">
        <v>0</v>
      </c>
      <c r="R824" s="28">
        <v>0</v>
      </c>
      <c r="S824" s="93">
        <v>0</v>
      </c>
      <c r="T824" s="93">
        <f>_xlfn.XLOOKUP(B824,'[3]Nur des jours'!$B:$B,'[3]Nur des jours'!$U:$U,"")</f>
        <v>0</v>
      </c>
      <c r="U824" s="93">
        <v>0</v>
      </c>
      <c r="V824" s="93">
        <v>0</v>
      </c>
      <c r="W824" s="93">
        <v>0</v>
      </c>
      <c r="X824" s="93">
        <v>3.1490149329543744</v>
      </c>
      <c r="Y824" s="93">
        <v>0</v>
      </c>
      <c r="Z824" s="93">
        <v>0</v>
      </c>
      <c r="AA824" s="93">
        <v>0</v>
      </c>
      <c r="AB824" s="93">
        <v>0</v>
      </c>
      <c r="AC824" s="93">
        <f>_xlfn.XLOOKUP(B824,'[3]Nur des jours'!$B:$B,'[3]Nur des jours'!$N:$N,"")</f>
        <v>0</v>
      </c>
      <c r="AD824" s="93">
        <v>0</v>
      </c>
      <c r="AE824" s="93">
        <v>9.8490831342938598</v>
      </c>
      <c r="AF824" s="93">
        <v>0</v>
      </c>
      <c r="AG824" s="93"/>
      <c r="AH824" s="93">
        <v>0</v>
      </c>
      <c r="AI824" s="93">
        <v>0</v>
      </c>
      <c r="AJ824" s="93">
        <v>0</v>
      </c>
      <c r="AK824" s="93">
        <v>0</v>
      </c>
      <c r="AL824" s="93">
        <v>0</v>
      </c>
      <c r="AM824" s="49" t="s">
        <v>5559</v>
      </c>
      <c r="AN824" s="49"/>
      <c r="AO824" s="48" t="str" cm="1">
        <f t="array" ref="AO824">IFERROR(_xlfn.IFS(
AQ824="MPR ISSUE","PDH",
AQ824="BSS Hardware Issue","BSS",
AQ824="Sites strategiques, MLL, Pylone, etc.","ENVTECH",
AQ824="AKTIVCO DEFAUT GE &amp; POWER Cabinet","AKTIVCO",
AQ824="AKTIVCO Coupure ENEO &amp; Baisse de tension","AKTIVCO GRID ONLY",
AQ824="Coupure ENEO &amp; Baisse de tension","IHS GRID ONLY",
AQ824="Defaut GE &amp; POWER Cabinet","IHS",
AQ824="Sharing","Partners",
AQ824="Sites strategiques &amp; DataCenter","SST &amp; DC",
AQ824="Exclu","Exclu",
AQ824="SAT","SAT",
AQ824="SPARE-ISSUE","SPARE-ISSUE",
AQ824="Fiber CAmtel","TRANS_FO_CAMTEL",
AQ824="Fiber AOF","Fiber AOF",
AQ824="Projet OCM (HUAWEI)","TRAVAUX-HUAWEI",
AQ824="Projet OCM (NOKIA)","TRAVAUX-NOKIA",
AQ824="ACCESS-ISSUE","ACCESS-ISSUE",
AQ824="Projet OCM (ZTE, NOKIA, autres projets)","TRAVAUX OCM",
AQ824="No root CAuse","No root cause",
AQ824="ODU HS","PDH",
AQ824="IP &amp; VLAN","PDH",
AQ824="Warehouse HUAWEI","SPARE-ISSUE",
AQ824="SPARE-HS","SPARE-ISSUE",
AQ824="Power Telco","BSS",AQ824="no impacts","no impacts"
),"")</f>
        <v>No root cause</v>
      </c>
      <c r="AP824" s="48" t="str" cm="1">
        <f t="array" ref="AP824">IFERROR(_xlfn.IFS(
AQ824="MPR ISSUE","TX ISSUE",
AQ824="BSS Hardware Issue","RAN ISSUE",
AQ824="Sites strategiques, MLL, Pylone, etc.","ENVTECH",
AQ824="AKTIVCO DEFAUT GE &amp; POWER Cabinet","POWER ISSUE",
AQ824="AKTIVCO Coupure ENEO &amp; Baisse de tension","POWER ISSUE",
AQ824="Coupure ENEO &amp; Baisse de tension","POWER ISSUE",
AQ824="Defaut GE &amp; POWER Cabinet","POWER ISSUE",
AQ824="Sharing","POWER ISSUE",
AQ824="Sites strategiques &amp; DataCenter","POWER ISSUE",
AQ824="Exclu","Exclu",
AQ824="SAT","TX ISSUE",
AQ824="SPARE-ISSUE","SPARE-ISSUE",
AQ824="Fiber CAmtel","TX ISSUE",
AQ824="Fiber AOF","TX ISSUE",
AQ824="Projet OCM (HUAWEI)","TRAVAUX-HUAWEI",
AQ824="Projet OCM (NOKIA)","TRAVAUX -NOKIA",
AQ824="ACCESS-ISSUE","ACCESS-ISSUE",
AQ824="Projet OCM (ZTE, NOKIA, autres projets)","TRAVAUX OCM",
AQ824="No root CAuse","No root cause",
AQ824="ODU HS","TX ISSUE",
AQ824="IP &amp; VLAN","TX ISSUE",
AQ824="Warehouse HUAWEI","SPARE-ISSUE",
AQ824="SPARE-HS","SPARE-ISSUE",
AQ824="Power Telco","RAN ISSUE",AQ824="no impacts","no impacts"
),"")</f>
        <v>No root cause</v>
      </c>
      <c r="AQ824" s="126" t="s">
        <v>5344</v>
      </c>
      <c r="AR824" s="48" t="str" cm="1">
        <f t="array" ref="AR824">IFERROR(_xlfn.IFS(
AQ824="MPR ISSUE","ACTIVE",
AQ824="BSS Hardware Issue","ACTIVE",
AQ824="Sites strategiques, MLL, Pylone, etc.","PASSIVE",
AQ824="AKTIVCO DEFAUT GE &amp; POWER Cabinet","PASSIVE",
AQ824="AKTIVCO Coupure ENEO &amp; Baisse de tension","PASSIVE",
AQ824="Coupure ENEO &amp; Baisse de tension","PASSIVE",
AQ824="Defaut GE &amp; POWER Cabinet","PASSIVE",
AQ824="Sharing","PASSIVE",
AQ824="Sites strategiques &amp; DataCenter","PASSIVE",
AQ824="Exclu","Exclu",
AQ824="SAT","ACTIVE",
AQ824="SPARE-ISSUE","SPARE-ISSUE",
AQ824="Fiber CAmtel","ACTIVE",
AQ824="Fiber AOF","ACTIVE",
AQ824="Projet OCM (HUAWEI)","PLANNED WORKS",
AQ824="Projet OCM (NOKIA)","PLANNED WORKS",
AQ824="ACCESS-ISSUE","ACCESS-ISSUE",
AQ824="Projet OCM (ZTE, NOKIA, autres projets)","PLANNED WORKS",
AQ824="No root CAuse","No root cause",
AQ824="ODU HS","ACTIVE",
AQ824="IP &amp; VLAN","ACTIVE",
AQ824="Warehouse HUAWEI","SPARE-ISSUE",
AQ824="SPARE-HS","SPARE-ISSUE",
AQ824="Power Telco","ACTIVE", AQ824="no impacts","no impacts"
),"")</f>
        <v>No root cause</v>
      </c>
      <c r="AS824" s="92" t="s">
        <v>5537</v>
      </c>
      <c r="AT824" s="98" t="s">
        <v>671</v>
      </c>
      <c r="AV824" s="17" t="s">
        <v>5537</v>
      </c>
      <c r="AW824" s="7" t="s">
        <v>5537</v>
      </c>
      <c r="AX824" s="6" t="s">
        <v>5537</v>
      </c>
      <c r="AY824" s="7"/>
      <c r="AZ824" s="3" t="s">
        <v>5537</v>
      </c>
      <c r="BA824" s="18" t="s">
        <v>5537</v>
      </c>
      <c r="BB824" s="18" t="s">
        <v>5537</v>
      </c>
      <c r="BC824" s="18" t="s">
        <v>5537</v>
      </c>
      <c r="BD824" s="18" t="s">
        <v>5537</v>
      </c>
      <c r="BE824" s="18" t="s">
        <v>5537</v>
      </c>
      <c r="BF824" s="18" t="s">
        <v>5537</v>
      </c>
      <c r="BG824" s="18" t="s">
        <v>5537</v>
      </c>
      <c r="BH824" s="18" t="s">
        <v>5537</v>
      </c>
      <c r="BI824" s="18" t="s">
        <v>5537</v>
      </c>
      <c r="BJ824" s="18" t="s">
        <v>5537</v>
      </c>
      <c r="BK824" s="18" t="s">
        <v>5537</v>
      </c>
      <c r="BL824" s="9" t="s">
        <v>5537</v>
      </c>
      <c r="BM824" s="14" t="s">
        <v>5537</v>
      </c>
      <c r="BN824" s="14" t="s">
        <v>5537</v>
      </c>
      <c r="BO824" s="14" t="str">
        <f>_xlfn.XLOOKUP(B824,'[4]cell downs 18042026 17h'!$B:$B,'[4]cell downs 18042026 17h'!$B:$B,"")</f>
        <v/>
      </c>
      <c r="BP824" s="14" t="str">
        <f>_xlfn.XLOOKUP(B824,'[5]Cells Huawei 19042026 15h'!$B:$B,'[5]Cells Huawei 19042026 15h'!$B:$B,"")</f>
        <v/>
      </c>
      <c r="BQ824" s="9" t="str">
        <f>_xlfn.XLOOKUP(B824,'[6]cells down 19042026 9H40'!$B:$B,'[6]cells down 19042026 9H40'!$B:$B,"")</f>
        <v/>
      </c>
      <c r="BR824" s="9" t="s">
        <v>671</v>
      </c>
      <c r="BS824" s="9" t="s">
        <v>5537</v>
      </c>
      <c r="BT824" s="108"/>
    </row>
    <row r="825" spans="1:72" s="9" customFormat="1" x14ac:dyDescent="0.35">
      <c r="A825" s="1" t="s">
        <v>295</v>
      </c>
      <c r="B825" s="8" t="s">
        <v>296</v>
      </c>
      <c r="C825" s="3" t="str">
        <f>_xlfn.XLOOKUP(B825,'[1]daily break down'!$D:$D,'[1]daily break down'!$E:$E,"")</f>
        <v>Douala</v>
      </c>
      <c r="D825" s="1" t="s">
        <v>21</v>
      </c>
      <c r="E825" s="1" t="s">
        <v>30</v>
      </c>
      <c r="F825" s="3" t="s">
        <v>31</v>
      </c>
      <c r="G825" s="1" t="s">
        <v>32</v>
      </c>
      <c r="H825" s="34" t="str">
        <f>_xlfn.XLOOKUP(B825,[2]CALCULATION!$B:$B,[2]CALCULATION!$H:$H,"")</f>
        <v>ZTE</v>
      </c>
      <c r="I825" s="28">
        <v>0</v>
      </c>
      <c r="J825" s="28">
        <v>0</v>
      </c>
      <c r="K825" s="28">
        <v>0</v>
      </c>
      <c r="L825" s="28">
        <v>0</v>
      </c>
      <c r="M825" s="28">
        <v>0</v>
      </c>
      <c r="N825" s="28">
        <v>0</v>
      </c>
      <c r="O825" s="28">
        <v>0</v>
      </c>
      <c r="P825" s="28">
        <v>0</v>
      </c>
      <c r="Q825" s="28">
        <v>0</v>
      </c>
      <c r="R825" s="28">
        <v>0</v>
      </c>
      <c r="S825" s="93">
        <v>0</v>
      </c>
      <c r="T825" s="93">
        <f>_xlfn.XLOOKUP(B825,'[3]Nur des jours'!$B:$B,'[3]Nur des jours'!$U:$U,"")</f>
        <v>0</v>
      </c>
      <c r="U825" s="93">
        <v>0</v>
      </c>
      <c r="V825" s="93">
        <v>0</v>
      </c>
      <c r="W825" s="93">
        <v>0</v>
      </c>
      <c r="X825" s="93">
        <v>0</v>
      </c>
      <c r="Y825" s="93">
        <v>0</v>
      </c>
      <c r="Z825" s="93">
        <v>0</v>
      </c>
      <c r="AA825" s="93">
        <v>18.9540154608727</v>
      </c>
      <c r="AB825" s="93">
        <v>39.866590047170213</v>
      </c>
      <c r="AC825" s="93">
        <f>_xlfn.XLOOKUP(B825,'[3]Nur des jours'!$B:$B,'[3]Nur des jours'!$N:$N,"")</f>
        <v>0</v>
      </c>
      <c r="AD825" s="93">
        <v>0</v>
      </c>
      <c r="AE825" s="93">
        <v>8.4410750414487214</v>
      </c>
      <c r="AF825" s="93">
        <v>0</v>
      </c>
      <c r="AG825" s="93"/>
      <c r="AH825" s="93">
        <v>0</v>
      </c>
      <c r="AI825" s="93">
        <v>0</v>
      </c>
      <c r="AJ825" s="93">
        <v>0</v>
      </c>
      <c r="AK825" s="93">
        <v>0</v>
      </c>
      <c r="AL825" s="93">
        <v>0</v>
      </c>
      <c r="AM825" s="49" t="s">
        <v>5559</v>
      </c>
      <c r="AN825" s="49"/>
      <c r="AO825" s="48" t="str" cm="1">
        <f t="array" ref="AO825">IFERROR(_xlfn.IFS(
AQ825="MPR ISSUE","PDH",
AQ825="BSS Hardware Issue","BSS",
AQ825="Sites strategiques, MLL, Pylone, etc.","ENVTECH",
AQ825="AKTIVCO DEFAUT GE &amp; POWER Cabinet","AKTIVCO",
AQ825="AKTIVCO Coupure ENEO &amp; Baisse de tension","AKTIVCO GRID ONLY",
AQ825="Coupure ENEO &amp; Baisse de tension","IHS GRID ONLY",
AQ825="Defaut GE &amp; POWER Cabinet","IHS",
AQ825="Sharing","Partners",
AQ825="Sites strategiques &amp; DataCenter","SST &amp; DC",
AQ825="Exclu","Exclu",
AQ825="SAT","SAT",
AQ825="SPARE-ISSUE","SPARE-ISSUE",
AQ825="Fiber CAmtel","TRANS_FO_CAMTEL",
AQ825="Fiber AOF","Fiber AOF",
AQ825="Projet OCM (HUAWEI)","TRAVAUX-HUAWEI",
AQ825="Projet OCM (NOKIA)","TRAVAUX-NOKIA",
AQ825="ACCESS-ISSUE","ACCESS-ISSUE",
AQ825="Projet OCM (ZTE, NOKIA, autres projets)","TRAVAUX OCM",
AQ825="No root CAuse","No root cause",
AQ825="ODU HS","PDH",
AQ825="IP &amp; VLAN","PDH",
AQ825="Warehouse HUAWEI","SPARE-ISSUE",
AQ825="SPARE-HS","SPARE-ISSUE",
AQ825="Power Telco","BSS",AQ825="no impacts","no impacts"
),"")</f>
        <v>No root cause</v>
      </c>
      <c r="AP825" s="48" t="str" cm="1">
        <f t="array" ref="AP825">IFERROR(_xlfn.IFS(
AQ825="MPR ISSUE","TX ISSUE",
AQ825="BSS Hardware Issue","RAN ISSUE",
AQ825="Sites strategiques, MLL, Pylone, etc.","ENVTECH",
AQ825="AKTIVCO DEFAUT GE &amp; POWER Cabinet","POWER ISSUE",
AQ825="AKTIVCO Coupure ENEO &amp; Baisse de tension","POWER ISSUE",
AQ825="Coupure ENEO &amp; Baisse de tension","POWER ISSUE",
AQ825="Defaut GE &amp; POWER Cabinet","POWER ISSUE",
AQ825="Sharing","POWER ISSUE",
AQ825="Sites strategiques &amp; DataCenter","POWER ISSUE",
AQ825="Exclu","Exclu",
AQ825="SAT","TX ISSUE",
AQ825="SPARE-ISSUE","SPARE-ISSUE",
AQ825="Fiber CAmtel","TX ISSUE",
AQ825="Fiber AOF","TX ISSUE",
AQ825="Projet OCM (HUAWEI)","TRAVAUX-HUAWEI",
AQ825="Projet OCM (NOKIA)","TRAVAUX -NOKIA",
AQ825="ACCESS-ISSUE","ACCESS-ISSUE",
AQ825="Projet OCM (ZTE, NOKIA, autres projets)","TRAVAUX OCM",
AQ825="No root CAuse","No root cause",
AQ825="ODU HS","TX ISSUE",
AQ825="IP &amp; VLAN","TX ISSUE",
AQ825="Warehouse HUAWEI","SPARE-ISSUE",
AQ825="SPARE-HS","SPARE-ISSUE",
AQ825="Power Telco","RAN ISSUE",AQ825="no impacts","no impacts"
),"")</f>
        <v>No root cause</v>
      </c>
      <c r="AQ825" s="67" t="s">
        <v>5344</v>
      </c>
      <c r="AR825" s="48" t="str" cm="1">
        <f t="array" ref="AR825">IFERROR(_xlfn.IFS(
AQ825="MPR ISSUE","ACTIVE",
AQ825="BSS Hardware Issue","ACTIVE",
AQ825="Sites strategiques, MLL, Pylone, etc.","PASSIVE",
AQ825="AKTIVCO DEFAUT GE &amp; POWER Cabinet","PASSIVE",
AQ825="AKTIVCO Coupure ENEO &amp; Baisse de tension","PASSIVE",
AQ825="Coupure ENEO &amp; Baisse de tension","PASSIVE",
AQ825="Defaut GE &amp; POWER Cabinet","PASSIVE",
AQ825="Sharing","PASSIVE",
AQ825="Sites strategiques &amp; DataCenter","PASSIVE",
AQ825="Exclu","Exclu",
AQ825="SAT","ACTIVE",
AQ825="SPARE-ISSUE","SPARE-ISSUE",
AQ825="Fiber CAmtel","ACTIVE",
AQ825="Fiber AOF","ACTIVE",
AQ825="Projet OCM (HUAWEI)","PLANNED WORKS",
AQ825="Projet OCM (NOKIA)","PLANNED WORKS",
AQ825="ACCESS-ISSUE","ACCESS-ISSUE",
AQ825="Projet OCM (ZTE, NOKIA, autres projets)","PLANNED WORKS",
AQ825="No root CAuse","No root cause",
AQ825="ODU HS","ACTIVE",
AQ825="IP &amp; VLAN","ACTIVE",
AQ825="Warehouse HUAWEI","SPARE-ISSUE",
AQ825="SPARE-HS","SPARE-ISSUE",
AQ825="Power Telco","ACTIVE", AQ825="no impacts","no impacts"
),"")</f>
        <v>No root cause</v>
      </c>
      <c r="AS825" s="92" t="s">
        <v>5537</v>
      </c>
      <c r="AT825" s="98" t="s">
        <v>296</v>
      </c>
      <c r="AV825" s="17" t="s">
        <v>5537</v>
      </c>
      <c r="AW825" s="7" t="s">
        <v>5537</v>
      </c>
      <c r="AX825" s="6" t="s">
        <v>5537</v>
      </c>
      <c r="AY825" s="7"/>
      <c r="AZ825" s="3" t="s">
        <v>5537</v>
      </c>
      <c r="BA825" s="18" t="s">
        <v>5537</v>
      </c>
      <c r="BB825" s="18" t="s">
        <v>5537</v>
      </c>
      <c r="BC825" s="18" t="s">
        <v>5537</v>
      </c>
      <c r="BD825" s="18" t="s">
        <v>5537</v>
      </c>
      <c r="BE825" s="18" t="s">
        <v>5537</v>
      </c>
      <c r="BF825" s="18" t="s">
        <v>5537</v>
      </c>
      <c r="BG825" s="18" t="s">
        <v>5537</v>
      </c>
      <c r="BH825" s="18" t="s">
        <v>5537</v>
      </c>
      <c r="BI825" s="18" t="s">
        <v>5537</v>
      </c>
      <c r="BJ825" s="18" t="s">
        <v>5537</v>
      </c>
      <c r="BK825" s="18" t="s">
        <v>5537</v>
      </c>
      <c r="BL825" s="9" t="s">
        <v>5537</v>
      </c>
      <c r="BM825" s="14" t="s">
        <v>5537</v>
      </c>
      <c r="BN825" s="14" t="s">
        <v>5537</v>
      </c>
      <c r="BO825" s="14" t="str">
        <f>_xlfn.XLOOKUP(B825,'[4]cell downs 18042026 17h'!$B:$B,'[4]cell downs 18042026 17h'!$B:$B,"")</f>
        <v/>
      </c>
      <c r="BP825" s="14" t="str">
        <f>_xlfn.XLOOKUP(B825,'[5]Cells Huawei 19042026 15h'!$B:$B,'[5]Cells Huawei 19042026 15h'!$B:$B,"")</f>
        <v/>
      </c>
      <c r="BQ825" s="9" t="str">
        <f>_xlfn.XLOOKUP(B825,'[6]cells down 19042026 9H40'!$B:$B,'[6]cells down 19042026 9H40'!$B:$B,"")</f>
        <v/>
      </c>
      <c r="BR825" s="9" t="s">
        <v>5537</v>
      </c>
      <c r="BS825" s="9" t="s">
        <v>12</v>
      </c>
      <c r="BT825" s="108"/>
    </row>
    <row r="826" spans="1:72" s="9" customFormat="1" x14ac:dyDescent="0.35">
      <c r="A826" s="1" t="s">
        <v>1598</v>
      </c>
      <c r="B826" s="8" t="s">
        <v>1599</v>
      </c>
      <c r="C826" s="3" t="str">
        <f>_xlfn.XLOOKUP(B826,'[1]daily break down'!$D:$D,'[1]daily break down'!$E:$E,"")</f>
        <v>Douala</v>
      </c>
      <c r="D826" s="1" t="s">
        <v>11</v>
      </c>
      <c r="E826" s="1" t="s">
        <v>12</v>
      </c>
      <c r="F826" s="3" t="s">
        <v>31</v>
      </c>
      <c r="G826" s="1" t="s">
        <v>32</v>
      </c>
      <c r="H826" s="34" t="str">
        <f>_xlfn.XLOOKUP(B826,[2]CALCULATION!$B:$B,[2]CALCULATION!$H:$H,"")</f>
        <v>ZTE</v>
      </c>
      <c r="I826" s="28">
        <v>0</v>
      </c>
      <c r="J826" s="28">
        <v>0</v>
      </c>
      <c r="K826" s="28">
        <v>0</v>
      </c>
      <c r="L826" s="28">
        <v>1.9261884582787167E-3</v>
      </c>
      <c r="M826" s="28">
        <v>0</v>
      </c>
      <c r="N826" s="28">
        <v>0</v>
      </c>
      <c r="O826" s="28">
        <v>0</v>
      </c>
      <c r="P826" s="28">
        <v>0</v>
      </c>
      <c r="Q826" s="28">
        <v>7.1571277533793927</v>
      </c>
      <c r="R826" s="28">
        <v>37.663619008483792</v>
      </c>
      <c r="S826" s="93">
        <v>8.1577648223768886</v>
      </c>
      <c r="T826" s="93">
        <f>_xlfn.XLOOKUP(B826,'[3]Nur des jours'!$B:$B,'[3]Nur des jours'!$U:$U,"")</f>
        <v>0</v>
      </c>
      <c r="U826" s="93">
        <v>0</v>
      </c>
      <c r="V826" s="93">
        <v>0</v>
      </c>
      <c r="W826" s="93">
        <v>0</v>
      </c>
      <c r="X826" s="93">
        <v>0</v>
      </c>
      <c r="Y826" s="93">
        <v>0</v>
      </c>
      <c r="Z826" s="93">
        <v>0</v>
      </c>
      <c r="AA826" s="93">
        <v>12.908922675661252</v>
      </c>
      <c r="AB826" s="93">
        <v>18.768263120197012</v>
      </c>
      <c r="AC826" s="93">
        <f>_xlfn.XLOOKUP(B826,'[3]Nur des jours'!$B:$B,'[3]Nur des jours'!$N:$N,"")</f>
        <v>0</v>
      </c>
      <c r="AD826" s="93">
        <v>0</v>
      </c>
      <c r="AE826" s="93">
        <v>7.7911647875628223</v>
      </c>
      <c r="AF826" s="93">
        <v>0</v>
      </c>
      <c r="AG826" s="93"/>
      <c r="AH826" s="93">
        <v>0</v>
      </c>
      <c r="AI826" s="93">
        <v>0</v>
      </c>
      <c r="AJ826" s="93">
        <v>0</v>
      </c>
      <c r="AK826" s="93">
        <v>0</v>
      </c>
      <c r="AL826" s="93">
        <v>0</v>
      </c>
      <c r="AM826" s="49" t="s">
        <v>5559</v>
      </c>
      <c r="AN826" s="49"/>
      <c r="AO826" s="48" t="str" cm="1">
        <f t="array" ref="AO826">IFERROR(_xlfn.IFS(
AQ826="MPR ISSUE","PDH",
AQ826="BSS Hardware Issue","BSS",
AQ826="Sites strategiques, MLL, Pylone, etc.","ENVTECH",
AQ826="AKTIVCO DEFAUT GE &amp; POWER Cabinet","AKTIVCO",
AQ826="AKTIVCO Coupure ENEO &amp; Baisse de tension","AKTIVCO GRID ONLY",
AQ826="Coupure ENEO &amp; Baisse de tension","IHS GRID ONLY",
AQ826="Defaut GE &amp; POWER Cabinet","IHS",
AQ826="Sharing","Partners",
AQ826="Sites strategiques &amp; DataCenter","SST &amp; DC",
AQ826="Exclu","Exclu",
AQ826="SAT","SAT",
AQ826="SPARE-ISSUE","SPARE-ISSUE",
AQ826="Fiber CAmtel","TRANS_FO_CAMTEL",
AQ826="Fiber AOF","Fiber AOF",
AQ826="Projet OCM (HUAWEI)","TRAVAUX-HUAWEI",
AQ826="Projet OCM (NOKIA)","TRAVAUX-NOKIA",
AQ826="ACCESS-ISSUE","ACCESS-ISSUE",
AQ826="Projet OCM (ZTE, NOKIA, autres projets)","TRAVAUX OCM",
AQ826="No root CAuse","No root cause",
AQ826="ODU HS","PDH",
AQ826="IP &amp; VLAN","PDH",
AQ826="Warehouse HUAWEI","SPARE-ISSUE",
AQ826="SPARE-HS","SPARE-ISSUE",
AQ826="Power Telco","BSS",AQ826="no impacts","no impacts"
),"")</f>
        <v>No root cause</v>
      </c>
      <c r="AP826" s="48" t="str" cm="1">
        <f t="array" ref="AP826">IFERROR(_xlfn.IFS(
AQ826="MPR ISSUE","TX ISSUE",
AQ826="BSS Hardware Issue","RAN ISSUE",
AQ826="Sites strategiques, MLL, Pylone, etc.","ENVTECH",
AQ826="AKTIVCO DEFAUT GE &amp; POWER Cabinet","POWER ISSUE",
AQ826="AKTIVCO Coupure ENEO &amp; Baisse de tension","POWER ISSUE",
AQ826="Coupure ENEO &amp; Baisse de tension","POWER ISSUE",
AQ826="Defaut GE &amp; POWER Cabinet","POWER ISSUE",
AQ826="Sharing","POWER ISSUE",
AQ826="Sites strategiques &amp; DataCenter","POWER ISSUE",
AQ826="Exclu","Exclu",
AQ826="SAT","TX ISSUE",
AQ826="SPARE-ISSUE","SPARE-ISSUE",
AQ826="Fiber CAmtel","TX ISSUE",
AQ826="Fiber AOF","TX ISSUE",
AQ826="Projet OCM (HUAWEI)","TRAVAUX-HUAWEI",
AQ826="Projet OCM (NOKIA)","TRAVAUX -NOKIA",
AQ826="ACCESS-ISSUE","ACCESS-ISSUE",
AQ826="Projet OCM (ZTE, NOKIA, autres projets)","TRAVAUX OCM",
AQ826="No root CAuse","No root cause",
AQ826="ODU HS","TX ISSUE",
AQ826="IP &amp; VLAN","TX ISSUE",
AQ826="Warehouse HUAWEI","SPARE-ISSUE",
AQ826="SPARE-HS","SPARE-ISSUE",
AQ826="Power Telco","RAN ISSUE",AQ826="no impacts","no impacts"
),"")</f>
        <v>No root cause</v>
      </c>
      <c r="AQ826" s="126" t="s">
        <v>5344</v>
      </c>
      <c r="AR826" s="48" t="str" cm="1">
        <f t="array" ref="AR826">IFERROR(_xlfn.IFS(
AQ826="MPR ISSUE","ACTIVE",
AQ826="BSS Hardware Issue","ACTIVE",
AQ826="Sites strategiques, MLL, Pylone, etc.","PASSIVE",
AQ826="AKTIVCO DEFAUT GE &amp; POWER Cabinet","PASSIVE",
AQ826="AKTIVCO Coupure ENEO &amp; Baisse de tension","PASSIVE",
AQ826="Coupure ENEO &amp; Baisse de tension","PASSIVE",
AQ826="Defaut GE &amp; POWER Cabinet","PASSIVE",
AQ826="Sharing","PASSIVE",
AQ826="Sites strategiques &amp; DataCenter","PASSIVE",
AQ826="Exclu","Exclu",
AQ826="SAT","ACTIVE",
AQ826="SPARE-ISSUE","SPARE-ISSUE",
AQ826="Fiber CAmtel","ACTIVE",
AQ826="Fiber AOF","ACTIVE",
AQ826="Projet OCM (HUAWEI)","PLANNED WORKS",
AQ826="Projet OCM (NOKIA)","PLANNED WORKS",
AQ826="ACCESS-ISSUE","ACCESS-ISSUE",
AQ826="Projet OCM (ZTE, NOKIA, autres projets)","PLANNED WORKS",
AQ826="No root CAuse","No root cause",
AQ826="ODU HS","ACTIVE",
AQ826="IP &amp; VLAN","ACTIVE",
AQ826="Warehouse HUAWEI","SPARE-ISSUE",
AQ826="SPARE-HS","SPARE-ISSUE",
AQ826="Power Telco","ACTIVE", AQ826="no impacts","no impacts"
),"")</f>
        <v>No root cause</v>
      </c>
      <c r="AS826" s="92" t="s">
        <v>5537</v>
      </c>
      <c r="AT826" s="98" t="s">
        <v>1599</v>
      </c>
      <c r="AV826" s="17" t="s">
        <v>5537</v>
      </c>
      <c r="AW826" s="7" t="s">
        <v>5537</v>
      </c>
      <c r="AX826" s="6" t="s">
        <v>5537</v>
      </c>
      <c r="AY826" s="7"/>
      <c r="AZ826" s="3" t="s">
        <v>5537</v>
      </c>
      <c r="BA826" s="18" t="s">
        <v>5537</v>
      </c>
      <c r="BB826" s="18" t="s">
        <v>5537</v>
      </c>
      <c r="BC826" s="18" t="s">
        <v>5537</v>
      </c>
      <c r="BD826" s="18" t="s">
        <v>5537</v>
      </c>
      <c r="BE826" s="18" t="s">
        <v>5537</v>
      </c>
      <c r="BF826" s="18" t="s">
        <v>5537</v>
      </c>
      <c r="BG826" s="18" t="s">
        <v>5537</v>
      </c>
      <c r="BH826" s="18" t="s">
        <v>5537</v>
      </c>
      <c r="BI826" s="18" t="s">
        <v>5537</v>
      </c>
      <c r="BJ826" s="18" t="s">
        <v>5537</v>
      </c>
      <c r="BK826" s="18" t="s">
        <v>5537</v>
      </c>
      <c r="BL826" s="9" t="s">
        <v>5537</v>
      </c>
      <c r="BM826" s="14" t="s">
        <v>5537</v>
      </c>
      <c r="BN826" s="14" t="s">
        <v>5537</v>
      </c>
      <c r="BO826" s="14" t="str">
        <f>_xlfn.XLOOKUP(B826,'[4]cell downs 18042026 17h'!$B:$B,'[4]cell downs 18042026 17h'!$B:$B,"")</f>
        <v/>
      </c>
      <c r="BP826" s="14" t="str">
        <f>_xlfn.XLOOKUP(B826,'[5]Cells Huawei 19042026 15h'!$B:$B,'[5]Cells Huawei 19042026 15h'!$B:$B,"")</f>
        <v/>
      </c>
      <c r="BQ826" s="9" t="str">
        <f>_xlfn.XLOOKUP(B826,'[6]cells down 19042026 9H40'!$B:$B,'[6]cells down 19042026 9H40'!$B:$B,"")</f>
        <v/>
      </c>
      <c r="BR826" s="9" t="s">
        <v>5537</v>
      </c>
      <c r="BS826" s="9" t="s">
        <v>154</v>
      </c>
      <c r="BT826" s="108"/>
    </row>
    <row r="827" spans="1:72" s="9" customFormat="1" x14ac:dyDescent="0.35">
      <c r="A827" s="1" t="s">
        <v>4326</v>
      </c>
      <c r="B827" s="8" t="s">
        <v>4327</v>
      </c>
      <c r="C827" s="3" t="str">
        <f>_xlfn.XLOOKUP(B827,'[1]daily break down'!$D:$D,'[1]daily break down'!$E:$E,"")</f>
        <v>Yaounde</v>
      </c>
      <c r="D827" s="1" t="s">
        <v>21</v>
      </c>
      <c r="E827" s="1" t="s">
        <v>36</v>
      </c>
      <c r="F827" s="3" t="s">
        <v>37</v>
      </c>
      <c r="G827" s="1" t="s">
        <v>38</v>
      </c>
      <c r="H827" s="34" t="str">
        <f>_xlfn.XLOOKUP(B827,[2]CALCULATION!$B:$B,[2]CALCULATION!$H:$H,"")</f>
        <v>ZTE</v>
      </c>
      <c r="I827" s="28">
        <v>0</v>
      </c>
      <c r="J827" s="28">
        <v>0</v>
      </c>
      <c r="K827" s="28">
        <v>0</v>
      </c>
      <c r="L827" s="28">
        <v>0</v>
      </c>
      <c r="M827" s="28">
        <v>0</v>
      </c>
      <c r="N827" s="28">
        <v>0</v>
      </c>
      <c r="O827" s="28">
        <v>0</v>
      </c>
      <c r="P827" s="28">
        <v>0</v>
      </c>
      <c r="Q827" s="28">
        <v>12.667132518912316</v>
      </c>
      <c r="R827" s="28">
        <v>0</v>
      </c>
      <c r="S827" s="93">
        <v>3.0497983922746955E-2</v>
      </c>
      <c r="T827" s="93">
        <f>_xlfn.XLOOKUP(B827,'[3]Nur des jours'!$B:$B,'[3]Nur des jours'!$U:$U,"")</f>
        <v>0</v>
      </c>
      <c r="U827" s="93">
        <v>0</v>
      </c>
      <c r="V827" s="93">
        <v>0</v>
      </c>
      <c r="W827" s="93">
        <v>0</v>
      </c>
      <c r="X827" s="93">
        <v>0</v>
      </c>
      <c r="Y827" s="93">
        <v>0</v>
      </c>
      <c r="Z827" s="93">
        <v>0</v>
      </c>
      <c r="AA827" s="93">
        <v>8.4977192501847725</v>
      </c>
      <c r="AB827" s="93">
        <v>0</v>
      </c>
      <c r="AC827" s="93">
        <f>_xlfn.XLOOKUP(B827,'[3]Nur des jours'!$B:$B,'[3]Nur des jours'!$N:$N,"")</f>
        <v>0</v>
      </c>
      <c r="AD827" s="93">
        <v>0</v>
      </c>
      <c r="AE827" s="93">
        <v>6.6597430892638565</v>
      </c>
      <c r="AF827" s="93">
        <v>0</v>
      </c>
      <c r="AG827" s="93"/>
      <c r="AH827" s="93">
        <v>0</v>
      </c>
      <c r="AI827" s="93">
        <v>0</v>
      </c>
      <c r="AJ827" s="93">
        <v>0</v>
      </c>
      <c r="AK827" s="93">
        <v>0</v>
      </c>
      <c r="AL827" s="93">
        <v>0</v>
      </c>
      <c r="AM827" s="49" t="s">
        <v>5559</v>
      </c>
      <c r="AN827" s="49"/>
      <c r="AO827" s="48" t="str" cm="1">
        <f t="array" ref="AO827">IFERROR(_xlfn.IFS(
AQ827="MPR ISSUE","PDH",
AQ827="BSS Hardware Issue","BSS",
AQ827="Sites strategiques, MLL, Pylone, etc.","ENVTECH",
AQ827="AKTIVCO DEFAUT GE &amp; POWER Cabinet","AKTIVCO",
AQ827="AKTIVCO Coupure ENEO &amp; Baisse de tension","AKTIVCO GRID ONLY",
AQ827="Coupure ENEO &amp; Baisse de tension","IHS GRID ONLY",
AQ827="Defaut GE &amp; POWER Cabinet","IHS",
AQ827="Sharing","Partners",
AQ827="Sites strategiques &amp; DataCenter","SST &amp; DC",
AQ827="Exclu","Exclu",
AQ827="SAT","SAT",
AQ827="SPARE-ISSUE","SPARE-ISSUE",
AQ827="Fiber CAmtel","TRANS_FO_CAMTEL",
AQ827="Fiber AOF","Fiber AOF",
AQ827="Projet OCM (HUAWEI)","TRAVAUX-HUAWEI",
AQ827="Projet OCM (NOKIA)","TRAVAUX-NOKIA",
AQ827="ACCESS-ISSUE","ACCESS-ISSUE",
AQ827="Projet OCM (ZTE, NOKIA, autres projets)","TRAVAUX OCM",
AQ827="No root CAuse","No root cause",
AQ827="ODU HS","PDH",
AQ827="IP &amp; VLAN","PDH",
AQ827="Warehouse HUAWEI","SPARE-ISSUE",
AQ827="SPARE-HS","SPARE-ISSUE",
AQ827="Power Telco","BSS",AQ827="no impacts","no impacts"
),"")</f>
        <v>No root cause</v>
      </c>
      <c r="AP827" s="48" t="str" cm="1">
        <f t="array" ref="AP827">IFERROR(_xlfn.IFS(
AQ827="MPR ISSUE","TX ISSUE",
AQ827="BSS Hardware Issue","RAN ISSUE",
AQ827="Sites strategiques, MLL, Pylone, etc.","ENVTECH",
AQ827="AKTIVCO DEFAUT GE &amp; POWER Cabinet","POWER ISSUE",
AQ827="AKTIVCO Coupure ENEO &amp; Baisse de tension","POWER ISSUE",
AQ827="Coupure ENEO &amp; Baisse de tension","POWER ISSUE",
AQ827="Defaut GE &amp; POWER Cabinet","POWER ISSUE",
AQ827="Sharing","POWER ISSUE",
AQ827="Sites strategiques &amp; DataCenter","POWER ISSUE",
AQ827="Exclu","Exclu",
AQ827="SAT","TX ISSUE",
AQ827="SPARE-ISSUE","SPARE-ISSUE",
AQ827="Fiber CAmtel","TX ISSUE",
AQ827="Fiber AOF","TX ISSUE",
AQ827="Projet OCM (HUAWEI)","TRAVAUX-HUAWEI",
AQ827="Projet OCM (NOKIA)","TRAVAUX -NOKIA",
AQ827="ACCESS-ISSUE","ACCESS-ISSUE",
AQ827="Projet OCM (ZTE, NOKIA, autres projets)","TRAVAUX OCM",
AQ827="No root CAuse","No root cause",
AQ827="ODU HS","TX ISSUE",
AQ827="IP &amp; VLAN","TX ISSUE",
AQ827="Warehouse HUAWEI","SPARE-ISSUE",
AQ827="SPARE-HS","SPARE-ISSUE",
AQ827="Power Telco","RAN ISSUE",AQ827="no impacts","no impacts"
),"")</f>
        <v>No root cause</v>
      </c>
      <c r="AQ827" s="67" t="s">
        <v>5344</v>
      </c>
      <c r="AR827" s="48" t="str" cm="1">
        <f t="array" ref="AR827">IFERROR(_xlfn.IFS(
AQ827="MPR ISSUE","ACTIVE",
AQ827="BSS Hardware Issue","ACTIVE",
AQ827="Sites strategiques, MLL, Pylone, etc.","PASSIVE",
AQ827="AKTIVCO DEFAUT GE &amp; POWER Cabinet","PASSIVE",
AQ827="AKTIVCO Coupure ENEO &amp; Baisse de tension","PASSIVE",
AQ827="Coupure ENEO &amp; Baisse de tension","PASSIVE",
AQ827="Defaut GE &amp; POWER Cabinet","PASSIVE",
AQ827="Sharing","PASSIVE",
AQ827="Sites strategiques &amp; DataCenter","PASSIVE",
AQ827="Exclu","Exclu",
AQ827="SAT","ACTIVE",
AQ827="SPARE-ISSUE","SPARE-ISSUE",
AQ827="Fiber CAmtel","ACTIVE",
AQ827="Fiber AOF","ACTIVE",
AQ827="Projet OCM (HUAWEI)","PLANNED WORKS",
AQ827="Projet OCM (NOKIA)","PLANNED WORKS",
AQ827="ACCESS-ISSUE","ACCESS-ISSUE",
AQ827="Projet OCM (ZTE, NOKIA, autres projets)","PLANNED WORKS",
AQ827="No root CAuse","No root cause",
AQ827="ODU HS","ACTIVE",
AQ827="IP &amp; VLAN","ACTIVE",
AQ827="Warehouse HUAWEI","SPARE-ISSUE",
AQ827="SPARE-HS","SPARE-ISSUE",
AQ827="Power Telco","ACTIVE", AQ827="no impacts","no impacts"
),"")</f>
        <v>No root cause</v>
      </c>
      <c r="AS827" s="92" t="s">
        <v>5537</v>
      </c>
      <c r="AT827" s="98" t="s">
        <v>4327</v>
      </c>
      <c r="AV827" s="17" t="s">
        <v>5537</v>
      </c>
      <c r="AW827" s="7" t="s">
        <v>5537</v>
      </c>
      <c r="AX827" s="6" t="s">
        <v>5537</v>
      </c>
      <c r="AY827" s="7"/>
      <c r="AZ827" s="3" t="s">
        <v>5537</v>
      </c>
      <c r="BA827" s="18" t="s">
        <v>5537</v>
      </c>
      <c r="BB827" s="18" t="s">
        <v>5537</v>
      </c>
      <c r="BC827" s="18" t="s">
        <v>5537</v>
      </c>
      <c r="BD827" s="18" t="s">
        <v>5537</v>
      </c>
      <c r="BE827" s="18" t="s">
        <v>5537</v>
      </c>
      <c r="BF827" s="18" t="s">
        <v>5537</v>
      </c>
      <c r="BG827" s="18" t="s">
        <v>5537</v>
      </c>
      <c r="BH827" s="18" t="s">
        <v>5537</v>
      </c>
      <c r="BI827" s="18" t="s">
        <v>5537</v>
      </c>
      <c r="BJ827" s="18" t="s">
        <v>5537</v>
      </c>
      <c r="BK827" s="18" t="s">
        <v>5537</v>
      </c>
      <c r="BL827" s="9" t="s">
        <v>5537</v>
      </c>
      <c r="BM827" s="14" t="s">
        <v>5537</v>
      </c>
      <c r="BN827" s="14" t="s">
        <v>5537</v>
      </c>
      <c r="BO827" s="14" t="str">
        <f>_xlfn.XLOOKUP(B827,'[4]cell downs 18042026 17h'!$B:$B,'[4]cell downs 18042026 17h'!$B:$B,"")</f>
        <v/>
      </c>
      <c r="BP827" s="14" t="str">
        <f>_xlfn.XLOOKUP(B827,'[5]Cells Huawei 19042026 15h'!$B:$B,'[5]Cells Huawei 19042026 15h'!$B:$B,"")</f>
        <v/>
      </c>
      <c r="BQ827" s="9" t="str">
        <f>_xlfn.XLOOKUP(B827,'[6]cells down 19042026 9H40'!$B:$B,'[6]cells down 19042026 9H40'!$B:$B,"")</f>
        <v/>
      </c>
      <c r="BR827" s="9" t="s">
        <v>5537</v>
      </c>
      <c r="BS827" s="9" t="s">
        <v>12</v>
      </c>
      <c r="BT827" s="108"/>
    </row>
    <row r="828" spans="1:72" s="9" customFormat="1" x14ac:dyDescent="0.35">
      <c r="A828" s="1" t="s">
        <v>2534</v>
      </c>
      <c r="B828" s="8" t="s">
        <v>2535</v>
      </c>
      <c r="C828" s="3" t="str">
        <f>_xlfn.XLOOKUP(B828,'[1]daily break down'!$D:$D,'[1]daily break down'!$E:$E,"")</f>
        <v>Douala</v>
      </c>
      <c r="D828" s="1" t="s">
        <v>21</v>
      </c>
      <c r="E828" s="1" t="s">
        <v>30</v>
      </c>
      <c r="F828" s="3" t="s">
        <v>31</v>
      </c>
      <c r="G828" s="1" t="s">
        <v>32</v>
      </c>
      <c r="H828" s="34" t="str">
        <f>_xlfn.XLOOKUP(B828,[2]CALCULATION!$B:$B,[2]CALCULATION!$H:$H,"")</f>
        <v>ZTE</v>
      </c>
      <c r="I828" s="28">
        <v>10.865932289481869</v>
      </c>
      <c r="J828" s="28">
        <v>0</v>
      </c>
      <c r="K828" s="28">
        <v>0</v>
      </c>
      <c r="L828" s="28">
        <v>13.804582473682563</v>
      </c>
      <c r="M828" s="28">
        <v>1.1862110588900021</v>
      </c>
      <c r="N828" s="28">
        <v>4.9960513136605291</v>
      </c>
      <c r="O828" s="28">
        <v>0</v>
      </c>
      <c r="P828" s="28">
        <v>0</v>
      </c>
      <c r="Q828" s="28">
        <v>0</v>
      </c>
      <c r="R828" s="28">
        <v>0</v>
      </c>
      <c r="S828" s="93">
        <v>0</v>
      </c>
      <c r="T828" s="93">
        <f>_xlfn.XLOOKUP(B828,'[3]Nur des jours'!$B:$B,'[3]Nur des jours'!$U:$U,"")</f>
        <v>0</v>
      </c>
      <c r="U828" s="93">
        <v>0</v>
      </c>
      <c r="V828" s="93">
        <v>0</v>
      </c>
      <c r="W828" s="93">
        <v>0</v>
      </c>
      <c r="X828" s="93">
        <v>1.7953146535857067</v>
      </c>
      <c r="Y828" s="93">
        <v>0</v>
      </c>
      <c r="Z828" s="93">
        <v>0</v>
      </c>
      <c r="AA828" s="93">
        <v>0</v>
      </c>
      <c r="AB828" s="93">
        <v>0</v>
      </c>
      <c r="AC828" s="93">
        <f>_xlfn.XLOOKUP(B828,'[3]Nur des jours'!$B:$B,'[3]Nur des jours'!$N:$N,"")</f>
        <v>0</v>
      </c>
      <c r="AD828" s="93">
        <v>0</v>
      </c>
      <c r="AE828" s="93">
        <v>6.4346287307416814</v>
      </c>
      <c r="AF828" s="93">
        <v>0</v>
      </c>
      <c r="AG828" s="93"/>
      <c r="AH828" s="93">
        <v>0</v>
      </c>
      <c r="AI828" s="93">
        <v>0</v>
      </c>
      <c r="AJ828" s="93">
        <v>0</v>
      </c>
      <c r="AK828" s="93">
        <v>0</v>
      </c>
      <c r="AL828" s="93">
        <v>0</v>
      </c>
      <c r="AM828" s="49" t="s">
        <v>5559</v>
      </c>
      <c r="AN828" s="49"/>
      <c r="AO828" s="48" t="str" cm="1">
        <f t="array" ref="AO828">IFERROR(_xlfn.IFS(
AQ828="MPR ISSUE","PDH",
AQ828="BSS Hardware Issue","BSS",
AQ828="Sites strategiques, MLL, Pylone, etc.","ENVTECH",
AQ828="AKTIVCO DEFAUT GE &amp; POWER Cabinet","AKTIVCO",
AQ828="AKTIVCO Coupure ENEO &amp; Baisse de tension","AKTIVCO GRID ONLY",
AQ828="Coupure ENEO &amp; Baisse de tension","IHS GRID ONLY",
AQ828="Defaut GE &amp; POWER Cabinet","IHS",
AQ828="Sharing","Partners",
AQ828="Sites strategiques &amp; DataCenter","SST &amp; DC",
AQ828="Exclu","Exclu",
AQ828="SAT","SAT",
AQ828="SPARE-ISSUE","SPARE-ISSUE",
AQ828="Fiber CAmtel","TRANS_FO_CAMTEL",
AQ828="Fiber AOF","Fiber AOF",
AQ828="Projet OCM (HUAWEI)","TRAVAUX-HUAWEI",
AQ828="Projet OCM (NOKIA)","TRAVAUX-NOKIA",
AQ828="ACCESS-ISSUE","ACCESS-ISSUE",
AQ828="Projet OCM (ZTE, NOKIA, autres projets)","TRAVAUX OCM",
AQ828="No root CAuse","No root cause",
AQ828="ODU HS","PDH",
AQ828="IP &amp; VLAN","PDH",
AQ828="Warehouse HUAWEI","SPARE-ISSUE",
AQ828="SPARE-HS","SPARE-ISSUE",
AQ828="Power Telco","BSS",AQ828="no impacts","no impacts"
),"")</f>
        <v>No root cause</v>
      </c>
      <c r="AP828" s="48" t="str" cm="1">
        <f t="array" ref="AP828">IFERROR(_xlfn.IFS(
AQ828="MPR ISSUE","TX ISSUE",
AQ828="BSS Hardware Issue","RAN ISSUE",
AQ828="Sites strategiques, MLL, Pylone, etc.","ENVTECH",
AQ828="AKTIVCO DEFAUT GE &amp; POWER Cabinet","POWER ISSUE",
AQ828="AKTIVCO Coupure ENEO &amp; Baisse de tension","POWER ISSUE",
AQ828="Coupure ENEO &amp; Baisse de tension","POWER ISSUE",
AQ828="Defaut GE &amp; POWER Cabinet","POWER ISSUE",
AQ828="Sharing","POWER ISSUE",
AQ828="Sites strategiques &amp; DataCenter","POWER ISSUE",
AQ828="Exclu","Exclu",
AQ828="SAT","TX ISSUE",
AQ828="SPARE-ISSUE","SPARE-ISSUE",
AQ828="Fiber CAmtel","TX ISSUE",
AQ828="Fiber AOF","TX ISSUE",
AQ828="Projet OCM (HUAWEI)","TRAVAUX-HUAWEI",
AQ828="Projet OCM (NOKIA)","TRAVAUX -NOKIA",
AQ828="ACCESS-ISSUE","ACCESS-ISSUE",
AQ828="Projet OCM (ZTE, NOKIA, autres projets)","TRAVAUX OCM",
AQ828="No root CAuse","No root cause",
AQ828="ODU HS","TX ISSUE",
AQ828="IP &amp; VLAN","TX ISSUE",
AQ828="Warehouse HUAWEI","SPARE-ISSUE",
AQ828="SPARE-HS","SPARE-ISSUE",
AQ828="Power Telco","RAN ISSUE",AQ828="no impacts","no impacts"
),"")</f>
        <v>No root cause</v>
      </c>
      <c r="AQ828" s="67" t="s">
        <v>5344</v>
      </c>
      <c r="AR828" s="48" t="str" cm="1">
        <f t="array" ref="AR828">IFERROR(_xlfn.IFS(
AQ828="MPR ISSUE","ACTIVE",
AQ828="BSS Hardware Issue","ACTIVE",
AQ828="Sites strategiques, MLL, Pylone, etc.","PASSIVE",
AQ828="AKTIVCO DEFAUT GE &amp; POWER Cabinet","PASSIVE",
AQ828="AKTIVCO Coupure ENEO &amp; Baisse de tension","PASSIVE",
AQ828="Coupure ENEO &amp; Baisse de tension","PASSIVE",
AQ828="Defaut GE &amp; POWER Cabinet","PASSIVE",
AQ828="Sharing","PASSIVE",
AQ828="Sites strategiques &amp; DataCenter","PASSIVE",
AQ828="Exclu","Exclu",
AQ828="SAT","ACTIVE",
AQ828="SPARE-ISSUE","SPARE-ISSUE",
AQ828="Fiber CAmtel","ACTIVE",
AQ828="Fiber AOF","ACTIVE",
AQ828="Projet OCM (HUAWEI)","PLANNED WORKS",
AQ828="Projet OCM (NOKIA)","PLANNED WORKS",
AQ828="ACCESS-ISSUE","ACCESS-ISSUE",
AQ828="Projet OCM (ZTE, NOKIA, autres projets)","PLANNED WORKS",
AQ828="No root CAuse","No root cause",
AQ828="ODU HS","ACTIVE",
AQ828="IP &amp; VLAN","ACTIVE",
AQ828="Warehouse HUAWEI","SPARE-ISSUE",
AQ828="SPARE-HS","SPARE-ISSUE",
AQ828="Power Telco","ACTIVE", AQ828="no impacts","no impacts"
),"")</f>
        <v>No root cause</v>
      </c>
      <c r="AS828" s="92" t="s">
        <v>5537</v>
      </c>
      <c r="AT828" s="98" t="s">
        <v>2535</v>
      </c>
      <c r="AV828" s="17" t="s">
        <v>5537</v>
      </c>
      <c r="AW828" s="7" t="s">
        <v>5537</v>
      </c>
      <c r="AX828" s="6" t="s">
        <v>5537</v>
      </c>
      <c r="AY828" s="7"/>
      <c r="AZ828" s="3" t="s">
        <v>5537</v>
      </c>
      <c r="BA828" s="18" t="s">
        <v>5537</v>
      </c>
      <c r="BB828" s="18" t="s">
        <v>5537</v>
      </c>
      <c r="BC828" s="18" t="s">
        <v>5537</v>
      </c>
      <c r="BD828" s="18" t="s">
        <v>5537</v>
      </c>
      <c r="BE828" s="18" t="s">
        <v>5537</v>
      </c>
      <c r="BF828" s="18" t="s">
        <v>5537</v>
      </c>
      <c r="BG828" s="18" t="s">
        <v>5537</v>
      </c>
      <c r="BH828" s="18" t="s">
        <v>5537</v>
      </c>
      <c r="BI828" s="18" t="s">
        <v>5537</v>
      </c>
      <c r="BJ828" s="18" t="s">
        <v>5537</v>
      </c>
      <c r="BK828" s="18" t="s">
        <v>5537</v>
      </c>
      <c r="BL828" s="9" t="s">
        <v>5537</v>
      </c>
      <c r="BM828" s="14" t="s">
        <v>5537</v>
      </c>
      <c r="BN828" s="14" t="s">
        <v>5537</v>
      </c>
      <c r="BO828" s="14" t="str">
        <f>_xlfn.XLOOKUP(B828,'[4]cell downs 18042026 17h'!$B:$B,'[4]cell downs 18042026 17h'!$B:$B,"")</f>
        <v/>
      </c>
      <c r="BP828" s="14" t="str">
        <f>_xlfn.XLOOKUP(B828,'[5]Cells Huawei 19042026 15h'!$B:$B,'[5]Cells Huawei 19042026 15h'!$B:$B,"")</f>
        <v/>
      </c>
      <c r="BQ828" s="9" t="str">
        <f>_xlfn.XLOOKUP(B828,'[6]cells down 19042026 9H40'!$B:$B,'[6]cells down 19042026 9H40'!$B:$B,"")</f>
        <v/>
      </c>
      <c r="BR828" s="9" t="s">
        <v>5537</v>
      </c>
      <c r="BS828" s="9" t="s">
        <v>5537</v>
      </c>
      <c r="BT828" s="108"/>
    </row>
    <row r="829" spans="1:72" s="9" customFormat="1" x14ac:dyDescent="0.35">
      <c r="A829" s="1" t="s">
        <v>511</v>
      </c>
      <c r="B829" s="8" t="s">
        <v>512</v>
      </c>
      <c r="C829" s="3" t="str">
        <f>_xlfn.XLOOKUP(B829,'[1]daily break down'!$D:$D,'[1]daily break down'!$E:$E,"")</f>
        <v>Douala</v>
      </c>
      <c r="D829" s="1" t="s">
        <v>11</v>
      </c>
      <c r="E829" s="1" t="s">
        <v>12</v>
      </c>
      <c r="F829" s="3" t="s">
        <v>31</v>
      </c>
      <c r="G829" s="1" t="s">
        <v>32</v>
      </c>
      <c r="H829" s="34" t="str">
        <f>_xlfn.XLOOKUP(B829,[2]CALCULATION!$B:$B,[2]CALCULATION!$H:$H,"")</f>
        <v>ZTE</v>
      </c>
      <c r="I829" s="28">
        <v>0</v>
      </c>
      <c r="J829" s="28">
        <v>0</v>
      </c>
      <c r="K829" s="28">
        <v>0</v>
      </c>
      <c r="L829" s="28">
        <v>0</v>
      </c>
      <c r="M829" s="28">
        <v>0</v>
      </c>
      <c r="N829" s="28">
        <v>0</v>
      </c>
      <c r="O829" s="28">
        <v>0</v>
      </c>
      <c r="P829" s="28">
        <v>0</v>
      </c>
      <c r="Q829" s="28">
        <v>0</v>
      </c>
      <c r="R829" s="28">
        <v>0</v>
      </c>
      <c r="S829" s="93">
        <v>0</v>
      </c>
      <c r="T829" s="93">
        <f>_xlfn.XLOOKUP(B829,'[3]Nur des jours'!$B:$B,'[3]Nur des jours'!$U:$U,"")</f>
        <v>0</v>
      </c>
      <c r="U829" s="93">
        <v>0</v>
      </c>
      <c r="V829" s="93">
        <v>0</v>
      </c>
      <c r="W829" s="93">
        <v>0</v>
      </c>
      <c r="X829" s="93">
        <v>0</v>
      </c>
      <c r="Y829" s="93">
        <v>0</v>
      </c>
      <c r="Z829" s="93">
        <v>0</v>
      </c>
      <c r="AA829" s="93">
        <v>0</v>
      </c>
      <c r="AB829" s="93">
        <v>0</v>
      </c>
      <c r="AC829" s="93">
        <f>_xlfn.XLOOKUP(B829,'[3]Nur des jours'!$B:$B,'[3]Nur des jours'!$N:$N,"")</f>
        <v>0</v>
      </c>
      <c r="AD829" s="93">
        <v>0</v>
      </c>
      <c r="AE829" s="93">
        <v>5.9338018965108876</v>
      </c>
      <c r="AF829" s="93">
        <v>0</v>
      </c>
      <c r="AG829" s="93"/>
      <c r="AH829" s="93">
        <v>0</v>
      </c>
      <c r="AI829" s="93">
        <v>0</v>
      </c>
      <c r="AJ829" s="93">
        <v>0</v>
      </c>
      <c r="AK829" s="93">
        <v>0</v>
      </c>
      <c r="AL829" s="93">
        <v>0</v>
      </c>
      <c r="AM829" s="49" t="s">
        <v>5559</v>
      </c>
      <c r="AN829" s="49"/>
      <c r="AO829" s="48" t="str" cm="1">
        <f t="array" ref="AO829">IFERROR(_xlfn.IFS(
AQ829="MPR ISSUE","PDH",
AQ829="BSS Hardware Issue","BSS",
AQ829="Sites strategiques, MLL, Pylone, etc.","ENVTECH",
AQ829="AKTIVCO DEFAUT GE &amp; POWER Cabinet","AKTIVCO",
AQ829="AKTIVCO Coupure ENEO &amp; Baisse de tension","AKTIVCO GRID ONLY",
AQ829="Coupure ENEO &amp; Baisse de tension","IHS GRID ONLY",
AQ829="Defaut GE &amp; POWER Cabinet","IHS",
AQ829="Sharing","Partners",
AQ829="Sites strategiques &amp; DataCenter","SST &amp; DC",
AQ829="Exclu","Exclu",
AQ829="SAT","SAT",
AQ829="SPARE-ISSUE","SPARE-ISSUE",
AQ829="Fiber CAmtel","TRANS_FO_CAMTEL",
AQ829="Fiber AOF","Fiber AOF",
AQ829="Projet OCM (HUAWEI)","TRAVAUX-HUAWEI",
AQ829="Projet OCM (NOKIA)","TRAVAUX-NOKIA",
AQ829="ACCESS-ISSUE","ACCESS-ISSUE",
AQ829="Projet OCM (ZTE, NOKIA, autres projets)","TRAVAUX OCM",
AQ829="No root CAuse","No root cause",
AQ829="ODU HS","PDH",
AQ829="IP &amp; VLAN","PDH",
AQ829="Warehouse HUAWEI","SPARE-ISSUE",
AQ829="SPARE-HS","SPARE-ISSUE",
AQ829="Power Telco","BSS",AQ829="no impacts","no impacts"
),"")</f>
        <v>No root cause</v>
      </c>
      <c r="AP829" s="48" t="str" cm="1">
        <f t="array" ref="AP829">IFERROR(_xlfn.IFS(
AQ829="MPR ISSUE","TX ISSUE",
AQ829="BSS Hardware Issue","RAN ISSUE",
AQ829="Sites strategiques, MLL, Pylone, etc.","ENVTECH",
AQ829="AKTIVCO DEFAUT GE &amp; POWER Cabinet","POWER ISSUE",
AQ829="AKTIVCO Coupure ENEO &amp; Baisse de tension","POWER ISSUE",
AQ829="Coupure ENEO &amp; Baisse de tension","POWER ISSUE",
AQ829="Defaut GE &amp; POWER Cabinet","POWER ISSUE",
AQ829="Sharing","POWER ISSUE",
AQ829="Sites strategiques &amp; DataCenter","POWER ISSUE",
AQ829="Exclu","Exclu",
AQ829="SAT","TX ISSUE",
AQ829="SPARE-ISSUE","SPARE-ISSUE",
AQ829="Fiber CAmtel","TX ISSUE",
AQ829="Fiber AOF","TX ISSUE",
AQ829="Projet OCM (HUAWEI)","TRAVAUX-HUAWEI",
AQ829="Projet OCM (NOKIA)","TRAVAUX -NOKIA",
AQ829="ACCESS-ISSUE","ACCESS-ISSUE",
AQ829="Projet OCM (ZTE, NOKIA, autres projets)","TRAVAUX OCM",
AQ829="No root CAuse","No root cause",
AQ829="ODU HS","TX ISSUE",
AQ829="IP &amp; VLAN","TX ISSUE",
AQ829="Warehouse HUAWEI","SPARE-ISSUE",
AQ829="SPARE-HS","SPARE-ISSUE",
AQ829="Power Telco","RAN ISSUE",AQ829="no impacts","no impacts"
),"")</f>
        <v>No root cause</v>
      </c>
      <c r="AQ829" s="126" t="s">
        <v>5344</v>
      </c>
      <c r="AR829" s="48" t="str" cm="1">
        <f t="array" ref="AR829">IFERROR(_xlfn.IFS(
AQ829="MPR ISSUE","ACTIVE",
AQ829="BSS Hardware Issue","ACTIVE",
AQ829="Sites strategiques, MLL, Pylone, etc.","PASSIVE",
AQ829="AKTIVCO DEFAUT GE &amp; POWER Cabinet","PASSIVE",
AQ829="AKTIVCO Coupure ENEO &amp; Baisse de tension","PASSIVE",
AQ829="Coupure ENEO &amp; Baisse de tension","PASSIVE",
AQ829="Defaut GE &amp; POWER Cabinet","PASSIVE",
AQ829="Sharing","PASSIVE",
AQ829="Sites strategiques &amp; DataCenter","PASSIVE",
AQ829="Exclu","Exclu",
AQ829="SAT","ACTIVE",
AQ829="SPARE-ISSUE","SPARE-ISSUE",
AQ829="Fiber CAmtel","ACTIVE",
AQ829="Fiber AOF","ACTIVE",
AQ829="Projet OCM (HUAWEI)","PLANNED WORKS",
AQ829="Projet OCM (NOKIA)","PLANNED WORKS",
AQ829="ACCESS-ISSUE","ACCESS-ISSUE",
AQ829="Projet OCM (ZTE, NOKIA, autres projets)","PLANNED WORKS",
AQ829="No root CAuse","No root cause",
AQ829="ODU HS","ACTIVE",
AQ829="IP &amp; VLAN","ACTIVE",
AQ829="Warehouse HUAWEI","SPARE-ISSUE",
AQ829="SPARE-HS","SPARE-ISSUE",
AQ829="Power Telco","ACTIVE", AQ829="no impacts","no impacts"
),"")</f>
        <v>No root cause</v>
      </c>
      <c r="AS829" s="92" t="s">
        <v>5537</v>
      </c>
      <c r="AT829" s="98" t="s">
        <v>512</v>
      </c>
      <c r="AV829" s="17" t="s">
        <v>5537</v>
      </c>
      <c r="AW829" s="7" t="s">
        <v>5537</v>
      </c>
      <c r="AX829" s="6" t="s">
        <v>5537</v>
      </c>
      <c r="AY829" s="7"/>
      <c r="AZ829" s="3" t="s">
        <v>5537</v>
      </c>
      <c r="BA829" s="18" t="s">
        <v>5537</v>
      </c>
      <c r="BB829" s="18" t="s">
        <v>5537</v>
      </c>
      <c r="BC829" s="18" t="s">
        <v>5537</v>
      </c>
      <c r="BD829" s="18" t="s">
        <v>5537</v>
      </c>
      <c r="BE829" s="18" t="s">
        <v>5537</v>
      </c>
      <c r="BF829" s="18" t="s">
        <v>5537</v>
      </c>
      <c r="BG829" s="18" t="s">
        <v>5537</v>
      </c>
      <c r="BH829" s="18" t="s">
        <v>5537</v>
      </c>
      <c r="BI829" s="18" t="s">
        <v>5537</v>
      </c>
      <c r="BJ829" s="18" t="s">
        <v>5537</v>
      </c>
      <c r="BK829" s="18" t="s">
        <v>5537</v>
      </c>
      <c r="BL829" s="9" t="s">
        <v>5537</v>
      </c>
      <c r="BM829" s="14" t="s">
        <v>5537</v>
      </c>
      <c r="BN829" s="14" t="s">
        <v>5537</v>
      </c>
      <c r="BO829" s="14" t="str">
        <f>_xlfn.XLOOKUP(B829,'[4]cell downs 18042026 17h'!$B:$B,'[4]cell downs 18042026 17h'!$B:$B,"")</f>
        <v/>
      </c>
      <c r="BP829" s="14" t="str">
        <f>_xlfn.XLOOKUP(B829,'[5]Cells Huawei 19042026 15h'!$B:$B,'[5]Cells Huawei 19042026 15h'!$B:$B,"")</f>
        <v/>
      </c>
      <c r="BQ829" s="9" t="str">
        <f>_xlfn.XLOOKUP(B829,'[6]cells down 19042026 9H40'!$B:$B,'[6]cells down 19042026 9H40'!$B:$B,"")</f>
        <v/>
      </c>
      <c r="BR829" s="9" t="s">
        <v>512</v>
      </c>
      <c r="BS829" s="9" t="s">
        <v>5537</v>
      </c>
      <c r="BT829" s="108"/>
    </row>
    <row r="830" spans="1:72" s="9" customFormat="1" x14ac:dyDescent="0.35">
      <c r="A830" s="1" t="s">
        <v>803</v>
      </c>
      <c r="B830" s="8" t="s">
        <v>804</v>
      </c>
      <c r="C830" s="3" t="str">
        <f>_xlfn.XLOOKUP(B830,'[1]daily break down'!$D:$D,'[1]daily break down'!$E:$E,"")</f>
        <v>Garoua</v>
      </c>
      <c r="D830" s="1" t="s">
        <v>21</v>
      </c>
      <c r="E830" s="1" t="s">
        <v>36</v>
      </c>
      <c r="F830" s="3" t="s">
        <v>23</v>
      </c>
      <c r="G830" s="1" t="s">
        <v>24</v>
      </c>
      <c r="H830" s="32" t="str">
        <f>_xlfn.XLOOKUP(B830,[2]CALCULATION!$B:$B,[2]CALCULATION!$H:$H,"")</f>
        <v>Huawei</v>
      </c>
      <c r="I830" s="28">
        <v>0</v>
      </c>
      <c r="J830" s="28">
        <v>0</v>
      </c>
      <c r="K830" s="28">
        <v>0</v>
      </c>
      <c r="L830" s="28">
        <v>2.2144746642011452</v>
      </c>
      <c r="M830" s="28">
        <v>2.7029061190013497</v>
      </c>
      <c r="N830" s="28">
        <v>0</v>
      </c>
      <c r="O830" s="28">
        <v>0</v>
      </c>
      <c r="P830" s="28">
        <v>0.58120953220729787</v>
      </c>
      <c r="Q830" s="28">
        <v>1.1627222607459913</v>
      </c>
      <c r="R830" s="28">
        <v>0</v>
      </c>
      <c r="S830" s="93">
        <v>1.5410577770929108</v>
      </c>
      <c r="T830" s="93">
        <f>_xlfn.XLOOKUP(B830,'[3]Nur des jours'!$B:$B,'[3]Nur des jours'!$U:$U,"")</f>
        <v>0</v>
      </c>
      <c r="U830" s="93">
        <v>0</v>
      </c>
      <c r="V830" s="93">
        <v>4.7568829134242501</v>
      </c>
      <c r="W830" s="93">
        <v>0</v>
      </c>
      <c r="X830" s="93">
        <v>0</v>
      </c>
      <c r="Y830" s="93">
        <v>0</v>
      </c>
      <c r="Z830" s="93">
        <v>8.117707236476015</v>
      </c>
      <c r="AA830" s="93">
        <v>0</v>
      </c>
      <c r="AB830" s="93">
        <v>2.3463829034366053</v>
      </c>
      <c r="AC830" s="93">
        <f>_xlfn.XLOOKUP(B830,'[3]Nur des jours'!$B:$B,'[3]Nur des jours'!$N:$N,"")</f>
        <v>1.4532021813014184</v>
      </c>
      <c r="AD830" s="93">
        <v>1.4532021813014184</v>
      </c>
      <c r="AE830" s="93">
        <v>5.8017688117272055</v>
      </c>
      <c r="AF830" s="93">
        <v>0</v>
      </c>
      <c r="AG830" s="93"/>
      <c r="AH830" s="93">
        <v>0</v>
      </c>
      <c r="AI830" s="93">
        <v>0</v>
      </c>
      <c r="AJ830" s="93">
        <v>0</v>
      </c>
      <c r="AK830" s="93">
        <v>0</v>
      </c>
      <c r="AL830" s="93">
        <v>0</v>
      </c>
      <c r="AM830" s="49" t="s">
        <v>5559</v>
      </c>
      <c r="AN830" s="49"/>
      <c r="AO830" s="48" t="str" cm="1">
        <f t="array" ref="AO830">IFERROR(_xlfn.IFS(
AQ830="MPR ISSUE","PDH",
AQ830="BSS Hardware Issue","BSS",
AQ830="Sites strategiques, MLL, Pylone, etc.","ENVTECH",
AQ830="AKTIVCO DEFAUT GE &amp; POWER Cabinet","AKTIVCO",
AQ830="AKTIVCO Coupure ENEO &amp; Baisse de tension","AKTIVCO GRID ONLY",
AQ830="Coupure ENEO &amp; Baisse de tension","IHS GRID ONLY",
AQ830="Defaut GE &amp; POWER Cabinet","IHS",
AQ830="Sharing","Partners",
AQ830="Sites strategiques &amp; DataCenter","SST &amp; DC",
AQ830="Exclu","Exclu",
AQ830="SAT","SAT",
AQ830="SPARE-ISSUE","SPARE-ISSUE",
AQ830="Fiber CAmtel","TRANS_FO_CAMTEL",
AQ830="Fiber AOF","Fiber AOF",
AQ830="Projet OCM (HUAWEI)","TRAVAUX-HUAWEI",
AQ830="Projet OCM (NOKIA)","TRAVAUX-NOKIA",
AQ830="ACCESS-ISSUE","ACCESS-ISSUE",
AQ830="Projet OCM (ZTE, NOKIA, autres projets)","TRAVAUX OCM",
AQ830="No root CAuse","No root cause",
AQ830="ODU HS","PDH",
AQ830="IP &amp; VLAN","PDH",
AQ830="Warehouse HUAWEI","SPARE-ISSUE",
AQ830="SPARE-HS","SPARE-ISSUE",
AQ830="Power Telco","BSS",AQ830="no impacts","no impacts"
),"")</f>
        <v>No root cause</v>
      </c>
      <c r="AP830" s="48" t="str" cm="1">
        <f t="array" ref="AP830">IFERROR(_xlfn.IFS(
AQ830="MPR ISSUE","TX ISSUE",
AQ830="BSS Hardware Issue","RAN ISSUE",
AQ830="Sites strategiques, MLL, Pylone, etc.","ENVTECH",
AQ830="AKTIVCO DEFAUT GE &amp; POWER Cabinet","POWER ISSUE",
AQ830="AKTIVCO Coupure ENEO &amp; Baisse de tension","POWER ISSUE",
AQ830="Coupure ENEO &amp; Baisse de tension","POWER ISSUE",
AQ830="Defaut GE &amp; POWER Cabinet","POWER ISSUE",
AQ830="Sharing","POWER ISSUE",
AQ830="Sites strategiques &amp; DataCenter","POWER ISSUE",
AQ830="Exclu","Exclu",
AQ830="SAT","TX ISSUE",
AQ830="SPARE-ISSUE","SPARE-ISSUE",
AQ830="Fiber CAmtel","TX ISSUE",
AQ830="Fiber AOF","TX ISSUE",
AQ830="Projet OCM (HUAWEI)","TRAVAUX-HUAWEI",
AQ830="Projet OCM (NOKIA)","TRAVAUX -NOKIA",
AQ830="ACCESS-ISSUE","ACCESS-ISSUE",
AQ830="Projet OCM (ZTE, NOKIA, autres projets)","TRAVAUX OCM",
AQ830="No root CAuse","No root cause",
AQ830="ODU HS","TX ISSUE",
AQ830="IP &amp; VLAN","TX ISSUE",
AQ830="Warehouse HUAWEI","SPARE-ISSUE",
AQ830="SPARE-HS","SPARE-ISSUE",
AQ830="Power Telco","RAN ISSUE",AQ830="no impacts","no impacts"
),"")</f>
        <v>No root cause</v>
      </c>
      <c r="AQ830" s="67" t="s">
        <v>5344</v>
      </c>
      <c r="AR830" s="48" t="str" cm="1">
        <f t="array" ref="AR830">IFERROR(_xlfn.IFS(
AQ830="MPR ISSUE","ACTIVE",
AQ830="BSS Hardware Issue","ACTIVE",
AQ830="Sites strategiques, MLL, Pylone, etc.","PASSIVE",
AQ830="AKTIVCO DEFAUT GE &amp; POWER Cabinet","PASSIVE",
AQ830="AKTIVCO Coupure ENEO &amp; Baisse de tension","PASSIVE",
AQ830="Coupure ENEO &amp; Baisse de tension","PASSIVE",
AQ830="Defaut GE &amp; POWER Cabinet","PASSIVE",
AQ830="Sharing","PASSIVE",
AQ830="Sites strategiques &amp; DataCenter","PASSIVE",
AQ830="Exclu","Exclu",
AQ830="SAT","ACTIVE",
AQ830="SPARE-ISSUE","SPARE-ISSUE",
AQ830="Fiber CAmtel","ACTIVE",
AQ830="Fiber AOF","ACTIVE",
AQ830="Projet OCM (HUAWEI)","PLANNED WORKS",
AQ830="Projet OCM (NOKIA)","PLANNED WORKS",
AQ830="ACCESS-ISSUE","ACCESS-ISSUE",
AQ830="Projet OCM (ZTE, NOKIA, autres projets)","PLANNED WORKS",
AQ830="No root CAuse","No root cause",
AQ830="ODU HS","ACTIVE",
AQ830="IP &amp; VLAN","ACTIVE",
AQ830="Warehouse HUAWEI","SPARE-ISSUE",
AQ830="SPARE-HS","SPARE-ISSUE",
AQ830="Power Telco","ACTIVE", AQ830="no impacts","no impacts"
),"")</f>
        <v>No root cause</v>
      </c>
      <c r="AS830" s="92" t="s">
        <v>5537</v>
      </c>
      <c r="AT830" s="98" t="s">
        <v>804</v>
      </c>
      <c r="AV830" s="17" t="s">
        <v>5537</v>
      </c>
      <c r="AW830" s="7" t="s">
        <v>5537</v>
      </c>
      <c r="AX830" s="6" t="s">
        <v>5537</v>
      </c>
      <c r="AY830" s="7"/>
      <c r="AZ830" s="3" t="s">
        <v>5537</v>
      </c>
      <c r="BA830" s="18" t="s">
        <v>5537</v>
      </c>
      <c r="BB830" s="18" t="s">
        <v>5537</v>
      </c>
      <c r="BC830" s="18" t="s">
        <v>5537</v>
      </c>
      <c r="BD830" s="18" t="s">
        <v>5537</v>
      </c>
      <c r="BE830" s="18" t="s">
        <v>5537</v>
      </c>
      <c r="BF830" s="18" t="s">
        <v>5537</v>
      </c>
      <c r="BG830" s="18" t="s">
        <v>5537</v>
      </c>
      <c r="BH830" s="18" t="s">
        <v>5537</v>
      </c>
      <c r="BI830" s="18" t="s">
        <v>5537</v>
      </c>
      <c r="BJ830" s="18" t="s">
        <v>5537</v>
      </c>
      <c r="BK830" s="18" t="s">
        <v>5537</v>
      </c>
      <c r="BL830" s="9" t="s">
        <v>5537</v>
      </c>
      <c r="BM830" s="14" t="s">
        <v>5537</v>
      </c>
      <c r="BN830" s="14" t="s">
        <v>5537</v>
      </c>
      <c r="BO830" s="14" t="str">
        <f>_xlfn.XLOOKUP(B830,'[4]cell downs 18042026 17h'!$B:$B,'[4]cell downs 18042026 17h'!$B:$B,"")</f>
        <v/>
      </c>
      <c r="BP830" s="14" t="str">
        <f>_xlfn.XLOOKUP(B830,'[5]Cells Huawei 19042026 15h'!$B:$B,'[5]Cells Huawei 19042026 15h'!$B:$B,"")</f>
        <v/>
      </c>
      <c r="BQ830" s="9" t="str">
        <f>_xlfn.XLOOKUP(B830,'[6]cells down 19042026 9H40'!$B:$B,'[6]cells down 19042026 9H40'!$B:$B,"")</f>
        <v/>
      </c>
      <c r="BR830" s="9" t="s">
        <v>5537</v>
      </c>
      <c r="BS830" s="9" t="s">
        <v>5537</v>
      </c>
      <c r="BT830" s="108"/>
    </row>
    <row r="831" spans="1:72" s="9" customFormat="1" x14ac:dyDescent="0.35">
      <c r="A831" s="3" t="s">
        <v>3210</v>
      </c>
      <c r="B831" s="25" t="s">
        <v>3211</v>
      </c>
      <c r="C831" s="3" t="str">
        <f>_xlfn.XLOOKUP(B831,'[1]daily break down'!$D:$D,'[1]daily break down'!$E:$E,"")</f>
        <v>Douala</v>
      </c>
      <c r="D831" s="1"/>
      <c r="E831" s="3" t="e">
        <v>#N/A</v>
      </c>
      <c r="F831" s="3" t="s">
        <v>31</v>
      </c>
      <c r="G831" s="3" t="s">
        <v>32</v>
      </c>
      <c r="H831" s="34" t="str">
        <f>_xlfn.XLOOKUP(B831,[2]CALCULATION!$B:$B,[2]CALCULATION!$H:$H,"")</f>
        <v>ZTE</v>
      </c>
      <c r="I831" s="28">
        <v>0</v>
      </c>
      <c r="J831" s="28">
        <v>0</v>
      </c>
      <c r="K831" s="28">
        <v>0</v>
      </c>
      <c r="L831" s="28">
        <v>0</v>
      </c>
      <c r="M831" s="28">
        <v>0</v>
      </c>
      <c r="N831" s="28">
        <v>0</v>
      </c>
      <c r="O831" s="28">
        <v>0</v>
      </c>
      <c r="P831" s="28">
        <v>0</v>
      </c>
      <c r="Q831" s="28">
        <v>0</v>
      </c>
      <c r="R831" s="28">
        <v>0</v>
      </c>
      <c r="S831" s="93">
        <v>0</v>
      </c>
      <c r="T831" s="93">
        <f>_xlfn.XLOOKUP(B831,'[3]Nur des jours'!$B:$B,'[3]Nur des jours'!$U:$U,"")</f>
        <v>0</v>
      </c>
      <c r="U831" s="93">
        <v>0</v>
      </c>
      <c r="V831" s="93">
        <v>0</v>
      </c>
      <c r="W831" s="93">
        <v>0</v>
      </c>
      <c r="X831" s="93">
        <v>0</v>
      </c>
      <c r="Y831" s="93">
        <v>0</v>
      </c>
      <c r="Z831" s="93">
        <v>0</v>
      </c>
      <c r="AA831" s="93">
        <v>0</v>
      </c>
      <c r="AB831" s="93">
        <v>0</v>
      </c>
      <c r="AC831" s="93">
        <f>_xlfn.XLOOKUP(B831,'[3]Nur des jours'!$B:$B,'[3]Nur des jours'!$N:$N,"")</f>
        <v>0</v>
      </c>
      <c r="AD831" s="93">
        <v>0</v>
      </c>
      <c r="AE831" s="93">
        <v>5.6450163083956157</v>
      </c>
      <c r="AF831" s="93">
        <v>0</v>
      </c>
      <c r="AG831" s="93"/>
      <c r="AH831" s="93">
        <v>0</v>
      </c>
      <c r="AI831" s="93">
        <v>0</v>
      </c>
      <c r="AJ831" s="93">
        <v>0</v>
      </c>
      <c r="AK831" s="93">
        <v>0</v>
      </c>
      <c r="AL831" s="93">
        <v>0</v>
      </c>
      <c r="AM831" s="49" t="s">
        <v>5559</v>
      </c>
      <c r="AN831" s="49"/>
      <c r="AO831" s="48" t="str" cm="1">
        <f t="array" ref="AO831">IFERROR(_xlfn.IFS(
AQ831="MPR ISSUE","PDH",
AQ831="BSS Hardware Issue","BSS",
AQ831="Sites strategiques, MLL, Pylone, etc.","ENVTECH",
AQ831="AKTIVCO DEFAUT GE &amp; POWER Cabinet","AKTIVCO",
AQ831="AKTIVCO Coupure ENEO &amp; Baisse de tension","AKTIVCO GRID ONLY",
AQ831="Coupure ENEO &amp; Baisse de tension","IHS GRID ONLY",
AQ831="Defaut GE &amp; POWER Cabinet","IHS",
AQ831="Sharing","Partners",
AQ831="Sites strategiques &amp; DataCenter","SST &amp; DC",
AQ831="Exclu","Exclu",
AQ831="SAT","SAT",
AQ831="SPARE-ISSUE","SPARE-ISSUE",
AQ831="Fiber CAmtel","TRANS_FO_CAMTEL",
AQ831="Fiber AOF","Fiber AOF",
AQ831="Projet OCM (HUAWEI)","TRAVAUX-HUAWEI",
AQ831="Projet OCM (NOKIA)","TRAVAUX-NOKIA",
AQ831="ACCESS-ISSUE","ACCESS-ISSUE",
AQ831="Projet OCM (ZTE, NOKIA, autres projets)","TRAVAUX OCM",
AQ831="No root CAuse","No root cause",
AQ831="ODU HS","PDH",
AQ831="IP &amp; VLAN","PDH",
AQ831="Warehouse HUAWEI","SPARE-ISSUE",
AQ831="SPARE-HS","SPARE-ISSUE",
AQ831="Power Telco","BSS",AQ831="no impacts","no impacts"
),"")</f>
        <v>No root cause</v>
      </c>
      <c r="AP831" s="48" t="str" cm="1">
        <f t="array" ref="AP831">IFERROR(_xlfn.IFS(
AQ831="MPR ISSUE","TX ISSUE",
AQ831="BSS Hardware Issue","RAN ISSUE",
AQ831="Sites strategiques, MLL, Pylone, etc.","ENVTECH",
AQ831="AKTIVCO DEFAUT GE &amp; POWER Cabinet","POWER ISSUE",
AQ831="AKTIVCO Coupure ENEO &amp; Baisse de tension","POWER ISSUE",
AQ831="Coupure ENEO &amp; Baisse de tension","POWER ISSUE",
AQ831="Defaut GE &amp; POWER Cabinet","POWER ISSUE",
AQ831="Sharing","POWER ISSUE",
AQ831="Sites strategiques &amp; DataCenter","POWER ISSUE",
AQ831="Exclu","Exclu",
AQ831="SAT","TX ISSUE",
AQ831="SPARE-ISSUE","SPARE-ISSUE",
AQ831="Fiber CAmtel","TX ISSUE",
AQ831="Fiber AOF","TX ISSUE",
AQ831="Projet OCM (HUAWEI)","TRAVAUX-HUAWEI",
AQ831="Projet OCM (NOKIA)","TRAVAUX -NOKIA",
AQ831="ACCESS-ISSUE","ACCESS-ISSUE",
AQ831="Projet OCM (ZTE, NOKIA, autres projets)","TRAVAUX OCM",
AQ831="No root CAuse","No root cause",
AQ831="ODU HS","TX ISSUE",
AQ831="IP &amp; VLAN","TX ISSUE",
AQ831="Warehouse HUAWEI","SPARE-ISSUE",
AQ831="SPARE-HS","SPARE-ISSUE",
AQ831="Power Telco","RAN ISSUE",AQ831="no impacts","no impacts"
),"")</f>
        <v>No root cause</v>
      </c>
      <c r="AQ831" s="67" t="s">
        <v>5344</v>
      </c>
      <c r="AR831" s="48" t="str" cm="1">
        <f t="array" ref="AR831">IFERROR(_xlfn.IFS(
AQ831="MPR ISSUE","ACTIVE",
AQ831="BSS Hardware Issue","ACTIVE",
AQ831="Sites strategiques, MLL, Pylone, etc.","PASSIVE",
AQ831="AKTIVCO DEFAUT GE &amp; POWER Cabinet","PASSIVE",
AQ831="AKTIVCO Coupure ENEO &amp; Baisse de tension","PASSIVE",
AQ831="Coupure ENEO &amp; Baisse de tension","PASSIVE",
AQ831="Defaut GE &amp; POWER Cabinet","PASSIVE",
AQ831="Sharing","PASSIVE",
AQ831="Sites strategiques &amp; DataCenter","PASSIVE",
AQ831="Exclu","Exclu",
AQ831="SAT","ACTIVE",
AQ831="SPARE-ISSUE","SPARE-ISSUE",
AQ831="Fiber CAmtel","ACTIVE",
AQ831="Fiber AOF","ACTIVE",
AQ831="Projet OCM (HUAWEI)","PLANNED WORKS",
AQ831="Projet OCM (NOKIA)","PLANNED WORKS",
AQ831="ACCESS-ISSUE","ACCESS-ISSUE",
AQ831="Projet OCM (ZTE, NOKIA, autres projets)","PLANNED WORKS",
AQ831="No root CAuse","No root cause",
AQ831="ODU HS","ACTIVE",
AQ831="IP &amp; VLAN","ACTIVE",
AQ831="Warehouse HUAWEI","SPARE-ISSUE",
AQ831="SPARE-HS","SPARE-ISSUE",
AQ831="Power Telco","ACTIVE", AQ831="no impacts","no impacts"
),"")</f>
        <v>No root cause</v>
      </c>
      <c r="AS831" s="92" t="s">
        <v>5537</v>
      </c>
      <c r="AT831" s="98" t="s">
        <v>3211</v>
      </c>
      <c r="AV831" s="17" t="s">
        <v>5537</v>
      </c>
      <c r="AW831" s="7" t="s">
        <v>5537</v>
      </c>
      <c r="AX831" s="6" t="s">
        <v>5537</v>
      </c>
      <c r="AY831" s="7"/>
      <c r="AZ831" s="3" t="s">
        <v>5537</v>
      </c>
      <c r="BA831" s="18" t="s">
        <v>5537</v>
      </c>
      <c r="BB831" s="18" t="s">
        <v>5537</v>
      </c>
      <c r="BC831" s="18" t="s">
        <v>5537</v>
      </c>
      <c r="BD831" s="18" t="s">
        <v>5537</v>
      </c>
      <c r="BE831" s="18" t="s">
        <v>5537</v>
      </c>
      <c r="BF831" s="18" t="s">
        <v>5537</v>
      </c>
      <c r="BG831" s="18" t="s">
        <v>5537</v>
      </c>
      <c r="BH831" s="18" t="s">
        <v>5537</v>
      </c>
      <c r="BI831" s="18" t="s">
        <v>5537</v>
      </c>
      <c r="BJ831" s="18" t="s">
        <v>5537</v>
      </c>
      <c r="BK831" s="18" t="s">
        <v>5537</v>
      </c>
      <c r="BL831" s="9" t="s">
        <v>5537</v>
      </c>
      <c r="BM831" s="14" t="s">
        <v>5537</v>
      </c>
      <c r="BN831" s="14" t="s">
        <v>5537</v>
      </c>
      <c r="BO831" s="14" t="str">
        <f>_xlfn.XLOOKUP(B831,'[4]cell downs 18042026 17h'!$B:$B,'[4]cell downs 18042026 17h'!$B:$B,"")</f>
        <v/>
      </c>
      <c r="BP831" s="14" t="str">
        <f>_xlfn.XLOOKUP(B831,'[5]Cells Huawei 19042026 15h'!$B:$B,'[5]Cells Huawei 19042026 15h'!$B:$B,"")</f>
        <v/>
      </c>
      <c r="BQ831" s="9" t="str">
        <f>_xlfn.XLOOKUP(B831,'[6]cells down 19042026 9H40'!$B:$B,'[6]cells down 19042026 9H40'!$B:$B,"")</f>
        <v/>
      </c>
      <c r="BR831" s="9" t="s">
        <v>5537</v>
      </c>
      <c r="BS831" s="9" t="s">
        <v>5537</v>
      </c>
      <c r="BT831" s="108"/>
    </row>
    <row r="832" spans="1:72" s="9" customFormat="1" x14ac:dyDescent="0.35">
      <c r="A832" s="1" t="s">
        <v>2018</v>
      </c>
      <c r="B832" s="8" t="s">
        <v>2019</v>
      </c>
      <c r="C832" s="3" t="str">
        <f>_xlfn.XLOOKUP(B832,'[1]daily break down'!$D:$D,'[1]daily break down'!$E:$E,"")</f>
        <v>Yaounde</v>
      </c>
      <c r="D832" s="1" t="s">
        <v>11</v>
      </c>
      <c r="E832" s="1" t="s">
        <v>12</v>
      </c>
      <c r="F832" s="3" t="s">
        <v>37</v>
      </c>
      <c r="G832" s="1" t="s">
        <v>38</v>
      </c>
      <c r="H832" s="34" t="str">
        <f>_xlfn.XLOOKUP(B832,[2]CALCULATION!$B:$B,[2]CALCULATION!$H:$H,"")</f>
        <v>ZTE</v>
      </c>
      <c r="I832" s="28">
        <v>0</v>
      </c>
      <c r="J832" s="28">
        <v>0</v>
      </c>
      <c r="K832" s="28">
        <v>0</v>
      </c>
      <c r="L832" s="28">
        <v>0</v>
      </c>
      <c r="M832" s="28">
        <v>0</v>
      </c>
      <c r="N832" s="28">
        <v>0</v>
      </c>
      <c r="O832" s="28">
        <v>0</v>
      </c>
      <c r="P832" s="28">
        <v>3.7635760616151974</v>
      </c>
      <c r="Q832" s="28">
        <v>0</v>
      </c>
      <c r="R832" s="28">
        <v>0</v>
      </c>
      <c r="S832" s="93">
        <v>2.8187449526728323</v>
      </c>
      <c r="T832" s="93">
        <f>_xlfn.XLOOKUP(B832,'[3]Nur des jours'!$B:$B,'[3]Nur des jours'!$U:$U,"")</f>
        <v>0</v>
      </c>
      <c r="U832" s="93">
        <v>0</v>
      </c>
      <c r="V832" s="93">
        <v>0</v>
      </c>
      <c r="W832" s="93">
        <v>0</v>
      </c>
      <c r="X832" s="93">
        <v>0</v>
      </c>
      <c r="Y832" s="93">
        <v>0</v>
      </c>
      <c r="Z832" s="93">
        <v>0</v>
      </c>
      <c r="AA832" s="93">
        <v>0</v>
      </c>
      <c r="AB832" s="93">
        <v>0</v>
      </c>
      <c r="AC832" s="93">
        <f>_xlfn.XLOOKUP(B832,'[3]Nur des jours'!$B:$B,'[3]Nur des jours'!$N:$N,"")</f>
        <v>0</v>
      </c>
      <c r="AD832" s="93">
        <v>0</v>
      </c>
      <c r="AE832" s="93">
        <v>5.5877300368401386</v>
      </c>
      <c r="AF832" s="93">
        <v>0</v>
      </c>
      <c r="AG832" s="93"/>
      <c r="AH832" s="93">
        <v>0</v>
      </c>
      <c r="AI832" s="93">
        <v>0</v>
      </c>
      <c r="AJ832" s="93">
        <v>0</v>
      </c>
      <c r="AK832" s="93">
        <v>0</v>
      </c>
      <c r="AL832" s="93">
        <v>0</v>
      </c>
      <c r="AM832" s="49" t="s">
        <v>5559</v>
      </c>
      <c r="AN832" s="49"/>
      <c r="AO832" s="48" t="str" cm="1">
        <f t="array" ref="AO832">IFERROR(_xlfn.IFS(
AQ832="MPR ISSUE","PDH",
AQ832="BSS Hardware Issue","BSS",
AQ832="Sites strategiques, MLL, Pylone, etc.","ENVTECH",
AQ832="AKTIVCO DEFAUT GE &amp; POWER Cabinet","AKTIVCO",
AQ832="AKTIVCO Coupure ENEO &amp; Baisse de tension","AKTIVCO GRID ONLY",
AQ832="Coupure ENEO &amp; Baisse de tension","IHS GRID ONLY",
AQ832="Defaut GE &amp; POWER Cabinet","IHS",
AQ832="Sharing","Partners",
AQ832="Sites strategiques &amp; DataCenter","SST &amp; DC",
AQ832="Exclu","Exclu",
AQ832="SAT","SAT",
AQ832="SPARE-ISSUE","SPARE-ISSUE",
AQ832="Fiber CAmtel","TRANS_FO_CAMTEL",
AQ832="Fiber AOF","Fiber AOF",
AQ832="Projet OCM (HUAWEI)","TRAVAUX-HUAWEI",
AQ832="Projet OCM (NOKIA)","TRAVAUX-NOKIA",
AQ832="ACCESS-ISSUE","ACCESS-ISSUE",
AQ832="Projet OCM (ZTE, NOKIA, autres projets)","TRAVAUX OCM",
AQ832="No root CAuse","No root cause",
AQ832="ODU HS","PDH",
AQ832="IP &amp; VLAN","PDH",
AQ832="Warehouse HUAWEI","SPARE-ISSUE",
AQ832="SPARE-HS","SPARE-ISSUE",
AQ832="Power Telco","BSS",AQ832="no impacts","no impacts"
),"")</f>
        <v>No root cause</v>
      </c>
      <c r="AP832" s="48" t="str" cm="1">
        <f t="array" ref="AP832">IFERROR(_xlfn.IFS(
AQ832="MPR ISSUE","TX ISSUE",
AQ832="BSS Hardware Issue","RAN ISSUE",
AQ832="Sites strategiques, MLL, Pylone, etc.","ENVTECH",
AQ832="AKTIVCO DEFAUT GE &amp; POWER Cabinet","POWER ISSUE",
AQ832="AKTIVCO Coupure ENEO &amp; Baisse de tension","POWER ISSUE",
AQ832="Coupure ENEO &amp; Baisse de tension","POWER ISSUE",
AQ832="Defaut GE &amp; POWER Cabinet","POWER ISSUE",
AQ832="Sharing","POWER ISSUE",
AQ832="Sites strategiques &amp; DataCenter","POWER ISSUE",
AQ832="Exclu","Exclu",
AQ832="SAT","TX ISSUE",
AQ832="SPARE-ISSUE","SPARE-ISSUE",
AQ832="Fiber CAmtel","TX ISSUE",
AQ832="Fiber AOF","TX ISSUE",
AQ832="Projet OCM (HUAWEI)","TRAVAUX-HUAWEI",
AQ832="Projet OCM (NOKIA)","TRAVAUX -NOKIA",
AQ832="ACCESS-ISSUE","ACCESS-ISSUE",
AQ832="Projet OCM (ZTE, NOKIA, autres projets)","TRAVAUX OCM",
AQ832="No root CAuse","No root cause",
AQ832="ODU HS","TX ISSUE",
AQ832="IP &amp; VLAN","TX ISSUE",
AQ832="Warehouse HUAWEI","SPARE-ISSUE",
AQ832="SPARE-HS","SPARE-ISSUE",
AQ832="Power Telco","RAN ISSUE",AQ832="no impacts","no impacts"
),"")</f>
        <v>No root cause</v>
      </c>
      <c r="AQ832" s="126" t="s">
        <v>5344</v>
      </c>
      <c r="AR832" s="48" t="str" cm="1">
        <f t="array" ref="AR832">IFERROR(_xlfn.IFS(
AQ832="MPR ISSUE","ACTIVE",
AQ832="BSS Hardware Issue","ACTIVE",
AQ832="Sites strategiques, MLL, Pylone, etc.","PASSIVE",
AQ832="AKTIVCO DEFAUT GE &amp; POWER Cabinet","PASSIVE",
AQ832="AKTIVCO Coupure ENEO &amp; Baisse de tension","PASSIVE",
AQ832="Coupure ENEO &amp; Baisse de tension","PASSIVE",
AQ832="Defaut GE &amp; POWER Cabinet","PASSIVE",
AQ832="Sharing","PASSIVE",
AQ832="Sites strategiques &amp; DataCenter","PASSIVE",
AQ832="Exclu","Exclu",
AQ832="SAT","ACTIVE",
AQ832="SPARE-ISSUE","SPARE-ISSUE",
AQ832="Fiber CAmtel","ACTIVE",
AQ832="Fiber AOF","ACTIVE",
AQ832="Projet OCM (HUAWEI)","PLANNED WORKS",
AQ832="Projet OCM (NOKIA)","PLANNED WORKS",
AQ832="ACCESS-ISSUE","ACCESS-ISSUE",
AQ832="Projet OCM (ZTE, NOKIA, autres projets)","PLANNED WORKS",
AQ832="No root CAuse","No root cause",
AQ832="ODU HS","ACTIVE",
AQ832="IP &amp; VLAN","ACTIVE",
AQ832="Warehouse HUAWEI","SPARE-ISSUE",
AQ832="SPARE-HS","SPARE-ISSUE",
AQ832="Power Telco","ACTIVE", AQ832="no impacts","no impacts"
),"")</f>
        <v>No root cause</v>
      </c>
      <c r="AS832" s="92" t="s">
        <v>5537</v>
      </c>
      <c r="AT832" s="98" t="s">
        <v>2019</v>
      </c>
      <c r="AV832" s="17" t="s">
        <v>5537</v>
      </c>
      <c r="AW832" s="7" t="s">
        <v>5537</v>
      </c>
      <c r="AX832" s="6" t="s">
        <v>5537</v>
      </c>
      <c r="AY832" s="7"/>
      <c r="AZ832" s="3" t="s">
        <v>5537</v>
      </c>
      <c r="BA832" s="18" t="s">
        <v>5537</v>
      </c>
      <c r="BB832" s="18" t="s">
        <v>5537</v>
      </c>
      <c r="BC832" s="18" t="s">
        <v>5537</v>
      </c>
      <c r="BD832" s="18" t="s">
        <v>5537</v>
      </c>
      <c r="BE832" s="18" t="s">
        <v>5537</v>
      </c>
      <c r="BF832" s="18" t="s">
        <v>5537</v>
      </c>
      <c r="BG832" s="18" t="s">
        <v>5537</v>
      </c>
      <c r="BH832" s="18" t="s">
        <v>5537</v>
      </c>
      <c r="BI832" s="18" t="s">
        <v>5537</v>
      </c>
      <c r="BJ832" s="18" t="s">
        <v>5537</v>
      </c>
      <c r="BK832" s="18" t="s">
        <v>5537</v>
      </c>
      <c r="BL832" s="9" t="s">
        <v>5537</v>
      </c>
      <c r="BM832" s="14" t="s">
        <v>5537</v>
      </c>
      <c r="BN832" s="14" t="s">
        <v>5537</v>
      </c>
      <c r="BO832" s="14" t="str">
        <f>_xlfn.XLOOKUP(B832,'[4]cell downs 18042026 17h'!$B:$B,'[4]cell downs 18042026 17h'!$B:$B,"")</f>
        <v/>
      </c>
      <c r="BP832" s="14" t="str">
        <f>_xlfn.XLOOKUP(B832,'[5]Cells Huawei 19042026 15h'!$B:$B,'[5]Cells Huawei 19042026 15h'!$B:$B,"")</f>
        <v/>
      </c>
      <c r="BQ832" s="9" t="str">
        <f>_xlfn.XLOOKUP(B832,'[6]cells down 19042026 9H40'!$B:$B,'[6]cells down 19042026 9H40'!$B:$B,"")</f>
        <v/>
      </c>
      <c r="BR832" s="9" t="s">
        <v>2019</v>
      </c>
      <c r="BS832" s="9" t="s">
        <v>318</v>
      </c>
      <c r="BT832" s="108"/>
    </row>
    <row r="833" spans="1:72" s="9" customFormat="1" x14ac:dyDescent="0.35">
      <c r="A833" s="1" t="s">
        <v>2923</v>
      </c>
      <c r="B833" s="8" t="s">
        <v>2924</v>
      </c>
      <c r="C833" s="3" t="str">
        <f>_xlfn.XLOOKUP(B833,'[1]daily break down'!$D:$D,'[1]daily break down'!$E:$E,"")</f>
        <v>Maroua</v>
      </c>
      <c r="D833" s="1" t="s">
        <v>21</v>
      </c>
      <c r="E833" s="1" t="s">
        <v>80</v>
      </c>
      <c r="F833" s="3" t="s">
        <v>55</v>
      </c>
      <c r="G833" s="1" t="s">
        <v>84</v>
      </c>
      <c r="H833" s="32" t="str">
        <f>_xlfn.XLOOKUP(B833,[2]CALCULATION!$B:$B,[2]CALCULATION!$H:$H,"")</f>
        <v>Huawei</v>
      </c>
      <c r="I833" s="28">
        <v>0.27127154120759178</v>
      </c>
      <c r="J833" s="28">
        <v>0.69615661196291456</v>
      </c>
      <c r="K833" s="28">
        <v>0</v>
      </c>
      <c r="L833" s="28">
        <v>0</v>
      </c>
      <c r="M833" s="28">
        <v>0</v>
      </c>
      <c r="N833" s="28">
        <v>0</v>
      </c>
      <c r="O833" s="28">
        <v>3.0923350540616896</v>
      </c>
      <c r="P833" s="28">
        <v>4.6228522998690194</v>
      </c>
      <c r="Q833" s="28">
        <v>4.6626245245168114</v>
      </c>
      <c r="R833" s="28">
        <v>3.1392413100364402</v>
      </c>
      <c r="S833" s="93">
        <v>0</v>
      </c>
      <c r="T833" s="93">
        <f>_xlfn.XLOOKUP(B833,'[3]Nur des jours'!$B:$B,'[3]Nur des jours'!$U:$U,"")</f>
        <v>0</v>
      </c>
      <c r="U833" s="93">
        <v>0</v>
      </c>
      <c r="V833" s="93">
        <v>0</v>
      </c>
      <c r="W833" s="93">
        <v>0</v>
      </c>
      <c r="X833" s="93">
        <v>0</v>
      </c>
      <c r="Y833" s="93">
        <v>0</v>
      </c>
      <c r="Z833" s="93">
        <v>2.2534621454029726</v>
      </c>
      <c r="AA833" s="93">
        <v>0</v>
      </c>
      <c r="AB833" s="93">
        <v>0</v>
      </c>
      <c r="AC833" s="93">
        <f>_xlfn.XLOOKUP(B833,'[3]Nur des jours'!$B:$B,'[3]Nur des jours'!$N:$N,"")</f>
        <v>2.8344398215921442</v>
      </c>
      <c r="AD833" s="93">
        <v>2.8344398215921442</v>
      </c>
      <c r="AE833" s="93">
        <v>5.347491531904816</v>
      </c>
      <c r="AF833" s="93">
        <v>0</v>
      </c>
      <c r="AG833" s="93"/>
      <c r="AH833" s="93">
        <v>0</v>
      </c>
      <c r="AI833" s="93">
        <v>0</v>
      </c>
      <c r="AJ833" s="93">
        <v>0</v>
      </c>
      <c r="AK833" s="93">
        <v>0</v>
      </c>
      <c r="AL833" s="93">
        <v>0</v>
      </c>
      <c r="AM833" s="49" t="s">
        <v>5559</v>
      </c>
      <c r="AN833" s="49"/>
      <c r="AO833" s="48" t="str" cm="1">
        <f t="array" ref="AO833">IFERROR(_xlfn.IFS(
AQ833="MPR ISSUE","PDH",
AQ833="BSS Hardware Issue","BSS",
AQ833="Sites strategiques, MLL, Pylone, etc.","ENVTECH",
AQ833="AKTIVCO DEFAUT GE &amp; POWER Cabinet","AKTIVCO",
AQ833="AKTIVCO Coupure ENEO &amp; Baisse de tension","AKTIVCO GRID ONLY",
AQ833="Coupure ENEO &amp; Baisse de tension","IHS GRID ONLY",
AQ833="Defaut GE &amp; POWER Cabinet","IHS",
AQ833="Sharing","Partners",
AQ833="Sites strategiques &amp; DataCenter","SST &amp; DC",
AQ833="Exclu","Exclu",
AQ833="SAT","SAT",
AQ833="SPARE-ISSUE","SPARE-ISSUE",
AQ833="Fiber CAmtel","TRANS_FO_CAMTEL",
AQ833="Fiber AOF","Fiber AOF",
AQ833="Projet OCM (HUAWEI)","TRAVAUX-HUAWEI",
AQ833="Projet OCM (NOKIA)","TRAVAUX-NOKIA",
AQ833="ACCESS-ISSUE","ACCESS-ISSUE",
AQ833="Projet OCM (ZTE, NOKIA, autres projets)","TRAVAUX OCM",
AQ833="No root CAuse","No root cause",
AQ833="ODU HS","PDH",
AQ833="IP &amp; VLAN","PDH",
AQ833="Warehouse HUAWEI","SPARE-ISSUE",
AQ833="SPARE-HS","SPARE-ISSUE",
AQ833="Power Telco","BSS",AQ833="no impacts","no impacts"
),"")</f>
        <v>AKTIVCO</v>
      </c>
      <c r="AP833" s="48" t="str" cm="1">
        <f t="array" ref="AP833">IFERROR(_xlfn.IFS(
AQ833="MPR ISSUE","TX ISSUE",
AQ833="BSS Hardware Issue","RAN ISSUE",
AQ833="Sites strategiques, MLL, Pylone, etc.","ENVTECH",
AQ833="AKTIVCO DEFAUT GE &amp; POWER Cabinet","POWER ISSUE",
AQ833="AKTIVCO Coupure ENEO &amp; Baisse de tension","POWER ISSUE",
AQ833="Coupure ENEO &amp; Baisse de tension","POWER ISSUE",
AQ833="Defaut GE &amp; POWER Cabinet","POWER ISSUE",
AQ833="Sharing","POWER ISSUE",
AQ833="Sites strategiques &amp; DataCenter","POWER ISSUE",
AQ833="Exclu","Exclu",
AQ833="SAT","TX ISSUE",
AQ833="SPARE-ISSUE","SPARE-ISSUE",
AQ833="Fiber CAmtel","TX ISSUE",
AQ833="Fiber AOF","TX ISSUE",
AQ833="Projet OCM (HUAWEI)","TRAVAUX-HUAWEI",
AQ833="Projet OCM (NOKIA)","TRAVAUX -NOKIA",
AQ833="ACCESS-ISSUE","ACCESS-ISSUE",
AQ833="Projet OCM (ZTE, NOKIA, autres projets)","TRAVAUX OCM",
AQ833="No root CAuse","No root cause",
AQ833="ODU HS","TX ISSUE",
AQ833="IP &amp; VLAN","TX ISSUE",
AQ833="Warehouse HUAWEI","SPARE-ISSUE",
AQ833="SPARE-HS","SPARE-ISSUE",
AQ833="Power Telco","RAN ISSUE",AQ833="no impacts","no impacts"
),"")</f>
        <v>POWER ISSUE</v>
      </c>
      <c r="AQ833" s="67" t="s">
        <v>5325</v>
      </c>
      <c r="AR833" s="48" t="str" cm="1">
        <f t="array" ref="AR833">IFERROR(_xlfn.IFS(
AQ833="MPR ISSUE","ACTIVE",
AQ833="BSS Hardware Issue","ACTIVE",
AQ833="Sites strategiques, MLL, Pylone, etc.","PASSIVE",
AQ833="AKTIVCO DEFAUT GE &amp; POWER Cabinet","PASSIVE",
AQ833="AKTIVCO Coupure ENEO &amp; Baisse de tension","PASSIVE",
AQ833="Coupure ENEO &amp; Baisse de tension","PASSIVE",
AQ833="Defaut GE &amp; POWER Cabinet","PASSIVE",
AQ833="Sharing","PASSIVE",
AQ833="Sites strategiques &amp; DataCenter","PASSIVE",
AQ833="Exclu","Exclu",
AQ833="SAT","ACTIVE",
AQ833="SPARE-ISSUE","SPARE-ISSUE",
AQ833="Fiber CAmtel","ACTIVE",
AQ833="Fiber AOF","ACTIVE",
AQ833="Projet OCM (HUAWEI)","PLANNED WORKS",
AQ833="Projet OCM (NOKIA)","PLANNED WORKS",
AQ833="ACCESS-ISSUE","ACCESS-ISSUE",
AQ833="Projet OCM (ZTE, NOKIA, autres projets)","PLANNED WORKS",
AQ833="No root CAuse","No root cause",
AQ833="ODU HS","ACTIVE",
AQ833="IP &amp; VLAN","ACTIVE",
AQ833="Warehouse HUAWEI","SPARE-ISSUE",
AQ833="SPARE-HS","SPARE-ISSUE",
AQ833="Power Telco","ACTIVE", AQ833="no impacts","no impacts"
),"")</f>
        <v>PASSIVE</v>
      </c>
      <c r="AS833" s="92" t="s">
        <v>5775</v>
      </c>
      <c r="AT833" s="98" t="s">
        <v>2924</v>
      </c>
      <c r="AV833" s="17" t="s">
        <v>5537</v>
      </c>
      <c r="AW833" s="7" t="s">
        <v>5537</v>
      </c>
      <c r="AX833" s="6" t="s">
        <v>5537</v>
      </c>
      <c r="AY833" s="7"/>
      <c r="AZ833" s="3" t="s">
        <v>5537</v>
      </c>
      <c r="BA833" s="18" t="s">
        <v>5537</v>
      </c>
      <c r="BB833" s="18" t="s">
        <v>5537</v>
      </c>
      <c r="BC833" s="18" t="s">
        <v>5537</v>
      </c>
      <c r="BD833" s="18" t="s">
        <v>5537</v>
      </c>
      <c r="BE833" s="18" t="s">
        <v>5537</v>
      </c>
      <c r="BF833" s="18" t="s">
        <v>5537</v>
      </c>
      <c r="BG833" s="18" t="s">
        <v>5537</v>
      </c>
      <c r="BH833" s="18" t="s">
        <v>5537</v>
      </c>
      <c r="BI833" s="18" t="s">
        <v>5537</v>
      </c>
      <c r="BJ833" s="18" t="s">
        <v>5537</v>
      </c>
      <c r="BK833" s="18" t="s">
        <v>5537</v>
      </c>
      <c r="BL833" s="9" t="s">
        <v>5775</v>
      </c>
      <c r="BM833" s="14" t="s">
        <v>5537</v>
      </c>
      <c r="BN833" s="14" t="s">
        <v>5537</v>
      </c>
      <c r="BO833" s="14" t="str">
        <f>_xlfn.XLOOKUP(B833,'[4]cell downs 18042026 17h'!$B:$B,'[4]cell downs 18042026 17h'!$B:$B,"")</f>
        <v/>
      </c>
      <c r="BP833" s="14" t="str">
        <f>_xlfn.XLOOKUP(B833,'[5]Cells Huawei 19042026 15h'!$B:$B,'[5]Cells Huawei 19042026 15h'!$B:$B,"")</f>
        <v>EXN_212</v>
      </c>
      <c r="BQ833" s="9" t="str">
        <f>_xlfn.XLOOKUP(B833,'[6]cells down 19042026 9H40'!$B:$B,'[6]cells down 19042026 9H40'!$B:$B,"")</f>
        <v/>
      </c>
      <c r="BR833" s="9" t="s">
        <v>5537</v>
      </c>
      <c r="BS833" s="9" t="s">
        <v>12</v>
      </c>
      <c r="BT833" s="108"/>
    </row>
    <row r="834" spans="1:72" s="9" customFormat="1" x14ac:dyDescent="0.35">
      <c r="A834" s="1" t="s">
        <v>645</v>
      </c>
      <c r="B834" s="8" t="s">
        <v>646</v>
      </c>
      <c r="C834" s="3" t="str">
        <f>_xlfn.XLOOKUP(B834,'[1]daily break down'!$D:$D,'[1]daily break down'!$E:$E,"")</f>
        <v>Douala</v>
      </c>
      <c r="D834" s="1" t="s">
        <v>11</v>
      </c>
      <c r="E834" s="1" t="s">
        <v>12</v>
      </c>
      <c r="F834" s="3" t="s">
        <v>31</v>
      </c>
      <c r="G834" s="1" t="s">
        <v>32</v>
      </c>
      <c r="H834" s="34" t="str">
        <f>_xlfn.XLOOKUP(B834,[2]CALCULATION!$B:$B,[2]CALCULATION!$H:$H,"")</f>
        <v>ZTE</v>
      </c>
      <c r="I834" s="28">
        <v>0</v>
      </c>
      <c r="J834" s="28">
        <v>0</v>
      </c>
      <c r="K834" s="28">
        <v>0</v>
      </c>
      <c r="L834" s="28">
        <v>1.5873219702480276E-3</v>
      </c>
      <c r="M834" s="28">
        <v>0</v>
      </c>
      <c r="N834" s="28">
        <v>0</v>
      </c>
      <c r="O834" s="28">
        <v>0</v>
      </c>
      <c r="P834" s="28">
        <v>0</v>
      </c>
      <c r="Q834" s="28">
        <v>0</v>
      </c>
      <c r="R834" s="28">
        <v>0</v>
      </c>
      <c r="S834" s="93">
        <v>0</v>
      </c>
      <c r="T834" s="93">
        <f>_xlfn.XLOOKUP(B834,'[3]Nur des jours'!$B:$B,'[3]Nur des jours'!$U:$U,"")</f>
        <v>0</v>
      </c>
      <c r="U834" s="93">
        <v>0</v>
      </c>
      <c r="V834" s="93">
        <v>0</v>
      </c>
      <c r="W834" s="93">
        <v>0</v>
      </c>
      <c r="X834" s="93">
        <v>0</v>
      </c>
      <c r="Y834" s="93">
        <v>0</v>
      </c>
      <c r="Z834" s="93">
        <v>0</v>
      </c>
      <c r="AA834" s="93">
        <v>0</v>
      </c>
      <c r="AB834" s="93">
        <v>0</v>
      </c>
      <c r="AC834" s="93">
        <f>_xlfn.XLOOKUP(B834,'[3]Nur des jours'!$B:$B,'[3]Nur des jours'!$N:$N,"")</f>
        <v>0</v>
      </c>
      <c r="AD834" s="93">
        <v>0</v>
      </c>
      <c r="AE834" s="93">
        <v>5.2411587949765002</v>
      </c>
      <c r="AF834" s="93">
        <v>0</v>
      </c>
      <c r="AG834" s="93"/>
      <c r="AH834" s="93">
        <v>0</v>
      </c>
      <c r="AI834" s="93">
        <v>0</v>
      </c>
      <c r="AJ834" s="93">
        <v>0</v>
      </c>
      <c r="AK834" s="93">
        <v>0</v>
      </c>
      <c r="AL834" s="93">
        <v>0</v>
      </c>
      <c r="AM834" s="49" t="s">
        <v>5559</v>
      </c>
      <c r="AN834" s="49"/>
      <c r="AO834" s="48" t="str" cm="1">
        <f t="array" ref="AO834">IFERROR(_xlfn.IFS(
AQ834="MPR ISSUE","PDH",
AQ834="BSS Hardware Issue","BSS",
AQ834="Sites strategiques, MLL, Pylone, etc.","ENVTECH",
AQ834="AKTIVCO DEFAUT GE &amp; POWER Cabinet","AKTIVCO",
AQ834="AKTIVCO Coupure ENEO &amp; Baisse de tension","AKTIVCO GRID ONLY",
AQ834="Coupure ENEO &amp; Baisse de tension","IHS GRID ONLY",
AQ834="Defaut GE &amp; POWER Cabinet","IHS",
AQ834="Sharing","Partners",
AQ834="Sites strategiques &amp; DataCenter","SST &amp; DC",
AQ834="Exclu","Exclu",
AQ834="SAT","SAT",
AQ834="SPARE-ISSUE","SPARE-ISSUE",
AQ834="Fiber CAmtel","TRANS_FO_CAMTEL",
AQ834="Fiber AOF","Fiber AOF",
AQ834="Projet OCM (HUAWEI)","TRAVAUX-HUAWEI",
AQ834="Projet OCM (NOKIA)","TRAVAUX-NOKIA",
AQ834="ACCESS-ISSUE","ACCESS-ISSUE",
AQ834="Projet OCM (ZTE, NOKIA, autres projets)","TRAVAUX OCM",
AQ834="No root CAuse","No root cause",
AQ834="ODU HS","PDH",
AQ834="IP &amp; VLAN","PDH",
AQ834="Warehouse HUAWEI","SPARE-ISSUE",
AQ834="SPARE-HS","SPARE-ISSUE",
AQ834="Power Telco","BSS",AQ834="no impacts","no impacts"
),"")</f>
        <v>No root cause</v>
      </c>
      <c r="AP834" s="48" t="str" cm="1">
        <f t="array" ref="AP834">IFERROR(_xlfn.IFS(
AQ834="MPR ISSUE","TX ISSUE",
AQ834="BSS Hardware Issue","RAN ISSUE",
AQ834="Sites strategiques, MLL, Pylone, etc.","ENVTECH",
AQ834="AKTIVCO DEFAUT GE &amp; POWER Cabinet","POWER ISSUE",
AQ834="AKTIVCO Coupure ENEO &amp; Baisse de tension","POWER ISSUE",
AQ834="Coupure ENEO &amp; Baisse de tension","POWER ISSUE",
AQ834="Defaut GE &amp; POWER Cabinet","POWER ISSUE",
AQ834="Sharing","POWER ISSUE",
AQ834="Sites strategiques &amp; DataCenter","POWER ISSUE",
AQ834="Exclu","Exclu",
AQ834="SAT","TX ISSUE",
AQ834="SPARE-ISSUE","SPARE-ISSUE",
AQ834="Fiber CAmtel","TX ISSUE",
AQ834="Fiber AOF","TX ISSUE",
AQ834="Projet OCM (HUAWEI)","TRAVAUX-HUAWEI",
AQ834="Projet OCM (NOKIA)","TRAVAUX -NOKIA",
AQ834="ACCESS-ISSUE","ACCESS-ISSUE",
AQ834="Projet OCM (ZTE, NOKIA, autres projets)","TRAVAUX OCM",
AQ834="No root CAuse","No root cause",
AQ834="ODU HS","TX ISSUE",
AQ834="IP &amp; VLAN","TX ISSUE",
AQ834="Warehouse HUAWEI","SPARE-ISSUE",
AQ834="SPARE-HS","SPARE-ISSUE",
AQ834="Power Telco","RAN ISSUE",AQ834="no impacts","no impacts"
),"")</f>
        <v>No root cause</v>
      </c>
      <c r="AQ834" s="126" t="s">
        <v>5344</v>
      </c>
      <c r="AR834" s="48" t="str" cm="1">
        <f t="array" ref="AR834">IFERROR(_xlfn.IFS(
AQ834="MPR ISSUE","ACTIVE",
AQ834="BSS Hardware Issue","ACTIVE",
AQ834="Sites strategiques, MLL, Pylone, etc.","PASSIVE",
AQ834="AKTIVCO DEFAUT GE &amp; POWER Cabinet","PASSIVE",
AQ834="AKTIVCO Coupure ENEO &amp; Baisse de tension","PASSIVE",
AQ834="Coupure ENEO &amp; Baisse de tension","PASSIVE",
AQ834="Defaut GE &amp; POWER Cabinet","PASSIVE",
AQ834="Sharing","PASSIVE",
AQ834="Sites strategiques &amp; DataCenter","PASSIVE",
AQ834="Exclu","Exclu",
AQ834="SAT","ACTIVE",
AQ834="SPARE-ISSUE","SPARE-ISSUE",
AQ834="Fiber CAmtel","ACTIVE",
AQ834="Fiber AOF","ACTIVE",
AQ834="Projet OCM (HUAWEI)","PLANNED WORKS",
AQ834="Projet OCM (NOKIA)","PLANNED WORKS",
AQ834="ACCESS-ISSUE","ACCESS-ISSUE",
AQ834="Projet OCM (ZTE, NOKIA, autres projets)","PLANNED WORKS",
AQ834="No root CAuse","No root cause",
AQ834="ODU HS","ACTIVE",
AQ834="IP &amp; VLAN","ACTIVE",
AQ834="Warehouse HUAWEI","SPARE-ISSUE",
AQ834="SPARE-HS","SPARE-ISSUE",
AQ834="Power Telco","ACTIVE", AQ834="no impacts","no impacts"
),"")</f>
        <v>No root cause</v>
      </c>
      <c r="AS834" s="92" t="s">
        <v>5537</v>
      </c>
      <c r="AT834" s="98" t="s">
        <v>646</v>
      </c>
      <c r="AV834" s="17" t="s">
        <v>5537</v>
      </c>
      <c r="AW834" s="7" t="s">
        <v>5537</v>
      </c>
      <c r="AX834" s="6" t="s">
        <v>5537</v>
      </c>
      <c r="AY834" s="7"/>
      <c r="AZ834" s="3" t="s">
        <v>5537</v>
      </c>
      <c r="BA834" s="18" t="s">
        <v>5537</v>
      </c>
      <c r="BB834" s="18" t="s">
        <v>5537</v>
      </c>
      <c r="BC834" s="18" t="s">
        <v>5537</v>
      </c>
      <c r="BD834" s="18" t="s">
        <v>5537</v>
      </c>
      <c r="BE834" s="18" t="s">
        <v>5537</v>
      </c>
      <c r="BF834" s="18" t="s">
        <v>5537</v>
      </c>
      <c r="BG834" s="18" t="s">
        <v>5537</v>
      </c>
      <c r="BH834" s="18" t="s">
        <v>5537</v>
      </c>
      <c r="BI834" s="18" t="s">
        <v>5537</v>
      </c>
      <c r="BJ834" s="18" t="s">
        <v>5537</v>
      </c>
      <c r="BK834" s="18" t="s">
        <v>5537</v>
      </c>
      <c r="BL834" s="9" t="s">
        <v>5537</v>
      </c>
      <c r="BM834" s="14" t="s">
        <v>5537</v>
      </c>
      <c r="BN834" s="14" t="s">
        <v>5537</v>
      </c>
      <c r="BO834" s="14" t="str">
        <f>_xlfn.XLOOKUP(B834,'[4]cell downs 18042026 17h'!$B:$B,'[4]cell downs 18042026 17h'!$B:$B,"")</f>
        <v/>
      </c>
      <c r="BP834" s="14" t="str">
        <f>_xlfn.XLOOKUP(B834,'[5]Cells Huawei 19042026 15h'!$B:$B,'[5]Cells Huawei 19042026 15h'!$B:$B,"")</f>
        <v/>
      </c>
      <c r="BQ834" s="9" t="str">
        <f>_xlfn.XLOOKUP(B834,'[6]cells down 19042026 9H40'!$B:$B,'[6]cells down 19042026 9H40'!$B:$B,"")</f>
        <v/>
      </c>
      <c r="BR834" s="9" t="s">
        <v>646</v>
      </c>
      <c r="BS834" s="9" t="s">
        <v>5537</v>
      </c>
      <c r="BT834" s="108"/>
    </row>
    <row r="835" spans="1:72" s="9" customFormat="1" x14ac:dyDescent="0.35">
      <c r="A835" s="1" t="s">
        <v>747</v>
      </c>
      <c r="B835" s="8" t="s">
        <v>748</v>
      </c>
      <c r="C835" s="3" t="str">
        <f>_xlfn.XLOOKUP(B835,'[1]daily break down'!$D:$D,'[1]daily break down'!$E:$E,"")</f>
        <v>Douala</v>
      </c>
      <c r="D835" s="1" t="s">
        <v>11</v>
      </c>
      <c r="E835" s="1" t="s">
        <v>12</v>
      </c>
      <c r="F835" s="3" t="s">
        <v>31</v>
      </c>
      <c r="G835" s="1" t="s">
        <v>32</v>
      </c>
      <c r="H835" s="34" t="str">
        <f>_xlfn.XLOOKUP(B835,[2]CALCULATION!$B:$B,[2]CALCULATION!$H:$H,"")</f>
        <v>ZTE</v>
      </c>
      <c r="I835" s="28">
        <v>0</v>
      </c>
      <c r="J835" s="28">
        <v>0</v>
      </c>
      <c r="K835" s="28">
        <v>9.2935917850202454</v>
      </c>
      <c r="L835" s="28">
        <v>0</v>
      </c>
      <c r="M835" s="28">
        <v>0</v>
      </c>
      <c r="N835" s="28">
        <v>0</v>
      </c>
      <c r="O835" s="28">
        <v>0</v>
      </c>
      <c r="P835" s="28">
        <v>0</v>
      </c>
      <c r="Q835" s="28">
        <v>1.0163854431517576</v>
      </c>
      <c r="R835" s="28">
        <v>15.949393321975952</v>
      </c>
      <c r="S835" s="93">
        <v>0</v>
      </c>
      <c r="T835" s="93">
        <f>_xlfn.XLOOKUP(B835,'[3]Nur des jours'!$B:$B,'[3]Nur des jours'!$U:$U,"")</f>
        <v>3.7471499544849116E-2</v>
      </c>
      <c r="U835" s="93">
        <v>0</v>
      </c>
      <c r="V835" s="93">
        <v>0</v>
      </c>
      <c r="W835" s="93">
        <v>3.7471499544849116E-2</v>
      </c>
      <c r="X835" s="93">
        <v>0</v>
      </c>
      <c r="Y835" s="93">
        <v>0</v>
      </c>
      <c r="Z835" s="93">
        <v>0</v>
      </c>
      <c r="AA835" s="93">
        <v>0</v>
      </c>
      <c r="AB835" s="93">
        <v>0</v>
      </c>
      <c r="AC835" s="93">
        <f>_xlfn.XLOOKUP(B835,'[3]Nur des jours'!$B:$B,'[3]Nur des jours'!$N:$N,"")</f>
        <v>4.9508572252042446</v>
      </c>
      <c r="AD835" s="93">
        <v>4.9508572252042446</v>
      </c>
      <c r="AE835" s="93">
        <v>4.9357865840260455</v>
      </c>
      <c r="AF835" s="93">
        <v>0</v>
      </c>
      <c r="AG835" s="93"/>
      <c r="AH835" s="93">
        <v>0</v>
      </c>
      <c r="AI835" s="93">
        <v>0</v>
      </c>
      <c r="AJ835" s="93">
        <v>0</v>
      </c>
      <c r="AK835" s="93">
        <v>0</v>
      </c>
      <c r="AL835" s="93">
        <v>0</v>
      </c>
      <c r="AM835" s="49" t="s">
        <v>5559</v>
      </c>
      <c r="AN835" s="49"/>
      <c r="AO835" s="48" t="str" cm="1">
        <f t="array" ref="AO835">IFERROR(_xlfn.IFS(
AQ835="MPR ISSUE","PDH",
AQ835="BSS Hardware Issue","BSS",
AQ835="Sites strategiques, MLL, Pylone, etc.","ENVTECH",
AQ835="AKTIVCO DEFAUT GE &amp; POWER Cabinet","AKTIVCO",
AQ835="AKTIVCO Coupure ENEO &amp; Baisse de tension","AKTIVCO GRID ONLY",
AQ835="Coupure ENEO &amp; Baisse de tension","IHS GRID ONLY",
AQ835="Defaut GE &amp; POWER Cabinet","IHS",
AQ835="Sharing","Partners",
AQ835="Sites strategiques &amp; DataCenter","SST &amp; DC",
AQ835="Exclu","Exclu",
AQ835="SAT","SAT",
AQ835="SPARE-ISSUE","SPARE-ISSUE",
AQ835="Fiber CAmtel","TRANS_FO_CAMTEL",
AQ835="Fiber AOF","Fiber AOF",
AQ835="Projet OCM (HUAWEI)","TRAVAUX-HUAWEI",
AQ835="Projet OCM (NOKIA)","TRAVAUX-NOKIA",
AQ835="ACCESS-ISSUE","ACCESS-ISSUE",
AQ835="Projet OCM (ZTE, NOKIA, autres projets)","TRAVAUX OCM",
AQ835="No root CAuse","No root cause",
AQ835="ODU HS","PDH",
AQ835="IP &amp; VLAN","PDH",
AQ835="Warehouse HUAWEI","SPARE-ISSUE",
AQ835="SPARE-HS","SPARE-ISSUE",
AQ835="Power Telco","BSS",AQ835="no impacts","no impacts"
),"")</f>
        <v>No root cause</v>
      </c>
      <c r="AP835" s="48" t="str" cm="1">
        <f t="array" ref="AP835">IFERROR(_xlfn.IFS(
AQ835="MPR ISSUE","TX ISSUE",
AQ835="BSS Hardware Issue","RAN ISSUE",
AQ835="Sites strategiques, MLL, Pylone, etc.","ENVTECH",
AQ835="AKTIVCO DEFAUT GE &amp; POWER Cabinet","POWER ISSUE",
AQ835="AKTIVCO Coupure ENEO &amp; Baisse de tension","POWER ISSUE",
AQ835="Coupure ENEO &amp; Baisse de tension","POWER ISSUE",
AQ835="Defaut GE &amp; POWER Cabinet","POWER ISSUE",
AQ835="Sharing","POWER ISSUE",
AQ835="Sites strategiques &amp; DataCenter","POWER ISSUE",
AQ835="Exclu","Exclu",
AQ835="SAT","TX ISSUE",
AQ835="SPARE-ISSUE","SPARE-ISSUE",
AQ835="Fiber CAmtel","TX ISSUE",
AQ835="Fiber AOF","TX ISSUE",
AQ835="Projet OCM (HUAWEI)","TRAVAUX-HUAWEI",
AQ835="Projet OCM (NOKIA)","TRAVAUX -NOKIA",
AQ835="ACCESS-ISSUE","ACCESS-ISSUE",
AQ835="Projet OCM (ZTE, NOKIA, autres projets)","TRAVAUX OCM",
AQ835="No root CAuse","No root cause",
AQ835="ODU HS","TX ISSUE",
AQ835="IP &amp; VLAN","TX ISSUE",
AQ835="Warehouse HUAWEI","SPARE-ISSUE",
AQ835="SPARE-HS","SPARE-ISSUE",
AQ835="Power Telco","RAN ISSUE",AQ835="no impacts","no impacts"
),"")</f>
        <v>No root cause</v>
      </c>
      <c r="AQ835" s="126" t="s">
        <v>5344</v>
      </c>
      <c r="AR835" s="48" t="str" cm="1">
        <f t="array" ref="AR835">IFERROR(_xlfn.IFS(
AQ835="MPR ISSUE","ACTIVE",
AQ835="BSS Hardware Issue","ACTIVE",
AQ835="Sites strategiques, MLL, Pylone, etc.","PASSIVE",
AQ835="AKTIVCO DEFAUT GE &amp; POWER Cabinet","PASSIVE",
AQ835="AKTIVCO Coupure ENEO &amp; Baisse de tension","PASSIVE",
AQ835="Coupure ENEO &amp; Baisse de tension","PASSIVE",
AQ835="Defaut GE &amp; POWER Cabinet","PASSIVE",
AQ835="Sharing","PASSIVE",
AQ835="Sites strategiques &amp; DataCenter","PASSIVE",
AQ835="Exclu","Exclu",
AQ835="SAT","ACTIVE",
AQ835="SPARE-ISSUE","SPARE-ISSUE",
AQ835="Fiber CAmtel","ACTIVE",
AQ835="Fiber AOF","ACTIVE",
AQ835="Projet OCM (HUAWEI)","PLANNED WORKS",
AQ835="Projet OCM (NOKIA)","PLANNED WORKS",
AQ835="ACCESS-ISSUE","ACCESS-ISSUE",
AQ835="Projet OCM (ZTE, NOKIA, autres projets)","PLANNED WORKS",
AQ835="No root CAuse","No root cause",
AQ835="ODU HS","ACTIVE",
AQ835="IP &amp; VLAN","ACTIVE",
AQ835="Warehouse HUAWEI","SPARE-ISSUE",
AQ835="SPARE-HS","SPARE-ISSUE",
AQ835="Power Telco","ACTIVE", AQ835="no impacts","no impacts"
),"")</f>
        <v>No root cause</v>
      </c>
      <c r="AS835" s="92" t="s">
        <v>5537</v>
      </c>
      <c r="AT835" s="98" t="s">
        <v>748</v>
      </c>
      <c r="AV835" s="17" t="s">
        <v>5537</v>
      </c>
      <c r="AW835" s="7" t="s">
        <v>5537</v>
      </c>
      <c r="AX835" s="6" t="s">
        <v>5537</v>
      </c>
      <c r="AY835" s="7"/>
      <c r="AZ835" s="3" t="s">
        <v>5537</v>
      </c>
      <c r="BA835" s="18" t="s">
        <v>5537</v>
      </c>
      <c r="BB835" s="18" t="s">
        <v>5537</v>
      </c>
      <c r="BC835" s="18" t="s">
        <v>5537</v>
      </c>
      <c r="BD835" s="18" t="s">
        <v>5537</v>
      </c>
      <c r="BE835" s="18" t="s">
        <v>5537</v>
      </c>
      <c r="BF835" s="18" t="s">
        <v>5537</v>
      </c>
      <c r="BG835" s="18" t="s">
        <v>5537</v>
      </c>
      <c r="BH835" s="18" t="s">
        <v>5537</v>
      </c>
      <c r="BI835" s="18" t="s">
        <v>5537</v>
      </c>
      <c r="BJ835" s="18" t="s">
        <v>5537</v>
      </c>
      <c r="BK835" s="18" t="s">
        <v>5537</v>
      </c>
      <c r="BL835" s="9" t="s">
        <v>5537</v>
      </c>
      <c r="BM835" s="14" t="s">
        <v>5537</v>
      </c>
      <c r="BN835" s="14" t="s">
        <v>5537</v>
      </c>
      <c r="BO835" s="14" t="str">
        <f>_xlfn.XLOOKUP(B835,'[4]cell downs 18042026 17h'!$B:$B,'[4]cell downs 18042026 17h'!$B:$B,"")</f>
        <v/>
      </c>
      <c r="BP835" s="14" t="str">
        <f>_xlfn.XLOOKUP(B835,'[5]Cells Huawei 19042026 15h'!$B:$B,'[5]Cells Huawei 19042026 15h'!$B:$B,"")</f>
        <v/>
      </c>
      <c r="BQ835" s="9" t="str">
        <f>_xlfn.XLOOKUP(B835,'[6]cells down 19042026 9H40'!$B:$B,'[6]cells down 19042026 9H40'!$B:$B,"")</f>
        <v/>
      </c>
      <c r="BR835" s="9" t="s">
        <v>748</v>
      </c>
      <c r="BS835" s="9" t="s">
        <v>1713</v>
      </c>
      <c r="BT835" s="108"/>
    </row>
    <row r="836" spans="1:72" s="9" customFormat="1" x14ac:dyDescent="0.35">
      <c r="A836" s="1" t="s">
        <v>1295</v>
      </c>
      <c r="B836" s="8" t="s">
        <v>1296</v>
      </c>
      <c r="C836" s="3" t="str">
        <f>_xlfn.XLOOKUP(B836,'[1]daily break down'!$D:$D,'[1]daily break down'!$E:$E,"")</f>
        <v>OUEST</v>
      </c>
      <c r="D836" s="1" t="s">
        <v>11</v>
      </c>
      <c r="E836" s="1" t="s">
        <v>12</v>
      </c>
      <c r="F836" s="3" t="s">
        <v>102</v>
      </c>
      <c r="G836" s="1" t="s">
        <v>1297</v>
      </c>
      <c r="H836" s="33" t="str">
        <f>_xlfn.XLOOKUP(B836,[2]CALCULATION!$B:$B,[2]CALCULATION!$H:$H,"")</f>
        <v>NOKIA</v>
      </c>
      <c r="I836" s="28">
        <v>1.6394795455009348</v>
      </c>
      <c r="J836" s="28">
        <v>0.12598798774794534</v>
      </c>
      <c r="K836" s="28">
        <v>0</v>
      </c>
      <c r="L836" s="28">
        <v>0</v>
      </c>
      <c r="M836" s="28">
        <v>2.7890890164350181E-2</v>
      </c>
      <c r="N836" s="28">
        <v>0</v>
      </c>
      <c r="O836" s="28">
        <v>0.68311556727619316</v>
      </c>
      <c r="P836" s="28">
        <v>1.5568981622682991</v>
      </c>
      <c r="Q836" s="28">
        <v>0.88911484780960071</v>
      </c>
      <c r="R836" s="28">
        <v>0</v>
      </c>
      <c r="S836" s="93">
        <v>0.3020205201882043</v>
      </c>
      <c r="T836" s="93">
        <f>_xlfn.XLOOKUP(B836,'[3]Nur des jours'!$B:$B,'[3]Nur des jours'!$U:$U,"")</f>
        <v>0</v>
      </c>
      <c r="U836" s="93">
        <v>9.083876953993901E-2</v>
      </c>
      <c r="V836" s="93">
        <v>6.401009608113381E-2</v>
      </c>
      <c r="W836" s="93">
        <v>0</v>
      </c>
      <c r="X836" s="93">
        <v>9.363416116632774E-3</v>
      </c>
      <c r="Y836" s="93">
        <v>2.2900240559536419E-2</v>
      </c>
      <c r="Z836" s="93">
        <v>0</v>
      </c>
      <c r="AA836" s="93">
        <v>0</v>
      </c>
      <c r="AB836" s="93">
        <v>0.11847842526246122</v>
      </c>
      <c r="AC836" s="93">
        <f>_xlfn.XLOOKUP(B836,'[3]Nur des jours'!$B:$B,'[3]Nur des jours'!$N:$N,"")</f>
        <v>8.0317243239078522</v>
      </c>
      <c r="AD836" s="93">
        <v>8.0317243239078522</v>
      </c>
      <c r="AE836" s="93">
        <v>4.454435655317849</v>
      </c>
      <c r="AF836" s="93">
        <v>0</v>
      </c>
      <c r="AG836" s="93"/>
      <c r="AH836" s="93">
        <v>0</v>
      </c>
      <c r="AI836" s="93">
        <v>0</v>
      </c>
      <c r="AJ836" s="93">
        <v>0</v>
      </c>
      <c r="AK836" s="93">
        <v>0</v>
      </c>
      <c r="AL836" s="93">
        <v>0</v>
      </c>
      <c r="AM836" s="49" t="s">
        <v>5559</v>
      </c>
      <c r="AN836" s="49"/>
      <c r="AO836" s="48" t="str" cm="1">
        <f t="array" ref="AO836">IFERROR(_xlfn.IFS(
AQ836="MPR ISSUE","PDH",
AQ836="BSS Hardware Issue","BSS",
AQ836="Sites strategiques, MLL, Pylone, etc.","ENVTECH",
AQ836="AKTIVCO DEFAUT GE &amp; POWER Cabinet","AKTIVCO",
AQ836="AKTIVCO Coupure ENEO &amp; Baisse de tension","AKTIVCO GRID ONLY",
AQ836="Coupure ENEO &amp; Baisse de tension","IHS GRID ONLY",
AQ836="Defaut GE &amp; POWER Cabinet","IHS",
AQ836="Sharing","Partners",
AQ836="Sites strategiques &amp; DataCenter","SST &amp; DC",
AQ836="Exclu","Exclu",
AQ836="SAT","SAT",
AQ836="SPARE-ISSUE","SPARE-ISSUE",
AQ836="Fiber CAmtel","TRANS_FO_CAMTEL",
AQ836="Fiber AOF","Fiber AOF",
AQ836="Projet OCM (HUAWEI)","TRAVAUX-HUAWEI",
AQ836="Projet OCM (NOKIA)","TRAVAUX-NOKIA",
AQ836="ACCESS-ISSUE","ACCESS-ISSUE",
AQ836="Projet OCM (ZTE, NOKIA, autres projets)","TRAVAUX OCM",
AQ836="No root CAuse","No root cause",
AQ836="ODU HS","PDH",
AQ836="IP &amp; VLAN","PDH",
AQ836="Warehouse HUAWEI","SPARE-ISSUE",
AQ836="SPARE-HS","SPARE-ISSUE",
AQ836="Power Telco","BSS",AQ836="no impacts","no impacts"
),"")</f>
        <v>No root cause</v>
      </c>
      <c r="AP836" s="48" t="str" cm="1">
        <f t="array" ref="AP836">IFERROR(_xlfn.IFS(
AQ836="MPR ISSUE","TX ISSUE",
AQ836="BSS Hardware Issue","RAN ISSUE",
AQ836="Sites strategiques, MLL, Pylone, etc.","ENVTECH",
AQ836="AKTIVCO DEFAUT GE &amp; POWER Cabinet","POWER ISSUE",
AQ836="AKTIVCO Coupure ENEO &amp; Baisse de tension","POWER ISSUE",
AQ836="Coupure ENEO &amp; Baisse de tension","POWER ISSUE",
AQ836="Defaut GE &amp; POWER Cabinet","POWER ISSUE",
AQ836="Sharing","POWER ISSUE",
AQ836="Sites strategiques &amp; DataCenter","POWER ISSUE",
AQ836="Exclu","Exclu",
AQ836="SAT","TX ISSUE",
AQ836="SPARE-ISSUE","SPARE-ISSUE",
AQ836="Fiber CAmtel","TX ISSUE",
AQ836="Fiber AOF","TX ISSUE",
AQ836="Projet OCM (HUAWEI)","TRAVAUX-HUAWEI",
AQ836="Projet OCM (NOKIA)","TRAVAUX -NOKIA",
AQ836="ACCESS-ISSUE","ACCESS-ISSUE",
AQ836="Projet OCM (ZTE, NOKIA, autres projets)","TRAVAUX OCM",
AQ836="No root CAuse","No root cause",
AQ836="ODU HS","TX ISSUE",
AQ836="IP &amp; VLAN","TX ISSUE",
AQ836="Warehouse HUAWEI","SPARE-ISSUE",
AQ836="SPARE-HS","SPARE-ISSUE",
AQ836="Power Telco","RAN ISSUE",AQ836="no impacts","no impacts"
),"")</f>
        <v>No root cause</v>
      </c>
      <c r="AQ836" s="126" t="s">
        <v>5344</v>
      </c>
      <c r="AR836" s="48" t="str" cm="1">
        <f t="array" ref="AR836">IFERROR(_xlfn.IFS(
AQ836="MPR ISSUE","ACTIVE",
AQ836="BSS Hardware Issue","ACTIVE",
AQ836="Sites strategiques, MLL, Pylone, etc.","PASSIVE",
AQ836="AKTIVCO DEFAUT GE &amp; POWER Cabinet","PASSIVE",
AQ836="AKTIVCO Coupure ENEO &amp; Baisse de tension","PASSIVE",
AQ836="Coupure ENEO &amp; Baisse de tension","PASSIVE",
AQ836="Defaut GE &amp; POWER Cabinet","PASSIVE",
AQ836="Sharing","PASSIVE",
AQ836="Sites strategiques &amp; DataCenter","PASSIVE",
AQ836="Exclu","Exclu",
AQ836="SAT","ACTIVE",
AQ836="SPARE-ISSUE","SPARE-ISSUE",
AQ836="Fiber CAmtel","ACTIVE",
AQ836="Fiber AOF","ACTIVE",
AQ836="Projet OCM (HUAWEI)","PLANNED WORKS",
AQ836="Projet OCM (NOKIA)","PLANNED WORKS",
AQ836="ACCESS-ISSUE","ACCESS-ISSUE",
AQ836="Projet OCM (ZTE, NOKIA, autres projets)","PLANNED WORKS",
AQ836="No root CAuse","No root cause",
AQ836="ODU HS","ACTIVE",
AQ836="IP &amp; VLAN","ACTIVE",
AQ836="Warehouse HUAWEI","SPARE-ISSUE",
AQ836="SPARE-HS","SPARE-ISSUE",
AQ836="Power Telco","ACTIVE", AQ836="no impacts","no impacts"
),"")</f>
        <v>No root cause</v>
      </c>
      <c r="AS836" s="92" t="s">
        <v>5537</v>
      </c>
      <c r="AT836" s="98" t="s">
        <v>1296</v>
      </c>
      <c r="AV836" s="17" t="s">
        <v>5537</v>
      </c>
      <c r="AW836" s="7" t="s">
        <v>5537</v>
      </c>
      <c r="AX836" s="6" t="s">
        <v>5537</v>
      </c>
      <c r="AY836" s="7"/>
      <c r="AZ836" s="3" t="s">
        <v>5537</v>
      </c>
      <c r="BA836" s="18" t="s">
        <v>5537</v>
      </c>
      <c r="BB836" s="18" t="s">
        <v>5537</v>
      </c>
      <c r="BC836" s="18" t="s">
        <v>5537</v>
      </c>
      <c r="BD836" s="18" t="s">
        <v>5537</v>
      </c>
      <c r="BE836" s="18" t="s">
        <v>5537</v>
      </c>
      <c r="BF836" s="18" t="s">
        <v>5537</v>
      </c>
      <c r="BG836" s="18" t="s">
        <v>5537</v>
      </c>
      <c r="BH836" s="18" t="s">
        <v>5537</v>
      </c>
      <c r="BI836" s="18" t="s">
        <v>5537</v>
      </c>
      <c r="BJ836" s="18" t="s">
        <v>5537</v>
      </c>
      <c r="BK836" s="18" t="s">
        <v>5537</v>
      </c>
      <c r="BL836" s="9" t="s">
        <v>5537</v>
      </c>
      <c r="BM836" s="14" t="s">
        <v>5537</v>
      </c>
      <c r="BN836" s="14" t="s">
        <v>5537</v>
      </c>
      <c r="BO836" s="14" t="str">
        <f>_xlfn.XLOOKUP(B836,'[4]cell downs 18042026 17h'!$B:$B,'[4]cell downs 18042026 17h'!$B:$B,"")</f>
        <v>OST_160</v>
      </c>
      <c r="BP836" s="14" t="str">
        <f>_xlfn.XLOOKUP(B836,'[5]Cells Huawei 19042026 15h'!$B:$B,'[5]Cells Huawei 19042026 15h'!$B:$B,"")</f>
        <v/>
      </c>
      <c r="BQ836" s="9" t="str">
        <f>_xlfn.XLOOKUP(B836,'[6]cells down 19042026 9H40'!$B:$B,'[6]cells down 19042026 9H40'!$B:$B,"")</f>
        <v/>
      </c>
      <c r="BR836" s="9" t="s">
        <v>1296</v>
      </c>
      <c r="BS836" s="9" t="s">
        <v>12</v>
      </c>
      <c r="BT836" s="108"/>
    </row>
    <row r="837" spans="1:72" s="9" customFormat="1" x14ac:dyDescent="0.35">
      <c r="A837" s="1" t="s">
        <v>1606</v>
      </c>
      <c r="B837" s="8" t="s">
        <v>1607</v>
      </c>
      <c r="C837" s="3" t="str">
        <f>_xlfn.XLOOKUP(B837,'[1]daily break down'!$D:$D,'[1]daily break down'!$E:$E,"")</f>
        <v>Douala</v>
      </c>
      <c r="D837" s="1" t="s">
        <v>21</v>
      </c>
      <c r="E837" s="1" t="s">
        <v>36</v>
      </c>
      <c r="F837" s="3" t="s">
        <v>31</v>
      </c>
      <c r="G837" s="1" t="s">
        <v>32</v>
      </c>
      <c r="H837" s="34" t="str">
        <f>_xlfn.XLOOKUP(B837,[2]CALCULATION!$B:$B,[2]CALCULATION!$H:$H,"")</f>
        <v>ZTE</v>
      </c>
      <c r="I837" s="28">
        <v>0</v>
      </c>
      <c r="J837" s="28">
        <v>0</v>
      </c>
      <c r="K837" s="28">
        <v>0</v>
      </c>
      <c r="L837" s="28">
        <v>0</v>
      </c>
      <c r="M837" s="28">
        <v>0</v>
      </c>
      <c r="N837" s="28">
        <v>0</v>
      </c>
      <c r="O837" s="28">
        <v>0</v>
      </c>
      <c r="P837" s="28">
        <v>0</v>
      </c>
      <c r="Q837" s="28">
        <v>0</v>
      </c>
      <c r="R837" s="28">
        <v>0</v>
      </c>
      <c r="S837" s="93">
        <v>9.4643091546743605</v>
      </c>
      <c r="T837" s="93">
        <f>_xlfn.XLOOKUP(B837,'[3]Nur des jours'!$B:$B,'[3]Nur des jours'!$U:$U,"")</f>
        <v>4.2182457131605746</v>
      </c>
      <c r="U837" s="93">
        <v>0</v>
      </c>
      <c r="V837" s="93">
        <v>0</v>
      </c>
      <c r="W837" s="93">
        <v>4.2182457131605737</v>
      </c>
      <c r="X837" s="93">
        <v>11.651728005068012</v>
      </c>
      <c r="Y837" s="93">
        <v>27.313994401212216</v>
      </c>
      <c r="Z837" s="93">
        <v>0</v>
      </c>
      <c r="AA837" s="93">
        <v>0</v>
      </c>
      <c r="AB837" s="93">
        <v>0</v>
      </c>
      <c r="AC837" s="93">
        <f>_xlfn.XLOOKUP(B837,'[3]Nur des jours'!$B:$B,'[3]Nur des jours'!$N:$N,"")</f>
        <v>4.0021559042670072</v>
      </c>
      <c r="AD837" s="93">
        <v>4.0021559042670072</v>
      </c>
      <c r="AE837" s="93">
        <v>4.3244536045406692</v>
      </c>
      <c r="AF837" s="93">
        <v>0</v>
      </c>
      <c r="AG837" s="93"/>
      <c r="AH837" s="93">
        <v>0</v>
      </c>
      <c r="AI837" s="93">
        <v>0</v>
      </c>
      <c r="AJ837" s="93">
        <v>0</v>
      </c>
      <c r="AK837" s="93">
        <v>0</v>
      </c>
      <c r="AL837" s="93">
        <v>0</v>
      </c>
      <c r="AM837" s="49" t="s">
        <v>5559</v>
      </c>
      <c r="AN837" s="49"/>
      <c r="AO837" s="48" t="str" cm="1">
        <f t="array" ref="AO837">IFERROR(_xlfn.IFS(
AQ837="MPR ISSUE","PDH",
AQ837="BSS Hardware Issue","BSS",
AQ837="Sites strategiques, MLL, Pylone, etc.","ENVTECH",
AQ837="AKTIVCO DEFAUT GE &amp; POWER Cabinet","AKTIVCO",
AQ837="AKTIVCO Coupure ENEO &amp; Baisse de tension","AKTIVCO GRID ONLY",
AQ837="Coupure ENEO &amp; Baisse de tension","IHS GRID ONLY",
AQ837="Defaut GE &amp; POWER Cabinet","IHS",
AQ837="Sharing","Partners",
AQ837="Sites strategiques &amp; DataCenter","SST &amp; DC",
AQ837="Exclu","Exclu",
AQ837="SAT","SAT",
AQ837="SPARE-ISSUE","SPARE-ISSUE",
AQ837="Fiber CAmtel","TRANS_FO_CAMTEL",
AQ837="Fiber AOF","Fiber AOF",
AQ837="Projet OCM (HUAWEI)","TRAVAUX-HUAWEI",
AQ837="Projet OCM (NOKIA)","TRAVAUX-NOKIA",
AQ837="ACCESS-ISSUE","ACCESS-ISSUE",
AQ837="Projet OCM (ZTE, NOKIA, autres projets)","TRAVAUX OCM",
AQ837="No root CAuse","No root cause",
AQ837="ODU HS","PDH",
AQ837="IP &amp; VLAN","PDH",
AQ837="Warehouse HUAWEI","SPARE-ISSUE",
AQ837="SPARE-HS","SPARE-ISSUE",
AQ837="Power Telco","BSS",AQ837="no impacts","no impacts"
),"")</f>
        <v>No root cause</v>
      </c>
      <c r="AP837" s="48" t="str" cm="1">
        <f t="array" ref="AP837">IFERROR(_xlfn.IFS(
AQ837="MPR ISSUE","TX ISSUE",
AQ837="BSS Hardware Issue","RAN ISSUE",
AQ837="Sites strategiques, MLL, Pylone, etc.","ENVTECH",
AQ837="AKTIVCO DEFAUT GE &amp; POWER Cabinet","POWER ISSUE",
AQ837="AKTIVCO Coupure ENEO &amp; Baisse de tension","POWER ISSUE",
AQ837="Coupure ENEO &amp; Baisse de tension","POWER ISSUE",
AQ837="Defaut GE &amp; POWER Cabinet","POWER ISSUE",
AQ837="Sharing","POWER ISSUE",
AQ837="Sites strategiques &amp; DataCenter","POWER ISSUE",
AQ837="Exclu","Exclu",
AQ837="SAT","TX ISSUE",
AQ837="SPARE-ISSUE","SPARE-ISSUE",
AQ837="Fiber CAmtel","TX ISSUE",
AQ837="Fiber AOF","TX ISSUE",
AQ837="Projet OCM (HUAWEI)","TRAVAUX-HUAWEI",
AQ837="Projet OCM (NOKIA)","TRAVAUX -NOKIA",
AQ837="ACCESS-ISSUE","ACCESS-ISSUE",
AQ837="Projet OCM (ZTE, NOKIA, autres projets)","TRAVAUX OCM",
AQ837="No root CAuse","No root cause",
AQ837="ODU HS","TX ISSUE",
AQ837="IP &amp; VLAN","TX ISSUE",
AQ837="Warehouse HUAWEI","SPARE-ISSUE",
AQ837="SPARE-HS","SPARE-ISSUE",
AQ837="Power Telco","RAN ISSUE",AQ837="no impacts","no impacts"
),"")</f>
        <v>No root cause</v>
      </c>
      <c r="AQ837" s="67" t="s">
        <v>5344</v>
      </c>
      <c r="AR837" s="48" t="str" cm="1">
        <f t="array" ref="AR837">IFERROR(_xlfn.IFS(
AQ837="MPR ISSUE","ACTIVE",
AQ837="BSS Hardware Issue","ACTIVE",
AQ837="Sites strategiques, MLL, Pylone, etc.","PASSIVE",
AQ837="AKTIVCO DEFAUT GE &amp; POWER Cabinet","PASSIVE",
AQ837="AKTIVCO Coupure ENEO &amp; Baisse de tension","PASSIVE",
AQ837="Coupure ENEO &amp; Baisse de tension","PASSIVE",
AQ837="Defaut GE &amp; POWER Cabinet","PASSIVE",
AQ837="Sharing","PASSIVE",
AQ837="Sites strategiques &amp; DataCenter","PASSIVE",
AQ837="Exclu","Exclu",
AQ837="SAT","ACTIVE",
AQ837="SPARE-ISSUE","SPARE-ISSUE",
AQ837="Fiber CAmtel","ACTIVE",
AQ837="Fiber AOF","ACTIVE",
AQ837="Projet OCM (HUAWEI)","PLANNED WORKS",
AQ837="Projet OCM (NOKIA)","PLANNED WORKS",
AQ837="ACCESS-ISSUE","ACCESS-ISSUE",
AQ837="Projet OCM (ZTE, NOKIA, autres projets)","PLANNED WORKS",
AQ837="No root CAuse","No root cause",
AQ837="ODU HS","ACTIVE",
AQ837="IP &amp; VLAN","ACTIVE",
AQ837="Warehouse HUAWEI","SPARE-ISSUE",
AQ837="SPARE-HS","SPARE-ISSUE",
AQ837="Power Telco","ACTIVE", AQ837="no impacts","no impacts"
),"")</f>
        <v>No root cause</v>
      </c>
      <c r="AS837" s="92" t="s">
        <v>5537</v>
      </c>
      <c r="AT837" s="98" t="s">
        <v>1607</v>
      </c>
      <c r="AV837" s="17" t="s">
        <v>5537</v>
      </c>
      <c r="AW837" s="7" t="s">
        <v>5537</v>
      </c>
      <c r="AX837" s="6" t="s">
        <v>5537</v>
      </c>
      <c r="AY837" s="7"/>
      <c r="AZ837" s="3" t="s">
        <v>5537</v>
      </c>
      <c r="BA837" s="18" t="s">
        <v>5537</v>
      </c>
      <c r="BB837" s="18" t="s">
        <v>5537</v>
      </c>
      <c r="BC837" s="18" t="s">
        <v>5537</v>
      </c>
      <c r="BD837" s="18" t="s">
        <v>5537</v>
      </c>
      <c r="BE837" s="18" t="s">
        <v>5537</v>
      </c>
      <c r="BF837" s="18" t="s">
        <v>5537</v>
      </c>
      <c r="BG837" s="18" t="s">
        <v>5537</v>
      </c>
      <c r="BH837" s="18" t="s">
        <v>5537</v>
      </c>
      <c r="BI837" s="18" t="s">
        <v>5537</v>
      </c>
      <c r="BJ837" s="18" t="s">
        <v>5537</v>
      </c>
      <c r="BK837" s="18" t="s">
        <v>5537</v>
      </c>
      <c r="BL837" s="9" t="s">
        <v>5537</v>
      </c>
      <c r="BM837" s="14" t="s">
        <v>5537</v>
      </c>
      <c r="BN837" s="14" t="s">
        <v>5537</v>
      </c>
      <c r="BO837" s="14" t="str">
        <f>_xlfn.XLOOKUP(B837,'[4]cell downs 18042026 17h'!$B:$B,'[4]cell downs 18042026 17h'!$B:$B,"")</f>
        <v/>
      </c>
      <c r="BP837" s="14" t="str">
        <f>_xlfn.XLOOKUP(B837,'[5]Cells Huawei 19042026 15h'!$B:$B,'[5]Cells Huawei 19042026 15h'!$B:$B,"")</f>
        <v/>
      </c>
      <c r="BQ837" s="9" t="str">
        <f>_xlfn.XLOOKUP(B837,'[6]cells down 19042026 9H40'!$B:$B,'[6]cells down 19042026 9H40'!$B:$B,"")</f>
        <v/>
      </c>
      <c r="BR837" s="9" t="s">
        <v>5537</v>
      </c>
      <c r="BS837" s="9" t="s">
        <v>5459</v>
      </c>
      <c r="BT837" s="108"/>
    </row>
    <row r="838" spans="1:72" s="9" customFormat="1" x14ac:dyDescent="0.35">
      <c r="A838" s="1" t="s">
        <v>411</v>
      </c>
      <c r="B838" s="8" t="s">
        <v>412</v>
      </c>
      <c r="C838" s="3" t="str">
        <f>_xlfn.XLOOKUP(B838,'[1]daily break down'!$D:$D,'[1]daily break down'!$E:$E,"")</f>
        <v>Douala</v>
      </c>
      <c r="D838" s="1" t="s">
        <v>21</v>
      </c>
      <c r="E838" s="1" t="s">
        <v>36</v>
      </c>
      <c r="F838" s="3" t="s">
        <v>31</v>
      </c>
      <c r="G838" s="1" t="s">
        <v>32</v>
      </c>
      <c r="H838" s="34" t="str">
        <f>_xlfn.XLOOKUP(B838,[2]CALCULATION!$B:$B,[2]CALCULATION!$H:$H,"")</f>
        <v>ZTE</v>
      </c>
      <c r="I838" s="28">
        <v>0</v>
      </c>
      <c r="J838" s="28">
        <v>0</v>
      </c>
      <c r="K838" s="28">
        <v>25.586221189214488</v>
      </c>
      <c r="L838" s="28">
        <v>0</v>
      </c>
      <c r="M838" s="28">
        <v>0</v>
      </c>
      <c r="N838" s="28">
        <v>15.795173399765439</v>
      </c>
      <c r="O838" s="28">
        <v>5.9394199461808697</v>
      </c>
      <c r="P838" s="28">
        <v>0</v>
      </c>
      <c r="Q838" s="28">
        <v>0</v>
      </c>
      <c r="R838" s="28">
        <v>0</v>
      </c>
      <c r="S838" s="93">
        <v>8.200729526043494</v>
      </c>
      <c r="T838" s="93">
        <f>_xlfn.XLOOKUP(B838,'[3]Nur des jours'!$B:$B,'[3]Nur des jours'!$U:$U,"")</f>
        <v>4.216604885955376</v>
      </c>
      <c r="U838" s="93">
        <v>0</v>
      </c>
      <c r="V838" s="93">
        <v>0</v>
      </c>
      <c r="W838" s="93">
        <v>4.216604885955376</v>
      </c>
      <c r="X838" s="93">
        <v>0</v>
      </c>
      <c r="Y838" s="93">
        <v>0</v>
      </c>
      <c r="Z838" s="93">
        <v>0</v>
      </c>
      <c r="AA838" s="93">
        <v>0.82064545861833715</v>
      </c>
      <c r="AB838" s="93">
        <v>0</v>
      </c>
      <c r="AC838" s="93">
        <f>_xlfn.XLOOKUP(B838,'[3]Nur des jours'!$B:$B,'[3]Nur des jours'!$N:$N,"")</f>
        <v>13.841073043919948</v>
      </c>
      <c r="AD838" s="93">
        <v>13.841073043919948</v>
      </c>
      <c r="AE838" s="93">
        <v>4.2383993516592353</v>
      </c>
      <c r="AF838" s="93">
        <v>0</v>
      </c>
      <c r="AG838" s="93"/>
      <c r="AH838" s="93">
        <v>0</v>
      </c>
      <c r="AI838" s="93">
        <v>0</v>
      </c>
      <c r="AJ838" s="93">
        <v>0</v>
      </c>
      <c r="AK838" s="93">
        <v>0</v>
      </c>
      <c r="AL838" s="93">
        <v>0</v>
      </c>
      <c r="AM838" s="49" t="s">
        <v>5559</v>
      </c>
      <c r="AN838" s="49"/>
      <c r="AO838" s="48" t="str" cm="1">
        <f t="array" ref="AO838">IFERROR(_xlfn.IFS(
AQ838="MPR ISSUE","PDH",
AQ838="BSS Hardware Issue","BSS",
AQ838="Sites strategiques, MLL, Pylone, etc.","ENVTECH",
AQ838="AKTIVCO DEFAUT GE &amp; POWER Cabinet","AKTIVCO",
AQ838="AKTIVCO Coupure ENEO &amp; Baisse de tension","AKTIVCO GRID ONLY",
AQ838="Coupure ENEO &amp; Baisse de tension","IHS GRID ONLY",
AQ838="Defaut GE &amp; POWER Cabinet","IHS",
AQ838="Sharing","Partners",
AQ838="Sites strategiques &amp; DataCenter","SST &amp; DC",
AQ838="Exclu","Exclu",
AQ838="SAT","SAT",
AQ838="SPARE-ISSUE","SPARE-ISSUE",
AQ838="Fiber CAmtel","TRANS_FO_CAMTEL",
AQ838="Fiber AOF","Fiber AOF",
AQ838="Projet OCM (HUAWEI)","TRAVAUX-HUAWEI",
AQ838="Projet OCM (NOKIA)","TRAVAUX-NOKIA",
AQ838="ACCESS-ISSUE","ACCESS-ISSUE",
AQ838="Projet OCM (ZTE, NOKIA, autres projets)","TRAVAUX OCM",
AQ838="No root CAuse","No root cause",
AQ838="ODU HS","PDH",
AQ838="IP &amp; VLAN","PDH",
AQ838="Warehouse HUAWEI","SPARE-ISSUE",
AQ838="SPARE-HS","SPARE-ISSUE",
AQ838="Power Telco","BSS",AQ838="no impacts","no impacts"
),"")</f>
        <v>No root cause</v>
      </c>
      <c r="AP838" s="48" t="str" cm="1">
        <f t="array" ref="AP838">IFERROR(_xlfn.IFS(
AQ838="MPR ISSUE","TX ISSUE",
AQ838="BSS Hardware Issue","RAN ISSUE",
AQ838="Sites strategiques, MLL, Pylone, etc.","ENVTECH",
AQ838="AKTIVCO DEFAUT GE &amp; POWER Cabinet","POWER ISSUE",
AQ838="AKTIVCO Coupure ENEO &amp; Baisse de tension","POWER ISSUE",
AQ838="Coupure ENEO &amp; Baisse de tension","POWER ISSUE",
AQ838="Defaut GE &amp; POWER Cabinet","POWER ISSUE",
AQ838="Sharing","POWER ISSUE",
AQ838="Sites strategiques &amp; DataCenter","POWER ISSUE",
AQ838="Exclu","Exclu",
AQ838="SAT","TX ISSUE",
AQ838="SPARE-ISSUE","SPARE-ISSUE",
AQ838="Fiber CAmtel","TX ISSUE",
AQ838="Fiber AOF","TX ISSUE",
AQ838="Projet OCM (HUAWEI)","TRAVAUX-HUAWEI",
AQ838="Projet OCM (NOKIA)","TRAVAUX -NOKIA",
AQ838="ACCESS-ISSUE","ACCESS-ISSUE",
AQ838="Projet OCM (ZTE, NOKIA, autres projets)","TRAVAUX OCM",
AQ838="No root CAuse","No root cause",
AQ838="ODU HS","TX ISSUE",
AQ838="IP &amp; VLAN","TX ISSUE",
AQ838="Warehouse HUAWEI","SPARE-ISSUE",
AQ838="SPARE-HS","SPARE-ISSUE",
AQ838="Power Telco","RAN ISSUE",AQ838="no impacts","no impacts"
),"")</f>
        <v>No root cause</v>
      </c>
      <c r="AQ838" s="67" t="s">
        <v>5344</v>
      </c>
      <c r="AR838" s="48" t="str" cm="1">
        <f t="array" ref="AR838">IFERROR(_xlfn.IFS(
AQ838="MPR ISSUE","ACTIVE",
AQ838="BSS Hardware Issue","ACTIVE",
AQ838="Sites strategiques, MLL, Pylone, etc.","PASSIVE",
AQ838="AKTIVCO DEFAUT GE &amp; POWER Cabinet","PASSIVE",
AQ838="AKTIVCO Coupure ENEO &amp; Baisse de tension","PASSIVE",
AQ838="Coupure ENEO &amp; Baisse de tension","PASSIVE",
AQ838="Defaut GE &amp; POWER Cabinet","PASSIVE",
AQ838="Sharing","PASSIVE",
AQ838="Sites strategiques &amp; DataCenter","PASSIVE",
AQ838="Exclu","Exclu",
AQ838="SAT","ACTIVE",
AQ838="SPARE-ISSUE","SPARE-ISSUE",
AQ838="Fiber CAmtel","ACTIVE",
AQ838="Fiber AOF","ACTIVE",
AQ838="Projet OCM (HUAWEI)","PLANNED WORKS",
AQ838="Projet OCM (NOKIA)","PLANNED WORKS",
AQ838="ACCESS-ISSUE","ACCESS-ISSUE",
AQ838="Projet OCM (ZTE, NOKIA, autres projets)","PLANNED WORKS",
AQ838="No root CAuse","No root cause",
AQ838="ODU HS","ACTIVE",
AQ838="IP &amp; VLAN","ACTIVE",
AQ838="Warehouse HUAWEI","SPARE-ISSUE",
AQ838="SPARE-HS","SPARE-ISSUE",
AQ838="Power Telco","ACTIVE", AQ838="no impacts","no impacts"
),"")</f>
        <v>No root cause</v>
      </c>
      <c r="AS838" s="92" t="s">
        <v>5537</v>
      </c>
      <c r="AT838" s="98" t="s">
        <v>412</v>
      </c>
      <c r="AV838" s="17" t="s">
        <v>5537</v>
      </c>
      <c r="AW838" s="7" t="s">
        <v>5537</v>
      </c>
      <c r="AX838" s="6" t="s">
        <v>5537</v>
      </c>
      <c r="AY838" s="7"/>
      <c r="AZ838" s="3" t="s">
        <v>5537</v>
      </c>
      <c r="BA838" s="18" t="s">
        <v>5537</v>
      </c>
      <c r="BB838" s="18" t="s">
        <v>5537</v>
      </c>
      <c r="BC838" s="18" t="s">
        <v>5537</v>
      </c>
      <c r="BD838" s="18" t="s">
        <v>5537</v>
      </c>
      <c r="BE838" s="18" t="s">
        <v>5537</v>
      </c>
      <c r="BF838" s="18" t="s">
        <v>5537</v>
      </c>
      <c r="BG838" s="18" t="s">
        <v>5537</v>
      </c>
      <c r="BH838" s="18" t="s">
        <v>5537</v>
      </c>
      <c r="BI838" s="18" t="s">
        <v>5537</v>
      </c>
      <c r="BJ838" s="18" t="s">
        <v>5537</v>
      </c>
      <c r="BK838" s="18" t="s">
        <v>5537</v>
      </c>
      <c r="BL838" s="9" t="s">
        <v>5537</v>
      </c>
      <c r="BM838" s="14" t="s">
        <v>5537</v>
      </c>
      <c r="BN838" s="14" t="s">
        <v>5537</v>
      </c>
      <c r="BO838" s="14" t="str">
        <f>_xlfn.XLOOKUP(B838,'[4]cell downs 18042026 17h'!$B:$B,'[4]cell downs 18042026 17h'!$B:$B,"")</f>
        <v/>
      </c>
      <c r="BP838" s="14" t="str">
        <f>_xlfn.XLOOKUP(B838,'[5]Cells Huawei 19042026 15h'!$B:$B,'[5]Cells Huawei 19042026 15h'!$B:$B,"")</f>
        <v/>
      </c>
      <c r="BQ838" s="9" t="str">
        <f>_xlfn.XLOOKUP(B838,'[6]cells down 19042026 9H40'!$B:$B,'[6]cells down 19042026 9H40'!$B:$B,"")</f>
        <v/>
      </c>
      <c r="BR838" s="9" t="s">
        <v>5537</v>
      </c>
      <c r="BS838" s="9" t="s">
        <v>12</v>
      </c>
      <c r="BT838" s="108"/>
    </row>
    <row r="839" spans="1:72" s="9" customFormat="1" x14ac:dyDescent="0.35">
      <c r="A839" s="1" t="s">
        <v>2577</v>
      </c>
      <c r="B839" s="8" t="s">
        <v>2578</v>
      </c>
      <c r="C839" s="3" t="str">
        <f>_xlfn.XLOOKUP(B839,'[1]daily break down'!$D:$D,'[1]daily break down'!$E:$E,"")</f>
        <v>Yaounde</v>
      </c>
      <c r="D839" s="1" t="s">
        <v>11</v>
      </c>
      <c r="E839" s="1" t="s">
        <v>145</v>
      </c>
      <c r="F839" s="3" t="s">
        <v>37</v>
      </c>
      <c r="G839" s="1" t="s">
        <v>38</v>
      </c>
      <c r="H839" s="34" t="str">
        <f>_xlfn.XLOOKUP(B839,[2]CALCULATION!$B:$B,[2]CALCULATION!$H:$H,"")</f>
        <v>ZTE</v>
      </c>
      <c r="I839" s="28">
        <v>0</v>
      </c>
      <c r="J839" s="28">
        <v>0</v>
      </c>
      <c r="K839" s="28">
        <v>5.6101308952067859</v>
      </c>
      <c r="L839" s="28">
        <v>2.7573031078693879E-2</v>
      </c>
      <c r="M839" s="28">
        <v>0</v>
      </c>
      <c r="N839" s="28">
        <v>0</v>
      </c>
      <c r="O839" s="28">
        <v>2.7894062488407395E-2</v>
      </c>
      <c r="P839" s="28">
        <v>0</v>
      </c>
      <c r="Q839" s="28">
        <v>0</v>
      </c>
      <c r="R839" s="28">
        <v>0</v>
      </c>
      <c r="S839" s="93">
        <v>0</v>
      </c>
      <c r="T839" s="93">
        <f>_xlfn.XLOOKUP(B839,'[3]Nur des jours'!$B:$B,'[3]Nur des jours'!$U:$U,"")</f>
        <v>0</v>
      </c>
      <c r="U839" s="93">
        <v>9.5507379442004599</v>
      </c>
      <c r="V839" s="93">
        <v>0</v>
      </c>
      <c r="W839" s="93">
        <v>0</v>
      </c>
      <c r="X839" s="93">
        <v>0</v>
      </c>
      <c r="Y839" s="93">
        <v>0</v>
      </c>
      <c r="Z839" s="93">
        <v>0</v>
      </c>
      <c r="AA839" s="93">
        <v>0</v>
      </c>
      <c r="AB839" s="93">
        <v>0</v>
      </c>
      <c r="AC839" s="93">
        <f>_xlfn.XLOOKUP(B839,'[3]Nur des jours'!$B:$B,'[3]Nur des jours'!$N:$N,"")</f>
        <v>0</v>
      </c>
      <c r="AD839" s="93">
        <v>0</v>
      </c>
      <c r="AE839" s="93">
        <v>4.1038515208327979</v>
      </c>
      <c r="AF839" s="93">
        <v>0</v>
      </c>
      <c r="AG839" s="93"/>
      <c r="AH839" s="93">
        <v>0</v>
      </c>
      <c r="AI839" s="93">
        <v>0</v>
      </c>
      <c r="AJ839" s="93">
        <v>0</v>
      </c>
      <c r="AK839" s="93">
        <v>0</v>
      </c>
      <c r="AL839" s="93">
        <v>0</v>
      </c>
      <c r="AM839" s="49" t="s">
        <v>5559</v>
      </c>
      <c r="AN839" s="49"/>
      <c r="AO839" s="48" t="str" cm="1">
        <f t="array" ref="AO839">IFERROR(_xlfn.IFS(
AQ839="MPR ISSUE","PDH",
AQ839="BSS Hardware Issue","BSS",
AQ839="Sites strategiques, MLL, Pylone, etc.","ENVTECH",
AQ839="AKTIVCO DEFAUT GE &amp; POWER Cabinet","AKTIVCO",
AQ839="AKTIVCO Coupure ENEO &amp; Baisse de tension","AKTIVCO GRID ONLY",
AQ839="Coupure ENEO &amp; Baisse de tension","IHS GRID ONLY",
AQ839="Defaut GE &amp; POWER Cabinet","IHS",
AQ839="Sharing","Partners",
AQ839="Sites strategiques &amp; DataCenter","SST &amp; DC",
AQ839="Exclu","Exclu",
AQ839="SAT","SAT",
AQ839="SPARE-ISSUE","SPARE-ISSUE",
AQ839="Fiber CAmtel","TRANS_FO_CAMTEL",
AQ839="Fiber AOF","Fiber AOF",
AQ839="Projet OCM (HUAWEI)","TRAVAUX-HUAWEI",
AQ839="Projet OCM (NOKIA)","TRAVAUX-NOKIA",
AQ839="ACCESS-ISSUE","ACCESS-ISSUE",
AQ839="Projet OCM (ZTE, NOKIA, autres projets)","TRAVAUX OCM",
AQ839="No root CAuse","No root cause",
AQ839="ODU HS","PDH",
AQ839="IP &amp; VLAN","PDH",
AQ839="Warehouse HUAWEI","SPARE-ISSUE",
AQ839="SPARE-HS","SPARE-ISSUE",
AQ839="Power Telco","BSS",AQ839="no impacts","no impacts"
),"")</f>
        <v>No root cause</v>
      </c>
      <c r="AP839" s="48" t="str" cm="1">
        <f t="array" ref="AP839">IFERROR(_xlfn.IFS(
AQ839="MPR ISSUE","TX ISSUE",
AQ839="BSS Hardware Issue","RAN ISSUE",
AQ839="Sites strategiques, MLL, Pylone, etc.","ENVTECH",
AQ839="AKTIVCO DEFAUT GE &amp; POWER Cabinet","POWER ISSUE",
AQ839="AKTIVCO Coupure ENEO &amp; Baisse de tension","POWER ISSUE",
AQ839="Coupure ENEO &amp; Baisse de tension","POWER ISSUE",
AQ839="Defaut GE &amp; POWER Cabinet","POWER ISSUE",
AQ839="Sharing","POWER ISSUE",
AQ839="Sites strategiques &amp; DataCenter","POWER ISSUE",
AQ839="Exclu","Exclu",
AQ839="SAT","TX ISSUE",
AQ839="SPARE-ISSUE","SPARE-ISSUE",
AQ839="Fiber CAmtel","TX ISSUE",
AQ839="Fiber AOF","TX ISSUE",
AQ839="Projet OCM (HUAWEI)","TRAVAUX-HUAWEI",
AQ839="Projet OCM (NOKIA)","TRAVAUX -NOKIA",
AQ839="ACCESS-ISSUE","ACCESS-ISSUE",
AQ839="Projet OCM (ZTE, NOKIA, autres projets)","TRAVAUX OCM",
AQ839="No root CAuse","No root cause",
AQ839="ODU HS","TX ISSUE",
AQ839="IP &amp; VLAN","TX ISSUE",
AQ839="Warehouse HUAWEI","SPARE-ISSUE",
AQ839="SPARE-HS","SPARE-ISSUE",
AQ839="Power Telco","RAN ISSUE",AQ839="no impacts","no impacts"
),"")</f>
        <v>No root cause</v>
      </c>
      <c r="AQ839" s="126" t="s">
        <v>5344</v>
      </c>
      <c r="AR839" s="48" t="str" cm="1">
        <f t="array" ref="AR839">IFERROR(_xlfn.IFS(
AQ839="MPR ISSUE","ACTIVE",
AQ839="BSS Hardware Issue","ACTIVE",
AQ839="Sites strategiques, MLL, Pylone, etc.","PASSIVE",
AQ839="AKTIVCO DEFAUT GE &amp; POWER Cabinet","PASSIVE",
AQ839="AKTIVCO Coupure ENEO &amp; Baisse de tension","PASSIVE",
AQ839="Coupure ENEO &amp; Baisse de tension","PASSIVE",
AQ839="Defaut GE &amp; POWER Cabinet","PASSIVE",
AQ839="Sharing","PASSIVE",
AQ839="Sites strategiques &amp; DataCenter","PASSIVE",
AQ839="Exclu","Exclu",
AQ839="SAT","ACTIVE",
AQ839="SPARE-ISSUE","SPARE-ISSUE",
AQ839="Fiber CAmtel","ACTIVE",
AQ839="Fiber AOF","ACTIVE",
AQ839="Projet OCM (HUAWEI)","PLANNED WORKS",
AQ839="Projet OCM (NOKIA)","PLANNED WORKS",
AQ839="ACCESS-ISSUE","ACCESS-ISSUE",
AQ839="Projet OCM (ZTE, NOKIA, autres projets)","PLANNED WORKS",
AQ839="No root CAuse","No root cause",
AQ839="ODU HS","ACTIVE",
AQ839="IP &amp; VLAN","ACTIVE",
AQ839="Warehouse HUAWEI","SPARE-ISSUE",
AQ839="SPARE-HS","SPARE-ISSUE",
AQ839="Power Telco","ACTIVE", AQ839="no impacts","no impacts"
),"")</f>
        <v>No root cause</v>
      </c>
      <c r="AS839" s="92" t="s">
        <v>5537</v>
      </c>
      <c r="AT839" s="98" t="s">
        <v>2578</v>
      </c>
      <c r="AV839" s="17" t="s">
        <v>5537</v>
      </c>
      <c r="AW839" s="7" t="s">
        <v>5537</v>
      </c>
      <c r="AX839" s="6" t="s">
        <v>5537</v>
      </c>
      <c r="AY839" s="7"/>
      <c r="AZ839" s="3" t="s">
        <v>5537</v>
      </c>
      <c r="BA839" s="18" t="s">
        <v>5537</v>
      </c>
      <c r="BB839" s="18" t="s">
        <v>5537</v>
      </c>
      <c r="BC839" s="18" t="s">
        <v>5537</v>
      </c>
      <c r="BD839" s="18" t="s">
        <v>5537</v>
      </c>
      <c r="BE839" s="18" t="s">
        <v>5537</v>
      </c>
      <c r="BF839" s="18" t="s">
        <v>5537</v>
      </c>
      <c r="BG839" s="18" t="s">
        <v>5537</v>
      </c>
      <c r="BH839" s="18" t="s">
        <v>5537</v>
      </c>
      <c r="BI839" s="18" t="s">
        <v>5537</v>
      </c>
      <c r="BJ839" s="18" t="s">
        <v>5537</v>
      </c>
      <c r="BK839" s="18" t="s">
        <v>5537</v>
      </c>
      <c r="BL839" s="9" t="s">
        <v>5537</v>
      </c>
      <c r="BM839" s="14" t="s">
        <v>5537</v>
      </c>
      <c r="BN839" s="14" t="s">
        <v>5537</v>
      </c>
      <c r="BO839" s="14" t="str">
        <f>_xlfn.XLOOKUP(B839,'[4]cell downs 18042026 17h'!$B:$B,'[4]cell downs 18042026 17h'!$B:$B,"")</f>
        <v/>
      </c>
      <c r="BP839" s="14" t="str">
        <f>_xlfn.XLOOKUP(B839,'[5]Cells Huawei 19042026 15h'!$B:$B,'[5]Cells Huawei 19042026 15h'!$B:$B,"")</f>
        <v/>
      </c>
      <c r="BQ839" s="9" t="str">
        <f>_xlfn.XLOOKUP(B839,'[6]cells down 19042026 9H40'!$B:$B,'[6]cells down 19042026 9H40'!$B:$B,"")</f>
        <v/>
      </c>
      <c r="BR839" s="9" t="s">
        <v>2578</v>
      </c>
      <c r="BS839" s="9" t="s">
        <v>12</v>
      </c>
      <c r="BT839" s="108"/>
    </row>
    <row r="840" spans="1:72" s="9" customFormat="1" x14ac:dyDescent="0.35">
      <c r="A840" s="1" t="s">
        <v>1767</v>
      </c>
      <c r="B840" s="8" t="s">
        <v>1768</v>
      </c>
      <c r="C840" s="3" t="str">
        <f>_xlfn.XLOOKUP(B840,'[1]daily break down'!$D:$D,'[1]daily break down'!$E:$E,"")</f>
        <v>Yaounde</v>
      </c>
      <c r="D840" s="1" t="s">
        <v>21</v>
      </c>
      <c r="E840" s="1" t="s">
        <v>36</v>
      </c>
      <c r="F840" s="3" t="s">
        <v>37</v>
      </c>
      <c r="G840" s="1" t="s">
        <v>38</v>
      </c>
      <c r="H840" s="34" t="str">
        <f>_xlfn.XLOOKUP(B840,[2]CALCULATION!$B:$B,[2]CALCULATION!$H:$H,"")</f>
        <v>ZTE</v>
      </c>
      <c r="I840" s="28">
        <v>5.3305660425816068</v>
      </c>
      <c r="J840" s="28">
        <v>0</v>
      </c>
      <c r="K840" s="28">
        <v>0</v>
      </c>
      <c r="L840" s="28">
        <v>1.443232372521994</v>
      </c>
      <c r="M840" s="28">
        <v>0</v>
      </c>
      <c r="N840" s="28">
        <v>2.3286013303541617</v>
      </c>
      <c r="O840" s="28">
        <v>0</v>
      </c>
      <c r="P840" s="28">
        <v>0</v>
      </c>
      <c r="Q840" s="28">
        <v>0.55424289379139535</v>
      </c>
      <c r="R840" s="28">
        <v>2.3075381028613169</v>
      </c>
      <c r="S840" s="93">
        <v>0</v>
      </c>
      <c r="T840" s="93">
        <f>_xlfn.XLOOKUP(B840,'[3]Nur des jours'!$B:$B,'[3]Nur des jours'!$U:$U,"")</f>
        <v>0.36458467096420671</v>
      </c>
      <c r="U840" s="93">
        <v>0</v>
      </c>
      <c r="V840" s="93">
        <v>0</v>
      </c>
      <c r="W840" s="93">
        <v>0.36458467096420677</v>
      </c>
      <c r="X840" s="93">
        <v>12.947196753730379</v>
      </c>
      <c r="Y840" s="93">
        <v>0</v>
      </c>
      <c r="Z840" s="93">
        <v>0</v>
      </c>
      <c r="AA840" s="93">
        <v>0</v>
      </c>
      <c r="AB840" s="93">
        <v>0</v>
      </c>
      <c r="AC840" s="93">
        <f>_xlfn.XLOOKUP(B840,'[3]Nur des jours'!$B:$B,'[3]Nur des jours'!$N:$N,"")</f>
        <v>0.78991561867746529</v>
      </c>
      <c r="AD840" s="93">
        <v>0.78991561867746529</v>
      </c>
      <c r="AE840" s="93">
        <v>3.7304384861014794</v>
      </c>
      <c r="AF840" s="93">
        <v>0</v>
      </c>
      <c r="AG840" s="93"/>
      <c r="AH840" s="93">
        <v>0</v>
      </c>
      <c r="AI840" s="93">
        <v>0</v>
      </c>
      <c r="AJ840" s="93">
        <v>0</v>
      </c>
      <c r="AK840" s="93">
        <v>0</v>
      </c>
      <c r="AL840" s="93">
        <v>0</v>
      </c>
      <c r="AM840" s="49" t="s">
        <v>5559</v>
      </c>
      <c r="AN840" s="49"/>
      <c r="AO840" s="48" t="str" cm="1">
        <f t="array" ref="AO840">IFERROR(_xlfn.IFS(
AQ840="MPR ISSUE","PDH",
AQ840="BSS Hardware Issue","BSS",
AQ840="Sites strategiques, MLL, Pylone, etc.","ENVTECH",
AQ840="AKTIVCO DEFAUT GE &amp; POWER Cabinet","AKTIVCO",
AQ840="AKTIVCO Coupure ENEO &amp; Baisse de tension","AKTIVCO GRID ONLY",
AQ840="Coupure ENEO &amp; Baisse de tension","IHS GRID ONLY",
AQ840="Defaut GE &amp; POWER Cabinet","IHS",
AQ840="Sharing","Partners",
AQ840="Sites strategiques &amp; DataCenter","SST &amp; DC",
AQ840="Exclu","Exclu",
AQ840="SAT","SAT",
AQ840="SPARE-ISSUE","SPARE-ISSUE",
AQ840="Fiber CAmtel","TRANS_FO_CAMTEL",
AQ840="Fiber AOF","Fiber AOF",
AQ840="Projet OCM (HUAWEI)","TRAVAUX-HUAWEI",
AQ840="Projet OCM (NOKIA)","TRAVAUX-NOKIA",
AQ840="ACCESS-ISSUE","ACCESS-ISSUE",
AQ840="Projet OCM (ZTE, NOKIA, autres projets)","TRAVAUX OCM",
AQ840="No root CAuse","No root cause",
AQ840="ODU HS","PDH",
AQ840="IP &amp; VLAN","PDH",
AQ840="Warehouse HUAWEI","SPARE-ISSUE",
AQ840="SPARE-HS","SPARE-ISSUE",
AQ840="Power Telco","BSS",AQ840="no impacts","no impacts"
),"")</f>
        <v>No root cause</v>
      </c>
      <c r="AP840" s="48" t="str" cm="1">
        <f t="array" ref="AP840">IFERROR(_xlfn.IFS(
AQ840="MPR ISSUE","TX ISSUE",
AQ840="BSS Hardware Issue","RAN ISSUE",
AQ840="Sites strategiques, MLL, Pylone, etc.","ENVTECH",
AQ840="AKTIVCO DEFAUT GE &amp; POWER Cabinet","POWER ISSUE",
AQ840="AKTIVCO Coupure ENEO &amp; Baisse de tension","POWER ISSUE",
AQ840="Coupure ENEO &amp; Baisse de tension","POWER ISSUE",
AQ840="Defaut GE &amp; POWER Cabinet","POWER ISSUE",
AQ840="Sharing","POWER ISSUE",
AQ840="Sites strategiques &amp; DataCenter","POWER ISSUE",
AQ840="Exclu","Exclu",
AQ840="SAT","TX ISSUE",
AQ840="SPARE-ISSUE","SPARE-ISSUE",
AQ840="Fiber CAmtel","TX ISSUE",
AQ840="Fiber AOF","TX ISSUE",
AQ840="Projet OCM (HUAWEI)","TRAVAUX-HUAWEI",
AQ840="Projet OCM (NOKIA)","TRAVAUX -NOKIA",
AQ840="ACCESS-ISSUE","ACCESS-ISSUE",
AQ840="Projet OCM (ZTE, NOKIA, autres projets)","TRAVAUX OCM",
AQ840="No root CAuse","No root cause",
AQ840="ODU HS","TX ISSUE",
AQ840="IP &amp; VLAN","TX ISSUE",
AQ840="Warehouse HUAWEI","SPARE-ISSUE",
AQ840="SPARE-HS","SPARE-ISSUE",
AQ840="Power Telco","RAN ISSUE",AQ840="no impacts","no impacts"
),"")</f>
        <v>No root cause</v>
      </c>
      <c r="AQ840" s="67" t="s">
        <v>5344</v>
      </c>
      <c r="AR840" s="48" t="str" cm="1">
        <f t="array" ref="AR840">IFERROR(_xlfn.IFS(
AQ840="MPR ISSUE","ACTIVE",
AQ840="BSS Hardware Issue","ACTIVE",
AQ840="Sites strategiques, MLL, Pylone, etc.","PASSIVE",
AQ840="AKTIVCO DEFAUT GE &amp; POWER Cabinet","PASSIVE",
AQ840="AKTIVCO Coupure ENEO &amp; Baisse de tension","PASSIVE",
AQ840="Coupure ENEO &amp; Baisse de tension","PASSIVE",
AQ840="Defaut GE &amp; POWER Cabinet","PASSIVE",
AQ840="Sharing","PASSIVE",
AQ840="Sites strategiques &amp; DataCenter","PASSIVE",
AQ840="Exclu","Exclu",
AQ840="SAT","ACTIVE",
AQ840="SPARE-ISSUE","SPARE-ISSUE",
AQ840="Fiber CAmtel","ACTIVE",
AQ840="Fiber AOF","ACTIVE",
AQ840="Projet OCM (HUAWEI)","PLANNED WORKS",
AQ840="Projet OCM (NOKIA)","PLANNED WORKS",
AQ840="ACCESS-ISSUE","ACCESS-ISSUE",
AQ840="Projet OCM (ZTE, NOKIA, autres projets)","PLANNED WORKS",
AQ840="No root CAuse","No root cause",
AQ840="ODU HS","ACTIVE",
AQ840="IP &amp; VLAN","ACTIVE",
AQ840="Warehouse HUAWEI","SPARE-ISSUE",
AQ840="SPARE-HS","SPARE-ISSUE",
AQ840="Power Telco","ACTIVE", AQ840="no impacts","no impacts"
),"")</f>
        <v>No root cause</v>
      </c>
      <c r="AS840" s="92" t="s">
        <v>5537</v>
      </c>
      <c r="AT840" s="98" t="s">
        <v>1768</v>
      </c>
      <c r="AV840" s="17" t="s">
        <v>5537</v>
      </c>
      <c r="AW840" s="7" t="s">
        <v>5537</v>
      </c>
      <c r="AX840" s="6" t="s">
        <v>5537</v>
      </c>
      <c r="AY840" s="7"/>
      <c r="AZ840" s="3" t="s">
        <v>5537</v>
      </c>
      <c r="BA840" s="18" t="s">
        <v>5537</v>
      </c>
      <c r="BB840" s="18" t="s">
        <v>5537</v>
      </c>
      <c r="BC840" s="18" t="s">
        <v>5537</v>
      </c>
      <c r="BD840" s="18" t="s">
        <v>5537</v>
      </c>
      <c r="BE840" s="18" t="s">
        <v>5537</v>
      </c>
      <c r="BF840" s="18" t="s">
        <v>5537</v>
      </c>
      <c r="BG840" s="18" t="s">
        <v>5537</v>
      </c>
      <c r="BH840" s="18" t="s">
        <v>5537</v>
      </c>
      <c r="BI840" s="18" t="s">
        <v>5537</v>
      </c>
      <c r="BJ840" s="18" t="s">
        <v>5537</v>
      </c>
      <c r="BK840" s="18" t="s">
        <v>5537</v>
      </c>
      <c r="BL840" s="9" t="s">
        <v>5537</v>
      </c>
      <c r="BM840" s="14" t="s">
        <v>5537</v>
      </c>
      <c r="BN840" s="14" t="s">
        <v>5537</v>
      </c>
      <c r="BO840" s="14" t="str">
        <f>_xlfn.XLOOKUP(B840,'[4]cell downs 18042026 17h'!$B:$B,'[4]cell downs 18042026 17h'!$B:$B,"")</f>
        <v/>
      </c>
      <c r="BP840" s="14" t="str">
        <f>_xlfn.XLOOKUP(B840,'[5]Cells Huawei 19042026 15h'!$B:$B,'[5]Cells Huawei 19042026 15h'!$B:$B,"")</f>
        <v/>
      </c>
      <c r="BQ840" s="9" t="str">
        <f>_xlfn.XLOOKUP(B840,'[6]cells down 19042026 9H40'!$B:$B,'[6]cells down 19042026 9H40'!$B:$B,"")</f>
        <v/>
      </c>
      <c r="BR840" s="9" t="s">
        <v>5537</v>
      </c>
      <c r="BS840" s="9" t="s">
        <v>12</v>
      </c>
      <c r="BT840" s="108"/>
    </row>
    <row r="841" spans="1:72" s="9" customFormat="1" x14ac:dyDescent="0.35">
      <c r="A841" s="1" t="s">
        <v>2459</v>
      </c>
      <c r="B841" s="1" t="s">
        <v>2460</v>
      </c>
      <c r="C841" s="3" t="str">
        <f>_xlfn.XLOOKUP(B841,'[1]daily break down'!$D:$D,'[1]daily break down'!$E:$E,"")</f>
        <v>LITTORAL</v>
      </c>
      <c r="D841" s="1" t="s">
        <v>11</v>
      </c>
      <c r="E841" s="1" t="s">
        <v>96</v>
      </c>
      <c r="F841" s="3" t="s">
        <v>31</v>
      </c>
      <c r="G841" s="1" t="s">
        <v>2461</v>
      </c>
      <c r="H841" s="34" t="str">
        <f>_xlfn.XLOOKUP(B841,[2]CALCULATION!$B:$B,[2]CALCULATION!$H:$H,"")</f>
        <v>ZTE</v>
      </c>
      <c r="I841" s="28">
        <v>5.1944665599415574</v>
      </c>
      <c r="J841" s="28">
        <v>10.797017546863454</v>
      </c>
      <c r="K841" s="28">
        <v>4.4570039065955553</v>
      </c>
      <c r="L841" s="28">
        <v>0.57985406625517599</v>
      </c>
      <c r="M841" s="28">
        <v>8.9089426509489673</v>
      </c>
      <c r="N841" s="28">
        <v>0</v>
      </c>
      <c r="O841" s="28">
        <v>0</v>
      </c>
      <c r="P841" s="28">
        <v>0</v>
      </c>
      <c r="Q841" s="28">
        <v>0</v>
      </c>
      <c r="R841" s="28">
        <v>0</v>
      </c>
      <c r="S841" s="93">
        <v>0</v>
      </c>
      <c r="T841" s="93">
        <f>_xlfn.XLOOKUP(B841,'[3]Nur des jours'!$B:$B,'[3]Nur des jours'!$U:$U,"")</f>
        <v>0</v>
      </c>
      <c r="U841" s="93">
        <v>0</v>
      </c>
      <c r="V841" s="93">
        <v>0</v>
      </c>
      <c r="W841" s="93">
        <v>0</v>
      </c>
      <c r="X841" s="93">
        <v>0</v>
      </c>
      <c r="Y841" s="93">
        <v>0</v>
      </c>
      <c r="Z841" s="93">
        <v>0</v>
      </c>
      <c r="AA841" s="93">
        <v>0</v>
      </c>
      <c r="AB841" s="93">
        <v>0</v>
      </c>
      <c r="AC841" s="93">
        <f>_xlfn.XLOOKUP(B841,'[3]Nur des jours'!$B:$B,'[3]Nur des jours'!$N:$N,"")</f>
        <v>0</v>
      </c>
      <c r="AD841" s="93">
        <v>0</v>
      </c>
      <c r="AE841" s="93">
        <v>3.3479652315849244</v>
      </c>
      <c r="AF841" s="93">
        <v>0</v>
      </c>
      <c r="AG841" s="93"/>
      <c r="AH841" s="93">
        <v>0</v>
      </c>
      <c r="AI841" s="93">
        <v>0</v>
      </c>
      <c r="AJ841" s="93">
        <v>0</v>
      </c>
      <c r="AK841" s="93">
        <v>0</v>
      </c>
      <c r="AL841" s="93">
        <v>0</v>
      </c>
      <c r="AM841" s="49" t="s">
        <v>5559</v>
      </c>
      <c r="AN841" s="49"/>
      <c r="AO841" s="48" t="str" cm="1">
        <f t="array" ref="AO841">IFERROR(_xlfn.IFS(
AQ841="MPR ISSUE","PDH",
AQ841="BSS Hardware Issue","BSS",
AQ841="Sites strategiques, MLL, Pylone, etc.","ENVTECH",
AQ841="AKTIVCO DEFAUT GE &amp; POWER Cabinet","AKTIVCO",
AQ841="AKTIVCO Coupure ENEO &amp; Baisse de tension","AKTIVCO GRID ONLY",
AQ841="Coupure ENEO &amp; Baisse de tension","IHS GRID ONLY",
AQ841="Defaut GE &amp; POWER Cabinet","IHS",
AQ841="Sharing","Partners",
AQ841="Sites strategiques &amp; DataCenter","SST &amp; DC",
AQ841="Exclu","Exclu",
AQ841="SAT","SAT",
AQ841="SPARE-ISSUE","SPARE-ISSUE",
AQ841="Fiber CAmtel","TRANS_FO_CAMTEL",
AQ841="Fiber AOF","Fiber AOF",
AQ841="Projet OCM (HUAWEI)","TRAVAUX-HUAWEI",
AQ841="Projet OCM (NOKIA)","TRAVAUX-NOKIA",
AQ841="ACCESS-ISSUE","ACCESS-ISSUE",
AQ841="Projet OCM (ZTE, NOKIA, autres projets)","TRAVAUX OCM",
AQ841="No root CAuse","No root cause",
AQ841="ODU HS","PDH",
AQ841="IP &amp; VLAN","PDH",
AQ841="Warehouse HUAWEI","SPARE-ISSUE",
AQ841="SPARE-HS","SPARE-ISSUE",
AQ841="Power Telco","BSS",AQ841="no impacts","no impacts"
),"")</f>
        <v>No root cause</v>
      </c>
      <c r="AP841" s="48" t="str" cm="1">
        <f t="array" ref="AP841">IFERROR(_xlfn.IFS(
AQ841="MPR ISSUE","TX ISSUE",
AQ841="BSS Hardware Issue","RAN ISSUE",
AQ841="Sites strategiques, MLL, Pylone, etc.","ENVTECH",
AQ841="AKTIVCO DEFAUT GE &amp; POWER Cabinet","POWER ISSUE",
AQ841="AKTIVCO Coupure ENEO &amp; Baisse de tension","POWER ISSUE",
AQ841="Coupure ENEO &amp; Baisse de tension","POWER ISSUE",
AQ841="Defaut GE &amp; POWER Cabinet","POWER ISSUE",
AQ841="Sharing","POWER ISSUE",
AQ841="Sites strategiques &amp; DataCenter","POWER ISSUE",
AQ841="Exclu","Exclu",
AQ841="SAT","TX ISSUE",
AQ841="SPARE-ISSUE","SPARE-ISSUE",
AQ841="Fiber CAmtel","TX ISSUE",
AQ841="Fiber AOF","TX ISSUE",
AQ841="Projet OCM (HUAWEI)","TRAVAUX-HUAWEI",
AQ841="Projet OCM (NOKIA)","TRAVAUX -NOKIA",
AQ841="ACCESS-ISSUE","ACCESS-ISSUE",
AQ841="Projet OCM (ZTE, NOKIA, autres projets)","TRAVAUX OCM",
AQ841="No root CAuse","No root cause",
AQ841="ODU HS","TX ISSUE",
AQ841="IP &amp; VLAN","TX ISSUE",
AQ841="Warehouse HUAWEI","SPARE-ISSUE",
AQ841="SPARE-HS","SPARE-ISSUE",
AQ841="Power Telco","RAN ISSUE",AQ841="no impacts","no impacts"
),"")</f>
        <v>No root cause</v>
      </c>
      <c r="AQ841" s="126" t="s">
        <v>5344</v>
      </c>
      <c r="AR841" s="48" t="str" cm="1">
        <f t="array" ref="AR841">IFERROR(_xlfn.IFS(
AQ841="MPR ISSUE","ACTIVE",
AQ841="BSS Hardware Issue","ACTIVE",
AQ841="Sites strategiques, MLL, Pylone, etc.","PASSIVE",
AQ841="AKTIVCO DEFAUT GE &amp; POWER Cabinet","PASSIVE",
AQ841="AKTIVCO Coupure ENEO &amp; Baisse de tension","PASSIVE",
AQ841="Coupure ENEO &amp; Baisse de tension","PASSIVE",
AQ841="Defaut GE &amp; POWER Cabinet","PASSIVE",
AQ841="Sharing","PASSIVE",
AQ841="Sites strategiques &amp; DataCenter","PASSIVE",
AQ841="Exclu","Exclu",
AQ841="SAT","ACTIVE",
AQ841="SPARE-ISSUE","SPARE-ISSUE",
AQ841="Fiber CAmtel","ACTIVE",
AQ841="Fiber AOF","ACTIVE",
AQ841="Projet OCM (HUAWEI)","PLANNED WORKS",
AQ841="Projet OCM (NOKIA)","PLANNED WORKS",
AQ841="ACCESS-ISSUE","ACCESS-ISSUE",
AQ841="Projet OCM (ZTE, NOKIA, autres projets)","PLANNED WORKS",
AQ841="No root CAuse","No root cause",
AQ841="ODU HS","ACTIVE",
AQ841="IP &amp; VLAN","ACTIVE",
AQ841="Warehouse HUAWEI","SPARE-ISSUE",
AQ841="SPARE-HS","SPARE-ISSUE",
AQ841="Power Telco","ACTIVE", AQ841="no impacts","no impacts"
),"")</f>
        <v>No root cause</v>
      </c>
      <c r="AS841" s="92" t="s">
        <v>5537</v>
      </c>
      <c r="AT841" s="98" t="s">
        <v>2460</v>
      </c>
      <c r="AV841" s="17" t="s">
        <v>5537</v>
      </c>
      <c r="AW841" s="7" t="s">
        <v>5537</v>
      </c>
      <c r="AX841" s="6" t="s">
        <v>5537</v>
      </c>
      <c r="AY841" s="7"/>
      <c r="AZ841" s="3" t="s">
        <v>5537</v>
      </c>
      <c r="BA841" s="18" t="s">
        <v>5537</v>
      </c>
      <c r="BB841" s="18" t="s">
        <v>5537</v>
      </c>
      <c r="BC841" s="18" t="s">
        <v>5537</v>
      </c>
      <c r="BD841" s="18" t="s">
        <v>5537</v>
      </c>
      <c r="BE841" s="18" t="s">
        <v>5537</v>
      </c>
      <c r="BF841" s="18" t="s">
        <v>5537</v>
      </c>
      <c r="BG841" s="18" t="s">
        <v>5537</v>
      </c>
      <c r="BH841" s="18" t="s">
        <v>5537</v>
      </c>
      <c r="BI841" s="18" t="s">
        <v>5537</v>
      </c>
      <c r="BJ841" s="18" t="s">
        <v>5537</v>
      </c>
      <c r="BK841" s="18" t="s">
        <v>5537</v>
      </c>
      <c r="BL841" s="9" t="s">
        <v>5537</v>
      </c>
      <c r="BM841" s="14" t="s">
        <v>5537</v>
      </c>
      <c r="BN841" s="14" t="s">
        <v>5537</v>
      </c>
      <c r="BO841" s="14" t="str">
        <f>_xlfn.XLOOKUP(B841,'[4]cell downs 18042026 17h'!$B:$B,'[4]cell downs 18042026 17h'!$B:$B,"")</f>
        <v/>
      </c>
      <c r="BP841" s="14" t="str">
        <f>_xlfn.XLOOKUP(B841,'[5]Cells Huawei 19042026 15h'!$B:$B,'[5]Cells Huawei 19042026 15h'!$B:$B,"")</f>
        <v/>
      </c>
      <c r="BQ841" s="9" t="str">
        <f>_xlfn.XLOOKUP(B841,'[6]cells down 19042026 9H40'!$B:$B,'[6]cells down 19042026 9H40'!$B:$B,"")</f>
        <v/>
      </c>
      <c r="BR841" s="9" t="s">
        <v>2460</v>
      </c>
      <c r="BS841" s="9" t="s">
        <v>5537</v>
      </c>
      <c r="BT841" s="108"/>
    </row>
    <row r="842" spans="1:72" s="9" customFormat="1" x14ac:dyDescent="0.35">
      <c r="A842" s="1" t="s">
        <v>2797</v>
      </c>
      <c r="B842" s="8" t="s">
        <v>2798</v>
      </c>
      <c r="C842" s="3" t="str">
        <f>_xlfn.XLOOKUP(B842,'[1]daily break down'!$D:$D,'[1]daily break down'!$E:$E,"")</f>
        <v>CENTRE</v>
      </c>
      <c r="D842" s="1" t="s">
        <v>21</v>
      </c>
      <c r="E842" s="1" t="s">
        <v>36</v>
      </c>
      <c r="F842" s="3" t="s">
        <v>69</v>
      </c>
      <c r="G842" s="1" t="s">
        <v>1216</v>
      </c>
      <c r="H842" s="34" t="str">
        <f>_xlfn.XLOOKUP(B842,[2]CALCULATION!$B:$B,[2]CALCULATION!$H:$H,"")</f>
        <v>ZTE</v>
      </c>
      <c r="I842" s="28">
        <v>0</v>
      </c>
      <c r="J842" s="28">
        <v>0</v>
      </c>
      <c r="K842" s="28">
        <v>0</v>
      </c>
      <c r="L842" s="28">
        <v>0</v>
      </c>
      <c r="M842" s="28">
        <v>0</v>
      </c>
      <c r="N842" s="28">
        <v>0</v>
      </c>
      <c r="O842" s="28">
        <v>0.34551897224291145</v>
      </c>
      <c r="P842" s="28">
        <v>1.9575425259607395</v>
      </c>
      <c r="Q842" s="28">
        <v>0</v>
      </c>
      <c r="R842" s="28">
        <v>0</v>
      </c>
      <c r="S842" s="93">
        <v>0</v>
      </c>
      <c r="T842" s="93">
        <f>_xlfn.XLOOKUP(B842,'[3]Nur des jours'!$B:$B,'[3]Nur des jours'!$U:$U,"")</f>
        <v>5.9176789857120611E-2</v>
      </c>
      <c r="U842" s="93">
        <v>0</v>
      </c>
      <c r="V842" s="93">
        <v>3.3609134984433542</v>
      </c>
      <c r="W842" s="93">
        <v>5.9176789857120611E-2</v>
      </c>
      <c r="X842" s="93">
        <v>0</v>
      </c>
      <c r="Y842" s="93">
        <v>3.1815282807269858</v>
      </c>
      <c r="Z842" s="93">
        <v>0</v>
      </c>
      <c r="AA842" s="93">
        <v>4.0087548832444426</v>
      </c>
      <c r="AB842" s="93">
        <v>0.10290840189137349</v>
      </c>
      <c r="AC842" s="93">
        <f>_xlfn.XLOOKUP(B842,'[3]Nur des jours'!$B:$B,'[3]Nur des jours'!$N:$N,"")</f>
        <v>22.033277402527734</v>
      </c>
      <c r="AD842" s="93">
        <v>22.033277402527734</v>
      </c>
      <c r="AE842" s="93">
        <v>2.4220393056589988</v>
      </c>
      <c r="AF842" s="93">
        <v>0</v>
      </c>
      <c r="AG842" s="93"/>
      <c r="AH842" s="93">
        <v>0</v>
      </c>
      <c r="AI842" s="93">
        <v>0</v>
      </c>
      <c r="AJ842" s="93">
        <v>0</v>
      </c>
      <c r="AK842" s="93">
        <v>0</v>
      </c>
      <c r="AL842" s="93">
        <v>0</v>
      </c>
      <c r="AM842" s="49" t="s">
        <v>5559</v>
      </c>
      <c r="AN842" s="49"/>
      <c r="AO842" s="48" t="str" cm="1">
        <f t="array" ref="AO842">IFERROR(_xlfn.IFS(
AQ842="MPR ISSUE","PDH",
AQ842="BSS Hardware Issue","BSS",
AQ842="Sites strategiques, MLL, Pylone, etc.","ENVTECH",
AQ842="AKTIVCO DEFAUT GE &amp; POWER Cabinet","AKTIVCO",
AQ842="AKTIVCO Coupure ENEO &amp; Baisse de tension","AKTIVCO GRID ONLY",
AQ842="Coupure ENEO &amp; Baisse de tension","IHS GRID ONLY",
AQ842="Defaut GE &amp; POWER Cabinet","IHS",
AQ842="Sharing","Partners",
AQ842="Sites strategiques &amp; DataCenter","SST &amp; DC",
AQ842="Exclu","Exclu",
AQ842="SAT","SAT",
AQ842="SPARE-ISSUE","SPARE-ISSUE",
AQ842="Fiber CAmtel","TRANS_FO_CAMTEL",
AQ842="Fiber AOF","Fiber AOF",
AQ842="Projet OCM (HUAWEI)","TRAVAUX-HUAWEI",
AQ842="Projet OCM (NOKIA)","TRAVAUX-NOKIA",
AQ842="ACCESS-ISSUE","ACCESS-ISSUE",
AQ842="Projet OCM (ZTE, NOKIA, autres projets)","TRAVAUX OCM",
AQ842="No root CAuse","No root cause",
AQ842="ODU HS","PDH",
AQ842="IP &amp; VLAN","PDH",
AQ842="Warehouse HUAWEI","SPARE-ISSUE",
AQ842="SPARE-HS","SPARE-ISSUE",
AQ842="Power Telco","BSS",AQ842="no impacts","no impacts"
),"")</f>
        <v>No root cause</v>
      </c>
      <c r="AP842" s="48" t="str" cm="1">
        <f t="array" ref="AP842">IFERROR(_xlfn.IFS(
AQ842="MPR ISSUE","TX ISSUE",
AQ842="BSS Hardware Issue","RAN ISSUE",
AQ842="Sites strategiques, MLL, Pylone, etc.","ENVTECH",
AQ842="AKTIVCO DEFAUT GE &amp; POWER Cabinet","POWER ISSUE",
AQ842="AKTIVCO Coupure ENEO &amp; Baisse de tension","POWER ISSUE",
AQ842="Coupure ENEO &amp; Baisse de tension","POWER ISSUE",
AQ842="Defaut GE &amp; POWER Cabinet","POWER ISSUE",
AQ842="Sharing","POWER ISSUE",
AQ842="Sites strategiques &amp; DataCenter","POWER ISSUE",
AQ842="Exclu","Exclu",
AQ842="SAT","TX ISSUE",
AQ842="SPARE-ISSUE","SPARE-ISSUE",
AQ842="Fiber CAmtel","TX ISSUE",
AQ842="Fiber AOF","TX ISSUE",
AQ842="Projet OCM (HUAWEI)","TRAVAUX-HUAWEI",
AQ842="Projet OCM (NOKIA)","TRAVAUX -NOKIA",
AQ842="ACCESS-ISSUE","ACCESS-ISSUE",
AQ842="Projet OCM (ZTE, NOKIA, autres projets)","TRAVAUX OCM",
AQ842="No root CAuse","No root cause",
AQ842="ODU HS","TX ISSUE",
AQ842="IP &amp; VLAN","TX ISSUE",
AQ842="Warehouse HUAWEI","SPARE-ISSUE",
AQ842="SPARE-HS","SPARE-ISSUE",
AQ842="Power Telco","RAN ISSUE",AQ842="no impacts","no impacts"
),"")</f>
        <v>No root cause</v>
      </c>
      <c r="AQ842" s="67" t="s">
        <v>5344</v>
      </c>
      <c r="AR842" s="48" t="str" cm="1">
        <f t="array" ref="AR842">IFERROR(_xlfn.IFS(
AQ842="MPR ISSUE","ACTIVE",
AQ842="BSS Hardware Issue","ACTIVE",
AQ842="Sites strategiques, MLL, Pylone, etc.","PASSIVE",
AQ842="AKTIVCO DEFAUT GE &amp; POWER Cabinet","PASSIVE",
AQ842="AKTIVCO Coupure ENEO &amp; Baisse de tension","PASSIVE",
AQ842="Coupure ENEO &amp; Baisse de tension","PASSIVE",
AQ842="Defaut GE &amp; POWER Cabinet","PASSIVE",
AQ842="Sharing","PASSIVE",
AQ842="Sites strategiques &amp; DataCenter","PASSIVE",
AQ842="Exclu","Exclu",
AQ842="SAT","ACTIVE",
AQ842="SPARE-ISSUE","SPARE-ISSUE",
AQ842="Fiber CAmtel","ACTIVE",
AQ842="Fiber AOF","ACTIVE",
AQ842="Projet OCM (HUAWEI)","PLANNED WORKS",
AQ842="Projet OCM (NOKIA)","PLANNED WORKS",
AQ842="ACCESS-ISSUE","ACCESS-ISSUE",
AQ842="Projet OCM (ZTE, NOKIA, autres projets)","PLANNED WORKS",
AQ842="No root CAuse","No root cause",
AQ842="ODU HS","ACTIVE",
AQ842="IP &amp; VLAN","ACTIVE",
AQ842="Warehouse HUAWEI","SPARE-ISSUE",
AQ842="SPARE-HS","SPARE-ISSUE",
AQ842="Power Telco","ACTIVE", AQ842="no impacts","no impacts"
),"")</f>
        <v>No root cause</v>
      </c>
      <c r="AS842" s="92" t="s">
        <v>5537</v>
      </c>
      <c r="AT842" s="98" t="s">
        <v>2798</v>
      </c>
      <c r="AV842" s="17" t="s">
        <v>5537</v>
      </c>
      <c r="AW842" s="7" t="s">
        <v>5537</v>
      </c>
      <c r="AX842" s="6" t="s">
        <v>5537</v>
      </c>
      <c r="AY842" s="7"/>
      <c r="AZ842" s="3" t="s">
        <v>5537</v>
      </c>
      <c r="BA842" s="18" t="s">
        <v>5537</v>
      </c>
      <c r="BB842" s="18" t="s">
        <v>5537</v>
      </c>
      <c r="BC842" s="18" t="s">
        <v>5537</v>
      </c>
      <c r="BD842" s="18" t="s">
        <v>5537</v>
      </c>
      <c r="BE842" s="18" t="s">
        <v>5537</v>
      </c>
      <c r="BF842" s="18" t="s">
        <v>5537</v>
      </c>
      <c r="BG842" s="18" t="s">
        <v>5537</v>
      </c>
      <c r="BH842" s="18" t="s">
        <v>5537</v>
      </c>
      <c r="BI842" s="18" t="s">
        <v>5537</v>
      </c>
      <c r="BJ842" s="18" t="s">
        <v>5537</v>
      </c>
      <c r="BK842" s="18" t="s">
        <v>5537</v>
      </c>
      <c r="BL842" s="9" t="s">
        <v>5537</v>
      </c>
      <c r="BM842" s="14" t="s">
        <v>5537</v>
      </c>
      <c r="BN842" s="14" t="s">
        <v>5537</v>
      </c>
      <c r="BO842" s="14" t="str">
        <f>_xlfn.XLOOKUP(B842,'[4]cell downs 18042026 17h'!$B:$B,'[4]cell downs 18042026 17h'!$B:$B,"")</f>
        <v/>
      </c>
      <c r="BP842" s="14" t="str">
        <f>_xlfn.XLOOKUP(B842,'[5]Cells Huawei 19042026 15h'!$B:$B,'[5]Cells Huawei 19042026 15h'!$B:$B,"")</f>
        <v/>
      </c>
      <c r="BQ842" s="9" t="str">
        <f>_xlfn.XLOOKUP(B842,'[6]cells down 19042026 9H40'!$B:$B,'[6]cells down 19042026 9H40'!$B:$B,"")</f>
        <v/>
      </c>
      <c r="BR842" s="9" t="s">
        <v>5537</v>
      </c>
      <c r="BS842" s="9" t="s">
        <v>12</v>
      </c>
      <c r="BT842" s="108"/>
    </row>
    <row r="843" spans="1:72" s="9" customFormat="1" x14ac:dyDescent="0.35">
      <c r="A843" s="1" t="s">
        <v>1393</v>
      </c>
      <c r="B843" s="8" t="s">
        <v>1394</v>
      </c>
      <c r="C843" s="3" t="str">
        <f>_xlfn.XLOOKUP(B843,'[1]daily break down'!$D:$D,'[1]daily break down'!$E:$E,"")</f>
        <v>Douala</v>
      </c>
      <c r="D843" s="1" t="s">
        <v>11</v>
      </c>
      <c r="E843" s="1" t="s">
        <v>12</v>
      </c>
      <c r="F843" s="3" t="s">
        <v>31</v>
      </c>
      <c r="G843" s="1" t="s">
        <v>32</v>
      </c>
      <c r="H843" s="34" t="str">
        <f>_xlfn.XLOOKUP(B843,[2]CALCULATION!$B:$B,[2]CALCULATION!$H:$H,"")</f>
        <v>ZTE</v>
      </c>
      <c r="I843" s="28">
        <v>0</v>
      </c>
      <c r="J843" s="28">
        <v>0.10380015580724465</v>
      </c>
      <c r="K843" s="28">
        <v>0</v>
      </c>
      <c r="L843" s="28">
        <v>0</v>
      </c>
      <c r="M843" s="28">
        <v>3.422551529108319E-2</v>
      </c>
      <c r="N843" s="28">
        <v>0.42695393984014046</v>
      </c>
      <c r="O843" s="28">
        <v>0</v>
      </c>
      <c r="P843" s="28">
        <v>5.006306483693005E-2</v>
      </c>
      <c r="Q843" s="28">
        <v>12.124767787280311</v>
      </c>
      <c r="R843" s="28">
        <v>0</v>
      </c>
      <c r="S843" s="93">
        <v>0.22825333230603287</v>
      </c>
      <c r="T843" s="93">
        <f>_xlfn.XLOOKUP(B843,'[3]Nur des jours'!$B:$B,'[3]Nur des jours'!$U:$U,"")</f>
        <v>4.0646143485345843E-2</v>
      </c>
      <c r="U843" s="93">
        <v>0</v>
      </c>
      <c r="V843" s="93">
        <v>0</v>
      </c>
      <c r="W843" s="93">
        <v>4.0646143485345843E-2</v>
      </c>
      <c r="X843" s="93">
        <v>5.4254308241518293E-2</v>
      </c>
      <c r="Y843" s="93">
        <v>0</v>
      </c>
      <c r="Z843" s="93">
        <v>0</v>
      </c>
      <c r="AA843" s="93">
        <v>0</v>
      </c>
      <c r="AB843" s="93">
        <v>0</v>
      </c>
      <c r="AC843" s="93">
        <f>_xlfn.XLOOKUP(B843,'[3]Nur des jours'!$B:$B,'[3]Nur des jours'!$N:$N,"")</f>
        <v>0.94071120585104717</v>
      </c>
      <c r="AD843" s="93">
        <v>0.94071120585104717</v>
      </c>
      <c r="AE843" s="93">
        <v>1.8938177911326843</v>
      </c>
      <c r="AF843" s="93">
        <v>0</v>
      </c>
      <c r="AG843" s="93"/>
      <c r="AH843" s="93">
        <v>0</v>
      </c>
      <c r="AI843" s="93">
        <v>0</v>
      </c>
      <c r="AJ843" s="93">
        <v>0</v>
      </c>
      <c r="AK843" s="93">
        <v>0</v>
      </c>
      <c r="AL843" s="93">
        <v>0</v>
      </c>
      <c r="AM843" s="49" t="s">
        <v>5559</v>
      </c>
      <c r="AN843" s="49"/>
      <c r="AO843" s="48" t="str" cm="1">
        <f t="array" ref="AO843">IFERROR(_xlfn.IFS(
AQ843="MPR ISSUE","PDH",
AQ843="BSS Hardware Issue","BSS",
AQ843="Sites strategiques, MLL, Pylone, etc.","ENVTECH",
AQ843="AKTIVCO DEFAUT GE &amp; POWER Cabinet","AKTIVCO",
AQ843="AKTIVCO Coupure ENEO &amp; Baisse de tension","AKTIVCO GRID ONLY",
AQ843="Coupure ENEO &amp; Baisse de tension","IHS GRID ONLY",
AQ843="Defaut GE &amp; POWER Cabinet","IHS",
AQ843="Sharing","Partners",
AQ843="Sites strategiques &amp; DataCenter","SST &amp; DC",
AQ843="Exclu","Exclu",
AQ843="SAT","SAT",
AQ843="SPARE-ISSUE","SPARE-ISSUE",
AQ843="Fiber CAmtel","TRANS_FO_CAMTEL",
AQ843="Fiber AOF","Fiber AOF",
AQ843="Projet OCM (HUAWEI)","TRAVAUX-HUAWEI",
AQ843="Projet OCM (NOKIA)","TRAVAUX-NOKIA",
AQ843="ACCESS-ISSUE","ACCESS-ISSUE",
AQ843="Projet OCM (ZTE, NOKIA, autres projets)","TRAVAUX OCM",
AQ843="No root CAuse","No root cause",
AQ843="ODU HS","PDH",
AQ843="IP &amp; VLAN","PDH",
AQ843="Warehouse HUAWEI","SPARE-ISSUE",
AQ843="SPARE-HS","SPARE-ISSUE",
AQ843="Power Telco","BSS",AQ843="no impacts","no impacts"
),"")</f>
        <v>No root cause</v>
      </c>
      <c r="AP843" s="48" t="str" cm="1">
        <f t="array" ref="AP843">IFERROR(_xlfn.IFS(
AQ843="MPR ISSUE","TX ISSUE",
AQ843="BSS Hardware Issue","RAN ISSUE",
AQ843="Sites strategiques, MLL, Pylone, etc.","ENVTECH",
AQ843="AKTIVCO DEFAUT GE &amp; POWER Cabinet","POWER ISSUE",
AQ843="AKTIVCO Coupure ENEO &amp; Baisse de tension","POWER ISSUE",
AQ843="Coupure ENEO &amp; Baisse de tension","POWER ISSUE",
AQ843="Defaut GE &amp; POWER Cabinet","POWER ISSUE",
AQ843="Sharing","POWER ISSUE",
AQ843="Sites strategiques &amp; DataCenter","POWER ISSUE",
AQ843="Exclu","Exclu",
AQ843="SAT","TX ISSUE",
AQ843="SPARE-ISSUE","SPARE-ISSUE",
AQ843="Fiber CAmtel","TX ISSUE",
AQ843="Fiber AOF","TX ISSUE",
AQ843="Projet OCM (HUAWEI)","TRAVAUX-HUAWEI",
AQ843="Projet OCM (NOKIA)","TRAVAUX -NOKIA",
AQ843="ACCESS-ISSUE","ACCESS-ISSUE",
AQ843="Projet OCM (ZTE, NOKIA, autres projets)","TRAVAUX OCM",
AQ843="No root CAuse","No root cause",
AQ843="ODU HS","TX ISSUE",
AQ843="IP &amp; VLAN","TX ISSUE",
AQ843="Warehouse HUAWEI","SPARE-ISSUE",
AQ843="SPARE-HS","SPARE-ISSUE",
AQ843="Power Telco","RAN ISSUE",AQ843="no impacts","no impacts"
),"")</f>
        <v>No root cause</v>
      </c>
      <c r="AQ843" s="126" t="s">
        <v>5344</v>
      </c>
      <c r="AR843" s="48" t="str" cm="1">
        <f t="array" ref="AR843">IFERROR(_xlfn.IFS(
AQ843="MPR ISSUE","ACTIVE",
AQ843="BSS Hardware Issue","ACTIVE",
AQ843="Sites strategiques, MLL, Pylone, etc.","PASSIVE",
AQ843="AKTIVCO DEFAUT GE &amp; POWER Cabinet","PASSIVE",
AQ843="AKTIVCO Coupure ENEO &amp; Baisse de tension","PASSIVE",
AQ843="Coupure ENEO &amp; Baisse de tension","PASSIVE",
AQ843="Defaut GE &amp; POWER Cabinet","PASSIVE",
AQ843="Sharing","PASSIVE",
AQ843="Sites strategiques &amp; DataCenter","PASSIVE",
AQ843="Exclu","Exclu",
AQ843="SAT","ACTIVE",
AQ843="SPARE-ISSUE","SPARE-ISSUE",
AQ843="Fiber CAmtel","ACTIVE",
AQ843="Fiber AOF","ACTIVE",
AQ843="Projet OCM (HUAWEI)","PLANNED WORKS",
AQ843="Projet OCM (NOKIA)","PLANNED WORKS",
AQ843="ACCESS-ISSUE","ACCESS-ISSUE",
AQ843="Projet OCM (ZTE, NOKIA, autres projets)","PLANNED WORKS",
AQ843="No root CAuse","No root cause",
AQ843="ODU HS","ACTIVE",
AQ843="IP &amp; VLAN","ACTIVE",
AQ843="Warehouse HUAWEI","SPARE-ISSUE",
AQ843="SPARE-HS","SPARE-ISSUE",
AQ843="Power Telco","ACTIVE", AQ843="no impacts","no impacts"
),"")</f>
        <v>No root cause</v>
      </c>
      <c r="AS843" s="92" t="s">
        <v>5537</v>
      </c>
      <c r="AT843" s="98" t="s">
        <v>1394</v>
      </c>
      <c r="AV843" s="17" t="s">
        <v>5537</v>
      </c>
      <c r="AW843" s="7" t="s">
        <v>5537</v>
      </c>
      <c r="AX843" s="6" t="s">
        <v>5537</v>
      </c>
      <c r="AY843" s="7"/>
      <c r="AZ843" s="3" t="s">
        <v>5537</v>
      </c>
      <c r="BA843" s="18" t="s">
        <v>5537</v>
      </c>
      <c r="BB843" s="18" t="s">
        <v>5537</v>
      </c>
      <c r="BC843" s="18" t="s">
        <v>5537</v>
      </c>
      <c r="BD843" s="18" t="s">
        <v>5537</v>
      </c>
      <c r="BE843" s="18" t="s">
        <v>5537</v>
      </c>
      <c r="BF843" s="18" t="s">
        <v>5537</v>
      </c>
      <c r="BG843" s="18" t="s">
        <v>5537</v>
      </c>
      <c r="BH843" s="18" t="s">
        <v>5537</v>
      </c>
      <c r="BI843" s="18" t="s">
        <v>5537</v>
      </c>
      <c r="BJ843" s="18" t="s">
        <v>5537</v>
      </c>
      <c r="BK843" s="18" t="s">
        <v>5537</v>
      </c>
      <c r="BL843" s="9" t="s">
        <v>5537</v>
      </c>
      <c r="BM843" s="14" t="s">
        <v>5537</v>
      </c>
      <c r="BN843" s="14" t="s">
        <v>5537</v>
      </c>
      <c r="BO843" s="14" t="str">
        <f>_xlfn.XLOOKUP(B843,'[4]cell downs 18042026 17h'!$B:$B,'[4]cell downs 18042026 17h'!$B:$B,"")</f>
        <v/>
      </c>
      <c r="BP843" s="14" t="str">
        <f>_xlfn.XLOOKUP(B843,'[5]Cells Huawei 19042026 15h'!$B:$B,'[5]Cells Huawei 19042026 15h'!$B:$B,"")</f>
        <v/>
      </c>
      <c r="BQ843" s="9" t="str">
        <f>_xlfn.XLOOKUP(B843,'[6]cells down 19042026 9H40'!$B:$B,'[6]cells down 19042026 9H40'!$B:$B,"")</f>
        <v/>
      </c>
      <c r="BR843" s="9" t="s">
        <v>1394</v>
      </c>
      <c r="BS843" s="9" t="s">
        <v>1713</v>
      </c>
      <c r="BT843" s="108"/>
    </row>
    <row r="844" spans="1:72" s="9" customFormat="1" x14ac:dyDescent="0.35">
      <c r="A844" s="1" t="s">
        <v>1703</v>
      </c>
      <c r="B844" s="8" t="s">
        <v>1704</v>
      </c>
      <c r="C844" s="3" t="str">
        <f>_xlfn.XLOOKUP(B844,'[1]daily break down'!$D:$D,'[1]daily break down'!$E:$E,"")</f>
        <v>Yaounde</v>
      </c>
      <c r="D844" s="1" t="s">
        <v>21</v>
      </c>
      <c r="E844" s="1" t="s">
        <v>30</v>
      </c>
      <c r="F844" s="3" t="s">
        <v>37</v>
      </c>
      <c r="G844" s="1" t="s">
        <v>38</v>
      </c>
      <c r="H844" s="34" t="str">
        <f>_xlfn.XLOOKUP(B844,[2]CALCULATION!$B:$B,[2]CALCULATION!$H:$H,"")</f>
        <v>ZTE</v>
      </c>
      <c r="I844" s="28">
        <v>0</v>
      </c>
      <c r="J844" s="28">
        <v>0.50014910125473355</v>
      </c>
      <c r="K844" s="28">
        <v>0.57794571287521435</v>
      </c>
      <c r="L844" s="28">
        <v>0</v>
      </c>
      <c r="M844" s="28">
        <v>5.1507349479073037</v>
      </c>
      <c r="N844" s="28">
        <v>1.470020660154723</v>
      </c>
      <c r="O844" s="28">
        <v>0</v>
      </c>
      <c r="P844" s="28">
        <v>0.495833012301923</v>
      </c>
      <c r="Q844" s="28">
        <v>0</v>
      </c>
      <c r="R844" s="28">
        <v>0</v>
      </c>
      <c r="S844" s="93">
        <v>0.79952872589054247</v>
      </c>
      <c r="T844" s="93">
        <f>_xlfn.XLOOKUP(B844,'[3]Nur des jours'!$B:$B,'[3]Nur des jours'!$U:$U,"")</f>
        <v>0</v>
      </c>
      <c r="U844" s="93">
        <v>0.56048517120248387</v>
      </c>
      <c r="V844" s="93">
        <v>0</v>
      </c>
      <c r="W844" s="93">
        <v>0</v>
      </c>
      <c r="X844" s="93">
        <v>0.49672476621779266</v>
      </c>
      <c r="Y844" s="93">
        <v>0</v>
      </c>
      <c r="Z844" s="93">
        <v>0</v>
      </c>
      <c r="AA844" s="93">
        <v>0</v>
      </c>
      <c r="AB844" s="93">
        <v>0</v>
      </c>
      <c r="AC844" s="93">
        <f>_xlfn.XLOOKUP(B844,'[3]Nur des jours'!$B:$B,'[3]Nur des jours'!$N:$N,"")</f>
        <v>0</v>
      </c>
      <c r="AD844" s="93">
        <v>0</v>
      </c>
      <c r="AE844" s="93">
        <v>1.6821332465835108</v>
      </c>
      <c r="AF844" s="93">
        <v>0</v>
      </c>
      <c r="AG844" s="93"/>
      <c r="AH844" s="93">
        <v>0</v>
      </c>
      <c r="AI844" s="93">
        <v>0</v>
      </c>
      <c r="AJ844" s="93">
        <v>0</v>
      </c>
      <c r="AK844" s="93">
        <v>0</v>
      </c>
      <c r="AL844" s="93">
        <v>0</v>
      </c>
      <c r="AM844" s="49" t="s">
        <v>5559</v>
      </c>
      <c r="AN844" s="49"/>
      <c r="AO844" s="48" t="str" cm="1">
        <f t="array" ref="AO844">IFERROR(_xlfn.IFS(
AQ844="MPR ISSUE","PDH",
AQ844="BSS Hardware Issue","BSS",
AQ844="Sites strategiques, MLL, Pylone, etc.","ENVTECH",
AQ844="AKTIVCO DEFAUT GE &amp; POWER Cabinet","AKTIVCO",
AQ844="AKTIVCO Coupure ENEO &amp; Baisse de tension","AKTIVCO GRID ONLY",
AQ844="Coupure ENEO &amp; Baisse de tension","IHS GRID ONLY",
AQ844="Defaut GE &amp; POWER Cabinet","IHS",
AQ844="Sharing","Partners",
AQ844="Sites strategiques &amp; DataCenter","SST &amp; DC",
AQ844="Exclu","Exclu",
AQ844="SAT","SAT",
AQ844="SPARE-ISSUE","SPARE-ISSUE",
AQ844="Fiber CAmtel","TRANS_FO_CAMTEL",
AQ844="Fiber AOF","Fiber AOF",
AQ844="Projet OCM (HUAWEI)","TRAVAUX-HUAWEI",
AQ844="Projet OCM (NOKIA)","TRAVAUX-NOKIA",
AQ844="ACCESS-ISSUE","ACCESS-ISSUE",
AQ844="Projet OCM (ZTE, NOKIA, autres projets)","TRAVAUX OCM",
AQ844="No root CAuse","No root cause",
AQ844="ODU HS","PDH",
AQ844="IP &amp; VLAN","PDH",
AQ844="Warehouse HUAWEI","SPARE-ISSUE",
AQ844="SPARE-HS","SPARE-ISSUE",
AQ844="Power Telco","BSS",AQ844="no impacts","no impacts"
),"")</f>
        <v>No root cause</v>
      </c>
      <c r="AP844" s="48" t="str" cm="1">
        <f t="array" ref="AP844">IFERROR(_xlfn.IFS(
AQ844="MPR ISSUE","TX ISSUE",
AQ844="BSS Hardware Issue","RAN ISSUE",
AQ844="Sites strategiques, MLL, Pylone, etc.","ENVTECH",
AQ844="AKTIVCO DEFAUT GE &amp; POWER Cabinet","POWER ISSUE",
AQ844="AKTIVCO Coupure ENEO &amp; Baisse de tension","POWER ISSUE",
AQ844="Coupure ENEO &amp; Baisse de tension","POWER ISSUE",
AQ844="Defaut GE &amp; POWER Cabinet","POWER ISSUE",
AQ844="Sharing","POWER ISSUE",
AQ844="Sites strategiques &amp; DataCenter","POWER ISSUE",
AQ844="Exclu","Exclu",
AQ844="SAT","TX ISSUE",
AQ844="SPARE-ISSUE","SPARE-ISSUE",
AQ844="Fiber CAmtel","TX ISSUE",
AQ844="Fiber AOF","TX ISSUE",
AQ844="Projet OCM (HUAWEI)","TRAVAUX-HUAWEI",
AQ844="Projet OCM (NOKIA)","TRAVAUX -NOKIA",
AQ844="ACCESS-ISSUE","ACCESS-ISSUE",
AQ844="Projet OCM (ZTE, NOKIA, autres projets)","TRAVAUX OCM",
AQ844="No root CAuse","No root cause",
AQ844="ODU HS","TX ISSUE",
AQ844="IP &amp; VLAN","TX ISSUE",
AQ844="Warehouse HUAWEI","SPARE-ISSUE",
AQ844="SPARE-HS","SPARE-ISSUE",
AQ844="Power Telco","RAN ISSUE",AQ844="no impacts","no impacts"
),"")</f>
        <v>No root cause</v>
      </c>
      <c r="AQ844" s="67" t="s">
        <v>5344</v>
      </c>
      <c r="AR844" s="48" t="str" cm="1">
        <f t="array" ref="AR844">IFERROR(_xlfn.IFS(
AQ844="MPR ISSUE","ACTIVE",
AQ844="BSS Hardware Issue","ACTIVE",
AQ844="Sites strategiques, MLL, Pylone, etc.","PASSIVE",
AQ844="AKTIVCO DEFAUT GE &amp; POWER Cabinet","PASSIVE",
AQ844="AKTIVCO Coupure ENEO &amp; Baisse de tension","PASSIVE",
AQ844="Coupure ENEO &amp; Baisse de tension","PASSIVE",
AQ844="Defaut GE &amp; POWER Cabinet","PASSIVE",
AQ844="Sharing","PASSIVE",
AQ844="Sites strategiques &amp; DataCenter","PASSIVE",
AQ844="Exclu","Exclu",
AQ844="SAT","ACTIVE",
AQ844="SPARE-ISSUE","SPARE-ISSUE",
AQ844="Fiber CAmtel","ACTIVE",
AQ844="Fiber AOF","ACTIVE",
AQ844="Projet OCM (HUAWEI)","PLANNED WORKS",
AQ844="Projet OCM (NOKIA)","PLANNED WORKS",
AQ844="ACCESS-ISSUE","ACCESS-ISSUE",
AQ844="Projet OCM (ZTE, NOKIA, autres projets)","PLANNED WORKS",
AQ844="No root CAuse","No root cause",
AQ844="ODU HS","ACTIVE",
AQ844="IP &amp; VLAN","ACTIVE",
AQ844="Warehouse HUAWEI","SPARE-ISSUE",
AQ844="SPARE-HS","SPARE-ISSUE",
AQ844="Power Telco","ACTIVE", AQ844="no impacts","no impacts"
),"")</f>
        <v>No root cause</v>
      </c>
      <c r="AS844" s="92" t="s">
        <v>5537</v>
      </c>
      <c r="AT844" s="98" t="s">
        <v>1704</v>
      </c>
      <c r="AV844" s="17" t="s">
        <v>5537</v>
      </c>
      <c r="AW844" s="7" t="s">
        <v>5537</v>
      </c>
      <c r="AX844" s="6" t="s">
        <v>5537</v>
      </c>
      <c r="AY844" s="7"/>
      <c r="AZ844" s="3" t="s">
        <v>5537</v>
      </c>
      <c r="BA844" s="18" t="s">
        <v>5537</v>
      </c>
      <c r="BB844" s="18" t="s">
        <v>5537</v>
      </c>
      <c r="BC844" s="18" t="s">
        <v>5537</v>
      </c>
      <c r="BD844" s="18" t="s">
        <v>5537</v>
      </c>
      <c r="BE844" s="18" t="s">
        <v>5537</v>
      </c>
      <c r="BF844" s="18" t="s">
        <v>5537</v>
      </c>
      <c r="BG844" s="18" t="s">
        <v>5537</v>
      </c>
      <c r="BH844" s="18" t="s">
        <v>5537</v>
      </c>
      <c r="BI844" s="18" t="s">
        <v>5537</v>
      </c>
      <c r="BJ844" s="18" t="s">
        <v>5537</v>
      </c>
      <c r="BK844" s="18" t="s">
        <v>5537</v>
      </c>
      <c r="BL844" s="9" t="s">
        <v>5537</v>
      </c>
      <c r="BM844" s="14" t="s">
        <v>5537</v>
      </c>
      <c r="BN844" s="14" t="s">
        <v>5537</v>
      </c>
      <c r="BO844" s="14" t="str">
        <f>_xlfn.XLOOKUP(B844,'[4]cell downs 18042026 17h'!$B:$B,'[4]cell downs 18042026 17h'!$B:$B,"")</f>
        <v/>
      </c>
      <c r="BP844" s="14" t="str">
        <f>_xlfn.XLOOKUP(B844,'[5]Cells Huawei 19042026 15h'!$B:$B,'[5]Cells Huawei 19042026 15h'!$B:$B,"")</f>
        <v/>
      </c>
      <c r="BQ844" s="9" t="str">
        <f>_xlfn.XLOOKUP(B844,'[6]cells down 19042026 9H40'!$B:$B,'[6]cells down 19042026 9H40'!$B:$B,"")</f>
        <v/>
      </c>
      <c r="BR844" s="9" t="s">
        <v>5537</v>
      </c>
      <c r="BS844" s="9" t="s">
        <v>12</v>
      </c>
      <c r="BT844" s="108"/>
    </row>
    <row r="845" spans="1:72" s="9" customFormat="1" x14ac:dyDescent="0.35">
      <c r="A845" s="1" t="s">
        <v>4872</v>
      </c>
      <c r="B845" s="8" t="s">
        <v>4873</v>
      </c>
      <c r="C845" s="3" t="str">
        <f>_xlfn.XLOOKUP(B845,'[1]daily break down'!$D:$D,'[1]daily break down'!$E:$E,"")</f>
        <v>Douala</v>
      </c>
      <c r="D845" s="1" t="s">
        <v>11</v>
      </c>
      <c r="E845" s="1" t="s">
        <v>12</v>
      </c>
      <c r="F845" s="3" t="s">
        <v>31</v>
      </c>
      <c r="G845" s="1" t="s">
        <v>32</v>
      </c>
      <c r="H845" s="34" t="str">
        <f>_xlfn.XLOOKUP(B845,[2]CALCULATION!$B:$B,[2]CALCULATION!$H:$H,"")</f>
        <v>ZTE</v>
      </c>
      <c r="I845" s="28">
        <v>0</v>
      </c>
      <c r="J845" s="28">
        <v>0</v>
      </c>
      <c r="K845" s="28">
        <v>0</v>
      </c>
      <c r="L845" s="28">
        <v>0</v>
      </c>
      <c r="M845" s="28">
        <v>1.587321970248236E-3</v>
      </c>
      <c r="N845" s="28">
        <v>2.8082579266222072</v>
      </c>
      <c r="O845" s="28">
        <v>0</v>
      </c>
      <c r="P845" s="28">
        <v>0</v>
      </c>
      <c r="Q845" s="28">
        <v>0</v>
      </c>
      <c r="R845" s="28">
        <v>0</v>
      </c>
      <c r="S845" s="93">
        <v>0</v>
      </c>
      <c r="T845" s="93">
        <f>_xlfn.XLOOKUP(B845,'[3]Nur des jours'!$B:$B,'[3]Nur des jours'!$U:$U,"")</f>
        <v>0</v>
      </c>
      <c r="U845" s="93">
        <v>0</v>
      </c>
      <c r="V845" s="93">
        <v>0</v>
      </c>
      <c r="W845" s="93">
        <v>0</v>
      </c>
      <c r="X845" s="93">
        <v>7.8035601669934058</v>
      </c>
      <c r="Y845" s="93">
        <v>0</v>
      </c>
      <c r="Z845" s="93">
        <v>0</v>
      </c>
      <c r="AA845" s="93">
        <v>0</v>
      </c>
      <c r="AB845" s="93">
        <v>0</v>
      </c>
      <c r="AC845" s="93">
        <f>_xlfn.XLOOKUP(B845,'[3]Nur des jours'!$B:$B,'[3]Nur des jours'!$N:$N,"")</f>
        <v>0</v>
      </c>
      <c r="AD845" s="93">
        <v>0</v>
      </c>
      <c r="AE845" s="93">
        <v>1.5907641403634936</v>
      </c>
      <c r="AF845" s="93">
        <v>0</v>
      </c>
      <c r="AG845" s="93"/>
      <c r="AH845" s="93">
        <v>0</v>
      </c>
      <c r="AI845" s="93">
        <v>0</v>
      </c>
      <c r="AJ845" s="93">
        <v>0</v>
      </c>
      <c r="AK845" s="93">
        <v>0</v>
      </c>
      <c r="AL845" s="93">
        <v>0</v>
      </c>
      <c r="AM845" s="49" t="s">
        <v>5559</v>
      </c>
      <c r="AN845" s="49"/>
      <c r="AO845" s="48" t="str" cm="1">
        <f t="array" ref="AO845">IFERROR(_xlfn.IFS(
AQ845="MPR ISSUE","PDH",
AQ845="BSS Hardware Issue","BSS",
AQ845="Sites strategiques, MLL, Pylone, etc.","ENVTECH",
AQ845="AKTIVCO DEFAUT GE &amp; POWER Cabinet","AKTIVCO",
AQ845="AKTIVCO Coupure ENEO &amp; Baisse de tension","AKTIVCO GRID ONLY",
AQ845="Coupure ENEO &amp; Baisse de tension","IHS GRID ONLY",
AQ845="Defaut GE &amp; POWER Cabinet","IHS",
AQ845="Sharing","Partners",
AQ845="Sites strategiques &amp; DataCenter","SST &amp; DC",
AQ845="Exclu","Exclu",
AQ845="SAT","SAT",
AQ845="SPARE-ISSUE","SPARE-ISSUE",
AQ845="Fiber CAmtel","TRANS_FO_CAMTEL",
AQ845="Fiber AOF","Fiber AOF",
AQ845="Projet OCM (HUAWEI)","TRAVAUX-HUAWEI",
AQ845="Projet OCM (NOKIA)","TRAVAUX-NOKIA",
AQ845="ACCESS-ISSUE","ACCESS-ISSUE",
AQ845="Projet OCM (ZTE, NOKIA, autres projets)","TRAVAUX OCM",
AQ845="No root CAuse","No root cause",
AQ845="ODU HS","PDH",
AQ845="IP &amp; VLAN","PDH",
AQ845="Warehouse HUAWEI","SPARE-ISSUE",
AQ845="SPARE-HS","SPARE-ISSUE",
AQ845="Power Telco","BSS",AQ845="no impacts","no impacts"
),"")</f>
        <v>No root cause</v>
      </c>
      <c r="AP845" s="48" t="str" cm="1">
        <f t="array" ref="AP845">IFERROR(_xlfn.IFS(
AQ845="MPR ISSUE","TX ISSUE",
AQ845="BSS Hardware Issue","RAN ISSUE",
AQ845="Sites strategiques, MLL, Pylone, etc.","ENVTECH",
AQ845="AKTIVCO DEFAUT GE &amp; POWER Cabinet","POWER ISSUE",
AQ845="AKTIVCO Coupure ENEO &amp; Baisse de tension","POWER ISSUE",
AQ845="Coupure ENEO &amp; Baisse de tension","POWER ISSUE",
AQ845="Defaut GE &amp; POWER Cabinet","POWER ISSUE",
AQ845="Sharing","POWER ISSUE",
AQ845="Sites strategiques &amp; DataCenter","POWER ISSUE",
AQ845="Exclu","Exclu",
AQ845="SAT","TX ISSUE",
AQ845="SPARE-ISSUE","SPARE-ISSUE",
AQ845="Fiber CAmtel","TX ISSUE",
AQ845="Fiber AOF","TX ISSUE",
AQ845="Projet OCM (HUAWEI)","TRAVAUX-HUAWEI",
AQ845="Projet OCM (NOKIA)","TRAVAUX -NOKIA",
AQ845="ACCESS-ISSUE","ACCESS-ISSUE",
AQ845="Projet OCM (ZTE, NOKIA, autres projets)","TRAVAUX OCM",
AQ845="No root CAuse","No root cause",
AQ845="ODU HS","TX ISSUE",
AQ845="IP &amp; VLAN","TX ISSUE",
AQ845="Warehouse HUAWEI","SPARE-ISSUE",
AQ845="SPARE-HS","SPARE-ISSUE",
AQ845="Power Telco","RAN ISSUE",AQ845="no impacts","no impacts"
),"")</f>
        <v>No root cause</v>
      </c>
      <c r="AQ845" s="126" t="s">
        <v>5344</v>
      </c>
      <c r="AR845" s="48" t="str" cm="1">
        <f t="array" ref="AR845">IFERROR(_xlfn.IFS(
AQ845="MPR ISSUE","ACTIVE",
AQ845="BSS Hardware Issue","ACTIVE",
AQ845="Sites strategiques, MLL, Pylone, etc.","PASSIVE",
AQ845="AKTIVCO DEFAUT GE &amp; POWER Cabinet","PASSIVE",
AQ845="AKTIVCO Coupure ENEO &amp; Baisse de tension","PASSIVE",
AQ845="Coupure ENEO &amp; Baisse de tension","PASSIVE",
AQ845="Defaut GE &amp; POWER Cabinet","PASSIVE",
AQ845="Sharing","PASSIVE",
AQ845="Sites strategiques &amp; DataCenter","PASSIVE",
AQ845="Exclu","Exclu",
AQ845="SAT","ACTIVE",
AQ845="SPARE-ISSUE","SPARE-ISSUE",
AQ845="Fiber CAmtel","ACTIVE",
AQ845="Fiber AOF","ACTIVE",
AQ845="Projet OCM (HUAWEI)","PLANNED WORKS",
AQ845="Projet OCM (NOKIA)","PLANNED WORKS",
AQ845="ACCESS-ISSUE","ACCESS-ISSUE",
AQ845="Projet OCM (ZTE, NOKIA, autres projets)","PLANNED WORKS",
AQ845="No root CAuse","No root cause",
AQ845="ODU HS","ACTIVE",
AQ845="IP &amp; VLAN","ACTIVE",
AQ845="Warehouse HUAWEI","SPARE-ISSUE",
AQ845="SPARE-HS","SPARE-ISSUE",
AQ845="Power Telco","ACTIVE", AQ845="no impacts","no impacts"
),"")</f>
        <v>No root cause</v>
      </c>
      <c r="AS845" s="92" t="s">
        <v>5537</v>
      </c>
      <c r="AT845" s="98" t="s">
        <v>4873</v>
      </c>
      <c r="AV845" s="17" t="s">
        <v>5537</v>
      </c>
      <c r="AW845" s="7" t="s">
        <v>5537</v>
      </c>
      <c r="AX845" s="6" t="s">
        <v>5537</v>
      </c>
      <c r="AY845" s="7"/>
      <c r="AZ845" s="3" t="s">
        <v>5537</v>
      </c>
      <c r="BA845" s="18" t="s">
        <v>5537</v>
      </c>
      <c r="BB845" s="18" t="s">
        <v>5537</v>
      </c>
      <c r="BC845" s="18" t="s">
        <v>5537</v>
      </c>
      <c r="BD845" s="18" t="s">
        <v>5537</v>
      </c>
      <c r="BE845" s="18" t="s">
        <v>5537</v>
      </c>
      <c r="BF845" s="18" t="s">
        <v>5537</v>
      </c>
      <c r="BG845" s="18" t="s">
        <v>5537</v>
      </c>
      <c r="BH845" s="18" t="s">
        <v>5537</v>
      </c>
      <c r="BI845" s="18" t="s">
        <v>5537</v>
      </c>
      <c r="BJ845" s="18" t="s">
        <v>5537</v>
      </c>
      <c r="BK845" s="18" t="s">
        <v>5537</v>
      </c>
      <c r="BL845" s="9" t="s">
        <v>5537</v>
      </c>
      <c r="BM845" s="14" t="s">
        <v>5537</v>
      </c>
      <c r="BN845" s="14" t="s">
        <v>5537</v>
      </c>
      <c r="BO845" s="14" t="str">
        <f>_xlfn.XLOOKUP(B845,'[4]cell downs 18042026 17h'!$B:$B,'[4]cell downs 18042026 17h'!$B:$B,"")</f>
        <v/>
      </c>
      <c r="BP845" s="14" t="str">
        <f>_xlfn.XLOOKUP(B845,'[5]Cells Huawei 19042026 15h'!$B:$B,'[5]Cells Huawei 19042026 15h'!$B:$B,"")</f>
        <v/>
      </c>
      <c r="BQ845" s="9" t="str">
        <f>_xlfn.XLOOKUP(B845,'[6]cells down 19042026 9H40'!$B:$B,'[6]cells down 19042026 9H40'!$B:$B,"")</f>
        <v/>
      </c>
      <c r="BR845" s="9" t="s">
        <v>4873</v>
      </c>
      <c r="BS845" s="9" t="s">
        <v>12</v>
      </c>
      <c r="BT845" s="108"/>
    </row>
    <row r="846" spans="1:72" s="9" customFormat="1" x14ac:dyDescent="0.35">
      <c r="A846" s="1" t="s">
        <v>755</v>
      </c>
      <c r="B846" s="8" t="s">
        <v>756</v>
      </c>
      <c r="C846" s="3" t="str">
        <f>_xlfn.XLOOKUP(B846,'[1]daily break down'!$D:$D,'[1]daily break down'!$E:$E,"")</f>
        <v>Douala</v>
      </c>
      <c r="D846" s="1" t="s">
        <v>11</v>
      </c>
      <c r="E846" s="1" t="s">
        <v>757</v>
      </c>
      <c r="F846" s="3" t="s">
        <v>31</v>
      </c>
      <c r="G846" s="1" t="s">
        <v>32</v>
      </c>
      <c r="H846" s="34" t="str">
        <f>_xlfn.XLOOKUP(B846,[2]CALCULATION!$B:$B,[2]CALCULATION!$H:$H,"")</f>
        <v>ZTE</v>
      </c>
      <c r="I846" s="28">
        <v>0.33351596453530324</v>
      </c>
      <c r="J846" s="28">
        <v>0.50364477660494322</v>
      </c>
      <c r="K846" s="28">
        <v>0</v>
      </c>
      <c r="L846" s="28">
        <v>0</v>
      </c>
      <c r="M846" s="28">
        <v>0.30062808011802544</v>
      </c>
      <c r="N846" s="28">
        <v>0.2362612824705437</v>
      </c>
      <c r="O846" s="28">
        <v>0.27639020868468417</v>
      </c>
      <c r="P846" s="28">
        <v>1.3190645572762842</v>
      </c>
      <c r="Q846" s="28">
        <v>0.1245780220470105</v>
      </c>
      <c r="R846" s="28">
        <v>0.11649873156922998</v>
      </c>
      <c r="S846" s="93">
        <v>0.93316696772278895</v>
      </c>
      <c r="T846" s="93">
        <f>_xlfn.XLOOKUP(B846,'[3]Nur des jours'!$B:$B,'[3]Nur des jours'!$U:$U,"")</f>
        <v>0.15766209232577977</v>
      </c>
      <c r="U846" s="93">
        <v>0.58417015520798665</v>
      </c>
      <c r="V846" s="93">
        <v>0.11978038597963138</v>
      </c>
      <c r="W846" s="93">
        <v>0.15766209232577977</v>
      </c>
      <c r="X846" s="93">
        <v>0.63211084572514564</v>
      </c>
      <c r="Y846" s="93">
        <v>0.12006574723270926</v>
      </c>
      <c r="Z846" s="93">
        <v>0.12011925246766147</v>
      </c>
      <c r="AA846" s="93">
        <v>0.11594584414139063</v>
      </c>
      <c r="AB846" s="93">
        <v>0</v>
      </c>
      <c r="AC846" s="93">
        <f>_xlfn.XLOOKUP(B846,'[3]Nur des jours'!$B:$B,'[3]Nur des jours'!$N:$N,"")</f>
        <v>0.81055080429069182</v>
      </c>
      <c r="AD846" s="93">
        <v>0.81055080429069182</v>
      </c>
      <c r="AE846" s="93">
        <v>1.5584469784523716</v>
      </c>
      <c r="AF846" s="93">
        <v>0</v>
      </c>
      <c r="AG846" s="93"/>
      <c r="AH846" s="93">
        <v>0</v>
      </c>
      <c r="AI846" s="93">
        <v>0</v>
      </c>
      <c r="AJ846" s="93">
        <v>0</v>
      </c>
      <c r="AK846" s="93">
        <v>0</v>
      </c>
      <c r="AL846" s="93">
        <v>0</v>
      </c>
      <c r="AM846" s="49" t="s">
        <v>5559</v>
      </c>
      <c r="AN846" s="49"/>
      <c r="AO846" s="48" t="str" cm="1">
        <f t="array" ref="AO846">IFERROR(_xlfn.IFS(
AQ846="MPR ISSUE","PDH",
AQ846="BSS Hardware Issue","BSS",
AQ846="Sites strategiques, MLL, Pylone, etc.","ENVTECH",
AQ846="AKTIVCO DEFAUT GE &amp; POWER Cabinet","AKTIVCO",
AQ846="AKTIVCO Coupure ENEO &amp; Baisse de tension","AKTIVCO GRID ONLY",
AQ846="Coupure ENEO &amp; Baisse de tension","IHS GRID ONLY",
AQ846="Defaut GE &amp; POWER Cabinet","IHS",
AQ846="Sharing","Partners",
AQ846="Sites strategiques &amp; DataCenter","SST &amp; DC",
AQ846="Exclu","Exclu",
AQ846="SAT","SAT",
AQ846="SPARE-ISSUE","SPARE-ISSUE",
AQ846="Fiber CAmtel","TRANS_FO_CAMTEL",
AQ846="Fiber AOF","Fiber AOF",
AQ846="Projet OCM (HUAWEI)","TRAVAUX-HUAWEI",
AQ846="Projet OCM (NOKIA)","TRAVAUX-NOKIA",
AQ846="ACCESS-ISSUE","ACCESS-ISSUE",
AQ846="Projet OCM (ZTE, NOKIA, autres projets)","TRAVAUX OCM",
AQ846="No root CAuse","No root cause",
AQ846="ODU HS","PDH",
AQ846="IP &amp; VLAN","PDH",
AQ846="Warehouse HUAWEI","SPARE-ISSUE",
AQ846="SPARE-HS","SPARE-ISSUE",
AQ846="Power Telco","BSS",AQ846="no impacts","no impacts"
),"")</f>
        <v>No root cause</v>
      </c>
      <c r="AP846" s="48" t="str" cm="1">
        <f t="array" ref="AP846">IFERROR(_xlfn.IFS(
AQ846="MPR ISSUE","TX ISSUE",
AQ846="BSS Hardware Issue","RAN ISSUE",
AQ846="Sites strategiques, MLL, Pylone, etc.","ENVTECH",
AQ846="AKTIVCO DEFAUT GE &amp; POWER Cabinet","POWER ISSUE",
AQ846="AKTIVCO Coupure ENEO &amp; Baisse de tension","POWER ISSUE",
AQ846="Coupure ENEO &amp; Baisse de tension","POWER ISSUE",
AQ846="Defaut GE &amp; POWER Cabinet","POWER ISSUE",
AQ846="Sharing","POWER ISSUE",
AQ846="Sites strategiques &amp; DataCenter","POWER ISSUE",
AQ846="Exclu","Exclu",
AQ846="SAT","TX ISSUE",
AQ846="SPARE-ISSUE","SPARE-ISSUE",
AQ846="Fiber CAmtel","TX ISSUE",
AQ846="Fiber AOF","TX ISSUE",
AQ846="Projet OCM (HUAWEI)","TRAVAUX-HUAWEI",
AQ846="Projet OCM (NOKIA)","TRAVAUX -NOKIA",
AQ846="ACCESS-ISSUE","ACCESS-ISSUE",
AQ846="Projet OCM (ZTE, NOKIA, autres projets)","TRAVAUX OCM",
AQ846="No root CAuse","No root cause",
AQ846="ODU HS","TX ISSUE",
AQ846="IP &amp; VLAN","TX ISSUE",
AQ846="Warehouse HUAWEI","SPARE-ISSUE",
AQ846="SPARE-HS","SPARE-ISSUE",
AQ846="Power Telco","RAN ISSUE",AQ846="no impacts","no impacts"
),"")</f>
        <v>No root cause</v>
      </c>
      <c r="AQ846" s="126" t="s">
        <v>5344</v>
      </c>
      <c r="AR846" s="48" t="str" cm="1">
        <f t="array" ref="AR846">IFERROR(_xlfn.IFS(
AQ846="MPR ISSUE","ACTIVE",
AQ846="BSS Hardware Issue","ACTIVE",
AQ846="Sites strategiques, MLL, Pylone, etc.","PASSIVE",
AQ846="AKTIVCO DEFAUT GE &amp; POWER Cabinet","PASSIVE",
AQ846="AKTIVCO Coupure ENEO &amp; Baisse de tension","PASSIVE",
AQ846="Coupure ENEO &amp; Baisse de tension","PASSIVE",
AQ846="Defaut GE &amp; POWER Cabinet","PASSIVE",
AQ846="Sharing","PASSIVE",
AQ846="Sites strategiques &amp; DataCenter","PASSIVE",
AQ846="Exclu","Exclu",
AQ846="SAT","ACTIVE",
AQ846="SPARE-ISSUE","SPARE-ISSUE",
AQ846="Fiber CAmtel","ACTIVE",
AQ846="Fiber AOF","ACTIVE",
AQ846="Projet OCM (HUAWEI)","PLANNED WORKS",
AQ846="Projet OCM (NOKIA)","PLANNED WORKS",
AQ846="ACCESS-ISSUE","ACCESS-ISSUE",
AQ846="Projet OCM (ZTE, NOKIA, autres projets)","PLANNED WORKS",
AQ846="No root CAuse","No root cause",
AQ846="ODU HS","ACTIVE",
AQ846="IP &amp; VLAN","ACTIVE",
AQ846="Warehouse HUAWEI","SPARE-ISSUE",
AQ846="SPARE-HS","SPARE-ISSUE",
AQ846="Power Telco","ACTIVE", AQ846="no impacts","no impacts"
),"")</f>
        <v>No root cause</v>
      </c>
      <c r="AS846" s="92" t="s">
        <v>5537</v>
      </c>
      <c r="AT846" s="98" t="s">
        <v>756</v>
      </c>
      <c r="AV846" s="17" t="s">
        <v>5537</v>
      </c>
      <c r="AW846" s="7" t="s">
        <v>5537</v>
      </c>
      <c r="AX846" s="6" t="s">
        <v>5537</v>
      </c>
      <c r="AY846" s="7"/>
      <c r="AZ846" s="3" t="s">
        <v>5537</v>
      </c>
      <c r="BA846" s="18" t="s">
        <v>5537</v>
      </c>
      <c r="BB846" s="18" t="s">
        <v>5537</v>
      </c>
      <c r="BC846" s="18" t="s">
        <v>5537</v>
      </c>
      <c r="BD846" s="18" t="s">
        <v>5537</v>
      </c>
      <c r="BE846" s="18" t="s">
        <v>5537</v>
      </c>
      <c r="BF846" s="18" t="s">
        <v>5537</v>
      </c>
      <c r="BG846" s="18" t="s">
        <v>5537</v>
      </c>
      <c r="BH846" s="18" t="s">
        <v>5537</v>
      </c>
      <c r="BI846" s="18" t="s">
        <v>5537</v>
      </c>
      <c r="BJ846" s="18" t="s">
        <v>5537</v>
      </c>
      <c r="BK846" s="18" t="s">
        <v>5537</v>
      </c>
      <c r="BL846" s="9" t="s">
        <v>5537</v>
      </c>
      <c r="BM846" s="14" t="s">
        <v>5537</v>
      </c>
      <c r="BN846" s="14" t="s">
        <v>5537</v>
      </c>
      <c r="BO846" s="14" t="str">
        <f>_xlfn.XLOOKUP(B846,'[4]cell downs 18042026 17h'!$B:$B,'[4]cell downs 18042026 17h'!$B:$B,"")</f>
        <v/>
      </c>
      <c r="BP846" s="14" t="str">
        <f>_xlfn.XLOOKUP(B846,'[5]Cells Huawei 19042026 15h'!$B:$B,'[5]Cells Huawei 19042026 15h'!$B:$B,"")</f>
        <v/>
      </c>
      <c r="BQ846" s="9" t="str">
        <f>_xlfn.XLOOKUP(B846,'[6]cells down 19042026 9H40'!$B:$B,'[6]cells down 19042026 9H40'!$B:$B,"")</f>
        <v/>
      </c>
      <c r="BR846" s="9" t="s">
        <v>756</v>
      </c>
      <c r="BS846" s="9" t="s">
        <v>12</v>
      </c>
      <c r="BT846" s="108"/>
    </row>
    <row r="847" spans="1:72" s="9" customFormat="1" x14ac:dyDescent="0.35">
      <c r="A847" s="1" t="s">
        <v>801</v>
      </c>
      <c r="B847" s="8" t="s">
        <v>802</v>
      </c>
      <c r="C847" s="3" t="str">
        <f>_xlfn.XLOOKUP(B847,'[1]daily break down'!$D:$D,'[1]daily break down'!$E:$E,"")</f>
        <v>Douala</v>
      </c>
      <c r="D847" s="1" t="s">
        <v>11</v>
      </c>
      <c r="E847" s="1" t="s">
        <v>145</v>
      </c>
      <c r="F847" s="3" t="s">
        <v>31</v>
      </c>
      <c r="G847" s="1" t="s">
        <v>32</v>
      </c>
      <c r="H847" s="34" t="str">
        <f>_xlfn.XLOOKUP(B847,[2]CALCULATION!$B:$B,[2]CALCULATION!$H:$H,"")</f>
        <v>ZTE</v>
      </c>
      <c r="I847" s="28">
        <v>0</v>
      </c>
      <c r="J847" s="28">
        <v>0</v>
      </c>
      <c r="K847" s="28">
        <v>0</v>
      </c>
      <c r="L847" s="28">
        <v>4.2451231761848911</v>
      </c>
      <c r="M847" s="28">
        <v>4.588537609186349</v>
      </c>
      <c r="N847" s="28">
        <v>2.4129434157171272</v>
      </c>
      <c r="O847" s="28">
        <v>4.4776034220521463</v>
      </c>
      <c r="P847" s="28">
        <v>2.6936318782763036</v>
      </c>
      <c r="Q847" s="28">
        <v>5.8738581982861202</v>
      </c>
      <c r="R847" s="28">
        <v>4.6419001635119992</v>
      </c>
      <c r="S847" s="93">
        <v>12.455269623579969</v>
      </c>
      <c r="T847" s="93">
        <f>_xlfn.XLOOKUP(B847,'[3]Nur des jours'!$B:$B,'[3]Nur des jours'!$U:$U,"")</f>
        <v>0</v>
      </c>
      <c r="U847" s="93">
        <v>0</v>
      </c>
      <c r="V847" s="93">
        <v>0</v>
      </c>
      <c r="W847" s="93">
        <v>0</v>
      </c>
      <c r="X847" s="93">
        <v>0</v>
      </c>
      <c r="Y847" s="93">
        <v>0</v>
      </c>
      <c r="Z847" s="93">
        <v>0</v>
      </c>
      <c r="AA847" s="93">
        <v>0</v>
      </c>
      <c r="AB847" s="93">
        <v>0</v>
      </c>
      <c r="AC847" s="93">
        <f>_xlfn.XLOOKUP(B847,'[3]Nur des jours'!$B:$B,'[3]Nur des jours'!$N:$N,"")</f>
        <v>0</v>
      </c>
      <c r="AD847" s="93">
        <v>0</v>
      </c>
      <c r="AE847" s="93">
        <v>1.4951681205822513</v>
      </c>
      <c r="AF847" s="93">
        <v>0</v>
      </c>
      <c r="AG847" s="93"/>
      <c r="AH847" s="93">
        <v>0</v>
      </c>
      <c r="AI847" s="93">
        <v>0</v>
      </c>
      <c r="AJ847" s="93">
        <v>0</v>
      </c>
      <c r="AK847" s="93">
        <v>0</v>
      </c>
      <c r="AL847" s="93">
        <v>0</v>
      </c>
      <c r="AM847" s="49" t="s">
        <v>5559</v>
      </c>
      <c r="AN847" s="49"/>
      <c r="AO847" s="48" t="str" cm="1">
        <f t="array" ref="AO847">IFERROR(_xlfn.IFS(
AQ847="MPR ISSUE","PDH",
AQ847="BSS Hardware Issue","BSS",
AQ847="Sites strategiques, MLL, Pylone, etc.","ENVTECH",
AQ847="AKTIVCO DEFAUT GE &amp; POWER Cabinet","AKTIVCO",
AQ847="AKTIVCO Coupure ENEO &amp; Baisse de tension","AKTIVCO GRID ONLY",
AQ847="Coupure ENEO &amp; Baisse de tension","IHS GRID ONLY",
AQ847="Defaut GE &amp; POWER Cabinet","IHS",
AQ847="Sharing","Partners",
AQ847="Sites strategiques &amp; DataCenter","SST &amp; DC",
AQ847="Exclu","Exclu",
AQ847="SAT","SAT",
AQ847="SPARE-ISSUE","SPARE-ISSUE",
AQ847="Fiber CAmtel","TRANS_FO_CAMTEL",
AQ847="Fiber AOF","Fiber AOF",
AQ847="Projet OCM (HUAWEI)","TRAVAUX-HUAWEI",
AQ847="Projet OCM (NOKIA)","TRAVAUX-NOKIA",
AQ847="ACCESS-ISSUE","ACCESS-ISSUE",
AQ847="Projet OCM (ZTE, NOKIA, autres projets)","TRAVAUX OCM",
AQ847="No root CAuse","No root cause",
AQ847="ODU HS","PDH",
AQ847="IP &amp; VLAN","PDH",
AQ847="Warehouse HUAWEI","SPARE-ISSUE",
AQ847="SPARE-HS","SPARE-ISSUE",
AQ847="Power Telco","BSS",AQ847="no impacts","no impacts"
),"")</f>
        <v>No root cause</v>
      </c>
      <c r="AP847" s="48" t="str" cm="1">
        <f t="array" ref="AP847">IFERROR(_xlfn.IFS(
AQ847="MPR ISSUE","TX ISSUE",
AQ847="BSS Hardware Issue","RAN ISSUE",
AQ847="Sites strategiques, MLL, Pylone, etc.","ENVTECH",
AQ847="AKTIVCO DEFAUT GE &amp; POWER Cabinet","POWER ISSUE",
AQ847="AKTIVCO Coupure ENEO &amp; Baisse de tension","POWER ISSUE",
AQ847="Coupure ENEO &amp; Baisse de tension","POWER ISSUE",
AQ847="Defaut GE &amp; POWER Cabinet","POWER ISSUE",
AQ847="Sharing","POWER ISSUE",
AQ847="Sites strategiques &amp; DataCenter","POWER ISSUE",
AQ847="Exclu","Exclu",
AQ847="SAT","TX ISSUE",
AQ847="SPARE-ISSUE","SPARE-ISSUE",
AQ847="Fiber CAmtel","TX ISSUE",
AQ847="Fiber AOF","TX ISSUE",
AQ847="Projet OCM (HUAWEI)","TRAVAUX-HUAWEI",
AQ847="Projet OCM (NOKIA)","TRAVAUX -NOKIA",
AQ847="ACCESS-ISSUE","ACCESS-ISSUE",
AQ847="Projet OCM (ZTE, NOKIA, autres projets)","TRAVAUX OCM",
AQ847="No root CAuse","No root cause",
AQ847="ODU HS","TX ISSUE",
AQ847="IP &amp; VLAN","TX ISSUE",
AQ847="Warehouse HUAWEI","SPARE-ISSUE",
AQ847="SPARE-HS","SPARE-ISSUE",
AQ847="Power Telco","RAN ISSUE",AQ847="no impacts","no impacts"
),"")</f>
        <v>No root cause</v>
      </c>
      <c r="AQ847" s="126" t="s">
        <v>5344</v>
      </c>
      <c r="AR847" s="48" t="str" cm="1">
        <f t="array" ref="AR847">IFERROR(_xlfn.IFS(
AQ847="MPR ISSUE","ACTIVE",
AQ847="BSS Hardware Issue","ACTIVE",
AQ847="Sites strategiques, MLL, Pylone, etc.","PASSIVE",
AQ847="AKTIVCO DEFAUT GE &amp; POWER Cabinet","PASSIVE",
AQ847="AKTIVCO Coupure ENEO &amp; Baisse de tension","PASSIVE",
AQ847="Coupure ENEO &amp; Baisse de tension","PASSIVE",
AQ847="Defaut GE &amp; POWER Cabinet","PASSIVE",
AQ847="Sharing","PASSIVE",
AQ847="Sites strategiques &amp; DataCenter","PASSIVE",
AQ847="Exclu","Exclu",
AQ847="SAT","ACTIVE",
AQ847="SPARE-ISSUE","SPARE-ISSUE",
AQ847="Fiber CAmtel","ACTIVE",
AQ847="Fiber AOF","ACTIVE",
AQ847="Projet OCM (HUAWEI)","PLANNED WORKS",
AQ847="Projet OCM (NOKIA)","PLANNED WORKS",
AQ847="ACCESS-ISSUE","ACCESS-ISSUE",
AQ847="Projet OCM (ZTE, NOKIA, autres projets)","PLANNED WORKS",
AQ847="No root CAuse","No root cause",
AQ847="ODU HS","ACTIVE",
AQ847="IP &amp; VLAN","ACTIVE",
AQ847="Warehouse HUAWEI","SPARE-ISSUE",
AQ847="SPARE-HS","SPARE-ISSUE",
AQ847="Power Telco","ACTIVE", AQ847="no impacts","no impacts"
),"")</f>
        <v>No root cause</v>
      </c>
      <c r="AS847" s="92" t="s">
        <v>5537</v>
      </c>
      <c r="AT847" s="98" t="s">
        <v>802</v>
      </c>
      <c r="AV847" s="17" t="s">
        <v>5537</v>
      </c>
      <c r="AW847" s="7" t="s">
        <v>5537</v>
      </c>
      <c r="AX847" s="6" t="s">
        <v>5537</v>
      </c>
      <c r="AY847" s="7"/>
      <c r="AZ847" s="3" t="s">
        <v>5537</v>
      </c>
      <c r="BA847" s="18" t="s">
        <v>5537</v>
      </c>
      <c r="BB847" s="18" t="s">
        <v>5537</v>
      </c>
      <c r="BC847" s="18" t="s">
        <v>5537</v>
      </c>
      <c r="BD847" s="18" t="s">
        <v>5537</v>
      </c>
      <c r="BE847" s="18" t="s">
        <v>5537</v>
      </c>
      <c r="BF847" s="18" t="s">
        <v>5537</v>
      </c>
      <c r="BG847" s="18" t="s">
        <v>5537</v>
      </c>
      <c r="BH847" s="18" t="s">
        <v>5537</v>
      </c>
      <c r="BI847" s="18" t="s">
        <v>5537</v>
      </c>
      <c r="BJ847" s="18" t="s">
        <v>5537</v>
      </c>
      <c r="BK847" s="18" t="s">
        <v>5537</v>
      </c>
      <c r="BL847" s="9" t="s">
        <v>5537</v>
      </c>
      <c r="BM847" s="14" t="s">
        <v>5537</v>
      </c>
      <c r="BN847" s="14" t="s">
        <v>5537</v>
      </c>
      <c r="BO847" s="14" t="str">
        <f>_xlfn.XLOOKUP(B847,'[4]cell downs 18042026 17h'!$B:$B,'[4]cell downs 18042026 17h'!$B:$B,"")</f>
        <v/>
      </c>
      <c r="BP847" s="14" t="str">
        <f>_xlfn.XLOOKUP(B847,'[5]Cells Huawei 19042026 15h'!$B:$B,'[5]Cells Huawei 19042026 15h'!$B:$B,"")</f>
        <v/>
      </c>
      <c r="BQ847" s="9" t="str">
        <f>_xlfn.XLOOKUP(B847,'[6]cells down 19042026 9H40'!$B:$B,'[6]cells down 19042026 9H40'!$B:$B,"")</f>
        <v/>
      </c>
      <c r="BR847" s="9" t="s">
        <v>802</v>
      </c>
      <c r="BS847" s="9" t="s">
        <v>12</v>
      </c>
      <c r="BT847" s="108"/>
    </row>
    <row r="848" spans="1:72" s="9" customFormat="1" x14ac:dyDescent="0.35">
      <c r="A848" s="1" t="s">
        <v>2232</v>
      </c>
      <c r="B848" s="8" t="s">
        <v>2233</v>
      </c>
      <c r="C848" s="3" t="str">
        <f>_xlfn.XLOOKUP(B848,'[1]daily break down'!$D:$D,'[1]daily break down'!$E:$E,"")</f>
        <v>Douala</v>
      </c>
      <c r="D848" s="1" t="s">
        <v>11</v>
      </c>
      <c r="E848" s="1" t="s">
        <v>12</v>
      </c>
      <c r="F848" s="3" t="s">
        <v>31</v>
      </c>
      <c r="G848" s="1" t="s">
        <v>32</v>
      </c>
      <c r="H848" s="34" t="str">
        <f>_xlfn.XLOOKUP(B848,[2]CALCULATION!$B:$B,[2]CALCULATION!$H:$H,"")</f>
        <v>ZTE</v>
      </c>
      <c r="I848" s="28">
        <v>0</v>
      </c>
      <c r="J848" s="28">
        <v>0</v>
      </c>
      <c r="K848" s="28">
        <v>0</v>
      </c>
      <c r="L848" s="28">
        <v>0</v>
      </c>
      <c r="M848" s="28">
        <v>0</v>
      </c>
      <c r="N848" s="28">
        <v>0</v>
      </c>
      <c r="O848" s="28">
        <v>0</v>
      </c>
      <c r="P848" s="28">
        <v>0</v>
      </c>
      <c r="Q848" s="28">
        <v>0</v>
      </c>
      <c r="R848" s="28">
        <v>0</v>
      </c>
      <c r="S848" s="93">
        <v>0</v>
      </c>
      <c r="T848" s="93">
        <f>_xlfn.XLOOKUP(B848,'[3]Nur des jours'!$B:$B,'[3]Nur des jours'!$U:$U,"")</f>
        <v>0</v>
      </c>
      <c r="U848" s="93">
        <v>0</v>
      </c>
      <c r="V848" s="93">
        <v>0</v>
      </c>
      <c r="W848" s="93">
        <v>0</v>
      </c>
      <c r="X848" s="93">
        <v>0</v>
      </c>
      <c r="Y848" s="93">
        <v>0</v>
      </c>
      <c r="Z848" s="93">
        <v>0</v>
      </c>
      <c r="AA848" s="93">
        <v>0</v>
      </c>
      <c r="AB848" s="93">
        <v>0</v>
      </c>
      <c r="AC848" s="93">
        <f>_xlfn.XLOOKUP(B848,'[3]Nur des jours'!$B:$B,'[3]Nur des jours'!$N:$N,"")</f>
        <v>15.859540197412903</v>
      </c>
      <c r="AD848" s="93">
        <v>15.859540197412903</v>
      </c>
      <c r="AE848" s="93">
        <v>1.4566443514166751</v>
      </c>
      <c r="AF848" s="93">
        <v>0</v>
      </c>
      <c r="AG848" s="93"/>
      <c r="AH848" s="93">
        <v>0</v>
      </c>
      <c r="AI848" s="93">
        <v>0</v>
      </c>
      <c r="AJ848" s="93">
        <v>0</v>
      </c>
      <c r="AK848" s="93">
        <v>0</v>
      </c>
      <c r="AL848" s="93">
        <v>0</v>
      </c>
      <c r="AM848" s="49" t="s">
        <v>5559</v>
      </c>
      <c r="AN848" s="49"/>
      <c r="AO848" s="48" t="str" cm="1">
        <f t="array" ref="AO848">IFERROR(_xlfn.IFS(
AQ848="MPR ISSUE","PDH",
AQ848="BSS Hardware Issue","BSS",
AQ848="Sites strategiques, MLL, Pylone, etc.","ENVTECH",
AQ848="AKTIVCO DEFAUT GE &amp; POWER Cabinet","AKTIVCO",
AQ848="AKTIVCO Coupure ENEO &amp; Baisse de tension","AKTIVCO GRID ONLY",
AQ848="Coupure ENEO &amp; Baisse de tension","IHS GRID ONLY",
AQ848="Defaut GE &amp; POWER Cabinet","IHS",
AQ848="Sharing","Partners",
AQ848="Sites strategiques &amp; DataCenter","SST &amp; DC",
AQ848="Exclu","Exclu",
AQ848="SAT","SAT",
AQ848="SPARE-ISSUE","SPARE-ISSUE",
AQ848="Fiber CAmtel","TRANS_FO_CAMTEL",
AQ848="Fiber AOF","Fiber AOF",
AQ848="Projet OCM (HUAWEI)","TRAVAUX-HUAWEI",
AQ848="Projet OCM (NOKIA)","TRAVAUX-NOKIA",
AQ848="ACCESS-ISSUE","ACCESS-ISSUE",
AQ848="Projet OCM (ZTE, NOKIA, autres projets)","TRAVAUX OCM",
AQ848="No root CAuse","No root cause",
AQ848="ODU HS","PDH",
AQ848="IP &amp; VLAN","PDH",
AQ848="Warehouse HUAWEI","SPARE-ISSUE",
AQ848="SPARE-HS","SPARE-ISSUE",
AQ848="Power Telco","BSS",AQ848="no impacts","no impacts"
),"")</f>
        <v>No root cause</v>
      </c>
      <c r="AP848" s="48" t="str" cm="1">
        <f t="array" ref="AP848">IFERROR(_xlfn.IFS(
AQ848="MPR ISSUE","TX ISSUE",
AQ848="BSS Hardware Issue","RAN ISSUE",
AQ848="Sites strategiques, MLL, Pylone, etc.","ENVTECH",
AQ848="AKTIVCO DEFAUT GE &amp; POWER Cabinet","POWER ISSUE",
AQ848="AKTIVCO Coupure ENEO &amp; Baisse de tension","POWER ISSUE",
AQ848="Coupure ENEO &amp; Baisse de tension","POWER ISSUE",
AQ848="Defaut GE &amp; POWER Cabinet","POWER ISSUE",
AQ848="Sharing","POWER ISSUE",
AQ848="Sites strategiques &amp; DataCenter","POWER ISSUE",
AQ848="Exclu","Exclu",
AQ848="SAT","TX ISSUE",
AQ848="SPARE-ISSUE","SPARE-ISSUE",
AQ848="Fiber CAmtel","TX ISSUE",
AQ848="Fiber AOF","TX ISSUE",
AQ848="Projet OCM (HUAWEI)","TRAVAUX-HUAWEI",
AQ848="Projet OCM (NOKIA)","TRAVAUX -NOKIA",
AQ848="ACCESS-ISSUE","ACCESS-ISSUE",
AQ848="Projet OCM (ZTE, NOKIA, autres projets)","TRAVAUX OCM",
AQ848="No root CAuse","No root cause",
AQ848="ODU HS","TX ISSUE",
AQ848="IP &amp; VLAN","TX ISSUE",
AQ848="Warehouse HUAWEI","SPARE-ISSUE",
AQ848="SPARE-HS","SPARE-ISSUE",
AQ848="Power Telco","RAN ISSUE",AQ848="no impacts","no impacts"
),"")</f>
        <v>No root cause</v>
      </c>
      <c r="AQ848" s="126" t="s">
        <v>5344</v>
      </c>
      <c r="AR848" s="48" t="str" cm="1">
        <f t="array" ref="AR848">IFERROR(_xlfn.IFS(
AQ848="MPR ISSUE","ACTIVE",
AQ848="BSS Hardware Issue","ACTIVE",
AQ848="Sites strategiques, MLL, Pylone, etc.","PASSIVE",
AQ848="AKTIVCO DEFAUT GE &amp; POWER Cabinet","PASSIVE",
AQ848="AKTIVCO Coupure ENEO &amp; Baisse de tension","PASSIVE",
AQ848="Coupure ENEO &amp; Baisse de tension","PASSIVE",
AQ848="Defaut GE &amp; POWER Cabinet","PASSIVE",
AQ848="Sharing","PASSIVE",
AQ848="Sites strategiques &amp; DataCenter","PASSIVE",
AQ848="Exclu","Exclu",
AQ848="SAT","ACTIVE",
AQ848="SPARE-ISSUE","SPARE-ISSUE",
AQ848="Fiber CAmtel","ACTIVE",
AQ848="Fiber AOF","ACTIVE",
AQ848="Projet OCM (HUAWEI)","PLANNED WORKS",
AQ848="Projet OCM (NOKIA)","PLANNED WORKS",
AQ848="ACCESS-ISSUE","ACCESS-ISSUE",
AQ848="Projet OCM (ZTE, NOKIA, autres projets)","PLANNED WORKS",
AQ848="No root CAuse","No root cause",
AQ848="ODU HS","ACTIVE",
AQ848="IP &amp; VLAN","ACTIVE",
AQ848="Warehouse HUAWEI","SPARE-ISSUE",
AQ848="SPARE-HS","SPARE-ISSUE",
AQ848="Power Telco","ACTIVE", AQ848="no impacts","no impacts"
),"")</f>
        <v>No root cause</v>
      </c>
      <c r="AS848" s="92" t="s">
        <v>5537</v>
      </c>
      <c r="AT848" s="98" t="s">
        <v>2233</v>
      </c>
      <c r="AV848" s="17" t="s">
        <v>5537</v>
      </c>
      <c r="AW848" s="7" t="s">
        <v>5537</v>
      </c>
      <c r="AX848" s="6" t="s">
        <v>5537</v>
      </c>
      <c r="AY848" s="7"/>
      <c r="AZ848" s="3" t="s">
        <v>5537</v>
      </c>
      <c r="BA848" s="18" t="s">
        <v>5537</v>
      </c>
      <c r="BB848" s="18" t="s">
        <v>5537</v>
      </c>
      <c r="BC848" s="18" t="s">
        <v>5537</v>
      </c>
      <c r="BD848" s="18" t="s">
        <v>5537</v>
      </c>
      <c r="BE848" s="18" t="s">
        <v>5537</v>
      </c>
      <c r="BF848" s="18" t="s">
        <v>5537</v>
      </c>
      <c r="BG848" s="18" t="s">
        <v>5537</v>
      </c>
      <c r="BH848" s="18" t="s">
        <v>5537</v>
      </c>
      <c r="BI848" s="18" t="s">
        <v>5537</v>
      </c>
      <c r="BJ848" s="18" t="s">
        <v>5537</v>
      </c>
      <c r="BK848" s="18" t="s">
        <v>5537</v>
      </c>
      <c r="BL848" s="9" t="s">
        <v>5537</v>
      </c>
      <c r="BM848" s="14" t="s">
        <v>5537</v>
      </c>
      <c r="BN848" s="14" t="s">
        <v>5537</v>
      </c>
      <c r="BO848" s="14" t="str">
        <f>_xlfn.XLOOKUP(B848,'[4]cell downs 18042026 17h'!$B:$B,'[4]cell downs 18042026 17h'!$B:$B,"")</f>
        <v/>
      </c>
      <c r="BP848" s="14" t="str">
        <f>_xlfn.XLOOKUP(B848,'[5]Cells Huawei 19042026 15h'!$B:$B,'[5]Cells Huawei 19042026 15h'!$B:$B,"")</f>
        <v/>
      </c>
      <c r="BQ848" s="9" t="str">
        <f>_xlfn.XLOOKUP(B848,'[6]cells down 19042026 9H40'!$B:$B,'[6]cells down 19042026 9H40'!$B:$B,"")</f>
        <v/>
      </c>
      <c r="BR848" s="9" t="s">
        <v>2233</v>
      </c>
      <c r="BS848" s="9" t="s">
        <v>5537</v>
      </c>
      <c r="BT848" s="108"/>
    </row>
    <row r="849" spans="1:72" s="9" customFormat="1" x14ac:dyDescent="0.35">
      <c r="A849" s="1" t="s">
        <v>1724</v>
      </c>
      <c r="B849" s="8" t="s">
        <v>1725</v>
      </c>
      <c r="C849" s="3" t="str">
        <f>_xlfn.XLOOKUP(B849,'[1]daily break down'!$D:$D,'[1]daily break down'!$E:$E,"")</f>
        <v>Douala</v>
      </c>
      <c r="D849" s="1" t="s">
        <v>11</v>
      </c>
      <c r="E849" s="1" t="s">
        <v>12</v>
      </c>
      <c r="F849" s="3" t="s">
        <v>31</v>
      </c>
      <c r="G849" s="1" t="s">
        <v>32</v>
      </c>
      <c r="H849" s="34" t="str">
        <f>_xlfn.XLOOKUP(B849,[2]CALCULATION!$B:$B,[2]CALCULATION!$H:$H,"")</f>
        <v>ZTE</v>
      </c>
      <c r="I849" s="28">
        <v>0</v>
      </c>
      <c r="J849" s="28">
        <v>1.3976280772644134</v>
      </c>
      <c r="K849" s="28">
        <v>0</v>
      </c>
      <c r="L849" s="28">
        <v>0</v>
      </c>
      <c r="M849" s="28">
        <v>5.0385344702125652</v>
      </c>
      <c r="N849" s="28">
        <v>0</v>
      </c>
      <c r="O849" s="28">
        <v>0</v>
      </c>
      <c r="P849" s="28">
        <v>0</v>
      </c>
      <c r="Q849" s="28">
        <v>0</v>
      </c>
      <c r="R849" s="28">
        <v>0</v>
      </c>
      <c r="S849" s="93">
        <v>0</v>
      </c>
      <c r="T849" s="93">
        <f>_xlfn.XLOOKUP(B849,'[3]Nur des jours'!$B:$B,'[3]Nur des jours'!$U:$U,"")</f>
        <v>5.6792596587650133</v>
      </c>
      <c r="U849" s="93">
        <v>2.687015064220549</v>
      </c>
      <c r="V849" s="93">
        <v>0</v>
      </c>
      <c r="W849" s="93">
        <v>5.6792596587650133</v>
      </c>
      <c r="X849" s="93">
        <v>0.42117537446530462</v>
      </c>
      <c r="Y849" s="93">
        <v>0</v>
      </c>
      <c r="Z849" s="93">
        <v>1.3574278107370021</v>
      </c>
      <c r="AA849" s="93">
        <v>0</v>
      </c>
      <c r="AB849" s="93">
        <v>0</v>
      </c>
      <c r="AC849" s="93">
        <f>_xlfn.XLOOKUP(B849,'[3]Nur des jours'!$B:$B,'[3]Nur des jours'!$N:$N,"")</f>
        <v>0</v>
      </c>
      <c r="AD849" s="93">
        <v>0</v>
      </c>
      <c r="AE849" s="93">
        <v>1.0843905967759884</v>
      </c>
      <c r="AF849" s="93">
        <v>0</v>
      </c>
      <c r="AG849" s="93"/>
      <c r="AH849" s="93">
        <v>0</v>
      </c>
      <c r="AI849" s="93">
        <v>0</v>
      </c>
      <c r="AJ849" s="93">
        <v>0</v>
      </c>
      <c r="AK849" s="93">
        <v>0</v>
      </c>
      <c r="AL849" s="93">
        <v>0</v>
      </c>
      <c r="AM849" s="49" t="s">
        <v>5559</v>
      </c>
      <c r="AN849" s="49"/>
      <c r="AO849" s="48" t="str" cm="1">
        <f t="array" ref="AO849">IFERROR(_xlfn.IFS(
AQ849="MPR ISSUE","PDH",
AQ849="BSS Hardware Issue","BSS",
AQ849="Sites strategiques, MLL, Pylone, etc.","ENVTECH",
AQ849="AKTIVCO DEFAUT GE &amp; POWER Cabinet","AKTIVCO",
AQ849="AKTIVCO Coupure ENEO &amp; Baisse de tension","AKTIVCO GRID ONLY",
AQ849="Coupure ENEO &amp; Baisse de tension","IHS GRID ONLY",
AQ849="Defaut GE &amp; POWER Cabinet","IHS",
AQ849="Sharing","Partners",
AQ849="Sites strategiques &amp; DataCenter","SST &amp; DC",
AQ849="Exclu","Exclu",
AQ849="SAT","SAT",
AQ849="SPARE-ISSUE","SPARE-ISSUE",
AQ849="Fiber CAmtel","TRANS_FO_CAMTEL",
AQ849="Fiber AOF","Fiber AOF",
AQ849="Projet OCM (HUAWEI)","TRAVAUX-HUAWEI",
AQ849="Projet OCM (NOKIA)","TRAVAUX-NOKIA",
AQ849="ACCESS-ISSUE","ACCESS-ISSUE",
AQ849="Projet OCM (ZTE, NOKIA, autres projets)","TRAVAUX OCM",
AQ849="No root CAuse","No root cause",
AQ849="ODU HS","PDH",
AQ849="IP &amp; VLAN","PDH",
AQ849="Warehouse HUAWEI","SPARE-ISSUE",
AQ849="SPARE-HS","SPARE-ISSUE",
AQ849="Power Telco","BSS",AQ849="no impacts","no impacts"
),"")</f>
        <v>No root cause</v>
      </c>
      <c r="AP849" s="48" t="str" cm="1">
        <f t="array" ref="AP849">IFERROR(_xlfn.IFS(
AQ849="MPR ISSUE","TX ISSUE",
AQ849="BSS Hardware Issue","RAN ISSUE",
AQ849="Sites strategiques, MLL, Pylone, etc.","ENVTECH",
AQ849="AKTIVCO DEFAUT GE &amp; POWER Cabinet","POWER ISSUE",
AQ849="AKTIVCO Coupure ENEO &amp; Baisse de tension","POWER ISSUE",
AQ849="Coupure ENEO &amp; Baisse de tension","POWER ISSUE",
AQ849="Defaut GE &amp; POWER Cabinet","POWER ISSUE",
AQ849="Sharing","POWER ISSUE",
AQ849="Sites strategiques &amp; DataCenter","POWER ISSUE",
AQ849="Exclu","Exclu",
AQ849="SAT","TX ISSUE",
AQ849="SPARE-ISSUE","SPARE-ISSUE",
AQ849="Fiber CAmtel","TX ISSUE",
AQ849="Fiber AOF","TX ISSUE",
AQ849="Projet OCM (HUAWEI)","TRAVAUX-HUAWEI",
AQ849="Projet OCM (NOKIA)","TRAVAUX -NOKIA",
AQ849="ACCESS-ISSUE","ACCESS-ISSUE",
AQ849="Projet OCM (ZTE, NOKIA, autres projets)","TRAVAUX OCM",
AQ849="No root CAuse","No root cause",
AQ849="ODU HS","TX ISSUE",
AQ849="IP &amp; VLAN","TX ISSUE",
AQ849="Warehouse HUAWEI","SPARE-ISSUE",
AQ849="SPARE-HS","SPARE-ISSUE",
AQ849="Power Telco","RAN ISSUE",AQ849="no impacts","no impacts"
),"")</f>
        <v>No root cause</v>
      </c>
      <c r="AQ849" s="126" t="s">
        <v>5344</v>
      </c>
      <c r="AR849" s="48" t="str" cm="1">
        <f t="array" ref="AR849">IFERROR(_xlfn.IFS(
AQ849="MPR ISSUE","ACTIVE",
AQ849="BSS Hardware Issue","ACTIVE",
AQ849="Sites strategiques, MLL, Pylone, etc.","PASSIVE",
AQ849="AKTIVCO DEFAUT GE &amp; POWER Cabinet","PASSIVE",
AQ849="AKTIVCO Coupure ENEO &amp; Baisse de tension","PASSIVE",
AQ849="Coupure ENEO &amp; Baisse de tension","PASSIVE",
AQ849="Defaut GE &amp; POWER Cabinet","PASSIVE",
AQ849="Sharing","PASSIVE",
AQ849="Sites strategiques &amp; DataCenter","PASSIVE",
AQ849="Exclu","Exclu",
AQ849="SAT","ACTIVE",
AQ849="SPARE-ISSUE","SPARE-ISSUE",
AQ849="Fiber CAmtel","ACTIVE",
AQ849="Fiber AOF","ACTIVE",
AQ849="Projet OCM (HUAWEI)","PLANNED WORKS",
AQ849="Projet OCM (NOKIA)","PLANNED WORKS",
AQ849="ACCESS-ISSUE","ACCESS-ISSUE",
AQ849="Projet OCM (ZTE, NOKIA, autres projets)","PLANNED WORKS",
AQ849="No root CAuse","No root cause",
AQ849="ODU HS","ACTIVE",
AQ849="IP &amp; VLAN","ACTIVE",
AQ849="Warehouse HUAWEI","SPARE-ISSUE",
AQ849="SPARE-HS","SPARE-ISSUE",
AQ849="Power Telco","ACTIVE", AQ849="no impacts","no impacts"
),"")</f>
        <v>No root cause</v>
      </c>
      <c r="AS849" s="92" t="s">
        <v>5537</v>
      </c>
      <c r="AT849" s="98" t="s">
        <v>1725</v>
      </c>
      <c r="AV849" s="17" t="s">
        <v>5537</v>
      </c>
      <c r="AW849" s="7" t="s">
        <v>5537</v>
      </c>
      <c r="AX849" s="6" t="s">
        <v>5537</v>
      </c>
      <c r="AY849" s="7"/>
      <c r="AZ849" s="3" t="s">
        <v>5537</v>
      </c>
      <c r="BA849" s="18" t="s">
        <v>5537</v>
      </c>
      <c r="BB849" s="18" t="s">
        <v>5537</v>
      </c>
      <c r="BC849" s="18" t="s">
        <v>5537</v>
      </c>
      <c r="BD849" s="18" t="s">
        <v>5537</v>
      </c>
      <c r="BE849" s="18" t="s">
        <v>5537</v>
      </c>
      <c r="BF849" s="18" t="s">
        <v>5537</v>
      </c>
      <c r="BG849" s="18" t="s">
        <v>5537</v>
      </c>
      <c r="BH849" s="18" t="s">
        <v>5537</v>
      </c>
      <c r="BI849" s="18" t="s">
        <v>5537</v>
      </c>
      <c r="BJ849" s="18" t="s">
        <v>5537</v>
      </c>
      <c r="BK849" s="18" t="s">
        <v>5537</v>
      </c>
      <c r="BL849" s="9" t="s">
        <v>5537</v>
      </c>
      <c r="BM849" s="14" t="s">
        <v>5537</v>
      </c>
      <c r="BN849" s="14" t="s">
        <v>5537</v>
      </c>
      <c r="BO849" s="14" t="str">
        <f>_xlfn.XLOOKUP(B849,'[4]cell downs 18042026 17h'!$B:$B,'[4]cell downs 18042026 17h'!$B:$B,"")</f>
        <v/>
      </c>
      <c r="BP849" s="14" t="str">
        <f>_xlfn.XLOOKUP(B849,'[5]Cells Huawei 19042026 15h'!$B:$B,'[5]Cells Huawei 19042026 15h'!$B:$B,"")</f>
        <v/>
      </c>
      <c r="BQ849" s="9" t="str">
        <f>_xlfn.XLOOKUP(B849,'[6]cells down 19042026 9H40'!$B:$B,'[6]cells down 19042026 9H40'!$B:$B,"")</f>
        <v/>
      </c>
      <c r="BR849" s="9" t="s">
        <v>1725</v>
      </c>
      <c r="BS849" s="9" t="s">
        <v>5537</v>
      </c>
      <c r="BT849" s="108"/>
    </row>
    <row r="850" spans="1:72" s="9" customFormat="1" x14ac:dyDescent="0.35">
      <c r="A850" s="91" t="s">
        <v>3446</v>
      </c>
      <c r="B850" s="8" t="s">
        <v>3447</v>
      </c>
      <c r="C850" s="3" t="str">
        <f>_xlfn.XLOOKUP(B850,'[1]daily break down'!$D:$D,'[1]daily break down'!$E:$E,"")</f>
        <v>Yaounde</v>
      </c>
      <c r="D850" s="1" t="s">
        <v>11</v>
      </c>
      <c r="E850" s="1" t="s">
        <v>145</v>
      </c>
      <c r="F850" s="3" t="s">
        <v>37</v>
      </c>
      <c r="G850" s="1" t="s">
        <v>38</v>
      </c>
      <c r="H850" s="34" t="str">
        <f>_xlfn.XLOOKUP(B850,[2]CALCULATION!$B:$B,[2]CALCULATION!$H:$H,"")</f>
        <v>ZTE</v>
      </c>
      <c r="I850" s="28">
        <v>5.8741792296958328</v>
      </c>
      <c r="J850" s="28">
        <v>2.7424108174743815</v>
      </c>
      <c r="K850" s="28">
        <v>0</v>
      </c>
      <c r="L850" s="28">
        <v>0</v>
      </c>
      <c r="M850" s="28">
        <v>0</v>
      </c>
      <c r="N850" s="28">
        <v>0</v>
      </c>
      <c r="O850" s="28">
        <v>0</v>
      </c>
      <c r="P850" s="28">
        <v>0</v>
      </c>
      <c r="Q850" s="28">
        <v>0</v>
      </c>
      <c r="R850" s="28">
        <v>4.6656564878307744E-2</v>
      </c>
      <c r="S850" s="93">
        <v>2.7062591137250198</v>
      </c>
      <c r="T850" s="93">
        <f>_xlfn.XLOOKUP(B850,'[3]Nur des jours'!$B:$B,'[3]Nur des jours'!$U:$U,"")</f>
        <v>8.9102802818227733</v>
      </c>
      <c r="U850" s="93">
        <v>0</v>
      </c>
      <c r="V850" s="93">
        <v>0</v>
      </c>
      <c r="W850" s="93">
        <v>8.9102802818227733</v>
      </c>
      <c r="X850" s="93">
        <v>2.8931528994130118</v>
      </c>
      <c r="Y850" s="93">
        <v>0</v>
      </c>
      <c r="Z850" s="93">
        <v>0</v>
      </c>
      <c r="AA850" s="93">
        <v>0</v>
      </c>
      <c r="AB850" s="93">
        <v>0</v>
      </c>
      <c r="AC850" s="93">
        <f>_xlfn.XLOOKUP(B850,'[3]Nur des jours'!$B:$B,'[3]Nur des jours'!$N:$N,"")</f>
        <v>0</v>
      </c>
      <c r="AD850" s="93">
        <v>0</v>
      </c>
      <c r="AE850" s="93">
        <v>1.0226098854845296</v>
      </c>
      <c r="AF850" s="93">
        <v>0</v>
      </c>
      <c r="AG850" s="93"/>
      <c r="AH850" s="93">
        <v>0</v>
      </c>
      <c r="AI850" s="93">
        <v>0</v>
      </c>
      <c r="AJ850" s="93">
        <v>0</v>
      </c>
      <c r="AK850" s="93">
        <v>0</v>
      </c>
      <c r="AL850" s="93">
        <v>0</v>
      </c>
      <c r="AM850" s="49" t="s">
        <v>5559</v>
      </c>
      <c r="AN850" s="49"/>
      <c r="AO850" s="48" t="str" cm="1">
        <f t="array" ref="AO850">IFERROR(_xlfn.IFS(
AQ850="MPR ISSUE","PDH",
AQ850="BSS Hardware Issue","BSS",
AQ850="Sites strategiques, MLL, Pylone, etc.","ENVTECH",
AQ850="AKTIVCO DEFAUT GE &amp; POWER Cabinet","AKTIVCO",
AQ850="AKTIVCO Coupure ENEO &amp; Baisse de tension","AKTIVCO GRID ONLY",
AQ850="Coupure ENEO &amp; Baisse de tension","IHS GRID ONLY",
AQ850="Defaut GE &amp; POWER Cabinet","IHS",
AQ850="Sharing","Partners",
AQ850="Sites strategiques &amp; DataCenter","SST &amp; DC",
AQ850="Exclu","Exclu",
AQ850="SAT","SAT",
AQ850="SPARE-ISSUE","SPARE-ISSUE",
AQ850="Fiber CAmtel","TRANS_FO_CAMTEL",
AQ850="Fiber AOF","Fiber AOF",
AQ850="Projet OCM (HUAWEI)","TRAVAUX-HUAWEI",
AQ850="Projet OCM (NOKIA)","TRAVAUX-NOKIA",
AQ850="ACCESS-ISSUE","ACCESS-ISSUE",
AQ850="Projet OCM (ZTE, NOKIA, autres projets)","TRAVAUX OCM",
AQ850="No root CAuse","No root cause",
AQ850="ODU HS","PDH",
AQ850="IP &amp; VLAN","PDH",
AQ850="Warehouse HUAWEI","SPARE-ISSUE",
AQ850="SPARE-HS","SPARE-ISSUE",
AQ850="Power Telco","BSS",AQ850="no impacts","no impacts"
),"")</f>
        <v>BSS</v>
      </c>
      <c r="AP850" s="48" t="str" cm="1">
        <f t="array" ref="AP850">IFERROR(_xlfn.IFS(
AQ850="MPR ISSUE","TX ISSUE",
AQ850="BSS Hardware Issue","RAN ISSUE",
AQ850="Sites strategiques, MLL, Pylone, etc.","ENVTECH",
AQ850="AKTIVCO DEFAUT GE &amp; POWER Cabinet","POWER ISSUE",
AQ850="AKTIVCO Coupure ENEO &amp; Baisse de tension","POWER ISSUE",
AQ850="Coupure ENEO &amp; Baisse de tension","POWER ISSUE",
AQ850="Defaut GE &amp; POWER Cabinet","POWER ISSUE",
AQ850="Sharing","POWER ISSUE",
AQ850="Sites strategiques &amp; DataCenter","POWER ISSUE",
AQ850="Exclu","Exclu",
AQ850="SAT","TX ISSUE",
AQ850="SPARE-ISSUE","SPARE-ISSUE",
AQ850="Fiber CAmtel","TX ISSUE",
AQ850="Fiber AOF","TX ISSUE",
AQ850="Projet OCM (HUAWEI)","TRAVAUX-HUAWEI",
AQ850="Projet OCM (NOKIA)","TRAVAUX -NOKIA",
AQ850="ACCESS-ISSUE","ACCESS-ISSUE",
AQ850="Projet OCM (ZTE, NOKIA, autres projets)","TRAVAUX OCM",
AQ850="No root CAuse","No root cause",
AQ850="ODU HS","TX ISSUE",
AQ850="IP &amp; VLAN","TX ISSUE",
AQ850="Warehouse HUAWEI","SPARE-ISSUE",
AQ850="SPARE-HS","SPARE-ISSUE",
AQ850="Power Telco","RAN ISSUE",AQ850="no impacts","no impacts"
),"")</f>
        <v>RAN ISSUE</v>
      </c>
      <c r="AQ850" s="67" t="s">
        <v>5320</v>
      </c>
      <c r="AR850" s="48" t="str" cm="1">
        <f t="array" ref="AR850">IFERROR(_xlfn.IFS(
AQ850="MPR ISSUE","ACTIVE",
AQ850="BSS Hardware Issue","ACTIVE",
AQ850="Sites strategiques, MLL, Pylone, etc.","PASSIVE",
AQ850="AKTIVCO DEFAUT GE &amp; POWER Cabinet","PASSIVE",
AQ850="AKTIVCO Coupure ENEO &amp; Baisse de tension","PASSIVE",
AQ850="Coupure ENEO &amp; Baisse de tension","PASSIVE",
AQ850="Defaut GE &amp; POWER Cabinet","PASSIVE",
AQ850="Sharing","PASSIVE",
AQ850="Sites strategiques &amp; DataCenter","PASSIVE",
AQ850="Exclu","Exclu",
AQ850="SAT","ACTIVE",
AQ850="SPARE-ISSUE","SPARE-ISSUE",
AQ850="Fiber CAmtel","ACTIVE",
AQ850="Fiber AOF","ACTIVE",
AQ850="Projet OCM (HUAWEI)","PLANNED WORKS",
AQ850="Projet OCM (NOKIA)","PLANNED WORKS",
AQ850="ACCESS-ISSUE","ACCESS-ISSUE",
AQ850="Projet OCM (ZTE, NOKIA, autres projets)","PLANNED WORKS",
AQ850="No root CAuse","No root cause",
AQ850="ODU HS","ACTIVE",
AQ850="IP &amp; VLAN","ACTIVE",
AQ850="Warehouse HUAWEI","SPARE-ISSUE",
AQ850="SPARE-HS","SPARE-ISSUE",
AQ850="Power Telco","ACTIVE", AQ850="no impacts","no impacts"
),"")</f>
        <v>ACTIVE</v>
      </c>
      <c r="AS850" s="92" t="s">
        <v>6015</v>
      </c>
      <c r="AT850" s="98" t="s">
        <v>3447</v>
      </c>
      <c r="AV850" s="17" t="s">
        <v>5537</v>
      </c>
      <c r="AW850" s="7" t="s">
        <v>5537</v>
      </c>
      <c r="AX850" s="6" t="s">
        <v>5537</v>
      </c>
      <c r="AY850" s="7"/>
      <c r="AZ850" s="3" t="s">
        <v>5537</v>
      </c>
      <c r="BA850" s="18" t="s">
        <v>5537</v>
      </c>
      <c r="BB850" s="18" t="s">
        <v>5537</v>
      </c>
      <c r="BC850" s="18" t="s">
        <v>5537</v>
      </c>
      <c r="BD850" s="18" t="s">
        <v>5537</v>
      </c>
      <c r="BE850" s="18" t="s">
        <v>5537</v>
      </c>
      <c r="BF850" s="18" t="s">
        <v>5537</v>
      </c>
      <c r="BG850" s="18" t="s">
        <v>5537</v>
      </c>
      <c r="BH850" s="18" t="s">
        <v>5537</v>
      </c>
      <c r="BI850" s="18" t="s">
        <v>5537</v>
      </c>
      <c r="BJ850" s="18" t="s">
        <v>5537</v>
      </c>
      <c r="BK850" s="18" t="s">
        <v>5537</v>
      </c>
      <c r="BL850" s="9" t="s">
        <v>5537</v>
      </c>
      <c r="BM850" s="14" t="s">
        <v>5537</v>
      </c>
      <c r="BN850" s="14" t="s">
        <v>3447</v>
      </c>
      <c r="BO850" s="14" t="str">
        <f>_xlfn.XLOOKUP(B850,'[4]cell downs 18042026 17h'!$B:$B,'[4]cell downs 18042026 17h'!$B:$B,"")</f>
        <v/>
      </c>
      <c r="BP850" s="14" t="str">
        <f>_xlfn.XLOOKUP(B850,'[5]Cells Huawei 19042026 15h'!$B:$B,'[5]Cells Huawei 19042026 15h'!$B:$B,"")</f>
        <v/>
      </c>
      <c r="BQ850" s="9" t="str">
        <f>_xlfn.XLOOKUP(B850,'[6]cells down 19042026 9H40'!$B:$B,'[6]cells down 19042026 9H40'!$B:$B,"")</f>
        <v/>
      </c>
      <c r="BR850" s="9" t="s">
        <v>3447</v>
      </c>
      <c r="BS850" s="9" t="s">
        <v>5537</v>
      </c>
      <c r="BT850" s="108"/>
    </row>
    <row r="851" spans="1:72" s="9" customFormat="1" x14ac:dyDescent="0.35">
      <c r="A851" s="1" t="s">
        <v>659</v>
      </c>
      <c r="B851" s="1" t="s">
        <v>660</v>
      </c>
      <c r="C851" s="3" t="str">
        <f>_xlfn.XLOOKUP(B851,'[1]daily break down'!$D:$D,'[1]daily break down'!$E:$E,"")</f>
        <v>Douala</v>
      </c>
      <c r="D851" s="1" t="s">
        <v>21</v>
      </c>
      <c r="E851" s="1" t="s">
        <v>30</v>
      </c>
      <c r="F851" s="3" t="s">
        <v>31</v>
      </c>
      <c r="G851" s="1" t="s">
        <v>32</v>
      </c>
      <c r="H851" s="34" t="str">
        <f>_xlfn.XLOOKUP(B851,[2]CALCULATION!$B:$B,[2]CALCULATION!$H:$H,"")</f>
        <v>ZTE</v>
      </c>
      <c r="I851" s="28">
        <v>0</v>
      </c>
      <c r="J851" s="28">
        <v>0</v>
      </c>
      <c r="K851" s="28">
        <v>0</v>
      </c>
      <c r="L851" s="28">
        <v>0</v>
      </c>
      <c r="M851" s="28">
        <v>0</v>
      </c>
      <c r="N851" s="28">
        <v>0</v>
      </c>
      <c r="O851" s="28">
        <v>0</v>
      </c>
      <c r="P851" s="28">
        <v>0</v>
      </c>
      <c r="Q851" s="28">
        <v>0</v>
      </c>
      <c r="R851" s="28">
        <v>0</v>
      </c>
      <c r="S851" s="93">
        <v>0</v>
      </c>
      <c r="T851" s="93">
        <f>_xlfn.XLOOKUP(B851,'[3]Nur des jours'!$B:$B,'[3]Nur des jours'!$U:$U,"")</f>
        <v>0</v>
      </c>
      <c r="U851" s="93">
        <v>0</v>
      </c>
      <c r="V851" s="93">
        <v>0</v>
      </c>
      <c r="W851" s="93">
        <v>0</v>
      </c>
      <c r="X851" s="93">
        <v>0.47897886329198464</v>
      </c>
      <c r="Y851" s="93">
        <v>0</v>
      </c>
      <c r="Z851" s="93">
        <v>1.1984280875374178</v>
      </c>
      <c r="AA851" s="93">
        <v>0</v>
      </c>
      <c r="AB851" s="93">
        <v>0</v>
      </c>
      <c r="AC851" s="93">
        <f>_xlfn.XLOOKUP(B851,'[3]Nur des jours'!$B:$B,'[3]Nur des jours'!$N:$N,"")</f>
        <v>0</v>
      </c>
      <c r="AD851" s="93">
        <v>0</v>
      </c>
      <c r="AE851" s="93">
        <v>0.99994150094311884</v>
      </c>
      <c r="AF851" s="93">
        <v>0</v>
      </c>
      <c r="AG851" s="93"/>
      <c r="AH851" s="93">
        <v>0</v>
      </c>
      <c r="AI851" s="93">
        <v>0</v>
      </c>
      <c r="AJ851" s="93">
        <v>0</v>
      </c>
      <c r="AK851" s="93">
        <v>0</v>
      </c>
      <c r="AL851" s="93">
        <v>0</v>
      </c>
      <c r="AM851" s="49" t="s">
        <v>5559</v>
      </c>
      <c r="AN851" s="49"/>
      <c r="AO851" s="48" t="str" cm="1">
        <f t="array" ref="AO851">IFERROR(_xlfn.IFS(
AQ851="MPR ISSUE","PDH",
AQ851="BSS Hardware Issue","BSS",
AQ851="Sites strategiques, MLL, Pylone, etc.","ENVTECH",
AQ851="AKTIVCO DEFAUT GE &amp; POWER Cabinet","AKTIVCO",
AQ851="AKTIVCO Coupure ENEO &amp; Baisse de tension","AKTIVCO GRID ONLY",
AQ851="Coupure ENEO &amp; Baisse de tension","IHS GRID ONLY",
AQ851="Defaut GE &amp; POWER Cabinet","IHS",
AQ851="Sharing","Partners",
AQ851="Sites strategiques &amp; DataCenter","SST &amp; DC",
AQ851="Exclu","Exclu",
AQ851="SAT","SAT",
AQ851="SPARE-ISSUE","SPARE-ISSUE",
AQ851="Fiber CAmtel","TRANS_FO_CAMTEL",
AQ851="Fiber AOF","Fiber AOF",
AQ851="Projet OCM (HUAWEI)","TRAVAUX-HUAWEI",
AQ851="Projet OCM (NOKIA)","TRAVAUX-NOKIA",
AQ851="ACCESS-ISSUE","ACCESS-ISSUE",
AQ851="Projet OCM (ZTE, NOKIA, autres projets)","TRAVAUX OCM",
AQ851="No root CAuse","No root cause",
AQ851="ODU HS","PDH",
AQ851="IP &amp; VLAN","PDH",
AQ851="Warehouse HUAWEI","SPARE-ISSUE",
AQ851="SPARE-HS","SPARE-ISSUE",
AQ851="Power Telco","BSS",AQ851="no impacts","no impacts"
),"")</f>
        <v>No root cause</v>
      </c>
      <c r="AP851" s="48" t="str" cm="1">
        <f t="array" ref="AP851">IFERROR(_xlfn.IFS(
AQ851="MPR ISSUE","TX ISSUE",
AQ851="BSS Hardware Issue","RAN ISSUE",
AQ851="Sites strategiques, MLL, Pylone, etc.","ENVTECH",
AQ851="AKTIVCO DEFAUT GE &amp; POWER Cabinet","POWER ISSUE",
AQ851="AKTIVCO Coupure ENEO &amp; Baisse de tension","POWER ISSUE",
AQ851="Coupure ENEO &amp; Baisse de tension","POWER ISSUE",
AQ851="Defaut GE &amp; POWER Cabinet","POWER ISSUE",
AQ851="Sharing","POWER ISSUE",
AQ851="Sites strategiques &amp; DataCenter","POWER ISSUE",
AQ851="Exclu","Exclu",
AQ851="SAT","TX ISSUE",
AQ851="SPARE-ISSUE","SPARE-ISSUE",
AQ851="Fiber CAmtel","TX ISSUE",
AQ851="Fiber AOF","TX ISSUE",
AQ851="Projet OCM (HUAWEI)","TRAVAUX-HUAWEI",
AQ851="Projet OCM (NOKIA)","TRAVAUX -NOKIA",
AQ851="ACCESS-ISSUE","ACCESS-ISSUE",
AQ851="Projet OCM (ZTE, NOKIA, autres projets)","TRAVAUX OCM",
AQ851="No root CAuse","No root cause",
AQ851="ODU HS","TX ISSUE",
AQ851="IP &amp; VLAN","TX ISSUE",
AQ851="Warehouse HUAWEI","SPARE-ISSUE",
AQ851="SPARE-HS","SPARE-ISSUE",
AQ851="Power Telco","RAN ISSUE",AQ851="no impacts","no impacts"
),"")</f>
        <v>No root cause</v>
      </c>
      <c r="AQ851" s="67" t="s">
        <v>5344</v>
      </c>
      <c r="AR851" s="48" t="str" cm="1">
        <f t="array" ref="AR851">IFERROR(_xlfn.IFS(
AQ851="MPR ISSUE","ACTIVE",
AQ851="BSS Hardware Issue","ACTIVE",
AQ851="Sites strategiques, MLL, Pylone, etc.","PASSIVE",
AQ851="AKTIVCO DEFAUT GE &amp; POWER Cabinet","PASSIVE",
AQ851="AKTIVCO Coupure ENEO &amp; Baisse de tension","PASSIVE",
AQ851="Coupure ENEO &amp; Baisse de tension","PASSIVE",
AQ851="Defaut GE &amp; POWER Cabinet","PASSIVE",
AQ851="Sharing","PASSIVE",
AQ851="Sites strategiques &amp; DataCenter","PASSIVE",
AQ851="Exclu","Exclu",
AQ851="SAT","ACTIVE",
AQ851="SPARE-ISSUE","SPARE-ISSUE",
AQ851="Fiber CAmtel","ACTIVE",
AQ851="Fiber AOF","ACTIVE",
AQ851="Projet OCM (HUAWEI)","PLANNED WORKS",
AQ851="Projet OCM (NOKIA)","PLANNED WORKS",
AQ851="ACCESS-ISSUE","ACCESS-ISSUE",
AQ851="Projet OCM (ZTE, NOKIA, autres projets)","PLANNED WORKS",
AQ851="No root CAuse","No root cause",
AQ851="ODU HS","ACTIVE",
AQ851="IP &amp; VLAN","ACTIVE",
AQ851="Warehouse HUAWEI","SPARE-ISSUE",
AQ851="SPARE-HS","SPARE-ISSUE",
AQ851="Power Telco","ACTIVE", AQ851="no impacts","no impacts"
),"")</f>
        <v>No root cause</v>
      </c>
      <c r="AS851" s="92" t="s">
        <v>5537</v>
      </c>
      <c r="AT851" s="98" t="s">
        <v>660</v>
      </c>
      <c r="AV851" s="17" t="s">
        <v>5537</v>
      </c>
      <c r="AW851" s="7" t="s">
        <v>5537</v>
      </c>
      <c r="AX851" s="6" t="s">
        <v>5537</v>
      </c>
      <c r="AY851" s="7"/>
      <c r="AZ851" s="3" t="s">
        <v>5537</v>
      </c>
      <c r="BA851" s="18" t="s">
        <v>5537</v>
      </c>
      <c r="BB851" s="18" t="s">
        <v>5537</v>
      </c>
      <c r="BC851" s="18" t="s">
        <v>5537</v>
      </c>
      <c r="BD851" s="18" t="s">
        <v>5537</v>
      </c>
      <c r="BE851" s="18" t="s">
        <v>5537</v>
      </c>
      <c r="BF851" s="18" t="s">
        <v>5537</v>
      </c>
      <c r="BG851" s="18" t="s">
        <v>5537</v>
      </c>
      <c r="BH851" s="18" t="s">
        <v>5537</v>
      </c>
      <c r="BI851" s="18" t="s">
        <v>5537</v>
      </c>
      <c r="BJ851" s="18" t="s">
        <v>5537</v>
      </c>
      <c r="BK851" s="18" t="s">
        <v>5537</v>
      </c>
      <c r="BL851" s="9" t="s">
        <v>5537</v>
      </c>
      <c r="BM851" s="14" t="s">
        <v>5537</v>
      </c>
      <c r="BN851" s="14" t="s">
        <v>5537</v>
      </c>
      <c r="BO851" s="14" t="str">
        <f>_xlfn.XLOOKUP(B851,'[4]cell downs 18042026 17h'!$B:$B,'[4]cell downs 18042026 17h'!$B:$B,"")</f>
        <v/>
      </c>
      <c r="BP851" s="14" t="str">
        <f>_xlfn.XLOOKUP(B851,'[5]Cells Huawei 19042026 15h'!$B:$B,'[5]Cells Huawei 19042026 15h'!$B:$B,"")</f>
        <v/>
      </c>
      <c r="BQ851" s="9" t="str">
        <f>_xlfn.XLOOKUP(B851,'[6]cells down 19042026 9H40'!$B:$B,'[6]cells down 19042026 9H40'!$B:$B,"")</f>
        <v/>
      </c>
      <c r="BR851" s="9" t="s">
        <v>5537</v>
      </c>
      <c r="BS851" s="9" t="s">
        <v>12</v>
      </c>
      <c r="BT851" s="108"/>
    </row>
    <row r="852" spans="1:72" s="9" customFormat="1" x14ac:dyDescent="0.35">
      <c r="A852" s="1" t="s">
        <v>1632</v>
      </c>
      <c r="B852" s="8" t="s">
        <v>1633</v>
      </c>
      <c r="C852" s="3" t="str">
        <f>_xlfn.XLOOKUP(B852,'[1]daily break down'!$D:$D,'[1]daily break down'!$E:$E,"")</f>
        <v>OUEST</v>
      </c>
      <c r="D852" s="1"/>
      <c r="E852" s="1"/>
      <c r="F852" s="3" t="s">
        <v>102</v>
      </c>
      <c r="G852" s="1" t="s">
        <v>856</v>
      </c>
      <c r="H852" s="32" t="str">
        <f>_xlfn.XLOOKUP(B852,[2]CALCULATION!$B:$B,[2]CALCULATION!$H:$H,"")</f>
        <v>Huawei</v>
      </c>
      <c r="I852" s="28">
        <v>0</v>
      </c>
      <c r="J852" s="28">
        <v>0</v>
      </c>
      <c r="K852" s="28">
        <v>0</v>
      </c>
      <c r="L852" s="28">
        <v>0.95624555906549902</v>
      </c>
      <c r="M852" s="28">
        <v>0</v>
      </c>
      <c r="N852" s="28">
        <v>0</v>
      </c>
      <c r="O852" s="28">
        <v>0</v>
      </c>
      <c r="P852" s="28">
        <v>2.1765037824634095</v>
      </c>
      <c r="Q852" s="28">
        <v>4.6888242545650671</v>
      </c>
      <c r="R852" s="28">
        <v>0.50287786823729497</v>
      </c>
      <c r="S852" s="93">
        <v>0</v>
      </c>
      <c r="T852" s="93">
        <f>_xlfn.XLOOKUP(B852,'[3]Nur des jours'!$B:$B,'[3]Nur des jours'!$U:$U,"")</f>
        <v>0</v>
      </c>
      <c r="U852" s="93">
        <v>0</v>
      </c>
      <c r="V852" s="93">
        <v>0</v>
      </c>
      <c r="W852" s="93">
        <v>0</v>
      </c>
      <c r="X852" s="93">
        <v>0</v>
      </c>
      <c r="Y852" s="93">
        <v>0</v>
      </c>
      <c r="Z852" s="93">
        <v>5.8320706097884623</v>
      </c>
      <c r="AA852" s="93">
        <v>0.470667716796078</v>
      </c>
      <c r="AB852" s="93">
        <v>0</v>
      </c>
      <c r="AC852" s="93">
        <f>_xlfn.XLOOKUP(B852,'[3]Nur des jours'!$B:$B,'[3]Nur des jours'!$N:$N,"")</f>
        <v>0</v>
      </c>
      <c r="AD852" s="93">
        <v>0</v>
      </c>
      <c r="AE852" s="93">
        <v>0.98931179426595084</v>
      </c>
      <c r="AF852" s="93">
        <v>0</v>
      </c>
      <c r="AG852" s="93"/>
      <c r="AH852" s="93">
        <v>0</v>
      </c>
      <c r="AI852" s="93">
        <v>0</v>
      </c>
      <c r="AJ852" s="93">
        <v>0</v>
      </c>
      <c r="AK852" s="93">
        <v>0</v>
      </c>
      <c r="AL852" s="93">
        <v>0</v>
      </c>
      <c r="AM852" s="49" t="s">
        <v>5559</v>
      </c>
      <c r="AN852" s="49"/>
      <c r="AO852" s="48" t="str" cm="1">
        <f t="array" ref="AO852">IFERROR(_xlfn.IFS(
AQ852="MPR ISSUE","PDH",
AQ852="BSS Hardware Issue","BSS",
AQ852="Sites strategiques, MLL, Pylone, etc.","ENVTECH",
AQ852="AKTIVCO DEFAUT GE &amp; POWER Cabinet","AKTIVCO",
AQ852="AKTIVCO Coupure ENEO &amp; Baisse de tension","AKTIVCO GRID ONLY",
AQ852="Coupure ENEO &amp; Baisse de tension","IHS GRID ONLY",
AQ852="Defaut GE &amp; POWER Cabinet","IHS",
AQ852="Sharing","Partners",
AQ852="Sites strategiques &amp; DataCenter","SST &amp; DC",
AQ852="Exclu","Exclu",
AQ852="SAT","SAT",
AQ852="SPARE-ISSUE","SPARE-ISSUE",
AQ852="Fiber CAmtel","TRANS_FO_CAMTEL",
AQ852="Fiber AOF","Fiber AOF",
AQ852="Projet OCM (HUAWEI)","TRAVAUX-HUAWEI",
AQ852="Projet OCM (NOKIA)","TRAVAUX-NOKIA",
AQ852="ACCESS-ISSUE","ACCESS-ISSUE",
AQ852="Projet OCM (ZTE, NOKIA, autres projets)","TRAVAUX OCM",
AQ852="No root CAuse","No root cause",
AQ852="ODU HS","PDH",
AQ852="IP &amp; VLAN","PDH",
AQ852="Warehouse HUAWEI","SPARE-ISSUE",
AQ852="SPARE-HS","SPARE-ISSUE",
AQ852="Power Telco","BSS",AQ852="no impacts","no impacts"
),"")</f>
        <v>No root cause</v>
      </c>
      <c r="AP852" s="48" t="str" cm="1">
        <f t="array" ref="AP852">IFERROR(_xlfn.IFS(
AQ852="MPR ISSUE","TX ISSUE",
AQ852="BSS Hardware Issue","RAN ISSUE",
AQ852="Sites strategiques, MLL, Pylone, etc.","ENVTECH",
AQ852="AKTIVCO DEFAUT GE &amp; POWER Cabinet","POWER ISSUE",
AQ852="AKTIVCO Coupure ENEO &amp; Baisse de tension","POWER ISSUE",
AQ852="Coupure ENEO &amp; Baisse de tension","POWER ISSUE",
AQ852="Defaut GE &amp; POWER Cabinet","POWER ISSUE",
AQ852="Sharing","POWER ISSUE",
AQ852="Sites strategiques &amp; DataCenter","POWER ISSUE",
AQ852="Exclu","Exclu",
AQ852="SAT","TX ISSUE",
AQ852="SPARE-ISSUE","SPARE-ISSUE",
AQ852="Fiber CAmtel","TX ISSUE",
AQ852="Fiber AOF","TX ISSUE",
AQ852="Projet OCM (HUAWEI)","TRAVAUX-HUAWEI",
AQ852="Projet OCM (NOKIA)","TRAVAUX -NOKIA",
AQ852="ACCESS-ISSUE","ACCESS-ISSUE",
AQ852="Projet OCM (ZTE, NOKIA, autres projets)","TRAVAUX OCM",
AQ852="No root CAuse","No root cause",
AQ852="ODU HS","TX ISSUE",
AQ852="IP &amp; VLAN","TX ISSUE",
AQ852="Warehouse HUAWEI","SPARE-ISSUE",
AQ852="SPARE-HS","SPARE-ISSUE",
AQ852="Power Telco","RAN ISSUE",AQ852="no impacts","no impacts"
),"")</f>
        <v>No root cause</v>
      </c>
      <c r="AQ852" s="67" t="s">
        <v>5344</v>
      </c>
      <c r="AR852" s="48" t="str" cm="1">
        <f t="array" ref="AR852">IFERROR(_xlfn.IFS(
AQ852="MPR ISSUE","ACTIVE",
AQ852="BSS Hardware Issue","ACTIVE",
AQ852="Sites strategiques, MLL, Pylone, etc.","PASSIVE",
AQ852="AKTIVCO DEFAUT GE &amp; POWER Cabinet","PASSIVE",
AQ852="AKTIVCO Coupure ENEO &amp; Baisse de tension","PASSIVE",
AQ852="Coupure ENEO &amp; Baisse de tension","PASSIVE",
AQ852="Defaut GE &amp; POWER Cabinet","PASSIVE",
AQ852="Sharing","PASSIVE",
AQ852="Sites strategiques &amp; DataCenter","PASSIVE",
AQ852="Exclu","Exclu",
AQ852="SAT","ACTIVE",
AQ852="SPARE-ISSUE","SPARE-ISSUE",
AQ852="Fiber CAmtel","ACTIVE",
AQ852="Fiber AOF","ACTIVE",
AQ852="Projet OCM (HUAWEI)","PLANNED WORKS",
AQ852="Projet OCM (NOKIA)","PLANNED WORKS",
AQ852="ACCESS-ISSUE","ACCESS-ISSUE",
AQ852="Projet OCM (ZTE, NOKIA, autres projets)","PLANNED WORKS",
AQ852="No root CAuse","No root cause",
AQ852="ODU HS","ACTIVE",
AQ852="IP &amp; VLAN","ACTIVE",
AQ852="Warehouse HUAWEI","SPARE-ISSUE",
AQ852="SPARE-HS","SPARE-ISSUE",
AQ852="Power Telco","ACTIVE", AQ852="no impacts","no impacts"
),"")</f>
        <v>No root cause</v>
      </c>
      <c r="AS852" s="92" t="s">
        <v>5537</v>
      </c>
      <c r="AT852" s="98" t="s">
        <v>1633</v>
      </c>
      <c r="AV852" s="17" t="s">
        <v>5537</v>
      </c>
      <c r="AW852" s="7" t="s">
        <v>5537</v>
      </c>
      <c r="AX852" s="6" t="s">
        <v>5537</v>
      </c>
      <c r="AY852" s="7"/>
      <c r="AZ852" s="3" t="s">
        <v>5537</v>
      </c>
      <c r="BA852" s="18" t="s">
        <v>5537</v>
      </c>
      <c r="BB852" s="18" t="s">
        <v>5537</v>
      </c>
      <c r="BC852" s="18" t="s">
        <v>5537</v>
      </c>
      <c r="BD852" s="18" t="s">
        <v>5537</v>
      </c>
      <c r="BE852" s="18" t="s">
        <v>5537</v>
      </c>
      <c r="BF852" s="18" t="s">
        <v>5537</v>
      </c>
      <c r="BG852" s="18" t="s">
        <v>5537</v>
      </c>
      <c r="BH852" s="18" t="s">
        <v>5537</v>
      </c>
      <c r="BI852" s="18" t="s">
        <v>5537</v>
      </c>
      <c r="BJ852" s="18" t="s">
        <v>5537</v>
      </c>
      <c r="BK852" s="18" t="s">
        <v>5537</v>
      </c>
      <c r="BL852" s="9" t="s">
        <v>5537</v>
      </c>
      <c r="BM852" s="14" t="s">
        <v>5537</v>
      </c>
      <c r="BN852" s="14" t="s">
        <v>5537</v>
      </c>
      <c r="BO852" s="14" t="str">
        <f>_xlfn.XLOOKUP(B852,'[4]cell downs 18042026 17h'!$B:$B,'[4]cell downs 18042026 17h'!$B:$B,"")</f>
        <v/>
      </c>
      <c r="BP852" s="14" t="str">
        <f>_xlfn.XLOOKUP(B852,'[5]Cells Huawei 19042026 15h'!$B:$B,'[5]Cells Huawei 19042026 15h'!$B:$B,"")</f>
        <v/>
      </c>
      <c r="BQ852" s="9" t="str">
        <f>_xlfn.XLOOKUP(B852,'[6]cells down 19042026 9H40'!$B:$B,'[6]cells down 19042026 9H40'!$B:$B,"")</f>
        <v/>
      </c>
      <c r="BR852" s="9" t="s">
        <v>5537</v>
      </c>
      <c r="BS852" s="9" t="s">
        <v>12</v>
      </c>
      <c r="BT852" s="108"/>
    </row>
    <row r="853" spans="1:72" s="9" customFormat="1" x14ac:dyDescent="0.35">
      <c r="A853" s="1" t="s">
        <v>3257</v>
      </c>
      <c r="B853" s="8" t="s">
        <v>3258</v>
      </c>
      <c r="C853" s="3" t="str">
        <f>_xlfn.XLOOKUP(B853,'[1]daily break down'!$D:$D,'[1]daily break down'!$E:$E,"")</f>
        <v>Yaounde</v>
      </c>
      <c r="D853" s="1" t="s">
        <v>11</v>
      </c>
      <c r="E853" s="1" t="s">
        <v>12</v>
      </c>
      <c r="F853" s="3" t="s">
        <v>37</v>
      </c>
      <c r="G853" s="1" t="s">
        <v>38</v>
      </c>
      <c r="H853" s="34" t="str">
        <f>_xlfn.XLOOKUP(B853,[2]CALCULATION!$B:$B,[2]CALCULATION!$H:$H,"")</f>
        <v>ZTE</v>
      </c>
      <c r="I853" s="28">
        <v>2.7883896493766271</v>
      </c>
      <c r="J853" s="28">
        <v>0</v>
      </c>
      <c r="K853" s="28">
        <v>0</v>
      </c>
      <c r="L853" s="28">
        <v>0</v>
      </c>
      <c r="M853" s="28">
        <v>0</v>
      </c>
      <c r="N853" s="28">
        <v>0</v>
      </c>
      <c r="O853" s="28">
        <v>0</v>
      </c>
      <c r="P853" s="28">
        <v>0</v>
      </c>
      <c r="Q853" s="28">
        <v>0</v>
      </c>
      <c r="R853" s="28">
        <v>0</v>
      </c>
      <c r="S853" s="93">
        <v>0</v>
      </c>
      <c r="T853" s="93">
        <f>_xlfn.XLOOKUP(B853,'[3]Nur des jours'!$B:$B,'[3]Nur des jours'!$U:$U,"")</f>
        <v>0</v>
      </c>
      <c r="U853" s="93">
        <v>0</v>
      </c>
      <c r="V853" s="93">
        <v>0</v>
      </c>
      <c r="W853" s="93">
        <v>0</v>
      </c>
      <c r="X853" s="93">
        <v>0</v>
      </c>
      <c r="Y853" s="93">
        <v>0</v>
      </c>
      <c r="Z853" s="93">
        <v>55.356088039653791</v>
      </c>
      <c r="AA853" s="93">
        <v>3.9897070196014961E-2</v>
      </c>
      <c r="AB853" s="93">
        <v>3.0934229938390514</v>
      </c>
      <c r="AC853" s="93">
        <f>_xlfn.XLOOKUP(B853,'[3]Nur des jours'!$B:$B,'[3]Nur des jours'!$N:$N,"")</f>
        <v>0</v>
      </c>
      <c r="AD853" s="93">
        <v>0</v>
      </c>
      <c r="AE853" s="93">
        <v>0.89325206244845623</v>
      </c>
      <c r="AF853" s="93">
        <v>0</v>
      </c>
      <c r="AG853" s="93"/>
      <c r="AH853" s="93">
        <v>0</v>
      </c>
      <c r="AI853" s="93">
        <v>0</v>
      </c>
      <c r="AJ853" s="93">
        <v>0</v>
      </c>
      <c r="AK853" s="93">
        <v>0</v>
      </c>
      <c r="AL853" s="93">
        <v>0</v>
      </c>
      <c r="AM853" s="49" t="s">
        <v>5559</v>
      </c>
      <c r="AN853" s="49"/>
      <c r="AO853" s="48" t="str" cm="1">
        <f t="array" ref="AO853">IFERROR(_xlfn.IFS(
AQ853="MPR ISSUE","PDH",
AQ853="BSS Hardware Issue","BSS",
AQ853="Sites strategiques, MLL, Pylone, etc.","ENVTECH",
AQ853="AKTIVCO DEFAUT GE &amp; POWER Cabinet","AKTIVCO",
AQ853="AKTIVCO Coupure ENEO &amp; Baisse de tension","AKTIVCO GRID ONLY",
AQ853="Coupure ENEO &amp; Baisse de tension","IHS GRID ONLY",
AQ853="Defaut GE &amp; POWER Cabinet","IHS",
AQ853="Sharing","Partners",
AQ853="Sites strategiques &amp; DataCenter","SST &amp; DC",
AQ853="Exclu","Exclu",
AQ853="SAT","SAT",
AQ853="SPARE-ISSUE","SPARE-ISSUE",
AQ853="Fiber CAmtel","TRANS_FO_CAMTEL",
AQ853="Fiber AOF","Fiber AOF",
AQ853="Projet OCM (HUAWEI)","TRAVAUX-HUAWEI",
AQ853="Projet OCM (NOKIA)","TRAVAUX-NOKIA",
AQ853="ACCESS-ISSUE","ACCESS-ISSUE",
AQ853="Projet OCM (ZTE, NOKIA, autres projets)","TRAVAUX OCM",
AQ853="No root CAuse","No root cause",
AQ853="ODU HS","PDH",
AQ853="IP &amp; VLAN","PDH",
AQ853="Warehouse HUAWEI","SPARE-ISSUE",
AQ853="SPARE-HS","SPARE-ISSUE",
AQ853="Power Telco","BSS",AQ853="no impacts","no impacts"
),"")</f>
        <v>No root cause</v>
      </c>
      <c r="AP853" s="48" t="str" cm="1">
        <f t="array" ref="AP853">IFERROR(_xlfn.IFS(
AQ853="MPR ISSUE","TX ISSUE",
AQ853="BSS Hardware Issue","RAN ISSUE",
AQ853="Sites strategiques, MLL, Pylone, etc.","ENVTECH",
AQ853="AKTIVCO DEFAUT GE &amp; POWER Cabinet","POWER ISSUE",
AQ853="AKTIVCO Coupure ENEO &amp; Baisse de tension","POWER ISSUE",
AQ853="Coupure ENEO &amp; Baisse de tension","POWER ISSUE",
AQ853="Defaut GE &amp; POWER Cabinet","POWER ISSUE",
AQ853="Sharing","POWER ISSUE",
AQ853="Sites strategiques &amp; DataCenter","POWER ISSUE",
AQ853="Exclu","Exclu",
AQ853="SAT","TX ISSUE",
AQ853="SPARE-ISSUE","SPARE-ISSUE",
AQ853="Fiber CAmtel","TX ISSUE",
AQ853="Fiber AOF","TX ISSUE",
AQ853="Projet OCM (HUAWEI)","TRAVAUX-HUAWEI",
AQ853="Projet OCM (NOKIA)","TRAVAUX -NOKIA",
AQ853="ACCESS-ISSUE","ACCESS-ISSUE",
AQ853="Projet OCM (ZTE, NOKIA, autres projets)","TRAVAUX OCM",
AQ853="No root CAuse","No root cause",
AQ853="ODU HS","TX ISSUE",
AQ853="IP &amp; VLAN","TX ISSUE",
AQ853="Warehouse HUAWEI","SPARE-ISSUE",
AQ853="SPARE-HS","SPARE-ISSUE",
AQ853="Power Telco","RAN ISSUE",AQ853="no impacts","no impacts"
),"")</f>
        <v>No root cause</v>
      </c>
      <c r="AQ853" s="126" t="s">
        <v>5344</v>
      </c>
      <c r="AR853" s="48" t="str" cm="1">
        <f t="array" ref="AR853">IFERROR(_xlfn.IFS(
AQ853="MPR ISSUE","ACTIVE",
AQ853="BSS Hardware Issue","ACTIVE",
AQ853="Sites strategiques, MLL, Pylone, etc.","PASSIVE",
AQ853="AKTIVCO DEFAUT GE &amp; POWER Cabinet","PASSIVE",
AQ853="AKTIVCO Coupure ENEO &amp; Baisse de tension","PASSIVE",
AQ853="Coupure ENEO &amp; Baisse de tension","PASSIVE",
AQ853="Defaut GE &amp; POWER Cabinet","PASSIVE",
AQ853="Sharing","PASSIVE",
AQ853="Sites strategiques &amp; DataCenter","PASSIVE",
AQ853="Exclu","Exclu",
AQ853="SAT","ACTIVE",
AQ853="SPARE-ISSUE","SPARE-ISSUE",
AQ853="Fiber CAmtel","ACTIVE",
AQ853="Fiber AOF","ACTIVE",
AQ853="Projet OCM (HUAWEI)","PLANNED WORKS",
AQ853="Projet OCM (NOKIA)","PLANNED WORKS",
AQ853="ACCESS-ISSUE","ACCESS-ISSUE",
AQ853="Projet OCM (ZTE, NOKIA, autres projets)","PLANNED WORKS",
AQ853="No root CAuse","No root cause",
AQ853="ODU HS","ACTIVE",
AQ853="IP &amp; VLAN","ACTIVE",
AQ853="Warehouse HUAWEI","SPARE-ISSUE",
AQ853="SPARE-HS","SPARE-ISSUE",
AQ853="Power Telco","ACTIVE", AQ853="no impacts","no impacts"
),"")</f>
        <v>No root cause</v>
      </c>
      <c r="AS853" s="92" t="s">
        <v>5537</v>
      </c>
      <c r="AT853" s="98" t="s">
        <v>3258</v>
      </c>
      <c r="AV853" s="17" t="s">
        <v>5537</v>
      </c>
      <c r="AW853" s="7" t="s">
        <v>5537</v>
      </c>
      <c r="AX853" s="6" t="s">
        <v>5537</v>
      </c>
      <c r="AY853" s="7"/>
      <c r="AZ853" s="3" t="s">
        <v>5537</v>
      </c>
      <c r="BA853" s="18" t="s">
        <v>5537</v>
      </c>
      <c r="BB853" s="18" t="s">
        <v>5537</v>
      </c>
      <c r="BC853" s="18" t="s">
        <v>5537</v>
      </c>
      <c r="BD853" s="18" t="s">
        <v>5537</v>
      </c>
      <c r="BE853" s="18" t="s">
        <v>5537</v>
      </c>
      <c r="BF853" s="18" t="s">
        <v>5537</v>
      </c>
      <c r="BG853" s="18" t="s">
        <v>5537</v>
      </c>
      <c r="BH853" s="18" t="s">
        <v>5537</v>
      </c>
      <c r="BI853" s="18" t="s">
        <v>5537</v>
      </c>
      <c r="BJ853" s="18" t="s">
        <v>5537</v>
      </c>
      <c r="BK853" s="18" t="s">
        <v>5537</v>
      </c>
      <c r="BL853" s="9" t="s">
        <v>5537</v>
      </c>
      <c r="BM853" s="14" t="s">
        <v>5537</v>
      </c>
      <c r="BN853" s="14" t="s">
        <v>5537</v>
      </c>
      <c r="BO853" s="14" t="str">
        <f>_xlfn.XLOOKUP(B853,'[4]cell downs 18042026 17h'!$B:$B,'[4]cell downs 18042026 17h'!$B:$B,"")</f>
        <v/>
      </c>
      <c r="BP853" s="14" t="str">
        <f>_xlfn.XLOOKUP(B853,'[5]Cells Huawei 19042026 15h'!$B:$B,'[5]Cells Huawei 19042026 15h'!$B:$B,"")</f>
        <v/>
      </c>
      <c r="BQ853" s="9" t="str">
        <f>_xlfn.XLOOKUP(B853,'[6]cells down 19042026 9H40'!$B:$B,'[6]cells down 19042026 9H40'!$B:$B,"")</f>
        <v/>
      </c>
      <c r="BR853" s="9" t="s">
        <v>3258</v>
      </c>
      <c r="BS853" s="9" t="s">
        <v>5537</v>
      </c>
      <c r="BT853" s="108"/>
    </row>
    <row r="854" spans="1:72" s="9" customFormat="1" ht="22.5" customHeight="1" x14ac:dyDescent="0.35">
      <c r="A854" s="1" t="s">
        <v>4689</v>
      </c>
      <c r="B854" s="8" t="s">
        <v>4690</v>
      </c>
      <c r="C854" s="3" t="str">
        <f>_xlfn.XLOOKUP(B854,'[1]daily break down'!$D:$D,'[1]daily break down'!$E:$E,"")</f>
        <v>Yaounde</v>
      </c>
      <c r="D854" s="1" t="s">
        <v>11</v>
      </c>
      <c r="E854" s="1" t="s">
        <v>12</v>
      </c>
      <c r="F854" s="3" t="s">
        <v>37</v>
      </c>
      <c r="G854" s="1" t="s">
        <v>38</v>
      </c>
      <c r="H854" s="34" t="str">
        <f>_xlfn.XLOOKUP(B854,[2]CALCULATION!$B:$B,[2]CALCULATION!$H:$H,"")</f>
        <v>ZTE</v>
      </c>
      <c r="I854" s="28">
        <v>0</v>
      </c>
      <c r="J854" s="28">
        <v>0</v>
      </c>
      <c r="K854" s="28">
        <v>0</v>
      </c>
      <c r="L854" s="28">
        <v>0</v>
      </c>
      <c r="M854" s="28">
        <v>0</v>
      </c>
      <c r="N854" s="28">
        <v>0</v>
      </c>
      <c r="O854" s="28">
        <v>0</v>
      </c>
      <c r="P854" s="28">
        <v>0</v>
      </c>
      <c r="Q854" s="28">
        <v>0</v>
      </c>
      <c r="R854" s="28">
        <v>2.7929732645041908E-2</v>
      </c>
      <c r="S854" s="93">
        <v>0</v>
      </c>
      <c r="T854" s="93">
        <f>_xlfn.XLOOKUP(B854,'[3]Nur des jours'!$B:$B,'[3]Nur des jours'!$U:$U,"")</f>
        <v>0</v>
      </c>
      <c r="U854" s="93">
        <v>0</v>
      </c>
      <c r="V854" s="93">
        <v>0</v>
      </c>
      <c r="W854" s="93">
        <v>0</v>
      </c>
      <c r="X854" s="93">
        <v>0</v>
      </c>
      <c r="Y854" s="93">
        <v>0</v>
      </c>
      <c r="Z854" s="93">
        <v>0</v>
      </c>
      <c r="AA854" s="93">
        <v>0</v>
      </c>
      <c r="AB854" s="93">
        <v>0</v>
      </c>
      <c r="AC854" s="93">
        <f>_xlfn.XLOOKUP(B854,'[3]Nur des jours'!$B:$B,'[3]Nur des jours'!$N:$N,"")</f>
        <v>0</v>
      </c>
      <c r="AD854" s="93">
        <v>0</v>
      </c>
      <c r="AE854" s="93">
        <v>0.86259356282085276</v>
      </c>
      <c r="AF854" s="93">
        <v>0</v>
      </c>
      <c r="AG854" s="93"/>
      <c r="AH854" s="93">
        <v>0</v>
      </c>
      <c r="AI854" s="93">
        <v>0</v>
      </c>
      <c r="AJ854" s="93">
        <v>0</v>
      </c>
      <c r="AK854" s="93">
        <v>0</v>
      </c>
      <c r="AL854" s="93">
        <v>0</v>
      </c>
      <c r="AM854" s="49" t="s">
        <v>5559</v>
      </c>
      <c r="AN854" s="49"/>
      <c r="AO854" s="48" t="str" cm="1">
        <f t="array" ref="AO854">IFERROR(_xlfn.IFS(
AQ854="MPR ISSUE","PDH",
AQ854="BSS Hardware Issue","BSS",
AQ854="Sites strategiques, MLL, Pylone, etc.","ENVTECH",
AQ854="AKTIVCO DEFAUT GE &amp; POWER Cabinet","AKTIVCO",
AQ854="AKTIVCO Coupure ENEO &amp; Baisse de tension","AKTIVCO GRID ONLY",
AQ854="Coupure ENEO &amp; Baisse de tension","IHS GRID ONLY",
AQ854="Defaut GE &amp; POWER Cabinet","IHS",
AQ854="Sharing","Partners",
AQ854="Sites strategiques &amp; DataCenter","SST &amp; DC",
AQ854="Exclu","Exclu",
AQ854="SAT","SAT",
AQ854="SPARE-ISSUE","SPARE-ISSUE",
AQ854="Fiber CAmtel","TRANS_FO_CAMTEL",
AQ854="Fiber AOF","Fiber AOF",
AQ854="Projet OCM (HUAWEI)","TRAVAUX-HUAWEI",
AQ854="Projet OCM (NOKIA)","TRAVAUX-NOKIA",
AQ854="ACCESS-ISSUE","ACCESS-ISSUE",
AQ854="Projet OCM (ZTE, NOKIA, autres projets)","TRAVAUX OCM",
AQ854="No root CAuse","No root cause",
AQ854="ODU HS","PDH",
AQ854="IP &amp; VLAN","PDH",
AQ854="Warehouse HUAWEI","SPARE-ISSUE",
AQ854="SPARE-HS","SPARE-ISSUE",
AQ854="Power Telco","BSS",AQ854="no impacts","no impacts"
),"")</f>
        <v>No root cause</v>
      </c>
      <c r="AP854" s="48" t="str" cm="1">
        <f t="array" ref="AP854">IFERROR(_xlfn.IFS(
AQ854="MPR ISSUE","TX ISSUE",
AQ854="BSS Hardware Issue","RAN ISSUE",
AQ854="Sites strategiques, MLL, Pylone, etc.","ENVTECH",
AQ854="AKTIVCO DEFAUT GE &amp; POWER Cabinet","POWER ISSUE",
AQ854="AKTIVCO Coupure ENEO &amp; Baisse de tension","POWER ISSUE",
AQ854="Coupure ENEO &amp; Baisse de tension","POWER ISSUE",
AQ854="Defaut GE &amp; POWER Cabinet","POWER ISSUE",
AQ854="Sharing","POWER ISSUE",
AQ854="Sites strategiques &amp; DataCenter","POWER ISSUE",
AQ854="Exclu","Exclu",
AQ854="SAT","TX ISSUE",
AQ854="SPARE-ISSUE","SPARE-ISSUE",
AQ854="Fiber CAmtel","TX ISSUE",
AQ854="Fiber AOF","TX ISSUE",
AQ854="Projet OCM (HUAWEI)","TRAVAUX-HUAWEI",
AQ854="Projet OCM (NOKIA)","TRAVAUX -NOKIA",
AQ854="ACCESS-ISSUE","ACCESS-ISSUE",
AQ854="Projet OCM (ZTE, NOKIA, autres projets)","TRAVAUX OCM",
AQ854="No root CAuse","No root cause",
AQ854="ODU HS","TX ISSUE",
AQ854="IP &amp; VLAN","TX ISSUE",
AQ854="Warehouse HUAWEI","SPARE-ISSUE",
AQ854="SPARE-HS","SPARE-ISSUE",
AQ854="Power Telco","RAN ISSUE",AQ854="no impacts","no impacts"
),"")</f>
        <v>No root cause</v>
      </c>
      <c r="AQ854" s="126" t="s">
        <v>5344</v>
      </c>
      <c r="AR854" s="48" t="str" cm="1">
        <f t="array" ref="AR854">IFERROR(_xlfn.IFS(
AQ854="MPR ISSUE","ACTIVE",
AQ854="BSS Hardware Issue","ACTIVE",
AQ854="Sites strategiques, MLL, Pylone, etc.","PASSIVE",
AQ854="AKTIVCO DEFAUT GE &amp; POWER Cabinet","PASSIVE",
AQ854="AKTIVCO Coupure ENEO &amp; Baisse de tension","PASSIVE",
AQ854="Coupure ENEO &amp; Baisse de tension","PASSIVE",
AQ854="Defaut GE &amp; POWER Cabinet","PASSIVE",
AQ854="Sharing","PASSIVE",
AQ854="Sites strategiques &amp; DataCenter","PASSIVE",
AQ854="Exclu","Exclu",
AQ854="SAT","ACTIVE",
AQ854="SPARE-ISSUE","SPARE-ISSUE",
AQ854="Fiber CAmtel","ACTIVE",
AQ854="Fiber AOF","ACTIVE",
AQ854="Projet OCM (HUAWEI)","PLANNED WORKS",
AQ854="Projet OCM (NOKIA)","PLANNED WORKS",
AQ854="ACCESS-ISSUE","ACCESS-ISSUE",
AQ854="Projet OCM (ZTE, NOKIA, autres projets)","PLANNED WORKS",
AQ854="No root CAuse","No root cause",
AQ854="ODU HS","ACTIVE",
AQ854="IP &amp; VLAN","ACTIVE",
AQ854="Warehouse HUAWEI","SPARE-ISSUE",
AQ854="SPARE-HS","SPARE-ISSUE",
AQ854="Power Telco","ACTIVE", AQ854="no impacts","no impacts"
),"")</f>
        <v>No root cause</v>
      </c>
      <c r="AS854" s="92" t="s">
        <v>5537</v>
      </c>
      <c r="AT854" s="98" t="s">
        <v>4690</v>
      </c>
      <c r="AV854" s="17" t="s">
        <v>5537</v>
      </c>
      <c r="AW854" s="7" t="s">
        <v>5537</v>
      </c>
      <c r="AX854" s="6" t="s">
        <v>5537</v>
      </c>
      <c r="AY854" s="7"/>
      <c r="AZ854" s="3" t="s">
        <v>5537</v>
      </c>
      <c r="BA854" s="18" t="s">
        <v>5537</v>
      </c>
      <c r="BB854" s="18" t="s">
        <v>5537</v>
      </c>
      <c r="BC854" s="18" t="s">
        <v>5537</v>
      </c>
      <c r="BD854" s="18" t="s">
        <v>5537</v>
      </c>
      <c r="BE854" s="18" t="s">
        <v>5537</v>
      </c>
      <c r="BF854" s="18" t="s">
        <v>5537</v>
      </c>
      <c r="BG854" s="18" t="s">
        <v>5537</v>
      </c>
      <c r="BH854" s="18" t="s">
        <v>5537</v>
      </c>
      <c r="BI854" s="18" t="s">
        <v>5537</v>
      </c>
      <c r="BJ854" s="18" t="s">
        <v>5537</v>
      </c>
      <c r="BK854" s="18" t="s">
        <v>5537</v>
      </c>
      <c r="BL854" s="9" t="s">
        <v>5537</v>
      </c>
      <c r="BM854" s="14" t="s">
        <v>5537</v>
      </c>
      <c r="BN854" s="14" t="s">
        <v>5537</v>
      </c>
      <c r="BO854" s="14" t="str">
        <f>_xlfn.XLOOKUP(B854,'[4]cell downs 18042026 17h'!$B:$B,'[4]cell downs 18042026 17h'!$B:$B,"")</f>
        <v/>
      </c>
      <c r="BP854" s="14" t="str">
        <f>_xlfn.XLOOKUP(B854,'[5]Cells Huawei 19042026 15h'!$B:$B,'[5]Cells Huawei 19042026 15h'!$B:$B,"")</f>
        <v/>
      </c>
      <c r="BQ854" s="9" t="str">
        <f>_xlfn.XLOOKUP(B854,'[6]cells down 19042026 9H40'!$B:$B,'[6]cells down 19042026 9H40'!$B:$B,"")</f>
        <v/>
      </c>
      <c r="BR854" s="9" t="s">
        <v>4690</v>
      </c>
      <c r="BS854" s="9" t="s">
        <v>302</v>
      </c>
      <c r="BT854" s="108"/>
    </row>
    <row r="855" spans="1:72" s="9" customFormat="1" x14ac:dyDescent="0.35">
      <c r="A855" s="1" t="s">
        <v>2673</v>
      </c>
      <c r="B855" s="8" t="s">
        <v>2674</v>
      </c>
      <c r="C855" s="3" t="str">
        <f>_xlfn.XLOOKUP(B855,'[1]daily break down'!$D:$D,'[1]daily break down'!$E:$E,"")</f>
        <v>NORD-OUEST</v>
      </c>
      <c r="D855" s="1" t="s">
        <v>11</v>
      </c>
      <c r="E855" s="1" t="s">
        <v>12</v>
      </c>
      <c r="F855" s="3" t="s">
        <v>51</v>
      </c>
      <c r="G855" s="1" t="s">
        <v>52</v>
      </c>
      <c r="H855" s="32" t="str">
        <f>_xlfn.XLOOKUP(B855,[2]CALCULATION!$B:$B,[2]CALCULATION!$H:$H,"")</f>
        <v>Huawei</v>
      </c>
      <c r="I855" s="28">
        <v>9.4769007199664426</v>
      </c>
      <c r="J855" s="28">
        <v>5.5451933750531479</v>
      </c>
      <c r="K855" s="28">
        <v>0</v>
      </c>
      <c r="L855" s="28">
        <v>0</v>
      </c>
      <c r="M855" s="28">
        <v>7.3343014213844002</v>
      </c>
      <c r="N855" s="28">
        <v>0</v>
      </c>
      <c r="O855" s="28">
        <v>0</v>
      </c>
      <c r="P855" s="28">
        <v>1.7089393692945583</v>
      </c>
      <c r="Q855" s="28">
        <v>14.990704357180975</v>
      </c>
      <c r="R855" s="28">
        <v>6.1590054304246449</v>
      </c>
      <c r="S855" s="93">
        <v>1.0371989795481591</v>
      </c>
      <c r="T855" s="93">
        <f>_xlfn.XLOOKUP(B855,'[3]Nur des jours'!$B:$B,'[3]Nur des jours'!$U:$U,"")</f>
        <v>0</v>
      </c>
      <c r="U855" s="93">
        <v>0.31097242554211496</v>
      </c>
      <c r="V855" s="93">
        <v>3.7632015249705365E-2</v>
      </c>
      <c r="W855" s="93">
        <v>0</v>
      </c>
      <c r="X855" s="93">
        <v>0</v>
      </c>
      <c r="Y855" s="93">
        <v>0</v>
      </c>
      <c r="Z855" s="93">
        <v>2.5366475189265851</v>
      </c>
      <c r="AA855" s="93">
        <v>1.4770655160900941</v>
      </c>
      <c r="AB855" s="93">
        <v>0</v>
      </c>
      <c r="AC855" s="93">
        <f>_xlfn.XLOOKUP(B855,'[3]Nur des jours'!$B:$B,'[3]Nur des jours'!$N:$N,"")</f>
        <v>0</v>
      </c>
      <c r="AD855" s="93">
        <v>0</v>
      </c>
      <c r="AE855" s="93">
        <v>0.84288580128013069</v>
      </c>
      <c r="AF855" s="93">
        <v>0</v>
      </c>
      <c r="AG855" s="93"/>
      <c r="AH855" s="93">
        <v>0</v>
      </c>
      <c r="AI855" s="93">
        <v>0</v>
      </c>
      <c r="AJ855" s="93">
        <v>0</v>
      </c>
      <c r="AK855" s="93">
        <v>0</v>
      </c>
      <c r="AL855" s="93">
        <v>0</v>
      </c>
      <c r="AM855" s="49" t="s">
        <v>5559</v>
      </c>
      <c r="AN855" s="49"/>
      <c r="AO855" s="48" t="str" cm="1">
        <f t="array" ref="AO855">IFERROR(_xlfn.IFS(
AQ855="MPR ISSUE","PDH",
AQ855="BSS Hardware Issue","BSS",
AQ855="Sites strategiques, MLL, Pylone, etc.","ENVTECH",
AQ855="AKTIVCO DEFAUT GE &amp; POWER Cabinet","AKTIVCO",
AQ855="AKTIVCO Coupure ENEO &amp; Baisse de tension","AKTIVCO GRID ONLY",
AQ855="Coupure ENEO &amp; Baisse de tension","IHS GRID ONLY",
AQ855="Defaut GE &amp; POWER Cabinet","IHS",
AQ855="Sharing","Partners",
AQ855="Sites strategiques &amp; DataCenter","SST &amp; DC",
AQ855="Exclu","Exclu",
AQ855="SAT","SAT",
AQ855="SPARE-ISSUE","SPARE-ISSUE",
AQ855="Fiber CAmtel","TRANS_FO_CAMTEL",
AQ855="Fiber AOF","Fiber AOF",
AQ855="Projet OCM (HUAWEI)","TRAVAUX-HUAWEI",
AQ855="Projet OCM (NOKIA)","TRAVAUX-NOKIA",
AQ855="ACCESS-ISSUE","ACCESS-ISSUE",
AQ855="Projet OCM (ZTE, NOKIA, autres projets)","TRAVAUX OCM",
AQ855="No root CAuse","No root cause",
AQ855="ODU HS","PDH",
AQ855="IP &amp; VLAN","PDH",
AQ855="Warehouse HUAWEI","SPARE-ISSUE",
AQ855="SPARE-HS","SPARE-ISSUE",
AQ855="Power Telco","BSS",AQ855="no impacts","no impacts"
),"")</f>
        <v>No root cause</v>
      </c>
      <c r="AP855" s="48" t="str" cm="1">
        <f t="array" ref="AP855">IFERROR(_xlfn.IFS(
AQ855="MPR ISSUE","TX ISSUE",
AQ855="BSS Hardware Issue","RAN ISSUE",
AQ855="Sites strategiques, MLL, Pylone, etc.","ENVTECH",
AQ855="AKTIVCO DEFAUT GE &amp; POWER Cabinet","POWER ISSUE",
AQ855="AKTIVCO Coupure ENEO &amp; Baisse de tension","POWER ISSUE",
AQ855="Coupure ENEO &amp; Baisse de tension","POWER ISSUE",
AQ855="Defaut GE &amp; POWER Cabinet","POWER ISSUE",
AQ855="Sharing","POWER ISSUE",
AQ855="Sites strategiques &amp; DataCenter","POWER ISSUE",
AQ855="Exclu","Exclu",
AQ855="SAT","TX ISSUE",
AQ855="SPARE-ISSUE","SPARE-ISSUE",
AQ855="Fiber CAmtel","TX ISSUE",
AQ855="Fiber AOF","TX ISSUE",
AQ855="Projet OCM (HUAWEI)","TRAVAUX-HUAWEI",
AQ855="Projet OCM (NOKIA)","TRAVAUX -NOKIA",
AQ855="ACCESS-ISSUE","ACCESS-ISSUE",
AQ855="Projet OCM (ZTE, NOKIA, autres projets)","TRAVAUX OCM",
AQ855="No root CAuse","No root cause",
AQ855="ODU HS","TX ISSUE",
AQ855="IP &amp; VLAN","TX ISSUE",
AQ855="Warehouse HUAWEI","SPARE-ISSUE",
AQ855="SPARE-HS","SPARE-ISSUE",
AQ855="Power Telco","RAN ISSUE",AQ855="no impacts","no impacts"
),"")</f>
        <v>No root cause</v>
      </c>
      <c r="AQ855" s="126" t="s">
        <v>5344</v>
      </c>
      <c r="AR855" s="48" t="str" cm="1">
        <f t="array" ref="AR855">IFERROR(_xlfn.IFS(
AQ855="MPR ISSUE","ACTIVE",
AQ855="BSS Hardware Issue","ACTIVE",
AQ855="Sites strategiques, MLL, Pylone, etc.","PASSIVE",
AQ855="AKTIVCO DEFAUT GE &amp; POWER Cabinet","PASSIVE",
AQ855="AKTIVCO Coupure ENEO &amp; Baisse de tension","PASSIVE",
AQ855="Coupure ENEO &amp; Baisse de tension","PASSIVE",
AQ855="Defaut GE &amp; POWER Cabinet","PASSIVE",
AQ855="Sharing","PASSIVE",
AQ855="Sites strategiques &amp; DataCenter","PASSIVE",
AQ855="Exclu","Exclu",
AQ855="SAT","ACTIVE",
AQ855="SPARE-ISSUE","SPARE-ISSUE",
AQ855="Fiber CAmtel","ACTIVE",
AQ855="Fiber AOF","ACTIVE",
AQ855="Projet OCM (HUAWEI)","PLANNED WORKS",
AQ855="Projet OCM (NOKIA)","PLANNED WORKS",
AQ855="ACCESS-ISSUE","ACCESS-ISSUE",
AQ855="Projet OCM (ZTE, NOKIA, autres projets)","PLANNED WORKS",
AQ855="No root CAuse","No root cause",
AQ855="ODU HS","ACTIVE",
AQ855="IP &amp; VLAN","ACTIVE",
AQ855="Warehouse HUAWEI","SPARE-ISSUE",
AQ855="SPARE-HS","SPARE-ISSUE",
AQ855="Power Telco","ACTIVE", AQ855="no impacts","no impacts"
),"")</f>
        <v>No root cause</v>
      </c>
      <c r="AS855" s="92" t="s">
        <v>5537</v>
      </c>
      <c r="AT855" s="98" t="s">
        <v>2674</v>
      </c>
      <c r="AV855" s="17" t="s">
        <v>5537</v>
      </c>
      <c r="AW855" s="7" t="s">
        <v>5537</v>
      </c>
      <c r="AX855" s="6" t="s">
        <v>5537</v>
      </c>
      <c r="AY855" s="7"/>
      <c r="AZ855" s="3" t="s">
        <v>5537</v>
      </c>
      <c r="BA855" s="18" t="s">
        <v>5537</v>
      </c>
      <c r="BB855" s="18" t="s">
        <v>5537</v>
      </c>
      <c r="BC855" s="18" t="s">
        <v>5537</v>
      </c>
      <c r="BD855" s="18" t="s">
        <v>5537</v>
      </c>
      <c r="BE855" s="18" t="s">
        <v>5537</v>
      </c>
      <c r="BF855" s="18" t="s">
        <v>5537</v>
      </c>
      <c r="BG855" s="18" t="s">
        <v>5537</v>
      </c>
      <c r="BH855" s="18" t="s">
        <v>5537</v>
      </c>
      <c r="BI855" s="18" t="s">
        <v>5537</v>
      </c>
      <c r="BJ855" s="18" t="s">
        <v>5537</v>
      </c>
      <c r="BK855" s="18" t="s">
        <v>5537</v>
      </c>
      <c r="BL855" s="9" t="s">
        <v>5537</v>
      </c>
      <c r="BM855" s="14" t="s">
        <v>5537</v>
      </c>
      <c r="BN855" s="14" t="s">
        <v>5537</v>
      </c>
      <c r="BO855" s="14" t="str">
        <f>_xlfn.XLOOKUP(B855,'[4]cell downs 18042026 17h'!$B:$B,'[4]cell downs 18042026 17h'!$B:$B,"")</f>
        <v/>
      </c>
      <c r="BP855" s="14" t="str">
        <f>_xlfn.XLOOKUP(B855,'[5]Cells Huawei 19042026 15h'!$B:$B,'[5]Cells Huawei 19042026 15h'!$B:$B,"")</f>
        <v/>
      </c>
      <c r="BQ855" s="9" t="str">
        <f>_xlfn.XLOOKUP(B855,'[6]cells down 19042026 9H40'!$B:$B,'[6]cells down 19042026 9H40'!$B:$B,"")</f>
        <v/>
      </c>
      <c r="BR855" s="9" t="s">
        <v>2674</v>
      </c>
      <c r="BS855" s="9" t="s">
        <v>12</v>
      </c>
      <c r="BT855" s="108"/>
    </row>
    <row r="856" spans="1:72" s="9" customFormat="1" x14ac:dyDescent="0.35">
      <c r="A856" s="1" t="s">
        <v>1928</v>
      </c>
      <c r="B856" s="8" t="s">
        <v>1929</v>
      </c>
      <c r="C856" s="3" t="str">
        <f>_xlfn.XLOOKUP(B856,'[1]daily break down'!$D:$D,'[1]daily break down'!$E:$E,"")</f>
        <v>Douala</v>
      </c>
      <c r="D856" s="1" t="s">
        <v>11</v>
      </c>
      <c r="E856" s="1" t="s">
        <v>12</v>
      </c>
      <c r="F856" s="3" t="s">
        <v>31</v>
      </c>
      <c r="G856" s="1" t="s">
        <v>32</v>
      </c>
      <c r="H856" s="34" t="str">
        <f>_xlfn.XLOOKUP(B856,[2]CALCULATION!$B:$B,[2]CALCULATION!$H:$H,"")</f>
        <v>ZTE</v>
      </c>
      <c r="I856" s="28">
        <v>0</v>
      </c>
      <c r="J856" s="28">
        <v>7.184076556716974</v>
      </c>
      <c r="K856" s="28">
        <v>0</v>
      </c>
      <c r="L856" s="28">
        <v>0</v>
      </c>
      <c r="M856" s="28">
        <v>0</v>
      </c>
      <c r="N856" s="28">
        <v>0</v>
      </c>
      <c r="O856" s="28">
        <v>0</v>
      </c>
      <c r="P856" s="28">
        <v>0</v>
      </c>
      <c r="Q856" s="28">
        <v>6.3533721139276258</v>
      </c>
      <c r="R856" s="28">
        <v>0</v>
      </c>
      <c r="S856" s="93">
        <v>0</v>
      </c>
      <c r="T856" s="93">
        <f>_xlfn.XLOOKUP(B856,'[3]Nur des jours'!$B:$B,'[3]Nur des jours'!$U:$U,"")</f>
        <v>10.251567346682531</v>
      </c>
      <c r="U856" s="93">
        <v>1.961822944756916</v>
      </c>
      <c r="V856" s="93">
        <v>0</v>
      </c>
      <c r="W856" s="93">
        <v>10.251567346682531</v>
      </c>
      <c r="X856" s="93">
        <v>0</v>
      </c>
      <c r="Y856" s="93">
        <v>0.66910079815542256</v>
      </c>
      <c r="Z856" s="93">
        <v>0</v>
      </c>
      <c r="AA856" s="93">
        <v>0</v>
      </c>
      <c r="AB856" s="93">
        <v>0</v>
      </c>
      <c r="AC856" s="93">
        <f>_xlfn.XLOOKUP(B856,'[3]Nur des jours'!$B:$B,'[3]Nur des jours'!$N:$N,"")</f>
        <v>0</v>
      </c>
      <c r="AD856" s="93">
        <v>0</v>
      </c>
      <c r="AE856" s="93">
        <v>0.8357160997965366</v>
      </c>
      <c r="AF856" s="93">
        <v>0</v>
      </c>
      <c r="AG856" s="93"/>
      <c r="AH856" s="93">
        <v>0</v>
      </c>
      <c r="AI856" s="93">
        <v>0</v>
      </c>
      <c r="AJ856" s="93">
        <v>0</v>
      </c>
      <c r="AK856" s="93">
        <v>0</v>
      </c>
      <c r="AL856" s="93">
        <v>0</v>
      </c>
      <c r="AM856" s="49" t="s">
        <v>5559</v>
      </c>
      <c r="AN856" s="49"/>
      <c r="AO856" s="48" t="str" cm="1">
        <f t="array" ref="AO856">IFERROR(_xlfn.IFS(
AQ856="MPR ISSUE","PDH",
AQ856="BSS Hardware Issue","BSS",
AQ856="Sites strategiques, MLL, Pylone, etc.","ENVTECH",
AQ856="AKTIVCO DEFAUT GE &amp; POWER Cabinet","AKTIVCO",
AQ856="AKTIVCO Coupure ENEO &amp; Baisse de tension","AKTIVCO GRID ONLY",
AQ856="Coupure ENEO &amp; Baisse de tension","IHS GRID ONLY",
AQ856="Defaut GE &amp; POWER Cabinet","IHS",
AQ856="Sharing","Partners",
AQ856="Sites strategiques &amp; DataCenter","SST &amp; DC",
AQ856="Exclu","Exclu",
AQ856="SAT","SAT",
AQ856="SPARE-ISSUE","SPARE-ISSUE",
AQ856="Fiber CAmtel","TRANS_FO_CAMTEL",
AQ856="Fiber AOF","Fiber AOF",
AQ856="Projet OCM (HUAWEI)","TRAVAUX-HUAWEI",
AQ856="Projet OCM (NOKIA)","TRAVAUX-NOKIA",
AQ856="ACCESS-ISSUE","ACCESS-ISSUE",
AQ856="Projet OCM (ZTE, NOKIA, autres projets)","TRAVAUX OCM",
AQ856="No root CAuse","No root cause",
AQ856="ODU HS","PDH",
AQ856="IP &amp; VLAN","PDH",
AQ856="Warehouse HUAWEI","SPARE-ISSUE",
AQ856="SPARE-HS","SPARE-ISSUE",
AQ856="Power Telco","BSS",AQ856="no impacts","no impacts"
),"")</f>
        <v>No root cause</v>
      </c>
      <c r="AP856" s="48" t="str" cm="1">
        <f t="array" ref="AP856">IFERROR(_xlfn.IFS(
AQ856="MPR ISSUE","TX ISSUE",
AQ856="BSS Hardware Issue","RAN ISSUE",
AQ856="Sites strategiques, MLL, Pylone, etc.","ENVTECH",
AQ856="AKTIVCO DEFAUT GE &amp; POWER Cabinet","POWER ISSUE",
AQ856="AKTIVCO Coupure ENEO &amp; Baisse de tension","POWER ISSUE",
AQ856="Coupure ENEO &amp; Baisse de tension","POWER ISSUE",
AQ856="Defaut GE &amp; POWER Cabinet","POWER ISSUE",
AQ856="Sharing","POWER ISSUE",
AQ856="Sites strategiques &amp; DataCenter","POWER ISSUE",
AQ856="Exclu","Exclu",
AQ856="SAT","TX ISSUE",
AQ856="SPARE-ISSUE","SPARE-ISSUE",
AQ856="Fiber CAmtel","TX ISSUE",
AQ856="Fiber AOF","TX ISSUE",
AQ856="Projet OCM (HUAWEI)","TRAVAUX-HUAWEI",
AQ856="Projet OCM (NOKIA)","TRAVAUX -NOKIA",
AQ856="ACCESS-ISSUE","ACCESS-ISSUE",
AQ856="Projet OCM (ZTE, NOKIA, autres projets)","TRAVAUX OCM",
AQ856="No root CAuse","No root cause",
AQ856="ODU HS","TX ISSUE",
AQ856="IP &amp; VLAN","TX ISSUE",
AQ856="Warehouse HUAWEI","SPARE-ISSUE",
AQ856="SPARE-HS","SPARE-ISSUE",
AQ856="Power Telco","RAN ISSUE",AQ856="no impacts","no impacts"
),"")</f>
        <v>No root cause</v>
      </c>
      <c r="AQ856" s="126" t="s">
        <v>5344</v>
      </c>
      <c r="AR856" s="48" t="str" cm="1">
        <f t="array" ref="AR856">IFERROR(_xlfn.IFS(
AQ856="MPR ISSUE","ACTIVE",
AQ856="BSS Hardware Issue","ACTIVE",
AQ856="Sites strategiques, MLL, Pylone, etc.","PASSIVE",
AQ856="AKTIVCO DEFAUT GE &amp; POWER Cabinet","PASSIVE",
AQ856="AKTIVCO Coupure ENEO &amp; Baisse de tension","PASSIVE",
AQ856="Coupure ENEO &amp; Baisse de tension","PASSIVE",
AQ856="Defaut GE &amp; POWER Cabinet","PASSIVE",
AQ856="Sharing","PASSIVE",
AQ856="Sites strategiques &amp; DataCenter","PASSIVE",
AQ856="Exclu","Exclu",
AQ856="SAT","ACTIVE",
AQ856="SPARE-ISSUE","SPARE-ISSUE",
AQ856="Fiber CAmtel","ACTIVE",
AQ856="Fiber AOF","ACTIVE",
AQ856="Projet OCM (HUAWEI)","PLANNED WORKS",
AQ856="Projet OCM (NOKIA)","PLANNED WORKS",
AQ856="ACCESS-ISSUE","ACCESS-ISSUE",
AQ856="Projet OCM (ZTE, NOKIA, autres projets)","PLANNED WORKS",
AQ856="No root CAuse","No root cause",
AQ856="ODU HS","ACTIVE",
AQ856="IP &amp; VLAN","ACTIVE",
AQ856="Warehouse HUAWEI","SPARE-ISSUE",
AQ856="SPARE-HS","SPARE-ISSUE",
AQ856="Power Telco","ACTIVE", AQ856="no impacts","no impacts"
),"")</f>
        <v>No root cause</v>
      </c>
      <c r="AS856" s="92" t="s">
        <v>5537</v>
      </c>
      <c r="AT856" s="98" t="s">
        <v>1929</v>
      </c>
      <c r="AV856" s="17" t="s">
        <v>5537</v>
      </c>
      <c r="AW856" s="7" t="s">
        <v>5537</v>
      </c>
      <c r="AX856" s="6" t="s">
        <v>5537</v>
      </c>
      <c r="AY856" s="7"/>
      <c r="AZ856" s="3" t="s">
        <v>5537</v>
      </c>
      <c r="BA856" s="18" t="s">
        <v>5537</v>
      </c>
      <c r="BB856" s="18" t="s">
        <v>5537</v>
      </c>
      <c r="BC856" s="18" t="s">
        <v>5537</v>
      </c>
      <c r="BD856" s="18" t="s">
        <v>5537</v>
      </c>
      <c r="BE856" s="18" t="s">
        <v>5537</v>
      </c>
      <c r="BF856" s="18" t="s">
        <v>5537</v>
      </c>
      <c r="BG856" s="18" t="s">
        <v>5537</v>
      </c>
      <c r="BH856" s="18" t="s">
        <v>5537</v>
      </c>
      <c r="BI856" s="18" t="s">
        <v>5537</v>
      </c>
      <c r="BJ856" s="18" t="s">
        <v>5537</v>
      </c>
      <c r="BK856" s="18" t="s">
        <v>5537</v>
      </c>
      <c r="BL856" s="9" t="s">
        <v>5537</v>
      </c>
      <c r="BM856" s="14" t="s">
        <v>5537</v>
      </c>
      <c r="BN856" s="14" t="s">
        <v>5537</v>
      </c>
      <c r="BO856" s="14" t="str">
        <f>_xlfn.XLOOKUP(B856,'[4]cell downs 18042026 17h'!$B:$B,'[4]cell downs 18042026 17h'!$B:$B,"")</f>
        <v/>
      </c>
      <c r="BP856" s="14" t="str">
        <f>_xlfn.XLOOKUP(B856,'[5]Cells Huawei 19042026 15h'!$B:$B,'[5]Cells Huawei 19042026 15h'!$B:$B,"")</f>
        <v/>
      </c>
      <c r="BQ856" s="9" t="str">
        <f>_xlfn.XLOOKUP(B856,'[6]cells down 19042026 9H40'!$B:$B,'[6]cells down 19042026 9H40'!$B:$B,"")</f>
        <v/>
      </c>
      <c r="BR856" s="9" t="s">
        <v>1929</v>
      </c>
      <c r="BS856" s="9" t="s">
        <v>1713</v>
      </c>
      <c r="BT856" s="108"/>
    </row>
    <row r="857" spans="1:72" s="9" customFormat="1" x14ac:dyDescent="0.35">
      <c r="A857" s="1" t="s">
        <v>1012</v>
      </c>
      <c r="B857" s="8" t="s">
        <v>1013</v>
      </c>
      <c r="C857" s="3" t="str">
        <f>_xlfn.XLOOKUP(B857,'[1]daily break down'!$D:$D,'[1]daily break down'!$E:$E,"")</f>
        <v>Douala</v>
      </c>
      <c r="D857" s="1" t="s">
        <v>11</v>
      </c>
      <c r="E857" s="1" t="s">
        <v>12</v>
      </c>
      <c r="F857" s="3" t="s">
        <v>31</v>
      </c>
      <c r="G857" s="1" t="s">
        <v>32</v>
      </c>
      <c r="H857" s="34" t="str">
        <f>_xlfn.XLOOKUP(B857,[2]CALCULATION!$B:$B,[2]CALCULATION!$H:$H,"")</f>
        <v>ZTE</v>
      </c>
      <c r="I857" s="28">
        <v>0.26474390254342467</v>
      </c>
      <c r="J857" s="28">
        <v>0</v>
      </c>
      <c r="K857" s="28">
        <v>0</v>
      </c>
      <c r="L857" s="28">
        <v>0</v>
      </c>
      <c r="M857" s="28">
        <v>0.13176555860892122</v>
      </c>
      <c r="N857" s="28">
        <v>0</v>
      </c>
      <c r="O857" s="28">
        <v>0.13388793292869133</v>
      </c>
      <c r="P857" s="28">
        <v>0.13156937274742897</v>
      </c>
      <c r="Q857" s="28">
        <v>6.6863708611916789E-2</v>
      </c>
      <c r="R857" s="28">
        <v>0</v>
      </c>
      <c r="S857" s="93">
        <v>0.2229919842024011</v>
      </c>
      <c r="T857" s="93">
        <f>_xlfn.XLOOKUP(B857,'[3]Nur des jours'!$B:$B,'[3]Nur des jours'!$U:$U,"")</f>
        <v>0.13345989104907385</v>
      </c>
      <c r="U857" s="93">
        <v>0.22047723815964776</v>
      </c>
      <c r="V857" s="93">
        <v>0</v>
      </c>
      <c r="W857" s="93">
        <v>0.13345989104907385</v>
      </c>
      <c r="X857" s="93">
        <v>0.41184762850530598</v>
      </c>
      <c r="Y857" s="93">
        <v>0</v>
      </c>
      <c r="Z857" s="93">
        <v>0</v>
      </c>
      <c r="AA857" s="93">
        <v>0</v>
      </c>
      <c r="AB857" s="93">
        <v>0</v>
      </c>
      <c r="AC857" s="93">
        <f>_xlfn.XLOOKUP(B857,'[3]Nur des jours'!$B:$B,'[3]Nur des jours'!$N:$N,"")</f>
        <v>0.54179400912585329</v>
      </c>
      <c r="AD857" s="93">
        <v>0.54179400912585329</v>
      </c>
      <c r="AE857" s="93">
        <v>0.78556385956802066</v>
      </c>
      <c r="AF857" s="93">
        <v>0</v>
      </c>
      <c r="AG857" s="93"/>
      <c r="AH857" s="93">
        <v>0</v>
      </c>
      <c r="AI857" s="93">
        <v>0</v>
      </c>
      <c r="AJ857" s="93">
        <v>0</v>
      </c>
      <c r="AK857" s="93">
        <v>0</v>
      </c>
      <c r="AL857" s="93">
        <v>0</v>
      </c>
      <c r="AM857" s="49" t="s">
        <v>5559</v>
      </c>
      <c r="AN857" s="49"/>
      <c r="AO857" s="48" t="str" cm="1">
        <f t="array" ref="AO857">IFERROR(_xlfn.IFS(
AQ857="MPR ISSUE","PDH",
AQ857="BSS Hardware Issue","BSS",
AQ857="Sites strategiques, MLL, Pylone, etc.","ENVTECH",
AQ857="AKTIVCO DEFAUT GE &amp; POWER Cabinet","AKTIVCO",
AQ857="AKTIVCO Coupure ENEO &amp; Baisse de tension","AKTIVCO GRID ONLY",
AQ857="Coupure ENEO &amp; Baisse de tension","IHS GRID ONLY",
AQ857="Defaut GE &amp; POWER Cabinet","IHS",
AQ857="Sharing","Partners",
AQ857="Sites strategiques &amp; DataCenter","SST &amp; DC",
AQ857="Exclu","Exclu",
AQ857="SAT","SAT",
AQ857="SPARE-ISSUE","SPARE-ISSUE",
AQ857="Fiber CAmtel","TRANS_FO_CAMTEL",
AQ857="Fiber AOF","Fiber AOF",
AQ857="Projet OCM (HUAWEI)","TRAVAUX-HUAWEI",
AQ857="Projet OCM (NOKIA)","TRAVAUX-NOKIA",
AQ857="ACCESS-ISSUE","ACCESS-ISSUE",
AQ857="Projet OCM (ZTE, NOKIA, autres projets)","TRAVAUX OCM",
AQ857="No root CAuse","No root cause",
AQ857="ODU HS","PDH",
AQ857="IP &amp; VLAN","PDH",
AQ857="Warehouse HUAWEI","SPARE-ISSUE",
AQ857="SPARE-HS","SPARE-ISSUE",
AQ857="Power Telco","BSS",AQ857="no impacts","no impacts"
),"")</f>
        <v>No root cause</v>
      </c>
      <c r="AP857" s="48" t="str" cm="1">
        <f t="array" ref="AP857">IFERROR(_xlfn.IFS(
AQ857="MPR ISSUE","TX ISSUE",
AQ857="BSS Hardware Issue","RAN ISSUE",
AQ857="Sites strategiques, MLL, Pylone, etc.","ENVTECH",
AQ857="AKTIVCO DEFAUT GE &amp; POWER Cabinet","POWER ISSUE",
AQ857="AKTIVCO Coupure ENEO &amp; Baisse de tension","POWER ISSUE",
AQ857="Coupure ENEO &amp; Baisse de tension","POWER ISSUE",
AQ857="Defaut GE &amp; POWER Cabinet","POWER ISSUE",
AQ857="Sharing","POWER ISSUE",
AQ857="Sites strategiques &amp; DataCenter","POWER ISSUE",
AQ857="Exclu","Exclu",
AQ857="SAT","TX ISSUE",
AQ857="SPARE-ISSUE","SPARE-ISSUE",
AQ857="Fiber CAmtel","TX ISSUE",
AQ857="Fiber AOF","TX ISSUE",
AQ857="Projet OCM (HUAWEI)","TRAVAUX-HUAWEI",
AQ857="Projet OCM (NOKIA)","TRAVAUX -NOKIA",
AQ857="ACCESS-ISSUE","ACCESS-ISSUE",
AQ857="Projet OCM (ZTE, NOKIA, autres projets)","TRAVAUX OCM",
AQ857="No root CAuse","No root cause",
AQ857="ODU HS","TX ISSUE",
AQ857="IP &amp; VLAN","TX ISSUE",
AQ857="Warehouse HUAWEI","SPARE-ISSUE",
AQ857="SPARE-HS","SPARE-ISSUE",
AQ857="Power Telco","RAN ISSUE",AQ857="no impacts","no impacts"
),"")</f>
        <v>No root cause</v>
      </c>
      <c r="AQ857" s="126" t="s">
        <v>5344</v>
      </c>
      <c r="AR857" s="48" t="str" cm="1">
        <f t="array" ref="AR857">IFERROR(_xlfn.IFS(
AQ857="MPR ISSUE","ACTIVE",
AQ857="BSS Hardware Issue","ACTIVE",
AQ857="Sites strategiques, MLL, Pylone, etc.","PASSIVE",
AQ857="AKTIVCO DEFAUT GE &amp; POWER Cabinet","PASSIVE",
AQ857="AKTIVCO Coupure ENEO &amp; Baisse de tension","PASSIVE",
AQ857="Coupure ENEO &amp; Baisse de tension","PASSIVE",
AQ857="Defaut GE &amp; POWER Cabinet","PASSIVE",
AQ857="Sharing","PASSIVE",
AQ857="Sites strategiques &amp; DataCenter","PASSIVE",
AQ857="Exclu","Exclu",
AQ857="SAT","ACTIVE",
AQ857="SPARE-ISSUE","SPARE-ISSUE",
AQ857="Fiber CAmtel","ACTIVE",
AQ857="Fiber AOF","ACTIVE",
AQ857="Projet OCM (HUAWEI)","PLANNED WORKS",
AQ857="Projet OCM (NOKIA)","PLANNED WORKS",
AQ857="ACCESS-ISSUE","ACCESS-ISSUE",
AQ857="Projet OCM (ZTE, NOKIA, autres projets)","PLANNED WORKS",
AQ857="No root CAuse","No root cause",
AQ857="ODU HS","ACTIVE",
AQ857="IP &amp; VLAN","ACTIVE",
AQ857="Warehouse HUAWEI","SPARE-ISSUE",
AQ857="SPARE-HS","SPARE-ISSUE",
AQ857="Power Telco","ACTIVE", AQ857="no impacts","no impacts"
),"")</f>
        <v>No root cause</v>
      </c>
      <c r="AS857" s="92" t="s">
        <v>5537</v>
      </c>
      <c r="AT857" s="98" t="s">
        <v>1013</v>
      </c>
      <c r="AV857" s="17" t="s">
        <v>5537</v>
      </c>
      <c r="AW857" s="7" t="s">
        <v>5537</v>
      </c>
      <c r="AX857" s="6" t="s">
        <v>5537</v>
      </c>
      <c r="AY857" s="7"/>
      <c r="AZ857" s="3" t="s">
        <v>5537</v>
      </c>
      <c r="BA857" s="18" t="s">
        <v>5537</v>
      </c>
      <c r="BB857" s="18" t="s">
        <v>5537</v>
      </c>
      <c r="BC857" s="18" t="s">
        <v>5537</v>
      </c>
      <c r="BD857" s="18" t="s">
        <v>5537</v>
      </c>
      <c r="BE857" s="18" t="s">
        <v>5537</v>
      </c>
      <c r="BF857" s="18" t="s">
        <v>5537</v>
      </c>
      <c r="BG857" s="18" t="s">
        <v>5537</v>
      </c>
      <c r="BH857" s="18" t="s">
        <v>5537</v>
      </c>
      <c r="BI857" s="18" t="s">
        <v>5537</v>
      </c>
      <c r="BJ857" s="18" t="s">
        <v>5537</v>
      </c>
      <c r="BK857" s="18" t="s">
        <v>5537</v>
      </c>
      <c r="BL857" s="9" t="s">
        <v>5537</v>
      </c>
      <c r="BM857" s="14" t="s">
        <v>5537</v>
      </c>
      <c r="BN857" s="14" t="s">
        <v>5537</v>
      </c>
      <c r="BO857" s="14" t="str">
        <f>_xlfn.XLOOKUP(B857,'[4]cell downs 18042026 17h'!$B:$B,'[4]cell downs 18042026 17h'!$B:$B,"")</f>
        <v/>
      </c>
      <c r="BP857" s="14" t="str">
        <f>_xlfn.XLOOKUP(B857,'[5]Cells Huawei 19042026 15h'!$B:$B,'[5]Cells Huawei 19042026 15h'!$B:$B,"")</f>
        <v/>
      </c>
      <c r="BQ857" s="9" t="str">
        <f>_xlfn.XLOOKUP(B857,'[6]cells down 19042026 9H40'!$B:$B,'[6]cells down 19042026 9H40'!$B:$B,"")</f>
        <v/>
      </c>
      <c r="BR857" s="9" t="s">
        <v>1013</v>
      </c>
      <c r="BS857" s="9" t="s">
        <v>594</v>
      </c>
      <c r="BT857" s="108"/>
    </row>
    <row r="858" spans="1:72" s="9" customFormat="1" x14ac:dyDescent="0.35">
      <c r="A858" s="1" t="s">
        <v>3239</v>
      </c>
      <c r="B858" s="8" t="s">
        <v>3240</v>
      </c>
      <c r="C858" s="3" t="str">
        <f>_xlfn.XLOOKUP(B858,'[1]daily break down'!$D:$D,'[1]daily break down'!$E:$E,"")</f>
        <v>Yaounde</v>
      </c>
      <c r="D858" s="1" t="s">
        <v>21</v>
      </c>
      <c r="E858" s="1" t="s">
        <v>36</v>
      </c>
      <c r="F858" s="3" t="s">
        <v>37</v>
      </c>
      <c r="G858" s="1" t="s">
        <v>38</v>
      </c>
      <c r="H858" s="34" t="str">
        <f>_xlfn.XLOOKUP(B858,[2]CALCULATION!$B:$B,[2]CALCULATION!$H:$H,"")</f>
        <v>ZTE</v>
      </c>
      <c r="I858" s="28">
        <v>3.7152786695316937</v>
      </c>
      <c r="J858" s="28">
        <v>1.0600992201076957</v>
      </c>
      <c r="K858" s="28">
        <v>0.65361995017592467</v>
      </c>
      <c r="L858" s="28">
        <v>5.3487399873870876E-2</v>
      </c>
      <c r="M858" s="28">
        <v>2.0929286054680913</v>
      </c>
      <c r="N858" s="28">
        <v>5.3005852759300462E-2</v>
      </c>
      <c r="O858" s="28">
        <v>0.54500432322298287</v>
      </c>
      <c r="P858" s="28">
        <v>6.9734621168668474</v>
      </c>
      <c r="Q858" s="28">
        <v>4.3984691795578623</v>
      </c>
      <c r="R858" s="28">
        <v>0.6251016599464092</v>
      </c>
      <c r="S858" s="93">
        <v>0</v>
      </c>
      <c r="T858" s="93">
        <f>_xlfn.XLOOKUP(B858,'[3]Nur des jours'!$B:$B,'[3]Nur des jours'!$U:$U,"")</f>
        <v>0</v>
      </c>
      <c r="U858" s="93">
        <v>0</v>
      </c>
      <c r="V858" s="93">
        <v>0</v>
      </c>
      <c r="W858" s="93">
        <v>0</v>
      </c>
      <c r="X858" s="93">
        <v>0</v>
      </c>
      <c r="Y858" s="93">
        <v>0</v>
      </c>
      <c r="Z858" s="93">
        <v>34.813823184460368</v>
      </c>
      <c r="AA858" s="93">
        <v>38.44402853041808</v>
      </c>
      <c r="AB858" s="93">
        <v>2.5871207905648155</v>
      </c>
      <c r="AC858" s="93">
        <f>_xlfn.XLOOKUP(B858,'[3]Nur des jours'!$B:$B,'[3]Nur des jours'!$N:$N,"")</f>
        <v>1.5556468711565414</v>
      </c>
      <c r="AD858" s="93">
        <v>1.5556468711565414</v>
      </c>
      <c r="AE858" s="93">
        <v>0.78444024963402459</v>
      </c>
      <c r="AF858" s="93">
        <v>0</v>
      </c>
      <c r="AG858" s="93"/>
      <c r="AH858" s="93">
        <v>0</v>
      </c>
      <c r="AI858" s="93">
        <v>0</v>
      </c>
      <c r="AJ858" s="93">
        <v>0</v>
      </c>
      <c r="AK858" s="93">
        <v>0</v>
      </c>
      <c r="AL858" s="93">
        <v>0</v>
      </c>
      <c r="AM858" s="49" t="s">
        <v>5559</v>
      </c>
      <c r="AN858" s="49"/>
      <c r="AO858" s="48" t="str" cm="1">
        <f t="array" ref="AO858">IFERROR(_xlfn.IFS(
AQ858="MPR ISSUE","PDH",
AQ858="BSS Hardware Issue","BSS",
AQ858="Sites strategiques, MLL, Pylone, etc.","ENVTECH",
AQ858="AKTIVCO DEFAUT GE &amp; POWER Cabinet","AKTIVCO",
AQ858="AKTIVCO Coupure ENEO &amp; Baisse de tension","AKTIVCO GRID ONLY",
AQ858="Coupure ENEO &amp; Baisse de tension","IHS GRID ONLY",
AQ858="Defaut GE &amp; POWER Cabinet","IHS",
AQ858="Sharing","Partners",
AQ858="Sites strategiques &amp; DataCenter","SST &amp; DC",
AQ858="Exclu","Exclu",
AQ858="SAT","SAT",
AQ858="SPARE-ISSUE","SPARE-ISSUE",
AQ858="Fiber CAmtel","TRANS_FO_CAMTEL",
AQ858="Fiber AOF","Fiber AOF",
AQ858="Projet OCM (HUAWEI)","TRAVAUX-HUAWEI",
AQ858="Projet OCM (NOKIA)","TRAVAUX-NOKIA",
AQ858="ACCESS-ISSUE","ACCESS-ISSUE",
AQ858="Projet OCM (ZTE, NOKIA, autres projets)","TRAVAUX OCM",
AQ858="No root CAuse","No root cause",
AQ858="ODU HS","PDH",
AQ858="IP &amp; VLAN","PDH",
AQ858="Warehouse HUAWEI","SPARE-ISSUE",
AQ858="SPARE-HS","SPARE-ISSUE",
AQ858="Power Telco","BSS",AQ858="no impacts","no impacts"
),"")</f>
        <v>No root cause</v>
      </c>
      <c r="AP858" s="48" t="str" cm="1">
        <f t="array" ref="AP858">IFERROR(_xlfn.IFS(
AQ858="MPR ISSUE","TX ISSUE",
AQ858="BSS Hardware Issue","RAN ISSUE",
AQ858="Sites strategiques, MLL, Pylone, etc.","ENVTECH",
AQ858="AKTIVCO DEFAUT GE &amp; POWER Cabinet","POWER ISSUE",
AQ858="AKTIVCO Coupure ENEO &amp; Baisse de tension","POWER ISSUE",
AQ858="Coupure ENEO &amp; Baisse de tension","POWER ISSUE",
AQ858="Defaut GE &amp; POWER Cabinet","POWER ISSUE",
AQ858="Sharing","POWER ISSUE",
AQ858="Sites strategiques &amp; DataCenter","POWER ISSUE",
AQ858="Exclu","Exclu",
AQ858="SAT","TX ISSUE",
AQ858="SPARE-ISSUE","SPARE-ISSUE",
AQ858="Fiber CAmtel","TX ISSUE",
AQ858="Fiber AOF","TX ISSUE",
AQ858="Projet OCM (HUAWEI)","TRAVAUX-HUAWEI",
AQ858="Projet OCM (NOKIA)","TRAVAUX -NOKIA",
AQ858="ACCESS-ISSUE","ACCESS-ISSUE",
AQ858="Projet OCM (ZTE, NOKIA, autres projets)","TRAVAUX OCM",
AQ858="No root CAuse","No root cause",
AQ858="ODU HS","TX ISSUE",
AQ858="IP &amp; VLAN","TX ISSUE",
AQ858="Warehouse HUAWEI","SPARE-ISSUE",
AQ858="SPARE-HS","SPARE-ISSUE",
AQ858="Power Telco","RAN ISSUE",AQ858="no impacts","no impacts"
),"")</f>
        <v>No root cause</v>
      </c>
      <c r="AQ858" s="67" t="s">
        <v>5344</v>
      </c>
      <c r="AR858" s="48" t="str" cm="1">
        <f t="array" ref="AR858">IFERROR(_xlfn.IFS(
AQ858="MPR ISSUE","ACTIVE",
AQ858="BSS Hardware Issue","ACTIVE",
AQ858="Sites strategiques, MLL, Pylone, etc.","PASSIVE",
AQ858="AKTIVCO DEFAUT GE &amp; POWER Cabinet","PASSIVE",
AQ858="AKTIVCO Coupure ENEO &amp; Baisse de tension","PASSIVE",
AQ858="Coupure ENEO &amp; Baisse de tension","PASSIVE",
AQ858="Defaut GE &amp; POWER Cabinet","PASSIVE",
AQ858="Sharing","PASSIVE",
AQ858="Sites strategiques &amp; DataCenter","PASSIVE",
AQ858="Exclu","Exclu",
AQ858="SAT","ACTIVE",
AQ858="SPARE-ISSUE","SPARE-ISSUE",
AQ858="Fiber CAmtel","ACTIVE",
AQ858="Fiber AOF","ACTIVE",
AQ858="Projet OCM (HUAWEI)","PLANNED WORKS",
AQ858="Projet OCM (NOKIA)","PLANNED WORKS",
AQ858="ACCESS-ISSUE","ACCESS-ISSUE",
AQ858="Projet OCM (ZTE, NOKIA, autres projets)","PLANNED WORKS",
AQ858="No root CAuse","No root cause",
AQ858="ODU HS","ACTIVE",
AQ858="IP &amp; VLAN","ACTIVE",
AQ858="Warehouse HUAWEI","SPARE-ISSUE",
AQ858="SPARE-HS","SPARE-ISSUE",
AQ858="Power Telco","ACTIVE", AQ858="no impacts","no impacts"
),"")</f>
        <v>No root cause</v>
      </c>
      <c r="AS858" s="92" t="s">
        <v>5537</v>
      </c>
      <c r="AT858" s="98" t="s">
        <v>3240</v>
      </c>
      <c r="AV858" s="17" t="s">
        <v>5537</v>
      </c>
      <c r="AW858" s="7" t="s">
        <v>5537</v>
      </c>
      <c r="AX858" s="6" t="s">
        <v>5537</v>
      </c>
      <c r="AY858" s="7"/>
      <c r="AZ858" s="3" t="s">
        <v>5537</v>
      </c>
      <c r="BA858" s="18" t="s">
        <v>5537</v>
      </c>
      <c r="BB858" s="18" t="s">
        <v>5537</v>
      </c>
      <c r="BC858" s="18" t="s">
        <v>5537</v>
      </c>
      <c r="BD858" s="18" t="s">
        <v>5537</v>
      </c>
      <c r="BE858" s="18" t="s">
        <v>5537</v>
      </c>
      <c r="BF858" s="18" t="s">
        <v>5537</v>
      </c>
      <c r="BG858" s="18" t="s">
        <v>5537</v>
      </c>
      <c r="BH858" s="18" t="s">
        <v>5537</v>
      </c>
      <c r="BI858" s="18" t="s">
        <v>5537</v>
      </c>
      <c r="BJ858" s="18" t="s">
        <v>5537</v>
      </c>
      <c r="BK858" s="18" t="s">
        <v>5537</v>
      </c>
      <c r="BL858" s="9" t="s">
        <v>5537</v>
      </c>
      <c r="BM858" s="14" t="s">
        <v>5537</v>
      </c>
      <c r="BN858" s="14" t="s">
        <v>5537</v>
      </c>
      <c r="BO858" s="14" t="str">
        <f>_xlfn.XLOOKUP(B858,'[4]cell downs 18042026 17h'!$B:$B,'[4]cell downs 18042026 17h'!$B:$B,"")</f>
        <v/>
      </c>
      <c r="BP858" s="14" t="str">
        <f>_xlfn.XLOOKUP(B858,'[5]Cells Huawei 19042026 15h'!$B:$B,'[5]Cells Huawei 19042026 15h'!$B:$B,"")</f>
        <v/>
      </c>
      <c r="BQ858" s="9" t="str">
        <f>_xlfn.XLOOKUP(B858,'[6]cells down 19042026 9H40'!$B:$B,'[6]cells down 19042026 9H40'!$B:$B,"")</f>
        <v/>
      </c>
      <c r="BR858" s="9" t="s">
        <v>5537</v>
      </c>
      <c r="BS858" s="9" t="s">
        <v>1129</v>
      </c>
      <c r="BT858" s="108"/>
    </row>
    <row r="859" spans="1:72" s="9" customFormat="1" x14ac:dyDescent="0.35">
      <c r="A859" s="1" t="s">
        <v>765</v>
      </c>
      <c r="B859" s="1" t="s">
        <v>766</v>
      </c>
      <c r="C859" s="3" t="str">
        <f>_xlfn.XLOOKUP(B859,'[1]daily break down'!$D:$D,'[1]daily break down'!$E:$E,"")</f>
        <v>Yaounde</v>
      </c>
      <c r="D859" s="1" t="s">
        <v>11</v>
      </c>
      <c r="E859" s="1" t="s">
        <v>302</v>
      </c>
      <c r="F859" s="3" t="s">
        <v>37</v>
      </c>
      <c r="G859" s="1" t="s">
        <v>38</v>
      </c>
      <c r="H859" s="34" t="str">
        <f>_xlfn.XLOOKUP(B859,[2]CALCULATION!$B:$B,[2]CALCULATION!$H:$H,"")</f>
        <v>ZTE</v>
      </c>
      <c r="I859" s="28">
        <v>10.116751989681337</v>
      </c>
      <c r="J859" s="28">
        <v>43.920806545045707</v>
      </c>
      <c r="K859" s="28">
        <v>19.444783310932472</v>
      </c>
      <c r="L859" s="28">
        <v>0</v>
      </c>
      <c r="M859" s="28">
        <v>5.0327915749943637</v>
      </c>
      <c r="N859" s="28">
        <v>2.8530418082771849</v>
      </c>
      <c r="O859" s="28">
        <v>13.868556899607057</v>
      </c>
      <c r="P859" s="28">
        <v>13.868556899607057</v>
      </c>
      <c r="Q859" s="28">
        <v>13.868556899607057</v>
      </c>
      <c r="R859" s="28">
        <v>13.868556899607057</v>
      </c>
      <c r="S859" s="93">
        <v>43.29199518880926</v>
      </c>
      <c r="T859" s="93">
        <f>_xlfn.XLOOKUP(B859,'[3]Nur des jours'!$B:$B,'[3]Nur des jours'!$U:$U,"")</f>
        <v>13.868556899607057</v>
      </c>
      <c r="U859" s="93">
        <v>13.868556899607057</v>
      </c>
      <c r="V859" s="93">
        <v>13.868556899607057</v>
      </c>
      <c r="W859" s="93">
        <v>13.868556899607057</v>
      </c>
      <c r="X859" s="93">
        <v>13.868556899607057</v>
      </c>
      <c r="Y859" s="93">
        <v>34.420666718031704</v>
      </c>
      <c r="Z859" s="93">
        <v>0.19504441647904239</v>
      </c>
      <c r="AA859" s="93">
        <v>0</v>
      </c>
      <c r="AB859" s="93">
        <v>0</v>
      </c>
      <c r="AC859" s="93">
        <f>_xlfn.XLOOKUP(B859,'[3]Nur des jours'!$B:$B,'[3]Nur des jours'!$N:$N,"")</f>
        <v>0</v>
      </c>
      <c r="AD859" s="93">
        <v>0</v>
      </c>
      <c r="AE859" s="93">
        <v>0.76030938867058828</v>
      </c>
      <c r="AF859" s="93">
        <v>0</v>
      </c>
      <c r="AG859" s="93"/>
      <c r="AH859" s="93">
        <v>0</v>
      </c>
      <c r="AI859" s="93">
        <v>0</v>
      </c>
      <c r="AJ859" s="93">
        <v>0</v>
      </c>
      <c r="AK859" s="93">
        <v>0</v>
      </c>
      <c r="AL859" s="93">
        <v>0</v>
      </c>
      <c r="AM859" s="49" t="s">
        <v>5559</v>
      </c>
      <c r="AN859" s="49"/>
      <c r="AO859" s="48" t="str" cm="1">
        <f t="array" ref="AO859">IFERROR(_xlfn.IFS(
AQ859="MPR ISSUE","PDH",
AQ859="BSS Hardware Issue","BSS",
AQ859="Sites strategiques, MLL, Pylone, etc.","ENVTECH",
AQ859="AKTIVCO DEFAUT GE &amp; POWER Cabinet","AKTIVCO",
AQ859="AKTIVCO Coupure ENEO &amp; Baisse de tension","AKTIVCO GRID ONLY",
AQ859="Coupure ENEO &amp; Baisse de tension","IHS GRID ONLY",
AQ859="Defaut GE &amp; POWER Cabinet","IHS",
AQ859="Sharing","Partners",
AQ859="Sites strategiques &amp; DataCenter","SST &amp; DC",
AQ859="Exclu","Exclu",
AQ859="SAT","SAT",
AQ859="SPARE-ISSUE","SPARE-ISSUE",
AQ859="Fiber CAmtel","TRANS_FO_CAMTEL",
AQ859="Fiber AOF","Fiber AOF",
AQ859="Projet OCM (HUAWEI)","TRAVAUX-HUAWEI",
AQ859="Projet OCM (NOKIA)","TRAVAUX-NOKIA",
AQ859="ACCESS-ISSUE","ACCESS-ISSUE",
AQ859="Projet OCM (ZTE, NOKIA, autres projets)","TRAVAUX OCM",
AQ859="No root CAuse","No root cause",
AQ859="ODU HS","PDH",
AQ859="IP &amp; VLAN","PDH",
AQ859="Warehouse HUAWEI","SPARE-ISSUE",
AQ859="SPARE-HS","SPARE-ISSUE",
AQ859="Power Telco","BSS",AQ859="no impacts","no impacts"
),"")</f>
        <v>No root cause</v>
      </c>
      <c r="AP859" s="48" t="str" cm="1">
        <f t="array" ref="AP859">IFERROR(_xlfn.IFS(
AQ859="MPR ISSUE","TX ISSUE",
AQ859="BSS Hardware Issue","RAN ISSUE",
AQ859="Sites strategiques, MLL, Pylone, etc.","ENVTECH",
AQ859="AKTIVCO DEFAUT GE &amp; POWER Cabinet","POWER ISSUE",
AQ859="AKTIVCO Coupure ENEO &amp; Baisse de tension","POWER ISSUE",
AQ859="Coupure ENEO &amp; Baisse de tension","POWER ISSUE",
AQ859="Defaut GE &amp; POWER Cabinet","POWER ISSUE",
AQ859="Sharing","POWER ISSUE",
AQ859="Sites strategiques &amp; DataCenter","POWER ISSUE",
AQ859="Exclu","Exclu",
AQ859="SAT","TX ISSUE",
AQ859="SPARE-ISSUE","SPARE-ISSUE",
AQ859="Fiber CAmtel","TX ISSUE",
AQ859="Fiber AOF","TX ISSUE",
AQ859="Projet OCM (HUAWEI)","TRAVAUX-HUAWEI",
AQ859="Projet OCM (NOKIA)","TRAVAUX -NOKIA",
AQ859="ACCESS-ISSUE","ACCESS-ISSUE",
AQ859="Projet OCM (ZTE, NOKIA, autres projets)","TRAVAUX OCM",
AQ859="No root CAuse","No root cause",
AQ859="ODU HS","TX ISSUE",
AQ859="IP &amp; VLAN","TX ISSUE",
AQ859="Warehouse HUAWEI","SPARE-ISSUE",
AQ859="SPARE-HS","SPARE-ISSUE",
AQ859="Power Telco","RAN ISSUE",AQ859="no impacts","no impacts"
),"")</f>
        <v>No root cause</v>
      </c>
      <c r="AQ859" s="126" t="s">
        <v>5344</v>
      </c>
      <c r="AR859" s="48" t="str" cm="1">
        <f t="array" ref="AR859">IFERROR(_xlfn.IFS(
AQ859="MPR ISSUE","ACTIVE",
AQ859="BSS Hardware Issue","ACTIVE",
AQ859="Sites strategiques, MLL, Pylone, etc.","PASSIVE",
AQ859="AKTIVCO DEFAUT GE &amp; POWER Cabinet","PASSIVE",
AQ859="AKTIVCO Coupure ENEO &amp; Baisse de tension","PASSIVE",
AQ859="Coupure ENEO &amp; Baisse de tension","PASSIVE",
AQ859="Defaut GE &amp; POWER Cabinet","PASSIVE",
AQ859="Sharing","PASSIVE",
AQ859="Sites strategiques &amp; DataCenter","PASSIVE",
AQ859="Exclu","Exclu",
AQ859="SAT","ACTIVE",
AQ859="SPARE-ISSUE","SPARE-ISSUE",
AQ859="Fiber CAmtel","ACTIVE",
AQ859="Fiber AOF","ACTIVE",
AQ859="Projet OCM (HUAWEI)","PLANNED WORKS",
AQ859="Projet OCM (NOKIA)","PLANNED WORKS",
AQ859="ACCESS-ISSUE","ACCESS-ISSUE",
AQ859="Projet OCM (ZTE, NOKIA, autres projets)","PLANNED WORKS",
AQ859="No root CAuse","No root cause",
AQ859="ODU HS","ACTIVE",
AQ859="IP &amp; VLAN","ACTIVE",
AQ859="Warehouse HUAWEI","SPARE-ISSUE",
AQ859="SPARE-HS","SPARE-ISSUE",
AQ859="Power Telco","ACTIVE", AQ859="no impacts","no impacts"
),"")</f>
        <v>No root cause</v>
      </c>
      <c r="AS859" s="92" t="s">
        <v>5537</v>
      </c>
      <c r="AT859" s="98" t="s">
        <v>766</v>
      </c>
      <c r="AV859" s="17" t="s">
        <v>5537</v>
      </c>
      <c r="AW859" s="7" t="s">
        <v>5537</v>
      </c>
      <c r="AX859" s="6" t="s">
        <v>5537</v>
      </c>
      <c r="AY859" s="7"/>
      <c r="AZ859" s="3" t="s">
        <v>5537</v>
      </c>
      <c r="BA859" s="18" t="s">
        <v>5537</v>
      </c>
      <c r="BB859" s="18" t="s">
        <v>5537</v>
      </c>
      <c r="BC859" s="18" t="s">
        <v>5537</v>
      </c>
      <c r="BD859" s="18" t="s">
        <v>5537</v>
      </c>
      <c r="BE859" s="18" t="s">
        <v>5537</v>
      </c>
      <c r="BF859" s="18" t="s">
        <v>5537</v>
      </c>
      <c r="BG859" s="18" t="s">
        <v>5537</v>
      </c>
      <c r="BH859" s="18" t="s">
        <v>5537</v>
      </c>
      <c r="BI859" s="18" t="s">
        <v>5537</v>
      </c>
      <c r="BJ859" s="18" t="s">
        <v>5537</v>
      </c>
      <c r="BK859" s="18" t="s">
        <v>5537</v>
      </c>
      <c r="BL859" s="9" t="s">
        <v>5537</v>
      </c>
      <c r="BM859" s="14" t="s">
        <v>5537</v>
      </c>
      <c r="BN859" s="14" t="s">
        <v>5537</v>
      </c>
      <c r="BO859" s="14" t="str">
        <f>_xlfn.XLOOKUP(B859,'[4]cell downs 18042026 17h'!$B:$B,'[4]cell downs 18042026 17h'!$B:$B,"")</f>
        <v/>
      </c>
      <c r="BP859" s="14" t="str">
        <f>_xlfn.XLOOKUP(B859,'[5]Cells Huawei 19042026 15h'!$B:$B,'[5]Cells Huawei 19042026 15h'!$B:$B,"")</f>
        <v/>
      </c>
      <c r="BQ859" s="9" t="str">
        <f>_xlfn.XLOOKUP(B859,'[6]cells down 19042026 9H40'!$B:$B,'[6]cells down 19042026 9H40'!$B:$B,"")</f>
        <v>CTR_321</v>
      </c>
      <c r="BR859" s="9" t="s">
        <v>766</v>
      </c>
      <c r="BS859" s="9" t="s">
        <v>318</v>
      </c>
      <c r="BT859" s="108"/>
    </row>
    <row r="860" spans="1:72" s="9" customFormat="1" x14ac:dyDescent="0.35">
      <c r="A860" s="1" t="s">
        <v>3825</v>
      </c>
      <c r="B860" s="8" t="s">
        <v>3826</v>
      </c>
      <c r="C860" s="3" t="str">
        <f>_xlfn.XLOOKUP(B860,'[1]daily break down'!$D:$D,'[1]daily break down'!$E:$E,"")</f>
        <v>Maroua</v>
      </c>
      <c r="D860" s="1" t="s">
        <v>11</v>
      </c>
      <c r="E860" s="1" t="s">
        <v>12</v>
      </c>
      <c r="F860" s="3" t="s">
        <v>55</v>
      </c>
      <c r="G860" s="1" t="s">
        <v>84</v>
      </c>
      <c r="H860" s="32" t="str">
        <f>_xlfn.XLOOKUP(B860,[2]CALCULATION!$B:$B,[2]CALCULATION!$H:$H,"")</f>
        <v>Huawei</v>
      </c>
      <c r="I860" s="28">
        <v>0</v>
      </c>
      <c r="J860" s="28">
        <v>0</v>
      </c>
      <c r="K860" s="28">
        <v>0</v>
      </c>
      <c r="L860" s="28">
        <v>0.64404251311948368</v>
      </c>
      <c r="M860" s="28">
        <v>0</v>
      </c>
      <c r="N860" s="28">
        <v>0</v>
      </c>
      <c r="O860" s="28">
        <v>0.25862647068055805</v>
      </c>
      <c r="P860" s="28">
        <v>0.88064266207805786</v>
      </c>
      <c r="Q860" s="28">
        <v>0</v>
      </c>
      <c r="R860" s="28">
        <v>0</v>
      </c>
      <c r="S860" s="93">
        <v>0</v>
      </c>
      <c r="T860" s="93">
        <f>_xlfn.XLOOKUP(B860,'[3]Nur des jours'!$B:$B,'[3]Nur des jours'!$U:$U,"")</f>
        <v>0</v>
      </c>
      <c r="U860" s="93">
        <v>0</v>
      </c>
      <c r="V860" s="93">
        <v>0.47824762508097124</v>
      </c>
      <c r="W860" s="93">
        <v>0</v>
      </c>
      <c r="X860" s="93">
        <v>0</v>
      </c>
      <c r="Y860" s="93">
        <v>0</v>
      </c>
      <c r="Z860" s="93">
        <v>1.1466528551820176</v>
      </c>
      <c r="AA860" s="93">
        <v>0</v>
      </c>
      <c r="AB860" s="93">
        <v>0.37712273102133642</v>
      </c>
      <c r="AC860" s="93">
        <f>_xlfn.XLOOKUP(B860,'[3]Nur des jours'!$B:$B,'[3]Nur des jours'!$N:$N,"")</f>
        <v>0.96480639665784895</v>
      </c>
      <c r="AD860" s="93">
        <v>0.96480639665784895</v>
      </c>
      <c r="AE860" s="93">
        <v>0.75301484163877264</v>
      </c>
      <c r="AF860" s="93">
        <v>0</v>
      </c>
      <c r="AG860" s="93"/>
      <c r="AH860" s="93">
        <v>0</v>
      </c>
      <c r="AI860" s="93">
        <v>0</v>
      </c>
      <c r="AJ860" s="93">
        <v>0</v>
      </c>
      <c r="AK860" s="93">
        <v>0</v>
      </c>
      <c r="AL860" s="93">
        <v>0</v>
      </c>
      <c r="AM860" s="49" t="s">
        <v>5559</v>
      </c>
      <c r="AN860" s="49"/>
      <c r="AO860" s="48" t="str" cm="1">
        <f t="array" ref="AO860">IFERROR(_xlfn.IFS(
AQ860="MPR ISSUE","PDH",
AQ860="BSS Hardware Issue","BSS",
AQ860="Sites strategiques, MLL, Pylone, etc.","ENVTECH",
AQ860="AKTIVCO DEFAUT GE &amp; POWER Cabinet","AKTIVCO",
AQ860="AKTIVCO Coupure ENEO &amp; Baisse de tension","AKTIVCO GRID ONLY",
AQ860="Coupure ENEO &amp; Baisse de tension","IHS GRID ONLY",
AQ860="Defaut GE &amp; POWER Cabinet","IHS",
AQ860="Sharing","Partners",
AQ860="Sites strategiques &amp; DataCenter","SST &amp; DC",
AQ860="Exclu","Exclu",
AQ860="SAT","SAT",
AQ860="SPARE-ISSUE","SPARE-ISSUE",
AQ860="Fiber CAmtel","TRANS_FO_CAMTEL",
AQ860="Fiber AOF","Fiber AOF",
AQ860="Projet OCM (HUAWEI)","TRAVAUX-HUAWEI",
AQ860="Projet OCM (NOKIA)","TRAVAUX-NOKIA",
AQ860="ACCESS-ISSUE","ACCESS-ISSUE",
AQ860="Projet OCM (ZTE, NOKIA, autres projets)","TRAVAUX OCM",
AQ860="No root CAuse","No root cause",
AQ860="ODU HS","PDH",
AQ860="IP &amp; VLAN","PDH",
AQ860="Warehouse HUAWEI","SPARE-ISSUE",
AQ860="SPARE-HS","SPARE-ISSUE",
AQ860="Power Telco","BSS",AQ860="no impacts","no impacts"
),"")</f>
        <v>No root cause</v>
      </c>
      <c r="AP860" s="48" t="str" cm="1">
        <f t="array" ref="AP860">IFERROR(_xlfn.IFS(
AQ860="MPR ISSUE","TX ISSUE",
AQ860="BSS Hardware Issue","RAN ISSUE",
AQ860="Sites strategiques, MLL, Pylone, etc.","ENVTECH",
AQ860="AKTIVCO DEFAUT GE &amp; POWER Cabinet","POWER ISSUE",
AQ860="AKTIVCO Coupure ENEO &amp; Baisse de tension","POWER ISSUE",
AQ860="Coupure ENEO &amp; Baisse de tension","POWER ISSUE",
AQ860="Defaut GE &amp; POWER Cabinet","POWER ISSUE",
AQ860="Sharing","POWER ISSUE",
AQ860="Sites strategiques &amp; DataCenter","POWER ISSUE",
AQ860="Exclu","Exclu",
AQ860="SAT","TX ISSUE",
AQ860="SPARE-ISSUE","SPARE-ISSUE",
AQ860="Fiber CAmtel","TX ISSUE",
AQ860="Fiber AOF","TX ISSUE",
AQ860="Projet OCM (HUAWEI)","TRAVAUX-HUAWEI",
AQ860="Projet OCM (NOKIA)","TRAVAUX -NOKIA",
AQ860="ACCESS-ISSUE","ACCESS-ISSUE",
AQ860="Projet OCM (ZTE, NOKIA, autres projets)","TRAVAUX OCM",
AQ860="No root CAuse","No root cause",
AQ860="ODU HS","TX ISSUE",
AQ860="IP &amp; VLAN","TX ISSUE",
AQ860="Warehouse HUAWEI","SPARE-ISSUE",
AQ860="SPARE-HS","SPARE-ISSUE",
AQ860="Power Telco","RAN ISSUE",AQ860="no impacts","no impacts"
),"")</f>
        <v>No root cause</v>
      </c>
      <c r="AQ860" s="126" t="s">
        <v>5344</v>
      </c>
      <c r="AR860" s="48" t="str" cm="1">
        <f t="array" ref="AR860">IFERROR(_xlfn.IFS(
AQ860="MPR ISSUE","ACTIVE",
AQ860="BSS Hardware Issue","ACTIVE",
AQ860="Sites strategiques, MLL, Pylone, etc.","PASSIVE",
AQ860="AKTIVCO DEFAUT GE &amp; POWER Cabinet","PASSIVE",
AQ860="AKTIVCO Coupure ENEO &amp; Baisse de tension","PASSIVE",
AQ860="Coupure ENEO &amp; Baisse de tension","PASSIVE",
AQ860="Defaut GE &amp; POWER Cabinet","PASSIVE",
AQ860="Sharing","PASSIVE",
AQ860="Sites strategiques &amp; DataCenter","PASSIVE",
AQ860="Exclu","Exclu",
AQ860="SAT","ACTIVE",
AQ860="SPARE-ISSUE","SPARE-ISSUE",
AQ860="Fiber CAmtel","ACTIVE",
AQ860="Fiber AOF","ACTIVE",
AQ860="Projet OCM (HUAWEI)","PLANNED WORKS",
AQ860="Projet OCM (NOKIA)","PLANNED WORKS",
AQ860="ACCESS-ISSUE","ACCESS-ISSUE",
AQ860="Projet OCM (ZTE, NOKIA, autres projets)","PLANNED WORKS",
AQ860="No root CAuse","No root cause",
AQ860="ODU HS","ACTIVE",
AQ860="IP &amp; VLAN","ACTIVE",
AQ860="Warehouse HUAWEI","SPARE-ISSUE",
AQ860="SPARE-HS","SPARE-ISSUE",
AQ860="Power Telco","ACTIVE", AQ860="no impacts","no impacts"
),"")</f>
        <v>No root cause</v>
      </c>
      <c r="AS860" s="92" t="s">
        <v>5537</v>
      </c>
      <c r="AT860" s="98" t="s">
        <v>3826</v>
      </c>
      <c r="AV860" s="17" t="s">
        <v>5537</v>
      </c>
      <c r="AW860" s="7" t="s">
        <v>5537</v>
      </c>
      <c r="AX860" s="6" t="s">
        <v>5537</v>
      </c>
      <c r="AY860" s="7"/>
      <c r="AZ860" s="3" t="s">
        <v>5537</v>
      </c>
      <c r="BA860" s="18" t="s">
        <v>5537</v>
      </c>
      <c r="BB860" s="18" t="s">
        <v>5537</v>
      </c>
      <c r="BC860" s="18" t="s">
        <v>5537</v>
      </c>
      <c r="BD860" s="18" t="s">
        <v>5537</v>
      </c>
      <c r="BE860" s="18" t="s">
        <v>5537</v>
      </c>
      <c r="BF860" s="18" t="s">
        <v>5537</v>
      </c>
      <c r="BG860" s="18" t="s">
        <v>5537</v>
      </c>
      <c r="BH860" s="18" t="s">
        <v>5537</v>
      </c>
      <c r="BI860" s="18" t="s">
        <v>5537</v>
      </c>
      <c r="BJ860" s="18" t="s">
        <v>5537</v>
      </c>
      <c r="BK860" s="18" t="s">
        <v>5537</v>
      </c>
      <c r="BL860" s="9" t="s">
        <v>5537</v>
      </c>
      <c r="BM860" s="14" t="s">
        <v>5537</v>
      </c>
      <c r="BN860" s="14" t="s">
        <v>5537</v>
      </c>
      <c r="BO860" s="14" t="str">
        <f>_xlfn.XLOOKUP(B860,'[4]cell downs 18042026 17h'!$B:$B,'[4]cell downs 18042026 17h'!$B:$B,"")</f>
        <v/>
      </c>
      <c r="BP860" s="14" t="str">
        <f>_xlfn.XLOOKUP(B860,'[5]Cells Huawei 19042026 15h'!$B:$B,'[5]Cells Huawei 19042026 15h'!$B:$B,"")</f>
        <v/>
      </c>
      <c r="BQ860" s="9" t="str">
        <f>_xlfn.XLOOKUP(B860,'[6]cells down 19042026 9H40'!$B:$B,'[6]cells down 19042026 9H40'!$B:$B,"")</f>
        <v/>
      </c>
      <c r="BR860" s="9" t="s">
        <v>3826</v>
      </c>
      <c r="BS860" s="9" t="s">
        <v>5537</v>
      </c>
      <c r="BT860" s="108"/>
    </row>
    <row r="861" spans="1:72" s="9" customFormat="1" x14ac:dyDescent="0.35">
      <c r="A861" s="1" t="s">
        <v>1074</v>
      </c>
      <c r="B861" s="8" t="s">
        <v>1075</v>
      </c>
      <c r="C861" s="3" t="str">
        <f>_xlfn.XLOOKUP(B861,'[1]daily break down'!$D:$D,'[1]daily break down'!$E:$E,"")</f>
        <v>LITTORAL</v>
      </c>
      <c r="D861" s="1" t="s">
        <v>11</v>
      </c>
      <c r="E861" s="1" t="s">
        <v>96</v>
      </c>
      <c r="F861" s="3" t="s">
        <v>31</v>
      </c>
      <c r="G861" s="1" t="s">
        <v>1074</v>
      </c>
      <c r="H861" s="33" t="str">
        <f>_xlfn.XLOOKUP(B861,[2]CALCULATION!$B:$B,[2]CALCULATION!$H:$H,"")</f>
        <v>NOKIA</v>
      </c>
      <c r="I861" s="28">
        <v>0.25412125477383624</v>
      </c>
      <c r="J861" s="28">
        <v>0.32256699555429225</v>
      </c>
      <c r="K861" s="28">
        <v>6.7674198484231535E-2</v>
      </c>
      <c r="L861" s="28">
        <v>0</v>
      </c>
      <c r="M861" s="28">
        <v>0.28078174250992693</v>
      </c>
      <c r="N861" s="28">
        <v>0</v>
      </c>
      <c r="O861" s="28">
        <v>0.11937997056626343</v>
      </c>
      <c r="P861" s="28">
        <v>0.30748729865594748</v>
      </c>
      <c r="Q861" s="28">
        <v>0.13599765882266618</v>
      </c>
      <c r="R861" s="28">
        <v>3.7223926179147743E-2</v>
      </c>
      <c r="S861" s="93">
        <v>0.3609634903002204</v>
      </c>
      <c r="T861" s="93">
        <f>_xlfn.XLOOKUP(B861,'[3]Nur des jours'!$B:$B,'[3]Nur des jours'!$U:$U,"")</f>
        <v>0</v>
      </c>
      <c r="U861" s="93">
        <v>0</v>
      </c>
      <c r="V861" s="93">
        <v>0</v>
      </c>
      <c r="W861" s="93">
        <v>0</v>
      </c>
      <c r="X861" s="93">
        <v>0.14937422566993172</v>
      </c>
      <c r="Y861" s="93">
        <v>3.5170774441904834E-2</v>
      </c>
      <c r="Z861" s="93">
        <v>0.13647401928471345</v>
      </c>
      <c r="AA861" s="93">
        <v>2.4970554699604388E-3</v>
      </c>
      <c r="AB861" s="93">
        <v>3.8684284870431712E-2</v>
      </c>
      <c r="AC861" s="93">
        <f>_xlfn.XLOOKUP(B861,'[3]Nur des jours'!$B:$B,'[3]Nur des jours'!$N:$N,"")</f>
        <v>0.83152485639194929</v>
      </c>
      <c r="AD861" s="93">
        <v>0.83152485639194929</v>
      </c>
      <c r="AE861" s="93">
        <v>0.74567074366247532</v>
      </c>
      <c r="AF861" s="93">
        <v>0</v>
      </c>
      <c r="AG861" s="93"/>
      <c r="AH861" s="93">
        <v>0</v>
      </c>
      <c r="AI861" s="93">
        <v>0</v>
      </c>
      <c r="AJ861" s="93">
        <v>0</v>
      </c>
      <c r="AK861" s="93">
        <v>0</v>
      </c>
      <c r="AL861" s="93">
        <v>0</v>
      </c>
      <c r="AM861" s="49" t="s">
        <v>5559</v>
      </c>
      <c r="AN861" s="49"/>
      <c r="AO861" s="48" t="str" cm="1">
        <f t="array" ref="AO861">IFERROR(_xlfn.IFS(
AQ861="MPR ISSUE","PDH",
AQ861="BSS Hardware Issue","BSS",
AQ861="Sites strategiques, MLL, Pylone, etc.","ENVTECH",
AQ861="AKTIVCO DEFAUT GE &amp; POWER Cabinet","AKTIVCO",
AQ861="AKTIVCO Coupure ENEO &amp; Baisse de tension","AKTIVCO GRID ONLY",
AQ861="Coupure ENEO &amp; Baisse de tension","IHS GRID ONLY",
AQ861="Defaut GE &amp; POWER Cabinet","IHS",
AQ861="Sharing","Partners",
AQ861="Sites strategiques &amp; DataCenter","SST &amp; DC",
AQ861="Exclu","Exclu",
AQ861="SAT","SAT",
AQ861="SPARE-ISSUE","SPARE-ISSUE",
AQ861="Fiber CAmtel","TRANS_FO_CAMTEL",
AQ861="Fiber AOF","Fiber AOF",
AQ861="Projet OCM (HUAWEI)","TRAVAUX-HUAWEI",
AQ861="Projet OCM (NOKIA)","TRAVAUX-NOKIA",
AQ861="ACCESS-ISSUE","ACCESS-ISSUE",
AQ861="Projet OCM (ZTE, NOKIA, autres projets)","TRAVAUX OCM",
AQ861="No root CAuse","No root cause",
AQ861="ODU HS","PDH",
AQ861="IP &amp; VLAN","PDH",
AQ861="Warehouse HUAWEI","SPARE-ISSUE",
AQ861="SPARE-HS","SPARE-ISSUE",
AQ861="Power Telco","BSS",AQ861="no impacts","no impacts"
),"")</f>
        <v>No root cause</v>
      </c>
      <c r="AP861" s="48" t="str" cm="1">
        <f t="array" ref="AP861">IFERROR(_xlfn.IFS(
AQ861="MPR ISSUE","TX ISSUE",
AQ861="BSS Hardware Issue","RAN ISSUE",
AQ861="Sites strategiques, MLL, Pylone, etc.","ENVTECH",
AQ861="AKTIVCO DEFAUT GE &amp; POWER Cabinet","POWER ISSUE",
AQ861="AKTIVCO Coupure ENEO &amp; Baisse de tension","POWER ISSUE",
AQ861="Coupure ENEO &amp; Baisse de tension","POWER ISSUE",
AQ861="Defaut GE &amp; POWER Cabinet","POWER ISSUE",
AQ861="Sharing","POWER ISSUE",
AQ861="Sites strategiques &amp; DataCenter","POWER ISSUE",
AQ861="Exclu","Exclu",
AQ861="SAT","TX ISSUE",
AQ861="SPARE-ISSUE","SPARE-ISSUE",
AQ861="Fiber CAmtel","TX ISSUE",
AQ861="Fiber AOF","TX ISSUE",
AQ861="Projet OCM (HUAWEI)","TRAVAUX-HUAWEI",
AQ861="Projet OCM (NOKIA)","TRAVAUX -NOKIA",
AQ861="ACCESS-ISSUE","ACCESS-ISSUE",
AQ861="Projet OCM (ZTE, NOKIA, autres projets)","TRAVAUX OCM",
AQ861="No root CAuse","No root cause",
AQ861="ODU HS","TX ISSUE",
AQ861="IP &amp; VLAN","TX ISSUE",
AQ861="Warehouse HUAWEI","SPARE-ISSUE",
AQ861="SPARE-HS","SPARE-ISSUE",
AQ861="Power Telco","RAN ISSUE",AQ861="no impacts","no impacts"
),"")</f>
        <v>No root cause</v>
      </c>
      <c r="AQ861" s="126" t="s">
        <v>5344</v>
      </c>
      <c r="AR861" s="48" t="str" cm="1">
        <f t="array" ref="AR861">IFERROR(_xlfn.IFS(
AQ861="MPR ISSUE","ACTIVE",
AQ861="BSS Hardware Issue","ACTIVE",
AQ861="Sites strategiques, MLL, Pylone, etc.","PASSIVE",
AQ861="AKTIVCO DEFAUT GE &amp; POWER Cabinet","PASSIVE",
AQ861="AKTIVCO Coupure ENEO &amp; Baisse de tension","PASSIVE",
AQ861="Coupure ENEO &amp; Baisse de tension","PASSIVE",
AQ861="Defaut GE &amp; POWER Cabinet","PASSIVE",
AQ861="Sharing","PASSIVE",
AQ861="Sites strategiques &amp; DataCenter","PASSIVE",
AQ861="Exclu","Exclu",
AQ861="SAT","ACTIVE",
AQ861="SPARE-ISSUE","SPARE-ISSUE",
AQ861="Fiber CAmtel","ACTIVE",
AQ861="Fiber AOF","ACTIVE",
AQ861="Projet OCM (HUAWEI)","PLANNED WORKS",
AQ861="Projet OCM (NOKIA)","PLANNED WORKS",
AQ861="ACCESS-ISSUE","ACCESS-ISSUE",
AQ861="Projet OCM (ZTE, NOKIA, autres projets)","PLANNED WORKS",
AQ861="No root CAuse","No root cause",
AQ861="ODU HS","ACTIVE",
AQ861="IP &amp; VLAN","ACTIVE",
AQ861="Warehouse HUAWEI","SPARE-ISSUE",
AQ861="SPARE-HS","SPARE-ISSUE",
AQ861="Power Telco","ACTIVE", AQ861="no impacts","no impacts"
),"")</f>
        <v>No root cause</v>
      </c>
      <c r="AS861" s="92" t="s">
        <v>5537</v>
      </c>
      <c r="AT861" s="98" t="s">
        <v>1075</v>
      </c>
      <c r="AV861" s="17" t="s">
        <v>5537</v>
      </c>
      <c r="AW861" s="7" t="s">
        <v>5537</v>
      </c>
      <c r="AX861" s="6" t="s">
        <v>5537</v>
      </c>
      <c r="AY861" s="7"/>
      <c r="AZ861" s="3" t="s">
        <v>5537</v>
      </c>
      <c r="BA861" s="18" t="s">
        <v>5537</v>
      </c>
      <c r="BB861" s="18" t="s">
        <v>5537</v>
      </c>
      <c r="BC861" s="18" t="s">
        <v>5537</v>
      </c>
      <c r="BD861" s="18" t="s">
        <v>5537</v>
      </c>
      <c r="BE861" s="18" t="s">
        <v>5537</v>
      </c>
      <c r="BF861" s="18" t="s">
        <v>5537</v>
      </c>
      <c r="BG861" s="18" t="s">
        <v>5537</v>
      </c>
      <c r="BH861" s="18" t="s">
        <v>5537</v>
      </c>
      <c r="BI861" s="18" t="s">
        <v>5537</v>
      </c>
      <c r="BJ861" s="18" t="s">
        <v>5537</v>
      </c>
      <c r="BK861" s="18" t="s">
        <v>5537</v>
      </c>
      <c r="BL861" s="9" t="s">
        <v>5537</v>
      </c>
      <c r="BM861" s="14" t="s">
        <v>5537</v>
      </c>
      <c r="BN861" s="14" t="s">
        <v>5537</v>
      </c>
      <c r="BO861" s="14" t="str">
        <f>_xlfn.XLOOKUP(B861,'[4]cell downs 18042026 17h'!$B:$B,'[4]cell downs 18042026 17h'!$B:$B,"")</f>
        <v/>
      </c>
      <c r="BP861" s="14" t="str">
        <f>_xlfn.XLOOKUP(B861,'[5]Cells Huawei 19042026 15h'!$B:$B,'[5]Cells Huawei 19042026 15h'!$B:$B,"")</f>
        <v/>
      </c>
      <c r="BQ861" s="9" t="str">
        <f>_xlfn.XLOOKUP(B861,'[6]cells down 19042026 9H40'!$B:$B,'[6]cells down 19042026 9H40'!$B:$B,"")</f>
        <v/>
      </c>
      <c r="BR861" s="9" t="s">
        <v>1075</v>
      </c>
      <c r="BS861" s="9" t="s">
        <v>318</v>
      </c>
      <c r="BT861" s="108"/>
    </row>
    <row r="862" spans="1:72" s="9" customFormat="1" x14ac:dyDescent="0.35">
      <c r="A862" s="1" t="s">
        <v>3247</v>
      </c>
      <c r="B862" s="8" t="s">
        <v>3248</v>
      </c>
      <c r="C862" s="3" t="str">
        <f>_xlfn.XLOOKUP(B862,'[1]daily break down'!$D:$D,'[1]daily break down'!$E:$E,"")</f>
        <v>Yaounde</v>
      </c>
      <c r="D862" s="1" t="s">
        <v>11</v>
      </c>
      <c r="E862" s="1" t="s">
        <v>12</v>
      </c>
      <c r="F862" s="3" t="s">
        <v>37</v>
      </c>
      <c r="G862" s="1" t="s">
        <v>38</v>
      </c>
      <c r="H862" s="34" t="str">
        <f>_xlfn.XLOOKUP(B862,[2]CALCULATION!$B:$B,[2]CALCULATION!$H:$H,"")</f>
        <v>ZTE</v>
      </c>
      <c r="I862" s="28">
        <v>0</v>
      </c>
      <c r="J862" s="28">
        <v>0</v>
      </c>
      <c r="K862" s="28">
        <v>0</v>
      </c>
      <c r="L862" s="28">
        <v>0</v>
      </c>
      <c r="M862" s="28">
        <v>0</v>
      </c>
      <c r="N862" s="28">
        <v>0</v>
      </c>
      <c r="O862" s="28">
        <v>0</v>
      </c>
      <c r="P862" s="28">
        <v>0</v>
      </c>
      <c r="Q862" s="28">
        <v>0</v>
      </c>
      <c r="R862" s="28">
        <v>0</v>
      </c>
      <c r="S862" s="93">
        <v>0</v>
      </c>
      <c r="T862" s="93">
        <f>_xlfn.XLOOKUP(B862,'[3]Nur des jours'!$B:$B,'[3]Nur des jours'!$U:$U,"")</f>
        <v>0</v>
      </c>
      <c r="U862" s="93">
        <v>0.33990092257293125</v>
      </c>
      <c r="V862" s="93">
        <v>0</v>
      </c>
      <c r="W862" s="93">
        <v>0</v>
      </c>
      <c r="X862" s="93">
        <v>0</v>
      </c>
      <c r="Y862" s="93">
        <v>0</v>
      </c>
      <c r="Z862" s="93">
        <v>0</v>
      </c>
      <c r="AA862" s="93">
        <v>0</v>
      </c>
      <c r="AB862" s="93">
        <v>0</v>
      </c>
      <c r="AC862" s="93">
        <f>_xlfn.XLOOKUP(B862,'[3]Nur des jours'!$B:$B,'[3]Nur des jours'!$N:$N,"")</f>
        <v>0</v>
      </c>
      <c r="AD862" s="93">
        <v>0</v>
      </c>
      <c r="AE862" s="93">
        <v>0.71689880804604544</v>
      </c>
      <c r="AF862" s="93">
        <v>0</v>
      </c>
      <c r="AG862" s="93"/>
      <c r="AH862" s="93">
        <v>0</v>
      </c>
      <c r="AI862" s="93">
        <v>0</v>
      </c>
      <c r="AJ862" s="93">
        <v>0</v>
      </c>
      <c r="AK862" s="93">
        <v>0</v>
      </c>
      <c r="AL862" s="93">
        <v>0</v>
      </c>
      <c r="AM862" s="49" t="s">
        <v>5559</v>
      </c>
      <c r="AN862" s="49"/>
      <c r="AO862" s="48" t="str" cm="1">
        <f t="array" ref="AO862">IFERROR(_xlfn.IFS(
AQ862="MPR ISSUE","PDH",
AQ862="BSS Hardware Issue","BSS",
AQ862="Sites strategiques, MLL, Pylone, etc.","ENVTECH",
AQ862="AKTIVCO DEFAUT GE &amp; POWER Cabinet","AKTIVCO",
AQ862="AKTIVCO Coupure ENEO &amp; Baisse de tension","AKTIVCO GRID ONLY",
AQ862="Coupure ENEO &amp; Baisse de tension","IHS GRID ONLY",
AQ862="Defaut GE &amp; POWER Cabinet","IHS",
AQ862="Sharing","Partners",
AQ862="Sites strategiques &amp; DataCenter","SST &amp; DC",
AQ862="Exclu","Exclu",
AQ862="SAT","SAT",
AQ862="SPARE-ISSUE","SPARE-ISSUE",
AQ862="Fiber CAmtel","TRANS_FO_CAMTEL",
AQ862="Fiber AOF","Fiber AOF",
AQ862="Projet OCM (HUAWEI)","TRAVAUX-HUAWEI",
AQ862="Projet OCM (NOKIA)","TRAVAUX-NOKIA",
AQ862="ACCESS-ISSUE","ACCESS-ISSUE",
AQ862="Projet OCM (ZTE, NOKIA, autres projets)","TRAVAUX OCM",
AQ862="No root CAuse","No root cause",
AQ862="ODU HS","PDH",
AQ862="IP &amp; VLAN","PDH",
AQ862="Warehouse HUAWEI","SPARE-ISSUE",
AQ862="SPARE-HS","SPARE-ISSUE",
AQ862="Power Telco","BSS",AQ862="no impacts","no impacts"
),"")</f>
        <v>No root cause</v>
      </c>
      <c r="AP862" s="48" t="str" cm="1">
        <f t="array" ref="AP862">IFERROR(_xlfn.IFS(
AQ862="MPR ISSUE","TX ISSUE",
AQ862="BSS Hardware Issue","RAN ISSUE",
AQ862="Sites strategiques, MLL, Pylone, etc.","ENVTECH",
AQ862="AKTIVCO DEFAUT GE &amp; POWER Cabinet","POWER ISSUE",
AQ862="AKTIVCO Coupure ENEO &amp; Baisse de tension","POWER ISSUE",
AQ862="Coupure ENEO &amp; Baisse de tension","POWER ISSUE",
AQ862="Defaut GE &amp; POWER Cabinet","POWER ISSUE",
AQ862="Sharing","POWER ISSUE",
AQ862="Sites strategiques &amp; DataCenter","POWER ISSUE",
AQ862="Exclu","Exclu",
AQ862="SAT","TX ISSUE",
AQ862="SPARE-ISSUE","SPARE-ISSUE",
AQ862="Fiber CAmtel","TX ISSUE",
AQ862="Fiber AOF","TX ISSUE",
AQ862="Projet OCM (HUAWEI)","TRAVAUX-HUAWEI",
AQ862="Projet OCM (NOKIA)","TRAVAUX -NOKIA",
AQ862="ACCESS-ISSUE","ACCESS-ISSUE",
AQ862="Projet OCM (ZTE, NOKIA, autres projets)","TRAVAUX OCM",
AQ862="No root CAuse","No root cause",
AQ862="ODU HS","TX ISSUE",
AQ862="IP &amp; VLAN","TX ISSUE",
AQ862="Warehouse HUAWEI","SPARE-ISSUE",
AQ862="SPARE-HS","SPARE-ISSUE",
AQ862="Power Telco","RAN ISSUE",AQ862="no impacts","no impacts"
),"")</f>
        <v>No root cause</v>
      </c>
      <c r="AQ862" s="126" t="s">
        <v>5344</v>
      </c>
      <c r="AR862" s="48" t="str" cm="1">
        <f t="array" ref="AR862">IFERROR(_xlfn.IFS(
AQ862="MPR ISSUE","ACTIVE",
AQ862="BSS Hardware Issue","ACTIVE",
AQ862="Sites strategiques, MLL, Pylone, etc.","PASSIVE",
AQ862="AKTIVCO DEFAUT GE &amp; POWER Cabinet","PASSIVE",
AQ862="AKTIVCO Coupure ENEO &amp; Baisse de tension","PASSIVE",
AQ862="Coupure ENEO &amp; Baisse de tension","PASSIVE",
AQ862="Defaut GE &amp; POWER Cabinet","PASSIVE",
AQ862="Sharing","PASSIVE",
AQ862="Sites strategiques &amp; DataCenter","PASSIVE",
AQ862="Exclu","Exclu",
AQ862="SAT","ACTIVE",
AQ862="SPARE-ISSUE","SPARE-ISSUE",
AQ862="Fiber CAmtel","ACTIVE",
AQ862="Fiber AOF","ACTIVE",
AQ862="Projet OCM (HUAWEI)","PLANNED WORKS",
AQ862="Projet OCM (NOKIA)","PLANNED WORKS",
AQ862="ACCESS-ISSUE","ACCESS-ISSUE",
AQ862="Projet OCM (ZTE, NOKIA, autres projets)","PLANNED WORKS",
AQ862="No root CAuse","No root cause",
AQ862="ODU HS","ACTIVE",
AQ862="IP &amp; VLAN","ACTIVE",
AQ862="Warehouse HUAWEI","SPARE-ISSUE",
AQ862="SPARE-HS","SPARE-ISSUE",
AQ862="Power Telco","ACTIVE", AQ862="no impacts","no impacts"
),"")</f>
        <v>No root cause</v>
      </c>
      <c r="AS862" s="92" t="s">
        <v>5537</v>
      </c>
      <c r="AT862" s="98" t="s">
        <v>3248</v>
      </c>
      <c r="AV862" s="17" t="s">
        <v>5537</v>
      </c>
      <c r="AW862" s="7" t="s">
        <v>5537</v>
      </c>
      <c r="AX862" s="6" t="s">
        <v>5537</v>
      </c>
      <c r="AY862" s="7"/>
      <c r="AZ862" s="3" t="s">
        <v>5537</v>
      </c>
      <c r="BA862" s="18" t="s">
        <v>5537</v>
      </c>
      <c r="BB862" s="18" t="s">
        <v>5537</v>
      </c>
      <c r="BC862" s="18" t="s">
        <v>5537</v>
      </c>
      <c r="BD862" s="18" t="s">
        <v>5537</v>
      </c>
      <c r="BE862" s="18" t="s">
        <v>5537</v>
      </c>
      <c r="BF862" s="18" t="s">
        <v>5537</v>
      </c>
      <c r="BG862" s="18" t="s">
        <v>5537</v>
      </c>
      <c r="BH862" s="18" t="s">
        <v>5537</v>
      </c>
      <c r="BI862" s="18" t="s">
        <v>5537</v>
      </c>
      <c r="BJ862" s="18" t="s">
        <v>5537</v>
      </c>
      <c r="BK862" s="18" t="s">
        <v>5537</v>
      </c>
      <c r="BL862" s="9" t="s">
        <v>5537</v>
      </c>
      <c r="BM862" s="14" t="s">
        <v>5537</v>
      </c>
      <c r="BN862" s="14" t="s">
        <v>5537</v>
      </c>
      <c r="BO862" s="14" t="str">
        <f>_xlfn.XLOOKUP(B862,'[4]cell downs 18042026 17h'!$B:$B,'[4]cell downs 18042026 17h'!$B:$B,"")</f>
        <v/>
      </c>
      <c r="BP862" s="14" t="str">
        <f>_xlfn.XLOOKUP(B862,'[5]Cells Huawei 19042026 15h'!$B:$B,'[5]Cells Huawei 19042026 15h'!$B:$B,"")</f>
        <v/>
      </c>
      <c r="BQ862" s="9" t="str">
        <f>_xlfn.XLOOKUP(B862,'[6]cells down 19042026 9H40'!$B:$B,'[6]cells down 19042026 9H40'!$B:$B,"")</f>
        <v/>
      </c>
      <c r="BR862" s="9" t="s">
        <v>3248</v>
      </c>
      <c r="BS862" s="9" t="s">
        <v>318</v>
      </c>
      <c r="BT862" s="108"/>
    </row>
    <row r="863" spans="1:72" s="9" customFormat="1" x14ac:dyDescent="0.35">
      <c r="A863" s="59" t="s">
        <v>2053</v>
      </c>
      <c r="B863" s="60" t="s">
        <v>2054</v>
      </c>
      <c r="C863" s="61" t="str">
        <f>_xlfn.XLOOKUP(B863,'[1]daily break down'!$D:$D,'[1]daily break down'!$E:$E,"")</f>
        <v>OUEST</v>
      </c>
      <c r="D863" s="59" t="s">
        <v>11</v>
      </c>
      <c r="E863" s="59" t="s">
        <v>12</v>
      </c>
      <c r="F863" s="61" t="s">
        <v>102</v>
      </c>
      <c r="G863" s="59" t="s">
        <v>1176</v>
      </c>
      <c r="H863" s="62" t="str">
        <f>_xlfn.XLOOKUP(B863,[2]CALCULATION!$B:$B,[2]CALCULATION!$H:$H,"")</f>
        <v>Huawei</v>
      </c>
      <c r="I863" s="63">
        <v>2.7214546004514415</v>
      </c>
      <c r="J863" s="63">
        <v>1.9711328556385961</v>
      </c>
      <c r="K863" s="63">
        <v>2.5860863560224065E-3</v>
      </c>
      <c r="L863" s="63">
        <v>12.903358131226227</v>
      </c>
      <c r="M863" s="63">
        <v>0</v>
      </c>
      <c r="N863" s="63">
        <v>4.0829844792014445</v>
      </c>
      <c r="O863" s="63">
        <v>0</v>
      </c>
      <c r="P863" s="63">
        <v>0</v>
      </c>
      <c r="Q863" s="63">
        <v>0</v>
      </c>
      <c r="R863" s="63">
        <v>0</v>
      </c>
      <c r="S863" s="94">
        <v>1.9688142954573338</v>
      </c>
      <c r="T863" s="93">
        <f>_xlfn.XLOOKUP(B863,'[3]Nur des jours'!$B:$B,'[3]Nur des jours'!$U:$U,"")</f>
        <v>0</v>
      </c>
      <c r="U863" s="93">
        <v>0</v>
      </c>
      <c r="V863" s="93">
        <v>0</v>
      </c>
      <c r="W863" s="93">
        <v>0</v>
      </c>
      <c r="X863" s="93">
        <v>0.52934512446031057</v>
      </c>
      <c r="Y863" s="93">
        <v>0</v>
      </c>
      <c r="Z863" s="93">
        <v>4.1903338155938519</v>
      </c>
      <c r="AA863" s="93">
        <v>0</v>
      </c>
      <c r="AB863" s="93">
        <v>0</v>
      </c>
      <c r="AC863" s="93">
        <f>_xlfn.XLOOKUP(B863,'[3]Nur des jours'!$B:$B,'[3]Nur des jours'!$N:$N,"")</f>
        <v>0</v>
      </c>
      <c r="AD863" s="93">
        <v>0</v>
      </c>
      <c r="AE863" s="93">
        <v>0.70305878727174675</v>
      </c>
      <c r="AF863" s="93">
        <v>0</v>
      </c>
      <c r="AG863" s="93"/>
      <c r="AH863" s="93">
        <v>0</v>
      </c>
      <c r="AI863" s="93">
        <v>0</v>
      </c>
      <c r="AJ863" s="93">
        <v>0</v>
      </c>
      <c r="AK863" s="93">
        <v>0</v>
      </c>
      <c r="AL863" s="93">
        <v>0</v>
      </c>
      <c r="AM863" s="49" t="s">
        <v>5559</v>
      </c>
      <c r="AN863" s="63"/>
      <c r="AO863" s="48" t="str" cm="1">
        <f t="array" ref="AO863">IFERROR(_xlfn.IFS(
AQ863="MPR ISSUE","PDH",
AQ863="BSS Hardware Issue","BSS",
AQ863="Sites strategiques, MLL, Pylone, etc.","ENVTECH",
AQ863="AKTIVCO DEFAUT GE &amp; POWER Cabinet","AKTIVCO",
AQ863="AKTIVCO Coupure ENEO &amp; Baisse de tension","AKTIVCO GRID ONLY",
AQ863="Coupure ENEO &amp; Baisse de tension","IHS GRID ONLY",
AQ863="Defaut GE &amp; POWER Cabinet","IHS",
AQ863="Sharing","Partners",
AQ863="Sites strategiques &amp; DataCenter","SST &amp; DC",
AQ863="Exclu","Exclu",
AQ863="SAT","SAT",
AQ863="SPARE-ISSUE","SPARE-ISSUE",
AQ863="Fiber CAmtel","TRANS_FO_CAMTEL",
AQ863="Fiber AOF","Fiber AOF",
AQ863="Projet OCM (HUAWEI)","TRAVAUX-HUAWEI",
AQ863="Projet OCM (NOKIA)","TRAVAUX-NOKIA",
AQ863="ACCESS-ISSUE","ACCESS-ISSUE",
AQ863="Projet OCM (ZTE, NOKIA, autres projets)","TRAVAUX OCM",
AQ863="No root CAuse","No root cause",
AQ863="ODU HS","PDH",
AQ863="IP &amp; VLAN","PDH",
AQ863="Warehouse HUAWEI","SPARE-ISSUE",
AQ863="SPARE-HS","SPARE-ISSUE",
AQ863="Power Telco","BSS",AQ863="no impacts","no impacts"
),"")</f>
        <v>No root cause</v>
      </c>
      <c r="AP863" s="48" t="str" cm="1">
        <f t="array" ref="AP863">IFERROR(_xlfn.IFS(
AQ863="MPR ISSUE","TX ISSUE",
AQ863="BSS Hardware Issue","RAN ISSUE",
AQ863="Sites strategiques, MLL, Pylone, etc.","ENVTECH",
AQ863="AKTIVCO DEFAUT GE &amp; POWER Cabinet","POWER ISSUE",
AQ863="AKTIVCO Coupure ENEO &amp; Baisse de tension","POWER ISSUE",
AQ863="Coupure ENEO &amp; Baisse de tension","POWER ISSUE",
AQ863="Defaut GE &amp; POWER Cabinet","POWER ISSUE",
AQ863="Sharing","POWER ISSUE",
AQ863="Sites strategiques &amp; DataCenter","POWER ISSUE",
AQ863="Exclu","Exclu",
AQ863="SAT","TX ISSUE",
AQ863="SPARE-ISSUE","SPARE-ISSUE",
AQ863="Fiber CAmtel","TX ISSUE",
AQ863="Fiber AOF","TX ISSUE",
AQ863="Projet OCM (HUAWEI)","TRAVAUX-HUAWEI",
AQ863="Projet OCM (NOKIA)","TRAVAUX -NOKIA",
AQ863="ACCESS-ISSUE","ACCESS-ISSUE",
AQ863="Projet OCM (ZTE, NOKIA, autres projets)","TRAVAUX OCM",
AQ863="No root CAuse","No root cause",
AQ863="ODU HS","TX ISSUE",
AQ863="IP &amp; VLAN","TX ISSUE",
AQ863="Warehouse HUAWEI","SPARE-ISSUE",
AQ863="SPARE-HS","SPARE-ISSUE",
AQ863="Power Telco","RAN ISSUE",AQ863="no impacts","no impacts"
),"")</f>
        <v>No root cause</v>
      </c>
      <c r="AQ863" s="126" t="s">
        <v>5344</v>
      </c>
      <c r="AR863" s="48" t="str" cm="1">
        <f t="array" ref="AR863">IFERROR(_xlfn.IFS(
AQ863="MPR ISSUE","ACTIVE",
AQ863="BSS Hardware Issue","ACTIVE",
AQ863="Sites strategiques, MLL, Pylone, etc.","PASSIVE",
AQ863="AKTIVCO DEFAUT GE &amp; POWER Cabinet","PASSIVE",
AQ863="AKTIVCO Coupure ENEO &amp; Baisse de tension","PASSIVE",
AQ863="Coupure ENEO &amp; Baisse de tension","PASSIVE",
AQ863="Defaut GE &amp; POWER Cabinet","PASSIVE",
AQ863="Sharing","PASSIVE",
AQ863="Sites strategiques &amp; DataCenter","PASSIVE",
AQ863="Exclu","Exclu",
AQ863="SAT","ACTIVE",
AQ863="SPARE-ISSUE","SPARE-ISSUE",
AQ863="Fiber CAmtel","ACTIVE",
AQ863="Fiber AOF","ACTIVE",
AQ863="Projet OCM (HUAWEI)","PLANNED WORKS",
AQ863="Projet OCM (NOKIA)","PLANNED WORKS",
AQ863="ACCESS-ISSUE","ACCESS-ISSUE",
AQ863="Projet OCM (ZTE, NOKIA, autres projets)","PLANNED WORKS",
AQ863="No root CAuse","No root cause",
AQ863="ODU HS","ACTIVE",
AQ863="IP &amp; VLAN","ACTIVE",
AQ863="Warehouse HUAWEI","SPARE-ISSUE",
AQ863="SPARE-HS","SPARE-ISSUE",
AQ863="Power Telco","ACTIVE", AQ863="no impacts","no impacts"
),"")</f>
        <v>No root cause</v>
      </c>
      <c r="AS863" s="92" t="s">
        <v>5537</v>
      </c>
      <c r="AT863" s="98" t="s">
        <v>2054</v>
      </c>
      <c r="AV863" s="17" t="s">
        <v>5537</v>
      </c>
      <c r="AW863" s="7" t="s">
        <v>5537</v>
      </c>
      <c r="AX863" s="6" t="s">
        <v>5537</v>
      </c>
      <c r="AY863" s="7"/>
      <c r="AZ863" s="3" t="s">
        <v>5537</v>
      </c>
      <c r="BA863" s="18" t="s">
        <v>5537</v>
      </c>
      <c r="BB863" s="18" t="s">
        <v>5537</v>
      </c>
      <c r="BC863" s="18" t="s">
        <v>5537</v>
      </c>
      <c r="BD863" s="18" t="s">
        <v>5537</v>
      </c>
      <c r="BE863" s="18" t="s">
        <v>5537</v>
      </c>
      <c r="BF863" s="18" t="s">
        <v>5537</v>
      </c>
      <c r="BG863" s="18" t="s">
        <v>5537</v>
      </c>
      <c r="BH863" s="18" t="s">
        <v>5537</v>
      </c>
      <c r="BI863" s="18" t="s">
        <v>5537</v>
      </c>
      <c r="BJ863" s="18" t="s">
        <v>5537</v>
      </c>
      <c r="BK863" s="18" t="s">
        <v>5537</v>
      </c>
      <c r="BL863" s="9" t="s">
        <v>5537</v>
      </c>
      <c r="BM863" s="14" t="s">
        <v>5537</v>
      </c>
      <c r="BN863" s="65" t="s">
        <v>5537</v>
      </c>
      <c r="BO863" s="65" t="str">
        <f>_xlfn.XLOOKUP(B863,'[4]cell downs 18042026 17h'!$B:$B,'[4]cell downs 18042026 17h'!$B:$B,"")</f>
        <v/>
      </c>
      <c r="BP863" s="65" t="str">
        <f>_xlfn.XLOOKUP(B863,'[5]Cells Huawei 19042026 15h'!$B:$B,'[5]Cells Huawei 19042026 15h'!$B:$B,"")</f>
        <v/>
      </c>
      <c r="BQ863" s="64" t="str">
        <f>_xlfn.XLOOKUP(B863,'[6]cells down 19042026 9H40'!$B:$B,'[6]cells down 19042026 9H40'!$B:$B,"")</f>
        <v/>
      </c>
      <c r="BR863" s="9" t="s">
        <v>2054</v>
      </c>
      <c r="BS863" s="9" t="s">
        <v>5537</v>
      </c>
      <c r="BT863" s="108"/>
    </row>
    <row r="864" spans="1:72" s="9" customFormat="1" x14ac:dyDescent="0.35">
      <c r="A864" s="1" t="s">
        <v>3245</v>
      </c>
      <c r="B864" s="8" t="s">
        <v>3246</v>
      </c>
      <c r="C864" s="3" t="str">
        <f>_xlfn.XLOOKUP(B864,'[1]daily break down'!$D:$D,'[1]daily break down'!$E:$E,"")</f>
        <v>Yaounde</v>
      </c>
      <c r="D864" s="1" t="s">
        <v>11</v>
      </c>
      <c r="E864" s="1" t="s">
        <v>12</v>
      </c>
      <c r="F864" s="3" t="s">
        <v>37</v>
      </c>
      <c r="G864" s="1" t="s">
        <v>38</v>
      </c>
      <c r="H864" s="34" t="str">
        <f>_xlfn.XLOOKUP(B864,[2]CALCULATION!$B:$B,[2]CALCULATION!$H:$H,"")</f>
        <v>ZTE</v>
      </c>
      <c r="I864" s="28">
        <v>2.0295427371280677</v>
      </c>
      <c r="J864" s="28">
        <v>0</v>
      </c>
      <c r="K864" s="28">
        <v>0</v>
      </c>
      <c r="L864" s="28">
        <v>0</v>
      </c>
      <c r="M864" s="28">
        <v>0</v>
      </c>
      <c r="N864" s="28">
        <v>0</v>
      </c>
      <c r="O864" s="28">
        <v>0</v>
      </c>
      <c r="P864" s="28">
        <v>0</v>
      </c>
      <c r="Q864" s="28">
        <v>0</v>
      </c>
      <c r="R864" s="28">
        <v>0</v>
      </c>
      <c r="S864" s="93">
        <v>0</v>
      </c>
      <c r="T864" s="93">
        <f>_xlfn.XLOOKUP(B864,'[3]Nur des jours'!$B:$B,'[3]Nur des jours'!$U:$U,"")</f>
        <v>0</v>
      </c>
      <c r="U864" s="93">
        <v>0</v>
      </c>
      <c r="V864" s="93">
        <v>0</v>
      </c>
      <c r="W864" s="93">
        <v>0</v>
      </c>
      <c r="X864" s="93">
        <v>0</v>
      </c>
      <c r="Y864" s="93">
        <v>0</v>
      </c>
      <c r="Z864" s="93">
        <v>24.154117905562547</v>
      </c>
      <c r="AA864" s="93">
        <v>0</v>
      </c>
      <c r="AB864" s="93">
        <v>2.9967033641238139</v>
      </c>
      <c r="AC864" s="93">
        <f>_xlfn.XLOOKUP(B864,'[3]Nur des jours'!$B:$B,'[3]Nur des jours'!$N:$N,"")</f>
        <v>0</v>
      </c>
      <c r="AD864" s="93">
        <v>0</v>
      </c>
      <c r="AE864" s="93">
        <v>0.6891474261841779</v>
      </c>
      <c r="AF864" s="93">
        <v>0</v>
      </c>
      <c r="AG864" s="93"/>
      <c r="AH864" s="93">
        <v>0</v>
      </c>
      <c r="AI864" s="93">
        <v>0</v>
      </c>
      <c r="AJ864" s="93">
        <v>0</v>
      </c>
      <c r="AK864" s="93">
        <v>0</v>
      </c>
      <c r="AL864" s="93">
        <v>0</v>
      </c>
      <c r="AM864" s="49" t="s">
        <v>5559</v>
      </c>
      <c r="AN864" s="49"/>
      <c r="AO864" s="48" t="str" cm="1">
        <f t="array" ref="AO864">IFERROR(_xlfn.IFS(
AQ864="MPR ISSUE","PDH",
AQ864="BSS Hardware Issue","BSS",
AQ864="Sites strategiques, MLL, Pylone, etc.","ENVTECH",
AQ864="AKTIVCO DEFAUT GE &amp; POWER Cabinet","AKTIVCO",
AQ864="AKTIVCO Coupure ENEO &amp; Baisse de tension","AKTIVCO GRID ONLY",
AQ864="Coupure ENEO &amp; Baisse de tension","IHS GRID ONLY",
AQ864="Defaut GE &amp; POWER Cabinet","IHS",
AQ864="Sharing","Partners",
AQ864="Sites strategiques &amp; DataCenter","SST &amp; DC",
AQ864="Exclu","Exclu",
AQ864="SAT","SAT",
AQ864="SPARE-ISSUE","SPARE-ISSUE",
AQ864="Fiber CAmtel","TRANS_FO_CAMTEL",
AQ864="Fiber AOF","Fiber AOF",
AQ864="Projet OCM (HUAWEI)","TRAVAUX-HUAWEI",
AQ864="Projet OCM (NOKIA)","TRAVAUX-NOKIA",
AQ864="ACCESS-ISSUE","ACCESS-ISSUE",
AQ864="Projet OCM (ZTE, NOKIA, autres projets)","TRAVAUX OCM",
AQ864="No root CAuse","No root cause",
AQ864="ODU HS","PDH",
AQ864="IP &amp; VLAN","PDH",
AQ864="Warehouse HUAWEI","SPARE-ISSUE",
AQ864="SPARE-HS","SPARE-ISSUE",
AQ864="Power Telco","BSS",AQ864="no impacts","no impacts"
),"")</f>
        <v>No root cause</v>
      </c>
      <c r="AP864" s="48" t="str" cm="1">
        <f t="array" ref="AP864">IFERROR(_xlfn.IFS(
AQ864="MPR ISSUE","TX ISSUE",
AQ864="BSS Hardware Issue","RAN ISSUE",
AQ864="Sites strategiques, MLL, Pylone, etc.","ENVTECH",
AQ864="AKTIVCO DEFAUT GE &amp; POWER Cabinet","POWER ISSUE",
AQ864="AKTIVCO Coupure ENEO &amp; Baisse de tension","POWER ISSUE",
AQ864="Coupure ENEO &amp; Baisse de tension","POWER ISSUE",
AQ864="Defaut GE &amp; POWER Cabinet","POWER ISSUE",
AQ864="Sharing","POWER ISSUE",
AQ864="Sites strategiques &amp; DataCenter","POWER ISSUE",
AQ864="Exclu","Exclu",
AQ864="SAT","TX ISSUE",
AQ864="SPARE-ISSUE","SPARE-ISSUE",
AQ864="Fiber CAmtel","TX ISSUE",
AQ864="Fiber AOF","TX ISSUE",
AQ864="Projet OCM (HUAWEI)","TRAVAUX-HUAWEI",
AQ864="Projet OCM (NOKIA)","TRAVAUX -NOKIA",
AQ864="ACCESS-ISSUE","ACCESS-ISSUE",
AQ864="Projet OCM (ZTE, NOKIA, autres projets)","TRAVAUX OCM",
AQ864="No root CAuse","No root cause",
AQ864="ODU HS","TX ISSUE",
AQ864="IP &amp; VLAN","TX ISSUE",
AQ864="Warehouse HUAWEI","SPARE-ISSUE",
AQ864="SPARE-HS","SPARE-ISSUE",
AQ864="Power Telco","RAN ISSUE",AQ864="no impacts","no impacts"
),"")</f>
        <v>No root cause</v>
      </c>
      <c r="AQ864" s="126" t="s">
        <v>5344</v>
      </c>
      <c r="AR864" s="48" t="str" cm="1">
        <f t="array" ref="AR864">IFERROR(_xlfn.IFS(
AQ864="MPR ISSUE","ACTIVE",
AQ864="BSS Hardware Issue","ACTIVE",
AQ864="Sites strategiques, MLL, Pylone, etc.","PASSIVE",
AQ864="AKTIVCO DEFAUT GE &amp; POWER Cabinet","PASSIVE",
AQ864="AKTIVCO Coupure ENEO &amp; Baisse de tension","PASSIVE",
AQ864="Coupure ENEO &amp; Baisse de tension","PASSIVE",
AQ864="Defaut GE &amp; POWER Cabinet","PASSIVE",
AQ864="Sharing","PASSIVE",
AQ864="Sites strategiques &amp; DataCenter","PASSIVE",
AQ864="Exclu","Exclu",
AQ864="SAT","ACTIVE",
AQ864="SPARE-ISSUE","SPARE-ISSUE",
AQ864="Fiber CAmtel","ACTIVE",
AQ864="Fiber AOF","ACTIVE",
AQ864="Projet OCM (HUAWEI)","PLANNED WORKS",
AQ864="Projet OCM (NOKIA)","PLANNED WORKS",
AQ864="ACCESS-ISSUE","ACCESS-ISSUE",
AQ864="Projet OCM (ZTE, NOKIA, autres projets)","PLANNED WORKS",
AQ864="No root CAuse","No root cause",
AQ864="ODU HS","ACTIVE",
AQ864="IP &amp; VLAN","ACTIVE",
AQ864="Warehouse HUAWEI","SPARE-ISSUE",
AQ864="SPARE-HS","SPARE-ISSUE",
AQ864="Power Telco","ACTIVE", AQ864="no impacts","no impacts"
),"")</f>
        <v>No root cause</v>
      </c>
      <c r="AS864" s="92" t="s">
        <v>5537</v>
      </c>
      <c r="AT864" s="98" t="s">
        <v>3246</v>
      </c>
      <c r="AV864" s="17" t="s">
        <v>5537</v>
      </c>
      <c r="AW864" s="7" t="s">
        <v>5537</v>
      </c>
      <c r="AX864" s="6" t="s">
        <v>5537</v>
      </c>
      <c r="AY864" s="7"/>
      <c r="AZ864" s="3" t="s">
        <v>5537</v>
      </c>
      <c r="BA864" s="18" t="s">
        <v>5537</v>
      </c>
      <c r="BB864" s="18" t="s">
        <v>5537</v>
      </c>
      <c r="BC864" s="18" t="s">
        <v>5537</v>
      </c>
      <c r="BD864" s="18" t="s">
        <v>5537</v>
      </c>
      <c r="BE864" s="18" t="s">
        <v>5537</v>
      </c>
      <c r="BF864" s="18" t="s">
        <v>5537</v>
      </c>
      <c r="BG864" s="18" t="s">
        <v>5537</v>
      </c>
      <c r="BH864" s="18" t="s">
        <v>5537</v>
      </c>
      <c r="BI864" s="18" t="s">
        <v>5537</v>
      </c>
      <c r="BJ864" s="18" t="s">
        <v>5537</v>
      </c>
      <c r="BK864" s="18" t="s">
        <v>5537</v>
      </c>
      <c r="BL864" s="9" t="s">
        <v>5537</v>
      </c>
      <c r="BM864" s="14" t="s">
        <v>5537</v>
      </c>
      <c r="BN864" s="14" t="s">
        <v>5537</v>
      </c>
      <c r="BO864" s="14" t="str">
        <f>_xlfn.XLOOKUP(B864,'[4]cell downs 18042026 17h'!$B:$B,'[4]cell downs 18042026 17h'!$B:$B,"")</f>
        <v/>
      </c>
      <c r="BP864" s="14" t="str">
        <f>_xlfn.XLOOKUP(B864,'[5]Cells Huawei 19042026 15h'!$B:$B,'[5]Cells Huawei 19042026 15h'!$B:$B,"")</f>
        <v/>
      </c>
      <c r="BQ864" s="9" t="str">
        <f>_xlfn.XLOOKUP(B864,'[6]cells down 19042026 9H40'!$B:$B,'[6]cells down 19042026 9H40'!$B:$B,"")</f>
        <v/>
      </c>
      <c r="BR864" s="9" t="s">
        <v>3246</v>
      </c>
      <c r="BS864" s="9" t="s">
        <v>5537</v>
      </c>
      <c r="BT864" s="108"/>
    </row>
    <row r="865" spans="1:72" s="9" customFormat="1" x14ac:dyDescent="0.35">
      <c r="A865" s="1" t="s">
        <v>2721</v>
      </c>
      <c r="B865" s="8" t="s">
        <v>2722</v>
      </c>
      <c r="C865" s="3" t="str">
        <f>_xlfn.XLOOKUP(B865,'[1]daily break down'!$D:$D,'[1]daily break down'!$E:$E,"")</f>
        <v>Yaounde</v>
      </c>
      <c r="D865" s="1" t="s">
        <v>11</v>
      </c>
      <c r="E865" s="1" t="s">
        <v>12</v>
      </c>
      <c r="F865" s="3" t="s">
        <v>37</v>
      </c>
      <c r="G865" s="1" t="s">
        <v>38</v>
      </c>
      <c r="H865" s="34" t="str">
        <f>_xlfn.XLOOKUP(B865,[2]CALCULATION!$B:$B,[2]CALCULATION!$H:$H,"")</f>
        <v>ZTE</v>
      </c>
      <c r="I865" s="28">
        <v>2.2004206224870373</v>
      </c>
      <c r="J865" s="28">
        <v>0.59893760005479013</v>
      </c>
      <c r="K865" s="28">
        <v>0</v>
      </c>
      <c r="L865" s="28">
        <v>0</v>
      </c>
      <c r="M865" s="28">
        <v>0</v>
      </c>
      <c r="N865" s="28">
        <v>0</v>
      </c>
      <c r="O865" s="28">
        <v>0</v>
      </c>
      <c r="P865" s="28">
        <v>0</v>
      </c>
      <c r="Q865" s="28">
        <v>0</v>
      </c>
      <c r="R865" s="28">
        <v>0</v>
      </c>
      <c r="S865" s="93">
        <v>9.3063438660171929E-2</v>
      </c>
      <c r="T865" s="93">
        <f>_xlfn.XLOOKUP(B865,'[3]Nur des jours'!$B:$B,'[3]Nur des jours'!$U:$U,"")</f>
        <v>0</v>
      </c>
      <c r="U865" s="93">
        <v>0</v>
      </c>
      <c r="V865" s="93">
        <v>0</v>
      </c>
      <c r="W865" s="93">
        <v>0</v>
      </c>
      <c r="X865" s="93">
        <v>0</v>
      </c>
      <c r="Y865" s="93">
        <v>0</v>
      </c>
      <c r="Z865" s="93">
        <v>0</v>
      </c>
      <c r="AA865" s="93">
        <v>0</v>
      </c>
      <c r="AB865" s="93">
        <v>0.17578253189625409</v>
      </c>
      <c r="AC865" s="93">
        <f>_xlfn.XLOOKUP(B865,'[3]Nur des jours'!$B:$B,'[3]Nur des jours'!$N:$N,"")</f>
        <v>0</v>
      </c>
      <c r="AD865" s="93">
        <v>0</v>
      </c>
      <c r="AE865" s="93">
        <v>0.68515236864108098</v>
      </c>
      <c r="AF865" s="93">
        <v>0</v>
      </c>
      <c r="AG865" s="93"/>
      <c r="AH865" s="93">
        <v>0</v>
      </c>
      <c r="AI865" s="93">
        <v>0</v>
      </c>
      <c r="AJ865" s="93">
        <v>0</v>
      </c>
      <c r="AK865" s="93">
        <v>0</v>
      </c>
      <c r="AL865" s="93">
        <v>0</v>
      </c>
      <c r="AM865" s="49" t="s">
        <v>5559</v>
      </c>
      <c r="AN865" s="49"/>
      <c r="AO865" s="48" t="str" cm="1">
        <f t="array" ref="AO865">IFERROR(_xlfn.IFS(
AQ865="MPR ISSUE","PDH",
AQ865="BSS Hardware Issue","BSS",
AQ865="Sites strategiques, MLL, Pylone, etc.","ENVTECH",
AQ865="AKTIVCO DEFAUT GE &amp; POWER Cabinet","AKTIVCO",
AQ865="AKTIVCO Coupure ENEO &amp; Baisse de tension","AKTIVCO GRID ONLY",
AQ865="Coupure ENEO &amp; Baisse de tension","IHS GRID ONLY",
AQ865="Defaut GE &amp; POWER Cabinet","IHS",
AQ865="Sharing","Partners",
AQ865="Sites strategiques &amp; DataCenter","SST &amp; DC",
AQ865="Exclu","Exclu",
AQ865="SAT","SAT",
AQ865="SPARE-ISSUE","SPARE-ISSUE",
AQ865="Fiber CAmtel","TRANS_FO_CAMTEL",
AQ865="Fiber AOF","Fiber AOF",
AQ865="Projet OCM (HUAWEI)","TRAVAUX-HUAWEI",
AQ865="Projet OCM (NOKIA)","TRAVAUX-NOKIA",
AQ865="ACCESS-ISSUE","ACCESS-ISSUE",
AQ865="Projet OCM (ZTE, NOKIA, autres projets)","TRAVAUX OCM",
AQ865="No root CAuse","No root cause",
AQ865="ODU HS","PDH",
AQ865="IP &amp; VLAN","PDH",
AQ865="Warehouse HUAWEI","SPARE-ISSUE",
AQ865="SPARE-HS","SPARE-ISSUE",
AQ865="Power Telco","BSS",AQ865="no impacts","no impacts"
),"")</f>
        <v>No root cause</v>
      </c>
      <c r="AP865" s="48" t="str" cm="1">
        <f t="array" ref="AP865">IFERROR(_xlfn.IFS(
AQ865="MPR ISSUE","TX ISSUE",
AQ865="BSS Hardware Issue","RAN ISSUE",
AQ865="Sites strategiques, MLL, Pylone, etc.","ENVTECH",
AQ865="AKTIVCO DEFAUT GE &amp; POWER Cabinet","POWER ISSUE",
AQ865="AKTIVCO Coupure ENEO &amp; Baisse de tension","POWER ISSUE",
AQ865="Coupure ENEO &amp; Baisse de tension","POWER ISSUE",
AQ865="Defaut GE &amp; POWER Cabinet","POWER ISSUE",
AQ865="Sharing","POWER ISSUE",
AQ865="Sites strategiques &amp; DataCenter","POWER ISSUE",
AQ865="Exclu","Exclu",
AQ865="SAT","TX ISSUE",
AQ865="SPARE-ISSUE","SPARE-ISSUE",
AQ865="Fiber CAmtel","TX ISSUE",
AQ865="Fiber AOF","TX ISSUE",
AQ865="Projet OCM (HUAWEI)","TRAVAUX-HUAWEI",
AQ865="Projet OCM (NOKIA)","TRAVAUX -NOKIA",
AQ865="ACCESS-ISSUE","ACCESS-ISSUE",
AQ865="Projet OCM (ZTE, NOKIA, autres projets)","TRAVAUX OCM",
AQ865="No root CAuse","No root cause",
AQ865="ODU HS","TX ISSUE",
AQ865="IP &amp; VLAN","TX ISSUE",
AQ865="Warehouse HUAWEI","SPARE-ISSUE",
AQ865="SPARE-HS","SPARE-ISSUE",
AQ865="Power Telco","RAN ISSUE",AQ865="no impacts","no impacts"
),"")</f>
        <v>No root cause</v>
      </c>
      <c r="AQ865" s="126" t="s">
        <v>5344</v>
      </c>
      <c r="AR865" s="48" t="str" cm="1">
        <f t="array" ref="AR865">IFERROR(_xlfn.IFS(
AQ865="MPR ISSUE","ACTIVE",
AQ865="BSS Hardware Issue","ACTIVE",
AQ865="Sites strategiques, MLL, Pylone, etc.","PASSIVE",
AQ865="AKTIVCO DEFAUT GE &amp; POWER Cabinet","PASSIVE",
AQ865="AKTIVCO Coupure ENEO &amp; Baisse de tension","PASSIVE",
AQ865="Coupure ENEO &amp; Baisse de tension","PASSIVE",
AQ865="Defaut GE &amp; POWER Cabinet","PASSIVE",
AQ865="Sharing","PASSIVE",
AQ865="Sites strategiques &amp; DataCenter","PASSIVE",
AQ865="Exclu","Exclu",
AQ865="SAT","ACTIVE",
AQ865="SPARE-ISSUE","SPARE-ISSUE",
AQ865="Fiber CAmtel","ACTIVE",
AQ865="Fiber AOF","ACTIVE",
AQ865="Projet OCM (HUAWEI)","PLANNED WORKS",
AQ865="Projet OCM (NOKIA)","PLANNED WORKS",
AQ865="ACCESS-ISSUE","ACCESS-ISSUE",
AQ865="Projet OCM (ZTE, NOKIA, autres projets)","PLANNED WORKS",
AQ865="No root CAuse","No root cause",
AQ865="ODU HS","ACTIVE",
AQ865="IP &amp; VLAN","ACTIVE",
AQ865="Warehouse HUAWEI","SPARE-ISSUE",
AQ865="SPARE-HS","SPARE-ISSUE",
AQ865="Power Telco","ACTIVE", AQ865="no impacts","no impacts"
),"")</f>
        <v>No root cause</v>
      </c>
      <c r="AS865" s="92" t="s">
        <v>5537</v>
      </c>
      <c r="AT865" s="98" t="s">
        <v>2722</v>
      </c>
      <c r="AV865" s="17" t="s">
        <v>5537</v>
      </c>
      <c r="AW865" s="7" t="s">
        <v>5537</v>
      </c>
      <c r="AX865" s="6" t="s">
        <v>5537</v>
      </c>
      <c r="AY865" s="7"/>
      <c r="AZ865" s="3" t="s">
        <v>5537</v>
      </c>
      <c r="BA865" s="18" t="s">
        <v>5537</v>
      </c>
      <c r="BB865" s="18" t="s">
        <v>5537</v>
      </c>
      <c r="BC865" s="18" t="s">
        <v>5537</v>
      </c>
      <c r="BD865" s="18" t="s">
        <v>5537</v>
      </c>
      <c r="BE865" s="18" t="s">
        <v>5537</v>
      </c>
      <c r="BF865" s="18" t="s">
        <v>5537</v>
      </c>
      <c r="BG865" s="18" t="s">
        <v>5537</v>
      </c>
      <c r="BH865" s="18" t="s">
        <v>5537</v>
      </c>
      <c r="BI865" s="18" t="s">
        <v>5537</v>
      </c>
      <c r="BJ865" s="18" t="s">
        <v>5537</v>
      </c>
      <c r="BK865" s="18" t="s">
        <v>5537</v>
      </c>
      <c r="BL865" s="9" t="s">
        <v>5537</v>
      </c>
      <c r="BM865" s="14" t="s">
        <v>5537</v>
      </c>
      <c r="BN865" s="14" t="s">
        <v>5537</v>
      </c>
      <c r="BO865" s="14" t="str">
        <f>_xlfn.XLOOKUP(B865,'[4]cell downs 18042026 17h'!$B:$B,'[4]cell downs 18042026 17h'!$B:$B,"")</f>
        <v/>
      </c>
      <c r="BP865" s="14" t="str">
        <f>_xlfn.XLOOKUP(B865,'[5]Cells Huawei 19042026 15h'!$B:$B,'[5]Cells Huawei 19042026 15h'!$B:$B,"")</f>
        <v/>
      </c>
      <c r="BQ865" s="9" t="str">
        <f>_xlfn.XLOOKUP(B865,'[6]cells down 19042026 9H40'!$B:$B,'[6]cells down 19042026 9H40'!$B:$B,"")</f>
        <v/>
      </c>
      <c r="BR865" s="9" t="s">
        <v>2722</v>
      </c>
      <c r="BS865" s="9" t="s">
        <v>83</v>
      </c>
      <c r="BT865" s="108"/>
    </row>
    <row r="866" spans="1:72" s="9" customFormat="1" x14ac:dyDescent="0.35">
      <c r="A866" s="1" t="s">
        <v>3761</v>
      </c>
      <c r="B866" s="1" t="s">
        <v>3762</v>
      </c>
      <c r="C866" s="3" t="str">
        <f>_xlfn.XLOOKUP(B866,'[1]daily break down'!$D:$D,'[1]daily break down'!$E:$E,"")</f>
        <v>Garoua</v>
      </c>
      <c r="D866" s="1" t="s">
        <v>21</v>
      </c>
      <c r="E866" s="1" t="s">
        <v>22</v>
      </c>
      <c r="F866" s="3" t="s">
        <v>23</v>
      </c>
      <c r="G866" s="1" t="s">
        <v>24</v>
      </c>
      <c r="H866" s="32" t="str">
        <f>_xlfn.XLOOKUP(B866,[2]CALCULATION!$B:$B,[2]CALCULATION!$H:$H,"")</f>
        <v>Huawei</v>
      </c>
      <c r="I866" s="28">
        <v>0.14276980193075425</v>
      </c>
      <c r="J866" s="28">
        <v>5.0876344408203567</v>
      </c>
      <c r="K866" s="28">
        <v>12.820425017050335</v>
      </c>
      <c r="L866" s="28">
        <v>13.667858763301401</v>
      </c>
      <c r="M866" s="28">
        <v>6.4416914217553716</v>
      </c>
      <c r="N866" s="28">
        <v>9.7272517143077275E-2</v>
      </c>
      <c r="O866" s="28">
        <v>0</v>
      </c>
      <c r="P866" s="28">
        <v>0</v>
      </c>
      <c r="Q866" s="28">
        <v>0</v>
      </c>
      <c r="R866" s="28">
        <v>0</v>
      </c>
      <c r="S866" s="93">
        <v>0</v>
      </c>
      <c r="T866" s="93">
        <f>_xlfn.XLOOKUP(B866,'[3]Nur des jours'!$B:$B,'[3]Nur des jours'!$U:$U,"")</f>
        <v>0.30390973452842623</v>
      </c>
      <c r="U866" s="93">
        <v>8.4437503031963317</v>
      </c>
      <c r="V866" s="93">
        <v>5.1305099690953764</v>
      </c>
      <c r="W866" s="93">
        <v>0.30390973452842623</v>
      </c>
      <c r="X866" s="93">
        <v>8.4522754706320473</v>
      </c>
      <c r="Y866" s="93">
        <v>0</v>
      </c>
      <c r="Z866" s="93">
        <v>0</v>
      </c>
      <c r="AA866" s="93">
        <v>0</v>
      </c>
      <c r="AB866" s="93">
        <v>1.8491587550259247</v>
      </c>
      <c r="AC866" s="93">
        <f>_xlfn.XLOOKUP(B866,'[3]Nur des jours'!$B:$B,'[3]Nur des jours'!$N:$N,"")</f>
        <v>1.0936291673443996</v>
      </c>
      <c r="AD866" s="93">
        <v>1.0936291673443996</v>
      </c>
      <c r="AE866" s="93">
        <v>0.67800050223580555</v>
      </c>
      <c r="AF866" s="93">
        <v>0</v>
      </c>
      <c r="AG866" s="93"/>
      <c r="AH866" s="93">
        <v>0</v>
      </c>
      <c r="AI866" s="93">
        <v>0</v>
      </c>
      <c r="AJ866" s="93">
        <v>0</v>
      </c>
      <c r="AK866" s="93">
        <v>0</v>
      </c>
      <c r="AL866" s="93">
        <v>0</v>
      </c>
      <c r="AM866" s="49" t="s">
        <v>5559</v>
      </c>
      <c r="AN866" s="49"/>
      <c r="AO866" s="48" t="str" cm="1">
        <f t="array" ref="AO866">IFERROR(_xlfn.IFS(
AQ866="MPR ISSUE","PDH",
AQ866="BSS Hardware Issue","BSS",
AQ866="Sites strategiques, MLL, Pylone, etc.","ENVTECH",
AQ866="AKTIVCO DEFAUT GE &amp; POWER Cabinet","AKTIVCO",
AQ866="AKTIVCO Coupure ENEO &amp; Baisse de tension","AKTIVCO GRID ONLY",
AQ866="Coupure ENEO &amp; Baisse de tension","IHS GRID ONLY",
AQ866="Defaut GE &amp; POWER Cabinet","IHS",
AQ866="Sharing","Partners",
AQ866="Sites strategiques &amp; DataCenter","SST &amp; DC",
AQ866="Exclu","Exclu",
AQ866="SAT","SAT",
AQ866="SPARE-ISSUE","SPARE-ISSUE",
AQ866="Fiber CAmtel","TRANS_FO_CAMTEL",
AQ866="Fiber AOF","Fiber AOF",
AQ866="Projet OCM (HUAWEI)","TRAVAUX-HUAWEI",
AQ866="Projet OCM (NOKIA)","TRAVAUX-NOKIA",
AQ866="ACCESS-ISSUE","ACCESS-ISSUE",
AQ866="Projet OCM (ZTE, NOKIA, autres projets)","TRAVAUX OCM",
AQ866="No root CAuse","No root cause",
AQ866="ODU HS","PDH",
AQ866="IP &amp; VLAN","PDH",
AQ866="Warehouse HUAWEI","SPARE-ISSUE",
AQ866="SPARE-HS","SPARE-ISSUE",
AQ866="Power Telco","BSS",AQ866="no impacts","no impacts"
),"")</f>
        <v>No root cause</v>
      </c>
      <c r="AP866" s="48" t="str" cm="1">
        <f t="array" ref="AP866">IFERROR(_xlfn.IFS(
AQ866="MPR ISSUE","TX ISSUE",
AQ866="BSS Hardware Issue","RAN ISSUE",
AQ866="Sites strategiques, MLL, Pylone, etc.","ENVTECH",
AQ866="AKTIVCO DEFAUT GE &amp; POWER Cabinet","POWER ISSUE",
AQ866="AKTIVCO Coupure ENEO &amp; Baisse de tension","POWER ISSUE",
AQ866="Coupure ENEO &amp; Baisse de tension","POWER ISSUE",
AQ866="Defaut GE &amp; POWER Cabinet","POWER ISSUE",
AQ866="Sharing","POWER ISSUE",
AQ866="Sites strategiques &amp; DataCenter","POWER ISSUE",
AQ866="Exclu","Exclu",
AQ866="SAT","TX ISSUE",
AQ866="SPARE-ISSUE","SPARE-ISSUE",
AQ866="Fiber CAmtel","TX ISSUE",
AQ866="Fiber AOF","TX ISSUE",
AQ866="Projet OCM (HUAWEI)","TRAVAUX-HUAWEI",
AQ866="Projet OCM (NOKIA)","TRAVAUX -NOKIA",
AQ866="ACCESS-ISSUE","ACCESS-ISSUE",
AQ866="Projet OCM (ZTE, NOKIA, autres projets)","TRAVAUX OCM",
AQ866="No root CAuse","No root cause",
AQ866="ODU HS","TX ISSUE",
AQ866="IP &amp; VLAN","TX ISSUE",
AQ866="Warehouse HUAWEI","SPARE-ISSUE",
AQ866="SPARE-HS","SPARE-ISSUE",
AQ866="Power Telco","RAN ISSUE",AQ866="no impacts","no impacts"
),"")</f>
        <v>No root cause</v>
      </c>
      <c r="AQ866" s="67" t="s">
        <v>5344</v>
      </c>
      <c r="AR866" s="48" t="str" cm="1">
        <f t="array" ref="AR866">IFERROR(_xlfn.IFS(
AQ866="MPR ISSUE","ACTIVE",
AQ866="BSS Hardware Issue","ACTIVE",
AQ866="Sites strategiques, MLL, Pylone, etc.","PASSIVE",
AQ866="AKTIVCO DEFAUT GE &amp; POWER Cabinet","PASSIVE",
AQ866="AKTIVCO Coupure ENEO &amp; Baisse de tension","PASSIVE",
AQ866="Coupure ENEO &amp; Baisse de tension","PASSIVE",
AQ866="Defaut GE &amp; POWER Cabinet","PASSIVE",
AQ866="Sharing","PASSIVE",
AQ866="Sites strategiques &amp; DataCenter","PASSIVE",
AQ866="Exclu","Exclu",
AQ866="SAT","ACTIVE",
AQ866="SPARE-ISSUE","SPARE-ISSUE",
AQ866="Fiber CAmtel","ACTIVE",
AQ866="Fiber AOF","ACTIVE",
AQ866="Projet OCM (HUAWEI)","PLANNED WORKS",
AQ866="Projet OCM (NOKIA)","PLANNED WORKS",
AQ866="ACCESS-ISSUE","ACCESS-ISSUE",
AQ866="Projet OCM (ZTE, NOKIA, autres projets)","PLANNED WORKS",
AQ866="No root CAuse","No root cause",
AQ866="ODU HS","ACTIVE",
AQ866="IP &amp; VLAN","ACTIVE",
AQ866="Warehouse HUAWEI","SPARE-ISSUE",
AQ866="SPARE-HS","SPARE-ISSUE",
AQ866="Power Telco","ACTIVE", AQ866="no impacts","no impacts"
),"")</f>
        <v>No root cause</v>
      </c>
      <c r="AS866" s="92" t="s">
        <v>5537</v>
      </c>
      <c r="AT866" s="98" t="s">
        <v>3762</v>
      </c>
      <c r="AV866" s="17" t="s">
        <v>5537</v>
      </c>
      <c r="AW866" s="7" t="s">
        <v>5537</v>
      </c>
      <c r="AX866" s="6" t="s">
        <v>5537</v>
      </c>
      <c r="AY866" s="7"/>
      <c r="AZ866" s="3" t="s">
        <v>5537</v>
      </c>
      <c r="BA866" s="18" t="s">
        <v>5537</v>
      </c>
      <c r="BB866" s="18" t="s">
        <v>5537</v>
      </c>
      <c r="BC866" s="18" t="s">
        <v>5537</v>
      </c>
      <c r="BD866" s="18" t="s">
        <v>5537</v>
      </c>
      <c r="BE866" s="18" t="s">
        <v>5537</v>
      </c>
      <c r="BF866" s="18" t="s">
        <v>5537</v>
      </c>
      <c r="BG866" s="18" t="s">
        <v>5537</v>
      </c>
      <c r="BH866" s="18" t="s">
        <v>5537</v>
      </c>
      <c r="BI866" s="18" t="s">
        <v>5537</v>
      </c>
      <c r="BJ866" s="18" t="s">
        <v>5537</v>
      </c>
      <c r="BK866" s="18" t="s">
        <v>5537</v>
      </c>
      <c r="BL866" s="9" t="s">
        <v>5537</v>
      </c>
      <c r="BM866" s="14" t="s">
        <v>5537</v>
      </c>
      <c r="BN866" s="14" t="s">
        <v>5537</v>
      </c>
      <c r="BO866" s="14" t="str">
        <f>_xlfn.XLOOKUP(B866,'[4]cell downs 18042026 17h'!$B:$B,'[4]cell downs 18042026 17h'!$B:$B,"")</f>
        <v/>
      </c>
      <c r="BP866" s="14" t="str">
        <f>_xlfn.XLOOKUP(B866,'[5]Cells Huawei 19042026 15h'!$B:$B,'[5]Cells Huawei 19042026 15h'!$B:$B,"")</f>
        <v/>
      </c>
      <c r="BQ866" s="9" t="str">
        <f>_xlfn.XLOOKUP(B866,'[6]cells down 19042026 9H40'!$B:$B,'[6]cells down 19042026 9H40'!$B:$B,"")</f>
        <v/>
      </c>
      <c r="BR866" s="9" t="s">
        <v>5537</v>
      </c>
      <c r="BS866" s="9" t="s">
        <v>12</v>
      </c>
      <c r="BT866" s="108"/>
    </row>
    <row r="867" spans="1:72" s="9" customFormat="1" x14ac:dyDescent="0.35">
      <c r="A867" s="1" t="s">
        <v>2793</v>
      </c>
      <c r="B867" s="8" t="s">
        <v>2794</v>
      </c>
      <c r="C867" s="3" t="str">
        <f>_xlfn.XLOOKUP(B867,'[1]daily break down'!$D:$D,'[1]daily break down'!$E:$E,"")</f>
        <v>Yaounde</v>
      </c>
      <c r="D867" s="1" t="s">
        <v>11</v>
      </c>
      <c r="E867" s="1" t="s">
        <v>12</v>
      </c>
      <c r="F867" s="3" t="s">
        <v>37</v>
      </c>
      <c r="G867" s="1" t="s">
        <v>38</v>
      </c>
      <c r="H867" s="34" t="str">
        <f>_xlfn.XLOOKUP(B867,[2]CALCULATION!$B:$B,[2]CALCULATION!$H:$H,"")</f>
        <v>ZTE</v>
      </c>
      <c r="I867" s="28">
        <v>1.468754369594188</v>
      </c>
      <c r="J867" s="28">
        <v>0</v>
      </c>
      <c r="K867" s="28">
        <v>0</v>
      </c>
      <c r="L867" s="28">
        <v>9.7736229179330014E-3</v>
      </c>
      <c r="M867" s="28">
        <v>0</v>
      </c>
      <c r="N867" s="28">
        <v>0</v>
      </c>
      <c r="O867" s="28">
        <v>9.0067145502849173E-3</v>
      </c>
      <c r="P867" s="28">
        <v>0</v>
      </c>
      <c r="Q867" s="28">
        <v>0</v>
      </c>
      <c r="R867" s="28">
        <v>0</v>
      </c>
      <c r="S867" s="93">
        <v>0</v>
      </c>
      <c r="T867" s="93">
        <f>_xlfn.XLOOKUP(B867,'[3]Nur des jours'!$B:$B,'[3]Nur des jours'!$U:$U,"")</f>
        <v>0</v>
      </c>
      <c r="U867" s="93">
        <v>0</v>
      </c>
      <c r="V867" s="93">
        <v>0</v>
      </c>
      <c r="W867" s="93">
        <v>0</v>
      </c>
      <c r="X867" s="93">
        <v>0</v>
      </c>
      <c r="Y867" s="93">
        <v>0</v>
      </c>
      <c r="Z867" s="93">
        <v>17.352389757813906</v>
      </c>
      <c r="AA867" s="93">
        <v>0</v>
      </c>
      <c r="AB867" s="93">
        <v>1.694813987267181</v>
      </c>
      <c r="AC867" s="93">
        <f>_xlfn.XLOOKUP(B867,'[3]Nur des jours'!$B:$B,'[3]Nur des jours'!$N:$N,"")</f>
        <v>0</v>
      </c>
      <c r="AD867" s="93">
        <v>0</v>
      </c>
      <c r="AE867" s="93">
        <v>0.6596303715688876</v>
      </c>
      <c r="AF867" s="93">
        <v>0</v>
      </c>
      <c r="AG867" s="93"/>
      <c r="AH867" s="93">
        <v>0</v>
      </c>
      <c r="AI867" s="93">
        <v>0</v>
      </c>
      <c r="AJ867" s="93">
        <v>0</v>
      </c>
      <c r="AK867" s="93">
        <v>0</v>
      </c>
      <c r="AL867" s="93">
        <v>0</v>
      </c>
      <c r="AM867" s="49" t="s">
        <v>5559</v>
      </c>
      <c r="AN867" s="49"/>
      <c r="AO867" s="48" t="str" cm="1">
        <f t="array" ref="AO867">IFERROR(_xlfn.IFS(
AQ867="MPR ISSUE","PDH",
AQ867="BSS Hardware Issue","BSS",
AQ867="Sites strategiques, MLL, Pylone, etc.","ENVTECH",
AQ867="AKTIVCO DEFAUT GE &amp; POWER Cabinet","AKTIVCO",
AQ867="AKTIVCO Coupure ENEO &amp; Baisse de tension","AKTIVCO GRID ONLY",
AQ867="Coupure ENEO &amp; Baisse de tension","IHS GRID ONLY",
AQ867="Defaut GE &amp; POWER Cabinet","IHS",
AQ867="Sharing","Partners",
AQ867="Sites strategiques &amp; DataCenter","SST &amp; DC",
AQ867="Exclu","Exclu",
AQ867="SAT","SAT",
AQ867="SPARE-ISSUE","SPARE-ISSUE",
AQ867="Fiber CAmtel","TRANS_FO_CAMTEL",
AQ867="Fiber AOF","Fiber AOF",
AQ867="Projet OCM (HUAWEI)","TRAVAUX-HUAWEI",
AQ867="Projet OCM (NOKIA)","TRAVAUX-NOKIA",
AQ867="ACCESS-ISSUE","ACCESS-ISSUE",
AQ867="Projet OCM (ZTE, NOKIA, autres projets)","TRAVAUX OCM",
AQ867="No root CAuse","No root cause",
AQ867="ODU HS","PDH",
AQ867="IP &amp; VLAN","PDH",
AQ867="Warehouse HUAWEI","SPARE-ISSUE",
AQ867="SPARE-HS","SPARE-ISSUE",
AQ867="Power Telco","BSS",AQ867="no impacts","no impacts"
),"")</f>
        <v>No root cause</v>
      </c>
      <c r="AP867" s="48" t="str" cm="1">
        <f t="array" ref="AP867">IFERROR(_xlfn.IFS(
AQ867="MPR ISSUE","TX ISSUE",
AQ867="BSS Hardware Issue","RAN ISSUE",
AQ867="Sites strategiques, MLL, Pylone, etc.","ENVTECH",
AQ867="AKTIVCO DEFAUT GE &amp; POWER Cabinet","POWER ISSUE",
AQ867="AKTIVCO Coupure ENEO &amp; Baisse de tension","POWER ISSUE",
AQ867="Coupure ENEO &amp; Baisse de tension","POWER ISSUE",
AQ867="Defaut GE &amp; POWER Cabinet","POWER ISSUE",
AQ867="Sharing","POWER ISSUE",
AQ867="Sites strategiques &amp; DataCenter","POWER ISSUE",
AQ867="Exclu","Exclu",
AQ867="SAT","TX ISSUE",
AQ867="SPARE-ISSUE","SPARE-ISSUE",
AQ867="Fiber CAmtel","TX ISSUE",
AQ867="Fiber AOF","TX ISSUE",
AQ867="Projet OCM (HUAWEI)","TRAVAUX-HUAWEI",
AQ867="Projet OCM (NOKIA)","TRAVAUX -NOKIA",
AQ867="ACCESS-ISSUE","ACCESS-ISSUE",
AQ867="Projet OCM (ZTE, NOKIA, autres projets)","TRAVAUX OCM",
AQ867="No root CAuse","No root cause",
AQ867="ODU HS","TX ISSUE",
AQ867="IP &amp; VLAN","TX ISSUE",
AQ867="Warehouse HUAWEI","SPARE-ISSUE",
AQ867="SPARE-HS","SPARE-ISSUE",
AQ867="Power Telco","RAN ISSUE",AQ867="no impacts","no impacts"
),"")</f>
        <v>No root cause</v>
      </c>
      <c r="AQ867" s="126" t="s">
        <v>5344</v>
      </c>
      <c r="AR867" s="48" t="str" cm="1">
        <f t="array" ref="AR867">IFERROR(_xlfn.IFS(
AQ867="MPR ISSUE","ACTIVE",
AQ867="BSS Hardware Issue","ACTIVE",
AQ867="Sites strategiques, MLL, Pylone, etc.","PASSIVE",
AQ867="AKTIVCO DEFAUT GE &amp; POWER Cabinet","PASSIVE",
AQ867="AKTIVCO Coupure ENEO &amp; Baisse de tension","PASSIVE",
AQ867="Coupure ENEO &amp; Baisse de tension","PASSIVE",
AQ867="Defaut GE &amp; POWER Cabinet","PASSIVE",
AQ867="Sharing","PASSIVE",
AQ867="Sites strategiques &amp; DataCenter","PASSIVE",
AQ867="Exclu","Exclu",
AQ867="SAT","ACTIVE",
AQ867="SPARE-ISSUE","SPARE-ISSUE",
AQ867="Fiber CAmtel","ACTIVE",
AQ867="Fiber AOF","ACTIVE",
AQ867="Projet OCM (HUAWEI)","PLANNED WORKS",
AQ867="Projet OCM (NOKIA)","PLANNED WORKS",
AQ867="ACCESS-ISSUE","ACCESS-ISSUE",
AQ867="Projet OCM (ZTE, NOKIA, autres projets)","PLANNED WORKS",
AQ867="No root CAuse","No root cause",
AQ867="ODU HS","ACTIVE",
AQ867="IP &amp; VLAN","ACTIVE",
AQ867="Warehouse HUAWEI","SPARE-ISSUE",
AQ867="SPARE-HS","SPARE-ISSUE",
AQ867="Power Telco","ACTIVE", AQ867="no impacts","no impacts"
),"")</f>
        <v>No root cause</v>
      </c>
      <c r="AS867" s="92" t="s">
        <v>5537</v>
      </c>
      <c r="AT867" s="98" t="s">
        <v>2794</v>
      </c>
      <c r="AV867" s="17" t="s">
        <v>5537</v>
      </c>
      <c r="AW867" s="7" t="s">
        <v>5537</v>
      </c>
      <c r="AX867" s="6" t="s">
        <v>5537</v>
      </c>
      <c r="AY867" s="7"/>
      <c r="AZ867" s="3" t="s">
        <v>5537</v>
      </c>
      <c r="BA867" s="18" t="s">
        <v>5537</v>
      </c>
      <c r="BB867" s="18" t="s">
        <v>5537</v>
      </c>
      <c r="BC867" s="18" t="s">
        <v>5537</v>
      </c>
      <c r="BD867" s="18" t="s">
        <v>5537</v>
      </c>
      <c r="BE867" s="18" t="s">
        <v>5537</v>
      </c>
      <c r="BF867" s="18" t="s">
        <v>5537</v>
      </c>
      <c r="BG867" s="18" t="s">
        <v>5537</v>
      </c>
      <c r="BH867" s="18" t="s">
        <v>5537</v>
      </c>
      <c r="BI867" s="18" t="s">
        <v>5537</v>
      </c>
      <c r="BJ867" s="18" t="s">
        <v>5537</v>
      </c>
      <c r="BK867" s="18" t="s">
        <v>5537</v>
      </c>
      <c r="BL867" s="9" t="s">
        <v>5537</v>
      </c>
      <c r="BM867" s="14" t="s">
        <v>5537</v>
      </c>
      <c r="BN867" s="14" t="s">
        <v>5537</v>
      </c>
      <c r="BO867" s="14" t="str">
        <f>_xlfn.XLOOKUP(B867,'[4]cell downs 18042026 17h'!$B:$B,'[4]cell downs 18042026 17h'!$B:$B,"")</f>
        <v/>
      </c>
      <c r="BP867" s="14" t="str">
        <f>_xlfn.XLOOKUP(B867,'[5]Cells Huawei 19042026 15h'!$B:$B,'[5]Cells Huawei 19042026 15h'!$B:$B,"")</f>
        <v/>
      </c>
      <c r="BQ867" s="9" t="str">
        <f>_xlfn.XLOOKUP(B867,'[6]cells down 19042026 9H40'!$B:$B,'[6]cells down 19042026 9H40'!$B:$B,"")</f>
        <v/>
      </c>
      <c r="BR867" s="9" t="s">
        <v>2794</v>
      </c>
      <c r="BS867" s="9" t="s">
        <v>12</v>
      </c>
      <c r="BT867" s="108"/>
    </row>
    <row r="868" spans="1:72" s="9" customFormat="1" x14ac:dyDescent="0.35">
      <c r="A868" s="1" t="s">
        <v>2513</v>
      </c>
      <c r="B868" s="8" t="s">
        <v>2514</v>
      </c>
      <c r="C868" s="3" t="str">
        <f>_xlfn.XLOOKUP(B868,'[1]daily break down'!$D:$D,'[1]daily break down'!$E:$E,"")</f>
        <v>Yaounde</v>
      </c>
      <c r="D868" s="1" t="s">
        <v>11</v>
      </c>
      <c r="E868" s="1" t="s">
        <v>12</v>
      </c>
      <c r="F868" s="3" t="s">
        <v>37</v>
      </c>
      <c r="G868" s="1" t="s">
        <v>38</v>
      </c>
      <c r="H868" s="34" t="str">
        <f>_xlfn.XLOOKUP(B868,[2]CALCULATION!$B:$B,[2]CALCULATION!$H:$H,"")</f>
        <v>ZTE</v>
      </c>
      <c r="I868" s="28">
        <v>0</v>
      </c>
      <c r="J868" s="28">
        <v>0</v>
      </c>
      <c r="K868" s="28">
        <v>0</v>
      </c>
      <c r="L868" s="28">
        <v>0</v>
      </c>
      <c r="M868" s="28">
        <v>0</v>
      </c>
      <c r="N868" s="28">
        <v>0</v>
      </c>
      <c r="O868" s="28">
        <v>0</v>
      </c>
      <c r="P868" s="28">
        <v>0</v>
      </c>
      <c r="Q868" s="28">
        <v>0</v>
      </c>
      <c r="R868" s="28">
        <v>0</v>
      </c>
      <c r="S868" s="93">
        <v>0</v>
      </c>
      <c r="T868" s="93">
        <f>_xlfn.XLOOKUP(B868,'[3]Nur des jours'!$B:$B,'[3]Nur des jours'!$U:$U,"")</f>
        <v>0</v>
      </c>
      <c r="U868" s="93">
        <v>0</v>
      </c>
      <c r="V868" s="93">
        <v>0</v>
      </c>
      <c r="W868" s="93">
        <v>0</v>
      </c>
      <c r="X868" s="93">
        <v>0</v>
      </c>
      <c r="Y868" s="93">
        <v>0</v>
      </c>
      <c r="Z868" s="93">
        <v>0</v>
      </c>
      <c r="AA868" s="93">
        <v>0</v>
      </c>
      <c r="AB868" s="93">
        <v>0</v>
      </c>
      <c r="AC868" s="93">
        <f>_xlfn.XLOOKUP(B868,'[3]Nur des jours'!$B:$B,'[3]Nur des jours'!$N:$N,"")</f>
        <v>0</v>
      </c>
      <c r="AD868" s="93">
        <v>0</v>
      </c>
      <c r="AE868" s="93">
        <v>0.64998159419917689</v>
      </c>
      <c r="AF868" s="93">
        <v>0</v>
      </c>
      <c r="AG868" s="93"/>
      <c r="AH868" s="93">
        <v>0</v>
      </c>
      <c r="AI868" s="93">
        <v>0</v>
      </c>
      <c r="AJ868" s="93">
        <v>0</v>
      </c>
      <c r="AK868" s="93">
        <v>0</v>
      </c>
      <c r="AL868" s="93">
        <v>0</v>
      </c>
      <c r="AM868" s="49" t="s">
        <v>5559</v>
      </c>
      <c r="AN868" s="49"/>
      <c r="AO868" s="48" t="str" cm="1">
        <f t="array" ref="AO868">IFERROR(_xlfn.IFS(
AQ868="MPR ISSUE","PDH",
AQ868="BSS Hardware Issue","BSS",
AQ868="Sites strategiques, MLL, Pylone, etc.","ENVTECH",
AQ868="AKTIVCO DEFAUT GE &amp; POWER Cabinet","AKTIVCO",
AQ868="AKTIVCO Coupure ENEO &amp; Baisse de tension","AKTIVCO GRID ONLY",
AQ868="Coupure ENEO &amp; Baisse de tension","IHS GRID ONLY",
AQ868="Defaut GE &amp; POWER Cabinet","IHS",
AQ868="Sharing","Partners",
AQ868="Sites strategiques &amp; DataCenter","SST &amp; DC",
AQ868="Exclu","Exclu",
AQ868="SAT","SAT",
AQ868="SPARE-ISSUE","SPARE-ISSUE",
AQ868="Fiber CAmtel","TRANS_FO_CAMTEL",
AQ868="Fiber AOF","Fiber AOF",
AQ868="Projet OCM (HUAWEI)","TRAVAUX-HUAWEI",
AQ868="Projet OCM (NOKIA)","TRAVAUX-NOKIA",
AQ868="ACCESS-ISSUE","ACCESS-ISSUE",
AQ868="Projet OCM (ZTE, NOKIA, autres projets)","TRAVAUX OCM",
AQ868="No root CAuse","No root cause",
AQ868="ODU HS","PDH",
AQ868="IP &amp; VLAN","PDH",
AQ868="Warehouse HUAWEI","SPARE-ISSUE",
AQ868="SPARE-HS","SPARE-ISSUE",
AQ868="Power Telco","BSS",AQ868="no impacts","no impacts"
),"")</f>
        <v>No root cause</v>
      </c>
      <c r="AP868" s="48" t="str" cm="1">
        <f t="array" ref="AP868">IFERROR(_xlfn.IFS(
AQ868="MPR ISSUE","TX ISSUE",
AQ868="BSS Hardware Issue","RAN ISSUE",
AQ868="Sites strategiques, MLL, Pylone, etc.","ENVTECH",
AQ868="AKTIVCO DEFAUT GE &amp; POWER Cabinet","POWER ISSUE",
AQ868="AKTIVCO Coupure ENEO &amp; Baisse de tension","POWER ISSUE",
AQ868="Coupure ENEO &amp; Baisse de tension","POWER ISSUE",
AQ868="Defaut GE &amp; POWER Cabinet","POWER ISSUE",
AQ868="Sharing","POWER ISSUE",
AQ868="Sites strategiques &amp; DataCenter","POWER ISSUE",
AQ868="Exclu","Exclu",
AQ868="SAT","TX ISSUE",
AQ868="SPARE-ISSUE","SPARE-ISSUE",
AQ868="Fiber CAmtel","TX ISSUE",
AQ868="Fiber AOF","TX ISSUE",
AQ868="Projet OCM (HUAWEI)","TRAVAUX-HUAWEI",
AQ868="Projet OCM (NOKIA)","TRAVAUX -NOKIA",
AQ868="ACCESS-ISSUE","ACCESS-ISSUE",
AQ868="Projet OCM (ZTE, NOKIA, autres projets)","TRAVAUX OCM",
AQ868="No root CAuse","No root cause",
AQ868="ODU HS","TX ISSUE",
AQ868="IP &amp; VLAN","TX ISSUE",
AQ868="Warehouse HUAWEI","SPARE-ISSUE",
AQ868="SPARE-HS","SPARE-ISSUE",
AQ868="Power Telco","RAN ISSUE",AQ868="no impacts","no impacts"
),"")</f>
        <v>No root cause</v>
      </c>
      <c r="AQ868" s="126" t="s">
        <v>5344</v>
      </c>
      <c r="AR868" s="48" t="str" cm="1">
        <f t="array" ref="AR868">IFERROR(_xlfn.IFS(
AQ868="MPR ISSUE","ACTIVE",
AQ868="BSS Hardware Issue","ACTIVE",
AQ868="Sites strategiques, MLL, Pylone, etc.","PASSIVE",
AQ868="AKTIVCO DEFAUT GE &amp; POWER Cabinet","PASSIVE",
AQ868="AKTIVCO Coupure ENEO &amp; Baisse de tension","PASSIVE",
AQ868="Coupure ENEO &amp; Baisse de tension","PASSIVE",
AQ868="Defaut GE &amp; POWER Cabinet","PASSIVE",
AQ868="Sharing","PASSIVE",
AQ868="Sites strategiques &amp; DataCenter","PASSIVE",
AQ868="Exclu","Exclu",
AQ868="SAT","ACTIVE",
AQ868="SPARE-ISSUE","SPARE-ISSUE",
AQ868="Fiber CAmtel","ACTIVE",
AQ868="Fiber AOF","ACTIVE",
AQ868="Projet OCM (HUAWEI)","PLANNED WORKS",
AQ868="Projet OCM (NOKIA)","PLANNED WORKS",
AQ868="ACCESS-ISSUE","ACCESS-ISSUE",
AQ868="Projet OCM (ZTE, NOKIA, autres projets)","PLANNED WORKS",
AQ868="No root CAuse","No root cause",
AQ868="ODU HS","ACTIVE",
AQ868="IP &amp; VLAN","ACTIVE",
AQ868="Warehouse HUAWEI","SPARE-ISSUE",
AQ868="SPARE-HS","SPARE-ISSUE",
AQ868="Power Telco","ACTIVE", AQ868="no impacts","no impacts"
),"")</f>
        <v>No root cause</v>
      </c>
      <c r="AS868" s="92" t="s">
        <v>5537</v>
      </c>
      <c r="AT868" s="98" t="s">
        <v>2514</v>
      </c>
      <c r="AV868" s="17" t="s">
        <v>5537</v>
      </c>
      <c r="AW868" s="7" t="s">
        <v>5537</v>
      </c>
      <c r="AX868" s="6" t="s">
        <v>5537</v>
      </c>
      <c r="AY868" s="7"/>
      <c r="AZ868" s="3" t="s">
        <v>5537</v>
      </c>
      <c r="BA868" s="18" t="s">
        <v>5537</v>
      </c>
      <c r="BB868" s="18" t="s">
        <v>5537</v>
      </c>
      <c r="BC868" s="18" t="s">
        <v>5537</v>
      </c>
      <c r="BD868" s="18" t="s">
        <v>5537</v>
      </c>
      <c r="BE868" s="18" t="s">
        <v>5537</v>
      </c>
      <c r="BF868" s="18" t="s">
        <v>5537</v>
      </c>
      <c r="BG868" s="18" t="s">
        <v>5537</v>
      </c>
      <c r="BH868" s="18" t="s">
        <v>5537</v>
      </c>
      <c r="BI868" s="18" t="s">
        <v>5537</v>
      </c>
      <c r="BJ868" s="18" t="s">
        <v>5537</v>
      </c>
      <c r="BK868" s="18" t="s">
        <v>5537</v>
      </c>
      <c r="BL868" s="9" t="s">
        <v>5537</v>
      </c>
      <c r="BM868" s="14" t="s">
        <v>5537</v>
      </c>
      <c r="BN868" s="14" t="s">
        <v>5537</v>
      </c>
      <c r="BO868" s="14" t="str">
        <f>_xlfn.XLOOKUP(B868,'[4]cell downs 18042026 17h'!$B:$B,'[4]cell downs 18042026 17h'!$B:$B,"")</f>
        <v/>
      </c>
      <c r="BP868" s="14" t="str">
        <f>_xlfn.XLOOKUP(B868,'[5]Cells Huawei 19042026 15h'!$B:$B,'[5]Cells Huawei 19042026 15h'!$B:$B,"")</f>
        <v/>
      </c>
      <c r="BQ868" s="9" t="str">
        <f>_xlfn.XLOOKUP(B868,'[6]cells down 19042026 9H40'!$B:$B,'[6]cells down 19042026 9H40'!$B:$B,"")</f>
        <v/>
      </c>
      <c r="BR868" s="9" t="s">
        <v>2514</v>
      </c>
      <c r="BS868" s="9" t="s">
        <v>302</v>
      </c>
      <c r="BT868" s="108"/>
    </row>
    <row r="869" spans="1:72" s="9" customFormat="1" x14ac:dyDescent="0.35">
      <c r="A869" s="1" t="s">
        <v>3251</v>
      </c>
      <c r="B869" s="8" t="s">
        <v>3252</v>
      </c>
      <c r="C869" s="3" t="str">
        <f>_xlfn.XLOOKUP(B869,'[1]daily break down'!$D:$D,'[1]daily break down'!$E:$E,"")</f>
        <v>Yaounde</v>
      </c>
      <c r="D869" s="1" t="s">
        <v>21</v>
      </c>
      <c r="E869" s="1" t="s">
        <v>36</v>
      </c>
      <c r="F869" s="3" t="s">
        <v>37</v>
      </c>
      <c r="G869" s="1" t="s">
        <v>38</v>
      </c>
      <c r="H869" s="34" t="str">
        <f>_xlfn.XLOOKUP(B869,[2]CALCULATION!$B:$B,[2]CALCULATION!$H:$H,"")</f>
        <v>ZTE</v>
      </c>
      <c r="I869" s="28">
        <v>0</v>
      </c>
      <c r="J869" s="28">
        <v>0</v>
      </c>
      <c r="K869" s="28">
        <v>0</v>
      </c>
      <c r="L869" s="28">
        <v>0</v>
      </c>
      <c r="M869" s="28">
        <v>0</v>
      </c>
      <c r="N869" s="28">
        <v>0</v>
      </c>
      <c r="O869" s="28">
        <v>0</v>
      </c>
      <c r="P869" s="28">
        <v>0</v>
      </c>
      <c r="Q869" s="28">
        <v>0</v>
      </c>
      <c r="R869" s="28">
        <v>0</v>
      </c>
      <c r="S869" s="93">
        <v>0</v>
      </c>
      <c r="T869" s="93">
        <f>_xlfn.XLOOKUP(B869,'[3]Nur des jours'!$B:$B,'[3]Nur des jours'!$U:$U,"")</f>
        <v>0</v>
      </c>
      <c r="U869" s="93">
        <v>11.899492913053278</v>
      </c>
      <c r="V869" s="93">
        <v>0</v>
      </c>
      <c r="W869" s="93">
        <v>0</v>
      </c>
      <c r="X869" s="93">
        <v>4.2322640847180515E-2</v>
      </c>
      <c r="Y869" s="93">
        <v>0</v>
      </c>
      <c r="Z869" s="93">
        <v>0</v>
      </c>
      <c r="AA869" s="93">
        <v>0</v>
      </c>
      <c r="AB869" s="93">
        <v>0</v>
      </c>
      <c r="AC869" s="93">
        <f>_xlfn.XLOOKUP(B869,'[3]Nur des jours'!$B:$B,'[3]Nur des jours'!$N:$N,"")</f>
        <v>0</v>
      </c>
      <c r="AD869" s="93">
        <v>0</v>
      </c>
      <c r="AE869" s="93">
        <v>0.64486292672208323</v>
      </c>
      <c r="AF869" s="93">
        <v>0</v>
      </c>
      <c r="AG869" s="93"/>
      <c r="AH869" s="93">
        <v>0</v>
      </c>
      <c r="AI869" s="93">
        <v>0</v>
      </c>
      <c r="AJ869" s="93">
        <v>0</v>
      </c>
      <c r="AK869" s="93">
        <v>0</v>
      </c>
      <c r="AL869" s="93">
        <v>0</v>
      </c>
      <c r="AM869" s="49" t="s">
        <v>5559</v>
      </c>
      <c r="AN869" s="49"/>
      <c r="AO869" s="48" t="str" cm="1">
        <f t="array" ref="AO869">IFERROR(_xlfn.IFS(
AQ869="MPR ISSUE","PDH",
AQ869="BSS Hardware Issue","BSS",
AQ869="Sites strategiques, MLL, Pylone, etc.","ENVTECH",
AQ869="AKTIVCO DEFAUT GE &amp; POWER Cabinet","AKTIVCO",
AQ869="AKTIVCO Coupure ENEO &amp; Baisse de tension","AKTIVCO GRID ONLY",
AQ869="Coupure ENEO &amp; Baisse de tension","IHS GRID ONLY",
AQ869="Defaut GE &amp; POWER Cabinet","IHS",
AQ869="Sharing","Partners",
AQ869="Sites strategiques &amp; DataCenter","SST &amp; DC",
AQ869="Exclu","Exclu",
AQ869="SAT","SAT",
AQ869="SPARE-ISSUE","SPARE-ISSUE",
AQ869="Fiber CAmtel","TRANS_FO_CAMTEL",
AQ869="Fiber AOF","Fiber AOF",
AQ869="Projet OCM (HUAWEI)","TRAVAUX-HUAWEI",
AQ869="Projet OCM (NOKIA)","TRAVAUX-NOKIA",
AQ869="ACCESS-ISSUE","ACCESS-ISSUE",
AQ869="Projet OCM (ZTE, NOKIA, autres projets)","TRAVAUX OCM",
AQ869="No root CAuse","No root cause",
AQ869="ODU HS","PDH",
AQ869="IP &amp; VLAN","PDH",
AQ869="Warehouse HUAWEI","SPARE-ISSUE",
AQ869="SPARE-HS","SPARE-ISSUE",
AQ869="Power Telco","BSS",AQ869="no impacts","no impacts"
),"")</f>
        <v>No root cause</v>
      </c>
      <c r="AP869" s="48" t="str" cm="1">
        <f t="array" ref="AP869">IFERROR(_xlfn.IFS(
AQ869="MPR ISSUE","TX ISSUE",
AQ869="BSS Hardware Issue","RAN ISSUE",
AQ869="Sites strategiques, MLL, Pylone, etc.","ENVTECH",
AQ869="AKTIVCO DEFAUT GE &amp; POWER Cabinet","POWER ISSUE",
AQ869="AKTIVCO Coupure ENEO &amp; Baisse de tension","POWER ISSUE",
AQ869="Coupure ENEO &amp; Baisse de tension","POWER ISSUE",
AQ869="Defaut GE &amp; POWER Cabinet","POWER ISSUE",
AQ869="Sharing","POWER ISSUE",
AQ869="Sites strategiques &amp; DataCenter","POWER ISSUE",
AQ869="Exclu","Exclu",
AQ869="SAT","TX ISSUE",
AQ869="SPARE-ISSUE","SPARE-ISSUE",
AQ869="Fiber CAmtel","TX ISSUE",
AQ869="Fiber AOF","TX ISSUE",
AQ869="Projet OCM (HUAWEI)","TRAVAUX-HUAWEI",
AQ869="Projet OCM (NOKIA)","TRAVAUX -NOKIA",
AQ869="ACCESS-ISSUE","ACCESS-ISSUE",
AQ869="Projet OCM (ZTE, NOKIA, autres projets)","TRAVAUX OCM",
AQ869="No root CAuse","No root cause",
AQ869="ODU HS","TX ISSUE",
AQ869="IP &amp; VLAN","TX ISSUE",
AQ869="Warehouse HUAWEI","SPARE-ISSUE",
AQ869="SPARE-HS","SPARE-ISSUE",
AQ869="Power Telco","RAN ISSUE",AQ869="no impacts","no impacts"
),"")</f>
        <v>No root cause</v>
      </c>
      <c r="AQ869" s="67" t="s">
        <v>5344</v>
      </c>
      <c r="AR869" s="48" t="str" cm="1">
        <f t="array" ref="AR869">IFERROR(_xlfn.IFS(
AQ869="MPR ISSUE","ACTIVE",
AQ869="BSS Hardware Issue","ACTIVE",
AQ869="Sites strategiques, MLL, Pylone, etc.","PASSIVE",
AQ869="AKTIVCO DEFAUT GE &amp; POWER Cabinet","PASSIVE",
AQ869="AKTIVCO Coupure ENEO &amp; Baisse de tension","PASSIVE",
AQ869="Coupure ENEO &amp; Baisse de tension","PASSIVE",
AQ869="Defaut GE &amp; POWER Cabinet","PASSIVE",
AQ869="Sharing","PASSIVE",
AQ869="Sites strategiques &amp; DataCenter","PASSIVE",
AQ869="Exclu","Exclu",
AQ869="SAT","ACTIVE",
AQ869="SPARE-ISSUE","SPARE-ISSUE",
AQ869="Fiber CAmtel","ACTIVE",
AQ869="Fiber AOF","ACTIVE",
AQ869="Projet OCM (HUAWEI)","PLANNED WORKS",
AQ869="Projet OCM (NOKIA)","PLANNED WORKS",
AQ869="ACCESS-ISSUE","ACCESS-ISSUE",
AQ869="Projet OCM (ZTE, NOKIA, autres projets)","PLANNED WORKS",
AQ869="No root CAuse","No root cause",
AQ869="ODU HS","ACTIVE",
AQ869="IP &amp; VLAN","ACTIVE",
AQ869="Warehouse HUAWEI","SPARE-ISSUE",
AQ869="SPARE-HS","SPARE-ISSUE",
AQ869="Power Telco","ACTIVE", AQ869="no impacts","no impacts"
),"")</f>
        <v>No root cause</v>
      </c>
      <c r="AS869" s="92" t="s">
        <v>5537</v>
      </c>
      <c r="AT869" s="98" t="s">
        <v>3252</v>
      </c>
      <c r="AV869" s="17" t="s">
        <v>5537</v>
      </c>
      <c r="AW869" s="7" t="s">
        <v>5537</v>
      </c>
      <c r="AX869" s="6" t="s">
        <v>5537</v>
      </c>
      <c r="AY869" s="7"/>
      <c r="AZ869" s="3" t="s">
        <v>5537</v>
      </c>
      <c r="BA869" s="18" t="s">
        <v>5537</v>
      </c>
      <c r="BB869" s="18" t="s">
        <v>5537</v>
      </c>
      <c r="BC869" s="18" t="s">
        <v>5537</v>
      </c>
      <c r="BD869" s="18" t="s">
        <v>5537</v>
      </c>
      <c r="BE869" s="18" t="s">
        <v>5537</v>
      </c>
      <c r="BF869" s="18" t="s">
        <v>5537</v>
      </c>
      <c r="BG869" s="18" t="s">
        <v>5537</v>
      </c>
      <c r="BH869" s="18" t="s">
        <v>5537</v>
      </c>
      <c r="BI869" s="18" t="s">
        <v>5537</v>
      </c>
      <c r="BJ869" s="18" t="s">
        <v>5537</v>
      </c>
      <c r="BK869" s="18" t="s">
        <v>5537</v>
      </c>
      <c r="BL869" s="9" t="s">
        <v>5537</v>
      </c>
      <c r="BM869" s="14" t="s">
        <v>5537</v>
      </c>
      <c r="BN869" s="14" t="s">
        <v>5537</v>
      </c>
      <c r="BO869" s="14" t="str">
        <f>_xlfn.XLOOKUP(B869,'[4]cell downs 18042026 17h'!$B:$B,'[4]cell downs 18042026 17h'!$B:$B,"")</f>
        <v/>
      </c>
      <c r="BP869" s="14" t="str">
        <f>_xlfn.XLOOKUP(B869,'[5]Cells Huawei 19042026 15h'!$B:$B,'[5]Cells Huawei 19042026 15h'!$B:$B,"")</f>
        <v/>
      </c>
      <c r="BQ869" s="9" t="str">
        <f>_xlfn.XLOOKUP(B869,'[6]cells down 19042026 9H40'!$B:$B,'[6]cells down 19042026 9H40'!$B:$B,"")</f>
        <v/>
      </c>
      <c r="BR869" s="9" t="s">
        <v>5537</v>
      </c>
      <c r="BS869" s="9" t="s">
        <v>594</v>
      </c>
      <c r="BT869" s="108"/>
    </row>
    <row r="870" spans="1:72" s="9" customFormat="1" x14ac:dyDescent="0.35">
      <c r="A870" s="1" t="s">
        <v>3259</v>
      </c>
      <c r="B870" s="8" t="s">
        <v>3260</v>
      </c>
      <c r="C870" s="3" t="str">
        <f>_xlfn.XLOOKUP(B870,'[1]daily break down'!$D:$D,'[1]daily break down'!$E:$E,"")</f>
        <v>Yaounde</v>
      </c>
      <c r="D870" s="1" t="s">
        <v>11</v>
      </c>
      <c r="E870" s="1" t="s">
        <v>12</v>
      </c>
      <c r="F870" s="3" t="s">
        <v>37</v>
      </c>
      <c r="G870" s="1" t="s">
        <v>38</v>
      </c>
      <c r="H870" s="34" t="str">
        <f>_xlfn.XLOOKUP(B870,[2]CALCULATION!$B:$B,[2]CALCULATION!$H:$H,"")</f>
        <v>ZTE</v>
      </c>
      <c r="I870" s="28">
        <v>0</v>
      </c>
      <c r="J870" s="28">
        <v>0</v>
      </c>
      <c r="K870" s="28">
        <v>0</v>
      </c>
      <c r="L870" s="28">
        <v>0</v>
      </c>
      <c r="M870" s="28">
        <v>0</v>
      </c>
      <c r="N870" s="28">
        <v>0</v>
      </c>
      <c r="O870" s="28">
        <v>0</v>
      </c>
      <c r="P870" s="28">
        <v>0</v>
      </c>
      <c r="Q870" s="28">
        <v>0</v>
      </c>
      <c r="R870" s="28">
        <v>0</v>
      </c>
      <c r="S870" s="93">
        <v>0</v>
      </c>
      <c r="T870" s="93">
        <f>_xlfn.XLOOKUP(B870,'[3]Nur des jours'!$B:$B,'[3]Nur des jours'!$U:$U,"")</f>
        <v>46.838268656205315</v>
      </c>
      <c r="U870" s="93">
        <v>8.8723450702416713</v>
      </c>
      <c r="V870" s="93">
        <v>13.868556899607057</v>
      </c>
      <c r="W870" s="93">
        <v>46.838268656205315</v>
      </c>
      <c r="X870" s="93">
        <v>3.1300562447029959E-2</v>
      </c>
      <c r="Y870" s="93">
        <v>0</v>
      </c>
      <c r="Z870" s="93">
        <v>0</v>
      </c>
      <c r="AA870" s="93">
        <v>0</v>
      </c>
      <c r="AB870" s="93">
        <v>0</v>
      </c>
      <c r="AC870" s="93">
        <f>_xlfn.XLOOKUP(B870,'[3]Nur des jours'!$B:$B,'[3]Nur des jours'!$N:$N,"")</f>
        <v>0</v>
      </c>
      <c r="AD870" s="93">
        <v>0</v>
      </c>
      <c r="AE870" s="93">
        <v>0.61978680660782537</v>
      </c>
      <c r="AF870" s="93">
        <v>0</v>
      </c>
      <c r="AG870" s="93"/>
      <c r="AH870" s="93">
        <v>0</v>
      </c>
      <c r="AI870" s="93">
        <v>0</v>
      </c>
      <c r="AJ870" s="93">
        <v>0</v>
      </c>
      <c r="AK870" s="93">
        <v>0</v>
      </c>
      <c r="AL870" s="93">
        <v>0</v>
      </c>
      <c r="AM870" s="49" t="s">
        <v>5559</v>
      </c>
      <c r="AN870" s="49"/>
      <c r="AO870" s="48" t="str" cm="1">
        <f t="array" ref="AO870">IFERROR(_xlfn.IFS(
AQ870="MPR ISSUE","PDH",
AQ870="BSS Hardware Issue","BSS",
AQ870="Sites strategiques, MLL, Pylone, etc.","ENVTECH",
AQ870="AKTIVCO DEFAUT GE &amp; POWER Cabinet","AKTIVCO",
AQ870="AKTIVCO Coupure ENEO &amp; Baisse de tension","AKTIVCO GRID ONLY",
AQ870="Coupure ENEO &amp; Baisse de tension","IHS GRID ONLY",
AQ870="Defaut GE &amp; POWER Cabinet","IHS",
AQ870="Sharing","Partners",
AQ870="Sites strategiques &amp; DataCenter","SST &amp; DC",
AQ870="Exclu","Exclu",
AQ870="SAT","SAT",
AQ870="SPARE-ISSUE","SPARE-ISSUE",
AQ870="Fiber CAmtel","TRANS_FO_CAMTEL",
AQ870="Fiber AOF","Fiber AOF",
AQ870="Projet OCM (HUAWEI)","TRAVAUX-HUAWEI",
AQ870="Projet OCM (NOKIA)","TRAVAUX-NOKIA",
AQ870="ACCESS-ISSUE","ACCESS-ISSUE",
AQ870="Projet OCM (ZTE, NOKIA, autres projets)","TRAVAUX OCM",
AQ870="No root CAuse","No root cause",
AQ870="ODU HS","PDH",
AQ870="IP &amp; VLAN","PDH",
AQ870="Warehouse HUAWEI","SPARE-ISSUE",
AQ870="SPARE-HS","SPARE-ISSUE",
AQ870="Power Telco","BSS",AQ870="no impacts","no impacts"
),"")</f>
        <v>No root cause</v>
      </c>
      <c r="AP870" s="48" t="str" cm="1">
        <f t="array" ref="AP870">IFERROR(_xlfn.IFS(
AQ870="MPR ISSUE","TX ISSUE",
AQ870="BSS Hardware Issue","RAN ISSUE",
AQ870="Sites strategiques, MLL, Pylone, etc.","ENVTECH",
AQ870="AKTIVCO DEFAUT GE &amp; POWER Cabinet","POWER ISSUE",
AQ870="AKTIVCO Coupure ENEO &amp; Baisse de tension","POWER ISSUE",
AQ870="Coupure ENEO &amp; Baisse de tension","POWER ISSUE",
AQ870="Defaut GE &amp; POWER Cabinet","POWER ISSUE",
AQ870="Sharing","POWER ISSUE",
AQ870="Sites strategiques &amp; DataCenter","POWER ISSUE",
AQ870="Exclu","Exclu",
AQ870="SAT","TX ISSUE",
AQ870="SPARE-ISSUE","SPARE-ISSUE",
AQ870="Fiber CAmtel","TX ISSUE",
AQ870="Fiber AOF","TX ISSUE",
AQ870="Projet OCM (HUAWEI)","TRAVAUX-HUAWEI",
AQ870="Projet OCM (NOKIA)","TRAVAUX -NOKIA",
AQ870="ACCESS-ISSUE","ACCESS-ISSUE",
AQ870="Projet OCM (ZTE, NOKIA, autres projets)","TRAVAUX OCM",
AQ870="No root CAuse","No root cause",
AQ870="ODU HS","TX ISSUE",
AQ870="IP &amp; VLAN","TX ISSUE",
AQ870="Warehouse HUAWEI","SPARE-ISSUE",
AQ870="SPARE-HS","SPARE-ISSUE",
AQ870="Power Telco","RAN ISSUE",AQ870="no impacts","no impacts"
),"")</f>
        <v>No root cause</v>
      </c>
      <c r="AQ870" s="126" t="s">
        <v>5344</v>
      </c>
      <c r="AR870" s="48" t="str" cm="1">
        <f t="array" ref="AR870">IFERROR(_xlfn.IFS(
AQ870="MPR ISSUE","ACTIVE",
AQ870="BSS Hardware Issue","ACTIVE",
AQ870="Sites strategiques, MLL, Pylone, etc.","PASSIVE",
AQ870="AKTIVCO DEFAUT GE &amp; POWER Cabinet","PASSIVE",
AQ870="AKTIVCO Coupure ENEO &amp; Baisse de tension","PASSIVE",
AQ870="Coupure ENEO &amp; Baisse de tension","PASSIVE",
AQ870="Defaut GE &amp; POWER Cabinet","PASSIVE",
AQ870="Sharing","PASSIVE",
AQ870="Sites strategiques &amp; DataCenter","PASSIVE",
AQ870="Exclu","Exclu",
AQ870="SAT","ACTIVE",
AQ870="SPARE-ISSUE","SPARE-ISSUE",
AQ870="Fiber CAmtel","ACTIVE",
AQ870="Fiber AOF","ACTIVE",
AQ870="Projet OCM (HUAWEI)","PLANNED WORKS",
AQ870="Projet OCM (NOKIA)","PLANNED WORKS",
AQ870="ACCESS-ISSUE","ACCESS-ISSUE",
AQ870="Projet OCM (ZTE, NOKIA, autres projets)","PLANNED WORKS",
AQ870="No root CAuse","No root cause",
AQ870="ODU HS","ACTIVE",
AQ870="IP &amp; VLAN","ACTIVE",
AQ870="Warehouse HUAWEI","SPARE-ISSUE",
AQ870="SPARE-HS","SPARE-ISSUE",
AQ870="Power Telco","ACTIVE", AQ870="no impacts","no impacts"
),"")</f>
        <v>No root cause</v>
      </c>
      <c r="AS870" s="92" t="s">
        <v>5537</v>
      </c>
      <c r="AT870" s="98" t="s">
        <v>3260</v>
      </c>
      <c r="AV870" s="17" t="s">
        <v>5537</v>
      </c>
      <c r="AW870" s="7" t="s">
        <v>5537</v>
      </c>
      <c r="AX870" s="6" t="s">
        <v>5537</v>
      </c>
      <c r="AY870" s="7"/>
      <c r="AZ870" s="3" t="s">
        <v>5537</v>
      </c>
      <c r="BA870" s="18" t="s">
        <v>5537</v>
      </c>
      <c r="BB870" s="18" t="s">
        <v>5537</v>
      </c>
      <c r="BC870" s="18" t="s">
        <v>5537</v>
      </c>
      <c r="BD870" s="18" t="s">
        <v>5537</v>
      </c>
      <c r="BE870" s="18" t="s">
        <v>5537</v>
      </c>
      <c r="BF870" s="18" t="s">
        <v>5537</v>
      </c>
      <c r="BG870" s="18" t="s">
        <v>5537</v>
      </c>
      <c r="BH870" s="18" t="s">
        <v>5537</v>
      </c>
      <c r="BI870" s="18" t="s">
        <v>5537</v>
      </c>
      <c r="BJ870" s="18" t="s">
        <v>5537</v>
      </c>
      <c r="BK870" s="18" t="s">
        <v>5537</v>
      </c>
      <c r="BL870" s="9" t="s">
        <v>5537</v>
      </c>
      <c r="BM870" s="14" t="s">
        <v>5537</v>
      </c>
      <c r="BN870" s="14" t="s">
        <v>5537</v>
      </c>
      <c r="BO870" s="14" t="str">
        <f>_xlfn.XLOOKUP(B870,'[4]cell downs 18042026 17h'!$B:$B,'[4]cell downs 18042026 17h'!$B:$B,"")</f>
        <v/>
      </c>
      <c r="BP870" s="14" t="str">
        <f>_xlfn.XLOOKUP(B870,'[5]Cells Huawei 19042026 15h'!$B:$B,'[5]Cells Huawei 19042026 15h'!$B:$B,"")</f>
        <v/>
      </c>
      <c r="BQ870" s="9" t="str">
        <f>_xlfn.XLOOKUP(B870,'[6]cells down 19042026 9H40'!$B:$B,'[6]cells down 19042026 9H40'!$B:$B,"")</f>
        <v/>
      </c>
      <c r="BR870" s="9" t="s">
        <v>3260</v>
      </c>
      <c r="BS870" s="9" t="s">
        <v>12</v>
      </c>
      <c r="BT870" s="108"/>
    </row>
    <row r="871" spans="1:72" s="9" customFormat="1" x14ac:dyDescent="0.35">
      <c r="A871" s="1" t="s">
        <v>3235</v>
      </c>
      <c r="B871" s="87" t="s">
        <v>3236</v>
      </c>
      <c r="C871" s="3" t="str">
        <f>_xlfn.XLOOKUP(B871,'[1]daily break down'!$D:$D,'[1]daily break down'!$E:$E,"")</f>
        <v>Yaounde</v>
      </c>
      <c r="D871" s="1" t="s">
        <v>11</v>
      </c>
      <c r="E871" s="1" t="s">
        <v>145</v>
      </c>
      <c r="F871" s="3" t="s">
        <v>37</v>
      </c>
      <c r="G871" s="1" t="s">
        <v>38</v>
      </c>
      <c r="H871" s="34" t="str">
        <f>_xlfn.XLOOKUP(B871,[2]CALCULATION!$B:$B,[2]CALCULATION!$H:$H,"")</f>
        <v>ZTE</v>
      </c>
      <c r="I871" s="28">
        <v>0</v>
      </c>
      <c r="J871" s="28">
        <v>0</v>
      </c>
      <c r="K871" s="28">
        <v>0</v>
      </c>
      <c r="L871" s="28">
        <v>0</v>
      </c>
      <c r="M871" s="28">
        <v>0</v>
      </c>
      <c r="N871" s="28">
        <v>0</v>
      </c>
      <c r="O871" s="28">
        <v>0</v>
      </c>
      <c r="P871" s="28">
        <v>0</v>
      </c>
      <c r="Q871" s="28">
        <v>0.14492784640715975</v>
      </c>
      <c r="R871" s="28">
        <v>0</v>
      </c>
      <c r="S871" s="93">
        <v>0</v>
      </c>
      <c r="T871" s="93">
        <f>_xlfn.XLOOKUP(B871,'[3]Nur des jours'!$B:$B,'[3]Nur des jours'!$U:$U,"")</f>
        <v>2.682520624484567</v>
      </c>
      <c r="U871" s="93">
        <v>2.8090248349898168E-2</v>
      </c>
      <c r="V871" s="93">
        <v>0.59872357911498153</v>
      </c>
      <c r="W871" s="93">
        <v>2.682520624484567</v>
      </c>
      <c r="X871" s="93">
        <v>12.295502992012738</v>
      </c>
      <c r="Y871" s="93">
        <v>0</v>
      </c>
      <c r="Z871" s="93">
        <v>0</v>
      </c>
      <c r="AA871" s="93">
        <v>0</v>
      </c>
      <c r="AB871" s="93">
        <v>0</v>
      </c>
      <c r="AC871" s="93">
        <f>_xlfn.XLOOKUP(B871,'[3]Nur des jours'!$B:$B,'[3]Nur des jours'!$N:$N,"")</f>
        <v>0</v>
      </c>
      <c r="AD871" s="93">
        <v>0</v>
      </c>
      <c r="AE871" s="93">
        <v>0.61427576740775003</v>
      </c>
      <c r="AF871" s="93">
        <v>0</v>
      </c>
      <c r="AG871" s="93"/>
      <c r="AH871" s="93">
        <v>0</v>
      </c>
      <c r="AI871" s="93">
        <v>0</v>
      </c>
      <c r="AJ871" s="93">
        <v>0</v>
      </c>
      <c r="AK871" s="93">
        <v>0</v>
      </c>
      <c r="AL871" s="93">
        <v>0</v>
      </c>
      <c r="AM871" s="49" t="s">
        <v>5559</v>
      </c>
      <c r="AN871" s="49"/>
      <c r="AO871" s="48" t="str" cm="1">
        <f t="array" ref="AO871">IFERROR(_xlfn.IFS(
AQ871="MPR ISSUE","PDH",
AQ871="BSS Hardware Issue","BSS",
AQ871="Sites strategiques, MLL, Pylone, etc.","ENVTECH",
AQ871="AKTIVCO DEFAUT GE &amp; POWER Cabinet","AKTIVCO",
AQ871="AKTIVCO Coupure ENEO &amp; Baisse de tension","AKTIVCO GRID ONLY",
AQ871="Coupure ENEO &amp; Baisse de tension","IHS GRID ONLY",
AQ871="Defaut GE &amp; POWER Cabinet","IHS",
AQ871="Sharing","Partners",
AQ871="Sites strategiques &amp; DataCenter","SST &amp; DC",
AQ871="Exclu","Exclu",
AQ871="SAT","SAT",
AQ871="SPARE-ISSUE","SPARE-ISSUE",
AQ871="Fiber CAmtel","TRANS_FO_CAMTEL",
AQ871="Fiber AOF","Fiber AOF",
AQ871="Projet OCM (HUAWEI)","TRAVAUX-HUAWEI",
AQ871="Projet OCM (NOKIA)","TRAVAUX-NOKIA",
AQ871="ACCESS-ISSUE","ACCESS-ISSUE",
AQ871="Projet OCM (ZTE, NOKIA, autres projets)","TRAVAUX OCM",
AQ871="No root CAuse","No root cause",
AQ871="ODU HS","PDH",
AQ871="IP &amp; VLAN","PDH",
AQ871="Warehouse HUAWEI","SPARE-ISSUE",
AQ871="SPARE-HS","SPARE-ISSUE",
AQ871="Power Telco","BSS",AQ871="no impacts","no impacts"
),"")</f>
        <v>No root cause</v>
      </c>
      <c r="AP871" s="48" t="str" cm="1">
        <f t="array" ref="AP871">IFERROR(_xlfn.IFS(
AQ871="MPR ISSUE","TX ISSUE",
AQ871="BSS Hardware Issue","RAN ISSUE",
AQ871="Sites strategiques, MLL, Pylone, etc.","ENVTECH",
AQ871="AKTIVCO DEFAUT GE &amp; POWER Cabinet","POWER ISSUE",
AQ871="AKTIVCO Coupure ENEO &amp; Baisse de tension","POWER ISSUE",
AQ871="Coupure ENEO &amp; Baisse de tension","POWER ISSUE",
AQ871="Defaut GE &amp; POWER Cabinet","POWER ISSUE",
AQ871="Sharing","POWER ISSUE",
AQ871="Sites strategiques &amp; DataCenter","POWER ISSUE",
AQ871="Exclu","Exclu",
AQ871="SAT","TX ISSUE",
AQ871="SPARE-ISSUE","SPARE-ISSUE",
AQ871="Fiber CAmtel","TX ISSUE",
AQ871="Fiber AOF","TX ISSUE",
AQ871="Projet OCM (HUAWEI)","TRAVAUX-HUAWEI",
AQ871="Projet OCM (NOKIA)","TRAVAUX -NOKIA",
AQ871="ACCESS-ISSUE","ACCESS-ISSUE",
AQ871="Projet OCM (ZTE, NOKIA, autres projets)","TRAVAUX OCM",
AQ871="No root CAuse","No root cause",
AQ871="ODU HS","TX ISSUE",
AQ871="IP &amp; VLAN","TX ISSUE",
AQ871="Warehouse HUAWEI","SPARE-ISSUE",
AQ871="SPARE-HS","SPARE-ISSUE",
AQ871="Power Telco","RAN ISSUE",AQ871="no impacts","no impacts"
),"")</f>
        <v>No root cause</v>
      </c>
      <c r="AQ871" s="126" t="s">
        <v>5344</v>
      </c>
      <c r="AR871" s="48" t="str" cm="1">
        <f t="array" ref="AR871">IFERROR(_xlfn.IFS(
AQ871="MPR ISSUE","ACTIVE",
AQ871="BSS Hardware Issue","ACTIVE",
AQ871="Sites strategiques, MLL, Pylone, etc.","PASSIVE",
AQ871="AKTIVCO DEFAUT GE &amp; POWER Cabinet","PASSIVE",
AQ871="AKTIVCO Coupure ENEO &amp; Baisse de tension","PASSIVE",
AQ871="Coupure ENEO &amp; Baisse de tension","PASSIVE",
AQ871="Defaut GE &amp; POWER Cabinet","PASSIVE",
AQ871="Sharing","PASSIVE",
AQ871="Sites strategiques &amp; DataCenter","PASSIVE",
AQ871="Exclu","Exclu",
AQ871="SAT","ACTIVE",
AQ871="SPARE-ISSUE","SPARE-ISSUE",
AQ871="Fiber CAmtel","ACTIVE",
AQ871="Fiber AOF","ACTIVE",
AQ871="Projet OCM (HUAWEI)","PLANNED WORKS",
AQ871="Projet OCM (NOKIA)","PLANNED WORKS",
AQ871="ACCESS-ISSUE","ACCESS-ISSUE",
AQ871="Projet OCM (ZTE, NOKIA, autres projets)","PLANNED WORKS",
AQ871="No root CAuse","No root cause",
AQ871="ODU HS","ACTIVE",
AQ871="IP &amp; VLAN","ACTIVE",
AQ871="Warehouse HUAWEI","SPARE-ISSUE",
AQ871="SPARE-HS","SPARE-ISSUE",
AQ871="Power Telco","ACTIVE", AQ871="no impacts","no impacts"
),"")</f>
        <v>No root cause</v>
      </c>
      <c r="AS871" s="92" t="s">
        <v>5537</v>
      </c>
      <c r="AT871" s="98" t="s">
        <v>3236</v>
      </c>
      <c r="AV871" s="17" t="s">
        <v>5537</v>
      </c>
      <c r="AW871" s="7" t="s">
        <v>5537</v>
      </c>
      <c r="AX871" s="6" t="s">
        <v>5537</v>
      </c>
      <c r="AY871" s="7"/>
      <c r="AZ871" s="3" t="s">
        <v>5537</v>
      </c>
      <c r="BA871" s="18" t="s">
        <v>5537</v>
      </c>
      <c r="BB871" s="18" t="s">
        <v>5537</v>
      </c>
      <c r="BC871" s="18" t="s">
        <v>5537</v>
      </c>
      <c r="BD871" s="18" t="s">
        <v>5537</v>
      </c>
      <c r="BE871" s="18" t="s">
        <v>5537</v>
      </c>
      <c r="BF871" s="18" t="s">
        <v>5537</v>
      </c>
      <c r="BG871" s="18" t="s">
        <v>5537</v>
      </c>
      <c r="BH871" s="18" t="s">
        <v>5537</v>
      </c>
      <c r="BI871" s="18" t="s">
        <v>5537</v>
      </c>
      <c r="BJ871" s="18" t="s">
        <v>5537</v>
      </c>
      <c r="BK871" s="18" t="s">
        <v>5537</v>
      </c>
      <c r="BL871" s="9" t="s">
        <v>5537</v>
      </c>
      <c r="BM871" s="14" t="s">
        <v>5537</v>
      </c>
      <c r="BN871" s="14" t="s">
        <v>5537</v>
      </c>
      <c r="BO871" s="14" t="str">
        <f>_xlfn.XLOOKUP(B871,'[4]cell downs 18042026 17h'!$B:$B,'[4]cell downs 18042026 17h'!$B:$B,"")</f>
        <v/>
      </c>
      <c r="BP871" s="14" t="str">
        <f>_xlfn.XLOOKUP(B871,'[5]Cells Huawei 19042026 15h'!$B:$B,'[5]Cells Huawei 19042026 15h'!$B:$B,"")</f>
        <v/>
      </c>
      <c r="BQ871" s="9" t="str">
        <f>_xlfn.XLOOKUP(B871,'[6]cells down 19042026 9H40'!$B:$B,'[6]cells down 19042026 9H40'!$B:$B,"")</f>
        <v/>
      </c>
      <c r="BR871" s="9" t="s">
        <v>3236</v>
      </c>
      <c r="BS871" s="9" t="s">
        <v>12</v>
      </c>
      <c r="BT871" s="108"/>
    </row>
    <row r="872" spans="1:72" s="9" customFormat="1" x14ac:dyDescent="0.35">
      <c r="A872" s="1" t="s">
        <v>3237</v>
      </c>
      <c r="B872" s="8" t="s">
        <v>3238</v>
      </c>
      <c r="C872" s="3" t="str">
        <f>_xlfn.XLOOKUP(B872,'[1]daily break down'!$D:$D,'[1]daily break down'!$E:$E,"")</f>
        <v>Yaounde</v>
      </c>
      <c r="D872" s="1" t="s">
        <v>11</v>
      </c>
      <c r="E872" s="1" t="s">
        <v>12</v>
      </c>
      <c r="F872" s="3" t="s">
        <v>37</v>
      </c>
      <c r="G872" s="1" t="s">
        <v>38</v>
      </c>
      <c r="H872" s="34" t="str">
        <f>_xlfn.XLOOKUP(B872,[2]CALCULATION!$B:$B,[2]CALCULATION!$H:$H,"")</f>
        <v>ZTE</v>
      </c>
      <c r="I872" s="28">
        <v>0</v>
      </c>
      <c r="J872" s="28">
        <v>0</v>
      </c>
      <c r="K872" s="28">
        <v>0</v>
      </c>
      <c r="L872" s="28">
        <v>0</v>
      </c>
      <c r="M872" s="28">
        <v>0</v>
      </c>
      <c r="N872" s="28">
        <v>0</v>
      </c>
      <c r="O872" s="28">
        <v>0</v>
      </c>
      <c r="P872" s="28">
        <v>0</v>
      </c>
      <c r="Q872" s="28">
        <v>0</v>
      </c>
      <c r="R872" s="28">
        <v>0</v>
      </c>
      <c r="S872" s="93">
        <v>0</v>
      </c>
      <c r="T872" s="93">
        <f>_xlfn.XLOOKUP(B872,'[3]Nur des jours'!$B:$B,'[3]Nur des jours'!$U:$U,"")</f>
        <v>0</v>
      </c>
      <c r="U872" s="93">
        <v>0</v>
      </c>
      <c r="V872" s="93">
        <v>0</v>
      </c>
      <c r="W872" s="93">
        <v>0</v>
      </c>
      <c r="X872" s="93">
        <v>2.6663442084506304E-2</v>
      </c>
      <c r="Y872" s="93">
        <v>0</v>
      </c>
      <c r="Z872" s="93">
        <v>0</v>
      </c>
      <c r="AA872" s="93">
        <v>0</v>
      </c>
      <c r="AB872" s="93">
        <v>0</v>
      </c>
      <c r="AC872" s="93">
        <f>_xlfn.XLOOKUP(B872,'[3]Nur des jours'!$B:$B,'[3]Nur des jours'!$N:$N,"")</f>
        <v>0</v>
      </c>
      <c r="AD872" s="93">
        <v>0</v>
      </c>
      <c r="AE872" s="93">
        <v>0.61149349519023533</v>
      </c>
      <c r="AF872" s="93">
        <v>0</v>
      </c>
      <c r="AG872" s="93"/>
      <c r="AH872" s="93">
        <v>0</v>
      </c>
      <c r="AI872" s="93">
        <v>0</v>
      </c>
      <c r="AJ872" s="93">
        <v>0</v>
      </c>
      <c r="AK872" s="93">
        <v>0</v>
      </c>
      <c r="AL872" s="93">
        <v>0</v>
      </c>
      <c r="AM872" s="49" t="s">
        <v>5559</v>
      </c>
      <c r="AN872" s="49"/>
      <c r="AO872" s="48" t="str" cm="1">
        <f t="array" ref="AO872">IFERROR(_xlfn.IFS(
AQ872="MPR ISSUE","PDH",
AQ872="BSS Hardware Issue","BSS",
AQ872="Sites strategiques, MLL, Pylone, etc.","ENVTECH",
AQ872="AKTIVCO DEFAUT GE &amp; POWER Cabinet","AKTIVCO",
AQ872="AKTIVCO Coupure ENEO &amp; Baisse de tension","AKTIVCO GRID ONLY",
AQ872="Coupure ENEO &amp; Baisse de tension","IHS GRID ONLY",
AQ872="Defaut GE &amp; POWER Cabinet","IHS",
AQ872="Sharing","Partners",
AQ872="Sites strategiques &amp; DataCenter","SST &amp; DC",
AQ872="Exclu","Exclu",
AQ872="SAT","SAT",
AQ872="SPARE-ISSUE","SPARE-ISSUE",
AQ872="Fiber CAmtel","TRANS_FO_CAMTEL",
AQ872="Fiber AOF","Fiber AOF",
AQ872="Projet OCM (HUAWEI)","TRAVAUX-HUAWEI",
AQ872="Projet OCM (NOKIA)","TRAVAUX-NOKIA",
AQ872="ACCESS-ISSUE","ACCESS-ISSUE",
AQ872="Projet OCM (ZTE, NOKIA, autres projets)","TRAVAUX OCM",
AQ872="No root CAuse","No root cause",
AQ872="ODU HS","PDH",
AQ872="IP &amp; VLAN","PDH",
AQ872="Warehouse HUAWEI","SPARE-ISSUE",
AQ872="SPARE-HS","SPARE-ISSUE",
AQ872="Power Telco","BSS",AQ872="no impacts","no impacts"
),"")</f>
        <v>No root cause</v>
      </c>
      <c r="AP872" s="48" t="str" cm="1">
        <f t="array" ref="AP872">IFERROR(_xlfn.IFS(
AQ872="MPR ISSUE","TX ISSUE",
AQ872="BSS Hardware Issue","RAN ISSUE",
AQ872="Sites strategiques, MLL, Pylone, etc.","ENVTECH",
AQ872="AKTIVCO DEFAUT GE &amp; POWER Cabinet","POWER ISSUE",
AQ872="AKTIVCO Coupure ENEO &amp; Baisse de tension","POWER ISSUE",
AQ872="Coupure ENEO &amp; Baisse de tension","POWER ISSUE",
AQ872="Defaut GE &amp; POWER Cabinet","POWER ISSUE",
AQ872="Sharing","POWER ISSUE",
AQ872="Sites strategiques &amp; DataCenter","POWER ISSUE",
AQ872="Exclu","Exclu",
AQ872="SAT","TX ISSUE",
AQ872="SPARE-ISSUE","SPARE-ISSUE",
AQ872="Fiber CAmtel","TX ISSUE",
AQ872="Fiber AOF","TX ISSUE",
AQ872="Projet OCM (HUAWEI)","TRAVAUX-HUAWEI",
AQ872="Projet OCM (NOKIA)","TRAVAUX -NOKIA",
AQ872="ACCESS-ISSUE","ACCESS-ISSUE",
AQ872="Projet OCM (ZTE, NOKIA, autres projets)","TRAVAUX OCM",
AQ872="No root CAuse","No root cause",
AQ872="ODU HS","TX ISSUE",
AQ872="IP &amp; VLAN","TX ISSUE",
AQ872="Warehouse HUAWEI","SPARE-ISSUE",
AQ872="SPARE-HS","SPARE-ISSUE",
AQ872="Power Telco","RAN ISSUE",AQ872="no impacts","no impacts"
),"")</f>
        <v>No root cause</v>
      </c>
      <c r="AQ872" s="126" t="s">
        <v>5344</v>
      </c>
      <c r="AR872" s="48" t="str" cm="1">
        <f t="array" ref="AR872">IFERROR(_xlfn.IFS(
AQ872="MPR ISSUE","ACTIVE",
AQ872="BSS Hardware Issue","ACTIVE",
AQ872="Sites strategiques, MLL, Pylone, etc.","PASSIVE",
AQ872="AKTIVCO DEFAUT GE &amp; POWER Cabinet","PASSIVE",
AQ872="AKTIVCO Coupure ENEO &amp; Baisse de tension","PASSIVE",
AQ872="Coupure ENEO &amp; Baisse de tension","PASSIVE",
AQ872="Defaut GE &amp; POWER Cabinet","PASSIVE",
AQ872="Sharing","PASSIVE",
AQ872="Sites strategiques &amp; DataCenter","PASSIVE",
AQ872="Exclu","Exclu",
AQ872="SAT","ACTIVE",
AQ872="SPARE-ISSUE","SPARE-ISSUE",
AQ872="Fiber CAmtel","ACTIVE",
AQ872="Fiber AOF","ACTIVE",
AQ872="Projet OCM (HUAWEI)","PLANNED WORKS",
AQ872="Projet OCM (NOKIA)","PLANNED WORKS",
AQ872="ACCESS-ISSUE","ACCESS-ISSUE",
AQ872="Projet OCM (ZTE, NOKIA, autres projets)","PLANNED WORKS",
AQ872="No root CAuse","No root cause",
AQ872="ODU HS","ACTIVE",
AQ872="IP &amp; VLAN","ACTIVE",
AQ872="Warehouse HUAWEI","SPARE-ISSUE",
AQ872="SPARE-HS","SPARE-ISSUE",
AQ872="Power Telco","ACTIVE", AQ872="no impacts","no impacts"
),"")</f>
        <v>No root cause</v>
      </c>
      <c r="AS872" s="92" t="s">
        <v>5537</v>
      </c>
      <c r="AT872" s="98" t="s">
        <v>3238</v>
      </c>
      <c r="AV872" s="17" t="s">
        <v>5537</v>
      </c>
      <c r="AW872" s="7" t="s">
        <v>5537</v>
      </c>
      <c r="AX872" s="6" t="s">
        <v>5537</v>
      </c>
      <c r="AY872" s="7"/>
      <c r="AZ872" s="3" t="s">
        <v>5537</v>
      </c>
      <c r="BA872" s="18" t="s">
        <v>5537</v>
      </c>
      <c r="BB872" s="18" t="s">
        <v>5537</v>
      </c>
      <c r="BC872" s="18" t="s">
        <v>5537</v>
      </c>
      <c r="BD872" s="18" t="s">
        <v>5537</v>
      </c>
      <c r="BE872" s="18" t="s">
        <v>5537</v>
      </c>
      <c r="BF872" s="18" t="s">
        <v>5537</v>
      </c>
      <c r="BG872" s="18" t="s">
        <v>5537</v>
      </c>
      <c r="BH872" s="18" t="s">
        <v>5537</v>
      </c>
      <c r="BI872" s="18" t="s">
        <v>5537</v>
      </c>
      <c r="BJ872" s="18" t="s">
        <v>5537</v>
      </c>
      <c r="BK872" s="18" t="s">
        <v>5537</v>
      </c>
      <c r="BL872" s="9" t="s">
        <v>5537</v>
      </c>
      <c r="BM872" s="14" t="s">
        <v>5537</v>
      </c>
      <c r="BN872" s="14" t="s">
        <v>5537</v>
      </c>
      <c r="BO872" s="14" t="str">
        <f>_xlfn.XLOOKUP(B872,'[4]cell downs 18042026 17h'!$B:$B,'[4]cell downs 18042026 17h'!$B:$B,"")</f>
        <v/>
      </c>
      <c r="BP872" s="14" t="str">
        <f>_xlfn.XLOOKUP(B872,'[5]Cells Huawei 19042026 15h'!$B:$B,'[5]Cells Huawei 19042026 15h'!$B:$B,"")</f>
        <v/>
      </c>
      <c r="BQ872" s="9" t="str">
        <f>_xlfn.XLOOKUP(B872,'[6]cells down 19042026 9H40'!$B:$B,'[6]cells down 19042026 9H40'!$B:$B,"")</f>
        <v/>
      </c>
      <c r="BR872" s="9" t="s">
        <v>3238</v>
      </c>
      <c r="BS872" s="9" t="s">
        <v>5537</v>
      </c>
      <c r="BT872" s="108"/>
    </row>
    <row r="873" spans="1:72" s="9" customFormat="1" x14ac:dyDescent="0.35">
      <c r="A873" s="1" t="s">
        <v>1947</v>
      </c>
      <c r="B873" s="8" t="s">
        <v>1948</v>
      </c>
      <c r="C873" s="3" t="str">
        <f>_xlfn.XLOOKUP(B873,'[1]daily break down'!$D:$D,'[1]daily break down'!$E:$E,"")</f>
        <v>OUEST</v>
      </c>
      <c r="D873" s="1" t="s">
        <v>11</v>
      </c>
      <c r="E873" s="1" t="s">
        <v>12</v>
      </c>
      <c r="F873" s="3" t="s">
        <v>102</v>
      </c>
      <c r="G873" s="1" t="s">
        <v>856</v>
      </c>
      <c r="H873" s="32" t="str">
        <f>_xlfn.XLOOKUP(B873,[2]CALCULATION!$B:$B,[2]CALCULATION!$H:$H,"")</f>
        <v>Huawei</v>
      </c>
      <c r="I873" s="28">
        <v>1.6913896522302414</v>
      </c>
      <c r="J873" s="28">
        <v>1.457036723139659</v>
      </c>
      <c r="K873" s="28">
        <v>0</v>
      </c>
      <c r="L873" s="28">
        <v>0</v>
      </c>
      <c r="M873" s="28">
        <v>0</v>
      </c>
      <c r="N873" s="28">
        <v>0</v>
      </c>
      <c r="O873" s="28">
        <v>0</v>
      </c>
      <c r="P873" s="28">
        <v>0</v>
      </c>
      <c r="Q873" s="28">
        <v>0</v>
      </c>
      <c r="R873" s="28">
        <v>0</v>
      </c>
      <c r="S873" s="93">
        <v>0.66952884003504243</v>
      </c>
      <c r="T873" s="93">
        <f>_xlfn.XLOOKUP(B873,'[3]Nur des jours'!$B:$B,'[3]Nur des jours'!$U:$U,"")</f>
        <v>0</v>
      </c>
      <c r="U873" s="93">
        <v>3.4188953380532094</v>
      </c>
      <c r="V873" s="93">
        <v>0</v>
      </c>
      <c r="W873" s="93">
        <v>0</v>
      </c>
      <c r="X873" s="93">
        <v>0</v>
      </c>
      <c r="Y873" s="93">
        <v>0</v>
      </c>
      <c r="Z873" s="93">
        <v>0</v>
      </c>
      <c r="AA873" s="93">
        <v>0</v>
      </c>
      <c r="AB873" s="93">
        <v>0</v>
      </c>
      <c r="AC873" s="93">
        <f>_xlfn.XLOOKUP(B873,'[3]Nur des jours'!$B:$B,'[3]Nur des jours'!$N:$N,"")</f>
        <v>1.3703404074387975</v>
      </c>
      <c r="AD873" s="93">
        <v>1.3703404074387975</v>
      </c>
      <c r="AE873" s="93">
        <v>0.59565594564438873</v>
      </c>
      <c r="AF873" s="93">
        <v>0</v>
      </c>
      <c r="AG873" s="93"/>
      <c r="AH873" s="93">
        <v>0</v>
      </c>
      <c r="AI873" s="93">
        <v>0</v>
      </c>
      <c r="AJ873" s="93">
        <v>0</v>
      </c>
      <c r="AK873" s="93">
        <v>0</v>
      </c>
      <c r="AL873" s="93">
        <v>0</v>
      </c>
      <c r="AM873" s="49" t="s">
        <v>5559</v>
      </c>
      <c r="AN873" s="49"/>
      <c r="AO873" s="48" t="str" cm="1">
        <f t="array" ref="AO873">IFERROR(_xlfn.IFS(
AQ873="MPR ISSUE","PDH",
AQ873="BSS Hardware Issue","BSS",
AQ873="Sites strategiques, MLL, Pylone, etc.","ENVTECH",
AQ873="AKTIVCO DEFAUT GE &amp; POWER Cabinet","AKTIVCO",
AQ873="AKTIVCO Coupure ENEO &amp; Baisse de tension","AKTIVCO GRID ONLY",
AQ873="Coupure ENEO &amp; Baisse de tension","IHS GRID ONLY",
AQ873="Defaut GE &amp; POWER Cabinet","IHS",
AQ873="Sharing","Partners",
AQ873="Sites strategiques &amp; DataCenter","SST &amp; DC",
AQ873="Exclu","Exclu",
AQ873="SAT","SAT",
AQ873="SPARE-ISSUE","SPARE-ISSUE",
AQ873="Fiber CAmtel","TRANS_FO_CAMTEL",
AQ873="Fiber AOF","Fiber AOF",
AQ873="Projet OCM (HUAWEI)","TRAVAUX-HUAWEI",
AQ873="Projet OCM (NOKIA)","TRAVAUX-NOKIA",
AQ873="ACCESS-ISSUE","ACCESS-ISSUE",
AQ873="Projet OCM (ZTE, NOKIA, autres projets)","TRAVAUX OCM",
AQ873="No root CAuse","No root cause",
AQ873="ODU HS","PDH",
AQ873="IP &amp; VLAN","PDH",
AQ873="Warehouse HUAWEI","SPARE-ISSUE",
AQ873="SPARE-HS","SPARE-ISSUE",
AQ873="Power Telco","BSS",AQ873="no impacts","no impacts"
),"")</f>
        <v>No root cause</v>
      </c>
      <c r="AP873" s="48" t="str" cm="1">
        <f t="array" ref="AP873">IFERROR(_xlfn.IFS(
AQ873="MPR ISSUE","TX ISSUE",
AQ873="BSS Hardware Issue","RAN ISSUE",
AQ873="Sites strategiques, MLL, Pylone, etc.","ENVTECH",
AQ873="AKTIVCO DEFAUT GE &amp; POWER Cabinet","POWER ISSUE",
AQ873="AKTIVCO Coupure ENEO &amp; Baisse de tension","POWER ISSUE",
AQ873="Coupure ENEO &amp; Baisse de tension","POWER ISSUE",
AQ873="Defaut GE &amp; POWER Cabinet","POWER ISSUE",
AQ873="Sharing","POWER ISSUE",
AQ873="Sites strategiques &amp; DataCenter","POWER ISSUE",
AQ873="Exclu","Exclu",
AQ873="SAT","TX ISSUE",
AQ873="SPARE-ISSUE","SPARE-ISSUE",
AQ873="Fiber CAmtel","TX ISSUE",
AQ873="Fiber AOF","TX ISSUE",
AQ873="Projet OCM (HUAWEI)","TRAVAUX-HUAWEI",
AQ873="Projet OCM (NOKIA)","TRAVAUX -NOKIA",
AQ873="ACCESS-ISSUE","ACCESS-ISSUE",
AQ873="Projet OCM (ZTE, NOKIA, autres projets)","TRAVAUX OCM",
AQ873="No root CAuse","No root cause",
AQ873="ODU HS","TX ISSUE",
AQ873="IP &amp; VLAN","TX ISSUE",
AQ873="Warehouse HUAWEI","SPARE-ISSUE",
AQ873="SPARE-HS","SPARE-ISSUE",
AQ873="Power Telco","RAN ISSUE",AQ873="no impacts","no impacts"
),"")</f>
        <v>No root cause</v>
      </c>
      <c r="AQ873" s="126" t="s">
        <v>5344</v>
      </c>
      <c r="AR873" s="48" t="str" cm="1">
        <f t="array" ref="AR873">IFERROR(_xlfn.IFS(
AQ873="MPR ISSUE","ACTIVE",
AQ873="BSS Hardware Issue","ACTIVE",
AQ873="Sites strategiques, MLL, Pylone, etc.","PASSIVE",
AQ873="AKTIVCO DEFAUT GE &amp; POWER Cabinet","PASSIVE",
AQ873="AKTIVCO Coupure ENEO &amp; Baisse de tension","PASSIVE",
AQ873="Coupure ENEO &amp; Baisse de tension","PASSIVE",
AQ873="Defaut GE &amp; POWER Cabinet","PASSIVE",
AQ873="Sharing","PASSIVE",
AQ873="Sites strategiques &amp; DataCenter","PASSIVE",
AQ873="Exclu","Exclu",
AQ873="SAT","ACTIVE",
AQ873="SPARE-ISSUE","SPARE-ISSUE",
AQ873="Fiber CAmtel","ACTIVE",
AQ873="Fiber AOF","ACTIVE",
AQ873="Projet OCM (HUAWEI)","PLANNED WORKS",
AQ873="Projet OCM (NOKIA)","PLANNED WORKS",
AQ873="ACCESS-ISSUE","ACCESS-ISSUE",
AQ873="Projet OCM (ZTE, NOKIA, autres projets)","PLANNED WORKS",
AQ873="No root CAuse","No root cause",
AQ873="ODU HS","ACTIVE",
AQ873="IP &amp; VLAN","ACTIVE",
AQ873="Warehouse HUAWEI","SPARE-ISSUE",
AQ873="SPARE-HS","SPARE-ISSUE",
AQ873="Power Telco","ACTIVE", AQ873="no impacts","no impacts"
),"")</f>
        <v>No root cause</v>
      </c>
      <c r="AS873" s="92" t="s">
        <v>5537</v>
      </c>
      <c r="AT873" s="98" t="s">
        <v>1948</v>
      </c>
      <c r="AV873" s="17" t="s">
        <v>5537</v>
      </c>
      <c r="AW873" s="7" t="s">
        <v>5537</v>
      </c>
      <c r="AX873" s="6" t="s">
        <v>5537</v>
      </c>
      <c r="AY873" s="7"/>
      <c r="AZ873" s="3" t="s">
        <v>5537</v>
      </c>
      <c r="BA873" s="18" t="s">
        <v>5537</v>
      </c>
      <c r="BB873" s="18" t="s">
        <v>5537</v>
      </c>
      <c r="BC873" s="18" t="s">
        <v>5537</v>
      </c>
      <c r="BD873" s="18" t="s">
        <v>5537</v>
      </c>
      <c r="BE873" s="18" t="s">
        <v>5537</v>
      </c>
      <c r="BF873" s="18" t="s">
        <v>5537</v>
      </c>
      <c r="BG873" s="18" t="s">
        <v>5537</v>
      </c>
      <c r="BH873" s="18" t="s">
        <v>5537</v>
      </c>
      <c r="BI873" s="18" t="s">
        <v>5537</v>
      </c>
      <c r="BJ873" s="18" t="s">
        <v>5537</v>
      </c>
      <c r="BK873" s="18" t="s">
        <v>5537</v>
      </c>
      <c r="BL873" s="9" t="s">
        <v>5537</v>
      </c>
      <c r="BM873" s="14" t="s">
        <v>5537</v>
      </c>
      <c r="BN873" s="14" t="s">
        <v>5537</v>
      </c>
      <c r="BO873" s="14" t="str">
        <f>_xlfn.XLOOKUP(B873,'[4]cell downs 18042026 17h'!$B:$B,'[4]cell downs 18042026 17h'!$B:$B,"")</f>
        <v/>
      </c>
      <c r="BP873" s="14" t="str">
        <f>_xlfn.XLOOKUP(B873,'[5]Cells Huawei 19042026 15h'!$B:$B,'[5]Cells Huawei 19042026 15h'!$B:$B,"")</f>
        <v/>
      </c>
      <c r="BQ873" s="9" t="str">
        <f>_xlfn.XLOOKUP(B873,'[6]cells down 19042026 9H40'!$B:$B,'[6]cells down 19042026 9H40'!$B:$B,"")</f>
        <v/>
      </c>
      <c r="BR873" s="9" t="s">
        <v>1948</v>
      </c>
      <c r="BS873" s="9" t="s">
        <v>12</v>
      </c>
      <c r="BT873" s="108"/>
    </row>
    <row r="874" spans="1:72" s="9" customFormat="1" ht="37" customHeight="1" x14ac:dyDescent="0.35">
      <c r="A874" s="1" t="s">
        <v>409</v>
      </c>
      <c r="B874" s="8" t="s">
        <v>410</v>
      </c>
      <c r="C874" s="3" t="str">
        <f>_xlfn.XLOOKUP(B874,'[1]daily break down'!$D:$D,'[1]daily break down'!$E:$E,"")</f>
        <v>Yaounde</v>
      </c>
      <c r="D874" s="1" t="s">
        <v>11</v>
      </c>
      <c r="E874" s="1" t="s">
        <v>12</v>
      </c>
      <c r="F874" s="3" t="s">
        <v>37</v>
      </c>
      <c r="G874" s="1" t="s">
        <v>38</v>
      </c>
      <c r="H874" s="34" t="str">
        <f>_xlfn.XLOOKUP(B874,[2]CALCULATION!$B:$B,[2]CALCULATION!$H:$H,"")</f>
        <v>ZTE</v>
      </c>
      <c r="I874" s="28">
        <v>0.46175017763737997</v>
      </c>
      <c r="J874" s="28">
        <v>0</v>
      </c>
      <c r="K874" s="28">
        <v>0</v>
      </c>
      <c r="L874" s="28">
        <v>0</v>
      </c>
      <c r="M874" s="28">
        <v>1.1684829910425103</v>
      </c>
      <c r="N874" s="28">
        <v>0</v>
      </c>
      <c r="O874" s="28">
        <v>0</v>
      </c>
      <c r="P874" s="28">
        <v>0.11323491223714717</v>
      </c>
      <c r="Q874" s="28">
        <v>1.1165650780605709</v>
      </c>
      <c r="R874" s="28">
        <v>0.73107769530837685</v>
      </c>
      <c r="S874" s="93">
        <v>0</v>
      </c>
      <c r="T874" s="93">
        <f>_xlfn.XLOOKUP(B874,'[3]Nur des jours'!$B:$B,'[3]Nur des jours'!$U:$U,"")</f>
        <v>0</v>
      </c>
      <c r="U874" s="93">
        <v>0</v>
      </c>
      <c r="V874" s="93">
        <v>0</v>
      </c>
      <c r="W874" s="93">
        <v>0</v>
      </c>
      <c r="X874" s="93">
        <v>0</v>
      </c>
      <c r="Y874" s="93">
        <v>0</v>
      </c>
      <c r="Z874" s="93">
        <v>0</v>
      </c>
      <c r="AA874" s="93">
        <v>0</v>
      </c>
      <c r="AB874" s="93">
        <v>2.5147460427528737E-3</v>
      </c>
      <c r="AC874" s="93">
        <f>_xlfn.XLOOKUP(B874,'[3]Nur des jours'!$B:$B,'[3]Nur des jours'!$N:$N,"")</f>
        <v>0</v>
      </c>
      <c r="AD874" s="93">
        <v>0</v>
      </c>
      <c r="AE874" s="93">
        <v>0.58980603995628234</v>
      </c>
      <c r="AF874" s="93">
        <v>0</v>
      </c>
      <c r="AG874" s="93"/>
      <c r="AH874" s="93">
        <v>0</v>
      </c>
      <c r="AI874" s="93">
        <v>0</v>
      </c>
      <c r="AJ874" s="93">
        <v>0</v>
      </c>
      <c r="AK874" s="93">
        <v>0</v>
      </c>
      <c r="AL874" s="93">
        <v>0</v>
      </c>
      <c r="AM874" s="49" t="s">
        <v>5559</v>
      </c>
      <c r="AN874" s="49"/>
      <c r="AO874" s="48" t="str" cm="1">
        <f t="array" ref="AO874">IFERROR(_xlfn.IFS(
AQ874="MPR ISSUE","PDH",
AQ874="BSS Hardware Issue","BSS",
AQ874="Sites strategiques, MLL, Pylone, etc.","ENVTECH",
AQ874="AKTIVCO DEFAUT GE &amp; POWER Cabinet","AKTIVCO",
AQ874="AKTIVCO Coupure ENEO &amp; Baisse de tension","AKTIVCO GRID ONLY",
AQ874="Coupure ENEO &amp; Baisse de tension","IHS GRID ONLY",
AQ874="Defaut GE &amp; POWER Cabinet","IHS",
AQ874="Sharing","Partners",
AQ874="Sites strategiques &amp; DataCenter","SST &amp; DC",
AQ874="Exclu","Exclu",
AQ874="SAT","SAT",
AQ874="SPARE-ISSUE","SPARE-ISSUE",
AQ874="Fiber CAmtel","TRANS_FO_CAMTEL",
AQ874="Fiber AOF","Fiber AOF",
AQ874="Projet OCM (HUAWEI)","TRAVAUX-HUAWEI",
AQ874="Projet OCM (NOKIA)","TRAVAUX-NOKIA",
AQ874="ACCESS-ISSUE","ACCESS-ISSUE",
AQ874="Projet OCM (ZTE, NOKIA, autres projets)","TRAVAUX OCM",
AQ874="No root CAuse","No root cause",
AQ874="ODU HS","PDH",
AQ874="IP &amp; VLAN","PDH",
AQ874="Warehouse HUAWEI","SPARE-ISSUE",
AQ874="SPARE-HS","SPARE-ISSUE",
AQ874="Power Telco","BSS",AQ874="no impacts","no impacts"
),"")</f>
        <v>No root cause</v>
      </c>
      <c r="AP874" s="48" t="str" cm="1">
        <f t="array" ref="AP874">IFERROR(_xlfn.IFS(
AQ874="MPR ISSUE","TX ISSUE",
AQ874="BSS Hardware Issue","RAN ISSUE",
AQ874="Sites strategiques, MLL, Pylone, etc.","ENVTECH",
AQ874="AKTIVCO DEFAUT GE &amp; POWER Cabinet","POWER ISSUE",
AQ874="AKTIVCO Coupure ENEO &amp; Baisse de tension","POWER ISSUE",
AQ874="Coupure ENEO &amp; Baisse de tension","POWER ISSUE",
AQ874="Defaut GE &amp; POWER Cabinet","POWER ISSUE",
AQ874="Sharing","POWER ISSUE",
AQ874="Sites strategiques &amp; DataCenter","POWER ISSUE",
AQ874="Exclu","Exclu",
AQ874="SAT","TX ISSUE",
AQ874="SPARE-ISSUE","SPARE-ISSUE",
AQ874="Fiber CAmtel","TX ISSUE",
AQ874="Fiber AOF","TX ISSUE",
AQ874="Projet OCM (HUAWEI)","TRAVAUX-HUAWEI",
AQ874="Projet OCM (NOKIA)","TRAVAUX -NOKIA",
AQ874="ACCESS-ISSUE","ACCESS-ISSUE",
AQ874="Projet OCM (ZTE, NOKIA, autres projets)","TRAVAUX OCM",
AQ874="No root CAuse","No root cause",
AQ874="ODU HS","TX ISSUE",
AQ874="IP &amp; VLAN","TX ISSUE",
AQ874="Warehouse HUAWEI","SPARE-ISSUE",
AQ874="SPARE-HS","SPARE-ISSUE",
AQ874="Power Telco","RAN ISSUE",AQ874="no impacts","no impacts"
),"")</f>
        <v>No root cause</v>
      </c>
      <c r="AQ874" s="126" t="s">
        <v>5344</v>
      </c>
      <c r="AR874" s="48" t="str" cm="1">
        <f t="array" ref="AR874">IFERROR(_xlfn.IFS(
AQ874="MPR ISSUE","ACTIVE",
AQ874="BSS Hardware Issue","ACTIVE",
AQ874="Sites strategiques, MLL, Pylone, etc.","PASSIVE",
AQ874="AKTIVCO DEFAUT GE &amp; POWER Cabinet","PASSIVE",
AQ874="AKTIVCO Coupure ENEO &amp; Baisse de tension","PASSIVE",
AQ874="Coupure ENEO &amp; Baisse de tension","PASSIVE",
AQ874="Defaut GE &amp; POWER Cabinet","PASSIVE",
AQ874="Sharing","PASSIVE",
AQ874="Sites strategiques &amp; DataCenter","PASSIVE",
AQ874="Exclu","Exclu",
AQ874="SAT","ACTIVE",
AQ874="SPARE-ISSUE","SPARE-ISSUE",
AQ874="Fiber CAmtel","ACTIVE",
AQ874="Fiber AOF","ACTIVE",
AQ874="Projet OCM (HUAWEI)","PLANNED WORKS",
AQ874="Projet OCM (NOKIA)","PLANNED WORKS",
AQ874="ACCESS-ISSUE","ACCESS-ISSUE",
AQ874="Projet OCM (ZTE, NOKIA, autres projets)","PLANNED WORKS",
AQ874="No root CAuse","No root cause",
AQ874="ODU HS","ACTIVE",
AQ874="IP &amp; VLAN","ACTIVE",
AQ874="Warehouse HUAWEI","SPARE-ISSUE",
AQ874="SPARE-HS","SPARE-ISSUE",
AQ874="Power Telco","ACTIVE", AQ874="no impacts","no impacts"
),"")</f>
        <v>No root cause</v>
      </c>
      <c r="AS874" s="92" t="s">
        <v>5537</v>
      </c>
      <c r="AT874" s="98" t="s">
        <v>410</v>
      </c>
      <c r="AV874" s="17" t="s">
        <v>5537</v>
      </c>
      <c r="AW874" s="7" t="s">
        <v>5537</v>
      </c>
      <c r="AX874" s="6" t="s">
        <v>5537</v>
      </c>
      <c r="AY874" s="7"/>
      <c r="AZ874" s="3" t="s">
        <v>5537</v>
      </c>
      <c r="BA874" s="18" t="s">
        <v>5537</v>
      </c>
      <c r="BB874" s="18" t="s">
        <v>5537</v>
      </c>
      <c r="BC874" s="18" t="s">
        <v>5537</v>
      </c>
      <c r="BD874" s="18" t="s">
        <v>5537</v>
      </c>
      <c r="BE874" s="18" t="s">
        <v>5537</v>
      </c>
      <c r="BF874" s="18" t="s">
        <v>5537</v>
      </c>
      <c r="BG874" s="18" t="s">
        <v>5537</v>
      </c>
      <c r="BH874" s="18" t="s">
        <v>5537</v>
      </c>
      <c r="BI874" s="18" t="s">
        <v>5537</v>
      </c>
      <c r="BJ874" s="18" t="s">
        <v>5537</v>
      </c>
      <c r="BK874" s="18" t="s">
        <v>5537</v>
      </c>
      <c r="BL874" s="9" t="s">
        <v>5537</v>
      </c>
      <c r="BM874" s="14" t="s">
        <v>5537</v>
      </c>
      <c r="BN874" s="14" t="s">
        <v>5537</v>
      </c>
      <c r="BO874" s="14" t="str">
        <f>_xlfn.XLOOKUP(B874,'[4]cell downs 18042026 17h'!$B:$B,'[4]cell downs 18042026 17h'!$B:$B,"")</f>
        <v/>
      </c>
      <c r="BP874" s="14" t="str">
        <f>_xlfn.XLOOKUP(B874,'[5]Cells Huawei 19042026 15h'!$B:$B,'[5]Cells Huawei 19042026 15h'!$B:$B,"")</f>
        <v/>
      </c>
      <c r="BQ874" s="9" t="str">
        <f>_xlfn.XLOOKUP(B874,'[6]cells down 19042026 9H40'!$B:$B,'[6]cells down 19042026 9H40'!$B:$B,"")</f>
        <v/>
      </c>
      <c r="BR874" s="9" t="s">
        <v>410</v>
      </c>
      <c r="BS874" s="9" t="s">
        <v>12</v>
      </c>
      <c r="BT874" s="108"/>
    </row>
    <row r="875" spans="1:72" s="9" customFormat="1" x14ac:dyDescent="0.35">
      <c r="A875" s="1" t="s">
        <v>2149</v>
      </c>
      <c r="B875" s="8" t="s">
        <v>2150</v>
      </c>
      <c r="C875" s="3" t="str">
        <f>_xlfn.XLOOKUP(B875,'[1]daily break down'!$D:$D,'[1]daily break down'!$E:$E,"")</f>
        <v>CENTRE</v>
      </c>
      <c r="D875" s="1" t="s">
        <v>11</v>
      </c>
      <c r="E875" s="1" t="s">
        <v>12</v>
      </c>
      <c r="F875" s="3" t="s">
        <v>226</v>
      </c>
      <c r="G875" s="1" t="s">
        <v>489</v>
      </c>
      <c r="H875" s="34" t="str">
        <f>_xlfn.XLOOKUP(B875,[2]CALCULATION!$B:$B,[2]CALCULATION!$H:$H,"")</f>
        <v>ZTE</v>
      </c>
      <c r="I875" s="28">
        <v>0</v>
      </c>
      <c r="J875" s="28">
        <v>0</v>
      </c>
      <c r="K875" s="28">
        <v>0</v>
      </c>
      <c r="L875" s="28">
        <v>0</v>
      </c>
      <c r="M875" s="28">
        <v>0</v>
      </c>
      <c r="N875" s="28">
        <v>0</v>
      </c>
      <c r="O875" s="28">
        <v>0</v>
      </c>
      <c r="P875" s="28">
        <v>0</v>
      </c>
      <c r="Q875" s="28">
        <v>0</v>
      </c>
      <c r="R875" s="28">
        <v>0</v>
      </c>
      <c r="S875" s="93">
        <v>0</v>
      </c>
      <c r="T875" s="93">
        <f>_xlfn.XLOOKUP(B875,'[3]Nur des jours'!$B:$B,'[3]Nur des jours'!$U:$U,"")</f>
        <v>0</v>
      </c>
      <c r="U875" s="93">
        <v>0</v>
      </c>
      <c r="V875" s="93">
        <v>0</v>
      </c>
      <c r="W875" s="93">
        <v>0</v>
      </c>
      <c r="X875" s="93">
        <v>0</v>
      </c>
      <c r="Y875" s="93">
        <v>0</v>
      </c>
      <c r="Z875" s="93">
        <v>0</v>
      </c>
      <c r="AA875" s="93">
        <v>0</v>
      </c>
      <c r="AB875" s="93">
        <v>0</v>
      </c>
      <c r="AC875" s="93">
        <f>_xlfn.XLOOKUP(B875,'[3]Nur des jours'!$B:$B,'[3]Nur des jours'!$N:$N,"")</f>
        <v>0</v>
      </c>
      <c r="AD875" s="93">
        <v>0</v>
      </c>
      <c r="AE875" s="93">
        <v>0.54803628653694103</v>
      </c>
      <c r="AF875" s="93">
        <v>0</v>
      </c>
      <c r="AG875" s="93"/>
      <c r="AH875" s="93">
        <v>0</v>
      </c>
      <c r="AI875" s="93">
        <v>0</v>
      </c>
      <c r="AJ875" s="93">
        <v>0</v>
      </c>
      <c r="AK875" s="93">
        <v>0</v>
      </c>
      <c r="AL875" s="93">
        <v>0</v>
      </c>
      <c r="AM875" s="49" t="s">
        <v>5559</v>
      </c>
      <c r="AN875" s="49"/>
      <c r="AO875" s="48" t="str" cm="1">
        <f t="array" ref="AO875">IFERROR(_xlfn.IFS(
AQ875="MPR ISSUE","PDH",
AQ875="BSS Hardware Issue","BSS",
AQ875="Sites strategiques, MLL, Pylone, etc.","ENVTECH",
AQ875="AKTIVCO DEFAUT GE &amp; POWER Cabinet","AKTIVCO",
AQ875="AKTIVCO Coupure ENEO &amp; Baisse de tension","AKTIVCO GRID ONLY",
AQ875="Coupure ENEO &amp; Baisse de tension","IHS GRID ONLY",
AQ875="Defaut GE &amp; POWER Cabinet","IHS",
AQ875="Sharing","Partners",
AQ875="Sites strategiques &amp; DataCenter","SST &amp; DC",
AQ875="Exclu","Exclu",
AQ875="SAT","SAT",
AQ875="SPARE-ISSUE","SPARE-ISSUE",
AQ875="Fiber CAmtel","TRANS_FO_CAMTEL",
AQ875="Fiber AOF","Fiber AOF",
AQ875="Projet OCM (HUAWEI)","TRAVAUX-HUAWEI",
AQ875="Projet OCM (NOKIA)","TRAVAUX-NOKIA",
AQ875="ACCESS-ISSUE","ACCESS-ISSUE",
AQ875="Projet OCM (ZTE, NOKIA, autres projets)","TRAVAUX OCM",
AQ875="No root CAuse","No root cause",
AQ875="ODU HS","PDH",
AQ875="IP &amp; VLAN","PDH",
AQ875="Warehouse HUAWEI","SPARE-ISSUE",
AQ875="SPARE-HS","SPARE-ISSUE",
AQ875="Power Telco","BSS",AQ875="no impacts","no impacts"
),"")</f>
        <v>No root cause</v>
      </c>
      <c r="AP875" s="48" t="str" cm="1">
        <f t="array" ref="AP875">IFERROR(_xlfn.IFS(
AQ875="MPR ISSUE","TX ISSUE",
AQ875="BSS Hardware Issue","RAN ISSUE",
AQ875="Sites strategiques, MLL, Pylone, etc.","ENVTECH",
AQ875="AKTIVCO DEFAUT GE &amp; POWER Cabinet","POWER ISSUE",
AQ875="AKTIVCO Coupure ENEO &amp; Baisse de tension","POWER ISSUE",
AQ875="Coupure ENEO &amp; Baisse de tension","POWER ISSUE",
AQ875="Defaut GE &amp; POWER Cabinet","POWER ISSUE",
AQ875="Sharing","POWER ISSUE",
AQ875="Sites strategiques &amp; DataCenter","POWER ISSUE",
AQ875="Exclu","Exclu",
AQ875="SAT","TX ISSUE",
AQ875="SPARE-ISSUE","SPARE-ISSUE",
AQ875="Fiber CAmtel","TX ISSUE",
AQ875="Fiber AOF","TX ISSUE",
AQ875="Projet OCM (HUAWEI)","TRAVAUX-HUAWEI",
AQ875="Projet OCM (NOKIA)","TRAVAUX -NOKIA",
AQ875="ACCESS-ISSUE","ACCESS-ISSUE",
AQ875="Projet OCM (ZTE, NOKIA, autres projets)","TRAVAUX OCM",
AQ875="No root CAuse","No root cause",
AQ875="ODU HS","TX ISSUE",
AQ875="IP &amp; VLAN","TX ISSUE",
AQ875="Warehouse HUAWEI","SPARE-ISSUE",
AQ875="SPARE-HS","SPARE-ISSUE",
AQ875="Power Telco","RAN ISSUE",AQ875="no impacts","no impacts"
),"")</f>
        <v>No root cause</v>
      </c>
      <c r="AQ875" s="126" t="s">
        <v>5344</v>
      </c>
      <c r="AR875" s="48" t="str" cm="1">
        <f t="array" ref="AR875">IFERROR(_xlfn.IFS(
AQ875="MPR ISSUE","ACTIVE",
AQ875="BSS Hardware Issue","ACTIVE",
AQ875="Sites strategiques, MLL, Pylone, etc.","PASSIVE",
AQ875="AKTIVCO DEFAUT GE &amp; POWER Cabinet","PASSIVE",
AQ875="AKTIVCO Coupure ENEO &amp; Baisse de tension","PASSIVE",
AQ875="Coupure ENEO &amp; Baisse de tension","PASSIVE",
AQ875="Defaut GE &amp; POWER Cabinet","PASSIVE",
AQ875="Sharing","PASSIVE",
AQ875="Sites strategiques &amp; DataCenter","PASSIVE",
AQ875="Exclu","Exclu",
AQ875="SAT","ACTIVE",
AQ875="SPARE-ISSUE","SPARE-ISSUE",
AQ875="Fiber CAmtel","ACTIVE",
AQ875="Fiber AOF","ACTIVE",
AQ875="Projet OCM (HUAWEI)","PLANNED WORKS",
AQ875="Projet OCM (NOKIA)","PLANNED WORKS",
AQ875="ACCESS-ISSUE","ACCESS-ISSUE",
AQ875="Projet OCM (ZTE, NOKIA, autres projets)","PLANNED WORKS",
AQ875="No root CAuse","No root cause",
AQ875="ODU HS","ACTIVE",
AQ875="IP &amp; VLAN","ACTIVE",
AQ875="Warehouse HUAWEI","SPARE-ISSUE",
AQ875="SPARE-HS","SPARE-ISSUE",
AQ875="Power Telco","ACTIVE", AQ875="no impacts","no impacts"
),"")</f>
        <v>No root cause</v>
      </c>
      <c r="AS875" s="92" t="s">
        <v>5537</v>
      </c>
      <c r="AT875" s="98" t="s">
        <v>2150</v>
      </c>
      <c r="AV875" s="17" t="s">
        <v>5537</v>
      </c>
      <c r="AW875" s="7" t="s">
        <v>5537</v>
      </c>
      <c r="AX875" s="6" t="s">
        <v>5537</v>
      </c>
      <c r="AY875" s="7"/>
      <c r="AZ875" s="3" t="s">
        <v>5537</v>
      </c>
      <c r="BA875" s="18" t="s">
        <v>5537</v>
      </c>
      <c r="BB875" s="18" t="s">
        <v>5537</v>
      </c>
      <c r="BC875" s="18" t="s">
        <v>5537</v>
      </c>
      <c r="BD875" s="18" t="s">
        <v>5537</v>
      </c>
      <c r="BE875" s="18" t="s">
        <v>5537</v>
      </c>
      <c r="BF875" s="18" t="s">
        <v>5537</v>
      </c>
      <c r="BG875" s="18" t="s">
        <v>5537</v>
      </c>
      <c r="BH875" s="18" t="s">
        <v>5537</v>
      </c>
      <c r="BI875" s="18" t="s">
        <v>5537</v>
      </c>
      <c r="BJ875" s="18" t="s">
        <v>5537</v>
      </c>
      <c r="BK875" s="18" t="s">
        <v>5537</v>
      </c>
      <c r="BL875" s="9" t="s">
        <v>5537</v>
      </c>
      <c r="BM875" s="14" t="s">
        <v>5537</v>
      </c>
      <c r="BN875" s="14" t="s">
        <v>5537</v>
      </c>
      <c r="BO875" s="14" t="str">
        <f>_xlfn.XLOOKUP(B875,'[4]cell downs 18042026 17h'!$B:$B,'[4]cell downs 18042026 17h'!$B:$B,"")</f>
        <v/>
      </c>
      <c r="BP875" s="14" t="str">
        <f>_xlfn.XLOOKUP(B875,'[5]Cells Huawei 19042026 15h'!$B:$B,'[5]Cells Huawei 19042026 15h'!$B:$B,"")</f>
        <v/>
      </c>
      <c r="BQ875" s="9" t="str">
        <f>_xlfn.XLOOKUP(B875,'[6]cells down 19042026 9H40'!$B:$B,'[6]cells down 19042026 9H40'!$B:$B,"")</f>
        <v/>
      </c>
      <c r="BR875" s="9" t="s">
        <v>2150</v>
      </c>
      <c r="BS875" s="9" t="s">
        <v>5537</v>
      </c>
      <c r="BT875" s="108"/>
    </row>
    <row r="876" spans="1:72" s="9" customFormat="1" x14ac:dyDescent="0.35">
      <c r="A876" s="19" t="s">
        <v>5469</v>
      </c>
      <c r="B876" s="26" t="s">
        <v>5470</v>
      </c>
      <c r="C876" s="3" t="str">
        <f>_xlfn.XLOOKUP(B876,'[1]daily break down'!$D:$D,'[1]daily break down'!$E:$E,"")</f>
        <v>CENTRE</v>
      </c>
      <c r="D876" s="19" t="s">
        <v>357</v>
      </c>
      <c r="E876" s="19" t="s">
        <v>987</v>
      </c>
      <c r="F876" s="19" t="s">
        <v>226</v>
      </c>
      <c r="G876" s="19" t="s">
        <v>5471</v>
      </c>
      <c r="H876" s="34" t="str">
        <f>_xlfn.XLOOKUP(B876,[2]CALCULATION!$B:$B,[2]CALCULATION!$H:$H,"")</f>
        <v>ZTE</v>
      </c>
      <c r="I876" s="28">
        <v>0</v>
      </c>
      <c r="J876" s="28">
        <v>0</v>
      </c>
      <c r="K876" s="28">
        <v>0</v>
      </c>
      <c r="L876" s="28">
        <v>0</v>
      </c>
      <c r="M876" s="28">
        <v>0</v>
      </c>
      <c r="N876" s="28">
        <v>0</v>
      </c>
      <c r="O876" s="28">
        <v>0</v>
      </c>
      <c r="P876" s="28">
        <v>0</v>
      </c>
      <c r="Q876" s="28">
        <v>0</v>
      </c>
      <c r="R876" s="28">
        <v>0</v>
      </c>
      <c r="S876" s="93">
        <v>0</v>
      </c>
      <c r="T876" s="93">
        <f>_xlfn.XLOOKUP(B876,'[3]Nur des jours'!$B:$B,'[3]Nur des jours'!$U:$U,"")</f>
        <v>0</v>
      </c>
      <c r="U876" s="93">
        <v>0</v>
      </c>
      <c r="V876" s="93">
        <v>0</v>
      </c>
      <c r="W876" s="93">
        <v>0</v>
      </c>
      <c r="X876" s="93">
        <v>0</v>
      </c>
      <c r="Y876" s="93">
        <v>0</v>
      </c>
      <c r="Z876" s="93">
        <v>0</v>
      </c>
      <c r="AA876" s="93">
        <v>0</v>
      </c>
      <c r="AB876" s="93">
        <v>0</v>
      </c>
      <c r="AC876" s="93">
        <f>_xlfn.XLOOKUP(B876,'[3]Nur des jours'!$B:$B,'[3]Nur des jours'!$N:$N,"")</f>
        <v>0</v>
      </c>
      <c r="AD876" s="93">
        <v>0</v>
      </c>
      <c r="AE876" s="93">
        <v>0.53967163480608293</v>
      </c>
      <c r="AF876" s="93">
        <v>0</v>
      </c>
      <c r="AG876" s="93"/>
      <c r="AH876" s="93">
        <v>0</v>
      </c>
      <c r="AI876" s="93">
        <v>0</v>
      </c>
      <c r="AJ876" s="93">
        <v>0</v>
      </c>
      <c r="AK876" s="93">
        <v>0</v>
      </c>
      <c r="AL876" s="93">
        <v>0</v>
      </c>
      <c r="AM876" s="49" t="s">
        <v>5559</v>
      </c>
      <c r="AN876" s="49"/>
      <c r="AO876" s="48" t="str" cm="1">
        <f t="array" ref="AO876">IFERROR(_xlfn.IFS(
AQ876="MPR ISSUE","PDH",
AQ876="BSS Hardware Issue","BSS",
AQ876="Sites strategiques, MLL, Pylone, etc.","ENVTECH",
AQ876="AKTIVCO DEFAUT GE &amp; POWER Cabinet","AKTIVCO",
AQ876="AKTIVCO Coupure ENEO &amp; Baisse de tension","AKTIVCO GRID ONLY",
AQ876="Coupure ENEO &amp; Baisse de tension","IHS GRID ONLY",
AQ876="Defaut GE &amp; POWER Cabinet","IHS",
AQ876="Sharing","Partners",
AQ876="Sites strategiques &amp; DataCenter","SST &amp; DC",
AQ876="Exclu","Exclu",
AQ876="SAT","SAT",
AQ876="SPARE-ISSUE","SPARE-ISSUE",
AQ876="Fiber CAmtel","TRANS_FO_CAMTEL",
AQ876="Fiber AOF","Fiber AOF",
AQ876="Projet OCM (HUAWEI)","TRAVAUX-HUAWEI",
AQ876="Projet OCM (NOKIA)","TRAVAUX-NOKIA",
AQ876="ACCESS-ISSUE","ACCESS-ISSUE",
AQ876="Projet OCM (ZTE, NOKIA, autres projets)","TRAVAUX OCM",
AQ876="No root CAuse","No root cause",
AQ876="ODU HS","PDH",
AQ876="IP &amp; VLAN","PDH",
AQ876="Warehouse HUAWEI","SPARE-ISSUE",
AQ876="SPARE-HS","SPARE-ISSUE",
AQ876="Power Telco","BSS",AQ876="no impacts","no impacts"
),"")</f>
        <v>No root cause</v>
      </c>
      <c r="AP876" s="48" t="str" cm="1">
        <f t="array" ref="AP876">IFERROR(_xlfn.IFS(
AQ876="MPR ISSUE","TX ISSUE",
AQ876="BSS Hardware Issue","RAN ISSUE",
AQ876="Sites strategiques, MLL, Pylone, etc.","ENVTECH",
AQ876="AKTIVCO DEFAUT GE &amp; POWER Cabinet","POWER ISSUE",
AQ876="AKTIVCO Coupure ENEO &amp; Baisse de tension","POWER ISSUE",
AQ876="Coupure ENEO &amp; Baisse de tension","POWER ISSUE",
AQ876="Defaut GE &amp; POWER Cabinet","POWER ISSUE",
AQ876="Sharing","POWER ISSUE",
AQ876="Sites strategiques &amp; DataCenter","POWER ISSUE",
AQ876="Exclu","Exclu",
AQ876="SAT","TX ISSUE",
AQ876="SPARE-ISSUE","SPARE-ISSUE",
AQ876="Fiber CAmtel","TX ISSUE",
AQ876="Fiber AOF","TX ISSUE",
AQ876="Projet OCM (HUAWEI)","TRAVAUX-HUAWEI",
AQ876="Projet OCM (NOKIA)","TRAVAUX -NOKIA",
AQ876="ACCESS-ISSUE","ACCESS-ISSUE",
AQ876="Projet OCM (ZTE, NOKIA, autres projets)","TRAVAUX OCM",
AQ876="No root CAuse","No root cause",
AQ876="ODU HS","TX ISSUE",
AQ876="IP &amp; VLAN","TX ISSUE",
AQ876="Warehouse HUAWEI","SPARE-ISSUE",
AQ876="SPARE-HS","SPARE-ISSUE",
AQ876="Power Telco","RAN ISSUE",AQ876="no impacts","no impacts"
),"")</f>
        <v>No root cause</v>
      </c>
      <c r="AQ876" s="67" t="s">
        <v>5344</v>
      </c>
      <c r="AR876" s="48" t="str" cm="1">
        <f t="array" ref="AR876">IFERROR(_xlfn.IFS(
AQ876="MPR ISSUE","ACTIVE",
AQ876="BSS Hardware Issue","ACTIVE",
AQ876="Sites strategiques, MLL, Pylone, etc.","PASSIVE",
AQ876="AKTIVCO DEFAUT GE &amp; POWER Cabinet","PASSIVE",
AQ876="AKTIVCO Coupure ENEO &amp; Baisse de tension","PASSIVE",
AQ876="Coupure ENEO &amp; Baisse de tension","PASSIVE",
AQ876="Defaut GE &amp; POWER Cabinet","PASSIVE",
AQ876="Sharing","PASSIVE",
AQ876="Sites strategiques &amp; DataCenter","PASSIVE",
AQ876="Exclu","Exclu",
AQ876="SAT","ACTIVE",
AQ876="SPARE-ISSUE","SPARE-ISSUE",
AQ876="Fiber CAmtel","ACTIVE",
AQ876="Fiber AOF","ACTIVE",
AQ876="Projet OCM (HUAWEI)","PLANNED WORKS",
AQ876="Projet OCM (NOKIA)","PLANNED WORKS",
AQ876="ACCESS-ISSUE","ACCESS-ISSUE",
AQ876="Projet OCM (ZTE, NOKIA, autres projets)","PLANNED WORKS",
AQ876="No root CAuse","No root cause",
AQ876="ODU HS","ACTIVE",
AQ876="IP &amp; VLAN","ACTIVE",
AQ876="Warehouse HUAWEI","SPARE-ISSUE",
AQ876="SPARE-HS","SPARE-ISSUE",
AQ876="Power Telco","ACTIVE", AQ876="no impacts","no impacts"
),"")</f>
        <v>No root cause</v>
      </c>
      <c r="AS876" s="92" t="s">
        <v>5537</v>
      </c>
      <c r="AT876" s="98" t="s">
        <v>5470</v>
      </c>
      <c r="AV876" s="17" t="s">
        <v>5537</v>
      </c>
      <c r="AW876" s="7" t="s">
        <v>5537</v>
      </c>
      <c r="AX876" s="6" t="s">
        <v>5537</v>
      </c>
      <c r="AY876" s="7"/>
      <c r="AZ876" s="3" t="s">
        <v>5537</v>
      </c>
      <c r="BA876" s="18" t="s">
        <v>5537</v>
      </c>
      <c r="BB876" s="18" t="s">
        <v>5537</v>
      </c>
      <c r="BC876" s="18" t="s">
        <v>5537</v>
      </c>
      <c r="BD876" s="18" t="s">
        <v>5537</v>
      </c>
      <c r="BE876" s="18" t="s">
        <v>5537</v>
      </c>
      <c r="BF876" s="18" t="s">
        <v>5537</v>
      </c>
      <c r="BG876" s="18" t="s">
        <v>5537</v>
      </c>
      <c r="BH876" s="18" t="s">
        <v>5537</v>
      </c>
      <c r="BI876" s="18" t="s">
        <v>5537</v>
      </c>
      <c r="BJ876" s="18" t="s">
        <v>5537</v>
      </c>
      <c r="BK876" s="18" t="s">
        <v>5537</v>
      </c>
      <c r="BL876" s="9" t="s">
        <v>5537</v>
      </c>
      <c r="BM876" s="14" t="s">
        <v>5537</v>
      </c>
      <c r="BN876" s="14" t="s">
        <v>5537</v>
      </c>
      <c r="BO876" s="14" t="str">
        <f>_xlfn.XLOOKUP(B876,'[4]cell downs 18042026 17h'!$B:$B,'[4]cell downs 18042026 17h'!$B:$B,"")</f>
        <v/>
      </c>
      <c r="BP876" s="14" t="str">
        <f>_xlfn.XLOOKUP(B876,'[5]Cells Huawei 19042026 15h'!$B:$B,'[5]Cells Huawei 19042026 15h'!$B:$B,"")</f>
        <v/>
      </c>
      <c r="BQ876" s="9" t="str">
        <f>_xlfn.XLOOKUP(B876,'[6]cells down 19042026 9H40'!$B:$B,'[6]cells down 19042026 9H40'!$B:$B,"")</f>
        <v/>
      </c>
      <c r="BR876" s="9" t="s">
        <v>5537</v>
      </c>
      <c r="BS876" s="9" t="s">
        <v>5537</v>
      </c>
      <c r="BT876" s="108"/>
    </row>
    <row r="877" spans="1:72" s="9" customFormat="1" x14ac:dyDescent="0.35">
      <c r="A877" s="1" t="s">
        <v>2967</v>
      </c>
      <c r="B877" s="8" t="s">
        <v>2968</v>
      </c>
      <c r="C877" s="3" t="str">
        <f>_xlfn.XLOOKUP(B877,'[1]daily break down'!$D:$D,'[1]daily break down'!$E:$E,"")</f>
        <v>Ngaoundere</v>
      </c>
      <c r="D877" s="1" t="s">
        <v>11</v>
      </c>
      <c r="E877" s="1" t="s">
        <v>12</v>
      </c>
      <c r="F877" s="3" t="s">
        <v>90</v>
      </c>
      <c r="G877" s="1" t="s">
        <v>91</v>
      </c>
      <c r="H877" s="32" t="str">
        <f>_xlfn.XLOOKUP(B877,[2]CALCULATION!$B:$B,[2]CALCULATION!$H:$H,"")</f>
        <v>Huawei</v>
      </c>
      <c r="I877" s="28">
        <v>10.699388328154024</v>
      </c>
      <c r="J877" s="28">
        <v>6.3574920170189433</v>
      </c>
      <c r="K877" s="28">
        <v>0.46392605719210234</v>
      </c>
      <c r="L877" s="28">
        <v>0.89434000222581789</v>
      </c>
      <c r="M877" s="28">
        <v>11.112876783864532</v>
      </c>
      <c r="N877" s="28">
        <v>0</v>
      </c>
      <c r="O877" s="28">
        <v>4.7467882590966033</v>
      </c>
      <c r="P877" s="28">
        <v>0</v>
      </c>
      <c r="Q877" s="28">
        <v>0</v>
      </c>
      <c r="R877" s="28">
        <v>8.9175391586979543E-5</v>
      </c>
      <c r="S877" s="93">
        <v>0</v>
      </c>
      <c r="T877" s="93">
        <f>_xlfn.XLOOKUP(B877,'[3]Nur des jours'!$B:$B,'[3]Nur des jours'!$U:$U,"")</f>
        <v>0.47664246803240562</v>
      </c>
      <c r="U877" s="93">
        <v>0</v>
      </c>
      <c r="V877" s="93">
        <v>2.741519063558512</v>
      </c>
      <c r="W877" s="93">
        <v>0.47664246803240562</v>
      </c>
      <c r="X877" s="93">
        <v>0</v>
      </c>
      <c r="Y877" s="93">
        <v>0</v>
      </c>
      <c r="Z877" s="93">
        <v>2.675261747609386E-4</v>
      </c>
      <c r="AA877" s="93">
        <v>0</v>
      </c>
      <c r="AB877" s="93">
        <v>0</v>
      </c>
      <c r="AC877" s="93">
        <f>_xlfn.XLOOKUP(B877,'[3]Nur des jours'!$B:$B,'[3]Nur des jours'!$N:$N,"")</f>
        <v>0</v>
      </c>
      <c r="AD877" s="93">
        <v>0</v>
      </c>
      <c r="AE877" s="93">
        <v>0.49840126357962866</v>
      </c>
      <c r="AF877" s="93">
        <v>0</v>
      </c>
      <c r="AG877" s="93"/>
      <c r="AH877" s="93">
        <v>0</v>
      </c>
      <c r="AI877" s="93">
        <v>0</v>
      </c>
      <c r="AJ877" s="93">
        <v>0</v>
      </c>
      <c r="AK877" s="93">
        <v>0</v>
      </c>
      <c r="AL877" s="93">
        <v>0</v>
      </c>
      <c r="AM877" s="49" t="s">
        <v>5559</v>
      </c>
      <c r="AN877" s="49"/>
      <c r="AO877" s="48" t="str" cm="1">
        <f t="array" ref="AO877">IFERROR(_xlfn.IFS(
AQ877="MPR ISSUE","PDH",
AQ877="BSS Hardware Issue","BSS",
AQ877="Sites strategiques, MLL, Pylone, etc.","ENVTECH",
AQ877="AKTIVCO DEFAUT GE &amp; POWER Cabinet","AKTIVCO",
AQ877="AKTIVCO Coupure ENEO &amp; Baisse de tension","AKTIVCO GRID ONLY",
AQ877="Coupure ENEO &amp; Baisse de tension","IHS GRID ONLY",
AQ877="Defaut GE &amp; POWER Cabinet","IHS",
AQ877="Sharing","Partners",
AQ877="Sites strategiques &amp; DataCenter","SST &amp; DC",
AQ877="Exclu","Exclu",
AQ877="SAT","SAT",
AQ877="SPARE-ISSUE","SPARE-ISSUE",
AQ877="Fiber CAmtel","TRANS_FO_CAMTEL",
AQ877="Fiber AOF","Fiber AOF",
AQ877="Projet OCM (HUAWEI)","TRAVAUX-HUAWEI",
AQ877="Projet OCM (NOKIA)","TRAVAUX-NOKIA",
AQ877="ACCESS-ISSUE","ACCESS-ISSUE",
AQ877="Projet OCM (ZTE, NOKIA, autres projets)","TRAVAUX OCM",
AQ877="No root CAuse","No root cause",
AQ877="ODU HS","PDH",
AQ877="IP &amp; VLAN","PDH",
AQ877="Warehouse HUAWEI","SPARE-ISSUE",
AQ877="SPARE-HS","SPARE-ISSUE",
AQ877="Power Telco","BSS",AQ877="no impacts","no impacts"
),"")</f>
        <v>No root cause</v>
      </c>
      <c r="AP877" s="48" t="str" cm="1">
        <f t="array" ref="AP877">IFERROR(_xlfn.IFS(
AQ877="MPR ISSUE","TX ISSUE",
AQ877="BSS Hardware Issue","RAN ISSUE",
AQ877="Sites strategiques, MLL, Pylone, etc.","ENVTECH",
AQ877="AKTIVCO DEFAUT GE &amp; POWER Cabinet","POWER ISSUE",
AQ877="AKTIVCO Coupure ENEO &amp; Baisse de tension","POWER ISSUE",
AQ877="Coupure ENEO &amp; Baisse de tension","POWER ISSUE",
AQ877="Defaut GE &amp; POWER Cabinet","POWER ISSUE",
AQ877="Sharing","POWER ISSUE",
AQ877="Sites strategiques &amp; DataCenter","POWER ISSUE",
AQ877="Exclu","Exclu",
AQ877="SAT","TX ISSUE",
AQ877="SPARE-ISSUE","SPARE-ISSUE",
AQ877="Fiber CAmtel","TX ISSUE",
AQ877="Fiber AOF","TX ISSUE",
AQ877="Projet OCM (HUAWEI)","TRAVAUX-HUAWEI",
AQ877="Projet OCM (NOKIA)","TRAVAUX -NOKIA",
AQ877="ACCESS-ISSUE","ACCESS-ISSUE",
AQ877="Projet OCM (ZTE, NOKIA, autres projets)","TRAVAUX OCM",
AQ877="No root CAuse","No root cause",
AQ877="ODU HS","TX ISSUE",
AQ877="IP &amp; VLAN","TX ISSUE",
AQ877="Warehouse HUAWEI","SPARE-ISSUE",
AQ877="SPARE-HS","SPARE-ISSUE",
AQ877="Power Telco","RAN ISSUE",AQ877="no impacts","no impacts"
),"")</f>
        <v>No root cause</v>
      </c>
      <c r="AQ877" s="126" t="s">
        <v>5344</v>
      </c>
      <c r="AR877" s="48" t="str" cm="1">
        <f t="array" ref="AR877">IFERROR(_xlfn.IFS(
AQ877="MPR ISSUE","ACTIVE",
AQ877="BSS Hardware Issue","ACTIVE",
AQ877="Sites strategiques, MLL, Pylone, etc.","PASSIVE",
AQ877="AKTIVCO DEFAUT GE &amp; POWER Cabinet","PASSIVE",
AQ877="AKTIVCO Coupure ENEO &amp; Baisse de tension","PASSIVE",
AQ877="Coupure ENEO &amp; Baisse de tension","PASSIVE",
AQ877="Defaut GE &amp; POWER Cabinet","PASSIVE",
AQ877="Sharing","PASSIVE",
AQ877="Sites strategiques &amp; DataCenter","PASSIVE",
AQ877="Exclu","Exclu",
AQ877="SAT","ACTIVE",
AQ877="SPARE-ISSUE","SPARE-ISSUE",
AQ877="Fiber CAmtel","ACTIVE",
AQ877="Fiber AOF","ACTIVE",
AQ877="Projet OCM (HUAWEI)","PLANNED WORKS",
AQ877="Projet OCM (NOKIA)","PLANNED WORKS",
AQ877="ACCESS-ISSUE","ACCESS-ISSUE",
AQ877="Projet OCM (ZTE, NOKIA, autres projets)","PLANNED WORKS",
AQ877="No root CAuse","No root cause",
AQ877="ODU HS","ACTIVE",
AQ877="IP &amp; VLAN","ACTIVE",
AQ877="Warehouse HUAWEI","SPARE-ISSUE",
AQ877="SPARE-HS","SPARE-ISSUE",
AQ877="Power Telco","ACTIVE", AQ877="no impacts","no impacts"
),"")</f>
        <v>No root cause</v>
      </c>
      <c r="AS877" s="92" t="s">
        <v>5537</v>
      </c>
      <c r="AT877" s="98" t="s">
        <v>2968</v>
      </c>
      <c r="AV877" s="17" t="s">
        <v>5537</v>
      </c>
      <c r="AW877" s="7" t="s">
        <v>5537</v>
      </c>
      <c r="AX877" s="6" t="s">
        <v>5537</v>
      </c>
      <c r="AY877" s="7"/>
      <c r="AZ877" s="3" t="s">
        <v>5537</v>
      </c>
      <c r="BA877" s="18" t="s">
        <v>5537</v>
      </c>
      <c r="BB877" s="18" t="s">
        <v>5537</v>
      </c>
      <c r="BC877" s="18" t="s">
        <v>5537</v>
      </c>
      <c r="BD877" s="18" t="s">
        <v>5537</v>
      </c>
      <c r="BE877" s="18" t="s">
        <v>5537</v>
      </c>
      <c r="BF877" s="18" t="s">
        <v>5537</v>
      </c>
      <c r="BG877" s="18" t="s">
        <v>5537</v>
      </c>
      <c r="BH877" s="18" t="s">
        <v>5537</v>
      </c>
      <c r="BI877" s="18" t="s">
        <v>5537</v>
      </c>
      <c r="BJ877" s="18" t="s">
        <v>5537</v>
      </c>
      <c r="BK877" s="18" t="s">
        <v>5537</v>
      </c>
      <c r="BL877" s="9" t="s">
        <v>5537</v>
      </c>
      <c r="BM877" s="14" t="s">
        <v>5537</v>
      </c>
      <c r="BN877" s="14" t="s">
        <v>5537</v>
      </c>
      <c r="BO877" s="14" t="str">
        <f>_xlfn.XLOOKUP(B877,'[4]cell downs 18042026 17h'!$B:$B,'[4]cell downs 18042026 17h'!$B:$B,"")</f>
        <v/>
      </c>
      <c r="BP877" s="14" t="str">
        <f>_xlfn.XLOOKUP(B877,'[5]Cells Huawei 19042026 15h'!$B:$B,'[5]Cells Huawei 19042026 15h'!$B:$B,"")</f>
        <v/>
      </c>
      <c r="BQ877" s="9" t="str">
        <f>_xlfn.XLOOKUP(B877,'[6]cells down 19042026 9H40'!$B:$B,'[6]cells down 19042026 9H40'!$B:$B,"")</f>
        <v/>
      </c>
      <c r="BR877" s="9" t="s">
        <v>2968</v>
      </c>
      <c r="BS877" s="9" t="s">
        <v>12</v>
      </c>
      <c r="BT877" s="108"/>
    </row>
    <row r="878" spans="1:72" s="9" customFormat="1" x14ac:dyDescent="0.35">
      <c r="A878" s="1" t="s">
        <v>1982</v>
      </c>
      <c r="B878" s="1" t="s">
        <v>1983</v>
      </c>
      <c r="C878" s="3" t="str">
        <f>_xlfn.XLOOKUP(B878,'[1]daily break down'!$D:$D,'[1]daily break down'!$E:$E,"")</f>
        <v>Yaounde</v>
      </c>
      <c r="D878" s="1" t="s">
        <v>21</v>
      </c>
      <c r="E878" s="1" t="s">
        <v>22</v>
      </c>
      <c r="F878" s="3" t="s">
        <v>37</v>
      </c>
      <c r="G878" s="1" t="s">
        <v>38</v>
      </c>
      <c r="H878" s="34" t="str">
        <f>_xlfn.XLOOKUP(B878,[2]CALCULATION!$B:$B,[2]CALCULATION!$H:$H,"")</f>
        <v>ZTE</v>
      </c>
      <c r="I878" s="28">
        <v>11.460642975975437</v>
      </c>
      <c r="J878" s="28">
        <v>16.720082726227268</v>
      </c>
      <c r="K878" s="28">
        <v>0</v>
      </c>
      <c r="L878" s="28">
        <v>0</v>
      </c>
      <c r="M878" s="28">
        <v>0</v>
      </c>
      <c r="N878" s="28">
        <v>0</v>
      </c>
      <c r="O878" s="28">
        <v>0.66077181658120143</v>
      </c>
      <c r="P878" s="28">
        <v>1.5149293873579259</v>
      </c>
      <c r="Q878" s="28">
        <v>0</v>
      </c>
      <c r="R878" s="28">
        <v>0</v>
      </c>
      <c r="S878" s="93">
        <v>8.0935585404342814E-2</v>
      </c>
      <c r="T878" s="93">
        <f>_xlfn.XLOOKUP(B878,'[3]Nur des jours'!$B:$B,'[3]Nur des jours'!$U:$U,"")</f>
        <v>0</v>
      </c>
      <c r="U878" s="93">
        <v>3.5267262215601849</v>
      </c>
      <c r="V878" s="93">
        <v>1.8591999041186189</v>
      </c>
      <c r="W878" s="93">
        <v>0</v>
      </c>
      <c r="X878" s="93">
        <v>9.7309435755194293</v>
      </c>
      <c r="Y878" s="93">
        <v>0.3443061869173269</v>
      </c>
      <c r="Z878" s="93">
        <v>6.4136725137187423</v>
      </c>
      <c r="AA878" s="93">
        <v>0.75440597774752971</v>
      </c>
      <c r="AB878" s="93">
        <v>0.60130966547100373</v>
      </c>
      <c r="AC878" s="93">
        <f>_xlfn.XLOOKUP(B878,'[3]Nur des jours'!$B:$B,'[3]Nur des jours'!$N:$N,"")</f>
        <v>0</v>
      </c>
      <c r="AD878" s="93">
        <v>0</v>
      </c>
      <c r="AE878" s="93">
        <v>0.49717064317572868</v>
      </c>
      <c r="AF878" s="93">
        <v>0</v>
      </c>
      <c r="AG878" s="93"/>
      <c r="AH878" s="93">
        <v>0</v>
      </c>
      <c r="AI878" s="93">
        <v>0</v>
      </c>
      <c r="AJ878" s="93">
        <v>0</v>
      </c>
      <c r="AK878" s="93">
        <v>0</v>
      </c>
      <c r="AL878" s="93">
        <v>0</v>
      </c>
      <c r="AM878" s="49" t="s">
        <v>5559</v>
      </c>
      <c r="AN878" s="49"/>
      <c r="AO878" s="48" t="str" cm="1">
        <f t="array" ref="AO878">IFERROR(_xlfn.IFS(
AQ878="MPR ISSUE","PDH",
AQ878="BSS Hardware Issue","BSS",
AQ878="Sites strategiques, MLL, Pylone, etc.","ENVTECH",
AQ878="AKTIVCO DEFAUT GE &amp; POWER Cabinet","AKTIVCO",
AQ878="AKTIVCO Coupure ENEO &amp; Baisse de tension","AKTIVCO GRID ONLY",
AQ878="Coupure ENEO &amp; Baisse de tension","IHS GRID ONLY",
AQ878="Defaut GE &amp; POWER Cabinet","IHS",
AQ878="Sharing","Partners",
AQ878="Sites strategiques &amp; DataCenter","SST &amp; DC",
AQ878="Exclu","Exclu",
AQ878="SAT","SAT",
AQ878="SPARE-ISSUE","SPARE-ISSUE",
AQ878="Fiber CAmtel","TRANS_FO_CAMTEL",
AQ878="Fiber AOF","Fiber AOF",
AQ878="Projet OCM (HUAWEI)","TRAVAUX-HUAWEI",
AQ878="Projet OCM (NOKIA)","TRAVAUX-NOKIA",
AQ878="ACCESS-ISSUE","ACCESS-ISSUE",
AQ878="Projet OCM (ZTE, NOKIA, autres projets)","TRAVAUX OCM",
AQ878="No root CAuse","No root cause",
AQ878="ODU HS","PDH",
AQ878="IP &amp; VLAN","PDH",
AQ878="Warehouse HUAWEI","SPARE-ISSUE",
AQ878="SPARE-HS","SPARE-ISSUE",
AQ878="Power Telco","BSS",AQ878="no impacts","no impacts"
),"")</f>
        <v>No root cause</v>
      </c>
      <c r="AP878" s="48" t="str" cm="1">
        <f t="array" ref="AP878">IFERROR(_xlfn.IFS(
AQ878="MPR ISSUE","TX ISSUE",
AQ878="BSS Hardware Issue","RAN ISSUE",
AQ878="Sites strategiques, MLL, Pylone, etc.","ENVTECH",
AQ878="AKTIVCO DEFAUT GE &amp; POWER Cabinet","POWER ISSUE",
AQ878="AKTIVCO Coupure ENEO &amp; Baisse de tension","POWER ISSUE",
AQ878="Coupure ENEO &amp; Baisse de tension","POWER ISSUE",
AQ878="Defaut GE &amp; POWER Cabinet","POWER ISSUE",
AQ878="Sharing","POWER ISSUE",
AQ878="Sites strategiques &amp; DataCenter","POWER ISSUE",
AQ878="Exclu","Exclu",
AQ878="SAT","TX ISSUE",
AQ878="SPARE-ISSUE","SPARE-ISSUE",
AQ878="Fiber CAmtel","TX ISSUE",
AQ878="Fiber AOF","TX ISSUE",
AQ878="Projet OCM (HUAWEI)","TRAVAUX-HUAWEI",
AQ878="Projet OCM (NOKIA)","TRAVAUX -NOKIA",
AQ878="ACCESS-ISSUE","ACCESS-ISSUE",
AQ878="Projet OCM (ZTE, NOKIA, autres projets)","TRAVAUX OCM",
AQ878="No root CAuse","No root cause",
AQ878="ODU HS","TX ISSUE",
AQ878="IP &amp; VLAN","TX ISSUE",
AQ878="Warehouse HUAWEI","SPARE-ISSUE",
AQ878="SPARE-HS","SPARE-ISSUE",
AQ878="Power Telco","RAN ISSUE",AQ878="no impacts","no impacts"
),"")</f>
        <v>No root cause</v>
      </c>
      <c r="AQ878" s="67" t="s">
        <v>5344</v>
      </c>
      <c r="AR878" s="48" t="str" cm="1">
        <f t="array" ref="AR878">IFERROR(_xlfn.IFS(
AQ878="MPR ISSUE","ACTIVE",
AQ878="BSS Hardware Issue","ACTIVE",
AQ878="Sites strategiques, MLL, Pylone, etc.","PASSIVE",
AQ878="AKTIVCO DEFAUT GE &amp; POWER Cabinet","PASSIVE",
AQ878="AKTIVCO Coupure ENEO &amp; Baisse de tension","PASSIVE",
AQ878="Coupure ENEO &amp; Baisse de tension","PASSIVE",
AQ878="Defaut GE &amp; POWER Cabinet","PASSIVE",
AQ878="Sharing","PASSIVE",
AQ878="Sites strategiques &amp; DataCenter","PASSIVE",
AQ878="Exclu","Exclu",
AQ878="SAT","ACTIVE",
AQ878="SPARE-ISSUE","SPARE-ISSUE",
AQ878="Fiber CAmtel","ACTIVE",
AQ878="Fiber AOF","ACTIVE",
AQ878="Projet OCM (HUAWEI)","PLANNED WORKS",
AQ878="Projet OCM (NOKIA)","PLANNED WORKS",
AQ878="ACCESS-ISSUE","ACCESS-ISSUE",
AQ878="Projet OCM (ZTE, NOKIA, autres projets)","PLANNED WORKS",
AQ878="No root CAuse","No root cause",
AQ878="ODU HS","ACTIVE",
AQ878="IP &amp; VLAN","ACTIVE",
AQ878="Warehouse HUAWEI","SPARE-ISSUE",
AQ878="SPARE-HS","SPARE-ISSUE",
AQ878="Power Telco","ACTIVE", AQ878="no impacts","no impacts"
),"")</f>
        <v>No root cause</v>
      </c>
      <c r="AS878" s="92" t="s">
        <v>5537</v>
      </c>
      <c r="AT878" s="98" t="s">
        <v>1983</v>
      </c>
      <c r="AV878" s="17" t="s">
        <v>5537</v>
      </c>
      <c r="AW878" s="7" t="s">
        <v>5537</v>
      </c>
      <c r="AX878" s="6" t="s">
        <v>5537</v>
      </c>
      <c r="AY878" s="7"/>
      <c r="AZ878" s="3" t="s">
        <v>5537</v>
      </c>
      <c r="BA878" s="18" t="s">
        <v>5537</v>
      </c>
      <c r="BB878" s="18" t="s">
        <v>5537</v>
      </c>
      <c r="BC878" s="18" t="s">
        <v>5537</v>
      </c>
      <c r="BD878" s="18" t="s">
        <v>5537</v>
      </c>
      <c r="BE878" s="18" t="s">
        <v>5537</v>
      </c>
      <c r="BF878" s="18" t="s">
        <v>5537</v>
      </c>
      <c r="BG878" s="18" t="s">
        <v>5537</v>
      </c>
      <c r="BH878" s="18" t="s">
        <v>5537</v>
      </c>
      <c r="BI878" s="18" t="s">
        <v>5537</v>
      </c>
      <c r="BJ878" s="18" t="s">
        <v>5537</v>
      </c>
      <c r="BK878" s="18" t="s">
        <v>5537</v>
      </c>
      <c r="BL878" s="9" t="s">
        <v>5537</v>
      </c>
      <c r="BM878" s="14" t="s">
        <v>5537</v>
      </c>
      <c r="BN878" s="14" t="s">
        <v>5537</v>
      </c>
      <c r="BO878" s="14" t="str">
        <f>_xlfn.XLOOKUP(B878,'[4]cell downs 18042026 17h'!$B:$B,'[4]cell downs 18042026 17h'!$B:$B,"")</f>
        <v/>
      </c>
      <c r="BP878" s="14" t="str">
        <f>_xlfn.XLOOKUP(B878,'[5]Cells Huawei 19042026 15h'!$B:$B,'[5]Cells Huawei 19042026 15h'!$B:$B,"")</f>
        <v/>
      </c>
      <c r="BQ878" s="9" t="str">
        <f>_xlfn.XLOOKUP(B878,'[6]cells down 19042026 9H40'!$B:$B,'[6]cells down 19042026 9H40'!$B:$B,"")</f>
        <v/>
      </c>
      <c r="BR878" s="9" t="s">
        <v>5537</v>
      </c>
      <c r="BS878" s="9" t="s">
        <v>12</v>
      </c>
      <c r="BT878" s="108"/>
    </row>
    <row r="879" spans="1:72" s="9" customFormat="1" x14ac:dyDescent="0.35">
      <c r="A879" s="1" t="s">
        <v>2821</v>
      </c>
      <c r="B879" s="8" t="s">
        <v>2822</v>
      </c>
      <c r="C879" s="3" t="str">
        <f>_xlfn.XLOOKUP(B879,'[1]daily break down'!$D:$D,'[1]daily break down'!$E:$E,"")</f>
        <v>Yaounde</v>
      </c>
      <c r="D879" s="1" t="s">
        <v>11</v>
      </c>
      <c r="E879" s="1" t="s">
        <v>12</v>
      </c>
      <c r="F879" s="3" t="s">
        <v>37</v>
      </c>
      <c r="G879" s="1" t="s">
        <v>38</v>
      </c>
      <c r="H879" s="34" t="str">
        <f>_xlfn.XLOOKUP(B879,[2]CALCULATION!$B:$B,[2]CALCULATION!$H:$H,"")</f>
        <v>ZTE</v>
      </c>
      <c r="I879" s="28">
        <v>0</v>
      </c>
      <c r="J879" s="28">
        <v>0</v>
      </c>
      <c r="K879" s="28">
        <v>0</v>
      </c>
      <c r="L879" s="28">
        <v>0</v>
      </c>
      <c r="M879" s="28">
        <v>10.574364429149082</v>
      </c>
      <c r="N879" s="28">
        <v>10.778790096823075</v>
      </c>
      <c r="O879" s="28">
        <v>0</v>
      </c>
      <c r="P879" s="28">
        <v>0.20497855510183091</v>
      </c>
      <c r="Q879" s="28">
        <v>0</v>
      </c>
      <c r="R879" s="28">
        <v>3.9330628108654153</v>
      </c>
      <c r="S879" s="93">
        <v>0</v>
      </c>
      <c r="T879" s="93">
        <f>_xlfn.XLOOKUP(B879,'[3]Nur des jours'!$B:$B,'[3]Nur des jours'!$U:$U,"")</f>
        <v>0</v>
      </c>
      <c r="U879" s="93">
        <v>0</v>
      </c>
      <c r="V879" s="93">
        <v>0.47295060682070456</v>
      </c>
      <c r="W879" s="93">
        <v>0</v>
      </c>
      <c r="X879" s="93">
        <v>0</v>
      </c>
      <c r="Y879" s="93">
        <v>0</v>
      </c>
      <c r="Z879" s="93">
        <v>0</v>
      </c>
      <c r="AA879" s="93">
        <v>0</v>
      </c>
      <c r="AB879" s="93">
        <v>0</v>
      </c>
      <c r="AC879" s="93">
        <f>_xlfn.XLOOKUP(B879,'[3]Nur des jours'!$B:$B,'[3]Nur des jours'!$N:$N,"")</f>
        <v>0</v>
      </c>
      <c r="AD879" s="93">
        <v>0</v>
      </c>
      <c r="AE879" s="93">
        <v>0.49631455941649272</v>
      </c>
      <c r="AF879" s="93">
        <v>0</v>
      </c>
      <c r="AG879" s="93"/>
      <c r="AH879" s="93">
        <v>0</v>
      </c>
      <c r="AI879" s="93">
        <v>0</v>
      </c>
      <c r="AJ879" s="93">
        <v>0</v>
      </c>
      <c r="AK879" s="93">
        <v>0</v>
      </c>
      <c r="AL879" s="93">
        <v>0</v>
      </c>
      <c r="AM879" s="49" t="s">
        <v>5559</v>
      </c>
      <c r="AN879" s="49"/>
      <c r="AO879" s="48" t="str" cm="1">
        <f t="array" ref="AO879">IFERROR(_xlfn.IFS(
AQ879="MPR ISSUE","PDH",
AQ879="BSS Hardware Issue","BSS",
AQ879="Sites strategiques, MLL, Pylone, etc.","ENVTECH",
AQ879="AKTIVCO DEFAUT GE &amp; POWER Cabinet","AKTIVCO",
AQ879="AKTIVCO Coupure ENEO &amp; Baisse de tension","AKTIVCO GRID ONLY",
AQ879="Coupure ENEO &amp; Baisse de tension","IHS GRID ONLY",
AQ879="Defaut GE &amp; POWER Cabinet","IHS",
AQ879="Sharing","Partners",
AQ879="Sites strategiques &amp; DataCenter","SST &amp; DC",
AQ879="Exclu","Exclu",
AQ879="SAT","SAT",
AQ879="SPARE-ISSUE","SPARE-ISSUE",
AQ879="Fiber CAmtel","TRANS_FO_CAMTEL",
AQ879="Fiber AOF","Fiber AOF",
AQ879="Projet OCM (HUAWEI)","TRAVAUX-HUAWEI",
AQ879="Projet OCM (NOKIA)","TRAVAUX-NOKIA",
AQ879="ACCESS-ISSUE","ACCESS-ISSUE",
AQ879="Projet OCM (ZTE, NOKIA, autres projets)","TRAVAUX OCM",
AQ879="No root CAuse","No root cause",
AQ879="ODU HS","PDH",
AQ879="IP &amp; VLAN","PDH",
AQ879="Warehouse HUAWEI","SPARE-ISSUE",
AQ879="SPARE-HS","SPARE-ISSUE",
AQ879="Power Telco","BSS",AQ879="no impacts","no impacts"
),"")</f>
        <v>No root cause</v>
      </c>
      <c r="AP879" s="48" t="str" cm="1">
        <f t="array" ref="AP879">IFERROR(_xlfn.IFS(
AQ879="MPR ISSUE","TX ISSUE",
AQ879="BSS Hardware Issue","RAN ISSUE",
AQ879="Sites strategiques, MLL, Pylone, etc.","ENVTECH",
AQ879="AKTIVCO DEFAUT GE &amp; POWER Cabinet","POWER ISSUE",
AQ879="AKTIVCO Coupure ENEO &amp; Baisse de tension","POWER ISSUE",
AQ879="Coupure ENEO &amp; Baisse de tension","POWER ISSUE",
AQ879="Defaut GE &amp; POWER Cabinet","POWER ISSUE",
AQ879="Sharing","POWER ISSUE",
AQ879="Sites strategiques &amp; DataCenter","POWER ISSUE",
AQ879="Exclu","Exclu",
AQ879="SAT","TX ISSUE",
AQ879="SPARE-ISSUE","SPARE-ISSUE",
AQ879="Fiber CAmtel","TX ISSUE",
AQ879="Fiber AOF","TX ISSUE",
AQ879="Projet OCM (HUAWEI)","TRAVAUX-HUAWEI",
AQ879="Projet OCM (NOKIA)","TRAVAUX -NOKIA",
AQ879="ACCESS-ISSUE","ACCESS-ISSUE",
AQ879="Projet OCM (ZTE, NOKIA, autres projets)","TRAVAUX OCM",
AQ879="No root CAuse","No root cause",
AQ879="ODU HS","TX ISSUE",
AQ879="IP &amp; VLAN","TX ISSUE",
AQ879="Warehouse HUAWEI","SPARE-ISSUE",
AQ879="SPARE-HS","SPARE-ISSUE",
AQ879="Power Telco","RAN ISSUE",AQ879="no impacts","no impacts"
),"")</f>
        <v>No root cause</v>
      </c>
      <c r="AQ879" s="126" t="s">
        <v>5344</v>
      </c>
      <c r="AR879" s="48" t="str" cm="1">
        <f t="array" ref="AR879">IFERROR(_xlfn.IFS(
AQ879="MPR ISSUE","ACTIVE",
AQ879="BSS Hardware Issue","ACTIVE",
AQ879="Sites strategiques, MLL, Pylone, etc.","PASSIVE",
AQ879="AKTIVCO DEFAUT GE &amp; POWER Cabinet","PASSIVE",
AQ879="AKTIVCO Coupure ENEO &amp; Baisse de tension","PASSIVE",
AQ879="Coupure ENEO &amp; Baisse de tension","PASSIVE",
AQ879="Defaut GE &amp; POWER Cabinet","PASSIVE",
AQ879="Sharing","PASSIVE",
AQ879="Sites strategiques &amp; DataCenter","PASSIVE",
AQ879="Exclu","Exclu",
AQ879="SAT","ACTIVE",
AQ879="SPARE-ISSUE","SPARE-ISSUE",
AQ879="Fiber CAmtel","ACTIVE",
AQ879="Fiber AOF","ACTIVE",
AQ879="Projet OCM (HUAWEI)","PLANNED WORKS",
AQ879="Projet OCM (NOKIA)","PLANNED WORKS",
AQ879="ACCESS-ISSUE","ACCESS-ISSUE",
AQ879="Projet OCM (ZTE, NOKIA, autres projets)","PLANNED WORKS",
AQ879="No root CAuse","No root cause",
AQ879="ODU HS","ACTIVE",
AQ879="IP &amp; VLAN","ACTIVE",
AQ879="Warehouse HUAWEI","SPARE-ISSUE",
AQ879="SPARE-HS","SPARE-ISSUE",
AQ879="Power Telco","ACTIVE", AQ879="no impacts","no impacts"
),"")</f>
        <v>No root cause</v>
      </c>
      <c r="AS879" s="92" t="s">
        <v>5537</v>
      </c>
      <c r="AT879" s="98" t="s">
        <v>2822</v>
      </c>
      <c r="AV879" s="17" t="s">
        <v>5537</v>
      </c>
      <c r="AW879" s="7" t="s">
        <v>5537</v>
      </c>
      <c r="AX879" s="6" t="s">
        <v>5537</v>
      </c>
      <c r="AY879" s="7"/>
      <c r="AZ879" s="3" t="s">
        <v>5537</v>
      </c>
      <c r="BA879" s="18" t="s">
        <v>5537</v>
      </c>
      <c r="BB879" s="18" t="s">
        <v>5537</v>
      </c>
      <c r="BC879" s="18" t="s">
        <v>5537</v>
      </c>
      <c r="BD879" s="18" t="s">
        <v>5537</v>
      </c>
      <c r="BE879" s="18" t="s">
        <v>5537</v>
      </c>
      <c r="BF879" s="18" t="s">
        <v>5537</v>
      </c>
      <c r="BG879" s="18" t="s">
        <v>5537</v>
      </c>
      <c r="BH879" s="18" t="s">
        <v>5537</v>
      </c>
      <c r="BI879" s="18" t="s">
        <v>5537</v>
      </c>
      <c r="BJ879" s="18" t="s">
        <v>5537</v>
      </c>
      <c r="BK879" s="18" t="s">
        <v>5537</v>
      </c>
      <c r="BL879" s="9" t="s">
        <v>5537</v>
      </c>
      <c r="BM879" s="14" t="s">
        <v>5537</v>
      </c>
      <c r="BN879" s="14" t="s">
        <v>5537</v>
      </c>
      <c r="BO879" s="14" t="str">
        <f>_xlfn.XLOOKUP(B879,'[4]cell downs 18042026 17h'!$B:$B,'[4]cell downs 18042026 17h'!$B:$B,"")</f>
        <v/>
      </c>
      <c r="BP879" s="14" t="str">
        <f>_xlfn.XLOOKUP(B879,'[5]Cells Huawei 19042026 15h'!$B:$B,'[5]Cells Huawei 19042026 15h'!$B:$B,"")</f>
        <v/>
      </c>
      <c r="BQ879" s="9" t="str">
        <f>_xlfn.XLOOKUP(B879,'[6]cells down 19042026 9H40'!$B:$B,'[6]cells down 19042026 9H40'!$B:$B,"")</f>
        <v/>
      </c>
      <c r="BR879" s="9" t="s">
        <v>2822</v>
      </c>
      <c r="BS879" s="9" t="s">
        <v>12</v>
      </c>
      <c r="BT879" s="108"/>
    </row>
    <row r="880" spans="1:72" s="9" customFormat="1" x14ac:dyDescent="0.35">
      <c r="A880" s="1" t="s">
        <v>2803</v>
      </c>
      <c r="B880" s="8" t="s">
        <v>2804</v>
      </c>
      <c r="C880" s="3" t="str">
        <f>_xlfn.XLOOKUP(B880,'[1]daily break down'!$D:$D,'[1]daily break down'!$E:$E,"")</f>
        <v>Yaounde</v>
      </c>
      <c r="D880" s="1" t="s">
        <v>11</v>
      </c>
      <c r="E880" s="1" t="s">
        <v>12</v>
      </c>
      <c r="F880" s="3" t="s">
        <v>37</v>
      </c>
      <c r="G880" s="1" t="s">
        <v>38</v>
      </c>
      <c r="H880" s="34" t="str">
        <f>_xlfn.XLOOKUP(B880,[2]CALCULATION!$B:$B,[2]CALCULATION!$H:$H,"")</f>
        <v>ZTE</v>
      </c>
      <c r="I880" s="28">
        <v>0</v>
      </c>
      <c r="J880" s="28">
        <v>0</v>
      </c>
      <c r="K880" s="28">
        <v>0</v>
      </c>
      <c r="L880" s="28">
        <v>0</v>
      </c>
      <c r="M880" s="28">
        <v>0</v>
      </c>
      <c r="N880" s="28">
        <v>0</v>
      </c>
      <c r="O880" s="28">
        <v>0</v>
      </c>
      <c r="P880" s="28">
        <v>0</v>
      </c>
      <c r="Q880" s="28">
        <v>16.632441151375581</v>
      </c>
      <c r="R880" s="28">
        <v>6.0377447329446685</v>
      </c>
      <c r="S880" s="93">
        <v>0</v>
      </c>
      <c r="T880" s="93">
        <f>_xlfn.XLOOKUP(B880,'[3]Nur des jours'!$B:$B,'[3]Nur des jours'!$U:$U,"")</f>
        <v>0</v>
      </c>
      <c r="U880" s="93">
        <v>0</v>
      </c>
      <c r="V880" s="93">
        <v>0</v>
      </c>
      <c r="W880" s="93">
        <v>0</v>
      </c>
      <c r="X880" s="93">
        <v>0</v>
      </c>
      <c r="Y880" s="93">
        <v>0</v>
      </c>
      <c r="Z880" s="93">
        <v>0</v>
      </c>
      <c r="AA880" s="93">
        <v>0</v>
      </c>
      <c r="AB880" s="93">
        <v>0.63633775928636727</v>
      </c>
      <c r="AC880" s="93">
        <f>_xlfn.XLOOKUP(B880,'[3]Nur des jours'!$B:$B,'[3]Nur des jours'!$N:$N,"")</f>
        <v>0</v>
      </c>
      <c r="AD880" s="93">
        <v>0</v>
      </c>
      <c r="AE880" s="93">
        <v>0.45766594470269634</v>
      </c>
      <c r="AF880" s="93">
        <v>0</v>
      </c>
      <c r="AG880" s="93"/>
      <c r="AH880" s="93">
        <v>0</v>
      </c>
      <c r="AI880" s="93">
        <v>0</v>
      </c>
      <c r="AJ880" s="93">
        <v>0</v>
      </c>
      <c r="AK880" s="93">
        <v>0</v>
      </c>
      <c r="AL880" s="93">
        <v>0</v>
      </c>
      <c r="AM880" s="49" t="s">
        <v>5559</v>
      </c>
      <c r="AN880" s="49"/>
      <c r="AO880" s="48" t="str" cm="1">
        <f t="array" ref="AO880">IFERROR(_xlfn.IFS(
AQ880="MPR ISSUE","PDH",
AQ880="BSS Hardware Issue","BSS",
AQ880="Sites strategiques, MLL, Pylone, etc.","ENVTECH",
AQ880="AKTIVCO DEFAUT GE &amp; POWER Cabinet","AKTIVCO",
AQ880="AKTIVCO Coupure ENEO &amp; Baisse de tension","AKTIVCO GRID ONLY",
AQ880="Coupure ENEO &amp; Baisse de tension","IHS GRID ONLY",
AQ880="Defaut GE &amp; POWER Cabinet","IHS",
AQ880="Sharing","Partners",
AQ880="Sites strategiques &amp; DataCenter","SST &amp; DC",
AQ880="Exclu","Exclu",
AQ880="SAT","SAT",
AQ880="SPARE-ISSUE","SPARE-ISSUE",
AQ880="Fiber CAmtel","TRANS_FO_CAMTEL",
AQ880="Fiber AOF","Fiber AOF",
AQ880="Projet OCM (HUAWEI)","TRAVAUX-HUAWEI",
AQ880="Projet OCM (NOKIA)","TRAVAUX-NOKIA",
AQ880="ACCESS-ISSUE","ACCESS-ISSUE",
AQ880="Projet OCM (ZTE, NOKIA, autres projets)","TRAVAUX OCM",
AQ880="No root CAuse","No root cause",
AQ880="ODU HS","PDH",
AQ880="IP &amp; VLAN","PDH",
AQ880="Warehouse HUAWEI","SPARE-ISSUE",
AQ880="SPARE-HS","SPARE-ISSUE",
AQ880="Power Telco","BSS",AQ880="no impacts","no impacts"
),"")</f>
        <v>No root cause</v>
      </c>
      <c r="AP880" s="48" t="str" cm="1">
        <f t="array" ref="AP880">IFERROR(_xlfn.IFS(
AQ880="MPR ISSUE","TX ISSUE",
AQ880="BSS Hardware Issue","RAN ISSUE",
AQ880="Sites strategiques, MLL, Pylone, etc.","ENVTECH",
AQ880="AKTIVCO DEFAUT GE &amp; POWER Cabinet","POWER ISSUE",
AQ880="AKTIVCO Coupure ENEO &amp; Baisse de tension","POWER ISSUE",
AQ880="Coupure ENEO &amp; Baisse de tension","POWER ISSUE",
AQ880="Defaut GE &amp; POWER Cabinet","POWER ISSUE",
AQ880="Sharing","POWER ISSUE",
AQ880="Sites strategiques &amp; DataCenter","POWER ISSUE",
AQ880="Exclu","Exclu",
AQ880="SAT","TX ISSUE",
AQ880="SPARE-ISSUE","SPARE-ISSUE",
AQ880="Fiber CAmtel","TX ISSUE",
AQ880="Fiber AOF","TX ISSUE",
AQ880="Projet OCM (HUAWEI)","TRAVAUX-HUAWEI",
AQ880="Projet OCM (NOKIA)","TRAVAUX -NOKIA",
AQ880="ACCESS-ISSUE","ACCESS-ISSUE",
AQ880="Projet OCM (ZTE, NOKIA, autres projets)","TRAVAUX OCM",
AQ880="No root CAuse","No root cause",
AQ880="ODU HS","TX ISSUE",
AQ880="IP &amp; VLAN","TX ISSUE",
AQ880="Warehouse HUAWEI","SPARE-ISSUE",
AQ880="SPARE-HS","SPARE-ISSUE",
AQ880="Power Telco","RAN ISSUE",AQ880="no impacts","no impacts"
),"")</f>
        <v>No root cause</v>
      </c>
      <c r="AQ880" s="126" t="s">
        <v>5344</v>
      </c>
      <c r="AR880" s="48" t="str" cm="1">
        <f t="array" ref="AR880">IFERROR(_xlfn.IFS(
AQ880="MPR ISSUE","ACTIVE",
AQ880="BSS Hardware Issue","ACTIVE",
AQ880="Sites strategiques, MLL, Pylone, etc.","PASSIVE",
AQ880="AKTIVCO DEFAUT GE &amp; POWER Cabinet","PASSIVE",
AQ880="AKTIVCO Coupure ENEO &amp; Baisse de tension","PASSIVE",
AQ880="Coupure ENEO &amp; Baisse de tension","PASSIVE",
AQ880="Defaut GE &amp; POWER Cabinet","PASSIVE",
AQ880="Sharing","PASSIVE",
AQ880="Sites strategiques &amp; DataCenter","PASSIVE",
AQ880="Exclu","Exclu",
AQ880="SAT","ACTIVE",
AQ880="SPARE-ISSUE","SPARE-ISSUE",
AQ880="Fiber CAmtel","ACTIVE",
AQ880="Fiber AOF","ACTIVE",
AQ880="Projet OCM (HUAWEI)","PLANNED WORKS",
AQ880="Projet OCM (NOKIA)","PLANNED WORKS",
AQ880="ACCESS-ISSUE","ACCESS-ISSUE",
AQ880="Projet OCM (ZTE, NOKIA, autres projets)","PLANNED WORKS",
AQ880="No root CAuse","No root cause",
AQ880="ODU HS","ACTIVE",
AQ880="IP &amp; VLAN","ACTIVE",
AQ880="Warehouse HUAWEI","SPARE-ISSUE",
AQ880="SPARE-HS","SPARE-ISSUE",
AQ880="Power Telco","ACTIVE", AQ880="no impacts","no impacts"
),"")</f>
        <v>No root cause</v>
      </c>
      <c r="AS880" s="92" t="s">
        <v>5537</v>
      </c>
      <c r="AT880" s="98" t="s">
        <v>2804</v>
      </c>
      <c r="AV880" s="17" t="s">
        <v>5537</v>
      </c>
      <c r="AW880" s="7" t="s">
        <v>5537</v>
      </c>
      <c r="AX880" s="6" t="s">
        <v>5537</v>
      </c>
      <c r="AY880" s="7"/>
      <c r="AZ880" s="3" t="s">
        <v>5537</v>
      </c>
      <c r="BA880" s="18" t="s">
        <v>5537</v>
      </c>
      <c r="BB880" s="18" t="s">
        <v>5537</v>
      </c>
      <c r="BC880" s="18" t="s">
        <v>5537</v>
      </c>
      <c r="BD880" s="18" t="s">
        <v>5537</v>
      </c>
      <c r="BE880" s="18" t="s">
        <v>5537</v>
      </c>
      <c r="BF880" s="18" t="s">
        <v>5537</v>
      </c>
      <c r="BG880" s="18" t="s">
        <v>5537</v>
      </c>
      <c r="BH880" s="18" t="s">
        <v>5537</v>
      </c>
      <c r="BI880" s="18" t="s">
        <v>5537</v>
      </c>
      <c r="BJ880" s="18" t="s">
        <v>5537</v>
      </c>
      <c r="BK880" s="18" t="s">
        <v>5537</v>
      </c>
      <c r="BL880" s="9" t="s">
        <v>5537</v>
      </c>
      <c r="BM880" s="14" t="s">
        <v>5537</v>
      </c>
      <c r="BN880" s="14" t="s">
        <v>5537</v>
      </c>
      <c r="BO880" s="14" t="str">
        <f>_xlfn.XLOOKUP(B880,'[4]cell downs 18042026 17h'!$B:$B,'[4]cell downs 18042026 17h'!$B:$B,"")</f>
        <v/>
      </c>
      <c r="BP880" s="14" t="str">
        <f>_xlfn.XLOOKUP(B880,'[5]Cells Huawei 19042026 15h'!$B:$B,'[5]Cells Huawei 19042026 15h'!$B:$B,"")</f>
        <v/>
      </c>
      <c r="BQ880" s="9" t="str">
        <f>_xlfn.XLOOKUP(B880,'[6]cells down 19042026 9H40'!$B:$B,'[6]cells down 19042026 9H40'!$B:$B,"")</f>
        <v/>
      </c>
      <c r="BR880" s="9" t="s">
        <v>2804</v>
      </c>
      <c r="BS880" s="9" t="s">
        <v>302</v>
      </c>
      <c r="BT880" s="108"/>
    </row>
    <row r="881" spans="1:72" s="9" customFormat="1" x14ac:dyDescent="0.35">
      <c r="A881" s="1" t="s">
        <v>3253</v>
      </c>
      <c r="B881" s="8" t="s">
        <v>3254</v>
      </c>
      <c r="C881" s="3" t="str">
        <f>_xlfn.XLOOKUP(B881,'[1]daily break down'!$D:$D,'[1]daily break down'!$E:$E,"")</f>
        <v>Yaounde</v>
      </c>
      <c r="D881" s="1"/>
      <c r="E881" s="1"/>
      <c r="F881" s="3" t="s">
        <v>37</v>
      </c>
      <c r="G881" s="1" t="s">
        <v>38</v>
      </c>
      <c r="H881" s="34" t="str">
        <f>_xlfn.XLOOKUP(B881,[2]CALCULATION!$B:$B,[2]CALCULATION!$H:$H,"")</f>
        <v>ZTE</v>
      </c>
      <c r="I881" s="28">
        <v>1.2876926545160032E-2</v>
      </c>
      <c r="J881" s="28">
        <v>0</v>
      </c>
      <c r="K881" s="28">
        <v>0</v>
      </c>
      <c r="L881" s="28">
        <v>0</v>
      </c>
      <c r="M881" s="28">
        <v>0</v>
      </c>
      <c r="N881" s="28">
        <v>0</v>
      </c>
      <c r="O881" s="28">
        <v>0</v>
      </c>
      <c r="P881" s="28">
        <v>0</v>
      </c>
      <c r="Q881" s="28">
        <v>0</v>
      </c>
      <c r="R881" s="28">
        <v>0</v>
      </c>
      <c r="S881" s="93">
        <v>0</v>
      </c>
      <c r="T881" s="93">
        <f>_xlfn.XLOOKUP(B881,'[3]Nur des jours'!$B:$B,'[3]Nur des jours'!$U:$U,"")</f>
        <v>0</v>
      </c>
      <c r="U881" s="93">
        <v>0</v>
      </c>
      <c r="V881" s="93">
        <v>0</v>
      </c>
      <c r="W881" s="93">
        <v>0</v>
      </c>
      <c r="X881" s="93">
        <v>0</v>
      </c>
      <c r="Y881" s="93">
        <v>0</v>
      </c>
      <c r="Z881" s="93">
        <v>0</v>
      </c>
      <c r="AA881" s="93">
        <v>0</v>
      </c>
      <c r="AB881" s="93">
        <v>0</v>
      </c>
      <c r="AC881" s="93">
        <f>_xlfn.XLOOKUP(B881,'[3]Nur des jours'!$B:$B,'[3]Nur des jours'!$N:$N,"")</f>
        <v>0</v>
      </c>
      <c r="AD881" s="93">
        <v>0</v>
      </c>
      <c r="AE881" s="93">
        <v>0.45322501020166567</v>
      </c>
      <c r="AF881" s="93">
        <v>0</v>
      </c>
      <c r="AG881" s="93"/>
      <c r="AH881" s="93">
        <v>0</v>
      </c>
      <c r="AI881" s="93">
        <v>0</v>
      </c>
      <c r="AJ881" s="93">
        <v>0</v>
      </c>
      <c r="AK881" s="93">
        <v>0</v>
      </c>
      <c r="AL881" s="93">
        <v>0</v>
      </c>
      <c r="AM881" s="49" t="s">
        <v>5559</v>
      </c>
      <c r="AN881" s="49"/>
      <c r="AO881" s="48" t="str" cm="1">
        <f t="array" ref="AO881">IFERROR(_xlfn.IFS(
AQ881="MPR ISSUE","PDH",
AQ881="BSS Hardware Issue","BSS",
AQ881="Sites strategiques, MLL, Pylone, etc.","ENVTECH",
AQ881="AKTIVCO DEFAUT GE &amp; POWER Cabinet","AKTIVCO",
AQ881="AKTIVCO Coupure ENEO &amp; Baisse de tension","AKTIVCO GRID ONLY",
AQ881="Coupure ENEO &amp; Baisse de tension","IHS GRID ONLY",
AQ881="Defaut GE &amp; POWER Cabinet","IHS",
AQ881="Sharing","Partners",
AQ881="Sites strategiques &amp; DataCenter","SST &amp; DC",
AQ881="Exclu","Exclu",
AQ881="SAT","SAT",
AQ881="SPARE-ISSUE","SPARE-ISSUE",
AQ881="Fiber CAmtel","TRANS_FO_CAMTEL",
AQ881="Fiber AOF","Fiber AOF",
AQ881="Projet OCM (HUAWEI)","TRAVAUX-HUAWEI",
AQ881="Projet OCM (NOKIA)","TRAVAUX-NOKIA",
AQ881="ACCESS-ISSUE","ACCESS-ISSUE",
AQ881="Projet OCM (ZTE, NOKIA, autres projets)","TRAVAUX OCM",
AQ881="No root CAuse","No root cause",
AQ881="ODU HS","PDH",
AQ881="IP &amp; VLAN","PDH",
AQ881="Warehouse HUAWEI","SPARE-ISSUE",
AQ881="SPARE-HS","SPARE-ISSUE",
AQ881="Power Telco","BSS",AQ881="no impacts","no impacts"
),"")</f>
        <v>No root cause</v>
      </c>
      <c r="AP881" s="48" t="str" cm="1">
        <f t="array" ref="AP881">IFERROR(_xlfn.IFS(
AQ881="MPR ISSUE","TX ISSUE",
AQ881="BSS Hardware Issue","RAN ISSUE",
AQ881="Sites strategiques, MLL, Pylone, etc.","ENVTECH",
AQ881="AKTIVCO DEFAUT GE &amp; POWER Cabinet","POWER ISSUE",
AQ881="AKTIVCO Coupure ENEO &amp; Baisse de tension","POWER ISSUE",
AQ881="Coupure ENEO &amp; Baisse de tension","POWER ISSUE",
AQ881="Defaut GE &amp; POWER Cabinet","POWER ISSUE",
AQ881="Sharing","POWER ISSUE",
AQ881="Sites strategiques &amp; DataCenter","POWER ISSUE",
AQ881="Exclu","Exclu",
AQ881="SAT","TX ISSUE",
AQ881="SPARE-ISSUE","SPARE-ISSUE",
AQ881="Fiber CAmtel","TX ISSUE",
AQ881="Fiber AOF","TX ISSUE",
AQ881="Projet OCM (HUAWEI)","TRAVAUX-HUAWEI",
AQ881="Projet OCM (NOKIA)","TRAVAUX -NOKIA",
AQ881="ACCESS-ISSUE","ACCESS-ISSUE",
AQ881="Projet OCM (ZTE, NOKIA, autres projets)","TRAVAUX OCM",
AQ881="No root CAuse","No root cause",
AQ881="ODU HS","TX ISSUE",
AQ881="IP &amp; VLAN","TX ISSUE",
AQ881="Warehouse HUAWEI","SPARE-ISSUE",
AQ881="SPARE-HS","SPARE-ISSUE",
AQ881="Power Telco","RAN ISSUE",AQ881="no impacts","no impacts"
),"")</f>
        <v>No root cause</v>
      </c>
      <c r="AQ881" s="67" t="s">
        <v>5344</v>
      </c>
      <c r="AR881" s="48" t="str" cm="1">
        <f t="array" ref="AR881">IFERROR(_xlfn.IFS(
AQ881="MPR ISSUE","ACTIVE",
AQ881="BSS Hardware Issue","ACTIVE",
AQ881="Sites strategiques, MLL, Pylone, etc.","PASSIVE",
AQ881="AKTIVCO DEFAUT GE &amp; POWER Cabinet","PASSIVE",
AQ881="AKTIVCO Coupure ENEO &amp; Baisse de tension","PASSIVE",
AQ881="Coupure ENEO &amp; Baisse de tension","PASSIVE",
AQ881="Defaut GE &amp; POWER Cabinet","PASSIVE",
AQ881="Sharing","PASSIVE",
AQ881="Sites strategiques &amp; DataCenter","PASSIVE",
AQ881="Exclu","Exclu",
AQ881="SAT","ACTIVE",
AQ881="SPARE-ISSUE","SPARE-ISSUE",
AQ881="Fiber CAmtel","ACTIVE",
AQ881="Fiber AOF","ACTIVE",
AQ881="Projet OCM (HUAWEI)","PLANNED WORKS",
AQ881="Projet OCM (NOKIA)","PLANNED WORKS",
AQ881="ACCESS-ISSUE","ACCESS-ISSUE",
AQ881="Projet OCM (ZTE, NOKIA, autres projets)","PLANNED WORKS",
AQ881="No root CAuse","No root cause",
AQ881="ODU HS","ACTIVE",
AQ881="IP &amp; VLAN","ACTIVE",
AQ881="Warehouse HUAWEI","SPARE-ISSUE",
AQ881="SPARE-HS","SPARE-ISSUE",
AQ881="Power Telco","ACTIVE", AQ881="no impacts","no impacts"
),"")</f>
        <v>No root cause</v>
      </c>
      <c r="AS881" s="92" t="s">
        <v>5537</v>
      </c>
      <c r="AT881" s="98" t="s">
        <v>3254</v>
      </c>
      <c r="AV881" s="17" t="s">
        <v>5537</v>
      </c>
      <c r="AW881" s="7" t="s">
        <v>5537</v>
      </c>
      <c r="AX881" s="6" t="s">
        <v>5537</v>
      </c>
      <c r="AY881" s="7"/>
      <c r="AZ881" s="3" t="s">
        <v>5537</v>
      </c>
      <c r="BA881" s="18" t="s">
        <v>5537</v>
      </c>
      <c r="BB881" s="18" t="s">
        <v>5537</v>
      </c>
      <c r="BC881" s="18" t="s">
        <v>5537</v>
      </c>
      <c r="BD881" s="18" t="s">
        <v>5537</v>
      </c>
      <c r="BE881" s="18" t="s">
        <v>5537</v>
      </c>
      <c r="BF881" s="18" t="s">
        <v>5537</v>
      </c>
      <c r="BG881" s="18" t="s">
        <v>5537</v>
      </c>
      <c r="BH881" s="18" t="s">
        <v>5537</v>
      </c>
      <c r="BI881" s="18" t="s">
        <v>5537</v>
      </c>
      <c r="BJ881" s="18" t="s">
        <v>5537</v>
      </c>
      <c r="BK881" s="18" t="s">
        <v>5537</v>
      </c>
      <c r="BL881" s="9" t="s">
        <v>5537</v>
      </c>
      <c r="BM881" s="14" t="s">
        <v>5537</v>
      </c>
      <c r="BN881" s="14" t="s">
        <v>5537</v>
      </c>
      <c r="BO881" s="14" t="str">
        <f>_xlfn.XLOOKUP(B881,'[4]cell downs 18042026 17h'!$B:$B,'[4]cell downs 18042026 17h'!$B:$B,"")</f>
        <v/>
      </c>
      <c r="BP881" s="14" t="str">
        <f>_xlfn.XLOOKUP(B881,'[5]Cells Huawei 19042026 15h'!$B:$B,'[5]Cells Huawei 19042026 15h'!$B:$B,"")</f>
        <v/>
      </c>
      <c r="BQ881" s="9" t="str">
        <f>_xlfn.XLOOKUP(B881,'[6]cells down 19042026 9H40'!$B:$B,'[6]cells down 19042026 9H40'!$B:$B,"")</f>
        <v/>
      </c>
      <c r="BR881" s="9" t="s">
        <v>5537</v>
      </c>
      <c r="BS881" s="9" t="s">
        <v>12</v>
      </c>
      <c r="BT881" s="108"/>
    </row>
    <row r="882" spans="1:72" s="9" customFormat="1" x14ac:dyDescent="0.35">
      <c r="A882" s="1" t="s">
        <v>944</v>
      </c>
      <c r="B882" s="8" t="s">
        <v>945</v>
      </c>
      <c r="C882" s="3" t="str">
        <f>_xlfn.XLOOKUP(B882,'[1]daily break down'!$D:$D,'[1]daily break down'!$E:$E,"")</f>
        <v>Yaounde</v>
      </c>
      <c r="D882" s="1" t="s">
        <v>11</v>
      </c>
      <c r="E882" s="1" t="s">
        <v>12</v>
      </c>
      <c r="F882" s="3" t="s">
        <v>37</v>
      </c>
      <c r="G882" s="1" t="s">
        <v>38</v>
      </c>
      <c r="H882" s="34" t="str">
        <f>_xlfn.XLOOKUP(B882,[2]CALCULATION!$B:$B,[2]CALCULATION!$H:$H,"")</f>
        <v>ZTE</v>
      </c>
      <c r="I882" s="28">
        <v>0</v>
      </c>
      <c r="J882" s="28">
        <v>0</v>
      </c>
      <c r="K882" s="28">
        <v>6.3538893311988343</v>
      </c>
      <c r="L882" s="28">
        <v>0</v>
      </c>
      <c r="M882" s="28">
        <v>0</v>
      </c>
      <c r="N882" s="28">
        <v>0</v>
      </c>
      <c r="O882" s="28">
        <v>0</v>
      </c>
      <c r="P882" s="28">
        <v>0</v>
      </c>
      <c r="Q882" s="28">
        <v>0</v>
      </c>
      <c r="R882" s="28">
        <v>0</v>
      </c>
      <c r="S882" s="93">
        <v>0</v>
      </c>
      <c r="T882" s="93">
        <f>_xlfn.XLOOKUP(B882,'[3]Nur des jours'!$B:$B,'[3]Nur des jours'!$U:$U,"")</f>
        <v>0</v>
      </c>
      <c r="U882" s="93">
        <v>0.1753901601732713</v>
      </c>
      <c r="V882" s="93">
        <v>0</v>
      </c>
      <c r="W882" s="93">
        <v>0</v>
      </c>
      <c r="X882" s="93">
        <v>0</v>
      </c>
      <c r="Y882" s="93">
        <v>0</v>
      </c>
      <c r="Z882" s="93">
        <v>0</v>
      </c>
      <c r="AA882" s="93">
        <v>0</v>
      </c>
      <c r="AB882" s="93">
        <v>5.9747512363277624E-3</v>
      </c>
      <c r="AC882" s="93">
        <f>_xlfn.XLOOKUP(B882,'[3]Nur des jours'!$B:$B,'[3]Nur des jours'!$N:$N,"")</f>
        <v>0</v>
      </c>
      <c r="AD882" s="93">
        <v>0</v>
      </c>
      <c r="AE882" s="93">
        <v>0.43913529833092163</v>
      </c>
      <c r="AF882" s="93">
        <v>0</v>
      </c>
      <c r="AG882" s="93"/>
      <c r="AH882" s="93">
        <v>0</v>
      </c>
      <c r="AI882" s="93">
        <v>0</v>
      </c>
      <c r="AJ882" s="93">
        <v>0</v>
      </c>
      <c r="AK882" s="93">
        <v>0</v>
      </c>
      <c r="AL882" s="93">
        <v>0</v>
      </c>
      <c r="AM882" s="49" t="s">
        <v>5559</v>
      </c>
      <c r="AN882" s="49"/>
      <c r="AO882" s="48" t="str" cm="1">
        <f t="array" ref="AO882">IFERROR(_xlfn.IFS(
AQ882="MPR ISSUE","PDH",
AQ882="BSS Hardware Issue","BSS",
AQ882="Sites strategiques, MLL, Pylone, etc.","ENVTECH",
AQ882="AKTIVCO DEFAUT GE &amp; POWER Cabinet","AKTIVCO",
AQ882="AKTIVCO Coupure ENEO &amp; Baisse de tension","AKTIVCO GRID ONLY",
AQ882="Coupure ENEO &amp; Baisse de tension","IHS GRID ONLY",
AQ882="Defaut GE &amp; POWER Cabinet","IHS",
AQ882="Sharing","Partners",
AQ882="Sites strategiques &amp; DataCenter","SST &amp; DC",
AQ882="Exclu","Exclu",
AQ882="SAT","SAT",
AQ882="SPARE-ISSUE","SPARE-ISSUE",
AQ882="Fiber CAmtel","TRANS_FO_CAMTEL",
AQ882="Fiber AOF","Fiber AOF",
AQ882="Projet OCM (HUAWEI)","TRAVAUX-HUAWEI",
AQ882="Projet OCM (NOKIA)","TRAVAUX-NOKIA",
AQ882="ACCESS-ISSUE","ACCESS-ISSUE",
AQ882="Projet OCM (ZTE, NOKIA, autres projets)","TRAVAUX OCM",
AQ882="No root CAuse","No root cause",
AQ882="ODU HS","PDH",
AQ882="IP &amp; VLAN","PDH",
AQ882="Warehouse HUAWEI","SPARE-ISSUE",
AQ882="SPARE-HS","SPARE-ISSUE",
AQ882="Power Telco","BSS",AQ882="no impacts","no impacts"
),"")</f>
        <v>No root cause</v>
      </c>
      <c r="AP882" s="48" t="str" cm="1">
        <f t="array" ref="AP882">IFERROR(_xlfn.IFS(
AQ882="MPR ISSUE","TX ISSUE",
AQ882="BSS Hardware Issue","RAN ISSUE",
AQ882="Sites strategiques, MLL, Pylone, etc.","ENVTECH",
AQ882="AKTIVCO DEFAUT GE &amp; POWER Cabinet","POWER ISSUE",
AQ882="AKTIVCO Coupure ENEO &amp; Baisse de tension","POWER ISSUE",
AQ882="Coupure ENEO &amp; Baisse de tension","POWER ISSUE",
AQ882="Defaut GE &amp; POWER Cabinet","POWER ISSUE",
AQ882="Sharing","POWER ISSUE",
AQ882="Sites strategiques &amp; DataCenter","POWER ISSUE",
AQ882="Exclu","Exclu",
AQ882="SAT","TX ISSUE",
AQ882="SPARE-ISSUE","SPARE-ISSUE",
AQ882="Fiber CAmtel","TX ISSUE",
AQ882="Fiber AOF","TX ISSUE",
AQ882="Projet OCM (HUAWEI)","TRAVAUX-HUAWEI",
AQ882="Projet OCM (NOKIA)","TRAVAUX -NOKIA",
AQ882="ACCESS-ISSUE","ACCESS-ISSUE",
AQ882="Projet OCM (ZTE, NOKIA, autres projets)","TRAVAUX OCM",
AQ882="No root CAuse","No root cause",
AQ882="ODU HS","TX ISSUE",
AQ882="IP &amp; VLAN","TX ISSUE",
AQ882="Warehouse HUAWEI","SPARE-ISSUE",
AQ882="SPARE-HS","SPARE-ISSUE",
AQ882="Power Telco","RAN ISSUE",AQ882="no impacts","no impacts"
),"")</f>
        <v>No root cause</v>
      </c>
      <c r="AQ882" s="126" t="s">
        <v>5344</v>
      </c>
      <c r="AR882" s="48" t="str" cm="1">
        <f t="array" ref="AR882">IFERROR(_xlfn.IFS(
AQ882="MPR ISSUE","ACTIVE",
AQ882="BSS Hardware Issue","ACTIVE",
AQ882="Sites strategiques, MLL, Pylone, etc.","PASSIVE",
AQ882="AKTIVCO DEFAUT GE &amp; POWER Cabinet","PASSIVE",
AQ882="AKTIVCO Coupure ENEO &amp; Baisse de tension","PASSIVE",
AQ882="Coupure ENEO &amp; Baisse de tension","PASSIVE",
AQ882="Defaut GE &amp; POWER Cabinet","PASSIVE",
AQ882="Sharing","PASSIVE",
AQ882="Sites strategiques &amp; DataCenter","PASSIVE",
AQ882="Exclu","Exclu",
AQ882="SAT","ACTIVE",
AQ882="SPARE-ISSUE","SPARE-ISSUE",
AQ882="Fiber CAmtel","ACTIVE",
AQ882="Fiber AOF","ACTIVE",
AQ882="Projet OCM (HUAWEI)","PLANNED WORKS",
AQ882="Projet OCM (NOKIA)","PLANNED WORKS",
AQ882="ACCESS-ISSUE","ACCESS-ISSUE",
AQ882="Projet OCM (ZTE, NOKIA, autres projets)","PLANNED WORKS",
AQ882="No root CAuse","No root cause",
AQ882="ODU HS","ACTIVE",
AQ882="IP &amp; VLAN","ACTIVE",
AQ882="Warehouse HUAWEI","SPARE-ISSUE",
AQ882="SPARE-HS","SPARE-ISSUE",
AQ882="Power Telco","ACTIVE", AQ882="no impacts","no impacts"
),"")</f>
        <v>No root cause</v>
      </c>
      <c r="AS882" s="92" t="s">
        <v>5537</v>
      </c>
      <c r="AT882" s="98" t="s">
        <v>945</v>
      </c>
      <c r="AV882" s="17" t="s">
        <v>5537</v>
      </c>
      <c r="AW882" s="7" t="s">
        <v>5537</v>
      </c>
      <c r="AX882" s="6" t="s">
        <v>5537</v>
      </c>
      <c r="AY882" s="7"/>
      <c r="AZ882" s="3" t="s">
        <v>5537</v>
      </c>
      <c r="BA882" s="18" t="s">
        <v>5537</v>
      </c>
      <c r="BB882" s="18" t="s">
        <v>5537</v>
      </c>
      <c r="BC882" s="18" t="s">
        <v>5537</v>
      </c>
      <c r="BD882" s="18" t="s">
        <v>5537</v>
      </c>
      <c r="BE882" s="18" t="s">
        <v>5537</v>
      </c>
      <c r="BF882" s="18" t="s">
        <v>5537</v>
      </c>
      <c r="BG882" s="18" t="s">
        <v>5537</v>
      </c>
      <c r="BH882" s="18" t="s">
        <v>5537</v>
      </c>
      <c r="BI882" s="18" t="s">
        <v>5537</v>
      </c>
      <c r="BJ882" s="18" t="s">
        <v>5537</v>
      </c>
      <c r="BK882" s="18" t="s">
        <v>5537</v>
      </c>
      <c r="BL882" s="9" t="s">
        <v>5537</v>
      </c>
      <c r="BM882" s="14" t="s">
        <v>5537</v>
      </c>
      <c r="BN882" s="14" t="s">
        <v>5537</v>
      </c>
      <c r="BO882" s="14" t="str">
        <f>_xlfn.XLOOKUP(B882,'[4]cell downs 18042026 17h'!$B:$B,'[4]cell downs 18042026 17h'!$B:$B,"")</f>
        <v/>
      </c>
      <c r="BP882" s="14" t="str">
        <f>_xlfn.XLOOKUP(B882,'[5]Cells Huawei 19042026 15h'!$B:$B,'[5]Cells Huawei 19042026 15h'!$B:$B,"")</f>
        <v/>
      </c>
      <c r="BQ882" s="9" t="str">
        <f>_xlfn.XLOOKUP(B882,'[6]cells down 19042026 9H40'!$B:$B,'[6]cells down 19042026 9H40'!$B:$B,"")</f>
        <v/>
      </c>
      <c r="BR882" s="9" t="s">
        <v>945</v>
      </c>
      <c r="BS882" s="9" t="s">
        <v>12</v>
      </c>
      <c r="BT882" s="108"/>
    </row>
    <row r="883" spans="1:72" s="9" customFormat="1" x14ac:dyDescent="0.35">
      <c r="A883" s="19" t="s">
        <v>5463</v>
      </c>
      <c r="B883" s="26" t="s">
        <v>5464</v>
      </c>
      <c r="C883" s="3" t="str">
        <f>_xlfn.XLOOKUP(B883,'[1]daily break down'!$D:$D,'[1]daily break down'!$E:$E,"")</f>
        <v>Yaounde</v>
      </c>
      <c r="D883" s="19" t="s">
        <v>357</v>
      </c>
      <c r="E883" s="19" t="s">
        <v>987</v>
      </c>
      <c r="F883" s="19" t="s">
        <v>5388</v>
      </c>
      <c r="G883" s="19" t="s">
        <v>115</v>
      </c>
      <c r="H883" s="34" t="str">
        <f>_xlfn.XLOOKUP(B883,[2]CALCULATION!$B:$B,[2]CALCULATION!$H:$H,"")</f>
        <v>ZTE</v>
      </c>
      <c r="I883" s="28">
        <v>0</v>
      </c>
      <c r="J883" s="28">
        <v>0</v>
      </c>
      <c r="K883" s="28">
        <v>0</v>
      </c>
      <c r="L883" s="28">
        <v>0</v>
      </c>
      <c r="M883" s="28">
        <v>0</v>
      </c>
      <c r="N883" s="28">
        <v>0</v>
      </c>
      <c r="O883" s="28">
        <v>0</v>
      </c>
      <c r="P883" s="28">
        <v>0</v>
      </c>
      <c r="Q883" s="28">
        <v>6.1854548515693466</v>
      </c>
      <c r="R883" s="28">
        <v>0</v>
      </c>
      <c r="S883" s="93">
        <v>0</v>
      </c>
      <c r="T883" s="93">
        <f>_xlfn.XLOOKUP(B883,'[3]Nur des jours'!$B:$B,'[3]Nur des jours'!$U:$U,"")</f>
        <v>0</v>
      </c>
      <c r="U883" s="93">
        <v>0</v>
      </c>
      <c r="V883" s="93">
        <v>0</v>
      </c>
      <c r="W883" s="93">
        <v>0</v>
      </c>
      <c r="X883" s="93">
        <v>0</v>
      </c>
      <c r="Y883" s="93">
        <v>0</v>
      </c>
      <c r="Z883" s="93">
        <v>0</v>
      </c>
      <c r="AA883" s="93">
        <v>0</v>
      </c>
      <c r="AB883" s="93">
        <v>0</v>
      </c>
      <c r="AC883" s="93">
        <f>_xlfn.XLOOKUP(B883,'[3]Nur des jours'!$B:$B,'[3]Nur des jours'!$N:$N,"")</f>
        <v>0</v>
      </c>
      <c r="AD883" s="93">
        <v>0</v>
      </c>
      <c r="AE883" s="93">
        <v>0.4329643612331025</v>
      </c>
      <c r="AF883" s="93">
        <v>0</v>
      </c>
      <c r="AG883" s="93"/>
      <c r="AH883" s="93">
        <v>0</v>
      </c>
      <c r="AI883" s="93">
        <v>0</v>
      </c>
      <c r="AJ883" s="93">
        <v>0</v>
      </c>
      <c r="AK883" s="93">
        <v>0</v>
      </c>
      <c r="AL883" s="93">
        <v>0</v>
      </c>
      <c r="AM883" s="49" t="s">
        <v>5559</v>
      </c>
      <c r="AN883" s="49"/>
      <c r="AO883" s="48" t="str" cm="1">
        <f t="array" ref="AO883">IFERROR(_xlfn.IFS(
AQ883="MPR ISSUE","PDH",
AQ883="BSS Hardware Issue","BSS",
AQ883="Sites strategiques, MLL, Pylone, etc.","ENVTECH",
AQ883="AKTIVCO DEFAUT GE &amp; POWER Cabinet","AKTIVCO",
AQ883="AKTIVCO Coupure ENEO &amp; Baisse de tension","AKTIVCO GRID ONLY",
AQ883="Coupure ENEO &amp; Baisse de tension","IHS GRID ONLY",
AQ883="Defaut GE &amp; POWER Cabinet","IHS",
AQ883="Sharing","Partners",
AQ883="Sites strategiques &amp; DataCenter","SST &amp; DC",
AQ883="Exclu","Exclu",
AQ883="SAT","SAT",
AQ883="SPARE-ISSUE","SPARE-ISSUE",
AQ883="Fiber CAmtel","TRANS_FO_CAMTEL",
AQ883="Fiber AOF","Fiber AOF",
AQ883="Projet OCM (HUAWEI)","TRAVAUX-HUAWEI",
AQ883="Projet OCM (NOKIA)","TRAVAUX-NOKIA",
AQ883="ACCESS-ISSUE","ACCESS-ISSUE",
AQ883="Projet OCM (ZTE, NOKIA, autres projets)","TRAVAUX OCM",
AQ883="No root CAuse","No root cause",
AQ883="ODU HS","PDH",
AQ883="IP &amp; VLAN","PDH",
AQ883="Warehouse HUAWEI","SPARE-ISSUE",
AQ883="SPARE-HS","SPARE-ISSUE",
AQ883="Power Telco","BSS",AQ883="no impacts","no impacts"
),"")</f>
        <v>No root cause</v>
      </c>
      <c r="AP883" s="48" t="str" cm="1">
        <f t="array" ref="AP883">IFERROR(_xlfn.IFS(
AQ883="MPR ISSUE","TX ISSUE",
AQ883="BSS Hardware Issue","RAN ISSUE",
AQ883="Sites strategiques, MLL, Pylone, etc.","ENVTECH",
AQ883="AKTIVCO DEFAUT GE &amp; POWER Cabinet","POWER ISSUE",
AQ883="AKTIVCO Coupure ENEO &amp; Baisse de tension","POWER ISSUE",
AQ883="Coupure ENEO &amp; Baisse de tension","POWER ISSUE",
AQ883="Defaut GE &amp; POWER Cabinet","POWER ISSUE",
AQ883="Sharing","POWER ISSUE",
AQ883="Sites strategiques &amp; DataCenter","POWER ISSUE",
AQ883="Exclu","Exclu",
AQ883="SAT","TX ISSUE",
AQ883="SPARE-ISSUE","SPARE-ISSUE",
AQ883="Fiber CAmtel","TX ISSUE",
AQ883="Fiber AOF","TX ISSUE",
AQ883="Projet OCM (HUAWEI)","TRAVAUX-HUAWEI",
AQ883="Projet OCM (NOKIA)","TRAVAUX -NOKIA",
AQ883="ACCESS-ISSUE","ACCESS-ISSUE",
AQ883="Projet OCM (ZTE, NOKIA, autres projets)","TRAVAUX OCM",
AQ883="No root CAuse","No root cause",
AQ883="ODU HS","TX ISSUE",
AQ883="IP &amp; VLAN","TX ISSUE",
AQ883="Warehouse HUAWEI","SPARE-ISSUE",
AQ883="SPARE-HS","SPARE-ISSUE",
AQ883="Power Telco","RAN ISSUE",AQ883="no impacts","no impacts"
),"")</f>
        <v>No root cause</v>
      </c>
      <c r="AQ883" s="67" t="s">
        <v>5344</v>
      </c>
      <c r="AR883" s="48" t="str" cm="1">
        <f t="array" ref="AR883">IFERROR(_xlfn.IFS(
AQ883="MPR ISSUE","ACTIVE",
AQ883="BSS Hardware Issue","ACTIVE",
AQ883="Sites strategiques, MLL, Pylone, etc.","PASSIVE",
AQ883="AKTIVCO DEFAUT GE &amp; POWER Cabinet","PASSIVE",
AQ883="AKTIVCO Coupure ENEO &amp; Baisse de tension","PASSIVE",
AQ883="Coupure ENEO &amp; Baisse de tension","PASSIVE",
AQ883="Defaut GE &amp; POWER Cabinet","PASSIVE",
AQ883="Sharing","PASSIVE",
AQ883="Sites strategiques &amp; DataCenter","PASSIVE",
AQ883="Exclu","Exclu",
AQ883="SAT","ACTIVE",
AQ883="SPARE-ISSUE","SPARE-ISSUE",
AQ883="Fiber CAmtel","ACTIVE",
AQ883="Fiber AOF","ACTIVE",
AQ883="Projet OCM (HUAWEI)","PLANNED WORKS",
AQ883="Projet OCM (NOKIA)","PLANNED WORKS",
AQ883="ACCESS-ISSUE","ACCESS-ISSUE",
AQ883="Projet OCM (ZTE, NOKIA, autres projets)","PLANNED WORKS",
AQ883="No root CAuse","No root cause",
AQ883="ODU HS","ACTIVE",
AQ883="IP &amp; VLAN","ACTIVE",
AQ883="Warehouse HUAWEI","SPARE-ISSUE",
AQ883="SPARE-HS","SPARE-ISSUE",
AQ883="Power Telco","ACTIVE", AQ883="no impacts","no impacts"
),"")</f>
        <v>No root cause</v>
      </c>
      <c r="AS883" s="92" t="s">
        <v>5537</v>
      </c>
      <c r="AT883" s="98" t="s">
        <v>5464</v>
      </c>
      <c r="AV883" s="17" t="s">
        <v>5537</v>
      </c>
      <c r="AW883" s="7" t="s">
        <v>5537</v>
      </c>
      <c r="AX883" s="6" t="s">
        <v>5537</v>
      </c>
      <c r="AY883" s="7"/>
      <c r="AZ883" s="3" t="s">
        <v>5537</v>
      </c>
      <c r="BA883" s="18" t="s">
        <v>5537</v>
      </c>
      <c r="BB883" s="18" t="s">
        <v>5537</v>
      </c>
      <c r="BC883" s="18" t="s">
        <v>5537</v>
      </c>
      <c r="BD883" s="18" t="s">
        <v>5537</v>
      </c>
      <c r="BE883" s="18" t="s">
        <v>5537</v>
      </c>
      <c r="BF883" s="18" t="s">
        <v>5537</v>
      </c>
      <c r="BG883" s="18" t="s">
        <v>5537</v>
      </c>
      <c r="BH883" s="18" t="s">
        <v>5537</v>
      </c>
      <c r="BI883" s="18" t="s">
        <v>5537</v>
      </c>
      <c r="BJ883" s="18" t="s">
        <v>5537</v>
      </c>
      <c r="BK883" s="18" t="s">
        <v>5537</v>
      </c>
      <c r="BL883" s="9" t="s">
        <v>5537</v>
      </c>
      <c r="BM883" s="14" t="s">
        <v>5537</v>
      </c>
      <c r="BN883" s="14" t="s">
        <v>5537</v>
      </c>
      <c r="BO883" s="14" t="str">
        <f>_xlfn.XLOOKUP(B883,'[4]cell downs 18042026 17h'!$B:$B,'[4]cell downs 18042026 17h'!$B:$B,"")</f>
        <v/>
      </c>
      <c r="BP883" s="14" t="str">
        <f>_xlfn.XLOOKUP(B883,'[5]Cells Huawei 19042026 15h'!$B:$B,'[5]Cells Huawei 19042026 15h'!$B:$B,"")</f>
        <v/>
      </c>
      <c r="BQ883" s="9" t="str">
        <f>_xlfn.XLOOKUP(B883,'[6]cells down 19042026 9H40'!$B:$B,'[6]cells down 19042026 9H40'!$B:$B,"")</f>
        <v/>
      </c>
      <c r="BR883" s="9" t="s">
        <v>5537</v>
      </c>
      <c r="BS883" s="9" t="s">
        <v>12</v>
      </c>
      <c r="BT883" s="108"/>
    </row>
    <row r="884" spans="1:72" s="9" customFormat="1" x14ac:dyDescent="0.35">
      <c r="A884" s="91" t="s">
        <v>2753</v>
      </c>
      <c r="B884" s="8" t="s">
        <v>2754</v>
      </c>
      <c r="C884" s="3" t="str">
        <f>_xlfn.XLOOKUP(B884,'[1]daily break down'!$D:$D,'[1]daily break down'!$E:$E,"")</f>
        <v>Yaounde</v>
      </c>
      <c r="D884" s="1" t="s">
        <v>21</v>
      </c>
      <c r="E884" s="1" t="s">
        <v>30</v>
      </c>
      <c r="F884" s="3" t="s">
        <v>37</v>
      </c>
      <c r="G884" s="1" t="s">
        <v>38</v>
      </c>
      <c r="H884" s="34" t="str">
        <f>_xlfn.XLOOKUP(B884,[2]CALCULATION!$B:$B,[2]CALCULATION!$H:$H,"")</f>
        <v>ZTE</v>
      </c>
      <c r="I884" s="28">
        <v>6.3501261296738614</v>
      </c>
      <c r="J884" s="28">
        <v>4.9244256391378665</v>
      </c>
      <c r="K884" s="28">
        <v>0</v>
      </c>
      <c r="L884" s="28">
        <v>0</v>
      </c>
      <c r="M884" s="28">
        <v>0</v>
      </c>
      <c r="N884" s="28">
        <v>2.0032181615315907</v>
      </c>
      <c r="O884" s="28">
        <v>9.2457045997380387</v>
      </c>
      <c r="P884" s="28">
        <v>7.2761233959130562</v>
      </c>
      <c r="Q884" s="28">
        <v>3.3244585983626146E-2</v>
      </c>
      <c r="R884" s="28">
        <v>0.34812289367725063</v>
      </c>
      <c r="S884" s="93">
        <v>0</v>
      </c>
      <c r="T884" s="93">
        <f>_xlfn.XLOOKUP(B884,'[3]Nur des jours'!$B:$B,'[3]Nur des jours'!$U:$U,"")</f>
        <v>0</v>
      </c>
      <c r="U884" s="93">
        <v>0</v>
      </c>
      <c r="V884" s="93">
        <v>0</v>
      </c>
      <c r="W884" s="93">
        <v>0</v>
      </c>
      <c r="X884" s="93">
        <v>0</v>
      </c>
      <c r="Y884" s="93">
        <v>0</v>
      </c>
      <c r="Z884" s="93">
        <v>0</v>
      </c>
      <c r="AA884" s="93">
        <v>0</v>
      </c>
      <c r="AB884" s="93">
        <v>0</v>
      </c>
      <c r="AC884" s="93">
        <f>_xlfn.XLOOKUP(B884,'[3]Nur des jours'!$B:$B,'[3]Nur des jours'!$N:$N,"")</f>
        <v>0</v>
      </c>
      <c r="AD884" s="93">
        <v>0</v>
      </c>
      <c r="AE884" s="93">
        <v>0.43162673035929799</v>
      </c>
      <c r="AF884" s="93">
        <v>0</v>
      </c>
      <c r="AG884" s="93"/>
      <c r="AH884" s="93">
        <v>0</v>
      </c>
      <c r="AI884" s="93">
        <v>0</v>
      </c>
      <c r="AJ884" s="93">
        <v>0</v>
      </c>
      <c r="AK884" s="93">
        <v>0</v>
      </c>
      <c r="AL884" s="93">
        <v>0</v>
      </c>
      <c r="AM884" s="49" t="s">
        <v>5559</v>
      </c>
      <c r="AN884" s="49"/>
      <c r="AO884" s="48" t="str" cm="1">
        <f t="array" ref="AO884">IFERROR(_xlfn.IFS(
AQ884="MPR ISSUE","PDH",
AQ884="BSS Hardware Issue","BSS",
AQ884="Sites strategiques, MLL, Pylone, etc.","ENVTECH",
AQ884="AKTIVCO DEFAUT GE &amp; POWER Cabinet","AKTIVCO",
AQ884="AKTIVCO Coupure ENEO &amp; Baisse de tension","AKTIVCO GRID ONLY",
AQ884="Coupure ENEO &amp; Baisse de tension","IHS GRID ONLY",
AQ884="Defaut GE &amp; POWER Cabinet","IHS",
AQ884="Sharing","Partners",
AQ884="Sites strategiques &amp; DataCenter","SST &amp; DC",
AQ884="Exclu","Exclu",
AQ884="SAT","SAT",
AQ884="SPARE-ISSUE","SPARE-ISSUE",
AQ884="Fiber CAmtel","TRANS_FO_CAMTEL",
AQ884="Fiber AOF","Fiber AOF",
AQ884="Projet OCM (HUAWEI)","TRAVAUX-HUAWEI",
AQ884="Projet OCM (NOKIA)","TRAVAUX-NOKIA",
AQ884="ACCESS-ISSUE","ACCESS-ISSUE",
AQ884="Projet OCM (ZTE, NOKIA, autres projets)","TRAVAUX OCM",
AQ884="No root CAuse","No root cause",
AQ884="ODU HS","PDH",
AQ884="IP &amp; VLAN","PDH",
AQ884="Warehouse HUAWEI","SPARE-ISSUE",
AQ884="SPARE-HS","SPARE-ISSUE",
AQ884="Power Telco","BSS",AQ884="no impacts","no impacts"
),"")</f>
        <v>BSS</v>
      </c>
      <c r="AP884" s="48" t="str" cm="1">
        <f t="array" ref="AP884">IFERROR(_xlfn.IFS(
AQ884="MPR ISSUE","TX ISSUE",
AQ884="BSS Hardware Issue","RAN ISSUE",
AQ884="Sites strategiques, MLL, Pylone, etc.","ENVTECH",
AQ884="AKTIVCO DEFAUT GE &amp; POWER Cabinet","POWER ISSUE",
AQ884="AKTIVCO Coupure ENEO &amp; Baisse de tension","POWER ISSUE",
AQ884="Coupure ENEO &amp; Baisse de tension","POWER ISSUE",
AQ884="Defaut GE &amp; POWER Cabinet","POWER ISSUE",
AQ884="Sharing","POWER ISSUE",
AQ884="Sites strategiques &amp; DataCenter","POWER ISSUE",
AQ884="Exclu","Exclu",
AQ884="SAT","TX ISSUE",
AQ884="SPARE-ISSUE","SPARE-ISSUE",
AQ884="Fiber CAmtel","TX ISSUE",
AQ884="Fiber AOF","TX ISSUE",
AQ884="Projet OCM (HUAWEI)","TRAVAUX-HUAWEI",
AQ884="Projet OCM (NOKIA)","TRAVAUX -NOKIA",
AQ884="ACCESS-ISSUE","ACCESS-ISSUE",
AQ884="Projet OCM (ZTE, NOKIA, autres projets)","TRAVAUX OCM",
AQ884="No root CAuse","No root cause",
AQ884="ODU HS","TX ISSUE",
AQ884="IP &amp; VLAN","TX ISSUE",
AQ884="Warehouse HUAWEI","SPARE-ISSUE",
AQ884="SPARE-HS","SPARE-ISSUE",
AQ884="Power Telco","RAN ISSUE",AQ884="no impacts","no impacts"
),"")</f>
        <v>RAN ISSUE</v>
      </c>
      <c r="AQ884" s="67" t="s">
        <v>5320</v>
      </c>
      <c r="AR884" s="48" t="str" cm="1">
        <f t="array" ref="AR884">IFERROR(_xlfn.IFS(
AQ884="MPR ISSUE","ACTIVE",
AQ884="BSS Hardware Issue","ACTIVE",
AQ884="Sites strategiques, MLL, Pylone, etc.","PASSIVE",
AQ884="AKTIVCO DEFAUT GE &amp; POWER Cabinet","PASSIVE",
AQ884="AKTIVCO Coupure ENEO &amp; Baisse de tension","PASSIVE",
AQ884="Coupure ENEO &amp; Baisse de tension","PASSIVE",
AQ884="Defaut GE &amp; POWER Cabinet","PASSIVE",
AQ884="Sharing","PASSIVE",
AQ884="Sites strategiques &amp; DataCenter","PASSIVE",
AQ884="Exclu","Exclu",
AQ884="SAT","ACTIVE",
AQ884="SPARE-ISSUE","SPARE-ISSUE",
AQ884="Fiber CAmtel","ACTIVE",
AQ884="Fiber AOF","ACTIVE",
AQ884="Projet OCM (HUAWEI)","PLANNED WORKS",
AQ884="Projet OCM (NOKIA)","PLANNED WORKS",
AQ884="ACCESS-ISSUE","ACCESS-ISSUE",
AQ884="Projet OCM (ZTE, NOKIA, autres projets)","PLANNED WORKS",
AQ884="No root CAuse","No root cause",
AQ884="ODU HS","ACTIVE",
AQ884="IP &amp; VLAN","ACTIVE",
AQ884="Warehouse HUAWEI","SPARE-ISSUE",
AQ884="SPARE-HS","SPARE-ISSUE",
AQ884="Power Telco","ACTIVE", AQ884="no impacts","no impacts"
),"")</f>
        <v>ACTIVE</v>
      </c>
      <c r="AS884" s="92" t="s">
        <v>6015</v>
      </c>
      <c r="AT884" s="98" t="s">
        <v>2754</v>
      </c>
      <c r="AV884" s="17" t="s">
        <v>5537</v>
      </c>
      <c r="AW884" s="7" t="s">
        <v>5537</v>
      </c>
      <c r="AX884" s="6" t="s">
        <v>5537</v>
      </c>
      <c r="AY884" s="7"/>
      <c r="AZ884" s="3" t="s">
        <v>5537</v>
      </c>
      <c r="BA884" s="18" t="s">
        <v>5537</v>
      </c>
      <c r="BB884" s="18" t="s">
        <v>5537</v>
      </c>
      <c r="BC884" s="18" t="s">
        <v>5537</v>
      </c>
      <c r="BD884" s="18" t="s">
        <v>5537</v>
      </c>
      <c r="BE884" s="18" t="s">
        <v>5537</v>
      </c>
      <c r="BF884" s="18" t="s">
        <v>5537</v>
      </c>
      <c r="BG884" s="18" t="s">
        <v>5537</v>
      </c>
      <c r="BH884" s="18" t="s">
        <v>5537</v>
      </c>
      <c r="BI884" s="18" t="s">
        <v>5537</v>
      </c>
      <c r="BJ884" s="18" t="s">
        <v>5537</v>
      </c>
      <c r="BK884" s="18" t="s">
        <v>5537</v>
      </c>
      <c r="BL884" s="9" t="s">
        <v>5537</v>
      </c>
      <c r="BM884" s="14" t="s">
        <v>5537</v>
      </c>
      <c r="BN884" s="14" t="s">
        <v>2754</v>
      </c>
      <c r="BO884" s="14" t="str">
        <f>_xlfn.XLOOKUP(B884,'[4]cell downs 18042026 17h'!$B:$B,'[4]cell downs 18042026 17h'!$B:$B,"")</f>
        <v/>
      </c>
      <c r="BP884" s="14" t="str">
        <f>_xlfn.XLOOKUP(B884,'[5]Cells Huawei 19042026 15h'!$B:$B,'[5]Cells Huawei 19042026 15h'!$B:$B,"")</f>
        <v/>
      </c>
      <c r="BQ884" s="9" t="str">
        <f>_xlfn.XLOOKUP(B884,'[6]cells down 19042026 9H40'!$B:$B,'[6]cells down 19042026 9H40'!$B:$B,"")</f>
        <v>CTR_728</v>
      </c>
      <c r="BR884" s="9" t="s">
        <v>5537</v>
      </c>
      <c r="BS884" s="9" t="s">
        <v>12</v>
      </c>
      <c r="BT884" s="108"/>
    </row>
    <row r="885" spans="1:72" s="9" customFormat="1" x14ac:dyDescent="0.35">
      <c r="A885" s="1" t="s">
        <v>3227</v>
      </c>
      <c r="B885" s="8" t="s">
        <v>3228</v>
      </c>
      <c r="C885" s="3" t="str">
        <f>_xlfn.XLOOKUP(B885,'[1]daily break down'!$D:$D,'[1]daily break down'!$E:$E,"")</f>
        <v>Yaounde</v>
      </c>
      <c r="D885" s="1" t="s">
        <v>11</v>
      </c>
      <c r="E885" s="1" t="s">
        <v>12</v>
      </c>
      <c r="F885" s="3" t="s">
        <v>37</v>
      </c>
      <c r="G885" s="1" t="s">
        <v>38</v>
      </c>
      <c r="H885" s="34" t="str">
        <f>_xlfn.XLOOKUP(B885,[2]CALCULATION!$B:$B,[2]CALCULATION!$H:$H,"")</f>
        <v>ZTE</v>
      </c>
      <c r="I885" s="28">
        <v>0</v>
      </c>
      <c r="J885" s="28">
        <v>0</v>
      </c>
      <c r="K885" s="28">
        <v>0</v>
      </c>
      <c r="L885" s="28">
        <v>0</v>
      </c>
      <c r="M885" s="28">
        <v>0</v>
      </c>
      <c r="N885" s="28">
        <v>0</v>
      </c>
      <c r="O885" s="28">
        <v>0</v>
      </c>
      <c r="P885" s="28">
        <v>0</v>
      </c>
      <c r="Q885" s="28">
        <v>0</v>
      </c>
      <c r="R885" s="28">
        <v>0</v>
      </c>
      <c r="S885" s="93">
        <v>0</v>
      </c>
      <c r="T885" s="93">
        <f>_xlfn.XLOOKUP(B885,'[3]Nur des jours'!$B:$B,'[3]Nur des jours'!$U:$U,"")</f>
        <v>0</v>
      </c>
      <c r="U885" s="93">
        <v>0</v>
      </c>
      <c r="V885" s="93">
        <v>0</v>
      </c>
      <c r="W885" s="93">
        <v>0</v>
      </c>
      <c r="X885" s="93">
        <v>0</v>
      </c>
      <c r="Y885" s="93">
        <v>0</v>
      </c>
      <c r="Z885" s="93">
        <v>0</v>
      </c>
      <c r="AA885" s="93">
        <v>0</v>
      </c>
      <c r="AB885" s="93">
        <v>0</v>
      </c>
      <c r="AC885" s="93">
        <f>_xlfn.XLOOKUP(B885,'[3]Nur des jours'!$B:$B,'[3]Nur des jours'!$N:$N,"")</f>
        <v>0</v>
      </c>
      <c r="AD885" s="93">
        <v>0</v>
      </c>
      <c r="AE885" s="93">
        <v>0.41969506296496029</v>
      </c>
      <c r="AF885" s="93">
        <v>0</v>
      </c>
      <c r="AG885" s="93"/>
      <c r="AH885" s="93">
        <v>0</v>
      </c>
      <c r="AI885" s="93">
        <v>0</v>
      </c>
      <c r="AJ885" s="93">
        <v>0</v>
      </c>
      <c r="AK885" s="93">
        <v>0</v>
      </c>
      <c r="AL885" s="93">
        <v>0</v>
      </c>
      <c r="AM885" s="49" t="s">
        <v>5559</v>
      </c>
      <c r="AN885" s="49"/>
      <c r="AO885" s="48" t="str" cm="1">
        <f t="array" ref="AO885">IFERROR(_xlfn.IFS(
AQ885="MPR ISSUE","PDH",
AQ885="BSS Hardware Issue","BSS",
AQ885="Sites strategiques, MLL, Pylone, etc.","ENVTECH",
AQ885="AKTIVCO DEFAUT GE &amp; POWER Cabinet","AKTIVCO",
AQ885="AKTIVCO Coupure ENEO &amp; Baisse de tension","AKTIVCO GRID ONLY",
AQ885="Coupure ENEO &amp; Baisse de tension","IHS GRID ONLY",
AQ885="Defaut GE &amp; POWER Cabinet","IHS",
AQ885="Sharing","Partners",
AQ885="Sites strategiques &amp; DataCenter","SST &amp; DC",
AQ885="Exclu","Exclu",
AQ885="SAT","SAT",
AQ885="SPARE-ISSUE","SPARE-ISSUE",
AQ885="Fiber CAmtel","TRANS_FO_CAMTEL",
AQ885="Fiber AOF","Fiber AOF",
AQ885="Projet OCM (HUAWEI)","TRAVAUX-HUAWEI",
AQ885="Projet OCM (NOKIA)","TRAVAUX-NOKIA",
AQ885="ACCESS-ISSUE","ACCESS-ISSUE",
AQ885="Projet OCM (ZTE, NOKIA, autres projets)","TRAVAUX OCM",
AQ885="No root CAuse","No root cause",
AQ885="ODU HS","PDH",
AQ885="IP &amp; VLAN","PDH",
AQ885="Warehouse HUAWEI","SPARE-ISSUE",
AQ885="SPARE-HS","SPARE-ISSUE",
AQ885="Power Telco","BSS",AQ885="no impacts","no impacts"
),"")</f>
        <v>No root cause</v>
      </c>
      <c r="AP885" s="48" t="str" cm="1">
        <f t="array" ref="AP885">IFERROR(_xlfn.IFS(
AQ885="MPR ISSUE","TX ISSUE",
AQ885="BSS Hardware Issue","RAN ISSUE",
AQ885="Sites strategiques, MLL, Pylone, etc.","ENVTECH",
AQ885="AKTIVCO DEFAUT GE &amp; POWER Cabinet","POWER ISSUE",
AQ885="AKTIVCO Coupure ENEO &amp; Baisse de tension","POWER ISSUE",
AQ885="Coupure ENEO &amp; Baisse de tension","POWER ISSUE",
AQ885="Defaut GE &amp; POWER Cabinet","POWER ISSUE",
AQ885="Sharing","POWER ISSUE",
AQ885="Sites strategiques &amp; DataCenter","POWER ISSUE",
AQ885="Exclu","Exclu",
AQ885="SAT","TX ISSUE",
AQ885="SPARE-ISSUE","SPARE-ISSUE",
AQ885="Fiber CAmtel","TX ISSUE",
AQ885="Fiber AOF","TX ISSUE",
AQ885="Projet OCM (HUAWEI)","TRAVAUX-HUAWEI",
AQ885="Projet OCM (NOKIA)","TRAVAUX -NOKIA",
AQ885="ACCESS-ISSUE","ACCESS-ISSUE",
AQ885="Projet OCM (ZTE, NOKIA, autres projets)","TRAVAUX OCM",
AQ885="No root CAuse","No root cause",
AQ885="ODU HS","TX ISSUE",
AQ885="IP &amp; VLAN","TX ISSUE",
AQ885="Warehouse HUAWEI","SPARE-ISSUE",
AQ885="SPARE-HS","SPARE-ISSUE",
AQ885="Power Telco","RAN ISSUE",AQ885="no impacts","no impacts"
),"")</f>
        <v>No root cause</v>
      </c>
      <c r="AQ885" s="126" t="s">
        <v>5344</v>
      </c>
      <c r="AR885" s="48" t="str" cm="1">
        <f t="array" ref="AR885">IFERROR(_xlfn.IFS(
AQ885="MPR ISSUE","ACTIVE",
AQ885="BSS Hardware Issue","ACTIVE",
AQ885="Sites strategiques, MLL, Pylone, etc.","PASSIVE",
AQ885="AKTIVCO DEFAUT GE &amp; POWER Cabinet","PASSIVE",
AQ885="AKTIVCO Coupure ENEO &amp; Baisse de tension","PASSIVE",
AQ885="Coupure ENEO &amp; Baisse de tension","PASSIVE",
AQ885="Defaut GE &amp; POWER Cabinet","PASSIVE",
AQ885="Sharing","PASSIVE",
AQ885="Sites strategiques &amp; DataCenter","PASSIVE",
AQ885="Exclu","Exclu",
AQ885="SAT","ACTIVE",
AQ885="SPARE-ISSUE","SPARE-ISSUE",
AQ885="Fiber CAmtel","ACTIVE",
AQ885="Fiber AOF","ACTIVE",
AQ885="Projet OCM (HUAWEI)","PLANNED WORKS",
AQ885="Projet OCM (NOKIA)","PLANNED WORKS",
AQ885="ACCESS-ISSUE","ACCESS-ISSUE",
AQ885="Projet OCM (ZTE, NOKIA, autres projets)","PLANNED WORKS",
AQ885="No root CAuse","No root cause",
AQ885="ODU HS","ACTIVE",
AQ885="IP &amp; VLAN","ACTIVE",
AQ885="Warehouse HUAWEI","SPARE-ISSUE",
AQ885="SPARE-HS","SPARE-ISSUE",
AQ885="Power Telco","ACTIVE", AQ885="no impacts","no impacts"
),"")</f>
        <v>No root cause</v>
      </c>
      <c r="AS885" s="92" t="s">
        <v>5537</v>
      </c>
      <c r="AT885" s="98" t="s">
        <v>3228</v>
      </c>
      <c r="AV885" s="17" t="s">
        <v>5537</v>
      </c>
      <c r="AW885" s="7" t="s">
        <v>5537</v>
      </c>
      <c r="AX885" s="6" t="s">
        <v>5537</v>
      </c>
      <c r="AY885" s="7"/>
      <c r="AZ885" s="3" t="s">
        <v>5537</v>
      </c>
      <c r="BA885" s="18" t="s">
        <v>5537</v>
      </c>
      <c r="BB885" s="18" t="s">
        <v>5537</v>
      </c>
      <c r="BC885" s="18" t="s">
        <v>5537</v>
      </c>
      <c r="BD885" s="18" t="s">
        <v>5537</v>
      </c>
      <c r="BE885" s="18" t="s">
        <v>5537</v>
      </c>
      <c r="BF885" s="18" t="s">
        <v>5537</v>
      </c>
      <c r="BG885" s="18" t="s">
        <v>5537</v>
      </c>
      <c r="BH885" s="18" t="s">
        <v>5537</v>
      </c>
      <c r="BI885" s="18" t="s">
        <v>5537</v>
      </c>
      <c r="BJ885" s="18" t="s">
        <v>5537</v>
      </c>
      <c r="BK885" s="18" t="s">
        <v>5537</v>
      </c>
      <c r="BL885" s="9" t="s">
        <v>5537</v>
      </c>
      <c r="BM885" s="14" t="s">
        <v>5537</v>
      </c>
      <c r="BN885" s="14" t="s">
        <v>5537</v>
      </c>
      <c r="BO885" s="14" t="str">
        <f>_xlfn.XLOOKUP(B885,'[4]cell downs 18042026 17h'!$B:$B,'[4]cell downs 18042026 17h'!$B:$B,"")</f>
        <v/>
      </c>
      <c r="BP885" s="14" t="str">
        <f>_xlfn.XLOOKUP(B885,'[5]Cells Huawei 19042026 15h'!$B:$B,'[5]Cells Huawei 19042026 15h'!$B:$B,"")</f>
        <v/>
      </c>
      <c r="BQ885" s="9" t="str">
        <f>_xlfn.XLOOKUP(B885,'[6]cells down 19042026 9H40'!$B:$B,'[6]cells down 19042026 9H40'!$B:$B,"")</f>
        <v/>
      </c>
      <c r="BR885" s="9" t="s">
        <v>3228</v>
      </c>
      <c r="BS885" s="9" t="s">
        <v>5537</v>
      </c>
      <c r="BT885" s="108"/>
    </row>
    <row r="886" spans="1:72" s="9" customFormat="1" x14ac:dyDescent="0.35">
      <c r="A886" s="1" t="s">
        <v>2785</v>
      </c>
      <c r="B886" s="8" t="s">
        <v>2786</v>
      </c>
      <c r="C886" s="3" t="str">
        <f>_xlfn.XLOOKUP(B886,'[1]daily break down'!$D:$D,'[1]daily break down'!$E:$E,"")</f>
        <v>Yaounde</v>
      </c>
      <c r="D886" s="1" t="s">
        <v>11</v>
      </c>
      <c r="E886" s="1" t="s">
        <v>145</v>
      </c>
      <c r="F886" s="3" t="s">
        <v>37</v>
      </c>
      <c r="G886" s="1" t="s">
        <v>38</v>
      </c>
      <c r="H886" s="34" t="str">
        <f>_xlfn.XLOOKUP(B886,[2]CALCULATION!$B:$B,[2]CALCULATION!$H:$H,"")</f>
        <v>ZTE</v>
      </c>
      <c r="I886" s="28">
        <v>0</v>
      </c>
      <c r="J886" s="28">
        <v>0</v>
      </c>
      <c r="K886" s="28">
        <v>0</v>
      </c>
      <c r="L886" s="28">
        <v>0</v>
      </c>
      <c r="M886" s="28">
        <v>0</v>
      </c>
      <c r="N886" s="28">
        <v>0</v>
      </c>
      <c r="O886" s="28">
        <v>0</v>
      </c>
      <c r="P886" s="28">
        <v>0</v>
      </c>
      <c r="Q886" s="28">
        <v>0</v>
      </c>
      <c r="R886" s="28">
        <v>0</v>
      </c>
      <c r="S886" s="93">
        <v>0</v>
      </c>
      <c r="T886" s="93">
        <f>_xlfn.XLOOKUP(B886,'[3]Nur des jours'!$B:$B,'[3]Nur des jours'!$U:$U,"")</f>
        <v>0</v>
      </c>
      <c r="U886" s="93">
        <v>0</v>
      </c>
      <c r="V886" s="93">
        <v>0</v>
      </c>
      <c r="W886" s="93">
        <v>0</v>
      </c>
      <c r="X886" s="93">
        <v>0</v>
      </c>
      <c r="Y886" s="93">
        <v>0</v>
      </c>
      <c r="Z886" s="93">
        <v>0</v>
      </c>
      <c r="AA886" s="93">
        <v>0</v>
      </c>
      <c r="AB886" s="93">
        <v>0</v>
      </c>
      <c r="AC886" s="93">
        <f>_xlfn.XLOOKUP(B886,'[3]Nur des jours'!$B:$B,'[3]Nur des jours'!$N:$N,"")</f>
        <v>0</v>
      </c>
      <c r="AD886" s="93">
        <v>0</v>
      </c>
      <c r="AE886" s="93">
        <v>0.41682361535585943</v>
      </c>
      <c r="AF886" s="93">
        <v>0</v>
      </c>
      <c r="AG886" s="93"/>
      <c r="AH886" s="93">
        <v>0</v>
      </c>
      <c r="AI886" s="93">
        <v>0</v>
      </c>
      <c r="AJ886" s="93">
        <v>0</v>
      </c>
      <c r="AK886" s="93">
        <v>0</v>
      </c>
      <c r="AL886" s="93">
        <v>0</v>
      </c>
      <c r="AM886" s="49" t="s">
        <v>5559</v>
      </c>
      <c r="AN886" s="49"/>
      <c r="AO886" s="48" t="str" cm="1">
        <f t="array" ref="AO886">IFERROR(_xlfn.IFS(
AQ886="MPR ISSUE","PDH",
AQ886="BSS Hardware Issue","BSS",
AQ886="Sites strategiques, MLL, Pylone, etc.","ENVTECH",
AQ886="AKTIVCO DEFAUT GE &amp; POWER Cabinet","AKTIVCO",
AQ886="AKTIVCO Coupure ENEO &amp; Baisse de tension","AKTIVCO GRID ONLY",
AQ886="Coupure ENEO &amp; Baisse de tension","IHS GRID ONLY",
AQ886="Defaut GE &amp; POWER Cabinet","IHS",
AQ886="Sharing","Partners",
AQ886="Sites strategiques &amp; DataCenter","SST &amp; DC",
AQ886="Exclu","Exclu",
AQ886="SAT","SAT",
AQ886="SPARE-ISSUE","SPARE-ISSUE",
AQ886="Fiber CAmtel","TRANS_FO_CAMTEL",
AQ886="Fiber AOF","Fiber AOF",
AQ886="Projet OCM (HUAWEI)","TRAVAUX-HUAWEI",
AQ886="Projet OCM (NOKIA)","TRAVAUX-NOKIA",
AQ886="ACCESS-ISSUE","ACCESS-ISSUE",
AQ886="Projet OCM (ZTE, NOKIA, autres projets)","TRAVAUX OCM",
AQ886="No root CAuse","No root cause",
AQ886="ODU HS","PDH",
AQ886="IP &amp; VLAN","PDH",
AQ886="Warehouse HUAWEI","SPARE-ISSUE",
AQ886="SPARE-HS","SPARE-ISSUE",
AQ886="Power Telco","BSS",AQ886="no impacts","no impacts"
),"")</f>
        <v>No root cause</v>
      </c>
      <c r="AP886" s="48" t="str" cm="1">
        <f t="array" ref="AP886">IFERROR(_xlfn.IFS(
AQ886="MPR ISSUE","TX ISSUE",
AQ886="BSS Hardware Issue","RAN ISSUE",
AQ886="Sites strategiques, MLL, Pylone, etc.","ENVTECH",
AQ886="AKTIVCO DEFAUT GE &amp; POWER Cabinet","POWER ISSUE",
AQ886="AKTIVCO Coupure ENEO &amp; Baisse de tension","POWER ISSUE",
AQ886="Coupure ENEO &amp; Baisse de tension","POWER ISSUE",
AQ886="Defaut GE &amp; POWER Cabinet","POWER ISSUE",
AQ886="Sharing","POWER ISSUE",
AQ886="Sites strategiques &amp; DataCenter","POWER ISSUE",
AQ886="Exclu","Exclu",
AQ886="SAT","TX ISSUE",
AQ886="SPARE-ISSUE","SPARE-ISSUE",
AQ886="Fiber CAmtel","TX ISSUE",
AQ886="Fiber AOF","TX ISSUE",
AQ886="Projet OCM (HUAWEI)","TRAVAUX-HUAWEI",
AQ886="Projet OCM (NOKIA)","TRAVAUX -NOKIA",
AQ886="ACCESS-ISSUE","ACCESS-ISSUE",
AQ886="Projet OCM (ZTE, NOKIA, autres projets)","TRAVAUX OCM",
AQ886="No root CAuse","No root cause",
AQ886="ODU HS","TX ISSUE",
AQ886="IP &amp; VLAN","TX ISSUE",
AQ886="Warehouse HUAWEI","SPARE-ISSUE",
AQ886="SPARE-HS","SPARE-ISSUE",
AQ886="Power Telco","RAN ISSUE",AQ886="no impacts","no impacts"
),"")</f>
        <v>No root cause</v>
      </c>
      <c r="AQ886" s="126" t="s">
        <v>5344</v>
      </c>
      <c r="AR886" s="48" t="str" cm="1">
        <f t="array" ref="AR886">IFERROR(_xlfn.IFS(
AQ886="MPR ISSUE","ACTIVE",
AQ886="BSS Hardware Issue","ACTIVE",
AQ886="Sites strategiques, MLL, Pylone, etc.","PASSIVE",
AQ886="AKTIVCO DEFAUT GE &amp; POWER Cabinet","PASSIVE",
AQ886="AKTIVCO Coupure ENEO &amp; Baisse de tension","PASSIVE",
AQ886="Coupure ENEO &amp; Baisse de tension","PASSIVE",
AQ886="Defaut GE &amp; POWER Cabinet","PASSIVE",
AQ886="Sharing","PASSIVE",
AQ886="Sites strategiques &amp; DataCenter","PASSIVE",
AQ886="Exclu","Exclu",
AQ886="SAT","ACTIVE",
AQ886="SPARE-ISSUE","SPARE-ISSUE",
AQ886="Fiber CAmtel","ACTIVE",
AQ886="Fiber AOF","ACTIVE",
AQ886="Projet OCM (HUAWEI)","PLANNED WORKS",
AQ886="Projet OCM (NOKIA)","PLANNED WORKS",
AQ886="ACCESS-ISSUE","ACCESS-ISSUE",
AQ886="Projet OCM (ZTE, NOKIA, autres projets)","PLANNED WORKS",
AQ886="No root CAuse","No root cause",
AQ886="ODU HS","ACTIVE",
AQ886="IP &amp; VLAN","ACTIVE",
AQ886="Warehouse HUAWEI","SPARE-ISSUE",
AQ886="SPARE-HS","SPARE-ISSUE",
AQ886="Power Telco","ACTIVE", AQ886="no impacts","no impacts"
),"")</f>
        <v>No root cause</v>
      </c>
      <c r="AS886" s="92" t="s">
        <v>5537</v>
      </c>
      <c r="AT886" s="98" t="s">
        <v>2786</v>
      </c>
      <c r="AV886" s="17" t="s">
        <v>5537</v>
      </c>
      <c r="AW886" s="7" t="s">
        <v>5537</v>
      </c>
      <c r="AX886" s="6" t="s">
        <v>5537</v>
      </c>
      <c r="AY886" s="7"/>
      <c r="AZ886" s="3" t="s">
        <v>5537</v>
      </c>
      <c r="BA886" s="18" t="s">
        <v>5537</v>
      </c>
      <c r="BB886" s="18" t="s">
        <v>5537</v>
      </c>
      <c r="BC886" s="18" t="s">
        <v>5537</v>
      </c>
      <c r="BD886" s="18" t="s">
        <v>5537</v>
      </c>
      <c r="BE886" s="18" t="s">
        <v>5537</v>
      </c>
      <c r="BF886" s="18" t="s">
        <v>5537</v>
      </c>
      <c r="BG886" s="18" t="s">
        <v>5537</v>
      </c>
      <c r="BH886" s="18" t="s">
        <v>5537</v>
      </c>
      <c r="BI886" s="18" t="s">
        <v>5537</v>
      </c>
      <c r="BJ886" s="18" t="s">
        <v>5537</v>
      </c>
      <c r="BK886" s="18" t="s">
        <v>5537</v>
      </c>
      <c r="BL886" s="9" t="s">
        <v>5537</v>
      </c>
      <c r="BM886" s="14" t="s">
        <v>5537</v>
      </c>
      <c r="BN886" s="14" t="s">
        <v>5537</v>
      </c>
      <c r="BO886" s="14" t="str">
        <f>_xlfn.XLOOKUP(B886,'[4]cell downs 18042026 17h'!$B:$B,'[4]cell downs 18042026 17h'!$B:$B,"")</f>
        <v/>
      </c>
      <c r="BP886" s="14" t="str">
        <f>_xlfn.XLOOKUP(B886,'[5]Cells Huawei 19042026 15h'!$B:$B,'[5]Cells Huawei 19042026 15h'!$B:$B,"")</f>
        <v/>
      </c>
      <c r="BQ886" s="9" t="str">
        <f>_xlfn.XLOOKUP(B886,'[6]cells down 19042026 9H40'!$B:$B,'[6]cells down 19042026 9H40'!$B:$B,"")</f>
        <v/>
      </c>
      <c r="BR886" s="9" t="s">
        <v>2786</v>
      </c>
      <c r="BS886" s="9" t="s">
        <v>12</v>
      </c>
      <c r="BT886" s="108"/>
    </row>
    <row r="887" spans="1:72" s="9" customFormat="1" x14ac:dyDescent="0.35">
      <c r="A887" s="3" t="s">
        <v>2208</v>
      </c>
      <c r="B887" s="25" t="s">
        <v>2209</v>
      </c>
      <c r="C887" s="3" t="str">
        <f>_xlfn.XLOOKUP(B887,'[1]daily break down'!$D:$D,'[1]daily break down'!$E:$E,"")</f>
        <v>Yaounde</v>
      </c>
      <c r="D887" s="3" t="s">
        <v>357</v>
      </c>
      <c r="E887" s="3" t="e">
        <v>#N/A</v>
      </c>
      <c r="F887" s="3" t="s">
        <v>37</v>
      </c>
      <c r="G887" s="3" t="s">
        <v>38</v>
      </c>
      <c r="H887" s="34" t="str">
        <f>_xlfn.XLOOKUP(B887,[2]CALCULATION!$B:$B,[2]CALCULATION!$H:$H,"")</f>
        <v>ZTE</v>
      </c>
      <c r="I887" s="28">
        <v>0</v>
      </c>
      <c r="J887" s="28">
        <v>0</v>
      </c>
      <c r="K887" s="28">
        <v>0</v>
      </c>
      <c r="L887" s="28">
        <v>0</v>
      </c>
      <c r="M887" s="28">
        <v>0</v>
      </c>
      <c r="N887" s="28">
        <v>0</v>
      </c>
      <c r="O887" s="28">
        <v>0</v>
      </c>
      <c r="P887" s="28">
        <v>0</v>
      </c>
      <c r="Q887" s="28">
        <v>0</v>
      </c>
      <c r="R887" s="28">
        <v>0</v>
      </c>
      <c r="S887" s="93">
        <v>0</v>
      </c>
      <c r="T887" s="93">
        <f>_xlfn.XLOOKUP(B887,'[3]Nur des jours'!$B:$B,'[3]Nur des jours'!$U:$U,"")</f>
        <v>0</v>
      </c>
      <c r="U887" s="93">
        <v>0</v>
      </c>
      <c r="V887" s="93">
        <v>0</v>
      </c>
      <c r="W887" s="93">
        <v>0</v>
      </c>
      <c r="X887" s="93">
        <v>0</v>
      </c>
      <c r="Y887" s="93">
        <v>0</v>
      </c>
      <c r="Z887" s="93">
        <v>0</v>
      </c>
      <c r="AA887" s="93">
        <v>0</v>
      </c>
      <c r="AB887" s="93">
        <v>0</v>
      </c>
      <c r="AC887" s="93">
        <f>_xlfn.XLOOKUP(B887,'[3]Nur des jours'!$B:$B,'[3]Nur des jours'!$N:$N,"")</f>
        <v>0</v>
      </c>
      <c r="AD887" s="93">
        <v>0</v>
      </c>
      <c r="AE887" s="93">
        <v>0.41113422537261091</v>
      </c>
      <c r="AF887" s="93">
        <v>0</v>
      </c>
      <c r="AG887" s="93"/>
      <c r="AH887" s="93">
        <v>0</v>
      </c>
      <c r="AI887" s="93">
        <v>0</v>
      </c>
      <c r="AJ887" s="93">
        <v>0</v>
      </c>
      <c r="AK887" s="93">
        <v>0</v>
      </c>
      <c r="AL887" s="93">
        <v>0</v>
      </c>
      <c r="AM887" s="49" t="s">
        <v>5559</v>
      </c>
      <c r="AN887" s="49"/>
      <c r="AO887" s="48" t="str" cm="1">
        <f t="array" ref="AO887">IFERROR(_xlfn.IFS(
AQ887="MPR ISSUE","PDH",
AQ887="BSS Hardware Issue","BSS",
AQ887="Sites strategiques, MLL, Pylone, etc.","ENVTECH",
AQ887="AKTIVCO DEFAUT GE &amp; POWER Cabinet","AKTIVCO",
AQ887="AKTIVCO Coupure ENEO &amp; Baisse de tension","AKTIVCO GRID ONLY",
AQ887="Coupure ENEO &amp; Baisse de tension","IHS GRID ONLY",
AQ887="Defaut GE &amp; POWER Cabinet","IHS",
AQ887="Sharing","Partners",
AQ887="Sites strategiques &amp; DataCenter","SST &amp; DC",
AQ887="Exclu","Exclu",
AQ887="SAT","SAT",
AQ887="SPARE-ISSUE","SPARE-ISSUE",
AQ887="Fiber CAmtel","TRANS_FO_CAMTEL",
AQ887="Fiber AOF","Fiber AOF",
AQ887="Projet OCM (HUAWEI)","TRAVAUX-HUAWEI",
AQ887="Projet OCM (NOKIA)","TRAVAUX-NOKIA",
AQ887="ACCESS-ISSUE","ACCESS-ISSUE",
AQ887="Projet OCM (ZTE, NOKIA, autres projets)","TRAVAUX OCM",
AQ887="No root CAuse","No root cause",
AQ887="ODU HS","PDH",
AQ887="IP &amp; VLAN","PDH",
AQ887="Warehouse HUAWEI","SPARE-ISSUE",
AQ887="SPARE-HS","SPARE-ISSUE",
AQ887="Power Telco","BSS",AQ887="no impacts","no impacts"
),"")</f>
        <v>No root cause</v>
      </c>
      <c r="AP887" s="48" t="str" cm="1">
        <f t="array" ref="AP887">IFERROR(_xlfn.IFS(
AQ887="MPR ISSUE","TX ISSUE",
AQ887="BSS Hardware Issue","RAN ISSUE",
AQ887="Sites strategiques, MLL, Pylone, etc.","ENVTECH",
AQ887="AKTIVCO DEFAUT GE &amp; POWER Cabinet","POWER ISSUE",
AQ887="AKTIVCO Coupure ENEO &amp; Baisse de tension","POWER ISSUE",
AQ887="Coupure ENEO &amp; Baisse de tension","POWER ISSUE",
AQ887="Defaut GE &amp; POWER Cabinet","POWER ISSUE",
AQ887="Sharing","POWER ISSUE",
AQ887="Sites strategiques &amp; DataCenter","POWER ISSUE",
AQ887="Exclu","Exclu",
AQ887="SAT","TX ISSUE",
AQ887="SPARE-ISSUE","SPARE-ISSUE",
AQ887="Fiber CAmtel","TX ISSUE",
AQ887="Fiber AOF","TX ISSUE",
AQ887="Projet OCM (HUAWEI)","TRAVAUX-HUAWEI",
AQ887="Projet OCM (NOKIA)","TRAVAUX -NOKIA",
AQ887="ACCESS-ISSUE","ACCESS-ISSUE",
AQ887="Projet OCM (ZTE, NOKIA, autres projets)","TRAVAUX OCM",
AQ887="No root CAuse","No root cause",
AQ887="ODU HS","TX ISSUE",
AQ887="IP &amp; VLAN","TX ISSUE",
AQ887="Warehouse HUAWEI","SPARE-ISSUE",
AQ887="SPARE-HS","SPARE-ISSUE",
AQ887="Power Telco","RAN ISSUE",AQ887="no impacts","no impacts"
),"")</f>
        <v>No root cause</v>
      </c>
      <c r="AQ887" s="67" t="s">
        <v>5344</v>
      </c>
      <c r="AR887" s="48" t="str" cm="1">
        <f t="array" ref="AR887">IFERROR(_xlfn.IFS(
AQ887="MPR ISSUE","ACTIVE",
AQ887="BSS Hardware Issue","ACTIVE",
AQ887="Sites strategiques, MLL, Pylone, etc.","PASSIVE",
AQ887="AKTIVCO DEFAUT GE &amp; POWER Cabinet","PASSIVE",
AQ887="AKTIVCO Coupure ENEO &amp; Baisse de tension","PASSIVE",
AQ887="Coupure ENEO &amp; Baisse de tension","PASSIVE",
AQ887="Defaut GE &amp; POWER Cabinet","PASSIVE",
AQ887="Sharing","PASSIVE",
AQ887="Sites strategiques &amp; DataCenter","PASSIVE",
AQ887="Exclu","Exclu",
AQ887="SAT","ACTIVE",
AQ887="SPARE-ISSUE","SPARE-ISSUE",
AQ887="Fiber CAmtel","ACTIVE",
AQ887="Fiber AOF","ACTIVE",
AQ887="Projet OCM (HUAWEI)","PLANNED WORKS",
AQ887="Projet OCM (NOKIA)","PLANNED WORKS",
AQ887="ACCESS-ISSUE","ACCESS-ISSUE",
AQ887="Projet OCM (ZTE, NOKIA, autres projets)","PLANNED WORKS",
AQ887="No root CAuse","No root cause",
AQ887="ODU HS","ACTIVE",
AQ887="IP &amp; VLAN","ACTIVE",
AQ887="Warehouse HUAWEI","SPARE-ISSUE",
AQ887="SPARE-HS","SPARE-ISSUE",
AQ887="Power Telco","ACTIVE", AQ887="no impacts","no impacts"
),"")</f>
        <v>No root cause</v>
      </c>
      <c r="AS887" s="92" t="s">
        <v>5537</v>
      </c>
      <c r="AT887" s="98" t="s">
        <v>2209</v>
      </c>
      <c r="AV887" s="17" t="s">
        <v>5537</v>
      </c>
      <c r="AW887" s="7" t="s">
        <v>5537</v>
      </c>
      <c r="AX887" s="6" t="s">
        <v>5537</v>
      </c>
      <c r="AY887" s="7"/>
      <c r="AZ887" s="3" t="s">
        <v>5537</v>
      </c>
      <c r="BA887" s="18" t="s">
        <v>5537</v>
      </c>
      <c r="BB887" s="18" t="s">
        <v>5537</v>
      </c>
      <c r="BC887" s="18" t="s">
        <v>5537</v>
      </c>
      <c r="BD887" s="18" t="s">
        <v>5537</v>
      </c>
      <c r="BE887" s="18" t="s">
        <v>5537</v>
      </c>
      <c r="BF887" s="18" t="s">
        <v>5537</v>
      </c>
      <c r="BG887" s="18" t="s">
        <v>5537</v>
      </c>
      <c r="BH887" s="18" t="s">
        <v>5537</v>
      </c>
      <c r="BI887" s="18" t="s">
        <v>5537</v>
      </c>
      <c r="BJ887" s="18" t="s">
        <v>5537</v>
      </c>
      <c r="BK887" s="18" t="s">
        <v>5537</v>
      </c>
      <c r="BL887" s="9" t="s">
        <v>5537</v>
      </c>
      <c r="BM887" s="14" t="s">
        <v>5537</v>
      </c>
      <c r="BN887" s="14" t="s">
        <v>5537</v>
      </c>
      <c r="BO887" s="14" t="str">
        <f>_xlfn.XLOOKUP(B887,'[4]cell downs 18042026 17h'!$B:$B,'[4]cell downs 18042026 17h'!$B:$B,"")</f>
        <v/>
      </c>
      <c r="BP887" s="14" t="str">
        <f>_xlfn.XLOOKUP(B887,'[5]Cells Huawei 19042026 15h'!$B:$B,'[5]Cells Huawei 19042026 15h'!$B:$B,"")</f>
        <v/>
      </c>
      <c r="BQ887" s="9" t="str">
        <f>_xlfn.XLOOKUP(B887,'[6]cells down 19042026 9H40'!$B:$B,'[6]cells down 19042026 9H40'!$B:$B,"")</f>
        <v/>
      </c>
      <c r="BR887" s="9" t="s">
        <v>5537</v>
      </c>
      <c r="BS887" s="9" t="s">
        <v>12</v>
      </c>
      <c r="BT887" s="108"/>
    </row>
    <row r="888" spans="1:72" s="9" customFormat="1" x14ac:dyDescent="0.35">
      <c r="A888" s="1" t="s">
        <v>1718</v>
      </c>
      <c r="B888" s="1" t="s">
        <v>1719</v>
      </c>
      <c r="C888" s="3" t="str">
        <f>_xlfn.XLOOKUP(B888,'[1]daily break down'!$D:$D,'[1]daily break down'!$E:$E,"")</f>
        <v>Douala</v>
      </c>
      <c r="D888" s="1" t="s">
        <v>21</v>
      </c>
      <c r="E888" s="1" t="s">
        <v>30</v>
      </c>
      <c r="F888" s="3" t="s">
        <v>31</v>
      </c>
      <c r="G888" s="1" t="s">
        <v>32</v>
      </c>
      <c r="H888" s="34" t="str">
        <f>_xlfn.XLOOKUP(B888,[2]CALCULATION!$B:$B,[2]CALCULATION!$H:$H,"")</f>
        <v>ZTE</v>
      </c>
      <c r="I888" s="28">
        <v>0</v>
      </c>
      <c r="J888" s="28">
        <v>4.2418593568528085</v>
      </c>
      <c r="K888" s="28">
        <v>0</v>
      </c>
      <c r="L888" s="28">
        <v>0</v>
      </c>
      <c r="M888" s="28">
        <v>0.38760975707196477</v>
      </c>
      <c r="N888" s="28">
        <v>13.383603285078749</v>
      </c>
      <c r="O888" s="28">
        <v>0.6445775654690068</v>
      </c>
      <c r="P888" s="28">
        <v>0</v>
      </c>
      <c r="Q888" s="28">
        <v>0</v>
      </c>
      <c r="R888" s="28">
        <v>0</v>
      </c>
      <c r="S888" s="93">
        <v>0</v>
      </c>
      <c r="T888" s="93">
        <f>_xlfn.XLOOKUP(B888,'[3]Nur des jours'!$B:$B,'[3]Nur des jours'!$U:$U,"")</f>
        <v>0.40478493749161687</v>
      </c>
      <c r="U888" s="93">
        <v>1.0109635793432701</v>
      </c>
      <c r="V888" s="93">
        <v>0</v>
      </c>
      <c r="W888" s="93">
        <v>0.40478493749161687</v>
      </c>
      <c r="X888" s="93">
        <v>0.60410977276683531</v>
      </c>
      <c r="Y888" s="93">
        <v>0.43260765966675518</v>
      </c>
      <c r="Z888" s="93">
        <v>0</v>
      </c>
      <c r="AA888" s="93">
        <v>0</v>
      </c>
      <c r="AB888" s="93">
        <v>0</v>
      </c>
      <c r="AC888" s="93">
        <f>_xlfn.XLOOKUP(B888,'[3]Nur des jours'!$B:$B,'[3]Nur des jours'!$N:$N,"")</f>
        <v>2.5625975578783966</v>
      </c>
      <c r="AD888" s="93">
        <v>2.5625975578783966</v>
      </c>
      <c r="AE888" s="93">
        <v>0.40260905793689483</v>
      </c>
      <c r="AF888" s="93">
        <v>0</v>
      </c>
      <c r="AG888" s="93"/>
      <c r="AH888" s="93">
        <v>0</v>
      </c>
      <c r="AI888" s="93">
        <v>0</v>
      </c>
      <c r="AJ888" s="93">
        <v>0</v>
      </c>
      <c r="AK888" s="93">
        <v>0</v>
      </c>
      <c r="AL888" s="93">
        <v>0</v>
      </c>
      <c r="AM888" s="49" t="s">
        <v>5559</v>
      </c>
      <c r="AN888" s="49"/>
      <c r="AO888" s="48" t="str" cm="1">
        <f t="array" ref="AO888">IFERROR(_xlfn.IFS(
AQ888="MPR ISSUE","PDH",
AQ888="BSS Hardware Issue","BSS",
AQ888="Sites strategiques, MLL, Pylone, etc.","ENVTECH",
AQ888="AKTIVCO DEFAUT GE &amp; POWER Cabinet","AKTIVCO",
AQ888="AKTIVCO Coupure ENEO &amp; Baisse de tension","AKTIVCO GRID ONLY",
AQ888="Coupure ENEO &amp; Baisse de tension","IHS GRID ONLY",
AQ888="Defaut GE &amp; POWER Cabinet","IHS",
AQ888="Sharing","Partners",
AQ888="Sites strategiques &amp; DataCenter","SST &amp; DC",
AQ888="Exclu","Exclu",
AQ888="SAT","SAT",
AQ888="SPARE-ISSUE","SPARE-ISSUE",
AQ888="Fiber CAmtel","TRANS_FO_CAMTEL",
AQ888="Fiber AOF","Fiber AOF",
AQ888="Projet OCM (HUAWEI)","TRAVAUX-HUAWEI",
AQ888="Projet OCM (NOKIA)","TRAVAUX-NOKIA",
AQ888="ACCESS-ISSUE","ACCESS-ISSUE",
AQ888="Projet OCM (ZTE, NOKIA, autres projets)","TRAVAUX OCM",
AQ888="No root CAuse","No root cause",
AQ888="ODU HS","PDH",
AQ888="IP &amp; VLAN","PDH",
AQ888="Warehouse HUAWEI","SPARE-ISSUE",
AQ888="SPARE-HS","SPARE-ISSUE",
AQ888="Power Telco","BSS",AQ888="no impacts","no impacts"
),"")</f>
        <v>No root cause</v>
      </c>
      <c r="AP888" s="48" t="str" cm="1">
        <f t="array" ref="AP888">IFERROR(_xlfn.IFS(
AQ888="MPR ISSUE","TX ISSUE",
AQ888="BSS Hardware Issue","RAN ISSUE",
AQ888="Sites strategiques, MLL, Pylone, etc.","ENVTECH",
AQ888="AKTIVCO DEFAUT GE &amp; POWER Cabinet","POWER ISSUE",
AQ888="AKTIVCO Coupure ENEO &amp; Baisse de tension","POWER ISSUE",
AQ888="Coupure ENEO &amp; Baisse de tension","POWER ISSUE",
AQ888="Defaut GE &amp; POWER Cabinet","POWER ISSUE",
AQ888="Sharing","POWER ISSUE",
AQ888="Sites strategiques &amp; DataCenter","POWER ISSUE",
AQ888="Exclu","Exclu",
AQ888="SAT","TX ISSUE",
AQ888="SPARE-ISSUE","SPARE-ISSUE",
AQ888="Fiber CAmtel","TX ISSUE",
AQ888="Fiber AOF","TX ISSUE",
AQ888="Projet OCM (HUAWEI)","TRAVAUX-HUAWEI",
AQ888="Projet OCM (NOKIA)","TRAVAUX -NOKIA",
AQ888="ACCESS-ISSUE","ACCESS-ISSUE",
AQ888="Projet OCM (ZTE, NOKIA, autres projets)","TRAVAUX OCM",
AQ888="No root CAuse","No root cause",
AQ888="ODU HS","TX ISSUE",
AQ888="IP &amp; VLAN","TX ISSUE",
AQ888="Warehouse HUAWEI","SPARE-ISSUE",
AQ888="SPARE-HS","SPARE-ISSUE",
AQ888="Power Telco","RAN ISSUE",AQ888="no impacts","no impacts"
),"")</f>
        <v>No root cause</v>
      </c>
      <c r="AQ888" s="67" t="s">
        <v>5344</v>
      </c>
      <c r="AR888" s="48" t="str" cm="1">
        <f t="array" ref="AR888">IFERROR(_xlfn.IFS(
AQ888="MPR ISSUE","ACTIVE",
AQ888="BSS Hardware Issue","ACTIVE",
AQ888="Sites strategiques, MLL, Pylone, etc.","PASSIVE",
AQ888="AKTIVCO DEFAUT GE &amp; POWER Cabinet","PASSIVE",
AQ888="AKTIVCO Coupure ENEO &amp; Baisse de tension","PASSIVE",
AQ888="Coupure ENEO &amp; Baisse de tension","PASSIVE",
AQ888="Defaut GE &amp; POWER Cabinet","PASSIVE",
AQ888="Sharing","PASSIVE",
AQ888="Sites strategiques &amp; DataCenter","PASSIVE",
AQ888="Exclu","Exclu",
AQ888="SAT","ACTIVE",
AQ888="SPARE-ISSUE","SPARE-ISSUE",
AQ888="Fiber CAmtel","ACTIVE",
AQ888="Fiber AOF","ACTIVE",
AQ888="Projet OCM (HUAWEI)","PLANNED WORKS",
AQ888="Projet OCM (NOKIA)","PLANNED WORKS",
AQ888="ACCESS-ISSUE","ACCESS-ISSUE",
AQ888="Projet OCM (ZTE, NOKIA, autres projets)","PLANNED WORKS",
AQ888="No root CAuse","No root cause",
AQ888="ODU HS","ACTIVE",
AQ888="IP &amp; VLAN","ACTIVE",
AQ888="Warehouse HUAWEI","SPARE-ISSUE",
AQ888="SPARE-HS","SPARE-ISSUE",
AQ888="Power Telco","ACTIVE", AQ888="no impacts","no impacts"
),"")</f>
        <v>No root cause</v>
      </c>
      <c r="AS888" s="92" t="s">
        <v>5537</v>
      </c>
      <c r="AT888" s="98" t="s">
        <v>1719</v>
      </c>
      <c r="AV888" s="17" t="s">
        <v>5537</v>
      </c>
      <c r="AW888" s="7" t="s">
        <v>5537</v>
      </c>
      <c r="AX888" s="6" t="s">
        <v>5537</v>
      </c>
      <c r="AY888" s="7"/>
      <c r="AZ888" s="3" t="s">
        <v>5537</v>
      </c>
      <c r="BA888" s="18" t="s">
        <v>5537</v>
      </c>
      <c r="BB888" s="18" t="s">
        <v>5537</v>
      </c>
      <c r="BC888" s="18" t="s">
        <v>5537</v>
      </c>
      <c r="BD888" s="18" t="s">
        <v>5537</v>
      </c>
      <c r="BE888" s="18" t="s">
        <v>5537</v>
      </c>
      <c r="BF888" s="18" t="s">
        <v>5537</v>
      </c>
      <c r="BG888" s="18" t="s">
        <v>5537</v>
      </c>
      <c r="BH888" s="18" t="s">
        <v>5537</v>
      </c>
      <c r="BI888" s="18" t="s">
        <v>5537</v>
      </c>
      <c r="BJ888" s="18" t="s">
        <v>5537</v>
      </c>
      <c r="BK888" s="18" t="s">
        <v>5537</v>
      </c>
      <c r="BL888" s="9" t="s">
        <v>5537</v>
      </c>
      <c r="BM888" s="14" t="s">
        <v>5537</v>
      </c>
      <c r="BN888" s="14" t="s">
        <v>5537</v>
      </c>
      <c r="BO888" s="14" t="str">
        <f>_xlfn.XLOOKUP(B888,'[4]cell downs 18042026 17h'!$B:$B,'[4]cell downs 18042026 17h'!$B:$B,"")</f>
        <v/>
      </c>
      <c r="BP888" s="14" t="str">
        <f>_xlfn.XLOOKUP(B888,'[5]Cells Huawei 19042026 15h'!$B:$B,'[5]Cells Huawei 19042026 15h'!$B:$B,"")</f>
        <v/>
      </c>
      <c r="BQ888" s="9" t="str">
        <f>_xlfn.XLOOKUP(B888,'[6]cells down 19042026 9H40'!$B:$B,'[6]cells down 19042026 9H40'!$B:$B,"")</f>
        <v/>
      </c>
      <c r="BR888" s="9" t="s">
        <v>5537</v>
      </c>
      <c r="BS888" s="9" t="s">
        <v>12</v>
      </c>
      <c r="BT888" s="108"/>
    </row>
    <row r="889" spans="1:72" s="9" customFormat="1" x14ac:dyDescent="0.35">
      <c r="A889" s="1" t="s">
        <v>1920</v>
      </c>
      <c r="B889" s="8" t="s">
        <v>1921</v>
      </c>
      <c r="C889" s="3" t="str">
        <f>_xlfn.XLOOKUP(B889,'[1]daily break down'!$D:$D,'[1]daily break down'!$E:$E,"")</f>
        <v>CENTRE</v>
      </c>
      <c r="D889" s="1" t="s">
        <v>21</v>
      </c>
      <c r="E889" s="1" t="s">
        <v>563</v>
      </c>
      <c r="F889" s="3" t="s">
        <v>69</v>
      </c>
      <c r="G889" s="1" t="s">
        <v>502</v>
      </c>
      <c r="H889" s="34" t="str">
        <f>_xlfn.XLOOKUP(B889,[2]CALCULATION!$B:$B,[2]CALCULATION!$H:$H,"")</f>
        <v>ZTE</v>
      </c>
      <c r="I889" s="28">
        <v>0</v>
      </c>
      <c r="J889" s="28">
        <v>0</v>
      </c>
      <c r="K889" s="28">
        <v>0.55561619482183611</v>
      </c>
      <c r="L889" s="28">
        <v>0</v>
      </c>
      <c r="M889" s="28">
        <v>0</v>
      </c>
      <c r="N889" s="28">
        <v>0</v>
      </c>
      <c r="O889" s="28">
        <v>0</v>
      </c>
      <c r="P889" s="28">
        <v>0</v>
      </c>
      <c r="Q889" s="28">
        <v>14.424940002796541</v>
      </c>
      <c r="R889" s="28">
        <v>0</v>
      </c>
      <c r="S889" s="93">
        <v>0</v>
      </c>
      <c r="T889" s="93">
        <f>_xlfn.XLOOKUP(B889,'[3]Nur des jours'!$B:$B,'[3]Nur des jours'!$U:$U,"")</f>
        <v>9.2207354900940407E-3</v>
      </c>
      <c r="U889" s="93">
        <v>0</v>
      </c>
      <c r="V889" s="93">
        <v>0</v>
      </c>
      <c r="W889" s="93">
        <v>9.2207354900940407E-3</v>
      </c>
      <c r="X889" s="93">
        <v>0</v>
      </c>
      <c r="Y889" s="93">
        <v>0</v>
      </c>
      <c r="Z889" s="93">
        <v>1.9126516338358519</v>
      </c>
      <c r="AA889" s="93">
        <v>0</v>
      </c>
      <c r="AB889" s="93">
        <v>0.51029726081733107</v>
      </c>
      <c r="AC889" s="93">
        <f>_xlfn.XLOOKUP(B889,'[3]Nur des jours'!$B:$B,'[3]Nur des jours'!$N:$N,"")</f>
        <v>0</v>
      </c>
      <c r="AD889" s="93">
        <v>0</v>
      </c>
      <c r="AE889" s="93">
        <v>0.39360234338660982</v>
      </c>
      <c r="AF889" s="93">
        <v>0</v>
      </c>
      <c r="AG889" s="93"/>
      <c r="AH889" s="93">
        <v>0</v>
      </c>
      <c r="AI889" s="93">
        <v>0</v>
      </c>
      <c r="AJ889" s="93">
        <v>0</v>
      </c>
      <c r="AK889" s="93">
        <v>0</v>
      </c>
      <c r="AL889" s="93">
        <v>0</v>
      </c>
      <c r="AM889" s="49" t="s">
        <v>5559</v>
      </c>
      <c r="AN889" s="49"/>
      <c r="AO889" s="48" t="str" cm="1">
        <f t="array" ref="AO889">IFERROR(_xlfn.IFS(
AQ889="MPR ISSUE","PDH",
AQ889="BSS Hardware Issue","BSS",
AQ889="Sites strategiques, MLL, Pylone, etc.","ENVTECH",
AQ889="AKTIVCO DEFAUT GE &amp; POWER Cabinet","AKTIVCO",
AQ889="AKTIVCO Coupure ENEO &amp; Baisse de tension","AKTIVCO GRID ONLY",
AQ889="Coupure ENEO &amp; Baisse de tension","IHS GRID ONLY",
AQ889="Defaut GE &amp; POWER Cabinet","IHS",
AQ889="Sharing","Partners",
AQ889="Sites strategiques &amp; DataCenter","SST &amp; DC",
AQ889="Exclu","Exclu",
AQ889="SAT","SAT",
AQ889="SPARE-ISSUE","SPARE-ISSUE",
AQ889="Fiber CAmtel","TRANS_FO_CAMTEL",
AQ889="Fiber AOF","Fiber AOF",
AQ889="Projet OCM (HUAWEI)","TRAVAUX-HUAWEI",
AQ889="Projet OCM (NOKIA)","TRAVAUX-NOKIA",
AQ889="ACCESS-ISSUE","ACCESS-ISSUE",
AQ889="Projet OCM (ZTE, NOKIA, autres projets)","TRAVAUX OCM",
AQ889="No root CAuse","No root cause",
AQ889="ODU HS","PDH",
AQ889="IP &amp; VLAN","PDH",
AQ889="Warehouse HUAWEI","SPARE-ISSUE",
AQ889="SPARE-HS","SPARE-ISSUE",
AQ889="Power Telco","BSS",AQ889="no impacts","no impacts"
),"")</f>
        <v>No root cause</v>
      </c>
      <c r="AP889" s="48" t="str" cm="1">
        <f t="array" ref="AP889">IFERROR(_xlfn.IFS(
AQ889="MPR ISSUE","TX ISSUE",
AQ889="BSS Hardware Issue","RAN ISSUE",
AQ889="Sites strategiques, MLL, Pylone, etc.","ENVTECH",
AQ889="AKTIVCO DEFAUT GE &amp; POWER Cabinet","POWER ISSUE",
AQ889="AKTIVCO Coupure ENEO &amp; Baisse de tension","POWER ISSUE",
AQ889="Coupure ENEO &amp; Baisse de tension","POWER ISSUE",
AQ889="Defaut GE &amp; POWER Cabinet","POWER ISSUE",
AQ889="Sharing","POWER ISSUE",
AQ889="Sites strategiques &amp; DataCenter","POWER ISSUE",
AQ889="Exclu","Exclu",
AQ889="SAT","TX ISSUE",
AQ889="SPARE-ISSUE","SPARE-ISSUE",
AQ889="Fiber CAmtel","TX ISSUE",
AQ889="Fiber AOF","TX ISSUE",
AQ889="Projet OCM (HUAWEI)","TRAVAUX-HUAWEI",
AQ889="Projet OCM (NOKIA)","TRAVAUX -NOKIA",
AQ889="ACCESS-ISSUE","ACCESS-ISSUE",
AQ889="Projet OCM (ZTE, NOKIA, autres projets)","TRAVAUX OCM",
AQ889="No root CAuse","No root cause",
AQ889="ODU HS","TX ISSUE",
AQ889="IP &amp; VLAN","TX ISSUE",
AQ889="Warehouse HUAWEI","SPARE-ISSUE",
AQ889="SPARE-HS","SPARE-ISSUE",
AQ889="Power Telco","RAN ISSUE",AQ889="no impacts","no impacts"
),"")</f>
        <v>No root cause</v>
      </c>
      <c r="AQ889" s="67" t="s">
        <v>5344</v>
      </c>
      <c r="AR889" s="48" t="str" cm="1">
        <f t="array" ref="AR889">IFERROR(_xlfn.IFS(
AQ889="MPR ISSUE","ACTIVE",
AQ889="BSS Hardware Issue","ACTIVE",
AQ889="Sites strategiques, MLL, Pylone, etc.","PASSIVE",
AQ889="AKTIVCO DEFAUT GE &amp; POWER Cabinet","PASSIVE",
AQ889="AKTIVCO Coupure ENEO &amp; Baisse de tension","PASSIVE",
AQ889="Coupure ENEO &amp; Baisse de tension","PASSIVE",
AQ889="Defaut GE &amp; POWER Cabinet","PASSIVE",
AQ889="Sharing","PASSIVE",
AQ889="Sites strategiques &amp; DataCenter","PASSIVE",
AQ889="Exclu","Exclu",
AQ889="SAT","ACTIVE",
AQ889="SPARE-ISSUE","SPARE-ISSUE",
AQ889="Fiber CAmtel","ACTIVE",
AQ889="Fiber AOF","ACTIVE",
AQ889="Projet OCM (HUAWEI)","PLANNED WORKS",
AQ889="Projet OCM (NOKIA)","PLANNED WORKS",
AQ889="ACCESS-ISSUE","ACCESS-ISSUE",
AQ889="Projet OCM (ZTE, NOKIA, autres projets)","PLANNED WORKS",
AQ889="No root CAuse","No root cause",
AQ889="ODU HS","ACTIVE",
AQ889="IP &amp; VLAN","ACTIVE",
AQ889="Warehouse HUAWEI","SPARE-ISSUE",
AQ889="SPARE-HS","SPARE-ISSUE",
AQ889="Power Telco","ACTIVE", AQ889="no impacts","no impacts"
),"")</f>
        <v>No root cause</v>
      </c>
      <c r="AS889" s="92" t="s">
        <v>5537</v>
      </c>
      <c r="AT889" s="98" t="s">
        <v>1921</v>
      </c>
      <c r="AV889" s="17" t="s">
        <v>5537</v>
      </c>
      <c r="AW889" s="7" t="s">
        <v>5537</v>
      </c>
      <c r="AX889" s="6" t="s">
        <v>5537</v>
      </c>
      <c r="AY889" s="7"/>
      <c r="AZ889" s="3" t="s">
        <v>5537</v>
      </c>
      <c r="BA889" s="18" t="s">
        <v>5537</v>
      </c>
      <c r="BB889" s="18" t="s">
        <v>5537</v>
      </c>
      <c r="BC889" s="18" t="s">
        <v>5537</v>
      </c>
      <c r="BD889" s="18" t="s">
        <v>5537</v>
      </c>
      <c r="BE889" s="18" t="s">
        <v>5537</v>
      </c>
      <c r="BF889" s="18" t="s">
        <v>5537</v>
      </c>
      <c r="BG889" s="18" t="s">
        <v>5537</v>
      </c>
      <c r="BH889" s="18" t="s">
        <v>5537</v>
      </c>
      <c r="BI889" s="18" t="s">
        <v>5537</v>
      </c>
      <c r="BJ889" s="18" t="s">
        <v>5537</v>
      </c>
      <c r="BK889" s="18" t="s">
        <v>5537</v>
      </c>
      <c r="BL889" s="9" t="s">
        <v>5537</v>
      </c>
      <c r="BM889" s="14" t="s">
        <v>5537</v>
      </c>
      <c r="BN889" s="14" t="s">
        <v>5537</v>
      </c>
      <c r="BO889" s="14" t="str">
        <f>_xlfn.XLOOKUP(B889,'[4]cell downs 18042026 17h'!$B:$B,'[4]cell downs 18042026 17h'!$B:$B,"")</f>
        <v/>
      </c>
      <c r="BP889" s="14" t="str">
        <f>_xlfn.XLOOKUP(B889,'[5]Cells Huawei 19042026 15h'!$B:$B,'[5]Cells Huawei 19042026 15h'!$B:$B,"")</f>
        <v/>
      </c>
      <c r="BQ889" s="9" t="str">
        <f>_xlfn.XLOOKUP(B889,'[6]cells down 19042026 9H40'!$B:$B,'[6]cells down 19042026 9H40'!$B:$B,"")</f>
        <v/>
      </c>
      <c r="BR889" s="9" t="s">
        <v>5537</v>
      </c>
      <c r="BS889" s="9" t="s">
        <v>12</v>
      </c>
      <c r="BT889" s="108"/>
    </row>
    <row r="890" spans="1:72" s="9" customFormat="1" x14ac:dyDescent="0.35">
      <c r="A890" s="1" t="s">
        <v>2279</v>
      </c>
      <c r="B890" s="8" t="s">
        <v>2280</v>
      </c>
      <c r="C890" s="3" t="str">
        <f>_xlfn.XLOOKUP(B890,'[1]daily break down'!$D:$D,'[1]daily break down'!$E:$E,"")</f>
        <v>Yaounde</v>
      </c>
      <c r="D890" s="1" t="s">
        <v>11</v>
      </c>
      <c r="E890" s="1" t="s">
        <v>12</v>
      </c>
      <c r="F890" s="3" t="s">
        <v>37</v>
      </c>
      <c r="G890" s="1" t="s">
        <v>38</v>
      </c>
      <c r="H890" s="34" t="str">
        <f>_xlfn.XLOOKUP(B890,[2]CALCULATION!$B:$B,[2]CALCULATION!$H:$H,"")</f>
        <v>ZTE</v>
      </c>
      <c r="I890" s="28">
        <v>0</v>
      </c>
      <c r="J890" s="28">
        <v>0</v>
      </c>
      <c r="K890" s="28">
        <v>0</v>
      </c>
      <c r="L890" s="28">
        <v>0</v>
      </c>
      <c r="M890" s="28">
        <v>0</v>
      </c>
      <c r="N890" s="28">
        <v>0</v>
      </c>
      <c r="O890" s="28">
        <v>0</v>
      </c>
      <c r="P890" s="28">
        <v>0</v>
      </c>
      <c r="Q890" s="28">
        <v>0</v>
      </c>
      <c r="R890" s="28">
        <v>0</v>
      </c>
      <c r="S890" s="93">
        <v>0</v>
      </c>
      <c r="T890" s="93">
        <f>_xlfn.XLOOKUP(B890,'[3]Nur des jours'!$B:$B,'[3]Nur des jours'!$U:$U,"")</f>
        <v>0</v>
      </c>
      <c r="U890" s="93">
        <v>0</v>
      </c>
      <c r="V890" s="93">
        <v>0</v>
      </c>
      <c r="W890" s="93">
        <v>0</v>
      </c>
      <c r="X890" s="93">
        <v>2.2971580872805666E-2</v>
      </c>
      <c r="Y890" s="93">
        <v>0</v>
      </c>
      <c r="Z890" s="93">
        <v>0</v>
      </c>
      <c r="AA890" s="93">
        <v>0</v>
      </c>
      <c r="AB890" s="93">
        <v>2.6039214343397538E-3</v>
      </c>
      <c r="AC890" s="93">
        <f>_xlfn.XLOOKUP(B890,'[3]Nur des jours'!$B:$B,'[3]Nur des jours'!$N:$N,"")</f>
        <v>0</v>
      </c>
      <c r="AD890" s="93">
        <v>0</v>
      </c>
      <c r="AE890" s="93">
        <v>0.39101625703058818</v>
      </c>
      <c r="AF890" s="93">
        <v>0</v>
      </c>
      <c r="AG890" s="93"/>
      <c r="AH890" s="93">
        <v>0</v>
      </c>
      <c r="AI890" s="93">
        <v>0</v>
      </c>
      <c r="AJ890" s="93">
        <v>0</v>
      </c>
      <c r="AK890" s="93">
        <v>0</v>
      </c>
      <c r="AL890" s="93">
        <v>0</v>
      </c>
      <c r="AM890" s="49" t="s">
        <v>5559</v>
      </c>
      <c r="AN890" s="49"/>
      <c r="AO890" s="48" t="str" cm="1">
        <f t="array" ref="AO890">IFERROR(_xlfn.IFS(
AQ890="MPR ISSUE","PDH",
AQ890="BSS Hardware Issue","BSS",
AQ890="Sites strategiques, MLL, Pylone, etc.","ENVTECH",
AQ890="AKTIVCO DEFAUT GE &amp; POWER Cabinet","AKTIVCO",
AQ890="AKTIVCO Coupure ENEO &amp; Baisse de tension","AKTIVCO GRID ONLY",
AQ890="Coupure ENEO &amp; Baisse de tension","IHS GRID ONLY",
AQ890="Defaut GE &amp; POWER Cabinet","IHS",
AQ890="Sharing","Partners",
AQ890="Sites strategiques &amp; DataCenter","SST &amp; DC",
AQ890="Exclu","Exclu",
AQ890="SAT","SAT",
AQ890="SPARE-ISSUE","SPARE-ISSUE",
AQ890="Fiber CAmtel","TRANS_FO_CAMTEL",
AQ890="Fiber AOF","Fiber AOF",
AQ890="Projet OCM (HUAWEI)","TRAVAUX-HUAWEI",
AQ890="Projet OCM (NOKIA)","TRAVAUX-NOKIA",
AQ890="ACCESS-ISSUE","ACCESS-ISSUE",
AQ890="Projet OCM (ZTE, NOKIA, autres projets)","TRAVAUX OCM",
AQ890="No root CAuse","No root cause",
AQ890="ODU HS","PDH",
AQ890="IP &amp; VLAN","PDH",
AQ890="Warehouse HUAWEI","SPARE-ISSUE",
AQ890="SPARE-HS","SPARE-ISSUE",
AQ890="Power Telco","BSS",AQ890="no impacts","no impacts"
),"")</f>
        <v>No root cause</v>
      </c>
      <c r="AP890" s="48" t="str" cm="1">
        <f t="array" ref="AP890">IFERROR(_xlfn.IFS(
AQ890="MPR ISSUE","TX ISSUE",
AQ890="BSS Hardware Issue","RAN ISSUE",
AQ890="Sites strategiques, MLL, Pylone, etc.","ENVTECH",
AQ890="AKTIVCO DEFAUT GE &amp; POWER Cabinet","POWER ISSUE",
AQ890="AKTIVCO Coupure ENEO &amp; Baisse de tension","POWER ISSUE",
AQ890="Coupure ENEO &amp; Baisse de tension","POWER ISSUE",
AQ890="Defaut GE &amp; POWER Cabinet","POWER ISSUE",
AQ890="Sharing","POWER ISSUE",
AQ890="Sites strategiques &amp; DataCenter","POWER ISSUE",
AQ890="Exclu","Exclu",
AQ890="SAT","TX ISSUE",
AQ890="SPARE-ISSUE","SPARE-ISSUE",
AQ890="Fiber CAmtel","TX ISSUE",
AQ890="Fiber AOF","TX ISSUE",
AQ890="Projet OCM (HUAWEI)","TRAVAUX-HUAWEI",
AQ890="Projet OCM (NOKIA)","TRAVAUX -NOKIA",
AQ890="ACCESS-ISSUE","ACCESS-ISSUE",
AQ890="Projet OCM (ZTE, NOKIA, autres projets)","TRAVAUX OCM",
AQ890="No root CAuse","No root cause",
AQ890="ODU HS","TX ISSUE",
AQ890="IP &amp; VLAN","TX ISSUE",
AQ890="Warehouse HUAWEI","SPARE-ISSUE",
AQ890="SPARE-HS","SPARE-ISSUE",
AQ890="Power Telco","RAN ISSUE",AQ890="no impacts","no impacts"
),"")</f>
        <v>No root cause</v>
      </c>
      <c r="AQ890" s="126" t="s">
        <v>5344</v>
      </c>
      <c r="AR890" s="48" t="str" cm="1">
        <f t="array" ref="AR890">IFERROR(_xlfn.IFS(
AQ890="MPR ISSUE","ACTIVE",
AQ890="BSS Hardware Issue","ACTIVE",
AQ890="Sites strategiques, MLL, Pylone, etc.","PASSIVE",
AQ890="AKTIVCO DEFAUT GE &amp; POWER Cabinet","PASSIVE",
AQ890="AKTIVCO Coupure ENEO &amp; Baisse de tension","PASSIVE",
AQ890="Coupure ENEO &amp; Baisse de tension","PASSIVE",
AQ890="Defaut GE &amp; POWER Cabinet","PASSIVE",
AQ890="Sharing","PASSIVE",
AQ890="Sites strategiques &amp; DataCenter","PASSIVE",
AQ890="Exclu","Exclu",
AQ890="SAT","ACTIVE",
AQ890="SPARE-ISSUE","SPARE-ISSUE",
AQ890="Fiber CAmtel","ACTIVE",
AQ890="Fiber AOF","ACTIVE",
AQ890="Projet OCM (HUAWEI)","PLANNED WORKS",
AQ890="Projet OCM (NOKIA)","PLANNED WORKS",
AQ890="ACCESS-ISSUE","ACCESS-ISSUE",
AQ890="Projet OCM (ZTE, NOKIA, autres projets)","PLANNED WORKS",
AQ890="No root CAuse","No root cause",
AQ890="ODU HS","ACTIVE",
AQ890="IP &amp; VLAN","ACTIVE",
AQ890="Warehouse HUAWEI","SPARE-ISSUE",
AQ890="SPARE-HS","SPARE-ISSUE",
AQ890="Power Telco","ACTIVE", AQ890="no impacts","no impacts"
),"")</f>
        <v>No root cause</v>
      </c>
      <c r="AS890" s="92" t="s">
        <v>5537</v>
      </c>
      <c r="AT890" s="98" t="s">
        <v>2280</v>
      </c>
      <c r="AV890" s="17" t="s">
        <v>5537</v>
      </c>
      <c r="AW890" s="7" t="s">
        <v>5537</v>
      </c>
      <c r="AX890" s="6" t="s">
        <v>5537</v>
      </c>
      <c r="AY890" s="7"/>
      <c r="AZ890" s="3" t="s">
        <v>5537</v>
      </c>
      <c r="BA890" s="18" t="s">
        <v>5537</v>
      </c>
      <c r="BB890" s="18" t="s">
        <v>5537</v>
      </c>
      <c r="BC890" s="18" t="s">
        <v>5537</v>
      </c>
      <c r="BD890" s="18" t="s">
        <v>5537</v>
      </c>
      <c r="BE890" s="18" t="s">
        <v>5537</v>
      </c>
      <c r="BF890" s="18" t="s">
        <v>5537</v>
      </c>
      <c r="BG890" s="18" t="s">
        <v>5537</v>
      </c>
      <c r="BH890" s="18" t="s">
        <v>5537</v>
      </c>
      <c r="BI890" s="18" t="s">
        <v>5537</v>
      </c>
      <c r="BJ890" s="18" t="s">
        <v>5537</v>
      </c>
      <c r="BK890" s="18" t="s">
        <v>5537</v>
      </c>
      <c r="BL890" s="9" t="s">
        <v>5537</v>
      </c>
      <c r="BM890" s="14" t="s">
        <v>5537</v>
      </c>
      <c r="BN890" s="14" t="s">
        <v>5537</v>
      </c>
      <c r="BO890" s="14" t="str">
        <f>_xlfn.XLOOKUP(B890,'[4]cell downs 18042026 17h'!$B:$B,'[4]cell downs 18042026 17h'!$B:$B,"")</f>
        <v/>
      </c>
      <c r="BP890" s="14" t="str">
        <f>_xlfn.XLOOKUP(B890,'[5]Cells Huawei 19042026 15h'!$B:$B,'[5]Cells Huawei 19042026 15h'!$B:$B,"")</f>
        <v/>
      </c>
      <c r="BQ890" s="9" t="str">
        <f>_xlfn.XLOOKUP(B890,'[6]cells down 19042026 9H40'!$B:$B,'[6]cells down 19042026 9H40'!$B:$B,"")</f>
        <v/>
      </c>
      <c r="BR890" s="9" t="s">
        <v>2280</v>
      </c>
      <c r="BS890" s="9" t="s">
        <v>12</v>
      </c>
      <c r="BT890" s="108"/>
    </row>
    <row r="891" spans="1:72" s="9" customFormat="1" x14ac:dyDescent="0.35">
      <c r="A891" s="1" t="s">
        <v>1955</v>
      </c>
      <c r="B891" s="8" t="s">
        <v>1956</v>
      </c>
      <c r="C891" s="3" t="str">
        <f>_xlfn.XLOOKUP(B891,'[1]daily break down'!$D:$D,'[1]daily break down'!$E:$E,"")</f>
        <v>OUEST</v>
      </c>
      <c r="D891" s="1" t="s">
        <v>11</v>
      </c>
      <c r="E891" s="1" t="s">
        <v>12</v>
      </c>
      <c r="F891" s="3" t="s">
        <v>102</v>
      </c>
      <c r="G891" s="1" t="s">
        <v>856</v>
      </c>
      <c r="H891" s="32" t="str">
        <f>_xlfn.XLOOKUP(B891,[2]CALCULATION!$B:$B,[2]CALCULATION!$H:$H,"")</f>
        <v>Huawei</v>
      </c>
      <c r="I891" s="28">
        <v>1.2989109187776264</v>
      </c>
      <c r="J891" s="28">
        <v>1.0252851472321387</v>
      </c>
      <c r="K891" s="28">
        <v>0</v>
      </c>
      <c r="L891" s="28">
        <v>0</v>
      </c>
      <c r="M891" s="28">
        <v>0</v>
      </c>
      <c r="N891" s="28">
        <v>0</v>
      </c>
      <c r="O891" s="28">
        <v>0</v>
      </c>
      <c r="P891" s="28">
        <v>0</v>
      </c>
      <c r="Q891" s="28">
        <v>0</v>
      </c>
      <c r="R891" s="28">
        <v>0.28973084726609649</v>
      </c>
      <c r="S891" s="93">
        <v>0.10683211912120148</v>
      </c>
      <c r="T891" s="93">
        <f>_xlfn.XLOOKUP(B891,'[3]Nur des jours'!$B:$B,'[3]Nur des jours'!$U:$U,"")</f>
        <v>0</v>
      </c>
      <c r="U891" s="93">
        <v>2.7767433432353683</v>
      </c>
      <c r="V891" s="93">
        <v>0</v>
      </c>
      <c r="W891" s="93">
        <v>0</v>
      </c>
      <c r="X891" s="93">
        <v>0</v>
      </c>
      <c r="Y891" s="93">
        <v>0</v>
      </c>
      <c r="Z891" s="93">
        <v>1.4413418542203502</v>
      </c>
      <c r="AA891" s="93">
        <v>0</v>
      </c>
      <c r="AB891" s="93">
        <v>0</v>
      </c>
      <c r="AC891" s="93">
        <f>_xlfn.XLOOKUP(B891,'[3]Nur des jours'!$B:$B,'[3]Nur des jours'!$N:$N,"")</f>
        <v>15.763141599107389</v>
      </c>
      <c r="AD891" s="93">
        <v>15.763141599107389</v>
      </c>
      <c r="AE891" s="93">
        <v>0.39001749264481367</v>
      </c>
      <c r="AF891" s="93">
        <v>0</v>
      </c>
      <c r="AG891" s="93"/>
      <c r="AH891" s="93">
        <v>0</v>
      </c>
      <c r="AI891" s="93">
        <v>0</v>
      </c>
      <c r="AJ891" s="93">
        <v>0</v>
      </c>
      <c r="AK891" s="93">
        <v>0</v>
      </c>
      <c r="AL891" s="93">
        <v>0</v>
      </c>
      <c r="AM891" s="49" t="s">
        <v>5559</v>
      </c>
      <c r="AN891" s="49"/>
      <c r="AO891" s="48" t="str" cm="1">
        <f t="array" ref="AO891">IFERROR(_xlfn.IFS(
AQ891="MPR ISSUE","PDH",
AQ891="BSS Hardware Issue","BSS",
AQ891="Sites strategiques, MLL, Pylone, etc.","ENVTECH",
AQ891="AKTIVCO DEFAUT GE &amp; POWER Cabinet","AKTIVCO",
AQ891="AKTIVCO Coupure ENEO &amp; Baisse de tension","AKTIVCO GRID ONLY",
AQ891="Coupure ENEO &amp; Baisse de tension","IHS GRID ONLY",
AQ891="Defaut GE &amp; POWER Cabinet","IHS",
AQ891="Sharing","Partners",
AQ891="Sites strategiques &amp; DataCenter","SST &amp; DC",
AQ891="Exclu","Exclu",
AQ891="SAT","SAT",
AQ891="SPARE-ISSUE","SPARE-ISSUE",
AQ891="Fiber CAmtel","TRANS_FO_CAMTEL",
AQ891="Fiber AOF","Fiber AOF",
AQ891="Projet OCM (HUAWEI)","TRAVAUX-HUAWEI",
AQ891="Projet OCM (NOKIA)","TRAVAUX-NOKIA",
AQ891="ACCESS-ISSUE","ACCESS-ISSUE",
AQ891="Projet OCM (ZTE, NOKIA, autres projets)","TRAVAUX OCM",
AQ891="No root CAuse","No root cause",
AQ891="ODU HS","PDH",
AQ891="IP &amp; VLAN","PDH",
AQ891="Warehouse HUAWEI","SPARE-ISSUE",
AQ891="SPARE-HS","SPARE-ISSUE",
AQ891="Power Telco","BSS",AQ891="no impacts","no impacts"
),"")</f>
        <v>No root cause</v>
      </c>
      <c r="AP891" s="48" t="str" cm="1">
        <f t="array" ref="AP891">IFERROR(_xlfn.IFS(
AQ891="MPR ISSUE","TX ISSUE",
AQ891="BSS Hardware Issue","RAN ISSUE",
AQ891="Sites strategiques, MLL, Pylone, etc.","ENVTECH",
AQ891="AKTIVCO DEFAUT GE &amp; POWER Cabinet","POWER ISSUE",
AQ891="AKTIVCO Coupure ENEO &amp; Baisse de tension","POWER ISSUE",
AQ891="Coupure ENEO &amp; Baisse de tension","POWER ISSUE",
AQ891="Defaut GE &amp; POWER Cabinet","POWER ISSUE",
AQ891="Sharing","POWER ISSUE",
AQ891="Sites strategiques &amp; DataCenter","POWER ISSUE",
AQ891="Exclu","Exclu",
AQ891="SAT","TX ISSUE",
AQ891="SPARE-ISSUE","SPARE-ISSUE",
AQ891="Fiber CAmtel","TX ISSUE",
AQ891="Fiber AOF","TX ISSUE",
AQ891="Projet OCM (HUAWEI)","TRAVAUX-HUAWEI",
AQ891="Projet OCM (NOKIA)","TRAVAUX -NOKIA",
AQ891="ACCESS-ISSUE","ACCESS-ISSUE",
AQ891="Projet OCM (ZTE, NOKIA, autres projets)","TRAVAUX OCM",
AQ891="No root CAuse","No root cause",
AQ891="ODU HS","TX ISSUE",
AQ891="IP &amp; VLAN","TX ISSUE",
AQ891="Warehouse HUAWEI","SPARE-ISSUE",
AQ891="SPARE-HS","SPARE-ISSUE",
AQ891="Power Telco","RAN ISSUE",AQ891="no impacts","no impacts"
),"")</f>
        <v>No root cause</v>
      </c>
      <c r="AQ891" s="126" t="s">
        <v>5344</v>
      </c>
      <c r="AR891" s="48" t="str" cm="1">
        <f t="array" ref="AR891">IFERROR(_xlfn.IFS(
AQ891="MPR ISSUE","ACTIVE",
AQ891="BSS Hardware Issue","ACTIVE",
AQ891="Sites strategiques, MLL, Pylone, etc.","PASSIVE",
AQ891="AKTIVCO DEFAUT GE &amp; POWER Cabinet","PASSIVE",
AQ891="AKTIVCO Coupure ENEO &amp; Baisse de tension","PASSIVE",
AQ891="Coupure ENEO &amp; Baisse de tension","PASSIVE",
AQ891="Defaut GE &amp; POWER Cabinet","PASSIVE",
AQ891="Sharing","PASSIVE",
AQ891="Sites strategiques &amp; DataCenter","PASSIVE",
AQ891="Exclu","Exclu",
AQ891="SAT","ACTIVE",
AQ891="SPARE-ISSUE","SPARE-ISSUE",
AQ891="Fiber CAmtel","ACTIVE",
AQ891="Fiber AOF","ACTIVE",
AQ891="Projet OCM (HUAWEI)","PLANNED WORKS",
AQ891="Projet OCM (NOKIA)","PLANNED WORKS",
AQ891="ACCESS-ISSUE","ACCESS-ISSUE",
AQ891="Projet OCM (ZTE, NOKIA, autres projets)","PLANNED WORKS",
AQ891="No root CAuse","No root cause",
AQ891="ODU HS","ACTIVE",
AQ891="IP &amp; VLAN","ACTIVE",
AQ891="Warehouse HUAWEI","SPARE-ISSUE",
AQ891="SPARE-HS","SPARE-ISSUE",
AQ891="Power Telco","ACTIVE", AQ891="no impacts","no impacts"
),"")</f>
        <v>No root cause</v>
      </c>
      <c r="AS891" s="92" t="s">
        <v>5537</v>
      </c>
      <c r="AT891" s="98" t="s">
        <v>1956</v>
      </c>
      <c r="AV891" s="17" t="s">
        <v>5537</v>
      </c>
      <c r="AW891" s="7" t="s">
        <v>5537</v>
      </c>
      <c r="AX891" s="6" t="s">
        <v>5537</v>
      </c>
      <c r="AY891" s="7"/>
      <c r="AZ891" s="3" t="s">
        <v>5537</v>
      </c>
      <c r="BA891" s="18" t="s">
        <v>5537</v>
      </c>
      <c r="BB891" s="18" t="s">
        <v>5537</v>
      </c>
      <c r="BC891" s="18" t="s">
        <v>5537</v>
      </c>
      <c r="BD891" s="18" t="s">
        <v>5537</v>
      </c>
      <c r="BE891" s="18" t="s">
        <v>5537</v>
      </c>
      <c r="BF891" s="18" t="s">
        <v>5537</v>
      </c>
      <c r="BG891" s="18" t="s">
        <v>5537</v>
      </c>
      <c r="BH891" s="18" t="s">
        <v>5537</v>
      </c>
      <c r="BI891" s="18" t="s">
        <v>5537</v>
      </c>
      <c r="BJ891" s="18" t="s">
        <v>5537</v>
      </c>
      <c r="BK891" s="18" t="s">
        <v>5537</v>
      </c>
      <c r="BL891" s="9" t="s">
        <v>5537</v>
      </c>
      <c r="BM891" s="14" t="s">
        <v>5537</v>
      </c>
      <c r="BN891" s="14" t="s">
        <v>5537</v>
      </c>
      <c r="BO891" s="14" t="str">
        <f>_xlfn.XLOOKUP(B891,'[4]cell downs 18042026 17h'!$B:$B,'[4]cell downs 18042026 17h'!$B:$B,"")</f>
        <v/>
      </c>
      <c r="BP891" s="14" t="str">
        <f>_xlfn.XLOOKUP(B891,'[5]Cells Huawei 19042026 15h'!$B:$B,'[5]Cells Huawei 19042026 15h'!$B:$B,"")</f>
        <v/>
      </c>
      <c r="BQ891" s="9" t="str">
        <f>_xlfn.XLOOKUP(B891,'[6]cells down 19042026 9H40'!$B:$B,'[6]cells down 19042026 9H40'!$B:$B,"")</f>
        <v/>
      </c>
      <c r="BR891" s="9" t="s">
        <v>1956</v>
      </c>
      <c r="BS891" s="9" t="s">
        <v>12</v>
      </c>
      <c r="BT891" s="108"/>
    </row>
    <row r="892" spans="1:72" s="9" customFormat="1" x14ac:dyDescent="0.35">
      <c r="A892" s="1" t="s">
        <v>3241</v>
      </c>
      <c r="B892" s="8" t="s">
        <v>3242</v>
      </c>
      <c r="C892" s="3" t="str">
        <f>_xlfn.XLOOKUP(B892,'[1]daily break down'!$D:$D,'[1]daily break down'!$E:$E,"")</f>
        <v>Yaounde</v>
      </c>
      <c r="D892" s="1" t="s">
        <v>11</v>
      </c>
      <c r="E892" s="1" t="s">
        <v>12</v>
      </c>
      <c r="F892" s="3" t="s">
        <v>37</v>
      </c>
      <c r="G892" s="1" t="s">
        <v>38</v>
      </c>
      <c r="H892" s="34" t="str">
        <f>_xlfn.XLOOKUP(B892,[2]CALCULATION!$B:$B,[2]CALCULATION!$H:$H,"")</f>
        <v>ZTE</v>
      </c>
      <c r="I892" s="28">
        <v>0</v>
      </c>
      <c r="J892" s="28">
        <v>0</v>
      </c>
      <c r="K892" s="28">
        <v>0</v>
      </c>
      <c r="L892" s="28">
        <v>0</v>
      </c>
      <c r="M892" s="28">
        <v>0</v>
      </c>
      <c r="N892" s="28">
        <v>0</v>
      </c>
      <c r="O892" s="28">
        <v>0</v>
      </c>
      <c r="P892" s="28">
        <v>0</v>
      </c>
      <c r="Q892" s="28">
        <v>0</v>
      </c>
      <c r="R892" s="28">
        <v>0</v>
      </c>
      <c r="S892" s="93">
        <v>0</v>
      </c>
      <c r="T892" s="93">
        <f>_xlfn.XLOOKUP(B892,'[3]Nur des jours'!$B:$B,'[3]Nur des jours'!$U:$U,"")</f>
        <v>0</v>
      </c>
      <c r="U892" s="93">
        <v>1.4036206635790501E-2</v>
      </c>
      <c r="V892" s="93">
        <v>0</v>
      </c>
      <c r="W892" s="93">
        <v>0</v>
      </c>
      <c r="X892" s="93">
        <v>0.3538479538171348</v>
      </c>
      <c r="Y892" s="93">
        <v>0</v>
      </c>
      <c r="Z892" s="93">
        <v>0</v>
      </c>
      <c r="AA892" s="93">
        <v>0</v>
      </c>
      <c r="AB892" s="93">
        <v>0</v>
      </c>
      <c r="AC892" s="93">
        <f>_xlfn.XLOOKUP(B892,'[3]Nur des jours'!$B:$B,'[3]Nur des jours'!$N:$N,"")</f>
        <v>0</v>
      </c>
      <c r="AD892" s="93">
        <v>0</v>
      </c>
      <c r="AE892" s="93">
        <v>0.38999965756649707</v>
      </c>
      <c r="AF892" s="93">
        <v>0</v>
      </c>
      <c r="AG892" s="93"/>
      <c r="AH892" s="93">
        <v>0</v>
      </c>
      <c r="AI892" s="93">
        <v>0</v>
      </c>
      <c r="AJ892" s="93">
        <v>0</v>
      </c>
      <c r="AK892" s="93">
        <v>0</v>
      </c>
      <c r="AL892" s="93">
        <v>0</v>
      </c>
      <c r="AM892" s="49" t="s">
        <v>5559</v>
      </c>
      <c r="AN892" s="49"/>
      <c r="AO892" s="48" t="str" cm="1">
        <f t="array" ref="AO892">IFERROR(_xlfn.IFS(
AQ892="MPR ISSUE","PDH",
AQ892="BSS Hardware Issue","BSS",
AQ892="Sites strategiques, MLL, Pylone, etc.","ENVTECH",
AQ892="AKTIVCO DEFAUT GE &amp; POWER Cabinet","AKTIVCO",
AQ892="AKTIVCO Coupure ENEO &amp; Baisse de tension","AKTIVCO GRID ONLY",
AQ892="Coupure ENEO &amp; Baisse de tension","IHS GRID ONLY",
AQ892="Defaut GE &amp; POWER Cabinet","IHS",
AQ892="Sharing","Partners",
AQ892="Sites strategiques &amp; DataCenter","SST &amp; DC",
AQ892="Exclu","Exclu",
AQ892="SAT","SAT",
AQ892="SPARE-ISSUE","SPARE-ISSUE",
AQ892="Fiber CAmtel","TRANS_FO_CAMTEL",
AQ892="Fiber AOF","Fiber AOF",
AQ892="Projet OCM (HUAWEI)","TRAVAUX-HUAWEI",
AQ892="Projet OCM (NOKIA)","TRAVAUX-NOKIA",
AQ892="ACCESS-ISSUE","ACCESS-ISSUE",
AQ892="Projet OCM (ZTE, NOKIA, autres projets)","TRAVAUX OCM",
AQ892="No root CAuse","No root cause",
AQ892="ODU HS","PDH",
AQ892="IP &amp; VLAN","PDH",
AQ892="Warehouse HUAWEI","SPARE-ISSUE",
AQ892="SPARE-HS","SPARE-ISSUE",
AQ892="Power Telco","BSS",AQ892="no impacts","no impacts"
),"")</f>
        <v>No root cause</v>
      </c>
      <c r="AP892" s="48" t="str" cm="1">
        <f t="array" ref="AP892">IFERROR(_xlfn.IFS(
AQ892="MPR ISSUE","TX ISSUE",
AQ892="BSS Hardware Issue","RAN ISSUE",
AQ892="Sites strategiques, MLL, Pylone, etc.","ENVTECH",
AQ892="AKTIVCO DEFAUT GE &amp; POWER Cabinet","POWER ISSUE",
AQ892="AKTIVCO Coupure ENEO &amp; Baisse de tension","POWER ISSUE",
AQ892="Coupure ENEO &amp; Baisse de tension","POWER ISSUE",
AQ892="Defaut GE &amp; POWER Cabinet","POWER ISSUE",
AQ892="Sharing","POWER ISSUE",
AQ892="Sites strategiques &amp; DataCenter","POWER ISSUE",
AQ892="Exclu","Exclu",
AQ892="SAT","TX ISSUE",
AQ892="SPARE-ISSUE","SPARE-ISSUE",
AQ892="Fiber CAmtel","TX ISSUE",
AQ892="Fiber AOF","TX ISSUE",
AQ892="Projet OCM (HUAWEI)","TRAVAUX-HUAWEI",
AQ892="Projet OCM (NOKIA)","TRAVAUX -NOKIA",
AQ892="ACCESS-ISSUE","ACCESS-ISSUE",
AQ892="Projet OCM (ZTE, NOKIA, autres projets)","TRAVAUX OCM",
AQ892="No root CAuse","No root cause",
AQ892="ODU HS","TX ISSUE",
AQ892="IP &amp; VLAN","TX ISSUE",
AQ892="Warehouse HUAWEI","SPARE-ISSUE",
AQ892="SPARE-HS","SPARE-ISSUE",
AQ892="Power Telco","RAN ISSUE",AQ892="no impacts","no impacts"
),"")</f>
        <v>No root cause</v>
      </c>
      <c r="AQ892" s="126" t="s">
        <v>5344</v>
      </c>
      <c r="AR892" s="48" t="str" cm="1">
        <f t="array" ref="AR892">IFERROR(_xlfn.IFS(
AQ892="MPR ISSUE","ACTIVE",
AQ892="BSS Hardware Issue","ACTIVE",
AQ892="Sites strategiques, MLL, Pylone, etc.","PASSIVE",
AQ892="AKTIVCO DEFAUT GE &amp; POWER Cabinet","PASSIVE",
AQ892="AKTIVCO Coupure ENEO &amp; Baisse de tension","PASSIVE",
AQ892="Coupure ENEO &amp; Baisse de tension","PASSIVE",
AQ892="Defaut GE &amp; POWER Cabinet","PASSIVE",
AQ892="Sharing","PASSIVE",
AQ892="Sites strategiques &amp; DataCenter","PASSIVE",
AQ892="Exclu","Exclu",
AQ892="SAT","ACTIVE",
AQ892="SPARE-ISSUE","SPARE-ISSUE",
AQ892="Fiber CAmtel","ACTIVE",
AQ892="Fiber AOF","ACTIVE",
AQ892="Projet OCM (HUAWEI)","PLANNED WORKS",
AQ892="Projet OCM (NOKIA)","PLANNED WORKS",
AQ892="ACCESS-ISSUE","ACCESS-ISSUE",
AQ892="Projet OCM (ZTE, NOKIA, autres projets)","PLANNED WORKS",
AQ892="No root CAuse","No root cause",
AQ892="ODU HS","ACTIVE",
AQ892="IP &amp; VLAN","ACTIVE",
AQ892="Warehouse HUAWEI","SPARE-ISSUE",
AQ892="SPARE-HS","SPARE-ISSUE",
AQ892="Power Telco","ACTIVE", AQ892="no impacts","no impacts"
),"")</f>
        <v>No root cause</v>
      </c>
      <c r="AS892" s="92" t="s">
        <v>5537</v>
      </c>
      <c r="AT892" s="98" t="s">
        <v>3242</v>
      </c>
      <c r="AV892" s="17" t="s">
        <v>5537</v>
      </c>
      <c r="AW892" s="7" t="s">
        <v>5537</v>
      </c>
      <c r="AX892" s="6" t="s">
        <v>5537</v>
      </c>
      <c r="AY892" s="7"/>
      <c r="AZ892" s="3" t="s">
        <v>5537</v>
      </c>
      <c r="BA892" s="18" t="s">
        <v>5537</v>
      </c>
      <c r="BB892" s="18" t="s">
        <v>5537</v>
      </c>
      <c r="BC892" s="18" t="s">
        <v>5537</v>
      </c>
      <c r="BD892" s="18" t="s">
        <v>5537</v>
      </c>
      <c r="BE892" s="18" t="s">
        <v>5537</v>
      </c>
      <c r="BF892" s="18" t="s">
        <v>5537</v>
      </c>
      <c r="BG892" s="18" t="s">
        <v>5537</v>
      </c>
      <c r="BH892" s="18" t="s">
        <v>5537</v>
      </c>
      <c r="BI892" s="18" t="s">
        <v>5537</v>
      </c>
      <c r="BJ892" s="18" t="s">
        <v>5537</v>
      </c>
      <c r="BK892" s="18" t="s">
        <v>5537</v>
      </c>
      <c r="BL892" s="9" t="s">
        <v>5537</v>
      </c>
      <c r="BM892" s="14" t="s">
        <v>5537</v>
      </c>
      <c r="BN892" s="14" t="s">
        <v>5537</v>
      </c>
      <c r="BO892" s="14" t="str">
        <f>_xlfn.XLOOKUP(B892,'[4]cell downs 18042026 17h'!$B:$B,'[4]cell downs 18042026 17h'!$B:$B,"")</f>
        <v/>
      </c>
      <c r="BP892" s="14" t="str">
        <f>_xlfn.XLOOKUP(B892,'[5]Cells Huawei 19042026 15h'!$B:$B,'[5]Cells Huawei 19042026 15h'!$B:$B,"")</f>
        <v/>
      </c>
      <c r="BQ892" s="9" t="str">
        <f>_xlfn.XLOOKUP(B892,'[6]cells down 19042026 9H40'!$B:$B,'[6]cells down 19042026 9H40'!$B:$B,"")</f>
        <v/>
      </c>
      <c r="BR892" s="9" t="s">
        <v>3242</v>
      </c>
      <c r="BS892" s="9" t="s">
        <v>12</v>
      </c>
      <c r="BT892" s="108"/>
    </row>
    <row r="893" spans="1:72" s="9" customFormat="1" x14ac:dyDescent="0.35">
      <c r="A893" s="1" t="s">
        <v>3243</v>
      </c>
      <c r="B893" s="8" t="s">
        <v>3244</v>
      </c>
      <c r="C893" s="3" t="str">
        <f>_xlfn.XLOOKUP(B893,'[1]daily break down'!$D:$D,'[1]daily break down'!$E:$E,"")</f>
        <v>Yaounde</v>
      </c>
      <c r="D893" s="1" t="s">
        <v>11</v>
      </c>
      <c r="E893" s="1" t="s">
        <v>12</v>
      </c>
      <c r="F893" s="3" t="s">
        <v>37</v>
      </c>
      <c r="G893" s="1" t="s">
        <v>38</v>
      </c>
      <c r="H893" s="34" t="str">
        <f>_xlfn.XLOOKUP(B893,[2]CALCULATION!$B:$B,[2]CALCULATION!$H:$H,"")</f>
        <v>ZTE</v>
      </c>
      <c r="I893" s="28">
        <v>0</v>
      </c>
      <c r="J893" s="28">
        <v>0</v>
      </c>
      <c r="K893" s="28">
        <v>0</v>
      </c>
      <c r="L893" s="28">
        <v>0</v>
      </c>
      <c r="M893" s="28">
        <v>0</v>
      </c>
      <c r="N893" s="28">
        <v>0</v>
      </c>
      <c r="O893" s="28">
        <v>0</v>
      </c>
      <c r="P893" s="28">
        <v>0</v>
      </c>
      <c r="Q893" s="28">
        <v>0</v>
      </c>
      <c r="R893" s="28">
        <v>0</v>
      </c>
      <c r="S893" s="93">
        <v>0</v>
      </c>
      <c r="T893" s="93">
        <f>_xlfn.XLOOKUP(B893,'[3]Nur des jours'!$B:$B,'[3]Nur des jours'!$U:$U,"")</f>
        <v>0</v>
      </c>
      <c r="U893" s="93">
        <v>0</v>
      </c>
      <c r="V893" s="93">
        <v>0</v>
      </c>
      <c r="W893" s="93">
        <v>0</v>
      </c>
      <c r="X893" s="93">
        <v>0</v>
      </c>
      <c r="Y893" s="93">
        <v>0</v>
      </c>
      <c r="Z893" s="93">
        <v>0</v>
      </c>
      <c r="AA893" s="93">
        <v>0</v>
      </c>
      <c r="AB893" s="93">
        <v>0</v>
      </c>
      <c r="AC893" s="93">
        <f>_xlfn.XLOOKUP(B893,'[3]Nur des jours'!$B:$B,'[3]Nur des jours'!$N:$N,"")</f>
        <v>0</v>
      </c>
      <c r="AD893" s="93">
        <v>0</v>
      </c>
      <c r="AE893" s="93">
        <v>0.38595109478844736</v>
      </c>
      <c r="AF893" s="93">
        <v>0</v>
      </c>
      <c r="AG893" s="93"/>
      <c r="AH893" s="93">
        <v>0</v>
      </c>
      <c r="AI893" s="93">
        <v>0</v>
      </c>
      <c r="AJ893" s="93">
        <v>0</v>
      </c>
      <c r="AK893" s="93">
        <v>0</v>
      </c>
      <c r="AL893" s="93">
        <v>0</v>
      </c>
      <c r="AM893" s="49" t="s">
        <v>5559</v>
      </c>
      <c r="AN893" s="49"/>
      <c r="AO893" s="48" t="str" cm="1">
        <f t="array" ref="AO893">IFERROR(_xlfn.IFS(
AQ893="MPR ISSUE","PDH",
AQ893="BSS Hardware Issue","BSS",
AQ893="Sites strategiques, MLL, Pylone, etc.","ENVTECH",
AQ893="AKTIVCO DEFAUT GE &amp; POWER Cabinet","AKTIVCO",
AQ893="AKTIVCO Coupure ENEO &amp; Baisse de tension","AKTIVCO GRID ONLY",
AQ893="Coupure ENEO &amp; Baisse de tension","IHS GRID ONLY",
AQ893="Defaut GE &amp; POWER Cabinet","IHS",
AQ893="Sharing","Partners",
AQ893="Sites strategiques &amp; DataCenter","SST &amp; DC",
AQ893="Exclu","Exclu",
AQ893="SAT","SAT",
AQ893="SPARE-ISSUE","SPARE-ISSUE",
AQ893="Fiber CAmtel","TRANS_FO_CAMTEL",
AQ893="Fiber AOF","Fiber AOF",
AQ893="Projet OCM (HUAWEI)","TRAVAUX-HUAWEI",
AQ893="Projet OCM (NOKIA)","TRAVAUX-NOKIA",
AQ893="ACCESS-ISSUE","ACCESS-ISSUE",
AQ893="Projet OCM (ZTE, NOKIA, autres projets)","TRAVAUX OCM",
AQ893="No root CAuse","No root cause",
AQ893="ODU HS","PDH",
AQ893="IP &amp; VLAN","PDH",
AQ893="Warehouse HUAWEI","SPARE-ISSUE",
AQ893="SPARE-HS","SPARE-ISSUE",
AQ893="Power Telco","BSS",AQ893="no impacts","no impacts"
),"")</f>
        <v>No root cause</v>
      </c>
      <c r="AP893" s="48" t="str" cm="1">
        <f t="array" ref="AP893">IFERROR(_xlfn.IFS(
AQ893="MPR ISSUE","TX ISSUE",
AQ893="BSS Hardware Issue","RAN ISSUE",
AQ893="Sites strategiques, MLL, Pylone, etc.","ENVTECH",
AQ893="AKTIVCO DEFAUT GE &amp; POWER Cabinet","POWER ISSUE",
AQ893="AKTIVCO Coupure ENEO &amp; Baisse de tension","POWER ISSUE",
AQ893="Coupure ENEO &amp; Baisse de tension","POWER ISSUE",
AQ893="Defaut GE &amp; POWER Cabinet","POWER ISSUE",
AQ893="Sharing","POWER ISSUE",
AQ893="Sites strategiques &amp; DataCenter","POWER ISSUE",
AQ893="Exclu","Exclu",
AQ893="SAT","TX ISSUE",
AQ893="SPARE-ISSUE","SPARE-ISSUE",
AQ893="Fiber CAmtel","TX ISSUE",
AQ893="Fiber AOF","TX ISSUE",
AQ893="Projet OCM (HUAWEI)","TRAVAUX-HUAWEI",
AQ893="Projet OCM (NOKIA)","TRAVAUX -NOKIA",
AQ893="ACCESS-ISSUE","ACCESS-ISSUE",
AQ893="Projet OCM (ZTE, NOKIA, autres projets)","TRAVAUX OCM",
AQ893="No root CAuse","No root cause",
AQ893="ODU HS","TX ISSUE",
AQ893="IP &amp; VLAN","TX ISSUE",
AQ893="Warehouse HUAWEI","SPARE-ISSUE",
AQ893="SPARE-HS","SPARE-ISSUE",
AQ893="Power Telco","RAN ISSUE",AQ893="no impacts","no impacts"
),"")</f>
        <v>No root cause</v>
      </c>
      <c r="AQ893" s="126" t="s">
        <v>5344</v>
      </c>
      <c r="AR893" s="48" t="str" cm="1">
        <f t="array" ref="AR893">IFERROR(_xlfn.IFS(
AQ893="MPR ISSUE","ACTIVE",
AQ893="BSS Hardware Issue","ACTIVE",
AQ893="Sites strategiques, MLL, Pylone, etc.","PASSIVE",
AQ893="AKTIVCO DEFAUT GE &amp; POWER Cabinet","PASSIVE",
AQ893="AKTIVCO Coupure ENEO &amp; Baisse de tension","PASSIVE",
AQ893="Coupure ENEO &amp; Baisse de tension","PASSIVE",
AQ893="Defaut GE &amp; POWER Cabinet","PASSIVE",
AQ893="Sharing","PASSIVE",
AQ893="Sites strategiques &amp; DataCenter","PASSIVE",
AQ893="Exclu","Exclu",
AQ893="SAT","ACTIVE",
AQ893="SPARE-ISSUE","SPARE-ISSUE",
AQ893="Fiber CAmtel","ACTIVE",
AQ893="Fiber AOF","ACTIVE",
AQ893="Projet OCM (HUAWEI)","PLANNED WORKS",
AQ893="Projet OCM (NOKIA)","PLANNED WORKS",
AQ893="ACCESS-ISSUE","ACCESS-ISSUE",
AQ893="Projet OCM (ZTE, NOKIA, autres projets)","PLANNED WORKS",
AQ893="No root CAuse","No root cause",
AQ893="ODU HS","ACTIVE",
AQ893="IP &amp; VLAN","ACTIVE",
AQ893="Warehouse HUAWEI","SPARE-ISSUE",
AQ893="SPARE-HS","SPARE-ISSUE",
AQ893="Power Telco","ACTIVE", AQ893="no impacts","no impacts"
),"")</f>
        <v>No root cause</v>
      </c>
      <c r="AS893" s="92" t="s">
        <v>5537</v>
      </c>
      <c r="AT893" s="98" t="s">
        <v>3244</v>
      </c>
      <c r="AV893" s="17" t="s">
        <v>5537</v>
      </c>
      <c r="AW893" s="7" t="s">
        <v>5537</v>
      </c>
      <c r="AX893" s="6" t="s">
        <v>5537</v>
      </c>
      <c r="AY893" s="7"/>
      <c r="AZ893" s="3" t="s">
        <v>5537</v>
      </c>
      <c r="BA893" s="18" t="s">
        <v>5537</v>
      </c>
      <c r="BB893" s="18" t="s">
        <v>5537</v>
      </c>
      <c r="BC893" s="18" t="s">
        <v>5537</v>
      </c>
      <c r="BD893" s="18" t="s">
        <v>5537</v>
      </c>
      <c r="BE893" s="18" t="s">
        <v>5537</v>
      </c>
      <c r="BF893" s="18" t="s">
        <v>5537</v>
      </c>
      <c r="BG893" s="18" t="s">
        <v>5537</v>
      </c>
      <c r="BH893" s="18" t="s">
        <v>5537</v>
      </c>
      <c r="BI893" s="18" t="s">
        <v>5537</v>
      </c>
      <c r="BJ893" s="18" t="s">
        <v>5537</v>
      </c>
      <c r="BK893" s="18" t="s">
        <v>5537</v>
      </c>
      <c r="BL893" s="9" t="s">
        <v>5537</v>
      </c>
      <c r="BM893" s="14" t="s">
        <v>5537</v>
      </c>
      <c r="BN893" s="14" t="s">
        <v>5537</v>
      </c>
      <c r="BO893" s="14" t="str">
        <f>_xlfn.XLOOKUP(B893,'[4]cell downs 18042026 17h'!$B:$B,'[4]cell downs 18042026 17h'!$B:$B,"")</f>
        <v/>
      </c>
      <c r="BP893" s="14" t="str">
        <f>_xlfn.XLOOKUP(B893,'[5]Cells Huawei 19042026 15h'!$B:$B,'[5]Cells Huawei 19042026 15h'!$B:$B,"")</f>
        <v/>
      </c>
      <c r="BQ893" s="9" t="str">
        <f>_xlfn.XLOOKUP(B893,'[6]cells down 19042026 9H40'!$B:$B,'[6]cells down 19042026 9H40'!$B:$B,"")</f>
        <v/>
      </c>
      <c r="BR893" s="9" t="s">
        <v>3244</v>
      </c>
      <c r="BS893" s="9" t="s">
        <v>12</v>
      </c>
      <c r="BT893" s="108"/>
    </row>
    <row r="894" spans="1:72" s="9" customFormat="1" x14ac:dyDescent="0.35">
      <c r="A894" s="1" t="s">
        <v>3175</v>
      </c>
      <c r="B894" s="1" t="s">
        <v>3176</v>
      </c>
      <c r="C894" s="3" t="str">
        <f>_xlfn.XLOOKUP(B894,'[1]daily break down'!$D:$D,'[1]daily break down'!$E:$E,"")</f>
        <v>Yaounde</v>
      </c>
      <c r="D894" s="1" t="s">
        <v>11</v>
      </c>
      <c r="E894" s="1" t="s">
        <v>12</v>
      </c>
      <c r="F894" s="3" t="s">
        <v>37</v>
      </c>
      <c r="G894" s="1" t="s">
        <v>38</v>
      </c>
      <c r="H894" s="34" t="str">
        <f>_xlfn.XLOOKUP(B894,[2]CALCULATION!$B:$B,[2]CALCULATION!$H:$H,"")</f>
        <v>ZTE</v>
      </c>
      <c r="I894" s="28">
        <v>0</v>
      </c>
      <c r="J894" s="28">
        <v>13.316382874900478</v>
      </c>
      <c r="K894" s="28">
        <v>0</v>
      </c>
      <c r="L894" s="28">
        <v>0</v>
      </c>
      <c r="M894" s="28">
        <v>0</v>
      </c>
      <c r="N894" s="28">
        <v>0</v>
      </c>
      <c r="O894" s="28">
        <v>0</v>
      </c>
      <c r="P894" s="28">
        <v>0</v>
      </c>
      <c r="Q894" s="28">
        <v>0</v>
      </c>
      <c r="R894" s="28">
        <v>0</v>
      </c>
      <c r="S894" s="93">
        <v>0</v>
      </c>
      <c r="T894" s="93">
        <f>_xlfn.XLOOKUP(B894,'[3]Nur des jours'!$B:$B,'[3]Nur des jours'!$U:$U,"")</f>
        <v>0</v>
      </c>
      <c r="U894" s="93">
        <v>0</v>
      </c>
      <c r="V894" s="93">
        <v>0</v>
      </c>
      <c r="W894" s="93">
        <v>0</v>
      </c>
      <c r="X894" s="93">
        <v>0</v>
      </c>
      <c r="Y894" s="93">
        <v>0</v>
      </c>
      <c r="Z894" s="93">
        <v>0</v>
      </c>
      <c r="AA894" s="93">
        <v>0</v>
      </c>
      <c r="AB894" s="93">
        <v>0</v>
      </c>
      <c r="AC894" s="93">
        <f>_xlfn.XLOOKUP(B894,'[3]Nur des jours'!$B:$B,'[3]Nur des jours'!$N:$N,"")</f>
        <v>0</v>
      </c>
      <c r="AD894" s="93">
        <v>0</v>
      </c>
      <c r="AE894" s="93">
        <v>0.38306181210102941</v>
      </c>
      <c r="AF894" s="93">
        <v>0</v>
      </c>
      <c r="AG894" s="93"/>
      <c r="AH894" s="93">
        <v>0</v>
      </c>
      <c r="AI894" s="93">
        <v>0</v>
      </c>
      <c r="AJ894" s="93">
        <v>0</v>
      </c>
      <c r="AK894" s="93">
        <v>0</v>
      </c>
      <c r="AL894" s="93">
        <v>0</v>
      </c>
      <c r="AM894" s="49" t="s">
        <v>5559</v>
      </c>
      <c r="AN894" s="49"/>
      <c r="AO894" s="48" t="str" cm="1">
        <f t="array" ref="AO894">IFERROR(_xlfn.IFS(
AQ894="MPR ISSUE","PDH",
AQ894="BSS Hardware Issue","BSS",
AQ894="Sites strategiques, MLL, Pylone, etc.","ENVTECH",
AQ894="AKTIVCO DEFAUT GE &amp; POWER Cabinet","AKTIVCO",
AQ894="AKTIVCO Coupure ENEO &amp; Baisse de tension","AKTIVCO GRID ONLY",
AQ894="Coupure ENEO &amp; Baisse de tension","IHS GRID ONLY",
AQ894="Defaut GE &amp; POWER Cabinet","IHS",
AQ894="Sharing","Partners",
AQ894="Sites strategiques &amp; DataCenter","SST &amp; DC",
AQ894="Exclu","Exclu",
AQ894="SAT","SAT",
AQ894="SPARE-ISSUE","SPARE-ISSUE",
AQ894="Fiber CAmtel","TRANS_FO_CAMTEL",
AQ894="Fiber AOF","Fiber AOF",
AQ894="Projet OCM (HUAWEI)","TRAVAUX-HUAWEI",
AQ894="Projet OCM (NOKIA)","TRAVAUX-NOKIA",
AQ894="ACCESS-ISSUE","ACCESS-ISSUE",
AQ894="Projet OCM (ZTE, NOKIA, autres projets)","TRAVAUX OCM",
AQ894="No root CAuse","No root cause",
AQ894="ODU HS","PDH",
AQ894="IP &amp; VLAN","PDH",
AQ894="Warehouse HUAWEI","SPARE-ISSUE",
AQ894="SPARE-HS","SPARE-ISSUE",
AQ894="Power Telco","BSS",AQ894="no impacts","no impacts"
),"")</f>
        <v>No root cause</v>
      </c>
      <c r="AP894" s="48" t="str" cm="1">
        <f t="array" ref="AP894">IFERROR(_xlfn.IFS(
AQ894="MPR ISSUE","TX ISSUE",
AQ894="BSS Hardware Issue","RAN ISSUE",
AQ894="Sites strategiques, MLL, Pylone, etc.","ENVTECH",
AQ894="AKTIVCO DEFAUT GE &amp; POWER Cabinet","POWER ISSUE",
AQ894="AKTIVCO Coupure ENEO &amp; Baisse de tension","POWER ISSUE",
AQ894="Coupure ENEO &amp; Baisse de tension","POWER ISSUE",
AQ894="Defaut GE &amp; POWER Cabinet","POWER ISSUE",
AQ894="Sharing","POWER ISSUE",
AQ894="Sites strategiques &amp; DataCenter","POWER ISSUE",
AQ894="Exclu","Exclu",
AQ894="SAT","TX ISSUE",
AQ894="SPARE-ISSUE","SPARE-ISSUE",
AQ894="Fiber CAmtel","TX ISSUE",
AQ894="Fiber AOF","TX ISSUE",
AQ894="Projet OCM (HUAWEI)","TRAVAUX-HUAWEI",
AQ894="Projet OCM (NOKIA)","TRAVAUX -NOKIA",
AQ894="ACCESS-ISSUE","ACCESS-ISSUE",
AQ894="Projet OCM (ZTE, NOKIA, autres projets)","TRAVAUX OCM",
AQ894="No root CAuse","No root cause",
AQ894="ODU HS","TX ISSUE",
AQ894="IP &amp; VLAN","TX ISSUE",
AQ894="Warehouse HUAWEI","SPARE-ISSUE",
AQ894="SPARE-HS","SPARE-ISSUE",
AQ894="Power Telco","RAN ISSUE",AQ894="no impacts","no impacts"
),"")</f>
        <v>No root cause</v>
      </c>
      <c r="AQ894" s="126" t="s">
        <v>5344</v>
      </c>
      <c r="AR894" s="48" t="str" cm="1">
        <f t="array" ref="AR894">IFERROR(_xlfn.IFS(
AQ894="MPR ISSUE","ACTIVE",
AQ894="BSS Hardware Issue","ACTIVE",
AQ894="Sites strategiques, MLL, Pylone, etc.","PASSIVE",
AQ894="AKTIVCO DEFAUT GE &amp; POWER Cabinet","PASSIVE",
AQ894="AKTIVCO Coupure ENEO &amp; Baisse de tension","PASSIVE",
AQ894="Coupure ENEO &amp; Baisse de tension","PASSIVE",
AQ894="Defaut GE &amp; POWER Cabinet","PASSIVE",
AQ894="Sharing","PASSIVE",
AQ894="Sites strategiques &amp; DataCenter","PASSIVE",
AQ894="Exclu","Exclu",
AQ894="SAT","ACTIVE",
AQ894="SPARE-ISSUE","SPARE-ISSUE",
AQ894="Fiber CAmtel","ACTIVE",
AQ894="Fiber AOF","ACTIVE",
AQ894="Projet OCM (HUAWEI)","PLANNED WORKS",
AQ894="Projet OCM (NOKIA)","PLANNED WORKS",
AQ894="ACCESS-ISSUE","ACCESS-ISSUE",
AQ894="Projet OCM (ZTE, NOKIA, autres projets)","PLANNED WORKS",
AQ894="No root CAuse","No root cause",
AQ894="ODU HS","ACTIVE",
AQ894="IP &amp; VLAN","ACTIVE",
AQ894="Warehouse HUAWEI","SPARE-ISSUE",
AQ894="SPARE-HS","SPARE-ISSUE",
AQ894="Power Telco","ACTIVE", AQ894="no impacts","no impacts"
),"")</f>
        <v>No root cause</v>
      </c>
      <c r="AS894" s="92" t="s">
        <v>5537</v>
      </c>
      <c r="AT894" s="98" t="s">
        <v>3176</v>
      </c>
      <c r="AV894" s="17" t="s">
        <v>5537</v>
      </c>
      <c r="AW894" s="7" t="s">
        <v>5537</v>
      </c>
      <c r="AX894" s="6" t="s">
        <v>5537</v>
      </c>
      <c r="AY894" s="7"/>
      <c r="AZ894" s="3" t="s">
        <v>5537</v>
      </c>
      <c r="BA894" s="18" t="s">
        <v>5537</v>
      </c>
      <c r="BB894" s="18" t="s">
        <v>5537</v>
      </c>
      <c r="BC894" s="18" t="s">
        <v>5537</v>
      </c>
      <c r="BD894" s="18" t="s">
        <v>5537</v>
      </c>
      <c r="BE894" s="18" t="s">
        <v>5537</v>
      </c>
      <c r="BF894" s="18" t="s">
        <v>5537</v>
      </c>
      <c r="BG894" s="18" t="s">
        <v>5537</v>
      </c>
      <c r="BH894" s="18" t="s">
        <v>5537</v>
      </c>
      <c r="BI894" s="18" t="s">
        <v>5537</v>
      </c>
      <c r="BJ894" s="18" t="s">
        <v>5537</v>
      </c>
      <c r="BK894" s="18" t="s">
        <v>5537</v>
      </c>
      <c r="BL894" s="9" t="s">
        <v>5537</v>
      </c>
      <c r="BM894" s="14" t="s">
        <v>5537</v>
      </c>
      <c r="BN894" s="14" t="s">
        <v>5537</v>
      </c>
      <c r="BO894" s="14" t="str">
        <f>_xlfn.XLOOKUP(B894,'[4]cell downs 18042026 17h'!$B:$B,'[4]cell downs 18042026 17h'!$B:$B,"")</f>
        <v/>
      </c>
      <c r="BP894" s="14" t="str">
        <f>_xlfn.XLOOKUP(B894,'[5]Cells Huawei 19042026 15h'!$B:$B,'[5]Cells Huawei 19042026 15h'!$B:$B,"")</f>
        <v/>
      </c>
      <c r="BQ894" s="9" t="str">
        <f>_xlfn.XLOOKUP(B894,'[6]cells down 19042026 9H40'!$B:$B,'[6]cells down 19042026 9H40'!$B:$B,"")</f>
        <v/>
      </c>
      <c r="BR894" s="9" t="s">
        <v>3176</v>
      </c>
      <c r="BS894" s="9" t="s">
        <v>12</v>
      </c>
      <c r="BT894" s="108"/>
    </row>
    <row r="895" spans="1:72" s="9" customFormat="1" x14ac:dyDescent="0.35">
      <c r="A895" s="3" t="s">
        <v>5480</v>
      </c>
      <c r="B895" s="25" t="s">
        <v>5481</v>
      </c>
      <c r="C895" s="3" t="str">
        <f>_xlfn.XLOOKUP(B895,'[1]daily break down'!$D:$D,'[1]daily break down'!$E:$E,"")</f>
        <v>Yaounde</v>
      </c>
      <c r="D895" s="19" t="s">
        <v>11</v>
      </c>
      <c r="E895" s="19" t="s">
        <v>12</v>
      </c>
      <c r="F895" s="3" t="s">
        <v>5388</v>
      </c>
      <c r="G895" s="3" t="s">
        <v>38</v>
      </c>
      <c r="H895" s="34" t="str">
        <f>_xlfn.XLOOKUP(B895,[2]CALCULATION!$B:$B,[2]CALCULATION!$H:$H,"")</f>
        <v>ZTE</v>
      </c>
      <c r="I895" s="28">
        <v>0</v>
      </c>
      <c r="J895" s="28">
        <v>0</v>
      </c>
      <c r="K895" s="28">
        <v>0</v>
      </c>
      <c r="L895" s="28">
        <v>3.6793766568787745E-2</v>
      </c>
      <c r="M895" s="28">
        <v>0</v>
      </c>
      <c r="N895" s="28">
        <v>0.31264892290395052</v>
      </c>
      <c r="O895" s="28">
        <v>3.7828201111196648E-2</v>
      </c>
      <c r="P895" s="28">
        <v>0</v>
      </c>
      <c r="Q895" s="28">
        <v>0</v>
      </c>
      <c r="R895" s="28">
        <v>0</v>
      </c>
      <c r="S895" s="93">
        <v>0</v>
      </c>
      <c r="T895" s="93">
        <f>_xlfn.XLOOKUP(B895,'[3]Nur des jours'!$B:$B,'[3]Nur des jours'!$U:$U,"")</f>
        <v>0</v>
      </c>
      <c r="U895" s="93">
        <v>6.2370517331415707</v>
      </c>
      <c r="V895" s="93" t="s">
        <v>5537</v>
      </c>
      <c r="W895" s="93">
        <v>0</v>
      </c>
      <c r="X895" s="93">
        <v>0</v>
      </c>
      <c r="Y895" s="93">
        <v>0</v>
      </c>
      <c r="Z895" s="93">
        <v>0</v>
      </c>
      <c r="AA895" s="93">
        <v>0</v>
      </c>
      <c r="AB895" s="93">
        <v>0</v>
      </c>
      <c r="AC895" s="93">
        <f>_xlfn.XLOOKUP(B895,'[3]Nur des jours'!$B:$B,'[3]Nur des jours'!$N:$N,"")</f>
        <v>0</v>
      </c>
      <c r="AD895" s="93">
        <v>0</v>
      </c>
      <c r="AE895" s="93">
        <v>0.37507169701483611</v>
      </c>
      <c r="AF895" s="93">
        <v>0</v>
      </c>
      <c r="AG895" s="93"/>
      <c r="AH895" s="93">
        <v>0</v>
      </c>
      <c r="AI895" s="93">
        <v>0</v>
      </c>
      <c r="AJ895" s="93">
        <v>0</v>
      </c>
      <c r="AK895" s="93">
        <v>0</v>
      </c>
      <c r="AL895" s="93">
        <v>0</v>
      </c>
      <c r="AM895" s="49" t="s">
        <v>5559</v>
      </c>
      <c r="AN895" s="49"/>
      <c r="AO895" s="48" t="str" cm="1">
        <f t="array" ref="AO895">IFERROR(_xlfn.IFS(
AQ895="MPR ISSUE","PDH",
AQ895="BSS Hardware Issue","BSS",
AQ895="Sites strategiques, MLL, Pylone, etc.","ENVTECH",
AQ895="AKTIVCO DEFAUT GE &amp; POWER Cabinet","AKTIVCO",
AQ895="AKTIVCO Coupure ENEO &amp; Baisse de tension","AKTIVCO GRID ONLY",
AQ895="Coupure ENEO &amp; Baisse de tension","IHS GRID ONLY",
AQ895="Defaut GE &amp; POWER Cabinet","IHS",
AQ895="Sharing","Partners",
AQ895="Sites strategiques &amp; DataCenter","SST &amp; DC",
AQ895="Exclu","Exclu",
AQ895="SAT","SAT",
AQ895="SPARE-ISSUE","SPARE-ISSUE",
AQ895="Fiber CAmtel","TRANS_FO_CAMTEL",
AQ895="Fiber AOF","Fiber AOF",
AQ895="Projet OCM (HUAWEI)","TRAVAUX-HUAWEI",
AQ895="Projet OCM (NOKIA)","TRAVAUX-NOKIA",
AQ895="ACCESS-ISSUE","ACCESS-ISSUE",
AQ895="Projet OCM (ZTE, NOKIA, autres projets)","TRAVAUX OCM",
AQ895="No root CAuse","No root cause",
AQ895="ODU HS","PDH",
AQ895="IP &amp; VLAN","PDH",
AQ895="Warehouse HUAWEI","SPARE-ISSUE",
AQ895="SPARE-HS","SPARE-ISSUE",
AQ895="Power Telco","BSS",AQ895="no impacts","no impacts"
),"")</f>
        <v>No root cause</v>
      </c>
      <c r="AP895" s="48" t="str" cm="1">
        <f t="array" ref="AP895">IFERROR(_xlfn.IFS(
AQ895="MPR ISSUE","TX ISSUE",
AQ895="BSS Hardware Issue","RAN ISSUE",
AQ895="Sites strategiques, MLL, Pylone, etc.","ENVTECH",
AQ895="AKTIVCO DEFAUT GE &amp; POWER Cabinet","POWER ISSUE",
AQ895="AKTIVCO Coupure ENEO &amp; Baisse de tension","POWER ISSUE",
AQ895="Coupure ENEO &amp; Baisse de tension","POWER ISSUE",
AQ895="Defaut GE &amp; POWER Cabinet","POWER ISSUE",
AQ895="Sharing","POWER ISSUE",
AQ895="Sites strategiques &amp; DataCenter","POWER ISSUE",
AQ895="Exclu","Exclu",
AQ895="SAT","TX ISSUE",
AQ895="SPARE-ISSUE","SPARE-ISSUE",
AQ895="Fiber CAmtel","TX ISSUE",
AQ895="Fiber AOF","TX ISSUE",
AQ895="Projet OCM (HUAWEI)","TRAVAUX-HUAWEI",
AQ895="Projet OCM (NOKIA)","TRAVAUX -NOKIA",
AQ895="ACCESS-ISSUE","ACCESS-ISSUE",
AQ895="Projet OCM (ZTE, NOKIA, autres projets)","TRAVAUX OCM",
AQ895="No root CAuse","No root cause",
AQ895="ODU HS","TX ISSUE",
AQ895="IP &amp; VLAN","TX ISSUE",
AQ895="Warehouse HUAWEI","SPARE-ISSUE",
AQ895="SPARE-HS","SPARE-ISSUE",
AQ895="Power Telco","RAN ISSUE",AQ895="no impacts","no impacts"
),"")</f>
        <v>No root cause</v>
      </c>
      <c r="AQ895" s="126" t="s">
        <v>5344</v>
      </c>
      <c r="AR895" s="48" t="str" cm="1">
        <f t="array" ref="AR895">IFERROR(_xlfn.IFS(
AQ895="MPR ISSUE","ACTIVE",
AQ895="BSS Hardware Issue","ACTIVE",
AQ895="Sites strategiques, MLL, Pylone, etc.","PASSIVE",
AQ895="AKTIVCO DEFAUT GE &amp; POWER Cabinet","PASSIVE",
AQ895="AKTIVCO Coupure ENEO &amp; Baisse de tension","PASSIVE",
AQ895="Coupure ENEO &amp; Baisse de tension","PASSIVE",
AQ895="Defaut GE &amp; POWER Cabinet","PASSIVE",
AQ895="Sharing","PASSIVE",
AQ895="Sites strategiques &amp; DataCenter","PASSIVE",
AQ895="Exclu","Exclu",
AQ895="SAT","ACTIVE",
AQ895="SPARE-ISSUE","SPARE-ISSUE",
AQ895="Fiber CAmtel","ACTIVE",
AQ895="Fiber AOF","ACTIVE",
AQ895="Projet OCM (HUAWEI)","PLANNED WORKS",
AQ895="Projet OCM (NOKIA)","PLANNED WORKS",
AQ895="ACCESS-ISSUE","ACCESS-ISSUE",
AQ895="Projet OCM (ZTE, NOKIA, autres projets)","PLANNED WORKS",
AQ895="No root CAuse","No root cause",
AQ895="ODU HS","ACTIVE",
AQ895="IP &amp; VLAN","ACTIVE",
AQ895="Warehouse HUAWEI","SPARE-ISSUE",
AQ895="SPARE-HS","SPARE-ISSUE",
AQ895="Power Telco","ACTIVE", AQ895="no impacts","no impacts"
),"")</f>
        <v>No root cause</v>
      </c>
      <c r="AS895" s="92" t="s">
        <v>5537</v>
      </c>
      <c r="AT895" s="98" t="s">
        <v>5481</v>
      </c>
      <c r="AV895" s="17" t="s">
        <v>5537</v>
      </c>
      <c r="AW895" s="7" t="s">
        <v>5537</v>
      </c>
      <c r="AX895" s="6" t="s">
        <v>5537</v>
      </c>
      <c r="AY895" s="7"/>
      <c r="AZ895" s="3" t="s">
        <v>5537</v>
      </c>
      <c r="BA895" s="18" t="s">
        <v>5537</v>
      </c>
      <c r="BB895" s="18" t="s">
        <v>5537</v>
      </c>
      <c r="BC895" s="18" t="s">
        <v>5537</v>
      </c>
      <c r="BD895" s="18" t="s">
        <v>5537</v>
      </c>
      <c r="BE895" s="18" t="s">
        <v>5537</v>
      </c>
      <c r="BF895" s="18" t="s">
        <v>5537</v>
      </c>
      <c r="BG895" s="18" t="s">
        <v>5537</v>
      </c>
      <c r="BH895" s="18" t="s">
        <v>5537</v>
      </c>
      <c r="BI895" s="18" t="s">
        <v>5537</v>
      </c>
      <c r="BJ895" s="18" t="s">
        <v>5537</v>
      </c>
      <c r="BK895" s="18" t="s">
        <v>5537</v>
      </c>
      <c r="BL895" s="9" t="s">
        <v>5537</v>
      </c>
      <c r="BM895" s="14" t="s">
        <v>5537</v>
      </c>
      <c r="BN895" s="14" t="s">
        <v>5537</v>
      </c>
      <c r="BO895" s="14" t="str">
        <f>_xlfn.XLOOKUP(B895,'[4]cell downs 18042026 17h'!$B:$B,'[4]cell downs 18042026 17h'!$B:$B,"")</f>
        <v/>
      </c>
      <c r="BP895" s="14" t="str">
        <f>_xlfn.XLOOKUP(B895,'[5]Cells Huawei 19042026 15h'!$B:$B,'[5]Cells Huawei 19042026 15h'!$B:$B,"")</f>
        <v/>
      </c>
      <c r="BQ895" s="9" t="str">
        <f>_xlfn.XLOOKUP(B895,'[6]cells down 19042026 9H40'!$B:$B,'[6]cells down 19042026 9H40'!$B:$B,"")</f>
        <v/>
      </c>
      <c r="BR895" s="9" t="s">
        <v>5537</v>
      </c>
      <c r="BS895" s="9" t="s">
        <v>12</v>
      </c>
      <c r="BT895" s="108"/>
    </row>
    <row r="896" spans="1:72" s="9" customFormat="1" x14ac:dyDescent="0.35">
      <c r="A896" s="1" t="s">
        <v>2349</v>
      </c>
      <c r="B896" s="8" t="s">
        <v>2350</v>
      </c>
      <c r="C896" s="3" t="str">
        <f>_xlfn.XLOOKUP(B896,'[1]daily break down'!$D:$D,'[1]daily break down'!$E:$E,"")</f>
        <v>CENTRE</v>
      </c>
      <c r="D896" s="1" t="s">
        <v>11</v>
      </c>
      <c r="E896" s="1" t="str">
        <f>BS896</f>
        <v>Grid-Gen</v>
      </c>
      <c r="F896" s="3" t="s">
        <v>37</v>
      </c>
      <c r="G896" s="1" t="s">
        <v>2351</v>
      </c>
      <c r="H896" s="33" t="str">
        <f>_xlfn.XLOOKUP(B896,[2]CALCULATION!$B:$B,[2]CALCULATION!$H:$H,"")</f>
        <v>NOKIA</v>
      </c>
      <c r="I896" s="28">
        <v>0</v>
      </c>
      <c r="J896" s="28">
        <v>0</v>
      </c>
      <c r="K896" s="28">
        <v>4.2162125142324015E-2</v>
      </c>
      <c r="L896" s="28">
        <v>0</v>
      </c>
      <c r="M896" s="28">
        <v>1.3279424617821542</v>
      </c>
      <c r="N896" s="28">
        <v>0</v>
      </c>
      <c r="O896" s="28">
        <v>0</v>
      </c>
      <c r="P896" s="28">
        <v>0</v>
      </c>
      <c r="Q896" s="28">
        <v>6.8030452422032012E-2</v>
      </c>
      <c r="R896" s="28">
        <v>0</v>
      </c>
      <c r="S896" s="93">
        <v>0</v>
      </c>
      <c r="T896" s="93">
        <f>_xlfn.XLOOKUP(B896,'[3]Nur des jours'!$B:$B,'[3]Nur des jours'!$U:$U,"")</f>
        <v>0</v>
      </c>
      <c r="U896" s="93">
        <v>0</v>
      </c>
      <c r="V896" s="93">
        <v>0</v>
      </c>
      <c r="W896" s="93">
        <v>0</v>
      </c>
      <c r="X896" s="93">
        <v>0</v>
      </c>
      <c r="Y896" s="93">
        <v>0</v>
      </c>
      <c r="Z896" s="93">
        <v>0</v>
      </c>
      <c r="AA896" s="93">
        <v>0</v>
      </c>
      <c r="AB896" s="93">
        <v>0</v>
      </c>
      <c r="AC896" s="93">
        <f>_xlfn.XLOOKUP(B896,'[3]Nur des jours'!$B:$B,'[3]Nur des jours'!$N:$N,"")</f>
        <v>0</v>
      </c>
      <c r="AD896" s="93">
        <v>0</v>
      </c>
      <c r="AE896" s="93">
        <v>0.37467932529185294</v>
      </c>
      <c r="AF896" s="93">
        <v>0</v>
      </c>
      <c r="AG896" s="93"/>
      <c r="AH896" s="93">
        <v>0</v>
      </c>
      <c r="AI896" s="93">
        <v>0</v>
      </c>
      <c r="AJ896" s="93">
        <v>0</v>
      </c>
      <c r="AK896" s="93">
        <v>0</v>
      </c>
      <c r="AL896" s="93">
        <v>0</v>
      </c>
      <c r="AM896" s="49" t="s">
        <v>5559</v>
      </c>
      <c r="AN896" s="49"/>
      <c r="AO896" s="48" t="str" cm="1">
        <f t="array" ref="AO896">IFERROR(_xlfn.IFS(
AQ896="MPR ISSUE","PDH",
AQ896="BSS Hardware Issue","BSS",
AQ896="Sites strategiques, MLL, Pylone, etc.","ENVTECH",
AQ896="AKTIVCO DEFAUT GE &amp; POWER Cabinet","AKTIVCO",
AQ896="AKTIVCO Coupure ENEO &amp; Baisse de tension","AKTIVCO GRID ONLY",
AQ896="Coupure ENEO &amp; Baisse de tension","IHS GRID ONLY",
AQ896="Defaut GE &amp; POWER Cabinet","IHS",
AQ896="Sharing","Partners",
AQ896="Sites strategiques &amp; DataCenter","SST &amp; DC",
AQ896="Exclu","Exclu",
AQ896="SAT","SAT",
AQ896="SPARE-ISSUE","SPARE-ISSUE",
AQ896="Fiber CAmtel","TRANS_FO_CAMTEL",
AQ896="Fiber AOF","Fiber AOF",
AQ896="Projet OCM (HUAWEI)","TRAVAUX-HUAWEI",
AQ896="Projet OCM (NOKIA)","TRAVAUX-NOKIA",
AQ896="ACCESS-ISSUE","ACCESS-ISSUE",
AQ896="Projet OCM (ZTE, NOKIA, autres projets)","TRAVAUX OCM",
AQ896="No root CAuse","No root cause",
AQ896="ODU HS","PDH",
AQ896="IP &amp; VLAN","PDH",
AQ896="Warehouse HUAWEI","SPARE-ISSUE",
AQ896="SPARE-HS","SPARE-ISSUE",
AQ896="Power Telco","BSS",AQ896="no impacts","no impacts"
),"")</f>
        <v>No root cause</v>
      </c>
      <c r="AP896" s="48" t="str" cm="1">
        <f t="array" ref="AP896">IFERROR(_xlfn.IFS(
AQ896="MPR ISSUE","TX ISSUE",
AQ896="BSS Hardware Issue","RAN ISSUE",
AQ896="Sites strategiques, MLL, Pylone, etc.","ENVTECH",
AQ896="AKTIVCO DEFAUT GE &amp; POWER Cabinet","POWER ISSUE",
AQ896="AKTIVCO Coupure ENEO &amp; Baisse de tension","POWER ISSUE",
AQ896="Coupure ENEO &amp; Baisse de tension","POWER ISSUE",
AQ896="Defaut GE &amp; POWER Cabinet","POWER ISSUE",
AQ896="Sharing","POWER ISSUE",
AQ896="Sites strategiques &amp; DataCenter","POWER ISSUE",
AQ896="Exclu","Exclu",
AQ896="SAT","TX ISSUE",
AQ896="SPARE-ISSUE","SPARE-ISSUE",
AQ896="Fiber CAmtel","TX ISSUE",
AQ896="Fiber AOF","TX ISSUE",
AQ896="Projet OCM (HUAWEI)","TRAVAUX-HUAWEI",
AQ896="Projet OCM (NOKIA)","TRAVAUX -NOKIA",
AQ896="ACCESS-ISSUE","ACCESS-ISSUE",
AQ896="Projet OCM (ZTE, NOKIA, autres projets)","TRAVAUX OCM",
AQ896="No root CAuse","No root cause",
AQ896="ODU HS","TX ISSUE",
AQ896="IP &amp; VLAN","TX ISSUE",
AQ896="Warehouse HUAWEI","SPARE-ISSUE",
AQ896="SPARE-HS","SPARE-ISSUE",
AQ896="Power Telco","RAN ISSUE",AQ896="no impacts","no impacts"
),"")</f>
        <v>No root cause</v>
      </c>
      <c r="AQ896" s="126" t="s">
        <v>5344</v>
      </c>
      <c r="AR896" s="48" t="str" cm="1">
        <f t="array" ref="AR896">IFERROR(_xlfn.IFS(
AQ896="MPR ISSUE","ACTIVE",
AQ896="BSS Hardware Issue","ACTIVE",
AQ896="Sites strategiques, MLL, Pylone, etc.","PASSIVE",
AQ896="AKTIVCO DEFAUT GE &amp; POWER Cabinet","PASSIVE",
AQ896="AKTIVCO Coupure ENEO &amp; Baisse de tension","PASSIVE",
AQ896="Coupure ENEO &amp; Baisse de tension","PASSIVE",
AQ896="Defaut GE &amp; POWER Cabinet","PASSIVE",
AQ896="Sharing","PASSIVE",
AQ896="Sites strategiques &amp; DataCenter","PASSIVE",
AQ896="Exclu","Exclu",
AQ896="SAT","ACTIVE",
AQ896="SPARE-ISSUE","SPARE-ISSUE",
AQ896="Fiber CAmtel","ACTIVE",
AQ896="Fiber AOF","ACTIVE",
AQ896="Projet OCM (HUAWEI)","PLANNED WORKS",
AQ896="Projet OCM (NOKIA)","PLANNED WORKS",
AQ896="ACCESS-ISSUE","ACCESS-ISSUE",
AQ896="Projet OCM (ZTE, NOKIA, autres projets)","PLANNED WORKS",
AQ896="No root CAuse","No root cause",
AQ896="ODU HS","ACTIVE",
AQ896="IP &amp; VLAN","ACTIVE",
AQ896="Warehouse HUAWEI","SPARE-ISSUE",
AQ896="SPARE-HS","SPARE-ISSUE",
AQ896="Power Telco","ACTIVE", AQ896="no impacts","no impacts"
),"")</f>
        <v>No root cause</v>
      </c>
      <c r="AS896" s="92" t="s">
        <v>5537</v>
      </c>
      <c r="AT896" s="98" t="s">
        <v>2350</v>
      </c>
      <c r="AV896" s="17" t="s">
        <v>5537</v>
      </c>
      <c r="AW896" s="7" t="s">
        <v>5537</v>
      </c>
      <c r="AX896" s="6" t="s">
        <v>5537</v>
      </c>
      <c r="AY896" s="7"/>
      <c r="AZ896" s="3" t="s">
        <v>5537</v>
      </c>
      <c r="BA896" s="18" t="s">
        <v>5537</v>
      </c>
      <c r="BB896" s="18" t="s">
        <v>5537</v>
      </c>
      <c r="BC896" s="18" t="s">
        <v>5537</v>
      </c>
      <c r="BD896" s="18" t="s">
        <v>5537</v>
      </c>
      <c r="BE896" s="18" t="s">
        <v>5537</v>
      </c>
      <c r="BF896" s="18" t="s">
        <v>5537</v>
      </c>
      <c r="BG896" s="18" t="s">
        <v>5537</v>
      </c>
      <c r="BH896" s="18" t="s">
        <v>5537</v>
      </c>
      <c r="BI896" s="18" t="s">
        <v>5537</v>
      </c>
      <c r="BJ896" s="18" t="s">
        <v>5537</v>
      </c>
      <c r="BK896" s="18" t="s">
        <v>5537</v>
      </c>
      <c r="BL896" s="9" t="s">
        <v>5537</v>
      </c>
      <c r="BM896" s="14" t="s">
        <v>5537</v>
      </c>
      <c r="BN896" s="14" t="s">
        <v>5537</v>
      </c>
      <c r="BO896" s="14" t="str">
        <f>_xlfn.XLOOKUP(B896,'[4]cell downs 18042026 17h'!$B:$B,'[4]cell downs 18042026 17h'!$B:$B,"")</f>
        <v/>
      </c>
      <c r="BP896" s="14" t="str">
        <f>_xlfn.XLOOKUP(B896,'[5]Cells Huawei 19042026 15h'!$B:$B,'[5]Cells Huawei 19042026 15h'!$B:$B,"")</f>
        <v/>
      </c>
      <c r="BQ896" s="9" t="str">
        <f>_xlfn.XLOOKUP(B896,'[6]cells down 19042026 9H40'!$B:$B,'[6]cells down 19042026 9H40'!$B:$B,"")</f>
        <v/>
      </c>
      <c r="BR896" s="9" t="s">
        <v>2350</v>
      </c>
      <c r="BS896" s="9" t="s">
        <v>12</v>
      </c>
      <c r="BT896" s="108"/>
    </row>
    <row r="897" spans="1:72" s="9" customFormat="1" x14ac:dyDescent="0.35">
      <c r="A897" s="1" t="s">
        <v>3145</v>
      </c>
      <c r="B897" s="8" t="s">
        <v>3146</v>
      </c>
      <c r="C897" s="3" t="str">
        <f>_xlfn.XLOOKUP(B897,'[1]daily break down'!$D:$D,'[1]daily break down'!$E:$E,"")</f>
        <v>Yaounde</v>
      </c>
      <c r="D897" s="1" t="s">
        <v>11</v>
      </c>
      <c r="E897" s="1" t="s">
        <v>12</v>
      </c>
      <c r="F897" s="3" t="s">
        <v>37</v>
      </c>
      <c r="G897" s="1" t="s">
        <v>38</v>
      </c>
      <c r="H897" s="34" t="str">
        <f>_xlfn.XLOOKUP(B897,[2]CALCULATION!$B:$B,[2]CALCULATION!$H:$H,"")</f>
        <v>ZTE</v>
      </c>
      <c r="I897" s="28">
        <v>3.8505934087257318E-2</v>
      </c>
      <c r="J897" s="28">
        <v>0</v>
      </c>
      <c r="K897" s="28">
        <v>0</v>
      </c>
      <c r="L897" s="28">
        <v>2.5860863560224118E-2</v>
      </c>
      <c r="M897" s="28">
        <v>0</v>
      </c>
      <c r="N897" s="28">
        <v>0</v>
      </c>
      <c r="O897" s="28">
        <v>2.7323339982250585E-2</v>
      </c>
      <c r="P897" s="28">
        <v>0</v>
      </c>
      <c r="Q897" s="28">
        <v>0</v>
      </c>
      <c r="R897" s="28">
        <v>2.782272217513735E-2</v>
      </c>
      <c r="S897" s="93">
        <v>0</v>
      </c>
      <c r="T897" s="93">
        <f>_xlfn.XLOOKUP(B897,'[3]Nur des jours'!$B:$B,'[3]Nur des jours'!$U:$U,"")</f>
        <v>0</v>
      </c>
      <c r="U897" s="93">
        <v>0</v>
      </c>
      <c r="V897" s="93">
        <v>0</v>
      </c>
      <c r="W897" s="93">
        <v>0</v>
      </c>
      <c r="X897" s="93">
        <v>0</v>
      </c>
      <c r="Y897" s="93">
        <v>0</v>
      </c>
      <c r="Z897" s="93">
        <v>0</v>
      </c>
      <c r="AA897" s="93">
        <v>0</v>
      </c>
      <c r="AB897" s="93">
        <v>0</v>
      </c>
      <c r="AC897" s="93">
        <f>_xlfn.XLOOKUP(B897,'[3]Nur des jours'!$B:$B,'[3]Nur des jours'!$N:$N,"")</f>
        <v>0</v>
      </c>
      <c r="AD897" s="93">
        <v>0</v>
      </c>
      <c r="AE897" s="93">
        <v>0.36752745888657817</v>
      </c>
      <c r="AF897" s="93">
        <v>0</v>
      </c>
      <c r="AG897" s="93"/>
      <c r="AH897" s="93">
        <v>0</v>
      </c>
      <c r="AI897" s="93">
        <v>0</v>
      </c>
      <c r="AJ897" s="93">
        <v>0</v>
      </c>
      <c r="AK897" s="93">
        <v>0</v>
      </c>
      <c r="AL897" s="93">
        <v>0</v>
      </c>
      <c r="AM897" s="49" t="s">
        <v>5559</v>
      </c>
      <c r="AN897" s="49"/>
      <c r="AO897" s="48" t="str" cm="1">
        <f t="array" ref="AO897">IFERROR(_xlfn.IFS(
AQ897="MPR ISSUE","PDH",
AQ897="BSS Hardware Issue","BSS",
AQ897="Sites strategiques, MLL, Pylone, etc.","ENVTECH",
AQ897="AKTIVCO DEFAUT GE &amp; POWER Cabinet","AKTIVCO",
AQ897="AKTIVCO Coupure ENEO &amp; Baisse de tension","AKTIVCO GRID ONLY",
AQ897="Coupure ENEO &amp; Baisse de tension","IHS GRID ONLY",
AQ897="Defaut GE &amp; POWER Cabinet","IHS",
AQ897="Sharing","Partners",
AQ897="Sites strategiques &amp; DataCenter","SST &amp; DC",
AQ897="Exclu","Exclu",
AQ897="SAT","SAT",
AQ897="SPARE-ISSUE","SPARE-ISSUE",
AQ897="Fiber CAmtel","TRANS_FO_CAMTEL",
AQ897="Fiber AOF","Fiber AOF",
AQ897="Projet OCM (HUAWEI)","TRAVAUX-HUAWEI",
AQ897="Projet OCM (NOKIA)","TRAVAUX-NOKIA",
AQ897="ACCESS-ISSUE","ACCESS-ISSUE",
AQ897="Projet OCM (ZTE, NOKIA, autres projets)","TRAVAUX OCM",
AQ897="No root CAuse","No root cause",
AQ897="ODU HS","PDH",
AQ897="IP &amp; VLAN","PDH",
AQ897="Warehouse HUAWEI","SPARE-ISSUE",
AQ897="SPARE-HS","SPARE-ISSUE",
AQ897="Power Telco","BSS",AQ897="no impacts","no impacts"
),"")</f>
        <v>No root cause</v>
      </c>
      <c r="AP897" s="48" t="str" cm="1">
        <f t="array" ref="AP897">IFERROR(_xlfn.IFS(
AQ897="MPR ISSUE","TX ISSUE",
AQ897="BSS Hardware Issue","RAN ISSUE",
AQ897="Sites strategiques, MLL, Pylone, etc.","ENVTECH",
AQ897="AKTIVCO DEFAUT GE &amp; POWER Cabinet","POWER ISSUE",
AQ897="AKTIVCO Coupure ENEO &amp; Baisse de tension","POWER ISSUE",
AQ897="Coupure ENEO &amp; Baisse de tension","POWER ISSUE",
AQ897="Defaut GE &amp; POWER Cabinet","POWER ISSUE",
AQ897="Sharing","POWER ISSUE",
AQ897="Sites strategiques &amp; DataCenter","POWER ISSUE",
AQ897="Exclu","Exclu",
AQ897="SAT","TX ISSUE",
AQ897="SPARE-ISSUE","SPARE-ISSUE",
AQ897="Fiber CAmtel","TX ISSUE",
AQ897="Fiber AOF","TX ISSUE",
AQ897="Projet OCM (HUAWEI)","TRAVAUX-HUAWEI",
AQ897="Projet OCM (NOKIA)","TRAVAUX -NOKIA",
AQ897="ACCESS-ISSUE","ACCESS-ISSUE",
AQ897="Projet OCM (ZTE, NOKIA, autres projets)","TRAVAUX OCM",
AQ897="No root CAuse","No root cause",
AQ897="ODU HS","TX ISSUE",
AQ897="IP &amp; VLAN","TX ISSUE",
AQ897="Warehouse HUAWEI","SPARE-ISSUE",
AQ897="SPARE-HS","SPARE-ISSUE",
AQ897="Power Telco","RAN ISSUE",AQ897="no impacts","no impacts"
),"")</f>
        <v>No root cause</v>
      </c>
      <c r="AQ897" s="126" t="s">
        <v>5344</v>
      </c>
      <c r="AR897" s="48" t="str" cm="1">
        <f t="array" ref="AR897">IFERROR(_xlfn.IFS(
AQ897="MPR ISSUE","ACTIVE",
AQ897="BSS Hardware Issue","ACTIVE",
AQ897="Sites strategiques, MLL, Pylone, etc.","PASSIVE",
AQ897="AKTIVCO DEFAUT GE &amp; POWER Cabinet","PASSIVE",
AQ897="AKTIVCO Coupure ENEO &amp; Baisse de tension","PASSIVE",
AQ897="Coupure ENEO &amp; Baisse de tension","PASSIVE",
AQ897="Defaut GE &amp; POWER Cabinet","PASSIVE",
AQ897="Sharing","PASSIVE",
AQ897="Sites strategiques &amp; DataCenter","PASSIVE",
AQ897="Exclu","Exclu",
AQ897="SAT","ACTIVE",
AQ897="SPARE-ISSUE","SPARE-ISSUE",
AQ897="Fiber CAmtel","ACTIVE",
AQ897="Fiber AOF","ACTIVE",
AQ897="Projet OCM (HUAWEI)","PLANNED WORKS",
AQ897="Projet OCM (NOKIA)","PLANNED WORKS",
AQ897="ACCESS-ISSUE","ACCESS-ISSUE",
AQ897="Projet OCM (ZTE, NOKIA, autres projets)","PLANNED WORKS",
AQ897="No root CAuse","No root cause",
AQ897="ODU HS","ACTIVE",
AQ897="IP &amp; VLAN","ACTIVE",
AQ897="Warehouse HUAWEI","SPARE-ISSUE",
AQ897="SPARE-HS","SPARE-ISSUE",
AQ897="Power Telco","ACTIVE", AQ897="no impacts","no impacts"
),"")</f>
        <v>No root cause</v>
      </c>
      <c r="AS897" s="92" t="s">
        <v>5537</v>
      </c>
      <c r="AT897" s="98" t="s">
        <v>3146</v>
      </c>
      <c r="AV897" s="17" t="s">
        <v>5537</v>
      </c>
      <c r="AW897" s="7" t="s">
        <v>5537</v>
      </c>
      <c r="AX897" s="6" t="s">
        <v>5537</v>
      </c>
      <c r="AY897" s="7"/>
      <c r="AZ897" s="3" t="s">
        <v>5537</v>
      </c>
      <c r="BA897" s="18" t="s">
        <v>5537</v>
      </c>
      <c r="BB897" s="18" t="s">
        <v>5537</v>
      </c>
      <c r="BC897" s="18" t="s">
        <v>5537</v>
      </c>
      <c r="BD897" s="18" t="s">
        <v>5537</v>
      </c>
      <c r="BE897" s="18" t="s">
        <v>5537</v>
      </c>
      <c r="BF897" s="18" t="s">
        <v>5537</v>
      </c>
      <c r="BG897" s="18" t="s">
        <v>5537</v>
      </c>
      <c r="BH897" s="18" t="s">
        <v>5537</v>
      </c>
      <c r="BI897" s="18" t="s">
        <v>5537</v>
      </c>
      <c r="BJ897" s="18" t="s">
        <v>5537</v>
      </c>
      <c r="BK897" s="18" t="s">
        <v>5537</v>
      </c>
      <c r="BL897" s="9" t="s">
        <v>5537</v>
      </c>
      <c r="BM897" s="14" t="s">
        <v>5537</v>
      </c>
      <c r="BN897" s="14" t="s">
        <v>5537</v>
      </c>
      <c r="BO897" s="14" t="str">
        <f>_xlfn.XLOOKUP(B897,'[4]cell downs 18042026 17h'!$B:$B,'[4]cell downs 18042026 17h'!$B:$B,"")</f>
        <v/>
      </c>
      <c r="BP897" s="14" t="str">
        <f>_xlfn.XLOOKUP(B897,'[5]Cells Huawei 19042026 15h'!$B:$B,'[5]Cells Huawei 19042026 15h'!$B:$B,"")</f>
        <v/>
      </c>
      <c r="BQ897" s="9" t="str">
        <f>_xlfn.XLOOKUP(B897,'[6]cells down 19042026 9H40'!$B:$B,'[6]cells down 19042026 9H40'!$B:$B,"")</f>
        <v/>
      </c>
      <c r="BR897" s="9" t="s">
        <v>3146</v>
      </c>
      <c r="BS897" s="9" t="s">
        <v>594</v>
      </c>
      <c r="BT897" s="108"/>
    </row>
    <row r="898" spans="1:72" s="9" customFormat="1" x14ac:dyDescent="0.35">
      <c r="A898" s="1" t="s">
        <v>1271</v>
      </c>
      <c r="B898" s="8" t="s">
        <v>1272</v>
      </c>
      <c r="C898" s="3" t="str">
        <f>_xlfn.XLOOKUP(B898,'[1]daily break down'!$D:$D,'[1]daily break down'!$E:$E,"")</f>
        <v>ADAMAOUA</v>
      </c>
      <c r="D898" s="1" t="s">
        <v>11</v>
      </c>
      <c r="E898" s="1" t="s">
        <v>96</v>
      </c>
      <c r="F898" s="3" t="s">
        <v>90</v>
      </c>
      <c r="G898" s="1" t="s">
        <v>1273</v>
      </c>
      <c r="H898" s="33" t="str">
        <f>_xlfn.XLOOKUP(B898,[2]CALCULATION!$B:$B,[2]CALCULATION!$H:$H,"")</f>
        <v>NOKIA</v>
      </c>
      <c r="I898" s="28">
        <v>3.389253292335157E-3</v>
      </c>
      <c r="J898" s="28">
        <v>7.5632830013669036E-2</v>
      </c>
      <c r="K898" s="28">
        <v>0</v>
      </c>
      <c r="L898" s="28">
        <v>0</v>
      </c>
      <c r="M898" s="28">
        <v>1.7838175222816795E-3</v>
      </c>
      <c r="N898" s="28">
        <v>0</v>
      </c>
      <c r="O898" s="28">
        <v>9.9882218798410718E-3</v>
      </c>
      <c r="P898" s="28">
        <v>0</v>
      </c>
      <c r="Q898" s="28">
        <v>3.5674285603033928E-3</v>
      </c>
      <c r="R898" s="28">
        <v>0</v>
      </c>
      <c r="S898" s="93">
        <v>5.5314446653833359E-2</v>
      </c>
      <c r="T898" s="93">
        <f>_xlfn.XLOOKUP(B898,'[3]Nur des jours'!$B:$B,'[3]Nur des jours'!$U:$U,"")</f>
        <v>8.833075089327394E-2</v>
      </c>
      <c r="U898" s="93">
        <v>0</v>
      </c>
      <c r="V898" s="93">
        <v>0</v>
      </c>
      <c r="W898" s="93">
        <v>8.833075089327394E-2</v>
      </c>
      <c r="X898" s="93">
        <v>0</v>
      </c>
      <c r="Y898" s="93">
        <v>0</v>
      </c>
      <c r="Z898" s="93">
        <v>0</v>
      </c>
      <c r="AA898" s="93">
        <v>0</v>
      </c>
      <c r="AB898" s="93">
        <v>1.2129107502524781E-2</v>
      </c>
      <c r="AC898" s="93">
        <f>_xlfn.XLOOKUP(B898,'[3]Nur des jours'!$B:$B,'[3]Nur des jours'!$N:$N,"")</f>
        <v>1.0648966331978829E-2</v>
      </c>
      <c r="AD898" s="93">
        <v>1.0648966331978829E-2</v>
      </c>
      <c r="AE898" s="93">
        <v>0.34603437782444441</v>
      </c>
      <c r="AF898" s="93">
        <v>0</v>
      </c>
      <c r="AG898" s="93"/>
      <c r="AH898" s="93">
        <v>0</v>
      </c>
      <c r="AI898" s="93">
        <v>0</v>
      </c>
      <c r="AJ898" s="93">
        <v>0</v>
      </c>
      <c r="AK898" s="93">
        <v>0</v>
      </c>
      <c r="AL898" s="93">
        <v>0</v>
      </c>
      <c r="AM898" s="49" t="s">
        <v>5559</v>
      </c>
      <c r="AN898" s="49"/>
      <c r="AO898" s="48" t="str" cm="1">
        <f t="array" ref="AO898">IFERROR(_xlfn.IFS(
AQ898="MPR ISSUE","PDH",
AQ898="BSS Hardware Issue","BSS",
AQ898="Sites strategiques, MLL, Pylone, etc.","ENVTECH",
AQ898="AKTIVCO DEFAUT GE &amp; POWER Cabinet","AKTIVCO",
AQ898="AKTIVCO Coupure ENEO &amp; Baisse de tension","AKTIVCO GRID ONLY",
AQ898="Coupure ENEO &amp; Baisse de tension","IHS GRID ONLY",
AQ898="Defaut GE &amp; POWER Cabinet","IHS",
AQ898="Sharing","Partners",
AQ898="Sites strategiques &amp; DataCenter","SST &amp; DC",
AQ898="Exclu","Exclu",
AQ898="SAT","SAT",
AQ898="SPARE-ISSUE","SPARE-ISSUE",
AQ898="Fiber CAmtel","TRANS_FO_CAMTEL",
AQ898="Fiber AOF","Fiber AOF",
AQ898="Projet OCM (HUAWEI)","TRAVAUX-HUAWEI",
AQ898="Projet OCM (NOKIA)","TRAVAUX-NOKIA",
AQ898="ACCESS-ISSUE","ACCESS-ISSUE",
AQ898="Projet OCM (ZTE, NOKIA, autres projets)","TRAVAUX OCM",
AQ898="No root CAuse","No root cause",
AQ898="ODU HS","PDH",
AQ898="IP &amp; VLAN","PDH",
AQ898="Warehouse HUAWEI","SPARE-ISSUE",
AQ898="SPARE-HS","SPARE-ISSUE",
AQ898="Power Telco","BSS",AQ898="no impacts","no impacts"
),"")</f>
        <v>IHS</v>
      </c>
      <c r="AP898" s="48" t="str" cm="1">
        <f t="array" ref="AP898">IFERROR(_xlfn.IFS(
AQ898="MPR ISSUE","TX ISSUE",
AQ898="BSS Hardware Issue","RAN ISSUE",
AQ898="Sites strategiques, MLL, Pylone, etc.","ENVTECH",
AQ898="AKTIVCO DEFAUT GE &amp; POWER Cabinet","POWER ISSUE",
AQ898="AKTIVCO Coupure ENEO &amp; Baisse de tension","POWER ISSUE",
AQ898="Coupure ENEO &amp; Baisse de tension","POWER ISSUE",
AQ898="Defaut GE &amp; POWER Cabinet","POWER ISSUE",
AQ898="Sharing","POWER ISSUE",
AQ898="Sites strategiques &amp; DataCenter","POWER ISSUE",
AQ898="Exclu","Exclu",
AQ898="SAT","TX ISSUE",
AQ898="SPARE-ISSUE","SPARE-ISSUE",
AQ898="Fiber CAmtel","TX ISSUE",
AQ898="Fiber AOF","TX ISSUE",
AQ898="Projet OCM (HUAWEI)","TRAVAUX-HUAWEI",
AQ898="Projet OCM (NOKIA)","TRAVAUX -NOKIA",
AQ898="ACCESS-ISSUE","ACCESS-ISSUE",
AQ898="Projet OCM (ZTE, NOKIA, autres projets)","TRAVAUX OCM",
AQ898="No root CAuse","No root cause",
AQ898="ODU HS","TX ISSUE",
AQ898="IP &amp; VLAN","TX ISSUE",
AQ898="Warehouse HUAWEI","SPARE-ISSUE",
AQ898="SPARE-HS","SPARE-ISSUE",
AQ898="Power Telco","RAN ISSUE",AQ898="no impacts","no impacts"
),"")</f>
        <v>POWER ISSUE</v>
      </c>
      <c r="AQ898" s="67" t="s">
        <v>5330</v>
      </c>
      <c r="AR898" s="48" t="str" cm="1">
        <f t="array" ref="AR898">IFERROR(_xlfn.IFS(
AQ898="MPR ISSUE","ACTIVE",
AQ898="BSS Hardware Issue","ACTIVE",
AQ898="Sites strategiques, MLL, Pylone, etc.","PASSIVE",
AQ898="AKTIVCO DEFAUT GE &amp; POWER Cabinet","PASSIVE",
AQ898="AKTIVCO Coupure ENEO &amp; Baisse de tension","PASSIVE",
AQ898="Coupure ENEO &amp; Baisse de tension","PASSIVE",
AQ898="Defaut GE &amp; POWER Cabinet","PASSIVE",
AQ898="Sharing","PASSIVE",
AQ898="Sites strategiques &amp; DataCenter","PASSIVE",
AQ898="Exclu","Exclu",
AQ898="SAT","ACTIVE",
AQ898="SPARE-ISSUE","SPARE-ISSUE",
AQ898="Fiber CAmtel","ACTIVE",
AQ898="Fiber AOF","ACTIVE",
AQ898="Projet OCM (HUAWEI)","PLANNED WORKS",
AQ898="Projet OCM (NOKIA)","PLANNED WORKS",
AQ898="ACCESS-ISSUE","ACCESS-ISSUE",
AQ898="Projet OCM (ZTE, NOKIA, autres projets)","PLANNED WORKS",
AQ898="No root CAuse","No root cause",
AQ898="ODU HS","ACTIVE",
AQ898="IP &amp; VLAN","ACTIVE",
AQ898="Warehouse HUAWEI","SPARE-ISSUE",
AQ898="SPARE-HS","SPARE-ISSUE",
AQ898="Power Telco","ACTIVE", AQ898="no impacts","no impacts"
),"")</f>
        <v>PASSIVE</v>
      </c>
      <c r="AS898" s="92" t="s">
        <v>5783</v>
      </c>
      <c r="AT898" s="98" t="s">
        <v>1272</v>
      </c>
      <c r="AV898" s="17" t="s">
        <v>5537</v>
      </c>
      <c r="AW898" s="7" t="s">
        <v>5537</v>
      </c>
      <c r="AX898" s="6" t="s">
        <v>5537</v>
      </c>
      <c r="AY898" s="7"/>
      <c r="AZ898" s="3" t="s">
        <v>5537</v>
      </c>
      <c r="BA898" s="18" t="s">
        <v>5537</v>
      </c>
      <c r="BB898" s="18" t="s">
        <v>5537</v>
      </c>
      <c r="BC898" s="18" t="s">
        <v>5537</v>
      </c>
      <c r="BD898" s="18" t="s">
        <v>5537</v>
      </c>
      <c r="BE898" s="18" t="s">
        <v>5537</v>
      </c>
      <c r="BF898" s="18" t="s">
        <v>5537</v>
      </c>
      <c r="BG898" s="18" t="s">
        <v>5537</v>
      </c>
      <c r="BH898" s="18" t="s">
        <v>5537</v>
      </c>
      <c r="BI898" s="18" t="s">
        <v>5537</v>
      </c>
      <c r="BJ898" s="18" t="s">
        <v>5537</v>
      </c>
      <c r="BK898" s="18" t="s">
        <v>5537</v>
      </c>
      <c r="BL898" s="9" t="s">
        <v>5783</v>
      </c>
      <c r="BM898" s="14" t="s">
        <v>5537</v>
      </c>
      <c r="BN898" s="14" t="s">
        <v>5537</v>
      </c>
      <c r="BO898" s="14" t="str">
        <f>_xlfn.XLOOKUP(B898,'[4]cell downs 18042026 17h'!$B:$B,'[4]cell downs 18042026 17h'!$B:$B,"")</f>
        <v/>
      </c>
      <c r="BP898" s="14" t="str">
        <f>_xlfn.XLOOKUP(B898,'[5]Cells Huawei 19042026 15h'!$B:$B,'[5]Cells Huawei 19042026 15h'!$B:$B,"")</f>
        <v/>
      </c>
      <c r="BQ898" s="9" t="str">
        <f>_xlfn.XLOOKUP(B898,'[6]cells down 19042026 9H40'!$B:$B,'[6]cells down 19042026 9H40'!$B:$B,"")</f>
        <v/>
      </c>
      <c r="BR898" s="9" t="s">
        <v>1272</v>
      </c>
      <c r="BS898" s="9" t="s">
        <v>12</v>
      </c>
      <c r="BT898" s="108"/>
    </row>
    <row r="899" spans="1:72" s="9" customFormat="1" x14ac:dyDescent="0.35">
      <c r="A899" s="1" t="s">
        <v>2648</v>
      </c>
      <c r="B899" s="8" t="s">
        <v>2649</v>
      </c>
      <c r="C899" s="3" t="str">
        <f>_xlfn.XLOOKUP(B899,'[1]daily break down'!$D:$D,'[1]daily break down'!$E:$E,"")</f>
        <v>NORD-OUEST</v>
      </c>
      <c r="D899" s="1" t="s">
        <v>11</v>
      </c>
      <c r="E899" s="1" t="s">
        <v>12</v>
      </c>
      <c r="F899" s="3" t="s">
        <v>51</v>
      </c>
      <c r="G899" s="1" t="s">
        <v>52</v>
      </c>
      <c r="H899" s="32" t="str">
        <f>_xlfn.XLOOKUP(B899,[2]CALCULATION!$B:$B,[2]CALCULATION!$H:$H,"")</f>
        <v>Huawei</v>
      </c>
      <c r="I899" s="28">
        <v>0</v>
      </c>
      <c r="J899" s="28">
        <v>0</v>
      </c>
      <c r="K899" s="28">
        <v>0</v>
      </c>
      <c r="L899" s="28">
        <v>0</v>
      </c>
      <c r="M899" s="28">
        <v>0</v>
      </c>
      <c r="N899" s="28">
        <v>0</v>
      </c>
      <c r="O899" s="28">
        <v>0</v>
      </c>
      <c r="P899" s="28">
        <v>0</v>
      </c>
      <c r="Q899" s="28">
        <v>0</v>
      </c>
      <c r="R899" s="28">
        <v>0.26859627945998238</v>
      </c>
      <c r="S899" s="93">
        <v>4.2767269349633175</v>
      </c>
      <c r="T899" s="93">
        <f>_xlfn.XLOOKUP(B899,'[3]Nur des jours'!$B:$B,'[3]Nur des jours'!$U:$U,"")</f>
        <v>1.9427750811139364</v>
      </c>
      <c r="U899" s="93">
        <v>5.6407002194428033</v>
      </c>
      <c r="V899" s="93">
        <v>0.59132202161326131</v>
      </c>
      <c r="W899" s="93">
        <v>1.9427750811139364</v>
      </c>
      <c r="X899" s="93">
        <v>2.7295695610858575</v>
      </c>
      <c r="Y899" s="93">
        <v>0</v>
      </c>
      <c r="Z899" s="93">
        <v>0.36445982541598532</v>
      </c>
      <c r="AA899" s="93">
        <v>0.24988728230503407</v>
      </c>
      <c r="AB899" s="93">
        <v>0</v>
      </c>
      <c r="AC899" s="93">
        <f>_xlfn.XLOOKUP(B899,'[3]Nur des jours'!$B:$B,'[3]Nur des jours'!$N:$N,"")</f>
        <v>0</v>
      </c>
      <c r="AD899" s="93">
        <v>0</v>
      </c>
      <c r="AE899" s="93">
        <v>0.34332525760987126</v>
      </c>
      <c r="AF899" s="93">
        <v>0</v>
      </c>
      <c r="AG899" s="93"/>
      <c r="AH899" s="93">
        <v>0</v>
      </c>
      <c r="AI899" s="93">
        <v>0</v>
      </c>
      <c r="AJ899" s="93">
        <v>0</v>
      </c>
      <c r="AK899" s="93">
        <v>0</v>
      </c>
      <c r="AL899" s="93">
        <v>0</v>
      </c>
      <c r="AM899" s="49" t="s">
        <v>5559</v>
      </c>
      <c r="AN899" s="49"/>
      <c r="AO899" s="48" t="str" cm="1">
        <f t="array" ref="AO899">IFERROR(_xlfn.IFS(
AQ899="MPR ISSUE","PDH",
AQ899="BSS Hardware Issue","BSS",
AQ899="Sites strategiques, MLL, Pylone, etc.","ENVTECH",
AQ899="AKTIVCO DEFAUT GE &amp; POWER Cabinet","AKTIVCO",
AQ899="AKTIVCO Coupure ENEO &amp; Baisse de tension","AKTIVCO GRID ONLY",
AQ899="Coupure ENEO &amp; Baisse de tension","IHS GRID ONLY",
AQ899="Defaut GE &amp; POWER Cabinet","IHS",
AQ899="Sharing","Partners",
AQ899="Sites strategiques &amp; DataCenter","SST &amp; DC",
AQ899="Exclu","Exclu",
AQ899="SAT","SAT",
AQ899="SPARE-ISSUE","SPARE-ISSUE",
AQ899="Fiber CAmtel","TRANS_FO_CAMTEL",
AQ899="Fiber AOF","Fiber AOF",
AQ899="Projet OCM (HUAWEI)","TRAVAUX-HUAWEI",
AQ899="Projet OCM (NOKIA)","TRAVAUX-NOKIA",
AQ899="ACCESS-ISSUE","ACCESS-ISSUE",
AQ899="Projet OCM (ZTE, NOKIA, autres projets)","TRAVAUX OCM",
AQ899="No root CAuse","No root cause",
AQ899="ODU HS","PDH",
AQ899="IP &amp; VLAN","PDH",
AQ899="Warehouse HUAWEI","SPARE-ISSUE",
AQ899="SPARE-HS","SPARE-ISSUE",
AQ899="Power Telco","BSS",AQ899="no impacts","no impacts"
),"")</f>
        <v>No root cause</v>
      </c>
      <c r="AP899" s="48" t="str" cm="1">
        <f t="array" ref="AP899">IFERROR(_xlfn.IFS(
AQ899="MPR ISSUE","TX ISSUE",
AQ899="BSS Hardware Issue","RAN ISSUE",
AQ899="Sites strategiques, MLL, Pylone, etc.","ENVTECH",
AQ899="AKTIVCO DEFAUT GE &amp; POWER Cabinet","POWER ISSUE",
AQ899="AKTIVCO Coupure ENEO &amp; Baisse de tension","POWER ISSUE",
AQ899="Coupure ENEO &amp; Baisse de tension","POWER ISSUE",
AQ899="Defaut GE &amp; POWER Cabinet","POWER ISSUE",
AQ899="Sharing","POWER ISSUE",
AQ899="Sites strategiques &amp; DataCenter","POWER ISSUE",
AQ899="Exclu","Exclu",
AQ899="SAT","TX ISSUE",
AQ899="SPARE-ISSUE","SPARE-ISSUE",
AQ899="Fiber CAmtel","TX ISSUE",
AQ899="Fiber AOF","TX ISSUE",
AQ899="Projet OCM (HUAWEI)","TRAVAUX-HUAWEI",
AQ899="Projet OCM (NOKIA)","TRAVAUX -NOKIA",
AQ899="ACCESS-ISSUE","ACCESS-ISSUE",
AQ899="Projet OCM (ZTE, NOKIA, autres projets)","TRAVAUX OCM",
AQ899="No root CAuse","No root cause",
AQ899="ODU HS","TX ISSUE",
AQ899="IP &amp; VLAN","TX ISSUE",
AQ899="Warehouse HUAWEI","SPARE-ISSUE",
AQ899="SPARE-HS","SPARE-ISSUE",
AQ899="Power Telco","RAN ISSUE",AQ899="no impacts","no impacts"
),"")</f>
        <v>No root cause</v>
      </c>
      <c r="AQ899" s="126" t="s">
        <v>5344</v>
      </c>
      <c r="AR899" s="48" t="str" cm="1">
        <f t="array" ref="AR899">IFERROR(_xlfn.IFS(
AQ899="MPR ISSUE","ACTIVE",
AQ899="BSS Hardware Issue","ACTIVE",
AQ899="Sites strategiques, MLL, Pylone, etc.","PASSIVE",
AQ899="AKTIVCO DEFAUT GE &amp; POWER Cabinet","PASSIVE",
AQ899="AKTIVCO Coupure ENEO &amp; Baisse de tension","PASSIVE",
AQ899="Coupure ENEO &amp; Baisse de tension","PASSIVE",
AQ899="Defaut GE &amp; POWER Cabinet","PASSIVE",
AQ899="Sharing","PASSIVE",
AQ899="Sites strategiques &amp; DataCenter","PASSIVE",
AQ899="Exclu","Exclu",
AQ899="SAT","ACTIVE",
AQ899="SPARE-ISSUE","SPARE-ISSUE",
AQ899="Fiber CAmtel","ACTIVE",
AQ899="Fiber AOF","ACTIVE",
AQ899="Projet OCM (HUAWEI)","PLANNED WORKS",
AQ899="Projet OCM (NOKIA)","PLANNED WORKS",
AQ899="ACCESS-ISSUE","ACCESS-ISSUE",
AQ899="Projet OCM (ZTE, NOKIA, autres projets)","PLANNED WORKS",
AQ899="No root CAuse","No root cause",
AQ899="ODU HS","ACTIVE",
AQ899="IP &amp; VLAN","ACTIVE",
AQ899="Warehouse HUAWEI","SPARE-ISSUE",
AQ899="SPARE-HS","SPARE-ISSUE",
AQ899="Power Telco","ACTIVE", AQ899="no impacts","no impacts"
),"")</f>
        <v>No root cause</v>
      </c>
      <c r="AS899" s="92" t="s">
        <v>5537</v>
      </c>
      <c r="AT899" s="98" t="s">
        <v>2649</v>
      </c>
      <c r="AV899" s="17" t="s">
        <v>5537</v>
      </c>
      <c r="AW899" s="7" t="s">
        <v>5537</v>
      </c>
      <c r="AX899" s="6" t="s">
        <v>5537</v>
      </c>
      <c r="AY899" s="7"/>
      <c r="AZ899" s="3" t="s">
        <v>5537</v>
      </c>
      <c r="BA899" s="18" t="s">
        <v>5537</v>
      </c>
      <c r="BB899" s="18" t="s">
        <v>5537</v>
      </c>
      <c r="BC899" s="18" t="s">
        <v>5537</v>
      </c>
      <c r="BD899" s="18" t="s">
        <v>5537</v>
      </c>
      <c r="BE899" s="18" t="s">
        <v>5537</v>
      </c>
      <c r="BF899" s="18" t="s">
        <v>5537</v>
      </c>
      <c r="BG899" s="18" t="s">
        <v>5537</v>
      </c>
      <c r="BH899" s="18" t="s">
        <v>5537</v>
      </c>
      <c r="BI899" s="18" t="s">
        <v>5537</v>
      </c>
      <c r="BJ899" s="18" t="s">
        <v>5537</v>
      </c>
      <c r="BK899" s="18" t="s">
        <v>5537</v>
      </c>
      <c r="BL899" s="9" t="s">
        <v>5537</v>
      </c>
      <c r="BM899" s="14" t="s">
        <v>5537</v>
      </c>
      <c r="BN899" s="14" t="s">
        <v>5537</v>
      </c>
      <c r="BO899" s="14" t="str">
        <f>_xlfn.XLOOKUP(B899,'[4]cell downs 18042026 17h'!$B:$B,'[4]cell downs 18042026 17h'!$B:$B,"")</f>
        <v/>
      </c>
      <c r="BP899" s="14" t="str">
        <f>_xlfn.XLOOKUP(B899,'[5]Cells Huawei 19042026 15h'!$B:$B,'[5]Cells Huawei 19042026 15h'!$B:$B,"")</f>
        <v/>
      </c>
      <c r="BQ899" s="9" t="str">
        <f>_xlfn.XLOOKUP(B899,'[6]cells down 19042026 9H40'!$B:$B,'[6]cells down 19042026 9H40'!$B:$B,"")</f>
        <v/>
      </c>
      <c r="BR899" s="9" t="s">
        <v>2649</v>
      </c>
      <c r="BS899" s="9" t="s">
        <v>5537</v>
      </c>
      <c r="BT899" s="108"/>
    </row>
    <row r="900" spans="1:72" s="9" customFormat="1" x14ac:dyDescent="0.35">
      <c r="A900" s="1" t="s">
        <v>4523</v>
      </c>
      <c r="B900" s="8" t="s">
        <v>4524</v>
      </c>
      <c r="C900" s="3" t="str">
        <f>_xlfn.XLOOKUP(B900,'[1]daily break down'!$D:$D,'[1]daily break down'!$E:$E,"")</f>
        <v>Yaounde</v>
      </c>
      <c r="D900" s="1" t="s">
        <v>11</v>
      </c>
      <c r="E900" s="1" t="s">
        <v>12</v>
      </c>
      <c r="F900" s="3" t="s">
        <v>37</v>
      </c>
      <c r="G900" s="1" t="s">
        <v>38</v>
      </c>
      <c r="H900" s="34" t="str">
        <f>_xlfn.XLOOKUP(B900,[2]CALCULATION!$B:$B,[2]CALCULATION!$H:$H,"")</f>
        <v>ZTE</v>
      </c>
      <c r="I900" s="28">
        <v>0</v>
      </c>
      <c r="J900" s="28">
        <v>0</v>
      </c>
      <c r="K900" s="28">
        <v>0</v>
      </c>
      <c r="L900" s="28">
        <v>0</v>
      </c>
      <c r="M900" s="28">
        <v>1.1106081619025603</v>
      </c>
      <c r="N900" s="28">
        <v>0</v>
      </c>
      <c r="O900" s="28">
        <v>2.5557667228828455E-2</v>
      </c>
      <c r="P900" s="28">
        <v>0.99558974183367621</v>
      </c>
      <c r="Q900" s="28">
        <v>1.6317491503368691</v>
      </c>
      <c r="R900" s="28">
        <v>5.4165132849930873E-2</v>
      </c>
      <c r="S900" s="93">
        <v>0</v>
      </c>
      <c r="T900" s="93">
        <f>_xlfn.XLOOKUP(B900,'[3]Nur des jours'!$B:$B,'[3]Nur des jours'!$U:$U,"")</f>
        <v>0</v>
      </c>
      <c r="U900" s="93">
        <v>0</v>
      </c>
      <c r="V900" s="93">
        <v>0</v>
      </c>
      <c r="W900" s="93">
        <v>0</v>
      </c>
      <c r="X900" s="93">
        <v>0</v>
      </c>
      <c r="Y900" s="93">
        <v>5.5342248018879533E-2</v>
      </c>
      <c r="Z900" s="93">
        <v>0</v>
      </c>
      <c r="AA900" s="93">
        <v>0</v>
      </c>
      <c r="AB900" s="93">
        <v>0</v>
      </c>
      <c r="AC900" s="93">
        <f>_xlfn.XLOOKUP(B900,'[3]Nur des jours'!$B:$B,'[3]Nur des jours'!$N:$N,"")</f>
        <v>1.2771342881520862</v>
      </c>
      <c r="AD900" s="93">
        <v>1.2771342881520862</v>
      </c>
      <c r="AE900" s="93">
        <v>0.33963339639817075</v>
      </c>
      <c r="AF900" s="93">
        <v>0</v>
      </c>
      <c r="AG900" s="93"/>
      <c r="AH900" s="93">
        <v>0</v>
      </c>
      <c r="AI900" s="93">
        <v>0</v>
      </c>
      <c r="AJ900" s="93">
        <v>0</v>
      </c>
      <c r="AK900" s="93">
        <v>0</v>
      </c>
      <c r="AL900" s="93">
        <v>0</v>
      </c>
      <c r="AM900" s="49" t="s">
        <v>5559</v>
      </c>
      <c r="AN900" s="49"/>
      <c r="AO900" s="48" t="str" cm="1">
        <f t="array" ref="AO900">IFERROR(_xlfn.IFS(
AQ900="MPR ISSUE","PDH",
AQ900="BSS Hardware Issue","BSS",
AQ900="Sites strategiques, MLL, Pylone, etc.","ENVTECH",
AQ900="AKTIVCO DEFAUT GE &amp; POWER Cabinet","AKTIVCO",
AQ900="AKTIVCO Coupure ENEO &amp; Baisse de tension","AKTIVCO GRID ONLY",
AQ900="Coupure ENEO &amp; Baisse de tension","IHS GRID ONLY",
AQ900="Defaut GE &amp; POWER Cabinet","IHS",
AQ900="Sharing","Partners",
AQ900="Sites strategiques &amp; DataCenter","SST &amp; DC",
AQ900="Exclu","Exclu",
AQ900="SAT","SAT",
AQ900="SPARE-ISSUE","SPARE-ISSUE",
AQ900="Fiber CAmtel","TRANS_FO_CAMTEL",
AQ900="Fiber AOF","Fiber AOF",
AQ900="Projet OCM (HUAWEI)","TRAVAUX-HUAWEI",
AQ900="Projet OCM (NOKIA)","TRAVAUX-NOKIA",
AQ900="ACCESS-ISSUE","ACCESS-ISSUE",
AQ900="Projet OCM (ZTE, NOKIA, autres projets)","TRAVAUX OCM",
AQ900="No root CAuse","No root cause",
AQ900="ODU HS","PDH",
AQ900="IP &amp; VLAN","PDH",
AQ900="Warehouse HUAWEI","SPARE-ISSUE",
AQ900="SPARE-HS","SPARE-ISSUE",
AQ900="Power Telco","BSS",AQ900="no impacts","no impacts"
),"")</f>
        <v>No root cause</v>
      </c>
      <c r="AP900" s="48" t="str" cm="1">
        <f t="array" ref="AP900">IFERROR(_xlfn.IFS(
AQ900="MPR ISSUE","TX ISSUE",
AQ900="BSS Hardware Issue","RAN ISSUE",
AQ900="Sites strategiques, MLL, Pylone, etc.","ENVTECH",
AQ900="AKTIVCO DEFAUT GE &amp; POWER Cabinet","POWER ISSUE",
AQ900="AKTIVCO Coupure ENEO &amp; Baisse de tension","POWER ISSUE",
AQ900="Coupure ENEO &amp; Baisse de tension","POWER ISSUE",
AQ900="Defaut GE &amp; POWER Cabinet","POWER ISSUE",
AQ900="Sharing","POWER ISSUE",
AQ900="Sites strategiques &amp; DataCenter","POWER ISSUE",
AQ900="Exclu","Exclu",
AQ900="SAT","TX ISSUE",
AQ900="SPARE-ISSUE","SPARE-ISSUE",
AQ900="Fiber CAmtel","TX ISSUE",
AQ900="Fiber AOF","TX ISSUE",
AQ900="Projet OCM (HUAWEI)","TRAVAUX-HUAWEI",
AQ900="Projet OCM (NOKIA)","TRAVAUX -NOKIA",
AQ900="ACCESS-ISSUE","ACCESS-ISSUE",
AQ900="Projet OCM (ZTE, NOKIA, autres projets)","TRAVAUX OCM",
AQ900="No root CAuse","No root cause",
AQ900="ODU HS","TX ISSUE",
AQ900="IP &amp; VLAN","TX ISSUE",
AQ900="Warehouse HUAWEI","SPARE-ISSUE",
AQ900="SPARE-HS","SPARE-ISSUE",
AQ900="Power Telco","RAN ISSUE",AQ900="no impacts","no impacts"
),"")</f>
        <v>No root cause</v>
      </c>
      <c r="AQ900" s="126" t="s">
        <v>5344</v>
      </c>
      <c r="AR900" s="48" t="str" cm="1">
        <f t="array" ref="AR900">IFERROR(_xlfn.IFS(
AQ900="MPR ISSUE","ACTIVE",
AQ900="BSS Hardware Issue","ACTIVE",
AQ900="Sites strategiques, MLL, Pylone, etc.","PASSIVE",
AQ900="AKTIVCO DEFAUT GE &amp; POWER Cabinet","PASSIVE",
AQ900="AKTIVCO Coupure ENEO &amp; Baisse de tension","PASSIVE",
AQ900="Coupure ENEO &amp; Baisse de tension","PASSIVE",
AQ900="Defaut GE &amp; POWER Cabinet","PASSIVE",
AQ900="Sharing","PASSIVE",
AQ900="Sites strategiques &amp; DataCenter","PASSIVE",
AQ900="Exclu","Exclu",
AQ900="SAT","ACTIVE",
AQ900="SPARE-ISSUE","SPARE-ISSUE",
AQ900="Fiber CAmtel","ACTIVE",
AQ900="Fiber AOF","ACTIVE",
AQ900="Projet OCM (HUAWEI)","PLANNED WORKS",
AQ900="Projet OCM (NOKIA)","PLANNED WORKS",
AQ900="ACCESS-ISSUE","ACCESS-ISSUE",
AQ900="Projet OCM (ZTE, NOKIA, autres projets)","PLANNED WORKS",
AQ900="No root CAuse","No root cause",
AQ900="ODU HS","ACTIVE",
AQ900="IP &amp; VLAN","ACTIVE",
AQ900="Warehouse HUAWEI","SPARE-ISSUE",
AQ900="SPARE-HS","SPARE-ISSUE",
AQ900="Power Telco","ACTIVE", AQ900="no impacts","no impacts"
),"")</f>
        <v>No root cause</v>
      </c>
      <c r="AS900" s="92" t="s">
        <v>5537</v>
      </c>
      <c r="AT900" s="98" t="s">
        <v>4524</v>
      </c>
      <c r="AV900" s="17" t="s">
        <v>5537</v>
      </c>
      <c r="AW900" s="7" t="s">
        <v>5537</v>
      </c>
      <c r="AX900" s="6" t="s">
        <v>5537</v>
      </c>
      <c r="AY900" s="7"/>
      <c r="AZ900" s="3" t="s">
        <v>5537</v>
      </c>
      <c r="BA900" s="18" t="s">
        <v>5537</v>
      </c>
      <c r="BB900" s="18" t="s">
        <v>5537</v>
      </c>
      <c r="BC900" s="18" t="s">
        <v>5537</v>
      </c>
      <c r="BD900" s="18" t="s">
        <v>5537</v>
      </c>
      <c r="BE900" s="18" t="s">
        <v>5537</v>
      </c>
      <c r="BF900" s="18" t="s">
        <v>5537</v>
      </c>
      <c r="BG900" s="18" t="s">
        <v>5537</v>
      </c>
      <c r="BH900" s="18" t="s">
        <v>5537</v>
      </c>
      <c r="BI900" s="18" t="s">
        <v>5537</v>
      </c>
      <c r="BJ900" s="18" t="s">
        <v>5537</v>
      </c>
      <c r="BK900" s="18" t="s">
        <v>5537</v>
      </c>
      <c r="BL900" s="9" t="s">
        <v>5537</v>
      </c>
      <c r="BM900" s="14" t="s">
        <v>5537</v>
      </c>
      <c r="BN900" s="14" t="s">
        <v>5537</v>
      </c>
      <c r="BO900" s="14" t="str">
        <f>_xlfn.XLOOKUP(B900,'[4]cell downs 18042026 17h'!$B:$B,'[4]cell downs 18042026 17h'!$B:$B,"")</f>
        <v/>
      </c>
      <c r="BP900" s="14" t="str">
        <f>_xlfn.XLOOKUP(B900,'[5]Cells Huawei 19042026 15h'!$B:$B,'[5]Cells Huawei 19042026 15h'!$B:$B,"")</f>
        <v/>
      </c>
      <c r="BQ900" s="9" t="str">
        <f>_xlfn.XLOOKUP(B900,'[6]cells down 19042026 9H40'!$B:$B,'[6]cells down 19042026 9H40'!$B:$B,"")</f>
        <v/>
      </c>
      <c r="BR900" s="9" t="s">
        <v>4524</v>
      </c>
      <c r="BS900" s="9" t="s">
        <v>12</v>
      </c>
      <c r="BT900" s="108"/>
    </row>
    <row r="901" spans="1:72" s="9" customFormat="1" x14ac:dyDescent="0.35">
      <c r="A901" s="1" t="s">
        <v>2086</v>
      </c>
      <c r="B901" s="8" t="s">
        <v>2525</v>
      </c>
      <c r="C901" s="3" t="str">
        <f>_xlfn.XLOOKUP(B901,'[1]daily break down'!$D:$D,'[1]daily break down'!$E:$E,"")</f>
        <v>CENTRE</v>
      </c>
      <c r="D901" s="1" t="s">
        <v>11</v>
      </c>
      <c r="E901" s="1" t="s">
        <v>12</v>
      </c>
      <c r="F901" s="3" t="s">
        <v>37</v>
      </c>
      <c r="G901" s="1" t="s">
        <v>2086</v>
      </c>
      <c r="H901" s="34" t="str">
        <f>_xlfn.XLOOKUP(B901,[2]CALCULATION!$B:$B,[2]CALCULATION!$H:$H,"")</f>
        <v>ZTE</v>
      </c>
      <c r="I901" s="28">
        <v>0</v>
      </c>
      <c r="J901" s="28">
        <v>0</v>
      </c>
      <c r="K901" s="28">
        <v>0</v>
      </c>
      <c r="L901" s="28">
        <v>0</v>
      </c>
      <c r="M901" s="28">
        <v>0.43082415183501682</v>
      </c>
      <c r="N901" s="28">
        <v>5.9877886785776466</v>
      </c>
      <c r="O901" s="28">
        <v>0</v>
      </c>
      <c r="P901" s="28">
        <v>0.13784732031515295</v>
      </c>
      <c r="Q901" s="28">
        <v>0</v>
      </c>
      <c r="R901" s="28">
        <v>0</v>
      </c>
      <c r="S901" s="93">
        <v>0.74286668207617523</v>
      </c>
      <c r="T901" s="93">
        <f>_xlfn.XLOOKUP(B901,'[3]Nur des jours'!$B:$B,'[3]Nur des jours'!$U:$U,"")</f>
        <v>0</v>
      </c>
      <c r="U901" s="93">
        <v>0</v>
      </c>
      <c r="V901" s="93">
        <v>5.2544994335579114</v>
      </c>
      <c r="W901" s="93">
        <v>0</v>
      </c>
      <c r="X901" s="93">
        <v>0.39313863135035709</v>
      </c>
      <c r="Y901" s="93">
        <v>0</v>
      </c>
      <c r="Z901" s="93">
        <v>3.2546521018283103</v>
      </c>
      <c r="AA901" s="93">
        <v>0</v>
      </c>
      <c r="AB901" s="93">
        <v>1.4446413437089519E-3</v>
      </c>
      <c r="AC901" s="93">
        <f>_xlfn.XLOOKUP(B901,'[3]Nur des jours'!$B:$B,'[3]Nur des jours'!$N:$N,"")</f>
        <v>0</v>
      </c>
      <c r="AD901" s="93">
        <v>0</v>
      </c>
      <c r="AE901" s="93">
        <v>0.33947288069331322</v>
      </c>
      <c r="AF901" s="93">
        <v>0</v>
      </c>
      <c r="AG901" s="93"/>
      <c r="AH901" s="93">
        <v>0</v>
      </c>
      <c r="AI901" s="93">
        <v>0</v>
      </c>
      <c r="AJ901" s="93">
        <v>0</v>
      </c>
      <c r="AK901" s="93">
        <v>0</v>
      </c>
      <c r="AL901" s="93">
        <v>0</v>
      </c>
      <c r="AM901" s="49" t="s">
        <v>5559</v>
      </c>
      <c r="AN901" s="49"/>
      <c r="AO901" s="48" t="str" cm="1">
        <f t="array" ref="AO901">IFERROR(_xlfn.IFS(
AQ901="MPR ISSUE","PDH",
AQ901="BSS Hardware Issue","BSS",
AQ901="Sites strategiques, MLL, Pylone, etc.","ENVTECH",
AQ901="AKTIVCO DEFAUT GE &amp; POWER Cabinet","AKTIVCO",
AQ901="AKTIVCO Coupure ENEO &amp; Baisse de tension","AKTIVCO GRID ONLY",
AQ901="Coupure ENEO &amp; Baisse de tension","IHS GRID ONLY",
AQ901="Defaut GE &amp; POWER Cabinet","IHS",
AQ901="Sharing","Partners",
AQ901="Sites strategiques &amp; DataCenter","SST &amp; DC",
AQ901="Exclu","Exclu",
AQ901="SAT","SAT",
AQ901="SPARE-ISSUE","SPARE-ISSUE",
AQ901="Fiber CAmtel","TRANS_FO_CAMTEL",
AQ901="Fiber AOF","Fiber AOF",
AQ901="Projet OCM (HUAWEI)","TRAVAUX-HUAWEI",
AQ901="Projet OCM (NOKIA)","TRAVAUX-NOKIA",
AQ901="ACCESS-ISSUE","ACCESS-ISSUE",
AQ901="Projet OCM (ZTE, NOKIA, autres projets)","TRAVAUX OCM",
AQ901="No root CAuse","No root cause",
AQ901="ODU HS","PDH",
AQ901="IP &amp; VLAN","PDH",
AQ901="Warehouse HUAWEI","SPARE-ISSUE",
AQ901="SPARE-HS","SPARE-ISSUE",
AQ901="Power Telco","BSS",AQ901="no impacts","no impacts"
),"")</f>
        <v>No root cause</v>
      </c>
      <c r="AP901" s="48" t="str" cm="1">
        <f t="array" ref="AP901">IFERROR(_xlfn.IFS(
AQ901="MPR ISSUE","TX ISSUE",
AQ901="BSS Hardware Issue","RAN ISSUE",
AQ901="Sites strategiques, MLL, Pylone, etc.","ENVTECH",
AQ901="AKTIVCO DEFAUT GE &amp; POWER Cabinet","POWER ISSUE",
AQ901="AKTIVCO Coupure ENEO &amp; Baisse de tension","POWER ISSUE",
AQ901="Coupure ENEO &amp; Baisse de tension","POWER ISSUE",
AQ901="Defaut GE &amp; POWER Cabinet","POWER ISSUE",
AQ901="Sharing","POWER ISSUE",
AQ901="Sites strategiques &amp; DataCenter","POWER ISSUE",
AQ901="Exclu","Exclu",
AQ901="SAT","TX ISSUE",
AQ901="SPARE-ISSUE","SPARE-ISSUE",
AQ901="Fiber CAmtel","TX ISSUE",
AQ901="Fiber AOF","TX ISSUE",
AQ901="Projet OCM (HUAWEI)","TRAVAUX-HUAWEI",
AQ901="Projet OCM (NOKIA)","TRAVAUX -NOKIA",
AQ901="ACCESS-ISSUE","ACCESS-ISSUE",
AQ901="Projet OCM (ZTE, NOKIA, autres projets)","TRAVAUX OCM",
AQ901="No root CAuse","No root cause",
AQ901="ODU HS","TX ISSUE",
AQ901="IP &amp; VLAN","TX ISSUE",
AQ901="Warehouse HUAWEI","SPARE-ISSUE",
AQ901="SPARE-HS","SPARE-ISSUE",
AQ901="Power Telco","RAN ISSUE",AQ901="no impacts","no impacts"
),"")</f>
        <v>No root cause</v>
      </c>
      <c r="AQ901" s="126" t="s">
        <v>5344</v>
      </c>
      <c r="AR901" s="48" t="str" cm="1">
        <f t="array" ref="AR901">IFERROR(_xlfn.IFS(
AQ901="MPR ISSUE","ACTIVE",
AQ901="BSS Hardware Issue","ACTIVE",
AQ901="Sites strategiques, MLL, Pylone, etc.","PASSIVE",
AQ901="AKTIVCO DEFAUT GE &amp; POWER Cabinet","PASSIVE",
AQ901="AKTIVCO Coupure ENEO &amp; Baisse de tension","PASSIVE",
AQ901="Coupure ENEO &amp; Baisse de tension","PASSIVE",
AQ901="Defaut GE &amp; POWER Cabinet","PASSIVE",
AQ901="Sharing","PASSIVE",
AQ901="Sites strategiques &amp; DataCenter","PASSIVE",
AQ901="Exclu","Exclu",
AQ901="SAT","ACTIVE",
AQ901="SPARE-ISSUE","SPARE-ISSUE",
AQ901="Fiber CAmtel","ACTIVE",
AQ901="Fiber AOF","ACTIVE",
AQ901="Projet OCM (HUAWEI)","PLANNED WORKS",
AQ901="Projet OCM (NOKIA)","PLANNED WORKS",
AQ901="ACCESS-ISSUE","ACCESS-ISSUE",
AQ901="Projet OCM (ZTE, NOKIA, autres projets)","PLANNED WORKS",
AQ901="No root CAuse","No root cause",
AQ901="ODU HS","ACTIVE",
AQ901="IP &amp; VLAN","ACTIVE",
AQ901="Warehouse HUAWEI","SPARE-ISSUE",
AQ901="SPARE-HS","SPARE-ISSUE",
AQ901="Power Telco","ACTIVE", AQ901="no impacts","no impacts"
),"")</f>
        <v>No root cause</v>
      </c>
      <c r="AS901" s="92" t="s">
        <v>5537</v>
      </c>
      <c r="AT901" s="98" t="s">
        <v>2525</v>
      </c>
      <c r="AV901" s="17" t="s">
        <v>5537</v>
      </c>
      <c r="AW901" s="7" t="s">
        <v>5537</v>
      </c>
      <c r="AX901" s="6" t="s">
        <v>5537</v>
      </c>
      <c r="AY901" s="7"/>
      <c r="AZ901" s="3" t="s">
        <v>5537</v>
      </c>
      <c r="BA901" s="18" t="s">
        <v>5537</v>
      </c>
      <c r="BB901" s="18" t="s">
        <v>5537</v>
      </c>
      <c r="BC901" s="18" t="s">
        <v>5537</v>
      </c>
      <c r="BD901" s="18" t="s">
        <v>5537</v>
      </c>
      <c r="BE901" s="18" t="s">
        <v>5537</v>
      </c>
      <c r="BF901" s="18" t="s">
        <v>5537</v>
      </c>
      <c r="BG901" s="18" t="s">
        <v>5537</v>
      </c>
      <c r="BH901" s="18" t="s">
        <v>5537</v>
      </c>
      <c r="BI901" s="18" t="s">
        <v>5537</v>
      </c>
      <c r="BJ901" s="18" t="s">
        <v>5537</v>
      </c>
      <c r="BK901" s="18" t="s">
        <v>5537</v>
      </c>
      <c r="BL901" s="9" t="s">
        <v>5537</v>
      </c>
      <c r="BM901" s="14" t="s">
        <v>5537</v>
      </c>
      <c r="BN901" s="14" t="s">
        <v>5537</v>
      </c>
      <c r="BO901" s="14" t="str">
        <f>_xlfn.XLOOKUP(B901,'[4]cell downs 18042026 17h'!$B:$B,'[4]cell downs 18042026 17h'!$B:$B,"")</f>
        <v/>
      </c>
      <c r="BP901" s="14" t="str">
        <f>_xlfn.XLOOKUP(B901,'[5]Cells Huawei 19042026 15h'!$B:$B,'[5]Cells Huawei 19042026 15h'!$B:$B,"")</f>
        <v/>
      </c>
      <c r="BQ901" s="9" t="str">
        <f>_xlfn.XLOOKUP(B901,'[6]cells down 19042026 9H40'!$B:$B,'[6]cells down 19042026 9H40'!$B:$B,"")</f>
        <v/>
      </c>
      <c r="BR901" s="9" t="s">
        <v>2525</v>
      </c>
      <c r="BS901" s="9" t="s">
        <v>302</v>
      </c>
      <c r="BT901" s="108"/>
    </row>
    <row r="902" spans="1:72" s="9" customFormat="1" ht="15.5" customHeight="1" x14ac:dyDescent="0.35">
      <c r="A902" s="1" t="s">
        <v>605</v>
      </c>
      <c r="B902" s="8" t="s">
        <v>606</v>
      </c>
      <c r="C902" s="3" t="str">
        <f>_xlfn.XLOOKUP(B902,'[1]daily break down'!$D:$D,'[1]daily break down'!$E:$E,"")</f>
        <v>Yaounde</v>
      </c>
      <c r="D902" s="1" t="s">
        <v>11</v>
      </c>
      <c r="E902" s="1" t="s">
        <v>12</v>
      </c>
      <c r="F902" s="3" t="s">
        <v>37</v>
      </c>
      <c r="G902" s="1" t="s">
        <v>38</v>
      </c>
      <c r="H902" s="34" t="str">
        <f>_xlfn.XLOOKUP(B902,[2]CALCULATION!$B:$B,[2]CALCULATION!$H:$H,"")</f>
        <v>ZTE</v>
      </c>
      <c r="I902" s="28">
        <v>0</v>
      </c>
      <c r="J902" s="28">
        <v>0</v>
      </c>
      <c r="K902" s="28">
        <v>0</v>
      </c>
      <c r="L902" s="28">
        <v>0</v>
      </c>
      <c r="M902" s="28">
        <v>0</v>
      </c>
      <c r="N902" s="28">
        <v>0</v>
      </c>
      <c r="O902" s="28">
        <v>0</v>
      </c>
      <c r="P902" s="28">
        <v>0</v>
      </c>
      <c r="Q902" s="28">
        <v>6.9503300202891458E-2</v>
      </c>
      <c r="R902" s="28">
        <v>0</v>
      </c>
      <c r="S902" s="93">
        <v>0</v>
      </c>
      <c r="T902" s="93">
        <f>_xlfn.XLOOKUP(B902,'[3]Nur des jours'!$B:$B,'[3]Nur des jours'!$U:$U,"")</f>
        <v>7.3368161674271537</v>
      </c>
      <c r="U902" s="93">
        <v>1.2930431780111835E-2</v>
      </c>
      <c r="V902" s="93">
        <v>8.2826103705986226E-2</v>
      </c>
      <c r="W902" s="93">
        <v>7.3368161674271537</v>
      </c>
      <c r="X902" s="93">
        <v>2.0391201741845095</v>
      </c>
      <c r="Y902" s="93">
        <v>0</v>
      </c>
      <c r="Z902" s="93">
        <v>0</v>
      </c>
      <c r="AA902" s="93">
        <v>0</v>
      </c>
      <c r="AB902" s="93">
        <v>2.6574266692919492E-3</v>
      </c>
      <c r="AC902" s="93">
        <f>_xlfn.XLOOKUP(B902,'[3]Nur des jours'!$B:$B,'[3]Nur des jours'!$N:$N,"")</f>
        <v>0</v>
      </c>
      <c r="AD902" s="93">
        <v>0</v>
      </c>
      <c r="AE902" s="93">
        <v>0.33875947756061831</v>
      </c>
      <c r="AF902" s="93">
        <v>0</v>
      </c>
      <c r="AG902" s="93"/>
      <c r="AH902" s="93">
        <v>0</v>
      </c>
      <c r="AI902" s="93">
        <v>0</v>
      </c>
      <c r="AJ902" s="93">
        <v>0</v>
      </c>
      <c r="AK902" s="93">
        <v>0</v>
      </c>
      <c r="AL902" s="93">
        <v>0</v>
      </c>
      <c r="AM902" s="49" t="s">
        <v>5559</v>
      </c>
      <c r="AN902" s="49"/>
      <c r="AO902" s="48" t="str" cm="1">
        <f t="array" ref="AO902">IFERROR(_xlfn.IFS(
AQ902="MPR ISSUE","PDH",
AQ902="BSS Hardware Issue","BSS",
AQ902="Sites strategiques, MLL, Pylone, etc.","ENVTECH",
AQ902="AKTIVCO DEFAUT GE &amp; POWER Cabinet","AKTIVCO",
AQ902="AKTIVCO Coupure ENEO &amp; Baisse de tension","AKTIVCO GRID ONLY",
AQ902="Coupure ENEO &amp; Baisse de tension","IHS GRID ONLY",
AQ902="Defaut GE &amp; POWER Cabinet","IHS",
AQ902="Sharing","Partners",
AQ902="Sites strategiques &amp; DataCenter","SST &amp; DC",
AQ902="Exclu","Exclu",
AQ902="SAT","SAT",
AQ902="SPARE-ISSUE","SPARE-ISSUE",
AQ902="Fiber CAmtel","TRANS_FO_CAMTEL",
AQ902="Fiber AOF","Fiber AOF",
AQ902="Projet OCM (HUAWEI)","TRAVAUX-HUAWEI",
AQ902="Projet OCM (NOKIA)","TRAVAUX-NOKIA",
AQ902="ACCESS-ISSUE","ACCESS-ISSUE",
AQ902="Projet OCM (ZTE, NOKIA, autres projets)","TRAVAUX OCM",
AQ902="No root CAuse","No root cause",
AQ902="ODU HS","PDH",
AQ902="IP &amp; VLAN","PDH",
AQ902="Warehouse HUAWEI","SPARE-ISSUE",
AQ902="SPARE-HS","SPARE-ISSUE",
AQ902="Power Telco","BSS",AQ902="no impacts","no impacts"
),"")</f>
        <v>No root cause</v>
      </c>
      <c r="AP902" s="48" t="str" cm="1">
        <f t="array" ref="AP902">IFERROR(_xlfn.IFS(
AQ902="MPR ISSUE","TX ISSUE",
AQ902="BSS Hardware Issue","RAN ISSUE",
AQ902="Sites strategiques, MLL, Pylone, etc.","ENVTECH",
AQ902="AKTIVCO DEFAUT GE &amp; POWER Cabinet","POWER ISSUE",
AQ902="AKTIVCO Coupure ENEO &amp; Baisse de tension","POWER ISSUE",
AQ902="Coupure ENEO &amp; Baisse de tension","POWER ISSUE",
AQ902="Defaut GE &amp; POWER Cabinet","POWER ISSUE",
AQ902="Sharing","POWER ISSUE",
AQ902="Sites strategiques &amp; DataCenter","POWER ISSUE",
AQ902="Exclu","Exclu",
AQ902="SAT","TX ISSUE",
AQ902="SPARE-ISSUE","SPARE-ISSUE",
AQ902="Fiber CAmtel","TX ISSUE",
AQ902="Fiber AOF","TX ISSUE",
AQ902="Projet OCM (HUAWEI)","TRAVAUX-HUAWEI",
AQ902="Projet OCM (NOKIA)","TRAVAUX -NOKIA",
AQ902="ACCESS-ISSUE","ACCESS-ISSUE",
AQ902="Projet OCM (ZTE, NOKIA, autres projets)","TRAVAUX OCM",
AQ902="No root CAuse","No root cause",
AQ902="ODU HS","TX ISSUE",
AQ902="IP &amp; VLAN","TX ISSUE",
AQ902="Warehouse HUAWEI","SPARE-ISSUE",
AQ902="SPARE-HS","SPARE-ISSUE",
AQ902="Power Telco","RAN ISSUE",AQ902="no impacts","no impacts"
),"")</f>
        <v>No root cause</v>
      </c>
      <c r="AQ902" s="126" t="s">
        <v>5344</v>
      </c>
      <c r="AR902" s="48" t="str" cm="1">
        <f t="array" ref="AR902">IFERROR(_xlfn.IFS(
AQ902="MPR ISSUE","ACTIVE",
AQ902="BSS Hardware Issue","ACTIVE",
AQ902="Sites strategiques, MLL, Pylone, etc.","PASSIVE",
AQ902="AKTIVCO DEFAUT GE &amp; POWER Cabinet","PASSIVE",
AQ902="AKTIVCO Coupure ENEO &amp; Baisse de tension","PASSIVE",
AQ902="Coupure ENEO &amp; Baisse de tension","PASSIVE",
AQ902="Defaut GE &amp; POWER Cabinet","PASSIVE",
AQ902="Sharing","PASSIVE",
AQ902="Sites strategiques &amp; DataCenter","PASSIVE",
AQ902="Exclu","Exclu",
AQ902="SAT","ACTIVE",
AQ902="SPARE-ISSUE","SPARE-ISSUE",
AQ902="Fiber CAmtel","ACTIVE",
AQ902="Fiber AOF","ACTIVE",
AQ902="Projet OCM (HUAWEI)","PLANNED WORKS",
AQ902="Projet OCM (NOKIA)","PLANNED WORKS",
AQ902="ACCESS-ISSUE","ACCESS-ISSUE",
AQ902="Projet OCM (ZTE, NOKIA, autres projets)","PLANNED WORKS",
AQ902="No root CAuse","No root cause",
AQ902="ODU HS","ACTIVE",
AQ902="IP &amp; VLAN","ACTIVE",
AQ902="Warehouse HUAWEI","SPARE-ISSUE",
AQ902="SPARE-HS","SPARE-ISSUE",
AQ902="Power Telco","ACTIVE", AQ902="no impacts","no impacts"
),"")</f>
        <v>No root cause</v>
      </c>
      <c r="AS902" s="92" t="s">
        <v>5537</v>
      </c>
      <c r="AT902" s="98" t="s">
        <v>606</v>
      </c>
      <c r="AV902" s="17" t="s">
        <v>5537</v>
      </c>
      <c r="AW902" s="7" t="s">
        <v>5537</v>
      </c>
      <c r="AX902" s="6" t="s">
        <v>5537</v>
      </c>
      <c r="AY902" s="7"/>
      <c r="AZ902" s="3" t="s">
        <v>5537</v>
      </c>
      <c r="BA902" s="18" t="s">
        <v>5537</v>
      </c>
      <c r="BB902" s="18" t="s">
        <v>5537</v>
      </c>
      <c r="BC902" s="18" t="s">
        <v>5537</v>
      </c>
      <c r="BD902" s="18" t="s">
        <v>5537</v>
      </c>
      <c r="BE902" s="18" t="s">
        <v>5537</v>
      </c>
      <c r="BF902" s="18" t="s">
        <v>5537</v>
      </c>
      <c r="BG902" s="18" t="s">
        <v>5537</v>
      </c>
      <c r="BH902" s="18" t="s">
        <v>5537</v>
      </c>
      <c r="BI902" s="18" t="s">
        <v>5537</v>
      </c>
      <c r="BJ902" s="18" t="s">
        <v>5537</v>
      </c>
      <c r="BK902" s="18" t="s">
        <v>5537</v>
      </c>
      <c r="BL902" s="9" t="s">
        <v>5537</v>
      </c>
      <c r="BM902" s="14" t="s">
        <v>5537</v>
      </c>
      <c r="BN902" s="14" t="s">
        <v>5537</v>
      </c>
      <c r="BO902" s="14" t="str">
        <f>_xlfn.XLOOKUP(B902,'[4]cell downs 18042026 17h'!$B:$B,'[4]cell downs 18042026 17h'!$B:$B,"")</f>
        <v/>
      </c>
      <c r="BP902" s="14" t="str">
        <f>_xlfn.XLOOKUP(B902,'[5]Cells Huawei 19042026 15h'!$B:$B,'[5]Cells Huawei 19042026 15h'!$B:$B,"")</f>
        <v/>
      </c>
      <c r="BQ902" s="9" t="str">
        <f>_xlfn.XLOOKUP(B902,'[6]cells down 19042026 9H40'!$B:$B,'[6]cells down 19042026 9H40'!$B:$B,"")</f>
        <v/>
      </c>
      <c r="BR902" s="9" t="s">
        <v>606</v>
      </c>
      <c r="BS902" s="9" t="s">
        <v>5537</v>
      </c>
      <c r="BT902" s="108"/>
    </row>
    <row r="903" spans="1:72" s="9" customFormat="1" x14ac:dyDescent="0.35">
      <c r="A903" s="1" t="s">
        <v>3173</v>
      </c>
      <c r="B903" s="8" t="s">
        <v>3174</v>
      </c>
      <c r="C903" s="3" t="str">
        <f>_xlfn.XLOOKUP(B903,'[1]daily break down'!$D:$D,'[1]daily break down'!$E:$E,"")</f>
        <v>Yaounde</v>
      </c>
      <c r="D903" s="1" t="s">
        <v>11</v>
      </c>
      <c r="E903" s="1" t="s">
        <v>757</v>
      </c>
      <c r="F903" s="3" t="s">
        <v>37</v>
      </c>
      <c r="G903" s="1" t="s">
        <v>38</v>
      </c>
      <c r="H903" s="34" t="str">
        <f>_xlfn.XLOOKUP(B903,[2]CALCULATION!$B:$B,[2]CALCULATION!$H:$H,"")</f>
        <v>ZTE</v>
      </c>
      <c r="I903" s="28">
        <v>0</v>
      </c>
      <c r="J903" s="28">
        <v>0</v>
      </c>
      <c r="K903" s="28">
        <v>0</v>
      </c>
      <c r="L903" s="28">
        <v>0</v>
      </c>
      <c r="M903" s="28">
        <v>0</v>
      </c>
      <c r="N903" s="28">
        <v>0</v>
      </c>
      <c r="O903" s="28">
        <v>0</v>
      </c>
      <c r="P903" s="28">
        <v>0</v>
      </c>
      <c r="Q903" s="28">
        <v>0</v>
      </c>
      <c r="R903" s="28">
        <v>0</v>
      </c>
      <c r="S903" s="93">
        <v>0</v>
      </c>
      <c r="T903" s="93">
        <f>_xlfn.XLOOKUP(B903,'[3]Nur des jours'!$B:$B,'[3]Nur des jours'!$U:$U,"")</f>
        <v>0</v>
      </c>
      <c r="U903" s="93">
        <v>7.3026441573710246</v>
      </c>
      <c r="V903" s="93">
        <v>0</v>
      </c>
      <c r="W903" s="93">
        <v>0</v>
      </c>
      <c r="X903" s="93">
        <v>0</v>
      </c>
      <c r="Y903" s="93">
        <v>0</v>
      </c>
      <c r="Z903" s="93">
        <v>0</v>
      </c>
      <c r="AA903" s="93">
        <v>0</v>
      </c>
      <c r="AB903" s="93">
        <v>0</v>
      </c>
      <c r="AC903" s="93">
        <f>_xlfn.XLOOKUP(B903,'[3]Nur des jours'!$B:$B,'[3]Nur des jours'!$N:$N,"")</f>
        <v>0</v>
      </c>
      <c r="AD903" s="93">
        <v>0</v>
      </c>
      <c r="AE903" s="93">
        <v>0.33385483102333335</v>
      </c>
      <c r="AF903" s="93">
        <v>0</v>
      </c>
      <c r="AG903" s="93"/>
      <c r="AH903" s="93">
        <v>0</v>
      </c>
      <c r="AI903" s="93">
        <v>0</v>
      </c>
      <c r="AJ903" s="93">
        <v>0</v>
      </c>
      <c r="AK903" s="93">
        <v>0</v>
      </c>
      <c r="AL903" s="93">
        <v>0</v>
      </c>
      <c r="AM903" s="49" t="s">
        <v>5559</v>
      </c>
      <c r="AN903" s="49"/>
      <c r="AO903" s="48" t="str" cm="1">
        <f t="array" ref="AO903">IFERROR(_xlfn.IFS(
AQ903="MPR ISSUE","PDH",
AQ903="BSS Hardware Issue","BSS",
AQ903="Sites strategiques, MLL, Pylone, etc.","ENVTECH",
AQ903="AKTIVCO DEFAUT GE &amp; POWER Cabinet","AKTIVCO",
AQ903="AKTIVCO Coupure ENEO &amp; Baisse de tension","AKTIVCO GRID ONLY",
AQ903="Coupure ENEO &amp; Baisse de tension","IHS GRID ONLY",
AQ903="Defaut GE &amp; POWER Cabinet","IHS",
AQ903="Sharing","Partners",
AQ903="Sites strategiques &amp; DataCenter","SST &amp; DC",
AQ903="Exclu","Exclu",
AQ903="SAT","SAT",
AQ903="SPARE-ISSUE","SPARE-ISSUE",
AQ903="Fiber CAmtel","TRANS_FO_CAMTEL",
AQ903="Fiber AOF","Fiber AOF",
AQ903="Projet OCM (HUAWEI)","TRAVAUX-HUAWEI",
AQ903="Projet OCM (NOKIA)","TRAVAUX-NOKIA",
AQ903="ACCESS-ISSUE","ACCESS-ISSUE",
AQ903="Projet OCM (ZTE, NOKIA, autres projets)","TRAVAUX OCM",
AQ903="No root CAuse","No root cause",
AQ903="ODU HS","PDH",
AQ903="IP &amp; VLAN","PDH",
AQ903="Warehouse HUAWEI","SPARE-ISSUE",
AQ903="SPARE-HS","SPARE-ISSUE",
AQ903="Power Telco","BSS",AQ903="no impacts","no impacts"
),"")</f>
        <v>No root cause</v>
      </c>
      <c r="AP903" s="48" t="str" cm="1">
        <f t="array" ref="AP903">IFERROR(_xlfn.IFS(
AQ903="MPR ISSUE","TX ISSUE",
AQ903="BSS Hardware Issue","RAN ISSUE",
AQ903="Sites strategiques, MLL, Pylone, etc.","ENVTECH",
AQ903="AKTIVCO DEFAUT GE &amp; POWER Cabinet","POWER ISSUE",
AQ903="AKTIVCO Coupure ENEO &amp; Baisse de tension","POWER ISSUE",
AQ903="Coupure ENEO &amp; Baisse de tension","POWER ISSUE",
AQ903="Defaut GE &amp; POWER Cabinet","POWER ISSUE",
AQ903="Sharing","POWER ISSUE",
AQ903="Sites strategiques &amp; DataCenter","POWER ISSUE",
AQ903="Exclu","Exclu",
AQ903="SAT","TX ISSUE",
AQ903="SPARE-ISSUE","SPARE-ISSUE",
AQ903="Fiber CAmtel","TX ISSUE",
AQ903="Fiber AOF","TX ISSUE",
AQ903="Projet OCM (HUAWEI)","TRAVAUX-HUAWEI",
AQ903="Projet OCM (NOKIA)","TRAVAUX -NOKIA",
AQ903="ACCESS-ISSUE","ACCESS-ISSUE",
AQ903="Projet OCM (ZTE, NOKIA, autres projets)","TRAVAUX OCM",
AQ903="No root CAuse","No root cause",
AQ903="ODU HS","TX ISSUE",
AQ903="IP &amp; VLAN","TX ISSUE",
AQ903="Warehouse HUAWEI","SPARE-ISSUE",
AQ903="SPARE-HS","SPARE-ISSUE",
AQ903="Power Telco","RAN ISSUE",AQ903="no impacts","no impacts"
),"")</f>
        <v>No root cause</v>
      </c>
      <c r="AQ903" s="126" t="s">
        <v>5344</v>
      </c>
      <c r="AR903" s="48" t="str" cm="1">
        <f t="array" ref="AR903">IFERROR(_xlfn.IFS(
AQ903="MPR ISSUE","ACTIVE",
AQ903="BSS Hardware Issue","ACTIVE",
AQ903="Sites strategiques, MLL, Pylone, etc.","PASSIVE",
AQ903="AKTIVCO DEFAUT GE &amp; POWER Cabinet","PASSIVE",
AQ903="AKTIVCO Coupure ENEO &amp; Baisse de tension","PASSIVE",
AQ903="Coupure ENEO &amp; Baisse de tension","PASSIVE",
AQ903="Defaut GE &amp; POWER Cabinet","PASSIVE",
AQ903="Sharing","PASSIVE",
AQ903="Sites strategiques &amp; DataCenter","PASSIVE",
AQ903="Exclu","Exclu",
AQ903="SAT","ACTIVE",
AQ903="SPARE-ISSUE","SPARE-ISSUE",
AQ903="Fiber CAmtel","ACTIVE",
AQ903="Fiber AOF","ACTIVE",
AQ903="Projet OCM (HUAWEI)","PLANNED WORKS",
AQ903="Projet OCM (NOKIA)","PLANNED WORKS",
AQ903="ACCESS-ISSUE","ACCESS-ISSUE",
AQ903="Projet OCM (ZTE, NOKIA, autres projets)","PLANNED WORKS",
AQ903="No root CAuse","No root cause",
AQ903="ODU HS","ACTIVE",
AQ903="IP &amp; VLAN","ACTIVE",
AQ903="Warehouse HUAWEI","SPARE-ISSUE",
AQ903="SPARE-HS","SPARE-ISSUE",
AQ903="Power Telco","ACTIVE", AQ903="no impacts","no impacts"
),"")</f>
        <v>No root cause</v>
      </c>
      <c r="AS903" s="92" t="s">
        <v>5537</v>
      </c>
      <c r="AT903" s="98" t="s">
        <v>3174</v>
      </c>
      <c r="AV903" s="17" t="s">
        <v>5537</v>
      </c>
      <c r="AW903" s="7" t="s">
        <v>5537</v>
      </c>
      <c r="AX903" s="6" t="s">
        <v>5537</v>
      </c>
      <c r="AY903" s="7"/>
      <c r="AZ903" s="3" t="s">
        <v>5537</v>
      </c>
      <c r="BA903" s="18" t="s">
        <v>5537</v>
      </c>
      <c r="BB903" s="18" t="s">
        <v>5537</v>
      </c>
      <c r="BC903" s="18" t="s">
        <v>5537</v>
      </c>
      <c r="BD903" s="18" t="s">
        <v>5537</v>
      </c>
      <c r="BE903" s="18" t="s">
        <v>5537</v>
      </c>
      <c r="BF903" s="18" t="s">
        <v>5537</v>
      </c>
      <c r="BG903" s="18" t="s">
        <v>5537</v>
      </c>
      <c r="BH903" s="18" t="s">
        <v>5537</v>
      </c>
      <c r="BI903" s="18" t="s">
        <v>5537</v>
      </c>
      <c r="BJ903" s="18" t="s">
        <v>5537</v>
      </c>
      <c r="BK903" s="18" t="s">
        <v>5537</v>
      </c>
      <c r="BL903" s="9" t="s">
        <v>5537</v>
      </c>
      <c r="BM903" s="14" t="s">
        <v>5537</v>
      </c>
      <c r="BN903" s="14" t="s">
        <v>5537</v>
      </c>
      <c r="BO903" s="14" t="str">
        <f>_xlfn.XLOOKUP(B903,'[4]cell downs 18042026 17h'!$B:$B,'[4]cell downs 18042026 17h'!$B:$B,"")</f>
        <v/>
      </c>
      <c r="BP903" s="14" t="str">
        <f>_xlfn.XLOOKUP(B903,'[5]Cells Huawei 19042026 15h'!$B:$B,'[5]Cells Huawei 19042026 15h'!$B:$B,"")</f>
        <v/>
      </c>
      <c r="BQ903" s="9" t="str">
        <f>_xlfn.XLOOKUP(B903,'[6]cells down 19042026 9H40'!$B:$B,'[6]cells down 19042026 9H40'!$B:$B,"")</f>
        <v/>
      </c>
      <c r="BR903" s="9" t="s">
        <v>3174</v>
      </c>
      <c r="BS903" s="9" t="s">
        <v>12</v>
      </c>
      <c r="BT903" s="108"/>
    </row>
    <row r="904" spans="1:72" s="9" customFormat="1" x14ac:dyDescent="0.35">
      <c r="A904" s="1" t="s">
        <v>1582</v>
      </c>
      <c r="B904" s="8" t="s">
        <v>1583</v>
      </c>
      <c r="C904" s="3" t="str">
        <f>_xlfn.XLOOKUP(B904,'[1]daily break down'!$D:$D,'[1]daily break down'!$E:$E,"")</f>
        <v>Yaounde</v>
      </c>
      <c r="D904" s="1" t="s">
        <v>21</v>
      </c>
      <c r="E904" s="1" t="s">
        <v>30</v>
      </c>
      <c r="F904" s="3" t="s">
        <v>37</v>
      </c>
      <c r="G904" s="1" t="s">
        <v>38</v>
      </c>
      <c r="H904" s="34" t="str">
        <f>_xlfn.XLOOKUP(B904,[2]CALCULATION!$B:$B,[2]CALCULATION!$H:$H,"")</f>
        <v>ZTE</v>
      </c>
      <c r="I904" s="28">
        <v>0</v>
      </c>
      <c r="J904" s="28">
        <v>0</v>
      </c>
      <c r="K904" s="28">
        <v>0.15489765518658405</v>
      </c>
      <c r="L904" s="28">
        <v>0</v>
      </c>
      <c r="M904" s="28">
        <v>5.4485450856511806</v>
      </c>
      <c r="N904" s="28">
        <v>18.446714493212689</v>
      </c>
      <c r="O904" s="28">
        <v>0</v>
      </c>
      <c r="P904" s="28">
        <v>0</v>
      </c>
      <c r="Q904" s="28">
        <v>0</v>
      </c>
      <c r="R904" s="28">
        <v>2.2454363601601302E-2</v>
      </c>
      <c r="S904" s="93">
        <v>2.7555196000376314E-2</v>
      </c>
      <c r="T904" s="93">
        <f>_xlfn.XLOOKUP(B904,'[3]Nur des jours'!$B:$B,'[3]Nur des jours'!$U:$U,"")</f>
        <v>0</v>
      </c>
      <c r="U904" s="93">
        <v>0</v>
      </c>
      <c r="V904" s="93">
        <v>0</v>
      </c>
      <c r="W904" s="93">
        <v>0</v>
      </c>
      <c r="X904" s="93">
        <v>0</v>
      </c>
      <c r="Y904" s="93">
        <v>3.4600051935748059E-3</v>
      </c>
      <c r="Z904" s="93">
        <v>0</v>
      </c>
      <c r="AA904" s="93">
        <v>0</v>
      </c>
      <c r="AB904" s="93">
        <v>0</v>
      </c>
      <c r="AC904" s="93">
        <f>_xlfn.XLOOKUP(B904,'[3]Nur des jours'!$B:$B,'[3]Nur des jours'!$N:$N,"")</f>
        <v>0</v>
      </c>
      <c r="AD904" s="93">
        <v>0</v>
      </c>
      <c r="AE904" s="93">
        <v>0.32921771066081046</v>
      </c>
      <c r="AF904" s="93">
        <v>0</v>
      </c>
      <c r="AG904" s="93"/>
      <c r="AH904" s="93">
        <v>0</v>
      </c>
      <c r="AI904" s="93">
        <v>0</v>
      </c>
      <c r="AJ904" s="93">
        <v>0</v>
      </c>
      <c r="AK904" s="93">
        <v>0</v>
      </c>
      <c r="AL904" s="93">
        <v>0</v>
      </c>
      <c r="AM904" s="49" t="s">
        <v>5559</v>
      </c>
      <c r="AN904" s="49"/>
      <c r="AO904" s="48" t="str" cm="1">
        <f t="array" ref="AO904">IFERROR(_xlfn.IFS(
AQ904="MPR ISSUE","PDH",
AQ904="BSS Hardware Issue","BSS",
AQ904="Sites strategiques, MLL, Pylone, etc.","ENVTECH",
AQ904="AKTIVCO DEFAUT GE &amp; POWER Cabinet","AKTIVCO",
AQ904="AKTIVCO Coupure ENEO &amp; Baisse de tension","AKTIVCO GRID ONLY",
AQ904="Coupure ENEO &amp; Baisse de tension","IHS GRID ONLY",
AQ904="Defaut GE &amp; POWER Cabinet","IHS",
AQ904="Sharing","Partners",
AQ904="Sites strategiques &amp; DataCenter","SST &amp; DC",
AQ904="Exclu","Exclu",
AQ904="SAT","SAT",
AQ904="SPARE-ISSUE","SPARE-ISSUE",
AQ904="Fiber CAmtel","TRANS_FO_CAMTEL",
AQ904="Fiber AOF","Fiber AOF",
AQ904="Projet OCM (HUAWEI)","TRAVAUX-HUAWEI",
AQ904="Projet OCM (NOKIA)","TRAVAUX-NOKIA",
AQ904="ACCESS-ISSUE","ACCESS-ISSUE",
AQ904="Projet OCM (ZTE, NOKIA, autres projets)","TRAVAUX OCM",
AQ904="No root CAuse","No root cause",
AQ904="ODU HS","PDH",
AQ904="IP &amp; VLAN","PDH",
AQ904="Warehouse HUAWEI","SPARE-ISSUE",
AQ904="SPARE-HS","SPARE-ISSUE",
AQ904="Power Telco","BSS",AQ904="no impacts","no impacts"
),"")</f>
        <v>No root cause</v>
      </c>
      <c r="AP904" s="48" t="str" cm="1">
        <f t="array" ref="AP904">IFERROR(_xlfn.IFS(
AQ904="MPR ISSUE","TX ISSUE",
AQ904="BSS Hardware Issue","RAN ISSUE",
AQ904="Sites strategiques, MLL, Pylone, etc.","ENVTECH",
AQ904="AKTIVCO DEFAUT GE &amp; POWER Cabinet","POWER ISSUE",
AQ904="AKTIVCO Coupure ENEO &amp; Baisse de tension","POWER ISSUE",
AQ904="Coupure ENEO &amp; Baisse de tension","POWER ISSUE",
AQ904="Defaut GE &amp; POWER Cabinet","POWER ISSUE",
AQ904="Sharing","POWER ISSUE",
AQ904="Sites strategiques &amp; DataCenter","POWER ISSUE",
AQ904="Exclu","Exclu",
AQ904="SAT","TX ISSUE",
AQ904="SPARE-ISSUE","SPARE-ISSUE",
AQ904="Fiber CAmtel","TX ISSUE",
AQ904="Fiber AOF","TX ISSUE",
AQ904="Projet OCM (HUAWEI)","TRAVAUX-HUAWEI",
AQ904="Projet OCM (NOKIA)","TRAVAUX -NOKIA",
AQ904="ACCESS-ISSUE","ACCESS-ISSUE",
AQ904="Projet OCM (ZTE, NOKIA, autres projets)","TRAVAUX OCM",
AQ904="No root CAuse","No root cause",
AQ904="ODU HS","TX ISSUE",
AQ904="IP &amp; VLAN","TX ISSUE",
AQ904="Warehouse HUAWEI","SPARE-ISSUE",
AQ904="SPARE-HS","SPARE-ISSUE",
AQ904="Power Telco","RAN ISSUE",AQ904="no impacts","no impacts"
),"")</f>
        <v>No root cause</v>
      </c>
      <c r="AQ904" s="67" t="s">
        <v>5344</v>
      </c>
      <c r="AR904" s="48" t="str" cm="1">
        <f t="array" ref="AR904">IFERROR(_xlfn.IFS(
AQ904="MPR ISSUE","ACTIVE",
AQ904="BSS Hardware Issue","ACTIVE",
AQ904="Sites strategiques, MLL, Pylone, etc.","PASSIVE",
AQ904="AKTIVCO DEFAUT GE &amp; POWER Cabinet","PASSIVE",
AQ904="AKTIVCO Coupure ENEO &amp; Baisse de tension","PASSIVE",
AQ904="Coupure ENEO &amp; Baisse de tension","PASSIVE",
AQ904="Defaut GE &amp; POWER Cabinet","PASSIVE",
AQ904="Sharing","PASSIVE",
AQ904="Sites strategiques &amp; DataCenter","PASSIVE",
AQ904="Exclu","Exclu",
AQ904="SAT","ACTIVE",
AQ904="SPARE-ISSUE","SPARE-ISSUE",
AQ904="Fiber CAmtel","ACTIVE",
AQ904="Fiber AOF","ACTIVE",
AQ904="Projet OCM (HUAWEI)","PLANNED WORKS",
AQ904="Projet OCM (NOKIA)","PLANNED WORKS",
AQ904="ACCESS-ISSUE","ACCESS-ISSUE",
AQ904="Projet OCM (ZTE, NOKIA, autres projets)","PLANNED WORKS",
AQ904="No root CAuse","No root cause",
AQ904="ODU HS","ACTIVE",
AQ904="IP &amp; VLAN","ACTIVE",
AQ904="Warehouse HUAWEI","SPARE-ISSUE",
AQ904="SPARE-HS","SPARE-ISSUE",
AQ904="Power Telco","ACTIVE", AQ904="no impacts","no impacts"
),"")</f>
        <v>No root cause</v>
      </c>
      <c r="AS904" s="92" t="s">
        <v>5537</v>
      </c>
      <c r="AT904" s="98" t="s">
        <v>1583</v>
      </c>
      <c r="AV904" s="17" t="s">
        <v>5537</v>
      </c>
      <c r="AW904" s="7" t="s">
        <v>5537</v>
      </c>
      <c r="AX904" s="6" t="s">
        <v>5537</v>
      </c>
      <c r="AY904" s="7"/>
      <c r="AZ904" s="3" t="s">
        <v>5537</v>
      </c>
      <c r="BA904" s="18" t="s">
        <v>5537</v>
      </c>
      <c r="BB904" s="18" t="s">
        <v>5537</v>
      </c>
      <c r="BC904" s="18" t="s">
        <v>5537</v>
      </c>
      <c r="BD904" s="18" t="s">
        <v>5537</v>
      </c>
      <c r="BE904" s="18" t="s">
        <v>5537</v>
      </c>
      <c r="BF904" s="18" t="s">
        <v>5537</v>
      </c>
      <c r="BG904" s="18" t="s">
        <v>5537</v>
      </c>
      <c r="BH904" s="18" t="s">
        <v>5537</v>
      </c>
      <c r="BI904" s="18" t="s">
        <v>5537</v>
      </c>
      <c r="BJ904" s="18" t="s">
        <v>5537</v>
      </c>
      <c r="BK904" s="18" t="s">
        <v>5537</v>
      </c>
      <c r="BL904" s="9" t="s">
        <v>5537</v>
      </c>
      <c r="BM904" s="14" t="s">
        <v>5537</v>
      </c>
      <c r="BN904" s="14" t="s">
        <v>5537</v>
      </c>
      <c r="BO904" s="14" t="str">
        <f>_xlfn.XLOOKUP(B904,'[4]cell downs 18042026 17h'!$B:$B,'[4]cell downs 18042026 17h'!$B:$B,"")</f>
        <v/>
      </c>
      <c r="BP904" s="14" t="str">
        <f>_xlfn.XLOOKUP(B904,'[5]Cells Huawei 19042026 15h'!$B:$B,'[5]Cells Huawei 19042026 15h'!$B:$B,"")</f>
        <v/>
      </c>
      <c r="BQ904" s="9" t="str">
        <f>_xlfn.XLOOKUP(B904,'[6]cells down 19042026 9H40'!$B:$B,'[6]cells down 19042026 9H40'!$B:$B,"")</f>
        <v/>
      </c>
      <c r="BR904" s="9" t="s">
        <v>5537</v>
      </c>
      <c r="BS904" s="9" t="s">
        <v>5537</v>
      </c>
      <c r="BT904" s="108"/>
    </row>
    <row r="905" spans="1:72" s="9" customFormat="1" x14ac:dyDescent="0.35">
      <c r="A905" s="1" t="s">
        <v>2959</v>
      </c>
      <c r="B905" s="8" t="s">
        <v>2960</v>
      </c>
      <c r="C905" s="3" t="str">
        <f>_xlfn.XLOOKUP(B905,'[1]daily break down'!$D:$D,'[1]daily break down'!$E:$E,"")</f>
        <v>Ngaoundere</v>
      </c>
      <c r="D905" s="1" t="s">
        <v>21</v>
      </c>
      <c r="E905" s="1" t="s">
        <v>89</v>
      </c>
      <c r="F905" s="3" t="s">
        <v>90</v>
      </c>
      <c r="G905" s="1" t="s">
        <v>91</v>
      </c>
      <c r="H905" s="32" t="str">
        <f>_xlfn.XLOOKUP(B905,[2]CALCULATION!$B:$B,[2]CALCULATION!$H:$H,"")</f>
        <v>Huawei</v>
      </c>
      <c r="I905" s="28">
        <v>10.751520262075777</v>
      </c>
      <c r="J905" s="28">
        <v>6.4099271472720911</v>
      </c>
      <c r="K905" s="28">
        <v>2.675261747609386E-4</v>
      </c>
      <c r="L905" s="28">
        <v>0.47690999420716657</v>
      </c>
      <c r="M905" s="28">
        <v>7.9314555136074514</v>
      </c>
      <c r="N905" s="28">
        <v>0</v>
      </c>
      <c r="O905" s="28">
        <v>4.4399000664891721</v>
      </c>
      <c r="P905" s="28">
        <v>0</v>
      </c>
      <c r="Q905" s="28">
        <v>0</v>
      </c>
      <c r="R905" s="28">
        <v>0</v>
      </c>
      <c r="S905" s="93">
        <v>0</v>
      </c>
      <c r="T905" s="93">
        <f>_xlfn.XLOOKUP(B905,'[3]Nur des jours'!$B:$B,'[3]Nur des jours'!$U:$U,"")</f>
        <v>0.31289861400039376</v>
      </c>
      <c r="U905" s="93">
        <v>0</v>
      </c>
      <c r="V905" s="93">
        <v>2.5663785944816837</v>
      </c>
      <c r="W905" s="93">
        <v>0.31289861400039376</v>
      </c>
      <c r="X905" s="93">
        <v>0</v>
      </c>
      <c r="Y905" s="93">
        <v>0</v>
      </c>
      <c r="Z905" s="93">
        <v>0</v>
      </c>
      <c r="AA905" s="93">
        <v>0</v>
      </c>
      <c r="AB905" s="93">
        <v>0</v>
      </c>
      <c r="AC905" s="93">
        <f>_xlfn.XLOOKUP(B905,'[3]Nur des jours'!$B:$B,'[3]Nur des jours'!$N:$N,"")</f>
        <v>0</v>
      </c>
      <c r="AD905" s="93">
        <v>0</v>
      </c>
      <c r="AE905" s="93">
        <v>0.32786224470868902</v>
      </c>
      <c r="AF905" s="93">
        <v>0</v>
      </c>
      <c r="AG905" s="93"/>
      <c r="AH905" s="93">
        <v>0</v>
      </c>
      <c r="AI905" s="93">
        <v>0</v>
      </c>
      <c r="AJ905" s="93">
        <v>0</v>
      </c>
      <c r="AK905" s="93">
        <v>0</v>
      </c>
      <c r="AL905" s="93">
        <v>0</v>
      </c>
      <c r="AM905" s="49" t="s">
        <v>5559</v>
      </c>
      <c r="AN905" s="49"/>
      <c r="AO905" s="48" t="str" cm="1">
        <f t="array" ref="AO905">IFERROR(_xlfn.IFS(
AQ905="MPR ISSUE","PDH",
AQ905="BSS Hardware Issue","BSS",
AQ905="Sites strategiques, MLL, Pylone, etc.","ENVTECH",
AQ905="AKTIVCO DEFAUT GE &amp; POWER Cabinet","AKTIVCO",
AQ905="AKTIVCO Coupure ENEO &amp; Baisse de tension","AKTIVCO GRID ONLY",
AQ905="Coupure ENEO &amp; Baisse de tension","IHS GRID ONLY",
AQ905="Defaut GE &amp; POWER Cabinet","IHS",
AQ905="Sharing","Partners",
AQ905="Sites strategiques &amp; DataCenter","SST &amp; DC",
AQ905="Exclu","Exclu",
AQ905="SAT","SAT",
AQ905="SPARE-ISSUE","SPARE-ISSUE",
AQ905="Fiber CAmtel","TRANS_FO_CAMTEL",
AQ905="Fiber AOF","Fiber AOF",
AQ905="Projet OCM (HUAWEI)","TRAVAUX-HUAWEI",
AQ905="Projet OCM (NOKIA)","TRAVAUX-NOKIA",
AQ905="ACCESS-ISSUE","ACCESS-ISSUE",
AQ905="Projet OCM (ZTE, NOKIA, autres projets)","TRAVAUX OCM",
AQ905="No root CAuse","No root cause",
AQ905="ODU HS","PDH",
AQ905="IP &amp; VLAN","PDH",
AQ905="Warehouse HUAWEI","SPARE-ISSUE",
AQ905="SPARE-HS","SPARE-ISSUE",
AQ905="Power Telco","BSS",AQ905="no impacts","no impacts"
),"")</f>
        <v>No root cause</v>
      </c>
      <c r="AP905" s="48" t="str" cm="1">
        <f t="array" ref="AP905">IFERROR(_xlfn.IFS(
AQ905="MPR ISSUE","TX ISSUE",
AQ905="BSS Hardware Issue","RAN ISSUE",
AQ905="Sites strategiques, MLL, Pylone, etc.","ENVTECH",
AQ905="AKTIVCO DEFAUT GE &amp; POWER Cabinet","POWER ISSUE",
AQ905="AKTIVCO Coupure ENEO &amp; Baisse de tension","POWER ISSUE",
AQ905="Coupure ENEO &amp; Baisse de tension","POWER ISSUE",
AQ905="Defaut GE &amp; POWER Cabinet","POWER ISSUE",
AQ905="Sharing","POWER ISSUE",
AQ905="Sites strategiques &amp; DataCenter","POWER ISSUE",
AQ905="Exclu","Exclu",
AQ905="SAT","TX ISSUE",
AQ905="SPARE-ISSUE","SPARE-ISSUE",
AQ905="Fiber CAmtel","TX ISSUE",
AQ905="Fiber AOF","TX ISSUE",
AQ905="Projet OCM (HUAWEI)","TRAVAUX-HUAWEI",
AQ905="Projet OCM (NOKIA)","TRAVAUX -NOKIA",
AQ905="ACCESS-ISSUE","ACCESS-ISSUE",
AQ905="Projet OCM (ZTE, NOKIA, autres projets)","TRAVAUX OCM",
AQ905="No root CAuse","No root cause",
AQ905="ODU HS","TX ISSUE",
AQ905="IP &amp; VLAN","TX ISSUE",
AQ905="Warehouse HUAWEI","SPARE-ISSUE",
AQ905="SPARE-HS","SPARE-ISSUE",
AQ905="Power Telco","RAN ISSUE",AQ905="no impacts","no impacts"
),"")</f>
        <v>No root cause</v>
      </c>
      <c r="AQ905" s="67" t="s">
        <v>5344</v>
      </c>
      <c r="AR905" s="48" t="str" cm="1">
        <f t="array" ref="AR905">IFERROR(_xlfn.IFS(
AQ905="MPR ISSUE","ACTIVE",
AQ905="BSS Hardware Issue","ACTIVE",
AQ905="Sites strategiques, MLL, Pylone, etc.","PASSIVE",
AQ905="AKTIVCO DEFAUT GE &amp; POWER Cabinet","PASSIVE",
AQ905="AKTIVCO Coupure ENEO &amp; Baisse de tension","PASSIVE",
AQ905="Coupure ENEO &amp; Baisse de tension","PASSIVE",
AQ905="Defaut GE &amp; POWER Cabinet","PASSIVE",
AQ905="Sharing","PASSIVE",
AQ905="Sites strategiques &amp; DataCenter","PASSIVE",
AQ905="Exclu","Exclu",
AQ905="SAT","ACTIVE",
AQ905="SPARE-ISSUE","SPARE-ISSUE",
AQ905="Fiber CAmtel","ACTIVE",
AQ905="Fiber AOF","ACTIVE",
AQ905="Projet OCM (HUAWEI)","PLANNED WORKS",
AQ905="Projet OCM (NOKIA)","PLANNED WORKS",
AQ905="ACCESS-ISSUE","ACCESS-ISSUE",
AQ905="Projet OCM (ZTE, NOKIA, autres projets)","PLANNED WORKS",
AQ905="No root CAuse","No root cause",
AQ905="ODU HS","ACTIVE",
AQ905="IP &amp; VLAN","ACTIVE",
AQ905="Warehouse HUAWEI","SPARE-ISSUE",
AQ905="SPARE-HS","SPARE-ISSUE",
AQ905="Power Telco","ACTIVE", AQ905="no impacts","no impacts"
),"")</f>
        <v>No root cause</v>
      </c>
      <c r="AS905" s="92" t="s">
        <v>5537</v>
      </c>
      <c r="AT905" s="98" t="s">
        <v>2960</v>
      </c>
      <c r="AV905" s="17" t="s">
        <v>5537</v>
      </c>
      <c r="AW905" s="7" t="s">
        <v>5537</v>
      </c>
      <c r="AX905" s="6" t="s">
        <v>5537</v>
      </c>
      <c r="AY905" s="7"/>
      <c r="AZ905" s="3" t="s">
        <v>5537</v>
      </c>
      <c r="BA905" s="18" t="s">
        <v>5537</v>
      </c>
      <c r="BB905" s="18" t="s">
        <v>5537</v>
      </c>
      <c r="BC905" s="18" t="s">
        <v>5537</v>
      </c>
      <c r="BD905" s="18" t="s">
        <v>5537</v>
      </c>
      <c r="BE905" s="18" t="s">
        <v>5537</v>
      </c>
      <c r="BF905" s="18" t="s">
        <v>5537</v>
      </c>
      <c r="BG905" s="18" t="s">
        <v>5537</v>
      </c>
      <c r="BH905" s="18" t="s">
        <v>5537</v>
      </c>
      <c r="BI905" s="18" t="s">
        <v>5537</v>
      </c>
      <c r="BJ905" s="18" t="s">
        <v>5537</v>
      </c>
      <c r="BK905" s="18" t="s">
        <v>5537</v>
      </c>
      <c r="BL905" s="9" t="s">
        <v>5537</v>
      </c>
      <c r="BM905" s="14" t="s">
        <v>5537</v>
      </c>
      <c r="BN905" s="14" t="s">
        <v>5537</v>
      </c>
      <c r="BO905" s="14" t="str">
        <f>_xlfn.XLOOKUP(B905,'[4]cell downs 18042026 17h'!$B:$B,'[4]cell downs 18042026 17h'!$B:$B,"")</f>
        <v/>
      </c>
      <c r="BP905" s="14" t="str">
        <f>_xlfn.XLOOKUP(B905,'[5]Cells Huawei 19042026 15h'!$B:$B,'[5]Cells Huawei 19042026 15h'!$B:$B,"")</f>
        <v/>
      </c>
      <c r="BQ905" s="9" t="str">
        <f>_xlfn.XLOOKUP(B905,'[6]cells down 19042026 9H40'!$B:$B,'[6]cells down 19042026 9H40'!$B:$B,"")</f>
        <v/>
      </c>
      <c r="BR905" s="9" t="s">
        <v>5537</v>
      </c>
      <c r="BS905" s="9" t="s">
        <v>66</v>
      </c>
      <c r="BT905" s="108"/>
    </row>
    <row r="906" spans="1:72" s="9" customFormat="1" x14ac:dyDescent="0.35">
      <c r="A906" s="1" t="s">
        <v>2305</v>
      </c>
      <c r="B906" s="8" t="s">
        <v>2306</v>
      </c>
      <c r="C906" s="3" t="str">
        <f>_xlfn.XLOOKUP(B906,'[1]daily break down'!$D:$D,'[1]daily break down'!$E:$E,"")</f>
        <v>Yaounde</v>
      </c>
      <c r="D906" s="1" t="s">
        <v>11</v>
      </c>
      <c r="E906" s="1" t="s">
        <v>12</v>
      </c>
      <c r="F906" s="3" t="s">
        <v>37</v>
      </c>
      <c r="G906" s="1" t="s">
        <v>38</v>
      </c>
      <c r="H906" s="34" t="str">
        <f>_xlfn.XLOOKUP(B906,[2]CALCULATION!$B:$B,[2]CALCULATION!$H:$H,"")</f>
        <v>ZTE</v>
      </c>
      <c r="I906" s="28">
        <v>0</v>
      </c>
      <c r="J906" s="28">
        <v>0</v>
      </c>
      <c r="K906" s="28">
        <v>0</v>
      </c>
      <c r="L906" s="28">
        <v>0</v>
      </c>
      <c r="M906" s="28">
        <v>0</v>
      </c>
      <c r="N906" s="28">
        <v>0</v>
      </c>
      <c r="O906" s="28">
        <v>0</v>
      </c>
      <c r="P906" s="28">
        <v>26.264738908721501</v>
      </c>
      <c r="Q906" s="28">
        <v>0</v>
      </c>
      <c r="R906" s="28">
        <v>0</v>
      </c>
      <c r="S906" s="93">
        <v>0</v>
      </c>
      <c r="T906" s="93">
        <f>_xlfn.XLOOKUP(B906,'[3]Nur des jours'!$B:$B,'[3]Nur des jours'!$U:$U,"")</f>
        <v>29.676856917014085</v>
      </c>
      <c r="U906" s="93">
        <v>5.6774048106200077</v>
      </c>
      <c r="V906" s="93">
        <v>23.751722868565473</v>
      </c>
      <c r="W906" s="93">
        <v>29.676856917014085</v>
      </c>
      <c r="X906" s="93">
        <v>0</v>
      </c>
      <c r="Y906" s="93">
        <v>0</v>
      </c>
      <c r="Z906" s="93">
        <v>0</v>
      </c>
      <c r="AA906" s="93">
        <v>0</v>
      </c>
      <c r="AB906" s="93">
        <v>0</v>
      </c>
      <c r="AC906" s="93">
        <f>_xlfn.XLOOKUP(B906,'[3]Nur des jours'!$B:$B,'[3]Nur des jours'!$N:$N,"")</f>
        <v>0</v>
      </c>
      <c r="AD906" s="93">
        <v>0</v>
      </c>
      <c r="AE906" s="93">
        <v>0.29590178436391479</v>
      </c>
      <c r="AF906" s="93">
        <v>0</v>
      </c>
      <c r="AG906" s="93"/>
      <c r="AH906" s="93">
        <v>0</v>
      </c>
      <c r="AI906" s="93">
        <v>0</v>
      </c>
      <c r="AJ906" s="93">
        <v>0</v>
      </c>
      <c r="AK906" s="93">
        <v>0</v>
      </c>
      <c r="AL906" s="93">
        <v>0</v>
      </c>
      <c r="AM906" s="49" t="s">
        <v>5559</v>
      </c>
      <c r="AN906" s="49"/>
      <c r="AO906" s="48" t="str" cm="1">
        <f t="array" ref="AO906">IFERROR(_xlfn.IFS(
AQ906="MPR ISSUE","PDH",
AQ906="BSS Hardware Issue","BSS",
AQ906="Sites strategiques, MLL, Pylone, etc.","ENVTECH",
AQ906="AKTIVCO DEFAUT GE &amp; POWER Cabinet","AKTIVCO",
AQ906="AKTIVCO Coupure ENEO &amp; Baisse de tension","AKTIVCO GRID ONLY",
AQ906="Coupure ENEO &amp; Baisse de tension","IHS GRID ONLY",
AQ906="Defaut GE &amp; POWER Cabinet","IHS",
AQ906="Sharing","Partners",
AQ906="Sites strategiques &amp; DataCenter","SST &amp; DC",
AQ906="Exclu","Exclu",
AQ906="SAT","SAT",
AQ906="SPARE-ISSUE","SPARE-ISSUE",
AQ906="Fiber CAmtel","TRANS_FO_CAMTEL",
AQ906="Fiber AOF","Fiber AOF",
AQ906="Projet OCM (HUAWEI)","TRAVAUX-HUAWEI",
AQ906="Projet OCM (NOKIA)","TRAVAUX-NOKIA",
AQ906="ACCESS-ISSUE","ACCESS-ISSUE",
AQ906="Projet OCM (ZTE, NOKIA, autres projets)","TRAVAUX OCM",
AQ906="No root CAuse","No root cause",
AQ906="ODU HS","PDH",
AQ906="IP &amp; VLAN","PDH",
AQ906="Warehouse HUAWEI","SPARE-ISSUE",
AQ906="SPARE-HS","SPARE-ISSUE",
AQ906="Power Telco","BSS",AQ906="no impacts","no impacts"
),"")</f>
        <v>No root cause</v>
      </c>
      <c r="AP906" s="48" t="str" cm="1">
        <f t="array" ref="AP906">IFERROR(_xlfn.IFS(
AQ906="MPR ISSUE","TX ISSUE",
AQ906="BSS Hardware Issue","RAN ISSUE",
AQ906="Sites strategiques, MLL, Pylone, etc.","ENVTECH",
AQ906="AKTIVCO DEFAUT GE &amp; POWER Cabinet","POWER ISSUE",
AQ906="AKTIVCO Coupure ENEO &amp; Baisse de tension","POWER ISSUE",
AQ906="Coupure ENEO &amp; Baisse de tension","POWER ISSUE",
AQ906="Defaut GE &amp; POWER Cabinet","POWER ISSUE",
AQ906="Sharing","POWER ISSUE",
AQ906="Sites strategiques &amp; DataCenter","POWER ISSUE",
AQ906="Exclu","Exclu",
AQ906="SAT","TX ISSUE",
AQ906="SPARE-ISSUE","SPARE-ISSUE",
AQ906="Fiber CAmtel","TX ISSUE",
AQ906="Fiber AOF","TX ISSUE",
AQ906="Projet OCM (HUAWEI)","TRAVAUX-HUAWEI",
AQ906="Projet OCM (NOKIA)","TRAVAUX -NOKIA",
AQ906="ACCESS-ISSUE","ACCESS-ISSUE",
AQ906="Projet OCM (ZTE, NOKIA, autres projets)","TRAVAUX OCM",
AQ906="No root CAuse","No root cause",
AQ906="ODU HS","TX ISSUE",
AQ906="IP &amp; VLAN","TX ISSUE",
AQ906="Warehouse HUAWEI","SPARE-ISSUE",
AQ906="SPARE-HS","SPARE-ISSUE",
AQ906="Power Telco","RAN ISSUE",AQ906="no impacts","no impacts"
),"")</f>
        <v>No root cause</v>
      </c>
      <c r="AQ906" s="126" t="s">
        <v>5344</v>
      </c>
      <c r="AR906" s="48" t="str" cm="1">
        <f t="array" ref="AR906">IFERROR(_xlfn.IFS(
AQ906="MPR ISSUE","ACTIVE",
AQ906="BSS Hardware Issue","ACTIVE",
AQ906="Sites strategiques, MLL, Pylone, etc.","PASSIVE",
AQ906="AKTIVCO DEFAUT GE &amp; POWER Cabinet","PASSIVE",
AQ906="AKTIVCO Coupure ENEO &amp; Baisse de tension","PASSIVE",
AQ906="Coupure ENEO &amp; Baisse de tension","PASSIVE",
AQ906="Defaut GE &amp; POWER Cabinet","PASSIVE",
AQ906="Sharing","PASSIVE",
AQ906="Sites strategiques &amp; DataCenter","PASSIVE",
AQ906="Exclu","Exclu",
AQ906="SAT","ACTIVE",
AQ906="SPARE-ISSUE","SPARE-ISSUE",
AQ906="Fiber CAmtel","ACTIVE",
AQ906="Fiber AOF","ACTIVE",
AQ906="Projet OCM (HUAWEI)","PLANNED WORKS",
AQ906="Projet OCM (NOKIA)","PLANNED WORKS",
AQ906="ACCESS-ISSUE","ACCESS-ISSUE",
AQ906="Projet OCM (ZTE, NOKIA, autres projets)","PLANNED WORKS",
AQ906="No root CAuse","No root cause",
AQ906="ODU HS","ACTIVE",
AQ906="IP &amp; VLAN","ACTIVE",
AQ906="Warehouse HUAWEI","SPARE-ISSUE",
AQ906="SPARE-HS","SPARE-ISSUE",
AQ906="Power Telco","ACTIVE", AQ906="no impacts","no impacts"
),"")</f>
        <v>No root cause</v>
      </c>
      <c r="AS906" s="92" t="s">
        <v>5537</v>
      </c>
      <c r="AT906" s="98" t="s">
        <v>2306</v>
      </c>
      <c r="AV906" s="17" t="s">
        <v>5537</v>
      </c>
      <c r="AW906" s="7" t="s">
        <v>5537</v>
      </c>
      <c r="AX906" s="6" t="s">
        <v>5537</v>
      </c>
      <c r="AY906" s="7"/>
      <c r="AZ906" s="3" t="s">
        <v>5537</v>
      </c>
      <c r="BA906" s="18" t="s">
        <v>5537</v>
      </c>
      <c r="BB906" s="18" t="s">
        <v>5537</v>
      </c>
      <c r="BC906" s="18" t="s">
        <v>5537</v>
      </c>
      <c r="BD906" s="18" t="s">
        <v>5537</v>
      </c>
      <c r="BE906" s="18" t="s">
        <v>5537</v>
      </c>
      <c r="BF906" s="18" t="s">
        <v>5537</v>
      </c>
      <c r="BG906" s="18" t="s">
        <v>5537</v>
      </c>
      <c r="BH906" s="18" t="s">
        <v>5537</v>
      </c>
      <c r="BI906" s="18" t="s">
        <v>5537</v>
      </c>
      <c r="BJ906" s="18" t="s">
        <v>5537</v>
      </c>
      <c r="BK906" s="18" t="s">
        <v>5537</v>
      </c>
      <c r="BL906" s="9" t="s">
        <v>5537</v>
      </c>
      <c r="BM906" s="14" t="s">
        <v>5537</v>
      </c>
      <c r="BN906" s="14" t="s">
        <v>5537</v>
      </c>
      <c r="BO906" s="14" t="str">
        <f>_xlfn.XLOOKUP(B906,'[4]cell downs 18042026 17h'!$B:$B,'[4]cell downs 18042026 17h'!$B:$B,"")</f>
        <v/>
      </c>
      <c r="BP906" s="14" t="str">
        <f>_xlfn.XLOOKUP(B906,'[5]Cells Huawei 19042026 15h'!$B:$B,'[5]Cells Huawei 19042026 15h'!$B:$B,"")</f>
        <v/>
      </c>
      <c r="BQ906" s="9" t="str">
        <f>_xlfn.XLOOKUP(B906,'[6]cells down 19042026 9H40'!$B:$B,'[6]cells down 19042026 9H40'!$B:$B,"")</f>
        <v/>
      </c>
      <c r="BR906" s="9" t="s">
        <v>2306</v>
      </c>
      <c r="BS906" s="9" t="s">
        <v>5537</v>
      </c>
      <c r="BT906" s="108"/>
    </row>
    <row r="907" spans="1:72" s="9" customFormat="1" x14ac:dyDescent="0.35">
      <c r="A907" s="1" t="s">
        <v>2254</v>
      </c>
      <c r="B907" s="8" t="s">
        <v>2255</v>
      </c>
      <c r="C907" s="3" t="str">
        <f>_xlfn.XLOOKUP(B907,'[1]daily break down'!$D:$D,'[1]daily break down'!$E:$E,"")</f>
        <v>Yaounde</v>
      </c>
      <c r="D907" s="1" t="s">
        <v>11</v>
      </c>
      <c r="E907" s="1" t="s">
        <v>12</v>
      </c>
      <c r="F907" s="3" t="s">
        <v>37</v>
      </c>
      <c r="G907" s="1" t="s">
        <v>38</v>
      </c>
      <c r="H907" s="34" t="str">
        <f>_xlfn.XLOOKUP(B907,[2]CALCULATION!$B:$B,[2]CALCULATION!$H:$H,"")</f>
        <v>ZTE</v>
      </c>
      <c r="I907" s="28">
        <v>0</v>
      </c>
      <c r="J907" s="28">
        <v>0</v>
      </c>
      <c r="K907" s="28">
        <v>0</v>
      </c>
      <c r="L907" s="28">
        <v>0</v>
      </c>
      <c r="M907" s="28">
        <v>0</v>
      </c>
      <c r="N907" s="28">
        <v>0</v>
      </c>
      <c r="O907" s="28">
        <v>0</v>
      </c>
      <c r="P907" s="28">
        <v>0</v>
      </c>
      <c r="Q907" s="28">
        <v>0</v>
      </c>
      <c r="R907" s="28">
        <v>0</v>
      </c>
      <c r="S907" s="93">
        <v>0</v>
      </c>
      <c r="T907" s="93">
        <f>_xlfn.XLOOKUP(B907,'[3]Nur des jours'!$B:$B,'[3]Nur des jours'!$U:$U,"")</f>
        <v>0</v>
      </c>
      <c r="U907" s="93">
        <v>0</v>
      </c>
      <c r="V907" s="93">
        <v>0</v>
      </c>
      <c r="W907" s="93">
        <v>0</v>
      </c>
      <c r="X907" s="93">
        <v>0</v>
      </c>
      <c r="Y907" s="93">
        <v>0</v>
      </c>
      <c r="Z907" s="93">
        <v>0</v>
      </c>
      <c r="AA907" s="93">
        <v>0</v>
      </c>
      <c r="AB907" s="93">
        <v>0</v>
      </c>
      <c r="AC907" s="93">
        <f>_xlfn.XLOOKUP(B907,'[3]Nur des jours'!$B:$B,'[3]Nur des jours'!$N:$N,"")</f>
        <v>0</v>
      </c>
      <c r="AD907" s="93">
        <v>0</v>
      </c>
      <c r="AE907" s="93">
        <v>0.29479600950823698</v>
      </c>
      <c r="AF907" s="93">
        <v>0</v>
      </c>
      <c r="AG907" s="93"/>
      <c r="AH907" s="93">
        <v>0</v>
      </c>
      <c r="AI907" s="93">
        <v>0</v>
      </c>
      <c r="AJ907" s="93">
        <v>0</v>
      </c>
      <c r="AK907" s="93">
        <v>0</v>
      </c>
      <c r="AL907" s="93">
        <v>0</v>
      </c>
      <c r="AM907" s="49" t="s">
        <v>5559</v>
      </c>
      <c r="AN907" s="49"/>
      <c r="AO907" s="48" t="str" cm="1">
        <f t="array" ref="AO907">IFERROR(_xlfn.IFS(
AQ907="MPR ISSUE","PDH",
AQ907="BSS Hardware Issue","BSS",
AQ907="Sites strategiques, MLL, Pylone, etc.","ENVTECH",
AQ907="AKTIVCO DEFAUT GE &amp; POWER Cabinet","AKTIVCO",
AQ907="AKTIVCO Coupure ENEO &amp; Baisse de tension","AKTIVCO GRID ONLY",
AQ907="Coupure ENEO &amp; Baisse de tension","IHS GRID ONLY",
AQ907="Defaut GE &amp; POWER Cabinet","IHS",
AQ907="Sharing","Partners",
AQ907="Sites strategiques &amp; DataCenter","SST &amp; DC",
AQ907="Exclu","Exclu",
AQ907="SAT","SAT",
AQ907="SPARE-ISSUE","SPARE-ISSUE",
AQ907="Fiber CAmtel","TRANS_FO_CAMTEL",
AQ907="Fiber AOF","Fiber AOF",
AQ907="Projet OCM (HUAWEI)","TRAVAUX-HUAWEI",
AQ907="Projet OCM (NOKIA)","TRAVAUX-NOKIA",
AQ907="ACCESS-ISSUE","ACCESS-ISSUE",
AQ907="Projet OCM (ZTE, NOKIA, autres projets)","TRAVAUX OCM",
AQ907="No root CAuse","No root cause",
AQ907="ODU HS","PDH",
AQ907="IP &amp; VLAN","PDH",
AQ907="Warehouse HUAWEI","SPARE-ISSUE",
AQ907="SPARE-HS","SPARE-ISSUE",
AQ907="Power Telco","BSS",AQ907="no impacts","no impacts"
),"")</f>
        <v>No root cause</v>
      </c>
      <c r="AP907" s="48" t="str" cm="1">
        <f t="array" ref="AP907">IFERROR(_xlfn.IFS(
AQ907="MPR ISSUE","TX ISSUE",
AQ907="BSS Hardware Issue","RAN ISSUE",
AQ907="Sites strategiques, MLL, Pylone, etc.","ENVTECH",
AQ907="AKTIVCO DEFAUT GE &amp; POWER Cabinet","POWER ISSUE",
AQ907="AKTIVCO Coupure ENEO &amp; Baisse de tension","POWER ISSUE",
AQ907="Coupure ENEO &amp; Baisse de tension","POWER ISSUE",
AQ907="Defaut GE &amp; POWER Cabinet","POWER ISSUE",
AQ907="Sharing","POWER ISSUE",
AQ907="Sites strategiques &amp; DataCenter","POWER ISSUE",
AQ907="Exclu","Exclu",
AQ907="SAT","TX ISSUE",
AQ907="SPARE-ISSUE","SPARE-ISSUE",
AQ907="Fiber CAmtel","TX ISSUE",
AQ907="Fiber AOF","TX ISSUE",
AQ907="Projet OCM (HUAWEI)","TRAVAUX-HUAWEI",
AQ907="Projet OCM (NOKIA)","TRAVAUX -NOKIA",
AQ907="ACCESS-ISSUE","ACCESS-ISSUE",
AQ907="Projet OCM (ZTE, NOKIA, autres projets)","TRAVAUX OCM",
AQ907="No root CAuse","No root cause",
AQ907="ODU HS","TX ISSUE",
AQ907="IP &amp; VLAN","TX ISSUE",
AQ907="Warehouse HUAWEI","SPARE-ISSUE",
AQ907="SPARE-HS","SPARE-ISSUE",
AQ907="Power Telco","RAN ISSUE",AQ907="no impacts","no impacts"
),"")</f>
        <v>No root cause</v>
      </c>
      <c r="AQ907" s="126" t="s">
        <v>5344</v>
      </c>
      <c r="AR907" s="48" t="str" cm="1">
        <f t="array" ref="AR907">IFERROR(_xlfn.IFS(
AQ907="MPR ISSUE","ACTIVE",
AQ907="BSS Hardware Issue","ACTIVE",
AQ907="Sites strategiques, MLL, Pylone, etc.","PASSIVE",
AQ907="AKTIVCO DEFAUT GE &amp; POWER Cabinet","PASSIVE",
AQ907="AKTIVCO Coupure ENEO &amp; Baisse de tension","PASSIVE",
AQ907="Coupure ENEO &amp; Baisse de tension","PASSIVE",
AQ907="Defaut GE &amp; POWER Cabinet","PASSIVE",
AQ907="Sharing","PASSIVE",
AQ907="Sites strategiques &amp; DataCenter","PASSIVE",
AQ907="Exclu","Exclu",
AQ907="SAT","ACTIVE",
AQ907="SPARE-ISSUE","SPARE-ISSUE",
AQ907="Fiber CAmtel","ACTIVE",
AQ907="Fiber AOF","ACTIVE",
AQ907="Projet OCM (HUAWEI)","PLANNED WORKS",
AQ907="Projet OCM (NOKIA)","PLANNED WORKS",
AQ907="ACCESS-ISSUE","ACCESS-ISSUE",
AQ907="Projet OCM (ZTE, NOKIA, autres projets)","PLANNED WORKS",
AQ907="No root CAuse","No root cause",
AQ907="ODU HS","ACTIVE",
AQ907="IP &amp; VLAN","ACTIVE",
AQ907="Warehouse HUAWEI","SPARE-ISSUE",
AQ907="SPARE-HS","SPARE-ISSUE",
AQ907="Power Telco","ACTIVE", AQ907="no impacts","no impacts"
),"")</f>
        <v>No root cause</v>
      </c>
      <c r="AS907" s="92" t="s">
        <v>5537</v>
      </c>
      <c r="AT907" s="98" t="s">
        <v>2255</v>
      </c>
      <c r="AV907" s="17" t="s">
        <v>5537</v>
      </c>
      <c r="AW907" s="7" t="s">
        <v>5537</v>
      </c>
      <c r="AX907" s="6" t="s">
        <v>5537</v>
      </c>
      <c r="AY907" s="7"/>
      <c r="AZ907" s="3" t="s">
        <v>5537</v>
      </c>
      <c r="BA907" s="18" t="s">
        <v>5537</v>
      </c>
      <c r="BB907" s="18" t="s">
        <v>5537</v>
      </c>
      <c r="BC907" s="18" t="s">
        <v>5537</v>
      </c>
      <c r="BD907" s="18" t="s">
        <v>5537</v>
      </c>
      <c r="BE907" s="18" t="s">
        <v>5537</v>
      </c>
      <c r="BF907" s="18" t="s">
        <v>5537</v>
      </c>
      <c r="BG907" s="18" t="s">
        <v>5537</v>
      </c>
      <c r="BH907" s="18" t="s">
        <v>5537</v>
      </c>
      <c r="BI907" s="18" t="s">
        <v>5537</v>
      </c>
      <c r="BJ907" s="18" t="s">
        <v>5537</v>
      </c>
      <c r="BK907" s="18" t="s">
        <v>5537</v>
      </c>
      <c r="BL907" s="9" t="s">
        <v>5537</v>
      </c>
      <c r="BM907" s="14" t="s">
        <v>5537</v>
      </c>
      <c r="BN907" s="14" t="s">
        <v>5537</v>
      </c>
      <c r="BO907" s="14" t="str">
        <f>_xlfn.XLOOKUP(B907,'[4]cell downs 18042026 17h'!$B:$B,'[4]cell downs 18042026 17h'!$B:$B,"")</f>
        <v/>
      </c>
      <c r="BP907" s="14" t="str">
        <f>_xlfn.XLOOKUP(B907,'[5]Cells Huawei 19042026 15h'!$B:$B,'[5]Cells Huawei 19042026 15h'!$B:$B,"")</f>
        <v/>
      </c>
      <c r="BQ907" s="9" t="str">
        <f>_xlfn.XLOOKUP(B907,'[6]cells down 19042026 9H40'!$B:$B,'[6]cells down 19042026 9H40'!$B:$B,"")</f>
        <v/>
      </c>
      <c r="BR907" s="9" t="s">
        <v>2255</v>
      </c>
      <c r="BS907" s="9" t="s">
        <v>12</v>
      </c>
      <c r="BT907" s="108"/>
    </row>
    <row r="908" spans="1:72" s="9" customFormat="1" x14ac:dyDescent="0.35">
      <c r="A908" s="3" t="s">
        <v>2084</v>
      </c>
      <c r="B908" s="25" t="s">
        <v>2085</v>
      </c>
      <c r="C908" s="3" t="str">
        <f>_xlfn.XLOOKUP(B908,'[1]daily break down'!$D:$D,'[1]daily break down'!$E:$E,"")</f>
        <v>CENTRE</v>
      </c>
      <c r="D908" s="1" t="s">
        <v>21</v>
      </c>
      <c r="E908" s="3" t="s">
        <v>5492</v>
      </c>
      <c r="F908" s="3" t="s">
        <v>37</v>
      </c>
      <c r="G908" s="3" t="s">
        <v>2086</v>
      </c>
      <c r="H908" s="34" t="str">
        <f>_xlfn.XLOOKUP(B908,[2]CALCULATION!$B:$B,[2]CALCULATION!$H:$H,"")</f>
        <v>ZTE</v>
      </c>
      <c r="I908" s="28">
        <v>0</v>
      </c>
      <c r="J908" s="28">
        <v>0</v>
      </c>
      <c r="K908" s="28">
        <v>0</v>
      </c>
      <c r="L908" s="28">
        <v>0</v>
      </c>
      <c r="M908" s="28">
        <v>0.38363253460718466</v>
      </c>
      <c r="N908" s="28">
        <v>5.3175464354099073</v>
      </c>
      <c r="O908" s="28">
        <v>0</v>
      </c>
      <c r="P908" s="28">
        <v>0.11872811635890425</v>
      </c>
      <c r="Q908" s="28">
        <v>0</v>
      </c>
      <c r="R908" s="28">
        <v>0</v>
      </c>
      <c r="S908" s="93">
        <v>0.43034260472044555</v>
      </c>
      <c r="T908" s="93">
        <f>_xlfn.XLOOKUP(B908,'[3]Nur des jours'!$B:$B,'[3]Nur des jours'!$U:$U,"")</f>
        <v>0</v>
      </c>
      <c r="U908" s="93">
        <v>0</v>
      </c>
      <c r="V908" s="93">
        <v>4.6377089201074098</v>
      </c>
      <c r="W908" s="93">
        <v>0</v>
      </c>
      <c r="X908" s="93">
        <v>0.19481256046091514</v>
      </c>
      <c r="Y908" s="93">
        <v>0</v>
      </c>
      <c r="Z908" s="93">
        <v>9.7459428763843583</v>
      </c>
      <c r="AA908" s="93">
        <v>0</v>
      </c>
      <c r="AB908" s="93">
        <v>0</v>
      </c>
      <c r="AC908" s="93">
        <f>_xlfn.XLOOKUP(B908,'[3]Nur des jours'!$B:$B,'[3]Nur des jours'!$N:$N,"")</f>
        <v>0</v>
      </c>
      <c r="AD908" s="93">
        <v>0</v>
      </c>
      <c r="AE908" s="93">
        <v>0.29442147286357184</v>
      </c>
      <c r="AF908" s="93">
        <v>0</v>
      </c>
      <c r="AG908" s="93"/>
      <c r="AH908" s="93">
        <v>0</v>
      </c>
      <c r="AI908" s="93">
        <v>0</v>
      </c>
      <c r="AJ908" s="93">
        <v>0</v>
      </c>
      <c r="AK908" s="93">
        <v>0</v>
      </c>
      <c r="AL908" s="93">
        <v>0</v>
      </c>
      <c r="AM908" s="49" t="s">
        <v>5559</v>
      </c>
      <c r="AN908" s="49"/>
      <c r="AO908" s="48" t="str" cm="1">
        <f t="array" ref="AO908">IFERROR(_xlfn.IFS(
AQ908="MPR ISSUE","PDH",
AQ908="BSS Hardware Issue","BSS",
AQ908="Sites strategiques, MLL, Pylone, etc.","ENVTECH",
AQ908="AKTIVCO DEFAUT GE &amp; POWER Cabinet","AKTIVCO",
AQ908="AKTIVCO Coupure ENEO &amp; Baisse de tension","AKTIVCO GRID ONLY",
AQ908="Coupure ENEO &amp; Baisse de tension","IHS GRID ONLY",
AQ908="Defaut GE &amp; POWER Cabinet","IHS",
AQ908="Sharing","Partners",
AQ908="Sites strategiques &amp; DataCenter","SST &amp; DC",
AQ908="Exclu","Exclu",
AQ908="SAT","SAT",
AQ908="SPARE-ISSUE","SPARE-ISSUE",
AQ908="Fiber CAmtel","TRANS_FO_CAMTEL",
AQ908="Fiber AOF","Fiber AOF",
AQ908="Projet OCM (HUAWEI)","TRAVAUX-HUAWEI",
AQ908="Projet OCM (NOKIA)","TRAVAUX-NOKIA",
AQ908="ACCESS-ISSUE","ACCESS-ISSUE",
AQ908="Projet OCM (ZTE, NOKIA, autres projets)","TRAVAUX OCM",
AQ908="No root CAuse","No root cause",
AQ908="ODU HS","PDH",
AQ908="IP &amp; VLAN","PDH",
AQ908="Warehouse HUAWEI","SPARE-ISSUE",
AQ908="SPARE-HS","SPARE-ISSUE",
AQ908="Power Telco","BSS",AQ908="no impacts","no impacts"
),"")</f>
        <v>No root cause</v>
      </c>
      <c r="AP908" s="48" t="str" cm="1">
        <f t="array" ref="AP908">IFERROR(_xlfn.IFS(
AQ908="MPR ISSUE","TX ISSUE",
AQ908="BSS Hardware Issue","RAN ISSUE",
AQ908="Sites strategiques, MLL, Pylone, etc.","ENVTECH",
AQ908="AKTIVCO DEFAUT GE &amp; POWER Cabinet","POWER ISSUE",
AQ908="AKTIVCO Coupure ENEO &amp; Baisse de tension","POWER ISSUE",
AQ908="Coupure ENEO &amp; Baisse de tension","POWER ISSUE",
AQ908="Defaut GE &amp; POWER Cabinet","POWER ISSUE",
AQ908="Sharing","POWER ISSUE",
AQ908="Sites strategiques &amp; DataCenter","POWER ISSUE",
AQ908="Exclu","Exclu",
AQ908="SAT","TX ISSUE",
AQ908="SPARE-ISSUE","SPARE-ISSUE",
AQ908="Fiber CAmtel","TX ISSUE",
AQ908="Fiber AOF","TX ISSUE",
AQ908="Projet OCM (HUAWEI)","TRAVAUX-HUAWEI",
AQ908="Projet OCM (NOKIA)","TRAVAUX -NOKIA",
AQ908="ACCESS-ISSUE","ACCESS-ISSUE",
AQ908="Projet OCM (ZTE, NOKIA, autres projets)","TRAVAUX OCM",
AQ908="No root CAuse","No root cause",
AQ908="ODU HS","TX ISSUE",
AQ908="IP &amp; VLAN","TX ISSUE",
AQ908="Warehouse HUAWEI","SPARE-ISSUE",
AQ908="SPARE-HS","SPARE-ISSUE",
AQ908="Power Telco","RAN ISSUE",AQ908="no impacts","no impacts"
),"")</f>
        <v>No root cause</v>
      </c>
      <c r="AQ908" s="67" t="s">
        <v>5344</v>
      </c>
      <c r="AR908" s="48" t="str" cm="1">
        <f t="array" ref="AR908">IFERROR(_xlfn.IFS(
AQ908="MPR ISSUE","ACTIVE",
AQ908="BSS Hardware Issue","ACTIVE",
AQ908="Sites strategiques, MLL, Pylone, etc.","PASSIVE",
AQ908="AKTIVCO DEFAUT GE &amp; POWER Cabinet","PASSIVE",
AQ908="AKTIVCO Coupure ENEO &amp; Baisse de tension","PASSIVE",
AQ908="Coupure ENEO &amp; Baisse de tension","PASSIVE",
AQ908="Defaut GE &amp; POWER Cabinet","PASSIVE",
AQ908="Sharing","PASSIVE",
AQ908="Sites strategiques &amp; DataCenter","PASSIVE",
AQ908="Exclu","Exclu",
AQ908="SAT","ACTIVE",
AQ908="SPARE-ISSUE","SPARE-ISSUE",
AQ908="Fiber CAmtel","ACTIVE",
AQ908="Fiber AOF","ACTIVE",
AQ908="Projet OCM (HUAWEI)","PLANNED WORKS",
AQ908="Projet OCM (NOKIA)","PLANNED WORKS",
AQ908="ACCESS-ISSUE","ACCESS-ISSUE",
AQ908="Projet OCM (ZTE, NOKIA, autres projets)","PLANNED WORKS",
AQ908="No root CAuse","No root cause",
AQ908="ODU HS","ACTIVE",
AQ908="IP &amp; VLAN","ACTIVE",
AQ908="Warehouse HUAWEI","SPARE-ISSUE",
AQ908="SPARE-HS","SPARE-ISSUE",
AQ908="Power Telco","ACTIVE", AQ908="no impacts","no impacts"
),"")</f>
        <v>No root cause</v>
      </c>
      <c r="AS908" s="92" t="s">
        <v>5537</v>
      </c>
      <c r="AT908" s="98" t="s">
        <v>2085</v>
      </c>
      <c r="AV908" s="17" t="s">
        <v>5537</v>
      </c>
      <c r="AW908" s="7" t="s">
        <v>5537</v>
      </c>
      <c r="AX908" s="6" t="s">
        <v>5537</v>
      </c>
      <c r="AY908" s="7"/>
      <c r="AZ908" s="3" t="s">
        <v>5537</v>
      </c>
      <c r="BA908" s="18" t="s">
        <v>5537</v>
      </c>
      <c r="BB908" s="18" t="s">
        <v>5537</v>
      </c>
      <c r="BC908" s="18" t="s">
        <v>5537</v>
      </c>
      <c r="BD908" s="18" t="s">
        <v>5537</v>
      </c>
      <c r="BE908" s="18" t="s">
        <v>5537</v>
      </c>
      <c r="BF908" s="18" t="s">
        <v>5537</v>
      </c>
      <c r="BG908" s="18" t="s">
        <v>5537</v>
      </c>
      <c r="BH908" s="18" t="s">
        <v>5537</v>
      </c>
      <c r="BI908" s="18" t="s">
        <v>5537</v>
      </c>
      <c r="BJ908" s="18" t="s">
        <v>5537</v>
      </c>
      <c r="BK908" s="18" t="s">
        <v>5537</v>
      </c>
      <c r="BL908" s="9" t="s">
        <v>5537</v>
      </c>
      <c r="BM908" s="14" t="s">
        <v>5537</v>
      </c>
      <c r="BN908" s="14" t="s">
        <v>5537</v>
      </c>
      <c r="BO908" s="14" t="str">
        <f>_xlfn.XLOOKUP(B908,'[4]cell downs 18042026 17h'!$B:$B,'[4]cell downs 18042026 17h'!$B:$B,"")</f>
        <v/>
      </c>
      <c r="BP908" s="14" t="str">
        <f>_xlfn.XLOOKUP(B908,'[5]Cells Huawei 19042026 15h'!$B:$B,'[5]Cells Huawei 19042026 15h'!$B:$B,"")</f>
        <v/>
      </c>
      <c r="BQ908" s="9" t="str">
        <f>_xlfn.XLOOKUP(B908,'[6]cells down 19042026 9H40'!$B:$B,'[6]cells down 19042026 9H40'!$B:$B,"")</f>
        <v/>
      </c>
      <c r="BR908" s="9" t="s">
        <v>5537</v>
      </c>
      <c r="BS908" s="9" t="s">
        <v>5537</v>
      </c>
      <c r="BT908" s="108"/>
    </row>
    <row r="909" spans="1:72" s="9" customFormat="1" x14ac:dyDescent="0.35">
      <c r="A909" s="1" t="s">
        <v>2313</v>
      </c>
      <c r="B909" s="8" t="s">
        <v>2314</v>
      </c>
      <c r="C909" s="3" t="str">
        <f>_xlfn.XLOOKUP(B909,'[1]daily break down'!$D:$D,'[1]daily break down'!$E:$E,"")</f>
        <v>Yaounde</v>
      </c>
      <c r="D909" s="1" t="s">
        <v>11</v>
      </c>
      <c r="E909" s="1" t="s">
        <v>145</v>
      </c>
      <c r="F909" s="3" t="s">
        <v>37</v>
      </c>
      <c r="G909" s="1" t="s">
        <v>38</v>
      </c>
      <c r="H909" s="34" t="str">
        <f>_xlfn.XLOOKUP(B909,[2]CALCULATION!$B:$B,[2]CALCULATION!$H:$H,"")</f>
        <v>ZTE</v>
      </c>
      <c r="I909" s="28">
        <v>0</v>
      </c>
      <c r="J909" s="28">
        <v>0</v>
      </c>
      <c r="K909" s="28">
        <v>0</v>
      </c>
      <c r="L909" s="28">
        <v>0</v>
      </c>
      <c r="M909" s="28">
        <v>0</v>
      </c>
      <c r="N909" s="28">
        <v>0</v>
      </c>
      <c r="O909" s="28">
        <v>0</v>
      </c>
      <c r="P909" s="28">
        <v>0</v>
      </c>
      <c r="Q909" s="28">
        <v>0</v>
      </c>
      <c r="R909" s="28">
        <v>0</v>
      </c>
      <c r="S909" s="93">
        <v>0</v>
      </c>
      <c r="T909" s="93">
        <f>_xlfn.XLOOKUP(B909,'[3]Nur des jours'!$B:$B,'[3]Nur des jours'!$U:$U,"")</f>
        <v>3.8596892986676479</v>
      </c>
      <c r="U909" s="93">
        <v>0</v>
      </c>
      <c r="V909" s="93">
        <v>8.4003218874934685E-2</v>
      </c>
      <c r="W909" s="93">
        <v>3.8596892986676479</v>
      </c>
      <c r="X909" s="93">
        <v>0.20569195823452691</v>
      </c>
      <c r="Y909" s="93">
        <v>1.2409469142460896</v>
      </c>
      <c r="Z909" s="93">
        <v>0</v>
      </c>
      <c r="AA909" s="93">
        <v>0</v>
      </c>
      <c r="AB909" s="93">
        <v>0</v>
      </c>
      <c r="AC909" s="93">
        <f>_xlfn.XLOOKUP(B909,'[3]Nur des jours'!$B:$B,'[3]Nur des jours'!$N:$N,"")</f>
        <v>0</v>
      </c>
      <c r="AD909" s="93">
        <v>0</v>
      </c>
      <c r="AE909" s="93">
        <v>0.29422528700208039</v>
      </c>
      <c r="AF909" s="93">
        <v>0</v>
      </c>
      <c r="AG909" s="93"/>
      <c r="AH909" s="93">
        <v>0</v>
      </c>
      <c r="AI909" s="93">
        <v>0</v>
      </c>
      <c r="AJ909" s="93">
        <v>0</v>
      </c>
      <c r="AK909" s="93">
        <v>0</v>
      </c>
      <c r="AL909" s="93">
        <v>0</v>
      </c>
      <c r="AM909" s="49" t="s">
        <v>5559</v>
      </c>
      <c r="AN909" s="49"/>
      <c r="AO909" s="48" t="str" cm="1">
        <f t="array" ref="AO909">IFERROR(_xlfn.IFS(
AQ909="MPR ISSUE","PDH",
AQ909="BSS Hardware Issue","BSS",
AQ909="Sites strategiques, MLL, Pylone, etc.","ENVTECH",
AQ909="AKTIVCO DEFAUT GE &amp; POWER Cabinet","AKTIVCO",
AQ909="AKTIVCO Coupure ENEO &amp; Baisse de tension","AKTIVCO GRID ONLY",
AQ909="Coupure ENEO &amp; Baisse de tension","IHS GRID ONLY",
AQ909="Defaut GE &amp; POWER Cabinet","IHS",
AQ909="Sharing","Partners",
AQ909="Sites strategiques &amp; DataCenter","SST &amp; DC",
AQ909="Exclu","Exclu",
AQ909="SAT","SAT",
AQ909="SPARE-ISSUE","SPARE-ISSUE",
AQ909="Fiber CAmtel","TRANS_FO_CAMTEL",
AQ909="Fiber AOF","Fiber AOF",
AQ909="Projet OCM (HUAWEI)","TRAVAUX-HUAWEI",
AQ909="Projet OCM (NOKIA)","TRAVAUX-NOKIA",
AQ909="ACCESS-ISSUE","ACCESS-ISSUE",
AQ909="Projet OCM (ZTE, NOKIA, autres projets)","TRAVAUX OCM",
AQ909="No root CAuse","No root cause",
AQ909="ODU HS","PDH",
AQ909="IP &amp; VLAN","PDH",
AQ909="Warehouse HUAWEI","SPARE-ISSUE",
AQ909="SPARE-HS","SPARE-ISSUE",
AQ909="Power Telco","BSS",AQ909="no impacts","no impacts"
),"")</f>
        <v>No root cause</v>
      </c>
      <c r="AP909" s="48" t="str" cm="1">
        <f t="array" ref="AP909">IFERROR(_xlfn.IFS(
AQ909="MPR ISSUE","TX ISSUE",
AQ909="BSS Hardware Issue","RAN ISSUE",
AQ909="Sites strategiques, MLL, Pylone, etc.","ENVTECH",
AQ909="AKTIVCO DEFAUT GE &amp; POWER Cabinet","POWER ISSUE",
AQ909="AKTIVCO Coupure ENEO &amp; Baisse de tension","POWER ISSUE",
AQ909="Coupure ENEO &amp; Baisse de tension","POWER ISSUE",
AQ909="Defaut GE &amp; POWER Cabinet","POWER ISSUE",
AQ909="Sharing","POWER ISSUE",
AQ909="Sites strategiques &amp; DataCenter","POWER ISSUE",
AQ909="Exclu","Exclu",
AQ909="SAT","TX ISSUE",
AQ909="SPARE-ISSUE","SPARE-ISSUE",
AQ909="Fiber CAmtel","TX ISSUE",
AQ909="Fiber AOF","TX ISSUE",
AQ909="Projet OCM (HUAWEI)","TRAVAUX-HUAWEI",
AQ909="Projet OCM (NOKIA)","TRAVAUX -NOKIA",
AQ909="ACCESS-ISSUE","ACCESS-ISSUE",
AQ909="Projet OCM (ZTE, NOKIA, autres projets)","TRAVAUX OCM",
AQ909="No root CAuse","No root cause",
AQ909="ODU HS","TX ISSUE",
AQ909="IP &amp; VLAN","TX ISSUE",
AQ909="Warehouse HUAWEI","SPARE-ISSUE",
AQ909="SPARE-HS","SPARE-ISSUE",
AQ909="Power Telco","RAN ISSUE",AQ909="no impacts","no impacts"
),"")</f>
        <v>No root cause</v>
      </c>
      <c r="AQ909" s="126" t="s">
        <v>5344</v>
      </c>
      <c r="AR909" s="48" t="str" cm="1">
        <f t="array" ref="AR909">IFERROR(_xlfn.IFS(
AQ909="MPR ISSUE","ACTIVE",
AQ909="BSS Hardware Issue","ACTIVE",
AQ909="Sites strategiques, MLL, Pylone, etc.","PASSIVE",
AQ909="AKTIVCO DEFAUT GE &amp; POWER Cabinet","PASSIVE",
AQ909="AKTIVCO Coupure ENEO &amp; Baisse de tension","PASSIVE",
AQ909="Coupure ENEO &amp; Baisse de tension","PASSIVE",
AQ909="Defaut GE &amp; POWER Cabinet","PASSIVE",
AQ909="Sharing","PASSIVE",
AQ909="Sites strategiques &amp; DataCenter","PASSIVE",
AQ909="Exclu","Exclu",
AQ909="SAT","ACTIVE",
AQ909="SPARE-ISSUE","SPARE-ISSUE",
AQ909="Fiber CAmtel","ACTIVE",
AQ909="Fiber AOF","ACTIVE",
AQ909="Projet OCM (HUAWEI)","PLANNED WORKS",
AQ909="Projet OCM (NOKIA)","PLANNED WORKS",
AQ909="ACCESS-ISSUE","ACCESS-ISSUE",
AQ909="Projet OCM (ZTE, NOKIA, autres projets)","PLANNED WORKS",
AQ909="No root CAuse","No root cause",
AQ909="ODU HS","ACTIVE",
AQ909="IP &amp; VLAN","ACTIVE",
AQ909="Warehouse HUAWEI","SPARE-ISSUE",
AQ909="SPARE-HS","SPARE-ISSUE",
AQ909="Power Telco","ACTIVE", AQ909="no impacts","no impacts"
),"")</f>
        <v>No root cause</v>
      </c>
      <c r="AS909" s="92" t="s">
        <v>5537</v>
      </c>
      <c r="AT909" s="98" t="s">
        <v>2314</v>
      </c>
      <c r="AV909" s="17" t="s">
        <v>5537</v>
      </c>
      <c r="AW909" s="7" t="s">
        <v>5537</v>
      </c>
      <c r="AX909" s="6" t="s">
        <v>5537</v>
      </c>
      <c r="AY909" s="7"/>
      <c r="AZ909" s="3" t="s">
        <v>5537</v>
      </c>
      <c r="BA909" s="18" t="s">
        <v>5537</v>
      </c>
      <c r="BB909" s="18" t="s">
        <v>5537</v>
      </c>
      <c r="BC909" s="18" t="s">
        <v>5537</v>
      </c>
      <c r="BD909" s="18" t="s">
        <v>5537</v>
      </c>
      <c r="BE909" s="18" t="s">
        <v>5537</v>
      </c>
      <c r="BF909" s="18" t="s">
        <v>5537</v>
      </c>
      <c r="BG909" s="18" t="s">
        <v>5537</v>
      </c>
      <c r="BH909" s="18" t="s">
        <v>5537</v>
      </c>
      <c r="BI909" s="18" t="s">
        <v>5537</v>
      </c>
      <c r="BJ909" s="18" t="s">
        <v>5537</v>
      </c>
      <c r="BK909" s="18" t="s">
        <v>5537</v>
      </c>
      <c r="BL909" s="9" t="s">
        <v>5537</v>
      </c>
      <c r="BM909" s="14" t="s">
        <v>5537</v>
      </c>
      <c r="BN909" s="14" t="s">
        <v>5537</v>
      </c>
      <c r="BO909" s="14" t="str">
        <f>_xlfn.XLOOKUP(B909,'[4]cell downs 18042026 17h'!$B:$B,'[4]cell downs 18042026 17h'!$B:$B,"")</f>
        <v/>
      </c>
      <c r="BP909" s="14" t="str">
        <f>_xlfn.XLOOKUP(B909,'[5]Cells Huawei 19042026 15h'!$B:$B,'[5]Cells Huawei 19042026 15h'!$B:$B,"")</f>
        <v/>
      </c>
      <c r="BQ909" s="9" t="str">
        <f>_xlfn.XLOOKUP(B909,'[6]cells down 19042026 9H40'!$B:$B,'[6]cells down 19042026 9H40'!$B:$B,"")</f>
        <v/>
      </c>
      <c r="BR909" s="9" t="s">
        <v>2314</v>
      </c>
      <c r="BS909" s="9" t="s">
        <v>5537</v>
      </c>
      <c r="BT909" s="108"/>
    </row>
    <row r="910" spans="1:72" s="9" customFormat="1" x14ac:dyDescent="0.35">
      <c r="A910" s="1" t="s">
        <v>224</v>
      </c>
      <c r="B910" s="8" t="s">
        <v>225</v>
      </c>
      <c r="C910" s="3" t="str">
        <f>_xlfn.XLOOKUP(B910,'[1]daily break down'!$D:$D,'[1]daily break down'!$E:$E,"")</f>
        <v>CENTRE</v>
      </c>
      <c r="D910" s="1" t="s">
        <v>11</v>
      </c>
      <c r="E910" s="1" t="s">
        <v>12</v>
      </c>
      <c r="F910" s="3" t="s">
        <v>226</v>
      </c>
      <c r="G910" s="1" t="s">
        <v>224</v>
      </c>
      <c r="H910" s="33" t="str">
        <f>_xlfn.XLOOKUP(B910,[2]CALCULATION!$B:$B,[2]CALCULATION!$H:$H,"")</f>
        <v>NOKIA</v>
      </c>
      <c r="I910" s="28">
        <v>1.7835078317392992E-4</v>
      </c>
      <c r="J910" s="28">
        <v>0</v>
      </c>
      <c r="K910" s="28">
        <v>0</v>
      </c>
      <c r="L910" s="28">
        <v>0</v>
      </c>
      <c r="M910" s="28">
        <v>0</v>
      </c>
      <c r="N910" s="28">
        <v>0</v>
      </c>
      <c r="O910" s="28">
        <v>0</v>
      </c>
      <c r="P910" s="28">
        <v>0</v>
      </c>
      <c r="Q910" s="28">
        <v>0</v>
      </c>
      <c r="R910" s="28">
        <v>0</v>
      </c>
      <c r="S910" s="93">
        <v>0.71618540491335014</v>
      </c>
      <c r="T910" s="93">
        <f>_xlfn.XLOOKUP(B910,'[3]Nur des jours'!$B:$B,'[3]Nur des jours'!$U:$U,"")</f>
        <v>0.21739176961073878</v>
      </c>
      <c r="U910" s="93">
        <v>0</v>
      </c>
      <c r="V910" s="93">
        <v>0</v>
      </c>
      <c r="W910" s="93">
        <v>0.21739176961073878</v>
      </c>
      <c r="X910" s="93">
        <v>5.0487299260625021E-2</v>
      </c>
      <c r="Y910" s="93">
        <v>4.9267802149737881E-2</v>
      </c>
      <c r="Z910" s="93">
        <v>0</v>
      </c>
      <c r="AA910" s="93">
        <v>0</v>
      </c>
      <c r="AB910" s="93">
        <v>0</v>
      </c>
      <c r="AC910" s="93">
        <f>_xlfn.XLOOKUP(B910,'[3]Nur des jours'!$B:$B,'[3]Nur des jours'!$N:$N,"")</f>
        <v>0</v>
      </c>
      <c r="AD910" s="93">
        <v>0</v>
      </c>
      <c r="AE910" s="93">
        <v>0.28455867455405187</v>
      </c>
      <c r="AF910" s="93">
        <v>0</v>
      </c>
      <c r="AG910" s="93"/>
      <c r="AH910" s="93">
        <v>0</v>
      </c>
      <c r="AI910" s="93">
        <v>0</v>
      </c>
      <c r="AJ910" s="93">
        <v>0</v>
      </c>
      <c r="AK910" s="93">
        <v>0</v>
      </c>
      <c r="AL910" s="93">
        <v>0</v>
      </c>
      <c r="AM910" s="49" t="s">
        <v>5559</v>
      </c>
      <c r="AN910" s="49"/>
      <c r="AO910" s="48" t="str" cm="1">
        <f t="array" ref="AO910">IFERROR(_xlfn.IFS(
AQ910="MPR ISSUE","PDH",
AQ910="BSS Hardware Issue","BSS",
AQ910="Sites strategiques, MLL, Pylone, etc.","ENVTECH",
AQ910="AKTIVCO DEFAUT GE &amp; POWER Cabinet","AKTIVCO",
AQ910="AKTIVCO Coupure ENEO &amp; Baisse de tension","AKTIVCO GRID ONLY",
AQ910="Coupure ENEO &amp; Baisse de tension","IHS GRID ONLY",
AQ910="Defaut GE &amp; POWER Cabinet","IHS",
AQ910="Sharing","Partners",
AQ910="Sites strategiques &amp; DataCenter","SST &amp; DC",
AQ910="Exclu","Exclu",
AQ910="SAT","SAT",
AQ910="SPARE-ISSUE","SPARE-ISSUE",
AQ910="Fiber CAmtel","TRANS_FO_CAMTEL",
AQ910="Fiber AOF","Fiber AOF",
AQ910="Projet OCM (HUAWEI)","TRAVAUX-HUAWEI",
AQ910="Projet OCM (NOKIA)","TRAVAUX-NOKIA",
AQ910="ACCESS-ISSUE","ACCESS-ISSUE",
AQ910="Projet OCM (ZTE, NOKIA, autres projets)","TRAVAUX OCM",
AQ910="No root CAuse","No root cause",
AQ910="ODU HS","PDH",
AQ910="IP &amp; VLAN","PDH",
AQ910="Warehouse HUAWEI","SPARE-ISSUE",
AQ910="SPARE-HS","SPARE-ISSUE",
AQ910="Power Telco","BSS",AQ910="no impacts","no impacts"
),"")</f>
        <v>No root cause</v>
      </c>
      <c r="AP910" s="48" t="str" cm="1">
        <f t="array" ref="AP910">IFERROR(_xlfn.IFS(
AQ910="MPR ISSUE","TX ISSUE",
AQ910="BSS Hardware Issue","RAN ISSUE",
AQ910="Sites strategiques, MLL, Pylone, etc.","ENVTECH",
AQ910="AKTIVCO DEFAUT GE &amp; POWER Cabinet","POWER ISSUE",
AQ910="AKTIVCO Coupure ENEO &amp; Baisse de tension","POWER ISSUE",
AQ910="Coupure ENEO &amp; Baisse de tension","POWER ISSUE",
AQ910="Defaut GE &amp; POWER Cabinet","POWER ISSUE",
AQ910="Sharing","POWER ISSUE",
AQ910="Sites strategiques &amp; DataCenter","POWER ISSUE",
AQ910="Exclu","Exclu",
AQ910="SAT","TX ISSUE",
AQ910="SPARE-ISSUE","SPARE-ISSUE",
AQ910="Fiber CAmtel","TX ISSUE",
AQ910="Fiber AOF","TX ISSUE",
AQ910="Projet OCM (HUAWEI)","TRAVAUX-HUAWEI",
AQ910="Projet OCM (NOKIA)","TRAVAUX -NOKIA",
AQ910="ACCESS-ISSUE","ACCESS-ISSUE",
AQ910="Projet OCM (ZTE, NOKIA, autres projets)","TRAVAUX OCM",
AQ910="No root CAuse","No root cause",
AQ910="ODU HS","TX ISSUE",
AQ910="IP &amp; VLAN","TX ISSUE",
AQ910="Warehouse HUAWEI","SPARE-ISSUE",
AQ910="SPARE-HS","SPARE-ISSUE",
AQ910="Power Telco","RAN ISSUE",AQ910="no impacts","no impacts"
),"")</f>
        <v>No root cause</v>
      </c>
      <c r="AQ910" s="126" t="s">
        <v>5344</v>
      </c>
      <c r="AR910" s="48" t="str" cm="1">
        <f t="array" ref="AR910">IFERROR(_xlfn.IFS(
AQ910="MPR ISSUE","ACTIVE",
AQ910="BSS Hardware Issue","ACTIVE",
AQ910="Sites strategiques, MLL, Pylone, etc.","PASSIVE",
AQ910="AKTIVCO DEFAUT GE &amp; POWER Cabinet","PASSIVE",
AQ910="AKTIVCO Coupure ENEO &amp; Baisse de tension","PASSIVE",
AQ910="Coupure ENEO &amp; Baisse de tension","PASSIVE",
AQ910="Defaut GE &amp; POWER Cabinet","PASSIVE",
AQ910="Sharing","PASSIVE",
AQ910="Sites strategiques &amp; DataCenter","PASSIVE",
AQ910="Exclu","Exclu",
AQ910="SAT","ACTIVE",
AQ910="SPARE-ISSUE","SPARE-ISSUE",
AQ910="Fiber CAmtel","ACTIVE",
AQ910="Fiber AOF","ACTIVE",
AQ910="Projet OCM (HUAWEI)","PLANNED WORKS",
AQ910="Projet OCM (NOKIA)","PLANNED WORKS",
AQ910="ACCESS-ISSUE","ACCESS-ISSUE",
AQ910="Projet OCM (ZTE, NOKIA, autres projets)","PLANNED WORKS",
AQ910="No root CAuse","No root cause",
AQ910="ODU HS","ACTIVE",
AQ910="IP &amp; VLAN","ACTIVE",
AQ910="Warehouse HUAWEI","SPARE-ISSUE",
AQ910="SPARE-HS","SPARE-ISSUE",
AQ910="Power Telco","ACTIVE", AQ910="no impacts","no impacts"
),"")</f>
        <v>No root cause</v>
      </c>
      <c r="AS910" s="92" t="s">
        <v>5537</v>
      </c>
      <c r="AT910" s="98" t="s">
        <v>225</v>
      </c>
      <c r="AV910" s="17" t="s">
        <v>5537</v>
      </c>
      <c r="AW910" s="7" t="s">
        <v>5537</v>
      </c>
      <c r="AX910" s="6" t="s">
        <v>5537</v>
      </c>
      <c r="AY910" s="7"/>
      <c r="AZ910" s="3" t="s">
        <v>5537</v>
      </c>
      <c r="BA910" s="18" t="s">
        <v>5537</v>
      </c>
      <c r="BB910" s="18" t="s">
        <v>5537</v>
      </c>
      <c r="BC910" s="18" t="s">
        <v>5537</v>
      </c>
      <c r="BD910" s="18" t="s">
        <v>5537</v>
      </c>
      <c r="BE910" s="18" t="s">
        <v>5537</v>
      </c>
      <c r="BF910" s="18" t="s">
        <v>5537</v>
      </c>
      <c r="BG910" s="18" t="s">
        <v>5537</v>
      </c>
      <c r="BH910" s="18" t="s">
        <v>5537</v>
      </c>
      <c r="BI910" s="18" t="s">
        <v>5537</v>
      </c>
      <c r="BJ910" s="18" t="s">
        <v>5537</v>
      </c>
      <c r="BK910" s="18" t="s">
        <v>5537</v>
      </c>
      <c r="BL910" s="9" t="s">
        <v>5537</v>
      </c>
      <c r="BM910" s="14" t="s">
        <v>5537</v>
      </c>
      <c r="BN910" s="14" t="s">
        <v>5537</v>
      </c>
      <c r="BO910" s="14" t="str">
        <f>_xlfn.XLOOKUP(B910,'[4]cell downs 18042026 17h'!$B:$B,'[4]cell downs 18042026 17h'!$B:$B,"")</f>
        <v/>
      </c>
      <c r="BP910" s="14" t="str">
        <f>_xlfn.XLOOKUP(B910,'[5]Cells Huawei 19042026 15h'!$B:$B,'[5]Cells Huawei 19042026 15h'!$B:$B,"")</f>
        <v/>
      </c>
      <c r="BQ910" s="9" t="str">
        <f>_xlfn.XLOOKUP(B910,'[6]cells down 19042026 9H40'!$B:$B,'[6]cells down 19042026 9H40'!$B:$B,"")</f>
        <v/>
      </c>
      <c r="BR910" s="9" t="s">
        <v>225</v>
      </c>
      <c r="BS910" s="9" t="s">
        <v>12</v>
      </c>
      <c r="BT910" s="108"/>
    </row>
    <row r="911" spans="1:72" s="9" customFormat="1" x14ac:dyDescent="0.35">
      <c r="A911" s="1" t="s">
        <v>158</v>
      </c>
      <c r="B911" s="8" t="s">
        <v>159</v>
      </c>
      <c r="C911" s="3" t="str">
        <f>_xlfn.XLOOKUP(B911,'[1]daily break down'!$D:$D,'[1]daily break down'!$E:$E,"")</f>
        <v>Yaounde</v>
      </c>
      <c r="D911" s="1" t="s">
        <v>21</v>
      </c>
      <c r="E911" s="1" t="s">
        <v>30</v>
      </c>
      <c r="F911" s="3" t="s">
        <v>37</v>
      </c>
      <c r="G911" s="1" t="s">
        <v>38</v>
      </c>
      <c r="H911" s="34" t="str">
        <f>_xlfn.XLOOKUP(B911,[2]CALCULATION!$B:$B,[2]CALCULATION!$H:$H,"")</f>
        <v>ZTE</v>
      </c>
      <c r="I911" s="28">
        <v>0</v>
      </c>
      <c r="J911" s="28">
        <v>0</v>
      </c>
      <c r="K911" s="28">
        <v>0</v>
      </c>
      <c r="L911" s="28">
        <v>0</v>
      </c>
      <c r="M911" s="28">
        <v>0</v>
      </c>
      <c r="N911" s="28">
        <v>0</v>
      </c>
      <c r="O911" s="28">
        <v>0</v>
      </c>
      <c r="P911" s="28">
        <v>0</v>
      </c>
      <c r="Q911" s="28">
        <v>0</v>
      </c>
      <c r="R911" s="28">
        <v>0</v>
      </c>
      <c r="S911" s="93">
        <v>0</v>
      </c>
      <c r="T911" s="93">
        <f>_xlfn.XLOOKUP(B911,'[3]Nur des jours'!$B:$B,'[3]Nur des jours'!$U:$U,"")</f>
        <v>13.868556899607057</v>
      </c>
      <c r="U911" s="93">
        <v>13.868556899607057</v>
      </c>
      <c r="V911" s="93">
        <v>13.868556899607057</v>
      </c>
      <c r="W911" s="93">
        <v>13.868556899607057</v>
      </c>
      <c r="X911" s="93">
        <v>38.878152171741817</v>
      </c>
      <c r="Y911" s="93">
        <v>1.8300217159913594</v>
      </c>
      <c r="Z911" s="93">
        <v>0</v>
      </c>
      <c r="AA911" s="93">
        <v>0</v>
      </c>
      <c r="AB911" s="93">
        <v>0</v>
      </c>
      <c r="AC911" s="93">
        <f>_xlfn.XLOOKUP(B911,'[3]Nur des jours'!$B:$B,'[3]Nur des jours'!$N:$N,"")</f>
        <v>0</v>
      </c>
      <c r="AD911" s="93">
        <v>0</v>
      </c>
      <c r="AE911" s="93">
        <v>0.27011226111696107</v>
      </c>
      <c r="AF911" s="93">
        <v>0</v>
      </c>
      <c r="AG911" s="93"/>
      <c r="AH911" s="93">
        <v>0</v>
      </c>
      <c r="AI911" s="93">
        <v>0</v>
      </c>
      <c r="AJ911" s="93">
        <v>0</v>
      </c>
      <c r="AK911" s="93">
        <v>0</v>
      </c>
      <c r="AL911" s="93">
        <v>0</v>
      </c>
      <c r="AM911" s="49" t="s">
        <v>5559</v>
      </c>
      <c r="AN911" s="49"/>
      <c r="AO911" s="48" t="str" cm="1">
        <f t="array" ref="AO911">IFERROR(_xlfn.IFS(
AQ911="MPR ISSUE","PDH",
AQ911="BSS Hardware Issue","BSS",
AQ911="Sites strategiques, MLL, Pylone, etc.","ENVTECH",
AQ911="AKTIVCO DEFAUT GE &amp; POWER Cabinet","AKTIVCO",
AQ911="AKTIVCO Coupure ENEO &amp; Baisse de tension","AKTIVCO GRID ONLY",
AQ911="Coupure ENEO &amp; Baisse de tension","IHS GRID ONLY",
AQ911="Defaut GE &amp; POWER Cabinet","IHS",
AQ911="Sharing","Partners",
AQ911="Sites strategiques &amp; DataCenter","SST &amp; DC",
AQ911="Exclu","Exclu",
AQ911="SAT","SAT",
AQ911="SPARE-ISSUE","SPARE-ISSUE",
AQ911="Fiber CAmtel","TRANS_FO_CAMTEL",
AQ911="Fiber AOF","Fiber AOF",
AQ911="Projet OCM (HUAWEI)","TRAVAUX-HUAWEI",
AQ911="Projet OCM (NOKIA)","TRAVAUX-NOKIA",
AQ911="ACCESS-ISSUE","ACCESS-ISSUE",
AQ911="Projet OCM (ZTE, NOKIA, autres projets)","TRAVAUX OCM",
AQ911="No root CAuse","No root cause",
AQ911="ODU HS","PDH",
AQ911="IP &amp; VLAN","PDH",
AQ911="Warehouse HUAWEI","SPARE-ISSUE",
AQ911="SPARE-HS","SPARE-ISSUE",
AQ911="Power Telco","BSS",AQ911="no impacts","no impacts"
),"")</f>
        <v>No root cause</v>
      </c>
      <c r="AP911" s="48" t="str" cm="1">
        <f t="array" ref="AP911">IFERROR(_xlfn.IFS(
AQ911="MPR ISSUE","TX ISSUE",
AQ911="BSS Hardware Issue","RAN ISSUE",
AQ911="Sites strategiques, MLL, Pylone, etc.","ENVTECH",
AQ911="AKTIVCO DEFAUT GE &amp; POWER Cabinet","POWER ISSUE",
AQ911="AKTIVCO Coupure ENEO &amp; Baisse de tension","POWER ISSUE",
AQ911="Coupure ENEO &amp; Baisse de tension","POWER ISSUE",
AQ911="Defaut GE &amp; POWER Cabinet","POWER ISSUE",
AQ911="Sharing","POWER ISSUE",
AQ911="Sites strategiques &amp; DataCenter","POWER ISSUE",
AQ911="Exclu","Exclu",
AQ911="SAT","TX ISSUE",
AQ911="SPARE-ISSUE","SPARE-ISSUE",
AQ911="Fiber CAmtel","TX ISSUE",
AQ911="Fiber AOF","TX ISSUE",
AQ911="Projet OCM (HUAWEI)","TRAVAUX-HUAWEI",
AQ911="Projet OCM (NOKIA)","TRAVAUX -NOKIA",
AQ911="ACCESS-ISSUE","ACCESS-ISSUE",
AQ911="Projet OCM (ZTE, NOKIA, autres projets)","TRAVAUX OCM",
AQ911="No root CAuse","No root cause",
AQ911="ODU HS","TX ISSUE",
AQ911="IP &amp; VLAN","TX ISSUE",
AQ911="Warehouse HUAWEI","SPARE-ISSUE",
AQ911="SPARE-HS","SPARE-ISSUE",
AQ911="Power Telco","RAN ISSUE",AQ911="no impacts","no impacts"
),"")</f>
        <v>No root cause</v>
      </c>
      <c r="AQ911" s="67" t="s">
        <v>5344</v>
      </c>
      <c r="AR911" s="48" t="str" cm="1">
        <f t="array" ref="AR911">IFERROR(_xlfn.IFS(
AQ911="MPR ISSUE","ACTIVE",
AQ911="BSS Hardware Issue","ACTIVE",
AQ911="Sites strategiques, MLL, Pylone, etc.","PASSIVE",
AQ911="AKTIVCO DEFAUT GE &amp; POWER Cabinet","PASSIVE",
AQ911="AKTIVCO Coupure ENEO &amp; Baisse de tension","PASSIVE",
AQ911="Coupure ENEO &amp; Baisse de tension","PASSIVE",
AQ911="Defaut GE &amp; POWER Cabinet","PASSIVE",
AQ911="Sharing","PASSIVE",
AQ911="Sites strategiques &amp; DataCenter","PASSIVE",
AQ911="Exclu","Exclu",
AQ911="SAT","ACTIVE",
AQ911="SPARE-ISSUE","SPARE-ISSUE",
AQ911="Fiber CAmtel","ACTIVE",
AQ911="Fiber AOF","ACTIVE",
AQ911="Projet OCM (HUAWEI)","PLANNED WORKS",
AQ911="Projet OCM (NOKIA)","PLANNED WORKS",
AQ911="ACCESS-ISSUE","ACCESS-ISSUE",
AQ911="Projet OCM (ZTE, NOKIA, autres projets)","PLANNED WORKS",
AQ911="No root CAuse","No root cause",
AQ911="ODU HS","ACTIVE",
AQ911="IP &amp; VLAN","ACTIVE",
AQ911="Warehouse HUAWEI","SPARE-ISSUE",
AQ911="SPARE-HS","SPARE-ISSUE",
AQ911="Power Telco","ACTIVE", AQ911="no impacts","no impacts"
),"")</f>
        <v>No root cause</v>
      </c>
      <c r="AS911" s="92" t="s">
        <v>5537</v>
      </c>
      <c r="AT911" s="98" t="s">
        <v>159</v>
      </c>
      <c r="AV911" s="17" t="s">
        <v>5537</v>
      </c>
      <c r="AW911" s="7" t="s">
        <v>5537</v>
      </c>
      <c r="AX911" s="6" t="s">
        <v>5537</v>
      </c>
      <c r="AY911" s="7"/>
      <c r="AZ911" s="3" t="s">
        <v>5537</v>
      </c>
      <c r="BA911" s="18" t="s">
        <v>5537</v>
      </c>
      <c r="BB911" s="18" t="s">
        <v>5537</v>
      </c>
      <c r="BC911" s="18" t="s">
        <v>5537</v>
      </c>
      <c r="BD911" s="18" t="s">
        <v>5537</v>
      </c>
      <c r="BE911" s="18" t="s">
        <v>5537</v>
      </c>
      <c r="BF911" s="18" t="s">
        <v>5537</v>
      </c>
      <c r="BG911" s="18" t="s">
        <v>5537</v>
      </c>
      <c r="BH911" s="18" t="s">
        <v>5537</v>
      </c>
      <c r="BI911" s="18" t="s">
        <v>5537</v>
      </c>
      <c r="BJ911" s="18" t="s">
        <v>5537</v>
      </c>
      <c r="BK911" s="18" t="s">
        <v>5537</v>
      </c>
      <c r="BL911" s="9" t="s">
        <v>5537</v>
      </c>
      <c r="BM911" s="14" t="s">
        <v>5537</v>
      </c>
      <c r="BN911" s="14" t="s">
        <v>5537</v>
      </c>
      <c r="BO911" s="14" t="str">
        <f>_xlfn.XLOOKUP(B911,'[4]cell downs 18042026 17h'!$B:$B,'[4]cell downs 18042026 17h'!$B:$B,"")</f>
        <v/>
      </c>
      <c r="BP911" s="14" t="str">
        <f>_xlfn.XLOOKUP(B911,'[5]Cells Huawei 19042026 15h'!$B:$B,'[5]Cells Huawei 19042026 15h'!$B:$B,"")</f>
        <v/>
      </c>
      <c r="BQ911" s="9" t="str">
        <f>_xlfn.XLOOKUP(B911,'[6]cells down 19042026 9H40'!$B:$B,'[6]cells down 19042026 9H40'!$B:$B,"")</f>
        <v/>
      </c>
      <c r="BR911" s="9" t="s">
        <v>5537</v>
      </c>
      <c r="BS911" s="9" t="s">
        <v>5537</v>
      </c>
      <c r="BT911" s="108"/>
    </row>
    <row r="912" spans="1:72" s="9" customFormat="1" x14ac:dyDescent="0.35">
      <c r="A912" s="1" t="s">
        <v>2277</v>
      </c>
      <c r="B912" s="8" t="s">
        <v>2278</v>
      </c>
      <c r="C912" s="3" t="str">
        <f>_xlfn.XLOOKUP(B912,'[1]daily break down'!$D:$D,'[1]daily break down'!$E:$E,"")</f>
        <v>Yaounde</v>
      </c>
      <c r="D912" s="1" t="s">
        <v>11</v>
      </c>
      <c r="E912" s="1" t="s">
        <v>12</v>
      </c>
      <c r="F912" s="3" t="s">
        <v>37</v>
      </c>
      <c r="G912" s="1" t="s">
        <v>38</v>
      </c>
      <c r="H912" s="34" t="str">
        <f>_xlfn.XLOOKUP(B912,[2]CALCULATION!$B:$B,[2]CALCULATION!$H:$H,"")</f>
        <v>ZTE</v>
      </c>
      <c r="I912" s="28">
        <v>0</v>
      </c>
      <c r="J912" s="28">
        <v>0</v>
      </c>
      <c r="K912" s="28">
        <v>0</v>
      </c>
      <c r="L912" s="28">
        <v>0</v>
      </c>
      <c r="M912" s="28">
        <v>0</v>
      </c>
      <c r="N912" s="28">
        <v>0</v>
      </c>
      <c r="O912" s="28">
        <v>0</v>
      </c>
      <c r="P912" s="28">
        <v>2.0828517862187641</v>
      </c>
      <c r="Q912" s="28">
        <v>0</v>
      </c>
      <c r="R912" s="28">
        <v>0</v>
      </c>
      <c r="S912" s="93">
        <v>0</v>
      </c>
      <c r="T912" s="93">
        <f>_xlfn.XLOOKUP(B912,'[3]Nur des jours'!$B:$B,'[3]Nur des jours'!$U:$U,"")</f>
        <v>0</v>
      </c>
      <c r="U912" s="93">
        <v>0</v>
      </c>
      <c r="V912" s="93">
        <v>0</v>
      </c>
      <c r="W912" s="93">
        <v>0</v>
      </c>
      <c r="X912" s="93">
        <v>0</v>
      </c>
      <c r="Y912" s="93">
        <v>0</v>
      </c>
      <c r="Z912" s="93">
        <v>0</v>
      </c>
      <c r="AA912" s="93">
        <v>0</v>
      </c>
      <c r="AB912" s="93">
        <v>0</v>
      </c>
      <c r="AC912" s="93">
        <f>_xlfn.XLOOKUP(B912,'[3]Nur des jours'!$B:$B,'[3]Nur des jours'!$N:$N,"")</f>
        <v>0</v>
      </c>
      <c r="AD912" s="93">
        <v>0</v>
      </c>
      <c r="AE912" s="93">
        <v>0.2638878187841896</v>
      </c>
      <c r="AF912" s="93">
        <v>0</v>
      </c>
      <c r="AG912" s="93"/>
      <c r="AH912" s="93">
        <v>0</v>
      </c>
      <c r="AI912" s="93">
        <v>0</v>
      </c>
      <c r="AJ912" s="93">
        <v>0</v>
      </c>
      <c r="AK912" s="93">
        <v>0</v>
      </c>
      <c r="AL912" s="93">
        <v>0</v>
      </c>
      <c r="AM912" s="49" t="s">
        <v>5559</v>
      </c>
      <c r="AN912" s="49"/>
      <c r="AO912" s="48" t="str" cm="1">
        <f t="array" ref="AO912">IFERROR(_xlfn.IFS(
AQ912="MPR ISSUE","PDH",
AQ912="BSS Hardware Issue","BSS",
AQ912="Sites strategiques, MLL, Pylone, etc.","ENVTECH",
AQ912="AKTIVCO DEFAUT GE &amp; POWER Cabinet","AKTIVCO",
AQ912="AKTIVCO Coupure ENEO &amp; Baisse de tension","AKTIVCO GRID ONLY",
AQ912="Coupure ENEO &amp; Baisse de tension","IHS GRID ONLY",
AQ912="Defaut GE &amp; POWER Cabinet","IHS",
AQ912="Sharing","Partners",
AQ912="Sites strategiques &amp; DataCenter","SST &amp; DC",
AQ912="Exclu","Exclu",
AQ912="SAT","SAT",
AQ912="SPARE-ISSUE","SPARE-ISSUE",
AQ912="Fiber CAmtel","TRANS_FO_CAMTEL",
AQ912="Fiber AOF","Fiber AOF",
AQ912="Projet OCM (HUAWEI)","TRAVAUX-HUAWEI",
AQ912="Projet OCM (NOKIA)","TRAVAUX-NOKIA",
AQ912="ACCESS-ISSUE","ACCESS-ISSUE",
AQ912="Projet OCM (ZTE, NOKIA, autres projets)","TRAVAUX OCM",
AQ912="No root CAuse","No root cause",
AQ912="ODU HS","PDH",
AQ912="IP &amp; VLAN","PDH",
AQ912="Warehouse HUAWEI","SPARE-ISSUE",
AQ912="SPARE-HS","SPARE-ISSUE",
AQ912="Power Telco","BSS",AQ912="no impacts","no impacts"
),"")</f>
        <v>No root cause</v>
      </c>
      <c r="AP912" s="48" t="str" cm="1">
        <f t="array" ref="AP912">IFERROR(_xlfn.IFS(
AQ912="MPR ISSUE","TX ISSUE",
AQ912="BSS Hardware Issue","RAN ISSUE",
AQ912="Sites strategiques, MLL, Pylone, etc.","ENVTECH",
AQ912="AKTIVCO DEFAUT GE &amp; POWER Cabinet","POWER ISSUE",
AQ912="AKTIVCO Coupure ENEO &amp; Baisse de tension","POWER ISSUE",
AQ912="Coupure ENEO &amp; Baisse de tension","POWER ISSUE",
AQ912="Defaut GE &amp; POWER Cabinet","POWER ISSUE",
AQ912="Sharing","POWER ISSUE",
AQ912="Sites strategiques &amp; DataCenter","POWER ISSUE",
AQ912="Exclu","Exclu",
AQ912="SAT","TX ISSUE",
AQ912="SPARE-ISSUE","SPARE-ISSUE",
AQ912="Fiber CAmtel","TX ISSUE",
AQ912="Fiber AOF","TX ISSUE",
AQ912="Projet OCM (HUAWEI)","TRAVAUX-HUAWEI",
AQ912="Projet OCM (NOKIA)","TRAVAUX -NOKIA",
AQ912="ACCESS-ISSUE","ACCESS-ISSUE",
AQ912="Projet OCM (ZTE, NOKIA, autres projets)","TRAVAUX OCM",
AQ912="No root CAuse","No root cause",
AQ912="ODU HS","TX ISSUE",
AQ912="IP &amp; VLAN","TX ISSUE",
AQ912="Warehouse HUAWEI","SPARE-ISSUE",
AQ912="SPARE-HS","SPARE-ISSUE",
AQ912="Power Telco","RAN ISSUE",AQ912="no impacts","no impacts"
),"")</f>
        <v>No root cause</v>
      </c>
      <c r="AQ912" s="126" t="s">
        <v>5344</v>
      </c>
      <c r="AR912" s="48" t="str" cm="1">
        <f t="array" ref="AR912">IFERROR(_xlfn.IFS(
AQ912="MPR ISSUE","ACTIVE",
AQ912="BSS Hardware Issue","ACTIVE",
AQ912="Sites strategiques, MLL, Pylone, etc.","PASSIVE",
AQ912="AKTIVCO DEFAUT GE &amp; POWER Cabinet","PASSIVE",
AQ912="AKTIVCO Coupure ENEO &amp; Baisse de tension","PASSIVE",
AQ912="Coupure ENEO &amp; Baisse de tension","PASSIVE",
AQ912="Defaut GE &amp; POWER Cabinet","PASSIVE",
AQ912="Sharing","PASSIVE",
AQ912="Sites strategiques &amp; DataCenter","PASSIVE",
AQ912="Exclu","Exclu",
AQ912="SAT","ACTIVE",
AQ912="SPARE-ISSUE","SPARE-ISSUE",
AQ912="Fiber CAmtel","ACTIVE",
AQ912="Fiber AOF","ACTIVE",
AQ912="Projet OCM (HUAWEI)","PLANNED WORKS",
AQ912="Projet OCM (NOKIA)","PLANNED WORKS",
AQ912="ACCESS-ISSUE","ACCESS-ISSUE",
AQ912="Projet OCM (ZTE, NOKIA, autres projets)","PLANNED WORKS",
AQ912="No root CAuse","No root cause",
AQ912="ODU HS","ACTIVE",
AQ912="IP &amp; VLAN","ACTIVE",
AQ912="Warehouse HUAWEI","SPARE-ISSUE",
AQ912="SPARE-HS","SPARE-ISSUE",
AQ912="Power Telco","ACTIVE", AQ912="no impacts","no impacts"
),"")</f>
        <v>No root cause</v>
      </c>
      <c r="AS912" s="92" t="s">
        <v>5537</v>
      </c>
      <c r="AT912" s="98" t="s">
        <v>2278</v>
      </c>
      <c r="AV912" s="17" t="s">
        <v>5537</v>
      </c>
      <c r="AW912" s="7" t="s">
        <v>5537</v>
      </c>
      <c r="AX912" s="6" t="s">
        <v>5537</v>
      </c>
      <c r="AY912" s="7"/>
      <c r="AZ912" s="3" t="s">
        <v>5537</v>
      </c>
      <c r="BA912" s="18" t="s">
        <v>5537</v>
      </c>
      <c r="BB912" s="18" t="s">
        <v>5537</v>
      </c>
      <c r="BC912" s="18" t="s">
        <v>5537</v>
      </c>
      <c r="BD912" s="18" t="s">
        <v>5537</v>
      </c>
      <c r="BE912" s="18" t="s">
        <v>5537</v>
      </c>
      <c r="BF912" s="18" t="s">
        <v>5537</v>
      </c>
      <c r="BG912" s="18" t="s">
        <v>5537</v>
      </c>
      <c r="BH912" s="18" t="s">
        <v>5537</v>
      </c>
      <c r="BI912" s="18" t="s">
        <v>5537</v>
      </c>
      <c r="BJ912" s="18" t="s">
        <v>5537</v>
      </c>
      <c r="BK912" s="18" t="s">
        <v>5537</v>
      </c>
      <c r="BL912" s="9" t="s">
        <v>5537</v>
      </c>
      <c r="BM912" s="14" t="s">
        <v>5537</v>
      </c>
      <c r="BN912" s="14" t="s">
        <v>5537</v>
      </c>
      <c r="BO912" s="14" t="str">
        <f>_xlfn.XLOOKUP(B912,'[4]cell downs 18042026 17h'!$B:$B,'[4]cell downs 18042026 17h'!$B:$B,"")</f>
        <v/>
      </c>
      <c r="BP912" s="14" t="str">
        <f>_xlfn.XLOOKUP(B912,'[5]Cells Huawei 19042026 15h'!$B:$B,'[5]Cells Huawei 19042026 15h'!$B:$B,"")</f>
        <v/>
      </c>
      <c r="BQ912" s="9" t="str">
        <f>_xlfn.XLOOKUP(B912,'[6]cells down 19042026 9H40'!$B:$B,'[6]cells down 19042026 9H40'!$B:$B,"")</f>
        <v/>
      </c>
      <c r="BR912" s="9" t="s">
        <v>2278</v>
      </c>
      <c r="BS912" s="9" t="s">
        <v>5537</v>
      </c>
      <c r="BT912" s="108"/>
    </row>
    <row r="913" spans="1:72" s="9" customFormat="1" x14ac:dyDescent="0.35">
      <c r="A913" s="1" t="s">
        <v>3700</v>
      </c>
      <c r="B913" s="1" t="s">
        <v>3701</v>
      </c>
      <c r="C913" s="3" t="str">
        <f>_xlfn.XLOOKUP(B913,'[1]daily break down'!$D:$D,'[1]daily break down'!$E:$E,"")</f>
        <v>Yaounde</v>
      </c>
      <c r="D913" s="1" t="s">
        <v>21</v>
      </c>
      <c r="E913" s="1" t="s">
        <v>30</v>
      </c>
      <c r="F913" s="3" t="s">
        <v>37</v>
      </c>
      <c r="G913" s="1" t="s">
        <v>38</v>
      </c>
      <c r="H913" s="34" t="str">
        <f>_xlfn.XLOOKUP(B913,[2]CALCULATION!$B:$B,[2]CALCULATION!$H:$H,"")</f>
        <v>ZTE</v>
      </c>
      <c r="I913" s="28">
        <v>13.837541698413105</v>
      </c>
      <c r="J913" s="28">
        <v>13.838165926154215</v>
      </c>
      <c r="K913" s="28">
        <v>13.847761198288973</v>
      </c>
      <c r="L913" s="28">
        <v>13.868556899607057</v>
      </c>
      <c r="M913" s="28">
        <v>13.868556899607057</v>
      </c>
      <c r="N913" s="28">
        <v>13.868556899607057</v>
      </c>
      <c r="O913" s="28">
        <v>31.05752383479868</v>
      </c>
      <c r="P913" s="28">
        <v>2.5669671520661548</v>
      </c>
      <c r="Q913" s="28">
        <v>0</v>
      </c>
      <c r="R913" s="28">
        <v>0</v>
      </c>
      <c r="S913" s="93">
        <v>0</v>
      </c>
      <c r="T913" s="93">
        <f>_xlfn.XLOOKUP(B913,'[3]Nur des jours'!$B:$B,'[3]Nur des jours'!$U:$U,"")</f>
        <v>0</v>
      </c>
      <c r="U913" s="93">
        <v>0</v>
      </c>
      <c r="V913" s="93">
        <v>0</v>
      </c>
      <c r="W913" s="93">
        <v>0</v>
      </c>
      <c r="X913" s="93">
        <v>0</v>
      </c>
      <c r="Y913" s="93">
        <v>0</v>
      </c>
      <c r="Z913" s="93">
        <v>0</v>
      </c>
      <c r="AA913" s="93">
        <v>3.5670156634854415E-5</v>
      </c>
      <c r="AB913" s="93">
        <v>2.5325811210702158E-3</v>
      </c>
      <c r="AC913" s="93">
        <f>_xlfn.XLOOKUP(B913,'[3]Nur des jours'!$B:$B,'[3]Nur des jours'!$N:$N,"")</f>
        <v>5.3505234952196076E-5</v>
      </c>
      <c r="AD913" s="93">
        <v>5.3505234952196076E-5</v>
      </c>
      <c r="AE913" s="93">
        <v>0.26369163292269809</v>
      </c>
      <c r="AF913" s="93">
        <v>0</v>
      </c>
      <c r="AG913" s="93"/>
      <c r="AH913" s="93">
        <v>0</v>
      </c>
      <c r="AI913" s="93">
        <v>0</v>
      </c>
      <c r="AJ913" s="93">
        <v>0</v>
      </c>
      <c r="AK913" s="93">
        <v>0</v>
      </c>
      <c r="AL913" s="93">
        <v>0</v>
      </c>
      <c r="AM913" s="49" t="s">
        <v>5559</v>
      </c>
      <c r="AN913" s="49"/>
      <c r="AO913" s="48" t="str" cm="1">
        <f t="array" ref="AO913">IFERROR(_xlfn.IFS(
AQ913="MPR ISSUE","PDH",
AQ913="BSS Hardware Issue","BSS",
AQ913="Sites strategiques, MLL, Pylone, etc.","ENVTECH",
AQ913="AKTIVCO DEFAUT GE &amp; POWER Cabinet","AKTIVCO",
AQ913="AKTIVCO Coupure ENEO &amp; Baisse de tension","AKTIVCO GRID ONLY",
AQ913="Coupure ENEO &amp; Baisse de tension","IHS GRID ONLY",
AQ913="Defaut GE &amp; POWER Cabinet","IHS",
AQ913="Sharing","Partners",
AQ913="Sites strategiques &amp; DataCenter","SST &amp; DC",
AQ913="Exclu","Exclu",
AQ913="SAT","SAT",
AQ913="SPARE-ISSUE","SPARE-ISSUE",
AQ913="Fiber CAmtel","TRANS_FO_CAMTEL",
AQ913="Fiber AOF","Fiber AOF",
AQ913="Projet OCM (HUAWEI)","TRAVAUX-HUAWEI",
AQ913="Projet OCM (NOKIA)","TRAVAUX-NOKIA",
AQ913="ACCESS-ISSUE","ACCESS-ISSUE",
AQ913="Projet OCM (ZTE, NOKIA, autres projets)","TRAVAUX OCM",
AQ913="No root CAuse","No root cause",
AQ913="ODU HS","PDH",
AQ913="IP &amp; VLAN","PDH",
AQ913="Warehouse HUAWEI","SPARE-ISSUE",
AQ913="SPARE-HS","SPARE-ISSUE",
AQ913="Power Telco","BSS",AQ913="no impacts","no impacts"
),"")</f>
        <v>No root cause</v>
      </c>
      <c r="AP913" s="48" t="str" cm="1">
        <f t="array" ref="AP913">IFERROR(_xlfn.IFS(
AQ913="MPR ISSUE","TX ISSUE",
AQ913="BSS Hardware Issue","RAN ISSUE",
AQ913="Sites strategiques, MLL, Pylone, etc.","ENVTECH",
AQ913="AKTIVCO DEFAUT GE &amp; POWER Cabinet","POWER ISSUE",
AQ913="AKTIVCO Coupure ENEO &amp; Baisse de tension","POWER ISSUE",
AQ913="Coupure ENEO &amp; Baisse de tension","POWER ISSUE",
AQ913="Defaut GE &amp; POWER Cabinet","POWER ISSUE",
AQ913="Sharing","POWER ISSUE",
AQ913="Sites strategiques &amp; DataCenter","POWER ISSUE",
AQ913="Exclu","Exclu",
AQ913="SAT","TX ISSUE",
AQ913="SPARE-ISSUE","SPARE-ISSUE",
AQ913="Fiber CAmtel","TX ISSUE",
AQ913="Fiber AOF","TX ISSUE",
AQ913="Projet OCM (HUAWEI)","TRAVAUX-HUAWEI",
AQ913="Projet OCM (NOKIA)","TRAVAUX -NOKIA",
AQ913="ACCESS-ISSUE","ACCESS-ISSUE",
AQ913="Projet OCM (ZTE, NOKIA, autres projets)","TRAVAUX OCM",
AQ913="No root CAuse","No root cause",
AQ913="ODU HS","TX ISSUE",
AQ913="IP &amp; VLAN","TX ISSUE",
AQ913="Warehouse HUAWEI","SPARE-ISSUE",
AQ913="SPARE-HS","SPARE-ISSUE",
AQ913="Power Telco","RAN ISSUE",AQ913="no impacts","no impacts"
),"")</f>
        <v>No root cause</v>
      </c>
      <c r="AQ913" s="67" t="s">
        <v>5344</v>
      </c>
      <c r="AR913" s="48" t="str" cm="1">
        <f t="array" ref="AR913">IFERROR(_xlfn.IFS(
AQ913="MPR ISSUE","ACTIVE",
AQ913="BSS Hardware Issue","ACTIVE",
AQ913="Sites strategiques, MLL, Pylone, etc.","PASSIVE",
AQ913="AKTIVCO DEFAUT GE &amp; POWER Cabinet","PASSIVE",
AQ913="AKTIVCO Coupure ENEO &amp; Baisse de tension","PASSIVE",
AQ913="Coupure ENEO &amp; Baisse de tension","PASSIVE",
AQ913="Defaut GE &amp; POWER Cabinet","PASSIVE",
AQ913="Sharing","PASSIVE",
AQ913="Sites strategiques &amp; DataCenter","PASSIVE",
AQ913="Exclu","Exclu",
AQ913="SAT","ACTIVE",
AQ913="SPARE-ISSUE","SPARE-ISSUE",
AQ913="Fiber CAmtel","ACTIVE",
AQ913="Fiber AOF","ACTIVE",
AQ913="Projet OCM (HUAWEI)","PLANNED WORKS",
AQ913="Projet OCM (NOKIA)","PLANNED WORKS",
AQ913="ACCESS-ISSUE","ACCESS-ISSUE",
AQ913="Projet OCM (ZTE, NOKIA, autres projets)","PLANNED WORKS",
AQ913="No root CAuse","No root cause",
AQ913="ODU HS","ACTIVE",
AQ913="IP &amp; VLAN","ACTIVE",
AQ913="Warehouse HUAWEI","SPARE-ISSUE",
AQ913="SPARE-HS","SPARE-ISSUE",
AQ913="Power Telco","ACTIVE", AQ913="no impacts","no impacts"
),"")</f>
        <v>No root cause</v>
      </c>
      <c r="AS913" s="92" t="s">
        <v>5537</v>
      </c>
      <c r="AT913" s="98" t="s">
        <v>3701</v>
      </c>
      <c r="AV913" s="17" t="s">
        <v>5537</v>
      </c>
      <c r="AW913" s="7" t="s">
        <v>5537</v>
      </c>
      <c r="AX913" s="6" t="s">
        <v>5537</v>
      </c>
      <c r="AY913" s="7"/>
      <c r="AZ913" s="3" t="s">
        <v>5537</v>
      </c>
      <c r="BA913" s="18" t="s">
        <v>5537</v>
      </c>
      <c r="BB913" s="18" t="s">
        <v>5537</v>
      </c>
      <c r="BC913" s="18" t="s">
        <v>5537</v>
      </c>
      <c r="BD913" s="18" t="s">
        <v>5537</v>
      </c>
      <c r="BE913" s="18" t="s">
        <v>5537</v>
      </c>
      <c r="BF913" s="18" t="s">
        <v>5537</v>
      </c>
      <c r="BG913" s="18" t="s">
        <v>5537</v>
      </c>
      <c r="BH913" s="18" t="s">
        <v>5537</v>
      </c>
      <c r="BI913" s="18" t="s">
        <v>5537</v>
      </c>
      <c r="BJ913" s="18" t="s">
        <v>5537</v>
      </c>
      <c r="BK913" s="18" t="s">
        <v>5537</v>
      </c>
      <c r="BL913" s="9" t="s">
        <v>5537</v>
      </c>
      <c r="BM913" s="14" t="s">
        <v>5537</v>
      </c>
      <c r="BN913" s="14" t="s">
        <v>5537</v>
      </c>
      <c r="BO913" s="14" t="str">
        <f>_xlfn.XLOOKUP(B913,'[4]cell downs 18042026 17h'!$B:$B,'[4]cell downs 18042026 17h'!$B:$B,"")</f>
        <v/>
      </c>
      <c r="BP913" s="14" t="str">
        <f>_xlfn.XLOOKUP(B913,'[5]Cells Huawei 19042026 15h'!$B:$B,'[5]Cells Huawei 19042026 15h'!$B:$B,"")</f>
        <v/>
      </c>
      <c r="BQ913" s="9" t="str">
        <f>_xlfn.XLOOKUP(B913,'[6]cells down 19042026 9H40'!$B:$B,'[6]cells down 19042026 9H40'!$B:$B,"")</f>
        <v/>
      </c>
      <c r="BR913" s="9" t="s">
        <v>5537</v>
      </c>
      <c r="BS913" s="9" t="s">
        <v>12</v>
      </c>
      <c r="BT913" s="108"/>
    </row>
    <row r="914" spans="1:72" s="9" customFormat="1" x14ac:dyDescent="0.35">
      <c r="A914" s="1" t="s">
        <v>1826</v>
      </c>
      <c r="B914" s="8" t="s">
        <v>1827</v>
      </c>
      <c r="C914" s="3" t="str">
        <f>_xlfn.XLOOKUP(B914,'[1]daily break down'!$D:$D,'[1]daily break down'!$E:$E,"")</f>
        <v>Yaounde</v>
      </c>
      <c r="D914" s="1" t="s">
        <v>11</v>
      </c>
      <c r="E914" s="1" t="s">
        <v>12</v>
      </c>
      <c r="F914" s="3" t="s">
        <v>37</v>
      </c>
      <c r="G914" s="1" t="s">
        <v>38</v>
      </c>
      <c r="H914" s="34" t="str">
        <f>_xlfn.XLOOKUP(B914,[2]CALCULATION!$B:$B,[2]CALCULATION!$H:$H,"")</f>
        <v>ZTE</v>
      </c>
      <c r="I914" s="28">
        <v>1.701466471479525E-2</v>
      </c>
      <c r="J914" s="28">
        <v>0</v>
      </c>
      <c r="K914" s="28">
        <v>5.3523070030504771E-2</v>
      </c>
      <c r="L914" s="28">
        <v>0</v>
      </c>
      <c r="M914" s="28">
        <v>0</v>
      </c>
      <c r="N914" s="28">
        <v>0.57689344325448788</v>
      </c>
      <c r="O914" s="28">
        <v>0</v>
      </c>
      <c r="P914" s="28">
        <v>0</v>
      </c>
      <c r="Q914" s="28">
        <v>0</v>
      </c>
      <c r="R914" s="28">
        <v>0</v>
      </c>
      <c r="S914" s="93">
        <v>0.24191500229715818</v>
      </c>
      <c r="T914" s="93">
        <f>_xlfn.XLOOKUP(B914,'[3]Nur des jours'!$B:$B,'[3]Nur des jours'!$U:$U,"")</f>
        <v>0</v>
      </c>
      <c r="U914" s="93">
        <v>0.70056187630731148</v>
      </c>
      <c r="V914" s="93">
        <v>0</v>
      </c>
      <c r="W914" s="93">
        <v>0</v>
      </c>
      <c r="X914" s="93">
        <v>0</v>
      </c>
      <c r="Y914" s="93">
        <v>0</v>
      </c>
      <c r="Z914" s="93">
        <v>0</v>
      </c>
      <c r="AA914" s="93">
        <v>0</v>
      </c>
      <c r="AB914" s="93">
        <v>0</v>
      </c>
      <c r="AC914" s="93">
        <f>_xlfn.XLOOKUP(B914,'[3]Nur des jours'!$B:$B,'[3]Nur des jours'!$N:$N,"")</f>
        <v>0.1293578230360731</v>
      </c>
      <c r="AD914" s="93">
        <v>0.1293578230360731</v>
      </c>
      <c r="AE914" s="93">
        <v>0.26306740518158944</v>
      </c>
      <c r="AF914" s="93">
        <v>0</v>
      </c>
      <c r="AG914" s="93"/>
      <c r="AH914" s="93">
        <v>0</v>
      </c>
      <c r="AI914" s="93">
        <v>0</v>
      </c>
      <c r="AJ914" s="93">
        <v>0</v>
      </c>
      <c r="AK914" s="93">
        <v>0</v>
      </c>
      <c r="AL914" s="93">
        <v>0</v>
      </c>
      <c r="AM914" s="49" t="s">
        <v>5559</v>
      </c>
      <c r="AN914" s="49"/>
      <c r="AO914" s="48" t="str" cm="1">
        <f t="array" ref="AO914">IFERROR(_xlfn.IFS(
AQ914="MPR ISSUE","PDH",
AQ914="BSS Hardware Issue","BSS",
AQ914="Sites strategiques, MLL, Pylone, etc.","ENVTECH",
AQ914="AKTIVCO DEFAUT GE &amp; POWER Cabinet","AKTIVCO",
AQ914="AKTIVCO Coupure ENEO &amp; Baisse de tension","AKTIVCO GRID ONLY",
AQ914="Coupure ENEO &amp; Baisse de tension","IHS GRID ONLY",
AQ914="Defaut GE &amp; POWER Cabinet","IHS",
AQ914="Sharing","Partners",
AQ914="Sites strategiques &amp; DataCenter","SST &amp; DC",
AQ914="Exclu","Exclu",
AQ914="SAT","SAT",
AQ914="SPARE-ISSUE","SPARE-ISSUE",
AQ914="Fiber CAmtel","TRANS_FO_CAMTEL",
AQ914="Fiber AOF","Fiber AOF",
AQ914="Projet OCM (HUAWEI)","TRAVAUX-HUAWEI",
AQ914="Projet OCM (NOKIA)","TRAVAUX-NOKIA",
AQ914="ACCESS-ISSUE","ACCESS-ISSUE",
AQ914="Projet OCM (ZTE, NOKIA, autres projets)","TRAVAUX OCM",
AQ914="No root CAuse","No root cause",
AQ914="ODU HS","PDH",
AQ914="IP &amp; VLAN","PDH",
AQ914="Warehouse HUAWEI","SPARE-ISSUE",
AQ914="SPARE-HS","SPARE-ISSUE",
AQ914="Power Telco","BSS",AQ914="no impacts","no impacts"
),"")</f>
        <v>No root cause</v>
      </c>
      <c r="AP914" s="48" t="str" cm="1">
        <f t="array" ref="AP914">IFERROR(_xlfn.IFS(
AQ914="MPR ISSUE","TX ISSUE",
AQ914="BSS Hardware Issue","RAN ISSUE",
AQ914="Sites strategiques, MLL, Pylone, etc.","ENVTECH",
AQ914="AKTIVCO DEFAUT GE &amp; POWER Cabinet","POWER ISSUE",
AQ914="AKTIVCO Coupure ENEO &amp; Baisse de tension","POWER ISSUE",
AQ914="Coupure ENEO &amp; Baisse de tension","POWER ISSUE",
AQ914="Defaut GE &amp; POWER Cabinet","POWER ISSUE",
AQ914="Sharing","POWER ISSUE",
AQ914="Sites strategiques &amp; DataCenter","POWER ISSUE",
AQ914="Exclu","Exclu",
AQ914="SAT","TX ISSUE",
AQ914="SPARE-ISSUE","SPARE-ISSUE",
AQ914="Fiber CAmtel","TX ISSUE",
AQ914="Fiber AOF","TX ISSUE",
AQ914="Projet OCM (HUAWEI)","TRAVAUX-HUAWEI",
AQ914="Projet OCM (NOKIA)","TRAVAUX -NOKIA",
AQ914="ACCESS-ISSUE","ACCESS-ISSUE",
AQ914="Projet OCM (ZTE, NOKIA, autres projets)","TRAVAUX OCM",
AQ914="No root CAuse","No root cause",
AQ914="ODU HS","TX ISSUE",
AQ914="IP &amp; VLAN","TX ISSUE",
AQ914="Warehouse HUAWEI","SPARE-ISSUE",
AQ914="SPARE-HS","SPARE-ISSUE",
AQ914="Power Telco","RAN ISSUE",AQ914="no impacts","no impacts"
),"")</f>
        <v>No root cause</v>
      </c>
      <c r="AQ914" s="126" t="s">
        <v>5344</v>
      </c>
      <c r="AR914" s="48" t="str" cm="1">
        <f t="array" ref="AR914">IFERROR(_xlfn.IFS(
AQ914="MPR ISSUE","ACTIVE",
AQ914="BSS Hardware Issue","ACTIVE",
AQ914="Sites strategiques, MLL, Pylone, etc.","PASSIVE",
AQ914="AKTIVCO DEFAUT GE &amp; POWER Cabinet","PASSIVE",
AQ914="AKTIVCO Coupure ENEO &amp; Baisse de tension","PASSIVE",
AQ914="Coupure ENEO &amp; Baisse de tension","PASSIVE",
AQ914="Defaut GE &amp; POWER Cabinet","PASSIVE",
AQ914="Sharing","PASSIVE",
AQ914="Sites strategiques &amp; DataCenter","PASSIVE",
AQ914="Exclu","Exclu",
AQ914="SAT","ACTIVE",
AQ914="SPARE-ISSUE","SPARE-ISSUE",
AQ914="Fiber CAmtel","ACTIVE",
AQ914="Fiber AOF","ACTIVE",
AQ914="Projet OCM (HUAWEI)","PLANNED WORKS",
AQ914="Projet OCM (NOKIA)","PLANNED WORKS",
AQ914="ACCESS-ISSUE","ACCESS-ISSUE",
AQ914="Projet OCM (ZTE, NOKIA, autres projets)","PLANNED WORKS",
AQ914="No root CAuse","No root cause",
AQ914="ODU HS","ACTIVE",
AQ914="IP &amp; VLAN","ACTIVE",
AQ914="Warehouse HUAWEI","SPARE-ISSUE",
AQ914="SPARE-HS","SPARE-ISSUE",
AQ914="Power Telco","ACTIVE", AQ914="no impacts","no impacts"
),"")</f>
        <v>No root cause</v>
      </c>
      <c r="AS914" s="92" t="s">
        <v>5537</v>
      </c>
      <c r="AT914" s="98" t="s">
        <v>1827</v>
      </c>
      <c r="AV914" s="17" t="s">
        <v>5537</v>
      </c>
      <c r="AW914" s="7" t="s">
        <v>5537</v>
      </c>
      <c r="AX914" s="6" t="s">
        <v>5537</v>
      </c>
      <c r="AY914" s="7"/>
      <c r="AZ914" s="3" t="s">
        <v>5537</v>
      </c>
      <c r="BA914" s="18" t="s">
        <v>5537</v>
      </c>
      <c r="BB914" s="18" t="s">
        <v>5537</v>
      </c>
      <c r="BC914" s="18" t="s">
        <v>5537</v>
      </c>
      <c r="BD914" s="18" t="s">
        <v>5537</v>
      </c>
      <c r="BE914" s="18" t="s">
        <v>5537</v>
      </c>
      <c r="BF914" s="18" t="s">
        <v>5537</v>
      </c>
      <c r="BG914" s="18" t="s">
        <v>5537</v>
      </c>
      <c r="BH914" s="18" t="s">
        <v>5537</v>
      </c>
      <c r="BI914" s="18" t="s">
        <v>5537</v>
      </c>
      <c r="BJ914" s="18" t="s">
        <v>5537</v>
      </c>
      <c r="BK914" s="18" t="s">
        <v>5537</v>
      </c>
      <c r="BL914" s="9" t="s">
        <v>5537</v>
      </c>
      <c r="BM914" s="14" t="s">
        <v>5537</v>
      </c>
      <c r="BN914" s="14" t="s">
        <v>5537</v>
      </c>
      <c r="BO914" s="14" t="str">
        <f>_xlfn.XLOOKUP(B914,'[4]cell downs 18042026 17h'!$B:$B,'[4]cell downs 18042026 17h'!$B:$B,"")</f>
        <v/>
      </c>
      <c r="BP914" s="14" t="str">
        <f>_xlfn.XLOOKUP(B914,'[5]Cells Huawei 19042026 15h'!$B:$B,'[5]Cells Huawei 19042026 15h'!$B:$B,"")</f>
        <v/>
      </c>
      <c r="BQ914" s="9" t="str">
        <f>_xlfn.XLOOKUP(B914,'[6]cells down 19042026 9H40'!$B:$B,'[6]cells down 19042026 9H40'!$B:$B,"")</f>
        <v/>
      </c>
      <c r="BR914" s="9" t="s">
        <v>1827</v>
      </c>
      <c r="BS914" s="9" t="s">
        <v>1713</v>
      </c>
      <c r="BT914" s="108"/>
    </row>
    <row r="915" spans="1:72" s="9" customFormat="1" x14ac:dyDescent="0.35">
      <c r="A915" s="1" t="s">
        <v>4521</v>
      </c>
      <c r="B915" s="8" t="s">
        <v>4522</v>
      </c>
      <c r="C915" s="3" t="str">
        <f>_xlfn.XLOOKUP(B915,'[1]daily break down'!$D:$D,'[1]daily break down'!$E:$E,"")</f>
        <v>Yaounde</v>
      </c>
      <c r="D915" s="1"/>
      <c r="E915" s="1"/>
      <c r="F915" s="3" t="s">
        <v>37</v>
      </c>
      <c r="G915" s="1" t="s">
        <v>38</v>
      </c>
      <c r="H915" s="34" t="str">
        <f>_xlfn.XLOOKUP(B915,[2]CALCULATION!$B:$B,[2]CALCULATION!$H:$H,"")</f>
        <v>ZTE</v>
      </c>
      <c r="I915" s="28">
        <v>0</v>
      </c>
      <c r="J915" s="28">
        <v>0</v>
      </c>
      <c r="K915" s="28">
        <v>0</v>
      </c>
      <c r="L915" s="28">
        <v>2.2436528523283907E-2</v>
      </c>
      <c r="M915" s="28">
        <v>0</v>
      </c>
      <c r="N915" s="28">
        <v>0</v>
      </c>
      <c r="O915" s="28">
        <v>2.8393444681294167E-2</v>
      </c>
      <c r="P915" s="28">
        <v>0</v>
      </c>
      <c r="Q915" s="28">
        <v>0</v>
      </c>
      <c r="R915" s="28">
        <v>0</v>
      </c>
      <c r="S915" s="93">
        <v>0</v>
      </c>
      <c r="T915" s="93">
        <f>_xlfn.XLOOKUP(B915,'[3]Nur des jours'!$B:$B,'[3]Nur des jours'!$U:$U,"")</f>
        <v>0</v>
      </c>
      <c r="U915" s="93">
        <v>0</v>
      </c>
      <c r="V915" s="93">
        <v>0</v>
      </c>
      <c r="W915" s="93">
        <v>0</v>
      </c>
      <c r="X915" s="93">
        <v>0</v>
      </c>
      <c r="Y915" s="93">
        <v>0</v>
      </c>
      <c r="Z915" s="93">
        <v>0</v>
      </c>
      <c r="AA915" s="93">
        <v>0</v>
      </c>
      <c r="AB915" s="93">
        <v>0</v>
      </c>
      <c r="AC915" s="93">
        <f>_xlfn.XLOOKUP(B915,'[3]Nur des jours'!$B:$B,'[3]Nur des jours'!$N:$N,"")</f>
        <v>0</v>
      </c>
      <c r="AD915" s="93">
        <v>0</v>
      </c>
      <c r="AE915" s="93">
        <v>0.24478644990625864</v>
      </c>
      <c r="AF915" s="93">
        <v>0</v>
      </c>
      <c r="AG915" s="93"/>
      <c r="AH915" s="93">
        <v>0</v>
      </c>
      <c r="AI915" s="93">
        <v>0</v>
      </c>
      <c r="AJ915" s="93">
        <v>0</v>
      </c>
      <c r="AK915" s="93">
        <v>0</v>
      </c>
      <c r="AL915" s="93">
        <v>0</v>
      </c>
      <c r="AM915" s="49" t="s">
        <v>5559</v>
      </c>
      <c r="AN915" s="49"/>
      <c r="AO915" s="48" t="str" cm="1">
        <f t="array" ref="AO915">IFERROR(_xlfn.IFS(
AQ915="MPR ISSUE","PDH",
AQ915="BSS Hardware Issue","BSS",
AQ915="Sites strategiques, MLL, Pylone, etc.","ENVTECH",
AQ915="AKTIVCO DEFAUT GE &amp; POWER Cabinet","AKTIVCO",
AQ915="AKTIVCO Coupure ENEO &amp; Baisse de tension","AKTIVCO GRID ONLY",
AQ915="Coupure ENEO &amp; Baisse de tension","IHS GRID ONLY",
AQ915="Defaut GE &amp; POWER Cabinet","IHS",
AQ915="Sharing","Partners",
AQ915="Sites strategiques &amp; DataCenter","SST &amp; DC",
AQ915="Exclu","Exclu",
AQ915="SAT","SAT",
AQ915="SPARE-ISSUE","SPARE-ISSUE",
AQ915="Fiber CAmtel","TRANS_FO_CAMTEL",
AQ915="Fiber AOF","Fiber AOF",
AQ915="Projet OCM (HUAWEI)","TRAVAUX-HUAWEI",
AQ915="Projet OCM (NOKIA)","TRAVAUX-NOKIA",
AQ915="ACCESS-ISSUE","ACCESS-ISSUE",
AQ915="Projet OCM (ZTE, NOKIA, autres projets)","TRAVAUX OCM",
AQ915="No root CAuse","No root cause",
AQ915="ODU HS","PDH",
AQ915="IP &amp; VLAN","PDH",
AQ915="Warehouse HUAWEI","SPARE-ISSUE",
AQ915="SPARE-HS","SPARE-ISSUE",
AQ915="Power Telco","BSS",AQ915="no impacts","no impacts"
),"")</f>
        <v>No root cause</v>
      </c>
      <c r="AP915" s="48" t="str" cm="1">
        <f t="array" ref="AP915">IFERROR(_xlfn.IFS(
AQ915="MPR ISSUE","TX ISSUE",
AQ915="BSS Hardware Issue","RAN ISSUE",
AQ915="Sites strategiques, MLL, Pylone, etc.","ENVTECH",
AQ915="AKTIVCO DEFAUT GE &amp; POWER Cabinet","POWER ISSUE",
AQ915="AKTIVCO Coupure ENEO &amp; Baisse de tension","POWER ISSUE",
AQ915="Coupure ENEO &amp; Baisse de tension","POWER ISSUE",
AQ915="Defaut GE &amp; POWER Cabinet","POWER ISSUE",
AQ915="Sharing","POWER ISSUE",
AQ915="Sites strategiques &amp; DataCenter","POWER ISSUE",
AQ915="Exclu","Exclu",
AQ915="SAT","TX ISSUE",
AQ915="SPARE-ISSUE","SPARE-ISSUE",
AQ915="Fiber CAmtel","TX ISSUE",
AQ915="Fiber AOF","TX ISSUE",
AQ915="Projet OCM (HUAWEI)","TRAVAUX-HUAWEI",
AQ915="Projet OCM (NOKIA)","TRAVAUX -NOKIA",
AQ915="ACCESS-ISSUE","ACCESS-ISSUE",
AQ915="Projet OCM (ZTE, NOKIA, autres projets)","TRAVAUX OCM",
AQ915="No root CAuse","No root cause",
AQ915="ODU HS","TX ISSUE",
AQ915="IP &amp; VLAN","TX ISSUE",
AQ915="Warehouse HUAWEI","SPARE-ISSUE",
AQ915="SPARE-HS","SPARE-ISSUE",
AQ915="Power Telco","RAN ISSUE",AQ915="no impacts","no impacts"
),"")</f>
        <v>No root cause</v>
      </c>
      <c r="AQ915" s="67" t="s">
        <v>5344</v>
      </c>
      <c r="AR915" s="48" t="str" cm="1">
        <f t="array" ref="AR915">IFERROR(_xlfn.IFS(
AQ915="MPR ISSUE","ACTIVE",
AQ915="BSS Hardware Issue","ACTIVE",
AQ915="Sites strategiques, MLL, Pylone, etc.","PASSIVE",
AQ915="AKTIVCO DEFAUT GE &amp; POWER Cabinet","PASSIVE",
AQ915="AKTIVCO Coupure ENEO &amp; Baisse de tension","PASSIVE",
AQ915="Coupure ENEO &amp; Baisse de tension","PASSIVE",
AQ915="Defaut GE &amp; POWER Cabinet","PASSIVE",
AQ915="Sharing","PASSIVE",
AQ915="Sites strategiques &amp; DataCenter","PASSIVE",
AQ915="Exclu","Exclu",
AQ915="SAT","ACTIVE",
AQ915="SPARE-ISSUE","SPARE-ISSUE",
AQ915="Fiber CAmtel","ACTIVE",
AQ915="Fiber AOF","ACTIVE",
AQ915="Projet OCM (HUAWEI)","PLANNED WORKS",
AQ915="Projet OCM (NOKIA)","PLANNED WORKS",
AQ915="ACCESS-ISSUE","ACCESS-ISSUE",
AQ915="Projet OCM (ZTE, NOKIA, autres projets)","PLANNED WORKS",
AQ915="No root CAuse","No root cause",
AQ915="ODU HS","ACTIVE",
AQ915="IP &amp; VLAN","ACTIVE",
AQ915="Warehouse HUAWEI","SPARE-ISSUE",
AQ915="SPARE-HS","SPARE-ISSUE",
AQ915="Power Telco","ACTIVE", AQ915="no impacts","no impacts"
),"")</f>
        <v>No root cause</v>
      </c>
      <c r="AS915" s="92" t="s">
        <v>5537</v>
      </c>
      <c r="AT915" s="98" t="s">
        <v>4522</v>
      </c>
      <c r="AV915" s="17" t="s">
        <v>5537</v>
      </c>
      <c r="AW915" s="7" t="s">
        <v>5537</v>
      </c>
      <c r="AX915" s="6" t="s">
        <v>5537</v>
      </c>
      <c r="AY915" s="7"/>
      <c r="AZ915" s="3" t="s">
        <v>5537</v>
      </c>
      <c r="BA915" s="18" t="s">
        <v>5537</v>
      </c>
      <c r="BB915" s="18" t="s">
        <v>5537</v>
      </c>
      <c r="BC915" s="18" t="s">
        <v>5537</v>
      </c>
      <c r="BD915" s="18" t="s">
        <v>5537</v>
      </c>
      <c r="BE915" s="18" t="s">
        <v>5537</v>
      </c>
      <c r="BF915" s="18" t="s">
        <v>5537</v>
      </c>
      <c r="BG915" s="18" t="s">
        <v>5537</v>
      </c>
      <c r="BH915" s="18" t="s">
        <v>5537</v>
      </c>
      <c r="BI915" s="18" t="s">
        <v>5537</v>
      </c>
      <c r="BJ915" s="18" t="s">
        <v>5537</v>
      </c>
      <c r="BK915" s="18" t="s">
        <v>5537</v>
      </c>
      <c r="BL915" s="9" t="s">
        <v>5537</v>
      </c>
      <c r="BM915" s="14" t="s">
        <v>5537</v>
      </c>
      <c r="BN915" s="14" t="s">
        <v>5537</v>
      </c>
      <c r="BO915" s="14" t="str">
        <f>_xlfn.XLOOKUP(B915,'[4]cell downs 18042026 17h'!$B:$B,'[4]cell downs 18042026 17h'!$B:$B,"")</f>
        <v/>
      </c>
      <c r="BP915" s="14" t="str">
        <f>_xlfn.XLOOKUP(B915,'[5]Cells Huawei 19042026 15h'!$B:$B,'[5]Cells Huawei 19042026 15h'!$B:$B,"")</f>
        <v/>
      </c>
      <c r="BQ915" s="9" t="str">
        <f>_xlfn.XLOOKUP(B915,'[6]cells down 19042026 9H40'!$B:$B,'[6]cells down 19042026 9H40'!$B:$B,"")</f>
        <v/>
      </c>
      <c r="BR915" s="9" t="s">
        <v>5537</v>
      </c>
      <c r="BS915" s="9" t="s">
        <v>5537</v>
      </c>
      <c r="BT915" s="108"/>
    </row>
    <row r="916" spans="1:72" s="9" customFormat="1" x14ac:dyDescent="0.35">
      <c r="A916" s="1" t="s">
        <v>2697</v>
      </c>
      <c r="B916" s="8" t="s">
        <v>2698</v>
      </c>
      <c r="C916" s="3" t="str">
        <f>_xlfn.XLOOKUP(B916,'[1]daily break down'!$D:$D,'[1]daily break down'!$E:$E,"")</f>
        <v>Yaounde</v>
      </c>
      <c r="D916" s="1" t="s">
        <v>11</v>
      </c>
      <c r="E916" s="1"/>
      <c r="F916" s="3" t="s">
        <v>37</v>
      </c>
      <c r="G916" s="1" t="s">
        <v>38</v>
      </c>
      <c r="H916" s="34" t="str">
        <f>_xlfn.XLOOKUP(B916,[2]CALCULATION!$B:$B,[2]CALCULATION!$H:$H,"")</f>
        <v>ZTE</v>
      </c>
      <c r="I916" s="28">
        <v>0</v>
      </c>
      <c r="J916" s="28">
        <v>0</v>
      </c>
      <c r="K916" s="28">
        <v>0</v>
      </c>
      <c r="L916" s="28">
        <v>0</v>
      </c>
      <c r="M916" s="28">
        <v>0</v>
      </c>
      <c r="N916" s="28">
        <v>0</v>
      </c>
      <c r="O916" s="28">
        <v>0</v>
      </c>
      <c r="P916" s="28">
        <v>0</v>
      </c>
      <c r="Q916" s="28">
        <v>0</v>
      </c>
      <c r="R916" s="28">
        <v>0</v>
      </c>
      <c r="S916" s="93">
        <v>0</v>
      </c>
      <c r="T916" s="93">
        <f>_xlfn.XLOOKUP(B916,'[3]Nur des jours'!$B:$B,'[3]Nur des jours'!$U:$U,"")</f>
        <v>0</v>
      </c>
      <c r="U916" s="93">
        <v>0</v>
      </c>
      <c r="V916" s="93">
        <v>0</v>
      </c>
      <c r="W916" s="93">
        <v>0</v>
      </c>
      <c r="X916" s="93">
        <v>0</v>
      </c>
      <c r="Y916" s="93">
        <v>0</v>
      </c>
      <c r="Z916" s="93">
        <v>0</v>
      </c>
      <c r="AA916" s="93">
        <v>0</v>
      </c>
      <c r="AB916" s="93">
        <v>0</v>
      </c>
      <c r="AC916" s="93">
        <f>_xlfn.XLOOKUP(B916,'[3]Nur des jours'!$B:$B,'[3]Nur des jours'!$N:$N,"")</f>
        <v>0</v>
      </c>
      <c r="AD916" s="93">
        <v>0</v>
      </c>
      <c r="AE916" s="93">
        <v>0.24418005724346692</v>
      </c>
      <c r="AF916" s="93">
        <v>0</v>
      </c>
      <c r="AG916" s="93"/>
      <c r="AH916" s="93">
        <v>0</v>
      </c>
      <c r="AI916" s="93">
        <v>0</v>
      </c>
      <c r="AJ916" s="93">
        <v>0</v>
      </c>
      <c r="AK916" s="93">
        <v>0</v>
      </c>
      <c r="AL916" s="93">
        <v>0</v>
      </c>
      <c r="AM916" s="49" t="s">
        <v>5559</v>
      </c>
      <c r="AN916" s="49"/>
      <c r="AO916" s="48" t="str" cm="1">
        <f t="array" ref="AO916">IFERROR(_xlfn.IFS(
AQ916="MPR ISSUE","PDH",
AQ916="BSS Hardware Issue","BSS",
AQ916="Sites strategiques, MLL, Pylone, etc.","ENVTECH",
AQ916="AKTIVCO DEFAUT GE &amp; POWER Cabinet","AKTIVCO",
AQ916="AKTIVCO Coupure ENEO &amp; Baisse de tension","AKTIVCO GRID ONLY",
AQ916="Coupure ENEO &amp; Baisse de tension","IHS GRID ONLY",
AQ916="Defaut GE &amp; POWER Cabinet","IHS",
AQ916="Sharing","Partners",
AQ916="Sites strategiques &amp; DataCenter","SST &amp; DC",
AQ916="Exclu","Exclu",
AQ916="SAT","SAT",
AQ916="SPARE-ISSUE","SPARE-ISSUE",
AQ916="Fiber CAmtel","TRANS_FO_CAMTEL",
AQ916="Fiber AOF","Fiber AOF",
AQ916="Projet OCM (HUAWEI)","TRAVAUX-HUAWEI",
AQ916="Projet OCM (NOKIA)","TRAVAUX-NOKIA",
AQ916="ACCESS-ISSUE","ACCESS-ISSUE",
AQ916="Projet OCM (ZTE, NOKIA, autres projets)","TRAVAUX OCM",
AQ916="No root CAuse","No root cause",
AQ916="ODU HS","PDH",
AQ916="IP &amp; VLAN","PDH",
AQ916="Warehouse HUAWEI","SPARE-ISSUE",
AQ916="SPARE-HS","SPARE-ISSUE",
AQ916="Power Telco","BSS",AQ916="no impacts","no impacts"
),"")</f>
        <v>No root cause</v>
      </c>
      <c r="AP916" s="48" t="str" cm="1">
        <f t="array" ref="AP916">IFERROR(_xlfn.IFS(
AQ916="MPR ISSUE","TX ISSUE",
AQ916="BSS Hardware Issue","RAN ISSUE",
AQ916="Sites strategiques, MLL, Pylone, etc.","ENVTECH",
AQ916="AKTIVCO DEFAUT GE &amp; POWER Cabinet","POWER ISSUE",
AQ916="AKTIVCO Coupure ENEO &amp; Baisse de tension","POWER ISSUE",
AQ916="Coupure ENEO &amp; Baisse de tension","POWER ISSUE",
AQ916="Defaut GE &amp; POWER Cabinet","POWER ISSUE",
AQ916="Sharing","POWER ISSUE",
AQ916="Sites strategiques &amp; DataCenter","POWER ISSUE",
AQ916="Exclu","Exclu",
AQ916="SAT","TX ISSUE",
AQ916="SPARE-ISSUE","SPARE-ISSUE",
AQ916="Fiber CAmtel","TX ISSUE",
AQ916="Fiber AOF","TX ISSUE",
AQ916="Projet OCM (HUAWEI)","TRAVAUX-HUAWEI",
AQ916="Projet OCM (NOKIA)","TRAVAUX -NOKIA",
AQ916="ACCESS-ISSUE","ACCESS-ISSUE",
AQ916="Projet OCM (ZTE, NOKIA, autres projets)","TRAVAUX OCM",
AQ916="No root CAuse","No root cause",
AQ916="ODU HS","TX ISSUE",
AQ916="IP &amp; VLAN","TX ISSUE",
AQ916="Warehouse HUAWEI","SPARE-ISSUE",
AQ916="SPARE-HS","SPARE-ISSUE",
AQ916="Power Telco","RAN ISSUE",AQ916="no impacts","no impacts"
),"")</f>
        <v>No root cause</v>
      </c>
      <c r="AQ916" s="126" t="s">
        <v>5344</v>
      </c>
      <c r="AR916" s="48" t="str" cm="1">
        <f t="array" ref="AR916">IFERROR(_xlfn.IFS(
AQ916="MPR ISSUE","ACTIVE",
AQ916="BSS Hardware Issue","ACTIVE",
AQ916="Sites strategiques, MLL, Pylone, etc.","PASSIVE",
AQ916="AKTIVCO DEFAUT GE &amp; POWER Cabinet","PASSIVE",
AQ916="AKTIVCO Coupure ENEO &amp; Baisse de tension","PASSIVE",
AQ916="Coupure ENEO &amp; Baisse de tension","PASSIVE",
AQ916="Defaut GE &amp; POWER Cabinet","PASSIVE",
AQ916="Sharing","PASSIVE",
AQ916="Sites strategiques &amp; DataCenter","PASSIVE",
AQ916="Exclu","Exclu",
AQ916="SAT","ACTIVE",
AQ916="SPARE-ISSUE","SPARE-ISSUE",
AQ916="Fiber CAmtel","ACTIVE",
AQ916="Fiber AOF","ACTIVE",
AQ916="Projet OCM (HUAWEI)","PLANNED WORKS",
AQ916="Projet OCM (NOKIA)","PLANNED WORKS",
AQ916="ACCESS-ISSUE","ACCESS-ISSUE",
AQ916="Projet OCM (ZTE, NOKIA, autres projets)","PLANNED WORKS",
AQ916="No root CAuse","No root cause",
AQ916="ODU HS","ACTIVE",
AQ916="IP &amp; VLAN","ACTIVE",
AQ916="Warehouse HUAWEI","SPARE-ISSUE",
AQ916="SPARE-HS","SPARE-ISSUE",
AQ916="Power Telco","ACTIVE", AQ916="no impacts","no impacts"
),"")</f>
        <v>No root cause</v>
      </c>
      <c r="AS916" s="92" t="s">
        <v>5537</v>
      </c>
      <c r="AT916" s="98" t="s">
        <v>2698</v>
      </c>
      <c r="AV916" s="17" t="s">
        <v>5537</v>
      </c>
      <c r="AW916" s="7" t="s">
        <v>5537</v>
      </c>
      <c r="AX916" s="6" t="s">
        <v>5537</v>
      </c>
      <c r="AY916" s="7"/>
      <c r="AZ916" s="3" t="s">
        <v>5537</v>
      </c>
      <c r="BA916" s="18" t="s">
        <v>5537</v>
      </c>
      <c r="BB916" s="18" t="s">
        <v>5537</v>
      </c>
      <c r="BC916" s="18" t="s">
        <v>5537</v>
      </c>
      <c r="BD916" s="18" t="s">
        <v>5537</v>
      </c>
      <c r="BE916" s="18" t="s">
        <v>5537</v>
      </c>
      <c r="BF916" s="18" t="s">
        <v>5537</v>
      </c>
      <c r="BG916" s="18" t="s">
        <v>5537</v>
      </c>
      <c r="BH916" s="18" t="s">
        <v>5537</v>
      </c>
      <c r="BI916" s="18" t="s">
        <v>5537</v>
      </c>
      <c r="BJ916" s="18" t="s">
        <v>5537</v>
      </c>
      <c r="BK916" s="18" t="s">
        <v>5537</v>
      </c>
      <c r="BL916" s="9" t="s">
        <v>5537</v>
      </c>
      <c r="BM916" s="14" t="s">
        <v>5537</v>
      </c>
      <c r="BN916" s="14" t="s">
        <v>5537</v>
      </c>
      <c r="BO916" s="14" t="str">
        <f>_xlfn.XLOOKUP(B916,'[4]cell downs 18042026 17h'!$B:$B,'[4]cell downs 18042026 17h'!$B:$B,"")</f>
        <v/>
      </c>
      <c r="BP916" s="14" t="str">
        <f>_xlfn.XLOOKUP(B916,'[5]Cells Huawei 19042026 15h'!$B:$B,'[5]Cells Huawei 19042026 15h'!$B:$B,"")</f>
        <v/>
      </c>
      <c r="BQ916" s="9" t="str">
        <f>_xlfn.XLOOKUP(B916,'[6]cells down 19042026 9H40'!$B:$B,'[6]cells down 19042026 9H40'!$B:$B,"")</f>
        <v/>
      </c>
      <c r="BR916" s="9" t="s">
        <v>5537</v>
      </c>
      <c r="BS916" s="9" t="s">
        <v>5537</v>
      </c>
      <c r="BT916" s="108"/>
    </row>
    <row r="917" spans="1:72" s="9" customFormat="1" x14ac:dyDescent="0.35">
      <c r="A917" s="1" t="s">
        <v>2903</v>
      </c>
      <c r="B917" s="8" t="s">
        <v>2904</v>
      </c>
      <c r="C917" s="3" t="str">
        <f>_xlfn.XLOOKUP(B917,'[1]daily break down'!$D:$D,'[1]daily break down'!$E:$E,"")</f>
        <v>Maroua</v>
      </c>
      <c r="D917" s="1" t="s">
        <v>11</v>
      </c>
      <c r="E917" s="1" t="s">
        <v>12</v>
      </c>
      <c r="F917" s="3" t="s">
        <v>55</v>
      </c>
      <c r="G917" s="1" t="s">
        <v>84</v>
      </c>
      <c r="H917" s="32" t="str">
        <f>_xlfn.XLOOKUP(B917,[2]CALCULATION!$B:$B,[2]CALCULATION!$H:$H,"")</f>
        <v>Huawei</v>
      </c>
      <c r="I917" s="28">
        <v>0.27136071659917876</v>
      </c>
      <c r="J917" s="28">
        <v>0.69710187111373645</v>
      </c>
      <c r="K917" s="28">
        <v>0</v>
      </c>
      <c r="L917" s="28">
        <v>0</v>
      </c>
      <c r="M917" s="28">
        <v>0</v>
      </c>
      <c r="N917" s="28">
        <v>0</v>
      </c>
      <c r="O917" s="28">
        <v>0</v>
      </c>
      <c r="P917" s="28">
        <v>0</v>
      </c>
      <c r="Q917" s="28">
        <v>0</v>
      </c>
      <c r="R917" s="28">
        <v>0</v>
      </c>
      <c r="S917" s="93">
        <v>0</v>
      </c>
      <c r="T917" s="93">
        <f>_xlfn.XLOOKUP(B917,'[3]Nur des jours'!$B:$B,'[3]Nur des jours'!$U:$U,"")</f>
        <v>0</v>
      </c>
      <c r="U917" s="93">
        <v>0</v>
      </c>
      <c r="V917" s="93">
        <v>0.36524456886195078</v>
      </c>
      <c r="W917" s="93">
        <v>0</v>
      </c>
      <c r="X917" s="93">
        <v>4.8154711456968929E-3</v>
      </c>
      <c r="Y917" s="93">
        <v>0</v>
      </c>
      <c r="Z917" s="93">
        <v>0</v>
      </c>
      <c r="AA917" s="93">
        <v>0</v>
      </c>
      <c r="AB917" s="93">
        <v>0</v>
      </c>
      <c r="AC917" s="93">
        <f>_xlfn.XLOOKUP(B917,'[3]Nur des jours'!$B:$B,'[3]Nur des jours'!$N:$N,"")</f>
        <v>0</v>
      </c>
      <c r="AD917" s="93">
        <v>0</v>
      </c>
      <c r="AE917" s="93">
        <v>0.23681416989838286</v>
      </c>
      <c r="AF917" s="93">
        <v>0</v>
      </c>
      <c r="AG917" s="93"/>
      <c r="AH917" s="93">
        <v>0</v>
      </c>
      <c r="AI917" s="93">
        <v>0</v>
      </c>
      <c r="AJ917" s="93">
        <v>0</v>
      </c>
      <c r="AK917" s="93">
        <v>0</v>
      </c>
      <c r="AL917" s="93">
        <v>0</v>
      </c>
      <c r="AM917" s="49" t="s">
        <v>5559</v>
      </c>
      <c r="AN917" s="49"/>
      <c r="AO917" s="48" t="str" cm="1">
        <f t="array" ref="AO917">IFERROR(_xlfn.IFS(
AQ917="MPR ISSUE","PDH",
AQ917="BSS Hardware Issue","BSS",
AQ917="Sites strategiques, MLL, Pylone, etc.","ENVTECH",
AQ917="AKTIVCO DEFAUT GE &amp; POWER Cabinet","AKTIVCO",
AQ917="AKTIVCO Coupure ENEO &amp; Baisse de tension","AKTIVCO GRID ONLY",
AQ917="Coupure ENEO &amp; Baisse de tension","IHS GRID ONLY",
AQ917="Defaut GE &amp; POWER Cabinet","IHS",
AQ917="Sharing","Partners",
AQ917="Sites strategiques &amp; DataCenter","SST &amp; DC",
AQ917="Exclu","Exclu",
AQ917="SAT","SAT",
AQ917="SPARE-ISSUE","SPARE-ISSUE",
AQ917="Fiber CAmtel","TRANS_FO_CAMTEL",
AQ917="Fiber AOF","Fiber AOF",
AQ917="Projet OCM (HUAWEI)","TRAVAUX-HUAWEI",
AQ917="Projet OCM (NOKIA)","TRAVAUX-NOKIA",
AQ917="ACCESS-ISSUE","ACCESS-ISSUE",
AQ917="Projet OCM (ZTE, NOKIA, autres projets)","TRAVAUX OCM",
AQ917="No root CAuse","No root cause",
AQ917="ODU HS","PDH",
AQ917="IP &amp; VLAN","PDH",
AQ917="Warehouse HUAWEI","SPARE-ISSUE",
AQ917="SPARE-HS","SPARE-ISSUE",
AQ917="Power Telco","BSS",AQ917="no impacts","no impacts"
),"")</f>
        <v>IHS</v>
      </c>
      <c r="AP917" s="48" t="str" cm="1">
        <f t="array" ref="AP917">IFERROR(_xlfn.IFS(
AQ917="MPR ISSUE","TX ISSUE",
AQ917="BSS Hardware Issue","RAN ISSUE",
AQ917="Sites strategiques, MLL, Pylone, etc.","ENVTECH",
AQ917="AKTIVCO DEFAUT GE &amp; POWER Cabinet","POWER ISSUE",
AQ917="AKTIVCO Coupure ENEO &amp; Baisse de tension","POWER ISSUE",
AQ917="Coupure ENEO &amp; Baisse de tension","POWER ISSUE",
AQ917="Defaut GE &amp; POWER Cabinet","POWER ISSUE",
AQ917="Sharing","POWER ISSUE",
AQ917="Sites strategiques &amp; DataCenter","POWER ISSUE",
AQ917="Exclu","Exclu",
AQ917="SAT","TX ISSUE",
AQ917="SPARE-ISSUE","SPARE-ISSUE",
AQ917="Fiber CAmtel","TX ISSUE",
AQ917="Fiber AOF","TX ISSUE",
AQ917="Projet OCM (HUAWEI)","TRAVAUX-HUAWEI",
AQ917="Projet OCM (NOKIA)","TRAVAUX -NOKIA",
AQ917="ACCESS-ISSUE","ACCESS-ISSUE",
AQ917="Projet OCM (ZTE, NOKIA, autres projets)","TRAVAUX OCM",
AQ917="No root CAuse","No root cause",
AQ917="ODU HS","TX ISSUE",
AQ917="IP &amp; VLAN","TX ISSUE",
AQ917="Warehouse HUAWEI","SPARE-ISSUE",
AQ917="SPARE-HS","SPARE-ISSUE",
AQ917="Power Telco","RAN ISSUE",AQ917="no impacts","no impacts"
),"")</f>
        <v>POWER ISSUE</v>
      </c>
      <c r="AQ917" s="67" t="s">
        <v>5330</v>
      </c>
      <c r="AR917" s="48" t="str" cm="1">
        <f t="array" ref="AR917">IFERROR(_xlfn.IFS(
AQ917="MPR ISSUE","ACTIVE",
AQ917="BSS Hardware Issue","ACTIVE",
AQ917="Sites strategiques, MLL, Pylone, etc.","PASSIVE",
AQ917="AKTIVCO DEFAUT GE &amp; POWER Cabinet","PASSIVE",
AQ917="AKTIVCO Coupure ENEO &amp; Baisse de tension","PASSIVE",
AQ917="Coupure ENEO &amp; Baisse de tension","PASSIVE",
AQ917="Defaut GE &amp; POWER Cabinet","PASSIVE",
AQ917="Sharing","PASSIVE",
AQ917="Sites strategiques &amp; DataCenter","PASSIVE",
AQ917="Exclu","Exclu",
AQ917="SAT","ACTIVE",
AQ917="SPARE-ISSUE","SPARE-ISSUE",
AQ917="Fiber CAmtel","ACTIVE",
AQ917="Fiber AOF","ACTIVE",
AQ917="Projet OCM (HUAWEI)","PLANNED WORKS",
AQ917="Projet OCM (NOKIA)","PLANNED WORKS",
AQ917="ACCESS-ISSUE","ACCESS-ISSUE",
AQ917="Projet OCM (ZTE, NOKIA, autres projets)","PLANNED WORKS",
AQ917="No root CAuse","No root cause",
AQ917="ODU HS","ACTIVE",
AQ917="IP &amp; VLAN","ACTIVE",
AQ917="Warehouse HUAWEI","SPARE-ISSUE",
AQ917="SPARE-HS","SPARE-ISSUE",
AQ917="Power Telco","ACTIVE", AQ917="no impacts","no impacts"
),"")</f>
        <v>PASSIVE</v>
      </c>
      <c r="AS917" s="92" t="s">
        <v>5784</v>
      </c>
      <c r="AT917" s="98" t="s">
        <v>2904</v>
      </c>
      <c r="AV917" s="17" t="s">
        <v>5537</v>
      </c>
      <c r="AW917" s="7" t="s">
        <v>5537</v>
      </c>
      <c r="AX917" s="6" t="s">
        <v>5537</v>
      </c>
      <c r="AY917" s="7"/>
      <c r="AZ917" s="3" t="s">
        <v>5537</v>
      </c>
      <c r="BA917" s="18" t="s">
        <v>5537</v>
      </c>
      <c r="BB917" s="18" t="s">
        <v>5537</v>
      </c>
      <c r="BC917" s="18" t="s">
        <v>5537</v>
      </c>
      <c r="BD917" s="18" t="s">
        <v>5537</v>
      </c>
      <c r="BE917" s="18" t="s">
        <v>5537</v>
      </c>
      <c r="BF917" s="18" t="s">
        <v>5537</v>
      </c>
      <c r="BG917" s="18" t="s">
        <v>5537</v>
      </c>
      <c r="BH917" s="18" t="s">
        <v>5537</v>
      </c>
      <c r="BI917" s="18" t="s">
        <v>5537</v>
      </c>
      <c r="BJ917" s="18" t="s">
        <v>5537</v>
      </c>
      <c r="BK917" s="18" t="s">
        <v>5537</v>
      </c>
      <c r="BL917" s="9" t="s">
        <v>5784</v>
      </c>
      <c r="BM917" s="14" t="s">
        <v>5537</v>
      </c>
      <c r="BN917" s="14" t="s">
        <v>5537</v>
      </c>
      <c r="BO917" s="14" t="str">
        <f>_xlfn.XLOOKUP(B917,'[4]cell downs 18042026 17h'!$B:$B,'[4]cell downs 18042026 17h'!$B:$B,"")</f>
        <v/>
      </c>
      <c r="BP917" s="14" t="str">
        <f>_xlfn.XLOOKUP(B917,'[5]Cells Huawei 19042026 15h'!$B:$B,'[5]Cells Huawei 19042026 15h'!$B:$B,"")</f>
        <v/>
      </c>
      <c r="BQ917" s="9" t="str">
        <f>_xlfn.XLOOKUP(B917,'[6]cells down 19042026 9H40'!$B:$B,'[6]cells down 19042026 9H40'!$B:$B,"")</f>
        <v/>
      </c>
      <c r="BR917" s="9" t="s">
        <v>2904</v>
      </c>
      <c r="BS917" s="9" t="s">
        <v>5537</v>
      </c>
      <c r="BT917" s="108"/>
    </row>
    <row r="918" spans="1:72" s="9" customFormat="1" x14ac:dyDescent="0.35">
      <c r="A918" s="1" t="s">
        <v>2768</v>
      </c>
      <c r="B918" s="8" t="s">
        <v>2769</v>
      </c>
      <c r="C918" s="3" t="str">
        <f>_xlfn.XLOOKUP(B918,'[1]daily break down'!$D:$D,'[1]daily break down'!$E:$E,"")</f>
        <v>Yaounde</v>
      </c>
      <c r="D918" s="1" t="s">
        <v>11</v>
      </c>
      <c r="E918" s="1" t="s">
        <v>12</v>
      </c>
      <c r="F918" s="3" t="s">
        <v>37</v>
      </c>
      <c r="G918" s="1" t="s">
        <v>38</v>
      </c>
      <c r="H918" s="34" t="str">
        <f>_xlfn.XLOOKUP(B918,[2]CALCULATION!$B:$B,[2]CALCULATION!$H:$H,"")</f>
        <v>ZTE</v>
      </c>
      <c r="I918" s="28">
        <v>0</v>
      </c>
      <c r="J918" s="28">
        <v>0</v>
      </c>
      <c r="K918" s="28">
        <v>0</v>
      </c>
      <c r="L918" s="28">
        <v>0</v>
      </c>
      <c r="M918" s="28">
        <v>0</v>
      </c>
      <c r="N918" s="28">
        <v>0</v>
      </c>
      <c r="O918" s="28">
        <v>0</v>
      </c>
      <c r="P918" s="28">
        <v>0</v>
      </c>
      <c r="Q918" s="28">
        <v>0</v>
      </c>
      <c r="R918" s="28">
        <v>0</v>
      </c>
      <c r="S918" s="93">
        <v>0</v>
      </c>
      <c r="T918" s="93">
        <f>_xlfn.XLOOKUP(B918,'[3]Nur des jours'!$B:$B,'[3]Nur des jours'!$U:$U,"")</f>
        <v>0</v>
      </c>
      <c r="U918" s="93">
        <v>0</v>
      </c>
      <c r="V918" s="93">
        <v>0</v>
      </c>
      <c r="W918" s="93">
        <v>0</v>
      </c>
      <c r="X918" s="93">
        <v>0</v>
      </c>
      <c r="Y918" s="93">
        <v>0</v>
      </c>
      <c r="Z918" s="93">
        <v>0</v>
      </c>
      <c r="AA918" s="93">
        <v>0</v>
      </c>
      <c r="AB918" s="93">
        <v>2.3007251029442607E-3</v>
      </c>
      <c r="AC918" s="93">
        <f>_xlfn.XLOOKUP(B918,'[3]Nur des jours'!$B:$B,'[3]Nur des jours'!$N:$N,"")</f>
        <v>0</v>
      </c>
      <c r="AD918" s="93">
        <v>0</v>
      </c>
      <c r="AE918" s="93">
        <v>0.2310177694452287</v>
      </c>
      <c r="AF918" s="93">
        <v>0</v>
      </c>
      <c r="AG918" s="93"/>
      <c r="AH918" s="93">
        <v>0</v>
      </c>
      <c r="AI918" s="93">
        <v>0</v>
      </c>
      <c r="AJ918" s="93">
        <v>0</v>
      </c>
      <c r="AK918" s="93">
        <v>0</v>
      </c>
      <c r="AL918" s="93">
        <v>0</v>
      </c>
      <c r="AM918" s="49" t="s">
        <v>5559</v>
      </c>
      <c r="AN918" s="49"/>
      <c r="AO918" s="48" t="str" cm="1">
        <f t="array" ref="AO918">IFERROR(_xlfn.IFS(
AQ918="MPR ISSUE","PDH",
AQ918="BSS Hardware Issue","BSS",
AQ918="Sites strategiques, MLL, Pylone, etc.","ENVTECH",
AQ918="AKTIVCO DEFAUT GE &amp; POWER Cabinet","AKTIVCO",
AQ918="AKTIVCO Coupure ENEO &amp; Baisse de tension","AKTIVCO GRID ONLY",
AQ918="Coupure ENEO &amp; Baisse de tension","IHS GRID ONLY",
AQ918="Defaut GE &amp; POWER Cabinet","IHS",
AQ918="Sharing","Partners",
AQ918="Sites strategiques &amp; DataCenter","SST &amp; DC",
AQ918="Exclu","Exclu",
AQ918="SAT","SAT",
AQ918="SPARE-ISSUE","SPARE-ISSUE",
AQ918="Fiber CAmtel","TRANS_FO_CAMTEL",
AQ918="Fiber AOF","Fiber AOF",
AQ918="Projet OCM (HUAWEI)","TRAVAUX-HUAWEI",
AQ918="Projet OCM (NOKIA)","TRAVAUX-NOKIA",
AQ918="ACCESS-ISSUE","ACCESS-ISSUE",
AQ918="Projet OCM (ZTE, NOKIA, autres projets)","TRAVAUX OCM",
AQ918="No root CAuse","No root cause",
AQ918="ODU HS","PDH",
AQ918="IP &amp; VLAN","PDH",
AQ918="Warehouse HUAWEI","SPARE-ISSUE",
AQ918="SPARE-HS","SPARE-ISSUE",
AQ918="Power Telco","BSS",AQ918="no impacts","no impacts"
),"")</f>
        <v>No root cause</v>
      </c>
      <c r="AP918" s="48" t="str" cm="1">
        <f t="array" ref="AP918">IFERROR(_xlfn.IFS(
AQ918="MPR ISSUE","TX ISSUE",
AQ918="BSS Hardware Issue","RAN ISSUE",
AQ918="Sites strategiques, MLL, Pylone, etc.","ENVTECH",
AQ918="AKTIVCO DEFAUT GE &amp; POWER Cabinet","POWER ISSUE",
AQ918="AKTIVCO Coupure ENEO &amp; Baisse de tension","POWER ISSUE",
AQ918="Coupure ENEO &amp; Baisse de tension","POWER ISSUE",
AQ918="Defaut GE &amp; POWER Cabinet","POWER ISSUE",
AQ918="Sharing","POWER ISSUE",
AQ918="Sites strategiques &amp; DataCenter","POWER ISSUE",
AQ918="Exclu","Exclu",
AQ918="SAT","TX ISSUE",
AQ918="SPARE-ISSUE","SPARE-ISSUE",
AQ918="Fiber CAmtel","TX ISSUE",
AQ918="Fiber AOF","TX ISSUE",
AQ918="Projet OCM (HUAWEI)","TRAVAUX-HUAWEI",
AQ918="Projet OCM (NOKIA)","TRAVAUX -NOKIA",
AQ918="ACCESS-ISSUE","ACCESS-ISSUE",
AQ918="Projet OCM (ZTE, NOKIA, autres projets)","TRAVAUX OCM",
AQ918="No root CAuse","No root cause",
AQ918="ODU HS","TX ISSUE",
AQ918="IP &amp; VLAN","TX ISSUE",
AQ918="Warehouse HUAWEI","SPARE-ISSUE",
AQ918="SPARE-HS","SPARE-ISSUE",
AQ918="Power Telco","RAN ISSUE",AQ918="no impacts","no impacts"
),"")</f>
        <v>No root cause</v>
      </c>
      <c r="AQ918" s="126" t="s">
        <v>5344</v>
      </c>
      <c r="AR918" s="48" t="str" cm="1">
        <f t="array" ref="AR918">IFERROR(_xlfn.IFS(
AQ918="MPR ISSUE","ACTIVE",
AQ918="BSS Hardware Issue","ACTIVE",
AQ918="Sites strategiques, MLL, Pylone, etc.","PASSIVE",
AQ918="AKTIVCO DEFAUT GE &amp; POWER Cabinet","PASSIVE",
AQ918="AKTIVCO Coupure ENEO &amp; Baisse de tension","PASSIVE",
AQ918="Coupure ENEO &amp; Baisse de tension","PASSIVE",
AQ918="Defaut GE &amp; POWER Cabinet","PASSIVE",
AQ918="Sharing","PASSIVE",
AQ918="Sites strategiques &amp; DataCenter","PASSIVE",
AQ918="Exclu","Exclu",
AQ918="SAT","ACTIVE",
AQ918="SPARE-ISSUE","SPARE-ISSUE",
AQ918="Fiber CAmtel","ACTIVE",
AQ918="Fiber AOF","ACTIVE",
AQ918="Projet OCM (HUAWEI)","PLANNED WORKS",
AQ918="Projet OCM (NOKIA)","PLANNED WORKS",
AQ918="ACCESS-ISSUE","ACCESS-ISSUE",
AQ918="Projet OCM (ZTE, NOKIA, autres projets)","PLANNED WORKS",
AQ918="No root CAuse","No root cause",
AQ918="ODU HS","ACTIVE",
AQ918="IP &amp; VLAN","ACTIVE",
AQ918="Warehouse HUAWEI","SPARE-ISSUE",
AQ918="SPARE-HS","SPARE-ISSUE",
AQ918="Power Telco","ACTIVE", AQ918="no impacts","no impacts"
),"")</f>
        <v>No root cause</v>
      </c>
      <c r="AS918" s="92" t="s">
        <v>5537</v>
      </c>
      <c r="AT918" s="98" t="s">
        <v>2769</v>
      </c>
      <c r="AV918" s="17" t="s">
        <v>5537</v>
      </c>
      <c r="AW918" s="7" t="s">
        <v>5537</v>
      </c>
      <c r="AX918" s="6" t="s">
        <v>5537</v>
      </c>
      <c r="AY918" s="7"/>
      <c r="AZ918" s="3" t="s">
        <v>5537</v>
      </c>
      <c r="BA918" s="18" t="s">
        <v>5537</v>
      </c>
      <c r="BB918" s="18" t="s">
        <v>5537</v>
      </c>
      <c r="BC918" s="18" t="s">
        <v>5537</v>
      </c>
      <c r="BD918" s="18" t="s">
        <v>5537</v>
      </c>
      <c r="BE918" s="18" t="s">
        <v>5537</v>
      </c>
      <c r="BF918" s="18" t="s">
        <v>5537</v>
      </c>
      <c r="BG918" s="18" t="s">
        <v>5537</v>
      </c>
      <c r="BH918" s="18" t="s">
        <v>5537</v>
      </c>
      <c r="BI918" s="18" t="s">
        <v>5537</v>
      </c>
      <c r="BJ918" s="18" t="s">
        <v>5537</v>
      </c>
      <c r="BK918" s="18" t="s">
        <v>5537</v>
      </c>
      <c r="BL918" s="9" t="s">
        <v>5537</v>
      </c>
      <c r="BM918" s="14" t="s">
        <v>5537</v>
      </c>
      <c r="BN918" s="14" t="s">
        <v>5537</v>
      </c>
      <c r="BO918" s="14" t="str">
        <f>_xlfn.XLOOKUP(B918,'[4]cell downs 18042026 17h'!$B:$B,'[4]cell downs 18042026 17h'!$B:$B,"")</f>
        <v/>
      </c>
      <c r="BP918" s="14" t="str">
        <f>_xlfn.XLOOKUP(B918,'[5]Cells Huawei 19042026 15h'!$B:$B,'[5]Cells Huawei 19042026 15h'!$B:$B,"")</f>
        <v/>
      </c>
      <c r="BQ918" s="9" t="str">
        <f>_xlfn.XLOOKUP(B918,'[6]cells down 19042026 9H40'!$B:$B,'[6]cells down 19042026 9H40'!$B:$B,"")</f>
        <v/>
      </c>
      <c r="BR918" s="9" t="s">
        <v>2769</v>
      </c>
      <c r="BS918" s="9" t="s">
        <v>5537</v>
      </c>
      <c r="BT918" s="108"/>
    </row>
    <row r="919" spans="1:72" s="9" customFormat="1" x14ac:dyDescent="0.35">
      <c r="A919" s="1" t="s">
        <v>2441</v>
      </c>
      <c r="B919" s="8" t="s">
        <v>2442</v>
      </c>
      <c r="C919" s="3" t="str">
        <f>_xlfn.XLOOKUP(B919,'[1]daily break down'!$D:$D,'[1]daily break down'!$E:$E,"")</f>
        <v>Yaounde</v>
      </c>
      <c r="D919" s="1" t="s">
        <v>11</v>
      </c>
      <c r="E919" s="1" t="s">
        <v>12</v>
      </c>
      <c r="F919" s="3" t="s">
        <v>37</v>
      </c>
      <c r="G919" s="1" t="s">
        <v>38</v>
      </c>
      <c r="H919" s="34" t="str">
        <f>_xlfn.XLOOKUP(B919,[2]CALCULATION!$B:$B,[2]CALCULATION!$H:$H,"")</f>
        <v>ZTE</v>
      </c>
      <c r="I919" s="28">
        <v>12.828896679251098</v>
      </c>
      <c r="J919" s="28">
        <v>0</v>
      </c>
      <c r="K919" s="28">
        <v>0</v>
      </c>
      <c r="L919" s="28">
        <v>3.8826965496971039E-2</v>
      </c>
      <c r="M919" s="28">
        <v>0</v>
      </c>
      <c r="N919" s="28">
        <v>0</v>
      </c>
      <c r="O919" s="28">
        <v>7.9865480705299099E-2</v>
      </c>
      <c r="P919" s="28">
        <v>0</v>
      </c>
      <c r="Q919" s="28">
        <v>0</v>
      </c>
      <c r="R919" s="28">
        <v>0.50387663262306925</v>
      </c>
      <c r="S919" s="93">
        <v>0</v>
      </c>
      <c r="T919" s="93">
        <f>_xlfn.XLOOKUP(B919,'[3]Nur des jours'!$B:$B,'[3]Nur des jours'!$U:$U,"")</f>
        <v>0</v>
      </c>
      <c r="U919" s="93">
        <v>0</v>
      </c>
      <c r="V919" s="93">
        <v>0</v>
      </c>
      <c r="W919" s="93">
        <v>0</v>
      </c>
      <c r="X919" s="93">
        <v>0</v>
      </c>
      <c r="Y919" s="93">
        <v>0</v>
      </c>
      <c r="Z919" s="93">
        <v>0</v>
      </c>
      <c r="AA919" s="93">
        <v>0</v>
      </c>
      <c r="AB919" s="93">
        <v>0</v>
      </c>
      <c r="AC919" s="93">
        <f>_xlfn.XLOOKUP(B919,'[3]Nur des jours'!$B:$B,'[3]Nur des jours'!$N:$N,"")</f>
        <v>0</v>
      </c>
      <c r="AD919" s="93">
        <v>0</v>
      </c>
      <c r="AE919" s="93">
        <v>0.22019187690657019</v>
      </c>
      <c r="AF919" s="93">
        <v>0</v>
      </c>
      <c r="AG919" s="93"/>
      <c r="AH919" s="93">
        <v>0</v>
      </c>
      <c r="AI919" s="93">
        <v>0</v>
      </c>
      <c r="AJ919" s="93">
        <v>0</v>
      </c>
      <c r="AK919" s="93">
        <v>0</v>
      </c>
      <c r="AL919" s="93">
        <v>0</v>
      </c>
      <c r="AM919" s="49" t="s">
        <v>5559</v>
      </c>
      <c r="AN919" s="49"/>
      <c r="AO919" s="48" t="str" cm="1">
        <f t="array" ref="AO919">IFERROR(_xlfn.IFS(
AQ919="MPR ISSUE","PDH",
AQ919="BSS Hardware Issue","BSS",
AQ919="Sites strategiques, MLL, Pylone, etc.","ENVTECH",
AQ919="AKTIVCO DEFAUT GE &amp; POWER Cabinet","AKTIVCO",
AQ919="AKTIVCO Coupure ENEO &amp; Baisse de tension","AKTIVCO GRID ONLY",
AQ919="Coupure ENEO &amp; Baisse de tension","IHS GRID ONLY",
AQ919="Defaut GE &amp; POWER Cabinet","IHS",
AQ919="Sharing","Partners",
AQ919="Sites strategiques &amp; DataCenter","SST &amp; DC",
AQ919="Exclu","Exclu",
AQ919="SAT","SAT",
AQ919="SPARE-ISSUE","SPARE-ISSUE",
AQ919="Fiber CAmtel","TRANS_FO_CAMTEL",
AQ919="Fiber AOF","Fiber AOF",
AQ919="Projet OCM (HUAWEI)","TRAVAUX-HUAWEI",
AQ919="Projet OCM (NOKIA)","TRAVAUX-NOKIA",
AQ919="ACCESS-ISSUE","ACCESS-ISSUE",
AQ919="Projet OCM (ZTE, NOKIA, autres projets)","TRAVAUX OCM",
AQ919="No root CAuse","No root cause",
AQ919="ODU HS","PDH",
AQ919="IP &amp; VLAN","PDH",
AQ919="Warehouse HUAWEI","SPARE-ISSUE",
AQ919="SPARE-HS","SPARE-ISSUE",
AQ919="Power Telco","BSS",AQ919="no impacts","no impacts"
),"")</f>
        <v>No root cause</v>
      </c>
      <c r="AP919" s="48" t="str" cm="1">
        <f t="array" ref="AP919">IFERROR(_xlfn.IFS(
AQ919="MPR ISSUE","TX ISSUE",
AQ919="BSS Hardware Issue","RAN ISSUE",
AQ919="Sites strategiques, MLL, Pylone, etc.","ENVTECH",
AQ919="AKTIVCO DEFAUT GE &amp; POWER Cabinet","POWER ISSUE",
AQ919="AKTIVCO Coupure ENEO &amp; Baisse de tension","POWER ISSUE",
AQ919="Coupure ENEO &amp; Baisse de tension","POWER ISSUE",
AQ919="Defaut GE &amp; POWER Cabinet","POWER ISSUE",
AQ919="Sharing","POWER ISSUE",
AQ919="Sites strategiques &amp; DataCenter","POWER ISSUE",
AQ919="Exclu","Exclu",
AQ919="SAT","TX ISSUE",
AQ919="SPARE-ISSUE","SPARE-ISSUE",
AQ919="Fiber CAmtel","TX ISSUE",
AQ919="Fiber AOF","TX ISSUE",
AQ919="Projet OCM (HUAWEI)","TRAVAUX-HUAWEI",
AQ919="Projet OCM (NOKIA)","TRAVAUX -NOKIA",
AQ919="ACCESS-ISSUE","ACCESS-ISSUE",
AQ919="Projet OCM (ZTE, NOKIA, autres projets)","TRAVAUX OCM",
AQ919="No root CAuse","No root cause",
AQ919="ODU HS","TX ISSUE",
AQ919="IP &amp; VLAN","TX ISSUE",
AQ919="Warehouse HUAWEI","SPARE-ISSUE",
AQ919="SPARE-HS","SPARE-ISSUE",
AQ919="Power Telco","RAN ISSUE",AQ919="no impacts","no impacts"
),"")</f>
        <v>No root cause</v>
      </c>
      <c r="AQ919" s="126" t="s">
        <v>5344</v>
      </c>
      <c r="AR919" s="48" t="str" cm="1">
        <f t="array" ref="AR919">IFERROR(_xlfn.IFS(
AQ919="MPR ISSUE","ACTIVE",
AQ919="BSS Hardware Issue","ACTIVE",
AQ919="Sites strategiques, MLL, Pylone, etc.","PASSIVE",
AQ919="AKTIVCO DEFAUT GE &amp; POWER Cabinet","PASSIVE",
AQ919="AKTIVCO Coupure ENEO &amp; Baisse de tension","PASSIVE",
AQ919="Coupure ENEO &amp; Baisse de tension","PASSIVE",
AQ919="Defaut GE &amp; POWER Cabinet","PASSIVE",
AQ919="Sharing","PASSIVE",
AQ919="Sites strategiques &amp; DataCenter","PASSIVE",
AQ919="Exclu","Exclu",
AQ919="SAT","ACTIVE",
AQ919="SPARE-ISSUE","SPARE-ISSUE",
AQ919="Fiber CAmtel","ACTIVE",
AQ919="Fiber AOF","ACTIVE",
AQ919="Projet OCM (HUAWEI)","PLANNED WORKS",
AQ919="Projet OCM (NOKIA)","PLANNED WORKS",
AQ919="ACCESS-ISSUE","ACCESS-ISSUE",
AQ919="Projet OCM (ZTE, NOKIA, autres projets)","PLANNED WORKS",
AQ919="No root CAuse","No root cause",
AQ919="ODU HS","ACTIVE",
AQ919="IP &amp; VLAN","ACTIVE",
AQ919="Warehouse HUAWEI","SPARE-ISSUE",
AQ919="SPARE-HS","SPARE-ISSUE",
AQ919="Power Telco","ACTIVE", AQ919="no impacts","no impacts"
),"")</f>
        <v>No root cause</v>
      </c>
      <c r="AS919" s="92" t="s">
        <v>5537</v>
      </c>
      <c r="AT919" s="98" t="s">
        <v>2442</v>
      </c>
      <c r="AV919" s="17" t="s">
        <v>5537</v>
      </c>
      <c r="AW919" s="7" t="s">
        <v>5537</v>
      </c>
      <c r="AX919" s="6" t="s">
        <v>5537</v>
      </c>
      <c r="AY919" s="7"/>
      <c r="AZ919" s="3" t="s">
        <v>5537</v>
      </c>
      <c r="BA919" s="18" t="s">
        <v>5537</v>
      </c>
      <c r="BB919" s="18" t="s">
        <v>5537</v>
      </c>
      <c r="BC919" s="18" t="s">
        <v>5537</v>
      </c>
      <c r="BD919" s="18" t="s">
        <v>5537</v>
      </c>
      <c r="BE919" s="18" t="s">
        <v>5537</v>
      </c>
      <c r="BF919" s="18" t="s">
        <v>5537</v>
      </c>
      <c r="BG919" s="18" t="s">
        <v>5537</v>
      </c>
      <c r="BH919" s="18" t="s">
        <v>5537</v>
      </c>
      <c r="BI919" s="18" t="s">
        <v>5537</v>
      </c>
      <c r="BJ919" s="18" t="s">
        <v>5537</v>
      </c>
      <c r="BK919" s="18" t="s">
        <v>5537</v>
      </c>
      <c r="BL919" s="9" t="s">
        <v>5537</v>
      </c>
      <c r="BM919" s="14" t="s">
        <v>5537</v>
      </c>
      <c r="BN919" s="14" t="s">
        <v>5537</v>
      </c>
      <c r="BO919" s="14" t="str">
        <f>_xlfn.XLOOKUP(B919,'[4]cell downs 18042026 17h'!$B:$B,'[4]cell downs 18042026 17h'!$B:$B,"")</f>
        <v/>
      </c>
      <c r="BP919" s="14" t="str">
        <f>_xlfn.XLOOKUP(B919,'[5]Cells Huawei 19042026 15h'!$B:$B,'[5]Cells Huawei 19042026 15h'!$B:$B,"")</f>
        <v/>
      </c>
      <c r="BQ919" s="9" t="str">
        <f>_xlfn.XLOOKUP(B919,'[6]cells down 19042026 9H40'!$B:$B,'[6]cells down 19042026 9H40'!$B:$B,"")</f>
        <v/>
      </c>
      <c r="BR919" s="9" t="s">
        <v>2442</v>
      </c>
      <c r="BS919" s="9" t="s">
        <v>12</v>
      </c>
      <c r="BT919" s="108"/>
    </row>
    <row r="920" spans="1:72" s="9" customFormat="1" x14ac:dyDescent="0.35">
      <c r="A920" s="1" t="s">
        <v>1630</v>
      </c>
      <c r="B920" s="8" t="s">
        <v>1631</v>
      </c>
      <c r="C920" s="3" t="str">
        <f>_xlfn.XLOOKUP(B920,'[1]daily break down'!$D:$D,'[1]daily break down'!$E:$E,"")</f>
        <v>Yaounde</v>
      </c>
      <c r="D920" s="1" t="s">
        <v>11</v>
      </c>
      <c r="E920" s="1" t="s">
        <v>12</v>
      </c>
      <c r="F920" s="3" t="s">
        <v>37</v>
      </c>
      <c r="G920" s="1" t="s">
        <v>38</v>
      </c>
      <c r="H920" s="34" t="str">
        <f>_xlfn.XLOOKUP(B920,[2]CALCULATION!$B:$B,[2]CALCULATION!$H:$H,"")</f>
        <v>ZTE</v>
      </c>
      <c r="I920" s="28">
        <v>0</v>
      </c>
      <c r="J920" s="28">
        <v>0</v>
      </c>
      <c r="K920" s="28">
        <v>0.17599655283606258</v>
      </c>
      <c r="L920" s="28">
        <v>0</v>
      </c>
      <c r="M920" s="28">
        <v>0</v>
      </c>
      <c r="N920" s="28">
        <v>0</v>
      </c>
      <c r="O920" s="28">
        <v>0</v>
      </c>
      <c r="P920" s="28">
        <v>0</v>
      </c>
      <c r="Q920" s="28">
        <v>0</v>
      </c>
      <c r="R920" s="28">
        <v>2.1526939529097084E-2</v>
      </c>
      <c r="S920" s="93">
        <v>0</v>
      </c>
      <c r="T920" s="93">
        <f>_xlfn.XLOOKUP(B920,'[3]Nur des jours'!$B:$B,'[3]Nur des jours'!$U:$U,"")</f>
        <v>0</v>
      </c>
      <c r="U920" s="93">
        <v>0</v>
      </c>
      <c r="V920" s="93">
        <v>0</v>
      </c>
      <c r="W920" s="93">
        <v>0</v>
      </c>
      <c r="X920" s="93">
        <v>0</v>
      </c>
      <c r="Y920" s="93">
        <v>0</v>
      </c>
      <c r="Z920" s="93">
        <v>0</v>
      </c>
      <c r="AA920" s="93">
        <v>0</v>
      </c>
      <c r="AB920" s="93">
        <v>0</v>
      </c>
      <c r="AC920" s="93">
        <f>_xlfn.XLOOKUP(B920,'[3]Nur des jours'!$B:$B,'[3]Nur des jours'!$N:$N,"")</f>
        <v>0</v>
      </c>
      <c r="AD920" s="93">
        <v>0</v>
      </c>
      <c r="AE920" s="93">
        <v>0.21441331153173401</v>
      </c>
      <c r="AF920" s="93">
        <v>0</v>
      </c>
      <c r="AG920" s="93"/>
      <c r="AH920" s="93">
        <v>0</v>
      </c>
      <c r="AI920" s="93">
        <v>0</v>
      </c>
      <c r="AJ920" s="93">
        <v>0</v>
      </c>
      <c r="AK920" s="93">
        <v>0</v>
      </c>
      <c r="AL920" s="93">
        <v>0</v>
      </c>
      <c r="AM920" s="49" t="s">
        <v>5559</v>
      </c>
      <c r="AN920" s="49"/>
      <c r="AO920" s="48" t="str" cm="1">
        <f t="array" ref="AO920">IFERROR(_xlfn.IFS(
AQ920="MPR ISSUE","PDH",
AQ920="BSS Hardware Issue","BSS",
AQ920="Sites strategiques, MLL, Pylone, etc.","ENVTECH",
AQ920="AKTIVCO DEFAUT GE &amp; POWER Cabinet","AKTIVCO",
AQ920="AKTIVCO Coupure ENEO &amp; Baisse de tension","AKTIVCO GRID ONLY",
AQ920="Coupure ENEO &amp; Baisse de tension","IHS GRID ONLY",
AQ920="Defaut GE &amp; POWER Cabinet","IHS",
AQ920="Sharing","Partners",
AQ920="Sites strategiques &amp; DataCenter","SST &amp; DC",
AQ920="Exclu","Exclu",
AQ920="SAT","SAT",
AQ920="SPARE-ISSUE","SPARE-ISSUE",
AQ920="Fiber CAmtel","TRANS_FO_CAMTEL",
AQ920="Fiber AOF","Fiber AOF",
AQ920="Projet OCM (HUAWEI)","TRAVAUX-HUAWEI",
AQ920="Projet OCM (NOKIA)","TRAVAUX-NOKIA",
AQ920="ACCESS-ISSUE","ACCESS-ISSUE",
AQ920="Projet OCM (ZTE, NOKIA, autres projets)","TRAVAUX OCM",
AQ920="No root CAuse","No root cause",
AQ920="ODU HS","PDH",
AQ920="IP &amp; VLAN","PDH",
AQ920="Warehouse HUAWEI","SPARE-ISSUE",
AQ920="SPARE-HS","SPARE-ISSUE",
AQ920="Power Telco","BSS",AQ920="no impacts","no impacts"
),"")</f>
        <v>No root cause</v>
      </c>
      <c r="AP920" s="48" t="str" cm="1">
        <f t="array" ref="AP920">IFERROR(_xlfn.IFS(
AQ920="MPR ISSUE","TX ISSUE",
AQ920="BSS Hardware Issue","RAN ISSUE",
AQ920="Sites strategiques, MLL, Pylone, etc.","ENVTECH",
AQ920="AKTIVCO DEFAUT GE &amp; POWER Cabinet","POWER ISSUE",
AQ920="AKTIVCO Coupure ENEO &amp; Baisse de tension","POWER ISSUE",
AQ920="Coupure ENEO &amp; Baisse de tension","POWER ISSUE",
AQ920="Defaut GE &amp; POWER Cabinet","POWER ISSUE",
AQ920="Sharing","POWER ISSUE",
AQ920="Sites strategiques &amp; DataCenter","POWER ISSUE",
AQ920="Exclu","Exclu",
AQ920="SAT","TX ISSUE",
AQ920="SPARE-ISSUE","SPARE-ISSUE",
AQ920="Fiber CAmtel","TX ISSUE",
AQ920="Fiber AOF","TX ISSUE",
AQ920="Projet OCM (HUAWEI)","TRAVAUX-HUAWEI",
AQ920="Projet OCM (NOKIA)","TRAVAUX -NOKIA",
AQ920="ACCESS-ISSUE","ACCESS-ISSUE",
AQ920="Projet OCM (ZTE, NOKIA, autres projets)","TRAVAUX OCM",
AQ920="No root CAuse","No root cause",
AQ920="ODU HS","TX ISSUE",
AQ920="IP &amp; VLAN","TX ISSUE",
AQ920="Warehouse HUAWEI","SPARE-ISSUE",
AQ920="SPARE-HS","SPARE-ISSUE",
AQ920="Power Telco","RAN ISSUE",AQ920="no impacts","no impacts"
),"")</f>
        <v>No root cause</v>
      </c>
      <c r="AQ920" s="126" t="s">
        <v>5344</v>
      </c>
      <c r="AR920" s="48" t="str" cm="1">
        <f t="array" ref="AR920">IFERROR(_xlfn.IFS(
AQ920="MPR ISSUE","ACTIVE",
AQ920="BSS Hardware Issue","ACTIVE",
AQ920="Sites strategiques, MLL, Pylone, etc.","PASSIVE",
AQ920="AKTIVCO DEFAUT GE &amp; POWER Cabinet","PASSIVE",
AQ920="AKTIVCO Coupure ENEO &amp; Baisse de tension","PASSIVE",
AQ920="Coupure ENEO &amp; Baisse de tension","PASSIVE",
AQ920="Defaut GE &amp; POWER Cabinet","PASSIVE",
AQ920="Sharing","PASSIVE",
AQ920="Sites strategiques &amp; DataCenter","PASSIVE",
AQ920="Exclu","Exclu",
AQ920="SAT","ACTIVE",
AQ920="SPARE-ISSUE","SPARE-ISSUE",
AQ920="Fiber CAmtel","ACTIVE",
AQ920="Fiber AOF","ACTIVE",
AQ920="Projet OCM (HUAWEI)","PLANNED WORKS",
AQ920="Projet OCM (NOKIA)","PLANNED WORKS",
AQ920="ACCESS-ISSUE","ACCESS-ISSUE",
AQ920="Projet OCM (ZTE, NOKIA, autres projets)","PLANNED WORKS",
AQ920="No root CAuse","No root cause",
AQ920="ODU HS","ACTIVE",
AQ920="IP &amp; VLAN","ACTIVE",
AQ920="Warehouse HUAWEI","SPARE-ISSUE",
AQ920="SPARE-HS","SPARE-ISSUE",
AQ920="Power Telco","ACTIVE", AQ920="no impacts","no impacts"
),"")</f>
        <v>No root cause</v>
      </c>
      <c r="AS920" s="92" t="s">
        <v>5537</v>
      </c>
      <c r="AT920" s="98" t="s">
        <v>1631</v>
      </c>
      <c r="AV920" s="17" t="s">
        <v>5537</v>
      </c>
      <c r="AW920" s="7" t="s">
        <v>5537</v>
      </c>
      <c r="AX920" s="6" t="s">
        <v>5537</v>
      </c>
      <c r="AY920" s="7"/>
      <c r="AZ920" s="3" t="s">
        <v>5537</v>
      </c>
      <c r="BA920" s="18" t="s">
        <v>5537</v>
      </c>
      <c r="BB920" s="18" t="s">
        <v>5537</v>
      </c>
      <c r="BC920" s="18" t="s">
        <v>5537</v>
      </c>
      <c r="BD920" s="18" t="s">
        <v>5537</v>
      </c>
      <c r="BE920" s="18" t="s">
        <v>5537</v>
      </c>
      <c r="BF920" s="18" t="s">
        <v>5537</v>
      </c>
      <c r="BG920" s="18" t="s">
        <v>5537</v>
      </c>
      <c r="BH920" s="18" t="s">
        <v>5537</v>
      </c>
      <c r="BI920" s="18" t="s">
        <v>5537</v>
      </c>
      <c r="BJ920" s="18" t="s">
        <v>5537</v>
      </c>
      <c r="BK920" s="18" t="s">
        <v>5537</v>
      </c>
      <c r="BL920" s="9" t="s">
        <v>5537</v>
      </c>
      <c r="BM920" s="14" t="s">
        <v>5537</v>
      </c>
      <c r="BN920" s="14" t="s">
        <v>5537</v>
      </c>
      <c r="BO920" s="14" t="str">
        <f>_xlfn.XLOOKUP(B920,'[4]cell downs 18042026 17h'!$B:$B,'[4]cell downs 18042026 17h'!$B:$B,"")</f>
        <v/>
      </c>
      <c r="BP920" s="14" t="str">
        <f>_xlfn.XLOOKUP(B920,'[5]Cells Huawei 19042026 15h'!$B:$B,'[5]Cells Huawei 19042026 15h'!$B:$B,"")</f>
        <v/>
      </c>
      <c r="BQ920" s="9" t="str">
        <f>_xlfn.XLOOKUP(B920,'[6]cells down 19042026 9H40'!$B:$B,'[6]cells down 19042026 9H40'!$B:$B,"")</f>
        <v/>
      </c>
      <c r="BR920" s="9" t="s">
        <v>1631</v>
      </c>
      <c r="BS920" s="9" t="s">
        <v>5537</v>
      </c>
      <c r="BT920" s="108"/>
    </row>
    <row r="921" spans="1:72" s="9" customFormat="1" x14ac:dyDescent="0.35">
      <c r="A921" s="1" t="s">
        <v>4882</v>
      </c>
      <c r="B921" s="8" t="s">
        <v>4883</v>
      </c>
      <c r="C921" s="3" t="str">
        <f>_xlfn.XLOOKUP(B921,'[1]daily break down'!$D:$D,'[1]daily break down'!$E:$E,"")</f>
        <v>SUD-OUEST</v>
      </c>
      <c r="D921" s="1" t="s">
        <v>11</v>
      </c>
      <c r="E921" s="1" t="s">
        <v>12</v>
      </c>
      <c r="F921" s="3" t="s">
        <v>13</v>
      </c>
      <c r="G921" s="1" t="s">
        <v>14</v>
      </c>
      <c r="H921" s="32" t="str">
        <f>_xlfn.XLOOKUP(B921,[2]CALCULATION!$B:$B,[2]CALCULATION!$H:$H,"")</f>
        <v>Huawei</v>
      </c>
      <c r="I921" s="28">
        <v>0</v>
      </c>
      <c r="J921" s="28">
        <v>0</v>
      </c>
      <c r="K921" s="28">
        <v>0</v>
      </c>
      <c r="L921" s="28">
        <v>0</v>
      </c>
      <c r="M921" s="28">
        <v>0</v>
      </c>
      <c r="N921" s="28">
        <v>0.33656576292757817</v>
      </c>
      <c r="O921" s="28">
        <v>0</v>
      </c>
      <c r="P921" s="28">
        <v>0</v>
      </c>
      <c r="Q921" s="28">
        <v>0</v>
      </c>
      <c r="R921" s="28">
        <v>0</v>
      </c>
      <c r="S921" s="93">
        <v>0</v>
      </c>
      <c r="T921" s="93">
        <f>_xlfn.XLOOKUP(B921,'[3]Nur des jours'!$B:$B,'[3]Nur des jours'!$U:$U,"")</f>
        <v>0</v>
      </c>
      <c r="U921" s="93">
        <v>7.1340313269583622E-3</v>
      </c>
      <c r="V921" s="93">
        <v>0</v>
      </c>
      <c r="W921" s="93">
        <v>0</v>
      </c>
      <c r="X921" s="93">
        <v>0</v>
      </c>
      <c r="Y921" s="93">
        <v>4.7500164082720513</v>
      </c>
      <c r="Z921" s="93">
        <v>0</v>
      </c>
      <c r="AA921" s="93">
        <v>0</v>
      </c>
      <c r="AB921" s="93">
        <v>0</v>
      </c>
      <c r="AC921" s="93">
        <f>_xlfn.XLOOKUP(B921,'[3]Nur des jours'!$B:$B,'[3]Nur des jours'!$N:$N,"")</f>
        <v>0</v>
      </c>
      <c r="AD921" s="93">
        <v>0</v>
      </c>
      <c r="AE921" s="93">
        <v>0.20777866239766229</v>
      </c>
      <c r="AF921" s="93">
        <v>0</v>
      </c>
      <c r="AG921" s="93"/>
      <c r="AH921" s="93">
        <v>0</v>
      </c>
      <c r="AI921" s="93">
        <v>0</v>
      </c>
      <c r="AJ921" s="93">
        <v>0</v>
      </c>
      <c r="AK921" s="93">
        <v>0</v>
      </c>
      <c r="AL921" s="93">
        <v>0</v>
      </c>
      <c r="AM921" s="49" t="s">
        <v>5559</v>
      </c>
      <c r="AN921" s="49"/>
      <c r="AO921" s="48" t="str" cm="1">
        <f t="array" ref="AO921">IFERROR(_xlfn.IFS(
AQ921="MPR ISSUE","PDH",
AQ921="BSS Hardware Issue","BSS",
AQ921="Sites strategiques, MLL, Pylone, etc.","ENVTECH",
AQ921="AKTIVCO DEFAUT GE &amp; POWER Cabinet","AKTIVCO",
AQ921="AKTIVCO Coupure ENEO &amp; Baisse de tension","AKTIVCO GRID ONLY",
AQ921="Coupure ENEO &amp; Baisse de tension","IHS GRID ONLY",
AQ921="Defaut GE &amp; POWER Cabinet","IHS",
AQ921="Sharing","Partners",
AQ921="Sites strategiques &amp; DataCenter","SST &amp; DC",
AQ921="Exclu","Exclu",
AQ921="SAT","SAT",
AQ921="SPARE-ISSUE","SPARE-ISSUE",
AQ921="Fiber CAmtel","TRANS_FO_CAMTEL",
AQ921="Fiber AOF","Fiber AOF",
AQ921="Projet OCM (HUAWEI)","TRAVAUX-HUAWEI",
AQ921="Projet OCM (NOKIA)","TRAVAUX-NOKIA",
AQ921="ACCESS-ISSUE","ACCESS-ISSUE",
AQ921="Projet OCM (ZTE, NOKIA, autres projets)","TRAVAUX OCM",
AQ921="No root CAuse","No root cause",
AQ921="ODU HS","PDH",
AQ921="IP &amp; VLAN","PDH",
AQ921="Warehouse HUAWEI","SPARE-ISSUE",
AQ921="SPARE-HS","SPARE-ISSUE",
AQ921="Power Telco","BSS",AQ921="no impacts","no impacts"
),"")</f>
        <v>No root cause</v>
      </c>
      <c r="AP921" s="48" t="str" cm="1">
        <f t="array" ref="AP921">IFERROR(_xlfn.IFS(
AQ921="MPR ISSUE","TX ISSUE",
AQ921="BSS Hardware Issue","RAN ISSUE",
AQ921="Sites strategiques, MLL, Pylone, etc.","ENVTECH",
AQ921="AKTIVCO DEFAUT GE &amp; POWER Cabinet","POWER ISSUE",
AQ921="AKTIVCO Coupure ENEO &amp; Baisse de tension","POWER ISSUE",
AQ921="Coupure ENEO &amp; Baisse de tension","POWER ISSUE",
AQ921="Defaut GE &amp; POWER Cabinet","POWER ISSUE",
AQ921="Sharing","POWER ISSUE",
AQ921="Sites strategiques &amp; DataCenter","POWER ISSUE",
AQ921="Exclu","Exclu",
AQ921="SAT","TX ISSUE",
AQ921="SPARE-ISSUE","SPARE-ISSUE",
AQ921="Fiber CAmtel","TX ISSUE",
AQ921="Fiber AOF","TX ISSUE",
AQ921="Projet OCM (HUAWEI)","TRAVAUX-HUAWEI",
AQ921="Projet OCM (NOKIA)","TRAVAUX -NOKIA",
AQ921="ACCESS-ISSUE","ACCESS-ISSUE",
AQ921="Projet OCM (ZTE, NOKIA, autres projets)","TRAVAUX OCM",
AQ921="No root CAuse","No root cause",
AQ921="ODU HS","TX ISSUE",
AQ921="IP &amp; VLAN","TX ISSUE",
AQ921="Warehouse HUAWEI","SPARE-ISSUE",
AQ921="SPARE-HS","SPARE-ISSUE",
AQ921="Power Telco","RAN ISSUE",AQ921="no impacts","no impacts"
),"")</f>
        <v>No root cause</v>
      </c>
      <c r="AQ921" s="126" t="s">
        <v>5344</v>
      </c>
      <c r="AR921" s="48" t="str" cm="1">
        <f t="array" ref="AR921">IFERROR(_xlfn.IFS(
AQ921="MPR ISSUE","ACTIVE",
AQ921="BSS Hardware Issue","ACTIVE",
AQ921="Sites strategiques, MLL, Pylone, etc.","PASSIVE",
AQ921="AKTIVCO DEFAUT GE &amp; POWER Cabinet","PASSIVE",
AQ921="AKTIVCO Coupure ENEO &amp; Baisse de tension","PASSIVE",
AQ921="Coupure ENEO &amp; Baisse de tension","PASSIVE",
AQ921="Defaut GE &amp; POWER Cabinet","PASSIVE",
AQ921="Sharing","PASSIVE",
AQ921="Sites strategiques &amp; DataCenter","PASSIVE",
AQ921="Exclu","Exclu",
AQ921="SAT","ACTIVE",
AQ921="SPARE-ISSUE","SPARE-ISSUE",
AQ921="Fiber CAmtel","ACTIVE",
AQ921="Fiber AOF","ACTIVE",
AQ921="Projet OCM (HUAWEI)","PLANNED WORKS",
AQ921="Projet OCM (NOKIA)","PLANNED WORKS",
AQ921="ACCESS-ISSUE","ACCESS-ISSUE",
AQ921="Projet OCM (ZTE, NOKIA, autres projets)","PLANNED WORKS",
AQ921="No root CAuse","No root cause",
AQ921="ODU HS","ACTIVE",
AQ921="IP &amp; VLAN","ACTIVE",
AQ921="Warehouse HUAWEI","SPARE-ISSUE",
AQ921="SPARE-HS","SPARE-ISSUE",
AQ921="Power Telco","ACTIVE", AQ921="no impacts","no impacts"
),"")</f>
        <v>No root cause</v>
      </c>
      <c r="AS921" s="92" t="s">
        <v>5537</v>
      </c>
      <c r="AT921" s="98" t="s">
        <v>4883</v>
      </c>
      <c r="AV921" s="17" t="s">
        <v>5537</v>
      </c>
      <c r="AW921" s="7" t="s">
        <v>5537</v>
      </c>
      <c r="AX921" s="6" t="s">
        <v>5537</v>
      </c>
      <c r="AY921" s="7"/>
      <c r="AZ921" s="3" t="s">
        <v>5537</v>
      </c>
      <c r="BA921" s="18" t="s">
        <v>5537</v>
      </c>
      <c r="BB921" s="18" t="s">
        <v>5537</v>
      </c>
      <c r="BC921" s="18" t="s">
        <v>5537</v>
      </c>
      <c r="BD921" s="18" t="s">
        <v>5537</v>
      </c>
      <c r="BE921" s="18" t="s">
        <v>5537</v>
      </c>
      <c r="BF921" s="18" t="s">
        <v>5537</v>
      </c>
      <c r="BG921" s="18" t="s">
        <v>5537</v>
      </c>
      <c r="BH921" s="18" t="s">
        <v>5537</v>
      </c>
      <c r="BI921" s="18" t="s">
        <v>5537</v>
      </c>
      <c r="BJ921" s="18" t="s">
        <v>5537</v>
      </c>
      <c r="BK921" s="18" t="s">
        <v>5537</v>
      </c>
      <c r="BL921" s="9" t="s">
        <v>5537</v>
      </c>
      <c r="BM921" s="14" t="s">
        <v>5537</v>
      </c>
      <c r="BN921" s="14" t="s">
        <v>5537</v>
      </c>
      <c r="BO921" s="14" t="str">
        <f>_xlfn.XLOOKUP(B921,'[4]cell downs 18042026 17h'!$B:$B,'[4]cell downs 18042026 17h'!$B:$B,"")</f>
        <v/>
      </c>
      <c r="BP921" s="14" t="str">
        <f>_xlfn.XLOOKUP(B921,'[5]Cells Huawei 19042026 15h'!$B:$B,'[5]Cells Huawei 19042026 15h'!$B:$B,"")</f>
        <v/>
      </c>
      <c r="BQ921" s="9" t="str">
        <f>_xlfn.XLOOKUP(B921,'[6]cells down 19042026 9H40'!$B:$B,'[6]cells down 19042026 9H40'!$B:$B,"")</f>
        <v/>
      </c>
      <c r="BR921" s="9" t="s">
        <v>4883</v>
      </c>
      <c r="BS921" s="9" t="s">
        <v>12</v>
      </c>
      <c r="BT921" s="108"/>
    </row>
    <row r="922" spans="1:72" s="9" customFormat="1" x14ac:dyDescent="0.35">
      <c r="A922" s="1" t="s">
        <v>2384</v>
      </c>
      <c r="B922" s="8" t="s">
        <v>2385</v>
      </c>
      <c r="C922" s="3" t="str">
        <f>_xlfn.XLOOKUP(B922,'[1]daily break down'!$D:$D,'[1]daily break down'!$E:$E,"")</f>
        <v>Yaounde</v>
      </c>
      <c r="D922" s="1" t="s">
        <v>11</v>
      </c>
      <c r="E922" s="1" t="s">
        <v>12</v>
      </c>
      <c r="F922" s="3" t="s">
        <v>37</v>
      </c>
      <c r="G922" s="1" t="s">
        <v>38</v>
      </c>
      <c r="H922" s="34" t="str">
        <f>_xlfn.XLOOKUP(B922,[2]CALCULATION!$B:$B,[2]CALCULATION!$H:$H,"")</f>
        <v>ZTE</v>
      </c>
      <c r="I922" s="28">
        <v>0</v>
      </c>
      <c r="J922" s="28">
        <v>0</v>
      </c>
      <c r="K922" s="28">
        <v>0</v>
      </c>
      <c r="L922" s="28">
        <v>0</v>
      </c>
      <c r="M922" s="28">
        <v>0</v>
      </c>
      <c r="N922" s="28">
        <v>0</v>
      </c>
      <c r="O922" s="28">
        <v>0</v>
      </c>
      <c r="P922" s="28">
        <v>2.3130491420613932</v>
      </c>
      <c r="Q922" s="28">
        <v>0</v>
      </c>
      <c r="R922" s="28">
        <v>0</v>
      </c>
      <c r="S922" s="93">
        <v>0</v>
      </c>
      <c r="T922" s="93">
        <f>_xlfn.XLOOKUP(B922,'[3]Nur des jours'!$B:$B,'[3]Nur des jours'!$U:$U,"")</f>
        <v>0</v>
      </c>
      <c r="U922" s="93">
        <v>0</v>
      </c>
      <c r="V922" s="93">
        <v>0</v>
      </c>
      <c r="W922" s="93">
        <v>0</v>
      </c>
      <c r="X922" s="93">
        <v>0</v>
      </c>
      <c r="Y922" s="93">
        <v>0</v>
      </c>
      <c r="Z922" s="93">
        <v>0</v>
      </c>
      <c r="AA922" s="93">
        <v>0</v>
      </c>
      <c r="AB922" s="93">
        <v>0</v>
      </c>
      <c r="AC922" s="93">
        <f>_xlfn.XLOOKUP(B922,'[3]Nur des jours'!$B:$B,'[3]Nur des jours'!$N:$N,"")</f>
        <v>0</v>
      </c>
      <c r="AD922" s="93">
        <v>0</v>
      </c>
      <c r="AE922" s="93">
        <v>0.20057329075743494</v>
      </c>
      <c r="AF922" s="93">
        <v>0</v>
      </c>
      <c r="AG922" s="93"/>
      <c r="AH922" s="93">
        <v>0</v>
      </c>
      <c r="AI922" s="93">
        <v>0</v>
      </c>
      <c r="AJ922" s="93">
        <v>0</v>
      </c>
      <c r="AK922" s="93">
        <v>0</v>
      </c>
      <c r="AL922" s="93">
        <v>0</v>
      </c>
      <c r="AM922" s="49" t="s">
        <v>5559</v>
      </c>
      <c r="AN922" s="49"/>
      <c r="AO922" s="48" t="str" cm="1">
        <f t="array" ref="AO922">IFERROR(_xlfn.IFS(
AQ922="MPR ISSUE","PDH",
AQ922="BSS Hardware Issue","BSS",
AQ922="Sites strategiques, MLL, Pylone, etc.","ENVTECH",
AQ922="AKTIVCO DEFAUT GE &amp; POWER Cabinet","AKTIVCO",
AQ922="AKTIVCO Coupure ENEO &amp; Baisse de tension","AKTIVCO GRID ONLY",
AQ922="Coupure ENEO &amp; Baisse de tension","IHS GRID ONLY",
AQ922="Defaut GE &amp; POWER Cabinet","IHS",
AQ922="Sharing","Partners",
AQ922="Sites strategiques &amp; DataCenter","SST &amp; DC",
AQ922="Exclu","Exclu",
AQ922="SAT","SAT",
AQ922="SPARE-ISSUE","SPARE-ISSUE",
AQ922="Fiber CAmtel","TRANS_FO_CAMTEL",
AQ922="Fiber AOF","Fiber AOF",
AQ922="Projet OCM (HUAWEI)","TRAVAUX-HUAWEI",
AQ922="Projet OCM (NOKIA)","TRAVAUX-NOKIA",
AQ922="ACCESS-ISSUE","ACCESS-ISSUE",
AQ922="Projet OCM (ZTE, NOKIA, autres projets)","TRAVAUX OCM",
AQ922="No root CAuse","No root cause",
AQ922="ODU HS","PDH",
AQ922="IP &amp; VLAN","PDH",
AQ922="Warehouse HUAWEI","SPARE-ISSUE",
AQ922="SPARE-HS","SPARE-ISSUE",
AQ922="Power Telco","BSS",AQ922="no impacts","no impacts"
),"")</f>
        <v>No root cause</v>
      </c>
      <c r="AP922" s="48" t="str" cm="1">
        <f t="array" ref="AP922">IFERROR(_xlfn.IFS(
AQ922="MPR ISSUE","TX ISSUE",
AQ922="BSS Hardware Issue","RAN ISSUE",
AQ922="Sites strategiques, MLL, Pylone, etc.","ENVTECH",
AQ922="AKTIVCO DEFAUT GE &amp; POWER Cabinet","POWER ISSUE",
AQ922="AKTIVCO Coupure ENEO &amp; Baisse de tension","POWER ISSUE",
AQ922="Coupure ENEO &amp; Baisse de tension","POWER ISSUE",
AQ922="Defaut GE &amp; POWER Cabinet","POWER ISSUE",
AQ922="Sharing","POWER ISSUE",
AQ922="Sites strategiques &amp; DataCenter","POWER ISSUE",
AQ922="Exclu","Exclu",
AQ922="SAT","TX ISSUE",
AQ922="SPARE-ISSUE","SPARE-ISSUE",
AQ922="Fiber CAmtel","TX ISSUE",
AQ922="Fiber AOF","TX ISSUE",
AQ922="Projet OCM (HUAWEI)","TRAVAUX-HUAWEI",
AQ922="Projet OCM (NOKIA)","TRAVAUX -NOKIA",
AQ922="ACCESS-ISSUE","ACCESS-ISSUE",
AQ922="Projet OCM (ZTE, NOKIA, autres projets)","TRAVAUX OCM",
AQ922="No root CAuse","No root cause",
AQ922="ODU HS","TX ISSUE",
AQ922="IP &amp; VLAN","TX ISSUE",
AQ922="Warehouse HUAWEI","SPARE-ISSUE",
AQ922="SPARE-HS","SPARE-ISSUE",
AQ922="Power Telco","RAN ISSUE",AQ922="no impacts","no impacts"
),"")</f>
        <v>No root cause</v>
      </c>
      <c r="AQ922" s="126" t="s">
        <v>5344</v>
      </c>
      <c r="AR922" s="48" t="str" cm="1">
        <f t="array" ref="AR922">IFERROR(_xlfn.IFS(
AQ922="MPR ISSUE","ACTIVE",
AQ922="BSS Hardware Issue","ACTIVE",
AQ922="Sites strategiques, MLL, Pylone, etc.","PASSIVE",
AQ922="AKTIVCO DEFAUT GE &amp; POWER Cabinet","PASSIVE",
AQ922="AKTIVCO Coupure ENEO &amp; Baisse de tension","PASSIVE",
AQ922="Coupure ENEO &amp; Baisse de tension","PASSIVE",
AQ922="Defaut GE &amp; POWER Cabinet","PASSIVE",
AQ922="Sharing","PASSIVE",
AQ922="Sites strategiques &amp; DataCenter","PASSIVE",
AQ922="Exclu","Exclu",
AQ922="SAT","ACTIVE",
AQ922="SPARE-ISSUE","SPARE-ISSUE",
AQ922="Fiber CAmtel","ACTIVE",
AQ922="Fiber AOF","ACTIVE",
AQ922="Projet OCM (HUAWEI)","PLANNED WORKS",
AQ922="Projet OCM (NOKIA)","PLANNED WORKS",
AQ922="ACCESS-ISSUE","ACCESS-ISSUE",
AQ922="Projet OCM (ZTE, NOKIA, autres projets)","PLANNED WORKS",
AQ922="No root CAuse","No root cause",
AQ922="ODU HS","ACTIVE",
AQ922="IP &amp; VLAN","ACTIVE",
AQ922="Warehouse HUAWEI","SPARE-ISSUE",
AQ922="SPARE-HS","SPARE-ISSUE",
AQ922="Power Telco","ACTIVE", AQ922="no impacts","no impacts"
),"")</f>
        <v>No root cause</v>
      </c>
      <c r="AS922" s="92" t="s">
        <v>5537</v>
      </c>
      <c r="AT922" s="98" t="s">
        <v>2385</v>
      </c>
      <c r="AV922" s="17" t="s">
        <v>5537</v>
      </c>
      <c r="AW922" s="7" t="s">
        <v>5537</v>
      </c>
      <c r="AX922" s="6" t="s">
        <v>5537</v>
      </c>
      <c r="AY922" s="7"/>
      <c r="AZ922" s="3" t="s">
        <v>5537</v>
      </c>
      <c r="BA922" s="18" t="s">
        <v>5537</v>
      </c>
      <c r="BB922" s="18" t="s">
        <v>5537</v>
      </c>
      <c r="BC922" s="18" t="s">
        <v>5537</v>
      </c>
      <c r="BD922" s="18" t="s">
        <v>5537</v>
      </c>
      <c r="BE922" s="18" t="s">
        <v>5537</v>
      </c>
      <c r="BF922" s="18" t="s">
        <v>5537</v>
      </c>
      <c r="BG922" s="18" t="s">
        <v>5537</v>
      </c>
      <c r="BH922" s="18" t="s">
        <v>5537</v>
      </c>
      <c r="BI922" s="18" t="s">
        <v>5537</v>
      </c>
      <c r="BJ922" s="18" t="s">
        <v>5537</v>
      </c>
      <c r="BK922" s="18" t="s">
        <v>5537</v>
      </c>
      <c r="BL922" s="9" t="s">
        <v>5537</v>
      </c>
      <c r="BM922" s="14" t="s">
        <v>5537</v>
      </c>
      <c r="BN922" s="14" t="s">
        <v>5537</v>
      </c>
      <c r="BO922" s="14" t="str">
        <f>_xlfn.XLOOKUP(B922,'[4]cell downs 18042026 17h'!$B:$B,'[4]cell downs 18042026 17h'!$B:$B,"")</f>
        <v/>
      </c>
      <c r="BP922" s="14" t="str">
        <f>_xlfn.XLOOKUP(B922,'[5]Cells Huawei 19042026 15h'!$B:$B,'[5]Cells Huawei 19042026 15h'!$B:$B,"")</f>
        <v/>
      </c>
      <c r="BQ922" s="9" t="str">
        <f>_xlfn.XLOOKUP(B922,'[6]cells down 19042026 9H40'!$B:$B,'[6]cells down 19042026 9H40'!$B:$B,"")</f>
        <v/>
      </c>
      <c r="BR922" s="9" t="s">
        <v>2385</v>
      </c>
      <c r="BS922" s="9" t="s">
        <v>12</v>
      </c>
      <c r="BT922" s="108"/>
    </row>
    <row r="923" spans="1:72" s="9" customFormat="1" x14ac:dyDescent="0.35">
      <c r="A923" s="1" t="s">
        <v>3187</v>
      </c>
      <c r="B923" s="8" t="s">
        <v>3188</v>
      </c>
      <c r="C923" s="3" t="str">
        <f>_xlfn.XLOOKUP(B923,'[1]daily break down'!$D:$D,'[1]daily break down'!$E:$E,"")</f>
        <v>Yaounde</v>
      </c>
      <c r="D923" s="1" t="s">
        <v>11</v>
      </c>
      <c r="E923" s="1" t="s">
        <v>12</v>
      </c>
      <c r="F923" s="3" t="s">
        <v>37</v>
      </c>
      <c r="G923" s="1" t="s">
        <v>38</v>
      </c>
      <c r="H923" s="34" t="str">
        <f>_xlfn.XLOOKUP(B923,[2]CALCULATION!$B:$B,[2]CALCULATION!$H:$H,"")</f>
        <v>ZTE</v>
      </c>
      <c r="I923" s="28">
        <v>1.9582915992500744E-2</v>
      </c>
      <c r="J923" s="28">
        <v>0</v>
      </c>
      <c r="K923" s="28">
        <v>0</v>
      </c>
      <c r="L923" s="28">
        <v>9.2920758033632374E-3</v>
      </c>
      <c r="M923" s="28">
        <v>0</v>
      </c>
      <c r="N923" s="28">
        <v>0</v>
      </c>
      <c r="O923" s="28">
        <v>1.0843727616976754E-2</v>
      </c>
      <c r="P923" s="28">
        <v>0</v>
      </c>
      <c r="Q923" s="28">
        <v>2.5432108277473873</v>
      </c>
      <c r="R923" s="28">
        <v>2.7065266398997805</v>
      </c>
      <c r="S923" s="93">
        <v>0</v>
      </c>
      <c r="T923" s="93">
        <f>_xlfn.XLOOKUP(B923,'[3]Nur des jours'!$B:$B,'[3]Nur des jours'!$U:$U,"")</f>
        <v>0</v>
      </c>
      <c r="U923" s="93">
        <v>0</v>
      </c>
      <c r="V923" s="93">
        <v>0</v>
      </c>
      <c r="W923" s="93">
        <v>0</v>
      </c>
      <c r="X923" s="93">
        <v>0</v>
      </c>
      <c r="Y923" s="93">
        <v>0</v>
      </c>
      <c r="Z923" s="93">
        <v>0</v>
      </c>
      <c r="AA923" s="93">
        <v>0</v>
      </c>
      <c r="AB923" s="93">
        <v>0</v>
      </c>
      <c r="AC923" s="93">
        <f>_xlfn.XLOOKUP(B923,'[3]Nur des jours'!$B:$B,'[3]Nur des jours'!$N:$N,"")</f>
        <v>0</v>
      </c>
      <c r="AD923" s="93">
        <v>0</v>
      </c>
      <c r="AE923" s="93">
        <v>0.19370678560523721</v>
      </c>
      <c r="AF923" s="93">
        <v>0</v>
      </c>
      <c r="AG923" s="93"/>
      <c r="AH923" s="93">
        <v>0</v>
      </c>
      <c r="AI923" s="93">
        <v>0</v>
      </c>
      <c r="AJ923" s="93">
        <v>0</v>
      </c>
      <c r="AK923" s="93">
        <v>0</v>
      </c>
      <c r="AL923" s="93">
        <v>0</v>
      </c>
      <c r="AM923" s="49" t="s">
        <v>5559</v>
      </c>
      <c r="AN923" s="49"/>
      <c r="AO923" s="48" t="str" cm="1">
        <f t="array" ref="AO923">IFERROR(_xlfn.IFS(
AQ923="MPR ISSUE","PDH",
AQ923="BSS Hardware Issue","BSS",
AQ923="Sites strategiques, MLL, Pylone, etc.","ENVTECH",
AQ923="AKTIVCO DEFAUT GE &amp; POWER Cabinet","AKTIVCO",
AQ923="AKTIVCO Coupure ENEO &amp; Baisse de tension","AKTIVCO GRID ONLY",
AQ923="Coupure ENEO &amp; Baisse de tension","IHS GRID ONLY",
AQ923="Defaut GE &amp; POWER Cabinet","IHS",
AQ923="Sharing","Partners",
AQ923="Sites strategiques &amp; DataCenter","SST &amp; DC",
AQ923="Exclu","Exclu",
AQ923="SAT","SAT",
AQ923="SPARE-ISSUE","SPARE-ISSUE",
AQ923="Fiber CAmtel","TRANS_FO_CAMTEL",
AQ923="Fiber AOF","Fiber AOF",
AQ923="Projet OCM (HUAWEI)","TRAVAUX-HUAWEI",
AQ923="Projet OCM (NOKIA)","TRAVAUX-NOKIA",
AQ923="ACCESS-ISSUE","ACCESS-ISSUE",
AQ923="Projet OCM (ZTE, NOKIA, autres projets)","TRAVAUX OCM",
AQ923="No root CAuse","No root cause",
AQ923="ODU HS","PDH",
AQ923="IP &amp; VLAN","PDH",
AQ923="Warehouse HUAWEI","SPARE-ISSUE",
AQ923="SPARE-HS","SPARE-ISSUE",
AQ923="Power Telco","BSS",AQ923="no impacts","no impacts"
),"")</f>
        <v>No root cause</v>
      </c>
      <c r="AP923" s="48" t="str" cm="1">
        <f t="array" ref="AP923">IFERROR(_xlfn.IFS(
AQ923="MPR ISSUE","TX ISSUE",
AQ923="BSS Hardware Issue","RAN ISSUE",
AQ923="Sites strategiques, MLL, Pylone, etc.","ENVTECH",
AQ923="AKTIVCO DEFAUT GE &amp; POWER Cabinet","POWER ISSUE",
AQ923="AKTIVCO Coupure ENEO &amp; Baisse de tension","POWER ISSUE",
AQ923="Coupure ENEO &amp; Baisse de tension","POWER ISSUE",
AQ923="Defaut GE &amp; POWER Cabinet","POWER ISSUE",
AQ923="Sharing","POWER ISSUE",
AQ923="Sites strategiques &amp; DataCenter","POWER ISSUE",
AQ923="Exclu","Exclu",
AQ923="SAT","TX ISSUE",
AQ923="SPARE-ISSUE","SPARE-ISSUE",
AQ923="Fiber CAmtel","TX ISSUE",
AQ923="Fiber AOF","TX ISSUE",
AQ923="Projet OCM (HUAWEI)","TRAVAUX-HUAWEI",
AQ923="Projet OCM (NOKIA)","TRAVAUX -NOKIA",
AQ923="ACCESS-ISSUE","ACCESS-ISSUE",
AQ923="Projet OCM (ZTE, NOKIA, autres projets)","TRAVAUX OCM",
AQ923="No root CAuse","No root cause",
AQ923="ODU HS","TX ISSUE",
AQ923="IP &amp; VLAN","TX ISSUE",
AQ923="Warehouse HUAWEI","SPARE-ISSUE",
AQ923="SPARE-HS","SPARE-ISSUE",
AQ923="Power Telco","RAN ISSUE",AQ923="no impacts","no impacts"
),"")</f>
        <v>No root cause</v>
      </c>
      <c r="AQ923" s="126" t="s">
        <v>5344</v>
      </c>
      <c r="AR923" s="48" t="str" cm="1">
        <f t="array" ref="AR923">IFERROR(_xlfn.IFS(
AQ923="MPR ISSUE","ACTIVE",
AQ923="BSS Hardware Issue","ACTIVE",
AQ923="Sites strategiques, MLL, Pylone, etc.","PASSIVE",
AQ923="AKTIVCO DEFAUT GE &amp; POWER Cabinet","PASSIVE",
AQ923="AKTIVCO Coupure ENEO &amp; Baisse de tension","PASSIVE",
AQ923="Coupure ENEO &amp; Baisse de tension","PASSIVE",
AQ923="Defaut GE &amp; POWER Cabinet","PASSIVE",
AQ923="Sharing","PASSIVE",
AQ923="Sites strategiques &amp; DataCenter","PASSIVE",
AQ923="Exclu","Exclu",
AQ923="SAT","ACTIVE",
AQ923="SPARE-ISSUE","SPARE-ISSUE",
AQ923="Fiber CAmtel","ACTIVE",
AQ923="Fiber AOF","ACTIVE",
AQ923="Projet OCM (HUAWEI)","PLANNED WORKS",
AQ923="Projet OCM (NOKIA)","PLANNED WORKS",
AQ923="ACCESS-ISSUE","ACCESS-ISSUE",
AQ923="Projet OCM (ZTE, NOKIA, autres projets)","PLANNED WORKS",
AQ923="No root CAuse","No root cause",
AQ923="ODU HS","ACTIVE",
AQ923="IP &amp; VLAN","ACTIVE",
AQ923="Warehouse HUAWEI","SPARE-ISSUE",
AQ923="SPARE-HS","SPARE-ISSUE",
AQ923="Power Telco","ACTIVE", AQ923="no impacts","no impacts"
),"")</f>
        <v>No root cause</v>
      </c>
      <c r="AS923" s="92" t="s">
        <v>5537</v>
      </c>
      <c r="AT923" s="98" t="s">
        <v>3188</v>
      </c>
      <c r="AV923" s="17" t="s">
        <v>5537</v>
      </c>
      <c r="AW923" s="7" t="s">
        <v>5537</v>
      </c>
      <c r="AX923" s="6" t="s">
        <v>5537</v>
      </c>
      <c r="AY923" s="7"/>
      <c r="AZ923" s="3" t="s">
        <v>5537</v>
      </c>
      <c r="BA923" s="18" t="s">
        <v>5537</v>
      </c>
      <c r="BB923" s="18" t="s">
        <v>5537</v>
      </c>
      <c r="BC923" s="18" t="s">
        <v>5537</v>
      </c>
      <c r="BD923" s="18" t="s">
        <v>5537</v>
      </c>
      <c r="BE923" s="18" t="s">
        <v>5537</v>
      </c>
      <c r="BF923" s="18" t="s">
        <v>5537</v>
      </c>
      <c r="BG923" s="18" t="s">
        <v>5537</v>
      </c>
      <c r="BH923" s="18" t="s">
        <v>5537</v>
      </c>
      <c r="BI923" s="18" t="s">
        <v>5537</v>
      </c>
      <c r="BJ923" s="18" t="s">
        <v>5537</v>
      </c>
      <c r="BK923" s="18" t="s">
        <v>5537</v>
      </c>
      <c r="BL923" s="9" t="s">
        <v>5537</v>
      </c>
      <c r="BM923" s="14" t="s">
        <v>5537</v>
      </c>
      <c r="BN923" s="14" t="s">
        <v>5537</v>
      </c>
      <c r="BO923" s="14" t="str">
        <f>_xlfn.XLOOKUP(B923,'[4]cell downs 18042026 17h'!$B:$B,'[4]cell downs 18042026 17h'!$B:$B,"")</f>
        <v/>
      </c>
      <c r="BP923" s="14" t="str">
        <f>_xlfn.XLOOKUP(B923,'[5]Cells Huawei 19042026 15h'!$B:$B,'[5]Cells Huawei 19042026 15h'!$B:$B,"")</f>
        <v/>
      </c>
      <c r="BQ923" s="9" t="str">
        <f>_xlfn.XLOOKUP(B923,'[6]cells down 19042026 9H40'!$B:$B,'[6]cells down 19042026 9H40'!$B:$B,"")</f>
        <v/>
      </c>
      <c r="BR923" s="9" t="s">
        <v>3188</v>
      </c>
      <c r="BS923" s="9" t="s">
        <v>318</v>
      </c>
      <c r="BT923" s="108"/>
    </row>
    <row r="924" spans="1:72" s="9" customFormat="1" x14ac:dyDescent="0.35">
      <c r="A924" s="1" t="s">
        <v>2717</v>
      </c>
      <c r="B924" s="8" t="s">
        <v>2718</v>
      </c>
      <c r="C924" s="3" t="str">
        <f>_xlfn.XLOOKUP(B924,'[1]daily break down'!$D:$D,'[1]daily break down'!$E:$E,"")</f>
        <v>Yaounde</v>
      </c>
      <c r="D924" s="1" t="s">
        <v>11</v>
      </c>
      <c r="E924" s="1" t="s">
        <v>145</v>
      </c>
      <c r="F924" s="3" t="s">
        <v>37</v>
      </c>
      <c r="G924" s="1" t="s">
        <v>38</v>
      </c>
      <c r="H924" s="34" t="str">
        <f>_xlfn.XLOOKUP(B924,[2]CALCULATION!$B:$B,[2]CALCULATION!$H:$H,"")</f>
        <v>ZTE</v>
      </c>
      <c r="I924" s="28">
        <v>0</v>
      </c>
      <c r="J924" s="28">
        <v>0</v>
      </c>
      <c r="K924" s="28">
        <v>0</v>
      </c>
      <c r="L924" s="28">
        <v>8.435992044128442E-3</v>
      </c>
      <c r="M924" s="28">
        <v>0</v>
      </c>
      <c r="N924" s="28">
        <v>0</v>
      </c>
      <c r="O924" s="28">
        <v>1.6729303461717124E-2</v>
      </c>
      <c r="P924" s="28">
        <v>0</v>
      </c>
      <c r="Q924" s="28">
        <v>0</v>
      </c>
      <c r="R924" s="28">
        <v>8.0792904777802401E-3</v>
      </c>
      <c r="S924" s="93">
        <v>0</v>
      </c>
      <c r="T924" s="93">
        <f>_xlfn.XLOOKUP(B924,'[3]Nur des jours'!$B:$B,'[3]Nur des jours'!$U:$U,"")</f>
        <v>0</v>
      </c>
      <c r="U924" s="93">
        <v>0</v>
      </c>
      <c r="V924" s="93">
        <v>0</v>
      </c>
      <c r="W924" s="93">
        <v>0</v>
      </c>
      <c r="X924" s="93">
        <v>0</v>
      </c>
      <c r="Y924" s="93">
        <v>0</v>
      </c>
      <c r="Z924" s="93">
        <v>0</v>
      </c>
      <c r="AA924" s="93">
        <v>0</v>
      </c>
      <c r="AB924" s="93">
        <v>0</v>
      </c>
      <c r="AC924" s="93">
        <f>_xlfn.XLOOKUP(B924,'[3]Nur des jours'!$B:$B,'[3]Nur des jours'!$N:$N,"")</f>
        <v>0</v>
      </c>
      <c r="AD924" s="93">
        <v>0</v>
      </c>
      <c r="AE924" s="93">
        <v>0.18739316788087859</v>
      </c>
      <c r="AF924" s="93">
        <v>0</v>
      </c>
      <c r="AG924" s="93"/>
      <c r="AH924" s="93">
        <v>0</v>
      </c>
      <c r="AI924" s="93">
        <v>0</v>
      </c>
      <c r="AJ924" s="93">
        <v>0</v>
      </c>
      <c r="AK924" s="93">
        <v>0</v>
      </c>
      <c r="AL924" s="93">
        <v>0</v>
      </c>
      <c r="AM924" s="49" t="s">
        <v>5559</v>
      </c>
      <c r="AN924" s="49"/>
      <c r="AO924" s="48" t="str" cm="1">
        <f t="array" ref="AO924">IFERROR(_xlfn.IFS(
AQ924="MPR ISSUE","PDH",
AQ924="BSS Hardware Issue","BSS",
AQ924="Sites strategiques, MLL, Pylone, etc.","ENVTECH",
AQ924="AKTIVCO DEFAUT GE &amp; POWER Cabinet","AKTIVCO",
AQ924="AKTIVCO Coupure ENEO &amp; Baisse de tension","AKTIVCO GRID ONLY",
AQ924="Coupure ENEO &amp; Baisse de tension","IHS GRID ONLY",
AQ924="Defaut GE &amp; POWER Cabinet","IHS",
AQ924="Sharing","Partners",
AQ924="Sites strategiques &amp; DataCenter","SST &amp; DC",
AQ924="Exclu","Exclu",
AQ924="SAT","SAT",
AQ924="SPARE-ISSUE","SPARE-ISSUE",
AQ924="Fiber CAmtel","TRANS_FO_CAMTEL",
AQ924="Fiber AOF","Fiber AOF",
AQ924="Projet OCM (HUAWEI)","TRAVAUX-HUAWEI",
AQ924="Projet OCM (NOKIA)","TRAVAUX-NOKIA",
AQ924="ACCESS-ISSUE","ACCESS-ISSUE",
AQ924="Projet OCM (ZTE, NOKIA, autres projets)","TRAVAUX OCM",
AQ924="No root CAuse","No root cause",
AQ924="ODU HS","PDH",
AQ924="IP &amp; VLAN","PDH",
AQ924="Warehouse HUAWEI","SPARE-ISSUE",
AQ924="SPARE-HS","SPARE-ISSUE",
AQ924="Power Telco","BSS",AQ924="no impacts","no impacts"
),"")</f>
        <v>No root cause</v>
      </c>
      <c r="AP924" s="48" t="str" cm="1">
        <f t="array" ref="AP924">IFERROR(_xlfn.IFS(
AQ924="MPR ISSUE","TX ISSUE",
AQ924="BSS Hardware Issue","RAN ISSUE",
AQ924="Sites strategiques, MLL, Pylone, etc.","ENVTECH",
AQ924="AKTIVCO DEFAUT GE &amp; POWER Cabinet","POWER ISSUE",
AQ924="AKTIVCO Coupure ENEO &amp; Baisse de tension","POWER ISSUE",
AQ924="Coupure ENEO &amp; Baisse de tension","POWER ISSUE",
AQ924="Defaut GE &amp; POWER Cabinet","POWER ISSUE",
AQ924="Sharing","POWER ISSUE",
AQ924="Sites strategiques &amp; DataCenter","POWER ISSUE",
AQ924="Exclu","Exclu",
AQ924="SAT","TX ISSUE",
AQ924="SPARE-ISSUE","SPARE-ISSUE",
AQ924="Fiber CAmtel","TX ISSUE",
AQ924="Fiber AOF","TX ISSUE",
AQ924="Projet OCM (HUAWEI)","TRAVAUX-HUAWEI",
AQ924="Projet OCM (NOKIA)","TRAVAUX -NOKIA",
AQ924="ACCESS-ISSUE","ACCESS-ISSUE",
AQ924="Projet OCM (ZTE, NOKIA, autres projets)","TRAVAUX OCM",
AQ924="No root CAuse","No root cause",
AQ924="ODU HS","TX ISSUE",
AQ924="IP &amp; VLAN","TX ISSUE",
AQ924="Warehouse HUAWEI","SPARE-ISSUE",
AQ924="SPARE-HS","SPARE-ISSUE",
AQ924="Power Telco","RAN ISSUE",AQ924="no impacts","no impacts"
),"")</f>
        <v>No root cause</v>
      </c>
      <c r="AQ924" s="126" t="s">
        <v>5344</v>
      </c>
      <c r="AR924" s="48" t="str" cm="1">
        <f t="array" ref="AR924">IFERROR(_xlfn.IFS(
AQ924="MPR ISSUE","ACTIVE",
AQ924="BSS Hardware Issue","ACTIVE",
AQ924="Sites strategiques, MLL, Pylone, etc.","PASSIVE",
AQ924="AKTIVCO DEFAUT GE &amp; POWER Cabinet","PASSIVE",
AQ924="AKTIVCO Coupure ENEO &amp; Baisse de tension","PASSIVE",
AQ924="Coupure ENEO &amp; Baisse de tension","PASSIVE",
AQ924="Defaut GE &amp; POWER Cabinet","PASSIVE",
AQ924="Sharing","PASSIVE",
AQ924="Sites strategiques &amp; DataCenter","PASSIVE",
AQ924="Exclu","Exclu",
AQ924="SAT","ACTIVE",
AQ924="SPARE-ISSUE","SPARE-ISSUE",
AQ924="Fiber CAmtel","ACTIVE",
AQ924="Fiber AOF","ACTIVE",
AQ924="Projet OCM (HUAWEI)","PLANNED WORKS",
AQ924="Projet OCM (NOKIA)","PLANNED WORKS",
AQ924="ACCESS-ISSUE","ACCESS-ISSUE",
AQ924="Projet OCM (ZTE, NOKIA, autres projets)","PLANNED WORKS",
AQ924="No root CAuse","No root cause",
AQ924="ODU HS","ACTIVE",
AQ924="IP &amp; VLAN","ACTIVE",
AQ924="Warehouse HUAWEI","SPARE-ISSUE",
AQ924="SPARE-HS","SPARE-ISSUE",
AQ924="Power Telco","ACTIVE", AQ924="no impacts","no impacts"
),"")</f>
        <v>No root cause</v>
      </c>
      <c r="AS924" s="92" t="s">
        <v>5537</v>
      </c>
      <c r="AT924" s="98" t="s">
        <v>2718</v>
      </c>
      <c r="AV924" s="17" t="s">
        <v>5537</v>
      </c>
      <c r="AW924" s="7" t="s">
        <v>5537</v>
      </c>
      <c r="AX924" s="6" t="s">
        <v>5537</v>
      </c>
      <c r="AY924" s="7"/>
      <c r="AZ924" s="3" t="s">
        <v>5537</v>
      </c>
      <c r="BA924" s="18" t="s">
        <v>5537</v>
      </c>
      <c r="BB924" s="18" t="s">
        <v>5537</v>
      </c>
      <c r="BC924" s="18" t="s">
        <v>5537</v>
      </c>
      <c r="BD924" s="18" t="s">
        <v>5537</v>
      </c>
      <c r="BE924" s="18" t="s">
        <v>5537</v>
      </c>
      <c r="BF924" s="18" t="s">
        <v>5537</v>
      </c>
      <c r="BG924" s="18" t="s">
        <v>5537</v>
      </c>
      <c r="BH924" s="18" t="s">
        <v>5537</v>
      </c>
      <c r="BI924" s="18" t="s">
        <v>5537</v>
      </c>
      <c r="BJ924" s="18" t="s">
        <v>5537</v>
      </c>
      <c r="BK924" s="18" t="s">
        <v>5537</v>
      </c>
      <c r="BL924" s="9" t="s">
        <v>5537</v>
      </c>
      <c r="BM924" s="14" t="s">
        <v>5537</v>
      </c>
      <c r="BN924" s="14" t="s">
        <v>5537</v>
      </c>
      <c r="BO924" s="14" t="str">
        <f>_xlfn.XLOOKUP(B924,'[4]cell downs 18042026 17h'!$B:$B,'[4]cell downs 18042026 17h'!$B:$B,"")</f>
        <v/>
      </c>
      <c r="BP924" s="14" t="str">
        <f>_xlfn.XLOOKUP(B924,'[5]Cells Huawei 19042026 15h'!$B:$B,'[5]Cells Huawei 19042026 15h'!$B:$B,"")</f>
        <v/>
      </c>
      <c r="BQ924" s="9" t="str">
        <f>_xlfn.XLOOKUP(B924,'[6]cells down 19042026 9H40'!$B:$B,'[6]cells down 19042026 9H40'!$B:$B,"")</f>
        <v/>
      </c>
      <c r="BR924" s="9" t="s">
        <v>2718</v>
      </c>
      <c r="BS924" s="9" t="s">
        <v>12</v>
      </c>
      <c r="BT924" s="108"/>
    </row>
    <row r="925" spans="1:72" s="9" customFormat="1" x14ac:dyDescent="0.35">
      <c r="A925" s="1" t="s">
        <v>2703</v>
      </c>
      <c r="B925" s="8" t="s">
        <v>2704</v>
      </c>
      <c r="C925" s="3" t="str">
        <f>_xlfn.XLOOKUP(B925,'[1]daily break down'!$D:$D,'[1]daily break down'!$E:$E,"")</f>
        <v>Yaounde</v>
      </c>
      <c r="D925" s="1" t="s">
        <v>11</v>
      </c>
      <c r="E925" s="1" t="s">
        <v>12</v>
      </c>
      <c r="F925" s="3" t="s">
        <v>37</v>
      </c>
      <c r="G925" s="1" t="s">
        <v>38</v>
      </c>
      <c r="H925" s="34" t="str">
        <f>_xlfn.XLOOKUP(B925,[2]CALCULATION!$B:$B,[2]CALCULATION!$H:$H,"")</f>
        <v>ZTE</v>
      </c>
      <c r="I925" s="28">
        <v>0</v>
      </c>
      <c r="J925" s="28">
        <v>0</v>
      </c>
      <c r="K925" s="28">
        <v>0</v>
      </c>
      <c r="L925" s="28">
        <v>0</v>
      </c>
      <c r="M925" s="28">
        <v>0</v>
      </c>
      <c r="N925" s="28">
        <v>0</v>
      </c>
      <c r="O925" s="28">
        <v>0</v>
      </c>
      <c r="P925" s="28">
        <v>0</v>
      </c>
      <c r="Q925" s="28">
        <v>0</v>
      </c>
      <c r="R925" s="28">
        <v>1.6533117600226025E-2</v>
      </c>
      <c r="S925" s="93">
        <v>0</v>
      </c>
      <c r="T925" s="93">
        <f>_xlfn.XLOOKUP(B925,'[3]Nur des jours'!$B:$B,'[3]Nur des jours'!$U:$U,"")</f>
        <v>0</v>
      </c>
      <c r="U925" s="93">
        <v>0</v>
      </c>
      <c r="V925" s="93">
        <v>0</v>
      </c>
      <c r="W925" s="93">
        <v>0</v>
      </c>
      <c r="X925" s="93">
        <v>0</v>
      </c>
      <c r="Y925" s="93">
        <v>0</v>
      </c>
      <c r="Z925" s="93">
        <v>0</v>
      </c>
      <c r="AA925" s="93">
        <v>0</v>
      </c>
      <c r="AB925" s="93">
        <v>0</v>
      </c>
      <c r="AC925" s="93">
        <f>_xlfn.XLOOKUP(B925,'[3]Nur des jours'!$B:$B,'[3]Nur des jours'!$N:$N,"")</f>
        <v>0</v>
      </c>
      <c r="AD925" s="93">
        <v>0</v>
      </c>
      <c r="AE925" s="93">
        <v>0.18703646631453055</v>
      </c>
      <c r="AF925" s="93">
        <v>0</v>
      </c>
      <c r="AG925" s="93"/>
      <c r="AH925" s="93">
        <v>0</v>
      </c>
      <c r="AI925" s="93">
        <v>0</v>
      </c>
      <c r="AJ925" s="93">
        <v>0</v>
      </c>
      <c r="AK925" s="93">
        <v>0</v>
      </c>
      <c r="AL925" s="93">
        <v>0</v>
      </c>
      <c r="AM925" s="49" t="s">
        <v>5559</v>
      </c>
      <c r="AN925" s="49"/>
      <c r="AO925" s="48" t="str" cm="1">
        <f t="array" ref="AO925">IFERROR(_xlfn.IFS(
AQ925="MPR ISSUE","PDH",
AQ925="BSS Hardware Issue","BSS",
AQ925="Sites strategiques, MLL, Pylone, etc.","ENVTECH",
AQ925="AKTIVCO DEFAUT GE &amp; POWER Cabinet","AKTIVCO",
AQ925="AKTIVCO Coupure ENEO &amp; Baisse de tension","AKTIVCO GRID ONLY",
AQ925="Coupure ENEO &amp; Baisse de tension","IHS GRID ONLY",
AQ925="Defaut GE &amp; POWER Cabinet","IHS",
AQ925="Sharing","Partners",
AQ925="Sites strategiques &amp; DataCenter","SST &amp; DC",
AQ925="Exclu","Exclu",
AQ925="SAT","SAT",
AQ925="SPARE-ISSUE","SPARE-ISSUE",
AQ925="Fiber CAmtel","TRANS_FO_CAMTEL",
AQ925="Fiber AOF","Fiber AOF",
AQ925="Projet OCM (HUAWEI)","TRAVAUX-HUAWEI",
AQ925="Projet OCM (NOKIA)","TRAVAUX-NOKIA",
AQ925="ACCESS-ISSUE","ACCESS-ISSUE",
AQ925="Projet OCM (ZTE, NOKIA, autres projets)","TRAVAUX OCM",
AQ925="No root CAuse","No root cause",
AQ925="ODU HS","PDH",
AQ925="IP &amp; VLAN","PDH",
AQ925="Warehouse HUAWEI","SPARE-ISSUE",
AQ925="SPARE-HS","SPARE-ISSUE",
AQ925="Power Telco","BSS",AQ925="no impacts","no impacts"
),"")</f>
        <v>No root cause</v>
      </c>
      <c r="AP925" s="48" t="str" cm="1">
        <f t="array" ref="AP925">IFERROR(_xlfn.IFS(
AQ925="MPR ISSUE","TX ISSUE",
AQ925="BSS Hardware Issue","RAN ISSUE",
AQ925="Sites strategiques, MLL, Pylone, etc.","ENVTECH",
AQ925="AKTIVCO DEFAUT GE &amp; POWER Cabinet","POWER ISSUE",
AQ925="AKTIVCO Coupure ENEO &amp; Baisse de tension","POWER ISSUE",
AQ925="Coupure ENEO &amp; Baisse de tension","POWER ISSUE",
AQ925="Defaut GE &amp; POWER Cabinet","POWER ISSUE",
AQ925="Sharing","POWER ISSUE",
AQ925="Sites strategiques &amp; DataCenter","POWER ISSUE",
AQ925="Exclu","Exclu",
AQ925="SAT","TX ISSUE",
AQ925="SPARE-ISSUE","SPARE-ISSUE",
AQ925="Fiber CAmtel","TX ISSUE",
AQ925="Fiber AOF","TX ISSUE",
AQ925="Projet OCM (HUAWEI)","TRAVAUX-HUAWEI",
AQ925="Projet OCM (NOKIA)","TRAVAUX -NOKIA",
AQ925="ACCESS-ISSUE","ACCESS-ISSUE",
AQ925="Projet OCM (ZTE, NOKIA, autres projets)","TRAVAUX OCM",
AQ925="No root CAuse","No root cause",
AQ925="ODU HS","TX ISSUE",
AQ925="IP &amp; VLAN","TX ISSUE",
AQ925="Warehouse HUAWEI","SPARE-ISSUE",
AQ925="SPARE-HS","SPARE-ISSUE",
AQ925="Power Telco","RAN ISSUE",AQ925="no impacts","no impacts"
),"")</f>
        <v>No root cause</v>
      </c>
      <c r="AQ925" s="126" t="s">
        <v>5344</v>
      </c>
      <c r="AR925" s="48" t="str" cm="1">
        <f t="array" ref="AR925">IFERROR(_xlfn.IFS(
AQ925="MPR ISSUE","ACTIVE",
AQ925="BSS Hardware Issue","ACTIVE",
AQ925="Sites strategiques, MLL, Pylone, etc.","PASSIVE",
AQ925="AKTIVCO DEFAUT GE &amp; POWER Cabinet","PASSIVE",
AQ925="AKTIVCO Coupure ENEO &amp; Baisse de tension","PASSIVE",
AQ925="Coupure ENEO &amp; Baisse de tension","PASSIVE",
AQ925="Defaut GE &amp; POWER Cabinet","PASSIVE",
AQ925="Sharing","PASSIVE",
AQ925="Sites strategiques &amp; DataCenter","PASSIVE",
AQ925="Exclu","Exclu",
AQ925="SAT","ACTIVE",
AQ925="SPARE-ISSUE","SPARE-ISSUE",
AQ925="Fiber CAmtel","ACTIVE",
AQ925="Fiber AOF","ACTIVE",
AQ925="Projet OCM (HUAWEI)","PLANNED WORKS",
AQ925="Projet OCM (NOKIA)","PLANNED WORKS",
AQ925="ACCESS-ISSUE","ACCESS-ISSUE",
AQ925="Projet OCM (ZTE, NOKIA, autres projets)","PLANNED WORKS",
AQ925="No root CAuse","No root cause",
AQ925="ODU HS","ACTIVE",
AQ925="IP &amp; VLAN","ACTIVE",
AQ925="Warehouse HUAWEI","SPARE-ISSUE",
AQ925="SPARE-HS","SPARE-ISSUE",
AQ925="Power Telco","ACTIVE", AQ925="no impacts","no impacts"
),"")</f>
        <v>No root cause</v>
      </c>
      <c r="AS925" s="92" t="s">
        <v>5537</v>
      </c>
      <c r="AT925" s="98" t="s">
        <v>2704</v>
      </c>
      <c r="AV925" s="17" t="s">
        <v>5537</v>
      </c>
      <c r="AW925" s="7" t="s">
        <v>5537</v>
      </c>
      <c r="AX925" s="6" t="s">
        <v>5537</v>
      </c>
      <c r="AY925" s="7"/>
      <c r="AZ925" s="3" t="s">
        <v>5537</v>
      </c>
      <c r="BA925" s="18" t="s">
        <v>5537</v>
      </c>
      <c r="BB925" s="18" t="s">
        <v>5537</v>
      </c>
      <c r="BC925" s="18" t="s">
        <v>5537</v>
      </c>
      <c r="BD925" s="18" t="s">
        <v>5537</v>
      </c>
      <c r="BE925" s="18" t="s">
        <v>5537</v>
      </c>
      <c r="BF925" s="18" t="s">
        <v>5537</v>
      </c>
      <c r="BG925" s="18" t="s">
        <v>5537</v>
      </c>
      <c r="BH925" s="18" t="s">
        <v>5537</v>
      </c>
      <c r="BI925" s="18" t="s">
        <v>5537</v>
      </c>
      <c r="BJ925" s="18" t="s">
        <v>5537</v>
      </c>
      <c r="BK925" s="18" t="s">
        <v>5537</v>
      </c>
      <c r="BL925" s="9" t="s">
        <v>5537</v>
      </c>
      <c r="BM925" s="14" t="s">
        <v>5537</v>
      </c>
      <c r="BN925" s="14" t="s">
        <v>5537</v>
      </c>
      <c r="BO925" s="14" t="str">
        <f>_xlfn.XLOOKUP(B925,'[4]cell downs 18042026 17h'!$B:$B,'[4]cell downs 18042026 17h'!$B:$B,"")</f>
        <v/>
      </c>
      <c r="BP925" s="14" t="str">
        <f>_xlfn.XLOOKUP(B925,'[5]Cells Huawei 19042026 15h'!$B:$B,'[5]Cells Huawei 19042026 15h'!$B:$B,"")</f>
        <v/>
      </c>
      <c r="BQ925" s="9" t="str">
        <f>_xlfn.XLOOKUP(B925,'[6]cells down 19042026 9H40'!$B:$B,'[6]cells down 19042026 9H40'!$B:$B,"")</f>
        <v/>
      </c>
      <c r="BR925" s="9" t="s">
        <v>2704</v>
      </c>
      <c r="BS925" s="9" t="s">
        <v>12</v>
      </c>
      <c r="BT925" s="108"/>
    </row>
    <row r="926" spans="1:72" s="9" customFormat="1" x14ac:dyDescent="0.35">
      <c r="A926" s="1" t="s">
        <v>1970</v>
      </c>
      <c r="B926" s="8" t="s">
        <v>1971</v>
      </c>
      <c r="C926" s="3" t="str">
        <f>_xlfn.XLOOKUP(B926,'[1]daily break down'!$D:$D,'[1]daily break down'!$E:$E,"")</f>
        <v>OUEST</v>
      </c>
      <c r="D926" s="1" t="s">
        <v>11</v>
      </c>
      <c r="E926" s="1" t="s">
        <v>12</v>
      </c>
      <c r="F926" s="3" t="s">
        <v>102</v>
      </c>
      <c r="G926" s="1" t="s">
        <v>856</v>
      </c>
      <c r="H926" s="32" t="str">
        <f>_xlfn.XLOOKUP(B926,[2]CALCULATION!$B:$B,[2]CALCULATION!$H:$H,"")</f>
        <v>Huawei</v>
      </c>
      <c r="I926" s="28">
        <v>0.58561479655169457</v>
      </c>
      <c r="J926" s="28">
        <v>0.3153955249648292</v>
      </c>
      <c r="K926" s="28">
        <v>0</v>
      </c>
      <c r="L926" s="28">
        <v>0</v>
      </c>
      <c r="M926" s="28">
        <v>0</v>
      </c>
      <c r="N926" s="28">
        <v>0</v>
      </c>
      <c r="O926" s="28">
        <v>0</v>
      </c>
      <c r="P926" s="28">
        <v>0</v>
      </c>
      <c r="Q926" s="28">
        <v>0</v>
      </c>
      <c r="R926" s="28">
        <v>0</v>
      </c>
      <c r="S926" s="93">
        <v>9.32774595999806E-2</v>
      </c>
      <c r="T926" s="93">
        <f>_xlfn.XLOOKUP(B926,'[3]Nur des jours'!$B:$B,'[3]Nur des jours'!$U:$U,"")</f>
        <v>0</v>
      </c>
      <c r="U926" s="93">
        <v>1.2403405215832983</v>
      </c>
      <c r="V926" s="93">
        <v>0</v>
      </c>
      <c r="W926" s="93">
        <v>0</v>
      </c>
      <c r="X926" s="93">
        <v>0</v>
      </c>
      <c r="Y926" s="93">
        <v>0</v>
      </c>
      <c r="Z926" s="93">
        <v>0</v>
      </c>
      <c r="AA926" s="93">
        <v>0</v>
      </c>
      <c r="AB926" s="93">
        <v>0</v>
      </c>
      <c r="AC926" s="93">
        <f>_xlfn.XLOOKUP(B926,'[3]Nur des jours'!$B:$B,'[3]Nur des jours'!$N:$N,"")</f>
        <v>0.22370538733509687</v>
      </c>
      <c r="AD926" s="93">
        <v>0.22370538733509687</v>
      </c>
      <c r="AE926" s="93">
        <v>0.18607337208539151</v>
      </c>
      <c r="AF926" s="93">
        <v>0</v>
      </c>
      <c r="AG926" s="93"/>
      <c r="AH926" s="93">
        <v>0</v>
      </c>
      <c r="AI926" s="93">
        <v>0</v>
      </c>
      <c r="AJ926" s="93">
        <v>0</v>
      </c>
      <c r="AK926" s="93">
        <v>0</v>
      </c>
      <c r="AL926" s="93">
        <v>0</v>
      </c>
      <c r="AM926" s="49" t="s">
        <v>5559</v>
      </c>
      <c r="AN926" s="49"/>
      <c r="AO926" s="48" t="str" cm="1">
        <f t="array" ref="AO926">IFERROR(_xlfn.IFS(
AQ926="MPR ISSUE","PDH",
AQ926="BSS Hardware Issue","BSS",
AQ926="Sites strategiques, MLL, Pylone, etc.","ENVTECH",
AQ926="AKTIVCO DEFAUT GE &amp; POWER Cabinet","AKTIVCO",
AQ926="AKTIVCO Coupure ENEO &amp; Baisse de tension","AKTIVCO GRID ONLY",
AQ926="Coupure ENEO &amp; Baisse de tension","IHS GRID ONLY",
AQ926="Defaut GE &amp; POWER Cabinet","IHS",
AQ926="Sharing","Partners",
AQ926="Sites strategiques &amp; DataCenter","SST &amp; DC",
AQ926="Exclu","Exclu",
AQ926="SAT","SAT",
AQ926="SPARE-ISSUE","SPARE-ISSUE",
AQ926="Fiber CAmtel","TRANS_FO_CAMTEL",
AQ926="Fiber AOF","Fiber AOF",
AQ926="Projet OCM (HUAWEI)","TRAVAUX-HUAWEI",
AQ926="Projet OCM (NOKIA)","TRAVAUX-NOKIA",
AQ926="ACCESS-ISSUE","ACCESS-ISSUE",
AQ926="Projet OCM (ZTE, NOKIA, autres projets)","TRAVAUX OCM",
AQ926="No root CAuse","No root cause",
AQ926="ODU HS","PDH",
AQ926="IP &amp; VLAN","PDH",
AQ926="Warehouse HUAWEI","SPARE-ISSUE",
AQ926="SPARE-HS","SPARE-ISSUE",
AQ926="Power Telco","BSS",AQ926="no impacts","no impacts"
),"")</f>
        <v>No root cause</v>
      </c>
      <c r="AP926" s="48" t="str" cm="1">
        <f t="array" ref="AP926">IFERROR(_xlfn.IFS(
AQ926="MPR ISSUE","TX ISSUE",
AQ926="BSS Hardware Issue","RAN ISSUE",
AQ926="Sites strategiques, MLL, Pylone, etc.","ENVTECH",
AQ926="AKTIVCO DEFAUT GE &amp; POWER Cabinet","POWER ISSUE",
AQ926="AKTIVCO Coupure ENEO &amp; Baisse de tension","POWER ISSUE",
AQ926="Coupure ENEO &amp; Baisse de tension","POWER ISSUE",
AQ926="Defaut GE &amp; POWER Cabinet","POWER ISSUE",
AQ926="Sharing","POWER ISSUE",
AQ926="Sites strategiques &amp; DataCenter","POWER ISSUE",
AQ926="Exclu","Exclu",
AQ926="SAT","TX ISSUE",
AQ926="SPARE-ISSUE","SPARE-ISSUE",
AQ926="Fiber CAmtel","TX ISSUE",
AQ926="Fiber AOF","TX ISSUE",
AQ926="Projet OCM (HUAWEI)","TRAVAUX-HUAWEI",
AQ926="Projet OCM (NOKIA)","TRAVAUX -NOKIA",
AQ926="ACCESS-ISSUE","ACCESS-ISSUE",
AQ926="Projet OCM (ZTE, NOKIA, autres projets)","TRAVAUX OCM",
AQ926="No root CAuse","No root cause",
AQ926="ODU HS","TX ISSUE",
AQ926="IP &amp; VLAN","TX ISSUE",
AQ926="Warehouse HUAWEI","SPARE-ISSUE",
AQ926="SPARE-HS","SPARE-ISSUE",
AQ926="Power Telco","RAN ISSUE",AQ926="no impacts","no impacts"
),"")</f>
        <v>No root cause</v>
      </c>
      <c r="AQ926" s="126" t="s">
        <v>5344</v>
      </c>
      <c r="AR926" s="48" t="str" cm="1">
        <f t="array" ref="AR926">IFERROR(_xlfn.IFS(
AQ926="MPR ISSUE","ACTIVE",
AQ926="BSS Hardware Issue","ACTIVE",
AQ926="Sites strategiques, MLL, Pylone, etc.","PASSIVE",
AQ926="AKTIVCO DEFAUT GE &amp; POWER Cabinet","PASSIVE",
AQ926="AKTIVCO Coupure ENEO &amp; Baisse de tension","PASSIVE",
AQ926="Coupure ENEO &amp; Baisse de tension","PASSIVE",
AQ926="Defaut GE &amp; POWER Cabinet","PASSIVE",
AQ926="Sharing","PASSIVE",
AQ926="Sites strategiques &amp; DataCenter","PASSIVE",
AQ926="Exclu","Exclu",
AQ926="SAT","ACTIVE",
AQ926="SPARE-ISSUE","SPARE-ISSUE",
AQ926="Fiber CAmtel","ACTIVE",
AQ926="Fiber AOF","ACTIVE",
AQ926="Projet OCM (HUAWEI)","PLANNED WORKS",
AQ926="Projet OCM (NOKIA)","PLANNED WORKS",
AQ926="ACCESS-ISSUE","ACCESS-ISSUE",
AQ926="Projet OCM (ZTE, NOKIA, autres projets)","PLANNED WORKS",
AQ926="No root CAuse","No root cause",
AQ926="ODU HS","ACTIVE",
AQ926="IP &amp; VLAN","ACTIVE",
AQ926="Warehouse HUAWEI","SPARE-ISSUE",
AQ926="SPARE-HS","SPARE-ISSUE",
AQ926="Power Telco","ACTIVE", AQ926="no impacts","no impacts"
),"")</f>
        <v>No root cause</v>
      </c>
      <c r="AS926" s="92" t="s">
        <v>5537</v>
      </c>
      <c r="AT926" s="98" t="s">
        <v>1971</v>
      </c>
      <c r="AV926" s="17" t="s">
        <v>5537</v>
      </c>
      <c r="AW926" s="7" t="s">
        <v>5537</v>
      </c>
      <c r="AX926" s="6" t="s">
        <v>5537</v>
      </c>
      <c r="AY926" s="7"/>
      <c r="AZ926" s="3" t="s">
        <v>5537</v>
      </c>
      <c r="BA926" s="18" t="s">
        <v>5537</v>
      </c>
      <c r="BB926" s="18" t="s">
        <v>5537</v>
      </c>
      <c r="BC926" s="18" t="s">
        <v>5537</v>
      </c>
      <c r="BD926" s="18" t="s">
        <v>5537</v>
      </c>
      <c r="BE926" s="18" t="s">
        <v>5537</v>
      </c>
      <c r="BF926" s="18" t="s">
        <v>5537</v>
      </c>
      <c r="BG926" s="18" t="s">
        <v>5537</v>
      </c>
      <c r="BH926" s="18" t="s">
        <v>5537</v>
      </c>
      <c r="BI926" s="18" t="s">
        <v>5537</v>
      </c>
      <c r="BJ926" s="18" t="s">
        <v>5537</v>
      </c>
      <c r="BK926" s="18" t="s">
        <v>5537</v>
      </c>
      <c r="BL926" s="9" t="s">
        <v>5537</v>
      </c>
      <c r="BM926" s="14" t="s">
        <v>5537</v>
      </c>
      <c r="BN926" s="14" t="s">
        <v>5537</v>
      </c>
      <c r="BO926" s="14" t="str">
        <f>_xlfn.XLOOKUP(B926,'[4]cell downs 18042026 17h'!$B:$B,'[4]cell downs 18042026 17h'!$B:$B,"")</f>
        <v/>
      </c>
      <c r="BP926" s="14" t="str">
        <f>_xlfn.XLOOKUP(B926,'[5]Cells Huawei 19042026 15h'!$B:$B,'[5]Cells Huawei 19042026 15h'!$B:$B,"")</f>
        <v/>
      </c>
      <c r="BQ926" s="9" t="str">
        <f>_xlfn.XLOOKUP(B926,'[6]cells down 19042026 9H40'!$B:$B,'[6]cells down 19042026 9H40'!$B:$B,"")</f>
        <v/>
      </c>
      <c r="BR926" s="9" t="s">
        <v>1971</v>
      </c>
      <c r="BS926" s="9" t="s">
        <v>12</v>
      </c>
      <c r="BT926" s="108"/>
    </row>
    <row r="927" spans="1:72" s="9" customFormat="1" x14ac:dyDescent="0.35">
      <c r="A927" s="3" t="s">
        <v>2629</v>
      </c>
      <c r="B927" s="3" t="s">
        <v>2630</v>
      </c>
      <c r="C927" s="3" t="str">
        <f>_xlfn.XLOOKUP(B927,'[1]daily break down'!$D:$D,'[1]daily break down'!$E:$E,"")</f>
        <v>Yaounde</v>
      </c>
      <c r="D927" s="3" t="s">
        <v>357</v>
      </c>
      <c r="E927" s="3" t="s">
        <v>5494</v>
      </c>
      <c r="F927" s="3" t="s">
        <v>37</v>
      </c>
      <c r="G927" s="3" t="s">
        <v>115</v>
      </c>
      <c r="H927" s="34" t="str">
        <f>_xlfn.XLOOKUP(B927,[2]CALCULATION!$B:$B,[2]CALCULATION!$H:$H,"")</f>
        <v>ZTE</v>
      </c>
      <c r="I927" s="28">
        <v>0</v>
      </c>
      <c r="J927" s="28">
        <v>16.120003681160171</v>
      </c>
      <c r="K927" s="28">
        <v>0</v>
      </c>
      <c r="L927" s="28">
        <v>0</v>
      </c>
      <c r="M927" s="28">
        <v>0</v>
      </c>
      <c r="N927" s="28">
        <v>0</v>
      </c>
      <c r="O927" s="28">
        <v>0</v>
      </c>
      <c r="P927" s="28">
        <v>0.63141527767076588</v>
      </c>
      <c r="Q927" s="28">
        <v>4.7026286051827286</v>
      </c>
      <c r="R927" s="28">
        <v>0</v>
      </c>
      <c r="S927" s="93">
        <v>24.852860603881485</v>
      </c>
      <c r="T927" s="93">
        <f>_xlfn.XLOOKUP(B927,'[3]Nur des jours'!$B:$B,'[3]Nur des jours'!$U:$U,"")</f>
        <v>27.675368758079284</v>
      </c>
      <c r="U927" s="93">
        <v>13.868556899607057</v>
      </c>
      <c r="V927" s="93">
        <v>13.868556899607057</v>
      </c>
      <c r="W927" s="93">
        <v>27.675368758079284</v>
      </c>
      <c r="X927" s="93">
        <v>0</v>
      </c>
      <c r="Y927" s="93">
        <v>0</v>
      </c>
      <c r="Z927" s="93">
        <v>20.891529193882985</v>
      </c>
      <c r="AA927" s="93">
        <v>0</v>
      </c>
      <c r="AB927" s="93">
        <v>0</v>
      </c>
      <c r="AC927" s="93">
        <f>_xlfn.XLOOKUP(B927,'[3]Nur des jours'!$B:$B,'[3]Nur des jours'!$N:$N,"")</f>
        <v>0</v>
      </c>
      <c r="AD927" s="93">
        <v>0</v>
      </c>
      <c r="AE927" s="93">
        <v>0.18585935114558211</v>
      </c>
      <c r="AF927" s="93">
        <v>0</v>
      </c>
      <c r="AG927" s="93"/>
      <c r="AH927" s="93">
        <v>0</v>
      </c>
      <c r="AI927" s="93">
        <v>0</v>
      </c>
      <c r="AJ927" s="93">
        <v>0</v>
      </c>
      <c r="AK927" s="93">
        <v>0</v>
      </c>
      <c r="AL927" s="93">
        <v>0</v>
      </c>
      <c r="AM927" s="49" t="s">
        <v>5559</v>
      </c>
      <c r="AN927" s="49"/>
      <c r="AO927" s="48" t="str" cm="1">
        <f t="array" ref="AO927">IFERROR(_xlfn.IFS(
AQ927="MPR ISSUE","PDH",
AQ927="BSS Hardware Issue","BSS",
AQ927="Sites strategiques, MLL, Pylone, etc.","ENVTECH",
AQ927="AKTIVCO DEFAUT GE &amp; POWER Cabinet","AKTIVCO",
AQ927="AKTIVCO Coupure ENEO &amp; Baisse de tension","AKTIVCO GRID ONLY",
AQ927="Coupure ENEO &amp; Baisse de tension","IHS GRID ONLY",
AQ927="Defaut GE &amp; POWER Cabinet","IHS",
AQ927="Sharing","Partners",
AQ927="Sites strategiques &amp; DataCenter","SST &amp; DC",
AQ927="Exclu","Exclu",
AQ927="SAT","SAT",
AQ927="SPARE-ISSUE","SPARE-ISSUE",
AQ927="Fiber CAmtel","TRANS_FO_CAMTEL",
AQ927="Fiber AOF","Fiber AOF",
AQ927="Projet OCM (HUAWEI)","TRAVAUX-HUAWEI",
AQ927="Projet OCM (NOKIA)","TRAVAUX-NOKIA",
AQ927="ACCESS-ISSUE","ACCESS-ISSUE",
AQ927="Projet OCM (ZTE, NOKIA, autres projets)","TRAVAUX OCM",
AQ927="No root CAuse","No root cause",
AQ927="ODU HS","PDH",
AQ927="IP &amp; VLAN","PDH",
AQ927="Warehouse HUAWEI","SPARE-ISSUE",
AQ927="SPARE-HS","SPARE-ISSUE",
AQ927="Power Telco","BSS",AQ927="no impacts","no impacts"
),"")</f>
        <v>No root cause</v>
      </c>
      <c r="AP927" s="48" t="str" cm="1">
        <f t="array" ref="AP927">IFERROR(_xlfn.IFS(
AQ927="MPR ISSUE","TX ISSUE",
AQ927="BSS Hardware Issue","RAN ISSUE",
AQ927="Sites strategiques, MLL, Pylone, etc.","ENVTECH",
AQ927="AKTIVCO DEFAUT GE &amp; POWER Cabinet","POWER ISSUE",
AQ927="AKTIVCO Coupure ENEO &amp; Baisse de tension","POWER ISSUE",
AQ927="Coupure ENEO &amp; Baisse de tension","POWER ISSUE",
AQ927="Defaut GE &amp; POWER Cabinet","POWER ISSUE",
AQ927="Sharing","POWER ISSUE",
AQ927="Sites strategiques &amp; DataCenter","POWER ISSUE",
AQ927="Exclu","Exclu",
AQ927="SAT","TX ISSUE",
AQ927="SPARE-ISSUE","SPARE-ISSUE",
AQ927="Fiber CAmtel","TX ISSUE",
AQ927="Fiber AOF","TX ISSUE",
AQ927="Projet OCM (HUAWEI)","TRAVAUX-HUAWEI",
AQ927="Projet OCM (NOKIA)","TRAVAUX -NOKIA",
AQ927="ACCESS-ISSUE","ACCESS-ISSUE",
AQ927="Projet OCM (ZTE, NOKIA, autres projets)","TRAVAUX OCM",
AQ927="No root CAuse","No root cause",
AQ927="ODU HS","TX ISSUE",
AQ927="IP &amp; VLAN","TX ISSUE",
AQ927="Warehouse HUAWEI","SPARE-ISSUE",
AQ927="SPARE-HS","SPARE-ISSUE",
AQ927="Power Telco","RAN ISSUE",AQ927="no impacts","no impacts"
),"")</f>
        <v>No root cause</v>
      </c>
      <c r="AQ927" s="67" t="s">
        <v>5344</v>
      </c>
      <c r="AR927" s="48" t="str" cm="1">
        <f t="array" ref="AR927">IFERROR(_xlfn.IFS(
AQ927="MPR ISSUE","ACTIVE",
AQ927="BSS Hardware Issue","ACTIVE",
AQ927="Sites strategiques, MLL, Pylone, etc.","PASSIVE",
AQ927="AKTIVCO DEFAUT GE &amp; POWER Cabinet","PASSIVE",
AQ927="AKTIVCO Coupure ENEO &amp; Baisse de tension","PASSIVE",
AQ927="Coupure ENEO &amp; Baisse de tension","PASSIVE",
AQ927="Defaut GE &amp; POWER Cabinet","PASSIVE",
AQ927="Sharing","PASSIVE",
AQ927="Sites strategiques &amp; DataCenter","PASSIVE",
AQ927="Exclu","Exclu",
AQ927="SAT","ACTIVE",
AQ927="SPARE-ISSUE","SPARE-ISSUE",
AQ927="Fiber CAmtel","ACTIVE",
AQ927="Fiber AOF","ACTIVE",
AQ927="Projet OCM (HUAWEI)","PLANNED WORKS",
AQ927="Projet OCM (NOKIA)","PLANNED WORKS",
AQ927="ACCESS-ISSUE","ACCESS-ISSUE",
AQ927="Projet OCM (ZTE, NOKIA, autres projets)","PLANNED WORKS",
AQ927="No root CAuse","No root cause",
AQ927="ODU HS","ACTIVE",
AQ927="IP &amp; VLAN","ACTIVE",
AQ927="Warehouse HUAWEI","SPARE-ISSUE",
AQ927="SPARE-HS","SPARE-ISSUE",
AQ927="Power Telco","ACTIVE", AQ927="no impacts","no impacts"
),"")</f>
        <v>No root cause</v>
      </c>
      <c r="AS927" s="92" t="s">
        <v>5537</v>
      </c>
      <c r="AT927" s="98" t="s">
        <v>2630</v>
      </c>
      <c r="AV927" s="17" t="s">
        <v>5537</v>
      </c>
      <c r="AW927" s="7" t="s">
        <v>5537</v>
      </c>
      <c r="AX927" s="6" t="s">
        <v>5537</v>
      </c>
      <c r="AY927" s="7"/>
      <c r="AZ927" s="3" t="s">
        <v>5537</v>
      </c>
      <c r="BA927" s="18" t="s">
        <v>5537</v>
      </c>
      <c r="BB927" s="18" t="s">
        <v>5537</v>
      </c>
      <c r="BC927" s="18" t="s">
        <v>5537</v>
      </c>
      <c r="BD927" s="18" t="s">
        <v>5537</v>
      </c>
      <c r="BE927" s="18" t="s">
        <v>5537</v>
      </c>
      <c r="BF927" s="18" t="s">
        <v>5537</v>
      </c>
      <c r="BG927" s="18" t="s">
        <v>5537</v>
      </c>
      <c r="BH927" s="18" t="s">
        <v>5537</v>
      </c>
      <c r="BI927" s="18" t="s">
        <v>5537</v>
      </c>
      <c r="BJ927" s="18" t="s">
        <v>5537</v>
      </c>
      <c r="BK927" s="18" t="s">
        <v>5537</v>
      </c>
      <c r="BL927" s="9" t="s">
        <v>5537</v>
      </c>
      <c r="BM927" s="14" t="s">
        <v>5537</v>
      </c>
      <c r="BN927" s="14" t="s">
        <v>5537</v>
      </c>
      <c r="BO927" s="14" t="str">
        <f>_xlfn.XLOOKUP(B927,'[4]cell downs 18042026 17h'!$B:$B,'[4]cell downs 18042026 17h'!$B:$B,"")</f>
        <v/>
      </c>
      <c r="BP927" s="14" t="str">
        <f>_xlfn.XLOOKUP(B927,'[5]Cells Huawei 19042026 15h'!$B:$B,'[5]Cells Huawei 19042026 15h'!$B:$B,"")</f>
        <v/>
      </c>
      <c r="BQ927" s="9" t="str">
        <f>_xlfn.XLOOKUP(B927,'[6]cells down 19042026 9H40'!$B:$B,'[6]cells down 19042026 9H40'!$B:$B,"")</f>
        <v/>
      </c>
      <c r="BR927" s="9" t="s">
        <v>5537</v>
      </c>
      <c r="BS927" s="9" t="s">
        <v>66</v>
      </c>
      <c r="BT927" s="108"/>
    </row>
    <row r="928" spans="1:72" s="9" customFormat="1" x14ac:dyDescent="0.35">
      <c r="A928" s="1" t="s">
        <v>3411</v>
      </c>
      <c r="B928" s="8" t="s">
        <v>3412</v>
      </c>
      <c r="C928" s="3" t="str">
        <f>_xlfn.XLOOKUP(B928,'[1]daily break down'!$D:$D,'[1]daily break down'!$E:$E,"")</f>
        <v>Yaounde</v>
      </c>
      <c r="D928" s="1" t="s">
        <v>11</v>
      </c>
      <c r="E928" s="1" t="s">
        <v>145</v>
      </c>
      <c r="F928" s="3" t="s">
        <v>37</v>
      </c>
      <c r="G928" s="1" t="s">
        <v>38</v>
      </c>
      <c r="H928" s="34" t="str">
        <f>_xlfn.XLOOKUP(B928,[2]CALCULATION!$B:$B,[2]CALCULATION!$H:$H,"")</f>
        <v>ZTE</v>
      </c>
      <c r="I928" s="28">
        <v>0</v>
      </c>
      <c r="J928" s="28">
        <v>0</v>
      </c>
      <c r="K928" s="28">
        <v>4.3238293767995595</v>
      </c>
      <c r="L928" s="28">
        <v>0</v>
      </c>
      <c r="M928" s="28">
        <v>0</v>
      </c>
      <c r="N928" s="28">
        <v>0</v>
      </c>
      <c r="O928" s="28">
        <v>0</v>
      </c>
      <c r="P928" s="28">
        <v>0</v>
      </c>
      <c r="Q928" s="28">
        <v>0</v>
      </c>
      <c r="R928" s="28">
        <v>2.5022614879306262E-2</v>
      </c>
      <c r="S928" s="93">
        <v>0</v>
      </c>
      <c r="T928" s="93">
        <f>_xlfn.XLOOKUP(B928,'[3]Nur des jours'!$B:$B,'[3]Nur des jours'!$U:$U,"")</f>
        <v>0</v>
      </c>
      <c r="U928" s="93">
        <v>0</v>
      </c>
      <c r="V928" s="93">
        <v>0</v>
      </c>
      <c r="W928" s="93">
        <v>0</v>
      </c>
      <c r="X928" s="93">
        <v>0</v>
      </c>
      <c r="Y928" s="93">
        <v>0</v>
      </c>
      <c r="Z928" s="93">
        <v>0</v>
      </c>
      <c r="AA928" s="93">
        <v>0</v>
      </c>
      <c r="AB928" s="93">
        <v>0</v>
      </c>
      <c r="AC928" s="93">
        <f>_xlfn.XLOOKUP(B928,'[3]Nur des jours'!$B:$B,'[3]Nur des jours'!$N:$N,"")</f>
        <v>0</v>
      </c>
      <c r="AD928" s="93">
        <v>0</v>
      </c>
      <c r="AE928" s="93">
        <v>0.18489625691644324</v>
      </c>
      <c r="AF928" s="93">
        <v>0</v>
      </c>
      <c r="AG928" s="93"/>
      <c r="AH928" s="93">
        <v>0</v>
      </c>
      <c r="AI928" s="93">
        <v>0</v>
      </c>
      <c r="AJ928" s="93">
        <v>0</v>
      </c>
      <c r="AK928" s="93">
        <v>0</v>
      </c>
      <c r="AL928" s="93">
        <v>0</v>
      </c>
      <c r="AM928" s="49" t="s">
        <v>5559</v>
      </c>
      <c r="AN928" s="49"/>
      <c r="AO928" s="48" t="str" cm="1">
        <f t="array" ref="AO928">IFERROR(_xlfn.IFS(
AQ928="MPR ISSUE","PDH",
AQ928="BSS Hardware Issue","BSS",
AQ928="Sites strategiques, MLL, Pylone, etc.","ENVTECH",
AQ928="AKTIVCO DEFAUT GE &amp; POWER Cabinet","AKTIVCO",
AQ928="AKTIVCO Coupure ENEO &amp; Baisse de tension","AKTIVCO GRID ONLY",
AQ928="Coupure ENEO &amp; Baisse de tension","IHS GRID ONLY",
AQ928="Defaut GE &amp; POWER Cabinet","IHS",
AQ928="Sharing","Partners",
AQ928="Sites strategiques &amp; DataCenter","SST &amp; DC",
AQ928="Exclu","Exclu",
AQ928="SAT","SAT",
AQ928="SPARE-ISSUE","SPARE-ISSUE",
AQ928="Fiber CAmtel","TRANS_FO_CAMTEL",
AQ928="Fiber AOF","Fiber AOF",
AQ928="Projet OCM (HUAWEI)","TRAVAUX-HUAWEI",
AQ928="Projet OCM (NOKIA)","TRAVAUX-NOKIA",
AQ928="ACCESS-ISSUE","ACCESS-ISSUE",
AQ928="Projet OCM (ZTE, NOKIA, autres projets)","TRAVAUX OCM",
AQ928="No root CAuse","No root cause",
AQ928="ODU HS","PDH",
AQ928="IP &amp; VLAN","PDH",
AQ928="Warehouse HUAWEI","SPARE-ISSUE",
AQ928="SPARE-HS","SPARE-ISSUE",
AQ928="Power Telco","BSS",AQ928="no impacts","no impacts"
),"")</f>
        <v>No root cause</v>
      </c>
      <c r="AP928" s="48" t="str" cm="1">
        <f t="array" ref="AP928">IFERROR(_xlfn.IFS(
AQ928="MPR ISSUE","TX ISSUE",
AQ928="BSS Hardware Issue","RAN ISSUE",
AQ928="Sites strategiques, MLL, Pylone, etc.","ENVTECH",
AQ928="AKTIVCO DEFAUT GE &amp; POWER Cabinet","POWER ISSUE",
AQ928="AKTIVCO Coupure ENEO &amp; Baisse de tension","POWER ISSUE",
AQ928="Coupure ENEO &amp; Baisse de tension","POWER ISSUE",
AQ928="Defaut GE &amp; POWER Cabinet","POWER ISSUE",
AQ928="Sharing","POWER ISSUE",
AQ928="Sites strategiques &amp; DataCenter","POWER ISSUE",
AQ928="Exclu","Exclu",
AQ928="SAT","TX ISSUE",
AQ928="SPARE-ISSUE","SPARE-ISSUE",
AQ928="Fiber CAmtel","TX ISSUE",
AQ928="Fiber AOF","TX ISSUE",
AQ928="Projet OCM (HUAWEI)","TRAVAUX-HUAWEI",
AQ928="Projet OCM (NOKIA)","TRAVAUX -NOKIA",
AQ928="ACCESS-ISSUE","ACCESS-ISSUE",
AQ928="Projet OCM (ZTE, NOKIA, autres projets)","TRAVAUX OCM",
AQ928="No root CAuse","No root cause",
AQ928="ODU HS","TX ISSUE",
AQ928="IP &amp; VLAN","TX ISSUE",
AQ928="Warehouse HUAWEI","SPARE-ISSUE",
AQ928="SPARE-HS","SPARE-ISSUE",
AQ928="Power Telco","RAN ISSUE",AQ928="no impacts","no impacts"
),"")</f>
        <v>No root cause</v>
      </c>
      <c r="AQ928" s="126" t="s">
        <v>5344</v>
      </c>
      <c r="AR928" s="48" t="str" cm="1">
        <f t="array" ref="AR928">IFERROR(_xlfn.IFS(
AQ928="MPR ISSUE","ACTIVE",
AQ928="BSS Hardware Issue","ACTIVE",
AQ928="Sites strategiques, MLL, Pylone, etc.","PASSIVE",
AQ928="AKTIVCO DEFAUT GE &amp; POWER Cabinet","PASSIVE",
AQ928="AKTIVCO Coupure ENEO &amp; Baisse de tension","PASSIVE",
AQ928="Coupure ENEO &amp; Baisse de tension","PASSIVE",
AQ928="Defaut GE &amp; POWER Cabinet","PASSIVE",
AQ928="Sharing","PASSIVE",
AQ928="Sites strategiques &amp; DataCenter","PASSIVE",
AQ928="Exclu","Exclu",
AQ928="SAT","ACTIVE",
AQ928="SPARE-ISSUE","SPARE-ISSUE",
AQ928="Fiber CAmtel","ACTIVE",
AQ928="Fiber AOF","ACTIVE",
AQ928="Projet OCM (HUAWEI)","PLANNED WORKS",
AQ928="Projet OCM (NOKIA)","PLANNED WORKS",
AQ928="ACCESS-ISSUE","ACCESS-ISSUE",
AQ928="Projet OCM (ZTE, NOKIA, autres projets)","PLANNED WORKS",
AQ928="No root CAuse","No root cause",
AQ928="ODU HS","ACTIVE",
AQ928="IP &amp; VLAN","ACTIVE",
AQ928="Warehouse HUAWEI","SPARE-ISSUE",
AQ928="SPARE-HS","SPARE-ISSUE",
AQ928="Power Telco","ACTIVE", AQ928="no impacts","no impacts"
),"")</f>
        <v>No root cause</v>
      </c>
      <c r="AS928" s="92" t="s">
        <v>5537</v>
      </c>
      <c r="AT928" s="98" t="s">
        <v>3412</v>
      </c>
      <c r="AV928" s="17" t="s">
        <v>5537</v>
      </c>
      <c r="AW928" s="7" t="s">
        <v>5537</v>
      </c>
      <c r="AX928" s="6" t="s">
        <v>5537</v>
      </c>
      <c r="AY928" s="7"/>
      <c r="AZ928" s="3" t="s">
        <v>5537</v>
      </c>
      <c r="BA928" s="18" t="s">
        <v>5537</v>
      </c>
      <c r="BB928" s="18" t="s">
        <v>5537</v>
      </c>
      <c r="BC928" s="18" t="s">
        <v>5537</v>
      </c>
      <c r="BD928" s="18" t="s">
        <v>5537</v>
      </c>
      <c r="BE928" s="18" t="s">
        <v>5537</v>
      </c>
      <c r="BF928" s="18" t="s">
        <v>5537</v>
      </c>
      <c r="BG928" s="18" t="s">
        <v>5537</v>
      </c>
      <c r="BH928" s="18" t="s">
        <v>5537</v>
      </c>
      <c r="BI928" s="18" t="s">
        <v>5537</v>
      </c>
      <c r="BJ928" s="18" t="s">
        <v>5537</v>
      </c>
      <c r="BK928" s="18" t="s">
        <v>5537</v>
      </c>
      <c r="BL928" s="9" t="s">
        <v>5537</v>
      </c>
      <c r="BM928" s="14" t="s">
        <v>5537</v>
      </c>
      <c r="BN928" s="14" t="s">
        <v>5537</v>
      </c>
      <c r="BO928" s="14" t="str">
        <f>_xlfn.XLOOKUP(B928,'[4]cell downs 18042026 17h'!$B:$B,'[4]cell downs 18042026 17h'!$B:$B,"")</f>
        <v/>
      </c>
      <c r="BP928" s="14" t="str">
        <f>_xlfn.XLOOKUP(B928,'[5]Cells Huawei 19042026 15h'!$B:$B,'[5]Cells Huawei 19042026 15h'!$B:$B,"")</f>
        <v/>
      </c>
      <c r="BQ928" s="9" t="str">
        <f>_xlfn.XLOOKUP(B928,'[6]cells down 19042026 9H40'!$B:$B,'[6]cells down 19042026 9H40'!$B:$B,"")</f>
        <v/>
      </c>
      <c r="BR928" s="9" t="s">
        <v>3412</v>
      </c>
      <c r="BS928" s="9" t="s">
        <v>5459</v>
      </c>
      <c r="BT928" s="108"/>
    </row>
    <row r="929" spans="1:72" s="9" customFormat="1" x14ac:dyDescent="0.35">
      <c r="A929" s="1" t="s">
        <v>2787</v>
      </c>
      <c r="B929" s="8" t="s">
        <v>2788</v>
      </c>
      <c r="C929" s="3" t="str">
        <f>_xlfn.XLOOKUP(B929,'[1]daily break down'!$D:$D,'[1]daily break down'!$E:$E,"")</f>
        <v>Yaounde</v>
      </c>
      <c r="D929" s="1" t="s">
        <v>21</v>
      </c>
      <c r="E929" s="1" t="s">
        <v>36</v>
      </c>
      <c r="F929" s="3" t="s">
        <v>37</v>
      </c>
      <c r="G929" s="1" t="s">
        <v>38</v>
      </c>
      <c r="H929" s="34" t="str">
        <f>_xlfn.XLOOKUP(B929,[2]CALCULATION!$B:$B,[2]CALCULATION!$H:$H,"")</f>
        <v>ZTE</v>
      </c>
      <c r="I929" s="28">
        <v>0</v>
      </c>
      <c r="J929" s="28">
        <v>0</v>
      </c>
      <c r="K929" s="28">
        <v>0</v>
      </c>
      <c r="L929" s="28">
        <v>0</v>
      </c>
      <c r="M929" s="28">
        <v>0</v>
      </c>
      <c r="N929" s="28">
        <v>1.3489561485362387</v>
      </c>
      <c r="O929" s="28">
        <v>0</v>
      </c>
      <c r="P929" s="28">
        <v>2.0541016399711221</v>
      </c>
      <c r="Q929" s="28">
        <v>0</v>
      </c>
      <c r="R929" s="28">
        <v>0.63350198183390394</v>
      </c>
      <c r="S929" s="93">
        <v>0</v>
      </c>
      <c r="T929" s="93">
        <f>_xlfn.XLOOKUP(B929,'[3]Nur des jours'!$B:$B,'[3]Nur des jours'!$U:$U,"")</f>
        <v>0</v>
      </c>
      <c r="U929" s="93">
        <v>0</v>
      </c>
      <c r="V929" s="93">
        <v>0</v>
      </c>
      <c r="W929" s="93">
        <v>0</v>
      </c>
      <c r="X929" s="93">
        <v>0</v>
      </c>
      <c r="Y929" s="93">
        <v>0</v>
      </c>
      <c r="Z929" s="93">
        <v>0</v>
      </c>
      <c r="AA929" s="93">
        <v>0</v>
      </c>
      <c r="AB929" s="93">
        <v>0</v>
      </c>
      <c r="AC929" s="93">
        <f>_xlfn.XLOOKUP(B929,'[3]Nur des jours'!$B:$B,'[3]Nur des jours'!$N:$N,"")</f>
        <v>0</v>
      </c>
      <c r="AD929" s="93">
        <v>0</v>
      </c>
      <c r="AE929" s="93">
        <v>0.17631758424577568</v>
      </c>
      <c r="AF929" s="93">
        <v>0</v>
      </c>
      <c r="AG929" s="93"/>
      <c r="AH929" s="93">
        <v>0</v>
      </c>
      <c r="AI929" s="93">
        <v>0</v>
      </c>
      <c r="AJ929" s="93">
        <v>0</v>
      </c>
      <c r="AK929" s="93">
        <v>0</v>
      </c>
      <c r="AL929" s="93">
        <v>0</v>
      </c>
      <c r="AM929" s="49" t="s">
        <v>5559</v>
      </c>
      <c r="AN929" s="49"/>
      <c r="AO929" s="48" t="str" cm="1">
        <f t="array" ref="AO929">IFERROR(_xlfn.IFS(
AQ929="MPR ISSUE","PDH",
AQ929="BSS Hardware Issue","BSS",
AQ929="Sites strategiques, MLL, Pylone, etc.","ENVTECH",
AQ929="AKTIVCO DEFAUT GE &amp; POWER Cabinet","AKTIVCO",
AQ929="AKTIVCO Coupure ENEO &amp; Baisse de tension","AKTIVCO GRID ONLY",
AQ929="Coupure ENEO &amp; Baisse de tension","IHS GRID ONLY",
AQ929="Defaut GE &amp; POWER Cabinet","IHS",
AQ929="Sharing","Partners",
AQ929="Sites strategiques &amp; DataCenter","SST &amp; DC",
AQ929="Exclu","Exclu",
AQ929="SAT","SAT",
AQ929="SPARE-ISSUE","SPARE-ISSUE",
AQ929="Fiber CAmtel","TRANS_FO_CAMTEL",
AQ929="Fiber AOF","Fiber AOF",
AQ929="Projet OCM (HUAWEI)","TRAVAUX-HUAWEI",
AQ929="Projet OCM (NOKIA)","TRAVAUX-NOKIA",
AQ929="ACCESS-ISSUE","ACCESS-ISSUE",
AQ929="Projet OCM (ZTE, NOKIA, autres projets)","TRAVAUX OCM",
AQ929="No root CAuse","No root cause",
AQ929="ODU HS","PDH",
AQ929="IP &amp; VLAN","PDH",
AQ929="Warehouse HUAWEI","SPARE-ISSUE",
AQ929="SPARE-HS","SPARE-ISSUE",
AQ929="Power Telco","BSS",AQ929="no impacts","no impacts"
),"")</f>
        <v>No root cause</v>
      </c>
      <c r="AP929" s="48" t="str" cm="1">
        <f t="array" ref="AP929">IFERROR(_xlfn.IFS(
AQ929="MPR ISSUE","TX ISSUE",
AQ929="BSS Hardware Issue","RAN ISSUE",
AQ929="Sites strategiques, MLL, Pylone, etc.","ENVTECH",
AQ929="AKTIVCO DEFAUT GE &amp; POWER Cabinet","POWER ISSUE",
AQ929="AKTIVCO Coupure ENEO &amp; Baisse de tension","POWER ISSUE",
AQ929="Coupure ENEO &amp; Baisse de tension","POWER ISSUE",
AQ929="Defaut GE &amp; POWER Cabinet","POWER ISSUE",
AQ929="Sharing","POWER ISSUE",
AQ929="Sites strategiques &amp; DataCenter","POWER ISSUE",
AQ929="Exclu","Exclu",
AQ929="SAT","TX ISSUE",
AQ929="SPARE-ISSUE","SPARE-ISSUE",
AQ929="Fiber CAmtel","TX ISSUE",
AQ929="Fiber AOF","TX ISSUE",
AQ929="Projet OCM (HUAWEI)","TRAVAUX-HUAWEI",
AQ929="Projet OCM (NOKIA)","TRAVAUX -NOKIA",
AQ929="ACCESS-ISSUE","ACCESS-ISSUE",
AQ929="Projet OCM (ZTE, NOKIA, autres projets)","TRAVAUX OCM",
AQ929="No root CAuse","No root cause",
AQ929="ODU HS","TX ISSUE",
AQ929="IP &amp; VLAN","TX ISSUE",
AQ929="Warehouse HUAWEI","SPARE-ISSUE",
AQ929="SPARE-HS","SPARE-ISSUE",
AQ929="Power Telco","RAN ISSUE",AQ929="no impacts","no impacts"
),"")</f>
        <v>No root cause</v>
      </c>
      <c r="AQ929" s="67" t="s">
        <v>5344</v>
      </c>
      <c r="AR929" s="48" t="str" cm="1">
        <f t="array" ref="AR929">IFERROR(_xlfn.IFS(
AQ929="MPR ISSUE","ACTIVE",
AQ929="BSS Hardware Issue","ACTIVE",
AQ929="Sites strategiques, MLL, Pylone, etc.","PASSIVE",
AQ929="AKTIVCO DEFAUT GE &amp; POWER Cabinet","PASSIVE",
AQ929="AKTIVCO Coupure ENEO &amp; Baisse de tension","PASSIVE",
AQ929="Coupure ENEO &amp; Baisse de tension","PASSIVE",
AQ929="Defaut GE &amp; POWER Cabinet","PASSIVE",
AQ929="Sharing","PASSIVE",
AQ929="Sites strategiques &amp; DataCenter","PASSIVE",
AQ929="Exclu","Exclu",
AQ929="SAT","ACTIVE",
AQ929="SPARE-ISSUE","SPARE-ISSUE",
AQ929="Fiber CAmtel","ACTIVE",
AQ929="Fiber AOF","ACTIVE",
AQ929="Projet OCM (HUAWEI)","PLANNED WORKS",
AQ929="Projet OCM (NOKIA)","PLANNED WORKS",
AQ929="ACCESS-ISSUE","ACCESS-ISSUE",
AQ929="Projet OCM (ZTE, NOKIA, autres projets)","PLANNED WORKS",
AQ929="No root CAuse","No root cause",
AQ929="ODU HS","ACTIVE",
AQ929="IP &amp; VLAN","ACTIVE",
AQ929="Warehouse HUAWEI","SPARE-ISSUE",
AQ929="SPARE-HS","SPARE-ISSUE",
AQ929="Power Telco","ACTIVE", AQ929="no impacts","no impacts"
),"")</f>
        <v>No root cause</v>
      </c>
      <c r="AS929" s="92" t="s">
        <v>5537</v>
      </c>
      <c r="AT929" s="98" t="s">
        <v>2788</v>
      </c>
      <c r="AV929" s="17" t="s">
        <v>5537</v>
      </c>
      <c r="AW929" s="7" t="s">
        <v>5537</v>
      </c>
      <c r="AX929" s="6" t="s">
        <v>5537</v>
      </c>
      <c r="AY929" s="7"/>
      <c r="AZ929" s="3" t="s">
        <v>5537</v>
      </c>
      <c r="BA929" s="18" t="s">
        <v>5537</v>
      </c>
      <c r="BB929" s="18" t="s">
        <v>5537</v>
      </c>
      <c r="BC929" s="18" t="s">
        <v>5537</v>
      </c>
      <c r="BD929" s="18" t="s">
        <v>5537</v>
      </c>
      <c r="BE929" s="18" t="s">
        <v>5537</v>
      </c>
      <c r="BF929" s="18" t="s">
        <v>5537</v>
      </c>
      <c r="BG929" s="18" t="s">
        <v>5537</v>
      </c>
      <c r="BH929" s="18" t="s">
        <v>5537</v>
      </c>
      <c r="BI929" s="18" t="s">
        <v>5537</v>
      </c>
      <c r="BJ929" s="18" t="s">
        <v>5537</v>
      </c>
      <c r="BK929" s="18" t="s">
        <v>5537</v>
      </c>
      <c r="BL929" s="9" t="s">
        <v>5537</v>
      </c>
      <c r="BM929" s="14" t="s">
        <v>5537</v>
      </c>
      <c r="BN929" s="14" t="s">
        <v>5537</v>
      </c>
      <c r="BO929" s="14" t="str">
        <f>_xlfn.XLOOKUP(B929,'[4]cell downs 18042026 17h'!$B:$B,'[4]cell downs 18042026 17h'!$B:$B,"")</f>
        <v/>
      </c>
      <c r="BP929" s="14" t="str">
        <f>_xlfn.XLOOKUP(B929,'[5]Cells Huawei 19042026 15h'!$B:$B,'[5]Cells Huawei 19042026 15h'!$B:$B,"")</f>
        <v/>
      </c>
      <c r="BQ929" s="9" t="str">
        <f>_xlfn.XLOOKUP(B929,'[6]cells down 19042026 9H40'!$B:$B,'[6]cells down 19042026 9H40'!$B:$B,"")</f>
        <v/>
      </c>
      <c r="BR929" s="9" t="s">
        <v>5537</v>
      </c>
      <c r="BS929" s="9" t="s">
        <v>66</v>
      </c>
      <c r="BT929" s="108"/>
    </row>
    <row r="930" spans="1:72" s="9" customFormat="1" x14ac:dyDescent="0.35">
      <c r="A930" s="1" t="s">
        <v>4603</v>
      </c>
      <c r="B930" s="8" t="s">
        <v>4604</v>
      </c>
      <c r="C930" s="3" t="str">
        <f>_xlfn.XLOOKUP(B930,'[1]daily break down'!$D:$D,'[1]daily break down'!$E:$E,"")</f>
        <v>Yaounde</v>
      </c>
      <c r="D930" s="1" t="s">
        <v>11</v>
      </c>
      <c r="E930" s="1" t="s">
        <v>12</v>
      </c>
      <c r="F930" s="3" t="s">
        <v>37</v>
      </c>
      <c r="G930" s="1" t="s">
        <v>38</v>
      </c>
      <c r="H930" s="34" t="str">
        <f>_xlfn.XLOOKUP(B930,[2]CALCULATION!$B:$B,[2]CALCULATION!$H:$H,"")</f>
        <v>ZTE</v>
      </c>
      <c r="I930" s="28">
        <v>0</v>
      </c>
      <c r="J930" s="28">
        <v>0</v>
      </c>
      <c r="K930" s="28">
        <v>0</v>
      </c>
      <c r="L930" s="28">
        <v>0</v>
      </c>
      <c r="M930" s="28">
        <v>0</v>
      </c>
      <c r="N930" s="28">
        <v>0</v>
      </c>
      <c r="O930" s="28">
        <v>0</v>
      </c>
      <c r="P930" s="28">
        <v>6.1184306272525699</v>
      </c>
      <c r="Q930" s="28">
        <v>5.5394861499915811</v>
      </c>
      <c r="R930" s="28">
        <v>0</v>
      </c>
      <c r="S930" s="93">
        <v>0</v>
      </c>
      <c r="T930" s="93">
        <f>_xlfn.XLOOKUP(B930,'[3]Nur des jours'!$B:$B,'[3]Nur des jours'!$U:$U,"")</f>
        <v>0</v>
      </c>
      <c r="U930" s="93">
        <v>0</v>
      </c>
      <c r="V930" s="93">
        <v>0</v>
      </c>
      <c r="W930" s="93">
        <v>0</v>
      </c>
      <c r="X930" s="93">
        <v>0</v>
      </c>
      <c r="Y930" s="93">
        <v>0</v>
      </c>
      <c r="Z930" s="93">
        <v>0</v>
      </c>
      <c r="AA930" s="93">
        <v>0</v>
      </c>
      <c r="AB930" s="93">
        <v>3.7275313683356997E-3</v>
      </c>
      <c r="AC930" s="93">
        <f>_xlfn.XLOOKUP(B930,'[3]Nur des jours'!$B:$B,'[3]Nur des jours'!$N:$N,"")</f>
        <v>0</v>
      </c>
      <c r="AD930" s="93">
        <v>0</v>
      </c>
      <c r="AE930" s="93">
        <v>0.17440923086581464</v>
      </c>
      <c r="AF930" s="93">
        <v>0</v>
      </c>
      <c r="AG930" s="93"/>
      <c r="AH930" s="93">
        <v>0</v>
      </c>
      <c r="AI930" s="93">
        <v>0</v>
      </c>
      <c r="AJ930" s="93">
        <v>0</v>
      </c>
      <c r="AK930" s="93">
        <v>0</v>
      </c>
      <c r="AL930" s="93">
        <v>0</v>
      </c>
      <c r="AM930" s="49" t="s">
        <v>5559</v>
      </c>
      <c r="AN930" s="49"/>
      <c r="AO930" s="48" t="str" cm="1">
        <f t="array" ref="AO930">IFERROR(_xlfn.IFS(
AQ930="MPR ISSUE","PDH",
AQ930="BSS Hardware Issue","BSS",
AQ930="Sites strategiques, MLL, Pylone, etc.","ENVTECH",
AQ930="AKTIVCO DEFAUT GE &amp; POWER Cabinet","AKTIVCO",
AQ930="AKTIVCO Coupure ENEO &amp; Baisse de tension","AKTIVCO GRID ONLY",
AQ930="Coupure ENEO &amp; Baisse de tension","IHS GRID ONLY",
AQ930="Defaut GE &amp; POWER Cabinet","IHS",
AQ930="Sharing","Partners",
AQ930="Sites strategiques &amp; DataCenter","SST &amp; DC",
AQ930="Exclu","Exclu",
AQ930="SAT","SAT",
AQ930="SPARE-ISSUE","SPARE-ISSUE",
AQ930="Fiber CAmtel","TRANS_FO_CAMTEL",
AQ930="Fiber AOF","Fiber AOF",
AQ930="Projet OCM (HUAWEI)","TRAVAUX-HUAWEI",
AQ930="Projet OCM (NOKIA)","TRAVAUX-NOKIA",
AQ930="ACCESS-ISSUE","ACCESS-ISSUE",
AQ930="Projet OCM (ZTE, NOKIA, autres projets)","TRAVAUX OCM",
AQ930="No root CAuse","No root cause",
AQ930="ODU HS","PDH",
AQ930="IP &amp; VLAN","PDH",
AQ930="Warehouse HUAWEI","SPARE-ISSUE",
AQ930="SPARE-HS","SPARE-ISSUE",
AQ930="Power Telco","BSS",AQ930="no impacts","no impacts"
),"")</f>
        <v>No root cause</v>
      </c>
      <c r="AP930" s="48" t="str" cm="1">
        <f t="array" ref="AP930">IFERROR(_xlfn.IFS(
AQ930="MPR ISSUE","TX ISSUE",
AQ930="BSS Hardware Issue","RAN ISSUE",
AQ930="Sites strategiques, MLL, Pylone, etc.","ENVTECH",
AQ930="AKTIVCO DEFAUT GE &amp; POWER Cabinet","POWER ISSUE",
AQ930="AKTIVCO Coupure ENEO &amp; Baisse de tension","POWER ISSUE",
AQ930="Coupure ENEO &amp; Baisse de tension","POWER ISSUE",
AQ930="Defaut GE &amp; POWER Cabinet","POWER ISSUE",
AQ930="Sharing","POWER ISSUE",
AQ930="Sites strategiques &amp; DataCenter","POWER ISSUE",
AQ930="Exclu","Exclu",
AQ930="SAT","TX ISSUE",
AQ930="SPARE-ISSUE","SPARE-ISSUE",
AQ930="Fiber CAmtel","TX ISSUE",
AQ930="Fiber AOF","TX ISSUE",
AQ930="Projet OCM (HUAWEI)","TRAVAUX-HUAWEI",
AQ930="Projet OCM (NOKIA)","TRAVAUX -NOKIA",
AQ930="ACCESS-ISSUE","ACCESS-ISSUE",
AQ930="Projet OCM (ZTE, NOKIA, autres projets)","TRAVAUX OCM",
AQ930="No root CAuse","No root cause",
AQ930="ODU HS","TX ISSUE",
AQ930="IP &amp; VLAN","TX ISSUE",
AQ930="Warehouse HUAWEI","SPARE-ISSUE",
AQ930="SPARE-HS","SPARE-ISSUE",
AQ930="Power Telco","RAN ISSUE",AQ930="no impacts","no impacts"
),"")</f>
        <v>No root cause</v>
      </c>
      <c r="AQ930" s="126" t="s">
        <v>5344</v>
      </c>
      <c r="AR930" s="48" t="str" cm="1">
        <f t="array" ref="AR930">IFERROR(_xlfn.IFS(
AQ930="MPR ISSUE","ACTIVE",
AQ930="BSS Hardware Issue","ACTIVE",
AQ930="Sites strategiques, MLL, Pylone, etc.","PASSIVE",
AQ930="AKTIVCO DEFAUT GE &amp; POWER Cabinet","PASSIVE",
AQ930="AKTIVCO Coupure ENEO &amp; Baisse de tension","PASSIVE",
AQ930="Coupure ENEO &amp; Baisse de tension","PASSIVE",
AQ930="Defaut GE &amp; POWER Cabinet","PASSIVE",
AQ930="Sharing","PASSIVE",
AQ930="Sites strategiques &amp; DataCenter","PASSIVE",
AQ930="Exclu","Exclu",
AQ930="SAT","ACTIVE",
AQ930="SPARE-ISSUE","SPARE-ISSUE",
AQ930="Fiber CAmtel","ACTIVE",
AQ930="Fiber AOF","ACTIVE",
AQ930="Projet OCM (HUAWEI)","PLANNED WORKS",
AQ930="Projet OCM (NOKIA)","PLANNED WORKS",
AQ930="ACCESS-ISSUE","ACCESS-ISSUE",
AQ930="Projet OCM (ZTE, NOKIA, autres projets)","PLANNED WORKS",
AQ930="No root CAuse","No root cause",
AQ930="ODU HS","ACTIVE",
AQ930="IP &amp; VLAN","ACTIVE",
AQ930="Warehouse HUAWEI","SPARE-ISSUE",
AQ930="SPARE-HS","SPARE-ISSUE",
AQ930="Power Telco","ACTIVE", AQ930="no impacts","no impacts"
),"")</f>
        <v>No root cause</v>
      </c>
      <c r="AS930" s="92" t="s">
        <v>5537</v>
      </c>
      <c r="AT930" s="98" t="s">
        <v>4604</v>
      </c>
      <c r="AV930" s="17" t="s">
        <v>5537</v>
      </c>
      <c r="AW930" s="7" t="s">
        <v>5537</v>
      </c>
      <c r="AX930" s="6" t="s">
        <v>5537</v>
      </c>
      <c r="AY930" s="7"/>
      <c r="AZ930" s="3" t="s">
        <v>5537</v>
      </c>
      <c r="BA930" s="18" t="s">
        <v>5537</v>
      </c>
      <c r="BB930" s="18" t="s">
        <v>5537</v>
      </c>
      <c r="BC930" s="18" t="s">
        <v>5537</v>
      </c>
      <c r="BD930" s="18" t="s">
        <v>5537</v>
      </c>
      <c r="BE930" s="18" t="s">
        <v>5537</v>
      </c>
      <c r="BF930" s="18" t="s">
        <v>5537</v>
      </c>
      <c r="BG930" s="18" t="s">
        <v>5537</v>
      </c>
      <c r="BH930" s="18" t="s">
        <v>5537</v>
      </c>
      <c r="BI930" s="18" t="s">
        <v>5537</v>
      </c>
      <c r="BJ930" s="18" t="s">
        <v>5537</v>
      </c>
      <c r="BK930" s="18" t="s">
        <v>5537</v>
      </c>
      <c r="BL930" s="9" t="s">
        <v>5537</v>
      </c>
      <c r="BM930" s="14" t="s">
        <v>5537</v>
      </c>
      <c r="BN930" s="14" t="s">
        <v>5537</v>
      </c>
      <c r="BO930" s="14" t="str">
        <f>_xlfn.XLOOKUP(B930,'[4]cell downs 18042026 17h'!$B:$B,'[4]cell downs 18042026 17h'!$B:$B,"")</f>
        <v/>
      </c>
      <c r="BP930" s="14" t="str">
        <f>_xlfn.XLOOKUP(B930,'[5]Cells Huawei 19042026 15h'!$B:$B,'[5]Cells Huawei 19042026 15h'!$B:$B,"")</f>
        <v/>
      </c>
      <c r="BQ930" s="9" t="str">
        <f>_xlfn.XLOOKUP(B930,'[6]cells down 19042026 9H40'!$B:$B,'[6]cells down 19042026 9H40'!$B:$B,"")</f>
        <v/>
      </c>
      <c r="BR930" s="9" t="s">
        <v>4604</v>
      </c>
      <c r="BS930" s="9" t="s">
        <v>594</v>
      </c>
      <c r="BT930" s="108"/>
    </row>
    <row r="931" spans="1:72" s="9" customFormat="1" x14ac:dyDescent="0.35">
      <c r="A931" s="1" t="s">
        <v>2241</v>
      </c>
      <c r="B931" s="1" t="s">
        <v>2242</v>
      </c>
      <c r="C931" s="3" t="str">
        <f>_xlfn.XLOOKUP(B931,'[1]daily break down'!$D:$D,'[1]daily break down'!$E:$E,"")</f>
        <v>Yaounde</v>
      </c>
      <c r="D931" s="1" t="s">
        <v>11</v>
      </c>
      <c r="E931" s="1" t="s">
        <v>12</v>
      </c>
      <c r="F931" s="3" t="s">
        <v>37</v>
      </c>
      <c r="G931" s="1" t="s">
        <v>38</v>
      </c>
      <c r="H931" s="34" t="str">
        <f>_xlfn.XLOOKUP(B931,[2]CALCULATION!$B:$B,[2]CALCULATION!$H:$H,"")</f>
        <v>ZTE</v>
      </c>
      <c r="I931" s="28">
        <v>0</v>
      </c>
      <c r="J931" s="28">
        <v>8.4354748268570585</v>
      </c>
      <c r="K931" s="28">
        <v>0</v>
      </c>
      <c r="L931" s="28">
        <v>0</v>
      </c>
      <c r="M931" s="28">
        <v>0</v>
      </c>
      <c r="N931" s="28">
        <v>1.8487485482246264</v>
      </c>
      <c r="O931" s="28">
        <v>0</v>
      </c>
      <c r="P931" s="28">
        <v>0</v>
      </c>
      <c r="Q931" s="28">
        <v>0</v>
      </c>
      <c r="R931" s="28">
        <v>0</v>
      </c>
      <c r="S931" s="93">
        <v>0</v>
      </c>
      <c r="T931" s="93">
        <f>_xlfn.XLOOKUP(B931,'[3]Nur des jours'!$B:$B,'[3]Nur des jours'!$U:$U,"")</f>
        <v>0</v>
      </c>
      <c r="U931" s="93">
        <v>0.79558717358239628</v>
      </c>
      <c r="V931" s="93">
        <v>0</v>
      </c>
      <c r="W931" s="93">
        <v>0</v>
      </c>
      <c r="X931" s="93">
        <v>0.11434068709282549</v>
      </c>
      <c r="Y931" s="93">
        <v>0</v>
      </c>
      <c r="Z931" s="93">
        <v>0</v>
      </c>
      <c r="AA931" s="93">
        <v>0</v>
      </c>
      <c r="AB931" s="93">
        <v>2.1281707202232663</v>
      </c>
      <c r="AC931" s="93">
        <f>_xlfn.XLOOKUP(B931,'[3]Nur des jours'!$B:$B,'[3]Nur des jours'!$N:$N,"")</f>
        <v>0</v>
      </c>
      <c r="AD931" s="93">
        <v>0</v>
      </c>
      <c r="AE931" s="93">
        <v>0.17398118898619741</v>
      </c>
      <c r="AF931" s="93">
        <v>0</v>
      </c>
      <c r="AG931" s="93"/>
      <c r="AH931" s="93">
        <v>0</v>
      </c>
      <c r="AI931" s="93">
        <v>0</v>
      </c>
      <c r="AJ931" s="93">
        <v>0</v>
      </c>
      <c r="AK931" s="93">
        <v>0</v>
      </c>
      <c r="AL931" s="93">
        <v>0</v>
      </c>
      <c r="AM931" s="49" t="s">
        <v>5559</v>
      </c>
      <c r="AN931" s="49"/>
      <c r="AO931" s="48" t="str" cm="1">
        <f t="array" ref="AO931">IFERROR(_xlfn.IFS(
AQ931="MPR ISSUE","PDH",
AQ931="BSS Hardware Issue","BSS",
AQ931="Sites strategiques, MLL, Pylone, etc.","ENVTECH",
AQ931="AKTIVCO DEFAUT GE &amp; POWER Cabinet","AKTIVCO",
AQ931="AKTIVCO Coupure ENEO &amp; Baisse de tension","AKTIVCO GRID ONLY",
AQ931="Coupure ENEO &amp; Baisse de tension","IHS GRID ONLY",
AQ931="Defaut GE &amp; POWER Cabinet","IHS",
AQ931="Sharing","Partners",
AQ931="Sites strategiques &amp; DataCenter","SST &amp; DC",
AQ931="Exclu","Exclu",
AQ931="SAT","SAT",
AQ931="SPARE-ISSUE","SPARE-ISSUE",
AQ931="Fiber CAmtel","TRANS_FO_CAMTEL",
AQ931="Fiber AOF","Fiber AOF",
AQ931="Projet OCM (HUAWEI)","TRAVAUX-HUAWEI",
AQ931="Projet OCM (NOKIA)","TRAVAUX-NOKIA",
AQ931="ACCESS-ISSUE","ACCESS-ISSUE",
AQ931="Projet OCM (ZTE, NOKIA, autres projets)","TRAVAUX OCM",
AQ931="No root CAuse","No root cause",
AQ931="ODU HS","PDH",
AQ931="IP &amp; VLAN","PDH",
AQ931="Warehouse HUAWEI","SPARE-ISSUE",
AQ931="SPARE-HS","SPARE-ISSUE",
AQ931="Power Telco","BSS",AQ931="no impacts","no impacts"
),"")</f>
        <v>No root cause</v>
      </c>
      <c r="AP931" s="48" t="str" cm="1">
        <f t="array" ref="AP931">IFERROR(_xlfn.IFS(
AQ931="MPR ISSUE","TX ISSUE",
AQ931="BSS Hardware Issue","RAN ISSUE",
AQ931="Sites strategiques, MLL, Pylone, etc.","ENVTECH",
AQ931="AKTIVCO DEFAUT GE &amp; POWER Cabinet","POWER ISSUE",
AQ931="AKTIVCO Coupure ENEO &amp; Baisse de tension","POWER ISSUE",
AQ931="Coupure ENEO &amp; Baisse de tension","POWER ISSUE",
AQ931="Defaut GE &amp; POWER Cabinet","POWER ISSUE",
AQ931="Sharing","POWER ISSUE",
AQ931="Sites strategiques &amp; DataCenter","POWER ISSUE",
AQ931="Exclu","Exclu",
AQ931="SAT","TX ISSUE",
AQ931="SPARE-ISSUE","SPARE-ISSUE",
AQ931="Fiber CAmtel","TX ISSUE",
AQ931="Fiber AOF","TX ISSUE",
AQ931="Projet OCM (HUAWEI)","TRAVAUX-HUAWEI",
AQ931="Projet OCM (NOKIA)","TRAVAUX -NOKIA",
AQ931="ACCESS-ISSUE","ACCESS-ISSUE",
AQ931="Projet OCM (ZTE, NOKIA, autres projets)","TRAVAUX OCM",
AQ931="No root CAuse","No root cause",
AQ931="ODU HS","TX ISSUE",
AQ931="IP &amp; VLAN","TX ISSUE",
AQ931="Warehouse HUAWEI","SPARE-ISSUE",
AQ931="SPARE-HS","SPARE-ISSUE",
AQ931="Power Telco","RAN ISSUE",AQ931="no impacts","no impacts"
),"")</f>
        <v>No root cause</v>
      </c>
      <c r="AQ931" s="126" t="s">
        <v>5344</v>
      </c>
      <c r="AR931" s="48" t="str" cm="1">
        <f t="array" ref="AR931">IFERROR(_xlfn.IFS(
AQ931="MPR ISSUE","ACTIVE",
AQ931="BSS Hardware Issue","ACTIVE",
AQ931="Sites strategiques, MLL, Pylone, etc.","PASSIVE",
AQ931="AKTIVCO DEFAUT GE &amp; POWER Cabinet","PASSIVE",
AQ931="AKTIVCO Coupure ENEO &amp; Baisse de tension","PASSIVE",
AQ931="Coupure ENEO &amp; Baisse de tension","PASSIVE",
AQ931="Defaut GE &amp; POWER Cabinet","PASSIVE",
AQ931="Sharing","PASSIVE",
AQ931="Sites strategiques &amp; DataCenter","PASSIVE",
AQ931="Exclu","Exclu",
AQ931="SAT","ACTIVE",
AQ931="SPARE-ISSUE","SPARE-ISSUE",
AQ931="Fiber CAmtel","ACTIVE",
AQ931="Fiber AOF","ACTIVE",
AQ931="Projet OCM (HUAWEI)","PLANNED WORKS",
AQ931="Projet OCM (NOKIA)","PLANNED WORKS",
AQ931="ACCESS-ISSUE","ACCESS-ISSUE",
AQ931="Projet OCM (ZTE, NOKIA, autres projets)","PLANNED WORKS",
AQ931="No root CAuse","No root cause",
AQ931="ODU HS","ACTIVE",
AQ931="IP &amp; VLAN","ACTIVE",
AQ931="Warehouse HUAWEI","SPARE-ISSUE",
AQ931="SPARE-HS","SPARE-ISSUE",
AQ931="Power Telco","ACTIVE", AQ931="no impacts","no impacts"
),"")</f>
        <v>No root cause</v>
      </c>
      <c r="AS931" s="92" t="s">
        <v>5537</v>
      </c>
      <c r="AT931" s="98" t="s">
        <v>2242</v>
      </c>
      <c r="AV931" s="17" t="s">
        <v>5537</v>
      </c>
      <c r="AW931" s="7" t="s">
        <v>5537</v>
      </c>
      <c r="AX931" s="6" t="s">
        <v>5537</v>
      </c>
      <c r="AY931" s="7"/>
      <c r="AZ931" s="3" t="s">
        <v>5537</v>
      </c>
      <c r="BA931" s="18" t="s">
        <v>5537</v>
      </c>
      <c r="BB931" s="18" t="s">
        <v>5537</v>
      </c>
      <c r="BC931" s="18" t="s">
        <v>5537</v>
      </c>
      <c r="BD931" s="18" t="s">
        <v>5537</v>
      </c>
      <c r="BE931" s="18" t="s">
        <v>5537</v>
      </c>
      <c r="BF931" s="18" t="s">
        <v>5537</v>
      </c>
      <c r="BG931" s="18" t="s">
        <v>5537</v>
      </c>
      <c r="BH931" s="18" t="s">
        <v>5537</v>
      </c>
      <c r="BI931" s="18" t="s">
        <v>5537</v>
      </c>
      <c r="BJ931" s="18" t="s">
        <v>5537</v>
      </c>
      <c r="BK931" s="18" t="s">
        <v>5537</v>
      </c>
      <c r="BL931" s="9" t="s">
        <v>5537</v>
      </c>
      <c r="BM931" s="14" t="s">
        <v>5537</v>
      </c>
      <c r="BN931" s="14" t="s">
        <v>5537</v>
      </c>
      <c r="BO931" s="14" t="str">
        <f>_xlfn.XLOOKUP(B931,'[4]cell downs 18042026 17h'!$B:$B,'[4]cell downs 18042026 17h'!$B:$B,"")</f>
        <v/>
      </c>
      <c r="BP931" s="14" t="str">
        <f>_xlfn.XLOOKUP(B931,'[5]Cells Huawei 19042026 15h'!$B:$B,'[5]Cells Huawei 19042026 15h'!$B:$B,"")</f>
        <v/>
      </c>
      <c r="BQ931" s="9" t="str">
        <f>_xlfn.XLOOKUP(B931,'[6]cells down 19042026 9H40'!$B:$B,'[6]cells down 19042026 9H40'!$B:$B,"")</f>
        <v/>
      </c>
      <c r="BR931" s="9" t="s">
        <v>2242</v>
      </c>
      <c r="BS931" s="9" t="s">
        <v>5537</v>
      </c>
      <c r="BT931" s="108"/>
    </row>
    <row r="932" spans="1:72" s="9" customFormat="1" x14ac:dyDescent="0.35">
      <c r="A932" s="1" t="s">
        <v>3000</v>
      </c>
      <c r="B932" s="8" t="s">
        <v>3001</v>
      </c>
      <c r="C932" s="3" t="str">
        <f>_xlfn.XLOOKUP(B932,'[1]daily break down'!$D:$D,'[1]daily break down'!$E:$E,"")</f>
        <v>Ngaoundere</v>
      </c>
      <c r="D932" s="1" t="s">
        <v>357</v>
      </c>
      <c r="E932" s="1" t="s">
        <v>5517</v>
      </c>
      <c r="F932" s="3" t="s">
        <v>90</v>
      </c>
      <c r="G932" s="1" t="s">
        <v>91</v>
      </c>
      <c r="H932" s="32" t="str">
        <f>_xlfn.XLOOKUP(B932,[2]CALCULATION!$B:$B,[2]CALCULATION!$H:$H,"")</f>
        <v>Huawei</v>
      </c>
      <c r="I932" s="28">
        <v>1.1816631139190659</v>
      </c>
      <c r="J932" s="28">
        <v>2.5682512777050113E-2</v>
      </c>
      <c r="K932" s="28">
        <v>0.59774264980752378</v>
      </c>
      <c r="L932" s="28">
        <v>0</v>
      </c>
      <c r="M932" s="28">
        <v>0.82558577531225663</v>
      </c>
      <c r="N932" s="28">
        <v>0</v>
      </c>
      <c r="O932" s="28">
        <v>0.16356550324883784</v>
      </c>
      <c r="P932" s="28">
        <v>0</v>
      </c>
      <c r="Q932" s="28">
        <v>0</v>
      </c>
      <c r="R932" s="28">
        <v>0</v>
      </c>
      <c r="S932" s="93">
        <v>0</v>
      </c>
      <c r="T932" s="93">
        <f>_xlfn.XLOOKUP(B932,'[3]Nur des jours'!$B:$B,'[3]Nur des jours'!$U:$U,"")</f>
        <v>0.30551489157699191</v>
      </c>
      <c r="U932" s="93">
        <v>0</v>
      </c>
      <c r="V932" s="93">
        <v>0</v>
      </c>
      <c r="W932" s="93">
        <v>0.30551489157699191</v>
      </c>
      <c r="X932" s="93">
        <v>0.41823258654293399</v>
      </c>
      <c r="Y932" s="93">
        <v>0</v>
      </c>
      <c r="Z932" s="93">
        <v>0</v>
      </c>
      <c r="AA932" s="93">
        <v>0</v>
      </c>
      <c r="AB932" s="93">
        <v>0</v>
      </c>
      <c r="AC932" s="93">
        <f>_xlfn.XLOOKUP(B932,'[3]Nur des jours'!$B:$B,'[3]Nur des jours'!$N:$N,"")</f>
        <v>0</v>
      </c>
      <c r="AD932" s="93">
        <v>0</v>
      </c>
      <c r="AE932" s="93">
        <v>0.15356002431277882</v>
      </c>
      <c r="AF932" s="93">
        <v>0</v>
      </c>
      <c r="AG932" s="93"/>
      <c r="AH932" s="93">
        <v>0</v>
      </c>
      <c r="AI932" s="93">
        <v>0</v>
      </c>
      <c r="AJ932" s="93">
        <v>0</v>
      </c>
      <c r="AK932" s="93">
        <v>0</v>
      </c>
      <c r="AL932" s="93">
        <v>0</v>
      </c>
      <c r="AM932" s="49" t="s">
        <v>5559</v>
      </c>
      <c r="AN932" s="49"/>
      <c r="AO932" s="48" t="str" cm="1">
        <f t="array" ref="AO932">IFERROR(_xlfn.IFS(
AQ932="MPR ISSUE","PDH",
AQ932="BSS Hardware Issue","BSS",
AQ932="Sites strategiques, MLL, Pylone, etc.","ENVTECH",
AQ932="AKTIVCO DEFAUT GE &amp; POWER Cabinet","AKTIVCO",
AQ932="AKTIVCO Coupure ENEO &amp; Baisse de tension","AKTIVCO GRID ONLY",
AQ932="Coupure ENEO &amp; Baisse de tension","IHS GRID ONLY",
AQ932="Defaut GE &amp; POWER Cabinet","IHS",
AQ932="Sharing","Partners",
AQ932="Sites strategiques &amp; DataCenter","SST &amp; DC",
AQ932="Exclu","Exclu",
AQ932="SAT","SAT",
AQ932="SPARE-ISSUE","SPARE-ISSUE",
AQ932="Fiber CAmtel","TRANS_FO_CAMTEL",
AQ932="Fiber AOF","Fiber AOF",
AQ932="Projet OCM (HUAWEI)","TRAVAUX-HUAWEI",
AQ932="Projet OCM (NOKIA)","TRAVAUX-NOKIA",
AQ932="ACCESS-ISSUE","ACCESS-ISSUE",
AQ932="Projet OCM (ZTE, NOKIA, autres projets)","TRAVAUX OCM",
AQ932="No root CAuse","No root cause",
AQ932="ODU HS","PDH",
AQ932="IP &amp; VLAN","PDH",
AQ932="Warehouse HUAWEI","SPARE-ISSUE",
AQ932="SPARE-HS","SPARE-ISSUE",
AQ932="Power Telco","BSS",AQ932="no impacts","no impacts"
),"")</f>
        <v>No root cause</v>
      </c>
      <c r="AP932" s="48" t="str" cm="1">
        <f t="array" ref="AP932">IFERROR(_xlfn.IFS(
AQ932="MPR ISSUE","TX ISSUE",
AQ932="BSS Hardware Issue","RAN ISSUE",
AQ932="Sites strategiques, MLL, Pylone, etc.","ENVTECH",
AQ932="AKTIVCO DEFAUT GE &amp; POWER Cabinet","POWER ISSUE",
AQ932="AKTIVCO Coupure ENEO &amp; Baisse de tension","POWER ISSUE",
AQ932="Coupure ENEO &amp; Baisse de tension","POWER ISSUE",
AQ932="Defaut GE &amp; POWER Cabinet","POWER ISSUE",
AQ932="Sharing","POWER ISSUE",
AQ932="Sites strategiques &amp; DataCenter","POWER ISSUE",
AQ932="Exclu","Exclu",
AQ932="SAT","TX ISSUE",
AQ932="SPARE-ISSUE","SPARE-ISSUE",
AQ932="Fiber CAmtel","TX ISSUE",
AQ932="Fiber AOF","TX ISSUE",
AQ932="Projet OCM (HUAWEI)","TRAVAUX-HUAWEI",
AQ932="Projet OCM (NOKIA)","TRAVAUX -NOKIA",
AQ932="ACCESS-ISSUE","ACCESS-ISSUE",
AQ932="Projet OCM (ZTE, NOKIA, autres projets)","TRAVAUX OCM",
AQ932="No root CAuse","No root cause",
AQ932="ODU HS","TX ISSUE",
AQ932="IP &amp; VLAN","TX ISSUE",
AQ932="Warehouse HUAWEI","SPARE-ISSUE",
AQ932="SPARE-HS","SPARE-ISSUE",
AQ932="Power Telco","RAN ISSUE",AQ932="no impacts","no impacts"
),"")</f>
        <v>No root cause</v>
      </c>
      <c r="AQ932" s="67" t="s">
        <v>5344</v>
      </c>
      <c r="AR932" s="48" t="str" cm="1">
        <f t="array" ref="AR932">IFERROR(_xlfn.IFS(
AQ932="MPR ISSUE","ACTIVE",
AQ932="BSS Hardware Issue","ACTIVE",
AQ932="Sites strategiques, MLL, Pylone, etc.","PASSIVE",
AQ932="AKTIVCO DEFAUT GE &amp; POWER Cabinet","PASSIVE",
AQ932="AKTIVCO Coupure ENEO &amp; Baisse de tension","PASSIVE",
AQ932="Coupure ENEO &amp; Baisse de tension","PASSIVE",
AQ932="Defaut GE &amp; POWER Cabinet","PASSIVE",
AQ932="Sharing","PASSIVE",
AQ932="Sites strategiques &amp; DataCenter","PASSIVE",
AQ932="Exclu","Exclu",
AQ932="SAT","ACTIVE",
AQ932="SPARE-ISSUE","SPARE-ISSUE",
AQ932="Fiber CAmtel","ACTIVE",
AQ932="Fiber AOF","ACTIVE",
AQ932="Projet OCM (HUAWEI)","PLANNED WORKS",
AQ932="Projet OCM (NOKIA)","PLANNED WORKS",
AQ932="ACCESS-ISSUE","ACCESS-ISSUE",
AQ932="Projet OCM (ZTE, NOKIA, autres projets)","PLANNED WORKS",
AQ932="No root CAuse","No root cause",
AQ932="ODU HS","ACTIVE",
AQ932="IP &amp; VLAN","ACTIVE",
AQ932="Warehouse HUAWEI","SPARE-ISSUE",
AQ932="SPARE-HS","SPARE-ISSUE",
AQ932="Power Telco","ACTIVE", AQ932="no impacts","no impacts"
),"")</f>
        <v>No root cause</v>
      </c>
      <c r="AS932" s="92" t="s">
        <v>5537</v>
      </c>
      <c r="AT932" s="98" t="s">
        <v>3001</v>
      </c>
      <c r="AV932" s="17" t="s">
        <v>5537</v>
      </c>
      <c r="AW932" s="7" t="s">
        <v>5537</v>
      </c>
      <c r="AX932" s="6" t="s">
        <v>5537</v>
      </c>
      <c r="AY932" s="7"/>
      <c r="AZ932" s="3" t="s">
        <v>5537</v>
      </c>
      <c r="BA932" s="18" t="s">
        <v>5537</v>
      </c>
      <c r="BB932" s="18" t="s">
        <v>5537</v>
      </c>
      <c r="BC932" s="18" t="s">
        <v>5537</v>
      </c>
      <c r="BD932" s="18" t="s">
        <v>5537</v>
      </c>
      <c r="BE932" s="18" t="s">
        <v>5537</v>
      </c>
      <c r="BF932" s="18" t="s">
        <v>5537</v>
      </c>
      <c r="BG932" s="18" t="s">
        <v>5537</v>
      </c>
      <c r="BH932" s="18" t="s">
        <v>5537</v>
      </c>
      <c r="BI932" s="18" t="s">
        <v>5537</v>
      </c>
      <c r="BJ932" s="18" t="s">
        <v>5537</v>
      </c>
      <c r="BK932" s="18" t="s">
        <v>5537</v>
      </c>
      <c r="BL932" s="9" t="s">
        <v>5537</v>
      </c>
      <c r="BM932" s="14" t="s">
        <v>5537</v>
      </c>
      <c r="BN932" s="14" t="s">
        <v>5537</v>
      </c>
      <c r="BO932" s="14" t="str">
        <f>_xlfn.XLOOKUP(B932,'[4]cell downs 18042026 17h'!$B:$B,'[4]cell downs 18042026 17h'!$B:$B,"")</f>
        <v/>
      </c>
      <c r="BP932" s="14" t="str">
        <f>_xlfn.XLOOKUP(B932,'[5]Cells Huawei 19042026 15h'!$B:$B,'[5]Cells Huawei 19042026 15h'!$B:$B,"")</f>
        <v/>
      </c>
      <c r="BQ932" s="9" t="str">
        <f>_xlfn.XLOOKUP(B932,'[6]cells down 19042026 9H40'!$B:$B,'[6]cells down 19042026 9H40'!$B:$B,"")</f>
        <v/>
      </c>
      <c r="BR932" s="9" t="s">
        <v>5537</v>
      </c>
      <c r="BS932" s="9" t="s">
        <v>12</v>
      </c>
      <c r="BT932" s="108"/>
    </row>
    <row r="933" spans="1:72" s="9" customFormat="1" x14ac:dyDescent="0.35">
      <c r="A933" s="1" t="s">
        <v>2264</v>
      </c>
      <c r="B933" s="8" t="s">
        <v>2265</v>
      </c>
      <c r="C933" s="3" t="str">
        <f>_xlfn.XLOOKUP(B933,'[1]daily break down'!$D:$D,'[1]daily break down'!$E:$E,"")</f>
        <v>Yaounde</v>
      </c>
      <c r="D933" s="1" t="s">
        <v>11</v>
      </c>
      <c r="E933" s="1" t="s">
        <v>12</v>
      </c>
      <c r="F933" s="3" t="s">
        <v>37</v>
      </c>
      <c r="G933" s="1" t="s">
        <v>38</v>
      </c>
      <c r="H933" s="34" t="str">
        <f>_xlfn.XLOOKUP(B933,[2]CALCULATION!$B:$B,[2]CALCULATION!$H:$H,"")</f>
        <v>ZTE</v>
      </c>
      <c r="I933" s="28">
        <v>4.6977596288020632E-2</v>
      </c>
      <c r="J933" s="28">
        <v>0.11498274991225124</v>
      </c>
      <c r="K933" s="28">
        <v>0</v>
      </c>
      <c r="L933" s="28">
        <v>0</v>
      </c>
      <c r="M933" s="28">
        <v>0</v>
      </c>
      <c r="N933" s="28">
        <v>4.6228522998690236E-2</v>
      </c>
      <c r="O933" s="28">
        <v>0</v>
      </c>
      <c r="P933" s="28">
        <v>0</v>
      </c>
      <c r="Q933" s="28">
        <v>4.7084606757924682E-2</v>
      </c>
      <c r="R933" s="28">
        <v>0</v>
      </c>
      <c r="S933" s="93">
        <v>0</v>
      </c>
      <c r="T933" s="93">
        <f>_xlfn.XLOOKUP(B933,'[3]Nur des jours'!$B:$B,'[3]Nur des jours'!$U:$U,"")</f>
        <v>0</v>
      </c>
      <c r="U933" s="93">
        <v>0</v>
      </c>
      <c r="V933" s="93">
        <v>0</v>
      </c>
      <c r="W933" s="93">
        <v>0</v>
      </c>
      <c r="X933" s="93">
        <v>0</v>
      </c>
      <c r="Y933" s="93">
        <v>4.5800481119073005E-2</v>
      </c>
      <c r="Z933" s="93">
        <v>0</v>
      </c>
      <c r="AA933" s="93">
        <v>0</v>
      </c>
      <c r="AB933" s="93">
        <v>0</v>
      </c>
      <c r="AC933" s="93">
        <f>_xlfn.XLOOKUP(B933,'[3]Nur des jours'!$B:$B,'[3]Nur des jours'!$N:$N,"")</f>
        <v>0</v>
      </c>
      <c r="AD933" s="93">
        <v>0</v>
      </c>
      <c r="AE933" s="93">
        <v>0.1449278464071595</v>
      </c>
      <c r="AF933" s="93">
        <v>0</v>
      </c>
      <c r="AG933" s="93"/>
      <c r="AH933" s="93">
        <v>0</v>
      </c>
      <c r="AI933" s="93">
        <v>0</v>
      </c>
      <c r="AJ933" s="93">
        <v>0</v>
      </c>
      <c r="AK933" s="93">
        <v>0</v>
      </c>
      <c r="AL933" s="93">
        <v>0</v>
      </c>
      <c r="AM933" s="49" t="s">
        <v>5559</v>
      </c>
      <c r="AN933" s="49"/>
      <c r="AO933" s="48" t="str" cm="1">
        <f t="array" ref="AO933">IFERROR(_xlfn.IFS(
AQ933="MPR ISSUE","PDH",
AQ933="BSS Hardware Issue","BSS",
AQ933="Sites strategiques, MLL, Pylone, etc.","ENVTECH",
AQ933="AKTIVCO DEFAUT GE &amp; POWER Cabinet","AKTIVCO",
AQ933="AKTIVCO Coupure ENEO &amp; Baisse de tension","AKTIVCO GRID ONLY",
AQ933="Coupure ENEO &amp; Baisse de tension","IHS GRID ONLY",
AQ933="Defaut GE &amp; POWER Cabinet","IHS",
AQ933="Sharing","Partners",
AQ933="Sites strategiques &amp; DataCenter","SST &amp; DC",
AQ933="Exclu","Exclu",
AQ933="SAT","SAT",
AQ933="SPARE-ISSUE","SPARE-ISSUE",
AQ933="Fiber CAmtel","TRANS_FO_CAMTEL",
AQ933="Fiber AOF","Fiber AOF",
AQ933="Projet OCM (HUAWEI)","TRAVAUX-HUAWEI",
AQ933="Projet OCM (NOKIA)","TRAVAUX-NOKIA",
AQ933="ACCESS-ISSUE","ACCESS-ISSUE",
AQ933="Projet OCM (ZTE, NOKIA, autres projets)","TRAVAUX OCM",
AQ933="No root CAuse","No root cause",
AQ933="ODU HS","PDH",
AQ933="IP &amp; VLAN","PDH",
AQ933="Warehouse HUAWEI","SPARE-ISSUE",
AQ933="SPARE-HS","SPARE-ISSUE",
AQ933="Power Telco","BSS",AQ933="no impacts","no impacts"
),"")</f>
        <v>No root cause</v>
      </c>
      <c r="AP933" s="48" t="str" cm="1">
        <f t="array" ref="AP933">IFERROR(_xlfn.IFS(
AQ933="MPR ISSUE","TX ISSUE",
AQ933="BSS Hardware Issue","RAN ISSUE",
AQ933="Sites strategiques, MLL, Pylone, etc.","ENVTECH",
AQ933="AKTIVCO DEFAUT GE &amp; POWER Cabinet","POWER ISSUE",
AQ933="AKTIVCO Coupure ENEO &amp; Baisse de tension","POWER ISSUE",
AQ933="Coupure ENEO &amp; Baisse de tension","POWER ISSUE",
AQ933="Defaut GE &amp; POWER Cabinet","POWER ISSUE",
AQ933="Sharing","POWER ISSUE",
AQ933="Sites strategiques &amp; DataCenter","POWER ISSUE",
AQ933="Exclu","Exclu",
AQ933="SAT","TX ISSUE",
AQ933="SPARE-ISSUE","SPARE-ISSUE",
AQ933="Fiber CAmtel","TX ISSUE",
AQ933="Fiber AOF","TX ISSUE",
AQ933="Projet OCM (HUAWEI)","TRAVAUX-HUAWEI",
AQ933="Projet OCM (NOKIA)","TRAVAUX -NOKIA",
AQ933="ACCESS-ISSUE","ACCESS-ISSUE",
AQ933="Projet OCM (ZTE, NOKIA, autres projets)","TRAVAUX OCM",
AQ933="No root CAuse","No root cause",
AQ933="ODU HS","TX ISSUE",
AQ933="IP &amp; VLAN","TX ISSUE",
AQ933="Warehouse HUAWEI","SPARE-ISSUE",
AQ933="SPARE-HS","SPARE-ISSUE",
AQ933="Power Telco","RAN ISSUE",AQ933="no impacts","no impacts"
),"")</f>
        <v>No root cause</v>
      </c>
      <c r="AQ933" s="126" t="s">
        <v>5344</v>
      </c>
      <c r="AR933" s="48" t="str" cm="1">
        <f t="array" ref="AR933">IFERROR(_xlfn.IFS(
AQ933="MPR ISSUE","ACTIVE",
AQ933="BSS Hardware Issue","ACTIVE",
AQ933="Sites strategiques, MLL, Pylone, etc.","PASSIVE",
AQ933="AKTIVCO DEFAUT GE &amp; POWER Cabinet","PASSIVE",
AQ933="AKTIVCO Coupure ENEO &amp; Baisse de tension","PASSIVE",
AQ933="Coupure ENEO &amp; Baisse de tension","PASSIVE",
AQ933="Defaut GE &amp; POWER Cabinet","PASSIVE",
AQ933="Sharing","PASSIVE",
AQ933="Sites strategiques &amp; DataCenter","PASSIVE",
AQ933="Exclu","Exclu",
AQ933="SAT","ACTIVE",
AQ933="SPARE-ISSUE","SPARE-ISSUE",
AQ933="Fiber CAmtel","ACTIVE",
AQ933="Fiber AOF","ACTIVE",
AQ933="Projet OCM (HUAWEI)","PLANNED WORKS",
AQ933="Projet OCM (NOKIA)","PLANNED WORKS",
AQ933="ACCESS-ISSUE","ACCESS-ISSUE",
AQ933="Projet OCM (ZTE, NOKIA, autres projets)","PLANNED WORKS",
AQ933="No root CAuse","No root cause",
AQ933="ODU HS","ACTIVE",
AQ933="IP &amp; VLAN","ACTIVE",
AQ933="Warehouse HUAWEI","SPARE-ISSUE",
AQ933="SPARE-HS","SPARE-ISSUE",
AQ933="Power Telco","ACTIVE", AQ933="no impacts","no impacts"
),"")</f>
        <v>No root cause</v>
      </c>
      <c r="AS933" s="92" t="s">
        <v>5537</v>
      </c>
      <c r="AT933" s="98" t="s">
        <v>2265</v>
      </c>
      <c r="AV933" s="17" t="s">
        <v>5537</v>
      </c>
      <c r="AW933" s="7" t="s">
        <v>5537</v>
      </c>
      <c r="AX933" s="6" t="s">
        <v>5537</v>
      </c>
      <c r="AY933" s="7"/>
      <c r="AZ933" s="3" t="s">
        <v>5537</v>
      </c>
      <c r="BA933" s="18" t="s">
        <v>5537</v>
      </c>
      <c r="BB933" s="18" t="s">
        <v>5537</v>
      </c>
      <c r="BC933" s="18" t="s">
        <v>5537</v>
      </c>
      <c r="BD933" s="18" t="s">
        <v>5537</v>
      </c>
      <c r="BE933" s="18" t="s">
        <v>5537</v>
      </c>
      <c r="BF933" s="18" t="s">
        <v>5537</v>
      </c>
      <c r="BG933" s="18" t="s">
        <v>5537</v>
      </c>
      <c r="BH933" s="18" t="s">
        <v>5537</v>
      </c>
      <c r="BI933" s="18" t="s">
        <v>5537</v>
      </c>
      <c r="BJ933" s="18" t="s">
        <v>5537</v>
      </c>
      <c r="BK933" s="18" t="s">
        <v>5537</v>
      </c>
      <c r="BL933" s="9" t="s">
        <v>5537</v>
      </c>
      <c r="BM933" s="14" t="s">
        <v>5537</v>
      </c>
      <c r="BN933" s="14" t="s">
        <v>5537</v>
      </c>
      <c r="BO933" s="14" t="str">
        <f>_xlfn.XLOOKUP(B933,'[4]cell downs 18042026 17h'!$B:$B,'[4]cell downs 18042026 17h'!$B:$B,"")</f>
        <v/>
      </c>
      <c r="BP933" s="14" t="str">
        <f>_xlfn.XLOOKUP(B933,'[5]Cells Huawei 19042026 15h'!$B:$B,'[5]Cells Huawei 19042026 15h'!$B:$B,"")</f>
        <v/>
      </c>
      <c r="BQ933" s="9" t="str">
        <f>_xlfn.XLOOKUP(B933,'[6]cells down 19042026 9H40'!$B:$B,'[6]cells down 19042026 9H40'!$B:$B,"")</f>
        <v/>
      </c>
      <c r="BR933" s="9" t="s">
        <v>2265</v>
      </c>
      <c r="BS933" s="9" t="s">
        <v>5537</v>
      </c>
      <c r="BT933" s="108"/>
    </row>
    <row r="934" spans="1:72" s="9" customFormat="1" x14ac:dyDescent="0.35">
      <c r="A934" s="1" t="s">
        <v>1722</v>
      </c>
      <c r="B934" s="8" t="s">
        <v>1723</v>
      </c>
      <c r="C934" s="3" t="str">
        <f>_xlfn.XLOOKUP(B934,'[1]daily break down'!$D:$D,'[1]daily break down'!$E:$E,"")</f>
        <v>Yaounde</v>
      </c>
      <c r="D934" s="1" t="s">
        <v>11</v>
      </c>
      <c r="E934" s="1" t="s">
        <v>12</v>
      </c>
      <c r="F934" s="3" t="s">
        <v>37</v>
      </c>
      <c r="G934" s="1" t="s">
        <v>38</v>
      </c>
      <c r="H934" s="34" t="str">
        <f>_xlfn.XLOOKUP(B934,[2]CALCULATION!$B:$B,[2]CALCULATION!$H:$H,"")</f>
        <v>ZTE</v>
      </c>
      <c r="I934" s="28">
        <v>1.523383214480371</v>
      </c>
      <c r="J934" s="28">
        <v>0.13470834653129127</v>
      </c>
      <c r="K934" s="28">
        <v>0</v>
      </c>
      <c r="L934" s="28">
        <v>17.200399220393056</v>
      </c>
      <c r="M934" s="28">
        <v>13.868556899607057</v>
      </c>
      <c r="N934" s="28">
        <v>13.868556899607057</v>
      </c>
      <c r="O934" s="28">
        <v>36.982818398952162</v>
      </c>
      <c r="P934" s="28">
        <v>14.898122465635369</v>
      </c>
      <c r="Q934" s="28">
        <v>3.9237172298271002E-4</v>
      </c>
      <c r="R934" s="28">
        <v>0</v>
      </c>
      <c r="S934" s="93">
        <v>0</v>
      </c>
      <c r="T934" s="93">
        <f>_xlfn.XLOOKUP(B934,'[3]Nur des jours'!$B:$B,'[3]Nur des jours'!$U:$U,"")</f>
        <v>0</v>
      </c>
      <c r="U934" s="93">
        <v>0</v>
      </c>
      <c r="V934" s="93">
        <v>0</v>
      </c>
      <c r="W934" s="93">
        <v>0</v>
      </c>
      <c r="X934" s="93">
        <v>0</v>
      </c>
      <c r="Y934" s="93">
        <v>3.7453664466531404E-4</v>
      </c>
      <c r="Z934" s="93">
        <v>0</v>
      </c>
      <c r="AA934" s="93">
        <v>0</v>
      </c>
      <c r="AB934" s="93">
        <v>0</v>
      </c>
      <c r="AC934" s="93">
        <f>_xlfn.XLOOKUP(B934,'[3]Nur des jours'!$B:$B,'[3]Nur des jours'!$N:$N,"")</f>
        <v>0</v>
      </c>
      <c r="AD934" s="93">
        <v>0</v>
      </c>
      <c r="AE934" s="93">
        <v>0.13873907423102241</v>
      </c>
      <c r="AF934" s="93">
        <v>0</v>
      </c>
      <c r="AG934" s="93"/>
      <c r="AH934" s="93">
        <v>0</v>
      </c>
      <c r="AI934" s="93">
        <v>0</v>
      </c>
      <c r="AJ934" s="93">
        <v>0</v>
      </c>
      <c r="AK934" s="93">
        <v>0</v>
      </c>
      <c r="AL934" s="93">
        <v>0</v>
      </c>
      <c r="AM934" s="49" t="s">
        <v>5559</v>
      </c>
      <c r="AN934" s="49"/>
      <c r="AO934" s="48" t="str" cm="1">
        <f t="array" ref="AO934">IFERROR(_xlfn.IFS(
AQ934="MPR ISSUE","PDH",
AQ934="BSS Hardware Issue","BSS",
AQ934="Sites strategiques, MLL, Pylone, etc.","ENVTECH",
AQ934="AKTIVCO DEFAUT GE &amp; POWER Cabinet","AKTIVCO",
AQ934="AKTIVCO Coupure ENEO &amp; Baisse de tension","AKTIVCO GRID ONLY",
AQ934="Coupure ENEO &amp; Baisse de tension","IHS GRID ONLY",
AQ934="Defaut GE &amp; POWER Cabinet","IHS",
AQ934="Sharing","Partners",
AQ934="Sites strategiques &amp; DataCenter","SST &amp; DC",
AQ934="Exclu","Exclu",
AQ934="SAT","SAT",
AQ934="SPARE-ISSUE","SPARE-ISSUE",
AQ934="Fiber CAmtel","TRANS_FO_CAMTEL",
AQ934="Fiber AOF","Fiber AOF",
AQ934="Projet OCM (HUAWEI)","TRAVAUX-HUAWEI",
AQ934="Projet OCM (NOKIA)","TRAVAUX-NOKIA",
AQ934="ACCESS-ISSUE","ACCESS-ISSUE",
AQ934="Projet OCM (ZTE, NOKIA, autres projets)","TRAVAUX OCM",
AQ934="No root CAuse","No root cause",
AQ934="ODU HS","PDH",
AQ934="IP &amp; VLAN","PDH",
AQ934="Warehouse HUAWEI","SPARE-ISSUE",
AQ934="SPARE-HS","SPARE-ISSUE",
AQ934="Power Telco","BSS",AQ934="no impacts","no impacts"
),"")</f>
        <v>No root cause</v>
      </c>
      <c r="AP934" s="48" t="str" cm="1">
        <f t="array" ref="AP934">IFERROR(_xlfn.IFS(
AQ934="MPR ISSUE","TX ISSUE",
AQ934="BSS Hardware Issue","RAN ISSUE",
AQ934="Sites strategiques, MLL, Pylone, etc.","ENVTECH",
AQ934="AKTIVCO DEFAUT GE &amp; POWER Cabinet","POWER ISSUE",
AQ934="AKTIVCO Coupure ENEO &amp; Baisse de tension","POWER ISSUE",
AQ934="Coupure ENEO &amp; Baisse de tension","POWER ISSUE",
AQ934="Defaut GE &amp; POWER Cabinet","POWER ISSUE",
AQ934="Sharing","POWER ISSUE",
AQ934="Sites strategiques &amp; DataCenter","POWER ISSUE",
AQ934="Exclu","Exclu",
AQ934="SAT","TX ISSUE",
AQ934="SPARE-ISSUE","SPARE-ISSUE",
AQ934="Fiber CAmtel","TX ISSUE",
AQ934="Fiber AOF","TX ISSUE",
AQ934="Projet OCM (HUAWEI)","TRAVAUX-HUAWEI",
AQ934="Projet OCM (NOKIA)","TRAVAUX -NOKIA",
AQ934="ACCESS-ISSUE","ACCESS-ISSUE",
AQ934="Projet OCM (ZTE, NOKIA, autres projets)","TRAVAUX OCM",
AQ934="No root CAuse","No root cause",
AQ934="ODU HS","TX ISSUE",
AQ934="IP &amp; VLAN","TX ISSUE",
AQ934="Warehouse HUAWEI","SPARE-ISSUE",
AQ934="SPARE-HS","SPARE-ISSUE",
AQ934="Power Telco","RAN ISSUE",AQ934="no impacts","no impacts"
),"")</f>
        <v>No root cause</v>
      </c>
      <c r="AQ934" s="126" t="s">
        <v>5344</v>
      </c>
      <c r="AR934" s="48" t="str" cm="1">
        <f t="array" ref="AR934">IFERROR(_xlfn.IFS(
AQ934="MPR ISSUE","ACTIVE",
AQ934="BSS Hardware Issue","ACTIVE",
AQ934="Sites strategiques, MLL, Pylone, etc.","PASSIVE",
AQ934="AKTIVCO DEFAUT GE &amp; POWER Cabinet","PASSIVE",
AQ934="AKTIVCO Coupure ENEO &amp; Baisse de tension","PASSIVE",
AQ934="Coupure ENEO &amp; Baisse de tension","PASSIVE",
AQ934="Defaut GE &amp; POWER Cabinet","PASSIVE",
AQ934="Sharing","PASSIVE",
AQ934="Sites strategiques &amp; DataCenter","PASSIVE",
AQ934="Exclu","Exclu",
AQ934="SAT","ACTIVE",
AQ934="SPARE-ISSUE","SPARE-ISSUE",
AQ934="Fiber CAmtel","ACTIVE",
AQ934="Fiber AOF","ACTIVE",
AQ934="Projet OCM (HUAWEI)","PLANNED WORKS",
AQ934="Projet OCM (NOKIA)","PLANNED WORKS",
AQ934="ACCESS-ISSUE","ACCESS-ISSUE",
AQ934="Projet OCM (ZTE, NOKIA, autres projets)","PLANNED WORKS",
AQ934="No root CAuse","No root cause",
AQ934="ODU HS","ACTIVE",
AQ934="IP &amp; VLAN","ACTIVE",
AQ934="Warehouse HUAWEI","SPARE-ISSUE",
AQ934="SPARE-HS","SPARE-ISSUE",
AQ934="Power Telco","ACTIVE", AQ934="no impacts","no impacts"
),"")</f>
        <v>No root cause</v>
      </c>
      <c r="AS934" s="92" t="s">
        <v>5537</v>
      </c>
      <c r="AT934" s="98" t="s">
        <v>1723</v>
      </c>
      <c r="AV934" s="17" t="s">
        <v>5537</v>
      </c>
      <c r="AW934" s="7" t="s">
        <v>5537</v>
      </c>
      <c r="AX934" s="6" t="s">
        <v>5537</v>
      </c>
      <c r="AY934" s="7"/>
      <c r="AZ934" s="3" t="s">
        <v>5537</v>
      </c>
      <c r="BA934" s="18" t="s">
        <v>5537</v>
      </c>
      <c r="BB934" s="18" t="s">
        <v>5537</v>
      </c>
      <c r="BC934" s="18" t="s">
        <v>5537</v>
      </c>
      <c r="BD934" s="18" t="s">
        <v>5537</v>
      </c>
      <c r="BE934" s="18" t="s">
        <v>5537</v>
      </c>
      <c r="BF934" s="18" t="s">
        <v>5537</v>
      </c>
      <c r="BG934" s="18" t="s">
        <v>5537</v>
      </c>
      <c r="BH934" s="18" t="s">
        <v>5537</v>
      </c>
      <c r="BI934" s="18" t="s">
        <v>5537</v>
      </c>
      <c r="BJ934" s="18" t="s">
        <v>5537</v>
      </c>
      <c r="BK934" s="18" t="s">
        <v>5537</v>
      </c>
      <c r="BL934" s="9" t="s">
        <v>5537</v>
      </c>
      <c r="BM934" s="14" t="s">
        <v>5537</v>
      </c>
      <c r="BN934" s="14" t="s">
        <v>5537</v>
      </c>
      <c r="BO934" s="14" t="str">
        <f>_xlfn.XLOOKUP(B934,'[4]cell downs 18042026 17h'!$B:$B,'[4]cell downs 18042026 17h'!$B:$B,"")</f>
        <v/>
      </c>
      <c r="BP934" s="14" t="str">
        <f>_xlfn.XLOOKUP(B934,'[5]Cells Huawei 19042026 15h'!$B:$B,'[5]Cells Huawei 19042026 15h'!$B:$B,"")</f>
        <v/>
      </c>
      <c r="BQ934" s="9" t="str">
        <f>_xlfn.XLOOKUP(B934,'[6]cells down 19042026 9H40'!$B:$B,'[6]cells down 19042026 9H40'!$B:$B,"")</f>
        <v/>
      </c>
      <c r="BR934" s="9" t="s">
        <v>1723</v>
      </c>
      <c r="BS934" s="9" t="s">
        <v>154</v>
      </c>
      <c r="BT934" s="108"/>
    </row>
    <row r="935" spans="1:72" s="9" customFormat="1" x14ac:dyDescent="0.35">
      <c r="A935" s="1" t="s">
        <v>1544</v>
      </c>
      <c r="B935" s="8" t="s">
        <v>1545</v>
      </c>
      <c r="C935" s="3" t="str">
        <f>_xlfn.XLOOKUP(B935,'[1]daily break down'!$D:$D,'[1]daily break down'!$E:$E,"")</f>
        <v>Yaounde</v>
      </c>
      <c r="D935" s="1" t="s">
        <v>21</v>
      </c>
      <c r="E935" s="1" t="s">
        <v>30</v>
      </c>
      <c r="F935" s="3" t="s">
        <v>37</v>
      </c>
      <c r="G935" s="1" t="s">
        <v>38</v>
      </c>
      <c r="H935" s="34" t="str">
        <f>_xlfn.XLOOKUP(B935,[2]CALCULATION!$B:$B,[2]CALCULATION!$H:$H,"")</f>
        <v>ZTE</v>
      </c>
      <c r="I935" s="28">
        <v>1.521439190943775</v>
      </c>
      <c r="J935" s="28">
        <v>0.13560010044716156</v>
      </c>
      <c r="K935" s="28">
        <v>1.0701046990437544E-4</v>
      </c>
      <c r="L935" s="28">
        <v>17.19997117851344</v>
      </c>
      <c r="M935" s="28">
        <v>13.868556899607057</v>
      </c>
      <c r="N935" s="28">
        <v>13.868556899607057</v>
      </c>
      <c r="O935" s="28">
        <v>36.982818398952162</v>
      </c>
      <c r="P935" s="28">
        <v>14.899745457762256</v>
      </c>
      <c r="Q935" s="28">
        <v>0</v>
      </c>
      <c r="R935" s="28">
        <v>0</v>
      </c>
      <c r="S935" s="93">
        <v>4.2804187961750177E-4</v>
      </c>
      <c r="T935" s="93">
        <f>_xlfn.XLOOKUP(B935,'[3]Nur des jours'!$B:$B,'[3]Nur des jours'!$U:$U,"")</f>
        <v>0</v>
      </c>
      <c r="U935" s="93">
        <v>0</v>
      </c>
      <c r="V935" s="93">
        <v>0</v>
      </c>
      <c r="W935" s="93">
        <v>0</v>
      </c>
      <c r="X935" s="93">
        <v>0</v>
      </c>
      <c r="Y935" s="93">
        <v>0</v>
      </c>
      <c r="Z935" s="93">
        <v>0</v>
      </c>
      <c r="AA935" s="93">
        <v>1.7862901039571049</v>
      </c>
      <c r="AB935" s="93">
        <v>0.23563705472943458</v>
      </c>
      <c r="AC935" s="93">
        <f>_xlfn.XLOOKUP(B935,'[3]Nur des jours'!$B:$B,'[3]Nur des jours'!$N:$N,"")</f>
        <v>0</v>
      </c>
      <c r="AD935" s="93">
        <v>0</v>
      </c>
      <c r="AE935" s="93">
        <v>0.13292483869955218</v>
      </c>
      <c r="AF935" s="93">
        <v>0</v>
      </c>
      <c r="AG935" s="93"/>
      <c r="AH935" s="93">
        <v>0</v>
      </c>
      <c r="AI935" s="93">
        <v>0</v>
      </c>
      <c r="AJ935" s="93">
        <v>0</v>
      </c>
      <c r="AK935" s="93">
        <v>0</v>
      </c>
      <c r="AL935" s="93">
        <v>0</v>
      </c>
      <c r="AM935" s="49" t="s">
        <v>5559</v>
      </c>
      <c r="AN935" s="49"/>
      <c r="AO935" s="48" t="str" cm="1">
        <f t="array" ref="AO935">IFERROR(_xlfn.IFS(
AQ935="MPR ISSUE","PDH",
AQ935="BSS Hardware Issue","BSS",
AQ935="Sites strategiques, MLL, Pylone, etc.","ENVTECH",
AQ935="AKTIVCO DEFAUT GE &amp; POWER Cabinet","AKTIVCO",
AQ935="AKTIVCO Coupure ENEO &amp; Baisse de tension","AKTIVCO GRID ONLY",
AQ935="Coupure ENEO &amp; Baisse de tension","IHS GRID ONLY",
AQ935="Defaut GE &amp; POWER Cabinet","IHS",
AQ935="Sharing","Partners",
AQ935="Sites strategiques &amp; DataCenter","SST &amp; DC",
AQ935="Exclu","Exclu",
AQ935="SAT","SAT",
AQ935="SPARE-ISSUE","SPARE-ISSUE",
AQ935="Fiber CAmtel","TRANS_FO_CAMTEL",
AQ935="Fiber AOF","Fiber AOF",
AQ935="Projet OCM (HUAWEI)","TRAVAUX-HUAWEI",
AQ935="Projet OCM (NOKIA)","TRAVAUX-NOKIA",
AQ935="ACCESS-ISSUE","ACCESS-ISSUE",
AQ935="Projet OCM (ZTE, NOKIA, autres projets)","TRAVAUX OCM",
AQ935="No root CAuse","No root cause",
AQ935="ODU HS","PDH",
AQ935="IP &amp; VLAN","PDH",
AQ935="Warehouse HUAWEI","SPARE-ISSUE",
AQ935="SPARE-HS","SPARE-ISSUE",
AQ935="Power Telco","BSS",AQ935="no impacts","no impacts"
),"")</f>
        <v>No root cause</v>
      </c>
      <c r="AP935" s="48" t="str" cm="1">
        <f t="array" ref="AP935">IFERROR(_xlfn.IFS(
AQ935="MPR ISSUE","TX ISSUE",
AQ935="BSS Hardware Issue","RAN ISSUE",
AQ935="Sites strategiques, MLL, Pylone, etc.","ENVTECH",
AQ935="AKTIVCO DEFAUT GE &amp; POWER Cabinet","POWER ISSUE",
AQ935="AKTIVCO Coupure ENEO &amp; Baisse de tension","POWER ISSUE",
AQ935="Coupure ENEO &amp; Baisse de tension","POWER ISSUE",
AQ935="Defaut GE &amp; POWER Cabinet","POWER ISSUE",
AQ935="Sharing","POWER ISSUE",
AQ935="Sites strategiques &amp; DataCenter","POWER ISSUE",
AQ935="Exclu","Exclu",
AQ935="SAT","TX ISSUE",
AQ935="SPARE-ISSUE","SPARE-ISSUE",
AQ935="Fiber CAmtel","TX ISSUE",
AQ935="Fiber AOF","TX ISSUE",
AQ935="Projet OCM (HUAWEI)","TRAVAUX-HUAWEI",
AQ935="Projet OCM (NOKIA)","TRAVAUX -NOKIA",
AQ935="ACCESS-ISSUE","ACCESS-ISSUE",
AQ935="Projet OCM (ZTE, NOKIA, autres projets)","TRAVAUX OCM",
AQ935="No root CAuse","No root cause",
AQ935="ODU HS","TX ISSUE",
AQ935="IP &amp; VLAN","TX ISSUE",
AQ935="Warehouse HUAWEI","SPARE-ISSUE",
AQ935="SPARE-HS","SPARE-ISSUE",
AQ935="Power Telco","RAN ISSUE",AQ935="no impacts","no impacts"
),"")</f>
        <v>No root cause</v>
      </c>
      <c r="AQ935" s="67" t="s">
        <v>5344</v>
      </c>
      <c r="AR935" s="48" t="str" cm="1">
        <f t="array" ref="AR935">IFERROR(_xlfn.IFS(
AQ935="MPR ISSUE","ACTIVE",
AQ935="BSS Hardware Issue","ACTIVE",
AQ935="Sites strategiques, MLL, Pylone, etc.","PASSIVE",
AQ935="AKTIVCO DEFAUT GE &amp; POWER Cabinet","PASSIVE",
AQ935="AKTIVCO Coupure ENEO &amp; Baisse de tension","PASSIVE",
AQ935="Coupure ENEO &amp; Baisse de tension","PASSIVE",
AQ935="Defaut GE &amp; POWER Cabinet","PASSIVE",
AQ935="Sharing","PASSIVE",
AQ935="Sites strategiques &amp; DataCenter","PASSIVE",
AQ935="Exclu","Exclu",
AQ935="SAT","ACTIVE",
AQ935="SPARE-ISSUE","SPARE-ISSUE",
AQ935="Fiber CAmtel","ACTIVE",
AQ935="Fiber AOF","ACTIVE",
AQ935="Projet OCM (HUAWEI)","PLANNED WORKS",
AQ935="Projet OCM (NOKIA)","PLANNED WORKS",
AQ935="ACCESS-ISSUE","ACCESS-ISSUE",
AQ935="Projet OCM (ZTE, NOKIA, autres projets)","PLANNED WORKS",
AQ935="No root CAuse","No root cause",
AQ935="ODU HS","ACTIVE",
AQ935="IP &amp; VLAN","ACTIVE",
AQ935="Warehouse HUAWEI","SPARE-ISSUE",
AQ935="SPARE-HS","SPARE-ISSUE",
AQ935="Power Telco","ACTIVE", AQ935="no impacts","no impacts"
),"")</f>
        <v>No root cause</v>
      </c>
      <c r="AS935" s="92" t="s">
        <v>5537</v>
      </c>
      <c r="AT935" s="98" t="s">
        <v>1545</v>
      </c>
      <c r="AV935" s="17" t="s">
        <v>5537</v>
      </c>
      <c r="AW935" s="7" t="s">
        <v>5537</v>
      </c>
      <c r="AX935" s="6" t="s">
        <v>5537</v>
      </c>
      <c r="AY935" s="7"/>
      <c r="AZ935" s="3" t="s">
        <v>5537</v>
      </c>
      <c r="BA935" s="18" t="s">
        <v>5537</v>
      </c>
      <c r="BB935" s="18" t="s">
        <v>5537</v>
      </c>
      <c r="BC935" s="18" t="s">
        <v>5537</v>
      </c>
      <c r="BD935" s="18" t="s">
        <v>5537</v>
      </c>
      <c r="BE935" s="18" t="s">
        <v>5537</v>
      </c>
      <c r="BF935" s="18" t="s">
        <v>5537</v>
      </c>
      <c r="BG935" s="18" t="s">
        <v>5537</v>
      </c>
      <c r="BH935" s="18" t="s">
        <v>5537</v>
      </c>
      <c r="BI935" s="18" t="s">
        <v>5537</v>
      </c>
      <c r="BJ935" s="18" t="s">
        <v>5537</v>
      </c>
      <c r="BK935" s="18" t="s">
        <v>5537</v>
      </c>
      <c r="BL935" s="9" t="s">
        <v>5537</v>
      </c>
      <c r="BM935" s="14" t="s">
        <v>5537</v>
      </c>
      <c r="BN935" s="14" t="s">
        <v>5537</v>
      </c>
      <c r="BO935" s="14" t="str">
        <f>_xlfn.XLOOKUP(B935,'[4]cell downs 18042026 17h'!$B:$B,'[4]cell downs 18042026 17h'!$B:$B,"")</f>
        <v/>
      </c>
      <c r="BP935" s="14" t="str">
        <f>_xlfn.XLOOKUP(B935,'[5]Cells Huawei 19042026 15h'!$B:$B,'[5]Cells Huawei 19042026 15h'!$B:$B,"")</f>
        <v/>
      </c>
      <c r="BQ935" s="9" t="str">
        <f>_xlfn.XLOOKUP(B935,'[6]cells down 19042026 9H40'!$B:$B,'[6]cells down 19042026 9H40'!$B:$B,"")</f>
        <v/>
      </c>
      <c r="BR935" s="9" t="s">
        <v>5537</v>
      </c>
      <c r="BS935" s="9" t="s">
        <v>12</v>
      </c>
      <c r="BT935" s="108"/>
    </row>
    <row r="936" spans="1:72" s="9" customFormat="1" x14ac:dyDescent="0.35">
      <c r="A936" s="1" t="s">
        <v>4531</v>
      </c>
      <c r="B936" s="8" t="s">
        <v>4532</v>
      </c>
      <c r="C936" s="3" t="str">
        <f>_xlfn.XLOOKUP(B936,'[1]daily break down'!$D:$D,'[1]daily break down'!$E:$E,"")</f>
        <v>Yaounde</v>
      </c>
      <c r="D936" s="1"/>
      <c r="E936" s="1"/>
      <c r="F936" s="3" t="s">
        <v>37</v>
      </c>
      <c r="G936" s="1" t="s">
        <v>38</v>
      </c>
      <c r="H936" s="34" t="str">
        <f>_xlfn.XLOOKUP(B936,[2]CALCULATION!$B:$B,[2]CALCULATION!$H:$H,"")</f>
        <v>ZTE</v>
      </c>
      <c r="I936" s="28">
        <v>0</v>
      </c>
      <c r="J936" s="28">
        <v>0</v>
      </c>
      <c r="K936" s="28">
        <v>0</v>
      </c>
      <c r="L936" s="28">
        <v>0</v>
      </c>
      <c r="M936" s="28">
        <v>0</v>
      </c>
      <c r="N936" s="28">
        <v>0</v>
      </c>
      <c r="O936" s="28">
        <v>0</v>
      </c>
      <c r="P936" s="28">
        <v>0</v>
      </c>
      <c r="Q936" s="28">
        <v>0</v>
      </c>
      <c r="R936" s="28">
        <v>0.31609109301920768</v>
      </c>
      <c r="S936" s="93">
        <v>0</v>
      </c>
      <c r="T936" s="93">
        <f>_xlfn.XLOOKUP(B936,'[3]Nur des jours'!$B:$B,'[3]Nur des jours'!$U:$U,"")</f>
        <v>0</v>
      </c>
      <c r="U936" s="93">
        <v>0</v>
      </c>
      <c r="V936" s="93">
        <v>0</v>
      </c>
      <c r="W936" s="93">
        <v>0</v>
      </c>
      <c r="X936" s="93">
        <v>0</v>
      </c>
      <c r="Y936" s="93">
        <v>0</v>
      </c>
      <c r="Z936" s="93">
        <v>0</v>
      </c>
      <c r="AA936" s="93">
        <v>0</v>
      </c>
      <c r="AB936" s="93">
        <v>0</v>
      </c>
      <c r="AC936" s="93">
        <f>_xlfn.XLOOKUP(B936,'[3]Nur des jours'!$B:$B,'[3]Nur des jours'!$N:$N,"")</f>
        <v>0</v>
      </c>
      <c r="AD936" s="93">
        <v>0</v>
      </c>
      <c r="AE936" s="93">
        <v>0.13051710312670253</v>
      </c>
      <c r="AF936" s="93">
        <v>0</v>
      </c>
      <c r="AG936" s="93"/>
      <c r="AH936" s="93">
        <v>0</v>
      </c>
      <c r="AI936" s="93">
        <v>0</v>
      </c>
      <c r="AJ936" s="93">
        <v>0</v>
      </c>
      <c r="AK936" s="93">
        <v>0</v>
      </c>
      <c r="AL936" s="93">
        <v>0</v>
      </c>
      <c r="AM936" s="49" t="s">
        <v>5559</v>
      </c>
      <c r="AN936" s="49"/>
      <c r="AO936" s="48" t="str" cm="1">
        <f t="array" ref="AO936">IFERROR(_xlfn.IFS(
AQ936="MPR ISSUE","PDH",
AQ936="BSS Hardware Issue","BSS",
AQ936="Sites strategiques, MLL, Pylone, etc.","ENVTECH",
AQ936="AKTIVCO DEFAUT GE &amp; POWER Cabinet","AKTIVCO",
AQ936="AKTIVCO Coupure ENEO &amp; Baisse de tension","AKTIVCO GRID ONLY",
AQ936="Coupure ENEO &amp; Baisse de tension","IHS GRID ONLY",
AQ936="Defaut GE &amp; POWER Cabinet","IHS",
AQ936="Sharing","Partners",
AQ936="Sites strategiques &amp; DataCenter","SST &amp; DC",
AQ936="Exclu","Exclu",
AQ936="SAT","SAT",
AQ936="SPARE-ISSUE","SPARE-ISSUE",
AQ936="Fiber CAmtel","TRANS_FO_CAMTEL",
AQ936="Fiber AOF","Fiber AOF",
AQ936="Projet OCM (HUAWEI)","TRAVAUX-HUAWEI",
AQ936="Projet OCM (NOKIA)","TRAVAUX-NOKIA",
AQ936="ACCESS-ISSUE","ACCESS-ISSUE",
AQ936="Projet OCM (ZTE, NOKIA, autres projets)","TRAVAUX OCM",
AQ936="No root CAuse","No root cause",
AQ936="ODU HS","PDH",
AQ936="IP &amp; VLAN","PDH",
AQ936="Warehouse HUAWEI","SPARE-ISSUE",
AQ936="SPARE-HS","SPARE-ISSUE",
AQ936="Power Telco","BSS",AQ936="no impacts","no impacts"
),"")</f>
        <v>No root cause</v>
      </c>
      <c r="AP936" s="48" t="str" cm="1">
        <f t="array" ref="AP936">IFERROR(_xlfn.IFS(
AQ936="MPR ISSUE","TX ISSUE",
AQ936="BSS Hardware Issue","RAN ISSUE",
AQ936="Sites strategiques, MLL, Pylone, etc.","ENVTECH",
AQ936="AKTIVCO DEFAUT GE &amp; POWER Cabinet","POWER ISSUE",
AQ936="AKTIVCO Coupure ENEO &amp; Baisse de tension","POWER ISSUE",
AQ936="Coupure ENEO &amp; Baisse de tension","POWER ISSUE",
AQ936="Defaut GE &amp; POWER Cabinet","POWER ISSUE",
AQ936="Sharing","POWER ISSUE",
AQ936="Sites strategiques &amp; DataCenter","POWER ISSUE",
AQ936="Exclu","Exclu",
AQ936="SAT","TX ISSUE",
AQ936="SPARE-ISSUE","SPARE-ISSUE",
AQ936="Fiber CAmtel","TX ISSUE",
AQ936="Fiber AOF","TX ISSUE",
AQ936="Projet OCM (HUAWEI)","TRAVAUX-HUAWEI",
AQ936="Projet OCM (NOKIA)","TRAVAUX -NOKIA",
AQ936="ACCESS-ISSUE","ACCESS-ISSUE",
AQ936="Projet OCM (ZTE, NOKIA, autres projets)","TRAVAUX OCM",
AQ936="No root CAuse","No root cause",
AQ936="ODU HS","TX ISSUE",
AQ936="IP &amp; VLAN","TX ISSUE",
AQ936="Warehouse HUAWEI","SPARE-ISSUE",
AQ936="SPARE-HS","SPARE-ISSUE",
AQ936="Power Telco","RAN ISSUE",AQ936="no impacts","no impacts"
),"")</f>
        <v>No root cause</v>
      </c>
      <c r="AQ936" s="67" t="s">
        <v>5344</v>
      </c>
      <c r="AR936" s="48" t="str" cm="1">
        <f t="array" ref="AR936">IFERROR(_xlfn.IFS(
AQ936="MPR ISSUE","ACTIVE",
AQ936="BSS Hardware Issue","ACTIVE",
AQ936="Sites strategiques, MLL, Pylone, etc.","PASSIVE",
AQ936="AKTIVCO DEFAUT GE &amp; POWER Cabinet","PASSIVE",
AQ936="AKTIVCO Coupure ENEO &amp; Baisse de tension","PASSIVE",
AQ936="Coupure ENEO &amp; Baisse de tension","PASSIVE",
AQ936="Defaut GE &amp; POWER Cabinet","PASSIVE",
AQ936="Sharing","PASSIVE",
AQ936="Sites strategiques &amp; DataCenter","PASSIVE",
AQ936="Exclu","Exclu",
AQ936="SAT","ACTIVE",
AQ936="SPARE-ISSUE","SPARE-ISSUE",
AQ936="Fiber CAmtel","ACTIVE",
AQ936="Fiber AOF","ACTIVE",
AQ936="Projet OCM (HUAWEI)","PLANNED WORKS",
AQ936="Projet OCM (NOKIA)","PLANNED WORKS",
AQ936="ACCESS-ISSUE","ACCESS-ISSUE",
AQ936="Projet OCM (ZTE, NOKIA, autres projets)","PLANNED WORKS",
AQ936="No root CAuse","No root cause",
AQ936="ODU HS","ACTIVE",
AQ936="IP &amp; VLAN","ACTIVE",
AQ936="Warehouse HUAWEI","SPARE-ISSUE",
AQ936="SPARE-HS","SPARE-ISSUE",
AQ936="Power Telco","ACTIVE", AQ936="no impacts","no impacts"
),"")</f>
        <v>No root cause</v>
      </c>
      <c r="AS936" s="92" t="s">
        <v>5537</v>
      </c>
      <c r="AT936" s="98" t="s">
        <v>4532</v>
      </c>
      <c r="AV936" s="17" t="s">
        <v>5537</v>
      </c>
      <c r="AW936" s="7" t="s">
        <v>5537</v>
      </c>
      <c r="AX936" s="6" t="s">
        <v>5537</v>
      </c>
      <c r="AY936" s="7"/>
      <c r="AZ936" s="3" t="s">
        <v>5537</v>
      </c>
      <c r="BA936" s="18" t="s">
        <v>5537</v>
      </c>
      <c r="BB936" s="18" t="s">
        <v>5537</v>
      </c>
      <c r="BC936" s="18" t="s">
        <v>5537</v>
      </c>
      <c r="BD936" s="18" t="s">
        <v>5537</v>
      </c>
      <c r="BE936" s="18" t="s">
        <v>5537</v>
      </c>
      <c r="BF936" s="18" t="s">
        <v>5537</v>
      </c>
      <c r="BG936" s="18" t="s">
        <v>5537</v>
      </c>
      <c r="BH936" s="18" t="s">
        <v>5537</v>
      </c>
      <c r="BI936" s="18" t="s">
        <v>5537</v>
      </c>
      <c r="BJ936" s="18" t="s">
        <v>5537</v>
      </c>
      <c r="BK936" s="18" t="s">
        <v>5537</v>
      </c>
      <c r="BL936" s="9" t="s">
        <v>5537</v>
      </c>
      <c r="BM936" s="14" t="s">
        <v>5537</v>
      </c>
      <c r="BN936" s="14" t="s">
        <v>5537</v>
      </c>
      <c r="BO936" s="14" t="str">
        <f>_xlfn.XLOOKUP(B936,'[4]cell downs 18042026 17h'!$B:$B,'[4]cell downs 18042026 17h'!$B:$B,"")</f>
        <v/>
      </c>
      <c r="BP936" s="14" t="str">
        <f>_xlfn.XLOOKUP(B936,'[5]Cells Huawei 19042026 15h'!$B:$B,'[5]Cells Huawei 19042026 15h'!$B:$B,"")</f>
        <v/>
      </c>
      <c r="BQ936" s="9" t="str">
        <f>_xlfn.XLOOKUP(B936,'[6]cells down 19042026 9H40'!$B:$B,'[6]cells down 19042026 9H40'!$B:$B,"")</f>
        <v/>
      </c>
      <c r="BR936" s="9" t="s">
        <v>5537</v>
      </c>
      <c r="BS936" s="9" t="s">
        <v>5537</v>
      </c>
      <c r="BT936" s="108"/>
    </row>
    <row r="937" spans="1:72" s="9" customFormat="1" x14ac:dyDescent="0.35">
      <c r="A937" s="1" t="s">
        <v>303</v>
      </c>
      <c r="B937" s="8" t="s">
        <v>304</v>
      </c>
      <c r="C937" s="3" t="str">
        <f>_xlfn.XLOOKUP(B937,'[1]daily break down'!$D:$D,'[1]daily break down'!$E:$E,"")</f>
        <v>NORD</v>
      </c>
      <c r="D937" s="1" t="s">
        <v>11</v>
      </c>
      <c r="E937" s="1" t="s">
        <v>66</v>
      </c>
      <c r="F937" s="3" t="s">
        <v>23</v>
      </c>
      <c r="G937" s="1" t="s">
        <v>305</v>
      </c>
      <c r="H937" s="33" t="str">
        <f>_xlfn.XLOOKUP(B937,[2]CALCULATION!$B:$B,[2]CALCULATION!$H:$H,"")</f>
        <v>NOKIA</v>
      </c>
      <c r="I937" s="28">
        <v>2.1309117950446845</v>
      </c>
      <c r="J937" s="28">
        <v>0</v>
      </c>
      <c r="K937" s="28">
        <v>1.0701046990439218E-3</v>
      </c>
      <c r="L937" s="28">
        <v>1.2841978916149027E-3</v>
      </c>
      <c r="M937" s="28">
        <v>3.4674871358294994E-2</v>
      </c>
      <c r="N937" s="28">
        <v>0</v>
      </c>
      <c r="O937" s="28">
        <v>0</v>
      </c>
      <c r="P937" s="28">
        <v>5.2173817207847213</v>
      </c>
      <c r="Q937" s="28">
        <v>0</v>
      </c>
      <c r="R937" s="28">
        <v>4.8765251412355187E-2</v>
      </c>
      <c r="S937" s="93">
        <v>1.2484554822176806E-3</v>
      </c>
      <c r="T937" s="93">
        <f>_xlfn.XLOOKUP(B937,'[3]Nur des jours'!$B:$B,'[3]Nur des jours'!$U:$U,"")</f>
        <v>0</v>
      </c>
      <c r="U937" s="93">
        <v>0</v>
      </c>
      <c r="V937" s="93">
        <v>0</v>
      </c>
      <c r="W937" s="93">
        <v>0</v>
      </c>
      <c r="X937" s="93">
        <v>0</v>
      </c>
      <c r="Y937" s="93">
        <v>1.3152412278924357</v>
      </c>
      <c r="Z937" s="93">
        <v>0</v>
      </c>
      <c r="AA937" s="93">
        <v>0</v>
      </c>
      <c r="AB937" s="93">
        <v>7.5986643026040523E-2</v>
      </c>
      <c r="AC937" s="93">
        <f>_xlfn.XLOOKUP(B937,'[3]Nur des jours'!$B:$B,'[3]Nur des jours'!$N:$N,"")</f>
        <v>0</v>
      </c>
      <c r="AD937" s="93">
        <v>0</v>
      </c>
      <c r="AE937" s="93">
        <v>0.11726047355006269</v>
      </c>
      <c r="AF937" s="93">
        <v>0</v>
      </c>
      <c r="AG937" s="93"/>
      <c r="AH937" s="93">
        <v>0</v>
      </c>
      <c r="AI937" s="93">
        <v>0</v>
      </c>
      <c r="AJ937" s="93">
        <v>0</v>
      </c>
      <c r="AK937" s="93">
        <v>0</v>
      </c>
      <c r="AL937" s="93">
        <v>0</v>
      </c>
      <c r="AM937" s="49" t="s">
        <v>5559</v>
      </c>
      <c r="AN937" s="49"/>
      <c r="AO937" s="48" t="str" cm="1">
        <f t="array" ref="AO937">IFERROR(_xlfn.IFS(
AQ937="MPR ISSUE","PDH",
AQ937="BSS Hardware Issue","BSS",
AQ937="Sites strategiques, MLL, Pylone, etc.","ENVTECH",
AQ937="AKTIVCO DEFAUT GE &amp; POWER Cabinet","AKTIVCO",
AQ937="AKTIVCO Coupure ENEO &amp; Baisse de tension","AKTIVCO GRID ONLY",
AQ937="Coupure ENEO &amp; Baisse de tension","IHS GRID ONLY",
AQ937="Defaut GE &amp; POWER Cabinet","IHS",
AQ937="Sharing","Partners",
AQ937="Sites strategiques &amp; DataCenter","SST &amp; DC",
AQ937="Exclu","Exclu",
AQ937="SAT","SAT",
AQ937="SPARE-ISSUE","SPARE-ISSUE",
AQ937="Fiber CAmtel","TRANS_FO_CAMTEL",
AQ937="Fiber AOF","Fiber AOF",
AQ937="Projet OCM (HUAWEI)","TRAVAUX-HUAWEI",
AQ937="Projet OCM (NOKIA)","TRAVAUX-NOKIA",
AQ937="ACCESS-ISSUE","ACCESS-ISSUE",
AQ937="Projet OCM (ZTE, NOKIA, autres projets)","TRAVAUX OCM",
AQ937="No root CAuse","No root cause",
AQ937="ODU HS","PDH",
AQ937="IP &amp; VLAN","PDH",
AQ937="Warehouse HUAWEI","SPARE-ISSUE",
AQ937="SPARE-HS","SPARE-ISSUE",
AQ937="Power Telco","BSS",AQ937="no impacts","no impacts"
),"")</f>
        <v>IHS</v>
      </c>
      <c r="AP937" s="48" t="str" cm="1">
        <f t="array" ref="AP937">IFERROR(_xlfn.IFS(
AQ937="MPR ISSUE","TX ISSUE",
AQ937="BSS Hardware Issue","RAN ISSUE",
AQ937="Sites strategiques, MLL, Pylone, etc.","ENVTECH",
AQ937="AKTIVCO DEFAUT GE &amp; POWER Cabinet","POWER ISSUE",
AQ937="AKTIVCO Coupure ENEO &amp; Baisse de tension","POWER ISSUE",
AQ937="Coupure ENEO &amp; Baisse de tension","POWER ISSUE",
AQ937="Defaut GE &amp; POWER Cabinet","POWER ISSUE",
AQ937="Sharing","POWER ISSUE",
AQ937="Sites strategiques &amp; DataCenter","POWER ISSUE",
AQ937="Exclu","Exclu",
AQ937="SAT","TX ISSUE",
AQ937="SPARE-ISSUE","SPARE-ISSUE",
AQ937="Fiber CAmtel","TX ISSUE",
AQ937="Fiber AOF","TX ISSUE",
AQ937="Projet OCM (HUAWEI)","TRAVAUX-HUAWEI",
AQ937="Projet OCM (NOKIA)","TRAVAUX -NOKIA",
AQ937="ACCESS-ISSUE","ACCESS-ISSUE",
AQ937="Projet OCM (ZTE, NOKIA, autres projets)","TRAVAUX OCM",
AQ937="No root CAuse","No root cause",
AQ937="ODU HS","TX ISSUE",
AQ937="IP &amp; VLAN","TX ISSUE",
AQ937="Warehouse HUAWEI","SPARE-ISSUE",
AQ937="SPARE-HS","SPARE-ISSUE",
AQ937="Power Telco","RAN ISSUE",AQ937="no impacts","no impacts"
),"")</f>
        <v>POWER ISSUE</v>
      </c>
      <c r="AQ937" s="67" t="s">
        <v>5330</v>
      </c>
      <c r="AR937" s="48" t="str" cm="1">
        <f t="array" ref="AR937">IFERROR(_xlfn.IFS(
AQ937="MPR ISSUE","ACTIVE",
AQ937="BSS Hardware Issue","ACTIVE",
AQ937="Sites strategiques, MLL, Pylone, etc.","PASSIVE",
AQ937="AKTIVCO DEFAUT GE &amp; POWER Cabinet","PASSIVE",
AQ937="AKTIVCO Coupure ENEO &amp; Baisse de tension","PASSIVE",
AQ937="Coupure ENEO &amp; Baisse de tension","PASSIVE",
AQ937="Defaut GE &amp; POWER Cabinet","PASSIVE",
AQ937="Sharing","PASSIVE",
AQ937="Sites strategiques &amp; DataCenter","PASSIVE",
AQ937="Exclu","Exclu",
AQ937="SAT","ACTIVE",
AQ937="SPARE-ISSUE","SPARE-ISSUE",
AQ937="Fiber CAmtel","ACTIVE",
AQ937="Fiber AOF","ACTIVE",
AQ937="Projet OCM (HUAWEI)","PLANNED WORKS",
AQ937="Projet OCM (NOKIA)","PLANNED WORKS",
AQ937="ACCESS-ISSUE","ACCESS-ISSUE",
AQ937="Projet OCM (ZTE, NOKIA, autres projets)","PLANNED WORKS",
AQ937="No root CAuse","No root cause",
AQ937="ODU HS","ACTIVE",
AQ937="IP &amp; VLAN","ACTIVE",
AQ937="Warehouse HUAWEI","SPARE-ISSUE",
AQ937="SPARE-HS","SPARE-ISSUE",
AQ937="Power Telco","ACTIVE", AQ937="no impacts","no impacts"
),"")</f>
        <v>PASSIVE</v>
      </c>
      <c r="AS937" s="92" t="s">
        <v>5786</v>
      </c>
      <c r="AT937" s="98" t="s">
        <v>304</v>
      </c>
      <c r="AV937" s="17" t="s">
        <v>5537</v>
      </c>
      <c r="AW937" s="7" t="s">
        <v>5537</v>
      </c>
      <c r="AX937" s="6" t="s">
        <v>5537</v>
      </c>
      <c r="AY937" s="7"/>
      <c r="AZ937" s="3" t="s">
        <v>5537</v>
      </c>
      <c r="BA937" s="18" t="s">
        <v>5537</v>
      </c>
      <c r="BB937" s="18" t="s">
        <v>5537</v>
      </c>
      <c r="BC937" s="18" t="s">
        <v>5537</v>
      </c>
      <c r="BD937" s="18" t="s">
        <v>5537</v>
      </c>
      <c r="BE937" s="18" t="s">
        <v>5537</v>
      </c>
      <c r="BF937" s="18" t="s">
        <v>5537</v>
      </c>
      <c r="BG937" s="18" t="s">
        <v>5537</v>
      </c>
      <c r="BH937" s="18" t="s">
        <v>5537</v>
      </c>
      <c r="BI937" s="18" t="s">
        <v>5537</v>
      </c>
      <c r="BJ937" s="18" t="s">
        <v>5537</v>
      </c>
      <c r="BK937" s="18" t="s">
        <v>5537</v>
      </c>
      <c r="BL937" s="9" t="s">
        <v>5786</v>
      </c>
      <c r="BM937" s="14" t="s">
        <v>5537</v>
      </c>
      <c r="BN937" s="14" t="s">
        <v>5537</v>
      </c>
      <c r="BO937" s="14" t="str">
        <f>_xlfn.XLOOKUP(B937,'[4]cell downs 18042026 17h'!$B:$B,'[4]cell downs 18042026 17h'!$B:$B,"")</f>
        <v/>
      </c>
      <c r="BP937" s="14" t="str">
        <f>_xlfn.XLOOKUP(B937,'[5]Cells Huawei 19042026 15h'!$B:$B,'[5]Cells Huawei 19042026 15h'!$B:$B,"")</f>
        <v/>
      </c>
      <c r="BQ937" s="9" t="str">
        <f>_xlfn.XLOOKUP(B937,'[6]cells down 19042026 9H40'!$B:$B,'[6]cells down 19042026 9H40'!$B:$B,"")</f>
        <v/>
      </c>
      <c r="BR937" s="9" t="s">
        <v>304</v>
      </c>
      <c r="BS937" s="9" t="s">
        <v>594</v>
      </c>
      <c r="BT937" s="108"/>
    </row>
    <row r="938" spans="1:72" s="9" customFormat="1" x14ac:dyDescent="0.35">
      <c r="A938" s="1" t="s">
        <v>857</v>
      </c>
      <c r="B938" s="1" t="s">
        <v>858</v>
      </c>
      <c r="C938" s="3" t="str">
        <f>_xlfn.XLOOKUP(B938,'[1]daily break down'!$D:$D,'[1]daily break down'!$E:$E,"")</f>
        <v>Yaounde</v>
      </c>
      <c r="D938" s="1" t="s">
        <v>11</v>
      </c>
      <c r="E938" s="1" t="s">
        <v>12</v>
      </c>
      <c r="F938" s="3" t="s">
        <v>37</v>
      </c>
      <c r="G938" s="1" t="s">
        <v>38</v>
      </c>
      <c r="H938" s="34" t="str">
        <f>_xlfn.XLOOKUP(B938,[2]CALCULATION!$B:$B,[2]CALCULATION!$H:$H,"")</f>
        <v>ZTE</v>
      </c>
      <c r="I938" s="28">
        <v>31.584051016884832</v>
      </c>
      <c r="J938" s="28">
        <v>23.114261499345105</v>
      </c>
      <c r="K938" s="28">
        <v>23.114261499345105</v>
      </c>
      <c r="L938" s="28">
        <v>12.649885998179395</v>
      </c>
      <c r="M938" s="28">
        <v>0.35033444338860753</v>
      </c>
      <c r="N938" s="28">
        <v>0.63958374354013547</v>
      </c>
      <c r="O938" s="28">
        <v>0.71106673743625837</v>
      </c>
      <c r="P938" s="28">
        <v>0.97964518181792271</v>
      </c>
      <c r="Q938" s="28">
        <v>1.2499179586397386</v>
      </c>
      <c r="R938" s="28">
        <v>0.27168174800889178</v>
      </c>
      <c r="S938" s="93">
        <v>0</v>
      </c>
      <c r="T938" s="93">
        <f>_xlfn.XLOOKUP(B938,'[3]Nur des jours'!$B:$B,'[3]Nur des jours'!$U:$U,"")</f>
        <v>0.71065653063495671</v>
      </c>
      <c r="U938" s="93">
        <v>10.995361452831208</v>
      </c>
      <c r="V938" s="93">
        <v>0</v>
      </c>
      <c r="W938" s="93">
        <v>0.71065653063495682</v>
      </c>
      <c r="X938" s="93">
        <v>2.4880647655899981</v>
      </c>
      <c r="Y938" s="93">
        <v>0</v>
      </c>
      <c r="Z938" s="93">
        <v>0</v>
      </c>
      <c r="AA938" s="93">
        <v>0</v>
      </c>
      <c r="AB938" s="93">
        <v>0</v>
      </c>
      <c r="AC938" s="93">
        <f>_xlfn.XLOOKUP(B938,'[3]Nur des jours'!$B:$B,'[3]Nur des jours'!$N:$N,"")</f>
        <v>0.62007216786090424</v>
      </c>
      <c r="AD938" s="93">
        <v>0.62007216786090424</v>
      </c>
      <c r="AE938" s="93">
        <v>0.11143356932708978</v>
      </c>
      <c r="AF938" s="93">
        <v>0</v>
      </c>
      <c r="AG938" s="93"/>
      <c r="AH938" s="93">
        <v>0</v>
      </c>
      <c r="AI938" s="93">
        <v>0</v>
      </c>
      <c r="AJ938" s="93">
        <v>0</v>
      </c>
      <c r="AK938" s="93">
        <v>0</v>
      </c>
      <c r="AL938" s="93">
        <v>0</v>
      </c>
      <c r="AM938" s="49" t="s">
        <v>5559</v>
      </c>
      <c r="AN938" s="49"/>
      <c r="AO938" s="48" t="str" cm="1">
        <f t="array" ref="AO938">IFERROR(_xlfn.IFS(
AQ938="MPR ISSUE","PDH",
AQ938="BSS Hardware Issue","BSS",
AQ938="Sites strategiques, MLL, Pylone, etc.","ENVTECH",
AQ938="AKTIVCO DEFAUT GE &amp; POWER Cabinet","AKTIVCO",
AQ938="AKTIVCO Coupure ENEO &amp; Baisse de tension","AKTIVCO GRID ONLY",
AQ938="Coupure ENEO &amp; Baisse de tension","IHS GRID ONLY",
AQ938="Defaut GE &amp; POWER Cabinet","IHS",
AQ938="Sharing","Partners",
AQ938="Sites strategiques &amp; DataCenter","SST &amp; DC",
AQ938="Exclu","Exclu",
AQ938="SAT","SAT",
AQ938="SPARE-ISSUE","SPARE-ISSUE",
AQ938="Fiber CAmtel","TRANS_FO_CAMTEL",
AQ938="Fiber AOF","Fiber AOF",
AQ938="Projet OCM (HUAWEI)","TRAVAUX-HUAWEI",
AQ938="Projet OCM (NOKIA)","TRAVAUX-NOKIA",
AQ938="ACCESS-ISSUE","ACCESS-ISSUE",
AQ938="Projet OCM (ZTE, NOKIA, autres projets)","TRAVAUX OCM",
AQ938="No root CAuse","No root cause",
AQ938="ODU HS","PDH",
AQ938="IP &amp; VLAN","PDH",
AQ938="Warehouse HUAWEI","SPARE-ISSUE",
AQ938="SPARE-HS","SPARE-ISSUE",
AQ938="Power Telco","BSS",AQ938="no impacts","no impacts"
),"")</f>
        <v>No root cause</v>
      </c>
      <c r="AP938" s="48" t="str" cm="1">
        <f t="array" ref="AP938">IFERROR(_xlfn.IFS(
AQ938="MPR ISSUE","TX ISSUE",
AQ938="BSS Hardware Issue","RAN ISSUE",
AQ938="Sites strategiques, MLL, Pylone, etc.","ENVTECH",
AQ938="AKTIVCO DEFAUT GE &amp; POWER Cabinet","POWER ISSUE",
AQ938="AKTIVCO Coupure ENEO &amp; Baisse de tension","POWER ISSUE",
AQ938="Coupure ENEO &amp; Baisse de tension","POWER ISSUE",
AQ938="Defaut GE &amp; POWER Cabinet","POWER ISSUE",
AQ938="Sharing","POWER ISSUE",
AQ938="Sites strategiques &amp; DataCenter","POWER ISSUE",
AQ938="Exclu","Exclu",
AQ938="SAT","TX ISSUE",
AQ938="SPARE-ISSUE","SPARE-ISSUE",
AQ938="Fiber CAmtel","TX ISSUE",
AQ938="Fiber AOF","TX ISSUE",
AQ938="Projet OCM (HUAWEI)","TRAVAUX-HUAWEI",
AQ938="Projet OCM (NOKIA)","TRAVAUX -NOKIA",
AQ938="ACCESS-ISSUE","ACCESS-ISSUE",
AQ938="Projet OCM (ZTE, NOKIA, autres projets)","TRAVAUX OCM",
AQ938="No root CAuse","No root cause",
AQ938="ODU HS","TX ISSUE",
AQ938="IP &amp; VLAN","TX ISSUE",
AQ938="Warehouse HUAWEI","SPARE-ISSUE",
AQ938="SPARE-HS","SPARE-ISSUE",
AQ938="Power Telco","RAN ISSUE",AQ938="no impacts","no impacts"
),"")</f>
        <v>No root cause</v>
      </c>
      <c r="AQ938" s="67" t="s">
        <v>5344</v>
      </c>
      <c r="AR938" s="48" t="str" cm="1">
        <f t="array" ref="AR938">IFERROR(_xlfn.IFS(
AQ938="MPR ISSUE","ACTIVE",
AQ938="BSS Hardware Issue","ACTIVE",
AQ938="Sites strategiques, MLL, Pylone, etc.","PASSIVE",
AQ938="AKTIVCO DEFAUT GE &amp; POWER Cabinet","PASSIVE",
AQ938="AKTIVCO Coupure ENEO &amp; Baisse de tension","PASSIVE",
AQ938="Coupure ENEO &amp; Baisse de tension","PASSIVE",
AQ938="Defaut GE &amp; POWER Cabinet","PASSIVE",
AQ938="Sharing","PASSIVE",
AQ938="Sites strategiques &amp; DataCenter","PASSIVE",
AQ938="Exclu","Exclu",
AQ938="SAT","ACTIVE",
AQ938="SPARE-ISSUE","SPARE-ISSUE",
AQ938="Fiber CAmtel","ACTIVE",
AQ938="Fiber AOF","ACTIVE",
AQ938="Projet OCM (HUAWEI)","PLANNED WORKS",
AQ938="Projet OCM (NOKIA)","PLANNED WORKS",
AQ938="ACCESS-ISSUE","ACCESS-ISSUE",
AQ938="Projet OCM (ZTE, NOKIA, autres projets)","PLANNED WORKS",
AQ938="No root CAuse","No root cause",
AQ938="ODU HS","ACTIVE",
AQ938="IP &amp; VLAN","ACTIVE",
AQ938="Warehouse HUAWEI","SPARE-ISSUE",
AQ938="SPARE-HS","SPARE-ISSUE",
AQ938="Power Telco","ACTIVE", AQ938="no impacts","no impacts"
),"")</f>
        <v>No root cause</v>
      </c>
      <c r="AS938" s="92" t="s">
        <v>5787</v>
      </c>
      <c r="AT938" s="98" t="s">
        <v>858</v>
      </c>
      <c r="AV938" s="17" t="s">
        <v>5537</v>
      </c>
      <c r="AW938" s="7" t="s">
        <v>5537</v>
      </c>
      <c r="AX938" s="6" t="s">
        <v>5537</v>
      </c>
      <c r="AY938" s="7"/>
      <c r="AZ938" s="3" t="s">
        <v>5537</v>
      </c>
      <c r="BA938" s="18" t="s">
        <v>5537</v>
      </c>
      <c r="BB938" s="18" t="s">
        <v>5537</v>
      </c>
      <c r="BC938" s="18" t="s">
        <v>5537</v>
      </c>
      <c r="BD938" s="18" t="s">
        <v>5537</v>
      </c>
      <c r="BE938" s="18" t="s">
        <v>5537</v>
      </c>
      <c r="BF938" s="18" t="s">
        <v>5537</v>
      </c>
      <c r="BG938" s="18" t="s">
        <v>5537</v>
      </c>
      <c r="BH938" s="18" t="s">
        <v>5537</v>
      </c>
      <c r="BI938" s="18" t="s">
        <v>5537</v>
      </c>
      <c r="BJ938" s="18" t="s">
        <v>5537</v>
      </c>
      <c r="BK938" s="18" t="s">
        <v>5537</v>
      </c>
      <c r="BL938" s="9" t="s">
        <v>5787</v>
      </c>
      <c r="BM938" s="14" t="s">
        <v>5537</v>
      </c>
      <c r="BN938" s="14" t="s">
        <v>5537</v>
      </c>
      <c r="BO938" s="14" t="str">
        <f>_xlfn.XLOOKUP(B938,'[4]cell downs 18042026 17h'!$B:$B,'[4]cell downs 18042026 17h'!$B:$B,"")</f>
        <v/>
      </c>
      <c r="BP938" s="14" t="str">
        <f>_xlfn.XLOOKUP(B938,'[5]Cells Huawei 19042026 15h'!$B:$B,'[5]Cells Huawei 19042026 15h'!$B:$B,"")</f>
        <v/>
      </c>
      <c r="BQ938" s="9" t="str">
        <f>_xlfn.XLOOKUP(B938,'[6]cells down 19042026 9H40'!$B:$B,'[6]cells down 19042026 9H40'!$B:$B,"")</f>
        <v/>
      </c>
      <c r="BR938" s="9" t="s">
        <v>858</v>
      </c>
      <c r="BS938" s="9" t="s">
        <v>594</v>
      </c>
      <c r="BT938" s="108"/>
    </row>
    <row r="939" spans="1:72" s="9" customFormat="1" x14ac:dyDescent="0.35">
      <c r="A939" s="1" t="s">
        <v>1571</v>
      </c>
      <c r="B939" s="1" t="s">
        <v>1572</v>
      </c>
      <c r="C939" s="3" t="str">
        <f>_xlfn.XLOOKUP(B939,'[1]daily break down'!$D:$D,'[1]daily break down'!$E:$E,"")</f>
        <v>Yaounde</v>
      </c>
      <c r="D939" s="1" t="s">
        <v>11</v>
      </c>
      <c r="E939" s="1" t="s">
        <v>302</v>
      </c>
      <c r="F939" s="3" t="s">
        <v>37</v>
      </c>
      <c r="G939" s="1" t="s">
        <v>38</v>
      </c>
      <c r="H939" s="34" t="str">
        <f>_xlfn.XLOOKUP(B939,[2]CALCULATION!$B:$B,[2]CALCULATION!$H:$H,"")</f>
        <v>ZTE</v>
      </c>
      <c r="I939" s="28">
        <v>31.584835760330794</v>
      </c>
      <c r="J939" s="28">
        <v>23.161149920241538</v>
      </c>
      <c r="K939" s="28">
        <v>23.114261499345105</v>
      </c>
      <c r="L939" s="28">
        <v>13.341280644231563</v>
      </c>
      <c r="M939" s="28">
        <v>0</v>
      </c>
      <c r="N939" s="28">
        <v>0</v>
      </c>
      <c r="O939" s="28">
        <v>0</v>
      </c>
      <c r="P939" s="28">
        <v>3.4133664637748162</v>
      </c>
      <c r="Q939" s="28">
        <v>20.528852876298753</v>
      </c>
      <c r="R939" s="28">
        <v>0.29262012995351455</v>
      </c>
      <c r="S939" s="93">
        <v>0</v>
      </c>
      <c r="T939" s="93">
        <f>_xlfn.XLOOKUP(B939,'[3]Nur des jours'!$B:$B,'[3]Nur des jours'!$U:$U,"")</f>
        <v>0</v>
      </c>
      <c r="U939" s="93">
        <v>0</v>
      </c>
      <c r="V939" s="93">
        <v>0</v>
      </c>
      <c r="W939" s="93">
        <v>0</v>
      </c>
      <c r="X939" s="93">
        <v>0</v>
      </c>
      <c r="Y939" s="93">
        <v>0</v>
      </c>
      <c r="Z939" s="93">
        <v>0</v>
      </c>
      <c r="AA939" s="93">
        <v>18.327005447546323</v>
      </c>
      <c r="AB939" s="93">
        <v>0</v>
      </c>
      <c r="AC939" s="93">
        <f>_xlfn.XLOOKUP(B939,'[3]Nur des jours'!$B:$B,'[3]Nur des jours'!$N:$N,"")</f>
        <v>0</v>
      </c>
      <c r="AD939" s="93">
        <v>0</v>
      </c>
      <c r="AE939" s="93">
        <v>0.11077367142934635</v>
      </c>
      <c r="AF939" s="93">
        <v>0</v>
      </c>
      <c r="AG939" s="93"/>
      <c r="AH939" s="93">
        <v>0</v>
      </c>
      <c r="AI939" s="93">
        <v>0</v>
      </c>
      <c r="AJ939" s="93">
        <v>0</v>
      </c>
      <c r="AK939" s="93">
        <v>0</v>
      </c>
      <c r="AL939" s="93">
        <v>0</v>
      </c>
      <c r="AM939" s="49" t="s">
        <v>5559</v>
      </c>
      <c r="AN939" s="49"/>
      <c r="AO939" s="48" t="str" cm="1">
        <f t="array" ref="AO939">IFERROR(_xlfn.IFS(
AQ939="MPR ISSUE","PDH",
AQ939="BSS Hardware Issue","BSS",
AQ939="Sites strategiques, MLL, Pylone, etc.","ENVTECH",
AQ939="AKTIVCO DEFAUT GE &amp; POWER Cabinet","AKTIVCO",
AQ939="AKTIVCO Coupure ENEO &amp; Baisse de tension","AKTIVCO GRID ONLY",
AQ939="Coupure ENEO &amp; Baisse de tension","IHS GRID ONLY",
AQ939="Defaut GE &amp; POWER Cabinet","IHS",
AQ939="Sharing","Partners",
AQ939="Sites strategiques &amp; DataCenter","SST &amp; DC",
AQ939="Exclu","Exclu",
AQ939="SAT","SAT",
AQ939="SPARE-ISSUE","SPARE-ISSUE",
AQ939="Fiber CAmtel","TRANS_FO_CAMTEL",
AQ939="Fiber AOF","Fiber AOF",
AQ939="Projet OCM (HUAWEI)","TRAVAUX-HUAWEI",
AQ939="Projet OCM (NOKIA)","TRAVAUX-NOKIA",
AQ939="ACCESS-ISSUE","ACCESS-ISSUE",
AQ939="Projet OCM (ZTE, NOKIA, autres projets)","TRAVAUX OCM",
AQ939="No root CAuse","No root cause",
AQ939="ODU HS","PDH",
AQ939="IP &amp; VLAN","PDH",
AQ939="Warehouse HUAWEI","SPARE-ISSUE",
AQ939="SPARE-HS","SPARE-ISSUE",
AQ939="Power Telco","BSS",AQ939="no impacts","no impacts"
),"")</f>
        <v>No root cause</v>
      </c>
      <c r="AP939" s="48" t="str" cm="1">
        <f t="array" ref="AP939">IFERROR(_xlfn.IFS(
AQ939="MPR ISSUE","TX ISSUE",
AQ939="BSS Hardware Issue","RAN ISSUE",
AQ939="Sites strategiques, MLL, Pylone, etc.","ENVTECH",
AQ939="AKTIVCO DEFAUT GE &amp; POWER Cabinet","POWER ISSUE",
AQ939="AKTIVCO Coupure ENEO &amp; Baisse de tension","POWER ISSUE",
AQ939="Coupure ENEO &amp; Baisse de tension","POWER ISSUE",
AQ939="Defaut GE &amp; POWER Cabinet","POWER ISSUE",
AQ939="Sharing","POWER ISSUE",
AQ939="Sites strategiques &amp; DataCenter","POWER ISSUE",
AQ939="Exclu","Exclu",
AQ939="SAT","TX ISSUE",
AQ939="SPARE-ISSUE","SPARE-ISSUE",
AQ939="Fiber CAmtel","TX ISSUE",
AQ939="Fiber AOF","TX ISSUE",
AQ939="Projet OCM (HUAWEI)","TRAVAUX-HUAWEI",
AQ939="Projet OCM (NOKIA)","TRAVAUX -NOKIA",
AQ939="ACCESS-ISSUE","ACCESS-ISSUE",
AQ939="Projet OCM (ZTE, NOKIA, autres projets)","TRAVAUX OCM",
AQ939="No root CAuse","No root cause",
AQ939="ODU HS","TX ISSUE",
AQ939="IP &amp; VLAN","TX ISSUE",
AQ939="Warehouse HUAWEI","SPARE-ISSUE",
AQ939="SPARE-HS","SPARE-ISSUE",
AQ939="Power Telco","RAN ISSUE",AQ939="no impacts","no impacts"
),"")</f>
        <v>No root cause</v>
      </c>
      <c r="AQ939" s="126" t="s">
        <v>5344</v>
      </c>
      <c r="AR939" s="48" t="str" cm="1">
        <f t="array" ref="AR939">IFERROR(_xlfn.IFS(
AQ939="MPR ISSUE","ACTIVE",
AQ939="BSS Hardware Issue","ACTIVE",
AQ939="Sites strategiques, MLL, Pylone, etc.","PASSIVE",
AQ939="AKTIVCO DEFAUT GE &amp; POWER Cabinet","PASSIVE",
AQ939="AKTIVCO Coupure ENEO &amp; Baisse de tension","PASSIVE",
AQ939="Coupure ENEO &amp; Baisse de tension","PASSIVE",
AQ939="Defaut GE &amp; POWER Cabinet","PASSIVE",
AQ939="Sharing","PASSIVE",
AQ939="Sites strategiques &amp; DataCenter","PASSIVE",
AQ939="Exclu","Exclu",
AQ939="SAT","ACTIVE",
AQ939="SPARE-ISSUE","SPARE-ISSUE",
AQ939="Fiber CAmtel","ACTIVE",
AQ939="Fiber AOF","ACTIVE",
AQ939="Projet OCM (HUAWEI)","PLANNED WORKS",
AQ939="Projet OCM (NOKIA)","PLANNED WORKS",
AQ939="ACCESS-ISSUE","ACCESS-ISSUE",
AQ939="Projet OCM (ZTE, NOKIA, autres projets)","PLANNED WORKS",
AQ939="No root CAuse","No root cause",
AQ939="ODU HS","ACTIVE",
AQ939="IP &amp; VLAN","ACTIVE",
AQ939="Warehouse HUAWEI","SPARE-ISSUE",
AQ939="SPARE-HS","SPARE-ISSUE",
AQ939="Power Telco","ACTIVE", AQ939="no impacts","no impacts"
),"")</f>
        <v>No root cause</v>
      </c>
      <c r="AS939" s="92" t="s">
        <v>5537</v>
      </c>
      <c r="AT939" s="98" t="s">
        <v>1572</v>
      </c>
      <c r="AV939" s="17" t="s">
        <v>5537</v>
      </c>
      <c r="AW939" s="7" t="s">
        <v>5537</v>
      </c>
      <c r="AX939" s="6" t="s">
        <v>5537</v>
      </c>
      <c r="AY939" s="7"/>
      <c r="AZ939" s="3" t="s">
        <v>5537</v>
      </c>
      <c r="BA939" s="18" t="s">
        <v>5537</v>
      </c>
      <c r="BB939" s="18" t="s">
        <v>5537</v>
      </c>
      <c r="BC939" s="18" t="s">
        <v>5537</v>
      </c>
      <c r="BD939" s="18" t="s">
        <v>5537</v>
      </c>
      <c r="BE939" s="18" t="s">
        <v>5537</v>
      </c>
      <c r="BF939" s="18" t="s">
        <v>5537</v>
      </c>
      <c r="BG939" s="18" t="s">
        <v>5537</v>
      </c>
      <c r="BH939" s="18" t="s">
        <v>5537</v>
      </c>
      <c r="BI939" s="18" t="s">
        <v>5537</v>
      </c>
      <c r="BJ939" s="18" t="s">
        <v>5537</v>
      </c>
      <c r="BK939" s="18" t="s">
        <v>5537</v>
      </c>
      <c r="BL939" s="9" t="s">
        <v>5537</v>
      </c>
      <c r="BM939" s="14" t="s">
        <v>5537</v>
      </c>
      <c r="BN939" s="14" t="s">
        <v>5537</v>
      </c>
      <c r="BO939" s="14" t="str">
        <f>_xlfn.XLOOKUP(B939,'[4]cell downs 18042026 17h'!$B:$B,'[4]cell downs 18042026 17h'!$B:$B,"")</f>
        <v/>
      </c>
      <c r="BP939" s="14" t="str">
        <f>_xlfn.XLOOKUP(B939,'[5]Cells Huawei 19042026 15h'!$B:$B,'[5]Cells Huawei 19042026 15h'!$B:$B,"")</f>
        <v/>
      </c>
      <c r="BQ939" s="9" t="str">
        <f>_xlfn.XLOOKUP(B939,'[6]cells down 19042026 9H40'!$B:$B,'[6]cells down 19042026 9H40'!$B:$B,"")</f>
        <v/>
      </c>
      <c r="BR939" s="9" t="s">
        <v>1572</v>
      </c>
      <c r="BS939" s="9" t="s">
        <v>5537</v>
      </c>
      <c r="BT939" s="108"/>
    </row>
    <row r="940" spans="1:72" s="9" customFormat="1" x14ac:dyDescent="0.35">
      <c r="A940" s="1" t="s">
        <v>1567</v>
      </c>
      <c r="B940" s="1" t="s">
        <v>1568</v>
      </c>
      <c r="C940" s="3" t="str">
        <f>_xlfn.XLOOKUP(B940,'[1]daily break down'!$D:$D,'[1]daily break down'!$E:$E,"")</f>
        <v>Yaounde</v>
      </c>
      <c r="D940" s="1" t="s">
        <v>21</v>
      </c>
      <c r="E940" s="1" t="s">
        <v>30</v>
      </c>
      <c r="F940" s="3" t="s">
        <v>37</v>
      </c>
      <c r="G940" s="1" t="s">
        <v>38</v>
      </c>
      <c r="H940" s="34" t="str">
        <f>_xlfn.XLOOKUP(B940,[2]CALCULATION!$B:$B,[2]CALCULATION!$H:$H,"")</f>
        <v>ZTE</v>
      </c>
      <c r="I940" s="28">
        <v>12.411662857093939</v>
      </c>
      <c r="J940" s="28">
        <v>6.5120329706391811</v>
      </c>
      <c r="K940" s="28">
        <v>23.230314353956391</v>
      </c>
      <c r="L940" s="28">
        <v>31.496213256171643</v>
      </c>
      <c r="M940" s="28">
        <v>13.868556899607057</v>
      </c>
      <c r="N940" s="28">
        <v>13.868556899607057</v>
      </c>
      <c r="O940" s="28">
        <v>13.868556899607057</v>
      </c>
      <c r="P940" s="28">
        <v>13.157418821857529</v>
      </c>
      <c r="Q940" s="28">
        <v>0</v>
      </c>
      <c r="R940" s="28">
        <v>0</v>
      </c>
      <c r="S940" s="93">
        <v>0</v>
      </c>
      <c r="T940" s="93">
        <f>_xlfn.XLOOKUP(B940,'[3]Nur des jours'!$B:$B,'[3]Nur des jours'!$U:$U,"")</f>
        <v>0</v>
      </c>
      <c r="U940" s="93">
        <v>0</v>
      </c>
      <c r="V940" s="93">
        <v>0</v>
      </c>
      <c r="W940" s="93">
        <v>0</v>
      </c>
      <c r="X940" s="93">
        <v>0</v>
      </c>
      <c r="Y940" s="93">
        <v>0</v>
      </c>
      <c r="Z940" s="93">
        <v>0</v>
      </c>
      <c r="AA940" s="93">
        <v>0</v>
      </c>
      <c r="AB940" s="93">
        <v>0</v>
      </c>
      <c r="AC940" s="93">
        <f>_xlfn.XLOOKUP(B940,'[3]Nur des jours'!$B:$B,'[3]Nur des jours'!$N:$N,"")</f>
        <v>0</v>
      </c>
      <c r="AD940" s="93">
        <v>0</v>
      </c>
      <c r="AE940" s="93">
        <v>0.10695696466942306</v>
      </c>
      <c r="AF940" s="93">
        <v>0</v>
      </c>
      <c r="AG940" s="93"/>
      <c r="AH940" s="93">
        <v>0</v>
      </c>
      <c r="AI940" s="93">
        <v>0</v>
      </c>
      <c r="AJ940" s="93">
        <v>0</v>
      </c>
      <c r="AK940" s="93">
        <v>0</v>
      </c>
      <c r="AL940" s="93">
        <v>0</v>
      </c>
      <c r="AM940" s="49" t="s">
        <v>5559</v>
      </c>
      <c r="AN940" s="49"/>
      <c r="AO940" s="48" t="str" cm="1">
        <f t="array" ref="AO940">IFERROR(_xlfn.IFS(
AQ940="MPR ISSUE","PDH",
AQ940="BSS Hardware Issue","BSS",
AQ940="Sites strategiques, MLL, Pylone, etc.","ENVTECH",
AQ940="AKTIVCO DEFAUT GE &amp; POWER Cabinet","AKTIVCO",
AQ940="AKTIVCO Coupure ENEO &amp; Baisse de tension","AKTIVCO GRID ONLY",
AQ940="Coupure ENEO &amp; Baisse de tension","IHS GRID ONLY",
AQ940="Defaut GE &amp; POWER Cabinet","IHS",
AQ940="Sharing","Partners",
AQ940="Sites strategiques &amp; DataCenter","SST &amp; DC",
AQ940="Exclu","Exclu",
AQ940="SAT","SAT",
AQ940="SPARE-ISSUE","SPARE-ISSUE",
AQ940="Fiber CAmtel","TRANS_FO_CAMTEL",
AQ940="Fiber AOF","Fiber AOF",
AQ940="Projet OCM (HUAWEI)","TRAVAUX-HUAWEI",
AQ940="Projet OCM (NOKIA)","TRAVAUX-NOKIA",
AQ940="ACCESS-ISSUE","ACCESS-ISSUE",
AQ940="Projet OCM (ZTE, NOKIA, autres projets)","TRAVAUX OCM",
AQ940="No root CAuse","No root cause",
AQ940="ODU HS","PDH",
AQ940="IP &amp; VLAN","PDH",
AQ940="Warehouse HUAWEI","SPARE-ISSUE",
AQ940="SPARE-HS","SPARE-ISSUE",
AQ940="Power Telco","BSS",AQ940="no impacts","no impacts"
),"")</f>
        <v>No root cause</v>
      </c>
      <c r="AP940" s="48" t="str" cm="1">
        <f t="array" ref="AP940">IFERROR(_xlfn.IFS(
AQ940="MPR ISSUE","TX ISSUE",
AQ940="BSS Hardware Issue","RAN ISSUE",
AQ940="Sites strategiques, MLL, Pylone, etc.","ENVTECH",
AQ940="AKTIVCO DEFAUT GE &amp; POWER Cabinet","POWER ISSUE",
AQ940="AKTIVCO Coupure ENEO &amp; Baisse de tension","POWER ISSUE",
AQ940="Coupure ENEO &amp; Baisse de tension","POWER ISSUE",
AQ940="Defaut GE &amp; POWER Cabinet","POWER ISSUE",
AQ940="Sharing","POWER ISSUE",
AQ940="Sites strategiques &amp; DataCenter","POWER ISSUE",
AQ940="Exclu","Exclu",
AQ940="SAT","TX ISSUE",
AQ940="SPARE-ISSUE","SPARE-ISSUE",
AQ940="Fiber CAmtel","TX ISSUE",
AQ940="Fiber AOF","TX ISSUE",
AQ940="Projet OCM (HUAWEI)","TRAVAUX-HUAWEI",
AQ940="Projet OCM (NOKIA)","TRAVAUX -NOKIA",
AQ940="ACCESS-ISSUE","ACCESS-ISSUE",
AQ940="Projet OCM (ZTE, NOKIA, autres projets)","TRAVAUX OCM",
AQ940="No root CAuse","No root cause",
AQ940="ODU HS","TX ISSUE",
AQ940="IP &amp; VLAN","TX ISSUE",
AQ940="Warehouse HUAWEI","SPARE-ISSUE",
AQ940="SPARE-HS","SPARE-ISSUE",
AQ940="Power Telco","RAN ISSUE",AQ940="no impacts","no impacts"
),"")</f>
        <v>No root cause</v>
      </c>
      <c r="AQ940" s="67" t="s">
        <v>5344</v>
      </c>
      <c r="AR940" s="48" t="str" cm="1">
        <f t="array" ref="AR940">IFERROR(_xlfn.IFS(
AQ940="MPR ISSUE","ACTIVE",
AQ940="BSS Hardware Issue","ACTIVE",
AQ940="Sites strategiques, MLL, Pylone, etc.","PASSIVE",
AQ940="AKTIVCO DEFAUT GE &amp; POWER Cabinet","PASSIVE",
AQ940="AKTIVCO Coupure ENEO &amp; Baisse de tension","PASSIVE",
AQ940="Coupure ENEO &amp; Baisse de tension","PASSIVE",
AQ940="Defaut GE &amp; POWER Cabinet","PASSIVE",
AQ940="Sharing","PASSIVE",
AQ940="Sites strategiques &amp; DataCenter","PASSIVE",
AQ940="Exclu","Exclu",
AQ940="SAT","ACTIVE",
AQ940="SPARE-ISSUE","SPARE-ISSUE",
AQ940="Fiber CAmtel","ACTIVE",
AQ940="Fiber AOF","ACTIVE",
AQ940="Projet OCM (HUAWEI)","PLANNED WORKS",
AQ940="Projet OCM (NOKIA)","PLANNED WORKS",
AQ940="ACCESS-ISSUE","ACCESS-ISSUE",
AQ940="Projet OCM (ZTE, NOKIA, autres projets)","PLANNED WORKS",
AQ940="No root CAuse","No root cause",
AQ940="ODU HS","ACTIVE",
AQ940="IP &amp; VLAN","ACTIVE",
AQ940="Warehouse HUAWEI","SPARE-ISSUE",
AQ940="SPARE-HS","SPARE-ISSUE",
AQ940="Power Telco","ACTIVE", AQ940="no impacts","no impacts"
),"")</f>
        <v>No root cause</v>
      </c>
      <c r="AS940" s="92" t="s">
        <v>5537</v>
      </c>
      <c r="AT940" s="98" t="s">
        <v>1568</v>
      </c>
      <c r="AV940" s="17" t="s">
        <v>5537</v>
      </c>
      <c r="AW940" s="7" t="s">
        <v>5537</v>
      </c>
      <c r="AX940" s="6" t="s">
        <v>5537</v>
      </c>
      <c r="AY940" s="7"/>
      <c r="AZ940" s="3" t="s">
        <v>5537</v>
      </c>
      <c r="BA940" s="18" t="s">
        <v>5537</v>
      </c>
      <c r="BB940" s="18" t="s">
        <v>5537</v>
      </c>
      <c r="BC940" s="18" t="s">
        <v>5537</v>
      </c>
      <c r="BD940" s="18" t="s">
        <v>5537</v>
      </c>
      <c r="BE940" s="18" t="s">
        <v>5537</v>
      </c>
      <c r="BF940" s="18" t="s">
        <v>5537</v>
      </c>
      <c r="BG940" s="18" t="s">
        <v>5537</v>
      </c>
      <c r="BH940" s="18" t="s">
        <v>5537</v>
      </c>
      <c r="BI940" s="18" t="s">
        <v>5537</v>
      </c>
      <c r="BJ940" s="18" t="s">
        <v>5537</v>
      </c>
      <c r="BK940" s="18" t="s">
        <v>5537</v>
      </c>
      <c r="BL940" s="9" t="s">
        <v>5537</v>
      </c>
      <c r="BM940" s="14" t="s">
        <v>5537</v>
      </c>
      <c r="BN940" s="14" t="s">
        <v>5537</v>
      </c>
      <c r="BO940" s="14" t="str">
        <f>_xlfn.XLOOKUP(B940,'[4]cell downs 18042026 17h'!$B:$B,'[4]cell downs 18042026 17h'!$B:$B,"")</f>
        <v/>
      </c>
      <c r="BP940" s="14" t="str">
        <f>_xlfn.XLOOKUP(B940,'[5]Cells Huawei 19042026 15h'!$B:$B,'[5]Cells Huawei 19042026 15h'!$B:$B,"")</f>
        <v/>
      </c>
      <c r="BQ940" s="9" t="str">
        <f>_xlfn.XLOOKUP(B940,'[6]cells down 19042026 9H40'!$B:$B,'[6]cells down 19042026 9H40'!$B:$B,"")</f>
        <v/>
      </c>
      <c r="BR940" s="9" t="s">
        <v>5537</v>
      </c>
      <c r="BS940" s="9" t="s">
        <v>12</v>
      </c>
      <c r="BT940" s="108"/>
    </row>
    <row r="941" spans="1:72" s="9" customFormat="1" x14ac:dyDescent="0.35">
      <c r="A941" s="1" t="s">
        <v>202</v>
      </c>
      <c r="B941" s="1" t="s">
        <v>203</v>
      </c>
      <c r="C941" s="3" t="str">
        <f>_xlfn.XLOOKUP(B941,'[1]daily break down'!$D:$D,'[1]daily break down'!$E:$E,"")</f>
        <v>Yaounde</v>
      </c>
      <c r="D941" s="1" t="s">
        <v>21</v>
      </c>
      <c r="E941" s="1" t="s">
        <v>30</v>
      </c>
      <c r="F941" s="3" t="s">
        <v>37</v>
      </c>
      <c r="G941" s="1" t="s">
        <v>38</v>
      </c>
      <c r="H941" s="34" t="str">
        <f>_xlfn.XLOOKUP(B941,[2]CALCULATION!$B:$B,[2]CALCULATION!$H:$H,"")</f>
        <v>ZTE</v>
      </c>
      <c r="I941" s="28">
        <v>0</v>
      </c>
      <c r="J941" s="28">
        <v>5.3091104433657801</v>
      </c>
      <c r="K941" s="28">
        <v>0</v>
      </c>
      <c r="L941" s="28">
        <v>0</v>
      </c>
      <c r="M941" s="28">
        <v>0</v>
      </c>
      <c r="N941" s="28">
        <v>2.6645607006189072E-2</v>
      </c>
      <c r="O941" s="28">
        <v>0.44865923015241171</v>
      </c>
      <c r="P941" s="28">
        <v>3.4645709736240589</v>
      </c>
      <c r="Q941" s="28">
        <v>3.1806008566544821</v>
      </c>
      <c r="R941" s="28">
        <v>0</v>
      </c>
      <c r="S941" s="93">
        <v>0.36742044841667265</v>
      </c>
      <c r="T941" s="93">
        <f>_xlfn.XLOOKUP(B941,'[3]Nur des jours'!$B:$B,'[3]Nur des jours'!$U:$U,"")</f>
        <v>0</v>
      </c>
      <c r="U941" s="93">
        <v>0</v>
      </c>
      <c r="V941" s="93">
        <v>0</v>
      </c>
      <c r="W941" s="93">
        <v>0</v>
      </c>
      <c r="X941" s="93">
        <v>0</v>
      </c>
      <c r="Y941" s="93">
        <v>0</v>
      </c>
      <c r="Z941" s="93">
        <v>0</v>
      </c>
      <c r="AA941" s="93">
        <v>0</v>
      </c>
      <c r="AB941" s="93">
        <v>0</v>
      </c>
      <c r="AC941" s="93">
        <f>_xlfn.XLOOKUP(B941,'[3]Nur des jours'!$B:$B,'[3]Nur des jours'!$N:$N,"")</f>
        <v>0</v>
      </c>
      <c r="AD941" s="93">
        <v>0</v>
      </c>
      <c r="AE941" s="93">
        <v>9.9466231776116784E-2</v>
      </c>
      <c r="AF941" s="93">
        <v>0</v>
      </c>
      <c r="AG941" s="93"/>
      <c r="AH941" s="93">
        <v>0</v>
      </c>
      <c r="AI941" s="93">
        <v>0</v>
      </c>
      <c r="AJ941" s="93">
        <v>0</v>
      </c>
      <c r="AK941" s="93">
        <v>0</v>
      </c>
      <c r="AL941" s="93">
        <v>0</v>
      </c>
      <c r="AM941" s="49" t="s">
        <v>5559</v>
      </c>
      <c r="AN941" s="49"/>
      <c r="AO941" s="48" t="str" cm="1">
        <f t="array" ref="AO941">IFERROR(_xlfn.IFS(
AQ941="MPR ISSUE","PDH",
AQ941="BSS Hardware Issue","BSS",
AQ941="Sites strategiques, MLL, Pylone, etc.","ENVTECH",
AQ941="AKTIVCO DEFAUT GE &amp; POWER Cabinet","AKTIVCO",
AQ941="AKTIVCO Coupure ENEO &amp; Baisse de tension","AKTIVCO GRID ONLY",
AQ941="Coupure ENEO &amp; Baisse de tension","IHS GRID ONLY",
AQ941="Defaut GE &amp; POWER Cabinet","IHS",
AQ941="Sharing","Partners",
AQ941="Sites strategiques &amp; DataCenter","SST &amp; DC",
AQ941="Exclu","Exclu",
AQ941="SAT","SAT",
AQ941="SPARE-ISSUE","SPARE-ISSUE",
AQ941="Fiber CAmtel","TRANS_FO_CAMTEL",
AQ941="Fiber AOF","Fiber AOF",
AQ941="Projet OCM (HUAWEI)","TRAVAUX-HUAWEI",
AQ941="Projet OCM (NOKIA)","TRAVAUX-NOKIA",
AQ941="ACCESS-ISSUE","ACCESS-ISSUE",
AQ941="Projet OCM (ZTE, NOKIA, autres projets)","TRAVAUX OCM",
AQ941="No root CAuse","No root cause",
AQ941="ODU HS","PDH",
AQ941="IP &amp; VLAN","PDH",
AQ941="Warehouse HUAWEI","SPARE-ISSUE",
AQ941="SPARE-HS","SPARE-ISSUE",
AQ941="Power Telco","BSS",AQ941="no impacts","no impacts"
),"")</f>
        <v>No root cause</v>
      </c>
      <c r="AP941" s="48" t="str" cm="1">
        <f t="array" ref="AP941">IFERROR(_xlfn.IFS(
AQ941="MPR ISSUE","TX ISSUE",
AQ941="BSS Hardware Issue","RAN ISSUE",
AQ941="Sites strategiques, MLL, Pylone, etc.","ENVTECH",
AQ941="AKTIVCO DEFAUT GE &amp; POWER Cabinet","POWER ISSUE",
AQ941="AKTIVCO Coupure ENEO &amp; Baisse de tension","POWER ISSUE",
AQ941="Coupure ENEO &amp; Baisse de tension","POWER ISSUE",
AQ941="Defaut GE &amp; POWER Cabinet","POWER ISSUE",
AQ941="Sharing","POWER ISSUE",
AQ941="Sites strategiques &amp; DataCenter","POWER ISSUE",
AQ941="Exclu","Exclu",
AQ941="SAT","TX ISSUE",
AQ941="SPARE-ISSUE","SPARE-ISSUE",
AQ941="Fiber CAmtel","TX ISSUE",
AQ941="Fiber AOF","TX ISSUE",
AQ941="Projet OCM (HUAWEI)","TRAVAUX-HUAWEI",
AQ941="Projet OCM (NOKIA)","TRAVAUX -NOKIA",
AQ941="ACCESS-ISSUE","ACCESS-ISSUE",
AQ941="Projet OCM (ZTE, NOKIA, autres projets)","TRAVAUX OCM",
AQ941="No root CAuse","No root cause",
AQ941="ODU HS","TX ISSUE",
AQ941="IP &amp; VLAN","TX ISSUE",
AQ941="Warehouse HUAWEI","SPARE-ISSUE",
AQ941="SPARE-HS","SPARE-ISSUE",
AQ941="Power Telco","RAN ISSUE",AQ941="no impacts","no impacts"
),"")</f>
        <v>No root cause</v>
      </c>
      <c r="AQ941" s="67" t="s">
        <v>5344</v>
      </c>
      <c r="AR941" s="48" t="str" cm="1">
        <f t="array" ref="AR941">IFERROR(_xlfn.IFS(
AQ941="MPR ISSUE","ACTIVE",
AQ941="BSS Hardware Issue","ACTIVE",
AQ941="Sites strategiques, MLL, Pylone, etc.","PASSIVE",
AQ941="AKTIVCO DEFAUT GE &amp; POWER Cabinet","PASSIVE",
AQ941="AKTIVCO Coupure ENEO &amp; Baisse de tension","PASSIVE",
AQ941="Coupure ENEO &amp; Baisse de tension","PASSIVE",
AQ941="Defaut GE &amp; POWER Cabinet","PASSIVE",
AQ941="Sharing","PASSIVE",
AQ941="Sites strategiques &amp; DataCenter","PASSIVE",
AQ941="Exclu","Exclu",
AQ941="SAT","ACTIVE",
AQ941="SPARE-ISSUE","SPARE-ISSUE",
AQ941="Fiber CAmtel","ACTIVE",
AQ941="Fiber AOF","ACTIVE",
AQ941="Projet OCM (HUAWEI)","PLANNED WORKS",
AQ941="Projet OCM (NOKIA)","PLANNED WORKS",
AQ941="ACCESS-ISSUE","ACCESS-ISSUE",
AQ941="Projet OCM (ZTE, NOKIA, autres projets)","PLANNED WORKS",
AQ941="No root CAuse","No root cause",
AQ941="ODU HS","ACTIVE",
AQ941="IP &amp; VLAN","ACTIVE",
AQ941="Warehouse HUAWEI","SPARE-ISSUE",
AQ941="SPARE-HS","SPARE-ISSUE",
AQ941="Power Telco","ACTIVE", AQ941="no impacts","no impacts"
),"")</f>
        <v>No root cause</v>
      </c>
      <c r="AS941" s="92" t="s">
        <v>5537</v>
      </c>
      <c r="AT941" s="98" t="s">
        <v>203</v>
      </c>
      <c r="AV941" s="17" t="s">
        <v>5537</v>
      </c>
      <c r="AW941" s="7" t="s">
        <v>5537</v>
      </c>
      <c r="AX941" s="6" t="s">
        <v>5537</v>
      </c>
      <c r="AY941" s="7"/>
      <c r="AZ941" s="3" t="s">
        <v>5537</v>
      </c>
      <c r="BA941" s="18" t="s">
        <v>5537</v>
      </c>
      <c r="BB941" s="18" t="s">
        <v>5537</v>
      </c>
      <c r="BC941" s="18" t="s">
        <v>5537</v>
      </c>
      <c r="BD941" s="18" t="s">
        <v>5537</v>
      </c>
      <c r="BE941" s="18" t="s">
        <v>5537</v>
      </c>
      <c r="BF941" s="18" t="s">
        <v>5537</v>
      </c>
      <c r="BG941" s="18" t="s">
        <v>5537</v>
      </c>
      <c r="BH941" s="18" t="s">
        <v>5537</v>
      </c>
      <c r="BI941" s="18" t="s">
        <v>5537</v>
      </c>
      <c r="BJ941" s="18" t="s">
        <v>5537</v>
      </c>
      <c r="BK941" s="18" t="s">
        <v>5537</v>
      </c>
      <c r="BL941" s="9" t="s">
        <v>5537</v>
      </c>
      <c r="BM941" s="14" t="s">
        <v>5537</v>
      </c>
      <c r="BN941" s="14" t="s">
        <v>5537</v>
      </c>
      <c r="BO941" s="14" t="str">
        <f>_xlfn.XLOOKUP(B941,'[4]cell downs 18042026 17h'!$B:$B,'[4]cell downs 18042026 17h'!$B:$B,"")</f>
        <v/>
      </c>
      <c r="BP941" s="14" t="str">
        <f>_xlfn.XLOOKUP(B941,'[5]Cells Huawei 19042026 15h'!$B:$B,'[5]Cells Huawei 19042026 15h'!$B:$B,"")</f>
        <v/>
      </c>
      <c r="BQ941" s="9" t="str">
        <f>_xlfn.XLOOKUP(B941,'[6]cells down 19042026 9H40'!$B:$B,'[6]cells down 19042026 9H40'!$B:$B,"")</f>
        <v/>
      </c>
      <c r="BR941" s="9" t="s">
        <v>5537</v>
      </c>
      <c r="BS941" s="9" t="s">
        <v>12</v>
      </c>
      <c r="BT941" s="108"/>
    </row>
    <row r="942" spans="1:72" s="9" customFormat="1" x14ac:dyDescent="0.35">
      <c r="A942" s="1" t="s">
        <v>2113</v>
      </c>
      <c r="B942" s="8" t="s">
        <v>2114</v>
      </c>
      <c r="C942" s="3" t="str">
        <f>_xlfn.XLOOKUP(B942,'[1]daily break down'!$D:$D,'[1]daily break down'!$E:$E,"")</f>
        <v>Yaounde</v>
      </c>
      <c r="D942" s="1" t="s">
        <v>21</v>
      </c>
      <c r="E942" s="1" t="s">
        <v>30</v>
      </c>
      <c r="F942" s="3" t="s">
        <v>37</v>
      </c>
      <c r="G942" s="1" t="s">
        <v>38</v>
      </c>
      <c r="H942" s="34" t="str">
        <f>_xlfn.XLOOKUP(B942,[2]CALCULATION!$B:$B,[2]CALCULATION!$H:$H,"")</f>
        <v>ZTE</v>
      </c>
      <c r="I942" s="28">
        <v>0</v>
      </c>
      <c r="J942" s="28">
        <v>0</v>
      </c>
      <c r="K942" s="28">
        <v>0</v>
      </c>
      <c r="L942" s="28">
        <v>0</v>
      </c>
      <c r="M942" s="28">
        <v>5.1142800478265462</v>
      </c>
      <c r="N942" s="28">
        <v>2.2463994543892838</v>
      </c>
      <c r="O942" s="28">
        <v>2.6084693793107396</v>
      </c>
      <c r="P942" s="28">
        <v>1.4147497524491131</v>
      </c>
      <c r="Q942" s="28">
        <v>6.5133968024169991E-17</v>
      </c>
      <c r="R942" s="28">
        <v>0</v>
      </c>
      <c r="S942" s="93">
        <v>0</v>
      </c>
      <c r="T942" s="93">
        <f>_xlfn.XLOOKUP(B942,'[3]Nur des jours'!$B:$B,'[3]Nur des jours'!$U:$U,"")</f>
        <v>0</v>
      </c>
      <c r="U942" s="93">
        <v>1.3911539438351985</v>
      </c>
      <c r="V942" s="93">
        <v>10.867020229259232</v>
      </c>
      <c r="W942" s="93">
        <v>0</v>
      </c>
      <c r="X942" s="93">
        <v>0</v>
      </c>
      <c r="Y942" s="93">
        <v>0</v>
      </c>
      <c r="Z942" s="93">
        <v>0</v>
      </c>
      <c r="AA942" s="93">
        <v>0</v>
      </c>
      <c r="AB942" s="93">
        <v>1.0701046990437507E-3</v>
      </c>
      <c r="AC942" s="93">
        <f>_xlfn.XLOOKUP(B942,'[3]Nur des jours'!$B:$B,'[3]Nur des jours'!$N:$N,"")</f>
        <v>0</v>
      </c>
      <c r="AD942" s="93">
        <v>0</v>
      </c>
      <c r="AE942" s="93">
        <v>9.9305716071260708E-2</v>
      </c>
      <c r="AF942" s="93">
        <v>0</v>
      </c>
      <c r="AG942" s="93"/>
      <c r="AH942" s="93">
        <v>0</v>
      </c>
      <c r="AI942" s="93">
        <v>0</v>
      </c>
      <c r="AJ942" s="93">
        <v>0</v>
      </c>
      <c r="AK942" s="93">
        <v>0</v>
      </c>
      <c r="AL942" s="93">
        <v>0</v>
      </c>
      <c r="AM942" s="49" t="s">
        <v>5559</v>
      </c>
      <c r="AN942" s="49"/>
      <c r="AO942" s="48" t="str" cm="1">
        <f t="array" ref="AO942">IFERROR(_xlfn.IFS(
AQ942="MPR ISSUE","PDH",
AQ942="BSS Hardware Issue","BSS",
AQ942="Sites strategiques, MLL, Pylone, etc.","ENVTECH",
AQ942="AKTIVCO DEFAUT GE &amp; POWER Cabinet","AKTIVCO",
AQ942="AKTIVCO Coupure ENEO &amp; Baisse de tension","AKTIVCO GRID ONLY",
AQ942="Coupure ENEO &amp; Baisse de tension","IHS GRID ONLY",
AQ942="Defaut GE &amp; POWER Cabinet","IHS",
AQ942="Sharing","Partners",
AQ942="Sites strategiques &amp; DataCenter","SST &amp; DC",
AQ942="Exclu","Exclu",
AQ942="SAT","SAT",
AQ942="SPARE-ISSUE","SPARE-ISSUE",
AQ942="Fiber CAmtel","TRANS_FO_CAMTEL",
AQ942="Fiber AOF","Fiber AOF",
AQ942="Projet OCM (HUAWEI)","TRAVAUX-HUAWEI",
AQ942="Projet OCM (NOKIA)","TRAVAUX-NOKIA",
AQ942="ACCESS-ISSUE","ACCESS-ISSUE",
AQ942="Projet OCM (ZTE, NOKIA, autres projets)","TRAVAUX OCM",
AQ942="No root CAuse","No root cause",
AQ942="ODU HS","PDH",
AQ942="IP &amp; VLAN","PDH",
AQ942="Warehouse HUAWEI","SPARE-ISSUE",
AQ942="SPARE-HS","SPARE-ISSUE",
AQ942="Power Telco","BSS",AQ942="no impacts","no impacts"
),"")</f>
        <v>No root cause</v>
      </c>
      <c r="AP942" s="48" t="str" cm="1">
        <f t="array" ref="AP942">IFERROR(_xlfn.IFS(
AQ942="MPR ISSUE","TX ISSUE",
AQ942="BSS Hardware Issue","RAN ISSUE",
AQ942="Sites strategiques, MLL, Pylone, etc.","ENVTECH",
AQ942="AKTIVCO DEFAUT GE &amp; POWER Cabinet","POWER ISSUE",
AQ942="AKTIVCO Coupure ENEO &amp; Baisse de tension","POWER ISSUE",
AQ942="Coupure ENEO &amp; Baisse de tension","POWER ISSUE",
AQ942="Defaut GE &amp; POWER Cabinet","POWER ISSUE",
AQ942="Sharing","POWER ISSUE",
AQ942="Sites strategiques &amp; DataCenter","POWER ISSUE",
AQ942="Exclu","Exclu",
AQ942="SAT","TX ISSUE",
AQ942="SPARE-ISSUE","SPARE-ISSUE",
AQ942="Fiber CAmtel","TX ISSUE",
AQ942="Fiber AOF","TX ISSUE",
AQ942="Projet OCM (HUAWEI)","TRAVAUX-HUAWEI",
AQ942="Projet OCM (NOKIA)","TRAVAUX -NOKIA",
AQ942="ACCESS-ISSUE","ACCESS-ISSUE",
AQ942="Projet OCM (ZTE, NOKIA, autres projets)","TRAVAUX OCM",
AQ942="No root CAuse","No root cause",
AQ942="ODU HS","TX ISSUE",
AQ942="IP &amp; VLAN","TX ISSUE",
AQ942="Warehouse HUAWEI","SPARE-ISSUE",
AQ942="SPARE-HS","SPARE-ISSUE",
AQ942="Power Telco","RAN ISSUE",AQ942="no impacts","no impacts"
),"")</f>
        <v>No root cause</v>
      </c>
      <c r="AQ942" s="67" t="s">
        <v>5344</v>
      </c>
      <c r="AR942" s="48" t="str" cm="1">
        <f t="array" ref="AR942">IFERROR(_xlfn.IFS(
AQ942="MPR ISSUE","ACTIVE",
AQ942="BSS Hardware Issue","ACTIVE",
AQ942="Sites strategiques, MLL, Pylone, etc.","PASSIVE",
AQ942="AKTIVCO DEFAUT GE &amp; POWER Cabinet","PASSIVE",
AQ942="AKTIVCO Coupure ENEO &amp; Baisse de tension","PASSIVE",
AQ942="Coupure ENEO &amp; Baisse de tension","PASSIVE",
AQ942="Defaut GE &amp; POWER Cabinet","PASSIVE",
AQ942="Sharing","PASSIVE",
AQ942="Sites strategiques &amp; DataCenter","PASSIVE",
AQ942="Exclu","Exclu",
AQ942="SAT","ACTIVE",
AQ942="SPARE-ISSUE","SPARE-ISSUE",
AQ942="Fiber CAmtel","ACTIVE",
AQ942="Fiber AOF","ACTIVE",
AQ942="Projet OCM (HUAWEI)","PLANNED WORKS",
AQ942="Projet OCM (NOKIA)","PLANNED WORKS",
AQ942="ACCESS-ISSUE","ACCESS-ISSUE",
AQ942="Projet OCM (ZTE, NOKIA, autres projets)","PLANNED WORKS",
AQ942="No root CAuse","No root cause",
AQ942="ODU HS","ACTIVE",
AQ942="IP &amp; VLAN","ACTIVE",
AQ942="Warehouse HUAWEI","SPARE-ISSUE",
AQ942="SPARE-HS","SPARE-ISSUE",
AQ942="Power Telco","ACTIVE", AQ942="no impacts","no impacts"
),"")</f>
        <v>No root cause</v>
      </c>
      <c r="AS942" s="92" t="s">
        <v>5537</v>
      </c>
      <c r="AT942" s="98" t="s">
        <v>2114</v>
      </c>
      <c r="AV942" s="17" t="s">
        <v>5537</v>
      </c>
      <c r="AW942" s="7" t="s">
        <v>5537</v>
      </c>
      <c r="AX942" s="6" t="s">
        <v>5537</v>
      </c>
      <c r="AY942" s="7"/>
      <c r="AZ942" s="3" t="s">
        <v>5537</v>
      </c>
      <c r="BA942" s="18" t="s">
        <v>5537</v>
      </c>
      <c r="BB942" s="18" t="s">
        <v>5537</v>
      </c>
      <c r="BC942" s="18" t="s">
        <v>5537</v>
      </c>
      <c r="BD942" s="18" t="s">
        <v>5537</v>
      </c>
      <c r="BE942" s="18" t="s">
        <v>5537</v>
      </c>
      <c r="BF942" s="18" t="s">
        <v>5537</v>
      </c>
      <c r="BG942" s="18" t="s">
        <v>5537</v>
      </c>
      <c r="BH942" s="18" t="s">
        <v>5537</v>
      </c>
      <c r="BI942" s="18" t="s">
        <v>5537</v>
      </c>
      <c r="BJ942" s="18" t="s">
        <v>5537</v>
      </c>
      <c r="BK942" s="18" t="s">
        <v>5537</v>
      </c>
      <c r="BL942" s="9" t="s">
        <v>5537</v>
      </c>
      <c r="BM942" s="14" t="s">
        <v>5537</v>
      </c>
      <c r="BN942" s="14" t="s">
        <v>5537</v>
      </c>
      <c r="BO942" s="14" t="str">
        <f>_xlfn.XLOOKUP(B942,'[4]cell downs 18042026 17h'!$B:$B,'[4]cell downs 18042026 17h'!$B:$B,"")</f>
        <v/>
      </c>
      <c r="BP942" s="14" t="str">
        <f>_xlfn.XLOOKUP(B942,'[5]Cells Huawei 19042026 15h'!$B:$B,'[5]Cells Huawei 19042026 15h'!$B:$B,"")</f>
        <v/>
      </c>
      <c r="BQ942" s="9" t="str">
        <f>_xlfn.XLOOKUP(B942,'[6]cells down 19042026 9H40'!$B:$B,'[6]cells down 19042026 9H40'!$B:$B,"")</f>
        <v/>
      </c>
      <c r="BR942" s="9" t="s">
        <v>5537</v>
      </c>
      <c r="BS942" s="9" t="s">
        <v>12</v>
      </c>
      <c r="BT942" s="108"/>
    </row>
    <row r="943" spans="1:72" s="9" customFormat="1" x14ac:dyDescent="0.35">
      <c r="A943" s="1" t="s">
        <v>198</v>
      </c>
      <c r="B943" s="1" t="s">
        <v>199</v>
      </c>
      <c r="C943" s="3" t="str">
        <f>_xlfn.XLOOKUP(B943,'[1]daily break down'!$D:$D,'[1]daily break down'!$E:$E,"")</f>
        <v>Douala</v>
      </c>
      <c r="D943" s="1" t="s">
        <v>21</v>
      </c>
      <c r="E943" s="1" t="s">
        <v>30</v>
      </c>
      <c r="F943" s="3" t="s">
        <v>31</v>
      </c>
      <c r="G943" s="1" t="s">
        <v>32</v>
      </c>
      <c r="H943" s="34" t="str">
        <f>_xlfn.XLOOKUP(B943,[2]CALCULATION!$B:$B,[2]CALCULATION!$H:$H,"")</f>
        <v>ZTE</v>
      </c>
      <c r="I943" s="28">
        <v>12.345013169421829</v>
      </c>
      <c r="J943" s="28">
        <v>18.661680692172251</v>
      </c>
      <c r="K943" s="28">
        <v>15.855527304791504</v>
      </c>
      <c r="L943" s="28">
        <v>0.80129439864396246</v>
      </c>
      <c r="M943" s="28">
        <v>12.566257315949125</v>
      </c>
      <c r="N943" s="28">
        <v>6.3432417894433444</v>
      </c>
      <c r="O943" s="28">
        <v>4.9791436594156346</v>
      </c>
      <c r="P943" s="28">
        <v>12.198052124086486</v>
      </c>
      <c r="Q943" s="28">
        <v>11.924872229498934</v>
      </c>
      <c r="R943" s="28">
        <v>1.2603693145337356</v>
      </c>
      <c r="S943" s="93">
        <v>7.0816140317835359</v>
      </c>
      <c r="T943" s="93">
        <f>_xlfn.XLOOKUP(B943,'[3]Nur des jours'!$B:$B,'[3]Nur des jours'!$U:$U,"")</f>
        <v>37.36538082886031</v>
      </c>
      <c r="U943" s="93">
        <v>0</v>
      </c>
      <c r="V943" s="93">
        <v>12.586054252881434</v>
      </c>
      <c r="W943" s="93">
        <v>37.365380828860303</v>
      </c>
      <c r="X943" s="93">
        <v>1.2713735578555692</v>
      </c>
      <c r="Y943" s="93">
        <v>5.0366261168326032</v>
      </c>
      <c r="Z943" s="93">
        <v>0</v>
      </c>
      <c r="AA943" s="93">
        <v>1.4829332568565177</v>
      </c>
      <c r="AB943" s="93">
        <v>10.410638410195382</v>
      </c>
      <c r="AC943" s="93">
        <f>_xlfn.XLOOKUP(B943,'[3]Nur des jours'!$B:$B,'[3]Nur des jours'!$N:$N,"")</f>
        <v>4.9860458347244689</v>
      </c>
      <c r="AD943" s="93">
        <v>4.9860458347244689</v>
      </c>
      <c r="AE943" s="93">
        <v>9.613107213076337E-2</v>
      </c>
      <c r="AF943" s="93">
        <v>0</v>
      </c>
      <c r="AG943" s="93"/>
      <c r="AH943" s="93">
        <v>0</v>
      </c>
      <c r="AI943" s="93">
        <v>0</v>
      </c>
      <c r="AJ943" s="93">
        <v>0</v>
      </c>
      <c r="AK943" s="93">
        <v>0</v>
      </c>
      <c r="AL943" s="93">
        <v>0</v>
      </c>
      <c r="AM943" s="49" t="s">
        <v>5559</v>
      </c>
      <c r="AN943" s="49"/>
      <c r="AO943" s="48" t="str" cm="1">
        <f t="array" ref="AO943">IFERROR(_xlfn.IFS(
AQ943="MPR ISSUE","PDH",
AQ943="BSS Hardware Issue","BSS",
AQ943="Sites strategiques, MLL, Pylone, etc.","ENVTECH",
AQ943="AKTIVCO DEFAUT GE &amp; POWER Cabinet","AKTIVCO",
AQ943="AKTIVCO Coupure ENEO &amp; Baisse de tension","AKTIVCO GRID ONLY",
AQ943="Coupure ENEO &amp; Baisse de tension","IHS GRID ONLY",
AQ943="Defaut GE &amp; POWER Cabinet","IHS",
AQ943="Sharing","Partners",
AQ943="Sites strategiques &amp; DataCenter","SST &amp; DC",
AQ943="Exclu","Exclu",
AQ943="SAT","SAT",
AQ943="SPARE-ISSUE","SPARE-ISSUE",
AQ943="Fiber CAmtel","TRANS_FO_CAMTEL",
AQ943="Fiber AOF","Fiber AOF",
AQ943="Projet OCM (HUAWEI)","TRAVAUX-HUAWEI",
AQ943="Projet OCM (NOKIA)","TRAVAUX-NOKIA",
AQ943="ACCESS-ISSUE","ACCESS-ISSUE",
AQ943="Projet OCM (ZTE, NOKIA, autres projets)","TRAVAUX OCM",
AQ943="No root CAuse","No root cause",
AQ943="ODU HS","PDH",
AQ943="IP &amp; VLAN","PDH",
AQ943="Warehouse HUAWEI","SPARE-ISSUE",
AQ943="SPARE-HS","SPARE-ISSUE",
AQ943="Power Telco","BSS",AQ943="no impacts","no impacts"
),"")</f>
        <v>No root cause</v>
      </c>
      <c r="AP943" s="48" t="str" cm="1">
        <f t="array" ref="AP943">IFERROR(_xlfn.IFS(
AQ943="MPR ISSUE","TX ISSUE",
AQ943="BSS Hardware Issue","RAN ISSUE",
AQ943="Sites strategiques, MLL, Pylone, etc.","ENVTECH",
AQ943="AKTIVCO DEFAUT GE &amp; POWER Cabinet","POWER ISSUE",
AQ943="AKTIVCO Coupure ENEO &amp; Baisse de tension","POWER ISSUE",
AQ943="Coupure ENEO &amp; Baisse de tension","POWER ISSUE",
AQ943="Defaut GE &amp; POWER Cabinet","POWER ISSUE",
AQ943="Sharing","POWER ISSUE",
AQ943="Sites strategiques &amp; DataCenter","POWER ISSUE",
AQ943="Exclu","Exclu",
AQ943="SAT","TX ISSUE",
AQ943="SPARE-ISSUE","SPARE-ISSUE",
AQ943="Fiber CAmtel","TX ISSUE",
AQ943="Fiber AOF","TX ISSUE",
AQ943="Projet OCM (HUAWEI)","TRAVAUX-HUAWEI",
AQ943="Projet OCM (NOKIA)","TRAVAUX -NOKIA",
AQ943="ACCESS-ISSUE","ACCESS-ISSUE",
AQ943="Projet OCM (ZTE, NOKIA, autres projets)","TRAVAUX OCM",
AQ943="No root CAuse","No root cause",
AQ943="ODU HS","TX ISSUE",
AQ943="IP &amp; VLAN","TX ISSUE",
AQ943="Warehouse HUAWEI","SPARE-ISSUE",
AQ943="SPARE-HS","SPARE-ISSUE",
AQ943="Power Telco","RAN ISSUE",AQ943="no impacts","no impacts"
),"")</f>
        <v>No root cause</v>
      </c>
      <c r="AQ943" s="67" t="s">
        <v>5344</v>
      </c>
      <c r="AR943" s="48" t="str" cm="1">
        <f t="array" ref="AR943">IFERROR(_xlfn.IFS(
AQ943="MPR ISSUE","ACTIVE",
AQ943="BSS Hardware Issue","ACTIVE",
AQ943="Sites strategiques, MLL, Pylone, etc.","PASSIVE",
AQ943="AKTIVCO DEFAUT GE &amp; POWER Cabinet","PASSIVE",
AQ943="AKTIVCO Coupure ENEO &amp; Baisse de tension","PASSIVE",
AQ943="Coupure ENEO &amp; Baisse de tension","PASSIVE",
AQ943="Defaut GE &amp; POWER Cabinet","PASSIVE",
AQ943="Sharing","PASSIVE",
AQ943="Sites strategiques &amp; DataCenter","PASSIVE",
AQ943="Exclu","Exclu",
AQ943="SAT","ACTIVE",
AQ943="SPARE-ISSUE","SPARE-ISSUE",
AQ943="Fiber CAmtel","ACTIVE",
AQ943="Fiber AOF","ACTIVE",
AQ943="Projet OCM (HUAWEI)","PLANNED WORKS",
AQ943="Projet OCM (NOKIA)","PLANNED WORKS",
AQ943="ACCESS-ISSUE","ACCESS-ISSUE",
AQ943="Projet OCM (ZTE, NOKIA, autres projets)","PLANNED WORKS",
AQ943="No root CAuse","No root cause",
AQ943="ODU HS","ACTIVE",
AQ943="IP &amp; VLAN","ACTIVE",
AQ943="Warehouse HUAWEI","SPARE-ISSUE",
AQ943="SPARE-HS","SPARE-ISSUE",
AQ943="Power Telco","ACTIVE", AQ943="no impacts","no impacts"
),"")</f>
        <v>No root cause</v>
      </c>
      <c r="AS943" s="92" t="s">
        <v>5537</v>
      </c>
      <c r="AT943" s="98" t="s">
        <v>199</v>
      </c>
      <c r="AV943" s="17" t="s">
        <v>5537</v>
      </c>
      <c r="AW943" s="7" t="s">
        <v>5537</v>
      </c>
      <c r="AX943" s="6" t="s">
        <v>5537</v>
      </c>
      <c r="AY943" s="7"/>
      <c r="AZ943" s="3" t="s">
        <v>5537</v>
      </c>
      <c r="BA943" s="18" t="s">
        <v>5537</v>
      </c>
      <c r="BB943" s="18" t="s">
        <v>5537</v>
      </c>
      <c r="BC943" s="18" t="s">
        <v>5537</v>
      </c>
      <c r="BD943" s="18" t="s">
        <v>5537</v>
      </c>
      <c r="BE943" s="18" t="s">
        <v>5537</v>
      </c>
      <c r="BF943" s="18" t="s">
        <v>5537</v>
      </c>
      <c r="BG943" s="18" t="s">
        <v>5537</v>
      </c>
      <c r="BH943" s="18" t="s">
        <v>5537</v>
      </c>
      <c r="BI943" s="18" t="s">
        <v>5537</v>
      </c>
      <c r="BJ943" s="18" t="s">
        <v>5537</v>
      </c>
      <c r="BK943" s="18" t="s">
        <v>5537</v>
      </c>
      <c r="BL943" s="9" t="s">
        <v>5537</v>
      </c>
      <c r="BM943" s="14" t="s">
        <v>5537</v>
      </c>
      <c r="BN943" s="14" t="s">
        <v>5537</v>
      </c>
      <c r="BO943" s="14" t="str">
        <f>_xlfn.XLOOKUP(B943,'[4]cell downs 18042026 17h'!$B:$B,'[4]cell downs 18042026 17h'!$B:$B,"")</f>
        <v/>
      </c>
      <c r="BP943" s="14" t="str">
        <f>_xlfn.XLOOKUP(B943,'[5]Cells Huawei 19042026 15h'!$B:$B,'[5]Cells Huawei 19042026 15h'!$B:$B,"")</f>
        <v/>
      </c>
      <c r="BQ943" s="9" t="str">
        <f>_xlfn.XLOOKUP(B943,'[6]cells down 19042026 9H40'!$B:$B,'[6]cells down 19042026 9H40'!$B:$B,"")</f>
        <v/>
      </c>
      <c r="BR943" s="9" t="s">
        <v>5537</v>
      </c>
      <c r="BS943" s="9" t="s">
        <v>12</v>
      </c>
      <c r="BT943" s="108"/>
    </row>
    <row r="944" spans="1:72" s="9" customFormat="1" ht="21" customHeight="1" x14ac:dyDescent="0.35">
      <c r="A944" s="1" t="s">
        <v>4805</v>
      </c>
      <c r="B944" s="8" t="s">
        <v>4806</v>
      </c>
      <c r="C944" s="3" t="str">
        <f>_xlfn.XLOOKUP(B944,'[1]daily break down'!$D:$D,'[1]daily break down'!$E:$E,"")</f>
        <v>CENTRE</v>
      </c>
      <c r="D944" s="1" t="s">
        <v>21</v>
      </c>
      <c r="E944" s="1" t="s">
        <v>188</v>
      </c>
      <c r="F944" s="3" t="s">
        <v>37</v>
      </c>
      <c r="G944" s="1" t="s">
        <v>4805</v>
      </c>
      <c r="H944" s="33" t="str">
        <f>_xlfn.XLOOKUP(B944,[2]CALCULATION!$B:$B,[2]CALCULATION!$H:$H,"")</f>
        <v>NOKIA</v>
      </c>
      <c r="I944" s="28">
        <v>0</v>
      </c>
      <c r="J944" s="28">
        <v>0</v>
      </c>
      <c r="K944" s="28">
        <v>0</v>
      </c>
      <c r="L944" s="28">
        <v>0</v>
      </c>
      <c r="M944" s="28">
        <v>0</v>
      </c>
      <c r="N944" s="28">
        <v>0</v>
      </c>
      <c r="O944" s="28">
        <v>5.500000290841775E-2</v>
      </c>
      <c r="P944" s="28">
        <v>0</v>
      </c>
      <c r="Q944" s="28">
        <v>0</v>
      </c>
      <c r="R944" s="28">
        <v>0</v>
      </c>
      <c r="S944" s="93">
        <v>0</v>
      </c>
      <c r="T944" s="93">
        <f>_xlfn.XLOOKUP(B944,'[3]Nur des jours'!$B:$B,'[3]Nur des jours'!$U:$U,"")</f>
        <v>0</v>
      </c>
      <c r="U944" s="93">
        <v>0</v>
      </c>
      <c r="V944" s="93">
        <v>0</v>
      </c>
      <c r="W944" s="93">
        <v>0</v>
      </c>
      <c r="X944" s="93">
        <v>0</v>
      </c>
      <c r="Y944" s="93">
        <v>0</v>
      </c>
      <c r="Z944" s="93">
        <v>0</v>
      </c>
      <c r="AA944" s="93">
        <v>0</v>
      </c>
      <c r="AB944" s="93">
        <v>0</v>
      </c>
      <c r="AC944" s="93">
        <f>_xlfn.XLOOKUP(B944,'[3]Nur des jours'!$B:$B,'[3]Nur des jours'!$N:$N,"")</f>
        <v>0</v>
      </c>
      <c r="AD944" s="93">
        <v>0</v>
      </c>
      <c r="AE944" s="93">
        <v>9.0981427334941758E-2</v>
      </c>
      <c r="AF944" s="93">
        <v>0</v>
      </c>
      <c r="AG944" s="93"/>
      <c r="AH944" s="93">
        <v>0</v>
      </c>
      <c r="AI944" s="93">
        <v>0</v>
      </c>
      <c r="AJ944" s="93">
        <v>0</v>
      </c>
      <c r="AK944" s="93">
        <v>0</v>
      </c>
      <c r="AL944" s="93">
        <v>0</v>
      </c>
      <c r="AM944" s="49" t="s">
        <v>5559</v>
      </c>
      <c r="AN944" s="49"/>
      <c r="AO944" s="48" t="str" cm="1">
        <f t="array" ref="AO944">IFERROR(_xlfn.IFS(
AQ944="MPR ISSUE","PDH",
AQ944="BSS Hardware Issue","BSS",
AQ944="Sites strategiques, MLL, Pylone, etc.","ENVTECH",
AQ944="AKTIVCO DEFAUT GE &amp; POWER Cabinet","AKTIVCO",
AQ944="AKTIVCO Coupure ENEO &amp; Baisse de tension","AKTIVCO GRID ONLY",
AQ944="Coupure ENEO &amp; Baisse de tension","IHS GRID ONLY",
AQ944="Defaut GE &amp; POWER Cabinet","IHS",
AQ944="Sharing","Partners",
AQ944="Sites strategiques &amp; DataCenter","SST &amp; DC",
AQ944="Exclu","Exclu",
AQ944="SAT","SAT",
AQ944="SPARE-ISSUE","SPARE-ISSUE",
AQ944="Fiber CAmtel","TRANS_FO_CAMTEL",
AQ944="Fiber AOF","Fiber AOF",
AQ944="Projet OCM (HUAWEI)","TRAVAUX-HUAWEI",
AQ944="Projet OCM (NOKIA)","TRAVAUX-NOKIA",
AQ944="ACCESS-ISSUE","ACCESS-ISSUE",
AQ944="Projet OCM (ZTE, NOKIA, autres projets)","TRAVAUX OCM",
AQ944="No root CAuse","No root cause",
AQ944="ODU HS","PDH",
AQ944="IP &amp; VLAN","PDH",
AQ944="Warehouse HUAWEI","SPARE-ISSUE",
AQ944="SPARE-HS","SPARE-ISSUE",
AQ944="Power Telco","BSS",AQ944="no impacts","no impacts"
),"")</f>
        <v>BSS</v>
      </c>
      <c r="AP944" s="48" t="str" cm="1">
        <f t="array" ref="AP944">IFERROR(_xlfn.IFS(
AQ944="MPR ISSUE","TX ISSUE",
AQ944="BSS Hardware Issue","RAN ISSUE",
AQ944="Sites strategiques, MLL, Pylone, etc.","ENVTECH",
AQ944="AKTIVCO DEFAUT GE &amp; POWER Cabinet","POWER ISSUE",
AQ944="AKTIVCO Coupure ENEO &amp; Baisse de tension","POWER ISSUE",
AQ944="Coupure ENEO &amp; Baisse de tension","POWER ISSUE",
AQ944="Defaut GE &amp; POWER Cabinet","POWER ISSUE",
AQ944="Sharing","POWER ISSUE",
AQ944="Sites strategiques &amp; DataCenter","POWER ISSUE",
AQ944="Exclu","Exclu",
AQ944="SAT","TX ISSUE",
AQ944="SPARE-ISSUE","SPARE-ISSUE",
AQ944="Fiber CAmtel","TX ISSUE",
AQ944="Fiber AOF","TX ISSUE",
AQ944="Projet OCM (HUAWEI)","TRAVAUX-HUAWEI",
AQ944="Projet OCM (NOKIA)","TRAVAUX -NOKIA",
AQ944="ACCESS-ISSUE","ACCESS-ISSUE",
AQ944="Projet OCM (ZTE, NOKIA, autres projets)","TRAVAUX OCM",
AQ944="No root CAuse","No root cause",
AQ944="ODU HS","TX ISSUE",
AQ944="IP &amp; VLAN","TX ISSUE",
AQ944="Warehouse HUAWEI","SPARE-ISSUE",
AQ944="SPARE-HS","SPARE-ISSUE",
AQ944="Power Telco","RAN ISSUE",AQ944="no impacts","no impacts"
),"")</f>
        <v>RAN ISSUE</v>
      </c>
      <c r="AQ944" s="67" t="s">
        <v>5320</v>
      </c>
      <c r="AR944" s="48" t="str" cm="1">
        <f t="array" ref="AR944">IFERROR(_xlfn.IFS(
AQ944="MPR ISSUE","ACTIVE",
AQ944="BSS Hardware Issue","ACTIVE",
AQ944="Sites strategiques, MLL, Pylone, etc.","PASSIVE",
AQ944="AKTIVCO DEFAUT GE &amp; POWER Cabinet","PASSIVE",
AQ944="AKTIVCO Coupure ENEO &amp; Baisse de tension","PASSIVE",
AQ944="Coupure ENEO &amp; Baisse de tension","PASSIVE",
AQ944="Defaut GE &amp; POWER Cabinet","PASSIVE",
AQ944="Sharing","PASSIVE",
AQ944="Sites strategiques &amp; DataCenter","PASSIVE",
AQ944="Exclu","Exclu",
AQ944="SAT","ACTIVE",
AQ944="SPARE-ISSUE","SPARE-ISSUE",
AQ944="Fiber CAmtel","ACTIVE",
AQ944="Fiber AOF","ACTIVE",
AQ944="Projet OCM (HUAWEI)","PLANNED WORKS",
AQ944="Projet OCM (NOKIA)","PLANNED WORKS",
AQ944="ACCESS-ISSUE","ACCESS-ISSUE",
AQ944="Projet OCM (ZTE, NOKIA, autres projets)","PLANNED WORKS",
AQ944="No root CAuse","No root cause",
AQ944="ODU HS","ACTIVE",
AQ944="IP &amp; VLAN","ACTIVE",
AQ944="Warehouse HUAWEI","SPARE-ISSUE",
AQ944="SPARE-HS","SPARE-ISSUE",
AQ944="Power Telco","ACTIVE", AQ944="no impacts","no impacts"
),"")</f>
        <v>ACTIVE</v>
      </c>
      <c r="AS944" s="92" t="s">
        <v>5789</v>
      </c>
      <c r="AT944" s="98" t="s">
        <v>4806</v>
      </c>
      <c r="AV944" s="17" t="s">
        <v>5537</v>
      </c>
      <c r="AW944" s="7" t="s">
        <v>5537</v>
      </c>
      <c r="AX944" s="6" t="s">
        <v>5537</v>
      </c>
      <c r="AY944" s="7"/>
      <c r="AZ944" s="3" t="s">
        <v>5537</v>
      </c>
      <c r="BA944" s="18" t="s">
        <v>5537</v>
      </c>
      <c r="BB944" s="18" t="s">
        <v>5537</v>
      </c>
      <c r="BC944" s="18" t="s">
        <v>5537</v>
      </c>
      <c r="BD944" s="18" t="s">
        <v>5537</v>
      </c>
      <c r="BE944" s="18" t="s">
        <v>5537</v>
      </c>
      <c r="BF944" s="18" t="s">
        <v>5537</v>
      </c>
      <c r="BG944" s="18" t="s">
        <v>5537</v>
      </c>
      <c r="BH944" s="18" t="s">
        <v>5537</v>
      </c>
      <c r="BI944" s="18" t="s">
        <v>5789</v>
      </c>
      <c r="BJ944" s="18" t="s">
        <v>5537</v>
      </c>
      <c r="BK944" s="18" t="s">
        <v>5537</v>
      </c>
      <c r="BL944" s="9" t="s">
        <v>5537</v>
      </c>
      <c r="BM944" s="14" t="s">
        <v>5537</v>
      </c>
      <c r="BN944" s="14" t="s">
        <v>5537</v>
      </c>
      <c r="BO944" s="14" t="str">
        <f>_xlfn.XLOOKUP(B944,'[4]cell downs 18042026 17h'!$B:$B,'[4]cell downs 18042026 17h'!$B:$B,"")</f>
        <v/>
      </c>
      <c r="BP944" s="14" t="str">
        <f>_xlfn.XLOOKUP(B944,'[5]Cells Huawei 19042026 15h'!$B:$B,'[5]Cells Huawei 19042026 15h'!$B:$B,"")</f>
        <v/>
      </c>
      <c r="BQ944" s="9" t="str">
        <f>_xlfn.XLOOKUP(B944,'[6]cells down 19042026 9H40'!$B:$B,'[6]cells down 19042026 9H40'!$B:$B,"")</f>
        <v/>
      </c>
      <c r="BR944" s="9" t="s">
        <v>5537</v>
      </c>
      <c r="BS944" s="9" t="s">
        <v>12</v>
      </c>
      <c r="BT944" s="108"/>
    </row>
    <row r="945" spans="1:72" s="9" customFormat="1" x14ac:dyDescent="0.35">
      <c r="A945" s="1" t="s">
        <v>2978</v>
      </c>
      <c r="B945" s="8" t="s">
        <v>2979</v>
      </c>
      <c r="C945" s="3" t="str">
        <f>_xlfn.XLOOKUP(B945,'[1]daily break down'!$D:$D,'[1]daily break down'!$E:$E,"")</f>
        <v>Ngaoundere</v>
      </c>
      <c r="D945" s="1" t="s">
        <v>1022</v>
      </c>
      <c r="E945" s="1"/>
      <c r="F945" s="3" t="s">
        <v>90</v>
      </c>
      <c r="G945" s="1" t="s">
        <v>91</v>
      </c>
      <c r="H945" s="32" t="str">
        <f>_xlfn.XLOOKUP(B945,[2]CALCULATION!$B:$B,[2]CALCULATION!$H:$H,"")</f>
        <v>Huawei</v>
      </c>
      <c r="I945" s="28">
        <v>0</v>
      </c>
      <c r="J945" s="28">
        <v>2.150910445077946E-2</v>
      </c>
      <c r="K945" s="28">
        <v>0</v>
      </c>
      <c r="L945" s="28">
        <v>0</v>
      </c>
      <c r="M945" s="28">
        <v>0</v>
      </c>
      <c r="N945" s="28">
        <v>1.7250087748585321</v>
      </c>
      <c r="O945" s="28">
        <v>4.6227631244774328</v>
      </c>
      <c r="P945" s="28">
        <v>4.6228522998690194</v>
      </c>
      <c r="Q945" s="28">
        <v>4.6227631244774328</v>
      </c>
      <c r="R945" s="28">
        <v>3.3814416735866772</v>
      </c>
      <c r="S945" s="93">
        <v>0</v>
      </c>
      <c r="T945" s="93">
        <f>_xlfn.XLOOKUP(B945,'[3]Nur des jours'!$B:$B,'[3]Nur des jours'!$U:$U,"")</f>
        <v>0</v>
      </c>
      <c r="U945" s="93">
        <v>0</v>
      </c>
      <c r="V945" s="93">
        <v>0</v>
      </c>
      <c r="W945" s="93">
        <v>0</v>
      </c>
      <c r="X945" s="93">
        <v>0</v>
      </c>
      <c r="Y945" s="93">
        <v>0</v>
      </c>
      <c r="Z945" s="93">
        <v>0</v>
      </c>
      <c r="AA945" s="93">
        <v>0</v>
      </c>
      <c r="AB945" s="93">
        <v>0</v>
      </c>
      <c r="AC945" s="93">
        <f>_xlfn.XLOOKUP(B945,'[3]Nur des jours'!$B:$B,'[3]Nur des jours'!$N:$N,"")</f>
        <v>2.4344881903245415E-2</v>
      </c>
      <c r="AD945" s="93">
        <v>2.4344881903245415E-2</v>
      </c>
      <c r="AE945" s="93">
        <v>9.0138485816118913E-2</v>
      </c>
      <c r="AF945" s="93">
        <v>0</v>
      </c>
      <c r="AG945" s="93"/>
      <c r="AH945" s="93">
        <v>0</v>
      </c>
      <c r="AI945" s="93">
        <v>0</v>
      </c>
      <c r="AJ945" s="93">
        <v>0</v>
      </c>
      <c r="AK945" s="93">
        <v>0</v>
      </c>
      <c r="AL945" s="93">
        <v>0</v>
      </c>
      <c r="AM945" s="49" t="s">
        <v>5559</v>
      </c>
      <c r="AN945" s="49"/>
      <c r="AO945" s="48" t="str" cm="1">
        <f t="array" ref="AO945">IFERROR(_xlfn.IFS(
AQ945="MPR ISSUE","PDH",
AQ945="BSS Hardware Issue","BSS",
AQ945="Sites strategiques, MLL, Pylone, etc.","ENVTECH",
AQ945="AKTIVCO DEFAUT GE &amp; POWER Cabinet","AKTIVCO",
AQ945="AKTIVCO Coupure ENEO &amp; Baisse de tension","AKTIVCO GRID ONLY",
AQ945="Coupure ENEO &amp; Baisse de tension","IHS GRID ONLY",
AQ945="Defaut GE &amp; POWER Cabinet","IHS",
AQ945="Sharing","Partners",
AQ945="Sites strategiques &amp; DataCenter","SST &amp; DC",
AQ945="Exclu","Exclu",
AQ945="SAT","SAT",
AQ945="SPARE-ISSUE","SPARE-ISSUE",
AQ945="Fiber CAmtel","TRANS_FO_CAMTEL",
AQ945="Fiber AOF","Fiber AOF",
AQ945="Projet OCM (HUAWEI)","TRAVAUX-HUAWEI",
AQ945="Projet OCM (NOKIA)","TRAVAUX-NOKIA",
AQ945="ACCESS-ISSUE","ACCESS-ISSUE",
AQ945="Projet OCM (ZTE, NOKIA, autres projets)","TRAVAUX OCM",
AQ945="No root CAuse","No root cause",
AQ945="ODU HS","PDH",
AQ945="IP &amp; VLAN","PDH",
AQ945="Warehouse HUAWEI","SPARE-ISSUE",
AQ945="SPARE-HS","SPARE-ISSUE",
AQ945="Power Telco","BSS",AQ945="no impacts","no impacts"
),"")</f>
        <v>SPARE-ISSUE</v>
      </c>
      <c r="AP945" s="48" t="str" cm="1">
        <f t="array" ref="AP945">IFERROR(_xlfn.IFS(
AQ945="MPR ISSUE","TX ISSUE",
AQ945="BSS Hardware Issue","RAN ISSUE",
AQ945="Sites strategiques, MLL, Pylone, etc.","ENVTECH",
AQ945="AKTIVCO DEFAUT GE &amp; POWER Cabinet","POWER ISSUE",
AQ945="AKTIVCO Coupure ENEO &amp; Baisse de tension","POWER ISSUE",
AQ945="Coupure ENEO &amp; Baisse de tension","POWER ISSUE",
AQ945="Defaut GE &amp; POWER Cabinet","POWER ISSUE",
AQ945="Sharing","POWER ISSUE",
AQ945="Sites strategiques &amp; DataCenter","POWER ISSUE",
AQ945="Exclu","Exclu",
AQ945="SAT","TX ISSUE",
AQ945="SPARE-ISSUE","SPARE-ISSUE",
AQ945="Fiber CAmtel","TX ISSUE",
AQ945="Fiber AOF","TX ISSUE",
AQ945="Projet OCM (HUAWEI)","TRAVAUX-HUAWEI",
AQ945="Projet OCM (NOKIA)","TRAVAUX -NOKIA",
AQ945="ACCESS-ISSUE","ACCESS-ISSUE",
AQ945="Projet OCM (ZTE, NOKIA, autres projets)","TRAVAUX OCM",
AQ945="No root CAuse","No root cause",
AQ945="ODU HS","TX ISSUE",
AQ945="IP &amp; VLAN","TX ISSUE",
AQ945="Warehouse HUAWEI","SPARE-ISSUE",
AQ945="SPARE-HS","SPARE-ISSUE",
AQ945="Power Telco","RAN ISSUE",AQ945="no impacts","no impacts"
),"")</f>
        <v>SPARE-ISSUE</v>
      </c>
      <c r="AQ945" s="67" t="s">
        <v>5354</v>
      </c>
      <c r="AR945" s="48" t="str" cm="1">
        <f t="array" ref="AR945">IFERROR(_xlfn.IFS(
AQ945="MPR ISSUE","ACTIVE",
AQ945="BSS Hardware Issue","ACTIVE",
AQ945="Sites strategiques, MLL, Pylone, etc.","PASSIVE",
AQ945="AKTIVCO DEFAUT GE &amp; POWER Cabinet","PASSIVE",
AQ945="AKTIVCO Coupure ENEO &amp; Baisse de tension","PASSIVE",
AQ945="Coupure ENEO &amp; Baisse de tension","PASSIVE",
AQ945="Defaut GE &amp; POWER Cabinet","PASSIVE",
AQ945="Sharing","PASSIVE",
AQ945="Sites strategiques &amp; DataCenter","PASSIVE",
AQ945="Exclu","Exclu",
AQ945="SAT","ACTIVE",
AQ945="SPARE-ISSUE","SPARE-ISSUE",
AQ945="Fiber CAmtel","ACTIVE",
AQ945="Fiber AOF","ACTIVE",
AQ945="Projet OCM (HUAWEI)","PLANNED WORKS",
AQ945="Projet OCM (NOKIA)","PLANNED WORKS",
AQ945="ACCESS-ISSUE","ACCESS-ISSUE",
AQ945="Projet OCM (ZTE, NOKIA, autres projets)","PLANNED WORKS",
AQ945="No root CAuse","No root cause",
AQ945="ODU HS","ACTIVE",
AQ945="IP &amp; VLAN","ACTIVE",
AQ945="Warehouse HUAWEI","SPARE-ISSUE",
AQ945="SPARE-HS","SPARE-ISSUE",
AQ945="Power Telco","ACTIVE", AQ945="no impacts","no impacts"
),"")</f>
        <v>SPARE-ISSUE</v>
      </c>
      <c r="AS945" s="92" t="s">
        <v>5790</v>
      </c>
      <c r="AT945" s="98" t="s">
        <v>2979</v>
      </c>
      <c r="AV945" s="17" t="s">
        <v>5537</v>
      </c>
      <c r="AW945" s="7" t="s">
        <v>5537</v>
      </c>
      <c r="AX945" s="6" t="s">
        <v>5537</v>
      </c>
      <c r="AY945" s="7"/>
      <c r="AZ945" s="3" t="s">
        <v>5537</v>
      </c>
      <c r="BA945" s="18" t="s">
        <v>6269</v>
      </c>
      <c r="BB945" s="18" t="s">
        <v>6269</v>
      </c>
      <c r="BC945" s="18" t="s">
        <v>6270</v>
      </c>
      <c r="BD945" s="18" t="s">
        <v>5537</v>
      </c>
      <c r="BE945" s="18" t="s">
        <v>5537</v>
      </c>
      <c r="BF945" s="18" t="s">
        <v>5537</v>
      </c>
      <c r="BG945" s="18" t="s">
        <v>5537</v>
      </c>
      <c r="BH945" s="18" t="s">
        <v>5537</v>
      </c>
      <c r="BI945" s="18" t="s">
        <v>5537</v>
      </c>
      <c r="BJ945" s="18" t="s">
        <v>5537</v>
      </c>
      <c r="BK945" s="18" t="s">
        <v>5537</v>
      </c>
      <c r="BL945" s="9" t="s">
        <v>5537</v>
      </c>
      <c r="BM945" s="14" t="s">
        <v>5537</v>
      </c>
      <c r="BN945" s="14" t="s">
        <v>5537</v>
      </c>
      <c r="BO945" s="14" t="str">
        <f>_xlfn.XLOOKUP(B945,'[4]cell downs 18042026 17h'!$B:$B,'[4]cell downs 18042026 17h'!$B:$B,"")</f>
        <v/>
      </c>
      <c r="BP945" s="14" t="str">
        <f>_xlfn.XLOOKUP(B945,'[5]Cells Huawei 19042026 15h'!$B:$B,'[5]Cells Huawei 19042026 15h'!$B:$B,"")</f>
        <v>ADM_026</v>
      </c>
      <c r="BQ945" s="9" t="str">
        <f>_xlfn.XLOOKUP(B945,'[6]cells down 19042026 9H40'!$B:$B,'[6]cells down 19042026 9H40'!$B:$B,"")</f>
        <v/>
      </c>
      <c r="BR945" s="9" t="s">
        <v>5537</v>
      </c>
      <c r="BS945" s="9" t="s">
        <v>12</v>
      </c>
      <c r="BT945" s="108"/>
    </row>
    <row r="946" spans="1:72" s="9" customFormat="1" x14ac:dyDescent="0.35">
      <c r="A946" s="1" t="s">
        <v>2443</v>
      </c>
      <c r="B946" s="1" t="s">
        <v>2444</v>
      </c>
      <c r="C946" s="3" t="str">
        <f>_xlfn.XLOOKUP(B946,'[1]daily break down'!$D:$D,'[1]daily break down'!$E:$E,"")</f>
        <v>Douala</v>
      </c>
      <c r="D946" s="1" t="s">
        <v>11</v>
      </c>
      <c r="E946" s="1" t="s">
        <v>12</v>
      </c>
      <c r="F946" s="3" t="s">
        <v>31</v>
      </c>
      <c r="G946" s="1" t="s">
        <v>32</v>
      </c>
      <c r="H946" s="34" t="str">
        <f>_xlfn.XLOOKUP(B946,[2]CALCULATION!$B:$B,[2]CALCULATION!$H:$H,"")</f>
        <v>ZTE</v>
      </c>
      <c r="I946" s="28">
        <v>0</v>
      </c>
      <c r="J946" s="28">
        <v>6.2966743999566264</v>
      </c>
      <c r="K946" s="28">
        <v>0</v>
      </c>
      <c r="L946" s="28">
        <v>2.3185601812614315E-3</v>
      </c>
      <c r="M946" s="28">
        <v>0</v>
      </c>
      <c r="N946" s="28">
        <v>0</v>
      </c>
      <c r="O946" s="28">
        <v>0</v>
      </c>
      <c r="P946" s="28">
        <v>0</v>
      </c>
      <c r="Q946" s="28">
        <v>0</v>
      </c>
      <c r="R946" s="28">
        <v>0</v>
      </c>
      <c r="S946" s="93">
        <v>0</v>
      </c>
      <c r="T946" s="93">
        <f>_xlfn.XLOOKUP(B946,'[3]Nur des jours'!$B:$B,'[3]Nur des jours'!$U:$U,"")</f>
        <v>0</v>
      </c>
      <c r="U946" s="93">
        <v>0</v>
      </c>
      <c r="V946" s="93">
        <v>0</v>
      </c>
      <c r="W946" s="93">
        <v>0</v>
      </c>
      <c r="X946" s="93">
        <v>0</v>
      </c>
      <c r="Y946" s="93">
        <v>0</v>
      </c>
      <c r="Z946" s="93">
        <v>0</v>
      </c>
      <c r="AA946" s="93">
        <v>0</v>
      </c>
      <c r="AB946" s="93">
        <v>0</v>
      </c>
      <c r="AC946" s="93">
        <f>_xlfn.XLOOKUP(B946,'[3]Nur des jours'!$B:$B,'[3]Nur des jours'!$N:$N,"")</f>
        <v>1.9094413197387239</v>
      </c>
      <c r="AD946" s="93">
        <v>1.9094413197387239</v>
      </c>
      <c r="AE946" s="93">
        <v>8.9835289484723052E-2</v>
      </c>
      <c r="AF946" s="93">
        <v>0</v>
      </c>
      <c r="AG946" s="93"/>
      <c r="AH946" s="93">
        <v>0</v>
      </c>
      <c r="AI946" s="93">
        <v>0</v>
      </c>
      <c r="AJ946" s="93">
        <v>0</v>
      </c>
      <c r="AK946" s="93">
        <v>0</v>
      </c>
      <c r="AL946" s="93">
        <v>0</v>
      </c>
      <c r="AM946" s="49" t="s">
        <v>5559</v>
      </c>
      <c r="AN946" s="49"/>
      <c r="AO946" s="48" t="str" cm="1">
        <f t="array" ref="AO946">IFERROR(_xlfn.IFS(
AQ946="MPR ISSUE","PDH",
AQ946="BSS Hardware Issue","BSS",
AQ946="Sites strategiques, MLL, Pylone, etc.","ENVTECH",
AQ946="AKTIVCO DEFAUT GE &amp; POWER Cabinet","AKTIVCO",
AQ946="AKTIVCO Coupure ENEO &amp; Baisse de tension","AKTIVCO GRID ONLY",
AQ946="Coupure ENEO &amp; Baisse de tension","IHS GRID ONLY",
AQ946="Defaut GE &amp; POWER Cabinet","IHS",
AQ946="Sharing","Partners",
AQ946="Sites strategiques &amp; DataCenter","SST &amp; DC",
AQ946="Exclu","Exclu",
AQ946="SAT","SAT",
AQ946="SPARE-ISSUE","SPARE-ISSUE",
AQ946="Fiber CAmtel","TRANS_FO_CAMTEL",
AQ946="Fiber AOF","Fiber AOF",
AQ946="Projet OCM (HUAWEI)","TRAVAUX-HUAWEI",
AQ946="Projet OCM (NOKIA)","TRAVAUX-NOKIA",
AQ946="ACCESS-ISSUE","ACCESS-ISSUE",
AQ946="Projet OCM (ZTE, NOKIA, autres projets)","TRAVAUX OCM",
AQ946="No root CAuse","No root cause",
AQ946="ODU HS","PDH",
AQ946="IP &amp; VLAN","PDH",
AQ946="Warehouse HUAWEI","SPARE-ISSUE",
AQ946="SPARE-HS","SPARE-ISSUE",
AQ946="Power Telco","BSS",AQ946="no impacts","no impacts"
),"")</f>
        <v>No root cause</v>
      </c>
      <c r="AP946" s="48" t="str" cm="1">
        <f t="array" ref="AP946">IFERROR(_xlfn.IFS(
AQ946="MPR ISSUE","TX ISSUE",
AQ946="BSS Hardware Issue","RAN ISSUE",
AQ946="Sites strategiques, MLL, Pylone, etc.","ENVTECH",
AQ946="AKTIVCO DEFAUT GE &amp; POWER Cabinet","POWER ISSUE",
AQ946="AKTIVCO Coupure ENEO &amp; Baisse de tension","POWER ISSUE",
AQ946="Coupure ENEO &amp; Baisse de tension","POWER ISSUE",
AQ946="Defaut GE &amp; POWER Cabinet","POWER ISSUE",
AQ946="Sharing","POWER ISSUE",
AQ946="Sites strategiques &amp; DataCenter","POWER ISSUE",
AQ946="Exclu","Exclu",
AQ946="SAT","TX ISSUE",
AQ946="SPARE-ISSUE","SPARE-ISSUE",
AQ946="Fiber CAmtel","TX ISSUE",
AQ946="Fiber AOF","TX ISSUE",
AQ946="Projet OCM (HUAWEI)","TRAVAUX-HUAWEI",
AQ946="Projet OCM (NOKIA)","TRAVAUX -NOKIA",
AQ946="ACCESS-ISSUE","ACCESS-ISSUE",
AQ946="Projet OCM (ZTE, NOKIA, autres projets)","TRAVAUX OCM",
AQ946="No root CAuse","No root cause",
AQ946="ODU HS","TX ISSUE",
AQ946="IP &amp; VLAN","TX ISSUE",
AQ946="Warehouse HUAWEI","SPARE-ISSUE",
AQ946="SPARE-HS","SPARE-ISSUE",
AQ946="Power Telco","RAN ISSUE",AQ946="no impacts","no impacts"
),"")</f>
        <v>No root cause</v>
      </c>
      <c r="AQ946" s="126" t="s">
        <v>5344</v>
      </c>
      <c r="AR946" s="48" t="str" cm="1">
        <f t="array" ref="AR946">IFERROR(_xlfn.IFS(
AQ946="MPR ISSUE","ACTIVE",
AQ946="BSS Hardware Issue","ACTIVE",
AQ946="Sites strategiques, MLL, Pylone, etc.","PASSIVE",
AQ946="AKTIVCO DEFAUT GE &amp; POWER Cabinet","PASSIVE",
AQ946="AKTIVCO Coupure ENEO &amp; Baisse de tension","PASSIVE",
AQ946="Coupure ENEO &amp; Baisse de tension","PASSIVE",
AQ946="Defaut GE &amp; POWER Cabinet","PASSIVE",
AQ946="Sharing","PASSIVE",
AQ946="Sites strategiques &amp; DataCenter","PASSIVE",
AQ946="Exclu","Exclu",
AQ946="SAT","ACTIVE",
AQ946="SPARE-ISSUE","SPARE-ISSUE",
AQ946="Fiber CAmtel","ACTIVE",
AQ946="Fiber AOF","ACTIVE",
AQ946="Projet OCM (HUAWEI)","PLANNED WORKS",
AQ946="Projet OCM (NOKIA)","PLANNED WORKS",
AQ946="ACCESS-ISSUE","ACCESS-ISSUE",
AQ946="Projet OCM (ZTE, NOKIA, autres projets)","PLANNED WORKS",
AQ946="No root CAuse","No root cause",
AQ946="ODU HS","ACTIVE",
AQ946="IP &amp; VLAN","ACTIVE",
AQ946="Warehouse HUAWEI","SPARE-ISSUE",
AQ946="SPARE-HS","SPARE-ISSUE",
AQ946="Power Telco","ACTIVE", AQ946="no impacts","no impacts"
),"")</f>
        <v>No root cause</v>
      </c>
      <c r="AS946" s="92" t="s">
        <v>5537</v>
      </c>
      <c r="AT946" s="98" t="s">
        <v>2444</v>
      </c>
      <c r="AV946" s="17" t="s">
        <v>5537</v>
      </c>
      <c r="AW946" s="7" t="s">
        <v>5537</v>
      </c>
      <c r="AX946" s="6" t="s">
        <v>5537</v>
      </c>
      <c r="AY946" s="7"/>
      <c r="AZ946" s="3" t="s">
        <v>5537</v>
      </c>
      <c r="BA946" s="18" t="s">
        <v>5537</v>
      </c>
      <c r="BB946" s="18" t="s">
        <v>5537</v>
      </c>
      <c r="BC946" s="18" t="s">
        <v>5537</v>
      </c>
      <c r="BD946" s="18" t="s">
        <v>5537</v>
      </c>
      <c r="BE946" s="18" t="s">
        <v>5537</v>
      </c>
      <c r="BF946" s="18" t="s">
        <v>5537</v>
      </c>
      <c r="BG946" s="18" t="s">
        <v>5537</v>
      </c>
      <c r="BH946" s="18" t="s">
        <v>5537</v>
      </c>
      <c r="BI946" s="18" t="s">
        <v>5537</v>
      </c>
      <c r="BJ946" s="18" t="s">
        <v>5537</v>
      </c>
      <c r="BK946" s="18" t="s">
        <v>5537</v>
      </c>
      <c r="BL946" s="9" t="s">
        <v>5537</v>
      </c>
      <c r="BM946" s="14" t="s">
        <v>5537</v>
      </c>
      <c r="BN946" s="14" t="s">
        <v>5537</v>
      </c>
      <c r="BO946" s="14" t="str">
        <f>_xlfn.XLOOKUP(B946,'[4]cell downs 18042026 17h'!$B:$B,'[4]cell downs 18042026 17h'!$B:$B,"")</f>
        <v/>
      </c>
      <c r="BP946" s="14" t="str">
        <f>_xlfn.XLOOKUP(B946,'[5]Cells Huawei 19042026 15h'!$B:$B,'[5]Cells Huawei 19042026 15h'!$B:$B,"")</f>
        <v/>
      </c>
      <c r="BQ946" s="9" t="str">
        <f>_xlfn.XLOOKUP(B946,'[6]cells down 19042026 9H40'!$B:$B,'[6]cells down 19042026 9H40'!$B:$B,"")</f>
        <v/>
      </c>
      <c r="BR946" s="9" t="s">
        <v>2444</v>
      </c>
      <c r="BS946" s="9" t="s">
        <v>66</v>
      </c>
      <c r="BT946" s="108"/>
    </row>
    <row r="947" spans="1:72" s="9" customFormat="1" x14ac:dyDescent="0.35">
      <c r="A947" s="1" t="s">
        <v>2833</v>
      </c>
      <c r="B947" s="8" t="s">
        <v>2834</v>
      </c>
      <c r="C947" s="3" t="str">
        <f>_xlfn.XLOOKUP(B947,'[1]daily break down'!$D:$D,'[1]daily break down'!$E:$E,"")</f>
        <v>NORD-OUEST</v>
      </c>
      <c r="D947" s="1" t="s">
        <v>11</v>
      </c>
      <c r="E947" s="1" t="s">
        <v>12</v>
      </c>
      <c r="F947" s="3" t="s">
        <v>51</v>
      </c>
      <c r="G947" s="1" t="s">
        <v>52</v>
      </c>
      <c r="H947" s="32" t="str">
        <f>_xlfn.XLOOKUP(B947,[2]CALCULATION!$B:$B,[2]CALCULATION!$H:$H,"")</f>
        <v>Huawei</v>
      </c>
      <c r="I947" s="28">
        <v>0</v>
      </c>
      <c r="J947" s="28">
        <v>0</v>
      </c>
      <c r="K947" s="28">
        <v>0</v>
      </c>
      <c r="L947" s="28">
        <v>0</v>
      </c>
      <c r="M947" s="28">
        <v>0</v>
      </c>
      <c r="N947" s="28">
        <v>0</v>
      </c>
      <c r="O947" s="28">
        <v>0</v>
      </c>
      <c r="P947" s="28">
        <v>0</v>
      </c>
      <c r="Q947" s="28">
        <v>0</v>
      </c>
      <c r="R947" s="28">
        <v>0</v>
      </c>
      <c r="S947" s="93">
        <v>0</v>
      </c>
      <c r="T947" s="93">
        <f>_xlfn.XLOOKUP(B947,'[3]Nur des jours'!$B:$B,'[3]Nur des jours'!$U:$U,"")</f>
        <v>0</v>
      </c>
      <c r="U947" s="93">
        <v>0</v>
      </c>
      <c r="V947" s="93">
        <v>0</v>
      </c>
      <c r="W947" s="93">
        <v>0</v>
      </c>
      <c r="X947" s="93">
        <v>0</v>
      </c>
      <c r="Y947" s="93">
        <v>0</v>
      </c>
      <c r="Z947" s="93">
        <v>0.93946275036882965</v>
      </c>
      <c r="AA947" s="93">
        <v>0</v>
      </c>
      <c r="AB947" s="93">
        <v>0.13545741982062195</v>
      </c>
      <c r="AC947" s="93">
        <f>_xlfn.XLOOKUP(B947,'[3]Nur des jours'!$B:$B,'[3]Nur des jours'!$N:$N,"")</f>
        <v>0</v>
      </c>
      <c r="AD947" s="93">
        <v>0</v>
      </c>
      <c r="AE947" s="93">
        <v>8.1327957127325351E-2</v>
      </c>
      <c r="AF947" s="93">
        <v>0</v>
      </c>
      <c r="AG947" s="93"/>
      <c r="AH947" s="93">
        <v>0</v>
      </c>
      <c r="AI947" s="93">
        <v>0</v>
      </c>
      <c r="AJ947" s="93">
        <v>0</v>
      </c>
      <c r="AK947" s="93">
        <v>0</v>
      </c>
      <c r="AL947" s="93">
        <v>0</v>
      </c>
      <c r="AM947" s="49" t="s">
        <v>5559</v>
      </c>
      <c r="AN947" s="49"/>
      <c r="AO947" s="48" t="str" cm="1">
        <f t="array" ref="AO947">IFERROR(_xlfn.IFS(
AQ947="MPR ISSUE","PDH",
AQ947="BSS Hardware Issue","BSS",
AQ947="Sites strategiques, MLL, Pylone, etc.","ENVTECH",
AQ947="AKTIVCO DEFAUT GE &amp; POWER Cabinet","AKTIVCO",
AQ947="AKTIVCO Coupure ENEO &amp; Baisse de tension","AKTIVCO GRID ONLY",
AQ947="Coupure ENEO &amp; Baisse de tension","IHS GRID ONLY",
AQ947="Defaut GE &amp; POWER Cabinet","IHS",
AQ947="Sharing","Partners",
AQ947="Sites strategiques &amp; DataCenter","SST &amp; DC",
AQ947="Exclu","Exclu",
AQ947="SAT","SAT",
AQ947="SPARE-ISSUE","SPARE-ISSUE",
AQ947="Fiber CAmtel","TRANS_FO_CAMTEL",
AQ947="Fiber AOF","Fiber AOF",
AQ947="Projet OCM (HUAWEI)","TRAVAUX-HUAWEI",
AQ947="Projet OCM (NOKIA)","TRAVAUX-NOKIA",
AQ947="ACCESS-ISSUE","ACCESS-ISSUE",
AQ947="Projet OCM (ZTE, NOKIA, autres projets)","TRAVAUX OCM",
AQ947="No root CAuse","No root cause",
AQ947="ODU HS","PDH",
AQ947="IP &amp; VLAN","PDH",
AQ947="Warehouse HUAWEI","SPARE-ISSUE",
AQ947="SPARE-HS","SPARE-ISSUE",
AQ947="Power Telco","BSS",AQ947="no impacts","no impacts"
),"")</f>
        <v>No root cause</v>
      </c>
      <c r="AP947" s="48" t="str" cm="1">
        <f t="array" ref="AP947">IFERROR(_xlfn.IFS(
AQ947="MPR ISSUE","TX ISSUE",
AQ947="BSS Hardware Issue","RAN ISSUE",
AQ947="Sites strategiques, MLL, Pylone, etc.","ENVTECH",
AQ947="AKTIVCO DEFAUT GE &amp; POWER Cabinet","POWER ISSUE",
AQ947="AKTIVCO Coupure ENEO &amp; Baisse de tension","POWER ISSUE",
AQ947="Coupure ENEO &amp; Baisse de tension","POWER ISSUE",
AQ947="Defaut GE &amp; POWER Cabinet","POWER ISSUE",
AQ947="Sharing","POWER ISSUE",
AQ947="Sites strategiques &amp; DataCenter","POWER ISSUE",
AQ947="Exclu","Exclu",
AQ947="SAT","TX ISSUE",
AQ947="SPARE-ISSUE","SPARE-ISSUE",
AQ947="Fiber CAmtel","TX ISSUE",
AQ947="Fiber AOF","TX ISSUE",
AQ947="Projet OCM (HUAWEI)","TRAVAUX-HUAWEI",
AQ947="Projet OCM (NOKIA)","TRAVAUX -NOKIA",
AQ947="ACCESS-ISSUE","ACCESS-ISSUE",
AQ947="Projet OCM (ZTE, NOKIA, autres projets)","TRAVAUX OCM",
AQ947="No root CAuse","No root cause",
AQ947="ODU HS","TX ISSUE",
AQ947="IP &amp; VLAN","TX ISSUE",
AQ947="Warehouse HUAWEI","SPARE-ISSUE",
AQ947="SPARE-HS","SPARE-ISSUE",
AQ947="Power Telco","RAN ISSUE",AQ947="no impacts","no impacts"
),"")</f>
        <v>No root cause</v>
      </c>
      <c r="AQ947" s="126" t="s">
        <v>5344</v>
      </c>
      <c r="AR947" s="48" t="str" cm="1">
        <f t="array" ref="AR947">IFERROR(_xlfn.IFS(
AQ947="MPR ISSUE","ACTIVE",
AQ947="BSS Hardware Issue","ACTIVE",
AQ947="Sites strategiques, MLL, Pylone, etc.","PASSIVE",
AQ947="AKTIVCO DEFAUT GE &amp; POWER Cabinet","PASSIVE",
AQ947="AKTIVCO Coupure ENEO &amp; Baisse de tension","PASSIVE",
AQ947="Coupure ENEO &amp; Baisse de tension","PASSIVE",
AQ947="Defaut GE &amp; POWER Cabinet","PASSIVE",
AQ947="Sharing","PASSIVE",
AQ947="Sites strategiques &amp; DataCenter","PASSIVE",
AQ947="Exclu","Exclu",
AQ947="SAT","ACTIVE",
AQ947="SPARE-ISSUE","SPARE-ISSUE",
AQ947="Fiber CAmtel","ACTIVE",
AQ947="Fiber AOF","ACTIVE",
AQ947="Projet OCM (HUAWEI)","PLANNED WORKS",
AQ947="Projet OCM (NOKIA)","PLANNED WORKS",
AQ947="ACCESS-ISSUE","ACCESS-ISSUE",
AQ947="Projet OCM (ZTE, NOKIA, autres projets)","PLANNED WORKS",
AQ947="No root CAuse","No root cause",
AQ947="ODU HS","ACTIVE",
AQ947="IP &amp; VLAN","ACTIVE",
AQ947="Warehouse HUAWEI","SPARE-ISSUE",
AQ947="SPARE-HS","SPARE-ISSUE",
AQ947="Power Telco","ACTIVE", AQ947="no impacts","no impacts"
),"")</f>
        <v>No root cause</v>
      </c>
      <c r="AS947" s="92" t="s">
        <v>5537</v>
      </c>
      <c r="AT947" s="98" t="s">
        <v>2834</v>
      </c>
      <c r="AV947" s="17" t="s">
        <v>5537</v>
      </c>
      <c r="AW947" s="7" t="s">
        <v>5537</v>
      </c>
      <c r="AX947" s="6" t="s">
        <v>5537</v>
      </c>
      <c r="AY947" s="7"/>
      <c r="AZ947" s="3" t="s">
        <v>5537</v>
      </c>
      <c r="BA947" s="18" t="s">
        <v>5537</v>
      </c>
      <c r="BB947" s="18" t="s">
        <v>5537</v>
      </c>
      <c r="BC947" s="18" t="s">
        <v>5537</v>
      </c>
      <c r="BD947" s="18" t="s">
        <v>5537</v>
      </c>
      <c r="BE947" s="18" t="s">
        <v>5537</v>
      </c>
      <c r="BF947" s="18" t="s">
        <v>5537</v>
      </c>
      <c r="BG947" s="18" t="s">
        <v>5537</v>
      </c>
      <c r="BH947" s="18" t="s">
        <v>5537</v>
      </c>
      <c r="BI947" s="18" t="s">
        <v>5537</v>
      </c>
      <c r="BJ947" s="18" t="s">
        <v>5537</v>
      </c>
      <c r="BK947" s="18" t="s">
        <v>5537</v>
      </c>
      <c r="BL947" s="9" t="s">
        <v>5537</v>
      </c>
      <c r="BM947" s="14" t="s">
        <v>5537</v>
      </c>
      <c r="BN947" s="14" t="s">
        <v>5537</v>
      </c>
      <c r="BO947" s="14" t="str">
        <f>_xlfn.XLOOKUP(B947,'[4]cell downs 18042026 17h'!$B:$B,'[4]cell downs 18042026 17h'!$B:$B,"")</f>
        <v/>
      </c>
      <c r="BP947" s="14" t="str">
        <f>_xlfn.XLOOKUP(B947,'[5]Cells Huawei 19042026 15h'!$B:$B,'[5]Cells Huawei 19042026 15h'!$B:$B,"")</f>
        <v/>
      </c>
      <c r="BQ947" s="9" t="str">
        <f>_xlfn.XLOOKUP(B947,'[6]cells down 19042026 9H40'!$B:$B,'[6]cells down 19042026 9H40'!$B:$B,"")</f>
        <v/>
      </c>
      <c r="BR947" s="9" t="s">
        <v>2834</v>
      </c>
      <c r="BS947" s="9" t="s">
        <v>5537</v>
      </c>
      <c r="BT947" s="108"/>
    </row>
    <row r="948" spans="1:72" s="9" customFormat="1" x14ac:dyDescent="0.35">
      <c r="A948" s="1" t="s">
        <v>5069</v>
      </c>
      <c r="B948" s="8" t="s">
        <v>5070</v>
      </c>
      <c r="C948" s="3" t="str">
        <f>_xlfn.XLOOKUP(B948,'[1]daily break down'!$D:$D,'[1]daily break down'!$E:$E,"")</f>
        <v>CENTRE</v>
      </c>
      <c r="D948" s="1" t="s">
        <v>11</v>
      </c>
      <c r="E948" s="1" t="s">
        <v>12</v>
      </c>
      <c r="F948" s="3" t="s">
        <v>37</v>
      </c>
      <c r="G948" s="1" t="s">
        <v>4805</v>
      </c>
      <c r="H948" s="33" t="str">
        <f>_xlfn.XLOOKUP(B948,[2]CALCULATION!$B:$B,[2]CALCULATION!$H:$H,"")</f>
        <v>NOKIA</v>
      </c>
      <c r="I948" s="28">
        <v>1.8511687708912874</v>
      </c>
      <c r="J948" s="28">
        <v>1.0754552225389361E-2</v>
      </c>
      <c r="K948" s="28">
        <v>0</v>
      </c>
      <c r="L948" s="28">
        <v>0.13546716507777232</v>
      </c>
      <c r="M948" s="28">
        <v>0</v>
      </c>
      <c r="N948" s="28">
        <v>0.19984114532116656</v>
      </c>
      <c r="O948" s="28">
        <v>0.23938143509758042</v>
      </c>
      <c r="P948" s="28">
        <v>0.14829919950135548</v>
      </c>
      <c r="Q948" s="28">
        <v>4.024200061067309</v>
      </c>
      <c r="R948" s="28">
        <v>18.491409199476074</v>
      </c>
      <c r="S948" s="93">
        <v>18.491409199476074</v>
      </c>
      <c r="T948" s="93">
        <f>_xlfn.XLOOKUP(B948,'[3]Nur des jours'!$B:$B,'[3]Nur des jours'!$U:$U,"")</f>
        <v>18.491409199476074</v>
      </c>
      <c r="U948" s="93">
        <v>18.491409199476074</v>
      </c>
      <c r="V948" s="93">
        <v>18.491409199476074</v>
      </c>
      <c r="W948" s="93">
        <v>18.491409199476074</v>
      </c>
      <c r="X948" s="93">
        <v>18.491409199476074</v>
      </c>
      <c r="Y948" s="93">
        <v>18.491409199476074</v>
      </c>
      <c r="Z948" s="93">
        <v>10.114053367347879</v>
      </c>
      <c r="AA948" s="93">
        <v>0.1710612387826087</v>
      </c>
      <c r="AB948" s="93">
        <v>3.69771071847637E-2</v>
      </c>
      <c r="AC948" s="93">
        <f>_xlfn.XLOOKUP(B948,'[3]Nur des jours'!$B:$B,'[3]Nur des jours'!$N:$N,"")</f>
        <v>0.31698164493902359</v>
      </c>
      <c r="AD948" s="93">
        <v>0.31698164493902359</v>
      </c>
      <c r="AE948" s="93">
        <v>6.3457208653294642E-2</v>
      </c>
      <c r="AF948" s="93">
        <v>0</v>
      </c>
      <c r="AG948" s="93"/>
      <c r="AH948" s="93">
        <v>0</v>
      </c>
      <c r="AI948" s="93">
        <v>0</v>
      </c>
      <c r="AJ948" s="93">
        <v>0</v>
      </c>
      <c r="AK948" s="93">
        <v>0</v>
      </c>
      <c r="AL948" s="93">
        <v>0</v>
      </c>
      <c r="AM948" s="49" t="s">
        <v>5559</v>
      </c>
      <c r="AN948" s="49"/>
      <c r="AO948" s="48" t="str" cm="1">
        <f t="array" ref="AO948">IFERROR(_xlfn.IFS(
AQ948="MPR ISSUE","PDH",
AQ948="BSS Hardware Issue","BSS",
AQ948="Sites strategiques, MLL, Pylone, etc.","ENVTECH",
AQ948="AKTIVCO DEFAUT GE &amp; POWER Cabinet","AKTIVCO",
AQ948="AKTIVCO Coupure ENEO &amp; Baisse de tension","AKTIVCO GRID ONLY",
AQ948="Coupure ENEO &amp; Baisse de tension","IHS GRID ONLY",
AQ948="Defaut GE &amp; POWER Cabinet","IHS",
AQ948="Sharing","Partners",
AQ948="Sites strategiques &amp; DataCenter","SST &amp; DC",
AQ948="Exclu","Exclu",
AQ948="SAT","SAT",
AQ948="SPARE-ISSUE","SPARE-ISSUE",
AQ948="Fiber CAmtel","TRANS_FO_CAMTEL",
AQ948="Fiber AOF","Fiber AOF",
AQ948="Projet OCM (HUAWEI)","TRAVAUX-HUAWEI",
AQ948="Projet OCM (NOKIA)","TRAVAUX-NOKIA",
AQ948="ACCESS-ISSUE","ACCESS-ISSUE",
AQ948="Projet OCM (ZTE, NOKIA, autres projets)","TRAVAUX OCM",
AQ948="No root CAuse","No root cause",
AQ948="ODU HS","PDH",
AQ948="IP &amp; VLAN","PDH",
AQ948="Warehouse HUAWEI","SPARE-ISSUE",
AQ948="SPARE-HS","SPARE-ISSUE",
AQ948="Power Telco","BSS",AQ948="no impacts","no impacts"
),"")</f>
        <v>No root cause</v>
      </c>
      <c r="AP948" s="48" t="str" cm="1">
        <f t="array" ref="AP948">IFERROR(_xlfn.IFS(
AQ948="MPR ISSUE","TX ISSUE",
AQ948="BSS Hardware Issue","RAN ISSUE",
AQ948="Sites strategiques, MLL, Pylone, etc.","ENVTECH",
AQ948="AKTIVCO DEFAUT GE &amp; POWER Cabinet","POWER ISSUE",
AQ948="AKTIVCO Coupure ENEO &amp; Baisse de tension","POWER ISSUE",
AQ948="Coupure ENEO &amp; Baisse de tension","POWER ISSUE",
AQ948="Defaut GE &amp; POWER Cabinet","POWER ISSUE",
AQ948="Sharing","POWER ISSUE",
AQ948="Sites strategiques &amp; DataCenter","POWER ISSUE",
AQ948="Exclu","Exclu",
AQ948="SAT","TX ISSUE",
AQ948="SPARE-ISSUE","SPARE-ISSUE",
AQ948="Fiber CAmtel","TX ISSUE",
AQ948="Fiber AOF","TX ISSUE",
AQ948="Projet OCM (HUAWEI)","TRAVAUX-HUAWEI",
AQ948="Projet OCM (NOKIA)","TRAVAUX -NOKIA",
AQ948="ACCESS-ISSUE","ACCESS-ISSUE",
AQ948="Projet OCM (ZTE, NOKIA, autres projets)","TRAVAUX OCM",
AQ948="No root CAuse","No root cause",
AQ948="ODU HS","TX ISSUE",
AQ948="IP &amp; VLAN","TX ISSUE",
AQ948="Warehouse HUAWEI","SPARE-ISSUE",
AQ948="SPARE-HS","SPARE-ISSUE",
AQ948="Power Telco","RAN ISSUE",AQ948="no impacts","no impacts"
),"")</f>
        <v>No root cause</v>
      </c>
      <c r="AQ948" s="126" t="s">
        <v>5344</v>
      </c>
      <c r="AR948" s="48" t="str" cm="1">
        <f t="array" ref="AR948">IFERROR(_xlfn.IFS(
AQ948="MPR ISSUE","ACTIVE",
AQ948="BSS Hardware Issue","ACTIVE",
AQ948="Sites strategiques, MLL, Pylone, etc.","PASSIVE",
AQ948="AKTIVCO DEFAUT GE &amp; POWER Cabinet","PASSIVE",
AQ948="AKTIVCO Coupure ENEO &amp; Baisse de tension","PASSIVE",
AQ948="Coupure ENEO &amp; Baisse de tension","PASSIVE",
AQ948="Defaut GE &amp; POWER Cabinet","PASSIVE",
AQ948="Sharing","PASSIVE",
AQ948="Sites strategiques &amp; DataCenter","PASSIVE",
AQ948="Exclu","Exclu",
AQ948="SAT","ACTIVE",
AQ948="SPARE-ISSUE","SPARE-ISSUE",
AQ948="Fiber CAmtel","ACTIVE",
AQ948="Fiber AOF","ACTIVE",
AQ948="Projet OCM (HUAWEI)","PLANNED WORKS",
AQ948="Projet OCM (NOKIA)","PLANNED WORKS",
AQ948="ACCESS-ISSUE","ACCESS-ISSUE",
AQ948="Projet OCM (ZTE, NOKIA, autres projets)","PLANNED WORKS",
AQ948="No root CAuse","No root cause",
AQ948="ODU HS","ACTIVE",
AQ948="IP &amp; VLAN","ACTIVE",
AQ948="Warehouse HUAWEI","SPARE-ISSUE",
AQ948="SPARE-HS","SPARE-ISSUE",
AQ948="Power Telco","ACTIVE", AQ948="no impacts","no impacts"
),"")</f>
        <v>No root cause</v>
      </c>
      <c r="AS948" s="92" t="s">
        <v>5537</v>
      </c>
      <c r="AT948" s="98" t="s">
        <v>5070</v>
      </c>
      <c r="AV948" s="17" t="s">
        <v>5537</v>
      </c>
      <c r="AW948" s="7" t="s">
        <v>5537</v>
      </c>
      <c r="AX948" s="6" t="s">
        <v>5537</v>
      </c>
      <c r="AY948" s="7"/>
      <c r="AZ948" s="3" t="s">
        <v>5537</v>
      </c>
      <c r="BA948" s="18" t="s">
        <v>5537</v>
      </c>
      <c r="BB948" s="18" t="s">
        <v>5537</v>
      </c>
      <c r="BC948" s="18" t="s">
        <v>5537</v>
      </c>
      <c r="BD948" s="18" t="s">
        <v>5537</v>
      </c>
      <c r="BE948" s="18" t="s">
        <v>5537</v>
      </c>
      <c r="BF948" s="18" t="s">
        <v>5537</v>
      </c>
      <c r="BG948" s="18" t="s">
        <v>5537</v>
      </c>
      <c r="BH948" s="18" t="s">
        <v>5537</v>
      </c>
      <c r="BI948" s="18" t="s">
        <v>5537</v>
      </c>
      <c r="BJ948" s="18" t="s">
        <v>5537</v>
      </c>
      <c r="BK948" s="18" t="s">
        <v>5537</v>
      </c>
      <c r="BL948" s="9" t="s">
        <v>5537</v>
      </c>
      <c r="BM948" s="14" t="s">
        <v>5537</v>
      </c>
      <c r="BN948" s="14" t="s">
        <v>5537</v>
      </c>
      <c r="BO948" s="14" t="str">
        <f>_xlfn.XLOOKUP(B948,'[4]cell downs 18042026 17h'!$B:$B,'[4]cell downs 18042026 17h'!$B:$B,"")</f>
        <v/>
      </c>
      <c r="BP948" s="14" t="str">
        <f>_xlfn.XLOOKUP(B948,'[5]Cells Huawei 19042026 15h'!$B:$B,'[5]Cells Huawei 19042026 15h'!$B:$B,"")</f>
        <v/>
      </c>
      <c r="BQ948" s="9" t="str">
        <f>_xlfn.XLOOKUP(B948,'[6]cells down 19042026 9H40'!$B:$B,'[6]cells down 19042026 9H40'!$B:$B,"")</f>
        <v/>
      </c>
      <c r="BR948" s="9" t="s">
        <v>5070</v>
      </c>
      <c r="BS948" s="9" t="s">
        <v>5459</v>
      </c>
      <c r="BT948" s="108"/>
    </row>
    <row r="949" spans="1:72" s="9" customFormat="1" x14ac:dyDescent="0.35">
      <c r="A949" s="1" t="s">
        <v>4771</v>
      </c>
      <c r="B949" s="8" t="s">
        <v>4772</v>
      </c>
      <c r="C949" s="3" t="str">
        <f>_xlfn.XLOOKUP(B949,'[1]daily break down'!$D:$D,'[1]daily break down'!$E:$E,"")</f>
        <v>SUD-OUEST</v>
      </c>
      <c r="D949" s="1" t="s">
        <v>11</v>
      </c>
      <c r="E949" s="1" t="s">
        <v>12</v>
      </c>
      <c r="F949" s="3" t="s">
        <v>13</v>
      </c>
      <c r="G949" s="1" t="s">
        <v>14</v>
      </c>
      <c r="H949" s="32" t="str">
        <f>_xlfn.XLOOKUP(B949,[2]CALCULATION!$B:$B,[2]CALCULATION!$H:$H,"")</f>
        <v>Huawei</v>
      </c>
      <c r="I949" s="28">
        <v>0</v>
      </c>
      <c r="J949" s="28">
        <v>0</v>
      </c>
      <c r="K949" s="28">
        <v>0</v>
      </c>
      <c r="L949" s="28">
        <v>0</v>
      </c>
      <c r="M949" s="28">
        <v>0</v>
      </c>
      <c r="N949" s="28">
        <v>0</v>
      </c>
      <c r="O949" s="28">
        <v>0</v>
      </c>
      <c r="P949" s="28">
        <v>0</v>
      </c>
      <c r="Q949" s="28">
        <v>0</v>
      </c>
      <c r="R949" s="28">
        <v>0</v>
      </c>
      <c r="S949" s="93">
        <v>0</v>
      </c>
      <c r="T949" s="93">
        <f>_xlfn.XLOOKUP(B949,'[3]Nur des jours'!$B:$B,'[3]Nur des jours'!$U:$U,"")</f>
        <v>0</v>
      </c>
      <c r="U949" s="93">
        <v>0</v>
      </c>
      <c r="V949" s="93">
        <v>0</v>
      </c>
      <c r="W949" s="93">
        <v>0</v>
      </c>
      <c r="X949" s="93">
        <v>0</v>
      </c>
      <c r="Y949" s="93">
        <v>4.7109575867569546</v>
      </c>
      <c r="Z949" s="93">
        <v>0</v>
      </c>
      <c r="AA949" s="93">
        <v>0</v>
      </c>
      <c r="AB949" s="93">
        <v>0</v>
      </c>
      <c r="AC949" s="93">
        <f>_xlfn.XLOOKUP(B949,'[3]Nur des jours'!$B:$B,'[3]Nur des jours'!$N:$N,"")</f>
        <v>0</v>
      </c>
      <c r="AD949" s="93">
        <v>0</v>
      </c>
      <c r="AE949" s="93">
        <v>5.6055651151575348E-2</v>
      </c>
      <c r="AF949" s="93">
        <v>0</v>
      </c>
      <c r="AG949" s="93"/>
      <c r="AH949" s="93">
        <v>0</v>
      </c>
      <c r="AI949" s="93">
        <v>0</v>
      </c>
      <c r="AJ949" s="93">
        <v>0</v>
      </c>
      <c r="AK949" s="93">
        <v>0</v>
      </c>
      <c r="AL949" s="93">
        <v>0</v>
      </c>
      <c r="AM949" s="49" t="s">
        <v>5559</v>
      </c>
      <c r="AN949" s="49"/>
      <c r="AO949" s="48" t="str" cm="1">
        <f t="array" ref="AO949">IFERROR(_xlfn.IFS(
AQ949="MPR ISSUE","PDH",
AQ949="BSS Hardware Issue","BSS",
AQ949="Sites strategiques, MLL, Pylone, etc.","ENVTECH",
AQ949="AKTIVCO DEFAUT GE &amp; POWER Cabinet","AKTIVCO",
AQ949="AKTIVCO Coupure ENEO &amp; Baisse de tension","AKTIVCO GRID ONLY",
AQ949="Coupure ENEO &amp; Baisse de tension","IHS GRID ONLY",
AQ949="Defaut GE &amp; POWER Cabinet","IHS",
AQ949="Sharing","Partners",
AQ949="Sites strategiques &amp; DataCenter","SST &amp; DC",
AQ949="Exclu","Exclu",
AQ949="SAT","SAT",
AQ949="SPARE-ISSUE","SPARE-ISSUE",
AQ949="Fiber CAmtel","TRANS_FO_CAMTEL",
AQ949="Fiber AOF","Fiber AOF",
AQ949="Projet OCM (HUAWEI)","TRAVAUX-HUAWEI",
AQ949="Projet OCM (NOKIA)","TRAVAUX-NOKIA",
AQ949="ACCESS-ISSUE","ACCESS-ISSUE",
AQ949="Projet OCM (ZTE, NOKIA, autres projets)","TRAVAUX OCM",
AQ949="No root CAuse","No root cause",
AQ949="ODU HS","PDH",
AQ949="IP &amp; VLAN","PDH",
AQ949="Warehouse HUAWEI","SPARE-ISSUE",
AQ949="SPARE-HS","SPARE-ISSUE",
AQ949="Power Telco","BSS",AQ949="no impacts","no impacts"
),"")</f>
        <v>No root cause</v>
      </c>
      <c r="AP949" s="48" t="str" cm="1">
        <f t="array" ref="AP949">IFERROR(_xlfn.IFS(
AQ949="MPR ISSUE","TX ISSUE",
AQ949="BSS Hardware Issue","RAN ISSUE",
AQ949="Sites strategiques, MLL, Pylone, etc.","ENVTECH",
AQ949="AKTIVCO DEFAUT GE &amp; POWER Cabinet","POWER ISSUE",
AQ949="AKTIVCO Coupure ENEO &amp; Baisse de tension","POWER ISSUE",
AQ949="Coupure ENEO &amp; Baisse de tension","POWER ISSUE",
AQ949="Defaut GE &amp; POWER Cabinet","POWER ISSUE",
AQ949="Sharing","POWER ISSUE",
AQ949="Sites strategiques &amp; DataCenter","POWER ISSUE",
AQ949="Exclu","Exclu",
AQ949="SAT","TX ISSUE",
AQ949="SPARE-ISSUE","SPARE-ISSUE",
AQ949="Fiber CAmtel","TX ISSUE",
AQ949="Fiber AOF","TX ISSUE",
AQ949="Projet OCM (HUAWEI)","TRAVAUX-HUAWEI",
AQ949="Projet OCM (NOKIA)","TRAVAUX -NOKIA",
AQ949="ACCESS-ISSUE","ACCESS-ISSUE",
AQ949="Projet OCM (ZTE, NOKIA, autres projets)","TRAVAUX OCM",
AQ949="No root CAuse","No root cause",
AQ949="ODU HS","TX ISSUE",
AQ949="IP &amp; VLAN","TX ISSUE",
AQ949="Warehouse HUAWEI","SPARE-ISSUE",
AQ949="SPARE-HS","SPARE-ISSUE",
AQ949="Power Telco","RAN ISSUE",AQ949="no impacts","no impacts"
),"")</f>
        <v>No root cause</v>
      </c>
      <c r="AQ949" s="126" t="s">
        <v>5344</v>
      </c>
      <c r="AR949" s="48" t="str" cm="1">
        <f t="array" ref="AR949">IFERROR(_xlfn.IFS(
AQ949="MPR ISSUE","ACTIVE",
AQ949="BSS Hardware Issue","ACTIVE",
AQ949="Sites strategiques, MLL, Pylone, etc.","PASSIVE",
AQ949="AKTIVCO DEFAUT GE &amp; POWER Cabinet","PASSIVE",
AQ949="AKTIVCO Coupure ENEO &amp; Baisse de tension","PASSIVE",
AQ949="Coupure ENEO &amp; Baisse de tension","PASSIVE",
AQ949="Defaut GE &amp; POWER Cabinet","PASSIVE",
AQ949="Sharing","PASSIVE",
AQ949="Sites strategiques &amp; DataCenter","PASSIVE",
AQ949="Exclu","Exclu",
AQ949="SAT","ACTIVE",
AQ949="SPARE-ISSUE","SPARE-ISSUE",
AQ949="Fiber CAmtel","ACTIVE",
AQ949="Fiber AOF","ACTIVE",
AQ949="Projet OCM (HUAWEI)","PLANNED WORKS",
AQ949="Projet OCM (NOKIA)","PLANNED WORKS",
AQ949="ACCESS-ISSUE","ACCESS-ISSUE",
AQ949="Projet OCM (ZTE, NOKIA, autres projets)","PLANNED WORKS",
AQ949="No root CAuse","No root cause",
AQ949="ODU HS","ACTIVE",
AQ949="IP &amp; VLAN","ACTIVE",
AQ949="Warehouse HUAWEI","SPARE-ISSUE",
AQ949="SPARE-HS","SPARE-ISSUE",
AQ949="Power Telco","ACTIVE", AQ949="no impacts","no impacts"
),"")</f>
        <v>No root cause</v>
      </c>
      <c r="AS949" s="92" t="s">
        <v>5537</v>
      </c>
      <c r="AT949" s="98" t="s">
        <v>4772</v>
      </c>
      <c r="AV949" s="17" t="s">
        <v>5537</v>
      </c>
      <c r="AW949" s="7" t="s">
        <v>5537</v>
      </c>
      <c r="AX949" s="6" t="s">
        <v>5537</v>
      </c>
      <c r="AY949" s="7"/>
      <c r="AZ949" s="3" t="s">
        <v>5537</v>
      </c>
      <c r="BA949" s="18" t="s">
        <v>5537</v>
      </c>
      <c r="BB949" s="18" t="s">
        <v>5537</v>
      </c>
      <c r="BC949" s="18" t="s">
        <v>5537</v>
      </c>
      <c r="BD949" s="18" t="s">
        <v>5537</v>
      </c>
      <c r="BE949" s="18" t="s">
        <v>5537</v>
      </c>
      <c r="BF949" s="18" t="s">
        <v>5537</v>
      </c>
      <c r="BG949" s="18" t="s">
        <v>5537</v>
      </c>
      <c r="BH949" s="18" t="s">
        <v>5537</v>
      </c>
      <c r="BI949" s="18" t="s">
        <v>5537</v>
      </c>
      <c r="BJ949" s="18" t="s">
        <v>5537</v>
      </c>
      <c r="BK949" s="18" t="s">
        <v>5537</v>
      </c>
      <c r="BL949" s="9" t="s">
        <v>5537</v>
      </c>
      <c r="BM949" s="14" t="s">
        <v>5537</v>
      </c>
      <c r="BN949" s="14" t="s">
        <v>5537</v>
      </c>
      <c r="BO949" s="14" t="str">
        <f>_xlfn.XLOOKUP(B949,'[4]cell downs 18042026 17h'!$B:$B,'[4]cell downs 18042026 17h'!$B:$B,"")</f>
        <v/>
      </c>
      <c r="BP949" s="14" t="str">
        <f>_xlfn.XLOOKUP(B949,'[5]Cells Huawei 19042026 15h'!$B:$B,'[5]Cells Huawei 19042026 15h'!$B:$B,"")</f>
        <v/>
      </c>
      <c r="BQ949" s="9" t="str">
        <f>_xlfn.XLOOKUP(B949,'[6]cells down 19042026 9H40'!$B:$B,'[6]cells down 19042026 9H40'!$B:$B,"")</f>
        <v/>
      </c>
      <c r="BR949" s="9" t="s">
        <v>4772</v>
      </c>
      <c r="BS949" s="9" t="s">
        <v>1713</v>
      </c>
      <c r="BT949" s="108"/>
    </row>
    <row r="950" spans="1:72" s="9" customFormat="1" ht="23.5" customHeight="1" x14ac:dyDescent="0.35">
      <c r="A950" s="3" t="s">
        <v>3290</v>
      </c>
      <c r="B950" s="25" t="s">
        <v>3291</v>
      </c>
      <c r="C950" s="3" t="str">
        <f>_xlfn.XLOOKUP(B950,'[1]daily break down'!$D:$D,'[1]daily break down'!$E:$E,"")</f>
        <v>LITTORAL</v>
      </c>
      <c r="D950" s="3" t="s">
        <v>11</v>
      </c>
      <c r="E950" s="3" t="s">
        <v>12</v>
      </c>
      <c r="F950" s="3" t="s">
        <v>31</v>
      </c>
      <c r="G950" s="3" t="s">
        <v>3290</v>
      </c>
      <c r="H950" s="33" t="str">
        <f>_xlfn.XLOOKUP(B950,[2]CALCULATION!$B:$B,[2]CALCULATION!$H:$H,"")</f>
        <v>NOKIA</v>
      </c>
      <c r="I950" s="28">
        <v>0</v>
      </c>
      <c r="J950" s="28">
        <v>0</v>
      </c>
      <c r="K950" s="28">
        <v>0</v>
      </c>
      <c r="L950" s="28">
        <v>0</v>
      </c>
      <c r="M950" s="28">
        <v>0</v>
      </c>
      <c r="N950" s="28">
        <v>0</v>
      </c>
      <c r="O950" s="28">
        <v>0</v>
      </c>
      <c r="P950" s="28">
        <v>0</v>
      </c>
      <c r="Q950" s="28">
        <v>0</v>
      </c>
      <c r="R950" s="28">
        <v>0</v>
      </c>
      <c r="S950" s="93">
        <v>0</v>
      </c>
      <c r="T950" s="93">
        <f>_xlfn.XLOOKUP(B950,'[3]Nur des jours'!$B:$B,'[3]Nur des jours'!$U:$U,"")</f>
        <v>2.7697876626915651E-2</v>
      </c>
      <c r="U950" s="93">
        <v>0</v>
      </c>
      <c r="V950" s="93">
        <v>0</v>
      </c>
      <c r="W950" s="93">
        <v>2.7697876626915655E-2</v>
      </c>
      <c r="X950" s="93">
        <v>1.0701666299831919E-3</v>
      </c>
      <c r="Y950" s="93">
        <v>0</v>
      </c>
      <c r="Z950" s="93">
        <v>0</v>
      </c>
      <c r="AA950" s="93">
        <v>0</v>
      </c>
      <c r="AB950" s="93">
        <v>0</v>
      </c>
      <c r="AC950" s="93">
        <f>_xlfn.XLOOKUP(B950,'[3]Nur des jours'!$B:$B,'[3]Nur des jours'!$N:$N,"")</f>
        <v>0</v>
      </c>
      <c r="AD950" s="93">
        <v>0</v>
      </c>
      <c r="AE950" s="93">
        <v>5.4737506847801071E-2</v>
      </c>
      <c r="AF950" s="93">
        <v>0</v>
      </c>
      <c r="AG950" s="93"/>
      <c r="AH950" s="93">
        <v>0</v>
      </c>
      <c r="AI950" s="93">
        <v>0</v>
      </c>
      <c r="AJ950" s="93">
        <v>0</v>
      </c>
      <c r="AK950" s="93">
        <v>0</v>
      </c>
      <c r="AL950" s="93">
        <v>0</v>
      </c>
      <c r="AM950" s="49" t="s">
        <v>5559</v>
      </c>
      <c r="AN950" s="49"/>
      <c r="AO950" s="48" t="str" cm="1">
        <f t="array" ref="AO950">IFERROR(_xlfn.IFS(
AQ950="MPR ISSUE","PDH",
AQ950="BSS Hardware Issue","BSS",
AQ950="Sites strategiques, MLL, Pylone, etc.","ENVTECH",
AQ950="AKTIVCO DEFAUT GE &amp; POWER Cabinet","AKTIVCO",
AQ950="AKTIVCO Coupure ENEO &amp; Baisse de tension","AKTIVCO GRID ONLY",
AQ950="Coupure ENEO &amp; Baisse de tension","IHS GRID ONLY",
AQ950="Defaut GE &amp; POWER Cabinet","IHS",
AQ950="Sharing","Partners",
AQ950="Sites strategiques &amp; DataCenter","SST &amp; DC",
AQ950="Exclu","Exclu",
AQ950="SAT","SAT",
AQ950="SPARE-ISSUE","SPARE-ISSUE",
AQ950="Fiber CAmtel","TRANS_FO_CAMTEL",
AQ950="Fiber AOF","Fiber AOF",
AQ950="Projet OCM (HUAWEI)","TRAVAUX-HUAWEI",
AQ950="Projet OCM (NOKIA)","TRAVAUX-NOKIA",
AQ950="ACCESS-ISSUE","ACCESS-ISSUE",
AQ950="Projet OCM (ZTE, NOKIA, autres projets)","TRAVAUX OCM",
AQ950="No root CAuse","No root cause",
AQ950="ODU HS","PDH",
AQ950="IP &amp; VLAN","PDH",
AQ950="Warehouse HUAWEI","SPARE-ISSUE",
AQ950="SPARE-HS","SPARE-ISSUE",
AQ950="Power Telco","BSS",AQ950="no impacts","no impacts"
),"")</f>
        <v>No root cause</v>
      </c>
      <c r="AP950" s="48" t="str" cm="1">
        <f t="array" ref="AP950">IFERROR(_xlfn.IFS(
AQ950="MPR ISSUE","TX ISSUE",
AQ950="BSS Hardware Issue","RAN ISSUE",
AQ950="Sites strategiques, MLL, Pylone, etc.","ENVTECH",
AQ950="AKTIVCO DEFAUT GE &amp; POWER Cabinet","POWER ISSUE",
AQ950="AKTIVCO Coupure ENEO &amp; Baisse de tension","POWER ISSUE",
AQ950="Coupure ENEO &amp; Baisse de tension","POWER ISSUE",
AQ950="Defaut GE &amp; POWER Cabinet","POWER ISSUE",
AQ950="Sharing","POWER ISSUE",
AQ950="Sites strategiques &amp; DataCenter","POWER ISSUE",
AQ950="Exclu","Exclu",
AQ950="SAT","TX ISSUE",
AQ950="SPARE-ISSUE","SPARE-ISSUE",
AQ950="Fiber CAmtel","TX ISSUE",
AQ950="Fiber AOF","TX ISSUE",
AQ950="Projet OCM (HUAWEI)","TRAVAUX-HUAWEI",
AQ950="Projet OCM (NOKIA)","TRAVAUX -NOKIA",
AQ950="ACCESS-ISSUE","ACCESS-ISSUE",
AQ950="Projet OCM (ZTE, NOKIA, autres projets)","TRAVAUX OCM",
AQ950="No root CAuse","No root cause",
AQ950="ODU HS","TX ISSUE",
AQ950="IP &amp; VLAN","TX ISSUE",
AQ950="Warehouse HUAWEI","SPARE-ISSUE",
AQ950="SPARE-HS","SPARE-ISSUE",
AQ950="Power Telco","RAN ISSUE",AQ950="no impacts","no impacts"
),"")</f>
        <v>No root cause</v>
      </c>
      <c r="AQ950" s="126" t="s">
        <v>5344</v>
      </c>
      <c r="AR950" s="48" t="str" cm="1">
        <f t="array" ref="AR950">IFERROR(_xlfn.IFS(
AQ950="MPR ISSUE","ACTIVE",
AQ950="BSS Hardware Issue","ACTIVE",
AQ950="Sites strategiques, MLL, Pylone, etc.","PASSIVE",
AQ950="AKTIVCO DEFAUT GE &amp; POWER Cabinet","PASSIVE",
AQ950="AKTIVCO Coupure ENEO &amp; Baisse de tension","PASSIVE",
AQ950="Coupure ENEO &amp; Baisse de tension","PASSIVE",
AQ950="Defaut GE &amp; POWER Cabinet","PASSIVE",
AQ950="Sharing","PASSIVE",
AQ950="Sites strategiques &amp; DataCenter","PASSIVE",
AQ950="Exclu","Exclu",
AQ950="SAT","ACTIVE",
AQ950="SPARE-ISSUE","SPARE-ISSUE",
AQ950="Fiber CAmtel","ACTIVE",
AQ950="Fiber AOF","ACTIVE",
AQ950="Projet OCM (HUAWEI)","PLANNED WORKS",
AQ950="Projet OCM (NOKIA)","PLANNED WORKS",
AQ950="ACCESS-ISSUE","ACCESS-ISSUE",
AQ950="Projet OCM (ZTE, NOKIA, autres projets)","PLANNED WORKS",
AQ950="No root CAuse","No root cause",
AQ950="ODU HS","ACTIVE",
AQ950="IP &amp; VLAN","ACTIVE",
AQ950="Warehouse HUAWEI","SPARE-ISSUE",
AQ950="SPARE-HS","SPARE-ISSUE",
AQ950="Power Telco","ACTIVE", AQ950="no impacts","no impacts"
),"")</f>
        <v>No root cause</v>
      </c>
      <c r="AS950" s="92" t="s">
        <v>5537</v>
      </c>
      <c r="AT950" s="98" t="s">
        <v>3291</v>
      </c>
      <c r="AV950" s="17" t="s">
        <v>5537</v>
      </c>
      <c r="AW950" s="7" t="s">
        <v>5537</v>
      </c>
      <c r="AX950" s="6" t="s">
        <v>5537</v>
      </c>
      <c r="AY950" s="7"/>
      <c r="AZ950" s="3" t="s">
        <v>5537</v>
      </c>
      <c r="BA950" s="18" t="s">
        <v>5537</v>
      </c>
      <c r="BB950" s="18" t="s">
        <v>5537</v>
      </c>
      <c r="BC950" s="18" t="s">
        <v>5537</v>
      </c>
      <c r="BD950" s="18" t="s">
        <v>5537</v>
      </c>
      <c r="BE950" s="18" t="s">
        <v>5537</v>
      </c>
      <c r="BF950" s="18" t="s">
        <v>5537</v>
      </c>
      <c r="BG950" s="18" t="s">
        <v>5537</v>
      </c>
      <c r="BH950" s="18" t="s">
        <v>5537</v>
      </c>
      <c r="BI950" s="18" t="s">
        <v>5537</v>
      </c>
      <c r="BJ950" s="18" t="s">
        <v>5537</v>
      </c>
      <c r="BK950" s="18" t="s">
        <v>5537</v>
      </c>
      <c r="BL950" s="9" t="s">
        <v>5537</v>
      </c>
      <c r="BM950" s="14" t="s">
        <v>5537</v>
      </c>
      <c r="BN950" s="14" t="s">
        <v>5537</v>
      </c>
      <c r="BO950" s="14" t="str">
        <f>_xlfn.XLOOKUP(B950,'[4]cell downs 18042026 17h'!$B:$B,'[4]cell downs 18042026 17h'!$B:$B,"")</f>
        <v/>
      </c>
      <c r="BP950" s="14" t="str">
        <f>_xlfn.XLOOKUP(B950,'[5]Cells Huawei 19042026 15h'!$B:$B,'[5]Cells Huawei 19042026 15h'!$B:$B,"")</f>
        <v/>
      </c>
      <c r="BQ950" s="9" t="str">
        <f>_xlfn.XLOOKUP(B950,'[6]cells down 19042026 9H40'!$B:$B,'[6]cells down 19042026 9H40'!$B:$B,"")</f>
        <v/>
      </c>
      <c r="BR950" s="9" t="s">
        <v>3291</v>
      </c>
      <c r="BS950" s="9" t="s">
        <v>5537</v>
      </c>
      <c r="BT950" s="108"/>
    </row>
    <row r="951" spans="1:72" s="9" customFormat="1" x14ac:dyDescent="0.35">
      <c r="A951" s="1" t="s">
        <v>3495</v>
      </c>
      <c r="B951" s="8" t="s">
        <v>3496</v>
      </c>
      <c r="C951" s="3" t="str">
        <f>_xlfn.XLOOKUP(B951,'[1]daily break down'!$D:$D,'[1]daily break down'!$E:$E,"")</f>
        <v>Yaounde</v>
      </c>
      <c r="D951" s="1" t="s">
        <v>11</v>
      </c>
      <c r="E951" s="1" t="s">
        <v>12</v>
      </c>
      <c r="F951" s="3" t="s">
        <v>37</v>
      </c>
      <c r="G951" s="1" t="s">
        <v>38</v>
      </c>
      <c r="H951" s="34" t="str">
        <f>_xlfn.XLOOKUP(B951,[2]CALCULATION!$B:$B,[2]CALCULATION!$H:$H,"")</f>
        <v>ZTE</v>
      </c>
      <c r="I951" s="28">
        <v>0.18874863383300125</v>
      </c>
      <c r="J951" s="28">
        <v>0</v>
      </c>
      <c r="K951" s="28">
        <v>0</v>
      </c>
      <c r="L951" s="28">
        <v>0</v>
      </c>
      <c r="M951" s="28">
        <v>0</v>
      </c>
      <c r="N951" s="28">
        <v>0</v>
      </c>
      <c r="O951" s="28">
        <v>0.35844940402302272</v>
      </c>
      <c r="P951" s="28">
        <v>0</v>
      </c>
      <c r="Q951" s="28">
        <v>0</v>
      </c>
      <c r="R951" s="28">
        <v>0</v>
      </c>
      <c r="S951" s="93">
        <v>0</v>
      </c>
      <c r="T951" s="93">
        <f>_xlfn.XLOOKUP(B951,'[3]Nur des jours'!$B:$B,'[3]Nur des jours'!$U:$U,"")</f>
        <v>0</v>
      </c>
      <c r="U951" s="93">
        <v>0</v>
      </c>
      <c r="V951" s="93">
        <v>0</v>
      </c>
      <c r="W951" s="93">
        <v>0</v>
      </c>
      <c r="X951" s="93">
        <v>0</v>
      </c>
      <c r="Y951" s="93">
        <v>0</v>
      </c>
      <c r="Z951" s="93">
        <v>0</v>
      </c>
      <c r="AA951" s="93">
        <v>0</v>
      </c>
      <c r="AB951" s="93">
        <v>0</v>
      </c>
      <c r="AC951" s="93">
        <f>_xlfn.XLOOKUP(B951,'[3]Nur des jours'!$B:$B,'[3]Nur des jours'!$N:$N,"")</f>
        <v>0</v>
      </c>
      <c r="AD951" s="93">
        <v>0</v>
      </c>
      <c r="AE951" s="93">
        <v>5.3808431283583182E-2</v>
      </c>
      <c r="AF951" s="93">
        <v>0</v>
      </c>
      <c r="AG951" s="93"/>
      <c r="AH951" s="93">
        <v>0</v>
      </c>
      <c r="AI951" s="93">
        <v>0</v>
      </c>
      <c r="AJ951" s="93">
        <v>0</v>
      </c>
      <c r="AK951" s="93">
        <v>0</v>
      </c>
      <c r="AL951" s="93">
        <v>0</v>
      </c>
      <c r="AM951" s="49" t="s">
        <v>5559</v>
      </c>
      <c r="AN951" s="49"/>
      <c r="AO951" s="48" t="str" cm="1">
        <f t="array" ref="AO951">IFERROR(_xlfn.IFS(
AQ951="MPR ISSUE","PDH",
AQ951="BSS Hardware Issue","BSS",
AQ951="Sites strategiques, MLL, Pylone, etc.","ENVTECH",
AQ951="AKTIVCO DEFAUT GE &amp; POWER Cabinet","AKTIVCO",
AQ951="AKTIVCO Coupure ENEO &amp; Baisse de tension","AKTIVCO GRID ONLY",
AQ951="Coupure ENEO &amp; Baisse de tension","IHS GRID ONLY",
AQ951="Defaut GE &amp; POWER Cabinet","IHS",
AQ951="Sharing","Partners",
AQ951="Sites strategiques &amp; DataCenter","SST &amp; DC",
AQ951="Exclu","Exclu",
AQ951="SAT","SAT",
AQ951="SPARE-ISSUE","SPARE-ISSUE",
AQ951="Fiber CAmtel","TRANS_FO_CAMTEL",
AQ951="Fiber AOF","Fiber AOF",
AQ951="Projet OCM (HUAWEI)","TRAVAUX-HUAWEI",
AQ951="Projet OCM (NOKIA)","TRAVAUX-NOKIA",
AQ951="ACCESS-ISSUE","ACCESS-ISSUE",
AQ951="Projet OCM (ZTE, NOKIA, autres projets)","TRAVAUX OCM",
AQ951="No root CAuse","No root cause",
AQ951="ODU HS","PDH",
AQ951="IP &amp; VLAN","PDH",
AQ951="Warehouse HUAWEI","SPARE-ISSUE",
AQ951="SPARE-HS","SPARE-ISSUE",
AQ951="Power Telco","BSS",AQ951="no impacts","no impacts"
),"")</f>
        <v>No root cause</v>
      </c>
      <c r="AP951" s="48" t="str" cm="1">
        <f t="array" ref="AP951">IFERROR(_xlfn.IFS(
AQ951="MPR ISSUE","TX ISSUE",
AQ951="BSS Hardware Issue","RAN ISSUE",
AQ951="Sites strategiques, MLL, Pylone, etc.","ENVTECH",
AQ951="AKTIVCO DEFAUT GE &amp; POWER Cabinet","POWER ISSUE",
AQ951="AKTIVCO Coupure ENEO &amp; Baisse de tension","POWER ISSUE",
AQ951="Coupure ENEO &amp; Baisse de tension","POWER ISSUE",
AQ951="Defaut GE &amp; POWER Cabinet","POWER ISSUE",
AQ951="Sharing","POWER ISSUE",
AQ951="Sites strategiques &amp; DataCenter","POWER ISSUE",
AQ951="Exclu","Exclu",
AQ951="SAT","TX ISSUE",
AQ951="SPARE-ISSUE","SPARE-ISSUE",
AQ951="Fiber CAmtel","TX ISSUE",
AQ951="Fiber AOF","TX ISSUE",
AQ951="Projet OCM (HUAWEI)","TRAVAUX-HUAWEI",
AQ951="Projet OCM (NOKIA)","TRAVAUX -NOKIA",
AQ951="ACCESS-ISSUE","ACCESS-ISSUE",
AQ951="Projet OCM (ZTE, NOKIA, autres projets)","TRAVAUX OCM",
AQ951="No root CAuse","No root cause",
AQ951="ODU HS","TX ISSUE",
AQ951="IP &amp; VLAN","TX ISSUE",
AQ951="Warehouse HUAWEI","SPARE-ISSUE",
AQ951="SPARE-HS","SPARE-ISSUE",
AQ951="Power Telco","RAN ISSUE",AQ951="no impacts","no impacts"
),"")</f>
        <v>No root cause</v>
      </c>
      <c r="AQ951" s="126" t="s">
        <v>5344</v>
      </c>
      <c r="AR951" s="48" t="str" cm="1">
        <f t="array" ref="AR951">IFERROR(_xlfn.IFS(
AQ951="MPR ISSUE","ACTIVE",
AQ951="BSS Hardware Issue","ACTIVE",
AQ951="Sites strategiques, MLL, Pylone, etc.","PASSIVE",
AQ951="AKTIVCO DEFAUT GE &amp; POWER Cabinet","PASSIVE",
AQ951="AKTIVCO Coupure ENEO &amp; Baisse de tension","PASSIVE",
AQ951="Coupure ENEO &amp; Baisse de tension","PASSIVE",
AQ951="Defaut GE &amp; POWER Cabinet","PASSIVE",
AQ951="Sharing","PASSIVE",
AQ951="Sites strategiques &amp; DataCenter","PASSIVE",
AQ951="Exclu","Exclu",
AQ951="SAT","ACTIVE",
AQ951="SPARE-ISSUE","SPARE-ISSUE",
AQ951="Fiber CAmtel","ACTIVE",
AQ951="Fiber AOF","ACTIVE",
AQ951="Projet OCM (HUAWEI)","PLANNED WORKS",
AQ951="Projet OCM (NOKIA)","PLANNED WORKS",
AQ951="ACCESS-ISSUE","ACCESS-ISSUE",
AQ951="Projet OCM (ZTE, NOKIA, autres projets)","PLANNED WORKS",
AQ951="No root CAuse","No root cause",
AQ951="ODU HS","ACTIVE",
AQ951="IP &amp; VLAN","ACTIVE",
AQ951="Warehouse HUAWEI","SPARE-ISSUE",
AQ951="SPARE-HS","SPARE-ISSUE",
AQ951="Power Telco","ACTIVE", AQ951="no impacts","no impacts"
),"")</f>
        <v>No root cause</v>
      </c>
      <c r="AS951" s="92" t="s">
        <v>5537</v>
      </c>
      <c r="AT951" s="98" t="s">
        <v>3496</v>
      </c>
      <c r="AV951" s="17" t="s">
        <v>5537</v>
      </c>
      <c r="AW951" s="7" t="s">
        <v>5537</v>
      </c>
      <c r="AX951" s="6" t="s">
        <v>5537</v>
      </c>
      <c r="AY951" s="7"/>
      <c r="AZ951" s="3" t="s">
        <v>5537</v>
      </c>
      <c r="BA951" s="18" t="s">
        <v>5537</v>
      </c>
      <c r="BB951" s="18" t="s">
        <v>5537</v>
      </c>
      <c r="BC951" s="18" t="s">
        <v>5537</v>
      </c>
      <c r="BD951" s="18" t="s">
        <v>5537</v>
      </c>
      <c r="BE951" s="18" t="s">
        <v>5537</v>
      </c>
      <c r="BF951" s="18" t="s">
        <v>5537</v>
      </c>
      <c r="BG951" s="18" t="s">
        <v>5537</v>
      </c>
      <c r="BH951" s="18" t="s">
        <v>5537</v>
      </c>
      <c r="BI951" s="18" t="s">
        <v>5537</v>
      </c>
      <c r="BJ951" s="18" t="s">
        <v>5537</v>
      </c>
      <c r="BK951" s="18" t="s">
        <v>5537</v>
      </c>
      <c r="BL951" s="9" t="s">
        <v>5537</v>
      </c>
      <c r="BM951" s="14" t="s">
        <v>5537</v>
      </c>
      <c r="BN951" s="14" t="s">
        <v>5537</v>
      </c>
      <c r="BO951" s="14" t="str">
        <f>_xlfn.XLOOKUP(B951,'[4]cell downs 18042026 17h'!$B:$B,'[4]cell downs 18042026 17h'!$B:$B,"")</f>
        <v/>
      </c>
      <c r="BP951" s="14" t="str">
        <f>_xlfn.XLOOKUP(B951,'[5]Cells Huawei 19042026 15h'!$B:$B,'[5]Cells Huawei 19042026 15h'!$B:$B,"")</f>
        <v/>
      </c>
      <c r="BQ951" s="9" t="str">
        <f>_xlfn.XLOOKUP(B951,'[6]cells down 19042026 9H40'!$B:$B,'[6]cells down 19042026 9H40'!$B:$B,"")</f>
        <v/>
      </c>
      <c r="BR951" s="9" t="s">
        <v>3496</v>
      </c>
      <c r="BS951" s="9" t="s">
        <v>5537</v>
      </c>
      <c r="BT951" s="108"/>
    </row>
    <row r="952" spans="1:72" s="9" customFormat="1" x14ac:dyDescent="0.35">
      <c r="A952" s="1" t="s">
        <v>2436</v>
      </c>
      <c r="B952" s="8" t="s">
        <v>2437</v>
      </c>
      <c r="C952" s="3" t="str">
        <f>_xlfn.XLOOKUP(B952,'[1]daily break down'!$D:$D,'[1]daily break down'!$E:$E,"")</f>
        <v>Yaounde</v>
      </c>
      <c r="D952" s="1"/>
      <c r="E952" s="1"/>
      <c r="F952" s="3" t="s">
        <v>37</v>
      </c>
      <c r="G952" s="1" t="s">
        <v>38</v>
      </c>
      <c r="H952" s="34" t="str">
        <f>_xlfn.XLOOKUP(B952,[2]CALCULATION!$B:$B,[2]CALCULATION!$H:$H,"")</f>
        <v>ZTE</v>
      </c>
      <c r="I952" s="28">
        <v>0</v>
      </c>
      <c r="J952" s="28">
        <v>0</v>
      </c>
      <c r="K952" s="28">
        <v>0</v>
      </c>
      <c r="L952" s="28">
        <v>0</v>
      </c>
      <c r="M952" s="28">
        <v>0</v>
      </c>
      <c r="N952" s="28">
        <v>0</v>
      </c>
      <c r="O952" s="28">
        <v>0</v>
      </c>
      <c r="P952" s="28">
        <v>0</v>
      </c>
      <c r="Q952" s="28">
        <v>0</v>
      </c>
      <c r="R952" s="28">
        <v>0</v>
      </c>
      <c r="S952" s="93">
        <v>9.6309422913952957E-4</v>
      </c>
      <c r="T952" s="93">
        <f>_xlfn.XLOOKUP(B952,'[3]Nur des jours'!$B:$B,'[3]Nur des jours'!$U:$U,"")</f>
        <v>0</v>
      </c>
      <c r="U952" s="93">
        <v>0</v>
      </c>
      <c r="V952" s="93">
        <v>0</v>
      </c>
      <c r="W952" s="93">
        <v>0</v>
      </c>
      <c r="X952" s="93">
        <v>0</v>
      </c>
      <c r="Y952" s="93">
        <v>0</v>
      </c>
      <c r="Z952" s="93">
        <v>0</v>
      </c>
      <c r="AA952" s="93">
        <v>0</v>
      </c>
      <c r="AB952" s="93">
        <v>0</v>
      </c>
      <c r="AC952" s="93">
        <f>_xlfn.XLOOKUP(B952,'[3]Nur des jours'!$B:$B,'[3]Nur des jours'!$N:$N,"")</f>
        <v>0</v>
      </c>
      <c r="AD952" s="93">
        <v>0</v>
      </c>
      <c r="AE952" s="93">
        <v>3.9005316280144788E-2</v>
      </c>
      <c r="AF952" s="93">
        <v>0</v>
      </c>
      <c r="AG952" s="93"/>
      <c r="AH952" s="93">
        <v>0</v>
      </c>
      <c r="AI952" s="93">
        <v>0</v>
      </c>
      <c r="AJ952" s="93">
        <v>0</v>
      </c>
      <c r="AK952" s="93">
        <v>0</v>
      </c>
      <c r="AL952" s="93">
        <v>0</v>
      </c>
      <c r="AM952" s="49" t="s">
        <v>5559</v>
      </c>
      <c r="AN952" s="49"/>
      <c r="AO952" s="48" t="str" cm="1">
        <f t="array" ref="AO952">IFERROR(_xlfn.IFS(
AQ952="MPR ISSUE","PDH",
AQ952="BSS Hardware Issue","BSS",
AQ952="Sites strategiques, MLL, Pylone, etc.","ENVTECH",
AQ952="AKTIVCO DEFAUT GE &amp; POWER Cabinet","AKTIVCO",
AQ952="AKTIVCO Coupure ENEO &amp; Baisse de tension","AKTIVCO GRID ONLY",
AQ952="Coupure ENEO &amp; Baisse de tension","IHS GRID ONLY",
AQ952="Defaut GE &amp; POWER Cabinet","IHS",
AQ952="Sharing","Partners",
AQ952="Sites strategiques &amp; DataCenter","SST &amp; DC",
AQ952="Exclu","Exclu",
AQ952="SAT","SAT",
AQ952="SPARE-ISSUE","SPARE-ISSUE",
AQ952="Fiber CAmtel","TRANS_FO_CAMTEL",
AQ952="Fiber AOF","Fiber AOF",
AQ952="Projet OCM (HUAWEI)","TRAVAUX-HUAWEI",
AQ952="Projet OCM (NOKIA)","TRAVAUX-NOKIA",
AQ952="ACCESS-ISSUE","ACCESS-ISSUE",
AQ952="Projet OCM (ZTE, NOKIA, autres projets)","TRAVAUX OCM",
AQ952="No root CAuse","No root cause",
AQ952="ODU HS","PDH",
AQ952="IP &amp; VLAN","PDH",
AQ952="Warehouse HUAWEI","SPARE-ISSUE",
AQ952="SPARE-HS","SPARE-ISSUE",
AQ952="Power Telco","BSS",AQ952="no impacts","no impacts"
),"")</f>
        <v>No root cause</v>
      </c>
      <c r="AP952" s="48" t="str" cm="1">
        <f t="array" ref="AP952">IFERROR(_xlfn.IFS(
AQ952="MPR ISSUE","TX ISSUE",
AQ952="BSS Hardware Issue","RAN ISSUE",
AQ952="Sites strategiques, MLL, Pylone, etc.","ENVTECH",
AQ952="AKTIVCO DEFAUT GE &amp; POWER Cabinet","POWER ISSUE",
AQ952="AKTIVCO Coupure ENEO &amp; Baisse de tension","POWER ISSUE",
AQ952="Coupure ENEO &amp; Baisse de tension","POWER ISSUE",
AQ952="Defaut GE &amp; POWER Cabinet","POWER ISSUE",
AQ952="Sharing","POWER ISSUE",
AQ952="Sites strategiques &amp; DataCenter","POWER ISSUE",
AQ952="Exclu","Exclu",
AQ952="SAT","TX ISSUE",
AQ952="SPARE-ISSUE","SPARE-ISSUE",
AQ952="Fiber CAmtel","TX ISSUE",
AQ952="Fiber AOF","TX ISSUE",
AQ952="Projet OCM (HUAWEI)","TRAVAUX-HUAWEI",
AQ952="Projet OCM (NOKIA)","TRAVAUX -NOKIA",
AQ952="ACCESS-ISSUE","ACCESS-ISSUE",
AQ952="Projet OCM (ZTE, NOKIA, autres projets)","TRAVAUX OCM",
AQ952="No root CAuse","No root cause",
AQ952="ODU HS","TX ISSUE",
AQ952="IP &amp; VLAN","TX ISSUE",
AQ952="Warehouse HUAWEI","SPARE-ISSUE",
AQ952="SPARE-HS","SPARE-ISSUE",
AQ952="Power Telco","RAN ISSUE",AQ952="no impacts","no impacts"
),"")</f>
        <v>No root cause</v>
      </c>
      <c r="AQ952" s="67" t="s">
        <v>5344</v>
      </c>
      <c r="AR952" s="48" t="str" cm="1">
        <f t="array" ref="AR952">IFERROR(_xlfn.IFS(
AQ952="MPR ISSUE","ACTIVE",
AQ952="BSS Hardware Issue","ACTIVE",
AQ952="Sites strategiques, MLL, Pylone, etc.","PASSIVE",
AQ952="AKTIVCO DEFAUT GE &amp; POWER Cabinet","PASSIVE",
AQ952="AKTIVCO Coupure ENEO &amp; Baisse de tension","PASSIVE",
AQ952="Coupure ENEO &amp; Baisse de tension","PASSIVE",
AQ952="Defaut GE &amp; POWER Cabinet","PASSIVE",
AQ952="Sharing","PASSIVE",
AQ952="Sites strategiques &amp; DataCenter","PASSIVE",
AQ952="Exclu","Exclu",
AQ952="SAT","ACTIVE",
AQ952="SPARE-ISSUE","SPARE-ISSUE",
AQ952="Fiber CAmtel","ACTIVE",
AQ952="Fiber AOF","ACTIVE",
AQ952="Projet OCM (HUAWEI)","PLANNED WORKS",
AQ952="Projet OCM (NOKIA)","PLANNED WORKS",
AQ952="ACCESS-ISSUE","ACCESS-ISSUE",
AQ952="Projet OCM (ZTE, NOKIA, autres projets)","PLANNED WORKS",
AQ952="No root CAuse","No root cause",
AQ952="ODU HS","ACTIVE",
AQ952="IP &amp; VLAN","ACTIVE",
AQ952="Warehouse HUAWEI","SPARE-ISSUE",
AQ952="SPARE-HS","SPARE-ISSUE",
AQ952="Power Telco","ACTIVE", AQ952="no impacts","no impacts"
),"")</f>
        <v>No root cause</v>
      </c>
      <c r="AS952" s="92" t="s">
        <v>5537</v>
      </c>
      <c r="AT952" s="98" t="s">
        <v>2437</v>
      </c>
      <c r="AV952" s="17" t="s">
        <v>5537</v>
      </c>
      <c r="AW952" s="7" t="s">
        <v>5537</v>
      </c>
      <c r="AX952" s="6" t="s">
        <v>5537</v>
      </c>
      <c r="AY952" s="7"/>
      <c r="AZ952" s="3" t="s">
        <v>5537</v>
      </c>
      <c r="BA952" s="18" t="s">
        <v>5537</v>
      </c>
      <c r="BB952" s="18" t="s">
        <v>5537</v>
      </c>
      <c r="BC952" s="18" t="s">
        <v>5537</v>
      </c>
      <c r="BD952" s="18" t="s">
        <v>5537</v>
      </c>
      <c r="BE952" s="18" t="s">
        <v>5537</v>
      </c>
      <c r="BF952" s="18" t="s">
        <v>5537</v>
      </c>
      <c r="BG952" s="18" t="s">
        <v>5537</v>
      </c>
      <c r="BH952" s="18" t="s">
        <v>5537</v>
      </c>
      <c r="BI952" s="18" t="s">
        <v>5537</v>
      </c>
      <c r="BJ952" s="18" t="s">
        <v>5537</v>
      </c>
      <c r="BK952" s="18" t="s">
        <v>5537</v>
      </c>
      <c r="BL952" s="9" t="s">
        <v>5537</v>
      </c>
      <c r="BM952" s="14" t="s">
        <v>5537</v>
      </c>
      <c r="BN952" s="14" t="s">
        <v>5537</v>
      </c>
      <c r="BO952" s="14" t="str">
        <f>_xlfn.XLOOKUP(B952,'[4]cell downs 18042026 17h'!$B:$B,'[4]cell downs 18042026 17h'!$B:$B,"")</f>
        <v/>
      </c>
      <c r="BP952" s="14" t="str">
        <f>_xlfn.XLOOKUP(B952,'[5]Cells Huawei 19042026 15h'!$B:$B,'[5]Cells Huawei 19042026 15h'!$B:$B,"")</f>
        <v/>
      </c>
      <c r="BQ952" s="9" t="str">
        <f>_xlfn.XLOOKUP(B952,'[6]cells down 19042026 9H40'!$B:$B,'[6]cells down 19042026 9H40'!$B:$B,"")</f>
        <v/>
      </c>
      <c r="BR952" s="9" t="s">
        <v>5537</v>
      </c>
      <c r="BS952" s="9" t="s">
        <v>12</v>
      </c>
      <c r="BT952" s="108"/>
    </row>
    <row r="953" spans="1:72" s="9" customFormat="1" x14ac:dyDescent="0.35">
      <c r="A953" s="1" t="s">
        <v>196</v>
      </c>
      <c r="B953" s="8" t="s">
        <v>197</v>
      </c>
      <c r="C953" s="3" t="str">
        <f>_xlfn.XLOOKUP(B953,'[1]daily break down'!$D:$D,'[1]daily break down'!$E:$E,"")</f>
        <v>Douala</v>
      </c>
      <c r="D953" s="1" t="s">
        <v>11</v>
      </c>
      <c r="E953" s="1" t="s">
        <v>12</v>
      </c>
      <c r="F953" s="3" t="s">
        <v>31</v>
      </c>
      <c r="G953" s="1" t="s">
        <v>32</v>
      </c>
      <c r="H953" s="34" t="str">
        <f>_xlfn.XLOOKUP(B953,[2]CALCULATION!$B:$B,[2]CALCULATION!$H:$H,"")</f>
        <v>ZTE</v>
      </c>
      <c r="I953" s="28">
        <v>0</v>
      </c>
      <c r="J953" s="28">
        <v>0</v>
      </c>
      <c r="K953" s="28">
        <v>0</v>
      </c>
      <c r="L953" s="28">
        <v>0</v>
      </c>
      <c r="M953" s="28">
        <v>26.782633912902032</v>
      </c>
      <c r="N953" s="28">
        <v>43.476499074002732</v>
      </c>
      <c r="O953" s="28">
        <v>0</v>
      </c>
      <c r="P953" s="28">
        <v>0</v>
      </c>
      <c r="Q953" s="28">
        <v>0</v>
      </c>
      <c r="R953" s="28">
        <v>0</v>
      </c>
      <c r="S953" s="93">
        <v>0</v>
      </c>
      <c r="T953" s="93">
        <f>_xlfn.XLOOKUP(B953,'[3]Nur des jours'!$B:$B,'[3]Nur des jours'!$U:$U,"")</f>
        <v>0</v>
      </c>
      <c r="U953" s="93">
        <v>0</v>
      </c>
      <c r="V953" s="93">
        <v>0</v>
      </c>
      <c r="W953" s="93">
        <v>0</v>
      </c>
      <c r="X953" s="93">
        <v>0</v>
      </c>
      <c r="Y953" s="93">
        <v>0</v>
      </c>
      <c r="Z953" s="93">
        <v>0</v>
      </c>
      <c r="AA953" s="93">
        <v>0</v>
      </c>
      <c r="AB953" s="93">
        <v>0</v>
      </c>
      <c r="AC953" s="93">
        <f>_xlfn.XLOOKUP(B953,'[3]Nur des jours'!$B:$B,'[3]Nur des jours'!$N:$N,"")</f>
        <v>0</v>
      </c>
      <c r="AD953" s="93">
        <v>0</v>
      </c>
      <c r="AE953" s="93">
        <v>3.0283962982938322E-2</v>
      </c>
      <c r="AF953" s="93">
        <v>0</v>
      </c>
      <c r="AG953" s="93"/>
      <c r="AH953" s="93">
        <v>0</v>
      </c>
      <c r="AI953" s="93">
        <v>0</v>
      </c>
      <c r="AJ953" s="93">
        <v>0</v>
      </c>
      <c r="AK953" s="93">
        <v>0</v>
      </c>
      <c r="AL953" s="93">
        <v>0</v>
      </c>
      <c r="AM953" s="49" t="s">
        <v>5559</v>
      </c>
      <c r="AN953" s="49"/>
      <c r="AO953" s="48" t="str" cm="1">
        <f t="array" ref="AO953">IFERROR(_xlfn.IFS(
AQ953="MPR ISSUE","PDH",
AQ953="BSS Hardware Issue","BSS",
AQ953="Sites strategiques, MLL, Pylone, etc.","ENVTECH",
AQ953="AKTIVCO DEFAUT GE &amp; POWER Cabinet","AKTIVCO",
AQ953="AKTIVCO Coupure ENEO &amp; Baisse de tension","AKTIVCO GRID ONLY",
AQ953="Coupure ENEO &amp; Baisse de tension","IHS GRID ONLY",
AQ953="Defaut GE &amp; POWER Cabinet","IHS",
AQ953="Sharing","Partners",
AQ953="Sites strategiques &amp; DataCenter","SST &amp; DC",
AQ953="Exclu","Exclu",
AQ953="SAT","SAT",
AQ953="SPARE-ISSUE","SPARE-ISSUE",
AQ953="Fiber CAmtel","TRANS_FO_CAMTEL",
AQ953="Fiber AOF","Fiber AOF",
AQ953="Projet OCM (HUAWEI)","TRAVAUX-HUAWEI",
AQ953="Projet OCM (NOKIA)","TRAVAUX-NOKIA",
AQ953="ACCESS-ISSUE","ACCESS-ISSUE",
AQ953="Projet OCM (ZTE, NOKIA, autres projets)","TRAVAUX OCM",
AQ953="No root CAuse","No root cause",
AQ953="ODU HS","PDH",
AQ953="IP &amp; VLAN","PDH",
AQ953="Warehouse HUAWEI","SPARE-ISSUE",
AQ953="SPARE-HS","SPARE-ISSUE",
AQ953="Power Telco","BSS",AQ953="no impacts","no impacts"
),"")</f>
        <v>No root cause</v>
      </c>
      <c r="AP953" s="48" t="str" cm="1">
        <f t="array" ref="AP953">IFERROR(_xlfn.IFS(
AQ953="MPR ISSUE","TX ISSUE",
AQ953="BSS Hardware Issue","RAN ISSUE",
AQ953="Sites strategiques, MLL, Pylone, etc.","ENVTECH",
AQ953="AKTIVCO DEFAUT GE &amp; POWER Cabinet","POWER ISSUE",
AQ953="AKTIVCO Coupure ENEO &amp; Baisse de tension","POWER ISSUE",
AQ953="Coupure ENEO &amp; Baisse de tension","POWER ISSUE",
AQ953="Defaut GE &amp; POWER Cabinet","POWER ISSUE",
AQ953="Sharing","POWER ISSUE",
AQ953="Sites strategiques &amp; DataCenter","POWER ISSUE",
AQ953="Exclu","Exclu",
AQ953="SAT","TX ISSUE",
AQ953="SPARE-ISSUE","SPARE-ISSUE",
AQ953="Fiber CAmtel","TX ISSUE",
AQ953="Fiber AOF","TX ISSUE",
AQ953="Projet OCM (HUAWEI)","TRAVAUX-HUAWEI",
AQ953="Projet OCM (NOKIA)","TRAVAUX -NOKIA",
AQ953="ACCESS-ISSUE","ACCESS-ISSUE",
AQ953="Projet OCM (ZTE, NOKIA, autres projets)","TRAVAUX OCM",
AQ953="No root CAuse","No root cause",
AQ953="ODU HS","TX ISSUE",
AQ953="IP &amp; VLAN","TX ISSUE",
AQ953="Warehouse HUAWEI","SPARE-ISSUE",
AQ953="SPARE-HS","SPARE-ISSUE",
AQ953="Power Telco","RAN ISSUE",AQ953="no impacts","no impacts"
),"")</f>
        <v>No root cause</v>
      </c>
      <c r="AQ953" s="126" t="s">
        <v>5344</v>
      </c>
      <c r="AR953" s="48" t="str" cm="1">
        <f t="array" ref="AR953">IFERROR(_xlfn.IFS(
AQ953="MPR ISSUE","ACTIVE",
AQ953="BSS Hardware Issue","ACTIVE",
AQ953="Sites strategiques, MLL, Pylone, etc.","PASSIVE",
AQ953="AKTIVCO DEFAUT GE &amp; POWER Cabinet","PASSIVE",
AQ953="AKTIVCO Coupure ENEO &amp; Baisse de tension","PASSIVE",
AQ953="Coupure ENEO &amp; Baisse de tension","PASSIVE",
AQ953="Defaut GE &amp; POWER Cabinet","PASSIVE",
AQ953="Sharing","PASSIVE",
AQ953="Sites strategiques &amp; DataCenter","PASSIVE",
AQ953="Exclu","Exclu",
AQ953="SAT","ACTIVE",
AQ953="SPARE-ISSUE","SPARE-ISSUE",
AQ953="Fiber CAmtel","ACTIVE",
AQ953="Fiber AOF","ACTIVE",
AQ953="Projet OCM (HUAWEI)","PLANNED WORKS",
AQ953="Projet OCM (NOKIA)","PLANNED WORKS",
AQ953="ACCESS-ISSUE","ACCESS-ISSUE",
AQ953="Projet OCM (ZTE, NOKIA, autres projets)","PLANNED WORKS",
AQ953="No root CAuse","No root cause",
AQ953="ODU HS","ACTIVE",
AQ953="IP &amp; VLAN","ACTIVE",
AQ953="Warehouse HUAWEI","SPARE-ISSUE",
AQ953="SPARE-HS","SPARE-ISSUE",
AQ953="Power Telco","ACTIVE", AQ953="no impacts","no impacts"
),"")</f>
        <v>No root cause</v>
      </c>
      <c r="AS953" s="92" t="s">
        <v>5537</v>
      </c>
      <c r="AT953" s="98" t="s">
        <v>197</v>
      </c>
      <c r="AV953" s="17" t="s">
        <v>5537</v>
      </c>
      <c r="AW953" s="7" t="s">
        <v>5537</v>
      </c>
      <c r="AX953" s="6" t="s">
        <v>5537</v>
      </c>
      <c r="AY953" s="7"/>
      <c r="AZ953" s="3" t="s">
        <v>5537</v>
      </c>
      <c r="BA953" s="18" t="s">
        <v>5537</v>
      </c>
      <c r="BB953" s="18" t="s">
        <v>5537</v>
      </c>
      <c r="BC953" s="18" t="s">
        <v>5537</v>
      </c>
      <c r="BD953" s="18" t="s">
        <v>5537</v>
      </c>
      <c r="BE953" s="18" t="s">
        <v>5537</v>
      </c>
      <c r="BF953" s="18" t="s">
        <v>5537</v>
      </c>
      <c r="BG953" s="18" t="s">
        <v>5537</v>
      </c>
      <c r="BH953" s="18" t="s">
        <v>5537</v>
      </c>
      <c r="BI953" s="18" t="s">
        <v>5537</v>
      </c>
      <c r="BJ953" s="18" t="s">
        <v>5537</v>
      </c>
      <c r="BK953" s="18" t="s">
        <v>5537</v>
      </c>
      <c r="BL953" s="9" t="s">
        <v>5537</v>
      </c>
      <c r="BM953" s="14" t="s">
        <v>5537</v>
      </c>
      <c r="BN953" s="14" t="s">
        <v>5537</v>
      </c>
      <c r="BO953" s="14" t="str">
        <f>_xlfn.XLOOKUP(B953,'[4]cell downs 18042026 17h'!$B:$B,'[4]cell downs 18042026 17h'!$B:$B,"")</f>
        <v/>
      </c>
      <c r="BP953" s="14" t="str">
        <f>_xlfn.XLOOKUP(B953,'[5]Cells Huawei 19042026 15h'!$B:$B,'[5]Cells Huawei 19042026 15h'!$B:$B,"")</f>
        <v/>
      </c>
      <c r="BQ953" s="9" t="str">
        <f>_xlfn.XLOOKUP(B953,'[6]cells down 19042026 9H40'!$B:$B,'[6]cells down 19042026 9H40'!$B:$B,"")</f>
        <v/>
      </c>
      <c r="BR953" s="9" t="s">
        <v>197</v>
      </c>
      <c r="BS953" s="9" t="s">
        <v>12</v>
      </c>
      <c r="BT953" s="108"/>
    </row>
    <row r="954" spans="1:72" s="9" customFormat="1" x14ac:dyDescent="0.35">
      <c r="A954" s="1" t="s">
        <v>1664</v>
      </c>
      <c r="B954" s="8" t="s">
        <v>1665</v>
      </c>
      <c r="C954" s="3" t="str">
        <f>_xlfn.XLOOKUP(B954,'[1]daily break down'!$D:$D,'[1]daily break down'!$E:$E,"")</f>
        <v>Douala</v>
      </c>
      <c r="D954" s="1" t="s">
        <v>21</v>
      </c>
      <c r="E954" s="1" t="s">
        <v>36</v>
      </c>
      <c r="F954" s="3" t="s">
        <v>31</v>
      </c>
      <c r="G954" s="1" t="s">
        <v>32</v>
      </c>
      <c r="H954" s="34" t="str">
        <f>_xlfn.XLOOKUP(B954,[2]CALCULATION!$B:$B,[2]CALCULATION!$H:$H,"")</f>
        <v>ZTE</v>
      </c>
      <c r="I954" s="28">
        <v>0.46107244466131936</v>
      </c>
      <c r="J954" s="28">
        <v>0</v>
      </c>
      <c r="K954" s="28">
        <v>0</v>
      </c>
      <c r="L954" s="28">
        <v>0</v>
      </c>
      <c r="M954" s="28">
        <v>0</v>
      </c>
      <c r="N954" s="28">
        <v>0</v>
      </c>
      <c r="O954" s="28">
        <v>0</v>
      </c>
      <c r="P954" s="28">
        <v>4.2905312855809798</v>
      </c>
      <c r="Q954" s="28">
        <v>13.868556899607057</v>
      </c>
      <c r="R954" s="28">
        <v>29.798884522861723</v>
      </c>
      <c r="S954" s="93">
        <v>0</v>
      </c>
      <c r="T954" s="93">
        <f>_xlfn.XLOOKUP(B954,'[3]Nur des jours'!$B:$B,'[3]Nur des jours'!$U:$U,"")</f>
        <v>0</v>
      </c>
      <c r="U954" s="93">
        <v>0</v>
      </c>
      <c r="V954" s="93">
        <v>0</v>
      </c>
      <c r="W954" s="93">
        <v>0</v>
      </c>
      <c r="X954" s="93">
        <v>0</v>
      </c>
      <c r="Y954" s="93">
        <v>0</v>
      </c>
      <c r="Z954" s="93">
        <v>0</v>
      </c>
      <c r="AA954" s="93">
        <v>0</v>
      </c>
      <c r="AB954" s="93">
        <v>7.8805542000896027</v>
      </c>
      <c r="AC954" s="93">
        <f>_xlfn.XLOOKUP(B954,'[3]Nur des jours'!$B:$B,'[3]Nur des jours'!$N:$N,"")</f>
        <v>0</v>
      </c>
      <c r="AD954" s="93">
        <v>0</v>
      </c>
      <c r="AE954" s="93">
        <v>2.755519600037654E-2</v>
      </c>
      <c r="AF954" s="93">
        <v>0</v>
      </c>
      <c r="AG954" s="93"/>
      <c r="AH954" s="93">
        <v>0</v>
      </c>
      <c r="AI954" s="93">
        <v>0</v>
      </c>
      <c r="AJ954" s="93">
        <v>0</v>
      </c>
      <c r="AK954" s="93">
        <v>0</v>
      </c>
      <c r="AL954" s="93">
        <v>0</v>
      </c>
      <c r="AM954" s="49" t="s">
        <v>5559</v>
      </c>
      <c r="AN954" s="49"/>
      <c r="AO954" s="48" t="str" cm="1">
        <f t="array" ref="AO954">IFERROR(_xlfn.IFS(
AQ954="MPR ISSUE","PDH",
AQ954="BSS Hardware Issue","BSS",
AQ954="Sites strategiques, MLL, Pylone, etc.","ENVTECH",
AQ954="AKTIVCO DEFAUT GE &amp; POWER Cabinet","AKTIVCO",
AQ954="AKTIVCO Coupure ENEO &amp; Baisse de tension","AKTIVCO GRID ONLY",
AQ954="Coupure ENEO &amp; Baisse de tension","IHS GRID ONLY",
AQ954="Defaut GE &amp; POWER Cabinet","IHS",
AQ954="Sharing","Partners",
AQ954="Sites strategiques &amp; DataCenter","SST &amp; DC",
AQ954="Exclu","Exclu",
AQ954="SAT","SAT",
AQ954="SPARE-ISSUE","SPARE-ISSUE",
AQ954="Fiber CAmtel","TRANS_FO_CAMTEL",
AQ954="Fiber AOF","Fiber AOF",
AQ954="Projet OCM (HUAWEI)","TRAVAUX-HUAWEI",
AQ954="Projet OCM (NOKIA)","TRAVAUX-NOKIA",
AQ954="ACCESS-ISSUE","ACCESS-ISSUE",
AQ954="Projet OCM (ZTE, NOKIA, autres projets)","TRAVAUX OCM",
AQ954="No root CAuse","No root cause",
AQ954="ODU HS","PDH",
AQ954="IP &amp; VLAN","PDH",
AQ954="Warehouse HUAWEI","SPARE-ISSUE",
AQ954="SPARE-HS","SPARE-ISSUE",
AQ954="Power Telco","BSS",AQ954="no impacts","no impacts"
),"")</f>
        <v>No root cause</v>
      </c>
      <c r="AP954" s="48" t="str" cm="1">
        <f t="array" ref="AP954">IFERROR(_xlfn.IFS(
AQ954="MPR ISSUE","TX ISSUE",
AQ954="BSS Hardware Issue","RAN ISSUE",
AQ954="Sites strategiques, MLL, Pylone, etc.","ENVTECH",
AQ954="AKTIVCO DEFAUT GE &amp; POWER Cabinet","POWER ISSUE",
AQ954="AKTIVCO Coupure ENEO &amp; Baisse de tension","POWER ISSUE",
AQ954="Coupure ENEO &amp; Baisse de tension","POWER ISSUE",
AQ954="Defaut GE &amp; POWER Cabinet","POWER ISSUE",
AQ954="Sharing","POWER ISSUE",
AQ954="Sites strategiques &amp; DataCenter","POWER ISSUE",
AQ954="Exclu","Exclu",
AQ954="SAT","TX ISSUE",
AQ954="SPARE-ISSUE","SPARE-ISSUE",
AQ954="Fiber CAmtel","TX ISSUE",
AQ954="Fiber AOF","TX ISSUE",
AQ954="Projet OCM (HUAWEI)","TRAVAUX-HUAWEI",
AQ954="Projet OCM (NOKIA)","TRAVAUX -NOKIA",
AQ954="ACCESS-ISSUE","ACCESS-ISSUE",
AQ954="Projet OCM (ZTE, NOKIA, autres projets)","TRAVAUX OCM",
AQ954="No root CAuse","No root cause",
AQ954="ODU HS","TX ISSUE",
AQ954="IP &amp; VLAN","TX ISSUE",
AQ954="Warehouse HUAWEI","SPARE-ISSUE",
AQ954="SPARE-HS","SPARE-ISSUE",
AQ954="Power Telco","RAN ISSUE",AQ954="no impacts","no impacts"
),"")</f>
        <v>No root cause</v>
      </c>
      <c r="AQ954" s="67" t="s">
        <v>5344</v>
      </c>
      <c r="AR954" s="48" t="str" cm="1">
        <f t="array" ref="AR954">IFERROR(_xlfn.IFS(
AQ954="MPR ISSUE","ACTIVE",
AQ954="BSS Hardware Issue","ACTIVE",
AQ954="Sites strategiques, MLL, Pylone, etc.","PASSIVE",
AQ954="AKTIVCO DEFAUT GE &amp; POWER Cabinet","PASSIVE",
AQ954="AKTIVCO Coupure ENEO &amp; Baisse de tension","PASSIVE",
AQ954="Coupure ENEO &amp; Baisse de tension","PASSIVE",
AQ954="Defaut GE &amp; POWER Cabinet","PASSIVE",
AQ954="Sharing","PASSIVE",
AQ954="Sites strategiques &amp; DataCenter","PASSIVE",
AQ954="Exclu","Exclu",
AQ954="SAT","ACTIVE",
AQ954="SPARE-ISSUE","SPARE-ISSUE",
AQ954="Fiber CAmtel","ACTIVE",
AQ954="Fiber AOF","ACTIVE",
AQ954="Projet OCM (HUAWEI)","PLANNED WORKS",
AQ954="Projet OCM (NOKIA)","PLANNED WORKS",
AQ954="ACCESS-ISSUE","ACCESS-ISSUE",
AQ954="Projet OCM (ZTE, NOKIA, autres projets)","PLANNED WORKS",
AQ954="No root CAuse","No root cause",
AQ954="ODU HS","ACTIVE",
AQ954="IP &amp; VLAN","ACTIVE",
AQ954="Warehouse HUAWEI","SPARE-ISSUE",
AQ954="SPARE-HS","SPARE-ISSUE",
AQ954="Power Telco","ACTIVE", AQ954="no impacts","no impacts"
),"")</f>
        <v>No root cause</v>
      </c>
      <c r="AS954" s="92" t="s">
        <v>5537</v>
      </c>
      <c r="AT954" s="98" t="s">
        <v>1665</v>
      </c>
      <c r="AV954" s="17" t="s">
        <v>5537</v>
      </c>
      <c r="AW954" s="7" t="s">
        <v>5537</v>
      </c>
      <c r="AX954" s="6" t="s">
        <v>5537</v>
      </c>
      <c r="AY954" s="7"/>
      <c r="AZ954" s="3" t="s">
        <v>5537</v>
      </c>
      <c r="BA954" s="18" t="s">
        <v>5537</v>
      </c>
      <c r="BB954" s="18" t="s">
        <v>5537</v>
      </c>
      <c r="BC954" s="18" t="s">
        <v>5537</v>
      </c>
      <c r="BD954" s="18" t="s">
        <v>5537</v>
      </c>
      <c r="BE954" s="18" t="s">
        <v>5537</v>
      </c>
      <c r="BF954" s="18" t="s">
        <v>5537</v>
      </c>
      <c r="BG954" s="18" t="s">
        <v>5537</v>
      </c>
      <c r="BH954" s="18" t="s">
        <v>5537</v>
      </c>
      <c r="BI954" s="18" t="s">
        <v>5537</v>
      </c>
      <c r="BJ954" s="18" t="s">
        <v>5537</v>
      </c>
      <c r="BK954" s="18" t="s">
        <v>5537</v>
      </c>
      <c r="BL954" s="9" t="s">
        <v>5537</v>
      </c>
      <c r="BM954" s="14" t="s">
        <v>5537</v>
      </c>
      <c r="BN954" s="14" t="s">
        <v>5537</v>
      </c>
      <c r="BO954" s="14" t="str">
        <f>_xlfn.XLOOKUP(B954,'[4]cell downs 18042026 17h'!$B:$B,'[4]cell downs 18042026 17h'!$B:$B,"")</f>
        <v/>
      </c>
      <c r="BP954" s="14" t="str">
        <f>_xlfn.XLOOKUP(B954,'[5]Cells Huawei 19042026 15h'!$B:$B,'[5]Cells Huawei 19042026 15h'!$B:$B,"")</f>
        <v/>
      </c>
      <c r="BQ954" s="9" t="str">
        <f>_xlfn.XLOOKUP(B954,'[6]cells down 19042026 9H40'!$B:$B,'[6]cells down 19042026 9H40'!$B:$B,"")</f>
        <v/>
      </c>
      <c r="BR954" s="9" t="s">
        <v>5537</v>
      </c>
      <c r="BS954" s="9" t="s">
        <v>5537</v>
      </c>
      <c r="BT954" s="108"/>
    </row>
    <row r="955" spans="1:72" s="9" customFormat="1" x14ac:dyDescent="0.35">
      <c r="A955" s="1" t="s">
        <v>4165</v>
      </c>
      <c r="B955" s="8" t="s">
        <v>4166</v>
      </c>
      <c r="C955" s="3" t="str">
        <f>_xlfn.XLOOKUP(B955,'[1]daily break down'!$D:$D,'[1]daily break down'!$E:$E,"")</f>
        <v>Douala</v>
      </c>
      <c r="D955" s="1" t="s">
        <v>21</v>
      </c>
      <c r="E955" s="1" t="s">
        <v>125</v>
      </c>
      <c r="F955" s="3" t="s">
        <v>31</v>
      </c>
      <c r="G955" s="1" t="s">
        <v>32</v>
      </c>
      <c r="H955" s="34" t="str">
        <f>_xlfn.XLOOKUP(B955,[2]CALCULATION!$B:$B,[2]CALCULATION!$H:$H,"")</f>
        <v>ZTE</v>
      </c>
      <c r="I955" s="28">
        <v>0</v>
      </c>
      <c r="J955" s="28">
        <v>0</v>
      </c>
      <c r="K955" s="28">
        <v>0</v>
      </c>
      <c r="L955" s="28">
        <v>1.6051570485655401E-3</v>
      </c>
      <c r="M955" s="28">
        <v>0</v>
      </c>
      <c r="N955" s="28">
        <v>0</v>
      </c>
      <c r="O955" s="28">
        <v>0</v>
      </c>
      <c r="P955" s="28">
        <v>0</v>
      </c>
      <c r="Q955" s="28">
        <v>0</v>
      </c>
      <c r="R955" s="28">
        <v>0</v>
      </c>
      <c r="S955" s="93">
        <v>0</v>
      </c>
      <c r="T955" s="93">
        <f>_xlfn.XLOOKUP(B955,'[3]Nur des jours'!$B:$B,'[3]Nur des jours'!$U:$U,"")</f>
        <v>0</v>
      </c>
      <c r="U955" s="93">
        <v>0</v>
      </c>
      <c r="V955" s="93">
        <v>0</v>
      </c>
      <c r="W955" s="93">
        <v>0</v>
      </c>
      <c r="X955" s="93">
        <v>0</v>
      </c>
      <c r="Y955" s="93">
        <v>0</v>
      </c>
      <c r="Z955" s="93">
        <v>0</v>
      </c>
      <c r="AA955" s="93">
        <v>0</v>
      </c>
      <c r="AB955" s="93">
        <v>0</v>
      </c>
      <c r="AC955" s="93">
        <f>_xlfn.XLOOKUP(B955,'[3]Nur des jours'!$B:$B,'[3]Nur des jours'!$N:$N,"")</f>
        <v>0</v>
      </c>
      <c r="AD955" s="93">
        <v>0</v>
      </c>
      <c r="AE955" s="93">
        <v>1.8905183016439186E-2</v>
      </c>
      <c r="AF955" s="93">
        <v>0</v>
      </c>
      <c r="AG955" s="93"/>
      <c r="AH955" s="93">
        <v>0</v>
      </c>
      <c r="AI955" s="93">
        <v>0</v>
      </c>
      <c r="AJ955" s="93">
        <v>0</v>
      </c>
      <c r="AK955" s="93">
        <v>0</v>
      </c>
      <c r="AL955" s="93">
        <v>0</v>
      </c>
      <c r="AM955" s="49" t="s">
        <v>5559</v>
      </c>
      <c r="AN955" s="49"/>
      <c r="AO955" s="48" t="str" cm="1">
        <f t="array" ref="AO955">IFERROR(_xlfn.IFS(
AQ955="MPR ISSUE","PDH",
AQ955="BSS Hardware Issue","BSS",
AQ955="Sites strategiques, MLL, Pylone, etc.","ENVTECH",
AQ955="AKTIVCO DEFAUT GE &amp; POWER Cabinet","AKTIVCO",
AQ955="AKTIVCO Coupure ENEO &amp; Baisse de tension","AKTIVCO GRID ONLY",
AQ955="Coupure ENEO &amp; Baisse de tension","IHS GRID ONLY",
AQ955="Defaut GE &amp; POWER Cabinet","IHS",
AQ955="Sharing","Partners",
AQ955="Sites strategiques &amp; DataCenter","SST &amp; DC",
AQ955="Exclu","Exclu",
AQ955="SAT","SAT",
AQ955="SPARE-ISSUE","SPARE-ISSUE",
AQ955="Fiber CAmtel","TRANS_FO_CAMTEL",
AQ955="Fiber AOF","Fiber AOF",
AQ955="Projet OCM (HUAWEI)","TRAVAUX-HUAWEI",
AQ955="Projet OCM (NOKIA)","TRAVAUX-NOKIA",
AQ955="ACCESS-ISSUE","ACCESS-ISSUE",
AQ955="Projet OCM (ZTE, NOKIA, autres projets)","TRAVAUX OCM",
AQ955="No root CAuse","No root cause",
AQ955="ODU HS","PDH",
AQ955="IP &amp; VLAN","PDH",
AQ955="Warehouse HUAWEI","SPARE-ISSUE",
AQ955="SPARE-HS","SPARE-ISSUE",
AQ955="Power Telco","BSS",AQ955="no impacts","no impacts"
),"")</f>
        <v>No root cause</v>
      </c>
      <c r="AP955" s="48" t="str" cm="1">
        <f t="array" ref="AP955">IFERROR(_xlfn.IFS(
AQ955="MPR ISSUE","TX ISSUE",
AQ955="BSS Hardware Issue","RAN ISSUE",
AQ955="Sites strategiques, MLL, Pylone, etc.","ENVTECH",
AQ955="AKTIVCO DEFAUT GE &amp; POWER Cabinet","POWER ISSUE",
AQ955="AKTIVCO Coupure ENEO &amp; Baisse de tension","POWER ISSUE",
AQ955="Coupure ENEO &amp; Baisse de tension","POWER ISSUE",
AQ955="Defaut GE &amp; POWER Cabinet","POWER ISSUE",
AQ955="Sharing","POWER ISSUE",
AQ955="Sites strategiques &amp; DataCenter","POWER ISSUE",
AQ955="Exclu","Exclu",
AQ955="SAT","TX ISSUE",
AQ955="SPARE-ISSUE","SPARE-ISSUE",
AQ955="Fiber CAmtel","TX ISSUE",
AQ955="Fiber AOF","TX ISSUE",
AQ955="Projet OCM (HUAWEI)","TRAVAUX-HUAWEI",
AQ955="Projet OCM (NOKIA)","TRAVAUX -NOKIA",
AQ955="ACCESS-ISSUE","ACCESS-ISSUE",
AQ955="Projet OCM (ZTE, NOKIA, autres projets)","TRAVAUX OCM",
AQ955="No root CAuse","No root cause",
AQ955="ODU HS","TX ISSUE",
AQ955="IP &amp; VLAN","TX ISSUE",
AQ955="Warehouse HUAWEI","SPARE-ISSUE",
AQ955="SPARE-HS","SPARE-ISSUE",
AQ955="Power Telco","RAN ISSUE",AQ955="no impacts","no impacts"
),"")</f>
        <v>No root cause</v>
      </c>
      <c r="AQ955" s="67" t="s">
        <v>5344</v>
      </c>
      <c r="AR955" s="48" t="str" cm="1">
        <f t="array" ref="AR955">IFERROR(_xlfn.IFS(
AQ955="MPR ISSUE","ACTIVE",
AQ955="BSS Hardware Issue","ACTIVE",
AQ955="Sites strategiques, MLL, Pylone, etc.","PASSIVE",
AQ955="AKTIVCO DEFAUT GE &amp; POWER Cabinet","PASSIVE",
AQ955="AKTIVCO Coupure ENEO &amp; Baisse de tension","PASSIVE",
AQ955="Coupure ENEO &amp; Baisse de tension","PASSIVE",
AQ955="Defaut GE &amp; POWER Cabinet","PASSIVE",
AQ955="Sharing","PASSIVE",
AQ955="Sites strategiques &amp; DataCenter","PASSIVE",
AQ955="Exclu","Exclu",
AQ955="SAT","ACTIVE",
AQ955="SPARE-ISSUE","SPARE-ISSUE",
AQ955="Fiber CAmtel","ACTIVE",
AQ955="Fiber AOF","ACTIVE",
AQ955="Projet OCM (HUAWEI)","PLANNED WORKS",
AQ955="Projet OCM (NOKIA)","PLANNED WORKS",
AQ955="ACCESS-ISSUE","ACCESS-ISSUE",
AQ955="Projet OCM (ZTE, NOKIA, autres projets)","PLANNED WORKS",
AQ955="No root CAuse","No root cause",
AQ955="ODU HS","ACTIVE",
AQ955="IP &amp; VLAN","ACTIVE",
AQ955="Warehouse HUAWEI","SPARE-ISSUE",
AQ955="SPARE-HS","SPARE-ISSUE",
AQ955="Power Telco","ACTIVE", AQ955="no impacts","no impacts"
),"")</f>
        <v>No root cause</v>
      </c>
      <c r="AS955" s="92" t="s">
        <v>5537</v>
      </c>
      <c r="AT955" s="98" t="s">
        <v>4166</v>
      </c>
      <c r="AV955" s="17" t="s">
        <v>5537</v>
      </c>
      <c r="AW955" s="7" t="s">
        <v>5537</v>
      </c>
      <c r="AX955" s="6" t="s">
        <v>5537</v>
      </c>
      <c r="AY955" s="7"/>
      <c r="AZ955" s="3" t="s">
        <v>5537</v>
      </c>
      <c r="BA955" s="18" t="s">
        <v>5537</v>
      </c>
      <c r="BB955" s="18" t="s">
        <v>5537</v>
      </c>
      <c r="BC955" s="18" t="s">
        <v>5537</v>
      </c>
      <c r="BD955" s="18" t="s">
        <v>5537</v>
      </c>
      <c r="BE955" s="18" t="s">
        <v>5537</v>
      </c>
      <c r="BF955" s="18" t="s">
        <v>5537</v>
      </c>
      <c r="BG955" s="18" t="s">
        <v>5537</v>
      </c>
      <c r="BH955" s="18" t="s">
        <v>5537</v>
      </c>
      <c r="BI955" s="18" t="s">
        <v>5537</v>
      </c>
      <c r="BJ955" s="18" t="s">
        <v>5537</v>
      </c>
      <c r="BK955" s="18" t="s">
        <v>5537</v>
      </c>
      <c r="BL955" s="9" t="s">
        <v>5537</v>
      </c>
      <c r="BM955" s="14" t="s">
        <v>5537</v>
      </c>
      <c r="BN955" s="14" t="s">
        <v>5537</v>
      </c>
      <c r="BO955" s="14" t="str">
        <f>_xlfn.XLOOKUP(B955,'[4]cell downs 18042026 17h'!$B:$B,'[4]cell downs 18042026 17h'!$B:$B,"")</f>
        <v/>
      </c>
      <c r="BP955" s="14" t="str">
        <f>_xlfn.XLOOKUP(B955,'[5]Cells Huawei 19042026 15h'!$B:$B,'[5]Cells Huawei 19042026 15h'!$B:$B,"")</f>
        <v/>
      </c>
      <c r="BQ955" s="9" t="str">
        <f>_xlfn.XLOOKUP(B955,'[6]cells down 19042026 9H40'!$B:$B,'[6]cells down 19042026 9H40'!$B:$B,"")</f>
        <v/>
      </c>
      <c r="BR955" s="9" t="s">
        <v>5537</v>
      </c>
      <c r="BS955" s="9" t="s">
        <v>594</v>
      </c>
      <c r="BT955" s="108"/>
    </row>
    <row r="956" spans="1:72" s="9" customFormat="1" ht="24" customHeight="1" x14ac:dyDescent="0.35">
      <c r="A956" s="1" t="s">
        <v>2029</v>
      </c>
      <c r="B956" s="8" t="s">
        <v>2030</v>
      </c>
      <c r="C956" s="3" t="str">
        <f>_xlfn.XLOOKUP(B956,'[1]daily break down'!$D:$D,'[1]daily break down'!$E:$E,"")</f>
        <v>Yaounde</v>
      </c>
      <c r="D956" s="1" t="s">
        <v>21</v>
      </c>
      <c r="E956" s="1" t="s">
        <v>36</v>
      </c>
      <c r="F956" s="3" t="s">
        <v>37</v>
      </c>
      <c r="G956" s="1" t="s">
        <v>38</v>
      </c>
      <c r="H956" s="34" t="str">
        <f>_xlfn.XLOOKUP(B956,[2]CALCULATION!$B:$B,[2]CALCULATION!$H:$H,"")</f>
        <v>ZTE</v>
      </c>
      <c r="I956" s="28">
        <v>0</v>
      </c>
      <c r="J956" s="28">
        <v>0</v>
      </c>
      <c r="K956" s="28">
        <v>0</v>
      </c>
      <c r="L956" s="28">
        <v>0</v>
      </c>
      <c r="M956" s="28">
        <v>0</v>
      </c>
      <c r="N956" s="28">
        <v>0</v>
      </c>
      <c r="O956" s="28">
        <v>0</v>
      </c>
      <c r="P956" s="28">
        <v>0</v>
      </c>
      <c r="Q956" s="28">
        <v>0.11701594884043463</v>
      </c>
      <c r="R956" s="28">
        <v>0</v>
      </c>
      <c r="S956" s="93">
        <v>0</v>
      </c>
      <c r="T956" s="93">
        <f>_xlfn.XLOOKUP(B956,'[3]Nur des jours'!$B:$B,'[3]Nur des jours'!$U:$U,"")</f>
        <v>0</v>
      </c>
      <c r="U956" s="93">
        <v>0</v>
      </c>
      <c r="V956" s="93">
        <v>0</v>
      </c>
      <c r="W956" s="93">
        <v>0</v>
      </c>
      <c r="X956" s="93">
        <v>0</v>
      </c>
      <c r="Y956" s="93">
        <v>0</v>
      </c>
      <c r="Z956" s="93">
        <v>0</v>
      </c>
      <c r="AA956" s="93">
        <v>0</v>
      </c>
      <c r="AB956" s="93">
        <v>0</v>
      </c>
      <c r="AC956" s="93">
        <f>_xlfn.XLOOKUP(B956,'[3]Nur des jours'!$B:$B,'[3]Nur des jours'!$N:$N,"")</f>
        <v>0</v>
      </c>
      <c r="AD956" s="93">
        <v>0</v>
      </c>
      <c r="AE956" s="93">
        <v>1.6729303461717297E-2</v>
      </c>
      <c r="AF956" s="93">
        <v>0</v>
      </c>
      <c r="AG956" s="93"/>
      <c r="AH956" s="93">
        <v>0</v>
      </c>
      <c r="AI956" s="93">
        <v>0</v>
      </c>
      <c r="AJ956" s="93">
        <v>0</v>
      </c>
      <c r="AK956" s="93">
        <v>0</v>
      </c>
      <c r="AL956" s="93">
        <v>0</v>
      </c>
      <c r="AM956" s="49" t="s">
        <v>5559</v>
      </c>
      <c r="AN956" s="49"/>
      <c r="AO956" s="48" t="str" cm="1">
        <f t="array" ref="AO956">IFERROR(_xlfn.IFS(
AQ956="MPR ISSUE","PDH",
AQ956="BSS Hardware Issue","BSS",
AQ956="Sites strategiques, MLL, Pylone, etc.","ENVTECH",
AQ956="AKTIVCO DEFAUT GE &amp; POWER Cabinet","AKTIVCO",
AQ956="AKTIVCO Coupure ENEO &amp; Baisse de tension","AKTIVCO GRID ONLY",
AQ956="Coupure ENEO &amp; Baisse de tension","IHS GRID ONLY",
AQ956="Defaut GE &amp; POWER Cabinet","IHS",
AQ956="Sharing","Partners",
AQ956="Sites strategiques &amp; DataCenter","SST &amp; DC",
AQ956="Exclu","Exclu",
AQ956="SAT","SAT",
AQ956="SPARE-ISSUE","SPARE-ISSUE",
AQ956="Fiber CAmtel","TRANS_FO_CAMTEL",
AQ956="Fiber AOF","Fiber AOF",
AQ956="Projet OCM (HUAWEI)","TRAVAUX-HUAWEI",
AQ956="Projet OCM (NOKIA)","TRAVAUX-NOKIA",
AQ956="ACCESS-ISSUE","ACCESS-ISSUE",
AQ956="Projet OCM (ZTE, NOKIA, autres projets)","TRAVAUX OCM",
AQ956="No root CAuse","No root cause",
AQ956="ODU HS","PDH",
AQ956="IP &amp; VLAN","PDH",
AQ956="Warehouse HUAWEI","SPARE-ISSUE",
AQ956="SPARE-HS","SPARE-ISSUE",
AQ956="Power Telco","BSS",AQ956="no impacts","no impacts"
),"")</f>
        <v>No root cause</v>
      </c>
      <c r="AP956" s="48" t="str" cm="1">
        <f t="array" ref="AP956">IFERROR(_xlfn.IFS(
AQ956="MPR ISSUE","TX ISSUE",
AQ956="BSS Hardware Issue","RAN ISSUE",
AQ956="Sites strategiques, MLL, Pylone, etc.","ENVTECH",
AQ956="AKTIVCO DEFAUT GE &amp; POWER Cabinet","POWER ISSUE",
AQ956="AKTIVCO Coupure ENEO &amp; Baisse de tension","POWER ISSUE",
AQ956="Coupure ENEO &amp; Baisse de tension","POWER ISSUE",
AQ956="Defaut GE &amp; POWER Cabinet","POWER ISSUE",
AQ956="Sharing","POWER ISSUE",
AQ956="Sites strategiques &amp; DataCenter","POWER ISSUE",
AQ956="Exclu","Exclu",
AQ956="SAT","TX ISSUE",
AQ956="SPARE-ISSUE","SPARE-ISSUE",
AQ956="Fiber CAmtel","TX ISSUE",
AQ956="Fiber AOF","TX ISSUE",
AQ956="Projet OCM (HUAWEI)","TRAVAUX-HUAWEI",
AQ956="Projet OCM (NOKIA)","TRAVAUX -NOKIA",
AQ956="ACCESS-ISSUE","ACCESS-ISSUE",
AQ956="Projet OCM (ZTE, NOKIA, autres projets)","TRAVAUX OCM",
AQ956="No root CAuse","No root cause",
AQ956="ODU HS","TX ISSUE",
AQ956="IP &amp; VLAN","TX ISSUE",
AQ956="Warehouse HUAWEI","SPARE-ISSUE",
AQ956="SPARE-HS","SPARE-ISSUE",
AQ956="Power Telco","RAN ISSUE",AQ956="no impacts","no impacts"
),"")</f>
        <v>No root cause</v>
      </c>
      <c r="AQ956" s="67" t="s">
        <v>5344</v>
      </c>
      <c r="AR956" s="48" t="str" cm="1">
        <f t="array" ref="AR956">IFERROR(_xlfn.IFS(
AQ956="MPR ISSUE","ACTIVE",
AQ956="BSS Hardware Issue","ACTIVE",
AQ956="Sites strategiques, MLL, Pylone, etc.","PASSIVE",
AQ956="AKTIVCO DEFAUT GE &amp; POWER Cabinet","PASSIVE",
AQ956="AKTIVCO Coupure ENEO &amp; Baisse de tension","PASSIVE",
AQ956="Coupure ENEO &amp; Baisse de tension","PASSIVE",
AQ956="Defaut GE &amp; POWER Cabinet","PASSIVE",
AQ956="Sharing","PASSIVE",
AQ956="Sites strategiques &amp; DataCenter","PASSIVE",
AQ956="Exclu","Exclu",
AQ956="SAT","ACTIVE",
AQ956="SPARE-ISSUE","SPARE-ISSUE",
AQ956="Fiber CAmtel","ACTIVE",
AQ956="Fiber AOF","ACTIVE",
AQ956="Projet OCM (HUAWEI)","PLANNED WORKS",
AQ956="Projet OCM (NOKIA)","PLANNED WORKS",
AQ956="ACCESS-ISSUE","ACCESS-ISSUE",
AQ956="Projet OCM (ZTE, NOKIA, autres projets)","PLANNED WORKS",
AQ956="No root CAuse","No root cause",
AQ956="ODU HS","ACTIVE",
AQ956="IP &amp; VLAN","ACTIVE",
AQ956="Warehouse HUAWEI","SPARE-ISSUE",
AQ956="SPARE-HS","SPARE-ISSUE",
AQ956="Power Telco","ACTIVE", AQ956="no impacts","no impacts"
),"")</f>
        <v>No root cause</v>
      </c>
      <c r="AS956" s="92" t="s">
        <v>5537</v>
      </c>
      <c r="AT956" s="98" t="s">
        <v>2030</v>
      </c>
      <c r="AV956" s="17" t="s">
        <v>5537</v>
      </c>
      <c r="AW956" s="7" t="s">
        <v>5537</v>
      </c>
      <c r="AX956" s="6" t="s">
        <v>5537</v>
      </c>
      <c r="AY956" s="7"/>
      <c r="AZ956" s="3" t="s">
        <v>5537</v>
      </c>
      <c r="BA956" s="18" t="s">
        <v>5537</v>
      </c>
      <c r="BB956" s="18" t="s">
        <v>5537</v>
      </c>
      <c r="BC956" s="18" t="s">
        <v>5537</v>
      </c>
      <c r="BD956" s="18" t="s">
        <v>5537</v>
      </c>
      <c r="BE956" s="18" t="s">
        <v>5537</v>
      </c>
      <c r="BF956" s="18" t="s">
        <v>5537</v>
      </c>
      <c r="BG956" s="18" t="s">
        <v>5537</v>
      </c>
      <c r="BH956" s="18" t="s">
        <v>5537</v>
      </c>
      <c r="BI956" s="18" t="s">
        <v>5537</v>
      </c>
      <c r="BJ956" s="18" t="s">
        <v>5537</v>
      </c>
      <c r="BK956" s="18" t="s">
        <v>5537</v>
      </c>
      <c r="BL956" s="9" t="s">
        <v>5537</v>
      </c>
      <c r="BM956" s="14" t="s">
        <v>5537</v>
      </c>
      <c r="BN956" s="14" t="s">
        <v>5537</v>
      </c>
      <c r="BO956" s="14" t="str">
        <f>_xlfn.XLOOKUP(B956,'[4]cell downs 18042026 17h'!$B:$B,'[4]cell downs 18042026 17h'!$B:$B,"")</f>
        <v/>
      </c>
      <c r="BP956" s="14" t="str">
        <f>_xlfn.XLOOKUP(B956,'[5]Cells Huawei 19042026 15h'!$B:$B,'[5]Cells Huawei 19042026 15h'!$B:$B,"")</f>
        <v/>
      </c>
      <c r="BQ956" s="9" t="str">
        <f>_xlfn.XLOOKUP(B956,'[6]cells down 19042026 9H40'!$B:$B,'[6]cells down 19042026 9H40'!$B:$B,"")</f>
        <v/>
      </c>
      <c r="BR956" s="9" t="s">
        <v>5537</v>
      </c>
      <c r="BS956" s="9" t="s">
        <v>594</v>
      </c>
      <c r="BT956" s="108"/>
    </row>
    <row r="957" spans="1:72" s="9" customFormat="1" x14ac:dyDescent="0.35">
      <c r="A957" s="1" t="s">
        <v>3372</v>
      </c>
      <c r="B957" s="8" t="s">
        <v>3373</v>
      </c>
      <c r="C957" s="3" t="str">
        <f>_xlfn.XLOOKUP(B957,'[1]daily break down'!$D:$D,'[1]daily break down'!$E:$E,"")</f>
        <v>Yaounde</v>
      </c>
      <c r="D957" s="1" t="s">
        <v>11</v>
      </c>
      <c r="E957" s="1" t="s">
        <v>12</v>
      </c>
      <c r="F957" s="3" t="s">
        <v>37</v>
      </c>
      <c r="G957" s="1" t="s">
        <v>38</v>
      </c>
      <c r="H957" s="34" t="str">
        <f>_xlfn.XLOOKUP(B957,[2]CALCULATION!$B:$B,[2]CALCULATION!$H:$H,"")</f>
        <v>ZTE</v>
      </c>
      <c r="I957" s="28">
        <v>0.16584839327346426</v>
      </c>
      <c r="J957" s="28">
        <v>0</v>
      </c>
      <c r="K957" s="28">
        <v>0</v>
      </c>
      <c r="L957" s="28">
        <v>0</v>
      </c>
      <c r="M957" s="28">
        <v>0</v>
      </c>
      <c r="N957" s="28">
        <v>0</v>
      </c>
      <c r="O957" s="28">
        <v>0.33171462162524651</v>
      </c>
      <c r="P957" s="28">
        <v>0</v>
      </c>
      <c r="Q957" s="28">
        <v>0</v>
      </c>
      <c r="R957" s="28">
        <v>0</v>
      </c>
      <c r="S957" s="93">
        <v>0</v>
      </c>
      <c r="T957" s="93">
        <f>_xlfn.XLOOKUP(B957,'[3]Nur des jours'!$B:$B,'[3]Nur des jours'!$U:$U,"")</f>
        <v>0</v>
      </c>
      <c r="U957" s="93">
        <v>0</v>
      </c>
      <c r="V957" s="93">
        <v>0</v>
      </c>
      <c r="W957" s="93">
        <v>0</v>
      </c>
      <c r="X957" s="93">
        <v>0</v>
      </c>
      <c r="Y957" s="93">
        <v>0</v>
      </c>
      <c r="Z957" s="93">
        <v>0</v>
      </c>
      <c r="AA957" s="93">
        <v>0</v>
      </c>
      <c r="AB957" s="93">
        <v>0</v>
      </c>
      <c r="AC957" s="93">
        <f>_xlfn.XLOOKUP(B957,'[3]Nur des jours'!$B:$B,'[3]Nur des jours'!$N:$N,"")</f>
        <v>0</v>
      </c>
      <c r="AD957" s="93">
        <v>0</v>
      </c>
      <c r="AE957" s="93">
        <v>1.2520224978811941E-2</v>
      </c>
      <c r="AF957" s="93">
        <v>0</v>
      </c>
      <c r="AG957" s="93"/>
      <c r="AH957" s="93">
        <v>0</v>
      </c>
      <c r="AI957" s="93">
        <v>0</v>
      </c>
      <c r="AJ957" s="93">
        <v>0</v>
      </c>
      <c r="AK957" s="93">
        <v>0</v>
      </c>
      <c r="AL957" s="93">
        <v>0</v>
      </c>
      <c r="AM957" s="49" t="s">
        <v>5559</v>
      </c>
      <c r="AN957" s="49"/>
      <c r="AO957" s="48" t="str" cm="1">
        <f t="array" ref="AO957">IFERROR(_xlfn.IFS(
AQ957="MPR ISSUE","PDH",
AQ957="BSS Hardware Issue","BSS",
AQ957="Sites strategiques, MLL, Pylone, etc.","ENVTECH",
AQ957="AKTIVCO DEFAUT GE &amp; POWER Cabinet","AKTIVCO",
AQ957="AKTIVCO Coupure ENEO &amp; Baisse de tension","AKTIVCO GRID ONLY",
AQ957="Coupure ENEO &amp; Baisse de tension","IHS GRID ONLY",
AQ957="Defaut GE &amp; POWER Cabinet","IHS",
AQ957="Sharing","Partners",
AQ957="Sites strategiques &amp; DataCenter","SST &amp; DC",
AQ957="Exclu","Exclu",
AQ957="SAT","SAT",
AQ957="SPARE-ISSUE","SPARE-ISSUE",
AQ957="Fiber CAmtel","TRANS_FO_CAMTEL",
AQ957="Fiber AOF","Fiber AOF",
AQ957="Projet OCM (HUAWEI)","TRAVAUX-HUAWEI",
AQ957="Projet OCM (NOKIA)","TRAVAUX-NOKIA",
AQ957="ACCESS-ISSUE","ACCESS-ISSUE",
AQ957="Projet OCM (ZTE, NOKIA, autres projets)","TRAVAUX OCM",
AQ957="No root CAuse","No root cause",
AQ957="ODU HS","PDH",
AQ957="IP &amp; VLAN","PDH",
AQ957="Warehouse HUAWEI","SPARE-ISSUE",
AQ957="SPARE-HS","SPARE-ISSUE",
AQ957="Power Telco","BSS",AQ957="no impacts","no impacts"
),"")</f>
        <v>No root cause</v>
      </c>
      <c r="AP957" s="48" t="str" cm="1">
        <f t="array" ref="AP957">IFERROR(_xlfn.IFS(
AQ957="MPR ISSUE","TX ISSUE",
AQ957="BSS Hardware Issue","RAN ISSUE",
AQ957="Sites strategiques, MLL, Pylone, etc.","ENVTECH",
AQ957="AKTIVCO DEFAUT GE &amp; POWER Cabinet","POWER ISSUE",
AQ957="AKTIVCO Coupure ENEO &amp; Baisse de tension","POWER ISSUE",
AQ957="Coupure ENEO &amp; Baisse de tension","POWER ISSUE",
AQ957="Defaut GE &amp; POWER Cabinet","POWER ISSUE",
AQ957="Sharing","POWER ISSUE",
AQ957="Sites strategiques &amp; DataCenter","POWER ISSUE",
AQ957="Exclu","Exclu",
AQ957="SAT","TX ISSUE",
AQ957="SPARE-ISSUE","SPARE-ISSUE",
AQ957="Fiber CAmtel","TX ISSUE",
AQ957="Fiber AOF","TX ISSUE",
AQ957="Projet OCM (HUAWEI)","TRAVAUX-HUAWEI",
AQ957="Projet OCM (NOKIA)","TRAVAUX -NOKIA",
AQ957="ACCESS-ISSUE","ACCESS-ISSUE",
AQ957="Projet OCM (ZTE, NOKIA, autres projets)","TRAVAUX OCM",
AQ957="No root CAuse","No root cause",
AQ957="ODU HS","TX ISSUE",
AQ957="IP &amp; VLAN","TX ISSUE",
AQ957="Warehouse HUAWEI","SPARE-ISSUE",
AQ957="SPARE-HS","SPARE-ISSUE",
AQ957="Power Telco","RAN ISSUE",AQ957="no impacts","no impacts"
),"")</f>
        <v>No root cause</v>
      </c>
      <c r="AQ957" s="126" t="s">
        <v>5344</v>
      </c>
      <c r="AR957" s="48" t="str" cm="1">
        <f t="array" ref="AR957">IFERROR(_xlfn.IFS(
AQ957="MPR ISSUE","ACTIVE",
AQ957="BSS Hardware Issue","ACTIVE",
AQ957="Sites strategiques, MLL, Pylone, etc.","PASSIVE",
AQ957="AKTIVCO DEFAUT GE &amp; POWER Cabinet","PASSIVE",
AQ957="AKTIVCO Coupure ENEO &amp; Baisse de tension","PASSIVE",
AQ957="Coupure ENEO &amp; Baisse de tension","PASSIVE",
AQ957="Defaut GE &amp; POWER Cabinet","PASSIVE",
AQ957="Sharing","PASSIVE",
AQ957="Sites strategiques &amp; DataCenter","PASSIVE",
AQ957="Exclu","Exclu",
AQ957="SAT","ACTIVE",
AQ957="SPARE-ISSUE","SPARE-ISSUE",
AQ957="Fiber CAmtel","ACTIVE",
AQ957="Fiber AOF","ACTIVE",
AQ957="Projet OCM (HUAWEI)","PLANNED WORKS",
AQ957="Projet OCM (NOKIA)","PLANNED WORKS",
AQ957="ACCESS-ISSUE","ACCESS-ISSUE",
AQ957="Projet OCM (ZTE, NOKIA, autres projets)","PLANNED WORKS",
AQ957="No root CAuse","No root cause",
AQ957="ODU HS","ACTIVE",
AQ957="IP &amp; VLAN","ACTIVE",
AQ957="Warehouse HUAWEI","SPARE-ISSUE",
AQ957="SPARE-HS","SPARE-ISSUE",
AQ957="Power Telco","ACTIVE", AQ957="no impacts","no impacts"
),"")</f>
        <v>No root cause</v>
      </c>
      <c r="AS957" s="92" t="s">
        <v>5537</v>
      </c>
      <c r="AT957" s="98" t="s">
        <v>3373</v>
      </c>
      <c r="AV957" s="17" t="s">
        <v>5537</v>
      </c>
      <c r="AW957" s="7" t="s">
        <v>5537</v>
      </c>
      <c r="AX957" s="6" t="s">
        <v>5537</v>
      </c>
      <c r="AY957" s="7"/>
      <c r="AZ957" s="3" t="s">
        <v>5537</v>
      </c>
      <c r="BA957" s="18" t="s">
        <v>5537</v>
      </c>
      <c r="BB957" s="18" t="s">
        <v>5537</v>
      </c>
      <c r="BC957" s="18" t="s">
        <v>5537</v>
      </c>
      <c r="BD957" s="18" t="s">
        <v>5537</v>
      </c>
      <c r="BE957" s="18" t="s">
        <v>5537</v>
      </c>
      <c r="BF957" s="18" t="s">
        <v>5537</v>
      </c>
      <c r="BG957" s="18" t="s">
        <v>5537</v>
      </c>
      <c r="BH957" s="18" t="s">
        <v>5537</v>
      </c>
      <c r="BI957" s="18" t="s">
        <v>5537</v>
      </c>
      <c r="BJ957" s="18" t="s">
        <v>5537</v>
      </c>
      <c r="BK957" s="18" t="s">
        <v>5537</v>
      </c>
      <c r="BL957" s="9" t="s">
        <v>5537</v>
      </c>
      <c r="BM957" s="14" t="s">
        <v>5537</v>
      </c>
      <c r="BN957" s="14" t="s">
        <v>5537</v>
      </c>
      <c r="BO957" s="14" t="str">
        <f>_xlfn.XLOOKUP(B957,'[4]cell downs 18042026 17h'!$B:$B,'[4]cell downs 18042026 17h'!$B:$B,"")</f>
        <v/>
      </c>
      <c r="BP957" s="14" t="str">
        <f>_xlfn.XLOOKUP(B957,'[5]Cells Huawei 19042026 15h'!$B:$B,'[5]Cells Huawei 19042026 15h'!$B:$B,"")</f>
        <v/>
      </c>
      <c r="BQ957" s="9" t="str">
        <f>_xlfn.XLOOKUP(B957,'[6]cells down 19042026 9H40'!$B:$B,'[6]cells down 19042026 9H40'!$B:$B,"")</f>
        <v/>
      </c>
      <c r="BR957" s="9" t="s">
        <v>3373</v>
      </c>
      <c r="BS957" s="9" t="s">
        <v>12</v>
      </c>
      <c r="BT957" s="108"/>
    </row>
    <row r="958" spans="1:72" s="9" customFormat="1" x14ac:dyDescent="0.35">
      <c r="A958" s="1" t="s">
        <v>4631</v>
      </c>
      <c r="B958" s="8" t="s">
        <v>4632</v>
      </c>
      <c r="C958" s="3" t="str">
        <f>_xlfn.XLOOKUP(B958,'[1]daily break down'!$D:$D,'[1]daily break down'!$E:$E,"")</f>
        <v>Yaounde</v>
      </c>
      <c r="D958" s="1" t="s">
        <v>11</v>
      </c>
      <c r="E958" s="1" t="s">
        <v>5503</v>
      </c>
      <c r="F958" s="3" t="s">
        <v>37</v>
      </c>
      <c r="G958" s="1" t="s">
        <v>38</v>
      </c>
      <c r="H958" s="34" t="str">
        <f>_xlfn.XLOOKUP(B958,[2]CALCULATION!$B:$B,[2]CALCULATION!$H:$H,"")</f>
        <v>ZTE</v>
      </c>
      <c r="I958" s="28">
        <v>0</v>
      </c>
      <c r="J958" s="28">
        <v>0</v>
      </c>
      <c r="K958" s="28">
        <v>0</v>
      </c>
      <c r="L958" s="28">
        <v>0</v>
      </c>
      <c r="M958" s="28">
        <v>0</v>
      </c>
      <c r="N958" s="28">
        <v>0</v>
      </c>
      <c r="O958" s="28">
        <v>0</v>
      </c>
      <c r="P958" s="28">
        <v>0</v>
      </c>
      <c r="Q958" s="28">
        <v>0</v>
      </c>
      <c r="R958" s="28">
        <v>0</v>
      </c>
      <c r="S958" s="93">
        <v>0</v>
      </c>
      <c r="T958" s="93">
        <f>_xlfn.XLOOKUP(B958,'[3]Nur des jours'!$B:$B,'[3]Nur des jours'!$U:$U,"")</f>
        <v>0</v>
      </c>
      <c r="U958" s="93">
        <v>0</v>
      </c>
      <c r="V958" s="93">
        <v>0</v>
      </c>
      <c r="W958" s="93">
        <v>0</v>
      </c>
      <c r="X958" s="93">
        <v>0</v>
      </c>
      <c r="Y958" s="93">
        <v>0</v>
      </c>
      <c r="Z958" s="93">
        <v>0</v>
      </c>
      <c r="AA958" s="93">
        <v>0</v>
      </c>
      <c r="AB958" s="93">
        <v>0</v>
      </c>
      <c r="AC958" s="93">
        <f>_xlfn.XLOOKUP(B958,'[3]Nur des jours'!$B:$B,'[3]Nur des jours'!$N:$N,"")</f>
        <v>0</v>
      </c>
      <c r="AD958" s="93">
        <v>0</v>
      </c>
      <c r="AE958" s="93">
        <v>1.2127853255829116E-2</v>
      </c>
      <c r="AF958" s="93">
        <v>0</v>
      </c>
      <c r="AG958" s="93"/>
      <c r="AH958" s="93">
        <v>0</v>
      </c>
      <c r="AI958" s="93">
        <v>0</v>
      </c>
      <c r="AJ958" s="93">
        <v>0</v>
      </c>
      <c r="AK958" s="93">
        <v>0</v>
      </c>
      <c r="AL958" s="93">
        <v>0</v>
      </c>
      <c r="AM958" s="49" t="s">
        <v>5559</v>
      </c>
      <c r="AN958" s="49"/>
      <c r="AO958" s="48" t="str" cm="1">
        <f t="array" ref="AO958">IFERROR(_xlfn.IFS(
AQ958="MPR ISSUE","PDH",
AQ958="BSS Hardware Issue","BSS",
AQ958="Sites strategiques, MLL, Pylone, etc.","ENVTECH",
AQ958="AKTIVCO DEFAUT GE &amp; POWER Cabinet","AKTIVCO",
AQ958="AKTIVCO Coupure ENEO &amp; Baisse de tension","AKTIVCO GRID ONLY",
AQ958="Coupure ENEO &amp; Baisse de tension","IHS GRID ONLY",
AQ958="Defaut GE &amp; POWER Cabinet","IHS",
AQ958="Sharing","Partners",
AQ958="Sites strategiques &amp; DataCenter","SST &amp; DC",
AQ958="Exclu","Exclu",
AQ958="SAT","SAT",
AQ958="SPARE-ISSUE","SPARE-ISSUE",
AQ958="Fiber CAmtel","TRANS_FO_CAMTEL",
AQ958="Fiber AOF","Fiber AOF",
AQ958="Projet OCM (HUAWEI)","TRAVAUX-HUAWEI",
AQ958="Projet OCM (NOKIA)","TRAVAUX-NOKIA",
AQ958="ACCESS-ISSUE","ACCESS-ISSUE",
AQ958="Projet OCM (ZTE, NOKIA, autres projets)","TRAVAUX OCM",
AQ958="No root CAuse","No root cause",
AQ958="ODU HS","PDH",
AQ958="IP &amp; VLAN","PDH",
AQ958="Warehouse HUAWEI","SPARE-ISSUE",
AQ958="SPARE-HS","SPARE-ISSUE",
AQ958="Power Telco","BSS",AQ958="no impacts","no impacts"
),"")</f>
        <v>No root cause</v>
      </c>
      <c r="AP958" s="48" t="str" cm="1">
        <f t="array" ref="AP958">IFERROR(_xlfn.IFS(
AQ958="MPR ISSUE","TX ISSUE",
AQ958="BSS Hardware Issue","RAN ISSUE",
AQ958="Sites strategiques, MLL, Pylone, etc.","ENVTECH",
AQ958="AKTIVCO DEFAUT GE &amp; POWER Cabinet","POWER ISSUE",
AQ958="AKTIVCO Coupure ENEO &amp; Baisse de tension","POWER ISSUE",
AQ958="Coupure ENEO &amp; Baisse de tension","POWER ISSUE",
AQ958="Defaut GE &amp; POWER Cabinet","POWER ISSUE",
AQ958="Sharing","POWER ISSUE",
AQ958="Sites strategiques &amp; DataCenter","POWER ISSUE",
AQ958="Exclu","Exclu",
AQ958="SAT","TX ISSUE",
AQ958="SPARE-ISSUE","SPARE-ISSUE",
AQ958="Fiber CAmtel","TX ISSUE",
AQ958="Fiber AOF","TX ISSUE",
AQ958="Projet OCM (HUAWEI)","TRAVAUX-HUAWEI",
AQ958="Projet OCM (NOKIA)","TRAVAUX -NOKIA",
AQ958="ACCESS-ISSUE","ACCESS-ISSUE",
AQ958="Projet OCM (ZTE, NOKIA, autres projets)","TRAVAUX OCM",
AQ958="No root CAuse","No root cause",
AQ958="ODU HS","TX ISSUE",
AQ958="IP &amp; VLAN","TX ISSUE",
AQ958="Warehouse HUAWEI","SPARE-ISSUE",
AQ958="SPARE-HS","SPARE-ISSUE",
AQ958="Power Telco","RAN ISSUE",AQ958="no impacts","no impacts"
),"")</f>
        <v>No root cause</v>
      </c>
      <c r="AQ958" s="126" t="s">
        <v>5344</v>
      </c>
      <c r="AR958" s="48" t="str" cm="1">
        <f t="array" ref="AR958">IFERROR(_xlfn.IFS(
AQ958="MPR ISSUE","ACTIVE",
AQ958="BSS Hardware Issue","ACTIVE",
AQ958="Sites strategiques, MLL, Pylone, etc.","PASSIVE",
AQ958="AKTIVCO DEFAUT GE &amp; POWER Cabinet","PASSIVE",
AQ958="AKTIVCO Coupure ENEO &amp; Baisse de tension","PASSIVE",
AQ958="Coupure ENEO &amp; Baisse de tension","PASSIVE",
AQ958="Defaut GE &amp; POWER Cabinet","PASSIVE",
AQ958="Sharing","PASSIVE",
AQ958="Sites strategiques &amp; DataCenter","PASSIVE",
AQ958="Exclu","Exclu",
AQ958="SAT","ACTIVE",
AQ958="SPARE-ISSUE","SPARE-ISSUE",
AQ958="Fiber CAmtel","ACTIVE",
AQ958="Fiber AOF","ACTIVE",
AQ958="Projet OCM (HUAWEI)","PLANNED WORKS",
AQ958="Projet OCM (NOKIA)","PLANNED WORKS",
AQ958="ACCESS-ISSUE","ACCESS-ISSUE",
AQ958="Projet OCM (ZTE, NOKIA, autres projets)","PLANNED WORKS",
AQ958="No root CAuse","No root cause",
AQ958="ODU HS","ACTIVE",
AQ958="IP &amp; VLAN","ACTIVE",
AQ958="Warehouse HUAWEI","SPARE-ISSUE",
AQ958="SPARE-HS","SPARE-ISSUE",
AQ958="Power Telco","ACTIVE", AQ958="no impacts","no impacts"
),"")</f>
        <v>No root cause</v>
      </c>
      <c r="AS958" s="92" t="s">
        <v>5537</v>
      </c>
      <c r="AT958" s="98" t="s">
        <v>4632</v>
      </c>
      <c r="AV958" s="17" t="s">
        <v>5537</v>
      </c>
      <c r="AW958" s="7" t="s">
        <v>5537</v>
      </c>
      <c r="AX958" s="6" t="s">
        <v>5537</v>
      </c>
      <c r="AY958" s="7"/>
      <c r="AZ958" s="3" t="s">
        <v>5537</v>
      </c>
      <c r="BA958" s="18" t="s">
        <v>5537</v>
      </c>
      <c r="BB958" s="18" t="s">
        <v>5537</v>
      </c>
      <c r="BC958" s="18" t="s">
        <v>5537</v>
      </c>
      <c r="BD958" s="18" t="s">
        <v>5537</v>
      </c>
      <c r="BE958" s="18" t="s">
        <v>5537</v>
      </c>
      <c r="BF958" s="18" t="s">
        <v>5537</v>
      </c>
      <c r="BG958" s="18" t="s">
        <v>5537</v>
      </c>
      <c r="BH958" s="18" t="s">
        <v>5537</v>
      </c>
      <c r="BI958" s="18" t="s">
        <v>5537</v>
      </c>
      <c r="BJ958" s="18" t="s">
        <v>5537</v>
      </c>
      <c r="BK958" s="18" t="s">
        <v>5537</v>
      </c>
      <c r="BL958" s="9" t="s">
        <v>5537</v>
      </c>
      <c r="BM958" s="14" t="s">
        <v>5537</v>
      </c>
      <c r="BN958" s="14" t="s">
        <v>5537</v>
      </c>
      <c r="BO958" s="14" t="str">
        <f>_xlfn.XLOOKUP(B958,'[4]cell downs 18042026 17h'!$B:$B,'[4]cell downs 18042026 17h'!$B:$B,"")</f>
        <v/>
      </c>
      <c r="BP958" s="14" t="str">
        <f>_xlfn.XLOOKUP(B958,'[5]Cells Huawei 19042026 15h'!$B:$B,'[5]Cells Huawei 19042026 15h'!$B:$B,"")</f>
        <v/>
      </c>
      <c r="BQ958" s="9" t="str">
        <f>_xlfn.XLOOKUP(B958,'[6]cells down 19042026 9H40'!$B:$B,'[6]cells down 19042026 9H40'!$B:$B,"")</f>
        <v/>
      </c>
      <c r="BR958" s="9" t="s">
        <v>5537</v>
      </c>
      <c r="BS958" s="9" t="s">
        <v>12</v>
      </c>
      <c r="BT958" s="108"/>
    </row>
    <row r="959" spans="1:72" s="9" customFormat="1" x14ac:dyDescent="0.35">
      <c r="A959" s="1" t="s">
        <v>4842</v>
      </c>
      <c r="B959" s="8" t="s">
        <v>4843</v>
      </c>
      <c r="C959" s="3" t="str">
        <f>_xlfn.XLOOKUP(B959,'[1]daily break down'!$D:$D,'[1]daily break down'!$E:$E,"")</f>
        <v>Yaounde</v>
      </c>
      <c r="D959" s="1" t="s">
        <v>11</v>
      </c>
      <c r="E959" s="1" t="s">
        <v>12</v>
      </c>
      <c r="F959" s="3" t="s">
        <v>37</v>
      </c>
      <c r="G959" s="1" t="s">
        <v>38</v>
      </c>
      <c r="H959" s="34" t="str">
        <f>_xlfn.XLOOKUP(B959,[2]CALCULATION!$B:$B,[2]CALCULATION!$H:$H,"")</f>
        <v>ZTE</v>
      </c>
      <c r="I959" s="28">
        <v>0</v>
      </c>
      <c r="J959" s="28">
        <v>0</v>
      </c>
      <c r="K959" s="28">
        <v>0</v>
      </c>
      <c r="L959" s="28">
        <v>0</v>
      </c>
      <c r="M959" s="28">
        <v>0</v>
      </c>
      <c r="N959" s="28">
        <v>0</v>
      </c>
      <c r="O959" s="28">
        <v>0</v>
      </c>
      <c r="P959" s="28">
        <v>0</v>
      </c>
      <c r="Q959" s="28">
        <v>0</v>
      </c>
      <c r="R959" s="28">
        <v>0</v>
      </c>
      <c r="S959" s="93">
        <v>0</v>
      </c>
      <c r="T959" s="93">
        <f>_xlfn.XLOOKUP(B959,'[3]Nur des jours'!$B:$B,'[3]Nur des jours'!$U:$U,"")</f>
        <v>0</v>
      </c>
      <c r="U959" s="93">
        <v>0</v>
      </c>
      <c r="V959" s="93">
        <v>0</v>
      </c>
      <c r="W959" s="93">
        <v>0</v>
      </c>
      <c r="X959" s="93">
        <v>0</v>
      </c>
      <c r="Y959" s="93">
        <v>0</v>
      </c>
      <c r="Z959" s="93">
        <v>0</v>
      </c>
      <c r="AA959" s="93">
        <v>0</v>
      </c>
      <c r="AB959" s="93">
        <v>0</v>
      </c>
      <c r="AC959" s="93">
        <f>_xlfn.XLOOKUP(B959,'[3]Nur des jours'!$B:$B,'[3]Nur des jours'!$N:$N,"")</f>
        <v>0</v>
      </c>
      <c r="AD959" s="93">
        <v>0</v>
      </c>
      <c r="AE959" s="93">
        <v>1.1717646454529062E-2</v>
      </c>
      <c r="AF959" s="93">
        <v>0</v>
      </c>
      <c r="AG959" s="93"/>
      <c r="AH959" s="93">
        <v>0</v>
      </c>
      <c r="AI959" s="93">
        <v>0</v>
      </c>
      <c r="AJ959" s="93">
        <v>0</v>
      </c>
      <c r="AK959" s="93">
        <v>0</v>
      </c>
      <c r="AL959" s="93">
        <v>0</v>
      </c>
      <c r="AM959" s="49" t="s">
        <v>5559</v>
      </c>
      <c r="AN959" s="49"/>
      <c r="AO959" s="48" t="str" cm="1">
        <f t="array" ref="AO959">IFERROR(_xlfn.IFS(
AQ959="MPR ISSUE","PDH",
AQ959="BSS Hardware Issue","BSS",
AQ959="Sites strategiques, MLL, Pylone, etc.","ENVTECH",
AQ959="AKTIVCO DEFAUT GE &amp; POWER Cabinet","AKTIVCO",
AQ959="AKTIVCO Coupure ENEO &amp; Baisse de tension","AKTIVCO GRID ONLY",
AQ959="Coupure ENEO &amp; Baisse de tension","IHS GRID ONLY",
AQ959="Defaut GE &amp; POWER Cabinet","IHS",
AQ959="Sharing","Partners",
AQ959="Sites strategiques &amp; DataCenter","SST &amp; DC",
AQ959="Exclu","Exclu",
AQ959="SAT","SAT",
AQ959="SPARE-ISSUE","SPARE-ISSUE",
AQ959="Fiber CAmtel","TRANS_FO_CAMTEL",
AQ959="Fiber AOF","Fiber AOF",
AQ959="Projet OCM (HUAWEI)","TRAVAUX-HUAWEI",
AQ959="Projet OCM (NOKIA)","TRAVAUX-NOKIA",
AQ959="ACCESS-ISSUE","ACCESS-ISSUE",
AQ959="Projet OCM (ZTE, NOKIA, autres projets)","TRAVAUX OCM",
AQ959="No root CAuse","No root cause",
AQ959="ODU HS","PDH",
AQ959="IP &amp; VLAN","PDH",
AQ959="Warehouse HUAWEI","SPARE-ISSUE",
AQ959="SPARE-HS","SPARE-ISSUE",
AQ959="Power Telco","BSS",AQ959="no impacts","no impacts"
),"")</f>
        <v>No root cause</v>
      </c>
      <c r="AP959" s="48" t="str" cm="1">
        <f t="array" ref="AP959">IFERROR(_xlfn.IFS(
AQ959="MPR ISSUE","TX ISSUE",
AQ959="BSS Hardware Issue","RAN ISSUE",
AQ959="Sites strategiques, MLL, Pylone, etc.","ENVTECH",
AQ959="AKTIVCO DEFAUT GE &amp; POWER Cabinet","POWER ISSUE",
AQ959="AKTIVCO Coupure ENEO &amp; Baisse de tension","POWER ISSUE",
AQ959="Coupure ENEO &amp; Baisse de tension","POWER ISSUE",
AQ959="Defaut GE &amp; POWER Cabinet","POWER ISSUE",
AQ959="Sharing","POWER ISSUE",
AQ959="Sites strategiques &amp; DataCenter","POWER ISSUE",
AQ959="Exclu","Exclu",
AQ959="SAT","TX ISSUE",
AQ959="SPARE-ISSUE","SPARE-ISSUE",
AQ959="Fiber CAmtel","TX ISSUE",
AQ959="Fiber AOF","TX ISSUE",
AQ959="Projet OCM (HUAWEI)","TRAVAUX-HUAWEI",
AQ959="Projet OCM (NOKIA)","TRAVAUX -NOKIA",
AQ959="ACCESS-ISSUE","ACCESS-ISSUE",
AQ959="Projet OCM (ZTE, NOKIA, autres projets)","TRAVAUX OCM",
AQ959="No root CAuse","No root cause",
AQ959="ODU HS","TX ISSUE",
AQ959="IP &amp; VLAN","TX ISSUE",
AQ959="Warehouse HUAWEI","SPARE-ISSUE",
AQ959="SPARE-HS","SPARE-ISSUE",
AQ959="Power Telco","RAN ISSUE",AQ959="no impacts","no impacts"
),"")</f>
        <v>No root cause</v>
      </c>
      <c r="AQ959" s="126" t="s">
        <v>5344</v>
      </c>
      <c r="AR959" s="48" t="str" cm="1">
        <f t="array" ref="AR959">IFERROR(_xlfn.IFS(
AQ959="MPR ISSUE","ACTIVE",
AQ959="BSS Hardware Issue","ACTIVE",
AQ959="Sites strategiques, MLL, Pylone, etc.","PASSIVE",
AQ959="AKTIVCO DEFAUT GE &amp; POWER Cabinet","PASSIVE",
AQ959="AKTIVCO Coupure ENEO &amp; Baisse de tension","PASSIVE",
AQ959="Coupure ENEO &amp; Baisse de tension","PASSIVE",
AQ959="Defaut GE &amp; POWER Cabinet","PASSIVE",
AQ959="Sharing","PASSIVE",
AQ959="Sites strategiques &amp; DataCenter","PASSIVE",
AQ959="Exclu","Exclu",
AQ959="SAT","ACTIVE",
AQ959="SPARE-ISSUE","SPARE-ISSUE",
AQ959="Fiber CAmtel","ACTIVE",
AQ959="Fiber AOF","ACTIVE",
AQ959="Projet OCM (HUAWEI)","PLANNED WORKS",
AQ959="Projet OCM (NOKIA)","PLANNED WORKS",
AQ959="ACCESS-ISSUE","ACCESS-ISSUE",
AQ959="Projet OCM (ZTE, NOKIA, autres projets)","PLANNED WORKS",
AQ959="No root CAuse","No root cause",
AQ959="ODU HS","ACTIVE",
AQ959="IP &amp; VLAN","ACTIVE",
AQ959="Warehouse HUAWEI","SPARE-ISSUE",
AQ959="SPARE-HS","SPARE-ISSUE",
AQ959="Power Telco","ACTIVE", AQ959="no impacts","no impacts"
),"")</f>
        <v>No root cause</v>
      </c>
      <c r="AS959" s="92" t="s">
        <v>5537</v>
      </c>
      <c r="AT959" s="98" t="s">
        <v>4843</v>
      </c>
      <c r="AV959" s="17" t="s">
        <v>5537</v>
      </c>
      <c r="AW959" s="7" t="s">
        <v>5537</v>
      </c>
      <c r="AX959" s="6" t="s">
        <v>5537</v>
      </c>
      <c r="AY959" s="7"/>
      <c r="AZ959" s="3" t="s">
        <v>5537</v>
      </c>
      <c r="BA959" s="18" t="s">
        <v>5537</v>
      </c>
      <c r="BB959" s="18" t="s">
        <v>5537</v>
      </c>
      <c r="BC959" s="18" t="s">
        <v>5537</v>
      </c>
      <c r="BD959" s="18" t="s">
        <v>5537</v>
      </c>
      <c r="BE959" s="18" t="s">
        <v>5537</v>
      </c>
      <c r="BF959" s="18" t="s">
        <v>5537</v>
      </c>
      <c r="BG959" s="18" t="s">
        <v>5537</v>
      </c>
      <c r="BH959" s="18" t="s">
        <v>5537</v>
      </c>
      <c r="BI959" s="18" t="s">
        <v>5537</v>
      </c>
      <c r="BJ959" s="18" t="s">
        <v>5537</v>
      </c>
      <c r="BK959" s="18" t="s">
        <v>5537</v>
      </c>
      <c r="BL959" s="9" t="s">
        <v>5537</v>
      </c>
      <c r="BM959" s="14" t="s">
        <v>5537</v>
      </c>
      <c r="BN959" s="14" t="s">
        <v>5537</v>
      </c>
      <c r="BO959" s="14" t="str">
        <f>_xlfn.XLOOKUP(B959,'[4]cell downs 18042026 17h'!$B:$B,'[4]cell downs 18042026 17h'!$B:$B,"")</f>
        <v/>
      </c>
      <c r="BP959" s="14" t="str">
        <f>_xlfn.XLOOKUP(B959,'[5]Cells Huawei 19042026 15h'!$B:$B,'[5]Cells Huawei 19042026 15h'!$B:$B,"")</f>
        <v/>
      </c>
      <c r="BQ959" s="9" t="str">
        <f>_xlfn.XLOOKUP(B959,'[6]cells down 19042026 9H40'!$B:$B,'[6]cells down 19042026 9H40'!$B:$B,"")</f>
        <v/>
      </c>
      <c r="BR959" s="9" t="s">
        <v>4843</v>
      </c>
      <c r="BS959" s="9" t="s">
        <v>5537</v>
      </c>
      <c r="BT959" s="108"/>
    </row>
    <row r="960" spans="1:72" s="9" customFormat="1" x14ac:dyDescent="0.35">
      <c r="A960" s="1" t="s">
        <v>3041</v>
      </c>
      <c r="B960" s="8" t="s">
        <v>3042</v>
      </c>
      <c r="C960" s="3" t="str">
        <f>_xlfn.XLOOKUP(B960,'[1]daily break down'!$D:$D,'[1]daily break down'!$E:$E,"")</f>
        <v>Ngaoundere</v>
      </c>
      <c r="D960" s="1"/>
      <c r="E960" s="1"/>
      <c r="F960" s="3" t="s">
        <v>90</v>
      </c>
      <c r="G960" s="1" t="s">
        <v>91</v>
      </c>
      <c r="H960" s="32" t="str">
        <f>_xlfn.XLOOKUP(B960,[2]CALCULATION!$B:$B,[2]CALCULATION!$H:$H,"")</f>
        <v>Huawei</v>
      </c>
      <c r="I960" s="28">
        <v>0</v>
      </c>
      <c r="J960" s="28">
        <v>2.9427879223703247E-3</v>
      </c>
      <c r="K960" s="28">
        <v>0</v>
      </c>
      <c r="L960" s="28">
        <v>0</v>
      </c>
      <c r="M960" s="28">
        <v>0</v>
      </c>
      <c r="N960" s="28">
        <v>0</v>
      </c>
      <c r="O960" s="28">
        <v>0</v>
      </c>
      <c r="P960" s="28">
        <v>0</v>
      </c>
      <c r="Q960" s="28">
        <v>0</v>
      </c>
      <c r="R960" s="28">
        <v>0</v>
      </c>
      <c r="S960" s="93">
        <v>0</v>
      </c>
      <c r="T960" s="93">
        <f>_xlfn.XLOOKUP(B960,'[3]Nur des jours'!$B:$B,'[3]Nur des jours'!$U:$U,"")</f>
        <v>0</v>
      </c>
      <c r="U960" s="93">
        <v>0</v>
      </c>
      <c r="V960" s="93">
        <v>0</v>
      </c>
      <c r="W960" s="93">
        <v>0</v>
      </c>
      <c r="X960" s="93">
        <v>0</v>
      </c>
      <c r="Y960" s="93">
        <v>1.1236099339959421E-2</v>
      </c>
      <c r="Z960" s="93">
        <v>0</v>
      </c>
      <c r="AA960" s="93">
        <v>0</v>
      </c>
      <c r="AB960" s="93">
        <v>0</v>
      </c>
      <c r="AC960" s="93">
        <f>_xlfn.XLOOKUP(B960,'[3]Nur des jours'!$B:$B,'[3]Nur des jours'!$N:$N,"")</f>
        <v>0</v>
      </c>
      <c r="AD960" s="93">
        <v>0</v>
      </c>
      <c r="AE960" s="93">
        <v>8.0257852428281592E-3</v>
      </c>
      <c r="AF960" s="93">
        <v>0</v>
      </c>
      <c r="AG960" s="93"/>
      <c r="AH960" s="93">
        <v>0</v>
      </c>
      <c r="AI960" s="93">
        <v>0</v>
      </c>
      <c r="AJ960" s="93">
        <v>0</v>
      </c>
      <c r="AK960" s="93">
        <v>0</v>
      </c>
      <c r="AL960" s="93">
        <v>0</v>
      </c>
      <c r="AM960" s="49" t="s">
        <v>5559</v>
      </c>
      <c r="AN960" s="49"/>
      <c r="AO960" s="48" t="str" cm="1">
        <f t="array" ref="AO960">IFERROR(_xlfn.IFS(
AQ960="MPR ISSUE","PDH",
AQ960="BSS Hardware Issue","BSS",
AQ960="Sites strategiques, MLL, Pylone, etc.","ENVTECH",
AQ960="AKTIVCO DEFAUT GE &amp; POWER Cabinet","AKTIVCO",
AQ960="AKTIVCO Coupure ENEO &amp; Baisse de tension","AKTIVCO GRID ONLY",
AQ960="Coupure ENEO &amp; Baisse de tension","IHS GRID ONLY",
AQ960="Defaut GE &amp; POWER Cabinet","IHS",
AQ960="Sharing","Partners",
AQ960="Sites strategiques &amp; DataCenter","SST &amp; DC",
AQ960="Exclu","Exclu",
AQ960="SAT","SAT",
AQ960="SPARE-ISSUE","SPARE-ISSUE",
AQ960="Fiber CAmtel","TRANS_FO_CAMTEL",
AQ960="Fiber AOF","Fiber AOF",
AQ960="Projet OCM (HUAWEI)","TRAVAUX-HUAWEI",
AQ960="Projet OCM (NOKIA)","TRAVAUX-NOKIA",
AQ960="ACCESS-ISSUE","ACCESS-ISSUE",
AQ960="Projet OCM (ZTE, NOKIA, autres projets)","TRAVAUX OCM",
AQ960="No root CAuse","No root cause",
AQ960="ODU HS","PDH",
AQ960="IP &amp; VLAN","PDH",
AQ960="Warehouse HUAWEI","SPARE-ISSUE",
AQ960="SPARE-HS","SPARE-ISSUE",
AQ960="Power Telco","BSS",AQ960="no impacts","no impacts"
),"")</f>
        <v>No root cause</v>
      </c>
      <c r="AP960" s="48" t="str" cm="1">
        <f t="array" ref="AP960">IFERROR(_xlfn.IFS(
AQ960="MPR ISSUE","TX ISSUE",
AQ960="BSS Hardware Issue","RAN ISSUE",
AQ960="Sites strategiques, MLL, Pylone, etc.","ENVTECH",
AQ960="AKTIVCO DEFAUT GE &amp; POWER Cabinet","POWER ISSUE",
AQ960="AKTIVCO Coupure ENEO &amp; Baisse de tension","POWER ISSUE",
AQ960="Coupure ENEO &amp; Baisse de tension","POWER ISSUE",
AQ960="Defaut GE &amp; POWER Cabinet","POWER ISSUE",
AQ960="Sharing","POWER ISSUE",
AQ960="Sites strategiques &amp; DataCenter","POWER ISSUE",
AQ960="Exclu","Exclu",
AQ960="SAT","TX ISSUE",
AQ960="SPARE-ISSUE","SPARE-ISSUE",
AQ960="Fiber CAmtel","TX ISSUE",
AQ960="Fiber AOF","TX ISSUE",
AQ960="Projet OCM (HUAWEI)","TRAVAUX-HUAWEI",
AQ960="Projet OCM (NOKIA)","TRAVAUX -NOKIA",
AQ960="ACCESS-ISSUE","ACCESS-ISSUE",
AQ960="Projet OCM (ZTE, NOKIA, autres projets)","TRAVAUX OCM",
AQ960="No root CAuse","No root cause",
AQ960="ODU HS","TX ISSUE",
AQ960="IP &amp; VLAN","TX ISSUE",
AQ960="Warehouse HUAWEI","SPARE-ISSUE",
AQ960="SPARE-HS","SPARE-ISSUE",
AQ960="Power Telco","RAN ISSUE",AQ960="no impacts","no impacts"
),"")</f>
        <v>No root cause</v>
      </c>
      <c r="AQ960" s="67" t="s">
        <v>5344</v>
      </c>
      <c r="AR960" s="48" t="str" cm="1">
        <f t="array" ref="AR960">IFERROR(_xlfn.IFS(
AQ960="MPR ISSUE","ACTIVE",
AQ960="BSS Hardware Issue","ACTIVE",
AQ960="Sites strategiques, MLL, Pylone, etc.","PASSIVE",
AQ960="AKTIVCO DEFAUT GE &amp; POWER Cabinet","PASSIVE",
AQ960="AKTIVCO Coupure ENEO &amp; Baisse de tension","PASSIVE",
AQ960="Coupure ENEO &amp; Baisse de tension","PASSIVE",
AQ960="Defaut GE &amp; POWER Cabinet","PASSIVE",
AQ960="Sharing","PASSIVE",
AQ960="Sites strategiques &amp; DataCenter","PASSIVE",
AQ960="Exclu","Exclu",
AQ960="SAT","ACTIVE",
AQ960="SPARE-ISSUE","SPARE-ISSUE",
AQ960="Fiber CAmtel","ACTIVE",
AQ960="Fiber AOF","ACTIVE",
AQ960="Projet OCM (HUAWEI)","PLANNED WORKS",
AQ960="Projet OCM (NOKIA)","PLANNED WORKS",
AQ960="ACCESS-ISSUE","ACCESS-ISSUE",
AQ960="Projet OCM (ZTE, NOKIA, autres projets)","PLANNED WORKS",
AQ960="No root CAuse","No root cause",
AQ960="ODU HS","ACTIVE",
AQ960="IP &amp; VLAN","ACTIVE",
AQ960="Warehouse HUAWEI","SPARE-ISSUE",
AQ960="SPARE-HS","SPARE-ISSUE",
AQ960="Power Telco","ACTIVE", AQ960="no impacts","no impacts"
),"")</f>
        <v>No root cause</v>
      </c>
      <c r="AS960" s="92" t="s">
        <v>5537</v>
      </c>
      <c r="AT960" s="98" t="s">
        <v>3042</v>
      </c>
      <c r="AV960" s="17" t="s">
        <v>5537</v>
      </c>
      <c r="AW960" s="7" t="s">
        <v>5537</v>
      </c>
      <c r="AX960" s="6" t="s">
        <v>5537</v>
      </c>
      <c r="AY960" s="7"/>
      <c r="AZ960" s="3" t="s">
        <v>5537</v>
      </c>
      <c r="BA960" s="18" t="s">
        <v>5537</v>
      </c>
      <c r="BB960" s="18" t="s">
        <v>5537</v>
      </c>
      <c r="BC960" s="18" t="s">
        <v>5537</v>
      </c>
      <c r="BD960" s="18" t="s">
        <v>5537</v>
      </c>
      <c r="BE960" s="18" t="s">
        <v>5537</v>
      </c>
      <c r="BF960" s="18" t="s">
        <v>5537</v>
      </c>
      <c r="BG960" s="18" t="s">
        <v>5537</v>
      </c>
      <c r="BH960" s="18" t="s">
        <v>5537</v>
      </c>
      <c r="BI960" s="18" t="s">
        <v>5537</v>
      </c>
      <c r="BJ960" s="18" t="s">
        <v>5537</v>
      </c>
      <c r="BK960" s="18" t="s">
        <v>5537</v>
      </c>
      <c r="BL960" s="9" t="s">
        <v>5537</v>
      </c>
      <c r="BM960" s="14" t="s">
        <v>5537</v>
      </c>
      <c r="BN960" s="14" t="s">
        <v>5537</v>
      </c>
      <c r="BO960" s="14" t="str">
        <f>_xlfn.XLOOKUP(B960,'[4]cell downs 18042026 17h'!$B:$B,'[4]cell downs 18042026 17h'!$B:$B,"")</f>
        <v/>
      </c>
      <c r="BP960" s="14" t="str">
        <f>_xlfn.XLOOKUP(B960,'[5]Cells Huawei 19042026 15h'!$B:$B,'[5]Cells Huawei 19042026 15h'!$B:$B,"")</f>
        <v/>
      </c>
      <c r="BQ960" s="9" t="str">
        <f>_xlfn.XLOOKUP(B960,'[6]cells down 19042026 9H40'!$B:$B,'[6]cells down 19042026 9H40'!$B:$B,"")</f>
        <v/>
      </c>
      <c r="BR960" s="9" t="s">
        <v>5537</v>
      </c>
      <c r="BS960" s="9" t="s">
        <v>12</v>
      </c>
      <c r="BT960" s="108"/>
    </row>
    <row r="961" spans="1:72" s="9" customFormat="1" x14ac:dyDescent="0.35">
      <c r="A961" s="1" t="s">
        <v>3287</v>
      </c>
      <c r="B961" s="8" t="s">
        <v>3288</v>
      </c>
      <c r="C961" s="3" t="str">
        <f>_xlfn.XLOOKUP(B961,'[1]daily break down'!$D:$D,'[1]daily break down'!$E:$E,"")</f>
        <v>LITTORAL</v>
      </c>
      <c r="D961" s="1" t="s">
        <v>11</v>
      </c>
      <c r="E961" s="1" t="s">
        <v>96</v>
      </c>
      <c r="F961" s="3" t="s">
        <v>31</v>
      </c>
      <c r="G961" s="1" t="s">
        <v>3287</v>
      </c>
      <c r="H961" s="33" t="str">
        <f>_xlfn.XLOOKUP(B961,[2]CALCULATION!$B:$B,[2]CALCULATION!$H:$H,"")</f>
        <v>NOKIA</v>
      </c>
      <c r="I961" s="28">
        <v>0</v>
      </c>
      <c r="J961" s="28">
        <v>0</v>
      </c>
      <c r="K961" s="28">
        <v>0</v>
      </c>
      <c r="L961" s="28">
        <v>0</v>
      </c>
      <c r="M961" s="28">
        <v>0</v>
      </c>
      <c r="N961" s="28">
        <v>0.99298681685940637</v>
      </c>
      <c r="O961" s="28">
        <v>0</v>
      </c>
      <c r="P961" s="28">
        <v>0</v>
      </c>
      <c r="Q961" s="28">
        <v>1.2955775048836102</v>
      </c>
      <c r="R961" s="28">
        <v>7.0526930887202379</v>
      </c>
      <c r="S961" s="93">
        <v>1.4685480284032921</v>
      </c>
      <c r="T961" s="93">
        <f>_xlfn.XLOOKUP(B961,'[3]Nur des jours'!$B:$B,'[3]Nur des jours'!$U:$U,"")</f>
        <v>3.6992270990460372</v>
      </c>
      <c r="U961" s="93">
        <v>0</v>
      </c>
      <c r="V961" s="93">
        <v>0.27980548219303192</v>
      </c>
      <c r="W961" s="93">
        <v>3.6992270990460372</v>
      </c>
      <c r="X961" s="93">
        <v>0</v>
      </c>
      <c r="Y961" s="93">
        <v>0</v>
      </c>
      <c r="Z961" s="93">
        <v>0</v>
      </c>
      <c r="AA961" s="93">
        <v>0</v>
      </c>
      <c r="AB961" s="93">
        <v>0.3798693330822156</v>
      </c>
      <c r="AC961" s="93">
        <f>_xlfn.XLOOKUP(B961,'[3]Nur des jours'!$B:$B,'[3]Nur des jours'!$N:$N,"")</f>
        <v>0</v>
      </c>
      <c r="AD961" s="93">
        <v>0</v>
      </c>
      <c r="AE961" s="93">
        <v>3.2104998899488914E-3</v>
      </c>
      <c r="AF961" s="93">
        <v>0</v>
      </c>
      <c r="AG961" s="93"/>
      <c r="AH961" s="93">
        <v>0</v>
      </c>
      <c r="AI961" s="93">
        <v>0</v>
      </c>
      <c r="AJ961" s="93">
        <v>0</v>
      </c>
      <c r="AK961" s="93">
        <v>0</v>
      </c>
      <c r="AL961" s="93">
        <v>0</v>
      </c>
      <c r="AM961" s="49" t="s">
        <v>5559</v>
      </c>
      <c r="AN961" s="49"/>
      <c r="AO961" s="48" t="str" cm="1">
        <f t="array" ref="AO961">IFERROR(_xlfn.IFS(
AQ961="MPR ISSUE","PDH",
AQ961="BSS Hardware Issue","BSS",
AQ961="Sites strategiques, MLL, Pylone, etc.","ENVTECH",
AQ961="AKTIVCO DEFAUT GE &amp; POWER Cabinet","AKTIVCO",
AQ961="AKTIVCO Coupure ENEO &amp; Baisse de tension","AKTIVCO GRID ONLY",
AQ961="Coupure ENEO &amp; Baisse de tension","IHS GRID ONLY",
AQ961="Defaut GE &amp; POWER Cabinet","IHS",
AQ961="Sharing","Partners",
AQ961="Sites strategiques &amp; DataCenter","SST &amp; DC",
AQ961="Exclu","Exclu",
AQ961="SAT","SAT",
AQ961="SPARE-ISSUE","SPARE-ISSUE",
AQ961="Fiber CAmtel","TRANS_FO_CAMTEL",
AQ961="Fiber AOF","Fiber AOF",
AQ961="Projet OCM (HUAWEI)","TRAVAUX-HUAWEI",
AQ961="Projet OCM (NOKIA)","TRAVAUX-NOKIA",
AQ961="ACCESS-ISSUE","ACCESS-ISSUE",
AQ961="Projet OCM (ZTE, NOKIA, autres projets)","TRAVAUX OCM",
AQ961="No root CAuse","No root cause",
AQ961="ODU HS","PDH",
AQ961="IP &amp; VLAN","PDH",
AQ961="Warehouse HUAWEI","SPARE-ISSUE",
AQ961="SPARE-HS","SPARE-ISSUE",
AQ961="Power Telco","BSS",AQ961="no impacts","no impacts"
),"")</f>
        <v>No root cause</v>
      </c>
      <c r="AP961" s="48" t="str" cm="1">
        <f t="array" ref="AP961">IFERROR(_xlfn.IFS(
AQ961="MPR ISSUE","TX ISSUE",
AQ961="BSS Hardware Issue","RAN ISSUE",
AQ961="Sites strategiques, MLL, Pylone, etc.","ENVTECH",
AQ961="AKTIVCO DEFAUT GE &amp; POWER Cabinet","POWER ISSUE",
AQ961="AKTIVCO Coupure ENEO &amp; Baisse de tension","POWER ISSUE",
AQ961="Coupure ENEO &amp; Baisse de tension","POWER ISSUE",
AQ961="Defaut GE &amp; POWER Cabinet","POWER ISSUE",
AQ961="Sharing","POWER ISSUE",
AQ961="Sites strategiques &amp; DataCenter","POWER ISSUE",
AQ961="Exclu","Exclu",
AQ961="SAT","TX ISSUE",
AQ961="SPARE-ISSUE","SPARE-ISSUE",
AQ961="Fiber CAmtel","TX ISSUE",
AQ961="Fiber AOF","TX ISSUE",
AQ961="Projet OCM (HUAWEI)","TRAVAUX-HUAWEI",
AQ961="Projet OCM (NOKIA)","TRAVAUX -NOKIA",
AQ961="ACCESS-ISSUE","ACCESS-ISSUE",
AQ961="Projet OCM (ZTE, NOKIA, autres projets)","TRAVAUX OCM",
AQ961="No root CAuse","No root cause",
AQ961="ODU HS","TX ISSUE",
AQ961="IP &amp; VLAN","TX ISSUE",
AQ961="Warehouse HUAWEI","SPARE-ISSUE",
AQ961="SPARE-HS","SPARE-ISSUE",
AQ961="Power Telco","RAN ISSUE",AQ961="no impacts","no impacts"
),"")</f>
        <v>No root cause</v>
      </c>
      <c r="AQ961" s="126" t="s">
        <v>5344</v>
      </c>
      <c r="AR961" s="48" t="str" cm="1">
        <f t="array" ref="AR961">IFERROR(_xlfn.IFS(
AQ961="MPR ISSUE","ACTIVE",
AQ961="BSS Hardware Issue","ACTIVE",
AQ961="Sites strategiques, MLL, Pylone, etc.","PASSIVE",
AQ961="AKTIVCO DEFAUT GE &amp; POWER Cabinet","PASSIVE",
AQ961="AKTIVCO Coupure ENEO &amp; Baisse de tension","PASSIVE",
AQ961="Coupure ENEO &amp; Baisse de tension","PASSIVE",
AQ961="Defaut GE &amp; POWER Cabinet","PASSIVE",
AQ961="Sharing","PASSIVE",
AQ961="Sites strategiques &amp; DataCenter","PASSIVE",
AQ961="Exclu","Exclu",
AQ961="SAT","ACTIVE",
AQ961="SPARE-ISSUE","SPARE-ISSUE",
AQ961="Fiber CAmtel","ACTIVE",
AQ961="Fiber AOF","ACTIVE",
AQ961="Projet OCM (HUAWEI)","PLANNED WORKS",
AQ961="Projet OCM (NOKIA)","PLANNED WORKS",
AQ961="ACCESS-ISSUE","ACCESS-ISSUE",
AQ961="Projet OCM (ZTE, NOKIA, autres projets)","PLANNED WORKS",
AQ961="No root CAuse","No root cause",
AQ961="ODU HS","ACTIVE",
AQ961="IP &amp; VLAN","ACTIVE",
AQ961="Warehouse HUAWEI","SPARE-ISSUE",
AQ961="SPARE-HS","SPARE-ISSUE",
AQ961="Power Telco","ACTIVE", AQ961="no impacts","no impacts"
),"")</f>
        <v>No root cause</v>
      </c>
      <c r="AS961" s="92" t="s">
        <v>5537</v>
      </c>
      <c r="AT961" s="98" t="s">
        <v>3288</v>
      </c>
      <c r="AV961" s="17" t="s">
        <v>5537</v>
      </c>
      <c r="AW961" s="7" t="s">
        <v>5537</v>
      </c>
      <c r="AX961" s="6" t="s">
        <v>5537</v>
      </c>
      <c r="AY961" s="7"/>
      <c r="AZ961" s="3" t="s">
        <v>5537</v>
      </c>
      <c r="BA961" s="18" t="s">
        <v>5537</v>
      </c>
      <c r="BB961" s="18" t="s">
        <v>5537</v>
      </c>
      <c r="BC961" s="18" t="s">
        <v>5537</v>
      </c>
      <c r="BD961" s="18" t="s">
        <v>5537</v>
      </c>
      <c r="BE961" s="18" t="s">
        <v>5537</v>
      </c>
      <c r="BF961" s="18" t="s">
        <v>5537</v>
      </c>
      <c r="BG961" s="18" t="s">
        <v>5537</v>
      </c>
      <c r="BH961" s="18" t="s">
        <v>5537</v>
      </c>
      <c r="BI961" s="18" t="s">
        <v>5537</v>
      </c>
      <c r="BJ961" s="18" t="s">
        <v>5537</v>
      </c>
      <c r="BK961" s="18" t="s">
        <v>5537</v>
      </c>
      <c r="BL961" s="9" t="s">
        <v>5537</v>
      </c>
      <c r="BM961" s="14" t="s">
        <v>5537</v>
      </c>
      <c r="BN961" s="14" t="s">
        <v>5537</v>
      </c>
      <c r="BO961" s="14" t="str">
        <f>_xlfn.XLOOKUP(B961,'[4]cell downs 18042026 17h'!$B:$B,'[4]cell downs 18042026 17h'!$B:$B,"")</f>
        <v/>
      </c>
      <c r="BP961" s="14" t="str">
        <f>_xlfn.XLOOKUP(B961,'[5]Cells Huawei 19042026 15h'!$B:$B,'[5]Cells Huawei 19042026 15h'!$B:$B,"")</f>
        <v/>
      </c>
      <c r="BQ961" s="9" t="str">
        <f>_xlfn.XLOOKUP(B961,'[6]cells down 19042026 9H40'!$B:$B,'[6]cells down 19042026 9H40'!$B:$B,"")</f>
        <v/>
      </c>
      <c r="BR961" s="9" t="s">
        <v>3288</v>
      </c>
      <c r="BS961" s="9" t="s">
        <v>5577</v>
      </c>
      <c r="BT961" s="108"/>
    </row>
    <row r="962" spans="1:72" s="9" customFormat="1" x14ac:dyDescent="0.35">
      <c r="A962" s="3" t="s">
        <v>1379</v>
      </c>
      <c r="B962" s="25" t="s">
        <v>1380</v>
      </c>
      <c r="C962" s="3" t="str">
        <f>_xlfn.XLOOKUP(B962,'[1]daily break down'!$D:$D,'[1]daily break down'!$E:$E,"")</f>
        <v>LITTORAL</v>
      </c>
      <c r="D962" s="3" t="s">
        <v>11</v>
      </c>
      <c r="E962" s="3" t="s">
        <v>12</v>
      </c>
      <c r="F962" s="3" t="s">
        <v>31</v>
      </c>
      <c r="G962" s="3" t="s">
        <v>1381</v>
      </c>
      <c r="H962" s="33" t="str">
        <f>_xlfn.XLOOKUP(B962,[2]CALCULATION!$B:$B,[2]CALCULATION!$H:$H,"")</f>
        <v>NOKIA</v>
      </c>
      <c r="I962" s="28">
        <v>0</v>
      </c>
      <c r="J962" s="28">
        <v>0</v>
      </c>
      <c r="K962" s="28">
        <v>0</v>
      </c>
      <c r="L962" s="28">
        <v>0</v>
      </c>
      <c r="M962" s="28">
        <v>0</v>
      </c>
      <c r="N962" s="28">
        <v>0.99426933882033042</v>
      </c>
      <c r="O962" s="28">
        <v>0</v>
      </c>
      <c r="P962" s="28">
        <v>0</v>
      </c>
      <c r="Q962" s="28">
        <v>6.2402786523116866E-3</v>
      </c>
      <c r="R962" s="28">
        <v>1.9455260434439701</v>
      </c>
      <c r="S962" s="93">
        <v>9.2972309116965803</v>
      </c>
      <c r="T962" s="93">
        <f>_xlfn.XLOOKUP(B962,'[3]Nur des jours'!$B:$B,'[3]Nur des jours'!$U:$U,"")</f>
        <v>9.2451160421535636</v>
      </c>
      <c r="U962" s="93">
        <v>9.2971226984682325</v>
      </c>
      <c r="V962" s="93">
        <v>9.2449555264487078</v>
      </c>
      <c r="W962" s="93">
        <v>9.2451160421535636</v>
      </c>
      <c r="X962" s="93">
        <v>9.2451160421535636</v>
      </c>
      <c r="Y962" s="93">
        <v>9.2452230526234693</v>
      </c>
      <c r="Z962" s="93">
        <v>9.2453300630933732</v>
      </c>
      <c r="AA962" s="93">
        <v>6.2771306687015613</v>
      </c>
      <c r="AB962" s="93">
        <v>0.37837118650355428</v>
      </c>
      <c r="AC962" s="93">
        <f>_xlfn.XLOOKUP(B962,'[3]Nur des jours'!$B:$B,'[3]Nur des jours'!$N:$N,"")</f>
        <v>0</v>
      </c>
      <c r="AD962" s="93">
        <v>0</v>
      </c>
      <c r="AE962" s="93">
        <v>2.5862360224589522E-3</v>
      </c>
      <c r="AF962" s="93">
        <v>0</v>
      </c>
      <c r="AG962" s="93"/>
      <c r="AH962" s="93">
        <v>0</v>
      </c>
      <c r="AI962" s="93">
        <v>0</v>
      </c>
      <c r="AJ962" s="93">
        <v>0</v>
      </c>
      <c r="AK962" s="93">
        <v>0</v>
      </c>
      <c r="AL962" s="93">
        <v>0</v>
      </c>
      <c r="AM962" s="49" t="s">
        <v>5559</v>
      </c>
      <c r="AN962" s="49"/>
      <c r="AO962" s="48" t="str" cm="1">
        <f t="array" ref="AO962">IFERROR(_xlfn.IFS(
AQ962="MPR ISSUE","PDH",
AQ962="BSS Hardware Issue","BSS",
AQ962="Sites strategiques, MLL, Pylone, etc.","ENVTECH",
AQ962="AKTIVCO DEFAUT GE &amp; POWER Cabinet","AKTIVCO",
AQ962="AKTIVCO Coupure ENEO &amp; Baisse de tension","AKTIVCO GRID ONLY",
AQ962="Coupure ENEO &amp; Baisse de tension","IHS GRID ONLY",
AQ962="Defaut GE &amp; POWER Cabinet","IHS",
AQ962="Sharing","Partners",
AQ962="Sites strategiques &amp; DataCenter","SST &amp; DC",
AQ962="Exclu","Exclu",
AQ962="SAT","SAT",
AQ962="SPARE-ISSUE","SPARE-ISSUE",
AQ962="Fiber CAmtel","TRANS_FO_CAMTEL",
AQ962="Fiber AOF","Fiber AOF",
AQ962="Projet OCM (HUAWEI)","TRAVAUX-HUAWEI",
AQ962="Projet OCM (NOKIA)","TRAVAUX-NOKIA",
AQ962="ACCESS-ISSUE","ACCESS-ISSUE",
AQ962="Projet OCM (ZTE, NOKIA, autres projets)","TRAVAUX OCM",
AQ962="No root CAuse","No root cause",
AQ962="ODU HS","PDH",
AQ962="IP &amp; VLAN","PDH",
AQ962="Warehouse HUAWEI","SPARE-ISSUE",
AQ962="SPARE-HS","SPARE-ISSUE",
AQ962="Power Telco","BSS",AQ962="no impacts","no impacts"
),"")</f>
        <v>No root cause</v>
      </c>
      <c r="AP962" s="48" t="str" cm="1">
        <f t="array" ref="AP962">IFERROR(_xlfn.IFS(
AQ962="MPR ISSUE","TX ISSUE",
AQ962="BSS Hardware Issue","RAN ISSUE",
AQ962="Sites strategiques, MLL, Pylone, etc.","ENVTECH",
AQ962="AKTIVCO DEFAUT GE &amp; POWER Cabinet","POWER ISSUE",
AQ962="AKTIVCO Coupure ENEO &amp; Baisse de tension","POWER ISSUE",
AQ962="Coupure ENEO &amp; Baisse de tension","POWER ISSUE",
AQ962="Defaut GE &amp; POWER Cabinet","POWER ISSUE",
AQ962="Sharing","POWER ISSUE",
AQ962="Sites strategiques &amp; DataCenter","POWER ISSUE",
AQ962="Exclu","Exclu",
AQ962="SAT","TX ISSUE",
AQ962="SPARE-ISSUE","SPARE-ISSUE",
AQ962="Fiber CAmtel","TX ISSUE",
AQ962="Fiber AOF","TX ISSUE",
AQ962="Projet OCM (HUAWEI)","TRAVAUX-HUAWEI",
AQ962="Projet OCM (NOKIA)","TRAVAUX -NOKIA",
AQ962="ACCESS-ISSUE","ACCESS-ISSUE",
AQ962="Projet OCM (ZTE, NOKIA, autres projets)","TRAVAUX OCM",
AQ962="No root CAuse","No root cause",
AQ962="ODU HS","TX ISSUE",
AQ962="IP &amp; VLAN","TX ISSUE",
AQ962="Warehouse HUAWEI","SPARE-ISSUE",
AQ962="SPARE-HS","SPARE-ISSUE",
AQ962="Power Telco","RAN ISSUE",AQ962="no impacts","no impacts"
),"")</f>
        <v>No root cause</v>
      </c>
      <c r="AQ962" s="126" t="s">
        <v>5344</v>
      </c>
      <c r="AR962" s="48" t="str" cm="1">
        <f t="array" ref="AR962">IFERROR(_xlfn.IFS(
AQ962="MPR ISSUE","ACTIVE",
AQ962="BSS Hardware Issue","ACTIVE",
AQ962="Sites strategiques, MLL, Pylone, etc.","PASSIVE",
AQ962="AKTIVCO DEFAUT GE &amp; POWER Cabinet","PASSIVE",
AQ962="AKTIVCO Coupure ENEO &amp; Baisse de tension","PASSIVE",
AQ962="Coupure ENEO &amp; Baisse de tension","PASSIVE",
AQ962="Defaut GE &amp; POWER Cabinet","PASSIVE",
AQ962="Sharing","PASSIVE",
AQ962="Sites strategiques &amp; DataCenter","PASSIVE",
AQ962="Exclu","Exclu",
AQ962="SAT","ACTIVE",
AQ962="SPARE-ISSUE","SPARE-ISSUE",
AQ962="Fiber CAmtel","ACTIVE",
AQ962="Fiber AOF","ACTIVE",
AQ962="Projet OCM (HUAWEI)","PLANNED WORKS",
AQ962="Projet OCM (NOKIA)","PLANNED WORKS",
AQ962="ACCESS-ISSUE","ACCESS-ISSUE",
AQ962="Projet OCM (ZTE, NOKIA, autres projets)","PLANNED WORKS",
AQ962="No root CAuse","No root cause",
AQ962="ODU HS","ACTIVE",
AQ962="IP &amp; VLAN","ACTIVE",
AQ962="Warehouse HUAWEI","SPARE-ISSUE",
AQ962="SPARE-HS","SPARE-ISSUE",
AQ962="Power Telco","ACTIVE", AQ962="no impacts","no impacts"
),"")</f>
        <v>No root cause</v>
      </c>
      <c r="AS962" s="92" t="s">
        <v>5537</v>
      </c>
      <c r="AT962" s="98" t="s">
        <v>1380</v>
      </c>
      <c r="AV962" s="17" t="s">
        <v>5537</v>
      </c>
      <c r="AW962" s="7" t="s">
        <v>5537</v>
      </c>
      <c r="AX962" s="6" t="s">
        <v>5537</v>
      </c>
      <c r="AY962" s="7"/>
      <c r="AZ962" s="3" t="s">
        <v>5537</v>
      </c>
      <c r="BA962" s="18" t="s">
        <v>5537</v>
      </c>
      <c r="BB962" s="18" t="s">
        <v>5537</v>
      </c>
      <c r="BC962" s="18" t="s">
        <v>5537</v>
      </c>
      <c r="BD962" s="18" t="s">
        <v>5537</v>
      </c>
      <c r="BE962" s="18" t="s">
        <v>5537</v>
      </c>
      <c r="BF962" s="18" t="s">
        <v>5537</v>
      </c>
      <c r="BG962" s="18" t="s">
        <v>5537</v>
      </c>
      <c r="BH962" s="18" t="s">
        <v>5537</v>
      </c>
      <c r="BI962" s="18" t="s">
        <v>5537</v>
      </c>
      <c r="BJ962" s="18" t="s">
        <v>5537</v>
      </c>
      <c r="BK962" s="18" t="s">
        <v>5537</v>
      </c>
      <c r="BL962" s="9" t="s">
        <v>5537</v>
      </c>
      <c r="BM962" s="14" t="s">
        <v>5537</v>
      </c>
      <c r="BN962" s="14" t="s">
        <v>5537</v>
      </c>
      <c r="BO962" s="14" t="str">
        <f>_xlfn.XLOOKUP(B962,'[4]cell downs 18042026 17h'!$B:$B,'[4]cell downs 18042026 17h'!$B:$B,"")</f>
        <v/>
      </c>
      <c r="BP962" s="14" t="str">
        <f>_xlfn.XLOOKUP(B962,'[5]Cells Huawei 19042026 15h'!$B:$B,'[5]Cells Huawei 19042026 15h'!$B:$B,"")</f>
        <v/>
      </c>
      <c r="BQ962" s="9" t="str">
        <f>_xlfn.XLOOKUP(B962,'[6]cells down 19042026 9H40'!$B:$B,'[6]cells down 19042026 9H40'!$B:$B,"")</f>
        <v/>
      </c>
      <c r="BR962" s="9" t="s">
        <v>1380</v>
      </c>
      <c r="BS962" s="9" t="s">
        <v>83</v>
      </c>
      <c r="BT962" s="108"/>
    </row>
    <row r="963" spans="1:72" s="9" customFormat="1" x14ac:dyDescent="0.35">
      <c r="A963" s="19" t="s">
        <v>5426</v>
      </c>
      <c r="B963" s="26" t="s">
        <v>5427</v>
      </c>
      <c r="C963" s="3" t="str">
        <f>_xlfn.XLOOKUP(B963,'[1]daily break down'!$D:$D,'[1]daily break down'!$E:$E,"")</f>
        <v>Yaounde</v>
      </c>
      <c r="D963" s="1" t="s">
        <v>11</v>
      </c>
      <c r="E963" s="1" t="str">
        <f>BS963</f>
        <v/>
      </c>
      <c r="F963" s="19" t="s">
        <v>5388</v>
      </c>
      <c r="G963" s="19" t="s">
        <v>115</v>
      </c>
      <c r="H963" s="34" t="str">
        <f>_xlfn.XLOOKUP(B963,[2]CALCULATION!$B:$B,[2]CALCULATION!$H:$H,"")</f>
        <v>ZTE</v>
      </c>
      <c r="I963" s="28">
        <v>0</v>
      </c>
      <c r="J963" s="28">
        <v>0</v>
      </c>
      <c r="K963" s="28">
        <v>0</v>
      </c>
      <c r="L963" s="28">
        <v>0</v>
      </c>
      <c r="M963" s="28">
        <v>0</v>
      </c>
      <c r="N963" s="28">
        <v>0</v>
      </c>
      <c r="O963" s="28">
        <v>0</v>
      </c>
      <c r="P963" s="28">
        <v>0</v>
      </c>
      <c r="Q963" s="28">
        <v>0</v>
      </c>
      <c r="R963" s="28">
        <v>0</v>
      </c>
      <c r="S963" s="93">
        <v>0</v>
      </c>
      <c r="T963" s="93">
        <f>_xlfn.XLOOKUP(B963,'[3]Nur des jours'!$B:$B,'[3]Nur des jours'!$U:$U,"")</f>
        <v>0</v>
      </c>
      <c r="U963" s="93">
        <v>0</v>
      </c>
      <c r="V963" s="93">
        <v>0</v>
      </c>
      <c r="W963" s="93">
        <v>0</v>
      </c>
      <c r="X963" s="93">
        <v>0</v>
      </c>
      <c r="Y963" s="93">
        <v>0</v>
      </c>
      <c r="Z963" s="93">
        <v>0</v>
      </c>
      <c r="AA963" s="93">
        <v>0</v>
      </c>
      <c r="AB963" s="93">
        <v>4.5122748143011284E-3</v>
      </c>
      <c r="AC963" s="93">
        <f>_xlfn.XLOOKUP(B963,'[3]Nur des jours'!$B:$B,'[3]Nur des jours'!$N:$N,"")</f>
        <v>0</v>
      </c>
      <c r="AD963" s="93">
        <v>0</v>
      </c>
      <c r="AE963" s="93">
        <v>2.4255706511659945E-3</v>
      </c>
      <c r="AF963" s="93">
        <v>0</v>
      </c>
      <c r="AG963" s="93"/>
      <c r="AH963" s="93">
        <v>0</v>
      </c>
      <c r="AI963" s="93">
        <v>0</v>
      </c>
      <c r="AJ963" s="93">
        <v>0</v>
      </c>
      <c r="AK963" s="93">
        <v>0</v>
      </c>
      <c r="AL963" s="93">
        <v>0</v>
      </c>
      <c r="AM963" s="49" t="s">
        <v>5559</v>
      </c>
      <c r="AN963" s="49"/>
      <c r="AO963" s="48" t="str" cm="1">
        <f t="array" ref="AO963">IFERROR(_xlfn.IFS(
AQ963="MPR ISSUE","PDH",
AQ963="BSS Hardware Issue","BSS",
AQ963="Sites strategiques, MLL, Pylone, etc.","ENVTECH",
AQ963="AKTIVCO DEFAUT GE &amp; POWER Cabinet","AKTIVCO",
AQ963="AKTIVCO Coupure ENEO &amp; Baisse de tension","AKTIVCO GRID ONLY",
AQ963="Coupure ENEO &amp; Baisse de tension","IHS GRID ONLY",
AQ963="Defaut GE &amp; POWER Cabinet","IHS",
AQ963="Sharing","Partners",
AQ963="Sites strategiques &amp; DataCenter","SST &amp; DC",
AQ963="Exclu","Exclu",
AQ963="SAT","SAT",
AQ963="SPARE-ISSUE","SPARE-ISSUE",
AQ963="Fiber CAmtel","TRANS_FO_CAMTEL",
AQ963="Fiber AOF","Fiber AOF",
AQ963="Projet OCM (HUAWEI)","TRAVAUX-HUAWEI",
AQ963="Projet OCM (NOKIA)","TRAVAUX-NOKIA",
AQ963="ACCESS-ISSUE","ACCESS-ISSUE",
AQ963="Projet OCM (ZTE, NOKIA, autres projets)","TRAVAUX OCM",
AQ963="No root CAuse","No root cause",
AQ963="ODU HS","PDH",
AQ963="IP &amp; VLAN","PDH",
AQ963="Warehouse HUAWEI","SPARE-ISSUE",
AQ963="SPARE-HS","SPARE-ISSUE",
AQ963="Power Telco","BSS",AQ963="no impacts","no impacts"
),"")</f>
        <v>No root cause</v>
      </c>
      <c r="AP963" s="48" t="str" cm="1">
        <f t="array" ref="AP963">IFERROR(_xlfn.IFS(
AQ963="MPR ISSUE","TX ISSUE",
AQ963="BSS Hardware Issue","RAN ISSUE",
AQ963="Sites strategiques, MLL, Pylone, etc.","ENVTECH",
AQ963="AKTIVCO DEFAUT GE &amp; POWER Cabinet","POWER ISSUE",
AQ963="AKTIVCO Coupure ENEO &amp; Baisse de tension","POWER ISSUE",
AQ963="Coupure ENEO &amp; Baisse de tension","POWER ISSUE",
AQ963="Defaut GE &amp; POWER Cabinet","POWER ISSUE",
AQ963="Sharing","POWER ISSUE",
AQ963="Sites strategiques &amp; DataCenter","POWER ISSUE",
AQ963="Exclu","Exclu",
AQ963="SAT","TX ISSUE",
AQ963="SPARE-ISSUE","SPARE-ISSUE",
AQ963="Fiber CAmtel","TX ISSUE",
AQ963="Fiber AOF","TX ISSUE",
AQ963="Projet OCM (HUAWEI)","TRAVAUX-HUAWEI",
AQ963="Projet OCM (NOKIA)","TRAVAUX -NOKIA",
AQ963="ACCESS-ISSUE","ACCESS-ISSUE",
AQ963="Projet OCM (ZTE, NOKIA, autres projets)","TRAVAUX OCM",
AQ963="No root CAuse","No root cause",
AQ963="ODU HS","TX ISSUE",
AQ963="IP &amp; VLAN","TX ISSUE",
AQ963="Warehouse HUAWEI","SPARE-ISSUE",
AQ963="SPARE-HS","SPARE-ISSUE",
AQ963="Power Telco","RAN ISSUE",AQ963="no impacts","no impacts"
),"")</f>
        <v>No root cause</v>
      </c>
      <c r="AQ963" s="126" t="s">
        <v>5344</v>
      </c>
      <c r="AR963" s="48" t="str" cm="1">
        <f t="array" ref="AR963">IFERROR(_xlfn.IFS(
AQ963="MPR ISSUE","ACTIVE",
AQ963="BSS Hardware Issue","ACTIVE",
AQ963="Sites strategiques, MLL, Pylone, etc.","PASSIVE",
AQ963="AKTIVCO DEFAUT GE &amp; POWER Cabinet","PASSIVE",
AQ963="AKTIVCO Coupure ENEO &amp; Baisse de tension","PASSIVE",
AQ963="Coupure ENEO &amp; Baisse de tension","PASSIVE",
AQ963="Defaut GE &amp; POWER Cabinet","PASSIVE",
AQ963="Sharing","PASSIVE",
AQ963="Sites strategiques &amp; DataCenter","PASSIVE",
AQ963="Exclu","Exclu",
AQ963="SAT","ACTIVE",
AQ963="SPARE-ISSUE","SPARE-ISSUE",
AQ963="Fiber CAmtel","ACTIVE",
AQ963="Fiber AOF","ACTIVE",
AQ963="Projet OCM (HUAWEI)","PLANNED WORKS",
AQ963="Projet OCM (NOKIA)","PLANNED WORKS",
AQ963="ACCESS-ISSUE","ACCESS-ISSUE",
AQ963="Projet OCM (ZTE, NOKIA, autres projets)","PLANNED WORKS",
AQ963="No root CAuse","No root cause",
AQ963="ODU HS","ACTIVE",
AQ963="IP &amp; VLAN","ACTIVE",
AQ963="Warehouse HUAWEI","SPARE-ISSUE",
AQ963="SPARE-HS","SPARE-ISSUE",
AQ963="Power Telco","ACTIVE", AQ963="no impacts","no impacts"
),"")</f>
        <v>No root cause</v>
      </c>
      <c r="AS963" s="92" t="s">
        <v>5537</v>
      </c>
      <c r="AT963" s="98" t="s">
        <v>5427</v>
      </c>
      <c r="AV963" s="17" t="s">
        <v>5537</v>
      </c>
      <c r="AW963" s="7" t="s">
        <v>5537</v>
      </c>
      <c r="AX963" s="6" t="s">
        <v>5537</v>
      </c>
      <c r="AY963" s="7"/>
      <c r="AZ963" s="3" t="s">
        <v>5537</v>
      </c>
      <c r="BA963" s="18" t="s">
        <v>5537</v>
      </c>
      <c r="BB963" s="18" t="s">
        <v>5537</v>
      </c>
      <c r="BC963" s="18" t="s">
        <v>5537</v>
      </c>
      <c r="BD963" s="18" t="s">
        <v>5537</v>
      </c>
      <c r="BE963" s="18" t="s">
        <v>5537</v>
      </c>
      <c r="BF963" s="18" t="s">
        <v>5537</v>
      </c>
      <c r="BG963" s="18" t="s">
        <v>5537</v>
      </c>
      <c r="BH963" s="18" t="s">
        <v>5537</v>
      </c>
      <c r="BI963" s="18" t="s">
        <v>5537</v>
      </c>
      <c r="BJ963" s="18" t="s">
        <v>5537</v>
      </c>
      <c r="BK963" s="18" t="s">
        <v>5537</v>
      </c>
      <c r="BL963" s="9" t="s">
        <v>5537</v>
      </c>
      <c r="BM963" s="14" t="s">
        <v>5537</v>
      </c>
      <c r="BN963" s="14" t="s">
        <v>5537</v>
      </c>
      <c r="BO963" s="14" t="str">
        <f>_xlfn.XLOOKUP(B963,'[4]cell downs 18042026 17h'!$B:$B,'[4]cell downs 18042026 17h'!$B:$B,"")</f>
        <v/>
      </c>
      <c r="BP963" s="14" t="str">
        <f>_xlfn.XLOOKUP(B963,'[5]Cells Huawei 19042026 15h'!$B:$B,'[5]Cells Huawei 19042026 15h'!$B:$B,"")</f>
        <v/>
      </c>
      <c r="BQ963" s="9" t="str">
        <f>_xlfn.XLOOKUP(B963,'[6]cells down 19042026 9H40'!$B:$B,'[6]cells down 19042026 9H40'!$B:$B,"")</f>
        <v/>
      </c>
      <c r="BR963" s="9" t="s">
        <v>5427</v>
      </c>
      <c r="BS963" s="9" t="s">
        <v>5537</v>
      </c>
      <c r="BT963" s="108"/>
    </row>
    <row r="964" spans="1:72" s="9" customFormat="1" x14ac:dyDescent="0.35">
      <c r="A964" s="1" t="s">
        <v>1759</v>
      </c>
      <c r="B964" s="8" t="s">
        <v>1760</v>
      </c>
      <c r="C964" s="3" t="str">
        <f>_xlfn.XLOOKUP(B964,'[1]daily break down'!$D:$D,'[1]daily break down'!$E:$E,"")</f>
        <v>CENTRE</v>
      </c>
      <c r="D964" s="1" t="s">
        <v>11</v>
      </c>
      <c r="E964" s="1" t="s">
        <v>96</v>
      </c>
      <c r="F964" s="3" t="s">
        <v>37</v>
      </c>
      <c r="G964" s="1" t="s">
        <v>1761</v>
      </c>
      <c r="H964" s="33" t="str">
        <f>_xlfn.XLOOKUP(B964,[2]CALCULATION!$B:$B,[2]CALCULATION!$H:$H,"")</f>
        <v>NOKIA</v>
      </c>
      <c r="I964" s="28">
        <v>2.1402093980876723E-3</v>
      </c>
      <c r="J964" s="28">
        <v>0</v>
      </c>
      <c r="K964" s="28">
        <v>0</v>
      </c>
      <c r="L964" s="28">
        <v>0</v>
      </c>
      <c r="M964" s="28">
        <v>0</v>
      </c>
      <c r="N964" s="28">
        <v>0</v>
      </c>
      <c r="O964" s="28">
        <v>5.9924872525011837E-2</v>
      </c>
      <c r="P964" s="28">
        <v>0.17405416217056086</v>
      </c>
      <c r="Q964" s="28">
        <v>0.40025165722115302</v>
      </c>
      <c r="R964" s="28">
        <v>1.0701046990435794E-3</v>
      </c>
      <c r="S964" s="93">
        <v>0</v>
      </c>
      <c r="T964" s="93">
        <f>_xlfn.XLOOKUP(B964,'[3]Nur des jours'!$B:$B,'[3]Nur des jours'!$U:$U,"")</f>
        <v>0</v>
      </c>
      <c r="U964" s="93">
        <v>0</v>
      </c>
      <c r="V964" s="93">
        <v>0</v>
      </c>
      <c r="W964" s="93">
        <v>0</v>
      </c>
      <c r="X964" s="93">
        <v>0</v>
      </c>
      <c r="Y964" s="93">
        <v>0.58484788818404665</v>
      </c>
      <c r="Z964" s="93">
        <v>0</v>
      </c>
      <c r="AA964" s="93">
        <v>0</v>
      </c>
      <c r="AB964" s="93">
        <v>0</v>
      </c>
      <c r="AC964" s="93">
        <f>_xlfn.XLOOKUP(B964,'[3]Nur des jours'!$B:$B,'[3]Nur des jours'!$N:$N,"")</f>
        <v>1.2484554822176806E-3</v>
      </c>
      <c r="AD964" s="93">
        <v>1.2484554822176806E-3</v>
      </c>
      <c r="AE964" s="93">
        <v>2.3185601812614311E-3</v>
      </c>
      <c r="AF964" s="93">
        <v>0</v>
      </c>
      <c r="AG964" s="93"/>
      <c r="AH964" s="93">
        <v>0</v>
      </c>
      <c r="AI964" s="93">
        <v>0</v>
      </c>
      <c r="AJ964" s="93">
        <v>0</v>
      </c>
      <c r="AK964" s="93">
        <v>0</v>
      </c>
      <c r="AL964" s="93">
        <v>0</v>
      </c>
      <c r="AM964" s="49" t="s">
        <v>5559</v>
      </c>
      <c r="AN964" s="49"/>
      <c r="AO964" s="48" t="str" cm="1">
        <f t="array" ref="AO964">IFERROR(_xlfn.IFS(
AQ964="MPR ISSUE","PDH",
AQ964="BSS Hardware Issue","BSS",
AQ964="Sites strategiques, MLL, Pylone, etc.","ENVTECH",
AQ964="AKTIVCO DEFAUT GE &amp; POWER Cabinet","AKTIVCO",
AQ964="AKTIVCO Coupure ENEO &amp; Baisse de tension","AKTIVCO GRID ONLY",
AQ964="Coupure ENEO &amp; Baisse de tension","IHS GRID ONLY",
AQ964="Defaut GE &amp; POWER Cabinet","IHS",
AQ964="Sharing","Partners",
AQ964="Sites strategiques &amp; DataCenter","SST &amp; DC",
AQ964="Exclu","Exclu",
AQ964="SAT","SAT",
AQ964="SPARE-ISSUE","SPARE-ISSUE",
AQ964="Fiber CAmtel","TRANS_FO_CAMTEL",
AQ964="Fiber AOF","Fiber AOF",
AQ964="Projet OCM (HUAWEI)","TRAVAUX-HUAWEI",
AQ964="Projet OCM (NOKIA)","TRAVAUX-NOKIA",
AQ964="ACCESS-ISSUE","ACCESS-ISSUE",
AQ964="Projet OCM (ZTE, NOKIA, autres projets)","TRAVAUX OCM",
AQ964="No root CAuse","No root cause",
AQ964="ODU HS","PDH",
AQ964="IP &amp; VLAN","PDH",
AQ964="Warehouse HUAWEI","SPARE-ISSUE",
AQ964="SPARE-HS","SPARE-ISSUE",
AQ964="Power Telco","BSS",AQ964="no impacts","no impacts"
),"")</f>
        <v>No root cause</v>
      </c>
      <c r="AP964" s="48" t="str" cm="1">
        <f t="array" ref="AP964">IFERROR(_xlfn.IFS(
AQ964="MPR ISSUE","TX ISSUE",
AQ964="BSS Hardware Issue","RAN ISSUE",
AQ964="Sites strategiques, MLL, Pylone, etc.","ENVTECH",
AQ964="AKTIVCO DEFAUT GE &amp; POWER Cabinet","POWER ISSUE",
AQ964="AKTIVCO Coupure ENEO &amp; Baisse de tension","POWER ISSUE",
AQ964="Coupure ENEO &amp; Baisse de tension","POWER ISSUE",
AQ964="Defaut GE &amp; POWER Cabinet","POWER ISSUE",
AQ964="Sharing","POWER ISSUE",
AQ964="Sites strategiques &amp; DataCenter","POWER ISSUE",
AQ964="Exclu","Exclu",
AQ964="SAT","TX ISSUE",
AQ964="SPARE-ISSUE","SPARE-ISSUE",
AQ964="Fiber CAmtel","TX ISSUE",
AQ964="Fiber AOF","TX ISSUE",
AQ964="Projet OCM (HUAWEI)","TRAVAUX-HUAWEI",
AQ964="Projet OCM (NOKIA)","TRAVAUX -NOKIA",
AQ964="ACCESS-ISSUE","ACCESS-ISSUE",
AQ964="Projet OCM (ZTE, NOKIA, autres projets)","TRAVAUX OCM",
AQ964="No root CAuse","No root cause",
AQ964="ODU HS","TX ISSUE",
AQ964="IP &amp; VLAN","TX ISSUE",
AQ964="Warehouse HUAWEI","SPARE-ISSUE",
AQ964="SPARE-HS","SPARE-ISSUE",
AQ964="Power Telco","RAN ISSUE",AQ964="no impacts","no impacts"
),"")</f>
        <v>No root cause</v>
      </c>
      <c r="AQ964" s="126" t="s">
        <v>5344</v>
      </c>
      <c r="AR964" s="48" t="str" cm="1">
        <f t="array" ref="AR964">IFERROR(_xlfn.IFS(
AQ964="MPR ISSUE","ACTIVE",
AQ964="BSS Hardware Issue","ACTIVE",
AQ964="Sites strategiques, MLL, Pylone, etc.","PASSIVE",
AQ964="AKTIVCO DEFAUT GE &amp; POWER Cabinet","PASSIVE",
AQ964="AKTIVCO Coupure ENEO &amp; Baisse de tension","PASSIVE",
AQ964="Coupure ENEO &amp; Baisse de tension","PASSIVE",
AQ964="Defaut GE &amp; POWER Cabinet","PASSIVE",
AQ964="Sharing","PASSIVE",
AQ964="Sites strategiques &amp; DataCenter","PASSIVE",
AQ964="Exclu","Exclu",
AQ964="SAT","ACTIVE",
AQ964="SPARE-ISSUE","SPARE-ISSUE",
AQ964="Fiber CAmtel","ACTIVE",
AQ964="Fiber AOF","ACTIVE",
AQ964="Projet OCM (HUAWEI)","PLANNED WORKS",
AQ964="Projet OCM (NOKIA)","PLANNED WORKS",
AQ964="ACCESS-ISSUE","ACCESS-ISSUE",
AQ964="Projet OCM (ZTE, NOKIA, autres projets)","PLANNED WORKS",
AQ964="No root CAuse","No root cause",
AQ964="ODU HS","ACTIVE",
AQ964="IP &amp; VLAN","ACTIVE",
AQ964="Warehouse HUAWEI","SPARE-ISSUE",
AQ964="SPARE-HS","SPARE-ISSUE",
AQ964="Power Telco","ACTIVE", AQ964="no impacts","no impacts"
),"")</f>
        <v>No root cause</v>
      </c>
      <c r="AS964" s="92" t="s">
        <v>5537</v>
      </c>
      <c r="AT964" s="98" t="s">
        <v>1760</v>
      </c>
      <c r="AV964" s="17" t="s">
        <v>5537</v>
      </c>
      <c r="AW964" s="7" t="s">
        <v>5537</v>
      </c>
      <c r="AX964" s="6" t="s">
        <v>5537</v>
      </c>
      <c r="AY964" s="7"/>
      <c r="AZ964" s="3" t="s">
        <v>5537</v>
      </c>
      <c r="BA964" s="18" t="s">
        <v>5537</v>
      </c>
      <c r="BB964" s="18" t="s">
        <v>5537</v>
      </c>
      <c r="BC964" s="18" t="s">
        <v>5537</v>
      </c>
      <c r="BD964" s="18" t="s">
        <v>5537</v>
      </c>
      <c r="BE964" s="18" t="s">
        <v>5537</v>
      </c>
      <c r="BF964" s="18" t="s">
        <v>5537</v>
      </c>
      <c r="BG964" s="18" t="s">
        <v>5537</v>
      </c>
      <c r="BH964" s="18" t="s">
        <v>5537</v>
      </c>
      <c r="BI964" s="18" t="s">
        <v>5537</v>
      </c>
      <c r="BJ964" s="18" t="s">
        <v>5537</v>
      </c>
      <c r="BK964" s="18" t="s">
        <v>5537</v>
      </c>
      <c r="BL964" s="9" t="s">
        <v>5537</v>
      </c>
      <c r="BM964" s="14" t="s">
        <v>5537</v>
      </c>
      <c r="BN964" s="14" t="s">
        <v>5537</v>
      </c>
      <c r="BO964" s="14" t="str">
        <f>_xlfn.XLOOKUP(B964,'[4]cell downs 18042026 17h'!$B:$B,'[4]cell downs 18042026 17h'!$B:$B,"")</f>
        <v/>
      </c>
      <c r="BP964" s="14" t="str">
        <f>_xlfn.XLOOKUP(B964,'[5]Cells Huawei 19042026 15h'!$B:$B,'[5]Cells Huawei 19042026 15h'!$B:$B,"")</f>
        <v/>
      </c>
      <c r="BQ964" s="9" t="str">
        <f>_xlfn.XLOOKUP(B964,'[6]cells down 19042026 9H40'!$B:$B,'[6]cells down 19042026 9H40'!$B:$B,"")</f>
        <v/>
      </c>
      <c r="BR964" s="9" t="s">
        <v>1760</v>
      </c>
      <c r="BS964" s="9" t="s">
        <v>12</v>
      </c>
      <c r="BT964" s="108"/>
    </row>
    <row r="965" spans="1:72" s="9" customFormat="1" x14ac:dyDescent="0.35">
      <c r="A965" s="1" t="s">
        <v>1755</v>
      </c>
      <c r="B965" s="8" t="s">
        <v>1756</v>
      </c>
      <c r="C965" s="3" t="str">
        <f>_xlfn.XLOOKUP(B965,'[1]daily break down'!$D:$D,'[1]daily break down'!$E:$E,"")</f>
        <v>CENTRE</v>
      </c>
      <c r="D965" s="1" t="s">
        <v>11</v>
      </c>
      <c r="E965" s="56" t="s">
        <v>96</v>
      </c>
      <c r="F965" s="3" t="s">
        <v>37</v>
      </c>
      <c r="G965" s="1" t="s">
        <v>1755</v>
      </c>
      <c r="H965" s="33" t="str">
        <f>_xlfn.XLOOKUP(B965,[2]CALCULATION!$B:$B,[2]CALCULATION!$H:$H,"")</f>
        <v>NOKIA</v>
      </c>
      <c r="I965" s="28">
        <v>1.2484554822176806E-3</v>
      </c>
      <c r="J965" s="28">
        <v>0</v>
      </c>
      <c r="K965" s="28">
        <v>0</v>
      </c>
      <c r="L965" s="28">
        <v>0</v>
      </c>
      <c r="M965" s="28">
        <v>4.4924352663456109</v>
      </c>
      <c r="N965" s="28">
        <v>9.2966357389406529</v>
      </c>
      <c r="O965" s="28">
        <v>9.2964734190981293</v>
      </c>
      <c r="P965" s="28">
        <v>9.29679805878318</v>
      </c>
      <c r="Q965" s="28">
        <v>9.2964734190981293</v>
      </c>
      <c r="R965" s="28">
        <v>9.2967439521690061</v>
      </c>
      <c r="S965" s="93">
        <v>9.2967439521690061</v>
      </c>
      <c r="T965" s="93">
        <f>_xlfn.XLOOKUP(B965,'[3]Nur des jours'!$B:$B,'[3]Nur des jours'!$U:$U,"")</f>
        <v>4.6228522998690194</v>
      </c>
      <c r="U965" s="93">
        <v>4.6228522998690194</v>
      </c>
      <c r="V965" s="93">
        <v>4.6228522998690194</v>
      </c>
      <c r="W965" s="93">
        <v>4.6228522998690194</v>
      </c>
      <c r="X965" s="93">
        <v>4.6228522998690194</v>
      </c>
      <c r="Y965" s="93">
        <v>4.6228522998690194</v>
      </c>
      <c r="Z965" s="93">
        <v>4.6228522998690194</v>
      </c>
      <c r="AA965" s="93">
        <v>4.6228522998690194</v>
      </c>
      <c r="AB965" s="93">
        <v>2.4238344044566831</v>
      </c>
      <c r="AC965" s="93">
        <f>_xlfn.XLOOKUP(B965,'[3]Nur des jours'!$B:$B,'[3]Nur des jours'!$N:$N,"")</f>
        <v>0</v>
      </c>
      <c r="AD965" s="93">
        <v>0</v>
      </c>
      <c r="AE965" s="93">
        <v>2.2293847896743806E-3</v>
      </c>
      <c r="AF965" s="93">
        <v>0</v>
      </c>
      <c r="AG965" s="93"/>
      <c r="AH965" s="93">
        <v>0</v>
      </c>
      <c r="AI965" s="93">
        <v>0</v>
      </c>
      <c r="AJ965" s="93">
        <v>0</v>
      </c>
      <c r="AK965" s="93">
        <v>0</v>
      </c>
      <c r="AL965" s="93">
        <v>0</v>
      </c>
      <c r="AM965" s="49" t="s">
        <v>5559</v>
      </c>
      <c r="AN965" s="49"/>
      <c r="AO965" s="48" t="str" cm="1">
        <f t="array" ref="AO965">IFERROR(_xlfn.IFS(
AQ965="MPR ISSUE","PDH",
AQ965="BSS Hardware Issue","BSS",
AQ965="Sites strategiques, MLL, Pylone, etc.","ENVTECH",
AQ965="AKTIVCO DEFAUT GE &amp; POWER Cabinet","AKTIVCO",
AQ965="AKTIVCO Coupure ENEO &amp; Baisse de tension","AKTIVCO GRID ONLY",
AQ965="Coupure ENEO &amp; Baisse de tension","IHS GRID ONLY",
AQ965="Defaut GE &amp; POWER Cabinet","IHS",
AQ965="Sharing","Partners",
AQ965="Sites strategiques &amp; DataCenter","SST &amp; DC",
AQ965="Exclu","Exclu",
AQ965="SAT","SAT",
AQ965="SPARE-ISSUE","SPARE-ISSUE",
AQ965="Fiber CAmtel","TRANS_FO_CAMTEL",
AQ965="Fiber AOF","Fiber AOF",
AQ965="Projet OCM (HUAWEI)","TRAVAUX-HUAWEI",
AQ965="Projet OCM (NOKIA)","TRAVAUX-NOKIA",
AQ965="ACCESS-ISSUE","ACCESS-ISSUE",
AQ965="Projet OCM (ZTE, NOKIA, autres projets)","TRAVAUX OCM",
AQ965="No root CAuse","No root cause",
AQ965="ODU HS","PDH",
AQ965="IP &amp; VLAN","PDH",
AQ965="Warehouse HUAWEI","SPARE-ISSUE",
AQ965="SPARE-HS","SPARE-ISSUE",
AQ965="Power Telco","BSS",AQ965="no impacts","no impacts"
),"")</f>
        <v>No root cause</v>
      </c>
      <c r="AP965" s="48" t="str" cm="1">
        <f t="array" ref="AP965">IFERROR(_xlfn.IFS(
AQ965="MPR ISSUE","TX ISSUE",
AQ965="BSS Hardware Issue","RAN ISSUE",
AQ965="Sites strategiques, MLL, Pylone, etc.","ENVTECH",
AQ965="AKTIVCO DEFAUT GE &amp; POWER Cabinet","POWER ISSUE",
AQ965="AKTIVCO Coupure ENEO &amp; Baisse de tension","POWER ISSUE",
AQ965="Coupure ENEO &amp; Baisse de tension","POWER ISSUE",
AQ965="Defaut GE &amp; POWER Cabinet","POWER ISSUE",
AQ965="Sharing","POWER ISSUE",
AQ965="Sites strategiques &amp; DataCenter","POWER ISSUE",
AQ965="Exclu","Exclu",
AQ965="SAT","TX ISSUE",
AQ965="SPARE-ISSUE","SPARE-ISSUE",
AQ965="Fiber CAmtel","TX ISSUE",
AQ965="Fiber AOF","TX ISSUE",
AQ965="Projet OCM (HUAWEI)","TRAVAUX-HUAWEI",
AQ965="Projet OCM (NOKIA)","TRAVAUX -NOKIA",
AQ965="ACCESS-ISSUE","ACCESS-ISSUE",
AQ965="Projet OCM (ZTE, NOKIA, autres projets)","TRAVAUX OCM",
AQ965="No root CAuse","No root cause",
AQ965="ODU HS","TX ISSUE",
AQ965="IP &amp; VLAN","TX ISSUE",
AQ965="Warehouse HUAWEI","SPARE-ISSUE",
AQ965="SPARE-HS","SPARE-ISSUE",
AQ965="Power Telco","RAN ISSUE",AQ965="no impacts","no impacts"
),"")</f>
        <v>No root cause</v>
      </c>
      <c r="AQ965" s="126" t="s">
        <v>5344</v>
      </c>
      <c r="AR965" s="48" t="str" cm="1">
        <f t="array" ref="AR965">IFERROR(_xlfn.IFS(
AQ965="MPR ISSUE","ACTIVE",
AQ965="BSS Hardware Issue","ACTIVE",
AQ965="Sites strategiques, MLL, Pylone, etc.","PASSIVE",
AQ965="AKTIVCO DEFAUT GE &amp; POWER Cabinet","PASSIVE",
AQ965="AKTIVCO Coupure ENEO &amp; Baisse de tension","PASSIVE",
AQ965="Coupure ENEO &amp; Baisse de tension","PASSIVE",
AQ965="Defaut GE &amp; POWER Cabinet","PASSIVE",
AQ965="Sharing","PASSIVE",
AQ965="Sites strategiques &amp; DataCenter","PASSIVE",
AQ965="Exclu","Exclu",
AQ965="SAT","ACTIVE",
AQ965="SPARE-ISSUE","SPARE-ISSUE",
AQ965="Fiber CAmtel","ACTIVE",
AQ965="Fiber AOF","ACTIVE",
AQ965="Projet OCM (HUAWEI)","PLANNED WORKS",
AQ965="Projet OCM (NOKIA)","PLANNED WORKS",
AQ965="ACCESS-ISSUE","ACCESS-ISSUE",
AQ965="Projet OCM (ZTE, NOKIA, autres projets)","PLANNED WORKS",
AQ965="No root CAuse","No root cause",
AQ965="ODU HS","ACTIVE",
AQ965="IP &amp; VLAN","ACTIVE",
AQ965="Warehouse HUAWEI","SPARE-ISSUE",
AQ965="SPARE-HS","SPARE-ISSUE",
AQ965="Power Telco","ACTIVE", AQ965="no impacts","no impacts"
),"")</f>
        <v>No root cause</v>
      </c>
      <c r="AS965" s="92" t="s">
        <v>5537</v>
      </c>
      <c r="AT965" s="98" t="s">
        <v>1756</v>
      </c>
      <c r="AV965" s="17" t="s">
        <v>5537</v>
      </c>
      <c r="AW965" s="7" t="s">
        <v>5537</v>
      </c>
      <c r="AX965" s="6" t="s">
        <v>5537</v>
      </c>
      <c r="AY965" s="7"/>
      <c r="AZ965" s="3" t="s">
        <v>5537</v>
      </c>
      <c r="BA965" s="18" t="s">
        <v>5537</v>
      </c>
      <c r="BB965" s="18" t="s">
        <v>5537</v>
      </c>
      <c r="BC965" s="18" t="s">
        <v>5537</v>
      </c>
      <c r="BD965" s="18" t="s">
        <v>5537</v>
      </c>
      <c r="BE965" s="18" t="s">
        <v>5537</v>
      </c>
      <c r="BF965" s="18" t="s">
        <v>5537</v>
      </c>
      <c r="BG965" s="18" t="s">
        <v>5537</v>
      </c>
      <c r="BH965" s="18" t="s">
        <v>5537</v>
      </c>
      <c r="BI965" s="18" t="s">
        <v>5537</v>
      </c>
      <c r="BJ965" s="18" t="s">
        <v>5537</v>
      </c>
      <c r="BK965" s="18" t="s">
        <v>5537</v>
      </c>
      <c r="BL965" s="9" t="s">
        <v>5537</v>
      </c>
      <c r="BM965" s="14" t="s">
        <v>5537</v>
      </c>
      <c r="BN965" s="14" t="s">
        <v>5537</v>
      </c>
      <c r="BO965" s="14" t="str">
        <f>_xlfn.XLOOKUP(B965,'[4]cell downs 18042026 17h'!$B:$B,'[4]cell downs 18042026 17h'!$B:$B,"")</f>
        <v/>
      </c>
      <c r="BP965" s="14" t="str">
        <f>_xlfn.XLOOKUP(B965,'[5]Cells Huawei 19042026 15h'!$B:$B,'[5]Cells Huawei 19042026 15h'!$B:$B,"")</f>
        <v/>
      </c>
      <c r="BQ965" s="9" t="str">
        <f>_xlfn.XLOOKUP(B965,'[6]cells down 19042026 9H40'!$B:$B,'[6]cells down 19042026 9H40'!$B:$B,"")</f>
        <v/>
      </c>
      <c r="BR965" s="9" t="s">
        <v>1756</v>
      </c>
      <c r="BS965" s="9" t="s">
        <v>12</v>
      </c>
      <c r="BT965" s="108"/>
    </row>
    <row r="966" spans="1:72" s="9" customFormat="1" x14ac:dyDescent="0.35">
      <c r="A966" s="3" t="s">
        <v>1757</v>
      </c>
      <c r="B966" s="25" t="s">
        <v>1758</v>
      </c>
      <c r="C966" s="3" t="str">
        <f>_xlfn.XLOOKUP(B966,'[1]daily break down'!$D:$D,'[1]daily break down'!$E:$E,"")</f>
        <v>CENTRE</v>
      </c>
      <c r="D966" s="3" t="s">
        <v>11</v>
      </c>
      <c r="E966" s="3" t="s">
        <v>96</v>
      </c>
      <c r="F966" s="3" t="s">
        <v>37</v>
      </c>
      <c r="G966" s="3" t="s">
        <v>1757</v>
      </c>
      <c r="H966" s="33" t="str">
        <f>_xlfn.XLOOKUP(B966,[2]CALCULATION!$B:$B,[2]CALCULATION!$H:$H,"")</f>
        <v>NOKIA</v>
      </c>
      <c r="I966" s="28">
        <v>3.0319633139573223E-3</v>
      </c>
      <c r="J966" s="28">
        <v>1.3031199972605316</v>
      </c>
      <c r="K966" s="28">
        <v>2.3362045856453149</v>
      </c>
      <c r="L966" s="28">
        <v>4.5484673339892139E-2</v>
      </c>
      <c r="M966" s="28">
        <v>1.5508719892904157</v>
      </c>
      <c r="N966" s="28">
        <v>4.7953401221709491E-2</v>
      </c>
      <c r="O966" s="28">
        <v>6.2355530930299004E-2</v>
      </c>
      <c r="P966" s="28">
        <v>0.19066403833569676</v>
      </c>
      <c r="Q966" s="28">
        <v>0.51015419289478792</v>
      </c>
      <c r="R966" s="28">
        <v>0</v>
      </c>
      <c r="S966" s="93">
        <v>2.9531913809665937</v>
      </c>
      <c r="T966" s="93">
        <f>_xlfn.XLOOKUP(B966,'[3]Nur des jours'!$B:$B,'[3]Nur des jours'!$U:$U,"")</f>
        <v>3.4906499774163611</v>
      </c>
      <c r="U966" s="93">
        <v>1.8726832233265207E-3</v>
      </c>
      <c r="V966" s="93">
        <v>2.8946332109133559</v>
      </c>
      <c r="W966" s="93">
        <v>3.4906499774163611</v>
      </c>
      <c r="X966" s="93">
        <v>3.7453664466530413E-3</v>
      </c>
      <c r="Y966" s="93">
        <v>3.6842561322419103</v>
      </c>
      <c r="Z966" s="93">
        <v>0</v>
      </c>
      <c r="AA966" s="93">
        <v>0</v>
      </c>
      <c r="AB966" s="93">
        <v>3.5670156634803098E-4</v>
      </c>
      <c r="AC966" s="93">
        <f>_xlfn.XLOOKUP(B966,'[3]Nur des jours'!$B:$B,'[3]Nur des jours'!$N:$N,"")</f>
        <v>1.0701046990435794E-3</v>
      </c>
      <c r="AD966" s="93">
        <v>1.0701046990435794E-3</v>
      </c>
      <c r="AE966" s="93">
        <v>1.8726832233265207E-3</v>
      </c>
      <c r="AF966" s="93">
        <v>0</v>
      </c>
      <c r="AG966" s="93"/>
      <c r="AH966" s="93">
        <v>0</v>
      </c>
      <c r="AI966" s="93">
        <v>0</v>
      </c>
      <c r="AJ966" s="93">
        <v>0</v>
      </c>
      <c r="AK966" s="93">
        <v>0</v>
      </c>
      <c r="AL966" s="93">
        <v>0</v>
      </c>
      <c r="AM966" s="49" t="s">
        <v>5559</v>
      </c>
      <c r="AN966" s="49"/>
      <c r="AO966" s="48" t="str" cm="1">
        <f t="array" ref="AO966">IFERROR(_xlfn.IFS(
AQ966="MPR ISSUE","PDH",
AQ966="BSS Hardware Issue","BSS",
AQ966="Sites strategiques, MLL, Pylone, etc.","ENVTECH",
AQ966="AKTIVCO DEFAUT GE &amp; POWER Cabinet","AKTIVCO",
AQ966="AKTIVCO Coupure ENEO &amp; Baisse de tension","AKTIVCO GRID ONLY",
AQ966="Coupure ENEO &amp; Baisse de tension","IHS GRID ONLY",
AQ966="Defaut GE &amp; POWER Cabinet","IHS",
AQ966="Sharing","Partners",
AQ966="Sites strategiques &amp; DataCenter","SST &amp; DC",
AQ966="Exclu","Exclu",
AQ966="SAT","SAT",
AQ966="SPARE-ISSUE","SPARE-ISSUE",
AQ966="Fiber CAmtel","TRANS_FO_CAMTEL",
AQ966="Fiber AOF","Fiber AOF",
AQ966="Projet OCM (HUAWEI)","TRAVAUX-HUAWEI",
AQ966="Projet OCM (NOKIA)","TRAVAUX-NOKIA",
AQ966="ACCESS-ISSUE","ACCESS-ISSUE",
AQ966="Projet OCM (ZTE, NOKIA, autres projets)","TRAVAUX OCM",
AQ966="No root CAuse","No root cause",
AQ966="ODU HS","PDH",
AQ966="IP &amp; VLAN","PDH",
AQ966="Warehouse HUAWEI","SPARE-ISSUE",
AQ966="SPARE-HS","SPARE-ISSUE",
AQ966="Power Telco","BSS",AQ966="no impacts","no impacts"
),"")</f>
        <v>No root cause</v>
      </c>
      <c r="AP966" s="48" t="str" cm="1">
        <f t="array" ref="AP966">IFERROR(_xlfn.IFS(
AQ966="MPR ISSUE","TX ISSUE",
AQ966="BSS Hardware Issue","RAN ISSUE",
AQ966="Sites strategiques, MLL, Pylone, etc.","ENVTECH",
AQ966="AKTIVCO DEFAUT GE &amp; POWER Cabinet","POWER ISSUE",
AQ966="AKTIVCO Coupure ENEO &amp; Baisse de tension","POWER ISSUE",
AQ966="Coupure ENEO &amp; Baisse de tension","POWER ISSUE",
AQ966="Defaut GE &amp; POWER Cabinet","POWER ISSUE",
AQ966="Sharing","POWER ISSUE",
AQ966="Sites strategiques &amp; DataCenter","POWER ISSUE",
AQ966="Exclu","Exclu",
AQ966="SAT","TX ISSUE",
AQ966="SPARE-ISSUE","SPARE-ISSUE",
AQ966="Fiber CAmtel","TX ISSUE",
AQ966="Fiber AOF","TX ISSUE",
AQ966="Projet OCM (HUAWEI)","TRAVAUX-HUAWEI",
AQ966="Projet OCM (NOKIA)","TRAVAUX -NOKIA",
AQ966="ACCESS-ISSUE","ACCESS-ISSUE",
AQ966="Projet OCM (ZTE, NOKIA, autres projets)","TRAVAUX OCM",
AQ966="No root CAuse","No root cause",
AQ966="ODU HS","TX ISSUE",
AQ966="IP &amp; VLAN","TX ISSUE",
AQ966="Warehouse HUAWEI","SPARE-ISSUE",
AQ966="SPARE-HS","SPARE-ISSUE",
AQ966="Power Telco","RAN ISSUE",AQ966="no impacts","no impacts"
),"")</f>
        <v>No root cause</v>
      </c>
      <c r="AQ966" s="126" t="s">
        <v>5344</v>
      </c>
      <c r="AR966" s="48" t="str" cm="1">
        <f t="array" ref="AR966">IFERROR(_xlfn.IFS(
AQ966="MPR ISSUE","ACTIVE",
AQ966="BSS Hardware Issue","ACTIVE",
AQ966="Sites strategiques, MLL, Pylone, etc.","PASSIVE",
AQ966="AKTIVCO DEFAUT GE &amp; POWER Cabinet","PASSIVE",
AQ966="AKTIVCO Coupure ENEO &amp; Baisse de tension","PASSIVE",
AQ966="Coupure ENEO &amp; Baisse de tension","PASSIVE",
AQ966="Defaut GE &amp; POWER Cabinet","PASSIVE",
AQ966="Sharing","PASSIVE",
AQ966="Sites strategiques &amp; DataCenter","PASSIVE",
AQ966="Exclu","Exclu",
AQ966="SAT","ACTIVE",
AQ966="SPARE-ISSUE","SPARE-ISSUE",
AQ966="Fiber CAmtel","ACTIVE",
AQ966="Fiber AOF","ACTIVE",
AQ966="Projet OCM (HUAWEI)","PLANNED WORKS",
AQ966="Projet OCM (NOKIA)","PLANNED WORKS",
AQ966="ACCESS-ISSUE","ACCESS-ISSUE",
AQ966="Projet OCM (ZTE, NOKIA, autres projets)","PLANNED WORKS",
AQ966="No root CAuse","No root cause",
AQ966="ODU HS","ACTIVE",
AQ966="IP &amp; VLAN","ACTIVE",
AQ966="Warehouse HUAWEI","SPARE-ISSUE",
AQ966="SPARE-HS","SPARE-ISSUE",
AQ966="Power Telco","ACTIVE", AQ966="no impacts","no impacts"
),"")</f>
        <v>No root cause</v>
      </c>
      <c r="AS966" s="92" t="s">
        <v>5537</v>
      </c>
      <c r="AT966" s="98" t="s">
        <v>1758</v>
      </c>
      <c r="AV966" s="17" t="s">
        <v>5537</v>
      </c>
      <c r="AW966" s="7" t="s">
        <v>5537</v>
      </c>
      <c r="AX966" s="6" t="s">
        <v>5537</v>
      </c>
      <c r="AY966" s="7"/>
      <c r="AZ966" s="3" t="s">
        <v>5537</v>
      </c>
      <c r="BA966" s="18" t="s">
        <v>5537</v>
      </c>
      <c r="BB966" s="18" t="s">
        <v>5537</v>
      </c>
      <c r="BC966" s="18" t="s">
        <v>5537</v>
      </c>
      <c r="BD966" s="18" t="s">
        <v>5537</v>
      </c>
      <c r="BE966" s="18" t="s">
        <v>5537</v>
      </c>
      <c r="BF966" s="18" t="s">
        <v>5537</v>
      </c>
      <c r="BG966" s="18" t="s">
        <v>5537</v>
      </c>
      <c r="BH966" s="18" t="s">
        <v>5537</v>
      </c>
      <c r="BI966" s="18" t="s">
        <v>5537</v>
      </c>
      <c r="BJ966" s="18" t="s">
        <v>5537</v>
      </c>
      <c r="BK966" s="18" t="s">
        <v>5537</v>
      </c>
      <c r="BL966" s="9" t="s">
        <v>5537</v>
      </c>
      <c r="BM966" s="14" t="s">
        <v>5537</v>
      </c>
      <c r="BN966" s="14" t="s">
        <v>5537</v>
      </c>
      <c r="BO966" s="14" t="str">
        <f>_xlfn.XLOOKUP(B966,'[4]cell downs 18042026 17h'!$B:$B,'[4]cell downs 18042026 17h'!$B:$B,"")</f>
        <v/>
      </c>
      <c r="BP966" s="14" t="str">
        <f>_xlfn.XLOOKUP(B966,'[5]Cells Huawei 19042026 15h'!$B:$B,'[5]Cells Huawei 19042026 15h'!$B:$B,"")</f>
        <v/>
      </c>
      <c r="BQ966" s="9" t="str">
        <f>_xlfn.XLOOKUP(B966,'[6]cells down 19042026 9H40'!$B:$B,'[6]cells down 19042026 9H40'!$B:$B,"")</f>
        <v/>
      </c>
      <c r="BR966" s="9" t="s">
        <v>1758</v>
      </c>
      <c r="BS966" s="9" t="s">
        <v>12</v>
      </c>
      <c r="BT966" s="108"/>
    </row>
    <row r="967" spans="1:72" s="9" customFormat="1" x14ac:dyDescent="0.35">
      <c r="A967" s="1" t="s">
        <v>1786</v>
      </c>
      <c r="B967" s="8" t="s">
        <v>1787</v>
      </c>
      <c r="C967" s="3" t="str">
        <f>_xlfn.XLOOKUP(B967,'[1]daily break down'!$D:$D,'[1]daily break down'!$E:$E,"")</f>
        <v>CENTRE</v>
      </c>
      <c r="D967" s="1" t="s">
        <v>11</v>
      </c>
      <c r="E967" s="1" t="s">
        <v>66</v>
      </c>
      <c r="F967" s="3" t="s">
        <v>37</v>
      </c>
      <c r="G967" s="1" t="s">
        <v>1788</v>
      </c>
      <c r="H967" s="33" t="str">
        <f>_xlfn.XLOOKUP(B967,[2]CALCULATION!$B:$B,[2]CALCULATION!$H:$H,"")</f>
        <v>NOKIA</v>
      </c>
      <c r="I967" s="28">
        <v>1.2484554822176806E-3</v>
      </c>
      <c r="J967" s="28">
        <v>0</v>
      </c>
      <c r="K967" s="28">
        <v>3.299489488718302E-3</v>
      </c>
      <c r="L967" s="28">
        <v>3.7706197031148157E-2</v>
      </c>
      <c r="M967" s="28">
        <v>9.7488618582528455E-2</v>
      </c>
      <c r="N967" s="28">
        <v>0</v>
      </c>
      <c r="O967" s="28">
        <v>6.5504227780409985E-2</v>
      </c>
      <c r="P967" s="28">
        <v>0.1401116084542976</v>
      </c>
      <c r="Q967" s="28">
        <v>0.34117550593886886</v>
      </c>
      <c r="R967" s="28">
        <v>0</v>
      </c>
      <c r="S967" s="93">
        <v>1.5086990810911771</v>
      </c>
      <c r="T967" s="93">
        <f>_xlfn.XLOOKUP(B967,'[3]Nur des jours'!$B:$B,'[3]Nur des jours'!$U:$U,"")</f>
        <v>1.2484554822176806E-3</v>
      </c>
      <c r="U967" s="93">
        <v>1.2306204039001678E-3</v>
      </c>
      <c r="V967" s="93">
        <v>0</v>
      </c>
      <c r="W967" s="93">
        <v>1.2484554822176804E-3</v>
      </c>
      <c r="X967" s="93">
        <v>3.388664880305182E-3</v>
      </c>
      <c r="Y967" s="93">
        <v>2.364829620028063</v>
      </c>
      <c r="Z967" s="93">
        <v>0</v>
      </c>
      <c r="AA967" s="93">
        <v>0</v>
      </c>
      <c r="AB967" s="93">
        <v>0</v>
      </c>
      <c r="AC967" s="93">
        <f>_xlfn.XLOOKUP(B967,'[3]Nur des jours'!$B:$B,'[3]Nur des jours'!$N:$N,"")</f>
        <v>0</v>
      </c>
      <c r="AD967" s="93">
        <v>0</v>
      </c>
      <c r="AE967" s="93">
        <v>1.4268062653917815E-3</v>
      </c>
      <c r="AF967" s="93">
        <v>0</v>
      </c>
      <c r="AG967" s="93"/>
      <c r="AH967" s="93">
        <v>0</v>
      </c>
      <c r="AI967" s="93">
        <v>0</v>
      </c>
      <c r="AJ967" s="93">
        <v>0</v>
      </c>
      <c r="AK967" s="93">
        <v>0</v>
      </c>
      <c r="AL967" s="93">
        <v>0</v>
      </c>
      <c r="AM967" s="49" t="s">
        <v>5559</v>
      </c>
      <c r="AN967" s="49"/>
      <c r="AO967" s="48" t="str" cm="1">
        <f t="array" ref="AO967">IFERROR(_xlfn.IFS(
AQ967="MPR ISSUE","PDH",
AQ967="BSS Hardware Issue","BSS",
AQ967="Sites strategiques, MLL, Pylone, etc.","ENVTECH",
AQ967="AKTIVCO DEFAUT GE &amp; POWER Cabinet","AKTIVCO",
AQ967="AKTIVCO Coupure ENEO &amp; Baisse de tension","AKTIVCO GRID ONLY",
AQ967="Coupure ENEO &amp; Baisse de tension","IHS GRID ONLY",
AQ967="Defaut GE &amp; POWER Cabinet","IHS",
AQ967="Sharing","Partners",
AQ967="Sites strategiques &amp; DataCenter","SST &amp; DC",
AQ967="Exclu","Exclu",
AQ967="SAT","SAT",
AQ967="SPARE-ISSUE","SPARE-ISSUE",
AQ967="Fiber CAmtel","TRANS_FO_CAMTEL",
AQ967="Fiber AOF","Fiber AOF",
AQ967="Projet OCM (HUAWEI)","TRAVAUX-HUAWEI",
AQ967="Projet OCM (NOKIA)","TRAVAUX-NOKIA",
AQ967="ACCESS-ISSUE","ACCESS-ISSUE",
AQ967="Projet OCM (ZTE, NOKIA, autres projets)","TRAVAUX OCM",
AQ967="No root CAuse","No root cause",
AQ967="ODU HS","PDH",
AQ967="IP &amp; VLAN","PDH",
AQ967="Warehouse HUAWEI","SPARE-ISSUE",
AQ967="SPARE-HS","SPARE-ISSUE",
AQ967="Power Telco","BSS",AQ967="no impacts","no impacts"
),"")</f>
        <v>No root cause</v>
      </c>
      <c r="AP967" s="48" t="str" cm="1">
        <f t="array" ref="AP967">IFERROR(_xlfn.IFS(
AQ967="MPR ISSUE","TX ISSUE",
AQ967="BSS Hardware Issue","RAN ISSUE",
AQ967="Sites strategiques, MLL, Pylone, etc.","ENVTECH",
AQ967="AKTIVCO DEFAUT GE &amp; POWER Cabinet","POWER ISSUE",
AQ967="AKTIVCO Coupure ENEO &amp; Baisse de tension","POWER ISSUE",
AQ967="Coupure ENEO &amp; Baisse de tension","POWER ISSUE",
AQ967="Defaut GE &amp; POWER Cabinet","POWER ISSUE",
AQ967="Sharing","POWER ISSUE",
AQ967="Sites strategiques &amp; DataCenter","POWER ISSUE",
AQ967="Exclu","Exclu",
AQ967="SAT","TX ISSUE",
AQ967="SPARE-ISSUE","SPARE-ISSUE",
AQ967="Fiber CAmtel","TX ISSUE",
AQ967="Fiber AOF","TX ISSUE",
AQ967="Projet OCM (HUAWEI)","TRAVAUX-HUAWEI",
AQ967="Projet OCM (NOKIA)","TRAVAUX -NOKIA",
AQ967="ACCESS-ISSUE","ACCESS-ISSUE",
AQ967="Projet OCM (ZTE, NOKIA, autres projets)","TRAVAUX OCM",
AQ967="No root CAuse","No root cause",
AQ967="ODU HS","TX ISSUE",
AQ967="IP &amp; VLAN","TX ISSUE",
AQ967="Warehouse HUAWEI","SPARE-ISSUE",
AQ967="SPARE-HS","SPARE-ISSUE",
AQ967="Power Telco","RAN ISSUE",AQ967="no impacts","no impacts"
),"")</f>
        <v>No root cause</v>
      </c>
      <c r="AQ967" s="126" t="s">
        <v>5344</v>
      </c>
      <c r="AR967" s="48" t="str" cm="1">
        <f t="array" ref="AR967">IFERROR(_xlfn.IFS(
AQ967="MPR ISSUE","ACTIVE",
AQ967="BSS Hardware Issue","ACTIVE",
AQ967="Sites strategiques, MLL, Pylone, etc.","PASSIVE",
AQ967="AKTIVCO DEFAUT GE &amp; POWER Cabinet","PASSIVE",
AQ967="AKTIVCO Coupure ENEO &amp; Baisse de tension","PASSIVE",
AQ967="Coupure ENEO &amp; Baisse de tension","PASSIVE",
AQ967="Defaut GE &amp; POWER Cabinet","PASSIVE",
AQ967="Sharing","PASSIVE",
AQ967="Sites strategiques &amp; DataCenter","PASSIVE",
AQ967="Exclu","Exclu",
AQ967="SAT","ACTIVE",
AQ967="SPARE-ISSUE","SPARE-ISSUE",
AQ967="Fiber CAmtel","ACTIVE",
AQ967="Fiber AOF","ACTIVE",
AQ967="Projet OCM (HUAWEI)","PLANNED WORKS",
AQ967="Projet OCM (NOKIA)","PLANNED WORKS",
AQ967="ACCESS-ISSUE","ACCESS-ISSUE",
AQ967="Projet OCM (ZTE, NOKIA, autres projets)","PLANNED WORKS",
AQ967="No root CAuse","No root cause",
AQ967="ODU HS","ACTIVE",
AQ967="IP &amp; VLAN","ACTIVE",
AQ967="Warehouse HUAWEI","SPARE-ISSUE",
AQ967="SPARE-HS","SPARE-ISSUE",
AQ967="Power Telco","ACTIVE", AQ967="no impacts","no impacts"
),"")</f>
        <v>No root cause</v>
      </c>
      <c r="AS967" s="92" t="s">
        <v>5537</v>
      </c>
      <c r="AT967" s="98" t="s">
        <v>1787</v>
      </c>
      <c r="AV967" s="17" t="s">
        <v>5537</v>
      </c>
      <c r="AW967" s="7" t="s">
        <v>5537</v>
      </c>
      <c r="AX967" s="6" t="s">
        <v>5537</v>
      </c>
      <c r="AY967" s="7"/>
      <c r="AZ967" s="3" t="s">
        <v>5537</v>
      </c>
      <c r="BA967" s="18" t="s">
        <v>5537</v>
      </c>
      <c r="BB967" s="18" t="s">
        <v>5537</v>
      </c>
      <c r="BC967" s="18" t="s">
        <v>5537</v>
      </c>
      <c r="BD967" s="18" t="s">
        <v>5537</v>
      </c>
      <c r="BE967" s="18" t="s">
        <v>5537</v>
      </c>
      <c r="BF967" s="18" t="s">
        <v>5537</v>
      </c>
      <c r="BG967" s="18" t="s">
        <v>5537</v>
      </c>
      <c r="BH967" s="18" t="s">
        <v>5537</v>
      </c>
      <c r="BI967" s="18" t="s">
        <v>5537</v>
      </c>
      <c r="BJ967" s="18" t="s">
        <v>5537</v>
      </c>
      <c r="BK967" s="18" t="s">
        <v>5537</v>
      </c>
      <c r="BL967" s="9" t="s">
        <v>5537</v>
      </c>
      <c r="BM967" s="14" t="s">
        <v>5537</v>
      </c>
      <c r="BN967" s="14" t="s">
        <v>5537</v>
      </c>
      <c r="BO967" s="14" t="str">
        <f>_xlfn.XLOOKUP(B967,'[4]cell downs 18042026 17h'!$B:$B,'[4]cell downs 18042026 17h'!$B:$B,"")</f>
        <v/>
      </c>
      <c r="BP967" s="14" t="str">
        <f>_xlfn.XLOOKUP(B967,'[5]Cells Huawei 19042026 15h'!$B:$B,'[5]Cells Huawei 19042026 15h'!$B:$B,"")</f>
        <v/>
      </c>
      <c r="BQ967" s="9" t="str">
        <f>_xlfn.XLOOKUP(B967,'[6]cells down 19042026 9H40'!$B:$B,'[6]cells down 19042026 9H40'!$B:$B,"")</f>
        <v/>
      </c>
      <c r="BR967" s="9" t="s">
        <v>1787</v>
      </c>
      <c r="BS967" s="9" t="s">
        <v>302</v>
      </c>
      <c r="BT967" s="108"/>
    </row>
    <row r="968" spans="1:72" s="9" customFormat="1" x14ac:dyDescent="0.35">
      <c r="A968" s="1" t="s">
        <v>2626</v>
      </c>
      <c r="B968" s="8" t="s">
        <v>2627</v>
      </c>
      <c r="C968" s="3" t="str">
        <f>_xlfn.XLOOKUP(B968,'[1]daily break down'!$D:$D,'[1]daily break down'!$E:$E,"")</f>
        <v>CENTRE</v>
      </c>
      <c r="D968" s="1"/>
      <c r="E968" s="1"/>
      <c r="F968" s="3" t="s">
        <v>69</v>
      </c>
      <c r="G968" s="1" t="s">
        <v>2628</v>
      </c>
      <c r="H968" s="33" t="str">
        <f>_xlfn.XLOOKUP(B968,[2]CALCULATION!$B:$B,[2]CALCULATION!$H:$H,"")</f>
        <v>NOKIA</v>
      </c>
      <c r="I968" s="28">
        <v>0</v>
      </c>
      <c r="J968" s="28">
        <v>0</v>
      </c>
      <c r="K968" s="28">
        <v>0</v>
      </c>
      <c r="L968" s="28">
        <v>0</v>
      </c>
      <c r="M968" s="28">
        <v>0</v>
      </c>
      <c r="N968" s="28">
        <v>0</v>
      </c>
      <c r="O968" s="28">
        <v>0</v>
      </c>
      <c r="P968" s="28">
        <v>0</v>
      </c>
      <c r="Q968" s="28">
        <v>0</v>
      </c>
      <c r="R968" s="28">
        <v>0</v>
      </c>
      <c r="S968" s="93">
        <v>0</v>
      </c>
      <c r="T968" s="93">
        <f>_xlfn.XLOOKUP(B968,'[3]Nur des jours'!$B:$B,'[3]Nur des jours'!$U:$U,"")</f>
        <v>0</v>
      </c>
      <c r="U968" s="93">
        <v>0</v>
      </c>
      <c r="V968" s="93">
        <v>0</v>
      </c>
      <c r="W968" s="93">
        <v>0</v>
      </c>
      <c r="X968" s="93">
        <v>0</v>
      </c>
      <c r="Y968" s="93">
        <v>0</v>
      </c>
      <c r="Z968" s="93">
        <v>0</v>
      </c>
      <c r="AA968" s="93">
        <v>0</v>
      </c>
      <c r="AB968" s="93">
        <v>0</v>
      </c>
      <c r="AC968" s="93">
        <f>_xlfn.XLOOKUP(B968,'[3]Nur des jours'!$B:$B,'[3]Nur des jours'!$N:$N,"")</f>
        <v>0</v>
      </c>
      <c r="AD968" s="93">
        <v>0</v>
      </c>
      <c r="AE968" s="93">
        <v>1.3376308738047311E-3</v>
      </c>
      <c r="AF968" s="93">
        <v>0</v>
      </c>
      <c r="AG968" s="93"/>
      <c r="AH968" s="93">
        <v>0</v>
      </c>
      <c r="AI968" s="93">
        <v>0</v>
      </c>
      <c r="AJ968" s="93">
        <v>0</v>
      </c>
      <c r="AK968" s="93">
        <v>0</v>
      </c>
      <c r="AL968" s="93">
        <v>0</v>
      </c>
      <c r="AM968" s="49" t="s">
        <v>5559</v>
      </c>
      <c r="AN968" s="49"/>
      <c r="AO968" s="48" t="str" cm="1">
        <f t="array" ref="AO968">IFERROR(_xlfn.IFS(
AQ968="MPR ISSUE","PDH",
AQ968="BSS Hardware Issue","BSS",
AQ968="Sites strategiques, MLL, Pylone, etc.","ENVTECH",
AQ968="AKTIVCO DEFAUT GE &amp; POWER Cabinet","AKTIVCO",
AQ968="AKTIVCO Coupure ENEO &amp; Baisse de tension","AKTIVCO GRID ONLY",
AQ968="Coupure ENEO &amp; Baisse de tension","IHS GRID ONLY",
AQ968="Defaut GE &amp; POWER Cabinet","IHS",
AQ968="Sharing","Partners",
AQ968="Sites strategiques &amp; DataCenter","SST &amp; DC",
AQ968="Exclu","Exclu",
AQ968="SAT","SAT",
AQ968="SPARE-ISSUE","SPARE-ISSUE",
AQ968="Fiber CAmtel","TRANS_FO_CAMTEL",
AQ968="Fiber AOF","Fiber AOF",
AQ968="Projet OCM (HUAWEI)","TRAVAUX-HUAWEI",
AQ968="Projet OCM (NOKIA)","TRAVAUX-NOKIA",
AQ968="ACCESS-ISSUE","ACCESS-ISSUE",
AQ968="Projet OCM (ZTE, NOKIA, autres projets)","TRAVAUX OCM",
AQ968="No root CAuse","No root cause",
AQ968="ODU HS","PDH",
AQ968="IP &amp; VLAN","PDH",
AQ968="Warehouse HUAWEI","SPARE-ISSUE",
AQ968="SPARE-HS","SPARE-ISSUE",
AQ968="Power Telco","BSS",AQ968="no impacts","no impacts"
),"")</f>
        <v>No root cause</v>
      </c>
      <c r="AP968" s="48" t="str" cm="1">
        <f t="array" ref="AP968">IFERROR(_xlfn.IFS(
AQ968="MPR ISSUE","TX ISSUE",
AQ968="BSS Hardware Issue","RAN ISSUE",
AQ968="Sites strategiques, MLL, Pylone, etc.","ENVTECH",
AQ968="AKTIVCO DEFAUT GE &amp; POWER Cabinet","POWER ISSUE",
AQ968="AKTIVCO Coupure ENEO &amp; Baisse de tension","POWER ISSUE",
AQ968="Coupure ENEO &amp; Baisse de tension","POWER ISSUE",
AQ968="Defaut GE &amp; POWER Cabinet","POWER ISSUE",
AQ968="Sharing","POWER ISSUE",
AQ968="Sites strategiques &amp; DataCenter","POWER ISSUE",
AQ968="Exclu","Exclu",
AQ968="SAT","TX ISSUE",
AQ968="SPARE-ISSUE","SPARE-ISSUE",
AQ968="Fiber CAmtel","TX ISSUE",
AQ968="Fiber AOF","TX ISSUE",
AQ968="Projet OCM (HUAWEI)","TRAVAUX-HUAWEI",
AQ968="Projet OCM (NOKIA)","TRAVAUX -NOKIA",
AQ968="ACCESS-ISSUE","ACCESS-ISSUE",
AQ968="Projet OCM (ZTE, NOKIA, autres projets)","TRAVAUX OCM",
AQ968="No root CAuse","No root cause",
AQ968="ODU HS","TX ISSUE",
AQ968="IP &amp; VLAN","TX ISSUE",
AQ968="Warehouse HUAWEI","SPARE-ISSUE",
AQ968="SPARE-HS","SPARE-ISSUE",
AQ968="Power Telco","RAN ISSUE",AQ968="no impacts","no impacts"
),"")</f>
        <v>No root cause</v>
      </c>
      <c r="AQ968" s="67" t="s">
        <v>5344</v>
      </c>
      <c r="AR968" s="48" t="str" cm="1">
        <f t="array" ref="AR968">IFERROR(_xlfn.IFS(
AQ968="MPR ISSUE","ACTIVE",
AQ968="BSS Hardware Issue","ACTIVE",
AQ968="Sites strategiques, MLL, Pylone, etc.","PASSIVE",
AQ968="AKTIVCO DEFAUT GE &amp; POWER Cabinet","PASSIVE",
AQ968="AKTIVCO Coupure ENEO &amp; Baisse de tension","PASSIVE",
AQ968="Coupure ENEO &amp; Baisse de tension","PASSIVE",
AQ968="Defaut GE &amp; POWER Cabinet","PASSIVE",
AQ968="Sharing","PASSIVE",
AQ968="Sites strategiques &amp; DataCenter","PASSIVE",
AQ968="Exclu","Exclu",
AQ968="SAT","ACTIVE",
AQ968="SPARE-ISSUE","SPARE-ISSUE",
AQ968="Fiber CAmtel","ACTIVE",
AQ968="Fiber AOF","ACTIVE",
AQ968="Projet OCM (HUAWEI)","PLANNED WORKS",
AQ968="Projet OCM (NOKIA)","PLANNED WORKS",
AQ968="ACCESS-ISSUE","ACCESS-ISSUE",
AQ968="Projet OCM (ZTE, NOKIA, autres projets)","PLANNED WORKS",
AQ968="No root CAuse","No root cause",
AQ968="ODU HS","ACTIVE",
AQ968="IP &amp; VLAN","ACTIVE",
AQ968="Warehouse HUAWEI","SPARE-ISSUE",
AQ968="SPARE-HS","SPARE-ISSUE",
AQ968="Power Telco","ACTIVE", AQ968="no impacts","no impacts"
),"")</f>
        <v>No root cause</v>
      </c>
      <c r="AS968" s="92" t="s">
        <v>5537</v>
      </c>
      <c r="AT968" s="98" t="s">
        <v>2627</v>
      </c>
      <c r="AV968" s="17" t="s">
        <v>5537</v>
      </c>
      <c r="AW968" s="7" t="s">
        <v>5537</v>
      </c>
      <c r="AX968" s="6" t="s">
        <v>5537</v>
      </c>
      <c r="AY968" s="7"/>
      <c r="AZ968" s="3" t="s">
        <v>5537</v>
      </c>
      <c r="BA968" s="18" t="s">
        <v>5537</v>
      </c>
      <c r="BB968" s="18" t="s">
        <v>5537</v>
      </c>
      <c r="BC968" s="18" t="s">
        <v>5537</v>
      </c>
      <c r="BD968" s="18" t="s">
        <v>5537</v>
      </c>
      <c r="BE968" s="18" t="s">
        <v>5537</v>
      </c>
      <c r="BF968" s="18" t="s">
        <v>5537</v>
      </c>
      <c r="BG968" s="18" t="s">
        <v>5537</v>
      </c>
      <c r="BH968" s="18" t="s">
        <v>5537</v>
      </c>
      <c r="BI968" s="18" t="s">
        <v>5537</v>
      </c>
      <c r="BJ968" s="18" t="s">
        <v>5537</v>
      </c>
      <c r="BK968" s="18" t="s">
        <v>5537</v>
      </c>
      <c r="BL968" s="9" t="s">
        <v>5537</v>
      </c>
      <c r="BM968" s="14" t="s">
        <v>5537</v>
      </c>
      <c r="BN968" s="14" t="s">
        <v>5537</v>
      </c>
      <c r="BO968" s="14" t="str">
        <f>_xlfn.XLOOKUP(B968,'[4]cell downs 18042026 17h'!$B:$B,'[4]cell downs 18042026 17h'!$B:$B,"")</f>
        <v/>
      </c>
      <c r="BP968" s="14" t="str">
        <f>_xlfn.XLOOKUP(B968,'[5]Cells Huawei 19042026 15h'!$B:$B,'[5]Cells Huawei 19042026 15h'!$B:$B,"")</f>
        <v/>
      </c>
      <c r="BQ968" s="9" t="str">
        <f>_xlfn.XLOOKUP(B968,'[6]cells down 19042026 9H40'!$B:$B,'[6]cells down 19042026 9H40'!$B:$B,"")</f>
        <v/>
      </c>
      <c r="BR968" s="9" t="s">
        <v>5537</v>
      </c>
      <c r="BS968" s="9" t="s">
        <v>5537</v>
      </c>
      <c r="BT968" s="108"/>
    </row>
    <row r="969" spans="1:72" s="9" customFormat="1" x14ac:dyDescent="0.35">
      <c r="A969" s="3" t="s">
        <v>1752</v>
      </c>
      <c r="B969" s="25" t="s">
        <v>1753</v>
      </c>
      <c r="C969" s="3" t="str">
        <f>_xlfn.XLOOKUP(B969,'[1]daily break down'!$D:$D,'[1]daily break down'!$E:$E,"")</f>
        <v>CENTRE</v>
      </c>
      <c r="D969" s="3" t="s">
        <v>11</v>
      </c>
      <c r="E969" s="3" t="s">
        <v>66</v>
      </c>
      <c r="F969" s="3" t="s">
        <v>37</v>
      </c>
      <c r="G969" s="3" t="s">
        <v>1754</v>
      </c>
      <c r="H969" s="33" t="str">
        <f>_xlfn.XLOOKUP(B969,[2]CALCULATION!$B:$B,[2]CALCULATION!$H:$H,"")</f>
        <v>NOKIA</v>
      </c>
      <c r="I969" s="28">
        <v>7.5616162362147382E-2</v>
      </c>
      <c r="J969" s="28">
        <v>2.8030151298025576E-2</v>
      </c>
      <c r="K969" s="28">
        <v>1.3376308738047311E-3</v>
      </c>
      <c r="L969" s="28">
        <v>0</v>
      </c>
      <c r="M969" s="28">
        <v>1.4394712339807493E-2</v>
      </c>
      <c r="N969" s="28">
        <v>0.2240086167225849</v>
      </c>
      <c r="O969" s="28">
        <v>6.1519010126454624E-2</v>
      </c>
      <c r="P969" s="28">
        <v>0.189517163394477</v>
      </c>
      <c r="Q969" s="28">
        <v>1.0142801818659954</v>
      </c>
      <c r="R969" s="28">
        <v>0</v>
      </c>
      <c r="S969" s="93">
        <v>4.1452754558981675E-2</v>
      </c>
      <c r="T969" s="93">
        <f>_xlfn.XLOOKUP(B969,'[3]Nur des jours'!$B:$B,'[3]Nur des jours'!$U:$U,"")</f>
        <v>0</v>
      </c>
      <c r="U969" s="93">
        <v>0</v>
      </c>
      <c r="V969" s="93">
        <v>0</v>
      </c>
      <c r="W969" s="93">
        <v>0</v>
      </c>
      <c r="X969" s="93">
        <v>0</v>
      </c>
      <c r="Y969" s="93">
        <v>0.78383385697123253</v>
      </c>
      <c r="Z969" s="93">
        <v>0.29763178696070314</v>
      </c>
      <c r="AA969" s="93">
        <v>0</v>
      </c>
      <c r="AB969" s="93">
        <v>1.3376308738047311E-3</v>
      </c>
      <c r="AC969" s="93">
        <f>_xlfn.XLOOKUP(B969,'[3]Nur des jours'!$B:$B,'[3]Nur des jours'!$N:$N,"")</f>
        <v>3.3173245670353024E-3</v>
      </c>
      <c r="AD969" s="93">
        <v>3.3173245670353024E-3</v>
      </c>
      <c r="AE969" s="93">
        <v>8.9175391586964945E-4</v>
      </c>
      <c r="AF969" s="93">
        <v>0</v>
      </c>
      <c r="AG969" s="93"/>
      <c r="AH969" s="93">
        <v>0</v>
      </c>
      <c r="AI969" s="93">
        <v>0</v>
      </c>
      <c r="AJ969" s="93">
        <v>0</v>
      </c>
      <c r="AK969" s="93">
        <v>0</v>
      </c>
      <c r="AL969" s="93">
        <v>0</v>
      </c>
      <c r="AM969" s="49" t="s">
        <v>5559</v>
      </c>
      <c r="AN969" s="49"/>
      <c r="AO969" s="48" t="str" cm="1">
        <f t="array" ref="AO969">IFERROR(_xlfn.IFS(
AQ969="MPR ISSUE","PDH",
AQ969="BSS Hardware Issue","BSS",
AQ969="Sites strategiques, MLL, Pylone, etc.","ENVTECH",
AQ969="AKTIVCO DEFAUT GE &amp; POWER Cabinet","AKTIVCO",
AQ969="AKTIVCO Coupure ENEO &amp; Baisse de tension","AKTIVCO GRID ONLY",
AQ969="Coupure ENEO &amp; Baisse de tension","IHS GRID ONLY",
AQ969="Defaut GE &amp; POWER Cabinet","IHS",
AQ969="Sharing","Partners",
AQ969="Sites strategiques &amp; DataCenter","SST &amp; DC",
AQ969="Exclu","Exclu",
AQ969="SAT","SAT",
AQ969="SPARE-ISSUE","SPARE-ISSUE",
AQ969="Fiber CAmtel","TRANS_FO_CAMTEL",
AQ969="Fiber AOF","Fiber AOF",
AQ969="Projet OCM (HUAWEI)","TRAVAUX-HUAWEI",
AQ969="Projet OCM (NOKIA)","TRAVAUX-NOKIA",
AQ969="ACCESS-ISSUE","ACCESS-ISSUE",
AQ969="Projet OCM (ZTE, NOKIA, autres projets)","TRAVAUX OCM",
AQ969="No root CAuse","No root cause",
AQ969="ODU HS","PDH",
AQ969="IP &amp; VLAN","PDH",
AQ969="Warehouse HUAWEI","SPARE-ISSUE",
AQ969="SPARE-HS","SPARE-ISSUE",
AQ969="Power Telco","BSS",AQ969="no impacts","no impacts"
),"")</f>
        <v>No root cause</v>
      </c>
      <c r="AP969" s="48" t="str" cm="1">
        <f t="array" ref="AP969">IFERROR(_xlfn.IFS(
AQ969="MPR ISSUE","TX ISSUE",
AQ969="BSS Hardware Issue","RAN ISSUE",
AQ969="Sites strategiques, MLL, Pylone, etc.","ENVTECH",
AQ969="AKTIVCO DEFAUT GE &amp; POWER Cabinet","POWER ISSUE",
AQ969="AKTIVCO Coupure ENEO &amp; Baisse de tension","POWER ISSUE",
AQ969="Coupure ENEO &amp; Baisse de tension","POWER ISSUE",
AQ969="Defaut GE &amp; POWER Cabinet","POWER ISSUE",
AQ969="Sharing","POWER ISSUE",
AQ969="Sites strategiques &amp; DataCenter","POWER ISSUE",
AQ969="Exclu","Exclu",
AQ969="SAT","TX ISSUE",
AQ969="SPARE-ISSUE","SPARE-ISSUE",
AQ969="Fiber CAmtel","TX ISSUE",
AQ969="Fiber AOF","TX ISSUE",
AQ969="Projet OCM (HUAWEI)","TRAVAUX-HUAWEI",
AQ969="Projet OCM (NOKIA)","TRAVAUX -NOKIA",
AQ969="ACCESS-ISSUE","ACCESS-ISSUE",
AQ969="Projet OCM (ZTE, NOKIA, autres projets)","TRAVAUX OCM",
AQ969="No root CAuse","No root cause",
AQ969="ODU HS","TX ISSUE",
AQ969="IP &amp; VLAN","TX ISSUE",
AQ969="Warehouse HUAWEI","SPARE-ISSUE",
AQ969="SPARE-HS","SPARE-ISSUE",
AQ969="Power Telco","RAN ISSUE",AQ969="no impacts","no impacts"
),"")</f>
        <v>No root cause</v>
      </c>
      <c r="AQ969" s="126" t="s">
        <v>5344</v>
      </c>
      <c r="AR969" s="48" t="str" cm="1">
        <f t="array" ref="AR969">IFERROR(_xlfn.IFS(
AQ969="MPR ISSUE","ACTIVE",
AQ969="BSS Hardware Issue","ACTIVE",
AQ969="Sites strategiques, MLL, Pylone, etc.","PASSIVE",
AQ969="AKTIVCO DEFAUT GE &amp; POWER Cabinet","PASSIVE",
AQ969="AKTIVCO Coupure ENEO &amp; Baisse de tension","PASSIVE",
AQ969="Coupure ENEO &amp; Baisse de tension","PASSIVE",
AQ969="Defaut GE &amp; POWER Cabinet","PASSIVE",
AQ969="Sharing","PASSIVE",
AQ969="Sites strategiques &amp; DataCenter","PASSIVE",
AQ969="Exclu","Exclu",
AQ969="SAT","ACTIVE",
AQ969="SPARE-ISSUE","SPARE-ISSUE",
AQ969="Fiber CAmtel","ACTIVE",
AQ969="Fiber AOF","ACTIVE",
AQ969="Projet OCM (HUAWEI)","PLANNED WORKS",
AQ969="Projet OCM (NOKIA)","PLANNED WORKS",
AQ969="ACCESS-ISSUE","ACCESS-ISSUE",
AQ969="Projet OCM (ZTE, NOKIA, autres projets)","PLANNED WORKS",
AQ969="No root CAuse","No root cause",
AQ969="ODU HS","ACTIVE",
AQ969="IP &amp; VLAN","ACTIVE",
AQ969="Warehouse HUAWEI","SPARE-ISSUE",
AQ969="SPARE-HS","SPARE-ISSUE",
AQ969="Power Telco","ACTIVE", AQ969="no impacts","no impacts"
),"")</f>
        <v>No root cause</v>
      </c>
      <c r="AS969" s="92" t="s">
        <v>5537</v>
      </c>
      <c r="AT969" s="98" t="s">
        <v>1753</v>
      </c>
      <c r="AV969" s="17" t="s">
        <v>5537</v>
      </c>
      <c r="AW969" s="7" t="s">
        <v>5537</v>
      </c>
      <c r="AX969" s="6" t="s">
        <v>5537</v>
      </c>
      <c r="AY969" s="7"/>
      <c r="AZ969" s="3" t="s">
        <v>5537</v>
      </c>
      <c r="BA969" s="18" t="s">
        <v>5537</v>
      </c>
      <c r="BB969" s="18" t="s">
        <v>5537</v>
      </c>
      <c r="BC969" s="18" t="s">
        <v>5537</v>
      </c>
      <c r="BD969" s="18" t="s">
        <v>5537</v>
      </c>
      <c r="BE969" s="18" t="s">
        <v>5537</v>
      </c>
      <c r="BF969" s="18" t="s">
        <v>5537</v>
      </c>
      <c r="BG969" s="18" t="s">
        <v>5537</v>
      </c>
      <c r="BH969" s="18" t="s">
        <v>5537</v>
      </c>
      <c r="BI969" s="18" t="s">
        <v>5537</v>
      </c>
      <c r="BJ969" s="18" t="s">
        <v>5537</v>
      </c>
      <c r="BK969" s="18" t="s">
        <v>5537</v>
      </c>
      <c r="BL969" s="9" t="s">
        <v>5537</v>
      </c>
      <c r="BM969" s="14" t="s">
        <v>5537</v>
      </c>
      <c r="BN969" s="14" t="s">
        <v>5537</v>
      </c>
      <c r="BO969" s="14" t="str">
        <f>_xlfn.XLOOKUP(B969,'[4]cell downs 18042026 17h'!$B:$B,'[4]cell downs 18042026 17h'!$B:$B,"")</f>
        <v/>
      </c>
      <c r="BP969" s="14" t="str">
        <f>_xlfn.XLOOKUP(B969,'[5]Cells Huawei 19042026 15h'!$B:$B,'[5]Cells Huawei 19042026 15h'!$B:$B,"")</f>
        <v/>
      </c>
      <c r="BQ969" s="9" t="str">
        <f>_xlfn.XLOOKUP(B969,'[6]cells down 19042026 9H40'!$B:$B,'[6]cells down 19042026 9H40'!$B:$B,"")</f>
        <v/>
      </c>
      <c r="BR969" s="9" t="s">
        <v>1753</v>
      </c>
      <c r="BS969" s="9" t="s">
        <v>5537</v>
      </c>
      <c r="BT969" s="108"/>
    </row>
    <row r="970" spans="1:72" s="9" customFormat="1" x14ac:dyDescent="0.35">
      <c r="A970" s="3" t="s">
        <v>2134</v>
      </c>
      <c r="B970" s="25" t="s">
        <v>2135</v>
      </c>
      <c r="C970" s="3" t="str">
        <f>_xlfn.XLOOKUP(B970,'[1]daily break down'!$D:$D,'[1]daily break down'!$E:$E,"")</f>
        <v>Douala</v>
      </c>
      <c r="D970" s="1" t="s">
        <v>357</v>
      </c>
      <c r="E970" s="3" t="s">
        <v>89</v>
      </c>
      <c r="F970" s="3" t="s">
        <v>31</v>
      </c>
      <c r="G970" s="3" t="s">
        <v>32</v>
      </c>
      <c r="H970" s="34" t="str">
        <f>_xlfn.XLOOKUP(B970,[2]CALCULATION!$B:$B,[2]CALCULATION!$H:$H,"")</f>
        <v>ZTE</v>
      </c>
      <c r="I970" s="28">
        <v>0</v>
      </c>
      <c r="J970" s="28">
        <v>0</v>
      </c>
      <c r="K970" s="28">
        <v>0</v>
      </c>
      <c r="L970" s="28">
        <v>2.3899004945311399E-3</v>
      </c>
      <c r="M970" s="28">
        <v>20.122997834108084</v>
      </c>
      <c r="N970" s="28">
        <v>13.868556899607057</v>
      </c>
      <c r="O970" s="28">
        <v>13.868556899607057</v>
      </c>
      <c r="P970" s="28">
        <v>13.868556899607057</v>
      </c>
      <c r="Q970" s="28">
        <v>13.868556899607057</v>
      </c>
      <c r="R970" s="28">
        <v>13.868556899607057</v>
      </c>
      <c r="S970" s="93">
        <v>13.868556899607057</v>
      </c>
      <c r="T970" s="93">
        <f>_xlfn.XLOOKUP(B970,'[3]Nur des jours'!$B:$B,'[3]Nur des jours'!$U:$U,"")</f>
        <v>0</v>
      </c>
      <c r="U970" s="93">
        <v>0</v>
      </c>
      <c r="V970" s="93">
        <v>0</v>
      </c>
      <c r="W970" s="93">
        <v>0</v>
      </c>
      <c r="X970" s="93">
        <v>0</v>
      </c>
      <c r="Y970" s="93">
        <v>0</v>
      </c>
      <c r="Z970" s="93">
        <v>0</v>
      </c>
      <c r="AA970" s="93">
        <v>0</v>
      </c>
      <c r="AB970" s="93">
        <v>0</v>
      </c>
      <c r="AC970" s="93">
        <f>_xlfn.XLOOKUP(B970,'[3]Nur des jours'!$B:$B,'[3]Nur des jours'!$N:$N,"")</f>
        <v>22.33279970779008</v>
      </c>
      <c r="AD970" s="93">
        <v>22.33279970779008</v>
      </c>
      <c r="AE970" s="93">
        <v>5.7072250615671915E-4</v>
      </c>
      <c r="AF970" s="93">
        <v>0</v>
      </c>
      <c r="AG970" s="93"/>
      <c r="AH970" s="93">
        <v>0</v>
      </c>
      <c r="AI970" s="93">
        <v>0</v>
      </c>
      <c r="AJ970" s="93">
        <v>0</v>
      </c>
      <c r="AK970" s="93">
        <v>0</v>
      </c>
      <c r="AL970" s="93">
        <v>0</v>
      </c>
      <c r="AM970" s="49" t="s">
        <v>5559</v>
      </c>
      <c r="AN970" s="49"/>
      <c r="AO970" s="48" t="str" cm="1">
        <f t="array" ref="AO970">IFERROR(_xlfn.IFS(
AQ970="MPR ISSUE","PDH",
AQ970="BSS Hardware Issue","BSS",
AQ970="Sites strategiques, MLL, Pylone, etc.","ENVTECH",
AQ970="AKTIVCO DEFAUT GE &amp; POWER Cabinet","AKTIVCO",
AQ970="AKTIVCO Coupure ENEO &amp; Baisse de tension","AKTIVCO GRID ONLY",
AQ970="Coupure ENEO &amp; Baisse de tension","IHS GRID ONLY",
AQ970="Defaut GE &amp; POWER Cabinet","IHS",
AQ970="Sharing","Partners",
AQ970="Sites strategiques &amp; DataCenter","SST &amp; DC",
AQ970="Exclu","Exclu",
AQ970="SAT","SAT",
AQ970="SPARE-ISSUE","SPARE-ISSUE",
AQ970="Fiber CAmtel","TRANS_FO_CAMTEL",
AQ970="Fiber AOF","Fiber AOF",
AQ970="Projet OCM (HUAWEI)","TRAVAUX-HUAWEI",
AQ970="Projet OCM (NOKIA)","TRAVAUX-NOKIA",
AQ970="ACCESS-ISSUE","ACCESS-ISSUE",
AQ970="Projet OCM (ZTE, NOKIA, autres projets)","TRAVAUX OCM",
AQ970="No root CAuse","No root cause",
AQ970="ODU HS","PDH",
AQ970="IP &amp; VLAN","PDH",
AQ970="Warehouse HUAWEI","SPARE-ISSUE",
AQ970="SPARE-HS","SPARE-ISSUE",
AQ970="Power Telco","BSS",AQ970="no impacts","no impacts"
),"")</f>
        <v>No root cause</v>
      </c>
      <c r="AP970" s="48" t="str" cm="1">
        <f t="array" ref="AP970">IFERROR(_xlfn.IFS(
AQ970="MPR ISSUE","TX ISSUE",
AQ970="BSS Hardware Issue","RAN ISSUE",
AQ970="Sites strategiques, MLL, Pylone, etc.","ENVTECH",
AQ970="AKTIVCO DEFAUT GE &amp; POWER Cabinet","POWER ISSUE",
AQ970="AKTIVCO Coupure ENEO &amp; Baisse de tension","POWER ISSUE",
AQ970="Coupure ENEO &amp; Baisse de tension","POWER ISSUE",
AQ970="Defaut GE &amp; POWER Cabinet","POWER ISSUE",
AQ970="Sharing","POWER ISSUE",
AQ970="Sites strategiques &amp; DataCenter","POWER ISSUE",
AQ970="Exclu","Exclu",
AQ970="SAT","TX ISSUE",
AQ970="SPARE-ISSUE","SPARE-ISSUE",
AQ970="Fiber CAmtel","TX ISSUE",
AQ970="Fiber AOF","TX ISSUE",
AQ970="Projet OCM (HUAWEI)","TRAVAUX-HUAWEI",
AQ970="Projet OCM (NOKIA)","TRAVAUX -NOKIA",
AQ970="ACCESS-ISSUE","ACCESS-ISSUE",
AQ970="Projet OCM (ZTE, NOKIA, autres projets)","TRAVAUX OCM",
AQ970="No root CAuse","No root cause",
AQ970="ODU HS","TX ISSUE",
AQ970="IP &amp; VLAN","TX ISSUE",
AQ970="Warehouse HUAWEI","SPARE-ISSUE",
AQ970="SPARE-HS","SPARE-ISSUE",
AQ970="Power Telco","RAN ISSUE",AQ970="no impacts","no impacts"
),"")</f>
        <v>No root cause</v>
      </c>
      <c r="AQ970" s="67" t="s">
        <v>5344</v>
      </c>
      <c r="AR970" s="48" t="str" cm="1">
        <f t="array" ref="AR970">IFERROR(_xlfn.IFS(
AQ970="MPR ISSUE","ACTIVE",
AQ970="BSS Hardware Issue","ACTIVE",
AQ970="Sites strategiques, MLL, Pylone, etc.","PASSIVE",
AQ970="AKTIVCO DEFAUT GE &amp; POWER Cabinet","PASSIVE",
AQ970="AKTIVCO Coupure ENEO &amp; Baisse de tension","PASSIVE",
AQ970="Coupure ENEO &amp; Baisse de tension","PASSIVE",
AQ970="Defaut GE &amp; POWER Cabinet","PASSIVE",
AQ970="Sharing","PASSIVE",
AQ970="Sites strategiques &amp; DataCenter","PASSIVE",
AQ970="Exclu","Exclu",
AQ970="SAT","ACTIVE",
AQ970="SPARE-ISSUE","SPARE-ISSUE",
AQ970="Fiber CAmtel","ACTIVE",
AQ970="Fiber AOF","ACTIVE",
AQ970="Projet OCM (HUAWEI)","PLANNED WORKS",
AQ970="Projet OCM (NOKIA)","PLANNED WORKS",
AQ970="ACCESS-ISSUE","ACCESS-ISSUE",
AQ970="Projet OCM (ZTE, NOKIA, autres projets)","PLANNED WORKS",
AQ970="No root CAuse","No root cause",
AQ970="ODU HS","ACTIVE",
AQ970="IP &amp; VLAN","ACTIVE",
AQ970="Warehouse HUAWEI","SPARE-ISSUE",
AQ970="SPARE-HS","SPARE-ISSUE",
AQ970="Power Telco","ACTIVE", AQ970="no impacts","no impacts"
),"")</f>
        <v>No root cause</v>
      </c>
      <c r="AS970" s="92" t="s">
        <v>5537</v>
      </c>
      <c r="AT970" s="98" t="s">
        <v>2135</v>
      </c>
      <c r="AV970" s="17" t="s">
        <v>5537</v>
      </c>
      <c r="AW970" s="7" t="s">
        <v>5537</v>
      </c>
      <c r="AX970" s="6" t="s">
        <v>5537</v>
      </c>
      <c r="AY970" s="7"/>
      <c r="AZ970" s="3" t="s">
        <v>5537</v>
      </c>
      <c r="BA970" s="18" t="s">
        <v>5537</v>
      </c>
      <c r="BB970" s="18" t="s">
        <v>5537</v>
      </c>
      <c r="BC970" s="18" t="s">
        <v>5537</v>
      </c>
      <c r="BD970" s="18" t="s">
        <v>5537</v>
      </c>
      <c r="BE970" s="18" t="s">
        <v>5537</v>
      </c>
      <c r="BF970" s="18" t="s">
        <v>5537</v>
      </c>
      <c r="BG970" s="18" t="s">
        <v>5537</v>
      </c>
      <c r="BH970" s="18" t="s">
        <v>5537</v>
      </c>
      <c r="BI970" s="18" t="s">
        <v>5537</v>
      </c>
      <c r="BJ970" s="18" t="s">
        <v>5537</v>
      </c>
      <c r="BK970" s="18" t="s">
        <v>5537</v>
      </c>
      <c r="BL970" s="9" t="s">
        <v>5537</v>
      </c>
      <c r="BM970" s="14" t="s">
        <v>5537</v>
      </c>
      <c r="BN970" s="14" t="s">
        <v>5537</v>
      </c>
      <c r="BO970" s="14" t="str">
        <f>_xlfn.XLOOKUP(B970,'[4]cell downs 18042026 17h'!$B:$B,'[4]cell downs 18042026 17h'!$B:$B,"")</f>
        <v/>
      </c>
      <c r="BP970" s="14" t="str">
        <f>_xlfn.XLOOKUP(B970,'[5]Cells Huawei 19042026 15h'!$B:$B,'[5]Cells Huawei 19042026 15h'!$B:$B,"")</f>
        <v/>
      </c>
      <c r="BQ970" s="9" t="str">
        <f>_xlfn.XLOOKUP(B970,'[6]cells down 19042026 9H40'!$B:$B,'[6]cells down 19042026 9H40'!$B:$B,"")</f>
        <v/>
      </c>
      <c r="BR970" s="9" t="s">
        <v>5537</v>
      </c>
      <c r="BS970" s="9" t="s">
        <v>5537</v>
      </c>
      <c r="BT970" s="108"/>
    </row>
    <row r="971" spans="1:72" s="9" customFormat="1" x14ac:dyDescent="0.35">
      <c r="A971" s="1" t="s">
        <v>4935</v>
      </c>
      <c r="B971" s="8" t="s">
        <v>4936</v>
      </c>
      <c r="C971" s="3" t="str">
        <f>_xlfn.XLOOKUP(B971,'[1]daily break down'!$D:$D,'[1]daily break down'!$E:$E,"")</f>
        <v>LITTORAL</v>
      </c>
      <c r="D971" s="1" t="s">
        <v>11</v>
      </c>
      <c r="E971" s="1" t="s">
        <v>12</v>
      </c>
      <c r="F971" s="3" t="s">
        <v>31</v>
      </c>
      <c r="G971" s="1" t="s">
        <v>4935</v>
      </c>
      <c r="H971" s="33" t="str">
        <f>_xlfn.XLOOKUP(B971,[2]CALCULATION!$B:$B,[2]CALCULATION!$H:$H,"")</f>
        <v>NOKIA</v>
      </c>
      <c r="I971" s="28">
        <v>0</v>
      </c>
      <c r="J971" s="28">
        <v>0</v>
      </c>
      <c r="K971" s="28">
        <v>0</v>
      </c>
      <c r="L971" s="28">
        <v>0</v>
      </c>
      <c r="M971" s="28">
        <v>0</v>
      </c>
      <c r="N971" s="28">
        <v>1.3304858288692452</v>
      </c>
      <c r="O971" s="28">
        <v>0</v>
      </c>
      <c r="P971" s="28">
        <v>0</v>
      </c>
      <c r="Q971" s="28">
        <v>3.2994894887184733E-3</v>
      </c>
      <c r="R971" s="28">
        <v>1.6281743481602859</v>
      </c>
      <c r="S971" s="93">
        <v>1.5158702052550677</v>
      </c>
      <c r="T971" s="93">
        <f>_xlfn.XLOOKUP(B971,'[3]Nur des jours'!$B:$B,'[3]Nur des jours'!$U:$U,"")</f>
        <v>0</v>
      </c>
      <c r="U971" s="93">
        <v>0</v>
      </c>
      <c r="V971" s="93">
        <v>0</v>
      </c>
      <c r="W971" s="93">
        <v>0</v>
      </c>
      <c r="X971" s="93">
        <v>0</v>
      </c>
      <c r="Y971" s="93">
        <v>0</v>
      </c>
      <c r="Z971" s="93">
        <v>0</v>
      </c>
      <c r="AA971" s="93">
        <v>0</v>
      </c>
      <c r="AB971" s="93">
        <v>0.51573695970413735</v>
      </c>
      <c r="AC971" s="93">
        <f>_xlfn.XLOOKUP(B971,'[3]Nur des jours'!$B:$B,'[3]Nur des jours'!$N:$N,"")</f>
        <v>0</v>
      </c>
      <c r="AD971" s="93">
        <v>0</v>
      </c>
      <c r="AE971" s="93">
        <v>4.4590276249291112E-4</v>
      </c>
      <c r="AF971" s="93">
        <v>0</v>
      </c>
      <c r="AG971" s="93"/>
      <c r="AH971" s="93">
        <v>0</v>
      </c>
      <c r="AI971" s="93">
        <v>0</v>
      </c>
      <c r="AJ971" s="93">
        <v>0</v>
      </c>
      <c r="AK971" s="93">
        <v>0</v>
      </c>
      <c r="AL971" s="93">
        <v>0</v>
      </c>
      <c r="AM971" s="49" t="s">
        <v>5559</v>
      </c>
      <c r="AN971" s="49"/>
      <c r="AO971" s="48" t="str" cm="1">
        <f t="array" ref="AO971">IFERROR(_xlfn.IFS(
AQ971="MPR ISSUE","PDH",
AQ971="BSS Hardware Issue","BSS",
AQ971="Sites strategiques, MLL, Pylone, etc.","ENVTECH",
AQ971="AKTIVCO DEFAUT GE &amp; POWER Cabinet","AKTIVCO",
AQ971="AKTIVCO Coupure ENEO &amp; Baisse de tension","AKTIVCO GRID ONLY",
AQ971="Coupure ENEO &amp; Baisse de tension","IHS GRID ONLY",
AQ971="Defaut GE &amp; POWER Cabinet","IHS",
AQ971="Sharing","Partners",
AQ971="Sites strategiques &amp; DataCenter","SST &amp; DC",
AQ971="Exclu","Exclu",
AQ971="SAT","SAT",
AQ971="SPARE-ISSUE","SPARE-ISSUE",
AQ971="Fiber CAmtel","TRANS_FO_CAMTEL",
AQ971="Fiber AOF","Fiber AOF",
AQ971="Projet OCM (HUAWEI)","TRAVAUX-HUAWEI",
AQ971="Projet OCM (NOKIA)","TRAVAUX-NOKIA",
AQ971="ACCESS-ISSUE","ACCESS-ISSUE",
AQ971="Projet OCM (ZTE, NOKIA, autres projets)","TRAVAUX OCM",
AQ971="No root CAuse","No root cause",
AQ971="ODU HS","PDH",
AQ971="IP &amp; VLAN","PDH",
AQ971="Warehouse HUAWEI","SPARE-ISSUE",
AQ971="SPARE-HS","SPARE-ISSUE",
AQ971="Power Telco","BSS",AQ971="no impacts","no impacts"
),"")</f>
        <v>No root cause</v>
      </c>
      <c r="AP971" s="48" t="str" cm="1">
        <f t="array" ref="AP971">IFERROR(_xlfn.IFS(
AQ971="MPR ISSUE","TX ISSUE",
AQ971="BSS Hardware Issue","RAN ISSUE",
AQ971="Sites strategiques, MLL, Pylone, etc.","ENVTECH",
AQ971="AKTIVCO DEFAUT GE &amp; POWER Cabinet","POWER ISSUE",
AQ971="AKTIVCO Coupure ENEO &amp; Baisse de tension","POWER ISSUE",
AQ971="Coupure ENEO &amp; Baisse de tension","POWER ISSUE",
AQ971="Defaut GE &amp; POWER Cabinet","POWER ISSUE",
AQ971="Sharing","POWER ISSUE",
AQ971="Sites strategiques &amp; DataCenter","POWER ISSUE",
AQ971="Exclu","Exclu",
AQ971="SAT","TX ISSUE",
AQ971="SPARE-ISSUE","SPARE-ISSUE",
AQ971="Fiber CAmtel","TX ISSUE",
AQ971="Fiber AOF","TX ISSUE",
AQ971="Projet OCM (HUAWEI)","TRAVAUX-HUAWEI",
AQ971="Projet OCM (NOKIA)","TRAVAUX -NOKIA",
AQ971="ACCESS-ISSUE","ACCESS-ISSUE",
AQ971="Projet OCM (ZTE, NOKIA, autres projets)","TRAVAUX OCM",
AQ971="No root CAuse","No root cause",
AQ971="ODU HS","TX ISSUE",
AQ971="IP &amp; VLAN","TX ISSUE",
AQ971="Warehouse HUAWEI","SPARE-ISSUE",
AQ971="SPARE-HS","SPARE-ISSUE",
AQ971="Power Telco","RAN ISSUE",AQ971="no impacts","no impacts"
),"")</f>
        <v>No root cause</v>
      </c>
      <c r="AQ971" s="126" t="s">
        <v>5344</v>
      </c>
      <c r="AR971" s="48" t="str" cm="1">
        <f t="array" ref="AR971">IFERROR(_xlfn.IFS(
AQ971="MPR ISSUE","ACTIVE",
AQ971="BSS Hardware Issue","ACTIVE",
AQ971="Sites strategiques, MLL, Pylone, etc.","PASSIVE",
AQ971="AKTIVCO DEFAUT GE &amp; POWER Cabinet","PASSIVE",
AQ971="AKTIVCO Coupure ENEO &amp; Baisse de tension","PASSIVE",
AQ971="Coupure ENEO &amp; Baisse de tension","PASSIVE",
AQ971="Defaut GE &amp; POWER Cabinet","PASSIVE",
AQ971="Sharing","PASSIVE",
AQ971="Sites strategiques &amp; DataCenter","PASSIVE",
AQ971="Exclu","Exclu",
AQ971="SAT","ACTIVE",
AQ971="SPARE-ISSUE","SPARE-ISSUE",
AQ971="Fiber CAmtel","ACTIVE",
AQ971="Fiber AOF","ACTIVE",
AQ971="Projet OCM (HUAWEI)","PLANNED WORKS",
AQ971="Projet OCM (NOKIA)","PLANNED WORKS",
AQ971="ACCESS-ISSUE","ACCESS-ISSUE",
AQ971="Projet OCM (ZTE, NOKIA, autres projets)","PLANNED WORKS",
AQ971="No root CAuse","No root cause",
AQ971="ODU HS","ACTIVE",
AQ971="IP &amp; VLAN","ACTIVE",
AQ971="Warehouse HUAWEI","SPARE-ISSUE",
AQ971="SPARE-HS","SPARE-ISSUE",
AQ971="Power Telco","ACTIVE", AQ971="no impacts","no impacts"
),"")</f>
        <v>No root cause</v>
      </c>
      <c r="AS971" s="92" t="s">
        <v>5537</v>
      </c>
      <c r="AT971" s="98" t="s">
        <v>4936</v>
      </c>
      <c r="AU971" s="96"/>
      <c r="AV971" s="17" t="s">
        <v>5537</v>
      </c>
      <c r="AW971" s="7" t="s">
        <v>5537</v>
      </c>
      <c r="AX971" s="6" t="s">
        <v>5537</v>
      </c>
      <c r="AY971" s="7"/>
      <c r="AZ971" s="3" t="s">
        <v>5537</v>
      </c>
      <c r="BA971" s="18" t="s">
        <v>5537</v>
      </c>
      <c r="BB971" s="18" t="s">
        <v>5537</v>
      </c>
      <c r="BC971" s="18" t="s">
        <v>5537</v>
      </c>
      <c r="BD971" s="18" t="s">
        <v>5537</v>
      </c>
      <c r="BE971" s="18" t="s">
        <v>5537</v>
      </c>
      <c r="BF971" s="18" t="s">
        <v>5537</v>
      </c>
      <c r="BG971" s="18" t="s">
        <v>5537</v>
      </c>
      <c r="BH971" s="18" t="s">
        <v>5537</v>
      </c>
      <c r="BI971" s="18" t="s">
        <v>5537</v>
      </c>
      <c r="BJ971" s="18" t="s">
        <v>5537</v>
      </c>
      <c r="BK971" s="18" t="s">
        <v>5537</v>
      </c>
      <c r="BL971" s="9" t="s">
        <v>5537</v>
      </c>
      <c r="BM971" s="14" t="s">
        <v>5537</v>
      </c>
      <c r="BN971" s="14" t="s">
        <v>5537</v>
      </c>
      <c r="BO971" s="14" t="str">
        <f>_xlfn.XLOOKUP(B971,'[4]cell downs 18042026 17h'!$B:$B,'[4]cell downs 18042026 17h'!$B:$B,"")</f>
        <v/>
      </c>
      <c r="BP971" s="14" t="str">
        <f>_xlfn.XLOOKUP(B971,'[5]Cells Huawei 19042026 15h'!$B:$B,'[5]Cells Huawei 19042026 15h'!$B:$B,"")</f>
        <v/>
      </c>
      <c r="BQ971" s="9" t="str">
        <f>_xlfn.XLOOKUP(B971,'[6]cells down 19042026 9H40'!$B:$B,'[6]cells down 19042026 9H40'!$B:$B,"")</f>
        <v/>
      </c>
      <c r="BR971" s="9" t="s">
        <v>4936</v>
      </c>
      <c r="BS971" s="9" t="s">
        <v>5537</v>
      </c>
      <c r="BT971" s="108"/>
    </row>
    <row r="972" spans="1:72" s="9" customFormat="1" x14ac:dyDescent="0.35">
      <c r="A972" s="1" t="s">
        <v>3789</v>
      </c>
      <c r="B972" s="8" t="s">
        <v>3790</v>
      </c>
      <c r="C972" s="3" t="str">
        <f>_xlfn.XLOOKUP(B972,'[1]daily break down'!$D:$D,'[1]daily break down'!$E:$E,"")</f>
        <v>Garoua</v>
      </c>
      <c r="D972" s="1" t="s">
        <v>11</v>
      </c>
      <c r="E972" s="1" t="s">
        <v>12</v>
      </c>
      <c r="F972" s="3" t="s">
        <v>23</v>
      </c>
      <c r="G972" s="1" t="s">
        <v>24</v>
      </c>
      <c r="H972" s="32" t="str">
        <f>_xlfn.XLOOKUP(B972,[2]CALCULATION!$B:$B,[2]CALCULATION!$H:$H,"")</f>
        <v>Huawei</v>
      </c>
      <c r="I972" s="28">
        <v>1.5203512511664143</v>
      </c>
      <c r="J972" s="28">
        <v>9.8627983095199379E-2</v>
      </c>
      <c r="K972" s="28">
        <v>0</v>
      </c>
      <c r="L972" s="28">
        <v>0</v>
      </c>
      <c r="M972" s="28">
        <v>0</v>
      </c>
      <c r="N972" s="28">
        <v>0</v>
      </c>
      <c r="O972" s="28">
        <v>0</v>
      </c>
      <c r="P972" s="28">
        <v>0</v>
      </c>
      <c r="Q972" s="28">
        <v>0</v>
      </c>
      <c r="R972" s="28">
        <v>0</v>
      </c>
      <c r="S972" s="93">
        <v>0</v>
      </c>
      <c r="T972" s="93">
        <f>_xlfn.XLOOKUP(B972,'[3]Nur des jours'!$B:$B,'[3]Nur des jours'!$U:$U,"")</f>
        <v>0</v>
      </c>
      <c r="U972" s="93">
        <v>0</v>
      </c>
      <c r="V972" s="93">
        <v>0</v>
      </c>
      <c r="W972" s="93">
        <v>0</v>
      </c>
      <c r="X972" s="93">
        <v>0</v>
      </c>
      <c r="Y972" s="93">
        <v>0</v>
      </c>
      <c r="Z972" s="93">
        <v>0</v>
      </c>
      <c r="AA972" s="93">
        <v>0</v>
      </c>
      <c r="AB972" s="93">
        <v>0</v>
      </c>
      <c r="AC972" s="93">
        <f>_xlfn.XLOOKUP(B972,'[3]Nur des jours'!$B:$B,'[3]Nur des jours'!$N:$N,"")</f>
        <v>0</v>
      </c>
      <c r="AD972" s="93">
        <v>0</v>
      </c>
      <c r="AE972" s="93">
        <v>2.675261747609386E-4</v>
      </c>
      <c r="AF972" s="93">
        <v>0</v>
      </c>
      <c r="AG972" s="93"/>
      <c r="AH972" s="93">
        <v>0</v>
      </c>
      <c r="AI972" s="93">
        <v>0</v>
      </c>
      <c r="AJ972" s="93">
        <v>0</v>
      </c>
      <c r="AK972" s="93">
        <v>0</v>
      </c>
      <c r="AL972" s="93">
        <v>0</v>
      </c>
      <c r="AM972" s="49" t="s">
        <v>5559</v>
      </c>
      <c r="AN972" s="49"/>
      <c r="AO972" s="48" t="str" cm="1">
        <f t="array" ref="AO972">IFERROR(_xlfn.IFS(
AQ972="MPR ISSUE","PDH",
AQ972="BSS Hardware Issue","BSS",
AQ972="Sites strategiques, MLL, Pylone, etc.","ENVTECH",
AQ972="AKTIVCO DEFAUT GE &amp; POWER Cabinet","AKTIVCO",
AQ972="AKTIVCO Coupure ENEO &amp; Baisse de tension","AKTIVCO GRID ONLY",
AQ972="Coupure ENEO &amp; Baisse de tension","IHS GRID ONLY",
AQ972="Defaut GE &amp; POWER Cabinet","IHS",
AQ972="Sharing","Partners",
AQ972="Sites strategiques &amp; DataCenter","SST &amp; DC",
AQ972="Exclu","Exclu",
AQ972="SAT","SAT",
AQ972="SPARE-ISSUE","SPARE-ISSUE",
AQ972="Fiber CAmtel","TRANS_FO_CAMTEL",
AQ972="Fiber AOF","Fiber AOF",
AQ972="Projet OCM (HUAWEI)","TRAVAUX-HUAWEI",
AQ972="Projet OCM (NOKIA)","TRAVAUX-NOKIA",
AQ972="ACCESS-ISSUE","ACCESS-ISSUE",
AQ972="Projet OCM (ZTE, NOKIA, autres projets)","TRAVAUX OCM",
AQ972="No root CAuse","No root cause",
AQ972="ODU HS","PDH",
AQ972="IP &amp; VLAN","PDH",
AQ972="Warehouse HUAWEI","SPARE-ISSUE",
AQ972="SPARE-HS","SPARE-ISSUE",
AQ972="Power Telco","BSS",AQ972="no impacts","no impacts"
),"")</f>
        <v>No root cause</v>
      </c>
      <c r="AP972" s="48" t="str" cm="1">
        <f t="array" ref="AP972">IFERROR(_xlfn.IFS(
AQ972="MPR ISSUE","TX ISSUE",
AQ972="BSS Hardware Issue","RAN ISSUE",
AQ972="Sites strategiques, MLL, Pylone, etc.","ENVTECH",
AQ972="AKTIVCO DEFAUT GE &amp; POWER Cabinet","POWER ISSUE",
AQ972="AKTIVCO Coupure ENEO &amp; Baisse de tension","POWER ISSUE",
AQ972="Coupure ENEO &amp; Baisse de tension","POWER ISSUE",
AQ972="Defaut GE &amp; POWER Cabinet","POWER ISSUE",
AQ972="Sharing","POWER ISSUE",
AQ972="Sites strategiques &amp; DataCenter","POWER ISSUE",
AQ972="Exclu","Exclu",
AQ972="SAT","TX ISSUE",
AQ972="SPARE-ISSUE","SPARE-ISSUE",
AQ972="Fiber CAmtel","TX ISSUE",
AQ972="Fiber AOF","TX ISSUE",
AQ972="Projet OCM (HUAWEI)","TRAVAUX-HUAWEI",
AQ972="Projet OCM (NOKIA)","TRAVAUX -NOKIA",
AQ972="ACCESS-ISSUE","ACCESS-ISSUE",
AQ972="Projet OCM (ZTE, NOKIA, autres projets)","TRAVAUX OCM",
AQ972="No root CAuse","No root cause",
AQ972="ODU HS","TX ISSUE",
AQ972="IP &amp; VLAN","TX ISSUE",
AQ972="Warehouse HUAWEI","SPARE-ISSUE",
AQ972="SPARE-HS","SPARE-ISSUE",
AQ972="Power Telco","RAN ISSUE",AQ972="no impacts","no impacts"
),"")</f>
        <v>No root cause</v>
      </c>
      <c r="AQ972" s="126" t="s">
        <v>5344</v>
      </c>
      <c r="AR972" s="48" t="str" cm="1">
        <f t="array" ref="AR972">IFERROR(_xlfn.IFS(
AQ972="MPR ISSUE","ACTIVE",
AQ972="BSS Hardware Issue","ACTIVE",
AQ972="Sites strategiques, MLL, Pylone, etc.","PASSIVE",
AQ972="AKTIVCO DEFAUT GE &amp; POWER Cabinet","PASSIVE",
AQ972="AKTIVCO Coupure ENEO &amp; Baisse de tension","PASSIVE",
AQ972="Coupure ENEO &amp; Baisse de tension","PASSIVE",
AQ972="Defaut GE &amp; POWER Cabinet","PASSIVE",
AQ972="Sharing","PASSIVE",
AQ972="Sites strategiques &amp; DataCenter","PASSIVE",
AQ972="Exclu","Exclu",
AQ972="SAT","ACTIVE",
AQ972="SPARE-ISSUE","SPARE-ISSUE",
AQ972="Fiber CAmtel","ACTIVE",
AQ972="Fiber AOF","ACTIVE",
AQ972="Projet OCM (HUAWEI)","PLANNED WORKS",
AQ972="Projet OCM (NOKIA)","PLANNED WORKS",
AQ972="ACCESS-ISSUE","ACCESS-ISSUE",
AQ972="Projet OCM (ZTE, NOKIA, autres projets)","PLANNED WORKS",
AQ972="No root CAuse","No root cause",
AQ972="ODU HS","ACTIVE",
AQ972="IP &amp; VLAN","ACTIVE",
AQ972="Warehouse HUAWEI","SPARE-ISSUE",
AQ972="SPARE-HS","SPARE-ISSUE",
AQ972="Power Telco","ACTIVE", AQ972="no impacts","no impacts"
),"")</f>
        <v>No root cause</v>
      </c>
      <c r="AS972" s="92" t="s">
        <v>5537</v>
      </c>
      <c r="AT972" s="98" t="s">
        <v>3790</v>
      </c>
      <c r="AV972" s="17" t="s">
        <v>5537</v>
      </c>
      <c r="AW972" s="7" t="s">
        <v>5537</v>
      </c>
      <c r="AX972" s="6" t="s">
        <v>5537</v>
      </c>
      <c r="AY972" s="7"/>
      <c r="AZ972" s="3" t="s">
        <v>5537</v>
      </c>
      <c r="BA972" s="18" t="s">
        <v>5537</v>
      </c>
      <c r="BB972" s="18" t="s">
        <v>5537</v>
      </c>
      <c r="BC972" s="18" t="s">
        <v>5537</v>
      </c>
      <c r="BD972" s="18" t="s">
        <v>5537</v>
      </c>
      <c r="BE972" s="18" t="s">
        <v>5537</v>
      </c>
      <c r="BF972" s="18" t="s">
        <v>5537</v>
      </c>
      <c r="BG972" s="18" t="s">
        <v>5537</v>
      </c>
      <c r="BH972" s="18" t="s">
        <v>5537</v>
      </c>
      <c r="BI972" s="18" t="s">
        <v>5537</v>
      </c>
      <c r="BJ972" s="18" t="s">
        <v>5537</v>
      </c>
      <c r="BK972" s="18" t="s">
        <v>5537</v>
      </c>
      <c r="BL972" s="9" t="s">
        <v>5537</v>
      </c>
      <c r="BM972" s="14" t="s">
        <v>5537</v>
      </c>
      <c r="BN972" s="14" t="s">
        <v>5537</v>
      </c>
      <c r="BO972" s="14" t="str">
        <f>_xlfn.XLOOKUP(B972,'[4]cell downs 18042026 17h'!$B:$B,'[4]cell downs 18042026 17h'!$B:$B,"")</f>
        <v/>
      </c>
      <c r="BP972" s="14" t="str">
        <f>_xlfn.XLOOKUP(B972,'[5]Cells Huawei 19042026 15h'!$B:$B,'[5]Cells Huawei 19042026 15h'!$B:$B,"")</f>
        <v/>
      </c>
      <c r="BQ972" s="9" t="str">
        <f>_xlfn.XLOOKUP(B972,'[6]cells down 19042026 9H40'!$B:$B,'[6]cells down 19042026 9H40'!$B:$B,"")</f>
        <v/>
      </c>
      <c r="BR972" s="9" t="s">
        <v>3790</v>
      </c>
      <c r="BS972" s="9" t="s">
        <v>5537</v>
      </c>
      <c r="BT972" s="108"/>
    </row>
    <row r="973" spans="1:72" s="9" customFormat="1" x14ac:dyDescent="0.35">
      <c r="A973" s="1" t="s">
        <v>2889</v>
      </c>
      <c r="B973" s="1" t="s">
        <v>2890</v>
      </c>
      <c r="C973" s="3" t="str">
        <f>_xlfn.XLOOKUP(B973,'[1]daily break down'!$D:$D,'[1]daily break down'!$E:$E,"")</f>
        <v>Garoua</v>
      </c>
      <c r="D973" s="1" t="s">
        <v>11</v>
      </c>
      <c r="E973" s="1" t="s">
        <v>12</v>
      </c>
      <c r="F973" s="3" t="s">
        <v>23</v>
      </c>
      <c r="G973" s="1" t="s">
        <v>24</v>
      </c>
      <c r="H973" s="32" t="str">
        <f>_xlfn.XLOOKUP(B973,[2]CALCULATION!$B:$B,[2]CALCULATION!$H:$H,"")</f>
        <v>Huawei</v>
      </c>
      <c r="I973" s="28">
        <v>3.910965148830162</v>
      </c>
      <c r="J973" s="28">
        <v>17.69355697094737</v>
      </c>
      <c r="K973" s="28">
        <v>13.9381137050449</v>
      </c>
      <c r="L973" s="28">
        <v>0</v>
      </c>
      <c r="M973" s="28">
        <v>0</v>
      </c>
      <c r="N973" s="28">
        <v>0</v>
      </c>
      <c r="O973" s="28">
        <v>0</v>
      </c>
      <c r="P973" s="28">
        <v>0.54165132849931374</v>
      </c>
      <c r="Q973" s="28">
        <v>0.8795368872223791</v>
      </c>
      <c r="R973" s="28">
        <v>7.612653488683998</v>
      </c>
      <c r="S973" s="93">
        <v>2.8418592141721817</v>
      </c>
      <c r="T973" s="93">
        <f>_xlfn.XLOOKUP(B973,'[3]Nur des jours'!$B:$B,'[3]Nur des jours'!$U:$U,"")</f>
        <v>0</v>
      </c>
      <c r="U973" s="93">
        <v>0</v>
      </c>
      <c r="V973" s="93">
        <v>3.8896700653191911</v>
      </c>
      <c r="W973" s="93">
        <v>0</v>
      </c>
      <c r="X973" s="93">
        <v>0</v>
      </c>
      <c r="Y973" s="93">
        <v>1.6484962888769039</v>
      </c>
      <c r="Z973" s="93">
        <v>0.8032919274155117</v>
      </c>
      <c r="AA973" s="93">
        <v>5.1638794006272244</v>
      </c>
      <c r="AB973" s="93">
        <v>3.1395980116027888</v>
      </c>
      <c r="AC973" s="93">
        <f>_xlfn.XLOOKUP(B973,'[3]Nur des jours'!$B:$B,'[3]Nur des jours'!$N:$N,"")</f>
        <v>0</v>
      </c>
      <c r="AD973" s="93">
        <v>0</v>
      </c>
      <c r="AE973" s="93">
        <v>8.9175391586979543E-5</v>
      </c>
      <c r="AF973" s="93">
        <v>0</v>
      </c>
      <c r="AG973" s="93"/>
      <c r="AH973" s="93">
        <v>0</v>
      </c>
      <c r="AI973" s="93">
        <v>0</v>
      </c>
      <c r="AJ973" s="93">
        <v>0</v>
      </c>
      <c r="AK973" s="93">
        <v>0</v>
      </c>
      <c r="AL973" s="93">
        <v>0</v>
      </c>
      <c r="AM973" s="49" t="s">
        <v>5559</v>
      </c>
      <c r="AN973" s="49"/>
      <c r="AO973" s="48" t="str" cm="1">
        <f t="array" ref="AO973">IFERROR(_xlfn.IFS(
AQ973="MPR ISSUE","PDH",
AQ973="BSS Hardware Issue","BSS",
AQ973="Sites strategiques, MLL, Pylone, etc.","ENVTECH",
AQ973="AKTIVCO DEFAUT GE &amp; POWER Cabinet","AKTIVCO",
AQ973="AKTIVCO Coupure ENEO &amp; Baisse de tension","AKTIVCO GRID ONLY",
AQ973="Coupure ENEO &amp; Baisse de tension","IHS GRID ONLY",
AQ973="Defaut GE &amp; POWER Cabinet","IHS",
AQ973="Sharing","Partners",
AQ973="Sites strategiques &amp; DataCenter","SST &amp; DC",
AQ973="Exclu","Exclu",
AQ973="SAT","SAT",
AQ973="SPARE-ISSUE","SPARE-ISSUE",
AQ973="Fiber CAmtel","TRANS_FO_CAMTEL",
AQ973="Fiber AOF","Fiber AOF",
AQ973="Projet OCM (HUAWEI)","TRAVAUX-HUAWEI",
AQ973="Projet OCM (NOKIA)","TRAVAUX-NOKIA",
AQ973="ACCESS-ISSUE","ACCESS-ISSUE",
AQ973="Projet OCM (ZTE, NOKIA, autres projets)","TRAVAUX OCM",
AQ973="No root CAuse","No root cause",
AQ973="ODU HS","PDH",
AQ973="IP &amp; VLAN","PDH",
AQ973="Warehouse HUAWEI","SPARE-ISSUE",
AQ973="SPARE-HS","SPARE-ISSUE",
AQ973="Power Telco","BSS",AQ973="no impacts","no impacts"
),"")</f>
        <v>No root cause</v>
      </c>
      <c r="AP973" s="48" t="str" cm="1">
        <f t="array" ref="AP973">IFERROR(_xlfn.IFS(
AQ973="MPR ISSUE","TX ISSUE",
AQ973="BSS Hardware Issue","RAN ISSUE",
AQ973="Sites strategiques, MLL, Pylone, etc.","ENVTECH",
AQ973="AKTIVCO DEFAUT GE &amp; POWER Cabinet","POWER ISSUE",
AQ973="AKTIVCO Coupure ENEO &amp; Baisse de tension","POWER ISSUE",
AQ973="Coupure ENEO &amp; Baisse de tension","POWER ISSUE",
AQ973="Defaut GE &amp; POWER Cabinet","POWER ISSUE",
AQ973="Sharing","POWER ISSUE",
AQ973="Sites strategiques &amp; DataCenter","POWER ISSUE",
AQ973="Exclu","Exclu",
AQ973="SAT","TX ISSUE",
AQ973="SPARE-ISSUE","SPARE-ISSUE",
AQ973="Fiber CAmtel","TX ISSUE",
AQ973="Fiber AOF","TX ISSUE",
AQ973="Projet OCM (HUAWEI)","TRAVAUX-HUAWEI",
AQ973="Projet OCM (NOKIA)","TRAVAUX -NOKIA",
AQ973="ACCESS-ISSUE","ACCESS-ISSUE",
AQ973="Projet OCM (ZTE, NOKIA, autres projets)","TRAVAUX OCM",
AQ973="No root CAuse","No root cause",
AQ973="ODU HS","TX ISSUE",
AQ973="IP &amp; VLAN","TX ISSUE",
AQ973="Warehouse HUAWEI","SPARE-ISSUE",
AQ973="SPARE-HS","SPARE-ISSUE",
AQ973="Power Telco","RAN ISSUE",AQ973="no impacts","no impacts"
),"")</f>
        <v>No root cause</v>
      </c>
      <c r="AQ973" s="126" t="s">
        <v>5344</v>
      </c>
      <c r="AR973" s="48" t="str" cm="1">
        <f t="array" ref="AR973">IFERROR(_xlfn.IFS(
AQ973="MPR ISSUE","ACTIVE",
AQ973="BSS Hardware Issue","ACTIVE",
AQ973="Sites strategiques, MLL, Pylone, etc.","PASSIVE",
AQ973="AKTIVCO DEFAUT GE &amp; POWER Cabinet","PASSIVE",
AQ973="AKTIVCO Coupure ENEO &amp; Baisse de tension","PASSIVE",
AQ973="Coupure ENEO &amp; Baisse de tension","PASSIVE",
AQ973="Defaut GE &amp; POWER Cabinet","PASSIVE",
AQ973="Sharing","PASSIVE",
AQ973="Sites strategiques &amp; DataCenter","PASSIVE",
AQ973="Exclu","Exclu",
AQ973="SAT","ACTIVE",
AQ973="SPARE-ISSUE","SPARE-ISSUE",
AQ973="Fiber CAmtel","ACTIVE",
AQ973="Fiber AOF","ACTIVE",
AQ973="Projet OCM (HUAWEI)","PLANNED WORKS",
AQ973="Projet OCM (NOKIA)","PLANNED WORKS",
AQ973="ACCESS-ISSUE","ACCESS-ISSUE",
AQ973="Projet OCM (ZTE, NOKIA, autres projets)","PLANNED WORKS",
AQ973="No root CAuse","No root cause",
AQ973="ODU HS","ACTIVE",
AQ973="IP &amp; VLAN","ACTIVE",
AQ973="Warehouse HUAWEI","SPARE-ISSUE",
AQ973="SPARE-HS","SPARE-ISSUE",
AQ973="Power Telco","ACTIVE", AQ973="no impacts","no impacts"
),"")</f>
        <v>No root cause</v>
      </c>
      <c r="AS973" s="92" t="s">
        <v>5537</v>
      </c>
      <c r="AT973" s="98" t="s">
        <v>2890</v>
      </c>
      <c r="AV973" s="17" t="s">
        <v>5537</v>
      </c>
      <c r="AW973" s="7" t="s">
        <v>5537</v>
      </c>
      <c r="AX973" s="6" t="s">
        <v>5537</v>
      </c>
      <c r="AY973" s="7"/>
      <c r="AZ973" s="3" t="s">
        <v>5537</v>
      </c>
      <c r="BA973" s="18" t="s">
        <v>5537</v>
      </c>
      <c r="BB973" s="18" t="s">
        <v>5537</v>
      </c>
      <c r="BC973" s="18" t="s">
        <v>5537</v>
      </c>
      <c r="BD973" s="18" t="s">
        <v>5537</v>
      </c>
      <c r="BE973" s="18" t="s">
        <v>5537</v>
      </c>
      <c r="BF973" s="18" t="s">
        <v>5537</v>
      </c>
      <c r="BG973" s="18" t="s">
        <v>5537</v>
      </c>
      <c r="BH973" s="18" t="s">
        <v>5537</v>
      </c>
      <c r="BI973" s="18" t="s">
        <v>5537</v>
      </c>
      <c r="BJ973" s="18" t="s">
        <v>5537</v>
      </c>
      <c r="BK973" s="18" t="s">
        <v>5537</v>
      </c>
      <c r="BL973" s="9" t="s">
        <v>5537</v>
      </c>
      <c r="BM973" s="14" t="s">
        <v>5537</v>
      </c>
      <c r="BN973" s="14" t="s">
        <v>5537</v>
      </c>
      <c r="BO973" s="14" t="str">
        <f>_xlfn.XLOOKUP(B973,'[4]cell downs 18042026 17h'!$B:$B,'[4]cell downs 18042026 17h'!$B:$B,"")</f>
        <v/>
      </c>
      <c r="BP973" s="14" t="str">
        <f>_xlfn.XLOOKUP(B973,'[5]Cells Huawei 19042026 15h'!$B:$B,'[5]Cells Huawei 19042026 15h'!$B:$B,"")</f>
        <v/>
      </c>
      <c r="BQ973" s="9" t="str">
        <f>_xlfn.XLOOKUP(B973,'[6]cells down 19042026 9H40'!$B:$B,'[6]cells down 19042026 9H40'!$B:$B,"")</f>
        <v/>
      </c>
      <c r="BR973" s="9" t="s">
        <v>2890</v>
      </c>
      <c r="BS973" s="9" t="s">
        <v>5537</v>
      </c>
      <c r="BT973" s="108"/>
    </row>
    <row r="974" spans="1:72" s="9" customFormat="1" x14ac:dyDescent="0.35">
      <c r="A974" s="1" t="s">
        <v>567</v>
      </c>
      <c r="B974" s="8" t="s">
        <v>568</v>
      </c>
      <c r="C974" s="3" t="str">
        <f>_xlfn.XLOOKUP(B974,'[1]daily break down'!$D:$D,'[1]daily break down'!$E:$E,"")</f>
        <v>SUD-OUEST</v>
      </c>
      <c r="D974" s="1" t="s">
        <v>11</v>
      </c>
      <c r="E974" s="57" t="str">
        <f>_xlfn.XLOOKUP(B974,[7]Sheet1!$A:$A,[7]Sheet1!$I:$I)</f>
        <v>Grid-Gen</v>
      </c>
      <c r="F974" s="3" t="s">
        <v>13</v>
      </c>
      <c r="G974" s="1" t="s">
        <v>14</v>
      </c>
      <c r="H974" s="32" t="str">
        <f>_xlfn.XLOOKUP(B974,[2]CALCULATION!$B:$B,[2]CALCULATION!$H:$H,"")</f>
        <v>Huawei</v>
      </c>
      <c r="I974" s="28">
        <v>0</v>
      </c>
      <c r="J974" s="28">
        <v>0</v>
      </c>
      <c r="K974" s="28">
        <v>0</v>
      </c>
      <c r="L974" s="28">
        <v>0</v>
      </c>
      <c r="M974" s="28">
        <v>0</v>
      </c>
      <c r="N974" s="28">
        <v>0</v>
      </c>
      <c r="O974" s="28">
        <v>7.2232067185453424E-3</v>
      </c>
      <c r="P974" s="28">
        <v>0</v>
      </c>
      <c r="Q974" s="28">
        <v>0.82629917844495226</v>
      </c>
      <c r="R974" s="28">
        <v>0.5496771137421419</v>
      </c>
      <c r="S974" s="93">
        <v>0</v>
      </c>
      <c r="T974" s="93">
        <f>_xlfn.XLOOKUP(B974,'[3]Nur des jours'!$B:$B,'[3]Nur des jours'!$U:$U,"")</f>
        <v>0</v>
      </c>
      <c r="U974" s="93">
        <v>8.2754763392717014E-3</v>
      </c>
      <c r="V974" s="93">
        <v>0</v>
      </c>
      <c r="W974" s="93">
        <v>0</v>
      </c>
      <c r="X974" s="93">
        <v>0</v>
      </c>
      <c r="Y974" s="93">
        <v>10.919919071548627</v>
      </c>
      <c r="Z974" s="93">
        <v>0</v>
      </c>
      <c r="AA974" s="93">
        <v>0</v>
      </c>
      <c r="AB974" s="93">
        <v>0</v>
      </c>
      <c r="AC974" s="93">
        <f>_xlfn.XLOOKUP(B974,'[3]Nur des jours'!$B:$B,'[3]Nur des jours'!$N:$N,"")</f>
        <v>0</v>
      </c>
      <c r="AD974" s="93">
        <v>0</v>
      </c>
      <c r="AE974" s="93">
        <v>8.9175391586979543E-5</v>
      </c>
      <c r="AF974" s="93">
        <v>0</v>
      </c>
      <c r="AG974" s="93"/>
      <c r="AH974" s="93">
        <v>0</v>
      </c>
      <c r="AI974" s="93">
        <v>0</v>
      </c>
      <c r="AJ974" s="93">
        <v>0</v>
      </c>
      <c r="AK974" s="93">
        <v>0</v>
      </c>
      <c r="AL974" s="93">
        <v>0</v>
      </c>
      <c r="AM974" s="49" t="s">
        <v>5559</v>
      </c>
      <c r="AN974" s="49"/>
      <c r="AO974" s="48" t="str" cm="1">
        <f t="array" ref="AO974">IFERROR(_xlfn.IFS(
AQ974="MPR ISSUE","PDH",
AQ974="BSS Hardware Issue","BSS",
AQ974="Sites strategiques, MLL, Pylone, etc.","ENVTECH",
AQ974="AKTIVCO DEFAUT GE &amp; POWER Cabinet","AKTIVCO",
AQ974="AKTIVCO Coupure ENEO &amp; Baisse de tension","AKTIVCO GRID ONLY",
AQ974="Coupure ENEO &amp; Baisse de tension","IHS GRID ONLY",
AQ974="Defaut GE &amp; POWER Cabinet","IHS",
AQ974="Sharing","Partners",
AQ974="Sites strategiques &amp; DataCenter","SST &amp; DC",
AQ974="Exclu","Exclu",
AQ974="SAT","SAT",
AQ974="SPARE-ISSUE","SPARE-ISSUE",
AQ974="Fiber CAmtel","TRANS_FO_CAMTEL",
AQ974="Fiber AOF","Fiber AOF",
AQ974="Projet OCM (HUAWEI)","TRAVAUX-HUAWEI",
AQ974="Projet OCM (NOKIA)","TRAVAUX-NOKIA",
AQ974="ACCESS-ISSUE","ACCESS-ISSUE",
AQ974="Projet OCM (ZTE, NOKIA, autres projets)","TRAVAUX OCM",
AQ974="No root CAuse","No root cause",
AQ974="ODU HS","PDH",
AQ974="IP &amp; VLAN","PDH",
AQ974="Warehouse HUAWEI","SPARE-ISSUE",
AQ974="SPARE-HS","SPARE-ISSUE",
AQ974="Power Telco","BSS",AQ974="no impacts","no impacts"
),"")</f>
        <v>No root cause</v>
      </c>
      <c r="AP974" s="48" t="str" cm="1">
        <f t="array" ref="AP974">IFERROR(_xlfn.IFS(
AQ974="MPR ISSUE","TX ISSUE",
AQ974="BSS Hardware Issue","RAN ISSUE",
AQ974="Sites strategiques, MLL, Pylone, etc.","ENVTECH",
AQ974="AKTIVCO DEFAUT GE &amp; POWER Cabinet","POWER ISSUE",
AQ974="AKTIVCO Coupure ENEO &amp; Baisse de tension","POWER ISSUE",
AQ974="Coupure ENEO &amp; Baisse de tension","POWER ISSUE",
AQ974="Defaut GE &amp; POWER Cabinet","POWER ISSUE",
AQ974="Sharing","POWER ISSUE",
AQ974="Sites strategiques &amp; DataCenter","POWER ISSUE",
AQ974="Exclu","Exclu",
AQ974="SAT","TX ISSUE",
AQ974="SPARE-ISSUE","SPARE-ISSUE",
AQ974="Fiber CAmtel","TX ISSUE",
AQ974="Fiber AOF","TX ISSUE",
AQ974="Projet OCM (HUAWEI)","TRAVAUX-HUAWEI",
AQ974="Projet OCM (NOKIA)","TRAVAUX -NOKIA",
AQ974="ACCESS-ISSUE","ACCESS-ISSUE",
AQ974="Projet OCM (ZTE, NOKIA, autres projets)","TRAVAUX OCM",
AQ974="No root CAuse","No root cause",
AQ974="ODU HS","TX ISSUE",
AQ974="IP &amp; VLAN","TX ISSUE",
AQ974="Warehouse HUAWEI","SPARE-ISSUE",
AQ974="SPARE-HS","SPARE-ISSUE",
AQ974="Power Telco","RAN ISSUE",AQ974="no impacts","no impacts"
),"")</f>
        <v>No root cause</v>
      </c>
      <c r="AQ974" s="126" t="s">
        <v>5344</v>
      </c>
      <c r="AR974" s="48" t="str" cm="1">
        <f t="array" ref="AR974">IFERROR(_xlfn.IFS(
AQ974="MPR ISSUE","ACTIVE",
AQ974="BSS Hardware Issue","ACTIVE",
AQ974="Sites strategiques, MLL, Pylone, etc.","PASSIVE",
AQ974="AKTIVCO DEFAUT GE &amp; POWER Cabinet","PASSIVE",
AQ974="AKTIVCO Coupure ENEO &amp; Baisse de tension","PASSIVE",
AQ974="Coupure ENEO &amp; Baisse de tension","PASSIVE",
AQ974="Defaut GE &amp; POWER Cabinet","PASSIVE",
AQ974="Sharing","PASSIVE",
AQ974="Sites strategiques &amp; DataCenter","PASSIVE",
AQ974="Exclu","Exclu",
AQ974="SAT","ACTIVE",
AQ974="SPARE-ISSUE","SPARE-ISSUE",
AQ974="Fiber CAmtel","ACTIVE",
AQ974="Fiber AOF","ACTIVE",
AQ974="Projet OCM (HUAWEI)","PLANNED WORKS",
AQ974="Projet OCM (NOKIA)","PLANNED WORKS",
AQ974="ACCESS-ISSUE","ACCESS-ISSUE",
AQ974="Projet OCM (ZTE, NOKIA, autres projets)","PLANNED WORKS",
AQ974="No root CAuse","No root cause",
AQ974="ODU HS","ACTIVE",
AQ974="IP &amp; VLAN","ACTIVE",
AQ974="Warehouse HUAWEI","SPARE-ISSUE",
AQ974="SPARE-HS","SPARE-ISSUE",
AQ974="Power Telco","ACTIVE", AQ974="no impacts","no impacts"
),"")</f>
        <v>No root cause</v>
      </c>
      <c r="AS974" s="92" t="s">
        <v>5537</v>
      </c>
      <c r="AT974" s="98" t="s">
        <v>568</v>
      </c>
      <c r="AV974" s="17" t="s">
        <v>5537</v>
      </c>
      <c r="AW974" s="7" t="s">
        <v>5537</v>
      </c>
      <c r="AX974" s="6" t="s">
        <v>5537</v>
      </c>
      <c r="AY974" s="7"/>
      <c r="AZ974" s="3" t="s">
        <v>5537</v>
      </c>
      <c r="BA974" s="18" t="s">
        <v>5537</v>
      </c>
      <c r="BB974" s="18" t="s">
        <v>5537</v>
      </c>
      <c r="BC974" s="18" t="s">
        <v>5537</v>
      </c>
      <c r="BD974" s="18" t="s">
        <v>5537</v>
      </c>
      <c r="BE974" s="18" t="s">
        <v>5537</v>
      </c>
      <c r="BF974" s="18" t="s">
        <v>5537</v>
      </c>
      <c r="BG974" s="18" t="s">
        <v>5537</v>
      </c>
      <c r="BH974" s="18" t="s">
        <v>5537</v>
      </c>
      <c r="BI974" s="18" t="s">
        <v>5537</v>
      </c>
      <c r="BJ974" s="18" t="s">
        <v>5537</v>
      </c>
      <c r="BK974" s="18" t="s">
        <v>5537</v>
      </c>
      <c r="BL974" s="9" t="s">
        <v>5537</v>
      </c>
      <c r="BM974" s="14" t="s">
        <v>5537</v>
      </c>
      <c r="BN974" s="14" t="s">
        <v>5537</v>
      </c>
      <c r="BO974" s="14" t="str">
        <f>_xlfn.XLOOKUP(B974,'[4]cell downs 18042026 17h'!$B:$B,'[4]cell downs 18042026 17h'!$B:$B,"")</f>
        <v/>
      </c>
      <c r="BP974" s="14" t="str">
        <f>_xlfn.XLOOKUP(B974,'[5]Cells Huawei 19042026 15h'!$B:$B,'[5]Cells Huawei 19042026 15h'!$B:$B,"")</f>
        <v/>
      </c>
      <c r="BQ974" s="9" t="str">
        <f>_xlfn.XLOOKUP(B974,'[6]cells down 19042026 9H40'!$B:$B,'[6]cells down 19042026 9H40'!$B:$B,"")</f>
        <v/>
      </c>
      <c r="BR974" s="9" t="s">
        <v>5537</v>
      </c>
      <c r="BS974" s="9" t="s">
        <v>5537</v>
      </c>
      <c r="BT974" s="108"/>
    </row>
    <row r="975" spans="1:72" s="9" customFormat="1" x14ac:dyDescent="0.35">
      <c r="A975" s="1" t="s">
        <v>4206</v>
      </c>
      <c r="B975" s="8" t="s">
        <v>4207</v>
      </c>
      <c r="C975" s="3" t="str">
        <f>_xlfn.XLOOKUP(B975,'[1]daily break down'!$D:$D,'[1]daily break down'!$E:$E,"")</f>
        <v>SUD-OUEST</v>
      </c>
      <c r="D975" s="1" t="s">
        <v>11</v>
      </c>
      <c r="E975" s="1" t="s">
        <v>12</v>
      </c>
      <c r="F975" s="3" t="s">
        <v>13</v>
      </c>
      <c r="G975" s="1" t="s">
        <v>14</v>
      </c>
      <c r="H975" s="32" t="str">
        <f>_xlfn.XLOOKUP(B975,[2]CALCULATION!$B:$B,[2]CALCULATION!$H:$H,"")</f>
        <v>Huawei</v>
      </c>
      <c r="I975" s="28">
        <v>0</v>
      </c>
      <c r="J975" s="28">
        <v>0</v>
      </c>
      <c r="K975" s="28">
        <v>0</v>
      </c>
      <c r="L975" s="28">
        <v>0</v>
      </c>
      <c r="M975" s="28">
        <v>0</v>
      </c>
      <c r="N975" s="28">
        <v>0</v>
      </c>
      <c r="O975" s="28">
        <v>0</v>
      </c>
      <c r="P975" s="28">
        <v>0</v>
      </c>
      <c r="Q975" s="28">
        <v>0</v>
      </c>
      <c r="R975" s="28">
        <v>0</v>
      </c>
      <c r="S975" s="93">
        <v>0</v>
      </c>
      <c r="T975" s="93">
        <f>_xlfn.XLOOKUP(B975,'[3]Nur des jours'!$B:$B,'[3]Nur des jours'!$U:$U,"")</f>
        <v>0</v>
      </c>
      <c r="U975" s="93">
        <v>0</v>
      </c>
      <c r="V975" s="93">
        <v>6.6797718822142906</v>
      </c>
      <c r="W975" s="93">
        <v>0</v>
      </c>
      <c r="X975" s="93">
        <v>0</v>
      </c>
      <c r="Y975" s="93">
        <v>1.7545258294738224</v>
      </c>
      <c r="Z975" s="93">
        <v>0</v>
      </c>
      <c r="AA975" s="93">
        <v>0</v>
      </c>
      <c r="AB975" s="93">
        <v>0</v>
      </c>
      <c r="AC975" s="93">
        <f>_xlfn.XLOOKUP(B975,'[3]Nur des jours'!$B:$B,'[3]Nur des jours'!$N:$N,"")</f>
        <v>0</v>
      </c>
      <c r="AD975" s="93">
        <v>0</v>
      </c>
      <c r="AE975" s="93">
        <v>8.9175391586979543E-5</v>
      </c>
      <c r="AF975" s="93">
        <v>0</v>
      </c>
      <c r="AG975" s="93"/>
      <c r="AH975" s="93">
        <v>0</v>
      </c>
      <c r="AI975" s="93">
        <v>0</v>
      </c>
      <c r="AJ975" s="93">
        <v>0</v>
      </c>
      <c r="AK975" s="93">
        <v>0</v>
      </c>
      <c r="AL975" s="93">
        <v>0</v>
      </c>
      <c r="AM975" s="49" t="s">
        <v>5559</v>
      </c>
      <c r="AN975" s="49"/>
      <c r="AO975" s="48" t="str" cm="1">
        <f t="array" ref="AO975">IFERROR(_xlfn.IFS(
AQ975="MPR ISSUE","PDH",
AQ975="BSS Hardware Issue","BSS",
AQ975="Sites strategiques, MLL, Pylone, etc.","ENVTECH",
AQ975="AKTIVCO DEFAUT GE &amp; POWER Cabinet","AKTIVCO",
AQ975="AKTIVCO Coupure ENEO &amp; Baisse de tension","AKTIVCO GRID ONLY",
AQ975="Coupure ENEO &amp; Baisse de tension","IHS GRID ONLY",
AQ975="Defaut GE &amp; POWER Cabinet","IHS",
AQ975="Sharing","Partners",
AQ975="Sites strategiques &amp; DataCenter","SST &amp; DC",
AQ975="Exclu","Exclu",
AQ975="SAT","SAT",
AQ975="SPARE-ISSUE","SPARE-ISSUE",
AQ975="Fiber CAmtel","TRANS_FO_CAMTEL",
AQ975="Fiber AOF","Fiber AOF",
AQ975="Projet OCM (HUAWEI)","TRAVAUX-HUAWEI",
AQ975="Projet OCM (NOKIA)","TRAVAUX-NOKIA",
AQ975="ACCESS-ISSUE","ACCESS-ISSUE",
AQ975="Projet OCM (ZTE, NOKIA, autres projets)","TRAVAUX OCM",
AQ975="No root CAuse","No root cause",
AQ975="ODU HS","PDH",
AQ975="IP &amp; VLAN","PDH",
AQ975="Warehouse HUAWEI","SPARE-ISSUE",
AQ975="SPARE-HS","SPARE-ISSUE",
AQ975="Power Telco","BSS",AQ975="no impacts","no impacts"
),"")</f>
        <v>No root cause</v>
      </c>
      <c r="AP975" s="48" t="str" cm="1">
        <f t="array" ref="AP975">IFERROR(_xlfn.IFS(
AQ975="MPR ISSUE","TX ISSUE",
AQ975="BSS Hardware Issue","RAN ISSUE",
AQ975="Sites strategiques, MLL, Pylone, etc.","ENVTECH",
AQ975="AKTIVCO DEFAUT GE &amp; POWER Cabinet","POWER ISSUE",
AQ975="AKTIVCO Coupure ENEO &amp; Baisse de tension","POWER ISSUE",
AQ975="Coupure ENEO &amp; Baisse de tension","POWER ISSUE",
AQ975="Defaut GE &amp; POWER Cabinet","POWER ISSUE",
AQ975="Sharing","POWER ISSUE",
AQ975="Sites strategiques &amp; DataCenter","POWER ISSUE",
AQ975="Exclu","Exclu",
AQ975="SAT","TX ISSUE",
AQ975="SPARE-ISSUE","SPARE-ISSUE",
AQ975="Fiber CAmtel","TX ISSUE",
AQ975="Fiber AOF","TX ISSUE",
AQ975="Projet OCM (HUAWEI)","TRAVAUX-HUAWEI",
AQ975="Projet OCM (NOKIA)","TRAVAUX -NOKIA",
AQ975="ACCESS-ISSUE","ACCESS-ISSUE",
AQ975="Projet OCM (ZTE, NOKIA, autres projets)","TRAVAUX OCM",
AQ975="No root CAuse","No root cause",
AQ975="ODU HS","TX ISSUE",
AQ975="IP &amp; VLAN","TX ISSUE",
AQ975="Warehouse HUAWEI","SPARE-ISSUE",
AQ975="SPARE-HS","SPARE-ISSUE",
AQ975="Power Telco","RAN ISSUE",AQ975="no impacts","no impacts"
),"")</f>
        <v>No root cause</v>
      </c>
      <c r="AQ975" s="126" t="s">
        <v>5344</v>
      </c>
      <c r="AR975" s="48" t="str" cm="1">
        <f t="array" ref="AR975">IFERROR(_xlfn.IFS(
AQ975="MPR ISSUE","ACTIVE",
AQ975="BSS Hardware Issue","ACTIVE",
AQ975="Sites strategiques, MLL, Pylone, etc.","PASSIVE",
AQ975="AKTIVCO DEFAUT GE &amp; POWER Cabinet","PASSIVE",
AQ975="AKTIVCO Coupure ENEO &amp; Baisse de tension","PASSIVE",
AQ975="Coupure ENEO &amp; Baisse de tension","PASSIVE",
AQ975="Defaut GE &amp; POWER Cabinet","PASSIVE",
AQ975="Sharing","PASSIVE",
AQ975="Sites strategiques &amp; DataCenter","PASSIVE",
AQ975="Exclu","Exclu",
AQ975="SAT","ACTIVE",
AQ975="SPARE-ISSUE","SPARE-ISSUE",
AQ975="Fiber CAmtel","ACTIVE",
AQ975="Fiber AOF","ACTIVE",
AQ975="Projet OCM (HUAWEI)","PLANNED WORKS",
AQ975="Projet OCM (NOKIA)","PLANNED WORKS",
AQ975="ACCESS-ISSUE","ACCESS-ISSUE",
AQ975="Projet OCM (ZTE, NOKIA, autres projets)","PLANNED WORKS",
AQ975="No root CAuse","No root cause",
AQ975="ODU HS","ACTIVE",
AQ975="IP &amp; VLAN","ACTIVE",
AQ975="Warehouse HUAWEI","SPARE-ISSUE",
AQ975="SPARE-HS","SPARE-ISSUE",
AQ975="Power Telco","ACTIVE", AQ975="no impacts","no impacts"
),"")</f>
        <v>No root cause</v>
      </c>
      <c r="AS975" s="92" t="s">
        <v>5537</v>
      </c>
      <c r="AT975" s="98" t="s">
        <v>4207</v>
      </c>
      <c r="AV975" s="17" t="s">
        <v>5537</v>
      </c>
      <c r="AW975" s="7" t="s">
        <v>5537</v>
      </c>
      <c r="AX975" s="6" t="s">
        <v>5537</v>
      </c>
      <c r="AY975" s="7"/>
      <c r="AZ975" s="3" t="s">
        <v>5537</v>
      </c>
      <c r="BA975" s="18" t="s">
        <v>5537</v>
      </c>
      <c r="BB975" s="18" t="s">
        <v>5537</v>
      </c>
      <c r="BC975" s="18" t="s">
        <v>5537</v>
      </c>
      <c r="BD975" s="18" t="s">
        <v>5537</v>
      </c>
      <c r="BE975" s="18" t="s">
        <v>5537</v>
      </c>
      <c r="BF975" s="18" t="s">
        <v>5537</v>
      </c>
      <c r="BG975" s="18" t="s">
        <v>5537</v>
      </c>
      <c r="BH975" s="18" t="s">
        <v>5537</v>
      </c>
      <c r="BI975" s="18" t="s">
        <v>5537</v>
      </c>
      <c r="BJ975" s="18" t="s">
        <v>5537</v>
      </c>
      <c r="BK975" s="18" t="s">
        <v>5537</v>
      </c>
      <c r="BL975" s="9" t="s">
        <v>5537</v>
      </c>
      <c r="BM975" s="14" t="s">
        <v>5537</v>
      </c>
      <c r="BN975" s="14" t="s">
        <v>5537</v>
      </c>
      <c r="BO975" s="14" t="str">
        <f>_xlfn.XLOOKUP(B975,'[4]cell downs 18042026 17h'!$B:$B,'[4]cell downs 18042026 17h'!$B:$B,"")</f>
        <v/>
      </c>
      <c r="BP975" s="14" t="str">
        <f>_xlfn.XLOOKUP(B975,'[5]Cells Huawei 19042026 15h'!$B:$B,'[5]Cells Huawei 19042026 15h'!$B:$B,"")</f>
        <v/>
      </c>
      <c r="BQ975" s="9" t="str">
        <f>_xlfn.XLOOKUP(B975,'[6]cells down 19042026 9H40'!$B:$B,'[6]cells down 19042026 9H40'!$B:$B,"")</f>
        <v/>
      </c>
      <c r="BR975" s="9" t="s">
        <v>4207</v>
      </c>
      <c r="BS975" s="9" t="s">
        <v>12</v>
      </c>
      <c r="BT975" s="108"/>
    </row>
    <row r="976" spans="1:72" s="9" customFormat="1" x14ac:dyDescent="0.35">
      <c r="A976" s="1" t="s">
        <v>2593</v>
      </c>
      <c r="B976" s="8" t="s">
        <v>2594</v>
      </c>
      <c r="C976" s="3" t="str">
        <f>_xlfn.XLOOKUP(B976,'[1]daily break down'!$D:$D,'[1]daily break down'!$E:$E,"")</f>
        <v>NORD-OUEST</v>
      </c>
      <c r="D976" s="1" t="s">
        <v>11</v>
      </c>
      <c r="E976" s="1" t="s">
        <v>12</v>
      </c>
      <c r="F976" s="3" t="s">
        <v>51</v>
      </c>
      <c r="G976" s="1" t="s">
        <v>52</v>
      </c>
      <c r="H976" s="32" t="str">
        <f>_xlfn.XLOOKUP(B976,[2]CALCULATION!$B:$B,[2]CALCULATION!$H:$H,"")</f>
        <v>Huawei</v>
      </c>
      <c r="I976" s="28">
        <v>16.300191477400816</v>
      </c>
      <c r="J976" s="28">
        <v>11.879588965651065</v>
      </c>
      <c r="K976" s="28">
        <v>9.2782357825889701</v>
      </c>
      <c r="L976" s="28">
        <v>0</v>
      </c>
      <c r="M976" s="28">
        <v>0</v>
      </c>
      <c r="N976" s="28">
        <v>0</v>
      </c>
      <c r="O976" s="28">
        <v>0</v>
      </c>
      <c r="P976" s="28">
        <v>0</v>
      </c>
      <c r="Q976" s="28">
        <v>1.4938661598650813</v>
      </c>
      <c r="R976" s="28">
        <v>0</v>
      </c>
      <c r="S976" s="93">
        <v>0</v>
      </c>
      <c r="T976" s="93">
        <f>_xlfn.XLOOKUP(B976,'[3]Nur des jours'!$B:$B,'[3]Nur des jours'!$U:$U,"")</f>
        <v>0</v>
      </c>
      <c r="U976" s="93">
        <v>7.6873646317555711</v>
      </c>
      <c r="V976" s="93">
        <v>13.50973295893937</v>
      </c>
      <c r="W976" s="93">
        <v>0</v>
      </c>
      <c r="X976" s="93">
        <v>0</v>
      </c>
      <c r="Y976" s="93">
        <v>0</v>
      </c>
      <c r="Z976" s="93">
        <v>1.396504467330417</v>
      </c>
      <c r="AA976" s="93">
        <v>18.491409199476077</v>
      </c>
      <c r="AB976" s="93">
        <v>49.624428920792298</v>
      </c>
      <c r="AC976" s="93">
        <f>_xlfn.XLOOKUP(B976,'[3]Nur des jours'!$B:$B,'[3]Nur des jours'!$N:$N,"")</f>
        <v>37.964746470794701</v>
      </c>
      <c r="AD976" s="93">
        <v>37.964746470794701</v>
      </c>
      <c r="AE976" s="93">
        <v>0</v>
      </c>
      <c r="AF976" s="93">
        <v>0</v>
      </c>
      <c r="AG976" s="93"/>
      <c r="AH976" s="93">
        <v>0</v>
      </c>
      <c r="AI976" s="93">
        <v>0</v>
      </c>
      <c r="AJ976" s="93">
        <v>0</v>
      </c>
      <c r="AK976" s="93">
        <v>0</v>
      </c>
      <c r="AL976" s="93">
        <v>0</v>
      </c>
      <c r="AM976" s="49" t="s">
        <v>5559</v>
      </c>
      <c r="AN976" s="49"/>
      <c r="AO976" s="48" t="str" cm="1">
        <f t="array" ref="AO976">IFERROR(_xlfn.IFS(
AQ976="MPR ISSUE","PDH",
AQ976="BSS Hardware Issue","BSS",
AQ976="Sites strategiques, MLL, Pylone, etc.","ENVTECH",
AQ976="AKTIVCO DEFAUT GE &amp; POWER Cabinet","AKTIVCO",
AQ976="AKTIVCO Coupure ENEO &amp; Baisse de tension","AKTIVCO GRID ONLY",
AQ976="Coupure ENEO &amp; Baisse de tension","IHS GRID ONLY",
AQ976="Defaut GE &amp; POWER Cabinet","IHS",
AQ976="Sharing","Partners",
AQ976="Sites strategiques &amp; DataCenter","SST &amp; DC",
AQ976="Exclu","Exclu",
AQ976="SAT","SAT",
AQ976="SPARE-ISSUE","SPARE-ISSUE",
AQ976="Fiber CAmtel","TRANS_FO_CAMTEL",
AQ976="Fiber AOF","Fiber AOF",
AQ976="Projet OCM (HUAWEI)","TRAVAUX-HUAWEI",
AQ976="Projet OCM (NOKIA)","TRAVAUX-NOKIA",
AQ976="ACCESS-ISSUE","ACCESS-ISSUE",
AQ976="Projet OCM (ZTE, NOKIA, autres projets)","TRAVAUX OCM",
AQ976="No root CAuse","No root cause",
AQ976="ODU HS","PDH",
AQ976="IP &amp; VLAN","PDH",
AQ976="Warehouse HUAWEI","SPARE-ISSUE",
AQ976="SPARE-HS","SPARE-ISSUE",
AQ976="Power Telco","BSS",AQ976="no impacts","no impacts"
),"")</f>
        <v>No root cause</v>
      </c>
      <c r="AP976" s="48" t="str" cm="1">
        <f t="array" ref="AP976">IFERROR(_xlfn.IFS(
AQ976="MPR ISSUE","TX ISSUE",
AQ976="BSS Hardware Issue","RAN ISSUE",
AQ976="Sites strategiques, MLL, Pylone, etc.","ENVTECH",
AQ976="AKTIVCO DEFAUT GE &amp; POWER Cabinet","POWER ISSUE",
AQ976="AKTIVCO Coupure ENEO &amp; Baisse de tension","POWER ISSUE",
AQ976="Coupure ENEO &amp; Baisse de tension","POWER ISSUE",
AQ976="Defaut GE &amp; POWER Cabinet","POWER ISSUE",
AQ976="Sharing","POWER ISSUE",
AQ976="Sites strategiques &amp; DataCenter","POWER ISSUE",
AQ976="Exclu","Exclu",
AQ976="SAT","TX ISSUE",
AQ976="SPARE-ISSUE","SPARE-ISSUE",
AQ976="Fiber CAmtel","TX ISSUE",
AQ976="Fiber AOF","TX ISSUE",
AQ976="Projet OCM (HUAWEI)","TRAVAUX-HUAWEI",
AQ976="Projet OCM (NOKIA)","TRAVAUX -NOKIA",
AQ976="ACCESS-ISSUE","ACCESS-ISSUE",
AQ976="Projet OCM (ZTE, NOKIA, autres projets)","TRAVAUX OCM",
AQ976="No root CAuse","No root cause",
AQ976="ODU HS","TX ISSUE",
AQ976="IP &amp; VLAN","TX ISSUE",
AQ976="Warehouse HUAWEI","SPARE-ISSUE",
AQ976="SPARE-HS","SPARE-ISSUE",
AQ976="Power Telco","RAN ISSUE",AQ976="no impacts","no impacts"
),"")</f>
        <v>No root cause</v>
      </c>
      <c r="AQ976" s="126" t="s">
        <v>5344</v>
      </c>
      <c r="AR976" s="48" t="str" cm="1">
        <f t="array" ref="AR976">IFERROR(_xlfn.IFS(
AQ976="MPR ISSUE","ACTIVE",
AQ976="BSS Hardware Issue","ACTIVE",
AQ976="Sites strategiques, MLL, Pylone, etc.","PASSIVE",
AQ976="AKTIVCO DEFAUT GE &amp; POWER Cabinet","PASSIVE",
AQ976="AKTIVCO Coupure ENEO &amp; Baisse de tension","PASSIVE",
AQ976="Coupure ENEO &amp; Baisse de tension","PASSIVE",
AQ976="Defaut GE &amp; POWER Cabinet","PASSIVE",
AQ976="Sharing","PASSIVE",
AQ976="Sites strategiques &amp; DataCenter","PASSIVE",
AQ976="Exclu","Exclu",
AQ976="SAT","ACTIVE",
AQ976="SPARE-ISSUE","SPARE-ISSUE",
AQ976="Fiber CAmtel","ACTIVE",
AQ976="Fiber AOF","ACTIVE",
AQ976="Projet OCM (HUAWEI)","PLANNED WORKS",
AQ976="Projet OCM (NOKIA)","PLANNED WORKS",
AQ976="ACCESS-ISSUE","ACCESS-ISSUE",
AQ976="Projet OCM (ZTE, NOKIA, autres projets)","PLANNED WORKS",
AQ976="No root CAuse","No root cause",
AQ976="ODU HS","ACTIVE",
AQ976="IP &amp; VLAN","ACTIVE",
AQ976="Warehouse HUAWEI","SPARE-ISSUE",
AQ976="SPARE-HS","SPARE-ISSUE",
AQ976="Power Telco","ACTIVE", AQ976="no impacts","no impacts"
),"")</f>
        <v>No root cause</v>
      </c>
      <c r="AS976" s="92" t="s">
        <v>5537</v>
      </c>
      <c r="AT976" s="98" t="s">
        <v>2594</v>
      </c>
      <c r="AV976" s="17" t="s">
        <v>5537</v>
      </c>
      <c r="AW976" s="7" t="s">
        <v>5537</v>
      </c>
      <c r="AX976" s="6" t="s">
        <v>5537</v>
      </c>
      <c r="AY976" s="7"/>
      <c r="AZ976" s="3" t="s">
        <v>5537</v>
      </c>
      <c r="BA976" s="18" t="s">
        <v>5537</v>
      </c>
      <c r="BB976" s="18" t="s">
        <v>5537</v>
      </c>
      <c r="BC976" s="18" t="s">
        <v>5537</v>
      </c>
      <c r="BD976" s="18" t="s">
        <v>5537</v>
      </c>
      <c r="BE976" s="18" t="s">
        <v>5537</v>
      </c>
      <c r="BF976" s="18" t="s">
        <v>5537</v>
      </c>
      <c r="BG976" s="18" t="s">
        <v>5537</v>
      </c>
      <c r="BH976" s="18" t="s">
        <v>5537</v>
      </c>
      <c r="BI976" s="18" t="s">
        <v>5537</v>
      </c>
      <c r="BJ976" s="18" t="s">
        <v>5537</v>
      </c>
      <c r="BK976" s="18" t="s">
        <v>5537</v>
      </c>
      <c r="BL976" s="9" t="s">
        <v>5537</v>
      </c>
      <c r="BM976" s="14" t="s">
        <v>5537</v>
      </c>
      <c r="BN976" s="14" t="s">
        <v>5537</v>
      </c>
      <c r="BO976" s="14" t="str">
        <f>_xlfn.XLOOKUP(B976,'[4]cell downs 18042026 17h'!$B:$B,'[4]cell downs 18042026 17h'!$B:$B,"")</f>
        <v/>
      </c>
      <c r="BP976" s="14" t="str">
        <f>_xlfn.XLOOKUP(B976,'[5]Cells Huawei 19042026 15h'!$B:$B,'[5]Cells Huawei 19042026 15h'!$B:$B,"")</f>
        <v/>
      </c>
      <c r="BQ976" s="9" t="str">
        <f>_xlfn.XLOOKUP(B976,'[6]cells down 19042026 9H40'!$B:$B,'[6]cells down 19042026 9H40'!$B:$B,"")</f>
        <v/>
      </c>
      <c r="BR976" s="9" t="s">
        <v>2594</v>
      </c>
      <c r="BS976" s="9" t="s">
        <v>318</v>
      </c>
      <c r="BT976" s="108"/>
    </row>
    <row r="977" spans="1:72" s="9" customFormat="1" x14ac:dyDescent="0.35">
      <c r="A977" s="1" t="s">
        <v>2595</v>
      </c>
      <c r="B977" s="8" t="s">
        <v>2596</v>
      </c>
      <c r="C977" s="3" t="str">
        <f>_xlfn.XLOOKUP(B977,'[1]daily break down'!$D:$D,'[1]daily break down'!$E:$E,"")</f>
        <v>NORD-OUEST</v>
      </c>
      <c r="D977" s="1" t="s">
        <v>11</v>
      </c>
      <c r="E977" s="1" t="s">
        <v>12</v>
      </c>
      <c r="F977" s="3" t="s">
        <v>51</v>
      </c>
      <c r="G977" s="1" t="s">
        <v>52</v>
      </c>
      <c r="H977" s="32" t="str">
        <f>_xlfn.XLOOKUP(B977,[2]CALCULATION!$B:$B,[2]CALCULATION!$H:$H,"")</f>
        <v>Huawei</v>
      </c>
      <c r="I977" s="28">
        <v>16.298675495743836</v>
      </c>
      <c r="J977" s="28">
        <v>11.220315295648525</v>
      </c>
      <c r="K977" s="28">
        <v>12.546995431366339</v>
      </c>
      <c r="L977" s="28">
        <v>11.037684093678394</v>
      </c>
      <c r="M977" s="28">
        <v>35.833722138040642</v>
      </c>
      <c r="N977" s="28">
        <v>35.428384313121192</v>
      </c>
      <c r="O977" s="28">
        <v>0</v>
      </c>
      <c r="P977" s="28">
        <v>0</v>
      </c>
      <c r="Q977" s="28">
        <v>1.4945082226845074</v>
      </c>
      <c r="R977" s="28">
        <v>0</v>
      </c>
      <c r="S977" s="93">
        <v>0</v>
      </c>
      <c r="T977" s="93">
        <f>_xlfn.XLOOKUP(B977,'[3]Nur des jours'!$B:$B,'[3]Nur des jours'!$U:$U,"")</f>
        <v>0</v>
      </c>
      <c r="U977" s="93">
        <v>7.8033818162102344</v>
      </c>
      <c r="V977" s="93">
        <v>12.650331875137333</v>
      </c>
      <c r="W977" s="93">
        <v>0</v>
      </c>
      <c r="X977" s="93">
        <v>0</v>
      </c>
      <c r="Y977" s="93">
        <v>0</v>
      </c>
      <c r="Z977" s="93">
        <v>1.3968254987401298</v>
      </c>
      <c r="AA977" s="93">
        <v>18.491409199476077</v>
      </c>
      <c r="AB977" s="93">
        <v>49.629315732251257</v>
      </c>
      <c r="AC977" s="93">
        <f>_xlfn.XLOOKUP(B977,'[3]Nur des jours'!$B:$B,'[3]Nur des jours'!$N:$N,"")</f>
        <v>37.881706346148903</v>
      </c>
      <c r="AD977" s="93">
        <v>37.881706346148903</v>
      </c>
      <c r="AE977" s="93">
        <v>0</v>
      </c>
      <c r="AF977" s="93">
        <v>0</v>
      </c>
      <c r="AG977" s="93"/>
      <c r="AH977" s="93">
        <v>0</v>
      </c>
      <c r="AI977" s="93">
        <v>0</v>
      </c>
      <c r="AJ977" s="93">
        <v>0</v>
      </c>
      <c r="AK977" s="93">
        <v>0</v>
      </c>
      <c r="AL977" s="93">
        <v>0</v>
      </c>
      <c r="AM977" s="49" t="s">
        <v>5559</v>
      </c>
      <c r="AN977" s="49"/>
      <c r="AO977" s="48" t="str" cm="1">
        <f t="array" ref="AO977">IFERROR(_xlfn.IFS(
AQ977="MPR ISSUE","PDH",
AQ977="BSS Hardware Issue","BSS",
AQ977="Sites strategiques, MLL, Pylone, etc.","ENVTECH",
AQ977="AKTIVCO DEFAUT GE &amp; POWER Cabinet","AKTIVCO",
AQ977="AKTIVCO Coupure ENEO &amp; Baisse de tension","AKTIVCO GRID ONLY",
AQ977="Coupure ENEO &amp; Baisse de tension","IHS GRID ONLY",
AQ977="Defaut GE &amp; POWER Cabinet","IHS",
AQ977="Sharing","Partners",
AQ977="Sites strategiques &amp; DataCenter","SST &amp; DC",
AQ977="Exclu","Exclu",
AQ977="SAT","SAT",
AQ977="SPARE-ISSUE","SPARE-ISSUE",
AQ977="Fiber CAmtel","TRANS_FO_CAMTEL",
AQ977="Fiber AOF","Fiber AOF",
AQ977="Projet OCM (HUAWEI)","TRAVAUX-HUAWEI",
AQ977="Projet OCM (NOKIA)","TRAVAUX-NOKIA",
AQ977="ACCESS-ISSUE","ACCESS-ISSUE",
AQ977="Projet OCM (ZTE, NOKIA, autres projets)","TRAVAUX OCM",
AQ977="No root CAuse","No root cause",
AQ977="ODU HS","PDH",
AQ977="IP &amp; VLAN","PDH",
AQ977="Warehouse HUAWEI","SPARE-ISSUE",
AQ977="SPARE-HS","SPARE-ISSUE",
AQ977="Power Telco","BSS",AQ977="no impacts","no impacts"
),"")</f>
        <v>No root cause</v>
      </c>
      <c r="AP977" s="48" t="str" cm="1">
        <f t="array" ref="AP977">IFERROR(_xlfn.IFS(
AQ977="MPR ISSUE","TX ISSUE",
AQ977="BSS Hardware Issue","RAN ISSUE",
AQ977="Sites strategiques, MLL, Pylone, etc.","ENVTECH",
AQ977="AKTIVCO DEFAUT GE &amp; POWER Cabinet","POWER ISSUE",
AQ977="AKTIVCO Coupure ENEO &amp; Baisse de tension","POWER ISSUE",
AQ977="Coupure ENEO &amp; Baisse de tension","POWER ISSUE",
AQ977="Defaut GE &amp; POWER Cabinet","POWER ISSUE",
AQ977="Sharing","POWER ISSUE",
AQ977="Sites strategiques &amp; DataCenter","POWER ISSUE",
AQ977="Exclu","Exclu",
AQ977="SAT","TX ISSUE",
AQ977="SPARE-ISSUE","SPARE-ISSUE",
AQ977="Fiber CAmtel","TX ISSUE",
AQ977="Fiber AOF","TX ISSUE",
AQ977="Projet OCM (HUAWEI)","TRAVAUX-HUAWEI",
AQ977="Projet OCM (NOKIA)","TRAVAUX -NOKIA",
AQ977="ACCESS-ISSUE","ACCESS-ISSUE",
AQ977="Projet OCM (ZTE, NOKIA, autres projets)","TRAVAUX OCM",
AQ977="No root CAuse","No root cause",
AQ977="ODU HS","TX ISSUE",
AQ977="IP &amp; VLAN","TX ISSUE",
AQ977="Warehouse HUAWEI","SPARE-ISSUE",
AQ977="SPARE-HS","SPARE-ISSUE",
AQ977="Power Telco","RAN ISSUE",AQ977="no impacts","no impacts"
),"")</f>
        <v>No root cause</v>
      </c>
      <c r="AQ977" s="126" t="s">
        <v>5344</v>
      </c>
      <c r="AR977" s="48" t="str" cm="1">
        <f t="array" ref="AR977">IFERROR(_xlfn.IFS(
AQ977="MPR ISSUE","ACTIVE",
AQ977="BSS Hardware Issue","ACTIVE",
AQ977="Sites strategiques, MLL, Pylone, etc.","PASSIVE",
AQ977="AKTIVCO DEFAUT GE &amp; POWER Cabinet","PASSIVE",
AQ977="AKTIVCO Coupure ENEO &amp; Baisse de tension","PASSIVE",
AQ977="Coupure ENEO &amp; Baisse de tension","PASSIVE",
AQ977="Defaut GE &amp; POWER Cabinet","PASSIVE",
AQ977="Sharing","PASSIVE",
AQ977="Sites strategiques &amp; DataCenter","PASSIVE",
AQ977="Exclu","Exclu",
AQ977="SAT","ACTIVE",
AQ977="SPARE-ISSUE","SPARE-ISSUE",
AQ977="Fiber CAmtel","ACTIVE",
AQ977="Fiber AOF","ACTIVE",
AQ977="Projet OCM (HUAWEI)","PLANNED WORKS",
AQ977="Projet OCM (NOKIA)","PLANNED WORKS",
AQ977="ACCESS-ISSUE","ACCESS-ISSUE",
AQ977="Projet OCM (ZTE, NOKIA, autres projets)","PLANNED WORKS",
AQ977="No root CAuse","No root cause",
AQ977="ODU HS","ACTIVE",
AQ977="IP &amp; VLAN","ACTIVE",
AQ977="Warehouse HUAWEI","SPARE-ISSUE",
AQ977="SPARE-HS","SPARE-ISSUE",
AQ977="Power Telco","ACTIVE", AQ977="no impacts","no impacts"
),"")</f>
        <v>No root cause</v>
      </c>
      <c r="AS977" s="92" t="s">
        <v>5537</v>
      </c>
      <c r="AT977" s="98" t="s">
        <v>2596</v>
      </c>
      <c r="AV977" s="17" t="s">
        <v>5537</v>
      </c>
      <c r="AW977" s="7" t="s">
        <v>5537</v>
      </c>
      <c r="AX977" s="6" t="s">
        <v>5537</v>
      </c>
      <c r="AY977" s="7"/>
      <c r="AZ977" s="3" t="s">
        <v>5537</v>
      </c>
      <c r="BA977" s="18" t="s">
        <v>5537</v>
      </c>
      <c r="BB977" s="18" t="s">
        <v>5537</v>
      </c>
      <c r="BC977" s="18" t="s">
        <v>5537</v>
      </c>
      <c r="BD977" s="18" t="s">
        <v>5537</v>
      </c>
      <c r="BE977" s="18" t="s">
        <v>5537</v>
      </c>
      <c r="BF977" s="18" t="s">
        <v>5537</v>
      </c>
      <c r="BG977" s="18" t="s">
        <v>5537</v>
      </c>
      <c r="BH977" s="18" t="s">
        <v>5537</v>
      </c>
      <c r="BI977" s="18" t="s">
        <v>5537</v>
      </c>
      <c r="BJ977" s="18" t="s">
        <v>5537</v>
      </c>
      <c r="BK977" s="18" t="s">
        <v>5537</v>
      </c>
      <c r="BL977" s="9" t="s">
        <v>5537</v>
      </c>
      <c r="BM977" s="14" t="s">
        <v>5537</v>
      </c>
      <c r="BN977" s="14" t="s">
        <v>5537</v>
      </c>
      <c r="BO977" s="14" t="str">
        <f>_xlfn.XLOOKUP(B977,'[4]cell downs 18042026 17h'!$B:$B,'[4]cell downs 18042026 17h'!$B:$B,"")</f>
        <v/>
      </c>
      <c r="BP977" s="14" t="str">
        <f>_xlfn.XLOOKUP(B977,'[5]Cells Huawei 19042026 15h'!$B:$B,'[5]Cells Huawei 19042026 15h'!$B:$B,"")</f>
        <v/>
      </c>
      <c r="BQ977" s="9" t="str">
        <f>_xlfn.XLOOKUP(B977,'[6]cells down 19042026 9H40'!$B:$B,'[6]cells down 19042026 9H40'!$B:$B,"")</f>
        <v/>
      </c>
      <c r="BR977" s="9" t="s">
        <v>2596</v>
      </c>
      <c r="BS977" s="9" t="s">
        <v>5537</v>
      </c>
      <c r="BT977" s="108"/>
    </row>
    <row r="978" spans="1:72" s="9" customFormat="1" x14ac:dyDescent="0.35">
      <c r="A978" s="1" t="s">
        <v>1565</v>
      </c>
      <c r="B978" s="8" t="s">
        <v>1566</v>
      </c>
      <c r="C978" s="3" t="str">
        <f>_xlfn.XLOOKUP(B978,'[1]daily break down'!$D:$D,'[1]daily break down'!$E:$E,"")</f>
        <v>Yaounde</v>
      </c>
      <c r="D978" s="1" t="s">
        <v>21</v>
      </c>
      <c r="E978" s="1" t="s">
        <v>30</v>
      </c>
      <c r="F978" s="3" t="s">
        <v>37</v>
      </c>
      <c r="G978" s="1" t="s">
        <v>38</v>
      </c>
      <c r="H978" s="34" t="str">
        <f>_xlfn.XLOOKUP(B978,[2]CALCULATION!$B:$B,[2]CALCULATION!$H:$H,"")</f>
        <v>ZTE</v>
      </c>
      <c r="I978" s="28">
        <v>0</v>
      </c>
      <c r="J978" s="28">
        <v>0</v>
      </c>
      <c r="K978" s="28">
        <v>0</v>
      </c>
      <c r="L978" s="28">
        <v>0</v>
      </c>
      <c r="M978" s="28">
        <v>0</v>
      </c>
      <c r="N978" s="28">
        <v>0</v>
      </c>
      <c r="O978" s="28">
        <v>0</v>
      </c>
      <c r="P978" s="28">
        <v>2.0062322897672304</v>
      </c>
      <c r="Q978" s="28">
        <v>48.931036745968562</v>
      </c>
      <c r="R978" s="28">
        <v>12.206844817696965</v>
      </c>
      <c r="S978" s="93">
        <v>12.24872158158621</v>
      </c>
      <c r="T978" s="93">
        <f>_xlfn.XLOOKUP(B978,'[3]Nur des jours'!$B:$B,'[3]Nur des jours'!$U:$U,"")</f>
        <v>13.868556899607057</v>
      </c>
      <c r="U978" s="93">
        <v>13.868556899607057</v>
      </c>
      <c r="V978" s="93">
        <v>13.868556899607057</v>
      </c>
      <c r="W978" s="93">
        <v>13.868556899607057</v>
      </c>
      <c r="X978" s="93">
        <v>13.339711157339634</v>
      </c>
      <c r="Y978" s="93">
        <v>12.01030225463926</v>
      </c>
      <c r="Z978" s="93">
        <v>49.656121854962294</v>
      </c>
      <c r="AA978" s="93">
        <v>49.229471111453563</v>
      </c>
      <c r="AB978" s="93">
        <v>25.650962523506635</v>
      </c>
      <c r="AC978" s="93">
        <f>_xlfn.XLOOKUP(B978,'[3]Nur des jours'!$B:$B,'[3]Nur des jours'!$N:$N,"")</f>
        <v>37.726362814004389</v>
      </c>
      <c r="AD978" s="93">
        <v>37.726362814004389</v>
      </c>
      <c r="AE978" s="93">
        <v>0</v>
      </c>
      <c r="AF978" s="93">
        <v>0</v>
      </c>
      <c r="AG978" s="93"/>
      <c r="AH978" s="93">
        <v>0</v>
      </c>
      <c r="AI978" s="93">
        <v>0</v>
      </c>
      <c r="AJ978" s="93">
        <v>0</v>
      </c>
      <c r="AK978" s="93">
        <v>0</v>
      </c>
      <c r="AL978" s="93">
        <v>0</v>
      </c>
      <c r="AM978" s="49" t="s">
        <v>5559</v>
      </c>
      <c r="AN978" s="49"/>
      <c r="AO978" s="48" t="str" cm="1">
        <f t="array" ref="AO978">IFERROR(_xlfn.IFS(
AQ978="MPR ISSUE","PDH",
AQ978="BSS Hardware Issue","BSS",
AQ978="Sites strategiques, MLL, Pylone, etc.","ENVTECH",
AQ978="AKTIVCO DEFAUT GE &amp; POWER Cabinet","AKTIVCO",
AQ978="AKTIVCO Coupure ENEO &amp; Baisse de tension","AKTIVCO GRID ONLY",
AQ978="Coupure ENEO &amp; Baisse de tension","IHS GRID ONLY",
AQ978="Defaut GE &amp; POWER Cabinet","IHS",
AQ978="Sharing","Partners",
AQ978="Sites strategiques &amp; DataCenter","SST &amp; DC",
AQ978="Exclu","Exclu",
AQ978="SAT","SAT",
AQ978="SPARE-ISSUE","SPARE-ISSUE",
AQ978="Fiber CAmtel","TRANS_FO_CAMTEL",
AQ978="Fiber AOF","Fiber AOF",
AQ978="Projet OCM (HUAWEI)","TRAVAUX-HUAWEI",
AQ978="Projet OCM (NOKIA)","TRAVAUX-NOKIA",
AQ978="ACCESS-ISSUE","ACCESS-ISSUE",
AQ978="Projet OCM (ZTE, NOKIA, autres projets)","TRAVAUX OCM",
AQ978="No root CAuse","No root cause",
AQ978="ODU HS","PDH",
AQ978="IP &amp; VLAN","PDH",
AQ978="Warehouse HUAWEI","SPARE-ISSUE",
AQ978="SPARE-HS","SPARE-ISSUE",
AQ978="Power Telco","BSS",AQ978="no impacts","no impacts"
),"")</f>
        <v>No root cause</v>
      </c>
      <c r="AP978" s="48" t="str" cm="1">
        <f t="array" ref="AP978">IFERROR(_xlfn.IFS(
AQ978="MPR ISSUE","TX ISSUE",
AQ978="BSS Hardware Issue","RAN ISSUE",
AQ978="Sites strategiques, MLL, Pylone, etc.","ENVTECH",
AQ978="AKTIVCO DEFAUT GE &amp; POWER Cabinet","POWER ISSUE",
AQ978="AKTIVCO Coupure ENEO &amp; Baisse de tension","POWER ISSUE",
AQ978="Coupure ENEO &amp; Baisse de tension","POWER ISSUE",
AQ978="Defaut GE &amp; POWER Cabinet","POWER ISSUE",
AQ978="Sharing","POWER ISSUE",
AQ978="Sites strategiques &amp; DataCenter","POWER ISSUE",
AQ978="Exclu","Exclu",
AQ978="SAT","TX ISSUE",
AQ978="SPARE-ISSUE","SPARE-ISSUE",
AQ978="Fiber CAmtel","TX ISSUE",
AQ978="Fiber AOF","TX ISSUE",
AQ978="Projet OCM (HUAWEI)","TRAVAUX-HUAWEI",
AQ978="Projet OCM (NOKIA)","TRAVAUX -NOKIA",
AQ978="ACCESS-ISSUE","ACCESS-ISSUE",
AQ978="Projet OCM (ZTE, NOKIA, autres projets)","TRAVAUX OCM",
AQ978="No root CAuse","No root cause",
AQ978="ODU HS","TX ISSUE",
AQ978="IP &amp; VLAN","TX ISSUE",
AQ978="Warehouse HUAWEI","SPARE-ISSUE",
AQ978="SPARE-HS","SPARE-ISSUE",
AQ978="Power Telco","RAN ISSUE",AQ978="no impacts","no impacts"
),"")</f>
        <v>No root cause</v>
      </c>
      <c r="AQ978" s="67" t="s">
        <v>5344</v>
      </c>
      <c r="AR978" s="48" t="str" cm="1">
        <f t="array" ref="AR978">IFERROR(_xlfn.IFS(
AQ978="MPR ISSUE","ACTIVE",
AQ978="BSS Hardware Issue","ACTIVE",
AQ978="Sites strategiques, MLL, Pylone, etc.","PASSIVE",
AQ978="AKTIVCO DEFAUT GE &amp; POWER Cabinet","PASSIVE",
AQ978="AKTIVCO Coupure ENEO &amp; Baisse de tension","PASSIVE",
AQ978="Coupure ENEO &amp; Baisse de tension","PASSIVE",
AQ978="Defaut GE &amp; POWER Cabinet","PASSIVE",
AQ978="Sharing","PASSIVE",
AQ978="Sites strategiques &amp; DataCenter","PASSIVE",
AQ978="Exclu","Exclu",
AQ978="SAT","ACTIVE",
AQ978="SPARE-ISSUE","SPARE-ISSUE",
AQ978="Fiber CAmtel","ACTIVE",
AQ978="Fiber AOF","ACTIVE",
AQ978="Projet OCM (HUAWEI)","PLANNED WORKS",
AQ978="Projet OCM (NOKIA)","PLANNED WORKS",
AQ978="ACCESS-ISSUE","ACCESS-ISSUE",
AQ978="Projet OCM (ZTE, NOKIA, autres projets)","PLANNED WORKS",
AQ978="No root CAuse","No root cause",
AQ978="ODU HS","ACTIVE",
AQ978="IP &amp; VLAN","ACTIVE",
AQ978="Warehouse HUAWEI","SPARE-ISSUE",
AQ978="SPARE-HS","SPARE-ISSUE",
AQ978="Power Telco","ACTIVE", AQ978="no impacts","no impacts"
),"")</f>
        <v>No root cause</v>
      </c>
      <c r="AS978" s="92" t="s">
        <v>5537</v>
      </c>
      <c r="AT978" s="98" t="s">
        <v>1566</v>
      </c>
      <c r="AV978" s="17" t="s">
        <v>5537</v>
      </c>
      <c r="AW978" s="7" t="s">
        <v>5537</v>
      </c>
      <c r="AX978" s="6" t="s">
        <v>5537</v>
      </c>
      <c r="AY978" s="7"/>
      <c r="AZ978" s="3" t="s">
        <v>5537</v>
      </c>
      <c r="BA978" s="18" t="s">
        <v>5537</v>
      </c>
      <c r="BB978" s="18" t="s">
        <v>5537</v>
      </c>
      <c r="BC978" s="18" t="s">
        <v>5537</v>
      </c>
      <c r="BD978" s="18" t="s">
        <v>5537</v>
      </c>
      <c r="BE978" s="18" t="s">
        <v>5537</v>
      </c>
      <c r="BF978" s="18" t="s">
        <v>5537</v>
      </c>
      <c r="BG978" s="18" t="s">
        <v>5537</v>
      </c>
      <c r="BH978" s="18" t="s">
        <v>5537</v>
      </c>
      <c r="BI978" s="18" t="s">
        <v>5537</v>
      </c>
      <c r="BJ978" s="18" t="s">
        <v>5537</v>
      </c>
      <c r="BK978" s="18" t="s">
        <v>5537</v>
      </c>
      <c r="BL978" s="9" t="s">
        <v>5537</v>
      </c>
      <c r="BM978" s="14" t="s">
        <v>5537</v>
      </c>
      <c r="BN978" s="14" t="s">
        <v>5537</v>
      </c>
      <c r="BO978" s="14" t="str">
        <f>_xlfn.XLOOKUP(B978,'[4]cell downs 18042026 17h'!$B:$B,'[4]cell downs 18042026 17h'!$B:$B,"")</f>
        <v/>
      </c>
      <c r="BP978" s="14" t="str">
        <f>_xlfn.XLOOKUP(B978,'[5]Cells Huawei 19042026 15h'!$B:$B,'[5]Cells Huawei 19042026 15h'!$B:$B,"")</f>
        <v/>
      </c>
      <c r="BQ978" s="9" t="str">
        <f>_xlfn.XLOOKUP(B978,'[6]cells down 19042026 9H40'!$B:$B,'[6]cells down 19042026 9H40'!$B:$B,"")</f>
        <v/>
      </c>
      <c r="BR978" s="9" t="s">
        <v>5537</v>
      </c>
      <c r="BS978" s="9" t="s">
        <v>5537</v>
      </c>
      <c r="BT978" s="108"/>
    </row>
    <row r="979" spans="1:72" s="9" customFormat="1" x14ac:dyDescent="0.35">
      <c r="A979" s="1" t="s">
        <v>450</v>
      </c>
      <c r="B979" s="8" t="s">
        <v>451</v>
      </c>
      <c r="C979" s="3" t="str">
        <f>_xlfn.XLOOKUP(B979,'[1]daily break down'!$D:$D,'[1]daily break down'!$E:$E,"")</f>
        <v>Yaounde</v>
      </c>
      <c r="D979" s="1" t="s">
        <v>21</v>
      </c>
      <c r="E979" s="1" t="s">
        <v>125</v>
      </c>
      <c r="F979" s="3" t="s">
        <v>37</v>
      </c>
      <c r="G979" s="1" t="s">
        <v>38</v>
      </c>
      <c r="H979" s="34" t="str">
        <f>_xlfn.XLOOKUP(B979,[2]CALCULATION!$B:$B,[2]CALCULATION!$H:$H,"")</f>
        <v>ZTE</v>
      </c>
      <c r="I979" s="28">
        <v>0.57000910302397378</v>
      </c>
      <c r="J979" s="28">
        <v>0.3791024247145674</v>
      </c>
      <c r="K979" s="28">
        <v>1.4062067499350801</v>
      </c>
      <c r="L979" s="28">
        <v>0.99760510568353977</v>
      </c>
      <c r="M979" s="28">
        <v>19.539113040153186</v>
      </c>
      <c r="N979" s="28">
        <v>0</v>
      </c>
      <c r="O979" s="28">
        <v>0</v>
      </c>
      <c r="P979" s="28">
        <v>9.1810346057591641</v>
      </c>
      <c r="Q979" s="28">
        <v>33.210289128021614</v>
      </c>
      <c r="R979" s="28">
        <v>17.270419737867154</v>
      </c>
      <c r="S979" s="93">
        <v>4.5826698684199254</v>
      </c>
      <c r="T979" s="93">
        <f>_xlfn.XLOOKUP(B979,'[3]Nur des jours'!$B:$B,'[3]Nur des jours'!$U:$U,"")</f>
        <v>0</v>
      </c>
      <c r="U979" s="93">
        <v>2.6058832929547164</v>
      </c>
      <c r="V979" s="93">
        <v>0</v>
      </c>
      <c r="W979" s="93">
        <v>0</v>
      </c>
      <c r="X979" s="93">
        <v>1.8657810480177386</v>
      </c>
      <c r="Y979" s="93">
        <v>0.34660691202027116</v>
      </c>
      <c r="Z979" s="93">
        <v>15.535316308680976</v>
      </c>
      <c r="AA979" s="93">
        <v>0</v>
      </c>
      <c r="AB979" s="93">
        <v>0</v>
      </c>
      <c r="AC979" s="93">
        <f>_xlfn.XLOOKUP(B979,'[3]Nur des jours'!$B:$B,'[3]Nur des jours'!$N:$N,"")</f>
        <v>18.696708785987624</v>
      </c>
      <c r="AD979" s="93">
        <v>18.696708785987624</v>
      </c>
      <c r="AE979" s="93">
        <v>0</v>
      </c>
      <c r="AF979" s="93">
        <v>0</v>
      </c>
      <c r="AG979" s="93"/>
      <c r="AH979" s="93">
        <v>0</v>
      </c>
      <c r="AI979" s="93">
        <v>0</v>
      </c>
      <c r="AJ979" s="93">
        <v>0</v>
      </c>
      <c r="AK979" s="93">
        <v>0</v>
      </c>
      <c r="AL979" s="93">
        <v>0</v>
      </c>
      <c r="AM979" s="49" t="s">
        <v>5559</v>
      </c>
      <c r="AN979" s="49"/>
      <c r="AO979" s="48" t="str" cm="1">
        <f t="array" ref="AO979">IFERROR(_xlfn.IFS(
AQ979="MPR ISSUE","PDH",
AQ979="BSS Hardware Issue","BSS",
AQ979="Sites strategiques, MLL, Pylone, etc.","ENVTECH",
AQ979="AKTIVCO DEFAUT GE &amp; POWER Cabinet","AKTIVCO",
AQ979="AKTIVCO Coupure ENEO &amp; Baisse de tension","AKTIVCO GRID ONLY",
AQ979="Coupure ENEO &amp; Baisse de tension","IHS GRID ONLY",
AQ979="Defaut GE &amp; POWER Cabinet","IHS",
AQ979="Sharing","Partners",
AQ979="Sites strategiques &amp; DataCenter","SST &amp; DC",
AQ979="Exclu","Exclu",
AQ979="SAT","SAT",
AQ979="SPARE-ISSUE","SPARE-ISSUE",
AQ979="Fiber CAmtel","TRANS_FO_CAMTEL",
AQ979="Fiber AOF","Fiber AOF",
AQ979="Projet OCM (HUAWEI)","TRAVAUX-HUAWEI",
AQ979="Projet OCM (NOKIA)","TRAVAUX-NOKIA",
AQ979="ACCESS-ISSUE","ACCESS-ISSUE",
AQ979="Projet OCM (ZTE, NOKIA, autres projets)","TRAVAUX OCM",
AQ979="No root CAuse","No root cause",
AQ979="ODU HS","PDH",
AQ979="IP &amp; VLAN","PDH",
AQ979="Warehouse HUAWEI","SPARE-ISSUE",
AQ979="SPARE-HS","SPARE-ISSUE",
AQ979="Power Telco","BSS",AQ979="no impacts","no impacts"
),"")</f>
        <v>No root cause</v>
      </c>
      <c r="AP979" s="48" t="str" cm="1">
        <f t="array" ref="AP979">IFERROR(_xlfn.IFS(
AQ979="MPR ISSUE","TX ISSUE",
AQ979="BSS Hardware Issue","RAN ISSUE",
AQ979="Sites strategiques, MLL, Pylone, etc.","ENVTECH",
AQ979="AKTIVCO DEFAUT GE &amp; POWER Cabinet","POWER ISSUE",
AQ979="AKTIVCO Coupure ENEO &amp; Baisse de tension","POWER ISSUE",
AQ979="Coupure ENEO &amp; Baisse de tension","POWER ISSUE",
AQ979="Defaut GE &amp; POWER Cabinet","POWER ISSUE",
AQ979="Sharing","POWER ISSUE",
AQ979="Sites strategiques &amp; DataCenter","POWER ISSUE",
AQ979="Exclu","Exclu",
AQ979="SAT","TX ISSUE",
AQ979="SPARE-ISSUE","SPARE-ISSUE",
AQ979="Fiber CAmtel","TX ISSUE",
AQ979="Fiber AOF","TX ISSUE",
AQ979="Projet OCM (HUAWEI)","TRAVAUX-HUAWEI",
AQ979="Projet OCM (NOKIA)","TRAVAUX -NOKIA",
AQ979="ACCESS-ISSUE","ACCESS-ISSUE",
AQ979="Projet OCM (ZTE, NOKIA, autres projets)","TRAVAUX OCM",
AQ979="No root CAuse","No root cause",
AQ979="ODU HS","TX ISSUE",
AQ979="IP &amp; VLAN","TX ISSUE",
AQ979="Warehouse HUAWEI","SPARE-ISSUE",
AQ979="SPARE-HS","SPARE-ISSUE",
AQ979="Power Telco","RAN ISSUE",AQ979="no impacts","no impacts"
),"")</f>
        <v>No root cause</v>
      </c>
      <c r="AQ979" s="67" t="s">
        <v>5344</v>
      </c>
      <c r="AR979" s="48" t="str" cm="1">
        <f t="array" ref="AR979">IFERROR(_xlfn.IFS(
AQ979="MPR ISSUE","ACTIVE",
AQ979="BSS Hardware Issue","ACTIVE",
AQ979="Sites strategiques, MLL, Pylone, etc.","PASSIVE",
AQ979="AKTIVCO DEFAUT GE &amp; POWER Cabinet","PASSIVE",
AQ979="AKTIVCO Coupure ENEO &amp; Baisse de tension","PASSIVE",
AQ979="Coupure ENEO &amp; Baisse de tension","PASSIVE",
AQ979="Defaut GE &amp; POWER Cabinet","PASSIVE",
AQ979="Sharing","PASSIVE",
AQ979="Sites strategiques &amp; DataCenter","PASSIVE",
AQ979="Exclu","Exclu",
AQ979="SAT","ACTIVE",
AQ979="SPARE-ISSUE","SPARE-ISSUE",
AQ979="Fiber CAmtel","ACTIVE",
AQ979="Fiber AOF","ACTIVE",
AQ979="Projet OCM (HUAWEI)","PLANNED WORKS",
AQ979="Projet OCM (NOKIA)","PLANNED WORKS",
AQ979="ACCESS-ISSUE","ACCESS-ISSUE",
AQ979="Projet OCM (ZTE, NOKIA, autres projets)","PLANNED WORKS",
AQ979="No root CAuse","No root cause",
AQ979="ODU HS","ACTIVE",
AQ979="IP &amp; VLAN","ACTIVE",
AQ979="Warehouse HUAWEI","SPARE-ISSUE",
AQ979="SPARE-HS","SPARE-ISSUE",
AQ979="Power Telco","ACTIVE", AQ979="no impacts","no impacts"
),"")</f>
        <v>No root cause</v>
      </c>
      <c r="AS979" s="92" t="s">
        <v>5537</v>
      </c>
      <c r="AT979" s="98" t="s">
        <v>451</v>
      </c>
      <c r="AV979" s="17" t="s">
        <v>5537</v>
      </c>
      <c r="AW979" s="7" t="s">
        <v>5537</v>
      </c>
      <c r="AX979" s="6" t="s">
        <v>5537</v>
      </c>
      <c r="AY979" s="7"/>
      <c r="AZ979" s="3" t="s">
        <v>5537</v>
      </c>
      <c r="BA979" s="18" t="s">
        <v>5537</v>
      </c>
      <c r="BB979" s="18" t="s">
        <v>5537</v>
      </c>
      <c r="BC979" s="18" t="s">
        <v>5537</v>
      </c>
      <c r="BD979" s="18" t="s">
        <v>5537</v>
      </c>
      <c r="BE979" s="18" t="s">
        <v>5537</v>
      </c>
      <c r="BF979" s="18" t="s">
        <v>5537</v>
      </c>
      <c r="BG979" s="18" t="s">
        <v>5537</v>
      </c>
      <c r="BH979" s="18" t="s">
        <v>5537</v>
      </c>
      <c r="BI979" s="18" t="s">
        <v>5537</v>
      </c>
      <c r="BJ979" s="18" t="s">
        <v>5537</v>
      </c>
      <c r="BK979" s="18" t="s">
        <v>5537</v>
      </c>
      <c r="BL979" s="9" t="s">
        <v>5537</v>
      </c>
      <c r="BM979" s="14" t="s">
        <v>5537</v>
      </c>
      <c r="BN979" s="14" t="s">
        <v>5537</v>
      </c>
      <c r="BO979" s="14" t="str">
        <f>_xlfn.XLOOKUP(B979,'[4]cell downs 18042026 17h'!$B:$B,'[4]cell downs 18042026 17h'!$B:$B,"")</f>
        <v/>
      </c>
      <c r="BP979" s="14" t="str">
        <f>_xlfn.XLOOKUP(B979,'[5]Cells Huawei 19042026 15h'!$B:$B,'[5]Cells Huawei 19042026 15h'!$B:$B,"")</f>
        <v/>
      </c>
      <c r="BQ979" s="9" t="str">
        <f>_xlfn.XLOOKUP(B979,'[6]cells down 19042026 9H40'!$B:$B,'[6]cells down 19042026 9H40'!$B:$B,"")</f>
        <v/>
      </c>
      <c r="BR979" s="9" t="s">
        <v>5537</v>
      </c>
      <c r="BS979" s="9" t="s">
        <v>5537</v>
      </c>
      <c r="BT979" s="108"/>
    </row>
    <row r="980" spans="1:72" s="9" customFormat="1" x14ac:dyDescent="0.35">
      <c r="A980" s="1" t="s">
        <v>791</v>
      </c>
      <c r="B980" s="1" t="s">
        <v>792</v>
      </c>
      <c r="C980" s="3" t="str">
        <f>_xlfn.XLOOKUP(B980,'[1]daily break down'!$D:$D,'[1]daily break down'!$E:$E,"")</f>
        <v>Douala</v>
      </c>
      <c r="D980" s="1" t="s">
        <v>21</v>
      </c>
      <c r="E980" s="1" t="s">
        <v>30</v>
      </c>
      <c r="F980" s="3" t="s">
        <v>31</v>
      </c>
      <c r="G980" s="1" t="s">
        <v>32</v>
      </c>
      <c r="H980" s="34" t="str">
        <f>_xlfn.XLOOKUP(B980,[2]CALCULATION!$B:$B,[2]CALCULATION!$H:$H,"")</f>
        <v>ZTE</v>
      </c>
      <c r="I980" s="28">
        <v>0</v>
      </c>
      <c r="J980" s="28">
        <v>15.021541207591754</v>
      </c>
      <c r="K980" s="28">
        <v>13.868556899607057</v>
      </c>
      <c r="L980" s="28">
        <v>3.5958728201967309</v>
      </c>
      <c r="M980" s="28">
        <v>0</v>
      </c>
      <c r="N980" s="28">
        <v>0</v>
      </c>
      <c r="O980" s="28">
        <v>20.205716927344163</v>
      </c>
      <c r="P980" s="28">
        <v>48.293147334868586</v>
      </c>
      <c r="Q980" s="28">
        <v>63.491023961784435</v>
      </c>
      <c r="R980" s="28">
        <v>0</v>
      </c>
      <c r="S980" s="93">
        <v>9.3316875123062033</v>
      </c>
      <c r="T980" s="93">
        <f>_xlfn.XLOOKUP(B980,'[3]Nur des jours'!$B:$B,'[3]Nur des jours'!$U:$U,"")</f>
        <v>0</v>
      </c>
      <c r="U980" s="93">
        <v>0</v>
      </c>
      <c r="V980" s="93">
        <v>0</v>
      </c>
      <c r="W980" s="93">
        <v>0</v>
      </c>
      <c r="X980" s="93">
        <v>0</v>
      </c>
      <c r="Y980" s="93">
        <v>0</v>
      </c>
      <c r="Z980" s="93">
        <v>13.868556899607057</v>
      </c>
      <c r="AA980" s="93">
        <v>14.494050931276453</v>
      </c>
      <c r="AB980" s="93">
        <v>0</v>
      </c>
      <c r="AC980" s="93">
        <f>_xlfn.XLOOKUP(B980,'[3]Nur des jours'!$B:$B,'[3]Nur des jours'!$N:$N,"")</f>
        <v>17.240242785354127</v>
      </c>
      <c r="AD980" s="93">
        <v>17.240242785354127</v>
      </c>
      <c r="AE980" s="93">
        <v>0</v>
      </c>
      <c r="AF980" s="93">
        <v>0</v>
      </c>
      <c r="AG980" s="93"/>
      <c r="AH980" s="93">
        <v>0</v>
      </c>
      <c r="AI980" s="93">
        <v>0</v>
      </c>
      <c r="AJ980" s="93">
        <v>0</v>
      </c>
      <c r="AK980" s="93">
        <v>0</v>
      </c>
      <c r="AL980" s="93">
        <v>0</v>
      </c>
      <c r="AM980" s="49" t="s">
        <v>5559</v>
      </c>
      <c r="AN980" s="49"/>
      <c r="AO980" s="48" t="str" cm="1">
        <f t="array" ref="AO980">IFERROR(_xlfn.IFS(
AQ980="MPR ISSUE","PDH",
AQ980="BSS Hardware Issue","BSS",
AQ980="Sites strategiques, MLL, Pylone, etc.","ENVTECH",
AQ980="AKTIVCO DEFAUT GE &amp; POWER Cabinet","AKTIVCO",
AQ980="AKTIVCO Coupure ENEO &amp; Baisse de tension","AKTIVCO GRID ONLY",
AQ980="Coupure ENEO &amp; Baisse de tension","IHS GRID ONLY",
AQ980="Defaut GE &amp; POWER Cabinet","IHS",
AQ980="Sharing","Partners",
AQ980="Sites strategiques &amp; DataCenter","SST &amp; DC",
AQ980="Exclu","Exclu",
AQ980="SAT","SAT",
AQ980="SPARE-ISSUE","SPARE-ISSUE",
AQ980="Fiber CAmtel","TRANS_FO_CAMTEL",
AQ980="Fiber AOF","Fiber AOF",
AQ980="Projet OCM (HUAWEI)","TRAVAUX-HUAWEI",
AQ980="Projet OCM (NOKIA)","TRAVAUX-NOKIA",
AQ980="ACCESS-ISSUE","ACCESS-ISSUE",
AQ980="Projet OCM (ZTE, NOKIA, autres projets)","TRAVAUX OCM",
AQ980="No root CAuse","No root cause",
AQ980="ODU HS","PDH",
AQ980="IP &amp; VLAN","PDH",
AQ980="Warehouse HUAWEI","SPARE-ISSUE",
AQ980="SPARE-HS","SPARE-ISSUE",
AQ980="Power Telco","BSS",AQ980="no impacts","no impacts"
),"")</f>
        <v>No root cause</v>
      </c>
      <c r="AP980" s="48" t="str" cm="1">
        <f t="array" ref="AP980">IFERROR(_xlfn.IFS(
AQ980="MPR ISSUE","TX ISSUE",
AQ980="BSS Hardware Issue","RAN ISSUE",
AQ980="Sites strategiques, MLL, Pylone, etc.","ENVTECH",
AQ980="AKTIVCO DEFAUT GE &amp; POWER Cabinet","POWER ISSUE",
AQ980="AKTIVCO Coupure ENEO &amp; Baisse de tension","POWER ISSUE",
AQ980="Coupure ENEO &amp; Baisse de tension","POWER ISSUE",
AQ980="Defaut GE &amp; POWER Cabinet","POWER ISSUE",
AQ980="Sharing","POWER ISSUE",
AQ980="Sites strategiques &amp; DataCenter","POWER ISSUE",
AQ980="Exclu","Exclu",
AQ980="SAT","TX ISSUE",
AQ980="SPARE-ISSUE","SPARE-ISSUE",
AQ980="Fiber CAmtel","TX ISSUE",
AQ980="Fiber AOF","TX ISSUE",
AQ980="Projet OCM (HUAWEI)","TRAVAUX-HUAWEI",
AQ980="Projet OCM (NOKIA)","TRAVAUX -NOKIA",
AQ980="ACCESS-ISSUE","ACCESS-ISSUE",
AQ980="Projet OCM (ZTE, NOKIA, autres projets)","TRAVAUX OCM",
AQ980="No root CAuse","No root cause",
AQ980="ODU HS","TX ISSUE",
AQ980="IP &amp; VLAN","TX ISSUE",
AQ980="Warehouse HUAWEI","SPARE-ISSUE",
AQ980="SPARE-HS","SPARE-ISSUE",
AQ980="Power Telco","RAN ISSUE",AQ980="no impacts","no impacts"
),"")</f>
        <v>No root cause</v>
      </c>
      <c r="AQ980" s="67" t="s">
        <v>5344</v>
      </c>
      <c r="AR980" s="48" t="str" cm="1">
        <f t="array" ref="AR980">IFERROR(_xlfn.IFS(
AQ980="MPR ISSUE","ACTIVE",
AQ980="BSS Hardware Issue","ACTIVE",
AQ980="Sites strategiques, MLL, Pylone, etc.","PASSIVE",
AQ980="AKTIVCO DEFAUT GE &amp; POWER Cabinet","PASSIVE",
AQ980="AKTIVCO Coupure ENEO &amp; Baisse de tension","PASSIVE",
AQ980="Coupure ENEO &amp; Baisse de tension","PASSIVE",
AQ980="Defaut GE &amp; POWER Cabinet","PASSIVE",
AQ980="Sharing","PASSIVE",
AQ980="Sites strategiques &amp; DataCenter","PASSIVE",
AQ980="Exclu","Exclu",
AQ980="SAT","ACTIVE",
AQ980="SPARE-ISSUE","SPARE-ISSUE",
AQ980="Fiber CAmtel","ACTIVE",
AQ980="Fiber AOF","ACTIVE",
AQ980="Projet OCM (HUAWEI)","PLANNED WORKS",
AQ980="Projet OCM (NOKIA)","PLANNED WORKS",
AQ980="ACCESS-ISSUE","ACCESS-ISSUE",
AQ980="Projet OCM (ZTE, NOKIA, autres projets)","PLANNED WORKS",
AQ980="No root CAuse","No root cause",
AQ980="ODU HS","ACTIVE",
AQ980="IP &amp; VLAN","ACTIVE",
AQ980="Warehouse HUAWEI","SPARE-ISSUE",
AQ980="SPARE-HS","SPARE-ISSUE",
AQ980="Power Telco","ACTIVE", AQ980="no impacts","no impacts"
),"")</f>
        <v>No root cause</v>
      </c>
      <c r="AS980" s="92" t="s">
        <v>5537</v>
      </c>
      <c r="AT980" s="98" t="s">
        <v>792</v>
      </c>
      <c r="AV980" s="17" t="s">
        <v>5537</v>
      </c>
      <c r="AW980" s="7" t="s">
        <v>5537</v>
      </c>
      <c r="AX980" s="6" t="s">
        <v>5537</v>
      </c>
      <c r="AY980" s="7"/>
      <c r="AZ980" s="3" t="s">
        <v>5537</v>
      </c>
      <c r="BA980" s="18" t="s">
        <v>5537</v>
      </c>
      <c r="BB980" s="18" t="s">
        <v>5537</v>
      </c>
      <c r="BC980" s="18" t="s">
        <v>5537</v>
      </c>
      <c r="BD980" s="18" t="s">
        <v>5537</v>
      </c>
      <c r="BE980" s="18" t="s">
        <v>5537</v>
      </c>
      <c r="BF980" s="18" t="s">
        <v>5537</v>
      </c>
      <c r="BG980" s="18" t="s">
        <v>5537</v>
      </c>
      <c r="BH980" s="18" t="s">
        <v>5537</v>
      </c>
      <c r="BI980" s="18" t="s">
        <v>5537</v>
      </c>
      <c r="BJ980" s="18" t="s">
        <v>5537</v>
      </c>
      <c r="BK980" s="18" t="s">
        <v>5537</v>
      </c>
      <c r="BL980" s="9" t="s">
        <v>5537</v>
      </c>
      <c r="BM980" s="14" t="s">
        <v>5537</v>
      </c>
      <c r="BN980" s="14" t="s">
        <v>5537</v>
      </c>
      <c r="BO980" s="14" t="str">
        <f>_xlfn.XLOOKUP(B980,'[4]cell downs 18042026 17h'!$B:$B,'[4]cell downs 18042026 17h'!$B:$B,"")</f>
        <v/>
      </c>
      <c r="BP980" s="14" t="str">
        <f>_xlfn.XLOOKUP(B980,'[5]Cells Huawei 19042026 15h'!$B:$B,'[5]Cells Huawei 19042026 15h'!$B:$B,"")</f>
        <v/>
      </c>
      <c r="BQ980" s="9" t="str">
        <f>_xlfn.XLOOKUP(B980,'[6]cells down 19042026 9H40'!$B:$B,'[6]cells down 19042026 9H40'!$B:$B,"")</f>
        <v/>
      </c>
      <c r="BR980" s="9" t="s">
        <v>5537</v>
      </c>
      <c r="BS980" s="9" t="s">
        <v>5537</v>
      </c>
      <c r="BT980" s="108"/>
    </row>
    <row r="981" spans="1:72" s="9" customFormat="1" x14ac:dyDescent="0.35">
      <c r="A981" s="1" t="s">
        <v>1847</v>
      </c>
      <c r="B981" s="8" t="s">
        <v>1848</v>
      </c>
      <c r="C981" s="3" t="str">
        <f>_xlfn.XLOOKUP(B981,'[1]daily break down'!$D:$D,'[1]daily break down'!$E:$E,"")</f>
        <v>NORD-OUEST</v>
      </c>
      <c r="D981" s="1" t="s">
        <v>11</v>
      </c>
      <c r="E981" s="1" t="s">
        <v>705</v>
      </c>
      <c r="F981" s="3" t="s">
        <v>51</v>
      </c>
      <c r="G981" s="1" t="s">
        <v>52</v>
      </c>
      <c r="H981" s="32" t="str">
        <f>_xlfn.XLOOKUP(B981,[2]CALCULATION!$B:$B,[2]CALCULATION!$H:$H,"")</f>
        <v>Huawei</v>
      </c>
      <c r="I981" s="28">
        <v>6.5439399257490027</v>
      </c>
      <c r="J981" s="28">
        <v>0.1916200814421016</v>
      </c>
      <c r="K981" s="28">
        <v>4.0902076859199905</v>
      </c>
      <c r="L981" s="28">
        <v>7.4728978149888855E-3</v>
      </c>
      <c r="M981" s="28">
        <v>7.3837224234019052E-3</v>
      </c>
      <c r="N981" s="28">
        <v>7.5620732065758639E-3</v>
      </c>
      <c r="O981" s="28">
        <v>0</v>
      </c>
      <c r="P981" s="28">
        <v>0</v>
      </c>
      <c r="Q981" s="28">
        <v>0.81732813405130222</v>
      </c>
      <c r="R981" s="28">
        <v>0</v>
      </c>
      <c r="S981" s="93">
        <v>2.9427879223703252E-3</v>
      </c>
      <c r="T981" s="93">
        <f>_xlfn.XLOOKUP(B981,'[3]Nur des jours'!$B:$B,'[3]Nur des jours'!$U:$U,"")</f>
        <v>0</v>
      </c>
      <c r="U981" s="93">
        <v>3.4362845394126689</v>
      </c>
      <c r="V981" s="93">
        <v>4.9809806724823282</v>
      </c>
      <c r="W981" s="93">
        <v>0</v>
      </c>
      <c r="X981" s="93">
        <v>0</v>
      </c>
      <c r="Y981" s="93">
        <v>0</v>
      </c>
      <c r="Z981" s="93">
        <v>1.6573424877223324</v>
      </c>
      <c r="AA981" s="93">
        <v>23.114261499345094</v>
      </c>
      <c r="AB981" s="93">
        <v>23.028849309283085</v>
      </c>
      <c r="AC981" s="93">
        <f>_xlfn.XLOOKUP(B981,'[3]Nur des jours'!$B:$B,'[3]Nur des jours'!$N:$N,"")</f>
        <v>15.227768218175799</v>
      </c>
      <c r="AD981" s="93">
        <v>15.227768218175799</v>
      </c>
      <c r="AE981" s="93">
        <v>0</v>
      </c>
      <c r="AF981" s="93">
        <v>0</v>
      </c>
      <c r="AG981" s="93"/>
      <c r="AH981" s="93">
        <v>0</v>
      </c>
      <c r="AI981" s="93">
        <v>0</v>
      </c>
      <c r="AJ981" s="93">
        <v>0</v>
      </c>
      <c r="AK981" s="93">
        <v>0</v>
      </c>
      <c r="AL981" s="93">
        <v>0</v>
      </c>
      <c r="AM981" s="49" t="s">
        <v>5559</v>
      </c>
      <c r="AN981" s="49"/>
      <c r="AO981" s="48" t="str" cm="1">
        <f t="array" ref="AO981">IFERROR(_xlfn.IFS(
AQ981="MPR ISSUE","PDH",
AQ981="BSS Hardware Issue","BSS",
AQ981="Sites strategiques, MLL, Pylone, etc.","ENVTECH",
AQ981="AKTIVCO DEFAUT GE &amp; POWER Cabinet","AKTIVCO",
AQ981="AKTIVCO Coupure ENEO &amp; Baisse de tension","AKTIVCO GRID ONLY",
AQ981="Coupure ENEO &amp; Baisse de tension","IHS GRID ONLY",
AQ981="Defaut GE &amp; POWER Cabinet","IHS",
AQ981="Sharing","Partners",
AQ981="Sites strategiques &amp; DataCenter","SST &amp; DC",
AQ981="Exclu","Exclu",
AQ981="SAT","SAT",
AQ981="SPARE-ISSUE","SPARE-ISSUE",
AQ981="Fiber CAmtel","TRANS_FO_CAMTEL",
AQ981="Fiber AOF","Fiber AOF",
AQ981="Projet OCM (HUAWEI)","TRAVAUX-HUAWEI",
AQ981="Projet OCM (NOKIA)","TRAVAUX-NOKIA",
AQ981="ACCESS-ISSUE","ACCESS-ISSUE",
AQ981="Projet OCM (ZTE, NOKIA, autres projets)","TRAVAUX OCM",
AQ981="No root CAuse","No root cause",
AQ981="ODU HS","PDH",
AQ981="IP &amp; VLAN","PDH",
AQ981="Warehouse HUAWEI","SPARE-ISSUE",
AQ981="SPARE-HS","SPARE-ISSUE",
AQ981="Power Telco","BSS",AQ981="no impacts","no impacts"
),"")</f>
        <v>No root cause</v>
      </c>
      <c r="AP981" s="48" t="str" cm="1">
        <f t="array" ref="AP981">IFERROR(_xlfn.IFS(
AQ981="MPR ISSUE","TX ISSUE",
AQ981="BSS Hardware Issue","RAN ISSUE",
AQ981="Sites strategiques, MLL, Pylone, etc.","ENVTECH",
AQ981="AKTIVCO DEFAUT GE &amp; POWER Cabinet","POWER ISSUE",
AQ981="AKTIVCO Coupure ENEO &amp; Baisse de tension","POWER ISSUE",
AQ981="Coupure ENEO &amp; Baisse de tension","POWER ISSUE",
AQ981="Defaut GE &amp; POWER Cabinet","POWER ISSUE",
AQ981="Sharing","POWER ISSUE",
AQ981="Sites strategiques &amp; DataCenter","POWER ISSUE",
AQ981="Exclu","Exclu",
AQ981="SAT","TX ISSUE",
AQ981="SPARE-ISSUE","SPARE-ISSUE",
AQ981="Fiber CAmtel","TX ISSUE",
AQ981="Fiber AOF","TX ISSUE",
AQ981="Projet OCM (HUAWEI)","TRAVAUX-HUAWEI",
AQ981="Projet OCM (NOKIA)","TRAVAUX -NOKIA",
AQ981="ACCESS-ISSUE","ACCESS-ISSUE",
AQ981="Projet OCM (ZTE, NOKIA, autres projets)","TRAVAUX OCM",
AQ981="No root CAuse","No root cause",
AQ981="ODU HS","TX ISSUE",
AQ981="IP &amp; VLAN","TX ISSUE",
AQ981="Warehouse HUAWEI","SPARE-ISSUE",
AQ981="SPARE-HS","SPARE-ISSUE",
AQ981="Power Telco","RAN ISSUE",AQ981="no impacts","no impacts"
),"")</f>
        <v>No root cause</v>
      </c>
      <c r="AQ981" s="126" t="s">
        <v>5344</v>
      </c>
      <c r="AR981" s="48" t="str" cm="1">
        <f t="array" ref="AR981">IFERROR(_xlfn.IFS(
AQ981="MPR ISSUE","ACTIVE",
AQ981="BSS Hardware Issue","ACTIVE",
AQ981="Sites strategiques, MLL, Pylone, etc.","PASSIVE",
AQ981="AKTIVCO DEFAUT GE &amp; POWER Cabinet","PASSIVE",
AQ981="AKTIVCO Coupure ENEO &amp; Baisse de tension","PASSIVE",
AQ981="Coupure ENEO &amp; Baisse de tension","PASSIVE",
AQ981="Defaut GE &amp; POWER Cabinet","PASSIVE",
AQ981="Sharing","PASSIVE",
AQ981="Sites strategiques &amp; DataCenter","PASSIVE",
AQ981="Exclu","Exclu",
AQ981="SAT","ACTIVE",
AQ981="SPARE-ISSUE","SPARE-ISSUE",
AQ981="Fiber CAmtel","ACTIVE",
AQ981="Fiber AOF","ACTIVE",
AQ981="Projet OCM (HUAWEI)","PLANNED WORKS",
AQ981="Projet OCM (NOKIA)","PLANNED WORKS",
AQ981="ACCESS-ISSUE","ACCESS-ISSUE",
AQ981="Projet OCM (ZTE, NOKIA, autres projets)","PLANNED WORKS",
AQ981="No root CAuse","No root cause",
AQ981="ODU HS","ACTIVE",
AQ981="IP &amp; VLAN","ACTIVE",
AQ981="Warehouse HUAWEI","SPARE-ISSUE",
AQ981="SPARE-HS","SPARE-ISSUE",
AQ981="Power Telco","ACTIVE", AQ981="no impacts","no impacts"
),"")</f>
        <v>No root cause</v>
      </c>
      <c r="AS981" s="92" t="s">
        <v>5537</v>
      </c>
      <c r="AT981" s="98" t="s">
        <v>1848</v>
      </c>
      <c r="AV981" s="17" t="s">
        <v>5537</v>
      </c>
      <c r="AW981" s="7" t="s">
        <v>5537</v>
      </c>
      <c r="AX981" s="6" t="s">
        <v>5537</v>
      </c>
      <c r="AY981" s="7"/>
      <c r="AZ981" s="3" t="s">
        <v>5537</v>
      </c>
      <c r="BA981" s="18" t="s">
        <v>5537</v>
      </c>
      <c r="BB981" s="18" t="s">
        <v>5537</v>
      </c>
      <c r="BC981" s="18" t="s">
        <v>5537</v>
      </c>
      <c r="BD981" s="18" t="s">
        <v>5537</v>
      </c>
      <c r="BE981" s="18" t="s">
        <v>5537</v>
      </c>
      <c r="BF981" s="18" t="s">
        <v>5537</v>
      </c>
      <c r="BG981" s="18" t="s">
        <v>5537</v>
      </c>
      <c r="BH981" s="18" t="s">
        <v>5537</v>
      </c>
      <c r="BI981" s="18" t="s">
        <v>5537</v>
      </c>
      <c r="BJ981" s="18" t="s">
        <v>5537</v>
      </c>
      <c r="BK981" s="18" t="s">
        <v>5537</v>
      </c>
      <c r="BL981" s="9" t="s">
        <v>5537</v>
      </c>
      <c r="BM981" s="14" t="s">
        <v>5537</v>
      </c>
      <c r="BN981" s="14" t="s">
        <v>5537</v>
      </c>
      <c r="BO981" s="14" t="str">
        <f>_xlfn.XLOOKUP(B981,'[4]cell downs 18042026 17h'!$B:$B,'[4]cell downs 18042026 17h'!$B:$B,"")</f>
        <v/>
      </c>
      <c r="BP981" s="14" t="str">
        <f>_xlfn.XLOOKUP(B981,'[5]Cells Huawei 19042026 15h'!$B:$B,'[5]Cells Huawei 19042026 15h'!$B:$B,"")</f>
        <v/>
      </c>
      <c r="BQ981" s="9" t="str">
        <f>_xlfn.XLOOKUP(B981,'[6]cells down 19042026 9H40'!$B:$B,'[6]cells down 19042026 9H40'!$B:$B,"")</f>
        <v/>
      </c>
      <c r="BR981" s="9" t="s">
        <v>1848</v>
      </c>
      <c r="BS981" s="9" t="s">
        <v>5537</v>
      </c>
      <c r="BT981" s="108"/>
    </row>
    <row r="982" spans="1:72" s="9" customFormat="1" x14ac:dyDescent="0.35">
      <c r="A982" s="1" t="s">
        <v>2885</v>
      </c>
      <c r="B982" s="8" t="s">
        <v>2886</v>
      </c>
      <c r="C982" s="3" t="str">
        <f>_xlfn.XLOOKUP(B982,'[1]daily break down'!$D:$D,'[1]daily break down'!$E:$E,"")</f>
        <v>Garoua</v>
      </c>
      <c r="D982" s="1" t="s">
        <v>21</v>
      </c>
      <c r="E982" s="1" t="s">
        <v>22</v>
      </c>
      <c r="F982" s="3" t="s">
        <v>23</v>
      </c>
      <c r="G982" s="1" t="s">
        <v>24</v>
      </c>
      <c r="H982" s="32" t="str">
        <f>_xlfn.XLOOKUP(B982,[2]CALCULATION!$B:$B,[2]CALCULATION!$H:$H,"")</f>
        <v>Huawei</v>
      </c>
      <c r="I982" s="28">
        <v>0</v>
      </c>
      <c r="J982" s="28">
        <v>0</v>
      </c>
      <c r="K982" s="28">
        <v>4.7938907009328471</v>
      </c>
      <c r="L982" s="28">
        <v>0</v>
      </c>
      <c r="M982" s="28">
        <v>0</v>
      </c>
      <c r="N982" s="28">
        <v>0</v>
      </c>
      <c r="O982" s="28">
        <v>0</v>
      </c>
      <c r="P982" s="28">
        <v>0</v>
      </c>
      <c r="Q982" s="28">
        <v>0</v>
      </c>
      <c r="R982" s="28">
        <v>0</v>
      </c>
      <c r="S982" s="93">
        <v>0</v>
      </c>
      <c r="T982" s="93">
        <f>_xlfn.XLOOKUP(B982,'[3]Nur des jours'!$B:$B,'[3]Nur des jours'!$U:$U,"")</f>
        <v>0</v>
      </c>
      <c r="U982" s="93">
        <v>4.775520570265928</v>
      </c>
      <c r="V982" s="93">
        <v>0</v>
      </c>
      <c r="W982" s="93">
        <v>0</v>
      </c>
      <c r="X982" s="93">
        <v>0</v>
      </c>
      <c r="Y982" s="93">
        <v>1.7828836039984819</v>
      </c>
      <c r="Z982" s="93">
        <v>0</v>
      </c>
      <c r="AA982" s="93">
        <v>0</v>
      </c>
      <c r="AB982" s="93">
        <v>0</v>
      </c>
      <c r="AC982" s="93">
        <f>_xlfn.XLOOKUP(B982,'[3]Nur des jours'!$B:$B,'[3]Nur des jours'!$N:$N,"")</f>
        <v>13.846958619764688</v>
      </c>
      <c r="AD982" s="93">
        <v>13.846958619764688</v>
      </c>
      <c r="AE982" s="93">
        <v>0</v>
      </c>
      <c r="AF982" s="93">
        <v>0</v>
      </c>
      <c r="AG982" s="93"/>
      <c r="AH982" s="93">
        <v>0</v>
      </c>
      <c r="AI982" s="93">
        <v>0</v>
      </c>
      <c r="AJ982" s="93">
        <v>0</v>
      </c>
      <c r="AK982" s="93">
        <v>0</v>
      </c>
      <c r="AL982" s="93">
        <v>0</v>
      </c>
      <c r="AM982" s="49" t="s">
        <v>5559</v>
      </c>
      <c r="AN982" s="49"/>
      <c r="AO982" s="48" t="str" cm="1">
        <f t="array" ref="AO982">IFERROR(_xlfn.IFS(
AQ982="MPR ISSUE","PDH",
AQ982="BSS Hardware Issue","BSS",
AQ982="Sites strategiques, MLL, Pylone, etc.","ENVTECH",
AQ982="AKTIVCO DEFAUT GE &amp; POWER Cabinet","AKTIVCO",
AQ982="AKTIVCO Coupure ENEO &amp; Baisse de tension","AKTIVCO GRID ONLY",
AQ982="Coupure ENEO &amp; Baisse de tension","IHS GRID ONLY",
AQ982="Defaut GE &amp; POWER Cabinet","IHS",
AQ982="Sharing","Partners",
AQ982="Sites strategiques &amp; DataCenter","SST &amp; DC",
AQ982="Exclu","Exclu",
AQ982="SAT","SAT",
AQ982="SPARE-ISSUE","SPARE-ISSUE",
AQ982="Fiber CAmtel","TRANS_FO_CAMTEL",
AQ982="Fiber AOF","Fiber AOF",
AQ982="Projet OCM (HUAWEI)","TRAVAUX-HUAWEI",
AQ982="Projet OCM (NOKIA)","TRAVAUX-NOKIA",
AQ982="ACCESS-ISSUE","ACCESS-ISSUE",
AQ982="Projet OCM (ZTE, NOKIA, autres projets)","TRAVAUX OCM",
AQ982="No root CAuse","No root cause",
AQ982="ODU HS","PDH",
AQ982="IP &amp; VLAN","PDH",
AQ982="Warehouse HUAWEI","SPARE-ISSUE",
AQ982="SPARE-HS","SPARE-ISSUE",
AQ982="Power Telco","BSS",AQ982="no impacts","no impacts"
),"")</f>
        <v>AKTIVCO</v>
      </c>
      <c r="AP982" s="48" t="str" cm="1">
        <f t="array" ref="AP982">IFERROR(_xlfn.IFS(
AQ982="MPR ISSUE","TX ISSUE",
AQ982="BSS Hardware Issue","RAN ISSUE",
AQ982="Sites strategiques, MLL, Pylone, etc.","ENVTECH",
AQ982="AKTIVCO DEFAUT GE &amp; POWER Cabinet","POWER ISSUE",
AQ982="AKTIVCO Coupure ENEO &amp; Baisse de tension","POWER ISSUE",
AQ982="Coupure ENEO &amp; Baisse de tension","POWER ISSUE",
AQ982="Defaut GE &amp; POWER Cabinet","POWER ISSUE",
AQ982="Sharing","POWER ISSUE",
AQ982="Sites strategiques &amp; DataCenter","POWER ISSUE",
AQ982="Exclu","Exclu",
AQ982="SAT","TX ISSUE",
AQ982="SPARE-ISSUE","SPARE-ISSUE",
AQ982="Fiber CAmtel","TX ISSUE",
AQ982="Fiber AOF","TX ISSUE",
AQ982="Projet OCM (HUAWEI)","TRAVAUX-HUAWEI",
AQ982="Projet OCM (NOKIA)","TRAVAUX -NOKIA",
AQ982="ACCESS-ISSUE","ACCESS-ISSUE",
AQ982="Projet OCM (ZTE, NOKIA, autres projets)","TRAVAUX OCM",
AQ982="No root CAuse","No root cause",
AQ982="ODU HS","TX ISSUE",
AQ982="IP &amp; VLAN","TX ISSUE",
AQ982="Warehouse HUAWEI","SPARE-ISSUE",
AQ982="SPARE-HS","SPARE-ISSUE",
AQ982="Power Telco","RAN ISSUE",AQ982="no impacts","no impacts"
),"")</f>
        <v>POWER ISSUE</v>
      </c>
      <c r="AQ982" s="67" t="s">
        <v>5325</v>
      </c>
      <c r="AR982" s="48" t="str" cm="1">
        <f t="array" ref="AR982">IFERROR(_xlfn.IFS(
AQ982="MPR ISSUE","ACTIVE",
AQ982="BSS Hardware Issue","ACTIVE",
AQ982="Sites strategiques, MLL, Pylone, etc.","PASSIVE",
AQ982="AKTIVCO DEFAUT GE &amp; POWER Cabinet","PASSIVE",
AQ982="AKTIVCO Coupure ENEO &amp; Baisse de tension","PASSIVE",
AQ982="Coupure ENEO &amp; Baisse de tension","PASSIVE",
AQ982="Defaut GE &amp; POWER Cabinet","PASSIVE",
AQ982="Sharing","PASSIVE",
AQ982="Sites strategiques &amp; DataCenter","PASSIVE",
AQ982="Exclu","Exclu",
AQ982="SAT","ACTIVE",
AQ982="SPARE-ISSUE","SPARE-ISSUE",
AQ982="Fiber CAmtel","ACTIVE",
AQ982="Fiber AOF","ACTIVE",
AQ982="Projet OCM (HUAWEI)","PLANNED WORKS",
AQ982="Projet OCM (NOKIA)","PLANNED WORKS",
AQ982="ACCESS-ISSUE","ACCESS-ISSUE",
AQ982="Projet OCM (ZTE, NOKIA, autres projets)","PLANNED WORKS",
AQ982="No root CAuse","No root cause",
AQ982="ODU HS","ACTIVE",
AQ982="IP &amp; VLAN","ACTIVE",
AQ982="Warehouse HUAWEI","SPARE-ISSUE",
AQ982="SPARE-HS","SPARE-ISSUE",
AQ982="Power Telco","ACTIVE", AQ982="no impacts","no impacts"
),"")</f>
        <v>PASSIVE</v>
      </c>
      <c r="AS982" s="92" t="s">
        <v>5803</v>
      </c>
      <c r="AT982" s="98" t="s">
        <v>2886</v>
      </c>
      <c r="AV982" s="17" t="s">
        <v>5537</v>
      </c>
      <c r="AW982" s="7" t="s">
        <v>5537</v>
      </c>
      <c r="AX982" s="6" t="s">
        <v>5537</v>
      </c>
      <c r="AY982" s="7"/>
      <c r="AZ982" s="3" t="s">
        <v>5537</v>
      </c>
      <c r="BA982" s="18" t="s">
        <v>5537</v>
      </c>
      <c r="BB982" s="18" t="s">
        <v>5537</v>
      </c>
      <c r="BC982" s="18" t="s">
        <v>5537</v>
      </c>
      <c r="BD982" s="18" t="s">
        <v>5537</v>
      </c>
      <c r="BE982" s="18" t="s">
        <v>5537</v>
      </c>
      <c r="BF982" s="18" t="s">
        <v>5537</v>
      </c>
      <c r="BG982" s="18" t="s">
        <v>5537</v>
      </c>
      <c r="BH982" s="18" t="s">
        <v>5537</v>
      </c>
      <c r="BI982" s="18" t="s">
        <v>5537</v>
      </c>
      <c r="BJ982" s="18" t="s">
        <v>5537</v>
      </c>
      <c r="BK982" s="18" t="s">
        <v>5537</v>
      </c>
      <c r="BL982" s="9" t="s">
        <v>5803</v>
      </c>
      <c r="BM982" s="14" t="s">
        <v>5537</v>
      </c>
      <c r="BN982" s="14" t="s">
        <v>5537</v>
      </c>
      <c r="BO982" s="14" t="str">
        <f>_xlfn.XLOOKUP(B982,'[4]cell downs 18042026 17h'!$B:$B,'[4]cell downs 18042026 17h'!$B:$B,"")</f>
        <v/>
      </c>
      <c r="BP982" s="14" t="str">
        <f>_xlfn.XLOOKUP(B982,'[5]Cells Huawei 19042026 15h'!$B:$B,'[5]Cells Huawei 19042026 15h'!$B:$B,"")</f>
        <v/>
      </c>
      <c r="BQ982" s="9" t="str">
        <f>_xlfn.XLOOKUP(B982,'[6]cells down 19042026 9H40'!$B:$B,'[6]cells down 19042026 9H40'!$B:$B,"")</f>
        <v/>
      </c>
      <c r="BR982" s="9" t="s">
        <v>5537</v>
      </c>
      <c r="BS982" s="9" t="s">
        <v>5537</v>
      </c>
      <c r="BT982" s="108"/>
    </row>
    <row r="983" spans="1:72" s="9" customFormat="1" x14ac:dyDescent="0.35">
      <c r="A983" s="1" t="s">
        <v>691</v>
      </c>
      <c r="B983" s="8" t="s">
        <v>692</v>
      </c>
      <c r="C983" s="3" t="str">
        <f>_xlfn.XLOOKUP(B983,'[1]daily break down'!$D:$D,'[1]daily break down'!$E:$E,"")</f>
        <v>Yaounde</v>
      </c>
      <c r="D983" s="1" t="s">
        <v>11</v>
      </c>
      <c r="E983" s="1" t="s">
        <v>12</v>
      </c>
      <c r="F983" s="3" t="s">
        <v>37</v>
      </c>
      <c r="G983" s="1" t="s">
        <v>38</v>
      </c>
      <c r="H983" s="34" t="str">
        <f>_xlfn.XLOOKUP(B983,[2]CALCULATION!$B:$B,[2]CALCULATION!$H:$H,"")</f>
        <v>ZTE</v>
      </c>
      <c r="I983" s="28">
        <v>0</v>
      </c>
      <c r="J983" s="28">
        <v>0</v>
      </c>
      <c r="K983" s="28">
        <v>0</v>
      </c>
      <c r="L983" s="28">
        <v>0</v>
      </c>
      <c r="M983" s="28">
        <v>19.777871233588158</v>
      </c>
      <c r="N983" s="28">
        <v>27.107071822573786</v>
      </c>
      <c r="O983" s="28">
        <v>0</v>
      </c>
      <c r="P983" s="28">
        <v>15.832805415015143</v>
      </c>
      <c r="Q983" s="28">
        <v>0</v>
      </c>
      <c r="R983" s="28">
        <v>0</v>
      </c>
      <c r="S983" s="93">
        <v>14.353296493195566</v>
      </c>
      <c r="T983" s="93">
        <f>_xlfn.XLOOKUP(B983,'[3]Nur des jours'!$B:$B,'[3]Nur des jours'!$U:$U,"")</f>
        <v>0</v>
      </c>
      <c r="U983" s="93">
        <v>0</v>
      </c>
      <c r="V983" s="93">
        <v>16.462704711028938</v>
      </c>
      <c r="W983" s="93">
        <v>0</v>
      </c>
      <c r="X983" s="93">
        <v>1.4618343592070384</v>
      </c>
      <c r="Y983" s="93">
        <v>0</v>
      </c>
      <c r="Z983" s="93">
        <v>0</v>
      </c>
      <c r="AA983" s="93">
        <v>0</v>
      </c>
      <c r="AB983" s="93">
        <v>0</v>
      </c>
      <c r="AC983" s="93">
        <f>_xlfn.XLOOKUP(B983,'[3]Nur des jours'!$B:$B,'[3]Nur des jours'!$N:$N,"")</f>
        <v>12.966672659252982</v>
      </c>
      <c r="AD983" s="93">
        <v>12.966672659252982</v>
      </c>
      <c r="AE983" s="93">
        <v>0</v>
      </c>
      <c r="AF983" s="93">
        <v>0</v>
      </c>
      <c r="AG983" s="93"/>
      <c r="AH983" s="93">
        <v>0</v>
      </c>
      <c r="AI983" s="93">
        <v>0</v>
      </c>
      <c r="AJ983" s="93">
        <v>0</v>
      </c>
      <c r="AK983" s="93">
        <v>0</v>
      </c>
      <c r="AL983" s="93">
        <v>0</v>
      </c>
      <c r="AM983" s="49" t="s">
        <v>5559</v>
      </c>
      <c r="AN983" s="49"/>
      <c r="AO983" s="48" t="str" cm="1">
        <f t="array" ref="AO983">IFERROR(_xlfn.IFS(
AQ983="MPR ISSUE","PDH",
AQ983="BSS Hardware Issue","BSS",
AQ983="Sites strategiques, MLL, Pylone, etc.","ENVTECH",
AQ983="AKTIVCO DEFAUT GE &amp; POWER Cabinet","AKTIVCO",
AQ983="AKTIVCO Coupure ENEO &amp; Baisse de tension","AKTIVCO GRID ONLY",
AQ983="Coupure ENEO &amp; Baisse de tension","IHS GRID ONLY",
AQ983="Defaut GE &amp; POWER Cabinet","IHS",
AQ983="Sharing","Partners",
AQ983="Sites strategiques &amp; DataCenter","SST &amp; DC",
AQ983="Exclu","Exclu",
AQ983="SAT","SAT",
AQ983="SPARE-ISSUE","SPARE-ISSUE",
AQ983="Fiber CAmtel","TRANS_FO_CAMTEL",
AQ983="Fiber AOF","Fiber AOF",
AQ983="Projet OCM (HUAWEI)","TRAVAUX-HUAWEI",
AQ983="Projet OCM (NOKIA)","TRAVAUX-NOKIA",
AQ983="ACCESS-ISSUE","ACCESS-ISSUE",
AQ983="Projet OCM (ZTE, NOKIA, autres projets)","TRAVAUX OCM",
AQ983="No root CAuse","No root cause",
AQ983="ODU HS","PDH",
AQ983="IP &amp; VLAN","PDH",
AQ983="Warehouse HUAWEI","SPARE-ISSUE",
AQ983="SPARE-HS","SPARE-ISSUE",
AQ983="Power Telco","BSS",AQ983="no impacts","no impacts"
),"")</f>
        <v>No root cause</v>
      </c>
      <c r="AP983" s="48" t="str" cm="1">
        <f t="array" ref="AP983">IFERROR(_xlfn.IFS(
AQ983="MPR ISSUE","TX ISSUE",
AQ983="BSS Hardware Issue","RAN ISSUE",
AQ983="Sites strategiques, MLL, Pylone, etc.","ENVTECH",
AQ983="AKTIVCO DEFAUT GE &amp; POWER Cabinet","POWER ISSUE",
AQ983="AKTIVCO Coupure ENEO &amp; Baisse de tension","POWER ISSUE",
AQ983="Coupure ENEO &amp; Baisse de tension","POWER ISSUE",
AQ983="Defaut GE &amp; POWER Cabinet","POWER ISSUE",
AQ983="Sharing","POWER ISSUE",
AQ983="Sites strategiques &amp; DataCenter","POWER ISSUE",
AQ983="Exclu","Exclu",
AQ983="SAT","TX ISSUE",
AQ983="SPARE-ISSUE","SPARE-ISSUE",
AQ983="Fiber CAmtel","TX ISSUE",
AQ983="Fiber AOF","TX ISSUE",
AQ983="Projet OCM (HUAWEI)","TRAVAUX-HUAWEI",
AQ983="Projet OCM (NOKIA)","TRAVAUX -NOKIA",
AQ983="ACCESS-ISSUE","ACCESS-ISSUE",
AQ983="Projet OCM (ZTE, NOKIA, autres projets)","TRAVAUX OCM",
AQ983="No root CAuse","No root cause",
AQ983="ODU HS","TX ISSUE",
AQ983="IP &amp; VLAN","TX ISSUE",
AQ983="Warehouse HUAWEI","SPARE-ISSUE",
AQ983="SPARE-HS","SPARE-ISSUE",
AQ983="Power Telco","RAN ISSUE",AQ983="no impacts","no impacts"
),"")</f>
        <v>No root cause</v>
      </c>
      <c r="AQ983" s="126" t="s">
        <v>5344</v>
      </c>
      <c r="AR983" s="48" t="str" cm="1">
        <f t="array" ref="AR983">IFERROR(_xlfn.IFS(
AQ983="MPR ISSUE","ACTIVE",
AQ983="BSS Hardware Issue","ACTIVE",
AQ983="Sites strategiques, MLL, Pylone, etc.","PASSIVE",
AQ983="AKTIVCO DEFAUT GE &amp; POWER Cabinet","PASSIVE",
AQ983="AKTIVCO Coupure ENEO &amp; Baisse de tension","PASSIVE",
AQ983="Coupure ENEO &amp; Baisse de tension","PASSIVE",
AQ983="Defaut GE &amp; POWER Cabinet","PASSIVE",
AQ983="Sharing","PASSIVE",
AQ983="Sites strategiques &amp; DataCenter","PASSIVE",
AQ983="Exclu","Exclu",
AQ983="SAT","ACTIVE",
AQ983="SPARE-ISSUE","SPARE-ISSUE",
AQ983="Fiber CAmtel","ACTIVE",
AQ983="Fiber AOF","ACTIVE",
AQ983="Projet OCM (HUAWEI)","PLANNED WORKS",
AQ983="Projet OCM (NOKIA)","PLANNED WORKS",
AQ983="ACCESS-ISSUE","ACCESS-ISSUE",
AQ983="Projet OCM (ZTE, NOKIA, autres projets)","PLANNED WORKS",
AQ983="No root CAuse","No root cause",
AQ983="ODU HS","ACTIVE",
AQ983="IP &amp; VLAN","ACTIVE",
AQ983="Warehouse HUAWEI","SPARE-ISSUE",
AQ983="SPARE-HS","SPARE-ISSUE",
AQ983="Power Telco","ACTIVE", AQ983="no impacts","no impacts"
),"")</f>
        <v>No root cause</v>
      </c>
      <c r="AS983" s="92" t="s">
        <v>5537</v>
      </c>
      <c r="AT983" s="98" t="s">
        <v>692</v>
      </c>
      <c r="AV983" s="17" t="s">
        <v>5537</v>
      </c>
      <c r="AW983" s="7" t="s">
        <v>5537</v>
      </c>
      <c r="AX983" s="6" t="s">
        <v>5537</v>
      </c>
      <c r="AY983" s="7"/>
      <c r="AZ983" s="3" t="s">
        <v>5537</v>
      </c>
      <c r="BA983" s="18" t="s">
        <v>5537</v>
      </c>
      <c r="BB983" s="18" t="s">
        <v>5537</v>
      </c>
      <c r="BC983" s="18" t="s">
        <v>5537</v>
      </c>
      <c r="BD983" s="18" t="s">
        <v>5537</v>
      </c>
      <c r="BE983" s="18" t="s">
        <v>5537</v>
      </c>
      <c r="BF983" s="18" t="s">
        <v>5537</v>
      </c>
      <c r="BG983" s="18" t="s">
        <v>5537</v>
      </c>
      <c r="BH983" s="18" t="s">
        <v>5537</v>
      </c>
      <c r="BI983" s="18" t="s">
        <v>5537</v>
      </c>
      <c r="BJ983" s="18" t="s">
        <v>5537</v>
      </c>
      <c r="BK983" s="18" t="s">
        <v>5537</v>
      </c>
      <c r="BL983" s="9" t="s">
        <v>5537</v>
      </c>
      <c r="BM983" s="14" t="s">
        <v>5537</v>
      </c>
      <c r="BN983" s="14" t="s">
        <v>5537</v>
      </c>
      <c r="BO983" s="14" t="str">
        <f>_xlfn.XLOOKUP(B983,'[4]cell downs 18042026 17h'!$B:$B,'[4]cell downs 18042026 17h'!$B:$B,"")</f>
        <v/>
      </c>
      <c r="BP983" s="14" t="str">
        <f>_xlfn.XLOOKUP(B983,'[5]Cells Huawei 19042026 15h'!$B:$B,'[5]Cells Huawei 19042026 15h'!$B:$B,"")</f>
        <v/>
      </c>
      <c r="BQ983" s="9" t="str">
        <f>_xlfn.XLOOKUP(B983,'[6]cells down 19042026 9H40'!$B:$B,'[6]cells down 19042026 9H40'!$B:$B,"")</f>
        <v/>
      </c>
      <c r="BR983" s="9" t="s">
        <v>692</v>
      </c>
      <c r="BS983" s="9" t="s">
        <v>5537</v>
      </c>
      <c r="BT983" s="108"/>
    </row>
    <row r="984" spans="1:72" s="9" customFormat="1" x14ac:dyDescent="0.35">
      <c r="A984" s="1" t="s">
        <v>2893</v>
      </c>
      <c r="B984" s="8" t="s">
        <v>2894</v>
      </c>
      <c r="C984" s="3" t="str">
        <f>_xlfn.XLOOKUP(B984,'[1]daily break down'!$D:$D,'[1]daily break down'!$E:$E,"")</f>
        <v>NORD</v>
      </c>
      <c r="D984" s="1" t="s">
        <v>21</v>
      </c>
      <c r="E984" s="1" t="s">
        <v>36</v>
      </c>
      <c r="F984" s="3" t="s">
        <v>23</v>
      </c>
      <c r="G984" s="1" t="s">
        <v>24</v>
      </c>
      <c r="H984" s="32" t="str">
        <f>_xlfn.XLOOKUP(B984,[2]CALCULATION!$B:$B,[2]CALCULATION!$H:$H,"")</f>
        <v>Huawei</v>
      </c>
      <c r="I984" s="28">
        <v>0</v>
      </c>
      <c r="J984" s="28">
        <v>0</v>
      </c>
      <c r="K984" s="28">
        <v>4.4944397359837689</v>
      </c>
      <c r="L984" s="28">
        <v>0</v>
      </c>
      <c r="M984" s="28">
        <v>1.6448400978218378</v>
      </c>
      <c r="N984" s="28">
        <v>3.8411586522958738</v>
      </c>
      <c r="O984" s="28">
        <v>0</v>
      </c>
      <c r="P984" s="28">
        <v>0</v>
      </c>
      <c r="Q984" s="28">
        <v>0</v>
      </c>
      <c r="R984" s="28">
        <v>0</v>
      </c>
      <c r="S984" s="93">
        <v>0</v>
      </c>
      <c r="T984" s="93">
        <f>_xlfn.XLOOKUP(B984,'[3]Nur des jours'!$B:$B,'[3]Nur des jours'!$U:$U,"")</f>
        <v>0</v>
      </c>
      <c r="U984" s="93">
        <v>4.3381866148450632</v>
      </c>
      <c r="V984" s="93">
        <v>0</v>
      </c>
      <c r="W984" s="93">
        <v>0</v>
      </c>
      <c r="X984" s="93">
        <v>0</v>
      </c>
      <c r="Y984" s="93">
        <v>1.5851817608501486</v>
      </c>
      <c r="Z984" s="93">
        <v>0</v>
      </c>
      <c r="AA984" s="93">
        <v>2.9387928648272279</v>
      </c>
      <c r="AB984" s="93">
        <v>0</v>
      </c>
      <c r="AC984" s="93">
        <f>_xlfn.XLOOKUP(B984,'[3]Nur des jours'!$B:$B,'[3]Nur des jours'!$N:$N,"")</f>
        <v>12.490262047238698</v>
      </c>
      <c r="AD984" s="93">
        <v>12.490262047238698</v>
      </c>
      <c r="AE984" s="93">
        <v>0</v>
      </c>
      <c r="AF984" s="93">
        <v>0</v>
      </c>
      <c r="AG984" s="93"/>
      <c r="AH984" s="93">
        <v>0</v>
      </c>
      <c r="AI984" s="93">
        <v>0</v>
      </c>
      <c r="AJ984" s="93">
        <v>0</v>
      </c>
      <c r="AK984" s="93">
        <v>0</v>
      </c>
      <c r="AL984" s="93">
        <v>0</v>
      </c>
      <c r="AM984" s="49" t="s">
        <v>5559</v>
      </c>
      <c r="AN984" s="49"/>
      <c r="AO984" s="48" t="str" cm="1">
        <f t="array" ref="AO984">IFERROR(_xlfn.IFS(
AQ984="MPR ISSUE","PDH",
AQ984="BSS Hardware Issue","BSS",
AQ984="Sites strategiques, MLL, Pylone, etc.","ENVTECH",
AQ984="AKTIVCO DEFAUT GE &amp; POWER Cabinet","AKTIVCO",
AQ984="AKTIVCO Coupure ENEO &amp; Baisse de tension","AKTIVCO GRID ONLY",
AQ984="Coupure ENEO &amp; Baisse de tension","IHS GRID ONLY",
AQ984="Defaut GE &amp; POWER Cabinet","IHS",
AQ984="Sharing","Partners",
AQ984="Sites strategiques &amp; DataCenter","SST &amp; DC",
AQ984="Exclu","Exclu",
AQ984="SAT","SAT",
AQ984="SPARE-ISSUE","SPARE-ISSUE",
AQ984="Fiber CAmtel","TRANS_FO_CAMTEL",
AQ984="Fiber AOF","Fiber AOF",
AQ984="Projet OCM (HUAWEI)","TRAVAUX-HUAWEI",
AQ984="Projet OCM (NOKIA)","TRAVAUX-NOKIA",
AQ984="ACCESS-ISSUE","ACCESS-ISSUE",
AQ984="Projet OCM (ZTE, NOKIA, autres projets)","TRAVAUX OCM",
AQ984="No root CAuse","No root cause",
AQ984="ODU HS","PDH",
AQ984="IP &amp; VLAN","PDH",
AQ984="Warehouse HUAWEI","SPARE-ISSUE",
AQ984="SPARE-HS","SPARE-ISSUE",
AQ984="Power Telco","BSS",AQ984="no impacts","no impacts"
),"")</f>
        <v>No root cause</v>
      </c>
      <c r="AP984" s="48" t="str" cm="1">
        <f t="array" ref="AP984">IFERROR(_xlfn.IFS(
AQ984="MPR ISSUE","TX ISSUE",
AQ984="BSS Hardware Issue","RAN ISSUE",
AQ984="Sites strategiques, MLL, Pylone, etc.","ENVTECH",
AQ984="AKTIVCO DEFAUT GE &amp; POWER Cabinet","POWER ISSUE",
AQ984="AKTIVCO Coupure ENEO &amp; Baisse de tension","POWER ISSUE",
AQ984="Coupure ENEO &amp; Baisse de tension","POWER ISSUE",
AQ984="Defaut GE &amp; POWER Cabinet","POWER ISSUE",
AQ984="Sharing","POWER ISSUE",
AQ984="Sites strategiques &amp; DataCenter","POWER ISSUE",
AQ984="Exclu","Exclu",
AQ984="SAT","TX ISSUE",
AQ984="SPARE-ISSUE","SPARE-ISSUE",
AQ984="Fiber CAmtel","TX ISSUE",
AQ984="Fiber AOF","TX ISSUE",
AQ984="Projet OCM (HUAWEI)","TRAVAUX-HUAWEI",
AQ984="Projet OCM (NOKIA)","TRAVAUX -NOKIA",
AQ984="ACCESS-ISSUE","ACCESS-ISSUE",
AQ984="Projet OCM (ZTE, NOKIA, autres projets)","TRAVAUX OCM",
AQ984="No root CAuse","No root cause",
AQ984="ODU HS","TX ISSUE",
AQ984="IP &amp; VLAN","TX ISSUE",
AQ984="Warehouse HUAWEI","SPARE-ISSUE",
AQ984="SPARE-HS","SPARE-ISSUE",
AQ984="Power Telco","RAN ISSUE",AQ984="no impacts","no impacts"
),"")</f>
        <v>No root cause</v>
      </c>
      <c r="AQ984" s="67" t="s">
        <v>5344</v>
      </c>
      <c r="AR984" s="48" t="str" cm="1">
        <f t="array" ref="AR984">IFERROR(_xlfn.IFS(
AQ984="MPR ISSUE","ACTIVE",
AQ984="BSS Hardware Issue","ACTIVE",
AQ984="Sites strategiques, MLL, Pylone, etc.","PASSIVE",
AQ984="AKTIVCO DEFAUT GE &amp; POWER Cabinet","PASSIVE",
AQ984="AKTIVCO Coupure ENEO &amp; Baisse de tension","PASSIVE",
AQ984="Coupure ENEO &amp; Baisse de tension","PASSIVE",
AQ984="Defaut GE &amp; POWER Cabinet","PASSIVE",
AQ984="Sharing","PASSIVE",
AQ984="Sites strategiques &amp; DataCenter","PASSIVE",
AQ984="Exclu","Exclu",
AQ984="SAT","ACTIVE",
AQ984="SPARE-ISSUE","SPARE-ISSUE",
AQ984="Fiber CAmtel","ACTIVE",
AQ984="Fiber AOF","ACTIVE",
AQ984="Projet OCM (HUAWEI)","PLANNED WORKS",
AQ984="Projet OCM (NOKIA)","PLANNED WORKS",
AQ984="ACCESS-ISSUE","ACCESS-ISSUE",
AQ984="Projet OCM (ZTE, NOKIA, autres projets)","PLANNED WORKS",
AQ984="No root CAuse","No root cause",
AQ984="ODU HS","ACTIVE",
AQ984="IP &amp; VLAN","ACTIVE",
AQ984="Warehouse HUAWEI","SPARE-ISSUE",
AQ984="SPARE-HS","SPARE-ISSUE",
AQ984="Power Telco","ACTIVE", AQ984="no impacts","no impacts"
),"")</f>
        <v>No root cause</v>
      </c>
      <c r="AS984" s="92" t="s">
        <v>5537</v>
      </c>
      <c r="AT984" s="98" t="s">
        <v>2894</v>
      </c>
      <c r="AV984" s="17" t="s">
        <v>5537</v>
      </c>
      <c r="AW984" s="7" t="s">
        <v>5537</v>
      </c>
      <c r="AX984" s="6" t="s">
        <v>5537</v>
      </c>
      <c r="AY984" s="7"/>
      <c r="AZ984" s="3" t="s">
        <v>5537</v>
      </c>
      <c r="BA984" s="18" t="s">
        <v>5537</v>
      </c>
      <c r="BB984" s="18" t="s">
        <v>5537</v>
      </c>
      <c r="BC984" s="18" t="s">
        <v>5537</v>
      </c>
      <c r="BD984" s="18" t="s">
        <v>5537</v>
      </c>
      <c r="BE984" s="18" t="s">
        <v>5537</v>
      </c>
      <c r="BF984" s="18" t="s">
        <v>5537</v>
      </c>
      <c r="BG984" s="18" t="s">
        <v>5537</v>
      </c>
      <c r="BH984" s="18" t="s">
        <v>5537</v>
      </c>
      <c r="BI984" s="18" t="s">
        <v>5537</v>
      </c>
      <c r="BJ984" s="18" t="s">
        <v>5537</v>
      </c>
      <c r="BK984" s="18" t="s">
        <v>5537</v>
      </c>
      <c r="BL984" s="9" t="s">
        <v>5537</v>
      </c>
      <c r="BM984" s="14" t="s">
        <v>5537</v>
      </c>
      <c r="BN984" s="14" t="s">
        <v>5537</v>
      </c>
      <c r="BO984" s="14" t="str">
        <f>_xlfn.XLOOKUP(B984,'[4]cell downs 18042026 17h'!$B:$B,'[4]cell downs 18042026 17h'!$B:$B,"")</f>
        <v/>
      </c>
      <c r="BP984" s="14" t="str">
        <f>_xlfn.XLOOKUP(B984,'[5]Cells Huawei 19042026 15h'!$B:$B,'[5]Cells Huawei 19042026 15h'!$B:$B,"")</f>
        <v/>
      </c>
      <c r="BQ984" s="9" t="str">
        <f>_xlfn.XLOOKUP(B984,'[6]cells down 19042026 9H40'!$B:$B,'[6]cells down 19042026 9H40'!$B:$B,"")</f>
        <v/>
      </c>
      <c r="BR984" s="9" t="s">
        <v>5537</v>
      </c>
      <c r="BS984" s="9" t="s">
        <v>5537</v>
      </c>
      <c r="BT984" s="108"/>
    </row>
    <row r="985" spans="1:72" s="9" customFormat="1" x14ac:dyDescent="0.35">
      <c r="A985" s="1" t="s">
        <v>2887</v>
      </c>
      <c r="B985" s="8" t="s">
        <v>2888</v>
      </c>
      <c r="C985" s="3" t="str">
        <f>_xlfn.XLOOKUP(B985,'[1]daily break down'!$D:$D,'[1]daily break down'!$E:$E,"")</f>
        <v>Garoua</v>
      </c>
      <c r="D985" s="1" t="s">
        <v>11</v>
      </c>
      <c r="E985" s="1" t="s">
        <v>12</v>
      </c>
      <c r="F985" s="3" t="s">
        <v>23</v>
      </c>
      <c r="G985" s="1" t="s">
        <v>24</v>
      </c>
      <c r="H985" s="32" t="str">
        <f>_xlfn.XLOOKUP(B985,[2]CALCULATION!$B:$B,[2]CALCULATION!$H:$H,"")</f>
        <v>Huawei</v>
      </c>
      <c r="I985" s="28">
        <v>0</v>
      </c>
      <c r="J985" s="28">
        <v>0</v>
      </c>
      <c r="K985" s="28">
        <v>4.3281097955957337</v>
      </c>
      <c r="L985" s="28">
        <v>0</v>
      </c>
      <c r="M985" s="28">
        <v>0</v>
      </c>
      <c r="N985" s="28">
        <v>0</v>
      </c>
      <c r="O985" s="28">
        <v>0</v>
      </c>
      <c r="P985" s="28">
        <v>0</v>
      </c>
      <c r="Q985" s="28">
        <v>0</v>
      </c>
      <c r="R985" s="28">
        <v>0</v>
      </c>
      <c r="S985" s="93">
        <v>0</v>
      </c>
      <c r="T985" s="93">
        <f>_xlfn.XLOOKUP(B985,'[3]Nur des jours'!$B:$B,'[3]Nur des jours'!$U:$U,"")</f>
        <v>0</v>
      </c>
      <c r="U985" s="93">
        <v>1.9694385231984428</v>
      </c>
      <c r="V985" s="93">
        <v>0</v>
      </c>
      <c r="W985" s="93">
        <v>0</v>
      </c>
      <c r="X985" s="93">
        <v>0</v>
      </c>
      <c r="Y985" s="93">
        <v>1.6339607000482264</v>
      </c>
      <c r="Z985" s="93">
        <v>0</v>
      </c>
      <c r="AA985" s="93">
        <v>0</v>
      </c>
      <c r="AB985" s="93">
        <v>0</v>
      </c>
      <c r="AC985" s="93">
        <f>_xlfn.XLOOKUP(B985,'[3]Nur des jours'!$B:$B,'[3]Nur des jours'!$N:$N,"")</f>
        <v>12.412946982732787</v>
      </c>
      <c r="AD985" s="93">
        <v>12.412946982732787</v>
      </c>
      <c r="AE985" s="93">
        <v>0</v>
      </c>
      <c r="AF985" s="93">
        <v>0</v>
      </c>
      <c r="AG985" s="93"/>
      <c r="AH985" s="93">
        <v>0</v>
      </c>
      <c r="AI985" s="93">
        <v>0</v>
      </c>
      <c r="AJ985" s="93">
        <v>0</v>
      </c>
      <c r="AK985" s="93">
        <v>0</v>
      </c>
      <c r="AL985" s="93">
        <v>0</v>
      </c>
      <c r="AM985" s="49" t="s">
        <v>5559</v>
      </c>
      <c r="AN985" s="49"/>
      <c r="AO985" s="48" t="str" cm="1">
        <f t="array" ref="AO985">IFERROR(_xlfn.IFS(
AQ985="MPR ISSUE","PDH",
AQ985="BSS Hardware Issue","BSS",
AQ985="Sites strategiques, MLL, Pylone, etc.","ENVTECH",
AQ985="AKTIVCO DEFAUT GE &amp; POWER Cabinet","AKTIVCO",
AQ985="AKTIVCO Coupure ENEO &amp; Baisse de tension","AKTIVCO GRID ONLY",
AQ985="Coupure ENEO &amp; Baisse de tension","IHS GRID ONLY",
AQ985="Defaut GE &amp; POWER Cabinet","IHS",
AQ985="Sharing","Partners",
AQ985="Sites strategiques &amp; DataCenter","SST &amp; DC",
AQ985="Exclu","Exclu",
AQ985="SAT","SAT",
AQ985="SPARE-ISSUE","SPARE-ISSUE",
AQ985="Fiber CAmtel","TRANS_FO_CAMTEL",
AQ985="Fiber AOF","Fiber AOF",
AQ985="Projet OCM (HUAWEI)","TRAVAUX-HUAWEI",
AQ985="Projet OCM (NOKIA)","TRAVAUX-NOKIA",
AQ985="ACCESS-ISSUE","ACCESS-ISSUE",
AQ985="Projet OCM (ZTE, NOKIA, autres projets)","TRAVAUX OCM",
AQ985="No root CAuse","No root cause",
AQ985="ODU HS","PDH",
AQ985="IP &amp; VLAN","PDH",
AQ985="Warehouse HUAWEI","SPARE-ISSUE",
AQ985="SPARE-HS","SPARE-ISSUE",
AQ985="Power Telco","BSS",AQ985="no impacts","no impacts"
),"")</f>
        <v>IHS</v>
      </c>
      <c r="AP985" s="48" t="str" cm="1">
        <f t="array" ref="AP985">IFERROR(_xlfn.IFS(
AQ985="MPR ISSUE","TX ISSUE",
AQ985="BSS Hardware Issue","RAN ISSUE",
AQ985="Sites strategiques, MLL, Pylone, etc.","ENVTECH",
AQ985="AKTIVCO DEFAUT GE &amp; POWER Cabinet","POWER ISSUE",
AQ985="AKTIVCO Coupure ENEO &amp; Baisse de tension","POWER ISSUE",
AQ985="Coupure ENEO &amp; Baisse de tension","POWER ISSUE",
AQ985="Defaut GE &amp; POWER Cabinet","POWER ISSUE",
AQ985="Sharing","POWER ISSUE",
AQ985="Sites strategiques &amp; DataCenter","POWER ISSUE",
AQ985="Exclu","Exclu",
AQ985="SAT","TX ISSUE",
AQ985="SPARE-ISSUE","SPARE-ISSUE",
AQ985="Fiber CAmtel","TX ISSUE",
AQ985="Fiber AOF","TX ISSUE",
AQ985="Projet OCM (HUAWEI)","TRAVAUX-HUAWEI",
AQ985="Projet OCM (NOKIA)","TRAVAUX -NOKIA",
AQ985="ACCESS-ISSUE","ACCESS-ISSUE",
AQ985="Projet OCM (ZTE, NOKIA, autres projets)","TRAVAUX OCM",
AQ985="No root CAuse","No root cause",
AQ985="ODU HS","TX ISSUE",
AQ985="IP &amp; VLAN","TX ISSUE",
AQ985="Warehouse HUAWEI","SPARE-ISSUE",
AQ985="SPARE-HS","SPARE-ISSUE",
AQ985="Power Telco","RAN ISSUE",AQ985="no impacts","no impacts"
),"")</f>
        <v>POWER ISSUE</v>
      </c>
      <c r="AQ985" s="67" t="s">
        <v>5330</v>
      </c>
      <c r="AR985" s="48" t="str" cm="1">
        <f t="array" ref="AR985">IFERROR(_xlfn.IFS(
AQ985="MPR ISSUE","ACTIVE",
AQ985="BSS Hardware Issue","ACTIVE",
AQ985="Sites strategiques, MLL, Pylone, etc.","PASSIVE",
AQ985="AKTIVCO DEFAUT GE &amp; POWER Cabinet","PASSIVE",
AQ985="AKTIVCO Coupure ENEO &amp; Baisse de tension","PASSIVE",
AQ985="Coupure ENEO &amp; Baisse de tension","PASSIVE",
AQ985="Defaut GE &amp; POWER Cabinet","PASSIVE",
AQ985="Sharing","PASSIVE",
AQ985="Sites strategiques &amp; DataCenter","PASSIVE",
AQ985="Exclu","Exclu",
AQ985="SAT","ACTIVE",
AQ985="SPARE-ISSUE","SPARE-ISSUE",
AQ985="Fiber CAmtel","ACTIVE",
AQ985="Fiber AOF","ACTIVE",
AQ985="Projet OCM (HUAWEI)","PLANNED WORKS",
AQ985="Projet OCM (NOKIA)","PLANNED WORKS",
AQ985="ACCESS-ISSUE","ACCESS-ISSUE",
AQ985="Projet OCM (ZTE, NOKIA, autres projets)","PLANNED WORKS",
AQ985="No root CAuse","No root cause",
AQ985="ODU HS","ACTIVE",
AQ985="IP &amp; VLAN","ACTIVE",
AQ985="Warehouse HUAWEI","SPARE-ISSUE",
AQ985="SPARE-HS","SPARE-ISSUE",
AQ985="Power Telco","ACTIVE", AQ985="no impacts","no impacts"
),"")</f>
        <v>PASSIVE</v>
      </c>
      <c r="AS985" s="92" t="s">
        <v>5804</v>
      </c>
      <c r="AT985" s="98" t="s">
        <v>2888</v>
      </c>
      <c r="AV985" s="17" t="s">
        <v>5537</v>
      </c>
      <c r="AW985" s="7" t="s">
        <v>5537</v>
      </c>
      <c r="AX985" s="6" t="s">
        <v>5537</v>
      </c>
      <c r="AY985" s="7"/>
      <c r="AZ985" s="3" t="s">
        <v>5537</v>
      </c>
      <c r="BA985" s="18" t="s">
        <v>5537</v>
      </c>
      <c r="BB985" s="18" t="s">
        <v>5537</v>
      </c>
      <c r="BC985" s="18" t="s">
        <v>5537</v>
      </c>
      <c r="BD985" s="18" t="s">
        <v>5537</v>
      </c>
      <c r="BE985" s="18" t="s">
        <v>5537</v>
      </c>
      <c r="BF985" s="18" t="s">
        <v>5537</v>
      </c>
      <c r="BG985" s="18" t="s">
        <v>5537</v>
      </c>
      <c r="BH985" s="18" t="s">
        <v>5537</v>
      </c>
      <c r="BI985" s="18" t="s">
        <v>5537</v>
      </c>
      <c r="BJ985" s="18" t="s">
        <v>5537</v>
      </c>
      <c r="BK985" s="18" t="s">
        <v>5537</v>
      </c>
      <c r="BL985" s="9" t="s">
        <v>5804</v>
      </c>
      <c r="BM985" s="14" t="s">
        <v>5537</v>
      </c>
      <c r="BN985" s="14" t="s">
        <v>5537</v>
      </c>
      <c r="BO985" s="14" t="str">
        <f>_xlfn.XLOOKUP(B985,'[4]cell downs 18042026 17h'!$B:$B,'[4]cell downs 18042026 17h'!$B:$B,"")</f>
        <v/>
      </c>
      <c r="BP985" s="14" t="str">
        <f>_xlfn.XLOOKUP(B985,'[5]Cells Huawei 19042026 15h'!$B:$B,'[5]Cells Huawei 19042026 15h'!$B:$B,"")</f>
        <v/>
      </c>
      <c r="BQ985" s="9" t="str">
        <f>_xlfn.XLOOKUP(B985,'[6]cells down 19042026 9H40'!$B:$B,'[6]cells down 19042026 9H40'!$B:$B,"")</f>
        <v/>
      </c>
      <c r="BR985" s="9" t="s">
        <v>2888</v>
      </c>
      <c r="BS985" s="9" t="s">
        <v>5537</v>
      </c>
      <c r="BT985" s="108"/>
    </row>
    <row r="986" spans="1:72" s="9" customFormat="1" x14ac:dyDescent="0.35">
      <c r="A986" s="1" t="s">
        <v>1621</v>
      </c>
      <c r="B986" s="87" t="s">
        <v>1622</v>
      </c>
      <c r="C986" s="3" t="str">
        <f>_xlfn.XLOOKUP(B986,'[1]daily break down'!$D:$D,'[1]daily break down'!$E:$E,"")</f>
        <v>Douala</v>
      </c>
      <c r="D986" s="1" t="s">
        <v>11</v>
      </c>
      <c r="E986" s="1" t="s">
        <v>145</v>
      </c>
      <c r="F986" s="3" t="s">
        <v>31</v>
      </c>
      <c r="G986" s="1" t="s">
        <v>32</v>
      </c>
      <c r="H986" s="34" t="str">
        <f>_xlfn.XLOOKUP(B986,[2]CALCULATION!$B:$B,[2]CALCULATION!$H:$H,"")</f>
        <v>ZTE</v>
      </c>
      <c r="I986" s="28">
        <v>0</v>
      </c>
      <c r="J986" s="28">
        <v>0</v>
      </c>
      <c r="K986" s="28">
        <v>4.214464676557288</v>
      </c>
      <c r="L986" s="28">
        <v>0</v>
      </c>
      <c r="M986" s="28">
        <v>0</v>
      </c>
      <c r="N986" s="28">
        <v>0</v>
      </c>
      <c r="O986" s="28">
        <v>0</v>
      </c>
      <c r="P986" s="28">
        <v>0</v>
      </c>
      <c r="Q986" s="28">
        <v>1.117831368621107</v>
      </c>
      <c r="R986" s="28">
        <v>0</v>
      </c>
      <c r="S986" s="93">
        <v>0</v>
      </c>
      <c r="T986" s="93">
        <f>_xlfn.XLOOKUP(B986,'[3]Nur des jours'!$B:$B,'[3]Nur des jours'!$U:$U,"")</f>
        <v>1.7347645626981478</v>
      </c>
      <c r="U986" s="93">
        <v>0</v>
      </c>
      <c r="V986" s="93">
        <v>0</v>
      </c>
      <c r="W986" s="93">
        <v>1.7347645626981478</v>
      </c>
      <c r="X986" s="93">
        <v>10.084809364414882</v>
      </c>
      <c r="Y986" s="93">
        <v>0</v>
      </c>
      <c r="Z986" s="93">
        <v>0</v>
      </c>
      <c r="AA986" s="93">
        <v>0</v>
      </c>
      <c r="AB986" s="93">
        <v>5.9709166944893886</v>
      </c>
      <c r="AC986" s="93">
        <f>_xlfn.XLOOKUP(B986,'[3]Nur des jours'!$B:$B,'[3]Nur des jours'!$N:$N,"")</f>
        <v>10.629349975601613</v>
      </c>
      <c r="AD986" s="93">
        <v>10.629349975601613</v>
      </c>
      <c r="AE986" s="93">
        <v>0</v>
      </c>
      <c r="AF986" s="93">
        <v>0</v>
      </c>
      <c r="AG986" s="93"/>
      <c r="AH986" s="93">
        <v>0</v>
      </c>
      <c r="AI986" s="93">
        <v>0</v>
      </c>
      <c r="AJ986" s="93">
        <v>0</v>
      </c>
      <c r="AK986" s="93">
        <v>0</v>
      </c>
      <c r="AL986" s="93">
        <v>0</v>
      </c>
      <c r="AM986" s="49" t="s">
        <v>5559</v>
      </c>
      <c r="AN986" s="49"/>
      <c r="AO986" s="48" t="str" cm="1">
        <f t="array" ref="AO986">IFERROR(_xlfn.IFS(
AQ986="MPR ISSUE","PDH",
AQ986="BSS Hardware Issue","BSS",
AQ986="Sites strategiques, MLL, Pylone, etc.","ENVTECH",
AQ986="AKTIVCO DEFAUT GE &amp; POWER Cabinet","AKTIVCO",
AQ986="AKTIVCO Coupure ENEO &amp; Baisse de tension","AKTIVCO GRID ONLY",
AQ986="Coupure ENEO &amp; Baisse de tension","IHS GRID ONLY",
AQ986="Defaut GE &amp; POWER Cabinet","IHS",
AQ986="Sharing","Partners",
AQ986="Sites strategiques &amp; DataCenter","SST &amp; DC",
AQ986="Exclu","Exclu",
AQ986="SAT","SAT",
AQ986="SPARE-ISSUE","SPARE-ISSUE",
AQ986="Fiber CAmtel","TRANS_FO_CAMTEL",
AQ986="Fiber AOF","Fiber AOF",
AQ986="Projet OCM (HUAWEI)","TRAVAUX-HUAWEI",
AQ986="Projet OCM (NOKIA)","TRAVAUX-NOKIA",
AQ986="ACCESS-ISSUE","ACCESS-ISSUE",
AQ986="Projet OCM (ZTE, NOKIA, autres projets)","TRAVAUX OCM",
AQ986="No root CAuse","No root cause",
AQ986="ODU HS","PDH",
AQ986="IP &amp; VLAN","PDH",
AQ986="Warehouse HUAWEI","SPARE-ISSUE",
AQ986="SPARE-HS","SPARE-ISSUE",
AQ986="Power Telco","BSS",AQ986="no impacts","no impacts"
),"")</f>
        <v>No root cause</v>
      </c>
      <c r="AP986" s="48" t="str" cm="1">
        <f t="array" ref="AP986">IFERROR(_xlfn.IFS(
AQ986="MPR ISSUE","TX ISSUE",
AQ986="BSS Hardware Issue","RAN ISSUE",
AQ986="Sites strategiques, MLL, Pylone, etc.","ENVTECH",
AQ986="AKTIVCO DEFAUT GE &amp; POWER Cabinet","POWER ISSUE",
AQ986="AKTIVCO Coupure ENEO &amp; Baisse de tension","POWER ISSUE",
AQ986="Coupure ENEO &amp; Baisse de tension","POWER ISSUE",
AQ986="Defaut GE &amp; POWER Cabinet","POWER ISSUE",
AQ986="Sharing","POWER ISSUE",
AQ986="Sites strategiques &amp; DataCenter","POWER ISSUE",
AQ986="Exclu","Exclu",
AQ986="SAT","TX ISSUE",
AQ986="SPARE-ISSUE","SPARE-ISSUE",
AQ986="Fiber CAmtel","TX ISSUE",
AQ986="Fiber AOF","TX ISSUE",
AQ986="Projet OCM (HUAWEI)","TRAVAUX-HUAWEI",
AQ986="Projet OCM (NOKIA)","TRAVAUX -NOKIA",
AQ986="ACCESS-ISSUE","ACCESS-ISSUE",
AQ986="Projet OCM (ZTE, NOKIA, autres projets)","TRAVAUX OCM",
AQ986="No root CAuse","No root cause",
AQ986="ODU HS","TX ISSUE",
AQ986="IP &amp; VLAN","TX ISSUE",
AQ986="Warehouse HUAWEI","SPARE-ISSUE",
AQ986="SPARE-HS","SPARE-ISSUE",
AQ986="Power Telco","RAN ISSUE",AQ986="no impacts","no impacts"
),"")</f>
        <v>No root cause</v>
      </c>
      <c r="AQ986" s="126" t="s">
        <v>5344</v>
      </c>
      <c r="AR986" s="48" t="str" cm="1">
        <f t="array" ref="AR986">IFERROR(_xlfn.IFS(
AQ986="MPR ISSUE","ACTIVE",
AQ986="BSS Hardware Issue","ACTIVE",
AQ986="Sites strategiques, MLL, Pylone, etc.","PASSIVE",
AQ986="AKTIVCO DEFAUT GE &amp; POWER Cabinet","PASSIVE",
AQ986="AKTIVCO Coupure ENEO &amp; Baisse de tension","PASSIVE",
AQ986="Coupure ENEO &amp; Baisse de tension","PASSIVE",
AQ986="Defaut GE &amp; POWER Cabinet","PASSIVE",
AQ986="Sharing","PASSIVE",
AQ986="Sites strategiques &amp; DataCenter","PASSIVE",
AQ986="Exclu","Exclu",
AQ986="SAT","ACTIVE",
AQ986="SPARE-ISSUE","SPARE-ISSUE",
AQ986="Fiber CAmtel","ACTIVE",
AQ986="Fiber AOF","ACTIVE",
AQ986="Projet OCM (HUAWEI)","PLANNED WORKS",
AQ986="Projet OCM (NOKIA)","PLANNED WORKS",
AQ986="ACCESS-ISSUE","ACCESS-ISSUE",
AQ986="Projet OCM (ZTE, NOKIA, autres projets)","PLANNED WORKS",
AQ986="No root CAuse","No root cause",
AQ986="ODU HS","ACTIVE",
AQ986="IP &amp; VLAN","ACTIVE",
AQ986="Warehouse HUAWEI","SPARE-ISSUE",
AQ986="SPARE-HS","SPARE-ISSUE",
AQ986="Power Telco","ACTIVE", AQ986="no impacts","no impacts"
),"")</f>
        <v>No root cause</v>
      </c>
      <c r="AS986" s="92" t="s">
        <v>5537</v>
      </c>
      <c r="AT986" s="98" t="s">
        <v>1622</v>
      </c>
      <c r="AV986" s="17" t="s">
        <v>5537</v>
      </c>
      <c r="AW986" s="7" t="s">
        <v>5537</v>
      </c>
      <c r="AX986" s="6" t="s">
        <v>5537</v>
      </c>
      <c r="AY986" s="7"/>
      <c r="AZ986" s="3" t="s">
        <v>5537</v>
      </c>
      <c r="BA986" s="18" t="s">
        <v>5537</v>
      </c>
      <c r="BB986" s="18" t="s">
        <v>5537</v>
      </c>
      <c r="BC986" s="18" t="s">
        <v>5537</v>
      </c>
      <c r="BD986" s="18" t="s">
        <v>5537</v>
      </c>
      <c r="BE986" s="18" t="s">
        <v>5537</v>
      </c>
      <c r="BF986" s="18" t="s">
        <v>5537</v>
      </c>
      <c r="BG986" s="18" t="s">
        <v>5537</v>
      </c>
      <c r="BH986" s="18" t="s">
        <v>5537</v>
      </c>
      <c r="BI986" s="18" t="s">
        <v>5537</v>
      </c>
      <c r="BJ986" s="18" t="s">
        <v>5537</v>
      </c>
      <c r="BK986" s="18" t="s">
        <v>5537</v>
      </c>
      <c r="BL986" s="9" t="s">
        <v>5537</v>
      </c>
      <c r="BM986" s="14" t="s">
        <v>5537</v>
      </c>
      <c r="BN986" s="14" t="s">
        <v>5537</v>
      </c>
      <c r="BO986" s="14" t="str">
        <f>_xlfn.XLOOKUP(B986,'[4]cell downs 18042026 17h'!$B:$B,'[4]cell downs 18042026 17h'!$B:$B,"")</f>
        <v/>
      </c>
      <c r="BP986" s="14" t="str">
        <f>_xlfn.XLOOKUP(B986,'[5]Cells Huawei 19042026 15h'!$B:$B,'[5]Cells Huawei 19042026 15h'!$B:$B,"")</f>
        <v/>
      </c>
      <c r="BQ986" s="9" t="str">
        <f>_xlfn.XLOOKUP(B986,'[6]cells down 19042026 9H40'!$B:$B,'[6]cells down 19042026 9H40'!$B:$B,"")</f>
        <v/>
      </c>
      <c r="BR986" s="9" t="s">
        <v>1622</v>
      </c>
      <c r="BS986" s="9" t="s">
        <v>12</v>
      </c>
      <c r="BT986" s="108"/>
    </row>
    <row r="987" spans="1:72" s="9" customFormat="1" x14ac:dyDescent="0.35">
      <c r="A987" s="1" t="s">
        <v>2121</v>
      </c>
      <c r="B987" s="8" t="s">
        <v>2122</v>
      </c>
      <c r="C987" s="3" t="str">
        <f>_xlfn.XLOOKUP(B987,'[1]daily break down'!$D:$D,'[1]daily break down'!$E:$E,"")</f>
        <v>Garoua</v>
      </c>
      <c r="D987" s="1" t="s">
        <v>21</v>
      </c>
      <c r="E987" s="1" t="s">
        <v>188</v>
      </c>
      <c r="F987" s="3" t="s">
        <v>23</v>
      </c>
      <c r="G987" s="1" t="s">
        <v>24</v>
      </c>
      <c r="H987" s="32" t="str">
        <f>_xlfn.XLOOKUP(B987,[2]CALCULATION!$B:$B,[2]CALCULATION!$H:$H,"")</f>
        <v>Huawei</v>
      </c>
      <c r="I987" s="28">
        <v>2.4077355728484478E-3</v>
      </c>
      <c r="J987" s="28">
        <v>0</v>
      </c>
      <c r="K987" s="28">
        <v>0</v>
      </c>
      <c r="L987" s="28">
        <v>0</v>
      </c>
      <c r="M987" s="28">
        <v>0</v>
      </c>
      <c r="N987" s="28">
        <v>0</v>
      </c>
      <c r="O987" s="28">
        <v>0</v>
      </c>
      <c r="P987" s="28">
        <v>0</v>
      </c>
      <c r="Q987" s="28">
        <v>0</v>
      </c>
      <c r="R987" s="28">
        <v>0</v>
      </c>
      <c r="S987" s="93">
        <v>0</v>
      </c>
      <c r="T987" s="93">
        <f>_xlfn.XLOOKUP(B987,'[3]Nur des jours'!$B:$B,'[3]Nur des jours'!$U:$U,"")</f>
        <v>0.27822722175137615</v>
      </c>
      <c r="U987" s="93">
        <v>2.8265923871324907</v>
      </c>
      <c r="V987" s="93">
        <v>6.0747881906099019</v>
      </c>
      <c r="W987" s="93">
        <v>0.27822722175137615</v>
      </c>
      <c r="X987" s="93">
        <v>8.5608375923500336E-3</v>
      </c>
      <c r="Y987" s="93">
        <v>0</v>
      </c>
      <c r="Z987" s="93">
        <v>0</v>
      </c>
      <c r="AA987" s="93">
        <v>4.5491220861049042</v>
      </c>
      <c r="AB987" s="93">
        <v>0.99724840411719229</v>
      </c>
      <c r="AC987" s="93">
        <f>_xlfn.XLOOKUP(B987,'[3]Nur des jours'!$B:$B,'[3]Nur des jours'!$N:$N,"")</f>
        <v>6.2078200397793601</v>
      </c>
      <c r="AD987" s="93">
        <v>6.2078200397793601</v>
      </c>
      <c r="AE987" s="93">
        <v>0</v>
      </c>
      <c r="AF987" s="93">
        <v>0</v>
      </c>
      <c r="AG987" s="93"/>
      <c r="AH987" s="93">
        <v>0</v>
      </c>
      <c r="AI987" s="93">
        <v>0</v>
      </c>
      <c r="AJ987" s="93">
        <v>0</v>
      </c>
      <c r="AK987" s="93">
        <v>0</v>
      </c>
      <c r="AL987" s="93">
        <v>0</v>
      </c>
      <c r="AM987" s="49" t="s">
        <v>5559</v>
      </c>
      <c r="AN987" s="49"/>
      <c r="AO987" s="48" t="str" cm="1">
        <f t="array" ref="AO987">IFERROR(_xlfn.IFS(
AQ987="MPR ISSUE","PDH",
AQ987="BSS Hardware Issue","BSS",
AQ987="Sites strategiques, MLL, Pylone, etc.","ENVTECH",
AQ987="AKTIVCO DEFAUT GE &amp; POWER Cabinet","AKTIVCO",
AQ987="AKTIVCO Coupure ENEO &amp; Baisse de tension","AKTIVCO GRID ONLY",
AQ987="Coupure ENEO &amp; Baisse de tension","IHS GRID ONLY",
AQ987="Defaut GE &amp; POWER Cabinet","IHS",
AQ987="Sharing","Partners",
AQ987="Sites strategiques &amp; DataCenter","SST &amp; DC",
AQ987="Exclu","Exclu",
AQ987="SAT","SAT",
AQ987="SPARE-ISSUE","SPARE-ISSUE",
AQ987="Fiber CAmtel","TRANS_FO_CAMTEL",
AQ987="Fiber AOF","Fiber AOF",
AQ987="Projet OCM (HUAWEI)","TRAVAUX-HUAWEI",
AQ987="Projet OCM (NOKIA)","TRAVAUX-NOKIA",
AQ987="ACCESS-ISSUE","ACCESS-ISSUE",
AQ987="Projet OCM (ZTE, NOKIA, autres projets)","TRAVAUX OCM",
AQ987="No root CAuse","No root cause",
AQ987="ODU HS","PDH",
AQ987="IP &amp; VLAN","PDH",
AQ987="Warehouse HUAWEI","SPARE-ISSUE",
AQ987="SPARE-HS","SPARE-ISSUE",
AQ987="Power Telco","BSS",AQ987="no impacts","no impacts"
),"")</f>
        <v>No root cause</v>
      </c>
      <c r="AP987" s="48" t="str" cm="1">
        <f t="array" ref="AP987">IFERROR(_xlfn.IFS(
AQ987="MPR ISSUE","TX ISSUE",
AQ987="BSS Hardware Issue","RAN ISSUE",
AQ987="Sites strategiques, MLL, Pylone, etc.","ENVTECH",
AQ987="AKTIVCO DEFAUT GE &amp; POWER Cabinet","POWER ISSUE",
AQ987="AKTIVCO Coupure ENEO &amp; Baisse de tension","POWER ISSUE",
AQ987="Coupure ENEO &amp; Baisse de tension","POWER ISSUE",
AQ987="Defaut GE &amp; POWER Cabinet","POWER ISSUE",
AQ987="Sharing","POWER ISSUE",
AQ987="Sites strategiques &amp; DataCenter","POWER ISSUE",
AQ987="Exclu","Exclu",
AQ987="SAT","TX ISSUE",
AQ987="SPARE-ISSUE","SPARE-ISSUE",
AQ987="Fiber CAmtel","TX ISSUE",
AQ987="Fiber AOF","TX ISSUE",
AQ987="Projet OCM (HUAWEI)","TRAVAUX-HUAWEI",
AQ987="Projet OCM (NOKIA)","TRAVAUX -NOKIA",
AQ987="ACCESS-ISSUE","ACCESS-ISSUE",
AQ987="Projet OCM (ZTE, NOKIA, autres projets)","TRAVAUX OCM",
AQ987="No root CAuse","No root cause",
AQ987="ODU HS","TX ISSUE",
AQ987="IP &amp; VLAN","TX ISSUE",
AQ987="Warehouse HUAWEI","SPARE-ISSUE",
AQ987="SPARE-HS","SPARE-ISSUE",
AQ987="Power Telco","RAN ISSUE",AQ987="no impacts","no impacts"
),"")</f>
        <v>No root cause</v>
      </c>
      <c r="AQ987" s="67" t="s">
        <v>5344</v>
      </c>
      <c r="AR987" s="48" t="str" cm="1">
        <f t="array" ref="AR987">IFERROR(_xlfn.IFS(
AQ987="MPR ISSUE","ACTIVE",
AQ987="BSS Hardware Issue","ACTIVE",
AQ987="Sites strategiques, MLL, Pylone, etc.","PASSIVE",
AQ987="AKTIVCO DEFAUT GE &amp; POWER Cabinet","PASSIVE",
AQ987="AKTIVCO Coupure ENEO &amp; Baisse de tension","PASSIVE",
AQ987="Coupure ENEO &amp; Baisse de tension","PASSIVE",
AQ987="Defaut GE &amp; POWER Cabinet","PASSIVE",
AQ987="Sharing","PASSIVE",
AQ987="Sites strategiques &amp; DataCenter","PASSIVE",
AQ987="Exclu","Exclu",
AQ987="SAT","ACTIVE",
AQ987="SPARE-ISSUE","SPARE-ISSUE",
AQ987="Fiber CAmtel","ACTIVE",
AQ987="Fiber AOF","ACTIVE",
AQ987="Projet OCM (HUAWEI)","PLANNED WORKS",
AQ987="Projet OCM (NOKIA)","PLANNED WORKS",
AQ987="ACCESS-ISSUE","ACCESS-ISSUE",
AQ987="Projet OCM (ZTE, NOKIA, autres projets)","PLANNED WORKS",
AQ987="No root CAuse","No root cause",
AQ987="ODU HS","ACTIVE",
AQ987="IP &amp; VLAN","ACTIVE",
AQ987="Warehouse HUAWEI","SPARE-ISSUE",
AQ987="SPARE-HS","SPARE-ISSUE",
AQ987="Power Telco","ACTIVE", AQ987="no impacts","no impacts"
),"")</f>
        <v>No root cause</v>
      </c>
      <c r="AS987" s="92" t="s">
        <v>5537</v>
      </c>
      <c r="AT987" s="98" t="s">
        <v>2122</v>
      </c>
      <c r="AV987" s="17" t="s">
        <v>5537</v>
      </c>
      <c r="AW987" s="7" t="s">
        <v>5537</v>
      </c>
      <c r="AX987" s="6" t="s">
        <v>5537</v>
      </c>
      <c r="AY987" s="7"/>
      <c r="AZ987" s="3" t="s">
        <v>5537</v>
      </c>
      <c r="BA987" s="18" t="s">
        <v>5537</v>
      </c>
      <c r="BB987" s="18" t="s">
        <v>5537</v>
      </c>
      <c r="BC987" s="18" t="s">
        <v>5537</v>
      </c>
      <c r="BD987" s="18" t="s">
        <v>5537</v>
      </c>
      <c r="BE987" s="18" t="s">
        <v>5537</v>
      </c>
      <c r="BF987" s="18" t="s">
        <v>5537</v>
      </c>
      <c r="BG987" s="18" t="s">
        <v>5537</v>
      </c>
      <c r="BH987" s="18" t="s">
        <v>5537</v>
      </c>
      <c r="BI987" s="18" t="s">
        <v>5537</v>
      </c>
      <c r="BJ987" s="18" t="s">
        <v>5537</v>
      </c>
      <c r="BK987" s="18" t="s">
        <v>5537</v>
      </c>
      <c r="BL987" s="9" t="s">
        <v>5537</v>
      </c>
      <c r="BM987" s="14" t="s">
        <v>5537</v>
      </c>
      <c r="BN987" s="14" t="s">
        <v>5537</v>
      </c>
      <c r="BO987" s="14" t="str">
        <f>_xlfn.XLOOKUP(B987,'[4]cell downs 18042026 17h'!$B:$B,'[4]cell downs 18042026 17h'!$B:$B,"")</f>
        <v/>
      </c>
      <c r="BP987" s="14" t="str">
        <f>_xlfn.XLOOKUP(B987,'[5]Cells Huawei 19042026 15h'!$B:$B,'[5]Cells Huawei 19042026 15h'!$B:$B,"")</f>
        <v/>
      </c>
      <c r="BQ987" s="9" t="str">
        <f>_xlfn.XLOOKUP(B987,'[6]cells down 19042026 9H40'!$B:$B,'[6]cells down 19042026 9H40'!$B:$B,"")</f>
        <v/>
      </c>
      <c r="BR987" s="9" t="s">
        <v>5537</v>
      </c>
      <c r="BS987" s="9" t="s">
        <v>12</v>
      </c>
      <c r="BT987" s="108"/>
    </row>
    <row r="988" spans="1:72" s="9" customFormat="1" x14ac:dyDescent="0.35">
      <c r="A988" s="1" t="s">
        <v>743</v>
      </c>
      <c r="B988" s="8" t="s">
        <v>744</v>
      </c>
      <c r="C988" s="3" t="str">
        <f>_xlfn.XLOOKUP(B988,'[1]daily break down'!$D:$D,'[1]daily break down'!$E:$E,"")</f>
        <v>Yaounde</v>
      </c>
      <c r="D988" s="1" t="s">
        <v>21</v>
      </c>
      <c r="E988" s="1" t="s">
        <v>710</v>
      </c>
      <c r="F988" s="3" t="s">
        <v>37</v>
      </c>
      <c r="G988" s="1" t="s">
        <v>38</v>
      </c>
      <c r="H988" s="34" t="str">
        <f>_xlfn.XLOOKUP(B988,[2]CALCULATION!$B:$B,[2]CALCULATION!$H:$H,"")</f>
        <v>ZTE</v>
      </c>
      <c r="I988" s="28">
        <v>0</v>
      </c>
      <c r="J988" s="28">
        <v>0</v>
      </c>
      <c r="K988" s="28">
        <v>0</v>
      </c>
      <c r="L988" s="28">
        <v>0</v>
      </c>
      <c r="M988" s="28">
        <v>7.5361231676240532</v>
      </c>
      <c r="N988" s="28">
        <v>7.5473235968073791</v>
      </c>
      <c r="O988" s="28">
        <v>0</v>
      </c>
      <c r="P988" s="28">
        <v>4.3094186335191038</v>
      </c>
      <c r="Q988" s="28">
        <v>0</v>
      </c>
      <c r="R988" s="28">
        <v>0</v>
      </c>
      <c r="S988" s="93">
        <v>6.273667148927184</v>
      </c>
      <c r="T988" s="93">
        <f>_xlfn.XLOOKUP(B988,'[3]Nur des jours'!$B:$B,'[3]Nur des jours'!$U:$U,"")</f>
        <v>0</v>
      </c>
      <c r="U988" s="93">
        <v>0</v>
      </c>
      <c r="V988" s="93">
        <v>5.5665241287207534</v>
      </c>
      <c r="W988" s="93">
        <v>0</v>
      </c>
      <c r="X988" s="93">
        <v>0.42231681947761757</v>
      </c>
      <c r="Y988" s="93">
        <v>0</v>
      </c>
      <c r="Z988" s="93">
        <v>0.42126454985689132</v>
      </c>
      <c r="AA988" s="93">
        <v>1.3977172526559996</v>
      </c>
      <c r="AB988" s="93">
        <v>9.5792205642733816E-2</v>
      </c>
      <c r="AC988" s="93">
        <f>_xlfn.XLOOKUP(B988,'[3]Nur des jours'!$B:$B,'[3]Nur des jours'!$N:$N,"")</f>
        <v>5.9308412735102012</v>
      </c>
      <c r="AD988" s="93">
        <v>5.9308412735102012</v>
      </c>
      <c r="AE988" s="93">
        <v>0</v>
      </c>
      <c r="AF988" s="93">
        <v>0</v>
      </c>
      <c r="AG988" s="93"/>
      <c r="AH988" s="93">
        <v>0</v>
      </c>
      <c r="AI988" s="93">
        <v>0</v>
      </c>
      <c r="AJ988" s="93">
        <v>0</v>
      </c>
      <c r="AK988" s="93">
        <v>0</v>
      </c>
      <c r="AL988" s="93">
        <v>0</v>
      </c>
      <c r="AM988" s="49" t="s">
        <v>5559</v>
      </c>
      <c r="AN988" s="49"/>
      <c r="AO988" s="48" t="str" cm="1">
        <f t="array" ref="AO988">IFERROR(_xlfn.IFS(
AQ988="MPR ISSUE","PDH",
AQ988="BSS Hardware Issue","BSS",
AQ988="Sites strategiques, MLL, Pylone, etc.","ENVTECH",
AQ988="AKTIVCO DEFAUT GE &amp; POWER Cabinet","AKTIVCO",
AQ988="AKTIVCO Coupure ENEO &amp; Baisse de tension","AKTIVCO GRID ONLY",
AQ988="Coupure ENEO &amp; Baisse de tension","IHS GRID ONLY",
AQ988="Defaut GE &amp; POWER Cabinet","IHS",
AQ988="Sharing","Partners",
AQ988="Sites strategiques &amp; DataCenter","SST &amp; DC",
AQ988="Exclu","Exclu",
AQ988="SAT","SAT",
AQ988="SPARE-ISSUE","SPARE-ISSUE",
AQ988="Fiber CAmtel","TRANS_FO_CAMTEL",
AQ988="Fiber AOF","Fiber AOF",
AQ988="Projet OCM (HUAWEI)","TRAVAUX-HUAWEI",
AQ988="Projet OCM (NOKIA)","TRAVAUX-NOKIA",
AQ988="ACCESS-ISSUE","ACCESS-ISSUE",
AQ988="Projet OCM (ZTE, NOKIA, autres projets)","TRAVAUX OCM",
AQ988="No root CAuse","No root cause",
AQ988="ODU HS","PDH",
AQ988="IP &amp; VLAN","PDH",
AQ988="Warehouse HUAWEI","SPARE-ISSUE",
AQ988="SPARE-HS","SPARE-ISSUE",
AQ988="Power Telco","BSS",AQ988="no impacts","no impacts"
),"")</f>
        <v>No root cause</v>
      </c>
      <c r="AP988" s="48" t="str" cm="1">
        <f t="array" ref="AP988">IFERROR(_xlfn.IFS(
AQ988="MPR ISSUE","TX ISSUE",
AQ988="BSS Hardware Issue","RAN ISSUE",
AQ988="Sites strategiques, MLL, Pylone, etc.","ENVTECH",
AQ988="AKTIVCO DEFAUT GE &amp; POWER Cabinet","POWER ISSUE",
AQ988="AKTIVCO Coupure ENEO &amp; Baisse de tension","POWER ISSUE",
AQ988="Coupure ENEO &amp; Baisse de tension","POWER ISSUE",
AQ988="Defaut GE &amp; POWER Cabinet","POWER ISSUE",
AQ988="Sharing","POWER ISSUE",
AQ988="Sites strategiques &amp; DataCenter","POWER ISSUE",
AQ988="Exclu","Exclu",
AQ988="SAT","TX ISSUE",
AQ988="SPARE-ISSUE","SPARE-ISSUE",
AQ988="Fiber CAmtel","TX ISSUE",
AQ988="Fiber AOF","TX ISSUE",
AQ988="Projet OCM (HUAWEI)","TRAVAUX-HUAWEI",
AQ988="Projet OCM (NOKIA)","TRAVAUX -NOKIA",
AQ988="ACCESS-ISSUE","ACCESS-ISSUE",
AQ988="Projet OCM (ZTE, NOKIA, autres projets)","TRAVAUX OCM",
AQ988="No root CAuse","No root cause",
AQ988="ODU HS","TX ISSUE",
AQ988="IP &amp; VLAN","TX ISSUE",
AQ988="Warehouse HUAWEI","SPARE-ISSUE",
AQ988="SPARE-HS","SPARE-ISSUE",
AQ988="Power Telco","RAN ISSUE",AQ988="no impacts","no impacts"
),"")</f>
        <v>No root cause</v>
      </c>
      <c r="AQ988" s="67" t="s">
        <v>5344</v>
      </c>
      <c r="AR988" s="48" t="str" cm="1">
        <f t="array" ref="AR988">IFERROR(_xlfn.IFS(
AQ988="MPR ISSUE","ACTIVE",
AQ988="BSS Hardware Issue","ACTIVE",
AQ988="Sites strategiques, MLL, Pylone, etc.","PASSIVE",
AQ988="AKTIVCO DEFAUT GE &amp; POWER Cabinet","PASSIVE",
AQ988="AKTIVCO Coupure ENEO &amp; Baisse de tension","PASSIVE",
AQ988="Coupure ENEO &amp; Baisse de tension","PASSIVE",
AQ988="Defaut GE &amp; POWER Cabinet","PASSIVE",
AQ988="Sharing","PASSIVE",
AQ988="Sites strategiques &amp; DataCenter","PASSIVE",
AQ988="Exclu","Exclu",
AQ988="SAT","ACTIVE",
AQ988="SPARE-ISSUE","SPARE-ISSUE",
AQ988="Fiber CAmtel","ACTIVE",
AQ988="Fiber AOF","ACTIVE",
AQ988="Projet OCM (HUAWEI)","PLANNED WORKS",
AQ988="Projet OCM (NOKIA)","PLANNED WORKS",
AQ988="ACCESS-ISSUE","ACCESS-ISSUE",
AQ988="Projet OCM (ZTE, NOKIA, autres projets)","PLANNED WORKS",
AQ988="No root CAuse","No root cause",
AQ988="ODU HS","ACTIVE",
AQ988="IP &amp; VLAN","ACTIVE",
AQ988="Warehouse HUAWEI","SPARE-ISSUE",
AQ988="SPARE-HS","SPARE-ISSUE",
AQ988="Power Telco","ACTIVE", AQ988="no impacts","no impacts"
),"")</f>
        <v>No root cause</v>
      </c>
      <c r="AS988" s="92" t="s">
        <v>5537</v>
      </c>
      <c r="AT988" s="98" t="s">
        <v>744</v>
      </c>
      <c r="AV988" s="17" t="s">
        <v>5537</v>
      </c>
      <c r="AW988" s="7" t="s">
        <v>5537</v>
      </c>
      <c r="AX988" s="6" t="s">
        <v>5537</v>
      </c>
      <c r="AY988" s="7"/>
      <c r="AZ988" s="3" t="s">
        <v>5537</v>
      </c>
      <c r="BA988" s="18" t="s">
        <v>5537</v>
      </c>
      <c r="BB988" s="18" t="s">
        <v>5537</v>
      </c>
      <c r="BC988" s="18" t="s">
        <v>5537</v>
      </c>
      <c r="BD988" s="18" t="s">
        <v>5537</v>
      </c>
      <c r="BE988" s="18" t="s">
        <v>5537</v>
      </c>
      <c r="BF988" s="18" t="s">
        <v>5537</v>
      </c>
      <c r="BG988" s="18" t="s">
        <v>5537</v>
      </c>
      <c r="BH988" s="18" t="s">
        <v>5537</v>
      </c>
      <c r="BI988" s="18" t="s">
        <v>5537</v>
      </c>
      <c r="BJ988" s="18" t="s">
        <v>5537</v>
      </c>
      <c r="BK988" s="18" t="s">
        <v>5537</v>
      </c>
      <c r="BL988" s="9" t="s">
        <v>5537</v>
      </c>
      <c r="BM988" s="14" t="s">
        <v>5537</v>
      </c>
      <c r="BN988" s="14" t="s">
        <v>5537</v>
      </c>
      <c r="BO988" s="14" t="str">
        <f>_xlfn.XLOOKUP(B988,'[4]cell downs 18042026 17h'!$B:$B,'[4]cell downs 18042026 17h'!$B:$B,"")</f>
        <v/>
      </c>
      <c r="BP988" s="14" t="str">
        <f>_xlfn.XLOOKUP(B988,'[5]Cells Huawei 19042026 15h'!$B:$B,'[5]Cells Huawei 19042026 15h'!$B:$B,"")</f>
        <v/>
      </c>
      <c r="BQ988" s="9" t="str">
        <f>_xlfn.XLOOKUP(B988,'[6]cells down 19042026 9H40'!$B:$B,'[6]cells down 19042026 9H40'!$B:$B,"")</f>
        <v/>
      </c>
      <c r="BR988" s="9" t="s">
        <v>5537</v>
      </c>
      <c r="BS988" s="9" t="s">
        <v>12</v>
      </c>
      <c r="BT988" s="108"/>
    </row>
    <row r="989" spans="1:72" s="9" customFormat="1" x14ac:dyDescent="0.35">
      <c r="A989" s="1" t="s">
        <v>2268</v>
      </c>
      <c r="B989" s="8" t="s">
        <v>2269</v>
      </c>
      <c r="C989" s="3" t="str">
        <f>_xlfn.XLOOKUP(B989,'[1]daily break down'!$D:$D,'[1]daily break down'!$E:$E,"")</f>
        <v>CENTRE</v>
      </c>
      <c r="D989" s="1" t="s">
        <v>11</v>
      </c>
      <c r="E989" s="1" t="s">
        <v>594</v>
      </c>
      <c r="F989" s="3" t="s">
        <v>90</v>
      </c>
      <c r="G989" s="1" t="s">
        <v>2270</v>
      </c>
      <c r="H989" s="34" t="str">
        <f>_xlfn.XLOOKUP(B989,[2]CALCULATION!$B:$B,[2]CALCULATION!$H:$H,"")</f>
        <v>ZTE</v>
      </c>
      <c r="I989" s="28">
        <v>2.7876405760872967</v>
      </c>
      <c r="J989" s="28">
        <v>0</v>
      </c>
      <c r="K989" s="28">
        <v>8.2070253086895359</v>
      </c>
      <c r="L989" s="28">
        <v>0</v>
      </c>
      <c r="M989" s="28">
        <v>0</v>
      </c>
      <c r="N989" s="28">
        <v>0</v>
      </c>
      <c r="O989" s="28">
        <v>0</v>
      </c>
      <c r="P989" s="28">
        <v>0</v>
      </c>
      <c r="Q989" s="28">
        <v>0</v>
      </c>
      <c r="R989" s="28">
        <v>0</v>
      </c>
      <c r="S989" s="93">
        <v>0</v>
      </c>
      <c r="T989" s="93">
        <f>_xlfn.XLOOKUP(B989,'[3]Nur des jours'!$B:$B,'[3]Nur des jours'!$U:$U,"")</f>
        <v>0</v>
      </c>
      <c r="U989" s="93">
        <v>0</v>
      </c>
      <c r="V989" s="93">
        <v>0</v>
      </c>
      <c r="W989" s="93">
        <v>0</v>
      </c>
      <c r="X989" s="93">
        <v>0</v>
      </c>
      <c r="Y989" s="93">
        <v>0</v>
      </c>
      <c r="Z989" s="93">
        <v>0</v>
      </c>
      <c r="AA989" s="93">
        <v>0</v>
      </c>
      <c r="AB989" s="93">
        <v>0</v>
      </c>
      <c r="AC989" s="93">
        <f>_xlfn.XLOOKUP(B989,'[3]Nur des jours'!$B:$B,'[3]Nur des jours'!$N:$N,"")</f>
        <v>5.2882077315777938</v>
      </c>
      <c r="AD989" s="93">
        <v>5.2882077315777938</v>
      </c>
      <c r="AE989" s="93">
        <v>0</v>
      </c>
      <c r="AF989" s="93">
        <v>0</v>
      </c>
      <c r="AG989" s="93"/>
      <c r="AH989" s="93">
        <v>0</v>
      </c>
      <c r="AI989" s="93">
        <v>0</v>
      </c>
      <c r="AJ989" s="93">
        <v>0</v>
      </c>
      <c r="AK989" s="93">
        <v>0</v>
      </c>
      <c r="AL989" s="93">
        <v>0</v>
      </c>
      <c r="AM989" s="49" t="s">
        <v>5559</v>
      </c>
      <c r="AN989" s="49"/>
      <c r="AO989" s="48" t="str" cm="1">
        <f t="array" ref="AO989">IFERROR(_xlfn.IFS(
AQ989="MPR ISSUE","PDH",
AQ989="BSS Hardware Issue","BSS",
AQ989="Sites strategiques, MLL, Pylone, etc.","ENVTECH",
AQ989="AKTIVCO DEFAUT GE &amp; POWER Cabinet","AKTIVCO",
AQ989="AKTIVCO Coupure ENEO &amp; Baisse de tension","AKTIVCO GRID ONLY",
AQ989="Coupure ENEO &amp; Baisse de tension","IHS GRID ONLY",
AQ989="Defaut GE &amp; POWER Cabinet","IHS",
AQ989="Sharing","Partners",
AQ989="Sites strategiques &amp; DataCenter","SST &amp; DC",
AQ989="Exclu","Exclu",
AQ989="SAT","SAT",
AQ989="SPARE-ISSUE","SPARE-ISSUE",
AQ989="Fiber CAmtel","TRANS_FO_CAMTEL",
AQ989="Fiber AOF","Fiber AOF",
AQ989="Projet OCM (HUAWEI)","TRAVAUX-HUAWEI",
AQ989="Projet OCM (NOKIA)","TRAVAUX-NOKIA",
AQ989="ACCESS-ISSUE","ACCESS-ISSUE",
AQ989="Projet OCM (ZTE, NOKIA, autres projets)","TRAVAUX OCM",
AQ989="No root CAuse","No root cause",
AQ989="ODU HS","PDH",
AQ989="IP &amp; VLAN","PDH",
AQ989="Warehouse HUAWEI","SPARE-ISSUE",
AQ989="SPARE-HS","SPARE-ISSUE",
AQ989="Power Telco","BSS",AQ989="no impacts","no impacts"
),"")</f>
        <v>Fiber AOF</v>
      </c>
      <c r="AP989" s="48" t="str" cm="1">
        <f t="array" ref="AP989">IFERROR(_xlfn.IFS(
AQ989="MPR ISSUE","TX ISSUE",
AQ989="BSS Hardware Issue","RAN ISSUE",
AQ989="Sites strategiques, MLL, Pylone, etc.","ENVTECH",
AQ989="AKTIVCO DEFAUT GE &amp; POWER Cabinet","POWER ISSUE",
AQ989="AKTIVCO Coupure ENEO &amp; Baisse de tension","POWER ISSUE",
AQ989="Coupure ENEO &amp; Baisse de tension","POWER ISSUE",
AQ989="Defaut GE &amp; POWER Cabinet","POWER ISSUE",
AQ989="Sharing","POWER ISSUE",
AQ989="Sites strategiques &amp; DataCenter","POWER ISSUE",
AQ989="Exclu","Exclu",
AQ989="SAT","TX ISSUE",
AQ989="SPARE-ISSUE","SPARE-ISSUE",
AQ989="Fiber CAmtel","TX ISSUE",
AQ989="Fiber AOF","TX ISSUE",
AQ989="Projet OCM (HUAWEI)","TRAVAUX-HUAWEI",
AQ989="Projet OCM (NOKIA)","TRAVAUX -NOKIA",
AQ989="ACCESS-ISSUE","ACCESS-ISSUE",
AQ989="Projet OCM (ZTE, NOKIA, autres projets)","TRAVAUX OCM",
AQ989="No root CAuse","No root cause",
AQ989="ODU HS","TX ISSUE",
AQ989="IP &amp; VLAN","TX ISSUE",
AQ989="Warehouse HUAWEI","SPARE-ISSUE",
AQ989="SPARE-HS","SPARE-ISSUE",
AQ989="Power Telco","RAN ISSUE",AQ989="no impacts","no impacts"
),"")</f>
        <v>TX ISSUE</v>
      </c>
      <c r="AQ989" s="67" t="s">
        <v>5938</v>
      </c>
      <c r="AR989" s="48" t="str" cm="1">
        <f t="array" ref="AR989">IFERROR(_xlfn.IFS(
AQ989="MPR ISSUE","ACTIVE",
AQ989="BSS Hardware Issue","ACTIVE",
AQ989="Sites strategiques, MLL, Pylone, etc.","PASSIVE",
AQ989="AKTIVCO DEFAUT GE &amp; POWER Cabinet","PASSIVE",
AQ989="AKTIVCO Coupure ENEO &amp; Baisse de tension","PASSIVE",
AQ989="Coupure ENEO &amp; Baisse de tension","PASSIVE",
AQ989="Defaut GE &amp; POWER Cabinet","PASSIVE",
AQ989="Sharing","PASSIVE",
AQ989="Sites strategiques &amp; DataCenter","PASSIVE",
AQ989="Exclu","Exclu",
AQ989="SAT","ACTIVE",
AQ989="SPARE-ISSUE","SPARE-ISSUE",
AQ989="Fiber CAmtel","ACTIVE",
AQ989="Fiber AOF","ACTIVE",
AQ989="Projet OCM (HUAWEI)","PLANNED WORKS",
AQ989="Projet OCM (NOKIA)","PLANNED WORKS",
AQ989="ACCESS-ISSUE","ACCESS-ISSUE",
AQ989="Projet OCM (ZTE, NOKIA, autres projets)","PLANNED WORKS",
AQ989="No root CAuse","No root cause",
AQ989="ODU HS","ACTIVE",
AQ989="IP &amp; VLAN","ACTIVE",
AQ989="Warehouse HUAWEI","SPARE-ISSUE",
AQ989="SPARE-HS","SPARE-ISSUE",
AQ989="Power Telco","ACTIVE", AQ989="no impacts","no impacts"
),"")</f>
        <v>ACTIVE</v>
      </c>
      <c r="AS989" s="92" t="s">
        <v>5927</v>
      </c>
      <c r="AT989" s="128" t="s">
        <v>4550</v>
      </c>
      <c r="AU989" s="9" t="s">
        <v>5937</v>
      </c>
      <c r="AV989" s="17" t="s">
        <v>5927</v>
      </c>
      <c r="AW989" s="7" t="s">
        <v>5537</v>
      </c>
      <c r="AX989" s="6" t="s">
        <v>5537</v>
      </c>
      <c r="AY989" s="7"/>
      <c r="AZ989" s="3" t="s">
        <v>5537</v>
      </c>
      <c r="BA989" s="18" t="s">
        <v>5537</v>
      </c>
      <c r="BB989" s="18" t="s">
        <v>5537</v>
      </c>
      <c r="BC989" s="18" t="s">
        <v>5537</v>
      </c>
      <c r="BD989" s="18" t="s">
        <v>5537</v>
      </c>
      <c r="BE989" s="18" t="s">
        <v>5537</v>
      </c>
      <c r="BF989" s="18" t="s">
        <v>5537</v>
      </c>
      <c r="BG989" s="18" t="s">
        <v>5537</v>
      </c>
      <c r="BH989" s="18" t="s">
        <v>5537</v>
      </c>
      <c r="BI989" s="18" t="s">
        <v>5537</v>
      </c>
      <c r="BJ989" s="18" t="s">
        <v>5537</v>
      </c>
      <c r="BK989" s="18" t="s">
        <v>5537</v>
      </c>
      <c r="BL989" s="9" t="s">
        <v>5537</v>
      </c>
      <c r="BM989" s="14" t="s">
        <v>5537</v>
      </c>
      <c r="BN989" s="14" t="s">
        <v>5537</v>
      </c>
      <c r="BO989" s="14" t="str">
        <f>_xlfn.XLOOKUP(B989,'[4]cell downs 18042026 17h'!$B:$B,'[4]cell downs 18042026 17h'!$B:$B,"")</f>
        <v/>
      </c>
      <c r="BP989" s="14" t="str">
        <f>_xlfn.XLOOKUP(B989,'[5]Cells Huawei 19042026 15h'!$B:$B,'[5]Cells Huawei 19042026 15h'!$B:$B,"")</f>
        <v/>
      </c>
      <c r="BQ989" s="9" t="str">
        <f>_xlfn.XLOOKUP(B989,'[6]cells down 19042026 9H40'!$B:$B,'[6]cells down 19042026 9H40'!$B:$B,"")</f>
        <v/>
      </c>
      <c r="BR989" s="9" t="s">
        <v>2269</v>
      </c>
      <c r="BS989" s="9" t="s">
        <v>12</v>
      </c>
      <c r="BT989" s="108"/>
    </row>
    <row r="990" spans="1:72" s="9" customFormat="1" x14ac:dyDescent="0.35">
      <c r="A990" s="1" t="s">
        <v>2734</v>
      </c>
      <c r="B990" s="1" t="s">
        <v>2735</v>
      </c>
      <c r="C990" s="3" t="str">
        <f>_xlfn.XLOOKUP(B990,'[1]daily break down'!$D:$D,'[1]daily break down'!$E:$E,"")</f>
        <v>Douala</v>
      </c>
      <c r="D990" s="1" t="s">
        <v>21</v>
      </c>
      <c r="E990" s="1" t="s">
        <v>30</v>
      </c>
      <c r="F990" s="3" t="s">
        <v>31</v>
      </c>
      <c r="G990" s="1" t="s">
        <v>32</v>
      </c>
      <c r="H990" s="34" t="str">
        <f>_xlfn.XLOOKUP(B990,[2]CALCULATION!$B:$B,[2]CALCULATION!$H:$H,"")</f>
        <v>ZTE</v>
      </c>
      <c r="I990" s="28">
        <v>0</v>
      </c>
      <c r="J990" s="28">
        <v>9.916874266978283</v>
      </c>
      <c r="K990" s="28">
        <v>1.9261884582785331E-3</v>
      </c>
      <c r="L990" s="28">
        <v>0</v>
      </c>
      <c r="M990" s="28">
        <v>0</v>
      </c>
      <c r="N990" s="28">
        <v>0</v>
      </c>
      <c r="O990" s="28">
        <v>0</v>
      </c>
      <c r="P990" s="28">
        <v>0</v>
      </c>
      <c r="Q990" s="28">
        <v>0</v>
      </c>
      <c r="R990" s="28">
        <v>0</v>
      </c>
      <c r="S990" s="93">
        <v>0</v>
      </c>
      <c r="T990" s="93">
        <f>_xlfn.XLOOKUP(B990,'[3]Nur des jours'!$B:$B,'[3]Nur des jours'!$U:$U,"")</f>
        <v>0</v>
      </c>
      <c r="U990" s="93">
        <v>0</v>
      </c>
      <c r="V990" s="93">
        <v>0</v>
      </c>
      <c r="W990" s="93">
        <v>0</v>
      </c>
      <c r="X990" s="93">
        <v>7.4386009593845319</v>
      </c>
      <c r="Y990" s="93">
        <v>0</v>
      </c>
      <c r="Z990" s="93">
        <v>0</v>
      </c>
      <c r="AA990" s="93">
        <v>0</v>
      </c>
      <c r="AB990" s="93">
        <v>0</v>
      </c>
      <c r="AC990" s="93">
        <f>_xlfn.XLOOKUP(B990,'[3]Nur des jours'!$B:$B,'[3]Nur des jours'!$N:$N,"")</f>
        <v>5.0987813647687314</v>
      </c>
      <c r="AD990" s="93">
        <v>5.0987813647687314</v>
      </c>
      <c r="AE990" s="93">
        <v>0</v>
      </c>
      <c r="AF990" s="93">
        <v>0</v>
      </c>
      <c r="AG990" s="93"/>
      <c r="AH990" s="93">
        <v>0</v>
      </c>
      <c r="AI990" s="93">
        <v>0</v>
      </c>
      <c r="AJ990" s="93">
        <v>0</v>
      </c>
      <c r="AK990" s="93">
        <v>0</v>
      </c>
      <c r="AL990" s="93">
        <v>0</v>
      </c>
      <c r="AM990" s="49" t="s">
        <v>5559</v>
      </c>
      <c r="AN990" s="49"/>
      <c r="AO990" s="48" t="str" cm="1">
        <f t="array" ref="AO990">IFERROR(_xlfn.IFS(
AQ990="MPR ISSUE","PDH",
AQ990="BSS Hardware Issue","BSS",
AQ990="Sites strategiques, MLL, Pylone, etc.","ENVTECH",
AQ990="AKTIVCO DEFAUT GE &amp; POWER Cabinet","AKTIVCO",
AQ990="AKTIVCO Coupure ENEO &amp; Baisse de tension","AKTIVCO GRID ONLY",
AQ990="Coupure ENEO &amp; Baisse de tension","IHS GRID ONLY",
AQ990="Defaut GE &amp; POWER Cabinet","IHS",
AQ990="Sharing","Partners",
AQ990="Sites strategiques &amp; DataCenter","SST &amp; DC",
AQ990="Exclu","Exclu",
AQ990="SAT","SAT",
AQ990="SPARE-ISSUE","SPARE-ISSUE",
AQ990="Fiber CAmtel","TRANS_FO_CAMTEL",
AQ990="Fiber AOF","Fiber AOF",
AQ990="Projet OCM (HUAWEI)","TRAVAUX-HUAWEI",
AQ990="Projet OCM (NOKIA)","TRAVAUX-NOKIA",
AQ990="ACCESS-ISSUE","ACCESS-ISSUE",
AQ990="Projet OCM (ZTE, NOKIA, autres projets)","TRAVAUX OCM",
AQ990="No root CAuse","No root cause",
AQ990="ODU HS","PDH",
AQ990="IP &amp; VLAN","PDH",
AQ990="Warehouse HUAWEI","SPARE-ISSUE",
AQ990="SPARE-HS","SPARE-ISSUE",
AQ990="Power Telco","BSS",AQ990="no impacts","no impacts"
),"")</f>
        <v>No root cause</v>
      </c>
      <c r="AP990" s="48" t="str" cm="1">
        <f t="array" ref="AP990">IFERROR(_xlfn.IFS(
AQ990="MPR ISSUE","TX ISSUE",
AQ990="BSS Hardware Issue","RAN ISSUE",
AQ990="Sites strategiques, MLL, Pylone, etc.","ENVTECH",
AQ990="AKTIVCO DEFAUT GE &amp; POWER Cabinet","POWER ISSUE",
AQ990="AKTIVCO Coupure ENEO &amp; Baisse de tension","POWER ISSUE",
AQ990="Coupure ENEO &amp; Baisse de tension","POWER ISSUE",
AQ990="Defaut GE &amp; POWER Cabinet","POWER ISSUE",
AQ990="Sharing","POWER ISSUE",
AQ990="Sites strategiques &amp; DataCenter","POWER ISSUE",
AQ990="Exclu","Exclu",
AQ990="SAT","TX ISSUE",
AQ990="SPARE-ISSUE","SPARE-ISSUE",
AQ990="Fiber CAmtel","TX ISSUE",
AQ990="Fiber AOF","TX ISSUE",
AQ990="Projet OCM (HUAWEI)","TRAVAUX-HUAWEI",
AQ990="Projet OCM (NOKIA)","TRAVAUX -NOKIA",
AQ990="ACCESS-ISSUE","ACCESS-ISSUE",
AQ990="Projet OCM (ZTE, NOKIA, autres projets)","TRAVAUX OCM",
AQ990="No root CAuse","No root cause",
AQ990="ODU HS","TX ISSUE",
AQ990="IP &amp; VLAN","TX ISSUE",
AQ990="Warehouse HUAWEI","SPARE-ISSUE",
AQ990="SPARE-HS","SPARE-ISSUE",
AQ990="Power Telco","RAN ISSUE",AQ990="no impacts","no impacts"
),"")</f>
        <v>No root cause</v>
      </c>
      <c r="AQ990" s="67" t="s">
        <v>5344</v>
      </c>
      <c r="AR990" s="48" t="str" cm="1">
        <f t="array" ref="AR990">IFERROR(_xlfn.IFS(
AQ990="MPR ISSUE","ACTIVE",
AQ990="BSS Hardware Issue","ACTIVE",
AQ990="Sites strategiques, MLL, Pylone, etc.","PASSIVE",
AQ990="AKTIVCO DEFAUT GE &amp; POWER Cabinet","PASSIVE",
AQ990="AKTIVCO Coupure ENEO &amp; Baisse de tension","PASSIVE",
AQ990="Coupure ENEO &amp; Baisse de tension","PASSIVE",
AQ990="Defaut GE &amp; POWER Cabinet","PASSIVE",
AQ990="Sharing","PASSIVE",
AQ990="Sites strategiques &amp; DataCenter","PASSIVE",
AQ990="Exclu","Exclu",
AQ990="SAT","ACTIVE",
AQ990="SPARE-ISSUE","SPARE-ISSUE",
AQ990="Fiber CAmtel","ACTIVE",
AQ990="Fiber AOF","ACTIVE",
AQ990="Projet OCM (HUAWEI)","PLANNED WORKS",
AQ990="Projet OCM (NOKIA)","PLANNED WORKS",
AQ990="ACCESS-ISSUE","ACCESS-ISSUE",
AQ990="Projet OCM (ZTE, NOKIA, autres projets)","PLANNED WORKS",
AQ990="No root CAuse","No root cause",
AQ990="ODU HS","ACTIVE",
AQ990="IP &amp; VLAN","ACTIVE",
AQ990="Warehouse HUAWEI","SPARE-ISSUE",
AQ990="SPARE-HS","SPARE-ISSUE",
AQ990="Power Telco","ACTIVE", AQ990="no impacts","no impacts"
),"")</f>
        <v>No root cause</v>
      </c>
      <c r="AS990" s="92" t="s">
        <v>5537</v>
      </c>
      <c r="AT990" s="98" t="s">
        <v>2735</v>
      </c>
      <c r="AV990" s="17" t="s">
        <v>5537</v>
      </c>
      <c r="AW990" s="7" t="s">
        <v>5537</v>
      </c>
      <c r="AX990" s="6" t="s">
        <v>5537</v>
      </c>
      <c r="AY990" s="7"/>
      <c r="AZ990" s="3" t="s">
        <v>5537</v>
      </c>
      <c r="BA990" s="18" t="s">
        <v>5537</v>
      </c>
      <c r="BB990" s="18" t="s">
        <v>5537</v>
      </c>
      <c r="BC990" s="18" t="s">
        <v>5537</v>
      </c>
      <c r="BD990" s="18" t="s">
        <v>5537</v>
      </c>
      <c r="BE990" s="18" t="s">
        <v>5537</v>
      </c>
      <c r="BF990" s="18" t="s">
        <v>5537</v>
      </c>
      <c r="BG990" s="18" t="s">
        <v>5537</v>
      </c>
      <c r="BH990" s="18" t="s">
        <v>5537</v>
      </c>
      <c r="BI990" s="18" t="s">
        <v>5537</v>
      </c>
      <c r="BJ990" s="18" t="s">
        <v>5537</v>
      </c>
      <c r="BK990" s="18" t="s">
        <v>5537</v>
      </c>
      <c r="BL990" s="9" t="s">
        <v>5537</v>
      </c>
      <c r="BM990" s="14" t="s">
        <v>5537</v>
      </c>
      <c r="BN990" s="14" t="s">
        <v>5537</v>
      </c>
      <c r="BO990" s="14" t="str">
        <f>_xlfn.XLOOKUP(B990,'[4]cell downs 18042026 17h'!$B:$B,'[4]cell downs 18042026 17h'!$B:$B,"")</f>
        <v/>
      </c>
      <c r="BP990" s="14" t="str">
        <f>_xlfn.XLOOKUP(B990,'[5]Cells Huawei 19042026 15h'!$B:$B,'[5]Cells Huawei 19042026 15h'!$B:$B,"")</f>
        <v/>
      </c>
      <c r="BQ990" s="9" t="str">
        <f>_xlfn.XLOOKUP(B990,'[6]cells down 19042026 9H40'!$B:$B,'[6]cells down 19042026 9H40'!$B:$B,"")</f>
        <v/>
      </c>
      <c r="BR990" s="9" t="s">
        <v>5537</v>
      </c>
      <c r="BS990" s="9" t="s">
        <v>5537</v>
      </c>
      <c r="BT990" s="108"/>
    </row>
    <row r="991" spans="1:72" s="9" customFormat="1" x14ac:dyDescent="0.35">
      <c r="A991" s="1" t="s">
        <v>2536</v>
      </c>
      <c r="B991" s="8" t="s">
        <v>2537</v>
      </c>
      <c r="C991" s="3" t="str">
        <f>_xlfn.XLOOKUP(B991,'[1]daily break down'!$D:$D,'[1]daily break down'!$E:$E,"")</f>
        <v>Yaounde</v>
      </c>
      <c r="D991" s="1" t="s">
        <v>11</v>
      </c>
      <c r="E991" s="1" t="s">
        <v>12</v>
      </c>
      <c r="F991" s="3" t="s">
        <v>37</v>
      </c>
      <c r="G991" s="1" t="s">
        <v>38</v>
      </c>
      <c r="H991" s="34" t="str">
        <f>_xlfn.XLOOKUP(B991,[2]CALCULATION!$B:$B,[2]CALCULATION!$H:$H,"")</f>
        <v>ZTE</v>
      </c>
      <c r="I991" s="28">
        <v>0</v>
      </c>
      <c r="J991" s="28">
        <v>0</v>
      </c>
      <c r="K991" s="28">
        <v>5.3665750657044382E-2</v>
      </c>
      <c r="L991" s="28">
        <v>0</v>
      </c>
      <c r="M991" s="28">
        <v>0</v>
      </c>
      <c r="N991" s="28">
        <v>0</v>
      </c>
      <c r="O991" s="28">
        <v>0</v>
      </c>
      <c r="P991" s="28">
        <v>7.7010798069816486</v>
      </c>
      <c r="Q991" s="28">
        <v>26.205383768081202</v>
      </c>
      <c r="R991" s="28">
        <v>0</v>
      </c>
      <c r="S991" s="93">
        <v>0.31931924219465618</v>
      </c>
      <c r="T991" s="93">
        <f>_xlfn.XLOOKUP(B991,'[3]Nur des jours'!$B:$B,'[3]Nur des jours'!$U:$U,"")</f>
        <v>0</v>
      </c>
      <c r="U991" s="93">
        <v>0.23103560452354641</v>
      </c>
      <c r="V991" s="93">
        <v>0</v>
      </c>
      <c r="W991" s="93">
        <v>0</v>
      </c>
      <c r="X991" s="93">
        <v>0</v>
      </c>
      <c r="Y991" s="93">
        <v>1.8079062188777888</v>
      </c>
      <c r="Z991" s="93">
        <v>0</v>
      </c>
      <c r="AA991" s="93">
        <v>0</v>
      </c>
      <c r="AB991" s="93">
        <v>0</v>
      </c>
      <c r="AC991" s="93">
        <f>_xlfn.XLOOKUP(B991,'[3]Nur des jours'!$B:$B,'[3]Nur des jours'!$N:$N,"")</f>
        <v>3.9711050329164195</v>
      </c>
      <c r="AD991" s="93">
        <v>3.9711050329164195</v>
      </c>
      <c r="AE991" s="93">
        <v>0</v>
      </c>
      <c r="AF991" s="93">
        <v>0</v>
      </c>
      <c r="AG991" s="93"/>
      <c r="AH991" s="93">
        <v>0</v>
      </c>
      <c r="AI991" s="93">
        <v>0</v>
      </c>
      <c r="AJ991" s="93">
        <v>0</v>
      </c>
      <c r="AK991" s="93">
        <v>0</v>
      </c>
      <c r="AL991" s="93">
        <v>0</v>
      </c>
      <c r="AM991" s="49" t="s">
        <v>5559</v>
      </c>
      <c r="AN991" s="49"/>
      <c r="AO991" s="48" t="str" cm="1">
        <f t="array" ref="AO991">IFERROR(_xlfn.IFS(
AQ991="MPR ISSUE","PDH",
AQ991="BSS Hardware Issue","BSS",
AQ991="Sites strategiques, MLL, Pylone, etc.","ENVTECH",
AQ991="AKTIVCO DEFAUT GE &amp; POWER Cabinet","AKTIVCO",
AQ991="AKTIVCO Coupure ENEO &amp; Baisse de tension","AKTIVCO GRID ONLY",
AQ991="Coupure ENEO &amp; Baisse de tension","IHS GRID ONLY",
AQ991="Defaut GE &amp; POWER Cabinet","IHS",
AQ991="Sharing","Partners",
AQ991="Sites strategiques &amp; DataCenter","SST &amp; DC",
AQ991="Exclu","Exclu",
AQ991="SAT","SAT",
AQ991="SPARE-ISSUE","SPARE-ISSUE",
AQ991="Fiber CAmtel","TRANS_FO_CAMTEL",
AQ991="Fiber AOF","Fiber AOF",
AQ991="Projet OCM (HUAWEI)","TRAVAUX-HUAWEI",
AQ991="Projet OCM (NOKIA)","TRAVAUX-NOKIA",
AQ991="ACCESS-ISSUE","ACCESS-ISSUE",
AQ991="Projet OCM (ZTE, NOKIA, autres projets)","TRAVAUX OCM",
AQ991="No root CAuse","No root cause",
AQ991="ODU HS","PDH",
AQ991="IP &amp; VLAN","PDH",
AQ991="Warehouse HUAWEI","SPARE-ISSUE",
AQ991="SPARE-HS","SPARE-ISSUE",
AQ991="Power Telco","BSS",AQ991="no impacts","no impacts"
),"")</f>
        <v>No root cause</v>
      </c>
      <c r="AP991" s="48" t="str" cm="1">
        <f t="array" ref="AP991">IFERROR(_xlfn.IFS(
AQ991="MPR ISSUE","TX ISSUE",
AQ991="BSS Hardware Issue","RAN ISSUE",
AQ991="Sites strategiques, MLL, Pylone, etc.","ENVTECH",
AQ991="AKTIVCO DEFAUT GE &amp; POWER Cabinet","POWER ISSUE",
AQ991="AKTIVCO Coupure ENEO &amp; Baisse de tension","POWER ISSUE",
AQ991="Coupure ENEO &amp; Baisse de tension","POWER ISSUE",
AQ991="Defaut GE &amp; POWER Cabinet","POWER ISSUE",
AQ991="Sharing","POWER ISSUE",
AQ991="Sites strategiques &amp; DataCenter","POWER ISSUE",
AQ991="Exclu","Exclu",
AQ991="SAT","TX ISSUE",
AQ991="SPARE-ISSUE","SPARE-ISSUE",
AQ991="Fiber CAmtel","TX ISSUE",
AQ991="Fiber AOF","TX ISSUE",
AQ991="Projet OCM (HUAWEI)","TRAVAUX-HUAWEI",
AQ991="Projet OCM (NOKIA)","TRAVAUX -NOKIA",
AQ991="ACCESS-ISSUE","ACCESS-ISSUE",
AQ991="Projet OCM (ZTE, NOKIA, autres projets)","TRAVAUX OCM",
AQ991="No root CAuse","No root cause",
AQ991="ODU HS","TX ISSUE",
AQ991="IP &amp; VLAN","TX ISSUE",
AQ991="Warehouse HUAWEI","SPARE-ISSUE",
AQ991="SPARE-HS","SPARE-ISSUE",
AQ991="Power Telco","RAN ISSUE",AQ991="no impacts","no impacts"
),"")</f>
        <v>No root cause</v>
      </c>
      <c r="AQ991" s="126" t="s">
        <v>5344</v>
      </c>
      <c r="AR991" s="48" t="str" cm="1">
        <f t="array" ref="AR991">IFERROR(_xlfn.IFS(
AQ991="MPR ISSUE","ACTIVE",
AQ991="BSS Hardware Issue","ACTIVE",
AQ991="Sites strategiques, MLL, Pylone, etc.","PASSIVE",
AQ991="AKTIVCO DEFAUT GE &amp; POWER Cabinet","PASSIVE",
AQ991="AKTIVCO Coupure ENEO &amp; Baisse de tension","PASSIVE",
AQ991="Coupure ENEO &amp; Baisse de tension","PASSIVE",
AQ991="Defaut GE &amp; POWER Cabinet","PASSIVE",
AQ991="Sharing","PASSIVE",
AQ991="Sites strategiques &amp; DataCenter","PASSIVE",
AQ991="Exclu","Exclu",
AQ991="SAT","ACTIVE",
AQ991="SPARE-ISSUE","SPARE-ISSUE",
AQ991="Fiber CAmtel","ACTIVE",
AQ991="Fiber AOF","ACTIVE",
AQ991="Projet OCM (HUAWEI)","PLANNED WORKS",
AQ991="Projet OCM (NOKIA)","PLANNED WORKS",
AQ991="ACCESS-ISSUE","ACCESS-ISSUE",
AQ991="Projet OCM (ZTE, NOKIA, autres projets)","PLANNED WORKS",
AQ991="No root CAuse","No root cause",
AQ991="ODU HS","ACTIVE",
AQ991="IP &amp; VLAN","ACTIVE",
AQ991="Warehouse HUAWEI","SPARE-ISSUE",
AQ991="SPARE-HS","SPARE-ISSUE",
AQ991="Power Telco","ACTIVE", AQ991="no impacts","no impacts"
),"")</f>
        <v>No root cause</v>
      </c>
      <c r="AS991" s="92" t="s">
        <v>5537</v>
      </c>
      <c r="AT991" s="98" t="s">
        <v>2537</v>
      </c>
      <c r="AV991" s="17" t="s">
        <v>5537</v>
      </c>
      <c r="AW991" s="7" t="s">
        <v>5537</v>
      </c>
      <c r="AX991" s="6" t="s">
        <v>5537</v>
      </c>
      <c r="AY991" s="7"/>
      <c r="AZ991" s="3" t="s">
        <v>5537</v>
      </c>
      <c r="BA991" s="18" t="s">
        <v>5537</v>
      </c>
      <c r="BB991" s="18" t="s">
        <v>5537</v>
      </c>
      <c r="BC991" s="18" t="s">
        <v>5537</v>
      </c>
      <c r="BD991" s="18" t="s">
        <v>5537</v>
      </c>
      <c r="BE991" s="18" t="s">
        <v>5537</v>
      </c>
      <c r="BF991" s="18" t="s">
        <v>5537</v>
      </c>
      <c r="BG991" s="18" t="s">
        <v>5537</v>
      </c>
      <c r="BH991" s="18" t="s">
        <v>5537</v>
      </c>
      <c r="BI991" s="18" t="s">
        <v>5537</v>
      </c>
      <c r="BJ991" s="18" t="s">
        <v>5537</v>
      </c>
      <c r="BK991" s="18" t="s">
        <v>5537</v>
      </c>
      <c r="BL991" s="9" t="s">
        <v>5537</v>
      </c>
      <c r="BM991" s="14" t="s">
        <v>5537</v>
      </c>
      <c r="BN991" s="14" t="s">
        <v>5537</v>
      </c>
      <c r="BO991" s="14" t="str">
        <f>_xlfn.XLOOKUP(B991,'[4]cell downs 18042026 17h'!$B:$B,'[4]cell downs 18042026 17h'!$B:$B,"")</f>
        <v/>
      </c>
      <c r="BP991" s="14" t="str">
        <f>_xlfn.XLOOKUP(B991,'[5]Cells Huawei 19042026 15h'!$B:$B,'[5]Cells Huawei 19042026 15h'!$B:$B,"")</f>
        <v/>
      </c>
      <c r="BQ991" s="9" t="str">
        <f>_xlfn.XLOOKUP(B991,'[6]cells down 19042026 9H40'!$B:$B,'[6]cells down 19042026 9H40'!$B:$B,"")</f>
        <v/>
      </c>
      <c r="BR991" s="9" t="s">
        <v>2537</v>
      </c>
      <c r="BS991" s="9" t="s">
        <v>5537</v>
      </c>
      <c r="BT991" s="108"/>
    </row>
    <row r="992" spans="1:72" s="9" customFormat="1" x14ac:dyDescent="0.35">
      <c r="A992" s="1" t="s">
        <v>1743</v>
      </c>
      <c r="B992" s="8" t="s">
        <v>1744</v>
      </c>
      <c r="C992" s="3" t="str">
        <f>_xlfn.XLOOKUP(B992,'[1]daily break down'!$D:$D,'[1]daily break down'!$E:$E,"")</f>
        <v>Yaounde</v>
      </c>
      <c r="D992" s="1" t="s">
        <v>11</v>
      </c>
      <c r="E992" s="1" t="s">
        <v>12</v>
      </c>
      <c r="F992" s="3" t="s">
        <v>37</v>
      </c>
      <c r="G992" s="1" t="s">
        <v>38</v>
      </c>
      <c r="H992" s="34" t="str">
        <f>_xlfn.XLOOKUP(B992,[2]CALCULATION!$B:$B,[2]CALCULATION!$H:$H,"")</f>
        <v>ZTE</v>
      </c>
      <c r="I992" s="28">
        <v>0</v>
      </c>
      <c r="J992" s="28">
        <v>0</v>
      </c>
      <c r="K992" s="28">
        <v>0</v>
      </c>
      <c r="L992" s="28">
        <v>0</v>
      </c>
      <c r="M992" s="28">
        <v>0</v>
      </c>
      <c r="N992" s="28">
        <v>0</v>
      </c>
      <c r="O992" s="28">
        <v>0.81313689064671413</v>
      </c>
      <c r="P992" s="28">
        <v>0.67564627189791004</v>
      </c>
      <c r="Q992" s="28">
        <v>2.6765815434048736</v>
      </c>
      <c r="R992" s="28">
        <v>0</v>
      </c>
      <c r="S992" s="93">
        <v>0</v>
      </c>
      <c r="T992" s="93">
        <f>_xlfn.XLOOKUP(B992,'[3]Nur des jours'!$B:$B,'[3]Nur des jours'!$U:$U,"")</f>
        <v>0</v>
      </c>
      <c r="U992" s="93">
        <v>0.69414124811304911</v>
      </c>
      <c r="V992" s="93">
        <v>0</v>
      </c>
      <c r="W992" s="93">
        <v>0</v>
      </c>
      <c r="X992" s="93">
        <v>0</v>
      </c>
      <c r="Y992" s="93">
        <v>0</v>
      </c>
      <c r="Z992" s="93">
        <v>0.38935759474706905</v>
      </c>
      <c r="AA992" s="93">
        <v>0</v>
      </c>
      <c r="AB992" s="93">
        <v>3.6472735159074551E-2</v>
      </c>
      <c r="AC992" s="93">
        <f>_xlfn.XLOOKUP(B992,'[3]Nur des jours'!$B:$B,'[3]Nur des jours'!$N:$N,"")</f>
        <v>3.1988461417731782</v>
      </c>
      <c r="AD992" s="93">
        <v>3.1988461417731782</v>
      </c>
      <c r="AE992" s="93">
        <v>0</v>
      </c>
      <c r="AF992" s="93">
        <v>0</v>
      </c>
      <c r="AG992" s="93"/>
      <c r="AH992" s="93">
        <v>0</v>
      </c>
      <c r="AI992" s="93">
        <v>0</v>
      </c>
      <c r="AJ992" s="93">
        <v>0</v>
      </c>
      <c r="AK992" s="93">
        <v>0</v>
      </c>
      <c r="AL992" s="93">
        <v>0</v>
      </c>
      <c r="AM992" s="49" t="s">
        <v>5559</v>
      </c>
      <c r="AN992" s="49"/>
      <c r="AO992" s="48" t="str" cm="1">
        <f t="array" ref="AO992">IFERROR(_xlfn.IFS(
AQ992="MPR ISSUE","PDH",
AQ992="BSS Hardware Issue","BSS",
AQ992="Sites strategiques, MLL, Pylone, etc.","ENVTECH",
AQ992="AKTIVCO DEFAUT GE &amp; POWER Cabinet","AKTIVCO",
AQ992="AKTIVCO Coupure ENEO &amp; Baisse de tension","AKTIVCO GRID ONLY",
AQ992="Coupure ENEO &amp; Baisse de tension","IHS GRID ONLY",
AQ992="Defaut GE &amp; POWER Cabinet","IHS",
AQ992="Sharing","Partners",
AQ992="Sites strategiques &amp; DataCenter","SST &amp; DC",
AQ992="Exclu","Exclu",
AQ992="SAT","SAT",
AQ992="SPARE-ISSUE","SPARE-ISSUE",
AQ992="Fiber CAmtel","TRANS_FO_CAMTEL",
AQ992="Fiber AOF","Fiber AOF",
AQ992="Projet OCM (HUAWEI)","TRAVAUX-HUAWEI",
AQ992="Projet OCM (NOKIA)","TRAVAUX-NOKIA",
AQ992="ACCESS-ISSUE","ACCESS-ISSUE",
AQ992="Projet OCM (ZTE, NOKIA, autres projets)","TRAVAUX OCM",
AQ992="No root CAuse","No root cause",
AQ992="ODU HS","PDH",
AQ992="IP &amp; VLAN","PDH",
AQ992="Warehouse HUAWEI","SPARE-ISSUE",
AQ992="SPARE-HS","SPARE-ISSUE",
AQ992="Power Telco","BSS",AQ992="no impacts","no impacts"
),"")</f>
        <v>No root cause</v>
      </c>
      <c r="AP992" s="48" t="str" cm="1">
        <f t="array" ref="AP992">IFERROR(_xlfn.IFS(
AQ992="MPR ISSUE","TX ISSUE",
AQ992="BSS Hardware Issue","RAN ISSUE",
AQ992="Sites strategiques, MLL, Pylone, etc.","ENVTECH",
AQ992="AKTIVCO DEFAUT GE &amp; POWER Cabinet","POWER ISSUE",
AQ992="AKTIVCO Coupure ENEO &amp; Baisse de tension","POWER ISSUE",
AQ992="Coupure ENEO &amp; Baisse de tension","POWER ISSUE",
AQ992="Defaut GE &amp; POWER Cabinet","POWER ISSUE",
AQ992="Sharing","POWER ISSUE",
AQ992="Sites strategiques &amp; DataCenter","POWER ISSUE",
AQ992="Exclu","Exclu",
AQ992="SAT","TX ISSUE",
AQ992="SPARE-ISSUE","SPARE-ISSUE",
AQ992="Fiber CAmtel","TX ISSUE",
AQ992="Fiber AOF","TX ISSUE",
AQ992="Projet OCM (HUAWEI)","TRAVAUX-HUAWEI",
AQ992="Projet OCM (NOKIA)","TRAVAUX -NOKIA",
AQ992="ACCESS-ISSUE","ACCESS-ISSUE",
AQ992="Projet OCM (ZTE, NOKIA, autres projets)","TRAVAUX OCM",
AQ992="No root CAuse","No root cause",
AQ992="ODU HS","TX ISSUE",
AQ992="IP &amp; VLAN","TX ISSUE",
AQ992="Warehouse HUAWEI","SPARE-ISSUE",
AQ992="SPARE-HS","SPARE-ISSUE",
AQ992="Power Telco","RAN ISSUE",AQ992="no impacts","no impacts"
),"")</f>
        <v>No root cause</v>
      </c>
      <c r="AQ992" s="126" t="s">
        <v>5344</v>
      </c>
      <c r="AR992" s="48" t="str" cm="1">
        <f t="array" ref="AR992">IFERROR(_xlfn.IFS(
AQ992="MPR ISSUE","ACTIVE",
AQ992="BSS Hardware Issue","ACTIVE",
AQ992="Sites strategiques, MLL, Pylone, etc.","PASSIVE",
AQ992="AKTIVCO DEFAUT GE &amp; POWER Cabinet","PASSIVE",
AQ992="AKTIVCO Coupure ENEO &amp; Baisse de tension","PASSIVE",
AQ992="Coupure ENEO &amp; Baisse de tension","PASSIVE",
AQ992="Defaut GE &amp; POWER Cabinet","PASSIVE",
AQ992="Sharing","PASSIVE",
AQ992="Sites strategiques &amp; DataCenter","PASSIVE",
AQ992="Exclu","Exclu",
AQ992="SAT","ACTIVE",
AQ992="SPARE-ISSUE","SPARE-ISSUE",
AQ992="Fiber CAmtel","ACTIVE",
AQ992="Fiber AOF","ACTIVE",
AQ992="Projet OCM (HUAWEI)","PLANNED WORKS",
AQ992="Projet OCM (NOKIA)","PLANNED WORKS",
AQ992="ACCESS-ISSUE","ACCESS-ISSUE",
AQ992="Projet OCM (ZTE, NOKIA, autres projets)","PLANNED WORKS",
AQ992="No root CAuse","No root cause",
AQ992="ODU HS","ACTIVE",
AQ992="IP &amp; VLAN","ACTIVE",
AQ992="Warehouse HUAWEI","SPARE-ISSUE",
AQ992="SPARE-HS","SPARE-ISSUE",
AQ992="Power Telco","ACTIVE", AQ992="no impacts","no impacts"
),"")</f>
        <v>No root cause</v>
      </c>
      <c r="AS992" s="92" t="s">
        <v>5537</v>
      </c>
      <c r="AT992" s="98" t="s">
        <v>1744</v>
      </c>
      <c r="AV992" s="17" t="s">
        <v>5537</v>
      </c>
      <c r="AW992" s="7" t="s">
        <v>5537</v>
      </c>
      <c r="AX992" s="6" t="s">
        <v>5537</v>
      </c>
      <c r="AY992" s="7"/>
      <c r="AZ992" s="3" t="s">
        <v>5537</v>
      </c>
      <c r="BA992" s="18" t="s">
        <v>5537</v>
      </c>
      <c r="BB992" s="18" t="s">
        <v>5537</v>
      </c>
      <c r="BC992" s="18" t="s">
        <v>5537</v>
      </c>
      <c r="BD992" s="18" t="s">
        <v>5537</v>
      </c>
      <c r="BE992" s="18" t="s">
        <v>5537</v>
      </c>
      <c r="BF992" s="18" t="s">
        <v>5537</v>
      </c>
      <c r="BG992" s="18" t="s">
        <v>5537</v>
      </c>
      <c r="BH992" s="18" t="s">
        <v>5537</v>
      </c>
      <c r="BI992" s="18" t="s">
        <v>5537</v>
      </c>
      <c r="BJ992" s="18" t="s">
        <v>5537</v>
      </c>
      <c r="BK992" s="18" t="s">
        <v>5537</v>
      </c>
      <c r="BL992" s="9" t="s">
        <v>5537</v>
      </c>
      <c r="BM992" s="14" t="s">
        <v>5537</v>
      </c>
      <c r="BN992" s="14" t="s">
        <v>5537</v>
      </c>
      <c r="BO992" s="14" t="str">
        <f>_xlfn.XLOOKUP(B992,'[4]cell downs 18042026 17h'!$B:$B,'[4]cell downs 18042026 17h'!$B:$B,"")</f>
        <v/>
      </c>
      <c r="BP992" s="14" t="str">
        <f>_xlfn.XLOOKUP(B992,'[5]Cells Huawei 19042026 15h'!$B:$B,'[5]Cells Huawei 19042026 15h'!$B:$B,"")</f>
        <v/>
      </c>
      <c r="BQ992" s="9" t="str">
        <f>_xlfn.XLOOKUP(B992,'[6]cells down 19042026 9H40'!$B:$B,'[6]cells down 19042026 9H40'!$B:$B,"")</f>
        <v/>
      </c>
      <c r="BR992" s="9" t="s">
        <v>1744</v>
      </c>
      <c r="BS992" s="9" t="s">
        <v>5537</v>
      </c>
      <c r="BT992" s="108"/>
    </row>
    <row r="993" spans="1:72" s="9" customFormat="1" x14ac:dyDescent="0.35">
      <c r="A993" s="1" t="s">
        <v>427</v>
      </c>
      <c r="B993" s="8" t="s">
        <v>428</v>
      </c>
      <c r="C993" s="3" t="str">
        <f>_xlfn.XLOOKUP(B993,'[1]daily break down'!$D:$D,'[1]daily break down'!$E:$E,"")</f>
        <v>SUD-OUEST</v>
      </c>
      <c r="D993" s="1" t="s">
        <v>11</v>
      </c>
      <c r="E993" s="1" t="s">
        <v>12</v>
      </c>
      <c r="F993" s="3" t="s">
        <v>13</v>
      </c>
      <c r="G993" s="1" t="s">
        <v>106</v>
      </c>
      <c r="H993" s="32" t="str">
        <f>_xlfn.XLOOKUP(B993,[2]CALCULATION!$B:$B,[2]CALCULATION!$H:$H,"")</f>
        <v>Huawei</v>
      </c>
      <c r="I993" s="28">
        <v>0.79986759237857163</v>
      </c>
      <c r="J993" s="28">
        <v>0.91556374542351882</v>
      </c>
      <c r="K993" s="28">
        <v>1.3075787668398811</v>
      </c>
      <c r="L993" s="28">
        <v>1.1265527219183125</v>
      </c>
      <c r="M993" s="28">
        <v>5.0364834362060646</v>
      </c>
      <c r="N993" s="28">
        <v>2.7929732645041989</v>
      </c>
      <c r="O993" s="28">
        <v>0.32201233902058313</v>
      </c>
      <c r="P993" s="28">
        <v>0</v>
      </c>
      <c r="Q993" s="28">
        <v>1.0701046990437544E-3</v>
      </c>
      <c r="R993" s="28">
        <v>0</v>
      </c>
      <c r="S993" s="93">
        <v>0</v>
      </c>
      <c r="T993" s="93">
        <f>_xlfn.XLOOKUP(B993,'[3]Nur des jours'!$B:$B,'[3]Nur des jours'!$U:$U,"")</f>
        <v>0</v>
      </c>
      <c r="U993" s="93">
        <v>0.44420046057306251</v>
      </c>
      <c r="V993" s="93">
        <v>0.16529550584562525</v>
      </c>
      <c r="W993" s="93">
        <v>0</v>
      </c>
      <c r="X993" s="93">
        <v>0</v>
      </c>
      <c r="Y993" s="93">
        <v>0.15102744319170855</v>
      </c>
      <c r="Z993" s="93">
        <v>0.1673465398521258</v>
      </c>
      <c r="AA993" s="93">
        <v>0</v>
      </c>
      <c r="AB993" s="93">
        <v>0</v>
      </c>
      <c r="AC993" s="93">
        <f>_xlfn.XLOOKUP(B993,'[3]Nur des jours'!$B:$B,'[3]Nur des jours'!$N:$N,"")</f>
        <v>2.7746923092288682</v>
      </c>
      <c r="AD993" s="93">
        <v>2.7746923092288682</v>
      </c>
      <c r="AE993" s="93">
        <v>0</v>
      </c>
      <c r="AF993" s="93">
        <v>0</v>
      </c>
      <c r="AG993" s="93"/>
      <c r="AH993" s="93">
        <v>0</v>
      </c>
      <c r="AI993" s="93">
        <v>0</v>
      </c>
      <c r="AJ993" s="93">
        <v>0</v>
      </c>
      <c r="AK993" s="93">
        <v>0</v>
      </c>
      <c r="AL993" s="93">
        <v>0</v>
      </c>
      <c r="AM993" s="49" t="s">
        <v>5559</v>
      </c>
      <c r="AN993" s="49"/>
      <c r="AO993" s="48" t="str" cm="1">
        <f t="array" ref="AO993">IFERROR(_xlfn.IFS(
AQ993="MPR ISSUE","PDH",
AQ993="BSS Hardware Issue","BSS",
AQ993="Sites strategiques, MLL, Pylone, etc.","ENVTECH",
AQ993="AKTIVCO DEFAUT GE &amp; POWER Cabinet","AKTIVCO",
AQ993="AKTIVCO Coupure ENEO &amp; Baisse de tension","AKTIVCO GRID ONLY",
AQ993="Coupure ENEO &amp; Baisse de tension","IHS GRID ONLY",
AQ993="Defaut GE &amp; POWER Cabinet","IHS",
AQ993="Sharing","Partners",
AQ993="Sites strategiques &amp; DataCenter","SST &amp; DC",
AQ993="Exclu","Exclu",
AQ993="SAT","SAT",
AQ993="SPARE-ISSUE","SPARE-ISSUE",
AQ993="Fiber CAmtel","TRANS_FO_CAMTEL",
AQ993="Fiber AOF","Fiber AOF",
AQ993="Projet OCM (HUAWEI)","TRAVAUX-HUAWEI",
AQ993="Projet OCM (NOKIA)","TRAVAUX-NOKIA",
AQ993="ACCESS-ISSUE","ACCESS-ISSUE",
AQ993="Projet OCM (ZTE, NOKIA, autres projets)","TRAVAUX OCM",
AQ993="No root CAuse","No root cause",
AQ993="ODU HS","PDH",
AQ993="IP &amp; VLAN","PDH",
AQ993="Warehouse HUAWEI","SPARE-ISSUE",
AQ993="SPARE-HS","SPARE-ISSUE",
AQ993="Power Telco","BSS",AQ993="no impacts","no impacts"
),"")</f>
        <v>No root cause</v>
      </c>
      <c r="AP993" s="48" t="str" cm="1">
        <f t="array" ref="AP993">IFERROR(_xlfn.IFS(
AQ993="MPR ISSUE","TX ISSUE",
AQ993="BSS Hardware Issue","RAN ISSUE",
AQ993="Sites strategiques, MLL, Pylone, etc.","ENVTECH",
AQ993="AKTIVCO DEFAUT GE &amp; POWER Cabinet","POWER ISSUE",
AQ993="AKTIVCO Coupure ENEO &amp; Baisse de tension","POWER ISSUE",
AQ993="Coupure ENEO &amp; Baisse de tension","POWER ISSUE",
AQ993="Defaut GE &amp; POWER Cabinet","POWER ISSUE",
AQ993="Sharing","POWER ISSUE",
AQ993="Sites strategiques &amp; DataCenter","POWER ISSUE",
AQ993="Exclu","Exclu",
AQ993="SAT","TX ISSUE",
AQ993="SPARE-ISSUE","SPARE-ISSUE",
AQ993="Fiber CAmtel","TX ISSUE",
AQ993="Fiber AOF","TX ISSUE",
AQ993="Projet OCM (HUAWEI)","TRAVAUX-HUAWEI",
AQ993="Projet OCM (NOKIA)","TRAVAUX -NOKIA",
AQ993="ACCESS-ISSUE","ACCESS-ISSUE",
AQ993="Projet OCM (ZTE, NOKIA, autres projets)","TRAVAUX OCM",
AQ993="No root CAuse","No root cause",
AQ993="ODU HS","TX ISSUE",
AQ993="IP &amp; VLAN","TX ISSUE",
AQ993="Warehouse HUAWEI","SPARE-ISSUE",
AQ993="SPARE-HS","SPARE-ISSUE",
AQ993="Power Telco","RAN ISSUE",AQ993="no impacts","no impacts"
),"")</f>
        <v>No root cause</v>
      </c>
      <c r="AQ993" s="126" t="s">
        <v>5344</v>
      </c>
      <c r="AR993" s="48" t="str" cm="1">
        <f t="array" ref="AR993">IFERROR(_xlfn.IFS(
AQ993="MPR ISSUE","ACTIVE",
AQ993="BSS Hardware Issue","ACTIVE",
AQ993="Sites strategiques, MLL, Pylone, etc.","PASSIVE",
AQ993="AKTIVCO DEFAUT GE &amp; POWER Cabinet","PASSIVE",
AQ993="AKTIVCO Coupure ENEO &amp; Baisse de tension","PASSIVE",
AQ993="Coupure ENEO &amp; Baisse de tension","PASSIVE",
AQ993="Defaut GE &amp; POWER Cabinet","PASSIVE",
AQ993="Sharing","PASSIVE",
AQ993="Sites strategiques &amp; DataCenter","PASSIVE",
AQ993="Exclu","Exclu",
AQ993="SAT","ACTIVE",
AQ993="SPARE-ISSUE","SPARE-ISSUE",
AQ993="Fiber CAmtel","ACTIVE",
AQ993="Fiber AOF","ACTIVE",
AQ993="Projet OCM (HUAWEI)","PLANNED WORKS",
AQ993="Projet OCM (NOKIA)","PLANNED WORKS",
AQ993="ACCESS-ISSUE","ACCESS-ISSUE",
AQ993="Projet OCM (ZTE, NOKIA, autres projets)","PLANNED WORKS",
AQ993="No root CAuse","No root cause",
AQ993="ODU HS","ACTIVE",
AQ993="IP &amp; VLAN","ACTIVE",
AQ993="Warehouse HUAWEI","SPARE-ISSUE",
AQ993="SPARE-HS","SPARE-ISSUE",
AQ993="Power Telco","ACTIVE", AQ993="no impacts","no impacts"
),"")</f>
        <v>No root cause</v>
      </c>
      <c r="AS993" s="92" t="s">
        <v>5537</v>
      </c>
      <c r="AT993" s="98" t="s">
        <v>428</v>
      </c>
      <c r="AV993" s="17" t="s">
        <v>5537</v>
      </c>
      <c r="AW993" s="7" t="s">
        <v>5537</v>
      </c>
      <c r="AX993" s="6" t="s">
        <v>5537</v>
      </c>
      <c r="AY993" s="7"/>
      <c r="AZ993" s="3" t="s">
        <v>5537</v>
      </c>
      <c r="BA993" s="18" t="s">
        <v>5537</v>
      </c>
      <c r="BB993" s="18" t="s">
        <v>5537</v>
      </c>
      <c r="BC993" s="18" t="s">
        <v>5537</v>
      </c>
      <c r="BD993" s="18" t="s">
        <v>5537</v>
      </c>
      <c r="BE993" s="18" t="s">
        <v>5537</v>
      </c>
      <c r="BF993" s="18" t="s">
        <v>5537</v>
      </c>
      <c r="BG993" s="18" t="s">
        <v>5537</v>
      </c>
      <c r="BH993" s="18" t="s">
        <v>5537</v>
      </c>
      <c r="BI993" s="18" t="s">
        <v>5537</v>
      </c>
      <c r="BJ993" s="18" t="s">
        <v>5537</v>
      </c>
      <c r="BK993" s="18" t="s">
        <v>5537</v>
      </c>
      <c r="BL993" s="9" t="s">
        <v>5537</v>
      </c>
      <c r="BM993" s="14" t="s">
        <v>5537</v>
      </c>
      <c r="BN993" s="14" t="s">
        <v>5537</v>
      </c>
      <c r="BO993" s="14" t="str">
        <f>_xlfn.XLOOKUP(B993,'[4]cell downs 18042026 17h'!$B:$B,'[4]cell downs 18042026 17h'!$B:$B,"")</f>
        <v/>
      </c>
      <c r="BP993" s="14" t="str">
        <f>_xlfn.XLOOKUP(B993,'[5]Cells Huawei 19042026 15h'!$B:$B,'[5]Cells Huawei 19042026 15h'!$B:$B,"")</f>
        <v/>
      </c>
      <c r="BQ993" s="9" t="str">
        <f>_xlfn.XLOOKUP(B993,'[6]cells down 19042026 9H40'!$B:$B,'[6]cells down 19042026 9H40'!$B:$B,"")</f>
        <v/>
      </c>
      <c r="BR993" s="9" t="s">
        <v>428</v>
      </c>
      <c r="BS993" s="9" t="s">
        <v>5537</v>
      </c>
      <c r="BT993" s="108"/>
    </row>
    <row r="994" spans="1:72" s="9" customFormat="1" x14ac:dyDescent="0.35">
      <c r="A994" s="1" t="s">
        <v>419</v>
      </c>
      <c r="B994" s="8" t="s">
        <v>420</v>
      </c>
      <c r="C994" s="3" t="str">
        <f>_xlfn.XLOOKUP(B994,'[1]daily break down'!$D:$D,'[1]daily break down'!$E:$E,"")</f>
        <v>SUD-OUEST</v>
      </c>
      <c r="D994" s="1" t="s">
        <v>11</v>
      </c>
      <c r="E994" s="1" t="s">
        <v>12</v>
      </c>
      <c r="F994" s="3" t="s">
        <v>13</v>
      </c>
      <c r="G994" s="1" t="s">
        <v>106</v>
      </c>
      <c r="H994" s="32" t="str">
        <f>_xlfn.XLOOKUP(B994,[2]CALCULATION!$B:$B,[2]CALCULATION!$H:$H,"")</f>
        <v>Huawei</v>
      </c>
      <c r="I994" s="28">
        <v>0</v>
      </c>
      <c r="J994" s="28">
        <v>0</v>
      </c>
      <c r="K994" s="28">
        <v>0</v>
      </c>
      <c r="L994" s="28">
        <v>0</v>
      </c>
      <c r="M994" s="28">
        <v>0</v>
      </c>
      <c r="N994" s="28">
        <v>0.10135675007776095</v>
      </c>
      <c r="O994" s="28">
        <v>8.4716622007630551E-3</v>
      </c>
      <c r="P994" s="28">
        <v>0</v>
      </c>
      <c r="Q994" s="28">
        <v>1.3376308738046931E-3</v>
      </c>
      <c r="R994" s="28">
        <v>0</v>
      </c>
      <c r="S994" s="93">
        <v>0</v>
      </c>
      <c r="T994" s="93">
        <f>_xlfn.XLOOKUP(B994,'[3]Nur des jours'!$B:$B,'[3]Nur des jours'!$U:$U,"")</f>
        <v>0</v>
      </c>
      <c r="U994" s="93">
        <v>0</v>
      </c>
      <c r="V994" s="93">
        <v>0</v>
      </c>
      <c r="W994" s="93">
        <v>0</v>
      </c>
      <c r="X994" s="93">
        <v>0</v>
      </c>
      <c r="Y994" s="93">
        <v>0.19335008403888901</v>
      </c>
      <c r="Z994" s="93">
        <v>8.9175391586979543E-5</v>
      </c>
      <c r="AA994" s="93">
        <v>0</v>
      </c>
      <c r="AB994" s="93">
        <v>0</v>
      </c>
      <c r="AC994" s="93">
        <f>_xlfn.XLOOKUP(B994,'[3]Nur des jours'!$B:$B,'[3]Nur des jours'!$N:$N,"")</f>
        <v>2.7587299141347987</v>
      </c>
      <c r="AD994" s="93">
        <v>2.7587299141347987</v>
      </c>
      <c r="AE994" s="93">
        <v>0</v>
      </c>
      <c r="AF994" s="93">
        <v>0</v>
      </c>
      <c r="AG994" s="93"/>
      <c r="AH994" s="93">
        <v>0</v>
      </c>
      <c r="AI994" s="93">
        <v>0</v>
      </c>
      <c r="AJ994" s="93">
        <v>0</v>
      </c>
      <c r="AK994" s="93">
        <v>0</v>
      </c>
      <c r="AL994" s="93">
        <v>0</v>
      </c>
      <c r="AM994" s="49" t="s">
        <v>5559</v>
      </c>
      <c r="AN994" s="49"/>
      <c r="AO994" s="48" t="str" cm="1">
        <f t="array" ref="AO994">IFERROR(_xlfn.IFS(
AQ994="MPR ISSUE","PDH",
AQ994="BSS Hardware Issue","BSS",
AQ994="Sites strategiques, MLL, Pylone, etc.","ENVTECH",
AQ994="AKTIVCO DEFAUT GE &amp; POWER Cabinet","AKTIVCO",
AQ994="AKTIVCO Coupure ENEO &amp; Baisse de tension","AKTIVCO GRID ONLY",
AQ994="Coupure ENEO &amp; Baisse de tension","IHS GRID ONLY",
AQ994="Defaut GE &amp; POWER Cabinet","IHS",
AQ994="Sharing","Partners",
AQ994="Sites strategiques &amp; DataCenter","SST &amp; DC",
AQ994="Exclu","Exclu",
AQ994="SAT","SAT",
AQ994="SPARE-ISSUE","SPARE-ISSUE",
AQ994="Fiber CAmtel","TRANS_FO_CAMTEL",
AQ994="Fiber AOF","Fiber AOF",
AQ994="Projet OCM (HUAWEI)","TRAVAUX-HUAWEI",
AQ994="Projet OCM (NOKIA)","TRAVAUX-NOKIA",
AQ994="ACCESS-ISSUE","ACCESS-ISSUE",
AQ994="Projet OCM (ZTE, NOKIA, autres projets)","TRAVAUX OCM",
AQ994="No root CAuse","No root cause",
AQ994="ODU HS","PDH",
AQ994="IP &amp; VLAN","PDH",
AQ994="Warehouse HUAWEI","SPARE-ISSUE",
AQ994="SPARE-HS","SPARE-ISSUE",
AQ994="Power Telco","BSS",AQ994="no impacts","no impacts"
),"")</f>
        <v>No root cause</v>
      </c>
      <c r="AP994" s="48" t="str" cm="1">
        <f t="array" ref="AP994">IFERROR(_xlfn.IFS(
AQ994="MPR ISSUE","TX ISSUE",
AQ994="BSS Hardware Issue","RAN ISSUE",
AQ994="Sites strategiques, MLL, Pylone, etc.","ENVTECH",
AQ994="AKTIVCO DEFAUT GE &amp; POWER Cabinet","POWER ISSUE",
AQ994="AKTIVCO Coupure ENEO &amp; Baisse de tension","POWER ISSUE",
AQ994="Coupure ENEO &amp; Baisse de tension","POWER ISSUE",
AQ994="Defaut GE &amp; POWER Cabinet","POWER ISSUE",
AQ994="Sharing","POWER ISSUE",
AQ994="Sites strategiques &amp; DataCenter","POWER ISSUE",
AQ994="Exclu","Exclu",
AQ994="SAT","TX ISSUE",
AQ994="SPARE-ISSUE","SPARE-ISSUE",
AQ994="Fiber CAmtel","TX ISSUE",
AQ994="Fiber AOF","TX ISSUE",
AQ994="Projet OCM (HUAWEI)","TRAVAUX-HUAWEI",
AQ994="Projet OCM (NOKIA)","TRAVAUX -NOKIA",
AQ994="ACCESS-ISSUE","ACCESS-ISSUE",
AQ994="Projet OCM (ZTE, NOKIA, autres projets)","TRAVAUX OCM",
AQ994="No root CAuse","No root cause",
AQ994="ODU HS","TX ISSUE",
AQ994="IP &amp; VLAN","TX ISSUE",
AQ994="Warehouse HUAWEI","SPARE-ISSUE",
AQ994="SPARE-HS","SPARE-ISSUE",
AQ994="Power Telco","RAN ISSUE",AQ994="no impacts","no impacts"
),"")</f>
        <v>No root cause</v>
      </c>
      <c r="AQ994" s="126" t="s">
        <v>5344</v>
      </c>
      <c r="AR994" s="48" t="str" cm="1">
        <f t="array" ref="AR994">IFERROR(_xlfn.IFS(
AQ994="MPR ISSUE","ACTIVE",
AQ994="BSS Hardware Issue","ACTIVE",
AQ994="Sites strategiques, MLL, Pylone, etc.","PASSIVE",
AQ994="AKTIVCO DEFAUT GE &amp; POWER Cabinet","PASSIVE",
AQ994="AKTIVCO Coupure ENEO &amp; Baisse de tension","PASSIVE",
AQ994="Coupure ENEO &amp; Baisse de tension","PASSIVE",
AQ994="Defaut GE &amp; POWER Cabinet","PASSIVE",
AQ994="Sharing","PASSIVE",
AQ994="Sites strategiques &amp; DataCenter","PASSIVE",
AQ994="Exclu","Exclu",
AQ994="SAT","ACTIVE",
AQ994="SPARE-ISSUE","SPARE-ISSUE",
AQ994="Fiber CAmtel","ACTIVE",
AQ994="Fiber AOF","ACTIVE",
AQ994="Projet OCM (HUAWEI)","PLANNED WORKS",
AQ994="Projet OCM (NOKIA)","PLANNED WORKS",
AQ994="ACCESS-ISSUE","ACCESS-ISSUE",
AQ994="Projet OCM (ZTE, NOKIA, autres projets)","PLANNED WORKS",
AQ994="No root CAuse","No root cause",
AQ994="ODU HS","ACTIVE",
AQ994="IP &amp; VLAN","ACTIVE",
AQ994="Warehouse HUAWEI","SPARE-ISSUE",
AQ994="SPARE-HS","SPARE-ISSUE",
AQ994="Power Telco","ACTIVE", AQ994="no impacts","no impacts"
),"")</f>
        <v>No root cause</v>
      </c>
      <c r="AS994" s="92" t="s">
        <v>5537</v>
      </c>
      <c r="AT994" s="98" t="s">
        <v>420</v>
      </c>
      <c r="AV994" s="17" t="s">
        <v>5537</v>
      </c>
      <c r="AW994" s="7" t="s">
        <v>5537</v>
      </c>
      <c r="AX994" s="6" t="s">
        <v>5537</v>
      </c>
      <c r="AY994" s="7"/>
      <c r="AZ994" s="3" t="s">
        <v>5537</v>
      </c>
      <c r="BA994" s="18" t="s">
        <v>5537</v>
      </c>
      <c r="BB994" s="18" t="s">
        <v>5537</v>
      </c>
      <c r="BC994" s="18" t="s">
        <v>5537</v>
      </c>
      <c r="BD994" s="18" t="s">
        <v>5537</v>
      </c>
      <c r="BE994" s="18" t="s">
        <v>5537</v>
      </c>
      <c r="BF994" s="18" t="s">
        <v>5537</v>
      </c>
      <c r="BG994" s="18" t="s">
        <v>5537</v>
      </c>
      <c r="BH994" s="18" t="s">
        <v>5537</v>
      </c>
      <c r="BI994" s="18" t="s">
        <v>5537</v>
      </c>
      <c r="BJ994" s="18" t="s">
        <v>5537</v>
      </c>
      <c r="BK994" s="18" t="s">
        <v>5537</v>
      </c>
      <c r="BL994" s="9" t="s">
        <v>5537</v>
      </c>
      <c r="BM994" s="14" t="s">
        <v>5537</v>
      </c>
      <c r="BN994" s="14" t="s">
        <v>5537</v>
      </c>
      <c r="BO994" s="14" t="str">
        <f>_xlfn.XLOOKUP(B994,'[4]cell downs 18042026 17h'!$B:$B,'[4]cell downs 18042026 17h'!$B:$B,"")</f>
        <v/>
      </c>
      <c r="BP994" s="14" t="str">
        <f>_xlfn.XLOOKUP(B994,'[5]Cells Huawei 19042026 15h'!$B:$B,'[5]Cells Huawei 19042026 15h'!$B:$B,"")</f>
        <v/>
      </c>
      <c r="BQ994" s="9" t="str">
        <f>_xlfn.XLOOKUP(B994,'[6]cells down 19042026 9H40'!$B:$B,'[6]cells down 19042026 9H40'!$B:$B,"")</f>
        <v/>
      </c>
      <c r="BR994" s="9" t="s">
        <v>420</v>
      </c>
      <c r="BS994" s="9" t="s">
        <v>12</v>
      </c>
      <c r="BT994" s="108"/>
    </row>
    <row r="995" spans="1:72" s="9" customFormat="1" x14ac:dyDescent="0.35">
      <c r="A995" s="1" t="s">
        <v>423</v>
      </c>
      <c r="B995" s="8" t="s">
        <v>424</v>
      </c>
      <c r="C995" s="3" t="str">
        <f>_xlfn.XLOOKUP(B995,'[1]daily break down'!$D:$D,'[1]daily break down'!$E:$E,"")</f>
        <v>SUD-OUEST</v>
      </c>
      <c r="D995" s="1" t="s">
        <v>11</v>
      </c>
      <c r="E995" s="1" t="s">
        <v>12</v>
      </c>
      <c r="F995" s="3" t="s">
        <v>13</v>
      </c>
      <c r="G995" s="1" t="s">
        <v>106</v>
      </c>
      <c r="H995" s="32" t="str">
        <f>_xlfn.XLOOKUP(B995,[2]CALCULATION!$B:$B,[2]CALCULATION!$H:$H,"")</f>
        <v>Huawei</v>
      </c>
      <c r="I995" s="28">
        <v>0</v>
      </c>
      <c r="J995" s="28">
        <v>0</v>
      </c>
      <c r="K995" s="28">
        <v>0</v>
      </c>
      <c r="L995" s="28">
        <v>0</v>
      </c>
      <c r="M995" s="28">
        <v>0</v>
      </c>
      <c r="N995" s="28">
        <v>0</v>
      </c>
      <c r="O995" s="28">
        <v>9.4347564299024338E-3</v>
      </c>
      <c r="P995" s="28">
        <v>0</v>
      </c>
      <c r="Q995" s="28">
        <v>8.0257852428281603E-4</v>
      </c>
      <c r="R995" s="28">
        <v>0</v>
      </c>
      <c r="S995" s="93">
        <v>0</v>
      </c>
      <c r="T995" s="93">
        <f>_xlfn.XLOOKUP(B995,'[3]Nur des jours'!$B:$B,'[3]Nur des jours'!$U:$U,"")</f>
        <v>8.9175391586979543E-5</v>
      </c>
      <c r="U995" s="93">
        <v>0</v>
      </c>
      <c r="V995" s="93">
        <v>0</v>
      </c>
      <c r="W995" s="93">
        <v>8.9175391586979543E-5</v>
      </c>
      <c r="X995" s="93">
        <v>0</v>
      </c>
      <c r="Y995" s="93">
        <v>0.14936878090819072</v>
      </c>
      <c r="Z995" s="93">
        <v>0</v>
      </c>
      <c r="AA995" s="93">
        <v>0</v>
      </c>
      <c r="AB995" s="93">
        <v>0</v>
      </c>
      <c r="AC995" s="93">
        <f>_xlfn.XLOOKUP(B995,'[3]Nur des jours'!$B:$B,'[3]Nur des jours'!$N:$N,"")</f>
        <v>2.7396463803351843</v>
      </c>
      <c r="AD995" s="93">
        <v>2.7396463803351843</v>
      </c>
      <c r="AE995" s="93">
        <v>0</v>
      </c>
      <c r="AF995" s="93">
        <v>0</v>
      </c>
      <c r="AG995" s="93"/>
      <c r="AH995" s="93">
        <v>0</v>
      </c>
      <c r="AI995" s="93">
        <v>0</v>
      </c>
      <c r="AJ995" s="93">
        <v>0</v>
      </c>
      <c r="AK995" s="93">
        <v>0</v>
      </c>
      <c r="AL995" s="93">
        <v>0</v>
      </c>
      <c r="AM995" s="49" t="s">
        <v>5559</v>
      </c>
      <c r="AN995" s="49"/>
      <c r="AO995" s="48" t="str" cm="1">
        <f t="array" ref="AO995">IFERROR(_xlfn.IFS(
AQ995="MPR ISSUE","PDH",
AQ995="BSS Hardware Issue","BSS",
AQ995="Sites strategiques, MLL, Pylone, etc.","ENVTECH",
AQ995="AKTIVCO DEFAUT GE &amp; POWER Cabinet","AKTIVCO",
AQ995="AKTIVCO Coupure ENEO &amp; Baisse de tension","AKTIVCO GRID ONLY",
AQ995="Coupure ENEO &amp; Baisse de tension","IHS GRID ONLY",
AQ995="Defaut GE &amp; POWER Cabinet","IHS",
AQ995="Sharing","Partners",
AQ995="Sites strategiques &amp; DataCenter","SST &amp; DC",
AQ995="Exclu","Exclu",
AQ995="SAT","SAT",
AQ995="SPARE-ISSUE","SPARE-ISSUE",
AQ995="Fiber CAmtel","TRANS_FO_CAMTEL",
AQ995="Fiber AOF","Fiber AOF",
AQ995="Projet OCM (HUAWEI)","TRAVAUX-HUAWEI",
AQ995="Projet OCM (NOKIA)","TRAVAUX-NOKIA",
AQ995="ACCESS-ISSUE","ACCESS-ISSUE",
AQ995="Projet OCM (ZTE, NOKIA, autres projets)","TRAVAUX OCM",
AQ995="No root CAuse","No root cause",
AQ995="ODU HS","PDH",
AQ995="IP &amp; VLAN","PDH",
AQ995="Warehouse HUAWEI","SPARE-ISSUE",
AQ995="SPARE-HS","SPARE-ISSUE",
AQ995="Power Telco","BSS",AQ995="no impacts","no impacts"
),"")</f>
        <v>No root cause</v>
      </c>
      <c r="AP995" s="48" t="str" cm="1">
        <f t="array" ref="AP995">IFERROR(_xlfn.IFS(
AQ995="MPR ISSUE","TX ISSUE",
AQ995="BSS Hardware Issue","RAN ISSUE",
AQ995="Sites strategiques, MLL, Pylone, etc.","ENVTECH",
AQ995="AKTIVCO DEFAUT GE &amp; POWER Cabinet","POWER ISSUE",
AQ995="AKTIVCO Coupure ENEO &amp; Baisse de tension","POWER ISSUE",
AQ995="Coupure ENEO &amp; Baisse de tension","POWER ISSUE",
AQ995="Defaut GE &amp; POWER Cabinet","POWER ISSUE",
AQ995="Sharing","POWER ISSUE",
AQ995="Sites strategiques &amp; DataCenter","POWER ISSUE",
AQ995="Exclu","Exclu",
AQ995="SAT","TX ISSUE",
AQ995="SPARE-ISSUE","SPARE-ISSUE",
AQ995="Fiber CAmtel","TX ISSUE",
AQ995="Fiber AOF","TX ISSUE",
AQ995="Projet OCM (HUAWEI)","TRAVAUX-HUAWEI",
AQ995="Projet OCM (NOKIA)","TRAVAUX -NOKIA",
AQ995="ACCESS-ISSUE","ACCESS-ISSUE",
AQ995="Projet OCM (ZTE, NOKIA, autres projets)","TRAVAUX OCM",
AQ995="No root CAuse","No root cause",
AQ995="ODU HS","TX ISSUE",
AQ995="IP &amp; VLAN","TX ISSUE",
AQ995="Warehouse HUAWEI","SPARE-ISSUE",
AQ995="SPARE-HS","SPARE-ISSUE",
AQ995="Power Telco","RAN ISSUE",AQ995="no impacts","no impacts"
),"")</f>
        <v>No root cause</v>
      </c>
      <c r="AQ995" s="126" t="s">
        <v>5344</v>
      </c>
      <c r="AR995" s="48" t="str" cm="1">
        <f t="array" ref="AR995">IFERROR(_xlfn.IFS(
AQ995="MPR ISSUE","ACTIVE",
AQ995="BSS Hardware Issue","ACTIVE",
AQ995="Sites strategiques, MLL, Pylone, etc.","PASSIVE",
AQ995="AKTIVCO DEFAUT GE &amp; POWER Cabinet","PASSIVE",
AQ995="AKTIVCO Coupure ENEO &amp; Baisse de tension","PASSIVE",
AQ995="Coupure ENEO &amp; Baisse de tension","PASSIVE",
AQ995="Defaut GE &amp; POWER Cabinet","PASSIVE",
AQ995="Sharing","PASSIVE",
AQ995="Sites strategiques &amp; DataCenter","PASSIVE",
AQ995="Exclu","Exclu",
AQ995="SAT","ACTIVE",
AQ995="SPARE-ISSUE","SPARE-ISSUE",
AQ995="Fiber CAmtel","ACTIVE",
AQ995="Fiber AOF","ACTIVE",
AQ995="Projet OCM (HUAWEI)","PLANNED WORKS",
AQ995="Projet OCM (NOKIA)","PLANNED WORKS",
AQ995="ACCESS-ISSUE","ACCESS-ISSUE",
AQ995="Projet OCM (ZTE, NOKIA, autres projets)","PLANNED WORKS",
AQ995="No root CAuse","No root cause",
AQ995="ODU HS","ACTIVE",
AQ995="IP &amp; VLAN","ACTIVE",
AQ995="Warehouse HUAWEI","SPARE-ISSUE",
AQ995="SPARE-HS","SPARE-ISSUE",
AQ995="Power Telco","ACTIVE", AQ995="no impacts","no impacts"
),"")</f>
        <v>No root cause</v>
      </c>
      <c r="AS995" s="92" t="s">
        <v>5537</v>
      </c>
      <c r="AT995" s="98" t="s">
        <v>424</v>
      </c>
      <c r="AV995" s="17" t="s">
        <v>5537</v>
      </c>
      <c r="AW995" s="7" t="s">
        <v>5537</v>
      </c>
      <c r="AX995" s="6" t="s">
        <v>5537</v>
      </c>
      <c r="AY995" s="7"/>
      <c r="AZ995" s="3" t="s">
        <v>5537</v>
      </c>
      <c r="BA995" s="18" t="s">
        <v>5537</v>
      </c>
      <c r="BB995" s="18" t="s">
        <v>5537</v>
      </c>
      <c r="BC995" s="18" t="s">
        <v>5537</v>
      </c>
      <c r="BD995" s="18" t="s">
        <v>5537</v>
      </c>
      <c r="BE995" s="18" t="s">
        <v>5537</v>
      </c>
      <c r="BF995" s="18" t="s">
        <v>5537</v>
      </c>
      <c r="BG995" s="18" t="s">
        <v>5537</v>
      </c>
      <c r="BH995" s="18" t="s">
        <v>5537</v>
      </c>
      <c r="BI995" s="18" t="s">
        <v>5537</v>
      </c>
      <c r="BJ995" s="18" t="s">
        <v>5537</v>
      </c>
      <c r="BK995" s="18" t="s">
        <v>5537</v>
      </c>
      <c r="BL995" s="9" t="s">
        <v>5537</v>
      </c>
      <c r="BM995" s="14" t="s">
        <v>5537</v>
      </c>
      <c r="BN995" s="14" t="s">
        <v>5537</v>
      </c>
      <c r="BO995" s="14" t="str">
        <f>_xlfn.XLOOKUP(B995,'[4]cell downs 18042026 17h'!$B:$B,'[4]cell downs 18042026 17h'!$B:$B,"")</f>
        <v/>
      </c>
      <c r="BP995" s="14" t="str">
        <f>_xlfn.XLOOKUP(B995,'[5]Cells Huawei 19042026 15h'!$B:$B,'[5]Cells Huawei 19042026 15h'!$B:$B,"")</f>
        <v/>
      </c>
      <c r="BQ995" s="9" t="str">
        <f>_xlfn.XLOOKUP(B995,'[6]cells down 19042026 9H40'!$B:$B,'[6]cells down 19042026 9H40'!$B:$B,"")</f>
        <v/>
      </c>
      <c r="BR995" s="9" t="s">
        <v>424</v>
      </c>
      <c r="BS995" s="9" t="s">
        <v>594</v>
      </c>
      <c r="BT995" s="108"/>
    </row>
    <row r="996" spans="1:72" s="9" customFormat="1" x14ac:dyDescent="0.35">
      <c r="A996" s="1" t="s">
        <v>417</v>
      </c>
      <c r="B996" s="8" t="s">
        <v>418</v>
      </c>
      <c r="C996" s="3" t="str">
        <f>_xlfn.XLOOKUP(B996,'[1]daily break down'!$D:$D,'[1]daily break down'!$E:$E,"")</f>
        <v>SUD-OUEST</v>
      </c>
      <c r="D996" s="1" t="s">
        <v>11</v>
      </c>
      <c r="E996" s="1" t="s">
        <v>12</v>
      </c>
      <c r="F996" s="3" t="s">
        <v>13</v>
      </c>
      <c r="G996" s="1" t="s">
        <v>106</v>
      </c>
      <c r="H996" s="32" t="str">
        <f>_xlfn.XLOOKUP(B996,[2]CALCULATION!$B:$B,[2]CALCULATION!$H:$H,"")</f>
        <v>Huawei</v>
      </c>
      <c r="I996" s="28">
        <v>0</v>
      </c>
      <c r="J996" s="28">
        <v>0</v>
      </c>
      <c r="K996" s="28">
        <v>0</v>
      </c>
      <c r="L996" s="28">
        <v>0</v>
      </c>
      <c r="M996" s="28">
        <v>0</v>
      </c>
      <c r="N996" s="28">
        <v>0</v>
      </c>
      <c r="O996" s="28">
        <v>7.7582590680672194E-3</v>
      </c>
      <c r="P996" s="28">
        <v>0</v>
      </c>
      <c r="Q996" s="28">
        <v>8.0257852428281603E-4</v>
      </c>
      <c r="R996" s="28">
        <v>0</v>
      </c>
      <c r="S996" s="93">
        <v>0</v>
      </c>
      <c r="T996" s="93">
        <f>_xlfn.XLOOKUP(B996,'[3]Nur des jours'!$B:$B,'[3]Nur des jours'!$U:$U,"")</f>
        <v>0</v>
      </c>
      <c r="U996" s="93">
        <v>0</v>
      </c>
      <c r="V996" s="93">
        <v>0</v>
      </c>
      <c r="W996" s="93">
        <v>0</v>
      </c>
      <c r="X996" s="93">
        <v>8.9175391586979543E-5</v>
      </c>
      <c r="Y996" s="93">
        <v>0.14817383066092521</v>
      </c>
      <c r="Z996" s="93">
        <v>0</v>
      </c>
      <c r="AA996" s="93">
        <v>0</v>
      </c>
      <c r="AB996" s="93">
        <v>0</v>
      </c>
      <c r="AC996" s="93">
        <f>_xlfn.XLOOKUP(B996,'[3]Nur des jours'!$B:$B,'[3]Nur des jours'!$N:$N,"")</f>
        <v>2.7279644040372908</v>
      </c>
      <c r="AD996" s="93">
        <v>2.7279644040372908</v>
      </c>
      <c r="AE996" s="93">
        <v>0</v>
      </c>
      <c r="AF996" s="93">
        <v>0</v>
      </c>
      <c r="AG996" s="93"/>
      <c r="AH996" s="93">
        <v>0</v>
      </c>
      <c r="AI996" s="93">
        <v>0</v>
      </c>
      <c r="AJ996" s="93">
        <v>0</v>
      </c>
      <c r="AK996" s="93">
        <v>0</v>
      </c>
      <c r="AL996" s="93">
        <v>0</v>
      </c>
      <c r="AM996" s="49" t="s">
        <v>5559</v>
      </c>
      <c r="AN996" s="49"/>
      <c r="AO996" s="48" t="str" cm="1">
        <f t="array" ref="AO996">IFERROR(_xlfn.IFS(
AQ996="MPR ISSUE","PDH",
AQ996="BSS Hardware Issue","BSS",
AQ996="Sites strategiques, MLL, Pylone, etc.","ENVTECH",
AQ996="AKTIVCO DEFAUT GE &amp; POWER Cabinet","AKTIVCO",
AQ996="AKTIVCO Coupure ENEO &amp; Baisse de tension","AKTIVCO GRID ONLY",
AQ996="Coupure ENEO &amp; Baisse de tension","IHS GRID ONLY",
AQ996="Defaut GE &amp; POWER Cabinet","IHS",
AQ996="Sharing","Partners",
AQ996="Sites strategiques &amp; DataCenter","SST &amp; DC",
AQ996="Exclu","Exclu",
AQ996="SAT","SAT",
AQ996="SPARE-ISSUE","SPARE-ISSUE",
AQ996="Fiber CAmtel","TRANS_FO_CAMTEL",
AQ996="Fiber AOF","Fiber AOF",
AQ996="Projet OCM (HUAWEI)","TRAVAUX-HUAWEI",
AQ996="Projet OCM (NOKIA)","TRAVAUX-NOKIA",
AQ996="ACCESS-ISSUE","ACCESS-ISSUE",
AQ996="Projet OCM (ZTE, NOKIA, autres projets)","TRAVAUX OCM",
AQ996="No root CAuse","No root cause",
AQ996="ODU HS","PDH",
AQ996="IP &amp; VLAN","PDH",
AQ996="Warehouse HUAWEI","SPARE-ISSUE",
AQ996="SPARE-HS","SPARE-ISSUE",
AQ996="Power Telco","BSS",AQ996="no impacts","no impacts"
),"")</f>
        <v>No root cause</v>
      </c>
      <c r="AP996" s="48" t="str" cm="1">
        <f t="array" ref="AP996">IFERROR(_xlfn.IFS(
AQ996="MPR ISSUE","TX ISSUE",
AQ996="BSS Hardware Issue","RAN ISSUE",
AQ996="Sites strategiques, MLL, Pylone, etc.","ENVTECH",
AQ996="AKTIVCO DEFAUT GE &amp; POWER Cabinet","POWER ISSUE",
AQ996="AKTIVCO Coupure ENEO &amp; Baisse de tension","POWER ISSUE",
AQ996="Coupure ENEO &amp; Baisse de tension","POWER ISSUE",
AQ996="Defaut GE &amp; POWER Cabinet","POWER ISSUE",
AQ996="Sharing","POWER ISSUE",
AQ996="Sites strategiques &amp; DataCenter","POWER ISSUE",
AQ996="Exclu","Exclu",
AQ996="SAT","TX ISSUE",
AQ996="SPARE-ISSUE","SPARE-ISSUE",
AQ996="Fiber CAmtel","TX ISSUE",
AQ996="Fiber AOF","TX ISSUE",
AQ996="Projet OCM (HUAWEI)","TRAVAUX-HUAWEI",
AQ996="Projet OCM (NOKIA)","TRAVAUX -NOKIA",
AQ996="ACCESS-ISSUE","ACCESS-ISSUE",
AQ996="Projet OCM (ZTE, NOKIA, autres projets)","TRAVAUX OCM",
AQ996="No root CAuse","No root cause",
AQ996="ODU HS","TX ISSUE",
AQ996="IP &amp; VLAN","TX ISSUE",
AQ996="Warehouse HUAWEI","SPARE-ISSUE",
AQ996="SPARE-HS","SPARE-ISSUE",
AQ996="Power Telco","RAN ISSUE",AQ996="no impacts","no impacts"
),"")</f>
        <v>No root cause</v>
      </c>
      <c r="AQ996" s="126" t="s">
        <v>5344</v>
      </c>
      <c r="AR996" s="48" t="str" cm="1">
        <f t="array" ref="AR996">IFERROR(_xlfn.IFS(
AQ996="MPR ISSUE","ACTIVE",
AQ996="BSS Hardware Issue","ACTIVE",
AQ996="Sites strategiques, MLL, Pylone, etc.","PASSIVE",
AQ996="AKTIVCO DEFAUT GE &amp; POWER Cabinet","PASSIVE",
AQ996="AKTIVCO Coupure ENEO &amp; Baisse de tension","PASSIVE",
AQ996="Coupure ENEO &amp; Baisse de tension","PASSIVE",
AQ996="Defaut GE &amp; POWER Cabinet","PASSIVE",
AQ996="Sharing","PASSIVE",
AQ996="Sites strategiques &amp; DataCenter","PASSIVE",
AQ996="Exclu","Exclu",
AQ996="SAT","ACTIVE",
AQ996="SPARE-ISSUE","SPARE-ISSUE",
AQ996="Fiber CAmtel","ACTIVE",
AQ996="Fiber AOF","ACTIVE",
AQ996="Projet OCM (HUAWEI)","PLANNED WORKS",
AQ996="Projet OCM (NOKIA)","PLANNED WORKS",
AQ996="ACCESS-ISSUE","ACCESS-ISSUE",
AQ996="Projet OCM (ZTE, NOKIA, autres projets)","PLANNED WORKS",
AQ996="No root CAuse","No root cause",
AQ996="ODU HS","ACTIVE",
AQ996="IP &amp; VLAN","ACTIVE",
AQ996="Warehouse HUAWEI","SPARE-ISSUE",
AQ996="SPARE-HS","SPARE-ISSUE",
AQ996="Power Telco","ACTIVE", AQ996="no impacts","no impacts"
),"")</f>
        <v>No root cause</v>
      </c>
      <c r="AS996" s="92" t="s">
        <v>5537</v>
      </c>
      <c r="AT996" s="98" t="s">
        <v>418</v>
      </c>
      <c r="AV996" s="17" t="s">
        <v>5537</v>
      </c>
      <c r="AW996" s="7" t="s">
        <v>5537</v>
      </c>
      <c r="AX996" s="6" t="s">
        <v>5537</v>
      </c>
      <c r="AY996" s="7"/>
      <c r="AZ996" s="3" t="s">
        <v>5537</v>
      </c>
      <c r="BA996" s="18" t="s">
        <v>5537</v>
      </c>
      <c r="BB996" s="18" t="s">
        <v>5537</v>
      </c>
      <c r="BC996" s="18" t="s">
        <v>5537</v>
      </c>
      <c r="BD996" s="18" t="s">
        <v>5537</v>
      </c>
      <c r="BE996" s="18" t="s">
        <v>5537</v>
      </c>
      <c r="BF996" s="18" t="s">
        <v>5537</v>
      </c>
      <c r="BG996" s="18" t="s">
        <v>5537</v>
      </c>
      <c r="BH996" s="18" t="s">
        <v>5537</v>
      </c>
      <c r="BI996" s="18" t="s">
        <v>5537</v>
      </c>
      <c r="BJ996" s="18" t="s">
        <v>5537</v>
      </c>
      <c r="BK996" s="18" t="s">
        <v>5537</v>
      </c>
      <c r="BL996" s="9" t="s">
        <v>5537</v>
      </c>
      <c r="BM996" s="14" t="s">
        <v>5537</v>
      </c>
      <c r="BN996" s="14" t="s">
        <v>5537</v>
      </c>
      <c r="BO996" s="14" t="str">
        <f>_xlfn.XLOOKUP(B996,'[4]cell downs 18042026 17h'!$B:$B,'[4]cell downs 18042026 17h'!$B:$B,"")</f>
        <v/>
      </c>
      <c r="BP996" s="14" t="str">
        <f>_xlfn.XLOOKUP(B996,'[5]Cells Huawei 19042026 15h'!$B:$B,'[5]Cells Huawei 19042026 15h'!$B:$B,"")</f>
        <v/>
      </c>
      <c r="BQ996" s="9" t="str">
        <f>_xlfn.XLOOKUP(B996,'[6]cells down 19042026 9H40'!$B:$B,'[6]cells down 19042026 9H40'!$B:$B,"")</f>
        <v/>
      </c>
      <c r="BR996" s="9" t="s">
        <v>418</v>
      </c>
      <c r="BS996" s="9" t="s">
        <v>12</v>
      </c>
      <c r="BT996" s="108"/>
    </row>
    <row r="997" spans="1:72" s="9" customFormat="1" x14ac:dyDescent="0.35">
      <c r="A997" s="1" t="s">
        <v>405</v>
      </c>
      <c r="B997" s="8" t="s">
        <v>406</v>
      </c>
      <c r="C997" s="3" t="str">
        <f>_xlfn.XLOOKUP(B997,'[1]daily break down'!$D:$D,'[1]daily break down'!$E:$E,"")</f>
        <v>SUD-OUEST</v>
      </c>
      <c r="D997" s="1" t="s">
        <v>11</v>
      </c>
      <c r="E997" s="1" t="s">
        <v>12</v>
      </c>
      <c r="F997" s="3" t="s">
        <v>13</v>
      </c>
      <c r="G997" s="1" t="s">
        <v>106</v>
      </c>
      <c r="H997" s="32" t="str">
        <f>_xlfn.XLOOKUP(B997,[2]CALCULATION!$B:$B,[2]CALCULATION!$H:$H,"")</f>
        <v>Huawei</v>
      </c>
      <c r="I997" s="28">
        <v>0</v>
      </c>
      <c r="J997" s="28">
        <v>0</v>
      </c>
      <c r="K997" s="28">
        <v>0</v>
      </c>
      <c r="L997" s="28">
        <v>0</v>
      </c>
      <c r="M997" s="28">
        <v>0</v>
      </c>
      <c r="N997" s="28">
        <v>0</v>
      </c>
      <c r="O997" s="28">
        <v>5.7964004531536693E-3</v>
      </c>
      <c r="P997" s="28">
        <v>0</v>
      </c>
      <c r="Q997" s="28">
        <v>1.159280090630734E-3</v>
      </c>
      <c r="R997" s="28">
        <v>7.6512485981628442E-3</v>
      </c>
      <c r="S997" s="93">
        <v>0</v>
      </c>
      <c r="T997" s="93">
        <f>_xlfn.XLOOKUP(B997,'[3]Nur des jours'!$B:$B,'[3]Nur des jours'!$U:$U,"")</f>
        <v>0</v>
      </c>
      <c r="U997" s="93">
        <v>0</v>
      </c>
      <c r="V997" s="93">
        <v>0</v>
      </c>
      <c r="W997" s="93">
        <v>0</v>
      </c>
      <c r="X997" s="93">
        <v>0</v>
      </c>
      <c r="Y997" s="93">
        <v>0.13733010304394846</v>
      </c>
      <c r="Z997" s="93">
        <v>0</v>
      </c>
      <c r="AA997" s="93">
        <v>0</v>
      </c>
      <c r="AB997" s="93">
        <v>0</v>
      </c>
      <c r="AC997" s="93">
        <f>_xlfn.XLOOKUP(B997,'[3]Nur des jours'!$B:$B,'[3]Nur des jours'!$N:$N,"")</f>
        <v>2.4663951454343627</v>
      </c>
      <c r="AD997" s="93">
        <v>2.4663951454343627</v>
      </c>
      <c r="AE997" s="93">
        <v>0</v>
      </c>
      <c r="AF997" s="93">
        <v>0</v>
      </c>
      <c r="AG997" s="93"/>
      <c r="AH997" s="93">
        <v>0</v>
      </c>
      <c r="AI997" s="93">
        <v>0</v>
      </c>
      <c r="AJ997" s="93">
        <v>0</v>
      </c>
      <c r="AK997" s="93">
        <v>0</v>
      </c>
      <c r="AL997" s="93">
        <v>0</v>
      </c>
      <c r="AM997" s="49" t="s">
        <v>5559</v>
      </c>
      <c r="AN997" s="49"/>
      <c r="AO997" s="48" t="str" cm="1">
        <f t="array" ref="AO997">IFERROR(_xlfn.IFS(
AQ997="MPR ISSUE","PDH",
AQ997="BSS Hardware Issue","BSS",
AQ997="Sites strategiques, MLL, Pylone, etc.","ENVTECH",
AQ997="AKTIVCO DEFAUT GE &amp; POWER Cabinet","AKTIVCO",
AQ997="AKTIVCO Coupure ENEO &amp; Baisse de tension","AKTIVCO GRID ONLY",
AQ997="Coupure ENEO &amp; Baisse de tension","IHS GRID ONLY",
AQ997="Defaut GE &amp; POWER Cabinet","IHS",
AQ997="Sharing","Partners",
AQ997="Sites strategiques &amp; DataCenter","SST &amp; DC",
AQ997="Exclu","Exclu",
AQ997="SAT","SAT",
AQ997="SPARE-ISSUE","SPARE-ISSUE",
AQ997="Fiber CAmtel","TRANS_FO_CAMTEL",
AQ997="Fiber AOF","Fiber AOF",
AQ997="Projet OCM (HUAWEI)","TRAVAUX-HUAWEI",
AQ997="Projet OCM (NOKIA)","TRAVAUX-NOKIA",
AQ997="ACCESS-ISSUE","ACCESS-ISSUE",
AQ997="Projet OCM (ZTE, NOKIA, autres projets)","TRAVAUX OCM",
AQ997="No root CAuse","No root cause",
AQ997="ODU HS","PDH",
AQ997="IP &amp; VLAN","PDH",
AQ997="Warehouse HUAWEI","SPARE-ISSUE",
AQ997="SPARE-HS","SPARE-ISSUE",
AQ997="Power Telco","BSS",AQ997="no impacts","no impacts"
),"")</f>
        <v>No root cause</v>
      </c>
      <c r="AP997" s="48" t="str" cm="1">
        <f t="array" ref="AP997">IFERROR(_xlfn.IFS(
AQ997="MPR ISSUE","TX ISSUE",
AQ997="BSS Hardware Issue","RAN ISSUE",
AQ997="Sites strategiques, MLL, Pylone, etc.","ENVTECH",
AQ997="AKTIVCO DEFAUT GE &amp; POWER Cabinet","POWER ISSUE",
AQ997="AKTIVCO Coupure ENEO &amp; Baisse de tension","POWER ISSUE",
AQ997="Coupure ENEO &amp; Baisse de tension","POWER ISSUE",
AQ997="Defaut GE &amp; POWER Cabinet","POWER ISSUE",
AQ997="Sharing","POWER ISSUE",
AQ997="Sites strategiques &amp; DataCenter","POWER ISSUE",
AQ997="Exclu","Exclu",
AQ997="SAT","TX ISSUE",
AQ997="SPARE-ISSUE","SPARE-ISSUE",
AQ997="Fiber CAmtel","TX ISSUE",
AQ997="Fiber AOF","TX ISSUE",
AQ997="Projet OCM (HUAWEI)","TRAVAUX-HUAWEI",
AQ997="Projet OCM (NOKIA)","TRAVAUX -NOKIA",
AQ997="ACCESS-ISSUE","ACCESS-ISSUE",
AQ997="Projet OCM (ZTE, NOKIA, autres projets)","TRAVAUX OCM",
AQ997="No root CAuse","No root cause",
AQ997="ODU HS","TX ISSUE",
AQ997="IP &amp; VLAN","TX ISSUE",
AQ997="Warehouse HUAWEI","SPARE-ISSUE",
AQ997="SPARE-HS","SPARE-ISSUE",
AQ997="Power Telco","RAN ISSUE",AQ997="no impacts","no impacts"
),"")</f>
        <v>No root cause</v>
      </c>
      <c r="AQ997" s="126" t="s">
        <v>5344</v>
      </c>
      <c r="AR997" s="48" t="str" cm="1">
        <f t="array" ref="AR997">IFERROR(_xlfn.IFS(
AQ997="MPR ISSUE","ACTIVE",
AQ997="BSS Hardware Issue","ACTIVE",
AQ997="Sites strategiques, MLL, Pylone, etc.","PASSIVE",
AQ997="AKTIVCO DEFAUT GE &amp; POWER Cabinet","PASSIVE",
AQ997="AKTIVCO Coupure ENEO &amp; Baisse de tension","PASSIVE",
AQ997="Coupure ENEO &amp; Baisse de tension","PASSIVE",
AQ997="Defaut GE &amp; POWER Cabinet","PASSIVE",
AQ997="Sharing","PASSIVE",
AQ997="Sites strategiques &amp; DataCenter","PASSIVE",
AQ997="Exclu","Exclu",
AQ997="SAT","ACTIVE",
AQ997="SPARE-ISSUE","SPARE-ISSUE",
AQ997="Fiber CAmtel","ACTIVE",
AQ997="Fiber AOF","ACTIVE",
AQ997="Projet OCM (HUAWEI)","PLANNED WORKS",
AQ997="Projet OCM (NOKIA)","PLANNED WORKS",
AQ997="ACCESS-ISSUE","ACCESS-ISSUE",
AQ997="Projet OCM (ZTE, NOKIA, autres projets)","PLANNED WORKS",
AQ997="No root CAuse","No root cause",
AQ997="ODU HS","ACTIVE",
AQ997="IP &amp; VLAN","ACTIVE",
AQ997="Warehouse HUAWEI","SPARE-ISSUE",
AQ997="SPARE-HS","SPARE-ISSUE",
AQ997="Power Telco","ACTIVE", AQ997="no impacts","no impacts"
),"")</f>
        <v>No root cause</v>
      </c>
      <c r="AS997" s="92" t="s">
        <v>5537</v>
      </c>
      <c r="AT997" s="98" t="s">
        <v>406</v>
      </c>
      <c r="AV997" s="17" t="s">
        <v>5537</v>
      </c>
      <c r="AW997" s="7" t="s">
        <v>5537</v>
      </c>
      <c r="AX997" s="6" t="s">
        <v>5537</v>
      </c>
      <c r="AY997" s="7"/>
      <c r="AZ997" s="3" t="s">
        <v>5537</v>
      </c>
      <c r="BA997" s="18" t="s">
        <v>5537</v>
      </c>
      <c r="BB997" s="18" t="s">
        <v>5537</v>
      </c>
      <c r="BC997" s="18" t="s">
        <v>5537</v>
      </c>
      <c r="BD997" s="18" t="s">
        <v>5537</v>
      </c>
      <c r="BE997" s="18" t="s">
        <v>5537</v>
      </c>
      <c r="BF997" s="18" t="s">
        <v>5537</v>
      </c>
      <c r="BG997" s="18" t="s">
        <v>5537</v>
      </c>
      <c r="BH997" s="18" t="s">
        <v>5537</v>
      </c>
      <c r="BI997" s="18" t="s">
        <v>5537</v>
      </c>
      <c r="BJ997" s="18" t="s">
        <v>5537</v>
      </c>
      <c r="BK997" s="18" t="s">
        <v>5537</v>
      </c>
      <c r="BL997" s="9" t="s">
        <v>5537</v>
      </c>
      <c r="BM997" s="14" t="s">
        <v>5537</v>
      </c>
      <c r="BN997" s="14" t="s">
        <v>5537</v>
      </c>
      <c r="BO997" s="14" t="str">
        <f>_xlfn.XLOOKUP(B997,'[4]cell downs 18042026 17h'!$B:$B,'[4]cell downs 18042026 17h'!$B:$B,"")</f>
        <v/>
      </c>
      <c r="BP997" s="14" t="str">
        <f>_xlfn.XLOOKUP(B997,'[5]Cells Huawei 19042026 15h'!$B:$B,'[5]Cells Huawei 19042026 15h'!$B:$B,"")</f>
        <v/>
      </c>
      <c r="BQ997" s="9" t="str">
        <f>_xlfn.XLOOKUP(B997,'[6]cells down 19042026 9H40'!$B:$B,'[6]cells down 19042026 9H40'!$B:$B,"")</f>
        <v/>
      </c>
      <c r="BR997" s="9" t="s">
        <v>406</v>
      </c>
      <c r="BS997" s="9" t="s">
        <v>5537</v>
      </c>
      <c r="BT997" s="108"/>
    </row>
    <row r="998" spans="1:72" s="9" customFormat="1" x14ac:dyDescent="0.35">
      <c r="A998" s="1" t="s">
        <v>480</v>
      </c>
      <c r="B998" s="8" t="s">
        <v>481</v>
      </c>
      <c r="C998" s="3" t="str">
        <f>_xlfn.XLOOKUP(B998,'[1]daily break down'!$D:$D,'[1]daily break down'!$E:$E,"")</f>
        <v>SUD-OUEST</v>
      </c>
      <c r="D998" s="1" t="s">
        <v>11</v>
      </c>
      <c r="E998" s="1" t="s">
        <v>12</v>
      </c>
      <c r="F998" s="3" t="s">
        <v>13</v>
      </c>
      <c r="G998" s="1" t="s">
        <v>106</v>
      </c>
      <c r="H998" s="32" t="str">
        <f>_xlfn.XLOOKUP(B998,[2]CALCULATION!$B:$B,[2]CALCULATION!$H:$H,"")</f>
        <v>Huawei</v>
      </c>
      <c r="I998" s="28">
        <v>0</v>
      </c>
      <c r="J998" s="28">
        <v>0</v>
      </c>
      <c r="K998" s="28">
        <v>0</v>
      </c>
      <c r="L998" s="28">
        <v>0.66587264897997633</v>
      </c>
      <c r="M998" s="28">
        <v>0</v>
      </c>
      <c r="N998" s="28">
        <v>0</v>
      </c>
      <c r="O998" s="28">
        <v>6.2957826460407554E-3</v>
      </c>
      <c r="P998" s="28">
        <v>0</v>
      </c>
      <c r="Q998" s="28">
        <v>1.6051570485656321E-3</v>
      </c>
      <c r="R998" s="28">
        <v>0</v>
      </c>
      <c r="S998" s="93">
        <v>7.2000211167327285E-2</v>
      </c>
      <c r="T998" s="93">
        <f>_xlfn.XLOOKUP(B998,'[3]Nur des jours'!$B:$B,'[3]Nur des jours'!$U:$U,"")</f>
        <v>0</v>
      </c>
      <c r="U998" s="93">
        <v>5.7268436477158263E-2</v>
      </c>
      <c r="V998" s="93">
        <v>0</v>
      </c>
      <c r="W998" s="93">
        <v>0</v>
      </c>
      <c r="X998" s="93">
        <v>0</v>
      </c>
      <c r="Y998" s="93">
        <v>0.13677721561610923</v>
      </c>
      <c r="Z998" s="93">
        <v>0</v>
      </c>
      <c r="AA998" s="93">
        <v>0.23005467521608983</v>
      </c>
      <c r="AB998" s="93">
        <v>0</v>
      </c>
      <c r="AC998" s="93">
        <f>_xlfn.XLOOKUP(B998,'[3]Nur des jours'!$B:$B,'[3]Nur des jours'!$N:$N,"")</f>
        <v>2.4533933733409814</v>
      </c>
      <c r="AD998" s="93">
        <v>2.4533933733409814</v>
      </c>
      <c r="AE998" s="93">
        <v>0</v>
      </c>
      <c r="AF998" s="93">
        <v>0</v>
      </c>
      <c r="AG998" s="93"/>
      <c r="AH998" s="93">
        <v>0</v>
      </c>
      <c r="AI998" s="93">
        <v>0</v>
      </c>
      <c r="AJ998" s="93">
        <v>0</v>
      </c>
      <c r="AK998" s="93">
        <v>0</v>
      </c>
      <c r="AL998" s="93">
        <v>0</v>
      </c>
      <c r="AM998" s="49" t="s">
        <v>5559</v>
      </c>
      <c r="AN998" s="49"/>
      <c r="AO998" s="48" t="str" cm="1">
        <f t="array" ref="AO998">IFERROR(_xlfn.IFS(
AQ998="MPR ISSUE","PDH",
AQ998="BSS Hardware Issue","BSS",
AQ998="Sites strategiques, MLL, Pylone, etc.","ENVTECH",
AQ998="AKTIVCO DEFAUT GE &amp; POWER Cabinet","AKTIVCO",
AQ998="AKTIVCO Coupure ENEO &amp; Baisse de tension","AKTIVCO GRID ONLY",
AQ998="Coupure ENEO &amp; Baisse de tension","IHS GRID ONLY",
AQ998="Defaut GE &amp; POWER Cabinet","IHS",
AQ998="Sharing","Partners",
AQ998="Sites strategiques &amp; DataCenter","SST &amp; DC",
AQ998="Exclu","Exclu",
AQ998="SAT","SAT",
AQ998="SPARE-ISSUE","SPARE-ISSUE",
AQ998="Fiber CAmtel","TRANS_FO_CAMTEL",
AQ998="Fiber AOF","Fiber AOF",
AQ998="Projet OCM (HUAWEI)","TRAVAUX-HUAWEI",
AQ998="Projet OCM (NOKIA)","TRAVAUX-NOKIA",
AQ998="ACCESS-ISSUE","ACCESS-ISSUE",
AQ998="Projet OCM (ZTE, NOKIA, autres projets)","TRAVAUX OCM",
AQ998="No root CAuse","No root cause",
AQ998="ODU HS","PDH",
AQ998="IP &amp; VLAN","PDH",
AQ998="Warehouse HUAWEI","SPARE-ISSUE",
AQ998="SPARE-HS","SPARE-ISSUE",
AQ998="Power Telco","BSS",AQ998="no impacts","no impacts"
),"")</f>
        <v>No root cause</v>
      </c>
      <c r="AP998" s="48" t="str" cm="1">
        <f t="array" ref="AP998">IFERROR(_xlfn.IFS(
AQ998="MPR ISSUE","TX ISSUE",
AQ998="BSS Hardware Issue","RAN ISSUE",
AQ998="Sites strategiques, MLL, Pylone, etc.","ENVTECH",
AQ998="AKTIVCO DEFAUT GE &amp; POWER Cabinet","POWER ISSUE",
AQ998="AKTIVCO Coupure ENEO &amp; Baisse de tension","POWER ISSUE",
AQ998="Coupure ENEO &amp; Baisse de tension","POWER ISSUE",
AQ998="Defaut GE &amp; POWER Cabinet","POWER ISSUE",
AQ998="Sharing","POWER ISSUE",
AQ998="Sites strategiques &amp; DataCenter","POWER ISSUE",
AQ998="Exclu","Exclu",
AQ998="SAT","TX ISSUE",
AQ998="SPARE-ISSUE","SPARE-ISSUE",
AQ998="Fiber CAmtel","TX ISSUE",
AQ998="Fiber AOF","TX ISSUE",
AQ998="Projet OCM (HUAWEI)","TRAVAUX-HUAWEI",
AQ998="Projet OCM (NOKIA)","TRAVAUX -NOKIA",
AQ998="ACCESS-ISSUE","ACCESS-ISSUE",
AQ998="Projet OCM (ZTE, NOKIA, autres projets)","TRAVAUX OCM",
AQ998="No root CAuse","No root cause",
AQ998="ODU HS","TX ISSUE",
AQ998="IP &amp; VLAN","TX ISSUE",
AQ998="Warehouse HUAWEI","SPARE-ISSUE",
AQ998="SPARE-HS","SPARE-ISSUE",
AQ998="Power Telco","RAN ISSUE",AQ998="no impacts","no impacts"
),"")</f>
        <v>No root cause</v>
      </c>
      <c r="AQ998" s="126" t="s">
        <v>5344</v>
      </c>
      <c r="AR998" s="48" t="str" cm="1">
        <f t="array" ref="AR998">IFERROR(_xlfn.IFS(
AQ998="MPR ISSUE","ACTIVE",
AQ998="BSS Hardware Issue","ACTIVE",
AQ998="Sites strategiques, MLL, Pylone, etc.","PASSIVE",
AQ998="AKTIVCO DEFAUT GE &amp; POWER Cabinet","PASSIVE",
AQ998="AKTIVCO Coupure ENEO &amp; Baisse de tension","PASSIVE",
AQ998="Coupure ENEO &amp; Baisse de tension","PASSIVE",
AQ998="Defaut GE &amp; POWER Cabinet","PASSIVE",
AQ998="Sharing","PASSIVE",
AQ998="Sites strategiques &amp; DataCenter","PASSIVE",
AQ998="Exclu","Exclu",
AQ998="SAT","ACTIVE",
AQ998="SPARE-ISSUE","SPARE-ISSUE",
AQ998="Fiber CAmtel","ACTIVE",
AQ998="Fiber AOF","ACTIVE",
AQ998="Projet OCM (HUAWEI)","PLANNED WORKS",
AQ998="Projet OCM (NOKIA)","PLANNED WORKS",
AQ998="ACCESS-ISSUE","ACCESS-ISSUE",
AQ998="Projet OCM (ZTE, NOKIA, autres projets)","PLANNED WORKS",
AQ998="No root CAuse","No root cause",
AQ998="ODU HS","ACTIVE",
AQ998="IP &amp; VLAN","ACTIVE",
AQ998="Warehouse HUAWEI","SPARE-ISSUE",
AQ998="SPARE-HS","SPARE-ISSUE",
AQ998="Power Telco","ACTIVE", AQ998="no impacts","no impacts"
),"")</f>
        <v>No root cause</v>
      </c>
      <c r="AS998" s="92" t="s">
        <v>5537</v>
      </c>
      <c r="AT998" s="98" t="s">
        <v>481</v>
      </c>
      <c r="AV998" s="17" t="s">
        <v>5537</v>
      </c>
      <c r="AW998" s="7" t="s">
        <v>5537</v>
      </c>
      <c r="AX998" s="6" t="s">
        <v>5537</v>
      </c>
      <c r="AY998" s="7"/>
      <c r="AZ998" s="3" t="s">
        <v>5537</v>
      </c>
      <c r="BA998" s="18" t="s">
        <v>5537</v>
      </c>
      <c r="BB998" s="18" t="s">
        <v>5537</v>
      </c>
      <c r="BC998" s="18" t="s">
        <v>5537</v>
      </c>
      <c r="BD998" s="18" t="s">
        <v>5537</v>
      </c>
      <c r="BE998" s="18" t="s">
        <v>5537</v>
      </c>
      <c r="BF998" s="18" t="s">
        <v>5537</v>
      </c>
      <c r="BG998" s="18" t="s">
        <v>5537</v>
      </c>
      <c r="BH998" s="18" t="s">
        <v>5537</v>
      </c>
      <c r="BI998" s="18" t="s">
        <v>5537</v>
      </c>
      <c r="BJ998" s="18" t="s">
        <v>5537</v>
      </c>
      <c r="BK998" s="18" t="s">
        <v>5537</v>
      </c>
      <c r="BL998" s="9" t="s">
        <v>5537</v>
      </c>
      <c r="BM998" s="14" t="s">
        <v>5537</v>
      </c>
      <c r="BN998" s="14" t="s">
        <v>5537</v>
      </c>
      <c r="BO998" s="14" t="str">
        <f>_xlfn.XLOOKUP(B998,'[4]cell downs 18042026 17h'!$B:$B,'[4]cell downs 18042026 17h'!$B:$B,"")</f>
        <v/>
      </c>
      <c r="BP998" s="14" t="str">
        <f>_xlfn.XLOOKUP(B998,'[5]Cells Huawei 19042026 15h'!$B:$B,'[5]Cells Huawei 19042026 15h'!$B:$B,"")</f>
        <v/>
      </c>
      <c r="BQ998" s="9" t="str">
        <f>_xlfn.XLOOKUP(B998,'[6]cells down 19042026 9H40'!$B:$B,'[6]cells down 19042026 9H40'!$B:$B,"")</f>
        <v/>
      </c>
      <c r="BR998" s="9" t="s">
        <v>481</v>
      </c>
      <c r="BS998" s="9" t="s">
        <v>12</v>
      </c>
      <c r="BT998" s="108"/>
    </row>
    <row r="999" spans="1:72" s="9" customFormat="1" x14ac:dyDescent="0.35">
      <c r="A999" s="1" t="s">
        <v>28</v>
      </c>
      <c r="B999" s="8" t="s">
        <v>29</v>
      </c>
      <c r="C999" s="3" t="str">
        <f>_xlfn.XLOOKUP(B999,'[1]daily break down'!$D:$D,'[1]daily break down'!$E:$E,"")</f>
        <v>Douala</v>
      </c>
      <c r="D999" s="1" t="s">
        <v>21</v>
      </c>
      <c r="E999" s="1" t="s">
        <v>30</v>
      </c>
      <c r="F999" s="3" t="s">
        <v>31</v>
      </c>
      <c r="G999" s="1" t="s">
        <v>32</v>
      </c>
      <c r="H999" s="34" t="str">
        <f>_xlfn.XLOOKUP(B999,[2]CALCULATION!$B:$B,[2]CALCULATION!$H:$H,"")</f>
        <v>ZTE</v>
      </c>
      <c r="I999" s="28">
        <v>0</v>
      </c>
      <c r="J999" s="28">
        <v>0</v>
      </c>
      <c r="K999" s="28">
        <v>24.475220655588945</v>
      </c>
      <c r="L999" s="28">
        <v>28.880966547100314</v>
      </c>
      <c r="M999" s="28">
        <v>0</v>
      </c>
      <c r="N999" s="28">
        <v>0</v>
      </c>
      <c r="O999" s="28">
        <v>0</v>
      </c>
      <c r="P999" s="28">
        <v>61.36729417606216</v>
      </c>
      <c r="Q999" s="28">
        <v>61.405247222721577</v>
      </c>
      <c r="R999" s="28">
        <v>0</v>
      </c>
      <c r="S999" s="93">
        <v>0</v>
      </c>
      <c r="T999" s="93">
        <f>_xlfn.XLOOKUP(B999,'[3]Nur des jours'!$B:$B,'[3]Nur des jours'!$U:$U,"")</f>
        <v>36.324418647787169</v>
      </c>
      <c r="U999" s="93">
        <v>16.595932746059884</v>
      </c>
      <c r="V999" s="93">
        <v>13.868556899607057</v>
      </c>
      <c r="W999" s="93">
        <v>36.324418647787169</v>
      </c>
      <c r="X999" s="93">
        <v>5.0425651979122943</v>
      </c>
      <c r="Y999" s="93">
        <v>0</v>
      </c>
      <c r="Z999" s="93">
        <v>0</v>
      </c>
      <c r="AA999" s="93">
        <v>0</v>
      </c>
      <c r="AB999" s="93">
        <v>16.590100675450095</v>
      </c>
      <c r="AC999" s="93">
        <f>_xlfn.XLOOKUP(B999,'[3]Nur des jours'!$B:$B,'[3]Nur des jours'!$N:$N,"")</f>
        <v>2.0478415274817161</v>
      </c>
      <c r="AD999" s="93">
        <v>2.0478415274817161</v>
      </c>
      <c r="AE999" s="93">
        <v>0</v>
      </c>
      <c r="AF999" s="93">
        <v>0</v>
      </c>
      <c r="AG999" s="93"/>
      <c r="AH999" s="93">
        <v>0</v>
      </c>
      <c r="AI999" s="93">
        <v>0</v>
      </c>
      <c r="AJ999" s="93">
        <v>0</v>
      </c>
      <c r="AK999" s="93">
        <v>0</v>
      </c>
      <c r="AL999" s="93">
        <v>0</v>
      </c>
      <c r="AM999" s="49" t="s">
        <v>5559</v>
      </c>
      <c r="AN999" s="49"/>
      <c r="AO999" s="48" t="str" cm="1">
        <f t="array" ref="AO999">IFERROR(_xlfn.IFS(
AQ999="MPR ISSUE","PDH",
AQ999="BSS Hardware Issue","BSS",
AQ999="Sites strategiques, MLL, Pylone, etc.","ENVTECH",
AQ999="AKTIVCO DEFAUT GE &amp; POWER Cabinet","AKTIVCO",
AQ999="AKTIVCO Coupure ENEO &amp; Baisse de tension","AKTIVCO GRID ONLY",
AQ999="Coupure ENEO &amp; Baisse de tension","IHS GRID ONLY",
AQ999="Defaut GE &amp; POWER Cabinet","IHS",
AQ999="Sharing","Partners",
AQ999="Sites strategiques &amp; DataCenter","SST &amp; DC",
AQ999="Exclu","Exclu",
AQ999="SAT","SAT",
AQ999="SPARE-ISSUE","SPARE-ISSUE",
AQ999="Fiber CAmtel","TRANS_FO_CAMTEL",
AQ999="Fiber AOF","Fiber AOF",
AQ999="Projet OCM (HUAWEI)","TRAVAUX-HUAWEI",
AQ999="Projet OCM (NOKIA)","TRAVAUX-NOKIA",
AQ999="ACCESS-ISSUE","ACCESS-ISSUE",
AQ999="Projet OCM (ZTE, NOKIA, autres projets)","TRAVAUX OCM",
AQ999="No root CAuse","No root cause",
AQ999="ODU HS","PDH",
AQ999="IP &amp; VLAN","PDH",
AQ999="Warehouse HUAWEI","SPARE-ISSUE",
AQ999="SPARE-HS","SPARE-ISSUE",
AQ999="Power Telco","BSS",AQ999="no impacts","no impacts"
),"")</f>
        <v>No root cause</v>
      </c>
      <c r="AP999" s="48" t="str" cm="1">
        <f t="array" ref="AP999">IFERROR(_xlfn.IFS(
AQ999="MPR ISSUE","TX ISSUE",
AQ999="BSS Hardware Issue","RAN ISSUE",
AQ999="Sites strategiques, MLL, Pylone, etc.","ENVTECH",
AQ999="AKTIVCO DEFAUT GE &amp; POWER Cabinet","POWER ISSUE",
AQ999="AKTIVCO Coupure ENEO &amp; Baisse de tension","POWER ISSUE",
AQ999="Coupure ENEO &amp; Baisse de tension","POWER ISSUE",
AQ999="Defaut GE &amp; POWER Cabinet","POWER ISSUE",
AQ999="Sharing","POWER ISSUE",
AQ999="Sites strategiques &amp; DataCenter","POWER ISSUE",
AQ999="Exclu","Exclu",
AQ999="SAT","TX ISSUE",
AQ999="SPARE-ISSUE","SPARE-ISSUE",
AQ999="Fiber CAmtel","TX ISSUE",
AQ999="Fiber AOF","TX ISSUE",
AQ999="Projet OCM (HUAWEI)","TRAVAUX-HUAWEI",
AQ999="Projet OCM (NOKIA)","TRAVAUX -NOKIA",
AQ999="ACCESS-ISSUE","ACCESS-ISSUE",
AQ999="Projet OCM (ZTE, NOKIA, autres projets)","TRAVAUX OCM",
AQ999="No root CAuse","No root cause",
AQ999="ODU HS","TX ISSUE",
AQ999="IP &amp; VLAN","TX ISSUE",
AQ999="Warehouse HUAWEI","SPARE-ISSUE",
AQ999="SPARE-HS","SPARE-ISSUE",
AQ999="Power Telco","RAN ISSUE",AQ999="no impacts","no impacts"
),"")</f>
        <v>No root cause</v>
      </c>
      <c r="AQ999" s="67" t="s">
        <v>5344</v>
      </c>
      <c r="AR999" s="48" t="str" cm="1">
        <f t="array" ref="AR999">IFERROR(_xlfn.IFS(
AQ999="MPR ISSUE","ACTIVE",
AQ999="BSS Hardware Issue","ACTIVE",
AQ999="Sites strategiques, MLL, Pylone, etc.","PASSIVE",
AQ999="AKTIVCO DEFAUT GE &amp; POWER Cabinet","PASSIVE",
AQ999="AKTIVCO Coupure ENEO &amp; Baisse de tension","PASSIVE",
AQ999="Coupure ENEO &amp; Baisse de tension","PASSIVE",
AQ999="Defaut GE &amp; POWER Cabinet","PASSIVE",
AQ999="Sharing","PASSIVE",
AQ999="Sites strategiques &amp; DataCenter","PASSIVE",
AQ999="Exclu","Exclu",
AQ999="SAT","ACTIVE",
AQ999="SPARE-ISSUE","SPARE-ISSUE",
AQ999="Fiber CAmtel","ACTIVE",
AQ999="Fiber AOF","ACTIVE",
AQ999="Projet OCM (HUAWEI)","PLANNED WORKS",
AQ999="Projet OCM (NOKIA)","PLANNED WORKS",
AQ999="ACCESS-ISSUE","ACCESS-ISSUE",
AQ999="Projet OCM (ZTE, NOKIA, autres projets)","PLANNED WORKS",
AQ999="No root CAuse","No root cause",
AQ999="ODU HS","ACTIVE",
AQ999="IP &amp; VLAN","ACTIVE",
AQ999="Warehouse HUAWEI","SPARE-ISSUE",
AQ999="SPARE-HS","SPARE-ISSUE",
AQ999="Power Telco","ACTIVE", AQ999="no impacts","no impacts"
),"")</f>
        <v>No root cause</v>
      </c>
      <c r="AS999" s="92" t="s">
        <v>5537</v>
      </c>
      <c r="AT999" s="98" t="s">
        <v>29</v>
      </c>
      <c r="AV999" s="17" t="s">
        <v>5537</v>
      </c>
      <c r="AW999" s="7" t="s">
        <v>5537</v>
      </c>
      <c r="AX999" s="6" t="s">
        <v>5537</v>
      </c>
      <c r="AY999" s="7"/>
      <c r="AZ999" s="3" t="s">
        <v>5537</v>
      </c>
      <c r="BA999" s="18" t="s">
        <v>5537</v>
      </c>
      <c r="BB999" s="18" t="s">
        <v>5537</v>
      </c>
      <c r="BC999" s="18" t="s">
        <v>5537</v>
      </c>
      <c r="BD999" s="18" t="s">
        <v>5537</v>
      </c>
      <c r="BE999" s="18" t="s">
        <v>5537</v>
      </c>
      <c r="BF999" s="18" t="s">
        <v>5537</v>
      </c>
      <c r="BG999" s="18" t="s">
        <v>5537</v>
      </c>
      <c r="BH999" s="18" t="s">
        <v>5537</v>
      </c>
      <c r="BI999" s="18" t="s">
        <v>5537</v>
      </c>
      <c r="BJ999" s="18" t="s">
        <v>5537</v>
      </c>
      <c r="BK999" s="18" t="s">
        <v>5537</v>
      </c>
      <c r="BL999" s="9" t="s">
        <v>5537</v>
      </c>
      <c r="BM999" s="14" t="s">
        <v>5537</v>
      </c>
      <c r="BN999" s="14" t="s">
        <v>5537</v>
      </c>
      <c r="BO999" s="14" t="str">
        <f>_xlfn.XLOOKUP(B999,'[4]cell downs 18042026 17h'!$B:$B,'[4]cell downs 18042026 17h'!$B:$B,"")</f>
        <v/>
      </c>
      <c r="BP999" s="14" t="str">
        <f>_xlfn.XLOOKUP(B999,'[5]Cells Huawei 19042026 15h'!$B:$B,'[5]Cells Huawei 19042026 15h'!$B:$B,"")</f>
        <v/>
      </c>
      <c r="BQ999" s="9" t="str">
        <f>_xlfn.XLOOKUP(B999,'[6]cells down 19042026 9H40'!$B:$B,'[6]cells down 19042026 9H40'!$B:$B,"")</f>
        <v>LIT_547</v>
      </c>
      <c r="BR999" s="9" t="s">
        <v>5537</v>
      </c>
      <c r="BS999" s="9" t="s">
        <v>12</v>
      </c>
      <c r="BT999" s="108"/>
    </row>
    <row r="1000" spans="1:72" s="9" customFormat="1" x14ac:dyDescent="0.35">
      <c r="A1000" s="1" t="s">
        <v>4948</v>
      </c>
      <c r="B1000" s="8" t="s">
        <v>4949</v>
      </c>
      <c r="C1000" s="3" t="str">
        <f>_xlfn.XLOOKUP(B1000,'[1]daily break down'!$D:$D,'[1]daily break down'!$E:$E,"")</f>
        <v>Douala</v>
      </c>
      <c r="D1000" s="1" t="s">
        <v>11</v>
      </c>
      <c r="E1000" s="1" t="s">
        <v>12</v>
      </c>
      <c r="F1000" s="3" t="s">
        <v>31</v>
      </c>
      <c r="G1000" s="1" t="s">
        <v>32</v>
      </c>
      <c r="H1000" s="34" t="str">
        <f>_xlfn.XLOOKUP(B1000,[2]CALCULATION!$B:$B,[2]CALCULATION!$H:$H,"")</f>
        <v>ZTE</v>
      </c>
      <c r="I1000" s="28">
        <v>0</v>
      </c>
      <c r="J1000" s="28">
        <v>0</v>
      </c>
      <c r="K1000" s="28">
        <v>0</v>
      </c>
      <c r="L1000" s="28">
        <v>2.0331989281831089E-3</v>
      </c>
      <c r="M1000" s="28">
        <v>0</v>
      </c>
      <c r="N1000" s="28">
        <v>0</v>
      </c>
      <c r="O1000" s="28">
        <v>0</v>
      </c>
      <c r="P1000" s="28">
        <v>0</v>
      </c>
      <c r="Q1000" s="28">
        <v>0</v>
      </c>
      <c r="R1000" s="28">
        <v>0</v>
      </c>
      <c r="S1000" s="93">
        <v>0</v>
      </c>
      <c r="T1000" s="93">
        <f>_xlfn.XLOOKUP(B1000,'[3]Nur des jours'!$B:$B,'[3]Nur des jours'!$U:$U,"")</f>
        <v>0</v>
      </c>
      <c r="U1000" s="93">
        <v>0</v>
      </c>
      <c r="V1000" s="93">
        <v>0</v>
      </c>
      <c r="W1000" s="93">
        <v>0</v>
      </c>
      <c r="X1000" s="93">
        <v>0</v>
      </c>
      <c r="Y1000" s="93">
        <v>0</v>
      </c>
      <c r="Z1000" s="93">
        <v>0</v>
      </c>
      <c r="AA1000" s="93">
        <v>0</v>
      </c>
      <c r="AB1000" s="93">
        <v>0</v>
      </c>
      <c r="AC1000" s="93">
        <f>_xlfn.XLOOKUP(B1000,'[3]Nur des jours'!$B:$B,'[3]Nur des jours'!$N:$N,"")</f>
        <v>1.9978854731146896</v>
      </c>
      <c r="AD1000" s="93">
        <v>1.9978854731146896</v>
      </c>
      <c r="AE1000" s="93">
        <v>0</v>
      </c>
      <c r="AF1000" s="93">
        <v>0</v>
      </c>
      <c r="AG1000" s="93"/>
      <c r="AH1000" s="93">
        <v>0</v>
      </c>
      <c r="AI1000" s="93">
        <v>0</v>
      </c>
      <c r="AJ1000" s="93">
        <v>0</v>
      </c>
      <c r="AK1000" s="93">
        <v>0</v>
      </c>
      <c r="AL1000" s="93">
        <v>0</v>
      </c>
      <c r="AM1000" s="49" t="s">
        <v>5559</v>
      </c>
      <c r="AN1000" s="49"/>
      <c r="AO1000" s="48" t="str" cm="1">
        <f t="array" ref="AO1000">IFERROR(_xlfn.IFS(
AQ1000="MPR ISSUE","PDH",
AQ1000="BSS Hardware Issue","BSS",
AQ1000="Sites strategiques, MLL, Pylone, etc.","ENVTECH",
AQ1000="AKTIVCO DEFAUT GE &amp; POWER Cabinet","AKTIVCO",
AQ1000="AKTIVCO Coupure ENEO &amp; Baisse de tension","AKTIVCO GRID ONLY",
AQ1000="Coupure ENEO &amp; Baisse de tension","IHS GRID ONLY",
AQ1000="Defaut GE &amp; POWER Cabinet","IHS",
AQ1000="Sharing","Partners",
AQ1000="Sites strategiques &amp; DataCenter","SST &amp; DC",
AQ1000="Exclu","Exclu",
AQ1000="SAT","SAT",
AQ1000="SPARE-ISSUE","SPARE-ISSUE",
AQ1000="Fiber CAmtel","TRANS_FO_CAMTEL",
AQ1000="Fiber AOF","Fiber AOF",
AQ1000="Projet OCM (HUAWEI)","TRAVAUX-HUAWEI",
AQ1000="Projet OCM (NOKIA)","TRAVAUX-NOKIA",
AQ1000="ACCESS-ISSUE","ACCESS-ISSUE",
AQ1000="Projet OCM (ZTE, NOKIA, autres projets)","TRAVAUX OCM",
AQ1000="No root CAuse","No root cause",
AQ1000="ODU HS","PDH",
AQ1000="IP &amp; VLAN","PDH",
AQ1000="Warehouse HUAWEI","SPARE-ISSUE",
AQ1000="SPARE-HS","SPARE-ISSUE",
AQ1000="Power Telco","BSS",AQ1000="no impacts","no impacts"
),"")</f>
        <v>No root cause</v>
      </c>
      <c r="AP1000" s="48" t="str" cm="1">
        <f t="array" ref="AP1000">IFERROR(_xlfn.IFS(
AQ1000="MPR ISSUE","TX ISSUE",
AQ1000="BSS Hardware Issue","RAN ISSUE",
AQ1000="Sites strategiques, MLL, Pylone, etc.","ENVTECH",
AQ1000="AKTIVCO DEFAUT GE &amp; POWER Cabinet","POWER ISSUE",
AQ1000="AKTIVCO Coupure ENEO &amp; Baisse de tension","POWER ISSUE",
AQ1000="Coupure ENEO &amp; Baisse de tension","POWER ISSUE",
AQ1000="Defaut GE &amp; POWER Cabinet","POWER ISSUE",
AQ1000="Sharing","POWER ISSUE",
AQ1000="Sites strategiques &amp; DataCenter","POWER ISSUE",
AQ1000="Exclu","Exclu",
AQ1000="SAT","TX ISSUE",
AQ1000="SPARE-ISSUE","SPARE-ISSUE",
AQ1000="Fiber CAmtel","TX ISSUE",
AQ1000="Fiber AOF","TX ISSUE",
AQ1000="Projet OCM (HUAWEI)","TRAVAUX-HUAWEI",
AQ1000="Projet OCM (NOKIA)","TRAVAUX -NOKIA",
AQ1000="ACCESS-ISSUE","ACCESS-ISSUE",
AQ1000="Projet OCM (ZTE, NOKIA, autres projets)","TRAVAUX OCM",
AQ1000="No root CAuse","No root cause",
AQ1000="ODU HS","TX ISSUE",
AQ1000="IP &amp; VLAN","TX ISSUE",
AQ1000="Warehouse HUAWEI","SPARE-ISSUE",
AQ1000="SPARE-HS","SPARE-ISSUE",
AQ1000="Power Telco","RAN ISSUE",AQ1000="no impacts","no impacts"
),"")</f>
        <v>No root cause</v>
      </c>
      <c r="AQ1000" s="126" t="s">
        <v>5344</v>
      </c>
      <c r="AR1000" s="48" t="str" cm="1">
        <f t="array" ref="AR1000">IFERROR(_xlfn.IFS(
AQ1000="MPR ISSUE","ACTIVE",
AQ1000="BSS Hardware Issue","ACTIVE",
AQ1000="Sites strategiques, MLL, Pylone, etc.","PASSIVE",
AQ1000="AKTIVCO DEFAUT GE &amp; POWER Cabinet","PASSIVE",
AQ1000="AKTIVCO Coupure ENEO &amp; Baisse de tension","PASSIVE",
AQ1000="Coupure ENEO &amp; Baisse de tension","PASSIVE",
AQ1000="Defaut GE &amp; POWER Cabinet","PASSIVE",
AQ1000="Sharing","PASSIVE",
AQ1000="Sites strategiques &amp; DataCenter","PASSIVE",
AQ1000="Exclu","Exclu",
AQ1000="SAT","ACTIVE",
AQ1000="SPARE-ISSUE","SPARE-ISSUE",
AQ1000="Fiber CAmtel","ACTIVE",
AQ1000="Fiber AOF","ACTIVE",
AQ1000="Projet OCM (HUAWEI)","PLANNED WORKS",
AQ1000="Projet OCM (NOKIA)","PLANNED WORKS",
AQ1000="ACCESS-ISSUE","ACCESS-ISSUE",
AQ1000="Projet OCM (ZTE, NOKIA, autres projets)","PLANNED WORKS",
AQ1000="No root CAuse","No root cause",
AQ1000="ODU HS","ACTIVE",
AQ1000="IP &amp; VLAN","ACTIVE",
AQ1000="Warehouse HUAWEI","SPARE-ISSUE",
AQ1000="SPARE-HS","SPARE-ISSUE",
AQ1000="Power Telco","ACTIVE", AQ1000="no impacts","no impacts"
),"")</f>
        <v>No root cause</v>
      </c>
      <c r="AS1000" s="92" t="s">
        <v>5537</v>
      </c>
      <c r="AT1000" s="98" t="s">
        <v>4949</v>
      </c>
      <c r="AV1000" s="17" t="s">
        <v>5537</v>
      </c>
      <c r="AW1000" s="7" t="s">
        <v>5537</v>
      </c>
      <c r="AX1000" s="6" t="s">
        <v>5537</v>
      </c>
      <c r="AY1000" s="7"/>
      <c r="AZ1000" s="3" t="s">
        <v>5537</v>
      </c>
      <c r="BA1000" s="18" t="s">
        <v>5537</v>
      </c>
      <c r="BB1000" s="18" t="s">
        <v>5537</v>
      </c>
      <c r="BC1000" s="18" t="s">
        <v>5537</v>
      </c>
      <c r="BD1000" s="18" t="s">
        <v>5537</v>
      </c>
      <c r="BE1000" s="18" t="s">
        <v>5537</v>
      </c>
      <c r="BF1000" s="18" t="s">
        <v>5537</v>
      </c>
      <c r="BG1000" s="18" t="s">
        <v>5537</v>
      </c>
      <c r="BH1000" s="18" t="s">
        <v>5537</v>
      </c>
      <c r="BI1000" s="18" t="s">
        <v>5537</v>
      </c>
      <c r="BJ1000" s="18" t="s">
        <v>5537</v>
      </c>
      <c r="BK1000" s="18" t="s">
        <v>5537</v>
      </c>
      <c r="BL1000" s="9" t="s">
        <v>5537</v>
      </c>
      <c r="BM1000" s="14" t="s">
        <v>5537</v>
      </c>
      <c r="BN1000" s="14" t="s">
        <v>5537</v>
      </c>
      <c r="BO1000" s="14" t="str">
        <f>_xlfn.XLOOKUP(B1000,'[4]cell downs 18042026 17h'!$B:$B,'[4]cell downs 18042026 17h'!$B:$B,"")</f>
        <v/>
      </c>
      <c r="BP1000" s="14" t="str">
        <f>_xlfn.XLOOKUP(B1000,'[5]Cells Huawei 19042026 15h'!$B:$B,'[5]Cells Huawei 19042026 15h'!$B:$B,"")</f>
        <v/>
      </c>
      <c r="BQ1000" s="9" t="str">
        <f>_xlfn.XLOOKUP(B1000,'[6]cells down 19042026 9H40'!$B:$B,'[6]cells down 19042026 9H40'!$B:$B,"")</f>
        <v/>
      </c>
      <c r="BR1000" s="9" t="s">
        <v>4949</v>
      </c>
      <c r="BS1000" s="9" t="s">
        <v>12</v>
      </c>
      <c r="BT1000" s="108"/>
    </row>
    <row r="1001" spans="1:72" s="9" customFormat="1" x14ac:dyDescent="0.35">
      <c r="A1001" s="1" t="s">
        <v>291</v>
      </c>
      <c r="B1001" s="8" t="s">
        <v>292</v>
      </c>
      <c r="C1001" s="3" t="str">
        <f>_xlfn.XLOOKUP(B1001,'[1]daily break down'!$D:$D,'[1]daily break down'!$E:$E,"")</f>
        <v>Yaounde</v>
      </c>
      <c r="D1001" s="1" t="s">
        <v>21</v>
      </c>
      <c r="E1001" s="1" t="s">
        <v>30</v>
      </c>
      <c r="F1001" s="3" t="s">
        <v>37</v>
      </c>
      <c r="G1001" s="1" t="s">
        <v>38</v>
      </c>
      <c r="H1001" s="34" t="str">
        <f>_xlfn.XLOOKUP(B1001,[2]CALCULATION!$B:$B,[2]CALCULATION!$H:$H,"")</f>
        <v>ZTE</v>
      </c>
      <c r="I1001" s="28">
        <v>0</v>
      </c>
      <c r="J1001" s="28">
        <v>0</v>
      </c>
      <c r="K1001" s="28">
        <v>0</v>
      </c>
      <c r="L1001" s="28">
        <v>0</v>
      </c>
      <c r="M1001" s="28">
        <v>0</v>
      </c>
      <c r="N1001" s="28">
        <v>0</v>
      </c>
      <c r="O1001" s="28">
        <v>0</v>
      </c>
      <c r="P1001" s="28">
        <v>26.10531114364229</v>
      </c>
      <c r="Q1001" s="28">
        <v>19.097338150231288</v>
      </c>
      <c r="R1001" s="28">
        <v>0</v>
      </c>
      <c r="S1001" s="93">
        <v>0</v>
      </c>
      <c r="T1001" s="93">
        <f>_xlfn.XLOOKUP(B1001,'[3]Nur des jours'!$B:$B,'[3]Nur des jours'!$U:$U,"")</f>
        <v>0</v>
      </c>
      <c r="U1001" s="93">
        <v>12.805443551263719</v>
      </c>
      <c r="V1001" s="93">
        <v>0</v>
      </c>
      <c r="W1001" s="93">
        <v>0</v>
      </c>
      <c r="X1001" s="93">
        <v>0</v>
      </c>
      <c r="Y1001" s="93">
        <v>0</v>
      </c>
      <c r="Z1001" s="93">
        <v>0</v>
      </c>
      <c r="AA1001" s="93">
        <v>0</v>
      </c>
      <c r="AB1001" s="93">
        <v>0</v>
      </c>
      <c r="AC1001" s="93">
        <f>_xlfn.XLOOKUP(B1001,'[3]Nur des jours'!$B:$B,'[3]Nur des jours'!$N:$N,"")</f>
        <v>1.9613592327206624</v>
      </c>
      <c r="AD1001" s="93">
        <v>1.9613592327206624</v>
      </c>
      <c r="AE1001" s="93">
        <v>0</v>
      </c>
      <c r="AF1001" s="93">
        <v>0</v>
      </c>
      <c r="AG1001" s="93"/>
      <c r="AH1001" s="93">
        <v>0</v>
      </c>
      <c r="AI1001" s="93">
        <v>0</v>
      </c>
      <c r="AJ1001" s="93">
        <v>0</v>
      </c>
      <c r="AK1001" s="93">
        <v>0</v>
      </c>
      <c r="AL1001" s="93">
        <v>0</v>
      </c>
      <c r="AM1001" s="49" t="s">
        <v>5559</v>
      </c>
      <c r="AN1001" s="49"/>
      <c r="AO1001" s="48" t="str" cm="1">
        <f t="array" ref="AO1001">IFERROR(_xlfn.IFS(
AQ1001="MPR ISSUE","PDH",
AQ1001="BSS Hardware Issue","BSS",
AQ1001="Sites strategiques, MLL, Pylone, etc.","ENVTECH",
AQ1001="AKTIVCO DEFAUT GE &amp; POWER Cabinet","AKTIVCO",
AQ1001="AKTIVCO Coupure ENEO &amp; Baisse de tension","AKTIVCO GRID ONLY",
AQ1001="Coupure ENEO &amp; Baisse de tension","IHS GRID ONLY",
AQ1001="Defaut GE &amp; POWER Cabinet","IHS",
AQ1001="Sharing","Partners",
AQ1001="Sites strategiques &amp; DataCenter","SST &amp; DC",
AQ1001="Exclu","Exclu",
AQ1001="SAT","SAT",
AQ1001="SPARE-ISSUE","SPARE-ISSUE",
AQ1001="Fiber CAmtel","TRANS_FO_CAMTEL",
AQ1001="Fiber AOF","Fiber AOF",
AQ1001="Projet OCM (HUAWEI)","TRAVAUX-HUAWEI",
AQ1001="Projet OCM (NOKIA)","TRAVAUX-NOKIA",
AQ1001="ACCESS-ISSUE","ACCESS-ISSUE",
AQ1001="Projet OCM (ZTE, NOKIA, autres projets)","TRAVAUX OCM",
AQ1001="No root CAuse","No root cause",
AQ1001="ODU HS","PDH",
AQ1001="IP &amp; VLAN","PDH",
AQ1001="Warehouse HUAWEI","SPARE-ISSUE",
AQ1001="SPARE-HS","SPARE-ISSUE",
AQ1001="Power Telco","BSS",AQ1001="no impacts","no impacts"
),"")</f>
        <v>No root cause</v>
      </c>
      <c r="AP1001" s="48" t="str" cm="1">
        <f t="array" ref="AP1001">IFERROR(_xlfn.IFS(
AQ1001="MPR ISSUE","TX ISSUE",
AQ1001="BSS Hardware Issue","RAN ISSUE",
AQ1001="Sites strategiques, MLL, Pylone, etc.","ENVTECH",
AQ1001="AKTIVCO DEFAUT GE &amp; POWER Cabinet","POWER ISSUE",
AQ1001="AKTIVCO Coupure ENEO &amp; Baisse de tension","POWER ISSUE",
AQ1001="Coupure ENEO &amp; Baisse de tension","POWER ISSUE",
AQ1001="Defaut GE &amp; POWER Cabinet","POWER ISSUE",
AQ1001="Sharing","POWER ISSUE",
AQ1001="Sites strategiques &amp; DataCenter","POWER ISSUE",
AQ1001="Exclu","Exclu",
AQ1001="SAT","TX ISSUE",
AQ1001="SPARE-ISSUE","SPARE-ISSUE",
AQ1001="Fiber CAmtel","TX ISSUE",
AQ1001="Fiber AOF","TX ISSUE",
AQ1001="Projet OCM (HUAWEI)","TRAVAUX-HUAWEI",
AQ1001="Projet OCM (NOKIA)","TRAVAUX -NOKIA",
AQ1001="ACCESS-ISSUE","ACCESS-ISSUE",
AQ1001="Projet OCM (ZTE, NOKIA, autres projets)","TRAVAUX OCM",
AQ1001="No root CAuse","No root cause",
AQ1001="ODU HS","TX ISSUE",
AQ1001="IP &amp; VLAN","TX ISSUE",
AQ1001="Warehouse HUAWEI","SPARE-ISSUE",
AQ1001="SPARE-HS","SPARE-ISSUE",
AQ1001="Power Telco","RAN ISSUE",AQ1001="no impacts","no impacts"
),"")</f>
        <v>No root cause</v>
      </c>
      <c r="AQ1001" s="67" t="s">
        <v>5344</v>
      </c>
      <c r="AR1001" s="48" t="str" cm="1">
        <f t="array" ref="AR1001">IFERROR(_xlfn.IFS(
AQ1001="MPR ISSUE","ACTIVE",
AQ1001="BSS Hardware Issue","ACTIVE",
AQ1001="Sites strategiques, MLL, Pylone, etc.","PASSIVE",
AQ1001="AKTIVCO DEFAUT GE &amp; POWER Cabinet","PASSIVE",
AQ1001="AKTIVCO Coupure ENEO &amp; Baisse de tension","PASSIVE",
AQ1001="Coupure ENEO &amp; Baisse de tension","PASSIVE",
AQ1001="Defaut GE &amp; POWER Cabinet","PASSIVE",
AQ1001="Sharing","PASSIVE",
AQ1001="Sites strategiques &amp; DataCenter","PASSIVE",
AQ1001="Exclu","Exclu",
AQ1001="SAT","ACTIVE",
AQ1001="SPARE-ISSUE","SPARE-ISSUE",
AQ1001="Fiber CAmtel","ACTIVE",
AQ1001="Fiber AOF","ACTIVE",
AQ1001="Projet OCM (HUAWEI)","PLANNED WORKS",
AQ1001="Projet OCM (NOKIA)","PLANNED WORKS",
AQ1001="ACCESS-ISSUE","ACCESS-ISSUE",
AQ1001="Projet OCM (ZTE, NOKIA, autres projets)","PLANNED WORKS",
AQ1001="No root CAuse","No root cause",
AQ1001="ODU HS","ACTIVE",
AQ1001="IP &amp; VLAN","ACTIVE",
AQ1001="Warehouse HUAWEI","SPARE-ISSUE",
AQ1001="SPARE-HS","SPARE-ISSUE",
AQ1001="Power Telco","ACTIVE", AQ1001="no impacts","no impacts"
),"")</f>
        <v>No root cause</v>
      </c>
      <c r="AS1001" s="92" t="s">
        <v>5537</v>
      </c>
      <c r="AT1001" s="98" t="s">
        <v>292</v>
      </c>
      <c r="AV1001" s="17" t="s">
        <v>5537</v>
      </c>
      <c r="AW1001" s="7" t="s">
        <v>5537</v>
      </c>
      <c r="AX1001" s="6" t="s">
        <v>5537</v>
      </c>
      <c r="AY1001" s="7"/>
      <c r="AZ1001" s="3" t="s">
        <v>5537</v>
      </c>
      <c r="BA1001" s="18" t="s">
        <v>5537</v>
      </c>
      <c r="BB1001" s="18" t="s">
        <v>5537</v>
      </c>
      <c r="BC1001" s="18" t="s">
        <v>5537</v>
      </c>
      <c r="BD1001" s="18" t="s">
        <v>5537</v>
      </c>
      <c r="BE1001" s="18" t="s">
        <v>5537</v>
      </c>
      <c r="BF1001" s="18" t="s">
        <v>5537</v>
      </c>
      <c r="BG1001" s="18" t="s">
        <v>5537</v>
      </c>
      <c r="BH1001" s="18" t="s">
        <v>5537</v>
      </c>
      <c r="BI1001" s="18" t="s">
        <v>5537</v>
      </c>
      <c r="BJ1001" s="18" t="s">
        <v>5537</v>
      </c>
      <c r="BK1001" s="18" t="s">
        <v>5537</v>
      </c>
      <c r="BL1001" s="9" t="s">
        <v>5537</v>
      </c>
      <c r="BM1001" s="14" t="s">
        <v>5537</v>
      </c>
      <c r="BN1001" s="14" t="s">
        <v>5537</v>
      </c>
      <c r="BO1001" s="14" t="str">
        <f>_xlfn.XLOOKUP(B1001,'[4]cell downs 18042026 17h'!$B:$B,'[4]cell downs 18042026 17h'!$B:$B,"")</f>
        <v/>
      </c>
      <c r="BP1001" s="14" t="str">
        <f>_xlfn.XLOOKUP(B1001,'[5]Cells Huawei 19042026 15h'!$B:$B,'[5]Cells Huawei 19042026 15h'!$B:$B,"")</f>
        <v/>
      </c>
      <c r="BQ1001" s="9" t="str">
        <f>_xlfn.XLOOKUP(B1001,'[6]cells down 19042026 9H40'!$B:$B,'[6]cells down 19042026 9H40'!$B:$B,"")</f>
        <v/>
      </c>
      <c r="BR1001" s="9" t="s">
        <v>5537</v>
      </c>
      <c r="BS1001" s="9" t="s">
        <v>5537</v>
      </c>
      <c r="BT1001" s="108"/>
    </row>
    <row r="1002" spans="1:72" s="9" customFormat="1" x14ac:dyDescent="0.35">
      <c r="A1002" s="1" t="s">
        <v>2557</v>
      </c>
      <c r="B1002" s="8" t="s">
        <v>2558</v>
      </c>
      <c r="C1002" s="3" t="str">
        <f>_xlfn.XLOOKUP(B1002,'[1]daily break down'!$D:$D,'[1]daily break down'!$E:$E,"")</f>
        <v>CENTRE</v>
      </c>
      <c r="D1002" s="1" t="s">
        <v>21</v>
      </c>
      <c r="E1002" s="1" t="s">
        <v>122</v>
      </c>
      <c r="F1002" s="3" t="s">
        <v>37</v>
      </c>
      <c r="G1002" s="1" t="s">
        <v>2559</v>
      </c>
      <c r="H1002" s="34" t="str">
        <f>_xlfn.XLOOKUP(B1002,[2]CALCULATION!$B:$B,[2]CALCULATION!$H:$H,"")</f>
        <v>ZTE</v>
      </c>
      <c r="I1002" s="28">
        <v>7.4229595957002042E-2</v>
      </c>
      <c r="J1002" s="28">
        <v>0</v>
      </c>
      <c r="K1002" s="28">
        <v>0</v>
      </c>
      <c r="L1002" s="28">
        <v>0</v>
      </c>
      <c r="M1002" s="28">
        <v>0</v>
      </c>
      <c r="N1002" s="28">
        <v>0</v>
      </c>
      <c r="O1002" s="28">
        <v>0</v>
      </c>
      <c r="P1002" s="28">
        <v>0</v>
      </c>
      <c r="Q1002" s="28">
        <v>2.1676575836179817</v>
      </c>
      <c r="R1002" s="28">
        <v>0</v>
      </c>
      <c r="S1002" s="93">
        <v>0</v>
      </c>
      <c r="T1002" s="93">
        <f>_xlfn.XLOOKUP(B1002,'[3]Nur des jours'!$B:$B,'[3]Nur des jours'!$U:$U,"")</f>
        <v>0</v>
      </c>
      <c r="U1002" s="93">
        <v>0</v>
      </c>
      <c r="V1002" s="93">
        <v>0</v>
      </c>
      <c r="W1002" s="93">
        <v>0</v>
      </c>
      <c r="X1002" s="93">
        <v>0</v>
      </c>
      <c r="Y1002" s="93">
        <v>0</v>
      </c>
      <c r="Z1002" s="93">
        <v>0</v>
      </c>
      <c r="AA1002" s="93">
        <v>0</v>
      </c>
      <c r="AB1002" s="93">
        <v>3.5580981243204676E-2</v>
      </c>
      <c r="AC1002" s="93">
        <f>_xlfn.XLOOKUP(B1002,'[3]Nur des jours'!$B:$B,'[3]Nur des jours'!$N:$N,"")</f>
        <v>1.9523168480137429</v>
      </c>
      <c r="AD1002" s="93">
        <v>1.9523168480137429</v>
      </c>
      <c r="AE1002" s="93">
        <v>0</v>
      </c>
      <c r="AF1002" s="93">
        <v>0</v>
      </c>
      <c r="AG1002" s="93"/>
      <c r="AH1002" s="93">
        <v>0</v>
      </c>
      <c r="AI1002" s="93">
        <v>0</v>
      </c>
      <c r="AJ1002" s="93">
        <v>0</v>
      </c>
      <c r="AK1002" s="93">
        <v>0</v>
      </c>
      <c r="AL1002" s="93">
        <v>0</v>
      </c>
      <c r="AM1002" s="49" t="s">
        <v>5559</v>
      </c>
      <c r="AN1002" s="49"/>
      <c r="AO1002" s="48" t="str" cm="1">
        <f t="array" ref="AO1002">IFERROR(_xlfn.IFS(
AQ1002="MPR ISSUE","PDH",
AQ1002="BSS Hardware Issue","BSS",
AQ1002="Sites strategiques, MLL, Pylone, etc.","ENVTECH",
AQ1002="AKTIVCO DEFAUT GE &amp; POWER Cabinet","AKTIVCO",
AQ1002="AKTIVCO Coupure ENEO &amp; Baisse de tension","AKTIVCO GRID ONLY",
AQ1002="Coupure ENEO &amp; Baisse de tension","IHS GRID ONLY",
AQ1002="Defaut GE &amp; POWER Cabinet","IHS",
AQ1002="Sharing","Partners",
AQ1002="Sites strategiques &amp; DataCenter","SST &amp; DC",
AQ1002="Exclu","Exclu",
AQ1002="SAT","SAT",
AQ1002="SPARE-ISSUE","SPARE-ISSUE",
AQ1002="Fiber CAmtel","TRANS_FO_CAMTEL",
AQ1002="Fiber AOF","Fiber AOF",
AQ1002="Projet OCM (HUAWEI)","TRAVAUX-HUAWEI",
AQ1002="Projet OCM (NOKIA)","TRAVAUX-NOKIA",
AQ1002="ACCESS-ISSUE","ACCESS-ISSUE",
AQ1002="Projet OCM (ZTE, NOKIA, autres projets)","TRAVAUX OCM",
AQ1002="No root CAuse","No root cause",
AQ1002="ODU HS","PDH",
AQ1002="IP &amp; VLAN","PDH",
AQ1002="Warehouse HUAWEI","SPARE-ISSUE",
AQ1002="SPARE-HS","SPARE-ISSUE",
AQ1002="Power Telco","BSS",AQ1002="no impacts","no impacts"
),"")</f>
        <v>No root cause</v>
      </c>
      <c r="AP1002" s="48" t="str" cm="1">
        <f t="array" ref="AP1002">IFERROR(_xlfn.IFS(
AQ1002="MPR ISSUE","TX ISSUE",
AQ1002="BSS Hardware Issue","RAN ISSUE",
AQ1002="Sites strategiques, MLL, Pylone, etc.","ENVTECH",
AQ1002="AKTIVCO DEFAUT GE &amp; POWER Cabinet","POWER ISSUE",
AQ1002="AKTIVCO Coupure ENEO &amp; Baisse de tension","POWER ISSUE",
AQ1002="Coupure ENEO &amp; Baisse de tension","POWER ISSUE",
AQ1002="Defaut GE &amp; POWER Cabinet","POWER ISSUE",
AQ1002="Sharing","POWER ISSUE",
AQ1002="Sites strategiques &amp; DataCenter","POWER ISSUE",
AQ1002="Exclu","Exclu",
AQ1002="SAT","TX ISSUE",
AQ1002="SPARE-ISSUE","SPARE-ISSUE",
AQ1002="Fiber CAmtel","TX ISSUE",
AQ1002="Fiber AOF","TX ISSUE",
AQ1002="Projet OCM (HUAWEI)","TRAVAUX-HUAWEI",
AQ1002="Projet OCM (NOKIA)","TRAVAUX -NOKIA",
AQ1002="ACCESS-ISSUE","ACCESS-ISSUE",
AQ1002="Projet OCM (ZTE, NOKIA, autres projets)","TRAVAUX OCM",
AQ1002="No root CAuse","No root cause",
AQ1002="ODU HS","TX ISSUE",
AQ1002="IP &amp; VLAN","TX ISSUE",
AQ1002="Warehouse HUAWEI","SPARE-ISSUE",
AQ1002="SPARE-HS","SPARE-ISSUE",
AQ1002="Power Telco","RAN ISSUE",AQ1002="no impacts","no impacts"
),"")</f>
        <v>No root cause</v>
      </c>
      <c r="AQ1002" s="67" t="s">
        <v>5344</v>
      </c>
      <c r="AR1002" s="48" t="str" cm="1">
        <f t="array" ref="AR1002">IFERROR(_xlfn.IFS(
AQ1002="MPR ISSUE","ACTIVE",
AQ1002="BSS Hardware Issue","ACTIVE",
AQ1002="Sites strategiques, MLL, Pylone, etc.","PASSIVE",
AQ1002="AKTIVCO DEFAUT GE &amp; POWER Cabinet","PASSIVE",
AQ1002="AKTIVCO Coupure ENEO &amp; Baisse de tension","PASSIVE",
AQ1002="Coupure ENEO &amp; Baisse de tension","PASSIVE",
AQ1002="Defaut GE &amp; POWER Cabinet","PASSIVE",
AQ1002="Sharing","PASSIVE",
AQ1002="Sites strategiques &amp; DataCenter","PASSIVE",
AQ1002="Exclu","Exclu",
AQ1002="SAT","ACTIVE",
AQ1002="SPARE-ISSUE","SPARE-ISSUE",
AQ1002="Fiber CAmtel","ACTIVE",
AQ1002="Fiber AOF","ACTIVE",
AQ1002="Projet OCM (HUAWEI)","PLANNED WORKS",
AQ1002="Projet OCM (NOKIA)","PLANNED WORKS",
AQ1002="ACCESS-ISSUE","ACCESS-ISSUE",
AQ1002="Projet OCM (ZTE, NOKIA, autres projets)","PLANNED WORKS",
AQ1002="No root CAuse","No root cause",
AQ1002="ODU HS","ACTIVE",
AQ1002="IP &amp; VLAN","ACTIVE",
AQ1002="Warehouse HUAWEI","SPARE-ISSUE",
AQ1002="SPARE-HS","SPARE-ISSUE",
AQ1002="Power Telco","ACTIVE", AQ1002="no impacts","no impacts"
),"")</f>
        <v>No root cause</v>
      </c>
      <c r="AS1002" s="92" t="s">
        <v>5537</v>
      </c>
      <c r="AT1002" s="98" t="s">
        <v>2558</v>
      </c>
      <c r="AV1002" s="17" t="s">
        <v>5537</v>
      </c>
      <c r="AW1002" s="7" t="s">
        <v>5537</v>
      </c>
      <c r="AX1002" s="6" t="s">
        <v>5537</v>
      </c>
      <c r="AY1002" s="7"/>
      <c r="AZ1002" s="3" t="s">
        <v>5537</v>
      </c>
      <c r="BA1002" s="18" t="s">
        <v>5537</v>
      </c>
      <c r="BB1002" s="18" t="s">
        <v>5537</v>
      </c>
      <c r="BC1002" s="18" t="s">
        <v>5537</v>
      </c>
      <c r="BD1002" s="18" t="s">
        <v>5537</v>
      </c>
      <c r="BE1002" s="18" t="s">
        <v>5537</v>
      </c>
      <c r="BF1002" s="18" t="s">
        <v>5537</v>
      </c>
      <c r="BG1002" s="18" t="s">
        <v>5537</v>
      </c>
      <c r="BH1002" s="18" t="s">
        <v>5537</v>
      </c>
      <c r="BI1002" s="18" t="s">
        <v>5537</v>
      </c>
      <c r="BJ1002" s="18" t="s">
        <v>5537</v>
      </c>
      <c r="BK1002" s="18" t="s">
        <v>5537</v>
      </c>
      <c r="BL1002" s="9" t="s">
        <v>5537</v>
      </c>
      <c r="BM1002" s="14" t="s">
        <v>5537</v>
      </c>
      <c r="BN1002" s="14" t="s">
        <v>5537</v>
      </c>
      <c r="BO1002" s="14" t="str">
        <f>_xlfn.XLOOKUP(B1002,'[4]cell downs 18042026 17h'!$B:$B,'[4]cell downs 18042026 17h'!$B:$B,"")</f>
        <v/>
      </c>
      <c r="BP1002" s="14" t="str">
        <f>_xlfn.XLOOKUP(B1002,'[5]Cells Huawei 19042026 15h'!$B:$B,'[5]Cells Huawei 19042026 15h'!$B:$B,"")</f>
        <v/>
      </c>
      <c r="BQ1002" s="9" t="str">
        <f>_xlfn.XLOOKUP(B1002,'[6]cells down 19042026 9H40'!$B:$B,'[6]cells down 19042026 9H40'!$B:$B,"")</f>
        <v/>
      </c>
      <c r="BR1002" s="9" t="s">
        <v>5537</v>
      </c>
      <c r="BS1002" s="9" t="s">
        <v>12</v>
      </c>
      <c r="BT1002" s="108"/>
    </row>
    <row r="1003" spans="1:72" s="9" customFormat="1" x14ac:dyDescent="0.35">
      <c r="A1003" s="1" t="s">
        <v>2555</v>
      </c>
      <c r="B1003" s="8" t="s">
        <v>2556</v>
      </c>
      <c r="C1003" s="3" t="str">
        <f>_xlfn.XLOOKUP(B1003,'[1]daily break down'!$D:$D,'[1]daily break down'!$E:$E,"")</f>
        <v>CENTRE</v>
      </c>
      <c r="D1003" s="1" t="s">
        <v>21</v>
      </c>
      <c r="E1003" s="1" t="s">
        <v>563</v>
      </c>
      <c r="F1003" s="3" t="s">
        <v>37</v>
      </c>
      <c r="G1003" s="1" t="s">
        <v>1743</v>
      </c>
      <c r="H1003" s="34" t="str">
        <f>_xlfn.XLOOKUP(B1003,[2]CALCULATION!$B:$B,[2]CALCULATION!$H:$H,"")</f>
        <v>ZTE</v>
      </c>
      <c r="I1003" s="28">
        <v>0</v>
      </c>
      <c r="J1003" s="28">
        <v>0</v>
      </c>
      <c r="K1003" s="28">
        <v>0</v>
      </c>
      <c r="L1003" s="28">
        <v>0</v>
      </c>
      <c r="M1003" s="28">
        <v>0</v>
      </c>
      <c r="N1003" s="28">
        <v>0.11542862687018635</v>
      </c>
      <c r="O1003" s="28">
        <v>0</v>
      </c>
      <c r="P1003" s="28">
        <v>0</v>
      </c>
      <c r="Q1003" s="28">
        <v>2.1620038637913663</v>
      </c>
      <c r="R1003" s="28">
        <v>0</v>
      </c>
      <c r="S1003" s="93">
        <v>0</v>
      </c>
      <c r="T1003" s="93">
        <f>_xlfn.XLOOKUP(B1003,'[3]Nur des jours'!$B:$B,'[3]Nur des jours'!$U:$U,"")</f>
        <v>0</v>
      </c>
      <c r="U1003" s="93">
        <v>0</v>
      </c>
      <c r="V1003" s="93">
        <v>0</v>
      </c>
      <c r="W1003" s="93">
        <v>0</v>
      </c>
      <c r="X1003" s="93">
        <v>0</v>
      </c>
      <c r="Y1003" s="93">
        <v>0</v>
      </c>
      <c r="Z1003" s="93">
        <v>0</v>
      </c>
      <c r="AA1003" s="93">
        <v>0</v>
      </c>
      <c r="AB1003" s="93">
        <v>2.6663442084506606E-2</v>
      </c>
      <c r="AC1003" s="93">
        <f>_xlfn.XLOOKUP(B1003,'[3]Nur des jours'!$B:$B,'[3]Nur des jours'!$N:$N,"")</f>
        <v>1.9521384972305693</v>
      </c>
      <c r="AD1003" s="93">
        <v>1.9521384972305693</v>
      </c>
      <c r="AE1003" s="93">
        <v>0</v>
      </c>
      <c r="AF1003" s="93">
        <v>0</v>
      </c>
      <c r="AG1003" s="93"/>
      <c r="AH1003" s="93">
        <v>0</v>
      </c>
      <c r="AI1003" s="93">
        <v>0</v>
      </c>
      <c r="AJ1003" s="93">
        <v>0</v>
      </c>
      <c r="AK1003" s="93">
        <v>0</v>
      </c>
      <c r="AL1003" s="93">
        <v>0</v>
      </c>
      <c r="AM1003" s="49" t="s">
        <v>5559</v>
      </c>
      <c r="AN1003" s="49"/>
      <c r="AO1003" s="48" t="str" cm="1">
        <f t="array" ref="AO1003">IFERROR(_xlfn.IFS(
AQ1003="MPR ISSUE","PDH",
AQ1003="BSS Hardware Issue","BSS",
AQ1003="Sites strategiques, MLL, Pylone, etc.","ENVTECH",
AQ1003="AKTIVCO DEFAUT GE &amp; POWER Cabinet","AKTIVCO",
AQ1003="AKTIVCO Coupure ENEO &amp; Baisse de tension","AKTIVCO GRID ONLY",
AQ1003="Coupure ENEO &amp; Baisse de tension","IHS GRID ONLY",
AQ1003="Defaut GE &amp; POWER Cabinet","IHS",
AQ1003="Sharing","Partners",
AQ1003="Sites strategiques &amp; DataCenter","SST &amp; DC",
AQ1003="Exclu","Exclu",
AQ1003="SAT","SAT",
AQ1003="SPARE-ISSUE","SPARE-ISSUE",
AQ1003="Fiber CAmtel","TRANS_FO_CAMTEL",
AQ1003="Fiber AOF","Fiber AOF",
AQ1003="Projet OCM (HUAWEI)","TRAVAUX-HUAWEI",
AQ1003="Projet OCM (NOKIA)","TRAVAUX-NOKIA",
AQ1003="ACCESS-ISSUE","ACCESS-ISSUE",
AQ1003="Projet OCM (ZTE, NOKIA, autres projets)","TRAVAUX OCM",
AQ1003="No root CAuse","No root cause",
AQ1003="ODU HS","PDH",
AQ1003="IP &amp; VLAN","PDH",
AQ1003="Warehouse HUAWEI","SPARE-ISSUE",
AQ1003="SPARE-HS","SPARE-ISSUE",
AQ1003="Power Telco","BSS",AQ1003="no impacts","no impacts"
),"")</f>
        <v>No root cause</v>
      </c>
      <c r="AP1003" s="48" t="str" cm="1">
        <f t="array" ref="AP1003">IFERROR(_xlfn.IFS(
AQ1003="MPR ISSUE","TX ISSUE",
AQ1003="BSS Hardware Issue","RAN ISSUE",
AQ1003="Sites strategiques, MLL, Pylone, etc.","ENVTECH",
AQ1003="AKTIVCO DEFAUT GE &amp; POWER Cabinet","POWER ISSUE",
AQ1003="AKTIVCO Coupure ENEO &amp; Baisse de tension","POWER ISSUE",
AQ1003="Coupure ENEO &amp; Baisse de tension","POWER ISSUE",
AQ1003="Defaut GE &amp; POWER Cabinet","POWER ISSUE",
AQ1003="Sharing","POWER ISSUE",
AQ1003="Sites strategiques &amp; DataCenter","POWER ISSUE",
AQ1003="Exclu","Exclu",
AQ1003="SAT","TX ISSUE",
AQ1003="SPARE-ISSUE","SPARE-ISSUE",
AQ1003="Fiber CAmtel","TX ISSUE",
AQ1003="Fiber AOF","TX ISSUE",
AQ1003="Projet OCM (HUAWEI)","TRAVAUX-HUAWEI",
AQ1003="Projet OCM (NOKIA)","TRAVAUX -NOKIA",
AQ1003="ACCESS-ISSUE","ACCESS-ISSUE",
AQ1003="Projet OCM (ZTE, NOKIA, autres projets)","TRAVAUX OCM",
AQ1003="No root CAuse","No root cause",
AQ1003="ODU HS","TX ISSUE",
AQ1003="IP &amp; VLAN","TX ISSUE",
AQ1003="Warehouse HUAWEI","SPARE-ISSUE",
AQ1003="SPARE-HS","SPARE-ISSUE",
AQ1003="Power Telco","RAN ISSUE",AQ1003="no impacts","no impacts"
),"")</f>
        <v>No root cause</v>
      </c>
      <c r="AQ1003" s="67" t="s">
        <v>5344</v>
      </c>
      <c r="AR1003" s="48" t="str" cm="1">
        <f t="array" ref="AR1003">IFERROR(_xlfn.IFS(
AQ1003="MPR ISSUE","ACTIVE",
AQ1003="BSS Hardware Issue","ACTIVE",
AQ1003="Sites strategiques, MLL, Pylone, etc.","PASSIVE",
AQ1003="AKTIVCO DEFAUT GE &amp; POWER Cabinet","PASSIVE",
AQ1003="AKTIVCO Coupure ENEO &amp; Baisse de tension","PASSIVE",
AQ1003="Coupure ENEO &amp; Baisse de tension","PASSIVE",
AQ1003="Defaut GE &amp; POWER Cabinet","PASSIVE",
AQ1003="Sharing","PASSIVE",
AQ1003="Sites strategiques &amp; DataCenter","PASSIVE",
AQ1003="Exclu","Exclu",
AQ1003="SAT","ACTIVE",
AQ1003="SPARE-ISSUE","SPARE-ISSUE",
AQ1003="Fiber CAmtel","ACTIVE",
AQ1003="Fiber AOF","ACTIVE",
AQ1003="Projet OCM (HUAWEI)","PLANNED WORKS",
AQ1003="Projet OCM (NOKIA)","PLANNED WORKS",
AQ1003="ACCESS-ISSUE","ACCESS-ISSUE",
AQ1003="Projet OCM (ZTE, NOKIA, autres projets)","PLANNED WORKS",
AQ1003="No root CAuse","No root cause",
AQ1003="ODU HS","ACTIVE",
AQ1003="IP &amp; VLAN","ACTIVE",
AQ1003="Warehouse HUAWEI","SPARE-ISSUE",
AQ1003="SPARE-HS","SPARE-ISSUE",
AQ1003="Power Telco","ACTIVE", AQ1003="no impacts","no impacts"
),"")</f>
        <v>No root cause</v>
      </c>
      <c r="AS1003" s="92" t="s">
        <v>5537</v>
      </c>
      <c r="AT1003" s="98" t="s">
        <v>2556</v>
      </c>
      <c r="AV1003" s="17" t="s">
        <v>5537</v>
      </c>
      <c r="AW1003" s="7" t="s">
        <v>5537</v>
      </c>
      <c r="AX1003" s="6" t="s">
        <v>5537</v>
      </c>
      <c r="AY1003" s="7"/>
      <c r="AZ1003" s="3" t="s">
        <v>5537</v>
      </c>
      <c r="BA1003" s="18" t="s">
        <v>5537</v>
      </c>
      <c r="BB1003" s="18" t="s">
        <v>5537</v>
      </c>
      <c r="BC1003" s="18" t="s">
        <v>5537</v>
      </c>
      <c r="BD1003" s="18" t="s">
        <v>5537</v>
      </c>
      <c r="BE1003" s="18" t="s">
        <v>5537</v>
      </c>
      <c r="BF1003" s="18" t="s">
        <v>5537</v>
      </c>
      <c r="BG1003" s="18" t="s">
        <v>5537</v>
      </c>
      <c r="BH1003" s="18" t="s">
        <v>5537</v>
      </c>
      <c r="BI1003" s="18" t="s">
        <v>5537</v>
      </c>
      <c r="BJ1003" s="18" t="s">
        <v>5537</v>
      </c>
      <c r="BK1003" s="18" t="s">
        <v>5537</v>
      </c>
      <c r="BL1003" s="9" t="s">
        <v>5537</v>
      </c>
      <c r="BM1003" s="14" t="s">
        <v>5537</v>
      </c>
      <c r="BN1003" s="14" t="s">
        <v>5537</v>
      </c>
      <c r="BO1003" s="14" t="str">
        <f>_xlfn.XLOOKUP(B1003,'[4]cell downs 18042026 17h'!$B:$B,'[4]cell downs 18042026 17h'!$B:$B,"")</f>
        <v/>
      </c>
      <c r="BP1003" s="14" t="str">
        <f>_xlfn.XLOOKUP(B1003,'[5]Cells Huawei 19042026 15h'!$B:$B,'[5]Cells Huawei 19042026 15h'!$B:$B,"")</f>
        <v/>
      </c>
      <c r="BQ1003" s="9" t="str">
        <f>_xlfn.XLOOKUP(B1003,'[6]cells down 19042026 9H40'!$B:$B,'[6]cells down 19042026 9H40'!$B:$B,"")</f>
        <v/>
      </c>
      <c r="BR1003" s="9" t="s">
        <v>5537</v>
      </c>
      <c r="BS1003" s="9" t="s">
        <v>12</v>
      </c>
      <c r="BT1003" s="108"/>
    </row>
    <row r="1004" spans="1:72" s="9" customFormat="1" x14ac:dyDescent="0.35">
      <c r="A1004" s="1" t="s">
        <v>2713</v>
      </c>
      <c r="B1004" s="8" t="s">
        <v>2714</v>
      </c>
      <c r="C1004" s="3" t="str">
        <f>_xlfn.XLOOKUP(B1004,'[1]daily break down'!$D:$D,'[1]daily break down'!$E:$E,"")</f>
        <v>Douala</v>
      </c>
      <c r="D1004" s="1" t="s">
        <v>11</v>
      </c>
      <c r="E1004" s="1" t="s">
        <v>757</v>
      </c>
      <c r="F1004" s="3" t="s">
        <v>31</v>
      </c>
      <c r="G1004" s="1" t="s">
        <v>32</v>
      </c>
      <c r="H1004" s="34" t="str">
        <f>_xlfn.XLOOKUP(B1004,[2]CALCULATION!$B:$B,[2]CALCULATION!$H:$H,"")</f>
        <v>ZTE</v>
      </c>
      <c r="I1004" s="28">
        <v>0</v>
      </c>
      <c r="J1004" s="28">
        <v>0</v>
      </c>
      <c r="K1004" s="28">
        <v>0</v>
      </c>
      <c r="L1004" s="28">
        <v>0</v>
      </c>
      <c r="M1004" s="28">
        <v>0</v>
      </c>
      <c r="N1004" s="28">
        <v>0</v>
      </c>
      <c r="O1004" s="28">
        <v>0</v>
      </c>
      <c r="P1004" s="28">
        <v>0</v>
      </c>
      <c r="Q1004" s="28">
        <v>0</v>
      </c>
      <c r="R1004" s="28">
        <v>0</v>
      </c>
      <c r="S1004" s="93">
        <v>0</v>
      </c>
      <c r="T1004" s="93">
        <f>_xlfn.XLOOKUP(B1004,'[3]Nur des jours'!$B:$B,'[3]Nur des jours'!$U:$U,"")</f>
        <v>0</v>
      </c>
      <c r="U1004" s="93">
        <v>0</v>
      </c>
      <c r="V1004" s="93">
        <v>0</v>
      </c>
      <c r="W1004" s="93">
        <v>0</v>
      </c>
      <c r="X1004" s="93">
        <v>0</v>
      </c>
      <c r="Y1004" s="93">
        <v>0</v>
      </c>
      <c r="Z1004" s="93">
        <v>0</v>
      </c>
      <c r="AA1004" s="93">
        <v>0</v>
      </c>
      <c r="AB1004" s="93">
        <v>0</v>
      </c>
      <c r="AC1004" s="93">
        <f>_xlfn.XLOOKUP(B1004,'[3]Nur des jours'!$B:$B,'[3]Nur des jours'!$N:$N,"")</f>
        <v>1.7594839812460599</v>
      </c>
      <c r="AD1004" s="93">
        <v>1.7594839812460599</v>
      </c>
      <c r="AE1004" s="93">
        <v>0</v>
      </c>
      <c r="AF1004" s="93">
        <v>0</v>
      </c>
      <c r="AG1004" s="93"/>
      <c r="AH1004" s="93">
        <v>0</v>
      </c>
      <c r="AI1004" s="93">
        <v>0</v>
      </c>
      <c r="AJ1004" s="93">
        <v>0</v>
      </c>
      <c r="AK1004" s="93">
        <v>0</v>
      </c>
      <c r="AL1004" s="93">
        <v>0</v>
      </c>
      <c r="AM1004" s="49" t="s">
        <v>5559</v>
      </c>
      <c r="AN1004" s="49"/>
      <c r="AO1004" s="48" t="str" cm="1">
        <f t="array" ref="AO1004">IFERROR(_xlfn.IFS(
AQ1004="MPR ISSUE","PDH",
AQ1004="BSS Hardware Issue","BSS",
AQ1004="Sites strategiques, MLL, Pylone, etc.","ENVTECH",
AQ1004="AKTIVCO DEFAUT GE &amp; POWER Cabinet","AKTIVCO",
AQ1004="AKTIVCO Coupure ENEO &amp; Baisse de tension","AKTIVCO GRID ONLY",
AQ1004="Coupure ENEO &amp; Baisse de tension","IHS GRID ONLY",
AQ1004="Defaut GE &amp; POWER Cabinet","IHS",
AQ1004="Sharing","Partners",
AQ1004="Sites strategiques &amp; DataCenter","SST &amp; DC",
AQ1004="Exclu","Exclu",
AQ1004="SAT","SAT",
AQ1004="SPARE-ISSUE","SPARE-ISSUE",
AQ1004="Fiber CAmtel","TRANS_FO_CAMTEL",
AQ1004="Fiber AOF","Fiber AOF",
AQ1004="Projet OCM (HUAWEI)","TRAVAUX-HUAWEI",
AQ1004="Projet OCM (NOKIA)","TRAVAUX-NOKIA",
AQ1004="ACCESS-ISSUE","ACCESS-ISSUE",
AQ1004="Projet OCM (ZTE, NOKIA, autres projets)","TRAVAUX OCM",
AQ1004="No root CAuse","No root cause",
AQ1004="ODU HS","PDH",
AQ1004="IP &amp; VLAN","PDH",
AQ1004="Warehouse HUAWEI","SPARE-ISSUE",
AQ1004="SPARE-HS","SPARE-ISSUE",
AQ1004="Power Telco","BSS",AQ1004="no impacts","no impacts"
),"")</f>
        <v>No root cause</v>
      </c>
      <c r="AP1004" s="48" t="str" cm="1">
        <f t="array" ref="AP1004">IFERROR(_xlfn.IFS(
AQ1004="MPR ISSUE","TX ISSUE",
AQ1004="BSS Hardware Issue","RAN ISSUE",
AQ1004="Sites strategiques, MLL, Pylone, etc.","ENVTECH",
AQ1004="AKTIVCO DEFAUT GE &amp; POWER Cabinet","POWER ISSUE",
AQ1004="AKTIVCO Coupure ENEO &amp; Baisse de tension","POWER ISSUE",
AQ1004="Coupure ENEO &amp; Baisse de tension","POWER ISSUE",
AQ1004="Defaut GE &amp; POWER Cabinet","POWER ISSUE",
AQ1004="Sharing","POWER ISSUE",
AQ1004="Sites strategiques &amp; DataCenter","POWER ISSUE",
AQ1004="Exclu","Exclu",
AQ1004="SAT","TX ISSUE",
AQ1004="SPARE-ISSUE","SPARE-ISSUE",
AQ1004="Fiber CAmtel","TX ISSUE",
AQ1004="Fiber AOF","TX ISSUE",
AQ1004="Projet OCM (HUAWEI)","TRAVAUX-HUAWEI",
AQ1004="Projet OCM (NOKIA)","TRAVAUX -NOKIA",
AQ1004="ACCESS-ISSUE","ACCESS-ISSUE",
AQ1004="Projet OCM (ZTE, NOKIA, autres projets)","TRAVAUX OCM",
AQ1004="No root CAuse","No root cause",
AQ1004="ODU HS","TX ISSUE",
AQ1004="IP &amp; VLAN","TX ISSUE",
AQ1004="Warehouse HUAWEI","SPARE-ISSUE",
AQ1004="SPARE-HS","SPARE-ISSUE",
AQ1004="Power Telco","RAN ISSUE",AQ1004="no impacts","no impacts"
),"")</f>
        <v>No root cause</v>
      </c>
      <c r="AQ1004" s="126" t="s">
        <v>5344</v>
      </c>
      <c r="AR1004" s="48" t="str" cm="1">
        <f t="array" ref="AR1004">IFERROR(_xlfn.IFS(
AQ1004="MPR ISSUE","ACTIVE",
AQ1004="BSS Hardware Issue","ACTIVE",
AQ1004="Sites strategiques, MLL, Pylone, etc.","PASSIVE",
AQ1004="AKTIVCO DEFAUT GE &amp; POWER Cabinet","PASSIVE",
AQ1004="AKTIVCO Coupure ENEO &amp; Baisse de tension","PASSIVE",
AQ1004="Coupure ENEO &amp; Baisse de tension","PASSIVE",
AQ1004="Defaut GE &amp; POWER Cabinet","PASSIVE",
AQ1004="Sharing","PASSIVE",
AQ1004="Sites strategiques &amp; DataCenter","PASSIVE",
AQ1004="Exclu","Exclu",
AQ1004="SAT","ACTIVE",
AQ1004="SPARE-ISSUE","SPARE-ISSUE",
AQ1004="Fiber CAmtel","ACTIVE",
AQ1004="Fiber AOF","ACTIVE",
AQ1004="Projet OCM (HUAWEI)","PLANNED WORKS",
AQ1004="Projet OCM (NOKIA)","PLANNED WORKS",
AQ1004="ACCESS-ISSUE","ACCESS-ISSUE",
AQ1004="Projet OCM (ZTE, NOKIA, autres projets)","PLANNED WORKS",
AQ1004="No root CAuse","No root cause",
AQ1004="ODU HS","ACTIVE",
AQ1004="IP &amp; VLAN","ACTIVE",
AQ1004="Warehouse HUAWEI","SPARE-ISSUE",
AQ1004="SPARE-HS","SPARE-ISSUE",
AQ1004="Power Telco","ACTIVE", AQ1004="no impacts","no impacts"
),"")</f>
        <v>No root cause</v>
      </c>
      <c r="AS1004" s="92" t="s">
        <v>5537</v>
      </c>
      <c r="AT1004" s="98" t="s">
        <v>2714</v>
      </c>
      <c r="AV1004" s="17" t="s">
        <v>5537</v>
      </c>
      <c r="AW1004" s="7" t="s">
        <v>5537</v>
      </c>
      <c r="AX1004" s="6" t="s">
        <v>5537</v>
      </c>
      <c r="AY1004" s="7"/>
      <c r="AZ1004" s="3" t="s">
        <v>5537</v>
      </c>
      <c r="BA1004" s="18" t="s">
        <v>5537</v>
      </c>
      <c r="BB1004" s="18" t="s">
        <v>5537</v>
      </c>
      <c r="BC1004" s="18" t="s">
        <v>5537</v>
      </c>
      <c r="BD1004" s="18" t="s">
        <v>5537</v>
      </c>
      <c r="BE1004" s="18" t="s">
        <v>5537</v>
      </c>
      <c r="BF1004" s="18" t="s">
        <v>5537</v>
      </c>
      <c r="BG1004" s="18" t="s">
        <v>5537</v>
      </c>
      <c r="BH1004" s="18" t="s">
        <v>5537</v>
      </c>
      <c r="BI1004" s="18" t="s">
        <v>5537</v>
      </c>
      <c r="BJ1004" s="18" t="s">
        <v>5537</v>
      </c>
      <c r="BK1004" s="18" t="s">
        <v>5537</v>
      </c>
      <c r="BL1004" s="9" t="s">
        <v>5537</v>
      </c>
      <c r="BM1004" s="14" t="s">
        <v>5537</v>
      </c>
      <c r="BN1004" s="14" t="s">
        <v>5537</v>
      </c>
      <c r="BO1004" s="14" t="str">
        <f>_xlfn.XLOOKUP(B1004,'[4]cell downs 18042026 17h'!$B:$B,'[4]cell downs 18042026 17h'!$B:$B,"")</f>
        <v/>
      </c>
      <c r="BP1004" s="14" t="str">
        <f>_xlfn.XLOOKUP(B1004,'[5]Cells Huawei 19042026 15h'!$B:$B,'[5]Cells Huawei 19042026 15h'!$B:$B,"")</f>
        <v/>
      </c>
      <c r="BQ1004" s="9" t="str">
        <f>_xlfn.XLOOKUP(B1004,'[6]cells down 19042026 9H40'!$B:$B,'[6]cells down 19042026 9H40'!$B:$B,"")</f>
        <v/>
      </c>
      <c r="BR1004" s="9" t="s">
        <v>2714</v>
      </c>
      <c r="BS1004" s="9" t="s">
        <v>66</v>
      </c>
      <c r="BT1004" s="108"/>
    </row>
    <row r="1005" spans="1:72" s="9" customFormat="1" x14ac:dyDescent="0.35">
      <c r="A1005" s="1" t="s">
        <v>73</v>
      </c>
      <c r="B1005" s="8" t="s">
        <v>74</v>
      </c>
      <c r="C1005" s="3" t="str">
        <f>_xlfn.XLOOKUP(B1005,'[1]daily break down'!$D:$D,'[1]daily break down'!$E:$E,"")</f>
        <v>NORD-OUEST</v>
      </c>
      <c r="D1005" s="1" t="s">
        <v>11</v>
      </c>
      <c r="E1005" s="1" t="s">
        <v>12</v>
      </c>
      <c r="F1005" s="3" t="s">
        <v>51</v>
      </c>
      <c r="G1005" s="1" t="s">
        <v>52</v>
      </c>
      <c r="H1005" s="32" t="str">
        <f>_xlfn.XLOOKUP(B1005,[2]CALCULATION!$B:$B,[2]CALCULATION!$H:$H,"")</f>
        <v>Huawei</v>
      </c>
      <c r="I1005" s="28">
        <v>0</v>
      </c>
      <c r="J1005" s="28">
        <v>0.20405113102932659</v>
      </c>
      <c r="K1005" s="28">
        <v>0</v>
      </c>
      <c r="L1005" s="28">
        <v>0</v>
      </c>
      <c r="M1005" s="28">
        <v>0.57683993801953592</v>
      </c>
      <c r="N1005" s="28">
        <v>0</v>
      </c>
      <c r="O1005" s="28">
        <v>0.55249505611629024</v>
      </c>
      <c r="P1005" s="28">
        <v>9.3277459599980569E-3</v>
      </c>
      <c r="Q1005" s="28">
        <v>0</v>
      </c>
      <c r="R1005" s="28">
        <v>0</v>
      </c>
      <c r="S1005" s="93">
        <v>0</v>
      </c>
      <c r="T1005" s="93">
        <f>_xlfn.XLOOKUP(B1005,'[3]Nur des jours'!$B:$B,'[3]Nur des jours'!$U:$U,"")</f>
        <v>0</v>
      </c>
      <c r="U1005" s="93">
        <v>0.65738315170089578</v>
      </c>
      <c r="V1005" s="93">
        <v>0</v>
      </c>
      <c r="W1005" s="93">
        <v>0</v>
      </c>
      <c r="X1005" s="93">
        <v>0</v>
      </c>
      <c r="Y1005" s="93">
        <v>0.82934897683722719</v>
      </c>
      <c r="Z1005" s="93">
        <v>0.26121255703658047</v>
      </c>
      <c r="AA1005" s="93">
        <v>0</v>
      </c>
      <c r="AB1005" s="93">
        <v>0</v>
      </c>
      <c r="AC1005" s="93">
        <f>_xlfn.XLOOKUP(B1005,'[3]Nur des jours'!$B:$B,'[3]Nur des jours'!$N:$N,"")</f>
        <v>1.5335848792779216</v>
      </c>
      <c r="AD1005" s="93">
        <v>1.5335848792779216</v>
      </c>
      <c r="AE1005" s="93">
        <v>0</v>
      </c>
      <c r="AF1005" s="93">
        <v>0</v>
      </c>
      <c r="AG1005" s="93"/>
      <c r="AH1005" s="93">
        <v>0</v>
      </c>
      <c r="AI1005" s="93">
        <v>0</v>
      </c>
      <c r="AJ1005" s="93">
        <v>0</v>
      </c>
      <c r="AK1005" s="93">
        <v>0</v>
      </c>
      <c r="AL1005" s="93">
        <v>0</v>
      </c>
      <c r="AM1005" s="49" t="s">
        <v>5559</v>
      </c>
      <c r="AN1005" s="49"/>
      <c r="AO1005" s="48" t="str" cm="1">
        <f t="array" ref="AO1005">IFERROR(_xlfn.IFS(
AQ1005="MPR ISSUE","PDH",
AQ1005="BSS Hardware Issue","BSS",
AQ1005="Sites strategiques, MLL, Pylone, etc.","ENVTECH",
AQ1005="AKTIVCO DEFAUT GE &amp; POWER Cabinet","AKTIVCO",
AQ1005="AKTIVCO Coupure ENEO &amp; Baisse de tension","AKTIVCO GRID ONLY",
AQ1005="Coupure ENEO &amp; Baisse de tension","IHS GRID ONLY",
AQ1005="Defaut GE &amp; POWER Cabinet","IHS",
AQ1005="Sharing","Partners",
AQ1005="Sites strategiques &amp; DataCenter","SST &amp; DC",
AQ1005="Exclu","Exclu",
AQ1005="SAT","SAT",
AQ1005="SPARE-ISSUE","SPARE-ISSUE",
AQ1005="Fiber CAmtel","TRANS_FO_CAMTEL",
AQ1005="Fiber AOF","Fiber AOF",
AQ1005="Projet OCM (HUAWEI)","TRAVAUX-HUAWEI",
AQ1005="Projet OCM (NOKIA)","TRAVAUX-NOKIA",
AQ1005="ACCESS-ISSUE","ACCESS-ISSUE",
AQ1005="Projet OCM (ZTE, NOKIA, autres projets)","TRAVAUX OCM",
AQ1005="No root CAuse","No root cause",
AQ1005="ODU HS","PDH",
AQ1005="IP &amp; VLAN","PDH",
AQ1005="Warehouse HUAWEI","SPARE-ISSUE",
AQ1005="SPARE-HS","SPARE-ISSUE",
AQ1005="Power Telco","BSS",AQ1005="no impacts","no impacts"
),"")</f>
        <v>No root cause</v>
      </c>
      <c r="AP1005" s="48" t="str" cm="1">
        <f t="array" ref="AP1005">IFERROR(_xlfn.IFS(
AQ1005="MPR ISSUE","TX ISSUE",
AQ1005="BSS Hardware Issue","RAN ISSUE",
AQ1005="Sites strategiques, MLL, Pylone, etc.","ENVTECH",
AQ1005="AKTIVCO DEFAUT GE &amp; POWER Cabinet","POWER ISSUE",
AQ1005="AKTIVCO Coupure ENEO &amp; Baisse de tension","POWER ISSUE",
AQ1005="Coupure ENEO &amp; Baisse de tension","POWER ISSUE",
AQ1005="Defaut GE &amp; POWER Cabinet","POWER ISSUE",
AQ1005="Sharing","POWER ISSUE",
AQ1005="Sites strategiques &amp; DataCenter","POWER ISSUE",
AQ1005="Exclu","Exclu",
AQ1005="SAT","TX ISSUE",
AQ1005="SPARE-ISSUE","SPARE-ISSUE",
AQ1005="Fiber CAmtel","TX ISSUE",
AQ1005="Fiber AOF","TX ISSUE",
AQ1005="Projet OCM (HUAWEI)","TRAVAUX-HUAWEI",
AQ1005="Projet OCM (NOKIA)","TRAVAUX -NOKIA",
AQ1005="ACCESS-ISSUE","ACCESS-ISSUE",
AQ1005="Projet OCM (ZTE, NOKIA, autres projets)","TRAVAUX OCM",
AQ1005="No root CAuse","No root cause",
AQ1005="ODU HS","TX ISSUE",
AQ1005="IP &amp; VLAN","TX ISSUE",
AQ1005="Warehouse HUAWEI","SPARE-ISSUE",
AQ1005="SPARE-HS","SPARE-ISSUE",
AQ1005="Power Telco","RAN ISSUE",AQ1005="no impacts","no impacts"
),"")</f>
        <v>No root cause</v>
      </c>
      <c r="AQ1005" s="126" t="s">
        <v>5344</v>
      </c>
      <c r="AR1005" s="48" t="str" cm="1">
        <f t="array" ref="AR1005">IFERROR(_xlfn.IFS(
AQ1005="MPR ISSUE","ACTIVE",
AQ1005="BSS Hardware Issue","ACTIVE",
AQ1005="Sites strategiques, MLL, Pylone, etc.","PASSIVE",
AQ1005="AKTIVCO DEFAUT GE &amp; POWER Cabinet","PASSIVE",
AQ1005="AKTIVCO Coupure ENEO &amp; Baisse de tension","PASSIVE",
AQ1005="Coupure ENEO &amp; Baisse de tension","PASSIVE",
AQ1005="Defaut GE &amp; POWER Cabinet","PASSIVE",
AQ1005="Sharing","PASSIVE",
AQ1005="Sites strategiques &amp; DataCenter","PASSIVE",
AQ1005="Exclu","Exclu",
AQ1005="SAT","ACTIVE",
AQ1005="SPARE-ISSUE","SPARE-ISSUE",
AQ1005="Fiber CAmtel","ACTIVE",
AQ1005="Fiber AOF","ACTIVE",
AQ1005="Projet OCM (HUAWEI)","PLANNED WORKS",
AQ1005="Projet OCM (NOKIA)","PLANNED WORKS",
AQ1005="ACCESS-ISSUE","ACCESS-ISSUE",
AQ1005="Projet OCM (ZTE, NOKIA, autres projets)","PLANNED WORKS",
AQ1005="No root CAuse","No root cause",
AQ1005="ODU HS","ACTIVE",
AQ1005="IP &amp; VLAN","ACTIVE",
AQ1005="Warehouse HUAWEI","SPARE-ISSUE",
AQ1005="SPARE-HS","SPARE-ISSUE",
AQ1005="Power Telco","ACTIVE", AQ1005="no impacts","no impacts"
),"")</f>
        <v>No root cause</v>
      </c>
      <c r="AS1005" s="92" t="s">
        <v>5537</v>
      </c>
      <c r="AT1005" s="98" t="s">
        <v>74</v>
      </c>
      <c r="AV1005" s="17" t="s">
        <v>5537</v>
      </c>
      <c r="AW1005" s="7" t="s">
        <v>5537</v>
      </c>
      <c r="AX1005" s="6" t="s">
        <v>5537</v>
      </c>
      <c r="AY1005" s="7"/>
      <c r="AZ1005" s="3" t="s">
        <v>5537</v>
      </c>
      <c r="BA1005" s="18" t="s">
        <v>5537</v>
      </c>
      <c r="BB1005" s="18" t="s">
        <v>5537</v>
      </c>
      <c r="BC1005" s="18" t="s">
        <v>5537</v>
      </c>
      <c r="BD1005" s="18" t="s">
        <v>5537</v>
      </c>
      <c r="BE1005" s="18" t="s">
        <v>5537</v>
      </c>
      <c r="BF1005" s="18" t="s">
        <v>5537</v>
      </c>
      <c r="BG1005" s="18" t="s">
        <v>5537</v>
      </c>
      <c r="BH1005" s="18" t="s">
        <v>5537</v>
      </c>
      <c r="BI1005" s="18" t="s">
        <v>5537</v>
      </c>
      <c r="BJ1005" s="18" t="s">
        <v>5537</v>
      </c>
      <c r="BK1005" s="18" t="s">
        <v>5537</v>
      </c>
      <c r="BL1005" s="9" t="s">
        <v>5537</v>
      </c>
      <c r="BM1005" s="14" t="s">
        <v>5537</v>
      </c>
      <c r="BN1005" s="14" t="s">
        <v>5537</v>
      </c>
      <c r="BO1005" s="14" t="str">
        <f>_xlfn.XLOOKUP(B1005,'[4]cell downs 18042026 17h'!$B:$B,'[4]cell downs 18042026 17h'!$B:$B,"")</f>
        <v/>
      </c>
      <c r="BP1005" s="14" t="str">
        <f>_xlfn.XLOOKUP(B1005,'[5]Cells Huawei 19042026 15h'!$B:$B,'[5]Cells Huawei 19042026 15h'!$B:$B,"")</f>
        <v/>
      </c>
      <c r="BQ1005" s="9" t="str">
        <f>_xlfn.XLOOKUP(B1005,'[6]cells down 19042026 9H40'!$B:$B,'[6]cells down 19042026 9H40'!$B:$B,"")</f>
        <v/>
      </c>
      <c r="BR1005" s="9" t="s">
        <v>5537</v>
      </c>
      <c r="BS1005" s="9" t="s">
        <v>12</v>
      </c>
      <c r="BT1005" s="108"/>
    </row>
    <row r="1006" spans="1:72" s="9" customFormat="1" x14ac:dyDescent="0.35">
      <c r="A1006" s="1" t="s">
        <v>1029</v>
      </c>
      <c r="B1006" s="1" t="s">
        <v>1030</v>
      </c>
      <c r="C1006" s="3" t="str">
        <f>_xlfn.XLOOKUP(B1006,'[1]daily break down'!$D:$D,'[1]daily break down'!$E:$E,"")</f>
        <v>ADAMAOUA</v>
      </c>
      <c r="D1006" s="1" t="s">
        <v>11</v>
      </c>
      <c r="E1006" s="1" t="s">
        <v>96</v>
      </c>
      <c r="F1006" s="3" t="s">
        <v>90</v>
      </c>
      <c r="G1006" s="1" t="s">
        <v>1031</v>
      </c>
      <c r="H1006" s="33" t="str">
        <f>_xlfn.XLOOKUP(B1006,[2]CALCULATION!$B:$B,[2]CALCULATION!$H:$H,"")</f>
        <v>NOKIA</v>
      </c>
      <c r="I1006" s="28">
        <v>4.6737293324574605</v>
      </c>
      <c r="J1006" s="28">
        <v>4.6737834390716344</v>
      </c>
      <c r="K1006" s="28">
        <v>4.7056082235962036</v>
      </c>
      <c r="L1006" s="28">
        <v>4.6732964795440575</v>
      </c>
      <c r="M1006" s="28">
        <v>1.9402992554003182</v>
      </c>
      <c r="N1006" s="28">
        <v>0</v>
      </c>
      <c r="O1006" s="28">
        <v>0</v>
      </c>
      <c r="P1006" s="28">
        <v>0</v>
      </c>
      <c r="Q1006" s="28">
        <v>0</v>
      </c>
      <c r="R1006" s="28">
        <v>0</v>
      </c>
      <c r="S1006" s="93">
        <v>4.2219026338985728E-2</v>
      </c>
      <c r="T1006" s="93">
        <f>_xlfn.XLOOKUP(B1006,'[3]Nur des jours'!$B:$B,'[3]Nur des jours'!$U:$U,"")</f>
        <v>0</v>
      </c>
      <c r="U1006" s="93">
        <v>0</v>
      </c>
      <c r="V1006" s="93">
        <v>0</v>
      </c>
      <c r="W1006" s="93">
        <v>0</v>
      </c>
      <c r="X1006" s="93">
        <v>0.28737661692820027</v>
      </c>
      <c r="Y1006" s="93">
        <v>4.6216216794651199</v>
      </c>
      <c r="Z1006" s="93">
        <v>0</v>
      </c>
      <c r="AA1006" s="93">
        <v>4.8160285564095625E-3</v>
      </c>
      <c r="AB1006" s="93">
        <v>0.79223417885872616</v>
      </c>
      <c r="AC1006" s="93">
        <f>_xlfn.XLOOKUP(B1006,'[3]Nur des jours'!$B:$B,'[3]Nur des jours'!$N:$N,"")</f>
        <v>1.4836647273354373</v>
      </c>
      <c r="AD1006" s="93">
        <v>1.4836647273354373</v>
      </c>
      <c r="AE1006" s="93">
        <v>0</v>
      </c>
      <c r="AF1006" s="93">
        <v>0</v>
      </c>
      <c r="AG1006" s="93"/>
      <c r="AH1006" s="93">
        <v>0</v>
      </c>
      <c r="AI1006" s="93">
        <v>0</v>
      </c>
      <c r="AJ1006" s="93">
        <v>0</v>
      </c>
      <c r="AK1006" s="93">
        <v>0</v>
      </c>
      <c r="AL1006" s="93">
        <v>0</v>
      </c>
      <c r="AM1006" s="49" t="s">
        <v>5559</v>
      </c>
      <c r="AN1006" s="49"/>
      <c r="AO1006" s="48" t="str" cm="1">
        <f t="array" ref="AO1006">IFERROR(_xlfn.IFS(
AQ1006="MPR ISSUE","PDH",
AQ1006="BSS Hardware Issue","BSS",
AQ1006="Sites strategiques, MLL, Pylone, etc.","ENVTECH",
AQ1006="AKTIVCO DEFAUT GE &amp; POWER Cabinet","AKTIVCO",
AQ1006="AKTIVCO Coupure ENEO &amp; Baisse de tension","AKTIVCO GRID ONLY",
AQ1006="Coupure ENEO &amp; Baisse de tension","IHS GRID ONLY",
AQ1006="Defaut GE &amp; POWER Cabinet","IHS",
AQ1006="Sharing","Partners",
AQ1006="Sites strategiques &amp; DataCenter","SST &amp; DC",
AQ1006="Exclu","Exclu",
AQ1006="SAT","SAT",
AQ1006="SPARE-ISSUE","SPARE-ISSUE",
AQ1006="Fiber CAmtel","TRANS_FO_CAMTEL",
AQ1006="Fiber AOF","Fiber AOF",
AQ1006="Projet OCM (HUAWEI)","TRAVAUX-HUAWEI",
AQ1006="Projet OCM (NOKIA)","TRAVAUX-NOKIA",
AQ1006="ACCESS-ISSUE","ACCESS-ISSUE",
AQ1006="Projet OCM (ZTE, NOKIA, autres projets)","TRAVAUX OCM",
AQ1006="No root CAuse","No root cause",
AQ1006="ODU HS","PDH",
AQ1006="IP &amp; VLAN","PDH",
AQ1006="Warehouse HUAWEI","SPARE-ISSUE",
AQ1006="SPARE-HS","SPARE-ISSUE",
AQ1006="Power Telco","BSS",AQ1006="no impacts","no impacts"
),"")</f>
        <v>No root cause</v>
      </c>
      <c r="AP1006" s="48" t="str" cm="1">
        <f t="array" ref="AP1006">IFERROR(_xlfn.IFS(
AQ1006="MPR ISSUE","TX ISSUE",
AQ1006="BSS Hardware Issue","RAN ISSUE",
AQ1006="Sites strategiques, MLL, Pylone, etc.","ENVTECH",
AQ1006="AKTIVCO DEFAUT GE &amp; POWER Cabinet","POWER ISSUE",
AQ1006="AKTIVCO Coupure ENEO &amp; Baisse de tension","POWER ISSUE",
AQ1006="Coupure ENEO &amp; Baisse de tension","POWER ISSUE",
AQ1006="Defaut GE &amp; POWER Cabinet","POWER ISSUE",
AQ1006="Sharing","POWER ISSUE",
AQ1006="Sites strategiques &amp; DataCenter","POWER ISSUE",
AQ1006="Exclu","Exclu",
AQ1006="SAT","TX ISSUE",
AQ1006="SPARE-ISSUE","SPARE-ISSUE",
AQ1006="Fiber CAmtel","TX ISSUE",
AQ1006="Fiber AOF","TX ISSUE",
AQ1006="Projet OCM (HUAWEI)","TRAVAUX-HUAWEI",
AQ1006="Projet OCM (NOKIA)","TRAVAUX -NOKIA",
AQ1006="ACCESS-ISSUE","ACCESS-ISSUE",
AQ1006="Projet OCM (ZTE, NOKIA, autres projets)","TRAVAUX OCM",
AQ1006="No root CAuse","No root cause",
AQ1006="ODU HS","TX ISSUE",
AQ1006="IP &amp; VLAN","TX ISSUE",
AQ1006="Warehouse HUAWEI","SPARE-ISSUE",
AQ1006="SPARE-HS","SPARE-ISSUE",
AQ1006="Power Telco","RAN ISSUE",AQ1006="no impacts","no impacts"
),"")</f>
        <v>No root cause</v>
      </c>
      <c r="AQ1006" s="126" t="s">
        <v>5344</v>
      </c>
      <c r="AR1006" s="48" t="str" cm="1">
        <f t="array" ref="AR1006">IFERROR(_xlfn.IFS(
AQ1006="MPR ISSUE","ACTIVE",
AQ1006="BSS Hardware Issue","ACTIVE",
AQ1006="Sites strategiques, MLL, Pylone, etc.","PASSIVE",
AQ1006="AKTIVCO DEFAUT GE &amp; POWER Cabinet","PASSIVE",
AQ1006="AKTIVCO Coupure ENEO &amp; Baisse de tension","PASSIVE",
AQ1006="Coupure ENEO &amp; Baisse de tension","PASSIVE",
AQ1006="Defaut GE &amp; POWER Cabinet","PASSIVE",
AQ1006="Sharing","PASSIVE",
AQ1006="Sites strategiques &amp; DataCenter","PASSIVE",
AQ1006="Exclu","Exclu",
AQ1006="SAT","ACTIVE",
AQ1006="SPARE-ISSUE","SPARE-ISSUE",
AQ1006="Fiber CAmtel","ACTIVE",
AQ1006="Fiber AOF","ACTIVE",
AQ1006="Projet OCM (HUAWEI)","PLANNED WORKS",
AQ1006="Projet OCM (NOKIA)","PLANNED WORKS",
AQ1006="ACCESS-ISSUE","ACCESS-ISSUE",
AQ1006="Projet OCM (ZTE, NOKIA, autres projets)","PLANNED WORKS",
AQ1006="No root CAuse","No root cause",
AQ1006="ODU HS","ACTIVE",
AQ1006="IP &amp; VLAN","ACTIVE",
AQ1006="Warehouse HUAWEI","SPARE-ISSUE",
AQ1006="SPARE-HS","SPARE-ISSUE",
AQ1006="Power Telco","ACTIVE", AQ1006="no impacts","no impacts"
),"")</f>
        <v>No root cause</v>
      </c>
      <c r="AS1006" s="92" t="s">
        <v>5537</v>
      </c>
      <c r="AT1006" s="98" t="s">
        <v>1030</v>
      </c>
      <c r="AV1006" s="17" t="s">
        <v>5537</v>
      </c>
      <c r="AW1006" s="7" t="s">
        <v>5537</v>
      </c>
      <c r="AX1006" s="6" t="s">
        <v>5537</v>
      </c>
      <c r="AY1006" s="7"/>
      <c r="AZ1006" s="3" t="s">
        <v>5537</v>
      </c>
      <c r="BA1006" s="18" t="s">
        <v>5537</v>
      </c>
      <c r="BB1006" s="18" t="s">
        <v>5537</v>
      </c>
      <c r="BC1006" s="18" t="s">
        <v>5537</v>
      </c>
      <c r="BD1006" s="18" t="s">
        <v>5537</v>
      </c>
      <c r="BE1006" s="18" t="s">
        <v>5537</v>
      </c>
      <c r="BF1006" s="18" t="s">
        <v>5537</v>
      </c>
      <c r="BG1006" s="18" t="s">
        <v>5537</v>
      </c>
      <c r="BH1006" s="18" t="s">
        <v>5537</v>
      </c>
      <c r="BI1006" s="18" t="s">
        <v>5537</v>
      </c>
      <c r="BJ1006" s="18" t="s">
        <v>5537</v>
      </c>
      <c r="BK1006" s="18" t="s">
        <v>5537</v>
      </c>
      <c r="BL1006" s="9" t="s">
        <v>5537</v>
      </c>
      <c r="BM1006" s="14" t="s">
        <v>5537</v>
      </c>
      <c r="BN1006" s="14" t="s">
        <v>5537</v>
      </c>
      <c r="BO1006" s="14" t="str">
        <f>_xlfn.XLOOKUP(B1006,'[4]cell downs 18042026 17h'!$B:$B,'[4]cell downs 18042026 17h'!$B:$B,"")</f>
        <v/>
      </c>
      <c r="BP1006" s="14" t="str">
        <f>_xlfn.XLOOKUP(B1006,'[5]Cells Huawei 19042026 15h'!$B:$B,'[5]Cells Huawei 19042026 15h'!$B:$B,"")</f>
        <v/>
      </c>
      <c r="BQ1006" s="9" t="str">
        <f>_xlfn.XLOOKUP(B1006,'[6]cells down 19042026 9H40'!$B:$B,'[6]cells down 19042026 9H40'!$B:$B,"")</f>
        <v/>
      </c>
      <c r="BR1006" s="9" t="s">
        <v>1030</v>
      </c>
      <c r="BS1006" s="9" t="s">
        <v>12</v>
      </c>
      <c r="BT1006" s="108"/>
    </row>
    <row r="1007" spans="1:72" s="9" customFormat="1" x14ac:dyDescent="0.35">
      <c r="A1007" s="1" t="s">
        <v>2406</v>
      </c>
      <c r="B1007" s="8" t="s">
        <v>2407</v>
      </c>
      <c r="C1007" s="3" t="str">
        <f>_xlfn.XLOOKUP(B1007,'[1]daily break down'!$D:$D,'[1]daily break down'!$E:$E,"")</f>
        <v>CENTRE</v>
      </c>
      <c r="D1007" s="1" t="s">
        <v>11</v>
      </c>
      <c r="E1007" s="1" t="s">
        <v>12</v>
      </c>
      <c r="F1007" s="3" t="s">
        <v>69</v>
      </c>
      <c r="G1007" s="1" t="s">
        <v>70</v>
      </c>
      <c r="H1007" s="34" t="str">
        <f>_xlfn.XLOOKUP(B1007,[2]CALCULATION!$B:$B,[2]CALCULATION!$H:$H,"")</f>
        <v>ZTE</v>
      </c>
      <c r="I1007" s="28">
        <v>0</v>
      </c>
      <c r="J1007" s="28">
        <v>0</v>
      </c>
      <c r="K1007" s="28">
        <v>0</v>
      </c>
      <c r="L1007" s="28">
        <v>0</v>
      </c>
      <c r="M1007" s="28">
        <v>0</v>
      </c>
      <c r="N1007" s="28">
        <v>0</v>
      </c>
      <c r="O1007" s="28">
        <v>8.5499581945764227</v>
      </c>
      <c r="P1007" s="28">
        <v>6.2190918092759526</v>
      </c>
      <c r="Q1007" s="28">
        <v>0</v>
      </c>
      <c r="R1007" s="28">
        <v>4.6127219753847362</v>
      </c>
      <c r="S1007" s="93">
        <v>1.3290343660557089</v>
      </c>
      <c r="T1007" s="93">
        <f>_xlfn.XLOOKUP(B1007,'[3]Nur des jours'!$B:$B,'[3]Nur des jours'!$U:$U,"")</f>
        <v>1.5127356727248866</v>
      </c>
      <c r="U1007" s="93">
        <v>0.84987715198055114</v>
      </c>
      <c r="V1007" s="93">
        <v>0.86510830886360734</v>
      </c>
      <c r="W1007" s="93">
        <v>1.5127356727248866</v>
      </c>
      <c r="X1007" s="93">
        <v>0</v>
      </c>
      <c r="Y1007" s="93">
        <v>0</v>
      </c>
      <c r="Z1007" s="93">
        <v>0</v>
      </c>
      <c r="AA1007" s="93">
        <v>0</v>
      </c>
      <c r="AB1007" s="93">
        <v>0</v>
      </c>
      <c r="AC1007" s="93">
        <f>_xlfn.XLOOKUP(B1007,'[3]Nur des jours'!$B:$B,'[3]Nur des jours'!$N:$N,"")</f>
        <v>1.458980746676255</v>
      </c>
      <c r="AD1007" s="93">
        <v>1.458980746676255</v>
      </c>
      <c r="AE1007" s="93">
        <v>0</v>
      </c>
      <c r="AF1007" s="93">
        <v>0</v>
      </c>
      <c r="AG1007" s="93"/>
      <c r="AH1007" s="93">
        <v>0</v>
      </c>
      <c r="AI1007" s="93">
        <v>0</v>
      </c>
      <c r="AJ1007" s="93">
        <v>0</v>
      </c>
      <c r="AK1007" s="93">
        <v>0</v>
      </c>
      <c r="AL1007" s="93">
        <v>0</v>
      </c>
      <c r="AM1007" s="49" t="s">
        <v>5559</v>
      </c>
      <c r="AN1007" s="49"/>
      <c r="AO1007" s="48" t="str" cm="1">
        <f t="array" ref="AO1007">IFERROR(_xlfn.IFS(
AQ1007="MPR ISSUE","PDH",
AQ1007="BSS Hardware Issue","BSS",
AQ1007="Sites strategiques, MLL, Pylone, etc.","ENVTECH",
AQ1007="AKTIVCO DEFAUT GE &amp; POWER Cabinet","AKTIVCO",
AQ1007="AKTIVCO Coupure ENEO &amp; Baisse de tension","AKTIVCO GRID ONLY",
AQ1007="Coupure ENEO &amp; Baisse de tension","IHS GRID ONLY",
AQ1007="Defaut GE &amp; POWER Cabinet","IHS",
AQ1007="Sharing","Partners",
AQ1007="Sites strategiques &amp; DataCenter","SST &amp; DC",
AQ1007="Exclu","Exclu",
AQ1007="SAT","SAT",
AQ1007="SPARE-ISSUE","SPARE-ISSUE",
AQ1007="Fiber CAmtel","TRANS_FO_CAMTEL",
AQ1007="Fiber AOF","Fiber AOF",
AQ1007="Projet OCM (HUAWEI)","TRAVAUX-HUAWEI",
AQ1007="Projet OCM (NOKIA)","TRAVAUX-NOKIA",
AQ1007="ACCESS-ISSUE","ACCESS-ISSUE",
AQ1007="Projet OCM (ZTE, NOKIA, autres projets)","TRAVAUX OCM",
AQ1007="No root CAuse","No root cause",
AQ1007="ODU HS","PDH",
AQ1007="IP &amp; VLAN","PDH",
AQ1007="Warehouse HUAWEI","SPARE-ISSUE",
AQ1007="SPARE-HS","SPARE-ISSUE",
AQ1007="Power Telco","BSS",AQ1007="no impacts","no impacts"
),"")</f>
        <v>No root cause</v>
      </c>
      <c r="AP1007" s="48" t="str" cm="1">
        <f t="array" ref="AP1007">IFERROR(_xlfn.IFS(
AQ1007="MPR ISSUE","TX ISSUE",
AQ1007="BSS Hardware Issue","RAN ISSUE",
AQ1007="Sites strategiques, MLL, Pylone, etc.","ENVTECH",
AQ1007="AKTIVCO DEFAUT GE &amp; POWER Cabinet","POWER ISSUE",
AQ1007="AKTIVCO Coupure ENEO &amp; Baisse de tension","POWER ISSUE",
AQ1007="Coupure ENEO &amp; Baisse de tension","POWER ISSUE",
AQ1007="Defaut GE &amp; POWER Cabinet","POWER ISSUE",
AQ1007="Sharing","POWER ISSUE",
AQ1007="Sites strategiques &amp; DataCenter","POWER ISSUE",
AQ1007="Exclu","Exclu",
AQ1007="SAT","TX ISSUE",
AQ1007="SPARE-ISSUE","SPARE-ISSUE",
AQ1007="Fiber CAmtel","TX ISSUE",
AQ1007="Fiber AOF","TX ISSUE",
AQ1007="Projet OCM (HUAWEI)","TRAVAUX-HUAWEI",
AQ1007="Projet OCM (NOKIA)","TRAVAUX -NOKIA",
AQ1007="ACCESS-ISSUE","ACCESS-ISSUE",
AQ1007="Projet OCM (ZTE, NOKIA, autres projets)","TRAVAUX OCM",
AQ1007="No root CAuse","No root cause",
AQ1007="ODU HS","TX ISSUE",
AQ1007="IP &amp; VLAN","TX ISSUE",
AQ1007="Warehouse HUAWEI","SPARE-ISSUE",
AQ1007="SPARE-HS","SPARE-ISSUE",
AQ1007="Power Telco","RAN ISSUE",AQ1007="no impacts","no impacts"
),"")</f>
        <v>No root cause</v>
      </c>
      <c r="AQ1007" s="126" t="s">
        <v>5344</v>
      </c>
      <c r="AR1007" s="48" t="str" cm="1">
        <f t="array" ref="AR1007">IFERROR(_xlfn.IFS(
AQ1007="MPR ISSUE","ACTIVE",
AQ1007="BSS Hardware Issue","ACTIVE",
AQ1007="Sites strategiques, MLL, Pylone, etc.","PASSIVE",
AQ1007="AKTIVCO DEFAUT GE &amp; POWER Cabinet","PASSIVE",
AQ1007="AKTIVCO Coupure ENEO &amp; Baisse de tension","PASSIVE",
AQ1007="Coupure ENEO &amp; Baisse de tension","PASSIVE",
AQ1007="Defaut GE &amp; POWER Cabinet","PASSIVE",
AQ1007="Sharing","PASSIVE",
AQ1007="Sites strategiques &amp; DataCenter","PASSIVE",
AQ1007="Exclu","Exclu",
AQ1007="SAT","ACTIVE",
AQ1007="SPARE-ISSUE","SPARE-ISSUE",
AQ1007="Fiber CAmtel","ACTIVE",
AQ1007="Fiber AOF","ACTIVE",
AQ1007="Projet OCM (HUAWEI)","PLANNED WORKS",
AQ1007="Projet OCM (NOKIA)","PLANNED WORKS",
AQ1007="ACCESS-ISSUE","ACCESS-ISSUE",
AQ1007="Projet OCM (ZTE, NOKIA, autres projets)","PLANNED WORKS",
AQ1007="No root CAuse","No root cause",
AQ1007="ODU HS","ACTIVE",
AQ1007="IP &amp; VLAN","ACTIVE",
AQ1007="Warehouse HUAWEI","SPARE-ISSUE",
AQ1007="SPARE-HS","SPARE-ISSUE",
AQ1007="Power Telco","ACTIVE", AQ1007="no impacts","no impacts"
),"")</f>
        <v>No root cause</v>
      </c>
      <c r="AS1007" s="92" t="s">
        <v>5537</v>
      </c>
      <c r="AT1007" s="98" t="s">
        <v>2407</v>
      </c>
      <c r="AV1007" s="17" t="s">
        <v>5537</v>
      </c>
      <c r="AW1007" s="7" t="s">
        <v>5537</v>
      </c>
      <c r="AX1007" s="6" t="s">
        <v>5537</v>
      </c>
      <c r="AY1007" s="7"/>
      <c r="AZ1007" s="3" t="s">
        <v>5537</v>
      </c>
      <c r="BA1007" s="18" t="s">
        <v>5537</v>
      </c>
      <c r="BB1007" s="18" t="s">
        <v>5537</v>
      </c>
      <c r="BC1007" s="18" t="s">
        <v>5537</v>
      </c>
      <c r="BD1007" s="18" t="s">
        <v>5537</v>
      </c>
      <c r="BE1007" s="18" t="s">
        <v>5537</v>
      </c>
      <c r="BF1007" s="18" t="s">
        <v>5537</v>
      </c>
      <c r="BG1007" s="18" t="s">
        <v>5537</v>
      </c>
      <c r="BH1007" s="18" t="s">
        <v>5537</v>
      </c>
      <c r="BI1007" s="18" t="s">
        <v>5537</v>
      </c>
      <c r="BJ1007" s="18" t="s">
        <v>5537</v>
      </c>
      <c r="BK1007" s="18" t="s">
        <v>5537</v>
      </c>
      <c r="BL1007" s="9" t="s">
        <v>5537</v>
      </c>
      <c r="BM1007" s="14" t="s">
        <v>5537</v>
      </c>
      <c r="BN1007" s="14" t="s">
        <v>5537</v>
      </c>
      <c r="BO1007" s="14" t="str">
        <f>_xlfn.XLOOKUP(B1007,'[4]cell downs 18042026 17h'!$B:$B,'[4]cell downs 18042026 17h'!$B:$B,"")</f>
        <v/>
      </c>
      <c r="BP1007" s="14" t="str">
        <f>_xlfn.XLOOKUP(B1007,'[5]Cells Huawei 19042026 15h'!$B:$B,'[5]Cells Huawei 19042026 15h'!$B:$B,"")</f>
        <v/>
      </c>
      <c r="BQ1007" s="9" t="str">
        <f>_xlfn.XLOOKUP(B1007,'[6]cells down 19042026 9H40'!$B:$B,'[6]cells down 19042026 9H40'!$B:$B,"")</f>
        <v/>
      </c>
      <c r="BR1007" s="9" t="s">
        <v>2407</v>
      </c>
      <c r="BS1007" s="9" t="s">
        <v>5537</v>
      </c>
      <c r="BT1007" s="108"/>
    </row>
    <row r="1008" spans="1:72" s="9" customFormat="1" x14ac:dyDescent="0.35">
      <c r="A1008" s="1" t="s">
        <v>1992</v>
      </c>
      <c r="B1008" s="8" t="s">
        <v>1993</v>
      </c>
      <c r="C1008" s="3" t="str">
        <f>_xlfn.XLOOKUP(B1008,'[1]daily break down'!$D:$D,'[1]daily break down'!$E:$E,"")</f>
        <v>Yaounde</v>
      </c>
      <c r="D1008" s="1" t="s">
        <v>11</v>
      </c>
      <c r="E1008" s="1" t="s">
        <v>12</v>
      </c>
      <c r="F1008" s="3" t="s">
        <v>37</v>
      </c>
      <c r="G1008" s="1" t="s">
        <v>38</v>
      </c>
      <c r="H1008" s="34" t="str">
        <f>_xlfn.XLOOKUP(B1008,[2]CALCULATION!$B:$B,[2]CALCULATION!$H:$H,"")</f>
        <v>ZTE</v>
      </c>
      <c r="I1008" s="28">
        <v>0</v>
      </c>
      <c r="J1008" s="28">
        <v>0</v>
      </c>
      <c r="K1008" s="28">
        <v>0</v>
      </c>
      <c r="L1008" s="28">
        <v>0</v>
      </c>
      <c r="M1008" s="28">
        <v>0</v>
      </c>
      <c r="N1008" s="28">
        <v>0</v>
      </c>
      <c r="O1008" s="28">
        <v>0</v>
      </c>
      <c r="P1008" s="28">
        <v>0.70543085268795958</v>
      </c>
      <c r="Q1008" s="28">
        <v>0</v>
      </c>
      <c r="R1008" s="28">
        <v>0</v>
      </c>
      <c r="S1008" s="93">
        <v>0</v>
      </c>
      <c r="T1008" s="93">
        <f>_xlfn.XLOOKUP(B1008,'[3]Nur des jours'!$B:$B,'[3]Nur des jours'!$U:$U,"")</f>
        <v>0</v>
      </c>
      <c r="U1008" s="93">
        <v>1.402978600759633</v>
      </c>
      <c r="V1008" s="93">
        <v>0</v>
      </c>
      <c r="W1008" s="93">
        <v>0</v>
      </c>
      <c r="X1008" s="93">
        <v>0</v>
      </c>
      <c r="Y1008" s="93">
        <v>0</v>
      </c>
      <c r="Z1008" s="93">
        <v>0</v>
      </c>
      <c r="AA1008" s="93">
        <v>0</v>
      </c>
      <c r="AB1008" s="93">
        <v>0</v>
      </c>
      <c r="AC1008" s="93">
        <f>_xlfn.XLOOKUP(B1008,'[3]Nur des jours'!$B:$B,'[3]Nur des jours'!$N:$N,"")</f>
        <v>1.2779190315980538</v>
      </c>
      <c r="AD1008" s="93">
        <v>1.2779190315980538</v>
      </c>
      <c r="AE1008" s="93">
        <v>0</v>
      </c>
      <c r="AF1008" s="93">
        <v>0</v>
      </c>
      <c r="AG1008" s="93"/>
      <c r="AH1008" s="93">
        <v>0</v>
      </c>
      <c r="AI1008" s="93">
        <v>0</v>
      </c>
      <c r="AJ1008" s="93">
        <v>0</v>
      </c>
      <c r="AK1008" s="93">
        <v>0</v>
      </c>
      <c r="AL1008" s="93">
        <v>0</v>
      </c>
      <c r="AM1008" s="49" t="s">
        <v>5559</v>
      </c>
      <c r="AN1008" s="49"/>
      <c r="AO1008" s="48" t="str" cm="1">
        <f t="array" ref="AO1008">IFERROR(_xlfn.IFS(
AQ1008="MPR ISSUE","PDH",
AQ1008="BSS Hardware Issue","BSS",
AQ1008="Sites strategiques, MLL, Pylone, etc.","ENVTECH",
AQ1008="AKTIVCO DEFAUT GE &amp; POWER Cabinet","AKTIVCO",
AQ1008="AKTIVCO Coupure ENEO &amp; Baisse de tension","AKTIVCO GRID ONLY",
AQ1008="Coupure ENEO &amp; Baisse de tension","IHS GRID ONLY",
AQ1008="Defaut GE &amp; POWER Cabinet","IHS",
AQ1008="Sharing","Partners",
AQ1008="Sites strategiques &amp; DataCenter","SST &amp; DC",
AQ1008="Exclu","Exclu",
AQ1008="SAT","SAT",
AQ1008="SPARE-ISSUE","SPARE-ISSUE",
AQ1008="Fiber CAmtel","TRANS_FO_CAMTEL",
AQ1008="Fiber AOF","Fiber AOF",
AQ1008="Projet OCM (HUAWEI)","TRAVAUX-HUAWEI",
AQ1008="Projet OCM (NOKIA)","TRAVAUX-NOKIA",
AQ1008="ACCESS-ISSUE","ACCESS-ISSUE",
AQ1008="Projet OCM (ZTE, NOKIA, autres projets)","TRAVAUX OCM",
AQ1008="No root CAuse","No root cause",
AQ1008="ODU HS","PDH",
AQ1008="IP &amp; VLAN","PDH",
AQ1008="Warehouse HUAWEI","SPARE-ISSUE",
AQ1008="SPARE-HS","SPARE-ISSUE",
AQ1008="Power Telco","BSS",AQ1008="no impacts","no impacts"
),"")</f>
        <v>No root cause</v>
      </c>
      <c r="AP1008" s="48" t="str" cm="1">
        <f t="array" ref="AP1008">IFERROR(_xlfn.IFS(
AQ1008="MPR ISSUE","TX ISSUE",
AQ1008="BSS Hardware Issue","RAN ISSUE",
AQ1008="Sites strategiques, MLL, Pylone, etc.","ENVTECH",
AQ1008="AKTIVCO DEFAUT GE &amp; POWER Cabinet","POWER ISSUE",
AQ1008="AKTIVCO Coupure ENEO &amp; Baisse de tension","POWER ISSUE",
AQ1008="Coupure ENEO &amp; Baisse de tension","POWER ISSUE",
AQ1008="Defaut GE &amp; POWER Cabinet","POWER ISSUE",
AQ1008="Sharing","POWER ISSUE",
AQ1008="Sites strategiques &amp; DataCenter","POWER ISSUE",
AQ1008="Exclu","Exclu",
AQ1008="SAT","TX ISSUE",
AQ1008="SPARE-ISSUE","SPARE-ISSUE",
AQ1008="Fiber CAmtel","TX ISSUE",
AQ1008="Fiber AOF","TX ISSUE",
AQ1008="Projet OCM (HUAWEI)","TRAVAUX-HUAWEI",
AQ1008="Projet OCM (NOKIA)","TRAVAUX -NOKIA",
AQ1008="ACCESS-ISSUE","ACCESS-ISSUE",
AQ1008="Projet OCM (ZTE, NOKIA, autres projets)","TRAVAUX OCM",
AQ1008="No root CAuse","No root cause",
AQ1008="ODU HS","TX ISSUE",
AQ1008="IP &amp; VLAN","TX ISSUE",
AQ1008="Warehouse HUAWEI","SPARE-ISSUE",
AQ1008="SPARE-HS","SPARE-ISSUE",
AQ1008="Power Telco","RAN ISSUE",AQ1008="no impacts","no impacts"
),"")</f>
        <v>No root cause</v>
      </c>
      <c r="AQ1008" s="126" t="s">
        <v>5344</v>
      </c>
      <c r="AR1008" s="48" t="str" cm="1">
        <f t="array" ref="AR1008">IFERROR(_xlfn.IFS(
AQ1008="MPR ISSUE","ACTIVE",
AQ1008="BSS Hardware Issue","ACTIVE",
AQ1008="Sites strategiques, MLL, Pylone, etc.","PASSIVE",
AQ1008="AKTIVCO DEFAUT GE &amp; POWER Cabinet","PASSIVE",
AQ1008="AKTIVCO Coupure ENEO &amp; Baisse de tension","PASSIVE",
AQ1008="Coupure ENEO &amp; Baisse de tension","PASSIVE",
AQ1008="Defaut GE &amp; POWER Cabinet","PASSIVE",
AQ1008="Sharing","PASSIVE",
AQ1008="Sites strategiques &amp; DataCenter","PASSIVE",
AQ1008="Exclu","Exclu",
AQ1008="SAT","ACTIVE",
AQ1008="SPARE-ISSUE","SPARE-ISSUE",
AQ1008="Fiber CAmtel","ACTIVE",
AQ1008="Fiber AOF","ACTIVE",
AQ1008="Projet OCM (HUAWEI)","PLANNED WORKS",
AQ1008="Projet OCM (NOKIA)","PLANNED WORKS",
AQ1008="ACCESS-ISSUE","ACCESS-ISSUE",
AQ1008="Projet OCM (ZTE, NOKIA, autres projets)","PLANNED WORKS",
AQ1008="No root CAuse","No root cause",
AQ1008="ODU HS","ACTIVE",
AQ1008="IP &amp; VLAN","ACTIVE",
AQ1008="Warehouse HUAWEI","SPARE-ISSUE",
AQ1008="SPARE-HS","SPARE-ISSUE",
AQ1008="Power Telco","ACTIVE", AQ1008="no impacts","no impacts"
),"")</f>
        <v>No root cause</v>
      </c>
      <c r="AS1008" s="92" t="s">
        <v>5537</v>
      </c>
      <c r="AT1008" s="98" t="s">
        <v>1993</v>
      </c>
      <c r="AV1008" s="17" t="s">
        <v>5537</v>
      </c>
      <c r="AW1008" s="7" t="s">
        <v>5537</v>
      </c>
      <c r="AX1008" s="6" t="s">
        <v>5537</v>
      </c>
      <c r="AY1008" s="7"/>
      <c r="AZ1008" s="3" t="s">
        <v>5537</v>
      </c>
      <c r="BA1008" s="18" t="s">
        <v>5537</v>
      </c>
      <c r="BB1008" s="18" t="s">
        <v>5537</v>
      </c>
      <c r="BC1008" s="18" t="s">
        <v>5537</v>
      </c>
      <c r="BD1008" s="18" t="s">
        <v>5537</v>
      </c>
      <c r="BE1008" s="18" t="s">
        <v>5537</v>
      </c>
      <c r="BF1008" s="18" t="s">
        <v>5537</v>
      </c>
      <c r="BG1008" s="18" t="s">
        <v>5537</v>
      </c>
      <c r="BH1008" s="18" t="s">
        <v>5537</v>
      </c>
      <c r="BI1008" s="18" t="s">
        <v>5537</v>
      </c>
      <c r="BJ1008" s="18" t="s">
        <v>5537</v>
      </c>
      <c r="BK1008" s="18" t="s">
        <v>5537</v>
      </c>
      <c r="BL1008" s="9" t="s">
        <v>5537</v>
      </c>
      <c r="BM1008" s="14" t="s">
        <v>5537</v>
      </c>
      <c r="BN1008" s="14" t="s">
        <v>5537</v>
      </c>
      <c r="BO1008" s="14" t="str">
        <f>_xlfn.XLOOKUP(B1008,'[4]cell downs 18042026 17h'!$B:$B,'[4]cell downs 18042026 17h'!$B:$B,"")</f>
        <v/>
      </c>
      <c r="BP1008" s="14" t="str">
        <f>_xlfn.XLOOKUP(B1008,'[5]Cells Huawei 19042026 15h'!$B:$B,'[5]Cells Huawei 19042026 15h'!$B:$B,"")</f>
        <v/>
      </c>
      <c r="BQ1008" s="9" t="str">
        <f>_xlfn.XLOOKUP(B1008,'[6]cells down 19042026 9H40'!$B:$B,'[6]cells down 19042026 9H40'!$B:$B,"")</f>
        <v/>
      </c>
      <c r="BR1008" s="9" t="s">
        <v>1993</v>
      </c>
      <c r="BS1008" s="9" t="s">
        <v>5537</v>
      </c>
      <c r="BT1008" s="108"/>
    </row>
    <row r="1009" spans="1:72" s="9" customFormat="1" x14ac:dyDescent="0.35">
      <c r="A1009" s="1" t="s">
        <v>3876</v>
      </c>
      <c r="B1009" s="8" t="s">
        <v>3877</v>
      </c>
      <c r="C1009" s="3" t="str">
        <f>_xlfn.XLOOKUP(B1009,'[1]daily break down'!$D:$D,'[1]daily break down'!$E:$E,"")</f>
        <v>Maroua</v>
      </c>
      <c r="D1009" s="1" t="s">
        <v>11</v>
      </c>
      <c r="E1009" s="1" t="s">
        <v>12</v>
      </c>
      <c r="F1009" s="3" t="s">
        <v>55</v>
      </c>
      <c r="G1009" s="1" t="s">
        <v>84</v>
      </c>
      <c r="H1009" s="32" t="str">
        <f>_xlfn.XLOOKUP(B1009,[2]CALCULATION!$B:$B,[2]CALCULATION!$H:$H,"")</f>
        <v>Huawei</v>
      </c>
      <c r="I1009" s="28">
        <v>0</v>
      </c>
      <c r="J1009" s="28">
        <v>0</v>
      </c>
      <c r="K1009" s="28">
        <v>0</v>
      </c>
      <c r="L1009" s="28">
        <v>0</v>
      </c>
      <c r="M1009" s="28">
        <v>0</v>
      </c>
      <c r="N1009" s="28">
        <v>0</v>
      </c>
      <c r="O1009" s="28">
        <v>0</v>
      </c>
      <c r="P1009" s="28">
        <v>0</v>
      </c>
      <c r="Q1009" s="28">
        <v>0</v>
      </c>
      <c r="R1009" s="28">
        <v>0</v>
      </c>
      <c r="S1009" s="93">
        <v>0</v>
      </c>
      <c r="T1009" s="93">
        <f>_xlfn.XLOOKUP(B1009,'[3]Nur des jours'!$B:$B,'[3]Nur des jours'!$U:$U,"")</f>
        <v>0</v>
      </c>
      <c r="U1009" s="93">
        <v>0</v>
      </c>
      <c r="V1009" s="93">
        <v>0</v>
      </c>
      <c r="W1009" s="93">
        <v>0</v>
      </c>
      <c r="X1009" s="93">
        <v>0.25040449957623856</v>
      </c>
      <c r="Y1009" s="93">
        <v>0.50696210117197871</v>
      </c>
      <c r="Z1009" s="93">
        <v>0</v>
      </c>
      <c r="AA1009" s="93">
        <v>0</v>
      </c>
      <c r="AB1009" s="93">
        <v>0</v>
      </c>
      <c r="AC1009" s="93">
        <f>_xlfn.XLOOKUP(B1009,'[3]Nur des jours'!$B:$B,'[3]Nur des jours'!$N:$N,"")</f>
        <v>1.24779558431997</v>
      </c>
      <c r="AD1009" s="93">
        <v>1.24779558431997</v>
      </c>
      <c r="AE1009" s="93">
        <v>0</v>
      </c>
      <c r="AF1009" s="93">
        <v>0</v>
      </c>
      <c r="AG1009" s="93"/>
      <c r="AH1009" s="93">
        <v>0</v>
      </c>
      <c r="AI1009" s="93">
        <v>0</v>
      </c>
      <c r="AJ1009" s="93">
        <v>0</v>
      </c>
      <c r="AK1009" s="93">
        <v>0</v>
      </c>
      <c r="AL1009" s="93">
        <v>0</v>
      </c>
      <c r="AM1009" s="49" t="s">
        <v>5559</v>
      </c>
      <c r="AN1009" s="49"/>
      <c r="AO1009" s="48" t="str" cm="1">
        <f t="array" ref="AO1009">IFERROR(_xlfn.IFS(
AQ1009="MPR ISSUE","PDH",
AQ1009="BSS Hardware Issue","BSS",
AQ1009="Sites strategiques, MLL, Pylone, etc.","ENVTECH",
AQ1009="AKTIVCO DEFAUT GE &amp; POWER Cabinet","AKTIVCO",
AQ1009="AKTIVCO Coupure ENEO &amp; Baisse de tension","AKTIVCO GRID ONLY",
AQ1009="Coupure ENEO &amp; Baisse de tension","IHS GRID ONLY",
AQ1009="Defaut GE &amp; POWER Cabinet","IHS",
AQ1009="Sharing","Partners",
AQ1009="Sites strategiques &amp; DataCenter","SST &amp; DC",
AQ1009="Exclu","Exclu",
AQ1009="SAT","SAT",
AQ1009="SPARE-ISSUE","SPARE-ISSUE",
AQ1009="Fiber CAmtel","TRANS_FO_CAMTEL",
AQ1009="Fiber AOF","Fiber AOF",
AQ1009="Projet OCM (HUAWEI)","TRAVAUX-HUAWEI",
AQ1009="Projet OCM (NOKIA)","TRAVAUX-NOKIA",
AQ1009="ACCESS-ISSUE","ACCESS-ISSUE",
AQ1009="Projet OCM (ZTE, NOKIA, autres projets)","TRAVAUX OCM",
AQ1009="No root CAuse","No root cause",
AQ1009="ODU HS","PDH",
AQ1009="IP &amp; VLAN","PDH",
AQ1009="Warehouse HUAWEI","SPARE-ISSUE",
AQ1009="SPARE-HS","SPARE-ISSUE",
AQ1009="Power Telco","BSS",AQ1009="no impacts","no impacts"
),"")</f>
        <v>No root cause</v>
      </c>
      <c r="AP1009" s="48" t="str" cm="1">
        <f t="array" ref="AP1009">IFERROR(_xlfn.IFS(
AQ1009="MPR ISSUE","TX ISSUE",
AQ1009="BSS Hardware Issue","RAN ISSUE",
AQ1009="Sites strategiques, MLL, Pylone, etc.","ENVTECH",
AQ1009="AKTIVCO DEFAUT GE &amp; POWER Cabinet","POWER ISSUE",
AQ1009="AKTIVCO Coupure ENEO &amp; Baisse de tension","POWER ISSUE",
AQ1009="Coupure ENEO &amp; Baisse de tension","POWER ISSUE",
AQ1009="Defaut GE &amp; POWER Cabinet","POWER ISSUE",
AQ1009="Sharing","POWER ISSUE",
AQ1009="Sites strategiques &amp; DataCenter","POWER ISSUE",
AQ1009="Exclu","Exclu",
AQ1009="SAT","TX ISSUE",
AQ1009="SPARE-ISSUE","SPARE-ISSUE",
AQ1009="Fiber CAmtel","TX ISSUE",
AQ1009="Fiber AOF","TX ISSUE",
AQ1009="Projet OCM (HUAWEI)","TRAVAUX-HUAWEI",
AQ1009="Projet OCM (NOKIA)","TRAVAUX -NOKIA",
AQ1009="ACCESS-ISSUE","ACCESS-ISSUE",
AQ1009="Projet OCM (ZTE, NOKIA, autres projets)","TRAVAUX OCM",
AQ1009="No root CAuse","No root cause",
AQ1009="ODU HS","TX ISSUE",
AQ1009="IP &amp; VLAN","TX ISSUE",
AQ1009="Warehouse HUAWEI","SPARE-ISSUE",
AQ1009="SPARE-HS","SPARE-ISSUE",
AQ1009="Power Telco","RAN ISSUE",AQ1009="no impacts","no impacts"
),"")</f>
        <v>No root cause</v>
      </c>
      <c r="AQ1009" s="126" t="s">
        <v>5344</v>
      </c>
      <c r="AR1009" s="48" t="str" cm="1">
        <f t="array" ref="AR1009">IFERROR(_xlfn.IFS(
AQ1009="MPR ISSUE","ACTIVE",
AQ1009="BSS Hardware Issue","ACTIVE",
AQ1009="Sites strategiques, MLL, Pylone, etc.","PASSIVE",
AQ1009="AKTIVCO DEFAUT GE &amp; POWER Cabinet","PASSIVE",
AQ1009="AKTIVCO Coupure ENEO &amp; Baisse de tension","PASSIVE",
AQ1009="Coupure ENEO &amp; Baisse de tension","PASSIVE",
AQ1009="Defaut GE &amp; POWER Cabinet","PASSIVE",
AQ1009="Sharing","PASSIVE",
AQ1009="Sites strategiques &amp; DataCenter","PASSIVE",
AQ1009="Exclu","Exclu",
AQ1009="SAT","ACTIVE",
AQ1009="SPARE-ISSUE","SPARE-ISSUE",
AQ1009="Fiber CAmtel","ACTIVE",
AQ1009="Fiber AOF","ACTIVE",
AQ1009="Projet OCM (HUAWEI)","PLANNED WORKS",
AQ1009="Projet OCM (NOKIA)","PLANNED WORKS",
AQ1009="ACCESS-ISSUE","ACCESS-ISSUE",
AQ1009="Projet OCM (ZTE, NOKIA, autres projets)","PLANNED WORKS",
AQ1009="No root CAuse","No root cause",
AQ1009="ODU HS","ACTIVE",
AQ1009="IP &amp; VLAN","ACTIVE",
AQ1009="Warehouse HUAWEI","SPARE-ISSUE",
AQ1009="SPARE-HS","SPARE-ISSUE",
AQ1009="Power Telco","ACTIVE", AQ1009="no impacts","no impacts"
),"")</f>
        <v>No root cause</v>
      </c>
      <c r="AS1009" s="92" t="s">
        <v>5537</v>
      </c>
      <c r="AT1009" s="98" t="s">
        <v>3877</v>
      </c>
      <c r="AV1009" s="17" t="s">
        <v>5537</v>
      </c>
      <c r="AW1009" s="7" t="s">
        <v>5537</v>
      </c>
      <c r="AX1009" s="6" t="s">
        <v>5537</v>
      </c>
      <c r="AY1009" s="7"/>
      <c r="AZ1009" s="3" t="s">
        <v>5537</v>
      </c>
      <c r="BA1009" s="18" t="s">
        <v>5537</v>
      </c>
      <c r="BB1009" s="18" t="s">
        <v>5537</v>
      </c>
      <c r="BC1009" s="18" t="s">
        <v>5537</v>
      </c>
      <c r="BD1009" s="18" t="s">
        <v>5537</v>
      </c>
      <c r="BE1009" s="18" t="s">
        <v>5537</v>
      </c>
      <c r="BF1009" s="18" t="s">
        <v>5537</v>
      </c>
      <c r="BG1009" s="18" t="s">
        <v>5537</v>
      </c>
      <c r="BH1009" s="18" t="s">
        <v>5537</v>
      </c>
      <c r="BI1009" s="18" t="s">
        <v>5537</v>
      </c>
      <c r="BJ1009" s="18" t="s">
        <v>5537</v>
      </c>
      <c r="BK1009" s="18" t="s">
        <v>5537</v>
      </c>
      <c r="BL1009" s="9" t="s">
        <v>5537</v>
      </c>
      <c r="BM1009" s="14" t="s">
        <v>5537</v>
      </c>
      <c r="BN1009" s="14" t="s">
        <v>5537</v>
      </c>
      <c r="BO1009" s="14" t="str">
        <f>_xlfn.XLOOKUP(B1009,'[4]cell downs 18042026 17h'!$B:$B,'[4]cell downs 18042026 17h'!$B:$B,"")</f>
        <v/>
      </c>
      <c r="BP1009" s="14" t="str">
        <f>_xlfn.XLOOKUP(B1009,'[5]Cells Huawei 19042026 15h'!$B:$B,'[5]Cells Huawei 19042026 15h'!$B:$B,"")</f>
        <v/>
      </c>
      <c r="BQ1009" s="9" t="str">
        <f>_xlfn.XLOOKUP(B1009,'[6]cells down 19042026 9H40'!$B:$B,'[6]cells down 19042026 9H40'!$B:$B,"")</f>
        <v/>
      </c>
      <c r="BR1009" s="9" t="s">
        <v>3877</v>
      </c>
      <c r="BS1009" s="9" t="s">
        <v>318</v>
      </c>
      <c r="BT1009" s="108"/>
    </row>
    <row r="1010" spans="1:72" s="9" customFormat="1" x14ac:dyDescent="0.35">
      <c r="A1010" s="1" t="s">
        <v>3809</v>
      </c>
      <c r="B1010" s="8" t="s">
        <v>3810</v>
      </c>
      <c r="C1010" s="3" t="str">
        <f>_xlfn.XLOOKUP(B1010,'[1]daily break down'!$D:$D,'[1]daily break down'!$E:$E,"")</f>
        <v>Garoua</v>
      </c>
      <c r="D1010" s="1" t="s">
        <v>11</v>
      </c>
      <c r="E1010" s="1" t="s">
        <v>12</v>
      </c>
      <c r="F1010" s="3" t="s">
        <v>23</v>
      </c>
      <c r="G1010" s="1" t="s">
        <v>24</v>
      </c>
      <c r="H1010" s="32" t="str">
        <f>_xlfn.XLOOKUP(B1010,[2]CALCULATION!$B:$B,[2]CALCULATION!$H:$H,"")</f>
        <v>Huawei</v>
      </c>
      <c r="I1010" s="28">
        <v>0</v>
      </c>
      <c r="J1010" s="28">
        <v>0.22614879306458011</v>
      </c>
      <c r="K1010" s="28">
        <v>2.2884188989050687</v>
      </c>
      <c r="L1010" s="28">
        <v>1.5899972319958453</v>
      </c>
      <c r="M1010" s="28">
        <v>0</v>
      </c>
      <c r="N1010" s="28">
        <v>0</v>
      </c>
      <c r="O1010" s="28">
        <v>0</v>
      </c>
      <c r="P1010" s="28">
        <v>0</v>
      </c>
      <c r="Q1010" s="28">
        <v>0</v>
      </c>
      <c r="R1010" s="28">
        <v>0</v>
      </c>
      <c r="S1010" s="93">
        <v>0</v>
      </c>
      <c r="T1010" s="93">
        <f>_xlfn.XLOOKUP(B1010,'[3]Nur des jours'!$B:$B,'[3]Nur des jours'!$U:$U,"")</f>
        <v>0.2828643421138991</v>
      </c>
      <c r="U1010" s="93">
        <v>4.7953531773548725</v>
      </c>
      <c r="V1010" s="93">
        <v>5.3887975732879045</v>
      </c>
      <c r="W1010" s="93">
        <v>0.2828643421138991</v>
      </c>
      <c r="X1010" s="93">
        <v>9.0711348531673686</v>
      </c>
      <c r="Y1010" s="93">
        <v>0</v>
      </c>
      <c r="Z1010" s="93">
        <v>0</v>
      </c>
      <c r="AA1010" s="93">
        <v>0</v>
      </c>
      <c r="AB1010" s="93">
        <v>1.8646396030054246</v>
      </c>
      <c r="AC1010" s="93">
        <f>_xlfn.XLOOKUP(B1010,'[3]Nur des jours'!$B:$B,'[3]Nur des jours'!$N:$N,"")</f>
        <v>1.1115534210533826</v>
      </c>
      <c r="AD1010" s="93">
        <v>1.1115534210533826</v>
      </c>
      <c r="AE1010" s="93">
        <v>0</v>
      </c>
      <c r="AF1010" s="93">
        <v>0</v>
      </c>
      <c r="AG1010" s="93"/>
      <c r="AH1010" s="93">
        <v>0</v>
      </c>
      <c r="AI1010" s="93">
        <v>0</v>
      </c>
      <c r="AJ1010" s="93">
        <v>0</v>
      </c>
      <c r="AK1010" s="93">
        <v>0</v>
      </c>
      <c r="AL1010" s="93">
        <v>0</v>
      </c>
      <c r="AM1010" s="49" t="s">
        <v>5559</v>
      </c>
      <c r="AN1010" s="49"/>
      <c r="AO1010" s="48" t="str" cm="1">
        <f t="array" ref="AO1010">IFERROR(_xlfn.IFS(
AQ1010="MPR ISSUE","PDH",
AQ1010="BSS Hardware Issue","BSS",
AQ1010="Sites strategiques, MLL, Pylone, etc.","ENVTECH",
AQ1010="AKTIVCO DEFAUT GE &amp; POWER Cabinet","AKTIVCO",
AQ1010="AKTIVCO Coupure ENEO &amp; Baisse de tension","AKTIVCO GRID ONLY",
AQ1010="Coupure ENEO &amp; Baisse de tension","IHS GRID ONLY",
AQ1010="Defaut GE &amp; POWER Cabinet","IHS",
AQ1010="Sharing","Partners",
AQ1010="Sites strategiques &amp; DataCenter","SST &amp; DC",
AQ1010="Exclu","Exclu",
AQ1010="SAT","SAT",
AQ1010="SPARE-ISSUE","SPARE-ISSUE",
AQ1010="Fiber CAmtel","TRANS_FO_CAMTEL",
AQ1010="Fiber AOF","Fiber AOF",
AQ1010="Projet OCM (HUAWEI)","TRAVAUX-HUAWEI",
AQ1010="Projet OCM (NOKIA)","TRAVAUX-NOKIA",
AQ1010="ACCESS-ISSUE","ACCESS-ISSUE",
AQ1010="Projet OCM (ZTE, NOKIA, autres projets)","TRAVAUX OCM",
AQ1010="No root CAuse","No root cause",
AQ1010="ODU HS","PDH",
AQ1010="IP &amp; VLAN","PDH",
AQ1010="Warehouse HUAWEI","SPARE-ISSUE",
AQ1010="SPARE-HS","SPARE-ISSUE",
AQ1010="Power Telco","BSS",AQ1010="no impacts","no impacts"
),"")</f>
        <v>No root cause</v>
      </c>
      <c r="AP1010" s="48" t="str" cm="1">
        <f t="array" ref="AP1010">IFERROR(_xlfn.IFS(
AQ1010="MPR ISSUE","TX ISSUE",
AQ1010="BSS Hardware Issue","RAN ISSUE",
AQ1010="Sites strategiques, MLL, Pylone, etc.","ENVTECH",
AQ1010="AKTIVCO DEFAUT GE &amp; POWER Cabinet","POWER ISSUE",
AQ1010="AKTIVCO Coupure ENEO &amp; Baisse de tension","POWER ISSUE",
AQ1010="Coupure ENEO &amp; Baisse de tension","POWER ISSUE",
AQ1010="Defaut GE &amp; POWER Cabinet","POWER ISSUE",
AQ1010="Sharing","POWER ISSUE",
AQ1010="Sites strategiques &amp; DataCenter","POWER ISSUE",
AQ1010="Exclu","Exclu",
AQ1010="SAT","TX ISSUE",
AQ1010="SPARE-ISSUE","SPARE-ISSUE",
AQ1010="Fiber CAmtel","TX ISSUE",
AQ1010="Fiber AOF","TX ISSUE",
AQ1010="Projet OCM (HUAWEI)","TRAVAUX-HUAWEI",
AQ1010="Projet OCM (NOKIA)","TRAVAUX -NOKIA",
AQ1010="ACCESS-ISSUE","ACCESS-ISSUE",
AQ1010="Projet OCM (ZTE, NOKIA, autres projets)","TRAVAUX OCM",
AQ1010="No root CAuse","No root cause",
AQ1010="ODU HS","TX ISSUE",
AQ1010="IP &amp; VLAN","TX ISSUE",
AQ1010="Warehouse HUAWEI","SPARE-ISSUE",
AQ1010="SPARE-HS","SPARE-ISSUE",
AQ1010="Power Telco","RAN ISSUE",AQ1010="no impacts","no impacts"
),"")</f>
        <v>No root cause</v>
      </c>
      <c r="AQ1010" s="126" t="s">
        <v>5344</v>
      </c>
      <c r="AR1010" s="48" t="str" cm="1">
        <f t="array" ref="AR1010">IFERROR(_xlfn.IFS(
AQ1010="MPR ISSUE","ACTIVE",
AQ1010="BSS Hardware Issue","ACTIVE",
AQ1010="Sites strategiques, MLL, Pylone, etc.","PASSIVE",
AQ1010="AKTIVCO DEFAUT GE &amp; POWER Cabinet","PASSIVE",
AQ1010="AKTIVCO Coupure ENEO &amp; Baisse de tension","PASSIVE",
AQ1010="Coupure ENEO &amp; Baisse de tension","PASSIVE",
AQ1010="Defaut GE &amp; POWER Cabinet","PASSIVE",
AQ1010="Sharing","PASSIVE",
AQ1010="Sites strategiques &amp; DataCenter","PASSIVE",
AQ1010="Exclu","Exclu",
AQ1010="SAT","ACTIVE",
AQ1010="SPARE-ISSUE","SPARE-ISSUE",
AQ1010="Fiber CAmtel","ACTIVE",
AQ1010="Fiber AOF","ACTIVE",
AQ1010="Projet OCM (HUAWEI)","PLANNED WORKS",
AQ1010="Projet OCM (NOKIA)","PLANNED WORKS",
AQ1010="ACCESS-ISSUE","ACCESS-ISSUE",
AQ1010="Projet OCM (ZTE, NOKIA, autres projets)","PLANNED WORKS",
AQ1010="No root CAuse","No root cause",
AQ1010="ODU HS","ACTIVE",
AQ1010="IP &amp; VLAN","ACTIVE",
AQ1010="Warehouse HUAWEI","SPARE-ISSUE",
AQ1010="SPARE-HS","SPARE-ISSUE",
AQ1010="Power Telco","ACTIVE", AQ1010="no impacts","no impacts"
),"")</f>
        <v>No root cause</v>
      </c>
      <c r="AS1010" s="92" t="s">
        <v>5537</v>
      </c>
      <c r="AT1010" s="98" t="s">
        <v>3810</v>
      </c>
      <c r="AV1010" s="17" t="s">
        <v>5537</v>
      </c>
      <c r="AW1010" s="7" t="s">
        <v>5537</v>
      </c>
      <c r="AX1010" s="6" t="s">
        <v>5537</v>
      </c>
      <c r="AY1010" s="7"/>
      <c r="AZ1010" s="3" t="s">
        <v>5537</v>
      </c>
      <c r="BA1010" s="18" t="s">
        <v>5537</v>
      </c>
      <c r="BB1010" s="18" t="s">
        <v>5537</v>
      </c>
      <c r="BC1010" s="18" t="s">
        <v>5537</v>
      </c>
      <c r="BD1010" s="18" t="s">
        <v>5537</v>
      </c>
      <c r="BE1010" s="18" t="s">
        <v>5537</v>
      </c>
      <c r="BF1010" s="18" t="s">
        <v>5537</v>
      </c>
      <c r="BG1010" s="18" t="s">
        <v>5537</v>
      </c>
      <c r="BH1010" s="18" t="s">
        <v>5537</v>
      </c>
      <c r="BI1010" s="18" t="s">
        <v>5537</v>
      </c>
      <c r="BJ1010" s="18" t="s">
        <v>5537</v>
      </c>
      <c r="BK1010" s="18" t="s">
        <v>5537</v>
      </c>
      <c r="BL1010" s="9" t="s">
        <v>5537</v>
      </c>
      <c r="BM1010" s="14" t="s">
        <v>5537</v>
      </c>
      <c r="BN1010" s="14" t="s">
        <v>5537</v>
      </c>
      <c r="BO1010" s="14" t="str">
        <f>_xlfn.XLOOKUP(B1010,'[4]cell downs 18042026 17h'!$B:$B,'[4]cell downs 18042026 17h'!$B:$B,"")</f>
        <v/>
      </c>
      <c r="BP1010" s="14" t="str">
        <f>_xlfn.XLOOKUP(B1010,'[5]Cells Huawei 19042026 15h'!$B:$B,'[5]Cells Huawei 19042026 15h'!$B:$B,"")</f>
        <v/>
      </c>
      <c r="BQ1010" s="9" t="str">
        <f>_xlfn.XLOOKUP(B1010,'[6]cells down 19042026 9H40'!$B:$B,'[6]cells down 19042026 9H40'!$B:$B,"")</f>
        <v/>
      </c>
      <c r="BR1010" s="9" t="s">
        <v>3810</v>
      </c>
      <c r="BS1010" s="9" t="s">
        <v>5537</v>
      </c>
      <c r="BT1010" s="108"/>
    </row>
    <row r="1011" spans="1:72" s="9" customFormat="1" x14ac:dyDescent="0.35">
      <c r="A1011" s="1" t="s">
        <v>1610</v>
      </c>
      <c r="B1011" s="1" t="s">
        <v>1611</v>
      </c>
      <c r="C1011" s="3" t="str">
        <f>_xlfn.XLOOKUP(B1011,'[1]daily break down'!$D:$D,'[1]daily break down'!$E:$E,"")</f>
        <v>Douala</v>
      </c>
      <c r="D1011" s="1" t="s">
        <v>11</v>
      </c>
      <c r="E1011" s="1" t="s">
        <v>12</v>
      </c>
      <c r="F1011" s="3" t="s">
        <v>31</v>
      </c>
      <c r="G1011" s="1" t="s">
        <v>32</v>
      </c>
      <c r="H1011" s="34" t="str">
        <f>_xlfn.XLOOKUP(B1011,[2]CALCULATION!$B:$B,[2]CALCULATION!$H:$H,"")</f>
        <v>ZTE</v>
      </c>
      <c r="I1011" s="28">
        <v>20.523448847568588</v>
      </c>
      <c r="J1011" s="28">
        <v>33.660089803186331</v>
      </c>
      <c r="K1011" s="28">
        <v>0</v>
      </c>
      <c r="L1011" s="28">
        <v>0</v>
      </c>
      <c r="M1011" s="28">
        <v>3.6383559767487868E-2</v>
      </c>
      <c r="N1011" s="28">
        <v>0</v>
      </c>
      <c r="O1011" s="28">
        <v>12.492045555070444</v>
      </c>
      <c r="P1011" s="28">
        <v>2.6862481558529021</v>
      </c>
      <c r="Q1011" s="28">
        <v>0</v>
      </c>
      <c r="R1011" s="28">
        <v>0</v>
      </c>
      <c r="S1011" s="93">
        <v>0</v>
      </c>
      <c r="T1011" s="93">
        <f>_xlfn.XLOOKUP(B1011,'[3]Nur des jours'!$B:$B,'[3]Nur des jours'!$U:$U,"")</f>
        <v>0</v>
      </c>
      <c r="U1011" s="93">
        <v>0</v>
      </c>
      <c r="V1011" s="93">
        <v>0</v>
      </c>
      <c r="W1011" s="93">
        <v>0</v>
      </c>
      <c r="X1011" s="93">
        <v>0</v>
      </c>
      <c r="Y1011" s="93">
        <v>0</v>
      </c>
      <c r="Z1011" s="93">
        <v>0</v>
      </c>
      <c r="AA1011" s="93">
        <v>2.9277172811921273</v>
      </c>
      <c r="AB1011" s="93">
        <v>0</v>
      </c>
      <c r="AC1011" s="93">
        <f>_xlfn.XLOOKUP(B1011,'[3]Nur des jours'!$B:$B,'[3]Nur des jours'!$N:$N,"")</f>
        <v>1.0536429217567997</v>
      </c>
      <c r="AD1011" s="93">
        <v>1.0536429217567997</v>
      </c>
      <c r="AE1011" s="93">
        <v>0</v>
      </c>
      <c r="AF1011" s="93">
        <v>0</v>
      </c>
      <c r="AG1011" s="93"/>
      <c r="AH1011" s="93">
        <v>0</v>
      </c>
      <c r="AI1011" s="93">
        <v>0</v>
      </c>
      <c r="AJ1011" s="93">
        <v>0</v>
      </c>
      <c r="AK1011" s="93">
        <v>0</v>
      </c>
      <c r="AL1011" s="93">
        <v>0</v>
      </c>
      <c r="AM1011" s="49" t="s">
        <v>5559</v>
      </c>
      <c r="AN1011" s="49"/>
      <c r="AO1011" s="48" t="str" cm="1">
        <f t="array" ref="AO1011">IFERROR(_xlfn.IFS(
AQ1011="MPR ISSUE","PDH",
AQ1011="BSS Hardware Issue","BSS",
AQ1011="Sites strategiques, MLL, Pylone, etc.","ENVTECH",
AQ1011="AKTIVCO DEFAUT GE &amp; POWER Cabinet","AKTIVCO",
AQ1011="AKTIVCO Coupure ENEO &amp; Baisse de tension","AKTIVCO GRID ONLY",
AQ1011="Coupure ENEO &amp; Baisse de tension","IHS GRID ONLY",
AQ1011="Defaut GE &amp; POWER Cabinet","IHS",
AQ1011="Sharing","Partners",
AQ1011="Sites strategiques &amp; DataCenter","SST &amp; DC",
AQ1011="Exclu","Exclu",
AQ1011="SAT","SAT",
AQ1011="SPARE-ISSUE","SPARE-ISSUE",
AQ1011="Fiber CAmtel","TRANS_FO_CAMTEL",
AQ1011="Fiber AOF","Fiber AOF",
AQ1011="Projet OCM (HUAWEI)","TRAVAUX-HUAWEI",
AQ1011="Projet OCM (NOKIA)","TRAVAUX-NOKIA",
AQ1011="ACCESS-ISSUE","ACCESS-ISSUE",
AQ1011="Projet OCM (ZTE, NOKIA, autres projets)","TRAVAUX OCM",
AQ1011="No root CAuse","No root cause",
AQ1011="ODU HS","PDH",
AQ1011="IP &amp; VLAN","PDH",
AQ1011="Warehouse HUAWEI","SPARE-ISSUE",
AQ1011="SPARE-HS","SPARE-ISSUE",
AQ1011="Power Telco","BSS",AQ1011="no impacts","no impacts"
),"")</f>
        <v>No root cause</v>
      </c>
      <c r="AP1011" s="48" t="str" cm="1">
        <f t="array" ref="AP1011">IFERROR(_xlfn.IFS(
AQ1011="MPR ISSUE","TX ISSUE",
AQ1011="BSS Hardware Issue","RAN ISSUE",
AQ1011="Sites strategiques, MLL, Pylone, etc.","ENVTECH",
AQ1011="AKTIVCO DEFAUT GE &amp; POWER Cabinet","POWER ISSUE",
AQ1011="AKTIVCO Coupure ENEO &amp; Baisse de tension","POWER ISSUE",
AQ1011="Coupure ENEO &amp; Baisse de tension","POWER ISSUE",
AQ1011="Defaut GE &amp; POWER Cabinet","POWER ISSUE",
AQ1011="Sharing","POWER ISSUE",
AQ1011="Sites strategiques &amp; DataCenter","POWER ISSUE",
AQ1011="Exclu","Exclu",
AQ1011="SAT","TX ISSUE",
AQ1011="SPARE-ISSUE","SPARE-ISSUE",
AQ1011="Fiber CAmtel","TX ISSUE",
AQ1011="Fiber AOF","TX ISSUE",
AQ1011="Projet OCM (HUAWEI)","TRAVAUX-HUAWEI",
AQ1011="Projet OCM (NOKIA)","TRAVAUX -NOKIA",
AQ1011="ACCESS-ISSUE","ACCESS-ISSUE",
AQ1011="Projet OCM (ZTE, NOKIA, autres projets)","TRAVAUX OCM",
AQ1011="No root CAuse","No root cause",
AQ1011="ODU HS","TX ISSUE",
AQ1011="IP &amp; VLAN","TX ISSUE",
AQ1011="Warehouse HUAWEI","SPARE-ISSUE",
AQ1011="SPARE-HS","SPARE-ISSUE",
AQ1011="Power Telco","RAN ISSUE",AQ1011="no impacts","no impacts"
),"")</f>
        <v>No root cause</v>
      </c>
      <c r="AQ1011" s="126" t="s">
        <v>5344</v>
      </c>
      <c r="AR1011" s="48" t="str" cm="1">
        <f t="array" ref="AR1011">IFERROR(_xlfn.IFS(
AQ1011="MPR ISSUE","ACTIVE",
AQ1011="BSS Hardware Issue","ACTIVE",
AQ1011="Sites strategiques, MLL, Pylone, etc.","PASSIVE",
AQ1011="AKTIVCO DEFAUT GE &amp; POWER Cabinet","PASSIVE",
AQ1011="AKTIVCO Coupure ENEO &amp; Baisse de tension","PASSIVE",
AQ1011="Coupure ENEO &amp; Baisse de tension","PASSIVE",
AQ1011="Defaut GE &amp; POWER Cabinet","PASSIVE",
AQ1011="Sharing","PASSIVE",
AQ1011="Sites strategiques &amp; DataCenter","PASSIVE",
AQ1011="Exclu","Exclu",
AQ1011="SAT","ACTIVE",
AQ1011="SPARE-ISSUE","SPARE-ISSUE",
AQ1011="Fiber CAmtel","ACTIVE",
AQ1011="Fiber AOF","ACTIVE",
AQ1011="Projet OCM (HUAWEI)","PLANNED WORKS",
AQ1011="Projet OCM (NOKIA)","PLANNED WORKS",
AQ1011="ACCESS-ISSUE","ACCESS-ISSUE",
AQ1011="Projet OCM (ZTE, NOKIA, autres projets)","PLANNED WORKS",
AQ1011="No root CAuse","No root cause",
AQ1011="ODU HS","ACTIVE",
AQ1011="IP &amp; VLAN","ACTIVE",
AQ1011="Warehouse HUAWEI","SPARE-ISSUE",
AQ1011="SPARE-HS","SPARE-ISSUE",
AQ1011="Power Telco","ACTIVE", AQ1011="no impacts","no impacts"
),"")</f>
        <v>No root cause</v>
      </c>
      <c r="AS1011" s="92" t="s">
        <v>5537</v>
      </c>
      <c r="AT1011" s="98" t="s">
        <v>1611</v>
      </c>
      <c r="AV1011" s="17" t="s">
        <v>5537</v>
      </c>
      <c r="AW1011" s="7" t="s">
        <v>5537</v>
      </c>
      <c r="AX1011" s="6" t="s">
        <v>5537</v>
      </c>
      <c r="AY1011" s="7"/>
      <c r="AZ1011" s="3" t="s">
        <v>5537</v>
      </c>
      <c r="BA1011" s="18" t="s">
        <v>5537</v>
      </c>
      <c r="BB1011" s="18" t="s">
        <v>5537</v>
      </c>
      <c r="BC1011" s="18" t="s">
        <v>5537</v>
      </c>
      <c r="BD1011" s="18" t="s">
        <v>5537</v>
      </c>
      <c r="BE1011" s="18" t="s">
        <v>5537</v>
      </c>
      <c r="BF1011" s="18" t="s">
        <v>5537</v>
      </c>
      <c r="BG1011" s="18" t="s">
        <v>5537</v>
      </c>
      <c r="BH1011" s="18" t="s">
        <v>5537</v>
      </c>
      <c r="BI1011" s="18" t="s">
        <v>5537</v>
      </c>
      <c r="BJ1011" s="18" t="s">
        <v>5537</v>
      </c>
      <c r="BK1011" s="18" t="s">
        <v>5537</v>
      </c>
      <c r="BL1011" s="9" t="s">
        <v>5537</v>
      </c>
      <c r="BM1011" s="14" t="s">
        <v>5537</v>
      </c>
      <c r="BN1011" s="14" t="s">
        <v>5537</v>
      </c>
      <c r="BO1011" s="14" t="str">
        <f>_xlfn.XLOOKUP(B1011,'[4]cell downs 18042026 17h'!$B:$B,'[4]cell downs 18042026 17h'!$B:$B,"")</f>
        <v/>
      </c>
      <c r="BP1011" s="14" t="str">
        <f>_xlfn.XLOOKUP(B1011,'[5]Cells Huawei 19042026 15h'!$B:$B,'[5]Cells Huawei 19042026 15h'!$B:$B,"")</f>
        <v/>
      </c>
      <c r="BQ1011" s="9" t="str">
        <f>_xlfn.XLOOKUP(B1011,'[6]cells down 19042026 9H40'!$B:$B,'[6]cells down 19042026 9H40'!$B:$B,"")</f>
        <v/>
      </c>
      <c r="BR1011" s="9" t="s">
        <v>1611</v>
      </c>
      <c r="BS1011" s="9" t="s">
        <v>12</v>
      </c>
      <c r="BT1011" s="108"/>
    </row>
    <row r="1012" spans="1:72" s="9" customFormat="1" x14ac:dyDescent="0.35">
      <c r="A1012" s="1" t="s">
        <v>1696</v>
      </c>
      <c r="B1012" s="8" t="s">
        <v>1697</v>
      </c>
      <c r="C1012" s="3" t="str">
        <f>_xlfn.XLOOKUP(B1012,'[1]daily break down'!$D:$D,'[1]daily break down'!$E:$E,"")</f>
        <v>CENTRE</v>
      </c>
      <c r="D1012" s="1" t="s">
        <v>11</v>
      </c>
      <c r="E1012" s="1" t="s">
        <v>594</v>
      </c>
      <c r="F1012" s="3" t="s">
        <v>69</v>
      </c>
      <c r="G1012" s="1" t="s">
        <v>1698</v>
      </c>
      <c r="H1012" s="34" t="str">
        <f>_xlfn.XLOOKUP(B1012,[2]CALCULATION!$B:$B,[2]CALCULATION!$H:$H,"")</f>
        <v>ZTE</v>
      </c>
      <c r="I1012" s="28">
        <v>0.84732673578116258</v>
      </c>
      <c r="J1012" s="28">
        <v>1.1202212691156372</v>
      </c>
      <c r="K1012" s="28">
        <v>0</v>
      </c>
      <c r="L1012" s="28">
        <v>0</v>
      </c>
      <c r="M1012" s="28">
        <v>0</v>
      </c>
      <c r="N1012" s="28">
        <v>0</v>
      </c>
      <c r="O1012" s="28">
        <v>0</v>
      </c>
      <c r="P1012" s="28">
        <v>0</v>
      </c>
      <c r="Q1012" s="28">
        <v>0</v>
      </c>
      <c r="R1012" s="28">
        <v>0</v>
      </c>
      <c r="S1012" s="93">
        <v>0</v>
      </c>
      <c r="T1012" s="93">
        <f>_xlfn.XLOOKUP(B1012,'[3]Nur des jours'!$B:$B,'[3]Nur des jours'!$U:$U,"")</f>
        <v>2.9746235371668766</v>
      </c>
      <c r="U1012" s="93">
        <v>1.5368130284533703</v>
      </c>
      <c r="V1012" s="93">
        <v>0</v>
      </c>
      <c r="W1012" s="93">
        <v>2.9746235371668766</v>
      </c>
      <c r="X1012" s="93">
        <v>0</v>
      </c>
      <c r="Y1012" s="93">
        <v>0</v>
      </c>
      <c r="Z1012" s="93">
        <v>0</v>
      </c>
      <c r="AA1012" s="93">
        <v>0</v>
      </c>
      <c r="AB1012" s="93">
        <v>0</v>
      </c>
      <c r="AC1012" s="93">
        <f>_xlfn.XLOOKUP(B1012,'[3]Nur des jours'!$B:$B,'[3]Nur des jours'!$N:$N,"")</f>
        <v>0.95244668738389482</v>
      </c>
      <c r="AD1012" s="93">
        <v>0.95244668738389482</v>
      </c>
      <c r="AE1012" s="93">
        <v>0</v>
      </c>
      <c r="AF1012" s="93">
        <v>0</v>
      </c>
      <c r="AG1012" s="93"/>
      <c r="AH1012" s="93">
        <v>0</v>
      </c>
      <c r="AI1012" s="93">
        <v>0</v>
      </c>
      <c r="AJ1012" s="93">
        <v>0</v>
      </c>
      <c r="AK1012" s="93">
        <v>0</v>
      </c>
      <c r="AL1012" s="93">
        <v>0</v>
      </c>
      <c r="AM1012" s="49" t="s">
        <v>5559</v>
      </c>
      <c r="AN1012" s="49"/>
      <c r="AO1012" s="48" t="str" cm="1">
        <f t="array" ref="AO1012">IFERROR(_xlfn.IFS(
AQ1012="MPR ISSUE","PDH",
AQ1012="BSS Hardware Issue","BSS",
AQ1012="Sites strategiques, MLL, Pylone, etc.","ENVTECH",
AQ1012="AKTIVCO DEFAUT GE &amp; POWER Cabinet","AKTIVCO",
AQ1012="AKTIVCO Coupure ENEO &amp; Baisse de tension","AKTIVCO GRID ONLY",
AQ1012="Coupure ENEO &amp; Baisse de tension","IHS GRID ONLY",
AQ1012="Defaut GE &amp; POWER Cabinet","IHS",
AQ1012="Sharing","Partners",
AQ1012="Sites strategiques &amp; DataCenter","SST &amp; DC",
AQ1012="Exclu","Exclu",
AQ1012="SAT","SAT",
AQ1012="SPARE-ISSUE","SPARE-ISSUE",
AQ1012="Fiber CAmtel","TRANS_FO_CAMTEL",
AQ1012="Fiber AOF","Fiber AOF",
AQ1012="Projet OCM (HUAWEI)","TRAVAUX-HUAWEI",
AQ1012="Projet OCM (NOKIA)","TRAVAUX-NOKIA",
AQ1012="ACCESS-ISSUE","ACCESS-ISSUE",
AQ1012="Projet OCM (ZTE, NOKIA, autres projets)","TRAVAUX OCM",
AQ1012="No root CAuse","No root cause",
AQ1012="ODU HS","PDH",
AQ1012="IP &amp; VLAN","PDH",
AQ1012="Warehouse HUAWEI","SPARE-ISSUE",
AQ1012="SPARE-HS","SPARE-ISSUE",
AQ1012="Power Telco","BSS",AQ1012="no impacts","no impacts"
),"")</f>
        <v>No root cause</v>
      </c>
      <c r="AP1012" s="48" t="str" cm="1">
        <f t="array" ref="AP1012">IFERROR(_xlfn.IFS(
AQ1012="MPR ISSUE","TX ISSUE",
AQ1012="BSS Hardware Issue","RAN ISSUE",
AQ1012="Sites strategiques, MLL, Pylone, etc.","ENVTECH",
AQ1012="AKTIVCO DEFAUT GE &amp; POWER Cabinet","POWER ISSUE",
AQ1012="AKTIVCO Coupure ENEO &amp; Baisse de tension","POWER ISSUE",
AQ1012="Coupure ENEO &amp; Baisse de tension","POWER ISSUE",
AQ1012="Defaut GE &amp; POWER Cabinet","POWER ISSUE",
AQ1012="Sharing","POWER ISSUE",
AQ1012="Sites strategiques &amp; DataCenter","POWER ISSUE",
AQ1012="Exclu","Exclu",
AQ1012="SAT","TX ISSUE",
AQ1012="SPARE-ISSUE","SPARE-ISSUE",
AQ1012="Fiber CAmtel","TX ISSUE",
AQ1012="Fiber AOF","TX ISSUE",
AQ1012="Projet OCM (HUAWEI)","TRAVAUX-HUAWEI",
AQ1012="Projet OCM (NOKIA)","TRAVAUX -NOKIA",
AQ1012="ACCESS-ISSUE","ACCESS-ISSUE",
AQ1012="Projet OCM (ZTE, NOKIA, autres projets)","TRAVAUX OCM",
AQ1012="No root CAuse","No root cause",
AQ1012="ODU HS","TX ISSUE",
AQ1012="IP &amp; VLAN","TX ISSUE",
AQ1012="Warehouse HUAWEI","SPARE-ISSUE",
AQ1012="SPARE-HS","SPARE-ISSUE",
AQ1012="Power Telco","RAN ISSUE",AQ1012="no impacts","no impacts"
),"")</f>
        <v>No root cause</v>
      </c>
      <c r="AQ1012" s="126" t="s">
        <v>5344</v>
      </c>
      <c r="AR1012" s="48" t="str" cm="1">
        <f t="array" ref="AR1012">IFERROR(_xlfn.IFS(
AQ1012="MPR ISSUE","ACTIVE",
AQ1012="BSS Hardware Issue","ACTIVE",
AQ1012="Sites strategiques, MLL, Pylone, etc.","PASSIVE",
AQ1012="AKTIVCO DEFAUT GE &amp; POWER Cabinet","PASSIVE",
AQ1012="AKTIVCO Coupure ENEO &amp; Baisse de tension","PASSIVE",
AQ1012="Coupure ENEO &amp; Baisse de tension","PASSIVE",
AQ1012="Defaut GE &amp; POWER Cabinet","PASSIVE",
AQ1012="Sharing","PASSIVE",
AQ1012="Sites strategiques &amp; DataCenter","PASSIVE",
AQ1012="Exclu","Exclu",
AQ1012="SAT","ACTIVE",
AQ1012="SPARE-ISSUE","SPARE-ISSUE",
AQ1012="Fiber CAmtel","ACTIVE",
AQ1012="Fiber AOF","ACTIVE",
AQ1012="Projet OCM (HUAWEI)","PLANNED WORKS",
AQ1012="Projet OCM (NOKIA)","PLANNED WORKS",
AQ1012="ACCESS-ISSUE","ACCESS-ISSUE",
AQ1012="Projet OCM (ZTE, NOKIA, autres projets)","PLANNED WORKS",
AQ1012="No root CAuse","No root cause",
AQ1012="ODU HS","ACTIVE",
AQ1012="IP &amp; VLAN","ACTIVE",
AQ1012="Warehouse HUAWEI","SPARE-ISSUE",
AQ1012="SPARE-HS","SPARE-ISSUE",
AQ1012="Power Telco","ACTIVE", AQ1012="no impacts","no impacts"
),"")</f>
        <v>No root cause</v>
      </c>
      <c r="AS1012" s="92" t="s">
        <v>5537</v>
      </c>
      <c r="AT1012" s="98" t="s">
        <v>1697</v>
      </c>
      <c r="AV1012" s="17" t="s">
        <v>5537</v>
      </c>
      <c r="AW1012" s="7" t="s">
        <v>5537</v>
      </c>
      <c r="AX1012" s="6" t="s">
        <v>5537</v>
      </c>
      <c r="AY1012" s="7"/>
      <c r="AZ1012" s="3" t="s">
        <v>5537</v>
      </c>
      <c r="BA1012" s="18" t="s">
        <v>5537</v>
      </c>
      <c r="BB1012" s="18" t="s">
        <v>5537</v>
      </c>
      <c r="BC1012" s="18" t="s">
        <v>5537</v>
      </c>
      <c r="BD1012" s="18" t="s">
        <v>5537</v>
      </c>
      <c r="BE1012" s="18" t="s">
        <v>5537</v>
      </c>
      <c r="BF1012" s="18" t="s">
        <v>5537</v>
      </c>
      <c r="BG1012" s="18" t="s">
        <v>5537</v>
      </c>
      <c r="BH1012" s="18" t="s">
        <v>5537</v>
      </c>
      <c r="BI1012" s="18" t="s">
        <v>5537</v>
      </c>
      <c r="BJ1012" s="18" t="s">
        <v>5537</v>
      </c>
      <c r="BK1012" s="18" t="s">
        <v>5537</v>
      </c>
      <c r="BL1012" s="9" t="s">
        <v>5537</v>
      </c>
      <c r="BM1012" s="14" t="s">
        <v>5537</v>
      </c>
      <c r="BN1012" s="14" t="s">
        <v>5537</v>
      </c>
      <c r="BO1012" s="14" t="str">
        <f>_xlfn.XLOOKUP(B1012,'[4]cell downs 18042026 17h'!$B:$B,'[4]cell downs 18042026 17h'!$B:$B,"")</f>
        <v/>
      </c>
      <c r="BP1012" s="14" t="str">
        <f>_xlfn.XLOOKUP(B1012,'[5]Cells Huawei 19042026 15h'!$B:$B,'[5]Cells Huawei 19042026 15h'!$B:$B,"")</f>
        <v/>
      </c>
      <c r="BQ1012" s="9" t="str">
        <f>_xlfn.XLOOKUP(B1012,'[6]cells down 19042026 9H40'!$B:$B,'[6]cells down 19042026 9H40'!$B:$B,"")</f>
        <v/>
      </c>
      <c r="BR1012" s="9" t="s">
        <v>1697</v>
      </c>
      <c r="BS1012" s="9" t="s">
        <v>12</v>
      </c>
      <c r="BT1012" s="108"/>
    </row>
    <row r="1013" spans="1:72" s="9" customFormat="1" x14ac:dyDescent="0.35">
      <c r="A1013" s="1" t="s">
        <v>4721</v>
      </c>
      <c r="B1013" s="8" t="s">
        <v>4722</v>
      </c>
      <c r="C1013" s="3" t="str">
        <f>_xlfn.XLOOKUP(B1013,'[1]daily break down'!$D:$D,'[1]daily break down'!$E:$E,"")</f>
        <v>CENTRE</v>
      </c>
      <c r="D1013" s="1" t="s">
        <v>11</v>
      </c>
      <c r="E1013" s="1" t="s">
        <v>12</v>
      </c>
      <c r="F1013" s="3" t="s">
        <v>226</v>
      </c>
      <c r="G1013" s="1" t="s">
        <v>489</v>
      </c>
      <c r="H1013" s="34" t="str">
        <f>_xlfn.XLOOKUP(B1013,[2]CALCULATION!$B:$B,[2]CALCULATION!$H:$H,"")</f>
        <v>ZTE</v>
      </c>
      <c r="I1013" s="28">
        <v>0</v>
      </c>
      <c r="J1013" s="28">
        <v>0</v>
      </c>
      <c r="K1013" s="28">
        <v>0</v>
      </c>
      <c r="L1013" s="28">
        <v>0</v>
      </c>
      <c r="M1013" s="28">
        <v>0</v>
      </c>
      <c r="N1013" s="28">
        <v>0</v>
      </c>
      <c r="O1013" s="28">
        <v>0</v>
      </c>
      <c r="P1013" s="28">
        <v>0</v>
      </c>
      <c r="Q1013" s="28">
        <v>0</v>
      </c>
      <c r="R1013" s="28">
        <v>8.7213532972065522E-2</v>
      </c>
      <c r="S1013" s="93">
        <v>0</v>
      </c>
      <c r="T1013" s="93">
        <f>_xlfn.XLOOKUP(B1013,'[3]Nur des jours'!$B:$B,'[3]Nur des jours'!$U:$U,"")</f>
        <v>0</v>
      </c>
      <c r="U1013" s="93">
        <v>0</v>
      </c>
      <c r="V1013" s="93">
        <v>0</v>
      </c>
      <c r="W1013" s="93">
        <v>0</v>
      </c>
      <c r="X1013" s="93">
        <v>0</v>
      </c>
      <c r="Y1013" s="93">
        <v>0</v>
      </c>
      <c r="Z1013" s="93">
        <v>0</v>
      </c>
      <c r="AA1013" s="93">
        <v>0</v>
      </c>
      <c r="AB1013" s="93">
        <v>0</v>
      </c>
      <c r="AC1013" s="93">
        <f>_xlfn.XLOOKUP(B1013,'[3]Nur des jours'!$B:$B,'[3]Nur des jours'!$N:$N,"")</f>
        <v>0.93669831322963326</v>
      </c>
      <c r="AD1013" s="93">
        <v>0.93669831322963326</v>
      </c>
      <c r="AE1013" s="93">
        <v>0</v>
      </c>
      <c r="AF1013" s="93">
        <v>0</v>
      </c>
      <c r="AG1013" s="93"/>
      <c r="AH1013" s="93">
        <v>0</v>
      </c>
      <c r="AI1013" s="93">
        <v>0</v>
      </c>
      <c r="AJ1013" s="93">
        <v>0</v>
      </c>
      <c r="AK1013" s="93">
        <v>0</v>
      </c>
      <c r="AL1013" s="93">
        <v>0</v>
      </c>
      <c r="AM1013" s="49" t="s">
        <v>5559</v>
      </c>
      <c r="AN1013" s="49"/>
      <c r="AO1013" s="48" t="str" cm="1">
        <f t="array" ref="AO1013">IFERROR(_xlfn.IFS(
AQ1013="MPR ISSUE","PDH",
AQ1013="BSS Hardware Issue","BSS",
AQ1013="Sites strategiques, MLL, Pylone, etc.","ENVTECH",
AQ1013="AKTIVCO DEFAUT GE &amp; POWER Cabinet","AKTIVCO",
AQ1013="AKTIVCO Coupure ENEO &amp; Baisse de tension","AKTIVCO GRID ONLY",
AQ1013="Coupure ENEO &amp; Baisse de tension","IHS GRID ONLY",
AQ1013="Defaut GE &amp; POWER Cabinet","IHS",
AQ1013="Sharing","Partners",
AQ1013="Sites strategiques &amp; DataCenter","SST &amp; DC",
AQ1013="Exclu","Exclu",
AQ1013="SAT","SAT",
AQ1013="SPARE-ISSUE","SPARE-ISSUE",
AQ1013="Fiber CAmtel","TRANS_FO_CAMTEL",
AQ1013="Fiber AOF","Fiber AOF",
AQ1013="Projet OCM (HUAWEI)","TRAVAUX-HUAWEI",
AQ1013="Projet OCM (NOKIA)","TRAVAUX-NOKIA",
AQ1013="ACCESS-ISSUE","ACCESS-ISSUE",
AQ1013="Projet OCM (ZTE, NOKIA, autres projets)","TRAVAUX OCM",
AQ1013="No root CAuse","No root cause",
AQ1013="ODU HS","PDH",
AQ1013="IP &amp; VLAN","PDH",
AQ1013="Warehouse HUAWEI","SPARE-ISSUE",
AQ1013="SPARE-HS","SPARE-ISSUE",
AQ1013="Power Telco","BSS",AQ1013="no impacts","no impacts"
),"")</f>
        <v>No root cause</v>
      </c>
      <c r="AP1013" s="48" t="str" cm="1">
        <f t="array" ref="AP1013">IFERROR(_xlfn.IFS(
AQ1013="MPR ISSUE","TX ISSUE",
AQ1013="BSS Hardware Issue","RAN ISSUE",
AQ1013="Sites strategiques, MLL, Pylone, etc.","ENVTECH",
AQ1013="AKTIVCO DEFAUT GE &amp; POWER Cabinet","POWER ISSUE",
AQ1013="AKTIVCO Coupure ENEO &amp; Baisse de tension","POWER ISSUE",
AQ1013="Coupure ENEO &amp; Baisse de tension","POWER ISSUE",
AQ1013="Defaut GE &amp; POWER Cabinet","POWER ISSUE",
AQ1013="Sharing","POWER ISSUE",
AQ1013="Sites strategiques &amp; DataCenter","POWER ISSUE",
AQ1013="Exclu","Exclu",
AQ1013="SAT","TX ISSUE",
AQ1013="SPARE-ISSUE","SPARE-ISSUE",
AQ1013="Fiber CAmtel","TX ISSUE",
AQ1013="Fiber AOF","TX ISSUE",
AQ1013="Projet OCM (HUAWEI)","TRAVAUX-HUAWEI",
AQ1013="Projet OCM (NOKIA)","TRAVAUX -NOKIA",
AQ1013="ACCESS-ISSUE","ACCESS-ISSUE",
AQ1013="Projet OCM (ZTE, NOKIA, autres projets)","TRAVAUX OCM",
AQ1013="No root CAuse","No root cause",
AQ1013="ODU HS","TX ISSUE",
AQ1013="IP &amp; VLAN","TX ISSUE",
AQ1013="Warehouse HUAWEI","SPARE-ISSUE",
AQ1013="SPARE-HS","SPARE-ISSUE",
AQ1013="Power Telco","RAN ISSUE",AQ1013="no impacts","no impacts"
),"")</f>
        <v>No root cause</v>
      </c>
      <c r="AQ1013" s="126" t="s">
        <v>5344</v>
      </c>
      <c r="AR1013" s="48" t="str" cm="1">
        <f t="array" ref="AR1013">IFERROR(_xlfn.IFS(
AQ1013="MPR ISSUE","ACTIVE",
AQ1013="BSS Hardware Issue","ACTIVE",
AQ1013="Sites strategiques, MLL, Pylone, etc.","PASSIVE",
AQ1013="AKTIVCO DEFAUT GE &amp; POWER Cabinet","PASSIVE",
AQ1013="AKTIVCO Coupure ENEO &amp; Baisse de tension","PASSIVE",
AQ1013="Coupure ENEO &amp; Baisse de tension","PASSIVE",
AQ1013="Defaut GE &amp; POWER Cabinet","PASSIVE",
AQ1013="Sharing","PASSIVE",
AQ1013="Sites strategiques &amp; DataCenter","PASSIVE",
AQ1013="Exclu","Exclu",
AQ1013="SAT","ACTIVE",
AQ1013="SPARE-ISSUE","SPARE-ISSUE",
AQ1013="Fiber CAmtel","ACTIVE",
AQ1013="Fiber AOF","ACTIVE",
AQ1013="Projet OCM (HUAWEI)","PLANNED WORKS",
AQ1013="Projet OCM (NOKIA)","PLANNED WORKS",
AQ1013="ACCESS-ISSUE","ACCESS-ISSUE",
AQ1013="Projet OCM (ZTE, NOKIA, autres projets)","PLANNED WORKS",
AQ1013="No root CAuse","No root cause",
AQ1013="ODU HS","ACTIVE",
AQ1013="IP &amp; VLAN","ACTIVE",
AQ1013="Warehouse HUAWEI","SPARE-ISSUE",
AQ1013="SPARE-HS","SPARE-ISSUE",
AQ1013="Power Telco","ACTIVE", AQ1013="no impacts","no impacts"
),"")</f>
        <v>No root cause</v>
      </c>
      <c r="AS1013" s="92" t="s">
        <v>5537</v>
      </c>
      <c r="AT1013" s="98" t="s">
        <v>4722</v>
      </c>
      <c r="AV1013" s="17" t="s">
        <v>5537</v>
      </c>
      <c r="AW1013" s="7" t="s">
        <v>5537</v>
      </c>
      <c r="AX1013" s="6" t="s">
        <v>5537</v>
      </c>
      <c r="AY1013" s="7"/>
      <c r="AZ1013" s="3" t="s">
        <v>5537</v>
      </c>
      <c r="BA1013" s="18" t="s">
        <v>5537</v>
      </c>
      <c r="BB1013" s="18" t="s">
        <v>5537</v>
      </c>
      <c r="BC1013" s="18" t="s">
        <v>5537</v>
      </c>
      <c r="BD1013" s="18" t="s">
        <v>5537</v>
      </c>
      <c r="BE1013" s="18" t="s">
        <v>5537</v>
      </c>
      <c r="BF1013" s="18" t="s">
        <v>5537</v>
      </c>
      <c r="BG1013" s="18" t="s">
        <v>5537</v>
      </c>
      <c r="BH1013" s="18" t="s">
        <v>5537</v>
      </c>
      <c r="BI1013" s="18" t="s">
        <v>5537</v>
      </c>
      <c r="BJ1013" s="18" t="s">
        <v>5537</v>
      </c>
      <c r="BK1013" s="18" t="s">
        <v>5537</v>
      </c>
      <c r="BL1013" s="9" t="s">
        <v>5537</v>
      </c>
      <c r="BM1013" s="14" t="s">
        <v>5537</v>
      </c>
      <c r="BN1013" s="14" t="s">
        <v>5537</v>
      </c>
      <c r="BO1013" s="14" t="str">
        <f>_xlfn.XLOOKUP(B1013,'[4]cell downs 18042026 17h'!$B:$B,'[4]cell downs 18042026 17h'!$B:$B,"")</f>
        <v/>
      </c>
      <c r="BP1013" s="14" t="str">
        <f>_xlfn.XLOOKUP(B1013,'[5]Cells Huawei 19042026 15h'!$B:$B,'[5]Cells Huawei 19042026 15h'!$B:$B,"")</f>
        <v/>
      </c>
      <c r="BQ1013" s="9" t="str">
        <f>_xlfn.XLOOKUP(B1013,'[6]cells down 19042026 9H40'!$B:$B,'[6]cells down 19042026 9H40'!$B:$B,"")</f>
        <v/>
      </c>
      <c r="BR1013" s="9" t="s">
        <v>4722</v>
      </c>
      <c r="BS1013" s="9" t="s">
        <v>12</v>
      </c>
      <c r="BT1013" s="108"/>
    </row>
    <row r="1014" spans="1:72" s="9" customFormat="1" x14ac:dyDescent="0.35">
      <c r="A1014" s="1" t="s">
        <v>4562</v>
      </c>
      <c r="B1014" s="8" t="s">
        <v>4563</v>
      </c>
      <c r="C1014" s="3" t="str">
        <f>_xlfn.XLOOKUP(B1014,'[1]daily break down'!$D:$D,'[1]daily break down'!$E:$E,"")</f>
        <v>Yaounde</v>
      </c>
      <c r="D1014" s="1" t="s">
        <v>11</v>
      </c>
      <c r="E1014" s="1" t="s">
        <v>12</v>
      </c>
      <c r="F1014" s="3" t="s">
        <v>37</v>
      </c>
      <c r="G1014" s="1" t="s">
        <v>38</v>
      </c>
      <c r="H1014" s="34" t="str">
        <f>_xlfn.XLOOKUP(B1014,[2]CALCULATION!$B:$B,[2]CALCULATION!$H:$H,"")</f>
        <v>ZTE</v>
      </c>
      <c r="I1014" s="28">
        <v>0</v>
      </c>
      <c r="J1014" s="28">
        <v>0</v>
      </c>
      <c r="K1014" s="28">
        <v>0</v>
      </c>
      <c r="L1014" s="28">
        <v>0</v>
      </c>
      <c r="M1014" s="28">
        <v>0</v>
      </c>
      <c r="N1014" s="28">
        <v>3.9194368110309252</v>
      </c>
      <c r="O1014" s="28">
        <v>0.36048260295120621</v>
      </c>
      <c r="P1014" s="28">
        <v>0</v>
      </c>
      <c r="Q1014" s="28">
        <v>0</v>
      </c>
      <c r="R1014" s="28">
        <v>0</v>
      </c>
      <c r="S1014" s="93">
        <v>0</v>
      </c>
      <c r="T1014" s="93">
        <f>_xlfn.XLOOKUP(B1014,'[3]Nur des jours'!$B:$B,'[3]Nur des jours'!$U:$U,"")</f>
        <v>0</v>
      </c>
      <c r="U1014" s="93">
        <v>0</v>
      </c>
      <c r="V1014" s="93">
        <v>0</v>
      </c>
      <c r="W1014" s="93">
        <v>0</v>
      </c>
      <c r="X1014" s="93">
        <v>0</v>
      </c>
      <c r="Y1014" s="93">
        <v>0</v>
      </c>
      <c r="Z1014" s="93">
        <v>0</v>
      </c>
      <c r="AA1014" s="93">
        <v>0</v>
      </c>
      <c r="AB1014" s="93">
        <v>1.5338167352961737E-3</v>
      </c>
      <c r="AC1014" s="93">
        <f>_xlfn.XLOOKUP(B1014,'[3]Nur des jours'!$B:$B,'[3]Nur des jours'!$N:$N,"")</f>
        <v>0.93509315618106759</v>
      </c>
      <c r="AD1014" s="93">
        <v>0.93509315618106759</v>
      </c>
      <c r="AE1014" s="93">
        <v>0</v>
      </c>
      <c r="AF1014" s="93">
        <v>0</v>
      </c>
      <c r="AG1014" s="93"/>
      <c r="AH1014" s="93">
        <v>0</v>
      </c>
      <c r="AI1014" s="93">
        <v>0</v>
      </c>
      <c r="AJ1014" s="93">
        <v>0</v>
      </c>
      <c r="AK1014" s="93">
        <v>0</v>
      </c>
      <c r="AL1014" s="93">
        <v>0</v>
      </c>
      <c r="AM1014" s="49" t="s">
        <v>5559</v>
      </c>
      <c r="AN1014" s="49"/>
      <c r="AO1014" s="48" t="str" cm="1">
        <f t="array" ref="AO1014">IFERROR(_xlfn.IFS(
AQ1014="MPR ISSUE","PDH",
AQ1014="BSS Hardware Issue","BSS",
AQ1014="Sites strategiques, MLL, Pylone, etc.","ENVTECH",
AQ1014="AKTIVCO DEFAUT GE &amp; POWER Cabinet","AKTIVCO",
AQ1014="AKTIVCO Coupure ENEO &amp; Baisse de tension","AKTIVCO GRID ONLY",
AQ1014="Coupure ENEO &amp; Baisse de tension","IHS GRID ONLY",
AQ1014="Defaut GE &amp; POWER Cabinet","IHS",
AQ1014="Sharing","Partners",
AQ1014="Sites strategiques &amp; DataCenter","SST &amp; DC",
AQ1014="Exclu","Exclu",
AQ1014="SAT","SAT",
AQ1014="SPARE-ISSUE","SPARE-ISSUE",
AQ1014="Fiber CAmtel","TRANS_FO_CAMTEL",
AQ1014="Fiber AOF","Fiber AOF",
AQ1014="Projet OCM (HUAWEI)","TRAVAUX-HUAWEI",
AQ1014="Projet OCM (NOKIA)","TRAVAUX-NOKIA",
AQ1014="ACCESS-ISSUE","ACCESS-ISSUE",
AQ1014="Projet OCM (ZTE, NOKIA, autres projets)","TRAVAUX OCM",
AQ1014="No root CAuse","No root cause",
AQ1014="ODU HS","PDH",
AQ1014="IP &amp; VLAN","PDH",
AQ1014="Warehouse HUAWEI","SPARE-ISSUE",
AQ1014="SPARE-HS","SPARE-ISSUE",
AQ1014="Power Telco","BSS",AQ1014="no impacts","no impacts"
),"")</f>
        <v>No root cause</v>
      </c>
      <c r="AP1014" s="48" t="str" cm="1">
        <f t="array" ref="AP1014">IFERROR(_xlfn.IFS(
AQ1014="MPR ISSUE","TX ISSUE",
AQ1014="BSS Hardware Issue","RAN ISSUE",
AQ1014="Sites strategiques, MLL, Pylone, etc.","ENVTECH",
AQ1014="AKTIVCO DEFAUT GE &amp; POWER Cabinet","POWER ISSUE",
AQ1014="AKTIVCO Coupure ENEO &amp; Baisse de tension","POWER ISSUE",
AQ1014="Coupure ENEO &amp; Baisse de tension","POWER ISSUE",
AQ1014="Defaut GE &amp; POWER Cabinet","POWER ISSUE",
AQ1014="Sharing","POWER ISSUE",
AQ1014="Sites strategiques &amp; DataCenter","POWER ISSUE",
AQ1014="Exclu","Exclu",
AQ1014="SAT","TX ISSUE",
AQ1014="SPARE-ISSUE","SPARE-ISSUE",
AQ1014="Fiber CAmtel","TX ISSUE",
AQ1014="Fiber AOF","TX ISSUE",
AQ1014="Projet OCM (HUAWEI)","TRAVAUX-HUAWEI",
AQ1014="Projet OCM (NOKIA)","TRAVAUX -NOKIA",
AQ1014="ACCESS-ISSUE","ACCESS-ISSUE",
AQ1014="Projet OCM (ZTE, NOKIA, autres projets)","TRAVAUX OCM",
AQ1014="No root CAuse","No root cause",
AQ1014="ODU HS","TX ISSUE",
AQ1014="IP &amp; VLAN","TX ISSUE",
AQ1014="Warehouse HUAWEI","SPARE-ISSUE",
AQ1014="SPARE-HS","SPARE-ISSUE",
AQ1014="Power Telco","RAN ISSUE",AQ1014="no impacts","no impacts"
),"")</f>
        <v>No root cause</v>
      </c>
      <c r="AQ1014" s="126" t="s">
        <v>5344</v>
      </c>
      <c r="AR1014" s="48" t="str" cm="1">
        <f t="array" ref="AR1014">IFERROR(_xlfn.IFS(
AQ1014="MPR ISSUE","ACTIVE",
AQ1014="BSS Hardware Issue","ACTIVE",
AQ1014="Sites strategiques, MLL, Pylone, etc.","PASSIVE",
AQ1014="AKTIVCO DEFAUT GE &amp; POWER Cabinet","PASSIVE",
AQ1014="AKTIVCO Coupure ENEO &amp; Baisse de tension","PASSIVE",
AQ1014="Coupure ENEO &amp; Baisse de tension","PASSIVE",
AQ1014="Defaut GE &amp; POWER Cabinet","PASSIVE",
AQ1014="Sharing","PASSIVE",
AQ1014="Sites strategiques &amp; DataCenter","PASSIVE",
AQ1014="Exclu","Exclu",
AQ1014="SAT","ACTIVE",
AQ1014="SPARE-ISSUE","SPARE-ISSUE",
AQ1014="Fiber CAmtel","ACTIVE",
AQ1014="Fiber AOF","ACTIVE",
AQ1014="Projet OCM (HUAWEI)","PLANNED WORKS",
AQ1014="Projet OCM (NOKIA)","PLANNED WORKS",
AQ1014="ACCESS-ISSUE","ACCESS-ISSUE",
AQ1014="Projet OCM (ZTE, NOKIA, autres projets)","PLANNED WORKS",
AQ1014="No root CAuse","No root cause",
AQ1014="ODU HS","ACTIVE",
AQ1014="IP &amp; VLAN","ACTIVE",
AQ1014="Warehouse HUAWEI","SPARE-ISSUE",
AQ1014="SPARE-HS","SPARE-ISSUE",
AQ1014="Power Telco","ACTIVE", AQ1014="no impacts","no impacts"
),"")</f>
        <v>No root cause</v>
      </c>
      <c r="AS1014" s="92" t="s">
        <v>5537</v>
      </c>
      <c r="AT1014" s="98" t="s">
        <v>4563</v>
      </c>
      <c r="AV1014" s="17" t="s">
        <v>5537</v>
      </c>
      <c r="AW1014" s="7" t="s">
        <v>5537</v>
      </c>
      <c r="AX1014" s="6" t="s">
        <v>5537</v>
      </c>
      <c r="AY1014" s="7"/>
      <c r="AZ1014" s="3" t="s">
        <v>5537</v>
      </c>
      <c r="BA1014" s="18" t="s">
        <v>5537</v>
      </c>
      <c r="BB1014" s="18" t="s">
        <v>5537</v>
      </c>
      <c r="BC1014" s="18" t="s">
        <v>5537</v>
      </c>
      <c r="BD1014" s="18" t="s">
        <v>5537</v>
      </c>
      <c r="BE1014" s="18" t="s">
        <v>5537</v>
      </c>
      <c r="BF1014" s="18" t="s">
        <v>5537</v>
      </c>
      <c r="BG1014" s="18" t="s">
        <v>5537</v>
      </c>
      <c r="BH1014" s="18" t="s">
        <v>5537</v>
      </c>
      <c r="BI1014" s="18" t="s">
        <v>5537</v>
      </c>
      <c r="BJ1014" s="18" t="s">
        <v>5537</v>
      </c>
      <c r="BK1014" s="18" t="s">
        <v>5537</v>
      </c>
      <c r="BL1014" s="9" t="s">
        <v>5537</v>
      </c>
      <c r="BM1014" s="14" t="s">
        <v>5537</v>
      </c>
      <c r="BN1014" s="14" t="s">
        <v>5537</v>
      </c>
      <c r="BO1014" s="14" t="str">
        <f>_xlfn.XLOOKUP(B1014,'[4]cell downs 18042026 17h'!$B:$B,'[4]cell downs 18042026 17h'!$B:$B,"")</f>
        <v/>
      </c>
      <c r="BP1014" s="14" t="str">
        <f>_xlfn.XLOOKUP(B1014,'[5]Cells Huawei 19042026 15h'!$B:$B,'[5]Cells Huawei 19042026 15h'!$B:$B,"")</f>
        <v/>
      </c>
      <c r="BQ1014" s="9" t="str">
        <f>_xlfn.XLOOKUP(B1014,'[6]cells down 19042026 9H40'!$B:$B,'[6]cells down 19042026 9H40'!$B:$B,"")</f>
        <v/>
      </c>
      <c r="BR1014" s="9" t="s">
        <v>4563</v>
      </c>
      <c r="BS1014" s="9" t="s">
        <v>12</v>
      </c>
      <c r="BT1014" s="108"/>
    </row>
    <row r="1015" spans="1:72" s="9" customFormat="1" x14ac:dyDescent="0.35">
      <c r="A1015" s="1" t="s">
        <v>3367</v>
      </c>
      <c r="B1015" s="8" t="s">
        <v>3368</v>
      </c>
      <c r="C1015" s="3" t="str">
        <f>_xlfn.XLOOKUP(B1015,'[1]daily break down'!$D:$D,'[1]daily break down'!$E:$E,"")</f>
        <v>Bafoussam</v>
      </c>
      <c r="D1015" s="1" t="s">
        <v>11</v>
      </c>
      <c r="E1015" s="1" t="s">
        <v>12</v>
      </c>
      <c r="F1015" s="3" t="s">
        <v>102</v>
      </c>
      <c r="G1015" s="1" t="s">
        <v>299</v>
      </c>
      <c r="H1015" s="32" t="str">
        <f>_xlfn.XLOOKUP(B1015,[2]CALCULATION!$B:$B,[2]CALCULATION!$H:$H,"")</f>
        <v>Huawei</v>
      </c>
      <c r="I1015" s="28">
        <v>11.252454106776472</v>
      </c>
      <c r="J1015" s="28">
        <v>6.6955559265251834</v>
      </c>
      <c r="K1015" s="28">
        <v>1.5557717167047624</v>
      </c>
      <c r="L1015" s="28">
        <v>7.1072787094822704E-2</v>
      </c>
      <c r="M1015" s="28">
        <v>0.21819434813502153</v>
      </c>
      <c r="N1015" s="28">
        <v>0.67095564630043403</v>
      </c>
      <c r="O1015" s="28">
        <v>3.8699801388567852</v>
      </c>
      <c r="P1015" s="28">
        <v>4.7135258380346601</v>
      </c>
      <c r="Q1015" s="28">
        <v>0.81747081467784144</v>
      </c>
      <c r="R1015" s="28">
        <v>2.4844264096132503E-2</v>
      </c>
      <c r="S1015" s="93">
        <v>0</v>
      </c>
      <c r="T1015" s="93">
        <f>_xlfn.XLOOKUP(B1015,'[3]Nur des jours'!$B:$B,'[3]Nur des jours'!$U:$U,"")</f>
        <v>0</v>
      </c>
      <c r="U1015" s="93">
        <v>0.56555033344462424</v>
      </c>
      <c r="V1015" s="93">
        <v>1.0165994640915665E-2</v>
      </c>
      <c r="W1015" s="93">
        <v>0</v>
      </c>
      <c r="X1015" s="93">
        <v>2.056384529995748E-2</v>
      </c>
      <c r="Y1015" s="93">
        <v>0</v>
      </c>
      <c r="Z1015" s="93">
        <v>0</v>
      </c>
      <c r="AA1015" s="93">
        <v>0</v>
      </c>
      <c r="AB1015" s="93">
        <v>0</v>
      </c>
      <c r="AC1015" s="93">
        <f>_xlfn.XLOOKUP(B1015,'[3]Nur des jours'!$B:$B,'[3]Nur des jours'!$N:$N,"")</f>
        <v>0.91536755956202764</v>
      </c>
      <c r="AD1015" s="93">
        <v>0.91536755956202764</v>
      </c>
      <c r="AE1015" s="93">
        <v>0</v>
      </c>
      <c r="AF1015" s="93">
        <v>0</v>
      </c>
      <c r="AG1015" s="93"/>
      <c r="AH1015" s="93">
        <v>0</v>
      </c>
      <c r="AI1015" s="93">
        <v>0</v>
      </c>
      <c r="AJ1015" s="93">
        <v>0</v>
      </c>
      <c r="AK1015" s="93">
        <v>0</v>
      </c>
      <c r="AL1015" s="93">
        <v>0</v>
      </c>
      <c r="AM1015" s="49" t="s">
        <v>5559</v>
      </c>
      <c r="AN1015" s="49"/>
      <c r="AO1015" s="48" t="str" cm="1">
        <f t="array" ref="AO1015">IFERROR(_xlfn.IFS(
AQ1015="MPR ISSUE","PDH",
AQ1015="BSS Hardware Issue","BSS",
AQ1015="Sites strategiques, MLL, Pylone, etc.","ENVTECH",
AQ1015="AKTIVCO DEFAUT GE &amp; POWER Cabinet","AKTIVCO",
AQ1015="AKTIVCO Coupure ENEO &amp; Baisse de tension","AKTIVCO GRID ONLY",
AQ1015="Coupure ENEO &amp; Baisse de tension","IHS GRID ONLY",
AQ1015="Defaut GE &amp; POWER Cabinet","IHS",
AQ1015="Sharing","Partners",
AQ1015="Sites strategiques &amp; DataCenter","SST &amp; DC",
AQ1015="Exclu","Exclu",
AQ1015="SAT","SAT",
AQ1015="SPARE-ISSUE","SPARE-ISSUE",
AQ1015="Fiber CAmtel","TRANS_FO_CAMTEL",
AQ1015="Fiber AOF","Fiber AOF",
AQ1015="Projet OCM (HUAWEI)","TRAVAUX-HUAWEI",
AQ1015="Projet OCM (NOKIA)","TRAVAUX-NOKIA",
AQ1015="ACCESS-ISSUE","ACCESS-ISSUE",
AQ1015="Projet OCM (ZTE, NOKIA, autres projets)","TRAVAUX OCM",
AQ1015="No root CAuse","No root cause",
AQ1015="ODU HS","PDH",
AQ1015="IP &amp; VLAN","PDH",
AQ1015="Warehouse HUAWEI","SPARE-ISSUE",
AQ1015="SPARE-HS","SPARE-ISSUE",
AQ1015="Power Telco","BSS",AQ1015="no impacts","no impacts"
),"")</f>
        <v>No root cause</v>
      </c>
      <c r="AP1015" s="48" t="str" cm="1">
        <f t="array" ref="AP1015">IFERROR(_xlfn.IFS(
AQ1015="MPR ISSUE","TX ISSUE",
AQ1015="BSS Hardware Issue","RAN ISSUE",
AQ1015="Sites strategiques, MLL, Pylone, etc.","ENVTECH",
AQ1015="AKTIVCO DEFAUT GE &amp; POWER Cabinet","POWER ISSUE",
AQ1015="AKTIVCO Coupure ENEO &amp; Baisse de tension","POWER ISSUE",
AQ1015="Coupure ENEO &amp; Baisse de tension","POWER ISSUE",
AQ1015="Defaut GE &amp; POWER Cabinet","POWER ISSUE",
AQ1015="Sharing","POWER ISSUE",
AQ1015="Sites strategiques &amp; DataCenter","POWER ISSUE",
AQ1015="Exclu","Exclu",
AQ1015="SAT","TX ISSUE",
AQ1015="SPARE-ISSUE","SPARE-ISSUE",
AQ1015="Fiber CAmtel","TX ISSUE",
AQ1015="Fiber AOF","TX ISSUE",
AQ1015="Projet OCM (HUAWEI)","TRAVAUX-HUAWEI",
AQ1015="Projet OCM (NOKIA)","TRAVAUX -NOKIA",
AQ1015="ACCESS-ISSUE","ACCESS-ISSUE",
AQ1015="Projet OCM (ZTE, NOKIA, autres projets)","TRAVAUX OCM",
AQ1015="No root CAuse","No root cause",
AQ1015="ODU HS","TX ISSUE",
AQ1015="IP &amp; VLAN","TX ISSUE",
AQ1015="Warehouse HUAWEI","SPARE-ISSUE",
AQ1015="SPARE-HS","SPARE-ISSUE",
AQ1015="Power Telco","RAN ISSUE",AQ1015="no impacts","no impacts"
),"")</f>
        <v>No root cause</v>
      </c>
      <c r="AQ1015" s="126" t="s">
        <v>5344</v>
      </c>
      <c r="AR1015" s="48" t="str" cm="1">
        <f t="array" ref="AR1015">IFERROR(_xlfn.IFS(
AQ1015="MPR ISSUE","ACTIVE",
AQ1015="BSS Hardware Issue","ACTIVE",
AQ1015="Sites strategiques, MLL, Pylone, etc.","PASSIVE",
AQ1015="AKTIVCO DEFAUT GE &amp; POWER Cabinet","PASSIVE",
AQ1015="AKTIVCO Coupure ENEO &amp; Baisse de tension","PASSIVE",
AQ1015="Coupure ENEO &amp; Baisse de tension","PASSIVE",
AQ1015="Defaut GE &amp; POWER Cabinet","PASSIVE",
AQ1015="Sharing","PASSIVE",
AQ1015="Sites strategiques &amp; DataCenter","PASSIVE",
AQ1015="Exclu","Exclu",
AQ1015="SAT","ACTIVE",
AQ1015="SPARE-ISSUE","SPARE-ISSUE",
AQ1015="Fiber CAmtel","ACTIVE",
AQ1015="Fiber AOF","ACTIVE",
AQ1015="Projet OCM (HUAWEI)","PLANNED WORKS",
AQ1015="Projet OCM (NOKIA)","PLANNED WORKS",
AQ1015="ACCESS-ISSUE","ACCESS-ISSUE",
AQ1015="Projet OCM (ZTE, NOKIA, autres projets)","PLANNED WORKS",
AQ1015="No root CAuse","No root cause",
AQ1015="ODU HS","ACTIVE",
AQ1015="IP &amp; VLAN","ACTIVE",
AQ1015="Warehouse HUAWEI","SPARE-ISSUE",
AQ1015="SPARE-HS","SPARE-ISSUE",
AQ1015="Power Telco","ACTIVE", AQ1015="no impacts","no impacts"
),"")</f>
        <v>No root cause</v>
      </c>
      <c r="AS1015" s="92" t="s">
        <v>5537</v>
      </c>
      <c r="AT1015" s="98" t="s">
        <v>3368</v>
      </c>
      <c r="AV1015" s="17" t="s">
        <v>5537</v>
      </c>
      <c r="AW1015" s="7" t="s">
        <v>5537</v>
      </c>
      <c r="AX1015" s="6" t="s">
        <v>5537</v>
      </c>
      <c r="AY1015" s="7"/>
      <c r="AZ1015" s="3" t="s">
        <v>5537</v>
      </c>
      <c r="BA1015" s="18" t="s">
        <v>5537</v>
      </c>
      <c r="BB1015" s="18" t="s">
        <v>5537</v>
      </c>
      <c r="BC1015" s="18" t="s">
        <v>5537</v>
      </c>
      <c r="BD1015" s="18" t="s">
        <v>5537</v>
      </c>
      <c r="BE1015" s="18" t="s">
        <v>5537</v>
      </c>
      <c r="BF1015" s="18" t="s">
        <v>5537</v>
      </c>
      <c r="BG1015" s="18" t="s">
        <v>5537</v>
      </c>
      <c r="BH1015" s="18" t="s">
        <v>5537</v>
      </c>
      <c r="BI1015" s="18" t="s">
        <v>5537</v>
      </c>
      <c r="BJ1015" s="18" t="s">
        <v>5537</v>
      </c>
      <c r="BK1015" s="18" t="s">
        <v>5537</v>
      </c>
      <c r="BL1015" s="9" t="s">
        <v>5537</v>
      </c>
      <c r="BM1015" s="14" t="s">
        <v>5537</v>
      </c>
      <c r="BN1015" s="14" t="s">
        <v>5537</v>
      </c>
      <c r="BO1015" s="14" t="str">
        <f>_xlfn.XLOOKUP(B1015,'[4]cell downs 18042026 17h'!$B:$B,'[4]cell downs 18042026 17h'!$B:$B,"")</f>
        <v/>
      </c>
      <c r="BP1015" s="14" t="str">
        <f>_xlfn.XLOOKUP(B1015,'[5]Cells Huawei 19042026 15h'!$B:$B,'[5]Cells Huawei 19042026 15h'!$B:$B,"")</f>
        <v/>
      </c>
      <c r="BQ1015" s="9" t="str">
        <f>_xlfn.XLOOKUP(B1015,'[6]cells down 19042026 9H40'!$B:$B,'[6]cells down 19042026 9H40'!$B:$B,"")</f>
        <v/>
      </c>
      <c r="BR1015" s="9" t="s">
        <v>3368</v>
      </c>
      <c r="BS1015" s="9" t="s">
        <v>12</v>
      </c>
      <c r="BT1015" s="108"/>
    </row>
    <row r="1016" spans="1:72" s="9" customFormat="1" x14ac:dyDescent="0.35">
      <c r="A1016" s="19" t="s">
        <v>5399</v>
      </c>
      <c r="B1016" s="26" t="s">
        <v>5400</v>
      </c>
      <c r="C1016" s="3" t="str">
        <f>_xlfn.XLOOKUP(B1016,'[1]daily break down'!$D:$D,'[1]daily break down'!$E:$E,"")</f>
        <v>CENTRE</v>
      </c>
      <c r="D1016" s="1" t="s">
        <v>11</v>
      </c>
      <c r="E1016" s="1" t="str">
        <f>BS1016</f>
        <v/>
      </c>
      <c r="F1016" s="19" t="s">
        <v>226</v>
      </c>
      <c r="G1016" s="19" t="s">
        <v>1866</v>
      </c>
      <c r="H1016" s="34" t="str">
        <f>_xlfn.XLOOKUP(B1016,[2]CALCULATION!$B:$B,[2]CALCULATION!$H:$H,"")</f>
        <v>ZTE</v>
      </c>
      <c r="I1016" s="28">
        <v>0</v>
      </c>
      <c r="J1016" s="28">
        <v>0</v>
      </c>
      <c r="K1016" s="28">
        <v>0</v>
      </c>
      <c r="L1016" s="28">
        <v>0</v>
      </c>
      <c r="M1016" s="28">
        <v>0</v>
      </c>
      <c r="N1016" s="28">
        <v>0</v>
      </c>
      <c r="O1016" s="28">
        <v>0</v>
      </c>
      <c r="P1016" s="28">
        <v>0</v>
      </c>
      <c r="Q1016" s="28">
        <v>0</v>
      </c>
      <c r="R1016" s="28">
        <v>1.8316447081182425</v>
      </c>
      <c r="S1016" s="93">
        <v>0</v>
      </c>
      <c r="T1016" s="93">
        <f>_xlfn.XLOOKUP(B1016,'[3]Nur des jours'!$B:$B,'[3]Nur des jours'!$U:$U,"")</f>
        <v>0</v>
      </c>
      <c r="U1016" s="93">
        <v>0</v>
      </c>
      <c r="V1016" s="93">
        <v>0</v>
      </c>
      <c r="W1016" s="93">
        <v>0</v>
      </c>
      <c r="X1016" s="93">
        <v>0</v>
      </c>
      <c r="Y1016" s="93">
        <v>0</v>
      </c>
      <c r="Z1016" s="93">
        <v>0</v>
      </c>
      <c r="AA1016" s="93">
        <v>0</v>
      </c>
      <c r="AB1016" s="93">
        <v>0.42153207603165177</v>
      </c>
      <c r="AC1016" s="93">
        <f>_xlfn.XLOOKUP(B1016,'[3]Nur des jours'!$B:$B,'[3]Nur des jours'!$N:$N,"")</f>
        <v>0.9083048685483387</v>
      </c>
      <c r="AD1016" s="93">
        <v>0.9083048685483387</v>
      </c>
      <c r="AE1016" s="93">
        <v>0</v>
      </c>
      <c r="AF1016" s="93">
        <v>0</v>
      </c>
      <c r="AG1016" s="93"/>
      <c r="AH1016" s="93">
        <v>0</v>
      </c>
      <c r="AI1016" s="93">
        <v>0</v>
      </c>
      <c r="AJ1016" s="93">
        <v>0</v>
      </c>
      <c r="AK1016" s="93">
        <v>0</v>
      </c>
      <c r="AL1016" s="93">
        <v>0</v>
      </c>
      <c r="AM1016" s="49" t="s">
        <v>5559</v>
      </c>
      <c r="AN1016" s="49"/>
      <c r="AO1016" s="48" t="str" cm="1">
        <f t="array" ref="AO1016">IFERROR(_xlfn.IFS(
AQ1016="MPR ISSUE","PDH",
AQ1016="BSS Hardware Issue","BSS",
AQ1016="Sites strategiques, MLL, Pylone, etc.","ENVTECH",
AQ1016="AKTIVCO DEFAUT GE &amp; POWER Cabinet","AKTIVCO",
AQ1016="AKTIVCO Coupure ENEO &amp; Baisse de tension","AKTIVCO GRID ONLY",
AQ1016="Coupure ENEO &amp; Baisse de tension","IHS GRID ONLY",
AQ1016="Defaut GE &amp; POWER Cabinet","IHS",
AQ1016="Sharing","Partners",
AQ1016="Sites strategiques &amp; DataCenter","SST &amp; DC",
AQ1016="Exclu","Exclu",
AQ1016="SAT","SAT",
AQ1016="SPARE-ISSUE","SPARE-ISSUE",
AQ1016="Fiber CAmtel","TRANS_FO_CAMTEL",
AQ1016="Fiber AOF","Fiber AOF",
AQ1016="Projet OCM (HUAWEI)","TRAVAUX-HUAWEI",
AQ1016="Projet OCM (NOKIA)","TRAVAUX-NOKIA",
AQ1016="ACCESS-ISSUE","ACCESS-ISSUE",
AQ1016="Projet OCM (ZTE, NOKIA, autres projets)","TRAVAUX OCM",
AQ1016="No root CAuse","No root cause",
AQ1016="ODU HS","PDH",
AQ1016="IP &amp; VLAN","PDH",
AQ1016="Warehouse HUAWEI","SPARE-ISSUE",
AQ1016="SPARE-HS","SPARE-ISSUE",
AQ1016="Power Telco","BSS",AQ1016="no impacts","no impacts"
),"")</f>
        <v>No root cause</v>
      </c>
      <c r="AP1016" s="48" t="str" cm="1">
        <f t="array" ref="AP1016">IFERROR(_xlfn.IFS(
AQ1016="MPR ISSUE","TX ISSUE",
AQ1016="BSS Hardware Issue","RAN ISSUE",
AQ1016="Sites strategiques, MLL, Pylone, etc.","ENVTECH",
AQ1016="AKTIVCO DEFAUT GE &amp; POWER Cabinet","POWER ISSUE",
AQ1016="AKTIVCO Coupure ENEO &amp; Baisse de tension","POWER ISSUE",
AQ1016="Coupure ENEO &amp; Baisse de tension","POWER ISSUE",
AQ1016="Defaut GE &amp; POWER Cabinet","POWER ISSUE",
AQ1016="Sharing","POWER ISSUE",
AQ1016="Sites strategiques &amp; DataCenter","POWER ISSUE",
AQ1016="Exclu","Exclu",
AQ1016="SAT","TX ISSUE",
AQ1016="SPARE-ISSUE","SPARE-ISSUE",
AQ1016="Fiber CAmtel","TX ISSUE",
AQ1016="Fiber AOF","TX ISSUE",
AQ1016="Projet OCM (HUAWEI)","TRAVAUX-HUAWEI",
AQ1016="Projet OCM (NOKIA)","TRAVAUX -NOKIA",
AQ1016="ACCESS-ISSUE","ACCESS-ISSUE",
AQ1016="Projet OCM (ZTE, NOKIA, autres projets)","TRAVAUX OCM",
AQ1016="No root CAuse","No root cause",
AQ1016="ODU HS","TX ISSUE",
AQ1016="IP &amp; VLAN","TX ISSUE",
AQ1016="Warehouse HUAWEI","SPARE-ISSUE",
AQ1016="SPARE-HS","SPARE-ISSUE",
AQ1016="Power Telco","RAN ISSUE",AQ1016="no impacts","no impacts"
),"")</f>
        <v>No root cause</v>
      </c>
      <c r="AQ1016" s="126" t="s">
        <v>5344</v>
      </c>
      <c r="AR1016" s="48" t="str" cm="1">
        <f t="array" ref="AR1016">IFERROR(_xlfn.IFS(
AQ1016="MPR ISSUE","ACTIVE",
AQ1016="BSS Hardware Issue","ACTIVE",
AQ1016="Sites strategiques, MLL, Pylone, etc.","PASSIVE",
AQ1016="AKTIVCO DEFAUT GE &amp; POWER Cabinet","PASSIVE",
AQ1016="AKTIVCO Coupure ENEO &amp; Baisse de tension","PASSIVE",
AQ1016="Coupure ENEO &amp; Baisse de tension","PASSIVE",
AQ1016="Defaut GE &amp; POWER Cabinet","PASSIVE",
AQ1016="Sharing","PASSIVE",
AQ1016="Sites strategiques &amp; DataCenter","PASSIVE",
AQ1016="Exclu","Exclu",
AQ1016="SAT","ACTIVE",
AQ1016="SPARE-ISSUE","SPARE-ISSUE",
AQ1016="Fiber CAmtel","ACTIVE",
AQ1016="Fiber AOF","ACTIVE",
AQ1016="Projet OCM (HUAWEI)","PLANNED WORKS",
AQ1016="Projet OCM (NOKIA)","PLANNED WORKS",
AQ1016="ACCESS-ISSUE","ACCESS-ISSUE",
AQ1016="Projet OCM (ZTE, NOKIA, autres projets)","PLANNED WORKS",
AQ1016="No root CAuse","No root cause",
AQ1016="ODU HS","ACTIVE",
AQ1016="IP &amp; VLAN","ACTIVE",
AQ1016="Warehouse HUAWEI","SPARE-ISSUE",
AQ1016="SPARE-HS","SPARE-ISSUE",
AQ1016="Power Telco","ACTIVE", AQ1016="no impacts","no impacts"
),"")</f>
        <v>No root cause</v>
      </c>
      <c r="AS1016" s="92" t="s">
        <v>5537</v>
      </c>
      <c r="AT1016" s="98" t="s">
        <v>5400</v>
      </c>
      <c r="AV1016" s="17" t="s">
        <v>5537</v>
      </c>
      <c r="AW1016" s="7" t="s">
        <v>5537</v>
      </c>
      <c r="AX1016" s="6" t="s">
        <v>5537</v>
      </c>
      <c r="AY1016" s="7"/>
      <c r="AZ1016" s="3" t="s">
        <v>5537</v>
      </c>
      <c r="BA1016" s="18" t="s">
        <v>5537</v>
      </c>
      <c r="BB1016" s="18" t="s">
        <v>5537</v>
      </c>
      <c r="BC1016" s="18" t="s">
        <v>5537</v>
      </c>
      <c r="BD1016" s="18" t="s">
        <v>5537</v>
      </c>
      <c r="BE1016" s="18" t="s">
        <v>5537</v>
      </c>
      <c r="BF1016" s="18" t="s">
        <v>5537</v>
      </c>
      <c r="BG1016" s="18" t="s">
        <v>5537</v>
      </c>
      <c r="BH1016" s="18" t="s">
        <v>5537</v>
      </c>
      <c r="BI1016" s="18" t="s">
        <v>5537</v>
      </c>
      <c r="BJ1016" s="18" t="s">
        <v>5537</v>
      </c>
      <c r="BK1016" s="18" t="s">
        <v>5537</v>
      </c>
      <c r="BL1016" s="9" t="s">
        <v>5537</v>
      </c>
      <c r="BM1016" s="14" t="s">
        <v>5537</v>
      </c>
      <c r="BN1016" s="14" t="s">
        <v>5537</v>
      </c>
      <c r="BO1016" s="14" t="str">
        <f>_xlfn.XLOOKUP(B1016,'[4]cell downs 18042026 17h'!$B:$B,'[4]cell downs 18042026 17h'!$B:$B,"")</f>
        <v/>
      </c>
      <c r="BP1016" s="14" t="str">
        <f>_xlfn.XLOOKUP(B1016,'[5]Cells Huawei 19042026 15h'!$B:$B,'[5]Cells Huawei 19042026 15h'!$B:$B,"")</f>
        <v/>
      </c>
      <c r="BQ1016" s="9" t="str">
        <f>_xlfn.XLOOKUP(B1016,'[6]cells down 19042026 9H40'!$B:$B,'[6]cells down 19042026 9H40'!$B:$B,"")</f>
        <v/>
      </c>
      <c r="BR1016" s="9" t="s">
        <v>5400</v>
      </c>
      <c r="BS1016" s="9" t="s">
        <v>5537</v>
      </c>
      <c r="BT1016" s="108"/>
    </row>
    <row r="1017" spans="1:72" s="9" customFormat="1" x14ac:dyDescent="0.35">
      <c r="A1017" s="1" t="s">
        <v>2679</v>
      </c>
      <c r="B1017" s="8" t="s">
        <v>2680</v>
      </c>
      <c r="C1017" s="3" t="str">
        <f>_xlfn.XLOOKUP(B1017,'[1]daily break down'!$D:$D,'[1]daily break down'!$E:$E,"")</f>
        <v>NORD-OUEST</v>
      </c>
      <c r="D1017" s="1" t="s">
        <v>11</v>
      </c>
      <c r="E1017" s="1" t="s">
        <v>12</v>
      </c>
      <c r="F1017" s="3" t="s">
        <v>51</v>
      </c>
      <c r="G1017" s="1" t="s">
        <v>52</v>
      </c>
      <c r="H1017" s="32" t="str">
        <f>_xlfn.XLOOKUP(B1017,[2]CALCULATION!$B:$B,[2]CALCULATION!$H:$H,"")</f>
        <v>Huawei</v>
      </c>
      <c r="I1017" s="28">
        <v>1.9927311354809618</v>
      </c>
      <c r="J1017" s="28">
        <v>1.0705505760016893</v>
      </c>
      <c r="K1017" s="28">
        <v>5.5406454300822121</v>
      </c>
      <c r="L1017" s="28">
        <v>0</v>
      </c>
      <c r="M1017" s="28">
        <v>0</v>
      </c>
      <c r="N1017" s="28">
        <v>0</v>
      </c>
      <c r="O1017" s="28">
        <v>0</v>
      </c>
      <c r="P1017" s="28">
        <v>0</v>
      </c>
      <c r="Q1017" s="28">
        <v>0</v>
      </c>
      <c r="R1017" s="28">
        <v>1.1656115434334096</v>
      </c>
      <c r="S1017" s="93">
        <v>0</v>
      </c>
      <c r="T1017" s="93">
        <f>_xlfn.XLOOKUP(B1017,'[3]Nur des jours'!$B:$B,'[3]Nur des jours'!$U:$U,"")</f>
        <v>0</v>
      </c>
      <c r="U1017" s="93">
        <v>0</v>
      </c>
      <c r="V1017" s="93">
        <v>0</v>
      </c>
      <c r="W1017" s="93">
        <v>0</v>
      </c>
      <c r="X1017" s="93">
        <v>0</v>
      </c>
      <c r="Y1017" s="93">
        <v>0</v>
      </c>
      <c r="Z1017" s="93">
        <v>0.26271070361524168</v>
      </c>
      <c r="AA1017" s="93">
        <v>0</v>
      </c>
      <c r="AB1017" s="93">
        <v>0.87267038207018155</v>
      </c>
      <c r="AC1017" s="93">
        <f>_xlfn.XLOOKUP(B1017,'[3]Nur des jours'!$B:$B,'[3]Nur des jours'!$N:$N,"")</f>
        <v>0.8899525729597384</v>
      </c>
      <c r="AD1017" s="93">
        <v>0.8899525729597384</v>
      </c>
      <c r="AE1017" s="93">
        <v>0</v>
      </c>
      <c r="AF1017" s="93">
        <v>0</v>
      </c>
      <c r="AG1017" s="93"/>
      <c r="AH1017" s="93">
        <v>0</v>
      </c>
      <c r="AI1017" s="93">
        <v>0</v>
      </c>
      <c r="AJ1017" s="93">
        <v>0</v>
      </c>
      <c r="AK1017" s="93">
        <v>0</v>
      </c>
      <c r="AL1017" s="93">
        <v>0</v>
      </c>
      <c r="AM1017" s="49" t="s">
        <v>5559</v>
      </c>
      <c r="AN1017" s="49"/>
      <c r="AO1017" s="48" t="str" cm="1">
        <f t="array" ref="AO1017">IFERROR(_xlfn.IFS(
AQ1017="MPR ISSUE","PDH",
AQ1017="BSS Hardware Issue","BSS",
AQ1017="Sites strategiques, MLL, Pylone, etc.","ENVTECH",
AQ1017="AKTIVCO DEFAUT GE &amp; POWER Cabinet","AKTIVCO",
AQ1017="AKTIVCO Coupure ENEO &amp; Baisse de tension","AKTIVCO GRID ONLY",
AQ1017="Coupure ENEO &amp; Baisse de tension","IHS GRID ONLY",
AQ1017="Defaut GE &amp; POWER Cabinet","IHS",
AQ1017="Sharing","Partners",
AQ1017="Sites strategiques &amp; DataCenter","SST &amp; DC",
AQ1017="Exclu","Exclu",
AQ1017="SAT","SAT",
AQ1017="SPARE-ISSUE","SPARE-ISSUE",
AQ1017="Fiber CAmtel","TRANS_FO_CAMTEL",
AQ1017="Fiber AOF","Fiber AOF",
AQ1017="Projet OCM (HUAWEI)","TRAVAUX-HUAWEI",
AQ1017="Projet OCM (NOKIA)","TRAVAUX-NOKIA",
AQ1017="ACCESS-ISSUE","ACCESS-ISSUE",
AQ1017="Projet OCM (ZTE, NOKIA, autres projets)","TRAVAUX OCM",
AQ1017="No root CAuse","No root cause",
AQ1017="ODU HS","PDH",
AQ1017="IP &amp; VLAN","PDH",
AQ1017="Warehouse HUAWEI","SPARE-ISSUE",
AQ1017="SPARE-HS","SPARE-ISSUE",
AQ1017="Power Telco","BSS",AQ1017="no impacts","no impacts"
),"")</f>
        <v>No root cause</v>
      </c>
      <c r="AP1017" s="48" t="str" cm="1">
        <f t="array" ref="AP1017">IFERROR(_xlfn.IFS(
AQ1017="MPR ISSUE","TX ISSUE",
AQ1017="BSS Hardware Issue","RAN ISSUE",
AQ1017="Sites strategiques, MLL, Pylone, etc.","ENVTECH",
AQ1017="AKTIVCO DEFAUT GE &amp; POWER Cabinet","POWER ISSUE",
AQ1017="AKTIVCO Coupure ENEO &amp; Baisse de tension","POWER ISSUE",
AQ1017="Coupure ENEO &amp; Baisse de tension","POWER ISSUE",
AQ1017="Defaut GE &amp; POWER Cabinet","POWER ISSUE",
AQ1017="Sharing","POWER ISSUE",
AQ1017="Sites strategiques &amp; DataCenter","POWER ISSUE",
AQ1017="Exclu","Exclu",
AQ1017="SAT","TX ISSUE",
AQ1017="SPARE-ISSUE","SPARE-ISSUE",
AQ1017="Fiber CAmtel","TX ISSUE",
AQ1017="Fiber AOF","TX ISSUE",
AQ1017="Projet OCM (HUAWEI)","TRAVAUX-HUAWEI",
AQ1017="Projet OCM (NOKIA)","TRAVAUX -NOKIA",
AQ1017="ACCESS-ISSUE","ACCESS-ISSUE",
AQ1017="Projet OCM (ZTE, NOKIA, autres projets)","TRAVAUX OCM",
AQ1017="No root CAuse","No root cause",
AQ1017="ODU HS","TX ISSUE",
AQ1017="IP &amp; VLAN","TX ISSUE",
AQ1017="Warehouse HUAWEI","SPARE-ISSUE",
AQ1017="SPARE-HS","SPARE-ISSUE",
AQ1017="Power Telco","RAN ISSUE",AQ1017="no impacts","no impacts"
),"")</f>
        <v>No root cause</v>
      </c>
      <c r="AQ1017" s="126" t="s">
        <v>5344</v>
      </c>
      <c r="AR1017" s="48" t="str" cm="1">
        <f t="array" ref="AR1017">IFERROR(_xlfn.IFS(
AQ1017="MPR ISSUE","ACTIVE",
AQ1017="BSS Hardware Issue","ACTIVE",
AQ1017="Sites strategiques, MLL, Pylone, etc.","PASSIVE",
AQ1017="AKTIVCO DEFAUT GE &amp; POWER Cabinet","PASSIVE",
AQ1017="AKTIVCO Coupure ENEO &amp; Baisse de tension","PASSIVE",
AQ1017="Coupure ENEO &amp; Baisse de tension","PASSIVE",
AQ1017="Defaut GE &amp; POWER Cabinet","PASSIVE",
AQ1017="Sharing","PASSIVE",
AQ1017="Sites strategiques &amp; DataCenter","PASSIVE",
AQ1017="Exclu","Exclu",
AQ1017="SAT","ACTIVE",
AQ1017="SPARE-ISSUE","SPARE-ISSUE",
AQ1017="Fiber CAmtel","ACTIVE",
AQ1017="Fiber AOF","ACTIVE",
AQ1017="Projet OCM (HUAWEI)","PLANNED WORKS",
AQ1017="Projet OCM (NOKIA)","PLANNED WORKS",
AQ1017="ACCESS-ISSUE","ACCESS-ISSUE",
AQ1017="Projet OCM (ZTE, NOKIA, autres projets)","PLANNED WORKS",
AQ1017="No root CAuse","No root cause",
AQ1017="ODU HS","ACTIVE",
AQ1017="IP &amp; VLAN","ACTIVE",
AQ1017="Warehouse HUAWEI","SPARE-ISSUE",
AQ1017="SPARE-HS","SPARE-ISSUE",
AQ1017="Power Telco","ACTIVE", AQ1017="no impacts","no impacts"
),"")</f>
        <v>No root cause</v>
      </c>
      <c r="AS1017" s="92" t="s">
        <v>5537</v>
      </c>
      <c r="AT1017" s="98" t="s">
        <v>2680</v>
      </c>
      <c r="AV1017" s="17" t="s">
        <v>5537</v>
      </c>
      <c r="AW1017" s="7" t="s">
        <v>5537</v>
      </c>
      <c r="AX1017" s="6" t="s">
        <v>5537</v>
      </c>
      <c r="AY1017" s="7"/>
      <c r="AZ1017" s="3" t="s">
        <v>5537</v>
      </c>
      <c r="BA1017" s="18" t="s">
        <v>5537</v>
      </c>
      <c r="BB1017" s="18" t="s">
        <v>5537</v>
      </c>
      <c r="BC1017" s="18" t="s">
        <v>5537</v>
      </c>
      <c r="BD1017" s="18" t="s">
        <v>5537</v>
      </c>
      <c r="BE1017" s="18" t="s">
        <v>5537</v>
      </c>
      <c r="BF1017" s="18" t="s">
        <v>5537</v>
      </c>
      <c r="BG1017" s="18" t="s">
        <v>5537</v>
      </c>
      <c r="BH1017" s="18" t="s">
        <v>5537</v>
      </c>
      <c r="BI1017" s="18" t="s">
        <v>5537</v>
      </c>
      <c r="BJ1017" s="18" t="s">
        <v>5537</v>
      </c>
      <c r="BK1017" s="18" t="s">
        <v>5537</v>
      </c>
      <c r="BL1017" s="9" t="s">
        <v>5537</v>
      </c>
      <c r="BM1017" s="14" t="s">
        <v>5537</v>
      </c>
      <c r="BN1017" s="14" t="s">
        <v>5537</v>
      </c>
      <c r="BO1017" s="14" t="str">
        <f>_xlfn.XLOOKUP(B1017,'[4]cell downs 18042026 17h'!$B:$B,'[4]cell downs 18042026 17h'!$B:$B,"")</f>
        <v/>
      </c>
      <c r="BP1017" s="14" t="str">
        <f>_xlfn.XLOOKUP(B1017,'[5]Cells Huawei 19042026 15h'!$B:$B,'[5]Cells Huawei 19042026 15h'!$B:$B,"")</f>
        <v/>
      </c>
      <c r="BQ1017" s="9" t="str">
        <f>_xlfn.XLOOKUP(B1017,'[6]cells down 19042026 9H40'!$B:$B,'[6]cells down 19042026 9H40'!$B:$B,"")</f>
        <v/>
      </c>
      <c r="BR1017" s="9" t="s">
        <v>2680</v>
      </c>
      <c r="BS1017" s="9" t="s">
        <v>5459</v>
      </c>
      <c r="BT1017" s="108"/>
    </row>
    <row r="1018" spans="1:72" s="9" customFormat="1" x14ac:dyDescent="0.35">
      <c r="A1018" s="1" t="s">
        <v>1866</v>
      </c>
      <c r="B1018" s="8" t="s">
        <v>1867</v>
      </c>
      <c r="C1018" s="3" t="str">
        <f>_xlfn.XLOOKUP(B1018,'[1]daily break down'!$D:$D,'[1]daily break down'!$E:$E,"")</f>
        <v>CENTRE</v>
      </c>
      <c r="D1018" s="1" t="s">
        <v>21</v>
      </c>
      <c r="E1018" s="1" t="s">
        <v>710</v>
      </c>
      <c r="F1018" s="3" t="s">
        <v>226</v>
      </c>
      <c r="G1018" s="1" t="s">
        <v>1866</v>
      </c>
      <c r="H1018" s="34" t="str">
        <f>_xlfn.XLOOKUP(B1018,[2]CALCULATION!$B:$B,[2]CALCULATION!$H:$H,"")</f>
        <v>ZTE</v>
      </c>
      <c r="I1018" s="28">
        <v>0</v>
      </c>
      <c r="J1018" s="28">
        <v>0</v>
      </c>
      <c r="K1018" s="28">
        <v>0</v>
      </c>
      <c r="L1018" s="28">
        <v>0</v>
      </c>
      <c r="M1018" s="28">
        <v>0</v>
      </c>
      <c r="N1018" s="28">
        <v>0</v>
      </c>
      <c r="O1018" s="28">
        <v>0</v>
      </c>
      <c r="P1018" s="28">
        <v>2.4601350329449558</v>
      </c>
      <c r="Q1018" s="28">
        <v>21.774347735515779</v>
      </c>
      <c r="R1018" s="28">
        <v>46.76803411779143</v>
      </c>
      <c r="S1018" s="93">
        <v>28.483815023128532</v>
      </c>
      <c r="T1018" s="93">
        <f>_xlfn.XLOOKUP(B1018,'[3]Nur des jours'!$B:$B,'[3]Nur des jours'!$U:$U,"")</f>
        <v>0</v>
      </c>
      <c r="U1018" s="93">
        <v>5.7806877491560442</v>
      </c>
      <c r="V1018" s="93">
        <v>4.4671163960015186</v>
      </c>
      <c r="W1018" s="93">
        <v>0</v>
      </c>
      <c r="X1018" s="93">
        <v>3.4587567380925881</v>
      </c>
      <c r="Y1018" s="93">
        <v>26.535243541561435</v>
      </c>
      <c r="Z1018" s="93">
        <v>0</v>
      </c>
      <c r="AA1018" s="93">
        <v>1.1570507058410595</v>
      </c>
      <c r="AB1018" s="93">
        <v>1.1096985729083733</v>
      </c>
      <c r="AC1018" s="93">
        <f>_xlfn.XLOOKUP(B1018,'[3]Nur des jours'!$B:$B,'[3]Nur des jours'!$N:$N,"")</f>
        <v>0.88581483479010259</v>
      </c>
      <c r="AD1018" s="93">
        <v>0.88581483479010259</v>
      </c>
      <c r="AE1018" s="93">
        <v>0</v>
      </c>
      <c r="AF1018" s="93">
        <v>0</v>
      </c>
      <c r="AG1018" s="93"/>
      <c r="AH1018" s="93">
        <v>0</v>
      </c>
      <c r="AI1018" s="93">
        <v>0</v>
      </c>
      <c r="AJ1018" s="93">
        <v>0</v>
      </c>
      <c r="AK1018" s="93">
        <v>0</v>
      </c>
      <c r="AL1018" s="93">
        <v>0</v>
      </c>
      <c r="AM1018" s="49" t="s">
        <v>5559</v>
      </c>
      <c r="AN1018" s="49"/>
      <c r="AO1018" s="48" t="str" cm="1">
        <f t="array" ref="AO1018">IFERROR(_xlfn.IFS(
AQ1018="MPR ISSUE","PDH",
AQ1018="BSS Hardware Issue","BSS",
AQ1018="Sites strategiques, MLL, Pylone, etc.","ENVTECH",
AQ1018="AKTIVCO DEFAUT GE &amp; POWER Cabinet","AKTIVCO",
AQ1018="AKTIVCO Coupure ENEO &amp; Baisse de tension","AKTIVCO GRID ONLY",
AQ1018="Coupure ENEO &amp; Baisse de tension","IHS GRID ONLY",
AQ1018="Defaut GE &amp; POWER Cabinet","IHS",
AQ1018="Sharing","Partners",
AQ1018="Sites strategiques &amp; DataCenter","SST &amp; DC",
AQ1018="Exclu","Exclu",
AQ1018="SAT","SAT",
AQ1018="SPARE-ISSUE","SPARE-ISSUE",
AQ1018="Fiber CAmtel","TRANS_FO_CAMTEL",
AQ1018="Fiber AOF","Fiber AOF",
AQ1018="Projet OCM (HUAWEI)","TRAVAUX-HUAWEI",
AQ1018="Projet OCM (NOKIA)","TRAVAUX-NOKIA",
AQ1018="ACCESS-ISSUE","ACCESS-ISSUE",
AQ1018="Projet OCM (ZTE, NOKIA, autres projets)","TRAVAUX OCM",
AQ1018="No root CAuse","No root cause",
AQ1018="ODU HS","PDH",
AQ1018="IP &amp; VLAN","PDH",
AQ1018="Warehouse HUAWEI","SPARE-ISSUE",
AQ1018="SPARE-HS","SPARE-ISSUE",
AQ1018="Power Telco","BSS",AQ1018="no impacts","no impacts"
),"")</f>
        <v>No root cause</v>
      </c>
      <c r="AP1018" s="48" t="str" cm="1">
        <f t="array" ref="AP1018">IFERROR(_xlfn.IFS(
AQ1018="MPR ISSUE","TX ISSUE",
AQ1018="BSS Hardware Issue","RAN ISSUE",
AQ1018="Sites strategiques, MLL, Pylone, etc.","ENVTECH",
AQ1018="AKTIVCO DEFAUT GE &amp; POWER Cabinet","POWER ISSUE",
AQ1018="AKTIVCO Coupure ENEO &amp; Baisse de tension","POWER ISSUE",
AQ1018="Coupure ENEO &amp; Baisse de tension","POWER ISSUE",
AQ1018="Defaut GE &amp; POWER Cabinet","POWER ISSUE",
AQ1018="Sharing","POWER ISSUE",
AQ1018="Sites strategiques &amp; DataCenter","POWER ISSUE",
AQ1018="Exclu","Exclu",
AQ1018="SAT","TX ISSUE",
AQ1018="SPARE-ISSUE","SPARE-ISSUE",
AQ1018="Fiber CAmtel","TX ISSUE",
AQ1018="Fiber AOF","TX ISSUE",
AQ1018="Projet OCM (HUAWEI)","TRAVAUX-HUAWEI",
AQ1018="Projet OCM (NOKIA)","TRAVAUX -NOKIA",
AQ1018="ACCESS-ISSUE","ACCESS-ISSUE",
AQ1018="Projet OCM (ZTE, NOKIA, autres projets)","TRAVAUX OCM",
AQ1018="No root CAuse","No root cause",
AQ1018="ODU HS","TX ISSUE",
AQ1018="IP &amp; VLAN","TX ISSUE",
AQ1018="Warehouse HUAWEI","SPARE-ISSUE",
AQ1018="SPARE-HS","SPARE-ISSUE",
AQ1018="Power Telco","RAN ISSUE",AQ1018="no impacts","no impacts"
),"")</f>
        <v>No root cause</v>
      </c>
      <c r="AQ1018" s="67" t="s">
        <v>5344</v>
      </c>
      <c r="AR1018" s="48" t="str" cm="1">
        <f t="array" ref="AR1018">IFERROR(_xlfn.IFS(
AQ1018="MPR ISSUE","ACTIVE",
AQ1018="BSS Hardware Issue","ACTIVE",
AQ1018="Sites strategiques, MLL, Pylone, etc.","PASSIVE",
AQ1018="AKTIVCO DEFAUT GE &amp; POWER Cabinet","PASSIVE",
AQ1018="AKTIVCO Coupure ENEO &amp; Baisse de tension","PASSIVE",
AQ1018="Coupure ENEO &amp; Baisse de tension","PASSIVE",
AQ1018="Defaut GE &amp; POWER Cabinet","PASSIVE",
AQ1018="Sharing","PASSIVE",
AQ1018="Sites strategiques &amp; DataCenter","PASSIVE",
AQ1018="Exclu","Exclu",
AQ1018="SAT","ACTIVE",
AQ1018="SPARE-ISSUE","SPARE-ISSUE",
AQ1018="Fiber CAmtel","ACTIVE",
AQ1018="Fiber AOF","ACTIVE",
AQ1018="Projet OCM (HUAWEI)","PLANNED WORKS",
AQ1018="Projet OCM (NOKIA)","PLANNED WORKS",
AQ1018="ACCESS-ISSUE","ACCESS-ISSUE",
AQ1018="Projet OCM (ZTE, NOKIA, autres projets)","PLANNED WORKS",
AQ1018="No root CAuse","No root cause",
AQ1018="ODU HS","ACTIVE",
AQ1018="IP &amp; VLAN","ACTIVE",
AQ1018="Warehouse HUAWEI","SPARE-ISSUE",
AQ1018="SPARE-HS","SPARE-ISSUE",
AQ1018="Power Telco","ACTIVE", AQ1018="no impacts","no impacts"
),"")</f>
        <v>No root cause</v>
      </c>
      <c r="AS1018" s="92" t="s">
        <v>5537</v>
      </c>
      <c r="AT1018" s="98" t="s">
        <v>1867</v>
      </c>
      <c r="AV1018" s="17" t="s">
        <v>5537</v>
      </c>
      <c r="AW1018" s="7" t="s">
        <v>5537</v>
      </c>
      <c r="AX1018" s="6" t="s">
        <v>5537</v>
      </c>
      <c r="AY1018" s="7"/>
      <c r="AZ1018" s="3" t="s">
        <v>5537</v>
      </c>
      <c r="BA1018" s="18" t="s">
        <v>5537</v>
      </c>
      <c r="BB1018" s="18" t="s">
        <v>5537</v>
      </c>
      <c r="BC1018" s="18" t="s">
        <v>5537</v>
      </c>
      <c r="BD1018" s="18" t="s">
        <v>5537</v>
      </c>
      <c r="BE1018" s="18" t="s">
        <v>5537</v>
      </c>
      <c r="BF1018" s="18" t="s">
        <v>5537</v>
      </c>
      <c r="BG1018" s="18" t="s">
        <v>5537</v>
      </c>
      <c r="BH1018" s="18" t="s">
        <v>5537</v>
      </c>
      <c r="BI1018" s="18" t="s">
        <v>5537</v>
      </c>
      <c r="BJ1018" s="18" t="s">
        <v>5537</v>
      </c>
      <c r="BK1018" s="18" t="s">
        <v>5537</v>
      </c>
      <c r="BL1018" s="9" t="s">
        <v>5537</v>
      </c>
      <c r="BM1018" s="14" t="s">
        <v>5537</v>
      </c>
      <c r="BN1018" s="14" t="s">
        <v>5537</v>
      </c>
      <c r="BO1018" s="14" t="str">
        <f>_xlfn.XLOOKUP(B1018,'[4]cell downs 18042026 17h'!$B:$B,'[4]cell downs 18042026 17h'!$B:$B,"")</f>
        <v/>
      </c>
      <c r="BP1018" s="14" t="str">
        <f>_xlfn.XLOOKUP(B1018,'[5]Cells Huawei 19042026 15h'!$B:$B,'[5]Cells Huawei 19042026 15h'!$B:$B,"")</f>
        <v/>
      </c>
      <c r="BQ1018" s="9" t="str">
        <f>_xlfn.XLOOKUP(B1018,'[6]cells down 19042026 9H40'!$B:$B,'[6]cells down 19042026 9H40'!$B:$B,"")</f>
        <v/>
      </c>
      <c r="BR1018" s="9" t="s">
        <v>5537</v>
      </c>
      <c r="BS1018" s="9" t="s">
        <v>12</v>
      </c>
      <c r="BT1018" s="108"/>
    </row>
    <row r="1019" spans="1:72" s="9" customFormat="1" x14ac:dyDescent="0.35">
      <c r="A1019" s="1" t="s">
        <v>1984</v>
      </c>
      <c r="B1019" s="1" t="s">
        <v>1985</v>
      </c>
      <c r="C1019" s="3" t="str">
        <f>_xlfn.XLOOKUP(B1019,'[1]daily break down'!$D:$D,'[1]daily break down'!$E:$E,"")</f>
        <v>Yaounde</v>
      </c>
      <c r="D1019" s="1" t="s">
        <v>21</v>
      </c>
      <c r="E1019" s="1" t="s">
        <v>22</v>
      </c>
      <c r="F1019" s="3" t="s">
        <v>37</v>
      </c>
      <c r="G1019" s="1" t="s">
        <v>115</v>
      </c>
      <c r="H1019" s="34" t="str">
        <f>_xlfn.XLOOKUP(B1019,[2]CALCULATION!$B:$B,[2]CALCULATION!$H:$H,"")</f>
        <v>ZTE</v>
      </c>
      <c r="I1019" s="28">
        <v>2.3180786341468989</v>
      </c>
      <c r="J1019" s="28">
        <v>2.2513754412398388</v>
      </c>
      <c r="K1019" s="28">
        <v>2.6261082717666429</v>
      </c>
      <c r="L1019" s="28">
        <v>0</v>
      </c>
      <c r="M1019" s="28">
        <v>1.1093418713420218E-2</v>
      </c>
      <c r="N1019" s="28">
        <v>2.1626637616891107</v>
      </c>
      <c r="O1019" s="28">
        <v>0</v>
      </c>
      <c r="P1019" s="28">
        <v>0.22309899467230546</v>
      </c>
      <c r="Q1019" s="28">
        <v>1.9849550413345771</v>
      </c>
      <c r="R1019" s="28">
        <v>0</v>
      </c>
      <c r="S1019" s="93">
        <v>1.9602891280216188</v>
      </c>
      <c r="T1019" s="93">
        <f>_xlfn.XLOOKUP(B1019,'[3]Nur des jours'!$B:$B,'[3]Nur des jours'!$U:$U,"")</f>
        <v>0.32292192801476938</v>
      </c>
      <c r="U1019" s="93">
        <v>0</v>
      </c>
      <c r="V1019" s="93">
        <v>4.8885949667981689E-2</v>
      </c>
      <c r="W1019" s="93">
        <v>0.32292192801476938</v>
      </c>
      <c r="X1019" s="93">
        <v>0</v>
      </c>
      <c r="Y1019" s="93">
        <v>0</v>
      </c>
      <c r="Z1019" s="93">
        <v>5.165003010561219</v>
      </c>
      <c r="AA1019" s="93">
        <v>1.0909182354401552</v>
      </c>
      <c r="AB1019" s="93">
        <v>5.5355267626051194</v>
      </c>
      <c r="AC1019" s="93">
        <f>_xlfn.XLOOKUP(B1019,'[3]Nur des jours'!$B:$B,'[3]Nur des jours'!$N:$N,"")</f>
        <v>0.7556009279947945</v>
      </c>
      <c r="AD1019" s="93">
        <v>0.7556009279947945</v>
      </c>
      <c r="AE1019" s="93">
        <v>0</v>
      </c>
      <c r="AF1019" s="93">
        <v>0</v>
      </c>
      <c r="AG1019" s="93"/>
      <c r="AH1019" s="93">
        <v>0</v>
      </c>
      <c r="AI1019" s="93">
        <v>0</v>
      </c>
      <c r="AJ1019" s="93">
        <v>0</v>
      </c>
      <c r="AK1019" s="93">
        <v>0</v>
      </c>
      <c r="AL1019" s="93">
        <v>0</v>
      </c>
      <c r="AM1019" s="49" t="s">
        <v>5559</v>
      </c>
      <c r="AN1019" s="49"/>
      <c r="AO1019" s="48" t="str" cm="1">
        <f t="array" ref="AO1019">IFERROR(_xlfn.IFS(
AQ1019="MPR ISSUE","PDH",
AQ1019="BSS Hardware Issue","BSS",
AQ1019="Sites strategiques, MLL, Pylone, etc.","ENVTECH",
AQ1019="AKTIVCO DEFAUT GE &amp; POWER Cabinet","AKTIVCO",
AQ1019="AKTIVCO Coupure ENEO &amp; Baisse de tension","AKTIVCO GRID ONLY",
AQ1019="Coupure ENEO &amp; Baisse de tension","IHS GRID ONLY",
AQ1019="Defaut GE &amp; POWER Cabinet","IHS",
AQ1019="Sharing","Partners",
AQ1019="Sites strategiques &amp; DataCenter","SST &amp; DC",
AQ1019="Exclu","Exclu",
AQ1019="SAT","SAT",
AQ1019="SPARE-ISSUE","SPARE-ISSUE",
AQ1019="Fiber CAmtel","TRANS_FO_CAMTEL",
AQ1019="Fiber AOF","Fiber AOF",
AQ1019="Projet OCM (HUAWEI)","TRAVAUX-HUAWEI",
AQ1019="Projet OCM (NOKIA)","TRAVAUX-NOKIA",
AQ1019="ACCESS-ISSUE","ACCESS-ISSUE",
AQ1019="Projet OCM (ZTE, NOKIA, autres projets)","TRAVAUX OCM",
AQ1019="No root CAuse","No root cause",
AQ1019="ODU HS","PDH",
AQ1019="IP &amp; VLAN","PDH",
AQ1019="Warehouse HUAWEI","SPARE-ISSUE",
AQ1019="SPARE-HS","SPARE-ISSUE",
AQ1019="Power Telco","BSS",AQ1019="no impacts","no impacts"
),"")</f>
        <v>No root cause</v>
      </c>
      <c r="AP1019" s="48" t="str" cm="1">
        <f t="array" ref="AP1019">IFERROR(_xlfn.IFS(
AQ1019="MPR ISSUE","TX ISSUE",
AQ1019="BSS Hardware Issue","RAN ISSUE",
AQ1019="Sites strategiques, MLL, Pylone, etc.","ENVTECH",
AQ1019="AKTIVCO DEFAUT GE &amp; POWER Cabinet","POWER ISSUE",
AQ1019="AKTIVCO Coupure ENEO &amp; Baisse de tension","POWER ISSUE",
AQ1019="Coupure ENEO &amp; Baisse de tension","POWER ISSUE",
AQ1019="Defaut GE &amp; POWER Cabinet","POWER ISSUE",
AQ1019="Sharing","POWER ISSUE",
AQ1019="Sites strategiques &amp; DataCenter","POWER ISSUE",
AQ1019="Exclu","Exclu",
AQ1019="SAT","TX ISSUE",
AQ1019="SPARE-ISSUE","SPARE-ISSUE",
AQ1019="Fiber CAmtel","TX ISSUE",
AQ1019="Fiber AOF","TX ISSUE",
AQ1019="Projet OCM (HUAWEI)","TRAVAUX-HUAWEI",
AQ1019="Projet OCM (NOKIA)","TRAVAUX -NOKIA",
AQ1019="ACCESS-ISSUE","ACCESS-ISSUE",
AQ1019="Projet OCM (ZTE, NOKIA, autres projets)","TRAVAUX OCM",
AQ1019="No root CAuse","No root cause",
AQ1019="ODU HS","TX ISSUE",
AQ1019="IP &amp; VLAN","TX ISSUE",
AQ1019="Warehouse HUAWEI","SPARE-ISSUE",
AQ1019="SPARE-HS","SPARE-ISSUE",
AQ1019="Power Telco","RAN ISSUE",AQ1019="no impacts","no impacts"
),"")</f>
        <v>No root cause</v>
      </c>
      <c r="AQ1019" s="67" t="s">
        <v>5344</v>
      </c>
      <c r="AR1019" s="48" t="str" cm="1">
        <f t="array" ref="AR1019">IFERROR(_xlfn.IFS(
AQ1019="MPR ISSUE","ACTIVE",
AQ1019="BSS Hardware Issue","ACTIVE",
AQ1019="Sites strategiques, MLL, Pylone, etc.","PASSIVE",
AQ1019="AKTIVCO DEFAUT GE &amp; POWER Cabinet","PASSIVE",
AQ1019="AKTIVCO Coupure ENEO &amp; Baisse de tension","PASSIVE",
AQ1019="Coupure ENEO &amp; Baisse de tension","PASSIVE",
AQ1019="Defaut GE &amp; POWER Cabinet","PASSIVE",
AQ1019="Sharing","PASSIVE",
AQ1019="Sites strategiques &amp; DataCenter","PASSIVE",
AQ1019="Exclu","Exclu",
AQ1019="SAT","ACTIVE",
AQ1019="SPARE-ISSUE","SPARE-ISSUE",
AQ1019="Fiber CAmtel","ACTIVE",
AQ1019="Fiber AOF","ACTIVE",
AQ1019="Projet OCM (HUAWEI)","PLANNED WORKS",
AQ1019="Projet OCM (NOKIA)","PLANNED WORKS",
AQ1019="ACCESS-ISSUE","ACCESS-ISSUE",
AQ1019="Projet OCM (ZTE, NOKIA, autres projets)","PLANNED WORKS",
AQ1019="No root CAuse","No root cause",
AQ1019="ODU HS","ACTIVE",
AQ1019="IP &amp; VLAN","ACTIVE",
AQ1019="Warehouse HUAWEI","SPARE-ISSUE",
AQ1019="SPARE-HS","SPARE-ISSUE",
AQ1019="Power Telco","ACTIVE", AQ1019="no impacts","no impacts"
),"")</f>
        <v>No root cause</v>
      </c>
      <c r="AS1019" s="92" t="s">
        <v>5537</v>
      </c>
      <c r="AT1019" s="98" t="s">
        <v>1985</v>
      </c>
      <c r="AV1019" s="17" t="s">
        <v>5537</v>
      </c>
      <c r="AW1019" s="7" t="s">
        <v>5537</v>
      </c>
      <c r="AX1019" s="6" t="s">
        <v>5537</v>
      </c>
      <c r="AY1019" s="7"/>
      <c r="AZ1019" s="3" t="s">
        <v>5537</v>
      </c>
      <c r="BA1019" s="18" t="s">
        <v>5537</v>
      </c>
      <c r="BB1019" s="18" t="s">
        <v>5537</v>
      </c>
      <c r="BC1019" s="18" t="s">
        <v>5537</v>
      </c>
      <c r="BD1019" s="18" t="s">
        <v>5537</v>
      </c>
      <c r="BE1019" s="18" t="s">
        <v>5537</v>
      </c>
      <c r="BF1019" s="18" t="s">
        <v>5537</v>
      </c>
      <c r="BG1019" s="18" t="s">
        <v>5537</v>
      </c>
      <c r="BH1019" s="18" t="s">
        <v>5537</v>
      </c>
      <c r="BI1019" s="18" t="s">
        <v>5537</v>
      </c>
      <c r="BJ1019" s="18" t="s">
        <v>5537</v>
      </c>
      <c r="BK1019" s="18" t="s">
        <v>5537</v>
      </c>
      <c r="BL1019" s="9" t="s">
        <v>5537</v>
      </c>
      <c r="BM1019" s="14" t="s">
        <v>5537</v>
      </c>
      <c r="BN1019" s="14" t="s">
        <v>5537</v>
      </c>
      <c r="BO1019" s="14" t="str">
        <f>_xlfn.XLOOKUP(B1019,'[4]cell downs 18042026 17h'!$B:$B,'[4]cell downs 18042026 17h'!$B:$B,"")</f>
        <v/>
      </c>
      <c r="BP1019" s="14" t="str">
        <f>_xlfn.XLOOKUP(B1019,'[5]Cells Huawei 19042026 15h'!$B:$B,'[5]Cells Huawei 19042026 15h'!$B:$B,"")</f>
        <v/>
      </c>
      <c r="BQ1019" s="9" t="str">
        <f>_xlfn.XLOOKUP(B1019,'[6]cells down 19042026 9H40'!$B:$B,'[6]cells down 19042026 9H40'!$B:$B,"")</f>
        <v/>
      </c>
      <c r="BR1019" s="9" t="s">
        <v>5537</v>
      </c>
      <c r="BS1019" s="9" t="s">
        <v>594</v>
      </c>
      <c r="BT1019" s="108"/>
    </row>
    <row r="1020" spans="1:72" s="9" customFormat="1" x14ac:dyDescent="0.35">
      <c r="A1020" s="1" t="s">
        <v>2215</v>
      </c>
      <c r="B1020" s="8" t="s">
        <v>2216</v>
      </c>
      <c r="C1020" s="3" t="str">
        <f>_xlfn.XLOOKUP(B1020,'[1]daily break down'!$D:$D,'[1]daily break down'!$E:$E,"")</f>
        <v>CENTRE</v>
      </c>
      <c r="D1020" s="1" t="s">
        <v>21</v>
      </c>
      <c r="E1020" s="1" t="s">
        <v>122</v>
      </c>
      <c r="F1020" s="3" t="s">
        <v>226</v>
      </c>
      <c r="G1020" s="1" t="s">
        <v>1866</v>
      </c>
      <c r="H1020" s="34" t="str">
        <f>_xlfn.XLOOKUP(B1020,[2]CALCULATION!$B:$B,[2]CALCULATION!$H:$H,"")</f>
        <v>ZTE</v>
      </c>
      <c r="I1020" s="28">
        <v>0</v>
      </c>
      <c r="J1020" s="28">
        <v>0</v>
      </c>
      <c r="K1020" s="28">
        <v>0</v>
      </c>
      <c r="L1020" s="28">
        <v>0</v>
      </c>
      <c r="M1020" s="28">
        <v>0</v>
      </c>
      <c r="N1020" s="28">
        <v>0</v>
      </c>
      <c r="O1020" s="28">
        <v>0</v>
      </c>
      <c r="P1020" s="28">
        <v>0</v>
      </c>
      <c r="Q1020" s="28">
        <v>0</v>
      </c>
      <c r="R1020" s="28">
        <v>5.2399460096509622E-2</v>
      </c>
      <c r="S1020" s="93">
        <v>0</v>
      </c>
      <c r="T1020" s="93">
        <f>_xlfn.XLOOKUP(B1020,'[3]Nur des jours'!$B:$B,'[3]Nur des jours'!$U:$U,"")</f>
        <v>0</v>
      </c>
      <c r="U1020" s="93">
        <v>0</v>
      </c>
      <c r="V1020" s="93">
        <v>0</v>
      </c>
      <c r="W1020" s="93">
        <v>0</v>
      </c>
      <c r="X1020" s="93">
        <v>0</v>
      </c>
      <c r="Y1020" s="93">
        <v>0</v>
      </c>
      <c r="Z1020" s="93">
        <v>0</v>
      </c>
      <c r="AA1020" s="93">
        <v>0</v>
      </c>
      <c r="AB1020" s="93">
        <v>0</v>
      </c>
      <c r="AC1020" s="93">
        <f>_xlfn.XLOOKUP(B1020,'[3]Nur des jours'!$B:$B,'[3]Nur des jours'!$N:$N,"")</f>
        <v>0.71720200437744075</v>
      </c>
      <c r="AD1020" s="93">
        <v>0.71720200437744075</v>
      </c>
      <c r="AE1020" s="93">
        <v>0</v>
      </c>
      <c r="AF1020" s="93">
        <v>0</v>
      </c>
      <c r="AG1020" s="93"/>
      <c r="AH1020" s="93">
        <v>0</v>
      </c>
      <c r="AI1020" s="93">
        <v>0</v>
      </c>
      <c r="AJ1020" s="93">
        <v>0</v>
      </c>
      <c r="AK1020" s="93">
        <v>0</v>
      </c>
      <c r="AL1020" s="93">
        <v>0</v>
      </c>
      <c r="AM1020" s="49" t="s">
        <v>5559</v>
      </c>
      <c r="AN1020" s="49"/>
      <c r="AO1020" s="48" t="str" cm="1">
        <f t="array" ref="AO1020">IFERROR(_xlfn.IFS(
AQ1020="MPR ISSUE","PDH",
AQ1020="BSS Hardware Issue","BSS",
AQ1020="Sites strategiques, MLL, Pylone, etc.","ENVTECH",
AQ1020="AKTIVCO DEFAUT GE &amp; POWER Cabinet","AKTIVCO",
AQ1020="AKTIVCO Coupure ENEO &amp; Baisse de tension","AKTIVCO GRID ONLY",
AQ1020="Coupure ENEO &amp; Baisse de tension","IHS GRID ONLY",
AQ1020="Defaut GE &amp; POWER Cabinet","IHS",
AQ1020="Sharing","Partners",
AQ1020="Sites strategiques &amp; DataCenter","SST &amp; DC",
AQ1020="Exclu","Exclu",
AQ1020="SAT","SAT",
AQ1020="SPARE-ISSUE","SPARE-ISSUE",
AQ1020="Fiber CAmtel","TRANS_FO_CAMTEL",
AQ1020="Fiber AOF","Fiber AOF",
AQ1020="Projet OCM (HUAWEI)","TRAVAUX-HUAWEI",
AQ1020="Projet OCM (NOKIA)","TRAVAUX-NOKIA",
AQ1020="ACCESS-ISSUE","ACCESS-ISSUE",
AQ1020="Projet OCM (ZTE, NOKIA, autres projets)","TRAVAUX OCM",
AQ1020="No root CAuse","No root cause",
AQ1020="ODU HS","PDH",
AQ1020="IP &amp; VLAN","PDH",
AQ1020="Warehouse HUAWEI","SPARE-ISSUE",
AQ1020="SPARE-HS","SPARE-ISSUE",
AQ1020="Power Telco","BSS",AQ1020="no impacts","no impacts"
),"")</f>
        <v>No root cause</v>
      </c>
      <c r="AP1020" s="48" t="str" cm="1">
        <f t="array" ref="AP1020">IFERROR(_xlfn.IFS(
AQ1020="MPR ISSUE","TX ISSUE",
AQ1020="BSS Hardware Issue","RAN ISSUE",
AQ1020="Sites strategiques, MLL, Pylone, etc.","ENVTECH",
AQ1020="AKTIVCO DEFAUT GE &amp; POWER Cabinet","POWER ISSUE",
AQ1020="AKTIVCO Coupure ENEO &amp; Baisse de tension","POWER ISSUE",
AQ1020="Coupure ENEO &amp; Baisse de tension","POWER ISSUE",
AQ1020="Defaut GE &amp; POWER Cabinet","POWER ISSUE",
AQ1020="Sharing","POWER ISSUE",
AQ1020="Sites strategiques &amp; DataCenter","POWER ISSUE",
AQ1020="Exclu","Exclu",
AQ1020="SAT","TX ISSUE",
AQ1020="SPARE-ISSUE","SPARE-ISSUE",
AQ1020="Fiber CAmtel","TX ISSUE",
AQ1020="Fiber AOF","TX ISSUE",
AQ1020="Projet OCM (HUAWEI)","TRAVAUX-HUAWEI",
AQ1020="Projet OCM (NOKIA)","TRAVAUX -NOKIA",
AQ1020="ACCESS-ISSUE","ACCESS-ISSUE",
AQ1020="Projet OCM (ZTE, NOKIA, autres projets)","TRAVAUX OCM",
AQ1020="No root CAuse","No root cause",
AQ1020="ODU HS","TX ISSUE",
AQ1020="IP &amp; VLAN","TX ISSUE",
AQ1020="Warehouse HUAWEI","SPARE-ISSUE",
AQ1020="SPARE-HS","SPARE-ISSUE",
AQ1020="Power Telco","RAN ISSUE",AQ1020="no impacts","no impacts"
),"")</f>
        <v>No root cause</v>
      </c>
      <c r="AQ1020" s="67" t="s">
        <v>5344</v>
      </c>
      <c r="AR1020" s="48" t="str" cm="1">
        <f t="array" ref="AR1020">IFERROR(_xlfn.IFS(
AQ1020="MPR ISSUE","ACTIVE",
AQ1020="BSS Hardware Issue","ACTIVE",
AQ1020="Sites strategiques, MLL, Pylone, etc.","PASSIVE",
AQ1020="AKTIVCO DEFAUT GE &amp; POWER Cabinet","PASSIVE",
AQ1020="AKTIVCO Coupure ENEO &amp; Baisse de tension","PASSIVE",
AQ1020="Coupure ENEO &amp; Baisse de tension","PASSIVE",
AQ1020="Defaut GE &amp; POWER Cabinet","PASSIVE",
AQ1020="Sharing","PASSIVE",
AQ1020="Sites strategiques &amp; DataCenter","PASSIVE",
AQ1020="Exclu","Exclu",
AQ1020="SAT","ACTIVE",
AQ1020="SPARE-ISSUE","SPARE-ISSUE",
AQ1020="Fiber CAmtel","ACTIVE",
AQ1020="Fiber AOF","ACTIVE",
AQ1020="Projet OCM (HUAWEI)","PLANNED WORKS",
AQ1020="Projet OCM (NOKIA)","PLANNED WORKS",
AQ1020="ACCESS-ISSUE","ACCESS-ISSUE",
AQ1020="Projet OCM (ZTE, NOKIA, autres projets)","PLANNED WORKS",
AQ1020="No root CAuse","No root cause",
AQ1020="ODU HS","ACTIVE",
AQ1020="IP &amp; VLAN","ACTIVE",
AQ1020="Warehouse HUAWEI","SPARE-ISSUE",
AQ1020="SPARE-HS","SPARE-ISSUE",
AQ1020="Power Telco","ACTIVE", AQ1020="no impacts","no impacts"
),"")</f>
        <v>No root cause</v>
      </c>
      <c r="AS1020" s="92" t="s">
        <v>5537</v>
      </c>
      <c r="AT1020" s="98" t="s">
        <v>2216</v>
      </c>
      <c r="AV1020" s="17" t="s">
        <v>5537</v>
      </c>
      <c r="AW1020" s="7" t="s">
        <v>5537</v>
      </c>
      <c r="AX1020" s="6" t="s">
        <v>5537</v>
      </c>
      <c r="AY1020" s="7"/>
      <c r="AZ1020" s="3" t="s">
        <v>5537</v>
      </c>
      <c r="BA1020" s="18" t="s">
        <v>5537</v>
      </c>
      <c r="BB1020" s="18" t="s">
        <v>5537</v>
      </c>
      <c r="BC1020" s="18" t="s">
        <v>5537</v>
      </c>
      <c r="BD1020" s="18" t="s">
        <v>5537</v>
      </c>
      <c r="BE1020" s="18" t="s">
        <v>5537</v>
      </c>
      <c r="BF1020" s="18" t="s">
        <v>5537</v>
      </c>
      <c r="BG1020" s="18" t="s">
        <v>5537</v>
      </c>
      <c r="BH1020" s="18" t="s">
        <v>5537</v>
      </c>
      <c r="BI1020" s="18" t="s">
        <v>5537</v>
      </c>
      <c r="BJ1020" s="18" t="s">
        <v>5537</v>
      </c>
      <c r="BK1020" s="18" t="s">
        <v>5537</v>
      </c>
      <c r="BL1020" s="9" t="s">
        <v>5537</v>
      </c>
      <c r="BM1020" s="14" t="s">
        <v>5537</v>
      </c>
      <c r="BN1020" s="14" t="s">
        <v>5537</v>
      </c>
      <c r="BO1020" s="14" t="str">
        <f>_xlfn.XLOOKUP(B1020,'[4]cell downs 18042026 17h'!$B:$B,'[4]cell downs 18042026 17h'!$B:$B,"")</f>
        <v/>
      </c>
      <c r="BP1020" s="14" t="str">
        <f>_xlfn.XLOOKUP(B1020,'[5]Cells Huawei 19042026 15h'!$B:$B,'[5]Cells Huawei 19042026 15h'!$B:$B,"")</f>
        <v/>
      </c>
      <c r="BQ1020" s="9" t="str">
        <f>_xlfn.XLOOKUP(B1020,'[6]cells down 19042026 9H40'!$B:$B,'[6]cells down 19042026 9H40'!$B:$B,"")</f>
        <v/>
      </c>
      <c r="BR1020" s="9" t="s">
        <v>5537</v>
      </c>
      <c r="BS1020" s="9" t="s">
        <v>12</v>
      </c>
      <c r="BT1020" s="108"/>
    </row>
    <row r="1021" spans="1:72" s="9" customFormat="1" x14ac:dyDescent="0.35">
      <c r="A1021" s="1" t="s">
        <v>571</v>
      </c>
      <c r="B1021" s="8" t="s">
        <v>572</v>
      </c>
      <c r="C1021" s="3" t="str">
        <f>_xlfn.XLOOKUP(B1021,'[1]daily break down'!$D:$D,'[1]daily break down'!$E:$E,"")</f>
        <v>Douala</v>
      </c>
      <c r="D1021" s="1" t="s">
        <v>21</v>
      </c>
      <c r="E1021" s="1" t="s">
        <v>30</v>
      </c>
      <c r="F1021" s="3" t="s">
        <v>31</v>
      </c>
      <c r="G1021" s="1" t="s">
        <v>32</v>
      </c>
      <c r="H1021" s="34" t="str">
        <f>_xlfn.XLOOKUP(B1021,[2]CALCULATION!$B:$B,[2]CALCULATION!$H:$H,"")</f>
        <v>ZTE</v>
      </c>
      <c r="I1021" s="28">
        <v>0</v>
      </c>
      <c r="J1021" s="28">
        <v>0</v>
      </c>
      <c r="K1021" s="28">
        <v>0</v>
      </c>
      <c r="L1021" s="28">
        <v>11.67425370898289</v>
      </c>
      <c r="M1021" s="28">
        <v>0</v>
      </c>
      <c r="N1021" s="28">
        <v>0</v>
      </c>
      <c r="O1021" s="28">
        <v>0.85897304192242108</v>
      </c>
      <c r="P1021" s="28">
        <v>10.660311671560615</v>
      </c>
      <c r="Q1021" s="28">
        <v>1.062399945210639</v>
      </c>
      <c r="R1021" s="28">
        <v>3.8822150025825199</v>
      </c>
      <c r="S1021" s="93">
        <v>4.6973850921574165</v>
      </c>
      <c r="T1021" s="93">
        <f>_xlfn.XLOOKUP(B1021,'[3]Nur des jours'!$B:$B,'[3]Nur des jours'!$U:$U,"")</f>
        <v>2.801462761783279</v>
      </c>
      <c r="U1021" s="93">
        <v>6.6491312176650039</v>
      </c>
      <c r="V1021" s="93">
        <v>1.8401342053973226</v>
      </c>
      <c r="W1021" s="93">
        <v>2.801462761783279</v>
      </c>
      <c r="X1021" s="93">
        <v>2.3936458609777054</v>
      </c>
      <c r="Y1021" s="93">
        <v>0</v>
      </c>
      <c r="Z1021" s="93">
        <v>48.400389660791085</v>
      </c>
      <c r="AA1021" s="93">
        <v>42.173646602916961</v>
      </c>
      <c r="AB1021" s="93">
        <v>22.028158735050635</v>
      </c>
      <c r="AC1021" s="93">
        <f>_xlfn.XLOOKUP(B1021,'[3]Nur des jours'!$B:$B,'[3]Nur des jours'!$N:$N,"")</f>
        <v>0.67534307556651318</v>
      </c>
      <c r="AD1021" s="93">
        <v>0.67534307556651318</v>
      </c>
      <c r="AE1021" s="93">
        <v>0</v>
      </c>
      <c r="AF1021" s="93">
        <v>0</v>
      </c>
      <c r="AG1021" s="93"/>
      <c r="AH1021" s="93">
        <v>0</v>
      </c>
      <c r="AI1021" s="93">
        <v>0</v>
      </c>
      <c r="AJ1021" s="93">
        <v>0</v>
      </c>
      <c r="AK1021" s="93">
        <v>0</v>
      </c>
      <c r="AL1021" s="93">
        <v>0</v>
      </c>
      <c r="AM1021" s="49" t="s">
        <v>5559</v>
      </c>
      <c r="AN1021" s="49"/>
      <c r="AO1021" s="48" t="str" cm="1">
        <f t="array" ref="AO1021">IFERROR(_xlfn.IFS(
AQ1021="MPR ISSUE","PDH",
AQ1021="BSS Hardware Issue","BSS",
AQ1021="Sites strategiques, MLL, Pylone, etc.","ENVTECH",
AQ1021="AKTIVCO DEFAUT GE &amp; POWER Cabinet","AKTIVCO",
AQ1021="AKTIVCO Coupure ENEO &amp; Baisse de tension","AKTIVCO GRID ONLY",
AQ1021="Coupure ENEO &amp; Baisse de tension","IHS GRID ONLY",
AQ1021="Defaut GE &amp; POWER Cabinet","IHS",
AQ1021="Sharing","Partners",
AQ1021="Sites strategiques &amp; DataCenter","SST &amp; DC",
AQ1021="Exclu","Exclu",
AQ1021="SAT","SAT",
AQ1021="SPARE-ISSUE","SPARE-ISSUE",
AQ1021="Fiber CAmtel","TRANS_FO_CAMTEL",
AQ1021="Fiber AOF","Fiber AOF",
AQ1021="Projet OCM (HUAWEI)","TRAVAUX-HUAWEI",
AQ1021="Projet OCM (NOKIA)","TRAVAUX-NOKIA",
AQ1021="ACCESS-ISSUE","ACCESS-ISSUE",
AQ1021="Projet OCM (ZTE, NOKIA, autres projets)","TRAVAUX OCM",
AQ1021="No root CAuse","No root cause",
AQ1021="ODU HS","PDH",
AQ1021="IP &amp; VLAN","PDH",
AQ1021="Warehouse HUAWEI","SPARE-ISSUE",
AQ1021="SPARE-HS","SPARE-ISSUE",
AQ1021="Power Telco","BSS",AQ1021="no impacts","no impacts"
),"")</f>
        <v>No root cause</v>
      </c>
      <c r="AP1021" s="48" t="str" cm="1">
        <f t="array" ref="AP1021">IFERROR(_xlfn.IFS(
AQ1021="MPR ISSUE","TX ISSUE",
AQ1021="BSS Hardware Issue","RAN ISSUE",
AQ1021="Sites strategiques, MLL, Pylone, etc.","ENVTECH",
AQ1021="AKTIVCO DEFAUT GE &amp; POWER Cabinet","POWER ISSUE",
AQ1021="AKTIVCO Coupure ENEO &amp; Baisse de tension","POWER ISSUE",
AQ1021="Coupure ENEO &amp; Baisse de tension","POWER ISSUE",
AQ1021="Defaut GE &amp; POWER Cabinet","POWER ISSUE",
AQ1021="Sharing","POWER ISSUE",
AQ1021="Sites strategiques &amp; DataCenter","POWER ISSUE",
AQ1021="Exclu","Exclu",
AQ1021="SAT","TX ISSUE",
AQ1021="SPARE-ISSUE","SPARE-ISSUE",
AQ1021="Fiber CAmtel","TX ISSUE",
AQ1021="Fiber AOF","TX ISSUE",
AQ1021="Projet OCM (HUAWEI)","TRAVAUX-HUAWEI",
AQ1021="Projet OCM (NOKIA)","TRAVAUX -NOKIA",
AQ1021="ACCESS-ISSUE","ACCESS-ISSUE",
AQ1021="Projet OCM (ZTE, NOKIA, autres projets)","TRAVAUX OCM",
AQ1021="No root CAuse","No root cause",
AQ1021="ODU HS","TX ISSUE",
AQ1021="IP &amp; VLAN","TX ISSUE",
AQ1021="Warehouse HUAWEI","SPARE-ISSUE",
AQ1021="SPARE-HS","SPARE-ISSUE",
AQ1021="Power Telco","RAN ISSUE",AQ1021="no impacts","no impacts"
),"")</f>
        <v>No root cause</v>
      </c>
      <c r="AQ1021" s="67" t="s">
        <v>5344</v>
      </c>
      <c r="AR1021" s="48" t="str" cm="1">
        <f t="array" ref="AR1021">IFERROR(_xlfn.IFS(
AQ1021="MPR ISSUE","ACTIVE",
AQ1021="BSS Hardware Issue","ACTIVE",
AQ1021="Sites strategiques, MLL, Pylone, etc.","PASSIVE",
AQ1021="AKTIVCO DEFAUT GE &amp; POWER Cabinet","PASSIVE",
AQ1021="AKTIVCO Coupure ENEO &amp; Baisse de tension","PASSIVE",
AQ1021="Coupure ENEO &amp; Baisse de tension","PASSIVE",
AQ1021="Defaut GE &amp; POWER Cabinet","PASSIVE",
AQ1021="Sharing","PASSIVE",
AQ1021="Sites strategiques &amp; DataCenter","PASSIVE",
AQ1021="Exclu","Exclu",
AQ1021="SAT","ACTIVE",
AQ1021="SPARE-ISSUE","SPARE-ISSUE",
AQ1021="Fiber CAmtel","ACTIVE",
AQ1021="Fiber AOF","ACTIVE",
AQ1021="Projet OCM (HUAWEI)","PLANNED WORKS",
AQ1021="Projet OCM (NOKIA)","PLANNED WORKS",
AQ1021="ACCESS-ISSUE","ACCESS-ISSUE",
AQ1021="Projet OCM (ZTE, NOKIA, autres projets)","PLANNED WORKS",
AQ1021="No root CAuse","No root cause",
AQ1021="ODU HS","ACTIVE",
AQ1021="IP &amp; VLAN","ACTIVE",
AQ1021="Warehouse HUAWEI","SPARE-ISSUE",
AQ1021="SPARE-HS","SPARE-ISSUE",
AQ1021="Power Telco","ACTIVE", AQ1021="no impacts","no impacts"
),"")</f>
        <v>No root cause</v>
      </c>
      <c r="AS1021" s="92" t="s">
        <v>5537</v>
      </c>
      <c r="AT1021" s="98" t="s">
        <v>572</v>
      </c>
      <c r="AV1021" s="17" t="s">
        <v>5537</v>
      </c>
      <c r="AW1021" s="7" t="s">
        <v>5537</v>
      </c>
      <c r="AX1021" s="6" t="s">
        <v>5537</v>
      </c>
      <c r="AY1021" s="7"/>
      <c r="AZ1021" s="3" t="s">
        <v>5537</v>
      </c>
      <c r="BA1021" s="18" t="s">
        <v>5537</v>
      </c>
      <c r="BB1021" s="18" t="s">
        <v>5537</v>
      </c>
      <c r="BC1021" s="18" t="s">
        <v>5537</v>
      </c>
      <c r="BD1021" s="18" t="s">
        <v>5537</v>
      </c>
      <c r="BE1021" s="18" t="s">
        <v>5537</v>
      </c>
      <c r="BF1021" s="18" t="s">
        <v>5537</v>
      </c>
      <c r="BG1021" s="18" t="s">
        <v>5537</v>
      </c>
      <c r="BH1021" s="18" t="s">
        <v>5537</v>
      </c>
      <c r="BI1021" s="18" t="s">
        <v>5537</v>
      </c>
      <c r="BJ1021" s="18" t="s">
        <v>5537</v>
      </c>
      <c r="BK1021" s="18" t="s">
        <v>5537</v>
      </c>
      <c r="BL1021" s="9" t="s">
        <v>5537</v>
      </c>
      <c r="BM1021" s="14" t="s">
        <v>5537</v>
      </c>
      <c r="BN1021" s="14" t="s">
        <v>5537</v>
      </c>
      <c r="BO1021" s="14" t="str">
        <f>_xlfn.XLOOKUP(B1021,'[4]cell downs 18042026 17h'!$B:$B,'[4]cell downs 18042026 17h'!$B:$B,"")</f>
        <v/>
      </c>
      <c r="BP1021" s="14" t="str">
        <f>_xlfn.XLOOKUP(B1021,'[5]Cells Huawei 19042026 15h'!$B:$B,'[5]Cells Huawei 19042026 15h'!$B:$B,"")</f>
        <v/>
      </c>
      <c r="BQ1021" s="9" t="str">
        <f>_xlfn.XLOOKUP(B1021,'[6]cells down 19042026 9H40'!$B:$B,'[6]cells down 19042026 9H40'!$B:$B,"")</f>
        <v/>
      </c>
      <c r="BR1021" s="9" t="s">
        <v>5537</v>
      </c>
      <c r="BS1021" s="9" t="s">
        <v>12</v>
      </c>
      <c r="BT1021" s="108"/>
    </row>
    <row r="1022" spans="1:72" s="9" customFormat="1" x14ac:dyDescent="0.35">
      <c r="A1022" s="1" t="s">
        <v>2275</v>
      </c>
      <c r="B1022" s="8" t="s">
        <v>2276</v>
      </c>
      <c r="C1022" s="3" t="str">
        <f>_xlfn.XLOOKUP(B1022,'[1]daily break down'!$D:$D,'[1]daily break down'!$E:$E,"")</f>
        <v>Ngaoundere</v>
      </c>
      <c r="D1022" s="1" t="s">
        <v>11</v>
      </c>
      <c r="E1022" s="1" t="s">
        <v>12</v>
      </c>
      <c r="F1022" s="3" t="s">
        <v>90</v>
      </c>
      <c r="G1022" s="1" t="s">
        <v>91</v>
      </c>
      <c r="H1022" s="32" t="str">
        <f>_xlfn.XLOOKUP(B1022,[2]CALCULATION!$B:$B,[2]CALCULATION!$H:$H,"")</f>
        <v>Huawei</v>
      </c>
      <c r="I1022" s="28">
        <v>0</v>
      </c>
      <c r="J1022" s="28">
        <v>0</v>
      </c>
      <c r="K1022" s="28">
        <v>0</v>
      </c>
      <c r="L1022" s="28">
        <v>0</v>
      </c>
      <c r="M1022" s="28">
        <v>0</v>
      </c>
      <c r="N1022" s="28">
        <v>0</v>
      </c>
      <c r="O1022" s="28">
        <v>0</v>
      </c>
      <c r="P1022" s="28">
        <v>0</v>
      </c>
      <c r="Q1022" s="28">
        <v>0</v>
      </c>
      <c r="R1022" s="28">
        <v>0</v>
      </c>
      <c r="S1022" s="93">
        <v>0</v>
      </c>
      <c r="T1022" s="93">
        <f>_xlfn.XLOOKUP(B1022,'[3]Nur des jours'!$B:$B,'[3]Nur des jours'!$U:$U,"")</f>
        <v>0</v>
      </c>
      <c r="U1022" s="93">
        <v>0</v>
      </c>
      <c r="V1022" s="93">
        <v>0.70002682395778926</v>
      </c>
      <c r="W1022" s="93">
        <v>0</v>
      </c>
      <c r="X1022" s="93">
        <v>0</v>
      </c>
      <c r="Y1022" s="93">
        <v>0</v>
      </c>
      <c r="Z1022" s="93">
        <v>0</v>
      </c>
      <c r="AA1022" s="93">
        <v>0</v>
      </c>
      <c r="AB1022" s="93">
        <v>0</v>
      </c>
      <c r="AC1022" s="93">
        <f>_xlfn.XLOOKUP(B1022,'[3]Nur des jours'!$B:$B,'[3]Nur des jours'!$N:$N,"")</f>
        <v>0.66462419349775836</v>
      </c>
      <c r="AD1022" s="93">
        <v>0.66462419349775836</v>
      </c>
      <c r="AE1022" s="93">
        <v>0</v>
      </c>
      <c r="AF1022" s="93">
        <v>0</v>
      </c>
      <c r="AG1022" s="93"/>
      <c r="AH1022" s="93">
        <v>0</v>
      </c>
      <c r="AI1022" s="93">
        <v>0</v>
      </c>
      <c r="AJ1022" s="93">
        <v>0</v>
      </c>
      <c r="AK1022" s="93">
        <v>0</v>
      </c>
      <c r="AL1022" s="93">
        <v>0</v>
      </c>
      <c r="AM1022" s="49" t="s">
        <v>5559</v>
      </c>
      <c r="AN1022" s="49"/>
      <c r="AO1022" s="48" t="str" cm="1">
        <f t="array" ref="AO1022">IFERROR(_xlfn.IFS(
AQ1022="MPR ISSUE","PDH",
AQ1022="BSS Hardware Issue","BSS",
AQ1022="Sites strategiques, MLL, Pylone, etc.","ENVTECH",
AQ1022="AKTIVCO DEFAUT GE &amp; POWER Cabinet","AKTIVCO",
AQ1022="AKTIVCO Coupure ENEO &amp; Baisse de tension","AKTIVCO GRID ONLY",
AQ1022="Coupure ENEO &amp; Baisse de tension","IHS GRID ONLY",
AQ1022="Defaut GE &amp; POWER Cabinet","IHS",
AQ1022="Sharing","Partners",
AQ1022="Sites strategiques &amp; DataCenter","SST &amp; DC",
AQ1022="Exclu","Exclu",
AQ1022="SAT","SAT",
AQ1022="SPARE-ISSUE","SPARE-ISSUE",
AQ1022="Fiber CAmtel","TRANS_FO_CAMTEL",
AQ1022="Fiber AOF","Fiber AOF",
AQ1022="Projet OCM (HUAWEI)","TRAVAUX-HUAWEI",
AQ1022="Projet OCM (NOKIA)","TRAVAUX-NOKIA",
AQ1022="ACCESS-ISSUE","ACCESS-ISSUE",
AQ1022="Projet OCM (ZTE, NOKIA, autres projets)","TRAVAUX OCM",
AQ1022="No root CAuse","No root cause",
AQ1022="ODU HS","PDH",
AQ1022="IP &amp; VLAN","PDH",
AQ1022="Warehouse HUAWEI","SPARE-ISSUE",
AQ1022="SPARE-HS","SPARE-ISSUE",
AQ1022="Power Telco","BSS",AQ1022="no impacts","no impacts"
),"")</f>
        <v>No root cause</v>
      </c>
      <c r="AP1022" s="48" t="str" cm="1">
        <f t="array" ref="AP1022">IFERROR(_xlfn.IFS(
AQ1022="MPR ISSUE","TX ISSUE",
AQ1022="BSS Hardware Issue","RAN ISSUE",
AQ1022="Sites strategiques, MLL, Pylone, etc.","ENVTECH",
AQ1022="AKTIVCO DEFAUT GE &amp; POWER Cabinet","POWER ISSUE",
AQ1022="AKTIVCO Coupure ENEO &amp; Baisse de tension","POWER ISSUE",
AQ1022="Coupure ENEO &amp; Baisse de tension","POWER ISSUE",
AQ1022="Defaut GE &amp; POWER Cabinet","POWER ISSUE",
AQ1022="Sharing","POWER ISSUE",
AQ1022="Sites strategiques &amp; DataCenter","POWER ISSUE",
AQ1022="Exclu","Exclu",
AQ1022="SAT","TX ISSUE",
AQ1022="SPARE-ISSUE","SPARE-ISSUE",
AQ1022="Fiber CAmtel","TX ISSUE",
AQ1022="Fiber AOF","TX ISSUE",
AQ1022="Projet OCM (HUAWEI)","TRAVAUX-HUAWEI",
AQ1022="Projet OCM (NOKIA)","TRAVAUX -NOKIA",
AQ1022="ACCESS-ISSUE","ACCESS-ISSUE",
AQ1022="Projet OCM (ZTE, NOKIA, autres projets)","TRAVAUX OCM",
AQ1022="No root CAuse","No root cause",
AQ1022="ODU HS","TX ISSUE",
AQ1022="IP &amp; VLAN","TX ISSUE",
AQ1022="Warehouse HUAWEI","SPARE-ISSUE",
AQ1022="SPARE-HS","SPARE-ISSUE",
AQ1022="Power Telco","RAN ISSUE",AQ1022="no impacts","no impacts"
),"")</f>
        <v>No root cause</v>
      </c>
      <c r="AQ1022" s="126" t="s">
        <v>5344</v>
      </c>
      <c r="AR1022" s="48" t="str" cm="1">
        <f t="array" ref="AR1022">IFERROR(_xlfn.IFS(
AQ1022="MPR ISSUE","ACTIVE",
AQ1022="BSS Hardware Issue","ACTIVE",
AQ1022="Sites strategiques, MLL, Pylone, etc.","PASSIVE",
AQ1022="AKTIVCO DEFAUT GE &amp; POWER Cabinet","PASSIVE",
AQ1022="AKTIVCO Coupure ENEO &amp; Baisse de tension","PASSIVE",
AQ1022="Coupure ENEO &amp; Baisse de tension","PASSIVE",
AQ1022="Defaut GE &amp; POWER Cabinet","PASSIVE",
AQ1022="Sharing","PASSIVE",
AQ1022="Sites strategiques &amp; DataCenter","PASSIVE",
AQ1022="Exclu","Exclu",
AQ1022="SAT","ACTIVE",
AQ1022="SPARE-ISSUE","SPARE-ISSUE",
AQ1022="Fiber CAmtel","ACTIVE",
AQ1022="Fiber AOF","ACTIVE",
AQ1022="Projet OCM (HUAWEI)","PLANNED WORKS",
AQ1022="Projet OCM (NOKIA)","PLANNED WORKS",
AQ1022="ACCESS-ISSUE","ACCESS-ISSUE",
AQ1022="Projet OCM (ZTE, NOKIA, autres projets)","PLANNED WORKS",
AQ1022="No root CAuse","No root cause",
AQ1022="ODU HS","ACTIVE",
AQ1022="IP &amp; VLAN","ACTIVE",
AQ1022="Warehouse HUAWEI","SPARE-ISSUE",
AQ1022="SPARE-HS","SPARE-ISSUE",
AQ1022="Power Telco","ACTIVE", AQ1022="no impacts","no impacts"
),"")</f>
        <v>No root cause</v>
      </c>
      <c r="AS1022" s="92" t="s">
        <v>5537</v>
      </c>
      <c r="AT1022" s="98" t="s">
        <v>2276</v>
      </c>
      <c r="AV1022" s="17" t="s">
        <v>5537</v>
      </c>
      <c r="AW1022" s="7" t="s">
        <v>5537</v>
      </c>
      <c r="AX1022" s="6" t="s">
        <v>5537</v>
      </c>
      <c r="AY1022" s="7"/>
      <c r="AZ1022" s="3" t="s">
        <v>5537</v>
      </c>
      <c r="BA1022" s="18" t="s">
        <v>5537</v>
      </c>
      <c r="BB1022" s="18" t="s">
        <v>5537</v>
      </c>
      <c r="BC1022" s="18" t="s">
        <v>5537</v>
      </c>
      <c r="BD1022" s="18" t="s">
        <v>5537</v>
      </c>
      <c r="BE1022" s="18" t="s">
        <v>5537</v>
      </c>
      <c r="BF1022" s="18" t="s">
        <v>5537</v>
      </c>
      <c r="BG1022" s="18" t="s">
        <v>5537</v>
      </c>
      <c r="BH1022" s="18" t="s">
        <v>5537</v>
      </c>
      <c r="BI1022" s="18" t="s">
        <v>5537</v>
      </c>
      <c r="BJ1022" s="18" t="s">
        <v>5537</v>
      </c>
      <c r="BK1022" s="18" t="s">
        <v>5537</v>
      </c>
      <c r="BL1022" s="9" t="s">
        <v>5537</v>
      </c>
      <c r="BM1022" s="14" t="s">
        <v>5537</v>
      </c>
      <c r="BN1022" s="14" t="s">
        <v>5537</v>
      </c>
      <c r="BO1022" s="14" t="str">
        <f>_xlfn.XLOOKUP(B1022,'[4]cell downs 18042026 17h'!$B:$B,'[4]cell downs 18042026 17h'!$B:$B,"")</f>
        <v/>
      </c>
      <c r="BP1022" s="14" t="str">
        <f>_xlfn.XLOOKUP(B1022,'[5]Cells Huawei 19042026 15h'!$B:$B,'[5]Cells Huawei 19042026 15h'!$B:$B,"")</f>
        <v/>
      </c>
      <c r="BQ1022" s="9" t="str">
        <f>_xlfn.XLOOKUP(B1022,'[6]cells down 19042026 9H40'!$B:$B,'[6]cells down 19042026 9H40'!$B:$B,"")</f>
        <v/>
      </c>
      <c r="BR1022" s="9" t="s">
        <v>2276</v>
      </c>
      <c r="BS1022" s="9" t="s">
        <v>12</v>
      </c>
      <c r="BT1022" s="108"/>
    </row>
    <row r="1023" spans="1:72" s="9" customFormat="1" x14ac:dyDescent="0.35">
      <c r="A1023" s="1" t="s">
        <v>374</v>
      </c>
      <c r="B1023" s="8" t="s">
        <v>375</v>
      </c>
      <c r="C1023" s="3" t="str">
        <f>_xlfn.XLOOKUP(B1023,'[1]daily break down'!$D:$D,'[1]daily break down'!$E:$E,"")</f>
        <v>Douala</v>
      </c>
      <c r="D1023" s="1" t="s">
        <v>21</v>
      </c>
      <c r="E1023" s="1" t="s">
        <v>30</v>
      </c>
      <c r="F1023" s="3" t="s">
        <v>31</v>
      </c>
      <c r="G1023" s="1" t="s">
        <v>32</v>
      </c>
      <c r="H1023" s="34" t="str">
        <f>_xlfn.XLOOKUP(B1023,[2]CALCULATION!$B:$B,[2]CALCULATION!$H:$H,"")</f>
        <v>ZTE</v>
      </c>
      <c r="I1023" s="28">
        <v>0</v>
      </c>
      <c r="J1023" s="28">
        <v>0</v>
      </c>
      <c r="K1023" s="28">
        <v>0</v>
      </c>
      <c r="L1023" s="28">
        <v>0</v>
      </c>
      <c r="M1023" s="28">
        <v>0</v>
      </c>
      <c r="N1023" s="28">
        <v>0</v>
      </c>
      <c r="O1023" s="28">
        <v>0.99871088053921819</v>
      </c>
      <c r="P1023" s="28">
        <v>9.568519517282903</v>
      </c>
      <c r="Q1023" s="28">
        <v>1.134560672082825</v>
      </c>
      <c r="R1023" s="28">
        <v>0</v>
      </c>
      <c r="S1023" s="93">
        <v>0</v>
      </c>
      <c r="T1023" s="93">
        <f>_xlfn.XLOOKUP(B1023,'[3]Nur des jours'!$B:$B,'[3]Nur des jours'!$U:$U,"")</f>
        <v>0</v>
      </c>
      <c r="U1023" s="93">
        <v>0</v>
      </c>
      <c r="V1023" s="93">
        <v>0</v>
      </c>
      <c r="W1023" s="93">
        <v>0</v>
      </c>
      <c r="X1023" s="93">
        <v>2.3889374003019124</v>
      </c>
      <c r="Y1023" s="93">
        <v>5.6234001934749006E-2</v>
      </c>
      <c r="Z1023" s="93">
        <v>11.687826203582423</v>
      </c>
      <c r="AA1023" s="93">
        <v>32.363051567632048</v>
      </c>
      <c r="AB1023" s="93">
        <v>59.991014687543696</v>
      </c>
      <c r="AC1023" s="93">
        <f>_xlfn.XLOOKUP(B1023,'[3]Nur des jours'!$B:$B,'[3]Nur des jours'!$N:$N,"")</f>
        <v>0.59897327021142355</v>
      </c>
      <c r="AD1023" s="93">
        <v>0.59897327021142355</v>
      </c>
      <c r="AE1023" s="93">
        <v>0</v>
      </c>
      <c r="AF1023" s="93">
        <v>0</v>
      </c>
      <c r="AG1023" s="93"/>
      <c r="AH1023" s="93">
        <v>0</v>
      </c>
      <c r="AI1023" s="93">
        <v>0</v>
      </c>
      <c r="AJ1023" s="93">
        <v>0</v>
      </c>
      <c r="AK1023" s="93">
        <v>0</v>
      </c>
      <c r="AL1023" s="93">
        <v>0</v>
      </c>
      <c r="AM1023" s="49" t="s">
        <v>5559</v>
      </c>
      <c r="AN1023" s="49"/>
      <c r="AO1023" s="48" t="str" cm="1">
        <f t="array" ref="AO1023">IFERROR(_xlfn.IFS(
AQ1023="MPR ISSUE","PDH",
AQ1023="BSS Hardware Issue","BSS",
AQ1023="Sites strategiques, MLL, Pylone, etc.","ENVTECH",
AQ1023="AKTIVCO DEFAUT GE &amp; POWER Cabinet","AKTIVCO",
AQ1023="AKTIVCO Coupure ENEO &amp; Baisse de tension","AKTIVCO GRID ONLY",
AQ1023="Coupure ENEO &amp; Baisse de tension","IHS GRID ONLY",
AQ1023="Defaut GE &amp; POWER Cabinet","IHS",
AQ1023="Sharing","Partners",
AQ1023="Sites strategiques &amp; DataCenter","SST &amp; DC",
AQ1023="Exclu","Exclu",
AQ1023="SAT","SAT",
AQ1023="SPARE-ISSUE","SPARE-ISSUE",
AQ1023="Fiber CAmtel","TRANS_FO_CAMTEL",
AQ1023="Fiber AOF","Fiber AOF",
AQ1023="Projet OCM (HUAWEI)","TRAVAUX-HUAWEI",
AQ1023="Projet OCM (NOKIA)","TRAVAUX-NOKIA",
AQ1023="ACCESS-ISSUE","ACCESS-ISSUE",
AQ1023="Projet OCM (ZTE, NOKIA, autres projets)","TRAVAUX OCM",
AQ1023="No root CAuse","No root cause",
AQ1023="ODU HS","PDH",
AQ1023="IP &amp; VLAN","PDH",
AQ1023="Warehouse HUAWEI","SPARE-ISSUE",
AQ1023="SPARE-HS","SPARE-ISSUE",
AQ1023="Power Telco","BSS",AQ1023="no impacts","no impacts"
),"")</f>
        <v>No root cause</v>
      </c>
      <c r="AP1023" s="48" t="str" cm="1">
        <f t="array" ref="AP1023">IFERROR(_xlfn.IFS(
AQ1023="MPR ISSUE","TX ISSUE",
AQ1023="BSS Hardware Issue","RAN ISSUE",
AQ1023="Sites strategiques, MLL, Pylone, etc.","ENVTECH",
AQ1023="AKTIVCO DEFAUT GE &amp; POWER Cabinet","POWER ISSUE",
AQ1023="AKTIVCO Coupure ENEO &amp; Baisse de tension","POWER ISSUE",
AQ1023="Coupure ENEO &amp; Baisse de tension","POWER ISSUE",
AQ1023="Defaut GE &amp; POWER Cabinet","POWER ISSUE",
AQ1023="Sharing","POWER ISSUE",
AQ1023="Sites strategiques &amp; DataCenter","POWER ISSUE",
AQ1023="Exclu","Exclu",
AQ1023="SAT","TX ISSUE",
AQ1023="SPARE-ISSUE","SPARE-ISSUE",
AQ1023="Fiber CAmtel","TX ISSUE",
AQ1023="Fiber AOF","TX ISSUE",
AQ1023="Projet OCM (HUAWEI)","TRAVAUX-HUAWEI",
AQ1023="Projet OCM (NOKIA)","TRAVAUX -NOKIA",
AQ1023="ACCESS-ISSUE","ACCESS-ISSUE",
AQ1023="Projet OCM (ZTE, NOKIA, autres projets)","TRAVAUX OCM",
AQ1023="No root CAuse","No root cause",
AQ1023="ODU HS","TX ISSUE",
AQ1023="IP &amp; VLAN","TX ISSUE",
AQ1023="Warehouse HUAWEI","SPARE-ISSUE",
AQ1023="SPARE-HS","SPARE-ISSUE",
AQ1023="Power Telco","RAN ISSUE",AQ1023="no impacts","no impacts"
),"")</f>
        <v>No root cause</v>
      </c>
      <c r="AQ1023" s="67" t="s">
        <v>5344</v>
      </c>
      <c r="AR1023" s="48" t="str" cm="1">
        <f t="array" ref="AR1023">IFERROR(_xlfn.IFS(
AQ1023="MPR ISSUE","ACTIVE",
AQ1023="BSS Hardware Issue","ACTIVE",
AQ1023="Sites strategiques, MLL, Pylone, etc.","PASSIVE",
AQ1023="AKTIVCO DEFAUT GE &amp; POWER Cabinet","PASSIVE",
AQ1023="AKTIVCO Coupure ENEO &amp; Baisse de tension","PASSIVE",
AQ1023="Coupure ENEO &amp; Baisse de tension","PASSIVE",
AQ1023="Defaut GE &amp; POWER Cabinet","PASSIVE",
AQ1023="Sharing","PASSIVE",
AQ1023="Sites strategiques &amp; DataCenter","PASSIVE",
AQ1023="Exclu","Exclu",
AQ1023="SAT","ACTIVE",
AQ1023="SPARE-ISSUE","SPARE-ISSUE",
AQ1023="Fiber CAmtel","ACTIVE",
AQ1023="Fiber AOF","ACTIVE",
AQ1023="Projet OCM (HUAWEI)","PLANNED WORKS",
AQ1023="Projet OCM (NOKIA)","PLANNED WORKS",
AQ1023="ACCESS-ISSUE","ACCESS-ISSUE",
AQ1023="Projet OCM (ZTE, NOKIA, autres projets)","PLANNED WORKS",
AQ1023="No root CAuse","No root cause",
AQ1023="ODU HS","ACTIVE",
AQ1023="IP &amp; VLAN","ACTIVE",
AQ1023="Warehouse HUAWEI","SPARE-ISSUE",
AQ1023="SPARE-HS","SPARE-ISSUE",
AQ1023="Power Telco","ACTIVE", AQ1023="no impacts","no impacts"
),"")</f>
        <v>No root cause</v>
      </c>
      <c r="AS1023" s="92" t="s">
        <v>5537</v>
      </c>
      <c r="AT1023" s="98" t="s">
        <v>375</v>
      </c>
      <c r="AV1023" s="17" t="s">
        <v>5537</v>
      </c>
      <c r="AW1023" s="7" t="s">
        <v>5537</v>
      </c>
      <c r="AX1023" s="6" t="s">
        <v>5537</v>
      </c>
      <c r="AY1023" s="7"/>
      <c r="AZ1023" s="3" t="s">
        <v>5537</v>
      </c>
      <c r="BA1023" s="18" t="s">
        <v>5537</v>
      </c>
      <c r="BB1023" s="18" t="s">
        <v>5537</v>
      </c>
      <c r="BC1023" s="18" t="s">
        <v>5537</v>
      </c>
      <c r="BD1023" s="18" t="s">
        <v>5537</v>
      </c>
      <c r="BE1023" s="18" t="s">
        <v>5537</v>
      </c>
      <c r="BF1023" s="18" t="s">
        <v>5537</v>
      </c>
      <c r="BG1023" s="18" t="s">
        <v>5537</v>
      </c>
      <c r="BH1023" s="18" t="s">
        <v>5537</v>
      </c>
      <c r="BI1023" s="18" t="s">
        <v>5537</v>
      </c>
      <c r="BJ1023" s="18" t="s">
        <v>5537</v>
      </c>
      <c r="BK1023" s="18" t="s">
        <v>5537</v>
      </c>
      <c r="BL1023" s="9" t="s">
        <v>5537</v>
      </c>
      <c r="BM1023" s="14" t="s">
        <v>5537</v>
      </c>
      <c r="BN1023" s="14" t="s">
        <v>5537</v>
      </c>
      <c r="BO1023" s="14" t="str">
        <f>_xlfn.XLOOKUP(B1023,'[4]cell downs 18042026 17h'!$B:$B,'[4]cell downs 18042026 17h'!$B:$B,"")</f>
        <v/>
      </c>
      <c r="BP1023" s="14" t="str">
        <f>_xlfn.XLOOKUP(B1023,'[5]Cells Huawei 19042026 15h'!$B:$B,'[5]Cells Huawei 19042026 15h'!$B:$B,"")</f>
        <v/>
      </c>
      <c r="BQ1023" s="9" t="str">
        <f>_xlfn.XLOOKUP(B1023,'[6]cells down 19042026 9H40'!$B:$B,'[6]cells down 19042026 9H40'!$B:$B,"")</f>
        <v/>
      </c>
      <c r="BR1023" s="9" t="s">
        <v>5537</v>
      </c>
      <c r="BS1023" s="9" t="s">
        <v>5537</v>
      </c>
      <c r="BT1023" s="108"/>
    </row>
    <row r="1024" spans="1:72" s="9" customFormat="1" x14ac:dyDescent="0.35">
      <c r="A1024" s="1" t="s">
        <v>1938</v>
      </c>
      <c r="B1024" s="8" t="s">
        <v>1939</v>
      </c>
      <c r="C1024" s="3" t="str">
        <f>_xlfn.XLOOKUP(B1024,'[1]daily break down'!$D:$D,'[1]daily break down'!$E:$E,"")</f>
        <v>CENTRE</v>
      </c>
      <c r="D1024" s="1" t="s">
        <v>21</v>
      </c>
      <c r="E1024" s="1" t="s">
        <v>122</v>
      </c>
      <c r="F1024" s="3" t="s">
        <v>37</v>
      </c>
      <c r="G1024" s="1" t="s">
        <v>1940</v>
      </c>
      <c r="H1024" s="33" t="str">
        <f>_xlfn.XLOOKUP(B1024,[2]CALCULATION!$B:$B,[2]CALCULATION!$H:$H,"")</f>
        <v>NOKIA</v>
      </c>
      <c r="I1024" s="28">
        <v>0</v>
      </c>
      <c r="J1024" s="28">
        <v>1.2569732696210253E-2</v>
      </c>
      <c r="K1024" s="28">
        <v>0</v>
      </c>
      <c r="L1024" s="28">
        <v>0</v>
      </c>
      <c r="M1024" s="28">
        <v>0</v>
      </c>
      <c r="N1024" s="28">
        <v>0</v>
      </c>
      <c r="O1024" s="28">
        <v>3.3684272044122304E-2</v>
      </c>
      <c r="P1024" s="28">
        <v>0</v>
      </c>
      <c r="Q1024" s="28">
        <v>0</v>
      </c>
      <c r="R1024" s="28">
        <v>0.83761090754739698</v>
      </c>
      <c r="S1024" s="93">
        <v>3.05030494820162</v>
      </c>
      <c r="T1024" s="93">
        <f>_xlfn.XLOOKUP(B1024,'[3]Nur des jours'!$B:$B,'[3]Nur des jours'!$U:$U,"")</f>
        <v>0</v>
      </c>
      <c r="U1024" s="93">
        <v>1.0701046990435794E-3</v>
      </c>
      <c r="V1024" s="93">
        <v>0</v>
      </c>
      <c r="W1024" s="93">
        <v>0</v>
      </c>
      <c r="X1024" s="93">
        <v>0</v>
      </c>
      <c r="Y1024" s="93">
        <v>0</v>
      </c>
      <c r="Z1024" s="93">
        <v>8.4270745049695575E-2</v>
      </c>
      <c r="AA1024" s="93">
        <v>0.26529678997126416</v>
      </c>
      <c r="AB1024" s="93">
        <v>0.35638053493820515</v>
      </c>
      <c r="AC1024" s="93">
        <f>_xlfn.XLOOKUP(B1024,'[3]Nur des jours'!$B:$B,'[3]Nur des jours'!$N:$N,"")</f>
        <v>0.59506738805991444</v>
      </c>
      <c r="AD1024" s="93">
        <v>0.59506738805991444</v>
      </c>
      <c r="AE1024" s="93">
        <v>0</v>
      </c>
      <c r="AF1024" s="93">
        <v>0</v>
      </c>
      <c r="AG1024" s="93"/>
      <c r="AH1024" s="93">
        <v>0</v>
      </c>
      <c r="AI1024" s="93">
        <v>0</v>
      </c>
      <c r="AJ1024" s="93">
        <v>0</v>
      </c>
      <c r="AK1024" s="93">
        <v>0</v>
      </c>
      <c r="AL1024" s="93">
        <v>0</v>
      </c>
      <c r="AM1024" s="49" t="s">
        <v>5559</v>
      </c>
      <c r="AN1024" s="49"/>
      <c r="AO1024" s="48" t="str" cm="1">
        <f t="array" ref="AO1024">IFERROR(_xlfn.IFS(
AQ1024="MPR ISSUE","PDH",
AQ1024="BSS Hardware Issue","BSS",
AQ1024="Sites strategiques, MLL, Pylone, etc.","ENVTECH",
AQ1024="AKTIVCO DEFAUT GE &amp; POWER Cabinet","AKTIVCO",
AQ1024="AKTIVCO Coupure ENEO &amp; Baisse de tension","AKTIVCO GRID ONLY",
AQ1024="Coupure ENEO &amp; Baisse de tension","IHS GRID ONLY",
AQ1024="Defaut GE &amp; POWER Cabinet","IHS",
AQ1024="Sharing","Partners",
AQ1024="Sites strategiques &amp; DataCenter","SST &amp; DC",
AQ1024="Exclu","Exclu",
AQ1024="SAT","SAT",
AQ1024="SPARE-ISSUE","SPARE-ISSUE",
AQ1024="Fiber CAmtel","TRANS_FO_CAMTEL",
AQ1024="Fiber AOF","Fiber AOF",
AQ1024="Projet OCM (HUAWEI)","TRAVAUX-HUAWEI",
AQ1024="Projet OCM (NOKIA)","TRAVAUX-NOKIA",
AQ1024="ACCESS-ISSUE","ACCESS-ISSUE",
AQ1024="Projet OCM (ZTE, NOKIA, autres projets)","TRAVAUX OCM",
AQ1024="No root CAuse","No root cause",
AQ1024="ODU HS","PDH",
AQ1024="IP &amp; VLAN","PDH",
AQ1024="Warehouse HUAWEI","SPARE-ISSUE",
AQ1024="SPARE-HS","SPARE-ISSUE",
AQ1024="Power Telco","BSS",AQ1024="no impacts","no impacts"
),"")</f>
        <v>No root cause</v>
      </c>
      <c r="AP1024" s="48" t="str" cm="1">
        <f t="array" ref="AP1024">IFERROR(_xlfn.IFS(
AQ1024="MPR ISSUE","TX ISSUE",
AQ1024="BSS Hardware Issue","RAN ISSUE",
AQ1024="Sites strategiques, MLL, Pylone, etc.","ENVTECH",
AQ1024="AKTIVCO DEFAUT GE &amp; POWER Cabinet","POWER ISSUE",
AQ1024="AKTIVCO Coupure ENEO &amp; Baisse de tension","POWER ISSUE",
AQ1024="Coupure ENEO &amp; Baisse de tension","POWER ISSUE",
AQ1024="Defaut GE &amp; POWER Cabinet","POWER ISSUE",
AQ1024="Sharing","POWER ISSUE",
AQ1024="Sites strategiques &amp; DataCenter","POWER ISSUE",
AQ1024="Exclu","Exclu",
AQ1024="SAT","TX ISSUE",
AQ1024="SPARE-ISSUE","SPARE-ISSUE",
AQ1024="Fiber CAmtel","TX ISSUE",
AQ1024="Fiber AOF","TX ISSUE",
AQ1024="Projet OCM (HUAWEI)","TRAVAUX-HUAWEI",
AQ1024="Projet OCM (NOKIA)","TRAVAUX -NOKIA",
AQ1024="ACCESS-ISSUE","ACCESS-ISSUE",
AQ1024="Projet OCM (ZTE, NOKIA, autres projets)","TRAVAUX OCM",
AQ1024="No root CAuse","No root cause",
AQ1024="ODU HS","TX ISSUE",
AQ1024="IP &amp; VLAN","TX ISSUE",
AQ1024="Warehouse HUAWEI","SPARE-ISSUE",
AQ1024="SPARE-HS","SPARE-ISSUE",
AQ1024="Power Telco","RAN ISSUE",AQ1024="no impacts","no impacts"
),"")</f>
        <v>No root cause</v>
      </c>
      <c r="AQ1024" s="67" t="s">
        <v>5344</v>
      </c>
      <c r="AR1024" s="48" t="str" cm="1">
        <f t="array" ref="AR1024">IFERROR(_xlfn.IFS(
AQ1024="MPR ISSUE","ACTIVE",
AQ1024="BSS Hardware Issue","ACTIVE",
AQ1024="Sites strategiques, MLL, Pylone, etc.","PASSIVE",
AQ1024="AKTIVCO DEFAUT GE &amp; POWER Cabinet","PASSIVE",
AQ1024="AKTIVCO Coupure ENEO &amp; Baisse de tension","PASSIVE",
AQ1024="Coupure ENEO &amp; Baisse de tension","PASSIVE",
AQ1024="Defaut GE &amp; POWER Cabinet","PASSIVE",
AQ1024="Sharing","PASSIVE",
AQ1024="Sites strategiques &amp; DataCenter","PASSIVE",
AQ1024="Exclu","Exclu",
AQ1024="SAT","ACTIVE",
AQ1024="SPARE-ISSUE","SPARE-ISSUE",
AQ1024="Fiber CAmtel","ACTIVE",
AQ1024="Fiber AOF","ACTIVE",
AQ1024="Projet OCM (HUAWEI)","PLANNED WORKS",
AQ1024="Projet OCM (NOKIA)","PLANNED WORKS",
AQ1024="ACCESS-ISSUE","ACCESS-ISSUE",
AQ1024="Projet OCM (ZTE, NOKIA, autres projets)","PLANNED WORKS",
AQ1024="No root CAuse","No root cause",
AQ1024="ODU HS","ACTIVE",
AQ1024="IP &amp; VLAN","ACTIVE",
AQ1024="Warehouse HUAWEI","SPARE-ISSUE",
AQ1024="SPARE-HS","SPARE-ISSUE",
AQ1024="Power Telco","ACTIVE", AQ1024="no impacts","no impacts"
),"")</f>
        <v>No root cause</v>
      </c>
      <c r="AS1024" s="92" t="s">
        <v>5537</v>
      </c>
      <c r="AT1024" s="98" t="s">
        <v>1939</v>
      </c>
      <c r="AV1024" s="17" t="s">
        <v>5537</v>
      </c>
      <c r="AW1024" s="7" t="s">
        <v>5537</v>
      </c>
      <c r="AX1024" s="6" t="s">
        <v>5537</v>
      </c>
      <c r="AY1024" s="7"/>
      <c r="AZ1024" s="3" t="s">
        <v>5537</v>
      </c>
      <c r="BA1024" s="18" t="s">
        <v>5537</v>
      </c>
      <c r="BB1024" s="18" t="s">
        <v>5537</v>
      </c>
      <c r="BC1024" s="18" t="s">
        <v>5537</v>
      </c>
      <c r="BD1024" s="18" t="s">
        <v>5537</v>
      </c>
      <c r="BE1024" s="18" t="s">
        <v>5537</v>
      </c>
      <c r="BF1024" s="18" t="s">
        <v>5537</v>
      </c>
      <c r="BG1024" s="18" t="s">
        <v>5537</v>
      </c>
      <c r="BH1024" s="18" t="s">
        <v>5537</v>
      </c>
      <c r="BI1024" s="18" t="s">
        <v>5537</v>
      </c>
      <c r="BJ1024" s="18" t="s">
        <v>5537</v>
      </c>
      <c r="BK1024" s="18" t="s">
        <v>5537</v>
      </c>
      <c r="BL1024" s="9" t="s">
        <v>5537</v>
      </c>
      <c r="BM1024" s="14" t="s">
        <v>5537</v>
      </c>
      <c r="BN1024" s="14" t="s">
        <v>5537</v>
      </c>
      <c r="BO1024" s="14" t="str">
        <f>_xlfn.XLOOKUP(B1024,'[4]cell downs 18042026 17h'!$B:$B,'[4]cell downs 18042026 17h'!$B:$B,"")</f>
        <v/>
      </c>
      <c r="BP1024" s="14" t="str">
        <f>_xlfn.XLOOKUP(B1024,'[5]Cells Huawei 19042026 15h'!$B:$B,'[5]Cells Huawei 19042026 15h'!$B:$B,"")</f>
        <v/>
      </c>
      <c r="BQ1024" s="9" t="str">
        <f>_xlfn.XLOOKUP(B1024,'[6]cells down 19042026 9H40'!$B:$B,'[6]cells down 19042026 9H40'!$B:$B,"")</f>
        <v/>
      </c>
      <c r="BR1024" s="9" t="s">
        <v>5537</v>
      </c>
      <c r="BS1024" s="9" t="s">
        <v>12</v>
      </c>
      <c r="BT1024" s="108"/>
    </row>
    <row r="1025" spans="1:72" s="9" customFormat="1" x14ac:dyDescent="0.35">
      <c r="A1025" s="1" t="s">
        <v>1179</v>
      </c>
      <c r="B1025" s="8" t="s">
        <v>1180</v>
      </c>
      <c r="C1025" s="3" t="str">
        <f>_xlfn.XLOOKUP(B1025,'[1]daily break down'!$D:$D,'[1]daily break down'!$E:$E,"")</f>
        <v>Yaounde</v>
      </c>
      <c r="D1025" s="1" t="s">
        <v>21</v>
      </c>
      <c r="E1025" s="1" t="s">
        <v>36</v>
      </c>
      <c r="F1025" s="3" t="s">
        <v>37</v>
      </c>
      <c r="G1025" s="1" t="s">
        <v>38</v>
      </c>
      <c r="H1025" s="34" t="str">
        <f>_xlfn.XLOOKUP(B1025,[2]CALCULATION!$B:$B,[2]CALCULATION!$H:$H,"")</f>
        <v>ZTE</v>
      </c>
      <c r="I1025" s="28">
        <v>2.9481384458655769E-2</v>
      </c>
      <c r="J1025" s="28">
        <v>0.29174621111596244</v>
      </c>
      <c r="K1025" s="28">
        <v>0</v>
      </c>
      <c r="L1025" s="28">
        <v>0</v>
      </c>
      <c r="M1025" s="28">
        <v>0.34776619211090348</v>
      </c>
      <c r="N1025" s="28">
        <v>5.4753690434405311E-2</v>
      </c>
      <c r="O1025" s="28">
        <v>0</v>
      </c>
      <c r="P1025" s="28">
        <v>1.2431406288791298</v>
      </c>
      <c r="Q1025" s="28">
        <v>5.5752454820179272E-2</v>
      </c>
      <c r="R1025" s="28">
        <v>0.85722520424731674</v>
      </c>
      <c r="S1025" s="93">
        <v>0</v>
      </c>
      <c r="T1025" s="93">
        <f>_xlfn.XLOOKUP(B1025,'[3]Nur des jours'!$B:$B,'[3]Nur des jours'!$U:$U,"")</f>
        <v>0</v>
      </c>
      <c r="U1025" s="93">
        <v>0.25079687129922135</v>
      </c>
      <c r="V1025" s="93">
        <v>0</v>
      </c>
      <c r="W1025" s="93">
        <v>0</v>
      </c>
      <c r="X1025" s="93">
        <v>0.78638427317062121</v>
      </c>
      <c r="Y1025" s="93">
        <v>0</v>
      </c>
      <c r="Z1025" s="93">
        <v>0</v>
      </c>
      <c r="AA1025" s="93">
        <v>0</v>
      </c>
      <c r="AB1025" s="93">
        <v>3.8809130418653713E-2</v>
      </c>
      <c r="AC1025" s="93">
        <f>_xlfn.XLOOKUP(B1025,'[3]Nur des jours'!$B:$B,'[3]Nur des jours'!$N:$N,"")</f>
        <v>0.54889237029617555</v>
      </c>
      <c r="AD1025" s="93">
        <v>0.54889237029617555</v>
      </c>
      <c r="AE1025" s="93">
        <v>0</v>
      </c>
      <c r="AF1025" s="93">
        <v>0</v>
      </c>
      <c r="AG1025" s="93"/>
      <c r="AH1025" s="93">
        <v>0</v>
      </c>
      <c r="AI1025" s="93">
        <v>0</v>
      </c>
      <c r="AJ1025" s="93">
        <v>0</v>
      </c>
      <c r="AK1025" s="93">
        <v>0</v>
      </c>
      <c r="AL1025" s="93">
        <v>0</v>
      </c>
      <c r="AM1025" s="49" t="s">
        <v>5559</v>
      </c>
      <c r="AN1025" s="49"/>
      <c r="AO1025" s="48" t="str" cm="1">
        <f t="array" ref="AO1025">IFERROR(_xlfn.IFS(
AQ1025="MPR ISSUE","PDH",
AQ1025="BSS Hardware Issue","BSS",
AQ1025="Sites strategiques, MLL, Pylone, etc.","ENVTECH",
AQ1025="AKTIVCO DEFAUT GE &amp; POWER Cabinet","AKTIVCO",
AQ1025="AKTIVCO Coupure ENEO &amp; Baisse de tension","AKTIVCO GRID ONLY",
AQ1025="Coupure ENEO &amp; Baisse de tension","IHS GRID ONLY",
AQ1025="Defaut GE &amp; POWER Cabinet","IHS",
AQ1025="Sharing","Partners",
AQ1025="Sites strategiques &amp; DataCenter","SST &amp; DC",
AQ1025="Exclu","Exclu",
AQ1025="SAT","SAT",
AQ1025="SPARE-ISSUE","SPARE-ISSUE",
AQ1025="Fiber CAmtel","TRANS_FO_CAMTEL",
AQ1025="Fiber AOF","Fiber AOF",
AQ1025="Projet OCM (HUAWEI)","TRAVAUX-HUAWEI",
AQ1025="Projet OCM (NOKIA)","TRAVAUX-NOKIA",
AQ1025="ACCESS-ISSUE","ACCESS-ISSUE",
AQ1025="Projet OCM (ZTE, NOKIA, autres projets)","TRAVAUX OCM",
AQ1025="No root CAuse","No root cause",
AQ1025="ODU HS","PDH",
AQ1025="IP &amp; VLAN","PDH",
AQ1025="Warehouse HUAWEI","SPARE-ISSUE",
AQ1025="SPARE-HS","SPARE-ISSUE",
AQ1025="Power Telco","BSS",AQ1025="no impacts","no impacts"
),"")</f>
        <v>No root cause</v>
      </c>
      <c r="AP1025" s="48" t="str" cm="1">
        <f t="array" ref="AP1025">IFERROR(_xlfn.IFS(
AQ1025="MPR ISSUE","TX ISSUE",
AQ1025="BSS Hardware Issue","RAN ISSUE",
AQ1025="Sites strategiques, MLL, Pylone, etc.","ENVTECH",
AQ1025="AKTIVCO DEFAUT GE &amp; POWER Cabinet","POWER ISSUE",
AQ1025="AKTIVCO Coupure ENEO &amp; Baisse de tension","POWER ISSUE",
AQ1025="Coupure ENEO &amp; Baisse de tension","POWER ISSUE",
AQ1025="Defaut GE &amp; POWER Cabinet","POWER ISSUE",
AQ1025="Sharing","POWER ISSUE",
AQ1025="Sites strategiques &amp; DataCenter","POWER ISSUE",
AQ1025="Exclu","Exclu",
AQ1025="SAT","TX ISSUE",
AQ1025="SPARE-ISSUE","SPARE-ISSUE",
AQ1025="Fiber CAmtel","TX ISSUE",
AQ1025="Fiber AOF","TX ISSUE",
AQ1025="Projet OCM (HUAWEI)","TRAVAUX-HUAWEI",
AQ1025="Projet OCM (NOKIA)","TRAVAUX -NOKIA",
AQ1025="ACCESS-ISSUE","ACCESS-ISSUE",
AQ1025="Projet OCM (ZTE, NOKIA, autres projets)","TRAVAUX OCM",
AQ1025="No root CAuse","No root cause",
AQ1025="ODU HS","TX ISSUE",
AQ1025="IP &amp; VLAN","TX ISSUE",
AQ1025="Warehouse HUAWEI","SPARE-ISSUE",
AQ1025="SPARE-HS","SPARE-ISSUE",
AQ1025="Power Telco","RAN ISSUE",AQ1025="no impacts","no impacts"
),"")</f>
        <v>No root cause</v>
      </c>
      <c r="AQ1025" s="67" t="s">
        <v>5344</v>
      </c>
      <c r="AR1025" s="48" t="str" cm="1">
        <f t="array" ref="AR1025">IFERROR(_xlfn.IFS(
AQ1025="MPR ISSUE","ACTIVE",
AQ1025="BSS Hardware Issue","ACTIVE",
AQ1025="Sites strategiques, MLL, Pylone, etc.","PASSIVE",
AQ1025="AKTIVCO DEFAUT GE &amp; POWER Cabinet","PASSIVE",
AQ1025="AKTIVCO Coupure ENEO &amp; Baisse de tension","PASSIVE",
AQ1025="Coupure ENEO &amp; Baisse de tension","PASSIVE",
AQ1025="Defaut GE &amp; POWER Cabinet","PASSIVE",
AQ1025="Sharing","PASSIVE",
AQ1025="Sites strategiques &amp; DataCenter","PASSIVE",
AQ1025="Exclu","Exclu",
AQ1025="SAT","ACTIVE",
AQ1025="SPARE-ISSUE","SPARE-ISSUE",
AQ1025="Fiber CAmtel","ACTIVE",
AQ1025="Fiber AOF","ACTIVE",
AQ1025="Projet OCM (HUAWEI)","PLANNED WORKS",
AQ1025="Projet OCM (NOKIA)","PLANNED WORKS",
AQ1025="ACCESS-ISSUE","ACCESS-ISSUE",
AQ1025="Projet OCM (ZTE, NOKIA, autres projets)","PLANNED WORKS",
AQ1025="No root CAuse","No root cause",
AQ1025="ODU HS","ACTIVE",
AQ1025="IP &amp; VLAN","ACTIVE",
AQ1025="Warehouse HUAWEI","SPARE-ISSUE",
AQ1025="SPARE-HS","SPARE-ISSUE",
AQ1025="Power Telco","ACTIVE", AQ1025="no impacts","no impacts"
),"")</f>
        <v>No root cause</v>
      </c>
      <c r="AS1025" s="92" t="s">
        <v>5537</v>
      </c>
      <c r="AT1025" s="98" t="s">
        <v>1180</v>
      </c>
      <c r="AV1025" s="17" t="s">
        <v>5537</v>
      </c>
      <c r="AW1025" s="7" t="s">
        <v>5537</v>
      </c>
      <c r="AX1025" s="6" t="s">
        <v>5537</v>
      </c>
      <c r="AY1025" s="7"/>
      <c r="AZ1025" s="3" t="s">
        <v>5537</v>
      </c>
      <c r="BA1025" s="18" t="s">
        <v>5537</v>
      </c>
      <c r="BB1025" s="18" t="s">
        <v>5537</v>
      </c>
      <c r="BC1025" s="18" t="s">
        <v>5537</v>
      </c>
      <c r="BD1025" s="18" t="s">
        <v>5537</v>
      </c>
      <c r="BE1025" s="18" t="s">
        <v>5537</v>
      </c>
      <c r="BF1025" s="18" t="s">
        <v>5537</v>
      </c>
      <c r="BG1025" s="18" t="s">
        <v>5537</v>
      </c>
      <c r="BH1025" s="18" t="s">
        <v>5537</v>
      </c>
      <c r="BI1025" s="18" t="s">
        <v>5537</v>
      </c>
      <c r="BJ1025" s="18" t="s">
        <v>5537</v>
      </c>
      <c r="BK1025" s="18" t="s">
        <v>5537</v>
      </c>
      <c r="BL1025" s="9" t="s">
        <v>5537</v>
      </c>
      <c r="BM1025" s="14" t="s">
        <v>5537</v>
      </c>
      <c r="BN1025" s="14" t="s">
        <v>5537</v>
      </c>
      <c r="BO1025" s="14" t="str">
        <f>_xlfn.XLOOKUP(B1025,'[4]cell downs 18042026 17h'!$B:$B,'[4]cell downs 18042026 17h'!$B:$B,"")</f>
        <v/>
      </c>
      <c r="BP1025" s="14" t="str">
        <f>_xlfn.XLOOKUP(B1025,'[5]Cells Huawei 19042026 15h'!$B:$B,'[5]Cells Huawei 19042026 15h'!$B:$B,"")</f>
        <v/>
      </c>
      <c r="BQ1025" s="9" t="str">
        <f>_xlfn.XLOOKUP(B1025,'[6]cells down 19042026 9H40'!$B:$B,'[6]cells down 19042026 9H40'!$B:$B,"")</f>
        <v/>
      </c>
      <c r="BR1025" s="9" t="s">
        <v>5537</v>
      </c>
      <c r="BS1025" s="9" t="s">
        <v>66</v>
      </c>
      <c r="BT1025" s="108"/>
    </row>
    <row r="1026" spans="1:72" s="9" customFormat="1" x14ac:dyDescent="0.35">
      <c r="A1026" s="1" t="s">
        <v>1638</v>
      </c>
      <c r="B1026" s="8" t="s">
        <v>1639</v>
      </c>
      <c r="C1026" s="3" t="str">
        <f>_xlfn.XLOOKUP(B1026,'[1]daily break down'!$D:$D,'[1]daily break down'!$E:$E,"")</f>
        <v>Yaounde</v>
      </c>
      <c r="D1026" s="1" t="s">
        <v>11</v>
      </c>
      <c r="E1026" s="1" t="s">
        <v>12</v>
      </c>
      <c r="F1026" s="3" t="s">
        <v>37</v>
      </c>
      <c r="G1026" s="1" t="s">
        <v>38</v>
      </c>
      <c r="H1026" s="34" t="str">
        <f>_xlfn.XLOOKUP(B1026,[2]CALCULATION!$B:$B,[2]CALCULATION!$H:$H,"")</f>
        <v>ZTE</v>
      </c>
      <c r="I1026" s="28">
        <v>0</v>
      </c>
      <c r="J1026" s="28">
        <v>0</v>
      </c>
      <c r="K1026" s="28">
        <v>0</v>
      </c>
      <c r="L1026" s="28">
        <v>0</v>
      </c>
      <c r="M1026" s="28">
        <v>0</v>
      </c>
      <c r="N1026" s="28">
        <v>0</v>
      </c>
      <c r="O1026" s="28">
        <v>0</v>
      </c>
      <c r="P1026" s="28">
        <v>0</v>
      </c>
      <c r="Q1026" s="28">
        <v>0</v>
      </c>
      <c r="R1026" s="28">
        <v>1.2679848929752622</v>
      </c>
      <c r="S1026" s="93">
        <v>0</v>
      </c>
      <c r="T1026" s="93">
        <f>_xlfn.XLOOKUP(B1026,'[3]Nur des jours'!$B:$B,'[3]Nur des jours'!$U:$U,"")</f>
        <v>0</v>
      </c>
      <c r="U1026" s="93">
        <v>0.71713066406417314</v>
      </c>
      <c r="V1026" s="93">
        <v>0</v>
      </c>
      <c r="W1026" s="93">
        <v>0</v>
      </c>
      <c r="X1026" s="93">
        <v>0</v>
      </c>
      <c r="Y1026" s="93">
        <v>0</v>
      </c>
      <c r="Z1026" s="93">
        <v>0</v>
      </c>
      <c r="AA1026" s="93">
        <v>0</v>
      </c>
      <c r="AB1026" s="93">
        <v>2.5272305975750024E-2</v>
      </c>
      <c r="AC1026" s="93">
        <f>_xlfn.XLOOKUP(B1026,'[3]Nur des jours'!$B:$B,'[3]Nur des jours'!$N:$N,"")</f>
        <v>0.54546803525923582</v>
      </c>
      <c r="AD1026" s="93">
        <v>0.54546803525923582</v>
      </c>
      <c r="AE1026" s="93">
        <v>0</v>
      </c>
      <c r="AF1026" s="93">
        <v>0</v>
      </c>
      <c r="AG1026" s="93"/>
      <c r="AH1026" s="93">
        <v>0</v>
      </c>
      <c r="AI1026" s="93">
        <v>0</v>
      </c>
      <c r="AJ1026" s="93">
        <v>0</v>
      </c>
      <c r="AK1026" s="93">
        <v>0</v>
      </c>
      <c r="AL1026" s="93">
        <v>0</v>
      </c>
      <c r="AM1026" s="49" t="s">
        <v>5559</v>
      </c>
      <c r="AN1026" s="49"/>
      <c r="AO1026" s="48" t="str" cm="1">
        <f t="array" ref="AO1026">IFERROR(_xlfn.IFS(
AQ1026="MPR ISSUE","PDH",
AQ1026="BSS Hardware Issue","BSS",
AQ1026="Sites strategiques, MLL, Pylone, etc.","ENVTECH",
AQ1026="AKTIVCO DEFAUT GE &amp; POWER Cabinet","AKTIVCO",
AQ1026="AKTIVCO Coupure ENEO &amp; Baisse de tension","AKTIVCO GRID ONLY",
AQ1026="Coupure ENEO &amp; Baisse de tension","IHS GRID ONLY",
AQ1026="Defaut GE &amp; POWER Cabinet","IHS",
AQ1026="Sharing","Partners",
AQ1026="Sites strategiques &amp; DataCenter","SST &amp; DC",
AQ1026="Exclu","Exclu",
AQ1026="SAT","SAT",
AQ1026="SPARE-ISSUE","SPARE-ISSUE",
AQ1026="Fiber CAmtel","TRANS_FO_CAMTEL",
AQ1026="Fiber AOF","Fiber AOF",
AQ1026="Projet OCM (HUAWEI)","TRAVAUX-HUAWEI",
AQ1026="Projet OCM (NOKIA)","TRAVAUX-NOKIA",
AQ1026="ACCESS-ISSUE","ACCESS-ISSUE",
AQ1026="Projet OCM (ZTE, NOKIA, autres projets)","TRAVAUX OCM",
AQ1026="No root CAuse","No root cause",
AQ1026="ODU HS","PDH",
AQ1026="IP &amp; VLAN","PDH",
AQ1026="Warehouse HUAWEI","SPARE-ISSUE",
AQ1026="SPARE-HS","SPARE-ISSUE",
AQ1026="Power Telco","BSS",AQ1026="no impacts","no impacts"
),"")</f>
        <v>No root cause</v>
      </c>
      <c r="AP1026" s="48" t="str" cm="1">
        <f t="array" ref="AP1026">IFERROR(_xlfn.IFS(
AQ1026="MPR ISSUE","TX ISSUE",
AQ1026="BSS Hardware Issue","RAN ISSUE",
AQ1026="Sites strategiques, MLL, Pylone, etc.","ENVTECH",
AQ1026="AKTIVCO DEFAUT GE &amp; POWER Cabinet","POWER ISSUE",
AQ1026="AKTIVCO Coupure ENEO &amp; Baisse de tension","POWER ISSUE",
AQ1026="Coupure ENEO &amp; Baisse de tension","POWER ISSUE",
AQ1026="Defaut GE &amp; POWER Cabinet","POWER ISSUE",
AQ1026="Sharing","POWER ISSUE",
AQ1026="Sites strategiques &amp; DataCenter","POWER ISSUE",
AQ1026="Exclu","Exclu",
AQ1026="SAT","TX ISSUE",
AQ1026="SPARE-ISSUE","SPARE-ISSUE",
AQ1026="Fiber CAmtel","TX ISSUE",
AQ1026="Fiber AOF","TX ISSUE",
AQ1026="Projet OCM (HUAWEI)","TRAVAUX-HUAWEI",
AQ1026="Projet OCM (NOKIA)","TRAVAUX -NOKIA",
AQ1026="ACCESS-ISSUE","ACCESS-ISSUE",
AQ1026="Projet OCM (ZTE, NOKIA, autres projets)","TRAVAUX OCM",
AQ1026="No root CAuse","No root cause",
AQ1026="ODU HS","TX ISSUE",
AQ1026="IP &amp; VLAN","TX ISSUE",
AQ1026="Warehouse HUAWEI","SPARE-ISSUE",
AQ1026="SPARE-HS","SPARE-ISSUE",
AQ1026="Power Telco","RAN ISSUE",AQ1026="no impacts","no impacts"
),"")</f>
        <v>No root cause</v>
      </c>
      <c r="AQ1026" s="126" t="s">
        <v>5344</v>
      </c>
      <c r="AR1026" s="48" t="str" cm="1">
        <f t="array" ref="AR1026">IFERROR(_xlfn.IFS(
AQ1026="MPR ISSUE","ACTIVE",
AQ1026="BSS Hardware Issue","ACTIVE",
AQ1026="Sites strategiques, MLL, Pylone, etc.","PASSIVE",
AQ1026="AKTIVCO DEFAUT GE &amp; POWER Cabinet","PASSIVE",
AQ1026="AKTIVCO Coupure ENEO &amp; Baisse de tension","PASSIVE",
AQ1026="Coupure ENEO &amp; Baisse de tension","PASSIVE",
AQ1026="Defaut GE &amp; POWER Cabinet","PASSIVE",
AQ1026="Sharing","PASSIVE",
AQ1026="Sites strategiques &amp; DataCenter","PASSIVE",
AQ1026="Exclu","Exclu",
AQ1026="SAT","ACTIVE",
AQ1026="SPARE-ISSUE","SPARE-ISSUE",
AQ1026="Fiber CAmtel","ACTIVE",
AQ1026="Fiber AOF","ACTIVE",
AQ1026="Projet OCM (HUAWEI)","PLANNED WORKS",
AQ1026="Projet OCM (NOKIA)","PLANNED WORKS",
AQ1026="ACCESS-ISSUE","ACCESS-ISSUE",
AQ1026="Projet OCM (ZTE, NOKIA, autres projets)","PLANNED WORKS",
AQ1026="No root CAuse","No root cause",
AQ1026="ODU HS","ACTIVE",
AQ1026="IP &amp; VLAN","ACTIVE",
AQ1026="Warehouse HUAWEI","SPARE-ISSUE",
AQ1026="SPARE-HS","SPARE-ISSUE",
AQ1026="Power Telco","ACTIVE", AQ1026="no impacts","no impacts"
),"")</f>
        <v>No root cause</v>
      </c>
      <c r="AS1026" s="92" t="s">
        <v>5537</v>
      </c>
      <c r="AT1026" s="98" t="s">
        <v>1639</v>
      </c>
      <c r="AV1026" s="17" t="s">
        <v>5537</v>
      </c>
      <c r="AW1026" s="7" t="s">
        <v>5537</v>
      </c>
      <c r="AX1026" s="6" t="s">
        <v>5537</v>
      </c>
      <c r="AY1026" s="7"/>
      <c r="AZ1026" s="3" t="s">
        <v>5537</v>
      </c>
      <c r="BA1026" s="18" t="s">
        <v>5537</v>
      </c>
      <c r="BB1026" s="18" t="s">
        <v>5537</v>
      </c>
      <c r="BC1026" s="18" t="s">
        <v>5537</v>
      </c>
      <c r="BD1026" s="18" t="s">
        <v>5537</v>
      </c>
      <c r="BE1026" s="18" t="s">
        <v>5537</v>
      </c>
      <c r="BF1026" s="18" t="s">
        <v>5537</v>
      </c>
      <c r="BG1026" s="18" t="s">
        <v>5537</v>
      </c>
      <c r="BH1026" s="18" t="s">
        <v>5537</v>
      </c>
      <c r="BI1026" s="18" t="s">
        <v>5537</v>
      </c>
      <c r="BJ1026" s="18" t="s">
        <v>5537</v>
      </c>
      <c r="BK1026" s="18" t="s">
        <v>5537</v>
      </c>
      <c r="BL1026" s="9" t="s">
        <v>5537</v>
      </c>
      <c r="BM1026" s="14" t="s">
        <v>5537</v>
      </c>
      <c r="BN1026" s="14" t="s">
        <v>5537</v>
      </c>
      <c r="BO1026" s="14" t="str">
        <f>_xlfn.XLOOKUP(B1026,'[4]cell downs 18042026 17h'!$B:$B,'[4]cell downs 18042026 17h'!$B:$B,"")</f>
        <v/>
      </c>
      <c r="BP1026" s="14" t="str">
        <f>_xlfn.XLOOKUP(B1026,'[5]Cells Huawei 19042026 15h'!$B:$B,'[5]Cells Huawei 19042026 15h'!$B:$B,"")</f>
        <v/>
      </c>
      <c r="BQ1026" s="9" t="str">
        <f>_xlfn.XLOOKUP(B1026,'[6]cells down 19042026 9H40'!$B:$B,'[6]cells down 19042026 9H40'!$B:$B,"")</f>
        <v/>
      </c>
      <c r="BR1026" s="9" t="s">
        <v>1639</v>
      </c>
      <c r="BS1026" s="9" t="s">
        <v>12</v>
      </c>
      <c r="BT1026" s="108"/>
    </row>
    <row r="1027" spans="1:72" s="9" customFormat="1" x14ac:dyDescent="0.35">
      <c r="A1027" s="1" t="s">
        <v>3307</v>
      </c>
      <c r="B1027" s="8" t="s">
        <v>3308</v>
      </c>
      <c r="C1027" s="3" t="str">
        <f>_xlfn.XLOOKUP(B1027,'[1]daily break down'!$D:$D,'[1]daily break down'!$E:$E,"")</f>
        <v>Yaounde</v>
      </c>
      <c r="D1027" s="1" t="s">
        <v>11</v>
      </c>
      <c r="E1027" s="1" t="s">
        <v>12</v>
      </c>
      <c r="F1027" s="3" t="s">
        <v>37</v>
      </c>
      <c r="G1027" s="1" t="s">
        <v>38</v>
      </c>
      <c r="H1027" s="34" t="str">
        <f>_xlfn.XLOOKUP(B1027,[2]CALCULATION!$B:$B,[2]CALCULATION!$H:$H,"")</f>
        <v>ZTE</v>
      </c>
      <c r="I1027" s="28">
        <v>0</v>
      </c>
      <c r="J1027" s="28">
        <v>0</v>
      </c>
      <c r="K1027" s="28">
        <v>9.2100344431032391E-2</v>
      </c>
      <c r="L1027" s="28">
        <v>0</v>
      </c>
      <c r="M1027" s="28">
        <v>0</v>
      </c>
      <c r="N1027" s="28">
        <v>0</v>
      </c>
      <c r="O1027" s="28">
        <v>0</v>
      </c>
      <c r="P1027" s="28">
        <v>12.52864313577774</v>
      </c>
      <c r="Q1027" s="28">
        <v>46.616810488738231</v>
      </c>
      <c r="R1027" s="28">
        <v>0</v>
      </c>
      <c r="S1027" s="93">
        <v>0.49702796254918918</v>
      </c>
      <c r="T1027" s="93">
        <f>_xlfn.XLOOKUP(B1027,'[3]Nur des jours'!$B:$B,'[3]Nur des jours'!$U:$U,"")</f>
        <v>0</v>
      </c>
      <c r="U1027" s="93">
        <v>0.3803687152751028</v>
      </c>
      <c r="V1027" s="93">
        <v>0</v>
      </c>
      <c r="W1027" s="93">
        <v>0</v>
      </c>
      <c r="X1027" s="93">
        <v>0</v>
      </c>
      <c r="Y1027" s="93">
        <v>3.0838812269392459</v>
      </c>
      <c r="Z1027" s="93">
        <v>0</v>
      </c>
      <c r="AA1027" s="93">
        <v>0</v>
      </c>
      <c r="AB1027" s="93">
        <v>0</v>
      </c>
      <c r="AC1027" s="93">
        <f>_xlfn.XLOOKUP(B1027,'[3]Nur des jours'!$B:$B,'[3]Nur des jours'!$N:$N,"")</f>
        <v>0.48869898097496539</v>
      </c>
      <c r="AD1027" s="93">
        <v>0.48869898097496539</v>
      </c>
      <c r="AE1027" s="93">
        <v>0</v>
      </c>
      <c r="AF1027" s="93">
        <v>0</v>
      </c>
      <c r="AG1027" s="93"/>
      <c r="AH1027" s="93">
        <v>0</v>
      </c>
      <c r="AI1027" s="93">
        <v>0</v>
      </c>
      <c r="AJ1027" s="93">
        <v>0</v>
      </c>
      <c r="AK1027" s="93">
        <v>0</v>
      </c>
      <c r="AL1027" s="93">
        <v>0</v>
      </c>
      <c r="AM1027" s="49" t="s">
        <v>5559</v>
      </c>
      <c r="AN1027" s="49"/>
      <c r="AO1027" s="48" t="str" cm="1">
        <f t="array" ref="AO1027">IFERROR(_xlfn.IFS(
AQ1027="MPR ISSUE","PDH",
AQ1027="BSS Hardware Issue","BSS",
AQ1027="Sites strategiques, MLL, Pylone, etc.","ENVTECH",
AQ1027="AKTIVCO DEFAUT GE &amp; POWER Cabinet","AKTIVCO",
AQ1027="AKTIVCO Coupure ENEO &amp; Baisse de tension","AKTIVCO GRID ONLY",
AQ1027="Coupure ENEO &amp; Baisse de tension","IHS GRID ONLY",
AQ1027="Defaut GE &amp; POWER Cabinet","IHS",
AQ1027="Sharing","Partners",
AQ1027="Sites strategiques &amp; DataCenter","SST &amp; DC",
AQ1027="Exclu","Exclu",
AQ1027="SAT","SAT",
AQ1027="SPARE-ISSUE","SPARE-ISSUE",
AQ1027="Fiber CAmtel","TRANS_FO_CAMTEL",
AQ1027="Fiber AOF","Fiber AOF",
AQ1027="Projet OCM (HUAWEI)","TRAVAUX-HUAWEI",
AQ1027="Projet OCM (NOKIA)","TRAVAUX-NOKIA",
AQ1027="ACCESS-ISSUE","ACCESS-ISSUE",
AQ1027="Projet OCM (ZTE, NOKIA, autres projets)","TRAVAUX OCM",
AQ1027="No root CAuse","No root cause",
AQ1027="ODU HS","PDH",
AQ1027="IP &amp; VLAN","PDH",
AQ1027="Warehouse HUAWEI","SPARE-ISSUE",
AQ1027="SPARE-HS","SPARE-ISSUE",
AQ1027="Power Telco","BSS",AQ1027="no impacts","no impacts"
),"")</f>
        <v>No root cause</v>
      </c>
      <c r="AP1027" s="48" t="str" cm="1">
        <f t="array" ref="AP1027">IFERROR(_xlfn.IFS(
AQ1027="MPR ISSUE","TX ISSUE",
AQ1027="BSS Hardware Issue","RAN ISSUE",
AQ1027="Sites strategiques, MLL, Pylone, etc.","ENVTECH",
AQ1027="AKTIVCO DEFAUT GE &amp; POWER Cabinet","POWER ISSUE",
AQ1027="AKTIVCO Coupure ENEO &amp; Baisse de tension","POWER ISSUE",
AQ1027="Coupure ENEO &amp; Baisse de tension","POWER ISSUE",
AQ1027="Defaut GE &amp; POWER Cabinet","POWER ISSUE",
AQ1027="Sharing","POWER ISSUE",
AQ1027="Sites strategiques &amp; DataCenter","POWER ISSUE",
AQ1027="Exclu","Exclu",
AQ1027="SAT","TX ISSUE",
AQ1027="SPARE-ISSUE","SPARE-ISSUE",
AQ1027="Fiber CAmtel","TX ISSUE",
AQ1027="Fiber AOF","TX ISSUE",
AQ1027="Projet OCM (HUAWEI)","TRAVAUX-HUAWEI",
AQ1027="Projet OCM (NOKIA)","TRAVAUX -NOKIA",
AQ1027="ACCESS-ISSUE","ACCESS-ISSUE",
AQ1027="Projet OCM (ZTE, NOKIA, autres projets)","TRAVAUX OCM",
AQ1027="No root CAuse","No root cause",
AQ1027="ODU HS","TX ISSUE",
AQ1027="IP &amp; VLAN","TX ISSUE",
AQ1027="Warehouse HUAWEI","SPARE-ISSUE",
AQ1027="SPARE-HS","SPARE-ISSUE",
AQ1027="Power Telco","RAN ISSUE",AQ1027="no impacts","no impacts"
),"")</f>
        <v>No root cause</v>
      </c>
      <c r="AQ1027" s="126" t="s">
        <v>5344</v>
      </c>
      <c r="AR1027" s="48" t="str" cm="1">
        <f t="array" ref="AR1027">IFERROR(_xlfn.IFS(
AQ1027="MPR ISSUE","ACTIVE",
AQ1027="BSS Hardware Issue","ACTIVE",
AQ1027="Sites strategiques, MLL, Pylone, etc.","PASSIVE",
AQ1027="AKTIVCO DEFAUT GE &amp; POWER Cabinet","PASSIVE",
AQ1027="AKTIVCO Coupure ENEO &amp; Baisse de tension","PASSIVE",
AQ1027="Coupure ENEO &amp; Baisse de tension","PASSIVE",
AQ1027="Defaut GE &amp; POWER Cabinet","PASSIVE",
AQ1027="Sharing","PASSIVE",
AQ1027="Sites strategiques &amp; DataCenter","PASSIVE",
AQ1027="Exclu","Exclu",
AQ1027="SAT","ACTIVE",
AQ1027="SPARE-ISSUE","SPARE-ISSUE",
AQ1027="Fiber CAmtel","ACTIVE",
AQ1027="Fiber AOF","ACTIVE",
AQ1027="Projet OCM (HUAWEI)","PLANNED WORKS",
AQ1027="Projet OCM (NOKIA)","PLANNED WORKS",
AQ1027="ACCESS-ISSUE","ACCESS-ISSUE",
AQ1027="Projet OCM (ZTE, NOKIA, autres projets)","PLANNED WORKS",
AQ1027="No root CAuse","No root cause",
AQ1027="ODU HS","ACTIVE",
AQ1027="IP &amp; VLAN","ACTIVE",
AQ1027="Warehouse HUAWEI","SPARE-ISSUE",
AQ1027="SPARE-HS","SPARE-ISSUE",
AQ1027="Power Telco","ACTIVE", AQ1027="no impacts","no impacts"
),"")</f>
        <v>No root cause</v>
      </c>
      <c r="AS1027" s="92" t="s">
        <v>5537</v>
      </c>
      <c r="AT1027" s="98" t="s">
        <v>3308</v>
      </c>
      <c r="AV1027" s="17" t="s">
        <v>5537</v>
      </c>
      <c r="AW1027" s="7" t="s">
        <v>5537</v>
      </c>
      <c r="AX1027" s="6" t="s">
        <v>5537</v>
      </c>
      <c r="AY1027" s="7"/>
      <c r="AZ1027" s="3" t="s">
        <v>5537</v>
      </c>
      <c r="BA1027" s="18" t="s">
        <v>5537</v>
      </c>
      <c r="BB1027" s="18" t="s">
        <v>5537</v>
      </c>
      <c r="BC1027" s="18" t="s">
        <v>5537</v>
      </c>
      <c r="BD1027" s="18" t="s">
        <v>5537</v>
      </c>
      <c r="BE1027" s="18" t="s">
        <v>5537</v>
      </c>
      <c r="BF1027" s="18" t="s">
        <v>5537</v>
      </c>
      <c r="BG1027" s="18" t="s">
        <v>5537</v>
      </c>
      <c r="BH1027" s="18" t="s">
        <v>5537</v>
      </c>
      <c r="BI1027" s="18" t="s">
        <v>5537</v>
      </c>
      <c r="BJ1027" s="18" t="s">
        <v>5537</v>
      </c>
      <c r="BK1027" s="18" t="s">
        <v>5537</v>
      </c>
      <c r="BL1027" s="9" t="s">
        <v>5537</v>
      </c>
      <c r="BM1027" s="14" t="s">
        <v>5537</v>
      </c>
      <c r="BN1027" s="14" t="s">
        <v>5537</v>
      </c>
      <c r="BO1027" s="14" t="str">
        <f>_xlfn.XLOOKUP(B1027,'[4]cell downs 18042026 17h'!$B:$B,'[4]cell downs 18042026 17h'!$B:$B,"")</f>
        <v/>
      </c>
      <c r="BP1027" s="14" t="str">
        <f>_xlfn.XLOOKUP(B1027,'[5]Cells Huawei 19042026 15h'!$B:$B,'[5]Cells Huawei 19042026 15h'!$B:$B,"")</f>
        <v/>
      </c>
      <c r="BQ1027" s="9" t="str">
        <f>_xlfn.XLOOKUP(B1027,'[6]cells down 19042026 9H40'!$B:$B,'[6]cells down 19042026 9H40'!$B:$B,"")</f>
        <v/>
      </c>
      <c r="BR1027" s="9" t="s">
        <v>3308</v>
      </c>
      <c r="BS1027" s="9" t="s">
        <v>12</v>
      </c>
      <c r="BT1027" s="108"/>
    </row>
    <row r="1028" spans="1:72" s="9" customFormat="1" x14ac:dyDescent="0.35">
      <c r="A1028" s="1" t="s">
        <v>4937</v>
      </c>
      <c r="B1028" s="8" t="s">
        <v>4938</v>
      </c>
      <c r="C1028" s="3" t="str">
        <f>_xlfn.XLOOKUP(B1028,'[1]daily break down'!$D:$D,'[1]daily break down'!$E:$E,"")</f>
        <v>CENTRE</v>
      </c>
      <c r="D1028" s="1" t="s">
        <v>11</v>
      </c>
      <c r="E1028" s="1" t="s">
        <v>96</v>
      </c>
      <c r="F1028" s="3" t="s">
        <v>37</v>
      </c>
      <c r="G1028" s="1" t="s">
        <v>4939</v>
      </c>
      <c r="H1028" s="33" t="str">
        <f>_xlfn.XLOOKUP(B1028,[2]CALCULATION!$B:$B,[2]CALCULATION!$H:$H,"")</f>
        <v>NOKIA</v>
      </c>
      <c r="I1028" s="28">
        <v>0</v>
      </c>
      <c r="J1028" s="28">
        <v>0</v>
      </c>
      <c r="K1028" s="28">
        <v>0</v>
      </c>
      <c r="L1028" s="28">
        <v>0</v>
      </c>
      <c r="M1028" s="28">
        <v>0</v>
      </c>
      <c r="N1028" s="28">
        <v>0</v>
      </c>
      <c r="O1028" s="28">
        <v>0.30053964817907008</v>
      </c>
      <c r="P1028" s="28">
        <v>0</v>
      </c>
      <c r="Q1028" s="28">
        <v>0</v>
      </c>
      <c r="R1028" s="28">
        <v>0.45796757044175218</v>
      </c>
      <c r="S1028" s="93">
        <v>0</v>
      </c>
      <c r="T1028" s="93">
        <f>_xlfn.XLOOKUP(B1028,'[3]Nur des jours'!$B:$B,'[3]Nur des jours'!$U:$U,"")</f>
        <v>0</v>
      </c>
      <c r="U1028" s="93">
        <v>0.21238810958486926</v>
      </c>
      <c r="V1028" s="93">
        <v>0</v>
      </c>
      <c r="W1028" s="93">
        <v>0</v>
      </c>
      <c r="X1028" s="93">
        <v>8.9175391586982075E-4</v>
      </c>
      <c r="Y1028" s="93">
        <v>0</v>
      </c>
      <c r="Z1028" s="93">
        <v>0</v>
      </c>
      <c r="AA1028" s="93">
        <v>0</v>
      </c>
      <c r="AB1028" s="93">
        <v>0.12133203779324428</v>
      </c>
      <c r="AC1028" s="93">
        <f>_xlfn.XLOOKUP(B1028,'[3]Nur des jours'!$B:$B,'[3]Nur des jours'!$N:$N,"")</f>
        <v>0.48431155170888573</v>
      </c>
      <c r="AD1028" s="93">
        <v>0.48431155170888573</v>
      </c>
      <c r="AE1028" s="93">
        <v>0</v>
      </c>
      <c r="AF1028" s="93">
        <v>0</v>
      </c>
      <c r="AG1028" s="93"/>
      <c r="AH1028" s="93">
        <v>0</v>
      </c>
      <c r="AI1028" s="93">
        <v>0</v>
      </c>
      <c r="AJ1028" s="93">
        <v>0</v>
      </c>
      <c r="AK1028" s="93">
        <v>0</v>
      </c>
      <c r="AL1028" s="93">
        <v>0</v>
      </c>
      <c r="AM1028" s="49" t="s">
        <v>5559</v>
      </c>
      <c r="AN1028" s="49"/>
      <c r="AO1028" s="48" t="str" cm="1">
        <f t="array" ref="AO1028">IFERROR(_xlfn.IFS(
AQ1028="MPR ISSUE","PDH",
AQ1028="BSS Hardware Issue","BSS",
AQ1028="Sites strategiques, MLL, Pylone, etc.","ENVTECH",
AQ1028="AKTIVCO DEFAUT GE &amp; POWER Cabinet","AKTIVCO",
AQ1028="AKTIVCO Coupure ENEO &amp; Baisse de tension","AKTIVCO GRID ONLY",
AQ1028="Coupure ENEO &amp; Baisse de tension","IHS GRID ONLY",
AQ1028="Defaut GE &amp; POWER Cabinet","IHS",
AQ1028="Sharing","Partners",
AQ1028="Sites strategiques &amp; DataCenter","SST &amp; DC",
AQ1028="Exclu","Exclu",
AQ1028="SAT","SAT",
AQ1028="SPARE-ISSUE","SPARE-ISSUE",
AQ1028="Fiber CAmtel","TRANS_FO_CAMTEL",
AQ1028="Fiber AOF","Fiber AOF",
AQ1028="Projet OCM (HUAWEI)","TRAVAUX-HUAWEI",
AQ1028="Projet OCM (NOKIA)","TRAVAUX-NOKIA",
AQ1028="ACCESS-ISSUE","ACCESS-ISSUE",
AQ1028="Projet OCM (ZTE, NOKIA, autres projets)","TRAVAUX OCM",
AQ1028="No root CAuse","No root cause",
AQ1028="ODU HS","PDH",
AQ1028="IP &amp; VLAN","PDH",
AQ1028="Warehouse HUAWEI","SPARE-ISSUE",
AQ1028="SPARE-HS","SPARE-ISSUE",
AQ1028="Power Telco","BSS",AQ1028="no impacts","no impacts"
),"")</f>
        <v>No root cause</v>
      </c>
      <c r="AP1028" s="48" t="str" cm="1">
        <f t="array" ref="AP1028">IFERROR(_xlfn.IFS(
AQ1028="MPR ISSUE","TX ISSUE",
AQ1028="BSS Hardware Issue","RAN ISSUE",
AQ1028="Sites strategiques, MLL, Pylone, etc.","ENVTECH",
AQ1028="AKTIVCO DEFAUT GE &amp; POWER Cabinet","POWER ISSUE",
AQ1028="AKTIVCO Coupure ENEO &amp; Baisse de tension","POWER ISSUE",
AQ1028="Coupure ENEO &amp; Baisse de tension","POWER ISSUE",
AQ1028="Defaut GE &amp; POWER Cabinet","POWER ISSUE",
AQ1028="Sharing","POWER ISSUE",
AQ1028="Sites strategiques &amp; DataCenter","POWER ISSUE",
AQ1028="Exclu","Exclu",
AQ1028="SAT","TX ISSUE",
AQ1028="SPARE-ISSUE","SPARE-ISSUE",
AQ1028="Fiber CAmtel","TX ISSUE",
AQ1028="Fiber AOF","TX ISSUE",
AQ1028="Projet OCM (HUAWEI)","TRAVAUX-HUAWEI",
AQ1028="Projet OCM (NOKIA)","TRAVAUX -NOKIA",
AQ1028="ACCESS-ISSUE","ACCESS-ISSUE",
AQ1028="Projet OCM (ZTE, NOKIA, autres projets)","TRAVAUX OCM",
AQ1028="No root CAuse","No root cause",
AQ1028="ODU HS","TX ISSUE",
AQ1028="IP &amp; VLAN","TX ISSUE",
AQ1028="Warehouse HUAWEI","SPARE-ISSUE",
AQ1028="SPARE-HS","SPARE-ISSUE",
AQ1028="Power Telco","RAN ISSUE",AQ1028="no impacts","no impacts"
),"")</f>
        <v>No root cause</v>
      </c>
      <c r="AQ1028" s="126" t="s">
        <v>5344</v>
      </c>
      <c r="AR1028" s="48" t="str" cm="1">
        <f t="array" ref="AR1028">IFERROR(_xlfn.IFS(
AQ1028="MPR ISSUE","ACTIVE",
AQ1028="BSS Hardware Issue","ACTIVE",
AQ1028="Sites strategiques, MLL, Pylone, etc.","PASSIVE",
AQ1028="AKTIVCO DEFAUT GE &amp; POWER Cabinet","PASSIVE",
AQ1028="AKTIVCO Coupure ENEO &amp; Baisse de tension","PASSIVE",
AQ1028="Coupure ENEO &amp; Baisse de tension","PASSIVE",
AQ1028="Defaut GE &amp; POWER Cabinet","PASSIVE",
AQ1028="Sharing","PASSIVE",
AQ1028="Sites strategiques &amp; DataCenter","PASSIVE",
AQ1028="Exclu","Exclu",
AQ1028="SAT","ACTIVE",
AQ1028="SPARE-ISSUE","SPARE-ISSUE",
AQ1028="Fiber CAmtel","ACTIVE",
AQ1028="Fiber AOF","ACTIVE",
AQ1028="Projet OCM (HUAWEI)","PLANNED WORKS",
AQ1028="Projet OCM (NOKIA)","PLANNED WORKS",
AQ1028="ACCESS-ISSUE","ACCESS-ISSUE",
AQ1028="Projet OCM (ZTE, NOKIA, autres projets)","PLANNED WORKS",
AQ1028="No root CAuse","No root cause",
AQ1028="ODU HS","ACTIVE",
AQ1028="IP &amp; VLAN","ACTIVE",
AQ1028="Warehouse HUAWEI","SPARE-ISSUE",
AQ1028="SPARE-HS","SPARE-ISSUE",
AQ1028="Power Telco","ACTIVE", AQ1028="no impacts","no impacts"
),"")</f>
        <v>No root cause</v>
      </c>
      <c r="AS1028" s="92" t="s">
        <v>5537</v>
      </c>
      <c r="AT1028" s="98" t="s">
        <v>4938</v>
      </c>
      <c r="AV1028" s="17" t="s">
        <v>5537</v>
      </c>
      <c r="AW1028" s="7" t="s">
        <v>5537</v>
      </c>
      <c r="AX1028" s="6" t="s">
        <v>5537</v>
      </c>
      <c r="AY1028" s="7"/>
      <c r="AZ1028" s="3" t="s">
        <v>5537</v>
      </c>
      <c r="BA1028" s="18" t="s">
        <v>5537</v>
      </c>
      <c r="BB1028" s="18" t="s">
        <v>5537</v>
      </c>
      <c r="BC1028" s="18" t="s">
        <v>5537</v>
      </c>
      <c r="BD1028" s="18" t="s">
        <v>5537</v>
      </c>
      <c r="BE1028" s="18" t="s">
        <v>5537</v>
      </c>
      <c r="BF1028" s="18" t="s">
        <v>5537</v>
      </c>
      <c r="BG1028" s="18" t="s">
        <v>5537</v>
      </c>
      <c r="BH1028" s="18" t="s">
        <v>5537</v>
      </c>
      <c r="BI1028" s="18" t="s">
        <v>5537</v>
      </c>
      <c r="BJ1028" s="18" t="s">
        <v>5537</v>
      </c>
      <c r="BK1028" s="18" t="s">
        <v>5537</v>
      </c>
      <c r="BL1028" s="9" t="s">
        <v>5537</v>
      </c>
      <c r="BM1028" s="14" t="s">
        <v>5537</v>
      </c>
      <c r="BN1028" s="14" t="s">
        <v>5537</v>
      </c>
      <c r="BO1028" s="14" t="str">
        <f>_xlfn.XLOOKUP(B1028,'[4]cell downs 18042026 17h'!$B:$B,'[4]cell downs 18042026 17h'!$B:$B,"")</f>
        <v/>
      </c>
      <c r="BP1028" s="14" t="str">
        <f>_xlfn.XLOOKUP(B1028,'[5]Cells Huawei 19042026 15h'!$B:$B,'[5]Cells Huawei 19042026 15h'!$B:$B,"")</f>
        <v/>
      </c>
      <c r="BQ1028" s="9" t="str">
        <f>_xlfn.XLOOKUP(B1028,'[6]cells down 19042026 9H40'!$B:$B,'[6]cells down 19042026 9H40'!$B:$B,"")</f>
        <v/>
      </c>
      <c r="BR1028" s="9" t="s">
        <v>4938</v>
      </c>
      <c r="BS1028" s="9" t="s">
        <v>594</v>
      </c>
      <c r="BT1028" s="108"/>
    </row>
    <row r="1029" spans="1:72" s="9" customFormat="1" x14ac:dyDescent="0.35">
      <c r="A1029" s="1" t="s">
        <v>4537</v>
      </c>
      <c r="B1029" s="1" t="s">
        <v>4538</v>
      </c>
      <c r="C1029" s="3" t="str">
        <f>_xlfn.XLOOKUP(B1029,'[1]daily break down'!$D:$D,'[1]daily break down'!$E:$E,"")</f>
        <v>CENTRE</v>
      </c>
      <c r="D1029" s="1" t="s">
        <v>11</v>
      </c>
      <c r="E1029" s="1" t="s">
        <v>12</v>
      </c>
      <c r="F1029" s="3" t="s">
        <v>37</v>
      </c>
      <c r="G1029" s="1" t="s">
        <v>2612</v>
      </c>
      <c r="H1029" s="34" t="str">
        <f>_xlfn.XLOOKUP(B1029,[2]CALCULATION!$B:$B,[2]CALCULATION!$H:$H,"")</f>
        <v>ZTE</v>
      </c>
      <c r="I1029" s="28">
        <v>18.468883495561204</v>
      </c>
      <c r="J1029" s="28">
        <v>18.491409199476077</v>
      </c>
      <c r="K1029" s="28">
        <v>32.767176607225913</v>
      </c>
      <c r="L1029" s="28">
        <v>0</v>
      </c>
      <c r="M1029" s="28">
        <v>0</v>
      </c>
      <c r="N1029" s="28">
        <v>0</v>
      </c>
      <c r="O1029" s="28">
        <v>0</v>
      </c>
      <c r="P1029" s="28">
        <v>0</v>
      </c>
      <c r="Q1029" s="28">
        <v>0</v>
      </c>
      <c r="R1029" s="28">
        <v>0</v>
      </c>
      <c r="S1029" s="93">
        <v>0</v>
      </c>
      <c r="T1029" s="93">
        <f>_xlfn.XLOOKUP(B1029,'[3]Nur des jours'!$B:$B,'[3]Nur des jours'!$U:$U,"")</f>
        <v>0</v>
      </c>
      <c r="U1029" s="93">
        <v>0</v>
      </c>
      <c r="V1029" s="93">
        <v>0</v>
      </c>
      <c r="W1029" s="93">
        <v>0</v>
      </c>
      <c r="X1029" s="93">
        <v>0</v>
      </c>
      <c r="Y1029" s="93">
        <v>0</v>
      </c>
      <c r="Z1029" s="93">
        <v>0</v>
      </c>
      <c r="AA1029" s="93">
        <v>0</v>
      </c>
      <c r="AB1029" s="93">
        <v>0</v>
      </c>
      <c r="AC1029" s="93">
        <f>_xlfn.XLOOKUP(B1029,'[3]Nur des jours'!$B:$B,'[3]Nur des jours'!$N:$N,"")</f>
        <v>0.47350349424854477</v>
      </c>
      <c r="AD1029" s="93">
        <v>0.47350349424854477</v>
      </c>
      <c r="AE1029" s="93">
        <v>0</v>
      </c>
      <c r="AF1029" s="93">
        <v>0</v>
      </c>
      <c r="AG1029" s="93"/>
      <c r="AH1029" s="93">
        <v>0</v>
      </c>
      <c r="AI1029" s="93">
        <v>0</v>
      </c>
      <c r="AJ1029" s="93">
        <v>0</v>
      </c>
      <c r="AK1029" s="93">
        <v>0</v>
      </c>
      <c r="AL1029" s="93">
        <v>0</v>
      </c>
      <c r="AM1029" s="49" t="s">
        <v>5559</v>
      </c>
      <c r="AN1029" s="49"/>
      <c r="AO1029" s="48" t="str" cm="1">
        <f t="array" ref="AO1029">IFERROR(_xlfn.IFS(
AQ1029="MPR ISSUE","PDH",
AQ1029="BSS Hardware Issue","BSS",
AQ1029="Sites strategiques, MLL, Pylone, etc.","ENVTECH",
AQ1029="AKTIVCO DEFAUT GE &amp; POWER Cabinet","AKTIVCO",
AQ1029="AKTIVCO Coupure ENEO &amp; Baisse de tension","AKTIVCO GRID ONLY",
AQ1029="Coupure ENEO &amp; Baisse de tension","IHS GRID ONLY",
AQ1029="Defaut GE &amp; POWER Cabinet","IHS",
AQ1029="Sharing","Partners",
AQ1029="Sites strategiques &amp; DataCenter","SST &amp; DC",
AQ1029="Exclu","Exclu",
AQ1029="SAT","SAT",
AQ1029="SPARE-ISSUE","SPARE-ISSUE",
AQ1029="Fiber CAmtel","TRANS_FO_CAMTEL",
AQ1029="Fiber AOF","Fiber AOF",
AQ1029="Projet OCM (HUAWEI)","TRAVAUX-HUAWEI",
AQ1029="Projet OCM (NOKIA)","TRAVAUX-NOKIA",
AQ1029="ACCESS-ISSUE","ACCESS-ISSUE",
AQ1029="Projet OCM (ZTE, NOKIA, autres projets)","TRAVAUX OCM",
AQ1029="No root CAuse","No root cause",
AQ1029="ODU HS","PDH",
AQ1029="IP &amp; VLAN","PDH",
AQ1029="Warehouse HUAWEI","SPARE-ISSUE",
AQ1029="SPARE-HS","SPARE-ISSUE",
AQ1029="Power Telco","BSS",AQ1029="no impacts","no impacts"
),"")</f>
        <v>No root cause</v>
      </c>
      <c r="AP1029" s="48" t="str" cm="1">
        <f t="array" ref="AP1029">IFERROR(_xlfn.IFS(
AQ1029="MPR ISSUE","TX ISSUE",
AQ1029="BSS Hardware Issue","RAN ISSUE",
AQ1029="Sites strategiques, MLL, Pylone, etc.","ENVTECH",
AQ1029="AKTIVCO DEFAUT GE &amp; POWER Cabinet","POWER ISSUE",
AQ1029="AKTIVCO Coupure ENEO &amp; Baisse de tension","POWER ISSUE",
AQ1029="Coupure ENEO &amp; Baisse de tension","POWER ISSUE",
AQ1029="Defaut GE &amp; POWER Cabinet","POWER ISSUE",
AQ1029="Sharing","POWER ISSUE",
AQ1029="Sites strategiques &amp; DataCenter","POWER ISSUE",
AQ1029="Exclu","Exclu",
AQ1029="SAT","TX ISSUE",
AQ1029="SPARE-ISSUE","SPARE-ISSUE",
AQ1029="Fiber CAmtel","TX ISSUE",
AQ1029="Fiber AOF","TX ISSUE",
AQ1029="Projet OCM (HUAWEI)","TRAVAUX-HUAWEI",
AQ1029="Projet OCM (NOKIA)","TRAVAUX -NOKIA",
AQ1029="ACCESS-ISSUE","ACCESS-ISSUE",
AQ1029="Projet OCM (ZTE, NOKIA, autres projets)","TRAVAUX OCM",
AQ1029="No root CAuse","No root cause",
AQ1029="ODU HS","TX ISSUE",
AQ1029="IP &amp; VLAN","TX ISSUE",
AQ1029="Warehouse HUAWEI","SPARE-ISSUE",
AQ1029="SPARE-HS","SPARE-ISSUE",
AQ1029="Power Telco","RAN ISSUE",AQ1029="no impacts","no impacts"
),"")</f>
        <v>No root cause</v>
      </c>
      <c r="AQ1029" s="126" t="s">
        <v>5344</v>
      </c>
      <c r="AR1029" s="48" t="str" cm="1">
        <f t="array" ref="AR1029">IFERROR(_xlfn.IFS(
AQ1029="MPR ISSUE","ACTIVE",
AQ1029="BSS Hardware Issue","ACTIVE",
AQ1029="Sites strategiques, MLL, Pylone, etc.","PASSIVE",
AQ1029="AKTIVCO DEFAUT GE &amp; POWER Cabinet","PASSIVE",
AQ1029="AKTIVCO Coupure ENEO &amp; Baisse de tension","PASSIVE",
AQ1029="Coupure ENEO &amp; Baisse de tension","PASSIVE",
AQ1029="Defaut GE &amp; POWER Cabinet","PASSIVE",
AQ1029="Sharing","PASSIVE",
AQ1029="Sites strategiques &amp; DataCenter","PASSIVE",
AQ1029="Exclu","Exclu",
AQ1029="SAT","ACTIVE",
AQ1029="SPARE-ISSUE","SPARE-ISSUE",
AQ1029="Fiber CAmtel","ACTIVE",
AQ1029="Fiber AOF","ACTIVE",
AQ1029="Projet OCM (HUAWEI)","PLANNED WORKS",
AQ1029="Projet OCM (NOKIA)","PLANNED WORKS",
AQ1029="ACCESS-ISSUE","ACCESS-ISSUE",
AQ1029="Projet OCM (ZTE, NOKIA, autres projets)","PLANNED WORKS",
AQ1029="No root CAuse","No root cause",
AQ1029="ODU HS","ACTIVE",
AQ1029="IP &amp; VLAN","ACTIVE",
AQ1029="Warehouse HUAWEI","SPARE-ISSUE",
AQ1029="SPARE-HS","SPARE-ISSUE",
AQ1029="Power Telco","ACTIVE", AQ1029="no impacts","no impacts"
),"")</f>
        <v>No root cause</v>
      </c>
      <c r="AS1029" s="92" t="s">
        <v>5537</v>
      </c>
      <c r="AT1029" s="98" t="s">
        <v>4538</v>
      </c>
      <c r="AV1029" s="17" t="s">
        <v>5537</v>
      </c>
      <c r="AW1029" s="7" t="s">
        <v>5537</v>
      </c>
      <c r="AX1029" s="6" t="s">
        <v>5537</v>
      </c>
      <c r="AY1029" s="7"/>
      <c r="AZ1029" s="3" t="s">
        <v>5537</v>
      </c>
      <c r="BA1029" s="18" t="s">
        <v>5537</v>
      </c>
      <c r="BB1029" s="18" t="s">
        <v>5537</v>
      </c>
      <c r="BC1029" s="18" t="s">
        <v>5537</v>
      </c>
      <c r="BD1029" s="18" t="s">
        <v>5537</v>
      </c>
      <c r="BE1029" s="18" t="s">
        <v>5537</v>
      </c>
      <c r="BF1029" s="18" t="s">
        <v>5537</v>
      </c>
      <c r="BG1029" s="18" t="s">
        <v>5537</v>
      </c>
      <c r="BH1029" s="18" t="s">
        <v>5537</v>
      </c>
      <c r="BI1029" s="18" t="s">
        <v>5537</v>
      </c>
      <c r="BJ1029" s="18" t="s">
        <v>5537</v>
      </c>
      <c r="BK1029" s="18" t="s">
        <v>5537</v>
      </c>
      <c r="BL1029" s="9" t="s">
        <v>5537</v>
      </c>
      <c r="BM1029" s="14" t="s">
        <v>5537</v>
      </c>
      <c r="BN1029" s="14" t="s">
        <v>5537</v>
      </c>
      <c r="BO1029" s="14" t="str">
        <f>_xlfn.XLOOKUP(B1029,'[4]cell downs 18042026 17h'!$B:$B,'[4]cell downs 18042026 17h'!$B:$B,"")</f>
        <v/>
      </c>
      <c r="BP1029" s="14" t="str">
        <f>_xlfn.XLOOKUP(B1029,'[5]Cells Huawei 19042026 15h'!$B:$B,'[5]Cells Huawei 19042026 15h'!$B:$B,"")</f>
        <v/>
      </c>
      <c r="BQ1029" s="9" t="str">
        <f>_xlfn.XLOOKUP(B1029,'[6]cells down 19042026 9H40'!$B:$B,'[6]cells down 19042026 9H40'!$B:$B,"")</f>
        <v/>
      </c>
      <c r="BR1029" s="9" t="s">
        <v>4538</v>
      </c>
      <c r="BS1029" s="9" t="s">
        <v>12</v>
      </c>
      <c r="BT1029" s="108"/>
    </row>
    <row r="1030" spans="1:72" s="9" customFormat="1" x14ac:dyDescent="0.35">
      <c r="A1030" s="1" t="s">
        <v>5582</v>
      </c>
      <c r="B1030" s="8" t="s">
        <v>1967</v>
      </c>
      <c r="C1030" s="3" t="str">
        <f>_xlfn.XLOOKUP(B1030,'[1]daily break down'!$D:$D,'[1]daily break down'!$E:$E,"")</f>
        <v>Douala</v>
      </c>
      <c r="D1030" s="1" t="s">
        <v>11</v>
      </c>
      <c r="E1030" s="1" t="s">
        <v>12</v>
      </c>
      <c r="F1030" s="3" t="s">
        <v>31</v>
      </c>
      <c r="G1030" s="1" t="s">
        <v>32</v>
      </c>
      <c r="H1030" s="34" t="str">
        <f>_xlfn.XLOOKUP(B1030,[2]CALCULATION!$B:$B,[2]CALCULATION!$H:$H,"")</f>
        <v>ZTE</v>
      </c>
      <c r="I1030" s="28">
        <v>0</v>
      </c>
      <c r="J1030" s="28">
        <v>0</v>
      </c>
      <c r="K1030" s="28">
        <v>0</v>
      </c>
      <c r="L1030" s="28">
        <v>0</v>
      </c>
      <c r="M1030" s="28">
        <v>0</v>
      </c>
      <c r="N1030" s="28">
        <v>0</v>
      </c>
      <c r="O1030" s="28">
        <v>0</v>
      </c>
      <c r="P1030" s="28">
        <v>0</v>
      </c>
      <c r="Q1030" s="28">
        <v>0.14391124694306726</v>
      </c>
      <c r="R1030" s="28">
        <v>0</v>
      </c>
      <c r="S1030" s="93">
        <v>0</v>
      </c>
      <c r="T1030" s="93">
        <f>_xlfn.XLOOKUP(B1030,'[3]Nur des jours'!$B:$B,'[3]Nur des jours'!$U:$U,"")</f>
        <v>0</v>
      </c>
      <c r="U1030" s="93">
        <v>0</v>
      </c>
      <c r="V1030" s="93">
        <v>0</v>
      </c>
      <c r="W1030" s="93">
        <v>0</v>
      </c>
      <c r="X1030" s="93">
        <v>0</v>
      </c>
      <c r="Y1030" s="93">
        <v>20.50800366974573</v>
      </c>
      <c r="Z1030" s="93">
        <v>0</v>
      </c>
      <c r="AA1030" s="93">
        <v>0</v>
      </c>
      <c r="AB1030" s="93">
        <v>0</v>
      </c>
      <c r="AC1030" s="93">
        <f>_xlfn.XLOOKUP(B1030,'[3]Nur des jours'!$B:$B,'[3]Nur des jours'!$N:$N,"")</f>
        <v>0.38320449272756835</v>
      </c>
      <c r="AD1030" s="93">
        <v>0.38320449272756835</v>
      </c>
      <c r="AE1030" s="93">
        <v>0</v>
      </c>
      <c r="AF1030" s="93">
        <v>0</v>
      </c>
      <c r="AG1030" s="93"/>
      <c r="AH1030" s="93">
        <v>0</v>
      </c>
      <c r="AI1030" s="93">
        <v>0</v>
      </c>
      <c r="AJ1030" s="93">
        <v>0</v>
      </c>
      <c r="AK1030" s="93">
        <v>0</v>
      </c>
      <c r="AL1030" s="93">
        <v>0</v>
      </c>
      <c r="AM1030" s="49" t="s">
        <v>5559</v>
      </c>
      <c r="AN1030" s="49"/>
      <c r="AO1030" s="48" t="str" cm="1">
        <f t="array" ref="AO1030">IFERROR(_xlfn.IFS(
AQ1030="MPR ISSUE","PDH",
AQ1030="BSS Hardware Issue","BSS",
AQ1030="Sites strategiques, MLL, Pylone, etc.","ENVTECH",
AQ1030="AKTIVCO DEFAUT GE &amp; POWER Cabinet","AKTIVCO",
AQ1030="AKTIVCO Coupure ENEO &amp; Baisse de tension","AKTIVCO GRID ONLY",
AQ1030="Coupure ENEO &amp; Baisse de tension","IHS GRID ONLY",
AQ1030="Defaut GE &amp; POWER Cabinet","IHS",
AQ1030="Sharing","Partners",
AQ1030="Sites strategiques &amp; DataCenter","SST &amp; DC",
AQ1030="Exclu","Exclu",
AQ1030="SAT","SAT",
AQ1030="SPARE-ISSUE","SPARE-ISSUE",
AQ1030="Fiber CAmtel","TRANS_FO_CAMTEL",
AQ1030="Fiber AOF","Fiber AOF",
AQ1030="Projet OCM (HUAWEI)","TRAVAUX-HUAWEI",
AQ1030="Projet OCM (NOKIA)","TRAVAUX-NOKIA",
AQ1030="ACCESS-ISSUE","ACCESS-ISSUE",
AQ1030="Projet OCM (ZTE, NOKIA, autres projets)","TRAVAUX OCM",
AQ1030="No root CAuse","No root cause",
AQ1030="ODU HS","PDH",
AQ1030="IP &amp; VLAN","PDH",
AQ1030="Warehouse HUAWEI","SPARE-ISSUE",
AQ1030="SPARE-HS","SPARE-ISSUE",
AQ1030="Power Telco","BSS",AQ1030="no impacts","no impacts"
),"")</f>
        <v>No root cause</v>
      </c>
      <c r="AP1030" s="48" t="str" cm="1">
        <f t="array" ref="AP1030">IFERROR(_xlfn.IFS(
AQ1030="MPR ISSUE","TX ISSUE",
AQ1030="BSS Hardware Issue","RAN ISSUE",
AQ1030="Sites strategiques, MLL, Pylone, etc.","ENVTECH",
AQ1030="AKTIVCO DEFAUT GE &amp; POWER Cabinet","POWER ISSUE",
AQ1030="AKTIVCO Coupure ENEO &amp; Baisse de tension","POWER ISSUE",
AQ1030="Coupure ENEO &amp; Baisse de tension","POWER ISSUE",
AQ1030="Defaut GE &amp; POWER Cabinet","POWER ISSUE",
AQ1030="Sharing","POWER ISSUE",
AQ1030="Sites strategiques &amp; DataCenter","POWER ISSUE",
AQ1030="Exclu","Exclu",
AQ1030="SAT","TX ISSUE",
AQ1030="SPARE-ISSUE","SPARE-ISSUE",
AQ1030="Fiber CAmtel","TX ISSUE",
AQ1030="Fiber AOF","TX ISSUE",
AQ1030="Projet OCM (HUAWEI)","TRAVAUX-HUAWEI",
AQ1030="Projet OCM (NOKIA)","TRAVAUX -NOKIA",
AQ1030="ACCESS-ISSUE","ACCESS-ISSUE",
AQ1030="Projet OCM (ZTE, NOKIA, autres projets)","TRAVAUX OCM",
AQ1030="No root CAuse","No root cause",
AQ1030="ODU HS","TX ISSUE",
AQ1030="IP &amp; VLAN","TX ISSUE",
AQ1030="Warehouse HUAWEI","SPARE-ISSUE",
AQ1030="SPARE-HS","SPARE-ISSUE",
AQ1030="Power Telco","RAN ISSUE",AQ1030="no impacts","no impacts"
),"")</f>
        <v>No root cause</v>
      </c>
      <c r="AQ1030" s="126" t="s">
        <v>5344</v>
      </c>
      <c r="AR1030" s="48" t="str" cm="1">
        <f t="array" ref="AR1030">IFERROR(_xlfn.IFS(
AQ1030="MPR ISSUE","ACTIVE",
AQ1030="BSS Hardware Issue","ACTIVE",
AQ1030="Sites strategiques, MLL, Pylone, etc.","PASSIVE",
AQ1030="AKTIVCO DEFAUT GE &amp; POWER Cabinet","PASSIVE",
AQ1030="AKTIVCO Coupure ENEO &amp; Baisse de tension","PASSIVE",
AQ1030="Coupure ENEO &amp; Baisse de tension","PASSIVE",
AQ1030="Defaut GE &amp; POWER Cabinet","PASSIVE",
AQ1030="Sharing","PASSIVE",
AQ1030="Sites strategiques &amp; DataCenter","PASSIVE",
AQ1030="Exclu","Exclu",
AQ1030="SAT","ACTIVE",
AQ1030="SPARE-ISSUE","SPARE-ISSUE",
AQ1030="Fiber CAmtel","ACTIVE",
AQ1030="Fiber AOF","ACTIVE",
AQ1030="Projet OCM (HUAWEI)","PLANNED WORKS",
AQ1030="Projet OCM (NOKIA)","PLANNED WORKS",
AQ1030="ACCESS-ISSUE","ACCESS-ISSUE",
AQ1030="Projet OCM (ZTE, NOKIA, autres projets)","PLANNED WORKS",
AQ1030="No root CAuse","No root cause",
AQ1030="ODU HS","ACTIVE",
AQ1030="IP &amp; VLAN","ACTIVE",
AQ1030="Warehouse HUAWEI","SPARE-ISSUE",
AQ1030="SPARE-HS","SPARE-ISSUE",
AQ1030="Power Telco","ACTIVE", AQ1030="no impacts","no impacts"
),"")</f>
        <v>No root cause</v>
      </c>
      <c r="AS1030" s="92" t="s">
        <v>5537</v>
      </c>
      <c r="AT1030" s="98" t="s">
        <v>1967</v>
      </c>
      <c r="AV1030" s="17" t="s">
        <v>5537</v>
      </c>
      <c r="AW1030" s="7" t="s">
        <v>5537</v>
      </c>
      <c r="AX1030" s="6" t="s">
        <v>5537</v>
      </c>
      <c r="AY1030" s="7"/>
      <c r="AZ1030" s="3" t="s">
        <v>5537</v>
      </c>
      <c r="BA1030" s="18" t="s">
        <v>5537</v>
      </c>
      <c r="BB1030" s="18" t="s">
        <v>5537</v>
      </c>
      <c r="BC1030" s="18" t="s">
        <v>5537</v>
      </c>
      <c r="BD1030" s="18" t="s">
        <v>5537</v>
      </c>
      <c r="BE1030" s="18" t="s">
        <v>5537</v>
      </c>
      <c r="BF1030" s="18" t="s">
        <v>5537</v>
      </c>
      <c r="BG1030" s="18" t="s">
        <v>5537</v>
      </c>
      <c r="BH1030" s="18" t="s">
        <v>5537</v>
      </c>
      <c r="BI1030" s="18" t="s">
        <v>5537</v>
      </c>
      <c r="BJ1030" s="18" t="s">
        <v>5537</v>
      </c>
      <c r="BK1030" s="18" t="s">
        <v>5537</v>
      </c>
      <c r="BL1030" s="9" t="s">
        <v>5537</v>
      </c>
      <c r="BM1030" s="14" t="s">
        <v>5537</v>
      </c>
      <c r="BN1030" s="14" t="s">
        <v>5537</v>
      </c>
      <c r="BO1030" s="14" t="str">
        <f>_xlfn.XLOOKUP(B1030,'[4]cell downs 18042026 17h'!$B:$B,'[4]cell downs 18042026 17h'!$B:$B,"")</f>
        <v/>
      </c>
      <c r="BP1030" s="14" t="str">
        <f>_xlfn.XLOOKUP(B1030,'[5]Cells Huawei 19042026 15h'!$B:$B,'[5]Cells Huawei 19042026 15h'!$B:$B,"")</f>
        <v/>
      </c>
      <c r="BQ1030" s="9" t="str">
        <f>_xlfn.XLOOKUP(B1030,'[6]cells down 19042026 9H40'!$B:$B,'[6]cells down 19042026 9H40'!$B:$B,"")</f>
        <v/>
      </c>
      <c r="BR1030" s="9" t="s">
        <v>1967</v>
      </c>
      <c r="BS1030" s="9" t="s">
        <v>12</v>
      </c>
      <c r="BT1030" s="108"/>
    </row>
    <row r="1031" spans="1:72" s="9" customFormat="1" x14ac:dyDescent="0.35">
      <c r="A1031" s="1" t="s">
        <v>1443</v>
      </c>
      <c r="B1031" s="8" t="s">
        <v>1444</v>
      </c>
      <c r="C1031" s="3" t="str">
        <f>_xlfn.XLOOKUP(B1031,'[1]daily break down'!$D:$D,'[1]daily break down'!$E:$E,"")</f>
        <v>CENTRE</v>
      </c>
      <c r="D1031" s="1" t="s">
        <v>11</v>
      </c>
      <c r="E1031" s="1" t="str">
        <f>BS1031</f>
        <v>Grid-Gen-Lithium</v>
      </c>
      <c r="F1031" s="3" t="s">
        <v>69</v>
      </c>
      <c r="G1031" s="1" t="s">
        <v>1445</v>
      </c>
      <c r="H1031" s="33" t="str">
        <f>_xlfn.XLOOKUP(B1031,[2]CALCULATION!$B:$B,[2]CALCULATION!$H:$H,"")</f>
        <v>NOKIA</v>
      </c>
      <c r="I1031" s="28">
        <v>0</v>
      </c>
      <c r="J1031" s="28">
        <v>0</v>
      </c>
      <c r="K1031" s="28">
        <v>0</v>
      </c>
      <c r="L1031" s="28">
        <v>0</v>
      </c>
      <c r="M1031" s="28">
        <v>0</v>
      </c>
      <c r="N1031" s="28">
        <v>0</v>
      </c>
      <c r="O1031" s="28">
        <v>0</v>
      </c>
      <c r="P1031" s="28">
        <v>0</v>
      </c>
      <c r="Q1031" s="28">
        <v>0</v>
      </c>
      <c r="R1031" s="28">
        <v>0</v>
      </c>
      <c r="S1031" s="93">
        <v>0</v>
      </c>
      <c r="T1031" s="93">
        <f>_xlfn.XLOOKUP(B1031,'[3]Nur des jours'!$B:$B,'[3]Nur des jours'!$U:$U,"")</f>
        <v>0</v>
      </c>
      <c r="U1031" s="93">
        <v>0.23633103934238686</v>
      </c>
      <c r="V1031" s="93">
        <v>0</v>
      </c>
      <c r="W1031" s="93">
        <v>0</v>
      </c>
      <c r="X1031" s="93">
        <v>0</v>
      </c>
      <c r="Y1031" s="93">
        <v>0</v>
      </c>
      <c r="Z1031" s="93">
        <v>0</v>
      </c>
      <c r="AA1031" s="93">
        <v>0</v>
      </c>
      <c r="AB1031" s="93">
        <v>0</v>
      </c>
      <c r="AC1031" s="93">
        <f>_xlfn.XLOOKUP(B1031,'[3]Nur des jours'!$B:$B,'[3]Nur des jours'!$N:$N,"")</f>
        <v>0.36057369216501534</v>
      </c>
      <c r="AD1031" s="93">
        <v>0.36057369216501534</v>
      </c>
      <c r="AE1031" s="93">
        <v>0</v>
      </c>
      <c r="AF1031" s="93">
        <v>0</v>
      </c>
      <c r="AG1031" s="93"/>
      <c r="AH1031" s="93">
        <v>0</v>
      </c>
      <c r="AI1031" s="93">
        <v>0</v>
      </c>
      <c r="AJ1031" s="93">
        <v>0</v>
      </c>
      <c r="AK1031" s="93">
        <v>0</v>
      </c>
      <c r="AL1031" s="93">
        <v>0</v>
      </c>
      <c r="AM1031" s="49" t="s">
        <v>5559</v>
      </c>
      <c r="AN1031" s="49"/>
      <c r="AO1031" s="48" t="str" cm="1">
        <f t="array" ref="AO1031">IFERROR(_xlfn.IFS(
AQ1031="MPR ISSUE","PDH",
AQ1031="BSS Hardware Issue","BSS",
AQ1031="Sites strategiques, MLL, Pylone, etc.","ENVTECH",
AQ1031="AKTIVCO DEFAUT GE &amp; POWER Cabinet","AKTIVCO",
AQ1031="AKTIVCO Coupure ENEO &amp; Baisse de tension","AKTIVCO GRID ONLY",
AQ1031="Coupure ENEO &amp; Baisse de tension","IHS GRID ONLY",
AQ1031="Defaut GE &amp; POWER Cabinet","IHS",
AQ1031="Sharing","Partners",
AQ1031="Sites strategiques &amp; DataCenter","SST &amp; DC",
AQ1031="Exclu","Exclu",
AQ1031="SAT","SAT",
AQ1031="SPARE-ISSUE","SPARE-ISSUE",
AQ1031="Fiber CAmtel","TRANS_FO_CAMTEL",
AQ1031="Fiber AOF","Fiber AOF",
AQ1031="Projet OCM (HUAWEI)","TRAVAUX-HUAWEI",
AQ1031="Projet OCM (NOKIA)","TRAVAUX-NOKIA",
AQ1031="ACCESS-ISSUE","ACCESS-ISSUE",
AQ1031="Projet OCM (ZTE, NOKIA, autres projets)","TRAVAUX OCM",
AQ1031="No root CAuse","No root cause",
AQ1031="ODU HS","PDH",
AQ1031="IP &amp; VLAN","PDH",
AQ1031="Warehouse HUAWEI","SPARE-ISSUE",
AQ1031="SPARE-HS","SPARE-ISSUE",
AQ1031="Power Telco","BSS",AQ1031="no impacts","no impacts"
),"")</f>
        <v>No root cause</v>
      </c>
      <c r="AP1031" s="48" t="str" cm="1">
        <f t="array" ref="AP1031">IFERROR(_xlfn.IFS(
AQ1031="MPR ISSUE","TX ISSUE",
AQ1031="BSS Hardware Issue","RAN ISSUE",
AQ1031="Sites strategiques, MLL, Pylone, etc.","ENVTECH",
AQ1031="AKTIVCO DEFAUT GE &amp; POWER Cabinet","POWER ISSUE",
AQ1031="AKTIVCO Coupure ENEO &amp; Baisse de tension","POWER ISSUE",
AQ1031="Coupure ENEO &amp; Baisse de tension","POWER ISSUE",
AQ1031="Defaut GE &amp; POWER Cabinet","POWER ISSUE",
AQ1031="Sharing","POWER ISSUE",
AQ1031="Sites strategiques &amp; DataCenter","POWER ISSUE",
AQ1031="Exclu","Exclu",
AQ1031="SAT","TX ISSUE",
AQ1031="SPARE-ISSUE","SPARE-ISSUE",
AQ1031="Fiber CAmtel","TX ISSUE",
AQ1031="Fiber AOF","TX ISSUE",
AQ1031="Projet OCM (HUAWEI)","TRAVAUX-HUAWEI",
AQ1031="Projet OCM (NOKIA)","TRAVAUX -NOKIA",
AQ1031="ACCESS-ISSUE","ACCESS-ISSUE",
AQ1031="Projet OCM (ZTE, NOKIA, autres projets)","TRAVAUX OCM",
AQ1031="No root CAuse","No root cause",
AQ1031="ODU HS","TX ISSUE",
AQ1031="IP &amp; VLAN","TX ISSUE",
AQ1031="Warehouse HUAWEI","SPARE-ISSUE",
AQ1031="SPARE-HS","SPARE-ISSUE",
AQ1031="Power Telco","RAN ISSUE",AQ1031="no impacts","no impacts"
),"")</f>
        <v>No root cause</v>
      </c>
      <c r="AQ1031" s="126" t="s">
        <v>5344</v>
      </c>
      <c r="AR1031" s="48" t="str" cm="1">
        <f t="array" ref="AR1031">IFERROR(_xlfn.IFS(
AQ1031="MPR ISSUE","ACTIVE",
AQ1031="BSS Hardware Issue","ACTIVE",
AQ1031="Sites strategiques, MLL, Pylone, etc.","PASSIVE",
AQ1031="AKTIVCO DEFAUT GE &amp; POWER Cabinet","PASSIVE",
AQ1031="AKTIVCO Coupure ENEO &amp; Baisse de tension","PASSIVE",
AQ1031="Coupure ENEO &amp; Baisse de tension","PASSIVE",
AQ1031="Defaut GE &amp; POWER Cabinet","PASSIVE",
AQ1031="Sharing","PASSIVE",
AQ1031="Sites strategiques &amp; DataCenter","PASSIVE",
AQ1031="Exclu","Exclu",
AQ1031="SAT","ACTIVE",
AQ1031="SPARE-ISSUE","SPARE-ISSUE",
AQ1031="Fiber CAmtel","ACTIVE",
AQ1031="Fiber AOF","ACTIVE",
AQ1031="Projet OCM (HUAWEI)","PLANNED WORKS",
AQ1031="Projet OCM (NOKIA)","PLANNED WORKS",
AQ1031="ACCESS-ISSUE","ACCESS-ISSUE",
AQ1031="Projet OCM (ZTE, NOKIA, autres projets)","PLANNED WORKS",
AQ1031="No root CAuse","No root cause",
AQ1031="ODU HS","ACTIVE",
AQ1031="IP &amp; VLAN","ACTIVE",
AQ1031="Warehouse HUAWEI","SPARE-ISSUE",
AQ1031="SPARE-HS","SPARE-ISSUE",
AQ1031="Power Telco","ACTIVE", AQ1031="no impacts","no impacts"
),"")</f>
        <v>No root cause</v>
      </c>
      <c r="AS1031" s="92" t="s">
        <v>5537</v>
      </c>
      <c r="AT1031" s="98" t="s">
        <v>1444</v>
      </c>
      <c r="AV1031" s="17" t="s">
        <v>5537</v>
      </c>
      <c r="AW1031" s="7" t="s">
        <v>5537</v>
      </c>
      <c r="AX1031" s="6" t="s">
        <v>5537</v>
      </c>
      <c r="AY1031" s="7"/>
      <c r="AZ1031" s="3" t="s">
        <v>5537</v>
      </c>
      <c r="BA1031" s="18" t="s">
        <v>5537</v>
      </c>
      <c r="BB1031" s="18" t="s">
        <v>5537</v>
      </c>
      <c r="BC1031" s="18" t="s">
        <v>5537</v>
      </c>
      <c r="BD1031" s="18" t="s">
        <v>5537</v>
      </c>
      <c r="BE1031" s="18" t="s">
        <v>5537</v>
      </c>
      <c r="BF1031" s="18" t="s">
        <v>5537</v>
      </c>
      <c r="BG1031" s="18" t="s">
        <v>5537</v>
      </c>
      <c r="BH1031" s="18" t="s">
        <v>5537</v>
      </c>
      <c r="BI1031" s="18" t="s">
        <v>5537</v>
      </c>
      <c r="BJ1031" s="18" t="s">
        <v>5537</v>
      </c>
      <c r="BK1031" s="18" t="s">
        <v>5537</v>
      </c>
      <c r="BL1031" s="9" t="s">
        <v>5537</v>
      </c>
      <c r="BM1031" s="14" t="s">
        <v>5537</v>
      </c>
      <c r="BN1031" s="14" t="s">
        <v>5537</v>
      </c>
      <c r="BO1031" s="14" t="str">
        <f>_xlfn.XLOOKUP(B1031,'[4]cell downs 18042026 17h'!$B:$B,'[4]cell downs 18042026 17h'!$B:$B,"")</f>
        <v/>
      </c>
      <c r="BP1031" s="14" t="str">
        <f>_xlfn.XLOOKUP(B1031,'[5]Cells Huawei 19042026 15h'!$B:$B,'[5]Cells Huawei 19042026 15h'!$B:$B,"")</f>
        <v/>
      </c>
      <c r="BQ1031" s="9" t="str">
        <f>_xlfn.XLOOKUP(B1031,'[6]cells down 19042026 9H40'!$B:$B,'[6]cells down 19042026 9H40'!$B:$B,"")</f>
        <v/>
      </c>
      <c r="BR1031" s="9" t="s">
        <v>1444</v>
      </c>
      <c r="BS1031" s="9" t="s">
        <v>594</v>
      </c>
      <c r="BT1031" s="108"/>
    </row>
    <row r="1032" spans="1:72" s="9" customFormat="1" x14ac:dyDescent="0.35">
      <c r="A1032" s="1" t="s">
        <v>713</v>
      </c>
      <c r="B1032" s="1" t="s">
        <v>714</v>
      </c>
      <c r="C1032" s="3" t="str">
        <f>_xlfn.XLOOKUP(B1032,'[1]daily break down'!$D:$D,'[1]daily break down'!$E:$E,"")</f>
        <v>Yaounde</v>
      </c>
      <c r="D1032" s="1" t="s">
        <v>5490</v>
      </c>
      <c r="E1032" s="1"/>
      <c r="F1032" s="3" t="s">
        <v>37</v>
      </c>
      <c r="G1032" s="1" t="s">
        <v>38</v>
      </c>
      <c r="H1032" s="34" t="str">
        <f>_xlfn.XLOOKUP(B1032,[2]CALCULATION!$B:$B,[2]CALCULATION!$H:$H,"")</f>
        <v>ZTE</v>
      </c>
      <c r="I1032" s="28">
        <v>11.882941960374737</v>
      </c>
      <c r="J1032" s="28">
        <v>17.664806824699731</v>
      </c>
      <c r="K1032" s="28">
        <v>18.607551229478961</v>
      </c>
      <c r="L1032" s="28">
        <v>1.2322969012621521</v>
      </c>
      <c r="M1032" s="28">
        <v>3.1796912676602949</v>
      </c>
      <c r="N1032" s="28">
        <v>0</v>
      </c>
      <c r="O1032" s="28">
        <v>0</v>
      </c>
      <c r="P1032" s="28">
        <v>1.0401060973138945</v>
      </c>
      <c r="Q1032" s="28">
        <v>0.70304095219342866</v>
      </c>
      <c r="R1032" s="28">
        <v>0.34179144087457441</v>
      </c>
      <c r="S1032" s="93">
        <v>0.61605927523949033</v>
      </c>
      <c r="T1032" s="93">
        <f>_xlfn.XLOOKUP(B1032,'[3]Nur des jours'!$B:$B,'[3]Nur des jours'!$U:$U,"")</f>
        <v>0</v>
      </c>
      <c r="U1032" s="93">
        <v>1.3511141930126445</v>
      </c>
      <c r="V1032" s="93">
        <v>1.0836058533300232</v>
      </c>
      <c r="W1032" s="93">
        <v>0</v>
      </c>
      <c r="X1032" s="93">
        <v>1.0510568354007757</v>
      </c>
      <c r="Y1032" s="93">
        <v>0.58060313954450782</v>
      </c>
      <c r="Z1032" s="93">
        <v>0</v>
      </c>
      <c r="AA1032" s="93">
        <v>0</v>
      </c>
      <c r="AB1032" s="93">
        <v>0</v>
      </c>
      <c r="AC1032" s="93">
        <f>_xlfn.XLOOKUP(B1032,'[3]Nur des jours'!$B:$B,'[3]Nur des jours'!$N:$N,"")</f>
        <v>0.33735050637354347</v>
      </c>
      <c r="AD1032" s="93">
        <v>0.33735050637354347</v>
      </c>
      <c r="AE1032" s="93">
        <v>0</v>
      </c>
      <c r="AF1032" s="93">
        <v>0</v>
      </c>
      <c r="AG1032" s="93"/>
      <c r="AH1032" s="93">
        <v>0</v>
      </c>
      <c r="AI1032" s="93">
        <v>0</v>
      </c>
      <c r="AJ1032" s="93">
        <v>0</v>
      </c>
      <c r="AK1032" s="93">
        <v>0</v>
      </c>
      <c r="AL1032" s="93">
        <v>0</v>
      </c>
      <c r="AM1032" s="49" t="s">
        <v>5559</v>
      </c>
      <c r="AN1032" s="49"/>
      <c r="AO1032" s="48" t="str" cm="1">
        <f t="array" ref="AO1032">IFERROR(_xlfn.IFS(
AQ1032="MPR ISSUE","PDH",
AQ1032="BSS Hardware Issue","BSS",
AQ1032="Sites strategiques, MLL, Pylone, etc.","ENVTECH",
AQ1032="AKTIVCO DEFAUT GE &amp; POWER Cabinet","AKTIVCO",
AQ1032="AKTIVCO Coupure ENEO &amp; Baisse de tension","AKTIVCO GRID ONLY",
AQ1032="Coupure ENEO &amp; Baisse de tension","IHS GRID ONLY",
AQ1032="Defaut GE &amp; POWER Cabinet","IHS",
AQ1032="Sharing","Partners",
AQ1032="Sites strategiques &amp; DataCenter","SST &amp; DC",
AQ1032="Exclu","Exclu",
AQ1032="SAT","SAT",
AQ1032="SPARE-ISSUE","SPARE-ISSUE",
AQ1032="Fiber CAmtel","TRANS_FO_CAMTEL",
AQ1032="Fiber AOF","Fiber AOF",
AQ1032="Projet OCM (HUAWEI)","TRAVAUX-HUAWEI",
AQ1032="Projet OCM (NOKIA)","TRAVAUX-NOKIA",
AQ1032="ACCESS-ISSUE","ACCESS-ISSUE",
AQ1032="Projet OCM (ZTE, NOKIA, autres projets)","TRAVAUX OCM",
AQ1032="No root CAuse","No root cause",
AQ1032="ODU HS","PDH",
AQ1032="IP &amp; VLAN","PDH",
AQ1032="Warehouse HUAWEI","SPARE-ISSUE",
AQ1032="SPARE-HS","SPARE-ISSUE",
AQ1032="Power Telco","BSS",AQ1032="no impacts","no impacts"
),"")</f>
        <v>No root cause</v>
      </c>
      <c r="AP1032" s="48" t="str" cm="1">
        <f t="array" ref="AP1032">IFERROR(_xlfn.IFS(
AQ1032="MPR ISSUE","TX ISSUE",
AQ1032="BSS Hardware Issue","RAN ISSUE",
AQ1032="Sites strategiques, MLL, Pylone, etc.","ENVTECH",
AQ1032="AKTIVCO DEFAUT GE &amp; POWER Cabinet","POWER ISSUE",
AQ1032="AKTIVCO Coupure ENEO &amp; Baisse de tension","POWER ISSUE",
AQ1032="Coupure ENEO &amp; Baisse de tension","POWER ISSUE",
AQ1032="Defaut GE &amp; POWER Cabinet","POWER ISSUE",
AQ1032="Sharing","POWER ISSUE",
AQ1032="Sites strategiques &amp; DataCenter","POWER ISSUE",
AQ1032="Exclu","Exclu",
AQ1032="SAT","TX ISSUE",
AQ1032="SPARE-ISSUE","SPARE-ISSUE",
AQ1032="Fiber CAmtel","TX ISSUE",
AQ1032="Fiber AOF","TX ISSUE",
AQ1032="Projet OCM (HUAWEI)","TRAVAUX-HUAWEI",
AQ1032="Projet OCM (NOKIA)","TRAVAUX -NOKIA",
AQ1032="ACCESS-ISSUE","ACCESS-ISSUE",
AQ1032="Projet OCM (ZTE, NOKIA, autres projets)","TRAVAUX OCM",
AQ1032="No root CAuse","No root cause",
AQ1032="ODU HS","TX ISSUE",
AQ1032="IP &amp; VLAN","TX ISSUE",
AQ1032="Warehouse HUAWEI","SPARE-ISSUE",
AQ1032="SPARE-HS","SPARE-ISSUE",
AQ1032="Power Telco","RAN ISSUE",AQ1032="no impacts","no impacts"
),"")</f>
        <v>No root cause</v>
      </c>
      <c r="AQ1032" s="67" t="s">
        <v>5344</v>
      </c>
      <c r="AR1032" s="48" t="str" cm="1">
        <f t="array" ref="AR1032">IFERROR(_xlfn.IFS(
AQ1032="MPR ISSUE","ACTIVE",
AQ1032="BSS Hardware Issue","ACTIVE",
AQ1032="Sites strategiques, MLL, Pylone, etc.","PASSIVE",
AQ1032="AKTIVCO DEFAUT GE &amp; POWER Cabinet","PASSIVE",
AQ1032="AKTIVCO Coupure ENEO &amp; Baisse de tension","PASSIVE",
AQ1032="Coupure ENEO &amp; Baisse de tension","PASSIVE",
AQ1032="Defaut GE &amp; POWER Cabinet","PASSIVE",
AQ1032="Sharing","PASSIVE",
AQ1032="Sites strategiques &amp; DataCenter","PASSIVE",
AQ1032="Exclu","Exclu",
AQ1032="SAT","ACTIVE",
AQ1032="SPARE-ISSUE","SPARE-ISSUE",
AQ1032="Fiber CAmtel","ACTIVE",
AQ1032="Fiber AOF","ACTIVE",
AQ1032="Projet OCM (HUAWEI)","PLANNED WORKS",
AQ1032="Projet OCM (NOKIA)","PLANNED WORKS",
AQ1032="ACCESS-ISSUE","ACCESS-ISSUE",
AQ1032="Projet OCM (ZTE, NOKIA, autres projets)","PLANNED WORKS",
AQ1032="No root CAuse","No root cause",
AQ1032="ODU HS","ACTIVE",
AQ1032="IP &amp; VLAN","ACTIVE",
AQ1032="Warehouse HUAWEI","SPARE-ISSUE",
AQ1032="SPARE-HS","SPARE-ISSUE",
AQ1032="Power Telco","ACTIVE", AQ1032="no impacts","no impacts"
),"")</f>
        <v>No root cause</v>
      </c>
      <c r="AS1032" s="92" t="s">
        <v>5537</v>
      </c>
      <c r="AT1032" s="98" t="s">
        <v>714</v>
      </c>
      <c r="AV1032" s="17" t="s">
        <v>5537</v>
      </c>
      <c r="AW1032" s="7" t="s">
        <v>5537</v>
      </c>
      <c r="AX1032" s="6" t="s">
        <v>5537</v>
      </c>
      <c r="AY1032" s="7"/>
      <c r="AZ1032" s="3" t="s">
        <v>5537</v>
      </c>
      <c r="BA1032" s="18" t="s">
        <v>5537</v>
      </c>
      <c r="BB1032" s="18" t="s">
        <v>5537</v>
      </c>
      <c r="BC1032" s="18" t="s">
        <v>5537</v>
      </c>
      <c r="BD1032" s="18" t="s">
        <v>5537</v>
      </c>
      <c r="BE1032" s="18" t="s">
        <v>5537</v>
      </c>
      <c r="BF1032" s="18" t="s">
        <v>5537</v>
      </c>
      <c r="BG1032" s="18" t="s">
        <v>5537</v>
      </c>
      <c r="BH1032" s="18" t="s">
        <v>5537</v>
      </c>
      <c r="BI1032" s="18" t="s">
        <v>5537</v>
      </c>
      <c r="BJ1032" s="18" t="s">
        <v>5537</v>
      </c>
      <c r="BK1032" s="18" t="s">
        <v>5537</v>
      </c>
      <c r="BL1032" s="9" t="s">
        <v>5537</v>
      </c>
      <c r="BM1032" s="14" t="s">
        <v>5537</v>
      </c>
      <c r="BN1032" s="14" t="s">
        <v>5537</v>
      </c>
      <c r="BO1032" s="14" t="str">
        <f>_xlfn.XLOOKUP(B1032,'[4]cell downs 18042026 17h'!$B:$B,'[4]cell downs 18042026 17h'!$B:$B,"")</f>
        <v/>
      </c>
      <c r="BP1032" s="14" t="str">
        <f>_xlfn.XLOOKUP(B1032,'[5]Cells Huawei 19042026 15h'!$B:$B,'[5]Cells Huawei 19042026 15h'!$B:$B,"")</f>
        <v/>
      </c>
      <c r="BQ1032" s="9" t="str">
        <f>_xlfn.XLOOKUP(B1032,'[6]cells down 19042026 9H40'!$B:$B,'[6]cells down 19042026 9H40'!$B:$B,"")</f>
        <v>CTR_851</v>
      </c>
      <c r="BR1032" s="9" t="s">
        <v>5537</v>
      </c>
      <c r="BS1032" s="9" t="s">
        <v>5537</v>
      </c>
      <c r="BT1032" s="108"/>
    </row>
    <row r="1033" spans="1:72" s="9" customFormat="1" x14ac:dyDescent="0.35">
      <c r="A1033" s="1" t="s">
        <v>2128</v>
      </c>
      <c r="B1033" s="8" t="s">
        <v>2129</v>
      </c>
      <c r="C1033" s="3" t="str">
        <f>_xlfn.XLOOKUP(B1033,'[1]daily break down'!$D:$D,'[1]daily break down'!$E:$E,"")</f>
        <v>CENTRE</v>
      </c>
      <c r="D1033" s="1" t="s">
        <v>21</v>
      </c>
      <c r="E1033" s="1" t="s">
        <v>36</v>
      </c>
      <c r="F1033" s="3" t="s">
        <v>37</v>
      </c>
      <c r="G1033" s="1" t="s">
        <v>2128</v>
      </c>
      <c r="H1033" s="34" t="str">
        <f>_xlfn.XLOOKUP(B1033,[2]CALCULATION!$B:$B,[2]CALCULATION!$H:$H,"")</f>
        <v>ZTE</v>
      </c>
      <c r="I1033" s="28">
        <v>0</v>
      </c>
      <c r="J1033" s="28">
        <v>0</v>
      </c>
      <c r="K1033" s="28">
        <v>5.2845337054444705E-2</v>
      </c>
      <c r="L1033" s="28">
        <v>0</v>
      </c>
      <c r="M1033" s="28">
        <v>0</v>
      </c>
      <c r="N1033" s="28">
        <v>0</v>
      </c>
      <c r="O1033" s="28">
        <v>0</v>
      </c>
      <c r="P1033" s="28">
        <v>7.6998848567343856</v>
      </c>
      <c r="Q1033" s="28">
        <v>26.056692720149073</v>
      </c>
      <c r="R1033" s="28">
        <v>0</v>
      </c>
      <c r="S1033" s="93">
        <v>0.31553820559136875</v>
      </c>
      <c r="T1033" s="93">
        <f>_xlfn.XLOOKUP(B1033,'[3]Nur des jours'!$B:$B,'[3]Nur des jours'!$U:$U,"")</f>
        <v>0</v>
      </c>
      <c r="U1033" s="93">
        <v>0.24384119075543681</v>
      </c>
      <c r="V1033" s="93">
        <v>0</v>
      </c>
      <c r="W1033" s="93">
        <v>0</v>
      </c>
      <c r="X1033" s="93">
        <v>4.5207464765019276</v>
      </c>
      <c r="Y1033" s="93">
        <v>1.7928712478562236</v>
      </c>
      <c r="Z1033" s="93">
        <v>8.4150714972619571</v>
      </c>
      <c r="AA1033" s="93">
        <v>0</v>
      </c>
      <c r="AB1033" s="93">
        <v>3.0854685489095186E-3</v>
      </c>
      <c r="AC1033" s="93">
        <f>_xlfn.XLOOKUP(B1033,'[3]Nur des jours'!$B:$B,'[3]Nur des jours'!$N:$N,"")</f>
        <v>0.29490301997814156</v>
      </c>
      <c r="AD1033" s="93">
        <v>0.29490301997814156</v>
      </c>
      <c r="AE1033" s="93">
        <v>0</v>
      </c>
      <c r="AF1033" s="93">
        <v>0</v>
      </c>
      <c r="AG1033" s="93"/>
      <c r="AH1033" s="93">
        <v>0</v>
      </c>
      <c r="AI1033" s="93">
        <v>0</v>
      </c>
      <c r="AJ1033" s="93">
        <v>0</v>
      </c>
      <c r="AK1033" s="93">
        <v>0</v>
      </c>
      <c r="AL1033" s="93">
        <v>0</v>
      </c>
      <c r="AM1033" s="49" t="s">
        <v>5559</v>
      </c>
      <c r="AN1033" s="49"/>
      <c r="AO1033" s="48" t="str" cm="1">
        <f t="array" ref="AO1033">IFERROR(_xlfn.IFS(
AQ1033="MPR ISSUE","PDH",
AQ1033="BSS Hardware Issue","BSS",
AQ1033="Sites strategiques, MLL, Pylone, etc.","ENVTECH",
AQ1033="AKTIVCO DEFAUT GE &amp; POWER Cabinet","AKTIVCO",
AQ1033="AKTIVCO Coupure ENEO &amp; Baisse de tension","AKTIVCO GRID ONLY",
AQ1033="Coupure ENEO &amp; Baisse de tension","IHS GRID ONLY",
AQ1033="Defaut GE &amp; POWER Cabinet","IHS",
AQ1033="Sharing","Partners",
AQ1033="Sites strategiques &amp; DataCenter","SST &amp; DC",
AQ1033="Exclu","Exclu",
AQ1033="SAT","SAT",
AQ1033="SPARE-ISSUE","SPARE-ISSUE",
AQ1033="Fiber CAmtel","TRANS_FO_CAMTEL",
AQ1033="Fiber AOF","Fiber AOF",
AQ1033="Projet OCM (HUAWEI)","TRAVAUX-HUAWEI",
AQ1033="Projet OCM (NOKIA)","TRAVAUX-NOKIA",
AQ1033="ACCESS-ISSUE","ACCESS-ISSUE",
AQ1033="Projet OCM (ZTE, NOKIA, autres projets)","TRAVAUX OCM",
AQ1033="No root CAuse","No root cause",
AQ1033="ODU HS","PDH",
AQ1033="IP &amp; VLAN","PDH",
AQ1033="Warehouse HUAWEI","SPARE-ISSUE",
AQ1033="SPARE-HS","SPARE-ISSUE",
AQ1033="Power Telco","BSS",AQ1033="no impacts","no impacts"
),"")</f>
        <v>No root cause</v>
      </c>
      <c r="AP1033" s="48" t="str" cm="1">
        <f t="array" ref="AP1033">IFERROR(_xlfn.IFS(
AQ1033="MPR ISSUE","TX ISSUE",
AQ1033="BSS Hardware Issue","RAN ISSUE",
AQ1033="Sites strategiques, MLL, Pylone, etc.","ENVTECH",
AQ1033="AKTIVCO DEFAUT GE &amp; POWER Cabinet","POWER ISSUE",
AQ1033="AKTIVCO Coupure ENEO &amp; Baisse de tension","POWER ISSUE",
AQ1033="Coupure ENEO &amp; Baisse de tension","POWER ISSUE",
AQ1033="Defaut GE &amp; POWER Cabinet","POWER ISSUE",
AQ1033="Sharing","POWER ISSUE",
AQ1033="Sites strategiques &amp; DataCenter","POWER ISSUE",
AQ1033="Exclu","Exclu",
AQ1033="SAT","TX ISSUE",
AQ1033="SPARE-ISSUE","SPARE-ISSUE",
AQ1033="Fiber CAmtel","TX ISSUE",
AQ1033="Fiber AOF","TX ISSUE",
AQ1033="Projet OCM (HUAWEI)","TRAVAUX-HUAWEI",
AQ1033="Projet OCM (NOKIA)","TRAVAUX -NOKIA",
AQ1033="ACCESS-ISSUE","ACCESS-ISSUE",
AQ1033="Projet OCM (ZTE, NOKIA, autres projets)","TRAVAUX OCM",
AQ1033="No root CAuse","No root cause",
AQ1033="ODU HS","TX ISSUE",
AQ1033="IP &amp; VLAN","TX ISSUE",
AQ1033="Warehouse HUAWEI","SPARE-ISSUE",
AQ1033="SPARE-HS","SPARE-ISSUE",
AQ1033="Power Telco","RAN ISSUE",AQ1033="no impacts","no impacts"
),"")</f>
        <v>No root cause</v>
      </c>
      <c r="AQ1033" s="67" t="s">
        <v>5344</v>
      </c>
      <c r="AR1033" s="48" t="str" cm="1">
        <f t="array" ref="AR1033">IFERROR(_xlfn.IFS(
AQ1033="MPR ISSUE","ACTIVE",
AQ1033="BSS Hardware Issue","ACTIVE",
AQ1033="Sites strategiques, MLL, Pylone, etc.","PASSIVE",
AQ1033="AKTIVCO DEFAUT GE &amp; POWER Cabinet","PASSIVE",
AQ1033="AKTIVCO Coupure ENEO &amp; Baisse de tension","PASSIVE",
AQ1033="Coupure ENEO &amp; Baisse de tension","PASSIVE",
AQ1033="Defaut GE &amp; POWER Cabinet","PASSIVE",
AQ1033="Sharing","PASSIVE",
AQ1033="Sites strategiques &amp; DataCenter","PASSIVE",
AQ1033="Exclu","Exclu",
AQ1033="SAT","ACTIVE",
AQ1033="SPARE-ISSUE","SPARE-ISSUE",
AQ1033="Fiber CAmtel","ACTIVE",
AQ1033="Fiber AOF","ACTIVE",
AQ1033="Projet OCM (HUAWEI)","PLANNED WORKS",
AQ1033="Projet OCM (NOKIA)","PLANNED WORKS",
AQ1033="ACCESS-ISSUE","ACCESS-ISSUE",
AQ1033="Projet OCM (ZTE, NOKIA, autres projets)","PLANNED WORKS",
AQ1033="No root CAuse","No root cause",
AQ1033="ODU HS","ACTIVE",
AQ1033="IP &amp; VLAN","ACTIVE",
AQ1033="Warehouse HUAWEI","SPARE-ISSUE",
AQ1033="SPARE-HS","SPARE-ISSUE",
AQ1033="Power Telco","ACTIVE", AQ1033="no impacts","no impacts"
),"")</f>
        <v>No root cause</v>
      </c>
      <c r="AS1033" s="92" t="s">
        <v>5537</v>
      </c>
      <c r="AT1033" s="98" t="s">
        <v>2129</v>
      </c>
      <c r="AV1033" s="17" t="s">
        <v>5537</v>
      </c>
      <c r="AW1033" s="7" t="s">
        <v>5537</v>
      </c>
      <c r="AX1033" s="6" t="s">
        <v>5537</v>
      </c>
      <c r="AY1033" s="7"/>
      <c r="AZ1033" s="3" t="s">
        <v>5537</v>
      </c>
      <c r="BA1033" s="18" t="s">
        <v>5537</v>
      </c>
      <c r="BB1033" s="18" t="s">
        <v>5537</v>
      </c>
      <c r="BC1033" s="18" t="s">
        <v>5537</v>
      </c>
      <c r="BD1033" s="18" t="s">
        <v>5537</v>
      </c>
      <c r="BE1033" s="18" t="s">
        <v>5537</v>
      </c>
      <c r="BF1033" s="18" t="s">
        <v>5537</v>
      </c>
      <c r="BG1033" s="18" t="s">
        <v>5537</v>
      </c>
      <c r="BH1033" s="18" t="s">
        <v>5537</v>
      </c>
      <c r="BI1033" s="18" t="s">
        <v>5537</v>
      </c>
      <c r="BJ1033" s="18" t="s">
        <v>5537</v>
      </c>
      <c r="BK1033" s="18" t="s">
        <v>5537</v>
      </c>
      <c r="BL1033" s="9" t="s">
        <v>5537</v>
      </c>
      <c r="BM1033" s="14" t="s">
        <v>5537</v>
      </c>
      <c r="BN1033" s="14" t="s">
        <v>5537</v>
      </c>
      <c r="BO1033" s="14" t="str">
        <f>_xlfn.XLOOKUP(B1033,'[4]cell downs 18042026 17h'!$B:$B,'[4]cell downs 18042026 17h'!$B:$B,"")</f>
        <v/>
      </c>
      <c r="BP1033" s="14" t="str">
        <f>_xlfn.XLOOKUP(B1033,'[5]Cells Huawei 19042026 15h'!$B:$B,'[5]Cells Huawei 19042026 15h'!$B:$B,"")</f>
        <v/>
      </c>
      <c r="BQ1033" s="9" t="str">
        <f>_xlfn.XLOOKUP(B1033,'[6]cells down 19042026 9H40'!$B:$B,'[6]cells down 19042026 9H40'!$B:$B,"")</f>
        <v/>
      </c>
      <c r="BR1033" s="9" t="s">
        <v>5537</v>
      </c>
      <c r="BS1033" s="9" t="s">
        <v>5537</v>
      </c>
      <c r="BT1033" s="108"/>
    </row>
    <row r="1034" spans="1:72" s="9" customFormat="1" x14ac:dyDescent="0.35">
      <c r="A1034" s="3" t="s">
        <v>227</v>
      </c>
      <c r="B1034" s="3" t="s">
        <v>228</v>
      </c>
      <c r="C1034" s="3" t="str">
        <f>_xlfn.XLOOKUP(B1034,'[1]daily break down'!$D:$D,'[1]daily break down'!$E:$E,"")</f>
        <v>CENTRE</v>
      </c>
      <c r="D1034" s="3" t="s">
        <v>11</v>
      </c>
      <c r="E1034" s="3" t="s">
        <v>12</v>
      </c>
      <c r="F1034" s="3" t="s">
        <v>226</v>
      </c>
      <c r="G1034" s="3" t="s">
        <v>229</v>
      </c>
      <c r="H1034" s="33" t="str">
        <f>_xlfn.XLOOKUP(B1034,[2]CALCULATION!$B:$B,[2]CALCULATION!$H:$H,"")</f>
        <v>NOKIA</v>
      </c>
      <c r="I1034" s="28">
        <v>0</v>
      </c>
      <c r="J1034" s="28">
        <v>2.4607057554511131</v>
      </c>
      <c r="K1034" s="28">
        <v>6.1633393544557737</v>
      </c>
      <c r="L1034" s="28">
        <v>6.1633928596907248</v>
      </c>
      <c r="M1034" s="28">
        <v>6.1633571895340911</v>
      </c>
      <c r="N1034" s="28">
        <v>3.4763110746564965</v>
      </c>
      <c r="O1034" s="28">
        <v>0</v>
      </c>
      <c r="P1034" s="28">
        <v>0</v>
      </c>
      <c r="Q1034" s="28">
        <v>0</v>
      </c>
      <c r="R1034" s="28">
        <v>1.3929196165886303E-2</v>
      </c>
      <c r="S1034" s="93">
        <v>0</v>
      </c>
      <c r="T1034" s="93">
        <f>_xlfn.XLOOKUP(B1034,'[3]Nur des jours'!$B:$B,'[3]Nur des jours'!$U:$U,"")</f>
        <v>0</v>
      </c>
      <c r="U1034" s="93">
        <v>0</v>
      </c>
      <c r="V1034" s="93">
        <v>0</v>
      </c>
      <c r="W1034" s="93">
        <v>0</v>
      </c>
      <c r="X1034" s="93">
        <v>0</v>
      </c>
      <c r="Y1034" s="93">
        <v>0</v>
      </c>
      <c r="Z1034" s="93">
        <v>0</v>
      </c>
      <c r="AA1034" s="93">
        <v>0</v>
      </c>
      <c r="AB1034" s="93">
        <v>0</v>
      </c>
      <c r="AC1034" s="93">
        <f>_xlfn.XLOOKUP(B1034,'[3]Nur des jours'!$B:$B,'[3]Nur des jours'!$N:$N,"")</f>
        <v>0.27596216680506691</v>
      </c>
      <c r="AD1034" s="93">
        <v>0.27596216680506691</v>
      </c>
      <c r="AE1034" s="93">
        <v>0</v>
      </c>
      <c r="AF1034" s="93">
        <v>0</v>
      </c>
      <c r="AG1034" s="93"/>
      <c r="AH1034" s="93">
        <v>0</v>
      </c>
      <c r="AI1034" s="93">
        <v>0</v>
      </c>
      <c r="AJ1034" s="93">
        <v>0</v>
      </c>
      <c r="AK1034" s="93">
        <v>0</v>
      </c>
      <c r="AL1034" s="93">
        <v>0</v>
      </c>
      <c r="AM1034" s="49" t="s">
        <v>5559</v>
      </c>
      <c r="AN1034" s="49"/>
      <c r="AO1034" s="48" t="str" cm="1">
        <f t="array" ref="AO1034">IFERROR(_xlfn.IFS(
AQ1034="MPR ISSUE","PDH",
AQ1034="BSS Hardware Issue","BSS",
AQ1034="Sites strategiques, MLL, Pylone, etc.","ENVTECH",
AQ1034="AKTIVCO DEFAUT GE &amp; POWER Cabinet","AKTIVCO",
AQ1034="AKTIVCO Coupure ENEO &amp; Baisse de tension","AKTIVCO GRID ONLY",
AQ1034="Coupure ENEO &amp; Baisse de tension","IHS GRID ONLY",
AQ1034="Defaut GE &amp; POWER Cabinet","IHS",
AQ1034="Sharing","Partners",
AQ1034="Sites strategiques &amp; DataCenter","SST &amp; DC",
AQ1034="Exclu","Exclu",
AQ1034="SAT","SAT",
AQ1034="SPARE-ISSUE","SPARE-ISSUE",
AQ1034="Fiber CAmtel","TRANS_FO_CAMTEL",
AQ1034="Fiber AOF","Fiber AOF",
AQ1034="Projet OCM (HUAWEI)","TRAVAUX-HUAWEI",
AQ1034="Projet OCM (NOKIA)","TRAVAUX-NOKIA",
AQ1034="ACCESS-ISSUE","ACCESS-ISSUE",
AQ1034="Projet OCM (ZTE, NOKIA, autres projets)","TRAVAUX OCM",
AQ1034="No root CAuse","No root cause",
AQ1034="ODU HS","PDH",
AQ1034="IP &amp; VLAN","PDH",
AQ1034="Warehouse HUAWEI","SPARE-ISSUE",
AQ1034="SPARE-HS","SPARE-ISSUE",
AQ1034="Power Telco","BSS",AQ1034="no impacts","no impacts"
),"")</f>
        <v>No root cause</v>
      </c>
      <c r="AP1034" s="48" t="str" cm="1">
        <f t="array" ref="AP1034">IFERROR(_xlfn.IFS(
AQ1034="MPR ISSUE","TX ISSUE",
AQ1034="BSS Hardware Issue","RAN ISSUE",
AQ1034="Sites strategiques, MLL, Pylone, etc.","ENVTECH",
AQ1034="AKTIVCO DEFAUT GE &amp; POWER Cabinet","POWER ISSUE",
AQ1034="AKTIVCO Coupure ENEO &amp; Baisse de tension","POWER ISSUE",
AQ1034="Coupure ENEO &amp; Baisse de tension","POWER ISSUE",
AQ1034="Defaut GE &amp; POWER Cabinet","POWER ISSUE",
AQ1034="Sharing","POWER ISSUE",
AQ1034="Sites strategiques &amp; DataCenter","POWER ISSUE",
AQ1034="Exclu","Exclu",
AQ1034="SAT","TX ISSUE",
AQ1034="SPARE-ISSUE","SPARE-ISSUE",
AQ1034="Fiber CAmtel","TX ISSUE",
AQ1034="Fiber AOF","TX ISSUE",
AQ1034="Projet OCM (HUAWEI)","TRAVAUX-HUAWEI",
AQ1034="Projet OCM (NOKIA)","TRAVAUX -NOKIA",
AQ1034="ACCESS-ISSUE","ACCESS-ISSUE",
AQ1034="Projet OCM (ZTE, NOKIA, autres projets)","TRAVAUX OCM",
AQ1034="No root CAuse","No root cause",
AQ1034="ODU HS","TX ISSUE",
AQ1034="IP &amp; VLAN","TX ISSUE",
AQ1034="Warehouse HUAWEI","SPARE-ISSUE",
AQ1034="SPARE-HS","SPARE-ISSUE",
AQ1034="Power Telco","RAN ISSUE",AQ1034="no impacts","no impacts"
),"")</f>
        <v>No root cause</v>
      </c>
      <c r="AQ1034" s="126" t="s">
        <v>5344</v>
      </c>
      <c r="AR1034" s="48" t="str" cm="1">
        <f t="array" ref="AR1034">IFERROR(_xlfn.IFS(
AQ1034="MPR ISSUE","ACTIVE",
AQ1034="BSS Hardware Issue","ACTIVE",
AQ1034="Sites strategiques, MLL, Pylone, etc.","PASSIVE",
AQ1034="AKTIVCO DEFAUT GE &amp; POWER Cabinet","PASSIVE",
AQ1034="AKTIVCO Coupure ENEO &amp; Baisse de tension","PASSIVE",
AQ1034="Coupure ENEO &amp; Baisse de tension","PASSIVE",
AQ1034="Defaut GE &amp; POWER Cabinet","PASSIVE",
AQ1034="Sharing","PASSIVE",
AQ1034="Sites strategiques &amp; DataCenter","PASSIVE",
AQ1034="Exclu","Exclu",
AQ1034="SAT","ACTIVE",
AQ1034="SPARE-ISSUE","SPARE-ISSUE",
AQ1034="Fiber CAmtel","ACTIVE",
AQ1034="Fiber AOF","ACTIVE",
AQ1034="Projet OCM (HUAWEI)","PLANNED WORKS",
AQ1034="Projet OCM (NOKIA)","PLANNED WORKS",
AQ1034="ACCESS-ISSUE","ACCESS-ISSUE",
AQ1034="Projet OCM (ZTE, NOKIA, autres projets)","PLANNED WORKS",
AQ1034="No root CAuse","No root cause",
AQ1034="ODU HS","ACTIVE",
AQ1034="IP &amp; VLAN","ACTIVE",
AQ1034="Warehouse HUAWEI","SPARE-ISSUE",
AQ1034="SPARE-HS","SPARE-ISSUE",
AQ1034="Power Telco","ACTIVE", AQ1034="no impacts","no impacts"
),"")</f>
        <v>No root cause</v>
      </c>
      <c r="AS1034" s="92" t="s">
        <v>5537</v>
      </c>
      <c r="AT1034" s="98" t="s">
        <v>228</v>
      </c>
      <c r="AV1034" s="17" t="s">
        <v>5537</v>
      </c>
      <c r="AW1034" s="7" t="s">
        <v>5537</v>
      </c>
      <c r="AX1034" s="6" t="s">
        <v>5537</v>
      </c>
      <c r="AY1034" s="7"/>
      <c r="AZ1034" s="3" t="s">
        <v>5537</v>
      </c>
      <c r="BA1034" s="18" t="s">
        <v>5537</v>
      </c>
      <c r="BB1034" s="18" t="s">
        <v>5537</v>
      </c>
      <c r="BC1034" s="18" t="s">
        <v>5537</v>
      </c>
      <c r="BD1034" s="18" t="s">
        <v>5537</v>
      </c>
      <c r="BE1034" s="18" t="s">
        <v>5537</v>
      </c>
      <c r="BF1034" s="18" t="s">
        <v>5537</v>
      </c>
      <c r="BG1034" s="18" t="s">
        <v>5537</v>
      </c>
      <c r="BH1034" s="18" t="s">
        <v>5537</v>
      </c>
      <c r="BI1034" s="18" t="s">
        <v>5537</v>
      </c>
      <c r="BJ1034" s="18" t="s">
        <v>5537</v>
      </c>
      <c r="BK1034" s="18" t="s">
        <v>5537</v>
      </c>
      <c r="BL1034" s="9" t="s">
        <v>5537</v>
      </c>
      <c r="BM1034" s="14" t="s">
        <v>5537</v>
      </c>
      <c r="BN1034" s="14" t="s">
        <v>5537</v>
      </c>
      <c r="BO1034" s="14" t="str">
        <f>_xlfn.XLOOKUP(B1034,'[4]cell downs 18042026 17h'!$B:$B,'[4]cell downs 18042026 17h'!$B:$B,"")</f>
        <v/>
      </c>
      <c r="BP1034" s="14" t="str">
        <f>_xlfn.XLOOKUP(B1034,'[5]Cells Huawei 19042026 15h'!$B:$B,'[5]Cells Huawei 19042026 15h'!$B:$B,"")</f>
        <v/>
      </c>
      <c r="BQ1034" s="9" t="str">
        <f>_xlfn.XLOOKUP(B1034,'[6]cells down 19042026 9H40'!$B:$B,'[6]cells down 19042026 9H40'!$B:$B,"")</f>
        <v/>
      </c>
      <c r="BR1034" s="9" t="s">
        <v>228</v>
      </c>
      <c r="BS1034" s="9" t="s">
        <v>12</v>
      </c>
      <c r="BT1034" s="108"/>
    </row>
    <row r="1035" spans="1:72" s="9" customFormat="1" x14ac:dyDescent="0.35">
      <c r="A1035" s="19" t="s">
        <v>5406</v>
      </c>
      <c r="B1035" s="26" t="s">
        <v>5407</v>
      </c>
      <c r="C1035" s="3" t="str">
        <f>_xlfn.XLOOKUP(B1035,'[1]daily break down'!$D:$D,'[1]daily break down'!$E:$E,"")</f>
        <v/>
      </c>
      <c r="D1035" s="19" t="s">
        <v>357</v>
      </c>
      <c r="E1035" s="19" t="s">
        <v>89</v>
      </c>
      <c r="F1035" s="19" t="s">
        <v>5403</v>
      </c>
      <c r="G1035" s="19" t="s">
        <v>24</v>
      </c>
      <c r="H1035" s="32" t="str">
        <f>_xlfn.XLOOKUP(B1035,[2]CALCULATION!$B:$B,[2]CALCULATION!$H:$H,"")</f>
        <v>Huawei</v>
      </c>
      <c r="I1035" s="28">
        <v>0</v>
      </c>
      <c r="J1035" s="28">
        <v>0.85672582205442971</v>
      </c>
      <c r="K1035" s="28">
        <v>5.354821749093265</v>
      </c>
      <c r="L1035" s="28">
        <v>0</v>
      </c>
      <c r="M1035" s="28">
        <v>0</v>
      </c>
      <c r="N1035" s="28">
        <v>0</v>
      </c>
      <c r="O1035" s="28">
        <v>0</v>
      </c>
      <c r="P1035" s="28">
        <v>0</v>
      </c>
      <c r="Q1035" s="28">
        <v>0</v>
      </c>
      <c r="R1035" s="28">
        <v>0</v>
      </c>
      <c r="S1035" s="93">
        <v>0</v>
      </c>
      <c r="T1035" s="93">
        <f>_xlfn.XLOOKUP(B1035,'[3]Nur des jours'!$B:$B,'[3]Nur des jours'!$U:$U,"")</f>
        <v>0</v>
      </c>
      <c r="U1035" s="93">
        <v>0</v>
      </c>
      <c r="V1035" s="93" t="s">
        <v>5537</v>
      </c>
      <c r="W1035" s="93">
        <v>0</v>
      </c>
      <c r="X1035" s="93">
        <v>0</v>
      </c>
      <c r="Y1035" s="93">
        <v>10.188645190378761</v>
      </c>
      <c r="Z1035" s="93">
        <v>0</v>
      </c>
      <c r="AA1035" s="93">
        <v>0</v>
      </c>
      <c r="AB1035" s="93">
        <v>0</v>
      </c>
      <c r="AC1035" s="93">
        <f>_xlfn.XLOOKUP(B1035,'[3]Nur des jours'!$B:$B,'[3]Nur des jours'!$N:$N,"")</f>
        <v>0.26030296804239328</v>
      </c>
      <c r="AD1035" s="93">
        <v>0.26030296804239328</v>
      </c>
      <c r="AE1035" s="93">
        <v>0</v>
      </c>
      <c r="AF1035" s="93">
        <v>0</v>
      </c>
      <c r="AG1035" s="93"/>
      <c r="AH1035" s="93">
        <v>0</v>
      </c>
      <c r="AI1035" s="93">
        <v>0</v>
      </c>
      <c r="AJ1035" s="93">
        <v>0</v>
      </c>
      <c r="AK1035" s="93">
        <v>0</v>
      </c>
      <c r="AL1035" s="93">
        <v>0</v>
      </c>
      <c r="AM1035" s="49" t="s">
        <v>5559</v>
      </c>
      <c r="AN1035" s="49"/>
      <c r="AO1035" s="48" t="str" cm="1">
        <f t="array" ref="AO1035">IFERROR(_xlfn.IFS(
AQ1035="MPR ISSUE","PDH",
AQ1035="BSS Hardware Issue","BSS",
AQ1035="Sites strategiques, MLL, Pylone, etc.","ENVTECH",
AQ1035="AKTIVCO DEFAUT GE &amp; POWER Cabinet","AKTIVCO",
AQ1035="AKTIVCO Coupure ENEO &amp; Baisse de tension","AKTIVCO GRID ONLY",
AQ1035="Coupure ENEO &amp; Baisse de tension","IHS GRID ONLY",
AQ1035="Defaut GE &amp; POWER Cabinet","IHS",
AQ1035="Sharing","Partners",
AQ1035="Sites strategiques &amp; DataCenter","SST &amp; DC",
AQ1035="Exclu","Exclu",
AQ1035="SAT","SAT",
AQ1035="SPARE-ISSUE","SPARE-ISSUE",
AQ1035="Fiber CAmtel","TRANS_FO_CAMTEL",
AQ1035="Fiber AOF","Fiber AOF",
AQ1035="Projet OCM (HUAWEI)","TRAVAUX-HUAWEI",
AQ1035="Projet OCM (NOKIA)","TRAVAUX-NOKIA",
AQ1035="ACCESS-ISSUE","ACCESS-ISSUE",
AQ1035="Projet OCM (ZTE, NOKIA, autres projets)","TRAVAUX OCM",
AQ1035="No root CAuse","No root cause",
AQ1035="ODU HS","PDH",
AQ1035="IP &amp; VLAN","PDH",
AQ1035="Warehouse HUAWEI","SPARE-ISSUE",
AQ1035="SPARE-HS","SPARE-ISSUE",
AQ1035="Power Telco","BSS",AQ1035="no impacts","no impacts"
),"")</f>
        <v>No root cause</v>
      </c>
      <c r="AP1035" s="48" t="str" cm="1">
        <f t="array" ref="AP1035">IFERROR(_xlfn.IFS(
AQ1035="MPR ISSUE","TX ISSUE",
AQ1035="BSS Hardware Issue","RAN ISSUE",
AQ1035="Sites strategiques, MLL, Pylone, etc.","ENVTECH",
AQ1035="AKTIVCO DEFAUT GE &amp; POWER Cabinet","POWER ISSUE",
AQ1035="AKTIVCO Coupure ENEO &amp; Baisse de tension","POWER ISSUE",
AQ1035="Coupure ENEO &amp; Baisse de tension","POWER ISSUE",
AQ1035="Defaut GE &amp; POWER Cabinet","POWER ISSUE",
AQ1035="Sharing","POWER ISSUE",
AQ1035="Sites strategiques &amp; DataCenter","POWER ISSUE",
AQ1035="Exclu","Exclu",
AQ1035="SAT","TX ISSUE",
AQ1035="SPARE-ISSUE","SPARE-ISSUE",
AQ1035="Fiber CAmtel","TX ISSUE",
AQ1035="Fiber AOF","TX ISSUE",
AQ1035="Projet OCM (HUAWEI)","TRAVAUX-HUAWEI",
AQ1035="Projet OCM (NOKIA)","TRAVAUX -NOKIA",
AQ1035="ACCESS-ISSUE","ACCESS-ISSUE",
AQ1035="Projet OCM (ZTE, NOKIA, autres projets)","TRAVAUX OCM",
AQ1035="No root CAuse","No root cause",
AQ1035="ODU HS","TX ISSUE",
AQ1035="IP &amp; VLAN","TX ISSUE",
AQ1035="Warehouse HUAWEI","SPARE-ISSUE",
AQ1035="SPARE-HS","SPARE-ISSUE",
AQ1035="Power Telco","RAN ISSUE",AQ1035="no impacts","no impacts"
),"")</f>
        <v>No root cause</v>
      </c>
      <c r="AQ1035" s="67" t="s">
        <v>5344</v>
      </c>
      <c r="AR1035" s="48" t="str" cm="1">
        <f t="array" ref="AR1035">IFERROR(_xlfn.IFS(
AQ1035="MPR ISSUE","ACTIVE",
AQ1035="BSS Hardware Issue","ACTIVE",
AQ1035="Sites strategiques, MLL, Pylone, etc.","PASSIVE",
AQ1035="AKTIVCO DEFAUT GE &amp; POWER Cabinet","PASSIVE",
AQ1035="AKTIVCO Coupure ENEO &amp; Baisse de tension","PASSIVE",
AQ1035="Coupure ENEO &amp; Baisse de tension","PASSIVE",
AQ1035="Defaut GE &amp; POWER Cabinet","PASSIVE",
AQ1035="Sharing","PASSIVE",
AQ1035="Sites strategiques &amp; DataCenter","PASSIVE",
AQ1035="Exclu","Exclu",
AQ1035="SAT","ACTIVE",
AQ1035="SPARE-ISSUE","SPARE-ISSUE",
AQ1035="Fiber CAmtel","ACTIVE",
AQ1035="Fiber AOF","ACTIVE",
AQ1035="Projet OCM (HUAWEI)","PLANNED WORKS",
AQ1035="Projet OCM (NOKIA)","PLANNED WORKS",
AQ1035="ACCESS-ISSUE","ACCESS-ISSUE",
AQ1035="Projet OCM (ZTE, NOKIA, autres projets)","PLANNED WORKS",
AQ1035="No root CAuse","No root cause",
AQ1035="ODU HS","ACTIVE",
AQ1035="IP &amp; VLAN","ACTIVE",
AQ1035="Warehouse HUAWEI","SPARE-ISSUE",
AQ1035="SPARE-HS","SPARE-ISSUE",
AQ1035="Power Telco","ACTIVE", AQ1035="no impacts","no impacts"
),"")</f>
        <v>No root cause</v>
      </c>
      <c r="AS1035" s="92" t="s">
        <v>5537</v>
      </c>
      <c r="AT1035" s="98" t="s">
        <v>5407</v>
      </c>
      <c r="AV1035" s="17" t="s">
        <v>5537</v>
      </c>
      <c r="AW1035" s="7" t="s">
        <v>5537</v>
      </c>
      <c r="AX1035" s="6" t="s">
        <v>5537</v>
      </c>
      <c r="AY1035" s="7"/>
      <c r="AZ1035" s="3" t="s">
        <v>5537</v>
      </c>
      <c r="BA1035" s="18" t="s">
        <v>5537</v>
      </c>
      <c r="BB1035" s="18" t="s">
        <v>5537</v>
      </c>
      <c r="BC1035" s="18" t="s">
        <v>5537</v>
      </c>
      <c r="BD1035" s="18" t="s">
        <v>5537</v>
      </c>
      <c r="BE1035" s="18" t="s">
        <v>5537</v>
      </c>
      <c r="BF1035" s="18" t="s">
        <v>5537</v>
      </c>
      <c r="BG1035" s="18" t="s">
        <v>5537</v>
      </c>
      <c r="BH1035" s="18" t="s">
        <v>5537</v>
      </c>
      <c r="BI1035" s="18" t="s">
        <v>5537</v>
      </c>
      <c r="BJ1035" s="18" t="s">
        <v>5537</v>
      </c>
      <c r="BK1035" s="18" t="s">
        <v>5537</v>
      </c>
      <c r="BL1035" s="9" t="s">
        <v>5537</v>
      </c>
      <c r="BM1035" s="14" t="s">
        <v>5537</v>
      </c>
      <c r="BN1035" s="14" t="s">
        <v>5537</v>
      </c>
      <c r="BO1035" s="14" t="str">
        <f>_xlfn.XLOOKUP(B1035,'[4]cell downs 18042026 17h'!$B:$B,'[4]cell downs 18042026 17h'!$B:$B,"")</f>
        <v/>
      </c>
      <c r="BP1035" s="14" t="str">
        <f>_xlfn.XLOOKUP(B1035,'[5]Cells Huawei 19042026 15h'!$B:$B,'[5]Cells Huawei 19042026 15h'!$B:$B,"")</f>
        <v/>
      </c>
      <c r="BQ1035" s="9" t="str">
        <f>_xlfn.XLOOKUP(B1035,'[6]cells down 19042026 9H40'!$B:$B,'[6]cells down 19042026 9H40'!$B:$B,"")</f>
        <v/>
      </c>
      <c r="BR1035" s="9" t="s">
        <v>5537</v>
      </c>
      <c r="BS1035" s="9" t="s">
        <v>5537</v>
      </c>
      <c r="BT1035" s="108"/>
    </row>
    <row r="1036" spans="1:72" s="9" customFormat="1" x14ac:dyDescent="0.35">
      <c r="A1036" s="1" t="s">
        <v>3742</v>
      </c>
      <c r="B1036" s="8" t="s">
        <v>3743</v>
      </c>
      <c r="C1036" s="3" t="str">
        <f>_xlfn.XLOOKUP(B1036,'[1]daily break down'!$D:$D,'[1]daily break down'!$E:$E,"")</f>
        <v>NORD</v>
      </c>
      <c r="D1036" s="1" t="s">
        <v>11</v>
      </c>
      <c r="E1036" s="1" t="s">
        <v>12</v>
      </c>
      <c r="F1036" s="3" t="s">
        <v>23</v>
      </c>
      <c r="G1036" s="1" t="s">
        <v>2918</v>
      </c>
      <c r="H1036" s="32" t="str">
        <f>_xlfn.XLOOKUP(B1036,[2]CALCULATION!$B:$B,[2]CALCULATION!$H:$H,"")</f>
        <v>Huawei</v>
      </c>
      <c r="I1036" s="28">
        <v>0</v>
      </c>
      <c r="J1036" s="28">
        <v>0</v>
      </c>
      <c r="K1036" s="28">
        <v>0</v>
      </c>
      <c r="L1036" s="28">
        <v>8.9175391586979543E-5</v>
      </c>
      <c r="M1036" s="28">
        <v>0</v>
      </c>
      <c r="N1036" s="28">
        <v>0</v>
      </c>
      <c r="O1036" s="28">
        <v>0</v>
      </c>
      <c r="P1036" s="28">
        <v>0</v>
      </c>
      <c r="Q1036" s="28">
        <v>0</v>
      </c>
      <c r="R1036" s="28">
        <v>0</v>
      </c>
      <c r="S1036" s="93">
        <v>0</v>
      </c>
      <c r="T1036" s="93">
        <f>_xlfn.XLOOKUP(B1036,'[3]Nur des jours'!$B:$B,'[3]Nur des jours'!$U:$U,"")</f>
        <v>0</v>
      </c>
      <c r="U1036" s="93">
        <v>0</v>
      </c>
      <c r="V1036" s="93">
        <v>0</v>
      </c>
      <c r="W1036" s="93">
        <v>0</v>
      </c>
      <c r="X1036" s="93">
        <v>0</v>
      </c>
      <c r="Y1036" s="93">
        <v>0</v>
      </c>
      <c r="Z1036" s="93">
        <v>1.5516518136134437E-2</v>
      </c>
      <c r="AA1036" s="93">
        <v>1.7531881986000176E-2</v>
      </c>
      <c r="AB1036" s="93">
        <v>3.3101905357086799E-2</v>
      </c>
      <c r="AC1036" s="93">
        <f>_xlfn.XLOOKUP(B1036,'[3]Nur des jours'!$B:$B,'[3]Nur des jours'!$N:$N,"")</f>
        <v>0.25044016973287331</v>
      </c>
      <c r="AD1036" s="93">
        <v>0.25044016973287331</v>
      </c>
      <c r="AE1036" s="93">
        <v>0</v>
      </c>
      <c r="AF1036" s="93">
        <v>0</v>
      </c>
      <c r="AG1036" s="93"/>
      <c r="AH1036" s="93">
        <v>0</v>
      </c>
      <c r="AI1036" s="93">
        <v>0</v>
      </c>
      <c r="AJ1036" s="93">
        <v>0</v>
      </c>
      <c r="AK1036" s="93">
        <v>0</v>
      </c>
      <c r="AL1036" s="93">
        <v>0</v>
      </c>
      <c r="AM1036" s="49" t="s">
        <v>5559</v>
      </c>
      <c r="AN1036" s="49"/>
      <c r="AO1036" s="48" t="str" cm="1">
        <f t="array" ref="AO1036">IFERROR(_xlfn.IFS(
AQ1036="MPR ISSUE","PDH",
AQ1036="BSS Hardware Issue","BSS",
AQ1036="Sites strategiques, MLL, Pylone, etc.","ENVTECH",
AQ1036="AKTIVCO DEFAUT GE &amp; POWER Cabinet","AKTIVCO",
AQ1036="AKTIVCO Coupure ENEO &amp; Baisse de tension","AKTIVCO GRID ONLY",
AQ1036="Coupure ENEO &amp; Baisse de tension","IHS GRID ONLY",
AQ1036="Defaut GE &amp; POWER Cabinet","IHS",
AQ1036="Sharing","Partners",
AQ1036="Sites strategiques &amp; DataCenter","SST &amp; DC",
AQ1036="Exclu","Exclu",
AQ1036="SAT","SAT",
AQ1036="SPARE-ISSUE","SPARE-ISSUE",
AQ1036="Fiber CAmtel","TRANS_FO_CAMTEL",
AQ1036="Fiber AOF","Fiber AOF",
AQ1036="Projet OCM (HUAWEI)","TRAVAUX-HUAWEI",
AQ1036="Projet OCM (NOKIA)","TRAVAUX-NOKIA",
AQ1036="ACCESS-ISSUE","ACCESS-ISSUE",
AQ1036="Projet OCM (ZTE, NOKIA, autres projets)","TRAVAUX OCM",
AQ1036="No root CAuse","No root cause",
AQ1036="ODU HS","PDH",
AQ1036="IP &amp; VLAN","PDH",
AQ1036="Warehouse HUAWEI","SPARE-ISSUE",
AQ1036="SPARE-HS","SPARE-ISSUE",
AQ1036="Power Telco","BSS",AQ1036="no impacts","no impacts"
),"")</f>
        <v>No root cause</v>
      </c>
      <c r="AP1036" s="48" t="str" cm="1">
        <f t="array" ref="AP1036">IFERROR(_xlfn.IFS(
AQ1036="MPR ISSUE","TX ISSUE",
AQ1036="BSS Hardware Issue","RAN ISSUE",
AQ1036="Sites strategiques, MLL, Pylone, etc.","ENVTECH",
AQ1036="AKTIVCO DEFAUT GE &amp; POWER Cabinet","POWER ISSUE",
AQ1036="AKTIVCO Coupure ENEO &amp; Baisse de tension","POWER ISSUE",
AQ1036="Coupure ENEO &amp; Baisse de tension","POWER ISSUE",
AQ1036="Defaut GE &amp; POWER Cabinet","POWER ISSUE",
AQ1036="Sharing","POWER ISSUE",
AQ1036="Sites strategiques &amp; DataCenter","POWER ISSUE",
AQ1036="Exclu","Exclu",
AQ1036="SAT","TX ISSUE",
AQ1036="SPARE-ISSUE","SPARE-ISSUE",
AQ1036="Fiber CAmtel","TX ISSUE",
AQ1036="Fiber AOF","TX ISSUE",
AQ1036="Projet OCM (HUAWEI)","TRAVAUX-HUAWEI",
AQ1036="Projet OCM (NOKIA)","TRAVAUX -NOKIA",
AQ1036="ACCESS-ISSUE","ACCESS-ISSUE",
AQ1036="Projet OCM (ZTE, NOKIA, autres projets)","TRAVAUX OCM",
AQ1036="No root CAuse","No root cause",
AQ1036="ODU HS","TX ISSUE",
AQ1036="IP &amp; VLAN","TX ISSUE",
AQ1036="Warehouse HUAWEI","SPARE-ISSUE",
AQ1036="SPARE-HS","SPARE-ISSUE",
AQ1036="Power Telco","RAN ISSUE",AQ1036="no impacts","no impacts"
),"")</f>
        <v>No root cause</v>
      </c>
      <c r="AQ1036" s="126" t="s">
        <v>5344</v>
      </c>
      <c r="AR1036" s="48" t="str" cm="1">
        <f t="array" ref="AR1036">IFERROR(_xlfn.IFS(
AQ1036="MPR ISSUE","ACTIVE",
AQ1036="BSS Hardware Issue","ACTIVE",
AQ1036="Sites strategiques, MLL, Pylone, etc.","PASSIVE",
AQ1036="AKTIVCO DEFAUT GE &amp; POWER Cabinet","PASSIVE",
AQ1036="AKTIVCO Coupure ENEO &amp; Baisse de tension","PASSIVE",
AQ1036="Coupure ENEO &amp; Baisse de tension","PASSIVE",
AQ1036="Defaut GE &amp; POWER Cabinet","PASSIVE",
AQ1036="Sharing","PASSIVE",
AQ1036="Sites strategiques &amp; DataCenter","PASSIVE",
AQ1036="Exclu","Exclu",
AQ1036="SAT","ACTIVE",
AQ1036="SPARE-ISSUE","SPARE-ISSUE",
AQ1036="Fiber CAmtel","ACTIVE",
AQ1036="Fiber AOF","ACTIVE",
AQ1036="Projet OCM (HUAWEI)","PLANNED WORKS",
AQ1036="Projet OCM (NOKIA)","PLANNED WORKS",
AQ1036="ACCESS-ISSUE","ACCESS-ISSUE",
AQ1036="Projet OCM (ZTE, NOKIA, autres projets)","PLANNED WORKS",
AQ1036="No root CAuse","No root cause",
AQ1036="ODU HS","ACTIVE",
AQ1036="IP &amp; VLAN","ACTIVE",
AQ1036="Warehouse HUAWEI","SPARE-ISSUE",
AQ1036="SPARE-HS","SPARE-ISSUE",
AQ1036="Power Telco","ACTIVE", AQ1036="no impacts","no impacts"
),"")</f>
        <v>No root cause</v>
      </c>
      <c r="AS1036" s="92" t="s">
        <v>5537</v>
      </c>
      <c r="AT1036" s="98" t="s">
        <v>3743</v>
      </c>
      <c r="AV1036" s="17" t="s">
        <v>5537</v>
      </c>
      <c r="AW1036" s="7" t="s">
        <v>5537</v>
      </c>
      <c r="AX1036" s="6" t="s">
        <v>5537</v>
      </c>
      <c r="AY1036" s="7"/>
      <c r="AZ1036" s="3" t="s">
        <v>5537</v>
      </c>
      <c r="BA1036" s="18" t="s">
        <v>5537</v>
      </c>
      <c r="BB1036" s="18" t="s">
        <v>5537</v>
      </c>
      <c r="BC1036" s="18" t="s">
        <v>5537</v>
      </c>
      <c r="BD1036" s="18" t="s">
        <v>5537</v>
      </c>
      <c r="BE1036" s="18" t="s">
        <v>5537</v>
      </c>
      <c r="BF1036" s="18" t="s">
        <v>5537</v>
      </c>
      <c r="BG1036" s="18" t="s">
        <v>5537</v>
      </c>
      <c r="BH1036" s="18" t="s">
        <v>5537</v>
      </c>
      <c r="BI1036" s="18" t="s">
        <v>5537</v>
      </c>
      <c r="BJ1036" s="18" t="s">
        <v>5537</v>
      </c>
      <c r="BK1036" s="18" t="s">
        <v>5537</v>
      </c>
      <c r="BL1036" s="9" t="s">
        <v>5537</v>
      </c>
      <c r="BM1036" s="14" t="s">
        <v>5537</v>
      </c>
      <c r="BN1036" s="14" t="s">
        <v>5537</v>
      </c>
      <c r="BO1036" s="14" t="str">
        <f>_xlfn.XLOOKUP(B1036,'[4]cell downs 18042026 17h'!$B:$B,'[4]cell downs 18042026 17h'!$B:$B,"")</f>
        <v/>
      </c>
      <c r="BP1036" s="14" t="str">
        <f>_xlfn.XLOOKUP(B1036,'[5]Cells Huawei 19042026 15h'!$B:$B,'[5]Cells Huawei 19042026 15h'!$B:$B,"")</f>
        <v/>
      </c>
      <c r="BQ1036" s="9" t="str">
        <f>_xlfn.XLOOKUP(B1036,'[6]cells down 19042026 9H40'!$B:$B,'[6]cells down 19042026 9H40'!$B:$B,"")</f>
        <v/>
      </c>
      <c r="BR1036" s="9" t="s">
        <v>3743</v>
      </c>
      <c r="BS1036" s="9" t="s">
        <v>594</v>
      </c>
      <c r="BT1036" s="108"/>
    </row>
    <row r="1037" spans="1:72" s="9" customFormat="1" x14ac:dyDescent="0.35">
      <c r="A1037" s="1" t="s">
        <v>726</v>
      </c>
      <c r="B1037" s="8" t="s">
        <v>727</v>
      </c>
      <c r="C1037" s="3" t="str">
        <f>_xlfn.XLOOKUP(B1037,'[1]daily break down'!$D:$D,'[1]daily break down'!$E:$E,"")</f>
        <v>Douala</v>
      </c>
      <c r="D1037" s="1" t="s">
        <v>11</v>
      </c>
      <c r="E1037" s="1" t="s">
        <v>12</v>
      </c>
      <c r="F1037" s="3" t="s">
        <v>31</v>
      </c>
      <c r="G1037" s="1" t="s">
        <v>32</v>
      </c>
      <c r="H1037" s="34" t="str">
        <f>_xlfn.XLOOKUP(B1037,[2]CALCULATION!$B:$B,[2]CALCULATION!$H:$H,"")</f>
        <v>ZTE</v>
      </c>
      <c r="I1037" s="28">
        <v>0</v>
      </c>
      <c r="J1037" s="28">
        <v>0</v>
      </c>
      <c r="K1037" s="28">
        <v>0</v>
      </c>
      <c r="L1037" s="28">
        <v>0</v>
      </c>
      <c r="M1037" s="28">
        <v>0</v>
      </c>
      <c r="N1037" s="28">
        <v>0</v>
      </c>
      <c r="O1037" s="28">
        <v>0</v>
      </c>
      <c r="P1037" s="28">
        <v>0</v>
      </c>
      <c r="Q1037" s="28">
        <v>0</v>
      </c>
      <c r="R1037" s="28">
        <v>0</v>
      </c>
      <c r="S1037" s="93">
        <v>0</v>
      </c>
      <c r="T1037" s="93">
        <f>_xlfn.XLOOKUP(B1037,'[3]Nur des jours'!$B:$B,'[3]Nur des jours'!$U:$U,"")</f>
        <v>0</v>
      </c>
      <c r="U1037" s="93">
        <v>0</v>
      </c>
      <c r="V1037" s="93">
        <v>0</v>
      </c>
      <c r="W1037" s="93">
        <v>0</v>
      </c>
      <c r="X1037" s="93">
        <v>0</v>
      </c>
      <c r="Y1037" s="93">
        <v>0</v>
      </c>
      <c r="Z1037" s="93">
        <v>0</v>
      </c>
      <c r="AA1037" s="93">
        <v>0</v>
      </c>
      <c r="AB1037" s="93">
        <v>0</v>
      </c>
      <c r="AC1037" s="93">
        <f>_xlfn.XLOOKUP(B1037,'[3]Nur des jours'!$B:$B,'[3]Nur des jours'!$N:$N,"")</f>
        <v>0.2112029974346025</v>
      </c>
      <c r="AD1037" s="93">
        <v>0.2112029974346025</v>
      </c>
      <c r="AE1037" s="93">
        <v>0</v>
      </c>
      <c r="AF1037" s="93">
        <v>0</v>
      </c>
      <c r="AG1037" s="93"/>
      <c r="AH1037" s="93">
        <v>0</v>
      </c>
      <c r="AI1037" s="93">
        <v>0</v>
      </c>
      <c r="AJ1037" s="93">
        <v>0</v>
      </c>
      <c r="AK1037" s="93">
        <v>0</v>
      </c>
      <c r="AL1037" s="93">
        <v>0</v>
      </c>
      <c r="AM1037" s="49" t="s">
        <v>5559</v>
      </c>
      <c r="AN1037" s="49"/>
      <c r="AO1037" s="48" t="str" cm="1">
        <f t="array" ref="AO1037">IFERROR(_xlfn.IFS(
AQ1037="MPR ISSUE","PDH",
AQ1037="BSS Hardware Issue","BSS",
AQ1037="Sites strategiques, MLL, Pylone, etc.","ENVTECH",
AQ1037="AKTIVCO DEFAUT GE &amp; POWER Cabinet","AKTIVCO",
AQ1037="AKTIVCO Coupure ENEO &amp; Baisse de tension","AKTIVCO GRID ONLY",
AQ1037="Coupure ENEO &amp; Baisse de tension","IHS GRID ONLY",
AQ1037="Defaut GE &amp; POWER Cabinet","IHS",
AQ1037="Sharing","Partners",
AQ1037="Sites strategiques &amp; DataCenter","SST &amp; DC",
AQ1037="Exclu","Exclu",
AQ1037="SAT","SAT",
AQ1037="SPARE-ISSUE","SPARE-ISSUE",
AQ1037="Fiber CAmtel","TRANS_FO_CAMTEL",
AQ1037="Fiber AOF","Fiber AOF",
AQ1037="Projet OCM (HUAWEI)","TRAVAUX-HUAWEI",
AQ1037="Projet OCM (NOKIA)","TRAVAUX-NOKIA",
AQ1037="ACCESS-ISSUE","ACCESS-ISSUE",
AQ1037="Projet OCM (ZTE, NOKIA, autres projets)","TRAVAUX OCM",
AQ1037="No root CAuse","No root cause",
AQ1037="ODU HS","PDH",
AQ1037="IP &amp; VLAN","PDH",
AQ1037="Warehouse HUAWEI","SPARE-ISSUE",
AQ1037="SPARE-HS","SPARE-ISSUE",
AQ1037="Power Telco","BSS",AQ1037="no impacts","no impacts"
),"")</f>
        <v>No root cause</v>
      </c>
      <c r="AP1037" s="48" t="str" cm="1">
        <f t="array" ref="AP1037">IFERROR(_xlfn.IFS(
AQ1037="MPR ISSUE","TX ISSUE",
AQ1037="BSS Hardware Issue","RAN ISSUE",
AQ1037="Sites strategiques, MLL, Pylone, etc.","ENVTECH",
AQ1037="AKTIVCO DEFAUT GE &amp; POWER Cabinet","POWER ISSUE",
AQ1037="AKTIVCO Coupure ENEO &amp; Baisse de tension","POWER ISSUE",
AQ1037="Coupure ENEO &amp; Baisse de tension","POWER ISSUE",
AQ1037="Defaut GE &amp; POWER Cabinet","POWER ISSUE",
AQ1037="Sharing","POWER ISSUE",
AQ1037="Sites strategiques &amp; DataCenter","POWER ISSUE",
AQ1037="Exclu","Exclu",
AQ1037="SAT","TX ISSUE",
AQ1037="SPARE-ISSUE","SPARE-ISSUE",
AQ1037="Fiber CAmtel","TX ISSUE",
AQ1037="Fiber AOF","TX ISSUE",
AQ1037="Projet OCM (HUAWEI)","TRAVAUX-HUAWEI",
AQ1037="Projet OCM (NOKIA)","TRAVAUX -NOKIA",
AQ1037="ACCESS-ISSUE","ACCESS-ISSUE",
AQ1037="Projet OCM (ZTE, NOKIA, autres projets)","TRAVAUX OCM",
AQ1037="No root CAuse","No root cause",
AQ1037="ODU HS","TX ISSUE",
AQ1037="IP &amp; VLAN","TX ISSUE",
AQ1037="Warehouse HUAWEI","SPARE-ISSUE",
AQ1037="SPARE-HS","SPARE-ISSUE",
AQ1037="Power Telco","RAN ISSUE",AQ1037="no impacts","no impacts"
),"")</f>
        <v>No root cause</v>
      </c>
      <c r="AQ1037" s="126" t="s">
        <v>5344</v>
      </c>
      <c r="AR1037" s="48" t="str" cm="1">
        <f t="array" ref="AR1037">IFERROR(_xlfn.IFS(
AQ1037="MPR ISSUE","ACTIVE",
AQ1037="BSS Hardware Issue","ACTIVE",
AQ1037="Sites strategiques, MLL, Pylone, etc.","PASSIVE",
AQ1037="AKTIVCO DEFAUT GE &amp; POWER Cabinet","PASSIVE",
AQ1037="AKTIVCO Coupure ENEO &amp; Baisse de tension","PASSIVE",
AQ1037="Coupure ENEO &amp; Baisse de tension","PASSIVE",
AQ1037="Defaut GE &amp; POWER Cabinet","PASSIVE",
AQ1037="Sharing","PASSIVE",
AQ1037="Sites strategiques &amp; DataCenter","PASSIVE",
AQ1037="Exclu","Exclu",
AQ1037="SAT","ACTIVE",
AQ1037="SPARE-ISSUE","SPARE-ISSUE",
AQ1037="Fiber CAmtel","ACTIVE",
AQ1037="Fiber AOF","ACTIVE",
AQ1037="Projet OCM (HUAWEI)","PLANNED WORKS",
AQ1037="Projet OCM (NOKIA)","PLANNED WORKS",
AQ1037="ACCESS-ISSUE","ACCESS-ISSUE",
AQ1037="Projet OCM (ZTE, NOKIA, autres projets)","PLANNED WORKS",
AQ1037="No root CAuse","No root cause",
AQ1037="ODU HS","ACTIVE",
AQ1037="IP &amp; VLAN","ACTIVE",
AQ1037="Warehouse HUAWEI","SPARE-ISSUE",
AQ1037="SPARE-HS","SPARE-ISSUE",
AQ1037="Power Telco","ACTIVE", AQ1037="no impacts","no impacts"
),"")</f>
        <v>No root cause</v>
      </c>
      <c r="AS1037" s="92" t="s">
        <v>5537</v>
      </c>
      <c r="AT1037" s="98" t="s">
        <v>727</v>
      </c>
      <c r="AV1037" s="17" t="s">
        <v>5537</v>
      </c>
      <c r="AW1037" s="7" t="s">
        <v>5537</v>
      </c>
      <c r="AX1037" s="6" t="s">
        <v>5537</v>
      </c>
      <c r="AY1037" s="7"/>
      <c r="AZ1037" s="3" t="s">
        <v>5537</v>
      </c>
      <c r="BA1037" s="18" t="s">
        <v>5537</v>
      </c>
      <c r="BB1037" s="18" t="s">
        <v>5537</v>
      </c>
      <c r="BC1037" s="18" t="s">
        <v>5537</v>
      </c>
      <c r="BD1037" s="18" t="s">
        <v>5537</v>
      </c>
      <c r="BE1037" s="18" t="s">
        <v>5537</v>
      </c>
      <c r="BF1037" s="18" t="s">
        <v>5537</v>
      </c>
      <c r="BG1037" s="18" t="s">
        <v>5537</v>
      </c>
      <c r="BH1037" s="18" t="s">
        <v>5537</v>
      </c>
      <c r="BI1037" s="18" t="s">
        <v>5537</v>
      </c>
      <c r="BJ1037" s="18" t="s">
        <v>5537</v>
      </c>
      <c r="BK1037" s="18" t="s">
        <v>5537</v>
      </c>
      <c r="BL1037" s="9" t="s">
        <v>5537</v>
      </c>
      <c r="BM1037" s="14" t="s">
        <v>5537</v>
      </c>
      <c r="BN1037" s="14" t="s">
        <v>5537</v>
      </c>
      <c r="BO1037" s="14" t="str">
        <f>_xlfn.XLOOKUP(B1037,'[4]cell downs 18042026 17h'!$B:$B,'[4]cell downs 18042026 17h'!$B:$B,"")</f>
        <v/>
      </c>
      <c r="BP1037" s="14" t="str">
        <f>_xlfn.XLOOKUP(B1037,'[5]Cells Huawei 19042026 15h'!$B:$B,'[5]Cells Huawei 19042026 15h'!$B:$B,"")</f>
        <v/>
      </c>
      <c r="BQ1037" s="9" t="str">
        <f>_xlfn.XLOOKUP(B1037,'[6]cells down 19042026 9H40'!$B:$B,'[6]cells down 19042026 9H40'!$B:$B,"")</f>
        <v/>
      </c>
      <c r="BR1037" s="9" t="s">
        <v>727</v>
      </c>
      <c r="BS1037" s="9" t="s">
        <v>1129</v>
      </c>
      <c r="BT1037" s="108"/>
    </row>
    <row r="1038" spans="1:72" s="9" customFormat="1" x14ac:dyDescent="0.35">
      <c r="A1038" s="1" t="s">
        <v>1726</v>
      </c>
      <c r="B1038" s="8" t="s">
        <v>1727</v>
      </c>
      <c r="C1038" s="3" t="str">
        <f>_xlfn.XLOOKUP(B1038,'[1]daily break down'!$D:$D,'[1]daily break down'!$E:$E,"")</f>
        <v>LITTORAL</v>
      </c>
      <c r="D1038" s="1" t="s">
        <v>11</v>
      </c>
      <c r="E1038" s="1" t="s">
        <v>96</v>
      </c>
      <c r="F1038" s="3" t="s">
        <v>31</v>
      </c>
      <c r="G1038" s="1" t="s">
        <v>1728</v>
      </c>
      <c r="H1038" s="33" t="str">
        <f>_xlfn.XLOOKUP(B1038,[2]CALCULATION!$B:$B,[2]CALCULATION!$H:$H,"")</f>
        <v>NOKIA</v>
      </c>
      <c r="I1038" s="28">
        <v>2.6663919820940158</v>
      </c>
      <c r="J1038" s="28">
        <v>0</v>
      </c>
      <c r="K1038" s="28">
        <v>0</v>
      </c>
      <c r="L1038" s="28">
        <v>0</v>
      </c>
      <c r="M1038" s="28">
        <v>0</v>
      </c>
      <c r="N1038" s="28">
        <v>0</v>
      </c>
      <c r="O1038" s="28">
        <v>4.9687907350931163E-2</v>
      </c>
      <c r="P1038" s="28">
        <v>0</v>
      </c>
      <c r="Q1038" s="28">
        <v>9.7572260896020904E-3</v>
      </c>
      <c r="R1038" s="28">
        <v>2.9073287350163721E-2</v>
      </c>
      <c r="S1038" s="93">
        <v>0</v>
      </c>
      <c r="T1038" s="93">
        <f>_xlfn.XLOOKUP(B1038,'[3]Nur des jours'!$B:$B,'[3]Nur des jours'!$U:$U,"")</f>
        <v>0</v>
      </c>
      <c r="U1038" s="93">
        <v>0</v>
      </c>
      <c r="V1038" s="93">
        <v>0</v>
      </c>
      <c r="W1038" s="93">
        <v>0</v>
      </c>
      <c r="X1038" s="93">
        <v>0</v>
      </c>
      <c r="Y1038" s="93">
        <v>0</v>
      </c>
      <c r="Z1038" s="93">
        <v>0.18978306837540987</v>
      </c>
      <c r="AA1038" s="93">
        <v>0</v>
      </c>
      <c r="AB1038" s="93">
        <v>0</v>
      </c>
      <c r="AC1038" s="93">
        <f>_xlfn.XLOOKUP(B1038,'[3]Nur des jours'!$B:$B,'[3]Nur des jours'!$N:$N,"")</f>
        <v>0.191816267303593</v>
      </c>
      <c r="AD1038" s="93">
        <v>0.191816267303593</v>
      </c>
      <c r="AE1038" s="93">
        <v>0</v>
      </c>
      <c r="AF1038" s="93">
        <v>0</v>
      </c>
      <c r="AG1038" s="93"/>
      <c r="AH1038" s="93">
        <v>0</v>
      </c>
      <c r="AI1038" s="93">
        <v>0</v>
      </c>
      <c r="AJ1038" s="93">
        <v>0</v>
      </c>
      <c r="AK1038" s="93">
        <v>0</v>
      </c>
      <c r="AL1038" s="93">
        <v>0</v>
      </c>
      <c r="AM1038" s="49" t="s">
        <v>5559</v>
      </c>
      <c r="AN1038" s="49"/>
      <c r="AO1038" s="48" t="str" cm="1">
        <f t="array" ref="AO1038">IFERROR(_xlfn.IFS(
AQ1038="MPR ISSUE","PDH",
AQ1038="BSS Hardware Issue","BSS",
AQ1038="Sites strategiques, MLL, Pylone, etc.","ENVTECH",
AQ1038="AKTIVCO DEFAUT GE &amp; POWER Cabinet","AKTIVCO",
AQ1038="AKTIVCO Coupure ENEO &amp; Baisse de tension","AKTIVCO GRID ONLY",
AQ1038="Coupure ENEO &amp; Baisse de tension","IHS GRID ONLY",
AQ1038="Defaut GE &amp; POWER Cabinet","IHS",
AQ1038="Sharing","Partners",
AQ1038="Sites strategiques &amp; DataCenter","SST &amp; DC",
AQ1038="Exclu","Exclu",
AQ1038="SAT","SAT",
AQ1038="SPARE-ISSUE","SPARE-ISSUE",
AQ1038="Fiber CAmtel","TRANS_FO_CAMTEL",
AQ1038="Fiber AOF","Fiber AOF",
AQ1038="Projet OCM (HUAWEI)","TRAVAUX-HUAWEI",
AQ1038="Projet OCM (NOKIA)","TRAVAUX-NOKIA",
AQ1038="ACCESS-ISSUE","ACCESS-ISSUE",
AQ1038="Projet OCM (ZTE, NOKIA, autres projets)","TRAVAUX OCM",
AQ1038="No root CAuse","No root cause",
AQ1038="ODU HS","PDH",
AQ1038="IP &amp; VLAN","PDH",
AQ1038="Warehouse HUAWEI","SPARE-ISSUE",
AQ1038="SPARE-HS","SPARE-ISSUE",
AQ1038="Power Telco","BSS",AQ1038="no impacts","no impacts"
),"")</f>
        <v>No root cause</v>
      </c>
      <c r="AP1038" s="48" t="str" cm="1">
        <f t="array" ref="AP1038">IFERROR(_xlfn.IFS(
AQ1038="MPR ISSUE","TX ISSUE",
AQ1038="BSS Hardware Issue","RAN ISSUE",
AQ1038="Sites strategiques, MLL, Pylone, etc.","ENVTECH",
AQ1038="AKTIVCO DEFAUT GE &amp; POWER Cabinet","POWER ISSUE",
AQ1038="AKTIVCO Coupure ENEO &amp; Baisse de tension","POWER ISSUE",
AQ1038="Coupure ENEO &amp; Baisse de tension","POWER ISSUE",
AQ1038="Defaut GE &amp; POWER Cabinet","POWER ISSUE",
AQ1038="Sharing","POWER ISSUE",
AQ1038="Sites strategiques &amp; DataCenter","POWER ISSUE",
AQ1038="Exclu","Exclu",
AQ1038="SAT","TX ISSUE",
AQ1038="SPARE-ISSUE","SPARE-ISSUE",
AQ1038="Fiber CAmtel","TX ISSUE",
AQ1038="Fiber AOF","TX ISSUE",
AQ1038="Projet OCM (HUAWEI)","TRAVAUX-HUAWEI",
AQ1038="Projet OCM (NOKIA)","TRAVAUX -NOKIA",
AQ1038="ACCESS-ISSUE","ACCESS-ISSUE",
AQ1038="Projet OCM (ZTE, NOKIA, autres projets)","TRAVAUX OCM",
AQ1038="No root CAuse","No root cause",
AQ1038="ODU HS","TX ISSUE",
AQ1038="IP &amp; VLAN","TX ISSUE",
AQ1038="Warehouse HUAWEI","SPARE-ISSUE",
AQ1038="SPARE-HS","SPARE-ISSUE",
AQ1038="Power Telco","RAN ISSUE",AQ1038="no impacts","no impacts"
),"")</f>
        <v>No root cause</v>
      </c>
      <c r="AQ1038" s="126" t="s">
        <v>5344</v>
      </c>
      <c r="AR1038" s="48" t="str" cm="1">
        <f t="array" ref="AR1038">IFERROR(_xlfn.IFS(
AQ1038="MPR ISSUE","ACTIVE",
AQ1038="BSS Hardware Issue","ACTIVE",
AQ1038="Sites strategiques, MLL, Pylone, etc.","PASSIVE",
AQ1038="AKTIVCO DEFAUT GE &amp; POWER Cabinet","PASSIVE",
AQ1038="AKTIVCO Coupure ENEO &amp; Baisse de tension","PASSIVE",
AQ1038="Coupure ENEO &amp; Baisse de tension","PASSIVE",
AQ1038="Defaut GE &amp; POWER Cabinet","PASSIVE",
AQ1038="Sharing","PASSIVE",
AQ1038="Sites strategiques &amp; DataCenter","PASSIVE",
AQ1038="Exclu","Exclu",
AQ1038="SAT","ACTIVE",
AQ1038="SPARE-ISSUE","SPARE-ISSUE",
AQ1038="Fiber CAmtel","ACTIVE",
AQ1038="Fiber AOF","ACTIVE",
AQ1038="Projet OCM (HUAWEI)","PLANNED WORKS",
AQ1038="Projet OCM (NOKIA)","PLANNED WORKS",
AQ1038="ACCESS-ISSUE","ACCESS-ISSUE",
AQ1038="Projet OCM (ZTE, NOKIA, autres projets)","PLANNED WORKS",
AQ1038="No root CAuse","No root cause",
AQ1038="ODU HS","ACTIVE",
AQ1038="IP &amp; VLAN","ACTIVE",
AQ1038="Warehouse HUAWEI","SPARE-ISSUE",
AQ1038="SPARE-HS","SPARE-ISSUE",
AQ1038="Power Telco","ACTIVE", AQ1038="no impacts","no impacts"
),"")</f>
        <v>No root cause</v>
      </c>
      <c r="AS1038" s="92" t="s">
        <v>5537</v>
      </c>
      <c r="AT1038" s="98" t="s">
        <v>1727</v>
      </c>
      <c r="AV1038" s="17" t="s">
        <v>5537</v>
      </c>
      <c r="AW1038" s="7" t="s">
        <v>5537</v>
      </c>
      <c r="AX1038" s="6" t="s">
        <v>5537</v>
      </c>
      <c r="AY1038" s="7"/>
      <c r="AZ1038" s="3" t="s">
        <v>5537</v>
      </c>
      <c r="BA1038" s="18" t="s">
        <v>5537</v>
      </c>
      <c r="BB1038" s="18" t="s">
        <v>5537</v>
      </c>
      <c r="BC1038" s="18" t="s">
        <v>5537</v>
      </c>
      <c r="BD1038" s="18" t="s">
        <v>5537</v>
      </c>
      <c r="BE1038" s="18" t="s">
        <v>5537</v>
      </c>
      <c r="BF1038" s="18" t="s">
        <v>5537</v>
      </c>
      <c r="BG1038" s="18" t="s">
        <v>5537</v>
      </c>
      <c r="BH1038" s="18" t="s">
        <v>5537</v>
      </c>
      <c r="BI1038" s="18" t="s">
        <v>5537</v>
      </c>
      <c r="BJ1038" s="18" t="s">
        <v>5537</v>
      </c>
      <c r="BK1038" s="18" t="s">
        <v>5537</v>
      </c>
      <c r="BL1038" s="9" t="s">
        <v>5537</v>
      </c>
      <c r="BM1038" s="14" t="s">
        <v>5537</v>
      </c>
      <c r="BN1038" s="14" t="s">
        <v>5537</v>
      </c>
      <c r="BO1038" s="14" t="str">
        <f>_xlfn.XLOOKUP(B1038,'[4]cell downs 18042026 17h'!$B:$B,'[4]cell downs 18042026 17h'!$B:$B,"")</f>
        <v/>
      </c>
      <c r="BP1038" s="14" t="str">
        <f>_xlfn.XLOOKUP(B1038,'[5]Cells Huawei 19042026 15h'!$B:$B,'[5]Cells Huawei 19042026 15h'!$B:$B,"")</f>
        <v/>
      </c>
      <c r="BQ1038" s="9" t="str">
        <f>_xlfn.XLOOKUP(B1038,'[6]cells down 19042026 9H40'!$B:$B,'[6]cells down 19042026 9H40'!$B:$B,"")</f>
        <v/>
      </c>
      <c r="BR1038" s="9" t="s">
        <v>1727</v>
      </c>
      <c r="BS1038" s="9" t="s">
        <v>12</v>
      </c>
      <c r="BT1038" s="108"/>
    </row>
    <row r="1039" spans="1:72" s="9" customFormat="1" x14ac:dyDescent="0.35">
      <c r="A1039" s="1" t="s">
        <v>2575</v>
      </c>
      <c r="B1039" s="8" t="s">
        <v>2576</v>
      </c>
      <c r="C1039" s="3" t="str">
        <f>_xlfn.XLOOKUP(B1039,'[1]daily break down'!$D:$D,'[1]daily break down'!$E:$E,"")</f>
        <v>Yaounde</v>
      </c>
      <c r="D1039" s="1" t="s">
        <v>11</v>
      </c>
      <c r="E1039" s="1" t="s">
        <v>12</v>
      </c>
      <c r="F1039" s="3" t="s">
        <v>37</v>
      </c>
      <c r="G1039" s="1" t="s">
        <v>38</v>
      </c>
      <c r="H1039" s="34" t="str">
        <f>_xlfn.XLOOKUP(B1039,[2]CALCULATION!$B:$B,[2]CALCULATION!$H:$H,"")</f>
        <v>ZTE</v>
      </c>
      <c r="I1039" s="28">
        <v>0</v>
      </c>
      <c r="J1039" s="28">
        <v>0</v>
      </c>
      <c r="K1039" s="28">
        <v>0</v>
      </c>
      <c r="L1039" s="28">
        <v>0</v>
      </c>
      <c r="M1039" s="28">
        <v>0</v>
      </c>
      <c r="N1039" s="28">
        <v>0</v>
      </c>
      <c r="O1039" s="28">
        <v>0</v>
      </c>
      <c r="P1039" s="28">
        <v>0</v>
      </c>
      <c r="Q1039" s="28">
        <v>0</v>
      </c>
      <c r="R1039" s="28">
        <v>0</v>
      </c>
      <c r="S1039" s="93">
        <v>0</v>
      </c>
      <c r="T1039" s="93">
        <f>_xlfn.XLOOKUP(B1039,'[3]Nur des jours'!$B:$B,'[3]Nur des jours'!$U:$U,"")</f>
        <v>0</v>
      </c>
      <c r="U1039" s="93">
        <v>0</v>
      </c>
      <c r="V1039" s="93">
        <v>0</v>
      </c>
      <c r="W1039" s="93">
        <v>0</v>
      </c>
      <c r="X1039" s="93">
        <v>0</v>
      </c>
      <c r="Y1039" s="93">
        <v>0</v>
      </c>
      <c r="Z1039" s="93">
        <v>0</v>
      </c>
      <c r="AA1039" s="93">
        <v>0</v>
      </c>
      <c r="AB1039" s="93">
        <v>9.2671066937189031E-2</v>
      </c>
      <c r="AC1039" s="93">
        <f>_xlfn.XLOOKUP(B1039,'[3]Nur des jours'!$B:$B,'[3]Nur des jours'!$N:$N,"")</f>
        <v>0.17753036957135884</v>
      </c>
      <c r="AD1039" s="93">
        <v>0.17753036957135884</v>
      </c>
      <c r="AE1039" s="93">
        <v>0</v>
      </c>
      <c r="AF1039" s="93">
        <v>0</v>
      </c>
      <c r="AG1039" s="93"/>
      <c r="AH1039" s="93">
        <v>0</v>
      </c>
      <c r="AI1039" s="93">
        <v>0</v>
      </c>
      <c r="AJ1039" s="93">
        <v>0</v>
      </c>
      <c r="AK1039" s="93">
        <v>0</v>
      </c>
      <c r="AL1039" s="93">
        <v>0</v>
      </c>
      <c r="AM1039" s="49" t="s">
        <v>5559</v>
      </c>
      <c r="AN1039" s="49"/>
      <c r="AO1039" s="48" t="str" cm="1">
        <f t="array" ref="AO1039">IFERROR(_xlfn.IFS(
AQ1039="MPR ISSUE","PDH",
AQ1039="BSS Hardware Issue","BSS",
AQ1039="Sites strategiques, MLL, Pylone, etc.","ENVTECH",
AQ1039="AKTIVCO DEFAUT GE &amp; POWER Cabinet","AKTIVCO",
AQ1039="AKTIVCO Coupure ENEO &amp; Baisse de tension","AKTIVCO GRID ONLY",
AQ1039="Coupure ENEO &amp; Baisse de tension","IHS GRID ONLY",
AQ1039="Defaut GE &amp; POWER Cabinet","IHS",
AQ1039="Sharing","Partners",
AQ1039="Sites strategiques &amp; DataCenter","SST &amp; DC",
AQ1039="Exclu","Exclu",
AQ1039="SAT","SAT",
AQ1039="SPARE-ISSUE","SPARE-ISSUE",
AQ1039="Fiber CAmtel","TRANS_FO_CAMTEL",
AQ1039="Fiber AOF","Fiber AOF",
AQ1039="Projet OCM (HUAWEI)","TRAVAUX-HUAWEI",
AQ1039="Projet OCM (NOKIA)","TRAVAUX-NOKIA",
AQ1039="ACCESS-ISSUE","ACCESS-ISSUE",
AQ1039="Projet OCM (ZTE, NOKIA, autres projets)","TRAVAUX OCM",
AQ1039="No root CAuse","No root cause",
AQ1039="ODU HS","PDH",
AQ1039="IP &amp; VLAN","PDH",
AQ1039="Warehouse HUAWEI","SPARE-ISSUE",
AQ1039="SPARE-HS","SPARE-ISSUE",
AQ1039="Power Telco","BSS",AQ1039="no impacts","no impacts"
),"")</f>
        <v>No root cause</v>
      </c>
      <c r="AP1039" s="48" t="str" cm="1">
        <f t="array" ref="AP1039">IFERROR(_xlfn.IFS(
AQ1039="MPR ISSUE","TX ISSUE",
AQ1039="BSS Hardware Issue","RAN ISSUE",
AQ1039="Sites strategiques, MLL, Pylone, etc.","ENVTECH",
AQ1039="AKTIVCO DEFAUT GE &amp; POWER Cabinet","POWER ISSUE",
AQ1039="AKTIVCO Coupure ENEO &amp; Baisse de tension","POWER ISSUE",
AQ1039="Coupure ENEO &amp; Baisse de tension","POWER ISSUE",
AQ1039="Defaut GE &amp; POWER Cabinet","POWER ISSUE",
AQ1039="Sharing","POWER ISSUE",
AQ1039="Sites strategiques &amp; DataCenter","POWER ISSUE",
AQ1039="Exclu","Exclu",
AQ1039="SAT","TX ISSUE",
AQ1039="SPARE-ISSUE","SPARE-ISSUE",
AQ1039="Fiber CAmtel","TX ISSUE",
AQ1039="Fiber AOF","TX ISSUE",
AQ1039="Projet OCM (HUAWEI)","TRAVAUX-HUAWEI",
AQ1039="Projet OCM (NOKIA)","TRAVAUX -NOKIA",
AQ1039="ACCESS-ISSUE","ACCESS-ISSUE",
AQ1039="Projet OCM (ZTE, NOKIA, autres projets)","TRAVAUX OCM",
AQ1039="No root CAuse","No root cause",
AQ1039="ODU HS","TX ISSUE",
AQ1039="IP &amp; VLAN","TX ISSUE",
AQ1039="Warehouse HUAWEI","SPARE-ISSUE",
AQ1039="SPARE-HS","SPARE-ISSUE",
AQ1039="Power Telco","RAN ISSUE",AQ1039="no impacts","no impacts"
),"")</f>
        <v>No root cause</v>
      </c>
      <c r="AQ1039" s="126" t="s">
        <v>5344</v>
      </c>
      <c r="AR1039" s="48" t="str" cm="1">
        <f t="array" ref="AR1039">IFERROR(_xlfn.IFS(
AQ1039="MPR ISSUE","ACTIVE",
AQ1039="BSS Hardware Issue","ACTIVE",
AQ1039="Sites strategiques, MLL, Pylone, etc.","PASSIVE",
AQ1039="AKTIVCO DEFAUT GE &amp; POWER Cabinet","PASSIVE",
AQ1039="AKTIVCO Coupure ENEO &amp; Baisse de tension","PASSIVE",
AQ1039="Coupure ENEO &amp; Baisse de tension","PASSIVE",
AQ1039="Defaut GE &amp; POWER Cabinet","PASSIVE",
AQ1039="Sharing","PASSIVE",
AQ1039="Sites strategiques &amp; DataCenter","PASSIVE",
AQ1039="Exclu","Exclu",
AQ1039="SAT","ACTIVE",
AQ1039="SPARE-ISSUE","SPARE-ISSUE",
AQ1039="Fiber CAmtel","ACTIVE",
AQ1039="Fiber AOF","ACTIVE",
AQ1039="Projet OCM (HUAWEI)","PLANNED WORKS",
AQ1039="Projet OCM (NOKIA)","PLANNED WORKS",
AQ1039="ACCESS-ISSUE","ACCESS-ISSUE",
AQ1039="Projet OCM (ZTE, NOKIA, autres projets)","PLANNED WORKS",
AQ1039="No root CAuse","No root cause",
AQ1039="ODU HS","ACTIVE",
AQ1039="IP &amp; VLAN","ACTIVE",
AQ1039="Warehouse HUAWEI","SPARE-ISSUE",
AQ1039="SPARE-HS","SPARE-ISSUE",
AQ1039="Power Telco","ACTIVE", AQ1039="no impacts","no impacts"
),"")</f>
        <v>No root cause</v>
      </c>
      <c r="AS1039" s="92" t="s">
        <v>5537</v>
      </c>
      <c r="AT1039" s="98" t="s">
        <v>2576</v>
      </c>
      <c r="AV1039" s="17" t="s">
        <v>5537</v>
      </c>
      <c r="AW1039" s="7" t="s">
        <v>5537</v>
      </c>
      <c r="AX1039" s="6" t="s">
        <v>5537</v>
      </c>
      <c r="AY1039" s="7"/>
      <c r="AZ1039" s="3" t="s">
        <v>5537</v>
      </c>
      <c r="BA1039" s="18" t="s">
        <v>5537</v>
      </c>
      <c r="BB1039" s="18" t="s">
        <v>5537</v>
      </c>
      <c r="BC1039" s="18" t="s">
        <v>5537</v>
      </c>
      <c r="BD1039" s="18" t="s">
        <v>5537</v>
      </c>
      <c r="BE1039" s="18" t="s">
        <v>5537</v>
      </c>
      <c r="BF1039" s="18" t="s">
        <v>5537</v>
      </c>
      <c r="BG1039" s="18" t="s">
        <v>5537</v>
      </c>
      <c r="BH1039" s="18" t="s">
        <v>5537</v>
      </c>
      <c r="BI1039" s="18" t="s">
        <v>5537</v>
      </c>
      <c r="BJ1039" s="18" t="s">
        <v>5537</v>
      </c>
      <c r="BK1039" s="18" t="s">
        <v>5537</v>
      </c>
      <c r="BL1039" s="9" t="s">
        <v>5537</v>
      </c>
      <c r="BM1039" s="14" t="s">
        <v>5537</v>
      </c>
      <c r="BN1039" s="14" t="s">
        <v>5537</v>
      </c>
      <c r="BO1039" s="14" t="str">
        <f>_xlfn.XLOOKUP(B1039,'[4]cell downs 18042026 17h'!$B:$B,'[4]cell downs 18042026 17h'!$B:$B,"")</f>
        <v/>
      </c>
      <c r="BP1039" s="14" t="str">
        <f>_xlfn.XLOOKUP(B1039,'[5]Cells Huawei 19042026 15h'!$B:$B,'[5]Cells Huawei 19042026 15h'!$B:$B,"")</f>
        <v/>
      </c>
      <c r="BQ1039" s="9" t="str">
        <f>_xlfn.XLOOKUP(B1039,'[6]cells down 19042026 9H40'!$B:$B,'[6]cells down 19042026 9H40'!$B:$B,"")</f>
        <v/>
      </c>
      <c r="BR1039" s="9" t="s">
        <v>2576</v>
      </c>
      <c r="BS1039" s="9" t="s">
        <v>318</v>
      </c>
      <c r="BT1039" s="108"/>
    </row>
    <row r="1040" spans="1:72" s="9" customFormat="1" x14ac:dyDescent="0.35">
      <c r="A1040" s="1" t="s">
        <v>3399</v>
      </c>
      <c r="B1040" s="8" t="s">
        <v>3400</v>
      </c>
      <c r="C1040" s="3" t="str">
        <f>_xlfn.XLOOKUP(B1040,'[1]daily break down'!$D:$D,'[1]daily break down'!$E:$E,"")</f>
        <v>Douala</v>
      </c>
      <c r="D1040" s="1" t="s">
        <v>11</v>
      </c>
      <c r="E1040" s="1" t="s">
        <v>12</v>
      </c>
      <c r="F1040" s="3" t="s">
        <v>31</v>
      </c>
      <c r="G1040" s="1" t="s">
        <v>32</v>
      </c>
      <c r="H1040" s="34" t="str">
        <f>_xlfn.XLOOKUP(B1040,[2]CALCULATION!$B:$B,[2]CALCULATION!$H:$H,"")</f>
        <v>ZTE</v>
      </c>
      <c r="I1040" s="28">
        <v>0</v>
      </c>
      <c r="J1040" s="28">
        <v>0</v>
      </c>
      <c r="K1040" s="28">
        <v>0</v>
      </c>
      <c r="L1040" s="28">
        <v>2.1223743197699885E-3</v>
      </c>
      <c r="M1040" s="28">
        <v>8.5875902098261708E-2</v>
      </c>
      <c r="N1040" s="28">
        <v>0</v>
      </c>
      <c r="O1040" s="28">
        <v>0</v>
      </c>
      <c r="P1040" s="28">
        <v>0</v>
      </c>
      <c r="Q1040" s="28">
        <v>3.9308512611540732E-2</v>
      </c>
      <c r="R1040" s="28">
        <v>0</v>
      </c>
      <c r="S1040" s="93">
        <v>0</v>
      </c>
      <c r="T1040" s="93">
        <f>_xlfn.XLOOKUP(B1040,'[3]Nur des jours'!$B:$B,'[3]Nur des jours'!$U:$U,"")</f>
        <v>0</v>
      </c>
      <c r="U1040" s="93">
        <v>0</v>
      </c>
      <c r="V1040" s="93">
        <v>0</v>
      </c>
      <c r="W1040" s="93">
        <v>0</v>
      </c>
      <c r="X1040" s="93">
        <v>0.33804607442792123</v>
      </c>
      <c r="Y1040" s="93">
        <v>0</v>
      </c>
      <c r="Z1040" s="93">
        <v>0</v>
      </c>
      <c r="AA1040" s="93">
        <v>0</v>
      </c>
      <c r="AB1040" s="93">
        <v>0</v>
      </c>
      <c r="AC1040" s="93">
        <f>_xlfn.XLOOKUP(B1040,'[3]Nur des jours'!$B:$B,'[3]Nur des jours'!$N:$N,"")</f>
        <v>0.15471930440340992</v>
      </c>
      <c r="AD1040" s="93">
        <v>0.15471930440340992</v>
      </c>
      <c r="AE1040" s="93">
        <v>0</v>
      </c>
      <c r="AF1040" s="93">
        <v>0</v>
      </c>
      <c r="AG1040" s="93"/>
      <c r="AH1040" s="93">
        <v>0</v>
      </c>
      <c r="AI1040" s="93">
        <v>0</v>
      </c>
      <c r="AJ1040" s="93">
        <v>0</v>
      </c>
      <c r="AK1040" s="93">
        <v>0</v>
      </c>
      <c r="AL1040" s="93">
        <v>0</v>
      </c>
      <c r="AM1040" s="49" t="s">
        <v>5559</v>
      </c>
      <c r="AN1040" s="49"/>
      <c r="AO1040" s="48" t="str" cm="1">
        <f t="array" ref="AO1040">IFERROR(_xlfn.IFS(
AQ1040="MPR ISSUE","PDH",
AQ1040="BSS Hardware Issue","BSS",
AQ1040="Sites strategiques, MLL, Pylone, etc.","ENVTECH",
AQ1040="AKTIVCO DEFAUT GE &amp; POWER Cabinet","AKTIVCO",
AQ1040="AKTIVCO Coupure ENEO &amp; Baisse de tension","AKTIVCO GRID ONLY",
AQ1040="Coupure ENEO &amp; Baisse de tension","IHS GRID ONLY",
AQ1040="Defaut GE &amp; POWER Cabinet","IHS",
AQ1040="Sharing","Partners",
AQ1040="Sites strategiques &amp; DataCenter","SST &amp; DC",
AQ1040="Exclu","Exclu",
AQ1040="SAT","SAT",
AQ1040="SPARE-ISSUE","SPARE-ISSUE",
AQ1040="Fiber CAmtel","TRANS_FO_CAMTEL",
AQ1040="Fiber AOF","Fiber AOF",
AQ1040="Projet OCM (HUAWEI)","TRAVAUX-HUAWEI",
AQ1040="Projet OCM (NOKIA)","TRAVAUX-NOKIA",
AQ1040="ACCESS-ISSUE","ACCESS-ISSUE",
AQ1040="Projet OCM (ZTE, NOKIA, autres projets)","TRAVAUX OCM",
AQ1040="No root CAuse","No root cause",
AQ1040="ODU HS","PDH",
AQ1040="IP &amp; VLAN","PDH",
AQ1040="Warehouse HUAWEI","SPARE-ISSUE",
AQ1040="SPARE-HS","SPARE-ISSUE",
AQ1040="Power Telco","BSS",AQ1040="no impacts","no impacts"
),"")</f>
        <v>No root cause</v>
      </c>
      <c r="AP1040" s="48" t="str" cm="1">
        <f t="array" ref="AP1040">IFERROR(_xlfn.IFS(
AQ1040="MPR ISSUE","TX ISSUE",
AQ1040="BSS Hardware Issue","RAN ISSUE",
AQ1040="Sites strategiques, MLL, Pylone, etc.","ENVTECH",
AQ1040="AKTIVCO DEFAUT GE &amp; POWER Cabinet","POWER ISSUE",
AQ1040="AKTIVCO Coupure ENEO &amp; Baisse de tension","POWER ISSUE",
AQ1040="Coupure ENEO &amp; Baisse de tension","POWER ISSUE",
AQ1040="Defaut GE &amp; POWER Cabinet","POWER ISSUE",
AQ1040="Sharing","POWER ISSUE",
AQ1040="Sites strategiques &amp; DataCenter","POWER ISSUE",
AQ1040="Exclu","Exclu",
AQ1040="SAT","TX ISSUE",
AQ1040="SPARE-ISSUE","SPARE-ISSUE",
AQ1040="Fiber CAmtel","TX ISSUE",
AQ1040="Fiber AOF","TX ISSUE",
AQ1040="Projet OCM (HUAWEI)","TRAVAUX-HUAWEI",
AQ1040="Projet OCM (NOKIA)","TRAVAUX -NOKIA",
AQ1040="ACCESS-ISSUE","ACCESS-ISSUE",
AQ1040="Projet OCM (ZTE, NOKIA, autres projets)","TRAVAUX OCM",
AQ1040="No root CAuse","No root cause",
AQ1040="ODU HS","TX ISSUE",
AQ1040="IP &amp; VLAN","TX ISSUE",
AQ1040="Warehouse HUAWEI","SPARE-ISSUE",
AQ1040="SPARE-HS","SPARE-ISSUE",
AQ1040="Power Telco","RAN ISSUE",AQ1040="no impacts","no impacts"
),"")</f>
        <v>No root cause</v>
      </c>
      <c r="AQ1040" s="126" t="s">
        <v>5344</v>
      </c>
      <c r="AR1040" s="48" t="str" cm="1">
        <f t="array" ref="AR1040">IFERROR(_xlfn.IFS(
AQ1040="MPR ISSUE","ACTIVE",
AQ1040="BSS Hardware Issue","ACTIVE",
AQ1040="Sites strategiques, MLL, Pylone, etc.","PASSIVE",
AQ1040="AKTIVCO DEFAUT GE &amp; POWER Cabinet","PASSIVE",
AQ1040="AKTIVCO Coupure ENEO &amp; Baisse de tension","PASSIVE",
AQ1040="Coupure ENEO &amp; Baisse de tension","PASSIVE",
AQ1040="Defaut GE &amp; POWER Cabinet","PASSIVE",
AQ1040="Sharing","PASSIVE",
AQ1040="Sites strategiques &amp; DataCenter","PASSIVE",
AQ1040="Exclu","Exclu",
AQ1040="SAT","ACTIVE",
AQ1040="SPARE-ISSUE","SPARE-ISSUE",
AQ1040="Fiber CAmtel","ACTIVE",
AQ1040="Fiber AOF","ACTIVE",
AQ1040="Projet OCM (HUAWEI)","PLANNED WORKS",
AQ1040="Projet OCM (NOKIA)","PLANNED WORKS",
AQ1040="ACCESS-ISSUE","ACCESS-ISSUE",
AQ1040="Projet OCM (ZTE, NOKIA, autres projets)","PLANNED WORKS",
AQ1040="No root CAuse","No root cause",
AQ1040="ODU HS","ACTIVE",
AQ1040="IP &amp; VLAN","ACTIVE",
AQ1040="Warehouse HUAWEI","SPARE-ISSUE",
AQ1040="SPARE-HS","SPARE-ISSUE",
AQ1040="Power Telco","ACTIVE", AQ1040="no impacts","no impacts"
),"")</f>
        <v>No root cause</v>
      </c>
      <c r="AS1040" s="92" t="s">
        <v>5537</v>
      </c>
      <c r="AT1040" s="98" t="s">
        <v>3400</v>
      </c>
      <c r="AV1040" s="17" t="s">
        <v>5537</v>
      </c>
      <c r="AW1040" s="7" t="s">
        <v>5537</v>
      </c>
      <c r="AX1040" s="6" t="s">
        <v>5537</v>
      </c>
      <c r="AY1040" s="7"/>
      <c r="AZ1040" s="3" t="s">
        <v>5537</v>
      </c>
      <c r="BA1040" s="18" t="s">
        <v>5537</v>
      </c>
      <c r="BB1040" s="18" t="s">
        <v>5537</v>
      </c>
      <c r="BC1040" s="18" t="s">
        <v>5537</v>
      </c>
      <c r="BD1040" s="18" t="s">
        <v>5537</v>
      </c>
      <c r="BE1040" s="18" t="s">
        <v>5537</v>
      </c>
      <c r="BF1040" s="18" t="s">
        <v>5537</v>
      </c>
      <c r="BG1040" s="18" t="s">
        <v>5537</v>
      </c>
      <c r="BH1040" s="18" t="s">
        <v>5537</v>
      </c>
      <c r="BI1040" s="18" t="s">
        <v>5537</v>
      </c>
      <c r="BJ1040" s="18" t="s">
        <v>5537</v>
      </c>
      <c r="BK1040" s="18" t="s">
        <v>5537</v>
      </c>
      <c r="BL1040" s="9" t="s">
        <v>5537</v>
      </c>
      <c r="BM1040" s="14" t="s">
        <v>5537</v>
      </c>
      <c r="BN1040" s="14" t="s">
        <v>5537</v>
      </c>
      <c r="BO1040" s="14" t="str">
        <f>_xlfn.XLOOKUP(B1040,'[4]cell downs 18042026 17h'!$B:$B,'[4]cell downs 18042026 17h'!$B:$B,"")</f>
        <v/>
      </c>
      <c r="BP1040" s="14" t="str">
        <f>_xlfn.XLOOKUP(B1040,'[5]Cells Huawei 19042026 15h'!$B:$B,'[5]Cells Huawei 19042026 15h'!$B:$B,"")</f>
        <v/>
      </c>
      <c r="BQ1040" s="9" t="str">
        <f>_xlfn.XLOOKUP(B1040,'[6]cells down 19042026 9H40'!$B:$B,'[6]cells down 19042026 9H40'!$B:$B,"")</f>
        <v/>
      </c>
      <c r="BR1040" s="9" t="s">
        <v>3400</v>
      </c>
      <c r="BS1040" s="9" t="s">
        <v>1129</v>
      </c>
      <c r="BT1040" s="108"/>
    </row>
    <row r="1041" spans="1:72" s="9" customFormat="1" x14ac:dyDescent="0.35">
      <c r="A1041" s="1" t="s">
        <v>1435</v>
      </c>
      <c r="B1041" s="8" t="s">
        <v>1436</v>
      </c>
      <c r="C1041" s="3" t="str">
        <f>_xlfn.XLOOKUP(B1041,'[1]daily break down'!$D:$D,'[1]daily break down'!$E:$E,"")</f>
        <v>CENTRE</v>
      </c>
      <c r="D1041" s="1" t="s">
        <v>11</v>
      </c>
      <c r="E1041" s="1" t="s">
        <v>154</v>
      </c>
      <c r="F1041" s="3" t="s">
        <v>226</v>
      </c>
      <c r="G1041" s="1" t="s">
        <v>533</v>
      </c>
      <c r="H1041" s="33" t="str">
        <f>_xlfn.XLOOKUP(B1041,[2]CALCULATION!$B:$B,[2]CALCULATION!$H:$H,"")</f>
        <v>NOKIA</v>
      </c>
      <c r="I1041" s="28">
        <v>0</v>
      </c>
      <c r="J1041" s="28">
        <v>0</v>
      </c>
      <c r="K1041" s="28">
        <v>0</v>
      </c>
      <c r="L1041" s="28">
        <v>7.419392580036697E-3</v>
      </c>
      <c r="M1041" s="28">
        <v>0.7661236242020586</v>
      </c>
      <c r="N1041" s="28">
        <v>0</v>
      </c>
      <c r="O1041" s="28">
        <v>0</v>
      </c>
      <c r="P1041" s="28">
        <v>0.21732042929746911</v>
      </c>
      <c r="Q1041" s="28">
        <v>0.9066818764214557</v>
      </c>
      <c r="R1041" s="28">
        <v>0</v>
      </c>
      <c r="S1041" s="93">
        <v>0.69258959629943539</v>
      </c>
      <c r="T1041" s="93">
        <f>_xlfn.XLOOKUP(B1041,'[3]Nur des jours'!$B:$B,'[3]Nur des jours'!$U:$U,"")</f>
        <v>0</v>
      </c>
      <c r="U1041" s="93">
        <v>0</v>
      </c>
      <c r="V1041" s="93">
        <v>0</v>
      </c>
      <c r="W1041" s="93">
        <v>0</v>
      </c>
      <c r="X1041" s="93">
        <v>0</v>
      </c>
      <c r="Y1041" s="93">
        <v>1.6051570485656318E-3</v>
      </c>
      <c r="Z1041" s="93">
        <v>0</v>
      </c>
      <c r="AA1041" s="93">
        <v>0</v>
      </c>
      <c r="AB1041" s="93">
        <v>0</v>
      </c>
      <c r="AC1041" s="93">
        <f>_xlfn.XLOOKUP(B1041,'[3]Nur des jours'!$B:$B,'[3]Nur des jours'!$N:$N,"")</f>
        <v>0.12609400370398904</v>
      </c>
      <c r="AD1041" s="93">
        <v>0.12609400370398904</v>
      </c>
      <c r="AE1041" s="93">
        <v>0</v>
      </c>
      <c r="AF1041" s="93">
        <v>0</v>
      </c>
      <c r="AG1041" s="93"/>
      <c r="AH1041" s="93">
        <v>0</v>
      </c>
      <c r="AI1041" s="93">
        <v>0</v>
      </c>
      <c r="AJ1041" s="93">
        <v>0</v>
      </c>
      <c r="AK1041" s="93">
        <v>0</v>
      </c>
      <c r="AL1041" s="93">
        <v>0</v>
      </c>
      <c r="AM1041" s="49" t="s">
        <v>5559</v>
      </c>
      <c r="AN1041" s="49"/>
      <c r="AO1041" s="48" t="str" cm="1">
        <f t="array" ref="AO1041">IFERROR(_xlfn.IFS(
AQ1041="MPR ISSUE","PDH",
AQ1041="BSS Hardware Issue","BSS",
AQ1041="Sites strategiques, MLL, Pylone, etc.","ENVTECH",
AQ1041="AKTIVCO DEFAUT GE &amp; POWER Cabinet","AKTIVCO",
AQ1041="AKTIVCO Coupure ENEO &amp; Baisse de tension","AKTIVCO GRID ONLY",
AQ1041="Coupure ENEO &amp; Baisse de tension","IHS GRID ONLY",
AQ1041="Defaut GE &amp; POWER Cabinet","IHS",
AQ1041="Sharing","Partners",
AQ1041="Sites strategiques &amp; DataCenter","SST &amp; DC",
AQ1041="Exclu","Exclu",
AQ1041="SAT","SAT",
AQ1041="SPARE-ISSUE","SPARE-ISSUE",
AQ1041="Fiber CAmtel","TRANS_FO_CAMTEL",
AQ1041="Fiber AOF","Fiber AOF",
AQ1041="Projet OCM (HUAWEI)","TRAVAUX-HUAWEI",
AQ1041="Projet OCM (NOKIA)","TRAVAUX-NOKIA",
AQ1041="ACCESS-ISSUE","ACCESS-ISSUE",
AQ1041="Projet OCM (ZTE, NOKIA, autres projets)","TRAVAUX OCM",
AQ1041="No root CAuse","No root cause",
AQ1041="ODU HS","PDH",
AQ1041="IP &amp; VLAN","PDH",
AQ1041="Warehouse HUAWEI","SPARE-ISSUE",
AQ1041="SPARE-HS","SPARE-ISSUE",
AQ1041="Power Telco","BSS",AQ1041="no impacts","no impacts"
),"")</f>
        <v>No root cause</v>
      </c>
      <c r="AP1041" s="48" t="str" cm="1">
        <f t="array" ref="AP1041">IFERROR(_xlfn.IFS(
AQ1041="MPR ISSUE","TX ISSUE",
AQ1041="BSS Hardware Issue","RAN ISSUE",
AQ1041="Sites strategiques, MLL, Pylone, etc.","ENVTECH",
AQ1041="AKTIVCO DEFAUT GE &amp; POWER Cabinet","POWER ISSUE",
AQ1041="AKTIVCO Coupure ENEO &amp; Baisse de tension","POWER ISSUE",
AQ1041="Coupure ENEO &amp; Baisse de tension","POWER ISSUE",
AQ1041="Defaut GE &amp; POWER Cabinet","POWER ISSUE",
AQ1041="Sharing","POWER ISSUE",
AQ1041="Sites strategiques &amp; DataCenter","POWER ISSUE",
AQ1041="Exclu","Exclu",
AQ1041="SAT","TX ISSUE",
AQ1041="SPARE-ISSUE","SPARE-ISSUE",
AQ1041="Fiber CAmtel","TX ISSUE",
AQ1041="Fiber AOF","TX ISSUE",
AQ1041="Projet OCM (HUAWEI)","TRAVAUX-HUAWEI",
AQ1041="Projet OCM (NOKIA)","TRAVAUX -NOKIA",
AQ1041="ACCESS-ISSUE","ACCESS-ISSUE",
AQ1041="Projet OCM (ZTE, NOKIA, autres projets)","TRAVAUX OCM",
AQ1041="No root CAuse","No root cause",
AQ1041="ODU HS","TX ISSUE",
AQ1041="IP &amp; VLAN","TX ISSUE",
AQ1041="Warehouse HUAWEI","SPARE-ISSUE",
AQ1041="SPARE-HS","SPARE-ISSUE",
AQ1041="Power Telco","RAN ISSUE",AQ1041="no impacts","no impacts"
),"")</f>
        <v>No root cause</v>
      </c>
      <c r="AQ1041" s="126" t="s">
        <v>5344</v>
      </c>
      <c r="AR1041" s="48" t="str" cm="1">
        <f t="array" ref="AR1041">IFERROR(_xlfn.IFS(
AQ1041="MPR ISSUE","ACTIVE",
AQ1041="BSS Hardware Issue","ACTIVE",
AQ1041="Sites strategiques, MLL, Pylone, etc.","PASSIVE",
AQ1041="AKTIVCO DEFAUT GE &amp; POWER Cabinet","PASSIVE",
AQ1041="AKTIVCO Coupure ENEO &amp; Baisse de tension","PASSIVE",
AQ1041="Coupure ENEO &amp; Baisse de tension","PASSIVE",
AQ1041="Defaut GE &amp; POWER Cabinet","PASSIVE",
AQ1041="Sharing","PASSIVE",
AQ1041="Sites strategiques &amp; DataCenter","PASSIVE",
AQ1041="Exclu","Exclu",
AQ1041="SAT","ACTIVE",
AQ1041="SPARE-ISSUE","SPARE-ISSUE",
AQ1041="Fiber CAmtel","ACTIVE",
AQ1041="Fiber AOF","ACTIVE",
AQ1041="Projet OCM (HUAWEI)","PLANNED WORKS",
AQ1041="Projet OCM (NOKIA)","PLANNED WORKS",
AQ1041="ACCESS-ISSUE","ACCESS-ISSUE",
AQ1041="Projet OCM (ZTE, NOKIA, autres projets)","PLANNED WORKS",
AQ1041="No root CAuse","No root cause",
AQ1041="ODU HS","ACTIVE",
AQ1041="IP &amp; VLAN","ACTIVE",
AQ1041="Warehouse HUAWEI","SPARE-ISSUE",
AQ1041="SPARE-HS","SPARE-ISSUE",
AQ1041="Power Telco","ACTIVE", AQ1041="no impacts","no impacts"
),"")</f>
        <v>No root cause</v>
      </c>
      <c r="AS1041" s="92" t="s">
        <v>5537</v>
      </c>
      <c r="AT1041" s="98" t="s">
        <v>1436</v>
      </c>
      <c r="AV1041" s="17" t="s">
        <v>5537</v>
      </c>
      <c r="AW1041" s="7" t="s">
        <v>5537</v>
      </c>
      <c r="AX1041" s="6" t="s">
        <v>5537</v>
      </c>
      <c r="AY1041" s="7"/>
      <c r="AZ1041" s="3" t="s">
        <v>5537</v>
      </c>
      <c r="BA1041" s="18" t="s">
        <v>5537</v>
      </c>
      <c r="BB1041" s="18" t="s">
        <v>5537</v>
      </c>
      <c r="BC1041" s="18" t="s">
        <v>5537</v>
      </c>
      <c r="BD1041" s="18" t="s">
        <v>5537</v>
      </c>
      <c r="BE1041" s="18" t="s">
        <v>5537</v>
      </c>
      <c r="BF1041" s="18" t="s">
        <v>5537</v>
      </c>
      <c r="BG1041" s="18" t="s">
        <v>5537</v>
      </c>
      <c r="BH1041" s="18" t="s">
        <v>5537</v>
      </c>
      <c r="BI1041" s="18" t="s">
        <v>5537</v>
      </c>
      <c r="BJ1041" s="18" t="s">
        <v>5537</v>
      </c>
      <c r="BK1041" s="18" t="s">
        <v>5537</v>
      </c>
      <c r="BL1041" s="9" t="s">
        <v>5537</v>
      </c>
      <c r="BM1041" s="14" t="s">
        <v>5537</v>
      </c>
      <c r="BN1041" s="14" t="s">
        <v>5537</v>
      </c>
      <c r="BO1041" s="14" t="str">
        <f>_xlfn.XLOOKUP(B1041,'[4]cell downs 18042026 17h'!$B:$B,'[4]cell downs 18042026 17h'!$B:$B,"")</f>
        <v/>
      </c>
      <c r="BP1041" s="14" t="str">
        <f>_xlfn.XLOOKUP(B1041,'[5]Cells Huawei 19042026 15h'!$B:$B,'[5]Cells Huawei 19042026 15h'!$B:$B,"")</f>
        <v/>
      </c>
      <c r="BQ1041" s="9" t="str">
        <f>_xlfn.XLOOKUP(B1041,'[6]cells down 19042026 9H40'!$B:$B,'[6]cells down 19042026 9H40'!$B:$B,"")</f>
        <v/>
      </c>
      <c r="BR1041" s="9" t="s">
        <v>1436</v>
      </c>
      <c r="BS1041" s="9" t="s">
        <v>12</v>
      </c>
      <c r="BT1041" s="108"/>
    </row>
    <row r="1042" spans="1:72" s="9" customFormat="1" ht="31" customHeight="1" x14ac:dyDescent="0.35">
      <c r="A1042" s="1" t="s">
        <v>2370</v>
      </c>
      <c r="B1042" s="1" t="s">
        <v>2371</v>
      </c>
      <c r="C1042" s="3" t="str">
        <f>_xlfn.XLOOKUP(B1042,'[1]daily break down'!$D:$D,'[1]daily break down'!$E:$E,"")</f>
        <v>Yaounde</v>
      </c>
      <c r="D1042" s="1" t="s">
        <v>21</v>
      </c>
      <c r="E1042" s="1" t="s">
        <v>36</v>
      </c>
      <c r="F1042" s="3" t="s">
        <v>37</v>
      </c>
      <c r="G1042" s="1" t="s">
        <v>38</v>
      </c>
      <c r="H1042" s="34" t="str">
        <f>_xlfn.XLOOKUP(B1042,[2]CALCULATION!$B:$B,[2]CALCULATION!$H:$H,"")</f>
        <v>ZTE</v>
      </c>
      <c r="I1042" s="28">
        <v>0.20198226194450908</v>
      </c>
      <c r="J1042" s="28">
        <v>3.5356437607188815</v>
      </c>
      <c r="K1042" s="28">
        <v>0.21411011520033768</v>
      </c>
      <c r="L1042" s="28">
        <v>0</v>
      </c>
      <c r="M1042" s="28">
        <v>0</v>
      </c>
      <c r="N1042" s="28">
        <v>0</v>
      </c>
      <c r="O1042" s="28">
        <v>0</v>
      </c>
      <c r="P1042" s="28">
        <v>0</v>
      </c>
      <c r="Q1042" s="28">
        <v>0</v>
      </c>
      <c r="R1042" s="28">
        <v>0</v>
      </c>
      <c r="S1042" s="93">
        <v>1.4464248515408076</v>
      </c>
      <c r="T1042" s="93">
        <f>_xlfn.XLOOKUP(B1042,'[3]Nur des jours'!$B:$B,'[3]Nur des jours'!$U:$U,"")</f>
        <v>0</v>
      </c>
      <c r="U1042" s="93">
        <v>3.9678947188192883</v>
      </c>
      <c r="V1042" s="93">
        <v>0</v>
      </c>
      <c r="W1042" s="93">
        <v>0</v>
      </c>
      <c r="X1042" s="93">
        <v>0</v>
      </c>
      <c r="Y1042" s="93">
        <v>1.2382003121852099</v>
      </c>
      <c r="Z1042" s="93">
        <v>0</v>
      </c>
      <c r="AA1042" s="93">
        <v>34.570588386367717</v>
      </c>
      <c r="AB1042" s="93">
        <v>29.034045024298504</v>
      </c>
      <c r="AC1042" s="93">
        <f>_xlfn.XLOOKUP(B1042,'[3]Nur des jours'!$B:$B,'[3]Nur des jours'!$N:$N,"")</f>
        <v>0.11908481792525215</v>
      </c>
      <c r="AD1042" s="93">
        <v>0.11908481792525215</v>
      </c>
      <c r="AE1042" s="93">
        <v>0</v>
      </c>
      <c r="AF1042" s="93">
        <v>0</v>
      </c>
      <c r="AG1042" s="93"/>
      <c r="AH1042" s="93">
        <v>0</v>
      </c>
      <c r="AI1042" s="93">
        <v>0</v>
      </c>
      <c r="AJ1042" s="93">
        <v>0</v>
      </c>
      <c r="AK1042" s="93">
        <v>0</v>
      </c>
      <c r="AL1042" s="93">
        <v>0</v>
      </c>
      <c r="AM1042" s="49" t="s">
        <v>5559</v>
      </c>
      <c r="AN1042" s="49"/>
      <c r="AO1042" s="48" t="str" cm="1">
        <f t="array" ref="AO1042">IFERROR(_xlfn.IFS(
AQ1042="MPR ISSUE","PDH",
AQ1042="BSS Hardware Issue","BSS",
AQ1042="Sites strategiques, MLL, Pylone, etc.","ENVTECH",
AQ1042="AKTIVCO DEFAUT GE &amp; POWER Cabinet","AKTIVCO",
AQ1042="AKTIVCO Coupure ENEO &amp; Baisse de tension","AKTIVCO GRID ONLY",
AQ1042="Coupure ENEO &amp; Baisse de tension","IHS GRID ONLY",
AQ1042="Defaut GE &amp; POWER Cabinet","IHS",
AQ1042="Sharing","Partners",
AQ1042="Sites strategiques &amp; DataCenter","SST &amp; DC",
AQ1042="Exclu","Exclu",
AQ1042="SAT","SAT",
AQ1042="SPARE-ISSUE","SPARE-ISSUE",
AQ1042="Fiber CAmtel","TRANS_FO_CAMTEL",
AQ1042="Fiber AOF","Fiber AOF",
AQ1042="Projet OCM (HUAWEI)","TRAVAUX-HUAWEI",
AQ1042="Projet OCM (NOKIA)","TRAVAUX-NOKIA",
AQ1042="ACCESS-ISSUE","ACCESS-ISSUE",
AQ1042="Projet OCM (ZTE, NOKIA, autres projets)","TRAVAUX OCM",
AQ1042="No root CAuse","No root cause",
AQ1042="ODU HS","PDH",
AQ1042="IP &amp; VLAN","PDH",
AQ1042="Warehouse HUAWEI","SPARE-ISSUE",
AQ1042="SPARE-HS","SPARE-ISSUE",
AQ1042="Power Telco","BSS",AQ1042="no impacts","no impacts"
),"")</f>
        <v>No root cause</v>
      </c>
      <c r="AP1042" s="48" t="str" cm="1">
        <f t="array" ref="AP1042">IFERROR(_xlfn.IFS(
AQ1042="MPR ISSUE","TX ISSUE",
AQ1042="BSS Hardware Issue","RAN ISSUE",
AQ1042="Sites strategiques, MLL, Pylone, etc.","ENVTECH",
AQ1042="AKTIVCO DEFAUT GE &amp; POWER Cabinet","POWER ISSUE",
AQ1042="AKTIVCO Coupure ENEO &amp; Baisse de tension","POWER ISSUE",
AQ1042="Coupure ENEO &amp; Baisse de tension","POWER ISSUE",
AQ1042="Defaut GE &amp; POWER Cabinet","POWER ISSUE",
AQ1042="Sharing","POWER ISSUE",
AQ1042="Sites strategiques &amp; DataCenter","POWER ISSUE",
AQ1042="Exclu","Exclu",
AQ1042="SAT","TX ISSUE",
AQ1042="SPARE-ISSUE","SPARE-ISSUE",
AQ1042="Fiber CAmtel","TX ISSUE",
AQ1042="Fiber AOF","TX ISSUE",
AQ1042="Projet OCM (HUAWEI)","TRAVAUX-HUAWEI",
AQ1042="Projet OCM (NOKIA)","TRAVAUX -NOKIA",
AQ1042="ACCESS-ISSUE","ACCESS-ISSUE",
AQ1042="Projet OCM (ZTE, NOKIA, autres projets)","TRAVAUX OCM",
AQ1042="No root CAuse","No root cause",
AQ1042="ODU HS","TX ISSUE",
AQ1042="IP &amp; VLAN","TX ISSUE",
AQ1042="Warehouse HUAWEI","SPARE-ISSUE",
AQ1042="SPARE-HS","SPARE-ISSUE",
AQ1042="Power Telco","RAN ISSUE",AQ1042="no impacts","no impacts"
),"")</f>
        <v>No root cause</v>
      </c>
      <c r="AQ1042" s="67" t="s">
        <v>5344</v>
      </c>
      <c r="AR1042" s="48" t="str" cm="1">
        <f t="array" ref="AR1042">IFERROR(_xlfn.IFS(
AQ1042="MPR ISSUE","ACTIVE",
AQ1042="BSS Hardware Issue","ACTIVE",
AQ1042="Sites strategiques, MLL, Pylone, etc.","PASSIVE",
AQ1042="AKTIVCO DEFAUT GE &amp; POWER Cabinet","PASSIVE",
AQ1042="AKTIVCO Coupure ENEO &amp; Baisse de tension","PASSIVE",
AQ1042="Coupure ENEO &amp; Baisse de tension","PASSIVE",
AQ1042="Defaut GE &amp; POWER Cabinet","PASSIVE",
AQ1042="Sharing","PASSIVE",
AQ1042="Sites strategiques &amp; DataCenter","PASSIVE",
AQ1042="Exclu","Exclu",
AQ1042="SAT","ACTIVE",
AQ1042="SPARE-ISSUE","SPARE-ISSUE",
AQ1042="Fiber CAmtel","ACTIVE",
AQ1042="Fiber AOF","ACTIVE",
AQ1042="Projet OCM (HUAWEI)","PLANNED WORKS",
AQ1042="Projet OCM (NOKIA)","PLANNED WORKS",
AQ1042="ACCESS-ISSUE","ACCESS-ISSUE",
AQ1042="Projet OCM (ZTE, NOKIA, autres projets)","PLANNED WORKS",
AQ1042="No root CAuse","No root cause",
AQ1042="ODU HS","ACTIVE",
AQ1042="IP &amp; VLAN","ACTIVE",
AQ1042="Warehouse HUAWEI","SPARE-ISSUE",
AQ1042="SPARE-HS","SPARE-ISSUE",
AQ1042="Power Telco","ACTIVE", AQ1042="no impacts","no impacts"
),"")</f>
        <v>No root cause</v>
      </c>
      <c r="AS1042" s="92" t="s">
        <v>5537</v>
      </c>
      <c r="AT1042" s="98" t="s">
        <v>2371</v>
      </c>
      <c r="AV1042" s="17" t="s">
        <v>5537</v>
      </c>
      <c r="AW1042" s="7" t="s">
        <v>5537</v>
      </c>
      <c r="AX1042" s="6" t="s">
        <v>5537</v>
      </c>
      <c r="AY1042" s="7"/>
      <c r="AZ1042" s="3" t="s">
        <v>5537</v>
      </c>
      <c r="BA1042" s="18" t="s">
        <v>5537</v>
      </c>
      <c r="BB1042" s="18" t="s">
        <v>5537</v>
      </c>
      <c r="BC1042" s="18" t="s">
        <v>5537</v>
      </c>
      <c r="BD1042" s="18" t="s">
        <v>5537</v>
      </c>
      <c r="BE1042" s="18" t="s">
        <v>5537</v>
      </c>
      <c r="BF1042" s="18" t="s">
        <v>5537</v>
      </c>
      <c r="BG1042" s="18" t="s">
        <v>5537</v>
      </c>
      <c r="BH1042" s="18" t="s">
        <v>5537</v>
      </c>
      <c r="BI1042" s="18" t="s">
        <v>5537</v>
      </c>
      <c r="BJ1042" s="18" t="s">
        <v>5537</v>
      </c>
      <c r="BK1042" s="18" t="s">
        <v>5537</v>
      </c>
      <c r="BL1042" s="9" t="s">
        <v>5537</v>
      </c>
      <c r="BM1042" s="14" t="s">
        <v>5537</v>
      </c>
      <c r="BN1042" s="14" t="s">
        <v>5537</v>
      </c>
      <c r="BO1042" s="14" t="str">
        <f>_xlfn.XLOOKUP(B1042,'[4]cell downs 18042026 17h'!$B:$B,'[4]cell downs 18042026 17h'!$B:$B,"")</f>
        <v/>
      </c>
      <c r="BP1042" s="14" t="str">
        <f>_xlfn.XLOOKUP(B1042,'[5]Cells Huawei 19042026 15h'!$B:$B,'[5]Cells Huawei 19042026 15h'!$B:$B,"")</f>
        <v/>
      </c>
      <c r="BQ1042" s="9" t="str">
        <f>_xlfn.XLOOKUP(B1042,'[6]cells down 19042026 9H40'!$B:$B,'[6]cells down 19042026 9H40'!$B:$B,"")</f>
        <v/>
      </c>
      <c r="BR1042" s="9" t="s">
        <v>5537</v>
      </c>
      <c r="BS1042" s="9" t="s">
        <v>12</v>
      </c>
      <c r="BT1042" s="108"/>
    </row>
    <row r="1043" spans="1:72" s="9" customFormat="1" x14ac:dyDescent="0.35">
      <c r="A1043" s="1" t="s">
        <v>2474</v>
      </c>
      <c r="B1043" s="8" t="s">
        <v>2475</v>
      </c>
      <c r="C1043" s="3" t="str">
        <f>_xlfn.XLOOKUP(B1043,'[1]daily break down'!$D:$D,'[1]daily break down'!$E:$E,"")</f>
        <v>Yaounde</v>
      </c>
      <c r="D1043" s="1" t="s">
        <v>11</v>
      </c>
      <c r="E1043" s="1" t="s">
        <v>12</v>
      </c>
      <c r="F1043" s="3" t="s">
        <v>37</v>
      </c>
      <c r="G1043" s="1" t="s">
        <v>38</v>
      </c>
      <c r="H1043" s="34" t="str">
        <f>_xlfn.XLOOKUP(B1043,[2]CALCULATION!$B:$B,[2]CALCULATION!$H:$H,"")</f>
        <v>ZTE</v>
      </c>
      <c r="I1043" s="28">
        <v>0.20920546866305395</v>
      </c>
      <c r="J1043" s="28">
        <v>3.6137970739057108</v>
      </c>
      <c r="K1043" s="28">
        <v>0.21575094240553791</v>
      </c>
      <c r="L1043" s="28">
        <v>0</v>
      </c>
      <c r="M1043" s="28">
        <v>0</v>
      </c>
      <c r="N1043" s="28">
        <v>0</v>
      </c>
      <c r="O1043" s="28">
        <v>0</v>
      </c>
      <c r="P1043" s="28">
        <v>0</v>
      </c>
      <c r="Q1043" s="28">
        <v>0</v>
      </c>
      <c r="R1043" s="28">
        <v>0</v>
      </c>
      <c r="S1043" s="93">
        <v>1.4766731443671111</v>
      </c>
      <c r="T1043" s="93">
        <f>_xlfn.XLOOKUP(B1043,'[3]Nur des jours'!$B:$B,'[3]Nur des jours'!$U:$U,"")</f>
        <v>0</v>
      </c>
      <c r="U1043" s="93">
        <v>4.0498469036877234</v>
      </c>
      <c r="V1043" s="93">
        <v>0</v>
      </c>
      <c r="W1043" s="93">
        <v>0</v>
      </c>
      <c r="X1043" s="93">
        <v>0</v>
      </c>
      <c r="Y1043" s="93">
        <v>0.35468620249805261</v>
      </c>
      <c r="Z1043" s="93">
        <v>0</v>
      </c>
      <c r="AA1043" s="93">
        <v>2.3346117517471239E-2</v>
      </c>
      <c r="AB1043" s="93">
        <v>1.2484554822173385E-4</v>
      </c>
      <c r="AC1043" s="93">
        <f>_xlfn.XLOOKUP(B1043,'[3]Nur des jours'!$B:$B,'[3]Nur des jours'!$N:$N,"")</f>
        <v>0.11539295671355128</v>
      </c>
      <c r="AD1043" s="93">
        <v>0.11539295671355128</v>
      </c>
      <c r="AE1043" s="93">
        <v>0</v>
      </c>
      <c r="AF1043" s="93">
        <v>0</v>
      </c>
      <c r="AG1043" s="93"/>
      <c r="AH1043" s="93">
        <v>0</v>
      </c>
      <c r="AI1043" s="93">
        <v>0</v>
      </c>
      <c r="AJ1043" s="93">
        <v>0</v>
      </c>
      <c r="AK1043" s="93">
        <v>0</v>
      </c>
      <c r="AL1043" s="93">
        <v>0</v>
      </c>
      <c r="AM1043" s="49" t="s">
        <v>5559</v>
      </c>
      <c r="AN1043" s="49"/>
      <c r="AO1043" s="48" t="str" cm="1">
        <f t="array" ref="AO1043">IFERROR(_xlfn.IFS(
AQ1043="MPR ISSUE","PDH",
AQ1043="BSS Hardware Issue","BSS",
AQ1043="Sites strategiques, MLL, Pylone, etc.","ENVTECH",
AQ1043="AKTIVCO DEFAUT GE &amp; POWER Cabinet","AKTIVCO",
AQ1043="AKTIVCO Coupure ENEO &amp; Baisse de tension","AKTIVCO GRID ONLY",
AQ1043="Coupure ENEO &amp; Baisse de tension","IHS GRID ONLY",
AQ1043="Defaut GE &amp; POWER Cabinet","IHS",
AQ1043="Sharing","Partners",
AQ1043="Sites strategiques &amp; DataCenter","SST &amp; DC",
AQ1043="Exclu","Exclu",
AQ1043="SAT","SAT",
AQ1043="SPARE-ISSUE","SPARE-ISSUE",
AQ1043="Fiber CAmtel","TRANS_FO_CAMTEL",
AQ1043="Fiber AOF","Fiber AOF",
AQ1043="Projet OCM (HUAWEI)","TRAVAUX-HUAWEI",
AQ1043="Projet OCM (NOKIA)","TRAVAUX-NOKIA",
AQ1043="ACCESS-ISSUE","ACCESS-ISSUE",
AQ1043="Projet OCM (ZTE, NOKIA, autres projets)","TRAVAUX OCM",
AQ1043="No root CAuse","No root cause",
AQ1043="ODU HS","PDH",
AQ1043="IP &amp; VLAN","PDH",
AQ1043="Warehouse HUAWEI","SPARE-ISSUE",
AQ1043="SPARE-HS","SPARE-ISSUE",
AQ1043="Power Telco","BSS",AQ1043="no impacts","no impacts"
),"")</f>
        <v>No root cause</v>
      </c>
      <c r="AP1043" s="48" t="str" cm="1">
        <f t="array" ref="AP1043">IFERROR(_xlfn.IFS(
AQ1043="MPR ISSUE","TX ISSUE",
AQ1043="BSS Hardware Issue","RAN ISSUE",
AQ1043="Sites strategiques, MLL, Pylone, etc.","ENVTECH",
AQ1043="AKTIVCO DEFAUT GE &amp; POWER Cabinet","POWER ISSUE",
AQ1043="AKTIVCO Coupure ENEO &amp; Baisse de tension","POWER ISSUE",
AQ1043="Coupure ENEO &amp; Baisse de tension","POWER ISSUE",
AQ1043="Defaut GE &amp; POWER Cabinet","POWER ISSUE",
AQ1043="Sharing","POWER ISSUE",
AQ1043="Sites strategiques &amp; DataCenter","POWER ISSUE",
AQ1043="Exclu","Exclu",
AQ1043="SAT","TX ISSUE",
AQ1043="SPARE-ISSUE","SPARE-ISSUE",
AQ1043="Fiber CAmtel","TX ISSUE",
AQ1043="Fiber AOF","TX ISSUE",
AQ1043="Projet OCM (HUAWEI)","TRAVAUX-HUAWEI",
AQ1043="Projet OCM (NOKIA)","TRAVAUX -NOKIA",
AQ1043="ACCESS-ISSUE","ACCESS-ISSUE",
AQ1043="Projet OCM (ZTE, NOKIA, autres projets)","TRAVAUX OCM",
AQ1043="No root CAuse","No root cause",
AQ1043="ODU HS","TX ISSUE",
AQ1043="IP &amp; VLAN","TX ISSUE",
AQ1043="Warehouse HUAWEI","SPARE-ISSUE",
AQ1043="SPARE-HS","SPARE-ISSUE",
AQ1043="Power Telco","RAN ISSUE",AQ1043="no impacts","no impacts"
),"")</f>
        <v>No root cause</v>
      </c>
      <c r="AQ1043" s="126" t="s">
        <v>5344</v>
      </c>
      <c r="AR1043" s="48" t="str" cm="1">
        <f t="array" ref="AR1043">IFERROR(_xlfn.IFS(
AQ1043="MPR ISSUE","ACTIVE",
AQ1043="BSS Hardware Issue","ACTIVE",
AQ1043="Sites strategiques, MLL, Pylone, etc.","PASSIVE",
AQ1043="AKTIVCO DEFAUT GE &amp; POWER Cabinet","PASSIVE",
AQ1043="AKTIVCO Coupure ENEO &amp; Baisse de tension","PASSIVE",
AQ1043="Coupure ENEO &amp; Baisse de tension","PASSIVE",
AQ1043="Defaut GE &amp; POWER Cabinet","PASSIVE",
AQ1043="Sharing","PASSIVE",
AQ1043="Sites strategiques &amp; DataCenter","PASSIVE",
AQ1043="Exclu","Exclu",
AQ1043="SAT","ACTIVE",
AQ1043="SPARE-ISSUE","SPARE-ISSUE",
AQ1043="Fiber CAmtel","ACTIVE",
AQ1043="Fiber AOF","ACTIVE",
AQ1043="Projet OCM (HUAWEI)","PLANNED WORKS",
AQ1043="Projet OCM (NOKIA)","PLANNED WORKS",
AQ1043="ACCESS-ISSUE","ACCESS-ISSUE",
AQ1043="Projet OCM (ZTE, NOKIA, autres projets)","PLANNED WORKS",
AQ1043="No root CAuse","No root cause",
AQ1043="ODU HS","ACTIVE",
AQ1043="IP &amp; VLAN","ACTIVE",
AQ1043="Warehouse HUAWEI","SPARE-ISSUE",
AQ1043="SPARE-HS","SPARE-ISSUE",
AQ1043="Power Telco","ACTIVE", AQ1043="no impacts","no impacts"
),"")</f>
        <v>No root cause</v>
      </c>
      <c r="AS1043" s="92" t="s">
        <v>5537</v>
      </c>
      <c r="AT1043" s="98" t="s">
        <v>2475</v>
      </c>
      <c r="AV1043" s="17" t="s">
        <v>5537</v>
      </c>
      <c r="AW1043" s="7" t="s">
        <v>5537</v>
      </c>
      <c r="AX1043" s="6" t="s">
        <v>5537</v>
      </c>
      <c r="AY1043" s="7"/>
      <c r="AZ1043" s="3" t="s">
        <v>5537</v>
      </c>
      <c r="BA1043" s="18" t="s">
        <v>5537</v>
      </c>
      <c r="BB1043" s="18" t="s">
        <v>5537</v>
      </c>
      <c r="BC1043" s="18" t="s">
        <v>5537</v>
      </c>
      <c r="BD1043" s="18" t="s">
        <v>5537</v>
      </c>
      <c r="BE1043" s="18" t="s">
        <v>5537</v>
      </c>
      <c r="BF1043" s="18" t="s">
        <v>5537</v>
      </c>
      <c r="BG1043" s="18" t="s">
        <v>5537</v>
      </c>
      <c r="BH1043" s="18" t="s">
        <v>5537</v>
      </c>
      <c r="BI1043" s="18" t="s">
        <v>5537</v>
      </c>
      <c r="BJ1043" s="18" t="s">
        <v>5537</v>
      </c>
      <c r="BK1043" s="18" t="s">
        <v>5537</v>
      </c>
      <c r="BL1043" s="9" t="s">
        <v>5537</v>
      </c>
      <c r="BM1043" s="14" t="s">
        <v>5537</v>
      </c>
      <c r="BN1043" s="14" t="s">
        <v>5537</v>
      </c>
      <c r="BO1043" s="14" t="str">
        <f>_xlfn.XLOOKUP(B1043,'[4]cell downs 18042026 17h'!$B:$B,'[4]cell downs 18042026 17h'!$B:$B,"")</f>
        <v/>
      </c>
      <c r="BP1043" s="14" t="str">
        <f>_xlfn.XLOOKUP(B1043,'[5]Cells Huawei 19042026 15h'!$B:$B,'[5]Cells Huawei 19042026 15h'!$B:$B,"")</f>
        <v/>
      </c>
      <c r="BQ1043" s="9" t="str">
        <f>_xlfn.XLOOKUP(B1043,'[6]cells down 19042026 9H40'!$B:$B,'[6]cells down 19042026 9H40'!$B:$B,"")</f>
        <v/>
      </c>
      <c r="BR1043" s="9" t="s">
        <v>2475</v>
      </c>
      <c r="BS1043" s="9" t="s">
        <v>12</v>
      </c>
      <c r="BT1043" s="108"/>
    </row>
    <row r="1044" spans="1:72" s="9" customFormat="1" x14ac:dyDescent="0.35">
      <c r="A1044" s="1" t="s">
        <v>3318</v>
      </c>
      <c r="B1044" s="8" t="s">
        <v>3319</v>
      </c>
      <c r="C1044" s="3" t="str">
        <f>_xlfn.XLOOKUP(B1044,'[1]daily break down'!$D:$D,'[1]daily break down'!$E:$E,"")</f>
        <v>Douala</v>
      </c>
      <c r="D1044" s="1" t="s">
        <v>11</v>
      </c>
      <c r="E1044" s="1" t="s">
        <v>12</v>
      </c>
      <c r="F1044" s="3" t="s">
        <v>31</v>
      </c>
      <c r="G1044" s="1" t="s">
        <v>32</v>
      </c>
      <c r="H1044" s="34" t="str">
        <f>_xlfn.XLOOKUP(B1044,[2]CALCULATION!$B:$B,[2]CALCULATION!$H:$H,"")</f>
        <v>ZTE</v>
      </c>
      <c r="I1044" s="28">
        <v>0</v>
      </c>
      <c r="J1044" s="28">
        <v>0</v>
      </c>
      <c r="K1044" s="28">
        <v>0</v>
      </c>
      <c r="L1044" s="28">
        <v>0</v>
      </c>
      <c r="M1044" s="28">
        <v>0</v>
      </c>
      <c r="N1044" s="28">
        <v>0</v>
      </c>
      <c r="O1044" s="28">
        <v>0</v>
      </c>
      <c r="P1044" s="28">
        <v>0</v>
      </c>
      <c r="Q1044" s="28">
        <v>0</v>
      </c>
      <c r="R1044" s="28">
        <v>9.5364163763115767E-2</v>
      </c>
      <c r="S1044" s="93">
        <v>0</v>
      </c>
      <c r="T1044" s="93">
        <f>_xlfn.XLOOKUP(B1044,'[3]Nur des jours'!$B:$B,'[3]Nur des jours'!$U:$U,"")</f>
        <v>0</v>
      </c>
      <c r="U1044" s="93">
        <v>0.54190101959575721</v>
      </c>
      <c r="V1044" s="93">
        <v>0</v>
      </c>
      <c r="W1044" s="93">
        <v>0</v>
      </c>
      <c r="X1044" s="93">
        <v>0</v>
      </c>
      <c r="Y1044" s="93">
        <v>0</v>
      </c>
      <c r="Z1044" s="93">
        <v>0</v>
      </c>
      <c r="AA1044" s="93">
        <v>0</v>
      </c>
      <c r="AB1044" s="93">
        <v>0</v>
      </c>
      <c r="AC1044" s="93">
        <f>_xlfn.XLOOKUP(B1044,'[3]Nur des jours'!$B:$B,'[3]Nur des jours'!$N:$N,"")</f>
        <v>7.731506450591169E-2</v>
      </c>
      <c r="AD1044" s="93">
        <v>7.731506450591169E-2</v>
      </c>
      <c r="AE1044" s="93">
        <v>0</v>
      </c>
      <c r="AF1044" s="93">
        <v>0</v>
      </c>
      <c r="AG1044" s="93"/>
      <c r="AH1044" s="93">
        <v>0</v>
      </c>
      <c r="AI1044" s="93">
        <v>0</v>
      </c>
      <c r="AJ1044" s="93">
        <v>0</v>
      </c>
      <c r="AK1044" s="93">
        <v>0</v>
      </c>
      <c r="AL1044" s="93">
        <v>0</v>
      </c>
      <c r="AM1044" s="49" t="s">
        <v>5559</v>
      </c>
      <c r="AN1044" s="49"/>
      <c r="AO1044" s="48" t="str" cm="1">
        <f t="array" ref="AO1044">IFERROR(_xlfn.IFS(
AQ1044="MPR ISSUE","PDH",
AQ1044="BSS Hardware Issue","BSS",
AQ1044="Sites strategiques, MLL, Pylone, etc.","ENVTECH",
AQ1044="AKTIVCO DEFAUT GE &amp; POWER Cabinet","AKTIVCO",
AQ1044="AKTIVCO Coupure ENEO &amp; Baisse de tension","AKTIVCO GRID ONLY",
AQ1044="Coupure ENEO &amp; Baisse de tension","IHS GRID ONLY",
AQ1044="Defaut GE &amp; POWER Cabinet","IHS",
AQ1044="Sharing","Partners",
AQ1044="Sites strategiques &amp; DataCenter","SST &amp; DC",
AQ1044="Exclu","Exclu",
AQ1044="SAT","SAT",
AQ1044="SPARE-ISSUE","SPARE-ISSUE",
AQ1044="Fiber CAmtel","TRANS_FO_CAMTEL",
AQ1044="Fiber AOF","Fiber AOF",
AQ1044="Projet OCM (HUAWEI)","TRAVAUX-HUAWEI",
AQ1044="Projet OCM (NOKIA)","TRAVAUX-NOKIA",
AQ1044="ACCESS-ISSUE","ACCESS-ISSUE",
AQ1044="Projet OCM (ZTE, NOKIA, autres projets)","TRAVAUX OCM",
AQ1044="No root CAuse","No root cause",
AQ1044="ODU HS","PDH",
AQ1044="IP &amp; VLAN","PDH",
AQ1044="Warehouse HUAWEI","SPARE-ISSUE",
AQ1044="SPARE-HS","SPARE-ISSUE",
AQ1044="Power Telco","BSS",AQ1044="no impacts","no impacts"
),"")</f>
        <v>No root cause</v>
      </c>
      <c r="AP1044" s="48" t="str" cm="1">
        <f t="array" ref="AP1044">IFERROR(_xlfn.IFS(
AQ1044="MPR ISSUE","TX ISSUE",
AQ1044="BSS Hardware Issue","RAN ISSUE",
AQ1044="Sites strategiques, MLL, Pylone, etc.","ENVTECH",
AQ1044="AKTIVCO DEFAUT GE &amp; POWER Cabinet","POWER ISSUE",
AQ1044="AKTIVCO Coupure ENEO &amp; Baisse de tension","POWER ISSUE",
AQ1044="Coupure ENEO &amp; Baisse de tension","POWER ISSUE",
AQ1044="Defaut GE &amp; POWER Cabinet","POWER ISSUE",
AQ1044="Sharing","POWER ISSUE",
AQ1044="Sites strategiques &amp; DataCenter","POWER ISSUE",
AQ1044="Exclu","Exclu",
AQ1044="SAT","TX ISSUE",
AQ1044="SPARE-ISSUE","SPARE-ISSUE",
AQ1044="Fiber CAmtel","TX ISSUE",
AQ1044="Fiber AOF","TX ISSUE",
AQ1044="Projet OCM (HUAWEI)","TRAVAUX-HUAWEI",
AQ1044="Projet OCM (NOKIA)","TRAVAUX -NOKIA",
AQ1044="ACCESS-ISSUE","ACCESS-ISSUE",
AQ1044="Projet OCM (ZTE, NOKIA, autres projets)","TRAVAUX OCM",
AQ1044="No root CAuse","No root cause",
AQ1044="ODU HS","TX ISSUE",
AQ1044="IP &amp; VLAN","TX ISSUE",
AQ1044="Warehouse HUAWEI","SPARE-ISSUE",
AQ1044="SPARE-HS","SPARE-ISSUE",
AQ1044="Power Telco","RAN ISSUE",AQ1044="no impacts","no impacts"
),"")</f>
        <v>No root cause</v>
      </c>
      <c r="AQ1044" s="126" t="s">
        <v>5344</v>
      </c>
      <c r="AR1044" s="48" t="str" cm="1">
        <f t="array" ref="AR1044">IFERROR(_xlfn.IFS(
AQ1044="MPR ISSUE","ACTIVE",
AQ1044="BSS Hardware Issue","ACTIVE",
AQ1044="Sites strategiques, MLL, Pylone, etc.","PASSIVE",
AQ1044="AKTIVCO DEFAUT GE &amp; POWER Cabinet","PASSIVE",
AQ1044="AKTIVCO Coupure ENEO &amp; Baisse de tension","PASSIVE",
AQ1044="Coupure ENEO &amp; Baisse de tension","PASSIVE",
AQ1044="Defaut GE &amp; POWER Cabinet","PASSIVE",
AQ1044="Sharing","PASSIVE",
AQ1044="Sites strategiques &amp; DataCenter","PASSIVE",
AQ1044="Exclu","Exclu",
AQ1044="SAT","ACTIVE",
AQ1044="SPARE-ISSUE","SPARE-ISSUE",
AQ1044="Fiber CAmtel","ACTIVE",
AQ1044="Fiber AOF","ACTIVE",
AQ1044="Projet OCM (HUAWEI)","PLANNED WORKS",
AQ1044="Projet OCM (NOKIA)","PLANNED WORKS",
AQ1044="ACCESS-ISSUE","ACCESS-ISSUE",
AQ1044="Projet OCM (ZTE, NOKIA, autres projets)","PLANNED WORKS",
AQ1044="No root CAuse","No root cause",
AQ1044="ODU HS","ACTIVE",
AQ1044="IP &amp; VLAN","ACTIVE",
AQ1044="Warehouse HUAWEI","SPARE-ISSUE",
AQ1044="SPARE-HS","SPARE-ISSUE",
AQ1044="Power Telco","ACTIVE", AQ1044="no impacts","no impacts"
),"")</f>
        <v>No root cause</v>
      </c>
      <c r="AS1044" s="92" t="s">
        <v>5537</v>
      </c>
      <c r="AT1044" s="98" t="s">
        <v>3319</v>
      </c>
      <c r="AV1044" s="17" t="s">
        <v>5537</v>
      </c>
      <c r="AW1044" s="7" t="s">
        <v>5537</v>
      </c>
      <c r="AX1044" s="6" t="s">
        <v>5537</v>
      </c>
      <c r="AY1044" s="7"/>
      <c r="AZ1044" s="3" t="s">
        <v>5537</v>
      </c>
      <c r="BA1044" s="18" t="s">
        <v>5537</v>
      </c>
      <c r="BB1044" s="18" t="s">
        <v>5537</v>
      </c>
      <c r="BC1044" s="18" t="s">
        <v>5537</v>
      </c>
      <c r="BD1044" s="18" t="s">
        <v>5537</v>
      </c>
      <c r="BE1044" s="18" t="s">
        <v>5537</v>
      </c>
      <c r="BF1044" s="18" t="s">
        <v>5537</v>
      </c>
      <c r="BG1044" s="18" t="s">
        <v>5537</v>
      </c>
      <c r="BH1044" s="18" t="s">
        <v>5537</v>
      </c>
      <c r="BI1044" s="18" t="s">
        <v>5537</v>
      </c>
      <c r="BJ1044" s="18" t="s">
        <v>5537</v>
      </c>
      <c r="BK1044" s="18" t="s">
        <v>5537</v>
      </c>
      <c r="BL1044" s="9" t="s">
        <v>5537</v>
      </c>
      <c r="BM1044" s="14" t="s">
        <v>5537</v>
      </c>
      <c r="BN1044" s="14" t="s">
        <v>5537</v>
      </c>
      <c r="BO1044" s="14" t="str">
        <f>_xlfn.XLOOKUP(B1044,'[4]cell downs 18042026 17h'!$B:$B,'[4]cell downs 18042026 17h'!$B:$B,"")</f>
        <v/>
      </c>
      <c r="BP1044" s="14" t="str">
        <f>_xlfn.XLOOKUP(B1044,'[5]Cells Huawei 19042026 15h'!$B:$B,'[5]Cells Huawei 19042026 15h'!$B:$B,"")</f>
        <v/>
      </c>
      <c r="BQ1044" s="9" t="str">
        <f>_xlfn.XLOOKUP(B1044,'[6]cells down 19042026 9H40'!$B:$B,'[6]cells down 19042026 9H40'!$B:$B,"")</f>
        <v/>
      </c>
      <c r="BR1044" s="9" t="s">
        <v>3319</v>
      </c>
      <c r="BS1044" s="9" t="s">
        <v>5537</v>
      </c>
      <c r="BT1044" s="108"/>
    </row>
    <row r="1045" spans="1:72" s="9" customFormat="1" x14ac:dyDescent="0.35">
      <c r="A1045" s="1" t="s">
        <v>2944</v>
      </c>
      <c r="B1045" s="8" t="s">
        <v>2945</v>
      </c>
      <c r="C1045" s="3" t="str">
        <f>_xlfn.XLOOKUP(B1045,'[1]daily break down'!$D:$D,'[1]daily break down'!$E:$E,"")</f>
        <v>Yaounde</v>
      </c>
      <c r="D1045" s="1" t="s">
        <v>11</v>
      </c>
      <c r="E1045" s="1" t="s">
        <v>12</v>
      </c>
      <c r="F1045" s="3" t="s">
        <v>37</v>
      </c>
      <c r="G1045" s="1" t="s">
        <v>38</v>
      </c>
      <c r="H1045" s="34" t="str">
        <f>_xlfn.XLOOKUP(B1045,[2]CALCULATION!$B:$B,[2]CALCULATION!$H:$H,"")</f>
        <v>ZTE</v>
      </c>
      <c r="I1045" s="28">
        <v>0</v>
      </c>
      <c r="J1045" s="28">
        <v>4.8939454902934658E-2</v>
      </c>
      <c r="K1045" s="28">
        <v>0</v>
      </c>
      <c r="L1045" s="28">
        <v>8.9532093153328902E-3</v>
      </c>
      <c r="M1045" s="28">
        <v>0</v>
      </c>
      <c r="N1045" s="28">
        <v>0</v>
      </c>
      <c r="O1045" s="28">
        <v>7.8652695379717984E-3</v>
      </c>
      <c r="P1045" s="28">
        <v>0</v>
      </c>
      <c r="Q1045" s="28">
        <v>0</v>
      </c>
      <c r="R1045" s="28">
        <v>2.1621287093395893</v>
      </c>
      <c r="S1045" s="93">
        <v>8.0792904777803154E-2</v>
      </c>
      <c r="T1045" s="93">
        <f>_xlfn.XLOOKUP(B1045,'[3]Nur des jours'!$B:$B,'[3]Nur des jours'!$U:$U,"")</f>
        <v>0</v>
      </c>
      <c r="U1045" s="93">
        <v>4.844042941161363</v>
      </c>
      <c r="V1045" s="93">
        <v>0</v>
      </c>
      <c r="W1045" s="93">
        <v>0</v>
      </c>
      <c r="X1045" s="93">
        <v>1.2341874195637613E-2</v>
      </c>
      <c r="Y1045" s="93">
        <v>0</v>
      </c>
      <c r="Z1045" s="93">
        <v>0</v>
      </c>
      <c r="AA1045" s="93">
        <v>0</v>
      </c>
      <c r="AB1045" s="93">
        <v>0</v>
      </c>
      <c r="AC1045" s="93">
        <f>_xlfn.XLOOKUP(B1045,'[3]Nur des jours'!$B:$B,'[3]Nur des jours'!$N:$N,"")</f>
        <v>7.4907328933063067E-2</v>
      </c>
      <c r="AD1045" s="93">
        <v>7.4907328933063067E-2</v>
      </c>
      <c r="AE1045" s="93">
        <v>0</v>
      </c>
      <c r="AF1045" s="93">
        <v>0</v>
      </c>
      <c r="AG1045" s="93"/>
      <c r="AH1045" s="93">
        <v>0</v>
      </c>
      <c r="AI1045" s="93">
        <v>0</v>
      </c>
      <c r="AJ1045" s="93">
        <v>0</v>
      </c>
      <c r="AK1045" s="93">
        <v>0</v>
      </c>
      <c r="AL1045" s="93">
        <v>0</v>
      </c>
      <c r="AM1045" s="49" t="s">
        <v>5559</v>
      </c>
      <c r="AN1045" s="49"/>
      <c r="AO1045" s="48" t="str" cm="1">
        <f t="array" ref="AO1045">IFERROR(_xlfn.IFS(
AQ1045="MPR ISSUE","PDH",
AQ1045="BSS Hardware Issue","BSS",
AQ1045="Sites strategiques, MLL, Pylone, etc.","ENVTECH",
AQ1045="AKTIVCO DEFAUT GE &amp; POWER Cabinet","AKTIVCO",
AQ1045="AKTIVCO Coupure ENEO &amp; Baisse de tension","AKTIVCO GRID ONLY",
AQ1045="Coupure ENEO &amp; Baisse de tension","IHS GRID ONLY",
AQ1045="Defaut GE &amp; POWER Cabinet","IHS",
AQ1045="Sharing","Partners",
AQ1045="Sites strategiques &amp; DataCenter","SST &amp; DC",
AQ1045="Exclu","Exclu",
AQ1045="SAT","SAT",
AQ1045="SPARE-ISSUE","SPARE-ISSUE",
AQ1045="Fiber CAmtel","TRANS_FO_CAMTEL",
AQ1045="Fiber AOF","Fiber AOF",
AQ1045="Projet OCM (HUAWEI)","TRAVAUX-HUAWEI",
AQ1045="Projet OCM (NOKIA)","TRAVAUX-NOKIA",
AQ1045="ACCESS-ISSUE","ACCESS-ISSUE",
AQ1045="Projet OCM (ZTE, NOKIA, autres projets)","TRAVAUX OCM",
AQ1045="No root CAuse","No root cause",
AQ1045="ODU HS","PDH",
AQ1045="IP &amp; VLAN","PDH",
AQ1045="Warehouse HUAWEI","SPARE-ISSUE",
AQ1045="SPARE-HS","SPARE-ISSUE",
AQ1045="Power Telco","BSS",AQ1045="no impacts","no impacts"
),"")</f>
        <v>No root cause</v>
      </c>
      <c r="AP1045" s="48" t="str" cm="1">
        <f t="array" ref="AP1045">IFERROR(_xlfn.IFS(
AQ1045="MPR ISSUE","TX ISSUE",
AQ1045="BSS Hardware Issue","RAN ISSUE",
AQ1045="Sites strategiques, MLL, Pylone, etc.","ENVTECH",
AQ1045="AKTIVCO DEFAUT GE &amp; POWER Cabinet","POWER ISSUE",
AQ1045="AKTIVCO Coupure ENEO &amp; Baisse de tension","POWER ISSUE",
AQ1045="Coupure ENEO &amp; Baisse de tension","POWER ISSUE",
AQ1045="Defaut GE &amp; POWER Cabinet","POWER ISSUE",
AQ1045="Sharing","POWER ISSUE",
AQ1045="Sites strategiques &amp; DataCenter","POWER ISSUE",
AQ1045="Exclu","Exclu",
AQ1045="SAT","TX ISSUE",
AQ1045="SPARE-ISSUE","SPARE-ISSUE",
AQ1045="Fiber CAmtel","TX ISSUE",
AQ1045="Fiber AOF","TX ISSUE",
AQ1045="Projet OCM (HUAWEI)","TRAVAUX-HUAWEI",
AQ1045="Projet OCM (NOKIA)","TRAVAUX -NOKIA",
AQ1045="ACCESS-ISSUE","ACCESS-ISSUE",
AQ1045="Projet OCM (ZTE, NOKIA, autres projets)","TRAVAUX OCM",
AQ1045="No root CAuse","No root cause",
AQ1045="ODU HS","TX ISSUE",
AQ1045="IP &amp; VLAN","TX ISSUE",
AQ1045="Warehouse HUAWEI","SPARE-ISSUE",
AQ1045="SPARE-HS","SPARE-ISSUE",
AQ1045="Power Telco","RAN ISSUE",AQ1045="no impacts","no impacts"
),"")</f>
        <v>No root cause</v>
      </c>
      <c r="AQ1045" s="126" t="s">
        <v>5344</v>
      </c>
      <c r="AR1045" s="48" t="str" cm="1">
        <f t="array" ref="AR1045">IFERROR(_xlfn.IFS(
AQ1045="MPR ISSUE","ACTIVE",
AQ1045="BSS Hardware Issue","ACTIVE",
AQ1045="Sites strategiques, MLL, Pylone, etc.","PASSIVE",
AQ1045="AKTIVCO DEFAUT GE &amp; POWER Cabinet","PASSIVE",
AQ1045="AKTIVCO Coupure ENEO &amp; Baisse de tension","PASSIVE",
AQ1045="Coupure ENEO &amp; Baisse de tension","PASSIVE",
AQ1045="Defaut GE &amp; POWER Cabinet","PASSIVE",
AQ1045="Sharing","PASSIVE",
AQ1045="Sites strategiques &amp; DataCenter","PASSIVE",
AQ1045="Exclu","Exclu",
AQ1045="SAT","ACTIVE",
AQ1045="SPARE-ISSUE","SPARE-ISSUE",
AQ1045="Fiber CAmtel","ACTIVE",
AQ1045="Fiber AOF","ACTIVE",
AQ1045="Projet OCM (HUAWEI)","PLANNED WORKS",
AQ1045="Projet OCM (NOKIA)","PLANNED WORKS",
AQ1045="ACCESS-ISSUE","ACCESS-ISSUE",
AQ1045="Projet OCM (ZTE, NOKIA, autres projets)","PLANNED WORKS",
AQ1045="No root CAuse","No root cause",
AQ1045="ODU HS","ACTIVE",
AQ1045="IP &amp; VLAN","ACTIVE",
AQ1045="Warehouse HUAWEI","SPARE-ISSUE",
AQ1045="SPARE-HS","SPARE-ISSUE",
AQ1045="Power Telco","ACTIVE", AQ1045="no impacts","no impacts"
),"")</f>
        <v>No root cause</v>
      </c>
      <c r="AS1045" s="92" t="s">
        <v>5537</v>
      </c>
      <c r="AT1045" s="98" t="s">
        <v>2945</v>
      </c>
      <c r="AV1045" s="17" t="s">
        <v>5537</v>
      </c>
      <c r="AW1045" s="7" t="s">
        <v>5537</v>
      </c>
      <c r="AX1045" s="6" t="s">
        <v>5537</v>
      </c>
      <c r="AY1045" s="7"/>
      <c r="AZ1045" s="3" t="s">
        <v>5537</v>
      </c>
      <c r="BA1045" s="18" t="s">
        <v>5537</v>
      </c>
      <c r="BB1045" s="18" t="s">
        <v>5537</v>
      </c>
      <c r="BC1045" s="18" t="s">
        <v>5537</v>
      </c>
      <c r="BD1045" s="18" t="s">
        <v>5537</v>
      </c>
      <c r="BE1045" s="18" t="s">
        <v>5537</v>
      </c>
      <c r="BF1045" s="18" t="s">
        <v>5537</v>
      </c>
      <c r="BG1045" s="18" t="s">
        <v>5537</v>
      </c>
      <c r="BH1045" s="18" t="s">
        <v>5537</v>
      </c>
      <c r="BI1045" s="18" t="s">
        <v>5537</v>
      </c>
      <c r="BJ1045" s="18" t="s">
        <v>5537</v>
      </c>
      <c r="BK1045" s="18" t="s">
        <v>5537</v>
      </c>
      <c r="BL1045" s="9" t="s">
        <v>5537</v>
      </c>
      <c r="BM1045" s="14" t="s">
        <v>5537</v>
      </c>
      <c r="BN1045" s="14" t="s">
        <v>5537</v>
      </c>
      <c r="BO1045" s="14" t="str">
        <f>_xlfn.XLOOKUP(B1045,'[4]cell downs 18042026 17h'!$B:$B,'[4]cell downs 18042026 17h'!$B:$B,"")</f>
        <v/>
      </c>
      <c r="BP1045" s="14" t="str">
        <f>_xlfn.XLOOKUP(B1045,'[5]Cells Huawei 19042026 15h'!$B:$B,'[5]Cells Huawei 19042026 15h'!$B:$B,"")</f>
        <v/>
      </c>
      <c r="BQ1045" s="9" t="str">
        <f>_xlfn.XLOOKUP(B1045,'[6]cells down 19042026 9H40'!$B:$B,'[6]cells down 19042026 9H40'!$B:$B,"")</f>
        <v/>
      </c>
      <c r="BR1045" s="9" t="s">
        <v>5537</v>
      </c>
      <c r="BS1045" s="9" t="s">
        <v>5577</v>
      </c>
      <c r="BT1045" s="108"/>
    </row>
    <row r="1046" spans="1:72" s="9" customFormat="1" x14ac:dyDescent="0.35">
      <c r="A1046" s="3" t="s">
        <v>1580</v>
      </c>
      <c r="B1046" s="25" t="s">
        <v>1581</v>
      </c>
      <c r="C1046" s="3" t="str">
        <f>_xlfn.XLOOKUP(B1046,'[1]daily break down'!$D:$D,'[1]daily break down'!$E:$E,"")</f>
        <v>Yaounde</v>
      </c>
      <c r="D1046" s="3" t="s">
        <v>357</v>
      </c>
      <c r="E1046" s="3" t="s">
        <v>5528</v>
      </c>
      <c r="F1046" s="3" t="s">
        <v>37</v>
      </c>
      <c r="G1046" s="3" t="s">
        <v>38</v>
      </c>
      <c r="H1046" s="34" t="str">
        <f>_xlfn.XLOOKUP(B1046,[2]CALCULATION!$B:$B,[2]CALCULATION!$H:$H,"")</f>
        <v>ZTE</v>
      </c>
      <c r="I1046" s="28">
        <v>0.13233628111507781</v>
      </c>
      <c r="J1046" s="28">
        <v>2.3479523903285369</v>
      </c>
      <c r="K1046" s="28">
        <v>0.13709824702582263</v>
      </c>
      <c r="L1046" s="28">
        <v>0</v>
      </c>
      <c r="M1046" s="28">
        <v>0</v>
      </c>
      <c r="N1046" s="28">
        <v>0</v>
      </c>
      <c r="O1046" s="28">
        <v>0</v>
      </c>
      <c r="P1046" s="28">
        <v>0</v>
      </c>
      <c r="Q1046" s="28">
        <v>0</v>
      </c>
      <c r="R1046" s="28">
        <v>0</v>
      </c>
      <c r="S1046" s="93">
        <v>0.95658442555352985</v>
      </c>
      <c r="T1046" s="93">
        <f>_xlfn.XLOOKUP(B1046,'[3]Nur des jours'!$B:$B,'[3]Nur des jours'!$U:$U,"")</f>
        <v>0</v>
      </c>
      <c r="U1046" s="93">
        <v>2.6518442897786452</v>
      </c>
      <c r="V1046" s="93">
        <v>0</v>
      </c>
      <c r="W1046" s="93">
        <v>0</v>
      </c>
      <c r="X1046" s="93">
        <v>0</v>
      </c>
      <c r="Y1046" s="93">
        <v>0.22891323020377616</v>
      </c>
      <c r="Z1046" s="93">
        <v>0</v>
      </c>
      <c r="AA1046" s="93">
        <v>0</v>
      </c>
      <c r="AB1046" s="93">
        <v>0</v>
      </c>
      <c r="AC1046" s="93">
        <f>_xlfn.XLOOKUP(B1046,'[3]Nur des jours'!$B:$B,'[3]Nur des jours'!$N:$N,"")</f>
        <v>7.4621967679984719E-2</v>
      </c>
      <c r="AD1046" s="93">
        <v>7.4621967679984719E-2</v>
      </c>
      <c r="AE1046" s="93">
        <v>0</v>
      </c>
      <c r="AF1046" s="93">
        <v>0</v>
      </c>
      <c r="AG1046" s="93"/>
      <c r="AH1046" s="93">
        <v>0</v>
      </c>
      <c r="AI1046" s="93">
        <v>0</v>
      </c>
      <c r="AJ1046" s="93">
        <v>0</v>
      </c>
      <c r="AK1046" s="93">
        <v>0</v>
      </c>
      <c r="AL1046" s="93">
        <v>0</v>
      </c>
      <c r="AM1046" s="49" t="s">
        <v>5559</v>
      </c>
      <c r="AN1046" s="49"/>
      <c r="AO1046" s="48" t="str" cm="1">
        <f t="array" ref="AO1046">IFERROR(_xlfn.IFS(
AQ1046="MPR ISSUE","PDH",
AQ1046="BSS Hardware Issue","BSS",
AQ1046="Sites strategiques, MLL, Pylone, etc.","ENVTECH",
AQ1046="AKTIVCO DEFAUT GE &amp; POWER Cabinet","AKTIVCO",
AQ1046="AKTIVCO Coupure ENEO &amp; Baisse de tension","AKTIVCO GRID ONLY",
AQ1046="Coupure ENEO &amp; Baisse de tension","IHS GRID ONLY",
AQ1046="Defaut GE &amp; POWER Cabinet","IHS",
AQ1046="Sharing","Partners",
AQ1046="Sites strategiques &amp; DataCenter","SST &amp; DC",
AQ1046="Exclu","Exclu",
AQ1046="SAT","SAT",
AQ1046="SPARE-ISSUE","SPARE-ISSUE",
AQ1046="Fiber CAmtel","TRANS_FO_CAMTEL",
AQ1046="Fiber AOF","Fiber AOF",
AQ1046="Projet OCM (HUAWEI)","TRAVAUX-HUAWEI",
AQ1046="Projet OCM (NOKIA)","TRAVAUX-NOKIA",
AQ1046="ACCESS-ISSUE","ACCESS-ISSUE",
AQ1046="Projet OCM (ZTE, NOKIA, autres projets)","TRAVAUX OCM",
AQ1046="No root CAuse","No root cause",
AQ1046="ODU HS","PDH",
AQ1046="IP &amp; VLAN","PDH",
AQ1046="Warehouse HUAWEI","SPARE-ISSUE",
AQ1046="SPARE-HS","SPARE-ISSUE",
AQ1046="Power Telco","BSS",AQ1046="no impacts","no impacts"
),"")</f>
        <v>No root cause</v>
      </c>
      <c r="AP1046" s="48" t="str" cm="1">
        <f t="array" ref="AP1046">IFERROR(_xlfn.IFS(
AQ1046="MPR ISSUE","TX ISSUE",
AQ1046="BSS Hardware Issue","RAN ISSUE",
AQ1046="Sites strategiques, MLL, Pylone, etc.","ENVTECH",
AQ1046="AKTIVCO DEFAUT GE &amp; POWER Cabinet","POWER ISSUE",
AQ1046="AKTIVCO Coupure ENEO &amp; Baisse de tension","POWER ISSUE",
AQ1046="Coupure ENEO &amp; Baisse de tension","POWER ISSUE",
AQ1046="Defaut GE &amp; POWER Cabinet","POWER ISSUE",
AQ1046="Sharing","POWER ISSUE",
AQ1046="Sites strategiques &amp; DataCenter","POWER ISSUE",
AQ1046="Exclu","Exclu",
AQ1046="SAT","TX ISSUE",
AQ1046="SPARE-ISSUE","SPARE-ISSUE",
AQ1046="Fiber CAmtel","TX ISSUE",
AQ1046="Fiber AOF","TX ISSUE",
AQ1046="Projet OCM (HUAWEI)","TRAVAUX-HUAWEI",
AQ1046="Projet OCM (NOKIA)","TRAVAUX -NOKIA",
AQ1046="ACCESS-ISSUE","ACCESS-ISSUE",
AQ1046="Projet OCM (ZTE, NOKIA, autres projets)","TRAVAUX OCM",
AQ1046="No root CAuse","No root cause",
AQ1046="ODU HS","TX ISSUE",
AQ1046="IP &amp; VLAN","TX ISSUE",
AQ1046="Warehouse HUAWEI","SPARE-ISSUE",
AQ1046="SPARE-HS","SPARE-ISSUE",
AQ1046="Power Telco","RAN ISSUE",AQ1046="no impacts","no impacts"
),"")</f>
        <v>No root cause</v>
      </c>
      <c r="AQ1046" s="67" t="s">
        <v>5344</v>
      </c>
      <c r="AR1046" s="48" t="str" cm="1">
        <f t="array" ref="AR1046">IFERROR(_xlfn.IFS(
AQ1046="MPR ISSUE","ACTIVE",
AQ1046="BSS Hardware Issue","ACTIVE",
AQ1046="Sites strategiques, MLL, Pylone, etc.","PASSIVE",
AQ1046="AKTIVCO DEFAUT GE &amp; POWER Cabinet","PASSIVE",
AQ1046="AKTIVCO Coupure ENEO &amp; Baisse de tension","PASSIVE",
AQ1046="Coupure ENEO &amp; Baisse de tension","PASSIVE",
AQ1046="Defaut GE &amp; POWER Cabinet","PASSIVE",
AQ1046="Sharing","PASSIVE",
AQ1046="Sites strategiques &amp; DataCenter","PASSIVE",
AQ1046="Exclu","Exclu",
AQ1046="SAT","ACTIVE",
AQ1046="SPARE-ISSUE","SPARE-ISSUE",
AQ1046="Fiber CAmtel","ACTIVE",
AQ1046="Fiber AOF","ACTIVE",
AQ1046="Projet OCM (HUAWEI)","PLANNED WORKS",
AQ1046="Projet OCM (NOKIA)","PLANNED WORKS",
AQ1046="ACCESS-ISSUE","ACCESS-ISSUE",
AQ1046="Projet OCM (ZTE, NOKIA, autres projets)","PLANNED WORKS",
AQ1046="No root CAuse","No root cause",
AQ1046="ODU HS","ACTIVE",
AQ1046="IP &amp; VLAN","ACTIVE",
AQ1046="Warehouse HUAWEI","SPARE-ISSUE",
AQ1046="SPARE-HS","SPARE-ISSUE",
AQ1046="Power Telco","ACTIVE", AQ1046="no impacts","no impacts"
),"")</f>
        <v>No root cause</v>
      </c>
      <c r="AS1046" s="92" t="s">
        <v>5537</v>
      </c>
      <c r="AT1046" s="98" t="s">
        <v>1581</v>
      </c>
      <c r="AV1046" s="17" t="s">
        <v>5537</v>
      </c>
      <c r="AW1046" s="7" t="s">
        <v>5537</v>
      </c>
      <c r="AX1046" s="6" t="s">
        <v>5537</v>
      </c>
      <c r="AY1046" s="7"/>
      <c r="AZ1046" s="3" t="s">
        <v>5537</v>
      </c>
      <c r="BA1046" s="18" t="s">
        <v>5537</v>
      </c>
      <c r="BB1046" s="18" t="s">
        <v>5537</v>
      </c>
      <c r="BC1046" s="18" t="s">
        <v>5537</v>
      </c>
      <c r="BD1046" s="18" t="s">
        <v>5537</v>
      </c>
      <c r="BE1046" s="18" t="s">
        <v>5537</v>
      </c>
      <c r="BF1046" s="18" t="s">
        <v>5537</v>
      </c>
      <c r="BG1046" s="18" t="s">
        <v>5537</v>
      </c>
      <c r="BH1046" s="18" t="s">
        <v>5537</v>
      </c>
      <c r="BI1046" s="18" t="s">
        <v>5537</v>
      </c>
      <c r="BJ1046" s="18" t="s">
        <v>5537</v>
      </c>
      <c r="BK1046" s="18" t="s">
        <v>5537</v>
      </c>
      <c r="BL1046" s="9" t="s">
        <v>5537</v>
      </c>
      <c r="BM1046" s="14" t="s">
        <v>5537</v>
      </c>
      <c r="BN1046" s="14" t="s">
        <v>5537</v>
      </c>
      <c r="BO1046" s="14" t="str">
        <f>_xlfn.XLOOKUP(B1046,'[4]cell downs 18042026 17h'!$B:$B,'[4]cell downs 18042026 17h'!$B:$B,"")</f>
        <v/>
      </c>
      <c r="BP1046" s="14" t="str">
        <f>_xlfn.XLOOKUP(B1046,'[5]Cells Huawei 19042026 15h'!$B:$B,'[5]Cells Huawei 19042026 15h'!$B:$B,"")</f>
        <v/>
      </c>
      <c r="BQ1046" s="9" t="str">
        <f>_xlfn.XLOOKUP(B1046,'[6]cells down 19042026 9H40'!$B:$B,'[6]cells down 19042026 9H40'!$B:$B,"")</f>
        <v/>
      </c>
      <c r="BR1046" s="9" t="s">
        <v>5537</v>
      </c>
      <c r="BS1046" s="9" t="s">
        <v>12</v>
      </c>
      <c r="BT1046" s="108"/>
    </row>
    <row r="1047" spans="1:72" s="9" customFormat="1" x14ac:dyDescent="0.35">
      <c r="A1047" s="1" t="s">
        <v>751</v>
      </c>
      <c r="B1047" s="8" t="s">
        <v>752</v>
      </c>
      <c r="C1047" s="3" t="str">
        <f>_xlfn.XLOOKUP(B1047,'[1]daily break down'!$D:$D,'[1]daily break down'!$E:$E,"")</f>
        <v>Douala</v>
      </c>
      <c r="D1047" s="1" t="s">
        <v>21</v>
      </c>
      <c r="E1047" s="1" t="s">
        <v>36</v>
      </c>
      <c r="F1047" s="3" t="s">
        <v>31</v>
      </c>
      <c r="G1047" s="1" t="s">
        <v>32</v>
      </c>
      <c r="H1047" s="34" t="str">
        <f>_xlfn.XLOOKUP(B1047,[2]CALCULATION!$B:$B,[2]CALCULATION!$H:$H,"")</f>
        <v>ZTE</v>
      </c>
      <c r="I1047" s="28">
        <v>0</v>
      </c>
      <c r="J1047" s="28">
        <v>0</v>
      </c>
      <c r="K1047" s="28">
        <v>0</v>
      </c>
      <c r="L1047" s="28">
        <v>0</v>
      </c>
      <c r="M1047" s="28">
        <v>0.37778262891908004</v>
      </c>
      <c r="N1047" s="28">
        <v>0</v>
      </c>
      <c r="O1047" s="28">
        <v>0</v>
      </c>
      <c r="P1047" s="28">
        <v>0</v>
      </c>
      <c r="Q1047" s="28">
        <v>0.12987504030727717</v>
      </c>
      <c r="R1047" s="28">
        <v>0</v>
      </c>
      <c r="S1047" s="93">
        <v>0</v>
      </c>
      <c r="T1047" s="93">
        <f>_xlfn.XLOOKUP(B1047,'[3]Nur des jours'!$B:$B,'[3]Nur des jours'!$U:$U,"")</f>
        <v>0</v>
      </c>
      <c r="U1047" s="93">
        <v>0</v>
      </c>
      <c r="V1047" s="93">
        <v>0</v>
      </c>
      <c r="W1047" s="93">
        <v>0</v>
      </c>
      <c r="X1047" s="93">
        <v>0.22183270411177045</v>
      </c>
      <c r="Y1047" s="93">
        <v>0</v>
      </c>
      <c r="Z1047" s="93">
        <v>0</v>
      </c>
      <c r="AA1047" s="93">
        <v>0</v>
      </c>
      <c r="AB1047" s="93">
        <v>0.60419894815842257</v>
      </c>
      <c r="AC1047" s="93">
        <f>_xlfn.XLOOKUP(B1047,'[3]Nur des jours'!$B:$B,'[3]Nur des jours'!$N:$N,"")</f>
        <v>6.5383397111573441E-2</v>
      </c>
      <c r="AD1047" s="93">
        <v>6.5383397111573441E-2</v>
      </c>
      <c r="AE1047" s="93">
        <v>0</v>
      </c>
      <c r="AF1047" s="93">
        <v>0</v>
      </c>
      <c r="AG1047" s="93"/>
      <c r="AH1047" s="93">
        <v>0</v>
      </c>
      <c r="AI1047" s="93">
        <v>0</v>
      </c>
      <c r="AJ1047" s="93">
        <v>0</v>
      </c>
      <c r="AK1047" s="93">
        <v>0</v>
      </c>
      <c r="AL1047" s="93">
        <v>0</v>
      </c>
      <c r="AM1047" s="49" t="s">
        <v>5559</v>
      </c>
      <c r="AN1047" s="49"/>
      <c r="AO1047" s="48" t="str" cm="1">
        <f t="array" ref="AO1047">IFERROR(_xlfn.IFS(
AQ1047="MPR ISSUE","PDH",
AQ1047="BSS Hardware Issue","BSS",
AQ1047="Sites strategiques, MLL, Pylone, etc.","ENVTECH",
AQ1047="AKTIVCO DEFAUT GE &amp; POWER Cabinet","AKTIVCO",
AQ1047="AKTIVCO Coupure ENEO &amp; Baisse de tension","AKTIVCO GRID ONLY",
AQ1047="Coupure ENEO &amp; Baisse de tension","IHS GRID ONLY",
AQ1047="Defaut GE &amp; POWER Cabinet","IHS",
AQ1047="Sharing","Partners",
AQ1047="Sites strategiques &amp; DataCenter","SST &amp; DC",
AQ1047="Exclu","Exclu",
AQ1047="SAT","SAT",
AQ1047="SPARE-ISSUE","SPARE-ISSUE",
AQ1047="Fiber CAmtel","TRANS_FO_CAMTEL",
AQ1047="Fiber AOF","Fiber AOF",
AQ1047="Projet OCM (HUAWEI)","TRAVAUX-HUAWEI",
AQ1047="Projet OCM (NOKIA)","TRAVAUX-NOKIA",
AQ1047="ACCESS-ISSUE","ACCESS-ISSUE",
AQ1047="Projet OCM (ZTE, NOKIA, autres projets)","TRAVAUX OCM",
AQ1047="No root CAuse","No root cause",
AQ1047="ODU HS","PDH",
AQ1047="IP &amp; VLAN","PDH",
AQ1047="Warehouse HUAWEI","SPARE-ISSUE",
AQ1047="SPARE-HS","SPARE-ISSUE",
AQ1047="Power Telco","BSS",AQ1047="no impacts","no impacts"
),"")</f>
        <v>No root cause</v>
      </c>
      <c r="AP1047" s="48" t="str" cm="1">
        <f t="array" ref="AP1047">IFERROR(_xlfn.IFS(
AQ1047="MPR ISSUE","TX ISSUE",
AQ1047="BSS Hardware Issue","RAN ISSUE",
AQ1047="Sites strategiques, MLL, Pylone, etc.","ENVTECH",
AQ1047="AKTIVCO DEFAUT GE &amp; POWER Cabinet","POWER ISSUE",
AQ1047="AKTIVCO Coupure ENEO &amp; Baisse de tension","POWER ISSUE",
AQ1047="Coupure ENEO &amp; Baisse de tension","POWER ISSUE",
AQ1047="Defaut GE &amp; POWER Cabinet","POWER ISSUE",
AQ1047="Sharing","POWER ISSUE",
AQ1047="Sites strategiques &amp; DataCenter","POWER ISSUE",
AQ1047="Exclu","Exclu",
AQ1047="SAT","TX ISSUE",
AQ1047="SPARE-ISSUE","SPARE-ISSUE",
AQ1047="Fiber CAmtel","TX ISSUE",
AQ1047="Fiber AOF","TX ISSUE",
AQ1047="Projet OCM (HUAWEI)","TRAVAUX-HUAWEI",
AQ1047="Projet OCM (NOKIA)","TRAVAUX -NOKIA",
AQ1047="ACCESS-ISSUE","ACCESS-ISSUE",
AQ1047="Projet OCM (ZTE, NOKIA, autres projets)","TRAVAUX OCM",
AQ1047="No root CAuse","No root cause",
AQ1047="ODU HS","TX ISSUE",
AQ1047="IP &amp; VLAN","TX ISSUE",
AQ1047="Warehouse HUAWEI","SPARE-ISSUE",
AQ1047="SPARE-HS","SPARE-ISSUE",
AQ1047="Power Telco","RAN ISSUE",AQ1047="no impacts","no impacts"
),"")</f>
        <v>No root cause</v>
      </c>
      <c r="AQ1047" s="67" t="s">
        <v>5344</v>
      </c>
      <c r="AR1047" s="48" t="str" cm="1">
        <f t="array" ref="AR1047">IFERROR(_xlfn.IFS(
AQ1047="MPR ISSUE","ACTIVE",
AQ1047="BSS Hardware Issue","ACTIVE",
AQ1047="Sites strategiques, MLL, Pylone, etc.","PASSIVE",
AQ1047="AKTIVCO DEFAUT GE &amp; POWER Cabinet","PASSIVE",
AQ1047="AKTIVCO Coupure ENEO &amp; Baisse de tension","PASSIVE",
AQ1047="Coupure ENEO &amp; Baisse de tension","PASSIVE",
AQ1047="Defaut GE &amp; POWER Cabinet","PASSIVE",
AQ1047="Sharing","PASSIVE",
AQ1047="Sites strategiques &amp; DataCenter","PASSIVE",
AQ1047="Exclu","Exclu",
AQ1047="SAT","ACTIVE",
AQ1047="SPARE-ISSUE","SPARE-ISSUE",
AQ1047="Fiber CAmtel","ACTIVE",
AQ1047="Fiber AOF","ACTIVE",
AQ1047="Projet OCM (HUAWEI)","PLANNED WORKS",
AQ1047="Projet OCM (NOKIA)","PLANNED WORKS",
AQ1047="ACCESS-ISSUE","ACCESS-ISSUE",
AQ1047="Projet OCM (ZTE, NOKIA, autres projets)","PLANNED WORKS",
AQ1047="No root CAuse","No root cause",
AQ1047="ODU HS","ACTIVE",
AQ1047="IP &amp; VLAN","ACTIVE",
AQ1047="Warehouse HUAWEI","SPARE-ISSUE",
AQ1047="SPARE-HS","SPARE-ISSUE",
AQ1047="Power Telco","ACTIVE", AQ1047="no impacts","no impacts"
),"")</f>
        <v>No root cause</v>
      </c>
      <c r="AS1047" s="92" t="s">
        <v>5537</v>
      </c>
      <c r="AT1047" s="98" t="s">
        <v>752</v>
      </c>
      <c r="AV1047" s="17" t="s">
        <v>5537</v>
      </c>
      <c r="AW1047" s="7" t="s">
        <v>5537</v>
      </c>
      <c r="AX1047" s="6" t="s">
        <v>5537</v>
      </c>
      <c r="AY1047" s="7"/>
      <c r="AZ1047" s="3" t="s">
        <v>5537</v>
      </c>
      <c r="BA1047" s="18" t="s">
        <v>5537</v>
      </c>
      <c r="BB1047" s="18" t="s">
        <v>5537</v>
      </c>
      <c r="BC1047" s="18" t="s">
        <v>5537</v>
      </c>
      <c r="BD1047" s="18" t="s">
        <v>5537</v>
      </c>
      <c r="BE1047" s="18" t="s">
        <v>5537</v>
      </c>
      <c r="BF1047" s="18" t="s">
        <v>5537</v>
      </c>
      <c r="BG1047" s="18" t="s">
        <v>5537</v>
      </c>
      <c r="BH1047" s="18" t="s">
        <v>5537</v>
      </c>
      <c r="BI1047" s="18" t="s">
        <v>5537</v>
      </c>
      <c r="BJ1047" s="18" t="s">
        <v>5537</v>
      </c>
      <c r="BK1047" s="18" t="s">
        <v>5537</v>
      </c>
      <c r="BL1047" s="9" t="s">
        <v>5537</v>
      </c>
      <c r="BM1047" s="14" t="s">
        <v>5537</v>
      </c>
      <c r="BN1047" s="14" t="s">
        <v>5537</v>
      </c>
      <c r="BO1047" s="14" t="str">
        <f>_xlfn.XLOOKUP(B1047,'[4]cell downs 18042026 17h'!$B:$B,'[4]cell downs 18042026 17h'!$B:$B,"")</f>
        <v/>
      </c>
      <c r="BP1047" s="14" t="str">
        <f>_xlfn.XLOOKUP(B1047,'[5]Cells Huawei 19042026 15h'!$B:$B,'[5]Cells Huawei 19042026 15h'!$B:$B,"")</f>
        <v/>
      </c>
      <c r="BQ1047" s="9" t="str">
        <f>_xlfn.XLOOKUP(B1047,'[6]cells down 19042026 9H40'!$B:$B,'[6]cells down 19042026 9H40'!$B:$B,"")</f>
        <v/>
      </c>
      <c r="BR1047" s="9" t="s">
        <v>5537</v>
      </c>
      <c r="BS1047" s="9" t="s">
        <v>5537</v>
      </c>
      <c r="BT1047" s="108"/>
    </row>
    <row r="1048" spans="1:72" s="9" customFormat="1" x14ac:dyDescent="0.35">
      <c r="A1048" s="1" t="s">
        <v>2910</v>
      </c>
      <c r="B1048" s="8" t="s">
        <v>2911</v>
      </c>
      <c r="C1048" s="3" t="str">
        <f>_xlfn.XLOOKUP(B1048,'[1]daily break down'!$D:$D,'[1]daily break down'!$E:$E,"")</f>
        <v>Maroua</v>
      </c>
      <c r="D1048" s="1" t="s">
        <v>21</v>
      </c>
      <c r="E1048" s="1" t="s">
        <v>22</v>
      </c>
      <c r="F1048" s="3" t="s">
        <v>55</v>
      </c>
      <c r="G1048" s="1" t="s">
        <v>84</v>
      </c>
      <c r="H1048" s="32" t="str">
        <f>_xlfn.XLOOKUP(B1048,[2]CALCULATION!$B:$B,[2]CALCULATION!$H:$H,"")</f>
        <v>Huawei</v>
      </c>
      <c r="I1048" s="28">
        <v>0.24879934252767288</v>
      </c>
      <c r="J1048" s="28">
        <v>0.67373791851794784</v>
      </c>
      <c r="K1048" s="28">
        <v>0</v>
      </c>
      <c r="L1048" s="28">
        <v>0</v>
      </c>
      <c r="M1048" s="28">
        <v>0</v>
      </c>
      <c r="N1048" s="28">
        <v>0</v>
      </c>
      <c r="O1048" s="28">
        <v>0</v>
      </c>
      <c r="P1048" s="28">
        <v>0</v>
      </c>
      <c r="Q1048" s="28">
        <v>0</v>
      </c>
      <c r="R1048" s="28">
        <v>0</v>
      </c>
      <c r="S1048" s="93">
        <v>0</v>
      </c>
      <c r="T1048" s="93">
        <f>_xlfn.XLOOKUP(B1048,'[3]Nur des jours'!$B:$B,'[3]Nur des jours'!$U:$U,"")</f>
        <v>0</v>
      </c>
      <c r="U1048" s="93">
        <v>0</v>
      </c>
      <c r="V1048" s="93">
        <v>0</v>
      </c>
      <c r="W1048" s="93">
        <v>0</v>
      </c>
      <c r="X1048" s="93">
        <v>0</v>
      </c>
      <c r="Y1048" s="93">
        <v>3.9629722372036875</v>
      </c>
      <c r="Z1048" s="93">
        <v>0</v>
      </c>
      <c r="AA1048" s="93">
        <v>0</v>
      </c>
      <c r="AB1048" s="93">
        <v>0</v>
      </c>
      <c r="AC1048" s="93">
        <f>_xlfn.XLOOKUP(B1048,'[3]Nur des jours'!$B:$B,'[3]Nur des jours'!$N:$N,"")</f>
        <v>6.2280093484346516E-2</v>
      </c>
      <c r="AD1048" s="93">
        <v>6.2280093484346516E-2</v>
      </c>
      <c r="AE1048" s="93">
        <v>0</v>
      </c>
      <c r="AF1048" s="93">
        <v>0</v>
      </c>
      <c r="AG1048" s="93"/>
      <c r="AH1048" s="93">
        <v>0</v>
      </c>
      <c r="AI1048" s="93">
        <v>0</v>
      </c>
      <c r="AJ1048" s="93">
        <v>0</v>
      </c>
      <c r="AK1048" s="93">
        <v>0</v>
      </c>
      <c r="AL1048" s="93">
        <v>0</v>
      </c>
      <c r="AM1048" s="49" t="s">
        <v>5559</v>
      </c>
      <c r="AN1048" s="49"/>
      <c r="AO1048" s="48" t="str" cm="1">
        <f t="array" ref="AO1048">IFERROR(_xlfn.IFS(
AQ1048="MPR ISSUE","PDH",
AQ1048="BSS Hardware Issue","BSS",
AQ1048="Sites strategiques, MLL, Pylone, etc.","ENVTECH",
AQ1048="AKTIVCO DEFAUT GE &amp; POWER Cabinet","AKTIVCO",
AQ1048="AKTIVCO Coupure ENEO &amp; Baisse de tension","AKTIVCO GRID ONLY",
AQ1048="Coupure ENEO &amp; Baisse de tension","IHS GRID ONLY",
AQ1048="Defaut GE &amp; POWER Cabinet","IHS",
AQ1048="Sharing","Partners",
AQ1048="Sites strategiques &amp; DataCenter","SST &amp; DC",
AQ1048="Exclu","Exclu",
AQ1048="SAT","SAT",
AQ1048="SPARE-ISSUE","SPARE-ISSUE",
AQ1048="Fiber CAmtel","TRANS_FO_CAMTEL",
AQ1048="Fiber AOF","Fiber AOF",
AQ1048="Projet OCM (HUAWEI)","TRAVAUX-HUAWEI",
AQ1048="Projet OCM (NOKIA)","TRAVAUX-NOKIA",
AQ1048="ACCESS-ISSUE","ACCESS-ISSUE",
AQ1048="Projet OCM (ZTE, NOKIA, autres projets)","TRAVAUX OCM",
AQ1048="No root CAuse","No root cause",
AQ1048="ODU HS","PDH",
AQ1048="IP &amp; VLAN","PDH",
AQ1048="Warehouse HUAWEI","SPARE-ISSUE",
AQ1048="SPARE-HS","SPARE-ISSUE",
AQ1048="Power Telco","BSS",AQ1048="no impacts","no impacts"
),"")</f>
        <v>No root cause</v>
      </c>
      <c r="AP1048" s="48" t="str" cm="1">
        <f t="array" ref="AP1048">IFERROR(_xlfn.IFS(
AQ1048="MPR ISSUE","TX ISSUE",
AQ1048="BSS Hardware Issue","RAN ISSUE",
AQ1048="Sites strategiques, MLL, Pylone, etc.","ENVTECH",
AQ1048="AKTIVCO DEFAUT GE &amp; POWER Cabinet","POWER ISSUE",
AQ1048="AKTIVCO Coupure ENEO &amp; Baisse de tension","POWER ISSUE",
AQ1048="Coupure ENEO &amp; Baisse de tension","POWER ISSUE",
AQ1048="Defaut GE &amp; POWER Cabinet","POWER ISSUE",
AQ1048="Sharing","POWER ISSUE",
AQ1048="Sites strategiques &amp; DataCenter","POWER ISSUE",
AQ1048="Exclu","Exclu",
AQ1048="SAT","TX ISSUE",
AQ1048="SPARE-ISSUE","SPARE-ISSUE",
AQ1048="Fiber CAmtel","TX ISSUE",
AQ1048="Fiber AOF","TX ISSUE",
AQ1048="Projet OCM (HUAWEI)","TRAVAUX-HUAWEI",
AQ1048="Projet OCM (NOKIA)","TRAVAUX -NOKIA",
AQ1048="ACCESS-ISSUE","ACCESS-ISSUE",
AQ1048="Projet OCM (ZTE, NOKIA, autres projets)","TRAVAUX OCM",
AQ1048="No root CAuse","No root cause",
AQ1048="ODU HS","TX ISSUE",
AQ1048="IP &amp; VLAN","TX ISSUE",
AQ1048="Warehouse HUAWEI","SPARE-ISSUE",
AQ1048="SPARE-HS","SPARE-ISSUE",
AQ1048="Power Telco","RAN ISSUE",AQ1048="no impacts","no impacts"
),"")</f>
        <v>No root cause</v>
      </c>
      <c r="AQ1048" s="67" t="s">
        <v>5344</v>
      </c>
      <c r="AR1048" s="48" t="str" cm="1">
        <f t="array" ref="AR1048">IFERROR(_xlfn.IFS(
AQ1048="MPR ISSUE","ACTIVE",
AQ1048="BSS Hardware Issue","ACTIVE",
AQ1048="Sites strategiques, MLL, Pylone, etc.","PASSIVE",
AQ1048="AKTIVCO DEFAUT GE &amp; POWER Cabinet","PASSIVE",
AQ1048="AKTIVCO Coupure ENEO &amp; Baisse de tension","PASSIVE",
AQ1048="Coupure ENEO &amp; Baisse de tension","PASSIVE",
AQ1048="Defaut GE &amp; POWER Cabinet","PASSIVE",
AQ1048="Sharing","PASSIVE",
AQ1048="Sites strategiques &amp; DataCenter","PASSIVE",
AQ1048="Exclu","Exclu",
AQ1048="SAT","ACTIVE",
AQ1048="SPARE-ISSUE","SPARE-ISSUE",
AQ1048="Fiber CAmtel","ACTIVE",
AQ1048="Fiber AOF","ACTIVE",
AQ1048="Projet OCM (HUAWEI)","PLANNED WORKS",
AQ1048="Projet OCM (NOKIA)","PLANNED WORKS",
AQ1048="ACCESS-ISSUE","ACCESS-ISSUE",
AQ1048="Projet OCM (ZTE, NOKIA, autres projets)","PLANNED WORKS",
AQ1048="No root CAuse","No root cause",
AQ1048="ODU HS","ACTIVE",
AQ1048="IP &amp; VLAN","ACTIVE",
AQ1048="Warehouse HUAWEI","SPARE-ISSUE",
AQ1048="SPARE-HS","SPARE-ISSUE",
AQ1048="Power Telco","ACTIVE", AQ1048="no impacts","no impacts"
),"")</f>
        <v>No root cause</v>
      </c>
      <c r="AS1048" s="92" t="s">
        <v>5537</v>
      </c>
      <c r="AT1048" s="98" t="s">
        <v>2911</v>
      </c>
      <c r="AV1048" s="17" t="s">
        <v>5537</v>
      </c>
      <c r="AW1048" s="7" t="s">
        <v>5537</v>
      </c>
      <c r="AX1048" s="6" t="s">
        <v>5537</v>
      </c>
      <c r="AY1048" s="7"/>
      <c r="AZ1048" s="3" t="s">
        <v>5537</v>
      </c>
      <c r="BA1048" s="18" t="s">
        <v>5537</v>
      </c>
      <c r="BB1048" s="18" t="s">
        <v>5537</v>
      </c>
      <c r="BC1048" s="18" t="s">
        <v>5537</v>
      </c>
      <c r="BD1048" s="18" t="s">
        <v>5537</v>
      </c>
      <c r="BE1048" s="18" t="s">
        <v>5537</v>
      </c>
      <c r="BF1048" s="18" t="s">
        <v>5537</v>
      </c>
      <c r="BG1048" s="18" t="s">
        <v>5537</v>
      </c>
      <c r="BH1048" s="18" t="s">
        <v>5537</v>
      </c>
      <c r="BI1048" s="18" t="s">
        <v>5537</v>
      </c>
      <c r="BJ1048" s="18" t="s">
        <v>5537</v>
      </c>
      <c r="BK1048" s="18" t="s">
        <v>5537</v>
      </c>
      <c r="BL1048" s="9" t="s">
        <v>5537</v>
      </c>
      <c r="BM1048" s="14" t="s">
        <v>5537</v>
      </c>
      <c r="BN1048" s="14" t="s">
        <v>5537</v>
      </c>
      <c r="BO1048" s="14" t="str">
        <f>_xlfn.XLOOKUP(B1048,'[4]cell downs 18042026 17h'!$B:$B,'[4]cell downs 18042026 17h'!$B:$B,"")</f>
        <v/>
      </c>
      <c r="BP1048" s="14" t="str">
        <f>_xlfn.XLOOKUP(B1048,'[5]Cells Huawei 19042026 15h'!$B:$B,'[5]Cells Huawei 19042026 15h'!$B:$B,"")</f>
        <v/>
      </c>
      <c r="BQ1048" s="9" t="str">
        <f>_xlfn.XLOOKUP(B1048,'[6]cells down 19042026 9H40'!$B:$B,'[6]cells down 19042026 9H40'!$B:$B,"")</f>
        <v/>
      </c>
      <c r="BR1048" s="9" t="s">
        <v>5537</v>
      </c>
      <c r="BS1048" s="9" t="s">
        <v>12</v>
      </c>
      <c r="BT1048" s="108"/>
    </row>
    <row r="1049" spans="1:72" s="9" customFormat="1" x14ac:dyDescent="0.35">
      <c r="A1049" s="1" t="s">
        <v>4597</v>
      </c>
      <c r="B1049" s="8" t="s">
        <v>4598</v>
      </c>
      <c r="C1049" s="3" t="str">
        <f>_xlfn.XLOOKUP(B1049,'[1]daily break down'!$D:$D,'[1]daily break down'!$E:$E,"")</f>
        <v>ADAMAOUA</v>
      </c>
      <c r="D1049" s="1" t="s">
        <v>11</v>
      </c>
      <c r="E1049" s="1" t="s">
        <v>12</v>
      </c>
      <c r="F1049" s="3" t="s">
        <v>90</v>
      </c>
      <c r="G1049" s="1" t="s">
        <v>4599</v>
      </c>
      <c r="H1049" s="33" t="str">
        <f>_xlfn.XLOOKUP(B1049,[2]CALCULATION!$B:$B,[2]CALCULATION!$H:$H,"")</f>
        <v>NOKIA</v>
      </c>
      <c r="I1049" s="28">
        <v>0</v>
      </c>
      <c r="J1049" s="28">
        <v>0</v>
      </c>
      <c r="K1049" s="28">
        <v>2.5022784293142787E-2</v>
      </c>
      <c r="L1049" s="28">
        <v>0</v>
      </c>
      <c r="M1049" s="28">
        <v>0</v>
      </c>
      <c r="N1049" s="28">
        <v>0</v>
      </c>
      <c r="O1049" s="28">
        <v>0</v>
      </c>
      <c r="P1049" s="28">
        <v>6.6616802048432469E-2</v>
      </c>
      <c r="Q1049" s="28">
        <v>5.2241216224856175E-2</v>
      </c>
      <c r="R1049" s="28">
        <v>0</v>
      </c>
      <c r="S1049" s="93">
        <v>0</v>
      </c>
      <c r="T1049" s="93">
        <f>_xlfn.XLOOKUP(B1049,'[3]Nur des jours'!$B:$B,'[3]Nur des jours'!$U:$U,"")</f>
        <v>0</v>
      </c>
      <c r="U1049" s="93">
        <v>0</v>
      </c>
      <c r="V1049" s="93">
        <v>0</v>
      </c>
      <c r="W1049" s="93">
        <v>0</v>
      </c>
      <c r="X1049" s="93">
        <v>0.54084473939101496</v>
      </c>
      <c r="Y1049" s="93">
        <v>2.6300676126995235</v>
      </c>
      <c r="Z1049" s="93">
        <v>0</v>
      </c>
      <c r="AA1049" s="93">
        <v>6.1465922426389513E-2</v>
      </c>
      <c r="AB1049" s="93">
        <v>0</v>
      </c>
      <c r="AC1049" s="93">
        <f>_xlfn.XLOOKUP(B1049,'[3]Nur des jours'!$B:$B,'[3]Nur des jours'!$N:$N,"")</f>
        <v>6.2188312015156795E-2</v>
      </c>
      <c r="AD1049" s="93">
        <v>6.2188312015156795E-2</v>
      </c>
      <c r="AE1049" s="93">
        <v>0</v>
      </c>
      <c r="AF1049" s="93">
        <v>0</v>
      </c>
      <c r="AG1049" s="93"/>
      <c r="AH1049" s="93">
        <v>0</v>
      </c>
      <c r="AI1049" s="93">
        <v>0</v>
      </c>
      <c r="AJ1049" s="93">
        <v>0</v>
      </c>
      <c r="AK1049" s="93">
        <v>0</v>
      </c>
      <c r="AL1049" s="93">
        <v>0</v>
      </c>
      <c r="AM1049" s="49" t="s">
        <v>5559</v>
      </c>
      <c r="AN1049" s="49"/>
      <c r="AO1049" s="48" t="str" cm="1">
        <f t="array" ref="AO1049">IFERROR(_xlfn.IFS(
AQ1049="MPR ISSUE","PDH",
AQ1049="BSS Hardware Issue","BSS",
AQ1049="Sites strategiques, MLL, Pylone, etc.","ENVTECH",
AQ1049="AKTIVCO DEFAUT GE &amp; POWER Cabinet","AKTIVCO",
AQ1049="AKTIVCO Coupure ENEO &amp; Baisse de tension","AKTIVCO GRID ONLY",
AQ1049="Coupure ENEO &amp; Baisse de tension","IHS GRID ONLY",
AQ1049="Defaut GE &amp; POWER Cabinet","IHS",
AQ1049="Sharing","Partners",
AQ1049="Sites strategiques &amp; DataCenter","SST &amp; DC",
AQ1049="Exclu","Exclu",
AQ1049="SAT","SAT",
AQ1049="SPARE-ISSUE","SPARE-ISSUE",
AQ1049="Fiber CAmtel","TRANS_FO_CAMTEL",
AQ1049="Fiber AOF","Fiber AOF",
AQ1049="Projet OCM (HUAWEI)","TRAVAUX-HUAWEI",
AQ1049="Projet OCM (NOKIA)","TRAVAUX-NOKIA",
AQ1049="ACCESS-ISSUE","ACCESS-ISSUE",
AQ1049="Projet OCM (ZTE, NOKIA, autres projets)","TRAVAUX OCM",
AQ1049="No root CAuse","No root cause",
AQ1049="ODU HS","PDH",
AQ1049="IP &amp; VLAN","PDH",
AQ1049="Warehouse HUAWEI","SPARE-ISSUE",
AQ1049="SPARE-HS","SPARE-ISSUE",
AQ1049="Power Telco","BSS",AQ1049="no impacts","no impacts"
),"")</f>
        <v>No root cause</v>
      </c>
      <c r="AP1049" s="48" t="str" cm="1">
        <f t="array" ref="AP1049">IFERROR(_xlfn.IFS(
AQ1049="MPR ISSUE","TX ISSUE",
AQ1049="BSS Hardware Issue","RAN ISSUE",
AQ1049="Sites strategiques, MLL, Pylone, etc.","ENVTECH",
AQ1049="AKTIVCO DEFAUT GE &amp; POWER Cabinet","POWER ISSUE",
AQ1049="AKTIVCO Coupure ENEO &amp; Baisse de tension","POWER ISSUE",
AQ1049="Coupure ENEO &amp; Baisse de tension","POWER ISSUE",
AQ1049="Defaut GE &amp; POWER Cabinet","POWER ISSUE",
AQ1049="Sharing","POWER ISSUE",
AQ1049="Sites strategiques &amp; DataCenter","POWER ISSUE",
AQ1049="Exclu","Exclu",
AQ1049="SAT","TX ISSUE",
AQ1049="SPARE-ISSUE","SPARE-ISSUE",
AQ1049="Fiber CAmtel","TX ISSUE",
AQ1049="Fiber AOF","TX ISSUE",
AQ1049="Projet OCM (HUAWEI)","TRAVAUX-HUAWEI",
AQ1049="Projet OCM (NOKIA)","TRAVAUX -NOKIA",
AQ1049="ACCESS-ISSUE","ACCESS-ISSUE",
AQ1049="Projet OCM (ZTE, NOKIA, autres projets)","TRAVAUX OCM",
AQ1049="No root CAuse","No root cause",
AQ1049="ODU HS","TX ISSUE",
AQ1049="IP &amp; VLAN","TX ISSUE",
AQ1049="Warehouse HUAWEI","SPARE-ISSUE",
AQ1049="SPARE-HS","SPARE-ISSUE",
AQ1049="Power Telco","RAN ISSUE",AQ1049="no impacts","no impacts"
),"")</f>
        <v>No root cause</v>
      </c>
      <c r="AQ1049" s="67" t="s">
        <v>5344</v>
      </c>
      <c r="AR1049" s="48" t="str" cm="1">
        <f t="array" ref="AR1049">IFERROR(_xlfn.IFS(
AQ1049="MPR ISSUE","ACTIVE",
AQ1049="BSS Hardware Issue","ACTIVE",
AQ1049="Sites strategiques, MLL, Pylone, etc.","PASSIVE",
AQ1049="AKTIVCO DEFAUT GE &amp; POWER Cabinet","PASSIVE",
AQ1049="AKTIVCO Coupure ENEO &amp; Baisse de tension","PASSIVE",
AQ1049="Coupure ENEO &amp; Baisse de tension","PASSIVE",
AQ1049="Defaut GE &amp; POWER Cabinet","PASSIVE",
AQ1049="Sharing","PASSIVE",
AQ1049="Sites strategiques &amp; DataCenter","PASSIVE",
AQ1049="Exclu","Exclu",
AQ1049="SAT","ACTIVE",
AQ1049="SPARE-ISSUE","SPARE-ISSUE",
AQ1049="Fiber CAmtel","ACTIVE",
AQ1049="Fiber AOF","ACTIVE",
AQ1049="Projet OCM (HUAWEI)","PLANNED WORKS",
AQ1049="Projet OCM (NOKIA)","PLANNED WORKS",
AQ1049="ACCESS-ISSUE","ACCESS-ISSUE",
AQ1049="Projet OCM (ZTE, NOKIA, autres projets)","PLANNED WORKS",
AQ1049="No root CAuse","No root cause",
AQ1049="ODU HS","ACTIVE",
AQ1049="IP &amp; VLAN","ACTIVE",
AQ1049="Warehouse HUAWEI","SPARE-ISSUE",
AQ1049="SPARE-HS","SPARE-ISSUE",
AQ1049="Power Telco","ACTIVE", AQ1049="no impacts","no impacts"
),"")</f>
        <v>No root cause</v>
      </c>
      <c r="AS1049" s="92" t="s">
        <v>5816</v>
      </c>
      <c r="AT1049" s="98" t="s">
        <v>4598</v>
      </c>
      <c r="AV1049" s="17" t="s">
        <v>5537</v>
      </c>
      <c r="AW1049" s="7" t="s">
        <v>5537</v>
      </c>
      <c r="AX1049" s="6" t="s">
        <v>5537</v>
      </c>
      <c r="AY1049" s="7"/>
      <c r="AZ1049" s="3" t="s">
        <v>5537</v>
      </c>
      <c r="BA1049" s="18" t="s">
        <v>5537</v>
      </c>
      <c r="BB1049" s="18" t="s">
        <v>5537</v>
      </c>
      <c r="BC1049" s="18" t="s">
        <v>5537</v>
      </c>
      <c r="BD1049" s="18" t="s">
        <v>5537</v>
      </c>
      <c r="BE1049" s="18" t="s">
        <v>5537</v>
      </c>
      <c r="BF1049" s="18" t="s">
        <v>5537</v>
      </c>
      <c r="BG1049" s="18" t="s">
        <v>5537</v>
      </c>
      <c r="BH1049" s="18" t="s">
        <v>5537</v>
      </c>
      <c r="BI1049" s="18" t="s">
        <v>5537</v>
      </c>
      <c r="BJ1049" s="18" t="s">
        <v>5537</v>
      </c>
      <c r="BK1049" s="18" t="s">
        <v>5537</v>
      </c>
      <c r="BL1049" s="9" t="s">
        <v>5816</v>
      </c>
      <c r="BM1049" s="14" t="s">
        <v>5537</v>
      </c>
      <c r="BN1049" s="14" t="s">
        <v>5537</v>
      </c>
      <c r="BO1049" s="14" t="str">
        <f>_xlfn.XLOOKUP(B1049,'[4]cell downs 18042026 17h'!$B:$B,'[4]cell downs 18042026 17h'!$B:$B,"")</f>
        <v/>
      </c>
      <c r="BP1049" s="14" t="str">
        <f>_xlfn.XLOOKUP(B1049,'[5]Cells Huawei 19042026 15h'!$B:$B,'[5]Cells Huawei 19042026 15h'!$B:$B,"")</f>
        <v/>
      </c>
      <c r="BQ1049" s="9" t="str">
        <f>_xlfn.XLOOKUP(B1049,'[6]cells down 19042026 9H40'!$B:$B,'[6]cells down 19042026 9H40'!$B:$B,"")</f>
        <v/>
      </c>
      <c r="BR1049" s="9" t="s">
        <v>4598</v>
      </c>
      <c r="BS1049" s="9" t="s">
        <v>5537</v>
      </c>
      <c r="BT1049" s="108"/>
    </row>
    <row r="1050" spans="1:72" s="9" customFormat="1" x14ac:dyDescent="0.35">
      <c r="A1050" s="1" t="s">
        <v>1652</v>
      </c>
      <c r="B1050" s="8" t="s">
        <v>1653</v>
      </c>
      <c r="C1050" s="3" t="str">
        <f>_xlfn.XLOOKUP(B1050,'[1]daily break down'!$D:$D,'[1]daily break down'!$E:$E,"")</f>
        <v>Yaounde</v>
      </c>
      <c r="D1050" s="1" t="s">
        <v>11</v>
      </c>
      <c r="E1050" s="1" t="s">
        <v>12</v>
      </c>
      <c r="F1050" s="3" t="s">
        <v>37</v>
      </c>
      <c r="G1050" s="1" t="s">
        <v>38</v>
      </c>
      <c r="H1050" s="34" t="str">
        <f>_xlfn.XLOOKUP(B1050,[2]CALCULATION!$B:$B,[2]CALCULATION!$H:$H,"")</f>
        <v>ZTE</v>
      </c>
      <c r="I1050" s="28">
        <v>0</v>
      </c>
      <c r="J1050" s="28">
        <v>0</v>
      </c>
      <c r="K1050" s="28">
        <v>0</v>
      </c>
      <c r="L1050" s="28">
        <v>0</v>
      </c>
      <c r="M1050" s="28">
        <v>1.7959388813268158</v>
      </c>
      <c r="N1050" s="28">
        <v>0.20670855769861829</v>
      </c>
      <c r="O1050" s="28">
        <v>0</v>
      </c>
      <c r="P1050" s="28">
        <v>0</v>
      </c>
      <c r="Q1050" s="28">
        <v>0.28405929236116489</v>
      </c>
      <c r="R1050" s="28">
        <v>0.79182397205742605</v>
      </c>
      <c r="S1050" s="93">
        <v>0</v>
      </c>
      <c r="T1050" s="93">
        <f>_xlfn.XLOOKUP(B1050,'[3]Nur des jours'!$B:$B,'[3]Nur des jours'!$U:$U,"")</f>
        <v>0</v>
      </c>
      <c r="U1050" s="93">
        <v>0.18646574380837364</v>
      </c>
      <c r="V1050" s="93">
        <v>0</v>
      </c>
      <c r="W1050" s="93">
        <v>0</v>
      </c>
      <c r="X1050" s="93">
        <v>0</v>
      </c>
      <c r="Y1050" s="93">
        <v>0</v>
      </c>
      <c r="Z1050" s="93">
        <v>0</v>
      </c>
      <c r="AA1050" s="93">
        <v>0</v>
      </c>
      <c r="AB1050" s="93">
        <v>1.0701046990437546E-3</v>
      </c>
      <c r="AC1050" s="93">
        <f>_xlfn.XLOOKUP(B1050,'[3]Nur des jours'!$B:$B,'[3]Nur des jours'!$N:$N,"")</f>
        <v>5.9355140640294034E-2</v>
      </c>
      <c r="AD1050" s="93">
        <v>5.9355140640294034E-2</v>
      </c>
      <c r="AE1050" s="93">
        <v>0</v>
      </c>
      <c r="AF1050" s="93">
        <v>0</v>
      </c>
      <c r="AG1050" s="93"/>
      <c r="AH1050" s="93">
        <v>0</v>
      </c>
      <c r="AI1050" s="93">
        <v>0</v>
      </c>
      <c r="AJ1050" s="93">
        <v>0</v>
      </c>
      <c r="AK1050" s="93">
        <v>0</v>
      </c>
      <c r="AL1050" s="93">
        <v>0</v>
      </c>
      <c r="AM1050" s="49" t="s">
        <v>5559</v>
      </c>
      <c r="AN1050" s="49"/>
      <c r="AO1050" s="48" t="str" cm="1">
        <f t="array" ref="AO1050">IFERROR(_xlfn.IFS(
AQ1050="MPR ISSUE","PDH",
AQ1050="BSS Hardware Issue","BSS",
AQ1050="Sites strategiques, MLL, Pylone, etc.","ENVTECH",
AQ1050="AKTIVCO DEFAUT GE &amp; POWER Cabinet","AKTIVCO",
AQ1050="AKTIVCO Coupure ENEO &amp; Baisse de tension","AKTIVCO GRID ONLY",
AQ1050="Coupure ENEO &amp; Baisse de tension","IHS GRID ONLY",
AQ1050="Defaut GE &amp; POWER Cabinet","IHS",
AQ1050="Sharing","Partners",
AQ1050="Sites strategiques &amp; DataCenter","SST &amp; DC",
AQ1050="Exclu","Exclu",
AQ1050="SAT","SAT",
AQ1050="SPARE-ISSUE","SPARE-ISSUE",
AQ1050="Fiber CAmtel","TRANS_FO_CAMTEL",
AQ1050="Fiber AOF","Fiber AOF",
AQ1050="Projet OCM (HUAWEI)","TRAVAUX-HUAWEI",
AQ1050="Projet OCM (NOKIA)","TRAVAUX-NOKIA",
AQ1050="ACCESS-ISSUE","ACCESS-ISSUE",
AQ1050="Projet OCM (ZTE, NOKIA, autres projets)","TRAVAUX OCM",
AQ1050="No root CAuse","No root cause",
AQ1050="ODU HS","PDH",
AQ1050="IP &amp; VLAN","PDH",
AQ1050="Warehouse HUAWEI","SPARE-ISSUE",
AQ1050="SPARE-HS","SPARE-ISSUE",
AQ1050="Power Telco","BSS",AQ1050="no impacts","no impacts"
),"")</f>
        <v>No root cause</v>
      </c>
      <c r="AP1050" s="48" t="str" cm="1">
        <f t="array" ref="AP1050">IFERROR(_xlfn.IFS(
AQ1050="MPR ISSUE","TX ISSUE",
AQ1050="BSS Hardware Issue","RAN ISSUE",
AQ1050="Sites strategiques, MLL, Pylone, etc.","ENVTECH",
AQ1050="AKTIVCO DEFAUT GE &amp; POWER Cabinet","POWER ISSUE",
AQ1050="AKTIVCO Coupure ENEO &amp; Baisse de tension","POWER ISSUE",
AQ1050="Coupure ENEO &amp; Baisse de tension","POWER ISSUE",
AQ1050="Defaut GE &amp; POWER Cabinet","POWER ISSUE",
AQ1050="Sharing","POWER ISSUE",
AQ1050="Sites strategiques &amp; DataCenter","POWER ISSUE",
AQ1050="Exclu","Exclu",
AQ1050="SAT","TX ISSUE",
AQ1050="SPARE-ISSUE","SPARE-ISSUE",
AQ1050="Fiber CAmtel","TX ISSUE",
AQ1050="Fiber AOF","TX ISSUE",
AQ1050="Projet OCM (HUAWEI)","TRAVAUX-HUAWEI",
AQ1050="Projet OCM (NOKIA)","TRAVAUX -NOKIA",
AQ1050="ACCESS-ISSUE","ACCESS-ISSUE",
AQ1050="Projet OCM (ZTE, NOKIA, autres projets)","TRAVAUX OCM",
AQ1050="No root CAuse","No root cause",
AQ1050="ODU HS","TX ISSUE",
AQ1050="IP &amp; VLAN","TX ISSUE",
AQ1050="Warehouse HUAWEI","SPARE-ISSUE",
AQ1050="SPARE-HS","SPARE-ISSUE",
AQ1050="Power Telco","RAN ISSUE",AQ1050="no impacts","no impacts"
),"")</f>
        <v>No root cause</v>
      </c>
      <c r="AQ1050" s="126" t="s">
        <v>5344</v>
      </c>
      <c r="AR1050" s="48" t="str" cm="1">
        <f t="array" ref="AR1050">IFERROR(_xlfn.IFS(
AQ1050="MPR ISSUE","ACTIVE",
AQ1050="BSS Hardware Issue","ACTIVE",
AQ1050="Sites strategiques, MLL, Pylone, etc.","PASSIVE",
AQ1050="AKTIVCO DEFAUT GE &amp; POWER Cabinet","PASSIVE",
AQ1050="AKTIVCO Coupure ENEO &amp; Baisse de tension","PASSIVE",
AQ1050="Coupure ENEO &amp; Baisse de tension","PASSIVE",
AQ1050="Defaut GE &amp; POWER Cabinet","PASSIVE",
AQ1050="Sharing","PASSIVE",
AQ1050="Sites strategiques &amp; DataCenter","PASSIVE",
AQ1050="Exclu","Exclu",
AQ1050="SAT","ACTIVE",
AQ1050="SPARE-ISSUE","SPARE-ISSUE",
AQ1050="Fiber CAmtel","ACTIVE",
AQ1050="Fiber AOF","ACTIVE",
AQ1050="Projet OCM (HUAWEI)","PLANNED WORKS",
AQ1050="Projet OCM (NOKIA)","PLANNED WORKS",
AQ1050="ACCESS-ISSUE","ACCESS-ISSUE",
AQ1050="Projet OCM (ZTE, NOKIA, autres projets)","PLANNED WORKS",
AQ1050="No root CAuse","No root cause",
AQ1050="ODU HS","ACTIVE",
AQ1050="IP &amp; VLAN","ACTIVE",
AQ1050="Warehouse HUAWEI","SPARE-ISSUE",
AQ1050="SPARE-HS","SPARE-ISSUE",
AQ1050="Power Telco","ACTIVE", AQ1050="no impacts","no impacts"
),"")</f>
        <v>No root cause</v>
      </c>
      <c r="AS1050" s="92" t="s">
        <v>5537</v>
      </c>
      <c r="AT1050" s="98" t="s">
        <v>1653</v>
      </c>
      <c r="AV1050" s="17" t="s">
        <v>5537</v>
      </c>
      <c r="AW1050" s="7" t="s">
        <v>5537</v>
      </c>
      <c r="AX1050" s="6" t="s">
        <v>5537</v>
      </c>
      <c r="AY1050" s="7"/>
      <c r="AZ1050" s="3" t="s">
        <v>5537</v>
      </c>
      <c r="BA1050" s="18" t="s">
        <v>5537</v>
      </c>
      <c r="BB1050" s="18" t="s">
        <v>5537</v>
      </c>
      <c r="BC1050" s="18" t="s">
        <v>5537</v>
      </c>
      <c r="BD1050" s="18" t="s">
        <v>5537</v>
      </c>
      <c r="BE1050" s="18" t="s">
        <v>5537</v>
      </c>
      <c r="BF1050" s="18" t="s">
        <v>5537</v>
      </c>
      <c r="BG1050" s="18" t="s">
        <v>5537</v>
      </c>
      <c r="BH1050" s="18" t="s">
        <v>5537</v>
      </c>
      <c r="BI1050" s="18" t="s">
        <v>5537</v>
      </c>
      <c r="BJ1050" s="18" t="s">
        <v>5537</v>
      </c>
      <c r="BK1050" s="18" t="s">
        <v>5537</v>
      </c>
      <c r="BL1050" s="9" t="s">
        <v>5537</v>
      </c>
      <c r="BM1050" s="14" t="s">
        <v>5537</v>
      </c>
      <c r="BN1050" s="14" t="s">
        <v>5537</v>
      </c>
      <c r="BO1050" s="14" t="str">
        <f>_xlfn.XLOOKUP(B1050,'[4]cell downs 18042026 17h'!$B:$B,'[4]cell downs 18042026 17h'!$B:$B,"")</f>
        <v/>
      </c>
      <c r="BP1050" s="14" t="str">
        <f>_xlfn.XLOOKUP(B1050,'[5]Cells Huawei 19042026 15h'!$B:$B,'[5]Cells Huawei 19042026 15h'!$B:$B,"")</f>
        <v/>
      </c>
      <c r="BQ1050" s="9" t="str">
        <f>_xlfn.XLOOKUP(B1050,'[6]cells down 19042026 9H40'!$B:$B,'[6]cells down 19042026 9H40'!$B:$B,"")</f>
        <v/>
      </c>
      <c r="BR1050" s="9" t="s">
        <v>1653</v>
      </c>
      <c r="BS1050" s="9" t="s">
        <v>1129</v>
      </c>
      <c r="BT1050" s="108"/>
    </row>
    <row r="1051" spans="1:72" s="9" customFormat="1" x14ac:dyDescent="0.35">
      <c r="A1051" s="1" t="s">
        <v>2239</v>
      </c>
      <c r="B1051" s="8" t="s">
        <v>2240</v>
      </c>
      <c r="C1051" s="3" t="str">
        <f>_xlfn.XLOOKUP(B1051,'[1]daily break down'!$D:$D,'[1]daily break down'!$E:$E,"")</f>
        <v>Yaounde</v>
      </c>
      <c r="D1051" s="1" t="s">
        <v>11</v>
      </c>
      <c r="E1051" s="1" t="s">
        <v>12</v>
      </c>
      <c r="F1051" s="3" t="s">
        <v>37</v>
      </c>
      <c r="G1051" s="1" t="s">
        <v>38</v>
      </c>
      <c r="H1051" s="34" t="str">
        <f>_xlfn.XLOOKUP(B1051,[2]CALCULATION!$B:$B,[2]CALCULATION!$H:$H,"")</f>
        <v>ZTE</v>
      </c>
      <c r="I1051" s="28">
        <v>0.10410335213863958</v>
      </c>
      <c r="J1051" s="28">
        <v>1.8770884876709675</v>
      </c>
      <c r="K1051" s="28">
        <v>0.10792005889856218</v>
      </c>
      <c r="L1051" s="28">
        <v>0</v>
      </c>
      <c r="M1051" s="28">
        <v>0</v>
      </c>
      <c r="N1051" s="28">
        <v>0</v>
      </c>
      <c r="O1051" s="28">
        <v>0</v>
      </c>
      <c r="P1051" s="28">
        <v>0</v>
      </c>
      <c r="Q1051" s="28">
        <v>5.9836687754863265</v>
      </c>
      <c r="R1051" s="28">
        <v>0</v>
      </c>
      <c r="S1051" s="93">
        <v>0.7676039357024026</v>
      </c>
      <c r="T1051" s="93">
        <f>_xlfn.XLOOKUP(B1051,'[3]Nur des jours'!$B:$B,'[3]Nur des jours'!$U:$U,"")</f>
        <v>0</v>
      </c>
      <c r="U1051" s="93">
        <v>2.117219982136386</v>
      </c>
      <c r="V1051" s="93">
        <v>0</v>
      </c>
      <c r="W1051" s="93">
        <v>0</v>
      </c>
      <c r="X1051" s="93">
        <v>0</v>
      </c>
      <c r="Y1051" s="93">
        <v>0.19206595840003643</v>
      </c>
      <c r="Z1051" s="93">
        <v>0</v>
      </c>
      <c r="AA1051" s="93">
        <v>0</v>
      </c>
      <c r="AB1051" s="93">
        <v>0</v>
      </c>
      <c r="AC1051" s="93">
        <f>_xlfn.XLOOKUP(B1051,'[3]Nur des jours'!$B:$B,'[3]Nur des jours'!$N:$N,"")</f>
        <v>5.8302871019567055E-2</v>
      </c>
      <c r="AD1051" s="93">
        <v>5.8302871019567055E-2</v>
      </c>
      <c r="AE1051" s="93">
        <v>0</v>
      </c>
      <c r="AF1051" s="93">
        <v>0</v>
      </c>
      <c r="AG1051" s="93"/>
      <c r="AH1051" s="93">
        <v>0</v>
      </c>
      <c r="AI1051" s="93">
        <v>0</v>
      </c>
      <c r="AJ1051" s="93">
        <v>0</v>
      </c>
      <c r="AK1051" s="93">
        <v>0</v>
      </c>
      <c r="AL1051" s="93">
        <v>0</v>
      </c>
      <c r="AM1051" s="49" t="s">
        <v>5559</v>
      </c>
      <c r="AN1051" s="49"/>
      <c r="AO1051" s="48" t="str" cm="1">
        <f t="array" ref="AO1051">IFERROR(_xlfn.IFS(
AQ1051="MPR ISSUE","PDH",
AQ1051="BSS Hardware Issue","BSS",
AQ1051="Sites strategiques, MLL, Pylone, etc.","ENVTECH",
AQ1051="AKTIVCO DEFAUT GE &amp; POWER Cabinet","AKTIVCO",
AQ1051="AKTIVCO Coupure ENEO &amp; Baisse de tension","AKTIVCO GRID ONLY",
AQ1051="Coupure ENEO &amp; Baisse de tension","IHS GRID ONLY",
AQ1051="Defaut GE &amp; POWER Cabinet","IHS",
AQ1051="Sharing","Partners",
AQ1051="Sites strategiques &amp; DataCenter","SST &amp; DC",
AQ1051="Exclu","Exclu",
AQ1051="SAT","SAT",
AQ1051="SPARE-ISSUE","SPARE-ISSUE",
AQ1051="Fiber CAmtel","TRANS_FO_CAMTEL",
AQ1051="Fiber AOF","Fiber AOF",
AQ1051="Projet OCM (HUAWEI)","TRAVAUX-HUAWEI",
AQ1051="Projet OCM (NOKIA)","TRAVAUX-NOKIA",
AQ1051="ACCESS-ISSUE","ACCESS-ISSUE",
AQ1051="Projet OCM (ZTE, NOKIA, autres projets)","TRAVAUX OCM",
AQ1051="No root CAuse","No root cause",
AQ1051="ODU HS","PDH",
AQ1051="IP &amp; VLAN","PDH",
AQ1051="Warehouse HUAWEI","SPARE-ISSUE",
AQ1051="SPARE-HS","SPARE-ISSUE",
AQ1051="Power Telco","BSS",AQ1051="no impacts","no impacts"
),"")</f>
        <v>No root cause</v>
      </c>
      <c r="AP1051" s="48" t="str" cm="1">
        <f t="array" ref="AP1051">IFERROR(_xlfn.IFS(
AQ1051="MPR ISSUE","TX ISSUE",
AQ1051="BSS Hardware Issue","RAN ISSUE",
AQ1051="Sites strategiques, MLL, Pylone, etc.","ENVTECH",
AQ1051="AKTIVCO DEFAUT GE &amp; POWER Cabinet","POWER ISSUE",
AQ1051="AKTIVCO Coupure ENEO &amp; Baisse de tension","POWER ISSUE",
AQ1051="Coupure ENEO &amp; Baisse de tension","POWER ISSUE",
AQ1051="Defaut GE &amp; POWER Cabinet","POWER ISSUE",
AQ1051="Sharing","POWER ISSUE",
AQ1051="Sites strategiques &amp; DataCenter","POWER ISSUE",
AQ1051="Exclu","Exclu",
AQ1051="SAT","TX ISSUE",
AQ1051="SPARE-ISSUE","SPARE-ISSUE",
AQ1051="Fiber CAmtel","TX ISSUE",
AQ1051="Fiber AOF","TX ISSUE",
AQ1051="Projet OCM (HUAWEI)","TRAVAUX-HUAWEI",
AQ1051="Projet OCM (NOKIA)","TRAVAUX -NOKIA",
AQ1051="ACCESS-ISSUE","ACCESS-ISSUE",
AQ1051="Projet OCM (ZTE, NOKIA, autres projets)","TRAVAUX OCM",
AQ1051="No root CAuse","No root cause",
AQ1051="ODU HS","TX ISSUE",
AQ1051="IP &amp; VLAN","TX ISSUE",
AQ1051="Warehouse HUAWEI","SPARE-ISSUE",
AQ1051="SPARE-HS","SPARE-ISSUE",
AQ1051="Power Telco","RAN ISSUE",AQ1051="no impacts","no impacts"
),"")</f>
        <v>No root cause</v>
      </c>
      <c r="AQ1051" s="126" t="s">
        <v>5344</v>
      </c>
      <c r="AR1051" s="48" t="str" cm="1">
        <f t="array" ref="AR1051">IFERROR(_xlfn.IFS(
AQ1051="MPR ISSUE","ACTIVE",
AQ1051="BSS Hardware Issue","ACTIVE",
AQ1051="Sites strategiques, MLL, Pylone, etc.","PASSIVE",
AQ1051="AKTIVCO DEFAUT GE &amp; POWER Cabinet","PASSIVE",
AQ1051="AKTIVCO Coupure ENEO &amp; Baisse de tension","PASSIVE",
AQ1051="Coupure ENEO &amp; Baisse de tension","PASSIVE",
AQ1051="Defaut GE &amp; POWER Cabinet","PASSIVE",
AQ1051="Sharing","PASSIVE",
AQ1051="Sites strategiques &amp; DataCenter","PASSIVE",
AQ1051="Exclu","Exclu",
AQ1051="SAT","ACTIVE",
AQ1051="SPARE-ISSUE","SPARE-ISSUE",
AQ1051="Fiber CAmtel","ACTIVE",
AQ1051="Fiber AOF","ACTIVE",
AQ1051="Projet OCM (HUAWEI)","PLANNED WORKS",
AQ1051="Projet OCM (NOKIA)","PLANNED WORKS",
AQ1051="ACCESS-ISSUE","ACCESS-ISSUE",
AQ1051="Projet OCM (ZTE, NOKIA, autres projets)","PLANNED WORKS",
AQ1051="No root CAuse","No root cause",
AQ1051="ODU HS","ACTIVE",
AQ1051="IP &amp; VLAN","ACTIVE",
AQ1051="Warehouse HUAWEI","SPARE-ISSUE",
AQ1051="SPARE-HS","SPARE-ISSUE",
AQ1051="Power Telco","ACTIVE", AQ1051="no impacts","no impacts"
),"")</f>
        <v>No root cause</v>
      </c>
      <c r="AS1051" s="92" t="s">
        <v>5537</v>
      </c>
      <c r="AT1051" s="98" t="s">
        <v>2240</v>
      </c>
      <c r="AV1051" s="17" t="s">
        <v>5537</v>
      </c>
      <c r="AW1051" s="7" t="s">
        <v>5537</v>
      </c>
      <c r="AX1051" s="6" t="s">
        <v>5537</v>
      </c>
      <c r="AY1051" s="7"/>
      <c r="AZ1051" s="3" t="s">
        <v>5537</v>
      </c>
      <c r="BA1051" s="18" t="s">
        <v>5537</v>
      </c>
      <c r="BB1051" s="18" t="s">
        <v>5537</v>
      </c>
      <c r="BC1051" s="18" t="s">
        <v>5537</v>
      </c>
      <c r="BD1051" s="18" t="s">
        <v>5537</v>
      </c>
      <c r="BE1051" s="18" t="s">
        <v>5537</v>
      </c>
      <c r="BF1051" s="18" t="s">
        <v>5537</v>
      </c>
      <c r="BG1051" s="18" t="s">
        <v>5537</v>
      </c>
      <c r="BH1051" s="18" t="s">
        <v>5537</v>
      </c>
      <c r="BI1051" s="18" t="s">
        <v>5537</v>
      </c>
      <c r="BJ1051" s="18" t="s">
        <v>5537</v>
      </c>
      <c r="BK1051" s="18" t="s">
        <v>5537</v>
      </c>
      <c r="BL1051" s="9" t="s">
        <v>5537</v>
      </c>
      <c r="BM1051" s="14" t="s">
        <v>5537</v>
      </c>
      <c r="BN1051" s="14" t="s">
        <v>5537</v>
      </c>
      <c r="BO1051" s="14" t="str">
        <f>_xlfn.XLOOKUP(B1051,'[4]cell downs 18042026 17h'!$B:$B,'[4]cell downs 18042026 17h'!$B:$B,"")</f>
        <v/>
      </c>
      <c r="BP1051" s="14" t="str">
        <f>_xlfn.XLOOKUP(B1051,'[5]Cells Huawei 19042026 15h'!$B:$B,'[5]Cells Huawei 19042026 15h'!$B:$B,"")</f>
        <v/>
      </c>
      <c r="BQ1051" s="9" t="str">
        <f>_xlfn.XLOOKUP(B1051,'[6]cells down 19042026 9H40'!$B:$B,'[6]cells down 19042026 9H40'!$B:$B,"")</f>
        <v/>
      </c>
      <c r="BR1051" s="9" t="s">
        <v>2240</v>
      </c>
      <c r="BS1051" s="9" t="s">
        <v>12</v>
      </c>
      <c r="BT1051" s="108"/>
    </row>
    <row r="1052" spans="1:72" s="9" customFormat="1" x14ac:dyDescent="0.35">
      <c r="A1052" s="1" t="s">
        <v>811</v>
      </c>
      <c r="B1052" s="1" t="s">
        <v>812</v>
      </c>
      <c r="C1052" s="3" t="str">
        <f>_xlfn.XLOOKUP(B1052,'[1]daily break down'!$D:$D,'[1]daily break down'!$E:$E,"")</f>
        <v>CENTRE</v>
      </c>
      <c r="D1052" s="1"/>
      <c r="E1052" s="1"/>
      <c r="F1052" s="3" t="s">
        <v>37</v>
      </c>
      <c r="G1052" s="1" t="s">
        <v>813</v>
      </c>
      <c r="H1052" s="33" t="str">
        <f>_xlfn.XLOOKUP(B1052,[2]CALCULATION!$B:$B,[2]CALCULATION!$H:$H,"")</f>
        <v>NOKIA</v>
      </c>
      <c r="I1052" s="28">
        <v>1.9083402819608082</v>
      </c>
      <c r="J1052" s="28">
        <v>4.6739457589141615</v>
      </c>
      <c r="K1052" s="28">
        <v>10.182897297290509</v>
      </c>
      <c r="L1052" s="28">
        <v>0</v>
      </c>
      <c r="M1052" s="28">
        <v>0</v>
      </c>
      <c r="N1052" s="28">
        <v>0</v>
      </c>
      <c r="O1052" s="28">
        <v>0</v>
      </c>
      <c r="P1052" s="28">
        <v>0</v>
      </c>
      <c r="Q1052" s="28">
        <v>0.83659159600246902</v>
      </c>
      <c r="R1052" s="28">
        <v>5.6169736098747695E-2</v>
      </c>
      <c r="S1052" s="93">
        <v>0</v>
      </c>
      <c r="T1052" s="93">
        <f>_xlfn.XLOOKUP(B1052,'[3]Nur des jours'!$B:$B,'[3]Nur des jours'!$U:$U,"")</f>
        <v>0</v>
      </c>
      <c r="U1052" s="93">
        <v>0</v>
      </c>
      <c r="V1052" s="93">
        <v>0</v>
      </c>
      <c r="W1052" s="93">
        <v>0</v>
      </c>
      <c r="X1052" s="93">
        <v>0</v>
      </c>
      <c r="Y1052" s="93">
        <v>0</v>
      </c>
      <c r="Z1052" s="93">
        <v>0</v>
      </c>
      <c r="AA1052" s="93">
        <v>0</v>
      </c>
      <c r="AB1052" s="93">
        <v>0</v>
      </c>
      <c r="AC1052" s="93">
        <f>_xlfn.XLOOKUP(B1052,'[3]Nur des jours'!$B:$B,'[3]Nur des jours'!$N:$N,"")</f>
        <v>5.7036580459032031E-2</v>
      </c>
      <c r="AD1052" s="93">
        <v>5.7036580459032031E-2</v>
      </c>
      <c r="AE1052" s="93">
        <v>0</v>
      </c>
      <c r="AF1052" s="93">
        <v>0</v>
      </c>
      <c r="AG1052" s="93"/>
      <c r="AH1052" s="93">
        <v>0</v>
      </c>
      <c r="AI1052" s="93">
        <v>0</v>
      </c>
      <c r="AJ1052" s="93">
        <v>0</v>
      </c>
      <c r="AK1052" s="93">
        <v>0</v>
      </c>
      <c r="AL1052" s="93">
        <v>0</v>
      </c>
      <c r="AM1052" s="49" t="s">
        <v>5559</v>
      </c>
      <c r="AN1052" s="49"/>
      <c r="AO1052" s="48" t="str" cm="1">
        <f t="array" ref="AO1052">IFERROR(_xlfn.IFS(
AQ1052="MPR ISSUE","PDH",
AQ1052="BSS Hardware Issue","BSS",
AQ1052="Sites strategiques, MLL, Pylone, etc.","ENVTECH",
AQ1052="AKTIVCO DEFAUT GE &amp; POWER Cabinet","AKTIVCO",
AQ1052="AKTIVCO Coupure ENEO &amp; Baisse de tension","AKTIVCO GRID ONLY",
AQ1052="Coupure ENEO &amp; Baisse de tension","IHS GRID ONLY",
AQ1052="Defaut GE &amp; POWER Cabinet","IHS",
AQ1052="Sharing","Partners",
AQ1052="Sites strategiques &amp; DataCenter","SST &amp; DC",
AQ1052="Exclu","Exclu",
AQ1052="SAT","SAT",
AQ1052="SPARE-ISSUE","SPARE-ISSUE",
AQ1052="Fiber CAmtel","TRANS_FO_CAMTEL",
AQ1052="Fiber AOF","Fiber AOF",
AQ1052="Projet OCM (HUAWEI)","TRAVAUX-HUAWEI",
AQ1052="Projet OCM (NOKIA)","TRAVAUX-NOKIA",
AQ1052="ACCESS-ISSUE","ACCESS-ISSUE",
AQ1052="Projet OCM (ZTE, NOKIA, autres projets)","TRAVAUX OCM",
AQ1052="No root CAuse","No root cause",
AQ1052="ODU HS","PDH",
AQ1052="IP &amp; VLAN","PDH",
AQ1052="Warehouse HUAWEI","SPARE-ISSUE",
AQ1052="SPARE-HS","SPARE-ISSUE",
AQ1052="Power Telco","BSS",AQ1052="no impacts","no impacts"
),"")</f>
        <v>No root cause</v>
      </c>
      <c r="AP1052" s="48" t="str" cm="1">
        <f t="array" ref="AP1052">IFERROR(_xlfn.IFS(
AQ1052="MPR ISSUE","TX ISSUE",
AQ1052="BSS Hardware Issue","RAN ISSUE",
AQ1052="Sites strategiques, MLL, Pylone, etc.","ENVTECH",
AQ1052="AKTIVCO DEFAUT GE &amp; POWER Cabinet","POWER ISSUE",
AQ1052="AKTIVCO Coupure ENEO &amp; Baisse de tension","POWER ISSUE",
AQ1052="Coupure ENEO &amp; Baisse de tension","POWER ISSUE",
AQ1052="Defaut GE &amp; POWER Cabinet","POWER ISSUE",
AQ1052="Sharing","POWER ISSUE",
AQ1052="Sites strategiques &amp; DataCenter","POWER ISSUE",
AQ1052="Exclu","Exclu",
AQ1052="SAT","TX ISSUE",
AQ1052="SPARE-ISSUE","SPARE-ISSUE",
AQ1052="Fiber CAmtel","TX ISSUE",
AQ1052="Fiber AOF","TX ISSUE",
AQ1052="Projet OCM (HUAWEI)","TRAVAUX-HUAWEI",
AQ1052="Projet OCM (NOKIA)","TRAVAUX -NOKIA",
AQ1052="ACCESS-ISSUE","ACCESS-ISSUE",
AQ1052="Projet OCM (ZTE, NOKIA, autres projets)","TRAVAUX OCM",
AQ1052="No root CAuse","No root cause",
AQ1052="ODU HS","TX ISSUE",
AQ1052="IP &amp; VLAN","TX ISSUE",
AQ1052="Warehouse HUAWEI","SPARE-ISSUE",
AQ1052="SPARE-HS","SPARE-ISSUE",
AQ1052="Power Telco","RAN ISSUE",AQ1052="no impacts","no impacts"
),"")</f>
        <v>No root cause</v>
      </c>
      <c r="AQ1052" s="67" t="s">
        <v>5344</v>
      </c>
      <c r="AR1052" s="48" t="str" cm="1">
        <f t="array" ref="AR1052">IFERROR(_xlfn.IFS(
AQ1052="MPR ISSUE","ACTIVE",
AQ1052="BSS Hardware Issue","ACTIVE",
AQ1052="Sites strategiques, MLL, Pylone, etc.","PASSIVE",
AQ1052="AKTIVCO DEFAUT GE &amp; POWER Cabinet","PASSIVE",
AQ1052="AKTIVCO Coupure ENEO &amp; Baisse de tension","PASSIVE",
AQ1052="Coupure ENEO &amp; Baisse de tension","PASSIVE",
AQ1052="Defaut GE &amp; POWER Cabinet","PASSIVE",
AQ1052="Sharing","PASSIVE",
AQ1052="Sites strategiques &amp; DataCenter","PASSIVE",
AQ1052="Exclu","Exclu",
AQ1052="SAT","ACTIVE",
AQ1052="SPARE-ISSUE","SPARE-ISSUE",
AQ1052="Fiber CAmtel","ACTIVE",
AQ1052="Fiber AOF","ACTIVE",
AQ1052="Projet OCM (HUAWEI)","PLANNED WORKS",
AQ1052="Projet OCM (NOKIA)","PLANNED WORKS",
AQ1052="ACCESS-ISSUE","ACCESS-ISSUE",
AQ1052="Projet OCM (ZTE, NOKIA, autres projets)","PLANNED WORKS",
AQ1052="No root CAuse","No root cause",
AQ1052="ODU HS","ACTIVE",
AQ1052="IP &amp; VLAN","ACTIVE",
AQ1052="Warehouse HUAWEI","SPARE-ISSUE",
AQ1052="SPARE-HS","SPARE-ISSUE",
AQ1052="Power Telco","ACTIVE", AQ1052="no impacts","no impacts"
),"")</f>
        <v>No root cause</v>
      </c>
      <c r="AS1052" s="92" t="s">
        <v>5537</v>
      </c>
      <c r="AT1052" s="98" t="s">
        <v>812</v>
      </c>
      <c r="AV1052" s="17" t="s">
        <v>5537</v>
      </c>
      <c r="AW1052" s="7" t="s">
        <v>5537</v>
      </c>
      <c r="AX1052" s="6" t="s">
        <v>5537</v>
      </c>
      <c r="AY1052" s="7"/>
      <c r="AZ1052" s="3" t="s">
        <v>5537</v>
      </c>
      <c r="BA1052" s="18" t="s">
        <v>5537</v>
      </c>
      <c r="BB1052" s="18" t="s">
        <v>5537</v>
      </c>
      <c r="BC1052" s="18" t="s">
        <v>5537</v>
      </c>
      <c r="BD1052" s="18" t="s">
        <v>5537</v>
      </c>
      <c r="BE1052" s="18" t="s">
        <v>5537</v>
      </c>
      <c r="BF1052" s="18" t="s">
        <v>5537</v>
      </c>
      <c r="BG1052" s="18" t="s">
        <v>5537</v>
      </c>
      <c r="BH1052" s="18" t="s">
        <v>5537</v>
      </c>
      <c r="BI1052" s="18" t="s">
        <v>5537</v>
      </c>
      <c r="BJ1052" s="18" t="s">
        <v>5537</v>
      </c>
      <c r="BK1052" s="18" t="s">
        <v>5537</v>
      </c>
      <c r="BL1052" s="9" t="s">
        <v>5537</v>
      </c>
      <c r="BM1052" s="14" t="s">
        <v>5537</v>
      </c>
      <c r="BN1052" s="14" t="s">
        <v>5537</v>
      </c>
      <c r="BO1052" s="14" t="str">
        <f>_xlfn.XLOOKUP(B1052,'[4]cell downs 18042026 17h'!$B:$B,'[4]cell downs 18042026 17h'!$B:$B,"")</f>
        <v/>
      </c>
      <c r="BP1052" s="14" t="str">
        <f>_xlfn.XLOOKUP(B1052,'[5]Cells Huawei 19042026 15h'!$B:$B,'[5]Cells Huawei 19042026 15h'!$B:$B,"")</f>
        <v/>
      </c>
      <c r="BQ1052" s="9" t="str">
        <f>_xlfn.XLOOKUP(B1052,'[6]cells down 19042026 9H40'!$B:$B,'[6]cells down 19042026 9H40'!$B:$B,"")</f>
        <v/>
      </c>
      <c r="BR1052" s="9" t="s">
        <v>5537</v>
      </c>
      <c r="BS1052" s="9" t="s">
        <v>5537</v>
      </c>
      <c r="BT1052" s="108"/>
    </row>
    <row r="1053" spans="1:72" s="9" customFormat="1" x14ac:dyDescent="0.35">
      <c r="A1053" s="1" t="s">
        <v>1039</v>
      </c>
      <c r="B1053" s="1" t="s">
        <v>1040</v>
      </c>
      <c r="C1053" s="3" t="str">
        <f>_xlfn.XLOOKUP(B1053,'[1]daily break down'!$D:$D,'[1]daily break down'!$E:$E,"")</f>
        <v>CENTRE</v>
      </c>
      <c r="D1053" s="1" t="s">
        <v>11</v>
      </c>
      <c r="E1053" s="1" t="s">
        <v>12</v>
      </c>
      <c r="F1053" s="3" t="s">
        <v>226</v>
      </c>
      <c r="G1053" s="1" t="s">
        <v>1039</v>
      </c>
      <c r="H1053" s="33" t="str">
        <f>_xlfn.XLOOKUP(B1053,[2]CALCULATION!$B:$B,[2]CALCULATION!$H:$H,"")</f>
        <v>NOKIA</v>
      </c>
      <c r="I1053" s="28">
        <v>0.11257501433940306</v>
      </c>
      <c r="J1053" s="28">
        <v>4.8172546535286229E-2</v>
      </c>
      <c r="K1053" s="28">
        <v>0</v>
      </c>
      <c r="L1053" s="28">
        <v>0.34368195917621897</v>
      </c>
      <c r="M1053" s="28">
        <v>0.20260648968561756</v>
      </c>
      <c r="N1053" s="28">
        <v>0.15318548766811343</v>
      </c>
      <c r="O1053" s="28">
        <v>4.4088313600602655E-2</v>
      </c>
      <c r="P1053" s="28">
        <v>4.106277091483963</v>
      </c>
      <c r="Q1053" s="28">
        <v>4.3892127739111268E-2</v>
      </c>
      <c r="R1053" s="28">
        <v>0.11790770275630422</v>
      </c>
      <c r="S1053" s="93">
        <v>0</v>
      </c>
      <c r="T1053" s="93">
        <f>_xlfn.XLOOKUP(B1053,'[3]Nur des jours'!$B:$B,'[3]Nur des jours'!$U:$U,"")</f>
        <v>0</v>
      </c>
      <c r="U1053" s="93">
        <v>0</v>
      </c>
      <c r="V1053" s="93">
        <v>9.0209826129388479E-2</v>
      </c>
      <c r="W1053" s="93">
        <v>0</v>
      </c>
      <c r="X1053" s="93">
        <v>0</v>
      </c>
      <c r="Y1053" s="93">
        <v>7.3712378685797372E-2</v>
      </c>
      <c r="Z1053" s="93">
        <v>2.3322040161742756</v>
      </c>
      <c r="AA1053" s="93">
        <v>0.16823829376799573</v>
      </c>
      <c r="AB1053" s="93">
        <v>0</v>
      </c>
      <c r="AC1053" s="93">
        <f>_xlfn.XLOOKUP(B1053,'[3]Nur des jours'!$B:$B,'[3]Nur des jours'!$N:$N,"")</f>
        <v>4.9973889445343152E-2</v>
      </c>
      <c r="AD1053" s="93">
        <v>4.9973889445343152E-2</v>
      </c>
      <c r="AE1053" s="93">
        <v>0</v>
      </c>
      <c r="AF1053" s="93">
        <v>0</v>
      </c>
      <c r="AG1053" s="93"/>
      <c r="AH1053" s="93">
        <v>0</v>
      </c>
      <c r="AI1053" s="93">
        <v>0</v>
      </c>
      <c r="AJ1053" s="93">
        <v>0</v>
      </c>
      <c r="AK1053" s="93">
        <v>0</v>
      </c>
      <c r="AL1053" s="93">
        <v>0</v>
      </c>
      <c r="AM1053" s="49" t="s">
        <v>5559</v>
      </c>
      <c r="AN1053" s="49"/>
      <c r="AO1053" s="48" t="str" cm="1">
        <f t="array" ref="AO1053">IFERROR(_xlfn.IFS(
AQ1053="MPR ISSUE","PDH",
AQ1053="BSS Hardware Issue","BSS",
AQ1053="Sites strategiques, MLL, Pylone, etc.","ENVTECH",
AQ1053="AKTIVCO DEFAUT GE &amp; POWER Cabinet","AKTIVCO",
AQ1053="AKTIVCO Coupure ENEO &amp; Baisse de tension","AKTIVCO GRID ONLY",
AQ1053="Coupure ENEO &amp; Baisse de tension","IHS GRID ONLY",
AQ1053="Defaut GE &amp; POWER Cabinet","IHS",
AQ1053="Sharing","Partners",
AQ1053="Sites strategiques &amp; DataCenter","SST &amp; DC",
AQ1053="Exclu","Exclu",
AQ1053="SAT","SAT",
AQ1053="SPARE-ISSUE","SPARE-ISSUE",
AQ1053="Fiber CAmtel","TRANS_FO_CAMTEL",
AQ1053="Fiber AOF","Fiber AOF",
AQ1053="Projet OCM (HUAWEI)","TRAVAUX-HUAWEI",
AQ1053="Projet OCM (NOKIA)","TRAVAUX-NOKIA",
AQ1053="ACCESS-ISSUE","ACCESS-ISSUE",
AQ1053="Projet OCM (ZTE, NOKIA, autres projets)","TRAVAUX OCM",
AQ1053="No root CAuse","No root cause",
AQ1053="ODU HS","PDH",
AQ1053="IP &amp; VLAN","PDH",
AQ1053="Warehouse HUAWEI","SPARE-ISSUE",
AQ1053="SPARE-HS","SPARE-ISSUE",
AQ1053="Power Telco","BSS",AQ1053="no impacts","no impacts"
),"")</f>
        <v>No root cause</v>
      </c>
      <c r="AP1053" s="48" t="str" cm="1">
        <f t="array" ref="AP1053">IFERROR(_xlfn.IFS(
AQ1053="MPR ISSUE","TX ISSUE",
AQ1053="BSS Hardware Issue","RAN ISSUE",
AQ1053="Sites strategiques, MLL, Pylone, etc.","ENVTECH",
AQ1053="AKTIVCO DEFAUT GE &amp; POWER Cabinet","POWER ISSUE",
AQ1053="AKTIVCO Coupure ENEO &amp; Baisse de tension","POWER ISSUE",
AQ1053="Coupure ENEO &amp; Baisse de tension","POWER ISSUE",
AQ1053="Defaut GE &amp; POWER Cabinet","POWER ISSUE",
AQ1053="Sharing","POWER ISSUE",
AQ1053="Sites strategiques &amp; DataCenter","POWER ISSUE",
AQ1053="Exclu","Exclu",
AQ1053="SAT","TX ISSUE",
AQ1053="SPARE-ISSUE","SPARE-ISSUE",
AQ1053="Fiber CAmtel","TX ISSUE",
AQ1053="Fiber AOF","TX ISSUE",
AQ1053="Projet OCM (HUAWEI)","TRAVAUX-HUAWEI",
AQ1053="Projet OCM (NOKIA)","TRAVAUX -NOKIA",
AQ1053="ACCESS-ISSUE","ACCESS-ISSUE",
AQ1053="Projet OCM (ZTE, NOKIA, autres projets)","TRAVAUX OCM",
AQ1053="No root CAuse","No root cause",
AQ1053="ODU HS","TX ISSUE",
AQ1053="IP &amp; VLAN","TX ISSUE",
AQ1053="Warehouse HUAWEI","SPARE-ISSUE",
AQ1053="SPARE-HS","SPARE-ISSUE",
AQ1053="Power Telco","RAN ISSUE",AQ1053="no impacts","no impacts"
),"")</f>
        <v>No root cause</v>
      </c>
      <c r="AQ1053" s="126" t="s">
        <v>5344</v>
      </c>
      <c r="AR1053" s="48" t="str" cm="1">
        <f t="array" ref="AR1053">IFERROR(_xlfn.IFS(
AQ1053="MPR ISSUE","ACTIVE",
AQ1053="BSS Hardware Issue","ACTIVE",
AQ1053="Sites strategiques, MLL, Pylone, etc.","PASSIVE",
AQ1053="AKTIVCO DEFAUT GE &amp; POWER Cabinet","PASSIVE",
AQ1053="AKTIVCO Coupure ENEO &amp; Baisse de tension","PASSIVE",
AQ1053="Coupure ENEO &amp; Baisse de tension","PASSIVE",
AQ1053="Defaut GE &amp; POWER Cabinet","PASSIVE",
AQ1053="Sharing","PASSIVE",
AQ1053="Sites strategiques &amp; DataCenter","PASSIVE",
AQ1053="Exclu","Exclu",
AQ1053="SAT","ACTIVE",
AQ1053="SPARE-ISSUE","SPARE-ISSUE",
AQ1053="Fiber CAmtel","ACTIVE",
AQ1053="Fiber AOF","ACTIVE",
AQ1053="Projet OCM (HUAWEI)","PLANNED WORKS",
AQ1053="Projet OCM (NOKIA)","PLANNED WORKS",
AQ1053="ACCESS-ISSUE","ACCESS-ISSUE",
AQ1053="Projet OCM (ZTE, NOKIA, autres projets)","PLANNED WORKS",
AQ1053="No root CAuse","No root cause",
AQ1053="ODU HS","ACTIVE",
AQ1053="IP &amp; VLAN","ACTIVE",
AQ1053="Warehouse HUAWEI","SPARE-ISSUE",
AQ1053="SPARE-HS","SPARE-ISSUE",
AQ1053="Power Telco","ACTIVE", AQ1053="no impacts","no impacts"
),"")</f>
        <v>No root cause</v>
      </c>
      <c r="AS1053" s="92" t="s">
        <v>5537</v>
      </c>
      <c r="AT1053" s="98" t="s">
        <v>1040</v>
      </c>
      <c r="AV1053" s="17" t="s">
        <v>5537</v>
      </c>
      <c r="AW1053" s="7" t="s">
        <v>5537</v>
      </c>
      <c r="AX1053" s="6" t="s">
        <v>5537</v>
      </c>
      <c r="AY1053" s="7"/>
      <c r="AZ1053" s="3" t="s">
        <v>5537</v>
      </c>
      <c r="BA1053" s="18" t="s">
        <v>5537</v>
      </c>
      <c r="BB1053" s="18" t="s">
        <v>5537</v>
      </c>
      <c r="BC1053" s="18" t="s">
        <v>5537</v>
      </c>
      <c r="BD1053" s="18" t="s">
        <v>5537</v>
      </c>
      <c r="BE1053" s="18" t="s">
        <v>5537</v>
      </c>
      <c r="BF1053" s="18" t="s">
        <v>5537</v>
      </c>
      <c r="BG1053" s="18" t="s">
        <v>5537</v>
      </c>
      <c r="BH1053" s="18" t="s">
        <v>5537</v>
      </c>
      <c r="BI1053" s="18" t="s">
        <v>5537</v>
      </c>
      <c r="BJ1053" s="18" t="s">
        <v>5537</v>
      </c>
      <c r="BK1053" s="18" t="s">
        <v>5537</v>
      </c>
      <c r="BL1053" s="9" t="s">
        <v>5537</v>
      </c>
      <c r="BM1053" s="14" t="s">
        <v>5537</v>
      </c>
      <c r="BN1053" s="14" t="s">
        <v>5537</v>
      </c>
      <c r="BO1053" s="14" t="str">
        <f>_xlfn.XLOOKUP(B1053,'[4]cell downs 18042026 17h'!$B:$B,'[4]cell downs 18042026 17h'!$B:$B,"")</f>
        <v/>
      </c>
      <c r="BP1053" s="14" t="str">
        <f>_xlfn.XLOOKUP(B1053,'[5]Cells Huawei 19042026 15h'!$B:$B,'[5]Cells Huawei 19042026 15h'!$B:$B,"")</f>
        <v/>
      </c>
      <c r="BQ1053" s="9" t="str">
        <f>_xlfn.XLOOKUP(B1053,'[6]cells down 19042026 9H40'!$B:$B,'[6]cells down 19042026 9H40'!$B:$B,"")</f>
        <v/>
      </c>
      <c r="BR1053" s="9" t="s">
        <v>1040</v>
      </c>
      <c r="BS1053" s="9" t="s">
        <v>5537</v>
      </c>
      <c r="BT1053" s="108"/>
    </row>
    <row r="1054" spans="1:72" s="9" customFormat="1" x14ac:dyDescent="0.35">
      <c r="A1054" s="1" t="s">
        <v>2941</v>
      </c>
      <c r="B1054" s="8" t="s">
        <v>2942</v>
      </c>
      <c r="C1054" s="3" t="str">
        <f>_xlfn.XLOOKUP(B1054,'[1]daily break down'!$D:$D,'[1]daily break down'!$E:$E,"")</f>
        <v>ADAMAOUA</v>
      </c>
      <c r="D1054" s="1" t="s">
        <v>11</v>
      </c>
      <c r="E1054" s="1" t="s">
        <v>66</v>
      </c>
      <c r="F1054" s="3" t="s">
        <v>90</v>
      </c>
      <c r="G1054" s="1" t="s">
        <v>2943</v>
      </c>
      <c r="H1054" s="33" t="str">
        <f>_xlfn.XLOOKUP(B1054,[2]CALCULATION!$B:$B,[2]CALCULATION!$H:$H,"")</f>
        <v>NOKIA</v>
      </c>
      <c r="I1054" s="28">
        <v>0</v>
      </c>
      <c r="J1054" s="28">
        <v>6.4621110814108665E-2</v>
      </c>
      <c r="K1054" s="28">
        <v>0</v>
      </c>
      <c r="L1054" s="28">
        <v>0</v>
      </c>
      <c r="M1054" s="28">
        <v>0</v>
      </c>
      <c r="N1054" s="28">
        <v>0</v>
      </c>
      <c r="O1054" s="28">
        <v>0</v>
      </c>
      <c r="P1054" s="28">
        <v>0</v>
      </c>
      <c r="Q1054" s="28">
        <v>0</v>
      </c>
      <c r="R1054" s="28">
        <v>0</v>
      </c>
      <c r="S1054" s="93">
        <v>6.0603178560773414E-2</v>
      </c>
      <c r="T1054" s="93">
        <f>_xlfn.XLOOKUP(B1054,'[3]Nur des jours'!$B:$B,'[3]Nur des jours'!$U:$U,"")</f>
        <v>0</v>
      </c>
      <c r="U1054" s="93">
        <v>0</v>
      </c>
      <c r="V1054" s="93">
        <v>0</v>
      </c>
      <c r="W1054" s="93">
        <v>0</v>
      </c>
      <c r="X1054" s="93">
        <v>0</v>
      </c>
      <c r="Y1054" s="93">
        <v>0</v>
      </c>
      <c r="Z1054" s="93">
        <v>0</v>
      </c>
      <c r="AA1054" s="93">
        <v>5.3511428404552598E-3</v>
      </c>
      <c r="AB1054" s="93">
        <v>0</v>
      </c>
      <c r="AC1054" s="93">
        <f>_xlfn.XLOOKUP(B1054,'[3]Nur des jours'!$B:$B,'[3]Nur des jours'!$N:$N,"")</f>
        <v>4.4163215355106186E-2</v>
      </c>
      <c r="AD1054" s="93">
        <v>4.4163215355106186E-2</v>
      </c>
      <c r="AE1054" s="93">
        <v>0</v>
      </c>
      <c r="AF1054" s="93">
        <v>0</v>
      </c>
      <c r="AG1054" s="93"/>
      <c r="AH1054" s="93">
        <v>0</v>
      </c>
      <c r="AI1054" s="93">
        <v>0</v>
      </c>
      <c r="AJ1054" s="93">
        <v>0</v>
      </c>
      <c r="AK1054" s="93">
        <v>0</v>
      </c>
      <c r="AL1054" s="93">
        <v>0</v>
      </c>
      <c r="AM1054" s="49" t="s">
        <v>5559</v>
      </c>
      <c r="AN1054" s="49"/>
      <c r="AO1054" s="48" t="str" cm="1">
        <f t="array" ref="AO1054">IFERROR(_xlfn.IFS(
AQ1054="MPR ISSUE","PDH",
AQ1054="BSS Hardware Issue","BSS",
AQ1054="Sites strategiques, MLL, Pylone, etc.","ENVTECH",
AQ1054="AKTIVCO DEFAUT GE &amp; POWER Cabinet","AKTIVCO",
AQ1054="AKTIVCO Coupure ENEO &amp; Baisse de tension","AKTIVCO GRID ONLY",
AQ1054="Coupure ENEO &amp; Baisse de tension","IHS GRID ONLY",
AQ1054="Defaut GE &amp; POWER Cabinet","IHS",
AQ1054="Sharing","Partners",
AQ1054="Sites strategiques &amp; DataCenter","SST &amp; DC",
AQ1054="Exclu","Exclu",
AQ1054="SAT","SAT",
AQ1054="SPARE-ISSUE","SPARE-ISSUE",
AQ1054="Fiber CAmtel","TRANS_FO_CAMTEL",
AQ1054="Fiber AOF","Fiber AOF",
AQ1054="Projet OCM (HUAWEI)","TRAVAUX-HUAWEI",
AQ1054="Projet OCM (NOKIA)","TRAVAUX-NOKIA",
AQ1054="ACCESS-ISSUE","ACCESS-ISSUE",
AQ1054="Projet OCM (ZTE, NOKIA, autres projets)","TRAVAUX OCM",
AQ1054="No root CAuse","No root cause",
AQ1054="ODU HS","PDH",
AQ1054="IP &amp; VLAN","PDH",
AQ1054="Warehouse HUAWEI","SPARE-ISSUE",
AQ1054="SPARE-HS","SPARE-ISSUE",
AQ1054="Power Telco","BSS",AQ1054="no impacts","no impacts"
),"")</f>
        <v>No root cause</v>
      </c>
      <c r="AP1054" s="48" t="str" cm="1">
        <f t="array" ref="AP1054">IFERROR(_xlfn.IFS(
AQ1054="MPR ISSUE","TX ISSUE",
AQ1054="BSS Hardware Issue","RAN ISSUE",
AQ1054="Sites strategiques, MLL, Pylone, etc.","ENVTECH",
AQ1054="AKTIVCO DEFAUT GE &amp; POWER Cabinet","POWER ISSUE",
AQ1054="AKTIVCO Coupure ENEO &amp; Baisse de tension","POWER ISSUE",
AQ1054="Coupure ENEO &amp; Baisse de tension","POWER ISSUE",
AQ1054="Defaut GE &amp; POWER Cabinet","POWER ISSUE",
AQ1054="Sharing","POWER ISSUE",
AQ1054="Sites strategiques &amp; DataCenter","POWER ISSUE",
AQ1054="Exclu","Exclu",
AQ1054="SAT","TX ISSUE",
AQ1054="SPARE-ISSUE","SPARE-ISSUE",
AQ1054="Fiber CAmtel","TX ISSUE",
AQ1054="Fiber AOF","TX ISSUE",
AQ1054="Projet OCM (HUAWEI)","TRAVAUX-HUAWEI",
AQ1054="Projet OCM (NOKIA)","TRAVAUX -NOKIA",
AQ1054="ACCESS-ISSUE","ACCESS-ISSUE",
AQ1054="Projet OCM (ZTE, NOKIA, autres projets)","TRAVAUX OCM",
AQ1054="No root CAuse","No root cause",
AQ1054="ODU HS","TX ISSUE",
AQ1054="IP &amp; VLAN","TX ISSUE",
AQ1054="Warehouse HUAWEI","SPARE-ISSUE",
AQ1054="SPARE-HS","SPARE-ISSUE",
AQ1054="Power Telco","RAN ISSUE",AQ1054="no impacts","no impacts"
),"")</f>
        <v>No root cause</v>
      </c>
      <c r="AQ1054" s="126" t="s">
        <v>5344</v>
      </c>
      <c r="AR1054" s="48" t="str" cm="1">
        <f t="array" ref="AR1054">IFERROR(_xlfn.IFS(
AQ1054="MPR ISSUE","ACTIVE",
AQ1054="BSS Hardware Issue","ACTIVE",
AQ1054="Sites strategiques, MLL, Pylone, etc.","PASSIVE",
AQ1054="AKTIVCO DEFAUT GE &amp; POWER Cabinet","PASSIVE",
AQ1054="AKTIVCO Coupure ENEO &amp; Baisse de tension","PASSIVE",
AQ1054="Coupure ENEO &amp; Baisse de tension","PASSIVE",
AQ1054="Defaut GE &amp; POWER Cabinet","PASSIVE",
AQ1054="Sharing","PASSIVE",
AQ1054="Sites strategiques &amp; DataCenter","PASSIVE",
AQ1054="Exclu","Exclu",
AQ1054="SAT","ACTIVE",
AQ1054="SPARE-ISSUE","SPARE-ISSUE",
AQ1054="Fiber CAmtel","ACTIVE",
AQ1054="Fiber AOF","ACTIVE",
AQ1054="Projet OCM (HUAWEI)","PLANNED WORKS",
AQ1054="Projet OCM (NOKIA)","PLANNED WORKS",
AQ1054="ACCESS-ISSUE","ACCESS-ISSUE",
AQ1054="Projet OCM (ZTE, NOKIA, autres projets)","PLANNED WORKS",
AQ1054="No root CAuse","No root cause",
AQ1054="ODU HS","ACTIVE",
AQ1054="IP &amp; VLAN","ACTIVE",
AQ1054="Warehouse HUAWEI","SPARE-ISSUE",
AQ1054="SPARE-HS","SPARE-ISSUE",
AQ1054="Power Telco","ACTIVE", AQ1054="no impacts","no impacts"
),"")</f>
        <v>No root cause</v>
      </c>
      <c r="AS1054" s="92" t="s">
        <v>5537</v>
      </c>
      <c r="AT1054" s="98" t="s">
        <v>2942</v>
      </c>
      <c r="AV1054" s="17" t="s">
        <v>5537</v>
      </c>
      <c r="AW1054" s="7" t="s">
        <v>5537</v>
      </c>
      <c r="AX1054" s="6" t="s">
        <v>5537</v>
      </c>
      <c r="AY1054" s="7"/>
      <c r="AZ1054" s="3" t="s">
        <v>5537</v>
      </c>
      <c r="BA1054" s="18" t="s">
        <v>5537</v>
      </c>
      <c r="BB1054" s="18" t="s">
        <v>5537</v>
      </c>
      <c r="BC1054" s="18" t="s">
        <v>5537</v>
      </c>
      <c r="BD1054" s="18" t="s">
        <v>5537</v>
      </c>
      <c r="BE1054" s="18" t="s">
        <v>5537</v>
      </c>
      <c r="BF1054" s="18" t="s">
        <v>5537</v>
      </c>
      <c r="BG1054" s="18" t="s">
        <v>5537</v>
      </c>
      <c r="BH1054" s="18" t="s">
        <v>5537</v>
      </c>
      <c r="BI1054" s="18" t="s">
        <v>5537</v>
      </c>
      <c r="BJ1054" s="18" t="s">
        <v>5537</v>
      </c>
      <c r="BK1054" s="18" t="s">
        <v>5537</v>
      </c>
      <c r="BL1054" s="9" t="s">
        <v>5537</v>
      </c>
      <c r="BM1054" s="14" t="s">
        <v>5537</v>
      </c>
      <c r="BN1054" s="14" t="s">
        <v>5537</v>
      </c>
      <c r="BO1054" s="14" t="str">
        <f>_xlfn.XLOOKUP(B1054,'[4]cell downs 18042026 17h'!$B:$B,'[4]cell downs 18042026 17h'!$B:$B,"")</f>
        <v/>
      </c>
      <c r="BP1054" s="14" t="str">
        <f>_xlfn.XLOOKUP(B1054,'[5]Cells Huawei 19042026 15h'!$B:$B,'[5]Cells Huawei 19042026 15h'!$B:$B,"")</f>
        <v/>
      </c>
      <c r="BQ1054" s="9" t="str">
        <f>_xlfn.XLOOKUP(B1054,'[6]cells down 19042026 9H40'!$B:$B,'[6]cells down 19042026 9H40'!$B:$B,"")</f>
        <v/>
      </c>
      <c r="BR1054" s="9" t="s">
        <v>2942</v>
      </c>
      <c r="BS1054" s="9" t="s">
        <v>12</v>
      </c>
      <c r="BT1054" s="108"/>
    </row>
    <row r="1055" spans="1:72" s="9" customFormat="1" x14ac:dyDescent="0.35">
      <c r="A1055" s="3" t="s">
        <v>2438</v>
      </c>
      <c r="B1055" s="25" t="s">
        <v>2439</v>
      </c>
      <c r="C1055" s="3" t="str">
        <f>_xlfn.XLOOKUP(B1055,'[1]daily break down'!$D:$D,'[1]daily break down'!$E:$E,"")</f>
        <v>LITTORAL</v>
      </c>
      <c r="D1055" s="3" t="s">
        <v>11</v>
      </c>
      <c r="E1055" s="3" t="s">
        <v>66</v>
      </c>
      <c r="F1055" s="3" t="s">
        <v>31</v>
      </c>
      <c r="G1055" s="3" t="s">
        <v>2440</v>
      </c>
      <c r="H1055" s="33" t="str">
        <f>_xlfn.XLOOKUP(B1055,[2]CALCULATION!$B:$B,[2]CALCULATION!$H:$H,"")</f>
        <v>NOKIA</v>
      </c>
      <c r="I1055" s="28">
        <v>0</v>
      </c>
      <c r="J1055" s="28">
        <v>2.051034006500451E-3</v>
      </c>
      <c r="K1055" s="28">
        <v>0</v>
      </c>
      <c r="L1055" s="28">
        <v>0</v>
      </c>
      <c r="M1055" s="28">
        <v>0</v>
      </c>
      <c r="N1055" s="28">
        <v>0</v>
      </c>
      <c r="O1055" s="28">
        <v>0</v>
      </c>
      <c r="P1055" s="28">
        <v>0</v>
      </c>
      <c r="Q1055" s="28">
        <v>0</v>
      </c>
      <c r="R1055" s="28">
        <v>0</v>
      </c>
      <c r="S1055" s="93">
        <v>3.3727246817484962</v>
      </c>
      <c r="T1055" s="93">
        <f>_xlfn.XLOOKUP(B1055,'[3]Nur des jours'!$B:$B,'[3]Nur des jours'!$U:$U,"")</f>
        <v>0</v>
      </c>
      <c r="U1055" s="93">
        <v>0</v>
      </c>
      <c r="V1055" s="93">
        <v>0</v>
      </c>
      <c r="W1055" s="93">
        <v>0</v>
      </c>
      <c r="X1055" s="93">
        <v>0</v>
      </c>
      <c r="Y1055" s="93">
        <v>0</v>
      </c>
      <c r="Z1055" s="93">
        <v>4.6050172215516293E-2</v>
      </c>
      <c r="AA1055" s="93">
        <v>0</v>
      </c>
      <c r="AB1055" s="93">
        <v>0</v>
      </c>
      <c r="AC1055" s="93">
        <f>_xlfn.XLOOKUP(B1055,'[3]Nur des jours'!$B:$B,'[3]Nur des jours'!$N:$N,"")</f>
        <v>4.2964703666606797E-2</v>
      </c>
      <c r="AD1055" s="93">
        <v>4.2964703666606797E-2</v>
      </c>
      <c r="AE1055" s="93">
        <v>0</v>
      </c>
      <c r="AF1055" s="93">
        <v>0</v>
      </c>
      <c r="AG1055" s="93"/>
      <c r="AH1055" s="93">
        <v>0</v>
      </c>
      <c r="AI1055" s="93">
        <v>0</v>
      </c>
      <c r="AJ1055" s="93">
        <v>0</v>
      </c>
      <c r="AK1055" s="93">
        <v>0</v>
      </c>
      <c r="AL1055" s="93">
        <v>0</v>
      </c>
      <c r="AM1055" s="49" t="s">
        <v>5559</v>
      </c>
      <c r="AN1055" s="49"/>
      <c r="AO1055" s="48" t="str" cm="1">
        <f t="array" ref="AO1055">IFERROR(_xlfn.IFS(
AQ1055="MPR ISSUE","PDH",
AQ1055="BSS Hardware Issue","BSS",
AQ1055="Sites strategiques, MLL, Pylone, etc.","ENVTECH",
AQ1055="AKTIVCO DEFAUT GE &amp; POWER Cabinet","AKTIVCO",
AQ1055="AKTIVCO Coupure ENEO &amp; Baisse de tension","AKTIVCO GRID ONLY",
AQ1055="Coupure ENEO &amp; Baisse de tension","IHS GRID ONLY",
AQ1055="Defaut GE &amp; POWER Cabinet","IHS",
AQ1055="Sharing","Partners",
AQ1055="Sites strategiques &amp; DataCenter","SST &amp; DC",
AQ1055="Exclu","Exclu",
AQ1055="SAT","SAT",
AQ1055="SPARE-ISSUE","SPARE-ISSUE",
AQ1055="Fiber CAmtel","TRANS_FO_CAMTEL",
AQ1055="Fiber AOF","Fiber AOF",
AQ1055="Projet OCM (HUAWEI)","TRAVAUX-HUAWEI",
AQ1055="Projet OCM (NOKIA)","TRAVAUX-NOKIA",
AQ1055="ACCESS-ISSUE","ACCESS-ISSUE",
AQ1055="Projet OCM (ZTE, NOKIA, autres projets)","TRAVAUX OCM",
AQ1055="No root CAuse","No root cause",
AQ1055="ODU HS","PDH",
AQ1055="IP &amp; VLAN","PDH",
AQ1055="Warehouse HUAWEI","SPARE-ISSUE",
AQ1055="SPARE-HS","SPARE-ISSUE",
AQ1055="Power Telco","BSS",AQ1055="no impacts","no impacts"
),"")</f>
        <v>No root cause</v>
      </c>
      <c r="AP1055" s="48" t="str" cm="1">
        <f t="array" ref="AP1055">IFERROR(_xlfn.IFS(
AQ1055="MPR ISSUE","TX ISSUE",
AQ1055="BSS Hardware Issue","RAN ISSUE",
AQ1055="Sites strategiques, MLL, Pylone, etc.","ENVTECH",
AQ1055="AKTIVCO DEFAUT GE &amp; POWER Cabinet","POWER ISSUE",
AQ1055="AKTIVCO Coupure ENEO &amp; Baisse de tension","POWER ISSUE",
AQ1055="Coupure ENEO &amp; Baisse de tension","POWER ISSUE",
AQ1055="Defaut GE &amp; POWER Cabinet","POWER ISSUE",
AQ1055="Sharing","POWER ISSUE",
AQ1055="Sites strategiques &amp; DataCenter","POWER ISSUE",
AQ1055="Exclu","Exclu",
AQ1055="SAT","TX ISSUE",
AQ1055="SPARE-ISSUE","SPARE-ISSUE",
AQ1055="Fiber CAmtel","TX ISSUE",
AQ1055="Fiber AOF","TX ISSUE",
AQ1055="Projet OCM (HUAWEI)","TRAVAUX-HUAWEI",
AQ1055="Projet OCM (NOKIA)","TRAVAUX -NOKIA",
AQ1055="ACCESS-ISSUE","ACCESS-ISSUE",
AQ1055="Projet OCM (ZTE, NOKIA, autres projets)","TRAVAUX OCM",
AQ1055="No root CAuse","No root cause",
AQ1055="ODU HS","TX ISSUE",
AQ1055="IP &amp; VLAN","TX ISSUE",
AQ1055="Warehouse HUAWEI","SPARE-ISSUE",
AQ1055="SPARE-HS","SPARE-ISSUE",
AQ1055="Power Telco","RAN ISSUE",AQ1055="no impacts","no impacts"
),"")</f>
        <v>No root cause</v>
      </c>
      <c r="AQ1055" s="126" t="s">
        <v>5344</v>
      </c>
      <c r="AR1055" s="48" t="str" cm="1">
        <f t="array" ref="AR1055">IFERROR(_xlfn.IFS(
AQ1055="MPR ISSUE","ACTIVE",
AQ1055="BSS Hardware Issue","ACTIVE",
AQ1055="Sites strategiques, MLL, Pylone, etc.","PASSIVE",
AQ1055="AKTIVCO DEFAUT GE &amp; POWER Cabinet","PASSIVE",
AQ1055="AKTIVCO Coupure ENEO &amp; Baisse de tension","PASSIVE",
AQ1055="Coupure ENEO &amp; Baisse de tension","PASSIVE",
AQ1055="Defaut GE &amp; POWER Cabinet","PASSIVE",
AQ1055="Sharing","PASSIVE",
AQ1055="Sites strategiques &amp; DataCenter","PASSIVE",
AQ1055="Exclu","Exclu",
AQ1055="SAT","ACTIVE",
AQ1055="SPARE-ISSUE","SPARE-ISSUE",
AQ1055="Fiber CAmtel","ACTIVE",
AQ1055="Fiber AOF","ACTIVE",
AQ1055="Projet OCM (HUAWEI)","PLANNED WORKS",
AQ1055="Projet OCM (NOKIA)","PLANNED WORKS",
AQ1055="ACCESS-ISSUE","ACCESS-ISSUE",
AQ1055="Projet OCM (ZTE, NOKIA, autres projets)","PLANNED WORKS",
AQ1055="No root CAuse","No root cause",
AQ1055="ODU HS","ACTIVE",
AQ1055="IP &amp; VLAN","ACTIVE",
AQ1055="Warehouse HUAWEI","SPARE-ISSUE",
AQ1055="SPARE-HS","SPARE-ISSUE",
AQ1055="Power Telco","ACTIVE", AQ1055="no impacts","no impacts"
),"")</f>
        <v>No root cause</v>
      </c>
      <c r="AS1055" s="92" t="s">
        <v>5537</v>
      </c>
      <c r="AT1055" s="98" t="s">
        <v>2439</v>
      </c>
      <c r="AV1055" s="17" t="s">
        <v>5537</v>
      </c>
      <c r="AW1055" s="7" t="s">
        <v>5537</v>
      </c>
      <c r="AX1055" s="6" t="s">
        <v>5537</v>
      </c>
      <c r="AY1055" s="7"/>
      <c r="AZ1055" s="3" t="s">
        <v>5537</v>
      </c>
      <c r="BA1055" s="18" t="s">
        <v>5537</v>
      </c>
      <c r="BB1055" s="18" t="s">
        <v>5537</v>
      </c>
      <c r="BC1055" s="18" t="s">
        <v>5537</v>
      </c>
      <c r="BD1055" s="18" t="s">
        <v>5537</v>
      </c>
      <c r="BE1055" s="18" t="s">
        <v>5537</v>
      </c>
      <c r="BF1055" s="18" t="s">
        <v>5537</v>
      </c>
      <c r="BG1055" s="18" t="s">
        <v>5537</v>
      </c>
      <c r="BH1055" s="18" t="s">
        <v>5537</v>
      </c>
      <c r="BI1055" s="18" t="s">
        <v>5537</v>
      </c>
      <c r="BJ1055" s="18" t="s">
        <v>5537</v>
      </c>
      <c r="BK1055" s="18" t="s">
        <v>5537</v>
      </c>
      <c r="BL1055" s="9" t="s">
        <v>5537</v>
      </c>
      <c r="BM1055" s="14" t="s">
        <v>5537</v>
      </c>
      <c r="BN1055" s="14" t="s">
        <v>5537</v>
      </c>
      <c r="BO1055" s="14" t="str">
        <f>_xlfn.XLOOKUP(B1055,'[4]cell downs 18042026 17h'!$B:$B,'[4]cell downs 18042026 17h'!$B:$B,"")</f>
        <v/>
      </c>
      <c r="BP1055" s="14" t="str">
        <f>_xlfn.XLOOKUP(B1055,'[5]Cells Huawei 19042026 15h'!$B:$B,'[5]Cells Huawei 19042026 15h'!$B:$B,"")</f>
        <v/>
      </c>
      <c r="BQ1055" s="9" t="str">
        <f>_xlfn.XLOOKUP(B1055,'[6]cells down 19042026 9H40'!$B:$B,'[6]cells down 19042026 9H40'!$B:$B,"")</f>
        <v/>
      </c>
      <c r="BR1055" s="9" t="s">
        <v>2439</v>
      </c>
      <c r="BS1055" s="9" t="s">
        <v>5537</v>
      </c>
      <c r="BT1055" s="108"/>
    </row>
    <row r="1056" spans="1:72" s="9" customFormat="1" x14ac:dyDescent="0.35">
      <c r="A1056" s="1" t="s">
        <v>827</v>
      </c>
      <c r="B1056" s="8" t="s">
        <v>828</v>
      </c>
      <c r="C1056" s="3" t="str">
        <f>_xlfn.XLOOKUP(B1056,'[1]daily break down'!$D:$D,'[1]daily break down'!$E:$E,"")</f>
        <v>Douala</v>
      </c>
      <c r="D1056" s="1" t="s">
        <v>11</v>
      </c>
      <c r="E1056" s="1" t="s">
        <v>12</v>
      </c>
      <c r="F1056" s="3" t="s">
        <v>31</v>
      </c>
      <c r="G1056" s="1" t="s">
        <v>32</v>
      </c>
      <c r="H1056" s="34" t="str">
        <f>_xlfn.XLOOKUP(B1056,[2]CALCULATION!$B:$B,[2]CALCULATION!$H:$H,"")</f>
        <v>ZTE</v>
      </c>
      <c r="I1056" s="28">
        <v>0</v>
      </c>
      <c r="J1056" s="28">
        <v>0.22079826956936169</v>
      </c>
      <c r="K1056" s="28">
        <v>0</v>
      </c>
      <c r="L1056" s="28">
        <v>3.4067318146407439</v>
      </c>
      <c r="M1056" s="28">
        <v>0</v>
      </c>
      <c r="N1056" s="28">
        <v>0</v>
      </c>
      <c r="O1056" s="28">
        <v>0</v>
      </c>
      <c r="P1056" s="28">
        <v>0</v>
      </c>
      <c r="Q1056" s="28">
        <v>0</v>
      </c>
      <c r="R1056" s="28">
        <v>0</v>
      </c>
      <c r="S1056" s="93">
        <v>0</v>
      </c>
      <c r="T1056" s="93">
        <f>_xlfn.XLOOKUP(B1056,'[3]Nur des jours'!$B:$B,'[3]Nur des jours'!$U:$U,"")</f>
        <v>0</v>
      </c>
      <c r="U1056" s="93">
        <v>0</v>
      </c>
      <c r="V1056" s="93">
        <v>0</v>
      </c>
      <c r="W1056" s="93">
        <v>0</v>
      </c>
      <c r="X1056" s="93">
        <v>0</v>
      </c>
      <c r="Y1056" s="93">
        <v>0</v>
      </c>
      <c r="Z1056" s="93">
        <v>0</v>
      </c>
      <c r="AA1056" s="93">
        <v>0.14009454018314466</v>
      </c>
      <c r="AB1056" s="93">
        <v>0</v>
      </c>
      <c r="AC1056" s="93">
        <f>_xlfn.XLOOKUP(B1056,'[3]Nur des jours'!$B:$B,'[3]Nur des jours'!$N:$N,"")</f>
        <v>3.9005316280144781E-2</v>
      </c>
      <c r="AD1056" s="93">
        <v>3.9005316280144781E-2</v>
      </c>
      <c r="AE1056" s="93">
        <v>0</v>
      </c>
      <c r="AF1056" s="93">
        <v>0</v>
      </c>
      <c r="AG1056" s="93"/>
      <c r="AH1056" s="93">
        <v>0</v>
      </c>
      <c r="AI1056" s="93">
        <v>0</v>
      </c>
      <c r="AJ1056" s="93">
        <v>0</v>
      </c>
      <c r="AK1056" s="93">
        <v>0</v>
      </c>
      <c r="AL1056" s="93">
        <v>0</v>
      </c>
      <c r="AM1056" s="49" t="s">
        <v>5559</v>
      </c>
      <c r="AN1056" s="49"/>
      <c r="AO1056" s="48" t="str" cm="1">
        <f t="array" ref="AO1056">IFERROR(_xlfn.IFS(
AQ1056="MPR ISSUE","PDH",
AQ1056="BSS Hardware Issue","BSS",
AQ1056="Sites strategiques, MLL, Pylone, etc.","ENVTECH",
AQ1056="AKTIVCO DEFAUT GE &amp; POWER Cabinet","AKTIVCO",
AQ1056="AKTIVCO Coupure ENEO &amp; Baisse de tension","AKTIVCO GRID ONLY",
AQ1056="Coupure ENEO &amp; Baisse de tension","IHS GRID ONLY",
AQ1056="Defaut GE &amp; POWER Cabinet","IHS",
AQ1056="Sharing","Partners",
AQ1056="Sites strategiques &amp; DataCenter","SST &amp; DC",
AQ1056="Exclu","Exclu",
AQ1056="SAT","SAT",
AQ1056="SPARE-ISSUE","SPARE-ISSUE",
AQ1056="Fiber CAmtel","TRANS_FO_CAMTEL",
AQ1056="Fiber AOF","Fiber AOF",
AQ1056="Projet OCM (HUAWEI)","TRAVAUX-HUAWEI",
AQ1056="Projet OCM (NOKIA)","TRAVAUX-NOKIA",
AQ1056="ACCESS-ISSUE","ACCESS-ISSUE",
AQ1056="Projet OCM (ZTE, NOKIA, autres projets)","TRAVAUX OCM",
AQ1056="No root CAuse","No root cause",
AQ1056="ODU HS","PDH",
AQ1056="IP &amp; VLAN","PDH",
AQ1056="Warehouse HUAWEI","SPARE-ISSUE",
AQ1056="SPARE-HS","SPARE-ISSUE",
AQ1056="Power Telco","BSS",AQ1056="no impacts","no impacts"
),"")</f>
        <v>No root cause</v>
      </c>
      <c r="AP1056" s="48" t="str" cm="1">
        <f t="array" ref="AP1056">IFERROR(_xlfn.IFS(
AQ1056="MPR ISSUE","TX ISSUE",
AQ1056="BSS Hardware Issue","RAN ISSUE",
AQ1056="Sites strategiques, MLL, Pylone, etc.","ENVTECH",
AQ1056="AKTIVCO DEFAUT GE &amp; POWER Cabinet","POWER ISSUE",
AQ1056="AKTIVCO Coupure ENEO &amp; Baisse de tension","POWER ISSUE",
AQ1056="Coupure ENEO &amp; Baisse de tension","POWER ISSUE",
AQ1056="Defaut GE &amp; POWER Cabinet","POWER ISSUE",
AQ1056="Sharing","POWER ISSUE",
AQ1056="Sites strategiques &amp; DataCenter","POWER ISSUE",
AQ1056="Exclu","Exclu",
AQ1056="SAT","TX ISSUE",
AQ1056="SPARE-ISSUE","SPARE-ISSUE",
AQ1056="Fiber CAmtel","TX ISSUE",
AQ1056="Fiber AOF","TX ISSUE",
AQ1056="Projet OCM (HUAWEI)","TRAVAUX-HUAWEI",
AQ1056="Projet OCM (NOKIA)","TRAVAUX -NOKIA",
AQ1056="ACCESS-ISSUE","ACCESS-ISSUE",
AQ1056="Projet OCM (ZTE, NOKIA, autres projets)","TRAVAUX OCM",
AQ1056="No root CAuse","No root cause",
AQ1056="ODU HS","TX ISSUE",
AQ1056="IP &amp; VLAN","TX ISSUE",
AQ1056="Warehouse HUAWEI","SPARE-ISSUE",
AQ1056="SPARE-HS","SPARE-ISSUE",
AQ1056="Power Telco","RAN ISSUE",AQ1056="no impacts","no impacts"
),"")</f>
        <v>No root cause</v>
      </c>
      <c r="AQ1056" s="126" t="s">
        <v>5344</v>
      </c>
      <c r="AR1056" s="48" t="str" cm="1">
        <f t="array" ref="AR1056">IFERROR(_xlfn.IFS(
AQ1056="MPR ISSUE","ACTIVE",
AQ1056="BSS Hardware Issue","ACTIVE",
AQ1056="Sites strategiques, MLL, Pylone, etc.","PASSIVE",
AQ1056="AKTIVCO DEFAUT GE &amp; POWER Cabinet","PASSIVE",
AQ1056="AKTIVCO Coupure ENEO &amp; Baisse de tension","PASSIVE",
AQ1056="Coupure ENEO &amp; Baisse de tension","PASSIVE",
AQ1056="Defaut GE &amp; POWER Cabinet","PASSIVE",
AQ1056="Sharing","PASSIVE",
AQ1056="Sites strategiques &amp; DataCenter","PASSIVE",
AQ1056="Exclu","Exclu",
AQ1056="SAT","ACTIVE",
AQ1056="SPARE-ISSUE","SPARE-ISSUE",
AQ1056="Fiber CAmtel","ACTIVE",
AQ1056="Fiber AOF","ACTIVE",
AQ1056="Projet OCM (HUAWEI)","PLANNED WORKS",
AQ1056="Projet OCM (NOKIA)","PLANNED WORKS",
AQ1056="ACCESS-ISSUE","ACCESS-ISSUE",
AQ1056="Projet OCM (ZTE, NOKIA, autres projets)","PLANNED WORKS",
AQ1056="No root CAuse","No root cause",
AQ1056="ODU HS","ACTIVE",
AQ1056="IP &amp; VLAN","ACTIVE",
AQ1056="Warehouse HUAWEI","SPARE-ISSUE",
AQ1056="SPARE-HS","SPARE-ISSUE",
AQ1056="Power Telco","ACTIVE", AQ1056="no impacts","no impacts"
),"")</f>
        <v>No root cause</v>
      </c>
      <c r="AS1056" s="92" t="s">
        <v>5537</v>
      </c>
      <c r="AT1056" s="98" t="s">
        <v>828</v>
      </c>
      <c r="AV1056" s="17" t="s">
        <v>5537</v>
      </c>
      <c r="AW1056" s="7" t="s">
        <v>5537</v>
      </c>
      <c r="AX1056" s="6" t="s">
        <v>5537</v>
      </c>
      <c r="AY1056" s="7"/>
      <c r="AZ1056" s="3" t="s">
        <v>5537</v>
      </c>
      <c r="BA1056" s="18" t="s">
        <v>5537</v>
      </c>
      <c r="BB1056" s="18" t="s">
        <v>5537</v>
      </c>
      <c r="BC1056" s="18" t="s">
        <v>5537</v>
      </c>
      <c r="BD1056" s="18" t="s">
        <v>5537</v>
      </c>
      <c r="BE1056" s="18" t="s">
        <v>5537</v>
      </c>
      <c r="BF1056" s="18" t="s">
        <v>5537</v>
      </c>
      <c r="BG1056" s="18" t="s">
        <v>5537</v>
      </c>
      <c r="BH1056" s="18" t="s">
        <v>5537</v>
      </c>
      <c r="BI1056" s="18" t="s">
        <v>5537</v>
      </c>
      <c r="BJ1056" s="18" t="s">
        <v>5537</v>
      </c>
      <c r="BK1056" s="18" t="s">
        <v>5537</v>
      </c>
      <c r="BL1056" s="9" t="s">
        <v>5537</v>
      </c>
      <c r="BM1056" s="14" t="s">
        <v>5537</v>
      </c>
      <c r="BN1056" s="14" t="s">
        <v>5537</v>
      </c>
      <c r="BO1056" s="14" t="str">
        <f>_xlfn.XLOOKUP(B1056,'[4]cell downs 18042026 17h'!$B:$B,'[4]cell downs 18042026 17h'!$B:$B,"")</f>
        <v/>
      </c>
      <c r="BP1056" s="14" t="str">
        <f>_xlfn.XLOOKUP(B1056,'[5]Cells Huawei 19042026 15h'!$B:$B,'[5]Cells Huawei 19042026 15h'!$B:$B,"")</f>
        <v/>
      </c>
      <c r="BQ1056" s="9" t="str">
        <f>_xlfn.XLOOKUP(B1056,'[6]cells down 19042026 9H40'!$B:$B,'[6]cells down 19042026 9H40'!$B:$B,"")</f>
        <v/>
      </c>
      <c r="BR1056" s="9" t="s">
        <v>828</v>
      </c>
      <c r="BS1056" s="9" t="s">
        <v>12</v>
      </c>
      <c r="BT1056" s="108"/>
    </row>
    <row r="1057" spans="1:72" s="9" customFormat="1" x14ac:dyDescent="0.35">
      <c r="A1057" s="3" t="s">
        <v>1274</v>
      </c>
      <c r="B1057" s="25" t="s">
        <v>1275</v>
      </c>
      <c r="C1057" s="3" t="str">
        <f>_xlfn.XLOOKUP(B1057,'[1]daily break down'!$D:$D,'[1]daily break down'!$E:$E,"")</f>
        <v>CENTRE</v>
      </c>
      <c r="D1057" s="3" t="s">
        <v>21</v>
      </c>
      <c r="E1057" s="3" t="s">
        <v>122</v>
      </c>
      <c r="F1057" s="3" t="s">
        <v>31</v>
      </c>
      <c r="G1057" s="3" t="s">
        <v>1276</v>
      </c>
      <c r="H1057" s="33" t="str">
        <f>_xlfn.XLOOKUP(B1057,[2]CALCULATION!$B:$B,[2]CALCULATION!$H:$H,"")</f>
        <v>NOKIA</v>
      </c>
      <c r="I1057" s="28">
        <v>1.4789141207899657E-3</v>
      </c>
      <c r="J1057" s="28">
        <v>0</v>
      </c>
      <c r="K1057" s="28">
        <v>2.8676505512878602E-3</v>
      </c>
      <c r="L1057" s="28">
        <v>0</v>
      </c>
      <c r="M1057" s="28">
        <v>2.0510340065006218E-3</v>
      </c>
      <c r="N1057" s="28">
        <v>0</v>
      </c>
      <c r="O1057" s="28">
        <v>0.87256375695007082</v>
      </c>
      <c r="P1057" s="28">
        <v>0</v>
      </c>
      <c r="Q1057" s="28">
        <v>6.1561089156169282E-3</v>
      </c>
      <c r="R1057" s="28">
        <v>4.1701036598604656E-2</v>
      </c>
      <c r="S1057" s="93">
        <v>1.0388440728480478E-2</v>
      </c>
      <c r="T1057" s="93">
        <f>_xlfn.XLOOKUP(B1057,'[3]Nur des jours'!$B:$B,'[3]Nur des jours'!$U:$U,"")</f>
        <v>2.6752617476094621E-3</v>
      </c>
      <c r="U1057" s="93">
        <v>1.5159816569788325E-3</v>
      </c>
      <c r="V1057" s="93">
        <v>9.2207354900938135E-3</v>
      </c>
      <c r="W1057" s="93">
        <v>2.6752617476094621E-3</v>
      </c>
      <c r="X1057" s="93">
        <v>1.515981656978832E-3</v>
      </c>
      <c r="Y1057" s="93">
        <v>0.12045811895569196</v>
      </c>
      <c r="Z1057" s="93">
        <v>3.210314097131252E-3</v>
      </c>
      <c r="AA1057" s="93">
        <v>0</v>
      </c>
      <c r="AB1057" s="93">
        <v>8.0115171801742227E-2</v>
      </c>
      <c r="AC1057" s="93">
        <f>_xlfn.XLOOKUP(B1057,'[3]Nur des jours'!$B:$B,'[3]Nur des jours'!$N:$N,"")</f>
        <v>3.3244585983625945E-2</v>
      </c>
      <c r="AD1057" s="93">
        <v>3.3244585983625945E-2</v>
      </c>
      <c r="AE1057" s="93">
        <v>0</v>
      </c>
      <c r="AF1057" s="93">
        <v>0</v>
      </c>
      <c r="AG1057" s="93"/>
      <c r="AH1057" s="93">
        <v>0</v>
      </c>
      <c r="AI1057" s="93">
        <v>0</v>
      </c>
      <c r="AJ1057" s="93">
        <v>0</v>
      </c>
      <c r="AK1057" s="93">
        <v>0</v>
      </c>
      <c r="AL1057" s="93">
        <v>0</v>
      </c>
      <c r="AM1057" s="49" t="s">
        <v>5559</v>
      </c>
      <c r="AN1057" s="49"/>
      <c r="AO1057" s="48" t="str" cm="1">
        <f t="array" ref="AO1057">IFERROR(_xlfn.IFS(
AQ1057="MPR ISSUE","PDH",
AQ1057="BSS Hardware Issue","BSS",
AQ1057="Sites strategiques, MLL, Pylone, etc.","ENVTECH",
AQ1057="AKTIVCO DEFAUT GE &amp; POWER Cabinet","AKTIVCO",
AQ1057="AKTIVCO Coupure ENEO &amp; Baisse de tension","AKTIVCO GRID ONLY",
AQ1057="Coupure ENEO &amp; Baisse de tension","IHS GRID ONLY",
AQ1057="Defaut GE &amp; POWER Cabinet","IHS",
AQ1057="Sharing","Partners",
AQ1057="Sites strategiques &amp; DataCenter","SST &amp; DC",
AQ1057="Exclu","Exclu",
AQ1057="SAT","SAT",
AQ1057="SPARE-ISSUE","SPARE-ISSUE",
AQ1057="Fiber CAmtel","TRANS_FO_CAMTEL",
AQ1057="Fiber AOF","Fiber AOF",
AQ1057="Projet OCM (HUAWEI)","TRAVAUX-HUAWEI",
AQ1057="Projet OCM (NOKIA)","TRAVAUX-NOKIA",
AQ1057="ACCESS-ISSUE","ACCESS-ISSUE",
AQ1057="Projet OCM (ZTE, NOKIA, autres projets)","TRAVAUX OCM",
AQ1057="No root CAuse","No root cause",
AQ1057="ODU HS","PDH",
AQ1057="IP &amp; VLAN","PDH",
AQ1057="Warehouse HUAWEI","SPARE-ISSUE",
AQ1057="SPARE-HS","SPARE-ISSUE",
AQ1057="Power Telco","BSS",AQ1057="no impacts","no impacts"
),"")</f>
        <v>No root cause</v>
      </c>
      <c r="AP1057" s="48" t="str" cm="1">
        <f t="array" ref="AP1057">IFERROR(_xlfn.IFS(
AQ1057="MPR ISSUE","TX ISSUE",
AQ1057="BSS Hardware Issue","RAN ISSUE",
AQ1057="Sites strategiques, MLL, Pylone, etc.","ENVTECH",
AQ1057="AKTIVCO DEFAUT GE &amp; POWER Cabinet","POWER ISSUE",
AQ1057="AKTIVCO Coupure ENEO &amp; Baisse de tension","POWER ISSUE",
AQ1057="Coupure ENEO &amp; Baisse de tension","POWER ISSUE",
AQ1057="Defaut GE &amp; POWER Cabinet","POWER ISSUE",
AQ1057="Sharing","POWER ISSUE",
AQ1057="Sites strategiques &amp; DataCenter","POWER ISSUE",
AQ1057="Exclu","Exclu",
AQ1057="SAT","TX ISSUE",
AQ1057="SPARE-ISSUE","SPARE-ISSUE",
AQ1057="Fiber CAmtel","TX ISSUE",
AQ1057="Fiber AOF","TX ISSUE",
AQ1057="Projet OCM (HUAWEI)","TRAVAUX-HUAWEI",
AQ1057="Projet OCM (NOKIA)","TRAVAUX -NOKIA",
AQ1057="ACCESS-ISSUE","ACCESS-ISSUE",
AQ1057="Projet OCM (ZTE, NOKIA, autres projets)","TRAVAUX OCM",
AQ1057="No root CAuse","No root cause",
AQ1057="ODU HS","TX ISSUE",
AQ1057="IP &amp; VLAN","TX ISSUE",
AQ1057="Warehouse HUAWEI","SPARE-ISSUE",
AQ1057="SPARE-HS","SPARE-ISSUE",
AQ1057="Power Telco","RAN ISSUE",AQ1057="no impacts","no impacts"
),"")</f>
        <v>No root cause</v>
      </c>
      <c r="AQ1057" s="67" t="s">
        <v>5344</v>
      </c>
      <c r="AR1057" s="48" t="str" cm="1">
        <f t="array" ref="AR1057">IFERROR(_xlfn.IFS(
AQ1057="MPR ISSUE","ACTIVE",
AQ1057="BSS Hardware Issue","ACTIVE",
AQ1057="Sites strategiques, MLL, Pylone, etc.","PASSIVE",
AQ1057="AKTIVCO DEFAUT GE &amp; POWER Cabinet","PASSIVE",
AQ1057="AKTIVCO Coupure ENEO &amp; Baisse de tension","PASSIVE",
AQ1057="Coupure ENEO &amp; Baisse de tension","PASSIVE",
AQ1057="Defaut GE &amp; POWER Cabinet","PASSIVE",
AQ1057="Sharing","PASSIVE",
AQ1057="Sites strategiques &amp; DataCenter","PASSIVE",
AQ1057="Exclu","Exclu",
AQ1057="SAT","ACTIVE",
AQ1057="SPARE-ISSUE","SPARE-ISSUE",
AQ1057="Fiber CAmtel","ACTIVE",
AQ1057="Fiber AOF","ACTIVE",
AQ1057="Projet OCM (HUAWEI)","PLANNED WORKS",
AQ1057="Projet OCM (NOKIA)","PLANNED WORKS",
AQ1057="ACCESS-ISSUE","ACCESS-ISSUE",
AQ1057="Projet OCM (ZTE, NOKIA, autres projets)","PLANNED WORKS",
AQ1057="No root CAuse","No root cause",
AQ1057="ODU HS","ACTIVE",
AQ1057="IP &amp; VLAN","ACTIVE",
AQ1057="Warehouse HUAWEI","SPARE-ISSUE",
AQ1057="SPARE-HS","SPARE-ISSUE",
AQ1057="Power Telco","ACTIVE", AQ1057="no impacts","no impacts"
),"")</f>
        <v>No root cause</v>
      </c>
      <c r="AS1057" s="92" t="s">
        <v>5537</v>
      </c>
      <c r="AT1057" s="98" t="s">
        <v>1275</v>
      </c>
      <c r="AV1057" s="17" t="s">
        <v>5537</v>
      </c>
      <c r="AW1057" s="7" t="s">
        <v>5537</v>
      </c>
      <c r="AX1057" s="6" t="s">
        <v>5537</v>
      </c>
      <c r="AY1057" s="7"/>
      <c r="AZ1057" s="3" t="s">
        <v>5537</v>
      </c>
      <c r="BA1057" s="18" t="s">
        <v>5537</v>
      </c>
      <c r="BB1057" s="18" t="s">
        <v>5537</v>
      </c>
      <c r="BC1057" s="18" t="s">
        <v>5537</v>
      </c>
      <c r="BD1057" s="18" t="s">
        <v>5537</v>
      </c>
      <c r="BE1057" s="18" t="s">
        <v>5537</v>
      </c>
      <c r="BF1057" s="18" t="s">
        <v>5537</v>
      </c>
      <c r="BG1057" s="18" t="s">
        <v>5537</v>
      </c>
      <c r="BH1057" s="18" t="s">
        <v>5537</v>
      </c>
      <c r="BI1057" s="18" t="s">
        <v>5537</v>
      </c>
      <c r="BJ1057" s="18" t="s">
        <v>5537</v>
      </c>
      <c r="BK1057" s="18" t="s">
        <v>5537</v>
      </c>
      <c r="BL1057" s="9" t="s">
        <v>5537</v>
      </c>
      <c r="BM1057" s="14" t="s">
        <v>5537</v>
      </c>
      <c r="BN1057" s="14" t="s">
        <v>5537</v>
      </c>
      <c r="BO1057" s="14" t="str">
        <f>_xlfn.XLOOKUP(B1057,'[4]cell downs 18042026 17h'!$B:$B,'[4]cell downs 18042026 17h'!$B:$B,"")</f>
        <v/>
      </c>
      <c r="BP1057" s="14" t="str">
        <f>_xlfn.XLOOKUP(B1057,'[5]Cells Huawei 19042026 15h'!$B:$B,'[5]Cells Huawei 19042026 15h'!$B:$B,"")</f>
        <v/>
      </c>
      <c r="BQ1057" s="9" t="str">
        <f>_xlfn.XLOOKUP(B1057,'[6]cells down 19042026 9H40'!$B:$B,'[6]cells down 19042026 9H40'!$B:$B,"")</f>
        <v/>
      </c>
      <c r="BR1057" s="9" t="s">
        <v>5537</v>
      </c>
      <c r="BS1057" s="9" t="s">
        <v>12</v>
      </c>
      <c r="BT1057" s="108"/>
    </row>
    <row r="1058" spans="1:72" s="9" customFormat="1" x14ac:dyDescent="0.35">
      <c r="A1058" s="1" t="s">
        <v>2601</v>
      </c>
      <c r="B1058" s="8" t="s">
        <v>2602</v>
      </c>
      <c r="C1058" s="3" t="str">
        <f>_xlfn.XLOOKUP(B1058,'[1]daily break down'!$D:$D,'[1]daily break down'!$E:$E,"")</f>
        <v>Yaounde</v>
      </c>
      <c r="D1058" s="1" t="s">
        <v>11</v>
      </c>
      <c r="E1058" s="1" t="s">
        <v>12</v>
      </c>
      <c r="F1058" s="3" t="s">
        <v>37</v>
      </c>
      <c r="G1058" s="1" t="s">
        <v>38</v>
      </c>
      <c r="H1058" s="34" t="str">
        <f>_xlfn.XLOOKUP(B1058,[2]CALCULATION!$B:$B,[2]CALCULATION!$H:$H,"")</f>
        <v>ZTE</v>
      </c>
      <c r="I1058" s="28">
        <v>0</v>
      </c>
      <c r="J1058" s="28">
        <v>0</v>
      </c>
      <c r="K1058" s="28">
        <v>0</v>
      </c>
      <c r="L1058" s="28">
        <v>0</v>
      </c>
      <c r="M1058" s="28">
        <v>0</v>
      </c>
      <c r="N1058" s="28">
        <v>0</v>
      </c>
      <c r="O1058" s="28">
        <v>0</v>
      </c>
      <c r="P1058" s="28">
        <v>0</v>
      </c>
      <c r="Q1058" s="28">
        <v>0</v>
      </c>
      <c r="R1058" s="28">
        <v>0</v>
      </c>
      <c r="S1058" s="93">
        <v>0</v>
      </c>
      <c r="T1058" s="93">
        <f>_xlfn.XLOOKUP(B1058,'[3]Nur des jours'!$B:$B,'[3]Nur des jours'!$U:$U,"")</f>
        <v>0</v>
      </c>
      <c r="U1058" s="93">
        <v>0</v>
      </c>
      <c r="V1058" s="93">
        <v>0</v>
      </c>
      <c r="W1058" s="93">
        <v>0</v>
      </c>
      <c r="X1058" s="93">
        <v>0</v>
      </c>
      <c r="Y1058" s="93">
        <v>0</v>
      </c>
      <c r="Z1058" s="93">
        <v>0</v>
      </c>
      <c r="AA1058" s="93">
        <v>0</v>
      </c>
      <c r="AB1058" s="93">
        <v>3.1585923700108133E-2</v>
      </c>
      <c r="AC1058" s="93">
        <f>_xlfn.XLOOKUP(B1058,'[3]Nur des jours'!$B:$B,'[3]Nur des jours'!$N:$N,"")</f>
        <v>3.3191080748673767E-2</v>
      </c>
      <c r="AD1058" s="93">
        <v>3.3191080748673767E-2</v>
      </c>
      <c r="AE1058" s="93">
        <v>0</v>
      </c>
      <c r="AF1058" s="93">
        <v>0</v>
      </c>
      <c r="AG1058" s="93"/>
      <c r="AH1058" s="93">
        <v>0</v>
      </c>
      <c r="AI1058" s="93">
        <v>0</v>
      </c>
      <c r="AJ1058" s="93">
        <v>0</v>
      </c>
      <c r="AK1058" s="93">
        <v>0</v>
      </c>
      <c r="AL1058" s="93">
        <v>0</v>
      </c>
      <c r="AM1058" s="49" t="s">
        <v>5559</v>
      </c>
      <c r="AN1058" s="49"/>
      <c r="AO1058" s="48" t="str" cm="1">
        <f t="array" ref="AO1058">IFERROR(_xlfn.IFS(
AQ1058="MPR ISSUE","PDH",
AQ1058="BSS Hardware Issue","BSS",
AQ1058="Sites strategiques, MLL, Pylone, etc.","ENVTECH",
AQ1058="AKTIVCO DEFAUT GE &amp; POWER Cabinet","AKTIVCO",
AQ1058="AKTIVCO Coupure ENEO &amp; Baisse de tension","AKTIVCO GRID ONLY",
AQ1058="Coupure ENEO &amp; Baisse de tension","IHS GRID ONLY",
AQ1058="Defaut GE &amp; POWER Cabinet","IHS",
AQ1058="Sharing","Partners",
AQ1058="Sites strategiques &amp; DataCenter","SST &amp; DC",
AQ1058="Exclu","Exclu",
AQ1058="SAT","SAT",
AQ1058="SPARE-ISSUE","SPARE-ISSUE",
AQ1058="Fiber CAmtel","TRANS_FO_CAMTEL",
AQ1058="Fiber AOF","Fiber AOF",
AQ1058="Projet OCM (HUAWEI)","TRAVAUX-HUAWEI",
AQ1058="Projet OCM (NOKIA)","TRAVAUX-NOKIA",
AQ1058="ACCESS-ISSUE","ACCESS-ISSUE",
AQ1058="Projet OCM (ZTE, NOKIA, autres projets)","TRAVAUX OCM",
AQ1058="No root CAuse","No root cause",
AQ1058="ODU HS","PDH",
AQ1058="IP &amp; VLAN","PDH",
AQ1058="Warehouse HUAWEI","SPARE-ISSUE",
AQ1058="SPARE-HS","SPARE-ISSUE",
AQ1058="Power Telco","BSS",AQ1058="no impacts","no impacts"
),"")</f>
        <v>No root cause</v>
      </c>
      <c r="AP1058" s="48" t="str" cm="1">
        <f t="array" ref="AP1058">IFERROR(_xlfn.IFS(
AQ1058="MPR ISSUE","TX ISSUE",
AQ1058="BSS Hardware Issue","RAN ISSUE",
AQ1058="Sites strategiques, MLL, Pylone, etc.","ENVTECH",
AQ1058="AKTIVCO DEFAUT GE &amp; POWER Cabinet","POWER ISSUE",
AQ1058="AKTIVCO Coupure ENEO &amp; Baisse de tension","POWER ISSUE",
AQ1058="Coupure ENEO &amp; Baisse de tension","POWER ISSUE",
AQ1058="Defaut GE &amp; POWER Cabinet","POWER ISSUE",
AQ1058="Sharing","POWER ISSUE",
AQ1058="Sites strategiques &amp; DataCenter","POWER ISSUE",
AQ1058="Exclu","Exclu",
AQ1058="SAT","TX ISSUE",
AQ1058="SPARE-ISSUE","SPARE-ISSUE",
AQ1058="Fiber CAmtel","TX ISSUE",
AQ1058="Fiber AOF","TX ISSUE",
AQ1058="Projet OCM (HUAWEI)","TRAVAUX-HUAWEI",
AQ1058="Projet OCM (NOKIA)","TRAVAUX -NOKIA",
AQ1058="ACCESS-ISSUE","ACCESS-ISSUE",
AQ1058="Projet OCM (ZTE, NOKIA, autres projets)","TRAVAUX OCM",
AQ1058="No root CAuse","No root cause",
AQ1058="ODU HS","TX ISSUE",
AQ1058="IP &amp; VLAN","TX ISSUE",
AQ1058="Warehouse HUAWEI","SPARE-ISSUE",
AQ1058="SPARE-HS","SPARE-ISSUE",
AQ1058="Power Telco","RAN ISSUE",AQ1058="no impacts","no impacts"
),"")</f>
        <v>No root cause</v>
      </c>
      <c r="AQ1058" s="126" t="s">
        <v>5344</v>
      </c>
      <c r="AR1058" s="48" t="str" cm="1">
        <f t="array" ref="AR1058">IFERROR(_xlfn.IFS(
AQ1058="MPR ISSUE","ACTIVE",
AQ1058="BSS Hardware Issue","ACTIVE",
AQ1058="Sites strategiques, MLL, Pylone, etc.","PASSIVE",
AQ1058="AKTIVCO DEFAUT GE &amp; POWER Cabinet","PASSIVE",
AQ1058="AKTIVCO Coupure ENEO &amp; Baisse de tension","PASSIVE",
AQ1058="Coupure ENEO &amp; Baisse de tension","PASSIVE",
AQ1058="Defaut GE &amp; POWER Cabinet","PASSIVE",
AQ1058="Sharing","PASSIVE",
AQ1058="Sites strategiques &amp; DataCenter","PASSIVE",
AQ1058="Exclu","Exclu",
AQ1058="SAT","ACTIVE",
AQ1058="SPARE-ISSUE","SPARE-ISSUE",
AQ1058="Fiber CAmtel","ACTIVE",
AQ1058="Fiber AOF","ACTIVE",
AQ1058="Projet OCM (HUAWEI)","PLANNED WORKS",
AQ1058="Projet OCM (NOKIA)","PLANNED WORKS",
AQ1058="ACCESS-ISSUE","ACCESS-ISSUE",
AQ1058="Projet OCM (ZTE, NOKIA, autres projets)","PLANNED WORKS",
AQ1058="No root CAuse","No root cause",
AQ1058="ODU HS","ACTIVE",
AQ1058="IP &amp; VLAN","ACTIVE",
AQ1058="Warehouse HUAWEI","SPARE-ISSUE",
AQ1058="SPARE-HS","SPARE-ISSUE",
AQ1058="Power Telco","ACTIVE", AQ1058="no impacts","no impacts"
),"")</f>
        <v>No root cause</v>
      </c>
      <c r="AS1058" s="92" t="s">
        <v>5537</v>
      </c>
      <c r="AT1058" s="98" t="s">
        <v>2602</v>
      </c>
      <c r="AV1058" s="17" t="s">
        <v>5537</v>
      </c>
      <c r="AW1058" s="7" t="s">
        <v>5537</v>
      </c>
      <c r="AX1058" s="6" t="s">
        <v>5537</v>
      </c>
      <c r="AY1058" s="7"/>
      <c r="AZ1058" s="3" t="s">
        <v>5537</v>
      </c>
      <c r="BA1058" s="18" t="s">
        <v>5537</v>
      </c>
      <c r="BB1058" s="18" t="s">
        <v>5537</v>
      </c>
      <c r="BC1058" s="18" t="s">
        <v>5537</v>
      </c>
      <c r="BD1058" s="18" t="s">
        <v>5537</v>
      </c>
      <c r="BE1058" s="18" t="s">
        <v>5537</v>
      </c>
      <c r="BF1058" s="18" t="s">
        <v>5537</v>
      </c>
      <c r="BG1058" s="18" t="s">
        <v>5537</v>
      </c>
      <c r="BH1058" s="18" t="s">
        <v>5537</v>
      </c>
      <c r="BI1058" s="18" t="s">
        <v>5537</v>
      </c>
      <c r="BJ1058" s="18" t="s">
        <v>5537</v>
      </c>
      <c r="BK1058" s="18" t="s">
        <v>5537</v>
      </c>
      <c r="BL1058" s="9" t="s">
        <v>5537</v>
      </c>
      <c r="BM1058" s="14" t="s">
        <v>5537</v>
      </c>
      <c r="BN1058" s="14" t="s">
        <v>5537</v>
      </c>
      <c r="BO1058" s="14" t="str">
        <f>_xlfn.XLOOKUP(B1058,'[4]cell downs 18042026 17h'!$B:$B,'[4]cell downs 18042026 17h'!$B:$B,"")</f>
        <v/>
      </c>
      <c r="BP1058" s="14" t="str">
        <f>_xlfn.XLOOKUP(B1058,'[5]Cells Huawei 19042026 15h'!$B:$B,'[5]Cells Huawei 19042026 15h'!$B:$B,"")</f>
        <v/>
      </c>
      <c r="BQ1058" s="9" t="str">
        <f>_xlfn.XLOOKUP(B1058,'[6]cells down 19042026 9H40'!$B:$B,'[6]cells down 19042026 9H40'!$B:$B,"")</f>
        <v/>
      </c>
      <c r="BR1058" s="9" t="s">
        <v>2602</v>
      </c>
      <c r="BS1058" s="9" t="s">
        <v>12</v>
      </c>
      <c r="BT1058" s="108"/>
    </row>
    <row r="1059" spans="1:72" s="9" customFormat="1" x14ac:dyDescent="0.35">
      <c r="A1059" s="1" t="s">
        <v>4487</v>
      </c>
      <c r="B1059" s="1" t="s">
        <v>4488</v>
      </c>
      <c r="C1059" s="3" t="str">
        <f>_xlfn.XLOOKUP(B1059,'[1]daily break down'!$D:$D,'[1]daily break down'!$E:$E,"")</f>
        <v>Yaounde</v>
      </c>
      <c r="D1059" s="1" t="s">
        <v>11</v>
      </c>
      <c r="E1059" s="1" t="s">
        <v>12</v>
      </c>
      <c r="F1059" s="3" t="s">
        <v>37</v>
      </c>
      <c r="G1059" s="1" t="s">
        <v>38</v>
      </c>
      <c r="H1059" s="34" t="str">
        <f>_xlfn.XLOOKUP(B1059,[2]CALCULATION!$B:$B,[2]CALCULATION!$H:$H,"")</f>
        <v>ZTE</v>
      </c>
      <c r="I1059" s="28">
        <v>13.868556899607057</v>
      </c>
      <c r="J1059" s="28">
        <v>13.868556899607057</v>
      </c>
      <c r="K1059" s="28">
        <v>13.868556899607057</v>
      </c>
      <c r="L1059" s="28">
        <v>13.868556899607057</v>
      </c>
      <c r="M1059" s="28">
        <v>13.868556899607057</v>
      </c>
      <c r="N1059" s="28">
        <v>13.868556899607057</v>
      </c>
      <c r="O1059" s="28">
        <v>0</v>
      </c>
      <c r="P1059" s="28">
        <v>0</v>
      </c>
      <c r="Q1059" s="28">
        <v>0</v>
      </c>
      <c r="R1059" s="28">
        <v>0</v>
      </c>
      <c r="S1059" s="93">
        <v>1.1539830723704667</v>
      </c>
      <c r="T1059" s="93">
        <f>_xlfn.XLOOKUP(B1059,'[3]Nur des jours'!$B:$B,'[3]Nur des jours'!$U:$U,"")</f>
        <v>0</v>
      </c>
      <c r="U1059" s="93">
        <v>0.2942787922370324</v>
      </c>
      <c r="V1059" s="93">
        <v>0</v>
      </c>
      <c r="W1059" s="93">
        <v>0</v>
      </c>
      <c r="X1059" s="93">
        <v>0</v>
      </c>
      <c r="Y1059" s="93">
        <v>5.6394517639605672E-2</v>
      </c>
      <c r="Z1059" s="93">
        <v>0</v>
      </c>
      <c r="AA1059" s="93">
        <v>0</v>
      </c>
      <c r="AB1059" s="93">
        <v>0</v>
      </c>
      <c r="AC1059" s="93">
        <f>_xlfn.XLOOKUP(B1059,'[3]Nur des jours'!$B:$B,'[3]Nur des jours'!$N:$N,"")</f>
        <v>3.128272736871282E-2</v>
      </c>
      <c r="AD1059" s="93">
        <v>3.128272736871282E-2</v>
      </c>
      <c r="AE1059" s="93">
        <v>0</v>
      </c>
      <c r="AF1059" s="93">
        <v>0</v>
      </c>
      <c r="AG1059" s="93"/>
      <c r="AH1059" s="93">
        <v>0</v>
      </c>
      <c r="AI1059" s="93">
        <v>0</v>
      </c>
      <c r="AJ1059" s="93">
        <v>0</v>
      </c>
      <c r="AK1059" s="93">
        <v>0</v>
      </c>
      <c r="AL1059" s="93">
        <v>0</v>
      </c>
      <c r="AM1059" s="49" t="s">
        <v>5559</v>
      </c>
      <c r="AN1059" s="49"/>
      <c r="AO1059" s="48" t="str" cm="1">
        <f t="array" ref="AO1059">IFERROR(_xlfn.IFS(
AQ1059="MPR ISSUE","PDH",
AQ1059="BSS Hardware Issue","BSS",
AQ1059="Sites strategiques, MLL, Pylone, etc.","ENVTECH",
AQ1059="AKTIVCO DEFAUT GE &amp; POWER Cabinet","AKTIVCO",
AQ1059="AKTIVCO Coupure ENEO &amp; Baisse de tension","AKTIVCO GRID ONLY",
AQ1059="Coupure ENEO &amp; Baisse de tension","IHS GRID ONLY",
AQ1059="Defaut GE &amp; POWER Cabinet","IHS",
AQ1059="Sharing","Partners",
AQ1059="Sites strategiques &amp; DataCenter","SST &amp; DC",
AQ1059="Exclu","Exclu",
AQ1059="SAT","SAT",
AQ1059="SPARE-ISSUE","SPARE-ISSUE",
AQ1059="Fiber CAmtel","TRANS_FO_CAMTEL",
AQ1059="Fiber AOF","Fiber AOF",
AQ1059="Projet OCM (HUAWEI)","TRAVAUX-HUAWEI",
AQ1059="Projet OCM (NOKIA)","TRAVAUX-NOKIA",
AQ1059="ACCESS-ISSUE","ACCESS-ISSUE",
AQ1059="Projet OCM (ZTE, NOKIA, autres projets)","TRAVAUX OCM",
AQ1059="No root CAuse","No root cause",
AQ1059="ODU HS","PDH",
AQ1059="IP &amp; VLAN","PDH",
AQ1059="Warehouse HUAWEI","SPARE-ISSUE",
AQ1059="SPARE-HS","SPARE-ISSUE",
AQ1059="Power Telco","BSS",AQ1059="no impacts","no impacts"
),"")</f>
        <v>No root cause</v>
      </c>
      <c r="AP1059" s="48" t="str" cm="1">
        <f t="array" ref="AP1059">IFERROR(_xlfn.IFS(
AQ1059="MPR ISSUE","TX ISSUE",
AQ1059="BSS Hardware Issue","RAN ISSUE",
AQ1059="Sites strategiques, MLL, Pylone, etc.","ENVTECH",
AQ1059="AKTIVCO DEFAUT GE &amp; POWER Cabinet","POWER ISSUE",
AQ1059="AKTIVCO Coupure ENEO &amp; Baisse de tension","POWER ISSUE",
AQ1059="Coupure ENEO &amp; Baisse de tension","POWER ISSUE",
AQ1059="Defaut GE &amp; POWER Cabinet","POWER ISSUE",
AQ1059="Sharing","POWER ISSUE",
AQ1059="Sites strategiques &amp; DataCenter","POWER ISSUE",
AQ1059="Exclu","Exclu",
AQ1059="SAT","TX ISSUE",
AQ1059="SPARE-ISSUE","SPARE-ISSUE",
AQ1059="Fiber CAmtel","TX ISSUE",
AQ1059="Fiber AOF","TX ISSUE",
AQ1059="Projet OCM (HUAWEI)","TRAVAUX-HUAWEI",
AQ1059="Projet OCM (NOKIA)","TRAVAUX -NOKIA",
AQ1059="ACCESS-ISSUE","ACCESS-ISSUE",
AQ1059="Projet OCM (ZTE, NOKIA, autres projets)","TRAVAUX OCM",
AQ1059="No root CAuse","No root cause",
AQ1059="ODU HS","TX ISSUE",
AQ1059="IP &amp; VLAN","TX ISSUE",
AQ1059="Warehouse HUAWEI","SPARE-ISSUE",
AQ1059="SPARE-HS","SPARE-ISSUE",
AQ1059="Power Telco","RAN ISSUE",AQ1059="no impacts","no impacts"
),"")</f>
        <v>No root cause</v>
      </c>
      <c r="AQ1059" s="126" t="s">
        <v>5344</v>
      </c>
      <c r="AR1059" s="48" t="str" cm="1">
        <f t="array" ref="AR1059">IFERROR(_xlfn.IFS(
AQ1059="MPR ISSUE","ACTIVE",
AQ1059="BSS Hardware Issue","ACTIVE",
AQ1059="Sites strategiques, MLL, Pylone, etc.","PASSIVE",
AQ1059="AKTIVCO DEFAUT GE &amp; POWER Cabinet","PASSIVE",
AQ1059="AKTIVCO Coupure ENEO &amp; Baisse de tension","PASSIVE",
AQ1059="Coupure ENEO &amp; Baisse de tension","PASSIVE",
AQ1059="Defaut GE &amp; POWER Cabinet","PASSIVE",
AQ1059="Sharing","PASSIVE",
AQ1059="Sites strategiques &amp; DataCenter","PASSIVE",
AQ1059="Exclu","Exclu",
AQ1059="SAT","ACTIVE",
AQ1059="SPARE-ISSUE","SPARE-ISSUE",
AQ1059="Fiber CAmtel","ACTIVE",
AQ1059="Fiber AOF","ACTIVE",
AQ1059="Projet OCM (HUAWEI)","PLANNED WORKS",
AQ1059="Projet OCM (NOKIA)","PLANNED WORKS",
AQ1059="ACCESS-ISSUE","ACCESS-ISSUE",
AQ1059="Projet OCM (ZTE, NOKIA, autres projets)","PLANNED WORKS",
AQ1059="No root CAuse","No root cause",
AQ1059="ODU HS","ACTIVE",
AQ1059="IP &amp; VLAN","ACTIVE",
AQ1059="Warehouse HUAWEI","SPARE-ISSUE",
AQ1059="SPARE-HS","SPARE-ISSUE",
AQ1059="Power Telco","ACTIVE", AQ1059="no impacts","no impacts"
),"")</f>
        <v>No root cause</v>
      </c>
      <c r="AS1059" s="92" t="s">
        <v>5537</v>
      </c>
      <c r="AT1059" s="98" t="s">
        <v>4488</v>
      </c>
      <c r="AV1059" s="17" t="s">
        <v>5537</v>
      </c>
      <c r="AW1059" s="7" t="s">
        <v>5537</v>
      </c>
      <c r="AX1059" s="6" t="s">
        <v>5537</v>
      </c>
      <c r="AY1059" s="7"/>
      <c r="AZ1059" s="3" t="s">
        <v>5537</v>
      </c>
      <c r="BA1059" s="18" t="s">
        <v>5537</v>
      </c>
      <c r="BB1059" s="18" t="s">
        <v>5537</v>
      </c>
      <c r="BC1059" s="18" t="s">
        <v>5537</v>
      </c>
      <c r="BD1059" s="18" t="s">
        <v>5537</v>
      </c>
      <c r="BE1059" s="18" t="s">
        <v>5537</v>
      </c>
      <c r="BF1059" s="18" t="s">
        <v>5537</v>
      </c>
      <c r="BG1059" s="18" t="s">
        <v>5537</v>
      </c>
      <c r="BH1059" s="18" t="s">
        <v>5537</v>
      </c>
      <c r="BI1059" s="18" t="s">
        <v>5537</v>
      </c>
      <c r="BJ1059" s="18" t="s">
        <v>5537</v>
      </c>
      <c r="BK1059" s="18" t="s">
        <v>5537</v>
      </c>
      <c r="BL1059" s="9" t="s">
        <v>5537</v>
      </c>
      <c r="BM1059" s="14" t="s">
        <v>5537</v>
      </c>
      <c r="BN1059" s="14" t="s">
        <v>5537</v>
      </c>
      <c r="BO1059" s="14" t="str">
        <f>_xlfn.XLOOKUP(B1059,'[4]cell downs 18042026 17h'!$B:$B,'[4]cell downs 18042026 17h'!$B:$B,"")</f>
        <v/>
      </c>
      <c r="BP1059" s="14" t="str">
        <f>_xlfn.XLOOKUP(B1059,'[5]Cells Huawei 19042026 15h'!$B:$B,'[5]Cells Huawei 19042026 15h'!$B:$B,"")</f>
        <v/>
      </c>
      <c r="BQ1059" s="9" t="str">
        <f>_xlfn.XLOOKUP(B1059,'[6]cells down 19042026 9H40'!$B:$B,'[6]cells down 19042026 9H40'!$B:$B,"")</f>
        <v/>
      </c>
      <c r="BR1059" s="9" t="s">
        <v>4488</v>
      </c>
      <c r="BS1059" s="9" t="s">
        <v>12</v>
      </c>
      <c r="BT1059" s="108"/>
    </row>
    <row r="1060" spans="1:72" s="9" customFormat="1" x14ac:dyDescent="0.35">
      <c r="A1060" s="1" t="s">
        <v>2573</v>
      </c>
      <c r="B1060" s="8" t="s">
        <v>2574</v>
      </c>
      <c r="C1060" s="3" t="str">
        <f>_xlfn.XLOOKUP(B1060,'[1]daily break down'!$D:$D,'[1]daily break down'!$E:$E,"")</f>
        <v>CENTRE</v>
      </c>
      <c r="D1060" s="1" t="s">
        <v>11</v>
      </c>
      <c r="E1060" s="1" t="s">
        <v>12</v>
      </c>
      <c r="F1060" s="3" t="s">
        <v>37</v>
      </c>
      <c r="G1060" s="1" t="s">
        <v>2573</v>
      </c>
      <c r="H1060" s="34" t="str">
        <f>_xlfn.XLOOKUP(B1060,[2]CALCULATION!$B:$B,[2]CALCULATION!$H:$H,"")</f>
        <v>ZTE</v>
      </c>
      <c r="I1060" s="28">
        <v>0</v>
      </c>
      <c r="J1060" s="28">
        <v>0</v>
      </c>
      <c r="K1060" s="28">
        <v>0.68436762519511585</v>
      </c>
      <c r="L1060" s="28">
        <v>1.5409507666230065</v>
      </c>
      <c r="M1060" s="28">
        <v>1.5409507666230065</v>
      </c>
      <c r="N1060" s="28">
        <v>1.5409507666230065</v>
      </c>
      <c r="O1060" s="28">
        <v>1.5409507666230065</v>
      </c>
      <c r="P1060" s="28">
        <v>1.5409507666230065</v>
      </c>
      <c r="Q1060" s="28">
        <v>1.5409507666230065</v>
      </c>
      <c r="R1060" s="28">
        <v>1.5409507666230065</v>
      </c>
      <c r="S1060" s="93">
        <v>1.3901195092927894</v>
      </c>
      <c r="T1060" s="93">
        <f>_xlfn.XLOOKUP(B1060,'[3]Nur des jours'!$B:$B,'[3]Nur des jours'!$U:$U,"")</f>
        <v>0</v>
      </c>
      <c r="U1060" s="93">
        <v>0</v>
      </c>
      <c r="V1060" s="93">
        <v>0</v>
      </c>
      <c r="W1060" s="93">
        <v>0</v>
      </c>
      <c r="X1060" s="93">
        <v>0</v>
      </c>
      <c r="Y1060" s="93">
        <v>0</v>
      </c>
      <c r="Z1060" s="93">
        <v>0</v>
      </c>
      <c r="AA1060" s="93">
        <v>0</v>
      </c>
      <c r="AB1060" s="93">
        <v>1.8744667311583155E-2</v>
      </c>
      <c r="AC1060" s="93">
        <f>_xlfn.XLOOKUP(B1060,'[3]Nur des jours'!$B:$B,'[3]Nur des jours'!$N:$N,"")</f>
        <v>2.9213858283894445E-2</v>
      </c>
      <c r="AD1060" s="93">
        <v>2.9213858283894445E-2</v>
      </c>
      <c r="AE1060" s="93">
        <v>0</v>
      </c>
      <c r="AF1060" s="93">
        <v>0</v>
      </c>
      <c r="AG1060" s="93"/>
      <c r="AH1060" s="93">
        <v>0</v>
      </c>
      <c r="AI1060" s="93">
        <v>0</v>
      </c>
      <c r="AJ1060" s="93">
        <v>0</v>
      </c>
      <c r="AK1060" s="93">
        <v>0</v>
      </c>
      <c r="AL1060" s="93">
        <v>0</v>
      </c>
      <c r="AM1060" s="49" t="s">
        <v>5559</v>
      </c>
      <c r="AN1060" s="49"/>
      <c r="AO1060" s="48" t="str" cm="1">
        <f t="array" ref="AO1060">IFERROR(_xlfn.IFS(
AQ1060="MPR ISSUE","PDH",
AQ1060="BSS Hardware Issue","BSS",
AQ1060="Sites strategiques, MLL, Pylone, etc.","ENVTECH",
AQ1060="AKTIVCO DEFAUT GE &amp; POWER Cabinet","AKTIVCO",
AQ1060="AKTIVCO Coupure ENEO &amp; Baisse de tension","AKTIVCO GRID ONLY",
AQ1060="Coupure ENEO &amp; Baisse de tension","IHS GRID ONLY",
AQ1060="Defaut GE &amp; POWER Cabinet","IHS",
AQ1060="Sharing","Partners",
AQ1060="Sites strategiques &amp; DataCenter","SST &amp; DC",
AQ1060="Exclu","Exclu",
AQ1060="SAT","SAT",
AQ1060="SPARE-ISSUE","SPARE-ISSUE",
AQ1060="Fiber CAmtel","TRANS_FO_CAMTEL",
AQ1060="Fiber AOF","Fiber AOF",
AQ1060="Projet OCM (HUAWEI)","TRAVAUX-HUAWEI",
AQ1060="Projet OCM (NOKIA)","TRAVAUX-NOKIA",
AQ1060="ACCESS-ISSUE","ACCESS-ISSUE",
AQ1060="Projet OCM (ZTE, NOKIA, autres projets)","TRAVAUX OCM",
AQ1060="No root CAuse","No root cause",
AQ1060="ODU HS","PDH",
AQ1060="IP &amp; VLAN","PDH",
AQ1060="Warehouse HUAWEI","SPARE-ISSUE",
AQ1060="SPARE-HS","SPARE-ISSUE",
AQ1060="Power Telco","BSS",AQ1060="no impacts","no impacts"
),"")</f>
        <v>No root cause</v>
      </c>
      <c r="AP1060" s="48" t="str" cm="1">
        <f t="array" ref="AP1060">IFERROR(_xlfn.IFS(
AQ1060="MPR ISSUE","TX ISSUE",
AQ1060="BSS Hardware Issue","RAN ISSUE",
AQ1060="Sites strategiques, MLL, Pylone, etc.","ENVTECH",
AQ1060="AKTIVCO DEFAUT GE &amp; POWER Cabinet","POWER ISSUE",
AQ1060="AKTIVCO Coupure ENEO &amp; Baisse de tension","POWER ISSUE",
AQ1060="Coupure ENEO &amp; Baisse de tension","POWER ISSUE",
AQ1060="Defaut GE &amp; POWER Cabinet","POWER ISSUE",
AQ1060="Sharing","POWER ISSUE",
AQ1060="Sites strategiques &amp; DataCenter","POWER ISSUE",
AQ1060="Exclu","Exclu",
AQ1060="SAT","TX ISSUE",
AQ1060="SPARE-ISSUE","SPARE-ISSUE",
AQ1060="Fiber CAmtel","TX ISSUE",
AQ1060="Fiber AOF","TX ISSUE",
AQ1060="Projet OCM (HUAWEI)","TRAVAUX-HUAWEI",
AQ1060="Projet OCM (NOKIA)","TRAVAUX -NOKIA",
AQ1060="ACCESS-ISSUE","ACCESS-ISSUE",
AQ1060="Projet OCM (ZTE, NOKIA, autres projets)","TRAVAUX OCM",
AQ1060="No root CAuse","No root cause",
AQ1060="ODU HS","TX ISSUE",
AQ1060="IP &amp; VLAN","TX ISSUE",
AQ1060="Warehouse HUAWEI","SPARE-ISSUE",
AQ1060="SPARE-HS","SPARE-ISSUE",
AQ1060="Power Telco","RAN ISSUE",AQ1060="no impacts","no impacts"
),"")</f>
        <v>No root cause</v>
      </c>
      <c r="AQ1060" s="126" t="s">
        <v>5344</v>
      </c>
      <c r="AR1060" s="48" t="str" cm="1">
        <f t="array" ref="AR1060">IFERROR(_xlfn.IFS(
AQ1060="MPR ISSUE","ACTIVE",
AQ1060="BSS Hardware Issue","ACTIVE",
AQ1060="Sites strategiques, MLL, Pylone, etc.","PASSIVE",
AQ1060="AKTIVCO DEFAUT GE &amp; POWER Cabinet","PASSIVE",
AQ1060="AKTIVCO Coupure ENEO &amp; Baisse de tension","PASSIVE",
AQ1060="Coupure ENEO &amp; Baisse de tension","PASSIVE",
AQ1060="Defaut GE &amp; POWER Cabinet","PASSIVE",
AQ1060="Sharing","PASSIVE",
AQ1060="Sites strategiques &amp; DataCenter","PASSIVE",
AQ1060="Exclu","Exclu",
AQ1060="SAT","ACTIVE",
AQ1060="SPARE-ISSUE","SPARE-ISSUE",
AQ1060="Fiber CAmtel","ACTIVE",
AQ1060="Fiber AOF","ACTIVE",
AQ1060="Projet OCM (HUAWEI)","PLANNED WORKS",
AQ1060="Projet OCM (NOKIA)","PLANNED WORKS",
AQ1060="ACCESS-ISSUE","ACCESS-ISSUE",
AQ1060="Projet OCM (ZTE, NOKIA, autres projets)","PLANNED WORKS",
AQ1060="No root CAuse","No root cause",
AQ1060="ODU HS","ACTIVE",
AQ1060="IP &amp; VLAN","ACTIVE",
AQ1060="Warehouse HUAWEI","SPARE-ISSUE",
AQ1060="SPARE-HS","SPARE-ISSUE",
AQ1060="Power Telco","ACTIVE", AQ1060="no impacts","no impacts"
),"")</f>
        <v>No root cause</v>
      </c>
      <c r="AS1060" s="92" t="s">
        <v>5537</v>
      </c>
      <c r="AT1060" s="98" t="s">
        <v>2574</v>
      </c>
      <c r="AV1060" s="17" t="s">
        <v>5537</v>
      </c>
      <c r="AW1060" s="7" t="s">
        <v>5537</v>
      </c>
      <c r="AX1060" s="6" t="s">
        <v>5537</v>
      </c>
      <c r="AY1060" s="7"/>
      <c r="AZ1060" s="3" t="s">
        <v>5537</v>
      </c>
      <c r="BA1060" s="18" t="s">
        <v>5537</v>
      </c>
      <c r="BB1060" s="18" t="s">
        <v>5537</v>
      </c>
      <c r="BC1060" s="18" t="s">
        <v>5537</v>
      </c>
      <c r="BD1060" s="18" t="s">
        <v>5537</v>
      </c>
      <c r="BE1060" s="18" t="s">
        <v>5537</v>
      </c>
      <c r="BF1060" s="18" t="s">
        <v>5537</v>
      </c>
      <c r="BG1060" s="18" t="s">
        <v>5537</v>
      </c>
      <c r="BH1060" s="18" t="s">
        <v>5537</v>
      </c>
      <c r="BI1060" s="18" t="s">
        <v>5537</v>
      </c>
      <c r="BJ1060" s="18" t="s">
        <v>5537</v>
      </c>
      <c r="BK1060" s="18" t="s">
        <v>5537</v>
      </c>
      <c r="BL1060" s="9" t="s">
        <v>5537</v>
      </c>
      <c r="BM1060" s="14" t="s">
        <v>5537</v>
      </c>
      <c r="BN1060" s="14" t="s">
        <v>5537</v>
      </c>
      <c r="BO1060" s="14" t="str">
        <f>_xlfn.XLOOKUP(B1060,'[4]cell downs 18042026 17h'!$B:$B,'[4]cell downs 18042026 17h'!$B:$B,"")</f>
        <v/>
      </c>
      <c r="BP1060" s="14" t="str">
        <f>_xlfn.XLOOKUP(B1060,'[5]Cells Huawei 19042026 15h'!$B:$B,'[5]Cells Huawei 19042026 15h'!$B:$B,"")</f>
        <v/>
      </c>
      <c r="BQ1060" s="9" t="str">
        <f>_xlfn.XLOOKUP(B1060,'[6]cells down 19042026 9H40'!$B:$B,'[6]cells down 19042026 9H40'!$B:$B,"")</f>
        <v>CTR_061</v>
      </c>
      <c r="BR1060" s="9" t="s">
        <v>2574</v>
      </c>
      <c r="BS1060" s="9" t="s">
        <v>5537</v>
      </c>
      <c r="BT1060" s="108"/>
    </row>
    <row r="1061" spans="1:72" s="9" customFormat="1" x14ac:dyDescent="0.35">
      <c r="A1061" s="1" t="s">
        <v>3267</v>
      </c>
      <c r="B1061" s="1" t="s">
        <v>3268</v>
      </c>
      <c r="C1061" s="3" t="str">
        <f>_xlfn.XLOOKUP(B1061,'[1]daily break down'!$D:$D,'[1]daily break down'!$E:$E,"")</f>
        <v>Bafoussam</v>
      </c>
      <c r="D1061" s="1" t="s">
        <v>21</v>
      </c>
      <c r="E1061" s="1" t="s">
        <v>36</v>
      </c>
      <c r="F1061" s="3" t="s">
        <v>102</v>
      </c>
      <c r="G1061" s="1" t="s">
        <v>299</v>
      </c>
      <c r="H1061" s="32" t="str">
        <f>_xlfn.XLOOKUP(B1061,[2]CALCULATION!$B:$B,[2]CALCULATION!$H:$H,"")</f>
        <v>Huawei</v>
      </c>
      <c r="I1061" s="28">
        <v>12.353377821152687</v>
      </c>
      <c r="J1061" s="28">
        <v>11.809318757080526</v>
      </c>
      <c r="K1061" s="28">
        <v>11.630272405852192</v>
      </c>
      <c r="L1061" s="28">
        <v>13.176769881831904</v>
      </c>
      <c r="M1061" s="28">
        <v>6.9795973838080307</v>
      </c>
      <c r="N1061" s="28">
        <v>9.1441516637987856</v>
      </c>
      <c r="O1061" s="28">
        <v>7.8101413108925239</v>
      </c>
      <c r="P1061" s="28">
        <v>8.5006977082637754</v>
      </c>
      <c r="Q1061" s="28">
        <v>9.7058496203268518</v>
      </c>
      <c r="R1061" s="28">
        <v>7.995750970941665</v>
      </c>
      <c r="S1061" s="93">
        <v>8.3316746710498144</v>
      </c>
      <c r="T1061" s="93">
        <f>_xlfn.XLOOKUP(B1061,'[3]Nur des jours'!$B:$B,'[3]Nur des jours'!$U:$U,"")</f>
        <v>0</v>
      </c>
      <c r="U1061" s="93">
        <v>0</v>
      </c>
      <c r="V1061" s="93">
        <v>0</v>
      </c>
      <c r="W1061" s="93">
        <v>0</v>
      </c>
      <c r="X1061" s="93">
        <v>0</v>
      </c>
      <c r="Y1061" s="93">
        <v>0</v>
      </c>
      <c r="Z1061" s="93">
        <v>0</v>
      </c>
      <c r="AA1061" s="93">
        <v>0</v>
      </c>
      <c r="AB1061" s="93">
        <v>0</v>
      </c>
      <c r="AC1061" s="93">
        <f>_xlfn.XLOOKUP(B1061,'[3]Nur des jours'!$B:$B,'[3]Nur des jours'!$N:$N,"")</f>
        <v>2.8767981325959601E-2</v>
      </c>
      <c r="AD1061" s="93">
        <v>2.8767981325959601E-2</v>
      </c>
      <c r="AE1061" s="93">
        <v>0</v>
      </c>
      <c r="AF1061" s="93">
        <v>0</v>
      </c>
      <c r="AG1061" s="93"/>
      <c r="AH1061" s="93">
        <v>0</v>
      </c>
      <c r="AI1061" s="93">
        <v>0</v>
      </c>
      <c r="AJ1061" s="93">
        <v>0</v>
      </c>
      <c r="AK1061" s="93">
        <v>0</v>
      </c>
      <c r="AL1061" s="93">
        <v>0</v>
      </c>
      <c r="AM1061" s="49" t="s">
        <v>5559</v>
      </c>
      <c r="AN1061" s="49"/>
      <c r="AO1061" s="48" t="str" cm="1">
        <f t="array" ref="AO1061">IFERROR(_xlfn.IFS(
AQ1061="MPR ISSUE","PDH",
AQ1061="BSS Hardware Issue","BSS",
AQ1061="Sites strategiques, MLL, Pylone, etc.","ENVTECH",
AQ1061="AKTIVCO DEFAUT GE &amp; POWER Cabinet","AKTIVCO",
AQ1061="AKTIVCO Coupure ENEO &amp; Baisse de tension","AKTIVCO GRID ONLY",
AQ1061="Coupure ENEO &amp; Baisse de tension","IHS GRID ONLY",
AQ1061="Defaut GE &amp; POWER Cabinet","IHS",
AQ1061="Sharing","Partners",
AQ1061="Sites strategiques &amp; DataCenter","SST &amp; DC",
AQ1061="Exclu","Exclu",
AQ1061="SAT","SAT",
AQ1061="SPARE-ISSUE","SPARE-ISSUE",
AQ1061="Fiber CAmtel","TRANS_FO_CAMTEL",
AQ1061="Fiber AOF","Fiber AOF",
AQ1061="Projet OCM (HUAWEI)","TRAVAUX-HUAWEI",
AQ1061="Projet OCM (NOKIA)","TRAVAUX-NOKIA",
AQ1061="ACCESS-ISSUE","ACCESS-ISSUE",
AQ1061="Projet OCM (ZTE, NOKIA, autres projets)","TRAVAUX OCM",
AQ1061="No root CAuse","No root cause",
AQ1061="ODU HS","PDH",
AQ1061="IP &amp; VLAN","PDH",
AQ1061="Warehouse HUAWEI","SPARE-ISSUE",
AQ1061="SPARE-HS","SPARE-ISSUE",
AQ1061="Power Telco","BSS",AQ1061="no impacts","no impacts"
),"")</f>
        <v>No root cause</v>
      </c>
      <c r="AP1061" s="48" t="str" cm="1">
        <f t="array" ref="AP1061">IFERROR(_xlfn.IFS(
AQ1061="MPR ISSUE","TX ISSUE",
AQ1061="BSS Hardware Issue","RAN ISSUE",
AQ1061="Sites strategiques, MLL, Pylone, etc.","ENVTECH",
AQ1061="AKTIVCO DEFAUT GE &amp; POWER Cabinet","POWER ISSUE",
AQ1061="AKTIVCO Coupure ENEO &amp; Baisse de tension","POWER ISSUE",
AQ1061="Coupure ENEO &amp; Baisse de tension","POWER ISSUE",
AQ1061="Defaut GE &amp; POWER Cabinet","POWER ISSUE",
AQ1061="Sharing","POWER ISSUE",
AQ1061="Sites strategiques &amp; DataCenter","POWER ISSUE",
AQ1061="Exclu","Exclu",
AQ1061="SAT","TX ISSUE",
AQ1061="SPARE-ISSUE","SPARE-ISSUE",
AQ1061="Fiber CAmtel","TX ISSUE",
AQ1061="Fiber AOF","TX ISSUE",
AQ1061="Projet OCM (HUAWEI)","TRAVAUX-HUAWEI",
AQ1061="Projet OCM (NOKIA)","TRAVAUX -NOKIA",
AQ1061="ACCESS-ISSUE","ACCESS-ISSUE",
AQ1061="Projet OCM (ZTE, NOKIA, autres projets)","TRAVAUX OCM",
AQ1061="No root CAuse","No root cause",
AQ1061="ODU HS","TX ISSUE",
AQ1061="IP &amp; VLAN","TX ISSUE",
AQ1061="Warehouse HUAWEI","SPARE-ISSUE",
AQ1061="SPARE-HS","SPARE-ISSUE",
AQ1061="Power Telco","RAN ISSUE",AQ1061="no impacts","no impacts"
),"")</f>
        <v>No root cause</v>
      </c>
      <c r="AQ1061" s="67" t="s">
        <v>5344</v>
      </c>
      <c r="AR1061" s="48" t="str" cm="1">
        <f t="array" ref="AR1061">IFERROR(_xlfn.IFS(
AQ1061="MPR ISSUE","ACTIVE",
AQ1061="BSS Hardware Issue","ACTIVE",
AQ1061="Sites strategiques, MLL, Pylone, etc.","PASSIVE",
AQ1061="AKTIVCO DEFAUT GE &amp; POWER Cabinet","PASSIVE",
AQ1061="AKTIVCO Coupure ENEO &amp; Baisse de tension","PASSIVE",
AQ1061="Coupure ENEO &amp; Baisse de tension","PASSIVE",
AQ1061="Defaut GE &amp; POWER Cabinet","PASSIVE",
AQ1061="Sharing","PASSIVE",
AQ1061="Sites strategiques &amp; DataCenter","PASSIVE",
AQ1061="Exclu","Exclu",
AQ1061="SAT","ACTIVE",
AQ1061="SPARE-ISSUE","SPARE-ISSUE",
AQ1061="Fiber CAmtel","ACTIVE",
AQ1061="Fiber AOF","ACTIVE",
AQ1061="Projet OCM (HUAWEI)","PLANNED WORKS",
AQ1061="Projet OCM (NOKIA)","PLANNED WORKS",
AQ1061="ACCESS-ISSUE","ACCESS-ISSUE",
AQ1061="Projet OCM (ZTE, NOKIA, autres projets)","PLANNED WORKS",
AQ1061="No root CAuse","No root cause",
AQ1061="ODU HS","ACTIVE",
AQ1061="IP &amp; VLAN","ACTIVE",
AQ1061="Warehouse HUAWEI","SPARE-ISSUE",
AQ1061="SPARE-HS","SPARE-ISSUE",
AQ1061="Power Telco","ACTIVE", AQ1061="no impacts","no impacts"
),"")</f>
        <v>No root cause</v>
      </c>
      <c r="AS1061" s="92" t="s">
        <v>5537</v>
      </c>
      <c r="AT1061" s="98" t="s">
        <v>3268</v>
      </c>
      <c r="AV1061" s="17" t="s">
        <v>5537</v>
      </c>
      <c r="AW1061" s="7" t="s">
        <v>5537</v>
      </c>
      <c r="AX1061" s="6" t="s">
        <v>5537</v>
      </c>
      <c r="AY1061" s="7"/>
      <c r="AZ1061" s="3" t="s">
        <v>5537</v>
      </c>
      <c r="BA1061" s="18" t="s">
        <v>5537</v>
      </c>
      <c r="BB1061" s="18" t="s">
        <v>5537</v>
      </c>
      <c r="BC1061" s="18" t="s">
        <v>5537</v>
      </c>
      <c r="BD1061" s="18" t="s">
        <v>5537</v>
      </c>
      <c r="BE1061" s="18" t="s">
        <v>5537</v>
      </c>
      <c r="BF1061" s="18" t="s">
        <v>5537</v>
      </c>
      <c r="BG1061" s="18" t="s">
        <v>5537</v>
      </c>
      <c r="BH1061" s="18" t="s">
        <v>5537</v>
      </c>
      <c r="BI1061" s="18" t="s">
        <v>5537</v>
      </c>
      <c r="BJ1061" s="18" t="s">
        <v>5537</v>
      </c>
      <c r="BK1061" s="18" t="s">
        <v>5537</v>
      </c>
      <c r="BL1061" s="9" t="s">
        <v>5537</v>
      </c>
      <c r="BM1061" s="14" t="s">
        <v>5537</v>
      </c>
      <c r="BN1061" s="14" t="s">
        <v>5537</v>
      </c>
      <c r="BO1061" s="14" t="str">
        <f>_xlfn.XLOOKUP(B1061,'[4]cell downs 18042026 17h'!$B:$B,'[4]cell downs 18042026 17h'!$B:$B,"")</f>
        <v/>
      </c>
      <c r="BP1061" s="14" t="str">
        <f>_xlfn.XLOOKUP(B1061,'[5]Cells Huawei 19042026 15h'!$B:$B,'[5]Cells Huawei 19042026 15h'!$B:$B,"")</f>
        <v/>
      </c>
      <c r="BQ1061" s="9" t="str">
        <f>_xlfn.XLOOKUP(B1061,'[6]cells down 19042026 9H40'!$B:$B,'[6]cells down 19042026 9H40'!$B:$B,"")</f>
        <v/>
      </c>
      <c r="BR1061" s="9" t="s">
        <v>5537</v>
      </c>
      <c r="BS1061" s="9" t="s">
        <v>5537</v>
      </c>
      <c r="BT1061" s="108"/>
    </row>
    <row r="1062" spans="1:72" s="9" customFormat="1" x14ac:dyDescent="0.35">
      <c r="A1062" s="1" t="s">
        <v>4733</v>
      </c>
      <c r="B1062" s="8" t="s">
        <v>4734</v>
      </c>
      <c r="C1062" s="3" t="str">
        <f>_xlfn.XLOOKUP(B1062,'[1]daily break down'!$D:$D,'[1]daily break down'!$E:$E,"")</f>
        <v>Douala</v>
      </c>
      <c r="D1062" s="1" t="s">
        <v>11</v>
      </c>
      <c r="E1062" s="1" t="s">
        <v>12</v>
      </c>
      <c r="F1062" s="3" t="s">
        <v>31</v>
      </c>
      <c r="G1062" s="1" t="s">
        <v>32</v>
      </c>
      <c r="H1062" s="34" t="str">
        <f>_xlfn.XLOOKUP(B1062,[2]CALCULATION!$B:$B,[2]CALCULATION!$H:$H,"")</f>
        <v>ZTE</v>
      </c>
      <c r="I1062" s="28">
        <v>0</v>
      </c>
      <c r="J1062" s="28">
        <v>0</v>
      </c>
      <c r="K1062" s="28">
        <v>0</v>
      </c>
      <c r="L1062" s="28">
        <v>2.3185601812614315E-3</v>
      </c>
      <c r="M1062" s="28">
        <v>0</v>
      </c>
      <c r="N1062" s="28">
        <v>0</v>
      </c>
      <c r="O1062" s="28">
        <v>0</v>
      </c>
      <c r="P1062" s="28">
        <v>0</v>
      </c>
      <c r="Q1062" s="28">
        <v>0</v>
      </c>
      <c r="R1062" s="28">
        <v>0</v>
      </c>
      <c r="S1062" s="93">
        <v>13.796556688439729</v>
      </c>
      <c r="T1062" s="93">
        <f>_xlfn.XLOOKUP(B1062,'[3]Nur des jours'!$B:$B,'[3]Nur des jours'!$U:$U,"")</f>
        <v>0</v>
      </c>
      <c r="U1062" s="93">
        <v>0</v>
      </c>
      <c r="V1062" s="93">
        <v>0</v>
      </c>
      <c r="W1062" s="93">
        <v>0</v>
      </c>
      <c r="X1062" s="93">
        <v>2.7804887096820302E-2</v>
      </c>
      <c r="Y1062" s="93">
        <v>0</v>
      </c>
      <c r="Z1062" s="93">
        <v>0</v>
      </c>
      <c r="AA1062" s="93">
        <v>0</v>
      </c>
      <c r="AB1062" s="93">
        <v>0</v>
      </c>
      <c r="AC1062" s="93">
        <f>_xlfn.XLOOKUP(B1062,'[3]Nur des jours'!$B:$B,'[3]Nur des jours'!$N:$N,"")</f>
        <v>2.7448185530472131E-2</v>
      </c>
      <c r="AD1062" s="93">
        <v>2.7448185530472131E-2</v>
      </c>
      <c r="AE1062" s="93">
        <v>0</v>
      </c>
      <c r="AF1062" s="93">
        <v>0</v>
      </c>
      <c r="AG1062" s="93"/>
      <c r="AH1062" s="93">
        <v>0</v>
      </c>
      <c r="AI1062" s="93">
        <v>0</v>
      </c>
      <c r="AJ1062" s="93">
        <v>0</v>
      </c>
      <c r="AK1062" s="93">
        <v>0</v>
      </c>
      <c r="AL1062" s="93">
        <v>0</v>
      </c>
      <c r="AM1062" s="49" t="s">
        <v>5559</v>
      </c>
      <c r="AN1062" s="49"/>
      <c r="AO1062" s="48" t="str" cm="1">
        <f t="array" ref="AO1062">IFERROR(_xlfn.IFS(
AQ1062="MPR ISSUE","PDH",
AQ1062="BSS Hardware Issue","BSS",
AQ1062="Sites strategiques, MLL, Pylone, etc.","ENVTECH",
AQ1062="AKTIVCO DEFAUT GE &amp; POWER Cabinet","AKTIVCO",
AQ1062="AKTIVCO Coupure ENEO &amp; Baisse de tension","AKTIVCO GRID ONLY",
AQ1062="Coupure ENEO &amp; Baisse de tension","IHS GRID ONLY",
AQ1062="Defaut GE &amp; POWER Cabinet","IHS",
AQ1062="Sharing","Partners",
AQ1062="Sites strategiques &amp; DataCenter","SST &amp; DC",
AQ1062="Exclu","Exclu",
AQ1062="SAT","SAT",
AQ1062="SPARE-ISSUE","SPARE-ISSUE",
AQ1062="Fiber CAmtel","TRANS_FO_CAMTEL",
AQ1062="Fiber AOF","Fiber AOF",
AQ1062="Projet OCM (HUAWEI)","TRAVAUX-HUAWEI",
AQ1062="Projet OCM (NOKIA)","TRAVAUX-NOKIA",
AQ1062="ACCESS-ISSUE","ACCESS-ISSUE",
AQ1062="Projet OCM (ZTE, NOKIA, autres projets)","TRAVAUX OCM",
AQ1062="No root CAuse","No root cause",
AQ1062="ODU HS","PDH",
AQ1062="IP &amp; VLAN","PDH",
AQ1062="Warehouse HUAWEI","SPARE-ISSUE",
AQ1062="SPARE-HS","SPARE-ISSUE",
AQ1062="Power Telco","BSS",AQ1062="no impacts","no impacts"
),"")</f>
        <v>No root cause</v>
      </c>
      <c r="AP1062" s="48" t="str" cm="1">
        <f t="array" ref="AP1062">IFERROR(_xlfn.IFS(
AQ1062="MPR ISSUE","TX ISSUE",
AQ1062="BSS Hardware Issue","RAN ISSUE",
AQ1062="Sites strategiques, MLL, Pylone, etc.","ENVTECH",
AQ1062="AKTIVCO DEFAUT GE &amp; POWER Cabinet","POWER ISSUE",
AQ1062="AKTIVCO Coupure ENEO &amp; Baisse de tension","POWER ISSUE",
AQ1062="Coupure ENEO &amp; Baisse de tension","POWER ISSUE",
AQ1062="Defaut GE &amp; POWER Cabinet","POWER ISSUE",
AQ1062="Sharing","POWER ISSUE",
AQ1062="Sites strategiques &amp; DataCenter","POWER ISSUE",
AQ1062="Exclu","Exclu",
AQ1062="SAT","TX ISSUE",
AQ1062="SPARE-ISSUE","SPARE-ISSUE",
AQ1062="Fiber CAmtel","TX ISSUE",
AQ1062="Fiber AOF","TX ISSUE",
AQ1062="Projet OCM (HUAWEI)","TRAVAUX-HUAWEI",
AQ1062="Projet OCM (NOKIA)","TRAVAUX -NOKIA",
AQ1062="ACCESS-ISSUE","ACCESS-ISSUE",
AQ1062="Projet OCM (ZTE, NOKIA, autres projets)","TRAVAUX OCM",
AQ1062="No root CAuse","No root cause",
AQ1062="ODU HS","TX ISSUE",
AQ1062="IP &amp; VLAN","TX ISSUE",
AQ1062="Warehouse HUAWEI","SPARE-ISSUE",
AQ1062="SPARE-HS","SPARE-ISSUE",
AQ1062="Power Telco","RAN ISSUE",AQ1062="no impacts","no impacts"
),"")</f>
        <v>No root cause</v>
      </c>
      <c r="AQ1062" s="126" t="s">
        <v>5344</v>
      </c>
      <c r="AR1062" s="48" t="str" cm="1">
        <f t="array" ref="AR1062">IFERROR(_xlfn.IFS(
AQ1062="MPR ISSUE","ACTIVE",
AQ1062="BSS Hardware Issue","ACTIVE",
AQ1062="Sites strategiques, MLL, Pylone, etc.","PASSIVE",
AQ1062="AKTIVCO DEFAUT GE &amp; POWER Cabinet","PASSIVE",
AQ1062="AKTIVCO Coupure ENEO &amp; Baisse de tension","PASSIVE",
AQ1062="Coupure ENEO &amp; Baisse de tension","PASSIVE",
AQ1062="Defaut GE &amp; POWER Cabinet","PASSIVE",
AQ1062="Sharing","PASSIVE",
AQ1062="Sites strategiques &amp; DataCenter","PASSIVE",
AQ1062="Exclu","Exclu",
AQ1062="SAT","ACTIVE",
AQ1062="SPARE-ISSUE","SPARE-ISSUE",
AQ1062="Fiber CAmtel","ACTIVE",
AQ1062="Fiber AOF","ACTIVE",
AQ1062="Projet OCM (HUAWEI)","PLANNED WORKS",
AQ1062="Projet OCM (NOKIA)","PLANNED WORKS",
AQ1062="ACCESS-ISSUE","ACCESS-ISSUE",
AQ1062="Projet OCM (ZTE, NOKIA, autres projets)","PLANNED WORKS",
AQ1062="No root CAuse","No root cause",
AQ1062="ODU HS","ACTIVE",
AQ1062="IP &amp; VLAN","ACTIVE",
AQ1062="Warehouse HUAWEI","SPARE-ISSUE",
AQ1062="SPARE-HS","SPARE-ISSUE",
AQ1062="Power Telco","ACTIVE", AQ1062="no impacts","no impacts"
),"")</f>
        <v>No root cause</v>
      </c>
      <c r="AS1062" s="92" t="s">
        <v>5537</v>
      </c>
      <c r="AT1062" s="98" t="s">
        <v>4734</v>
      </c>
      <c r="AV1062" s="17" t="s">
        <v>5537</v>
      </c>
      <c r="AW1062" s="7" t="s">
        <v>5537</v>
      </c>
      <c r="AX1062" s="6" t="s">
        <v>5537</v>
      </c>
      <c r="AY1062" s="7"/>
      <c r="AZ1062" s="3" t="s">
        <v>5537</v>
      </c>
      <c r="BA1062" s="18" t="s">
        <v>5537</v>
      </c>
      <c r="BB1062" s="18" t="s">
        <v>5537</v>
      </c>
      <c r="BC1062" s="18" t="s">
        <v>5537</v>
      </c>
      <c r="BD1062" s="18" t="s">
        <v>5537</v>
      </c>
      <c r="BE1062" s="18" t="s">
        <v>5537</v>
      </c>
      <c r="BF1062" s="18" t="s">
        <v>5537</v>
      </c>
      <c r="BG1062" s="18" t="s">
        <v>5537</v>
      </c>
      <c r="BH1062" s="18" t="s">
        <v>5537</v>
      </c>
      <c r="BI1062" s="18" t="s">
        <v>5537</v>
      </c>
      <c r="BJ1062" s="18" t="s">
        <v>5537</v>
      </c>
      <c r="BK1062" s="18" t="s">
        <v>5537</v>
      </c>
      <c r="BL1062" s="9" t="s">
        <v>5537</v>
      </c>
      <c r="BM1062" s="14" t="s">
        <v>5537</v>
      </c>
      <c r="BN1062" s="14" t="s">
        <v>5537</v>
      </c>
      <c r="BO1062" s="14" t="str">
        <f>_xlfn.XLOOKUP(B1062,'[4]cell downs 18042026 17h'!$B:$B,'[4]cell downs 18042026 17h'!$B:$B,"")</f>
        <v/>
      </c>
      <c r="BP1062" s="14" t="str">
        <f>_xlfn.XLOOKUP(B1062,'[5]Cells Huawei 19042026 15h'!$B:$B,'[5]Cells Huawei 19042026 15h'!$B:$B,"")</f>
        <v/>
      </c>
      <c r="BQ1062" s="9" t="str">
        <f>_xlfn.XLOOKUP(B1062,'[6]cells down 19042026 9H40'!$B:$B,'[6]cells down 19042026 9H40'!$B:$B,"")</f>
        <v/>
      </c>
      <c r="BR1062" s="9" t="s">
        <v>4734</v>
      </c>
      <c r="BS1062" s="9" t="s">
        <v>5537</v>
      </c>
      <c r="BT1062" s="108"/>
    </row>
    <row r="1063" spans="1:72" s="9" customFormat="1" x14ac:dyDescent="0.35">
      <c r="A1063" s="1" t="s">
        <v>2541</v>
      </c>
      <c r="B1063" s="1" t="s">
        <v>2542</v>
      </c>
      <c r="C1063" s="3" t="str">
        <f>_xlfn.XLOOKUP(B1063,'[1]daily break down'!$D:$D,'[1]daily break down'!$E:$E,"")</f>
        <v>Yaounde</v>
      </c>
      <c r="D1063" s="1" t="s">
        <v>21</v>
      </c>
      <c r="E1063" s="1" t="s">
        <v>36</v>
      </c>
      <c r="F1063" s="3" t="s">
        <v>37</v>
      </c>
      <c r="G1063" s="1" t="s">
        <v>38</v>
      </c>
      <c r="H1063" s="34" t="str">
        <f>_xlfn.XLOOKUP(B1063,[2]CALCULATION!$B:$B,[2]CALCULATION!$H:$H,"")</f>
        <v>ZTE</v>
      </c>
      <c r="I1063" s="28">
        <v>0</v>
      </c>
      <c r="J1063" s="28">
        <v>2.0421699725767839</v>
      </c>
      <c r="K1063" s="28">
        <v>0</v>
      </c>
      <c r="L1063" s="28">
        <v>0</v>
      </c>
      <c r="M1063" s="28">
        <v>0</v>
      </c>
      <c r="N1063" s="28">
        <v>0</v>
      </c>
      <c r="O1063" s="28">
        <v>0</v>
      </c>
      <c r="P1063" s="28">
        <v>0.41757268864519032</v>
      </c>
      <c r="Q1063" s="28">
        <v>0.15916023890444153</v>
      </c>
      <c r="R1063" s="28">
        <v>1.4238278073126662</v>
      </c>
      <c r="S1063" s="93">
        <v>2.1972816487031647E-2</v>
      </c>
      <c r="T1063" s="93">
        <f>_xlfn.XLOOKUP(B1063,'[3]Nur des jours'!$B:$B,'[3]Nur des jours'!$U:$U,"")</f>
        <v>0</v>
      </c>
      <c r="U1063" s="93">
        <v>1.2645070527034249E-2</v>
      </c>
      <c r="V1063" s="93">
        <v>0</v>
      </c>
      <c r="W1063" s="93">
        <v>0</v>
      </c>
      <c r="X1063" s="93">
        <v>8.211270057329019E-2</v>
      </c>
      <c r="Y1063" s="93">
        <v>8.1898679633482019E-2</v>
      </c>
      <c r="Z1063" s="93">
        <v>0</v>
      </c>
      <c r="AA1063" s="93">
        <v>0</v>
      </c>
      <c r="AB1063" s="93">
        <v>2.4663416401994103</v>
      </c>
      <c r="AC1063" s="93">
        <f>_xlfn.XLOOKUP(B1063,'[3]Nur des jours'!$B:$B,'[3]Nur des jours'!$N:$N,"")</f>
        <v>2.3899004945310384E-2</v>
      </c>
      <c r="AD1063" s="93">
        <v>2.3899004945310384E-2</v>
      </c>
      <c r="AE1063" s="93">
        <v>0</v>
      </c>
      <c r="AF1063" s="93">
        <v>0</v>
      </c>
      <c r="AG1063" s="93"/>
      <c r="AH1063" s="93">
        <v>0</v>
      </c>
      <c r="AI1063" s="93">
        <v>0</v>
      </c>
      <c r="AJ1063" s="93">
        <v>0</v>
      </c>
      <c r="AK1063" s="93">
        <v>0</v>
      </c>
      <c r="AL1063" s="93">
        <v>0</v>
      </c>
      <c r="AM1063" s="49" t="s">
        <v>5559</v>
      </c>
      <c r="AN1063" s="49"/>
      <c r="AO1063" s="48" t="str" cm="1">
        <f t="array" ref="AO1063">IFERROR(_xlfn.IFS(
AQ1063="MPR ISSUE","PDH",
AQ1063="BSS Hardware Issue","BSS",
AQ1063="Sites strategiques, MLL, Pylone, etc.","ENVTECH",
AQ1063="AKTIVCO DEFAUT GE &amp; POWER Cabinet","AKTIVCO",
AQ1063="AKTIVCO Coupure ENEO &amp; Baisse de tension","AKTIVCO GRID ONLY",
AQ1063="Coupure ENEO &amp; Baisse de tension","IHS GRID ONLY",
AQ1063="Defaut GE &amp; POWER Cabinet","IHS",
AQ1063="Sharing","Partners",
AQ1063="Sites strategiques &amp; DataCenter","SST &amp; DC",
AQ1063="Exclu","Exclu",
AQ1063="SAT","SAT",
AQ1063="SPARE-ISSUE","SPARE-ISSUE",
AQ1063="Fiber CAmtel","TRANS_FO_CAMTEL",
AQ1063="Fiber AOF","Fiber AOF",
AQ1063="Projet OCM (HUAWEI)","TRAVAUX-HUAWEI",
AQ1063="Projet OCM (NOKIA)","TRAVAUX-NOKIA",
AQ1063="ACCESS-ISSUE","ACCESS-ISSUE",
AQ1063="Projet OCM (ZTE, NOKIA, autres projets)","TRAVAUX OCM",
AQ1063="No root CAuse","No root cause",
AQ1063="ODU HS","PDH",
AQ1063="IP &amp; VLAN","PDH",
AQ1063="Warehouse HUAWEI","SPARE-ISSUE",
AQ1063="SPARE-HS","SPARE-ISSUE",
AQ1063="Power Telco","BSS",AQ1063="no impacts","no impacts"
),"")</f>
        <v>No root cause</v>
      </c>
      <c r="AP1063" s="48" t="str" cm="1">
        <f t="array" ref="AP1063">IFERROR(_xlfn.IFS(
AQ1063="MPR ISSUE","TX ISSUE",
AQ1063="BSS Hardware Issue","RAN ISSUE",
AQ1063="Sites strategiques, MLL, Pylone, etc.","ENVTECH",
AQ1063="AKTIVCO DEFAUT GE &amp; POWER Cabinet","POWER ISSUE",
AQ1063="AKTIVCO Coupure ENEO &amp; Baisse de tension","POWER ISSUE",
AQ1063="Coupure ENEO &amp; Baisse de tension","POWER ISSUE",
AQ1063="Defaut GE &amp; POWER Cabinet","POWER ISSUE",
AQ1063="Sharing","POWER ISSUE",
AQ1063="Sites strategiques &amp; DataCenter","POWER ISSUE",
AQ1063="Exclu","Exclu",
AQ1063="SAT","TX ISSUE",
AQ1063="SPARE-ISSUE","SPARE-ISSUE",
AQ1063="Fiber CAmtel","TX ISSUE",
AQ1063="Fiber AOF","TX ISSUE",
AQ1063="Projet OCM (HUAWEI)","TRAVAUX-HUAWEI",
AQ1063="Projet OCM (NOKIA)","TRAVAUX -NOKIA",
AQ1063="ACCESS-ISSUE","ACCESS-ISSUE",
AQ1063="Projet OCM (ZTE, NOKIA, autres projets)","TRAVAUX OCM",
AQ1063="No root CAuse","No root cause",
AQ1063="ODU HS","TX ISSUE",
AQ1063="IP &amp; VLAN","TX ISSUE",
AQ1063="Warehouse HUAWEI","SPARE-ISSUE",
AQ1063="SPARE-HS","SPARE-ISSUE",
AQ1063="Power Telco","RAN ISSUE",AQ1063="no impacts","no impacts"
),"")</f>
        <v>No root cause</v>
      </c>
      <c r="AQ1063" s="67" t="s">
        <v>5344</v>
      </c>
      <c r="AR1063" s="48" t="str" cm="1">
        <f t="array" ref="AR1063">IFERROR(_xlfn.IFS(
AQ1063="MPR ISSUE","ACTIVE",
AQ1063="BSS Hardware Issue","ACTIVE",
AQ1063="Sites strategiques, MLL, Pylone, etc.","PASSIVE",
AQ1063="AKTIVCO DEFAUT GE &amp; POWER Cabinet","PASSIVE",
AQ1063="AKTIVCO Coupure ENEO &amp; Baisse de tension","PASSIVE",
AQ1063="Coupure ENEO &amp; Baisse de tension","PASSIVE",
AQ1063="Defaut GE &amp; POWER Cabinet","PASSIVE",
AQ1063="Sharing","PASSIVE",
AQ1063="Sites strategiques &amp; DataCenter","PASSIVE",
AQ1063="Exclu","Exclu",
AQ1063="SAT","ACTIVE",
AQ1063="SPARE-ISSUE","SPARE-ISSUE",
AQ1063="Fiber CAmtel","ACTIVE",
AQ1063="Fiber AOF","ACTIVE",
AQ1063="Projet OCM (HUAWEI)","PLANNED WORKS",
AQ1063="Projet OCM (NOKIA)","PLANNED WORKS",
AQ1063="ACCESS-ISSUE","ACCESS-ISSUE",
AQ1063="Projet OCM (ZTE, NOKIA, autres projets)","PLANNED WORKS",
AQ1063="No root CAuse","No root cause",
AQ1063="ODU HS","ACTIVE",
AQ1063="IP &amp; VLAN","ACTIVE",
AQ1063="Warehouse HUAWEI","SPARE-ISSUE",
AQ1063="SPARE-HS","SPARE-ISSUE",
AQ1063="Power Telco","ACTIVE", AQ1063="no impacts","no impacts"
),"")</f>
        <v>No root cause</v>
      </c>
      <c r="AS1063" s="92" t="s">
        <v>5537</v>
      </c>
      <c r="AT1063" s="98" t="s">
        <v>2542</v>
      </c>
      <c r="AV1063" s="17" t="s">
        <v>5537</v>
      </c>
      <c r="AW1063" s="7" t="s">
        <v>5537</v>
      </c>
      <c r="AX1063" s="6" t="s">
        <v>5537</v>
      </c>
      <c r="AY1063" s="7"/>
      <c r="AZ1063" s="3" t="s">
        <v>5537</v>
      </c>
      <c r="BA1063" s="18" t="s">
        <v>5537</v>
      </c>
      <c r="BB1063" s="18" t="s">
        <v>5537</v>
      </c>
      <c r="BC1063" s="18" t="s">
        <v>5537</v>
      </c>
      <c r="BD1063" s="18" t="s">
        <v>5537</v>
      </c>
      <c r="BE1063" s="18" t="s">
        <v>5537</v>
      </c>
      <c r="BF1063" s="18" t="s">
        <v>5537</v>
      </c>
      <c r="BG1063" s="18" t="s">
        <v>5537</v>
      </c>
      <c r="BH1063" s="18" t="s">
        <v>5537</v>
      </c>
      <c r="BI1063" s="18" t="s">
        <v>5537</v>
      </c>
      <c r="BJ1063" s="18" t="s">
        <v>5537</v>
      </c>
      <c r="BK1063" s="18" t="s">
        <v>5537</v>
      </c>
      <c r="BL1063" s="9" t="s">
        <v>5537</v>
      </c>
      <c r="BM1063" s="14" t="s">
        <v>5537</v>
      </c>
      <c r="BN1063" s="14" t="s">
        <v>5537</v>
      </c>
      <c r="BO1063" s="14" t="str">
        <f>_xlfn.XLOOKUP(B1063,'[4]cell downs 18042026 17h'!$B:$B,'[4]cell downs 18042026 17h'!$B:$B,"")</f>
        <v/>
      </c>
      <c r="BP1063" s="14" t="str">
        <f>_xlfn.XLOOKUP(B1063,'[5]Cells Huawei 19042026 15h'!$B:$B,'[5]Cells Huawei 19042026 15h'!$B:$B,"")</f>
        <v/>
      </c>
      <c r="BQ1063" s="9" t="str">
        <f>_xlfn.XLOOKUP(B1063,'[6]cells down 19042026 9H40'!$B:$B,'[6]cells down 19042026 9H40'!$B:$B,"")</f>
        <v/>
      </c>
      <c r="BR1063" s="9" t="s">
        <v>5537</v>
      </c>
      <c r="BS1063" s="9" t="s">
        <v>66</v>
      </c>
      <c r="BT1063" s="108"/>
    </row>
    <row r="1064" spans="1:72" s="9" customFormat="1" x14ac:dyDescent="0.35">
      <c r="A1064" s="1" t="s">
        <v>2801</v>
      </c>
      <c r="B1064" s="8" t="s">
        <v>2802</v>
      </c>
      <c r="C1064" s="3" t="str">
        <f>_xlfn.XLOOKUP(B1064,'[1]daily break down'!$D:$D,'[1]daily break down'!$E:$E,"")</f>
        <v>CENTRE</v>
      </c>
      <c r="D1064" s="1" t="s">
        <v>11</v>
      </c>
      <c r="E1064" s="1" t="s">
        <v>12</v>
      </c>
      <c r="F1064" s="3" t="s">
        <v>37</v>
      </c>
      <c r="G1064" s="1" t="s">
        <v>1618</v>
      </c>
      <c r="H1064" s="34" t="str">
        <f>_xlfn.XLOOKUP(B1064,[2]CALCULATION!$B:$B,[2]CALCULATION!$H:$H,"")</f>
        <v>ZTE</v>
      </c>
      <c r="I1064" s="28">
        <v>0</v>
      </c>
      <c r="J1064" s="28">
        <v>0.13980917893006692</v>
      </c>
      <c r="K1064" s="28">
        <v>0</v>
      </c>
      <c r="L1064" s="28">
        <v>0</v>
      </c>
      <c r="M1064" s="28">
        <v>0.19961019652829567</v>
      </c>
      <c r="N1064" s="28">
        <v>0</v>
      </c>
      <c r="O1064" s="28">
        <v>0</v>
      </c>
      <c r="P1064" s="28">
        <v>0</v>
      </c>
      <c r="Q1064" s="28">
        <v>3.7562815145833865</v>
      </c>
      <c r="R1064" s="28">
        <v>0</v>
      </c>
      <c r="S1064" s="93">
        <v>2.0872927207197955</v>
      </c>
      <c r="T1064" s="93">
        <f>_xlfn.XLOOKUP(B1064,'[3]Nur des jours'!$B:$B,'[3]Nur des jours'!$U:$U,"")</f>
        <v>0</v>
      </c>
      <c r="U1064" s="93">
        <v>0</v>
      </c>
      <c r="V1064" s="93">
        <v>0</v>
      </c>
      <c r="W1064" s="93">
        <v>0</v>
      </c>
      <c r="X1064" s="93">
        <v>3.4885413188826091E-2</v>
      </c>
      <c r="Y1064" s="93">
        <v>0</v>
      </c>
      <c r="Z1064" s="93">
        <v>0</v>
      </c>
      <c r="AA1064" s="93">
        <v>0</v>
      </c>
      <c r="AB1064" s="93">
        <v>0</v>
      </c>
      <c r="AC1064" s="93">
        <f>_xlfn.XLOOKUP(B1064,'[3]Nur des jours'!$B:$B,'[3]Nur des jours'!$N:$N,"")</f>
        <v>2.0171473576975286E-2</v>
      </c>
      <c r="AD1064" s="93">
        <v>2.0171473576975286E-2</v>
      </c>
      <c r="AE1064" s="93">
        <v>0</v>
      </c>
      <c r="AF1064" s="93">
        <v>0</v>
      </c>
      <c r="AG1064" s="93"/>
      <c r="AH1064" s="93">
        <v>0</v>
      </c>
      <c r="AI1064" s="93">
        <v>0</v>
      </c>
      <c r="AJ1064" s="93">
        <v>0</v>
      </c>
      <c r="AK1064" s="93">
        <v>0</v>
      </c>
      <c r="AL1064" s="93">
        <v>0</v>
      </c>
      <c r="AM1064" s="49" t="s">
        <v>5559</v>
      </c>
      <c r="AN1064" s="49"/>
      <c r="AO1064" s="48" t="str" cm="1">
        <f t="array" ref="AO1064">IFERROR(_xlfn.IFS(
AQ1064="MPR ISSUE","PDH",
AQ1064="BSS Hardware Issue","BSS",
AQ1064="Sites strategiques, MLL, Pylone, etc.","ENVTECH",
AQ1064="AKTIVCO DEFAUT GE &amp; POWER Cabinet","AKTIVCO",
AQ1064="AKTIVCO Coupure ENEO &amp; Baisse de tension","AKTIVCO GRID ONLY",
AQ1064="Coupure ENEO &amp; Baisse de tension","IHS GRID ONLY",
AQ1064="Defaut GE &amp; POWER Cabinet","IHS",
AQ1064="Sharing","Partners",
AQ1064="Sites strategiques &amp; DataCenter","SST &amp; DC",
AQ1064="Exclu","Exclu",
AQ1064="SAT","SAT",
AQ1064="SPARE-ISSUE","SPARE-ISSUE",
AQ1064="Fiber CAmtel","TRANS_FO_CAMTEL",
AQ1064="Fiber AOF","Fiber AOF",
AQ1064="Projet OCM (HUAWEI)","TRAVAUX-HUAWEI",
AQ1064="Projet OCM (NOKIA)","TRAVAUX-NOKIA",
AQ1064="ACCESS-ISSUE","ACCESS-ISSUE",
AQ1064="Projet OCM (ZTE, NOKIA, autres projets)","TRAVAUX OCM",
AQ1064="No root CAuse","No root cause",
AQ1064="ODU HS","PDH",
AQ1064="IP &amp; VLAN","PDH",
AQ1064="Warehouse HUAWEI","SPARE-ISSUE",
AQ1064="SPARE-HS","SPARE-ISSUE",
AQ1064="Power Telco","BSS",AQ1064="no impacts","no impacts"
),"")</f>
        <v>No root cause</v>
      </c>
      <c r="AP1064" s="48" t="str" cm="1">
        <f t="array" ref="AP1064">IFERROR(_xlfn.IFS(
AQ1064="MPR ISSUE","TX ISSUE",
AQ1064="BSS Hardware Issue","RAN ISSUE",
AQ1064="Sites strategiques, MLL, Pylone, etc.","ENVTECH",
AQ1064="AKTIVCO DEFAUT GE &amp; POWER Cabinet","POWER ISSUE",
AQ1064="AKTIVCO Coupure ENEO &amp; Baisse de tension","POWER ISSUE",
AQ1064="Coupure ENEO &amp; Baisse de tension","POWER ISSUE",
AQ1064="Defaut GE &amp; POWER Cabinet","POWER ISSUE",
AQ1064="Sharing","POWER ISSUE",
AQ1064="Sites strategiques &amp; DataCenter","POWER ISSUE",
AQ1064="Exclu","Exclu",
AQ1064="SAT","TX ISSUE",
AQ1064="SPARE-ISSUE","SPARE-ISSUE",
AQ1064="Fiber CAmtel","TX ISSUE",
AQ1064="Fiber AOF","TX ISSUE",
AQ1064="Projet OCM (HUAWEI)","TRAVAUX-HUAWEI",
AQ1064="Projet OCM (NOKIA)","TRAVAUX -NOKIA",
AQ1064="ACCESS-ISSUE","ACCESS-ISSUE",
AQ1064="Projet OCM (ZTE, NOKIA, autres projets)","TRAVAUX OCM",
AQ1064="No root CAuse","No root cause",
AQ1064="ODU HS","TX ISSUE",
AQ1064="IP &amp; VLAN","TX ISSUE",
AQ1064="Warehouse HUAWEI","SPARE-ISSUE",
AQ1064="SPARE-HS","SPARE-ISSUE",
AQ1064="Power Telco","RAN ISSUE",AQ1064="no impacts","no impacts"
),"")</f>
        <v>No root cause</v>
      </c>
      <c r="AQ1064" s="126" t="s">
        <v>5344</v>
      </c>
      <c r="AR1064" s="48" t="str" cm="1">
        <f t="array" ref="AR1064">IFERROR(_xlfn.IFS(
AQ1064="MPR ISSUE","ACTIVE",
AQ1064="BSS Hardware Issue","ACTIVE",
AQ1064="Sites strategiques, MLL, Pylone, etc.","PASSIVE",
AQ1064="AKTIVCO DEFAUT GE &amp; POWER Cabinet","PASSIVE",
AQ1064="AKTIVCO Coupure ENEO &amp; Baisse de tension","PASSIVE",
AQ1064="Coupure ENEO &amp; Baisse de tension","PASSIVE",
AQ1064="Defaut GE &amp; POWER Cabinet","PASSIVE",
AQ1064="Sharing","PASSIVE",
AQ1064="Sites strategiques &amp; DataCenter","PASSIVE",
AQ1064="Exclu","Exclu",
AQ1064="SAT","ACTIVE",
AQ1064="SPARE-ISSUE","SPARE-ISSUE",
AQ1064="Fiber CAmtel","ACTIVE",
AQ1064="Fiber AOF","ACTIVE",
AQ1064="Projet OCM (HUAWEI)","PLANNED WORKS",
AQ1064="Projet OCM (NOKIA)","PLANNED WORKS",
AQ1064="ACCESS-ISSUE","ACCESS-ISSUE",
AQ1064="Projet OCM (ZTE, NOKIA, autres projets)","PLANNED WORKS",
AQ1064="No root CAuse","No root cause",
AQ1064="ODU HS","ACTIVE",
AQ1064="IP &amp; VLAN","ACTIVE",
AQ1064="Warehouse HUAWEI","SPARE-ISSUE",
AQ1064="SPARE-HS","SPARE-ISSUE",
AQ1064="Power Telco","ACTIVE", AQ1064="no impacts","no impacts"
),"")</f>
        <v>No root cause</v>
      </c>
      <c r="AS1064" s="92" t="s">
        <v>5537</v>
      </c>
      <c r="AT1064" s="98" t="s">
        <v>2802</v>
      </c>
      <c r="AV1064" s="17" t="s">
        <v>5537</v>
      </c>
      <c r="AW1064" s="7" t="s">
        <v>5537</v>
      </c>
      <c r="AX1064" s="6" t="s">
        <v>5537</v>
      </c>
      <c r="AY1064" s="7"/>
      <c r="AZ1064" s="3" t="s">
        <v>5537</v>
      </c>
      <c r="BA1064" s="18" t="s">
        <v>5537</v>
      </c>
      <c r="BB1064" s="18" t="s">
        <v>5537</v>
      </c>
      <c r="BC1064" s="18" t="s">
        <v>5537</v>
      </c>
      <c r="BD1064" s="18" t="s">
        <v>5537</v>
      </c>
      <c r="BE1064" s="18" t="s">
        <v>5537</v>
      </c>
      <c r="BF1064" s="18" t="s">
        <v>5537</v>
      </c>
      <c r="BG1064" s="18" t="s">
        <v>5537</v>
      </c>
      <c r="BH1064" s="18" t="s">
        <v>5537</v>
      </c>
      <c r="BI1064" s="18" t="s">
        <v>5537</v>
      </c>
      <c r="BJ1064" s="18" t="s">
        <v>5537</v>
      </c>
      <c r="BK1064" s="18" t="s">
        <v>5537</v>
      </c>
      <c r="BL1064" s="9" t="s">
        <v>5537</v>
      </c>
      <c r="BM1064" s="14" t="s">
        <v>5537</v>
      </c>
      <c r="BN1064" s="14" t="s">
        <v>5537</v>
      </c>
      <c r="BO1064" s="14" t="str">
        <f>_xlfn.XLOOKUP(B1064,'[4]cell downs 18042026 17h'!$B:$B,'[4]cell downs 18042026 17h'!$B:$B,"")</f>
        <v/>
      </c>
      <c r="BP1064" s="14" t="str">
        <f>_xlfn.XLOOKUP(B1064,'[5]Cells Huawei 19042026 15h'!$B:$B,'[5]Cells Huawei 19042026 15h'!$B:$B,"")</f>
        <v/>
      </c>
      <c r="BQ1064" s="9" t="str">
        <f>_xlfn.XLOOKUP(B1064,'[6]cells down 19042026 9H40'!$B:$B,'[6]cells down 19042026 9H40'!$B:$B,"")</f>
        <v/>
      </c>
      <c r="BR1064" s="9" t="s">
        <v>2802</v>
      </c>
      <c r="BS1064" s="9" t="s">
        <v>12</v>
      </c>
      <c r="BT1064" s="108"/>
    </row>
    <row r="1065" spans="1:72" s="9" customFormat="1" x14ac:dyDescent="0.35">
      <c r="A1065" s="1" t="s">
        <v>1478</v>
      </c>
      <c r="B1065" s="8" t="s">
        <v>1479</v>
      </c>
      <c r="C1065" s="3" t="str">
        <f>_xlfn.XLOOKUP(B1065,'[1]daily break down'!$D:$D,'[1]daily break down'!$E:$E,"")</f>
        <v>Bafoussam</v>
      </c>
      <c r="D1065" s="1" t="s">
        <v>11</v>
      </c>
      <c r="E1065" s="1" t="s">
        <v>145</v>
      </c>
      <c r="F1065" s="3" t="s">
        <v>102</v>
      </c>
      <c r="G1065" s="1" t="s">
        <v>299</v>
      </c>
      <c r="H1065" s="32" t="str">
        <f>_xlfn.XLOOKUP(B1065,[2]CALCULATION!$B:$B,[2]CALCULATION!$H:$H,"")</f>
        <v>Huawei</v>
      </c>
      <c r="I1065" s="28">
        <v>0</v>
      </c>
      <c r="J1065" s="28">
        <v>0</v>
      </c>
      <c r="K1065" s="28">
        <v>0</v>
      </c>
      <c r="L1065" s="28">
        <v>0</v>
      </c>
      <c r="M1065" s="28">
        <v>0</v>
      </c>
      <c r="N1065" s="28">
        <v>0</v>
      </c>
      <c r="O1065" s="28">
        <v>0</v>
      </c>
      <c r="P1065" s="28">
        <v>0</v>
      </c>
      <c r="Q1065" s="28">
        <v>8.9175391586979543E-5</v>
      </c>
      <c r="R1065" s="28">
        <v>0</v>
      </c>
      <c r="S1065" s="93">
        <v>1.8275604751835588</v>
      </c>
      <c r="T1065" s="93">
        <f>_xlfn.XLOOKUP(B1065,'[3]Nur des jours'!$B:$B,'[3]Nur des jours'!$U:$U,"")</f>
        <v>2.778705201850282E-2</v>
      </c>
      <c r="U1065" s="93">
        <v>0</v>
      </c>
      <c r="V1065" s="93">
        <v>0</v>
      </c>
      <c r="W1065" s="93">
        <v>2.7787052018502824E-2</v>
      </c>
      <c r="X1065" s="93">
        <v>0</v>
      </c>
      <c r="Y1065" s="93">
        <v>0</v>
      </c>
      <c r="Z1065" s="93">
        <v>0</v>
      </c>
      <c r="AA1065" s="93">
        <v>0</v>
      </c>
      <c r="AB1065" s="93">
        <v>9.6844475263459781E-2</v>
      </c>
      <c r="AC1065" s="93">
        <f>_xlfn.XLOOKUP(B1065,'[3]Nur des jours'!$B:$B,'[3]Nur des jours'!$N:$N,"")</f>
        <v>1.9137039034565807E-2</v>
      </c>
      <c r="AD1065" s="93">
        <v>1.9137039034565807E-2</v>
      </c>
      <c r="AE1065" s="93">
        <v>0</v>
      </c>
      <c r="AF1065" s="93">
        <v>0</v>
      </c>
      <c r="AG1065" s="93"/>
      <c r="AH1065" s="93">
        <v>0</v>
      </c>
      <c r="AI1065" s="93">
        <v>0</v>
      </c>
      <c r="AJ1065" s="93">
        <v>0</v>
      </c>
      <c r="AK1065" s="93">
        <v>0</v>
      </c>
      <c r="AL1065" s="93">
        <v>0</v>
      </c>
      <c r="AM1065" s="49" t="s">
        <v>5559</v>
      </c>
      <c r="AN1065" s="49"/>
      <c r="AO1065" s="48" t="str" cm="1">
        <f t="array" ref="AO1065">IFERROR(_xlfn.IFS(
AQ1065="MPR ISSUE","PDH",
AQ1065="BSS Hardware Issue","BSS",
AQ1065="Sites strategiques, MLL, Pylone, etc.","ENVTECH",
AQ1065="AKTIVCO DEFAUT GE &amp; POWER Cabinet","AKTIVCO",
AQ1065="AKTIVCO Coupure ENEO &amp; Baisse de tension","AKTIVCO GRID ONLY",
AQ1065="Coupure ENEO &amp; Baisse de tension","IHS GRID ONLY",
AQ1065="Defaut GE &amp; POWER Cabinet","IHS",
AQ1065="Sharing","Partners",
AQ1065="Sites strategiques &amp; DataCenter","SST &amp; DC",
AQ1065="Exclu","Exclu",
AQ1065="SAT","SAT",
AQ1065="SPARE-ISSUE","SPARE-ISSUE",
AQ1065="Fiber CAmtel","TRANS_FO_CAMTEL",
AQ1065="Fiber AOF","Fiber AOF",
AQ1065="Projet OCM (HUAWEI)","TRAVAUX-HUAWEI",
AQ1065="Projet OCM (NOKIA)","TRAVAUX-NOKIA",
AQ1065="ACCESS-ISSUE","ACCESS-ISSUE",
AQ1065="Projet OCM (ZTE, NOKIA, autres projets)","TRAVAUX OCM",
AQ1065="No root CAuse","No root cause",
AQ1065="ODU HS","PDH",
AQ1065="IP &amp; VLAN","PDH",
AQ1065="Warehouse HUAWEI","SPARE-ISSUE",
AQ1065="SPARE-HS","SPARE-ISSUE",
AQ1065="Power Telco","BSS",AQ1065="no impacts","no impacts"
),"")</f>
        <v>No root cause</v>
      </c>
      <c r="AP1065" s="48" t="str" cm="1">
        <f t="array" ref="AP1065">IFERROR(_xlfn.IFS(
AQ1065="MPR ISSUE","TX ISSUE",
AQ1065="BSS Hardware Issue","RAN ISSUE",
AQ1065="Sites strategiques, MLL, Pylone, etc.","ENVTECH",
AQ1065="AKTIVCO DEFAUT GE &amp; POWER Cabinet","POWER ISSUE",
AQ1065="AKTIVCO Coupure ENEO &amp; Baisse de tension","POWER ISSUE",
AQ1065="Coupure ENEO &amp; Baisse de tension","POWER ISSUE",
AQ1065="Defaut GE &amp; POWER Cabinet","POWER ISSUE",
AQ1065="Sharing","POWER ISSUE",
AQ1065="Sites strategiques &amp; DataCenter","POWER ISSUE",
AQ1065="Exclu","Exclu",
AQ1065="SAT","TX ISSUE",
AQ1065="SPARE-ISSUE","SPARE-ISSUE",
AQ1065="Fiber CAmtel","TX ISSUE",
AQ1065="Fiber AOF","TX ISSUE",
AQ1065="Projet OCM (HUAWEI)","TRAVAUX-HUAWEI",
AQ1065="Projet OCM (NOKIA)","TRAVAUX -NOKIA",
AQ1065="ACCESS-ISSUE","ACCESS-ISSUE",
AQ1065="Projet OCM (ZTE, NOKIA, autres projets)","TRAVAUX OCM",
AQ1065="No root CAuse","No root cause",
AQ1065="ODU HS","TX ISSUE",
AQ1065="IP &amp; VLAN","TX ISSUE",
AQ1065="Warehouse HUAWEI","SPARE-ISSUE",
AQ1065="SPARE-HS","SPARE-ISSUE",
AQ1065="Power Telco","RAN ISSUE",AQ1065="no impacts","no impacts"
),"")</f>
        <v>No root cause</v>
      </c>
      <c r="AQ1065" s="126" t="s">
        <v>5344</v>
      </c>
      <c r="AR1065" s="48" t="str" cm="1">
        <f t="array" ref="AR1065">IFERROR(_xlfn.IFS(
AQ1065="MPR ISSUE","ACTIVE",
AQ1065="BSS Hardware Issue","ACTIVE",
AQ1065="Sites strategiques, MLL, Pylone, etc.","PASSIVE",
AQ1065="AKTIVCO DEFAUT GE &amp; POWER Cabinet","PASSIVE",
AQ1065="AKTIVCO Coupure ENEO &amp; Baisse de tension","PASSIVE",
AQ1065="Coupure ENEO &amp; Baisse de tension","PASSIVE",
AQ1065="Defaut GE &amp; POWER Cabinet","PASSIVE",
AQ1065="Sharing","PASSIVE",
AQ1065="Sites strategiques &amp; DataCenter","PASSIVE",
AQ1065="Exclu","Exclu",
AQ1065="SAT","ACTIVE",
AQ1065="SPARE-ISSUE","SPARE-ISSUE",
AQ1065="Fiber CAmtel","ACTIVE",
AQ1065="Fiber AOF","ACTIVE",
AQ1065="Projet OCM (HUAWEI)","PLANNED WORKS",
AQ1065="Projet OCM (NOKIA)","PLANNED WORKS",
AQ1065="ACCESS-ISSUE","ACCESS-ISSUE",
AQ1065="Projet OCM (ZTE, NOKIA, autres projets)","PLANNED WORKS",
AQ1065="No root CAuse","No root cause",
AQ1065="ODU HS","ACTIVE",
AQ1065="IP &amp; VLAN","ACTIVE",
AQ1065="Warehouse HUAWEI","SPARE-ISSUE",
AQ1065="SPARE-HS","SPARE-ISSUE",
AQ1065="Power Telco","ACTIVE", AQ1065="no impacts","no impacts"
),"")</f>
        <v>No root cause</v>
      </c>
      <c r="AS1065" s="92" t="s">
        <v>5537</v>
      </c>
      <c r="AT1065" s="98" t="s">
        <v>1479</v>
      </c>
      <c r="AV1065" s="17" t="s">
        <v>5537</v>
      </c>
      <c r="AW1065" s="7" t="s">
        <v>5537</v>
      </c>
      <c r="AX1065" s="6" t="s">
        <v>5537</v>
      </c>
      <c r="AY1065" s="7"/>
      <c r="AZ1065" s="3" t="s">
        <v>5537</v>
      </c>
      <c r="BA1065" s="18" t="s">
        <v>5537</v>
      </c>
      <c r="BB1065" s="18" t="s">
        <v>5537</v>
      </c>
      <c r="BC1065" s="18" t="s">
        <v>5537</v>
      </c>
      <c r="BD1065" s="18" t="s">
        <v>5537</v>
      </c>
      <c r="BE1065" s="18" t="s">
        <v>5537</v>
      </c>
      <c r="BF1065" s="18" t="s">
        <v>5537</v>
      </c>
      <c r="BG1065" s="18" t="s">
        <v>5537</v>
      </c>
      <c r="BH1065" s="18" t="s">
        <v>5537</v>
      </c>
      <c r="BI1065" s="18" t="s">
        <v>5537</v>
      </c>
      <c r="BJ1065" s="18" t="s">
        <v>5537</v>
      </c>
      <c r="BK1065" s="18" t="s">
        <v>5537</v>
      </c>
      <c r="BL1065" s="9" t="s">
        <v>5537</v>
      </c>
      <c r="BM1065" s="14" t="s">
        <v>5537</v>
      </c>
      <c r="BN1065" s="14" t="s">
        <v>5537</v>
      </c>
      <c r="BO1065" s="14" t="str">
        <f>_xlfn.XLOOKUP(B1065,'[4]cell downs 18042026 17h'!$B:$B,'[4]cell downs 18042026 17h'!$B:$B,"")</f>
        <v/>
      </c>
      <c r="BP1065" s="14" t="str">
        <f>_xlfn.XLOOKUP(B1065,'[5]Cells Huawei 19042026 15h'!$B:$B,'[5]Cells Huawei 19042026 15h'!$B:$B,"")</f>
        <v/>
      </c>
      <c r="BQ1065" s="9" t="str">
        <f>_xlfn.XLOOKUP(B1065,'[6]cells down 19042026 9H40'!$B:$B,'[6]cells down 19042026 9H40'!$B:$B,"")</f>
        <v/>
      </c>
      <c r="BR1065" s="9" t="s">
        <v>1479</v>
      </c>
      <c r="BS1065" s="9" t="s">
        <v>5537</v>
      </c>
      <c r="BT1065" s="108"/>
    </row>
    <row r="1066" spans="1:72" s="9" customFormat="1" x14ac:dyDescent="0.35">
      <c r="A1066" s="1" t="s">
        <v>2615</v>
      </c>
      <c r="B1066" s="8" t="s">
        <v>2616</v>
      </c>
      <c r="C1066" s="3" t="str">
        <f>_xlfn.XLOOKUP(B1066,'[1]daily break down'!$D:$D,'[1]daily break down'!$E:$E,"")</f>
        <v>Yaounde</v>
      </c>
      <c r="D1066" s="1" t="s">
        <v>11</v>
      </c>
      <c r="E1066" s="1" t="s">
        <v>12</v>
      </c>
      <c r="F1066" s="3" t="s">
        <v>37</v>
      </c>
      <c r="G1066" s="1" t="s">
        <v>38</v>
      </c>
      <c r="H1066" s="34" t="str">
        <f>_xlfn.XLOOKUP(B1066,[2]CALCULATION!$B:$B,[2]CALCULATION!$H:$H,"")</f>
        <v>ZTE</v>
      </c>
      <c r="I1066" s="28">
        <v>0</v>
      </c>
      <c r="J1066" s="28">
        <v>0</v>
      </c>
      <c r="K1066" s="28">
        <v>0</v>
      </c>
      <c r="L1066" s="28">
        <v>0</v>
      </c>
      <c r="M1066" s="28">
        <v>0</v>
      </c>
      <c r="N1066" s="28">
        <v>0</v>
      </c>
      <c r="O1066" s="28">
        <v>0</v>
      </c>
      <c r="P1066" s="28">
        <v>0</v>
      </c>
      <c r="Q1066" s="28">
        <v>0</v>
      </c>
      <c r="R1066" s="28">
        <v>0</v>
      </c>
      <c r="S1066" s="93">
        <v>0</v>
      </c>
      <c r="T1066" s="93">
        <f>_xlfn.XLOOKUP(B1066,'[3]Nur des jours'!$B:$B,'[3]Nur des jours'!$U:$U,"")</f>
        <v>0</v>
      </c>
      <c r="U1066" s="93">
        <v>0</v>
      </c>
      <c r="V1066" s="93">
        <v>0</v>
      </c>
      <c r="W1066" s="93">
        <v>0</v>
      </c>
      <c r="X1066" s="93">
        <v>0</v>
      </c>
      <c r="Y1066" s="93">
        <v>0</v>
      </c>
      <c r="Z1066" s="93">
        <v>0</v>
      </c>
      <c r="AA1066" s="93">
        <v>0</v>
      </c>
      <c r="AB1066" s="93">
        <v>4.3089549214828389E-2</v>
      </c>
      <c r="AC1066" s="93">
        <f>_xlfn.XLOOKUP(B1066,'[3]Nur des jours'!$B:$B,'[3]Nur des jours'!$N:$N,"")</f>
        <v>1.7514046907682379E-2</v>
      </c>
      <c r="AD1066" s="93">
        <v>1.7514046907682379E-2</v>
      </c>
      <c r="AE1066" s="93">
        <v>0</v>
      </c>
      <c r="AF1066" s="93">
        <v>0</v>
      </c>
      <c r="AG1066" s="93"/>
      <c r="AH1066" s="93">
        <v>0</v>
      </c>
      <c r="AI1066" s="93">
        <v>0</v>
      </c>
      <c r="AJ1066" s="93">
        <v>0</v>
      </c>
      <c r="AK1066" s="93">
        <v>0</v>
      </c>
      <c r="AL1066" s="93">
        <v>0</v>
      </c>
      <c r="AM1066" s="49" t="s">
        <v>5559</v>
      </c>
      <c r="AN1066" s="49"/>
      <c r="AO1066" s="48" t="str" cm="1">
        <f t="array" ref="AO1066">IFERROR(_xlfn.IFS(
AQ1066="MPR ISSUE","PDH",
AQ1066="BSS Hardware Issue","BSS",
AQ1066="Sites strategiques, MLL, Pylone, etc.","ENVTECH",
AQ1066="AKTIVCO DEFAUT GE &amp; POWER Cabinet","AKTIVCO",
AQ1066="AKTIVCO Coupure ENEO &amp; Baisse de tension","AKTIVCO GRID ONLY",
AQ1066="Coupure ENEO &amp; Baisse de tension","IHS GRID ONLY",
AQ1066="Defaut GE &amp; POWER Cabinet","IHS",
AQ1066="Sharing","Partners",
AQ1066="Sites strategiques &amp; DataCenter","SST &amp; DC",
AQ1066="Exclu","Exclu",
AQ1066="SAT","SAT",
AQ1066="SPARE-ISSUE","SPARE-ISSUE",
AQ1066="Fiber CAmtel","TRANS_FO_CAMTEL",
AQ1066="Fiber AOF","Fiber AOF",
AQ1066="Projet OCM (HUAWEI)","TRAVAUX-HUAWEI",
AQ1066="Projet OCM (NOKIA)","TRAVAUX-NOKIA",
AQ1066="ACCESS-ISSUE","ACCESS-ISSUE",
AQ1066="Projet OCM (ZTE, NOKIA, autres projets)","TRAVAUX OCM",
AQ1066="No root CAuse","No root cause",
AQ1066="ODU HS","PDH",
AQ1066="IP &amp; VLAN","PDH",
AQ1066="Warehouse HUAWEI","SPARE-ISSUE",
AQ1066="SPARE-HS","SPARE-ISSUE",
AQ1066="Power Telco","BSS",AQ1066="no impacts","no impacts"
),"")</f>
        <v>No root cause</v>
      </c>
      <c r="AP1066" s="48" t="str" cm="1">
        <f t="array" ref="AP1066">IFERROR(_xlfn.IFS(
AQ1066="MPR ISSUE","TX ISSUE",
AQ1066="BSS Hardware Issue","RAN ISSUE",
AQ1066="Sites strategiques, MLL, Pylone, etc.","ENVTECH",
AQ1066="AKTIVCO DEFAUT GE &amp; POWER Cabinet","POWER ISSUE",
AQ1066="AKTIVCO Coupure ENEO &amp; Baisse de tension","POWER ISSUE",
AQ1066="Coupure ENEO &amp; Baisse de tension","POWER ISSUE",
AQ1066="Defaut GE &amp; POWER Cabinet","POWER ISSUE",
AQ1066="Sharing","POWER ISSUE",
AQ1066="Sites strategiques &amp; DataCenter","POWER ISSUE",
AQ1066="Exclu","Exclu",
AQ1066="SAT","TX ISSUE",
AQ1066="SPARE-ISSUE","SPARE-ISSUE",
AQ1066="Fiber CAmtel","TX ISSUE",
AQ1066="Fiber AOF","TX ISSUE",
AQ1066="Projet OCM (HUAWEI)","TRAVAUX-HUAWEI",
AQ1066="Projet OCM (NOKIA)","TRAVAUX -NOKIA",
AQ1066="ACCESS-ISSUE","ACCESS-ISSUE",
AQ1066="Projet OCM (ZTE, NOKIA, autres projets)","TRAVAUX OCM",
AQ1066="No root CAuse","No root cause",
AQ1066="ODU HS","TX ISSUE",
AQ1066="IP &amp; VLAN","TX ISSUE",
AQ1066="Warehouse HUAWEI","SPARE-ISSUE",
AQ1066="SPARE-HS","SPARE-ISSUE",
AQ1066="Power Telco","RAN ISSUE",AQ1066="no impacts","no impacts"
),"")</f>
        <v>No root cause</v>
      </c>
      <c r="AQ1066" s="126" t="s">
        <v>5344</v>
      </c>
      <c r="AR1066" s="48" t="str" cm="1">
        <f t="array" ref="AR1066">IFERROR(_xlfn.IFS(
AQ1066="MPR ISSUE","ACTIVE",
AQ1066="BSS Hardware Issue","ACTIVE",
AQ1066="Sites strategiques, MLL, Pylone, etc.","PASSIVE",
AQ1066="AKTIVCO DEFAUT GE &amp; POWER Cabinet","PASSIVE",
AQ1066="AKTIVCO Coupure ENEO &amp; Baisse de tension","PASSIVE",
AQ1066="Coupure ENEO &amp; Baisse de tension","PASSIVE",
AQ1066="Defaut GE &amp; POWER Cabinet","PASSIVE",
AQ1066="Sharing","PASSIVE",
AQ1066="Sites strategiques &amp; DataCenter","PASSIVE",
AQ1066="Exclu","Exclu",
AQ1066="SAT","ACTIVE",
AQ1066="SPARE-ISSUE","SPARE-ISSUE",
AQ1066="Fiber CAmtel","ACTIVE",
AQ1066="Fiber AOF","ACTIVE",
AQ1066="Projet OCM (HUAWEI)","PLANNED WORKS",
AQ1066="Projet OCM (NOKIA)","PLANNED WORKS",
AQ1066="ACCESS-ISSUE","ACCESS-ISSUE",
AQ1066="Projet OCM (ZTE, NOKIA, autres projets)","PLANNED WORKS",
AQ1066="No root CAuse","No root cause",
AQ1066="ODU HS","ACTIVE",
AQ1066="IP &amp; VLAN","ACTIVE",
AQ1066="Warehouse HUAWEI","SPARE-ISSUE",
AQ1066="SPARE-HS","SPARE-ISSUE",
AQ1066="Power Telco","ACTIVE", AQ1066="no impacts","no impacts"
),"")</f>
        <v>No root cause</v>
      </c>
      <c r="AS1066" s="92" t="s">
        <v>5537</v>
      </c>
      <c r="AT1066" s="98" t="s">
        <v>2616</v>
      </c>
      <c r="AV1066" s="17" t="s">
        <v>5537</v>
      </c>
      <c r="AW1066" s="7" t="s">
        <v>5537</v>
      </c>
      <c r="AX1066" s="6" t="s">
        <v>5537</v>
      </c>
      <c r="AY1066" s="7"/>
      <c r="AZ1066" s="3" t="s">
        <v>5537</v>
      </c>
      <c r="BA1066" s="18" t="s">
        <v>5537</v>
      </c>
      <c r="BB1066" s="18" t="s">
        <v>5537</v>
      </c>
      <c r="BC1066" s="18" t="s">
        <v>5537</v>
      </c>
      <c r="BD1066" s="18" t="s">
        <v>5537</v>
      </c>
      <c r="BE1066" s="18" t="s">
        <v>5537</v>
      </c>
      <c r="BF1066" s="18" t="s">
        <v>5537</v>
      </c>
      <c r="BG1066" s="18" t="s">
        <v>5537</v>
      </c>
      <c r="BH1066" s="18" t="s">
        <v>5537</v>
      </c>
      <c r="BI1066" s="18" t="s">
        <v>5537</v>
      </c>
      <c r="BJ1066" s="18" t="s">
        <v>5537</v>
      </c>
      <c r="BK1066" s="18" t="s">
        <v>5537</v>
      </c>
      <c r="BL1066" s="9" t="s">
        <v>5537</v>
      </c>
      <c r="BM1066" s="14" t="s">
        <v>5537</v>
      </c>
      <c r="BN1066" s="14" t="s">
        <v>5537</v>
      </c>
      <c r="BO1066" s="14" t="str">
        <f>_xlfn.XLOOKUP(B1066,'[4]cell downs 18042026 17h'!$B:$B,'[4]cell downs 18042026 17h'!$B:$B,"")</f>
        <v/>
      </c>
      <c r="BP1066" s="14" t="str">
        <f>_xlfn.XLOOKUP(B1066,'[5]Cells Huawei 19042026 15h'!$B:$B,'[5]Cells Huawei 19042026 15h'!$B:$B,"")</f>
        <v/>
      </c>
      <c r="BQ1066" s="9" t="str">
        <f>_xlfn.XLOOKUP(B1066,'[6]cells down 19042026 9H40'!$B:$B,'[6]cells down 19042026 9H40'!$B:$B,"")</f>
        <v/>
      </c>
      <c r="BR1066" s="9" t="s">
        <v>5537</v>
      </c>
      <c r="BS1066" s="9" t="s">
        <v>12</v>
      </c>
      <c r="BT1066" s="108"/>
    </row>
    <row r="1067" spans="1:72" s="9" customFormat="1" ht="23.5" customHeight="1" x14ac:dyDescent="0.35">
      <c r="A1067" s="1" t="s">
        <v>1831</v>
      </c>
      <c r="B1067" s="8" t="s">
        <v>1832</v>
      </c>
      <c r="C1067" s="3" t="str">
        <f>_xlfn.XLOOKUP(B1067,'[1]daily break down'!$D:$D,'[1]daily break down'!$E:$E,"")</f>
        <v>CENTRE</v>
      </c>
      <c r="D1067" s="1" t="s">
        <v>21</v>
      </c>
      <c r="E1067" s="1"/>
      <c r="F1067" s="3" t="s">
        <v>226</v>
      </c>
      <c r="G1067" s="1" t="s">
        <v>1831</v>
      </c>
      <c r="H1067" s="33" t="str">
        <f>_xlfn.XLOOKUP(B1067,[2]CALCULATION!$B:$B,[2]CALCULATION!$H:$H,"")</f>
        <v>NOKIA</v>
      </c>
      <c r="I1067" s="28">
        <v>2.4969109644355321E-3</v>
      </c>
      <c r="J1067" s="28">
        <v>0</v>
      </c>
      <c r="K1067" s="28">
        <v>0</v>
      </c>
      <c r="L1067" s="28">
        <v>0</v>
      </c>
      <c r="M1067" s="28">
        <v>0</v>
      </c>
      <c r="N1067" s="28">
        <v>0</v>
      </c>
      <c r="O1067" s="28">
        <v>0</v>
      </c>
      <c r="P1067" s="28">
        <v>0</v>
      </c>
      <c r="Q1067" s="28">
        <v>0</v>
      </c>
      <c r="R1067" s="28">
        <v>0</v>
      </c>
      <c r="S1067" s="93">
        <v>0</v>
      </c>
      <c r="T1067" s="93">
        <f>_xlfn.XLOOKUP(B1067,'[3]Nur des jours'!$B:$B,'[3]Nur des jours'!$U:$U,"")</f>
        <v>0</v>
      </c>
      <c r="U1067" s="93">
        <v>0</v>
      </c>
      <c r="V1067" s="93">
        <v>0</v>
      </c>
      <c r="W1067" s="93">
        <v>0</v>
      </c>
      <c r="X1067" s="93">
        <v>0</v>
      </c>
      <c r="Y1067" s="93">
        <v>0</v>
      </c>
      <c r="Z1067" s="93">
        <v>0</v>
      </c>
      <c r="AA1067" s="93">
        <v>0</v>
      </c>
      <c r="AB1067" s="93">
        <v>0</v>
      </c>
      <c r="AC1067" s="93">
        <f>_xlfn.XLOOKUP(B1067,'[3]Nur des jours'!$B:$B,'[3]Nur des jours'!$N:$N,"")</f>
        <v>1.7103840106382658E-2</v>
      </c>
      <c r="AD1067" s="93">
        <v>1.7103840106382658E-2</v>
      </c>
      <c r="AE1067" s="93">
        <v>0</v>
      </c>
      <c r="AF1067" s="93">
        <v>0</v>
      </c>
      <c r="AG1067" s="93"/>
      <c r="AH1067" s="93">
        <v>0</v>
      </c>
      <c r="AI1067" s="93">
        <v>0</v>
      </c>
      <c r="AJ1067" s="93">
        <v>0</v>
      </c>
      <c r="AK1067" s="93">
        <v>0</v>
      </c>
      <c r="AL1067" s="93">
        <v>0</v>
      </c>
      <c r="AM1067" s="49" t="s">
        <v>5559</v>
      </c>
      <c r="AN1067" s="49"/>
      <c r="AO1067" s="48" t="str" cm="1">
        <f t="array" ref="AO1067">IFERROR(_xlfn.IFS(
AQ1067="MPR ISSUE","PDH",
AQ1067="BSS Hardware Issue","BSS",
AQ1067="Sites strategiques, MLL, Pylone, etc.","ENVTECH",
AQ1067="AKTIVCO DEFAUT GE &amp; POWER Cabinet","AKTIVCO",
AQ1067="AKTIVCO Coupure ENEO &amp; Baisse de tension","AKTIVCO GRID ONLY",
AQ1067="Coupure ENEO &amp; Baisse de tension","IHS GRID ONLY",
AQ1067="Defaut GE &amp; POWER Cabinet","IHS",
AQ1067="Sharing","Partners",
AQ1067="Sites strategiques &amp; DataCenter","SST &amp; DC",
AQ1067="Exclu","Exclu",
AQ1067="SAT","SAT",
AQ1067="SPARE-ISSUE","SPARE-ISSUE",
AQ1067="Fiber CAmtel","TRANS_FO_CAMTEL",
AQ1067="Fiber AOF","Fiber AOF",
AQ1067="Projet OCM (HUAWEI)","TRAVAUX-HUAWEI",
AQ1067="Projet OCM (NOKIA)","TRAVAUX-NOKIA",
AQ1067="ACCESS-ISSUE","ACCESS-ISSUE",
AQ1067="Projet OCM (ZTE, NOKIA, autres projets)","TRAVAUX OCM",
AQ1067="No root CAuse","No root cause",
AQ1067="ODU HS","PDH",
AQ1067="IP &amp; VLAN","PDH",
AQ1067="Warehouse HUAWEI","SPARE-ISSUE",
AQ1067="SPARE-HS","SPARE-ISSUE",
AQ1067="Power Telco","BSS",AQ1067="no impacts","no impacts"
),"")</f>
        <v>SPARE-ISSUE</v>
      </c>
      <c r="AP1067" s="48" t="str" cm="1">
        <f t="array" ref="AP1067">IFERROR(_xlfn.IFS(
AQ1067="MPR ISSUE","TX ISSUE",
AQ1067="BSS Hardware Issue","RAN ISSUE",
AQ1067="Sites strategiques, MLL, Pylone, etc.","ENVTECH",
AQ1067="AKTIVCO DEFAUT GE &amp; POWER Cabinet","POWER ISSUE",
AQ1067="AKTIVCO Coupure ENEO &amp; Baisse de tension","POWER ISSUE",
AQ1067="Coupure ENEO &amp; Baisse de tension","POWER ISSUE",
AQ1067="Defaut GE &amp; POWER Cabinet","POWER ISSUE",
AQ1067="Sharing","POWER ISSUE",
AQ1067="Sites strategiques &amp; DataCenter","POWER ISSUE",
AQ1067="Exclu","Exclu",
AQ1067="SAT","TX ISSUE",
AQ1067="SPARE-ISSUE","SPARE-ISSUE",
AQ1067="Fiber CAmtel","TX ISSUE",
AQ1067="Fiber AOF","TX ISSUE",
AQ1067="Projet OCM (HUAWEI)","TRAVAUX-HUAWEI",
AQ1067="Projet OCM (NOKIA)","TRAVAUX -NOKIA",
AQ1067="ACCESS-ISSUE","ACCESS-ISSUE",
AQ1067="Projet OCM (ZTE, NOKIA, autres projets)","TRAVAUX OCM",
AQ1067="No root CAuse","No root cause",
AQ1067="ODU HS","TX ISSUE",
AQ1067="IP &amp; VLAN","TX ISSUE",
AQ1067="Warehouse HUAWEI","SPARE-ISSUE",
AQ1067="SPARE-HS","SPARE-ISSUE",
AQ1067="Power Telco","RAN ISSUE",AQ1067="no impacts","no impacts"
),"")</f>
        <v>SPARE-ISSUE</v>
      </c>
      <c r="AQ1067" s="67" t="s">
        <v>5336</v>
      </c>
      <c r="AR1067" s="48" t="str" cm="1">
        <f t="array" ref="AR1067">IFERROR(_xlfn.IFS(
AQ1067="MPR ISSUE","ACTIVE",
AQ1067="BSS Hardware Issue","ACTIVE",
AQ1067="Sites strategiques, MLL, Pylone, etc.","PASSIVE",
AQ1067="AKTIVCO DEFAUT GE &amp; POWER Cabinet","PASSIVE",
AQ1067="AKTIVCO Coupure ENEO &amp; Baisse de tension","PASSIVE",
AQ1067="Coupure ENEO &amp; Baisse de tension","PASSIVE",
AQ1067="Defaut GE &amp; POWER Cabinet","PASSIVE",
AQ1067="Sharing","PASSIVE",
AQ1067="Sites strategiques &amp; DataCenter","PASSIVE",
AQ1067="Exclu","Exclu",
AQ1067="SAT","ACTIVE",
AQ1067="SPARE-ISSUE","SPARE-ISSUE",
AQ1067="Fiber CAmtel","ACTIVE",
AQ1067="Fiber AOF","ACTIVE",
AQ1067="Projet OCM (HUAWEI)","PLANNED WORKS",
AQ1067="Projet OCM (NOKIA)","PLANNED WORKS",
AQ1067="ACCESS-ISSUE","ACCESS-ISSUE",
AQ1067="Projet OCM (ZTE, NOKIA, autres projets)","PLANNED WORKS",
AQ1067="No root CAuse","No root cause",
AQ1067="ODU HS","ACTIVE",
AQ1067="IP &amp; VLAN","ACTIVE",
AQ1067="Warehouse HUAWEI","SPARE-ISSUE",
AQ1067="SPARE-HS","SPARE-ISSUE",
AQ1067="Power Telco","ACTIVE", AQ1067="no impacts","no impacts"
),"")</f>
        <v>SPARE-ISSUE</v>
      </c>
      <c r="AS1067" s="98" t="s">
        <v>6335</v>
      </c>
      <c r="AT1067" s="98" t="s">
        <v>1832</v>
      </c>
      <c r="AV1067" s="17" t="s">
        <v>5537</v>
      </c>
      <c r="AW1067" s="7" t="s">
        <v>5537</v>
      </c>
      <c r="AX1067" s="6" t="s">
        <v>5537</v>
      </c>
      <c r="AY1067" s="7"/>
      <c r="AZ1067" s="3" t="s">
        <v>5537</v>
      </c>
      <c r="BA1067" s="18" t="s">
        <v>5537</v>
      </c>
      <c r="BB1067" s="18" t="s">
        <v>5537</v>
      </c>
      <c r="BC1067" s="18" t="s">
        <v>5537</v>
      </c>
      <c r="BD1067" s="18" t="s">
        <v>5537</v>
      </c>
      <c r="BE1067" s="18" t="s">
        <v>5537</v>
      </c>
      <c r="BF1067" s="18" t="s">
        <v>5537</v>
      </c>
      <c r="BG1067" s="18" t="s">
        <v>6271</v>
      </c>
      <c r="BH1067" s="18" t="s">
        <v>6271</v>
      </c>
      <c r="BI1067" s="18" t="s">
        <v>6271</v>
      </c>
      <c r="BJ1067" s="18" t="s">
        <v>5537</v>
      </c>
      <c r="BK1067" s="18" t="s">
        <v>5537</v>
      </c>
      <c r="BL1067" s="9" t="s">
        <v>5537</v>
      </c>
      <c r="BM1067" s="14" t="s">
        <v>5537</v>
      </c>
      <c r="BN1067" s="14" t="s">
        <v>5537</v>
      </c>
      <c r="BO1067" s="14" t="str">
        <f>_xlfn.XLOOKUP(B1067,'[4]cell downs 18042026 17h'!$B:$B,'[4]cell downs 18042026 17h'!$B:$B,"")</f>
        <v/>
      </c>
      <c r="BP1067" s="14" t="str">
        <f>_xlfn.XLOOKUP(B1067,'[5]Cells Huawei 19042026 15h'!$B:$B,'[5]Cells Huawei 19042026 15h'!$B:$B,"")</f>
        <v/>
      </c>
      <c r="BQ1067" s="9" t="str">
        <f>_xlfn.XLOOKUP(B1067,'[6]cells down 19042026 9H40'!$B:$B,'[6]cells down 19042026 9H40'!$B:$B,"")</f>
        <v/>
      </c>
      <c r="BR1067" s="9" t="s">
        <v>5537</v>
      </c>
      <c r="BS1067" s="9" t="s">
        <v>12</v>
      </c>
      <c r="BT1067" s="108"/>
    </row>
    <row r="1068" spans="1:72" s="9" customFormat="1" x14ac:dyDescent="0.35">
      <c r="A1068" s="1" t="s">
        <v>2418</v>
      </c>
      <c r="B1068" s="8" t="s">
        <v>2419</v>
      </c>
      <c r="C1068" s="3" t="str">
        <f>_xlfn.XLOOKUP(B1068,'[1]daily break down'!$D:$D,'[1]daily break down'!$E:$E,"")</f>
        <v>Bafoussam</v>
      </c>
      <c r="D1068" s="1" t="s">
        <v>11</v>
      </c>
      <c r="E1068" s="1" t="s">
        <v>145</v>
      </c>
      <c r="F1068" s="3" t="s">
        <v>102</v>
      </c>
      <c r="G1068" s="1" t="s">
        <v>299</v>
      </c>
      <c r="H1068" s="32" t="str">
        <f>_xlfn.XLOOKUP(B1068,[2]CALCULATION!$B:$B,[2]CALCULATION!$H:$H,"")</f>
        <v>Huawei</v>
      </c>
      <c r="I1068" s="28">
        <v>0</v>
      </c>
      <c r="J1068" s="28">
        <v>3.1478913230203784E-2</v>
      </c>
      <c r="K1068" s="28">
        <v>0</v>
      </c>
      <c r="L1068" s="28">
        <v>0</v>
      </c>
      <c r="M1068" s="28">
        <v>0</v>
      </c>
      <c r="N1068" s="28">
        <v>0</v>
      </c>
      <c r="O1068" s="28">
        <v>0</v>
      </c>
      <c r="P1068" s="28">
        <v>0</v>
      </c>
      <c r="Q1068" s="28">
        <v>0</v>
      </c>
      <c r="R1068" s="28">
        <v>6.5633088208016952</v>
      </c>
      <c r="S1068" s="93">
        <v>0</v>
      </c>
      <c r="T1068" s="93">
        <f>_xlfn.XLOOKUP(B1068,'[3]Nur des jours'!$B:$B,'[3]Nur des jours'!$U:$U,"")</f>
        <v>0</v>
      </c>
      <c r="U1068" s="93">
        <v>0</v>
      </c>
      <c r="V1068" s="93">
        <v>0</v>
      </c>
      <c r="W1068" s="93">
        <v>0</v>
      </c>
      <c r="X1068" s="93">
        <v>1.738920135946101E-2</v>
      </c>
      <c r="Y1068" s="93">
        <v>0</v>
      </c>
      <c r="Z1068" s="93">
        <v>0</v>
      </c>
      <c r="AA1068" s="93">
        <v>0</v>
      </c>
      <c r="AB1068" s="93">
        <v>1.5873219702482358E-2</v>
      </c>
      <c r="AC1068" s="93">
        <f>_xlfn.XLOOKUP(B1068,'[3]Nur des jours'!$B:$B,'[3]Nur des jours'!$N:$N,"")</f>
        <v>1.5534353214451834E-2</v>
      </c>
      <c r="AD1068" s="93">
        <v>1.5534353214451834E-2</v>
      </c>
      <c r="AE1068" s="93">
        <v>0</v>
      </c>
      <c r="AF1068" s="93">
        <v>0</v>
      </c>
      <c r="AG1068" s="93"/>
      <c r="AH1068" s="93">
        <v>0</v>
      </c>
      <c r="AI1068" s="93">
        <v>0</v>
      </c>
      <c r="AJ1068" s="93">
        <v>0</v>
      </c>
      <c r="AK1068" s="93">
        <v>0</v>
      </c>
      <c r="AL1068" s="93">
        <v>0</v>
      </c>
      <c r="AM1068" s="49" t="s">
        <v>5559</v>
      </c>
      <c r="AN1068" s="49"/>
      <c r="AO1068" s="48" t="str" cm="1">
        <f t="array" ref="AO1068">IFERROR(_xlfn.IFS(
AQ1068="MPR ISSUE","PDH",
AQ1068="BSS Hardware Issue","BSS",
AQ1068="Sites strategiques, MLL, Pylone, etc.","ENVTECH",
AQ1068="AKTIVCO DEFAUT GE &amp; POWER Cabinet","AKTIVCO",
AQ1068="AKTIVCO Coupure ENEO &amp; Baisse de tension","AKTIVCO GRID ONLY",
AQ1068="Coupure ENEO &amp; Baisse de tension","IHS GRID ONLY",
AQ1068="Defaut GE &amp; POWER Cabinet","IHS",
AQ1068="Sharing","Partners",
AQ1068="Sites strategiques &amp; DataCenter","SST &amp; DC",
AQ1068="Exclu","Exclu",
AQ1068="SAT","SAT",
AQ1068="SPARE-ISSUE","SPARE-ISSUE",
AQ1068="Fiber CAmtel","TRANS_FO_CAMTEL",
AQ1068="Fiber AOF","Fiber AOF",
AQ1068="Projet OCM (HUAWEI)","TRAVAUX-HUAWEI",
AQ1068="Projet OCM (NOKIA)","TRAVAUX-NOKIA",
AQ1068="ACCESS-ISSUE","ACCESS-ISSUE",
AQ1068="Projet OCM (ZTE, NOKIA, autres projets)","TRAVAUX OCM",
AQ1068="No root CAuse","No root cause",
AQ1068="ODU HS","PDH",
AQ1068="IP &amp; VLAN","PDH",
AQ1068="Warehouse HUAWEI","SPARE-ISSUE",
AQ1068="SPARE-HS","SPARE-ISSUE",
AQ1068="Power Telco","BSS",AQ1068="no impacts","no impacts"
),"")</f>
        <v>No root cause</v>
      </c>
      <c r="AP1068" s="48" t="str" cm="1">
        <f t="array" ref="AP1068">IFERROR(_xlfn.IFS(
AQ1068="MPR ISSUE","TX ISSUE",
AQ1068="BSS Hardware Issue","RAN ISSUE",
AQ1068="Sites strategiques, MLL, Pylone, etc.","ENVTECH",
AQ1068="AKTIVCO DEFAUT GE &amp; POWER Cabinet","POWER ISSUE",
AQ1068="AKTIVCO Coupure ENEO &amp; Baisse de tension","POWER ISSUE",
AQ1068="Coupure ENEO &amp; Baisse de tension","POWER ISSUE",
AQ1068="Defaut GE &amp; POWER Cabinet","POWER ISSUE",
AQ1068="Sharing","POWER ISSUE",
AQ1068="Sites strategiques &amp; DataCenter","POWER ISSUE",
AQ1068="Exclu","Exclu",
AQ1068="SAT","TX ISSUE",
AQ1068="SPARE-ISSUE","SPARE-ISSUE",
AQ1068="Fiber CAmtel","TX ISSUE",
AQ1068="Fiber AOF","TX ISSUE",
AQ1068="Projet OCM (HUAWEI)","TRAVAUX-HUAWEI",
AQ1068="Projet OCM (NOKIA)","TRAVAUX -NOKIA",
AQ1068="ACCESS-ISSUE","ACCESS-ISSUE",
AQ1068="Projet OCM (ZTE, NOKIA, autres projets)","TRAVAUX OCM",
AQ1068="No root CAuse","No root cause",
AQ1068="ODU HS","TX ISSUE",
AQ1068="IP &amp; VLAN","TX ISSUE",
AQ1068="Warehouse HUAWEI","SPARE-ISSUE",
AQ1068="SPARE-HS","SPARE-ISSUE",
AQ1068="Power Telco","RAN ISSUE",AQ1068="no impacts","no impacts"
),"")</f>
        <v>No root cause</v>
      </c>
      <c r="AQ1068" s="126" t="s">
        <v>5344</v>
      </c>
      <c r="AR1068" s="48" t="str" cm="1">
        <f t="array" ref="AR1068">IFERROR(_xlfn.IFS(
AQ1068="MPR ISSUE","ACTIVE",
AQ1068="BSS Hardware Issue","ACTIVE",
AQ1068="Sites strategiques, MLL, Pylone, etc.","PASSIVE",
AQ1068="AKTIVCO DEFAUT GE &amp; POWER Cabinet","PASSIVE",
AQ1068="AKTIVCO Coupure ENEO &amp; Baisse de tension","PASSIVE",
AQ1068="Coupure ENEO &amp; Baisse de tension","PASSIVE",
AQ1068="Defaut GE &amp; POWER Cabinet","PASSIVE",
AQ1068="Sharing","PASSIVE",
AQ1068="Sites strategiques &amp; DataCenter","PASSIVE",
AQ1068="Exclu","Exclu",
AQ1068="SAT","ACTIVE",
AQ1068="SPARE-ISSUE","SPARE-ISSUE",
AQ1068="Fiber CAmtel","ACTIVE",
AQ1068="Fiber AOF","ACTIVE",
AQ1068="Projet OCM (HUAWEI)","PLANNED WORKS",
AQ1068="Projet OCM (NOKIA)","PLANNED WORKS",
AQ1068="ACCESS-ISSUE","ACCESS-ISSUE",
AQ1068="Projet OCM (ZTE, NOKIA, autres projets)","PLANNED WORKS",
AQ1068="No root CAuse","No root cause",
AQ1068="ODU HS","ACTIVE",
AQ1068="IP &amp; VLAN","ACTIVE",
AQ1068="Warehouse HUAWEI","SPARE-ISSUE",
AQ1068="SPARE-HS","SPARE-ISSUE",
AQ1068="Power Telco","ACTIVE", AQ1068="no impacts","no impacts"
),"")</f>
        <v>No root cause</v>
      </c>
      <c r="AS1068" s="92" t="s">
        <v>5537</v>
      </c>
      <c r="AT1068" s="98" t="s">
        <v>2419</v>
      </c>
      <c r="AV1068" s="17" t="s">
        <v>5537</v>
      </c>
      <c r="AW1068" s="7" t="s">
        <v>5537</v>
      </c>
      <c r="AX1068" s="6" t="s">
        <v>5537</v>
      </c>
      <c r="AY1068" s="7"/>
      <c r="AZ1068" s="3" t="s">
        <v>5537</v>
      </c>
      <c r="BA1068" s="18" t="s">
        <v>5537</v>
      </c>
      <c r="BB1068" s="18" t="s">
        <v>5537</v>
      </c>
      <c r="BC1068" s="18" t="s">
        <v>5537</v>
      </c>
      <c r="BD1068" s="18" t="s">
        <v>5537</v>
      </c>
      <c r="BE1068" s="18" t="s">
        <v>5537</v>
      </c>
      <c r="BF1068" s="18" t="s">
        <v>5537</v>
      </c>
      <c r="BG1068" s="18" t="s">
        <v>5537</v>
      </c>
      <c r="BH1068" s="18" t="s">
        <v>5537</v>
      </c>
      <c r="BI1068" s="18" t="s">
        <v>5537</v>
      </c>
      <c r="BJ1068" s="18" t="s">
        <v>5537</v>
      </c>
      <c r="BK1068" s="18" t="s">
        <v>5537</v>
      </c>
      <c r="BL1068" s="9" t="s">
        <v>5537</v>
      </c>
      <c r="BM1068" s="14" t="s">
        <v>5537</v>
      </c>
      <c r="BN1068" s="14" t="s">
        <v>5537</v>
      </c>
      <c r="BO1068" s="14" t="str">
        <f>_xlfn.XLOOKUP(B1068,'[4]cell downs 18042026 17h'!$B:$B,'[4]cell downs 18042026 17h'!$B:$B,"")</f>
        <v/>
      </c>
      <c r="BP1068" s="14" t="str">
        <f>_xlfn.XLOOKUP(B1068,'[5]Cells Huawei 19042026 15h'!$B:$B,'[5]Cells Huawei 19042026 15h'!$B:$B,"")</f>
        <v/>
      </c>
      <c r="BQ1068" s="9" t="str">
        <f>_xlfn.XLOOKUP(B1068,'[6]cells down 19042026 9H40'!$B:$B,'[6]cells down 19042026 9H40'!$B:$B,"")</f>
        <v/>
      </c>
      <c r="BR1068" s="9" t="s">
        <v>5537</v>
      </c>
      <c r="BS1068" s="9" t="s">
        <v>5537</v>
      </c>
      <c r="BT1068" s="108"/>
    </row>
    <row r="1069" spans="1:72" s="9" customFormat="1" x14ac:dyDescent="0.35">
      <c r="A1069" s="1" t="s">
        <v>3299</v>
      </c>
      <c r="B1069" s="8" t="s">
        <v>3300</v>
      </c>
      <c r="C1069" s="3" t="str">
        <f>_xlfn.XLOOKUP(B1069,'[1]daily break down'!$D:$D,'[1]daily break down'!$E:$E,"")</f>
        <v>Yaounde</v>
      </c>
      <c r="D1069" s="1" t="s">
        <v>21</v>
      </c>
      <c r="E1069" s="1" t="s">
        <v>30</v>
      </c>
      <c r="F1069" s="3" t="s">
        <v>37</v>
      </c>
      <c r="G1069" s="1" t="s">
        <v>38</v>
      </c>
      <c r="H1069" s="34" t="str">
        <f>_xlfn.XLOOKUP(B1069,[2]CALCULATION!$B:$B,[2]CALCULATION!$H:$H,"")</f>
        <v>ZTE</v>
      </c>
      <c r="I1069" s="28">
        <v>0</v>
      </c>
      <c r="J1069" s="28">
        <v>0</v>
      </c>
      <c r="K1069" s="28">
        <v>0</v>
      </c>
      <c r="L1069" s="28">
        <v>0</v>
      </c>
      <c r="M1069" s="28">
        <v>0</v>
      </c>
      <c r="N1069" s="28">
        <v>0</v>
      </c>
      <c r="O1069" s="28">
        <v>0</v>
      </c>
      <c r="P1069" s="28">
        <v>1.4565195058684539</v>
      </c>
      <c r="Q1069" s="28">
        <v>0</v>
      </c>
      <c r="R1069" s="28">
        <v>0</v>
      </c>
      <c r="S1069" s="93">
        <v>5.9016274152263244E-2</v>
      </c>
      <c r="T1069" s="93">
        <f>_xlfn.XLOOKUP(B1069,'[3]Nur des jours'!$B:$B,'[3]Nur des jours'!$U:$U,"")</f>
        <v>0</v>
      </c>
      <c r="U1069" s="93">
        <v>0</v>
      </c>
      <c r="V1069" s="93">
        <v>0</v>
      </c>
      <c r="W1069" s="93">
        <v>0</v>
      </c>
      <c r="X1069" s="93">
        <v>0</v>
      </c>
      <c r="Y1069" s="93">
        <v>0</v>
      </c>
      <c r="Z1069" s="93">
        <v>0</v>
      </c>
      <c r="AA1069" s="93">
        <v>0</v>
      </c>
      <c r="AB1069" s="93">
        <v>0</v>
      </c>
      <c r="AC1069" s="93">
        <f>_xlfn.XLOOKUP(B1069,'[3]Nur des jours'!$B:$B,'[3]Nur des jours'!$N:$N,"")</f>
        <v>1.5391672587912906E-2</v>
      </c>
      <c r="AD1069" s="93">
        <v>1.5391672587912906E-2</v>
      </c>
      <c r="AE1069" s="93">
        <v>0</v>
      </c>
      <c r="AF1069" s="93">
        <v>0</v>
      </c>
      <c r="AG1069" s="93"/>
      <c r="AH1069" s="93">
        <v>0</v>
      </c>
      <c r="AI1069" s="93">
        <v>0</v>
      </c>
      <c r="AJ1069" s="93">
        <v>0</v>
      </c>
      <c r="AK1069" s="93">
        <v>0</v>
      </c>
      <c r="AL1069" s="93">
        <v>0</v>
      </c>
      <c r="AM1069" s="49" t="s">
        <v>5559</v>
      </c>
      <c r="AN1069" s="49"/>
      <c r="AO1069" s="48" t="str" cm="1">
        <f t="array" ref="AO1069">IFERROR(_xlfn.IFS(
AQ1069="MPR ISSUE","PDH",
AQ1069="BSS Hardware Issue","BSS",
AQ1069="Sites strategiques, MLL, Pylone, etc.","ENVTECH",
AQ1069="AKTIVCO DEFAUT GE &amp; POWER Cabinet","AKTIVCO",
AQ1069="AKTIVCO Coupure ENEO &amp; Baisse de tension","AKTIVCO GRID ONLY",
AQ1069="Coupure ENEO &amp; Baisse de tension","IHS GRID ONLY",
AQ1069="Defaut GE &amp; POWER Cabinet","IHS",
AQ1069="Sharing","Partners",
AQ1069="Sites strategiques &amp; DataCenter","SST &amp; DC",
AQ1069="Exclu","Exclu",
AQ1069="SAT","SAT",
AQ1069="SPARE-ISSUE","SPARE-ISSUE",
AQ1069="Fiber CAmtel","TRANS_FO_CAMTEL",
AQ1069="Fiber AOF","Fiber AOF",
AQ1069="Projet OCM (HUAWEI)","TRAVAUX-HUAWEI",
AQ1069="Projet OCM (NOKIA)","TRAVAUX-NOKIA",
AQ1069="ACCESS-ISSUE","ACCESS-ISSUE",
AQ1069="Projet OCM (ZTE, NOKIA, autres projets)","TRAVAUX OCM",
AQ1069="No root CAuse","No root cause",
AQ1069="ODU HS","PDH",
AQ1069="IP &amp; VLAN","PDH",
AQ1069="Warehouse HUAWEI","SPARE-ISSUE",
AQ1069="SPARE-HS","SPARE-ISSUE",
AQ1069="Power Telco","BSS",AQ1069="no impacts","no impacts"
),"")</f>
        <v>No root cause</v>
      </c>
      <c r="AP1069" s="48" t="str" cm="1">
        <f t="array" ref="AP1069">IFERROR(_xlfn.IFS(
AQ1069="MPR ISSUE","TX ISSUE",
AQ1069="BSS Hardware Issue","RAN ISSUE",
AQ1069="Sites strategiques, MLL, Pylone, etc.","ENVTECH",
AQ1069="AKTIVCO DEFAUT GE &amp; POWER Cabinet","POWER ISSUE",
AQ1069="AKTIVCO Coupure ENEO &amp; Baisse de tension","POWER ISSUE",
AQ1069="Coupure ENEO &amp; Baisse de tension","POWER ISSUE",
AQ1069="Defaut GE &amp; POWER Cabinet","POWER ISSUE",
AQ1069="Sharing","POWER ISSUE",
AQ1069="Sites strategiques &amp; DataCenter","POWER ISSUE",
AQ1069="Exclu","Exclu",
AQ1069="SAT","TX ISSUE",
AQ1069="SPARE-ISSUE","SPARE-ISSUE",
AQ1069="Fiber CAmtel","TX ISSUE",
AQ1069="Fiber AOF","TX ISSUE",
AQ1069="Projet OCM (HUAWEI)","TRAVAUX-HUAWEI",
AQ1069="Projet OCM (NOKIA)","TRAVAUX -NOKIA",
AQ1069="ACCESS-ISSUE","ACCESS-ISSUE",
AQ1069="Projet OCM (ZTE, NOKIA, autres projets)","TRAVAUX OCM",
AQ1069="No root CAuse","No root cause",
AQ1069="ODU HS","TX ISSUE",
AQ1069="IP &amp; VLAN","TX ISSUE",
AQ1069="Warehouse HUAWEI","SPARE-ISSUE",
AQ1069="SPARE-HS","SPARE-ISSUE",
AQ1069="Power Telco","RAN ISSUE",AQ1069="no impacts","no impacts"
),"")</f>
        <v>No root cause</v>
      </c>
      <c r="AQ1069" s="67" t="s">
        <v>5344</v>
      </c>
      <c r="AR1069" s="48" t="str" cm="1">
        <f t="array" ref="AR1069">IFERROR(_xlfn.IFS(
AQ1069="MPR ISSUE","ACTIVE",
AQ1069="BSS Hardware Issue","ACTIVE",
AQ1069="Sites strategiques, MLL, Pylone, etc.","PASSIVE",
AQ1069="AKTIVCO DEFAUT GE &amp; POWER Cabinet","PASSIVE",
AQ1069="AKTIVCO Coupure ENEO &amp; Baisse de tension","PASSIVE",
AQ1069="Coupure ENEO &amp; Baisse de tension","PASSIVE",
AQ1069="Defaut GE &amp; POWER Cabinet","PASSIVE",
AQ1069="Sharing","PASSIVE",
AQ1069="Sites strategiques &amp; DataCenter","PASSIVE",
AQ1069="Exclu","Exclu",
AQ1069="SAT","ACTIVE",
AQ1069="SPARE-ISSUE","SPARE-ISSUE",
AQ1069="Fiber CAmtel","ACTIVE",
AQ1069="Fiber AOF","ACTIVE",
AQ1069="Projet OCM (HUAWEI)","PLANNED WORKS",
AQ1069="Projet OCM (NOKIA)","PLANNED WORKS",
AQ1069="ACCESS-ISSUE","ACCESS-ISSUE",
AQ1069="Projet OCM (ZTE, NOKIA, autres projets)","PLANNED WORKS",
AQ1069="No root CAuse","No root cause",
AQ1069="ODU HS","ACTIVE",
AQ1069="IP &amp; VLAN","ACTIVE",
AQ1069="Warehouse HUAWEI","SPARE-ISSUE",
AQ1069="SPARE-HS","SPARE-ISSUE",
AQ1069="Power Telco","ACTIVE", AQ1069="no impacts","no impacts"
),"")</f>
        <v>No root cause</v>
      </c>
      <c r="AS1069" s="92" t="s">
        <v>5537</v>
      </c>
      <c r="AT1069" s="98" t="s">
        <v>3300</v>
      </c>
      <c r="AV1069" s="17" t="s">
        <v>5537</v>
      </c>
      <c r="AW1069" s="7" t="s">
        <v>5537</v>
      </c>
      <c r="AX1069" s="6" t="s">
        <v>5537</v>
      </c>
      <c r="AY1069" s="7"/>
      <c r="AZ1069" s="3" t="s">
        <v>5537</v>
      </c>
      <c r="BA1069" s="18" t="s">
        <v>5537</v>
      </c>
      <c r="BB1069" s="18" t="s">
        <v>5537</v>
      </c>
      <c r="BC1069" s="18" t="s">
        <v>5537</v>
      </c>
      <c r="BD1069" s="18" t="s">
        <v>5537</v>
      </c>
      <c r="BE1069" s="18" t="s">
        <v>5537</v>
      </c>
      <c r="BF1069" s="18" t="s">
        <v>5537</v>
      </c>
      <c r="BG1069" s="18" t="s">
        <v>5537</v>
      </c>
      <c r="BH1069" s="18" t="s">
        <v>5537</v>
      </c>
      <c r="BI1069" s="18" t="s">
        <v>5537</v>
      </c>
      <c r="BJ1069" s="18" t="s">
        <v>5537</v>
      </c>
      <c r="BK1069" s="18" t="s">
        <v>5537</v>
      </c>
      <c r="BL1069" s="9" t="s">
        <v>5537</v>
      </c>
      <c r="BM1069" s="14" t="s">
        <v>5537</v>
      </c>
      <c r="BN1069" s="14" t="s">
        <v>5537</v>
      </c>
      <c r="BO1069" s="14" t="str">
        <f>_xlfn.XLOOKUP(B1069,'[4]cell downs 18042026 17h'!$B:$B,'[4]cell downs 18042026 17h'!$B:$B,"")</f>
        <v/>
      </c>
      <c r="BP1069" s="14" t="str">
        <f>_xlfn.XLOOKUP(B1069,'[5]Cells Huawei 19042026 15h'!$B:$B,'[5]Cells Huawei 19042026 15h'!$B:$B,"")</f>
        <v/>
      </c>
      <c r="BQ1069" s="9" t="str">
        <f>_xlfn.XLOOKUP(B1069,'[6]cells down 19042026 9H40'!$B:$B,'[6]cells down 19042026 9H40'!$B:$B,"")</f>
        <v/>
      </c>
      <c r="BR1069" s="9" t="s">
        <v>5537</v>
      </c>
      <c r="BS1069" s="9" t="s">
        <v>12</v>
      </c>
      <c r="BT1069" s="108"/>
    </row>
    <row r="1070" spans="1:72" s="9" customFormat="1" x14ac:dyDescent="0.35">
      <c r="A1070" s="1" t="s">
        <v>3141</v>
      </c>
      <c r="B1070" s="8" t="s">
        <v>3142</v>
      </c>
      <c r="C1070" s="3" t="str">
        <f>_xlfn.XLOOKUP(B1070,'[1]daily break down'!$D:$D,'[1]daily break down'!$E:$E,"")</f>
        <v>Yaounde</v>
      </c>
      <c r="D1070" s="1" t="s">
        <v>11</v>
      </c>
      <c r="E1070" s="1" t="s">
        <v>12</v>
      </c>
      <c r="F1070" s="3" t="s">
        <v>37</v>
      </c>
      <c r="G1070" s="1" t="s">
        <v>38</v>
      </c>
      <c r="H1070" s="34" t="str">
        <f>_xlfn.XLOOKUP(B1070,[2]CALCULATION!$B:$B,[2]CALCULATION!$H:$H,"")</f>
        <v>ZTE</v>
      </c>
      <c r="I1070" s="28">
        <v>0</v>
      </c>
      <c r="J1070" s="28">
        <v>0</v>
      </c>
      <c r="K1070" s="28">
        <v>0</v>
      </c>
      <c r="L1070" s="28">
        <v>0</v>
      </c>
      <c r="M1070" s="28">
        <v>0</v>
      </c>
      <c r="N1070" s="28">
        <v>0</v>
      </c>
      <c r="O1070" s="28">
        <v>0</v>
      </c>
      <c r="P1070" s="28">
        <v>1.7899284599338543</v>
      </c>
      <c r="Q1070" s="28">
        <v>0</v>
      </c>
      <c r="R1070" s="28">
        <v>0</v>
      </c>
      <c r="S1070" s="93">
        <v>0</v>
      </c>
      <c r="T1070" s="93">
        <f>_xlfn.XLOOKUP(B1070,'[3]Nur des jours'!$B:$B,'[3]Nur des jours'!$U:$U,"")</f>
        <v>0</v>
      </c>
      <c r="U1070" s="93">
        <v>0</v>
      </c>
      <c r="V1070" s="93">
        <v>0</v>
      </c>
      <c r="W1070" s="93">
        <v>0</v>
      </c>
      <c r="X1070" s="93">
        <v>0</v>
      </c>
      <c r="Y1070" s="93">
        <v>0</v>
      </c>
      <c r="Z1070" s="93">
        <v>0</v>
      </c>
      <c r="AA1070" s="93">
        <v>0</v>
      </c>
      <c r="AB1070" s="93">
        <v>1.7478376751047871E-3</v>
      </c>
      <c r="AC1070" s="93">
        <f>_xlfn.XLOOKUP(B1070,'[3]Nur des jours'!$B:$B,'[3]Nur des jours'!$N:$N,"")</f>
        <v>1.2127853255829322E-2</v>
      </c>
      <c r="AD1070" s="93">
        <v>1.2127853255829322E-2</v>
      </c>
      <c r="AE1070" s="93">
        <v>0</v>
      </c>
      <c r="AF1070" s="93">
        <v>0</v>
      </c>
      <c r="AG1070" s="93"/>
      <c r="AH1070" s="93">
        <v>0</v>
      </c>
      <c r="AI1070" s="93">
        <v>0</v>
      </c>
      <c r="AJ1070" s="93">
        <v>0</v>
      </c>
      <c r="AK1070" s="93">
        <v>0</v>
      </c>
      <c r="AL1070" s="93">
        <v>0</v>
      </c>
      <c r="AM1070" s="49" t="s">
        <v>5559</v>
      </c>
      <c r="AN1070" s="49"/>
      <c r="AO1070" s="48" t="str" cm="1">
        <f t="array" ref="AO1070">IFERROR(_xlfn.IFS(
AQ1070="MPR ISSUE","PDH",
AQ1070="BSS Hardware Issue","BSS",
AQ1070="Sites strategiques, MLL, Pylone, etc.","ENVTECH",
AQ1070="AKTIVCO DEFAUT GE &amp; POWER Cabinet","AKTIVCO",
AQ1070="AKTIVCO Coupure ENEO &amp; Baisse de tension","AKTIVCO GRID ONLY",
AQ1070="Coupure ENEO &amp; Baisse de tension","IHS GRID ONLY",
AQ1070="Defaut GE &amp; POWER Cabinet","IHS",
AQ1070="Sharing","Partners",
AQ1070="Sites strategiques &amp; DataCenter","SST &amp; DC",
AQ1070="Exclu","Exclu",
AQ1070="SAT","SAT",
AQ1070="SPARE-ISSUE","SPARE-ISSUE",
AQ1070="Fiber CAmtel","TRANS_FO_CAMTEL",
AQ1070="Fiber AOF","Fiber AOF",
AQ1070="Projet OCM (HUAWEI)","TRAVAUX-HUAWEI",
AQ1070="Projet OCM (NOKIA)","TRAVAUX-NOKIA",
AQ1070="ACCESS-ISSUE","ACCESS-ISSUE",
AQ1070="Projet OCM (ZTE, NOKIA, autres projets)","TRAVAUX OCM",
AQ1070="No root CAuse","No root cause",
AQ1070="ODU HS","PDH",
AQ1070="IP &amp; VLAN","PDH",
AQ1070="Warehouse HUAWEI","SPARE-ISSUE",
AQ1070="SPARE-HS","SPARE-ISSUE",
AQ1070="Power Telco","BSS",AQ1070="no impacts","no impacts"
),"")</f>
        <v>No root cause</v>
      </c>
      <c r="AP1070" s="48" t="str" cm="1">
        <f t="array" ref="AP1070">IFERROR(_xlfn.IFS(
AQ1070="MPR ISSUE","TX ISSUE",
AQ1070="BSS Hardware Issue","RAN ISSUE",
AQ1070="Sites strategiques, MLL, Pylone, etc.","ENVTECH",
AQ1070="AKTIVCO DEFAUT GE &amp; POWER Cabinet","POWER ISSUE",
AQ1070="AKTIVCO Coupure ENEO &amp; Baisse de tension","POWER ISSUE",
AQ1070="Coupure ENEO &amp; Baisse de tension","POWER ISSUE",
AQ1070="Defaut GE &amp; POWER Cabinet","POWER ISSUE",
AQ1070="Sharing","POWER ISSUE",
AQ1070="Sites strategiques &amp; DataCenter","POWER ISSUE",
AQ1070="Exclu","Exclu",
AQ1070="SAT","TX ISSUE",
AQ1070="SPARE-ISSUE","SPARE-ISSUE",
AQ1070="Fiber CAmtel","TX ISSUE",
AQ1070="Fiber AOF","TX ISSUE",
AQ1070="Projet OCM (HUAWEI)","TRAVAUX-HUAWEI",
AQ1070="Projet OCM (NOKIA)","TRAVAUX -NOKIA",
AQ1070="ACCESS-ISSUE","ACCESS-ISSUE",
AQ1070="Projet OCM (ZTE, NOKIA, autres projets)","TRAVAUX OCM",
AQ1070="No root CAuse","No root cause",
AQ1070="ODU HS","TX ISSUE",
AQ1070="IP &amp; VLAN","TX ISSUE",
AQ1070="Warehouse HUAWEI","SPARE-ISSUE",
AQ1070="SPARE-HS","SPARE-ISSUE",
AQ1070="Power Telco","RAN ISSUE",AQ1070="no impacts","no impacts"
),"")</f>
        <v>No root cause</v>
      </c>
      <c r="AQ1070" s="126" t="s">
        <v>5344</v>
      </c>
      <c r="AR1070" s="48" t="str" cm="1">
        <f t="array" ref="AR1070">IFERROR(_xlfn.IFS(
AQ1070="MPR ISSUE","ACTIVE",
AQ1070="BSS Hardware Issue","ACTIVE",
AQ1070="Sites strategiques, MLL, Pylone, etc.","PASSIVE",
AQ1070="AKTIVCO DEFAUT GE &amp; POWER Cabinet","PASSIVE",
AQ1070="AKTIVCO Coupure ENEO &amp; Baisse de tension","PASSIVE",
AQ1070="Coupure ENEO &amp; Baisse de tension","PASSIVE",
AQ1070="Defaut GE &amp; POWER Cabinet","PASSIVE",
AQ1070="Sharing","PASSIVE",
AQ1070="Sites strategiques &amp; DataCenter","PASSIVE",
AQ1070="Exclu","Exclu",
AQ1070="SAT","ACTIVE",
AQ1070="SPARE-ISSUE","SPARE-ISSUE",
AQ1070="Fiber CAmtel","ACTIVE",
AQ1070="Fiber AOF","ACTIVE",
AQ1070="Projet OCM (HUAWEI)","PLANNED WORKS",
AQ1070="Projet OCM (NOKIA)","PLANNED WORKS",
AQ1070="ACCESS-ISSUE","ACCESS-ISSUE",
AQ1070="Projet OCM (ZTE, NOKIA, autres projets)","PLANNED WORKS",
AQ1070="No root CAuse","No root cause",
AQ1070="ODU HS","ACTIVE",
AQ1070="IP &amp; VLAN","ACTIVE",
AQ1070="Warehouse HUAWEI","SPARE-ISSUE",
AQ1070="SPARE-HS","SPARE-ISSUE",
AQ1070="Power Telco","ACTIVE", AQ1070="no impacts","no impacts"
),"")</f>
        <v>No root cause</v>
      </c>
      <c r="AS1070" s="92" t="s">
        <v>5537</v>
      </c>
      <c r="AT1070" s="98" t="s">
        <v>3142</v>
      </c>
      <c r="AV1070" s="17" t="s">
        <v>5537</v>
      </c>
      <c r="AW1070" s="7" t="s">
        <v>5537</v>
      </c>
      <c r="AX1070" s="6" t="s">
        <v>5537</v>
      </c>
      <c r="AY1070" s="7"/>
      <c r="AZ1070" s="3" t="s">
        <v>5537</v>
      </c>
      <c r="BA1070" s="18" t="s">
        <v>5537</v>
      </c>
      <c r="BB1070" s="18" t="s">
        <v>5537</v>
      </c>
      <c r="BC1070" s="18" t="s">
        <v>5537</v>
      </c>
      <c r="BD1070" s="18" t="s">
        <v>5537</v>
      </c>
      <c r="BE1070" s="18" t="s">
        <v>5537</v>
      </c>
      <c r="BF1070" s="18" t="s">
        <v>5537</v>
      </c>
      <c r="BG1070" s="18" t="s">
        <v>5537</v>
      </c>
      <c r="BH1070" s="18" t="s">
        <v>5537</v>
      </c>
      <c r="BI1070" s="18" t="s">
        <v>5537</v>
      </c>
      <c r="BJ1070" s="18" t="s">
        <v>5537</v>
      </c>
      <c r="BK1070" s="18" t="s">
        <v>5537</v>
      </c>
      <c r="BL1070" s="9" t="s">
        <v>5537</v>
      </c>
      <c r="BM1070" s="14" t="s">
        <v>5537</v>
      </c>
      <c r="BN1070" s="14" t="s">
        <v>5537</v>
      </c>
      <c r="BO1070" s="14" t="str">
        <f>_xlfn.XLOOKUP(B1070,'[4]cell downs 18042026 17h'!$B:$B,'[4]cell downs 18042026 17h'!$B:$B,"")</f>
        <v/>
      </c>
      <c r="BP1070" s="14" t="str">
        <f>_xlfn.XLOOKUP(B1070,'[5]Cells Huawei 19042026 15h'!$B:$B,'[5]Cells Huawei 19042026 15h'!$B:$B,"")</f>
        <v/>
      </c>
      <c r="BQ1070" s="9" t="str">
        <f>_xlfn.XLOOKUP(B1070,'[6]cells down 19042026 9H40'!$B:$B,'[6]cells down 19042026 9H40'!$B:$B,"")</f>
        <v/>
      </c>
      <c r="BR1070" s="9" t="s">
        <v>3142</v>
      </c>
      <c r="BS1070" s="9" t="s">
        <v>12</v>
      </c>
      <c r="BT1070" s="108"/>
    </row>
    <row r="1071" spans="1:72" s="9" customFormat="1" x14ac:dyDescent="0.35">
      <c r="A1071" s="1" t="s">
        <v>910</v>
      </c>
      <c r="B1071" s="8" t="s">
        <v>911</v>
      </c>
      <c r="C1071" s="3" t="str">
        <f>_xlfn.XLOOKUP(B1071,'[1]daily break down'!$D:$D,'[1]daily break down'!$E:$E,"")</f>
        <v>Yaounde</v>
      </c>
      <c r="D1071" s="1" t="s">
        <v>11</v>
      </c>
      <c r="E1071" s="1" t="s">
        <v>12</v>
      </c>
      <c r="F1071" s="3" t="s">
        <v>37</v>
      </c>
      <c r="G1071" s="1" t="s">
        <v>38</v>
      </c>
      <c r="H1071" s="34" t="str">
        <f>_xlfn.XLOOKUP(B1071,[2]CALCULATION!$B:$B,[2]CALCULATION!$H:$H,"")</f>
        <v>ZTE</v>
      </c>
      <c r="I1071" s="28">
        <v>0</v>
      </c>
      <c r="J1071" s="28">
        <v>0</v>
      </c>
      <c r="K1071" s="28">
        <v>0</v>
      </c>
      <c r="L1071" s="28">
        <v>0</v>
      </c>
      <c r="M1071" s="28">
        <v>0</v>
      </c>
      <c r="N1071" s="28">
        <v>0</v>
      </c>
      <c r="O1071" s="28">
        <v>0</v>
      </c>
      <c r="P1071" s="28">
        <v>1.4564660006335017</v>
      </c>
      <c r="Q1071" s="28">
        <v>0</v>
      </c>
      <c r="R1071" s="28">
        <v>0</v>
      </c>
      <c r="S1071" s="93">
        <v>0</v>
      </c>
      <c r="T1071" s="93">
        <f>_xlfn.XLOOKUP(B1071,'[3]Nur des jours'!$B:$B,'[3]Nur des jours'!$U:$U,"")</f>
        <v>0</v>
      </c>
      <c r="U1071" s="93">
        <v>0</v>
      </c>
      <c r="V1071" s="93">
        <v>0</v>
      </c>
      <c r="W1071" s="93">
        <v>0</v>
      </c>
      <c r="X1071" s="93">
        <v>0</v>
      </c>
      <c r="Y1071" s="93">
        <v>0</v>
      </c>
      <c r="Z1071" s="93">
        <v>0</v>
      </c>
      <c r="AA1071" s="93">
        <v>0</v>
      </c>
      <c r="AB1071" s="93">
        <v>0</v>
      </c>
      <c r="AC1071" s="93">
        <f>_xlfn.XLOOKUP(B1071,'[3]Nur des jours'!$B:$B,'[3]Nur des jours'!$N:$N,"")</f>
        <v>1.191383231602058E-2</v>
      </c>
      <c r="AD1071" s="93">
        <v>1.191383231602058E-2</v>
      </c>
      <c r="AE1071" s="93">
        <v>0</v>
      </c>
      <c r="AF1071" s="93">
        <v>0</v>
      </c>
      <c r="AG1071" s="93"/>
      <c r="AH1071" s="93">
        <v>0</v>
      </c>
      <c r="AI1071" s="93">
        <v>0</v>
      </c>
      <c r="AJ1071" s="93">
        <v>0</v>
      </c>
      <c r="AK1071" s="93">
        <v>0</v>
      </c>
      <c r="AL1071" s="93">
        <v>0</v>
      </c>
      <c r="AM1071" s="49" t="s">
        <v>5559</v>
      </c>
      <c r="AN1071" s="49"/>
      <c r="AO1071" s="48" t="str" cm="1">
        <f t="array" ref="AO1071">IFERROR(_xlfn.IFS(
AQ1071="MPR ISSUE","PDH",
AQ1071="BSS Hardware Issue","BSS",
AQ1071="Sites strategiques, MLL, Pylone, etc.","ENVTECH",
AQ1071="AKTIVCO DEFAUT GE &amp; POWER Cabinet","AKTIVCO",
AQ1071="AKTIVCO Coupure ENEO &amp; Baisse de tension","AKTIVCO GRID ONLY",
AQ1071="Coupure ENEO &amp; Baisse de tension","IHS GRID ONLY",
AQ1071="Defaut GE &amp; POWER Cabinet","IHS",
AQ1071="Sharing","Partners",
AQ1071="Sites strategiques &amp; DataCenter","SST &amp; DC",
AQ1071="Exclu","Exclu",
AQ1071="SAT","SAT",
AQ1071="SPARE-ISSUE","SPARE-ISSUE",
AQ1071="Fiber CAmtel","TRANS_FO_CAMTEL",
AQ1071="Fiber AOF","Fiber AOF",
AQ1071="Projet OCM (HUAWEI)","TRAVAUX-HUAWEI",
AQ1071="Projet OCM (NOKIA)","TRAVAUX-NOKIA",
AQ1071="ACCESS-ISSUE","ACCESS-ISSUE",
AQ1071="Projet OCM (ZTE, NOKIA, autres projets)","TRAVAUX OCM",
AQ1071="No root CAuse","No root cause",
AQ1071="ODU HS","PDH",
AQ1071="IP &amp; VLAN","PDH",
AQ1071="Warehouse HUAWEI","SPARE-ISSUE",
AQ1071="SPARE-HS","SPARE-ISSUE",
AQ1071="Power Telco","BSS",AQ1071="no impacts","no impacts"
),"")</f>
        <v>No root cause</v>
      </c>
      <c r="AP1071" s="48" t="str" cm="1">
        <f t="array" ref="AP1071">IFERROR(_xlfn.IFS(
AQ1071="MPR ISSUE","TX ISSUE",
AQ1071="BSS Hardware Issue","RAN ISSUE",
AQ1071="Sites strategiques, MLL, Pylone, etc.","ENVTECH",
AQ1071="AKTIVCO DEFAUT GE &amp; POWER Cabinet","POWER ISSUE",
AQ1071="AKTIVCO Coupure ENEO &amp; Baisse de tension","POWER ISSUE",
AQ1071="Coupure ENEO &amp; Baisse de tension","POWER ISSUE",
AQ1071="Defaut GE &amp; POWER Cabinet","POWER ISSUE",
AQ1071="Sharing","POWER ISSUE",
AQ1071="Sites strategiques &amp; DataCenter","POWER ISSUE",
AQ1071="Exclu","Exclu",
AQ1071="SAT","TX ISSUE",
AQ1071="SPARE-ISSUE","SPARE-ISSUE",
AQ1071="Fiber CAmtel","TX ISSUE",
AQ1071="Fiber AOF","TX ISSUE",
AQ1071="Projet OCM (HUAWEI)","TRAVAUX-HUAWEI",
AQ1071="Projet OCM (NOKIA)","TRAVAUX -NOKIA",
AQ1071="ACCESS-ISSUE","ACCESS-ISSUE",
AQ1071="Projet OCM (ZTE, NOKIA, autres projets)","TRAVAUX OCM",
AQ1071="No root CAuse","No root cause",
AQ1071="ODU HS","TX ISSUE",
AQ1071="IP &amp; VLAN","TX ISSUE",
AQ1071="Warehouse HUAWEI","SPARE-ISSUE",
AQ1071="SPARE-HS","SPARE-ISSUE",
AQ1071="Power Telco","RAN ISSUE",AQ1071="no impacts","no impacts"
),"")</f>
        <v>No root cause</v>
      </c>
      <c r="AQ1071" s="126" t="s">
        <v>5344</v>
      </c>
      <c r="AR1071" s="48" t="str" cm="1">
        <f t="array" ref="AR1071">IFERROR(_xlfn.IFS(
AQ1071="MPR ISSUE","ACTIVE",
AQ1071="BSS Hardware Issue","ACTIVE",
AQ1071="Sites strategiques, MLL, Pylone, etc.","PASSIVE",
AQ1071="AKTIVCO DEFAUT GE &amp; POWER Cabinet","PASSIVE",
AQ1071="AKTIVCO Coupure ENEO &amp; Baisse de tension","PASSIVE",
AQ1071="Coupure ENEO &amp; Baisse de tension","PASSIVE",
AQ1071="Defaut GE &amp; POWER Cabinet","PASSIVE",
AQ1071="Sharing","PASSIVE",
AQ1071="Sites strategiques &amp; DataCenter","PASSIVE",
AQ1071="Exclu","Exclu",
AQ1071="SAT","ACTIVE",
AQ1071="SPARE-ISSUE","SPARE-ISSUE",
AQ1071="Fiber CAmtel","ACTIVE",
AQ1071="Fiber AOF","ACTIVE",
AQ1071="Projet OCM (HUAWEI)","PLANNED WORKS",
AQ1071="Projet OCM (NOKIA)","PLANNED WORKS",
AQ1071="ACCESS-ISSUE","ACCESS-ISSUE",
AQ1071="Projet OCM (ZTE, NOKIA, autres projets)","PLANNED WORKS",
AQ1071="No root CAuse","No root cause",
AQ1071="ODU HS","ACTIVE",
AQ1071="IP &amp; VLAN","ACTIVE",
AQ1071="Warehouse HUAWEI","SPARE-ISSUE",
AQ1071="SPARE-HS","SPARE-ISSUE",
AQ1071="Power Telco","ACTIVE", AQ1071="no impacts","no impacts"
),"")</f>
        <v>No root cause</v>
      </c>
      <c r="AS1071" s="92" t="s">
        <v>5537</v>
      </c>
      <c r="AT1071" s="98" t="s">
        <v>911</v>
      </c>
      <c r="AV1071" s="17" t="s">
        <v>5537</v>
      </c>
      <c r="AW1071" s="7" t="s">
        <v>5537</v>
      </c>
      <c r="AX1071" s="6" t="s">
        <v>5537</v>
      </c>
      <c r="AY1071" s="7"/>
      <c r="AZ1071" s="3" t="s">
        <v>5537</v>
      </c>
      <c r="BA1071" s="18" t="s">
        <v>5537</v>
      </c>
      <c r="BB1071" s="18" t="s">
        <v>5537</v>
      </c>
      <c r="BC1071" s="18" t="s">
        <v>5537</v>
      </c>
      <c r="BD1071" s="18" t="s">
        <v>5537</v>
      </c>
      <c r="BE1071" s="18" t="s">
        <v>5537</v>
      </c>
      <c r="BF1071" s="18" t="s">
        <v>5537</v>
      </c>
      <c r="BG1071" s="18" t="s">
        <v>5537</v>
      </c>
      <c r="BH1071" s="18" t="s">
        <v>5537</v>
      </c>
      <c r="BI1071" s="18" t="s">
        <v>5537</v>
      </c>
      <c r="BJ1071" s="18" t="s">
        <v>5537</v>
      </c>
      <c r="BK1071" s="18" t="s">
        <v>5537</v>
      </c>
      <c r="BL1071" s="9" t="s">
        <v>5537</v>
      </c>
      <c r="BM1071" s="14" t="s">
        <v>5537</v>
      </c>
      <c r="BN1071" s="14" t="s">
        <v>5537</v>
      </c>
      <c r="BO1071" s="14" t="str">
        <f>_xlfn.XLOOKUP(B1071,'[4]cell downs 18042026 17h'!$B:$B,'[4]cell downs 18042026 17h'!$B:$B,"")</f>
        <v/>
      </c>
      <c r="BP1071" s="14" t="str">
        <f>_xlfn.XLOOKUP(B1071,'[5]Cells Huawei 19042026 15h'!$B:$B,'[5]Cells Huawei 19042026 15h'!$B:$B,"")</f>
        <v/>
      </c>
      <c r="BQ1071" s="9" t="str">
        <f>_xlfn.XLOOKUP(B1071,'[6]cells down 19042026 9H40'!$B:$B,'[6]cells down 19042026 9H40'!$B:$B,"")</f>
        <v/>
      </c>
      <c r="BR1071" s="9" t="s">
        <v>911</v>
      </c>
      <c r="BS1071" s="9" t="s">
        <v>12</v>
      </c>
      <c r="BT1071" s="108"/>
    </row>
    <row r="1072" spans="1:72" s="9" customFormat="1" x14ac:dyDescent="0.35">
      <c r="A1072" s="1" t="s">
        <v>3472</v>
      </c>
      <c r="B1072" s="8" t="s">
        <v>3473</v>
      </c>
      <c r="C1072" s="3" t="str">
        <f>_xlfn.XLOOKUP(B1072,'[1]daily break down'!$D:$D,'[1]daily break down'!$E:$E,"")</f>
        <v>LITTORAL</v>
      </c>
      <c r="D1072" s="1" t="s">
        <v>11</v>
      </c>
      <c r="E1072" s="1" t="str">
        <f>BS1072</f>
        <v>Grid-Gen</v>
      </c>
      <c r="F1072" s="3" t="s">
        <v>31</v>
      </c>
      <c r="G1072" s="1" t="s">
        <v>3472</v>
      </c>
      <c r="H1072" s="33" t="str">
        <f>_xlfn.XLOOKUP(B1072,[2]CALCULATION!$B:$B,[2]CALCULATION!$H:$H,"")</f>
        <v>NOKIA</v>
      </c>
      <c r="I1072" s="28">
        <v>0</v>
      </c>
      <c r="J1072" s="28">
        <v>0</v>
      </c>
      <c r="K1072" s="28">
        <v>0</v>
      </c>
      <c r="L1072" s="28">
        <v>0</v>
      </c>
      <c r="M1072" s="28">
        <v>0</v>
      </c>
      <c r="N1072" s="28">
        <v>0</v>
      </c>
      <c r="O1072" s="28">
        <v>0</v>
      </c>
      <c r="P1072" s="28">
        <v>3.338726661016523E-2</v>
      </c>
      <c r="Q1072" s="28">
        <v>0</v>
      </c>
      <c r="R1072" s="28">
        <v>0</v>
      </c>
      <c r="S1072" s="93">
        <v>0</v>
      </c>
      <c r="T1072" s="93">
        <f>_xlfn.XLOOKUP(B1072,'[3]Nur des jours'!$B:$B,'[3]Nur des jours'!$U:$U,"")</f>
        <v>0</v>
      </c>
      <c r="U1072" s="93">
        <v>0</v>
      </c>
      <c r="V1072" s="93">
        <v>0</v>
      </c>
      <c r="W1072" s="93">
        <v>0</v>
      </c>
      <c r="X1072" s="93">
        <v>0</v>
      </c>
      <c r="Y1072" s="93">
        <v>0</v>
      </c>
      <c r="Z1072" s="93">
        <v>0</v>
      </c>
      <c r="AA1072" s="93">
        <v>0</v>
      </c>
      <c r="AB1072" s="93">
        <v>7.8831046162892281E-3</v>
      </c>
      <c r="AC1072" s="93">
        <f>_xlfn.XLOOKUP(B1072,'[3]Nur des jours'!$B:$B,'[3]Nur des jours'!$N:$N,"")</f>
        <v>1.0736717147072338E-2</v>
      </c>
      <c r="AD1072" s="93">
        <v>1.0736717147072338E-2</v>
      </c>
      <c r="AE1072" s="93">
        <v>0</v>
      </c>
      <c r="AF1072" s="93">
        <v>0</v>
      </c>
      <c r="AG1072" s="93"/>
      <c r="AH1072" s="93">
        <v>0</v>
      </c>
      <c r="AI1072" s="93">
        <v>0</v>
      </c>
      <c r="AJ1072" s="93">
        <v>0</v>
      </c>
      <c r="AK1072" s="93">
        <v>0</v>
      </c>
      <c r="AL1072" s="93">
        <v>0</v>
      </c>
      <c r="AM1072" s="49" t="s">
        <v>5559</v>
      </c>
      <c r="AN1072" s="49"/>
      <c r="AO1072" s="48" t="str" cm="1">
        <f t="array" ref="AO1072">IFERROR(_xlfn.IFS(
AQ1072="MPR ISSUE","PDH",
AQ1072="BSS Hardware Issue","BSS",
AQ1072="Sites strategiques, MLL, Pylone, etc.","ENVTECH",
AQ1072="AKTIVCO DEFAUT GE &amp; POWER Cabinet","AKTIVCO",
AQ1072="AKTIVCO Coupure ENEO &amp; Baisse de tension","AKTIVCO GRID ONLY",
AQ1072="Coupure ENEO &amp; Baisse de tension","IHS GRID ONLY",
AQ1072="Defaut GE &amp; POWER Cabinet","IHS",
AQ1072="Sharing","Partners",
AQ1072="Sites strategiques &amp; DataCenter","SST &amp; DC",
AQ1072="Exclu","Exclu",
AQ1072="SAT","SAT",
AQ1072="SPARE-ISSUE","SPARE-ISSUE",
AQ1072="Fiber CAmtel","TRANS_FO_CAMTEL",
AQ1072="Fiber AOF","Fiber AOF",
AQ1072="Projet OCM (HUAWEI)","TRAVAUX-HUAWEI",
AQ1072="Projet OCM (NOKIA)","TRAVAUX-NOKIA",
AQ1072="ACCESS-ISSUE","ACCESS-ISSUE",
AQ1072="Projet OCM (ZTE, NOKIA, autres projets)","TRAVAUX OCM",
AQ1072="No root CAuse","No root cause",
AQ1072="ODU HS","PDH",
AQ1072="IP &amp; VLAN","PDH",
AQ1072="Warehouse HUAWEI","SPARE-ISSUE",
AQ1072="SPARE-HS","SPARE-ISSUE",
AQ1072="Power Telco","BSS",AQ1072="no impacts","no impacts"
),"")</f>
        <v>No root cause</v>
      </c>
      <c r="AP1072" s="48" t="str" cm="1">
        <f t="array" ref="AP1072">IFERROR(_xlfn.IFS(
AQ1072="MPR ISSUE","TX ISSUE",
AQ1072="BSS Hardware Issue","RAN ISSUE",
AQ1072="Sites strategiques, MLL, Pylone, etc.","ENVTECH",
AQ1072="AKTIVCO DEFAUT GE &amp; POWER Cabinet","POWER ISSUE",
AQ1072="AKTIVCO Coupure ENEO &amp; Baisse de tension","POWER ISSUE",
AQ1072="Coupure ENEO &amp; Baisse de tension","POWER ISSUE",
AQ1072="Defaut GE &amp; POWER Cabinet","POWER ISSUE",
AQ1072="Sharing","POWER ISSUE",
AQ1072="Sites strategiques &amp; DataCenter","POWER ISSUE",
AQ1072="Exclu","Exclu",
AQ1072="SAT","TX ISSUE",
AQ1072="SPARE-ISSUE","SPARE-ISSUE",
AQ1072="Fiber CAmtel","TX ISSUE",
AQ1072="Fiber AOF","TX ISSUE",
AQ1072="Projet OCM (HUAWEI)","TRAVAUX-HUAWEI",
AQ1072="Projet OCM (NOKIA)","TRAVAUX -NOKIA",
AQ1072="ACCESS-ISSUE","ACCESS-ISSUE",
AQ1072="Projet OCM (ZTE, NOKIA, autres projets)","TRAVAUX OCM",
AQ1072="No root CAuse","No root cause",
AQ1072="ODU HS","TX ISSUE",
AQ1072="IP &amp; VLAN","TX ISSUE",
AQ1072="Warehouse HUAWEI","SPARE-ISSUE",
AQ1072="SPARE-HS","SPARE-ISSUE",
AQ1072="Power Telco","RAN ISSUE",AQ1072="no impacts","no impacts"
),"")</f>
        <v>No root cause</v>
      </c>
      <c r="AQ1072" s="126" t="s">
        <v>5344</v>
      </c>
      <c r="AR1072" s="48" t="str" cm="1">
        <f t="array" ref="AR1072">IFERROR(_xlfn.IFS(
AQ1072="MPR ISSUE","ACTIVE",
AQ1072="BSS Hardware Issue","ACTIVE",
AQ1072="Sites strategiques, MLL, Pylone, etc.","PASSIVE",
AQ1072="AKTIVCO DEFAUT GE &amp; POWER Cabinet","PASSIVE",
AQ1072="AKTIVCO Coupure ENEO &amp; Baisse de tension","PASSIVE",
AQ1072="Coupure ENEO &amp; Baisse de tension","PASSIVE",
AQ1072="Defaut GE &amp; POWER Cabinet","PASSIVE",
AQ1072="Sharing","PASSIVE",
AQ1072="Sites strategiques &amp; DataCenter","PASSIVE",
AQ1072="Exclu","Exclu",
AQ1072="SAT","ACTIVE",
AQ1072="SPARE-ISSUE","SPARE-ISSUE",
AQ1072="Fiber CAmtel","ACTIVE",
AQ1072="Fiber AOF","ACTIVE",
AQ1072="Projet OCM (HUAWEI)","PLANNED WORKS",
AQ1072="Projet OCM (NOKIA)","PLANNED WORKS",
AQ1072="ACCESS-ISSUE","ACCESS-ISSUE",
AQ1072="Projet OCM (ZTE, NOKIA, autres projets)","PLANNED WORKS",
AQ1072="No root CAuse","No root cause",
AQ1072="ODU HS","ACTIVE",
AQ1072="IP &amp; VLAN","ACTIVE",
AQ1072="Warehouse HUAWEI","SPARE-ISSUE",
AQ1072="SPARE-HS","SPARE-ISSUE",
AQ1072="Power Telco","ACTIVE", AQ1072="no impacts","no impacts"
),"")</f>
        <v>No root cause</v>
      </c>
      <c r="AS1072" s="92" t="s">
        <v>5537</v>
      </c>
      <c r="AT1072" s="98" t="s">
        <v>3473</v>
      </c>
      <c r="AV1072" s="17" t="s">
        <v>5537</v>
      </c>
      <c r="AW1072" s="7" t="s">
        <v>5537</v>
      </c>
      <c r="AX1072" s="6" t="s">
        <v>5537</v>
      </c>
      <c r="AY1072" s="7"/>
      <c r="AZ1072" s="3" t="s">
        <v>5537</v>
      </c>
      <c r="BA1072" s="18" t="s">
        <v>5537</v>
      </c>
      <c r="BB1072" s="18" t="s">
        <v>5537</v>
      </c>
      <c r="BC1072" s="18" t="s">
        <v>5537</v>
      </c>
      <c r="BD1072" s="18" t="s">
        <v>5537</v>
      </c>
      <c r="BE1072" s="18" t="s">
        <v>5537</v>
      </c>
      <c r="BF1072" s="18" t="s">
        <v>5537</v>
      </c>
      <c r="BG1072" s="18" t="s">
        <v>5537</v>
      </c>
      <c r="BH1072" s="18" t="s">
        <v>5537</v>
      </c>
      <c r="BI1072" s="18" t="s">
        <v>5537</v>
      </c>
      <c r="BJ1072" s="18" t="s">
        <v>5537</v>
      </c>
      <c r="BK1072" s="18" t="s">
        <v>5537</v>
      </c>
      <c r="BL1072" s="9" t="s">
        <v>5537</v>
      </c>
      <c r="BM1072" s="14" t="s">
        <v>5537</v>
      </c>
      <c r="BN1072" s="14" t="s">
        <v>5537</v>
      </c>
      <c r="BO1072" s="14" t="str">
        <f>_xlfn.XLOOKUP(B1072,'[4]cell downs 18042026 17h'!$B:$B,'[4]cell downs 18042026 17h'!$B:$B,"")</f>
        <v/>
      </c>
      <c r="BP1072" s="14" t="str">
        <f>_xlfn.XLOOKUP(B1072,'[5]Cells Huawei 19042026 15h'!$B:$B,'[5]Cells Huawei 19042026 15h'!$B:$B,"")</f>
        <v/>
      </c>
      <c r="BQ1072" s="9" t="str">
        <f>_xlfn.XLOOKUP(B1072,'[6]cells down 19042026 9H40'!$B:$B,'[6]cells down 19042026 9H40'!$B:$B,"")</f>
        <v/>
      </c>
      <c r="BR1072" s="9" t="s">
        <v>3473</v>
      </c>
      <c r="BS1072" s="9" t="s">
        <v>12</v>
      </c>
      <c r="BT1072" s="108"/>
    </row>
    <row r="1073" spans="1:72" s="9" customFormat="1" x14ac:dyDescent="0.35">
      <c r="A1073" s="1" t="s">
        <v>3421</v>
      </c>
      <c r="B1073" s="8" t="s">
        <v>3422</v>
      </c>
      <c r="C1073" s="3" t="str">
        <f>_xlfn.XLOOKUP(B1073,'[1]daily break down'!$D:$D,'[1]daily break down'!$E:$E,"")</f>
        <v>Douala</v>
      </c>
      <c r="D1073" s="1" t="s">
        <v>11</v>
      </c>
      <c r="E1073" s="1" t="s">
        <v>195</v>
      </c>
      <c r="F1073" s="3" t="s">
        <v>31</v>
      </c>
      <c r="G1073" s="1" t="s">
        <v>32</v>
      </c>
      <c r="H1073" s="34" t="str">
        <f>_xlfn.XLOOKUP(B1073,[2]CALCULATION!$B:$B,[2]CALCULATION!$H:$H,"")</f>
        <v>ZTE</v>
      </c>
      <c r="I1073" s="28">
        <v>0</v>
      </c>
      <c r="J1073" s="28">
        <v>0</v>
      </c>
      <c r="K1073" s="28">
        <v>0</v>
      </c>
      <c r="L1073" s="28">
        <v>0</v>
      </c>
      <c r="M1073" s="28">
        <v>0</v>
      </c>
      <c r="N1073" s="28">
        <v>0</v>
      </c>
      <c r="O1073" s="28">
        <v>0</v>
      </c>
      <c r="P1073" s="28">
        <v>0</v>
      </c>
      <c r="Q1073" s="28">
        <v>0</v>
      </c>
      <c r="R1073" s="28">
        <v>0</v>
      </c>
      <c r="S1073" s="93">
        <v>0</v>
      </c>
      <c r="T1073" s="93">
        <f>_xlfn.XLOOKUP(B1073,'[3]Nur des jours'!$B:$B,'[3]Nur des jours'!$U:$U,"")</f>
        <v>0</v>
      </c>
      <c r="U1073" s="93">
        <v>0</v>
      </c>
      <c r="V1073" s="93">
        <v>1.4981465786611484E-3</v>
      </c>
      <c r="W1073" s="93">
        <v>0</v>
      </c>
      <c r="X1073" s="93">
        <v>0</v>
      </c>
      <c r="Y1073" s="93">
        <v>0</v>
      </c>
      <c r="Z1073" s="93">
        <v>0</v>
      </c>
      <c r="AA1073" s="93">
        <v>0</v>
      </c>
      <c r="AB1073" s="93">
        <v>0</v>
      </c>
      <c r="AC1073" s="93">
        <f>_xlfn.XLOOKUP(B1073,'[3]Nur des jours'!$B:$B,'[3]Nur des jours'!$N:$N,"")</f>
        <v>1.0112489405963503E-2</v>
      </c>
      <c r="AD1073" s="93">
        <v>1.0112489405963503E-2</v>
      </c>
      <c r="AE1073" s="93">
        <v>0</v>
      </c>
      <c r="AF1073" s="93">
        <v>0</v>
      </c>
      <c r="AG1073" s="93"/>
      <c r="AH1073" s="93">
        <v>0</v>
      </c>
      <c r="AI1073" s="93">
        <v>0</v>
      </c>
      <c r="AJ1073" s="93">
        <v>0</v>
      </c>
      <c r="AK1073" s="93">
        <v>0</v>
      </c>
      <c r="AL1073" s="93">
        <v>0</v>
      </c>
      <c r="AM1073" s="49" t="s">
        <v>5559</v>
      </c>
      <c r="AN1073" s="49"/>
      <c r="AO1073" s="48" t="str" cm="1">
        <f t="array" ref="AO1073">IFERROR(_xlfn.IFS(
AQ1073="MPR ISSUE","PDH",
AQ1073="BSS Hardware Issue","BSS",
AQ1073="Sites strategiques, MLL, Pylone, etc.","ENVTECH",
AQ1073="AKTIVCO DEFAUT GE &amp; POWER Cabinet","AKTIVCO",
AQ1073="AKTIVCO Coupure ENEO &amp; Baisse de tension","AKTIVCO GRID ONLY",
AQ1073="Coupure ENEO &amp; Baisse de tension","IHS GRID ONLY",
AQ1073="Defaut GE &amp; POWER Cabinet","IHS",
AQ1073="Sharing","Partners",
AQ1073="Sites strategiques &amp; DataCenter","SST &amp; DC",
AQ1073="Exclu","Exclu",
AQ1073="SAT","SAT",
AQ1073="SPARE-ISSUE","SPARE-ISSUE",
AQ1073="Fiber CAmtel","TRANS_FO_CAMTEL",
AQ1073="Fiber AOF","Fiber AOF",
AQ1073="Projet OCM (HUAWEI)","TRAVAUX-HUAWEI",
AQ1073="Projet OCM (NOKIA)","TRAVAUX-NOKIA",
AQ1073="ACCESS-ISSUE","ACCESS-ISSUE",
AQ1073="Projet OCM (ZTE, NOKIA, autres projets)","TRAVAUX OCM",
AQ1073="No root CAuse","No root cause",
AQ1073="ODU HS","PDH",
AQ1073="IP &amp; VLAN","PDH",
AQ1073="Warehouse HUAWEI","SPARE-ISSUE",
AQ1073="SPARE-HS","SPARE-ISSUE",
AQ1073="Power Telco","BSS",AQ1073="no impacts","no impacts"
),"")</f>
        <v>No root cause</v>
      </c>
      <c r="AP1073" s="48" t="str" cm="1">
        <f t="array" ref="AP1073">IFERROR(_xlfn.IFS(
AQ1073="MPR ISSUE","TX ISSUE",
AQ1073="BSS Hardware Issue","RAN ISSUE",
AQ1073="Sites strategiques, MLL, Pylone, etc.","ENVTECH",
AQ1073="AKTIVCO DEFAUT GE &amp; POWER Cabinet","POWER ISSUE",
AQ1073="AKTIVCO Coupure ENEO &amp; Baisse de tension","POWER ISSUE",
AQ1073="Coupure ENEO &amp; Baisse de tension","POWER ISSUE",
AQ1073="Defaut GE &amp; POWER Cabinet","POWER ISSUE",
AQ1073="Sharing","POWER ISSUE",
AQ1073="Sites strategiques &amp; DataCenter","POWER ISSUE",
AQ1073="Exclu","Exclu",
AQ1073="SAT","TX ISSUE",
AQ1073="SPARE-ISSUE","SPARE-ISSUE",
AQ1073="Fiber CAmtel","TX ISSUE",
AQ1073="Fiber AOF","TX ISSUE",
AQ1073="Projet OCM (HUAWEI)","TRAVAUX-HUAWEI",
AQ1073="Projet OCM (NOKIA)","TRAVAUX -NOKIA",
AQ1073="ACCESS-ISSUE","ACCESS-ISSUE",
AQ1073="Projet OCM (ZTE, NOKIA, autres projets)","TRAVAUX OCM",
AQ1073="No root CAuse","No root cause",
AQ1073="ODU HS","TX ISSUE",
AQ1073="IP &amp; VLAN","TX ISSUE",
AQ1073="Warehouse HUAWEI","SPARE-ISSUE",
AQ1073="SPARE-HS","SPARE-ISSUE",
AQ1073="Power Telco","RAN ISSUE",AQ1073="no impacts","no impacts"
),"")</f>
        <v>No root cause</v>
      </c>
      <c r="AQ1073" s="126" t="s">
        <v>5344</v>
      </c>
      <c r="AR1073" s="48" t="str" cm="1">
        <f t="array" ref="AR1073">IFERROR(_xlfn.IFS(
AQ1073="MPR ISSUE","ACTIVE",
AQ1073="BSS Hardware Issue","ACTIVE",
AQ1073="Sites strategiques, MLL, Pylone, etc.","PASSIVE",
AQ1073="AKTIVCO DEFAUT GE &amp; POWER Cabinet","PASSIVE",
AQ1073="AKTIVCO Coupure ENEO &amp; Baisse de tension","PASSIVE",
AQ1073="Coupure ENEO &amp; Baisse de tension","PASSIVE",
AQ1073="Defaut GE &amp; POWER Cabinet","PASSIVE",
AQ1073="Sharing","PASSIVE",
AQ1073="Sites strategiques &amp; DataCenter","PASSIVE",
AQ1073="Exclu","Exclu",
AQ1073="SAT","ACTIVE",
AQ1073="SPARE-ISSUE","SPARE-ISSUE",
AQ1073="Fiber CAmtel","ACTIVE",
AQ1073="Fiber AOF","ACTIVE",
AQ1073="Projet OCM (HUAWEI)","PLANNED WORKS",
AQ1073="Projet OCM (NOKIA)","PLANNED WORKS",
AQ1073="ACCESS-ISSUE","ACCESS-ISSUE",
AQ1073="Projet OCM (ZTE, NOKIA, autres projets)","PLANNED WORKS",
AQ1073="No root CAuse","No root cause",
AQ1073="ODU HS","ACTIVE",
AQ1073="IP &amp; VLAN","ACTIVE",
AQ1073="Warehouse HUAWEI","SPARE-ISSUE",
AQ1073="SPARE-HS","SPARE-ISSUE",
AQ1073="Power Telco","ACTIVE", AQ1073="no impacts","no impacts"
),"")</f>
        <v>No root cause</v>
      </c>
      <c r="AS1073" s="92" t="s">
        <v>5537</v>
      </c>
      <c r="AT1073" s="98" t="s">
        <v>3422</v>
      </c>
      <c r="AV1073" s="17" t="s">
        <v>5537</v>
      </c>
      <c r="AW1073" s="7" t="s">
        <v>5537</v>
      </c>
      <c r="AX1073" s="6" t="s">
        <v>5537</v>
      </c>
      <c r="AY1073" s="7"/>
      <c r="AZ1073" s="3" t="s">
        <v>5537</v>
      </c>
      <c r="BA1073" s="18" t="s">
        <v>5537</v>
      </c>
      <c r="BB1073" s="18" t="s">
        <v>5537</v>
      </c>
      <c r="BC1073" s="18" t="s">
        <v>5537</v>
      </c>
      <c r="BD1073" s="18" t="s">
        <v>5537</v>
      </c>
      <c r="BE1073" s="18" t="s">
        <v>5537</v>
      </c>
      <c r="BF1073" s="18" t="s">
        <v>5537</v>
      </c>
      <c r="BG1073" s="18" t="s">
        <v>5537</v>
      </c>
      <c r="BH1073" s="18" t="s">
        <v>5537</v>
      </c>
      <c r="BI1073" s="18" t="s">
        <v>5537</v>
      </c>
      <c r="BJ1073" s="18" t="s">
        <v>5537</v>
      </c>
      <c r="BK1073" s="18" t="s">
        <v>5537</v>
      </c>
      <c r="BL1073" s="9" t="s">
        <v>5537</v>
      </c>
      <c r="BM1073" s="14" t="s">
        <v>5537</v>
      </c>
      <c r="BN1073" s="14" t="s">
        <v>5537</v>
      </c>
      <c r="BO1073" s="14" t="str">
        <f>_xlfn.XLOOKUP(B1073,'[4]cell downs 18042026 17h'!$B:$B,'[4]cell downs 18042026 17h'!$B:$B,"")</f>
        <v/>
      </c>
      <c r="BP1073" s="14" t="str">
        <f>_xlfn.XLOOKUP(B1073,'[5]Cells Huawei 19042026 15h'!$B:$B,'[5]Cells Huawei 19042026 15h'!$B:$B,"")</f>
        <v/>
      </c>
      <c r="BQ1073" s="9" t="str">
        <f>_xlfn.XLOOKUP(B1073,'[6]cells down 19042026 9H40'!$B:$B,'[6]cells down 19042026 9H40'!$B:$B,"")</f>
        <v/>
      </c>
      <c r="BR1073" s="9" t="s">
        <v>3422</v>
      </c>
      <c r="BS1073" s="9" t="s">
        <v>12</v>
      </c>
      <c r="BT1073" s="108"/>
    </row>
    <row r="1074" spans="1:72" s="9" customFormat="1" x14ac:dyDescent="0.35">
      <c r="A1074" s="1" t="s">
        <v>2619</v>
      </c>
      <c r="B1074" s="8" t="s">
        <v>2620</v>
      </c>
      <c r="C1074" s="3" t="str">
        <f>_xlfn.XLOOKUP(B1074,'[1]daily break down'!$D:$D,'[1]daily break down'!$E:$E,"")</f>
        <v>Yaounde</v>
      </c>
      <c r="D1074" s="1" t="s">
        <v>11</v>
      </c>
      <c r="E1074" s="1" t="s">
        <v>12</v>
      </c>
      <c r="F1074" s="3" t="s">
        <v>37</v>
      </c>
      <c r="G1074" s="1" t="s">
        <v>38</v>
      </c>
      <c r="H1074" s="34" t="str">
        <f>_xlfn.XLOOKUP(B1074,[2]CALCULATION!$B:$B,[2]CALCULATION!$H:$H,"")</f>
        <v>ZTE</v>
      </c>
      <c r="I1074" s="28">
        <v>0</v>
      </c>
      <c r="J1074" s="28">
        <v>0.90274032411331118</v>
      </c>
      <c r="K1074" s="28">
        <v>0</v>
      </c>
      <c r="L1074" s="28">
        <v>0</v>
      </c>
      <c r="M1074" s="28">
        <v>0</v>
      </c>
      <c r="N1074" s="28">
        <v>0</v>
      </c>
      <c r="O1074" s="28">
        <v>0</v>
      </c>
      <c r="P1074" s="28">
        <v>0</v>
      </c>
      <c r="Q1074" s="28">
        <v>2.6342410674793808E-2</v>
      </c>
      <c r="R1074" s="28">
        <v>0</v>
      </c>
      <c r="S1074" s="93">
        <v>0</v>
      </c>
      <c r="T1074" s="93">
        <f>_xlfn.XLOOKUP(B1074,'[3]Nur des jours'!$B:$B,'[3]Nur des jours'!$U:$U,"")</f>
        <v>0</v>
      </c>
      <c r="U1074" s="93">
        <v>0</v>
      </c>
      <c r="V1074" s="93">
        <v>0</v>
      </c>
      <c r="W1074" s="93">
        <v>0</v>
      </c>
      <c r="X1074" s="93">
        <v>0</v>
      </c>
      <c r="Y1074" s="93">
        <v>0</v>
      </c>
      <c r="Z1074" s="93">
        <v>0</v>
      </c>
      <c r="AA1074" s="93">
        <v>0</v>
      </c>
      <c r="AB1074" s="93">
        <v>2.9802415868368529E-2</v>
      </c>
      <c r="AC1074" s="93">
        <f>_xlfn.XLOOKUP(B1074,'[3]Nur des jours'!$B:$B,'[3]Nur des jours'!$N:$N,"")</f>
        <v>9.8984684661545842E-3</v>
      </c>
      <c r="AD1074" s="93">
        <v>9.8984684661545842E-3</v>
      </c>
      <c r="AE1074" s="93">
        <v>0</v>
      </c>
      <c r="AF1074" s="93">
        <v>0</v>
      </c>
      <c r="AG1074" s="93"/>
      <c r="AH1074" s="93">
        <v>0</v>
      </c>
      <c r="AI1074" s="93">
        <v>0</v>
      </c>
      <c r="AJ1074" s="93">
        <v>0</v>
      </c>
      <c r="AK1074" s="93">
        <v>0</v>
      </c>
      <c r="AL1074" s="93">
        <v>0</v>
      </c>
      <c r="AM1074" s="49" t="s">
        <v>5559</v>
      </c>
      <c r="AN1074" s="49"/>
      <c r="AO1074" s="48" t="str" cm="1">
        <f t="array" ref="AO1074">IFERROR(_xlfn.IFS(
AQ1074="MPR ISSUE","PDH",
AQ1074="BSS Hardware Issue","BSS",
AQ1074="Sites strategiques, MLL, Pylone, etc.","ENVTECH",
AQ1074="AKTIVCO DEFAUT GE &amp; POWER Cabinet","AKTIVCO",
AQ1074="AKTIVCO Coupure ENEO &amp; Baisse de tension","AKTIVCO GRID ONLY",
AQ1074="Coupure ENEO &amp; Baisse de tension","IHS GRID ONLY",
AQ1074="Defaut GE &amp; POWER Cabinet","IHS",
AQ1074="Sharing","Partners",
AQ1074="Sites strategiques &amp; DataCenter","SST &amp; DC",
AQ1074="Exclu","Exclu",
AQ1074="SAT","SAT",
AQ1074="SPARE-ISSUE","SPARE-ISSUE",
AQ1074="Fiber CAmtel","TRANS_FO_CAMTEL",
AQ1074="Fiber AOF","Fiber AOF",
AQ1074="Projet OCM (HUAWEI)","TRAVAUX-HUAWEI",
AQ1074="Projet OCM (NOKIA)","TRAVAUX-NOKIA",
AQ1074="ACCESS-ISSUE","ACCESS-ISSUE",
AQ1074="Projet OCM (ZTE, NOKIA, autres projets)","TRAVAUX OCM",
AQ1074="No root CAuse","No root cause",
AQ1074="ODU HS","PDH",
AQ1074="IP &amp; VLAN","PDH",
AQ1074="Warehouse HUAWEI","SPARE-ISSUE",
AQ1074="SPARE-HS","SPARE-ISSUE",
AQ1074="Power Telco","BSS",AQ1074="no impacts","no impacts"
),"")</f>
        <v>No root cause</v>
      </c>
      <c r="AP1074" s="48" t="str" cm="1">
        <f t="array" ref="AP1074">IFERROR(_xlfn.IFS(
AQ1074="MPR ISSUE","TX ISSUE",
AQ1074="BSS Hardware Issue","RAN ISSUE",
AQ1074="Sites strategiques, MLL, Pylone, etc.","ENVTECH",
AQ1074="AKTIVCO DEFAUT GE &amp; POWER Cabinet","POWER ISSUE",
AQ1074="AKTIVCO Coupure ENEO &amp; Baisse de tension","POWER ISSUE",
AQ1074="Coupure ENEO &amp; Baisse de tension","POWER ISSUE",
AQ1074="Defaut GE &amp; POWER Cabinet","POWER ISSUE",
AQ1074="Sharing","POWER ISSUE",
AQ1074="Sites strategiques &amp; DataCenter","POWER ISSUE",
AQ1074="Exclu","Exclu",
AQ1074="SAT","TX ISSUE",
AQ1074="SPARE-ISSUE","SPARE-ISSUE",
AQ1074="Fiber CAmtel","TX ISSUE",
AQ1074="Fiber AOF","TX ISSUE",
AQ1074="Projet OCM (HUAWEI)","TRAVAUX-HUAWEI",
AQ1074="Projet OCM (NOKIA)","TRAVAUX -NOKIA",
AQ1074="ACCESS-ISSUE","ACCESS-ISSUE",
AQ1074="Projet OCM (ZTE, NOKIA, autres projets)","TRAVAUX OCM",
AQ1074="No root CAuse","No root cause",
AQ1074="ODU HS","TX ISSUE",
AQ1074="IP &amp; VLAN","TX ISSUE",
AQ1074="Warehouse HUAWEI","SPARE-ISSUE",
AQ1074="SPARE-HS","SPARE-ISSUE",
AQ1074="Power Telco","RAN ISSUE",AQ1074="no impacts","no impacts"
),"")</f>
        <v>No root cause</v>
      </c>
      <c r="AQ1074" s="126" t="s">
        <v>5344</v>
      </c>
      <c r="AR1074" s="48" t="str" cm="1">
        <f t="array" ref="AR1074">IFERROR(_xlfn.IFS(
AQ1074="MPR ISSUE","ACTIVE",
AQ1074="BSS Hardware Issue","ACTIVE",
AQ1074="Sites strategiques, MLL, Pylone, etc.","PASSIVE",
AQ1074="AKTIVCO DEFAUT GE &amp; POWER Cabinet","PASSIVE",
AQ1074="AKTIVCO Coupure ENEO &amp; Baisse de tension","PASSIVE",
AQ1074="Coupure ENEO &amp; Baisse de tension","PASSIVE",
AQ1074="Defaut GE &amp; POWER Cabinet","PASSIVE",
AQ1074="Sharing","PASSIVE",
AQ1074="Sites strategiques &amp; DataCenter","PASSIVE",
AQ1074="Exclu","Exclu",
AQ1074="SAT","ACTIVE",
AQ1074="SPARE-ISSUE","SPARE-ISSUE",
AQ1074="Fiber CAmtel","ACTIVE",
AQ1074="Fiber AOF","ACTIVE",
AQ1074="Projet OCM (HUAWEI)","PLANNED WORKS",
AQ1074="Projet OCM (NOKIA)","PLANNED WORKS",
AQ1074="ACCESS-ISSUE","ACCESS-ISSUE",
AQ1074="Projet OCM (ZTE, NOKIA, autres projets)","PLANNED WORKS",
AQ1074="No root CAuse","No root cause",
AQ1074="ODU HS","ACTIVE",
AQ1074="IP &amp; VLAN","ACTIVE",
AQ1074="Warehouse HUAWEI","SPARE-ISSUE",
AQ1074="SPARE-HS","SPARE-ISSUE",
AQ1074="Power Telco","ACTIVE", AQ1074="no impacts","no impacts"
),"")</f>
        <v>No root cause</v>
      </c>
      <c r="AS1074" s="92" t="s">
        <v>5537</v>
      </c>
      <c r="AT1074" s="98" t="s">
        <v>2620</v>
      </c>
      <c r="AV1074" s="17" t="s">
        <v>5537</v>
      </c>
      <c r="AW1074" s="7" t="s">
        <v>5537</v>
      </c>
      <c r="AX1074" s="6" t="s">
        <v>5537</v>
      </c>
      <c r="AY1074" s="7"/>
      <c r="AZ1074" s="3" t="s">
        <v>5537</v>
      </c>
      <c r="BA1074" s="18" t="s">
        <v>5537</v>
      </c>
      <c r="BB1074" s="18" t="s">
        <v>5537</v>
      </c>
      <c r="BC1074" s="18" t="s">
        <v>5537</v>
      </c>
      <c r="BD1074" s="18" t="s">
        <v>5537</v>
      </c>
      <c r="BE1074" s="18" t="s">
        <v>5537</v>
      </c>
      <c r="BF1074" s="18" t="s">
        <v>5537</v>
      </c>
      <c r="BG1074" s="18" t="s">
        <v>5537</v>
      </c>
      <c r="BH1074" s="18" t="s">
        <v>5537</v>
      </c>
      <c r="BI1074" s="18" t="s">
        <v>5537</v>
      </c>
      <c r="BJ1074" s="18" t="s">
        <v>5537</v>
      </c>
      <c r="BK1074" s="18" t="s">
        <v>5537</v>
      </c>
      <c r="BL1074" s="9" t="s">
        <v>5537</v>
      </c>
      <c r="BM1074" s="14" t="s">
        <v>5537</v>
      </c>
      <c r="BN1074" s="14" t="s">
        <v>5537</v>
      </c>
      <c r="BO1074" s="14" t="str">
        <f>_xlfn.XLOOKUP(B1074,'[4]cell downs 18042026 17h'!$B:$B,'[4]cell downs 18042026 17h'!$B:$B,"")</f>
        <v/>
      </c>
      <c r="BP1074" s="14" t="str">
        <f>_xlfn.XLOOKUP(B1074,'[5]Cells Huawei 19042026 15h'!$B:$B,'[5]Cells Huawei 19042026 15h'!$B:$B,"")</f>
        <v/>
      </c>
      <c r="BQ1074" s="9" t="str">
        <f>_xlfn.XLOOKUP(B1074,'[6]cells down 19042026 9H40'!$B:$B,'[6]cells down 19042026 9H40'!$B:$B,"")</f>
        <v>CTR_649</v>
      </c>
      <c r="BR1074" s="9" t="s">
        <v>2620</v>
      </c>
      <c r="BS1074" s="9" t="s">
        <v>12</v>
      </c>
      <c r="BT1074" s="108"/>
    </row>
    <row r="1075" spans="1:72" s="9" customFormat="1" x14ac:dyDescent="0.35">
      <c r="A1075" s="1" t="s">
        <v>4664</v>
      </c>
      <c r="B1075" s="8" t="s">
        <v>4665</v>
      </c>
      <c r="C1075" s="3" t="str">
        <f>_xlfn.XLOOKUP(B1075,'[1]daily break down'!$D:$D,'[1]daily break down'!$E:$E,"")</f>
        <v>ADAMAOUA</v>
      </c>
      <c r="D1075" s="1" t="s">
        <v>11</v>
      </c>
      <c r="E1075" s="1" t="s">
        <v>237</v>
      </c>
      <c r="F1075" s="3" t="s">
        <v>90</v>
      </c>
      <c r="G1075" s="1" t="s">
        <v>4666</v>
      </c>
      <c r="H1075" s="33" t="str">
        <f>_xlfn.XLOOKUP(B1075,[2]CALCULATION!$B:$B,[2]CALCULATION!$H:$H,"")</f>
        <v>NOKIA</v>
      </c>
      <c r="I1075" s="28">
        <v>0</v>
      </c>
      <c r="J1075" s="28">
        <v>0.25119299185209965</v>
      </c>
      <c r="K1075" s="28">
        <v>0</v>
      </c>
      <c r="L1075" s="28">
        <v>0</v>
      </c>
      <c r="M1075" s="28">
        <v>2.3189627789662859E-3</v>
      </c>
      <c r="N1075" s="28">
        <v>0.31189951313706238</v>
      </c>
      <c r="O1075" s="28">
        <v>0</v>
      </c>
      <c r="P1075" s="28">
        <v>0</v>
      </c>
      <c r="Q1075" s="28">
        <v>0</v>
      </c>
      <c r="R1075" s="28">
        <v>2.4558898721069769E-2</v>
      </c>
      <c r="S1075" s="93">
        <v>0</v>
      </c>
      <c r="T1075" s="93">
        <f>_xlfn.XLOOKUP(B1075,'[3]Nur des jours'!$B:$B,'[3]Nur des jours'!$U:$U,"")</f>
        <v>0</v>
      </c>
      <c r="U1075" s="93">
        <v>0</v>
      </c>
      <c r="V1075" s="93">
        <v>0</v>
      </c>
      <c r="W1075" s="93">
        <v>0</v>
      </c>
      <c r="X1075" s="93">
        <v>0</v>
      </c>
      <c r="Y1075" s="93">
        <v>0</v>
      </c>
      <c r="Z1075" s="93">
        <v>0</v>
      </c>
      <c r="AA1075" s="93">
        <v>0</v>
      </c>
      <c r="AB1075" s="93">
        <v>0</v>
      </c>
      <c r="AC1075" s="93">
        <f>_xlfn.XLOOKUP(B1075,'[3]Nur des jours'!$B:$B,'[3]Nur des jours'!$N:$N,"")</f>
        <v>9.4542328680928319E-3</v>
      </c>
      <c r="AD1075" s="93">
        <v>9.4542328680928319E-3</v>
      </c>
      <c r="AE1075" s="93">
        <v>0</v>
      </c>
      <c r="AF1075" s="93">
        <v>0</v>
      </c>
      <c r="AG1075" s="93"/>
      <c r="AH1075" s="93">
        <v>0</v>
      </c>
      <c r="AI1075" s="93">
        <v>0</v>
      </c>
      <c r="AJ1075" s="93">
        <v>0</v>
      </c>
      <c r="AK1075" s="93">
        <v>0</v>
      </c>
      <c r="AL1075" s="93">
        <v>0</v>
      </c>
      <c r="AM1075" s="49" t="s">
        <v>5559</v>
      </c>
      <c r="AN1075" s="49"/>
      <c r="AO1075" s="48" t="str" cm="1">
        <f t="array" ref="AO1075">IFERROR(_xlfn.IFS(
AQ1075="MPR ISSUE","PDH",
AQ1075="BSS Hardware Issue","BSS",
AQ1075="Sites strategiques, MLL, Pylone, etc.","ENVTECH",
AQ1075="AKTIVCO DEFAUT GE &amp; POWER Cabinet","AKTIVCO",
AQ1075="AKTIVCO Coupure ENEO &amp; Baisse de tension","AKTIVCO GRID ONLY",
AQ1075="Coupure ENEO &amp; Baisse de tension","IHS GRID ONLY",
AQ1075="Defaut GE &amp; POWER Cabinet","IHS",
AQ1075="Sharing","Partners",
AQ1075="Sites strategiques &amp; DataCenter","SST &amp; DC",
AQ1075="Exclu","Exclu",
AQ1075="SAT","SAT",
AQ1075="SPARE-ISSUE","SPARE-ISSUE",
AQ1075="Fiber CAmtel","TRANS_FO_CAMTEL",
AQ1075="Fiber AOF","Fiber AOF",
AQ1075="Projet OCM (HUAWEI)","TRAVAUX-HUAWEI",
AQ1075="Projet OCM (NOKIA)","TRAVAUX-NOKIA",
AQ1075="ACCESS-ISSUE","ACCESS-ISSUE",
AQ1075="Projet OCM (ZTE, NOKIA, autres projets)","TRAVAUX OCM",
AQ1075="No root CAuse","No root cause",
AQ1075="ODU HS","PDH",
AQ1075="IP &amp; VLAN","PDH",
AQ1075="Warehouse HUAWEI","SPARE-ISSUE",
AQ1075="SPARE-HS","SPARE-ISSUE",
AQ1075="Power Telco","BSS",AQ1075="no impacts","no impacts"
),"")</f>
        <v>IHS</v>
      </c>
      <c r="AP1075" s="48" t="str" cm="1">
        <f t="array" ref="AP1075">IFERROR(_xlfn.IFS(
AQ1075="MPR ISSUE","TX ISSUE",
AQ1075="BSS Hardware Issue","RAN ISSUE",
AQ1075="Sites strategiques, MLL, Pylone, etc.","ENVTECH",
AQ1075="AKTIVCO DEFAUT GE &amp; POWER Cabinet","POWER ISSUE",
AQ1075="AKTIVCO Coupure ENEO &amp; Baisse de tension","POWER ISSUE",
AQ1075="Coupure ENEO &amp; Baisse de tension","POWER ISSUE",
AQ1075="Defaut GE &amp; POWER Cabinet","POWER ISSUE",
AQ1075="Sharing","POWER ISSUE",
AQ1075="Sites strategiques &amp; DataCenter","POWER ISSUE",
AQ1075="Exclu","Exclu",
AQ1075="SAT","TX ISSUE",
AQ1075="SPARE-ISSUE","SPARE-ISSUE",
AQ1075="Fiber CAmtel","TX ISSUE",
AQ1075="Fiber AOF","TX ISSUE",
AQ1075="Projet OCM (HUAWEI)","TRAVAUX-HUAWEI",
AQ1075="Projet OCM (NOKIA)","TRAVAUX -NOKIA",
AQ1075="ACCESS-ISSUE","ACCESS-ISSUE",
AQ1075="Projet OCM (ZTE, NOKIA, autres projets)","TRAVAUX OCM",
AQ1075="No root CAuse","No root cause",
AQ1075="ODU HS","TX ISSUE",
AQ1075="IP &amp; VLAN","TX ISSUE",
AQ1075="Warehouse HUAWEI","SPARE-ISSUE",
AQ1075="SPARE-HS","SPARE-ISSUE",
AQ1075="Power Telco","RAN ISSUE",AQ1075="no impacts","no impacts"
),"")</f>
        <v>POWER ISSUE</v>
      </c>
      <c r="AQ1075" s="67" t="s">
        <v>5330</v>
      </c>
      <c r="AR1075" s="48" t="str" cm="1">
        <f t="array" ref="AR1075">IFERROR(_xlfn.IFS(
AQ1075="MPR ISSUE","ACTIVE",
AQ1075="BSS Hardware Issue","ACTIVE",
AQ1075="Sites strategiques, MLL, Pylone, etc.","PASSIVE",
AQ1075="AKTIVCO DEFAUT GE &amp; POWER Cabinet","PASSIVE",
AQ1075="AKTIVCO Coupure ENEO &amp; Baisse de tension","PASSIVE",
AQ1075="Coupure ENEO &amp; Baisse de tension","PASSIVE",
AQ1075="Defaut GE &amp; POWER Cabinet","PASSIVE",
AQ1075="Sharing","PASSIVE",
AQ1075="Sites strategiques &amp; DataCenter","PASSIVE",
AQ1075="Exclu","Exclu",
AQ1075="SAT","ACTIVE",
AQ1075="SPARE-ISSUE","SPARE-ISSUE",
AQ1075="Fiber CAmtel","ACTIVE",
AQ1075="Fiber AOF","ACTIVE",
AQ1075="Projet OCM (HUAWEI)","PLANNED WORKS",
AQ1075="Projet OCM (NOKIA)","PLANNED WORKS",
AQ1075="ACCESS-ISSUE","ACCESS-ISSUE",
AQ1075="Projet OCM (ZTE, NOKIA, autres projets)","PLANNED WORKS",
AQ1075="No root CAuse","No root cause",
AQ1075="ODU HS","ACTIVE",
AQ1075="IP &amp; VLAN","ACTIVE",
AQ1075="Warehouse HUAWEI","SPARE-ISSUE",
AQ1075="SPARE-HS","SPARE-ISSUE",
AQ1075="Power Telco","ACTIVE", AQ1075="no impacts","no impacts"
),"")</f>
        <v>PASSIVE</v>
      </c>
      <c r="AS1075" s="92" t="s">
        <v>5817</v>
      </c>
      <c r="AT1075" s="98" t="s">
        <v>4665</v>
      </c>
      <c r="AV1075" s="17" t="s">
        <v>5537</v>
      </c>
      <c r="AW1075" s="7" t="s">
        <v>5537</v>
      </c>
      <c r="AX1075" s="6" t="s">
        <v>5537</v>
      </c>
      <c r="AY1075" s="7"/>
      <c r="AZ1075" s="3" t="s">
        <v>5537</v>
      </c>
      <c r="BA1075" s="18" t="s">
        <v>5537</v>
      </c>
      <c r="BB1075" s="18" t="s">
        <v>5537</v>
      </c>
      <c r="BC1075" s="18" t="s">
        <v>5537</v>
      </c>
      <c r="BD1075" s="18" t="s">
        <v>5537</v>
      </c>
      <c r="BE1075" s="18" t="s">
        <v>5537</v>
      </c>
      <c r="BF1075" s="18" t="s">
        <v>5537</v>
      </c>
      <c r="BG1075" s="18" t="s">
        <v>5537</v>
      </c>
      <c r="BH1075" s="18" t="s">
        <v>5537</v>
      </c>
      <c r="BI1075" s="18" t="s">
        <v>5537</v>
      </c>
      <c r="BJ1075" s="18" t="s">
        <v>5537</v>
      </c>
      <c r="BK1075" s="18" t="s">
        <v>5537</v>
      </c>
      <c r="BL1075" s="9" t="s">
        <v>5817</v>
      </c>
      <c r="BM1075" s="14" t="s">
        <v>5537</v>
      </c>
      <c r="BN1075" s="14" t="s">
        <v>5537</v>
      </c>
      <c r="BO1075" s="14" t="str">
        <f>_xlfn.XLOOKUP(B1075,'[4]cell downs 18042026 17h'!$B:$B,'[4]cell downs 18042026 17h'!$B:$B,"")</f>
        <v/>
      </c>
      <c r="BP1075" s="14" t="str">
        <f>_xlfn.XLOOKUP(B1075,'[5]Cells Huawei 19042026 15h'!$B:$B,'[5]Cells Huawei 19042026 15h'!$B:$B,"")</f>
        <v/>
      </c>
      <c r="BQ1075" s="9" t="str">
        <f>_xlfn.XLOOKUP(B1075,'[6]cells down 19042026 9H40'!$B:$B,'[6]cells down 19042026 9H40'!$B:$B,"")</f>
        <v/>
      </c>
      <c r="BR1075" s="9" t="s">
        <v>4665</v>
      </c>
      <c r="BS1075" s="9" t="s">
        <v>5537</v>
      </c>
      <c r="BT1075" s="108"/>
    </row>
    <row r="1076" spans="1:72" s="9" customFormat="1" x14ac:dyDescent="0.35">
      <c r="A1076" s="1" t="s">
        <v>2621</v>
      </c>
      <c r="B1076" s="1" t="s">
        <v>2622</v>
      </c>
      <c r="C1076" s="3" t="str">
        <f>_xlfn.XLOOKUP(B1076,'[1]daily break down'!$D:$D,'[1]daily break down'!$E:$E,"")</f>
        <v>Yaounde</v>
      </c>
      <c r="D1076" s="1" t="s">
        <v>21</v>
      </c>
      <c r="E1076" s="1" t="s">
        <v>36</v>
      </c>
      <c r="F1076" s="3" t="s">
        <v>37</v>
      </c>
      <c r="G1076" s="1" t="s">
        <v>38</v>
      </c>
      <c r="H1076" s="34" t="str">
        <f>_xlfn.XLOOKUP(B1076,[2]CALCULATION!$B:$B,[2]CALCULATION!$H:$H,"")</f>
        <v>ZTE</v>
      </c>
      <c r="I1076" s="28">
        <v>4.3665978946046744</v>
      </c>
      <c r="J1076" s="28">
        <v>5.7703434037319541</v>
      </c>
      <c r="K1076" s="28">
        <v>0</v>
      </c>
      <c r="L1076" s="28">
        <v>0</v>
      </c>
      <c r="M1076" s="28">
        <v>0.90329321154115039</v>
      </c>
      <c r="N1076" s="28">
        <v>0</v>
      </c>
      <c r="O1076" s="28">
        <v>0</v>
      </c>
      <c r="P1076" s="28">
        <v>0</v>
      </c>
      <c r="Q1076" s="28">
        <v>0</v>
      </c>
      <c r="R1076" s="28">
        <v>0</v>
      </c>
      <c r="S1076" s="93">
        <v>0</v>
      </c>
      <c r="T1076" s="93">
        <f>_xlfn.XLOOKUP(B1076,'[3]Nur des jours'!$B:$B,'[3]Nur des jours'!$U:$U,"")</f>
        <v>0</v>
      </c>
      <c r="U1076" s="93">
        <v>0</v>
      </c>
      <c r="V1076" s="93">
        <v>0</v>
      </c>
      <c r="W1076" s="93">
        <v>0</v>
      </c>
      <c r="X1076" s="93">
        <v>0</v>
      </c>
      <c r="Y1076" s="93">
        <v>0</v>
      </c>
      <c r="Z1076" s="93">
        <v>0</v>
      </c>
      <c r="AA1076" s="93">
        <v>0</v>
      </c>
      <c r="AB1076" s="93">
        <v>1.3340638581412174E-2</v>
      </c>
      <c r="AC1076" s="93">
        <f>_xlfn.XLOOKUP(B1076,'[3]Nur des jours'!$B:$B,'[3]Nur des jours'!$N:$N,"")</f>
        <v>9.2742407250464096E-3</v>
      </c>
      <c r="AD1076" s="93">
        <v>9.2742407250464096E-3</v>
      </c>
      <c r="AE1076" s="93">
        <v>0</v>
      </c>
      <c r="AF1076" s="93">
        <v>0</v>
      </c>
      <c r="AG1076" s="93"/>
      <c r="AH1076" s="93">
        <v>0</v>
      </c>
      <c r="AI1076" s="93">
        <v>0</v>
      </c>
      <c r="AJ1076" s="93">
        <v>0</v>
      </c>
      <c r="AK1076" s="93">
        <v>0</v>
      </c>
      <c r="AL1076" s="93">
        <v>0</v>
      </c>
      <c r="AM1076" s="49" t="s">
        <v>5559</v>
      </c>
      <c r="AN1076" s="49"/>
      <c r="AO1076" s="48" t="str" cm="1">
        <f t="array" ref="AO1076">IFERROR(_xlfn.IFS(
AQ1076="MPR ISSUE","PDH",
AQ1076="BSS Hardware Issue","BSS",
AQ1076="Sites strategiques, MLL, Pylone, etc.","ENVTECH",
AQ1076="AKTIVCO DEFAUT GE &amp; POWER Cabinet","AKTIVCO",
AQ1076="AKTIVCO Coupure ENEO &amp; Baisse de tension","AKTIVCO GRID ONLY",
AQ1076="Coupure ENEO &amp; Baisse de tension","IHS GRID ONLY",
AQ1076="Defaut GE &amp; POWER Cabinet","IHS",
AQ1076="Sharing","Partners",
AQ1076="Sites strategiques &amp; DataCenter","SST &amp; DC",
AQ1076="Exclu","Exclu",
AQ1076="SAT","SAT",
AQ1076="SPARE-ISSUE","SPARE-ISSUE",
AQ1076="Fiber CAmtel","TRANS_FO_CAMTEL",
AQ1076="Fiber AOF","Fiber AOF",
AQ1076="Projet OCM (HUAWEI)","TRAVAUX-HUAWEI",
AQ1076="Projet OCM (NOKIA)","TRAVAUX-NOKIA",
AQ1076="ACCESS-ISSUE","ACCESS-ISSUE",
AQ1076="Projet OCM (ZTE, NOKIA, autres projets)","TRAVAUX OCM",
AQ1076="No root CAuse","No root cause",
AQ1076="ODU HS","PDH",
AQ1076="IP &amp; VLAN","PDH",
AQ1076="Warehouse HUAWEI","SPARE-ISSUE",
AQ1076="SPARE-HS","SPARE-ISSUE",
AQ1076="Power Telco","BSS",AQ1076="no impacts","no impacts"
),"")</f>
        <v>No root cause</v>
      </c>
      <c r="AP1076" s="48" t="str" cm="1">
        <f t="array" ref="AP1076">IFERROR(_xlfn.IFS(
AQ1076="MPR ISSUE","TX ISSUE",
AQ1076="BSS Hardware Issue","RAN ISSUE",
AQ1076="Sites strategiques, MLL, Pylone, etc.","ENVTECH",
AQ1076="AKTIVCO DEFAUT GE &amp; POWER Cabinet","POWER ISSUE",
AQ1076="AKTIVCO Coupure ENEO &amp; Baisse de tension","POWER ISSUE",
AQ1076="Coupure ENEO &amp; Baisse de tension","POWER ISSUE",
AQ1076="Defaut GE &amp; POWER Cabinet","POWER ISSUE",
AQ1076="Sharing","POWER ISSUE",
AQ1076="Sites strategiques &amp; DataCenter","POWER ISSUE",
AQ1076="Exclu","Exclu",
AQ1076="SAT","TX ISSUE",
AQ1076="SPARE-ISSUE","SPARE-ISSUE",
AQ1076="Fiber CAmtel","TX ISSUE",
AQ1076="Fiber AOF","TX ISSUE",
AQ1076="Projet OCM (HUAWEI)","TRAVAUX-HUAWEI",
AQ1076="Projet OCM (NOKIA)","TRAVAUX -NOKIA",
AQ1076="ACCESS-ISSUE","ACCESS-ISSUE",
AQ1076="Projet OCM (ZTE, NOKIA, autres projets)","TRAVAUX OCM",
AQ1076="No root CAuse","No root cause",
AQ1076="ODU HS","TX ISSUE",
AQ1076="IP &amp; VLAN","TX ISSUE",
AQ1076="Warehouse HUAWEI","SPARE-ISSUE",
AQ1076="SPARE-HS","SPARE-ISSUE",
AQ1076="Power Telco","RAN ISSUE",AQ1076="no impacts","no impacts"
),"")</f>
        <v>No root cause</v>
      </c>
      <c r="AQ1076" s="67" t="s">
        <v>5344</v>
      </c>
      <c r="AR1076" s="48" t="str" cm="1">
        <f t="array" ref="AR1076">IFERROR(_xlfn.IFS(
AQ1076="MPR ISSUE","ACTIVE",
AQ1076="BSS Hardware Issue","ACTIVE",
AQ1076="Sites strategiques, MLL, Pylone, etc.","PASSIVE",
AQ1076="AKTIVCO DEFAUT GE &amp; POWER Cabinet","PASSIVE",
AQ1076="AKTIVCO Coupure ENEO &amp; Baisse de tension","PASSIVE",
AQ1076="Coupure ENEO &amp; Baisse de tension","PASSIVE",
AQ1076="Defaut GE &amp; POWER Cabinet","PASSIVE",
AQ1076="Sharing","PASSIVE",
AQ1076="Sites strategiques &amp; DataCenter","PASSIVE",
AQ1076="Exclu","Exclu",
AQ1076="SAT","ACTIVE",
AQ1076="SPARE-ISSUE","SPARE-ISSUE",
AQ1076="Fiber CAmtel","ACTIVE",
AQ1076="Fiber AOF","ACTIVE",
AQ1076="Projet OCM (HUAWEI)","PLANNED WORKS",
AQ1076="Projet OCM (NOKIA)","PLANNED WORKS",
AQ1076="ACCESS-ISSUE","ACCESS-ISSUE",
AQ1076="Projet OCM (ZTE, NOKIA, autres projets)","PLANNED WORKS",
AQ1076="No root CAuse","No root cause",
AQ1076="ODU HS","ACTIVE",
AQ1076="IP &amp; VLAN","ACTIVE",
AQ1076="Warehouse HUAWEI","SPARE-ISSUE",
AQ1076="SPARE-HS","SPARE-ISSUE",
AQ1076="Power Telco","ACTIVE", AQ1076="no impacts","no impacts"
),"")</f>
        <v>No root cause</v>
      </c>
      <c r="AS1076" s="92" t="s">
        <v>5537</v>
      </c>
      <c r="AT1076" s="98" t="s">
        <v>2622</v>
      </c>
      <c r="AV1076" s="17" t="s">
        <v>5537</v>
      </c>
      <c r="AW1076" s="7" t="s">
        <v>5537</v>
      </c>
      <c r="AX1076" s="6" t="s">
        <v>5537</v>
      </c>
      <c r="AY1076" s="7"/>
      <c r="AZ1076" s="3" t="s">
        <v>5537</v>
      </c>
      <c r="BA1076" s="18" t="s">
        <v>5537</v>
      </c>
      <c r="BB1076" s="18" t="s">
        <v>5537</v>
      </c>
      <c r="BC1076" s="18" t="s">
        <v>5537</v>
      </c>
      <c r="BD1076" s="18" t="s">
        <v>5537</v>
      </c>
      <c r="BE1076" s="18" t="s">
        <v>5537</v>
      </c>
      <c r="BF1076" s="18" t="s">
        <v>5537</v>
      </c>
      <c r="BG1076" s="18" t="s">
        <v>5537</v>
      </c>
      <c r="BH1076" s="18" t="s">
        <v>5537</v>
      </c>
      <c r="BI1076" s="18" t="s">
        <v>5537</v>
      </c>
      <c r="BJ1076" s="18" t="s">
        <v>5537</v>
      </c>
      <c r="BK1076" s="18" t="s">
        <v>5537</v>
      </c>
      <c r="BL1076" s="9" t="s">
        <v>5537</v>
      </c>
      <c r="BM1076" s="14" t="s">
        <v>5537</v>
      </c>
      <c r="BN1076" s="14" t="s">
        <v>5537</v>
      </c>
      <c r="BO1076" s="14" t="str">
        <f>_xlfn.XLOOKUP(B1076,'[4]cell downs 18042026 17h'!$B:$B,'[4]cell downs 18042026 17h'!$B:$B,"")</f>
        <v/>
      </c>
      <c r="BP1076" s="14" t="str">
        <f>_xlfn.XLOOKUP(B1076,'[5]Cells Huawei 19042026 15h'!$B:$B,'[5]Cells Huawei 19042026 15h'!$B:$B,"")</f>
        <v/>
      </c>
      <c r="BQ1076" s="9" t="str">
        <f>_xlfn.XLOOKUP(B1076,'[6]cells down 19042026 9H40'!$B:$B,'[6]cells down 19042026 9H40'!$B:$B,"")</f>
        <v/>
      </c>
      <c r="BR1076" s="9" t="s">
        <v>5537</v>
      </c>
      <c r="BS1076" s="9" t="s">
        <v>12</v>
      </c>
      <c r="BT1076" s="108"/>
    </row>
    <row r="1077" spans="1:72" s="9" customFormat="1" x14ac:dyDescent="0.35">
      <c r="A1077" s="1" t="s">
        <v>551</v>
      </c>
      <c r="B1077" s="8" t="s">
        <v>552</v>
      </c>
      <c r="C1077" s="3" t="str">
        <f>_xlfn.XLOOKUP(B1077,'[1]daily break down'!$D:$D,'[1]daily break down'!$E:$E,"")</f>
        <v>NORD</v>
      </c>
      <c r="D1077" s="1" t="s">
        <v>11</v>
      </c>
      <c r="E1077" s="1" t="s">
        <v>66</v>
      </c>
      <c r="F1077" s="3" t="s">
        <v>23</v>
      </c>
      <c r="G1077" s="1" t="s">
        <v>553</v>
      </c>
      <c r="H1077" s="33" t="str">
        <f>_xlfn.XLOOKUP(B1077,[2]CALCULATION!$B:$B,[2]CALCULATION!$H:$H,"")</f>
        <v>NOKIA</v>
      </c>
      <c r="I1077" s="28">
        <v>0</v>
      </c>
      <c r="J1077" s="28">
        <v>0</v>
      </c>
      <c r="K1077" s="28">
        <v>0</v>
      </c>
      <c r="L1077" s="28">
        <v>0</v>
      </c>
      <c r="M1077" s="28">
        <v>0</v>
      </c>
      <c r="N1077" s="28">
        <v>1.188192218300262</v>
      </c>
      <c r="O1077" s="28">
        <v>0</v>
      </c>
      <c r="P1077" s="28">
        <v>0</v>
      </c>
      <c r="Q1077" s="28">
        <v>0.39016743069246196</v>
      </c>
      <c r="R1077" s="28">
        <v>0</v>
      </c>
      <c r="S1077" s="93">
        <v>0</v>
      </c>
      <c r="T1077" s="93">
        <f>_xlfn.XLOOKUP(B1077,'[3]Nur des jours'!$B:$B,'[3]Nur des jours'!$U:$U,"")</f>
        <v>0</v>
      </c>
      <c r="U1077" s="93">
        <v>0</v>
      </c>
      <c r="V1077" s="93">
        <v>0</v>
      </c>
      <c r="W1077" s="93">
        <v>0</v>
      </c>
      <c r="X1077" s="93">
        <v>0</v>
      </c>
      <c r="Y1077" s="93">
        <v>0</v>
      </c>
      <c r="Z1077" s="93">
        <v>4.3537946534910166</v>
      </c>
      <c r="AA1077" s="93">
        <v>0</v>
      </c>
      <c r="AB1077" s="93">
        <v>0</v>
      </c>
      <c r="AC1077" s="93">
        <f>_xlfn.XLOOKUP(B1077,'[3]Nur des jours'!$B:$B,'[3]Nur des jours'!$N:$N,"")</f>
        <v>4.8511413023317575E-3</v>
      </c>
      <c r="AD1077" s="93">
        <v>4.8511413023317575E-3</v>
      </c>
      <c r="AE1077" s="93">
        <v>0</v>
      </c>
      <c r="AF1077" s="93">
        <v>0</v>
      </c>
      <c r="AG1077" s="93"/>
      <c r="AH1077" s="93">
        <v>0</v>
      </c>
      <c r="AI1077" s="93">
        <v>0</v>
      </c>
      <c r="AJ1077" s="93">
        <v>0</v>
      </c>
      <c r="AK1077" s="93">
        <v>0</v>
      </c>
      <c r="AL1077" s="93">
        <v>0</v>
      </c>
      <c r="AM1077" s="49" t="s">
        <v>5559</v>
      </c>
      <c r="AN1077" s="49"/>
      <c r="AO1077" s="48" t="str" cm="1">
        <f t="array" ref="AO1077">IFERROR(_xlfn.IFS(
AQ1077="MPR ISSUE","PDH",
AQ1077="BSS Hardware Issue","BSS",
AQ1077="Sites strategiques, MLL, Pylone, etc.","ENVTECH",
AQ1077="AKTIVCO DEFAUT GE &amp; POWER Cabinet","AKTIVCO",
AQ1077="AKTIVCO Coupure ENEO &amp; Baisse de tension","AKTIVCO GRID ONLY",
AQ1077="Coupure ENEO &amp; Baisse de tension","IHS GRID ONLY",
AQ1077="Defaut GE &amp; POWER Cabinet","IHS",
AQ1077="Sharing","Partners",
AQ1077="Sites strategiques &amp; DataCenter","SST &amp; DC",
AQ1077="Exclu","Exclu",
AQ1077="SAT","SAT",
AQ1077="SPARE-ISSUE","SPARE-ISSUE",
AQ1077="Fiber CAmtel","TRANS_FO_CAMTEL",
AQ1077="Fiber AOF","Fiber AOF",
AQ1077="Projet OCM (HUAWEI)","TRAVAUX-HUAWEI",
AQ1077="Projet OCM (NOKIA)","TRAVAUX-NOKIA",
AQ1077="ACCESS-ISSUE","ACCESS-ISSUE",
AQ1077="Projet OCM (ZTE, NOKIA, autres projets)","TRAVAUX OCM",
AQ1077="No root CAuse","No root cause",
AQ1077="ODU HS","PDH",
AQ1077="IP &amp; VLAN","PDH",
AQ1077="Warehouse HUAWEI","SPARE-ISSUE",
AQ1077="SPARE-HS","SPARE-ISSUE",
AQ1077="Power Telco","BSS",AQ1077="no impacts","no impacts"
),"")</f>
        <v>IHS</v>
      </c>
      <c r="AP1077" s="48" t="str" cm="1">
        <f t="array" ref="AP1077">IFERROR(_xlfn.IFS(
AQ1077="MPR ISSUE","TX ISSUE",
AQ1077="BSS Hardware Issue","RAN ISSUE",
AQ1077="Sites strategiques, MLL, Pylone, etc.","ENVTECH",
AQ1077="AKTIVCO DEFAUT GE &amp; POWER Cabinet","POWER ISSUE",
AQ1077="AKTIVCO Coupure ENEO &amp; Baisse de tension","POWER ISSUE",
AQ1077="Coupure ENEO &amp; Baisse de tension","POWER ISSUE",
AQ1077="Defaut GE &amp; POWER Cabinet","POWER ISSUE",
AQ1077="Sharing","POWER ISSUE",
AQ1077="Sites strategiques &amp; DataCenter","POWER ISSUE",
AQ1077="Exclu","Exclu",
AQ1077="SAT","TX ISSUE",
AQ1077="SPARE-ISSUE","SPARE-ISSUE",
AQ1077="Fiber CAmtel","TX ISSUE",
AQ1077="Fiber AOF","TX ISSUE",
AQ1077="Projet OCM (HUAWEI)","TRAVAUX-HUAWEI",
AQ1077="Projet OCM (NOKIA)","TRAVAUX -NOKIA",
AQ1077="ACCESS-ISSUE","ACCESS-ISSUE",
AQ1077="Projet OCM (ZTE, NOKIA, autres projets)","TRAVAUX OCM",
AQ1077="No root CAuse","No root cause",
AQ1077="ODU HS","TX ISSUE",
AQ1077="IP &amp; VLAN","TX ISSUE",
AQ1077="Warehouse HUAWEI","SPARE-ISSUE",
AQ1077="SPARE-HS","SPARE-ISSUE",
AQ1077="Power Telco","RAN ISSUE",AQ1077="no impacts","no impacts"
),"")</f>
        <v>POWER ISSUE</v>
      </c>
      <c r="AQ1077" s="67" t="s">
        <v>5330</v>
      </c>
      <c r="AR1077" s="48" t="str" cm="1">
        <f t="array" ref="AR1077">IFERROR(_xlfn.IFS(
AQ1077="MPR ISSUE","ACTIVE",
AQ1077="BSS Hardware Issue","ACTIVE",
AQ1077="Sites strategiques, MLL, Pylone, etc.","PASSIVE",
AQ1077="AKTIVCO DEFAUT GE &amp; POWER Cabinet","PASSIVE",
AQ1077="AKTIVCO Coupure ENEO &amp; Baisse de tension","PASSIVE",
AQ1077="Coupure ENEO &amp; Baisse de tension","PASSIVE",
AQ1077="Defaut GE &amp; POWER Cabinet","PASSIVE",
AQ1077="Sharing","PASSIVE",
AQ1077="Sites strategiques &amp; DataCenter","PASSIVE",
AQ1077="Exclu","Exclu",
AQ1077="SAT","ACTIVE",
AQ1077="SPARE-ISSUE","SPARE-ISSUE",
AQ1077="Fiber CAmtel","ACTIVE",
AQ1077="Fiber AOF","ACTIVE",
AQ1077="Projet OCM (HUAWEI)","PLANNED WORKS",
AQ1077="Projet OCM (NOKIA)","PLANNED WORKS",
AQ1077="ACCESS-ISSUE","ACCESS-ISSUE",
AQ1077="Projet OCM (ZTE, NOKIA, autres projets)","PLANNED WORKS",
AQ1077="No root CAuse","No root cause",
AQ1077="ODU HS","ACTIVE",
AQ1077="IP &amp; VLAN","ACTIVE",
AQ1077="Warehouse HUAWEI","SPARE-ISSUE",
AQ1077="SPARE-HS","SPARE-ISSUE",
AQ1077="Power Telco","ACTIVE", AQ1077="no impacts","no impacts"
),"")</f>
        <v>PASSIVE</v>
      </c>
      <c r="AS1077" s="92" t="s">
        <v>5818</v>
      </c>
      <c r="AT1077" s="98" t="s">
        <v>552</v>
      </c>
      <c r="AV1077" s="17" t="s">
        <v>5537</v>
      </c>
      <c r="AW1077" s="7" t="s">
        <v>5537</v>
      </c>
      <c r="AX1077" s="6" t="s">
        <v>5537</v>
      </c>
      <c r="AY1077" s="7"/>
      <c r="AZ1077" s="3" t="s">
        <v>5537</v>
      </c>
      <c r="BA1077" s="18" t="s">
        <v>5537</v>
      </c>
      <c r="BB1077" s="18" t="s">
        <v>5537</v>
      </c>
      <c r="BC1077" s="18" t="s">
        <v>5537</v>
      </c>
      <c r="BD1077" s="18" t="s">
        <v>5537</v>
      </c>
      <c r="BE1077" s="18" t="s">
        <v>5537</v>
      </c>
      <c r="BF1077" s="18" t="s">
        <v>5537</v>
      </c>
      <c r="BG1077" s="18" t="s">
        <v>5537</v>
      </c>
      <c r="BH1077" s="18" t="s">
        <v>5537</v>
      </c>
      <c r="BI1077" s="18" t="s">
        <v>5537</v>
      </c>
      <c r="BJ1077" s="18" t="s">
        <v>5537</v>
      </c>
      <c r="BK1077" s="18" t="s">
        <v>5537</v>
      </c>
      <c r="BL1077" s="9" t="s">
        <v>5818</v>
      </c>
      <c r="BM1077" s="14" t="s">
        <v>5537</v>
      </c>
      <c r="BN1077" s="14" t="s">
        <v>5537</v>
      </c>
      <c r="BO1077" s="14" t="str">
        <f>_xlfn.XLOOKUP(B1077,'[4]cell downs 18042026 17h'!$B:$B,'[4]cell downs 18042026 17h'!$B:$B,"")</f>
        <v/>
      </c>
      <c r="BP1077" s="14" t="str">
        <f>_xlfn.XLOOKUP(B1077,'[5]Cells Huawei 19042026 15h'!$B:$B,'[5]Cells Huawei 19042026 15h'!$B:$B,"")</f>
        <v/>
      </c>
      <c r="BQ1077" s="9" t="str">
        <f>_xlfn.XLOOKUP(B1077,'[6]cells down 19042026 9H40'!$B:$B,'[6]cells down 19042026 9H40'!$B:$B,"")</f>
        <v/>
      </c>
      <c r="BR1077" s="9" t="s">
        <v>552</v>
      </c>
      <c r="BS1077" s="9" t="s">
        <v>5537</v>
      </c>
      <c r="BT1077" s="108"/>
    </row>
    <row r="1078" spans="1:72" s="9" customFormat="1" x14ac:dyDescent="0.35">
      <c r="A1078" s="1" t="s">
        <v>448</v>
      </c>
      <c r="B1078" s="8" t="s">
        <v>449</v>
      </c>
      <c r="C1078" s="3" t="str">
        <f>_xlfn.XLOOKUP(B1078,'[1]daily break down'!$D:$D,'[1]daily break down'!$E:$E,"")</f>
        <v>SUD-OUEST</v>
      </c>
      <c r="D1078" s="1" t="s">
        <v>11</v>
      </c>
      <c r="E1078" s="1" t="s">
        <v>12</v>
      </c>
      <c r="F1078" s="3" t="s">
        <v>13</v>
      </c>
      <c r="G1078" s="1" t="s">
        <v>106</v>
      </c>
      <c r="H1078" s="32" t="str">
        <f>_xlfn.XLOOKUP(B1078,[2]CALCULATION!$B:$B,[2]CALCULATION!$H:$H,"")</f>
        <v>Huawei</v>
      </c>
      <c r="I1078" s="28">
        <v>0</v>
      </c>
      <c r="J1078" s="28">
        <v>0</v>
      </c>
      <c r="K1078" s="28">
        <v>0</v>
      </c>
      <c r="L1078" s="28">
        <v>0</v>
      </c>
      <c r="M1078" s="28">
        <v>0</v>
      </c>
      <c r="N1078" s="28">
        <v>0</v>
      </c>
      <c r="O1078" s="28">
        <v>7.3123821101323226E-3</v>
      </c>
      <c r="P1078" s="28">
        <v>0</v>
      </c>
      <c r="Q1078" s="28">
        <v>0</v>
      </c>
      <c r="R1078" s="28">
        <v>0</v>
      </c>
      <c r="S1078" s="93">
        <v>0</v>
      </c>
      <c r="T1078" s="93">
        <f>_xlfn.XLOOKUP(B1078,'[3]Nur des jours'!$B:$B,'[3]Nur des jours'!$U:$U,"")</f>
        <v>0</v>
      </c>
      <c r="U1078" s="93">
        <v>0</v>
      </c>
      <c r="V1078" s="93">
        <v>8.9175391586979543E-5</v>
      </c>
      <c r="W1078" s="93">
        <v>0</v>
      </c>
      <c r="X1078" s="93">
        <v>0</v>
      </c>
      <c r="Y1078" s="93">
        <v>0.14913692489006458</v>
      </c>
      <c r="Z1078" s="93">
        <v>0</v>
      </c>
      <c r="AA1078" s="93">
        <v>0</v>
      </c>
      <c r="AB1078" s="93">
        <v>0</v>
      </c>
      <c r="AC1078" s="93">
        <f>_xlfn.XLOOKUP(B1078,'[3]Nur des jours'!$B:$B,'[3]Nur des jours'!$N:$N,"")</f>
        <v>3.299489488718243E-3</v>
      </c>
      <c r="AD1078" s="93">
        <v>3.299489488718243E-3</v>
      </c>
      <c r="AE1078" s="93">
        <v>0</v>
      </c>
      <c r="AF1078" s="93">
        <v>0</v>
      </c>
      <c r="AG1078" s="93"/>
      <c r="AH1078" s="93">
        <v>0</v>
      </c>
      <c r="AI1078" s="93">
        <v>0</v>
      </c>
      <c r="AJ1078" s="93">
        <v>0</v>
      </c>
      <c r="AK1078" s="93">
        <v>0</v>
      </c>
      <c r="AL1078" s="93">
        <v>0</v>
      </c>
      <c r="AM1078" s="49" t="s">
        <v>5559</v>
      </c>
      <c r="AN1078" s="49"/>
      <c r="AO1078" s="48" t="str" cm="1">
        <f t="array" ref="AO1078">IFERROR(_xlfn.IFS(
AQ1078="MPR ISSUE","PDH",
AQ1078="BSS Hardware Issue","BSS",
AQ1078="Sites strategiques, MLL, Pylone, etc.","ENVTECH",
AQ1078="AKTIVCO DEFAUT GE &amp; POWER Cabinet","AKTIVCO",
AQ1078="AKTIVCO Coupure ENEO &amp; Baisse de tension","AKTIVCO GRID ONLY",
AQ1078="Coupure ENEO &amp; Baisse de tension","IHS GRID ONLY",
AQ1078="Defaut GE &amp; POWER Cabinet","IHS",
AQ1078="Sharing","Partners",
AQ1078="Sites strategiques &amp; DataCenter","SST &amp; DC",
AQ1078="Exclu","Exclu",
AQ1078="SAT","SAT",
AQ1078="SPARE-ISSUE","SPARE-ISSUE",
AQ1078="Fiber CAmtel","TRANS_FO_CAMTEL",
AQ1078="Fiber AOF","Fiber AOF",
AQ1078="Projet OCM (HUAWEI)","TRAVAUX-HUAWEI",
AQ1078="Projet OCM (NOKIA)","TRAVAUX-NOKIA",
AQ1078="ACCESS-ISSUE","ACCESS-ISSUE",
AQ1078="Projet OCM (ZTE, NOKIA, autres projets)","TRAVAUX OCM",
AQ1078="No root CAuse","No root cause",
AQ1078="ODU HS","PDH",
AQ1078="IP &amp; VLAN","PDH",
AQ1078="Warehouse HUAWEI","SPARE-ISSUE",
AQ1078="SPARE-HS","SPARE-ISSUE",
AQ1078="Power Telco","BSS",AQ1078="no impacts","no impacts"
),"")</f>
        <v>No root cause</v>
      </c>
      <c r="AP1078" s="48" t="str" cm="1">
        <f t="array" ref="AP1078">IFERROR(_xlfn.IFS(
AQ1078="MPR ISSUE","TX ISSUE",
AQ1078="BSS Hardware Issue","RAN ISSUE",
AQ1078="Sites strategiques, MLL, Pylone, etc.","ENVTECH",
AQ1078="AKTIVCO DEFAUT GE &amp; POWER Cabinet","POWER ISSUE",
AQ1078="AKTIVCO Coupure ENEO &amp; Baisse de tension","POWER ISSUE",
AQ1078="Coupure ENEO &amp; Baisse de tension","POWER ISSUE",
AQ1078="Defaut GE &amp; POWER Cabinet","POWER ISSUE",
AQ1078="Sharing","POWER ISSUE",
AQ1078="Sites strategiques &amp; DataCenter","POWER ISSUE",
AQ1078="Exclu","Exclu",
AQ1078="SAT","TX ISSUE",
AQ1078="SPARE-ISSUE","SPARE-ISSUE",
AQ1078="Fiber CAmtel","TX ISSUE",
AQ1078="Fiber AOF","TX ISSUE",
AQ1078="Projet OCM (HUAWEI)","TRAVAUX-HUAWEI",
AQ1078="Projet OCM (NOKIA)","TRAVAUX -NOKIA",
AQ1078="ACCESS-ISSUE","ACCESS-ISSUE",
AQ1078="Projet OCM (ZTE, NOKIA, autres projets)","TRAVAUX OCM",
AQ1078="No root CAuse","No root cause",
AQ1078="ODU HS","TX ISSUE",
AQ1078="IP &amp; VLAN","TX ISSUE",
AQ1078="Warehouse HUAWEI","SPARE-ISSUE",
AQ1078="SPARE-HS","SPARE-ISSUE",
AQ1078="Power Telco","RAN ISSUE",AQ1078="no impacts","no impacts"
),"")</f>
        <v>No root cause</v>
      </c>
      <c r="AQ1078" s="126" t="s">
        <v>5344</v>
      </c>
      <c r="AR1078" s="48" t="str" cm="1">
        <f t="array" ref="AR1078">IFERROR(_xlfn.IFS(
AQ1078="MPR ISSUE","ACTIVE",
AQ1078="BSS Hardware Issue","ACTIVE",
AQ1078="Sites strategiques, MLL, Pylone, etc.","PASSIVE",
AQ1078="AKTIVCO DEFAUT GE &amp; POWER Cabinet","PASSIVE",
AQ1078="AKTIVCO Coupure ENEO &amp; Baisse de tension","PASSIVE",
AQ1078="Coupure ENEO &amp; Baisse de tension","PASSIVE",
AQ1078="Defaut GE &amp; POWER Cabinet","PASSIVE",
AQ1078="Sharing","PASSIVE",
AQ1078="Sites strategiques &amp; DataCenter","PASSIVE",
AQ1078="Exclu","Exclu",
AQ1078="SAT","ACTIVE",
AQ1078="SPARE-ISSUE","SPARE-ISSUE",
AQ1078="Fiber CAmtel","ACTIVE",
AQ1078="Fiber AOF","ACTIVE",
AQ1078="Projet OCM (HUAWEI)","PLANNED WORKS",
AQ1078="Projet OCM (NOKIA)","PLANNED WORKS",
AQ1078="ACCESS-ISSUE","ACCESS-ISSUE",
AQ1078="Projet OCM (ZTE, NOKIA, autres projets)","PLANNED WORKS",
AQ1078="No root CAuse","No root cause",
AQ1078="ODU HS","ACTIVE",
AQ1078="IP &amp; VLAN","ACTIVE",
AQ1078="Warehouse HUAWEI","SPARE-ISSUE",
AQ1078="SPARE-HS","SPARE-ISSUE",
AQ1078="Power Telco","ACTIVE", AQ1078="no impacts","no impacts"
),"")</f>
        <v>No root cause</v>
      </c>
      <c r="AS1078" s="92" t="s">
        <v>5537</v>
      </c>
      <c r="AT1078" s="98" t="s">
        <v>449</v>
      </c>
      <c r="AV1078" s="17" t="s">
        <v>5537</v>
      </c>
      <c r="AW1078" s="7" t="s">
        <v>5537</v>
      </c>
      <c r="AX1078" s="6" t="s">
        <v>5537</v>
      </c>
      <c r="AY1078" s="7"/>
      <c r="AZ1078" s="3" t="s">
        <v>5537</v>
      </c>
      <c r="BA1078" s="18" t="s">
        <v>5537</v>
      </c>
      <c r="BB1078" s="18" t="s">
        <v>5537</v>
      </c>
      <c r="BC1078" s="18" t="s">
        <v>5537</v>
      </c>
      <c r="BD1078" s="18" t="s">
        <v>5537</v>
      </c>
      <c r="BE1078" s="18" t="s">
        <v>5537</v>
      </c>
      <c r="BF1078" s="18" t="s">
        <v>5537</v>
      </c>
      <c r="BG1078" s="18" t="s">
        <v>5537</v>
      </c>
      <c r="BH1078" s="18" t="s">
        <v>5537</v>
      </c>
      <c r="BI1078" s="18" t="s">
        <v>5537</v>
      </c>
      <c r="BJ1078" s="18" t="s">
        <v>5537</v>
      </c>
      <c r="BK1078" s="18" t="s">
        <v>5537</v>
      </c>
      <c r="BL1078" s="9" t="s">
        <v>5537</v>
      </c>
      <c r="BM1078" s="14" t="s">
        <v>5537</v>
      </c>
      <c r="BN1078" s="14" t="s">
        <v>5537</v>
      </c>
      <c r="BO1078" s="14" t="str">
        <f>_xlfn.XLOOKUP(B1078,'[4]cell downs 18042026 17h'!$B:$B,'[4]cell downs 18042026 17h'!$B:$B,"")</f>
        <v/>
      </c>
      <c r="BP1078" s="14" t="str">
        <f>_xlfn.XLOOKUP(B1078,'[5]Cells Huawei 19042026 15h'!$B:$B,'[5]Cells Huawei 19042026 15h'!$B:$B,"")</f>
        <v/>
      </c>
      <c r="BQ1078" s="9" t="str">
        <f>_xlfn.XLOOKUP(B1078,'[6]cells down 19042026 9H40'!$B:$B,'[6]cells down 19042026 9H40'!$B:$B,"")</f>
        <v/>
      </c>
      <c r="BR1078" s="9" t="s">
        <v>449</v>
      </c>
      <c r="BS1078" s="9" t="s">
        <v>12</v>
      </c>
      <c r="BT1078" s="108"/>
    </row>
    <row r="1079" spans="1:72" s="9" customFormat="1" x14ac:dyDescent="0.35">
      <c r="A1079" s="1" t="s">
        <v>843</v>
      </c>
      <c r="B1079" s="8" t="s">
        <v>844</v>
      </c>
      <c r="C1079" s="3" t="str">
        <f>_xlfn.XLOOKUP(B1079,'[1]daily break down'!$D:$D,'[1]daily break down'!$E:$E,"")</f>
        <v>CENTRE</v>
      </c>
      <c r="D1079" s="1" t="s">
        <v>11</v>
      </c>
      <c r="E1079" s="1" t="s">
        <v>5502</v>
      </c>
      <c r="F1079" s="3" t="s">
        <v>226</v>
      </c>
      <c r="G1079" s="1" t="s">
        <v>845</v>
      </c>
      <c r="H1079" s="33" t="str">
        <f>_xlfn.XLOOKUP(B1079,[2]CALCULATION!$B:$B,[2]CALCULATION!$H:$H,"")</f>
        <v>NOKIA</v>
      </c>
      <c r="I1079" s="28">
        <v>2.0974076872486383E-2</v>
      </c>
      <c r="J1079" s="28">
        <v>0.44464633753099769</v>
      </c>
      <c r="K1079" s="28">
        <v>3.9307442506841537</v>
      </c>
      <c r="L1079" s="28">
        <v>0.38099294301621162</v>
      </c>
      <c r="M1079" s="28">
        <v>0.18232800563873838</v>
      </c>
      <c r="N1079" s="28">
        <v>0</v>
      </c>
      <c r="O1079" s="28">
        <v>2.5652906547043228</v>
      </c>
      <c r="P1079" s="28">
        <v>0</v>
      </c>
      <c r="Q1079" s="28">
        <v>0</v>
      </c>
      <c r="R1079" s="28">
        <v>0</v>
      </c>
      <c r="S1079" s="93">
        <v>0.32554368452742793</v>
      </c>
      <c r="T1079" s="93">
        <f>_xlfn.XLOOKUP(B1079,'[3]Nur des jours'!$B:$B,'[3]Nur des jours'!$U:$U,"")</f>
        <v>9.9519737011070711E-3</v>
      </c>
      <c r="U1079" s="93">
        <v>0.4658522456503808</v>
      </c>
      <c r="V1079" s="93">
        <v>0</v>
      </c>
      <c r="W1079" s="93">
        <v>9.9519737011070711E-3</v>
      </c>
      <c r="X1079" s="93">
        <v>0</v>
      </c>
      <c r="Y1079" s="93">
        <v>0</v>
      </c>
      <c r="Z1079" s="93">
        <v>6.9485465124574819E-2</v>
      </c>
      <c r="AA1079" s="93">
        <v>2.1937146330396973E-3</v>
      </c>
      <c r="AB1079" s="93">
        <v>0</v>
      </c>
      <c r="AC1079" s="93">
        <f>_xlfn.XLOOKUP(B1079,'[3]Nur des jours'!$B:$B,'[3]Nur des jours'!$N:$N,"")</f>
        <v>2.7466020608791705E-3</v>
      </c>
      <c r="AD1079" s="93">
        <v>2.7466020608791705E-3</v>
      </c>
      <c r="AE1079" s="93">
        <v>0</v>
      </c>
      <c r="AF1079" s="93">
        <v>0</v>
      </c>
      <c r="AG1079" s="93"/>
      <c r="AH1079" s="93">
        <v>0</v>
      </c>
      <c r="AI1079" s="93">
        <v>0</v>
      </c>
      <c r="AJ1079" s="93">
        <v>0</v>
      </c>
      <c r="AK1079" s="93">
        <v>0</v>
      </c>
      <c r="AL1079" s="93">
        <v>0</v>
      </c>
      <c r="AM1079" s="49" t="s">
        <v>5559</v>
      </c>
      <c r="AN1079" s="49"/>
      <c r="AO1079" s="48" t="str" cm="1">
        <f t="array" ref="AO1079">IFERROR(_xlfn.IFS(
AQ1079="MPR ISSUE","PDH",
AQ1079="BSS Hardware Issue","BSS",
AQ1079="Sites strategiques, MLL, Pylone, etc.","ENVTECH",
AQ1079="AKTIVCO DEFAUT GE &amp; POWER Cabinet","AKTIVCO",
AQ1079="AKTIVCO Coupure ENEO &amp; Baisse de tension","AKTIVCO GRID ONLY",
AQ1079="Coupure ENEO &amp; Baisse de tension","IHS GRID ONLY",
AQ1079="Defaut GE &amp; POWER Cabinet","IHS",
AQ1079="Sharing","Partners",
AQ1079="Sites strategiques &amp; DataCenter","SST &amp; DC",
AQ1079="Exclu","Exclu",
AQ1079="SAT","SAT",
AQ1079="SPARE-ISSUE","SPARE-ISSUE",
AQ1079="Fiber CAmtel","TRANS_FO_CAMTEL",
AQ1079="Fiber AOF","Fiber AOF",
AQ1079="Projet OCM (HUAWEI)","TRAVAUX-HUAWEI",
AQ1079="Projet OCM (NOKIA)","TRAVAUX-NOKIA",
AQ1079="ACCESS-ISSUE","ACCESS-ISSUE",
AQ1079="Projet OCM (ZTE, NOKIA, autres projets)","TRAVAUX OCM",
AQ1079="No root CAuse","No root cause",
AQ1079="ODU HS","PDH",
AQ1079="IP &amp; VLAN","PDH",
AQ1079="Warehouse HUAWEI","SPARE-ISSUE",
AQ1079="SPARE-HS","SPARE-ISSUE",
AQ1079="Power Telco","BSS",AQ1079="no impacts","no impacts"
),"")</f>
        <v>No root cause</v>
      </c>
      <c r="AP1079" s="48" t="str" cm="1">
        <f t="array" ref="AP1079">IFERROR(_xlfn.IFS(
AQ1079="MPR ISSUE","TX ISSUE",
AQ1079="BSS Hardware Issue","RAN ISSUE",
AQ1079="Sites strategiques, MLL, Pylone, etc.","ENVTECH",
AQ1079="AKTIVCO DEFAUT GE &amp; POWER Cabinet","POWER ISSUE",
AQ1079="AKTIVCO Coupure ENEO &amp; Baisse de tension","POWER ISSUE",
AQ1079="Coupure ENEO &amp; Baisse de tension","POWER ISSUE",
AQ1079="Defaut GE &amp; POWER Cabinet","POWER ISSUE",
AQ1079="Sharing","POWER ISSUE",
AQ1079="Sites strategiques &amp; DataCenter","POWER ISSUE",
AQ1079="Exclu","Exclu",
AQ1079="SAT","TX ISSUE",
AQ1079="SPARE-ISSUE","SPARE-ISSUE",
AQ1079="Fiber CAmtel","TX ISSUE",
AQ1079="Fiber AOF","TX ISSUE",
AQ1079="Projet OCM (HUAWEI)","TRAVAUX-HUAWEI",
AQ1079="Projet OCM (NOKIA)","TRAVAUX -NOKIA",
AQ1079="ACCESS-ISSUE","ACCESS-ISSUE",
AQ1079="Projet OCM (ZTE, NOKIA, autres projets)","TRAVAUX OCM",
AQ1079="No root CAuse","No root cause",
AQ1079="ODU HS","TX ISSUE",
AQ1079="IP &amp; VLAN","TX ISSUE",
AQ1079="Warehouse HUAWEI","SPARE-ISSUE",
AQ1079="SPARE-HS","SPARE-ISSUE",
AQ1079="Power Telco","RAN ISSUE",AQ1079="no impacts","no impacts"
),"")</f>
        <v>No root cause</v>
      </c>
      <c r="AQ1079" s="126" t="s">
        <v>5344</v>
      </c>
      <c r="AR1079" s="48" t="str" cm="1">
        <f t="array" ref="AR1079">IFERROR(_xlfn.IFS(
AQ1079="MPR ISSUE","ACTIVE",
AQ1079="BSS Hardware Issue","ACTIVE",
AQ1079="Sites strategiques, MLL, Pylone, etc.","PASSIVE",
AQ1079="AKTIVCO DEFAUT GE &amp; POWER Cabinet","PASSIVE",
AQ1079="AKTIVCO Coupure ENEO &amp; Baisse de tension","PASSIVE",
AQ1079="Coupure ENEO &amp; Baisse de tension","PASSIVE",
AQ1079="Defaut GE &amp; POWER Cabinet","PASSIVE",
AQ1079="Sharing","PASSIVE",
AQ1079="Sites strategiques &amp; DataCenter","PASSIVE",
AQ1079="Exclu","Exclu",
AQ1079="SAT","ACTIVE",
AQ1079="SPARE-ISSUE","SPARE-ISSUE",
AQ1079="Fiber CAmtel","ACTIVE",
AQ1079="Fiber AOF","ACTIVE",
AQ1079="Projet OCM (HUAWEI)","PLANNED WORKS",
AQ1079="Projet OCM (NOKIA)","PLANNED WORKS",
AQ1079="ACCESS-ISSUE","ACCESS-ISSUE",
AQ1079="Projet OCM (ZTE, NOKIA, autres projets)","PLANNED WORKS",
AQ1079="No root CAuse","No root cause",
AQ1079="ODU HS","ACTIVE",
AQ1079="IP &amp; VLAN","ACTIVE",
AQ1079="Warehouse HUAWEI","SPARE-ISSUE",
AQ1079="SPARE-HS","SPARE-ISSUE",
AQ1079="Power Telco","ACTIVE", AQ1079="no impacts","no impacts"
),"")</f>
        <v>No root cause</v>
      </c>
      <c r="AS1079" s="92" t="s">
        <v>5537</v>
      </c>
      <c r="AT1079" s="98" t="s">
        <v>844</v>
      </c>
      <c r="AV1079" s="17" t="s">
        <v>5537</v>
      </c>
      <c r="AW1079" s="7" t="s">
        <v>5537</v>
      </c>
      <c r="AX1079" s="6" t="s">
        <v>5537</v>
      </c>
      <c r="AY1079" s="7"/>
      <c r="AZ1079" s="3" t="s">
        <v>5537</v>
      </c>
      <c r="BA1079" s="18" t="s">
        <v>5537</v>
      </c>
      <c r="BB1079" s="18" t="s">
        <v>5537</v>
      </c>
      <c r="BC1079" s="18" t="s">
        <v>5537</v>
      </c>
      <c r="BD1079" s="18" t="s">
        <v>5537</v>
      </c>
      <c r="BE1079" s="18" t="s">
        <v>5537</v>
      </c>
      <c r="BF1079" s="18" t="s">
        <v>5537</v>
      </c>
      <c r="BG1079" s="18" t="s">
        <v>5537</v>
      </c>
      <c r="BH1079" s="18" t="s">
        <v>5537</v>
      </c>
      <c r="BI1079" s="18" t="s">
        <v>5537</v>
      </c>
      <c r="BJ1079" s="18" t="s">
        <v>5537</v>
      </c>
      <c r="BK1079" s="18" t="s">
        <v>5537</v>
      </c>
      <c r="BL1079" s="9" t="s">
        <v>5537</v>
      </c>
      <c r="BM1079" s="14" t="s">
        <v>5537</v>
      </c>
      <c r="BN1079" s="14" t="s">
        <v>5537</v>
      </c>
      <c r="BO1079" s="14" t="str">
        <f>_xlfn.XLOOKUP(B1079,'[4]cell downs 18042026 17h'!$B:$B,'[4]cell downs 18042026 17h'!$B:$B,"")</f>
        <v/>
      </c>
      <c r="BP1079" s="14" t="str">
        <f>_xlfn.XLOOKUP(B1079,'[5]Cells Huawei 19042026 15h'!$B:$B,'[5]Cells Huawei 19042026 15h'!$B:$B,"")</f>
        <v/>
      </c>
      <c r="BQ1079" s="9" t="str">
        <f>_xlfn.XLOOKUP(B1079,'[6]cells down 19042026 9H40'!$B:$B,'[6]cells down 19042026 9H40'!$B:$B,"")</f>
        <v/>
      </c>
      <c r="BR1079" s="9" t="s">
        <v>844</v>
      </c>
      <c r="BS1079" s="9" t="s">
        <v>12</v>
      </c>
      <c r="BT1079" s="108"/>
    </row>
    <row r="1080" spans="1:72" s="9" customFormat="1" x14ac:dyDescent="0.35">
      <c r="A1080" s="1" t="s">
        <v>300</v>
      </c>
      <c r="B1080" s="8" t="s">
        <v>301</v>
      </c>
      <c r="C1080" s="3" t="str">
        <f>_xlfn.XLOOKUP(B1080,'[1]daily break down'!$D:$D,'[1]daily break down'!$E:$E,"")</f>
        <v>Douala</v>
      </c>
      <c r="D1080" s="1" t="s">
        <v>11</v>
      </c>
      <c r="E1080" s="1" t="s">
        <v>302</v>
      </c>
      <c r="F1080" s="3" t="s">
        <v>31</v>
      </c>
      <c r="G1080" s="1" t="s">
        <v>32</v>
      </c>
      <c r="H1080" s="34" t="str">
        <f>_xlfn.XLOOKUP(B1080,[2]CALCULATION!$B:$B,[2]CALCULATION!$H:$H,"")</f>
        <v>ZTE</v>
      </c>
      <c r="I1080" s="28">
        <v>3.0927630959413075</v>
      </c>
      <c r="J1080" s="28">
        <v>0</v>
      </c>
      <c r="K1080" s="28">
        <v>23.050857795926738</v>
      </c>
      <c r="L1080" s="28">
        <v>52.209552182585533</v>
      </c>
      <c r="M1080" s="28">
        <v>30.274100184628743</v>
      </c>
      <c r="N1080" s="28">
        <v>0</v>
      </c>
      <c r="O1080" s="28">
        <v>62.769149166887829</v>
      </c>
      <c r="P1080" s="28">
        <v>0</v>
      </c>
      <c r="Q1080" s="28">
        <v>2.1070539874954712</v>
      </c>
      <c r="R1080" s="28">
        <v>17.996967323282909</v>
      </c>
      <c r="S1080" s="93">
        <v>13.868556899607057</v>
      </c>
      <c r="T1080" s="93">
        <f>_xlfn.XLOOKUP(B1080,'[3]Nur des jours'!$B:$B,'[3]Nur des jours'!$U:$U,"")</f>
        <v>0</v>
      </c>
      <c r="U1080" s="93">
        <v>0</v>
      </c>
      <c r="V1080" s="93">
        <v>0</v>
      </c>
      <c r="W1080" s="93">
        <v>0</v>
      </c>
      <c r="X1080" s="93">
        <v>0</v>
      </c>
      <c r="Y1080" s="93">
        <v>0</v>
      </c>
      <c r="Z1080" s="93">
        <v>0</v>
      </c>
      <c r="AA1080" s="93">
        <v>0</v>
      </c>
      <c r="AB1080" s="93">
        <v>17.230076790713209</v>
      </c>
      <c r="AC1080" s="93">
        <f>_xlfn.XLOOKUP(B1080,'[3]Nur des jours'!$B:$B,'[3]Nur des jours'!$N:$N,"")</f>
        <v>1.8548481450091792E-3</v>
      </c>
      <c r="AD1080" s="93">
        <v>1.8548481450091792E-3</v>
      </c>
      <c r="AE1080" s="93">
        <v>0</v>
      </c>
      <c r="AF1080" s="93">
        <v>0</v>
      </c>
      <c r="AG1080" s="93"/>
      <c r="AH1080" s="93">
        <v>0</v>
      </c>
      <c r="AI1080" s="93">
        <v>0</v>
      </c>
      <c r="AJ1080" s="93">
        <v>0</v>
      </c>
      <c r="AK1080" s="93">
        <v>0</v>
      </c>
      <c r="AL1080" s="93">
        <v>0</v>
      </c>
      <c r="AM1080" s="49" t="s">
        <v>5559</v>
      </c>
      <c r="AN1080" s="49"/>
      <c r="AO1080" s="48" t="str" cm="1">
        <f t="array" ref="AO1080">IFERROR(_xlfn.IFS(
AQ1080="MPR ISSUE","PDH",
AQ1080="BSS Hardware Issue","BSS",
AQ1080="Sites strategiques, MLL, Pylone, etc.","ENVTECH",
AQ1080="AKTIVCO DEFAUT GE &amp; POWER Cabinet","AKTIVCO",
AQ1080="AKTIVCO Coupure ENEO &amp; Baisse de tension","AKTIVCO GRID ONLY",
AQ1080="Coupure ENEO &amp; Baisse de tension","IHS GRID ONLY",
AQ1080="Defaut GE &amp; POWER Cabinet","IHS",
AQ1080="Sharing","Partners",
AQ1080="Sites strategiques &amp; DataCenter","SST &amp; DC",
AQ1080="Exclu","Exclu",
AQ1080="SAT","SAT",
AQ1080="SPARE-ISSUE","SPARE-ISSUE",
AQ1080="Fiber CAmtel","TRANS_FO_CAMTEL",
AQ1080="Fiber AOF","Fiber AOF",
AQ1080="Projet OCM (HUAWEI)","TRAVAUX-HUAWEI",
AQ1080="Projet OCM (NOKIA)","TRAVAUX-NOKIA",
AQ1080="ACCESS-ISSUE","ACCESS-ISSUE",
AQ1080="Projet OCM (ZTE, NOKIA, autres projets)","TRAVAUX OCM",
AQ1080="No root CAuse","No root cause",
AQ1080="ODU HS","PDH",
AQ1080="IP &amp; VLAN","PDH",
AQ1080="Warehouse HUAWEI","SPARE-ISSUE",
AQ1080="SPARE-HS","SPARE-ISSUE",
AQ1080="Power Telco","BSS",AQ1080="no impacts","no impacts"
),"")</f>
        <v>No root cause</v>
      </c>
      <c r="AP1080" s="48" t="str" cm="1">
        <f t="array" ref="AP1080">IFERROR(_xlfn.IFS(
AQ1080="MPR ISSUE","TX ISSUE",
AQ1080="BSS Hardware Issue","RAN ISSUE",
AQ1080="Sites strategiques, MLL, Pylone, etc.","ENVTECH",
AQ1080="AKTIVCO DEFAUT GE &amp; POWER Cabinet","POWER ISSUE",
AQ1080="AKTIVCO Coupure ENEO &amp; Baisse de tension","POWER ISSUE",
AQ1080="Coupure ENEO &amp; Baisse de tension","POWER ISSUE",
AQ1080="Defaut GE &amp; POWER Cabinet","POWER ISSUE",
AQ1080="Sharing","POWER ISSUE",
AQ1080="Sites strategiques &amp; DataCenter","POWER ISSUE",
AQ1080="Exclu","Exclu",
AQ1080="SAT","TX ISSUE",
AQ1080="SPARE-ISSUE","SPARE-ISSUE",
AQ1080="Fiber CAmtel","TX ISSUE",
AQ1080="Fiber AOF","TX ISSUE",
AQ1080="Projet OCM (HUAWEI)","TRAVAUX-HUAWEI",
AQ1080="Projet OCM (NOKIA)","TRAVAUX -NOKIA",
AQ1080="ACCESS-ISSUE","ACCESS-ISSUE",
AQ1080="Projet OCM (ZTE, NOKIA, autres projets)","TRAVAUX OCM",
AQ1080="No root CAuse","No root cause",
AQ1080="ODU HS","TX ISSUE",
AQ1080="IP &amp; VLAN","TX ISSUE",
AQ1080="Warehouse HUAWEI","SPARE-ISSUE",
AQ1080="SPARE-HS","SPARE-ISSUE",
AQ1080="Power Telco","RAN ISSUE",AQ1080="no impacts","no impacts"
),"")</f>
        <v>No root cause</v>
      </c>
      <c r="AQ1080" s="126" t="s">
        <v>5344</v>
      </c>
      <c r="AR1080" s="48" t="str" cm="1">
        <f t="array" ref="AR1080">IFERROR(_xlfn.IFS(
AQ1080="MPR ISSUE","ACTIVE",
AQ1080="BSS Hardware Issue","ACTIVE",
AQ1080="Sites strategiques, MLL, Pylone, etc.","PASSIVE",
AQ1080="AKTIVCO DEFAUT GE &amp; POWER Cabinet","PASSIVE",
AQ1080="AKTIVCO Coupure ENEO &amp; Baisse de tension","PASSIVE",
AQ1080="Coupure ENEO &amp; Baisse de tension","PASSIVE",
AQ1080="Defaut GE &amp; POWER Cabinet","PASSIVE",
AQ1080="Sharing","PASSIVE",
AQ1080="Sites strategiques &amp; DataCenter","PASSIVE",
AQ1080="Exclu","Exclu",
AQ1080="SAT","ACTIVE",
AQ1080="SPARE-ISSUE","SPARE-ISSUE",
AQ1080="Fiber CAmtel","ACTIVE",
AQ1080="Fiber AOF","ACTIVE",
AQ1080="Projet OCM (HUAWEI)","PLANNED WORKS",
AQ1080="Projet OCM (NOKIA)","PLANNED WORKS",
AQ1080="ACCESS-ISSUE","ACCESS-ISSUE",
AQ1080="Projet OCM (ZTE, NOKIA, autres projets)","PLANNED WORKS",
AQ1080="No root CAuse","No root cause",
AQ1080="ODU HS","ACTIVE",
AQ1080="IP &amp; VLAN","ACTIVE",
AQ1080="Warehouse HUAWEI","SPARE-ISSUE",
AQ1080="SPARE-HS","SPARE-ISSUE",
AQ1080="Power Telco","ACTIVE", AQ1080="no impacts","no impacts"
),"")</f>
        <v>No root cause</v>
      </c>
      <c r="AS1080" s="92" t="s">
        <v>5537</v>
      </c>
      <c r="AT1080" s="98" t="s">
        <v>301</v>
      </c>
      <c r="AV1080" s="17" t="s">
        <v>5537</v>
      </c>
      <c r="AW1080" s="7" t="s">
        <v>5537</v>
      </c>
      <c r="AX1080" s="6" t="s">
        <v>5537</v>
      </c>
      <c r="AY1080" s="7"/>
      <c r="AZ1080" s="3" t="s">
        <v>5537</v>
      </c>
      <c r="BA1080" s="18" t="s">
        <v>5537</v>
      </c>
      <c r="BB1080" s="18" t="s">
        <v>5537</v>
      </c>
      <c r="BC1080" s="18" t="s">
        <v>5537</v>
      </c>
      <c r="BD1080" s="18" t="s">
        <v>5537</v>
      </c>
      <c r="BE1080" s="18" t="s">
        <v>5537</v>
      </c>
      <c r="BF1080" s="18" t="s">
        <v>5537</v>
      </c>
      <c r="BG1080" s="18" t="s">
        <v>5537</v>
      </c>
      <c r="BH1080" s="18" t="s">
        <v>5537</v>
      </c>
      <c r="BI1080" s="18" t="s">
        <v>5537</v>
      </c>
      <c r="BJ1080" s="18" t="s">
        <v>5537</v>
      </c>
      <c r="BK1080" s="18" t="s">
        <v>5537</v>
      </c>
      <c r="BL1080" s="9" t="s">
        <v>5537</v>
      </c>
      <c r="BM1080" s="14" t="s">
        <v>5537</v>
      </c>
      <c r="BN1080" s="14" t="s">
        <v>5537</v>
      </c>
      <c r="BO1080" s="14" t="str">
        <f>_xlfn.XLOOKUP(B1080,'[4]cell downs 18042026 17h'!$B:$B,'[4]cell downs 18042026 17h'!$B:$B,"")</f>
        <v/>
      </c>
      <c r="BP1080" s="14" t="str">
        <f>_xlfn.XLOOKUP(B1080,'[5]Cells Huawei 19042026 15h'!$B:$B,'[5]Cells Huawei 19042026 15h'!$B:$B,"")</f>
        <v/>
      </c>
      <c r="BQ1080" s="9" t="str">
        <f>_xlfn.XLOOKUP(B1080,'[6]cells down 19042026 9H40'!$B:$B,'[6]cells down 19042026 9H40'!$B:$B,"")</f>
        <v/>
      </c>
      <c r="BR1080" s="9" t="s">
        <v>301</v>
      </c>
      <c r="BS1080" s="9" t="s">
        <v>594</v>
      </c>
      <c r="BT1080" s="108"/>
    </row>
    <row r="1081" spans="1:72" s="9" customFormat="1" x14ac:dyDescent="0.35">
      <c r="A1081" s="1" t="s">
        <v>769</v>
      </c>
      <c r="B1081" s="8" t="s">
        <v>770</v>
      </c>
      <c r="C1081" s="3" t="str">
        <f>_xlfn.XLOOKUP(B1081,'[1]daily break down'!$D:$D,'[1]daily break down'!$E:$E,"")</f>
        <v>Yaounde</v>
      </c>
      <c r="D1081" s="1" t="s">
        <v>21</v>
      </c>
      <c r="E1081" s="1" t="s">
        <v>125</v>
      </c>
      <c r="F1081" s="3" t="s">
        <v>37</v>
      </c>
      <c r="G1081" s="1" t="s">
        <v>38</v>
      </c>
      <c r="H1081" s="34" t="str">
        <f>_xlfn.XLOOKUP(B1081,[2]CALCULATION!$B:$B,[2]CALCULATION!$H:$H,"")</f>
        <v>ZTE</v>
      </c>
      <c r="I1081" s="28">
        <v>0</v>
      </c>
      <c r="J1081" s="28">
        <v>0</v>
      </c>
      <c r="K1081" s="28">
        <v>0</v>
      </c>
      <c r="L1081" s="28">
        <v>0</v>
      </c>
      <c r="M1081" s="28">
        <v>0</v>
      </c>
      <c r="N1081" s="28">
        <v>0</v>
      </c>
      <c r="O1081" s="28">
        <v>0</v>
      </c>
      <c r="P1081" s="28">
        <v>6.2003828121210054</v>
      </c>
      <c r="Q1081" s="28">
        <v>0</v>
      </c>
      <c r="R1081" s="28">
        <v>0</v>
      </c>
      <c r="S1081" s="93">
        <v>0</v>
      </c>
      <c r="T1081" s="93">
        <f>_xlfn.XLOOKUP(B1081,'[3]Nur des jours'!$B:$B,'[3]Nur des jours'!$U:$U,"")</f>
        <v>0</v>
      </c>
      <c r="U1081" s="93">
        <v>3.4735955232526607</v>
      </c>
      <c r="V1081" s="93">
        <v>0</v>
      </c>
      <c r="W1081" s="93">
        <v>0</v>
      </c>
      <c r="X1081" s="93">
        <v>7.774346308709509</v>
      </c>
      <c r="Y1081" s="93">
        <v>0</v>
      </c>
      <c r="Z1081" s="93">
        <v>0</v>
      </c>
      <c r="AA1081" s="93">
        <v>0</v>
      </c>
      <c r="AB1081" s="93">
        <v>3.5993684955469361</v>
      </c>
      <c r="AC1081" s="93">
        <f>_xlfn.XLOOKUP(B1081,'[3]Nur des jours'!$B:$B,'[3]Nur des jours'!$N:$N,"")</f>
        <v>1.2127853255829973E-3</v>
      </c>
      <c r="AD1081" s="93">
        <v>1.2127853255829973E-3</v>
      </c>
      <c r="AE1081" s="93">
        <v>0</v>
      </c>
      <c r="AF1081" s="93">
        <v>0</v>
      </c>
      <c r="AG1081" s="93"/>
      <c r="AH1081" s="93">
        <v>0</v>
      </c>
      <c r="AI1081" s="93">
        <v>0</v>
      </c>
      <c r="AJ1081" s="93">
        <v>0</v>
      </c>
      <c r="AK1081" s="93">
        <v>0</v>
      </c>
      <c r="AL1081" s="93">
        <v>0</v>
      </c>
      <c r="AM1081" s="49" t="s">
        <v>5559</v>
      </c>
      <c r="AN1081" s="49"/>
      <c r="AO1081" s="48" t="str" cm="1">
        <f t="array" ref="AO1081">IFERROR(_xlfn.IFS(
AQ1081="MPR ISSUE","PDH",
AQ1081="BSS Hardware Issue","BSS",
AQ1081="Sites strategiques, MLL, Pylone, etc.","ENVTECH",
AQ1081="AKTIVCO DEFAUT GE &amp; POWER Cabinet","AKTIVCO",
AQ1081="AKTIVCO Coupure ENEO &amp; Baisse de tension","AKTIVCO GRID ONLY",
AQ1081="Coupure ENEO &amp; Baisse de tension","IHS GRID ONLY",
AQ1081="Defaut GE &amp; POWER Cabinet","IHS",
AQ1081="Sharing","Partners",
AQ1081="Sites strategiques &amp; DataCenter","SST &amp; DC",
AQ1081="Exclu","Exclu",
AQ1081="SAT","SAT",
AQ1081="SPARE-ISSUE","SPARE-ISSUE",
AQ1081="Fiber CAmtel","TRANS_FO_CAMTEL",
AQ1081="Fiber AOF","Fiber AOF",
AQ1081="Projet OCM (HUAWEI)","TRAVAUX-HUAWEI",
AQ1081="Projet OCM (NOKIA)","TRAVAUX-NOKIA",
AQ1081="ACCESS-ISSUE","ACCESS-ISSUE",
AQ1081="Projet OCM (ZTE, NOKIA, autres projets)","TRAVAUX OCM",
AQ1081="No root CAuse","No root cause",
AQ1081="ODU HS","PDH",
AQ1081="IP &amp; VLAN","PDH",
AQ1081="Warehouse HUAWEI","SPARE-ISSUE",
AQ1081="SPARE-HS","SPARE-ISSUE",
AQ1081="Power Telco","BSS",AQ1081="no impacts","no impacts"
),"")</f>
        <v>No root cause</v>
      </c>
      <c r="AP1081" s="48" t="str" cm="1">
        <f t="array" ref="AP1081">IFERROR(_xlfn.IFS(
AQ1081="MPR ISSUE","TX ISSUE",
AQ1081="BSS Hardware Issue","RAN ISSUE",
AQ1081="Sites strategiques, MLL, Pylone, etc.","ENVTECH",
AQ1081="AKTIVCO DEFAUT GE &amp; POWER Cabinet","POWER ISSUE",
AQ1081="AKTIVCO Coupure ENEO &amp; Baisse de tension","POWER ISSUE",
AQ1081="Coupure ENEO &amp; Baisse de tension","POWER ISSUE",
AQ1081="Defaut GE &amp; POWER Cabinet","POWER ISSUE",
AQ1081="Sharing","POWER ISSUE",
AQ1081="Sites strategiques &amp; DataCenter","POWER ISSUE",
AQ1081="Exclu","Exclu",
AQ1081="SAT","TX ISSUE",
AQ1081="SPARE-ISSUE","SPARE-ISSUE",
AQ1081="Fiber CAmtel","TX ISSUE",
AQ1081="Fiber AOF","TX ISSUE",
AQ1081="Projet OCM (HUAWEI)","TRAVAUX-HUAWEI",
AQ1081="Projet OCM (NOKIA)","TRAVAUX -NOKIA",
AQ1081="ACCESS-ISSUE","ACCESS-ISSUE",
AQ1081="Projet OCM (ZTE, NOKIA, autres projets)","TRAVAUX OCM",
AQ1081="No root CAuse","No root cause",
AQ1081="ODU HS","TX ISSUE",
AQ1081="IP &amp; VLAN","TX ISSUE",
AQ1081="Warehouse HUAWEI","SPARE-ISSUE",
AQ1081="SPARE-HS","SPARE-ISSUE",
AQ1081="Power Telco","RAN ISSUE",AQ1081="no impacts","no impacts"
),"")</f>
        <v>No root cause</v>
      </c>
      <c r="AQ1081" s="67" t="s">
        <v>5344</v>
      </c>
      <c r="AR1081" s="48" t="str" cm="1">
        <f t="array" ref="AR1081">IFERROR(_xlfn.IFS(
AQ1081="MPR ISSUE","ACTIVE",
AQ1081="BSS Hardware Issue","ACTIVE",
AQ1081="Sites strategiques, MLL, Pylone, etc.","PASSIVE",
AQ1081="AKTIVCO DEFAUT GE &amp; POWER Cabinet","PASSIVE",
AQ1081="AKTIVCO Coupure ENEO &amp; Baisse de tension","PASSIVE",
AQ1081="Coupure ENEO &amp; Baisse de tension","PASSIVE",
AQ1081="Defaut GE &amp; POWER Cabinet","PASSIVE",
AQ1081="Sharing","PASSIVE",
AQ1081="Sites strategiques &amp; DataCenter","PASSIVE",
AQ1081="Exclu","Exclu",
AQ1081="SAT","ACTIVE",
AQ1081="SPARE-ISSUE","SPARE-ISSUE",
AQ1081="Fiber CAmtel","ACTIVE",
AQ1081="Fiber AOF","ACTIVE",
AQ1081="Projet OCM (HUAWEI)","PLANNED WORKS",
AQ1081="Projet OCM (NOKIA)","PLANNED WORKS",
AQ1081="ACCESS-ISSUE","ACCESS-ISSUE",
AQ1081="Projet OCM (ZTE, NOKIA, autres projets)","PLANNED WORKS",
AQ1081="No root CAuse","No root cause",
AQ1081="ODU HS","ACTIVE",
AQ1081="IP &amp; VLAN","ACTIVE",
AQ1081="Warehouse HUAWEI","SPARE-ISSUE",
AQ1081="SPARE-HS","SPARE-ISSUE",
AQ1081="Power Telco","ACTIVE", AQ1081="no impacts","no impacts"
),"")</f>
        <v>No root cause</v>
      </c>
      <c r="AS1081" s="92" t="s">
        <v>5537</v>
      </c>
      <c r="AT1081" s="98" t="s">
        <v>770</v>
      </c>
      <c r="AV1081" s="17" t="s">
        <v>5537</v>
      </c>
      <c r="AW1081" s="7" t="s">
        <v>5537</v>
      </c>
      <c r="AX1081" s="6" t="s">
        <v>5537</v>
      </c>
      <c r="AY1081" s="7"/>
      <c r="AZ1081" s="3" t="s">
        <v>5537</v>
      </c>
      <c r="BA1081" s="18" t="s">
        <v>5537</v>
      </c>
      <c r="BB1081" s="18" t="s">
        <v>5537</v>
      </c>
      <c r="BC1081" s="18" t="s">
        <v>5537</v>
      </c>
      <c r="BD1081" s="18" t="s">
        <v>5537</v>
      </c>
      <c r="BE1081" s="18" t="s">
        <v>5537</v>
      </c>
      <c r="BF1081" s="18" t="s">
        <v>5537</v>
      </c>
      <c r="BG1081" s="18" t="s">
        <v>5537</v>
      </c>
      <c r="BH1081" s="18" t="s">
        <v>5537</v>
      </c>
      <c r="BI1081" s="18" t="s">
        <v>5537</v>
      </c>
      <c r="BJ1081" s="18" t="s">
        <v>5537</v>
      </c>
      <c r="BK1081" s="18" t="s">
        <v>5537</v>
      </c>
      <c r="BL1081" s="9" t="s">
        <v>5537</v>
      </c>
      <c r="BM1081" s="14" t="s">
        <v>5537</v>
      </c>
      <c r="BN1081" s="14" t="s">
        <v>5537</v>
      </c>
      <c r="BO1081" s="14" t="str">
        <f>_xlfn.XLOOKUP(B1081,'[4]cell downs 18042026 17h'!$B:$B,'[4]cell downs 18042026 17h'!$B:$B,"")</f>
        <v/>
      </c>
      <c r="BP1081" s="14" t="str">
        <f>_xlfn.XLOOKUP(B1081,'[5]Cells Huawei 19042026 15h'!$B:$B,'[5]Cells Huawei 19042026 15h'!$B:$B,"")</f>
        <v/>
      </c>
      <c r="BQ1081" s="9" t="str">
        <f>_xlfn.XLOOKUP(B1081,'[6]cells down 19042026 9H40'!$B:$B,'[6]cells down 19042026 9H40'!$B:$B,"")</f>
        <v/>
      </c>
      <c r="BR1081" s="9" t="s">
        <v>5537</v>
      </c>
      <c r="BS1081" s="9" t="s">
        <v>12</v>
      </c>
      <c r="BT1081" s="108"/>
    </row>
    <row r="1082" spans="1:72" s="9" customFormat="1" x14ac:dyDescent="0.35">
      <c r="A1082" s="1" t="s">
        <v>2210</v>
      </c>
      <c r="B1082" s="8" t="s">
        <v>2211</v>
      </c>
      <c r="C1082" s="3" t="str">
        <f>_xlfn.XLOOKUP(B1082,'[1]daily break down'!$D:$D,'[1]daily break down'!$E:$E,"")</f>
        <v>NORD-OUEST</v>
      </c>
      <c r="D1082" s="1"/>
      <c r="E1082" s="1"/>
      <c r="F1082" s="3" t="s">
        <v>51</v>
      </c>
      <c r="G1082" s="1" t="s">
        <v>52</v>
      </c>
      <c r="H1082" s="32" t="str">
        <f>_xlfn.XLOOKUP(B1082,[2]CALCULATION!$B:$B,[2]CALCULATION!$H:$H,"")</f>
        <v>Huawei</v>
      </c>
      <c r="I1082" s="28">
        <v>0</v>
      </c>
      <c r="J1082" s="28">
        <v>0</v>
      </c>
      <c r="K1082" s="28">
        <v>3.2272574215327894</v>
      </c>
      <c r="L1082" s="28">
        <v>0</v>
      </c>
      <c r="M1082" s="28">
        <v>0</v>
      </c>
      <c r="N1082" s="28">
        <v>0</v>
      </c>
      <c r="O1082" s="28">
        <v>0</v>
      </c>
      <c r="P1082" s="28">
        <v>0.30346385757049138</v>
      </c>
      <c r="Q1082" s="28">
        <v>0</v>
      </c>
      <c r="R1082" s="28">
        <v>6.1424009725111507E-2</v>
      </c>
      <c r="S1082" s="93">
        <v>4.4494061632323438</v>
      </c>
      <c r="T1082" s="93">
        <f>_xlfn.XLOOKUP(B1082,'[3]Nur des jours'!$B:$B,'[3]Nur des jours'!$U:$U,"")</f>
        <v>0</v>
      </c>
      <c r="U1082" s="93">
        <v>1.5248991961373502E-2</v>
      </c>
      <c r="V1082" s="93">
        <v>5.6983075224079929E-2</v>
      </c>
      <c r="W1082" s="93">
        <v>0</v>
      </c>
      <c r="X1082" s="93">
        <v>0</v>
      </c>
      <c r="Y1082" s="93">
        <v>3.2624817012096465</v>
      </c>
      <c r="Z1082" s="93">
        <v>0.34974588580413374</v>
      </c>
      <c r="AA1082" s="93">
        <v>0.62800877771214481</v>
      </c>
      <c r="AB1082" s="93">
        <v>0</v>
      </c>
      <c r="AC1082" s="93">
        <f>_xlfn.XLOOKUP(B1082,'[3]Nur des jours'!$B:$B,'[3]Nur des jours'!$N:$N,"")</f>
        <v>8.9175391586979543E-5</v>
      </c>
      <c r="AD1082" s="93">
        <v>8.9175391586979543E-5</v>
      </c>
      <c r="AE1082" s="93">
        <v>0</v>
      </c>
      <c r="AF1082" s="93">
        <v>0</v>
      </c>
      <c r="AG1082" s="93"/>
      <c r="AH1082" s="93">
        <v>0</v>
      </c>
      <c r="AI1082" s="93">
        <v>0</v>
      </c>
      <c r="AJ1082" s="93">
        <v>0</v>
      </c>
      <c r="AK1082" s="93">
        <v>0</v>
      </c>
      <c r="AL1082" s="93">
        <v>0</v>
      </c>
      <c r="AM1082" s="49" t="s">
        <v>5559</v>
      </c>
      <c r="AN1082" s="49"/>
      <c r="AO1082" s="48" t="str" cm="1">
        <f t="array" ref="AO1082">IFERROR(_xlfn.IFS(
AQ1082="MPR ISSUE","PDH",
AQ1082="BSS Hardware Issue","BSS",
AQ1082="Sites strategiques, MLL, Pylone, etc.","ENVTECH",
AQ1082="AKTIVCO DEFAUT GE &amp; POWER Cabinet","AKTIVCO",
AQ1082="AKTIVCO Coupure ENEO &amp; Baisse de tension","AKTIVCO GRID ONLY",
AQ1082="Coupure ENEO &amp; Baisse de tension","IHS GRID ONLY",
AQ1082="Defaut GE &amp; POWER Cabinet","IHS",
AQ1082="Sharing","Partners",
AQ1082="Sites strategiques &amp; DataCenter","SST &amp; DC",
AQ1082="Exclu","Exclu",
AQ1082="SAT","SAT",
AQ1082="SPARE-ISSUE","SPARE-ISSUE",
AQ1082="Fiber CAmtel","TRANS_FO_CAMTEL",
AQ1082="Fiber AOF","Fiber AOF",
AQ1082="Projet OCM (HUAWEI)","TRAVAUX-HUAWEI",
AQ1082="Projet OCM (NOKIA)","TRAVAUX-NOKIA",
AQ1082="ACCESS-ISSUE","ACCESS-ISSUE",
AQ1082="Projet OCM (ZTE, NOKIA, autres projets)","TRAVAUX OCM",
AQ1082="No root CAuse","No root cause",
AQ1082="ODU HS","PDH",
AQ1082="IP &amp; VLAN","PDH",
AQ1082="Warehouse HUAWEI","SPARE-ISSUE",
AQ1082="SPARE-HS","SPARE-ISSUE",
AQ1082="Power Telco","BSS",AQ1082="no impacts","no impacts"
),"")</f>
        <v>No root cause</v>
      </c>
      <c r="AP1082" s="48" t="str" cm="1">
        <f t="array" ref="AP1082">IFERROR(_xlfn.IFS(
AQ1082="MPR ISSUE","TX ISSUE",
AQ1082="BSS Hardware Issue","RAN ISSUE",
AQ1082="Sites strategiques, MLL, Pylone, etc.","ENVTECH",
AQ1082="AKTIVCO DEFAUT GE &amp; POWER Cabinet","POWER ISSUE",
AQ1082="AKTIVCO Coupure ENEO &amp; Baisse de tension","POWER ISSUE",
AQ1082="Coupure ENEO &amp; Baisse de tension","POWER ISSUE",
AQ1082="Defaut GE &amp; POWER Cabinet","POWER ISSUE",
AQ1082="Sharing","POWER ISSUE",
AQ1082="Sites strategiques &amp; DataCenter","POWER ISSUE",
AQ1082="Exclu","Exclu",
AQ1082="SAT","TX ISSUE",
AQ1082="SPARE-ISSUE","SPARE-ISSUE",
AQ1082="Fiber CAmtel","TX ISSUE",
AQ1082="Fiber AOF","TX ISSUE",
AQ1082="Projet OCM (HUAWEI)","TRAVAUX-HUAWEI",
AQ1082="Projet OCM (NOKIA)","TRAVAUX -NOKIA",
AQ1082="ACCESS-ISSUE","ACCESS-ISSUE",
AQ1082="Projet OCM (ZTE, NOKIA, autres projets)","TRAVAUX OCM",
AQ1082="No root CAuse","No root cause",
AQ1082="ODU HS","TX ISSUE",
AQ1082="IP &amp; VLAN","TX ISSUE",
AQ1082="Warehouse HUAWEI","SPARE-ISSUE",
AQ1082="SPARE-HS","SPARE-ISSUE",
AQ1082="Power Telco","RAN ISSUE",AQ1082="no impacts","no impacts"
),"")</f>
        <v>No root cause</v>
      </c>
      <c r="AQ1082" s="67" t="s">
        <v>5344</v>
      </c>
      <c r="AR1082" s="48" t="str" cm="1">
        <f t="array" ref="AR1082">IFERROR(_xlfn.IFS(
AQ1082="MPR ISSUE","ACTIVE",
AQ1082="BSS Hardware Issue","ACTIVE",
AQ1082="Sites strategiques, MLL, Pylone, etc.","PASSIVE",
AQ1082="AKTIVCO DEFAUT GE &amp; POWER Cabinet","PASSIVE",
AQ1082="AKTIVCO Coupure ENEO &amp; Baisse de tension","PASSIVE",
AQ1082="Coupure ENEO &amp; Baisse de tension","PASSIVE",
AQ1082="Defaut GE &amp; POWER Cabinet","PASSIVE",
AQ1082="Sharing","PASSIVE",
AQ1082="Sites strategiques &amp; DataCenter","PASSIVE",
AQ1082="Exclu","Exclu",
AQ1082="SAT","ACTIVE",
AQ1082="SPARE-ISSUE","SPARE-ISSUE",
AQ1082="Fiber CAmtel","ACTIVE",
AQ1082="Fiber AOF","ACTIVE",
AQ1082="Projet OCM (HUAWEI)","PLANNED WORKS",
AQ1082="Projet OCM (NOKIA)","PLANNED WORKS",
AQ1082="ACCESS-ISSUE","ACCESS-ISSUE",
AQ1082="Projet OCM (ZTE, NOKIA, autres projets)","PLANNED WORKS",
AQ1082="No root CAuse","No root cause",
AQ1082="ODU HS","ACTIVE",
AQ1082="IP &amp; VLAN","ACTIVE",
AQ1082="Warehouse HUAWEI","SPARE-ISSUE",
AQ1082="SPARE-HS","SPARE-ISSUE",
AQ1082="Power Telco","ACTIVE", AQ1082="no impacts","no impacts"
),"")</f>
        <v>No root cause</v>
      </c>
      <c r="AS1082" s="92" t="s">
        <v>5537</v>
      </c>
      <c r="AT1082" s="98" t="s">
        <v>2211</v>
      </c>
      <c r="AV1082" s="17" t="s">
        <v>5537</v>
      </c>
      <c r="AW1082" s="7" t="s">
        <v>5537</v>
      </c>
      <c r="AX1082" s="6" t="s">
        <v>5537</v>
      </c>
      <c r="AY1082" s="7"/>
      <c r="AZ1082" s="3" t="s">
        <v>5537</v>
      </c>
      <c r="BA1082" s="18" t="s">
        <v>5537</v>
      </c>
      <c r="BB1082" s="18" t="s">
        <v>5537</v>
      </c>
      <c r="BC1082" s="18" t="s">
        <v>5537</v>
      </c>
      <c r="BD1082" s="18" t="s">
        <v>5537</v>
      </c>
      <c r="BE1082" s="18" t="s">
        <v>5537</v>
      </c>
      <c r="BF1082" s="18" t="s">
        <v>5537</v>
      </c>
      <c r="BG1082" s="18" t="s">
        <v>5537</v>
      </c>
      <c r="BH1082" s="18" t="s">
        <v>5537</v>
      </c>
      <c r="BI1082" s="18" t="s">
        <v>5537</v>
      </c>
      <c r="BJ1082" s="18" t="s">
        <v>5537</v>
      </c>
      <c r="BK1082" s="18" t="s">
        <v>5537</v>
      </c>
      <c r="BL1082" s="9" t="s">
        <v>5537</v>
      </c>
      <c r="BM1082" s="14" t="s">
        <v>5537</v>
      </c>
      <c r="BN1082" s="14" t="s">
        <v>5537</v>
      </c>
      <c r="BO1082" s="14" t="str">
        <f>_xlfn.XLOOKUP(B1082,'[4]cell downs 18042026 17h'!$B:$B,'[4]cell downs 18042026 17h'!$B:$B,"")</f>
        <v/>
      </c>
      <c r="BP1082" s="14" t="str">
        <f>_xlfn.XLOOKUP(B1082,'[5]Cells Huawei 19042026 15h'!$B:$B,'[5]Cells Huawei 19042026 15h'!$B:$B,"")</f>
        <v/>
      </c>
      <c r="BQ1082" s="9" t="str">
        <f>_xlfn.XLOOKUP(B1082,'[6]cells down 19042026 9H40'!$B:$B,'[6]cells down 19042026 9H40'!$B:$B,"")</f>
        <v/>
      </c>
      <c r="BR1082" s="9" t="s">
        <v>5537</v>
      </c>
      <c r="BS1082" s="9" t="s">
        <v>5537</v>
      </c>
      <c r="BT1082" s="108"/>
    </row>
    <row r="1083" spans="1:72" s="9" customFormat="1" x14ac:dyDescent="0.35">
      <c r="A1083" s="1" t="s">
        <v>4681</v>
      </c>
      <c r="B1083" s="8" t="s">
        <v>4682</v>
      </c>
      <c r="C1083" s="3" t="str">
        <f>_xlfn.XLOOKUP(B1083,'[1]daily break down'!$D:$D,'[1]daily break down'!$E:$E,"")</f>
        <v>Bafoussam</v>
      </c>
      <c r="D1083" s="1" t="s">
        <v>11</v>
      </c>
      <c r="E1083" s="1" t="s">
        <v>12</v>
      </c>
      <c r="F1083" s="3" t="s">
        <v>102</v>
      </c>
      <c r="G1083" s="1" t="s">
        <v>299</v>
      </c>
      <c r="H1083" s="32" t="str">
        <f>_xlfn.XLOOKUP(B1083,[2]CALCULATION!$B:$B,[2]CALCULATION!$H:$H,"")</f>
        <v>Huawei</v>
      </c>
      <c r="I1083" s="28">
        <v>0</v>
      </c>
      <c r="J1083" s="28">
        <v>1.0097507940176866</v>
      </c>
      <c r="K1083" s="28">
        <v>0.85635128540976446</v>
      </c>
      <c r="L1083" s="28">
        <v>0.83924744530338158</v>
      </c>
      <c r="M1083" s="28">
        <v>0</v>
      </c>
      <c r="N1083" s="28">
        <v>0</v>
      </c>
      <c r="O1083" s="28">
        <v>0</v>
      </c>
      <c r="P1083" s="28">
        <v>0</v>
      </c>
      <c r="Q1083" s="28">
        <v>0</v>
      </c>
      <c r="R1083" s="28">
        <v>0</v>
      </c>
      <c r="S1083" s="93">
        <v>0</v>
      </c>
      <c r="T1083" s="93">
        <f>_xlfn.XLOOKUP(B1083,'[3]Nur des jours'!$B:$B,'[3]Nur des jours'!$U:$U,"")</f>
        <v>0</v>
      </c>
      <c r="U1083" s="93">
        <v>0</v>
      </c>
      <c r="V1083" s="93">
        <v>0</v>
      </c>
      <c r="W1083" s="93">
        <v>0</v>
      </c>
      <c r="X1083" s="93">
        <v>0</v>
      </c>
      <c r="Y1083" s="93">
        <v>0</v>
      </c>
      <c r="Z1083" s="93">
        <v>0</v>
      </c>
      <c r="AA1083" s="93">
        <v>0</v>
      </c>
      <c r="AB1083" s="93">
        <v>0</v>
      </c>
      <c r="AC1083" s="93">
        <f>_xlfn.XLOOKUP(B1083,'[3]Nur des jours'!$B:$B,'[3]Nur des jours'!$N:$N,"")</f>
        <v>8.9175391586979543E-5</v>
      </c>
      <c r="AD1083" s="93">
        <v>8.9175391586979543E-5</v>
      </c>
      <c r="AE1083" s="93">
        <v>0</v>
      </c>
      <c r="AF1083" s="93">
        <v>0</v>
      </c>
      <c r="AG1083" s="93"/>
      <c r="AH1083" s="93">
        <v>0</v>
      </c>
      <c r="AI1083" s="93">
        <v>0</v>
      </c>
      <c r="AJ1083" s="93">
        <v>0</v>
      </c>
      <c r="AK1083" s="93">
        <v>0</v>
      </c>
      <c r="AL1083" s="93">
        <v>0</v>
      </c>
      <c r="AM1083" s="49" t="s">
        <v>5559</v>
      </c>
      <c r="AN1083" s="49"/>
      <c r="AO1083" s="48" t="str" cm="1">
        <f t="array" ref="AO1083">IFERROR(_xlfn.IFS(
AQ1083="MPR ISSUE","PDH",
AQ1083="BSS Hardware Issue","BSS",
AQ1083="Sites strategiques, MLL, Pylone, etc.","ENVTECH",
AQ1083="AKTIVCO DEFAUT GE &amp; POWER Cabinet","AKTIVCO",
AQ1083="AKTIVCO Coupure ENEO &amp; Baisse de tension","AKTIVCO GRID ONLY",
AQ1083="Coupure ENEO &amp; Baisse de tension","IHS GRID ONLY",
AQ1083="Defaut GE &amp; POWER Cabinet","IHS",
AQ1083="Sharing","Partners",
AQ1083="Sites strategiques &amp; DataCenter","SST &amp; DC",
AQ1083="Exclu","Exclu",
AQ1083="SAT","SAT",
AQ1083="SPARE-ISSUE","SPARE-ISSUE",
AQ1083="Fiber CAmtel","TRANS_FO_CAMTEL",
AQ1083="Fiber AOF","Fiber AOF",
AQ1083="Projet OCM (HUAWEI)","TRAVAUX-HUAWEI",
AQ1083="Projet OCM (NOKIA)","TRAVAUX-NOKIA",
AQ1083="ACCESS-ISSUE","ACCESS-ISSUE",
AQ1083="Projet OCM (ZTE, NOKIA, autres projets)","TRAVAUX OCM",
AQ1083="No root CAuse","No root cause",
AQ1083="ODU HS","PDH",
AQ1083="IP &amp; VLAN","PDH",
AQ1083="Warehouse HUAWEI","SPARE-ISSUE",
AQ1083="SPARE-HS","SPARE-ISSUE",
AQ1083="Power Telco","BSS",AQ1083="no impacts","no impacts"
),"")</f>
        <v>No root cause</v>
      </c>
      <c r="AP1083" s="48" t="str" cm="1">
        <f t="array" ref="AP1083">IFERROR(_xlfn.IFS(
AQ1083="MPR ISSUE","TX ISSUE",
AQ1083="BSS Hardware Issue","RAN ISSUE",
AQ1083="Sites strategiques, MLL, Pylone, etc.","ENVTECH",
AQ1083="AKTIVCO DEFAUT GE &amp; POWER Cabinet","POWER ISSUE",
AQ1083="AKTIVCO Coupure ENEO &amp; Baisse de tension","POWER ISSUE",
AQ1083="Coupure ENEO &amp; Baisse de tension","POWER ISSUE",
AQ1083="Defaut GE &amp; POWER Cabinet","POWER ISSUE",
AQ1083="Sharing","POWER ISSUE",
AQ1083="Sites strategiques &amp; DataCenter","POWER ISSUE",
AQ1083="Exclu","Exclu",
AQ1083="SAT","TX ISSUE",
AQ1083="SPARE-ISSUE","SPARE-ISSUE",
AQ1083="Fiber CAmtel","TX ISSUE",
AQ1083="Fiber AOF","TX ISSUE",
AQ1083="Projet OCM (HUAWEI)","TRAVAUX-HUAWEI",
AQ1083="Projet OCM (NOKIA)","TRAVAUX -NOKIA",
AQ1083="ACCESS-ISSUE","ACCESS-ISSUE",
AQ1083="Projet OCM (ZTE, NOKIA, autres projets)","TRAVAUX OCM",
AQ1083="No root CAuse","No root cause",
AQ1083="ODU HS","TX ISSUE",
AQ1083="IP &amp; VLAN","TX ISSUE",
AQ1083="Warehouse HUAWEI","SPARE-ISSUE",
AQ1083="SPARE-HS","SPARE-ISSUE",
AQ1083="Power Telco","RAN ISSUE",AQ1083="no impacts","no impacts"
),"")</f>
        <v>No root cause</v>
      </c>
      <c r="AQ1083" s="126" t="s">
        <v>5344</v>
      </c>
      <c r="AR1083" s="48" t="str" cm="1">
        <f t="array" ref="AR1083">IFERROR(_xlfn.IFS(
AQ1083="MPR ISSUE","ACTIVE",
AQ1083="BSS Hardware Issue","ACTIVE",
AQ1083="Sites strategiques, MLL, Pylone, etc.","PASSIVE",
AQ1083="AKTIVCO DEFAUT GE &amp; POWER Cabinet","PASSIVE",
AQ1083="AKTIVCO Coupure ENEO &amp; Baisse de tension","PASSIVE",
AQ1083="Coupure ENEO &amp; Baisse de tension","PASSIVE",
AQ1083="Defaut GE &amp; POWER Cabinet","PASSIVE",
AQ1083="Sharing","PASSIVE",
AQ1083="Sites strategiques &amp; DataCenter","PASSIVE",
AQ1083="Exclu","Exclu",
AQ1083="SAT","ACTIVE",
AQ1083="SPARE-ISSUE","SPARE-ISSUE",
AQ1083="Fiber CAmtel","ACTIVE",
AQ1083="Fiber AOF","ACTIVE",
AQ1083="Projet OCM (HUAWEI)","PLANNED WORKS",
AQ1083="Projet OCM (NOKIA)","PLANNED WORKS",
AQ1083="ACCESS-ISSUE","ACCESS-ISSUE",
AQ1083="Projet OCM (ZTE, NOKIA, autres projets)","PLANNED WORKS",
AQ1083="No root CAuse","No root cause",
AQ1083="ODU HS","ACTIVE",
AQ1083="IP &amp; VLAN","ACTIVE",
AQ1083="Warehouse HUAWEI","SPARE-ISSUE",
AQ1083="SPARE-HS","SPARE-ISSUE",
AQ1083="Power Telco","ACTIVE", AQ1083="no impacts","no impacts"
),"")</f>
        <v>No root cause</v>
      </c>
      <c r="AS1083" s="92" t="s">
        <v>5537</v>
      </c>
      <c r="AT1083" s="98" t="s">
        <v>4682</v>
      </c>
      <c r="AV1083" s="17" t="s">
        <v>5537</v>
      </c>
      <c r="AW1083" s="7" t="s">
        <v>5537</v>
      </c>
      <c r="AX1083" s="6" t="s">
        <v>5537</v>
      </c>
      <c r="AY1083" s="7"/>
      <c r="AZ1083" s="3" t="s">
        <v>5537</v>
      </c>
      <c r="BA1083" s="18" t="s">
        <v>5537</v>
      </c>
      <c r="BB1083" s="18" t="s">
        <v>5537</v>
      </c>
      <c r="BC1083" s="18" t="s">
        <v>5537</v>
      </c>
      <c r="BD1083" s="18" t="s">
        <v>5537</v>
      </c>
      <c r="BE1083" s="18" t="s">
        <v>5537</v>
      </c>
      <c r="BF1083" s="18" t="s">
        <v>5537</v>
      </c>
      <c r="BG1083" s="18" t="s">
        <v>5537</v>
      </c>
      <c r="BH1083" s="18" t="s">
        <v>5537</v>
      </c>
      <c r="BI1083" s="18" t="s">
        <v>5537</v>
      </c>
      <c r="BJ1083" s="18" t="s">
        <v>5537</v>
      </c>
      <c r="BK1083" s="18" t="s">
        <v>5537</v>
      </c>
      <c r="BL1083" s="9" t="s">
        <v>5537</v>
      </c>
      <c r="BM1083" s="14" t="s">
        <v>5537</v>
      </c>
      <c r="BN1083" s="14" t="s">
        <v>5537</v>
      </c>
      <c r="BO1083" s="14" t="str">
        <f>_xlfn.XLOOKUP(B1083,'[4]cell downs 18042026 17h'!$B:$B,'[4]cell downs 18042026 17h'!$B:$B,"")</f>
        <v/>
      </c>
      <c r="BP1083" s="14" t="str">
        <f>_xlfn.XLOOKUP(B1083,'[5]Cells Huawei 19042026 15h'!$B:$B,'[5]Cells Huawei 19042026 15h'!$B:$B,"")</f>
        <v/>
      </c>
      <c r="BQ1083" s="9" t="str">
        <f>_xlfn.XLOOKUP(B1083,'[6]cells down 19042026 9H40'!$B:$B,'[6]cells down 19042026 9H40'!$B:$B,"")</f>
        <v/>
      </c>
      <c r="BR1083" s="9" t="s">
        <v>4682</v>
      </c>
      <c r="BS1083" s="9" t="s">
        <v>594</v>
      </c>
      <c r="BT1083" s="108"/>
    </row>
    <row r="1084" spans="1:72" s="9" customFormat="1" x14ac:dyDescent="0.35">
      <c r="A1084" s="1" t="s">
        <v>1716</v>
      </c>
      <c r="B1084" s="8" t="s">
        <v>1717</v>
      </c>
      <c r="C1084" s="3" t="str">
        <f>_xlfn.XLOOKUP(B1084,'[1]daily break down'!$D:$D,'[1]daily break down'!$E:$E,"")</f>
        <v>CENTRE</v>
      </c>
      <c r="D1084" s="1" t="s">
        <v>21</v>
      </c>
      <c r="E1084" s="1" t="s">
        <v>563</v>
      </c>
      <c r="F1084" s="3" t="s">
        <v>69</v>
      </c>
      <c r="G1084" s="1" t="s">
        <v>1698</v>
      </c>
      <c r="H1084" s="34" t="str">
        <f>_xlfn.XLOOKUP(B1084,[2]CALCULATION!$B:$B,[2]CALCULATION!$H:$H,"")</f>
        <v>ZTE</v>
      </c>
      <c r="I1084" s="28">
        <v>0.57107920772301646</v>
      </c>
      <c r="J1084" s="28">
        <v>0</v>
      </c>
      <c r="K1084" s="28">
        <v>0</v>
      </c>
      <c r="L1084" s="28">
        <v>0</v>
      </c>
      <c r="M1084" s="28">
        <v>0</v>
      </c>
      <c r="N1084" s="28">
        <v>0</v>
      </c>
      <c r="O1084" s="28">
        <v>0</v>
      </c>
      <c r="P1084" s="28">
        <v>0</v>
      </c>
      <c r="Q1084" s="28">
        <v>0</v>
      </c>
      <c r="R1084" s="28">
        <v>0</v>
      </c>
      <c r="S1084" s="93">
        <v>0.35595249305858762</v>
      </c>
      <c r="T1084" s="93">
        <f>_xlfn.XLOOKUP(B1084,'[3]Nur des jours'!$B:$B,'[3]Nur des jours'!$U:$U,"")</f>
        <v>7.8474344596541901E-3</v>
      </c>
      <c r="U1084" s="93">
        <v>0</v>
      </c>
      <c r="V1084" s="93">
        <v>0</v>
      </c>
      <c r="W1084" s="93">
        <v>7.8474344596541328E-3</v>
      </c>
      <c r="X1084" s="93">
        <v>0</v>
      </c>
      <c r="Y1084" s="93">
        <v>5.7896860465928885E-17</v>
      </c>
      <c r="Z1084" s="93">
        <v>0</v>
      </c>
      <c r="AA1084" s="93">
        <v>0</v>
      </c>
      <c r="AB1084" s="93">
        <v>8.616126335133957E-2</v>
      </c>
      <c r="AC1084" s="93">
        <f>_xlfn.XLOOKUP(B1084,'[3]Nur des jours'!$B:$B,'[3]Nur des jours'!$N:$N,"")</f>
        <v>5.7896860465928885E-17</v>
      </c>
      <c r="AD1084" s="93">
        <v>5.7896860465928885E-17</v>
      </c>
      <c r="AE1084" s="93">
        <v>0</v>
      </c>
      <c r="AF1084" s="93">
        <v>0</v>
      </c>
      <c r="AG1084" s="93"/>
      <c r="AH1084" s="93">
        <v>0</v>
      </c>
      <c r="AI1084" s="93">
        <v>0</v>
      </c>
      <c r="AJ1084" s="93">
        <v>0</v>
      </c>
      <c r="AK1084" s="93">
        <v>0</v>
      </c>
      <c r="AL1084" s="93">
        <v>0</v>
      </c>
      <c r="AM1084" s="49" t="s">
        <v>5559</v>
      </c>
      <c r="AN1084" s="49"/>
      <c r="AO1084" s="48" t="str" cm="1">
        <f t="array" ref="AO1084">IFERROR(_xlfn.IFS(
AQ1084="MPR ISSUE","PDH",
AQ1084="BSS Hardware Issue","BSS",
AQ1084="Sites strategiques, MLL, Pylone, etc.","ENVTECH",
AQ1084="AKTIVCO DEFAUT GE &amp; POWER Cabinet","AKTIVCO",
AQ1084="AKTIVCO Coupure ENEO &amp; Baisse de tension","AKTIVCO GRID ONLY",
AQ1084="Coupure ENEO &amp; Baisse de tension","IHS GRID ONLY",
AQ1084="Defaut GE &amp; POWER Cabinet","IHS",
AQ1084="Sharing","Partners",
AQ1084="Sites strategiques &amp; DataCenter","SST &amp; DC",
AQ1084="Exclu","Exclu",
AQ1084="SAT","SAT",
AQ1084="SPARE-ISSUE","SPARE-ISSUE",
AQ1084="Fiber CAmtel","TRANS_FO_CAMTEL",
AQ1084="Fiber AOF","Fiber AOF",
AQ1084="Projet OCM (HUAWEI)","TRAVAUX-HUAWEI",
AQ1084="Projet OCM (NOKIA)","TRAVAUX-NOKIA",
AQ1084="ACCESS-ISSUE","ACCESS-ISSUE",
AQ1084="Projet OCM (ZTE, NOKIA, autres projets)","TRAVAUX OCM",
AQ1084="No root CAuse","No root cause",
AQ1084="ODU HS","PDH",
AQ1084="IP &amp; VLAN","PDH",
AQ1084="Warehouse HUAWEI","SPARE-ISSUE",
AQ1084="SPARE-HS","SPARE-ISSUE",
AQ1084="Power Telco","BSS",AQ1084="no impacts","no impacts"
),"")</f>
        <v>No root cause</v>
      </c>
      <c r="AP1084" s="48" t="str" cm="1">
        <f t="array" ref="AP1084">IFERROR(_xlfn.IFS(
AQ1084="MPR ISSUE","TX ISSUE",
AQ1084="BSS Hardware Issue","RAN ISSUE",
AQ1084="Sites strategiques, MLL, Pylone, etc.","ENVTECH",
AQ1084="AKTIVCO DEFAUT GE &amp; POWER Cabinet","POWER ISSUE",
AQ1084="AKTIVCO Coupure ENEO &amp; Baisse de tension","POWER ISSUE",
AQ1084="Coupure ENEO &amp; Baisse de tension","POWER ISSUE",
AQ1084="Defaut GE &amp; POWER Cabinet","POWER ISSUE",
AQ1084="Sharing","POWER ISSUE",
AQ1084="Sites strategiques &amp; DataCenter","POWER ISSUE",
AQ1084="Exclu","Exclu",
AQ1084="SAT","TX ISSUE",
AQ1084="SPARE-ISSUE","SPARE-ISSUE",
AQ1084="Fiber CAmtel","TX ISSUE",
AQ1084="Fiber AOF","TX ISSUE",
AQ1084="Projet OCM (HUAWEI)","TRAVAUX-HUAWEI",
AQ1084="Projet OCM (NOKIA)","TRAVAUX -NOKIA",
AQ1084="ACCESS-ISSUE","ACCESS-ISSUE",
AQ1084="Projet OCM (ZTE, NOKIA, autres projets)","TRAVAUX OCM",
AQ1084="No root CAuse","No root cause",
AQ1084="ODU HS","TX ISSUE",
AQ1084="IP &amp; VLAN","TX ISSUE",
AQ1084="Warehouse HUAWEI","SPARE-ISSUE",
AQ1084="SPARE-HS","SPARE-ISSUE",
AQ1084="Power Telco","RAN ISSUE",AQ1084="no impacts","no impacts"
),"")</f>
        <v>No root cause</v>
      </c>
      <c r="AQ1084" s="67" t="s">
        <v>5344</v>
      </c>
      <c r="AR1084" s="48" t="str" cm="1">
        <f t="array" ref="AR1084">IFERROR(_xlfn.IFS(
AQ1084="MPR ISSUE","ACTIVE",
AQ1084="BSS Hardware Issue","ACTIVE",
AQ1084="Sites strategiques, MLL, Pylone, etc.","PASSIVE",
AQ1084="AKTIVCO DEFAUT GE &amp; POWER Cabinet","PASSIVE",
AQ1084="AKTIVCO Coupure ENEO &amp; Baisse de tension","PASSIVE",
AQ1084="Coupure ENEO &amp; Baisse de tension","PASSIVE",
AQ1084="Defaut GE &amp; POWER Cabinet","PASSIVE",
AQ1084="Sharing","PASSIVE",
AQ1084="Sites strategiques &amp; DataCenter","PASSIVE",
AQ1084="Exclu","Exclu",
AQ1084="SAT","ACTIVE",
AQ1084="SPARE-ISSUE","SPARE-ISSUE",
AQ1084="Fiber CAmtel","ACTIVE",
AQ1084="Fiber AOF","ACTIVE",
AQ1084="Projet OCM (HUAWEI)","PLANNED WORKS",
AQ1084="Projet OCM (NOKIA)","PLANNED WORKS",
AQ1084="ACCESS-ISSUE","ACCESS-ISSUE",
AQ1084="Projet OCM (ZTE, NOKIA, autres projets)","PLANNED WORKS",
AQ1084="No root CAuse","No root cause",
AQ1084="ODU HS","ACTIVE",
AQ1084="IP &amp; VLAN","ACTIVE",
AQ1084="Warehouse HUAWEI","SPARE-ISSUE",
AQ1084="SPARE-HS","SPARE-ISSUE",
AQ1084="Power Telco","ACTIVE", AQ1084="no impacts","no impacts"
),"")</f>
        <v>No root cause</v>
      </c>
      <c r="AS1084" s="92" t="s">
        <v>5537</v>
      </c>
      <c r="AT1084" s="98" t="s">
        <v>1717</v>
      </c>
      <c r="AV1084" s="17" t="s">
        <v>5537</v>
      </c>
      <c r="AW1084" s="7" t="s">
        <v>5537</v>
      </c>
      <c r="AX1084" s="6" t="s">
        <v>5537</v>
      </c>
      <c r="AY1084" s="7"/>
      <c r="AZ1084" s="3" t="s">
        <v>5537</v>
      </c>
      <c r="BA1084" s="18" t="s">
        <v>5537</v>
      </c>
      <c r="BB1084" s="18" t="s">
        <v>5537</v>
      </c>
      <c r="BC1084" s="18" t="s">
        <v>5537</v>
      </c>
      <c r="BD1084" s="18" t="s">
        <v>5537</v>
      </c>
      <c r="BE1084" s="18" t="s">
        <v>5537</v>
      </c>
      <c r="BF1084" s="18" t="s">
        <v>5537</v>
      </c>
      <c r="BG1084" s="18" t="s">
        <v>5537</v>
      </c>
      <c r="BH1084" s="18" t="s">
        <v>5537</v>
      </c>
      <c r="BI1084" s="18" t="s">
        <v>5537</v>
      </c>
      <c r="BJ1084" s="18" t="s">
        <v>5537</v>
      </c>
      <c r="BK1084" s="18" t="s">
        <v>5537</v>
      </c>
      <c r="BL1084" s="9" t="s">
        <v>5537</v>
      </c>
      <c r="BM1084" s="14" t="s">
        <v>5537</v>
      </c>
      <c r="BN1084" s="14" t="s">
        <v>5537</v>
      </c>
      <c r="BO1084" s="14" t="str">
        <f>_xlfn.XLOOKUP(B1084,'[4]cell downs 18042026 17h'!$B:$B,'[4]cell downs 18042026 17h'!$B:$B,"")</f>
        <v/>
      </c>
      <c r="BP1084" s="14" t="str">
        <f>_xlfn.XLOOKUP(B1084,'[5]Cells Huawei 19042026 15h'!$B:$B,'[5]Cells Huawei 19042026 15h'!$B:$B,"")</f>
        <v/>
      </c>
      <c r="BQ1084" s="9" t="str">
        <f>_xlfn.XLOOKUP(B1084,'[6]cells down 19042026 9H40'!$B:$B,'[6]cells down 19042026 9H40'!$B:$B,"")</f>
        <v/>
      </c>
      <c r="BR1084" s="9" t="s">
        <v>5537</v>
      </c>
      <c r="BS1084" s="9" t="s">
        <v>5537</v>
      </c>
      <c r="BT1084" s="108"/>
    </row>
    <row r="1085" spans="1:72" s="9" customFormat="1" x14ac:dyDescent="0.35">
      <c r="A1085" s="51" t="s">
        <v>3444</v>
      </c>
      <c r="B1085" s="87" t="s">
        <v>3445</v>
      </c>
      <c r="C1085" s="52" t="str">
        <f>_xlfn.XLOOKUP(B1085,'[1]daily break down'!$D:$D,'[1]daily break down'!$E:$E,"")</f>
        <v>LITTORAL</v>
      </c>
      <c r="D1085" s="51" t="s">
        <v>11</v>
      </c>
      <c r="E1085" s="51" t="s">
        <v>12</v>
      </c>
      <c r="F1085" s="52" t="s">
        <v>31</v>
      </c>
      <c r="G1085" s="51" t="s">
        <v>484</v>
      </c>
      <c r="H1085" s="53" t="str">
        <f>_xlfn.XLOOKUP(B1085,[2]CALCULATION!$B:$B,[2]CALCULATION!$H:$H,"")</f>
        <v>ZTE</v>
      </c>
      <c r="I1085" s="54">
        <v>8.7499250926710666</v>
      </c>
      <c r="J1085" s="54">
        <v>0</v>
      </c>
      <c r="K1085" s="54">
        <v>0</v>
      </c>
      <c r="L1085" s="54">
        <v>0</v>
      </c>
      <c r="M1085" s="54">
        <v>0</v>
      </c>
      <c r="N1085" s="54">
        <v>1.2380933017153068</v>
      </c>
      <c r="O1085" s="54">
        <v>0</v>
      </c>
      <c r="P1085" s="54">
        <v>1.9920355674265837</v>
      </c>
      <c r="Q1085" s="28">
        <v>0</v>
      </c>
      <c r="R1085" s="28">
        <v>0</v>
      </c>
      <c r="S1085" s="93">
        <v>0</v>
      </c>
      <c r="T1085" s="93">
        <f>_xlfn.XLOOKUP(B1085,'[3]Nur des jours'!$B:$B,'[3]Nur des jours'!$U:$U,"")</f>
        <v>0</v>
      </c>
      <c r="U1085" s="93">
        <v>0</v>
      </c>
      <c r="V1085" s="93">
        <v>0</v>
      </c>
      <c r="W1085" s="93">
        <v>0</v>
      </c>
      <c r="X1085" s="93">
        <v>9.2183812597557893</v>
      </c>
      <c r="Y1085" s="93">
        <v>0.1617819954170982</v>
      </c>
      <c r="Z1085" s="93">
        <v>2.566111068306923</v>
      </c>
      <c r="AA1085" s="93">
        <v>4.4919606600976509</v>
      </c>
      <c r="AB1085" s="93">
        <v>1.4074195352606627</v>
      </c>
      <c r="AC1085" s="93">
        <f>_xlfn.XLOOKUP(B1085,'[3]Nur des jours'!$B:$B,'[3]Nur des jours'!$N:$N,"")</f>
        <v>0</v>
      </c>
      <c r="AD1085" s="93">
        <v>0</v>
      </c>
      <c r="AE1085" s="93">
        <v>0</v>
      </c>
      <c r="AF1085" s="93">
        <v>0</v>
      </c>
      <c r="AG1085" s="93"/>
      <c r="AH1085" s="93">
        <v>0</v>
      </c>
      <c r="AI1085" s="93">
        <v>0</v>
      </c>
      <c r="AJ1085" s="93">
        <v>0</v>
      </c>
      <c r="AK1085" s="93">
        <v>0</v>
      </c>
      <c r="AL1085" s="93">
        <v>0</v>
      </c>
      <c r="AM1085" s="49" t="s">
        <v>5559</v>
      </c>
      <c r="AN1085" s="55"/>
      <c r="AO1085" s="48" t="str" cm="1">
        <f t="array" ref="AO1085">IFERROR(_xlfn.IFS(
AQ1085="MPR ISSUE","PDH",
AQ1085="BSS Hardware Issue","BSS",
AQ1085="Sites strategiques, MLL, Pylone, etc.","ENVTECH",
AQ1085="AKTIVCO DEFAUT GE &amp; POWER Cabinet","AKTIVCO",
AQ1085="AKTIVCO Coupure ENEO &amp; Baisse de tension","AKTIVCO GRID ONLY",
AQ1085="Coupure ENEO &amp; Baisse de tension","IHS GRID ONLY",
AQ1085="Defaut GE &amp; POWER Cabinet","IHS",
AQ1085="Sharing","Partners",
AQ1085="Sites strategiques &amp; DataCenter","SST &amp; DC",
AQ1085="Exclu","Exclu",
AQ1085="SAT","SAT",
AQ1085="SPARE-ISSUE","SPARE-ISSUE",
AQ1085="Fiber CAmtel","TRANS_FO_CAMTEL",
AQ1085="Fiber AOF","Fiber AOF",
AQ1085="Projet OCM (HUAWEI)","TRAVAUX-HUAWEI",
AQ1085="Projet OCM (NOKIA)","TRAVAUX-NOKIA",
AQ1085="ACCESS-ISSUE","ACCESS-ISSUE",
AQ1085="Projet OCM (ZTE, NOKIA, autres projets)","TRAVAUX OCM",
AQ1085="No root CAuse","No root cause",
AQ1085="ODU HS","PDH",
AQ1085="IP &amp; VLAN","PDH",
AQ1085="Warehouse HUAWEI","SPARE-ISSUE",
AQ1085="SPARE-HS","SPARE-ISSUE",
AQ1085="Power Telco","BSS",AQ1085="no impacts","no impacts"
),"")</f>
        <v>No root cause</v>
      </c>
      <c r="AP1085" s="48" t="str" cm="1">
        <f t="array" ref="AP1085">IFERROR(_xlfn.IFS(
AQ1085="MPR ISSUE","TX ISSUE",
AQ1085="BSS Hardware Issue","RAN ISSUE",
AQ1085="Sites strategiques, MLL, Pylone, etc.","ENVTECH",
AQ1085="AKTIVCO DEFAUT GE &amp; POWER Cabinet","POWER ISSUE",
AQ1085="AKTIVCO Coupure ENEO &amp; Baisse de tension","POWER ISSUE",
AQ1085="Coupure ENEO &amp; Baisse de tension","POWER ISSUE",
AQ1085="Defaut GE &amp; POWER Cabinet","POWER ISSUE",
AQ1085="Sharing","POWER ISSUE",
AQ1085="Sites strategiques &amp; DataCenter","POWER ISSUE",
AQ1085="Exclu","Exclu",
AQ1085="SAT","TX ISSUE",
AQ1085="SPARE-ISSUE","SPARE-ISSUE",
AQ1085="Fiber CAmtel","TX ISSUE",
AQ1085="Fiber AOF","TX ISSUE",
AQ1085="Projet OCM (HUAWEI)","TRAVAUX-HUAWEI",
AQ1085="Projet OCM (NOKIA)","TRAVAUX -NOKIA",
AQ1085="ACCESS-ISSUE","ACCESS-ISSUE",
AQ1085="Projet OCM (ZTE, NOKIA, autres projets)","TRAVAUX OCM",
AQ1085="No root CAuse","No root cause",
AQ1085="ODU HS","TX ISSUE",
AQ1085="IP &amp; VLAN","TX ISSUE",
AQ1085="Warehouse HUAWEI","SPARE-ISSUE",
AQ1085="SPARE-HS","SPARE-ISSUE",
AQ1085="Power Telco","RAN ISSUE",AQ1085="no impacts","no impacts"
),"")</f>
        <v>No root cause</v>
      </c>
      <c r="AQ1085" s="126" t="s">
        <v>5344</v>
      </c>
      <c r="AR1085" s="48" t="str" cm="1">
        <f t="array" ref="AR1085">IFERROR(_xlfn.IFS(
AQ1085="MPR ISSUE","ACTIVE",
AQ1085="BSS Hardware Issue","ACTIVE",
AQ1085="Sites strategiques, MLL, Pylone, etc.","PASSIVE",
AQ1085="AKTIVCO DEFAUT GE &amp; POWER Cabinet","PASSIVE",
AQ1085="AKTIVCO Coupure ENEO &amp; Baisse de tension","PASSIVE",
AQ1085="Coupure ENEO &amp; Baisse de tension","PASSIVE",
AQ1085="Defaut GE &amp; POWER Cabinet","PASSIVE",
AQ1085="Sharing","PASSIVE",
AQ1085="Sites strategiques &amp; DataCenter","PASSIVE",
AQ1085="Exclu","Exclu",
AQ1085="SAT","ACTIVE",
AQ1085="SPARE-ISSUE","SPARE-ISSUE",
AQ1085="Fiber CAmtel","ACTIVE",
AQ1085="Fiber AOF","ACTIVE",
AQ1085="Projet OCM (HUAWEI)","PLANNED WORKS",
AQ1085="Projet OCM (NOKIA)","PLANNED WORKS",
AQ1085="ACCESS-ISSUE","ACCESS-ISSUE",
AQ1085="Projet OCM (ZTE, NOKIA, autres projets)","PLANNED WORKS",
AQ1085="No root CAuse","No root cause",
AQ1085="ODU HS","ACTIVE",
AQ1085="IP &amp; VLAN","ACTIVE",
AQ1085="Warehouse HUAWEI","SPARE-ISSUE",
AQ1085="SPARE-HS","SPARE-ISSUE",
AQ1085="Power Telco","ACTIVE", AQ1085="no impacts","no impacts"
),"")</f>
        <v>No root cause</v>
      </c>
      <c r="AS1085" s="92" t="s">
        <v>5537</v>
      </c>
      <c r="AT1085" s="98" t="s">
        <v>3445</v>
      </c>
      <c r="AV1085" s="17" t="s">
        <v>5537</v>
      </c>
      <c r="AW1085" s="7" t="s">
        <v>5537</v>
      </c>
      <c r="AX1085" s="6" t="s">
        <v>5537</v>
      </c>
      <c r="AY1085" s="7"/>
      <c r="AZ1085" s="3" t="s">
        <v>5537</v>
      </c>
      <c r="BA1085" s="18" t="s">
        <v>5537</v>
      </c>
      <c r="BB1085" s="18" t="s">
        <v>5537</v>
      </c>
      <c r="BC1085" s="18" t="s">
        <v>5537</v>
      </c>
      <c r="BD1085" s="18" t="s">
        <v>5537</v>
      </c>
      <c r="BE1085" s="18" t="s">
        <v>5537</v>
      </c>
      <c r="BF1085" s="18" t="s">
        <v>5537</v>
      </c>
      <c r="BG1085" s="18" t="s">
        <v>5537</v>
      </c>
      <c r="BH1085" s="18" t="s">
        <v>5537</v>
      </c>
      <c r="BI1085" s="18" t="s">
        <v>5537</v>
      </c>
      <c r="BJ1085" s="18" t="s">
        <v>5537</v>
      </c>
      <c r="BK1085" s="18" t="s">
        <v>5537</v>
      </c>
      <c r="BL1085" s="9" t="s">
        <v>5537</v>
      </c>
      <c r="BM1085" s="14" t="s">
        <v>5537</v>
      </c>
      <c r="BN1085" s="14" t="s">
        <v>5537</v>
      </c>
      <c r="BO1085" s="14" t="str">
        <f>_xlfn.XLOOKUP(B1085,'[4]cell downs 18042026 17h'!$B:$B,'[4]cell downs 18042026 17h'!$B:$B,"")</f>
        <v/>
      </c>
      <c r="BP1085" s="14" t="str">
        <f>_xlfn.XLOOKUP(B1085,'[5]Cells Huawei 19042026 15h'!$B:$B,'[5]Cells Huawei 19042026 15h'!$B:$B,"")</f>
        <v/>
      </c>
      <c r="BQ1085" s="21" t="str">
        <f>_xlfn.XLOOKUP(B1085,'[6]cells down 19042026 9H40'!$B:$B,'[6]cells down 19042026 9H40'!$B:$B,"")</f>
        <v/>
      </c>
      <c r="BR1085" s="9" t="s">
        <v>3445</v>
      </c>
      <c r="BS1085" s="9" t="s">
        <v>12</v>
      </c>
      <c r="BT1085" s="108"/>
    </row>
    <row r="1086" spans="1:72" s="9" customFormat="1" x14ac:dyDescent="0.35">
      <c r="A1086" s="1" t="s">
        <v>1737</v>
      </c>
      <c r="B1086" s="8" t="s">
        <v>1738</v>
      </c>
      <c r="C1086" s="3" t="str">
        <f>_xlfn.XLOOKUP(B1086,'[1]daily break down'!$D:$D,'[1]daily break down'!$E:$E,"")</f>
        <v>Yaounde</v>
      </c>
      <c r="D1086" s="1" t="s">
        <v>11</v>
      </c>
      <c r="E1086" s="1" t="s">
        <v>12</v>
      </c>
      <c r="F1086" s="3" t="s">
        <v>37</v>
      </c>
      <c r="G1086" s="1" t="s">
        <v>38</v>
      </c>
      <c r="H1086" s="34" t="str">
        <f>_xlfn.XLOOKUP(B1086,[2]CALCULATION!$B:$B,[2]CALCULATION!$H:$H,"")</f>
        <v>ZTE</v>
      </c>
      <c r="I1086" s="28">
        <v>11.809871644508361</v>
      </c>
      <c r="J1086" s="28">
        <v>0</v>
      </c>
      <c r="K1086" s="28">
        <v>0</v>
      </c>
      <c r="L1086" s="28">
        <v>3.5492697605533707</v>
      </c>
      <c r="M1086" s="28">
        <v>0</v>
      </c>
      <c r="N1086" s="28">
        <v>5.8628896251209239</v>
      </c>
      <c r="O1086" s="28">
        <v>0</v>
      </c>
      <c r="P1086" s="28">
        <v>0</v>
      </c>
      <c r="Q1086" s="28">
        <v>1.4969159582573557</v>
      </c>
      <c r="R1086" s="28">
        <v>5.7473896579374664</v>
      </c>
      <c r="S1086" s="93">
        <v>0</v>
      </c>
      <c r="T1086" s="93">
        <f>_xlfn.XLOOKUP(B1086,'[3]Nur des jours'!$B:$B,'[3]Nur des jours'!$U:$U,"")</f>
        <v>0.97235063478610817</v>
      </c>
      <c r="U1086" s="93">
        <v>0</v>
      </c>
      <c r="V1086" s="93">
        <v>0</v>
      </c>
      <c r="W1086" s="93">
        <v>0.97235063478610817</v>
      </c>
      <c r="X1086" s="93">
        <v>0</v>
      </c>
      <c r="Y1086" s="93">
        <v>0</v>
      </c>
      <c r="Z1086" s="93">
        <v>0</v>
      </c>
      <c r="AA1086" s="93">
        <v>0</v>
      </c>
      <c r="AB1086" s="93">
        <v>0</v>
      </c>
      <c r="AC1086" s="93">
        <f>_xlfn.XLOOKUP(B1086,'[3]Nur des jours'!$B:$B,'[3]Nur des jours'!$N:$N,"")</f>
        <v>0</v>
      </c>
      <c r="AD1086" s="93">
        <v>0</v>
      </c>
      <c r="AE1086" s="93">
        <v>0</v>
      </c>
      <c r="AF1086" s="93">
        <v>0</v>
      </c>
      <c r="AG1086" s="93"/>
      <c r="AH1086" s="93">
        <v>0</v>
      </c>
      <c r="AI1086" s="93">
        <v>0</v>
      </c>
      <c r="AJ1086" s="93">
        <v>0</v>
      </c>
      <c r="AK1086" s="93">
        <v>0</v>
      </c>
      <c r="AL1086" s="93">
        <v>0</v>
      </c>
      <c r="AM1086" s="49" t="s">
        <v>5559</v>
      </c>
      <c r="AN1086" s="49"/>
      <c r="AO1086" s="48" t="str" cm="1">
        <f t="array" ref="AO1086">IFERROR(_xlfn.IFS(
AQ1086="MPR ISSUE","PDH",
AQ1086="BSS Hardware Issue","BSS",
AQ1086="Sites strategiques, MLL, Pylone, etc.","ENVTECH",
AQ1086="AKTIVCO DEFAUT GE &amp; POWER Cabinet","AKTIVCO",
AQ1086="AKTIVCO Coupure ENEO &amp; Baisse de tension","AKTIVCO GRID ONLY",
AQ1086="Coupure ENEO &amp; Baisse de tension","IHS GRID ONLY",
AQ1086="Defaut GE &amp; POWER Cabinet","IHS",
AQ1086="Sharing","Partners",
AQ1086="Sites strategiques &amp; DataCenter","SST &amp; DC",
AQ1086="Exclu","Exclu",
AQ1086="SAT","SAT",
AQ1086="SPARE-ISSUE","SPARE-ISSUE",
AQ1086="Fiber CAmtel","TRANS_FO_CAMTEL",
AQ1086="Fiber AOF","Fiber AOF",
AQ1086="Projet OCM (HUAWEI)","TRAVAUX-HUAWEI",
AQ1086="Projet OCM (NOKIA)","TRAVAUX-NOKIA",
AQ1086="ACCESS-ISSUE","ACCESS-ISSUE",
AQ1086="Projet OCM (ZTE, NOKIA, autres projets)","TRAVAUX OCM",
AQ1086="No root CAuse","No root cause",
AQ1086="ODU HS","PDH",
AQ1086="IP &amp; VLAN","PDH",
AQ1086="Warehouse HUAWEI","SPARE-ISSUE",
AQ1086="SPARE-HS","SPARE-ISSUE",
AQ1086="Power Telco","BSS",AQ1086="no impacts","no impacts"
),"")</f>
        <v>No root cause</v>
      </c>
      <c r="AP1086" s="48" t="str" cm="1">
        <f t="array" ref="AP1086">IFERROR(_xlfn.IFS(
AQ1086="MPR ISSUE","TX ISSUE",
AQ1086="BSS Hardware Issue","RAN ISSUE",
AQ1086="Sites strategiques, MLL, Pylone, etc.","ENVTECH",
AQ1086="AKTIVCO DEFAUT GE &amp; POWER Cabinet","POWER ISSUE",
AQ1086="AKTIVCO Coupure ENEO &amp; Baisse de tension","POWER ISSUE",
AQ1086="Coupure ENEO &amp; Baisse de tension","POWER ISSUE",
AQ1086="Defaut GE &amp; POWER Cabinet","POWER ISSUE",
AQ1086="Sharing","POWER ISSUE",
AQ1086="Sites strategiques &amp; DataCenter","POWER ISSUE",
AQ1086="Exclu","Exclu",
AQ1086="SAT","TX ISSUE",
AQ1086="SPARE-ISSUE","SPARE-ISSUE",
AQ1086="Fiber CAmtel","TX ISSUE",
AQ1086="Fiber AOF","TX ISSUE",
AQ1086="Projet OCM (HUAWEI)","TRAVAUX-HUAWEI",
AQ1086="Projet OCM (NOKIA)","TRAVAUX -NOKIA",
AQ1086="ACCESS-ISSUE","ACCESS-ISSUE",
AQ1086="Projet OCM (ZTE, NOKIA, autres projets)","TRAVAUX OCM",
AQ1086="No root CAuse","No root cause",
AQ1086="ODU HS","TX ISSUE",
AQ1086="IP &amp; VLAN","TX ISSUE",
AQ1086="Warehouse HUAWEI","SPARE-ISSUE",
AQ1086="SPARE-HS","SPARE-ISSUE",
AQ1086="Power Telco","RAN ISSUE",AQ1086="no impacts","no impacts"
),"")</f>
        <v>No root cause</v>
      </c>
      <c r="AQ1086" s="126" t="s">
        <v>5344</v>
      </c>
      <c r="AR1086" s="48" t="str" cm="1">
        <f t="array" ref="AR1086">IFERROR(_xlfn.IFS(
AQ1086="MPR ISSUE","ACTIVE",
AQ1086="BSS Hardware Issue","ACTIVE",
AQ1086="Sites strategiques, MLL, Pylone, etc.","PASSIVE",
AQ1086="AKTIVCO DEFAUT GE &amp; POWER Cabinet","PASSIVE",
AQ1086="AKTIVCO Coupure ENEO &amp; Baisse de tension","PASSIVE",
AQ1086="Coupure ENEO &amp; Baisse de tension","PASSIVE",
AQ1086="Defaut GE &amp; POWER Cabinet","PASSIVE",
AQ1086="Sharing","PASSIVE",
AQ1086="Sites strategiques &amp; DataCenter","PASSIVE",
AQ1086="Exclu","Exclu",
AQ1086="SAT","ACTIVE",
AQ1086="SPARE-ISSUE","SPARE-ISSUE",
AQ1086="Fiber CAmtel","ACTIVE",
AQ1086="Fiber AOF","ACTIVE",
AQ1086="Projet OCM (HUAWEI)","PLANNED WORKS",
AQ1086="Projet OCM (NOKIA)","PLANNED WORKS",
AQ1086="ACCESS-ISSUE","ACCESS-ISSUE",
AQ1086="Projet OCM (ZTE, NOKIA, autres projets)","PLANNED WORKS",
AQ1086="No root CAuse","No root cause",
AQ1086="ODU HS","ACTIVE",
AQ1086="IP &amp; VLAN","ACTIVE",
AQ1086="Warehouse HUAWEI","SPARE-ISSUE",
AQ1086="SPARE-HS","SPARE-ISSUE",
AQ1086="Power Telco","ACTIVE", AQ1086="no impacts","no impacts"
),"")</f>
        <v>No root cause</v>
      </c>
      <c r="AS1086" s="92" t="s">
        <v>5537</v>
      </c>
      <c r="AT1086" s="98" t="s">
        <v>1738</v>
      </c>
      <c r="AV1086" s="17" t="s">
        <v>5537</v>
      </c>
      <c r="AW1086" s="7" t="s">
        <v>5537</v>
      </c>
      <c r="AX1086" s="6" t="s">
        <v>5537</v>
      </c>
      <c r="AY1086" s="7"/>
      <c r="AZ1086" s="3" t="s">
        <v>5537</v>
      </c>
      <c r="BA1086" s="18" t="s">
        <v>5537</v>
      </c>
      <c r="BB1086" s="18" t="s">
        <v>5537</v>
      </c>
      <c r="BC1086" s="18" t="s">
        <v>5537</v>
      </c>
      <c r="BD1086" s="18" t="s">
        <v>5537</v>
      </c>
      <c r="BE1086" s="18" t="s">
        <v>5537</v>
      </c>
      <c r="BF1086" s="18" t="s">
        <v>5537</v>
      </c>
      <c r="BG1086" s="18" t="s">
        <v>5537</v>
      </c>
      <c r="BH1086" s="18" t="s">
        <v>5537</v>
      </c>
      <c r="BI1086" s="18" t="s">
        <v>5537</v>
      </c>
      <c r="BJ1086" s="18" t="s">
        <v>5537</v>
      </c>
      <c r="BK1086" s="18" t="s">
        <v>5537</v>
      </c>
      <c r="BL1086" s="9" t="s">
        <v>5537</v>
      </c>
      <c r="BM1086" s="14" t="s">
        <v>5537</v>
      </c>
      <c r="BN1086" s="14" t="s">
        <v>5537</v>
      </c>
      <c r="BO1086" s="14" t="str">
        <f>_xlfn.XLOOKUP(B1086,'[4]cell downs 18042026 17h'!$B:$B,'[4]cell downs 18042026 17h'!$B:$B,"")</f>
        <v/>
      </c>
      <c r="BP1086" s="14" t="str">
        <f>_xlfn.XLOOKUP(B1086,'[5]Cells Huawei 19042026 15h'!$B:$B,'[5]Cells Huawei 19042026 15h'!$B:$B,"")</f>
        <v/>
      </c>
      <c r="BQ1086" s="9" t="str">
        <f>_xlfn.XLOOKUP(B1086,'[6]cells down 19042026 9H40'!$B:$B,'[6]cells down 19042026 9H40'!$B:$B,"")</f>
        <v/>
      </c>
      <c r="BR1086" s="9" t="s">
        <v>1738</v>
      </c>
      <c r="BS1086" s="9" t="s">
        <v>594</v>
      </c>
      <c r="BT1086" s="108"/>
    </row>
    <row r="1087" spans="1:72" s="9" customFormat="1" x14ac:dyDescent="0.35">
      <c r="A1087" s="1" t="s">
        <v>330</v>
      </c>
      <c r="B1087" s="8" t="s">
        <v>331</v>
      </c>
      <c r="C1087" s="3" t="str">
        <f>_xlfn.XLOOKUP(B1087,'[1]daily break down'!$D:$D,'[1]daily break down'!$E:$E,"")</f>
        <v>Douala</v>
      </c>
      <c r="D1087" s="1" t="s">
        <v>21</v>
      </c>
      <c r="E1087" s="1" t="s">
        <v>30</v>
      </c>
      <c r="F1087" s="3" t="s">
        <v>31</v>
      </c>
      <c r="G1087" s="1" t="s">
        <v>32</v>
      </c>
      <c r="H1087" s="34" t="str">
        <f>_xlfn.XLOOKUP(B1087,[2]CALCULATION!$B:$B,[2]CALCULATION!$H:$H,"")</f>
        <v>ZTE</v>
      </c>
      <c r="I1087" s="28">
        <v>0</v>
      </c>
      <c r="J1087" s="28">
        <v>0</v>
      </c>
      <c r="K1087" s="28">
        <v>0</v>
      </c>
      <c r="L1087" s="28">
        <v>0</v>
      </c>
      <c r="M1087" s="28">
        <v>0</v>
      </c>
      <c r="N1087" s="28">
        <v>0</v>
      </c>
      <c r="O1087" s="28">
        <v>0</v>
      </c>
      <c r="P1087" s="28">
        <v>0</v>
      </c>
      <c r="Q1087" s="28">
        <v>0</v>
      </c>
      <c r="R1087" s="28">
        <v>0</v>
      </c>
      <c r="S1087" s="93">
        <v>0</v>
      </c>
      <c r="T1087" s="93">
        <f>_xlfn.XLOOKUP(B1087,'[3]Nur des jours'!$B:$B,'[3]Nur des jours'!$U:$U,"")</f>
        <v>0</v>
      </c>
      <c r="U1087" s="93">
        <v>0</v>
      </c>
      <c r="V1087" s="93">
        <v>0</v>
      </c>
      <c r="W1087" s="93">
        <v>0</v>
      </c>
      <c r="X1087" s="93">
        <v>0</v>
      </c>
      <c r="Y1087" s="93">
        <v>0</v>
      </c>
      <c r="Z1087" s="93">
        <v>0</v>
      </c>
      <c r="AA1087" s="93">
        <v>9.1066444940973046</v>
      </c>
      <c r="AB1087" s="93">
        <v>34.885181332808273</v>
      </c>
      <c r="AC1087" s="93">
        <f>_xlfn.XLOOKUP(B1087,'[3]Nur des jours'!$B:$B,'[3]Nur des jours'!$N:$N,"")</f>
        <v>0</v>
      </c>
      <c r="AD1087" s="93">
        <v>0</v>
      </c>
      <c r="AE1087" s="93">
        <v>0</v>
      </c>
      <c r="AF1087" s="93">
        <v>0</v>
      </c>
      <c r="AG1087" s="93"/>
      <c r="AH1087" s="93">
        <v>0</v>
      </c>
      <c r="AI1087" s="93">
        <v>0</v>
      </c>
      <c r="AJ1087" s="93">
        <v>0</v>
      </c>
      <c r="AK1087" s="93">
        <v>0</v>
      </c>
      <c r="AL1087" s="93">
        <v>0</v>
      </c>
      <c r="AM1087" s="49" t="s">
        <v>5559</v>
      </c>
      <c r="AN1087" s="49"/>
      <c r="AO1087" s="48" t="str" cm="1">
        <f t="array" ref="AO1087">IFERROR(_xlfn.IFS(
AQ1087="MPR ISSUE","PDH",
AQ1087="BSS Hardware Issue","BSS",
AQ1087="Sites strategiques, MLL, Pylone, etc.","ENVTECH",
AQ1087="AKTIVCO DEFAUT GE &amp; POWER Cabinet","AKTIVCO",
AQ1087="AKTIVCO Coupure ENEO &amp; Baisse de tension","AKTIVCO GRID ONLY",
AQ1087="Coupure ENEO &amp; Baisse de tension","IHS GRID ONLY",
AQ1087="Defaut GE &amp; POWER Cabinet","IHS",
AQ1087="Sharing","Partners",
AQ1087="Sites strategiques &amp; DataCenter","SST &amp; DC",
AQ1087="Exclu","Exclu",
AQ1087="SAT","SAT",
AQ1087="SPARE-ISSUE","SPARE-ISSUE",
AQ1087="Fiber CAmtel","TRANS_FO_CAMTEL",
AQ1087="Fiber AOF","Fiber AOF",
AQ1087="Projet OCM (HUAWEI)","TRAVAUX-HUAWEI",
AQ1087="Projet OCM (NOKIA)","TRAVAUX-NOKIA",
AQ1087="ACCESS-ISSUE","ACCESS-ISSUE",
AQ1087="Projet OCM (ZTE, NOKIA, autres projets)","TRAVAUX OCM",
AQ1087="No root CAuse","No root cause",
AQ1087="ODU HS","PDH",
AQ1087="IP &amp; VLAN","PDH",
AQ1087="Warehouse HUAWEI","SPARE-ISSUE",
AQ1087="SPARE-HS","SPARE-ISSUE",
AQ1087="Power Telco","BSS",AQ1087="no impacts","no impacts"
),"")</f>
        <v>No root cause</v>
      </c>
      <c r="AP1087" s="48" t="str" cm="1">
        <f t="array" ref="AP1087">IFERROR(_xlfn.IFS(
AQ1087="MPR ISSUE","TX ISSUE",
AQ1087="BSS Hardware Issue","RAN ISSUE",
AQ1087="Sites strategiques, MLL, Pylone, etc.","ENVTECH",
AQ1087="AKTIVCO DEFAUT GE &amp; POWER Cabinet","POWER ISSUE",
AQ1087="AKTIVCO Coupure ENEO &amp; Baisse de tension","POWER ISSUE",
AQ1087="Coupure ENEO &amp; Baisse de tension","POWER ISSUE",
AQ1087="Defaut GE &amp; POWER Cabinet","POWER ISSUE",
AQ1087="Sharing","POWER ISSUE",
AQ1087="Sites strategiques &amp; DataCenter","POWER ISSUE",
AQ1087="Exclu","Exclu",
AQ1087="SAT","TX ISSUE",
AQ1087="SPARE-ISSUE","SPARE-ISSUE",
AQ1087="Fiber CAmtel","TX ISSUE",
AQ1087="Fiber AOF","TX ISSUE",
AQ1087="Projet OCM (HUAWEI)","TRAVAUX-HUAWEI",
AQ1087="Projet OCM (NOKIA)","TRAVAUX -NOKIA",
AQ1087="ACCESS-ISSUE","ACCESS-ISSUE",
AQ1087="Projet OCM (ZTE, NOKIA, autres projets)","TRAVAUX OCM",
AQ1087="No root CAuse","No root cause",
AQ1087="ODU HS","TX ISSUE",
AQ1087="IP &amp; VLAN","TX ISSUE",
AQ1087="Warehouse HUAWEI","SPARE-ISSUE",
AQ1087="SPARE-HS","SPARE-ISSUE",
AQ1087="Power Telco","RAN ISSUE",AQ1087="no impacts","no impacts"
),"")</f>
        <v>No root cause</v>
      </c>
      <c r="AQ1087" s="67" t="s">
        <v>5344</v>
      </c>
      <c r="AR1087" s="48" t="str" cm="1">
        <f t="array" ref="AR1087">IFERROR(_xlfn.IFS(
AQ1087="MPR ISSUE","ACTIVE",
AQ1087="BSS Hardware Issue","ACTIVE",
AQ1087="Sites strategiques, MLL, Pylone, etc.","PASSIVE",
AQ1087="AKTIVCO DEFAUT GE &amp; POWER Cabinet","PASSIVE",
AQ1087="AKTIVCO Coupure ENEO &amp; Baisse de tension","PASSIVE",
AQ1087="Coupure ENEO &amp; Baisse de tension","PASSIVE",
AQ1087="Defaut GE &amp; POWER Cabinet","PASSIVE",
AQ1087="Sharing","PASSIVE",
AQ1087="Sites strategiques &amp; DataCenter","PASSIVE",
AQ1087="Exclu","Exclu",
AQ1087="SAT","ACTIVE",
AQ1087="SPARE-ISSUE","SPARE-ISSUE",
AQ1087="Fiber CAmtel","ACTIVE",
AQ1087="Fiber AOF","ACTIVE",
AQ1087="Projet OCM (HUAWEI)","PLANNED WORKS",
AQ1087="Projet OCM (NOKIA)","PLANNED WORKS",
AQ1087="ACCESS-ISSUE","ACCESS-ISSUE",
AQ1087="Projet OCM (ZTE, NOKIA, autres projets)","PLANNED WORKS",
AQ1087="No root CAuse","No root cause",
AQ1087="ODU HS","ACTIVE",
AQ1087="IP &amp; VLAN","ACTIVE",
AQ1087="Warehouse HUAWEI","SPARE-ISSUE",
AQ1087="SPARE-HS","SPARE-ISSUE",
AQ1087="Power Telco","ACTIVE", AQ1087="no impacts","no impacts"
),"")</f>
        <v>No root cause</v>
      </c>
      <c r="AS1087" s="92" t="s">
        <v>5537</v>
      </c>
      <c r="AT1087" s="98" t="s">
        <v>331</v>
      </c>
      <c r="AV1087" s="17" t="s">
        <v>5537</v>
      </c>
      <c r="AW1087" s="7" t="s">
        <v>5537</v>
      </c>
      <c r="AX1087" s="6" t="s">
        <v>5537</v>
      </c>
      <c r="AY1087" s="7"/>
      <c r="AZ1087" s="3" t="s">
        <v>5537</v>
      </c>
      <c r="BA1087" s="18" t="s">
        <v>5537</v>
      </c>
      <c r="BB1087" s="18" t="s">
        <v>5537</v>
      </c>
      <c r="BC1087" s="18" t="s">
        <v>5537</v>
      </c>
      <c r="BD1087" s="18" t="s">
        <v>5537</v>
      </c>
      <c r="BE1087" s="18" t="s">
        <v>5537</v>
      </c>
      <c r="BF1087" s="18" t="s">
        <v>5537</v>
      </c>
      <c r="BG1087" s="18" t="s">
        <v>5537</v>
      </c>
      <c r="BH1087" s="18" t="s">
        <v>5537</v>
      </c>
      <c r="BI1087" s="18" t="s">
        <v>5537</v>
      </c>
      <c r="BJ1087" s="18" t="s">
        <v>5537</v>
      </c>
      <c r="BK1087" s="18" t="s">
        <v>5537</v>
      </c>
      <c r="BL1087" s="9" t="s">
        <v>5537</v>
      </c>
      <c r="BM1087" s="14" t="s">
        <v>5537</v>
      </c>
      <c r="BN1087" s="14" t="s">
        <v>5537</v>
      </c>
      <c r="BO1087" s="14" t="str">
        <f>_xlfn.XLOOKUP(B1087,'[4]cell downs 18042026 17h'!$B:$B,'[4]cell downs 18042026 17h'!$B:$B,"")</f>
        <v/>
      </c>
      <c r="BP1087" s="14" t="str">
        <f>_xlfn.XLOOKUP(B1087,'[5]Cells Huawei 19042026 15h'!$B:$B,'[5]Cells Huawei 19042026 15h'!$B:$B,"")</f>
        <v/>
      </c>
      <c r="BQ1087" s="9" t="str">
        <f>_xlfn.XLOOKUP(B1087,'[6]cells down 19042026 9H40'!$B:$B,'[6]cells down 19042026 9H40'!$B:$B,"")</f>
        <v/>
      </c>
      <c r="BR1087" s="9" t="s">
        <v>5537</v>
      </c>
      <c r="BS1087" s="9" t="s">
        <v>12</v>
      </c>
      <c r="BT1087" s="108"/>
    </row>
    <row r="1088" spans="1:72" s="9" customFormat="1" x14ac:dyDescent="0.35">
      <c r="A1088" s="1" t="s">
        <v>1784</v>
      </c>
      <c r="B1088" s="8" t="s">
        <v>1785</v>
      </c>
      <c r="C1088" s="3" t="str">
        <f>_xlfn.XLOOKUP(B1088,'[1]daily break down'!$D:$D,'[1]daily break down'!$E:$E,"")</f>
        <v>Yaounde</v>
      </c>
      <c r="D1088" s="1" t="s">
        <v>21</v>
      </c>
      <c r="E1088" s="1" t="s">
        <v>36</v>
      </c>
      <c r="F1088" s="3" t="s">
        <v>37</v>
      </c>
      <c r="G1088" s="1" t="s">
        <v>38</v>
      </c>
      <c r="H1088" s="34" t="str">
        <f>_xlfn.XLOOKUP(B1088,[2]CALCULATION!$B:$B,[2]CALCULATION!$H:$H,"")</f>
        <v>ZTE</v>
      </c>
      <c r="I1088" s="28">
        <v>10.039900637211677</v>
      </c>
      <c r="J1088" s="28">
        <v>0</v>
      </c>
      <c r="K1088" s="28">
        <v>0</v>
      </c>
      <c r="L1088" s="28">
        <v>2.7124122157445223</v>
      </c>
      <c r="M1088" s="28">
        <v>0</v>
      </c>
      <c r="N1088" s="28">
        <v>19.176864764448556</v>
      </c>
      <c r="O1088" s="28">
        <v>0</v>
      </c>
      <c r="P1088" s="28">
        <v>0</v>
      </c>
      <c r="Q1088" s="28">
        <v>1.3205091986199933</v>
      </c>
      <c r="R1088" s="28">
        <v>4.6422033598433936</v>
      </c>
      <c r="S1088" s="93">
        <v>0</v>
      </c>
      <c r="T1088" s="93">
        <f>_xlfn.XLOOKUP(B1088,'[3]Nur des jours'!$B:$B,'[3]Nur des jours'!$U:$U,"")</f>
        <v>0.9698893939783072</v>
      </c>
      <c r="U1088" s="93">
        <v>1.0366460921203193</v>
      </c>
      <c r="V1088" s="93">
        <v>7.1831491326444672</v>
      </c>
      <c r="W1088" s="93">
        <v>0.9698893939783072</v>
      </c>
      <c r="X1088" s="93">
        <v>5.029563425818913</v>
      </c>
      <c r="Y1088" s="93">
        <v>0</v>
      </c>
      <c r="Z1088" s="93">
        <v>0</v>
      </c>
      <c r="AA1088" s="93">
        <v>0</v>
      </c>
      <c r="AB1088" s="93">
        <v>0</v>
      </c>
      <c r="AC1088" s="93">
        <f>_xlfn.XLOOKUP(B1088,'[3]Nur des jours'!$B:$B,'[3]Nur des jours'!$N:$N,"")</f>
        <v>0</v>
      </c>
      <c r="AD1088" s="93">
        <v>0</v>
      </c>
      <c r="AE1088" s="93">
        <v>0</v>
      </c>
      <c r="AF1088" s="93">
        <v>0</v>
      </c>
      <c r="AG1088" s="93"/>
      <c r="AH1088" s="93">
        <v>0</v>
      </c>
      <c r="AI1088" s="93">
        <v>0</v>
      </c>
      <c r="AJ1088" s="93">
        <v>0</v>
      </c>
      <c r="AK1088" s="93">
        <v>0</v>
      </c>
      <c r="AL1088" s="93">
        <v>0</v>
      </c>
      <c r="AM1088" s="49" t="s">
        <v>5559</v>
      </c>
      <c r="AN1088" s="49"/>
      <c r="AO1088" s="48" t="str" cm="1">
        <f t="array" ref="AO1088">IFERROR(_xlfn.IFS(
AQ1088="MPR ISSUE","PDH",
AQ1088="BSS Hardware Issue","BSS",
AQ1088="Sites strategiques, MLL, Pylone, etc.","ENVTECH",
AQ1088="AKTIVCO DEFAUT GE &amp; POWER Cabinet","AKTIVCO",
AQ1088="AKTIVCO Coupure ENEO &amp; Baisse de tension","AKTIVCO GRID ONLY",
AQ1088="Coupure ENEO &amp; Baisse de tension","IHS GRID ONLY",
AQ1088="Defaut GE &amp; POWER Cabinet","IHS",
AQ1088="Sharing","Partners",
AQ1088="Sites strategiques &amp; DataCenter","SST &amp; DC",
AQ1088="Exclu","Exclu",
AQ1088="SAT","SAT",
AQ1088="SPARE-ISSUE","SPARE-ISSUE",
AQ1088="Fiber CAmtel","TRANS_FO_CAMTEL",
AQ1088="Fiber AOF","Fiber AOF",
AQ1088="Projet OCM (HUAWEI)","TRAVAUX-HUAWEI",
AQ1088="Projet OCM (NOKIA)","TRAVAUX-NOKIA",
AQ1088="ACCESS-ISSUE","ACCESS-ISSUE",
AQ1088="Projet OCM (ZTE, NOKIA, autres projets)","TRAVAUX OCM",
AQ1088="No root CAuse","No root cause",
AQ1088="ODU HS","PDH",
AQ1088="IP &amp; VLAN","PDH",
AQ1088="Warehouse HUAWEI","SPARE-ISSUE",
AQ1088="SPARE-HS","SPARE-ISSUE",
AQ1088="Power Telco","BSS",AQ1088="no impacts","no impacts"
),"")</f>
        <v>No root cause</v>
      </c>
      <c r="AP1088" s="48" t="str" cm="1">
        <f t="array" ref="AP1088">IFERROR(_xlfn.IFS(
AQ1088="MPR ISSUE","TX ISSUE",
AQ1088="BSS Hardware Issue","RAN ISSUE",
AQ1088="Sites strategiques, MLL, Pylone, etc.","ENVTECH",
AQ1088="AKTIVCO DEFAUT GE &amp; POWER Cabinet","POWER ISSUE",
AQ1088="AKTIVCO Coupure ENEO &amp; Baisse de tension","POWER ISSUE",
AQ1088="Coupure ENEO &amp; Baisse de tension","POWER ISSUE",
AQ1088="Defaut GE &amp; POWER Cabinet","POWER ISSUE",
AQ1088="Sharing","POWER ISSUE",
AQ1088="Sites strategiques &amp; DataCenter","POWER ISSUE",
AQ1088="Exclu","Exclu",
AQ1088="SAT","TX ISSUE",
AQ1088="SPARE-ISSUE","SPARE-ISSUE",
AQ1088="Fiber CAmtel","TX ISSUE",
AQ1088="Fiber AOF","TX ISSUE",
AQ1088="Projet OCM (HUAWEI)","TRAVAUX-HUAWEI",
AQ1088="Projet OCM (NOKIA)","TRAVAUX -NOKIA",
AQ1088="ACCESS-ISSUE","ACCESS-ISSUE",
AQ1088="Projet OCM (ZTE, NOKIA, autres projets)","TRAVAUX OCM",
AQ1088="No root CAuse","No root cause",
AQ1088="ODU HS","TX ISSUE",
AQ1088="IP &amp; VLAN","TX ISSUE",
AQ1088="Warehouse HUAWEI","SPARE-ISSUE",
AQ1088="SPARE-HS","SPARE-ISSUE",
AQ1088="Power Telco","RAN ISSUE",AQ1088="no impacts","no impacts"
),"")</f>
        <v>No root cause</v>
      </c>
      <c r="AQ1088" s="67" t="s">
        <v>5344</v>
      </c>
      <c r="AR1088" s="48" t="str" cm="1">
        <f t="array" ref="AR1088">IFERROR(_xlfn.IFS(
AQ1088="MPR ISSUE","ACTIVE",
AQ1088="BSS Hardware Issue","ACTIVE",
AQ1088="Sites strategiques, MLL, Pylone, etc.","PASSIVE",
AQ1088="AKTIVCO DEFAUT GE &amp; POWER Cabinet","PASSIVE",
AQ1088="AKTIVCO Coupure ENEO &amp; Baisse de tension","PASSIVE",
AQ1088="Coupure ENEO &amp; Baisse de tension","PASSIVE",
AQ1088="Defaut GE &amp; POWER Cabinet","PASSIVE",
AQ1088="Sharing","PASSIVE",
AQ1088="Sites strategiques &amp; DataCenter","PASSIVE",
AQ1088="Exclu","Exclu",
AQ1088="SAT","ACTIVE",
AQ1088="SPARE-ISSUE","SPARE-ISSUE",
AQ1088="Fiber CAmtel","ACTIVE",
AQ1088="Fiber AOF","ACTIVE",
AQ1088="Projet OCM (HUAWEI)","PLANNED WORKS",
AQ1088="Projet OCM (NOKIA)","PLANNED WORKS",
AQ1088="ACCESS-ISSUE","ACCESS-ISSUE",
AQ1088="Projet OCM (ZTE, NOKIA, autres projets)","PLANNED WORKS",
AQ1088="No root CAuse","No root cause",
AQ1088="ODU HS","ACTIVE",
AQ1088="IP &amp; VLAN","ACTIVE",
AQ1088="Warehouse HUAWEI","SPARE-ISSUE",
AQ1088="SPARE-HS","SPARE-ISSUE",
AQ1088="Power Telco","ACTIVE", AQ1088="no impacts","no impacts"
),"")</f>
        <v>No root cause</v>
      </c>
      <c r="AS1088" s="92" t="s">
        <v>5537</v>
      </c>
      <c r="AT1088" s="98" t="s">
        <v>1785</v>
      </c>
      <c r="AV1088" s="17" t="s">
        <v>5537</v>
      </c>
      <c r="AW1088" s="7" t="s">
        <v>5537</v>
      </c>
      <c r="AX1088" s="6" t="s">
        <v>5537</v>
      </c>
      <c r="AY1088" s="7"/>
      <c r="AZ1088" s="3" t="s">
        <v>5537</v>
      </c>
      <c r="BA1088" s="18" t="s">
        <v>5537</v>
      </c>
      <c r="BB1088" s="18" t="s">
        <v>5537</v>
      </c>
      <c r="BC1088" s="18" t="s">
        <v>5537</v>
      </c>
      <c r="BD1088" s="18" t="s">
        <v>5537</v>
      </c>
      <c r="BE1088" s="18" t="s">
        <v>5537</v>
      </c>
      <c r="BF1088" s="18" t="s">
        <v>5537</v>
      </c>
      <c r="BG1088" s="18" t="s">
        <v>5537</v>
      </c>
      <c r="BH1088" s="18" t="s">
        <v>5537</v>
      </c>
      <c r="BI1088" s="18" t="s">
        <v>5537</v>
      </c>
      <c r="BJ1088" s="18" t="s">
        <v>5537</v>
      </c>
      <c r="BK1088" s="18" t="s">
        <v>5537</v>
      </c>
      <c r="BL1088" s="9" t="s">
        <v>5537</v>
      </c>
      <c r="BM1088" s="14" t="s">
        <v>5537</v>
      </c>
      <c r="BN1088" s="14" t="s">
        <v>5537</v>
      </c>
      <c r="BO1088" s="14" t="str">
        <f>_xlfn.XLOOKUP(B1088,'[4]cell downs 18042026 17h'!$B:$B,'[4]cell downs 18042026 17h'!$B:$B,"")</f>
        <v/>
      </c>
      <c r="BP1088" s="14" t="str">
        <f>_xlfn.XLOOKUP(B1088,'[5]Cells Huawei 19042026 15h'!$B:$B,'[5]Cells Huawei 19042026 15h'!$B:$B,"")</f>
        <v/>
      </c>
      <c r="BQ1088" s="9" t="str">
        <f>_xlfn.XLOOKUP(B1088,'[6]cells down 19042026 9H40'!$B:$B,'[6]cells down 19042026 9H40'!$B:$B,"")</f>
        <v/>
      </c>
      <c r="BR1088" s="9" t="s">
        <v>5537</v>
      </c>
      <c r="BS1088" s="9" t="s">
        <v>594</v>
      </c>
      <c r="BT1088" s="108"/>
    </row>
    <row r="1089" spans="1:72" s="9" customFormat="1" x14ac:dyDescent="0.35">
      <c r="A1089" s="1" t="s">
        <v>1705</v>
      </c>
      <c r="B1089" s="1" t="s">
        <v>1706</v>
      </c>
      <c r="C1089" s="3" t="str">
        <f>_xlfn.XLOOKUP(B1089,'[1]daily break down'!$D:$D,'[1]daily break down'!$E:$E,"")</f>
        <v>Douala</v>
      </c>
      <c r="D1089" s="1" t="s">
        <v>11</v>
      </c>
      <c r="E1089" s="1" t="s">
        <v>12</v>
      </c>
      <c r="F1089" s="3" t="s">
        <v>31</v>
      </c>
      <c r="G1089" s="1" t="s">
        <v>32</v>
      </c>
      <c r="H1089" s="34" t="str">
        <f>_xlfn.XLOOKUP(B1089,[2]CALCULATION!$B:$B,[2]CALCULATION!$H:$H,"")</f>
        <v>ZTE</v>
      </c>
      <c r="I1089" s="28">
        <v>0</v>
      </c>
      <c r="J1089" s="28">
        <v>4.1116276149791844</v>
      </c>
      <c r="K1089" s="28">
        <v>0</v>
      </c>
      <c r="L1089" s="28">
        <v>0</v>
      </c>
      <c r="M1089" s="28">
        <v>9.2054686630539919</v>
      </c>
      <c r="N1089" s="28">
        <v>0</v>
      </c>
      <c r="O1089" s="28">
        <v>0</v>
      </c>
      <c r="P1089" s="28">
        <v>0</v>
      </c>
      <c r="Q1089" s="28">
        <v>0</v>
      </c>
      <c r="R1089" s="28">
        <v>0</v>
      </c>
      <c r="S1089" s="93">
        <v>0</v>
      </c>
      <c r="T1089" s="93">
        <f>_xlfn.XLOOKUP(B1089,'[3]Nur des jours'!$B:$B,'[3]Nur des jours'!$U:$U,"")</f>
        <v>0</v>
      </c>
      <c r="U1089" s="93">
        <v>0</v>
      </c>
      <c r="V1089" s="93">
        <v>1.9975287715482551E-3</v>
      </c>
      <c r="W1089" s="93">
        <v>0</v>
      </c>
      <c r="X1089" s="93">
        <v>0</v>
      </c>
      <c r="Y1089" s="93">
        <v>0</v>
      </c>
      <c r="Z1089" s="93">
        <v>0</v>
      </c>
      <c r="AA1089" s="93">
        <v>0</v>
      </c>
      <c r="AB1089" s="93">
        <v>0</v>
      </c>
      <c r="AC1089" s="93">
        <f>_xlfn.XLOOKUP(B1089,'[3]Nur des jours'!$B:$B,'[3]Nur des jours'!$N:$N,"")</f>
        <v>0</v>
      </c>
      <c r="AD1089" s="93">
        <v>0</v>
      </c>
      <c r="AE1089" s="93">
        <v>0</v>
      </c>
      <c r="AF1089" s="93">
        <v>0</v>
      </c>
      <c r="AG1089" s="93"/>
      <c r="AH1089" s="93">
        <v>0</v>
      </c>
      <c r="AI1089" s="93">
        <v>0</v>
      </c>
      <c r="AJ1089" s="93">
        <v>0</v>
      </c>
      <c r="AK1089" s="93">
        <v>0</v>
      </c>
      <c r="AL1089" s="93">
        <v>0</v>
      </c>
      <c r="AM1089" s="49" t="s">
        <v>5559</v>
      </c>
      <c r="AN1089" s="49"/>
      <c r="AO1089" s="48" t="str" cm="1">
        <f t="array" ref="AO1089">IFERROR(_xlfn.IFS(
AQ1089="MPR ISSUE","PDH",
AQ1089="BSS Hardware Issue","BSS",
AQ1089="Sites strategiques, MLL, Pylone, etc.","ENVTECH",
AQ1089="AKTIVCO DEFAUT GE &amp; POWER Cabinet","AKTIVCO",
AQ1089="AKTIVCO Coupure ENEO &amp; Baisse de tension","AKTIVCO GRID ONLY",
AQ1089="Coupure ENEO &amp; Baisse de tension","IHS GRID ONLY",
AQ1089="Defaut GE &amp; POWER Cabinet","IHS",
AQ1089="Sharing","Partners",
AQ1089="Sites strategiques &amp; DataCenter","SST &amp; DC",
AQ1089="Exclu","Exclu",
AQ1089="SAT","SAT",
AQ1089="SPARE-ISSUE","SPARE-ISSUE",
AQ1089="Fiber CAmtel","TRANS_FO_CAMTEL",
AQ1089="Fiber AOF","Fiber AOF",
AQ1089="Projet OCM (HUAWEI)","TRAVAUX-HUAWEI",
AQ1089="Projet OCM (NOKIA)","TRAVAUX-NOKIA",
AQ1089="ACCESS-ISSUE","ACCESS-ISSUE",
AQ1089="Projet OCM (ZTE, NOKIA, autres projets)","TRAVAUX OCM",
AQ1089="No root CAuse","No root cause",
AQ1089="ODU HS","PDH",
AQ1089="IP &amp; VLAN","PDH",
AQ1089="Warehouse HUAWEI","SPARE-ISSUE",
AQ1089="SPARE-HS","SPARE-ISSUE",
AQ1089="Power Telco","BSS",AQ1089="no impacts","no impacts"
),"")</f>
        <v>No root cause</v>
      </c>
      <c r="AP1089" s="48" t="str" cm="1">
        <f t="array" ref="AP1089">IFERROR(_xlfn.IFS(
AQ1089="MPR ISSUE","TX ISSUE",
AQ1089="BSS Hardware Issue","RAN ISSUE",
AQ1089="Sites strategiques, MLL, Pylone, etc.","ENVTECH",
AQ1089="AKTIVCO DEFAUT GE &amp; POWER Cabinet","POWER ISSUE",
AQ1089="AKTIVCO Coupure ENEO &amp; Baisse de tension","POWER ISSUE",
AQ1089="Coupure ENEO &amp; Baisse de tension","POWER ISSUE",
AQ1089="Defaut GE &amp; POWER Cabinet","POWER ISSUE",
AQ1089="Sharing","POWER ISSUE",
AQ1089="Sites strategiques &amp; DataCenter","POWER ISSUE",
AQ1089="Exclu","Exclu",
AQ1089="SAT","TX ISSUE",
AQ1089="SPARE-ISSUE","SPARE-ISSUE",
AQ1089="Fiber CAmtel","TX ISSUE",
AQ1089="Fiber AOF","TX ISSUE",
AQ1089="Projet OCM (HUAWEI)","TRAVAUX-HUAWEI",
AQ1089="Projet OCM (NOKIA)","TRAVAUX -NOKIA",
AQ1089="ACCESS-ISSUE","ACCESS-ISSUE",
AQ1089="Projet OCM (ZTE, NOKIA, autres projets)","TRAVAUX OCM",
AQ1089="No root CAuse","No root cause",
AQ1089="ODU HS","TX ISSUE",
AQ1089="IP &amp; VLAN","TX ISSUE",
AQ1089="Warehouse HUAWEI","SPARE-ISSUE",
AQ1089="SPARE-HS","SPARE-ISSUE",
AQ1089="Power Telco","RAN ISSUE",AQ1089="no impacts","no impacts"
),"")</f>
        <v>No root cause</v>
      </c>
      <c r="AQ1089" s="126" t="s">
        <v>5344</v>
      </c>
      <c r="AR1089" s="48" t="str" cm="1">
        <f t="array" ref="AR1089">IFERROR(_xlfn.IFS(
AQ1089="MPR ISSUE","ACTIVE",
AQ1089="BSS Hardware Issue","ACTIVE",
AQ1089="Sites strategiques, MLL, Pylone, etc.","PASSIVE",
AQ1089="AKTIVCO DEFAUT GE &amp; POWER Cabinet","PASSIVE",
AQ1089="AKTIVCO Coupure ENEO &amp; Baisse de tension","PASSIVE",
AQ1089="Coupure ENEO &amp; Baisse de tension","PASSIVE",
AQ1089="Defaut GE &amp; POWER Cabinet","PASSIVE",
AQ1089="Sharing","PASSIVE",
AQ1089="Sites strategiques &amp; DataCenter","PASSIVE",
AQ1089="Exclu","Exclu",
AQ1089="SAT","ACTIVE",
AQ1089="SPARE-ISSUE","SPARE-ISSUE",
AQ1089="Fiber CAmtel","ACTIVE",
AQ1089="Fiber AOF","ACTIVE",
AQ1089="Projet OCM (HUAWEI)","PLANNED WORKS",
AQ1089="Projet OCM (NOKIA)","PLANNED WORKS",
AQ1089="ACCESS-ISSUE","ACCESS-ISSUE",
AQ1089="Projet OCM (ZTE, NOKIA, autres projets)","PLANNED WORKS",
AQ1089="No root CAuse","No root cause",
AQ1089="ODU HS","ACTIVE",
AQ1089="IP &amp; VLAN","ACTIVE",
AQ1089="Warehouse HUAWEI","SPARE-ISSUE",
AQ1089="SPARE-HS","SPARE-ISSUE",
AQ1089="Power Telco","ACTIVE", AQ1089="no impacts","no impacts"
),"")</f>
        <v>No root cause</v>
      </c>
      <c r="AS1089" s="92" t="s">
        <v>5537</v>
      </c>
      <c r="AT1089" s="98" t="s">
        <v>1706</v>
      </c>
      <c r="AV1089" s="17" t="s">
        <v>5537</v>
      </c>
      <c r="AW1089" s="7" t="s">
        <v>5537</v>
      </c>
      <c r="AX1089" s="6" t="s">
        <v>5537</v>
      </c>
      <c r="AY1089" s="7"/>
      <c r="AZ1089" s="3" t="s">
        <v>5537</v>
      </c>
      <c r="BA1089" s="18" t="s">
        <v>5537</v>
      </c>
      <c r="BB1089" s="18" t="s">
        <v>5537</v>
      </c>
      <c r="BC1089" s="18" t="s">
        <v>5537</v>
      </c>
      <c r="BD1089" s="18" t="s">
        <v>5537</v>
      </c>
      <c r="BE1089" s="18" t="s">
        <v>5537</v>
      </c>
      <c r="BF1089" s="18" t="s">
        <v>5537</v>
      </c>
      <c r="BG1089" s="18" t="s">
        <v>5537</v>
      </c>
      <c r="BH1089" s="18" t="s">
        <v>5537</v>
      </c>
      <c r="BI1089" s="18" t="s">
        <v>5537</v>
      </c>
      <c r="BJ1089" s="18" t="s">
        <v>5537</v>
      </c>
      <c r="BK1089" s="18" t="s">
        <v>5537</v>
      </c>
      <c r="BL1089" s="9" t="s">
        <v>5537</v>
      </c>
      <c r="BM1089" s="14" t="s">
        <v>5537</v>
      </c>
      <c r="BN1089" s="14" t="s">
        <v>5537</v>
      </c>
      <c r="BO1089" s="14" t="str">
        <f>_xlfn.XLOOKUP(B1089,'[4]cell downs 18042026 17h'!$B:$B,'[4]cell downs 18042026 17h'!$B:$B,"")</f>
        <v/>
      </c>
      <c r="BP1089" s="14" t="str">
        <f>_xlfn.XLOOKUP(B1089,'[5]Cells Huawei 19042026 15h'!$B:$B,'[5]Cells Huawei 19042026 15h'!$B:$B,"")</f>
        <v/>
      </c>
      <c r="BQ1089" s="9" t="str">
        <f>_xlfn.XLOOKUP(B1089,'[6]cells down 19042026 9H40'!$B:$B,'[6]cells down 19042026 9H40'!$B:$B,"")</f>
        <v/>
      </c>
      <c r="BR1089" s="9" t="s">
        <v>1706</v>
      </c>
      <c r="BS1089" s="9" t="s">
        <v>12</v>
      </c>
      <c r="BT1089" s="108"/>
    </row>
    <row r="1090" spans="1:72" s="9" customFormat="1" x14ac:dyDescent="0.35">
      <c r="A1090" s="1" t="s">
        <v>4503</v>
      </c>
      <c r="B1090" s="8" t="s">
        <v>4504</v>
      </c>
      <c r="C1090" s="3" t="str">
        <f>_xlfn.XLOOKUP(B1090,'[1]daily break down'!$D:$D,'[1]daily break down'!$E:$E,"")</f>
        <v>Douala</v>
      </c>
      <c r="D1090" s="1" t="s">
        <v>11</v>
      </c>
      <c r="E1090" s="1" t="s">
        <v>145</v>
      </c>
      <c r="F1090" s="3" t="s">
        <v>31</v>
      </c>
      <c r="G1090" s="1" t="s">
        <v>32</v>
      </c>
      <c r="H1090" s="34" t="str">
        <f>_xlfn.XLOOKUP(B1090,[2]CALCULATION!$B:$B,[2]CALCULATION!$H:$H,"")</f>
        <v>ZTE</v>
      </c>
      <c r="I1090" s="28">
        <v>0</v>
      </c>
      <c r="J1090" s="28">
        <v>0</v>
      </c>
      <c r="K1090" s="28">
        <v>0</v>
      </c>
      <c r="L1090" s="28">
        <v>0</v>
      </c>
      <c r="M1090" s="28">
        <v>0</v>
      </c>
      <c r="N1090" s="28">
        <v>0</v>
      </c>
      <c r="O1090" s="28">
        <v>0</v>
      </c>
      <c r="P1090" s="28">
        <v>0</v>
      </c>
      <c r="Q1090" s="28">
        <v>0</v>
      </c>
      <c r="R1090" s="28">
        <v>0</v>
      </c>
      <c r="S1090" s="93">
        <v>0</v>
      </c>
      <c r="T1090" s="93">
        <f>_xlfn.XLOOKUP(B1090,'[3]Nur des jours'!$B:$B,'[3]Nur des jours'!$U:$U,"")</f>
        <v>0</v>
      </c>
      <c r="U1090" s="93">
        <v>0</v>
      </c>
      <c r="V1090" s="93">
        <v>0</v>
      </c>
      <c r="W1090" s="93">
        <v>0</v>
      </c>
      <c r="X1090" s="93">
        <v>0</v>
      </c>
      <c r="Y1090" s="93">
        <v>0</v>
      </c>
      <c r="Z1090" s="93">
        <v>0</v>
      </c>
      <c r="AA1090" s="93">
        <v>0</v>
      </c>
      <c r="AB1090" s="93">
        <v>0</v>
      </c>
      <c r="AC1090" s="93">
        <f>_xlfn.XLOOKUP(B1090,'[3]Nur des jours'!$B:$B,'[3]Nur des jours'!$N:$N,"")</f>
        <v>0</v>
      </c>
      <c r="AD1090" s="93">
        <v>0</v>
      </c>
      <c r="AE1090" s="93">
        <v>0</v>
      </c>
      <c r="AF1090" s="93">
        <v>0</v>
      </c>
      <c r="AG1090" s="93"/>
      <c r="AH1090" s="93">
        <v>0</v>
      </c>
      <c r="AI1090" s="93">
        <v>0</v>
      </c>
      <c r="AJ1090" s="93">
        <v>0</v>
      </c>
      <c r="AK1090" s="93">
        <v>0</v>
      </c>
      <c r="AL1090" s="93">
        <v>0</v>
      </c>
      <c r="AM1090" s="49" t="s">
        <v>5559</v>
      </c>
      <c r="AN1090" s="49"/>
      <c r="AO1090" s="48" t="str" cm="1">
        <f t="array" ref="AO1090">IFERROR(_xlfn.IFS(
AQ1090="MPR ISSUE","PDH",
AQ1090="BSS Hardware Issue","BSS",
AQ1090="Sites strategiques, MLL, Pylone, etc.","ENVTECH",
AQ1090="AKTIVCO DEFAUT GE &amp; POWER Cabinet","AKTIVCO",
AQ1090="AKTIVCO Coupure ENEO &amp; Baisse de tension","AKTIVCO GRID ONLY",
AQ1090="Coupure ENEO &amp; Baisse de tension","IHS GRID ONLY",
AQ1090="Defaut GE &amp; POWER Cabinet","IHS",
AQ1090="Sharing","Partners",
AQ1090="Sites strategiques &amp; DataCenter","SST &amp; DC",
AQ1090="Exclu","Exclu",
AQ1090="SAT","SAT",
AQ1090="SPARE-ISSUE","SPARE-ISSUE",
AQ1090="Fiber CAmtel","TRANS_FO_CAMTEL",
AQ1090="Fiber AOF","Fiber AOF",
AQ1090="Projet OCM (HUAWEI)","TRAVAUX-HUAWEI",
AQ1090="Projet OCM (NOKIA)","TRAVAUX-NOKIA",
AQ1090="ACCESS-ISSUE","ACCESS-ISSUE",
AQ1090="Projet OCM (ZTE, NOKIA, autres projets)","TRAVAUX OCM",
AQ1090="No root CAuse","No root cause",
AQ1090="ODU HS","PDH",
AQ1090="IP &amp; VLAN","PDH",
AQ1090="Warehouse HUAWEI","SPARE-ISSUE",
AQ1090="SPARE-HS","SPARE-ISSUE",
AQ1090="Power Telco","BSS",AQ1090="no impacts","no impacts"
),"")</f>
        <v>No root cause</v>
      </c>
      <c r="AP1090" s="48" t="str" cm="1">
        <f t="array" ref="AP1090">IFERROR(_xlfn.IFS(
AQ1090="MPR ISSUE","TX ISSUE",
AQ1090="BSS Hardware Issue","RAN ISSUE",
AQ1090="Sites strategiques, MLL, Pylone, etc.","ENVTECH",
AQ1090="AKTIVCO DEFAUT GE &amp; POWER Cabinet","POWER ISSUE",
AQ1090="AKTIVCO Coupure ENEO &amp; Baisse de tension","POWER ISSUE",
AQ1090="Coupure ENEO &amp; Baisse de tension","POWER ISSUE",
AQ1090="Defaut GE &amp; POWER Cabinet","POWER ISSUE",
AQ1090="Sharing","POWER ISSUE",
AQ1090="Sites strategiques &amp; DataCenter","POWER ISSUE",
AQ1090="Exclu","Exclu",
AQ1090="SAT","TX ISSUE",
AQ1090="SPARE-ISSUE","SPARE-ISSUE",
AQ1090="Fiber CAmtel","TX ISSUE",
AQ1090="Fiber AOF","TX ISSUE",
AQ1090="Projet OCM (HUAWEI)","TRAVAUX-HUAWEI",
AQ1090="Projet OCM (NOKIA)","TRAVAUX -NOKIA",
AQ1090="ACCESS-ISSUE","ACCESS-ISSUE",
AQ1090="Projet OCM (ZTE, NOKIA, autres projets)","TRAVAUX OCM",
AQ1090="No root CAuse","No root cause",
AQ1090="ODU HS","TX ISSUE",
AQ1090="IP &amp; VLAN","TX ISSUE",
AQ1090="Warehouse HUAWEI","SPARE-ISSUE",
AQ1090="SPARE-HS","SPARE-ISSUE",
AQ1090="Power Telco","RAN ISSUE",AQ1090="no impacts","no impacts"
),"")</f>
        <v>No root cause</v>
      </c>
      <c r="AQ1090" s="126" t="s">
        <v>5344</v>
      </c>
      <c r="AR1090" s="48" t="str" cm="1">
        <f t="array" ref="AR1090">IFERROR(_xlfn.IFS(
AQ1090="MPR ISSUE","ACTIVE",
AQ1090="BSS Hardware Issue","ACTIVE",
AQ1090="Sites strategiques, MLL, Pylone, etc.","PASSIVE",
AQ1090="AKTIVCO DEFAUT GE &amp; POWER Cabinet","PASSIVE",
AQ1090="AKTIVCO Coupure ENEO &amp; Baisse de tension","PASSIVE",
AQ1090="Coupure ENEO &amp; Baisse de tension","PASSIVE",
AQ1090="Defaut GE &amp; POWER Cabinet","PASSIVE",
AQ1090="Sharing","PASSIVE",
AQ1090="Sites strategiques &amp; DataCenter","PASSIVE",
AQ1090="Exclu","Exclu",
AQ1090="SAT","ACTIVE",
AQ1090="SPARE-ISSUE","SPARE-ISSUE",
AQ1090="Fiber CAmtel","ACTIVE",
AQ1090="Fiber AOF","ACTIVE",
AQ1090="Projet OCM (HUAWEI)","PLANNED WORKS",
AQ1090="Projet OCM (NOKIA)","PLANNED WORKS",
AQ1090="ACCESS-ISSUE","ACCESS-ISSUE",
AQ1090="Projet OCM (ZTE, NOKIA, autres projets)","PLANNED WORKS",
AQ1090="No root CAuse","No root cause",
AQ1090="ODU HS","ACTIVE",
AQ1090="IP &amp; VLAN","ACTIVE",
AQ1090="Warehouse HUAWEI","SPARE-ISSUE",
AQ1090="SPARE-HS","SPARE-ISSUE",
AQ1090="Power Telco","ACTIVE", AQ1090="no impacts","no impacts"
),"")</f>
        <v>No root cause</v>
      </c>
      <c r="AS1090" s="92" t="s">
        <v>5537</v>
      </c>
      <c r="AT1090" s="98" t="s">
        <v>4504</v>
      </c>
      <c r="AV1090" s="17" t="s">
        <v>5537</v>
      </c>
      <c r="AW1090" s="7" t="s">
        <v>5537</v>
      </c>
      <c r="AX1090" s="6" t="s">
        <v>5537</v>
      </c>
      <c r="AY1090" s="7"/>
      <c r="AZ1090" s="3" t="s">
        <v>5537</v>
      </c>
      <c r="BA1090" s="18" t="s">
        <v>5537</v>
      </c>
      <c r="BB1090" s="18" t="s">
        <v>5537</v>
      </c>
      <c r="BC1090" s="18" t="s">
        <v>5537</v>
      </c>
      <c r="BD1090" s="18" t="s">
        <v>5537</v>
      </c>
      <c r="BE1090" s="18" t="s">
        <v>5537</v>
      </c>
      <c r="BF1090" s="18" t="s">
        <v>5537</v>
      </c>
      <c r="BG1090" s="18" t="s">
        <v>5537</v>
      </c>
      <c r="BH1090" s="18" t="s">
        <v>5537</v>
      </c>
      <c r="BI1090" s="18" t="s">
        <v>5537</v>
      </c>
      <c r="BJ1090" s="18" t="s">
        <v>5537</v>
      </c>
      <c r="BK1090" s="18" t="s">
        <v>5537</v>
      </c>
      <c r="BL1090" s="9" t="s">
        <v>5537</v>
      </c>
      <c r="BM1090" s="14" t="s">
        <v>5537</v>
      </c>
      <c r="BN1090" s="14" t="s">
        <v>5537</v>
      </c>
      <c r="BO1090" s="14" t="str">
        <f>_xlfn.XLOOKUP(B1090,'[4]cell downs 18042026 17h'!$B:$B,'[4]cell downs 18042026 17h'!$B:$B,"")</f>
        <v/>
      </c>
      <c r="BP1090" s="14" t="str">
        <f>_xlfn.XLOOKUP(B1090,'[5]Cells Huawei 19042026 15h'!$B:$B,'[5]Cells Huawei 19042026 15h'!$B:$B,"")</f>
        <v/>
      </c>
      <c r="BQ1090" s="9" t="str">
        <f>_xlfn.XLOOKUP(B1090,'[6]cells down 19042026 9H40'!$B:$B,'[6]cells down 19042026 9H40'!$B:$B,"")</f>
        <v/>
      </c>
      <c r="BR1090" s="9" t="s">
        <v>4504</v>
      </c>
      <c r="BS1090" s="9" t="s">
        <v>12</v>
      </c>
      <c r="BT1090" s="108"/>
    </row>
    <row r="1091" spans="1:72" s="9" customFormat="1" x14ac:dyDescent="0.35">
      <c r="A1091" s="1" t="s">
        <v>1951</v>
      </c>
      <c r="B1091" s="8" t="s">
        <v>1952</v>
      </c>
      <c r="C1091" s="3" t="str">
        <f>_xlfn.XLOOKUP(B1091,'[1]daily break down'!$D:$D,'[1]daily break down'!$E:$E,"")</f>
        <v>Yaounde</v>
      </c>
      <c r="D1091" s="1" t="s">
        <v>11</v>
      </c>
      <c r="E1091" s="1" t="s">
        <v>12</v>
      </c>
      <c r="F1091" s="3" t="s">
        <v>37</v>
      </c>
      <c r="G1091" s="1" t="s">
        <v>38</v>
      </c>
      <c r="H1091" s="34" t="str">
        <f>_xlfn.XLOOKUP(B1091,[2]CALCULATION!$B:$B,[2]CALCULATION!$H:$H,"")</f>
        <v>ZTE</v>
      </c>
      <c r="I1091" s="28">
        <v>0</v>
      </c>
      <c r="J1091" s="28">
        <v>0</v>
      </c>
      <c r="K1091" s="28">
        <v>0</v>
      </c>
      <c r="L1091" s="28">
        <v>0.35680857681782263</v>
      </c>
      <c r="M1091" s="28">
        <v>1.4587667257364454</v>
      </c>
      <c r="N1091" s="28">
        <v>0</v>
      </c>
      <c r="O1091" s="28">
        <v>0</v>
      </c>
      <c r="P1091" s="28">
        <v>0</v>
      </c>
      <c r="Q1091" s="28">
        <v>0</v>
      </c>
      <c r="R1091" s="28">
        <v>0</v>
      </c>
      <c r="S1091" s="93">
        <v>0</v>
      </c>
      <c r="T1091" s="93">
        <f>_xlfn.XLOOKUP(B1091,'[3]Nur des jours'!$B:$B,'[3]Nur des jours'!$U:$U,"")</f>
        <v>0</v>
      </c>
      <c r="U1091" s="93">
        <v>5.6249518452885425</v>
      </c>
      <c r="V1091" s="93">
        <v>0</v>
      </c>
      <c r="W1091" s="93">
        <v>0</v>
      </c>
      <c r="X1091" s="93">
        <v>0</v>
      </c>
      <c r="Y1091" s="93">
        <v>0</v>
      </c>
      <c r="Z1091" s="93">
        <v>0</v>
      </c>
      <c r="AA1091" s="93">
        <v>0</v>
      </c>
      <c r="AB1091" s="93">
        <v>0</v>
      </c>
      <c r="AC1091" s="93">
        <f>_xlfn.XLOOKUP(B1091,'[3]Nur des jours'!$B:$B,'[3]Nur des jours'!$N:$N,"")</f>
        <v>0</v>
      </c>
      <c r="AD1091" s="93">
        <v>0</v>
      </c>
      <c r="AE1091" s="93">
        <v>0</v>
      </c>
      <c r="AF1091" s="93">
        <v>0</v>
      </c>
      <c r="AG1091" s="93"/>
      <c r="AH1091" s="93">
        <v>0</v>
      </c>
      <c r="AI1091" s="93">
        <v>0</v>
      </c>
      <c r="AJ1091" s="93">
        <v>0</v>
      </c>
      <c r="AK1091" s="93">
        <v>0</v>
      </c>
      <c r="AL1091" s="93">
        <v>0</v>
      </c>
      <c r="AM1091" s="49" t="s">
        <v>5559</v>
      </c>
      <c r="AN1091" s="49"/>
      <c r="AO1091" s="48" t="str" cm="1">
        <f t="array" ref="AO1091">IFERROR(_xlfn.IFS(
AQ1091="MPR ISSUE","PDH",
AQ1091="BSS Hardware Issue","BSS",
AQ1091="Sites strategiques, MLL, Pylone, etc.","ENVTECH",
AQ1091="AKTIVCO DEFAUT GE &amp; POWER Cabinet","AKTIVCO",
AQ1091="AKTIVCO Coupure ENEO &amp; Baisse de tension","AKTIVCO GRID ONLY",
AQ1091="Coupure ENEO &amp; Baisse de tension","IHS GRID ONLY",
AQ1091="Defaut GE &amp; POWER Cabinet","IHS",
AQ1091="Sharing","Partners",
AQ1091="Sites strategiques &amp; DataCenter","SST &amp; DC",
AQ1091="Exclu","Exclu",
AQ1091="SAT","SAT",
AQ1091="SPARE-ISSUE","SPARE-ISSUE",
AQ1091="Fiber CAmtel","TRANS_FO_CAMTEL",
AQ1091="Fiber AOF","Fiber AOF",
AQ1091="Projet OCM (HUAWEI)","TRAVAUX-HUAWEI",
AQ1091="Projet OCM (NOKIA)","TRAVAUX-NOKIA",
AQ1091="ACCESS-ISSUE","ACCESS-ISSUE",
AQ1091="Projet OCM (ZTE, NOKIA, autres projets)","TRAVAUX OCM",
AQ1091="No root CAuse","No root cause",
AQ1091="ODU HS","PDH",
AQ1091="IP &amp; VLAN","PDH",
AQ1091="Warehouse HUAWEI","SPARE-ISSUE",
AQ1091="SPARE-HS","SPARE-ISSUE",
AQ1091="Power Telco","BSS",AQ1091="no impacts","no impacts"
),"")</f>
        <v>No root cause</v>
      </c>
      <c r="AP1091" s="48" t="str" cm="1">
        <f t="array" ref="AP1091">IFERROR(_xlfn.IFS(
AQ1091="MPR ISSUE","TX ISSUE",
AQ1091="BSS Hardware Issue","RAN ISSUE",
AQ1091="Sites strategiques, MLL, Pylone, etc.","ENVTECH",
AQ1091="AKTIVCO DEFAUT GE &amp; POWER Cabinet","POWER ISSUE",
AQ1091="AKTIVCO Coupure ENEO &amp; Baisse de tension","POWER ISSUE",
AQ1091="Coupure ENEO &amp; Baisse de tension","POWER ISSUE",
AQ1091="Defaut GE &amp; POWER Cabinet","POWER ISSUE",
AQ1091="Sharing","POWER ISSUE",
AQ1091="Sites strategiques &amp; DataCenter","POWER ISSUE",
AQ1091="Exclu","Exclu",
AQ1091="SAT","TX ISSUE",
AQ1091="SPARE-ISSUE","SPARE-ISSUE",
AQ1091="Fiber CAmtel","TX ISSUE",
AQ1091="Fiber AOF","TX ISSUE",
AQ1091="Projet OCM (HUAWEI)","TRAVAUX-HUAWEI",
AQ1091="Projet OCM (NOKIA)","TRAVAUX -NOKIA",
AQ1091="ACCESS-ISSUE","ACCESS-ISSUE",
AQ1091="Projet OCM (ZTE, NOKIA, autres projets)","TRAVAUX OCM",
AQ1091="No root CAuse","No root cause",
AQ1091="ODU HS","TX ISSUE",
AQ1091="IP &amp; VLAN","TX ISSUE",
AQ1091="Warehouse HUAWEI","SPARE-ISSUE",
AQ1091="SPARE-HS","SPARE-ISSUE",
AQ1091="Power Telco","RAN ISSUE",AQ1091="no impacts","no impacts"
),"")</f>
        <v>No root cause</v>
      </c>
      <c r="AQ1091" s="126" t="s">
        <v>5344</v>
      </c>
      <c r="AR1091" s="48" t="str" cm="1">
        <f t="array" ref="AR1091">IFERROR(_xlfn.IFS(
AQ1091="MPR ISSUE","ACTIVE",
AQ1091="BSS Hardware Issue","ACTIVE",
AQ1091="Sites strategiques, MLL, Pylone, etc.","PASSIVE",
AQ1091="AKTIVCO DEFAUT GE &amp; POWER Cabinet","PASSIVE",
AQ1091="AKTIVCO Coupure ENEO &amp; Baisse de tension","PASSIVE",
AQ1091="Coupure ENEO &amp; Baisse de tension","PASSIVE",
AQ1091="Defaut GE &amp; POWER Cabinet","PASSIVE",
AQ1091="Sharing","PASSIVE",
AQ1091="Sites strategiques &amp; DataCenter","PASSIVE",
AQ1091="Exclu","Exclu",
AQ1091="SAT","ACTIVE",
AQ1091="SPARE-ISSUE","SPARE-ISSUE",
AQ1091="Fiber CAmtel","ACTIVE",
AQ1091="Fiber AOF","ACTIVE",
AQ1091="Projet OCM (HUAWEI)","PLANNED WORKS",
AQ1091="Projet OCM (NOKIA)","PLANNED WORKS",
AQ1091="ACCESS-ISSUE","ACCESS-ISSUE",
AQ1091="Projet OCM (ZTE, NOKIA, autres projets)","PLANNED WORKS",
AQ1091="No root CAuse","No root cause",
AQ1091="ODU HS","ACTIVE",
AQ1091="IP &amp; VLAN","ACTIVE",
AQ1091="Warehouse HUAWEI","SPARE-ISSUE",
AQ1091="SPARE-HS","SPARE-ISSUE",
AQ1091="Power Telco","ACTIVE", AQ1091="no impacts","no impacts"
),"")</f>
        <v>No root cause</v>
      </c>
      <c r="AS1091" s="92" t="s">
        <v>5537</v>
      </c>
      <c r="AT1091" s="98" t="s">
        <v>1952</v>
      </c>
      <c r="AV1091" s="17" t="s">
        <v>5537</v>
      </c>
      <c r="AW1091" s="7" t="s">
        <v>5537</v>
      </c>
      <c r="AX1091" s="6" t="s">
        <v>5537</v>
      </c>
      <c r="AY1091" s="7"/>
      <c r="AZ1091" s="3" t="s">
        <v>5537</v>
      </c>
      <c r="BA1091" s="18" t="s">
        <v>5537</v>
      </c>
      <c r="BB1091" s="18" t="s">
        <v>5537</v>
      </c>
      <c r="BC1091" s="18" t="s">
        <v>5537</v>
      </c>
      <c r="BD1091" s="18" t="s">
        <v>5537</v>
      </c>
      <c r="BE1091" s="18" t="s">
        <v>5537</v>
      </c>
      <c r="BF1091" s="18" t="s">
        <v>5537</v>
      </c>
      <c r="BG1091" s="18" t="s">
        <v>5537</v>
      </c>
      <c r="BH1091" s="18" t="s">
        <v>5537</v>
      </c>
      <c r="BI1091" s="18" t="s">
        <v>5537</v>
      </c>
      <c r="BJ1091" s="18" t="s">
        <v>5537</v>
      </c>
      <c r="BK1091" s="18" t="s">
        <v>5537</v>
      </c>
      <c r="BL1091" s="9" t="s">
        <v>5537</v>
      </c>
      <c r="BM1091" s="14" t="s">
        <v>5537</v>
      </c>
      <c r="BN1091" s="14" t="s">
        <v>5537</v>
      </c>
      <c r="BO1091" s="14" t="str">
        <f>_xlfn.XLOOKUP(B1091,'[4]cell downs 18042026 17h'!$B:$B,'[4]cell downs 18042026 17h'!$B:$B,"")</f>
        <v/>
      </c>
      <c r="BP1091" s="14" t="str">
        <f>_xlfn.XLOOKUP(B1091,'[5]Cells Huawei 19042026 15h'!$B:$B,'[5]Cells Huawei 19042026 15h'!$B:$B,"")</f>
        <v/>
      </c>
      <c r="BQ1091" s="9" t="str">
        <f>_xlfn.XLOOKUP(B1091,'[6]cells down 19042026 9H40'!$B:$B,'[6]cells down 19042026 9H40'!$B:$B,"")</f>
        <v/>
      </c>
      <c r="BR1091" s="9" t="s">
        <v>1952</v>
      </c>
      <c r="BS1091" s="9" t="s">
        <v>594</v>
      </c>
      <c r="BT1091" s="108"/>
    </row>
    <row r="1092" spans="1:72" s="9" customFormat="1" x14ac:dyDescent="0.35">
      <c r="A1092" s="3" t="s">
        <v>1926</v>
      </c>
      <c r="B1092" s="25" t="s">
        <v>1927</v>
      </c>
      <c r="C1092" s="3" t="str">
        <f>_xlfn.XLOOKUP(B1092,'[1]daily break down'!$D:$D,'[1]daily break down'!$E:$E,"")</f>
        <v>Yaounde</v>
      </c>
      <c r="D1092" s="3" t="s">
        <v>357</v>
      </c>
      <c r="E1092" s="3" t="s">
        <v>89</v>
      </c>
      <c r="F1092" s="3" t="s">
        <v>37</v>
      </c>
      <c r="G1092" s="3" t="s">
        <v>115</v>
      </c>
      <c r="H1092" s="34" t="str">
        <f>_xlfn.XLOOKUP(B1092,[2]CALCULATION!$B:$B,[2]CALCULATION!$H:$H,"")</f>
        <v>ZTE</v>
      </c>
      <c r="I1092" s="28">
        <v>0</v>
      </c>
      <c r="J1092" s="28">
        <v>0</v>
      </c>
      <c r="K1092" s="28">
        <v>0</v>
      </c>
      <c r="L1092" s="28">
        <v>0</v>
      </c>
      <c r="M1092" s="28">
        <v>0</v>
      </c>
      <c r="N1092" s="28">
        <v>0</v>
      </c>
      <c r="O1092" s="28">
        <v>0</v>
      </c>
      <c r="P1092" s="28">
        <v>0</v>
      </c>
      <c r="Q1092" s="28">
        <v>0</v>
      </c>
      <c r="R1092" s="28">
        <v>0</v>
      </c>
      <c r="S1092" s="93">
        <v>0</v>
      </c>
      <c r="T1092" s="93">
        <f>_xlfn.XLOOKUP(B1092,'[3]Nur des jours'!$B:$B,'[3]Nur des jours'!$U:$U,"")</f>
        <v>0</v>
      </c>
      <c r="U1092" s="93">
        <v>0</v>
      </c>
      <c r="V1092" s="93">
        <v>0</v>
      </c>
      <c r="W1092" s="93">
        <v>0</v>
      </c>
      <c r="X1092" s="93">
        <v>0</v>
      </c>
      <c r="Y1092" s="93">
        <v>8.0768649071291794</v>
      </c>
      <c r="Z1092" s="93">
        <v>0</v>
      </c>
      <c r="AA1092" s="93">
        <v>0</v>
      </c>
      <c r="AB1092" s="93">
        <v>0</v>
      </c>
      <c r="AC1092" s="93">
        <f>_xlfn.XLOOKUP(B1092,'[3]Nur des jours'!$B:$B,'[3]Nur des jours'!$N:$N,"")</f>
        <v>0</v>
      </c>
      <c r="AD1092" s="93">
        <v>0</v>
      </c>
      <c r="AE1092" s="93">
        <v>0</v>
      </c>
      <c r="AF1092" s="93">
        <v>0</v>
      </c>
      <c r="AG1092" s="93"/>
      <c r="AH1092" s="93">
        <v>0</v>
      </c>
      <c r="AI1092" s="93">
        <v>0</v>
      </c>
      <c r="AJ1092" s="93">
        <v>0</v>
      </c>
      <c r="AK1092" s="93">
        <v>0</v>
      </c>
      <c r="AL1092" s="93">
        <v>0</v>
      </c>
      <c r="AM1092" s="49" t="s">
        <v>5559</v>
      </c>
      <c r="AN1092" s="49"/>
      <c r="AO1092" s="48" t="str" cm="1">
        <f t="array" ref="AO1092">IFERROR(_xlfn.IFS(
AQ1092="MPR ISSUE","PDH",
AQ1092="BSS Hardware Issue","BSS",
AQ1092="Sites strategiques, MLL, Pylone, etc.","ENVTECH",
AQ1092="AKTIVCO DEFAUT GE &amp; POWER Cabinet","AKTIVCO",
AQ1092="AKTIVCO Coupure ENEO &amp; Baisse de tension","AKTIVCO GRID ONLY",
AQ1092="Coupure ENEO &amp; Baisse de tension","IHS GRID ONLY",
AQ1092="Defaut GE &amp; POWER Cabinet","IHS",
AQ1092="Sharing","Partners",
AQ1092="Sites strategiques &amp; DataCenter","SST &amp; DC",
AQ1092="Exclu","Exclu",
AQ1092="SAT","SAT",
AQ1092="SPARE-ISSUE","SPARE-ISSUE",
AQ1092="Fiber CAmtel","TRANS_FO_CAMTEL",
AQ1092="Fiber AOF","Fiber AOF",
AQ1092="Projet OCM (HUAWEI)","TRAVAUX-HUAWEI",
AQ1092="Projet OCM (NOKIA)","TRAVAUX-NOKIA",
AQ1092="ACCESS-ISSUE","ACCESS-ISSUE",
AQ1092="Projet OCM (ZTE, NOKIA, autres projets)","TRAVAUX OCM",
AQ1092="No root CAuse","No root cause",
AQ1092="ODU HS","PDH",
AQ1092="IP &amp; VLAN","PDH",
AQ1092="Warehouse HUAWEI","SPARE-ISSUE",
AQ1092="SPARE-HS","SPARE-ISSUE",
AQ1092="Power Telco","BSS",AQ1092="no impacts","no impacts"
),"")</f>
        <v>No root cause</v>
      </c>
      <c r="AP1092" s="48" t="str" cm="1">
        <f t="array" ref="AP1092">IFERROR(_xlfn.IFS(
AQ1092="MPR ISSUE","TX ISSUE",
AQ1092="BSS Hardware Issue","RAN ISSUE",
AQ1092="Sites strategiques, MLL, Pylone, etc.","ENVTECH",
AQ1092="AKTIVCO DEFAUT GE &amp; POWER Cabinet","POWER ISSUE",
AQ1092="AKTIVCO Coupure ENEO &amp; Baisse de tension","POWER ISSUE",
AQ1092="Coupure ENEO &amp; Baisse de tension","POWER ISSUE",
AQ1092="Defaut GE &amp; POWER Cabinet","POWER ISSUE",
AQ1092="Sharing","POWER ISSUE",
AQ1092="Sites strategiques &amp; DataCenter","POWER ISSUE",
AQ1092="Exclu","Exclu",
AQ1092="SAT","TX ISSUE",
AQ1092="SPARE-ISSUE","SPARE-ISSUE",
AQ1092="Fiber CAmtel","TX ISSUE",
AQ1092="Fiber AOF","TX ISSUE",
AQ1092="Projet OCM (HUAWEI)","TRAVAUX-HUAWEI",
AQ1092="Projet OCM (NOKIA)","TRAVAUX -NOKIA",
AQ1092="ACCESS-ISSUE","ACCESS-ISSUE",
AQ1092="Projet OCM (ZTE, NOKIA, autres projets)","TRAVAUX OCM",
AQ1092="No root CAuse","No root cause",
AQ1092="ODU HS","TX ISSUE",
AQ1092="IP &amp; VLAN","TX ISSUE",
AQ1092="Warehouse HUAWEI","SPARE-ISSUE",
AQ1092="SPARE-HS","SPARE-ISSUE",
AQ1092="Power Telco","RAN ISSUE",AQ1092="no impacts","no impacts"
),"")</f>
        <v>No root cause</v>
      </c>
      <c r="AQ1092" s="67" t="s">
        <v>5344</v>
      </c>
      <c r="AR1092" s="48" t="str" cm="1">
        <f t="array" ref="AR1092">IFERROR(_xlfn.IFS(
AQ1092="MPR ISSUE","ACTIVE",
AQ1092="BSS Hardware Issue","ACTIVE",
AQ1092="Sites strategiques, MLL, Pylone, etc.","PASSIVE",
AQ1092="AKTIVCO DEFAUT GE &amp; POWER Cabinet","PASSIVE",
AQ1092="AKTIVCO Coupure ENEO &amp; Baisse de tension","PASSIVE",
AQ1092="Coupure ENEO &amp; Baisse de tension","PASSIVE",
AQ1092="Defaut GE &amp; POWER Cabinet","PASSIVE",
AQ1092="Sharing","PASSIVE",
AQ1092="Sites strategiques &amp; DataCenter","PASSIVE",
AQ1092="Exclu","Exclu",
AQ1092="SAT","ACTIVE",
AQ1092="SPARE-ISSUE","SPARE-ISSUE",
AQ1092="Fiber CAmtel","ACTIVE",
AQ1092="Fiber AOF","ACTIVE",
AQ1092="Projet OCM (HUAWEI)","PLANNED WORKS",
AQ1092="Projet OCM (NOKIA)","PLANNED WORKS",
AQ1092="ACCESS-ISSUE","ACCESS-ISSUE",
AQ1092="Projet OCM (ZTE, NOKIA, autres projets)","PLANNED WORKS",
AQ1092="No root CAuse","No root cause",
AQ1092="ODU HS","ACTIVE",
AQ1092="IP &amp; VLAN","ACTIVE",
AQ1092="Warehouse HUAWEI","SPARE-ISSUE",
AQ1092="SPARE-HS","SPARE-ISSUE",
AQ1092="Power Telco","ACTIVE", AQ1092="no impacts","no impacts"
),"")</f>
        <v>No root cause</v>
      </c>
      <c r="AS1092" s="92" t="s">
        <v>5537</v>
      </c>
      <c r="AT1092" s="98" t="s">
        <v>1927</v>
      </c>
      <c r="AV1092" s="17" t="s">
        <v>5537</v>
      </c>
      <c r="AW1092" s="7" t="s">
        <v>5537</v>
      </c>
      <c r="AX1092" s="6" t="s">
        <v>5537</v>
      </c>
      <c r="AY1092" s="7"/>
      <c r="AZ1092" s="3" t="s">
        <v>5537</v>
      </c>
      <c r="BA1092" s="18" t="s">
        <v>5537</v>
      </c>
      <c r="BB1092" s="18" t="s">
        <v>5537</v>
      </c>
      <c r="BC1092" s="18" t="s">
        <v>5537</v>
      </c>
      <c r="BD1092" s="18" t="s">
        <v>5537</v>
      </c>
      <c r="BE1092" s="18" t="s">
        <v>5537</v>
      </c>
      <c r="BF1092" s="18" t="s">
        <v>5537</v>
      </c>
      <c r="BG1092" s="18" t="s">
        <v>5537</v>
      </c>
      <c r="BH1092" s="18" t="s">
        <v>5537</v>
      </c>
      <c r="BI1092" s="18" t="s">
        <v>5537</v>
      </c>
      <c r="BJ1092" s="18" t="s">
        <v>5537</v>
      </c>
      <c r="BK1092" s="18" t="s">
        <v>5537</v>
      </c>
      <c r="BL1092" s="9" t="s">
        <v>5537</v>
      </c>
      <c r="BM1092" s="14" t="s">
        <v>5537</v>
      </c>
      <c r="BN1092" s="14" t="s">
        <v>5537</v>
      </c>
      <c r="BO1092" s="14" t="str">
        <f>_xlfn.XLOOKUP(B1092,'[4]cell downs 18042026 17h'!$B:$B,'[4]cell downs 18042026 17h'!$B:$B,"")</f>
        <v/>
      </c>
      <c r="BP1092" s="14" t="str">
        <f>_xlfn.XLOOKUP(B1092,'[5]Cells Huawei 19042026 15h'!$B:$B,'[5]Cells Huawei 19042026 15h'!$B:$B,"")</f>
        <v/>
      </c>
      <c r="BQ1092" s="9" t="str">
        <f>_xlfn.XLOOKUP(B1092,'[6]cells down 19042026 9H40'!$B:$B,'[6]cells down 19042026 9H40'!$B:$B,"")</f>
        <v/>
      </c>
      <c r="BR1092" s="9" t="s">
        <v>5537</v>
      </c>
      <c r="BS1092" s="9" t="s">
        <v>12</v>
      </c>
      <c r="BT1092" s="108"/>
    </row>
    <row r="1093" spans="1:72" s="9" customFormat="1" ht="29" customHeight="1" x14ac:dyDescent="0.35">
      <c r="A1093" s="1" t="s">
        <v>2366</v>
      </c>
      <c r="B1093" s="8" t="s">
        <v>2367</v>
      </c>
      <c r="C1093" s="3" t="str">
        <f>_xlfn.XLOOKUP(B1093,'[1]daily break down'!$D:$D,'[1]daily break down'!$E:$E,"")</f>
        <v>Yaounde</v>
      </c>
      <c r="D1093" s="1" t="s">
        <v>21</v>
      </c>
      <c r="E1093" s="1" t="s">
        <v>36</v>
      </c>
      <c r="F1093" s="3" t="s">
        <v>37</v>
      </c>
      <c r="G1093" s="1" t="s">
        <v>38</v>
      </c>
      <c r="H1093" s="34" t="str">
        <f>_xlfn.XLOOKUP(B1093,[2]CALCULATION!$B:$B,[2]CALCULATION!$H:$H,"")</f>
        <v>ZTE</v>
      </c>
      <c r="I1093" s="28">
        <v>0</v>
      </c>
      <c r="J1093" s="28">
        <v>0</v>
      </c>
      <c r="K1093" s="28">
        <v>0</v>
      </c>
      <c r="L1093" s="28">
        <v>0</v>
      </c>
      <c r="M1093" s="28">
        <v>0</v>
      </c>
      <c r="N1093" s="28">
        <v>0</v>
      </c>
      <c r="O1093" s="28">
        <v>0</v>
      </c>
      <c r="P1093" s="28">
        <v>0</v>
      </c>
      <c r="Q1093" s="28">
        <v>0</v>
      </c>
      <c r="R1093" s="28">
        <v>0</v>
      </c>
      <c r="S1093" s="93">
        <v>0</v>
      </c>
      <c r="T1093" s="93">
        <f>_xlfn.XLOOKUP(B1093,'[3]Nur des jours'!$B:$B,'[3]Nur des jours'!$U:$U,"")</f>
        <v>0</v>
      </c>
      <c r="U1093" s="93">
        <v>0</v>
      </c>
      <c r="V1093" s="93">
        <v>0</v>
      </c>
      <c r="W1093" s="93">
        <v>0</v>
      </c>
      <c r="X1093" s="93">
        <v>0</v>
      </c>
      <c r="Y1093" s="93">
        <v>1.4514186734696788</v>
      </c>
      <c r="Z1093" s="93">
        <v>0</v>
      </c>
      <c r="AA1093" s="93">
        <v>0</v>
      </c>
      <c r="AB1093" s="93">
        <v>0</v>
      </c>
      <c r="AC1093" s="93">
        <f>_xlfn.XLOOKUP(B1093,'[3]Nur des jours'!$B:$B,'[3]Nur des jours'!$N:$N,"")</f>
        <v>0</v>
      </c>
      <c r="AD1093" s="93">
        <v>0</v>
      </c>
      <c r="AE1093" s="93">
        <v>0</v>
      </c>
      <c r="AF1093" s="93">
        <v>0</v>
      </c>
      <c r="AG1093" s="93"/>
      <c r="AH1093" s="93">
        <v>0</v>
      </c>
      <c r="AI1093" s="93">
        <v>0</v>
      </c>
      <c r="AJ1093" s="93">
        <v>0</v>
      </c>
      <c r="AK1093" s="93">
        <v>0</v>
      </c>
      <c r="AL1093" s="93">
        <v>0</v>
      </c>
      <c r="AM1093" s="49" t="s">
        <v>5559</v>
      </c>
      <c r="AN1093" s="49"/>
      <c r="AO1093" s="48" t="str" cm="1">
        <f t="array" ref="AO1093">IFERROR(_xlfn.IFS(
AQ1093="MPR ISSUE","PDH",
AQ1093="BSS Hardware Issue","BSS",
AQ1093="Sites strategiques, MLL, Pylone, etc.","ENVTECH",
AQ1093="AKTIVCO DEFAUT GE &amp; POWER Cabinet","AKTIVCO",
AQ1093="AKTIVCO Coupure ENEO &amp; Baisse de tension","AKTIVCO GRID ONLY",
AQ1093="Coupure ENEO &amp; Baisse de tension","IHS GRID ONLY",
AQ1093="Defaut GE &amp; POWER Cabinet","IHS",
AQ1093="Sharing","Partners",
AQ1093="Sites strategiques &amp; DataCenter","SST &amp; DC",
AQ1093="Exclu","Exclu",
AQ1093="SAT","SAT",
AQ1093="SPARE-ISSUE","SPARE-ISSUE",
AQ1093="Fiber CAmtel","TRANS_FO_CAMTEL",
AQ1093="Fiber AOF","Fiber AOF",
AQ1093="Projet OCM (HUAWEI)","TRAVAUX-HUAWEI",
AQ1093="Projet OCM (NOKIA)","TRAVAUX-NOKIA",
AQ1093="ACCESS-ISSUE","ACCESS-ISSUE",
AQ1093="Projet OCM (ZTE, NOKIA, autres projets)","TRAVAUX OCM",
AQ1093="No root CAuse","No root cause",
AQ1093="ODU HS","PDH",
AQ1093="IP &amp; VLAN","PDH",
AQ1093="Warehouse HUAWEI","SPARE-ISSUE",
AQ1093="SPARE-HS","SPARE-ISSUE",
AQ1093="Power Telco","BSS",AQ1093="no impacts","no impacts"
),"")</f>
        <v>No root cause</v>
      </c>
      <c r="AP1093" s="48" t="str" cm="1">
        <f t="array" ref="AP1093">IFERROR(_xlfn.IFS(
AQ1093="MPR ISSUE","TX ISSUE",
AQ1093="BSS Hardware Issue","RAN ISSUE",
AQ1093="Sites strategiques, MLL, Pylone, etc.","ENVTECH",
AQ1093="AKTIVCO DEFAUT GE &amp; POWER Cabinet","POWER ISSUE",
AQ1093="AKTIVCO Coupure ENEO &amp; Baisse de tension","POWER ISSUE",
AQ1093="Coupure ENEO &amp; Baisse de tension","POWER ISSUE",
AQ1093="Defaut GE &amp; POWER Cabinet","POWER ISSUE",
AQ1093="Sharing","POWER ISSUE",
AQ1093="Sites strategiques &amp; DataCenter","POWER ISSUE",
AQ1093="Exclu","Exclu",
AQ1093="SAT","TX ISSUE",
AQ1093="SPARE-ISSUE","SPARE-ISSUE",
AQ1093="Fiber CAmtel","TX ISSUE",
AQ1093="Fiber AOF","TX ISSUE",
AQ1093="Projet OCM (HUAWEI)","TRAVAUX-HUAWEI",
AQ1093="Projet OCM (NOKIA)","TRAVAUX -NOKIA",
AQ1093="ACCESS-ISSUE","ACCESS-ISSUE",
AQ1093="Projet OCM (ZTE, NOKIA, autres projets)","TRAVAUX OCM",
AQ1093="No root CAuse","No root cause",
AQ1093="ODU HS","TX ISSUE",
AQ1093="IP &amp; VLAN","TX ISSUE",
AQ1093="Warehouse HUAWEI","SPARE-ISSUE",
AQ1093="SPARE-HS","SPARE-ISSUE",
AQ1093="Power Telco","RAN ISSUE",AQ1093="no impacts","no impacts"
),"")</f>
        <v>No root cause</v>
      </c>
      <c r="AQ1093" s="67" t="s">
        <v>5344</v>
      </c>
      <c r="AR1093" s="48" t="str" cm="1">
        <f t="array" ref="AR1093">IFERROR(_xlfn.IFS(
AQ1093="MPR ISSUE","ACTIVE",
AQ1093="BSS Hardware Issue","ACTIVE",
AQ1093="Sites strategiques, MLL, Pylone, etc.","PASSIVE",
AQ1093="AKTIVCO DEFAUT GE &amp; POWER Cabinet","PASSIVE",
AQ1093="AKTIVCO Coupure ENEO &amp; Baisse de tension","PASSIVE",
AQ1093="Coupure ENEO &amp; Baisse de tension","PASSIVE",
AQ1093="Defaut GE &amp; POWER Cabinet","PASSIVE",
AQ1093="Sharing","PASSIVE",
AQ1093="Sites strategiques &amp; DataCenter","PASSIVE",
AQ1093="Exclu","Exclu",
AQ1093="SAT","ACTIVE",
AQ1093="SPARE-ISSUE","SPARE-ISSUE",
AQ1093="Fiber CAmtel","ACTIVE",
AQ1093="Fiber AOF","ACTIVE",
AQ1093="Projet OCM (HUAWEI)","PLANNED WORKS",
AQ1093="Projet OCM (NOKIA)","PLANNED WORKS",
AQ1093="ACCESS-ISSUE","ACCESS-ISSUE",
AQ1093="Projet OCM (ZTE, NOKIA, autres projets)","PLANNED WORKS",
AQ1093="No root CAuse","No root cause",
AQ1093="ODU HS","ACTIVE",
AQ1093="IP &amp; VLAN","ACTIVE",
AQ1093="Warehouse HUAWEI","SPARE-ISSUE",
AQ1093="SPARE-HS","SPARE-ISSUE",
AQ1093="Power Telco","ACTIVE", AQ1093="no impacts","no impacts"
),"")</f>
        <v>No root cause</v>
      </c>
      <c r="AS1093" s="92" t="s">
        <v>5537</v>
      </c>
      <c r="AT1093" s="98" t="s">
        <v>2367</v>
      </c>
      <c r="AV1093" s="17" t="s">
        <v>5537</v>
      </c>
      <c r="AW1093" s="7" t="s">
        <v>5537</v>
      </c>
      <c r="AX1093" s="6" t="s">
        <v>5537</v>
      </c>
      <c r="AY1093" s="7"/>
      <c r="AZ1093" s="3" t="s">
        <v>5537</v>
      </c>
      <c r="BA1093" s="18" t="s">
        <v>5537</v>
      </c>
      <c r="BB1093" s="18" t="s">
        <v>5537</v>
      </c>
      <c r="BC1093" s="18" t="s">
        <v>5537</v>
      </c>
      <c r="BD1093" s="18" t="s">
        <v>5537</v>
      </c>
      <c r="BE1093" s="18" t="s">
        <v>5537</v>
      </c>
      <c r="BF1093" s="18" t="s">
        <v>5537</v>
      </c>
      <c r="BG1093" s="18" t="s">
        <v>5537</v>
      </c>
      <c r="BH1093" s="18" t="s">
        <v>5537</v>
      </c>
      <c r="BI1093" s="18" t="s">
        <v>5537</v>
      </c>
      <c r="BJ1093" s="18" t="s">
        <v>5537</v>
      </c>
      <c r="BK1093" s="18" t="s">
        <v>5537</v>
      </c>
      <c r="BL1093" s="9" t="s">
        <v>5537</v>
      </c>
      <c r="BM1093" s="14" t="s">
        <v>5537</v>
      </c>
      <c r="BN1093" s="14" t="s">
        <v>5537</v>
      </c>
      <c r="BO1093" s="14" t="str">
        <f>_xlfn.XLOOKUP(B1093,'[4]cell downs 18042026 17h'!$B:$B,'[4]cell downs 18042026 17h'!$B:$B,"")</f>
        <v/>
      </c>
      <c r="BP1093" s="14" t="str">
        <f>_xlfn.XLOOKUP(B1093,'[5]Cells Huawei 19042026 15h'!$B:$B,'[5]Cells Huawei 19042026 15h'!$B:$B,"")</f>
        <v/>
      </c>
      <c r="BQ1093" s="9" t="str">
        <f>_xlfn.XLOOKUP(B1093,'[6]cells down 19042026 9H40'!$B:$B,'[6]cells down 19042026 9H40'!$B:$B,"")</f>
        <v/>
      </c>
      <c r="BR1093" s="9" t="s">
        <v>5537</v>
      </c>
      <c r="BS1093" s="9" t="s">
        <v>12</v>
      </c>
      <c r="BT1093" s="108"/>
    </row>
    <row r="1094" spans="1:72" s="9" customFormat="1" x14ac:dyDescent="0.35">
      <c r="A1094" s="1" t="s">
        <v>496</v>
      </c>
      <c r="B1094" s="8" t="s">
        <v>497</v>
      </c>
      <c r="C1094" s="3" t="str">
        <f>_xlfn.XLOOKUP(B1094,'[1]daily break down'!$D:$D,'[1]daily break down'!$E:$E,"")</f>
        <v>SUD-OUEST</v>
      </c>
      <c r="D1094" s="1" t="s">
        <v>21</v>
      </c>
      <c r="E1094" s="1" t="s">
        <v>22</v>
      </c>
      <c r="F1094" s="3" t="s">
        <v>13</v>
      </c>
      <c r="G1094" s="1" t="s">
        <v>14</v>
      </c>
      <c r="H1094" s="32" t="str">
        <f>_xlfn.XLOOKUP(B1094,[2]CALCULATION!$B:$B,[2]CALCULATION!$H:$H,"")</f>
        <v>Huawei</v>
      </c>
      <c r="I1094" s="28">
        <v>4.2103091033093349</v>
      </c>
      <c r="J1094" s="28">
        <v>1.8048742555638311</v>
      </c>
      <c r="K1094" s="28">
        <v>0</v>
      </c>
      <c r="L1094" s="28">
        <v>2.8289109473137519</v>
      </c>
      <c r="M1094" s="28">
        <v>4.2322819197963666</v>
      </c>
      <c r="N1094" s="28">
        <v>2.8563591328442235</v>
      </c>
      <c r="O1094" s="28">
        <v>0.83134650560877554</v>
      </c>
      <c r="P1094" s="28">
        <v>1.8698474458741039</v>
      </c>
      <c r="Q1094" s="28">
        <v>6.1185733078791094</v>
      </c>
      <c r="R1094" s="28">
        <v>7.8626656165372548</v>
      </c>
      <c r="S1094" s="93">
        <v>0</v>
      </c>
      <c r="T1094" s="93">
        <f>_xlfn.XLOOKUP(B1094,'[3]Nur des jours'!$B:$B,'[3]Nur des jours'!$U:$U,"")</f>
        <v>0.89086216195392554</v>
      </c>
      <c r="U1094" s="93">
        <v>7.4907328933062805E-3</v>
      </c>
      <c r="V1094" s="93">
        <v>0</v>
      </c>
      <c r="W1094" s="93">
        <v>0.89086216195392554</v>
      </c>
      <c r="X1094" s="93">
        <v>16.849030342462036</v>
      </c>
      <c r="Y1094" s="93">
        <v>10.473649741890748</v>
      </c>
      <c r="Z1094" s="93">
        <v>0</v>
      </c>
      <c r="AA1094" s="93">
        <v>1.3861957920629622</v>
      </c>
      <c r="AB1094" s="93">
        <v>0</v>
      </c>
      <c r="AC1094" s="93">
        <f>_xlfn.XLOOKUP(B1094,'[3]Nur des jours'!$B:$B,'[3]Nur des jours'!$N:$N,"")</f>
        <v>0</v>
      </c>
      <c r="AD1094" s="93">
        <v>0</v>
      </c>
      <c r="AE1094" s="93">
        <v>0</v>
      </c>
      <c r="AF1094" s="93">
        <v>0</v>
      </c>
      <c r="AG1094" s="93"/>
      <c r="AH1094" s="93">
        <v>0</v>
      </c>
      <c r="AI1094" s="93">
        <v>0</v>
      </c>
      <c r="AJ1094" s="93">
        <v>0</v>
      </c>
      <c r="AK1094" s="93">
        <v>0</v>
      </c>
      <c r="AL1094" s="93">
        <v>0</v>
      </c>
      <c r="AM1094" s="49" t="s">
        <v>5559</v>
      </c>
      <c r="AN1094" s="49"/>
      <c r="AO1094" s="48" t="str" cm="1">
        <f t="array" ref="AO1094">IFERROR(_xlfn.IFS(
AQ1094="MPR ISSUE","PDH",
AQ1094="BSS Hardware Issue","BSS",
AQ1094="Sites strategiques, MLL, Pylone, etc.","ENVTECH",
AQ1094="AKTIVCO DEFAUT GE &amp; POWER Cabinet","AKTIVCO",
AQ1094="AKTIVCO Coupure ENEO &amp; Baisse de tension","AKTIVCO GRID ONLY",
AQ1094="Coupure ENEO &amp; Baisse de tension","IHS GRID ONLY",
AQ1094="Defaut GE &amp; POWER Cabinet","IHS",
AQ1094="Sharing","Partners",
AQ1094="Sites strategiques &amp; DataCenter","SST &amp; DC",
AQ1094="Exclu","Exclu",
AQ1094="SAT","SAT",
AQ1094="SPARE-ISSUE","SPARE-ISSUE",
AQ1094="Fiber CAmtel","TRANS_FO_CAMTEL",
AQ1094="Fiber AOF","Fiber AOF",
AQ1094="Projet OCM (HUAWEI)","TRAVAUX-HUAWEI",
AQ1094="Projet OCM (NOKIA)","TRAVAUX-NOKIA",
AQ1094="ACCESS-ISSUE","ACCESS-ISSUE",
AQ1094="Projet OCM (ZTE, NOKIA, autres projets)","TRAVAUX OCM",
AQ1094="No root CAuse","No root cause",
AQ1094="ODU HS","PDH",
AQ1094="IP &amp; VLAN","PDH",
AQ1094="Warehouse HUAWEI","SPARE-ISSUE",
AQ1094="SPARE-HS","SPARE-ISSUE",
AQ1094="Power Telco","BSS",AQ1094="no impacts","no impacts"
),"")</f>
        <v>No root cause</v>
      </c>
      <c r="AP1094" s="48" t="str" cm="1">
        <f t="array" ref="AP1094">IFERROR(_xlfn.IFS(
AQ1094="MPR ISSUE","TX ISSUE",
AQ1094="BSS Hardware Issue","RAN ISSUE",
AQ1094="Sites strategiques, MLL, Pylone, etc.","ENVTECH",
AQ1094="AKTIVCO DEFAUT GE &amp; POWER Cabinet","POWER ISSUE",
AQ1094="AKTIVCO Coupure ENEO &amp; Baisse de tension","POWER ISSUE",
AQ1094="Coupure ENEO &amp; Baisse de tension","POWER ISSUE",
AQ1094="Defaut GE &amp; POWER Cabinet","POWER ISSUE",
AQ1094="Sharing","POWER ISSUE",
AQ1094="Sites strategiques &amp; DataCenter","POWER ISSUE",
AQ1094="Exclu","Exclu",
AQ1094="SAT","TX ISSUE",
AQ1094="SPARE-ISSUE","SPARE-ISSUE",
AQ1094="Fiber CAmtel","TX ISSUE",
AQ1094="Fiber AOF","TX ISSUE",
AQ1094="Projet OCM (HUAWEI)","TRAVAUX-HUAWEI",
AQ1094="Projet OCM (NOKIA)","TRAVAUX -NOKIA",
AQ1094="ACCESS-ISSUE","ACCESS-ISSUE",
AQ1094="Projet OCM (ZTE, NOKIA, autres projets)","TRAVAUX OCM",
AQ1094="No root CAuse","No root cause",
AQ1094="ODU HS","TX ISSUE",
AQ1094="IP &amp; VLAN","TX ISSUE",
AQ1094="Warehouse HUAWEI","SPARE-ISSUE",
AQ1094="SPARE-HS","SPARE-ISSUE",
AQ1094="Power Telco","RAN ISSUE",AQ1094="no impacts","no impacts"
),"")</f>
        <v>No root cause</v>
      </c>
      <c r="AQ1094" s="67" t="s">
        <v>5344</v>
      </c>
      <c r="AR1094" s="48" t="str" cm="1">
        <f t="array" ref="AR1094">IFERROR(_xlfn.IFS(
AQ1094="MPR ISSUE","ACTIVE",
AQ1094="BSS Hardware Issue","ACTIVE",
AQ1094="Sites strategiques, MLL, Pylone, etc.","PASSIVE",
AQ1094="AKTIVCO DEFAUT GE &amp; POWER Cabinet","PASSIVE",
AQ1094="AKTIVCO Coupure ENEO &amp; Baisse de tension","PASSIVE",
AQ1094="Coupure ENEO &amp; Baisse de tension","PASSIVE",
AQ1094="Defaut GE &amp; POWER Cabinet","PASSIVE",
AQ1094="Sharing","PASSIVE",
AQ1094="Sites strategiques &amp; DataCenter","PASSIVE",
AQ1094="Exclu","Exclu",
AQ1094="SAT","ACTIVE",
AQ1094="SPARE-ISSUE","SPARE-ISSUE",
AQ1094="Fiber CAmtel","ACTIVE",
AQ1094="Fiber AOF","ACTIVE",
AQ1094="Projet OCM (HUAWEI)","PLANNED WORKS",
AQ1094="Projet OCM (NOKIA)","PLANNED WORKS",
AQ1094="ACCESS-ISSUE","ACCESS-ISSUE",
AQ1094="Projet OCM (ZTE, NOKIA, autres projets)","PLANNED WORKS",
AQ1094="No root CAuse","No root cause",
AQ1094="ODU HS","ACTIVE",
AQ1094="IP &amp; VLAN","ACTIVE",
AQ1094="Warehouse HUAWEI","SPARE-ISSUE",
AQ1094="SPARE-HS","SPARE-ISSUE",
AQ1094="Power Telco","ACTIVE", AQ1094="no impacts","no impacts"
),"")</f>
        <v>No root cause</v>
      </c>
      <c r="AS1094" s="92" t="s">
        <v>5537</v>
      </c>
      <c r="AT1094" s="98" t="s">
        <v>497</v>
      </c>
      <c r="AV1094" s="17" t="s">
        <v>5537</v>
      </c>
      <c r="AW1094" s="7" t="s">
        <v>5537</v>
      </c>
      <c r="AX1094" s="6" t="s">
        <v>5537</v>
      </c>
      <c r="AY1094" s="7"/>
      <c r="AZ1094" s="3" t="s">
        <v>5537</v>
      </c>
      <c r="BA1094" s="18" t="s">
        <v>5537</v>
      </c>
      <c r="BB1094" s="18" t="s">
        <v>5537</v>
      </c>
      <c r="BC1094" s="18" t="s">
        <v>5537</v>
      </c>
      <c r="BD1094" s="18" t="s">
        <v>5537</v>
      </c>
      <c r="BE1094" s="18" t="s">
        <v>5537</v>
      </c>
      <c r="BF1094" s="18" t="s">
        <v>5537</v>
      </c>
      <c r="BG1094" s="18" t="s">
        <v>5537</v>
      </c>
      <c r="BH1094" s="18" t="s">
        <v>5537</v>
      </c>
      <c r="BI1094" s="18" t="s">
        <v>5537</v>
      </c>
      <c r="BJ1094" s="18" t="s">
        <v>5537</v>
      </c>
      <c r="BK1094" s="18" t="s">
        <v>5537</v>
      </c>
      <c r="BL1094" s="9" t="s">
        <v>5537</v>
      </c>
      <c r="BM1094" s="14" t="s">
        <v>5537</v>
      </c>
      <c r="BN1094" s="14" t="s">
        <v>5537</v>
      </c>
      <c r="BO1094" s="14" t="str">
        <f>_xlfn.XLOOKUP(B1094,'[4]cell downs 18042026 17h'!$B:$B,'[4]cell downs 18042026 17h'!$B:$B,"")</f>
        <v/>
      </c>
      <c r="BP1094" s="14" t="str">
        <f>_xlfn.XLOOKUP(B1094,'[5]Cells Huawei 19042026 15h'!$B:$B,'[5]Cells Huawei 19042026 15h'!$B:$B,"")</f>
        <v/>
      </c>
      <c r="BQ1094" s="9" t="str">
        <f>_xlfn.XLOOKUP(B1094,'[6]cells down 19042026 9H40'!$B:$B,'[6]cells down 19042026 9H40'!$B:$B,"")</f>
        <v/>
      </c>
      <c r="BR1094" s="9" t="s">
        <v>5537</v>
      </c>
      <c r="BS1094" s="9" t="s">
        <v>302</v>
      </c>
      <c r="BT1094" s="108"/>
    </row>
    <row r="1095" spans="1:72" s="9" customFormat="1" x14ac:dyDescent="0.35">
      <c r="A1095" s="1" t="s">
        <v>3155</v>
      </c>
      <c r="B1095" s="1" t="s">
        <v>3156</v>
      </c>
      <c r="C1095" s="3" t="str">
        <f>_xlfn.XLOOKUP(B1095,'[1]daily break down'!$D:$D,'[1]daily break down'!$E:$E,"")</f>
        <v>Douala</v>
      </c>
      <c r="D1095" s="1" t="s">
        <v>21</v>
      </c>
      <c r="E1095" s="1" t="s">
        <v>12</v>
      </c>
      <c r="F1095" s="3" t="s">
        <v>31</v>
      </c>
      <c r="G1095" s="1" t="s">
        <v>32</v>
      </c>
      <c r="H1095" s="34" t="str">
        <f>_xlfn.XLOOKUP(B1095,[2]CALCULATION!$B:$B,[2]CALCULATION!$H:$H,"")</f>
        <v>ZTE</v>
      </c>
      <c r="I1095" s="28">
        <v>0</v>
      </c>
      <c r="J1095" s="28">
        <v>31.170865757505716</v>
      </c>
      <c r="K1095" s="28">
        <v>53.219071120585099</v>
      </c>
      <c r="L1095" s="28">
        <v>22.29885955375207</v>
      </c>
      <c r="M1095" s="28">
        <v>49.418023559425087</v>
      </c>
      <c r="N1095" s="28">
        <v>20.376006255118671</v>
      </c>
      <c r="O1095" s="28">
        <v>0</v>
      </c>
      <c r="P1095" s="28">
        <v>0</v>
      </c>
      <c r="Q1095" s="28">
        <v>12.850976506208037</v>
      </c>
      <c r="R1095" s="28">
        <v>0</v>
      </c>
      <c r="S1095" s="93">
        <v>0</v>
      </c>
      <c r="T1095" s="93">
        <f>_xlfn.XLOOKUP(B1095,'[3]Nur des jours'!$B:$B,'[3]Nur des jours'!$U:$U,"")</f>
        <v>0</v>
      </c>
      <c r="U1095" s="93">
        <v>0</v>
      </c>
      <c r="V1095" s="93">
        <v>0</v>
      </c>
      <c r="W1095" s="93">
        <v>0</v>
      </c>
      <c r="X1095" s="93">
        <v>0</v>
      </c>
      <c r="Y1095" s="93">
        <v>0</v>
      </c>
      <c r="Z1095" s="93">
        <v>0</v>
      </c>
      <c r="AA1095" s="93">
        <v>0</v>
      </c>
      <c r="AB1095" s="93">
        <v>0</v>
      </c>
      <c r="AC1095" s="93">
        <f>_xlfn.XLOOKUP(B1095,'[3]Nur des jours'!$B:$B,'[3]Nur des jours'!$N:$N,"")</f>
        <v>0</v>
      </c>
      <c r="AD1095" s="93">
        <v>0</v>
      </c>
      <c r="AE1095" s="93">
        <v>0</v>
      </c>
      <c r="AF1095" s="93">
        <v>0</v>
      </c>
      <c r="AG1095" s="93"/>
      <c r="AH1095" s="93">
        <v>0</v>
      </c>
      <c r="AI1095" s="93">
        <v>0</v>
      </c>
      <c r="AJ1095" s="93">
        <v>0</v>
      </c>
      <c r="AK1095" s="93">
        <v>0</v>
      </c>
      <c r="AL1095" s="93">
        <v>0</v>
      </c>
      <c r="AM1095" s="49" t="s">
        <v>5559</v>
      </c>
      <c r="AN1095" s="49"/>
      <c r="AO1095" s="48" t="str" cm="1">
        <f t="array" ref="AO1095">IFERROR(_xlfn.IFS(
AQ1095="MPR ISSUE","PDH",
AQ1095="BSS Hardware Issue","BSS",
AQ1095="Sites strategiques, MLL, Pylone, etc.","ENVTECH",
AQ1095="AKTIVCO DEFAUT GE &amp; POWER Cabinet","AKTIVCO",
AQ1095="AKTIVCO Coupure ENEO &amp; Baisse de tension","AKTIVCO GRID ONLY",
AQ1095="Coupure ENEO &amp; Baisse de tension","IHS GRID ONLY",
AQ1095="Defaut GE &amp; POWER Cabinet","IHS",
AQ1095="Sharing","Partners",
AQ1095="Sites strategiques &amp; DataCenter","SST &amp; DC",
AQ1095="Exclu","Exclu",
AQ1095="SAT","SAT",
AQ1095="SPARE-ISSUE","SPARE-ISSUE",
AQ1095="Fiber CAmtel","TRANS_FO_CAMTEL",
AQ1095="Fiber AOF","Fiber AOF",
AQ1095="Projet OCM (HUAWEI)","TRAVAUX-HUAWEI",
AQ1095="Projet OCM (NOKIA)","TRAVAUX-NOKIA",
AQ1095="ACCESS-ISSUE","ACCESS-ISSUE",
AQ1095="Projet OCM (ZTE, NOKIA, autres projets)","TRAVAUX OCM",
AQ1095="No root CAuse","No root cause",
AQ1095="ODU HS","PDH",
AQ1095="IP &amp; VLAN","PDH",
AQ1095="Warehouse HUAWEI","SPARE-ISSUE",
AQ1095="SPARE-HS","SPARE-ISSUE",
AQ1095="Power Telco","BSS",AQ1095="no impacts","no impacts"
),"")</f>
        <v>No root cause</v>
      </c>
      <c r="AP1095" s="48" t="str" cm="1">
        <f t="array" ref="AP1095">IFERROR(_xlfn.IFS(
AQ1095="MPR ISSUE","TX ISSUE",
AQ1095="BSS Hardware Issue","RAN ISSUE",
AQ1095="Sites strategiques, MLL, Pylone, etc.","ENVTECH",
AQ1095="AKTIVCO DEFAUT GE &amp; POWER Cabinet","POWER ISSUE",
AQ1095="AKTIVCO Coupure ENEO &amp; Baisse de tension","POWER ISSUE",
AQ1095="Coupure ENEO &amp; Baisse de tension","POWER ISSUE",
AQ1095="Defaut GE &amp; POWER Cabinet","POWER ISSUE",
AQ1095="Sharing","POWER ISSUE",
AQ1095="Sites strategiques &amp; DataCenter","POWER ISSUE",
AQ1095="Exclu","Exclu",
AQ1095="SAT","TX ISSUE",
AQ1095="SPARE-ISSUE","SPARE-ISSUE",
AQ1095="Fiber CAmtel","TX ISSUE",
AQ1095="Fiber AOF","TX ISSUE",
AQ1095="Projet OCM (HUAWEI)","TRAVAUX-HUAWEI",
AQ1095="Projet OCM (NOKIA)","TRAVAUX -NOKIA",
AQ1095="ACCESS-ISSUE","ACCESS-ISSUE",
AQ1095="Projet OCM (ZTE, NOKIA, autres projets)","TRAVAUX OCM",
AQ1095="No root CAuse","No root cause",
AQ1095="ODU HS","TX ISSUE",
AQ1095="IP &amp; VLAN","TX ISSUE",
AQ1095="Warehouse HUAWEI","SPARE-ISSUE",
AQ1095="SPARE-HS","SPARE-ISSUE",
AQ1095="Power Telco","RAN ISSUE",AQ1095="no impacts","no impacts"
),"")</f>
        <v>No root cause</v>
      </c>
      <c r="AQ1095" s="67" t="s">
        <v>5344</v>
      </c>
      <c r="AR1095" s="48" t="str" cm="1">
        <f t="array" ref="AR1095">IFERROR(_xlfn.IFS(
AQ1095="MPR ISSUE","ACTIVE",
AQ1095="BSS Hardware Issue","ACTIVE",
AQ1095="Sites strategiques, MLL, Pylone, etc.","PASSIVE",
AQ1095="AKTIVCO DEFAUT GE &amp; POWER Cabinet","PASSIVE",
AQ1095="AKTIVCO Coupure ENEO &amp; Baisse de tension","PASSIVE",
AQ1095="Coupure ENEO &amp; Baisse de tension","PASSIVE",
AQ1095="Defaut GE &amp; POWER Cabinet","PASSIVE",
AQ1095="Sharing","PASSIVE",
AQ1095="Sites strategiques &amp; DataCenter","PASSIVE",
AQ1095="Exclu","Exclu",
AQ1095="SAT","ACTIVE",
AQ1095="SPARE-ISSUE","SPARE-ISSUE",
AQ1095="Fiber CAmtel","ACTIVE",
AQ1095="Fiber AOF","ACTIVE",
AQ1095="Projet OCM (HUAWEI)","PLANNED WORKS",
AQ1095="Projet OCM (NOKIA)","PLANNED WORKS",
AQ1095="ACCESS-ISSUE","ACCESS-ISSUE",
AQ1095="Projet OCM (ZTE, NOKIA, autres projets)","PLANNED WORKS",
AQ1095="No root CAuse","No root cause",
AQ1095="ODU HS","ACTIVE",
AQ1095="IP &amp; VLAN","ACTIVE",
AQ1095="Warehouse HUAWEI","SPARE-ISSUE",
AQ1095="SPARE-HS","SPARE-ISSUE",
AQ1095="Power Telco","ACTIVE", AQ1095="no impacts","no impacts"
),"")</f>
        <v>No root cause</v>
      </c>
      <c r="AS1095" s="92" t="s">
        <v>5537</v>
      </c>
      <c r="AT1095" s="98" t="s">
        <v>3156</v>
      </c>
      <c r="AV1095" s="17" t="s">
        <v>5537</v>
      </c>
      <c r="AW1095" s="7" t="s">
        <v>5537</v>
      </c>
      <c r="AX1095" s="6" t="s">
        <v>5537</v>
      </c>
      <c r="AY1095" s="7"/>
      <c r="AZ1095" s="3" t="s">
        <v>5537</v>
      </c>
      <c r="BA1095" s="18" t="s">
        <v>5537</v>
      </c>
      <c r="BB1095" s="18" t="s">
        <v>5537</v>
      </c>
      <c r="BC1095" s="18" t="s">
        <v>5537</v>
      </c>
      <c r="BD1095" s="18" t="s">
        <v>5537</v>
      </c>
      <c r="BE1095" s="18" t="s">
        <v>5537</v>
      </c>
      <c r="BF1095" s="18" t="s">
        <v>5537</v>
      </c>
      <c r="BG1095" s="18" t="s">
        <v>5537</v>
      </c>
      <c r="BH1095" s="18" t="s">
        <v>5537</v>
      </c>
      <c r="BI1095" s="18" t="s">
        <v>5537</v>
      </c>
      <c r="BJ1095" s="18" t="s">
        <v>5537</v>
      </c>
      <c r="BK1095" s="18" t="s">
        <v>5537</v>
      </c>
      <c r="BL1095" s="9" t="s">
        <v>5537</v>
      </c>
      <c r="BM1095" s="14" t="s">
        <v>5537</v>
      </c>
      <c r="BN1095" s="14" t="s">
        <v>5537</v>
      </c>
      <c r="BO1095" s="14" t="str">
        <f>_xlfn.XLOOKUP(B1095,'[4]cell downs 18042026 17h'!$B:$B,'[4]cell downs 18042026 17h'!$B:$B,"")</f>
        <v/>
      </c>
      <c r="BP1095" s="14" t="str">
        <f>_xlfn.XLOOKUP(B1095,'[5]Cells Huawei 19042026 15h'!$B:$B,'[5]Cells Huawei 19042026 15h'!$B:$B,"")</f>
        <v/>
      </c>
      <c r="BQ1095" s="9" t="str">
        <f>_xlfn.XLOOKUP(B1095,'[6]cells down 19042026 9H40'!$B:$B,'[6]cells down 19042026 9H40'!$B:$B,"")</f>
        <v/>
      </c>
      <c r="BR1095" s="9" t="s">
        <v>5537</v>
      </c>
      <c r="BS1095" s="9" t="s">
        <v>5537</v>
      </c>
      <c r="BT1095" s="108"/>
    </row>
    <row r="1096" spans="1:72" s="9" customFormat="1" x14ac:dyDescent="0.35">
      <c r="A1096" s="1" t="s">
        <v>380</v>
      </c>
      <c r="B1096" s="8" t="s">
        <v>381</v>
      </c>
      <c r="C1096" s="3" t="str">
        <f>_xlfn.XLOOKUP(B1096,'[1]daily break down'!$D:$D,'[1]daily break down'!$E:$E,"")</f>
        <v>Yaounde</v>
      </c>
      <c r="D1096" s="1"/>
      <c r="E1096" s="1"/>
      <c r="F1096" s="3" t="s">
        <v>37</v>
      </c>
      <c r="G1096" s="1" t="s">
        <v>38</v>
      </c>
      <c r="H1096" s="34" t="str">
        <f>_xlfn.XLOOKUP(B1096,[2]CALCULATION!$B:$B,[2]CALCULATION!$H:$H,"")</f>
        <v>ZTE</v>
      </c>
      <c r="I1096" s="28">
        <v>0</v>
      </c>
      <c r="J1096" s="28">
        <v>0</v>
      </c>
      <c r="K1096" s="28">
        <v>0</v>
      </c>
      <c r="L1096" s="28">
        <v>0</v>
      </c>
      <c r="M1096" s="28">
        <v>2.3434222804359179</v>
      </c>
      <c r="N1096" s="28">
        <v>0</v>
      </c>
      <c r="O1096" s="28">
        <v>0</v>
      </c>
      <c r="P1096" s="28">
        <v>0.20583463886106595</v>
      </c>
      <c r="Q1096" s="28">
        <v>0</v>
      </c>
      <c r="R1096" s="28">
        <v>0</v>
      </c>
      <c r="S1096" s="93">
        <v>1.3911361087568404E-2</v>
      </c>
      <c r="T1096" s="93">
        <f>_xlfn.XLOOKUP(B1096,'[3]Nur des jours'!$B:$B,'[3]Nur des jours'!$U:$U,"")</f>
        <v>0</v>
      </c>
      <c r="U1096" s="93">
        <v>0</v>
      </c>
      <c r="V1096" s="93">
        <v>0</v>
      </c>
      <c r="W1096" s="93">
        <v>0</v>
      </c>
      <c r="X1096" s="93">
        <v>0</v>
      </c>
      <c r="Y1096" s="93">
        <v>1.2089686188229989</v>
      </c>
      <c r="Z1096" s="93">
        <v>0</v>
      </c>
      <c r="AA1096" s="93">
        <v>1.3101826882742205</v>
      </c>
      <c r="AB1096" s="93">
        <v>0</v>
      </c>
      <c r="AC1096" s="93">
        <f>_xlfn.XLOOKUP(B1096,'[3]Nur des jours'!$B:$B,'[3]Nur des jours'!$N:$N,"")</f>
        <v>0</v>
      </c>
      <c r="AD1096" s="93">
        <v>0</v>
      </c>
      <c r="AE1096" s="93">
        <v>0</v>
      </c>
      <c r="AF1096" s="93">
        <v>0</v>
      </c>
      <c r="AG1096" s="93"/>
      <c r="AH1096" s="93">
        <v>0</v>
      </c>
      <c r="AI1096" s="93">
        <v>0</v>
      </c>
      <c r="AJ1096" s="93">
        <v>0</v>
      </c>
      <c r="AK1096" s="93">
        <v>0</v>
      </c>
      <c r="AL1096" s="93">
        <v>0</v>
      </c>
      <c r="AM1096" s="49" t="s">
        <v>5559</v>
      </c>
      <c r="AN1096" s="49"/>
      <c r="AO1096" s="48" t="str" cm="1">
        <f t="array" ref="AO1096">IFERROR(_xlfn.IFS(
AQ1096="MPR ISSUE","PDH",
AQ1096="BSS Hardware Issue","BSS",
AQ1096="Sites strategiques, MLL, Pylone, etc.","ENVTECH",
AQ1096="AKTIVCO DEFAUT GE &amp; POWER Cabinet","AKTIVCO",
AQ1096="AKTIVCO Coupure ENEO &amp; Baisse de tension","AKTIVCO GRID ONLY",
AQ1096="Coupure ENEO &amp; Baisse de tension","IHS GRID ONLY",
AQ1096="Defaut GE &amp; POWER Cabinet","IHS",
AQ1096="Sharing","Partners",
AQ1096="Sites strategiques &amp; DataCenter","SST &amp; DC",
AQ1096="Exclu","Exclu",
AQ1096="SAT","SAT",
AQ1096="SPARE-ISSUE","SPARE-ISSUE",
AQ1096="Fiber CAmtel","TRANS_FO_CAMTEL",
AQ1096="Fiber AOF","Fiber AOF",
AQ1096="Projet OCM (HUAWEI)","TRAVAUX-HUAWEI",
AQ1096="Projet OCM (NOKIA)","TRAVAUX-NOKIA",
AQ1096="ACCESS-ISSUE","ACCESS-ISSUE",
AQ1096="Projet OCM (ZTE, NOKIA, autres projets)","TRAVAUX OCM",
AQ1096="No root CAuse","No root cause",
AQ1096="ODU HS","PDH",
AQ1096="IP &amp; VLAN","PDH",
AQ1096="Warehouse HUAWEI","SPARE-ISSUE",
AQ1096="SPARE-HS","SPARE-ISSUE",
AQ1096="Power Telco","BSS",AQ1096="no impacts","no impacts"
),"")</f>
        <v>No root cause</v>
      </c>
      <c r="AP1096" s="48" t="str" cm="1">
        <f t="array" ref="AP1096">IFERROR(_xlfn.IFS(
AQ1096="MPR ISSUE","TX ISSUE",
AQ1096="BSS Hardware Issue","RAN ISSUE",
AQ1096="Sites strategiques, MLL, Pylone, etc.","ENVTECH",
AQ1096="AKTIVCO DEFAUT GE &amp; POWER Cabinet","POWER ISSUE",
AQ1096="AKTIVCO Coupure ENEO &amp; Baisse de tension","POWER ISSUE",
AQ1096="Coupure ENEO &amp; Baisse de tension","POWER ISSUE",
AQ1096="Defaut GE &amp; POWER Cabinet","POWER ISSUE",
AQ1096="Sharing","POWER ISSUE",
AQ1096="Sites strategiques &amp; DataCenter","POWER ISSUE",
AQ1096="Exclu","Exclu",
AQ1096="SAT","TX ISSUE",
AQ1096="SPARE-ISSUE","SPARE-ISSUE",
AQ1096="Fiber CAmtel","TX ISSUE",
AQ1096="Fiber AOF","TX ISSUE",
AQ1096="Projet OCM (HUAWEI)","TRAVAUX-HUAWEI",
AQ1096="Projet OCM (NOKIA)","TRAVAUX -NOKIA",
AQ1096="ACCESS-ISSUE","ACCESS-ISSUE",
AQ1096="Projet OCM (ZTE, NOKIA, autres projets)","TRAVAUX OCM",
AQ1096="No root CAuse","No root cause",
AQ1096="ODU HS","TX ISSUE",
AQ1096="IP &amp; VLAN","TX ISSUE",
AQ1096="Warehouse HUAWEI","SPARE-ISSUE",
AQ1096="SPARE-HS","SPARE-ISSUE",
AQ1096="Power Telco","RAN ISSUE",AQ1096="no impacts","no impacts"
),"")</f>
        <v>No root cause</v>
      </c>
      <c r="AQ1096" s="67" t="s">
        <v>5344</v>
      </c>
      <c r="AR1096" s="48" t="str" cm="1">
        <f t="array" ref="AR1096">IFERROR(_xlfn.IFS(
AQ1096="MPR ISSUE","ACTIVE",
AQ1096="BSS Hardware Issue","ACTIVE",
AQ1096="Sites strategiques, MLL, Pylone, etc.","PASSIVE",
AQ1096="AKTIVCO DEFAUT GE &amp; POWER Cabinet","PASSIVE",
AQ1096="AKTIVCO Coupure ENEO &amp; Baisse de tension","PASSIVE",
AQ1096="Coupure ENEO &amp; Baisse de tension","PASSIVE",
AQ1096="Defaut GE &amp; POWER Cabinet","PASSIVE",
AQ1096="Sharing","PASSIVE",
AQ1096="Sites strategiques &amp; DataCenter","PASSIVE",
AQ1096="Exclu","Exclu",
AQ1096="SAT","ACTIVE",
AQ1096="SPARE-ISSUE","SPARE-ISSUE",
AQ1096="Fiber CAmtel","ACTIVE",
AQ1096="Fiber AOF","ACTIVE",
AQ1096="Projet OCM (HUAWEI)","PLANNED WORKS",
AQ1096="Projet OCM (NOKIA)","PLANNED WORKS",
AQ1096="ACCESS-ISSUE","ACCESS-ISSUE",
AQ1096="Projet OCM (ZTE, NOKIA, autres projets)","PLANNED WORKS",
AQ1096="No root CAuse","No root cause",
AQ1096="ODU HS","ACTIVE",
AQ1096="IP &amp; VLAN","ACTIVE",
AQ1096="Warehouse HUAWEI","SPARE-ISSUE",
AQ1096="SPARE-HS","SPARE-ISSUE",
AQ1096="Power Telco","ACTIVE", AQ1096="no impacts","no impacts"
),"")</f>
        <v>No root cause</v>
      </c>
      <c r="AS1096" s="92" t="s">
        <v>5537</v>
      </c>
      <c r="AT1096" s="98" t="s">
        <v>381</v>
      </c>
      <c r="AV1096" s="17" t="s">
        <v>5537</v>
      </c>
      <c r="AW1096" s="7" t="s">
        <v>5537</v>
      </c>
      <c r="AX1096" s="6" t="s">
        <v>5537</v>
      </c>
      <c r="AY1096" s="7"/>
      <c r="AZ1096" s="3" t="s">
        <v>5537</v>
      </c>
      <c r="BA1096" s="18" t="s">
        <v>5537</v>
      </c>
      <c r="BB1096" s="18" t="s">
        <v>5537</v>
      </c>
      <c r="BC1096" s="18" t="s">
        <v>5537</v>
      </c>
      <c r="BD1096" s="18" t="s">
        <v>5537</v>
      </c>
      <c r="BE1096" s="18" t="s">
        <v>5537</v>
      </c>
      <c r="BF1096" s="18" t="s">
        <v>5537</v>
      </c>
      <c r="BG1096" s="18" t="s">
        <v>5537</v>
      </c>
      <c r="BH1096" s="18" t="s">
        <v>5537</v>
      </c>
      <c r="BI1096" s="18" t="s">
        <v>5537</v>
      </c>
      <c r="BJ1096" s="18" t="s">
        <v>5537</v>
      </c>
      <c r="BK1096" s="18" t="s">
        <v>5537</v>
      </c>
      <c r="BL1096" s="9" t="s">
        <v>5537</v>
      </c>
      <c r="BM1096" s="14" t="s">
        <v>5537</v>
      </c>
      <c r="BN1096" s="14" t="s">
        <v>5537</v>
      </c>
      <c r="BO1096" s="14" t="str">
        <f>_xlfn.XLOOKUP(B1096,'[4]cell downs 18042026 17h'!$B:$B,'[4]cell downs 18042026 17h'!$B:$B,"")</f>
        <v/>
      </c>
      <c r="BP1096" s="14" t="str">
        <f>_xlfn.XLOOKUP(B1096,'[5]Cells Huawei 19042026 15h'!$B:$B,'[5]Cells Huawei 19042026 15h'!$B:$B,"")</f>
        <v/>
      </c>
      <c r="BQ1096" s="9" t="str">
        <f>_xlfn.XLOOKUP(B1096,'[6]cells down 19042026 9H40'!$B:$B,'[6]cells down 19042026 9H40'!$B:$B,"")</f>
        <v/>
      </c>
      <c r="BR1096" s="9" t="s">
        <v>5537</v>
      </c>
      <c r="BS1096" s="9" t="s">
        <v>5537</v>
      </c>
      <c r="BT1096" s="108"/>
    </row>
    <row r="1097" spans="1:72" s="9" customFormat="1" x14ac:dyDescent="0.35">
      <c r="A1097" s="1" t="s">
        <v>3477</v>
      </c>
      <c r="B1097" s="8" t="s">
        <v>3478</v>
      </c>
      <c r="C1097" s="3" t="str">
        <f>_xlfn.XLOOKUP(B1097,'[1]daily break down'!$D:$D,'[1]daily break down'!$E:$E,"")</f>
        <v>Douala</v>
      </c>
      <c r="D1097" s="1" t="s">
        <v>11</v>
      </c>
      <c r="E1097" s="1" t="s">
        <v>12</v>
      </c>
      <c r="F1097" s="3" t="s">
        <v>31</v>
      </c>
      <c r="G1097" s="1" t="s">
        <v>32</v>
      </c>
      <c r="H1097" s="34" t="str">
        <f>_xlfn.XLOOKUP(B1097,[2]CALCULATION!$B:$B,[2]CALCULATION!$H:$H,"")</f>
        <v>ZTE</v>
      </c>
      <c r="I1097" s="28">
        <v>0</v>
      </c>
      <c r="J1097" s="28">
        <v>0</v>
      </c>
      <c r="K1097" s="28">
        <v>0</v>
      </c>
      <c r="L1097" s="28">
        <v>0</v>
      </c>
      <c r="M1097" s="28">
        <v>3.7935211581101344E-2</v>
      </c>
      <c r="N1097" s="28">
        <v>0</v>
      </c>
      <c r="O1097" s="28">
        <v>0</v>
      </c>
      <c r="P1097" s="28">
        <v>0</v>
      </c>
      <c r="Q1097" s="28">
        <v>0</v>
      </c>
      <c r="R1097" s="28">
        <v>0</v>
      </c>
      <c r="S1097" s="93">
        <v>0</v>
      </c>
      <c r="T1097" s="93">
        <f>_xlfn.XLOOKUP(B1097,'[3]Nur des jours'!$B:$B,'[3]Nur des jours'!$U:$U,"")</f>
        <v>13.868556899607057</v>
      </c>
      <c r="U1097" s="93">
        <v>12.535402630460029</v>
      </c>
      <c r="V1097" s="93">
        <v>13.868556899607057</v>
      </c>
      <c r="W1097" s="93">
        <v>13.868556899607057</v>
      </c>
      <c r="X1097" s="93">
        <v>13.868556899607057</v>
      </c>
      <c r="Y1097" s="93">
        <v>13.868556899607057</v>
      </c>
      <c r="Z1097" s="93">
        <v>27.095532526902431</v>
      </c>
      <c r="AA1097" s="93">
        <v>0</v>
      </c>
      <c r="AB1097" s="93">
        <v>0</v>
      </c>
      <c r="AC1097" s="93">
        <f>_xlfn.XLOOKUP(B1097,'[3]Nur des jours'!$B:$B,'[3]Nur des jours'!$N:$N,"")</f>
        <v>0</v>
      </c>
      <c r="AD1097" s="93">
        <v>0</v>
      </c>
      <c r="AE1097" s="93">
        <v>0</v>
      </c>
      <c r="AF1097" s="93">
        <v>0</v>
      </c>
      <c r="AG1097" s="93"/>
      <c r="AH1097" s="93">
        <v>0</v>
      </c>
      <c r="AI1097" s="93">
        <v>0</v>
      </c>
      <c r="AJ1097" s="93">
        <v>0</v>
      </c>
      <c r="AK1097" s="93">
        <v>0</v>
      </c>
      <c r="AL1097" s="93">
        <v>0</v>
      </c>
      <c r="AM1097" s="49" t="s">
        <v>5559</v>
      </c>
      <c r="AN1097" s="49"/>
      <c r="AO1097" s="48" t="str" cm="1">
        <f t="array" ref="AO1097">IFERROR(_xlfn.IFS(
AQ1097="MPR ISSUE","PDH",
AQ1097="BSS Hardware Issue","BSS",
AQ1097="Sites strategiques, MLL, Pylone, etc.","ENVTECH",
AQ1097="AKTIVCO DEFAUT GE &amp; POWER Cabinet","AKTIVCO",
AQ1097="AKTIVCO Coupure ENEO &amp; Baisse de tension","AKTIVCO GRID ONLY",
AQ1097="Coupure ENEO &amp; Baisse de tension","IHS GRID ONLY",
AQ1097="Defaut GE &amp; POWER Cabinet","IHS",
AQ1097="Sharing","Partners",
AQ1097="Sites strategiques &amp; DataCenter","SST &amp; DC",
AQ1097="Exclu","Exclu",
AQ1097="SAT","SAT",
AQ1097="SPARE-ISSUE","SPARE-ISSUE",
AQ1097="Fiber CAmtel","TRANS_FO_CAMTEL",
AQ1097="Fiber AOF","Fiber AOF",
AQ1097="Projet OCM (HUAWEI)","TRAVAUX-HUAWEI",
AQ1097="Projet OCM (NOKIA)","TRAVAUX-NOKIA",
AQ1097="ACCESS-ISSUE","ACCESS-ISSUE",
AQ1097="Projet OCM (ZTE, NOKIA, autres projets)","TRAVAUX OCM",
AQ1097="No root CAuse","No root cause",
AQ1097="ODU HS","PDH",
AQ1097="IP &amp; VLAN","PDH",
AQ1097="Warehouse HUAWEI","SPARE-ISSUE",
AQ1097="SPARE-HS","SPARE-ISSUE",
AQ1097="Power Telco","BSS",AQ1097="no impacts","no impacts"
),"")</f>
        <v>No root cause</v>
      </c>
      <c r="AP1097" s="48" t="str" cm="1">
        <f t="array" ref="AP1097">IFERROR(_xlfn.IFS(
AQ1097="MPR ISSUE","TX ISSUE",
AQ1097="BSS Hardware Issue","RAN ISSUE",
AQ1097="Sites strategiques, MLL, Pylone, etc.","ENVTECH",
AQ1097="AKTIVCO DEFAUT GE &amp; POWER Cabinet","POWER ISSUE",
AQ1097="AKTIVCO Coupure ENEO &amp; Baisse de tension","POWER ISSUE",
AQ1097="Coupure ENEO &amp; Baisse de tension","POWER ISSUE",
AQ1097="Defaut GE &amp; POWER Cabinet","POWER ISSUE",
AQ1097="Sharing","POWER ISSUE",
AQ1097="Sites strategiques &amp; DataCenter","POWER ISSUE",
AQ1097="Exclu","Exclu",
AQ1097="SAT","TX ISSUE",
AQ1097="SPARE-ISSUE","SPARE-ISSUE",
AQ1097="Fiber CAmtel","TX ISSUE",
AQ1097="Fiber AOF","TX ISSUE",
AQ1097="Projet OCM (HUAWEI)","TRAVAUX-HUAWEI",
AQ1097="Projet OCM (NOKIA)","TRAVAUX -NOKIA",
AQ1097="ACCESS-ISSUE","ACCESS-ISSUE",
AQ1097="Projet OCM (ZTE, NOKIA, autres projets)","TRAVAUX OCM",
AQ1097="No root CAuse","No root cause",
AQ1097="ODU HS","TX ISSUE",
AQ1097="IP &amp; VLAN","TX ISSUE",
AQ1097="Warehouse HUAWEI","SPARE-ISSUE",
AQ1097="SPARE-HS","SPARE-ISSUE",
AQ1097="Power Telco","RAN ISSUE",AQ1097="no impacts","no impacts"
),"")</f>
        <v>No root cause</v>
      </c>
      <c r="AQ1097" s="126" t="s">
        <v>5344</v>
      </c>
      <c r="AR1097" s="48" t="str" cm="1">
        <f t="array" ref="AR1097">IFERROR(_xlfn.IFS(
AQ1097="MPR ISSUE","ACTIVE",
AQ1097="BSS Hardware Issue","ACTIVE",
AQ1097="Sites strategiques, MLL, Pylone, etc.","PASSIVE",
AQ1097="AKTIVCO DEFAUT GE &amp; POWER Cabinet","PASSIVE",
AQ1097="AKTIVCO Coupure ENEO &amp; Baisse de tension","PASSIVE",
AQ1097="Coupure ENEO &amp; Baisse de tension","PASSIVE",
AQ1097="Defaut GE &amp; POWER Cabinet","PASSIVE",
AQ1097="Sharing","PASSIVE",
AQ1097="Sites strategiques &amp; DataCenter","PASSIVE",
AQ1097="Exclu","Exclu",
AQ1097="SAT","ACTIVE",
AQ1097="SPARE-ISSUE","SPARE-ISSUE",
AQ1097="Fiber CAmtel","ACTIVE",
AQ1097="Fiber AOF","ACTIVE",
AQ1097="Projet OCM (HUAWEI)","PLANNED WORKS",
AQ1097="Projet OCM (NOKIA)","PLANNED WORKS",
AQ1097="ACCESS-ISSUE","ACCESS-ISSUE",
AQ1097="Projet OCM (ZTE, NOKIA, autres projets)","PLANNED WORKS",
AQ1097="No root CAuse","No root cause",
AQ1097="ODU HS","ACTIVE",
AQ1097="IP &amp; VLAN","ACTIVE",
AQ1097="Warehouse HUAWEI","SPARE-ISSUE",
AQ1097="SPARE-HS","SPARE-ISSUE",
AQ1097="Power Telco","ACTIVE", AQ1097="no impacts","no impacts"
),"")</f>
        <v>No root cause</v>
      </c>
      <c r="AS1097" s="92" t="s">
        <v>5537</v>
      </c>
      <c r="AT1097" s="98" t="s">
        <v>3478</v>
      </c>
      <c r="AV1097" s="17" t="s">
        <v>5537</v>
      </c>
      <c r="AW1097" s="7" t="s">
        <v>5537</v>
      </c>
      <c r="AX1097" s="6" t="s">
        <v>5537</v>
      </c>
      <c r="AY1097" s="7"/>
      <c r="AZ1097" s="3" t="s">
        <v>5537</v>
      </c>
      <c r="BA1097" s="18" t="s">
        <v>5537</v>
      </c>
      <c r="BB1097" s="18" t="s">
        <v>5537</v>
      </c>
      <c r="BC1097" s="18" t="s">
        <v>5537</v>
      </c>
      <c r="BD1097" s="18" t="s">
        <v>5537</v>
      </c>
      <c r="BE1097" s="18" t="s">
        <v>5537</v>
      </c>
      <c r="BF1097" s="18" t="s">
        <v>5537</v>
      </c>
      <c r="BG1097" s="18" t="s">
        <v>5537</v>
      </c>
      <c r="BH1097" s="18" t="s">
        <v>5537</v>
      </c>
      <c r="BI1097" s="18" t="s">
        <v>5537</v>
      </c>
      <c r="BJ1097" s="18" t="s">
        <v>5537</v>
      </c>
      <c r="BK1097" s="18" t="s">
        <v>5537</v>
      </c>
      <c r="BL1097" s="9" t="s">
        <v>5537</v>
      </c>
      <c r="BM1097" s="14" t="s">
        <v>5537</v>
      </c>
      <c r="BN1097" s="14" t="s">
        <v>5537</v>
      </c>
      <c r="BO1097" s="14" t="str">
        <f>_xlfn.XLOOKUP(B1097,'[4]cell downs 18042026 17h'!$B:$B,'[4]cell downs 18042026 17h'!$B:$B,"")</f>
        <v/>
      </c>
      <c r="BP1097" s="14" t="str">
        <f>_xlfn.XLOOKUP(B1097,'[5]Cells Huawei 19042026 15h'!$B:$B,'[5]Cells Huawei 19042026 15h'!$B:$B,"")</f>
        <v/>
      </c>
      <c r="BQ1097" s="9" t="str">
        <f>_xlfn.XLOOKUP(B1097,'[6]cells down 19042026 9H40'!$B:$B,'[6]cells down 19042026 9H40'!$B:$B,"")</f>
        <v/>
      </c>
      <c r="BR1097" s="9" t="s">
        <v>3478</v>
      </c>
      <c r="BS1097" s="9" t="s">
        <v>302</v>
      </c>
      <c r="BT1097" s="108"/>
    </row>
    <row r="1098" spans="1:72" s="9" customFormat="1" x14ac:dyDescent="0.35">
      <c r="A1098" s="3" t="s">
        <v>2341</v>
      </c>
      <c r="B1098" s="25" t="s">
        <v>2342</v>
      </c>
      <c r="C1098" s="3" t="str">
        <f>_xlfn.XLOOKUP(B1098,'[1]daily break down'!$D:$D,'[1]daily break down'!$E:$E,"")</f>
        <v>Yaounde</v>
      </c>
      <c r="D1098" s="1" t="s">
        <v>357</v>
      </c>
      <c r="E1098" s="3" t="s">
        <v>36</v>
      </c>
      <c r="F1098" s="3" t="s">
        <v>37</v>
      </c>
      <c r="G1098" s="3" t="s">
        <v>115</v>
      </c>
      <c r="H1098" s="34" t="str">
        <f>_xlfn.XLOOKUP(B1098,[2]CALCULATION!$B:$B,[2]CALCULATION!$H:$H,"")</f>
        <v>ZTE</v>
      </c>
      <c r="I1098" s="28">
        <v>0</v>
      </c>
      <c r="J1098" s="28">
        <v>0</v>
      </c>
      <c r="K1098" s="28">
        <v>0</v>
      </c>
      <c r="L1098" s="28">
        <v>0</v>
      </c>
      <c r="M1098" s="28">
        <v>0</v>
      </c>
      <c r="N1098" s="28">
        <v>0</v>
      </c>
      <c r="O1098" s="28">
        <v>0</v>
      </c>
      <c r="P1098" s="28">
        <v>0</v>
      </c>
      <c r="Q1098" s="28">
        <v>0</v>
      </c>
      <c r="R1098" s="28">
        <v>0</v>
      </c>
      <c r="S1098" s="93">
        <v>0</v>
      </c>
      <c r="T1098" s="93">
        <f>_xlfn.XLOOKUP(B1098,'[3]Nur des jours'!$B:$B,'[3]Nur des jours'!$U:$U,"")</f>
        <v>21.382832096292301</v>
      </c>
      <c r="U1098" s="93">
        <v>0</v>
      </c>
      <c r="V1098" s="93">
        <v>12.949872015477991</v>
      </c>
      <c r="W1098" s="93">
        <v>21.382832096292301</v>
      </c>
      <c r="X1098" s="93">
        <v>0</v>
      </c>
      <c r="Y1098" s="93">
        <v>1.2388780451612715</v>
      </c>
      <c r="Z1098" s="93">
        <v>0</v>
      </c>
      <c r="AA1098" s="93">
        <v>0</v>
      </c>
      <c r="AB1098" s="93">
        <v>0</v>
      </c>
      <c r="AC1098" s="93">
        <f>_xlfn.XLOOKUP(B1098,'[3]Nur des jours'!$B:$B,'[3]Nur des jours'!$N:$N,"")</f>
        <v>0</v>
      </c>
      <c r="AD1098" s="93">
        <v>0</v>
      </c>
      <c r="AE1098" s="93">
        <v>0</v>
      </c>
      <c r="AF1098" s="93">
        <v>0</v>
      </c>
      <c r="AG1098" s="93"/>
      <c r="AH1098" s="93">
        <v>0</v>
      </c>
      <c r="AI1098" s="93">
        <v>0</v>
      </c>
      <c r="AJ1098" s="93">
        <v>0</v>
      </c>
      <c r="AK1098" s="93">
        <v>0</v>
      </c>
      <c r="AL1098" s="93">
        <v>0</v>
      </c>
      <c r="AM1098" s="49" t="s">
        <v>5559</v>
      </c>
      <c r="AN1098" s="49"/>
      <c r="AO1098" s="48" t="str" cm="1">
        <f t="array" ref="AO1098">IFERROR(_xlfn.IFS(
AQ1098="MPR ISSUE","PDH",
AQ1098="BSS Hardware Issue","BSS",
AQ1098="Sites strategiques, MLL, Pylone, etc.","ENVTECH",
AQ1098="AKTIVCO DEFAUT GE &amp; POWER Cabinet","AKTIVCO",
AQ1098="AKTIVCO Coupure ENEO &amp; Baisse de tension","AKTIVCO GRID ONLY",
AQ1098="Coupure ENEO &amp; Baisse de tension","IHS GRID ONLY",
AQ1098="Defaut GE &amp; POWER Cabinet","IHS",
AQ1098="Sharing","Partners",
AQ1098="Sites strategiques &amp; DataCenter","SST &amp; DC",
AQ1098="Exclu","Exclu",
AQ1098="SAT","SAT",
AQ1098="SPARE-ISSUE","SPARE-ISSUE",
AQ1098="Fiber CAmtel","TRANS_FO_CAMTEL",
AQ1098="Fiber AOF","Fiber AOF",
AQ1098="Projet OCM (HUAWEI)","TRAVAUX-HUAWEI",
AQ1098="Projet OCM (NOKIA)","TRAVAUX-NOKIA",
AQ1098="ACCESS-ISSUE","ACCESS-ISSUE",
AQ1098="Projet OCM (ZTE, NOKIA, autres projets)","TRAVAUX OCM",
AQ1098="No root CAuse","No root cause",
AQ1098="ODU HS","PDH",
AQ1098="IP &amp; VLAN","PDH",
AQ1098="Warehouse HUAWEI","SPARE-ISSUE",
AQ1098="SPARE-HS","SPARE-ISSUE",
AQ1098="Power Telco","BSS",AQ1098="no impacts","no impacts"
),"")</f>
        <v>No root cause</v>
      </c>
      <c r="AP1098" s="48" t="str" cm="1">
        <f t="array" ref="AP1098">IFERROR(_xlfn.IFS(
AQ1098="MPR ISSUE","TX ISSUE",
AQ1098="BSS Hardware Issue","RAN ISSUE",
AQ1098="Sites strategiques, MLL, Pylone, etc.","ENVTECH",
AQ1098="AKTIVCO DEFAUT GE &amp; POWER Cabinet","POWER ISSUE",
AQ1098="AKTIVCO Coupure ENEO &amp; Baisse de tension","POWER ISSUE",
AQ1098="Coupure ENEO &amp; Baisse de tension","POWER ISSUE",
AQ1098="Defaut GE &amp; POWER Cabinet","POWER ISSUE",
AQ1098="Sharing","POWER ISSUE",
AQ1098="Sites strategiques &amp; DataCenter","POWER ISSUE",
AQ1098="Exclu","Exclu",
AQ1098="SAT","TX ISSUE",
AQ1098="SPARE-ISSUE","SPARE-ISSUE",
AQ1098="Fiber CAmtel","TX ISSUE",
AQ1098="Fiber AOF","TX ISSUE",
AQ1098="Projet OCM (HUAWEI)","TRAVAUX-HUAWEI",
AQ1098="Projet OCM (NOKIA)","TRAVAUX -NOKIA",
AQ1098="ACCESS-ISSUE","ACCESS-ISSUE",
AQ1098="Projet OCM (ZTE, NOKIA, autres projets)","TRAVAUX OCM",
AQ1098="No root CAuse","No root cause",
AQ1098="ODU HS","TX ISSUE",
AQ1098="IP &amp; VLAN","TX ISSUE",
AQ1098="Warehouse HUAWEI","SPARE-ISSUE",
AQ1098="SPARE-HS","SPARE-ISSUE",
AQ1098="Power Telco","RAN ISSUE",AQ1098="no impacts","no impacts"
),"")</f>
        <v>No root cause</v>
      </c>
      <c r="AQ1098" s="67" t="s">
        <v>5344</v>
      </c>
      <c r="AR1098" s="48" t="str" cm="1">
        <f t="array" ref="AR1098">IFERROR(_xlfn.IFS(
AQ1098="MPR ISSUE","ACTIVE",
AQ1098="BSS Hardware Issue","ACTIVE",
AQ1098="Sites strategiques, MLL, Pylone, etc.","PASSIVE",
AQ1098="AKTIVCO DEFAUT GE &amp; POWER Cabinet","PASSIVE",
AQ1098="AKTIVCO Coupure ENEO &amp; Baisse de tension","PASSIVE",
AQ1098="Coupure ENEO &amp; Baisse de tension","PASSIVE",
AQ1098="Defaut GE &amp; POWER Cabinet","PASSIVE",
AQ1098="Sharing","PASSIVE",
AQ1098="Sites strategiques &amp; DataCenter","PASSIVE",
AQ1098="Exclu","Exclu",
AQ1098="SAT","ACTIVE",
AQ1098="SPARE-ISSUE","SPARE-ISSUE",
AQ1098="Fiber CAmtel","ACTIVE",
AQ1098="Fiber AOF","ACTIVE",
AQ1098="Projet OCM (HUAWEI)","PLANNED WORKS",
AQ1098="Projet OCM (NOKIA)","PLANNED WORKS",
AQ1098="ACCESS-ISSUE","ACCESS-ISSUE",
AQ1098="Projet OCM (ZTE, NOKIA, autres projets)","PLANNED WORKS",
AQ1098="No root CAuse","No root cause",
AQ1098="ODU HS","ACTIVE",
AQ1098="IP &amp; VLAN","ACTIVE",
AQ1098="Warehouse HUAWEI","SPARE-ISSUE",
AQ1098="SPARE-HS","SPARE-ISSUE",
AQ1098="Power Telco","ACTIVE", AQ1098="no impacts","no impacts"
),"")</f>
        <v>No root cause</v>
      </c>
      <c r="AS1098" s="92" t="s">
        <v>5537</v>
      </c>
      <c r="AT1098" s="98" t="s">
        <v>2342</v>
      </c>
      <c r="AV1098" s="17" t="s">
        <v>5537</v>
      </c>
      <c r="AW1098" s="7" t="s">
        <v>5537</v>
      </c>
      <c r="AX1098" s="6" t="s">
        <v>5537</v>
      </c>
      <c r="AY1098" s="7"/>
      <c r="AZ1098" s="3" t="s">
        <v>5537</v>
      </c>
      <c r="BA1098" s="18" t="s">
        <v>5537</v>
      </c>
      <c r="BB1098" s="18" t="s">
        <v>5537</v>
      </c>
      <c r="BC1098" s="18" t="s">
        <v>5537</v>
      </c>
      <c r="BD1098" s="18" t="s">
        <v>5537</v>
      </c>
      <c r="BE1098" s="18" t="s">
        <v>5537</v>
      </c>
      <c r="BF1098" s="18" t="s">
        <v>5537</v>
      </c>
      <c r="BG1098" s="18" t="s">
        <v>5537</v>
      </c>
      <c r="BH1098" s="18" t="s">
        <v>5537</v>
      </c>
      <c r="BI1098" s="18" t="s">
        <v>5537</v>
      </c>
      <c r="BJ1098" s="18" t="s">
        <v>5537</v>
      </c>
      <c r="BK1098" s="18" t="s">
        <v>5537</v>
      </c>
      <c r="BL1098" s="9" t="s">
        <v>5537</v>
      </c>
      <c r="BM1098" s="14" t="s">
        <v>5537</v>
      </c>
      <c r="BN1098" s="14" t="s">
        <v>5537</v>
      </c>
      <c r="BO1098" s="14" t="str">
        <f>_xlfn.XLOOKUP(B1098,'[4]cell downs 18042026 17h'!$B:$B,'[4]cell downs 18042026 17h'!$B:$B,"")</f>
        <v/>
      </c>
      <c r="BP1098" s="14" t="str">
        <f>_xlfn.XLOOKUP(B1098,'[5]Cells Huawei 19042026 15h'!$B:$B,'[5]Cells Huawei 19042026 15h'!$B:$B,"")</f>
        <v/>
      </c>
      <c r="BQ1098" s="9" t="str">
        <f>_xlfn.XLOOKUP(B1098,'[6]cells down 19042026 9H40'!$B:$B,'[6]cells down 19042026 9H40'!$B:$B,"")</f>
        <v/>
      </c>
      <c r="BR1098" s="9" t="s">
        <v>5537</v>
      </c>
      <c r="BS1098" s="9" t="s">
        <v>594</v>
      </c>
      <c r="BT1098" s="108"/>
    </row>
    <row r="1099" spans="1:72" s="9" customFormat="1" x14ac:dyDescent="0.35">
      <c r="A1099" s="1" t="s">
        <v>647</v>
      </c>
      <c r="B1099" s="8" t="s">
        <v>648</v>
      </c>
      <c r="C1099" s="3" t="str">
        <f>_xlfn.XLOOKUP(B1099,'[1]daily break down'!$D:$D,'[1]daily break down'!$E:$E,"")</f>
        <v>Douala</v>
      </c>
      <c r="D1099" s="1" t="s">
        <v>11</v>
      </c>
      <c r="E1099" s="1" t="s">
        <v>145</v>
      </c>
      <c r="F1099" s="3" t="s">
        <v>31</v>
      </c>
      <c r="G1099" s="1" t="s">
        <v>32</v>
      </c>
      <c r="H1099" s="34" t="str">
        <f>_xlfn.XLOOKUP(B1099,[2]CALCULATION!$B:$B,[2]CALCULATION!$H:$H,"")</f>
        <v>ZTE</v>
      </c>
      <c r="I1099" s="28">
        <v>0</v>
      </c>
      <c r="J1099" s="28">
        <v>0</v>
      </c>
      <c r="K1099" s="28">
        <v>0</v>
      </c>
      <c r="L1099" s="28">
        <v>1.3481714050902742</v>
      </c>
      <c r="M1099" s="28">
        <v>0</v>
      </c>
      <c r="N1099" s="28">
        <v>0.39581389309796733</v>
      </c>
      <c r="O1099" s="28">
        <v>0</v>
      </c>
      <c r="P1099" s="28">
        <v>0</v>
      </c>
      <c r="Q1099" s="28">
        <v>0</v>
      </c>
      <c r="R1099" s="28">
        <v>0</v>
      </c>
      <c r="S1099" s="93">
        <v>0</v>
      </c>
      <c r="T1099" s="93">
        <f>_xlfn.XLOOKUP(B1099,'[3]Nur des jours'!$B:$B,'[3]Nur des jours'!$U:$U,"")</f>
        <v>0.48110123761175499</v>
      </c>
      <c r="U1099" s="93">
        <v>0</v>
      </c>
      <c r="V1099" s="93">
        <v>0</v>
      </c>
      <c r="W1099" s="93">
        <v>0.48110123761175499</v>
      </c>
      <c r="X1099" s="93">
        <v>0</v>
      </c>
      <c r="Y1099" s="93">
        <v>0</v>
      </c>
      <c r="Z1099" s="93">
        <v>0</v>
      </c>
      <c r="AA1099" s="93">
        <v>0</v>
      </c>
      <c r="AB1099" s="93">
        <v>0</v>
      </c>
      <c r="AC1099" s="93">
        <f>_xlfn.XLOOKUP(B1099,'[3]Nur des jours'!$B:$B,'[3]Nur des jours'!$N:$N,"")</f>
        <v>0</v>
      </c>
      <c r="AD1099" s="93">
        <v>0</v>
      </c>
      <c r="AE1099" s="93">
        <v>0</v>
      </c>
      <c r="AF1099" s="93">
        <v>0</v>
      </c>
      <c r="AG1099" s="93"/>
      <c r="AH1099" s="93">
        <v>0</v>
      </c>
      <c r="AI1099" s="93">
        <v>0</v>
      </c>
      <c r="AJ1099" s="93">
        <v>0</v>
      </c>
      <c r="AK1099" s="93">
        <v>0</v>
      </c>
      <c r="AL1099" s="93">
        <v>0</v>
      </c>
      <c r="AM1099" s="49" t="s">
        <v>5559</v>
      </c>
      <c r="AN1099" s="49"/>
      <c r="AO1099" s="48" t="str" cm="1">
        <f t="array" ref="AO1099">IFERROR(_xlfn.IFS(
AQ1099="MPR ISSUE","PDH",
AQ1099="BSS Hardware Issue","BSS",
AQ1099="Sites strategiques, MLL, Pylone, etc.","ENVTECH",
AQ1099="AKTIVCO DEFAUT GE &amp; POWER Cabinet","AKTIVCO",
AQ1099="AKTIVCO Coupure ENEO &amp; Baisse de tension","AKTIVCO GRID ONLY",
AQ1099="Coupure ENEO &amp; Baisse de tension","IHS GRID ONLY",
AQ1099="Defaut GE &amp; POWER Cabinet","IHS",
AQ1099="Sharing","Partners",
AQ1099="Sites strategiques &amp; DataCenter","SST &amp; DC",
AQ1099="Exclu","Exclu",
AQ1099="SAT","SAT",
AQ1099="SPARE-ISSUE","SPARE-ISSUE",
AQ1099="Fiber CAmtel","TRANS_FO_CAMTEL",
AQ1099="Fiber AOF","Fiber AOF",
AQ1099="Projet OCM (HUAWEI)","TRAVAUX-HUAWEI",
AQ1099="Projet OCM (NOKIA)","TRAVAUX-NOKIA",
AQ1099="ACCESS-ISSUE","ACCESS-ISSUE",
AQ1099="Projet OCM (ZTE, NOKIA, autres projets)","TRAVAUX OCM",
AQ1099="No root CAuse","No root cause",
AQ1099="ODU HS","PDH",
AQ1099="IP &amp; VLAN","PDH",
AQ1099="Warehouse HUAWEI","SPARE-ISSUE",
AQ1099="SPARE-HS","SPARE-ISSUE",
AQ1099="Power Telco","BSS",AQ1099="no impacts","no impacts"
),"")</f>
        <v>No root cause</v>
      </c>
      <c r="AP1099" s="48" t="str" cm="1">
        <f t="array" ref="AP1099">IFERROR(_xlfn.IFS(
AQ1099="MPR ISSUE","TX ISSUE",
AQ1099="BSS Hardware Issue","RAN ISSUE",
AQ1099="Sites strategiques, MLL, Pylone, etc.","ENVTECH",
AQ1099="AKTIVCO DEFAUT GE &amp; POWER Cabinet","POWER ISSUE",
AQ1099="AKTIVCO Coupure ENEO &amp; Baisse de tension","POWER ISSUE",
AQ1099="Coupure ENEO &amp; Baisse de tension","POWER ISSUE",
AQ1099="Defaut GE &amp; POWER Cabinet","POWER ISSUE",
AQ1099="Sharing","POWER ISSUE",
AQ1099="Sites strategiques &amp; DataCenter","POWER ISSUE",
AQ1099="Exclu","Exclu",
AQ1099="SAT","TX ISSUE",
AQ1099="SPARE-ISSUE","SPARE-ISSUE",
AQ1099="Fiber CAmtel","TX ISSUE",
AQ1099="Fiber AOF","TX ISSUE",
AQ1099="Projet OCM (HUAWEI)","TRAVAUX-HUAWEI",
AQ1099="Projet OCM (NOKIA)","TRAVAUX -NOKIA",
AQ1099="ACCESS-ISSUE","ACCESS-ISSUE",
AQ1099="Projet OCM (ZTE, NOKIA, autres projets)","TRAVAUX OCM",
AQ1099="No root CAuse","No root cause",
AQ1099="ODU HS","TX ISSUE",
AQ1099="IP &amp; VLAN","TX ISSUE",
AQ1099="Warehouse HUAWEI","SPARE-ISSUE",
AQ1099="SPARE-HS","SPARE-ISSUE",
AQ1099="Power Telco","RAN ISSUE",AQ1099="no impacts","no impacts"
),"")</f>
        <v>No root cause</v>
      </c>
      <c r="AQ1099" s="126" t="s">
        <v>5344</v>
      </c>
      <c r="AR1099" s="48" t="str" cm="1">
        <f t="array" ref="AR1099">IFERROR(_xlfn.IFS(
AQ1099="MPR ISSUE","ACTIVE",
AQ1099="BSS Hardware Issue","ACTIVE",
AQ1099="Sites strategiques, MLL, Pylone, etc.","PASSIVE",
AQ1099="AKTIVCO DEFAUT GE &amp; POWER Cabinet","PASSIVE",
AQ1099="AKTIVCO Coupure ENEO &amp; Baisse de tension","PASSIVE",
AQ1099="Coupure ENEO &amp; Baisse de tension","PASSIVE",
AQ1099="Defaut GE &amp; POWER Cabinet","PASSIVE",
AQ1099="Sharing","PASSIVE",
AQ1099="Sites strategiques &amp; DataCenter","PASSIVE",
AQ1099="Exclu","Exclu",
AQ1099="SAT","ACTIVE",
AQ1099="SPARE-ISSUE","SPARE-ISSUE",
AQ1099="Fiber CAmtel","ACTIVE",
AQ1099="Fiber AOF","ACTIVE",
AQ1099="Projet OCM (HUAWEI)","PLANNED WORKS",
AQ1099="Projet OCM (NOKIA)","PLANNED WORKS",
AQ1099="ACCESS-ISSUE","ACCESS-ISSUE",
AQ1099="Projet OCM (ZTE, NOKIA, autres projets)","PLANNED WORKS",
AQ1099="No root CAuse","No root cause",
AQ1099="ODU HS","ACTIVE",
AQ1099="IP &amp; VLAN","ACTIVE",
AQ1099="Warehouse HUAWEI","SPARE-ISSUE",
AQ1099="SPARE-HS","SPARE-ISSUE",
AQ1099="Power Telco","ACTIVE", AQ1099="no impacts","no impacts"
),"")</f>
        <v>No root cause</v>
      </c>
      <c r="AS1099" s="92" t="s">
        <v>5537</v>
      </c>
      <c r="AT1099" s="98" t="s">
        <v>648</v>
      </c>
      <c r="AV1099" s="17" t="s">
        <v>5537</v>
      </c>
      <c r="AW1099" s="7" t="s">
        <v>5537</v>
      </c>
      <c r="AX1099" s="6" t="s">
        <v>5537</v>
      </c>
      <c r="AY1099" s="7"/>
      <c r="AZ1099" s="3" t="s">
        <v>5537</v>
      </c>
      <c r="BA1099" s="18" t="s">
        <v>5537</v>
      </c>
      <c r="BB1099" s="18" t="s">
        <v>5537</v>
      </c>
      <c r="BC1099" s="18" t="s">
        <v>5537</v>
      </c>
      <c r="BD1099" s="18" t="s">
        <v>5537</v>
      </c>
      <c r="BE1099" s="18" t="s">
        <v>5537</v>
      </c>
      <c r="BF1099" s="18" t="s">
        <v>5537</v>
      </c>
      <c r="BG1099" s="18" t="s">
        <v>5537</v>
      </c>
      <c r="BH1099" s="18" t="s">
        <v>5537</v>
      </c>
      <c r="BI1099" s="18" t="s">
        <v>5537</v>
      </c>
      <c r="BJ1099" s="18" t="s">
        <v>5537</v>
      </c>
      <c r="BK1099" s="18" t="s">
        <v>5537</v>
      </c>
      <c r="BL1099" s="9" t="s">
        <v>5537</v>
      </c>
      <c r="BM1099" s="14" t="s">
        <v>5537</v>
      </c>
      <c r="BN1099" s="14" t="s">
        <v>5537</v>
      </c>
      <c r="BO1099" s="14" t="str">
        <f>_xlfn.XLOOKUP(B1099,'[4]cell downs 18042026 17h'!$B:$B,'[4]cell downs 18042026 17h'!$B:$B,"")</f>
        <v/>
      </c>
      <c r="BP1099" s="14" t="str">
        <f>_xlfn.XLOOKUP(B1099,'[5]Cells Huawei 19042026 15h'!$B:$B,'[5]Cells Huawei 19042026 15h'!$B:$B,"")</f>
        <v/>
      </c>
      <c r="BQ1099" s="9" t="str">
        <f>_xlfn.XLOOKUP(B1099,'[6]cells down 19042026 9H40'!$B:$B,'[6]cells down 19042026 9H40'!$B:$B,"")</f>
        <v/>
      </c>
      <c r="BR1099" s="9" t="s">
        <v>648</v>
      </c>
      <c r="BS1099" s="9" t="s">
        <v>12</v>
      </c>
      <c r="BT1099" s="108"/>
    </row>
    <row r="1100" spans="1:72" s="9" customFormat="1" x14ac:dyDescent="0.35">
      <c r="A1100" s="1" t="s">
        <v>19</v>
      </c>
      <c r="B1100" s="8" t="s">
        <v>20</v>
      </c>
      <c r="C1100" s="3" t="str">
        <f>_xlfn.XLOOKUP(B1100,'[1]daily break down'!$D:$D,'[1]daily break down'!$E:$E,"")</f>
        <v>Garoua</v>
      </c>
      <c r="D1100" s="1" t="s">
        <v>21</v>
      </c>
      <c r="E1100" s="1" t="s">
        <v>22</v>
      </c>
      <c r="F1100" s="3" t="s">
        <v>23</v>
      </c>
      <c r="G1100" s="1" t="s">
        <v>24</v>
      </c>
      <c r="H1100" s="32" t="str">
        <f>_xlfn.XLOOKUP(B1100,[2]CALCULATION!$B:$B,[2]CALCULATION!$H:$H,"")</f>
        <v>Huawei</v>
      </c>
      <c r="I1100" s="28">
        <v>0</v>
      </c>
      <c r="J1100" s="28">
        <v>0</v>
      </c>
      <c r="K1100" s="28">
        <v>2.9168378834185131</v>
      </c>
      <c r="L1100" s="28">
        <v>0</v>
      </c>
      <c r="M1100" s="28">
        <v>0</v>
      </c>
      <c r="N1100" s="28">
        <v>0</v>
      </c>
      <c r="O1100" s="28">
        <v>0</v>
      </c>
      <c r="P1100" s="28">
        <v>0</v>
      </c>
      <c r="Q1100" s="28">
        <v>1.9651581044022677</v>
      </c>
      <c r="R1100" s="28">
        <v>0</v>
      </c>
      <c r="S1100" s="93">
        <v>0</v>
      </c>
      <c r="T1100" s="93">
        <f>_xlfn.XLOOKUP(B1100,'[3]Nur des jours'!$B:$B,'[3]Nur des jours'!$U:$U,"")</f>
        <v>0</v>
      </c>
      <c r="U1100" s="93">
        <v>0</v>
      </c>
      <c r="V1100" s="93">
        <v>0</v>
      </c>
      <c r="W1100" s="93">
        <v>0</v>
      </c>
      <c r="X1100" s="93">
        <v>0</v>
      </c>
      <c r="Y1100" s="93">
        <v>0</v>
      </c>
      <c r="Z1100" s="93">
        <v>0</v>
      </c>
      <c r="AA1100" s="93">
        <v>0</v>
      </c>
      <c r="AB1100" s="93">
        <v>0.58864675986565196</v>
      </c>
      <c r="AC1100" s="93">
        <f>_xlfn.XLOOKUP(B1100,'[3]Nur des jours'!$B:$B,'[3]Nur des jours'!$N:$N,"")</f>
        <v>0</v>
      </c>
      <c r="AD1100" s="93">
        <v>0</v>
      </c>
      <c r="AE1100" s="93">
        <v>0</v>
      </c>
      <c r="AF1100" s="93">
        <v>0</v>
      </c>
      <c r="AG1100" s="93"/>
      <c r="AH1100" s="93">
        <v>0</v>
      </c>
      <c r="AI1100" s="93">
        <v>0</v>
      </c>
      <c r="AJ1100" s="93">
        <v>0</v>
      </c>
      <c r="AK1100" s="93">
        <v>0</v>
      </c>
      <c r="AL1100" s="93">
        <v>0</v>
      </c>
      <c r="AM1100" s="49" t="s">
        <v>5559</v>
      </c>
      <c r="AN1100" s="49"/>
      <c r="AO1100" s="48" t="str" cm="1">
        <f t="array" ref="AO1100">IFERROR(_xlfn.IFS(
AQ1100="MPR ISSUE","PDH",
AQ1100="BSS Hardware Issue","BSS",
AQ1100="Sites strategiques, MLL, Pylone, etc.","ENVTECH",
AQ1100="AKTIVCO DEFAUT GE &amp; POWER Cabinet","AKTIVCO",
AQ1100="AKTIVCO Coupure ENEO &amp; Baisse de tension","AKTIVCO GRID ONLY",
AQ1100="Coupure ENEO &amp; Baisse de tension","IHS GRID ONLY",
AQ1100="Defaut GE &amp; POWER Cabinet","IHS",
AQ1100="Sharing","Partners",
AQ1100="Sites strategiques &amp; DataCenter","SST &amp; DC",
AQ1100="Exclu","Exclu",
AQ1100="SAT","SAT",
AQ1100="SPARE-ISSUE","SPARE-ISSUE",
AQ1100="Fiber CAmtel","TRANS_FO_CAMTEL",
AQ1100="Fiber AOF","Fiber AOF",
AQ1100="Projet OCM (HUAWEI)","TRAVAUX-HUAWEI",
AQ1100="Projet OCM (NOKIA)","TRAVAUX-NOKIA",
AQ1100="ACCESS-ISSUE","ACCESS-ISSUE",
AQ1100="Projet OCM (ZTE, NOKIA, autres projets)","TRAVAUX OCM",
AQ1100="No root CAuse","No root cause",
AQ1100="ODU HS","PDH",
AQ1100="IP &amp; VLAN","PDH",
AQ1100="Warehouse HUAWEI","SPARE-ISSUE",
AQ1100="SPARE-HS","SPARE-ISSUE",
AQ1100="Power Telco","BSS",AQ1100="no impacts","no impacts"
),"")</f>
        <v>No root cause</v>
      </c>
      <c r="AP1100" s="48" t="str" cm="1">
        <f t="array" ref="AP1100">IFERROR(_xlfn.IFS(
AQ1100="MPR ISSUE","TX ISSUE",
AQ1100="BSS Hardware Issue","RAN ISSUE",
AQ1100="Sites strategiques, MLL, Pylone, etc.","ENVTECH",
AQ1100="AKTIVCO DEFAUT GE &amp; POWER Cabinet","POWER ISSUE",
AQ1100="AKTIVCO Coupure ENEO &amp; Baisse de tension","POWER ISSUE",
AQ1100="Coupure ENEO &amp; Baisse de tension","POWER ISSUE",
AQ1100="Defaut GE &amp; POWER Cabinet","POWER ISSUE",
AQ1100="Sharing","POWER ISSUE",
AQ1100="Sites strategiques &amp; DataCenter","POWER ISSUE",
AQ1100="Exclu","Exclu",
AQ1100="SAT","TX ISSUE",
AQ1100="SPARE-ISSUE","SPARE-ISSUE",
AQ1100="Fiber CAmtel","TX ISSUE",
AQ1100="Fiber AOF","TX ISSUE",
AQ1100="Projet OCM (HUAWEI)","TRAVAUX-HUAWEI",
AQ1100="Projet OCM (NOKIA)","TRAVAUX -NOKIA",
AQ1100="ACCESS-ISSUE","ACCESS-ISSUE",
AQ1100="Projet OCM (ZTE, NOKIA, autres projets)","TRAVAUX OCM",
AQ1100="No root CAuse","No root cause",
AQ1100="ODU HS","TX ISSUE",
AQ1100="IP &amp; VLAN","TX ISSUE",
AQ1100="Warehouse HUAWEI","SPARE-ISSUE",
AQ1100="SPARE-HS","SPARE-ISSUE",
AQ1100="Power Telco","RAN ISSUE",AQ1100="no impacts","no impacts"
),"")</f>
        <v>No root cause</v>
      </c>
      <c r="AQ1100" s="67" t="s">
        <v>5344</v>
      </c>
      <c r="AR1100" s="48" t="str" cm="1">
        <f t="array" ref="AR1100">IFERROR(_xlfn.IFS(
AQ1100="MPR ISSUE","ACTIVE",
AQ1100="BSS Hardware Issue","ACTIVE",
AQ1100="Sites strategiques, MLL, Pylone, etc.","PASSIVE",
AQ1100="AKTIVCO DEFAUT GE &amp; POWER Cabinet","PASSIVE",
AQ1100="AKTIVCO Coupure ENEO &amp; Baisse de tension","PASSIVE",
AQ1100="Coupure ENEO &amp; Baisse de tension","PASSIVE",
AQ1100="Defaut GE &amp; POWER Cabinet","PASSIVE",
AQ1100="Sharing","PASSIVE",
AQ1100="Sites strategiques &amp; DataCenter","PASSIVE",
AQ1100="Exclu","Exclu",
AQ1100="SAT","ACTIVE",
AQ1100="SPARE-ISSUE","SPARE-ISSUE",
AQ1100="Fiber CAmtel","ACTIVE",
AQ1100="Fiber AOF","ACTIVE",
AQ1100="Projet OCM (HUAWEI)","PLANNED WORKS",
AQ1100="Projet OCM (NOKIA)","PLANNED WORKS",
AQ1100="ACCESS-ISSUE","ACCESS-ISSUE",
AQ1100="Projet OCM (ZTE, NOKIA, autres projets)","PLANNED WORKS",
AQ1100="No root CAuse","No root cause",
AQ1100="ODU HS","ACTIVE",
AQ1100="IP &amp; VLAN","ACTIVE",
AQ1100="Warehouse HUAWEI","SPARE-ISSUE",
AQ1100="SPARE-HS","SPARE-ISSUE",
AQ1100="Power Telco","ACTIVE", AQ1100="no impacts","no impacts"
),"")</f>
        <v>No root cause</v>
      </c>
      <c r="AS1100" s="92" t="s">
        <v>5537</v>
      </c>
      <c r="AT1100" s="98" t="s">
        <v>20</v>
      </c>
      <c r="AV1100" s="17" t="s">
        <v>5537</v>
      </c>
      <c r="AW1100" s="7" t="s">
        <v>5537</v>
      </c>
      <c r="AX1100" s="6" t="s">
        <v>5537</v>
      </c>
      <c r="AY1100" s="7"/>
      <c r="AZ1100" s="3" t="s">
        <v>5537</v>
      </c>
      <c r="BA1100" s="18" t="s">
        <v>5537</v>
      </c>
      <c r="BB1100" s="18" t="s">
        <v>5537</v>
      </c>
      <c r="BC1100" s="18" t="s">
        <v>5537</v>
      </c>
      <c r="BD1100" s="18" t="s">
        <v>5537</v>
      </c>
      <c r="BE1100" s="18" t="s">
        <v>5537</v>
      </c>
      <c r="BF1100" s="18" t="s">
        <v>5537</v>
      </c>
      <c r="BG1100" s="18" t="s">
        <v>5537</v>
      </c>
      <c r="BH1100" s="18" t="s">
        <v>5537</v>
      </c>
      <c r="BI1100" s="18" t="s">
        <v>5537</v>
      </c>
      <c r="BJ1100" s="18" t="s">
        <v>5537</v>
      </c>
      <c r="BK1100" s="18" t="s">
        <v>5537</v>
      </c>
      <c r="BL1100" s="9" t="s">
        <v>5537</v>
      </c>
      <c r="BM1100" s="14" t="s">
        <v>5537</v>
      </c>
      <c r="BN1100" s="14" t="s">
        <v>5537</v>
      </c>
      <c r="BO1100" s="14" t="str">
        <f>_xlfn.XLOOKUP(B1100,'[4]cell downs 18042026 17h'!$B:$B,'[4]cell downs 18042026 17h'!$B:$B,"")</f>
        <v/>
      </c>
      <c r="BP1100" s="14" t="str">
        <f>_xlfn.XLOOKUP(B1100,'[5]Cells Huawei 19042026 15h'!$B:$B,'[5]Cells Huawei 19042026 15h'!$B:$B,"")</f>
        <v/>
      </c>
      <c r="BQ1100" s="9" t="str">
        <f>_xlfn.XLOOKUP(B1100,'[6]cells down 19042026 9H40'!$B:$B,'[6]cells down 19042026 9H40'!$B:$B,"")</f>
        <v/>
      </c>
      <c r="BR1100" s="9" t="s">
        <v>5537</v>
      </c>
      <c r="BS1100" s="9" t="s">
        <v>12</v>
      </c>
      <c r="BT1100" s="108"/>
    </row>
    <row r="1101" spans="1:72" s="9" customFormat="1" x14ac:dyDescent="0.35">
      <c r="A1101" s="1" t="s">
        <v>3719</v>
      </c>
      <c r="B1101" s="8" t="s">
        <v>3720</v>
      </c>
      <c r="C1101" s="3" t="str">
        <f>_xlfn.XLOOKUP(B1101,'[1]daily break down'!$D:$D,'[1]daily break down'!$E:$E,"")</f>
        <v>Maroua</v>
      </c>
      <c r="D1101" s="1" t="s">
        <v>21</v>
      </c>
      <c r="E1101" s="1" t="s">
        <v>22</v>
      </c>
      <c r="F1101" s="3" t="s">
        <v>55</v>
      </c>
      <c r="G1101" s="1" t="s">
        <v>84</v>
      </c>
      <c r="H1101" s="32" t="str">
        <f>_xlfn.XLOOKUP(B1101,[2]CALCULATION!$B:$B,[2]CALCULATION!$H:$H,"")</f>
        <v>Huawei</v>
      </c>
      <c r="I1101" s="28">
        <v>0</v>
      </c>
      <c r="J1101" s="28">
        <v>0</v>
      </c>
      <c r="K1101" s="28">
        <v>0</v>
      </c>
      <c r="L1101" s="28">
        <v>0</v>
      </c>
      <c r="M1101" s="28">
        <v>0</v>
      </c>
      <c r="N1101" s="28">
        <v>0</v>
      </c>
      <c r="O1101" s="28">
        <v>4.9046465372838757E-3</v>
      </c>
      <c r="P1101" s="28">
        <v>0</v>
      </c>
      <c r="Q1101" s="28">
        <v>0</v>
      </c>
      <c r="R1101" s="28">
        <v>0</v>
      </c>
      <c r="S1101" s="93">
        <v>1.4078119069836461</v>
      </c>
      <c r="T1101" s="93">
        <f>_xlfn.XLOOKUP(B1101,'[3]Nur des jours'!$B:$B,'[3]Nur des jours'!$U:$U,"")</f>
        <v>0</v>
      </c>
      <c r="U1101" s="93">
        <v>0</v>
      </c>
      <c r="V1101" s="93">
        <v>0</v>
      </c>
      <c r="W1101" s="93">
        <v>0</v>
      </c>
      <c r="X1101" s="93">
        <v>0</v>
      </c>
      <c r="Y1101" s="93">
        <v>0</v>
      </c>
      <c r="Z1101" s="93">
        <v>0.94877266125051007</v>
      </c>
      <c r="AA1101" s="93">
        <v>0.28152671124009443</v>
      </c>
      <c r="AB1101" s="93">
        <v>0</v>
      </c>
      <c r="AC1101" s="93">
        <f>_xlfn.XLOOKUP(B1101,'[3]Nur des jours'!$B:$B,'[3]Nur des jours'!$N:$N,"")</f>
        <v>0</v>
      </c>
      <c r="AD1101" s="93">
        <v>0</v>
      </c>
      <c r="AE1101" s="93">
        <v>0</v>
      </c>
      <c r="AF1101" s="93">
        <v>0</v>
      </c>
      <c r="AG1101" s="93"/>
      <c r="AH1101" s="93">
        <v>0</v>
      </c>
      <c r="AI1101" s="93">
        <v>0</v>
      </c>
      <c r="AJ1101" s="93">
        <v>0</v>
      </c>
      <c r="AK1101" s="93">
        <v>0</v>
      </c>
      <c r="AL1101" s="93">
        <v>0</v>
      </c>
      <c r="AM1101" s="49" t="s">
        <v>5559</v>
      </c>
      <c r="AN1101" s="49"/>
      <c r="AO1101" s="48" t="str" cm="1">
        <f t="array" ref="AO1101">IFERROR(_xlfn.IFS(
AQ1101="MPR ISSUE","PDH",
AQ1101="BSS Hardware Issue","BSS",
AQ1101="Sites strategiques, MLL, Pylone, etc.","ENVTECH",
AQ1101="AKTIVCO DEFAUT GE &amp; POWER Cabinet","AKTIVCO",
AQ1101="AKTIVCO Coupure ENEO &amp; Baisse de tension","AKTIVCO GRID ONLY",
AQ1101="Coupure ENEO &amp; Baisse de tension","IHS GRID ONLY",
AQ1101="Defaut GE &amp; POWER Cabinet","IHS",
AQ1101="Sharing","Partners",
AQ1101="Sites strategiques &amp; DataCenter","SST &amp; DC",
AQ1101="Exclu","Exclu",
AQ1101="SAT","SAT",
AQ1101="SPARE-ISSUE","SPARE-ISSUE",
AQ1101="Fiber CAmtel","TRANS_FO_CAMTEL",
AQ1101="Fiber AOF","Fiber AOF",
AQ1101="Projet OCM (HUAWEI)","TRAVAUX-HUAWEI",
AQ1101="Projet OCM (NOKIA)","TRAVAUX-NOKIA",
AQ1101="ACCESS-ISSUE","ACCESS-ISSUE",
AQ1101="Projet OCM (ZTE, NOKIA, autres projets)","TRAVAUX OCM",
AQ1101="No root CAuse","No root cause",
AQ1101="ODU HS","PDH",
AQ1101="IP &amp; VLAN","PDH",
AQ1101="Warehouse HUAWEI","SPARE-ISSUE",
AQ1101="SPARE-HS","SPARE-ISSUE",
AQ1101="Power Telco","BSS",AQ1101="no impacts","no impacts"
),"")</f>
        <v>No root cause</v>
      </c>
      <c r="AP1101" s="48" t="str" cm="1">
        <f t="array" ref="AP1101">IFERROR(_xlfn.IFS(
AQ1101="MPR ISSUE","TX ISSUE",
AQ1101="BSS Hardware Issue","RAN ISSUE",
AQ1101="Sites strategiques, MLL, Pylone, etc.","ENVTECH",
AQ1101="AKTIVCO DEFAUT GE &amp; POWER Cabinet","POWER ISSUE",
AQ1101="AKTIVCO Coupure ENEO &amp; Baisse de tension","POWER ISSUE",
AQ1101="Coupure ENEO &amp; Baisse de tension","POWER ISSUE",
AQ1101="Defaut GE &amp; POWER Cabinet","POWER ISSUE",
AQ1101="Sharing","POWER ISSUE",
AQ1101="Sites strategiques &amp; DataCenter","POWER ISSUE",
AQ1101="Exclu","Exclu",
AQ1101="SAT","TX ISSUE",
AQ1101="SPARE-ISSUE","SPARE-ISSUE",
AQ1101="Fiber CAmtel","TX ISSUE",
AQ1101="Fiber AOF","TX ISSUE",
AQ1101="Projet OCM (HUAWEI)","TRAVAUX-HUAWEI",
AQ1101="Projet OCM (NOKIA)","TRAVAUX -NOKIA",
AQ1101="ACCESS-ISSUE","ACCESS-ISSUE",
AQ1101="Projet OCM (ZTE, NOKIA, autres projets)","TRAVAUX OCM",
AQ1101="No root CAuse","No root cause",
AQ1101="ODU HS","TX ISSUE",
AQ1101="IP &amp; VLAN","TX ISSUE",
AQ1101="Warehouse HUAWEI","SPARE-ISSUE",
AQ1101="SPARE-HS","SPARE-ISSUE",
AQ1101="Power Telco","RAN ISSUE",AQ1101="no impacts","no impacts"
),"")</f>
        <v>No root cause</v>
      </c>
      <c r="AQ1101" s="67" t="s">
        <v>5344</v>
      </c>
      <c r="AR1101" s="48" t="str" cm="1">
        <f t="array" ref="AR1101">IFERROR(_xlfn.IFS(
AQ1101="MPR ISSUE","ACTIVE",
AQ1101="BSS Hardware Issue","ACTIVE",
AQ1101="Sites strategiques, MLL, Pylone, etc.","PASSIVE",
AQ1101="AKTIVCO DEFAUT GE &amp; POWER Cabinet","PASSIVE",
AQ1101="AKTIVCO Coupure ENEO &amp; Baisse de tension","PASSIVE",
AQ1101="Coupure ENEO &amp; Baisse de tension","PASSIVE",
AQ1101="Defaut GE &amp; POWER Cabinet","PASSIVE",
AQ1101="Sharing","PASSIVE",
AQ1101="Sites strategiques &amp; DataCenter","PASSIVE",
AQ1101="Exclu","Exclu",
AQ1101="SAT","ACTIVE",
AQ1101="SPARE-ISSUE","SPARE-ISSUE",
AQ1101="Fiber CAmtel","ACTIVE",
AQ1101="Fiber AOF","ACTIVE",
AQ1101="Projet OCM (HUAWEI)","PLANNED WORKS",
AQ1101="Projet OCM (NOKIA)","PLANNED WORKS",
AQ1101="ACCESS-ISSUE","ACCESS-ISSUE",
AQ1101="Projet OCM (ZTE, NOKIA, autres projets)","PLANNED WORKS",
AQ1101="No root CAuse","No root cause",
AQ1101="ODU HS","ACTIVE",
AQ1101="IP &amp; VLAN","ACTIVE",
AQ1101="Warehouse HUAWEI","SPARE-ISSUE",
AQ1101="SPARE-HS","SPARE-ISSUE",
AQ1101="Power Telco","ACTIVE", AQ1101="no impacts","no impacts"
),"")</f>
        <v>No root cause</v>
      </c>
      <c r="AS1101" s="92" t="s">
        <v>5537</v>
      </c>
      <c r="AT1101" s="98" t="s">
        <v>3720</v>
      </c>
      <c r="AV1101" s="17" t="s">
        <v>5537</v>
      </c>
      <c r="AW1101" s="7" t="s">
        <v>5537</v>
      </c>
      <c r="AX1101" s="6" t="s">
        <v>5537</v>
      </c>
      <c r="AY1101" s="7"/>
      <c r="AZ1101" s="3" t="s">
        <v>5537</v>
      </c>
      <c r="BA1101" s="18" t="s">
        <v>5537</v>
      </c>
      <c r="BB1101" s="18" t="s">
        <v>5537</v>
      </c>
      <c r="BC1101" s="18" t="s">
        <v>5537</v>
      </c>
      <c r="BD1101" s="18" t="s">
        <v>5537</v>
      </c>
      <c r="BE1101" s="18" t="s">
        <v>5537</v>
      </c>
      <c r="BF1101" s="18" t="s">
        <v>5537</v>
      </c>
      <c r="BG1101" s="18" t="s">
        <v>5537</v>
      </c>
      <c r="BH1101" s="18" t="s">
        <v>5537</v>
      </c>
      <c r="BI1101" s="18" t="s">
        <v>5537</v>
      </c>
      <c r="BJ1101" s="18" t="s">
        <v>5537</v>
      </c>
      <c r="BK1101" s="18" t="s">
        <v>5537</v>
      </c>
      <c r="BL1101" s="9" t="s">
        <v>5537</v>
      </c>
      <c r="BM1101" s="14" t="s">
        <v>5537</v>
      </c>
      <c r="BN1101" s="14" t="s">
        <v>5537</v>
      </c>
      <c r="BO1101" s="14" t="str">
        <f>_xlfn.XLOOKUP(B1101,'[4]cell downs 18042026 17h'!$B:$B,'[4]cell downs 18042026 17h'!$B:$B,"")</f>
        <v/>
      </c>
      <c r="BP1101" s="14" t="str">
        <f>_xlfn.XLOOKUP(B1101,'[5]Cells Huawei 19042026 15h'!$B:$B,'[5]Cells Huawei 19042026 15h'!$B:$B,"")</f>
        <v/>
      </c>
      <c r="BQ1101" s="9" t="str">
        <f>_xlfn.XLOOKUP(B1101,'[6]cells down 19042026 9H40'!$B:$B,'[6]cells down 19042026 9H40'!$B:$B,"")</f>
        <v/>
      </c>
      <c r="BR1101" s="9" t="s">
        <v>5537</v>
      </c>
      <c r="BS1101" s="9" t="s">
        <v>5537</v>
      </c>
      <c r="BT1101" s="108"/>
    </row>
    <row r="1102" spans="1:72" s="9" customFormat="1" x14ac:dyDescent="0.35">
      <c r="A1102" s="1" t="s">
        <v>3395</v>
      </c>
      <c r="B1102" s="8" t="s">
        <v>3396</v>
      </c>
      <c r="C1102" s="3" t="str">
        <f>_xlfn.XLOOKUP(B1102,'[1]daily break down'!$D:$D,'[1]daily break down'!$E:$E,"")</f>
        <v>LITTORAL</v>
      </c>
      <c r="D1102" s="1"/>
      <c r="E1102" s="1"/>
      <c r="F1102" s="3" t="s">
        <v>31</v>
      </c>
      <c r="G1102" s="1" t="s">
        <v>484</v>
      </c>
      <c r="H1102" s="34" t="str">
        <f>_xlfn.XLOOKUP(B1102,[2]CALCULATION!$B:$B,[2]CALCULATION!$H:$H,"")</f>
        <v>ZTE</v>
      </c>
      <c r="I1102" s="28">
        <v>0</v>
      </c>
      <c r="J1102" s="28">
        <v>0</v>
      </c>
      <c r="K1102" s="28">
        <v>0</v>
      </c>
      <c r="L1102" s="28">
        <v>0</v>
      </c>
      <c r="M1102" s="28">
        <v>0</v>
      </c>
      <c r="N1102" s="28">
        <v>1.9424005444692714</v>
      </c>
      <c r="O1102" s="28">
        <v>0</v>
      </c>
      <c r="P1102" s="28">
        <v>0</v>
      </c>
      <c r="Q1102" s="28">
        <v>0</v>
      </c>
      <c r="R1102" s="28">
        <v>0</v>
      </c>
      <c r="S1102" s="93">
        <v>0</v>
      </c>
      <c r="T1102" s="93">
        <f>_xlfn.XLOOKUP(B1102,'[3]Nur des jours'!$B:$B,'[3]Nur des jours'!$U:$U,"")</f>
        <v>0</v>
      </c>
      <c r="U1102" s="93">
        <v>0</v>
      </c>
      <c r="V1102" s="93">
        <v>0</v>
      </c>
      <c r="W1102" s="93">
        <v>0</v>
      </c>
      <c r="X1102" s="93">
        <v>0</v>
      </c>
      <c r="Y1102" s="93">
        <v>0</v>
      </c>
      <c r="Z1102" s="93">
        <v>0</v>
      </c>
      <c r="AA1102" s="93">
        <v>0</v>
      </c>
      <c r="AB1102" s="93">
        <v>0</v>
      </c>
      <c r="AC1102" s="93">
        <f>_xlfn.XLOOKUP(B1102,'[3]Nur des jours'!$B:$B,'[3]Nur des jours'!$N:$N,"")</f>
        <v>0</v>
      </c>
      <c r="AD1102" s="93">
        <v>0</v>
      </c>
      <c r="AE1102" s="93">
        <v>0</v>
      </c>
      <c r="AF1102" s="93">
        <v>0</v>
      </c>
      <c r="AG1102" s="93"/>
      <c r="AH1102" s="93">
        <v>0</v>
      </c>
      <c r="AI1102" s="93">
        <v>0</v>
      </c>
      <c r="AJ1102" s="93">
        <v>0</v>
      </c>
      <c r="AK1102" s="93">
        <v>0</v>
      </c>
      <c r="AL1102" s="93">
        <v>0</v>
      </c>
      <c r="AM1102" s="49" t="s">
        <v>5559</v>
      </c>
      <c r="AN1102" s="49"/>
      <c r="AO1102" s="48" t="str" cm="1">
        <f t="array" ref="AO1102">IFERROR(_xlfn.IFS(
AQ1102="MPR ISSUE","PDH",
AQ1102="BSS Hardware Issue","BSS",
AQ1102="Sites strategiques, MLL, Pylone, etc.","ENVTECH",
AQ1102="AKTIVCO DEFAUT GE &amp; POWER Cabinet","AKTIVCO",
AQ1102="AKTIVCO Coupure ENEO &amp; Baisse de tension","AKTIVCO GRID ONLY",
AQ1102="Coupure ENEO &amp; Baisse de tension","IHS GRID ONLY",
AQ1102="Defaut GE &amp; POWER Cabinet","IHS",
AQ1102="Sharing","Partners",
AQ1102="Sites strategiques &amp; DataCenter","SST &amp; DC",
AQ1102="Exclu","Exclu",
AQ1102="SAT","SAT",
AQ1102="SPARE-ISSUE","SPARE-ISSUE",
AQ1102="Fiber CAmtel","TRANS_FO_CAMTEL",
AQ1102="Fiber AOF","Fiber AOF",
AQ1102="Projet OCM (HUAWEI)","TRAVAUX-HUAWEI",
AQ1102="Projet OCM (NOKIA)","TRAVAUX-NOKIA",
AQ1102="ACCESS-ISSUE","ACCESS-ISSUE",
AQ1102="Projet OCM (ZTE, NOKIA, autres projets)","TRAVAUX OCM",
AQ1102="No root CAuse","No root cause",
AQ1102="ODU HS","PDH",
AQ1102="IP &amp; VLAN","PDH",
AQ1102="Warehouse HUAWEI","SPARE-ISSUE",
AQ1102="SPARE-HS","SPARE-ISSUE",
AQ1102="Power Telco","BSS",AQ1102="no impacts","no impacts"
),"")</f>
        <v>No root cause</v>
      </c>
      <c r="AP1102" s="48" t="str" cm="1">
        <f t="array" ref="AP1102">IFERROR(_xlfn.IFS(
AQ1102="MPR ISSUE","TX ISSUE",
AQ1102="BSS Hardware Issue","RAN ISSUE",
AQ1102="Sites strategiques, MLL, Pylone, etc.","ENVTECH",
AQ1102="AKTIVCO DEFAUT GE &amp; POWER Cabinet","POWER ISSUE",
AQ1102="AKTIVCO Coupure ENEO &amp; Baisse de tension","POWER ISSUE",
AQ1102="Coupure ENEO &amp; Baisse de tension","POWER ISSUE",
AQ1102="Defaut GE &amp; POWER Cabinet","POWER ISSUE",
AQ1102="Sharing","POWER ISSUE",
AQ1102="Sites strategiques &amp; DataCenter","POWER ISSUE",
AQ1102="Exclu","Exclu",
AQ1102="SAT","TX ISSUE",
AQ1102="SPARE-ISSUE","SPARE-ISSUE",
AQ1102="Fiber CAmtel","TX ISSUE",
AQ1102="Fiber AOF","TX ISSUE",
AQ1102="Projet OCM (HUAWEI)","TRAVAUX-HUAWEI",
AQ1102="Projet OCM (NOKIA)","TRAVAUX -NOKIA",
AQ1102="ACCESS-ISSUE","ACCESS-ISSUE",
AQ1102="Projet OCM (ZTE, NOKIA, autres projets)","TRAVAUX OCM",
AQ1102="No root CAuse","No root cause",
AQ1102="ODU HS","TX ISSUE",
AQ1102="IP &amp; VLAN","TX ISSUE",
AQ1102="Warehouse HUAWEI","SPARE-ISSUE",
AQ1102="SPARE-HS","SPARE-ISSUE",
AQ1102="Power Telco","RAN ISSUE",AQ1102="no impacts","no impacts"
),"")</f>
        <v>No root cause</v>
      </c>
      <c r="AQ1102" s="67" t="s">
        <v>5344</v>
      </c>
      <c r="AR1102" s="48" t="str" cm="1">
        <f t="array" ref="AR1102">IFERROR(_xlfn.IFS(
AQ1102="MPR ISSUE","ACTIVE",
AQ1102="BSS Hardware Issue","ACTIVE",
AQ1102="Sites strategiques, MLL, Pylone, etc.","PASSIVE",
AQ1102="AKTIVCO DEFAUT GE &amp; POWER Cabinet","PASSIVE",
AQ1102="AKTIVCO Coupure ENEO &amp; Baisse de tension","PASSIVE",
AQ1102="Coupure ENEO &amp; Baisse de tension","PASSIVE",
AQ1102="Defaut GE &amp; POWER Cabinet","PASSIVE",
AQ1102="Sharing","PASSIVE",
AQ1102="Sites strategiques &amp; DataCenter","PASSIVE",
AQ1102="Exclu","Exclu",
AQ1102="SAT","ACTIVE",
AQ1102="SPARE-ISSUE","SPARE-ISSUE",
AQ1102="Fiber CAmtel","ACTIVE",
AQ1102="Fiber AOF","ACTIVE",
AQ1102="Projet OCM (HUAWEI)","PLANNED WORKS",
AQ1102="Projet OCM (NOKIA)","PLANNED WORKS",
AQ1102="ACCESS-ISSUE","ACCESS-ISSUE",
AQ1102="Projet OCM (ZTE, NOKIA, autres projets)","PLANNED WORKS",
AQ1102="No root CAuse","No root cause",
AQ1102="ODU HS","ACTIVE",
AQ1102="IP &amp; VLAN","ACTIVE",
AQ1102="Warehouse HUAWEI","SPARE-ISSUE",
AQ1102="SPARE-HS","SPARE-ISSUE",
AQ1102="Power Telco","ACTIVE", AQ1102="no impacts","no impacts"
),"")</f>
        <v>No root cause</v>
      </c>
      <c r="AS1102" s="92" t="s">
        <v>5537</v>
      </c>
      <c r="AT1102" s="98" t="s">
        <v>3396</v>
      </c>
      <c r="AV1102" s="17" t="s">
        <v>5537</v>
      </c>
      <c r="AW1102" s="7" t="s">
        <v>5537</v>
      </c>
      <c r="AX1102" s="6" t="s">
        <v>5537</v>
      </c>
      <c r="AY1102" s="7"/>
      <c r="AZ1102" s="3" t="s">
        <v>5537</v>
      </c>
      <c r="BA1102" s="18" t="s">
        <v>5537</v>
      </c>
      <c r="BB1102" s="18" t="s">
        <v>5537</v>
      </c>
      <c r="BC1102" s="18" t="s">
        <v>5537</v>
      </c>
      <c r="BD1102" s="18" t="s">
        <v>5537</v>
      </c>
      <c r="BE1102" s="18" t="s">
        <v>5537</v>
      </c>
      <c r="BF1102" s="18" t="s">
        <v>5537</v>
      </c>
      <c r="BG1102" s="18" t="s">
        <v>5537</v>
      </c>
      <c r="BH1102" s="18" t="s">
        <v>5537</v>
      </c>
      <c r="BI1102" s="18" t="s">
        <v>5537</v>
      </c>
      <c r="BJ1102" s="18" t="s">
        <v>5537</v>
      </c>
      <c r="BK1102" s="18" t="s">
        <v>5537</v>
      </c>
      <c r="BL1102" s="9" t="s">
        <v>5537</v>
      </c>
      <c r="BM1102" s="14" t="s">
        <v>5537</v>
      </c>
      <c r="BN1102" s="14" t="s">
        <v>5537</v>
      </c>
      <c r="BO1102" s="14" t="str">
        <f>_xlfn.XLOOKUP(B1102,'[4]cell downs 18042026 17h'!$B:$B,'[4]cell downs 18042026 17h'!$B:$B,"")</f>
        <v/>
      </c>
      <c r="BP1102" s="14" t="str">
        <f>_xlfn.XLOOKUP(B1102,'[5]Cells Huawei 19042026 15h'!$B:$B,'[5]Cells Huawei 19042026 15h'!$B:$B,"")</f>
        <v/>
      </c>
      <c r="BQ1102" s="9" t="str">
        <f>_xlfn.XLOOKUP(B1102,'[6]cells down 19042026 9H40'!$B:$B,'[6]cells down 19042026 9H40'!$B:$B,"")</f>
        <v/>
      </c>
      <c r="BR1102" s="9" t="s">
        <v>5537</v>
      </c>
      <c r="BS1102" s="9" t="s">
        <v>12</v>
      </c>
      <c r="BT1102" s="108"/>
    </row>
    <row r="1103" spans="1:72" s="9" customFormat="1" x14ac:dyDescent="0.35">
      <c r="A1103" s="1" t="s">
        <v>836</v>
      </c>
      <c r="B1103" s="8" t="s">
        <v>837</v>
      </c>
      <c r="C1103" s="3" t="str">
        <f>_xlfn.XLOOKUP(B1103,'[1]daily break down'!$D:$D,'[1]daily break down'!$E:$E,"")</f>
        <v>LITTORAL</v>
      </c>
      <c r="D1103" s="1" t="s">
        <v>11</v>
      </c>
      <c r="E1103" s="1" t="s">
        <v>12</v>
      </c>
      <c r="F1103" s="3" t="s">
        <v>69</v>
      </c>
      <c r="G1103" s="1" t="s">
        <v>502</v>
      </c>
      <c r="H1103" s="34" t="str">
        <f>_xlfn.XLOOKUP(B1103,[2]CALCULATION!$B:$B,[2]CALCULATION!$H:$H,"")</f>
        <v>ZTE</v>
      </c>
      <c r="I1103" s="28">
        <v>0</v>
      </c>
      <c r="J1103" s="28">
        <v>8.0382697976503312E-2</v>
      </c>
      <c r="K1103" s="28">
        <v>0</v>
      </c>
      <c r="L1103" s="28">
        <v>0</v>
      </c>
      <c r="M1103" s="28">
        <v>0</v>
      </c>
      <c r="N1103" s="28">
        <v>0</v>
      </c>
      <c r="O1103" s="28">
        <v>0</v>
      </c>
      <c r="P1103" s="28">
        <v>0</v>
      </c>
      <c r="Q1103" s="28">
        <v>0</v>
      </c>
      <c r="R1103" s="28">
        <v>0</v>
      </c>
      <c r="S1103" s="93">
        <v>0</v>
      </c>
      <c r="T1103" s="93">
        <f>_xlfn.XLOOKUP(B1103,'[3]Nur des jours'!$B:$B,'[3]Nur des jours'!$U:$U,"")</f>
        <v>1.1093418713420391E-2</v>
      </c>
      <c r="U1103" s="93">
        <v>0.142805472087389</v>
      </c>
      <c r="V1103" s="93">
        <v>0</v>
      </c>
      <c r="W1103" s="93">
        <v>1.1093418713420391E-2</v>
      </c>
      <c r="X1103" s="93">
        <v>0.1511879588965655</v>
      </c>
      <c r="Y1103" s="93">
        <v>0</v>
      </c>
      <c r="Z1103" s="93">
        <v>0</v>
      </c>
      <c r="AA1103" s="93">
        <v>0</v>
      </c>
      <c r="AB1103" s="93">
        <v>0</v>
      </c>
      <c r="AC1103" s="93">
        <f>_xlfn.XLOOKUP(B1103,'[3]Nur des jours'!$B:$B,'[3]Nur des jours'!$N:$N,"")</f>
        <v>0</v>
      </c>
      <c r="AD1103" s="93">
        <v>0</v>
      </c>
      <c r="AE1103" s="93">
        <v>0</v>
      </c>
      <c r="AF1103" s="93">
        <v>0</v>
      </c>
      <c r="AG1103" s="93"/>
      <c r="AH1103" s="93">
        <v>0</v>
      </c>
      <c r="AI1103" s="93">
        <v>0</v>
      </c>
      <c r="AJ1103" s="93">
        <v>0</v>
      </c>
      <c r="AK1103" s="93">
        <v>0</v>
      </c>
      <c r="AL1103" s="93">
        <v>0</v>
      </c>
      <c r="AM1103" s="49" t="s">
        <v>5559</v>
      </c>
      <c r="AN1103" s="49"/>
      <c r="AO1103" s="48" t="str" cm="1">
        <f t="array" ref="AO1103">IFERROR(_xlfn.IFS(
AQ1103="MPR ISSUE","PDH",
AQ1103="BSS Hardware Issue","BSS",
AQ1103="Sites strategiques, MLL, Pylone, etc.","ENVTECH",
AQ1103="AKTIVCO DEFAUT GE &amp; POWER Cabinet","AKTIVCO",
AQ1103="AKTIVCO Coupure ENEO &amp; Baisse de tension","AKTIVCO GRID ONLY",
AQ1103="Coupure ENEO &amp; Baisse de tension","IHS GRID ONLY",
AQ1103="Defaut GE &amp; POWER Cabinet","IHS",
AQ1103="Sharing","Partners",
AQ1103="Sites strategiques &amp; DataCenter","SST &amp; DC",
AQ1103="Exclu","Exclu",
AQ1103="SAT","SAT",
AQ1103="SPARE-ISSUE","SPARE-ISSUE",
AQ1103="Fiber CAmtel","TRANS_FO_CAMTEL",
AQ1103="Fiber AOF","Fiber AOF",
AQ1103="Projet OCM (HUAWEI)","TRAVAUX-HUAWEI",
AQ1103="Projet OCM (NOKIA)","TRAVAUX-NOKIA",
AQ1103="ACCESS-ISSUE","ACCESS-ISSUE",
AQ1103="Projet OCM (ZTE, NOKIA, autres projets)","TRAVAUX OCM",
AQ1103="No root CAuse","No root cause",
AQ1103="ODU HS","PDH",
AQ1103="IP &amp; VLAN","PDH",
AQ1103="Warehouse HUAWEI","SPARE-ISSUE",
AQ1103="SPARE-HS","SPARE-ISSUE",
AQ1103="Power Telco","BSS",AQ1103="no impacts","no impacts"
),"")</f>
        <v>No root cause</v>
      </c>
      <c r="AP1103" s="48" t="str" cm="1">
        <f t="array" ref="AP1103">IFERROR(_xlfn.IFS(
AQ1103="MPR ISSUE","TX ISSUE",
AQ1103="BSS Hardware Issue","RAN ISSUE",
AQ1103="Sites strategiques, MLL, Pylone, etc.","ENVTECH",
AQ1103="AKTIVCO DEFAUT GE &amp; POWER Cabinet","POWER ISSUE",
AQ1103="AKTIVCO Coupure ENEO &amp; Baisse de tension","POWER ISSUE",
AQ1103="Coupure ENEO &amp; Baisse de tension","POWER ISSUE",
AQ1103="Defaut GE &amp; POWER Cabinet","POWER ISSUE",
AQ1103="Sharing","POWER ISSUE",
AQ1103="Sites strategiques &amp; DataCenter","POWER ISSUE",
AQ1103="Exclu","Exclu",
AQ1103="SAT","TX ISSUE",
AQ1103="SPARE-ISSUE","SPARE-ISSUE",
AQ1103="Fiber CAmtel","TX ISSUE",
AQ1103="Fiber AOF","TX ISSUE",
AQ1103="Projet OCM (HUAWEI)","TRAVAUX-HUAWEI",
AQ1103="Projet OCM (NOKIA)","TRAVAUX -NOKIA",
AQ1103="ACCESS-ISSUE","ACCESS-ISSUE",
AQ1103="Projet OCM (ZTE, NOKIA, autres projets)","TRAVAUX OCM",
AQ1103="No root CAuse","No root cause",
AQ1103="ODU HS","TX ISSUE",
AQ1103="IP &amp; VLAN","TX ISSUE",
AQ1103="Warehouse HUAWEI","SPARE-ISSUE",
AQ1103="SPARE-HS","SPARE-ISSUE",
AQ1103="Power Telco","RAN ISSUE",AQ1103="no impacts","no impacts"
),"")</f>
        <v>No root cause</v>
      </c>
      <c r="AQ1103" s="126" t="s">
        <v>5344</v>
      </c>
      <c r="AR1103" s="48" t="str" cm="1">
        <f t="array" ref="AR1103">IFERROR(_xlfn.IFS(
AQ1103="MPR ISSUE","ACTIVE",
AQ1103="BSS Hardware Issue","ACTIVE",
AQ1103="Sites strategiques, MLL, Pylone, etc.","PASSIVE",
AQ1103="AKTIVCO DEFAUT GE &amp; POWER Cabinet","PASSIVE",
AQ1103="AKTIVCO Coupure ENEO &amp; Baisse de tension","PASSIVE",
AQ1103="Coupure ENEO &amp; Baisse de tension","PASSIVE",
AQ1103="Defaut GE &amp; POWER Cabinet","PASSIVE",
AQ1103="Sharing","PASSIVE",
AQ1103="Sites strategiques &amp; DataCenter","PASSIVE",
AQ1103="Exclu","Exclu",
AQ1103="SAT","ACTIVE",
AQ1103="SPARE-ISSUE","SPARE-ISSUE",
AQ1103="Fiber CAmtel","ACTIVE",
AQ1103="Fiber AOF","ACTIVE",
AQ1103="Projet OCM (HUAWEI)","PLANNED WORKS",
AQ1103="Projet OCM (NOKIA)","PLANNED WORKS",
AQ1103="ACCESS-ISSUE","ACCESS-ISSUE",
AQ1103="Projet OCM (ZTE, NOKIA, autres projets)","PLANNED WORKS",
AQ1103="No root CAuse","No root cause",
AQ1103="ODU HS","ACTIVE",
AQ1103="IP &amp; VLAN","ACTIVE",
AQ1103="Warehouse HUAWEI","SPARE-ISSUE",
AQ1103="SPARE-HS","SPARE-ISSUE",
AQ1103="Power Telco","ACTIVE", AQ1103="no impacts","no impacts"
),"")</f>
        <v>No root cause</v>
      </c>
      <c r="AS1103" s="92" t="s">
        <v>5537</v>
      </c>
      <c r="AT1103" s="98" t="s">
        <v>837</v>
      </c>
      <c r="AV1103" s="17" t="s">
        <v>5537</v>
      </c>
      <c r="AW1103" s="7" t="s">
        <v>5537</v>
      </c>
      <c r="AX1103" s="6" t="s">
        <v>5537</v>
      </c>
      <c r="AY1103" s="7"/>
      <c r="AZ1103" s="3" t="s">
        <v>5537</v>
      </c>
      <c r="BA1103" s="18" t="s">
        <v>5537</v>
      </c>
      <c r="BB1103" s="18" t="s">
        <v>5537</v>
      </c>
      <c r="BC1103" s="18" t="s">
        <v>5537</v>
      </c>
      <c r="BD1103" s="18" t="s">
        <v>5537</v>
      </c>
      <c r="BE1103" s="18" t="s">
        <v>5537</v>
      </c>
      <c r="BF1103" s="18" t="s">
        <v>5537</v>
      </c>
      <c r="BG1103" s="18" t="s">
        <v>5537</v>
      </c>
      <c r="BH1103" s="18" t="s">
        <v>5537</v>
      </c>
      <c r="BI1103" s="18" t="s">
        <v>5537</v>
      </c>
      <c r="BJ1103" s="18" t="s">
        <v>5537</v>
      </c>
      <c r="BK1103" s="18" t="s">
        <v>5537</v>
      </c>
      <c r="BL1103" s="9" t="s">
        <v>5537</v>
      </c>
      <c r="BM1103" s="14" t="s">
        <v>5537</v>
      </c>
      <c r="BN1103" s="14" t="s">
        <v>5537</v>
      </c>
      <c r="BO1103" s="14" t="str">
        <f>_xlfn.XLOOKUP(B1103,'[4]cell downs 18042026 17h'!$B:$B,'[4]cell downs 18042026 17h'!$B:$B,"")</f>
        <v/>
      </c>
      <c r="BP1103" s="14" t="str">
        <f>_xlfn.XLOOKUP(B1103,'[5]Cells Huawei 19042026 15h'!$B:$B,'[5]Cells Huawei 19042026 15h'!$B:$B,"")</f>
        <v/>
      </c>
      <c r="BQ1103" s="9" t="str">
        <f>_xlfn.XLOOKUP(B1103,'[6]cells down 19042026 9H40'!$B:$B,'[6]cells down 19042026 9H40'!$B:$B,"")</f>
        <v/>
      </c>
      <c r="BR1103" s="9" t="s">
        <v>837</v>
      </c>
      <c r="BS1103" s="9" t="s">
        <v>12</v>
      </c>
      <c r="BT1103" s="108"/>
    </row>
    <row r="1104" spans="1:72" s="9" customFormat="1" x14ac:dyDescent="0.35">
      <c r="A1104" s="1" t="s">
        <v>4274</v>
      </c>
      <c r="B1104" s="8" t="s">
        <v>4275</v>
      </c>
      <c r="C1104" s="3" t="str">
        <f>_xlfn.XLOOKUP(B1104,'[1]daily break down'!$D:$D,'[1]daily break down'!$E:$E,"")</f>
        <v>SUD-OUEST</v>
      </c>
      <c r="D1104" s="1"/>
      <c r="E1104" s="1"/>
      <c r="F1104" s="3" t="s">
        <v>13</v>
      </c>
      <c r="G1104" s="1" t="s">
        <v>14</v>
      </c>
      <c r="H1104" s="32" t="str">
        <f>_xlfn.XLOOKUP(B1104,[2]CALCULATION!$B:$B,[2]CALCULATION!$H:$H,"")</f>
        <v>Huawei</v>
      </c>
      <c r="I1104" s="28">
        <v>0</v>
      </c>
      <c r="J1104" s="28">
        <v>0.62319330656644789</v>
      </c>
      <c r="K1104" s="28">
        <v>0</v>
      </c>
      <c r="L1104" s="28">
        <v>0</v>
      </c>
      <c r="M1104" s="28">
        <v>0</v>
      </c>
      <c r="N1104" s="28">
        <v>0</v>
      </c>
      <c r="O1104" s="28">
        <v>0</v>
      </c>
      <c r="P1104" s="28">
        <v>0</v>
      </c>
      <c r="Q1104" s="28">
        <v>0</v>
      </c>
      <c r="R1104" s="28">
        <v>0</v>
      </c>
      <c r="S1104" s="93">
        <v>0</v>
      </c>
      <c r="T1104" s="93">
        <f>_xlfn.XLOOKUP(B1104,'[3]Nur des jours'!$B:$B,'[3]Nur des jours'!$U:$U,"")</f>
        <v>0</v>
      </c>
      <c r="U1104" s="93">
        <v>0</v>
      </c>
      <c r="V1104" s="93">
        <v>0</v>
      </c>
      <c r="W1104" s="93">
        <v>0</v>
      </c>
      <c r="X1104" s="93">
        <v>0</v>
      </c>
      <c r="Y1104" s="93">
        <v>10.332574272400141</v>
      </c>
      <c r="Z1104" s="93">
        <v>0</v>
      </c>
      <c r="AA1104" s="93">
        <v>0</v>
      </c>
      <c r="AB1104" s="93">
        <v>0</v>
      </c>
      <c r="AC1104" s="93">
        <f>_xlfn.XLOOKUP(B1104,'[3]Nur des jours'!$B:$B,'[3]Nur des jours'!$N:$N,"")</f>
        <v>0</v>
      </c>
      <c r="AD1104" s="93">
        <v>0</v>
      </c>
      <c r="AE1104" s="93">
        <v>0</v>
      </c>
      <c r="AF1104" s="93">
        <v>0</v>
      </c>
      <c r="AG1104" s="93"/>
      <c r="AH1104" s="93">
        <v>0</v>
      </c>
      <c r="AI1104" s="93">
        <v>0</v>
      </c>
      <c r="AJ1104" s="93">
        <v>0</v>
      </c>
      <c r="AK1104" s="93">
        <v>0</v>
      </c>
      <c r="AL1104" s="93">
        <v>0</v>
      </c>
      <c r="AM1104" s="49" t="s">
        <v>5559</v>
      </c>
      <c r="AN1104" s="49"/>
      <c r="AO1104" s="48" t="str" cm="1">
        <f t="array" ref="AO1104">IFERROR(_xlfn.IFS(
AQ1104="MPR ISSUE","PDH",
AQ1104="BSS Hardware Issue","BSS",
AQ1104="Sites strategiques, MLL, Pylone, etc.","ENVTECH",
AQ1104="AKTIVCO DEFAUT GE &amp; POWER Cabinet","AKTIVCO",
AQ1104="AKTIVCO Coupure ENEO &amp; Baisse de tension","AKTIVCO GRID ONLY",
AQ1104="Coupure ENEO &amp; Baisse de tension","IHS GRID ONLY",
AQ1104="Defaut GE &amp; POWER Cabinet","IHS",
AQ1104="Sharing","Partners",
AQ1104="Sites strategiques &amp; DataCenter","SST &amp; DC",
AQ1104="Exclu","Exclu",
AQ1104="SAT","SAT",
AQ1104="SPARE-ISSUE","SPARE-ISSUE",
AQ1104="Fiber CAmtel","TRANS_FO_CAMTEL",
AQ1104="Fiber AOF","Fiber AOF",
AQ1104="Projet OCM (HUAWEI)","TRAVAUX-HUAWEI",
AQ1104="Projet OCM (NOKIA)","TRAVAUX-NOKIA",
AQ1104="ACCESS-ISSUE","ACCESS-ISSUE",
AQ1104="Projet OCM (ZTE, NOKIA, autres projets)","TRAVAUX OCM",
AQ1104="No root CAuse","No root cause",
AQ1104="ODU HS","PDH",
AQ1104="IP &amp; VLAN","PDH",
AQ1104="Warehouse HUAWEI","SPARE-ISSUE",
AQ1104="SPARE-HS","SPARE-ISSUE",
AQ1104="Power Telco","BSS",AQ1104="no impacts","no impacts"
),"")</f>
        <v>No root cause</v>
      </c>
      <c r="AP1104" s="48" t="str" cm="1">
        <f t="array" ref="AP1104">IFERROR(_xlfn.IFS(
AQ1104="MPR ISSUE","TX ISSUE",
AQ1104="BSS Hardware Issue","RAN ISSUE",
AQ1104="Sites strategiques, MLL, Pylone, etc.","ENVTECH",
AQ1104="AKTIVCO DEFAUT GE &amp; POWER Cabinet","POWER ISSUE",
AQ1104="AKTIVCO Coupure ENEO &amp; Baisse de tension","POWER ISSUE",
AQ1104="Coupure ENEO &amp; Baisse de tension","POWER ISSUE",
AQ1104="Defaut GE &amp; POWER Cabinet","POWER ISSUE",
AQ1104="Sharing","POWER ISSUE",
AQ1104="Sites strategiques &amp; DataCenter","POWER ISSUE",
AQ1104="Exclu","Exclu",
AQ1104="SAT","TX ISSUE",
AQ1104="SPARE-ISSUE","SPARE-ISSUE",
AQ1104="Fiber CAmtel","TX ISSUE",
AQ1104="Fiber AOF","TX ISSUE",
AQ1104="Projet OCM (HUAWEI)","TRAVAUX-HUAWEI",
AQ1104="Projet OCM (NOKIA)","TRAVAUX -NOKIA",
AQ1104="ACCESS-ISSUE","ACCESS-ISSUE",
AQ1104="Projet OCM (ZTE, NOKIA, autres projets)","TRAVAUX OCM",
AQ1104="No root CAuse","No root cause",
AQ1104="ODU HS","TX ISSUE",
AQ1104="IP &amp; VLAN","TX ISSUE",
AQ1104="Warehouse HUAWEI","SPARE-ISSUE",
AQ1104="SPARE-HS","SPARE-ISSUE",
AQ1104="Power Telco","RAN ISSUE",AQ1104="no impacts","no impacts"
),"")</f>
        <v>No root cause</v>
      </c>
      <c r="AQ1104" s="67" t="s">
        <v>5344</v>
      </c>
      <c r="AR1104" s="48" t="str" cm="1">
        <f t="array" ref="AR1104">IFERROR(_xlfn.IFS(
AQ1104="MPR ISSUE","ACTIVE",
AQ1104="BSS Hardware Issue","ACTIVE",
AQ1104="Sites strategiques, MLL, Pylone, etc.","PASSIVE",
AQ1104="AKTIVCO DEFAUT GE &amp; POWER Cabinet","PASSIVE",
AQ1104="AKTIVCO Coupure ENEO &amp; Baisse de tension","PASSIVE",
AQ1104="Coupure ENEO &amp; Baisse de tension","PASSIVE",
AQ1104="Defaut GE &amp; POWER Cabinet","PASSIVE",
AQ1104="Sharing","PASSIVE",
AQ1104="Sites strategiques &amp; DataCenter","PASSIVE",
AQ1104="Exclu","Exclu",
AQ1104="SAT","ACTIVE",
AQ1104="SPARE-ISSUE","SPARE-ISSUE",
AQ1104="Fiber CAmtel","ACTIVE",
AQ1104="Fiber AOF","ACTIVE",
AQ1104="Projet OCM (HUAWEI)","PLANNED WORKS",
AQ1104="Projet OCM (NOKIA)","PLANNED WORKS",
AQ1104="ACCESS-ISSUE","ACCESS-ISSUE",
AQ1104="Projet OCM (ZTE, NOKIA, autres projets)","PLANNED WORKS",
AQ1104="No root CAuse","No root cause",
AQ1104="ODU HS","ACTIVE",
AQ1104="IP &amp; VLAN","ACTIVE",
AQ1104="Warehouse HUAWEI","SPARE-ISSUE",
AQ1104="SPARE-HS","SPARE-ISSUE",
AQ1104="Power Telco","ACTIVE", AQ1104="no impacts","no impacts"
),"")</f>
        <v>No root cause</v>
      </c>
      <c r="AS1104" s="92" t="s">
        <v>5537</v>
      </c>
      <c r="AT1104" s="98" t="s">
        <v>4275</v>
      </c>
      <c r="AV1104" s="17" t="s">
        <v>5537</v>
      </c>
      <c r="AW1104" s="7" t="s">
        <v>5537</v>
      </c>
      <c r="AX1104" s="6" t="s">
        <v>5537</v>
      </c>
      <c r="AY1104" s="7"/>
      <c r="AZ1104" s="3" t="s">
        <v>5537</v>
      </c>
      <c r="BA1104" s="18" t="s">
        <v>5537</v>
      </c>
      <c r="BB1104" s="18" t="s">
        <v>5537</v>
      </c>
      <c r="BC1104" s="18" t="s">
        <v>5537</v>
      </c>
      <c r="BD1104" s="18" t="s">
        <v>5537</v>
      </c>
      <c r="BE1104" s="18" t="s">
        <v>5537</v>
      </c>
      <c r="BF1104" s="18" t="s">
        <v>5537</v>
      </c>
      <c r="BG1104" s="18" t="s">
        <v>5537</v>
      </c>
      <c r="BH1104" s="18" t="s">
        <v>5537</v>
      </c>
      <c r="BI1104" s="18" t="s">
        <v>5537</v>
      </c>
      <c r="BJ1104" s="18" t="s">
        <v>5537</v>
      </c>
      <c r="BK1104" s="18" t="s">
        <v>5537</v>
      </c>
      <c r="BL1104" s="9" t="s">
        <v>5537</v>
      </c>
      <c r="BM1104" s="14" t="s">
        <v>5537</v>
      </c>
      <c r="BN1104" s="14" t="s">
        <v>5537</v>
      </c>
      <c r="BO1104" s="14" t="str">
        <f>_xlfn.XLOOKUP(B1104,'[4]cell downs 18042026 17h'!$B:$B,'[4]cell downs 18042026 17h'!$B:$B,"")</f>
        <v/>
      </c>
      <c r="BP1104" s="14" t="str">
        <f>_xlfn.XLOOKUP(B1104,'[5]Cells Huawei 19042026 15h'!$B:$B,'[5]Cells Huawei 19042026 15h'!$B:$B,"")</f>
        <v/>
      </c>
      <c r="BQ1104" s="9" t="str">
        <f>_xlfn.XLOOKUP(B1104,'[6]cells down 19042026 9H40'!$B:$B,'[6]cells down 19042026 9H40'!$B:$B,"")</f>
        <v/>
      </c>
      <c r="BR1104" s="9" t="s">
        <v>5537</v>
      </c>
      <c r="BS1104" s="9" t="s">
        <v>5537</v>
      </c>
      <c r="BT1104" s="108"/>
    </row>
    <row r="1105" spans="1:72" s="9" customFormat="1" x14ac:dyDescent="0.35">
      <c r="A1105" s="1" t="s">
        <v>1592</v>
      </c>
      <c r="B1105" s="8" t="s">
        <v>1593</v>
      </c>
      <c r="C1105" s="3" t="str">
        <f>_xlfn.XLOOKUP(B1105,'[1]daily break down'!$D:$D,'[1]daily break down'!$E:$E,"")</f>
        <v>NORD</v>
      </c>
      <c r="D1105" s="1" t="s">
        <v>11</v>
      </c>
      <c r="E1105" s="1" t="s">
        <v>12</v>
      </c>
      <c r="F1105" s="3" t="s">
        <v>23</v>
      </c>
      <c r="G1105" s="1" t="s">
        <v>24</v>
      </c>
      <c r="H1105" s="32" t="str">
        <f>_xlfn.XLOOKUP(B1105,[2]CALCULATION!$B:$B,[2]CALCULATION!$H:$H,"")</f>
        <v>Huawei</v>
      </c>
      <c r="I1105" s="28">
        <v>0</v>
      </c>
      <c r="J1105" s="28">
        <v>0</v>
      </c>
      <c r="K1105" s="28">
        <v>5.649920954932897</v>
      </c>
      <c r="L1105" s="28">
        <v>0</v>
      </c>
      <c r="M1105" s="28">
        <v>0</v>
      </c>
      <c r="N1105" s="28">
        <v>0</v>
      </c>
      <c r="O1105" s="28">
        <v>0.30289313506433468</v>
      </c>
      <c r="P1105" s="28">
        <v>0</v>
      </c>
      <c r="Q1105" s="28">
        <v>0</v>
      </c>
      <c r="R1105" s="28">
        <v>0</v>
      </c>
      <c r="S1105" s="93">
        <v>0</v>
      </c>
      <c r="T1105" s="93">
        <f>_xlfn.XLOOKUP(B1105,'[3]Nur des jours'!$B:$B,'[3]Nur des jours'!$U:$U,"")</f>
        <v>0</v>
      </c>
      <c r="U1105" s="93">
        <v>0</v>
      </c>
      <c r="V1105" s="93">
        <v>0</v>
      </c>
      <c r="W1105" s="93">
        <v>0</v>
      </c>
      <c r="X1105" s="93">
        <v>0</v>
      </c>
      <c r="Y1105" s="93">
        <v>3.4387992854554219</v>
      </c>
      <c r="Z1105" s="93">
        <v>5.8998439073945648E-2</v>
      </c>
      <c r="AA1105" s="93">
        <v>0</v>
      </c>
      <c r="AB1105" s="93">
        <v>1.4606037388031377</v>
      </c>
      <c r="AC1105" s="93">
        <f>_xlfn.XLOOKUP(B1105,'[3]Nur des jours'!$B:$B,'[3]Nur des jours'!$N:$N,"")</f>
        <v>0</v>
      </c>
      <c r="AD1105" s="93">
        <v>0</v>
      </c>
      <c r="AE1105" s="93">
        <v>0</v>
      </c>
      <c r="AF1105" s="93">
        <v>0</v>
      </c>
      <c r="AG1105" s="93"/>
      <c r="AH1105" s="93">
        <v>0</v>
      </c>
      <c r="AI1105" s="93">
        <v>0</v>
      </c>
      <c r="AJ1105" s="93">
        <v>0</v>
      </c>
      <c r="AK1105" s="93">
        <v>0</v>
      </c>
      <c r="AL1105" s="93">
        <v>0</v>
      </c>
      <c r="AM1105" s="49" t="s">
        <v>5559</v>
      </c>
      <c r="AN1105" s="49"/>
      <c r="AO1105" s="48" t="str" cm="1">
        <f t="array" ref="AO1105">IFERROR(_xlfn.IFS(
AQ1105="MPR ISSUE","PDH",
AQ1105="BSS Hardware Issue","BSS",
AQ1105="Sites strategiques, MLL, Pylone, etc.","ENVTECH",
AQ1105="AKTIVCO DEFAUT GE &amp; POWER Cabinet","AKTIVCO",
AQ1105="AKTIVCO Coupure ENEO &amp; Baisse de tension","AKTIVCO GRID ONLY",
AQ1105="Coupure ENEO &amp; Baisse de tension","IHS GRID ONLY",
AQ1105="Defaut GE &amp; POWER Cabinet","IHS",
AQ1105="Sharing","Partners",
AQ1105="Sites strategiques &amp; DataCenter","SST &amp; DC",
AQ1105="Exclu","Exclu",
AQ1105="SAT","SAT",
AQ1105="SPARE-ISSUE","SPARE-ISSUE",
AQ1105="Fiber CAmtel","TRANS_FO_CAMTEL",
AQ1105="Fiber AOF","Fiber AOF",
AQ1105="Projet OCM (HUAWEI)","TRAVAUX-HUAWEI",
AQ1105="Projet OCM (NOKIA)","TRAVAUX-NOKIA",
AQ1105="ACCESS-ISSUE","ACCESS-ISSUE",
AQ1105="Projet OCM (ZTE, NOKIA, autres projets)","TRAVAUX OCM",
AQ1105="No root CAuse","No root cause",
AQ1105="ODU HS","PDH",
AQ1105="IP &amp; VLAN","PDH",
AQ1105="Warehouse HUAWEI","SPARE-ISSUE",
AQ1105="SPARE-HS","SPARE-ISSUE",
AQ1105="Power Telco","BSS",AQ1105="no impacts","no impacts"
),"")</f>
        <v>No root cause</v>
      </c>
      <c r="AP1105" s="48" t="str" cm="1">
        <f t="array" ref="AP1105">IFERROR(_xlfn.IFS(
AQ1105="MPR ISSUE","TX ISSUE",
AQ1105="BSS Hardware Issue","RAN ISSUE",
AQ1105="Sites strategiques, MLL, Pylone, etc.","ENVTECH",
AQ1105="AKTIVCO DEFAUT GE &amp; POWER Cabinet","POWER ISSUE",
AQ1105="AKTIVCO Coupure ENEO &amp; Baisse de tension","POWER ISSUE",
AQ1105="Coupure ENEO &amp; Baisse de tension","POWER ISSUE",
AQ1105="Defaut GE &amp; POWER Cabinet","POWER ISSUE",
AQ1105="Sharing","POWER ISSUE",
AQ1105="Sites strategiques &amp; DataCenter","POWER ISSUE",
AQ1105="Exclu","Exclu",
AQ1105="SAT","TX ISSUE",
AQ1105="SPARE-ISSUE","SPARE-ISSUE",
AQ1105="Fiber CAmtel","TX ISSUE",
AQ1105="Fiber AOF","TX ISSUE",
AQ1105="Projet OCM (HUAWEI)","TRAVAUX-HUAWEI",
AQ1105="Projet OCM (NOKIA)","TRAVAUX -NOKIA",
AQ1105="ACCESS-ISSUE","ACCESS-ISSUE",
AQ1105="Projet OCM (ZTE, NOKIA, autres projets)","TRAVAUX OCM",
AQ1105="No root CAuse","No root cause",
AQ1105="ODU HS","TX ISSUE",
AQ1105="IP &amp; VLAN","TX ISSUE",
AQ1105="Warehouse HUAWEI","SPARE-ISSUE",
AQ1105="SPARE-HS","SPARE-ISSUE",
AQ1105="Power Telco","RAN ISSUE",AQ1105="no impacts","no impacts"
),"")</f>
        <v>No root cause</v>
      </c>
      <c r="AQ1105" s="126" t="s">
        <v>5344</v>
      </c>
      <c r="AR1105" s="48" t="str" cm="1">
        <f t="array" ref="AR1105">IFERROR(_xlfn.IFS(
AQ1105="MPR ISSUE","ACTIVE",
AQ1105="BSS Hardware Issue","ACTIVE",
AQ1105="Sites strategiques, MLL, Pylone, etc.","PASSIVE",
AQ1105="AKTIVCO DEFAUT GE &amp; POWER Cabinet","PASSIVE",
AQ1105="AKTIVCO Coupure ENEO &amp; Baisse de tension","PASSIVE",
AQ1105="Coupure ENEO &amp; Baisse de tension","PASSIVE",
AQ1105="Defaut GE &amp; POWER Cabinet","PASSIVE",
AQ1105="Sharing","PASSIVE",
AQ1105="Sites strategiques &amp; DataCenter","PASSIVE",
AQ1105="Exclu","Exclu",
AQ1105="SAT","ACTIVE",
AQ1105="SPARE-ISSUE","SPARE-ISSUE",
AQ1105="Fiber CAmtel","ACTIVE",
AQ1105="Fiber AOF","ACTIVE",
AQ1105="Projet OCM (HUAWEI)","PLANNED WORKS",
AQ1105="Projet OCM (NOKIA)","PLANNED WORKS",
AQ1105="ACCESS-ISSUE","ACCESS-ISSUE",
AQ1105="Projet OCM (ZTE, NOKIA, autres projets)","PLANNED WORKS",
AQ1105="No root CAuse","No root cause",
AQ1105="ODU HS","ACTIVE",
AQ1105="IP &amp; VLAN","ACTIVE",
AQ1105="Warehouse HUAWEI","SPARE-ISSUE",
AQ1105="SPARE-HS","SPARE-ISSUE",
AQ1105="Power Telco","ACTIVE", AQ1105="no impacts","no impacts"
),"")</f>
        <v>No root cause</v>
      </c>
      <c r="AS1105" s="92" t="s">
        <v>5537</v>
      </c>
      <c r="AT1105" s="98" t="s">
        <v>1593</v>
      </c>
      <c r="AV1105" s="17" t="s">
        <v>5537</v>
      </c>
      <c r="AW1105" s="7" t="s">
        <v>5537</v>
      </c>
      <c r="AX1105" s="6" t="s">
        <v>5537</v>
      </c>
      <c r="AY1105" s="7"/>
      <c r="AZ1105" s="3" t="s">
        <v>5537</v>
      </c>
      <c r="BA1105" s="18" t="s">
        <v>5537</v>
      </c>
      <c r="BB1105" s="18" t="s">
        <v>5537</v>
      </c>
      <c r="BC1105" s="18" t="s">
        <v>5537</v>
      </c>
      <c r="BD1105" s="18" t="s">
        <v>5537</v>
      </c>
      <c r="BE1105" s="18" t="s">
        <v>5537</v>
      </c>
      <c r="BF1105" s="18" t="s">
        <v>5537</v>
      </c>
      <c r="BG1105" s="18" t="s">
        <v>5537</v>
      </c>
      <c r="BH1105" s="18" t="s">
        <v>5537</v>
      </c>
      <c r="BI1105" s="18" t="s">
        <v>5537</v>
      </c>
      <c r="BJ1105" s="18" t="s">
        <v>5537</v>
      </c>
      <c r="BK1105" s="18" t="s">
        <v>5537</v>
      </c>
      <c r="BL1105" s="9" t="s">
        <v>5537</v>
      </c>
      <c r="BM1105" s="14" t="s">
        <v>5537</v>
      </c>
      <c r="BN1105" s="14" t="s">
        <v>5537</v>
      </c>
      <c r="BO1105" s="14" t="str">
        <f>_xlfn.XLOOKUP(B1105,'[4]cell downs 18042026 17h'!$B:$B,'[4]cell downs 18042026 17h'!$B:$B,"")</f>
        <v/>
      </c>
      <c r="BP1105" s="14" t="str">
        <f>_xlfn.XLOOKUP(B1105,'[5]Cells Huawei 19042026 15h'!$B:$B,'[5]Cells Huawei 19042026 15h'!$B:$B,"")</f>
        <v/>
      </c>
      <c r="BQ1105" s="9" t="str">
        <f>_xlfn.XLOOKUP(B1105,'[6]cells down 19042026 9H40'!$B:$B,'[6]cells down 19042026 9H40'!$B:$B,"")</f>
        <v/>
      </c>
      <c r="BR1105" s="9" t="s">
        <v>1593</v>
      </c>
      <c r="BS1105" s="9" t="s">
        <v>5537</v>
      </c>
      <c r="BT1105" s="108"/>
    </row>
    <row r="1106" spans="1:72" s="9" customFormat="1" x14ac:dyDescent="0.35">
      <c r="A1106" s="1" t="s">
        <v>2408</v>
      </c>
      <c r="B1106" s="8" t="s">
        <v>2409</v>
      </c>
      <c r="C1106" s="3" t="str">
        <f>_xlfn.XLOOKUP(B1106,'[1]daily break down'!$D:$D,'[1]daily break down'!$E:$E,"")</f>
        <v>Douala</v>
      </c>
      <c r="D1106" s="1" t="s">
        <v>21</v>
      </c>
      <c r="E1106" s="1" t="s">
        <v>36</v>
      </c>
      <c r="F1106" s="3" t="s">
        <v>31</v>
      </c>
      <c r="G1106" s="1" t="s">
        <v>32</v>
      </c>
      <c r="H1106" s="34" t="str">
        <f>_xlfn.XLOOKUP(B1106,[2]CALCULATION!$B:$B,[2]CALCULATION!$H:$H,"")</f>
        <v>ZTE</v>
      </c>
      <c r="I1106" s="28">
        <v>0</v>
      </c>
      <c r="J1106" s="28">
        <v>0</v>
      </c>
      <c r="K1106" s="28">
        <v>0</v>
      </c>
      <c r="L1106" s="28">
        <v>0</v>
      </c>
      <c r="M1106" s="28">
        <v>0</v>
      </c>
      <c r="N1106" s="28">
        <v>0</v>
      </c>
      <c r="O1106" s="28">
        <v>0</v>
      </c>
      <c r="P1106" s="28">
        <v>0</v>
      </c>
      <c r="Q1106" s="28">
        <v>0</v>
      </c>
      <c r="R1106" s="28">
        <v>0</v>
      </c>
      <c r="S1106" s="93">
        <v>0</v>
      </c>
      <c r="T1106" s="93">
        <f>_xlfn.XLOOKUP(B1106,'[3]Nur des jours'!$B:$B,'[3]Nur des jours'!$U:$U,"")</f>
        <v>0</v>
      </c>
      <c r="U1106" s="93">
        <v>0</v>
      </c>
      <c r="V1106" s="93">
        <v>2.0331989281831093E-3</v>
      </c>
      <c r="W1106" s="93">
        <v>0</v>
      </c>
      <c r="X1106" s="93">
        <v>0</v>
      </c>
      <c r="Y1106" s="93">
        <v>0</v>
      </c>
      <c r="Z1106" s="93">
        <v>0</v>
      </c>
      <c r="AA1106" s="93">
        <v>0</v>
      </c>
      <c r="AB1106" s="93">
        <v>0</v>
      </c>
      <c r="AC1106" s="93">
        <f>_xlfn.XLOOKUP(B1106,'[3]Nur des jours'!$B:$B,'[3]Nur des jours'!$N:$N,"")</f>
        <v>0</v>
      </c>
      <c r="AD1106" s="93">
        <v>0</v>
      </c>
      <c r="AE1106" s="93">
        <v>0</v>
      </c>
      <c r="AF1106" s="93">
        <v>0</v>
      </c>
      <c r="AG1106" s="93"/>
      <c r="AH1106" s="93">
        <v>0</v>
      </c>
      <c r="AI1106" s="93">
        <v>0</v>
      </c>
      <c r="AJ1106" s="93">
        <v>0</v>
      </c>
      <c r="AK1106" s="93">
        <v>0</v>
      </c>
      <c r="AL1106" s="93">
        <v>0</v>
      </c>
      <c r="AM1106" s="49" t="s">
        <v>5559</v>
      </c>
      <c r="AN1106" s="49"/>
      <c r="AO1106" s="48" t="str" cm="1">
        <f t="array" ref="AO1106">IFERROR(_xlfn.IFS(
AQ1106="MPR ISSUE","PDH",
AQ1106="BSS Hardware Issue","BSS",
AQ1106="Sites strategiques, MLL, Pylone, etc.","ENVTECH",
AQ1106="AKTIVCO DEFAUT GE &amp; POWER Cabinet","AKTIVCO",
AQ1106="AKTIVCO Coupure ENEO &amp; Baisse de tension","AKTIVCO GRID ONLY",
AQ1106="Coupure ENEO &amp; Baisse de tension","IHS GRID ONLY",
AQ1106="Defaut GE &amp; POWER Cabinet","IHS",
AQ1106="Sharing","Partners",
AQ1106="Sites strategiques &amp; DataCenter","SST &amp; DC",
AQ1106="Exclu","Exclu",
AQ1106="SAT","SAT",
AQ1106="SPARE-ISSUE","SPARE-ISSUE",
AQ1106="Fiber CAmtel","TRANS_FO_CAMTEL",
AQ1106="Fiber AOF","Fiber AOF",
AQ1106="Projet OCM (HUAWEI)","TRAVAUX-HUAWEI",
AQ1106="Projet OCM (NOKIA)","TRAVAUX-NOKIA",
AQ1106="ACCESS-ISSUE","ACCESS-ISSUE",
AQ1106="Projet OCM (ZTE, NOKIA, autres projets)","TRAVAUX OCM",
AQ1106="No root CAuse","No root cause",
AQ1106="ODU HS","PDH",
AQ1106="IP &amp; VLAN","PDH",
AQ1106="Warehouse HUAWEI","SPARE-ISSUE",
AQ1106="SPARE-HS","SPARE-ISSUE",
AQ1106="Power Telco","BSS",AQ1106="no impacts","no impacts"
),"")</f>
        <v>No root cause</v>
      </c>
      <c r="AP1106" s="48" t="str" cm="1">
        <f t="array" ref="AP1106">IFERROR(_xlfn.IFS(
AQ1106="MPR ISSUE","TX ISSUE",
AQ1106="BSS Hardware Issue","RAN ISSUE",
AQ1106="Sites strategiques, MLL, Pylone, etc.","ENVTECH",
AQ1106="AKTIVCO DEFAUT GE &amp; POWER Cabinet","POWER ISSUE",
AQ1106="AKTIVCO Coupure ENEO &amp; Baisse de tension","POWER ISSUE",
AQ1106="Coupure ENEO &amp; Baisse de tension","POWER ISSUE",
AQ1106="Defaut GE &amp; POWER Cabinet","POWER ISSUE",
AQ1106="Sharing","POWER ISSUE",
AQ1106="Sites strategiques &amp; DataCenter","POWER ISSUE",
AQ1106="Exclu","Exclu",
AQ1106="SAT","TX ISSUE",
AQ1106="SPARE-ISSUE","SPARE-ISSUE",
AQ1106="Fiber CAmtel","TX ISSUE",
AQ1106="Fiber AOF","TX ISSUE",
AQ1106="Projet OCM (HUAWEI)","TRAVAUX-HUAWEI",
AQ1106="Projet OCM (NOKIA)","TRAVAUX -NOKIA",
AQ1106="ACCESS-ISSUE","ACCESS-ISSUE",
AQ1106="Projet OCM (ZTE, NOKIA, autres projets)","TRAVAUX OCM",
AQ1106="No root CAuse","No root cause",
AQ1106="ODU HS","TX ISSUE",
AQ1106="IP &amp; VLAN","TX ISSUE",
AQ1106="Warehouse HUAWEI","SPARE-ISSUE",
AQ1106="SPARE-HS","SPARE-ISSUE",
AQ1106="Power Telco","RAN ISSUE",AQ1106="no impacts","no impacts"
),"")</f>
        <v>No root cause</v>
      </c>
      <c r="AQ1106" s="67" t="s">
        <v>5344</v>
      </c>
      <c r="AR1106" s="48" t="str" cm="1">
        <f t="array" ref="AR1106">IFERROR(_xlfn.IFS(
AQ1106="MPR ISSUE","ACTIVE",
AQ1106="BSS Hardware Issue","ACTIVE",
AQ1106="Sites strategiques, MLL, Pylone, etc.","PASSIVE",
AQ1106="AKTIVCO DEFAUT GE &amp; POWER Cabinet","PASSIVE",
AQ1106="AKTIVCO Coupure ENEO &amp; Baisse de tension","PASSIVE",
AQ1106="Coupure ENEO &amp; Baisse de tension","PASSIVE",
AQ1106="Defaut GE &amp; POWER Cabinet","PASSIVE",
AQ1106="Sharing","PASSIVE",
AQ1106="Sites strategiques &amp; DataCenter","PASSIVE",
AQ1106="Exclu","Exclu",
AQ1106="SAT","ACTIVE",
AQ1106="SPARE-ISSUE","SPARE-ISSUE",
AQ1106="Fiber CAmtel","ACTIVE",
AQ1106="Fiber AOF","ACTIVE",
AQ1106="Projet OCM (HUAWEI)","PLANNED WORKS",
AQ1106="Projet OCM (NOKIA)","PLANNED WORKS",
AQ1106="ACCESS-ISSUE","ACCESS-ISSUE",
AQ1106="Projet OCM (ZTE, NOKIA, autres projets)","PLANNED WORKS",
AQ1106="No root CAuse","No root cause",
AQ1106="ODU HS","ACTIVE",
AQ1106="IP &amp; VLAN","ACTIVE",
AQ1106="Warehouse HUAWEI","SPARE-ISSUE",
AQ1106="SPARE-HS","SPARE-ISSUE",
AQ1106="Power Telco","ACTIVE", AQ1106="no impacts","no impacts"
),"")</f>
        <v>No root cause</v>
      </c>
      <c r="AS1106" s="92" t="s">
        <v>5537</v>
      </c>
      <c r="AT1106" s="98" t="s">
        <v>2409</v>
      </c>
      <c r="AV1106" s="17" t="s">
        <v>5537</v>
      </c>
      <c r="AW1106" s="7" t="s">
        <v>5537</v>
      </c>
      <c r="AX1106" s="6" t="s">
        <v>5537</v>
      </c>
      <c r="AY1106" s="7"/>
      <c r="AZ1106" s="3" t="s">
        <v>5537</v>
      </c>
      <c r="BA1106" s="18" t="s">
        <v>5537</v>
      </c>
      <c r="BB1106" s="18" t="s">
        <v>5537</v>
      </c>
      <c r="BC1106" s="18" t="s">
        <v>5537</v>
      </c>
      <c r="BD1106" s="18" t="s">
        <v>5537</v>
      </c>
      <c r="BE1106" s="18" t="s">
        <v>5537</v>
      </c>
      <c r="BF1106" s="18" t="s">
        <v>5537</v>
      </c>
      <c r="BG1106" s="18" t="s">
        <v>5537</v>
      </c>
      <c r="BH1106" s="18" t="s">
        <v>5537</v>
      </c>
      <c r="BI1106" s="18" t="s">
        <v>5537</v>
      </c>
      <c r="BJ1106" s="18" t="s">
        <v>5537</v>
      </c>
      <c r="BK1106" s="18" t="s">
        <v>5537</v>
      </c>
      <c r="BL1106" s="9" t="s">
        <v>5537</v>
      </c>
      <c r="BM1106" s="14" t="s">
        <v>5537</v>
      </c>
      <c r="BN1106" s="14" t="s">
        <v>5537</v>
      </c>
      <c r="BO1106" s="14" t="str">
        <f>_xlfn.XLOOKUP(B1106,'[4]cell downs 18042026 17h'!$B:$B,'[4]cell downs 18042026 17h'!$B:$B,"")</f>
        <v/>
      </c>
      <c r="BP1106" s="14" t="str">
        <f>_xlfn.XLOOKUP(B1106,'[5]Cells Huawei 19042026 15h'!$B:$B,'[5]Cells Huawei 19042026 15h'!$B:$B,"")</f>
        <v/>
      </c>
      <c r="BQ1106" s="9" t="str">
        <f>_xlfn.XLOOKUP(B1106,'[6]cells down 19042026 9H40'!$B:$B,'[6]cells down 19042026 9H40'!$B:$B,"")</f>
        <v/>
      </c>
      <c r="BR1106" s="9" t="s">
        <v>5537</v>
      </c>
      <c r="BS1106" s="9" t="s">
        <v>5537</v>
      </c>
      <c r="BT1106" s="108"/>
    </row>
    <row r="1107" spans="1:72" s="9" customFormat="1" x14ac:dyDescent="0.35">
      <c r="A1107" s="1" t="s">
        <v>3784</v>
      </c>
      <c r="B1107" s="8" t="s">
        <v>3785</v>
      </c>
      <c r="C1107" s="3" t="str">
        <f>_xlfn.XLOOKUP(B1107,'[1]daily break down'!$D:$D,'[1]daily break down'!$E:$E,"")</f>
        <v>Maroua</v>
      </c>
      <c r="D1107" s="1" t="s">
        <v>11</v>
      </c>
      <c r="E1107" s="1" t="s">
        <v>12</v>
      </c>
      <c r="F1107" s="3" t="s">
        <v>55</v>
      </c>
      <c r="G1107" s="1" t="s">
        <v>84</v>
      </c>
      <c r="H1107" s="32" t="str">
        <f>_xlfn.XLOOKUP(B1107,[2]CALCULATION!$B:$B,[2]CALCULATION!$H:$H,"")</f>
        <v>Huawei</v>
      </c>
      <c r="I1107" s="28">
        <v>0</v>
      </c>
      <c r="J1107" s="28">
        <v>0</v>
      </c>
      <c r="K1107" s="28">
        <v>0</v>
      </c>
      <c r="L1107" s="28">
        <v>0</v>
      </c>
      <c r="M1107" s="28">
        <v>0.23524468300645202</v>
      </c>
      <c r="N1107" s="28">
        <v>0</v>
      </c>
      <c r="O1107" s="28">
        <v>4.8154711456968955E-3</v>
      </c>
      <c r="P1107" s="28">
        <v>0</v>
      </c>
      <c r="Q1107" s="28">
        <v>0</v>
      </c>
      <c r="R1107" s="28">
        <v>8.9175391586979543E-5</v>
      </c>
      <c r="S1107" s="93">
        <v>0</v>
      </c>
      <c r="T1107" s="93">
        <f>_xlfn.XLOOKUP(B1107,'[3]Nur des jours'!$B:$B,'[3]Nur des jours'!$U:$U,"")</f>
        <v>0</v>
      </c>
      <c r="U1107" s="93">
        <v>0</v>
      </c>
      <c r="V1107" s="93">
        <v>0</v>
      </c>
      <c r="W1107" s="93">
        <v>0</v>
      </c>
      <c r="X1107" s="93">
        <v>0</v>
      </c>
      <c r="Y1107" s="93">
        <v>0</v>
      </c>
      <c r="Z1107" s="93">
        <v>0</v>
      </c>
      <c r="AA1107" s="93">
        <v>0</v>
      </c>
      <c r="AB1107" s="93">
        <v>0.2174096046890561</v>
      </c>
      <c r="AC1107" s="93">
        <f>_xlfn.XLOOKUP(B1107,'[3]Nur des jours'!$B:$B,'[3]Nur des jours'!$N:$N,"")</f>
        <v>0</v>
      </c>
      <c r="AD1107" s="93">
        <v>0</v>
      </c>
      <c r="AE1107" s="93">
        <v>0</v>
      </c>
      <c r="AF1107" s="93">
        <v>0</v>
      </c>
      <c r="AG1107" s="93"/>
      <c r="AH1107" s="93">
        <v>0</v>
      </c>
      <c r="AI1107" s="93">
        <v>0</v>
      </c>
      <c r="AJ1107" s="93">
        <v>0</v>
      </c>
      <c r="AK1107" s="93">
        <v>0</v>
      </c>
      <c r="AL1107" s="93">
        <v>0</v>
      </c>
      <c r="AM1107" s="49" t="s">
        <v>5559</v>
      </c>
      <c r="AN1107" s="49"/>
      <c r="AO1107" s="48" t="str" cm="1">
        <f t="array" ref="AO1107">IFERROR(_xlfn.IFS(
AQ1107="MPR ISSUE","PDH",
AQ1107="BSS Hardware Issue","BSS",
AQ1107="Sites strategiques, MLL, Pylone, etc.","ENVTECH",
AQ1107="AKTIVCO DEFAUT GE &amp; POWER Cabinet","AKTIVCO",
AQ1107="AKTIVCO Coupure ENEO &amp; Baisse de tension","AKTIVCO GRID ONLY",
AQ1107="Coupure ENEO &amp; Baisse de tension","IHS GRID ONLY",
AQ1107="Defaut GE &amp; POWER Cabinet","IHS",
AQ1107="Sharing","Partners",
AQ1107="Sites strategiques &amp; DataCenter","SST &amp; DC",
AQ1107="Exclu","Exclu",
AQ1107="SAT","SAT",
AQ1107="SPARE-ISSUE","SPARE-ISSUE",
AQ1107="Fiber CAmtel","TRANS_FO_CAMTEL",
AQ1107="Fiber AOF","Fiber AOF",
AQ1107="Projet OCM (HUAWEI)","TRAVAUX-HUAWEI",
AQ1107="Projet OCM (NOKIA)","TRAVAUX-NOKIA",
AQ1107="ACCESS-ISSUE","ACCESS-ISSUE",
AQ1107="Projet OCM (ZTE, NOKIA, autres projets)","TRAVAUX OCM",
AQ1107="No root CAuse","No root cause",
AQ1107="ODU HS","PDH",
AQ1107="IP &amp; VLAN","PDH",
AQ1107="Warehouse HUAWEI","SPARE-ISSUE",
AQ1107="SPARE-HS","SPARE-ISSUE",
AQ1107="Power Telco","BSS",AQ1107="no impacts","no impacts"
),"")</f>
        <v>No root cause</v>
      </c>
      <c r="AP1107" s="48" t="str" cm="1">
        <f t="array" ref="AP1107">IFERROR(_xlfn.IFS(
AQ1107="MPR ISSUE","TX ISSUE",
AQ1107="BSS Hardware Issue","RAN ISSUE",
AQ1107="Sites strategiques, MLL, Pylone, etc.","ENVTECH",
AQ1107="AKTIVCO DEFAUT GE &amp; POWER Cabinet","POWER ISSUE",
AQ1107="AKTIVCO Coupure ENEO &amp; Baisse de tension","POWER ISSUE",
AQ1107="Coupure ENEO &amp; Baisse de tension","POWER ISSUE",
AQ1107="Defaut GE &amp; POWER Cabinet","POWER ISSUE",
AQ1107="Sharing","POWER ISSUE",
AQ1107="Sites strategiques &amp; DataCenter","POWER ISSUE",
AQ1107="Exclu","Exclu",
AQ1107="SAT","TX ISSUE",
AQ1107="SPARE-ISSUE","SPARE-ISSUE",
AQ1107="Fiber CAmtel","TX ISSUE",
AQ1107="Fiber AOF","TX ISSUE",
AQ1107="Projet OCM (HUAWEI)","TRAVAUX-HUAWEI",
AQ1107="Projet OCM (NOKIA)","TRAVAUX -NOKIA",
AQ1107="ACCESS-ISSUE","ACCESS-ISSUE",
AQ1107="Projet OCM (ZTE, NOKIA, autres projets)","TRAVAUX OCM",
AQ1107="No root CAuse","No root cause",
AQ1107="ODU HS","TX ISSUE",
AQ1107="IP &amp; VLAN","TX ISSUE",
AQ1107="Warehouse HUAWEI","SPARE-ISSUE",
AQ1107="SPARE-HS","SPARE-ISSUE",
AQ1107="Power Telco","RAN ISSUE",AQ1107="no impacts","no impacts"
),"")</f>
        <v>No root cause</v>
      </c>
      <c r="AQ1107" s="126" t="s">
        <v>5344</v>
      </c>
      <c r="AR1107" s="48" t="str" cm="1">
        <f t="array" ref="AR1107">IFERROR(_xlfn.IFS(
AQ1107="MPR ISSUE","ACTIVE",
AQ1107="BSS Hardware Issue","ACTIVE",
AQ1107="Sites strategiques, MLL, Pylone, etc.","PASSIVE",
AQ1107="AKTIVCO DEFAUT GE &amp; POWER Cabinet","PASSIVE",
AQ1107="AKTIVCO Coupure ENEO &amp; Baisse de tension","PASSIVE",
AQ1107="Coupure ENEO &amp; Baisse de tension","PASSIVE",
AQ1107="Defaut GE &amp; POWER Cabinet","PASSIVE",
AQ1107="Sharing","PASSIVE",
AQ1107="Sites strategiques &amp; DataCenter","PASSIVE",
AQ1107="Exclu","Exclu",
AQ1107="SAT","ACTIVE",
AQ1107="SPARE-ISSUE","SPARE-ISSUE",
AQ1107="Fiber CAmtel","ACTIVE",
AQ1107="Fiber AOF","ACTIVE",
AQ1107="Projet OCM (HUAWEI)","PLANNED WORKS",
AQ1107="Projet OCM (NOKIA)","PLANNED WORKS",
AQ1107="ACCESS-ISSUE","ACCESS-ISSUE",
AQ1107="Projet OCM (ZTE, NOKIA, autres projets)","PLANNED WORKS",
AQ1107="No root CAuse","No root cause",
AQ1107="ODU HS","ACTIVE",
AQ1107="IP &amp; VLAN","ACTIVE",
AQ1107="Warehouse HUAWEI","SPARE-ISSUE",
AQ1107="SPARE-HS","SPARE-ISSUE",
AQ1107="Power Telco","ACTIVE", AQ1107="no impacts","no impacts"
),"")</f>
        <v>No root cause</v>
      </c>
      <c r="AS1107" s="92" t="s">
        <v>5537</v>
      </c>
      <c r="AT1107" s="98" t="s">
        <v>3785</v>
      </c>
      <c r="AV1107" s="17" t="s">
        <v>5537</v>
      </c>
      <c r="AW1107" s="7" t="s">
        <v>5537</v>
      </c>
      <c r="AX1107" s="6" t="s">
        <v>5537</v>
      </c>
      <c r="AY1107" s="7"/>
      <c r="AZ1107" s="3" t="s">
        <v>5537</v>
      </c>
      <c r="BA1107" s="18" t="s">
        <v>5537</v>
      </c>
      <c r="BB1107" s="18" t="s">
        <v>5537</v>
      </c>
      <c r="BC1107" s="18" t="s">
        <v>5537</v>
      </c>
      <c r="BD1107" s="18" t="s">
        <v>5537</v>
      </c>
      <c r="BE1107" s="18" t="s">
        <v>5537</v>
      </c>
      <c r="BF1107" s="18" t="s">
        <v>5537</v>
      </c>
      <c r="BG1107" s="18" t="s">
        <v>5537</v>
      </c>
      <c r="BH1107" s="18" t="s">
        <v>5537</v>
      </c>
      <c r="BI1107" s="18" t="s">
        <v>5537</v>
      </c>
      <c r="BJ1107" s="18" t="s">
        <v>5537</v>
      </c>
      <c r="BK1107" s="18" t="s">
        <v>5537</v>
      </c>
      <c r="BL1107" s="9" t="s">
        <v>5537</v>
      </c>
      <c r="BM1107" s="14" t="s">
        <v>5537</v>
      </c>
      <c r="BN1107" s="14" t="s">
        <v>5537</v>
      </c>
      <c r="BO1107" s="14" t="str">
        <f>_xlfn.XLOOKUP(B1107,'[4]cell downs 18042026 17h'!$B:$B,'[4]cell downs 18042026 17h'!$B:$B,"")</f>
        <v/>
      </c>
      <c r="BP1107" s="14" t="str">
        <f>_xlfn.XLOOKUP(B1107,'[5]Cells Huawei 19042026 15h'!$B:$B,'[5]Cells Huawei 19042026 15h'!$B:$B,"")</f>
        <v/>
      </c>
      <c r="BQ1107" s="9" t="str">
        <f>_xlfn.XLOOKUP(B1107,'[6]cells down 19042026 9H40'!$B:$B,'[6]cells down 19042026 9H40'!$B:$B,"")</f>
        <v/>
      </c>
      <c r="BR1107" s="9" t="s">
        <v>3785</v>
      </c>
      <c r="BS1107" s="9" t="s">
        <v>12</v>
      </c>
      <c r="BT1107" s="108"/>
    </row>
    <row r="1108" spans="1:72" s="9" customFormat="1" x14ac:dyDescent="0.35">
      <c r="A1108" s="1" t="s">
        <v>397</v>
      </c>
      <c r="B1108" s="8" t="s">
        <v>398</v>
      </c>
      <c r="C1108" s="3" t="str">
        <f>_xlfn.XLOOKUP(B1108,'[1]daily break down'!$D:$D,'[1]daily break down'!$E:$E,"")</f>
        <v>Douala</v>
      </c>
      <c r="D1108" s="1" t="s">
        <v>11</v>
      </c>
      <c r="E1108" s="1" t="s">
        <v>12</v>
      </c>
      <c r="F1108" s="3" t="s">
        <v>31</v>
      </c>
      <c r="G1108" s="1" t="s">
        <v>32</v>
      </c>
      <c r="H1108" s="34" t="str">
        <f>_xlfn.XLOOKUP(B1108,[2]CALCULATION!$B:$B,[2]CALCULATION!$H:$H,"")</f>
        <v>ZTE</v>
      </c>
      <c r="I1108" s="28">
        <v>0</v>
      </c>
      <c r="J1108" s="28">
        <v>0</v>
      </c>
      <c r="K1108" s="28">
        <v>18.783191080748672</v>
      </c>
      <c r="L1108" s="28">
        <v>0</v>
      </c>
      <c r="M1108" s="28">
        <v>0</v>
      </c>
      <c r="N1108" s="28">
        <v>11.336368150259819</v>
      </c>
      <c r="O1108" s="28">
        <v>4.393314841924135</v>
      </c>
      <c r="P1108" s="28">
        <v>0</v>
      </c>
      <c r="Q1108" s="28">
        <v>0</v>
      </c>
      <c r="R1108" s="28">
        <v>0</v>
      </c>
      <c r="S1108" s="93">
        <v>5.9700249405735182</v>
      </c>
      <c r="T1108" s="93">
        <f>_xlfn.XLOOKUP(B1108,'[3]Nur des jours'!$B:$B,'[3]Nur des jours'!$U:$U,"")</f>
        <v>3.0645836721998214</v>
      </c>
      <c r="U1108" s="93">
        <v>0</v>
      </c>
      <c r="V1108" s="93">
        <v>0</v>
      </c>
      <c r="W1108" s="93">
        <v>3.0645836721998214</v>
      </c>
      <c r="X1108" s="93">
        <v>0</v>
      </c>
      <c r="Y1108" s="93">
        <v>0</v>
      </c>
      <c r="Z1108" s="93">
        <v>0</v>
      </c>
      <c r="AA1108" s="93">
        <v>0.59526357392140627</v>
      </c>
      <c r="AB1108" s="93">
        <v>0</v>
      </c>
      <c r="AC1108" s="93">
        <f>_xlfn.XLOOKUP(B1108,'[3]Nur des jours'!$B:$B,'[3]Nur des jours'!$N:$N,"")</f>
        <v>0</v>
      </c>
      <c r="AD1108" s="93">
        <v>0</v>
      </c>
      <c r="AE1108" s="93">
        <v>0</v>
      </c>
      <c r="AF1108" s="93">
        <v>0</v>
      </c>
      <c r="AG1108" s="93"/>
      <c r="AH1108" s="93">
        <v>0</v>
      </c>
      <c r="AI1108" s="93">
        <v>0</v>
      </c>
      <c r="AJ1108" s="93">
        <v>0</v>
      </c>
      <c r="AK1108" s="93">
        <v>0</v>
      </c>
      <c r="AL1108" s="93">
        <v>0</v>
      </c>
      <c r="AM1108" s="49" t="s">
        <v>5559</v>
      </c>
      <c r="AN1108" s="49"/>
      <c r="AO1108" s="48" t="str" cm="1">
        <f t="array" ref="AO1108">IFERROR(_xlfn.IFS(
AQ1108="MPR ISSUE","PDH",
AQ1108="BSS Hardware Issue","BSS",
AQ1108="Sites strategiques, MLL, Pylone, etc.","ENVTECH",
AQ1108="AKTIVCO DEFAUT GE &amp; POWER Cabinet","AKTIVCO",
AQ1108="AKTIVCO Coupure ENEO &amp; Baisse de tension","AKTIVCO GRID ONLY",
AQ1108="Coupure ENEO &amp; Baisse de tension","IHS GRID ONLY",
AQ1108="Defaut GE &amp; POWER Cabinet","IHS",
AQ1108="Sharing","Partners",
AQ1108="Sites strategiques &amp; DataCenter","SST &amp; DC",
AQ1108="Exclu","Exclu",
AQ1108="SAT","SAT",
AQ1108="SPARE-ISSUE","SPARE-ISSUE",
AQ1108="Fiber CAmtel","TRANS_FO_CAMTEL",
AQ1108="Fiber AOF","Fiber AOF",
AQ1108="Projet OCM (HUAWEI)","TRAVAUX-HUAWEI",
AQ1108="Projet OCM (NOKIA)","TRAVAUX-NOKIA",
AQ1108="ACCESS-ISSUE","ACCESS-ISSUE",
AQ1108="Projet OCM (ZTE, NOKIA, autres projets)","TRAVAUX OCM",
AQ1108="No root CAuse","No root cause",
AQ1108="ODU HS","PDH",
AQ1108="IP &amp; VLAN","PDH",
AQ1108="Warehouse HUAWEI","SPARE-ISSUE",
AQ1108="SPARE-HS","SPARE-ISSUE",
AQ1108="Power Telco","BSS",AQ1108="no impacts","no impacts"
),"")</f>
        <v>No root cause</v>
      </c>
      <c r="AP1108" s="48" t="str" cm="1">
        <f t="array" ref="AP1108">IFERROR(_xlfn.IFS(
AQ1108="MPR ISSUE","TX ISSUE",
AQ1108="BSS Hardware Issue","RAN ISSUE",
AQ1108="Sites strategiques, MLL, Pylone, etc.","ENVTECH",
AQ1108="AKTIVCO DEFAUT GE &amp; POWER Cabinet","POWER ISSUE",
AQ1108="AKTIVCO Coupure ENEO &amp; Baisse de tension","POWER ISSUE",
AQ1108="Coupure ENEO &amp; Baisse de tension","POWER ISSUE",
AQ1108="Defaut GE &amp; POWER Cabinet","POWER ISSUE",
AQ1108="Sharing","POWER ISSUE",
AQ1108="Sites strategiques &amp; DataCenter","POWER ISSUE",
AQ1108="Exclu","Exclu",
AQ1108="SAT","TX ISSUE",
AQ1108="SPARE-ISSUE","SPARE-ISSUE",
AQ1108="Fiber CAmtel","TX ISSUE",
AQ1108="Fiber AOF","TX ISSUE",
AQ1108="Projet OCM (HUAWEI)","TRAVAUX-HUAWEI",
AQ1108="Projet OCM (NOKIA)","TRAVAUX -NOKIA",
AQ1108="ACCESS-ISSUE","ACCESS-ISSUE",
AQ1108="Projet OCM (ZTE, NOKIA, autres projets)","TRAVAUX OCM",
AQ1108="No root CAuse","No root cause",
AQ1108="ODU HS","TX ISSUE",
AQ1108="IP &amp; VLAN","TX ISSUE",
AQ1108="Warehouse HUAWEI","SPARE-ISSUE",
AQ1108="SPARE-HS","SPARE-ISSUE",
AQ1108="Power Telco","RAN ISSUE",AQ1108="no impacts","no impacts"
),"")</f>
        <v>No root cause</v>
      </c>
      <c r="AQ1108" s="126" t="s">
        <v>5344</v>
      </c>
      <c r="AR1108" s="48" t="str" cm="1">
        <f t="array" ref="AR1108">IFERROR(_xlfn.IFS(
AQ1108="MPR ISSUE","ACTIVE",
AQ1108="BSS Hardware Issue","ACTIVE",
AQ1108="Sites strategiques, MLL, Pylone, etc.","PASSIVE",
AQ1108="AKTIVCO DEFAUT GE &amp; POWER Cabinet","PASSIVE",
AQ1108="AKTIVCO Coupure ENEO &amp; Baisse de tension","PASSIVE",
AQ1108="Coupure ENEO &amp; Baisse de tension","PASSIVE",
AQ1108="Defaut GE &amp; POWER Cabinet","PASSIVE",
AQ1108="Sharing","PASSIVE",
AQ1108="Sites strategiques &amp; DataCenter","PASSIVE",
AQ1108="Exclu","Exclu",
AQ1108="SAT","ACTIVE",
AQ1108="SPARE-ISSUE","SPARE-ISSUE",
AQ1108="Fiber CAmtel","ACTIVE",
AQ1108="Fiber AOF","ACTIVE",
AQ1108="Projet OCM (HUAWEI)","PLANNED WORKS",
AQ1108="Projet OCM (NOKIA)","PLANNED WORKS",
AQ1108="ACCESS-ISSUE","ACCESS-ISSUE",
AQ1108="Projet OCM (ZTE, NOKIA, autres projets)","PLANNED WORKS",
AQ1108="No root CAuse","No root cause",
AQ1108="ODU HS","ACTIVE",
AQ1108="IP &amp; VLAN","ACTIVE",
AQ1108="Warehouse HUAWEI","SPARE-ISSUE",
AQ1108="SPARE-HS","SPARE-ISSUE",
AQ1108="Power Telco","ACTIVE", AQ1108="no impacts","no impacts"
),"")</f>
        <v>No root cause</v>
      </c>
      <c r="AS1108" s="92" t="s">
        <v>5537</v>
      </c>
      <c r="AT1108" s="98" t="s">
        <v>398</v>
      </c>
      <c r="AV1108" s="17" t="s">
        <v>5537</v>
      </c>
      <c r="AW1108" s="7" t="s">
        <v>5537</v>
      </c>
      <c r="AX1108" s="6" t="s">
        <v>5537</v>
      </c>
      <c r="AY1108" s="7"/>
      <c r="AZ1108" s="3" t="s">
        <v>5537</v>
      </c>
      <c r="BA1108" s="18" t="s">
        <v>5537</v>
      </c>
      <c r="BB1108" s="18" t="s">
        <v>5537</v>
      </c>
      <c r="BC1108" s="18" t="s">
        <v>5537</v>
      </c>
      <c r="BD1108" s="18" t="s">
        <v>5537</v>
      </c>
      <c r="BE1108" s="18" t="s">
        <v>5537</v>
      </c>
      <c r="BF1108" s="18" t="s">
        <v>5537</v>
      </c>
      <c r="BG1108" s="18" t="s">
        <v>5537</v>
      </c>
      <c r="BH1108" s="18" t="s">
        <v>5537</v>
      </c>
      <c r="BI1108" s="18" t="s">
        <v>5537</v>
      </c>
      <c r="BJ1108" s="18" t="s">
        <v>5537</v>
      </c>
      <c r="BK1108" s="18" t="s">
        <v>5537</v>
      </c>
      <c r="BL1108" s="9" t="s">
        <v>5537</v>
      </c>
      <c r="BM1108" s="14" t="s">
        <v>5537</v>
      </c>
      <c r="BN1108" s="14" t="s">
        <v>5537</v>
      </c>
      <c r="BO1108" s="14" t="str">
        <f>_xlfn.XLOOKUP(B1108,'[4]cell downs 18042026 17h'!$B:$B,'[4]cell downs 18042026 17h'!$B:$B,"")</f>
        <v/>
      </c>
      <c r="BP1108" s="14" t="str">
        <f>_xlfn.XLOOKUP(B1108,'[5]Cells Huawei 19042026 15h'!$B:$B,'[5]Cells Huawei 19042026 15h'!$B:$B,"")</f>
        <v/>
      </c>
      <c r="BQ1108" s="9" t="str">
        <f>_xlfn.XLOOKUP(B1108,'[6]cells down 19042026 9H40'!$B:$B,'[6]cells down 19042026 9H40'!$B:$B,"")</f>
        <v/>
      </c>
      <c r="BR1108" s="9" t="s">
        <v>398</v>
      </c>
      <c r="BS1108" s="9" t="s">
        <v>5537</v>
      </c>
      <c r="BT1108" s="108"/>
    </row>
    <row r="1109" spans="1:72" s="9" customFormat="1" x14ac:dyDescent="0.35">
      <c r="A1109" s="1" t="s">
        <v>2273</v>
      </c>
      <c r="B1109" s="8" t="s">
        <v>2274</v>
      </c>
      <c r="C1109" s="3" t="str">
        <f>_xlfn.XLOOKUP(B1109,'[1]daily break down'!$D:$D,'[1]daily break down'!$E:$E,"")</f>
        <v>NORD-OUEST</v>
      </c>
      <c r="D1109" s="1" t="s">
        <v>11</v>
      </c>
      <c r="E1109" s="1" t="s">
        <v>12</v>
      </c>
      <c r="F1109" s="3" t="s">
        <v>51</v>
      </c>
      <c r="G1109" s="1" t="s">
        <v>52</v>
      </c>
      <c r="H1109" s="32" t="str">
        <f>_xlfn.XLOOKUP(B1109,[2]CALCULATION!$B:$B,[2]CALCULATION!$H:$H,"")</f>
        <v>Huawei</v>
      </c>
      <c r="I1109" s="28">
        <v>0</v>
      </c>
      <c r="J1109" s="28">
        <v>0</v>
      </c>
      <c r="K1109" s="28">
        <v>0</v>
      </c>
      <c r="L1109" s="28">
        <v>0</v>
      </c>
      <c r="M1109" s="28">
        <v>0</v>
      </c>
      <c r="N1109" s="28">
        <v>0</v>
      </c>
      <c r="O1109" s="28">
        <v>0</v>
      </c>
      <c r="P1109" s="28">
        <v>0</v>
      </c>
      <c r="Q1109" s="28">
        <v>0</v>
      </c>
      <c r="R1109" s="28">
        <v>0.19570431437678526</v>
      </c>
      <c r="S1109" s="93">
        <v>0</v>
      </c>
      <c r="T1109" s="93">
        <f>_xlfn.XLOOKUP(B1109,'[3]Nur des jours'!$B:$B,'[3]Nur des jours'!$U:$U,"")</f>
        <v>0</v>
      </c>
      <c r="U1109" s="93">
        <v>0</v>
      </c>
      <c r="V1109" s="93">
        <v>2.6744770041634212</v>
      </c>
      <c r="W1109" s="93">
        <v>0</v>
      </c>
      <c r="X1109" s="93">
        <v>0</v>
      </c>
      <c r="Y1109" s="93">
        <v>0</v>
      </c>
      <c r="Z1109" s="93">
        <v>0.25999977171099753</v>
      </c>
      <c r="AA1109" s="93">
        <v>0</v>
      </c>
      <c r="AB1109" s="93">
        <v>0</v>
      </c>
      <c r="AC1109" s="93">
        <f>_xlfn.XLOOKUP(B1109,'[3]Nur des jours'!$B:$B,'[3]Nur des jours'!$N:$N,"")</f>
        <v>0</v>
      </c>
      <c r="AD1109" s="93">
        <v>0</v>
      </c>
      <c r="AE1109" s="93">
        <v>0</v>
      </c>
      <c r="AF1109" s="93">
        <v>0</v>
      </c>
      <c r="AG1109" s="93"/>
      <c r="AH1109" s="93">
        <v>0</v>
      </c>
      <c r="AI1109" s="93">
        <v>0</v>
      </c>
      <c r="AJ1109" s="93">
        <v>0</v>
      </c>
      <c r="AK1109" s="93">
        <v>0</v>
      </c>
      <c r="AL1109" s="93">
        <v>0</v>
      </c>
      <c r="AM1109" s="49" t="s">
        <v>5559</v>
      </c>
      <c r="AN1109" s="49"/>
      <c r="AO1109" s="48" t="str" cm="1">
        <f t="array" ref="AO1109">IFERROR(_xlfn.IFS(
AQ1109="MPR ISSUE","PDH",
AQ1109="BSS Hardware Issue","BSS",
AQ1109="Sites strategiques, MLL, Pylone, etc.","ENVTECH",
AQ1109="AKTIVCO DEFAUT GE &amp; POWER Cabinet","AKTIVCO",
AQ1109="AKTIVCO Coupure ENEO &amp; Baisse de tension","AKTIVCO GRID ONLY",
AQ1109="Coupure ENEO &amp; Baisse de tension","IHS GRID ONLY",
AQ1109="Defaut GE &amp; POWER Cabinet","IHS",
AQ1109="Sharing","Partners",
AQ1109="Sites strategiques &amp; DataCenter","SST &amp; DC",
AQ1109="Exclu","Exclu",
AQ1109="SAT","SAT",
AQ1109="SPARE-ISSUE","SPARE-ISSUE",
AQ1109="Fiber CAmtel","TRANS_FO_CAMTEL",
AQ1109="Fiber AOF","Fiber AOF",
AQ1109="Projet OCM (HUAWEI)","TRAVAUX-HUAWEI",
AQ1109="Projet OCM (NOKIA)","TRAVAUX-NOKIA",
AQ1109="ACCESS-ISSUE","ACCESS-ISSUE",
AQ1109="Projet OCM (ZTE, NOKIA, autres projets)","TRAVAUX OCM",
AQ1109="No root CAuse","No root cause",
AQ1109="ODU HS","PDH",
AQ1109="IP &amp; VLAN","PDH",
AQ1109="Warehouse HUAWEI","SPARE-ISSUE",
AQ1109="SPARE-HS","SPARE-ISSUE",
AQ1109="Power Telco","BSS",AQ1109="no impacts","no impacts"
),"")</f>
        <v>No root cause</v>
      </c>
      <c r="AP1109" s="48" t="str" cm="1">
        <f t="array" ref="AP1109">IFERROR(_xlfn.IFS(
AQ1109="MPR ISSUE","TX ISSUE",
AQ1109="BSS Hardware Issue","RAN ISSUE",
AQ1109="Sites strategiques, MLL, Pylone, etc.","ENVTECH",
AQ1109="AKTIVCO DEFAUT GE &amp; POWER Cabinet","POWER ISSUE",
AQ1109="AKTIVCO Coupure ENEO &amp; Baisse de tension","POWER ISSUE",
AQ1109="Coupure ENEO &amp; Baisse de tension","POWER ISSUE",
AQ1109="Defaut GE &amp; POWER Cabinet","POWER ISSUE",
AQ1109="Sharing","POWER ISSUE",
AQ1109="Sites strategiques &amp; DataCenter","POWER ISSUE",
AQ1109="Exclu","Exclu",
AQ1109="SAT","TX ISSUE",
AQ1109="SPARE-ISSUE","SPARE-ISSUE",
AQ1109="Fiber CAmtel","TX ISSUE",
AQ1109="Fiber AOF","TX ISSUE",
AQ1109="Projet OCM (HUAWEI)","TRAVAUX-HUAWEI",
AQ1109="Projet OCM (NOKIA)","TRAVAUX -NOKIA",
AQ1109="ACCESS-ISSUE","ACCESS-ISSUE",
AQ1109="Projet OCM (ZTE, NOKIA, autres projets)","TRAVAUX OCM",
AQ1109="No root CAuse","No root cause",
AQ1109="ODU HS","TX ISSUE",
AQ1109="IP &amp; VLAN","TX ISSUE",
AQ1109="Warehouse HUAWEI","SPARE-ISSUE",
AQ1109="SPARE-HS","SPARE-ISSUE",
AQ1109="Power Telco","RAN ISSUE",AQ1109="no impacts","no impacts"
),"")</f>
        <v>No root cause</v>
      </c>
      <c r="AQ1109" s="126" t="s">
        <v>5344</v>
      </c>
      <c r="AR1109" s="48" t="str" cm="1">
        <f t="array" ref="AR1109">IFERROR(_xlfn.IFS(
AQ1109="MPR ISSUE","ACTIVE",
AQ1109="BSS Hardware Issue","ACTIVE",
AQ1109="Sites strategiques, MLL, Pylone, etc.","PASSIVE",
AQ1109="AKTIVCO DEFAUT GE &amp; POWER Cabinet","PASSIVE",
AQ1109="AKTIVCO Coupure ENEO &amp; Baisse de tension","PASSIVE",
AQ1109="Coupure ENEO &amp; Baisse de tension","PASSIVE",
AQ1109="Defaut GE &amp; POWER Cabinet","PASSIVE",
AQ1109="Sharing","PASSIVE",
AQ1109="Sites strategiques &amp; DataCenter","PASSIVE",
AQ1109="Exclu","Exclu",
AQ1109="SAT","ACTIVE",
AQ1109="SPARE-ISSUE","SPARE-ISSUE",
AQ1109="Fiber CAmtel","ACTIVE",
AQ1109="Fiber AOF","ACTIVE",
AQ1109="Projet OCM (HUAWEI)","PLANNED WORKS",
AQ1109="Projet OCM (NOKIA)","PLANNED WORKS",
AQ1109="ACCESS-ISSUE","ACCESS-ISSUE",
AQ1109="Projet OCM (ZTE, NOKIA, autres projets)","PLANNED WORKS",
AQ1109="No root CAuse","No root cause",
AQ1109="ODU HS","ACTIVE",
AQ1109="IP &amp; VLAN","ACTIVE",
AQ1109="Warehouse HUAWEI","SPARE-ISSUE",
AQ1109="SPARE-HS","SPARE-ISSUE",
AQ1109="Power Telco","ACTIVE", AQ1109="no impacts","no impacts"
),"")</f>
        <v>No root cause</v>
      </c>
      <c r="AS1109" s="92" t="s">
        <v>5537</v>
      </c>
      <c r="AT1109" s="98" t="s">
        <v>2274</v>
      </c>
      <c r="AV1109" s="17" t="s">
        <v>5537</v>
      </c>
      <c r="AW1109" s="7" t="s">
        <v>5537</v>
      </c>
      <c r="AX1109" s="6" t="s">
        <v>5537</v>
      </c>
      <c r="AY1109" s="7"/>
      <c r="AZ1109" s="3" t="s">
        <v>5537</v>
      </c>
      <c r="BA1109" s="18" t="s">
        <v>5537</v>
      </c>
      <c r="BB1109" s="18" t="s">
        <v>5537</v>
      </c>
      <c r="BC1109" s="18" t="s">
        <v>5537</v>
      </c>
      <c r="BD1109" s="18" t="s">
        <v>5537</v>
      </c>
      <c r="BE1109" s="18" t="s">
        <v>5537</v>
      </c>
      <c r="BF1109" s="18" t="s">
        <v>5537</v>
      </c>
      <c r="BG1109" s="18" t="s">
        <v>5537</v>
      </c>
      <c r="BH1109" s="18" t="s">
        <v>5537</v>
      </c>
      <c r="BI1109" s="18" t="s">
        <v>5537</v>
      </c>
      <c r="BJ1109" s="18" t="s">
        <v>5537</v>
      </c>
      <c r="BK1109" s="18" t="s">
        <v>5537</v>
      </c>
      <c r="BL1109" s="9" t="s">
        <v>5537</v>
      </c>
      <c r="BM1109" s="14" t="s">
        <v>5537</v>
      </c>
      <c r="BN1109" s="14" t="s">
        <v>5537</v>
      </c>
      <c r="BO1109" s="14" t="str">
        <f>_xlfn.XLOOKUP(B1109,'[4]cell downs 18042026 17h'!$B:$B,'[4]cell downs 18042026 17h'!$B:$B,"")</f>
        <v/>
      </c>
      <c r="BP1109" s="14" t="str">
        <f>_xlfn.XLOOKUP(B1109,'[5]Cells Huawei 19042026 15h'!$B:$B,'[5]Cells Huawei 19042026 15h'!$B:$B,"")</f>
        <v/>
      </c>
      <c r="BQ1109" s="9" t="str">
        <f>_xlfn.XLOOKUP(B1109,'[6]cells down 19042026 9H40'!$B:$B,'[6]cells down 19042026 9H40'!$B:$B,"")</f>
        <v/>
      </c>
      <c r="BR1109" s="9" t="s">
        <v>2274</v>
      </c>
      <c r="BS1109" s="9" t="s">
        <v>12</v>
      </c>
      <c r="BT1109" s="108"/>
    </row>
    <row r="1110" spans="1:72" s="9" customFormat="1" x14ac:dyDescent="0.35">
      <c r="A1110" s="1" t="s">
        <v>3665</v>
      </c>
      <c r="B1110" s="8" t="s">
        <v>3666</v>
      </c>
      <c r="C1110" s="3" t="str">
        <f>_xlfn.XLOOKUP(B1110,'[1]daily break down'!$D:$D,'[1]daily break down'!$E:$E,"")</f>
        <v>Maroua</v>
      </c>
      <c r="D1110" s="1" t="s">
        <v>11</v>
      </c>
      <c r="E1110" s="1" t="s">
        <v>83</v>
      </c>
      <c r="F1110" s="3" t="s">
        <v>55</v>
      </c>
      <c r="G1110" s="1" t="s">
        <v>84</v>
      </c>
      <c r="H1110" s="32" t="str">
        <f>_xlfn.XLOOKUP(B1110,[2]CALCULATION!$B:$B,[2]CALCULATION!$H:$H,"")</f>
        <v>Huawei</v>
      </c>
      <c r="I1110" s="28">
        <v>0</v>
      </c>
      <c r="J1110" s="28">
        <v>0</v>
      </c>
      <c r="K1110" s="28">
        <v>0</v>
      </c>
      <c r="L1110" s="28">
        <v>0</v>
      </c>
      <c r="M1110" s="28">
        <v>0</v>
      </c>
      <c r="N1110" s="28">
        <v>0</v>
      </c>
      <c r="O1110" s="28">
        <v>4.9046465372838757E-3</v>
      </c>
      <c r="P1110" s="28">
        <v>0</v>
      </c>
      <c r="Q1110" s="28">
        <v>0</v>
      </c>
      <c r="R1110" s="28">
        <v>0</v>
      </c>
      <c r="S1110" s="93">
        <v>0.69146598636543932</v>
      </c>
      <c r="T1110" s="93">
        <f>_xlfn.XLOOKUP(B1110,'[3]Nur des jours'!$B:$B,'[3]Nur des jours'!$U:$U,"")</f>
        <v>2.675261747609386E-4</v>
      </c>
      <c r="U1110" s="93">
        <v>0</v>
      </c>
      <c r="V1110" s="93">
        <v>0</v>
      </c>
      <c r="W1110" s="93">
        <v>2.675261747609386E-4</v>
      </c>
      <c r="X1110" s="93">
        <v>0</v>
      </c>
      <c r="Y1110" s="93">
        <v>0</v>
      </c>
      <c r="Z1110" s="93">
        <v>0.32381368193064014</v>
      </c>
      <c r="AA1110" s="93">
        <v>0.13028524710857711</v>
      </c>
      <c r="AB1110" s="93">
        <v>0</v>
      </c>
      <c r="AC1110" s="93">
        <f>_xlfn.XLOOKUP(B1110,'[3]Nur des jours'!$B:$B,'[3]Nur des jours'!$N:$N,"")</f>
        <v>0</v>
      </c>
      <c r="AD1110" s="93">
        <v>0</v>
      </c>
      <c r="AE1110" s="93">
        <v>0</v>
      </c>
      <c r="AF1110" s="93">
        <v>0</v>
      </c>
      <c r="AG1110" s="93"/>
      <c r="AH1110" s="93">
        <v>0</v>
      </c>
      <c r="AI1110" s="93">
        <v>0</v>
      </c>
      <c r="AJ1110" s="93">
        <v>0</v>
      </c>
      <c r="AK1110" s="93">
        <v>0</v>
      </c>
      <c r="AL1110" s="93">
        <v>0</v>
      </c>
      <c r="AM1110" s="49" t="s">
        <v>5559</v>
      </c>
      <c r="AN1110" s="49"/>
      <c r="AO1110" s="48" t="str" cm="1">
        <f t="array" ref="AO1110">IFERROR(_xlfn.IFS(
AQ1110="MPR ISSUE","PDH",
AQ1110="BSS Hardware Issue","BSS",
AQ1110="Sites strategiques, MLL, Pylone, etc.","ENVTECH",
AQ1110="AKTIVCO DEFAUT GE &amp; POWER Cabinet","AKTIVCO",
AQ1110="AKTIVCO Coupure ENEO &amp; Baisse de tension","AKTIVCO GRID ONLY",
AQ1110="Coupure ENEO &amp; Baisse de tension","IHS GRID ONLY",
AQ1110="Defaut GE &amp; POWER Cabinet","IHS",
AQ1110="Sharing","Partners",
AQ1110="Sites strategiques &amp; DataCenter","SST &amp; DC",
AQ1110="Exclu","Exclu",
AQ1110="SAT","SAT",
AQ1110="SPARE-ISSUE","SPARE-ISSUE",
AQ1110="Fiber CAmtel","TRANS_FO_CAMTEL",
AQ1110="Fiber AOF","Fiber AOF",
AQ1110="Projet OCM (HUAWEI)","TRAVAUX-HUAWEI",
AQ1110="Projet OCM (NOKIA)","TRAVAUX-NOKIA",
AQ1110="ACCESS-ISSUE","ACCESS-ISSUE",
AQ1110="Projet OCM (ZTE, NOKIA, autres projets)","TRAVAUX OCM",
AQ1110="No root CAuse","No root cause",
AQ1110="ODU HS","PDH",
AQ1110="IP &amp; VLAN","PDH",
AQ1110="Warehouse HUAWEI","SPARE-ISSUE",
AQ1110="SPARE-HS","SPARE-ISSUE",
AQ1110="Power Telco","BSS",AQ1110="no impacts","no impacts"
),"")</f>
        <v>No root cause</v>
      </c>
      <c r="AP1110" s="48" t="str" cm="1">
        <f t="array" ref="AP1110">IFERROR(_xlfn.IFS(
AQ1110="MPR ISSUE","TX ISSUE",
AQ1110="BSS Hardware Issue","RAN ISSUE",
AQ1110="Sites strategiques, MLL, Pylone, etc.","ENVTECH",
AQ1110="AKTIVCO DEFAUT GE &amp; POWER Cabinet","POWER ISSUE",
AQ1110="AKTIVCO Coupure ENEO &amp; Baisse de tension","POWER ISSUE",
AQ1110="Coupure ENEO &amp; Baisse de tension","POWER ISSUE",
AQ1110="Defaut GE &amp; POWER Cabinet","POWER ISSUE",
AQ1110="Sharing","POWER ISSUE",
AQ1110="Sites strategiques &amp; DataCenter","POWER ISSUE",
AQ1110="Exclu","Exclu",
AQ1110="SAT","TX ISSUE",
AQ1110="SPARE-ISSUE","SPARE-ISSUE",
AQ1110="Fiber CAmtel","TX ISSUE",
AQ1110="Fiber AOF","TX ISSUE",
AQ1110="Projet OCM (HUAWEI)","TRAVAUX-HUAWEI",
AQ1110="Projet OCM (NOKIA)","TRAVAUX -NOKIA",
AQ1110="ACCESS-ISSUE","ACCESS-ISSUE",
AQ1110="Projet OCM (ZTE, NOKIA, autres projets)","TRAVAUX OCM",
AQ1110="No root CAuse","No root cause",
AQ1110="ODU HS","TX ISSUE",
AQ1110="IP &amp; VLAN","TX ISSUE",
AQ1110="Warehouse HUAWEI","SPARE-ISSUE",
AQ1110="SPARE-HS","SPARE-ISSUE",
AQ1110="Power Telco","RAN ISSUE",AQ1110="no impacts","no impacts"
),"")</f>
        <v>No root cause</v>
      </c>
      <c r="AQ1110" s="67" t="s">
        <v>5344</v>
      </c>
      <c r="AR1110" s="48" t="str" cm="1">
        <f t="array" ref="AR1110">IFERROR(_xlfn.IFS(
AQ1110="MPR ISSUE","ACTIVE",
AQ1110="BSS Hardware Issue","ACTIVE",
AQ1110="Sites strategiques, MLL, Pylone, etc.","PASSIVE",
AQ1110="AKTIVCO DEFAUT GE &amp; POWER Cabinet","PASSIVE",
AQ1110="AKTIVCO Coupure ENEO &amp; Baisse de tension","PASSIVE",
AQ1110="Coupure ENEO &amp; Baisse de tension","PASSIVE",
AQ1110="Defaut GE &amp; POWER Cabinet","PASSIVE",
AQ1110="Sharing","PASSIVE",
AQ1110="Sites strategiques &amp; DataCenter","PASSIVE",
AQ1110="Exclu","Exclu",
AQ1110="SAT","ACTIVE",
AQ1110="SPARE-ISSUE","SPARE-ISSUE",
AQ1110="Fiber CAmtel","ACTIVE",
AQ1110="Fiber AOF","ACTIVE",
AQ1110="Projet OCM (HUAWEI)","PLANNED WORKS",
AQ1110="Projet OCM (NOKIA)","PLANNED WORKS",
AQ1110="ACCESS-ISSUE","ACCESS-ISSUE",
AQ1110="Projet OCM (ZTE, NOKIA, autres projets)","PLANNED WORKS",
AQ1110="No root CAuse","No root cause",
AQ1110="ODU HS","ACTIVE",
AQ1110="IP &amp; VLAN","ACTIVE",
AQ1110="Warehouse HUAWEI","SPARE-ISSUE",
AQ1110="SPARE-HS","SPARE-ISSUE",
AQ1110="Power Telco","ACTIVE", AQ1110="no impacts","no impacts"
),"")</f>
        <v>No root cause</v>
      </c>
      <c r="AS1110" s="92" t="s">
        <v>5823</v>
      </c>
      <c r="AT1110" s="98" t="s">
        <v>3666</v>
      </c>
      <c r="AV1110" s="17" t="s">
        <v>5537</v>
      </c>
      <c r="AW1110" s="7" t="s">
        <v>5537</v>
      </c>
      <c r="AX1110" s="6" t="s">
        <v>5537</v>
      </c>
      <c r="AY1110" s="7"/>
      <c r="AZ1110" s="3" t="s">
        <v>5537</v>
      </c>
      <c r="BA1110" s="18" t="s">
        <v>5537</v>
      </c>
      <c r="BB1110" s="18" t="s">
        <v>5537</v>
      </c>
      <c r="BC1110" s="18" t="s">
        <v>5537</v>
      </c>
      <c r="BD1110" s="18" t="s">
        <v>5537</v>
      </c>
      <c r="BE1110" s="18" t="s">
        <v>5537</v>
      </c>
      <c r="BF1110" s="18" t="s">
        <v>5537</v>
      </c>
      <c r="BG1110" s="18" t="s">
        <v>5537</v>
      </c>
      <c r="BH1110" s="18" t="s">
        <v>5537</v>
      </c>
      <c r="BI1110" s="18" t="s">
        <v>5537</v>
      </c>
      <c r="BJ1110" s="18" t="s">
        <v>5537</v>
      </c>
      <c r="BK1110" s="18" t="s">
        <v>5537</v>
      </c>
      <c r="BL1110" s="9" t="s">
        <v>5823</v>
      </c>
      <c r="BM1110" s="14" t="s">
        <v>5537</v>
      </c>
      <c r="BN1110" s="14" t="s">
        <v>5537</v>
      </c>
      <c r="BO1110" s="14" t="str">
        <f>_xlfn.XLOOKUP(B1110,'[4]cell downs 18042026 17h'!$B:$B,'[4]cell downs 18042026 17h'!$B:$B,"")</f>
        <v/>
      </c>
      <c r="BP1110" s="14" t="str">
        <f>_xlfn.XLOOKUP(B1110,'[5]Cells Huawei 19042026 15h'!$B:$B,'[5]Cells Huawei 19042026 15h'!$B:$B,"")</f>
        <v/>
      </c>
      <c r="BQ1110" s="9" t="str">
        <f>_xlfn.XLOOKUP(B1110,'[6]cells down 19042026 9H40'!$B:$B,'[6]cells down 19042026 9H40'!$B:$B,"")</f>
        <v/>
      </c>
      <c r="BR1110" s="9" t="s">
        <v>3666</v>
      </c>
      <c r="BS1110" s="9" t="s">
        <v>12</v>
      </c>
      <c r="BT1110" s="108"/>
    </row>
    <row r="1111" spans="1:72" s="9" customFormat="1" x14ac:dyDescent="0.35">
      <c r="A1111" s="1" t="s">
        <v>582</v>
      </c>
      <c r="B1111" s="8" t="s">
        <v>583</v>
      </c>
      <c r="C1111" s="3" t="str">
        <f>_xlfn.XLOOKUP(B1111,'[1]daily break down'!$D:$D,'[1]daily break down'!$E:$E,"")</f>
        <v>OUEST</v>
      </c>
      <c r="D1111" s="1" t="s">
        <v>11</v>
      </c>
      <c r="E1111" s="1" t="s">
        <v>12</v>
      </c>
      <c r="F1111" s="3" t="s">
        <v>102</v>
      </c>
      <c r="G1111" s="1" t="s">
        <v>103</v>
      </c>
      <c r="H1111" s="32" t="str">
        <f>_xlfn.XLOOKUP(B1111,[2]CALCULATION!$B:$B,[2]CALCULATION!$H:$H,"")</f>
        <v>Huawei</v>
      </c>
      <c r="I1111" s="28">
        <v>0</v>
      </c>
      <c r="J1111" s="28">
        <v>0</v>
      </c>
      <c r="K1111" s="28">
        <v>0</v>
      </c>
      <c r="L1111" s="28">
        <v>0</v>
      </c>
      <c r="M1111" s="28">
        <v>0</v>
      </c>
      <c r="N1111" s="28">
        <v>0</v>
      </c>
      <c r="O1111" s="28">
        <v>0</v>
      </c>
      <c r="P1111" s="28">
        <v>0</v>
      </c>
      <c r="Q1111" s="28">
        <v>0</v>
      </c>
      <c r="R1111" s="28">
        <v>0</v>
      </c>
      <c r="S1111" s="93">
        <v>0</v>
      </c>
      <c r="T1111" s="93">
        <f>_xlfn.XLOOKUP(B1111,'[3]Nur des jours'!$B:$B,'[3]Nur des jours'!$U:$U,"")</f>
        <v>0</v>
      </c>
      <c r="U1111" s="93">
        <v>0</v>
      </c>
      <c r="V1111" s="93">
        <v>0</v>
      </c>
      <c r="W1111" s="93">
        <v>0</v>
      </c>
      <c r="X1111" s="93">
        <v>0</v>
      </c>
      <c r="Y1111" s="93">
        <v>3.4963174130290242</v>
      </c>
      <c r="Z1111" s="93">
        <v>0</v>
      </c>
      <c r="AA1111" s="93">
        <v>0</v>
      </c>
      <c r="AB1111" s="93">
        <v>0.47209452306146976</v>
      </c>
      <c r="AC1111" s="93">
        <f>_xlfn.XLOOKUP(B1111,'[3]Nur des jours'!$B:$B,'[3]Nur des jours'!$N:$N,"")</f>
        <v>0</v>
      </c>
      <c r="AD1111" s="93">
        <v>0</v>
      </c>
      <c r="AE1111" s="93">
        <v>0</v>
      </c>
      <c r="AF1111" s="93">
        <v>0</v>
      </c>
      <c r="AG1111" s="93"/>
      <c r="AH1111" s="93">
        <v>0</v>
      </c>
      <c r="AI1111" s="93">
        <v>0</v>
      </c>
      <c r="AJ1111" s="93">
        <v>0</v>
      </c>
      <c r="AK1111" s="93">
        <v>0</v>
      </c>
      <c r="AL1111" s="93">
        <v>0</v>
      </c>
      <c r="AM1111" s="49" t="s">
        <v>5559</v>
      </c>
      <c r="AN1111" s="49"/>
      <c r="AO1111" s="48" t="str" cm="1">
        <f t="array" ref="AO1111">IFERROR(_xlfn.IFS(
AQ1111="MPR ISSUE","PDH",
AQ1111="BSS Hardware Issue","BSS",
AQ1111="Sites strategiques, MLL, Pylone, etc.","ENVTECH",
AQ1111="AKTIVCO DEFAUT GE &amp; POWER Cabinet","AKTIVCO",
AQ1111="AKTIVCO Coupure ENEO &amp; Baisse de tension","AKTIVCO GRID ONLY",
AQ1111="Coupure ENEO &amp; Baisse de tension","IHS GRID ONLY",
AQ1111="Defaut GE &amp; POWER Cabinet","IHS",
AQ1111="Sharing","Partners",
AQ1111="Sites strategiques &amp; DataCenter","SST &amp; DC",
AQ1111="Exclu","Exclu",
AQ1111="SAT","SAT",
AQ1111="SPARE-ISSUE","SPARE-ISSUE",
AQ1111="Fiber CAmtel","TRANS_FO_CAMTEL",
AQ1111="Fiber AOF","Fiber AOF",
AQ1111="Projet OCM (HUAWEI)","TRAVAUX-HUAWEI",
AQ1111="Projet OCM (NOKIA)","TRAVAUX-NOKIA",
AQ1111="ACCESS-ISSUE","ACCESS-ISSUE",
AQ1111="Projet OCM (ZTE, NOKIA, autres projets)","TRAVAUX OCM",
AQ1111="No root CAuse","No root cause",
AQ1111="ODU HS","PDH",
AQ1111="IP &amp; VLAN","PDH",
AQ1111="Warehouse HUAWEI","SPARE-ISSUE",
AQ1111="SPARE-HS","SPARE-ISSUE",
AQ1111="Power Telco","BSS",AQ1111="no impacts","no impacts"
),"")</f>
        <v>No root cause</v>
      </c>
      <c r="AP1111" s="48" t="str" cm="1">
        <f t="array" ref="AP1111">IFERROR(_xlfn.IFS(
AQ1111="MPR ISSUE","TX ISSUE",
AQ1111="BSS Hardware Issue","RAN ISSUE",
AQ1111="Sites strategiques, MLL, Pylone, etc.","ENVTECH",
AQ1111="AKTIVCO DEFAUT GE &amp; POWER Cabinet","POWER ISSUE",
AQ1111="AKTIVCO Coupure ENEO &amp; Baisse de tension","POWER ISSUE",
AQ1111="Coupure ENEO &amp; Baisse de tension","POWER ISSUE",
AQ1111="Defaut GE &amp; POWER Cabinet","POWER ISSUE",
AQ1111="Sharing","POWER ISSUE",
AQ1111="Sites strategiques &amp; DataCenter","POWER ISSUE",
AQ1111="Exclu","Exclu",
AQ1111="SAT","TX ISSUE",
AQ1111="SPARE-ISSUE","SPARE-ISSUE",
AQ1111="Fiber CAmtel","TX ISSUE",
AQ1111="Fiber AOF","TX ISSUE",
AQ1111="Projet OCM (HUAWEI)","TRAVAUX-HUAWEI",
AQ1111="Projet OCM (NOKIA)","TRAVAUX -NOKIA",
AQ1111="ACCESS-ISSUE","ACCESS-ISSUE",
AQ1111="Projet OCM (ZTE, NOKIA, autres projets)","TRAVAUX OCM",
AQ1111="No root CAuse","No root cause",
AQ1111="ODU HS","TX ISSUE",
AQ1111="IP &amp; VLAN","TX ISSUE",
AQ1111="Warehouse HUAWEI","SPARE-ISSUE",
AQ1111="SPARE-HS","SPARE-ISSUE",
AQ1111="Power Telco","RAN ISSUE",AQ1111="no impacts","no impacts"
),"")</f>
        <v>No root cause</v>
      </c>
      <c r="AQ1111" s="126" t="s">
        <v>5344</v>
      </c>
      <c r="AR1111" s="48" t="str" cm="1">
        <f t="array" ref="AR1111">IFERROR(_xlfn.IFS(
AQ1111="MPR ISSUE","ACTIVE",
AQ1111="BSS Hardware Issue","ACTIVE",
AQ1111="Sites strategiques, MLL, Pylone, etc.","PASSIVE",
AQ1111="AKTIVCO DEFAUT GE &amp; POWER Cabinet","PASSIVE",
AQ1111="AKTIVCO Coupure ENEO &amp; Baisse de tension","PASSIVE",
AQ1111="Coupure ENEO &amp; Baisse de tension","PASSIVE",
AQ1111="Defaut GE &amp; POWER Cabinet","PASSIVE",
AQ1111="Sharing","PASSIVE",
AQ1111="Sites strategiques &amp; DataCenter","PASSIVE",
AQ1111="Exclu","Exclu",
AQ1111="SAT","ACTIVE",
AQ1111="SPARE-ISSUE","SPARE-ISSUE",
AQ1111="Fiber CAmtel","ACTIVE",
AQ1111="Fiber AOF","ACTIVE",
AQ1111="Projet OCM (HUAWEI)","PLANNED WORKS",
AQ1111="Projet OCM (NOKIA)","PLANNED WORKS",
AQ1111="ACCESS-ISSUE","ACCESS-ISSUE",
AQ1111="Projet OCM (ZTE, NOKIA, autres projets)","PLANNED WORKS",
AQ1111="No root CAuse","No root cause",
AQ1111="ODU HS","ACTIVE",
AQ1111="IP &amp; VLAN","ACTIVE",
AQ1111="Warehouse HUAWEI","SPARE-ISSUE",
AQ1111="SPARE-HS","SPARE-ISSUE",
AQ1111="Power Telco","ACTIVE", AQ1111="no impacts","no impacts"
),"")</f>
        <v>No root cause</v>
      </c>
      <c r="AS1111" s="92" t="s">
        <v>5537</v>
      </c>
      <c r="AT1111" s="98" t="s">
        <v>583</v>
      </c>
      <c r="AV1111" s="17" t="s">
        <v>5537</v>
      </c>
      <c r="AW1111" s="7" t="s">
        <v>5537</v>
      </c>
      <c r="AX1111" s="6" t="s">
        <v>5537</v>
      </c>
      <c r="AY1111" s="7"/>
      <c r="AZ1111" s="3" t="s">
        <v>5537</v>
      </c>
      <c r="BA1111" s="18" t="s">
        <v>5537</v>
      </c>
      <c r="BB1111" s="18" t="s">
        <v>5537</v>
      </c>
      <c r="BC1111" s="18" t="s">
        <v>5537</v>
      </c>
      <c r="BD1111" s="18" t="s">
        <v>5537</v>
      </c>
      <c r="BE1111" s="18" t="s">
        <v>5537</v>
      </c>
      <c r="BF1111" s="18" t="s">
        <v>5537</v>
      </c>
      <c r="BG1111" s="18" t="s">
        <v>5537</v>
      </c>
      <c r="BH1111" s="18" t="s">
        <v>5537</v>
      </c>
      <c r="BI1111" s="18" t="s">
        <v>5537</v>
      </c>
      <c r="BJ1111" s="18" t="s">
        <v>5537</v>
      </c>
      <c r="BK1111" s="18" t="s">
        <v>5537</v>
      </c>
      <c r="BL1111" s="9" t="s">
        <v>5537</v>
      </c>
      <c r="BM1111" s="14" t="s">
        <v>5537</v>
      </c>
      <c r="BN1111" s="14" t="s">
        <v>5537</v>
      </c>
      <c r="BO1111" s="14" t="str">
        <f>_xlfn.XLOOKUP(B1111,'[4]cell downs 18042026 17h'!$B:$B,'[4]cell downs 18042026 17h'!$B:$B,"")</f>
        <v/>
      </c>
      <c r="BP1111" s="14" t="str">
        <f>_xlfn.XLOOKUP(B1111,'[5]Cells Huawei 19042026 15h'!$B:$B,'[5]Cells Huawei 19042026 15h'!$B:$B,"")</f>
        <v/>
      </c>
      <c r="BQ1111" s="9" t="str">
        <f>_xlfn.XLOOKUP(B1111,'[6]cells down 19042026 9H40'!$B:$B,'[6]cells down 19042026 9H40'!$B:$B,"")</f>
        <v/>
      </c>
      <c r="BR1111" s="9" t="s">
        <v>5537</v>
      </c>
      <c r="BS1111" s="9" t="s">
        <v>5537</v>
      </c>
      <c r="BT1111" s="108"/>
    </row>
    <row r="1112" spans="1:72" s="9" customFormat="1" x14ac:dyDescent="0.35">
      <c r="A1112" s="1" t="s">
        <v>3159</v>
      </c>
      <c r="B1112" s="8" t="s">
        <v>3160</v>
      </c>
      <c r="C1112" s="3" t="str">
        <f>_xlfn.XLOOKUP(B1112,'[1]daily break down'!$D:$D,'[1]daily break down'!$E:$E,"")</f>
        <v>Douala</v>
      </c>
      <c r="D1112" s="1" t="s">
        <v>21</v>
      </c>
      <c r="E1112" s="1" t="s">
        <v>30</v>
      </c>
      <c r="F1112" s="3" t="s">
        <v>31</v>
      </c>
      <c r="G1112" s="1" t="s">
        <v>32</v>
      </c>
      <c r="H1112" s="34" t="str">
        <f>_xlfn.XLOOKUP(B1112,[2]CALCULATION!$B:$B,[2]CALCULATION!$H:$H,"")</f>
        <v>ZTE</v>
      </c>
      <c r="I1112" s="28">
        <v>0</v>
      </c>
      <c r="J1112" s="28">
        <v>0</v>
      </c>
      <c r="K1112" s="28">
        <v>0</v>
      </c>
      <c r="L1112" s="28">
        <v>0</v>
      </c>
      <c r="M1112" s="28">
        <v>0</v>
      </c>
      <c r="N1112" s="28">
        <v>0</v>
      </c>
      <c r="O1112" s="28">
        <v>12.766242049122086</v>
      </c>
      <c r="P1112" s="28">
        <v>24.490790678960032</v>
      </c>
      <c r="Q1112" s="28">
        <v>18.844490244925563</v>
      </c>
      <c r="R1112" s="28">
        <v>0.33931236498845746</v>
      </c>
      <c r="S1112" s="93">
        <v>0</v>
      </c>
      <c r="T1112" s="93">
        <f>_xlfn.XLOOKUP(B1112,'[3]Nur des jours'!$B:$B,'[3]Nur des jours'!$U:$U,"")</f>
        <v>0</v>
      </c>
      <c r="U1112" s="93">
        <v>0</v>
      </c>
      <c r="V1112" s="93">
        <v>0</v>
      </c>
      <c r="W1112" s="93">
        <v>0</v>
      </c>
      <c r="X1112" s="93">
        <v>0</v>
      </c>
      <c r="Y1112" s="93">
        <v>0</v>
      </c>
      <c r="Z1112" s="93">
        <v>0</v>
      </c>
      <c r="AA1112" s="93">
        <v>0</v>
      </c>
      <c r="AB1112" s="93">
        <v>0</v>
      </c>
      <c r="AC1112" s="93">
        <f>_xlfn.XLOOKUP(B1112,'[3]Nur des jours'!$B:$B,'[3]Nur des jours'!$N:$N,"")</f>
        <v>0</v>
      </c>
      <c r="AD1112" s="93">
        <v>0</v>
      </c>
      <c r="AE1112" s="93">
        <v>0</v>
      </c>
      <c r="AF1112" s="93">
        <v>0</v>
      </c>
      <c r="AG1112" s="93"/>
      <c r="AH1112" s="93">
        <v>0</v>
      </c>
      <c r="AI1112" s="93">
        <v>0</v>
      </c>
      <c r="AJ1112" s="93">
        <v>0</v>
      </c>
      <c r="AK1112" s="93">
        <v>0</v>
      </c>
      <c r="AL1112" s="93">
        <v>0</v>
      </c>
      <c r="AM1112" s="49" t="s">
        <v>5559</v>
      </c>
      <c r="AN1112" s="49"/>
      <c r="AO1112" s="48" t="str" cm="1">
        <f t="array" ref="AO1112">IFERROR(_xlfn.IFS(
AQ1112="MPR ISSUE","PDH",
AQ1112="BSS Hardware Issue","BSS",
AQ1112="Sites strategiques, MLL, Pylone, etc.","ENVTECH",
AQ1112="AKTIVCO DEFAUT GE &amp; POWER Cabinet","AKTIVCO",
AQ1112="AKTIVCO Coupure ENEO &amp; Baisse de tension","AKTIVCO GRID ONLY",
AQ1112="Coupure ENEO &amp; Baisse de tension","IHS GRID ONLY",
AQ1112="Defaut GE &amp; POWER Cabinet","IHS",
AQ1112="Sharing","Partners",
AQ1112="Sites strategiques &amp; DataCenter","SST &amp; DC",
AQ1112="Exclu","Exclu",
AQ1112="SAT","SAT",
AQ1112="SPARE-ISSUE","SPARE-ISSUE",
AQ1112="Fiber CAmtel","TRANS_FO_CAMTEL",
AQ1112="Fiber AOF","Fiber AOF",
AQ1112="Projet OCM (HUAWEI)","TRAVAUX-HUAWEI",
AQ1112="Projet OCM (NOKIA)","TRAVAUX-NOKIA",
AQ1112="ACCESS-ISSUE","ACCESS-ISSUE",
AQ1112="Projet OCM (ZTE, NOKIA, autres projets)","TRAVAUX OCM",
AQ1112="No root CAuse","No root cause",
AQ1112="ODU HS","PDH",
AQ1112="IP &amp; VLAN","PDH",
AQ1112="Warehouse HUAWEI","SPARE-ISSUE",
AQ1112="SPARE-HS","SPARE-ISSUE",
AQ1112="Power Telco","BSS",AQ1112="no impacts","no impacts"
),"")</f>
        <v>No root cause</v>
      </c>
      <c r="AP1112" s="48" t="str" cm="1">
        <f t="array" ref="AP1112">IFERROR(_xlfn.IFS(
AQ1112="MPR ISSUE","TX ISSUE",
AQ1112="BSS Hardware Issue","RAN ISSUE",
AQ1112="Sites strategiques, MLL, Pylone, etc.","ENVTECH",
AQ1112="AKTIVCO DEFAUT GE &amp; POWER Cabinet","POWER ISSUE",
AQ1112="AKTIVCO Coupure ENEO &amp; Baisse de tension","POWER ISSUE",
AQ1112="Coupure ENEO &amp; Baisse de tension","POWER ISSUE",
AQ1112="Defaut GE &amp; POWER Cabinet","POWER ISSUE",
AQ1112="Sharing","POWER ISSUE",
AQ1112="Sites strategiques &amp; DataCenter","POWER ISSUE",
AQ1112="Exclu","Exclu",
AQ1112="SAT","TX ISSUE",
AQ1112="SPARE-ISSUE","SPARE-ISSUE",
AQ1112="Fiber CAmtel","TX ISSUE",
AQ1112="Fiber AOF","TX ISSUE",
AQ1112="Projet OCM (HUAWEI)","TRAVAUX-HUAWEI",
AQ1112="Projet OCM (NOKIA)","TRAVAUX -NOKIA",
AQ1112="ACCESS-ISSUE","ACCESS-ISSUE",
AQ1112="Projet OCM (ZTE, NOKIA, autres projets)","TRAVAUX OCM",
AQ1112="No root CAuse","No root cause",
AQ1112="ODU HS","TX ISSUE",
AQ1112="IP &amp; VLAN","TX ISSUE",
AQ1112="Warehouse HUAWEI","SPARE-ISSUE",
AQ1112="SPARE-HS","SPARE-ISSUE",
AQ1112="Power Telco","RAN ISSUE",AQ1112="no impacts","no impacts"
),"")</f>
        <v>No root cause</v>
      </c>
      <c r="AQ1112" s="67" t="s">
        <v>5344</v>
      </c>
      <c r="AR1112" s="48" t="str" cm="1">
        <f t="array" ref="AR1112">IFERROR(_xlfn.IFS(
AQ1112="MPR ISSUE","ACTIVE",
AQ1112="BSS Hardware Issue","ACTIVE",
AQ1112="Sites strategiques, MLL, Pylone, etc.","PASSIVE",
AQ1112="AKTIVCO DEFAUT GE &amp; POWER Cabinet","PASSIVE",
AQ1112="AKTIVCO Coupure ENEO &amp; Baisse de tension","PASSIVE",
AQ1112="Coupure ENEO &amp; Baisse de tension","PASSIVE",
AQ1112="Defaut GE &amp; POWER Cabinet","PASSIVE",
AQ1112="Sharing","PASSIVE",
AQ1112="Sites strategiques &amp; DataCenter","PASSIVE",
AQ1112="Exclu","Exclu",
AQ1112="SAT","ACTIVE",
AQ1112="SPARE-ISSUE","SPARE-ISSUE",
AQ1112="Fiber CAmtel","ACTIVE",
AQ1112="Fiber AOF","ACTIVE",
AQ1112="Projet OCM (HUAWEI)","PLANNED WORKS",
AQ1112="Projet OCM (NOKIA)","PLANNED WORKS",
AQ1112="ACCESS-ISSUE","ACCESS-ISSUE",
AQ1112="Projet OCM (ZTE, NOKIA, autres projets)","PLANNED WORKS",
AQ1112="No root CAuse","No root cause",
AQ1112="ODU HS","ACTIVE",
AQ1112="IP &amp; VLAN","ACTIVE",
AQ1112="Warehouse HUAWEI","SPARE-ISSUE",
AQ1112="SPARE-HS","SPARE-ISSUE",
AQ1112="Power Telco","ACTIVE", AQ1112="no impacts","no impacts"
),"")</f>
        <v>No root cause</v>
      </c>
      <c r="AS1112" s="92" t="s">
        <v>5537</v>
      </c>
      <c r="AT1112" s="98" t="s">
        <v>3160</v>
      </c>
      <c r="AV1112" s="17" t="s">
        <v>5537</v>
      </c>
      <c r="AW1112" s="7" t="s">
        <v>5537</v>
      </c>
      <c r="AX1112" s="6" t="s">
        <v>5537</v>
      </c>
      <c r="AY1112" s="7"/>
      <c r="AZ1112" s="3" t="s">
        <v>5537</v>
      </c>
      <c r="BA1112" s="18" t="s">
        <v>5537</v>
      </c>
      <c r="BB1112" s="18" t="s">
        <v>5537</v>
      </c>
      <c r="BC1112" s="18" t="s">
        <v>5537</v>
      </c>
      <c r="BD1112" s="18" t="s">
        <v>5537</v>
      </c>
      <c r="BE1112" s="18" t="s">
        <v>5537</v>
      </c>
      <c r="BF1112" s="18" t="s">
        <v>5537</v>
      </c>
      <c r="BG1112" s="18" t="s">
        <v>5537</v>
      </c>
      <c r="BH1112" s="18" t="s">
        <v>5537</v>
      </c>
      <c r="BI1112" s="18" t="s">
        <v>5537</v>
      </c>
      <c r="BJ1112" s="18" t="s">
        <v>5537</v>
      </c>
      <c r="BK1112" s="18" t="s">
        <v>5537</v>
      </c>
      <c r="BL1112" s="9" t="s">
        <v>5537</v>
      </c>
      <c r="BM1112" s="14" t="s">
        <v>5537</v>
      </c>
      <c r="BN1112" s="14" t="s">
        <v>5537</v>
      </c>
      <c r="BO1112" s="14" t="str">
        <f>_xlfn.XLOOKUP(B1112,'[4]cell downs 18042026 17h'!$B:$B,'[4]cell downs 18042026 17h'!$B:$B,"")</f>
        <v/>
      </c>
      <c r="BP1112" s="14" t="str">
        <f>_xlfn.XLOOKUP(B1112,'[5]Cells Huawei 19042026 15h'!$B:$B,'[5]Cells Huawei 19042026 15h'!$B:$B,"")</f>
        <v/>
      </c>
      <c r="BQ1112" s="9" t="str">
        <f>_xlfn.XLOOKUP(B1112,'[6]cells down 19042026 9H40'!$B:$B,'[6]cells down 19042026 9H40'!$B:$B,"")</f>
        <v/>
      </c>
      <c r="BR1112" s="9" t="s">
        <v>5537</v>
      </c>
      <c r="BS1112" s="9" t="s">
        <v>12</v>
      </c>
      <c r="BT1112" s="108"/>
    </row>
    <row r="1113" spans="1:72" s="9" customFormat="1" x14ac:dyDescent="0.35">
      <c r="A1113" s="1" t="s">
        <v>539</v>
      </c>
      <c r="B1113" s="8" t="s">
        <v>540</v>
      </c>
      <c r="C1113" s="3" t="str">
        <f>_xlfn.XLOOKUP(B1113,'[1]daily break down'!$D:$D,'[1]daily break down'!$E:$E,"")</f>
        <v>SUD-OUEST</v>
      </c>
      <c r="D1113" s="1" t="s">
        <v>11</v>
      </c>
      <c r="E1113" s="1" t="s">
        <v>12</v>
      </c>
      <c r="F1113" s="3" t="s">
        <v>13</v>
      </c>
      <c r="G1113" s="1" t="s">
        <v>14</v>
      </c>
      <c r="H1113" s="32" t="str">
        <f>_xlfn.XLOOKUP(B1113,[2]CALCULATION!$B:$B,[2]CALCULATION!$H:$H,"")</f>
        <v>Huawei</v>
      </c>
      <c r="I1113" s="28">
        <v>0</v>
      </c>
      <c r="J1113" s="28">
        <v>1.4268062653916727E-3</v>
      </c>
      <c r="K1113" s="28">
        <v>3.4451842434930504</v>
      </c>
      <c r="L1113" s="28">
        <v>0</v>
      </c>
      <c r="M1113" s="28">
        <v>1.2744411913261593</v>
      </c>
      <c r="N1113" s="28">
        <v>0</v>
      </c>
      <c r="O1113" s="28">
        <v>0</v>
      </c>
      <c r="P1113" s="28">
        <v>8.5049246218249994</v>
      </c>
      <c r="Q1113" s="28">
        <v>4.2625837178576218E-3</v>
      </c>
      <c r="R1113" s="28">
        <v>0</v>
      </c>
      <c r="S1113" s="93">
        <v>0</v>
      </c>
      <c r="T1113" s="93">
        <f>_xlfn.XLOOKUP(B1113,'[3]Nur des jours'!$B:$B,'[3]Nur des jours'!$U:$U,"")</f>
        <v>0</v>
      </c>
      <c r="U1113" s="93">
        <v>0</v>
      </c>
      <c r="V1113" s="93">
        <v>0</v>
      </c>
      <c r="W1113" s="93">
        <v>0</v>
      </c>
      <c r="X1113" s="93">
        <v>0</v>
      </c>
      <c r="Y1113" s="93">
        <v>1.7426655023927542</v>
      </c>
      <c r="Z1113" s="93">
        <v>0</v>
      </c>
      <c r="AA1113" s="93">
        <v>0</v>
      </c>
      <c r="AB1113" s="93">
        <v>0</v>
      </c>
      <c r="AC1113" s="93">
        <f>_xlfn.XLOOKUP(B1113,'[3]Nur des jours'!$B:$B,'[3]Nur des jours'!$N:$N,"")</f>
        <v>0</v>
      </c>
      <c r="AD1113" s="93">
        <v>0</v>
      </c>
      <c r="AE1113" s="93">
        <v>0</v>
      </c>
      <c r="AF1113" s="93">
        <v>0</v>
      </c>
      <c r="AG1113" s="93"/>
      <c r="AH1113" s="93">
        <v>0</v>
      </c>
      <c r="AI1113" s="93">
        <v>0</v>
      </c>
      <c r="AJ1113" s="93">
        <v>0</v>
      </c>
      <c r="AK1113" s="93">
        <v>0</v>
      </c>
      <c r="AL1113" s="93">
        <v>0</v>
      </c>
      <c r="AM1113" s="49" t="s">
        <v>5559</v>
      </c>
      <c r="AN1113" s="49"/>
      <c r="AO1113" s="48" t="str" cm="1">
        <f t="array" ref="AO1113">IFERROR(_xlfn.IFS(
AQ1113="MPR ISSUE","PDH",
AQ1113="BSS Hardware Issue","BSS",
AQ1113="Sites strategiques, MLL, Pylone, etc.","ENVTECH",
AQ1113="AKTIVCO DEFAUT GE &amp; POWER Cabinet","AKTIVCO",
AQ1113="AKTIVCO Coupure ENEO &amp; Baisse de tension","AKTIVCO GRID ONLY",
AQ1113="Coupure ENEO &amp; Baisse de tension","IHS GRID ONLY",
AQ1113="Defaut GE &amp; POWER Cabinet","IHS",
AQ1113="Sharing","Partners",
AQ1113="Sites strategiques &amp; DataCenter","SST &amp; DC",
AQ1113="Exclu","Exclu",
AQ1113="SAT","SAT",
AQ1113="SPARE-ISSUE","SPARE-ISSUE",
AQ1113="Fiber CAmtel","TRANS_FO_CAMTEL",
AQ1113="Fiber AOF","Fiber AOF",
AQ1113="Projet OCM (HUAWEI)","TRAVAUX-HUAWEI",
AQ1113="Projet OCM (NOKIA)","TRAVAUX-NOKIA",
AQ1113="ACCESS-ISSUE","ACCESS-ISSUE",
AQ1113="Projet OCM (ZTE, NOKIA, autres projets)","TRAVAUX OCM",
AQ1113="No root CAuse","No root cause",
AQ1113="ODU HS","PDH",
AQ1113="IP &amp; VLAN","PDH",
AQ1113="Warehouse HUAWEI","SPARE-ISSUE",
AQ1113="SPARE-HS","SPARE-ISSUE",
AQ1113="Power Telco","BSS",AQ1113="no impacts","no impacts"
),"")</f>
        <v>No root cause</v>
      </c>
      <c r="AP1113" s="48" t="str" cm="1">
        <f t="array" ref="AP1113">IFERROR(_xlfn.IFS(
AQ1113="MPR ISSUE","TX ISSUE",
AQ1113="BSS Hardware Issue","RAN ISSUE",
AQ1113="Sites strategiques, MLL, Pylone, etc.","ENVTECH",
AQ1113="AKTIVCO DEFAUT GE &amp; POWER Cabinet","POWER ISSUE",
AQ1113="AKTIVCO Coupure ENEO &amp; Baisse de tension","POWER ISSUE",
AQ1113="Coupure ENEO &amp; Baisse de tension","POWER ISSUE",
AQ1113="Defaut GE &amp; POWER Cabinet","POWER ISSUE",
AQ1113="Sharing","POWER ISSUE",
AQ1113="Sites strategiques &amp; DataCenter","POWER ISSUE",
AQ1113="Exclu","Exclu",
AQ1113="SAT","TX ISSUE",
AQ1113="SPARE-ISSUE","SPARE-ISSUE",
AQ1113="Fiber CAmtel","TX ISSUE",
AQ1113="Fiber AOF","TX ISSUE",
AQ1113="Projet OCM (HUAWEI)","TRAVAUX-HUAWEI",
AQ1113="Projet OCM (NOKIA)","TRAVAUX -NOKIA",
AQ1113="ACCESS-ISSUE","ACCESS-ISSUE",
AQ1113="Projet OCM (ZTE, NOKIA, autres projets)","TRAVAUX OCM",
AQ1113="No root CAuse","No root cause",
AQ1113="ODU HS","TX ISSUE",
AQ1113="IP &amp; VLAN","TX ISSUE",
AQ1113="Warehouse HUAWEI","SPARE-ISSUE",
AQ1113="SPARE-HS","SPARE-ISSUE",
AQ1113="Power Telco","RAN ISSUE",AQ1113="no impacts","no impacts"
),"")</f>
        <v>No root cause</v>
      </c>
      <c r="AQ1113" s="126" t="s">
        <v>5344</v>
      </c>
      <c r="AR1113" s="48" t="str" cm="1">
        <f t="array" ref="AR1113">IFERROR(_xlfn.IFS(
AQ1113="MPR ISSUE","ACTIVE",
AQ1113="BSS Hardware Issue","ACTIVE",
AQ1113="Sites strategiques, MLL, Pylone, etc.","PASSIVE",
AQ1113="AKTIVCO DEFAUT GE &amp; POWER Cabinet","PASSIVE",
AQ1113="AKTIVCO Coupure ENEO &amp; Baisse de tension","PASSIVE",
AQ1113="Coupure ENEO &amp; Baisse de tension","PASSIVE",
AQ1113="Defaut GE &amp; POWER Cabinet","PASSIVE",
AQ1113="Sharing","PASSIVE",
AQ1113="Sites strategiques &amp; DataCenter","PASSIVE",
AQ1113="Exclu","Exclu",
AQ1113="SAT","ACTIVE",
AQ1113="SPARE-ISSUE","SPARE-ISSUE",
AQ1113="Fiber CAmtel","ACTIVE",
AQ1113="Fiber AOF","ACTIVE",
AQ1113="Projet OCM (HUAWEI)","PLANNED WORKS",
AQ1113="Projet OCM (NOKIA)","PLANNED WORKS",
AQ1113="ACCESS-ISSUE","ACCESS-ISSUE",
AQ1113="Projet OCM (ZTE, NOKIA, autres projets)","PLANNED WORKS",
AQ1113="No root CAuse","No root cause",
AQ1113="ODU HS","ACTIVE",
AQ1113="IP &amp; VLAN","ACTIVE",
AQ1113="Warehouse HUAWEI","SPARE-ISSUE",
AQ1113="SPARE-HS","SPARE-ISSUE",
AQ1113="Power Telco","ACTIVE", AQ1113="no impacts","no impacts"
),"")</f>
        <v>No root cause</v>
      </c>
      <c r="AS1113" s="92" t="s">
        <v>5537</v>
      </c>
      <c r="AT1113" s="98" t="s">
        <v>540</v>
      </c>
      <c r="AV1113" s="17" t="s">
        <v>5537</v>
      </c>
      <c r="AW1113" s="7" t="s">
        <v>5537</v>
      </c>
      <c r="AX1113" s="6" t="s">
        <v>5537</v>
      </c>
      <c r="AY1113" s="7"/>
      <c r="AZ1113" s="3" t="s">
        <v>5537</v>
      </c>
      <c r="BA1113" s="18" t="s">
        <v>5537</v>
      </c>
      <c r="BB1113" s="18" t="s">
        <v>5537</v>
      </c>
      <c r="BC1113" s="18" t="s">
        <v>5537</v>
      </c>
      <c r="BD1113" s="18" t="s">
        <v>5537</v>
      </c>
      <c r="BE1113" s="18" t="s">
        <v>5537</v>
      </c>
      <c r="BF1113" s="18" t="s">
        <v>5537</v>
      </c>
      <c r="BG1113" s="18" t="s">
        <v>5537</v>
      </c>
      <c r="BH1113" s="18" t="s">
        <v>5537</v>
      </c>
      <c r="BI1113" s="18" t="s">
        <v>5537</v>
      </c>
      <c r="BJ1113" s="18" t="s">
        <v>5537</v>
      </c>
      <c r="BK1113" s="18" t="s">
        <v>5537</v>
      </c>
      <c r="BL1113" s="9" t="s">
        <v>5537</v>
      </c>
      <c r="BM1113" s="14" t="s">
        <v>5537</v>
      </c>
      <c r="BN1113" s="14" t="s">
        <v>5537</v>
      </c>
      <c r="BO1113" s="14" t="str">
        <f>_xlfn.XLOOKUP(B1113,'[4]cell downs 18042026 17h'!$B:$B,'[4]cell downs 18042026 17h'!$B:$B,"")</f>
        <v/>
      </c>
      <c r="BP1113" s="14" t="str">
        <f>_xlfn.XLOOKUP(B1113,'[5]Cells Huawei 19042026 15h'!$B:$B,'[5]Cells Huawei 19042026 15h'!$B:$B,"")</f>
        <v/>
      </c>
      <c r="BQ1113" s="9" t="str">
        <f>_xlfn.XLOOKUP(B1113,'[6]cells down 19042026 9H40'!$B:$B,'[6]cells down 19042026 9H40'!$B:$B,"")</f>
        <v/>
      </c>
      <c r="BR1113" s="9" t="s">
        <v>540</v>
      </c>
      <c r="BS1113" s="9" t="s">
        <v>302</v>
      </c>
      <c r="BT1113" s="108"/>
    </row>
    <row r="1114" spans="1:72" s="9" customFormat="1" x14ac:dyDescent="0.35">
      <c r="A1114" s="1" t="s">
        <v>2021</v>
      </c>
      <c r="B1114" s="8" t="s">
        <v>2022</v>
      </c>
      <c r="C1114" s="3" t="str">
        <f>_xlfn.XLOOKUP(B1114,'[1]daily break down'!$D:$D,'[1]daily break down'!$E:$E,"")</f>
        <v>Ngaoundere</v>
      </c>
      <c r="D1114" s="1" t="s">
        <v>11</v>
      </c>
      <c r="E1114" s="1" t="s">
        <v>12</v>
      </c>
      <c r="F1114" s="3" t="s">
        <v>90</v>
      </c>
      <c r="G1114" s="1" t="s">
        <v>91</v>
      </c>
      <c r="H1114" s="32" t="str">
        <f>_xlfn.XLOOKUP(B1114,[2]CALCULATION!$B:$B,[2]CALCULATION!$H:$H,"")</f>
        <v>Huawei</v>
      </c>
      <c r="I1114" s="28">
        <v>1.4620305450685294</v>
      </c>
      <c r="J1114" s="28">
        <v>0.82210793504036428</v>
      </c>
      <c r="K1114" s="28">
        <v>0</v>
      </c>
      <c r="L1114" s="28">
        <v>0</v>
      </c>
      <c r="M1114" s="28">
        <v>0</v>
      </c>
      <c r="N1114" s="28">
        <v>0</v>
      </c>
      <c r="O1114" s="28">
        <v>0</v>
      </c>
      <c r="P1114" s="28">
        <v>0</v>
      </c>
      <c r="Q1114" s="28">
        <v>0</v>
      </c>
      <c r="R1114" s="28">
        <v>0</v>
      </c>
      <c r="S1114" s="93">
        <v>0</v>
      </c>
      <c r="T1114" s="93">
        <f>_xlfn.XLOOKUP(B1114,'[3]Nur des jours'!$B:$B,'[3]Nur des jours'!$U:$U,"")</f>
        <v>0</v>
      </c>
      <c r="U1114" s="93">
        <v>0</v>
      </c>
      <c r="V1114" s="93">
        <v>0.53774544634780408</v>
      </c>
      <c r="W1114" s="93">
        <v>0</v>
      </c>
      <c r="X1114" s="93">
        <v>0</v>
      </c>
      <c r="Y1114" s="93">
        <v>0</v>
      </c>
      <c r="Z1114" s="93">
        <v>0</v>
      </c>
      <c r="AA1114" s="93">
        <v>0</v>
      </c>
      <c r="AB1114" s="93">
        <v>0</v>
      </c>
      <c r="AC1114" s="93">
        <f>_xlfn.XLOOKUP(B1114,'[3]Nur des jours'!$B:$B,'[3]Nur des jours'!$N:$N,"")</f>
        <v>0</v>
      </c>
      <c r="AD1114" s="93">
        <v>0</v>
      </c>
      <c r="AE1114" s="93">
        <v>0</v>
      </c>
      <c r="AF1114" s="93">
        <v>0</v>
      </c>
      <c r="AG1114" s="93"/>
      <c r="AH1114" s="93">
        <v>0</v>
      </c>
      <c r="AI1114" s="93">
        <v>0</v>
      </c>
      <c r="AJ1114" s="93">
        <v>0</v>
      </c>
      <c r="AK1114" s="93">
        <v>0</v>
      </c>
      <c r="AL1114" s="93">
        <v>0</v>
      </c>
      <c r="AM1114" s="49" t="s">
        <v>5559</v>
      </c>
      <c r="AN1114" s="49"/>
      <c r="AO1114" s="48" t="str" cm="1">
        <f t="array" ref="AO1114">IFERROR(_xlfn.IFS(
AQ1114="MPR ISSUE","PDH",
AQ1114="BSS Hardware Issue","BSS",
AQ1114="Sites strategiques, MLL, Pylone, etc.","ENVTECH",
AQ1114="AKTIVCO DEFAUT GE &amp; POWER Cabinet","AKTIVCO",
AQ1114="AKTIVCO Coupure ENEO &amp; Baisse de tension","AKTIVCO GRID ONLY",
AQ1114="Coupure ENEO &amp; Baisse de tension","IHS GRID ONLY",
AQ1114="Defaut GE &amp; POWER Cabinet","IHS",
AQ1114="Sharing","Partners",
AQ1114="Sites strategiques &amp; DataCenter","SST &amp; DC",
AQ1114="Exclu","Exclu",
AQ1114="SAT","SAT",
AQ1114="SPARE-ISSUE","SPARE-ISSUE",
AQ1114="Fiber CAmtel","TRANS_FO_CAMTEL",
AQ1114="Fiber AOF","Fiber AOF",
AQ1114="Projet OCM (HUAWEI)","TRAVAUX-HUAWEI",
AQ1114="Projet OCM (NOKIA)","TRAVAUX-NOKIA",
AQ1114="ACCESS-ISSUE","ACCESS-ISSUE",
AQ1114="Projet OCM (ZTE, NOKIA, autres projets)","TRAVAUX OCM",
AQ1114="No root CAuse","No root cause",
AQ1114="ODU HS","PDH",
AQ1114="IP &amp; VLAN","PDH",
AQ1114="Warehouse HUAWEI","SPARE-ISSUE",
AQ1114="SPARE-HS","SPARE-ISSUE",
AQ1114="Power Telco","BSS",AQ1114="no impacts","no impacts"
),"")</f>
        <v>No root cause</v>
      </c>
      <c r="AP1114" s="48" t="str" cm="1">
        <f t="array" ref="AP1114">IFERROR(_xlfn.IFS(
AQ1114="MPR ISSUE","TX ISSUE",
AQ1114="BSS Hardware Issue","RAN ISSUE",
AQ1114="Sites strategiques, MLL, Pylone, etc.","ENVTECH",
AQ1114="AKTIVCO DEFAUT GE &amp; POWER Cabinet","POWER ISSUE",
AQ1114="AKTIVCO Coupure ENEO &amp; Baisse de tension","POWER ISSUE",
AQ1114="Coupure ENEO &amp; Baisse de tension","POWER ISSUE",
AQ1114="Defaut GE &amp; POWER Cabinet","POWER ISSUE",
AQ1114="Sharing","POWER ISSUE",
AQ1114="Sites strategiques &amp; DataCenter","POWER ISSUE",
AQ1114="Exclu","Exclu",
AQ1114="SAT","TX ISSUE",
AQ1114="SPARE-ISSUE","SPARE-ISSUE",
AQ1114="Fiber CAmtel","TX ISSUE",
AQ1114="Fiber AOF","TX ISSUE",
AQ1114="Projet OCM (HUAWEI)","TRAVAUX-HUAWEI",
AQ1114="Projet OCM (NOKIA)","TRAVAUX -NOKIA",
AQ1114="ACCESS-ISSUE","ACCESS-ISSUE",
AQ1114="Projet OCM (ZTE, NOKIA, autres projets)","TRAVAUX OCM",
AQ1114="No root CAuse","No root cause",
AQ1114="ODU HS","TX ISSUE",
AQ1114="IP &amp; VLAN","TX ISSUE",
AQ1114="Warehouse HUAWEI","SPARE-ISSUE",
AQ1114="SPARE-HS","SPARE-ISSUE",
AQ1114="Power Telco","RAN ISSUE",AQ1114="no impacts","no impacts"
),"")</f>
        <v>No root cause</v>
      </c>
      <c r="AQ1114" s="126" t="s">
        <v>5344</v>
      </c>
      <c r="AR1114" s="48" t="str" cm="1">
        <f t="array" ref="AR1114">IFERROR(_xlfn.IFS(
AQ1114="MPR ISSUE","ACTIVE",
AQ1114="BSS Hardware Issue","ACTIVE",
AQ1114="Sites strategiques, MLL, Pylone, etc.","PASSIVE",
AQ1114="AKTIVCO DEFAUT GE &amp; POWER Cabinet","PASSIVE",
AQ1114="AKTIVCO Coupure ENEO &amp; Baisse de tension","PASSIVE",
AQ1114="Coupure ENEO &amp; Baisse de tension","PASSIVE",
AQ1114="Defaut GE &amp; POWER Cabinet","PASSIVE",
AQ1114="Sharing","PASSIVE",
AQ1114="Sites strategiques &amp; DataCenter","PASSIVE",
AQ1114="Exclu","Exclu",
AQ1114="SAT","ACTIVE",
AQ1114="SPARE-ISSUE","SPARE-ISSUE",
AQ1114="Fiber CAmtel","ACTIVE",
AQ1114="Fiber AOF","ACTIVE",
AQ1114="Projet OCM (HUAWEI)","PLANNED WORKS",
AQ1114="Projet OCM (NOKIA)","PLANNED WORKS",
AQ1114="ACCESS-ISSUE","ACCESS-ISSUE",
AQ1114="Projet OCM (ZTE, NOKIA, autres projets)","PLANNED WORKS",
AQ1114="No root CAuse","No root cause",
AQ1114="ODU HS","ACTIVE",
AQ1114="IP &amp; VLAN","ACTIVE",
AQ1114="Warehouse HUAWEI","SPARE-ISSUE",
AQ1114="SPARE-HS","SPARE-ISSUE",
AQ1114="Power Telco","ACTIVE", AQ1114="no impacts","no impacts"
),"")</f>
        <v>No root cause</v>
      </c>
      <c r="AS1114" s="92" t="s">
        <v>5537</v>
      </c>
      <c r="AT1114" s="98" t="s">
        <v>2022</v>
      </c>
      <c r="AV1114" s="17" t="s">
        <v>5537</v>
      </c>
      <c r="AW1114" s="7" t="s">
        <v>5537</v>
      </c>
      <c r="AX1114" s="6" t="s">
        <v>5537</v>
      </c>
      <c r="AY1114" s="7"/>
      <c r="AZ1114" s="3" t="s">
        <v>5537</v>
      </c>
      <c r="BA1114" s="18" t="s">
        <v>5537</v>
      </c>
      <c r="BB1114" s="18" t="s">
        <v>5537</v>
      </c>
      <c r="BC1114" s="18" t="s">
        <v>5537</v>
      </c>
      <c r="BD1114" s="18" t="s">
        <v>5537</v>
      </c>
      <c r="BE1114" s="18" t="s">
        <v>5537</v>
      </c>
      <c r="BF1114" s="18" t="s">
        <v>5537</v>
      </c>
      <c r="BG1114" s="18" t="s">
        <v>5537</v>
      </c>
      <c r="BH1114" s="18" t="s">
        <v>5537</v>
      </c>
      <c r="BI1114" s="18" t="s">
        <v>5537</v>
      </c>
      <c r="BJ1114" s="18" t="s">
        <v>5537</v>
      </c>
      <c r="BK1114" s="18" t="s">
        <v>5537</v>
      </c>
      <c r="BL1114" s="9" t="s">
        <v>5537</v>
      </c>
      <c r="BM1114" s="14" t="s">
        <v>5537</v>
      </c>
      <c r="BN1114" s="14" t="s">
        <v>5537</v>
      </c>
      <c r="BO1114" s="14" t="str">
        <f>_xlfn.XLOOKUP(B1114,'[4]cell downs 18042026 17h'!$B:$B,'[4]cell downs 18042026 17h'!$B:$B,"")</f>
        <v/>
      </c>
      <c r="BP1114" s="14" t="str">
        <f>_xlfn.XLOOKUP(B1114,'[5]Cells Huawei 19042026 15h'!$B:$B,'[5]Cells Huawei 19042026 15h'!$B:$B,"")</f>
        <v/>
      </c>
      <c r="BQ1114" s="9" t="str">
        <f>_xlfn.XLOOKUP(B1114,'[6]cells down 19042026 9H40'!$B:$B,'[6]cells down 19042026 9H40'!$B:$B,"")</f>
        <v/>
      </c>
      <c r="BR1114" s="9" t="s">
        <v>2022</v>
      </c>
      <c r="BS1114" s="9" t="s">
        <v>5537</v>
      </c>
      <c r="BT1114" s="108"/>
    </row>
    <row r="1115" spans="1:72" s="9" customFormat="1" x14ac:dyDescent="0.35">
      <c r="A1115" s="1" t="s">
        <v>1961</v>
      </c>
      <c r="B1115" s="8" t="s">
        <v>1962</v>
      </c>
      <c r="C1115" s="3" t="str">
        <f>_xlfn.XLOOKUP(B1115,'[1]daily break down'!$D:$D,'[1]daily break down'!$E:$E,"")</f>
        <v>Ngaoundere</v>
      </c>
      <c r="D1115" s="1" t="s">
        <v>11</v>
      </c>
      <c r="E1115" s="1" t="s">
        <v>12</v>
      </c>
      <c r="F1115" s="3" t="s">
        <v>90</v>
      </c>
      <c r="G1115" s="1" t="s">
        <v>91</v>
      </c>
      <c r="H1115" s="32" t="str">
        <f>_xlfn.XLOOKUP(B1115,[2]CALCULATION!$B:$B,[2]CALCULATION!$H:$H,"")</f>
        <v>Huawei</v>
      </c>
      <c r="I1115" s="28">
        <v>0</v>
      </c>
      <c r="J1115" s="28">
        <v>0</v>
      </c>
      <c r="K1115" s="28">
        <v>0</v>
      </c>
      <c r="L1115" s="28">
        <v>0</v>
      </c>
      <c r="M1115" s="28">
        <v>0.18769636421227451</v>
      </c>
      <c r="N1115" s="28">
        <v>0</v>
      </c>
      <c r="O1115" s="28">
        <v>0</v>
      </c>
      <c r="P1115" s="28">
        <v>0</v>
      </c>
      <c r="Q1115" s="28">
        <v>0.6686370861191725</v>
      </c>
      <c r="R1115" s="28">
        <v>0</v>
      </c>
      <c r="S1115" s="93">
        <v>0</v>
      </c>
      <c r="T1115" s="93">
        <f>_xlfn.XLOOKUP(B1115,'[3]Nur des jours'!$B:$B,'[3]Nur des jours'!$U:$U,"")</f>
        <v>0</v>
      </c>
      <c r="U1115" s="93">
        <v>0</v>
      </c>
      <c r="V1115" s="93">
        <v>1.678601901076668</v>
      </c>
      <c r="W1115" s="93">
        <v>0</v>
      </c>
      <c r="X1115" s="93">
        <v>0.99425211095986954</v>
      </c>
      <c r="Y1115" s="93">
        <v>0.21723125390588213</v>
      </c>
      <c r="Z1115" s="93">
        <v>0</v>
      </c>
      <c r="AA1115" s="93">
        <v>0.37328818918309631</v>
      </c>
      <c r="AB1115" s="93">
        <v>0</v>
      </c>
      <c r="AC1115" s="93">
        <f>_xlfn.XLOOKUP(B1115,'[3]Nur des jours'!$B:$B,'[3]Nur des jours'!$N:$N,"")</f>
        <v>0</v>
      </c>
      <c r="AD1115" s="93">
        <v>0</v>
      </c>
      <c r="AE1115" s="93">
        <v>0</v>
      </c>
      <c r="AF1115" s="93">
        <v>0</v>
      </c>
      <c r="AG1115" s="93"/>
      <c r="AH1115" s="93">
        <v>0</v>
      </c>
      <c r="AI1115" s="93">
        <v>0</v>
      </c>
      <c r="AJ1115" s="93">
        <v>0</v>
      </c>
      <c r="AK1115" s="93">
        <v>0</v>
      </c>
      <c r="AL1115" s="93">
        <v>0</v>
      </c>
      <c r="AM1115" s="49" t="s">
        <v>5559</v>
      </c>
      <c r="AN1115" s="49"/>
      <c r="AO1115" s="48" t="str" cm="1">
        <f t="array" ref="AO1115">IFERROR(_xlfn.IFS(
AQ1115="MPR ISSUE","PDH",
AQ1115="BSS Hardware Issue","BSS",
AQ1115="Sites strategiques, MLL, Pylone, etc.","ENVTECH",
AQ1115="AKTIVCO DEFAUT GE &amp; POWER Cabinet","AKTIVCO",
AQ1115="AKTIVCO Coupure ENEO &amp; Baisse de tension","AKTIVCO GRID ONLY",
AQ1115="Coupure ENEO &amp; Baisse de tension","IHS GRID ONLY",
AQ1115="Defaut GE &amp; POWER Cabinet","IHS",
AQ1115="Sharing","Partners",
AQ1115="Sites strategiques &amp; DataCenter","SST &amp; DC",
AQ1115="Exclu","Exclu",
AQ1115="SAT","SAT",
AQ1115="SPARE-ISSUE","SPARE-ISSUE",
AQ1115="Fiber CAmtel","TRANS_FO_CAMTEL",
AQ1115="Fiber AOF","Fiber AOF",
AQ1115="Projet OCM (HUAWEI)","TRAVAUX-HUAWEI",
AQ1115="Projet OCM (NOKIA)","TRAVAUX-NOKIA",
AQ1115="ACCESS-ISSUE","ACCESS-ISSUE",
AQ1115="Projet OCM (ZTE, NOKIA, autres projets)","TRAVAUX OCM",
AQ1115="No root CAuse","No root cause",
AQ1115="ODU HS","PDH",
AQ1115="IP &amp; VLAN","PDH",
AQ1115="Warehouse HUAWEI","SPARE-ISSUE",
AQ1115="SPARE-HS","SPARE-ISSUE",
AQ1115="Power Telco","BSS",AQ1115="no impacts","no impacts"
),"")</f>
        <v>No root cause</v>
      </c>
      <c r="AP1115" s="48" t="str" cm="1">
        <f t="array" ref="AP1115">IFERROR(_xlfn.IFS(
AQ1115="MPR ISSUE","TX ISSUE",
AQ1115="BSS Hardware Issue","RAN ISSUE",
AQ1115="Sites strategiques, MLL, Pylone, etc.","ENVTECH",
AQ1115="AKTIVCO DEFAUT GE &amp; POWER Cabinet","POWER ISSUE",
AQ1115="AKTIVCO Coupure ENEO &amp; Baisse de tension","POWER ISSUE",
AQ1115="Coupure ENEO &amp; Baisse de tension","POWER ISSUE",
AQ1115="Defaut GE &amp; POWER Cabinet","POWER ISSUE",
AQ1115="Sharing","POWER ISSUE",
AQ1115="Sites strategiques &amp; DataCenter","POWER ISSUE",
AQ1115="Exclu","Exclu",
AQ1115="SAT","TX ISSUE",
AQ1115="SPARE-ISSUE","SPARE-ISSUE",
AQ1115="Fiber CAmtel","TX ISSUE",
AQ1115="Fiber AOF","TX ISSUE",
AQ1115="Projet OCM (HUAWEI)","TRAVAUX-HUAWEI",
AQ1115="Projet OCM (NOKIA)","TRAVAUX -NOKIA",
AQ1115="ACCESS-ISSUE","ACCESS-ISSUE",
AQ1115="Projet OCM (ZTE, NOKIA, autres projets)","TRAVAUX OCM",
AQ1115="No root CAuse","No root cause",
AQ1115="ODU HS","TX ISSUE",
AQ1115="IP &amp; VLAN","TX ISSUE",
AQ1115="Warehouse HUAWEI","SPARE-ISSUE",
AQ1115="SPARE-HS","SPARE-ISSUE",
AQ1115="Power Telco","RAN ISSUE",AQ1115="no impacts","no impacts"
),"")</f>
        <v>No root cause</v>
      </c>
      <c r="AQ1115" s="126" t="s">
        <v>5344</v>
      </c>
      <c r="AR1115" s="48" t="str" cm="1">
        <f t="array" ref="AR1115">IFERROR(_xlfn.IFS(
AQ1115="MPR ISSUE","ACTIVE",
AQ1115="BSS Hardware Issue","ACTIVE",
AQ1115="Sites strategiques, MLL, Pylone, etc.","PASSIVE",
AQ1115="AKTIVCO DEFAUT GE &amp; POWER Cabinet","PASSIVE",
AQ1115="AKTIVCO Coupure ENEO &amp; Baisse de tension","PASSIVE",
AQ1115="Coupure ENEO &amp; Baisse de tension","PASSIVE",
AQ1115="Defaut GE &amp; POWER Cabinet","PASSIVE",
AQ1115="Sharing","PASSIVE",
AQ1115="Sites strategiques &amp; DataCenter","PASSIVE",
AQ1115="Exclu","Exclu",
AQ1115="SAT","ACTIVE",
AQ1115="SPARE-ISSUE","SPARE-ISSUE",
AQ1115="Fiber CAmtel","ACTIVE",
AQ1115="Fiber AOF","ACTIVE",
AQ1115="Projet OCM (HUAWEI)","PLANNED WORKS",
AQ1115="Projet OCM (NOKIA)","PLANNED WORKS",
AQ1115="ACCESS-ISSUE","ACCESS-ISSUE",
AQ1115="Projet OCM (ZTE, NOKIA, autres projets)","PLANNED WORKS",
AQ1115="No root CAuse","No root cause",
AQ1115="ODU HS","ACTIVE",
AQ1115="IP &amp; VLAN","ACTIVE",
AQ1115="Warehouse HUAWEI","SPARE-ISSUE",
AQ1115="SPARE-HS","SPARE-ISSUE",
AQ1115="Power Telco","ACTIVE", AQ1115="no impacts","no impacts"
),"")</f>
        <v>No root cause</v>
      </c>
      <c r="AS1115" s="92" t="s">
        <v>5537</v>
      </c>
      <c r="AT1115" s="98" t="s">
        <v>1962</v>
      </c>
      <c r="AV1115" s="17" t="s">
        <v>5537</v>
      </c>
      <c r="AW1115" s="7" t="s">
        <v>5537</v>
      </c>
      <c r="AX1115" s="6" t="s">
        <v>5537</v>
      </c>
      <c r="AY1115" s="7"/>
      <c r="AZ1115" s="3" t="s">
        <v>5537</v>
      </c>
      <c r="BA1115" s="18" t="s">
        <v>5537</v>
      </c>
      <c r="BB1115" s="18" t="s">
        <v>5537</v>
      </c>
      <c r="BC1115" s="18" t="s">
        <v>5537</v>
      </c>
      <c r="BD1115" s="18" t="s">
        <v>5537</v>
      </c>
      <c r="BE1115" s="18" t="s">
        <v>5537</v>
      </c>
      <c r="BF1115" s="18" t="s">
        <v>5537</v>
      </c>
      <c r="BG1115" s="18" t="s">
        <v>5537</v>
      </c>
      <c r="BH1115" s="18" t="s">
        <v>5537</v>
      </c>
      <c r="BI1115" s="18" t="s">
        <v>5537</v>
      </c>
      <c r="BJ1115" s="18" t="s">
        <v>5537</v>
      </c>
      <c r="BK1115" s="18" t="s">
        <v>5537</v>
      </c>
      <c r="BL1115" s="9" t="s">
        <v>5537</v>
      </c>
      <c r="BM1115" s="14" t="s">
        <v>5537</v>
      </c>
      <c r="BN1115" s="14" t="s">
        <v>5537</v>
      </c>
      <c r="BO1115" s="14" t="str">
        <f>_xlfn.XLOOKUP(B1115,'[4]cell downs 18042026 17h'!$B:$B,'[4]cell downs 18042026 17h'!$B:$B,"")</f>
        <v/>
      </c>
      <c r="BP1115" s="14" t="str">
        <f>_xlfn.XLOOKUP(B1115,'[5]Cells Huawei 19042026 15h'!$B:$B,'[5]Cells Huawei 19042026 15h'!$B:$B,"")</f>
        <v/>
      </c>
      <c r="BQ1115" s="9" t="str">
        <f>_xlfn.XLOOKUP(B1115,'[6]cells down 19042026 9H40'!$B:$B,'[6]cells down 19042026 9H40'!$B:$B,"")</f>
        <v/>
      </c>
      <c r="BR1115" s="9" t="s">
        <v>1962</v>
      </c>
      <c r="BS1115" s="9" t="s">
        <v>12</v>
      </c>
      <c r="BT1115" s="108"/>
    </row>
    <row r="1116" spans="1:72" s="9" customFormat="1" x14ac:dyDescent="0.35">
      <c r="A1116" s="1" t="s">
        <v>711</v>
      </c>
      <c r="B1116" s="8" t="s">
        <v>712</v>
      </c>
      <c r="C1116" s="3" t="str">
        <f>_xlfn.XLOOKUP(B1116,'[1]daily break down'!$D:$D,'[1]daily break down'!$E:$E,"")</f>
        <v>Douala</v>
      </c>
      <c r="D1116" s="1" t="s">
        <v>11</v>
      </c>
      <c r="E1116" s="1" t="s">
        <v>145</v>
      </c>
      <c r="F1116" s="3" t="s">
        <v>31</v>
      </c>
      <c r="G1116" s="1" t="s">
        <v>32</v>
      </c>
      <c r="H1116" s="34" t="str">
        <f>_xlfn.XLOOKUP(B1116,[2]CALCULATION!$B:$B,[2]CALCULATION!$H:$H,"")</f>
        <v>ZTE</v>
      </c>
      <c r="I1116" s="28">
        <v>0</v>
      </c>
      <c r="J1116" s="28">
        <v>0</v>
      </c>
      <c r="K1116" s="28">
        <v>0</v>
      </c>
      <c r="L1116" s="28">
        <v>0</v>
      </c>
      <c r="M1116" s="28">
        <v>0</v>
      </c>
      <c r="N1116" s="28">
        <v>0</v>
      </c>
      <c r="O1116" s="28">
        <v>0</v>
      </c>
      <c r="P1116" s="28">
        <v>0</v>
      </c>
      <c r="Q1116" s="28">
        <v>0</v>
      </c>
      <c r="R1116" s="28">
        <v>0</v>
      </c>
      <c r="S1116" s="93">
        <v>0</v>
      </c>
      <c r="T1116" s="93">
        <f>_xlfn.XLOOKUP(B1116,'[3]Nur des jours'!$B:$B,'[3]Nur des jours'!$U:$U,"")</f>
        <v>0</v>
      </c>
      <c r="U1116" s="93">
        <v>0</v>
      </c>
      <c r="V1116" s="93">
        <v>0</v>
      </c>
      <c r="W1116" s="93">
        <v>0</v>
      </c>
      <c r="X1116" s="93">
        <v>0</v>
      </c>
      <c r="Y1116" s="93">
        <v>6.3475043731612099E-2</v>
      </c>
      <c r="Z1116" s="93">
        <v>0</v>
      </c>
      <c r="AA1116" s="93">
        <v>0</v>
      </c>
      <c r="AB1116" s="93">
        <v>0</v>
      </c>
      <c r="AC1116" s="93">
        <f>_xlfn.XLOOKUP(B1116,'[3]Nur des jours'!$B:$B,'[3]Nur des jours'!$N:$N,"")</f>
        <v>0</v>
      </c>
      <c r="AD1116" s="93">
        <v>0</v>
      </c>
      <c r="AE1116" s="93">
        <v>0</v>
      </c>
      <c r="AF1116" s="93">
        <v>0</v>
      </c>
      <c r="AG1116" s="93"/>
      <c r="AH1116" s="93">
        <v>0</v>
      </c>
      <c r="AI1116" s="93">
        <v>0</v>
      </c>
      <c r="AJ1116" s="93">
        <v>0</v>
      </c>
      <c r="AK1116" s="93">
        <v>0</v>
      </c>
      <c r="AL1116" s="93">
        <v>0</v>
      </c>
      <c r="AM1116" s="49" t="s">
        <v>5559</v>
      </c>
      <c r="AN1116" s="49"/>
      <c r="AO1116" s="48" t="str" cm="1">
        <f t="array" ref="AO1116">IFERROR(_xlfn.IFS(
AQ1116="MPR ISSUE","PDH",
AQ1116="BSS Hardware Issue","BSS",
AQ1116="Sites strategiques, MLL, Pylone, etc.","ENVTECH",
AQ1116="AKTIVCO DEFAUT GE &amp; POWER Cabinet","AKTIVCO",
AQ1116="AKTIVCO Coupure ENEO &amp; Baisse de tension","AKTIVCO GRID ONLY",
AQ1116="Coupure ENEO &amp; Baisse de tension","IHS GRID ONLY",
AQ1116="Defaut GE &amp; POWER Cabinet","IHS",
AQ1116="Sharing","Partners",
AQ1116="Sites strategiques &amp; DataCenter","SST &amp; DC",
AQ1116="Exclu","Exclu",
AQ1116="SAT","SAT",
AQ1116="SPARE-ISSUE","SPARE-ISSUE",
AQ1116="Fiber CAmtel","TRANS_FO_CAMTEL",
AQ1116="Fiber AOF","Fiber AOF",
AQ1116="Projet OCM (HUAWEI)","TRAVAUX-HUAWEI",
AQ1116="Projet OCM (NOKIA)","TRAVAUX-NOKIA",
AQ1116="ACCESS-ISSUE","ACCESS-ISSUE",
AQ1116="Projet OCM (ZTE, NOKIA, autres projets)","TRAVAUX OCM",
AQ1116="No root CAuse","No root cause",
AQ1116="ODU HS","PDH",
AQ1116="IP &amp; VLAN","PDH",
AQ1116="Warehouse HUAWEI","SPARE-ISSUE",
AQ1116="SPARE-HS","SPARE-ISSUE",
AQ1116="Power Telco","BSS",AQ1116="no impacts","no impacts"
),"")</f>
        <v>No root cause</v>
      </c>
      <c r="AP1116" s="48" t="str" cm="1">
        <f t="array" ref="AP1116">IFERROR(_xlfn.IFS(
AQ1116="MPR ISSUE","TX ISSUE",
AQ1116="BSS Hardware Issue","RAN ISSUE",
AQ1116="Sites strategiques, MLL, Pylone, etc.","ENVTECH",
AQ1116="AKTIVCO DEFAUT GE &amp; POWER Cabinet","POWER ISSUE",
AQ1116="AKTIVCO Coupure ENEO &amp; Baisse de tension","POWER ISSUE",
AQ1116="Coupure ENEO &amp; Baisse de tension","POWER ISSUE",
AQ1116="Defaut GE &amp; POWER Cabinet","POWER ISSUE",
AQ1116="Sharing","POWER ISSUE",
AQ1116="Sites strategiques &amp; DataCenter","POWER ISSUE",
AQ1116="Exclu","Exclu",
AQ1116="SAT","TX ISSUE",
AQ1116="SPARE-ISSUE","SPARE-ISSUE",
AQ1116="Fiber CAmtel","TX ISSUE",
AQ1116="Fiber AOF","TX ISSUE",
AQ1116="Projet OCM (HUAWEI)","TRAVAUX-HUAWEI",
AQ1116="Projet OCM (NOKIA)","TRAVAUX -NOKIA",
AQ1116="ACCESS-ISSUE","ACCESS-ISSUE",
AQ1116="Projet OCM (ZTE, NOKIA, autres projets)","TRAVAUX OCM",
AQ1116="No root CAuse","No root cause",
AQ1116="ODU HS","TX ISSUE",
AQ1116="IP &amp; VLAN","TX ISSUE",
AQ1116="Warehouse HUAWEI","SPARE-ISSUE",
AQ1116="SPARE-HS","SPARE-ISSUE",
AQ1116="Power Telco","RAN ISSUE",AQ1116="no impacts","no impacts"
),"")</f>
        <v>No root cause</v>
      </c>
      <c r="AQ1116" s="126" t="s">
        <v>5344</v>
      </c>
      <c r="AR1116" s="48" t="str" cm="1">
        <f t="array" ref="AR1116">IFERROR(_xlfn.IFS(
AQ1116="MPR ISSUE","ACTIVE",
AQ1116="BSS Hardware Issue","ACTIVE",
AQ1116="Sites strategiques, MLL, Pylone, etc.","PASSIVE",
AQ1116="AKTIVCO DEFAUT GE &amp; POWER Cabinet","PASSIVE",
AQ1116="AKTIVCO Coupure ENEO &amp; Baisse de tension","PASSIVE",
AQ1116="Coupure ENEO &amp; Baisse de tension","PASSIVE",
AQ1116="Defaut GE &amp; POWER Cabinet","PASSIVE",
AQ1116="Sharing","PASSIVE",
AQ1116="Sites strategiques &amp; DataCenter","PASSIVE",
AQ1116="Exclu","Exclu",
AQ1116="SAT","ACTIVE",
AQ1116="SPARE-ISSUE","SPARE-ISSUE",
AQ1116="Fiber CAmtel","ACTIVE",
AQ1116="Fiber AOF","ACTIVE",
AQ1116="Projet OCM (HUAWEI)","PLANNED WORKS",
AQ1116="Projet OCM (NOKIA)","PLANNED WORKS",
AQ1116="ACCESS-ISSUE","ACCESS-ISSUE",
AQ1116="Projet OCM (ZTE, NOKIA, autres projets)","PLANNED WORKS",
AQ1116="No root CAuse","No root cause",
AQ1116="ODU HS","ACTIVE",
AQ1116="IP &amp; VLAN","ACTIVE",
AQ1116="Warehouse HUAWEI","SPARE-ISSUE",
AQ1116="SPARE-HS","SPARE-ISSUE",
AQ1116="Power Telco","ACTIVE", AQ1116="no impacts","no impacts"
),"")</f>
        <v>No root cause</v>
      </c>
      <c r="AS1116" s="92" t="s">
        <v>5537</v>
      </c>
      <c r="AT1116" s="98" t="s">
        <v>712</v>
      </c>
      <c r="AV1116" s="17" t="s">
        <v>5537</v>
      </c>
      <c r="AW1116" s="7" t="s">
        <v>5537</v>
      </c>
      <c r="AX1116" s="6" t="s">
        <v>5537</v>
      </c>
      <c r="AY1116" s="7"/>
      <c r="AZ1116" s="3" t="s">
        <v>5537</v>
      </c>
      <c r="BA1116" s="18" t="s">
        <v>5537</v>
      </c>
      <c r="BB1116" s="18" t="s">
        <v>5537</v>
      </c>
      <c r="BC1116" s="18" t="s">
        <v>5537</v>
      </c>
      <c r="BD1116" s="18" t="s">
        <v>5537</v>
      </c>
      <c r="BE1116" s="18" t="s">
        <v>5537</v>
      </c>
      <c r="BF1116" s="18" t="s">
        <v>5537</v>
      </c>
      <c r="BG1116" s="18" t="s">
        <v>5537</v>
      </c>
      <c r="BH1116" s="18" t="s">
        <v>5537</v>
      </c>
      <c r="BI1116" s="18" t="s">
        <v>5537</v>
      </c>
      <c r="BJ1116" s="18" t="s">
        <v>5537</v>
      </c>
      <c r="BK1116" s="18" t="s">
        <v>5537</v>
      </c>
      <c r="BL1116" s="9" t="s">
        <v>5537</v>
      </c>
      <c r="BM1116" s="14" t="s">
        <v>5537</v>
      </c>
      <c r="BN1116" s="14" t="s">
        <v>5537</v>
      </c>
      <c r="BO1116" s="14" t="str">
        <f>_xlfn.XLOOKUP(B1116,'[4]cell downs 18042026 17h'!$B:$B,'[4]cell downs 18042026 17h'!$B:$B,"")</f>
        <v/>
      </c>
      <c r="BP1116" s="14" t="str">
        <f>_xlfn.XLOOKUP(B1116,'[5]Cells Huawei 19042026 15h'!$B:$B,'[5]Cells Huawei 19042026 15h'!$B:$B,"")</f>
        <v/>
      </c>
      <c r="BQ1116" s="9" t="str">
        <f>_xlfn.XLOOKUP(B1116,'[6]cells down 19042026 9H40'!$B:$B,'[6]cells down 19042026 9H40'!$B:$B,"")</f>
        <v/>
      </c>
      <c r="BR1116" s="9" t="s">
        <v>712</v>
      </c>
      <c r="BS1116" s="9" t="s">
        <v>5537</v>
      </c>
      <c r="BT1116" s="108"/>
    </row>
    <row r="1117" spans="1:72" s="9" customFormat="1" x14ac:dyDescent="0.35">
      <c r="A1117" s="1" t="s">
        <v>264</v>
      </c>
      <c r="B1117" s="8" t="s">
        <v>265</v>
      </c>
      <c r="C1117" s="3" t="str">
        <f>_xlfn.XLOOKUP(B1117,'[1]daily break down'!$D:$D,'[1]daily break down'!$E:$E,"")</f>
        <v>Douala</v>
      </c>
      <c r="D1117" s="1" t="s">
        <v>21</v>
      </c>
      <c r="E1117" s="1" t="s">
        <v>12</v>
      </c>
      <c r="F1117" s="3" t="s">
        <v>31</v>
      </c>
      <c r="G1117" s="1" t="s">
        <v>32</v>
      </c>
      <c r="H1117" s="34" t="str">
        <f>_xlfn.XLOOKUP(B1117,[2]CALCULATION!$B:$B,[2]CALCULATION!$H:$H,"")</f>
        <v>ZTE</v>
      </c>
      <c r="I1117" s="28">
        <v>0</v>
      </c>
      <c r="J1117" s="28">
        <v>0</v>
      </c>
      <c r="K1117" s="28">
        <v>0</v>
      </c>
      <c r="L1117" s="28">
        <v>0</v>
      </c>
      <c r="M1117" s="28">
        <v>0</v>
      </c>
      <c r="N1117" s="28">
        <v>0</v>
      </c>
      <c r="O1117" s="28">
        <v>0</v>
      </c>
      <c r="P1117" s="28">
        <v>4.684900537335241</v>
      </c>
      <c r="Q1117" s="28">
        <v>0</v>
      </c>
      <c r="R1117" s="28">
        <v>0</v>
      </c>
      <c r="S1117" s="93">
        <v>0</v>
      </c>
      <c r="T1117" s="93">
        <f>_xlfn.XLOOKUP(B1117,'[3]Nur des jours'!$B:$B,'[3]Nur des jours'!$U:$U,"")</f>
        <v>0</v>
      </c>
      <c r="U1117" s="93">
        <v>0</v>
      </c>
      <c r="V1117" s="93">
        <v>0</v>
      </c>
      <c r="W1117" s="93">
        <v>0</v>
      </c>
      <c r="X1117" s="93">
        <v>0</v>
      </c>
      <c r="Y1117" s="93">
        <v>0</v>
      </c>
      <c r="Z1117" s="93">
        <v>0</v>
      </c>
      <c r="AA1117" s="93">
        <v>0</v>
      </c>
      <c r="AB1117" s="93">
        <v>0</v>
      </c>
      <c r="AC1117" s="93">
        <f>_xlfn.XLOOKUP(B1117,'[3]Nur des jours'!$B:$B,'[3]Nur des jours'!$N:$N,"")</f>
        <v>0</v>
      </c>
      <c r="AD1117" s="93">
        <v>0</v>
      </c>
      <c r="AE1117" s="93">
        <v>0</v>
      </c>
      <c r="AF1117" s="93">
        <v>0</v>
      </c>
      <c r="AG1117" s="93"/>
      <c r="AH1117" s="93">
        <v>0</v>
      </c>
      <c r="AI1117" s="93">
        <v>0</v>
      </c>
      <c r="AJ1117" s="93">
        <v>0</v>
      </c>
      <c r="AK1117" s="93">
        <v>0</v>
      </c>
      <c r="AL1117" s="93">
        <v>0</v>
      </c>
      <c r="AM1117" s="49" t="s">
        <v>5559</v>
      </c>
      <c r="AN1117" s="49"/>
      <c r="AO1117" s="48" t="str" cm="1">
        <f t="array" ref="AO1117">IFERROR(_xlfn.IFS(
AQ1117="MPR ISSUE","PDH",
AQ1117="BSS Hardware Issue","BSS",
AQ1117="Sites strategiques, MLL, Pylone, etc.","ENVTECH",
AQ1117="AKTIVCO DEFAUT GE &amp; POWER Cabinet","AKTIVCO",
AQ1117="AKTIVCO Coupure ENEO &amp; Baisse de tension","AKTIVCO GRID ONLY",
AQ1117="Coupure ENEO &amp; Baisse de tension","IHS GRID ONLY",
AQ1117="Defaut GE &amp; POWER Cabinet","IHS",
AQ1117="Sharing","Partners",
AQ1117="Sites strategiques &amp; DataCenter","SST &amp; DC",
AQ1117="Exclu","Exclu",
AQ1117="SAT","SAT",
AQ1117="SPARE-ISSUE","SPARE-ISSUE",
AQ1117="Fiber CAmtel","TRANS_FO_CAMTEL",
AQ1117="Fiber AOF","Fiber AOF",
AQ1117="Projet OCM (HUAWEI)","TRAVAUX-HUAWEI",
AQ1117="Projet OCM (NOKIA)","TRAVAUX-NOKIA",
AQ1117="ACCESS-ISSUE","ACCESS-ISSUE",
AQ1117="Projet OCM (ZTE, NOKIA, autres projets)","TRAVAUX OCM",
AQ1117="No root CAuse","No root cause",
AQ1117="ODU HS","PDH",
AQ1117="IP &amp; VLAN","PDH",
AQ1117="Warehouse HUAWEI","SPARE-ISSUE",
AQ1117="SPARE-HS","SPARE-ISSUE",
AQ1117="Power Telco","BSS",AQ1117="no impacts","no impacts"
),"")</f>
        <v>No root cause</v>
      </c>
      <c r="AP1117" s="48" t="str" cm="1">
        <f t="array" ref="AP1117">IFERROR(_xlfn.IFS(
AQ1117="MPR ISSUE","TX ISSUE",
AQ1117="BSS Hardware Issue","RAN ISSUE",
AQ1117="Sites strategiques, MLL, Pylone, etc.","ENVTECH",
AQ1117="AKTIVCO DEFAUT GE &amp; POWER Cabinet","POWER ISSUE",
AQ1117="AKTIVCO Coupure ENEO &amp; Baisse de tension","POWER ISSUE",
AQ1117="Coupure ENEO &amp; Baisse de tension","POWER ISSUE",
AQ1117="Defaut GE &amp; POWER Cabinet","POWER ISSUE",
AQ1117="Sharing","POWER ISSUE",
AQ1117="Sites strategiques &amp; DataCenter","POWER ISSUE",
AQ1117="Exclu","Exclu",
AQ1117="SAT","TX ISSUE",
AQ1117="SPARE-ISSUE","SPARE-ISSUE",
AQ1117="Fiber CAmtel","TX ISSUE",
AQ1117="Fiber AOF","TX ISSUE",
AQ1117="Projet OCM (HUAWEI)","TRAVAUX-HUAWEI",
AQ1117="Projet OCM (NOKIA)","TRAVAUX -NOKIA",
AQ1117="ACCESS-ISSUE","ACCESS-ISSUE",
AQ1117="Projet OCM (ZTE, NOKIA, autres projets)","TRAVAUX OCM",
AQ1117="No root CAuse","No root cause",
AQ1117="ODU HS","TX ISSUE",
AQ1117="IP &amp; VLAN","TX ISSUE",
AQ1117="Warehouse HUAWEI","SPARE-ISSUE",
AQ1117="SPARE-HS","SPARE-ISSUE",
AQ1117="Power Telco","RAN ISSUE",AQ1117="no impacts","no impacts"
),"")</f>
        <v>No root cause</v>
      </c>
      <c r="AQ1117" s="67" t="s">
        <v>5344</v>
      </c>
      <c r="AR1117" s="48" t="str" cm="1">
        <f t="array" ref="AR1117">IFERROR(_xlfn.IFS(
AQ1117="MPR ISSUE","ACTIVE",
AQ1117="BSS Hardware Issue","ACTIVE",
AQ1117="Sites strategiques, MLL, Pylone, etc.","PASSIVE",
AQ1117="AKTIVCO DEFAUT GE &amp; POWER Cabinet","PASSIVE",
AQ1117="AKTIVCO Coupure ENEO &amp; Baisse de tension","PASSIVE",
AQ1117="Coupure ENEO &amp; Baisse de tension","PASSIVE",
AQ1117="Defaut GE &amp; POWER Cabinet","PASSIVE",
AQ1117="Sharing","PASSIVE",
AQ1117="Sites strategiques &amp; DataCenter","PASSIVE",
AQ1117="Exclu","Exclu",
AQ1117="SAT","ACTIVE",
AQ1117="SPARE-ISSUE","SPARE-ISSUE",
AQ1117="Fiber CAmtel","ACTIVE",
AQ1117="Fiber AOF","ACTIVE",
AQ1117="Projet OCM (HUAWEI)","PLANNED WORKS",
AQ1117="Projet OCM (NOKIA)","PLANNED WORKS",
AQ1117="ACCESS-ISSUE","ACCESS-ISSUE",
AQ1117="Projet OCM (ZTE, NOKIA, autres projets)","PLANNED WORKS",
AQ1117="No root CAuse","No root cause",
AQ1117="ODU HS","ACTIVE",
AQ1117="IP &amp; VLAN","ACTIVE",
AQ1117="Warehouse HUAWEI","SPARE-ISSUE",
AQ1117="SPARE-HS","SPARE-ISSUE",
AQ1117="Power Telco","ACTIVE", AQ1117="no impacts","no impacts"
),"")</f>
        <v>No root cause</v>
      </c>
      <c r="AS1117" s="92" t="s">
        <v>5537</v>
      </c>
      <c r="AT1117" s="98" t="s">
        <v>265</v>
      </c>
      <c r="AV1117" s="17" t="s">
        <v>5537</v>
      </c>
      <c r="AW1117" s="7" t="s">
        <v>5537</v>
      </c>
      <c r="AX1117" s="6" t="s">
        <v>5537</v>
      </c>
      <c r="AY1117" s="7"/>
      <c r="AZ1117" s="3" t="s">
        <v>5537</v>
      </c>
      <c r="BA1117" s="18" t="s">
        <v>5537</v>
      </c>
      <c r="BB1117" s="18" t="s">
        <v>5537</v>
      </c>
      <c r="BC1117" s="18" t="s">
        <v>5537</v>
      </c>
      <c r="BD1117" s="18" t="s">
        <v>5537</v>
      </c>
      <c r="BE1117" s="18" t="s">
        <v>5537</v>
      </c>
      <c r="BF1117" s="18" t="s">
        <v>5537</v>
      </c>
      <c r="BG1117" s="18" t="s">
        <v>5537</v>
      </c>
      <c r="BH1117" s="18" t="s">
        <v>5537</v>
      </c>
      <c r="BI1117" s="18" t="s">
        <v>5537</v>
      </c>
      <c r="BJ1117" s="18" t="s">
        <v>5537</v>
      </c>
      <c r="BK1117" s="18" t="s">
        <v>5537</v>
      </c>
      <c r="BL1117" s="9" t="s">
        <v>5537</v>
      </c>
      <c r="BM1117" s="14" t="s">
        <v>5537</v>
      </c>
      <c r="BN1117" s="14" t="s">
        <v>5537</v>
      </c>
      <c r="BO1117" s="14" t="str">
        <f>_xlfn.XLOOKUP(B1117,'[4]cell downs 18042026 17h'!$B:$B,'[4]cell downs 18042026 17h'!$B:$B,"")</f>
        <v/>
      </c>
      <c r="BP1117" s="14" t="str">
        <f>_xlfn.XLOOKUP(B1117,'[5]Cells Huawei 19042026 15h'!$B:$B,'[5]Cells Huawei 19042026 15h'!$B:$B,"")</f>
        <v/>
      </c>
      <c r="BQ1117" s="9" t="str">
        <f>_xlfn.XLOOKUP(B1117,'[6]cells down 19042026 9H40'!$B:$B,'[6]cells down 19042026 9H40'!$B:$B,"")</f>
        <v/>
      </c>
      <c r="BR1117" s="9" t="s">
        <v>265</v>
      </c>
      <c r="BS1117" s="9" t="s">
        <v>594</v>
      </c>
      <c r="BT1117" s="108"/>
    </row>
    <row r="1118" spans="1:72" s="9" customFormat="1" x14ac:dyDescent="0.35">
      <c r="A1118" s="1" t="s">
        <v>923</v>
      </c>
      <c r="B1118" s="8" t="s">
        <v>924</v>
      </c>
      <c r="C1118" s="3" t="str">
        <f>_xlfn.XLOOKUP(B1118,'[1]daily break down'!$D:$D,'[1]daily break down'!$E:$E,"")</f>
        <v>Yaounde</v>
      </c>
      <c r="D1118" s="1" t="s">
        <v>18</v>
      </c>
      <c r="E1118" s="1"/>
      <c r="F1118" s="3" t="s">
        <v>37</v>
      </c>
      <c r="G1118" s="1" t="s">
        <v>38</v>
      </c>
      <c r="H1118" s="34" t="str">
        <f>_xlfn.XLOOKUP(B1118,[2]CALCULATION!$B:$B,[2]CALCULATION!$H:$H,"")</f>
        <v>ZTE</v>
      </c>
      <c r="I1118" s="28">
        <v>0</v>
      </c>
      <c r="J1118" s="28">
        <v>0</v>
      </c>
      <c r="K1118" s="28">
        <v>0.67396977453607387</v>
      </c>
      <c r="L1118" s="28">
        <v>0</v>
      </c>
      <c r="M1118" s="28">
        <v>0</v>
      </c>
      <c r="N1118" s="28">
        <v>0</v>
      </c>
      <c r="O1118" s="28">
        <v>0</v>
      </c>
      <c r="P1118" s="28">
        <v>0.56934920512623077</v>
      </c>
      <c r="Q1118" s="28">
        <v>0</v>
      </c>
      <c r="R1118" s="28">
        <v>0</v>
      </c>
      <c r="S1118" s="93">
        <v>0.35024526799701955</v>
      </c>
      <c r="T1118" s="93">
        <f>_xlfn.XLOOKUP(B1118,'[3]Nur des jours'!$B:$B,'[3]Nur des jours'!$U:$U,"")</f>
        <v>0</v>
      </c>
      <c r="U1118" s="93">
        <v>10.245342904349759</v>
      </c>
      <c r="V1118" s="93">
        <v>0.92002251500286858</v>
      </c>
      <c r="W1118" s="93">
        <v>0</v>
      </c>
      <c r="X1118" s="93">
        <v>5.7165171373700536</v>
      </c>
      <c r="Y1118" s="93">
        <v>0</v>
      </c>
      <c r="Z1118" s="93">
        <v>0</v>
      </c>
      <c r="AA1118" s="93">
        <v>0</v>
      </c>
      <c r="AB1118" s="93">
        <v>1.0861562695294437E-2</v>
      </c>
      <c r="AC1118" s="93">
        <f>_xlfn.XLOOKUP(B1118,'[3]Nur des jours'!$B:$B,'[3]Nur des jours'!$N:$N,"")</f>
        <v>0</v>
      </c>
      <c r="AD1118" s="93">
        <v>0</v>
      </c>
      <c r="AE1118" s="93">
        <v>0</v>
      </c>
      <c r="AF1118" s="93">
        <v>0</v>
      </c>
      <c r="AG1118" s="93"/>
      <c r="AH1118" s="93">
        <v>0</v>
      </c>
      <c r="AI1118" s="93">
        <v>0</v>
      </c>
      <c r="AJ1118" s="93">
        <v>0</v>
      </c>
      <c r="AK1118" s="93">
        <v>0</v>
      </c>
      <c r="AL1118" s="93">
        <v>0</v>
      </c>
      <c r="AM1118" s="49" t="s">
        <v>5559</v>
      </c>
      <c r="AN1118" s="49"/>
      <c r="AO1118" s="48" t="str" cm="1">
        <f t="array" ref="AO1118">IFERROR(_xlfn.IFS(
AQ1118="MPR ISSUE","PDH",
AQ1118="BSS Hardware Issue","BSS",
AQ1118="Sites strategiques, MLL, Pylone, etc.","ENVTECH",
AQ1118="AKTIVCO DEFAUT GE &amp; POWER Cabinet","AKTIVCO",
AQ1118="AKTIVCO Coupure ENEO &amp; Baisse de tension","AKTIVCO GRID ONLY",
AQ1118="Coupure ENEO &amp; Baisse de tension","IHS GRID ONLY",
AQ1118="Defaut GE &amp; POWER Cabinet","IHS",
AQ1118="Sharing","Partners",
AQ1118="Sites strategiques &amp; DataCenter","SST &amp; DC",
AQ1118="Exclu","Exclu",
AQ1118="SAT","SAT",
AQ1118="SPARE-ISSUE","SPARE-ISSUE",
AQ1118="Fiber CAmtel","TRANS_FO_CAMTEL",
AQ1118="Fiber AOF","Fiber AOF",
AQ1118="Projet OCM (HUAWEI)","TRAVAUX-HUAWEI",
AQ1118="Projet OCM (NOKIA)","TRAVAUX-NOKIA",
AQ1118="ACCESS-ISSUE","ACCESS-ISSUE",
AQ1118="Projet OCM (ZTE, NOKIA, autres projets)","TRAVAUX OCM",
AQ1118="No root CAuse","No root cause",
AQ1118="ODU HS","PDH",
AQ1118="IP &amp; VLAN","PDH",
AQ1118="Warehouse HUAWEI","SPARE-ISSUE",
AQ1118="SPARE-HS","SPARE-ISSUE",
AQ1118="Power Telco","BSS",AQ1118="no impacts","no impacts"
),"")</f>
        <v>No root cause</v>
      </c>
      <c r="AP1118" s="48" t="str" cm="1">
        <f t="array" ref="AP1118">IFERROR(_xlfn.IFS(
AQ1118="MPR ISSUE","TX ISSUE",
AQ1118="BSS Hardware Issue","RAN ISSUE",
AQ1118="Sites strategiques, MLL, Pylone, etc.","ENVTECH",
AQ1118="AKTIVCO DEFAUT GE &amp; POWER Cabinet","POWER ISSUE",
AQ1118="AKTIVCO Coupure ENEO &amp; Baisse de tension","POWER ISSUE",
AQ1118="Coupure ENEO &amp; Baisse de tension","POWER ISSUE",
AQ1118="Defaut GE &amp; POWER Cabinet","POWER ISSUE",
AQ1118="Sharing","POWER ISSUE",
AQ1118="Sites strategiques &amp; DataCenter","POWER ISSUE",
AQ1118="Exclu","Exclu",
AQ1118="SAT","TX ISSUE",
AQ1118="SPARE-ISSUE","SPARE-ISSUE",
AQ1118="Fiber CAmtel","TX ISSUE",
AQ1118="Fiber AOF","TX ISSUE",
AQ1118="Projet OCM (HUAWEI)","TRAVAUX-HUAWEI",
AQ1118="Projet OCM (NOKIA)","TRAVAUX -NOKIA",
AQ1118="ACCESS-ISSUE","ACCESS-ISSUE",
AQ1118="Projet OCM (ZTE, NOKIA, autres projets)","TRAVAUX OCM",
AQ1118="No root CAuse","No root cause",
AQ1118="ODU HS","TX ISSUE",
AQ1118="IP &amp; VLAN","TX ISSUE",
AQ1118="Warehouse HUAWEI","SPARE-ISSUE",
AQ1118="SPARE-HS","SPARE-ISSUE",
AQ1118="Power Telco","RAN ISSUE",AQ1118="no impacts","no impacts"
),"")</f>
        <v>No root cause</v>
      </c>
      <c r="AQ1118" s="67" t="s">
        <v>5344</v>
      </c>
      <c r="AR1118" s="48" t="str" cm="1">
        <f t="array" ref="AR1118">IFERROR(_xlfn.IFS(
AQ1118="MPR ISSUE","ACTIVE",
AQ1118="BSS Hardware Issue","ACTIVE",
AQ1118="Sites strategiques, MLL, Pylone, etc.","PASSIVE",
AQ1118="AKTIVCO DEFAUT GE &amp; POWER Cabinet","PASSIVE",
AQ1118="AKTIVCO Coupure ENEO &amp; Baisse de tension","PASSIVE",
AQ1118="Coupure ENEO &amp; Baisse de tension","PASSIVE",
AQ1118="Defaut GE &amp; POWER Cabinet","PASSIVE",
AQ1118="Sharing","PASSIVE",
AQ1118="Sites strategiques &amp; DataCenter","PASSIVE",
AQ1118="Exclu","Exclu",
AQ1118="SAT","ACTIVE",
AQ1118="SPARE-ISSUE","SPARE-ISSUE",
AQ1118="Fiber CAmtel","ACTIVE",
AQ1118="Fiber AOF","ACTIVE",
AQ1118="Projet OCM (HUAWEI)","PLANNED WORKS",
AQ1118="Projet OCM (NOKIA)","PLANNED WORKS",
AQ1118="ACCESS-ISSUE","ACCESS-ISSUE",
AQ1118="Projet OCM (ZTE, NOKIA, autres projets)","PLANNED WORKS",
AQ1118="No root CAuse","No root cause",
AQ1118="ODU HS","ACTIVE",
AQ1118="IP &amp; VLAN","ACTIVE",
AQ1118="Warehouse HUAWEI","SPARE-ISSUE",
AQ1118="SPARE-HS","SPARE-ISSUE",
AQ1118="Power Telco","ACTIVE", AQ1118="no impacts","no impacts"
),"")</f>
        <v>No root cause</v>
      </c>
      <c r="AS1118" s="92" t="s">
        <v>5537</v>
      </c>
      <c r="AT1118" s="98" t="s">
        <v>924</v>
      </c>
      <c r="AV1118" s="17" t="s">
        <v>5537</v>
      </c>
      <c r="AW1118" s="7" t="s">
        <v>5537</v>
      </c>
      <c r="AX1118" s="6" t="s">
        <v>5537</v>
      </c>
      <c r="AY1118" s="7"/>
      <c r="AZ1118" s="3" t="s">
        <v>5537</v>
      </c>
      <c r="BA1118" s="18" t="s">
        <v>5537</v>
      </c>
      <c r="BB1118" s="18" t="s">
        <v>5537</v>
      </c>
      <c r="BC1118" s="18" t="s">
        <v>5537</v>
      </c>
      <c r="BD1118" s="18" t="s">
        <v>5537</v>
      </c>
      <c r="BE1118" s="18" t="s">
        <v>5537</v>
      </c>
      <c r="BF1118" s="18" t="s">
        <v>5537</v>
      </c>
      <c r="BG1118" s="18" t="s">
        <v>5537</v>
      </c>
      <c r="BH1118" s="18" t="s">
        <v>5537</v>
      </c>
      <c r="BI1118" s="18" t="s">
        <v>5537</v>
      </c>
      <c r="BJ1118" s="18" t="s">
        <v>5537</v>
      </c>
      <c r="BK1118" s="18" t="s">
        <v>5537</v>
      </c>
      <c r="BL1118" s="9" t="s">
        <v>5537</v>
      </c>
      <c r="BM1118" s="14" t="s">
        <v>5537</v>
      </c>
      <c r="BN1118" s="14" t="s">
        <v>5537</v>
      </c>
      <c r="BO1118" s="14" t="str">
        <f>_xlfn.XLOOKUP(B1118,'[4]cell downs 18042026 17h'!$B:$B,'[4]cell downs 18042026 17h'!$B:$B,"")</f>
        <v/>
      </c>
      <c r="BP1118" s="14" t="str">
        <f>_xlfn.XLOOKUP(B1118,'[5]Cells Huawei 19042026 15h'!$B:$B,'[5]Cells Huawei 19042026 15h'!$B:$B,"")</f>
        <v/>
      </c>
      <c r="BQ1118" s="9" t="str">
        <f>_xlfn.XLOOKUP(B1118,'[6]cells down 19042026 9H40'!$B:$B,'[6]cells down 19042026 9H40'!$B:$B,"")</f>
        <v/>
      </c>
      <c r="BR1118" s="9" t="s">
        <v>5537</v>
      </c>
      <c r="BS1118" s="9" t="s">
        <v>5537</v>
      </c>
      <c r="BT1118" s="108"/>
    </row>
    <row r="1119" spans="1:72" s="9" customFormat="1" x14ac:dyDescent="0.35">
      <c r="A1119" s="1" t="s">
        <v>3874</v>
      </c>
      <c r="B1119" s="8" t="s">
        <v>3875</v>
      </c>
      <c r="C1119" s="3" t="str">
        <f>_xlfn.XLOOKUP(B1119,'[1]daily break down'!$D:$D,'[1]daily break down'!$E:$E,"")</f>
        <v>Maroua</v>
      </c>
      <c r="D1119" s="1" t="s">
        <v>11</v>
      </c>
      <c r="E1119" s="1" t="s">
        <v>12</v>
      </c>
      <c r="F1119" s="3" t="s">
        <v>55</v>
      </c>
      <c r="G1119" s="1" t="s">
        <v>84</v>
      </c>
      <c r="H1119" s="32" t="str">
        <f>_xlfn.XLOOKUP(B1119,[2]CALCULATION!$B:$B,[2]CALCULATION!$H:$H,"")</f>
        <v>Huawei</v>
      </c>
      <c r="I1119" s="28">
        <v>0</v>
      </c>
      <c r="J1119" s="28">
        <v>0</v>
      </c>
      <c r="K1119" s="28">
        <v>0</v>
      </c>
      <c r="L1119" s="28">
        <v>0</v>
      </c>
      <c r="M1119" s="28">
        <v>0</v>
      </c>
      <c r="N1119" s="28">
        <v>0</v>
      </c>
      <c r="O1119" s="28">
        <v>0</v>
      </c>
      <c r="P1119" s="28">
        <v>0</v>
      </c>
      <c r="Q1119" s="28">
        <v>0.90372125342076792</v>
      </c>
      <c r="R1119" s="28">
        <v>0</v>
      </c>
      <c r="S1119" s="93">
        <v>0</v>
      </c>
      <c r="T1119" s="93">
        <f>_xlfn.XLOOKUP(B1119,'[3]Nur des jours'!$B:$B,'[3]Nur des jours'!$U:$U,"")</f>
        <v>0.25004779800989063</v>
      </c>
      <c r="U1119" s="93">
        <v>0</v>
      </c>
      <c r="V1119" s="93">
        <v>0.20795701318083623</v>
      </c>
      <c r="W1119" s="93">
        <v>0.25004779800989063</v>
      </c>
      <c r="X1119" s="93">
        <v>0</v>
      </c>
      <c r="Y1119" s="93">
        <v>0</v>
      </c>
      <c r="Z1119" s="93">
        <v>0</v>
      </c>
      <c r="AA1119" s="93">
        <v>0</v>
      </c>
      <c r="AB1119" s="93">
        <v>0</v>
      </c>
      <c r="AC1119" s="93">
        <f>_xlfn.XLOOKUP(B1119,'[3]Nur des jours'!$B:$B,'[3]Nur des jours'!$N:$N,"")</f>
        <v>0</v>
      </c>
      <c r="AD1119" s="93">
        <v>0</v>
      </c>
      <c r="AE1119" s="93">
        <v>0</v>
      </c>
      <c r="AF1119" s="93">
        <v>0</v>
      </c>
      <c r="AG1119" s="93"/>
      <c r="AH1119" s="93">
        <v>0</v>
      </c>
      <c r="AI1119" s="93">
        <v>0</v>
      </c>
      <c r="AJ1119" s="93">
        <v>0</v>
      </c>
      <c r="AK1119" s="93">
        <v>0</v>
      </c>
      <c r="AL1119" s="93">
        <v>0</v>
      </c>
      <c r="AM1119" s="49" t="s">
        <v>5559</v>
      </c>
      <c r="AN1119" s="49"/>
      <c r="AO1119" s="48" t="str" cm="1">
        <f t="array" ref="AO1119">IFERROR(_xlfn.IFS(
AQ1119="MPR ISSUE","PDH",
AQ1119="BSS Hardware Issue","BSS",
AQ1119="Sites strategiques, MLL, Pylone, etc.","ENVTECH",
AQ1119="AKTIVCO DEFAUT GE &amp; POWER Cabinet","AKTIVCO",
AQ1119="AKTIVCO Coupure ENEO &amp; Baisse de tension","AKTIVCO GRID ONLY",
AQ1119="Coupure ENEO &amp; Baisse de tension","IHS GRID ONLY",
AQ1119="Defaut GE &amp; POWER Cabinet","IHS",
AQ1119="Sharing","Partners",
AQ1119="Sites strategiques &amp; DataCenter","SST &amp; DC",
AQ1119="Exclu","Exclu",
AQ1119="SAT","SAT",
AQ1119="SPARE-ISSUE","SPARE-ISSUE",
AQ1119="Fiber CAmtel","TRANS_FO_CAMTEL",
AQ1119="Fiber AOF","Fiber AOF",
AQ1119="Projet OCM (HUAWEI)","TRAVAUX-HUAWEI",
AQ1119="Projet OCM (NOKIA)","TRAVAUX-NOKIA",
AQ1119="ACCESS-ISSUE","ACCESS-ISSUE",
AQ1119="Projet OCM (ZTE, NOKIA, autres projets)","TRAVAUX OCM",
AQ1119="No root CAuse","No root cause",
AQ1119="ODU HS","PDH",
AQ1119="IP &amp; VLAN","PDH",
AQ1119="Warehouse HUAWEI","SPARE-ISSUE",
AQ1119="SPARE-HS","SPARE-ISSUE",
AQ1119="Power Telco","BSS",AQ1119="no impacts","no impacts"
),"")</f>
        <v>No root cause</v>
      </c>
      <c r="AP1119" s="48" t="str" cm="1">
        <f t="array" ref="AP1119">IFERROR(_xlfn.IFS(
AQ1119="MPR ISSUE","TX ISSUE",
AQ1119="BSS Hardware Issue","RAN ISSUE",
AQ1119="Sites strategiques, MLL, Pylone, etc.","ENVTECH",
AQ1119="AKTIVCO DEFAUT GE &amp; POWER Cabinet","POWER ISSUE",
AQ1119="AKTIVCO Coupure ENEO &amp; Baisse de tension","POWER ISSUE",
AQ1119="Coupure ENEO &amp; Baisse de tension","POWER ISSUE",
AQ1119="Defaut GE &amp; POWER Cabinet","POWER ISSUE",
AQ1119="Sharing","POWER ISSUE",
AQ1119="Sites strategiques &amp; DataCenter","POWER ISSUE",
AQ1119="Exclu","Exclu",
AQ1119="SAT","TX ISSUE",
AQ1119="SPARE-ISSUE","SPARE-ISSUE",
AQ1119="Fiber CAmtel","TX ISSUE",
AQ1119="Fiber AOF","TX ISSUE",
AQ1119="Projet OCM (HUAWEI)","TRAVAUX-HUAWEI",
AQ1119="Projet OCM (NOKIA)","TRAVAUX -NOKIA",
AQ1119="ACCESS-ISSUE","ACCESS-ISSUE",
AQ1119="Projet OCM (ZTE, NOKIA, autres projets)","TRAVAUX OCM",
AQ1119="No root CAuse","No root cause",
AQ1119="ODU HS","TX ISSUE",
AQ1119="IP &amp; VLAN","TX ISSUE",
AQ1119="Warehouse HUAWEI","SPARE-ISSUE",
AQ1119="SPARE-HS","SPARE-ISSUE",
AQ1119="Power Telco","RAN ISSUE",AQ1119="no impacts","no impacts"
),"")</f>
        <v>No root cause</v>
      </c>
      <c r="AQ1119" s="126" t="s">
        <v>5344</v>
      </c>
      <c r="AR1119" s="48" t="str" cm="1">
        <f t="array" ref="AR1119">IFERROR(_xlfn.IFS(
AQ1119="MPR ISSUE","ACTIVE",
AQ1119="BSS Hardware Issue","ACTIVE",
AQ1119="Sites strategiques, MLL, Pylone, etc.","PASSIVE",
AQ1119="AKTIVCO DEFAUT GE &amp; POWER Cabinet","PASSIVE",
AQ1119="AKTIVCO Coupure ENEO &amp; Baisse de tension","PASSIVE",
AQ1119="Coupure ENEO &amp; Baisse de tension","PASSIVE",
AQ1119="Defaut GE &amp; POWER Cabinet","PASSIVE",
AQ1119="Sharing","PASSIVE",
AQ1119="Sites strategiques &amp; DataCenter","PASSIVE",
AQ1119="Exclu","Exclu",
AQ1119="SAT","ACTIVE",
AQ1119="SPARE-ISSUE","SPARE-ISSUE",
AQ1119="Fiber CAmtel","ACTIVE",
AQ1119="Fiber AOF","ACTIVE",
AQ1119="Projet OCM (HUAWEI)","PLANNED WORKS",
AQ1119="Projet OCM (NOKIA)","PLANNED WORKS",
AQ1119="ACCESS-ISSUE","ACCESS-ISSUE",
AQ1119="Projet OCM (ZTE, NOKIA, autres projets)","PLANNED WORKS",
AQ1119="No root CAuse","No root cause",
AQ1119="ODU HS","ACTIVE",
AQ1119="IP &amp; VLAN","ACTIVE",
AQ1119="Warehouse HUAWEI","SPARE-ISSUE",
AQ1119="SPARE-HS","SPARE-ISSUE",
AQ1119="Power Telco","ACTIVE", AQ1119="no impacts","no impacts"
),"")</f>
        <v>No root cause</v>
      </c>
      <c r="AS1119" s="92" t="s">
        <v>5537</v>
      </c>
      <c r="AT1119" s="98" t="s">
        <v>3875</v>
      </c>
      <c r="AV1119" s="17" t="s">
        <v>5537</v>
      </c>
      <c r="AW1119" s="7" t="s">
        <v>5537</v>
      </c>
      <c r="AX1119" s="6" t="s">
        <v>5537</v>
      </c>
      <c r="AY1119" s="7"/>
      <c r="AZ1119" s="3" t="s">
        <v>5537</v>
      </c>
      <c r="BA1119" s="18" t="s">
        <v>5537</v>
      </c>
      <c r="BB1119" s="18" t="s">
        <v>5537</v>
      </c>
      <c r="BC1119" s="18" t="s">
        <v>5537</v>
      </c>
      <c r="BD1119" s="18" t="s">
        <v>5537</v>
      </c>
      <c r="BE1119" s="18" t="s">
        <v>5537</v>
      </c>
      <c r="BF1119" s="18" t="s">
        <v>5537</v>
      </c>
      <c r="BG1119" s="18" t="s">
        <v>5537</v>
      </c>
      <c r="BH1119" s="18" t="s">
        <v>5537</v>
      </c>
      <c r="BI1119" s="18" t="s">
        <v>5537</v>
      </c>
      <c r="BJ1119" s="18" t="s">
        <v>5537</v>
      </c>
      <c r="BK1119" s="18" t="s">
        <v>5537</v>
      </c>
      <c r="BL1119" s="9" t="s">
        <v>5537</v>
      </c>
      <c r="BM1119" s="14" t="s">
        <v>5537</v>
      </c>
      <c r="BN1119" s="14" t="s">
        <v>5537</v>
      </c>
      <c r="BO1119" s="14" t="str">
        <f>_xlfn.XLOOKUP(B1119,'[4]cell downs 18042026 17h'!$B:$B,'[4]cell downs 18042026 17h'!$B:$B,"")</f>
        <v/>
      </c>
      <c r="BP1119" s="14" t="str">
        <f>_xlfn.XLOOKUP(B1119,'[5]Cells Huawei 19042026 15h'!$B:$B,'[5]Cells Huawei 19042026 15h'!$B:$B,"")</f>
        <v/>
      </c>
      <c r="BQ1119" s="9" t="str">
        <f>_xlfn.XLOOKUP(B1119,'[6]cells down 19042026 9H40'!$B:$B,'[6]cells down 19042026 9H40'!$B:$B,"")</f>
        <v/>
      </c>
      <c r="BR1119" s="9" t="s">
        <v>3875</v>
      </c>
      <c r="BS1119" s="9" t="s">
        <v>5537</v>
      </c>
      <c r="BT1119" s="108"/>
    </row>
    <row r="1120" spans="1:72" s="9" customFormat="1" x14ac:dyDescent="0.35">
      <c r="A1120" s="1" t="s">
        <v>261</v>
      </c>
      <c r="B1120" s="8" t="s">
        <v>262</v>
      </c>
      <c r="C1120" s="3" t="str">
        <f>_xlfn.XLOOKUP(B1120,'[1]daily break down'!$D:$D,'[1]daily break down'!$E:$E,"")</f>
        <v>Douala</v>
      </c>
      <c r="D1120" s="1" t="s">
        <v>21</v>
      </c>
      <c r="E1120" s="1" t="s">
        <v>263</v>
      </c>
      <c r="F1120" s="3" t="s">
        <v>31</v>
      </c>
      <c r="G1120" s="1" t="s">
        <v>32</v>
      </c>
      <c r="H1120" s="34" t="str">
        <f>_xlfn.XLOOKUP(B1120,[2]CALCULATION!$B:$B,[2]CALCULATION!$H:$H,"")</f>
        <v>ZTE</v>
      </c>
      <c r="I1120" s="28">
        <v>0</v>
      </c>
      <c r="J1120" s="28">
        <v>0</v>
      </c>
      <c r="K1120" s="28">
        <v>0</v>
      </c>
      <c r="L1120" s="28">
        <v>0</v>
      </c>
      <c r="M1120" s="28">
        <v>0</v>
      </c>
      <c r="N1120" s="28">
        <v>0</v>
      </c>
      <c r="O1120" s="28">
        <v>0</v>
      </c>
      <c r="P1120" s="28">
        <v>0</v>
      </c>
      <c r="Q1120" s="28">
        <v>0</v>
      </c>
      <c r="R1120" s="28">
        <v>0</v>
      </c>
      <c r="S1120" s="93">
        <v>0</v>
      </c>
      <c r="T1120" s="93">
        <f>_xlfn.XLOOKUP(B1120,'[3]Nur des jours'!$B:$B,'[3]Nur des jours'!$U:$U,"")</f>
        <v>0</v>
      </c>
      <c r="U1120" s="93">
        <v>0</v>
      </c>
      <c r="V1120" s="93">
        <v>0</v>
      </c>
      <c r="W1120" s="93">
        <v>0</v>
      </c>
      <c r="X1120" s="93">
        <v>0</v>
      </c>
      <c r="Y1120" s="93">
        <v>0</v>
      </c>
      <c r="Z1120" s="93">
        <v>0</v>
      </c>
      <c r="AA1120" s="93">
        <v>0</v>
      </c>
      <c r="AB1120" s="93">
        <v>0</v>
      </c>
      <c r="AC1120" s="93">
        <f>_xlfn.XLOOKUP(B1120,'[3]Nur des jours'!$B:$B,'[3]Nur des jours'!$N:$N,"")</f>
        <v>0</v>
      </c>
      <c r="AD1120" s="93">
        <v>0</v>
      </c>
      <c r="AE1120" s="93">
        <v>0</v>
      </c>
      <c r="AF1120" s="93">
        <v>0</v>
      </c>
      <c r="AG1120" s="93"/>
      <c r="AH1120" s="93">
        <v>0</v>
      </c>
      <c r="AI1120" s="93">
        <v>0</v>
      </c>
      <c r="AJ1120" s="93">
        <v>0</v>
      </c>
      <c r="AK1120" s="93">
        <v>0</v>
      </c>
      <c r="AL1120" s="93">
        <v>0</v>
      </c>
      <c r="AM1120" s="49" t="s">
        <v>5559</v>
      </c>
      <c r="AN1120" s="49"/>
      <c r="AO1120" s="48" t="str" cm="1">
        <f t="array" ref="AO1120">IFERROR(_xlfn.IFS(
AQ1120="MPR ISSUE","PDH",
AQ1120="BSS Hardware Issue","BSS",
AQ1120="Sites strategiques, MLL, Pylone, etc.","ENVTECH",
AQ1120="AKTIVCO DEFAUT GE &amp; POWER Cabinet","AKTIVCO",
AQ1120="AKTIVCO Coupure ENEO &amp; Baisse de tension","AKTIVCO GRID ONLY",
AQ1120="Coupure ENEO &amp; Baisse de tension","IHS GRID ONLY",
AQ1120="Defaut GE &amp; POWER Cabinet","IHS",
AQ1120="Sharing","Partners",
AQ1120="Sites strategiques &amp; DataCenter","SST &amp; DC",
AQ1120="Exclu","Exclu",
AQ1120="SAT","SAT",
AQ1120="SPARE-ISSUE","SPARE-ISSUE",
AQ1120="Fiber CAmtel","TRANS_FO_CAMTEL",
AQ1120="Fiber AOF","Fiber AOF",
AQ1120="Projet OCM (HUAWEI)","TRAVAUX-HUAWEI",
AQ1120="Projet OCM (NOKIA)","TRAVAUX-NOKIA",
AQ1120="ACCESS-ISSUE","ACCESS-ISSUE",
AQ1120="Projet OCM (ZTE, NOKIA, autres projets)","TRAVAUX OCM",
AQ1120="No root CAuse","No root cause",
AQ1120="ODU HS","PDH",
AQ1120="IP &amp; VLAN","PDH",
AQ1120="Warehouse HUAWEI","SPARE-ISSUE",
AQ1120="SPARE-HS","SPARE-ISSUE",
AQ1120="Power Telco","BSS",AQ1120="no impacts","no impacts"
),"")</f>
        <v>No root cause</v>
      </c>
      <c r="AP1120" s="48" t="str" cm="1">
        <f t="array" ref="AP1120">IFERROR(_xlfn.IFS(
AQ1120="MPR ISSUE","TX ISSUE",
AQ1120="BSS Hardware Issue","RAN ISSUE",
AQ1120="Sites strategiques, MLL, Pylone, etc.","ENVTECH",
AQ1120="AKTIVCO DEFAUT GE &amp; POWER Cabinet","POWER ISSUE",
AQ1120="AKTIVCO Coupure ENEO &amp; Baisse de tension","POWER ISSUE",
AQ1120="Coupure ENEO &amp; Baisse de tension","POWER ISSUE",
AQ1120="Defaut GE &amp; POWER Cabinet","POWER ISSUE",
AQ1120="Sharing","POWER ISSUE",
AQ1120="Sites strategiques &amp; DataCenter","POWER ISSUE",
AQ1120="Exclu","Exclu",
AQ1120="SAT","TX ISSUE",
AQ1120="SPARE-ISSUE","SPARE-ISSUE",
AQ1120="Fiber CAmtel","TX ISSUE",
AQ1120="Fiber AOF","TX ISSUE",
AQ1120="Projet OCM (HUAWEI)","TRAVAUX-HUAWEI",
AQ1120="Projet OCM (NOKIA)","TRAVAUX -NOKIA",
AQ1120="ACCESS-ISSUE","ACCESS-ISSUE",
AQ1120="Projet OCM (ZTE, NOKIA, autres projets)","TRAVAUX OCM",
AQ1120="No root CAuse","No root cause",
AQ1120="ODU HS","TX ISSUE",
AQ1120="IP &amp; VLAN","TX ISSUE",
AQ1120="Warehouse HUAWEI","SPARE-ISSUE",
AQ1120="SPARE-HS","SPARE-ISSUE",
AQ1120="Power Telco","RAN ISSUE",AQ1120="no impacts","no impacts"
),"")</f>
        <v>No root cause</v>
      </c>
      <c r="AQ1120" s="67" t="s">
        <v>5344</v>
      </c>
      <c r="AR1120" s="48" t="str" cm="1">
        <f t="array" ref="AR1120">IFERROR(_xlfn.IFS(
AQ1120="MPR ISSUE","ACTIVE",
AQ1120="BSS Hardware Issue","ACTIVE",
AQ1120="Sites strategiques, MLL, Pylone, etc.","PASSIVE",
AQ1120="AKTIVCO DEFAUT GE &amp; POWER Cabinet","PASSIVE",
AQ1120="AKTIVCO Coupure ENEO &amp; Baisse de tension","PASSIVE",
AQ1120="Coupure ENEO &amp; Baisse de tension","PASSIVE",
AQ1120="Defaut GE &amp; POWER Cabinet","PASSIVE",
AQ1120="Sharing","PASSIVE",
AQ1120="Sites strategiques &amp; DataCenter","PASSIVE",
AQ1120="Exclu","Exclu",
AQ1120="SAT","ACTIVE",
AQ1120="SPARE-ISSUE","SPARE-ISSUE",
AQ1120="Fiber CAmtel","ACTIVE",
AQ1120="Fiber AOF","ACTIVE",
AQ1120="Projet OCM (HUAWEI)","PLANNED WORKS",
AQ1120="Projet OCM (NOKIA)","PLANNED WORKS",
AQ1120="ACCESS-ISSUE","ACCESS-ISSUE",
AQ1120="Projet OCM (ZTE, NOKIA, autres projets)","PLANNED WORKS",
AQ1120="No root CAuse","No root cause",
AQ1120="ODU HS","ACTIVE",
AQ1120="IP &amp; VLAN","ACTIVE",
AQ1120="Warehouse HUAWEI","SPARE-ISSUE",
AQ1120="SPARE-HS","SPARE-ISSUE",
AQ1120="Power Telco","ACTIVE", AQ1120="no impacts","no impacts"
),"")</f>
        <v>No root cause</v>
      </c>
      <c r="AS1120" s="92" t="s">
        <v>5537</v>
      </c>
      <c r="AT1120" s="98" t="s">
        <v>262</v>
      </c>
      <c r="AV1120" s="17" t="s">
        <v>5537</v>
      </c>
      <c r="AW1120" s="7" t="s">
        <v>5537</v>
      </c>
      <c r="AX1120" s="6" t="s">
        <v>5537</v>
      </c>
      <c r="AY1120" s="7"/>
      <c r="AZ1120" s="3" t="s">
        <v>5537</v>
      </c>
      <c r="BA1120" s="18" t="s">
        <v>5537</v>
      </c>
      <c r="BB1120" s="18" t="s">
        <v>5537</v>
      </c>
      <c r="BC1120" s="18" t="s">
        <v>5537</v>
      </c>
      <c r="BD1120" s="18" t="s">
        <v>5537</v>
      </c>
      <c r="BE1120" s="18" t="s">
        <v>5537</v>
      </c>
      <c r="BF1120" s="18" t="s">
        <v>5537</v>
      </c>
      <c r="BG1120" s="18" t="s">
        <v>5537</v>
      </c>
      <c r="BH1120" s="18" t="s">
        <v>5537</v>
      </c>
      <c r="BI1120" s="18" t="s">
        <v>5537</v>
      </c>
      <c r="BJ1120" s="18" t="s">
        <v>5537</v>
      </c>
      <c r="BK1120" s="18" t="s">
        <v>5537</v>
      </c>
      <c r="BL1120" s="9" t="s">
        <v>5537</v>
      </c>
      <c r="BM1120" s="14" t="s">
        <v>5537</v>
      </c>
      <c r="BN1120" s="14" t="s">
        <v>5537</v>
      </c>
      <c r="BO1120" s="14" t="str">
        <f>_xlfn.XLOOKUP(B1120,'[4]cell downs 18042026 17h'!$B:$B,'[4]cell downs 18042026 17h'!$B:$B,"")</f>
        <v/>
      </c>
      <c r="BP1120" s="14" t="str">
        <f>_xlfn.XLOOKUP(B1120,'[5]Cells Huawei 19042026 15h'!$B:$B,'[5]Cells Huawei 19042026 15h'!$B:$B,"")</f>
        <v/>
      </c>
      <c r="BQ1120" s="9" t="str">
        <f>_xlfn.XLOOKUP(B1120,'[6]cells down 19042026 9H40'!$B:$B,'[6]cells down 19042026 9H40'!$B:$B,"")</f>
        <v/>
      </c>
      <c r="BR1120" s="9" t="s">
        <v>5537</v>
      </c>
      <c r="BS1120" s="9" t="s">
        <v>12</v>
      </c>
      <c r="BT1120" s="108"/>
    </row>
    <row r="1121" spans="1:72" s="9" customFormat="1" x14ac:dyDescent="0.35">
      <c r="A1121" s="1" t="s">
        <v>272</v>
      </c>
      <c r="B1121" s="8" t="s">
        <v>273</v>
      </c>
      <c r="C1121" s="3" t="str">
        <f>_xlfn.XLOOKUP(B1121,'[1]daily break down'!$D:$D,'[1]daily break down'!$E:$E,"")</f>
        <v>Douala</v>
      </c>
      <c r="D1121" s="1" t="s">
        <v>11</v>
      </c>
      <c r="E1121" s="1" t="s">
        <v>145</v>
      </c>
      <c r="F1121" s="3" t="s">
        <v>31</v>
      </c>
      <c r="G1121" s="1" t="s">
        <v>32</v>
      </c>
      <c r="H1121" s="34" t="str">
        <f>_xlfn.XLOOKUP(B1121,[2]CALCULATION!$B:$B,[2]CALCULATION!$H:$H,"")</f>
        <v>ZTE</v>
      </c>
      <c r="I1121" s="28">
        <v>0</v>
      </c>
      <c r="J1121" s="28">
        <v>0</v>
      </c>
      <c r="K1121" s="28">
        <v>0</v>
      </c>
      <c r="L1121" s="28">
        <v>0</v>
      </c>
      <c r="M1121" s="28">
        <v>0</v>
      </c>
      <c r="N1121" s="28">
        <v>0</v>
      </c>
      <c r="O1121" s="28">
        <v>0</v>
      </c>
      <c r="P1121" s="28">
        <v>0</v>
      </c>
      <c r="Q1121" s="28">
        <v>0</v>
      </c>
      <c r="R1121" s="28">
        <v>0</v>
      </c>
      <c r="S1121" s="93">
        <v>0</v>
      </c>
      <c r="T1121" s="93">
        <f>_xlfn.XLOOKUP(B1121,'[3]Nur des jours'!$B:$B,'[3]Nur des jours'!$U:$U,"")</f>
        <v>0</v>
      </c>
      <c r="U1121" s="93">
        <v>0</v>
      </c>
      <c r="V1121" s="93">
        <v>0</v>
      </c>
      <c r="W1121" s="93">
        <v>0</v>
      </c>
      <c r="X1121" s="93">
        <v>0</v>
      </c>
      <c r="Y1121" s="93">
        <v>0</v>
      </c>
      <c r="Z1121" s="93">
        <v>0</v>
      </c>
      <c r="AA1121" s="93">
        <v>0</v>
      </c>
      <c r="AB1121" s="93">
        <v>0</v>
      </c>
      <c r="AC1121" s="93">
        <f>_xlfn.XLOOKUP(B1121,'[3]Nur des jours'!$B:$B,'[3]Nur des jours'!$N:$N,"")</f>
        <v>0</v>
      </c>
      <c r="AD1121" s="93">
        <v>0</v>
      </c>
      <c r="AE1121" s="93">
        <v>0</v>
      </c>
      <c r="AF1121" s="93">
        <v>0</v>
      </c>
      <c r="AG1121" s="93"/>
      <c r="AH1121" s="93">
        <v>0</v>
      </c>
      <c r="AI1121" s="93">
        <v>0</v>
      </c>
      <c r="AJ1121" s="93">
        <v>0</v>
      </c>
      <c r="AK1121" s="93">
        <v>0</v>
      </c>
      <c r="AL1121" s="93">
        <v>0</v>
      </c>
      <c r="AM1121" s="49" t="s">
        <v>5559</v>
      </c>
      <c r="AN1121" s="49"/>
      <c r="AO1121" s="48" t="str" cm="1">
        <f t="array" ref="AO1121">IFERROR(_xlfn.IFS(
AQ1121="MPR ISSUE","PDH",
AQ1121="BSS Hardware Issue","BSS",
AQ1121="Sites strategiques, MLL, Pylone, etc.","ENVTECH",
AQ1121="AKTIVCO DEFAUT GE &amp; POWER Cabinet","AKTIVCO",
AQ1121="AKTIVCO Coupure ENEO &amp; Baisse de tension","AKTIVCO GRID ONLY",
AQ1121="Coupure ENEO &amp; Baisse de tension","IHS GRID ONLY",
AQ1121="Defaut GE &amp; POWER Cabinet","IHS",
AQ1121="Sharing","Partners",
AQ1121="Sites strategiques &amp; DataCenter","SST &amp; DC",
AQ1121="Exclu","Exclu",
AQ1121="SAT","SAT",
AQ1121="SPARE-ISSUE","SPARE-ISSUE",
AQ1121="Fiber CAmtel","TRANS_FO_CAMTEL",
AQ1121="Fiber AOF","Fiber AOF",
AQ1121="Projet OCM (HUAWEI)","TRAVAUX-HUAWEI",
AQ1121="Projet OCM (NOKIA)","TRAVAUX-NOKIA",
AQ1121="ACCESS-ISSUE","ACCESS-ISSUE",
AQ1121="Projet OCM (ZTE, NOKIA, autres projets)","TRAVAUX OCM",
AQ1121="No root CAuse","No root cause",
AQ1121="ODU HS","PDH",
AQ1121="IP &amp; VLAN","PDH",
AQ1121="Warehouse HUAWEI","SPARE-ISSUE",
AQ1121="SPARE-HS","SPARE-ISSUE",
AQ1121="Power Telco","BSS",AQ1121="no impacts","no impacts"
),"")</f>
        <v>PDH</v>
      </c>
      <c r="AP1121" s="48" t="str" cm="1">
        <f t="array" ref="AP1121">IFERROR(_xlfn.IFS(
AQ1121="MPR ISSUE","TX ISSUE",
AQ1121="BSS Hardware Issue","RAN ISSUE",
AQ1121="Sites strategiques, MLL, Pylone, etc.","ENVTECH",
AQ1121="AKTIVCO DEFAUT GE &amp; POWER Cabinet","POWER ISSUE",
AQ1121="AKTIVCO Coupure ENEO &amp; Baisse de tension","POWER ISSUE",
AQ1121="Coupure ENEO &amp; Baisse de tension","POWER ISSUE",
AQ1121="Defaut GE &amp; POWER Cabinet","POWER ISSUE",
AQ1121="Sharing","POWER ISSUE",
AQ1121="Sites strategiques &amp; DataCenter","POWER ISSUE",
AQ1121="Exclu","Exclu",
AQ1121="SAT","TX ISSUE",
AQ1121="SPARE-ISSUE","SPARE-ISSUE",
AQ1121="Fiber CAmtel","TX ISSUE",
AQ1121="Fiber AOF","TX ISSUE",
AQ1121="Projet OCM (HUAWEI)","TRAVAUX-HUAWEI",
AQ1121="Projet OCM (NOKIA)","TRAVAUX -NOKIA",
AQ1121="ACCESS-ISSUE","ACCESS-ISSUE",
AQ1121="Projet OCM (ZTE, NOKIA, autres projets)","TRAVAUX OCM",
AQ1121="No root CAuse","No root cause",
AQ1121="ODU HS","TX ISSUE",
AQ1121="IP &amp; VLAN","TX ISSUE",
AQ1121="Warehouse HUAWEI","SPARE-ISSUE",
AQ1121="SPARE-HS","SPARE-ISSUE",
AQ1121="Power Telco","RAN ISSUE",AQ1121="no impacts","no impacts"
),"")</f>
        <v>TX ISSUE</v>
      </c>
      <c r="AQ1121" s="67" t="s">
        <v>5933</v>
      </c>
      <c r="AR1121" s="48" t="str" cm="1">
        <f t="array" ref="AR1121">IFERROR(_xlfn.IFS(
AQ1121="MPR ISSUE","ACTIVE",
AQ1121="BSS Hardware Issue","ACTIVE",
AQ1121="Sites strategiques, MLL, Pylone, etc.","PASSIVE",
AQ1121="AKTIVCO DEFAUT GE &amp; POWER Cabinet","PASSIVE",
AQ1121="AKTIVCO Coupure ENEO &amp; Baisse de tension","PASSIVE",
AQ1121="Coupure ENEO &amp; Baisse de tension","PASSIVE",
AQ1121="Defaut GE &amp; POWER Cabinet","PASSIVE",
AQ1121="Sharing","PASSIVE",
AQ1121="Sites strategiques &amp; DataCenter","PASSIVE",
AQ1121="Exclu","Exclu",
AQ1121="SAT","ACTIVE",
AQ1121="SPARE-ISSUE","SPARE-ISSUE",
AQ1121="Fiber CAmtel","ACTIVE",
AQ1121="Fiber AOF","ACTIVE",
AQ1121="Projet OCM (HUAWEI)","PLANNED WORKS",
AQ1121="Projet OCM (NOKIA)","PLANNED WORKS",
AQ1121="ACCESS-ISSUE","ACCESS-ISSUE",
AQ1121="Projet OCM (ZTE, NOKIA, autres projets)","PLANNED WORKS",
AQ1121="No root CAuse","No root cause",
AQ1121="ODU HS","ACTIVE",
AQ1121="IP &amp; VLAN","ACTIVE",
AQ1121="Warehouse HUAWEI","SPARE-ISSUE",
AQ1121="SPARE-HS","SPARE-ISSUE",
AQ1121="Power Telco","ACTIVE", AQ1121="no impacts","no impacts"
),"")</f>
        <v>ACTIVE</v>
      </c>
      <c r="AS1121" s="92" t="s">
        <v>5634</v>
      </c>
      <c r="AT1121" s="128" t="s">
        <v>4194</v>
      </c>
      <c r="AU1121" s="9" t="s">
        <v>5932</v>
      </c>
      <c r="AV1121" s="17" t="s">
        <v>5634</v>
      </c>
      <c r="AW1121" s="7" t="s">
        <v>5537</v>
      </c>
      <c r="AX1121" s="6" t="s">
        <v>5537</v>
      </c>
      <c r="AY1121" s="7"/>
      <c r="AZ1121" s="3" t="s">
        <v>5537</v>
      </c>
      <c r="BA1121" s="18" t="s">
        <v>5537</v>
      </c>
      <c r="BB1121" s="18" t="s">
        <v>5537</v>
      </c>
      <c r="BC1121" s="18" t="s">
        <v>5537</v>
      </c>
      <c r="BD1121" s="18" t="s">
        <v>5537</v>
      </c>
      <c r="BE1121" s="18" t="s">
        <v>5537</v>
      </c>
      <c r="BF1121" s="18" t="s">
        <v>5537</v>
      </c>
      <c r="BG1121" s="18" t="s">
        <v>5537</v>
      </c>
      <c r="BH1121" s="18" t="s">
        <v>5537</v>
      </c>
      <c r="BI1121" s="18" t="s">
        <v>5537</v>
      </c>
      <c r="BJ1121" s="18" t="s">
        <v>5537</v>
      </c>
      <c r="BK1121" s="18" t="s">
        <v>5537</v>
      </c>
      <c r="BL1121" s="9" t="s">
        <v>5537</v>
      </c>
      <c r="BM1121" s="14" t="s">
        <v>5537</v>
      </c>
      <c r="BN1121" s="14" t="s">
        <v>5537</v>
      </c>
      <c r="BO1121" s="14" t="str">
        <f>_xlfn.XLOOKUP(B1121,'[4]cell downs 18042026 17h'!$B:$B,'[4]cell downs 18042026 17h'!$B:$B,"")</f>
        <v/>
      </c>
      <c r="BP1121" s="14" t="str">
        <f>_xlfn.XLOOKUP(B1121,'[5]Cells Huawei 19042026 15h'!$B:$B,'[5]Cells Huawei 19042026 15h'!$B:$B,"")</f>
        <v/>
      </c>
      <c r="BQ1121" s="9" t="str">
        <f>_xlfn.XLOOKUP(B1121,'[6]cells down 19042026 9H40'!$B:$B,'[6]cells down 19042026 9H40'!$B:$B,"")</f>
        <v/>
      </c>
      <c r="BR1121" s="9" t="s">
        <v>273</v>
      </c>
      <c r="BS1121" s="9" t="s">
        <v>5537</v>
      </c>
      <c r="BT1121" s="108"/>
    </row>
    <row r="1122" spans="1:72" s="9" customFormat="1" ht="28.5" customHeight="1" x14ac:dyDescent="0.35">
      <c r="A1122" s="1" t="s">
        <v>2362</v>
      </c>
      <c r="B1122" s="8" t="s">
        <v>2363</v>
      </c>
      <c r="C1122" s="3" t="str">
        <f>_xlfn.XLOOKUP(B1122,'[1]daily break down'!$D:$D,'[1]daily break down'!$E:$E,"")</f>
        <v>Yaounde</v>
      </c>
      <c r="D1122" s="1" t="s">
        <v>21</v>
      </c>
      <c r="E1122" s="1" t="s">
        <v>36</v>
      </c>
      <c r="F1122" s="3" t="s">
        <v>37</v>
      </c>
      <c r="G1122" s="1" t="s">
        <v>38</v>
      </c>
      <c r="H1122" s="34" t="str">
        <f>_xlfn.XLOOKUP(B1122,[2]CALCULATION!$B:$B,[2]CALCULATION!$H:$H,"")</f>
        <v>ZTE</v>
      </c>
      <c r="I1122" s="28">
        <v>0</v>
      </c>
      <c r="J1122" s="28">
        <v>0</v>
      </c>
      <c r="K1122" s="28">
        <v>0</v>
      </c>
      <c r="L1122" s="28">
        <v>0</v>
      </c>
      <c r="M1122" s="28">
        <v>9.2742407250458962E-3</v>
      </c>
      <c r="N1122" s="28">
        <v>0</v>
      </c>
      <c r="O1122" s="28">
        <v>9.3099108816805769E-3</v>
      </c>
      <c r="P1122" s="28">
        <v>1.6408272052003906E-2</v>
      </c>
      <c r="Q1122" s="28">
        <v>0</v>
      </c>
      <c r="R1122" s="28">
        <v>0</v>
      </c>
      <c r="S1122" s="93">
        <v>0</v>
      </c>
      <c r="T1122" s="93">
        <f>_xlfn.XLOOKUP(B1122,'[3]Nur des jours'!$B:$B,'[3]Nur des jours'!$U:$U,"")</f>
        <v>0</v>
      </c>
      <c r="U1122" s="93">
        <v>0</v>
      </c>
      <c r="V1122" s="93">
        <v>0</v>
      </c>
      <c r="W1122" s="93">
        <v>0</v>
      </c>
      <c r="X1122" s="93">
        <v>0</v>
      </c>
      <c r="Y1122" s="93">
        <v>1.541860355617193</v>
      </c>
      <c r="Z1122" s="93">
        <v>0</v>
      </c>
      <c r="AA1122" s="93">
        <v>0</v>
      </c>
      <c r="AB1122" s="93">
        <v>0</v>
      </c>
      <c r="AC1122" s="93">
        <f>_xlfn.XLOOKUP(B1122,'[3]Nur des jours'!$B:$B,'[3]Nur des jours'!$N:$N,"")</f>
        <v>0</v>
      </c>
      <c r="AD1122" s="93">
        <v>0</v>
      </c>
      <c r="AE1122" s="93">
        <v>0</v>
      </c>
      <c r="AF1122" s="93">
        <v>0</v>
      </c>
      <c r="AG1122" s="93"/>
      <c r="AH1122" s="93">
        <v>0</v>
      </c>
      <c r="AI1122" s="93">
        <v>0</v>
      </c>
      <c r="AJ1122" s="93">
        <v>0</v>
      </c>
      <c r="AK1122" s="93">
        <v>0</v>
      </c>
      <c r="AL1122" s="93">
        <v>0</v>
      </c>
      <c r="AM1122" s="49" t="s">
        <v>5559</v>
      </c>
      <c r="AN1122" s="49"/>
      <c r="AO1122" s="48" t="str" cm="1">
        <f t="array" ref="AO1122">IFERROR(_xlfn.IFS(
AQ1122="MPR ISSUE","PDH",
AQ1122="BSS Hardware Issue","BSS",
AQ1122="Sites strategiques, MLL, Pylone, etc.","ENVTECH",
AQ1122="AKTIVCO DEFAUT GE &amp; POWER Cabinet","AKTIVCO",
AQ1122="AKTIVCO Coupure ENEO &amp; Baisse de tension","AKTIVCO GRID ONLY",
AQ1122="Coupure ENEO &amp; Baisse de tension","IHS GRID ONLY",
AQ1122="Defaut GE &amp; POWER Cabinet","IHS",
AQ1122="Sharing","Partners",
AQ1122="Sites strategiques &amp; DataCenter","SST &amp; DC",
AQ1122="Exclu","Exclu",
AQ1122="SAT","SAT",
AQ1122="SPARE-ISSUE","SPARE-ISSUE",
AQ1122="Fiber CAmtel","TRANS_FO_CAMTEL",
AQ1122="Fiber AOF","Fiber AOF",
AQ1122="Projet OCM (HUAWEI)","TRAVAUX-HUAWEI",
AQ1122="Projet OCM (NOKIA)","TRAVAUX-NOKIA",
AQ1122="ACCESS-ISSUE","ACCESS-ISSUE",
AQ1122="Projet OCM (ZTE, NOKIA, autres projets)","TRAVAUX OCM",
AQ1122="No root CAuse","No root cause",
AQ1122="ODU HS","PDH",
AQ1122="IP &amp; VLAN","PDH",
AQ1122="Warehouse HUAWEI","SPARE-ISSUE",
AQ1122="SPARE-HS","SPARE-ISSUE",
AQ1122="Power Telco","BSS",AQ1122="no impacts","no impacts"
),"")</f>
        <v>No root cause</v>
      </c>
      <c r="AP1122" s="48" t="str" cm="1">
        <f t="array" ref="AP1122">IFERROR(_xlfn.IFS(
AQ1122="MPR ISSUE","TX ISSUE",
AQ1122="BSS Hardware Issue","RAN ISSUE",
AQ1122="Sites strategiques, MLL, Pylone, etc.","ENVTECH",
AQ1122="AKTIVCO DEFAUT GE &amp; POWER Cabinet","POWER ISSUE",
AQ1122="AKTIVCO Coupure ENEO &amp; Baisse de tension","POWER ISSUE",
AQ1122="Coupure ENEO &amp; Baisse de tension","POWER ISSUE",
AQ1122="Defaut GE &amp; POWER Cabinet","POWER ISSUE",
AQ1122="Sharing","POWER ISSUE",
AQ1122="Sites strategiques &amp; DataCenter","POWER ISSUE",
AQ1122="Exclu","Exclu",
AQ1122="SAT","TX ISSUE",
AQ1122="SPARE-ISSUE","SPARE-ISSUE",
AQ1122="Fiber CAmtel","TX ISSUE",
AQ1122="Fiber AOF","TX ISSUE",
AQ1122="Projet OCM (HUAWEI)","TRAVAUX-HUAWEI",
AQ1122="Projet OCM (NOKIA)","TRAVAUX -NOKIA",
AQ1122="ACCESS-ISSUE","ACCESS-ISSUE",
AQ1122="Projet OCM (ZTE, NOKIA, autres projets)","TRAVAUX OCM",
AQ1122="No root CAuse","No root cause",
AQ1122="ODU HS","TX ISSUE",
AQ1122="IP &amp; VLAN","TX ISSUE",
AQ1122="Warehouse HUAWEI","SPARE-ISSUE",
AQ1122="SPARE-HS","SPARE-ISSUE",
AQ1122="Power Telco","RAN ISSUE",AQ1122="no impacts","no impacts"
),"")</f>
        <v>No root cause</v>
      </c>
      <c r="AQ1122" s="67" t="s">
        <v>5344</v>
      </c>
      <c r="AR1122" s="48" t="str" cm="1">
        <f t="array" ref="AR1122">IFERROR(_xlfn.IFS(
AQ1122="MPR ISSUE","ACTIVE",
AQ1122="BSS Hardware Issue","ACTIVE",
AQ1122="Sites strategiques, MLL, Pylone, etc.","PASSIVE",
AQ1122="AKTIVCO DEFAUT GE &amp; POWER Cabinet","PASSIVE",
AQ1122="AKTIVCO Coupure ENEO &amp; Baisse de tension","PASSIVE",
AQ1122="Coupure ENEO &amp; Baisse de tension","PASSIVE",
AQ1122="Defaut GE &amp; POWER Cabinet","PASSIVE",
AQ1122="Sharing","PASSIVE",
AQ1122="Sites strategiques &amp; DataCenter","PASSIVE",
AQ1122="Exclu","Exclu",
AQ1122="SAT","ACTIVE",
AQ1122="SPARE-ISSUE","SPARE-ISSUE",
AQ1122="Fiber CAmtel","ACTIVE",
AQ1122="Fiber AOF","ACTIVE",
AQ1122="Projet OCM (HUAWEI)","PLANNED WORKS",
AQ1122="Projet OCM (NOKIA)","PLANNED WORKS",
AQ1122="ACCESS-ISSUE","ACCESS-ISSUE",
AQ1122="Projet OCM (ZTE, NOKIA, autres projets)","PLANNED WORKS",
AQ1122="No root CAuse","No root cause",
AQ1122="ODU HS","ACTIVE",
AQ1122="IP &amp; VLAN","ACTIVE",
AQ1122="Warehouse HUAWEI","SPARE-ISSUE",
AQ1122="SPARE-HS","SPARE-ISSUE",
AQ1122="Power Telco","ACTIVE", AQ1122="no impacts","no impacts"
),"")</f>
        <v>No root cause</v>
      </c>
      <c r="AS1122" s="92" t="s">
        <v>5537</v>
      </c>
      <c r="AT1122" s="98" t="s">
        <v>2363</v>
      </c>
      <c r="AV1122" s="17" t="s">
        <v>5537</v>
      </c>
      <c r="AW1122" s="7" t="s">
        <v>5537</v>
      </c>
      <c r="AX1122" s="6" t="s">
        <v>5537</v>
      </c>
      <c r="AY1122" s="7"/>
      <c r="AZ1122" s="3" t="s">
        <v>5537</v>
      </c>
      <c r="BA1122" s="18" t="s">
        <v>5537</v>
      </c>
      <c r="BB1122" s="18" t="s">
        <v>5537</v>
      </c>
      <c r="BC1122" s="18" t="s">
        <v>5537</v>
      </c>
      <c r="BD1122" s="18" t="s">
        <v>5537</v>
      </c>
      <c r="BE1122" s="18" t="s">
        <v>5537</v>
      </c>
      <c r="BF1122" s="18" t="s">
        <v>5537</v>
      </c>
      <c r="BG1122" s="18" t="s">
        <v>5537</v>
      </c>
      <c r="BH1122" s="18" t="s">
        <v>5537</v>
      </c>
      <c r="BI1122" s="18" t="s">
        <v>5537</v>
      </c>
      <c r="BJ1122" s="18" t="s">
        <v>5537</v>
      </c>
      <c r="BK1122" s="18" t="s">
        <v>5537</v>
      </c>
      <c r="BL1122" s="9" t="s">
        <v>5537</v>
      </c>
      <c r="BM1122" s="14" t="s">
        <v>5537</v>
      </c>
      <c r="BN1122" s="14" t="s">
        <v>5537</v>
      </c>
      <c r="BO1122" s="14" t="str">
        <f>_xlfn.XLOOKUP(B1122,'[4]cell downs 18042026 17h'!$B:$B,'[4]cell downs 18042026 17h'!$B:$B,"")</f>
        <v/>
      </c>
      <c r="BP1122" s="14" t="str">
        <f>_xlfn.XLOOKUP(B1122,'[5]Cells Huawei 19042026 15h'!$B:$B,'[5]Cells Huawei 19042026 15h'!$B:$B,"")</f>
        <v/>
      </c>
      <c r="BQ1122" s="9" t="str">
        <f>_xlfn.XLOOKUP(B1122,'[6]cells down 19042026 9H40'!$B:$B,'[6]cells down 19042026 9H40'!$B:$B,"")</f>
        <v/>
      </c>
      <c r="BR1122" s="9" t="s">
        <v>5537</v>
      </c>
      <c r="BS1122" s="9" t="s">
        <v>594</v>
      </c>
      <c r="BT1122" s="108"/>
    </row>
    <row r="1123" spans="1:72" s="9" customFormat="1" ht="23.5" customHeight="1" x14ac:dyDescent="0.35">
      <c r="A1123" s="1" t="s">
        <v>1699</v>
      </c>
      <c r="B1123" s="8" t="s">
        <v>1700</v>
      </c>
      <c r="C1123" s="3" t="str">
        <f>_xlfn.XLOOKUP(B1123,'[1]daily break down'!$D:$D,'[1]daily break down'!$E:$E,"")</f>
        <v>Ngaoundere</v>
      </c>
      <c r="D1123" s="1" t="s">
        <v>11</v>
      </c>
      <c r="E1123" s="1" t="s">
        <v>12</v>
      </c>
      <c r="F1123" s="3" t="s">
        <v>90</v>
      </c>
      <c r="G1123" s="1" t="s">
        <v>91</v>
      </c>
      <c r="H1123" s="32" t="str">
        <f>_xlfn.XLOOKUP(B1123,[2]CALCULATION!$B:$B,[2]CALCULATION!$H:$H,"")</f>
        <v>Huawei</v>
      </c>
      <c r="I1123" s="28">
        <v>2.9447319459069194</v>
      </c>
      <c r="J1123" s="28">
        <v>2.3069673803551596</v>
      </c>
      <c r="K1123" s="28">
        <v>1.5409507666230065</v>
      </c>
      <c r="L1123" s="28">
        <v>1.5409507666230065</v>
      </c>
      <c r="M1123" s="28">
        <v>1.5409507666230065</v>
      </c>
      <c r="N1123" s="28">
        <v>1.5409507666230065</v>
      </c>
      <c r="O1123" s="28">
        <v>1.5409507666230065</v>
      </c>
      <c r="P1123" s="28">
        <v>1.5408615912314194</v>
      </c>
      <c r="Q1123" s="28">
        <v>1.5409507666230065</v>
      </c>
      <c r="R1123" s="28">
        <v>0</v>
      </c>
      <c r="S1123" s="93">
        <v>0</v>
      </c>
      <c r="T1123" s="93">
        <f>_xlfn.XLOOKUP(B1123,'[3]Nur des jours'!$B:$B,'[3]Nur des jours'!$U:$U,"")</f>
        <v>0</v>
      </c>
      <c r="U1123" s="93">
        <v>0</v>
      </c>
      <c r="V1123" s="93">
        <v>0</v>
      </c>
      <c r="W1123" s="93">
        <v>0</v>
      </c>
      <c r="X1123" s="93">
        <v>0</v>
      </c>
      <c r="Y1123" s="93">
        <v>0</v>
      </c>
      <c r="Z1123" s="93">
        <v>0</v>
      </c>
      <c r="AA1123" s="93">
        <v>0</v>
      </c>
      <c r="AB1123" s="93">
        <v>0</v>
      </c>
      <c r="AC1123" s="93">
        <f>_xlfn.XLOOKUP(B1123,'[3]Nur des jours'!$B:$B,'[3]Nur des jours'!$N:$N,"")</f>
        <v>0</v>
      </c>
      <c r="AD1123" s="93">
        <v>0</v>
      </c>
      <c r="AE1123" s="93">
        <v>0</v>
      </c>
      <c r="AF1123" s="93">
        <v>0</v>
      </c>
      <c r="AG1123" s="93"/>
      <c r="AH1123" s="93">
        <v>0</v>
      </c>
      <c r="AI1123" s="93">
        <v>0</v>
      </c>
      <c r="AJ1123" s="93">
        <v>0</v>
      </c>
      <c r="AK1123" s="93">
        <v>0</v>
      </c>
      <c r="AL1123" s="93">
        <v>0</v>
      </c>
      <c r="AM1123" s="49" t="s">
        <v>5559</v>
      </c>
      <c r="AN1123" s="49"/>
      <c r="AO1123" s="48" t="str" cm="1">
        <f t="array" ref="AO1123">IFERROR(_xlfn.IFS(
AQ1123="MPR ISSUE","PDH",
AQ1123="BSS Hardware Issue","BSS",
AQ1123="Sites strategiques, MLL, Pylone, etc.","ENVTECH",
AQ1123="AKTIVCO DEFAUT GE &amp; POWER Cabinet","AKTIVCO",
AQ1123="AKTIVCO Coupure ENEO &amp; Baisse de tension","AKTIVCO GRID ONLY",
AQ1123="Coupure ENEO &amp; Baisse de tension","IHS GRID ONLY",
AQ1123="Defaut GE &amp; POWER Cabinet","IHS",
AQ1123="Sharing","Partners",
AQ1123="Sites strategiques &amp; DataCenter","SST &amp; DC",
AQ1123="Exclu","Exclu",
AQ1123="SAT","SAT",
AQ1123="SPARE-ISSUE","SPARE-ISSUE",
AQ1123="Fiber CAmtel","TRANS_FO_CAMTEL",
AQ1123="Fiber AOF","Fiber AOF",
AQ1123="Projet OCM (HUAWEI)","TRAVAUX-HUAWEI",
AQ1123="Projet OCM (NOKIA)","TRAVAUX-NOKIA",
AQ1123="ACCESS-ISSUE","ACCESS-ISSUE",
AQ1123="Projet OCM (ZTE, NOKIA, autres projets)","TRAVAUX OCM",
AQ1123="No root CAuse","No root cause",
AQ1123="ODU HS","PDH",
AQ1123="IP &amp; VLAN","PDH",
AQ1123="Warehouse HUAWEI","SPARE-ISSUE",
AQ1123="SPARE-HS","SPARE-ISSUE",
AQ1123="Power Telco","BSS",AQ1123="no impacts","no impacts"
),"")</f>
        <v>No root cause</v>
      </c>
      <c r="AP1123" s="48" t="str" cm="1">
        <f t="array" ref="AP1123">IFERROR(_xlfn.IFS(
AQ1123="MPR ISSUE","TX ISSUE",
AQ1123="BSS Hardware Issue","RAN ISSUE",
AQ1123="Sites strategiques, MLL, Pylone, etc.","ENVTECH",
AQ1123="AKTIVCO DEFAUT GE &amp; POWER Cabinet","POWER ISSUE",
AQ1123="AKTIVCO Coupure ENEO &amp; Baisse de tension","POWER ISSUE",
AQ1123="Coupure ENEO &amp; Baisse de tension","POWER ISSUE",
AQ1123="Defaut GE &amp; POWER Cabinet","POWER ISSUE",
AQ1123="Sharing","POWER ISSUE",
AQ1123="Sites strategiques &amp; DataCenter","POWER ISSUE",
AQ1123="Exclu","Exclu",
AQ1123="SAT","TX ISSUE",
AQ1123="SPARE-ISSUE","SPARE-ISSUE",
AQ1123="Fiber CAmtel","TX ISSUE",
AQ1123="Fiber AOF","TX ISSUE",
AQ1123="Projet OCM (HUAWEI)","TRAVAUX-HUAWEI",
AQ1123="Projet OCM (NOKIA)","TRAVAUX -NOKIA",
AQ1123="ACCESS-ISSUE","ACCESS-ISSUE",
AQ1123="Projet OCM (ZTE, NOKIA, autres projets)","TRAVAUX OCM",
AQ1123="No root CAuse","No root cause",
AQ1123="ODU HS","TX ISSUE",
AQ1123="IP &amp; VLAN","TX ISSUE",
AQ1123="Warehouse HUAWEI","SPARE-ISSUE",
AQ1123="SPARE-HS","SPARE-ISSUE",
AQ1123="Power Telco","RAN ISSUE",AQ1123="no impacts","no impacts"
),"")</f>
        <v>No root cause</v>
      </c>
      <c r="AQ1123" s="126" t="s">
        <v>5344</v>
      </c>
      <c r="AR1123" s="48" t="str" cm="1">
        <f t="array" ref="AR1123">IFERROR(_xlfn.IFS(
AQ1123="MPR ISSUE","ACTIVE",
AQ1123="BSS Hardware Issue","ACTIVE",
AQ1123="Sites strategiques, MLL, Pylone, etc.","PASSIVE",
AQ1123="AKTIVCO DEFAUT GE &amp; POWER Cabinet","PASSIVE",
AQ1123="AKTIVCO Coupure ENEO &amp; Baisse de tension","PASSIVE",
AQ1123="Coupure ENEO &amp; Baisse de tension","PASSIVE",
AQ1123="Defaut GE &amp; POWER Cabinet","PASSIVE",
AQ1123="Sharing","PASSIVE",
AQ1123="Sites strategiques &amp; DataCenter","PASSIVE",
AQ1123="Exclu","Exclu",
AQ1123="SAT","ACTIVE",
AQ1123="SPARE-ISSUE","SPARE-ISSUE",
AQ1123="Fiber CAmtel","ACTIVE",
AQ1123="Fiber AOF","ACTIVE",
AQ1123="Projet OCM (HUAWEI)","PLANNED WORKS",
AQ1123="Projet OCM (NOKIA)","PLANNED WORKS",
AQ1123="ACCESS-ISSUE","ACCESS-ISSUE",
AQ1123="Projet OCM (ZTE, NOKIA, autres projets)","PLANNED WORKS",
AQ1123="No root CAuse","No root cause",
AQ1123="ODU HS","ACTIVE",
AQ1123="IP &amp; VLAN","ACTIVE",
AQ1123="Warehouse HUAWEI","SPARE-ISSUE",
AQ1123="SPARE-HS","SPARE-ISSUE",
AQ1123="Power Telco","ACTIVE", AQ1123="no impacts","no impacts"
),"")</f>
        <v>No root cause</v>
      </c>
      <c r="AS1123" s="92" t="s">
        <v>5537</v>
      </c>
      <c r="AT1123" s="98" t="s">
        <v>1700</v>
      </c>
      <c r="AV1123" s="17" t="s">
        <v>5537</v>
      </c>
      <c r="AW1123" s="7" t="s">
        <v>5537</v>
      </c>
      <c r="AX1123" s="6" t="s">
        <v>5537</v>
      </c>
      <c r="AY1123" s="7"/>
      <c r="AZ1123" s="3" t="s">
        <v>5537</v>
      </c>
      <c r="BA1123" s="18" t="s">
        <v>5537</v>
      </c>
      <c r="BB1123" s="18" t="s">
        <v>5537</v>
      </c>
      <c r="BC1123" s="18" t="s">
        <v>5537</v>
      </c>
      <c r="BD1123" s="18" t="s">
        <v>5537</v>
      </c>
      <c r="BE1123" s="18" t="s">
        <v>5537</v>
      </c>
      <c r="BF1123" s="18" t="s">
        <v>5537</v>
      </c>
      <c r="BG1123" s="18" t="s">
        <v>5537</v>
      </c>
      <c r="BH1123" s="18" t="s">
        <v>5537</v>
      </c>
      <c r="BI1123" s="18" t="s">
        <v>5537</v>
      </c>
      <c r="BJ1123" s="18" t="s">
        <v>5537</v>
      </c>
      <c r="BK1123" s="18" t="s">
        <v>5537</v>
      </c>
      <c r="BL1123" s="9" t="s">
        <v>5537</v>
      </c>
      <c r="BM1123" s="14" t="s">
        <v>5537</v>
      </c>
      <c r="BN1123" s="14" t="s">
        <v>5537</v>
      </c>
      <c r="BO1123" s="14" t="str">
        <f>_xlfn.XLOOKUP(B1123,'[4]cell downs 18042026 17h'!$B:$B,'[4]cell downs 18042026 17h'!$B:$B,"")</f>
        <v/>
      </c>
      <c r="BP1123" s="14" t="str">
        <f>_xlfn.XLOOKUP(B1123,'[5]Cells Huawei 19042026 15h'!$B:$B,'[5]Cells Huawei 19042026 15h'!$B:$B,"")</f>
        <v/>
      </c>
      <c r="BQ1123" s="9" t="str">
        <f>_xlfn.XLOOKUP(B1123,'[6]cells down 19042026 9H40'!$B:$B,'[6]cells down 19042026 9H40'!$B:$B,"")</f>
        <v/>
      </c>
      <c r="BR1123" s="9" t="s">
        <v>1700</v>
      </c>
      <c r="BS1123" s="9" t="s">
        <v>12</v>
      </c>
      <c r="BT1123" s="108"/>
    </row>
    <row r="1124" spans="1:72" s="9" customFormat="1" x14ac:dyDescent="0.35">
      <c r="A1124" s="1" t="s">
        <v>57</v>
      </c>
      <c r="B1124" s="8" t="s">
        <v>58</v>
      </c>
      <c r="C1124" s="3" t="str">
        <f>_xlfn.XLOOKUP(B1124,'[1]daily break down'!$D:$D,'[1]daily break down'!$E:$E,"")</f>
        <v>Yaounde</v>
      </c>
      <c r="D1124" s="1" t="s">
        <v>18</v>
      </c>
      <c r="E1124" s="1" t="s">
        <v>5530</v>
      </c>
      <c r="F1124" s="3" t="s">
        <v>37</v>
      </c>
      <c r="G1124" s="1" t="s">
        <v>38</v>
      </c>
      <c r="H1124" s="34" t="str">
        <f>_xlfn.XLOOKUP(B1124,[2]CALCULATION!$B:$B,[2]CALCULATION!$H:$H,"")</f>
        <v>ZTE</v>
      </c>
      <c r="I1124" s="28">
        <v>0</v>
      </c>
      <c r="J1124" s="28">
        <v>0</v>
      </c>
      <c r="K1124" s="28">
        <v>0</v>
      </c>
      <c r="L1124" s="28">
        <v>2.9179793284308273</v>
      </c>
      <c r="M1124" s="28">
        <v>0</v>
      </c>
      <c r="N1124" s="28">
        <v>0</v>
      </c>
      <c r="O1124" s="28">
        <v>9.5417668998068767E-3</v>
      </c>
      <c r="P1124" s="28">
        <v>2.9917095421949425</v>
      </c>
      <c r="Q1124" s="28">
        <v>15.80209341015258</v>
      </c>
      <c r="R1124" s="28">
        <v>0</v>
      </c>
      <c r="S1124" s="93">
        <v>0</v>
      </c>
      <c r="T1124" s="93">
        <f>_xlfn.XLOOKUP(B1124,'[3]Nur des jours'!$B:$B,'[3]Nur des jours'!$U:$U,"")</f>
        <v>0</v>
      </c>
      <c r="U1124" s="93">
        <v>3.3558840063578486</v>
      </c>
      <c r="V1124" s="93">
        <v>0</v>
      </c>
      <c r="W1124" s="93">
        <v>0</v>
      </c>
      <c r="X1124" s="93">
        <v>0</v>
      </c>
      <c r="Y1124" s="93">
        <v>1.5368843687666398</v>
      </c>
      <c r="Z1124" s="93">
        <v>0</v>
      </c>
      <c r="AA1124" s="93">
        <v>0</v>
      </c>
      <c r="AB1124" s="93">
        <v>0</v>
      </c>
      <c r="AC1124" s="93">
        <f>_xlfn.XLOOKUP(B1124,'[3]Nur des jours'!$B:$B,'[3]Nur des jours'!$N:$N,"")</f>
        <v>0</v>
      </c>
      <c r="AD1124" s="93">
        <v>0</v>
      </c>
      <c r="AE1124" s="93">
        <v>0</v>
      </c>
      <c r="AF1124" s="93">
        <v>0</v>
      </c>
      <c r="AG1124" s="93"/>
      <c r="AH1124" s="93">
        <v>0</v>
      </c>
      <c r="AI1124" s="93">
        <v>0</v>
      </c>
      <c r="AJ1124" s="93">
        <v>0</v>
      </c>
      <c r="AK1124" s="93">
        <v>0</v>
      </c>
      <c r="AL1124" s="93">
        <v>0</v>
      </c>
      <c r="AM1124" s="49" t="s">
        <v>5559</v>
      </c>
      <c r="AN1124" s="49"/>
      <c r="AO1124" s="48" t="str" cm="1">
        <f t="array" ref="AO1124">IFERROR(_xlfn.IFS(
AQ1124="MPR ISSUE","PDH",
AQ1124="BSS Hardware Issue","BSS",
AQ1124="Sites strategiques, MLL, Pylone, etc.","ENVTECH",
AQ1124="AKTIVCO DEFAUT GE &amp; POWER Cabinet","AKTIVCO",
AQ1124="AKTIVCO Coupure ENEO &amp; Baisse de tension","AKTIVCO GRID ONLY",
AQ1124="Coupure ENEO &amp; Baisse de tension","IHS GRID ONLY",
AQ1124="Defaut GE &amp; POWER Cabinet","IHS",
AQ1124="Sharing","Partners",
AQ1124="Sites strategiques &amp; DataCenter","SST &amp; DC",
AQ1124="Exclu","Exclu",
AQ1124="SAT","SAT",
AQ1124="SPARE-ISSUE","SPARE-ISSUE",
AQ1124="Fiber CAmtel","TRANS_FO_CAMTEL",
AQ1124="Fiber AOF","Fiber AOF",
AQ1124="Projet OCM (HUAWEI)","TRAVAUX-HUAWEI",
AQ1124="Projet OCM (NOKIA)","TRAVAUX-NOKIA",
AQ1124="ACCESS-ISSUE","ACCESS-ISSUE",
AQ1124="Projet OCM (ZTE, NOKIA, autres projets)","TRAVAUX OCM",
AQ1124="No root CAuse","No root cause",
AQ1124="ODU HS","PDH",
AQ1124="IP &amp; VLAN","PDH",
AQ1124="Warehouse HUAWEI","SPARE-ISSUE",
AQ1124="SPARE-HS","SPARE-ISSUE",
AQ1124="Power Telco","BSS",AQ1124="no impacts","no impacts"
),"")</f>
        <v>No root cause</v>
      </c>
      <c r="AP1124" s="48" t="str" cm="1">
        <f t="array" ref="AP1124">IFERROR(_xlfn.IFS(
AQ1124="MPR ISSUE","TX ISSUE",
AQ1124="BSS Hardware Issue","RAN ISSUE",
AQ1124="Sites strategiques, MLL, Pylone, etc.","ENVTECH",
AQ1124="AKTIVCO DEFAUT GE &amp; POWER Cabinet","POWER ISSUE",
AQ1124="AKTIVCO Coupure ENEO &amp; Baisse de tension","POWER ISSUE",
AQ1124="Coupure ENEO &amp; Baisse de tension","POWER ISSUE",
AQ1124="Defaut GE &amp; POWER Cabinet","POWER ISSUE",
AQ1124="Sharing","POWER ISSUE",
AQ1124="Sites strategiques &amp; DataCenter","POWER ISSUE",
AQ1124="Exclu","Exclu",
AQ1124="SAT","TX ISSUE",
AQ1124="SPARE-ISSUE","SPARE-ISSUE",
AQ1124="Fiber CAmtel","TX ISSUE",
AQ1124="Fiber AOF","TX ISSUE",
AQ1124="Projet OCM (HUAWEI)","TRAVAUX-HUAWEI",
AQ1124="Projet OCM (NOKIA)","TRAVAUX -NOKIA",
AQ1124="ACCESS-ISSUE","ACCESS-ISSUE",
AQ1124="Projet OCM (ZTE, NOKIA, autres projets)","TRAVAUX OCM",
AQ1124="No root CAuse","No root cause",
AQ1124="ODU HS","TX ISSUE",
AQ1124="IP &amp; VLAN","TX ISSUE",
AQ1124="Warehouse HUAWEI","SPARE-ISSUE",
AQ1124="SPARE-HS","SPARE-ISSUE",
AQ1124="Power Telco","RAN ISSUE",AQ1124="no impacts","no impacts"
),"")</f>
        <v>No root cause</v>
      </c>
      <c r="AQ1124" s="67" t="s">
        <v>5344</v>
      </c>
      <c r="AR1124" s="48" t="str" cm="1">
        <f t="array" ref="AR1124">IFERROR(_xlfn.IFS(
AQ1124="MPR ISSUE","ACTIVE",
AQ1124="BSS Hardware Issue","ACTIVE",
AQ1124="Sites strategiques, MLL, Pylone, etc.","PASSIVE",
AQ1124="AKTIVCO DEFAUT GE &amp; POWER Cabinet","PASSIVE",
AQ1124="AKTIVCO Coupure ENEO &amp; Baisse de tension","PASSIVE",
AQ1124="Coupure ENEO &amp; Baisse de tension","PASSIVE",
AQ1124="Defaut GE &amp; POWER Cabinet","PASSIVE",
AQ1124="Sharing","PASSIVE",
AQ1124="Sites strategiques &amp; DataCenter","PASSIVE",
AQ1124="Exclu","Exclu",
AQ1124="SAT","ACTIVE",
AQ1124="SPARE-ISSUE","SPARE-ISSUE",
AQ1124="Fiber CAmtel","ACTIVE",
AQ1124="Fiber AOF","ACTIVE",
AQ1124="Projet OCM (HUAWEI)","PLANNED WORKS",
AQ1124="Projet OCM (NOKIA)","PLANNED WORKS",
AQ1124="ACCESS-ISSUE","ACCESS-ISSUE",
AQ1124="Projet OCM (ZTE, NOKIA, autres projets)","PLANNED WORKS",
AQ1124="No root CAuse","No root cause",
AQ1124="ODU HS","ACTIVE",
AQ1124="IP &amp; VLAN","ACTIVE",
AQ1124="Warehouse HUAWEI","SPARE-ISSUE",
AQ1124="SPARE-HS","SPARE-ISSUE",
AQ1124="Power Telco","ACTIVE", AQ1124="no impacts","no impacts"
),"")</f>
        <v>No root cause</v>
      </c>
      <c r="AS1124" s="92" t="s">
        <v>5537</v>
      </c>
      <c r="AT1124" s="98" t="s">
        <v>58</v>
      </c>
      <c r="AV1124" s="17" t="s">
        <v>5537</v>
      </c>
      <c r="AW1124" s="7" t="s">
        <v>5537</v>
      </c>
      <c r="AX1124" s="6" t="s">
        <v>5537</v>
      </c>
      <c r="AY1124" s="7"/>
      <c r="AZ1124" s="3" t="s">
        <v>5537</v>
      </c>
      <c r="BA1124" s="18" t="s">
        <v>5537</v>
      </c>
      <c r="BB1124" s="18" t="s">
        <v>5537</v>
      </c>
      <c r="BC1124" s="18" t="s">
        <v>5537</v>
      </c>
      <c r="BD1124" s="18" t="s">
        <v>5537</v>
      </c>
      <c r="BE1124" s="18" t="s">
        <v>5537</v>
      </c>
      <c r="BF1124" s="18" t="s">
        <v>5537</v>
      </c>
      <c r="BG1124" s="18" t="s">
        <v>5537</v>
      </c>
      <c r="BH1124" s="18" t="s">
        <v>5537</v>
      </c>
      <c r="BI1124" s="18" t="s">
        <v>5537</v>
      </c>
      <c r="BJ1124" s="18" t="s">
        <v>5537</v>
      </c>
      <c r="BK1124" s="18" t="s">
        <v>5537</v>
      </c>
      <c r="BL1124" s="9" t="s">
        <v>5537</v>
      </c>
      <c r="BM1124" s="14" t="s">
        <v>5537</v>
      </c>
      <c r="BN1124" s="14" t="s">
        <v>5537</v>
      </c>
      <c r="BO1124" s="14" t="str">
        <f>_xlfn.XLOOKUP(B1124,'[4]cell downs 18042026 17h'!$B:$B,'[4]cell downs 18042026 17h'!$B:$B,"")</f>
        <v/>
      </c>
      <c r="BP1124" s="14" t="str">
        <f>_xlfn.XLOOKUP(B1124,'[5]Cells Huawei 19042026 15h'!$B:$B,'[5]Cells Huawei 19042026 15h'!$B:$B,"")</f>
        <v/>
      </c>
      <c r="BQ1124" s="9" t="str">
        <f>_xlfn.XLOOKUP(B1124,'[6]cells down 19042026 9H40'!$B:$B,'[6]cells down 19042026 9H40'!$B:$B,"")</f>
        <v/>
      </c>
      <c r="BR1124" s="9" t="s">
        <v>5537</v>
      </c>
      <c r="BS1124" s="9" t="s">
        <v>5537</v>
      </c>
      <c r="BT1124" s="108"/>
    </row>
    <row r="1125" spans="1:72" s="9" customFormat="1" x14ac:dyDescent="0.35">
      <c r="A1125" s="1" t="s">
        <v>603</v>
      </c>
      <c r="B1125" s="8" t="s">
        <v>604</v>
      </c>
      <c r="C1125" s="3" t="str">
        <f>_xlfn.XLOOKUP(B1125,'[1]daily break down'!$D:$D,'[1]daily break down'!$E:$E,"")</f>
        <v>Maroua</v>
      </c>
      <c r="D1125" s="1" t="s">
        <v>11</v>
      </c>
      <c r="E1125" s="1" t="s">
        <v>12</v>
      </c>
      <c r="F1125" s="3" t="s">
        <v>55</v>
      </c>
      <c r="G1125" s="1" t="s">
        <v>84</v>
      </c>
      <c r="H1125" s="32" t="str">
        <f>_xlfn.XLOOKUP(B1125,[2]CALCULATION!$B:$B,[2]CALCULATION!$H:$H,"")</f>
        <v>Huawei</v>
      </c>
      <c r="I1125" s="28">
        <v>0</v>
      </c>
      <c r="J1125" s="28">
        <v>0</v>
      </c>
      <c r="K1125" s="28">
        <v>0</v>
      </c>
      <c r="L1125" s="28">
        <v>0</v>
      </c>
      <c r="M1125" s="28">
        <v>0</v>
      </c>
      <c r="N1125" s="28">
        <v>0</v>
      </c>
      <c r="O1125" s="28">
        <v>0</v>
      </c>
      <c r="P1125" s="28">
        <v>1.0170631761278193</v>
      </c>
      <c r="Q1125" s="28">
        <v>0</v>
      </c>
      <c r="R1125" s="28">
        <v>0</v>
      </c>
      <c r="S1125" s="93">
        <v>0</v>
      </c>
      <c r="T1125" s="93">
        <f>_xlfn.XLOOKUP(B1125,'[3]Nur des jours'!$B:$B,'[3]Nur des jours'!$U:$U,"")</f>
        <v>0</v>
      </c>
      <c r="U1125" s="93">
        <v>0</v>
      </c>
      <c r="V1125" s="93">
        <v>0</v>
      </c>
      <c r="W1125" s="93">
        <v>0</v>
      </c>
      <c r="X1125" s="93">
        <v>0</v>
      </c>
      <c r="Y1125" s="93">
        <v>0</v>
      </c>
      <c r="Z1125" s="93">
        <v>1.7775865857382154</v>
      </c>
      <c r="AA1125" s="93">
        <v>0</v>
      </c>
      <c r="AB1125" s="93">
        <v>0</v>
      </c>
      <c r="AC1125" s="93">
        <f>_xlfn.XLOOKUP(B1125,'[3]Nur des jours'!$B:$B,'[3]Nur des jours'!$N:$N,"")</f>
        <v>0</v>
      </c>
      <c r="AD1125" s="93">
        <v>0</v>
      </c>
      <c r="AE1125" s="93">
        <v>0</v>
      </c>
      <c r="AF1125" s="93">
        <v>0</v>
      </c>
      <c r="AG1125" s="93"/>
      <c r="AH1125" s="93">
        <v>0</v>
      </c>
      <c r="AI1125" s="93">
        <v>0</v>
      </c>
      <c r="AJ1125" s="93">
        <v>0</v>
      </c>
      <c r="AK1125" s="93">
        <v>0</v>
      </c>
      <c r="AL1125" s="93">
        <v>0</v>
      </c>
      <c r="AM1125" s="49" t="s">
        <v>5559</v>
      </c>
      <c r="AN1125" s="49"/>
      <c r="AO1125" s="48" t="str" cm="1">
        <f t="array" ref="AO1125">IFERROR(_xlfn.IFS(
AQ1125="MPR ISSUE","PDH",
AQ1125="BSS Hardware Issue","BSS",
AQ1125="Sites strategiques, MLL, Pylone, etc.","ENVTECH",
AQ1125="AKTIVCO DEFAUT GE &amp; POWER Cabinet","AKTIVCO",
AQ1125="AKTIVCO Coupure ENEO &amp; Baisse de tension","AKTIVCO GRID ONLY",
AQ1125="Coupure ENEO &amp; Baisse de tension","IHS GRID ONLY",
AQ1125="Defaut GE &amp; POWER Cabinet","IHS",
AQ1125="Sharing","Partners",
AQ1125="Sites strategiques &amp; DataCenter","SST &amp; DC",
AQ1125="Exclu","Exclu",
AQ1125="SAT","SAT",
AQ1125="SPARE-ISSUE","SPARE-ISSUE",
AQ1125="Fiber CAmtel","TRANS_FO_CAMTEL",
AQ1125="Fiber AOF","Fiber AOF",
AQ1125="Projet OCM (HUAWEI)","TRAVAUX-HUAWEI",
AQ1125="Projet OCM (NOKIA)","TRAVAUX-NOKIA",
AQ1125="ACCESS-ISSUE","ACCESS-ISSUE",
AQ1125="Projet OCM (ZTE, NOKIA, autres projets)","TRAVAUX OCM",
AQ1125="No root CAuse","No root cause",
AQ1125="ODU HS","PDH",
AQ1125="IP &amp; VLAN","PDH",
AQ1125="Warehouse HUAWEI","SPARE-ISSUE",
AQ1125="SPARE-HS","SPARE-ISSUE",
AQ1125="Power Telco","BSS",AQ1125="no impacts","no impacts"
),"")</f>
        <v>No root cause</v>
      </c>
      <c r="AP1125" s="48" t="str" cm="1">
        <f t="array" ref="AP1125">IFERROR(_xlfn.IFS(
AQ1125="MPR ISSUE","TX ISSUE",
AQ1125="BSS Hardware Issue","RAN ISSUE",
AQ1125="Sites strategiques, MLL, Pylone, etc.","ENVTECH",
AQ1125="AKTIVCO DEFAUT GE &amp; POWER Cabinet","POWER ISSUE",
AQ1125="AKTIVCO Coupure ENEO &amp; Baisse de tension","POWER ISSUE",
AQ1125="Coupure ENEO &amp; Baisse de tension","POWER ISSUE",
AQ1125="Defaut GE &amp; POWER Cabinet","POWER ISSUE",
AQ1125="Sharing","POWER ISSUE",
AQ1125="Sites strategiques &amp; DataCenter","POWER ISSUE",
AQ1125="Exclu","Exclu",
AQ1125="SAT","TX ISSUE",
AQ1125="SPARE-ISSUE","SPARE-ISSUE",
AQ1125="Fiber CAmtel","TX ISSUE",
AQ1125="Fiber AOF","TX ISSUE",
AQ1125="Projet OCM (HUAWEI)","TRAVAUX-HUAWEI",
AQ1125="Projet OCM (NOKIA)","TRAVAUX -NOKIA",
AQ1125="ACCESS-ISSUE","ACCESS-ISSUE",
AQ1125="Projet OCM (ZTE, NOKIA, autres projets)","TRAVAUX OCM",
AQ1125="No root CAuse","No root cause",
AQ1125="ODU HS","TX ISSUE",
AQ1125="IP &amp; VLAN","TX ISSUE",
AQ1125="Warehouse HUAWEI","SPARE-ISSUE",
AQ1125="SPARE-HS","SPARE-ISSUE",
AQ1125="Power Telco","RAN ISSUE",AQ1125="no impacts","no impacts"
),"")</f>
        <v>No root cause</v>
      </c>
      <c r="AQ1125" s="126" t="s">
        <v>5344</v>
      </c>
      <c r="AR1125" s="48" t="str" cm="1">
        <f t="array" ref="AR1125">IFERROR(_xlfn.IFS(
AQ1125="MPR ISSUE","ACTIVE",
AQ1125="BSS Hardware Issue","ACTIVE",
AQ1125="Sites strategiques, MLL, Pylone, etc.","PASSIVE",
AQ1125="AKTIVCO DEFAUT GE &amp; POWER Cabinet","PASSIVE",
AQ1125="AKTIVCO Coupure ENEO &amp; Baisse de tension","PASSIVE",
AQ1125="Coupure ENEO &amp; Baisse de tension","PASSIVE",
AQ1125="Defaut GE &amp; POWER Cabinet","PASSIVE",
AQ1125="Sharing","PASSIVE",
AQ1125="Sites strategiques &amp; DataCenter","PASSIVE",
AQ1125="Exclu","Exclu",
AQ1125="SAT","ACTIVE",
AQ1125="SPARE-ISSUE","SPARE-ISSUE",
AQ1125="Fiber CAmtel","ACTIVE",
AQ1125="Fiber AOF","ACTIVE",
AQ1125="Projet OCM (HUAWEI)","PLANNED WORKS",
AQ1125="Projet OCM (NOKIA)","PLANNED WORKS",
AQ1125="ACCESS-ISSUE","ACCESS-ISSUE",
AQ1125="Projet OCM (ZTE, NOKIA, autres projets)","PLANNED WORKS",
AQ1125="No root CAuse","No root cause",
AQ1125="ODU HS","ACTIVE",
AQ1125="IP &amp; VLAN","ACTIVE",
AQ1125="Warehouse HUAWEI","SPARE-ISSUE",
AQ1125="SPARE-HS","SPARE-ISSUE",
AQ1125="Power Telco","ACTIVE", AQ1125="no impacts","no impacts"
),"")</f>
        <v>No root cause</v>
      </c>
      <c r="AS1125" s="92" t="s">
        <v>5537</v>
      </c>
      <c r="AT1125" s="98" t="s">
        <v>604</v>
      </c>
      <c r="AV1125" s="17" t="s">
        <v>5537</v>
      </c>
      <c r="AW1125" s="7" t="s">
        <v>5537</v>
      </c>
      <c r="AX1125" s="6" t="s">
        <v>5537</v>
      </c>
      <c r="AY1125" s="7"/>
      <c r="AZ1125" s="3" t="s">
        <v>5537</v>
      </c>
      <c r="BA1125" s="18" t="s">
        <v>5537</v>
      </c>
      <c r="BB1125" s="18" t="s">
        <v>5537</v>
      </c>
      <c r="BC1125" s="18" t="s">
        <v>5537</v>
      </c>
      <c r="BD1125" s="18" t="s">
        <v>5537</v>
      </c>
      <c r="BE1125" s="18" t="s">
        <v>5537</v>
      </c>
      <c r="BF1125" s="18" t="s">
        <v>5537</v>
      </c>
      <c r="BG1125" s="18" t="s">
        <v>5537</v>
      </c>
      <c r="BH1125" s="18" t="s">
        <v>5537</v>
      </c>
      <c r="BI1125" s="18" t="s">
        <v>5537</v>
      </c>
      <c r="BJ1125" s="18" t="s">
        <v>5537</v>
      </c>
      <c r="BK1125" s="18" t="s">
        <v>5537</v>
      </c>
      <c r="BL1125" s="9" t="s">
        <v>5537</v>
      </c>
      <c r="BM1125" s="14" t="s">
        <v>5537</v>
      </c>
      <c r="BN1125" s="14" t="s">
        <v>5537</v>
      </c>
      <c r="BO1125" s="14" t="str">
        <f>_xlfn.XLOOKUP(B1125,'[4]cell downs 18042026 17h'!$B:$B,'[4]cell downs 18042026 17h'!$B:$B,"")</f>
        <v/>
      </c>
      <c r="BP1125" s="14" t="str">
        <f>_xlfn.XLOOKUP(B1125,'[5]Cells Huawei 19042026 15h'!$B:$B,'[5]Cells Huawei 19042026 15h'!$B:$B,"")</f>
        <v/>
      </c>
      <c r="BQ1125" s="9" t="str">
        <f>_xlfn.XLOOKUP(B1125,'[6]cells down 19042026 9H40'!$B:$B,'[6]cells down 19042026 9H40'!$B:$B,"")</f>
        <v/>
      </c>
      <c r="BR1125" s="9" t="s">
        <v>604</v>
      </c>
      <c r="BS1125" s="9" t="s">
        <v>12</v>
      </c>
      <c r="BT1125" s="108"/>
    </row>
    <row r="1126" spans="1:72" s="9" customFormat="1" x14ac:dyDescent="0.35">
      <c r="A1126" s="1" t="s">
        <v>2033</v>
      </c>
      <c r="B1126" s="8" t="s">
        <v>2034</v>
      </c>
      <c r="C1126" s="3" t="str">
        <f>_xlfn.XLOOKUP(B1126,'[1]daily break down'!$D:$D,'[1]daily break down'!$E:$E,"")</f>
        <v>CENTRE</v>
      </c>
      <c r="D1126" s="1" t="s">
        <v>21</v>
      </c>
      <c r="E1126" s="1" t="s">
        <v>36</v>
      </c>
      <c r="F1126" s="3" t="s">
        <v>37</v>
      </c>
      <c r="G1126" s="1" t="s">
        <v>2035</v>
      </c>
      <c r="H1126" s="33" t="str">
        <f>_xlfn.XLOOKUP(B1126,[2]CALCULATION!$B:$B,[2]CALCULATION!$H:$H,"")</f>
        <v>NOKIA</v>
      </c>
      <c r="I1126" s="28">
        <v>0</v>
      </c>
      <c r="J1126" s="28">
        <v>2.7557132383088576</v>
      </c>
      <c r="K1126" s="28">
        <v>13.868556899607057</v>
      </c>
      <c r="L1126" s="28">
        <v>15.277168942620083</v>
      </c>
      <c r="M1126" s="28">
        <v>13.868556899607057</v>
      </c>
      <c r="N1126" s="28">
        <v>16.475857390383077</v>
      </c>
      <c r="O1126" s="28">
        <v>11.797636780782634</v>
      </c>
      <c r="P1126" s="28">
        <v>0</v>
      </c>
      <c r="Q1126" s="28">
        <v>3.2995751239518789</v>
      </c>
      <c r="R1126" s="28">
        <v>9.0302263954605291</v>
      </c>
      <c r="S1126" s="93">
        <v>0</v>
      </c>
      <c r="T1126" s="93">
        <f>_xlfn.XLOOKUP(B1126,'[3]Nur des jours'!$B:$B,'[3]Nur des jours'!$U:$U,"")</f>
        <v>0</v>
      </c>
      <c r="U1126" s="93">
        <v>0</v>
      </c>
      <c r="V1126" s="93">
        <v>0</v>
      </c>
      <c r="W1126" s="93">
        <v>0</v>
      </c>
      <c r="X1126" s="93">
        <v>0</v>
      </c>
      <c r="Y1126" s="93">
        <v>0</v>
      </c>
      <c r="Z1126" s="93">
        <v>0</v>
      </c>
      <c r="AA1126" s="93">
        <v>0</v>
      </c>
      <c r="AB1126" s="93">
        <v>0</v>
      </c>
      <c r="AC1126" s="93">
        <f>_xlfn.XLOOKUP(B1126,'[3]Nur des jours'!$B:$B,'[3]Nur des jours'!$N:$N,"")</f>
        <v>0</v>
      </c>
      <c r="AD1126" s="93">
        <v>0</v>
      </c>
      <c r="AE1126" s="93">
        <v>0</v>
      </c>
      <c r="AF1126" s="93">
        <v>0</v>
      </c>
      <c r="AG1126" s="93"/>
      <c r="AH1126" s="93">
        <v>0</v>
      </c>
      <c r="AI1126" s="93">
        <v>0</v>
      </c>
      <c r="AJ1126" s="93">
        <v>0</v>
      </c>
      <c r="AK1126" s="93">
        <v>0</v>
      </c>
      <c r="AL1126" s="93">
        <v>0</v>
      </c>
      <c r="AM1126" s="49" t="s">
        <v>5559</v>
      </c>
      <c r="AN1126" s="49"/>
      <c r="AO1126" s="48" t="str" cm="1">
        <f t="array" ref="AO1126">IFERROR(_xlfn.IFS(
AQ1126="MPR ISSUE","PDH",
AQ1126="BSS Hardware Issue","BSS",
AQ1126="Sites strategiques, MLL, Pylone, etc.","ENVTECH",
AQ1126="AKTIVCO DEFAUT GE &amp; POWER Cabinet","AKTIVCO",
AQ1126="AKTIVCO Coupure ENEO &amp; Baisse de tension","AKTIVCO GRID ONLY",
AQ1126="Coupure ENEO &amp; Baisse de tension","IHS GRID ONLY",
AQ1126="Defaut GE &amp; POWER Cabinet","IHS",
AQ1126="Sharing","Partners",
AQ1126="Sites strategiques &amp; DataCenter","SST &amp; DC",
AQ1126="Exclu","Exclu",
AQ1126="SAT","SAT",
AQ1126="SPARE-ISSUE","SPARE-ISSUE",
AQ1126="Fiber CAmtel","TRANS_FO_CAMTEL",
AQ1126="Fiber AOF","Fiber AOF",
AQ1126="Projet OCM (HUAWEI)","TRAVAUX-HUAWEI",
AQ1126="Projet OCM (NOKIA)","TRAVAUX-NOKIA",
AQ1126="ACCESS-ISSUE","ACCESS-ISSUE",
AQ1126="Projet OCM (ZTE, NOKIA, autres projets)","TRAVAUX OCM",
AQ1126="No root CAuse","No root cause",
AQ1126="ODU HS","PDH",
AQ1126="IP &amp; VLAN","PDH",
AQ1126="Warehouse HUAWEI","SPARE-ISSUE",
AQ1126="SPARE-HS","SPARE-ISSUE",
AQ1126="Power Telco","BSS",AQ1126="no impacts","no impacts"
),"")</f>
        <v>No root cause</v>
      </c>
      <c r="AP1126" s="48" t="str" cm="1">
        <f t="array" ref="AP1126">IFERROR(_xlfn.IFS(
AQ1126="MPR ISSUE","TX ISSUE",
AQ1126="BSS Hardware Issue","RAN ISSUE",
AQ1126="Sites strategiques, MLL, Pylone, etc.","ENVTECH",
AQ1126="AKTIVCO DEFAUT GE &amp; POWER Cabinet","POWER ISSUE",
AQ1126="AKTIVCO Coupure ENEO &amp; Baisse de tension","POWER ISSUE",
AQ1126="Coupure ENEO &amp; Baisse de tension","POWER ISSUE",
AQ1126="Defaut GE &amp; POWER Cabinet","POWER ISSUE",
AQ1126="Sharing","POWER ISSUE",
AQ1126="Sites strategiques &amp; DataCenter","POWER ISSUE",
AQ1126="Exclu","Exclu",
AQ1126="SAT","TX ISSUE",
AQ1126="SPARE-ISSUE","SPARE-ISSUE",
AQ1126="Fiber CAmtel","TX ISSUE",
AQ1126="Fiber AOF","TX ISSUE",
AQ1126="Projet OCM (HUAWEI)","TRAVAUX-HUAWEI",
AQ1126="Projet OCM (NOKIA)","TRAVAUX -NOKIA",
AQ1126="ACCESS-ISSUE","ACCESS-ISSUE",
AQ1126="Projet OCM (ZTE, NOKIA, autres projets)","TRAVAUX OCM",
AQ1126="No root CAuse","No root cause",
AQ1126="ODU HS","TX ISSUE",
AQ1126="IP &amp; VLAN","TX ISSUE",
AQ1126="Warehouse HUAWEI","SPARE-ISSUE",
AQ1126="SPARE-HS","SPARE-ISSUE",
AQ1126="Power Telco","RAN ISSUE",AQ1126="no impacts","no impacts"
),"")</f>
        <v>No root cause</v>
      </c>
      <c r="AQ1126" s="67" t="s">
        <v>5344</v>
      </c>
      <c r="AR1126" s="48" t="str" cm="1">
        <f t="array" ref="AR1126">IFERROR(_xlfn.IFS(
AQ1126="MPR ISSUE","ACTIVE",
AQ1126="BSS Hardware Issue","ACTIVE",
AQ1126="Sites strategiques, MLL, Pylone, etc.","PASSIVE",
AQ1126="AKTIVCO DEFAUT GE &amp; POWER Cabinet","PASSIVE",
AQ1126="AKTIVCO Coupure ENEO &amp; Baisse de tension","PASSIVE",
AQ1126="Coupure ENEO &amp; Baisse de tension","PASSIVE",
AQ1126="Defaut GE &amp; POWER Cabinet","PASSIVE",
AQ1126="Sharing","PASSIVE",
AQ1126="Sites strategiques &amp; DataCenter","PASSIVE",
AQ1126="Exclu","Exclu",
AQ1126="SAT","ACTIVE",
AQ1126="SPARE-ISSUE","SPARE-ISSUE",
AQ1126="Fiber CAmtel","ACTIVE",
AQ1126="Fiber AOF","ACTIVE",
AQ1126="Projet OCM (HUAWEI)","PLANNED WORKS",
AQ1126="Projet OCM (NOKIA)","PLANNED WORKS",
AQ1126="ACCESS-ISSUE","ACCESS-ISSUE",
AQ1126="Projet OCM (ZTE, NOKIA, autres projets)","PLANNED WORKS",
AQ1126="No root CAuse","No root cause",
AQ1126="ODU HS","ACTIVE",
AQ1126="IP &amp; VLAN","ACTIVE",
AQ1126="Warehouse HUAWEI","SPARE-ISSUE",
AQ1126="SPARE-HS","SPARE-ISSUE",
AQ1126="Power Telco","ACTIVE", AQ1126="no impacts","no impacts"
),"")</f>
        <v>No root cause</v>
      </c>
      <c r="AS1126" s="92" t="s">
        <v>5537</v>
      </c>
      <c r="AT1126" s="98" t="s">
        <v>2034</v>
      </c>
      <c r="AV1126" s="17" t="s">
        <v>5537</v>
      </c>
      <c r="AW1126" s="7" t="s">
        <v>5537</v>
      </c>
      <c r="AX1126" s="6" t="s">
        <v>5537</v>
      </c>
      <c r="AY1126" s="7"/>
      <c r="AZ1126" s="3" t="s">
        <v>5537</v>
      </c>
      <c r="BA1126" s="18" t="s">
        <v>5537</v>
      </c>
      <c r="BB1126" s="18" t="s">
        <v>5537</v>
      </c>
      <c r="BC1126" s="18" t="s">
        <v>5537</v>
      </c>
      <c r="BD1126" s="18" t="s">
        <v>5537</v>
      </c>
      <c r="BE1126" s="18" t="s">
        <v>5537</v>
      </c>
      <c r="BF1126" s="18" t="s">
        <v>5537</v>
      </c>
      <c r="BG1126" s="18" t="s">
        <v>5537</v>
      </c>
      <c r="BH1126" s="18" t="s">
        <v>5537</v>
      </c>
      <c r="BI1126" s="18" t="s">
        <v>5537</v>
      </c>
      <c r="BJ1126" s="18" t="s">
        <v>5537</v>
      </c>
      <c r="BK1126" s="18" t="s">
        <v>5537</v>
      </c>
      <c r="BL1126" s="9" t="s">
        <v>5537</v>
      </c>
      <c r="BM1126" s="14" t="s">
        <v>5537</v>
      </c>
      <c r="BN1126" s="14" t="s">
        <v>5537</v>
      </c>
      <c r="BO1126" s="14" t="str">
        <f>_xlfn.XLOOKUP(B1126,'[4]cell downs 18042026 17h'!$B:$B,'[4]cell downs 18042026 17h'!$B:$B,"")</f>
        <v/>
      </c>
      <c r="BP1126" s="14" t="str">
        <f>_xlfn.XLOOKUP(B1126,'[5]Cells Huawei 19042026 15h'!$B:$B,'[5]Cells Huawei 19042026 15h'!$B:$B,"")</f>
        <v/>
      </c>
      <c r="BQ1126" s="9" t="str">
        <f>_xlfn.XLOOKUP(B1126,'[6]cells down 19042026 9H40'!$B:$B,'[6]cells down 19042026 9H40'!$B:$B,"")</f>
        <v/>
      </c>
      <c r="BR1126" s="9" t="s">
        <v>5537</v>
      </c>
      <c r="BS1126" s="9" t="s">
        <v>5537</v>
      </c>
      <c r="BT1126" s="108"/>
    </row>
    <row r="1127" spans="1:72" s="9" customFormat="1" x14ac:dyDescent="0.35">
      <c r="A1127" s="1" t="s">
        <v>2311</v>
      </c>
      <c r="B1127" s="8" t="s">
        <v>2312</v>
      </c>
      <c r="C1127" s="3" t="str">
        <f>_xlfn.XLOOKUP(B1127,'[1]daily break down'!$D:$D,'[1]daily break down'!$E:$E,"")</f>
        <v>Yaounde</v>
      </c>
      <c r="D1127" s="1" t="s">
        <v>11</v>
      </c>
      <c r="E1127" s="1" t="s">
        <v>12</v>
      </c>
      <c r="F1127" s="3" t="s">
        <v>37</v>
      </c>
      <c r="G1127" s="1" t="s">
        <v>38</v>
      </c>
      <c r="H1127" s="34" t="str">
        <f>_xlfn.XLOOKUP(B1127,[2]CALCULATION!$B:$B,[2]CALCULATION!$H:$H,"")</f>
        <v>ZTE</v>
      </c>
      <c r="I1127" s="28">
        <v>0</v>
      </c>
      <c r="J1127" s="28">
        <v>0</v>
      </c>
      <c r="K1127" s="28">
        <v>0</v>
      </c>
      <c r="L1127" s="28">
        <v>0</v>
      </c>
      <c r="M1127" s="28">
        <v>0</v>
      </c>
      <c r="N1127" s="28">
        <v>0</v>
      </c>
      <c r="O1127" s="28">
        <v>0</v>
      </c>
      <c r="P1127" s="28">
        <v>0</v>
      </c>
      <c r="Q1127" s="28">
        <v>11.548855273333279</v>
      </c>
      <c r="R1127" s="28">
        <v>0</v>
      </c>
      <c r="S1127" s="93">
        <v>0</v>
      </c>
      <c r="T1127" s="93">
        <f>_xlfn.XLOOKUP(B1127,'[3]Nur des jours'!$B:$B,'[3]Nur des jours'!$U:$U,"")</f>
        <v>0</v>
      </c>
      <c r="U1127" s="93">
        <v>0</v>
      </c>
      <c r="V1127" s="93">
        <v>0</v>
      </c>
      <c r="W1127" s="93">
        <v>0</v>
      </c>
      <c r="X1127" s="93">
        <v>1.9815842115325903</v>
      </c>
      <c r="Y1127" s="93">
        <v>0</v>
      </c>
      <c r="Z1127" s="93">
        <v>0</v>
      </c>
      <c r="AA1127" s="93">
        <v>0</v>
      </c>
      <c r="AB1127" s="93">
        <v>0.36404961861468516</v>
      </c>
      <c r="AC1127" s="93">
        <f>_xlfn.XLOOKUP(B1127,'[3]Nur des jours'!$B:$B,'[3]Nur des jours'!$N:$N,"")</f>
        <v>0</v>
      </c>
      <c r="AD1127" s="93">
        <v>0</v>
      </c>
      <c r="AE1127" s="93">
        <v>0</v>
      </c>
      <c r="AF1127" s="93">
        <v>0</v>
      </c>
      <c r="AG1127" s="93"/>
      <c r="AH1127" s="93">
        <v>0</v>
      </c>
      <c r="AI1127" s="93">
        <v>0</v>
      </c>
      <c r="AJ1127" s="93">
        <v>0</v>
      </c>
      <c r="AK1127" s="93">
        <v>0</v>
      </c>
      <c r="AL1127" s="93">
        <v>0</v>
      </c>
      <c r="AM1127" s="49" t="s">
        <v>5559</v>
      </c>
      <c r="AN1127" s="49"/>
      <c r="AO1127" s="48" t="str" cm="1">
        <f t="array" ref="AO1127">IFERROR(_xlfn.IFS(
AQ1127="MPR ISSUE","PDH",
AQ1127="BSS Hardware Issue","BSS",
AQ1127="Sites strategiques, MLL, Pylone, etc.","ENVTECH",
AQ1127="AKTIVCO DEFAUT GE &amp; POWER Cabinet","AKTIVCO",
AQ1127="AKTIVCO Coupure ENEO &amp; Baisse de tension","AKTIVCO GRID ONLY",
AQ1127="Coupure ENEO &amp; Baisse de tension","IHS GRID ONLY",
AQ1127="Defaut GE &amp; POWER Cabinet","IHS",
AQ1127="Sharing","Partners",
AQ1127="Sites strategiques &amp; DataCenter","SST &amp; DC",
AQ1127="Exclu","Exclu",
AQ1127="SAT","SAT",
AQ1127="SPARE-ISSUE","SPARE-ISSUE",
AQ1127="Fiber CAmtel","TRANS_FO_CAMTEL",
AQ1127="Fiber AOF","Fiber AOF",
AQ1127="Projet OCM (HUAWEI)","TRAVAUX-HUAWEI",
AQ1127="Projet OCM (NOKIA)","TRAVAUX-NOKIA",
AQ1127="ACCESS-ISSUE","ACCESS-ISSUE",
AQ1127="Projet OCM (ZTE, NOKIA, autres projets)","TRAVAUX OCM",
AQ1127="No root CAuse","No root cause",
AQ1127="ODU HS","PDH",
AQ1127="IP &amp; VLAN","PDH",
AQ1127="Warehouse HUAWEI","SPARE-ISSUE",
AQ1127="SPARE-HS","SPARE-ISSUE",
AQ1127="Power Telco","BSS",AQ1127="no impacts","no impacts"
),"")</f>
        <v>No root cause</v>
      </c>
      <c r="AP1127" s="48" t="str" cm="1">
        <f t="array" ref="AP1127">IFERROR(_xlfn.IFS(
AQ1127="MPR ISSUE","TX ISSUE",
AQ1127="BSS Hardware Issue","RAN ISSUE",
AQ1127="Sites strategiques, MLL, Pylone, etc.","ENVTECH",
AQ1127="AKTIVCO DEFAUT GE &amp; POWER Cabinet","POWER ISSUE",
AQ1127="AKTIVCO Coupure ENEO &amp; Baisse de tension","POWER ISSUE",
AQ1127="Coupure ENEO &amp; Baisse de tension","POWER ISSUE",
AQ1127="Defaut GE &amp; POWER Cabinet","POWER ISSUE",
AQ1127="Sharing","POWER ISSUE",
AQ1127="Sites strategiques &amp; DataCenter","POWER ISSUE",
AQ1127="Exclu","Exclu",
AQ1127="SAT","TX ISSUE",
AQ1127="SPARE-ISSUE","SPARE-ISSUE",
AQ1127="Fiber CAmtel","TX ISSUE",
AQ1127="Fiber AOF","TX ISSUE",
AQ1127="Projet OCM (HUAWEI)","TRAVAUX-HUAWEI",
AQ1127="Projet OCM (NOKIA)","TRAVAUX -NOKIA",
AQ1127="ACCESS-ISSUE","ACCESS-ISSUE",
AQ1127="Projet OCM (ZTE, NOKIA, autres projets)","TRAVAUX OCM",
AQ1127="No root CAuse","No root cause",
AQ1127="ODU HS","TX ISSUE",
AQ1127="IP &amp; VLAN","TX ISSUE",
AQ1127="Warehouse HUAWEI","SPARE-ISSUE",
AQ1127="SPARE-HS","SPARE-ISSUE",
AQ1127="Power Telco","RAN ISSUE",AQ1127="no impacts","no impacts"
),"")</f>
        <v>No root cause</v>
      </c>
      <c r="AQ1127" s="126" t="s">
        <v>5344</v>
      </c>
      <c r="AR1127" s="48" t="str" cm="1">
        <f t="array" ref="AR1127">IFERROR(_xlfn.IFS(
AQ1127="MPR ISSUE","ACTIVE",
AQ1127="BSS Hardware Issue","ACTIVE",
AQ1127="Sites strategiques, MLL, Pylone, etc.","PASSIVE",
AQ1127="AKTIVCO DEFAUT GE &amp; POWER Cabinet","PASSIVE",
AQ1127="AKTIVCO Coupure ENEO &amp; Baisse de tension","PASSIVE",
AQ1127="Coupure ENEO &amp; Baisse de tension","PASSIVE",
AQ1127="Defaut GE &amp; POWER Cabinet","PASSIVE",
AQ1127="Sharing","PASSIVE",
AQ1127="Sites strategiques &amp; DataCenter","PASSIVE",
AQ1127="Exclu","Exclu",
AQ1127="SAT","ACTIVE",
AQ1127="SPARE-ISSUE","SPARE-ISSUE",
AQ1127="Fiber CAmtel","ACTIVE",
AQ1127="Fiber AOF","ACTIVE",
AQ1127="Projet OCM (HUAWEI)","PLANNED WORKS",
AQ1127="Projet OCM (NOKIA)","PLANNED WORKS",
AQ1127="ACCESS-ISSUE","ACCESS-ISSUE",
AQ1127="Projet OCM (ZTE, NOKIA, autres projets)","PLANNED WORKS",
AQ1127="No root CAuse","No root cause",
AQ1127="ODU HS","ACTIVE",
AQ1127="IP &amp; VLAN","ACTIVE",
AQ1127="Warehouse HUAWEI","SPARE-ISSUE",
AQ1127="SPARE-HS","SPARE-ISSUE",
AQ1127="Power Telco","ACTIVE", AQ1127="no impacts","no impacts"
),"")</f>
        <v>No root cause</v>
      </c>
      <c r="AS1127" s="92" t="s">
        <v>5537</v>
      </c>
      <c r="AT1127" s="98" t="s">
        <v>2312</v>
      </c>
      <c r="AV1127" s="17" t="s">
        <v>5537</v>
      </c>
      <c r="AW1127" s="7" t="s">
        <v>5537</v>
      </c>
      <c r="AX1127" s="6" t="s">
        <v>5537</v>
      </c>
      <c r="AY1127" s="7"/>
      <c r="AZ1127" s="3" t="s">
        <v>5537</v>
      </c>
      <c r="BA1127" s="18" t="s">
        <v>5537</v>
      </c>
      <c r="BB1127" s="18" t="s">
        <v>5537</v>
      </c>
      <c r="BC1127" s="18" t="s">
        <v>5537</v>
      </c>
      <c r="BD1127" s="18" t="s">
        <v>5537</v>
      </c>
      <c r="BE1127" s="18" t="s">
        <v>5537</v>
      </c>
      <c r="BF1127" s="18" t="s">
        <v>5537</v>
      </c>
      <c r="BG1127" s="18" t="s">
        <v>5537</v>
      </c>
      <c r="BH1127" s="18" t="s">
        <v>5537</v>
      </c>
      <c r="BI1127" s="18" t="s">
        <v>5537</v>
      </c>
      <c r="BJ1127" s="18" t="s">
        <v>5537</v>
      </c>
      <c r="BK1127" s="18" t="s">
        <v>5537</v>
      </c>
      <c r="BL1127" s="9" t="s">
        <v>5537</v>
      </c>
      <c r="BM1127" s="14" t="s">
        <v>5537</v>
      </c>
      <c r="BN1127" s="14" t="s">
        <v>5537</v>
      </c>
      <c r="BO1127" s="14" t="str">
        <f>_xlfn.XLOOKUP(B1127,'[4]cell downs 18042026 17h'!$B:$B,'[4]cell downs 18042026 17h'!$B:$B,"")</f>
        <v/>
      </c>
      <c r="BP1127" s="14" t="str">
        <f>_xlfn.XLOOKUP(B1127,'[5]Cells Huawei 19042026 15h'!$B:$B,'[5]Cells Huawei 19042026 15h'!$B:$B,"")</f>
        <v/>
      </c>
      <c r="BQ1127" s="9" t="str">
        <f>_xlfn.XLOOKUP(B1127,'[6]cells down 19042026 9H40'!$B:$B,'[6]cells down 19042026 9H40'!$B:$B,"")</f>
        <v/>
      </c>
      <c r="BR1127" s="9" t="s">
        <v>2312</v>
      </c>
      <c r="BS1127" s="9" t="s">
        <v>12</v>
      </c>
      <c r="BT1127" s="108"/>
    </row>
    <row r="1128" spans="1:72" s="9" customFormat="1" x14ac:dyDescent="0.35">
      <c r="A1128" s="1" t="s">
        <v>2759</v>
      </c>
      <c r="B1128" s="8" t="s">
        <v>2760</v>
      </c>
      <c r="C1128" s="3" t="str">
        <f>_xlfn.XLOOKUP(B1128,'[1]daily break down'!$D:$D,'[1]daily break down'!$E:$E,"")</f>
        <v>Yaounde</v>
      </c>
      <c r="D1128" s="1" t="s">
        <v>11</v>
      </c>
      <c r="E1128" s="1" t="s">
        <v>12</v>
      </c>
      <c r="F1128" s="3" t="s">
        <v>37</v>
      </c>
      <c r="G1128" s="1" t="s">
        <v>38</v>
      </c>
      <c r="H1128" s="34" t="str">
        <f>_xlfn.XLOOKUP(B1128,[2]CALCULATION!$B:$B,[2]CALCULATION!$H:$H,"")</f>
        <v>ZTE</v>
      </c>
      <c r="I1128" s="28">
        <v>2.8127880365148257</v>
      </c>
      <c r="J1128" s="28">
        <v>0</v>
      </c>
      <c r="K1128" s="28">
        <v>0</v>
      </c>
      <c r="L1128" s="28">
        <v>0</v>
      </c>
      <c r="M1128" s="28">
        <v>0</v>
      </c>
      <c r="N1128" s="28">
        <v>0</v>
      </c>
      <c r="O1128" s="28">
        <v>0</v>
      </c>
      <c r="P1128" s="28">
        <v>1.3124834133771648</v>
      </c>
      <c r="Q1128" s="28">
        <v>0</v>
      </c>
      <c r="R1128" s="28">
        <v>2.6569094520207854</v>
      </c>
      <c r="S1128" s="93">
        <v>0</v>
      </c>
      <c r="T1128" s="93">
        <f>_xlfn.XLOOKUP(B1128,'[3]Nur des jours'!$B:$B,'[3]Nur des jours'!$U:$U,"")</f>
        <v>0</v>
      </c>
      <c r="U1128" s="93">
        <v>4.2416096657563642</v>
      </c>
      <c r="V1128" s="93">
        <v>0</v>
      </c>
      <c r="W1128" s="93">
        <v>0</v>
      </c>
      <c r="X1128" s="93">
        <v>0</v>
      </c>
      <c r="Y1128" s="93">
        <v>0</v>
      </c>
      <c r="Z1128" s="93">
        <v>0</v>
      </c>
      <c r="AA1128" s="93">
        <v>0</v>
      </c>
      <c r="AB1128" s="93">
        <v>0</v>
      </c>
      <c r="AC1128" s="93">
        <f>_xlfn.XLOOKUP(B1128,'[3]Nur des jours'!$B:$B,'[3]Nur des jours'!$N:$N,"")</f>
        <v>0</v>
      </c>
      <c r="AD1128" s="93">
        <v>0</v>
      </c>
      <c r="AE1128" s="93">
        <v>0</v>
      </c>
      <c r="AF1128" s="93">
        <v>0</v>
      </c>
      <c r="AG1128" s="93"/>
      <c r="AH1128" s="93">
        <v>0</v>
      </c>
      <c r="AI1128" s="93">
        <v>0</v>
      </c>
      <c r="AJ1128" s="93">
        <v>0</v>
      </c>
      <c r="AK1128" s="93">
        <v>0</v>
      </c>
      <c r="AL1128" s="93">
        <v>0</v>
      </c>
      <c r="AM1128" s="49" t="s">
        <v>5559</v>
      </c>
      <c r="AN1128" s="49"/>
      <c r="AO1128" s="48" t="str" cm="1">
        <f t="array" ref="AO1128">IFERROR(_xlfn.IFS(
AQ1128="MPR ISSUE","PDH",
AQ1128="BSS Hardware Issue","BSS",
AQ1128="Sites strategiques, MLL, Pylone, etc.","ENVTECH",
AQ1128="AKTIVCO DEFAUT GE &amp; POWER Cabinet","AKTIVCO",
AQ1128="AKTIVCO Coupure ENEO &amp; Baisse de tension","AKTIVCO GRID ONLY",
AQ1128="Coupure ENEO &amp; Baisse de tension","IHS GRID ONLY",
AQ1128="Defaut GE &amp; POWER Cabinet","IHS",
AQ1128="Sharing","Partners",
AQ1128="Sites strategiques &amp; DataCenter","SST &amp; DC",
AQ1128="Exclu","Exclu",
AQ1128="SAT","SAT",
AQ1128="SPARE-ISSUE","SPARE-ISSUE",
AQ1128="Fiber CAmtel","TRANS_FO_CAMTEL",
AQ1128="Fiber AOF","Fiber AOF",
AQ1128="Projet OCM (HUAWEI)","TRAVAUX-HUAWEI",
AQ1128="Projet OCM (NOKIA)","TRAVAUX-NOKIA",
AQ1128="ACCESS-ISSUE","ACCESS-ISSUE",
AQ1128="Projet OCM (ZTE, NOKIA, autres projets)","TRAVAUX OCM",
AQ1128="No root CAuse","No root cause",
AQ1128="ODU HS","PDH",
AQ1128="IP &amp; VLAN","PDH",
AQ1128="Warehouse HUAWEI","SPARE-ISSUE",
AQ1128="SPARE-HS","SPARE-ISSUE",
AQ1128="Power Telco","BSS",AQ1128="no impacts","no impacts"
),"")</f>
        <v>No root cause</v>
      </c>
      <c r="AP1128" s="48" t="str" cm="1">
        <f t="array" ref="AP1128">IFERROR(_xlfn.IFS(
AQ1128="MPR ISSUE","TX ISSUE",
AQ1128="BSS Hardware Issue","RAN ISSUE",
AQ1128="Sites strategiques, MLL, Pylone, etc.","ENVTECH",
AQ1128="AKTIVCO DEFAUT GE &amp; POWER Cabinet","POWER ISSUE",
AQ1128="AKTIVCO Coupure ENEO &amp; Baisse de tension","POWER ISSUE",
AQ1128="Coupure ENEO &amp; Baisse de tension","POWER ISSUE",
AQ1128="Defaut GE &amp; POWER Cabinet","POWER ISSUE",
AQ1128="Sharing","POWER ISSUE",
AQ1128="Sites strategiques &amp; DataCenter","POWER ISSUE",
AQ1128="Exclu","Exclu",
AQ1128="SAT","TX ISSUE",
AQ1128="SPARE-ISSUE","SPARE-ISSUE",
AQ1128="Fiber CAmtel","TX ISSUE",
AQ1128="Fiber AOF","TX ISSUE",
AQ1128="Projet OCM (HUAWEI)","TRAVAUX-HUAWEI",
AQ1128="Projet OCM (NOKIA)","TRAVAUX -NOKIA",
AQ1128="ACCESS-ISSUE","ACCESS-ISSUE",
AQ1128="Projet OCM (ZTE, NOKIA, autres projets)","TRAVAUX OCM",
AQ1128="No root CAuse","No root cause",
AQ1128="ODU HS","TX ISSUE",
AQ1128="IP &amp; VLAN","TX ISSUE",
AQ1128="Warehouse HUAWEI","SPARE-ISSUE",
AQ1128="SPARE-HS","SPARE-ISSUE",
AQ1128="Power Telco","RAN ISSUE",AQ1128="no impacts","no impacts"
),"")</f>
        <v>No root cause</v>
      </c>
      <c r="AQ1128" s="126" t="s">
        <v>5344</v>
      </c>
      <c r="AR1128" s="48" t="str" cm="1">
        <f t="array" ref="AR1128">IFERROR(_xlfn.IFS(
AQ1128="MPR ISSUE","ACTIVE",
AQ1128="BSS Hardware Issue","ACTIVE",
AQ1128="Sites strategiques, MLL, Pylone, etc.","PASSIVE",
AQ1128="AKTIVCO DEFAUT GE &amp; POWER Cabinet","PASSIVE",
AQ1128="AKTIVCO Coupure ENEO &amp; Baisse de tension","PASSIVE",
AQ1128="Coupure ENEO &amp; Baisse de tension","PASSIVE",
AQ1128="Defaut GE &amp; POWER Cabinet","PASSIVE",
AQ1128="Sharing","PASSIVE",
AQ1128="Sites strategiques &amp; DataCenter","PASSIVE",
AQ1128="Exclu","Exclu",
AQ1128="SAT","ACTIVE",
AQ1128="SPARE-ISSUE","SPARE-ISSUE",
AQ1128="Fiber CAmtel","ACTIVE",
AQ1128="Fiber AOF","ACTIVE",
AQ1128="Projet OCM (HUAWEI)","PLANNED WORKS",
AQ1128="Projet OCM (NOKIA)","PLANNED WORKS",
AQ1128="ACCESS-ISSUE","ACCESS-ISSUE",
AQ1128="Projet OCM (ZTE, NOKIA, autres projets)","PLANNED WORKS",
AQ1128="No root CAuse","No root cause",
AQ1128="ODU HS","ACTIVE",
AQ1128="IP &amp; VLAN","ACTIVE",
AQ1128="Warehouse HUAWEI","SPARE-ISSUE",
AQ1128="SPARE-HS","SPARE-ISSUE",
AQ1128="Power Telco","ACTIVE", AQ1128="no impacts","no impacts"
),"")</f>
        <v>No root cause</v>
      </c>
      <c r="AS1128" s="92" t="s">
        <v>5537</v>
      </c>
      <c r="AT1128" s="98" t="s">
        <v>2760</v>
      </c>
      <c r="AV1128" s="17" t="s">
        <v>5537</v>
      </c>
      <c r="AW1128" s="7" t="s">
        <v>5537</v>
      </c>
      <c r="AX1128" s="6" t="s">
        <v>5537</v>
      </c>
      <c r="AY1128" s="7"/>
      <c r="AZ1128" s="3" t="s">
        <v>5537</v>
      </c>
      <c r="BA1128" s="18" t="s">
        <v>5537</v>
      </c>
      <c r="BB1128" s="18" t="s">
        <v>5537</v>
      </c>
      <c r="BC1128" s="18" t="s">
        <v>5537</v>
      </c>
      <c r="BD1128" s="18" t="s">
        <v>5537</v>
      </c>
      <c r="BE1128" s="18" t="s">
        <v>5537</v>
      </c>
      <c r="BF1128" s="18" t="s">
        <v>5537</v>
      </c>
      <c r="BG1128" s="18" t="s">
        <v>5537</v>
      </c>
      <c r="BH1128" s="18" t="s">
        <v>5537</v>
      </c>
      <c r="BI1128" s="18" t="s">
        <v>5537</v>
      </c>
      <c r="BJ1128" s="18" t="s">
        <v>5537</v>
      </c>
      <c r="BK1128" s="18" t="s">
        <v>5537</v>
      </c>
      <c r="BL1128" s="9" t="s">
        <v>5537</v>
      </c>
      <c r="BM1128" s="14" t="s">
        <v>5537</v>
      </c>
      <c r="BN1128" s="14" t="s">
        <v>5537</v>
      </c>
      <c r="BO1128" s="14" t="str">
        <f>_xlfn.XLOOKUP(B1128,'[4]cell downs 18042026 17h'!$B:$B,'[4]cell downs 18042026 17h'!$B:$B,"")</f>
        <v/>
      </c>
      <c r="BP1128" s="14" t="str">
        <f>_xlfn.XLOOKUP(B1128,'[5]Cells Huawei 19042026 15h'!$B:$B,'[5]Cells Huawei 19042026 15h'!$B:$B,"")</f>
        <v/>
      </c>
      <c r="BQ1128" s="9" t="str">
        <f>_xlfn.XLOOKUP(B1128,'[6]cells down 19042026 9H40'!$B:$B,'[6]cells down 19042026 9H40'!$B:$B,"")</f>
        <v/>
      </c>
      <c r="BR1128" s="9" t="s">
        <v>2760</v>
      </c>
      <c r="BS1128" s="9" t="s">
        <v>12</v>
      </c>
      <c r="BT1128" s="108"/>
    </row>
    <row r="1129" spans="1:72" s="9" customFormat="1" x14ac:dyDescent="0.35">
      <c r="A1129" s="1" t="s">
        <v>2641</v>
      </c>
      <c r="B1129" s="8" t="s">
        <v>2642</v>
      </c>
      <c r="C1129" s="3" t="str">
        <f>_xlfn.XLOOKUP(B1129,'[1]daily break down'!$D:$D,'[1]daily break down'!$E:$E,"")</f>
        <v>LITTORAL</v>
      </c>
      <c r="D1129" s="1" t="s">
        <v>11</v>
      </c>
      <c r="E1129" s="1" t="s">
        <v>96</v>
      </c>
      <c r="F1129" s="3" t="s">
        <v>31</v>
      </c>
      <c r="G1129" s="1" t="s">
        <v>2641</v>
      </c>
      <c r="H1129" s="33" t="str">
        <f>_xlfn.XLOOKUP(B1129,[2]CALCULATION!$B:$B,[2]CALCULATION!$H:$H,"")</f>
        <v>NOKIA</v>
      </c>
      <c r="I1129" s="28">
        <v>0</v>
      </c>
      <c r="J1129" s="28">
        <v>0</v>
      </c>
      <c r="K1129" s="28">
        <v>0</v>
      </c>
      <c r="L1129" s="28">
        <v>0</v>
      </c>
      <c r="M1129" s="28">
        <v>0</v>
      </c>
      <c r="N1129" s="28">
        <v>0.99515808584008514</v>
      </c>
      <c r="O1129" s="28">
        <v>0</v>
      </c>
      <c r="P1129" s="28">
        <v>2.9527112634140436E-2</v>
      </c>
      <c r="Q1129" s="28">
        <v>3.178654886906819E-2</v>
      </c>
      <c r="R1129" s="28">
        <v>1.212863683933338</v>
      </c>
      <c r="S1129" s="93">
        <v>1.1638421709327282</v>
      </c>
      <c r="T1129" s="93">
        <f>_xlfn.XLOOKUP(B1129,'[3]Nur des jours'!$B:$B,'[3]Nur des jours'!$U:$U,"")</f>
        <v>0</v>
      </c>
      <c r="U1129" s="93">
        <v>0</v>
      </c>
      <c r="V1129" s="93">
        <v>0</v>
      </c>
      <c r="W1129" s="93">
        <v>0</v>
      </c>
      <c r="X1129" s="93">
        <v>4.4046044464990448</v>
      </c>
      <c r="Y1129" s="93">
        <v>9.2444739793341402</v>
      </c>
      <c r="Z1129" s="93">
        <v>0</v>
      </c>
      <c r="AA1129" s="93">
        <v>0</v>
      </c>
      <c r="AB1129" s="93">
        <v>0.28566444940973013</v>
      </c>
      <c r="AC1129" s="93">
        <f>_xlfn.XLOOKUP(B1129,'[3]Nur des jours'!$B:$B,'[3]Nur des jours'!$N:$N,"")</f>
        <v>0</v>
      </c>
      <c r="AD1129" s="93">
        <v>0</v>
      </c>
      <c r="AE1129" s="93">
        <v>0</v>
      </c>
      <c r="AF1129" s="93">
        <v>0</v>
      </c>
      <c r="AG1129" s="93"/>
      <c r="AH1129" s="93">
        <v>0</v>
      </c>
      <c r="AI1129" s="93">
        <v>0</v>
      </c>
      <c r="AJ1129" s="93">
        <v>0</v>
      </c>
      <c r="AK1129" s="93">
        <v>0</v>
      </c>
      <c r="AL1129" s="93">
        <v>0</v>
      </c>
      <c r="AM1129" s="49" t="s">
        <v>5559</v>
      </c>
      <c r="AN1129" s="49"/>
      <c r="AO1129" s="48" t="str" cm="1">
        <f t="array" ref="AO1129">IFERROR(_xlfn.IFS(
AQ1129="MPR ISSUE","PDH",
AQ1129="BSS Hardware Issue","BSS",
AQ1129="Sites strategiques, MLL, Pylone, etc.","ENVTECH",
AQ1129="AKTIVCO DEFAUT GE &amp; POWER Cabinet","AKTIVCO",
AQ1129="AKTIVCO Coupure ENEO &amp; Baisse de tension","AKTIVCO GRID ONLY",
AQ1129="Coupure ENEO &amp; Baisse de tension","IHS GRID ONLY",
AQ1129="Defaut GE &amp; POWER Cabinet","IHS",
AQ1129="Sharing","Partners",
AQ1129="Sites strategiques &amp; DataCenter","SST &amp; DC",
AQ1129="Exclu","Exclu",
AQ1129="SAT","SAT",
AQ1129="SPARE-ISSUE","SPARE-ISSUE",
AQ1129="Fiber CAmtel","TRANS_FO_CAMTEL",
AQ1129="Fiber AOF","Fiber AOF",
AQ1129="Projet OCM (HUAWEI)","TRAVAUX-HUAWEI",
AQ1129="Projet OCM (NOKIA)","TRAVAUX-NOKIA",
AQ1129="ACCESS-ISSUE","ACCESS-ISSUE",
AQ1129="Projet OCM (ZTE, NOKIA, autres projets)","TRAVAUX OCM",
AQ1129="No root CAuse","No root cause",
AQ1129="ODU HS","PDH",
AQ1129="IP &amp; VLAN","PDH",
AQ1129="Warehouse HUAWEI","SPARE-ISSUE",
AQ1129="SPARE-HS","SPARE-ISSUE",
AQ1129="Power Telco","BSS",AQ1129="no impacts","no impacts"
),"")</f>
        <v>No root cause</v>
      </c>
      <c r="AP1129" s="48" t="str" cm="1">
        <f t="array" ref="AP1129">IFERROR(_xlfn.IFS(
AQ1129="MPR ISSUE","TX ISSUE",
AQ1129="BSS Hardware Issue","RAN ISSUE",
AQ1129="Sites strategiques, MLL, Pylone, etc.","ENVTECH",
AQ1129="AKTIVCO DEFAUT GE &amp; POWER Cabinet","POWER ISSUE",
AQ1129="AKTIVCO Coupure ENEO &amp; Baisse de tension","POWER ISSUE",
AQ1129="Coupure ENEO &amp; Baisse de tension","POWER ISSUE",
AQ1129="Defaut GE &amp; POWER Cabinet","POWER ISSUE",
AQ1129="Sharing","POWER ISSUE",
AQ1129="Sites strategiques &amp; DataCenter","POWER ISSUE",
AQ1129="Exclu","Exclu",
AQ1129="SAT","TX ISSUE",
AQ1129="SPARE-ISSUE","SPARE-ISSUE",
AQ1129="Fiber CAmtel","TX ISSUE",
AQ1129="Fiber AOF","TX ISSUE",
AQ1129="Projet OCM (HUAWEI)","TRAVAUX-HUAWEI",
AQ1129="Projet OCM (NOKIA)","TRAVAUX -NOKIA",
AQ1129="ACCESS-ISSUE","ACCESS-ISSUE",
AQ1129="Projet OCM (ZTE, NOKIA, autres projets)","TRAVAUX OCM",
AQ1129="No root CAuse","No root cause",
AQ1129="ODU HS","TX ISSUE",
AQ1129="IP &amp; VLAN","TX ISSUE",
AQ1129="Warehouse HUAWEI","SPARE-ISSUE",
AQ1129="SPARE-HS","SPARE-ISSUE",
AQ1129="Power Telco","RAN ISSUE",AQ1129="no impacts","no impacts"
),"")</f>
        <v>No root cause</v>
      </c>
      <c r="AQ1129" s="126" t="s">
        <v>5344</v>
      </c>
      <c r="AR1129" s="48" t="str" cm="1">
        <f t="array" ref="AR1129">IFERROR(_xlfn.IFS(
AQ1129="MPR ISSUE","ACTIVE",
AQ1129="BSS Hardware Issue","ACTIVE",
AQ1129="Sites strategiques, MLL, Pylone, etc.","PASSIVE",
AQ1129="AKTIVCO DEFAUT GE &amp; POWER Cabinet","PASSIVE",
AQ1129="AKTIVCO Coupure ENEO &amp; Baisse de tension","PASSIVE",
AQ1129="Coupure ENEO &amp; Baisse de tension","PASSIVE",
AQ1129="Defaut GE &amp; POWER Cabinet","PASSIVE",
AQ1129="Sharing","PASSIVE",
AQ1129="Sites strategiques &amp; DataCenter","PASSIVE",
AQ1129="Exclu","Exclu",
AQ1129="SAT","ACTIVE",
AQ1129="SPARE-ISSUE","SPARE-ISSUE",
AQ1129="Fiber CAmtel","ACTIVE",
AQ1129="Fiber AOF","ACTIVE",
AQ1129="Projet OCM (HUAWEI)","PLANNED WORKS",
AQ1129="Projet OCM (NOKIA)","PLANNED WORKS",
AQ1129="ACCESS-ISSUE","ACCESS-ISSUE",
AQ1129="Projet OCM (ZTE, NOKIA, autres projets)","PLANNED WORKS",
AQ1129="No root CAuse","No root cause",
AQ1129="ODU HS","ACTIVE",
AQ1129="IP &amp; VLAN","ACTIVE",
AQ1129="Warehouse HUAWEI","SPARE-ISSUE",
AQ1129="SPARE-HS","SPARE-ISSUE",
AQ1129="Power Telco","ACTIVE", AQ1129="no impacts","no impacts"
),"")</f>
        <v>No root cause</v>
      </c>
      <c r="AS1129" s="92" t="s">
        <v>5537</v>
      </c>
      <c r="AT1129" s="98" t="s">
        <v>2642</v>
      </c>
      <c r="AV1129" s="17" t="s">
        <v>5537</v>
      </c>
      <c r="AW1129" s="7" t="s">
        <v>5537</v>
      </c>
      <c r="AX1129" s="6" t="s">
        <v>5537</v>
      </c>
      <c r="AY1129" s="7"/>
      <c r="AZ1129" s="3" t="s">
        <v>5537</v>
      </c>
      <c r="BA1129" s="18" t="s">
        <v>5537</v>
      </c>
      <c r="BB1129" s="18" t="s">
        <v>5537</v>
      </c>
      <c r="BC1129" s="18" t="s">
        <v>5537</v>
      </c>
      <c r="BD1129" s="18" t="s">
        <v>5537</v>
      </c>
      <c r="BE1129" s="18" t="s">
        <v>5537</v>
      </c>
      <c r="BF1129" s="18" t="s">
        <v>5537</v>
      </c>
      <c r="BG1129" s="18" t="s">
        <v>5537</v>
      </c>
      <c r="BH1129" s="18" t="s">
        <v>5537</v>
      </c>
      <c r="BI1129" s="18" t="s">
        <v>5537</v>
      </c>
      <c r="BJ1129" s="18" t="s">
        <v>5537</v>
      </c>
      <c r="BK1129" s="18" t="s">
        <v>5537</v>
      </c>
      <c r="BL1129" s="9" t="s">
        <v>5537</v>
      </c>
      <c r="BM1129" s="14" t="s">
        <v>5537</v>
      </c>
      <c r="BN1129" s="14" t="s">
        <v>5537</v>
      </c>
      <c r="BO1129" s="14" t="str">
        <f>_xlfn.XLOOKUP(B1129,'[4]cell downs 18042026 17h'!$B:$B,'[4]cell downs 18042026 17h'!$B:$B,"")</f>
        <v/>
      </c>
      <c r="BP1129" s="14" t="str">
        <f>_xlfn.XLOOKUP(B1129,'[5]Cells Huawei 19042026 15h'!$B:$B,'[5]Cells Huawei 19042026 15h'!$B:$B,"")</f>
        <v/>
      </c>
      <c r="BQ1129" s="9" t="str">
        <f>_xlfn.XLOOKUP(B1129,'[6]cells down 19042026 9H40'!$B:$B,'[6]cells down 19042026 9H40'!$B:$B,"")</f>
        <v/>
      </c>
      <c r="BR1129" s="9" t="s">
        <v>2642</v>
      </c>
      <c r="BS1129" s="9" t="s">
        <v>5537</v>
      </c>
      <c r="BT1129" s="108"/>
    </row>
    <row r="1130" spans="1:72" s="9" customFormat="1" x14ac:dyDescent="0.35">
      <c r="A1130" s="1" t="s">
        <v>2476</v>
      </c>
      <c r="B1130" s="8" t="s">
        <v>2477</v>
      </c>
      <c r="C1130" s="3" t="str">
        <f>_xlfn.XLOOKUP(B1130,'[1]daily break down'!$D:$D,'[1]daily break down'!$E:$E,"")</f>
        <v>Yaounde</v>
      </c>
      <c r="D1130" s="1" t="s">
        <v>11</v>
      </c>
      <c r="E1130" s="1" t="s">
        <v>12</v>
      </c>
      <c r="F1130" s="3" t="s">
        <v>37</v>
      </c>
      <c r="G1130" s="1" t="s">
        <v>38</v>
      </c>
      <c r="H1130" s="34" t="str">
        <f>_xlfn.XLOOKUP(B1130,[2]CALCULATION!$B:$B,[2]CALCULATION!$H:$H,"")</f>
        <v>ZTE</v>
      </c>
      <c r="I1130" s="28">
        <v>0</v>
      </c>
      <c r="J1130" s="28">
        <v>0</v>
      </c>
      <c r="K1130" s="28">
        <v>0</v>
      </c>
      <c r="L1130" s="28">
        <v>0</v>
      </c>
      <c r="M1130" s="28">
        <v>0</v>
      </c>
      <c r="N1130" s="28">
        <v>0.50708694672020049</v>
      </c>
      <c r="O1130" s="28">
        <v>0</v>
      </c>
      <c r="P1130" s="28">
        <v>0</v>
      </c>
      <c r="Q1130" s="28">
        <v>2.19526628485331</v>
      </c>
      <c r="R1130" s="28">
        <v>0</v>
      </c>
      <c r="S1130" s="93">
        <v>0</v>
      </c>
      <c r="T1130" s="93">
        <f>_xlfn.XLOOKUP(B1130,'[3]Nur des jours'!$B:$B,'[3]Nur des jours'!$U:$U,"")</f>
        <v>0</v>
      </c>
      <c r="U1130" s="93">
        <v>0</v>
      </c>
      <c r="V1130" s="93">
        <v>0</v>
      </c>
      <c r="W1130" s="93">
        <v>0</v>
      </c>
      <c r="X1130" s="93">
        <v>0</v>
      </c>
      <c r="Y1130" s="93">
        <v>0</v>
      </c>
      <c r="Z1130" s="93">
        <v>0</v>
      </c>
      <c r="AA1130" s="93">
        <v>0</v>
      </c>
      <c r="AB1130" s="93">
        <v>0.22468631664255365</v>
      </c>
      <c r="AC1130" s="93">
        <f>_xlfn.XLOOKUP(B1130,'[3]Nur des jours'!$B:$B,'[3]Nur des jours'!$N:$N,"")</f>
        <v>0</v>
      </c>
      <c r="AD1130" s="93">
        <v>0</v>
      </c>
      <c r="AE1130" s="93">
        <v>0</v>
      </c>
      <c r="AF1130" s="93">
        <v>0</v>
      </c>
      <c r="AG1130" s="93"/>
      <c r="AH1130" s="93">
        <v>0</v>
      </c>
      <c r="AI1130" s="93">
        <v>0</v>
      </c>
      <c r="AJ1130" s="93">
        <v>0</v>
      </c>
      <c r="AK1130" s="93">
        <v>0</v>
      </c>
      <c r="AL1130" s="93">
        <v>0</v>
      </c>
      <c r="AM1130" s="49" t="s">
        <v>5559</v>
      </c>
      <c r="AN1130" s="49"/>
      <c r="AO1130" s="48" t="str" cm="1">
        <f t="array" ref="AO1130">IFERROR(_xlfn.IFS(
AQ1130="MPR ISSUE","PDH",
AQ1130="BSS Hardware Issue","BSS",
AQ1130="Sites strategiques, MLL, Pylone, etc.","ENVTECH",
AQ1130="AKTIVCO DEFAUT GE &amp; POWER Cabinet","AKTIVCO",
AQ1130="AKTIVCO Coupure ENEO &amp; Baisse de tension","AKTIVCO GRID ONLY",
AQ1130="Coupure ENEO &amp; Baisse de tension","IHS GRID ONLY",
AQ1130="Defaut GE &amp; POWER Cabinet","IHS",
AQ1130="Sharing","Partners",
AQ1130="Sites strategiques &amp; DataCenter","SST &amp; DC",
AQ1130="Exclu","Exclu",
AQ1130="SAT","SAT",
AQ1130="SPARE-ISSUE","SPARE-ISSUE",
AQ1130="Fiber CAmtel","TRANS_FO_CAMTEL",
AQ1130="Fiber AOF","Fiber AOF",
AQ1130="Projet OCM (HUAWEI)","TRAVAUX-HUAWEI",
AQ1130="Projet OCM (NOKIA)","TRAVAUX-NOKIA",
AQ1130="ACCESS-ISSUE","ACCESS-ISSUE",
AQ1130="Projet OCM (ZTE, NOKIA, autres projets)","TRAVAUX OCM",
AQ1130="No root CAuse","No root cause",
AQ1130="ODU HS","PDH",
AQ1130="IP &amp; VLAN","PDH",
AQ1130="Warehouse HUAWEI","SPARE-ISSUE",
AQ1130="SPARE-HS","SPARE-ISSUE",
AQ1130="Power Telco","BSS",AQ1130="no impacts","no impacts"
),"")</f>
        <v>No root cause</v>
      </c>
      <c r="AP1130" s="48" t="str" cm="1">
        <f t="array" ref="AP1130">IFERROR(_xlfn.IFS(
AQ1130="MPR ISSUE","TX ISSUE",
AQ1130="BSS Hardware Issue","RAN ISSUE",
AQ1130="Sites strategiques, MLL, Pylone, etc.","ENVTECH",
AQ1130="AKTIVCO DEFAUT GE &amp; POWER Cabinet","POWER ISSUE",
AQ1130="AKTIVCO Coupure ENEO &amp; Baisse de tension","POWER ISSUE",
AQ1130="Coupure ENEO &amp; Baisse de tension","POWER ISSUE",
AQ1130="Defaut GE &amp; POWER Cabinet","POWER ISSUE",
AQ1130="Sharing","POWER ISSUE",
AQ1130="Sites strategiques &amp; DataCenter","POWER ISSUE",
AQ1130="Exclu","Exclu",
AQ1130="SAT","TX ISSUE",
AQ1130="SPARE-ISSUE","SPARE-ISSUE",
AQ1130="Fiber CAmtel","TX ISSUE",
AQ1130="Fiber AOF","TX ISSUE",
AQ1130="Projet OCM (HUAWEI)","TRAVAUX-HUAWEI",
AQ1130="Projet OCM (NOKIA)","TRAVAUX -NOKIA",
AQ1130="ACCESS-ISSUE","ACCESS-ISSUE",
AQ1130="Projet OCM (ZTE, NOKIA, autres projets)","TRAVAUX OCM",
AQ1130="No root CAuse","No root cause",
AQ1130="ODU HS","TX ISSUE",
AQ1130="IP &amp; VLAN","TX ISSUE",
AQ1130="Warehouse HUAWEI","SPARE-ISSUE",
AQ1130="SPARE-HS","SPARE-ISSUE",
AQ1130="Power Telco","RAN ISSUE",AQ1130="no impacts","no impacts"
),"")</f>
        <v>No root cause</v>
      </c>
      <c r="AQ1130" s="126" t="s">
        <v>5344</v>
      </c>
      <c r="AR1130" s="48" t="str" cm="1">
        <f t="array" ref="AR1130">IFERROR(_xlfn.IFS(
AQ1130="MPR ISSUE","ACTIVE",
AQ1130="BSS Hardware Issue","ACTIVE",
AQ1130="Sites strategiques, MLL, Pylone, etc.","PASSIVE",
AQ1130="AKTIVCO DEFAUT GE &amp; POWER Cabinet","PASSIVE",
AQ1130="AKTIVCO Coupure ENEO &amp; Baisse de tension","PASSIVE",
AQ1130="Coupure ENEO &amp; Baisse de tension","PASSIVE",
AQ1130="Defaut GE &amp; POWER Cabinet","PASSIVE",
AQ1130="Sharing","PASSIVE",
AQ1130="Sites strategiques &amp; DataCenter","PASSIVE",
AQ1130="Exclu","Exclu",
AQ1130="SAT","ACTIVE",
AQ1130="SPARE-ISSUE","SPARE-ISSUE",
AQ1130="Fiber CAmtel","ACTIVE",
AQ1130="Fiber AOF","ACTIVE",
AQ1130="Projet OCM (HUAWEI)","PLANNED WORKS",
AQ1130="Projet OCM (NOKIA)","PLANNED WORKS",
AQ1130="ACCESS-ISSUE","ACCESS-ISSUE",
AQ1130="Projet OCM (ZTE, NOKIA, autres projets)","PLANNED WORKS",
AQ1130="No root CAuse","No root cause",
AQ1130="ODU HS","ACTIVE",
AQ1130="IP &amp; VLAN","ACTIVE",
AQ1130="Warehouse HUAWEI","SPARE-ISSUE",
AQ1130="SPARE-HS","SPARE-ISSUE",
AQ1130="Power Telco","ACTIVE", AQ1130="no impacts","no impacts"
),"")</f>
        <v>No root cause</v>
      </c>
      <c r="AS1130" s="92" t="s">
        <v>5537</v>
      </c>
      <c r="AT1130" s="98" t="s">
        <v>2477</v>
      </c>
      <c r="AV1130" s="17" t="s">
        <v>5537</v>
      </c>
      <c r="AW1130" s="7" t="s">
        <v>5537</v>
      </c>
      <c r="AX1130" s="6" t="s">
        <v>5537</v>
      </c>
      <c r="AY1130" s="7"/>
      <c r="AZ1130" s="3" t="s">
        <v>5537</v>
      </c>
      <c r="BA1130" s="18" t="s">
        <v>5537</v>
      </c>
      <c r="BB1130" s="18" t="s">
        <v>5537</v>
      </c>
      <c r="BC1130" s="18" t="s">
        <v>5537</v>
      </c>
      <c r="BD1130" s="18" t="s">
        <v>5537</v>
      </c>
      <c r="BE1130" s="18" t="s">
        <v>5537</v>
      </c>
      <c r="BF1130" s="18" t="s">
        <v>5537</v>
      </c>
      <c r="BG1130" s="18" t="s">
        <v>5537</v>
      </c>
      <c r="BH1130" s="18" t="s">
        <v>5537</v>
      </c>
      <c r="BI1130" s="18" t="s">
        <v>5537</v>
      </c>
      <c r="BJ1130" s="18" t="s">
        <v>5537</v>
      </c>
      <c r="BK1130" s="18" t="s">
        <v>5537</v>
      </c>
      <c r="BL1130" s="9" t="s">
        <v>5537</v>
      </c>
      <c r="BM1130" s="14" t="s">
        <v>5537</v>
      </c>
      <c r="BN1130" s="14" t="s">
        <v>5537</v>
      </c>
      <c r="BO1130" s="14" t="str">
        <f>_xlfn.XLOOKUP(B1130,'[4]cell downs 18042026 17h'!$B:$B,'[4]cell downs 18042026 17h'!$B:$B,"")</f>
        <v/>
      </c>
      <c r="BP1130" s="14" t="str">
        <f>_xlfn.XLOOKUP(B1130,'[5]Cells Huawei 19042026 15h'!$B:$B,'[5]Cells Huawei 19042026 15h'!$B:$B,"")</f>
        <v/>
      </c>
      <c r="BQ1130" s="9" t="str">
        <f>_xlfn.XLOOKUP(B1130,'[6]cells down 19042026 9H40'!$B:$B,'[6]cells down 19042026 9H40'!$B:$B,"")</f>
        <v/>
      </c>
      <c r="BR1130" s="9" t="s">
        <v>2477</v>
      </c>
      <c r="BS1130" s="9" t="s">
        <v>12</v>
      </c>
      <c r="BT1130" s="108"/>
    </row>
    <row r="1131" spans="1:72" s="9" customFormat="1" x14ac:dyDescent="0.35">
      <c r="A1131" s="1" t="s">
        <v>2478</v>
      </c>
      <c r="B1131" s="8" t="s">
        <v>2479</v>
      </c>
      <c r="C1131" s="3" t="str">
        <f>_xlfn.XLOOKUP(B1131,'[1]daily break down'!$D:$D,'[1]daily break down'!$E:$E,"")</f>
        <v>NORD-OUEST</v>
      </c>
      <c r="D1131" s="1" t="s">
        <v>11</v>
      </c>
      <c r="E1131" s="1" t="s">
        <v>12</v>
      </c>
      <c r="F1131" s="3" t="s">
        <v>51</v>
      </c>
      <c r="G1131" s="1" t="s">
        <v>52</v>
      </c>
      <c r="H1131" s="32" t="str">
        <f>_xlfn.XLOOKUP(B1131,[2]CALCULATION!$B:$B,[2]CALCULATION!$H:$H,"")</f>
        <v>Huawei</v>
      </c>
      <c r="I1131" s="28">
        <v>0</v>
      </c>
      <c r="J1131" s="28">
        <v>0</v>
      </c>
      <c r="K1131" s="28">
        <v>0</v>
      </c>
      <c r="L1131" s="28">
        <v>0</v>
      </c>
      <c r="M1131" s="28">
        <v>0</v>
      </c>
      <c r="N1131" s="28">
        <v>0</v>
      </c>
      <c r="O1131" s="28">
        <v>0</v>
      </c>
      <c r="P1131" s="28">
        <v>0</v>
      </c>
      <c r="Q1131" s="28">
        <v>0</v>
      </c>
      <c r="R1131" s="28">
        <v>0</v>
      </c>
      <c r="S1131" s="93">
        <v>8.0257852428281603E-4</v>
      </c>
      <c r="T1131" s="93">
        <f>_xlfn.XLOOKUP(B1131,'[3]Nur des jours'!$B:$B,'[3]Nur des jours'!$U:$U,"")</f>
        <v>0</v>
      </c>
      <c r="U1131" s="93">
        <v>0</v>
      </c>
      <c r="V1131" s="93">
        <v>0</v>
      </c>
      <c r="W1131" s="93">
        <v>0</v>
      </c>
      <c r="X1131" s="93">
        <v>0</v>
      </c>
      <c r="Y1131" s="93">
        <v>0</v>
      </c>
      <c r="Z1131" s="93">
        <v>0.26024946280744105</v>
      </c>
      <c r="AA1131" s="93">
        <v>1.2373977336609281</v>
      </c>
      <c r="AB1131" s="93">
        <v>0</v>
      </c>
      <c r="AC1131" s="93">
        <f>_xlfn.XLOOKUP(B1131,'[3]Nur des jours'!$B:$B,'[3]Nur des jours'!$N:$N,"")</f>
        <v>0</v>
      </c>
      <c r="AD1131" s="93">
        <v>0</v>
      </c>
      <c r="AE1131" s="93">
        <v>0</v>
      </c>
      <c r="AF1131" s="93">
        <v>0</v>
      </c>
      <c r="AG1131" s="93"/>
      <c r="AH1131" s="93">
        <v>0</v>
      </c>
      <c r="AI1131" s="93">
        <v>0</v>
      </c>
      <c r="AJ1131" s="93">
        <v>0</v>
      </c>
      <c r="AK1131" s="93">
        <v>0</v>
      </c>
      <c r="AL1131" s="93">
        <v>0</v>
      </c>
      <c r="AM1131" s="49" t="s">
        <v>5559</v>
      </c>
      <c r="AN1131" s="49"/>
      <c r="AO1131" s="48" t="str" cm="1">
        <f t="array" ref="AO1131">IFERROR(_xlfn.IFS(
AQ1131="MPR ISSUE","PDH",
AQ1131="BSS Hardware Issue","BSS",
AQ1131="Sites strategiques, MLL, Pylone, etc.","ENVTECH",
AQ1131="AKTIVCO DEFAUT GE &amp; POWER Cabinet","AKTIVCO",
AQ1131="AKTIVCO Coupure ENEO &amp; Baisse de tension","AKTIVCO GRID ONLY",
AQ1131="Coupure ENEO &amp; Baisse de tension","IHS GRID ONLY",
AQ1131="Defaut GE &amp; POWER Cabinet","IHS",
AQ1131="Sharing","Partners",
AQ1131="Sites strategiques &amp; DataCenter","SST &amp; DC",
AQ1131="Exclu","Exclu",
AQ1131="SAT","SAT",
AQ1131="SPARE-ISSUE","SPARE-ISSUE",
AQ1131="Fiber CAmtel","TRANS_FO_CAMTEL",
AQ1131="Fiber AOF","Fiber AOF",
AQ1131="Projet OCM (HUAWEI)","TRAVAUX-HUAWEI",
AQ1131="Projet OCM (NOKIA)","TRAVAUX-NOKIA",
AQ1131="ACCESS-ISSUE","ACCESS-ISSUE",
AQ1131="Projet OCM (ZTE, NOKIA, autres projets)","TRAVAUX OCM",
AQ1131="No root CAuse","No root cause",
AQ1131="ODU HS","PDH",
AQ1131="IP &amp; VLAN","PDH",
AQ1131="Warehouse HUAWEI","SPARE-ISSUE",
AQ1131="SPARE-HS","SPARE-ISSUE",
AQ1131="Power Telco","BSS",AQ1131="no impacts","no impacts"
),"")</f>
        <v>No root cause</v>
      </c>
      <c r="AP1131" s="48" t="str" cm="1">
        <f t="array" ref="AP1131">IFERROR(_xlfn.IFS(
AQ1131="MPR ISSUE","TX ISSUE",
AQ1131="BSS Hardware Issue","RAN ISSUE",
AQ1131="Sites strategiques, MLL, Pylone, etc.","ENVTECH",
AQ1131="AKTIVCO DEFAUT GE &amp; POWER Cabinet","POWER ISSUE",
AQ1131="AKTIVCO Coupure ENEO &amp; Baisse de tension","POWER ISSUE",
AQ1131="Coupure ENEO &amp; Baisse de tension","POWER ISSUE",
AQ1131="Defaut GE &amp; POWER Cabinet","POWER ISSUE",
AQ1131="Sharing","POWER ISSUE",
AQ1131="Sites strategiques &amp; DataCenter","POWER ISSUE",
AQ1131="Exclu","Exclu",
AQ1131="SAT","TX ISSUE",
AQ1131="SPARE-ISSUE","SPARE-ISSUE",
AQ1131="Fiber CAmtel","TX ISSUE",
AQ1131="Fiber AOF","TX ISSUE",
AQ1131="Projet OCM (HUAWEI)","TRAVAUX-HUAWEI",
AQ1131="Projet OCM (NOKIA)","TRAVAUX -NOKIA",
AQ1131="ACCESS-ISSUE","ACCESS-ISSUE",
AQ1131="Projet OCM (ZTE, NOKIA, autres projets)","TRAVAUX OCM",
AQ1131="No root CAuse","No root cause",
AQ1131="ODU HS","TX ISSUE",
AQ1131="IP &amp; VLAN","TX ISSUE",
AQ1131="Warehouse HUAWEI","SPARE-ISSUE",
AQ1131="SPARE-HS","SPARE-ISSUE",
AQ1131="Power Telco","RAN ISSUE",AQ1131="no impacts","no impacts"
),"")</f>
        <v>No root cause</v>
      </c>
      <c r="AQ1131" s="126" t="s">
        <v>5344</v>
      </c>
      <c r="AR1131" s="48" t="str" cm="1">
        <f t="array" ref="AR1131">IFERROR(_xlfn.IFS(
AQ1131="MPR ISSUE","ACTIVE",
AQ1131="BSS Hardware Issue","ACTIVE",
AQ1131="Sites strategiques, MLL, Pylone, etc.","PASSIVE",
AQ1131="AKTIVCO DEFAUT GE &amp; POWER Cabinet","PASSIVE",
AQ1131="AKTIVCO Coupure ENEO &amp; Baisse de tension","PASSIVE",
AQ1131="Coupure ENEO &amp; Baisse de tension","PASSIVE",
AQ1131="Defaut GE &amp; POWER Cabinet","PASSIVE",
AQ1131="Sharing","PASSIVE",
AQ1131="Sites strategiques &amp; DataCenter","PASSIVE",
AQ1131="Exclu","Exclu",
AQ1131="SAT","ACTIVE",
AQ1131="SPARE-ISSUE","SPARE-ISSUE",
AQ1131="Fiber CAmtel","ACTIVE",
AQ1131="Fiber AOF","ACTIVE",
AQ1131="Projet OCM (HUAWEI)","PLANNED WORKS",
AQ1131="Projet OCM (NOKIA)","PLANNED WORKS",
AQ1131="ACCESS-ISSUE","ACCESS-ISSUE",
AQ1131="Projet OCM (ZTE, NOKIA, autres projets)","PLANNED WORKS",
AQ1131="No root CAuse","No root cause",
AQ1131="ODU HS","ACTIVE",
AQ1131="IP &amp; VLAN","ACTIVE",
AQ1131="Warehouse HUAWEI","SPARE-ISSUE",
AQ1131="SPARE-HS","SPARE-ISSUE",
AQ1131="Power Telco","ACTIVE", AQ1131="no impacts","no impacts"
),"")</f>
        <v>No root cause</v>
      </c>
      <c r="AS1131" s="92" t="s">
        <v>5537</v>
      </c>
      <c r="AT1131" s="98" t="s">
        <v>2479</v>
      </c>
      <c r="AV1131" s="17" t="s">
        <v>5537</v>
      </c>
      <c r="AW1131" s="7" t="s">
        <v>5537</v>
      </c>
      <c r="AX1131" s="6" t="s">
        <v>5537</v>
      </c>
      <c r="AY1131" s="7"/>
      <c r="AZ1131" s="3" t="s">
        <v>5537</v>
      </c>
      <c r="BA1131" s="18" t="s">
        <v>5537</v>
      </c>
      <c r="BB1131" s="18" t="s">
        <v>5537</v>
      </c>
      <c r="BC1131" s="18" t="s">
        <v>5537</v>
      </c>
      <c r="BD1131" s="18" t="s">
        <v>5537</v>
      </c>
      <c r="BE1131" s="18" t="s">
        <v>5537</v>
      </c>
      <c r="BF1131" s="18" t="s">
        <v>5537</v>
      </c>
      <c r="BG1131" s="18" t="s">
        <v>5537</v>
      </c>
      <c r="BH1131" s="18" t="s">
        <v>5537</v>
      </c>
      <c r="BI1131" s="18" t="s">
        <v>5537</v>
      </c>
      <c r="BJ1131" s="18" t="s">
        <v>5537</v>
      </c>
      <c r="BK1131" s="18" t="s">
        <v>5537</v>
      </c>
      <c r="BL1131" s="9" t="s">
        <v>5537</v>
      </c>
      <c r="BM1131" s="14" t="s">
        <v>5537</v>
      </c>
      <c r="BN1131" s="14" t="s">
        <v>5537</v>
      </c>
      <c r="BO1131" s="14" t="str">
        <f>_xlfn.XLOOKUP(B1131,'[4]cell downs 18042026 17h'!$B:$B,'[4]cell downs 18042026 17h'!$B:$B,"")</f>
        <v/>
      </c>
      <c r="BP1131" s="14" t="str">
        <f>_xlfn.XLOOKUP(B1131,'[5]Cells Huawei 19042026 15h'!$B:$B,'[5]Cells Huawei 19042026 15h'!$B:$B,"")</f>
        <v/>
      </c>
      <c r="BQ1131" s="9" t="str">
        <f>_xlfn.XLOOKUP(B1131,'[6]cells down 19042026 9H40'!$B:$B,'[6]cells down 19042026 9H40'!$B:$B,"")</f>
        <v/>
      </c>
      <c r="BR1131" s="9" t="s">
        <v>2479</v>
      </c>
      <c r="BS1131" s="9" t="s">
        <v>302</v>
      </c>
      <c r="BT1131" s="108"/>
    </row>
    <row r="1132" spans="1:72" s="9" customFormat="1" x14ac:dyDescent="0.35">
      <c r="A1132" s="1" t="s">
        <v>4671</v>
      </c>
      <c r="B1132" s="8" t="s">
        <v>4672</v>
      </c>
      <c r="C1132" s="3" t="str">
        <f>_xlfn.XLOOKUP(B1132,'[1]daily break down'!$D:$D,'[1]daily break down'!$E:$E,"")</f>
        <v>Bafoussam</v>
      </c>
      <c r="D1132" s="1" t="s">
        <v>21</v>
      </c>
      <c r="E1132" s="1" t="s">
        <v>36</v>
      </c>
      <c r="F1132" s="3" t="s">
        <v>102</v>
      </c>
      <c r="G1132" s="1" t="s">
        <v>299</v>
      </c>
      <c r="H1132" s="32" t="str">
        <f>_xlfn.XLOOKUP(B1132,[2]CALCULATION!$B:$B,[2]CALCULATION!$H:$H,"")</f>
        <v>Huawei</v>
      </c>
      <c r="I1132" s="28">
        <v>0</v>
      </c>
      <c r="J1132" s="28">
        <v>0</v>
      </c>
      <c r="K1132" s="28">
        <v>0</v>
      </c>
      <c r="L1132" s="28">
        <v>0</v>
      </c>
      <c r="M1132" s="28">
        <v>0</v>
      </c>
      <c r="N1132" s="28">
        <v>0</v>
      </c>
      <c r="O1132" s="28">
        <v>0</v>
      </c>
      <c r="P1132" s="28">
        <v>0</v>
      </c>
      <c r="Q1132" s="28">
        <v>0.51935748060256892</v>
      </c>
      <c r="R1132" s="28">
        <v>0.11138006409213744</v>
      </c>
      <c r="S1132" s="93">
        <v>0.54691267660294551</v>
      </c>
      <c r="T1132" s="93">
        <f>_xlfn.XLOOKUP(B1132,'[3]Nur des jours'!$B:$B,'[3]Nur des jours'!$U:$U,"")</f>
        <v>5.8053179923123671E-2</v>
      </c>
      <c r="U1132" s="93">
        <v>0</v>
      </c>
      <c r="V1132" s="93">
        <v>0</v>
      </c>
      <c r="W1132" s="93">
        <v>5.8053179923123671E-2</v>
      </c>
      <c r="X1132" s="93">
        <v>0.21999569104507849</v>
      </c>
      <c r="Y1132" s="93">
        <v>2.8892826874181363E-2</v>
      </c>
      <c r="Z1132" s="93">
        <v>0.21839053399651284</v>
      </c>
      <c r="AA1132" s="93">
        <v>6.0853287218954832E-2</v>
      </c>
      <c r="AB1132" s="93">
        <v>0.17852913395713302</v>
      </c>
      <c r="AC1132" s="93">
        <f>_xlfn.XLOOKUP(B1132,'[3]Nur des jours'!$B:$B,'[3]Nur des jours'!$N:$N,"")</f>
        <v>0</v>
      </c>
      <c r="AD1132" s="93">
        <v>0</v>
      </c>
      <c r="AE1132" s="93">
        <v>0</v>
      </c>
      <c r="AF1132" s="93">
        <v>0</v>
      </c>
      <c r="AG1132" s="93"/>
      <c r="AH1132" s="93">
        <v>0</v>
      </c>
      <c r="AI1132" s="93">
        <v>0</v>
      </c>
      <c r="AJ1132" s="93">
        <v>0</v>
      </c>
      <c r="AK1132" s="93">
        <v>0</v>
      </c>
      <c r="AL1132" s="93">
        <v>0</v>
      </c>
      <c r="AM1132" s="49" t="s">
        <v>5559</v>
      </c>
      <c r="AN1132" s="49"/>
      <c r="AO1132" s="48" t="str" cm="1">
        <f t="array" ref="AO1132">IFERROR(_xlfn.IFS(
AQ1132="MPR ISSUE","PDH",
AQ1132="BSS Hardware Issue","BSS",
AQ1132="Sites strategiques, MLL, Pylone, etc.","ENVTECH",
AQ1132="AKTIVCO DEFAUT GE &amp; POWER Cabinet","AKTIVCO",
AQ1132="AKTIVCO Coupure ENEO &amp; Baisse de tension","AKTIVCO GRID ONLY",
AQ1132="Coupure ENEO &amp; Baisse de tension","IHS GRID ONLY",
AQ1132="Defaut GE &amp; POWER Cabinet","IHS",
AQ1132="Sharing","Partners",
AQ1132="Sites strategiques &amp; DataCenter","SST &amp; DC",
AQ1132="Exclu","Exclu",
AQ1132="SAT","SAT",
AQ1132="SPARE-ISSUE","SPARE-ISSUE",
AQ1132="Fiber CAmtel","TRANS_FO_CAMTEL",
AQ1132="Fiber AOF","Fiber AOF",
AQ1132="Projet OCM (HUAWEI)","TRAVAUX-HUAWEI",
AQ1132="Projet OCM (NOKIA)","TRAVAUX-NOKIA",
AQ1132="ACCESS-ISSUE","ACCESS-ISSUE",
AQ1132="Projet OCM (ZTE, NOKIA, autres projets)","TRAVAUX OCM",
AQ1132="No root CAuse","No root cause",
AQ1132="ODU HS","PDH",
AQ1132="IP &amp; VLAN","PDH",
AQ1132="Warehouse HUAWEI","SPARE-ISSUE",
AQ1132="SPARE-HS","SPARE-ISSUE",
AQ1132="Power Telco","BSS",AQ1132="no impacts","no impacts"
),"")</f>
        <v>No root cause</v>
      </c>
      <c r="AP1132" s="48" t="str" cm="1">
        <f t="array" ref="AP1132">IFERROR(_xlfn.IFS(
AQ1132="MPR ISSUE","TX ISSUE",
AQ1132="BSS Hardware Issue","RAN ISSUE",
AQ1132="Sites strategiques, MLL, Pylone, etc.","ENVTECH",
AQ1132="AKTIVCO DEFAUT GE &amp; POWER Cabinet","POWER ISSUE",
AQ1132="AKTIVCO Coupure ENEO &amp; Baisse de tension","POWER ISSUE",
AQ1132="Coupure ENEO &amp; Baisse de tension","POWER ISSUE",
AQ1132="Defaut GE &amp; POWER Cabinet","POWER ISSUE",
AQ1132="Sharing","POWER ISSUE",
AQ1132="Sites strategiques &amp; DataCenter","POWER ISSUE",
AQ1132="Exclu","Exclu",
AQ1132="SAT","TX ISSUE",
AQ1132="SPARE-ISSUE","SPARE-ISSUE",
AQ1132="Fiber CAmtel","TX ISSUE",
AQ1132="Fiber AOF","TX ISSUE",
AQ1132="Projet OCM (HUAWEI)","TRAVAUX-HUAWEI",
AQ1132="Projet OCM (NOKIA)","TRAVAUX -NOKIA",
AQ1132="ACCESS-ISSUE","ACCESS-ISSUE",
AQ1132="Projet OCM (ZTE, NOKIA, autres projets)","TRAVAUX OCM",
AQ1132="No root CAuse","No root cause",
AQ1132="ODU HS","TX ISSUE",
AQ1132="IP &amp; VLAN","TX ISSUE",
AQ1132="Warehouse HUAWEI","SPARE-ISSUE",
AQ1132="SPARE-HS","SPARE-ISSUE",
AQ1132="Power Telco","RAN ISSUE",AQ1132="no impacts","no impacts"
),"")</f>
        <v>No root cause</v>
      </c>
      <c r="AQ1132" s="67" t="s">
        <v>5344</v>
      </c>
      <c r="AR1132" s="48" t="str" cm="1">
        <f t="array" ref="AR1132">IFERROR(_xlfn.IFS(
AQ1132="MPR ISSUE","ACTIVE",
AQ1132="BSS Hardware Issue","ACTIVE",
AQ1132="Sites strategiques, MLL, Pylone, etc.","PASSIVE",
AQ1132="AKTIVCO DEFAUT GE &amp; POWER Cabinet","PASSIVE",
AQ1132="AKTIVCO Coupure ENEO &amp; Baisse de tension","PASSIVE",
AQ1132="Coupure ENEO &amp; Baisse de tension","PASSIVE",
AQ1132="Defaut GE &amp; POWER Cabinet","PASSIVE",
AQ1132="Sharing","PASSIVE",
AQ1132="Sites strategiques &amp; DataCenter","PASSIVE",
AQ1132="Exclu","Exclu",
AQ1132="SAT","ACTIVE",
AQ1132="SPARE-ISSUE","SPARE-ISSUE",
AQ1132="Fiber CAmtel","ACTIVE",
AQ1132="Fiber AOF","ACTIVE",
AQ1132="Projet OCM (HUAWEI)","PLANNED WORKS",
AQ1132="Projet OCM (NOKIA)","PLANNED WORKS",
AQ1132="ACCESS-ISSUE","ACCESS-ISSUE",
AQ1132="Projet OCM (ZTE, NOKIA, autres projets)","PLANNED WORKS",
AQ1132="No root CAuse","No root cause",
AQ1132="ODU HS","ACTIVE",
AQ1132="IP &amp; VLAN","ACTIVE",
AQ1132="Warehouse HUAWEI","SPARE-ISSUE",
AQ1132="SPARE-HS","SPARE-ISSUE",
AQ1132="Power Telco","ACTIVE", AQ1132="no impacts","no impacts"
),"")</f>
        <v>No root cause</v>
      </c>
      <c r="AS1132" s="92" t="s">
        <v>5537</v>
      </c>
      <c r="AT1132" s="98" t="s">
        <v>4672</v>
      </c>
      <c r="AV1132" s="17" t="s">
        <v>5537</v>
      </c>
      <c r="AW1132" s="7" t="s">
        <v>5537</v>
      </c>
      <c r="AX1132" s="6" t="s">
        <v>5537</v>
      </c>
      <c r="AY1132" s="7"/>
      <c r="AZ1132" s="3" t="s">
        <v>5537</v>
      </c>
      <c r="BA1132" s="18" t="s">
        <v>5537</v>
      </c>
      <c r="BB1132" s="18" t="s">
        <v>5537</v>
      </c>
      <c r="BC1132" s="18" t="s">
        <v>5537</v>
      </c>
      <c r="BD1132" s="18" t="s">
        <v>5537</v>
      </c>
      <c r="BE1132" s="18" t="s">
        <v>5537</v>
      </c>
      <c r="BF1132" s="18" t="s">
        <v>5537</v>
      </c>
      <c r="BG1132" s="18" t="s">
        <v>5537</v>
      </c>
      <c r="BH1132" s="18" t="s">
        <v>5537</v>
      </c>
      <c r="BI1132" s="18" t="s">
        <v>5537</v>
      </c>
      <c r="BJ1132" s="18" t="s">
        <v>5537</v>
      </c>
      <c r="BK1132" s="18" t="s">
        <v>5537</v>
      </c>
      <c r="BL1132" s="9" t="s">
        <v>5537</v>
      </c>
      <c r="BM1132" s="14" t="s">
        <v>5537</v>
      </c>
      <c r="BN1132" s="14" t="s">
        <v>5537</v>
      </c>
      <c r="BO1132" s="14" t="str">
        <f>_xlfn.XLOOKUP(B1132,'[4]cell downs 18042026 17h'!$B:$B,'[4]cell downs 18042026 17h'!$B:$B,"")</f>
        <v/>
      </c>
      <c r="BP1132" s="14" t="str">
        <f>_xlfn.XLOOKUP(B1132,'[5]Cells Huawei 19042026 15h'!$B:$B,'[5]Cells Huawei 19042026 15h'!$B:$B,"")</f>
        <v/>
      </c>
      <c r="BQ1132" s="9" t="str">
        <f>_xlfn.XLOOKUP(B1132,'[6]cells down 19042026 9H40'!$B:$B,'[6]cells down 19042026 9H40'!$B:$B,"")</f>
        <v/>
      </c>
      <c r="BR1132" s="9" t="s">
        <v>5537</v>
      </c>
      <c r="BS1132" s="9" t="s">
        <v>302</v>
      </c>
      <c r="BT1132" s="108"/>
    </row>
    <row r="1133" spans="1:72" s="9" customFormat="1" x14ac:dyDescent="0.35">
      <c r="A1133" s="1" t="s">
        <v>1009</v>
      </c>
      <c r="B1133" s="8" t="s">
        <v>1010</v>
      </c>
      <c r="C1133" s="3" t="str">
        <f>_xlfn.XLOOKUP(B1133,'[1]daily break down'!$D:$D,'[1]daily break down'!$E:$E,"")</f>
        <v>CENTRE</v>
      </c>
      <c r="D1133" s="1" t="s">
        <v>11</v>
      </c>
      <c r="E1133" s="1" t="str">
        <f>BS1133</f>
        <v>Grid-Lithium</v>
      </c>
      <c r="F1133" s="3" t="s">
        <v>37</v>
      </c>
      <c r="G1133" s="1" t="s">
        <v>1011</v>
      </c>
      <c r="H1133" s="33" t="str">
        <f>_xlfn.XLOOKUP(B1133,[2]CALCULATION!$B:$B,[2]CALCULATION!$H:$H,"")</f>
        <v>NOKIA</v>
      </c>
      <c r="I1133" s="28">
        <v>0</v>
      </c>
      <c r="J1133" s="28">
        <v>0</v>
      </c>
      <c r="K1133" s="28">
        <v>0</v>
      </c>
      <c r="L1133" s="28">
        <v>0</v>
      </c>
      <c r="M1133" s="28">
        <v>0</v>
      </c>
      <c r="N1133" s="28">
        <v>0</v>
      </c>
      <c r="O1133" s="28">
        <v>0</v>
      </c>
      <c r="P1133" s="28">
        <v>0</v>
      </c>
      <c r="Q1133" s="28">
        <v>0</v>
      </c>
      <c r="R1133" s="28">
        <v>2.1989113169365972</v>
      </c>
      <c r="S1133" s="93">
        <v>0</v>
      </c>
      <c r="T1133" s="93">
        <f>_xlfn.XLOOKUP(B1133,'[3]Nur des jours'!$B:$B,'[3]Nur des jours'!$U:$U,"")</f>
        <v>0</v>
      </c>
      <c r="U1133" s="93">
        <v>0</v>
      </c>
      <c r="V1133" s="93">
        <v>0</v>
      </c>
      <c r="W1133" s="93">
        <v>0</v>
      </c>
      <c r="X1133" s="93">
        <v>0</v>
      </c>
      <c r="Y1133" s="93">
        <v>0</v>
      </c>
      <c r="Z1133" s="93">
        <v>0</v>
      </c>
      <c r="AA1133" s="93">
        <v>0</v>
      </c>
      <c r="AB1133" s="93">
        <v>1.2972241848396264</v>
      </c>
      <c r="AC1133" s="93">
        <f>_xlfn.XLOOKUP(B1133,'[3]Nur des jours'!$B:$B,'[3]Nur des jours'!$N:$N,"")</f>
        <v>0</v>
      </c>
      <c r="AD1133" s="93">
        <v>0</v>
      </c>
      <c r="AE1133" s="93">
        <v>0</v>
      </c>
      <c r="AF1133" s="93">
        <v>0</v>
      </c>
      <c r="AG1133" s="93"/>
      <c r="AH1133" s="93">
        <v>0</v>
      </c>
      <c r="AI1133" s="93">
        <v>0</v>
      </c>
      <c r="AJ1133" s="93">
        <v>0</v>
      </c>
      <c r="AK1133" s="93">
        <v>0</v>
      </c>
      <c r="AL1133" s="93">
        <v>0</v>
      </c>
      <c r="AM1133" s="49" t="s">
        <v>5559</v>
      </c>
      <c r="AN1133" s="49"/>
      <c r="AO1133" s="48" t="str" cm="1">
        <f t="array" ref="AO1133">IFERROR(_xlfn.IFS(
AQ1133="MPR ISSUE","PDH",
AQ1133="BSS Hardware Issue","BSS",
AQ1133="Sites strategiques, MLL, Pylone, etc.","ENVTECH",
AQ1133="AKTIVCO DEFAUT GE &amp; POWER Cabinet","AKTIVCO",
AQ1133="AKTIVCO Coupure ENEO &amp; Baisse de tension","AKTIVCO GRID ONLY",
AQ1133="Coupure ENEO &amp; Baisse de tension","IHS GRID ONLY",
AQ1133="Defaut GE &amp; POWER Cabinet","IHS",
AQ1133="Sharing","Partners",
AQ1133="Sites strategiques &amp; DataCenter","SST &amp; DC",
AQ1133="Exclu","Exclu",
AQ1133="SAT","SAT",
AQ1133="SPARE-ISSUE","SPARE-ISSUE",
AQ1133="Fiber CAmtel","TRANS_FO_CAMTEL",
AQ1133="Fiber AOF","Fiber AOF",
AQ1133="Projet OCM (HUAWEI)","TRAVAUX-HUAWEI",
AQ1133="Projet OCM (NOKIA)","TRAVAUX-NOKIA",
AQ1133="ACCESS-ISSUE","ACCESS-ISSUE",
AQ1133="Projet OCM (ZTE, NOKIA, autres projets)","TRAVAUX OCM",
AQ1133="No root CAuse","No root cause",
AQ1133="ODU HS","PDH",
AQ1133="IP &amp; VLAN","PDH",
AQ1133="Warehouse HUAWEI","SPARE-ISSUE",
AQ1133="SPARE-HS","SPARE-ISSUE",
AQ1133="Power Telco","BSS",AQ1133="no impacts","no impacts"
),"")</f>
        <v>No root cause</v>
      </c>
      <c r="AP1133" s="48" t="str" cm="1">
        <f t="array" ref="AP1133">IFERROR(_xlfn.IFS(
AQ1133="MPR ISSUE","TX ISSUE",
AQ1133="BSS Hardware Issue","RAN ISSUE",
AQ1133="Sites strategiques, MLL, Pylone, etc.","ENVTECH",
AQ1133="AKTIVCO DEFAUT GE &amp; POWER Cabinet","POWER ISSUE",
AQ1133="AKTIVCO Coupure ENEO &amp; Baisse de tension","POWER ISSUE",
AQ1133="Coupure ENEO &amp; Baisse de tension","POWER ISSUE",
AQ1133="Defaut GE &amp; POWER Cabinet","POWER ISSUE",
AQ1133="Sharing","POWER ISSUE",
AQ1133="Sites strategiques &amp; DataCenter","POWER ISSUE",
AQ1133="Exclu","Exclu",
AQ1133="SAT","TX ISSUE",
AQ1133="SPARE-ISSUE","SPARE-ISSUE",
AQ1133="Fiber CAmtel","TX ISSUE",
AQ1133="Fiber AOF","TX ISSUE",
AQ1133="Projet OCM (HUAWEI)","TRAVAUX-HUAWEI",
AQ1133="Projet OCM (NOKIA)","TRAVAUX -NOKIA",
AQ1133="ACCESS-ISSUE","ACCESS-ISSUE",
AQ1133="Projet OCM (ZTE, NOKIA, autres projets)","TRAVAUX OCM",
AQ1133="No root CAuse","No root cause",
AQ1133="ODU HS","TX ISSUE",
AQ1133="IP &amp; VLAN","TX ISSUE",
AQ1133="Warehouse HUAWEI","SPARE-ISSUE",
AQ1133="SPARE-HS","SPARE-ISSUE",
AQ1133="Power Telco","RAN ISSUE",AQ1133="no impacts","no impacts"
),"")</f>
        <v>No root cause</v>
      </c>
      <c r="AQ1133" s="126" t="s">
        <v>5344</v>
      </c>
      <c r="AR1133" s="48" t="str" cm="1">
        <f t="array" ref="AR1133">IFERROR(_xlfn.IFS(
AQ1133="MPR ISSUE","ACTIVE",
AQ1133="BSS Hardware Issue","ACTIVE",
AQ1133="Sites strategiques, MLL, Pylone, etc.","PASSIVE",
AQ1133="AKTIVCO DEFAUT GE &amp; POWER Cabinet","PASSIVE",
AQ1133="AKTIVCO Coupure ENEO &amp; Baisse de tension","PASSIVE",
AQ1133="Coupure ENEO &amp; Baisse de tension","PASSIVE",
AQ1133="Defaut GE &amp; POWER Cabinet","PASSIVE",
AQ1133="Sharing","PASSIVE",
AQ1133="Sites strategiques &amp; DataCenter","PASSIVE",
AQ1133="Exclu","Exclu",
AQ1133="SAT","ACTIVE",
AQ1133="SPARE-ISSUE","SPARE-ISSUE",
AQ1133="Fiber CAmtel","ACTIVE",
AQ1133="Fiber AOF","ACTIVE",
AQ1133="Projet OCM (HUAWEI)","PLANNED WORKS",
AQ1133="Projet OCM (NOKIA)","PLANNED WORKS",
AQ1133="ACCESS-ISSUE","ACCESS-ISSUE",
AQ1133="Projet OCM (ZTE, NOKIA, autres projets)","PLANNED WORKS",
AQ1133="No root CAuse","No root cause",
AQ1133="ODU HS","ACTIVE",
AQ1133="IP &amp; VLAN","ACTIVE",
AQ1133="Warehouse HUAWEI","SPARE-ISSUE",
AQ1133="SPARE-HS","SPARE-ISSUE",
AQ1133="Power Telco","ACTIVE", AQ1133="no impacts","no impacts"
),"")</f>
        <v>No root cause</v>
      </c>
      <c r="AS1133" s="92" t="s">
        <v>5537</v>
      </c>
      <c r="AT1133" s="98" t="s">
        <v>1010</v>
      </c>
      <c r="AV1133" s="17" t="s">
        <v>5537</v>
      </c>
      <c r="AW1133" s="7" t="s">
        <v>5537</v>
      </c>
      <c r="AX1133" s="6" t="s">
        <v>5537</v>
      </c>
      <c r="AY1133" s="7"/>
      <c r="AZ1133" s="3" t="s">
        <v>5537</v>
      </c>
      <c r="BA1133" s="18" t="s">
        <v>5537</v>
      </c>
      <c r="BB1133" s="18" t="s">
        <v>5537</v>
      </c>
      <c r="BC1133" s="18" t="s">
        <v>5537</v>
      </c>
      <c r="BD1133" s="18" t="s">
        <v>5537</v>
      </c>
      <c r="BE1133" s="18" t="s">
        <v>5537</v>
      </c>
      <c r="BF1133" s="18" t="s">
        <v>5537</v>
      </c>
      <c r="BG1133" s="18" t="s">
        <v>5537</v>
      </c>
      <c r="BH1133" s="18" t="s">
        <v>5537</v>
      </c>
      <c r="BI1133" s="18" t="s">
        <v>5537</v>
      </c>
      <c r="BJ1133" s="18" t="s">
        <v>5537</v>
      </c>
      <c r="BK1133" s="18" t="s">
        <v>5537</v>
      </c>
      <c r="BL1133" s="9" t="s">
        <v>5537</v>
      </c>
      <c r="BM1133" s="14" t="s">
        <v>5537</v>
      </c>
      <c r="BN1133" s="14" t="s">
        <v>5537</v>
      </c>
      <c r="BO1133" s="14" t="str">
        <f>_xlfn.XLOOKUP(B1133,'[4]cell downs 18042026 17h'!$B:$B,'[4]cell downs 18042026 17h'!$B:$B,"")</f>
        <v/>
      </c>
      <c r="BP1133" s="14" t="str">
        <f>_xlfn.XLOOKUP(B1133,'[5]Cells Huawei 19042026 15h'!$B:$B,'[5]Cells Huawei 19042026 15h'!$B:$B,"")</f>
        <v/>
      </c>
      <c r="BQ1133" s="9" t="str">
        <f>_xlfn.XLOOKUP(B1133,'[6]cells down 19042026 9H40'!$B:$B,'[6]cells down 19042026 9H40'!$B:$B,"")</f>
        <v/>
      </c>
      <c r="BR1133" s="9" t="s">
        <v>1010</v>
      </c>
      <c r="BS1133" s="9" t="s">
        <v>302</v>
      </c>
      <c r="BT1133" s="108"/>
    </row>
    <row r="1134" spans="1:72" s="9" customFormat="1" x14ac:dyDescent="0.35">
      <c r="A1134" s="1" t="s">
        <v>4769</v>
      </c>
      <c r="B1134" s="8" t="s">
        <v>4770</v>
      </c>
      <c r="C1134" s="3" t="str">
        <f>_xlfn.XLOOKUP(B1134,'[1]daily break down'!$D:$D,'[1]daily break down'!$E:$E,"")</f>
        <v>CENTRE</v>
      </c>
      <c r="D1134" s="1" t="s">
        <v>21</v>
      </c>
      <c r="E1134" s="1" t="s">
        <v>188</v>
      </c>
      <c r="F1134" s="3" t="s">
        <v>37</v>
      </c>
      <c r="G1134" s="1" t="s">
        <v>4769</v>
      </c>
      <c r="H1134" s="33" t="str">
        <f>_xlfn.XLOOKUP(B1134,[2]CALCULATION!$B:$B,[2]CALCULATION!$H:$H,"")</f>
        <v>NOKIA</v>
      </c>
      <c r="I1134" s="28">
        <v>0</v>
      </c>
      <c r="J1134" s="28">
        <v>0</v>
      </c>
      <c r="K1134" s="28">
        <v>0</v>
      </c>
      <c r="L1134" s="28">
        <v>0</v>
      </c>
      <c r="M1134" s="28">
        <v>0</v>
      </c>
      <c r="N1134" s="28">
        <v>0</v>
      </c>
      <c r="O1134" s="28">
        <v>0</v>
      </c>
      <c r="P1134" s="28">
        <v>0</v>
      </c>
      <c r="Q1134" s="28">
        <v>0</v>
      </c>
      <c r="R1134" s="28">
        <v>0</v>
      </c>
      <c r="S1134" s="93">
        <v>0</v>
      </c>
      <c r="T1134" s="93">
        <f>_xlfn.XLOOKUP(B1134,'[3]Nur des jours'!$B:$B,'[3]Nur des jours'!$U:$U,"")</f>
        <v>0</v>
      </c>
      <c r="U1134" s="93">
        <v>0</v>
      </c>
      <c r="V1134" s="93">
        <v>0</v>
      </c>
      <c r="W1134" s="93">
        <v>0</v>
      </c>
      <c r="X1134" s="93">
        <v>0</v>
      </c>
      <c r="Y1134" s="93">
        <v>0</v>
      </c>
      <c r="Z1134" s="93">
        <v>0</v>
      </c>
      <c r="AA1134" s="93">
        <v>0</v>
      </c>
      <c r="AB1134" s="93">
        <v>0</v>
      </c>
      <c r="AC1134" s="93">
        <f>_xlfn.XLOOKUP(B1134,'[3]Nur des jours'!$B:$B,'[3]Nur des jours'!$N:$N,"")</f>
        <v>0</v>
      </c>
      <c r="AD1134" s="93">
        <v>0</v>
      </c>
      <c r="AE1134" s="93">
        <v>0</v>
      </c>
      <c r="AF1134" s="93">
        <v>0</v>
      </c>
      <c r="AG1134" s="93"/>
      <c r="AH1134" s="93">
        <v>0</v>
      </c>
      <c r="AI1134" s="93">
        <v>0</v>
      </c>
      <c r="AJ1134" s="93">
        <v>0</v>
      </c>
      <c r="AK1134" s="93">
        <v>0</v>
      </c>
      <c r="AL1134" s="93">
        <v>0</v>
      </c>
      <c r="AM1134" s="49" t="s">
        <v>5559</v>
      </c>
      <c r="AN1134" s="49"/>
      <c r="AO1134" s="48" t="str" cm="1">
        <f t="array" ref="AO1134">IFERROR(_xlfn.IFS(
AQ1134="MPR ISSUE","PDH",
AQ1134="BSS Hardware Issue","BSS",
AQ1134="Sites strategiques, MLL, Pylone, etc.","ENVTECH",
AQ1134="AKTIVCO DEFAUT GE &amp; POWER Cabinet","AKTIVCO",
AQ1134="AKTIVCO Coupure ENEO &amp; Baisse de tension","AKTIVCO GRID ONLY",
AQ1134="Coupure ENEO &amp; Baisse de tension","IHS GRID ONLY",
AQ1134="Defaut GE &amp; POWER Cabinet","IHS",
AQ1134="Sharing","Partners",
AQ1134="Sites strategiques &amp; DataCenter","SST &amp; DC",
AQ1134="Exclu","Exclu",
AQ1134="SAT","SAT",
AQ1134="SPARE-ISSUE","SPARE-ISSUE",
AQ1134="Fiber CAmtel","TRANS_FO_CAMTEL",
AQ1134="Fiber AOF","Fiber AOF",
AQ1134="Projet OCM (HUAWEI)","TRAVAUX-HUAWEI",
AQ1134="Projet OCM (NOKIA)","TRAVAUX-NOKIA",
AQ1134="ACCESS-ISSUE","ACCESS-ISSUE",
AQ1134="Projet OCM (ZTE, NOKIA, autres projets)","TRAVAUX OCM",
AQ1134="No root CAuse","No root cause",
AQ1134="ODU HS","PDH",
AQ1134="IP &amp; VLAN","PDH",
AQ1134="Warehouse HUAWEI","SPARE-ISSUE",
AQ1134="SPARE-HS","SPARE-ISSUE",
AQ1134="Power Telco","BSS",AQ1134="no impacts","no impacts"
),"")</f>
        <v>No root cause</v>
      </c>
      <c r="AP1134" s="48" t="str" cm="1">
        <f t="array" ref="AP1134">IFERROR(_xlfn.IFS(
AQ1134="MPR ISSUE","TX ISSUE",
AQ1134="BSS Hardware Issue","RAN ISSUE",
AQ1134="Sites strategiques, MLL, Pylone, etc.","ENVTECH",
AQ1134="AKTIVCO DEFAUT GE &amp; POWER Cabinet","POWER ISSUE",
AQ1134="AKTIVCO Coupure ENEO &amp; Baisse de tension","POWER ISSUE",
AQ1134="Coupure ENEO &amp; Baisse de tension","POWER ISSUE",
AQ1134="Defaut GE &amp; POWER Cabinet","POWER ISSUE",
AQ1134="Sharing","POWER ISSUE",
AQ1134="Sites strategiques &amp; DataCenter","POWER ISSUE",
AQ1134="Exclu","Exclu",
AQ1134="SAT","TX ISSUE",
AQ1134="SPARE-ISSUE","SPARE-ISSUE",
AQ1134="Fiber CAmtel","TX ISSUE",
AQ1134="Fiber AOF","TX ISSUE",
AQ1134="Projet OCM (HUAWEI)","TRAVAUX-HUAWEI",
AQ1134="Projet OCM (NOKIA)","TRAVAUX -NOKIA",
AQ1134="ACCESS-ISSUE","ACCESS-ISSUE",
AQ1134="Projet OCM (ZTE, NOKIA, autres projets)","TRAVAUX OCM",
AQ1134="No root CAuse","No root cause",
AQ1134="ODU HS","TX ISSUE",
AQ1134="IP &amp; VLAN","TX ISSUE",
AQ1134="Warehouse HUAWEI","SPARE-ISSUE",
AQ1134="SPARE-HS","SPARE-ISSUE",
AQ1134="Power Telco","RAN ISSUE",AQ1134="no impacts","no impacts"
),"")</f>
        <v>No root cause</v>
      </c>
      <c r="AQ1134" s="67" t="s">
        <v>5344</v>
      </c>
      <c r="AR1134" s="48" t="str" cm="1">
        <f t="array" ref="AR1134">IFERROR(_xlfn.IFS(
AQ1134="MPR ISSUE","ACTIVE",
AQ1134="BSS Hardware Issue","ACTIVE",
AQ1134="Sites strategiques, MLL, Pylone, etc.","PASSIVE",
AQ1134="AKTIVCO DEFAUT GE &amp; POWER Cabinet","PASSIVE",
AQ1134="AKTIVCO Coupure ENEO &amp; Baisse de tension","PASSIVE",
AQ1134="Coupure ENEO &amp; Baisse de tension","PASSIVE",
AQ1134="Defaut GE &amp; POWER Cabinet","PASSIVE",
AQ1134="Sharing","PASSIVE",
AQ1134="Sites strategiques &amp; DataCenter","PASSIVE",
AQ1134="Exclu","Exclu",
AQ1134="SAT","ACTIVE",
AQ1134="SPARE-ISSUE","SPARE-ISSUE",
AQ1134="Fiber CAmtel","ACTIVE",
AQ1134="Fiber AOF","ACTIVE",
AQ1134="Projet OCM (HUAWEI)","PLANNED WORKS",
AQ1134="Projet OCM (NOKIA)","PLANNED WORKS",
AQ1134="ACCESS-ISSUE","ACCESS-ISSUE",
AQ1134="Projet OCM (ZTE, NOKIA, autres projets)","PLANNED WORKS",
AQ1134="No root CAuse","No root cause",
AQ1134="ODU HS","ACTIVE",
AQ1134="IP &amp; VLAN","ACTIVE",
AQ1134="Warehouse HUAWEI","SPARE-ISSUE",
AQ1134="SPARE-HS","SPARE-ISSUE",
AQ1134="Power Telco","ACTIVE", AQ1134="no impacts","no impacts"
),"")</f>
        <v>No root cause</v>
      </c>
      <c r="AS1134" s="92" t="s">
        <v>5537</v>
      </c>
      <c r="AT1134" s="98" t="s">
        <v>4770</v>
      </c>
      <c r="AV1134" s="17" t="s">
        <v>5537</v>
      </c>
      <c r="AW1134" s="7" t="s">
        <v>5537</v>
      </c>
      <c r="AX1134" s="6" t="s">
        <v>5537</v>
      </c>
      <c r="AY1134" s="7"/>
      <c r="AZ1134" s="3" t="s">
        <v>5537</v>
      </c>
      <c r="BA1134" s="18" t="s">
        <v>5537</v>
      </c>
      <c r="BB1134" s="18" t="s">
        <v>5537</v>
      </c>
      <c r="BC1134" s="18" t="s">
        <v>5537</v>
      </c>
      <c r="BD1134" s="18" t="s">
        <v>5537</v>
      </c>
      <c r="BE1134" s="18" t="s">
        <v>5537</v>
      </c>
      <c r="BF1134" s="18" t="s">
        <v>5537</v>
      </c>
      <c r="BG1134" s="18" t="s">
        <v>5537</v>
      </c>
      <c r="BH1134" s="18" t="s">
        <v>5537</v>
      </c>
      <c r="BI1134" s="18" t="s">
        <v>5537</v>
      </c>
      <c r="BJ1134" s="18" t="s">
        <v>5537</v>
      </c>
      <c r="BK1134" s="18" t="s">
        <v>5537</v>
      </c>
      <c r="BL1134" s="9" t="s">
        <v>5537</v>
      </c>
      <c r="BM1134" s="14" t="s">
        <v>5537</v>
      </c>
      <c r="BN1134" s="14" t="s">
        <v>5537</v>
      </c>
      <c r="BO1134" s="14" t="str">
        <f>_xlfn.XLOOKUP(B1134,'[4]cell downs 18042026 17h'!$B:$B,'[4]cell downs 18042026 17h'!$B:$B,"")</f>
        <v/>
      </c>
      <c r="BP1134" s="14" t="str">
        <f>_xlfn.XLOOKUP(B1134,'[5]Cells Huawei 19042026 15h'!$B:$B,'[5]Cells Huawei 19042026 15h'!$B:$B,"")</f>
        <v/>
      </c>
      <c r="BQ1134" s="9" t="str">
        <f>_xlfn.XLOOKUP(B1134,'[6]cells down 19042026 9H40'!$B:$B,'[6]cells down 19042026 9H40'!$B:$B,"")</f>
        <v/>
      </c>
      <c r="BR1134" s="9" t="s">
        <v>5537</v>
      </c>
      <c r="BS1134" s="9" t="s">
        <v>12</v>
      </c>
      <c r="BT1134" s="108"/>
    </row>
    <row r="1135" spans="1:72" s="9" customFormat="1" x14ac:dyDescent="0.35">
      <c r="A1135" s="1" t="s">
        <v>1048</v>
      </c>
      <c r="B1135" s="8" t="s">
        <v>1049</v>
      </c>
      <c r="C1135" s="3" t="str">
        <f>_xlfn.XLOOKUP(B1135,'[1]daily break down'!$D:$D,'[1]daily break down'!$E:$E,"")</f>
        <v>CENTRE</v>
      </c>
      <c r="D1135" s="1" t="s">
        <v>11</v>
      </c>
      <c r="E1135" s="1" t="s">
        <v>96</v>
      </c>
      <c r="F1135" s="3" t="s">
        <v>37</v>
      </c>
      <c r="G1135" s="1" t="s">
        <v>1050</v>
      </c>
      <c r="H1135" s="33" t="str">
        <f>_xlfn.XLOOKUP(B1135,[2]CALCULATION!$B:$B,[2]CALCULATION!$H:$H,"")</f>
        <v>NOKIA</v>
      </c>
      <c r="I1135" s="28">
        <v>1.7121675184699329E-3</v>
      </c>
      <c r="J1135" s="28">
        <v>0</v>
      </c>
      <c r="K1135" s="28">
        <v>0</v>
      </c>
      <c r="L1135" s="28">
        <v>0</v>
      </c>
      <c r="M1135" s="28">
        <v>2.6731191638337946E-2</v>
      </c>
      <c r="N1135" s="28">
        <v>0</v>
      </c>
      <c r="O1135" s="28">
        <v>2.4951504218943453E-2</v>
      </c>
      <c r="P1135" s="28">
        <v>9.6363076401558712E-3</v>
      </c>
      <c r="Q1135" s="28">
        <v>2.6752617476094621E-3</v>
      </c>
      <c r="R1135" s="28">
        <v>0</v>
      </c>
      <c r="S1135" s="93">
        <v>3.7453664466535548E-3</v>
      </c>
      <c r="T1135" s="93">
        <f>_xlfn.XLOOKUP(B1135,'[3]Nur des jours'!$B:$B,'[3]Nur des jours'!$U:$U,"")</f>
        <v>0</v>
      </c>
      <c r="U1135" s="93">
        <v>0</v>
      </c>
      <c r="V1135" s="93">
        <v>0</v>
      </c>
      <c r="W1135" s="93">
        <v>0</v>
      </c>
      <c r="X1135" s="93">
        <v>0</v>
      </c>
      <c r="Y1135" s="93">
        <v>1.6586622835179075E-3</v>
      </c>
      <c r="Z1135" s="93">
        <v>0</v>
      </c>
      <c r="AA1135" s="93">
        <v>0</v>
      </c>
      <c r="AB1135" s="93">
        <v>0</v>
      </c>
      <c r="AC1135" s="93">
        <f>_xlfn.XLOOKUP(B1135,'[3]Nur des jours'!$B:$B,'[3]Nur des jours'!$N:$N,"")</f>
        <v>0</v>
      </c>
      <c r="AD1135" s="93">
        <v>0</v>
      </c>
      <c r="AE1135" s="93">
        <v>0</v>
      </c>
      <c r="AF1135" s="93">
        <v>0</v>
      </c>
      <c r="AG1135" s="93"/>
      <c r="AH1135" s="93">
        <v>0</v>
      </c>
      <c r="AI1135" s="93">
        <v>0</v>
      </c>
      <c r="AJ1135" s="93">
        <v>0</v>
      </c>
      <c r="AK1135" s="93">
        <v>0</v>
      </c>
      <c r="AL1135" s="93">
        <v>0</v>
      </c>
      <c r="AM1135" s="49" t="s">
        <v>5559</v>
      </c>
      <c r="AN1135" s="49"/>
      <c r="AO1135" s="48" t="str" cm="1">
        <f t="array" ref="AO1135">IFERROR(_xlfn.IFS(
AQ1135="MPR ISSUE","PDH",
AQ1135="BSS Hardware Issue","BSS",
AQ1135="Sites strategiques, MLL, Pylone, etc.","ENVTECH",
AQ1135="AKTIVCO DEFAUT GE &amp; POWER Cabinet","AKTIVCO",
AQ1135="AKTIVCO Coupure ENEO &amp; Baisse de tension","AKTIVCO GRID ONLY",
AQ1135="Coupure ENEO &amp; Baisse de tension","IHS GRID ONLY",
AQ1135="Defaut GE &amp; POWER Cabinet","IHS",
AQ1135="Sharing","Partners",
AQ1135="Sites strategiques &amp; DataCenter","SST &amp; DC",
AQ1135="Exclu","Exclu",
AQ1135="SAT","SAT",
AQ1135="SPARE-ISSUE","SPARE-ISSUE",
AQ1135="Fiber CAmtel","TRANS_FO_CAMTEL",
AQ1135="Fiber AOF","Fiber AOF",
AQ1135="Projet OCM (HUAWEI)","TRAVAUX-HUAWEI",
AQ1135="Projet OCM (NOKIA)","TRAVAUX-NOKIA",
AQ1135="ACCESS-ISSUE","ACCESS-ISSUE",
AQ1135="Projet OCM (ZTE, NOKIA, autres projets)","TRAVAUX OCM",
AQ1135="No root CAuse","No root cause",
AQ1135="ODU HS","PDH",
AQ1135="IP &amp; VLAN","PDH",
AQ1135="Warehouse HUAWEI","SPARE-ISSUE",
AQ1135="SPARE-HS","SPARE-ISSUE",
AQ1135="Power Telco","BSS",AQ1135="no impacts","no impacts"
),"")</f>
        <v>No root cause</v>
      </c>
      <c r="AP1135" s="48" t="str" cm="1">
        <f t="array" ref="AP1135">IFERROR(_xlfn.IFS(
AQ1135="MPR ISSUE","TX ISSUE",
AQ1135="BSS Hardware Issue","RAN ISSUE",
AQ1135="Sites strategiques, MLL, Pylone, etc.","ENVTECH",
AQ1135="AKTIVCO DEFAUT GE &amp; POWER Cabinet","POWER ISSUE",
AQ1135="AKTIVCO Coupure ENEO &amp; Baisse de tension","POWER ISSUE",
AQ1135="Coupure ENEO &amp; Baisse de tension","POWER ISSUE",
AQ1135="Defaut GE &amp; POWER Cabinet","POWER ISSUE",
AQ1135="Sharing","POWER ISSUE",
AQ1135="Sites strategiques &amp; DataCenter","POWER ISSUE",
AQ1135="Exclu","Exclu",
AQ1135="SAT","TX ISSUE",
AQ1135="SPARE-ISSUE","SPARE-ISSUE",
AQ1135="Fiber CAmtel","TX ISSUE",
AQ1135="Fiber AOF","TX ISSUE",
AQ1135="Projet OCM (HUAWEI)","TRAVAUX-HUAWEI",
AQ1135="Projet OCM (NOKIA)","TRAVAUX -NOKIA",
AQ1135="ACCESS-ISSUE","ACCESS-ISSUE",
AQ1135="Projet OCM (ZTE, NOKIA, autres projets)","TRAVAUX OCM",
AQ1135="No root CAuse","No root cause",
AQ1135="ODU HS","TX ISSUE",
AQ1135="IP &amp; VLAN","TX ISSUE",
AQ1135="Warehouse HUAWEI","SPARE-ISSUE",
AQ1135="SPARE-HS","SPARE-ISSUE",
AQ1135="Power Telco","RAN ISSUE",AQ1135="no impacts","no impacts"
),"")</f>
        <v>No root cause</v>
      </c>
      <c r="AQ1135" s="126" t="s">
        <v>5344</v>
      </c>
      <c r="AR1135" s="48" t="str" cm="1">
        <f t="array" ref="AR1135">IFERROR(_xlfn.IFS(
AQ1135="MPR ISSUE","ACTIVE",
AQ1135="BSS Hardware Issue","ACTIVE",
AQ1135="Sites strategiques, MLL, Pylone, etc.","PASSIVE",
AQ1135="AKTIVCO DEFAUT GE &amp; POWER Cabinet","PASSIVE",
AQ1135="AKTIVCO Coupure ENEO &amp; Baisse de tension","PASSIVE",
AQ1135="Coupure ENEO &amp; Baisse de tension","PASSIVE",
AQ1135="Defaut GE &amp; POWER Cabinet","PASSIVE",
AQ1135="Sharing","PASSIVE",
AQ1135="Sites strategiques &amp; DataCenter","PASSIVE",
AQ1135="Exclu","Exclu",
AQ1135="SAT","ACTIVE",
AQ1135="SPARE-ISSUE","SPARE-ISSUE",
AQ1135="Fiber CAmtel","ACTIVE",
AQ1135="Fiber AOF","ACTIVE",
AQ1135="Projet OCM (HUAWEI)","PLANNED WORKS",
AQ1135="Projet OCM (NOKIA)","PLANNED WORKS",
AQ1135="ACCESS-ISSUE","ACCESS-ISSUE",
AQ1135="Projet OCM (ZTE, NOKIA, autres projets)","PLANNED WORKS",
AQ1135="No root CAuse","No root cause",
AQ1135="ODU HS","ACTIVE",
AQ1135="IP &amp; VLAN","ACTIVE",
AQ1135="Warehouse HUAWEI","SPARE-ISSUE",
AQ1135="SPARE-HS","SPARE-ISSUE",
AQ1135="Power Telco","ACTIVE", AQ1135="no impacts","no impacts"
),"")</f>
        <v>No root cause</v>
      </c>
      <c r="AS1135" s="92" t="s">
        <v>5537</v>
      </c>
      <c r="AT1135" s="98" t="s">
        <v>1049</v>
      </c>
      <c r="AV1135" s="17" t="s">
        <v>5537</v>
      </c>
      <c r="AW1135" s="7" t="s">
        <v>5537</v>
      </c>
      <c r="AX1135" s="6" t="s">
        <v>5537</v>
      </c>
      <c r="AY1135" s="7"/>
      <c r="AZ1135" s="3" t="s">
        <v>5537</v>
      </c>
      <c r="BA1135" s="18" t="s">
        <v>5537</v>
      </c>
      <c r="BB1135" s="18" t="s">
        <v>5537</v>
      </c>
      <c r="BC1135" s="18" t="s">
        <v>5537</v>
      </c>
      <c r="BD1135" s="18" t="s">
        <v>5537</v>
      </c>
      <c r="BE1135" s="18" t="s">
        <v>5537</v>
      </c>
      <c r="BF1135" s="18" t="s">
        <v>5537</v>
      </c>
      <c r="BG1135" s="18" t="s">
        <v>5537</v>
      </c>
      <c r="BH1135" s="18" t="s">
        <v>5537</v>
      </c>
      <c r="BI1135" s="18" t="s">
        <v>5537</v>
      </c>
      <c r="BJ1135" s="18" t="s">
        <v>5537</v>
      </c>
      <c r="BK1135" s="18" t="s">
        <v>5537</v>
      </c>
      <c r="BL1135" s="9" t="s">
        <v>5537</v>
      </c>
      <c r="BM1135" s="14" t="s">
        <v>5537</v>
      </c>
      <c r="BN1135" s="14" t="s">
        <v>5537</v>
      </c>
      <c r="BO1135" s="14" t="str">
        <f>_xlfn.XLOOKUP(B1135,'[4]cell downs 18042026 17h'!$B:$B,'[4]cell downs 18042026 17h'!$B:$B,"")</f>
        <v/>
      </c>
      <c r="BP1135" s="14" t="str">
        <f>_xlfn.XLOOKUP(B1135,'[5]Cells Huawei 19042026 15h'!$B:$B,'[5]Cells Huawei 19042026 15h'!$B:$B,"")</f>
        <v/>
      </c>
      <c r="BQ1135" s="9" t="str">
        <f>_xlfn.XLOOKUP(B1135,'[6]cells down 19042026 9H40'!$B:$B,'[6]cells down 19042026 9H40'!$B:$B,"")</f>
        <v/>
      </c>
      <c r="BR1135" s="9" t="s">
        <v>1049</v>
      </c>
      <c r="BS1135" s="9" t="s">
        <v>12</v>
      </c>
      <c r="BT1135" s="108"/>
    </row>
    <row r="1136" spans="1:72" s="9" customFormat="1" x14ac:dyDescent="0.35">
      <c r="A1136" s="1" t="s">
        <v>4783</v>
      </c>
      <c r="B1136" s="8" t="s">
        <v>4784</v>
      </c>
      <c r="C1136" s="3" t="str">
        <f>_xlfn.XLOOKUP(B1136,'[1]daily break down'!$D:$D,'[1]daily break down'!$E:$E,"")</f>
        <v>CENTRE</v>
      </c>
      <c r="D1136" s="1" t="s">
        <v>11</v>
      </c>
      <c r="E1136" s="1" t="s">
        <v>12</v>
      </c>
      <c r="F1136" s="3" t="s">
        <v>37</v>
      </c>
      <c r="G1136" s="1" t="s">
        <v>4769</v>
      </c>
      <c r="H1136" s="33" t="str">
        <f>_xlfn.XLOOKUP(B1136,[2]CALCULATION!$B:$B,[2]CALCULATION!$H:$H,"")</f>
        <v>NOKIA</v>
      </c>
      <c r="I1136" s="28">
        <v>0</v>
      </c>
      <c r="J1136" s="28">
        <v>0</v>
      </c>
      <c r="K1136" s="28">
        <v>0</v>
      </c>
      <c r="L1136" s="28">
        <v>0</v>
      </c>
      <c r="M1136" s="28">
        <v>0</v>
      </c>
      <c r="N1136" s="28">
        <v>0</v>
      </c>
      <c r="O1136" s="28">
        <v>0</v>
      </c>
      <c r="P1136" s="28">
        <v>0</v>
      </c>
      <c r="Q1136" s="28">
        <v>0</v>
      </c>
      <c r="R1136" s="28">
        <v>0</v>
      </c>
      <c r="S1136" s="93">
        <v>0</v>
      </c>
      <c r="T1136" s="93">
        <f>_xlfn.XLOOKUP(B1136,'[3]Nur des jours'!$B:$B,'[3]Nur des jours'!$U:$U,"")</f>
        <v>0</v>
      </c>
      <c r="U1136" s="93">
        <v>0</v>
      </c>
      <c r="V1136" s="93">
        <v>0</v>
      </c>
      <c r="W1136" s="93">
        <v>0</v>
      </c>
      <c r="X1136" s="93">
        <v>0</v>
      </c>
      <c r="Y1136" s="93">
        <v>0</v>
      </c>
      <c r="Z1136" s="93">
        <v>0</v>
      </c>
      <c r="AA1136" s="93">
        <v>0</v>
      </c>
      <c r="AB1136" s="93">
        <v>0</v>
      </c>
      <c r="AC1136" s="93">
        <f>_xlfn.XLOOKUP(B1136,'[3]Nur des jours'!$B:$B,'[3]Nur des jours'!$N:$N,"")</f>
        <v>0</v>
      </c>
      <c r="AD1136" s="93">
        <v>0</v>
      </c>
      <c r="AE1136" s="93">
        <v>0</v>
      </c>
      <c r="AF1136" s="93">
        <v>0</v>
      </c>
      <c r="AG1136" s="93"/>
      <c r="AH1136" s="93">
        <v>0</v>
      </c>
      <c r="AI1136" s="93">
        <v>0</v>
      </c>
      <c r="AJ1136" s="93">
        <v>0</v>
      </c>
      <c r="AK1136" s="93">
        <v>0</v>
      </c>
      <c r="AL1136" s="93">
        <v>0</v>
      </c>
      <c r="AM1136" s="49" t="s">
        <v>5559</v>
      </c>
      <c r="AN1136" s="49"/>
      <c r="AO1136" s="48" t="str" cm="1">
        <f t="array" ref="AO1136">IFERROR(_xlfn.IFS(
AQ1136="MPR ISSUE","PDH",
AQ1136="BSS Hardware Issue","BSS",
AQ1136="Sites strategiques, MLL, Pylone, etc.","ENVTECH",
AQ1136="AKTIVCO DEFAUT GE &amp; POWER Cabinet","AKTIVCO",
AQ1136="AKTIVCO Coupure ENEO &amp; Baisse de tension","AKTIVCO GRID ONLY",
AQ1136="Coupure ENEO &amp; Baisse de tension","IHS GRID ONLY",
AQ1136="Defaut GE &amp; POWER Cabinet","IHS",
AQ1136="Sharing","Partners",
AQ1136="Sites strategiques &amp; DataCenter","SST &amp; DC",
AQ1136="Exclu","Exclu",
AQ1136="SAT","SAT",
AQ1136="SPARE-ISSUE","SPARE-ISSUE",
AQ1136="Fiber CAmtel","TRANS_FO_CAMTEL",
AQ1136="Fiber AOF","Fiber AOF",
AQ1136="Projet OCM (HUAWEI)","TRAVAUX-HUAWEI",
AQ1136="Projet OCM (NOKIA)","TRAVAUX-NOKIA",
AQ1136="ACCESS-ISSUE","ACCESS-ISSUE",
AQ1136="Projet OCM (ZTE, NOKIA, autres projets)","TRAVAUX OCM",
AQ1136="No root CAuse","No root cause",
AQ1136="ODU HS","PDH",
AQ1136="IP &amp; VLAN","PDH",
AQ1136="Warehouse HUAWEI","SPARE-ISSUE",
AQ1136="SPARE-HS","SPARE-ISSUE",
AQ1136="Power Telco","BSS",AQ1136="no impacts","no impacts"
),"")</f>
        <v>No root cause</v>
      </c>
      <c r="AP1136" s="48" t="str" cm="1">
        <f t="array" ref="AP1136">IFERROR(_xlfn.IFS(
AQ1136="MPR ISSUE","TX ISSUE",
AQ1136="BSS Hardware Issue","RAN ISSUE",
AQ1136="Sites strategiques, MLL, Pylone, etc.","ENVTECH",
AQ1136="AKTIVCO DEFAUT GE &amp; POWER Cabinet","POWER ISSUE",
AQ1136="AKTIVCO Coupure ENEO &amp; Baisse de tension","POWER ISSUE",
AQ1136="Coupure ENEO &amp; Baisse de tension","POWER ISSUE",
AQ1136="Defaut GE &amp; POWER Cabinet","POWER ISSUE",
AQ1136="Sharing","POWER ISSUE",
AQ1136="Sites strategiques &amp; DataCenter","POWER ISSUE",
AQ1136="Exclu","Exclu",
AQ1136="SAT","TX ISSUE",
AQ1136="SPARE-ISSUE","SPARE-ISSUE",
AQ1136="Fiber CAmtel","TX ISSUE",
AQ1136="Fiber AOF","TX ISSUE",
AQ1136="Projet OCM (HUAWEI)","TRAVAUX-HUAWEI",
AQ1136="Projet OCM (NOKIA)","TRAVAUX -NOKIA",
AQ1136="ACCESS-ISSUE","ACCESS-ISSUE",
AQ1136="Projet OCM (ZTE, NOKIA, autres projets)","TRAVAUX OCM",
AQ1136="No root CAuse","No root cause",
AQ1136="ODU HS","TX ISSUE",
AQ1136="IP &amp; VLAN","TX ISSUE",
AQ1136="Warehouse HUAWEI","SPARE-ISSUE",
AQ1136="SPARE-HS","SPARE-ISSUE",
AQ1136="Power Telco","RAN ISSUE",AQ1136="no impacts","no impacts"
),"")</f>
        <v>No root cause</v>
      </c>
      <c r="AQ1136" s="126" t="s">
        <v>5344</v>
      </c>
      <c r="AR1136" s="48" t="str" cm="1">
        <f t="array" ref="AR1136">IFERROR(_xlfn.IFS(
AQ1136="MPR ISSUE","ACTIVE",
AQ1136="BSS Hardware Issue","ACTIVE",
AQ1136="Sites strategiques, MLL, Pylone, etc.","PASSIVE",
AQ1136="AKTIVCO DEFAUT GE &amp; POWER Cabinet","PASSIVE",
AQ1136="AKTIVCO Coupure ENEO &amp; Baisse de tension","PASSIVE",
AQ1136="Coupure ENEO &amp; Baisse de tension","PASSIVE",
AQ1136="Defaut GE &amp; POWER Cabinet","PASSIVE",
AQ1136="Sharing","PASSIVE",
AQ1136="Sites strategiques &amp; DataCenter","PASSIVE",
AQ1136="Exclu","Exclu",
AQ1136="SAT","ACTIVE",
AQ1136="SPARE-ISSUE","SPARE-ISSUE",
AQ1136="Fiber CAmtel","ACTIVE",
AQ1136="Fiber AOF","ACTIVE",
AQ1136="Projet OCM (HUAWEI)","PLANNED WORKS",
AQ1136="Projet OCM (NOKIA)","PLANNED WORKS",
AQ1136="ACCESS-ISSUE","ACCESS-ISSUE",
AQ1136="Projet OCM (ZTE, NOKIA, autres projets)","PLANNED WORKS",
AQ1136="No root CAuse","No root cause",
AQ1136="ODU HS","ACTIVE",
AQ1136="IP &amp; VLAN","ACTIVE",
AQ1136="Warehouse HUAWEI","SPARE-ISSUE",
AQ1136="SPARE-HS","SPARE-ISSUE",
AQ1136="Power Telco","ACTIVE", AQ1136="no impacts","no impacts"
),"")</f>
        <v>No root cause</v>
      </c>
      <c r="AS1136" s="92" t="s">
        <v>5537</v>
      </c>
      <c r="AT1136" s="98" t="s">
        <v>4784</v>
      </c>
      <c r="AV1136" s="17" t="s">
        <v>5537</v>
      </c>
      <c r="AW1136" s="7" t="s">
        <v>5537</v>
      </c>
      <c r="AX1136" s="6" t="s">
        <v>5537</v>
      </c>
      <c r="AY1136" s="7"/>
      <c r="AZ1136" s="3" t="s">
        <v>5537</v>
      </c>
      <c r="BA1136" s="18" t="s">
        <v>5537</v>
      </c>
      <c r="BB1136" s="18" t="s">
        <v>5537</v>
      </c>
      <c r="BC1136" s="18" t="s">
        <v>5537</v>
      </c>
      <c r="BD1136" s="18" t="s">
        <v>5537</v>
      </c>
      <c r="BE1136" s="18" t="s">
        <v>5537</v>
      </c>
      <c r="BF1136" s="18" t="s">
        <v>5537</v>
      </c>
      <c r="BG1136" s="18" t="s">
        <v>5537</v>
      </c>
      <c r="BH1136" s="18" t="s">
        <v>5537</v>
      </c>
      <c r="BI1136" s="18" t="s">
        <v>5537</v>
      </c>
      <c r="BJ1136" s="18" t="s">
        <v>5537</v>
      </c>
      <c r="BK1136" s="18" t="s">
        <v>5537</v>
      </c>
      <c r="BL1136" s="9" t="s">
        <v>5537</v>
      </c>
      <c r="BM1136" s="14" t="s">
        <v>5537</v>
      </c>
      <c r="BN1136" s="14" t="s">
        <v>5537</v>
      </c>
      <c r="BO1136" s="14" t="str">
        <f>_xlfn.XLOOKUP(B1136,'[4]cell downs 18042026 17h'!$B:$B,'[4]cell downs 18042026 17h'!$B:$B,"")</f>
        <v/>
      </c>
      <c r="BP1136" s="14" t="str">
        <f>_xlfn.XLOOKUP(B1136,'[5]Cells Huawei 19042026 15h'!$B:$B,'[5]Cells Huawei 19042026 15h'!$B:$B,"")</f>
        <v/>
      </c>
      <c r="BQ1136" s="9" t="str">
        <f>_xlfn.XLOOKUP(B1136,'[6]cells down 19042026 9H40'!$B:$B,'[6]cells down 19042026 9H40'!$B:$B,"")</f>
        <v/>
      </c>
      <c r="BR1136" s="9" t="s">
        <v>4784</v>
      </c>
      <c r="BS1136" s="9" t="s">
        <v>5537</v>
      </c>
      <c r="BT1136" s="108"/>
    </row>
    <row r="1137" spans="1:72" s="9" customFormat="1" x14ac:dyDescent="0.35">
      <c r="A1137" s="1" t="s">
        <v>1535</v>
      </c>
      <c r="B1137" s="8" t="s">
        <v>1536</v>
      </c>
      <c r="C1137" s="3" t="str">
        <f>_xlfn.XLOOKUP(B1137,'[1]daily break down'!$D:$D,'[1]daily break down'!$E:$E,"")</f>
        <v>CENTRE</v>
      </c>
      <c r="D1137" s="1" t="s">
        <v>11</v>
      </c>
      <c r="E1137" s="1" t="s">
        <v>96</v>
      </c>
      <c r="F1137" s="3" t="s">
        <v>37</v>
      </c>
      <c r="G1137" s="1" t="s">
        <v>1537</v>
      </c>
      <c r="H1137" s="33" t="str">
        <f>_xlfn.XLOOKUP(B1137,[2]CALCULATION!$B:$B,[2]CALCULATION!$H:$H,"")</f>
        <v>NOKIA</v>
      </c>
      <c r="I1137" s="28">
        <v>0</v>
      </c>
      <c r="J1137" s="28">
        <v>0</v>
      </c>
      <c r="K1137" s="28">
        <v>0</v>
      </c>
      <c r="L1137" s="28">
        <v>0</v>
      </c>
      <c r="M1137" s="28">
        <v>0</v>
      </c>
      <c r="N1137" s="28">
        <v>0</v>
      </c>
      <c r="O1137" s="28">
        <v>0</v>
      </c>
      <c r="P1137" s="28">
        <v>0</v>
      </c>
      <c r="Q1137" s="28">
        <v>0</v>
      </c>
      <c r="R1137" s="28">
        <v>0</v>
      </c>
      <c r="S1137" s="93">
        <v>0</v>
      </c>
      <c r="T1137" s="93">
        <f>_xlfn.XLOOKUP(B1137,'[3]Nur des jours'!$B:$B,'[3]Nur des jours'!$U:$U,"")</f>
        <v>0</v>
      </c>
      <c r="U1137" s="93">
        <v>0.57666213792550824</v>
      </c>
      <c r="V1137" s="93">
        <v>0</v>
      </c>
      <c r="W1137" s="93">
        <v>0</v>
      </c>
      <c r="X1137" s="93">
        <v>0</v>
      </c>
      <c r="Y1137" s="93">
        <v>1.5216710469619013</v>
      </c>
      <c r="Z1137" s="93">
        <v>6.1628399722628862</v>
      </c>
      <c r="AA1137" s="93">
        <v>3.1365780115917339</v>
      </c>
      <c r="AB1137" s="93">
        <v>0</v>
      </c>
      <c r="AC1137" s="93">
        <f>_xlfn.XLOOKUP(B1137,'[3]Nur des jours'!$B:$B,'[3]Nur des jours'!$N:$N,"")</f>
        <v>0</v>
      </c>
      <c r="AD1137" s="93">
        <v>0</v>
      </c>
      <c r="AE1137" s="93">
        <v>0</v>
      </c>
      <c r="AF1137" s="93">
        <v>0</v>
      </c>
      <c r="AG1137" s="93"/>
      <c r="AH1137" s="93">
        <v>0</v>
      </c>
      <c r="AI1137" s="93">
        <v>0</v>
      </c>
      <c r="AJ1137" s="93">
        <v>0</v>
      </c>
      <c r="AK1137" s="93">
        <v>0</v>
      </c>
      <c r="AL1137" s="93">
        <v>0</v>
      </c>
      <c r="AM1137" s="49" t="s">
        <v>5559</v>
      </c>
      <c r="AN1137" s="49"/>
      <c r="AO1137" s="48" t="str" cm="1">
        <f t="array" ref="AO1137">IFERROR(_xlfn.IFS(
AQ1137="MPR ISSUE","PDH",
AQ1137="BSS Hardware Issue","BSS",
AQ1137="Sites strategiques, MLL, Pylone, etc.","ENVTECH",
AQ1137="AKTIVCO DEFAUT GE &amp; POWER Cabinet","AKTIVCO",
AQ1137="AKTIVCO Coupure ENEO &amp; Baisse de tension","AKTIVCO GRID ONLY",
AQ1137="Coupure ENEO &amp; Baisse de tension","IHS GRID ONLY",
AQ1137="Defaut GE &amp; POWER Cabinet","IHS",
AQ1137="Sharing","Partners",
AQ1137="Sites strategiques &amp; DataCenter","SST &amp; DC",
AQ1137="Exclu","Exclu",
AQ1137="SAT","SAT",
AQ1137="SPARE-ISSUE","SPARE-ISSUE",
AQ1137="Fiber CAmtel","TRANS_FO_CAMTEL",
AQ1137="Fiber AOF","Fiber AOF",
AQ1137="Projet OCM (HUAWEI)","TRAVAUX-HUAWEI",
AQ1137="Projet OCM (NOKIA)","TRAVAUX-NOKIA",
AQ1137="ACCESS-ISSUE","ACCESS-ISSUE",
AQ1137="Projet OCM (ZTE, NOKIA, autres projets)","TRAVAUX OCM",
AQ1137="No root CAuse","No root cause",
AQ1137="ODU HS","PDH",
AQ1137="IP &amp; VLAN","PDH",
AQ1137="Warehouse HUAWEI","SPARE-ISSUE",
AQ1137="SPARE-HS","SPARE-ISSUE",
AQ1137="Power Telco","BSS",AQ1137="no impacts","no impacts"
),"")</f>
        <v>No root cause</v>
      </c>
      <c r="AP1137" s="48" t="str" cm="1">
        <f t="array" ref="AP1137">IFERROR(_xlfn.IFS(
AQ1137="MPR ISSUE","TX ISSUE",
AQ1137="BSS Hardware Issue","RAN ISSUE",
AQ1137="Sites strategiques, MLL, Pylone, etc.","ENVTECH",
AQ1137="AKTIVCO DEFAUT GE &amp; POWER Cabinet","POWER ISSUE",
AQ1137="AKTIVCO Coupure ENEO &amp; Baisse de tension","POWER ISSUE",
AQ1137="Coupure ENEO &amp; Baisse de tension","POWER ISSUE",
AQ1137="Defaut GE &amp; POWER Cabinet","POWER ISSUE",
AQ1137="Sharing","POWER ISSUE",
AQ1137="Sites strategiques &amp; DataCenter","POWER ISSUE",
AQ1137="Exclu","Exclu",
AQ1137="SAT","TX ISSUE",
AQ1137="SPARE-ISSUE","SPARE-ISSUE",
AQ1137="Fiber CAmtel","TX ISSUE",
AQ1137="Fiber AOF","TX ISSUE",
AQ1137="Projet OCM (HUAWEI)","TRAVAUX-HUAWEI",
AQ1137="Projet OCM (NOKIA)","TRAVAUX -NOKIA",
AQ1137="ACCESS-ISSUE","ACCESS-ISSUE",
AQ1137="Projet OCM (ZTE, NOKIA, autres projets)","TRAVAUX OCM",
AQ1137="No root CAuse","No root cause",
AQ1137="ODU HS","TX ISSUE",
AQ1137="IP &amp; VLAN","TX ISSUE",
AQ1137="Warehouse HUAWEI","SPARE-ISSUE",
AQ1137="SPARE-HS","SPARE-ISSUE",
AQ1137="Power Telco","RAN ISSUE",AQ1137="no impacts","no impacts"
),"")</f>
        <v>No root cause</v>
      </c>
      <c r="AQ1137" s="126" t="s">
        <v>5344</v>
      </c>
      <c r="AR1137" s="48" t="str" cm="1">
        <f t="array" ref="AR1137">IFERROR(_xlfn.IFS(
AQ1137="MPR ISSUE","ACTIVE",
AQ1137="BSS Hardware Issue","ACTIVE",
AQ1137="Sites strategiques, MLL, Pylone, etc.","PASSIVE",
AQ1137="AKTIVCO DEFAUT GE &amp; POWER Cabinet","PASSIVE",
AQ1137="AKTIVCO Coupure ENEO &amp; Baisse de tension","PASSIVE",
AQ1137="Coupure ENEO &amp; Baisse de tension","PASSIVE",
AQ1137="Defaut GE &amp; POWER Cabinet","PASSIVE",
AQ1137="Sharing","PASSIVE",
AQ1137="Sites strategiques &amp; DataCenter","PASSIVE",
AQ1137="Exclu","Exclu",
AQ1137="SAT","ACTIVE",
AQ1137="SPARE-ISSUE","SPARE-ISSUE",
AQ1137="Fiber CAmtel","ACTIVE",
AQ1137="Fiber AOF","ACTIVE",
AQ1137="Projet OCM (HUAWEI)","PLANNED WORKS",
AQ1137="Projet OCM (NOKIA)","PLANNED WORKS",
AQ1137="ACCESS-ISSUE","ACCESS-ISSUE",
AQ1137="Projet OCM (ZTE, NOKIA, autres projets)","PLANNED WORKS",
AQ1137="No root CAuse","No root cause",
AQ1137="ODU HS","ACTIVE",
AQ1137="IP &amp; VLAN","ACTIVE",
AQ1137="Warehouse HUAWEI","SPARE-ISSUE",
AQ1137="SPARE-HS","SPARE-ISSUE",
AQ1137="Power Telco","ACTIVE", AQ1137="no impacts","no impacts"
),"")</f>
        <v>No root cause</v>
      </c>
      <c r="AS1137" s="92" t="s">
        <v>5537</v>
      </c>
      <c r="AT1137" s="98" t="s">
        <v>1536</v>
      </c>
      <c r="AV1137" s="17" t="s">
        <v>5537</v>
      </c>
      <c r="AW1137" s="7" t="s">
        <v>5537</v>
      </c>
      <c r="AX1137" s="6" t="s">
        <v>5537</v>
      </c>
      <c r="AY1137" s="7"/>
      <c r="AZ1137" s="3" t="s">
        <v>5537</v>
      </c>
      <c r="BA1137" s="18" t="s">
        <v>5537</v>
      </c>
      <c r="BB1137" s="18" t="s">
        <v>5537</v>
      </c>
      <c r="BC1137" s="18" t="s">
        <v>5537</v>
      </c>
      <c r="BD1137" s="18" t="s">
        <v>5537</v>
      </c>
      <c r="BE1137" s="18" t="s">
        <v>5537</v>
      </c>
      <c r="BF1137" s="18" t="s">
        <v>5537</v>
      </c>
      <c r="BG1137" s="18" t="s">
        <v>5537</v>
      </c>
      <c r="BH1137" s="18" t="s">
        <v>5537</v>
      </c>
      <c r="BI1137" s="18" t="s">
        <v>5537</v>
      </c>
      <c r="BJ1137" s="18" t="s">
        <v>5537</v>
      </c>
      <c r="BK1137" s="18" t="s">
        <v>5537</v>
      </c>
      <c r="BL1137" s="9" t="s">
        <v>5537</v>
      </c>
      <c r="BM1137" s="14" t="s">
        <v>5537</v>
      </c>
      <c r="BN1137" s="14" t="s">
        <v>5537</v>
      </c>
      <c r="BO1137" s="14" t="str">
        <f>_xlfn.XLOOKUP(B1137,'[4]cell downs 18042026 17h'!$B:$B,'[4]cell downs 18042026 17h'!$B:$B,"")</f>
        <v/>
      </c>
      <c r="BP1137" s="14" t="str">
        <f>_xlfn.XLOOKUP(B1137,'[5]Cells Huawei 19042026 15h'!$B:$B,'[5]Cells Huawei 19042026 15h'!$B:$B,"")</f>
        <v/>
      </c>
      <c r="BQ1137" s="9" t="str">
        <f>_xlfn.XLOOKUP(B1137,'[6]cells down 19042026 9H40'!$B:$B,'[6]cells down 19042026 9H40'!$B:$B,"")</f>
        <v/>
      </c>
      <c r="BR1137" s="9" t="s">
        <v>1536</v>
      </c>
      <c r="BS1137" s="9" t="s">
        <v>5579</v>
      </c>
      <c r="BT1137" s="108"/>
    </row>
    <row r="1138" spans="1:72" s="9" customFormat="1" x14ac:dyDescent="0.35">
      <c r="A1138" s="1" t="s">
        <v>4800</v>
      </c>
      <c r="B1138" s="8" t="s">
        <v>4801</v>
      </c>
      <c r="C1138" s="3" t="str">
        <f>_xlfn.XLOOKUP(B1138,'[1]daily break down'!$D:$D,'[1]daily break down'!$E:$E,"")</f>
        <v>CENTRE</v>
      </c>
      <c r="D1138" s="1" t="s">
        <v>21</v>
      </c>
      <c r="E1138" s="1" t="s">
        <v>122</v>
      </c>
      <c r="F1138" s="3" t="s">
        <v>37</v>
      </c>
      <c r="G1138" s="1" t="s">
        <v>4802</v>
      </c>
      <c r="H1138" s="33" t="str">
        <f>_xlfn.XLOOKUP(B1138,[2]CALCULATION!$B:$B,[2]CALCULATION!$H:$H,"")</f>
        <v>NOKIA</v>
      </c>
      <c r="I1138" s="28">
        <v>0</v>
      </c>
      <c r="J1138" s="28">
        <v>0</v>
      </c>
      <c r="K1138" s="28">
        <v>0</v>
      </c>
      <c r="L1138" s="28">
        <v>0</v>
      </c>
      <c r="M1138" s="28">
        <v>0</v>
      </c>
      <c r="N1138" s="28">
        <v>0</v>
      </c>
      <c r="O1138" s="28">
        <v>0</v>
      </c>
      <c r="P1138" s="28">
        <v>0</v>
      </c>
      <c r="Q1138" s="28">
        <v>0</v>
      </c>
      <c r="R1138" s="28">
        <v>0</v>
      </c>
      <c r="S1138" s="93">
        <v>0</v>
      </c>
      <c r="T1138" s="93">
        <f>_xlfn.XLOOKUP(B1138,'[3]Nur des jours'!$B:$B,'[3]Nur des jours'!$U:$U,"")</f>
        <v>0</v>
      </c>
      <c r="U1138" s="93">
        <v>0</v>
      </c>
      <c r="V1138" s="93">
        <v>0</v>
      </c>
      <c r="W1138" s="93">
        <v>0</v>
      </c>
      <c r="X1138" s="93">
        <v>0</v>
      </c>
      <c r="Y1138" s="93">
        <v>0</v>
      </c>
      <c r="Z1138" s="93">
        <v>0</v>
      </c>
      <c r="AA1138" s="93">
        <v>0</v>
      </c>
      <c r="AB1138" s="93">
        <v>0</v>
      </c>
      <c r="AC1138" s="93">
        <f>_xlfn.XLOOKUP(B1138,'[3]Nur des jours'!$B:$B,'[3]Nur des jours'!$N:$N,"")</f>
        <v>0</v>
      </c>
      <c r="AD1138" s="93">
        <v>0</v>
      </c>
      <c r="AE1138" s="93">
        <v>0</v>
      </c>
      <c r="AF1138" s="93">
        <v>0</v>
      </c>
      <c r="AG1138" s="93"/>
      <c r="AH1138" s="93">
        <v>0</v>
      </c>
      <c r="AI1138" s="93">
        <v>0</v>
      </c>
      <c r="AJ1138" s="93">
        <v>0</v>
      </c>
      <c r="AK1138" s="93">
        <v>0</v>
      </c>
      <c r="AL1138" s="93">
        <v>0</v>
      </c>
      <c r="AM1138" s="49" t="s">
        <v>5559</v>
      </c>
      <c r="AN1138" s="49"/>
      <c r="AO1138" s="48" t="str" cm="1">
        <f t="array" ref="AO1138">IFERROR(_xlfn.IFS(
AQ1138="MPR ISSUE","PDH",
AQ1138="BSS Hardware Issue","BSS",
AQ1138="Sites strategiques, MLL, Pylone, etc.","ENVTECH",
AQ1138="AKTIVCO DEFAUT GE &amp; POWER Cabinet","AKTIVCO",
AQ1138="AKTIVCO Coupure ENEO &amp; Baisse de tension","AKTIVCO GRID ONLY",
AQ1138="Coupure ENEO &amp; Baisse de tension","IHS GRID ONLY",
AQ1138="Defaut GE &amp; POWER Cabinet","IHS",
AQ1138="Sharing","Partners",
AQ1138="Sites strategiques &amp; DataCenter","SST &amp; DC",
AQ1138="Exclu","Exclu",
AQ1138="SAT","SAT",
AQ1138="SPARE-ISSUE","SPARE-ISSUE",
AQ1138="Fiber CAmtel","TRANS_FO_CAMTEL",
AQ1138="Fiber AOF","Fiber AOF",
AQ1138="Projet OCM (HUAWEI)","TRAVAUX-HUAWEI",
AQ1138="Projet OCM (NOKIA)","TRAVAUX-NOKIA",
AQ1138="ACCESS-ISSUE","ACCESS-ISSUE",
AQ1138="Projet OCM (ZTE, NOKIA, autres projets)","TRAVAUX OCM",
AQ1138="No root CAuse","No root cause",
AQ1138="ODU HS","PDH",
AQ1138="IP &amp; VLAN","PDH",
AQ1138="Warehouse HUAWEI","SPARE-ISSUE",
AQ1138="SPARE-HS","SPARE-ISSUE",
AQ1138="Power Telco","BSS",AQ1138="no impacts","no impacts"
),"")</f>
        <v>No root cause</v>
      </c>
      <c r="AP1138" s="48" t="str" cm="1">
        <f t="array" ref="AP1138">IFERROR(_xlfn.IFS(
AQ1138="MPR ISSUE","TX ISSUE",
AQ1138="BSS Hardware Issue","RAN ISSUE",
AQ1138="Sites strategiques, MLL, Pylone, etc.","ENVTECH",
AQ1138="AKTIVCO DEFAUT GE &amp; POWER Cabinet","POWER ISSUE",
AQ1138="AKTIVCO Coupure ENEO &amp; Baisse de tension","POWER ISSUE",
AQ1138="Coupure ENEO &amp; Baisse de tension","POWER ISSUE",
AQ1138="Defaut GE &amp; POWER Cabinet","POWER ISSUE",
AQ1138="Sharing","POWER ISSUE",
AQ1138="Sites strategiques &amp; DataCenter","POWER ISSUE",
AQ1138="Exclu","Exclu",
AQ1138="SAT","TX ISSUE",
AQ1138="SPARE-ISSUE","SPARE-ISSUE",
AQ1138="Fiber CAmtel","TX ISSUE",
AQ1138="Fiber AOF","TX ISSUE",
AQ1138="Projet OCM (HUAWEI)","TRAVAUX-HUAWEI",
AQ1138="Projet OCM (NOKIA)","TRAVAUX -NOKIA",
AQ1138="ACCESS-ISSUE","ACCESS-ISSUE",
AQ1138="Projet OCM (ZTE, NOKIA, autres projets)","TRAVAUX OCM",
AQ1138="No root CAuse","No root cause",
AQ1138="ODU HS","TX ISSUE",
AQ1138="IP &amp; VLAN","TX ISSUE",
AQ1138="Warehouse HUAWEI","SPARE-ISSUE",
AQ1138="SPARE-HS","SPARE-ISSUE",
AQ1138="Power Telco","RAN ISSUE",AQ1138="no impacts","no impacts"
),"")</f>
        <v>No root cause</v>
      </c>
      <c r="AQ1138" s="67" t="s">
        <v>5344</v>
      </c>
      <c r="AR1138" s="48" t="str" cm="1">
        <f t="array" ref="AR1138">IFERROR(_xlfn.IFS(
AQ1138="MPR ISSUE","ACTIVE",
AQ1138="BSS Hardware Issue","ACTIVE",
AQ1138="Sites strategiques, MLL, Pylone, etc.","PASSIVE",
AQ1138="AKTIVCO DEFAUT GE &amp; POWER Cabinet","PASSIVE",
AQ1138="AKTIVCO Coupure ENEO &amp; Baisse de tension","PASSIVE",
AQ1138="Coupure ENEO &amp; Baisse de tension","PASSIVE",
AQ1138="Defaut GE &amp; POWER Cabinet","PASSIVE",
AQ1138="Sharing","PASSIVE",
AQ1138="Sites strategiques &amp; DataCenter","PASSIVE",
AQ1138="Exclu","Exclu",
AQ1138="SAT","ACTIVE",
AQ1138="SPARE-ISSUE","SPARE-ISSUE",
AQ1138="Fiber CAmtel","ACTIVE",
AQ1138="Fiber AOF","ACTIVE",
AQ1138="Projet OCM (HUAWEI)","PLANNED WORKS",
AQ1138="Projet OCM (NOKIA)","PLANNED WORKS",
AQ1138="ACCESS-ISSUE","ACCESS-ISSUE",
AQ1138="Projet OCM (ZTE, NOKIA, autres projets)","PLANNED WORKS",
AQ1138="No root CAuse","No root cause",
AQ1138="ODU HS","ACTIVE",
AQ1138="IP &amp; VLAN","ACTIVE",
AQ1138="Warehouse HUAWEI","SPARE-ISSUE",
AQ1138="SPARE-HS","SPARE-ISSUE",
AQ1138="Power Telco","ACTIVE", AQ1138="no impacts","no impacts"
),"")</f>
        <v>No root cause</v>
      </c>
      <c r="AS1138" s="92" t="s">
        <v>5537</v>
      </c>
      <c r="AT1138" s="98" t="s">
        <v>4801</v>
      </c>
      <c r="AV1138" s="17" t="s">
        <v>5537</v>
      </c>
      <c r="AW1138" s="7" t="s">
        <v>5537</v>
      </c>
      <c r="AX1138" s="6" t="s">
        <v>5537</v>
      </c>
      <c r="AY1138" s="7"/>
      <c r="AZ1138" s="3" t="s">
        <v>5537</v>
      </c>
      <c r="BA1138" s="18" t="s">
        <v>5537</v>
      </c>
      <c r="BB1138" s="18" t="s">
        <v>5537</v>
      </c>
      <c r="BC1138" s="18" t="s">
        <v>5537</v>
      </c>
      <c r="BD1138" s="18" t="s">
        <v>5537</v>
      </c>
      <c r="BE1138" s="18" t="s">
        <v>5537</v>
      </c>
      <c r="BF1138" s="18" t="s">
        <v>5537</v>
      </c>
      <c r="BG1138" s="18" t="s">
        <v>5537</v>
      </c>
      <c r="BH1138" s="18" t="s">
        <v>5537</v>
      </c>
      <c r="BI1138" s="18" t="s">
        <v>5537</v>
      </c>
      <c r="BJ1138" s="18" t="s">
        <v>5537</v>
      </c>
      <c r="BK1138" s="18" t="s">
        <v>5537</v>
      </c>
      <c r="BL1138" s="9" t="s">
        <v>5537</v>
      </c>
      <c r="BM1138" s="14" t="s">
        <v>5537</v>
      </c>
      <c r="BN1138" s="14" t="s">
        <v>5537</v>
      </c>
      <c r="BO1138" s="14" t="str">
        <f>_xlfn.XLOOKUP(B1138,'[4]cell downs 18042026 17h'!$B:$B,'[4]cell downs 18042026 17h'!$B:$B,"")</f>
        <v/>
      </c>
      <c r="BP1138" s="14" t="str">
        <f>_xlfn.XLOOKUP(B1138,'[5]Cells Huawei 19042026 15h'!$B:$B,'[5]Cells Huawei 19042026 15h'!$B:$B,"")</f>
        <v/>
      </c>
      <c r="BQ1138" s="9" t="str">
        <f>_xlfn.XLOOKUP(B1138,'[6]cells down 19042026 9H40'!$B:$B,'[6]cells down 19042026 9H40'!$B:$B,"")</f>
        <v/>
      </c>
      <c r="BR1138" s="9" t="s">
        <v>5537</v>
      </c>
      <c r="BS1138" s="9" t="s">
        <v>302</v>
      </c>
      <c r="BT1138" s="108"/>
    </row>
    <row r="1139" spans="1:72" s="9" customFormat="1" x14ac:dyDescent="0.35">
      <c r="A1139" s="1" t="s">
        <v>4252</v>
      </c>
      <c r="B1139" s="8" t="s">
        <v>4253</v>
      </c>
      <c r="C1139" s="3" t="str">
        <f>_xlfn.XLOOKUP(B1139,'[1]daily break down'!$D:$D,'[1]daily break down'!$E:$E,"")</f>
        <v>CENTRE</v>
      </c>
      <c r="D1139" s="1" t="s">
        <v>357</v>
      </c>
      <c r="E1139" s="1" t="s">
        <v>563</v>
      </c>
      <c r="F1139" s="3" t="s">
        <v>37</v>
      </c>
      <c r="G1139" s="1" t="s">
        <v>4252</v>
      </c>
      <c r="H1139" s="33" t="str">
        <f>_xlfn.XLOOKUP(B1139,[2]CALCULATION!$B:$B,[2]CALCULATION!$H:$H,"")</f>
        <v>NOKIA</v>
      </c>
      <c r="I1139" s="28">
        <v>0</v>
      </c>
      <c r="J1139" s="28">
        <v>0</v>
      </c>
      <c r="K1139" s="28">
        <v>0</v>
      </c>
      <c r="L1139" s="28">
        <v>0</v>
      </c>
      <c r="M1139" s="28">
        <v>0</v>
      </c>
      <c r="N1139" s="28">
        <v>0</v>
      </c>
      <c r="O1139" s="28">
        <v>0</v>
      </c>
      <c r="P1139" s="28">
        <v>0</v>
      </c>
      <c r="Q1139" s="28">
        <v>0.57584290947145478</v>
      </c>
      <c r="R1139" s="28">
        <v>0</v>
      </c>
      <c r="S1139" s="93">
        <v>0</v>
      </c>
      <c r="T1139" s="93">
        <f>_xlfn.XLOOKUP(B1139,'[3]Nur des jours'!$B:$B,'[3]Nur des jours'!$U:$U,"")</f>
        <v>0</v>
      </c>
      <c r="U1139" s="93">
        <v>0</v>
      </c>
      <c r="V1139" s="93">
        <v>0</v>
      </c>
      <c r="W1139" s="93">
        <v>0</v>
      </c>
      <c r="X1139" s="93">
        <v>6.2288480019810235</v>
      </c>
      <c r="Y1139" s="93">
        <v>8.6392049264766726</v>
      </c>
      <c r="Z1139" s="93">
        <v>0</v>
      </c>
      <c r="AA1139" s="93">
        <v>0</v>
      </c>
      <c r="AB1139" s="93">
        <v>4.7655329264081406E-2</v>
      </c>
      <c r="AC1139" s="93">
        <f>_xlfn.XLOOKUP(B1139,'[3]Nur des jours'!$B:$B,'[3]Nur des jours'!$N:$N,"")</f>
        <v>0</v>
      </c>
      <c r="AD1139" s="93">
        <v>0</v>
      </c>
      <c r="AE1139" s="93">
        <v>0</v>
      </c>
      <c r="AF1139" s="93">
        <v>0</v>
      </c>
      <c r="AG1139" s="93"/>
      <c r="AH1139" s="93">
        <v>0</v>
      </c>
      <c r="AI1139" s="93">
        <v>0</v>
      </c>
      <c r="AJ1139" s="93">
        <v>0</v>
      </c>
      <c r="AK1139" s="93">
        <v>0</v>
      </c>
      <c r="AL1139" s="93">
        <v>0</v>
      </c>
      <c r="AM1139" s="49" t="s">
        <v>5559</v>
      </c>
      <c r="AN1139" s="49"/>
      <c r="AO1139" s="48" t="str" cm="1">
        <f t="array" ref="AO1139">IFERROR(_xlfn.IFS(
AQ1139="MPR ISSUE","PDH",
AQ1139="BSS Hardware Issue","BSS",
AQ1139="Sites strategiques, MLL, Pylone, etc.","ENVTECH",
AQ1139="AKTIVCO DEFAUT GE &amp; POWER Cabinet","AKTIVCO",
AQ1139="AKTIVCO Coupure ENEO &amp; Baisse de tension","AKTIVCO GRID ONLY",
AQ1139="Coupure ENEO &amp; Baisse de tension","IHS GRID ONLY",
AQ1139="Defaut GE &amp; POWER Cabinet","IHS",
AQ1139="Sharing","Partners",
AQ1139="Sites strategiques &amp; DataCenter","SST &amp; DC",
AQ1139="Exclu","Exclu",
AQ1139="SAT","SAT",
AQ1139="SPARE-ISSUE","SPARE-ISSUE",
AQ1139="Fiber CAmtel","TRANS_FO_CAMTEL",
AQ1139="Fiber AOF","Fiber AOF",
AQ1139="Projet OCM (HUAWEI)","TRAVAUX-HUAWEI",
AQ1139="Projet OCM (NOKIA)","TRAVAUX-NOKIA",
AQ1139="ACCESS-ISSUE","ACCESS-ISSUE",
AQ1139="Projet OCM (ZTE, NOKIA, autres projets)","TRAVAUX OCM",
AQ1139="No root CAuse","No root cause",
AQ1139="ODU HS","PDH",
AQ1139="IP &amp; VLAN","PDH",
AQ1139="Warehouse HUAWEI","SPARE-ISSUE",
AQ1139="SPARE-HS","SPARE-ISSUE",
AQ1139="Power Telco","BSS",AQ1139="no impacts","no impacts"
),"")</f>
        <v>No root cause</v>
      </c>
      <c r="AP1139" s="48" t="str" cm="1">
        <f t="array" ref="AP1139">IFERROR(_xlfn.IFS(
AQ1139="MPR ISSUE","TX ISSUE",
AQ1139="BSS Hardware Issue","RAN ISSUE",
AQ1139="Sites strategiques, MLL, Pylone, etc.","ENVTECH",
AQ1139="AKTIVCO DEFAUT GE &amp; POWER Cabinet","POWER ISSUE",
AQ1139="AKTIVCO Coupure ENEO &amp; Baisse de tension","POWER ISSUE",
AQ1139="Coupure ENEO &amp; Baisse de tension","POWER ISSUE",
AQ1139="Defaut GE &amp; POWER Cabinet","POWER ISSUE",
AQ1139="Sharing","POWER ISSUE",
AQ1139="Sites strategiques &amp; DataCenter","POWER ISSUE",
AQ1139="Exclu","Exclu",
AQ1139="SAT","TX ISSUE",
AQ1139="SPARE-ISSUE","SPARE-ISSUE",
AQ1139="Fiber CAmtel","TX ISSUE",
AQ1139="Fiber AOF","TX ISSUE",
AQ1139="Projet OCM (HUAWEI)","TRAVAUX-HUAWEI",
AQ1139="Projet OCM (NOKIA)","TRAVAUX -NOKIA",
AQ1139="ACCESS-ISSUE","ACCESS-ISSUE",
AQ1139="Projet OCM (ZTE, NOKIA, autres projets)","TRAVAUX OCM",
AQ1139="No root CAuse","No root cause",
AQ1139="ODU HS","TX ISSUE",
AQ1139="IP &amp; VLAN","TX ISSUE",
AQ1139="Warehouse HUAWEI","SPARE-ISSUE",
AQ1139="SPARE-HS","SPARE-ISSUE",
AQ1139="Power Telco","RAN ISSUE",AQ1139="no impacts","no impacts"
),"")</f>
        <v>No root cause</v>
      </c>
      <c r="AQ1139" s="67" t="s">
        <v>5344</v>
      </c>
      <c r="AR1139" s="48" t="str" cm="1">
        <f t="array" ref="AR1139">IFERROR(_xlfn.IFS(
AQ1139="MPR ISSUE","ACTIVE",
AQ1139="BSS Hardware Issue","ACTIVE",
AQ1139="Sites strategiques, MLL, Pylone, etc.","PASSIVE",
AQ1139="AKTIVCO DEFAUT GE &amp; POWER Cabinet","PASSIVE",
AQ1139="AKTIVCO Coupure ENEO &amp; Baisse de tension","PASSIVE",
AQ1139="Coupure ENEO &amp; Baisse de tension","PASSIVE",
AQ1139="Defaut GE &amp; POWER Cabinet","PASSIVE",
AQ1139="Sharing","PASSIVE",
AQ1139="Sites strategiques &amp; DataCenter","PASSIVE",
AQ1139="Exclu","Exclu",
AQ1139="SAT","ACTIVE",
AQ1139="SPARE-ISSUE","SPARE-ISSUE",
AQ1139="Fiber CAmtel","ACTIVE",
AQ1139="Fiber AOF","ACTIVE",
AQ1139="Projet OCM (HUAWEI)","PLANNED WORKS",
AQ1139="Projet OCM (NOKIA)","PLANNED WORKS",
AQ1139="ACCESS-ISSUE","ACCESS-ISSUE",
AQ1139="Projet OCM (ZTE, NOKIA, autres projets)","PLANNED WORKS",
AQ1139="No root CAuse","No root cause",
AQ1139="ODU HS","ACTIVE",
AQ1139="IP &amp; VLAN","ACTIVE",
AQ1139="Warehouse HUAWEI","SPARE-ISSUE",
AQ1139="SPARE-HS","SPARE-ISSUE",
AQ1139="Power Telco","ACTIVE", AQ1139="no impacts","no impacts"
),"")</f>
        <v>No root cause</v>
      </c>
      <c r="AS1139" s="92" t="s">
        <v>5537</v>
      </c>
      <c r="AT1139" s="98" t="s">
        <v>4253</v>
      </c>
      <c r="AV1139" s="17" t="s">
        <v>5537</v>
      </c>
      <c r="AW1139" s="7" t="s">
        <v>5537</v>
      </c>
      <c r="AX1139" s="6" t="s">
        <v>5537</v>
      </c>
      <c r="AY1139" s="7"/>
      <c r="AZ1139" s="3" t="s">
        <v>5537</v>
      </c>
      <c r="BA1139" s="18" t="s">
        <v>5537</v>
      </c>
      <c r="BB1139" s="18" t="s">
        <v>5537</v>
      </c>
      <c r="BC1139" s="18" t="s">
        <v>5537</v>
      </c>
      <c r="BD1139" s="18" t="s">
        <v>5537</v>
      </c>
      <c r="BE1139" s="18" t="s">
        <v>5537</v>
      </c>
      <c r="BF1139" s="18" t="s">
        <v>5537</v>
      </c>
      <c r="BG1139" s="18" t="s">
        <v>5537</v>
      </c>
      <c r="BH1139" s="18" t="s">
        <v>5537</v>
      </c>
      <c r="BI1139" s="18" t="s">
        <v>5537</v>
      </c>
      <c r="BJ1139" s="18" t="s">
        <v>5537</v>
      </c>
      <c r="BK1139" s="18" t="s">
        <v>5537</v>
      </c>
      <c r="BL1139" s="9" t="s">
        <v>5537</v>
      </c>
      <c r="BM1139" s="14" t="s">
        <v>5537</v>
      </c>
      <c r="BN1139" s="14" t="s">
        <v>5537</v>
      </c>
      <c r="BO1139" s="14" t="str">
        <f>_xlfn.XLOOKUP(B1139,'[4]cell downs 18042026 17h'!$B:$B,'[4]cell downs 18042026 17h'!$B:$B,"")</f>
        <v/>
      </c>
      <c r="BP1139" s="14" t="str">
        <f>_xlfn.XLOOKUP(B1139,'[5]Cells Huawei 19042026 15h'!$B:$B,'[5]Cells Huawei 19042026 15h'!$B:$B,"")</f>
        <v/>
      </c>
      <c r="BQ1139" s="9" t="str">
        <f>_xlfn.XLOOKUP(B1139,'[6]cells down 19042026 9H40'!$B:$B,'[6]cells down 19042026 9H40'!$B:$B,"")</f>
        <v/>
      </c>
      <c r="BR1139" s="9" t="s">
        <v>5537</v>
      </c>
      <c r="BS1139" s="9" t="s">
        <v>5537</v>
      </c>
      <c r="BT1139" s="108"/>
    </row>
    <row r="1140" spans="1:72" s="9" customFormat="1" x14ac:dyDescent="0.35">
      <c r="A1140" s="1" t="s">
        <v>649</v>
      </c>
      <c r="B1140" s="8" t="s">
        <v>650</v>
      </c>
      <c r="C1140" s="3" t="str">
        <f>_xlfn.XLOOKUP(B1140,'[1]daily break down'!$D:$D,'[1]daily break down'!$E:$E,"")</f>
        <v>Douala</v>
      </c>
      <c r="D1140" s="1" t="s">
        <v>11</v>
      </c>
      <c r="E1140" s="1" t="s">
        <v>12</v>
      </c>
      <c r="F1140" s="3" t="s">
        <v>31</v>
      </c>
      <c r="G1140" s="1" t="s">
        <v>32</v>
      </c>
      <c r="H1140" s="34" t="str">
        <f>_xlfn.XLOOKUP(B1140,[2]CALCULATION!$B:$B,[2]CALCULATION!$H:$H,"")</f>
        <v>ZTE</v>
      </c>
      <c r="I1140" s="28">
        <v>0</v>
      </c>
      <c r="J1140" s="28">
        <v>0</v>
      </c>
      <c r="K1140" s="28">
        <v>4.6287557107920785</v>
      </c>
      <c r="L1140" s="28">
        <v>0</v>
      </c>
      <c r="M1140" s="28">
        <v>0</v>
      </c>
      <c r="N1140" s="28">
        <v>0</v>
      </c>
      <c r="O1140" s="28">
        <v>0</v>
      </c>
      <c r="P1140" s="28">
        <v>0</v>
      </c>
      <c r="Q1140" s="28">
        <v>0.42349393464656548</v>
      </c>
      <c r="R1140" s="28">
        <v>0</v>
      </c>
      <c r="S1140" s="93">
        <v>0</v>
      </c>
      <c r="T1140" s="93">
        <f>_xlfn.XLOOKUP(B1140,'[3]Nur des jours'!$B:$B,'[3]Nur des jours'!$U:$U,"")</f>
        <v>7.776094146384748E-3</v>
      </c>
      <c r="U1140" s="93">
        <v>0</v>
      </c>
      <c r="V1140" s="93">
        <v>0</v>
      </c>
      <c r="W1140" s="93">
        <v>7.776094146384748E-3</v>
      </c>
      <c r="X1140" s="93">
        <v>0</v>
      </c>
      <c r="Y1140" s="93">
        <v>0</v>
      </c>
      <c r="Z1140" s="93">
        <v>0</v>
      </c>
      <c r="AA1140" s="93">
        <v>0</v>
      </c>
      <c r="AB1140" s="93">
        <v>0</v>
      </c>
      <c r="AC1140" s="93">
        <f>_xlfn.XLOOKUP(B1140,'[3]Nur des jours'!$B:$B,'[3]Nur des jours'!$N:$N,"")</f>
        <v>0</v>
      </c>
      <c r="AD1140" s="93">
        <v>0</v>
      </c>
      <c r="AE1140" s="93">
        <v>0</v>
      </c>
      <c r="AF1140" s="93">
        <v>0</v>
      </c>
      <c r="AG1140" s="93"/>
      <c r="AH1140" s="93">
        <v>0</v>
      </c>
      <c r="AI1140" s="93">
        <v>0</v>
      </c>
      <c r="AJ1140" s="93">
        <v>0</v>
      </c>
      <c r="AK1140" s="93">
        <v>0</v>
      </c>
      <c r="AL1140" s="93">
        <v>0</v>
      </c>
      <c r="AM1140" s="49" t="s">
        <v>5559</v>
      </c>
      <c r="AN1140" s="49"/>
      <c r="AO1140" s="48" t="str" cm="1">
        <f t="array" ref="AO1140">IFERROR(_xlfn.IFS(
AQ1140="MPR ISSUE","PDH",
AQ1140="BSS Hardware Issue","BSS",
AQ1140="Sites strategiques, MLL, Pylone, etc.","ENVTECH",
AQ1140="AKTIVCO DEFAUT GE &amp; POWER Cabinet","AKTIVCO",
AQ1140="AKTIVCO Coupure ENEO &amp; Baisse de tension","AKTIVCO GRID ONLY",
AQ1140="Coupure ENEO &amp; Baisse de tension","IHS GRID ONLY",
AQ1140="Defaut GE &amp; POWER Cabinet","IHS",
AQ1140="Sharing","Partners",
AQ1140="Sites strategiques &amp; DataCenter","SST &amp; DC",
AQ1140="Exclu","Exclu",
AQ1140="SAT","SAT",
AQ1140="SPARE-ISSUE","SPARE-ISSUE",
AQ1140="Fiber CAmtel","TRANS_FO_CAMTEL",
AQ1140="Fiber AOF","Fiber AOF",
AQ1140="Projet OCM (HUAWEI)","TRAVAUX-HUAWEI",
AQ1140="Projet OCM (NOKIA)","TRAVAUX-NOKIA",
AQ1140="ACCESS-ISSUE","ACCESS-ISSUE",
AQ1140="Projet OCM (ZTE, NOKIA, autres projets)","TRAVAUX OCM",
AQ1140="No root CAuse","No root cause",
AQ1140="ODU HS","PDH",
AQ1140="IP &amp; VLAN","PDH",
AQ1140="Warehouse HUAWEI","SPARE-ISSUE",
AQ1140="SPARE-HS","SPARE-ISSUE",
AQ1140="Power Telco","BSS",AQ1140="no impacts","no impacts"
),"")</f>
        <v>No root cause</v>
      </c>
      <c r="AP1140" s="48" t="str" cm="1">
        <f t="array" ref="AP1140">IFERROR(_xlfn.IFS(
AQ1140="MPR ISSUE","TX ISSUE",
AQ1140="BSS Hardware Issue","RAN ISSUE",
AQ1140="Sites strategiques, MLL, Pylone, etc.","ENVTECH",
AQ1140="AKTIVCO DEFAUT GE &amp; POWER Cabinet","POWER ISSUE",
AQ1140="AKTIVCO Coupure ENEO &amp; Baisse de tension","POWER ISSUE",
AQ1140="Coupure ENEO &amp; Baisse de tension","POWER ISSUE",
AQ1140="Defaut GE &amp; POWER Cabinet","POWER ISSUE",
AQ1140="Sharing","POWER ISSUE",
AQ1140="Sites strategiques &amp; DataCenter","POWER ISSUE",
AQ1140="Exclu","Exclu",
AQ1140="SAT","TX ISSUE",
AQ1140="SPARE-ISSUE","SPARE-ISSUE",
AQ1140="Fiber CAmtel","TX ISSUE",
AQ1140="Fiber AOF","TX ISSUE",
AQ1140="Projet OCM (HUAWEI)","TRAVAUX-HUAWEI",
AQ1140="Projet OCM (NOKIA)","TRAVAUX -NOKIA",
AQ1140="ACCESS-ISSUE","ACCESS-ISSUE",
AQ1140="Projet OCM (ZTE, NOKIA, autres projets)","TRAVAUX OCM",
AQ1140="No root CAuse","No root cause",
AQ1140="ODU HS","TX ISSUE",
AQ1140="IP &amp; VLAN","TX ISSUE",
AQ1140="Warehouse HUAWEI","SPARE-ISSUE",
AQ1140="SPARE-HS","SPARE-ISSUE",
AQ1140="Power Telco","RAN ISSUE",AQ1140="no impacts","no impacts"
),"")</f>
        <v>No root cause</v>
      </c>
      <c r="AQ1140" s="126" t="s">
        <v>5344</v>
      </c>
      <c r="AR1140" s="48" t="str" cm="1">
        <f t="array" ref="AR1140">IFERROR(_xlfn.IFS(
AQ1140="MPR ISSUE","ACTIVE",
AQ1140="BSS Hardware Issue","ACTIVE",
AQ1140="Sites strategiques, MLL, Pylone, etc.","PASSIVE",
AQ1140="AKTIVCO DEFAUT GE &amp; POWER Cabinet","PASSIVE",
AQ1140="AKTIVCO Coupure ENEO &amp; Baisse de tension","PASSIVE",
AQ1140="Coupure ENEO &amp; Baisse de tension","PASSIVE",
AQ1140="Defaut GE &amp; POWER Cabinet","PASSIVE",
AQ1140="Sharing","PASSIVE",
AQ1140="Sites strategiques &amp; DataCenter","PASSIVE",
AQ1140="Exclu","Exclu",
AQ1140="SAT","ACTIVE",
AQ1140="SPARE-ISSUE","SPARE-ISSUE",
AQ1140="Fiber CAmtel","ACTIVE",
AQ1140="Fiber AOF","ACTIVE",
AQ1140="Projet OCM (HUAWEI)","PLANNED WORKS",
AQ1140="Projet OCM (NOKIA)","PLANNED WORKS",
AQ1140="ACCESS-ISSUE","ACCESS-ISSUE",
AQ1140="Projet OCM (ZTE, NOKIA, autres projets)","PLANNED WORKS",
AQ1140="No root CAuse","No root cause",
AQ1140="ODU HS","ACTIVE",
AQ1140="IP &amp; VLAN","ACTIVE",
AQ1140="Warehouse HUAWEI","SPARE-ISSUE",
AQ1140="SPARE-HS","SPARE-ISSUE",
AQ1140="Power Telco","ACTIVE", AQ1140="no impacts","no impacts"
),"")</f>
        <v>No root cause</v>
      </c>
      <c r="AS1140" s="92" t="s">
        <v>5537</v>
      </c>
      <c r="AT1140" s="98" t="s">
        <v>650</v>
      </c>
      <c r="AV1140" s="17" t="s">
        <v>5537</v>
      </c>
      <c r="AW1140" s="7" t="s">
        <v>5537</v>
      </c>
      <c r="AX1140" s="6" t="s">
        <v>5537</v>
      </c>
      <c r="AY1140" s="7"/>
      <c r="AZ1140" s="3" t="s">
        <v>5537</v>
      </c>
      <c r="BA1140" s="18" t="s">
        <v>5537</v>
      </c>
      <c r="BB1140" s="18" t="s">
        <v>5537</v>
      </c>
      <c r="BC1140" s="18" t="s">
        <v>5537</v>
      </c>
      <c r="BD1140" s="18" t="s">
        <v>5537</v>
      </c>
      <c r="BE1140" s="18" t="s">
        <v>5537</v>
      </c>
      <c r="BF1140" s="18" t="s">
        <v>5537</v>
      </c>
      <c r="BG1140" s="18" t="s">
        <v>5537</v>
      </c>
      <c r="BH1140" s="18" t="s">
        <v>5537</v>
      </c>
      <c r="BI1140" s="18" t="s">
        <v>5537</v>
      </c>
      <c r="BJ1140" s="18" t="s">
        <v>5537</v>
      </c>
      <c r="BK1140" s="18" t="s">
        <v>5537</v>
      </c>
      <c r="BL1140" s="9" t="s">
        <v>5537</v>
      </c>
      <c r="BM1140" s="14" t="s">
        <v>5537</v>
      </c>
      <c r="BN1140" s="14" t="s">
        <v>5537</v>
      </c>
      <c r="BO1140" s="14" t="str">
        <f>_xlfn.XLOOKUP(B1140,'[4]cell downs 18042026 17h'!$B:$B,'[4]cell downs 18042026 17h'!$B:$B,"")</f>
        <v/>
      </c>
      <c r="BP1140" s="14" t="str">
        <f>_xlfn.XLOOKUP(B1140,'[5]Cells Huawei 19042026 15h'!$B:$B,'[5]Cells Huawei 19042026 15h'!$B:$B,"")</f>
        <v/>
      </c>
      <c r="BQ1140" s="9" t="str">
        <f>_xlfn.XLOOKUP(B1140,'[6]cells down 19042026 9H40'!$B:$B,'[6]cells down 19042026 9H40'!$B:$B,"")</f>
        <v/>
      </c>
      <c r="BR1140" s="9" t="s">
        <v>650</v>
      </c>
      <c r="BS1140" s="9" t="s">
        <v>154</v>
      </c>
      <c r="BT1140" s="108"/>
    </row>
    <row r="1141" spans="1:72" s="9" customFormat="1" x14ac:dyDescent="0.35">
      <c r="A1141" s="1" t="s">
        <v>2453</v>
      </c>
      <c r="B1141" s="8" t="s">
        <v>2454</v>
      </c>
      <c r="C1141" s="3" t="str">
        <f>_xlfn.XLOOKUP(B1141,'[1]daily break down'!$D:$D,'[1]daily break down'!$E:$E,"")</f>
        <v>Douala</v>
      </c>
      <c r="D1141" s="1" t="s">
        <v>11</v>
      </c>
      <c r="E1141" s="1" t="s">
        <v>12</v>
      </c>
      <c r="F1141" s="3" t="s">
        <v>31</v>
      </c>
      <c r="G1141" s="1" t="s">
        <v>32</v>
      </c>
      <c r="H1141" s="34" t="str">
        <f>_xlfn.XLOOKUP(B1141,[2]CALCULATION!$B:$B,[2]CALCULATION!$H:$H,"")</f>
        <v>ZTE</v>
      </c>
      <c r="I1141" s="28">
        <v>0</v>
      </c>
      <c r="J1141" s="28">
        <v>0</v>
      </c>
      <c r="K1141" s="28">
        <v>0</v>
      </c>
      <c r="L1141" s="28">
        <v>0</v>
      </c>
      <c r="M1141" s="28">
        <v>0.30986665068643598</v>
      </c>
      <c r="N1141" s="28">
        <v>0</v>
      </c>
      <c r="O1141" s="28">
        <v>0</v>
      </c>
      <c r="P1141" s="28">
        <v>0</v>
      </c>
      <c r="Q1141" s="28">
        <v>0</v>
      </c>
      <c r="R1141" s="28">
        <v>0</v>
      </c>
      <c r="S1141" s="93">
        <v>0</v>
      </c>
      <c r="T1141" s="93">
        <f>_xlfn.XLOOKUP(B1141,'[3]Nur des jours'!$B:$B,'[3]Nur des jours'!$U:$U,"")</f>
        <v>0</v>
      </c>
      <c r="U1141" s="93">
        <v>0</v>
      </c>
      <c r="V1141" s="93">
        <v>0</v>
      </c>
      <c r="W1141" s="93">
        <v>0</v>
      </c>
      <c r="X1141" s="93">
        <v>3.3708298019880113E-3</v>
      </c>
      <c r="Y1141" s="93">
        <v>0</v>
      </c>
      <c r="Z1141" s="93">
        <v>0</v>
      </c>
      <c r="AA1141" s="93">
        <v>0</v>
      </c>
      <c r="AB1141" s="93">
        <v>0</v>
      </c>
      <c r="AC1141" s="93">
        <f>_xlfn.XLOOKUP(B1141,'[3]Nur des jours'!$B:$B,'[3]Nur des jours'!$N:$N,"")</f>
        <v>0</v>
      </c>
      <c r="AD1141" s="93">
        <v>0</v>
      </c>
      <c r="AE1141" s="93">
        <v>0</v>
      </c>
      <c r="AF1141" s="93">
        <v>0</v>
      </c>
      <c r="AG1141" s="93"/>
      <c r="AH1141" s="93">
        <v>0</v>
      </c>
      <c r="AI1141" s="93">
        <v>0</v>
      </c>
      <c r="AJ1141" s="93">
        <v>0</v>
      </c>
      <c r="AK1141" s="93">
        <v>0</v>
      </c>
      <c r="AL1141" s="93">
        <v>0</v>
      </c>
      <c r="AM1141" s="49" t="s">
        <v>5559</v>
      </c>
      <c r="AN1141" s="49"/>
      <c r="AO1141" s="48" t="str" cm="1">
        <f t="array" ref="AO1141">IFERROR(_xlfn.IFS(
AQ1141="MPR ISSUE","PDH",
AQ1141="BSS Hardware Issue","BSS",
AQ1141="Sites strategiques, MLL, Pylone, etc.","ENVTECH",
AQ1141="AKTIVCO DEFAUT GE &amp; POWER Cabinet","AKTIVCO",
AQ1141="AKTIVCO Coupure ENEO &amp; Baisse de tension","AKTIVCO GRID ONLY",
AQ1141="Coupure ENEO &amp; Baisse de tension","IHS GRID ONLY",
AQ1141="Defaut GE &amp; POWER Cabinet","IHS",
AQ1141="Sharing","Partners",
AQ1141="Sites strategiques &amp; DataCenter","SST &amp; DC",
AQ1141="Exclu","Exclu",
AQ1141="SAT","SAT",
AQ1141="SPARE-ISSUE","SPARE-ISSUE",
AQ1141="Fiber CAmtel","TRANS_FO_CAMTEL",
AQ1141="Fiber AOF","Fiber AOF",
AQ1141="Projet OCM (HUAWEI)","TRAVAUX-HUAWEI",
AQ1141="Projet OCM (NOKIA)","TRAVAUX-NOKIA",
AQ1141="ACCESS-ISSUE","ACCESS-ISSUE",
AQ1141="Projet OCM (ZTE, NOKIA, autres projets)","TRAVAUX OCM",
AQ1141="No root CAuse","No root cause",
AQ1141="ODU HS","PDH",
AQ1141="IP &amp; VLAN","PDH",
AQ1141="Warehouse HUAWEI","SPARE-ISSUE",
AQ1141="SPARE-HS","SPARE-ISSUE",
AQ1141="Power Telco","BSS",AQ1141="no impacts","no impacts"
),"")</f>
        <v>No root cause</v>
      </c>
      <c r="AP1141" s="48" t="str" cm="1">
        <f t="array" ref="AP1141">IFERROR(_xlfn.IFS(
AQ1141="MPR ISSUE","TX ISSUE",
AQ1141="BSS Hardware Issue","RAN ISSUE",
AQ1141="Sites strategiques, MLL, Pylone, etc.","ENVTECH",
AQ1141="AKTIVCO DEFAUT GE &amp; POWER Cabinet","POWER ISSUE",
AQ1141="AKTIVCO Coupure ENEO &amp; Baisse de tension","POWER ISSUE",
AQ1141="Coupure ENEO &amp; Baisse de tension","POWER ISSUE",
AQ1141="Defaut GE &amp; POWER Cabinet","POWER ISSUE",
AQ1141="Sharing","POWER ISSUE",
AQ1141="Sites strategiques &amp; DataCenter","POWER ISSUE",
AQ1141="Exclu","Exclu",
AQ1141="SAT","TX ISSUE",
AQ1141="SPARE-ISSUE","SPARE-ISSUE",
AQ1141="Fiber CAmtel","TX ISSUE",
AQ1141="Fiber AOF","TX ISSUE",
AQ1141="Projet OCM (HUAWEI)","TRAVAUX-HUAWEI",
AQ1141="Projet OCM (NOKIA)","TRAVAUX -NOKIA",
AQ1141="ACCESS-ISSUE","ACCESS-ISSUE",
AQ1141="Projet OCM (ZTE, NOKIA, autres projets)","TRAVAUX OCM",
AQ1141="No root CAuse","No root cause",
AQ1141="ODU HS","TX ISSUE",
AQ1141="IP &amp; VLAN","TX ISSUE",
AQ1141="Warehouse HUAWEI","SPARE-ISSUE",
AQ1141="SPARE-HS","SPARE-ISSUE",
AQ1141="Power Telco","RAN ISSUE",AQ1141="no impacts","no impacts"
),"")</f>
        <v>No root cause</v>
      </c>
      <c r="AQ1141" s="126" t="s">
        <v>5344</v>
      </c>
      <c r="AR1141" s="48" t="str" cm="1">
        <f t="array" ref="AR1141">IFERROR(_xlfn.IFS(
AQ1141="MPR ISSUE","ACTIVE",
AQ1141="BSS Hardware Issue","ACTIVE",
AQ1141="Sites strategiques, MLL, Pylone, etc.","PASSIVE",
AQ1141="AKTIVCO DEFAUT GE &amp; POWER Cabinet","PASSIVE",
AQ1141="AKTIVCO Coupure ENEO &amp; Baisse de tension","PASSIVE",
AQ1141="Coupure ENEO &amp; Baisse de tension","PASSIVE",
AQ1141="Defaut GE &amp; POWER Cabinet","PASSIVE",
AQ1141="Sharing","PASSIVE",
AQ1141="Sites strategiques &amp; DataCenter","PASSIVE",
AQ1141="Exclu","Exclu",
AQ1141="SAT","ACTIVE",
AQ1141="SPARE-ISSUE","SPARE-ISSUE",
AQ1141="Fiber CAmtel","ACTIVE",
AQ1141="Fiber AOF","ACTIVE",
AQ1141="Projet OCM (HUAWEI)","PLANNED WORKS",
AQ1141="Projet OCM (NOKIA)","PLANNED WORKS",
AQ1141="ACCESS-ISSUE","ACCESS-ISSUE",
AQ1141="Projet OCM (ZTE, NOKIA, autres projets)","PLANNED WORKS",
AQ1141="No root CAuse","No root cause",
AQ1141="ODU HS","ACTIVE",
AQ1141="IP &amp; VLAN","ACTIVE",
AQ1141="Warehouse HUAWEI","SPARE-ISSUE",
AQ1141="SPARE-HS","SPARE-ISSUE",
AQ1141="Power Telco","ACTIVE", AQ1141="no impacts","no impacts"
),"")</f>
        <v>No root cause</v>
      </c>
      <c r="AS1141" s="92" t="s">
        <v>5537</v>
      </c>
      <c r="AT1141" s="98" t="s">
        <v>2454</v>
      </c>
      <c r="AV1141" s="17" t="s">
        <v>5537</v>
      </c>
      <c r="AW1141" s="7" t="s">
        <v>5537</v>
      </c>
      <c r="AX1141" s="6" t="s">
        <v>5537</v>
      </c>
      <c r="AY1141" s="7"/>
      <c r="AZ1141" s="3" t="s">
        <v>5537</v>
      </c>
      <c r="BA1141" s="18" t="s">
        <v>5537</v>
      </c>
      <c r="BB1141" s="18" t="s">
        <v>5537</v>
      </c>
      <c r="BC1141" s="18" t="s">
        <v>5537</v>
      </c>
      <c r="BD1141" s="18" t="s">
        <v>5537</v>
      </c>
      <c r="BE1141" s="18" t="s">
        <v>5537</v>
      </c>
      <c r="BF1141" s="18" t="s">
        <v>5537</v>
      </c>
      <c r="BG1141" s="18" t="s">
        <v>5537</v>
      </c>
      <c r="BH1141" s="18" t="s">
        <v>5537</v>
      </c>
      <c r="BI1141" s="18" t="s">
        <v>5537</v>
      </c>
      <c r="BJ1141" s="18" t="s">
        <v>5537</v>
      </c>
      <c r="BK1141" s="18" t="s">
        <v>5537</v>
      </c>
      <c r="BL1141" s="9" t="s">
        <v>5537</v>
      </c>
      <c r="BM1141" s="14" t="s">
        <v>5537</v>
      </c>
      <c r="BN1141" s="14" t="s">
        <v>5537</v>
      </c>
      <c r="BO1141" s="14" t="str">
        <f>_xlfn.XLOOKUP(B1141,'[4]cell downs 18042026 17h'!$B:$B,'[4]cell downs 18042026 17h'!$B:$B,"")</f>
        <v/>
      </c>
      <c r="BP1141" s="14" t="str">
        <f>_xlfn.XLOOKUP(B1141,'[5]Cells Huawei 19042026 15h'!$B:$B,'[5]Cells Huawei 19042026 15h'!$B:$B,"")</f>
        <v/>
      </c>
      <c r="BQ1141" s="9" t="str">
        <f>_xlfn.XLOOKUP(B1141,'[6]cells down 19042026 9H40'!$B:$B,'[6]cells down 19042026 9H40'!$B:$B,"")</f>
        <v/>
      </c>
      <c r="BR1141" s="9" t="s">
        <v>2454</v>
      </c>
      <c r="BS1141" s="9" t="s">
        <v>12</v>
      </c>
      <c r="BT1141" s="108"/>
    </row>
    <row r="1142" spans="1:72" s="9" customFormat="1" x14ac:dyDescent="0.35">
      <c r="A1142" s="1" t="s">
        <v>1369</v>
      </c>
      <c r="B1142" s="8" t="s">
        <v>1370</v>
      </c>
      <c r="C1142" s="3" t="str">
        <f>_xlfn.XLOOKUP(B1142,'[1]daily break down'!$D:$D,'[1]daily break down'!$E:$E,"")</f>
        <v>Douala</v>
      </c>
      <c r="D1142" s="1" t="s">
        <v>11</v>
      </c>
      <c r="E1142" s="1" t="s">
        <v>12</v>
      </c>
      <c r="F1142" s="3" t="s">
        <v>31</v>
      </c>
      <c r="G1142" s="1" t="s">
        <v>32</v>
      </c>
      <c r="H1142" s="34" t="str">
        <f>_xlfn.XLOOKUP(B1142,[2]CALCULATION!$B:$B,[2]CALCULATION!$H:$H,"")</f>
        <v>ZTE</v>
      </c>
      <c r="I1142" s="28">
        <v>0</v>
      </c>
      <c r="J1142" s="28">
        <v>0</v>
      </c>
      <c r="K1142" s="28">
        <v>0</v>
      </c>
      <c r="L1142" s="28">
        <v>0</v>
      </c>
      <c r="M1142" s="28">
        <v>0</v>
      </c>
      <c r="N1142" s="28">
        <v>0</v>
      </c>
      <c r="O1142" s="28">
        <v>0</v>
      </c>
      <c r="P1142" s="28">
        <v>0</v>
      </c>
      <c r="Q1142" s="28">
        <v>0</v>
      </c>
      <c r="R1142" s="28">
        <v>0</v>
      </c>
      <c r="S1142" s="93">
        <v>0</v>
      </c>
      <c r="T1142" s="93">
        <f>_xlfn.XLOOKUP(B1142,'[3]Nur des jours'!$B:$B,'[3]Nur des jours'!$U:$U,"")</f>
        <v>0</v>
      </c>
      <c r="U1142" s="93">
        <v>0</v>
      </c>
      <c r="V1142" s="93">
        <v>0</v>
      </c>
      <c r="W1142" s="93">
        <v>0</v>
      </c>
      <c r="X1142" s="93">
        <v>0</v>
      </c>
      <c r="Y1142" s="93">
        <v>0</v>
      </c>
      <c r="Z1142" s="93">
        <v>0</v>
      </c>
      <c r="AA1142" s="93">
        <v>0</v>
      </c>
      <c r="AB1142" s="93">
        <v>0</v>
      </c>
      <c r="AC1142" s="93">
        <f>_xlfn.XLOOKUP(B1142,'[3]Nur des jours'!$B:$B,'[3]Nur des jours'!$N:$N,"")</f>
        <v>0</v>
      </c>
      <c r="AD1142" s="93">
        <v>0</v>
      </c>
      <c r="AE1142" s="93">
        <v>0</v>
      </c>
      <c r="AF1142" s="93">
        <v>0</v>
      </c>
      <c r="AG1142" s="93"/>
      <c r="AH1142" s="93">
        <v>0</v>
      </c>
      <c r="AI1142" s="93">
        <v>0</v>
      </c>
      <c r="AJ1142" s="93">
        <v>0</v>
      </c>
      <c r="AK1142" s="93">
        <v>0</v>
      </c>
      <c r="AL1142" s="93">
        <v>0</v>
      </c>
      <c r="AM1142" s="49" t="s">
        <v>5559</v>
      </c>
      <c r="AN1142" s="49"/>
      <c r="AO1142" s="48" t="str" cm="1">
        <f t="array" ref="AO1142">IFERROR(_xlfn.IFS(
AQ1142="MPR ISSUE","PDH",
AQ1142="BSS Hardware Issue","BSS",
AQ1142="Sites strategiques, MLL, Pylone, etc.","ENVTECH",
AQ1142="AKTIVCO DEFAUT GE &amp; POWER Cabinet","AKTIVCO",
AQ1142="AKTIVCO Coupure ENEO &amp; Baisse de tension","AKTIVCO GRID ONLY",
AQ1142="Coupure ENEO &amp; Baisse de tension","IHS GRID ONLY",
AQ1142="Defaut GE &amp; POWER Cabinet","IHS",
AQ1142="Sharing","Partners",
AQ1142="Sites strategiques &amp; DataCenter","SST &amp; DC",
AQ1142="Exclu","Exclu",
AQ1142="SAT","SAT",
AQ1142="SPARE-ISSUE","SPARE-ISSUE",
AQ1142="Fiber CAmtel","TRANS_FO_CAMTEL",
AQ1142="Fiber AOF","Fiber AOF",
AQ1142="Projet OCM (HUAWEI)","TRAVAUX-HUAWEI",
AQ1142="Projet OCM (NOKIA)","TRAVAUX-NOKIA",
AQ1142="ACCESS-ISSUE","ACCESS-ISSUE",
AQ1142="Projet OCM (ZTE, NOKIA, autres projets)","TRAVAUX OCM",
AQ1142="No root CAuse","No root cause",
AQ1142="ODU HS","PDH",
AQ1142="IP &amp; VLAN","PDH",
AQ1142="Warehouse HUAWEI","SPARE-ISSUE",
AQ1142="SPARE-HS","SPARE-ISSUE",
AQ1142="Power Telco","BSS",AQ1142="no impacts","no impacts"
),"")</f>
        <v>No root cause</v>
      </c>
      <c r="AP1142" s="48" t="str" cm="1">
        <f t="array" ref="AP1142">IFERROR(_xlfn.IFS(
AQ1142="MPR ISSUE","TX ISSUE",
AQ1142="BSS Hardware Issue","RAN ISSUE",
AQ1142="Sites strategiques, MLL, Pylone, etc.","ENVTECH",
AQ1142="AKTIVCO DEFAUT GE &amp; POWER Cabinet","POWER ISSUE",
AQ1142="AKTIVCO Coupure ENEO &amp; Baisse de tension","POWER ISSUE",
AQ1142="Coupure ENEO &amp; Baisse de tension","POWER ISSUE",
AQ1142="Defaut GE &amp; POWER Cabinet","POWER ISSUE",
AQ1142="Sharing","POWER ISSUE",
AQ1142="Sites strategiques &amp; DataCenter","POWER ISSUE",
AQ1142="Exclu","Exclu",
AQ1142="SAT","TX ISSUE",
AQ1142="SPARE-ISSUE","SPARE-ISSUE",
AQ1142="Fiber CAmtel","TX ISSUE",
AQ1142="Fiber AOF","TX ISSUE",
AQ1142="Projet OCM (HUAWEI)","TRAVAUX-HUAWEI",
AQ1142="Projet OCM (NOKIA)","TRAVAUX -NOKIA",
AQ1142="ACCESS-ISSUE","ACCESS-ISSUE",
AQ1142="Projet OCM (ZTE, NOKIA, autres projets)","TRAVAUX OCM",
AQ1142="No root CAuse","No root cause",
AQ1142="ODU HS","TX ISSUE",
AQ1142="IP &amp; VLAN","TX ISSUE",
AQ1142="Warehouse HUAWEI","SPARE-ISSUE",
AQ1142="SPARE-HS","SPARE-ISSUE",
AQ1142="Power Telco","RAN ISSUE",AQ1142="no impacts","no impacts"
),"")</f>
        <v>No root cause</v>
      </c>
      <c r="AQ1142" s="126" t="s">
        <v>5344</v>
      </c>
      <c r="AR1142" s="48" t="str" cm="1">
        <f t="array" ref="AR1142">IFERROR(_xlfn.IFS(
AQ1142="MPR ISSUE","ACTIVE",
AQ1142="BSS Hardware Issue","ACTIVE",
AQ1142="Sites strategiques, MLL, Pylone, etc.","PASSIVE",
AQ1142="AKTIVCO DEFAUT GE &amp; POWER Cabinet","PASSIVE",
AQ1142="AKTIVCO Coupure ENEO &amp; Baisse de tension","PASSIVE",
AQ1142="Coupure ENEO &amp; Baisse de tension","PASSIVE",
AQ1142="Defaut GE &amp; POWER Cabinet","PASSIVE",
AQ1142="Sharing","PASSIVE",
AQ1142="Sites strategiques &amp; DataCenter","PASSIVE",
AQ1142="Exclu","Exclu",
AQ1142="SAT","ACTIVE",
AQ1142="SPARE-ISSUE","SPARE-ISSUE",
AQ1142="Fiber CAmtel","ACTIVE",
AQ1142="Fiber AOF","ACTIVE",
AQ1142="Projet OCM (HUAWEI)","PLANNED WORKS",
AQ1142="Projet OCM (NOKIA)","PLANNED WORKS",
AQ1142="ACCESS-ISSUE","ACCESS-ISSUE",
AQ1142="Projet OCM (ZTE, NOKIA, autres projets)","PLANNED WORKS",
AQ1142="No root CAuse","No root cause",
AQ1142="ODU HS","ACTIVE",
AQ1142="IP &amp; VLAN","ACTIVE",
AQ1142="Warehouse HUAWEI","SPARE-ISSUE",
AQ1142="SPARE-HS","SPARE-ISSUE",
AQ1142="Power Telco","ACTIVE", AQ1142="no impacts","no impacts"
),"")</f>
        <v>No root cause</v>
      </c>
      <c r="AS1142" s="92" t="s">
        <v>5537</v>
      </c>
      <c r="AT1142" s="98" t="s">
        <v>1370</v>
      </c>
      <c r="AV1142" s="17" t="s">
        <v>5537</v>
      </c>
      <c r="AW1142" s="7" t="s">
        <v>5537</v>
      </c>
      <c r="AX1142" s="6" t="s">
        <v>5537</v>
      </c>
      <c r="AY1142" s="7"/>
      <c r="AZ1142" s="3" t="s">
        <v>5537</v>
      </c>
      <c r="BA1142" s="18" t="s">
        <v>5537</v>
      </c>
      <c r="BB1142" s="18" t="s">
        <v>5537</v>
      </c>
      <c r="BC1142" s="18" t="s">
        <v>5537</v>
      </c>
      <c r="BD1142" s="18" t="s">
        <v>5537</v>
      </c>
      <c r="BE1142" s="18" t="s">
        <v>5537</v>
      </c>
      <c r="BF1142" s="18" t="s">
        <v>5537</v>
      </c>
      <c r="BG1142" s="18" t="s">
        <v>5537</v>
      </c>
      <c r="BH1142" s="18" t="s">
        <v>5537</v>
      </c>
      <c r="BI1142" s="18" t="s">
        <v>5537</v>
      </c>
      <c r="BJ1142" s="18" t="s">
        <v>5537</v>
      </c>
      <c r="BK1142" s="18" t="s">
        <v>5537</v>
      </c>
      <c r="BL1142" s="9" t="s">
        <v>5537</v>
      </c>
      <c r="BM1142" s="14" t="s">
        <v>5537</v>
      </c>
      <c r="BN1142" s="14" t="s">
        <v>5537</v>
      </c>
      <c r="BO1142" s="14" t="str">
        <f>_xlfn.XLOOKUP(B1142,'[4]cell downs 18042026 17h'!$B:$B,'[4]cell downs 18042026 17h'!$B:$B,"")</f>
        <v/>
      </c>
      <c r="BP1142" s="14" t="str">
        <f>_xlfn.XLOOKUP(B1142,'[5]Cells Huawei 19042026 15h'!$B:$B,'[5]Cells Huawei 19042026 15h'!$B:$B,"")</f>
        <v/>
      </c>
      <c r="BQ1142" s="9" t="str">
        <f>_xlfn.XLOOKUP(B1142,'[6]cells down 19042026 9H40'!$B:$B,'[6]cells down 19042026 9H40'!$B:$B,"")</f>
        <v/>
      </c>
      <c r="BR1142" s="9" t="s">
        <v>1370</v>
      </c>
      <c r="BS1142" s="9" t="s">
        <v>5537</v>
      </c>
      <c r="BT1142" s="108"/>
    </row>
    <row r="1143" spans="1:72" s="9" customFormat="1" x14ac:dyDescent="0.35">
      <c r="A1143" s="1" t="s">
        <v>2523</v>
      </c>
      <c r="B1143" s="1" t="s">
        <v>2524</v>
      </c>
      <c r="C1143" s="3" t="str">
        <f>_xlfn.XLOOKUP(B1143,'[1]daily break down'!$D:$D,'[1]daily break down'!$E:$E,"")</f>
        <v>Douala</v>
      </c>
      <c r="D1143" s="1" t="s">
        <v>21</v>
      </c>
      <c r="E1143" s="1" t="s">
        <v>125</v>
      </c>
      <c r="F1143" s="3" t="s">
        <v>31</v>
      </c>
      <c r="G1143" s="1" t="s">
        <v>32</v>
      </c>
      <c r="H1143" s="34" t="str">
        <f>_xlfn.XLOOKUP(B1143,[2]CALCULATION!$B:$B,[2]CALCULATION!$H:$H,"")</f>
        <v>ZTE</v>
      </c>
      <c r="I1143" s="28">
        <v>0</v>
      </c>
      <c r="J1143" s="28">
        <v>4.9197171784620712</v>
      </c>
      <c r="K1143" s="28">
        <v>5.0473093287447215</v>
      </c>
      <c r="L1143" s="28">
        <v>0</v>
      </c>
      <c r="M1143" s="28">
        <v>12.9598239891791</v>
      </c>
      <c r="N1143" s="28">
        <v>27.407628562378534</v>
      </c>
      <c r="O1143" s="28">
        <v>0</v>
      </c>
      <c r="P1143" s="28">
        <v>1.37615464297027</v>
      </c>
      <c r="Q1143" s="28">
        <v>0</v>
      </c>
      <c r="R1143" s="28">
        <v>0</v>
      </c>
      <c r="S1143" s="93">
        <v>0</v>
      </c>
      <c r="T1143" s="93">
        <f>_xlfn.XLOOKUP(B1143,'[3]Nur des jours'!$B:$B,'[3]Nur des jours'!$U:$U,"")</f>
        <v>22.302890281451802</v>
      </c>
      <c r="U1143" s="93">
        <v>0</v>
      </c>
      <c r="V1143" s="93">
        <v>0</v>
      </c>
      <c r="W1143" s="93">
        <v>22.302890281451802</v>
      </c>
      <c r="X1143" s="93">
        <v>0</v>
      </c>
      <c r="Y1143" s="93">
        <v>0</v>
      </c>
      <c r="Z1143" s="93">
        <v>0</v>
      </c>
      <c r="AA1143" s="93">
        <v>50.535694412341336</v>
      </c>
      <c r="AB1143" s="93">
        <v>54.497239843279608</v>
      </c>
      <c r="AC1143" s="93">
        <f>_xlfn.XLOOKUP(B1143,'[3]Nur des jours'!$B:$B,'[3]Nur des jours'!$N:$N,"")</f>
        <v>0</v>
      </c>
      <c r="AD1143" s="93">
        <v>0</v>
      </c>
      <c r="AE1143" s="93">
        <v>0</v>
      </c>
      <c r="AF1143" s="93">
        <v>0</v>
      </c>
      <c r="AG1143" s="93"/>
      <c r="AH1143" s="93">
        <v>0</v>
      </c>
      <c r="AI1143" s="93">
        <v>0</v>
      </c>
      <c r="AJ1143" s="93">
        <v>0</v>
      </c>
      <c r="AK1143" s="93">
        <v>0</v>
      </c>
      <c r="AL1143" s="93">
        <v>0</v>
      </c>
      <c r="AM1143" s="49" t="s">
        <v>5559</v>
      </c>
      <c r="AN1143" s="49"/>
      <c r="AO1143" s="48" t="str" cm="1">
        <f t="array" ref="AO1143">IFERROR(_xlfn.IFS(
AQ1143="MPR ISSUE","PDH",
AQ1143="BSS Hardware Issue","BSS",
AQ1143="Sites strategiques, MLL, Pylone, etc.","ENVTECH",
AQ1143="AKTIVCO DEFAUT GE &amp; POWER Cabinet","AKTIVCO",
AQ1143="AKTIVCO Coupure ENEO &amp; Baisse de tension","AKTIVCO GRID ONLY",
AQ1143="Coupure ENEO &amp; Baisse de tension","IHS GRID ONLY",
AQ1143="Defaut GE &amp; POWER Cabinet","IHS",
AQ1143="Sharing","Partners",
AQ1143="Sites strategiques &amp; DataCenter","SST &amp; DC",
AQ1143="Exclu","Exclu",
AQ1143="SAT","SAT",
AQ1143="SPARE-ISSUE","SPARE-ISSUE",
AQ1143="Fiber CAmtel","TRANS_FO_CAMTEL",
AQ1143="Fiber AOF","Fiber AOF",
AQ1143="Projet OCM (HUAWEI)","TRAVAUX-HUAWEI",
AQ1143="Projet OCM (NOKIA)","TRAVAUX-NOKIA",
AQ1143="ACCESS-ISSUE","ACCESS-ISSUE",
AQ1143="Projet OCM (ZTE, NOKIA, autres projets)","TRAVAUX OCM",
AQ1143="No root CAuse","No root cause",
AQ1143="ODU HS","PDH",
AQ1143="IP &amp; VLAN","PDH",
AQ1143="Warehouse HUAWEI","SPARE-ISSUE",
AQ1143="SPARE-HS","SPARE-ISSUE",
AQ1143="Power Telco","BSS",AQ1143="no impacts","no impacts"
),"")</f>
        <v>No root cause</v>
      </c>
      <c r="AP1143" s="48" t="str" cm="1">
        <f t="array" ref="AP1143">IFERROR(_xlfn.IFS(
AQ1143="MPR ISSUE","TX ISSUE",
AQ1143="BSS Hardware Issue","RAN ISSUE",
AQ1143="Sites strategiques, MLL, Pylone, etc.","ENVTECH",
AQ1143="AKTIVCO DEFAUT GE &amp; POWER Cabinet","POWER ISSUE",
AQ1143="AKTIVCO Coupure ENEO &amp; Baisse de tension","POWER ISSUE",
AQ1143="Coupure ENEO &amp; Baisse de tension","POWER ISSUE",
AQ1143="Defaut GE &amp; POWER Cabinet","POWER ISSUE",
AQ1143="Sharing","POWER ISSUE",
AQ1143="Sites strategiques &amp; DataCenter","POWER ISSUE",
AQ1143="Exclu","Exclu",
AQ1143="SAT","TX ISSUE",
AQ1143="SPARE-ISSUE","SPARE-ISSUE",
AQ1143="Fiber CAmtel","TX ISSUE",
AQ1143="Fiber AOF","TX ISSUE",
AQ1143="Projet OCM (HUAWEI)","TRAVAUX-HUAWEI",
AQ1143="Projet OCM (NOKIA)","TRAVAUX -NOKIA",
AQ1143="ACCESS-ISSUE","ACCESS-ISSUE",
AQ1143="Projet OCM (ZTE, NOKIA, autres projets)","TRAVAUX OCM",
AQ1143="No root CAuse","No root cause",
AQ1143="ODU HS","TX ISSUE",
AQ1143="IP &amp; VLAN","TX ISSUE",
AQ1143="Warehouse HUAWEI","SPARE-ISSUE",
AQ1143="SPARE-HS","SPARE-ISSUE",
AQ1143="Power Telco","RAN ISSUE",AQ1143="no impacts","no impacts"
),"")</f>
        <v>No root cause</v>
      </c>
      <c r="AQ1143" s="67" t="s">
        <v>5344</v>
      </c>
      <c r="AR1143" s="48" t="str" cm="1">
        <f t="array" ref="AR1143">IFERROR(_xlfn.IFS(
AQ1143="MPR ISSUE","ACTIVE",
AQ1143="BSS Hardware Issue","ACTIVE",
AQ1143="Sites strategiques, MLL, Pylone, etc.","PASSIVE",
AQ1143="AKTIVCO DEFAUT GE &amp; POWER Cabinet","PASSIVE",
AQ1143="AKTIVCO Coupure ENEO &amp; Baisse de tension","PASSIVE",
AQ1143="Coupure ENEO &amp; Baisse de tension","PASSIVE",
AQ1143="Defaut GE &amp; POWER Cabinet","PASSIVE",
AQ1143="Sharing","PASSIVE",
AQ1143="Sites strategiques &amp; DataCenter","PASSIVE",
AQ1143="Exclu","Exclu",
AQ1143="SAT","ACTIVE",
AQ1143="SPARE-ISSUE","SPARE-ISSUE",
AQ1143="Fiber CAmtel","ACTIVE",
AQ1143="Fiber AOF","ACTIVE",
AQ1143="Projet OCM (HUAWEI)","PLANNED WORKS",
AQ1143="Projet OCM (NOKIA)","PLANNED WORKS",
AQ1143="ACCESS-ISSUE","ACCESS-ISSUE",
AQ1143="Projet OCM (ZTE, NOKIA, autres projets)","PLANNED WORKS",
AQ1143="No root CAuse","No root cause",
AQ1143="ODU HS","ACTIVE",
AQ1143="IP &amp; VLAN","ACTIVE",
AQ1143="Warehouse HUAWEI","SPARE-ISSUE",
AQ1143="SPARE-HS","SPARE-ISSUE",
AQ1143="Power Telco","ACTIVE", AQ1143="no impacts","no impacts"
),"")</f>
        <v>No root cause</v>
      </c>
      <c r="AS1143" s="92" t="s">
        <v>5537</v>
      </c>
      <c r="AT1143" s="98" t="s">
        <v>2524</v>
      </c>
      <c r="AV1143" s="17" t="s">
        <v>5537</v>
      </c>
      <c r="AW1143" s="7" t="s">
        <v>5537</v>
      </c>
      <c r="AX1143" s="6" t="s">
        <v>5537</v>
      </c>
      <c r="AY1143" s="7"/>
      <c r="AZ1143" s="3" t="s">
        <v>5537</v>
      </c>
      <c r="BA1143" s="18" t="s">
        <v>5537</v>
      </c>
      <c r="BB1143" s="18" t="s">
        <v>5537</v>
      </c>
      <c r="BC1143" s="18" t="s">
        <v>5537</v>
      </c>
      <c r="BD1143" s="18" t="s">
        <v>5537</v>
      </c>
      <c r="BE1143" s="18" t="s">
        <v>5537</v>
      </c>
      <c r="BF1143" s="18" t="s">
        <v>5537</v>
      </c>
      <c r="BG1143" s="18" t="s">
        <v>5537</v>
      </c>
      <c r="BH1143" s="18" t="s">
        <v>5537</v>
      </c>
      <c r="BI1143" s="18" t="s">
        <v>5537</v>
      </c>
      <c r="BJ1143" s="18" t="s">
        <v>5537</v>
      </c>
      <c r="BK1143" s="18" t="s">
        <v>5537</v>
      </c>
      <c r="BL1143" s="9" t="s">
        <v>5537</v>
      </c>
      <c r="BM1143" s="14" t="s">
        <v>5537</v>
      </c>
      <c r="BN1143" s="14" t="s">
        <v>5537</v>
      </c>
      <c r="BO1143" s="14" t="str">
        <f>_xlfn.XLOOKUP(B1143,'[4]cell downs 18042026 17h'!$B:$B,'[4]cell downs 18042026 17h'!$B:$B,"")</f>
        <v/>
      </c>
      <c r="BP1143" s="14" t="str">
        <f>_xlfn.XLOOKUP(B1143,'[5]Cells Huawei 19042026 15h'!$B:$B,'[5]Cells Huawei 19042026 15h'!$B:$B,"")</f>
        <v/>
      </c>
      <c r="BQ1143" s="9" t="str">
        <f>_xlfn.XLOOKUP(B1143,'[6]cells down 19042026 9H40'!$B:$B,'[6]cells down 19042026 9H40'!$B:$B,"")</f>
        <v/>
      </c>
      <c r="BR1143" s="9" t="s">
        <v>5537</v>
      </c>
      <c r="BS1143" s="9" t="s">
        <v>12</v>
      </c>
      <c r="BT1143" s="108"/>
    </row>
    <row r="1144" spans="1:72" s="9" customFormat="1" x14ac:dyDescent="0.35">
      <c r="A1144" s="1" t="s">
        <v>2165</v>
      </c>
      <c r="B1144" s="8" t="s">
        <v>2166</v>
      </c>
      <c r="C1144" s="3" t="str">
        <f>_xlfn.XLOOKUP(B1144,'[1]daily break down'!$D:$D,'[1]daily break down'!$E:$E,"")</f>
        <v>Douala</v>
      </c>
      <c r="D1144" s="1" t="s">
        <v>11</v>
      </c>
      <c r="E1144" s="1" t="s">
        <v>12</v>
      </c>
      <c r="F1144" s="3" t="s">
        <v>31</v>
      </c>
      <c r="G1144" s="1" t="s">
        <v>32</v>
      </c>
      <c r="H1144" s="34" t="str">
        <f>_xlfn.XLOOKUP(B1144,[2]CALCULATION!$B:$B,[2]CALCULATION!$H:$H,"")</f>
        <v>ZTE</v>
      </c>
      <c r="I1144" s="28">
        <v>0</v>
      </c>
      <c r="J1144" s="28">
        <v>0</v>
      </c>
      <c r="K1144" s="28">
        <v>0</v>
      </c>
      <c r="L1144" s="28">
        <v>0.92453478981716974</v>
      </c>
      <c r="M1144" s="28">
        <v>0</v>
      </c>
      <c r="N1144" s="28">
        <v>0</v>
      </c>
      <c r="O1144" s="28">
        <v>0</v>
      </c>
      <c r="P1144" s="28">
        <v>0</v>
      </c>
      <c r="Q1144" s="28">
        <v>0</v>
      </c>
      <c r="R1144" s="28">
        <v>0</v>
      </c>
      <c r="S1144" s="93">
        <v>0</v>
      </c>
      <c r="T1144" s="93">
        <f>_xlfn.XLOOKUP(B1144,'[3]Nur des jours'!$B:$B,'[3]Nur des jours'!$U:$U,"")</f>
        <v>0</v>
      </c>
      <c r="U1144" s="93">
        <v>0</v>
      </c>
      <c r="V1144" s="93">
        <v>0</v>
      </c>
      <c r="W1144" s="93">
        <v>0</v>
      </c>
      <c r="X1144" s="93">
        <v>0</v>
      </c>
      <c r="Y1144" s="93">
        <v>0</v>
      </c>
      <c r="Z1144" s="93">
        <v>26.778799371063798</v>
      </c>
      <c r="AA1144" s="93">
        <v>0</v>
      </c>
      <c r="AB1144" s="93">
        <v>0</v>
      </c>
      <c r="AC1144" s="93">
        <f>_xlfn.XLOOKUP(B1144,'[3]Nur des jours'!$B:$B,'[3]Nur des jours'!$N:$N,"")</f>
        <v>0</v>
      </c>
      <c r="AD1144" s="93">
        <v>0</v>
      </c>
      <c r="AE1144" s="93">
        <v>0</v>
      </c>
      <c r="AF1144" s="93">
        <v>0</v>
      </c>
      <c r="AG1144" s="93"/>
      <c r="AH1144" s="93">
        <v>0</v>
      </c>
      <c r="AI1144" s="93">
        <v>0</v>
      </c>
      <c r="AJ1144" s="93">
        <v>0</v>
      </c>
      <c r="AK1144" s="93">
        <v>0</v>
      </c>
      <c r="AL1144" s="93">
        <v>0</v>
      </c>
      <c r="AM1144" s="49" t="s">
        <v>5559</v>
      </c>
      <c r="AN1144" s="49"/>
      <c r="AO1144" s="48" t="str" cm="1">
        <f t="array" ref="AO1144">IFERROR(_xlfn.IFS(
AQ1144="MPR ISSUE","PDH",
AQ1144="BSS Hardware Issue","BSS",
AQ1144="Sites strategiques, MLL, Pylone, etc.","ENVTECH",
AQ1144="AKTIVCO DEFAUT GE &amp; POWER Cabinet","AKTIVCO",
AQ1144="AKTIVCO Coupure ENEO &amp; Baisse de tension","AKTIVCO GRID ONLY",
AQ1144="Coupure ENEO &amp; Baisse de tension","IHS GRID ONLY",
AQ1144="Defaut GE &amp; POWER Cabinet","IHS",
AQ1144="Sharing","Partners",
AQ1144="Sites strategiques &amp; DataCenter","SST &amp; DC",
AQ1144="Exclu","Exclu",
AQ1144="SAT","SAT",
AQ1144="SPARE-ISSUE","SPARE-ISSUE",
AQ1144="Fiber CAmtel","TRANS_FO_CAMTEL",
AQ1144="Fiber AOF","Fiber AOF",
AQ1144="Projet OCM (HUAWEI)","TRAVAUX-HUAWEI",
AQ1144="Projet OCM (NOKIA)","TRAVAUX-NOKIA",
AQ1144="ACCESS-ISSUE","ACCESS-ISSUE",
AQ1144="Projet OCM (ZTE, NOKIA, autres projets)","TRAVAUX OCM",
AQ1144="No root CAuse","No root cause",
AQ1144="ODU HS","PDH",
AQ1144="IP &amp; VLAN","PDH",
AQ1144="Warehouse HUAWEI","SPARE-ISSUE",
AQ1144="SPARE-HS","SPARE-ISSUE",
AQ1144="Power Telco","BSS",AQ1144="no impacts","no impacts"
),"")</f>
        <v>No root cause</v>
      </c>
      <c r="AP1144" s="48" t="str" cm="1">
        <f t="array" ref="AP1144">IFERROR(_xlfn.IFS(
AQ1144="MPR ISSUE","TX ISSUE",
AQ1144="BSS Hardware Issue","RAN ISSUE",
AQ1144="Sites strategiques, MLL, Pylone, etc.","ENVTECH",
AQ1144="AKTIVCO DEFAUT GE &amp; POWER Cabinet","POWER ISSUE",
AQ1144="AKTIVCO Coupure ENEO &amp; Baisse de tension","POWER ISSUE",
AQ1144="Coupure ENEO &amp; Baisse de tension","POWER ISSUE",
AQ1144="Defaut GE &amp; POWER Cabinet","POWER ISSUE",
AQ1144="Sharing","POWER ISSUE",
AQ1144="Sites strategiques &amp; DataCenter","POWER ISSUE",
AQ1144="Exclu","Exclu",
AQ1144="SAT","TX ISSUE",
AQ1144="SPARE-ISSUE","SPARE-ISSUE",
AQ1144="Fiber CAmtel","TX ISSUE",
AQ1144="Fiber AOF","TX ISSUE",
AQ1144="Projet OCM (HUAWEI)","TRAVAUX-HUAWEI",
AQ1144="Projet OCM (NOKIA)","TRAVAUX -NOKIA",
AQ1144="ACCESS-ISSUE","ACCESS-ISSUE",
AQ1144="Projet OCM (ZTE, NOKIA, autres projets)","TRAVAUX OCM",
AQ1144="No root CAuse","No root cause",
AQ1144="ODU HS","TX ISSUE",
AQ1144="IP &amp; VLAN","TX ISSUE",
AQ1144="Warehouse HUAWEI","SPARE-ISSUE",
AQ1144="SPARE-HS","SPARE-ISSUE",
AQ1144="Power Telco","RAN ISSUE",AQ1144="no impacts","no impacts"
),"")</f>
        <v>No root cause</v>
      </c>
      <c r="AQ1144" s="126" t="s">
        <v>5344</v>
      </c>
      <c r="AR1144" s="48" t="str" cm="1">
        <f t="array" ref="AR1144">IFERROR(_xlfn.IFS(
AQ1144="MPR ISSUE","ACTIVE",
AQ1144="BSS Hardware Issue","ACTIVE",
AQ1144="Sites strategiques, MLL, Pylone, etc.","PASSIVE",
AQ1144="AKTIVCO DEFAUT GE &amp; POWER Cabinet","PASSIVE",
AQ1144="AKTIVCO Coupure ENEO &amp; Baisse de tension","PASSIVE",
AQ1144="Coupure ENEO &amp; Baisse de tension","PASSIVE",
AQ1144="Defaut GE &amp; POWER Cabinet","PASSIVE",
AQ1144="Sharing","PASSIVE",
AQ1144="Sites strategiques &amp; DataCenter","PASSIVE",
AQ1144="Exclu","Exclu",
AQ1144="SAT","ACTIVE",
AQ1144="SPARE-ISSUE","SPARE-ISSUE",
AQ1144="Fiber CAmtel","ACTIVE",
AQ1144="Fiber AOF","ACTIVE",
AQ1144="Projet OCM (HUAWEI)","PLANNED WORKS",
AQ1144="Projet OCM (NOKIA)","PLANNED WORKS",
AQ1144="ACCESS-ISSUE","ACCESS-ISSUE",
AQ1144="Projet OCM (ZTE, NOKIA, autres projets)","PLANNED WORKS",
AQ1144="No root CAuse","No root cause",
AQ1144="ODU HS","ACTIVE",
AQ1144="IP &amp; VLAN","ACTIVE",
AQ1144="Warehouse HUAWEI","SPARE-ISSUE",
AQ1144="SPARE-HS","SPARE-ISSUE",
AQ1144="Power Telco","ACTIVE", AQ1144="no impacts","no impacts"
),"")</f>
        <v>No root cause</v>
      </c>
      <c r="AS1144" s="92" t="s">
        <v>5537</v>
      </c>
      <c r="AT1144" s="98" t="s">
        <v>2166</v>
      </c>
      <c r="AV1144" s="17" t="s">
        <v>5537</v>
      </c>
      <c r="AW1144" s="7" t="s">
        <v>5537</v>
      </c>
      <c r="AX1144" s="6" t="s">
        <v>5537</v>
      </c>
      <c r="AY1144" s="7"/>
      <c r="AZ1144" s="3" t="s">
        <v>5537</v>
      </c>
      <c r="BA1144" s="18" t="s">
        <v>5537</v>
      </c>
      <c r="BB1144" s="18" t="s">
        <v>5537</v>
      </c>
      <c r="BC1144" s="18" t="s">
        <v>5537</v>
      </c>
      <c r="BD1144" s="18" t="s">
        <v>5537</v>
      </c>
      <c r="BE1144" s="18" t="s">
        <v>5537</v>
      </c>
      <c r="BF1144" s="18" t="s">
        <v>5537</v>
      </c>
      <c r="BG1144" s="18" t="s">
        <v>5537</v>
      </c>
      <c r="BH1144" s="18" t="s">
        <v>5537</v>
      </c>
      <c r="BI1144" s="18" t="s">
        <v>5537</v>
      </c>
      <c r="BJ1144" s="18" t="s">
        <v>5537</v>
      </c>
      <c r="BK1144" s="18" t="s">
        <v>5537</v>
      </c>
      <c r="BL1144" s="9" t="s">
        <v>5537</v>
      </c>
      <c r="BM1144" s="14" t="s">
        <v>5537</v>
      </c>
      <c r="BN1144" s="14" t="s">
        <v>5537</v>
      </c>
      <c r="BO1144" s="14" t="str">
        <f>_xlfn.XLOOKUP(B1144,'[4]cell downs 18042026 17h'!$B:$B,'[4]cell downs 18042026 17h'!$B:$B,"")</f>
        <v/>
      </c>
      <c r="BP1144" s="14" t="str">
        <f>_xlfn.XLOOKUP(B1144,'[5]Cells Huawei 19042026 15h'!$B:$B,'[5]Cells Huawei 19042026 15h'!$B:$B,"")</f>
        <v/>
      </c>
      <c r="BQ1144" s="9" t="str">
        <f>_xlfn.XLOOKUP(B1144,'[6]cells down 19042026 9H40'!$B:$B,'[6]cells down 19042026 9H40'!$B:$B,"")</f>
        <v/>
      </c>
      <c r="BR1144" s="9" t="s">
        <v>2166</v>
      </c>
      <c r="BS1144" s="9" t="s">
        <v>12</v>
      </c>
      <c r="BT1144" s="108"/>
    </row>
    <row r="1145" spans="1:72" s="9" customFormat="1" x14ac:dyDescent="0.35">
      <c r="A1145" s="1" t="s">
        <v>1310</v>
      </c>
      <c r="B1145" s="8" t="s">
        <v>1311</v>
      </c>
      <c r="C1145" s="3" t="str">
        <f>_xlfn.XLOOKUP(B1145,'[1]daily break down'!$D:$D,'[1]daily break down'!$E:$E,"")</f>
        <v>Douala</v>
      </c>
      <c r="D1145" s="1" t="s">
        <v>11</v>
      </c>
      <c r="E1145" s="1" t="s">
        <v>145</v>
      </c>
      <c r="F1145" s="3" t="s">
        <v>31</v>
      </c>
      <c r="G1145" s="1" t="s">
        <v>32</v>
      </c>
      <c r="H1145" s="34" t="str">
        <f>_xlfn.XLOOKUP(B1145,[2]CALCULATION!$B:$B,[2]CALCULATION!$H:$H,"")</f>
        <v>ZTE</v>
      </c>
      <c r="I1145" s="28">
        <v>6.6359510947884477</v>
      </c>
      <c r="J1145" s="28">
        <v>0</v>
      </c>
      <c r="K1145" s="28">
        <v>2.2494670878598737</v>
      </c>
      <c r="L1145" s="28">
        <v>13.743996712638364</v>
      </c>
      <c r="M1145" s="28">
        <v>4.5519756986356894</v>
      </c>
      <c r="N1145" s="28">
        <v>0</v>
      </c>
      <c r="O1145" s="28">
        <v>0</v>
      </c>
      <c r="P1145" s="28">
        <v>6.6356657335353688</v>
      </c>
      <c r="Q1145" s="28">
        <v>0</v>
      </c>
      <c r="R1145" s="28">
        <v>0</v>
      </c>
      <c r="S1145" s="93">
        <v>0</v>
      </c>
      <c r="T1145" s="93">
        <f>_xlfn.XLOOKUP(B1145,'[3]Nur des jours'!$B:$B,'[3]Nur des jours'!$U:$U,"")</f>
        <v>24.264392194799004</v>
      </c>
      <c r="U1145" s="93">
        <v>0</v>
      </c>
      <c r="V1145" s="93">
        <v>6.8692695893366231</v>
      </c>
      <c r="W1145" s="93">
        <v>24.264392194799008</v>
      </c>
      <c r="X1145" s="93">
        <v>0</v>
      </c>
      <c r="Y1145" s="93">
        <v>0</v>
      </c>
      <c r="Z1145" s="93">
        <v>0</v>
      </c>
      <c r="AA1145" s="93">
        <v>0</v>
      </c>
      <c r="AB1145" s="93">
        <v>47.917968627383857</v>
      </c>
      <c r="AC1145" s="93">
        <f>_xlfn.XLOOKUP(B1145,'[3]Nur des jours'!$B:$B,'[3]Nur des jours'!$N:$N,"")</f>
        <v>0</v>
      </c>
      <c r="AD1145" s="93">
        <v>0</v>
      </c>
      <c r="AE1145" s="93">
        <v>0</v>
      </c>
      <c r="AF1145" s="93">
        <v>0</v>
      </c>
      <c r="AG1145" s="93"/>
      <c r="AH1145" s="93">
        <v>0</v>
      </c>
      <c r="AI1145" s="93">
        <v>0</v>
      </c>
      <c r="AJ1145" s="93">
        <v>0</v>
      </c>
      <c r="AK1145" s="93">
        <v>0</v>
      </c>
      <c r="AL1145" s="93">
        <v>0</v>
      </c>
      <c r="AM1145" s="49" t="s">
        <v>5559</v>
      </c>
      <c r="AN1145" s="49"/>
      <c r="AO1145" s="48" t="str" cm="1">
        <f t="array" ref="AO1145">IFERROR(_xlfn.IFS(
AQ1145="MPR ISSUE","PDH",
AQ1145="BSS Hardware Issue","BSS",
AQ1145="Sites strategiques, MLL, Pylone, etc.","ENVTECH",
AQ1145="AKTIVCO DEFAUT GE &amp; POWER Cabinet","AKTIVCO",
AQ1145="AKTIVCO Coupure ENEO &amp; Baisse de tension","AKTIVCO GRID ONLY",
AQ1145="Coupure ENEO &amp; Baisse de tension","IHS GRID ONLY",
AQ1145="Defaut GE &amp; POWER Cabinet","IHS",
AQ1145="Sharing","Partners",
AQ1145="Sites strategiques &amp; DataCenter","SST &amp; DC",
AQ1145="Exclu","Exclu",
AQ1145="SAT","SAT",
AQ1145="SPARE-ISSUE","SPARE-ISSUE",
AQ1145="Fiber CAmtel","TRANS_FO_CAMTEL",
AQ1145="Fiber AOF","Fiber AOF",
AQ1145="Projet OCM (HUAWEI)","TRAVAUX-HUAWEI",
AQ1145="Projet OCM (NOKIA)","TRAVAUX-NOKIA",
AQ1145="ACCESS-ISSUE","ACCESS-ISSUE",
AQ1145="Projet OCM (ZTE, NOKIA, autres projets)","TRAVAUX OCM",
AQ1145="No root CAuse","No root cause",
AQ1145="ODU HS","PDH",
AQ1145="IP &amp; VLAN","PDH",
AQ1145="Warehouse HUAWEI","SPARE-ISSUE",
AQ1145="SPARE-HS","SPARE-ISSUE",
AQ1145="Power Telco","BSS",AQ1145="no impacts","no impacts"
),"")</f>
        <v>No root cause</v>
      </c>
      <c r="AP1145" s="48" t="str" cm="1">
        <f t="array" ref="AP1145">IFERROR(_xlfn.IFS(
AQ1145="MPR ISSUE","TX ISSUE",
AQ1145="BSS Hardware Issue","RAN ISSUE",
AQ1145="Sites strategiques, MLL, Pylone, etc.","ENVTECH",
AQ1145="AKTIVCO DEFAUT GE &amp; POWER Cabinet","POWER ISSUE",
AQ1145="AKTIVCO Coupure ENEO &amp; Baisse de tension","POWER ISSUE",
AQ1145="Coupure ENEO &amp; Baisse de tension","POWER ISSUE",
AQ1145="Defaut GE &amp; POWER Cabinet","POWER ISSUE",
AQ1145="Sharing","POWER ISSUE",
AQ1145="Sites strategiques &amp; DataCenter","POWER ISSUE",
AQ1145="Exclu","Exclu",
AQ1145="SAT","TX ISSUE",
AQ1145="SPARE-ISSUE","SPARE-ISSUE",
AQ1145="Fiber CAmtel","TX ISSUE",
AQ1145="Fiber AOF","TX ISSUE",
AQ1145="Projet OCM (HUAWEI)","TRAVAUX-HUAWEI",
AQ1145="Projet OCM (NOKIA)","TRAVAUX -NOKIA",
AQ1145="ACCESS-ISSUE","ACCESS-ISSUE",
AQ1145="Projet OCM (ZTE, NOKIA, autres projets)","TRAVAUX OCM",
AQ1145="No root CAuse","No root cause",
AQ1145="ODU HS","TX ISSUE",
AQ1145="IP &amp; VLAN","TX ISSUE",
AQ1145="Warehouse HUAWEI","SPARE-ISSUE",
AQ1145="SPARE-HS","SPARE-ISSUE",
AQ1145="Power Telco","RAN ISSUE",AQ1145="no impacts","no impacts"
),"")</f>
        <v>No root cause</v>
      </c>
      <c r="AQ1145" s="126" t="s">
        <v>5344</v>
      </c>
      <c r="AR1145" s="48" t="str" cm="1">
        <f t="array" ref="AR1145">IFERROR(_xlfn.IFS(
AQ1145="MPR ISSUE","ACTIVE",
AQ1145="BSS Hardware Issue","ACTIVE",
AQ1145="Sites strategiques, MLL, Pylone, etc.","PASSIVE",
AQ1145="AKTIVCO DEFAUT GE &amp; POWER Cabinet","PASSIVE",
AQ1145="AKTIVCO Coupure ENEO &amp; Baisse de tension","PASSIVE",
AQ1145="Coupure ENEO &amp; Baisse de tension","PASSIVE",
AQ1145="Defaut GE &amp; POWER Cabinet","PASSIVE",
AQ1145="Sharing","PASSIVE",
AQ1145="Sites strategiques &amp; DataCenter","PASSIVE",
AQ1145="Exclu","Exclu",
AQ1145="SAT","ACTIVE",
AQ1145="SPARE-ISSUE","SPARE-ISSUE",
AQ1145="Fiber CAmtel","ACTIVE",
AQ1145="Fiber AOF","ACTIVE",
AQ1145="Projet OCM (HUAWEI)","PLANNED WORKS",
AQ1145="Projet OCM (NOKIA)","PLANNED WORKS",
AQ1145="ACCESS-ISSUE","ACCESS-ISSUE",
AQ1145="Projet OCM (ZTE, NOKIA, autres projets)","PLANNED WORKS",
AQ1145="No root CAuse","No root cause",
AQ1145="ODU HS","ACTIVE",
AQ1145="IP &amp; VLAN","ACTIVE",
AQ1145="Warehouse HUAWEI","SPARE-ISSUE",
AQ1145="SPARE-HS","SPARE-ISSUE",
AQ1145="Power Telco","ACTIVE", AQ1145="no impacts","no impacts"
),"")</f>
        <v>No root cause</v>
      </c>
      <c r="AS1145" s="92" t="s">
        <v>5537</v>
      </c>
      <c r="AT1145" s="98" t="s">
        <v>1311</v>
      </c>
      <c r="AV1145" s="17" t="s">
        <v>5537</v>
      </c>
      <c r="AW1145" s="7" t="s">
        <v>5537</v>
      </c>
      <c r="AX1145" s="6" t="s">
        <v>5537</v>
      </c>
      <c r="AY1145" s="7"/>
      <c r="AZ1145" s="3" t="s">
        <v>5537</v>
      </c>
      <c r="BA1145" s="18" t="s">
        <v>5537</v>
      </c>
      <c r="BB1145" s="18" t="s">
        <v>5537</v>
      </c>
      <c r="BC1145" s="18" t="s">
        <v>5537</v>
      </c>
      <c r="BD1145" s="18" t="s">
        <v>5537</v>
      </c>
      <c r="BE1145" s="18" t="s">
        <v>5537</v>
      </c>
      <c r="BF1145" s="18" t="s">
        <v>5537</v>
      </c>
      <c r="BG1145" s="18" t="s">
        <v>5537</v>
      </c>
      <c r="BH1145" s="18" t="s">
        <v>5537</v>
      </c>
      <c r="BI1145" s="18" t="s">
        <v>5537</v>
      </c>
      <c r="BJ1145" s="18" t="s">
        <v>5537</v>
      </c>
      <c r="BK1145" s="18" t="s">
        <v>5537</v>
      </c>
      <c r="BL1145" s="9" t="s">
        <v>5537</v>
      </c>
      <c r="BM1145" s="14" t="s">
        <v>5537</v>
      </c>
      <c r="BN1145" s="14" t="s">
        <v>5537</v>
      </c>
      <c r="BO1145" s="14" t="str">
        <f>_xlfn.XLOOKUP(B1145,'[4]cell downs 18042026 17h'!$B:$B,'[4]cell downs 18042026 17h'!$B:$B,"")</f>
        <v/>
      </c>
      <c r="BP1145" s="14" t="str">
        <f>_xlfn.XLOOKUP(B1145,'[5]Cells Huawei 19042026 15h'!$B:$B,'[5]Cells Huawei 19042026 15h'!$B:$B,"")</f>
        <v/>
      </c>
      <c r="BQ1145" s="9" t="str">
        <f>_xlfn.XLOOKUP(B1145,'[6]cells down 19042026 9H40'!$B:$B,'[6]cells down 19042026 9H40'!$B:$B,"")</f>
        <v/>
      </c>
      <c r="BR1145" s="9" t="s">
        <v>1311</v>
      </c>
      <c r="BS1145" s="9" t="s">
        <v>12</v>
      </c>
      <c r="BT1145" s="108"/>
    </row>
    <row r="1146" spans="1:72" s="9" customFormat="1" x14ac:dyDescent="0.35">
      <c r="A1146" s="1" t="s">
        <v>1839</v>
      </c>
      <c r="B1146" s="8" t="s">
        <v>1840</v>
      </c>
      <c r="C1146" s="3" t="str">
        <f>_xlfn.XLOOKUP(B1146,'[1]daily break down'!$D:$D,'[1]daily break down'!$E:$E,"")</f>
        <v>Douala</v>
      </c>
      <c r="D1146" s="1" t="s">
        <v>11</v>
      </c>
      <c r="E1146" s="1" t="s">
        <v>12</v>
      </c>
      <c r="F1146" s="3" t="s">
        <v>31</v>
      </c>
      <c r="G1146" s="1" t="s">
        <v>32</v>
      </c>
      <c r="H1146" s="34" t="str">
        <f>_xlfn.XLOOKUP(B1146,[2]CALCULATION!$B:$B,[2]CALCULATION!$H:$H,"")</f>
        <v>ZTE</v>
      </c>
      <c r="I1146" s="28">
        <v>0</v>
      </c>
      <c r="J1146" s="28">
        <v>0</v>
      </c>
      <c r="K1146" s="28">
        <v>0</v>
      </c>
      <c r="L1146" s="28">
        <v>0</v>
      </c>
      <c r="M1146" s="28">
        <v>0</v>
      </c>
      <c r="N1146" s="28">
        <v>0</v>
      </c>
      <c r="O1146" s="28">
        <v>0</v>
      </c>
      <c r="P1146" s="28">
        <v>0</v>
      </c>
      <c r="Q1146" s="28">
        <v>0</v>
      </c>
      <c r="R1146" s="28">
        <v>0</v>
      </c>
      <c r="S1146" s="93">
        <v>0</v>
      </c>
      <c r="T1146" s="93">
        <f>_xlfn.XLOOKUP(B1146,'[3]Nur des jours'!$B:$B,'[3]Nur des jours'!$U:$U,"")</f>
        <v>0</v>
      </c>
      <c r="U1146" s="93">
        <v>0</v>
      </c>
      <c r="V1146" s="93">
        <v>0</v>
      </c>
      <c r="W1146" s="93">
        <v>0</v>
      </c>
      <c r="X1146" s="93">
        <v>0</v>
      </c>
      <c r="Y1146" s="93">
        <v>0</v>
      </c>
      <c r="Z1146" s="93">
        <v>0</v>
      </c>
      <c r="AA1146" s="93">
        <v>0</v>
      </c>
      <c r="AB1146" s="93">
        <v>0.16340498754398139</v>
      </c>
      <c r="AC1146" s="93">
        <f>_xlfn.XLOOKUP(B1146,'[3]Nur des jours'!$B:$B,'[3]Nur des jours'!$N:$N,"")</f>
        <v>0</v>
      </c>
      <c r="AD1146" s="93">
        <v>0</v>
      </c>
      <c r="AE1146" s="93">
        <v>0</v>
      </c>
      <c r="AF1146" s="93">
        <v>0</v>
      </c>
      <c r="AG1146" s="93"/>
      <c r="AH1146" s="93">
        <v>0</v>
      </c>
      <c r="AI1146" s="93">
        <v>0</v>
      </c>
      <c r="AJ1146" s="93">
        <v>0</v>
      </c>
      <c r="AK1146" s="93">
        <v>0</v>
      </c>
      <c r="AL1146" s="93">
        <v>0</v>
      </c>
      <c r="AM1146" s="49" t="s">
        <v>5559</v>
      </c>
      <c r="AN1146" s="49"/>
      <c r="AO1146" s="48" t="str" cm="1">
        <f t="array" ref="AO1146">IFERROR(_xlfn.IFS(
AQ1146="MPR ISSUE","PDH",
AQ1146="BSS Hardware Issue","BSS",
AQ1146="Sites strategiques, MLL, Pylone, etc.","ENVTECH",
AQ1146="AKTIVCO DEFAUT GE &amp; POWER Cabinet","AKTIVCO",
AQ1146="AKTIVCO Coupure ENEO &amp; Baisse de tension","AKTIVCO GRID ONLY",
AQ1146="Coupure ENEO &amp; Baisse de tension","IHS GRID ONLY",
AQ1146="Defaut GE &amp; POWER Cabinet","IHS",
AQ1146="Sharing","Partners",
AQ1146="Sites strategiques &amp; DataCenter","SST &amp; DC",
AQ1146="Exclu","Exclu",
AQ1146="SAT","SAT",
AQ1146="SPARE-ISSUE","SPARE-ISSUE",
AQ1146="Fiber CAmtel","TRANS_FO_CAMTEL",
AQ1146="Fiber AOF","Fiber AOF",
AQ1146="Projet OCM (HUAWEI)","TRAVAUX-HUAWEI",
AQ1146="Projet OCM (NOKIA)","TRAVAUX-NOKIA",
AQ1146="ACCESS-ISSUE","ACCESS-ISSUE",
AQ1146="Projet OCM (ZTE, NOKIA, autres projets)","TRAVAUX OCM",
AQ1146="No root CAuse","No root cause",
AQ1146="ODU HS","PDH",
AQ1146="IP &amp; VLAN","PDH",
AQ1146="Warehouse HUAWEI","SPARE-ISSUE",
AQ1146="SPARE-HS","SPARE-ISSUE",
AQ1146="Power Telco","BSS",AQ1146="no impacts","no impacts"
),"")</f>
        <v>No root cause</v>
      </c>
      <c r="AP1146" s="48" t="str" cm="1">
        <f t="array" ref="AP1146">IFERROR(_xlfn.IFS(
AQ1146="MPR ISSUE","TX ISSUE",
AQ1146="BSS Hardware Issue","RAN ISSUE",
AQ1146="Sites strategiques, MLL, Pylone, etc.","ENVTECH",
AQ1146="AKTIVCO DEFAUT GE &amp; POWER Cabinet","POWER ISSUE",
AQ1146="AKTIVCO Coupure ENEO &amp; Baisse de tension","POWER ISSUE",
AQ1146="Coupure ENEO &amp; Baisse de tension","POWER ISSUE",
AQ1146="Defaut GE &amp; POWER Cabinet","POWER ISSUE",
AQ1146="Sharing","POWER ISSUE",
AQ1146="Sites strategiques &amp; DataCenter","POWER ISSUE",
AQ1146="Exclu","Exclu",
AQ1146="SAT","TX ISSUE",
AQ1146="SPARE-ISSUE","SPARE-ISSUE",
AQ1146="Fiber CAmtel","TX ISSUE",
AQ1146="Fiber AOF","TX ISSUE",
AQ1146="Projet OCM (HUAWEI)","TRAVAUX-HUAWEI",
AQ1146="Projet OCM (NOKIA)","TRAVAUX -NOKIA",
AQ1146="ACCESS-ISSUE","ACCESS-ISSUE",
AQ1146="Projet OCM (ZTE, NOKIA, autres projets)","TRAVAUX OCM",
AQ1146="No root CAuse","No root cause",
AQ1146="ODU HS","TX ISSUE",
AQ1146="IP &amp; VLAN","TX ISSUE",
AQ1146="Warehouse HUAWEI","SPARE-ISSUE",
AQ1146="SPARE-HS","SPARE-ISSUE",
AQ1146="Power Telco","RAN ISSUE",AQ1146="no impacts","no impacts"
),"")</f>
        <v>No root cause</v>
      </c>
      <c r="AQ1146" s="126" t="s">
        <v>5344</v>
      </c>
      <c r="AR1146" s="48" t="str" cm="1">
        <f t="array" ref="AR1146">IFERROR(_xlfn.IFS(
AQ1146="MPR ISSUE","ACTIVE",
AQ1146="BSS Hardware Issue","ACTIVE",
AQ1146="Sites strategiques, MLL, Pylone, etc.","PASSIVE",
AQ1146="AKTIVCO DEFAUT GE &amp; POWER Cabinet","PASSIVE",
AQ1146="AKTIVCO Coupure ENEO &amp; Baisse de tension","PASSIVE",
AQ1146="Coupure ENEO &amp; Baisse de tension","PASSIVE",
AQ1146="Defaut GE &amp; POWER Cabinet","PASSIVE",
AQ1146="Sharing","PASSIVE",
AQ1146="Sites strategiques &amp; DataCenter","PASSIVE",
AQ1146="Exclu","Exclu",
AQ1146="SAT","ACTIVE",
AQ1146="SPARE-ISSUE","SPARE-ISSUE",
AQ1146="Fiber CAmtel","ACTIVE",
AQ1146="Fiber AOF","ACTIVE",
AQ1146="Projet OCM (HUAWEI)","PLANNED WORKS",
AQ1146="Projet OCM (NOKIA)","PLANNED WORKS",
AQ1146="ACCESS-ISSUE","ACCESS-ISSUE",
AQ1146="Projet OCM (ZTE, NOKIA, autres projets)","PLANNED WORKS",
AQ1146="No root CAuse","No root cause",
AQ1146="ODU HS","ACTIVE",
AQ1146="IP &amp; VLAN","ACTIVE",
AQ1146="Warehouse HUAWEI","SPARE-ISSUE",
AQ1146="SPARE-HS","SPARE-ISSUE",
AQ1146="Power Telco","ACTIVE", AQ1146="no impacts","no impacts"
),"")</f>
        <v>No root cause</v>
      </c>
      <c r="AS1146" s="92" t="s">
        <v>5537</v>
      </c>
      <c r="AT1146" s="98" t="s">
        <v>1840</v>
      </c>
      <c r="AV1146" s="17" t="s">
        <v>5537</v>
      </c>
      <c r="AW1146" s="7" t="s">
        <v>5537</v>
      </c>
      <c r="AX1146" s="6" t="s">
        <v>5537</v>
      </c>
      <c r="AY1146" s="7"/>
      <c r="AZ1146" s="3" t="s">
        <v>5537</v>
      </c>
      <c r="BA1146" s="18" t="s">
        <v>5537</v>
      </c>
      <c r="BB1146" s="18" t="s">
        <v>5537</v>
      </c>
      <c r="BC1146" s="18" t="s">
        <v>5537</v>
      </c>
      <c r="BD1146" s="18" t="s">
        <v>5537</v>
      </c>
      <c r="BE1146" s="18" t="s">
        <v>5537</v>
      </c>
      <c r="BF1146" s="18" t="s">
        <v>5537</v>
      </c>
      <c r="BG1146" s="18" t="s">
        <v>5537</v>
      </c>
      <c r="BH1146" s="18" t="s">
        <v>5537</v>
      </c>
      <c r="BI1146" s="18" t="s">
        <v>5537</v>
      </c>
      <c r="BJ1146" s="18" t="s">
        <v>5537</v>
      </c>
      <c r="BK1146" s="18" t="s">
        <v>5537</v>
      </c>
      <c r="BL1146" s="9" t="s">
        <v>5537</v>
      </c>
      <c r="BM1146" s="14" t="s">
        <v>5537</v>
      </c>
      <c r="BN1146" s="14" t="s">
        <v>5537</v>
      </c>
      <c r="BO1146" s="14" t="str">
        <f>_xlfn.XLOOKUP(B1146,'[4]cell downs 18042026 17h'!$B:$B,'[4]cell downs 18042026 17h'!$B:$B,"")</f>
        <v/>
      </c>
      <c r="BP1146" s="14" t="str">
        <f>_xlfn.XLOOKUP(B1146,'[5]Cells Huawei 19042026 15h'!$B:$B,'[5]Cells Huawei 19042026 15h'!$B:$B,"")</f>
        <v/>
      </c>
      <c r="BQ1146" s="9" t="str">
        <f>_xlfn.XLOOKUP(B1146,'[6]cells down 19042026 9H40'!$B:$B,'[6]cells down 19042026 9H40'!$B:$B,"")</f>
        <v/>
      </c>
      <c r="BR1146" s="9" t="s">
        <v>1840</v>
      </c>
      <c r="BS1146" s="9" t="s">
        <v>5537</v>
      </c>
      <c r="BT1146" s="108"/>
    </row>
    <row r="1147" spans="1:72" s="9" customFormat="1" x14ac:dyDescent="0.35">
      <c r="A1147" s="1" t="s">
        <v>1841</v>
      </c>
      <c r="B1147" s="8" t="s">
        <v>1842</v>
      </c>
      <c r="C1147" s="3" t="str">
        <f>_xlfn.XLOOKUP(B1147,'[1]daily break down'!$D:$D,'[1]daily break down'!$E:$E,"")</f>
        <v>Douala</v>
      </c>
      <c r="D1147" s="1" t="s">
        <v>21</v>
      </c>
      <c r="E1147" s="1" t="s">
        <v>36</v>
      </c>
      <c r="F1147" s="3" t="s">
        <v>31</v>
      </c>
      <c r="G1147" s="1" t="s">
        <v>32</v>
      </c>
      <c r="H1147" s="34" t="str">
        <f>_xlfn.XLOOKUP(B1147,[2]CALCULATION!$B:$B,[2]CALCULATION!$H:$H,"")</f>
        <v>ZTE</v>
      </c>
      <c r="I1147" s="28">
        <v>0</v>
      </c>
      <c r="J1147" s="28">
        <v>0</v>
      </c>
      <c r="K1147" s="28">
        <v>0</v>
      </c>
      <c r="L1147" s="28">
        <v>0</v>
      </c>
      <c r="M1147" s="28">
        <v>0</v>
      </c>
      <c r="N1147" s="28">
        <v>0</v>
      </c>
      <c r="O1147" s="28">
        <v>0</v>
      </c>
      <c r="P1147" s="28">
        <v>0</v>
      </c>
      <c r="Q1147" s="28">
        <v>0</v>
      </c>
      <c r="R1147" s="28">
        <v>0</v>
      </c>
      <c r="S1147" s="93">
        <v>0</v>
      </c>
      <c r="T1147" s="93">
        <f>_xlfn.XLOOKUP(B1147,'[3]Nur des jours'!$B:$B,'[3]Nur des jours'!$U:$U,"")</f>
        <v>0</v>
      </c>
      <c r="U1147" s="93">
        <v>0</v>
      </c>
      <c r="V1147" s="93">
        <v>0</v>
      </c>
      <c r="W1147" s="93">
        <v>0</v>
      </c>
      <c r="X1147" s="93">
        <v>3.2145766808491221</v>
      </c>
      <c r="Y1147" s="93">
        <v>0</v>
      </c>
      <c r="Z1147" s="93">
        <v>0</v>
      </c>
      <c r="AA1147" s="93">
        <v>0</v>
      </c>
      <c r="AB1147" s="93">
        <v>0.11683759805726082</v>
      </c>
      <c r="AC1147" s="93">
        <f>_xlfn.XLOOKUP(B1147,'[3]Nur des jours'!$B:$B,'[3]Nur des jours'!$N:$N,"")</f>
        <v>0</v>
      </c>
      <c r="AD1147" s="93">
        <v>0</v>
      </c>
      <c r="AE1147" s="93">
        <v>0</v>
      </c>
      <c r="AF1147" s="93">
        <v>0</v>
      </c>
      <c r="AG1147" s="93"/>
      <c r="AH1147" s="93">
        <v>0</v>
      </c>
      <c r="AI1147" s="93">
        <v>0</v>
      </c>
      <c r="AJ1147" s="93">
        <v>0</v>
      </c>
      <c r="AK1147" s="93">
        <v>0</v>
      </c>
      <c r="AL1147" s="93">
        <v>0</v>
      </c>
      <c r="AM1147" s="49" t="s">
        <v>5559</v>
      </c>
      <c r="AN1147" s="49"/>
      <c r="AO1147" s="48" t="str" cm="1">
        <f t="array" ref="AO1147">IFERROR(_xlfn.IFS(
AQ1147="MPR ISSUE","PDH",
AQ1147="BSS Hardware Issue","BSS",
AQ1147="Sites strategiques, MLL, Pylone, etc.","ENVTECH",
AQ1147="AKTIVCO DEFAUT GE &amp; POWER Cabinet","AKTIVCO",
AQ1147="AKTIVCO Coupure ENEO &amp; Baisse de tension","AKTIVCO GRID ONLY",
AQ1147="Coupure ENEO &amp; Baisse de tension","IHS GRID ONLY",
AQ1147="Defaut GE &amp; POWER Cabinet","IHS",
AQ1147="Sharing","Partners",
AQ1147="Sites strategiques &amp; DataCenter","SST &amp; DC",
AQ1147="Exclu","Exclu",
AQ1147="SAT","SAT",
AQ1147="SPARE-ISSUE","SPARE-ISSUE",
AQ1147="Fiber CAmtel","TRANS_FO_CAMTEL",
AQ1147="Fiber AOF","Fiber AOF",
AQ1147="Projet OCM (HUAWEI)","TRAVAUX-HUAWEI",
AQ1147="Projet OCM (NOKIA)","TRAVAUX-NOKIA",
AQ1147="ACCESS-ISSUE","ACCESS-ISSUE",
AQ1147="Projet OCM (ZTE, NOKIA, autres projets)","TRAVAUX OCM",
AQ1147="No root CAuse","No root cause",
AQ1147="ODU HS","PDH",
AQ1147="IP &amp; VLAN","PDH",
AQ1147="Warehouse HUAWEI","SPARE-ISSUE",
AQ1147="SPARE-HS","SPARE-ISSUE",
AQ1147="Power Telco","BSS",AQ1147="no impacts","no impacts"
),"")</f>
        <v>No root cause</v>
      </c>
      <c r="AP1147" s="48" t="str" cm="1">
        <f t="array" ref="AP1147">IFERROR(_xlfn.IFS(
AQ1147="MPR ISSUE","TX ISSUE",
AQ1147="BSS Hardware Issue","RAN ISSUE",
AQ1147="Sites strategiques, MLL, Pylone, etc.","ENVTECH",
AQ1147="AKTIVCO DEFAUT GE &amp; POWER Cabinet","POWER ISSUE",
AQ1147="AKTIVCO Coupure ENEO &amp; Baisse de tension","POWER ISSUE",
AQ1147="Coupure ENEO &amp; Baisse de tension","POWER ISSUE",
AQ1147="Defaut GE &amp; POWER Cabinet","POWER ISSUE",
AQ1147="Sharing","POWER ISSUE",
AQ1147="Sites strategiques &amp; DataCenter","POWER ISSUE",
AQ1147="Exclu","Exclu",
AQ1147="SAT","TX ISSUE",
AQ1147="SPARE-ISSUE","SPARE-ISSUE",
AQ1147="Fiber CAmtel","TX ISSUE",
AQ1147="Fiber AOF","TX ISSUE",
AQ1147="Projet OCM (HUAWEI)","TRAVAUX-HUAWEI",
AQ1147="Projet OCM (NOKIA)","TRAVAUX -NOKIA",
AQ1147="ACCESS-ISSUE","ACCESS-ISSUE",
AQ1147="Projet OCM (ZTE, NOKIA, autres projets)","TRAVAUX OCM",
AQ1147="No root CAuse","No root cause",
AQ1147="ODU HS","TX ISSUE",
AQ1147="IP &amp; VLAN","TX ISSUE",
AQ1147="Warehouse HUAWEI","SPARE-ISSUE",
AQ1147="SPARE-HS","SPARE-ISSUE",
AQ1147="Power Telco","RAN ISSUE",AQ1147="no impacts","no impacts"
),"")</f>
        <v>No root cause</v>
      </c>
      <c r="AQ1147" s="67" t="s">
        <v>5344</v>
      </c>
      <c r="AR1147" s="48" t="str" cm="1">
        <f t="array" ref="AR1147">IFERROR(_xlfn.IFS(
AQ1147="MPR ISSUE","ACTIVE",
AQ1147="BSS Hardware Issue","ACTIVE",
AQ1147="Sites strategiques, MLL, Pylone, etc.","PASSIVE",
AQ1147="AKTIVCO DEFAUT GE &amp; POWER Cabinet","PASSIVE",
AQ1147="AKTIVCO Coupure ENEO &amp; Baisse de tension","PASSIVE",
AQ1147="Coupure ENEO &amp; Baisse de tension","PASSIVE",
AQ1147="Defaut GE &amp; POWER Cabinet","PASSIVE",
AQ1147="Sharing","PASSIVE",
AQ1147="Sites strategiques &amp; DataCenter","PASSIVE",
AQ1147="Exclu","Exclu",
AQ1147="SAT","ACTIVE",
AQ1147="SPARE-ISSUE","SPARE-ISSUE",
AQ1147="Fiber CAmtel","ACTIVE",
AQ1147="Fiber AOF","ACTIVE",
AQ1147="Projet OCM (HUAWEI)","PLANNED WORKS",
AQ1147="Projet OCM (NOKIA)","PLANNED WORKS",
AQ1147="ACCESS-ISSUE","ACCESS-ISSUE",
AQ1147="Projet OCM (ZTE, NOKIA, autres projets)","PLANNED WORKS",
AQ1147="No root CAuse","No root cause",
AQ1147="ODU HS","ACTIVE",
AQ1147="IP &amp; VLAN","ACTIVE",
AQ1147="Warehouse HUAWEI","SPARE-ISSUE",
AQ1147="SPARE-HS","SPARE-ISSUE",
AQ1147="Power Telco","ACTIVE", AQ1147="no impacts","no impacts"
),"")</f>
        <v>No root cause</v>
      </c>
      <c r="AS1147" s="92" t="s">
        <v>5537</v>
      </c>
      <c r="AT1147" s="98" t="s">
        <v>1842</v>
      </c>
      <c r="AV1147" s="17" t="s">
        <v>5537</v>
      </c>
      <c r="AW1147" s="7" t="s">
        <v>5537</v>
      </c>
      <c r="AX1147" s="6" t="s">
        <v>5537</v>
      </c>
      <c r="AY1147" s="7"/>
      <c r="AZ1147" s="3" t="s">
        <v>5537</v>
      </c>
      <c r="BA1147" s="18" t="s">
        <v>5537</v>
      </c>
      <c r="BB1147" s="18" t="s">
        <v>5537</v>
      </c>
      <c r="BC1147" s="18" t="s">
        <v>5537</v>
      </c>
      <c r="BD1147" s="18" t="s">
        <v>5537</v>
      </c>
      <c r="BE1147" s="18" t="s">
        <v>5537</v>
      </c>
      <c r="BF1147" s="18" t="s">
        <v>5537</v>
      </c>
      <c r="BG1147" s="18" t="s">
        <v>5537</v>
      </c>
      <c r="BH1147" s="18" t="s">
        <v>5537</v>
      </c>
      <c r="BI1147" s="18" t="s">
        <v>5537</v>
      </c>
      <c r="BJ1147" s="18" t="s">
        <v>5537</v>
      </c>
      <c r="BK1147" s="18" t="s">
        <v>5537</v>
      </c>
      <c r="BL1147" s="9" t="s">
        <v>5537</v>
      </c>
      <c r="BM1147" s="14" t="s">
        <v>5537</v>
      </c>
      <c r="BN1147" s="14" t="s">
        <v>5537</v>
      </c>
      <c r="BO1147" s="14" t="str">
        <f>_xlfn.XLOOKUP(B1147,'[4]cell downs 18042026 17h'!$B:$B,'[4]cell downs 18042026 17h'!$B:$B,"")</f>
        <v/>
      </c>
      <c r="BP1147" s="14" t="str">
        <f>_xlfn.XLOOKUP(B1147,'[5]Cells Huawei 19042026 15h'!$B:$B,'[5]Cells Huawei 19042026 15h'!$B:$B,"")</f>
        <v/>
      </c>
      <c r="BQ1147" s="9" t="str">
        <f>_xlfn.XLOOKUP(B1147,'[6]cells down 19042026 9H40'!$B:$B,'[6]cells down 19042026 9H40'!$B:$B,"")</f>
        <v/>
      </c>
      <c r="BR1147" s="9" t="s">
        <v>5537</v>
      </c>
      <c r="BS1147" s="9" t="s">
        <v>318</v>
      </c>
      <c r="BT1147" s="108"/>
    </row>
    <row r="1148" spans="1:72" s="9" customFormat="1" x14ac:dyDescent="0.35">
      <c r="A1148" s="1" t="s">
        <v>2744</v>
      </c>
      <c r="B1148" s="8" t="s">
        <v>2745</v>
      </c>
      <c r="C1148" s="3" t="str">
        <f>_xlfn.XLOOKUP(B1148,'[1]daily break down'!$D:$D,'[1]daily break down'!$E:$E,"")</f>
        <v>Douala</v>
      </c>
      <c r="D1148" s="1" t="s">
        <v>11</v>
      </c>
      <c r="E1148" s="1" t="s">
        <v>12</v>
      </c>
      <c r="F1148" s="3" t="s">
        <v>31</v>
      </c>
      <c r="G1148" s="1" t="s">
        <v>32</v>
      </c>
      <c r="H1148" s="34" t="str">
        <f>_xlfn.XLOOKUP(B1148,[2]CALCULATION!$B:$B,[2]CALCULATION!$H:$H,"")</f>
        <v>ZTE</v>
      </c>
      <c r="I1148" s="28">
        <v>0</v>
      </c>
      <c r="J1148" s="28">
        <v>0</v>
      </c>
      <c r="K1148" s="28">
        <v>0</v>
      </c>
      <c r="L1148" s="28">
        <v>0</v>
      </c>
      <c r="M1148" s="28">
        <v>0</v>
      </c>
      <c r="N1148" s="28">
        <v>0</v>
      </c>
      <c r="O1148" s="28">
        <v>0</v>
      </c>
      <c r="P1148" s="28">
        <v>0</v>
      </c>
      <c r="Q1148" s="28">
        <v>0</v>
      </c>
      <c r="R1148" s="28">
        <v>0</v>
      </c>
      <c r="S1148" s="93">
        <v>0</v>
      </c>
      <c r="T1148" s="93">
        <f>_xlfn.XLOOKUP(B1148,'[3]Nur des jours'!$B:$B,'[3]Nur des jours'!$U:$U,"")</f>
        <v>15.525471345449771</v>
      </c>
      <c r="U1148" s="93">
        <v>0</v>
      </c>
      <c r="V1148" s="93">
        <v>4.5082975918363859</v>
      </c>
      <c r="W1148" s="93">
        <v>15.525471345449773</v>
      </c>
      <c r="X1148" s="93">
        <v>0</v>
      </c>
      <c r="Y1148" s="93">
        <v>4.4052643443967483E-2</v>
      </c>
      <c r="Z1148" s="93">
        <v>0</v>
      </c>
      <c r="AA1148" s="93">
        <v>0</v>
      </c>
      <c r="AB1148" s="93">
        <v>0</v>
      </c>
      <c r="AC1148" s="93">
        <f>_xlfn.XLOOKUP(B1148,'[3]Nur des jours'!$B:$B,'[3]Nur des jours'!$N:$N,"")</f>
        <v>0</v>
      </c>
      <c r="AD1148" s="93">
        <v>0</v>
      </c>
      <c r="AE1148" s="93">
        <v>0</v>
      </c>
      <c r="AF1148" s="93">
        <v>0</v>
      </c>
      <c r="AG1148" s="93"/>
      <c r="AH1148" s="93">
        <v>0</v>
      </c>
      <c r="AI1148" s="93">
        <v>0</v>
      </c>
      <c r="AJ1148" s="93">
        <v>0</v>
      </c>
      <c r="AK1148" s="93">
        <v>0</v>
      </c>
      <c r="AL1148" s="93">
        <v>0</v>
      </c>
      <c r="AM1148" s="49" t="s">
        <v>5559</v>
      </c>
      <c r="AN1148" s="49"/>
      <c r="AO1148" s="48" t="str" cm="1">
        <f t="array" ref="AO1148">IFERROR(_xlfn.IFS(
AQ1148="MPR ISSUE","PDH",
AQ1148="BSS Hardware Issue","BSS",
AQ1148="Sites strategiques, MLL, Pylone, etc.","ENVTECH",
AQ1148="AKTIVCO DEFAUT GE &amp; POWER Cabinet","AKTIVCO",
AQ1148="AKTIVCO Coupure ENEO &amp; Baisse de tension","AKTIVCO GRID ONLY",
AQ1148="Coupure ENEO &amp; Baisse de tension","IHS GRID ONLY",
AQ1148="Defaut GE &amp; POWER Cabinet","IHS",
AQ1148="Sharing","Partners",
AQ1148="Sites strategiques &amp; DataCenter","SST &amp; DC",
AQ1148="Exclu","Exclu",
AQ1148="SAT","SAT",
AQ1148="SPARE-ISSUE","SPARE-ISSUE",
AQ1148="Fiber CAmtel","TRANS_FO_CAMTEL",
AQ1148="Fiber AOF","Fiber AOF",
AQ1148="Projet OCM (HUAWEI)","TRAVAUX-HUAWEI",
AQ1148="Projet OCM (NOKIA)","TRAVAUX-NOKIA",
AQ1148="ACCESS-ISSUE","ACCESS-ISSUE",
AQ1148="Projet OCM (ZTE, NOKIA, autres projets)","TRAVAUX OCM",
AQ1148="No root CAuse","No root cause",
AQ1148="ODU HS","PDH",
AQ1148="IP &amp; VLAN","PDH",
AQ1148="Warehouse HUAWEI","SPARE-ISSUE",
AQ1148="SPARE-HS","SPARE-ISSUE",
AQ1148="Power Telco","BSS",AQ1148="no impacts","no impacts"
),"")</f>
        <v>No root cause</v>
      </c>
      <c r="AP1148" s="48" t="str" cm="1">
        <f t="array" ref="AP1148">IFERROR(_xlfn.IFS(
AQ1148="MPR ISSUE","TX ISSUE",
AQ1148="BSS Hardware Issue","RAN ISSUE",
AQ1148="Sites strategiques, MLL, Pylone, etc.","ENVTECH",
AQ1148="AKTIVCO DEFAUT GE &amp; POWER Cabinet","POWER ISSUE",
AQ1148="AKTIVCO Coupure ENEO &amp; Baisse de tension","POWER ISSUE",
AQ1148="Coupure ENEO &amp; Baisse de tension","POWER ISSUE",
AQ1148="Defaut GE &amp; POWER Cabinet","POWER ISSUE",
AQ1148="Sharing","POWER ISSUE",
AQ1148="Sites strategiques &amp; DataCenter","POWER ISSUE",
AQ1148="Exclu","Exclu",
AQ1148="SAT","TX ISSUE",
AQ1148="SPARE-ISSUE","SPARE-ISSUE",
AQ1148="Fiber CAmtel","TX ISSUE",
AQ1148="Fiber AOF","TX ISSUE",
AQ1148="Projet OCM (HUAWEI)","TRAVAUX-HUAWEI",
AQ1148="Projet OCM (NOKIA)","TRAVAUX -NOKIA",
AQ1148="ACCESS-ISSUE","ACCESS-ISSUE",
AQ1148="Projet OCM (ZTE, NOKIA, autres projets)","TRAVAUX OCM",
AQ1148="No root CAuse","No root cause",
AQ1148="ODU HS","TX ISSUE",
AQ1148="IP &amp; VLAN","TX ISSUE",
AQ1148="Warehouse HUAWEI","SPARE-ISSUE",
AQ1148="SPARE-HS","SPARE-ISSUE",
AQ1148="Power Telco","RAN ISSUE",AQ1148="no impacts","no impacts"
),"")</f>
        <v>No root cause</v>
      </c>
      <c r="AQ1148" s="126" t="s">
        <v>5344</v>
      </c>
      <c r="AR1148" s="48" t="str" cm="1">
        <f t="array" ref="AR1148">IFERROR(_xlfn.IFS(
AQ1148="MPR ISSUE","ACTIVE",
AQ1148="BSS Hardware Issue","ACTIVE",
AQ1148="Sites strategiques, MLL, Pylone, etc.","PASSIVE",
AQ1148="AKTIVCO DEFAUT GE &amp; POWER Cabinet","PASSIVE",
AQ1148="AKTIVCO Coupure ENEO &amp; Baisse de tension","PASSIVE",
AQ1148="Coupure ENEO &amp; Baisse de tension","PASSIVE",
AQ1148="Defaut GE &amp; POWER Cabinet","PASSIVE",
AQ1148="Sharing","PASSIVE",
AQ1148="Sites strategiques &amp; DataCenter","PASSIVE",
AQ1148="Exclu","Exclu",
AQ1148="SAT","ACTIVE",
AQ1148="SPARE-ISSUE","SPARE-ISSUE",
AQ1148="Fiber CAmtel","ACTIVE",
AQ1148="Fiber AOF","ACTIVE",
AQ1148="Projet OCM (HUAWEI)","PLANNED WORKS",
AQ1148="Projet OCM (NOKIA)","PLANNED WORKS",
AQ1148="ACCESS-ISSUE","ACCESS-ISSUE",
AQ1148="Projet OCM (ZTE, NOKIA, autres projets)","PLANNED WORKS",
AQ1148="No root CAuse","No root cause",
AQ1148="ODU HS","ACTIVE",
AQ1148="IP &amp; VLAN","ACTIVE",
AQ1148="Warehouse HUAWEI","SPARE-ISSUE",
AQ1148="SPARE-HS","SPARE-ISSUE",
AQ1148="Power Telco","ACTIVE", AQ1148="no impacts","no impacts"
),"")</f>
        <v>No root cause</v>
      </c>
      <c r="AS1148" s="92" t="s">
        <v>5537</v>
      </c>
      <c r="AT1148" s="98" t="s">
        <v>2745</v>
      </c>
      <c r="AV1148" s="17" t="s">
        <v>5537</v>
      </c>
      <c r="AW1148" s="7" t="s">
        <v>5537</v>
      </c>
      <c r="AX1148" s="6" t="s">
        <v>5537</v>
      </c>
      <c r="AY1148" s="7"/>
      <c r="AZ1148" s="3" t="s">
        <v>5537</v>
      </c>
      <c r="BA1148" s="18" t="s">
        <v>5537</v>
      </c>
      <c r="BB1148" s="18" t="s">
        <v>5537</v>
      </c>
      <c r="BC1148" s="18" t="s">
        <v>5537</v>
      </c>
      <c r="BD1148" s="18" t="s">
        <v>5537</v>
      </c>
      <c r="BE1148" s="18" t="s">
        <v>5537</v>
      </c>
      <c r="BF1148" s="18" t="s">
        <v>5537</v>
      </c>
      <c r="BG1148" s="18" t="s">
        <v>5537</v>
      </c>
      <c r="BH1148" s="18" t="s">
        <v>5537</v>
      </c>
      <c r="BI1148" s="18" t="s">
        <v>5537</v>
      </c>
      <c r="BJ1148" s="18" t="s">
        <v>5537</v>
      </c>
      <c r="BK1148" s="18" t="s">
        <v>5537</v>
      </c>
      <c r="BL1148" s="9" t="s">
        <v>5537</v>
      </c>
      <c r="BM1148" s="14" t="s">
        <v>5537</v>
      </c>
      <c r="BN1148" s="14" t="s">
        <v>5537</v>
      </c>
      <c r="BO1148" s="14" t="str">
        <f>_xlfn.XLOOKUP(B1148,'[4]cell downs 18042026 17h'!$B:$B,'[4]cell downs 18042026 17h'!$B:$B,"")</f>
        <v/>
      </c>
      <c r="BP1148" s="14" t="str">
        <f>_xlfn.XLOOKUP(B1148,'[5]Cells Huawei 19042026 15h'!$B:$B,'[5]Cells Huawei 19042026 15h'!$B:$B,"")</f>
        <v/>
      </c>
      <c r="BQ1148" s="9" t="str">
        <f>_xlfn.XLOOKUP(B1148,'[6]cells down 19042026 9H40'!$B:$B,'[6]cells down 19042026 9H40'!$B:$B,"")</f>
        <v/>
      </c>
      <c r="BR1148" s="9" t="s">
        <v>2745</v>
      </c>
      <c r="BS1148" s="9" t="s">
        <v>5537</v>
      </c>
      <c r="BT1148" s="108"/>
    </row>
    <row r="1149" spans="1:72" s="9" customFormat="1" x14ac:dyDescent="0.35">
      <c r="A1149" s="1" t="s">
        <v>547</v>
      </c>
      <c r="B1149" s="8" t="s">
        <v>548</v>
      </c>
      <c r="C1149" s="3" t="str">
        <f>_xlfn.XLOOKUP(B1149,'[1]daily break down'!$D:$D,'[1]daily break down'!$E:$E,"")</f>
        <v>Douala</v>
      </c>
      <c r="D1149" s="1" t="s">
        <v>11</v>
      </c>
      <c r="E1149" s="1" t="s">
        <v>12</v>
      </c>
      <c r="F1149" s="3" t="s">
        <v>31</v>
      </c>
      <c r="G1149" s="1" t="s">
        <v>32</v>
      </c>
      <c r="H1149" s="34" t="str">
        <f>_xlfn.XLOOKUP(B1149,[2]CALCULATION!$B:$B,[2]CALCULATION!$H:$H,"")</f>
        <v>ZTE</v>
      </c>
      <c r="I1149" s="28">
        <v>0</v>
      </c>
      <c r="J1149" s="28">
        <v>0</v>
      </c>
      <c r="K1149" s="28">
        <v>5.7788150659327178</v>
      </c>
      <c r="L1149" s="28">
        <v>0</v>
      </c>
      <c r="M1149" s="28">
        <v>0</v>
      </c>
      <c r="N1149" s="28">
        <v>0</v>
      </c>
      <c r="O1149" s="28">
        <v>0</v>
      </c>
      <c r="P1149" s="28">
        <v>0</v>
      </c>
      <c r="Q1149" s="28">
        <v>0.58784418134136884</v>
      </c>
      <c r="R1149" s="28">
        <v>0</v>
      </c>
      <c r="S1149" s="93">
        <v>0</v>
      </c>
      <c r="T1149" s="93">
        <f>_xlfn.XLOOKUP(B1149,'[3]Nur des jours'!$B:$B,'[3]Nur des jours'!$U:$U,"")</f>
        <v>1.4874455316708116E-2</v>
      </c>
      <c r="U1149" s="93">
        <v>0</v>
      </c>
      <c r="V1149" s="93">
        <v>0</v>
      </c>
      <c r="W1149" s="93">
        <v>1.4874455316708116E-2</v>
      </c>
      <c r="X1149" s="93">
        <v>0</v>
      </c>
      <c r="Y1149" s="93">
        <v>0</v>
      </c>
      <c r="Z1149" s="93">
        <v>0</v>
      </c>
      <c r="AA1149" s="93">
        <v>0</v>
      </c>
      <c r="AB1149" s="93">
        <v>0</v>
      </c>
      <c r="AC1149" s="93">
        <f>_xlfn.XLOOKUP(B1149,'[3]Nur des jours'!$B:$B,'[3]Nur des jours'!$N:$N,"")</f>
        <v>0</v>
      </c>
      <c r="AD1149" s="93">
        <v>0</v>
      </c>
      <c r="AE1149" s="93">
        <v>0</v>
      </c>
      <c r="AF1149" s="93">
        <v>0</v>
      </c>
      <c r="AG1149" s="93"/>
      <c r="AH1149" s="93">
        <v>0</v>
      </c>
      <c r="AI1149" s="93">
        <v>0</v>
      </c>
      <c r="AJ1149" s="93">
        <v>0</v>
      </c>
      <c r="AK1149" s="93">
        <v>0</v>
      </c>
      <c r="AL1149" s="93">
        <v>0</v>
      </c>
      <c r="AM1149" s="49" t="s">
        <v>5559</v>
      </c>
      <c r="AN1149" s="49"/>
      <c r="AO1149" s="48" t="str" cm="1">
        <f t="array" ref="AO1149">IFERROR(_xlfn.IFS(
AQ1149="MPR ISSUE","PDH",
AQ1149="BSS Hardware Issue","BSS",
AQ1149="Sites strategiques, MLL, Pylone, etc.","ENVTECH",
AQ1149="AKTIVCO DEFAUT GE &amp; POWER Cabinet","AKTIVCO",
AQ1149="AKTIVCO Coupure ENEO &amp; Baisse de tension","AKTIVCO GRID ONLY",
AQ1149="Coupure ENEO &amp; Baisse de tension","IHS GRID ONLY",
AQ1149="Defaut GE &amp; POWER Cabinet","IHS",
AQ1149="Sharing","Partners",
AQ1149="Sites strategiques &amp; DataCenter","SST &amp; DC",
AQ1149="Exclu","Exclu",
AQ1149="SAT","SAT",
AQ1149="SPARE-ISSUE","SPARE-ISSUE",
AQ1149="Fiber CAmtel","TRANS_FO_CAMTEL",
AQ1149="Fiber AOF","Fiber AOF",
AQ1149="Projet OCM (HUAWEI)","TRAVAUX-HUAWEI",
AQ1149="Projet OCM (NOKIA)","TRAVAUX-NOKIA",
AQ1149="ACCESS-ISSUE","ACCESS-ISSUE",
AQ1149="Projet OCM (ZTE, NOKIA, autres projets)","TRAVAUX OCM",
AQ1149="No root CAuse","No root cause",
AQ1149="ODU HS","PDH",
AQ1149="IP &amp; VLAN","PDH",
AQ1149="Warehouse HUAWEI","SPARE-ISSUE",
AQ1149="SPARE-HS","SPARE-ISSUE",
AQ1149="Power Telco","BSS",AQ1149="no impacts","no impacts"
),"")</f>
        <v>No root cause</v>
      </c>
      <c r="AP1149" s="48" t="str" cm="1">
        <f t="array" ref="AP1149">IFERROR(_xlfn.IFS(
AQ1149="MPR ISSUE","TX ISSUE",
AQ1149="BSS Hardware Issue","RAN ISSUE",
AQ1149="Sites strategiques, MLL, Pylone, etc.","ENVTECH",
AQ1149="AKTIVCO DEFAUT GE &amp; POWER Cabinet","POWER ISSUE",
AQ1149="AKTIVCO Coupure ENEO &amp; Baisse de tension","POWER ISSUE",
AQ1149="Coupure ENEO &amp; Baisse de tension","POWER ISSUE",
AQ1149="Defaut GE &amp; POWER Cabinet","POWER ISSUE",
AQ1149="Sharing","POWER ISSUE",
AQ1149="Sites strategiques &amp; DataCenter","POWER ISSUE",
AQ1149="Exclu","Exclu",
AQ1149="SAT","TX ISSUE",
AQ1149="SPARE-ISSUE","SPARE-ISSUE",
AQ1149="Fiber CAmtel","TX ISSUE",
AQ1149="Fiber AOF","TX ISSUE",
AQ1149="Projet OCM (HUAWEI)","TRAVAUX-HUAWEI",
AQ1149="Projet OCM (NOKIA)","TRAVAUX -NOKIA",
AQ1149="ACCESS-ISSUE","ACCESS-ISSUE",
AQ1149="Projet OCM (ZTE, NOKIA, autres projets)","TRAVAUX OCM",
AQ1149="No root CAuse","No root cause",
AQ1149="ODU HS","TX ISSUE",
AQ1149="IP &amp; VLAN","TX ISSUE",
AQ1149="Warehouse HUAWEI","SPARE-ISSUE",
AQ1149="SPARE-HS","SPARE-ISSUE",
AQ1149="Power Telco","RAN ISSUE",AQ1149="no impacts","no impacts"
),"")</f>
        <v>No root cause</v>
      </c>
      <c r="AQ1149" s="126" t="s">
        <v>5344</v>
      </c>
      <c r="AR1149" s="48" t="str" cm="1">
        <f t="array" ref="AR1149">IFERROR(_xlfn.IFS(
AQ1149="MPR ISSUE","ACTIVE",
AQ1149="BSS Hardware Issue","ACTIVE",
AQ1149="Sites strategiques, MLL, Pylone, etc.","PASSIVE",
AQ1149="AKTIVCO DEFAUT GE &amp; POWER Cabinet","PASSIVE",
AQ1149="AKTIVCO Coupure ENEO &amp; Baisse de tension","PASSIVE",
AQ1149="Coupure ENEO &amp; Baisse de tension","PASSIVE",
AQ1149="Defaut GE &amp; POWER Cabinet","PASSIVE",
AQ1149="Sharing","PASSIVE",
AQ1149="Sites strategiques &amp; DataCenter","PASSIVE",
AQ1149="Exclu","Exclu",
AQ1149="SAT","ACTIVE",
AQ1149="SPARE-ISSUE","SPARE-ISSUE",
AQ1149="Fiber CAmtel","ACTIVE",
AQ1149="Fiber AOF","ACTIVE",
AQ1149="Projet OCM (HUAWEI)","PLANNED WORKS",
AQ1149="Projet OCM (NOKIA)","PLANNED WORKS",
AQ1149="ACCESS-ISSUE","ACCESS-ISSUE",
AQ1149="Projet OCM (ZTE, NOKIA, autres projets)","PLANNED WORKS",
AQ1149="No root CAuse","No root cause",
AQ1149="ODU HS","ACTIVE",
AQ1149="IP &amp; VLAN","ACTIVE",
AQ1149="Warehouse HUAWEI","SPARE-ISSUE",
AQ1149="SPARE-HS","SPARE-ISSUE",
AQ1149="Power Telco","ACTIVE", AQ1149="no impacts","no impacts"
),"")</f>
        <v>No root cause</v>
      </c>
      <c r="AS1149" s="92" t="s">
        <v>5537</v>
      </c>
      <c r="AT1149" s="98" t="s">
        <v>548</v>
      </c>
      <c r="AV1149" s="17" t="s">
        <v>5537</v>
      </c>
      <c r="AW1149" s="7" t="s">
        <v>5537</v>
      </c>
      <c r="AX1149" s="6" t="s">
        <v>5537</v>
      </c>
      <c r="AY1149" s="7"/>
      <c r="AZ1149" s="3" t="s">
        <v>5537</v>
      </c>
      <c r="BA1149" s="18" t="s">
        <v>5537</v>
      </c>
      <c r="BB1149" s="18" t="s">
        <v>5537</v>
      </c>
      <c r="BC1149" s="18" t="s">
        <v>5537</v>
      </c>
      <c r="BD1149" s="18" t="s">
        <v>5537</v>
      </c>
      <c r="BE1149" s="18" t="s">
        <v>5537</v>
      </c>
      <c r="BF1149" s="18" t="s">
        <v>5537</v>
      </c>
      <c r="BG1149" s="18" t="s">
        <v>5537</v>
      </c>
      <c r="BH1149" s="18" t="s">
        <v>5537</v>
      </c>
      <c r="BI1149" s="18" t="s">
        <v>5537</v>
      </c>
      <c r="BJ1149" s="18" t="s">
        <v>5537</v>
      </c>
      <c r="BK1149" s="18" t="s">
        <v>5537</v>
      </c>
      <c r="BL1149" s="9" t="s">
        <v>5537</v>
      </c>
      <c r="BM1149" s="14" t="s">
        <v>5537</v>
      </c>
      <c r="BN1149" s="14" t="s">
        <v>5537</v>
      </c>
      <c r="BO1149" s="14" t="str">
        <f>_xlfn.XLOOKUP(B1149,'[4]cell downs 18042026 17h'!$B:$B,'[4]cell downs 18042026 17h'!$B:$B,"")</f>
        <v/>
      </c>
      <c r="BP1149" s="14" t="str">
        <f>_xlfn.XLOOKUP(B1149,'[5]Cells Huawei 19042026 15h'!$B:$B,'[5]Cells Huawei 19042026 15h'!$B:$B,"")</f>
        <v/>
      </c>
      <c r="BQ1149" s="9" t="str">
        <f>_xlfn.XLOOKUP(B1149,'[6]cells down 19042026 9H40'!$B:$B,'[6]cells down 19042026 9H40'!$B:$B,"")</f>
        <v/>
      </c>
      <c r="BR1149" s="9" t="s">
        <v>548</v>
      </c>
      <c r="BS1149" s="9" t="s">
        <v>5537</v>
      </c>
      <c r="BT1149" s="108"/>
    </row>
    <row r="1150" spans="1:72" s="9" customFormat="1" ht="27" customHeight="1" x14ac:dyDescent="0.35">
      <c r="A1150" s="1" t="s">
        <v>332</v>
      </c>
      <c r="B1150" s="8" t="s">
        <v>333</v>
      </c>
      <c r="C1150" s="3" t="str">
        <f>_xlfn.XLOOKUP(B1150,'[1]daily break down'!$D:$D,'[1]daily break down'!$E:$E,"")</f>
        <v>Douala</v>
      </c>
      <c r="D1150" s="1" t="s">
        <v>11</v>
      </c>
      <c r="E1150" s="1" t="s">
        <v>12</v>
      </c>
      <c r="F1150" s="3" t="s">
        <v>31</v>
      </c>
      <c r="G1150" s="1" t="s">
        <v>32</v>
      </c>
      <c r="H1150" s="34" t="str">
        <f>_xlfn.XLOOKUP(B1150,[2]CALCULATION!$B:$B,[2]CALCULATION!$H:$H,"")</f>
        <v>ZTE</v>
      </c>
      <c r="I1150" s="28">
        <v>0</v>
      </c>
      <c r="J1150" s="28">
        <v>0</v>
      </c>
      <c r="K1150" s="28">
        <v>0</v>
      </c>
      <c r="L1150" s="28">
        <v>0</v>
      </c>
      <c r="M1150" s="28">
        <v>0</v>
      </c>
      <c r="N1150" s="28">
        <v>0</v>
      </c>
      <c r="O1150" s="28">
        <v>0</v>
      </c>
      <c r="P1150" s="28">
        <v>0</v>
      </c>
      <c r="Q1150" s="28">
        <v>0</v>
      </c>
      <c r="R1150" s="28">
        <v>0</v>
      </c>
      <c r="S1150" s="93">
        <v>0</v>
      </c>
      <c r="T1150" s="93">
        <f>_xlfn.XLOOKUP(B1150,'[3]Nur des jours'!$B:$B,'[3]Nur des jours'!$U:$U,"")</f>
        <v>0</v>
      </c>
      <c r="U1150" s="93">
        <v>0</v>
      </c>
      <c r="V1150" s="93">
        <v>0</v>
      </c>
      <c r="W1150" s="93">
        <v>0</v>
      </c>
      <c r="X1150" s="93">
        <v>0</v>
      </c>
      <c r="Y1150" s="93">
        <v>0</v>
      </c>
      <c r="Z1150" s="93">
        <v>0</v>
      </c>
      <c r="AA1150" s="93">
        <v>0.12805586231890273</v>
      </c>
      <c r="AB1150" s="93">
        <v>0</v>
      </c>
      <c r="AC1150" s="93">
        <f>_xlfn.XLOOKUP(B1150,'[3]Nur des jours'!$B:$B,'[3]Nur des jours'!$N:$N,"")</f>
        <v>0</v>
      </c>
      <c r="AD1150" s="93">
        <v>0</v>
      </c>
      <c r="AE1150" s="93">
        <v>0</v>
      </c>
      <c r="AF1150" s="93">
        <v>0</v>
      </c>
      <c r="AG1150" s="93"/>
      <c r="AH1150" s="93">
        <v>0</v>
      </c>
      <c r="AI1150" s="93">
        <v>0</v>
      </c>
      <c r="AJ1150" s="93">
        <v>0</v>
      </c>
      <c r="AK1150" s="93">
        <v>0</v>
      </c>
      <c r="AL1150" s="93">
        <v>0</v>
      </c>
      <c r="AM1150" s="49" t="s">
        <v>5559</v>
      </c>
      <c r="AN1150" s="49"/>
      <c r="AO1150" s="48" t="str" cm="1">
        <f t="array" ref="AO1150">IFERROR(_xlfn.IFS(
AQ1150="MPR ISSUE","PDH",
AQ1150="BSS Hardware Issue","BSS",
AQ1150="Sites strategiques, MLL, Pylone, etc.","ENVTECH",
AQ1150="AKTIVCO DEFAUT GE &amp; POWER Cabinet","AKTIVCO",
AQ1150="AKTIVCO Coupure ENEO &amp; Baisse de tension","AKTIVCO GRID ONLY",
AQ1150="Coupure ENEO &amp; Baisse de tension","IHS GRID ONLY",
AQ1150="Defaut GE &amp; POWER Cabinet","IHS",
AQ1150="Sharing","Partners",
AQ1150="Sites strategiques &amp; DataCenter","SST &amp; DC",
AQ1150="Exclu","Exclu",
AQ1150="SAT","SAT",
AQ1150="SPARE-ISSUE","SPARE-ISSUE",
AQ1150="Fiber CAmtel","TRANS_FO_CAMTEL",
AQ1150="Fiber AOF","Fiber AOF",
AQ1150="Projet OCM (HUAWEI)","TRAVAUX-HUAWEI",
AQ1150="Projet OCM (NOKIA)","TRAVAUX-NOKIA",
AQ1150="ACCESS-ISSUE","ACCESS-ISSUE",
AQ1150="Projet OCM (ZTE, NOKIA, autres projets)","TRAVAUX OCM",
AQ1150="No root CAuse","No root cause",
AQ1150="ODU HS","PDH",
AQ1150="IP &amp; VLAN","PDH",
AQ1150="Warehouse HUAWEI","SPARE-ISSUE",
AQ1150="SPARE-HS","SPARE-ISSUE",
AQ1150="Power Telco","BSS",AQ1150="no impacts","no impacts"
),"")</f>
        <v>No root cause</v>
      </c>
      <c r="AP1150" s="48" t="str" cm="1">
        <f t="array" ref="AP1150">IFERROR(_xlfn.IFS(
AQ1150="MPR ISSUE","TX ISSUE",
AQ1150="BSS Hardware Issue","RAN ISSUE",
AQ1150="Sites strategiques, MLL, Pylone, etc.","ENVTECH",
AQ1150="AKTIVCO DEFAUT GE &amp; POWER Cabinet","POWER ISSUE",
AQ1150="AKTIVCO Coupure ENEO &amp; Baisse de tension","POWER ISSUE",
AQ1150="Coupure ENEO &amp; Baisse de tension","POWER ISSUE",
AQ1150="Defaut GE &amp; POWER Cabinet","POWER ISSUE",
AQ1150="Sharing","POWER ISSUE",
AQ1150="Sites strategiques &amp; DataCenter","POWER ISSUE",
AQ1150="Exclu","Exclu",
AQ1150="SAT","TX ISSUE",
AQ1150="SPARE-ISSUE","SPARE-ISSUE",
AQ1150="Fiber CAmtel","TX ISSUE",
AQ1150="Fiber AOF","TX ISSUE",
AQ1150="Projet OCM (HUAWEI)","TRAVAUX-HUAWEI",
AQ1150="Projet OCM (NOKIA)","TRAVAUX -NOKIA",
AQ1150="ACCESS-ISSUE","ACCESS-ISSUE",
AQ1150="Projet OCM (ZTE, NOKIA, autres projets)","TRAVAUX OCM",
AQ1150="No root CAuse","No root cause",
AQ1150="ODU HS","TX ISSUE",
AQ1150="IP &amp; VLAN","TX ISSUE",
AQ1150="Warehouse HUAWEI","SPARE-ISSUE",
AQ1150="SPARE-HS","SPARE-ISSUE",
AQ1150="Power Telco","RAN ISSUE",AQ1150="no impacts","no impacts"
),"")</f>
        <v>No root cause</v>
      </c>
      <c r="AQ1150" s="126" t="s">
        <v>5344</v>
      </c>
      <c r="AR1150" s="48" t="str" cm="1">
        <f t="array" ref="AR1150">IFERROR(_xlfn.IFS(
AQ1150="MPR ISSUE","ACTIVE",
AQ1150="BSS Hardware Issue","ACTIVE",
AQ1150="Sites strategiques, MLL, Pylone, etc.","PASSIVE",
AQ1150="AKTIVCO DEFAUT GE &amp; POWER Cabinet","PASSIVE",
AQ1150="AKTIVCO Coupure ENEO &amp; Baisse de tension","PASSIVE",
AQ1150="Coupure ENEO &amp; Baisse de tension","PASSIVE",
AQ1150="Defaut GE &amp; POWER Cabinet","PASSIVE",
AQ1150="Sharing","PASSIVE",
AQ1150="Sites strategiques &amp; DataCenter","PASSIVE",
AQ1150="Exclu","Exclu",
AQ1150="SAT","ACTIVE",
AQ1150="SPARE-ISSUE","SPARE-ISSUE",
AQ1150="Fiber CAmtel","ACTIVE",
AQ1150="Fiber AOF","ACTIVE",
AQ1150="Projet OCM (HUAWEI)","PLANNED WORKS",
AQ1150="Projet OCM (NOKIA)","PLANNED WORKS",
AQ1150="ACCESS-ISSUE","ACCESS-ISSUE",
AQ1150="Projet OCM (ZTE, NOKIA, autres projets)","PLANNED WORKS",
AQ1150="No root CAuse","No root cause",
AQ1150="ODU HS","ACTIVE",
AQ1150="IP &amp; VLAN","ACTIVE",
AQ1150="Warehouse HUAWEI","SPARE-ISSUE",
AQ1150="SPARE-HS","SPARE-ISSUE",
AQ1150="Power Telco","ACTIVE", AQ1150="no impacts","no impacts"
),"")</f>
        <v>No root cause</v>
      </c>
      <c r="AS1150" s="92" t="s">
        <v>5537</v>
      </c>
      <c r="AT1150" s="98" t="s">
        <v>333</v>
      </c>
      <c r="AV1150" s="17" t="s">
        <v>5537</v>
      </c>
      <c r="AW1150" s="7" t="s">
        <v>5537</v>
      </c>
      <c r="AX1150" s="6" t="s">
        <v>5537</v>
      </c>
      <c r="AY1150" s="7"/>
      <c r="AZ1150" s="3" t="s">
        <v>5537</v>
      </c>
      <c r="BA1150" s="18" t="s">
        <v>5537</v>
      </c>
      <c r="BB1150" s="18" t="s">
        <v>5537</v>
      </c>
      <c r="BC1150" s="18" t="s">
        <v>5537</v>
      </c>
      <c r="BD1150" s="18" t="s">
        <v>5537</v>
      </c>
      <c r="BE1150" s="18" t="s">
        <v>5537</v>
      </c>
      <c r="BF1150" s="18" t="s">
        <v>5537</v>
      </c>
      <c r="BG1150" s="18" t="s">
        <v>5537</v>
      </c>
      <c r="BH1150" s="18" t="s">
        <v>5537</v>
      </c>
      <c r="BI1150" s="18" t="s">
        <v>5537</v>
      </c>
      <c r="BJ1150" s="18" t="s">
        <v>5537</v>
      </c>
      <c r="BK1150" s="18" t="s">
        <v>5537</v>
      </c>
      <c r="BL1150" s="9" t="s">
        <v>5537</v>
      </c>
      <c r="BM1150" s="14" t="s">
        <v>5537</v>
      </c>
      <c r="BN1150" s="14" t="s">
        <v>5537</v>
      </c>
      <c r="BO1150" s="14" t="str">
        <f>_xlfn.XLOOKUP(B1150,'[4]cell downs 18042026 17h'!$B:$B,'[4]cell downs 18042026 17h'!$B:$B,"")</f>
        <v/>
      </c>
      <c r="BP1150" s="14" t="str">
        <f>_xlfn.XLOOKUP(B1150,'[5]Cells Huawei 19042026 15h'!$B:$B,'[5]Cells Huawei 19042026 15h'!$B:$B,"")</f>
        <v/>
      </c>
      <c r="BQ1150" s="9" t="str">
        <f>_xlfn.XLOOKUP(B1150,'[6]cells down 19042026 9H40'!$B:$B,'[6]cells down 19042026 9H40'!$B:$B,"")</f>
        <v/>
      </c>
      <c r="BR1150" s="9" t="s">
        <v>333</v>
      </c>
      <c r="BS1150" s="9" t="s">
        <v>12</v>
      </c>
      <c r="BT1150" s="108"/>
    </row>
    <row r="1151" spans="1:72" s="9" customFormat="1" x14ac:dyDescent="0.35">
      <c r="A1151" s="1" t="s">
        <v>1471</v>
      </c>
      <c r="B1151" s="1" t="s">
        <v>1472</v>
      </c>
      <c r="C1151" s="3" t="str">
        <f>_xlfn.XLOOKUP(B1151,'[1]daily break down'!$D:$D,'[1]daily break down'!$E:$E,"")</f>
        <v>Douala</v>
      </c>
      <c r="D1151" s="1" t="s">
        <v>21</v>
      </c>
      <c r="E1151" s="1" t="s">
        <v>30</v>
      </c>
      <c r="F1151" s="3" t="s">
        <v>31</v>
      </c>
      <c r="G1151" s="1" t="s">
        <v>32</v>
      </c>
      <c r="H1151" s="34" t="str">
        <f>_xlfn.XLOOKUP(B1151,[2]CALCULATION!$B:$B,[2]CALCULATION!$H:$H,"")</f>
        <v>ZTE</v>
      </c>
      <c r="I1151" s="28">
        <v>0</v>
      </c>
      <c r="J1151" s="28">
        <v>14.407943173160062</v>
      </c>
      <c r="K1151" s="28">
        <v>23.615016993262621</v>
      </c>
      <c r="L1151" s="28">
        <v>0</v>
      </c>
      <c r="M1151" s="28">
        <v>0</v>
      </c>
      <c r="N1151" s="28">
        <v>2.4985161214839926</v>
      </c>
      <c r="O1151" s="28">
        <v>0</v>
      </c>
      <c r="P1151" s="28">
        <v>0</v>
      </c>
      <c r="Q1151" s="28">
        <v>0</v>
      </c>
      <c r="R1151" s="28">
        <v>0.33927669483182271</v>
      </c>
      <c r="S1151" s="93">
        <v>0</v>
      </c>
      <c r="T1151" s="93">
        <f>_xlfn.XLOOKUP(B1151,'[3]Nur des jours'!$B:$B,'[3]Nur des jours'!$U:$U,"")</f>
        <v>0</v>
      </c>
      <c r="U1151" s="93">
        <v>0</v>
      </c>
      <c r="V1151" s="93">
        <v>0</v>
      </c>
      <c r="W1151" s="93">
        <v>0</v>
      </c>
      <c r="X1151" s="93">
        <v>0</v>
      </c>
      <c r="Y1151" s="93">
        <v>0</v>
      </c>
      <c r="Z1151" s="93">
        <v>0</v>
      </c>
      <c r="AA1151" s="93">
        <v>2.0581680378274732E-2</v>
      </c>
      <c r="AB1151" s="93">
        <v>0</v>
      </c>
      <c r="AC1151" s="93">
        <f>_xlfn.XLOOKUP(B1151,'[3]Nur des jours'!$B:$B,'[3]Nur des jours'!$N:$N,"")</f>
        <v>0</v>
      </c>
      <c r="AD1151" s="93">
        <v>0</v>
      </c>
      <c r="AE1151" s="93">
        <v>0</v>
      </c>
      <c r="AF1151" s="93">
        <v>0</v>
      </c>
      <c r="AG1151" s="93"/>
      <c r="AH1151" s="93">
        <v>0</v>
      </c>
      <c r="AI1151" s="93">
        <v>0</v>
      </c>
      <c r="AJ1151" s="93">
        <v>0</v>
      </c>
      <c r="AK1151" s="93">
        <v>0</v>
      </c>
      <c r="AL1151" s="93">
        <v>0</v>
      </c>
      <c r="AM1151" s="49" t="s">
        <v>5559</v>
      </c>
      <c r="AN1151" s="49"/>
      <c r="AO1151" s="48" t="str" cm="1">
        <f t="array" ref="AO1151">IFERROR(_xlfn.IFS(
AQ1151="MPR ISSUE","PDH",
AQ1151="BSS Hardware Issue","BSS",
AQ1151="Sites strategiques, MLL, Pylone, etc.","ENVTECH",
AQ1151="AKTIVCO DEFAUT GE &amp; POWER Cabinet","AKTIVCO",
AQ1151="AKTIVCO Coupure ENEO &amp; Baisse de tension","AKTIVCO GRID ONLY",
AQ1151="Coupure ENEO &amp; Baisse de tension","IHS GRID ONLY",
AQ1151="Defaut GE &amp; POWER Cabinet","IHS",
AQ1151="Sharing","Partners",
AQ1151="Sites strategiques &amp; DataCenter","SST &amp; DC",
AQ1151="Exclu","Exclu",
AQ1151="SAT","SAT",
AQ1151="SPARE-ISSUE","SPARE-ISSUE",
AQ1151="Fiber CAmtel","TRANS_FO_CAMTEL",
AQ1151="Fiber AOF","Fiber AOF",
AQ1151="Projet OCM (HUAWEI)","TRAVAUX-HUAWEI",
AQ1151="Projet OCM (NOKIA)","TRAVAUX-NOKIA",
AQ1151="ACCESS-ISSUE","ACCESS-ISSUE",
AQ1151="Projet OCM (ZTE, NOKIA, autres projets)","TRAVAUX OCM",
AQ1151="No root CAuse","No root cause",
AQ1151="ODU HS","PDH",
AQ1151="IP &amp; VLAN","PDH",
AQ1151="Warehouse HUAWEI","SPARE-ISSUE",
AQ1151="SPARE-HS","SPARE-ISSUE",
AQ1151="Power Telco","BSS",AQ1151="no impacts","no impacts"
),"")</f>
        <v>No root cause</v>
      </c>
      <c r="AP1151" s="48" t="str" cm="1">
        <f t="array" ref="AP1151">IFERROR(_xlfn.IFS(
AQ1151="MPR ISSUE","TX ISSUE",
AQ1151="BSS Hardware Issue","RAN ISSUE",
AQ1151="Sites strategiques, MLL, Pylone, etc.","ENVTECH",
AQ1151="AKTIVCO DEFAUT GE &amp; POWER Cabinet","POWER ISSUE",
AQ1151="AKTIVCO Coupure ENEO &amp; Baisse de tension","POWER ISSUE",
AQ1151="Coupure ENEO &amp; Baisse de tension","POWER ISSUE",
AQ1151="Defaut GE &amp; POWER Cabinet","POWER ISSUE",
AQ1151="Sharing","POWER ISSUE",
AQ1151="Sites strategiques &amp; DataCenter","POWER ISSUE",
AQ1151="Exclu","Exclu",
AQ1151="SAT","TX ISSUE",
AQ1151="SPARE-ISSUE","SPARE-ISSUE",
AQ1151="Fiber CAmtel","TX ISSUE",
AQ1151="Fiber AOF","TX ISSUE",
AQ1151="Projet OCM (HUAWEI)","TRAVAUX-HUAWEI",
AQ1151="Projet OCM (NOKIA)","TRAVAUX -NOKIA",
AQ1151="ACCESS-ISSUE","ACCESS-ISSUE",
AQ1151="Projet OCM (ZTE, NOKIA, autres projets)","TRAVAUX OCM",
AQ1151="No root CAuse","No root cause",
AQ1151="ODU HS","TX ISSUE",
AQ1151="IP &amp; VLAN","TX ISSUE",
AQ1151="Warehouse HUAWEI","SPARE-ISSUE",
AQ1151="SPARE-HS","SPARE-ISSUE",
AQ1151="Power Telco","RAN ISSUE",AQ1151="no impacts","no impacts"
),"")</f>
        <v>No root cause</v>
      </c>
      <c r="AQ1151" s="67" t="s">
        <v>5344</v>
      </c>
      <c r="AR1151" s="48" t="str" cm="1">
        <f t="array" ref="AR1151">IFERROR(_xlfn.IFS(
AQ1151="MPR ISSUE","ACTIVE",
AQ1151="BSS Hardware Issue","ACTIVE",
AQ1151="Sites strategiques, MLL, Pylone, etc.","PASSIVE",
AQ1151="AKTIVCO DEFAUT GE &amp; POWER Cabinet","PASSIVE",
AQ1151="AKTIVCO Coupure ENEO &amp; Baisse de tension","PASSIVE",
AQ1151="Coupure ENEO &amp; Baisse de tension","PASSIVE",
AQ1151="Defaut GE &amp; POWER Cabinet","PASSIVE",
AQ1151="Sharing","PASSIVE",
AQ1151="Sites strategiques &amp; DataCenter","PASSIVE",
AQ1151="Exclu","Exclu",
AQ1151="SAT","ACTIVE",
AQ1151="SPARE-ISSUE","SPARE-ISSUE",
AQ1151="Fiber CAmtel","ACTIVE",
AQ1151="Fiber AOF","ACTIVE",
AQ1151="Projet OCM (HUAWEI)","PLANNED WORKS",
AQ1151="Projet OCM (NOKIA)","PLANNED WORKS",
AQ1151="ACCESS-ISSUE","ACCESS-ISSUE",
AQ1151="Projet OCM (ZTE, NOKIA, autres projets)","PLANNED WORKS",
AQ1151="No root CAuse","No root cause",
AQ1151="ODU HS","ACTIVE",
AQ1151="IP &amp; VLAN","ACTIVE",
AQ1151="Warehouse HUAWEI","SPARE-ISSUE",
AQ1151="SPARE-HS","SPARE-ISSUE",
AQ1151="Power Telco","ACTIVE", AQ1151="no impacts","no impacts"
),"")</f>
        <v>No root cause</v>
      </c>
      <c r="AS1151" s="92" t="s">
        <v>5537</v>
      </c>
      <c r="AT1151" s="98" t="s">
        <v>1472</v>
      </c>
      <c r="AV1151" s="17" t="s">
        <v>5537</v>
      </c>
      <c r="AW1151" s="7" t="s">
        <v>5537</v>
      </c>
      <c r="AX1151" s="6" t="s">
        <v>5537</v>
      </c>
      <c r="AY1151" s="7"/>
      <c r="AZ1151" s="3" t="s">
        <v>5537</v>
      </c>
      <c r="BA1151" s="18" t="s">
        <v>5537</v>
      </c>
      <c r="BB1151" s="18" t="s">
        <v>5537</v>
      </c>
      <c r="BC1151" s="18" t="s">
        <v>5537</v>
      </c>
      <c r="BD1151" s="18" t="s">
        <v>5537</v>
      </c>
      <c r="BE1151" s="18" t="s">
        <v>5537</v>
      </c>
      <c r="BF1151" s="18" t="s">
        <v>5537</v>
      </c>
      <c r="BG1151" s="18" t="s">
        <v>5537</v>
      </c>
      <c r="BH1151" s="18" t="s">
        <v>5537</v>
      </c>
      <c r="BI1151" s="18" t="s">
        <v>5537</v>
      </c>
      <c r="BJ1151" s="18" t="s">
        <v>5537</v>
      </c>
      <c r="BK1151" s="18" t="s">
        <v>5537</v>
      </c>
      <c r="BL1151" s="9" t="s">
        <v>5537</v>
      </c>
      <c r="BM1151" s="14" t="s">
        <v>5537</v>
      </c>
      <c r="BN1151" s="14" t="s">
        <v>5537</v>
      </c>
      <c r="BO1151" s="14" t="str">
        <f>_xlfn.XLOOKUP(B1151,'[4]cell downs 18042026 17h'!$B:$B,'[4]cell downs 18042026 17h'!$B:$B,"")</f>
        <v/>
      </c>
      <c r="BP1151" s="14" t="str">
        <f>_xlfn.XLOOKUP(B1151,'[5]Cells Huawei 19042026 15h'!$B:$B,'[5]Cells Huawei 19042026 15h'!$B:$B,"")</f>
        <v/>
      </c>
      <c r="BQ1151" s="9" t="str">
        <f>_xlfn.XLOOKUP(B1151,'[6]cells down 19042026 9H40'!$B:$B,'[6]cells down 19042026 9H40'!$B:$B,"")</f>
        <v/>
      </c>
      <c r="BR1151" s="9" t="s">
        <v>5537</v>
      </c>
      <c r="BS1151" s="9" t="s">
        <v>5537</v>
      </c>
      <c r="BT1151" s="108"/>
    </row>
    <row r="1152" spans="1:72" s="9" customFormat="1" x14ac:dyDescent="0.35">
      <c r="A1152" s="1" t="s">
        <v>2093</v>
      </c>
      <c r="B1152" s="8" t="s">
        <v>2094</v>
      </c>
      <c r="C1152" s="3" t="str">
        <f>_xlfn.XLOOKUP(B1152,'[1]daily break down'!$D:$D,'[1]daily break down'!$E:$E,"")</f>
        <v>Douala</v>
      </c>
      <c r="D1152" s="1" t="s">
        <v>11</v>
      </c>
      <c r="E1152" s="1" t="s">
        <v>12</v>
      </c>
      <c r="F1152" s="3" t="s">
        <v>31</v>
      </c>
      <c r="G1152" s="1" t="s">
        <v>32</v>
      </c>
      <c r="H1152" s="34" t="str">
        <f>_xlfn.XLOOKUP(B1152,[2]CALCULATION!$B:$B,[2]CALCULATION!$H:$H,"")</f>
        <v>ZTE</v>
      </c>
      <c r="I1152" s="28">
        <v>0</v>
      </c>
      <c r="J1152" s="28">
        <v>0</v>
      </c>
      <c r="K1152" s="28">
        <v>0</v>
      </c>
      <c r="L1152" s="28">
        <v>0</v>
      </c>
      <c r="M1152" s="28">
        <v>0</v>
      </c>
      <c r="N1152" s="28">
        <v>0</v>
      </c>
      <c r="O1152" s="28">
        <v>0</v>
      </c>
      <c r="P1152" s="28">
        <v>0</v>
      </c>
      <c r="Q1152" s="28">
        <v>31.061750748359888</v>
      </c>
      <c r="R1152" s="28">
        <v>1.847232566567645</v>
      </c>
      <c r="S1152" s="93">
        <v>0</v>
      </c>
      <c r="T1152" s="93">
        <f>_xlfn.XLOOKUP(B1152,'[3]Nur des jours'!$B:$B,'[3]Nur des jours'!$U:$U,"")</f>
        <v>19.523685697408634</v>
      </c>
      <c r="U1152" s="93">
        <v>16.767434859159952</v>
      </c>
      <c r="V1152" s="93">
        <v>6.6002452679970203</v>
      </c>
      <c r="W1152" s="93">
        <v>19.523685697408634</v>
      </c>
      <c r="X1152" s="93">
        <v>0</v>
      </c>
      <c r="Y1152" s="93">
        <v>0</v>
      </c>
      <c r="Z1152" s="93">
        <v>0</v>
      </c>
      <c r="AA1152" s="93">
        <v>0</v>
      </c>
      <c r="AB1152" s="93">
        <v>0</v>
      </c>
      <c r="AC1152" s="93">
        <f>_xlfn.XLOOKUP(B1152,'[3]Nur des jours'!$B:$B,'[3]Nur des jours'!$N:$N,"")</f>
        <v>0</v>
      </c>
      <c r="AD1152" s="93">
        <v>0</v>
      </c>
      <c r="AE1152" s="93">
        <v>0</v>
      </c>
      <c r="AF1152" s="93">
        <v>0</v>
      </c>
      <c r="AG1152" s="93"/>
      <c r="AH1152" s="93">
        <v>0</v>
      </c>
      <c r="AI1152" s="93">
        <v>0</v>
      </c>
      <c r="AJ1152" s="93">
        <v>0</v>
      </c>
      <c r="AK1152" s="93">
        <v>0</v>
      </c>
      <c r="AL1152" s="93">
        <v>0</v>
      </c>
      <c r="AM1152" s="49" t="s">
        <v>5559</v>
      </c>
      <c r="AN1152" s="49"/>
      <c r="AO1152" s="48" t="str" cm="1">
        <f t="array" ref="AO1152">IFERROR(_xlfn.IFS(
AQ1152="MPR ISSUE","PDH",
AQ1152="BSS Hardware Issue","BSS",
AQ1152="Sites strategiques, MLL, Pylone, etc.","ENVTECH",
AQ1152="AKTIVCO DEFAUT GE &amp; POWER Cabinet","AKTIVCO",
AQ1152="AKTIVCO Coupure ENEO &amp; Baisse de tension","AKTIVCO GRID ONLY",
AQ1152="Coupure ENEO &amp; Baisse de tension","IHS GRID ONLY",
AQ1152="Defaut GE &amp; POWER Cabinet","IHS",
AQ1152="Sharing","Partners",
AQ1152="Sites strategiques &amp; DataCenter","SST &amp; DC",
AQ1152="Exclu","Exclu",
AQ1152="SAT","SAT",
AQ1152="SPARE-ISSUE","SPARE-ISSUE",
AQ1152="Fiber CAmtel","TRANS_FO_CAMTEL",
AQ1152="Fiber AOF","Fiber AOF",
AQ1152="Projet OCM (HUAWEI)","TRAVAUX-HUAWEI",
AQ1152="Projet OCM (NOKIA)","TRAVAUX-NOKIA",
AQ1152="ACCESS-ISSUE","ACCESS-ISSUE",
AQ1152="Projet OCM (ZTE, NOKIA, autres projets)","TRAVAUX OCM",
AQ1152="No root CAuse","No root cause",
AQ1152="ODU HS","PDH",
AQ1152="IP &amp; VLAN","PDH",
AQ1152="Warehouse HUAWEI","SPARE-ISSUE",
AQ1152="SPARE-HS","SPARE-ISSUE",
AQ1152="Power Telco","BSS",AQ1152="no impacts","no impacts"
),"")</f>
        <v>No root cause</v>
      </c>
      <c r="AP1152" s="48" t="str" cm="1">
        <f t="array" ref="AP1152">IFERROR(_xlfn.IFS(
AQ1152="MPR ISSUE","TX ISSUE",
AQ1152="BSS Hardware Issue","RAN ISSUE",
AQ1152="Sites strategiques, MLL, Pylone, etc.","ENVTECH",
AQ1152="AKTIVCO DEFAUT GE &amp; POWER Cabinet","POWER ISSUE",
AQ1152="AKTIVCO Coupure ENEO &amp; Baisse de tension","POWER ISSUE",
AQ1152="Coupure ENEO &amp; Baisse de tension","POWER ISSUE",
AQ1152="Defaut GE &amp; POWER Cabinet","POWER ISSUE",
AQ1152="Sharing","POWER ISSUE",
AQ1152="Sites strategiques &amp; DataCenter","POWER ISSUE",
AQ1152="Exclu","Exclu",
AQ1152="SAT","TX ISSUE",
AQ1152="SPARE-ISSUE","SPARE-ISSUE",
AQ1152="Fiber CAmtel","TX ISSUE",
AQ1152="Fiber AOF","TX ISSUE",
AQ1152="Projet OCM (HUAWEI)","TRAVAUX-HUAWEI",
AQ1152="Projet OCM (NOKIA)","TRAVAUX -NOKIA",
AQ1152="ACCESS-ISSUE","ACCESS-ISSUE",
AQ1152="Projet OCM (ZTE, NOKIA, autres projets)","TRAVAUX OCM",
AQ1152="No root CAuse","No root cause",
AQ1152="ODU HS","TX ISSUE",
AQ1152="IP &amp; VLAN","TX ISSUE",
AQ1152="Warehouse HUAWEI","SPARE-ISSUE",
AQ1152="SPARE-HS","SPARE-ISSUE",
AQ1152="Power Telco","RAN ISSUE",AQ1152="no impacts","no impacts"
),"")</f>
        <v>No root cause</v>
      </c>
      <c r="AQ1152" s="126" t="s">
        <v>5344</v>
      </c>
      <c r="AR1152" s="48" t="str" cm="1">
        <f t="array" ref="AR1152">IFERROR(_xlfn.IFS(
AQ1152="MPR ISSUE","ACTIVE",
AQ1152="BSS Hardware Issue","ACTIVE",
AQ1152="Sites strategiques, MLL, Pylone, etc.","PASSIVE",
AQ1152="AKTIVCO DEFAUT GE &amp; POWER Cabinet","PASSIVE",
AQ1152="AKTIVCO Coupure ENEO &amp; Baisse de tension","PASSIVE",
AQ1152="Coupure ENEO &amp; Baisse de tension","PASSIVE",
AQ1152="Defaut GE &amp; POWER Cabinet","PASSIVE",
AQ1152="Sharing","PASSIVE",
AQ1152="Sites strategiques &amp; DataCenter","PASSIVE",
AQ1152="Exclu","Exclu",
AQ1152="SAT","ACTIVE",
AQ1152="SPARE-ISSUE","SPARE-ISSUE",
AQ1152="Fiber CAmtel","ACTIVE",
AQ1152="Fiber AOF","ACTIVE",
AQ1152="Projet OCM (HUAWEI)","PLANNED WORKS",
AQ1152="Projet OCM (NOKIA)","PLANNED WORKS",
AQ1152="ACCESS-ISSUE","ACCESS-ISSUE",
AQ1152="Projet OCM (ZTE, NOKIA, autres projets)","PLANNED WORKS",
AQ1152="No root CAuse","No root cause",
AQ1152="ODU HS","ACTIVE",
AQ1152="IP &amp; VLAN","ACTIVE",
AQ1152="Warehouse HUAWEI","SPARE-ISSUE",
AQ1152="SPARE-HS","SPARE-ISSUE",
AQ1152="Power Telco","ACTIVE", AQ1152="no impacts","no impacts"
),"")</f>
        <v>No root cause</v>
      </c>
      <c r="AS1152" s="92" t="s">
        <v>5537</v>
      </c>
      <c r="AT1152" s="98" t="s">
        <v>2094</v>
      </c>
      <c r="AV1152" s="17" t="s">
        <v>5537</v>
      </c>
      <c r="AW1152" s="7" t="s">
        <v>5537</v>
      </c>
      <c r="AX1152" s="6" t="s">
        <v>5537</v>
      </c>
      <c r="AY1152" s="7"/>
      <c r="AZ1152" s="3" t="s">
        <v>5537</v>
      </c>
      <c r="BA1152" s="18" t="s">
        <v>5537</v>
      </c>
      <c r="BB1152" s="18" t="s">
        <v>5537</v>
      </c>
      <c r="BC1152" s="18" t="s">
        <v>5537</v>
      </c>
      <c r="BD1152" s="18" t="s">
        <v>5537</v>
      </c>
      <c r="BE1152" s="18" t="s">
        <v>5537</v>
      </c>
      <c r="BF1152" s="18" t="s">
        <v>5537</v>
      </c>
      <c r="BG1152" s="18" t="s">
        <v>5537</v>
      </c>
      <c r="BH1152" s="18" t="s">
        <v>5537</v>
      </c>
      <c r="BI1152" s="18" t="s">
        <v>5537</v>
      </c>
      <c r="BJ1152" s="18" t="s">
        <v>5537</v>
      </c>
      <c r="BK1152" s="18" t="s">
        <v>5537</v>
      </c>
      <c r="BL1152" s="9" t="s">
        <v>5537</v>
      </c>
      <c r="BM1152" s="14" t="s">
        <v>5537</v>
      </c>
      <c r="BN1152" s="14" t="s">
        <v>5537</v>
      </c>
      <c r="BO1152" s="14" t="str">
        <f>_xlfn.XLOOKUP(B1152,'[4]cell downs 18042026 17h'!$B:$B,'[4]cell downs 18042026 17h'!$B:$B,"")</f>
        <v/>
      </c>
      <c r="BP1152" s="14" t="str">
        <f>_xlfn.XLOOKUP(B1152,'[5]Cells Huawei 19042026 15h'!$B:$B,'[5]Cells Huawei 19042026 15h'!$B:$B,"")</f>
        <v/>
      </c>
      <c r="BQ1152" s="9" t="str">
        <f>_xlfn.XLOOKUP(B1152,'[6]cells down 19042026 9H40'!$B:$B,'[6]cells down 19042026 9H40'!$B:$B,"")</f>
        <v/>
      </c>
      <c r="BR1152" s="9" t="s">
        <v>2094</v>
      </c>
      <c r="BS1152" s="9" t="s">
        <v>12</v>
      </c>
      <c r="BT1152" s="108"/>
    </row>
    <row r="1153" spans="1:72" s="9" customFormat="1" x14ac:dyDescent="0.35">
      <c r="A1153" s="1" t="s">
        <v>4517</v>
      </c>
      <c r="B1153" s="8" t="s">
        <v>4518</v>
      </c>
      <c r="C1153" s="3" t="str">
        <f>_xlfn.XLOOKUP(B1153,'[1]daily break down'!$D:$D,'[1]daily break down'!$E:$E,"")</f>
        <v>Douala</v>
      </c>
      <c r="D1153" s="1" t="s">
        <v>11</v>
      </c>
      <c r="E1153" s="1" t="s">
        <v>12</v>
      </c>
      <c r="F1153" s="3" t="s">
        <v>31</v>
      </c>
      <c r="G1153" s="1" t="s">
        <v>32</v>
      </c>
      <c r="H1153" s="34" t="str">
        <f>_xlfn.XLOOKUP(B1153,[2]CALCULATION!$B:$B,[2]CALCULATION!$H:$H,"")</f>
        <v>ZTE</v>
      </c>
      <c r="I1153" s="28">
        <v>0</v>
      </c>
      <c r="J1153" s="28">
        <v>0</v>
      </c>
      <c r="K1153" s="28">
        <v>0</v>
      </c>
      <c r="L1153" s="28">
        <v>0</v>
      </c>
      <c r="M1153" s="28">
        <v>0</v>
      </c>
      <c r="N1153" s="28">
        <v>0</v>
      </c>
      <c r="O1153" s="28">
        <v>0</v>
      </c>
      <c r="P1153" s="28">
        <v>0</v>
      </c>
      <c r="Q1153" s="28">
        <v>0</v>
      </c>
      <c r="R1153" s="28">
        <v>0</v>
      </c>
      <c r="S1153" s="93">
        <v>0</v>
      </c>
      <c r="T1153" s="93">
        <f>_xlfn.XLOOKUP(B1153,'[3]Nur des jours'!$B:$B,'[3]Nur des jours'!$U:$U,"")</f>
        <v>11.299039331341511</v>
      </c>
      <c r="U1153" s="93">
        <v>0</v>
      </c>
      <c r="V1153" s="93">
        <v>0</v>
      </c>
      <c r="W1153" s="93">
        <v>11.299039331341511</v>
      </c>
      <c r="X1153" s="93">
        <v>0</v>
      </c>
      <c r="Y1153" s="93">
        <v>0.11393048029152522</v>
      </c>
      <c r="Z1153" s="93">
        <v>0</v>
      </c>
      <c r="AA1153" s="93">
        <v>0</v>
      </c>
      <c r="AB1153" s="93">
        <v>0</v>
      </c>
      <c r="AC1153" s="93">
        <f>_xlfn.XLOOKUP(B1153,'[3]Nur des jours'!$B:$B,'[3]Nur des jours'!$N:$N,"")</f>
        <v>0</v>
      </c>
      <c r="AD1153" s="93">
        <v>0</v>
      </c>
      <c r="AE1153" s="93">
        <v>0</v>
      </c>
      <c r="AF1153" s="93">
        <v>0</v>
      </c>
      <c r="AG1153" s="93"/>
      <c r="AH1153" s="93">
        <v>0</v>
      </c>
      <c r="AI1153" s="93">
        <v>0</v>
      </c>
      <c r="AJ1153" s="93">
        <v>0</v>
      </c>
      <c r="AK1153" s="93">
        <v>0</v>
      </c>
      <c r="AL1153" s="93">
        <v>0</v>
      </c>
      <c r="AM1153" s="49" t="s">
        <v>5559</v>
      </c>
      <c r="AN1153" s="49"/>
      <c r="AO1153" s="48" t="str" cm="1">
        <f t="array" ref="AO1153">IFERROR(_xlfn.IFS(
AQ1153="MPR ISSUE","PDH",
AQ1153="BSS Hardware Issue","BSS",
AQ1153="Sites strategiques, MLL, Pylone, etc.","ENVTECH",
AQ1153="AKTIVCO DEFAUT GE &amp; POWER Cabinet","AKTIVCO",
AQ1153="AKTIVCO Coupure ENEO &amp; Baisse de tension","AKTIVCO GRID ONLY",
AQ1153="Coupure ENEO &amp; Baisse de tension","IHS GRID ONLY",
AQ1153="Defaut GE &amp; POWER Cabinet","IHS",
AQ1153="Sharing","Partners",
AQ1153="Sites strategiques &amp; DataCenter","SST &amp; DC",
AQ1153="Exclu","Exclu",
AQ1153="SAT","SAT",
AQ1153="SPARE-ISSUE","SPARE-ISSUE",
AQ1153="Fiber CAmtel","TRANS_FO_CAMTEL",
AQ1153="Fiber AOF","Fiber AOF",
AQ1153="Projet OCM (HUAWEI)","TRAVAUX-HUAWEI",
AQ1153="Projet OCM (NOKIA)","TRAVAUX-NOKIA",
AQ1153="ACCESS-ISSUE","ACCESS-ISSUE",
AQ1153="Projet OCM (ZTE, NOKIA, autres projets)","TRAVAUX OCM",
AQ1153="No root CAuse","No root cause",
AQ1153="ODU HS","PDH",
AQ1153="IP &amp; VLAN","PDH",
AQ1153="Warehouse HUAWEI","SPARE-ISSUE",
AQ1153="SPARE-HS","SPARE-ISSUE",
AQ1153="Power Telco","BSS",AQ1153="no impacts","no impacts"
),"")</f>
        <v>No root cause</v>
      </c>
      <c r="AP1153" s="48" t="str" cm="1">
        <f t="array" ref="AP1153">IFERROR(_xlfn.IFS(
AQ1153="MPR ISSUE","TX ISSUE",
AQ1153="BSS Hardware Issue","RAN ISSUE",
AQ1153="Sites strategiques, MLL, Pylone, etc.","ENVTECH",
AQ1153="AKTIVCO DEFAUT GE &amp; POWER Cabinet","POWER ISSUE",
AQ1153="AKTIVCO Coupure ENEO &amp; Baisse de tension","POWER ISSUE",
AQ1153="Coupure ENEO &amp; Baisse de tension","POWER ISSUE",
AQ1153="Defaut GE &amp; POWER Cabinet","POWER ISSUE",
AQ1153="Sharing","POWER ISSUE",
AQ1153="Sites strategiques &amp; DataCenter","POWER ISSUE",
AQ1153="Exclu","Exclu",
AQ1153="SAT","TX ISSUE",
AQ1153="SPARE-ISSUE","SPARE-ISSUE",
AQ1153="Fiber CAmtel","TX ISSUE",
AQ1153="Fiber AOF","TX ISSUE",
AQ1153="Projet OCM (HUAWEI)","TRAVAUX-HUAWEI",
AQ1153="Projet OCM (NOKIA)","TRAVAUX -NOKIA",
AQ1153="ACCESS-ISSUE","ACCESS-ISSUE",
AQ1153="Projet OCM (ZTE, NOKIA, autres projets)","TRAVAUX OCM",
AQ1153="No root CAuse","No root cause",
AQ1153="ODU HS","TX ISSUE",
AQ1153="IP &amp; VLAN","TX ISSUE",
AQ1153="Warehouse HUAWEI","SPARE-ISSUE",
AQ1153="SPARE-HS","SPARE-ISSUE",
AQ1153="Power Telco","RAN ISSUE",AQ1153="no impacts","no impacts"
),"")</f>
        <v>No root cause</v>
      </c>
      <c r="AQ1153" s="126" t="s">
        <v>5344</v>
      </c>
      <c r="AR1153" s="48" t="str" cm="1">
        <f t="array" ref="AR1153">IFERROR(_xlfn.IFS(
AQ1153="MPR ISSUE","ACTIVE",
AQ1153="BSS Hardware Issue","ACTIVE",
AQ1153="Sites strategiques, MLL, Pylone, etc.","PASSIVE",
AQ1153="AKTIVCO DEFAUT GE &amp; POWER Cabinet","PASSIVE",
AQ1153="AKTIVCO Coupure ENEO &amp; Baisse de tension","PASSIVE",
AQ1153="Coupure ENEO &amp; Baisse de tension","PASSIVE",
AQ1153="Defaut GE &amp; POWER Cabinet","PASSIVE",
AQ1153="Sharing","PASSIVE",
AQ1153="Sites strategiques &amp; DataCenter","PASSIVE",
AQ1153="Exclu","Exclu",
AQ1153="SAT","ACTIVE",
AQ1153="SPARE-ISSUE","SPARE-ISSUE",
AQ1153="Fiber CAmtel","ACTIVE",
AQ1153="Fiber AOF","ACTIVE",
AQ1153="Projet OCM (HUAWEI)","PLANNED WORKS",
AQ1153="Projet OCM (NOKIA)","PLANNED WORKS",
AQ1153="ACCESS-ISSUE","ACCESS-ISSUE",
AQ1153="Projet OCM (ZTE, NOKIA, autres projets)","PLANNED WORKS",
AQ1153="No root CAuse","No root cause",
AQ1153="ODU HS","ACTIVE",
AQ1153="IP &amp; VLAN","ACTIVE",
AQ1153="Warehouse HUAWEI","SPARE-ISSUE",
AQ1153="SPARE-HS","SPARE-ISSUE",
AQ1153="Power Telco","ACTIVE", AQ1153="no impacts","no impacts"
),"")</f>
        <v>No root cause</v>
      </c>
      <c r="AS1153" s="92" t="s">
        <v>5537</v>
      </c>
      <c r="AT1153" s="98" t="s">
        <v>4518</v>
      </c>
      <c r="AV1153" s="17" t="s">
        <v>5537</v>
      </c>
      <c r="AW1153" s="7" t="s">
        <v>5537</v>
      </c>
      <c r="AX1153" s="6" t="s">
        <v>5537</v>
      </c>
      <c r="AY1153" s="7"/>
      <c r="AZ1153" s="3" t="s">
        <v>5537</v>
      </c>
      <c r="BA1153" s="18" t="s">
        <v>5537</v>
      </c>
      <c r="BB1153" s="18" t="s">
        <v>5537</v>
      </c>
      <c r="BC1153" s="18" t="s">
        <v>5537</v>
      </c>
      <c r="BD1153" s="18" t="s">
        <v>5537</v>
      </c>
      <c r="BE1153" s="18" t="s">
        <v>5537</v>
      </c>
      <c r="BF1153" s="18" t="s">
        <v>5537</v>
      </c>
      <c r="BG1153" s="18" t="s">
        <v>5537</v>
      </c>
      <c r="BH1153" s="18" t="s">
        <v>5537</v>
      </c>
      <c r="BI1153" s="18" t="s">
        <v>5537</v>
      </c>
      <c r="BJ1153" s="18" t="s">
        <v>5537</v>
      </c>
      <c r="BK1153" s="18" t="s">
        <v>5537</v>
      </c>
      <c r="BL1153" s="9" t="s">
        <v>5537</v>
      </c>
      <c r="BM1153" s="14" t="s">
        <v>5537</v>
      </c>
      <c r="BN1153" s="14" t="s">
        <v>5537</v>
      </c>
      <c r="BO1153" s="14" t="str">
        <f>_xlfn.XLOOKUP(B1153,'[4]cell downs 18042026 17h'!$B:$B,'[4]cell downs 18042026 17h'!$B:$B,"")</f>
        <v/>
      </c>
      <c r="BP1153" s="14" t="str">
        <f>_xlfn.XLOOKUP(B1153,'[5]Cells Huawei 19042026 15h'!$B:$B,'[5]Cells Huawei 19042026 15h'!$B:$B,"")</f>
        <v/>
      </c>
      <c r="BQ1153" s="9" t="str">
        <f>_xlfn.XLOOKUP(B1153,'[6]cells down 19042026 9H40'!$B:$B,'[6]cells down 19042026 9H40'!$B:$B,"")</f>
        <v/>
      </c>
      <c r="BR1153" s="9" t="s">
        <v>4518</v>
      </c>
      <c r="BS1153" s="9" t="s">
        <v>5537</v>
      </c>
      <c r="BT1153" s="108"/>
    </row>
    <row r="1154" spans="1:72" s="9" customFormat="1" x14ac:dyDescent="0.35">
      <c r="A1154" s="1" t="s">
        <v>2719</v>
      </c>
      <c r="B1154" s="8" t="s">
        <v>2720</v>
      </c>
      <c r="C1154" s="3" t="str">
        <f>_xlfn.XLOOKUP(B1154,'[1]daily break down'!$D:$D,'[1]daily break down'!$E:$E,"")</f>
        <v>Douala</v>
      </c>
      <c r="D1154" s="1" t="s">
        <v>11</v>
      </c>
      <c r="E1154" s="1" t="s">
        <v>12</v>
      </c>
      <c r="F1154" s="3" t="s">
        <v>31</v>
      </c>
      <c r="G1154" s="1" t="s">
        <v>32</v>
      </c>
      <c r="H1154" s="34" t="str">
        <f>_xlfn.XLOOKUP(B1154,[2]CALCULATION!$B:$B,[2]CALCULATION!$H:$H,"")</f>
        <v>ZTE</v>
      </c>
      <c r="I1154" s="28">
        <v>0</v>
      </c>
      <c r="J1154" s="28">
        <v>0</v>
      </c>
      <c r="K1154" s="28">
        <v>0</v>
      </c>
      <c r="L1154" s="28">
        <v>0</v>
      </c>
      <c r="M1154" s="28">
        <v>0</v>
      </c>
      <c r="N1154" s="28">
        <v>0</v>
      </c>
      <c r="O1154" s="28">
        <v>0</v>
      </c>
      <c r="P1154" s="28">
        <v>0</v>
      </c>
      <c r="Q1154" s="28">
        <v>0</v>
      </c>
      <c r="R1154" s="28">
        <v>0</v>
      </c>
      <c r="S1154" s="93">
        <v>0</v>
      </c>
      <c r="T1154" s="93">
        <f>_xlfn.XLOOKUP(B1154,'[3]Nur des jours'!$B:$B,'[3]Nur des jours'!$U:$U,"")</f>
        <v>0</v>
      </c>
      <c r="U1154" s="93">
        <v>0</v>
      </c>
      <c r="V1154" s="93">
        <v>0</v>
      </c>
      <c r="W1154" s="93">
        <v>0</v>
      </c>
      <c r="X1154" s="93">
        <v>0</v>
      </c>
      <c r="Y1154" s="93">
        <v>0</v>
      </c>
      <c r="Z1154" s="93">
        <v>0</v>
      </c>
      <c r="AA1154" s="93">
        <v>0</v>
      </c>
      <c r="AB1154" s="93">
        <v>0</v>
      </c>
      <c r="AC1154" s="93">
        <f>_xlfn.XLOOKUP(B1154,'[3]Nur des jours'!$B:$B,'[3]Nur des jours'!$N:$N,"")</f>
        <v>0</v>
      </c>
      <c r="AD1154" s="93">
        <v>0</v>
      </c>
      <c r="AE1154" s="93">
        <v>0</v>
      </c>
      <c r="AF1154" s="93">
        <v>0</v>
      </c>
      <c r="AG1154" s="93"/>
      <c r="AH1154" s="93">
        <v>0</v>
      </c>
      <c r="AI1154" s="93">
        <v>0</v>
      </c>
      <c r="AJ1154" s="93">
        <v>0</v>
      </c>
      <c r="AK1154" s="93">
        <v>0</v>
      </c>
      <c r="AL1154" s="93">
        <v>0</v>
      </c>
      <c r="AM1154" s="49" t="s">
        <v>5559</v>
      </c>
      <c r="AN1154" s="49"/>
      <c r="AO1154" s="48" t="str" cm="1">
        <f t="array" ref="AO1154">IFERROR(_xlfn.IFS(
AQ1154="MPR ISSUE","PDH",
AQ1154="BSS Hardware Issue","BSS",
AQ1154="Sites strategiques, MLL, Pylone, etc.","ENVTECH",
AQ1154="AKTIVCO DEFAUT GE &amp; POWER Cabinet","AKTIVCO",
AQ1154="AKTIVCO Coupure ENEO &amp; Baisse de tension","AKTIVCO GRID ONLY",
AQ1154="Coupure ENEO &amp; Baisse de tension","IHS GRID ONLY",
AQ1154="Defaut GE &amp; POWER Cabinet","IHS",
AQ1154="Sharing","Partners",
AQ1154="Sites strategiques &amp; DataCenter","SST &amp; DC",
AQ1154="Exclu","Exclu",
AQ1154="SAT","SAT",
AQ1154="SPARE-ISSUE","SPARE-ISSUE",
AQ1154="Fiber CAmtel","TRANS_FO_CAMTEL",
AQ1154="Fiber AOF","Fiber AOF",
AQ1154="Projet OCM (HUAWEI)","TRAVAUX-HUAWEI",
AQ1154="Projet OCM (NOKIA)","TRAVAUX-NOKIA",
AQ1154="ACCESS-ISSUE","ACCESS-ISSUE",
AQ1154="Projet OCM (ZTE, NOKIA, autres projets)","TRAVAUX OCM",
AQ1154="No root CAuse","No root cause",
AQ1154="ODU HS","PDH",
AQ1154="IP &amp; VLAN","PDH",
AQ1154="Warehouse HUAWEI","SPARE-ISSUE",
AQ1154="SPARE-HS","SPARE-ISSUE",
AQ1154="Power Telco","BSS",AQ1154="no impacts","no impacts"
),"")</f>
        <v>No root cause</v>
      </c>
      <c r="AP1154" s="48" t="str" cm="1">
        <f t="array" ref="AP1154">IFERROR(_xlfn.IFS(
AQ1154="MPR ISSUE","TX ISSUE",
AQ1154="BSS Hardware Issue","RAN ISSUE",
AQ1154="Sites strategiques, MLL, Pylone, etc.","ENVTECH",
AQ1154="AKTIVCO DEFAUT GE &amp; POWER Cabinet","POWER ISSUE",
AQ1154="AKTIVCO Coupure ENEO &amp; Baisse de tension","POWER ISSUE",
AQ1154="Coupure ENEO &amp; Baisse de tension","POWER ISSUE",
AQ1154="Defaut GE &amp; POWER Cabinet","POWER ISSUE",
AQ1154="Sharing","POWER ISSUE",
AQ1154="Sites strategiques &amp; DataCenter","POWER ISSUE",
AQ1154="Exclu","Exclu",
AQ1154="SAT","TX ISSUE",
AQ1154="SPARE-ISSUE","SPARE-ISSUE",
AQ1154="Fiber CAmtel","TX ISSUE",
AQ1154="Fiber AOF","TX ISSUE",
AQ1154="Projet OCM (HUAWEI)","TRAVAUX-HUAWEI",
AQ1154="Projet OCM (NOKIA)","TRAVAUX -NOKIA",
AQ1154="ACCESS-ISSUE","ACCESS-ISSUE",
AQ1154="Projet OCM (ZTE, NOKIA, autres projets)","TRAVAUX OCM",
AQ1154="No root CAuse","No root cause",
AQ1154="ODU HS","TX ISSUE",
AQ1154="IP &amp; VLAN","TX ISSUE",
AQ1154="Warehouse HUAWEI","SPARE-ISSUE",
AQ1154="SPARE-HS","SPARE-ISSUE",
AQ1154="Power Telco","RAN ISSUE",AQ1154="no impacts","no impacts"
),"")</f>
        <v>No root cause</v>
      </c>
      <c r="AQ1154" s="126" t="s">
        <v>5344</v>
      </c>
      <c r="AR1154" s="48" t="str" cm="1">
        <f t="array" ref="AR1154">IFERROR(_xlfn.IFS(
AQ1154="MPR ISSUE","ACTIVE",
AQ1154="BSS Hardware Issue","ACTIVE",
AQ1154="Sites strategiques, MLL, Pylone, etc.","PASSIVE",
AQ1154="AKTIVCO DEFAUT GE &amp; POWER Cabinet","PASSIVE",
AQ1154="AKTIVCO Coupure ENEO &amp; Baisse de tension","PASSIVE",
AQ1154="Coupure ENEO &amp; Baisse de tension","PASSIVE",
AQ1154="Defaut GE &amp; POWER Cabinet","PASSIVE",
AQ1154="Sharing","PASSIVE",
AQ1154="Sites strategiques &amp; DataCenter","PASSIVE",
AQ1154="Exclu","Exclu",
AQ1154="SAT","ACTIVE",
AQ1154="SPARE-ISSUE","SPARE-ISSUE",
AQ1154="Fiber CAmtel","ACTIVE",
AQ1154="Fiber AOF","ACTIVE",
AQ1154="Projet OCM (HUAWEI)","PLANNED WORKS",
AQ1154="Projet OCM (NOKIA)","PLANNED WORKS",
AQ1154="ACCESS-ISSUE","ACCESS-ISSUE",
AQ1154="Projet OCM (ZTE, NOKIA, autres projets)","PLANNED WORKS",
AQ1154="No root CAuse","No root cause",
AQ1154="ODU HS","ACTIVE",
AQ1154="IP &amp; VLAN","ACTIVE",
AQ1154="Warehouse HUAWEI","SPARE-ISSUE",
AQ1154="SPARE-HS","SPARE-ISSUE",
AQ1154="Power Telco","ACTIVE", AQ1154="no impacts","no impacts"
),"")</f>
        <v>No root cause</v>
      </c>
      <c r="AS1154" s="92" t="s">
        <v>5537</v>
      </c>
      <c r="AT1154" s="98" t="s">
        <v>2720</v>
      </c>
      <c r="AV1154" s="17" t="s">
        <v>5537</v>
      </c>
      <c r="AW1154" s="7" t="s">
        <v>5537</v>
      </c>
      <c r="AX1154" s="6" t="s">
        <v>5537</v>
      </c>
      <c r="AY1154" s="7"/>
      <c r="AZ1154" s="3" t="s">
        <v>5537</v>
      </c>
      <c r="BA1154" s="18" t="s">
        <v>5537</v>
      </c>
      <c r="BB1154" s="18" t="s">
        <v>5537</v>
      </c>
      <c r="BC1154" s="18" t="s">
        <v>5537</v>
      </c>
      <c r="BD1154" s="18" t="s">
        <v>5537</v>
      </c>
      <c r="BE1154" s="18" t="s">
        <v>5537</v>
      </c>
      <c r="BF1154" s="18" t="s">
        <v>5537</v>
      </c>
      <c r="BG1154" s="18" t="s">
        <v>5537</v>
      </c>
      <c r="BH1154" s="18" t="s">
        <v>5537</v>
      </c>
      <c r="BI1154" s="18" t="s">
        <v>5537</v>
      </c>
      <c r="BJ1154" s="18" t="s">
        <v>5537</v>
      </c>
      <c r="BK1154" s="18" t="s">
        <v>5537</v>
      </c>
      <c r="BL1154" s="9" t="s">
        <v>5537</v>
      </c>
      <c r="BM1154" s="14" t="s">
        <v>5537</v>
      </c>
      <c r="BN1154" s="14" t="s">
        <v>5537</v>
      </c>
      <c r="BO1154" s="14" t="str">
        <f>_xlfn.XLOOKUP(B1154,'[4]cell downs 18042026 17h'!$B:$B,'[4]cell downs 18042026 17h'!$B:$B,"")</f>
        <v/>
      </c>
      <c r="BP1154" s="14" t="str">
        <f>_xlfn.XLOOKUP(B1154,'[5]Cells Huawei 19042026 15h'!$B:$B,'[5]Cells Huawei 19042026 15h'!$B:$B,"")</f>
        <v/>
      </c>
      <c r="BQ1154" s="9" t="str">
        <f>_xlfn.XLOOKUP(B1154,'[6]cells down 19042026 9H40'!$B:$B,'[6]cells down 19042026 9H40'!$B:$B,"")</f>
        <v/>
      </c>
      <c r="BR1154" s="9" t="s">
        <v>2720</v>
      </c>
      <c r="BS1154" s="9" t="s">
        <v>5537</v>
      </c>
      <c r="BT1154" s="108"/>
    </row>
    <row r="1155" spans="1:72" s="9" customFormat="1" x14ac:dyDescent="0.35">
      <c r="A1155" s="1" t="s">
        <v>2843</v>
      </c>
      <c r="B1155" s="8" t="s">
        <v>2844</v>
      </c>
      <c r="C1155" s="3" t="str">
        <f>_xlfn.XLOOKUP(B1155,'[1]daily break down'!$D:$D,'[1]daily break down'!$E:$E,"")</f>
        <v>Douala</v>
      </c>
      <c r="D1155" s="1" t="s">
        <v>11</v>
      </c>
      <c r="E1155" s="1" t="s">
        <v>12</v>
      </c>
      <c r="F1155" s="3" t="s">
        <v>31</v>
      </c>
      <c r="G1155" s="1" t="s">
        <v>32</v>
      </c>
      <c r="H1155" s="34" t="str">
        <f>_xlfn.XLOOKUP(B1155,[2]CALCULATION!$B:$B,[2]CALCULATION!$H:$H,"")</f>
        <v>ZTE</v>
      </c>
      <c r="I1155" s="28">
        <v>0</v>
      </c>
      <c r="J1155" s="28">
        <v>0</v>
      </c>
      <c r="K1155" s="28">
        <v>0</v>
      </c>
      <c r="L1155" s="28">
        <v>2.211549711357039E-3</v>
      </c>
      <c r="M1155" s="28">
        <v>0</v>
      </c>
      <c r="N1155" s="28">
        <v>0</v>
      </c>
      <c r="O1155" s="28">
        <v>0</v>
      </c>
      <c r="P1155" s="28">
        <v>0</v>
      </c>
      <c r="Q1155" s="28">
        <v>0</v>
      </c>
      <c r="R1155" s="28">
        <v>0</v>
      </c>
      <c r="S1155" s="93">
        <v>0</v>
      </c>
      <c r="T1155" s="93">
        <f>_xlfn.XLOOKUP(B1155,'[3]Nur des jours'!$B:$B,'[3]Nur des jours'!$U:$U,"")</f>
        <v>0</v>
      </c>
      <c r="U1155" s="93">
        <v>0</v>
      </c>
      <c r="V1155" s="93">
        <v>0</v>
      </c>
      <c r="W1155" s="93">
        <v>0</v>
      </c>
      <c r="X1155" s="93">
        <v>0</v>
      </c>
      <c r="Y1155" s="93">
        <v>0</v>
      </c>
      <c r="Z1155" s="93">
        <v>0</v>
      </c>
      <c r="AA1155" s="93">
        <v>0</v>
      </c>
      <c r="AB1155" s="93">
        <v>2.1453637357212365</v>
      </c>
      <c r="AC1155" s="93">
        <f>_xlfn.XLOOKUP(B1155,'[3]Nur des jours'!$B:$B,'[3]Nur des jours'!$N:$N,"")</f>
        <v>0</v>
      </c>
      <c r="AD1155" s="93">
        <v>0</v>
      </c>
      <c r="AE1155" s="93">
        <v>0</v>
      </c>
      <c r="AF1155" s="93">
        <v>0</v>
      </c>
      <c r="AG1155" s="93"/>
      <c r="AH1155" s="93">
        <v>0</v>
      </c>
      <c r="AI1155" s="93">
        <v>0</v>
      </c>
      <c r="AJ1155" s="93">
        <v>0</v>
      </c>
      <c r="AK1155" s="93">
        <v>0</v>
      </c>
      <c r="AL1155" s="93">
        <v>0</v>
      </c>
      <c r="AM1155" s="49" t="s">
        <v>5559</v>
      </c>
      <c r="AN1155" s="49"/>
      <c r="AO1155" s="48" t="str" cm="1">
        <f t="array" ref="AO1155">IFERROR(_xlfn.IFS(
AQ1155="MPR ISSUE","PDH",
AQ1155="BSS Hardware Issue","BSS",
AQ1155="Sites strategiques, MLL, Pylone, etc.","ENVTECH",
AQ1155="AKTIVCO DEFAUT GE &amp; POWER Cabinet","AKTIVCO",
AQ1155="AKTIVCO Coupure ENEO &amp; Baisse de tension","AKTIVCO GRID ONLY",
AQ1155="Coupure ENEO &amp; Baisse de tension","IHS GRID ONLY",
AQ1155="Defaut GE &amp; POWER Cabinet","IHS",
AQ1155="Sharing","Partners",
AQ1155="Sites strategiques &amp; DataCenter","SST &amp; DC",
AQ1155="Exclu","Exclu",
AQ1155="SAT","SAT",
AQ1155="SPARE-ISSUE","SPARE-ISSUE",
AQ1155="Fiber CAmtel","TRANS_FO_CAMTEL",
AQ1155="Fiber AOF","Fiber AOF",
AQ1155="Projet OCM (HUAWEI)","TRAVAUX-HUAWEI",
AQ1155="Projet OCM (NOKIA)","TRAVAUX-NOKIA",
AQ1155="ACCESS-ISSUE","ACCESS-ISSUE",
AQ1155="Projet OCM (ZTE, NOKIA, autres projets)","TRAVAUX OCM",
AQ1155="No root CAuse","No root cause",
AQ1155="ODU HS","PDH",
AQ1155="IP &amp; VLAN","PDH",
AQ1155="Warehouse HUAWEI","SPARE-ISSUE",
AQ1155="SPARE-HS","SPARE-ISSUE",
AQ1155="Power Telco","BSS",AQ1155="no impacts","no impacts"
),"")</f>
        <v>No root cause</v>
      </c>
      <c r="AP1155" s="48" t="str" cm="1">
        <f t="array" ref="AP1155">IFERROR(_xlfn.IFS(
AQ1155="MPR ISSUE","TX ISSUE",
AQ1155="BSS Hardware Issue","RAN ISSUE",
AQ1155="Sites strategiques, MLL, Pylone, etc.","ENVTECH",
AQ1155="AKTIVCO DEFAUT GE &amp; POWER Cabinet","POWER ISSUE",
AQ1155="AKTIVCO Coupure ENEO &amp; Baisse de tension","POWER ISSUE",
AQ1155="Coupure ENEO &amp; Baisse de tension","POWER ISSUE",
AQ1155="Defaut GE &amp; POWER Cabinet","POWER ISSUE",
AQ1155="Sharing","POWER ISSUE",
AQ1155="Sites strategiques &amp; DataCenter","POWER ISSUE",
AQ1155="Exclu","Exclu",
AQ1155="SAT","TX ISSUE",
AQ1155="SPARE-ISSUE","SPARE-ISSUE",
AQ1155="Fiber CAmtel","TX ISSUE",
AQ1155="Fiber AOF","TX ISSUE",
AQ1155="Projet OCM (HUAWEI)","TRAVAUX-HUAWEI",
AQ1155="Projet OCM (NOKIA)","TRAVAUX -NOKIA",
AQ1155="ACCESS-ISSUE","ACCESS-ISSUE",
AQ1155="Projet OCM (ZTE, NOKIA, autres projets)","TRAVAUX OCM",
AQ1155="No root CAuse","No root cause",
AQ1155="ODU HS","TX ISSUE",
AQ1155="IP &amp; VLAN","TX ISSUE",
AQ1155="Warehouse HUAWEI","SPARE-ISSUE",
AQ1155="SPARE-HS","SPARE-ISSUE",
AQ1155="Power Telco","RAN ISSUE",AQ1155="no impacts","no impacts"
),"")</f>
        <v>No root cause</v>
      </c>
      <c r="AQ1155" s="126" t="s">
        <v>5344</v>
      </c>
      <c r="AR1155" s="48" t="str" cm="1">
        <f t="array" ref="AR1155">IFERROR(_xlfn.IFS(
AQ1155="MPR ISSUE","ACTIVE",
AQ1155="BSS Hardware Issue","ACTIVE",
AQ1155="Sites strategiques, MLL, Pylone, etc.","PASSIVE",
AQ1155="AKTIVCO DEFAUT GE &amp; POWER Cabinet","PASSIVE",
AQ1155="AKTIVCO Coupure ENEO &amp; Baisse de tension","PASSIVE",
AQ1155="Coupure ENEO &amp; Baisse de tension","PASSIVE",
AQ1155="Defaut GE &amp; POWER Cabinet","PASSIVE",
AQ1155="Sharing","PASSIVE",
AQ1155="Sites strategiques &amp; DataCenter","PASSIVE",
AQ1155="Exclu","Exclu",
AQ1155="SAT","ACTIVE",
AQ1155="SPARE-ISSUE","SPARE-ISSUE",
AQ1155="Fiber CAmtel","ACTIVE",
AQ1155="Fiber AOF","ACTIVE",
AQ1155="Projet OCM (HUAWEI)","PLANNED WORKS",
AQ1155="Projet OCM (NOKIA)","PLANNED WORKS",
AQ1155="ACCESS-ISSUE","ACCESS-ISSUE",
AQ1155="Projet OCM (ZTE, NOKIA, autres projets)","PLANNED WORKS",
AQ1155="No root CAuse","No root cause",
AQ1155="ODU HS","ACTIVE",
AQ1155="IP &amp; VLAN","ACTIVE",
AQ1155="Warehouse HUAWEI","SPARE-ISSUE",
AQ1155="SPARE-HS","SPARE-ISSUE",
AQ1155="Power Telco","ACTIVE", AQ1155="no impacts","no impacts"
),"")</f>
        <v>No root cause</v>
      </c>
      <c r="AS1155" s="92" t="s">
        <v>5537</v>
      </c>
      <c r="AT1155" s="98" t="s">
        <v>2844</v>
      </c>
      <c r="AV1155" s="17" t="s">
        <v>5537</v>
      </c>
      <c r="AW1155" s="7" t="s">
        <v>5537</v>
      </c>
      <c r="AX1155" s="6" t="s">
        <v>5537</v>
      </c>
      <c r="AY1155" s="7"/>
      <c r="AZ1155" s="3" t="s">
        <v>5537</v>
      </c>
      <c r="BA1155" s="18" t="s">
        <v>5537</v>
      </c>
      <c r="BB1155" s="18" t="s">
        <v>5537</v>
      </c>
      <c r="BC1155" s="18" t="s">
        <v>5537</v>
      </c>
      <c r="BD1155" s="18" t="s">
        <v>5537</v>
      </c>
      <c r="BE1155" s="18" t="s">
        <v>5537</v>
      </c>
      <c r="BF1155" s="18" t="s">
        <v>5537</v>
      </c>
      <c r="BG1155" s="18" t="s">
        <v>5537</v>
      </c>
      <c r="BH1155" s="18" t="s">
        <v>5537</v>
      </c>
      <c r="BI1155" s="18" t="s">
        <v>5537</v>
      </c>
      <c r="BJ1155" s="18" t="s">
        <v>5537</v>
      </c>
      <c r="BK1155" s="18" t="s">
        <v>5537</v>
      </c>
      <c r="BL1155" s="9" t="s">
        <v>5537</v>
      </c>
      <c r="BM1155" s="14" t="s">
        <v>5537</v>
      </c>
      <c r="BN1155" s="14" t="s">
        <v>5537</v>
      </c>
      <c r="BO1155" s="14" t="str">
        <f>_xlfn.XLOOKUP(B1155,'[4]cell downs 18042026 17h'!$B:$B,'[4]cell downs 18042026 17h'!$B:$B,"")</f>
        <v/>
      </c>
      <c r="BP1155" s="14" t="str">
        <f>_xlfn.XLOOKUP(B1155,'[5]Cells Huawei 19042026 15h'!$B:$B,'[5]Cells Huawei 19042026 15h'!$B:$B,"")</f>
        <v/>
      </c>
      <c r="BQ1155" s="9" t="str">
        <f>_xlfn.XLOOKUP(B1155,'[6]cells down 19042026 9H40'!$B:$B,'[6]cells down 19042026 9H40'!$B:$B,"")</f>
        <v/>
      </c>
      <c r="BR1155" s="9" t="s">
        <v>2844</v>
      </c>
      <c r="BS1155" s="9" t="s">
        <v>12</v>
      </c>
      <c r="BT1155" s="108"/>
    </row>
    <row r="1156" spans="1:72" s="9" customFormat="1" x14ac:dyDescent="0.35">
      <c r="A1156" s="1" t="s">
        <v>2685</v>
      </c>
      <c r="B1156" s="8" t="s">
        <v>2686</v>
      </c>
      <c r="C1156" s="3" t="str">
        <f>_xlfn.XLOOKUP(B1156,'[1]daily break down'!$D:$D,'[1]daily break down'!$E:$E,"")</f>
        <v>Douala</v>
      </c>
      <c r="D1156" s="1" t="s">
        <v>21</v>
      </c>
      <c r="E1156" s="1" t="s">
        <v>30</v>
      </c>
      <c r="F1156" s="3" t="s">
        <v>31</v>
      </c>
      <c r="G1156" s="1" t="s">
        <v>32</v>
      </c>
      <c r="H1156" s="34" t="str">
        <f>_xlfn.XLOOKUP(B1156,[2]CALCULATION!$B:$B,[2]CALCULATION!$H:$H,"")</f>
        <v>ZTE</v>
      </c>
      <c r="I1156" s="28">
        <v>0</v>
      </c>
      <c r="J1156" s="28">
        <v>0</v>
      </c>
      <c r="K1156" s="28">
        <v>0</v>
      </c>
      <c r="L1156" s="28">
        <v>0</v>
      </c>
      <c r="M1156" s="28">
        <v>0</v>
      </c>
      <c r="N1156" s="28">
        <v>0</v>
      </c>
      <c r="O1156" s="28">
        <v>0</v>
      </c>
      <c r="P1156" s="28">
        <v>0</v>
      </c>
      <c r="Q1156" s="28">
        <v>0</v>
      </c>
      <c r="R1156" s="28">
        <v>0</v>
      </c>
      <c r="S1156" s="93">
        <v>0</v>
      </c>
      <c r="T1156" s="93">
        <f>_xlfn.XLOOKUP(B1156,'[3]Nur des jours'!$B:$B,'[3]Nur des jours'!$U:$U,"")</f>
        <v>0</v>
      </c>
      <c r="U1156" s="93">
        <v>0</v>
      </c>
      <c r="V1156" s="93">
        <v>0</v>
      </c>
      <c r="W1156" s="93">
        <v>0</v>
      </c>
      <c r="X1156" s="93">
        <v>0</v>
      </c>
      <c r="Y1156" s="93">
        <v>0</v>
      </c>
      <c r="Z1156" s="93">
        <v>0</v>
      </c>
      <c r="AA1156" s="93">
        <v>0.23922190547123134</v>
      </c>
      <c r="AB1156" s="93">
        <v>0</v>
      </c>
      <c r="AC1156" s="93">
        <f>_xlfn.XLOOKUP(B1156,'[3]Nur des jours'!$B:$B,'[3]Nur des jours'!$N:$N,"")</f>
        <v>0</v>
      </c>
      <c r="AD1156" s="93">
        <v>0</v>
      </c>
      <c r="AE1156" s="93">
        <v>0</v>
      </c>
      <c r="AF1156" s="93">
        <v>0</v>
      </c>
      <c r="AG1156" s="93"/>
      <c r="AH1156" s="93">
        <v>0</v>
      </c>
      <c r="AI1156" s="93">
        <v>0</v>
      </c>
      <c r="AJ1156" s="93">
        <v>0</v>
      </c>
      <c r="AK1156" s="93">
        <v>0</v>
      </c>
      <c r="AL1156" s="93">
        <v>0</v>
      </c>
      <c r="AM1156" s="49" t="s">
        <v>5559</v>
      </c>
      <c r="AN1156" s="49"/>
      <c r="AO1156" s="48" t="str" cm="1">
        <f t="array" ref="AO1156">IFERROR(_xlfn.IFS(
AQ1156="MPR ISSUE","PDH",
AQ1156="BSS Hardware Issue","BSS",
AQ1156="Sites strategiques, MLL, Pylone, etc.","ENVTECH",
AQ1156="AKTIVCO DEFAUT GE &amp; POWER Cabinet","AKTIVCO",
AQ1156="AKTIVCO Coupure ENEO &amp; Baisse de tension","AKTIVCO GRID ONLY",
AQ1156="Coupure ENEO &amp; Baisse de tension","IHS GRID ONLY",
AQ1156="Defaut GE &amp; POWER Cabinet","IHS",
AQ1156="Sharing","Partners",
AQ1156="Sites strategiques &amp; DataCenter","SST &amp; DC",
AQ1156="Exclu","Exclu",
AQ1156="SAT","SAT",
AQ1156="SPARE-ISSUE","SPARE-ISSUE",
AQ1156="Fiber CAmtel","TRANS_FO_CAMTEL",
AQ1156="Fiber AOF","Fiber AOF",
AQ1156="Projet OCM (HUAWEI)","TRAVAUX-HUAWEI",
AQ1156="Projet OCM (NOKIA)","TRAVAUX-NOKIA",
AQ1156="ACCESS-ISSUE","ACCESS-ISSUE",
AQ1156="Projet OCM (ZTE, NOKIA, autres projets)","TRAVAUX OCM",
AQ1156="No root CAuse","No root cause",
AQ1156="ODU HS","PDH",
AQ1156="IP &amp; VLAN","PDH",
AQ1156="Warehouse HUAWEI","SPARE-ISSUE",
AQ1156="SPARE-HS","SPARE-ISSUE",
AQ1156="Power Telco","BSS",AQ1156="no impacts","no impacts"
),"")</f>
        <v>No root cause</v>
      </c>
      <c r="AP1156" s="48" t="str" cm="1">
        <f t="array" ref="AP1156">IFERROR(_xlfn.IFS(
AQ1156="MPR ISSUE","TX ISSUE",
AQ1156="BSS Hardware Issue","RAN ISSUE",
AQ1156="Sites strategiques, MLL, Pylone, etc.","ENVTECH",
AQ1156="AKTIVCO DEFAUT GE &amp; POWER Cabinet","POWER ISSUE",
AQ1156="AKTIVCO Coupure ENEO &amp; Baisse de tension","POWER ISSUE",
AQ1156="Coupure ENEO &amp; Baisse de tension","POWER ISSUE",
AQ1156="Defaut GE &amp; POWER Cabinet","POWER ISSUE",
AQ1156="Sharing","POWER ISSUE",
AQ1156="Sites strategiques &amp; DataCenter","POWER ISSUE",
AQ1156="Exclu","Exclu",
AQ1156="SAT","TX ISSUE",
AQ1156="SPARE-ISSUE","SPARE-ISSUE",
AQ1156="Fiber CAmtel","TX ISSUE",
AQ1156="Fiber AOF","TX ISSUE",
AQ1156="Projet OCM (HUAWEI)","TRAVAUX-HUAWEI",
AQ1156="Projet OCM (NOKIA)","TRAVAUX -NOKIA",
AQ1156="ACCESS-ISSUE","ACCESS-ISSUE",
AQ1156="Projet OCM (ZTE, NOKIA, autres projets)","TRAVAUX OCM",
AQ1156="No root CAuse","No root cause",
AQ1156="ODU HS","TX ISSUE",
AQ1156="IP &amp; VLAN","TX ISSUE",
AQ1156="Warehouse HUAWEI","SPARE-ISSUE",
AQ1156="SPARE-HS","SPARE-ISSUE",
AQ1156="Power Telco","RAN ISSUE",AQ1156="no impacts","no impacts"
),"")</f>
        <v>No root cause</v>
      </c>
      <c r="AQ1156" s="67" t="s">
        <v>5344</v>
      </c>
      <c r="AR1156" s="48" t="str" cm="1">
        <f t="array" ref="AR1156">IFERROR(_xlfn.IFS(
AQ1156="MPR ISSUE","ACTIVE",
AQ1156="BSS Hardware Issue","ACTIVE",
AQ1156="Sites strategiques, MLL, Pylone, etc.","PASSIVE",
AQ1156="AKTIVCO DEFAUT GE &amp; POWER Cabinet","PASSIVE",
AQ1156="AKTIVCO Coupure ENEO &amp; Baisse de tension","PASSIVE",
AQ1156="Coupure ENEO &amp; Baisse de tension","PASSIVE",
AQ1156="Defaut GE &amp; POWER Cabinet","PASSIVE",
AQ1156="Sharing","PASSIVE",
AQ1156="Sites strategiques &amp; DataCenter","PASSIVE",
AQ1156="Exclu","Exclu",
AQ1156="SAT","ACTIVE",
AQ1156="SPARE-ISSUE","SPARE-ISSUE",
AQ1156="Fiber CAmtel","ACTIVE",
AQ1156="Fiber AOF","ACTIVE",
AQ1156="Projet OCM (HUAWEI)","PLANNED WORKS",
AQ1156="Projet OCM (NOKIA)","PLANNED WORKS",
AQ1156="ACCESS-ISSUE","ACCESS-ISSUE",
AQ1156="Projet OCM (ZTE, NOKIA, autres projets)","PLANNED WORKS",
AQ1156="No root CAuse","No root cause",
AQ1156="ODU HS","ACTIVE",
AQ1156="IP &amp; VLAN","ACTIVE",
AQ1156="Warehouse HUAWEI","SPARE-ISSUE",
AQ1156="SPARE-HS","SPARE-ISSUE",
AQ1156="Power Telco","ACTIVE", AQ1156="no impacts","no impacts"
),"")</f>
        <v>No root cause</v>
      </c>
      <c r="AS1156" s="92" t="s">
        <v>5537</v>
      </c>
      <c r="AT1156" s="98" t="s">
        <v>2686</v>
      </c>
      <c r="AV1156" s="17" t="s">
        <v>5537</v>
      </c>
      <c r="AW1156" s="7" t="s">
        <v>5537</v>
      </c>
      <c r="AX1156" s="6" t="s">
        <v>5537</v>
      </c>
      <c r="AY1156" s="7"/>
      <c r="AZ1156" s="3" t="s">
        <v>5537</v>
      </c>
      <c r="BA1156" s="18" t="s">
        <v>5537</v>
      </c>
      <c r="BB1156" s="18" t="s">
        <v>5537</v>
      </c>
      <c r="BC1156" s="18" t="s">
        <v>5537</v>
      </c>
      <c r="BD1156" s="18" t="s">
        <v>5537</v>
      </c>
      <c r="BE1156" s="18" t="s">
        <v>5537</v>
      </c>
      <c r="BF1156" s="18" t="s">
        <v>5537</v>
      </c>
      <c r="BG1156" s="18" t="s">
        <v>5537</v>
      </c>
      <c r="BH1156" s="18" t="s">
        <v>5537</v>
      </c>
      <c r="BI1156" s="18" t="s">
        <v>5537</v>
      </c>
      <c r="BJ1156" s="18" t="s">
        <v>5537</v>
      </c>
      <c r="BK1156" s="18" t="s">
        <v>5537</v>
      </c>
      <c r="BL1156" s="9" t="s">
        <v>5537</v>
      </c>
      <c r="BM1156" s="14" t="s">
        <v>5537</v>
      </c>
      <c r="BN1156" s="14" t="s">
        <v>5537</v>
      </c>
      <c r="BO1156" s="14" t="str">
        <f>_xlfn.XLOOKUP(B1156,'[4]cell downs 18042026 17h'!$B:$B,'[4]cell downs 18042026 17h'!$B:$B,"")</f>
        <v/>
      </c>
      <c r="BP1156" s="14" t="str">
        <f>_xlfn.XLOOKUP(B1156,'[5]Cells Huawei 19042026 15h'!$B:$B,'[5]Cells Huawei 19042026 15h'!$B:$B,"")</f>
        <v/>
      </c>
      <c r="BQ1156" s="9" t="str">
        <f>_xlfn.XLOOKUP(B1156,'[6]cells down 19042026 9H40'!$B:$B,'[6]cells down 19042026 9H40'!$B:$B,"")</f>
        <v/>
      </c>
      <c r="BR1156" s="9" t="s">
        <v>5537</v>
      </c>
      <c r="BS1156" s="9" t="s">
        <v>12</v>
      </c>
      <c r="BT1156" s="108"/>
    </row>
    <row r="1157" spans="1:72" s="9" customFormat="1" x14ac:dyDescent="0.35">
      <c r="A1157" s="1" t="s">
        <v>26</v>
      </c>
      <c r="B1157" s="8" t="s">
        <v>27</v>
      </c>
      <c r="C1157" s="3" t="str">
        <f>_xlfn.XLOOKUP(B1157,'[1]daily break down'!$D:$D,'[1]daily break down'!$E:$E,"")</f>
        <v>Garoua</v>
      </c>
      <c r="D1157" s="1" t="s">
        <v>11</v>
      </c>
      <c r="E1157" s="1" t="s">
        <v>12</v>
      </c>
      <c r="F1157" s="3" t="s">
        <v>23</v>
      </c>
      <c r="G1157" s="1" t="s">
        <v>24</v>
      </c>
      <c r="H1157" s="32" t="str">
        <f>_xlfn.XLOOKUP(B1157,[2]CALCULATION!$B:$B,[2]CALCULATION!$H:$H,"")</f>
        <v>Huawei</v>
      </c>
      <c r="I1157" s="28">
        <v>0</v>
      </c>
      <c r="J1157" s="28">
        <v>0</v>
      </c>
      <c r="K1157" s="28">
        <v>0</v>
      </c>
      <c r="L1157" s="28">
        <v>0</v>
      </c>
      <c r="M1157" s="28">
        <v>0</v>
      </c>
      <c r="N1157" s="28">
        <v>0</v>
      </c>
      <c r="O1157" s="28">
        <v>0</v>
      </c>
      <c r="P1157" s="28">
        <v>0</v>
      </c>
      <c r="Q1157" s="28">
        <v>0</v>
      </c>
      <c r="R1157" s="28">
        <v>0</v>
      </c>
      <c r="S1157" s="93">
        <v>0</v>
      </c>
      <c r="T1157" s="93">
        <f>_xlfn.XLOOKUP(B1157,'[3]Nur des jours'!$B:$B,'[3]Nur des jours'!$U:$U,"")</f>
        <v>0</v>
      </c>
      <c r="U1157" s="93">
        <v>0</v>
      </c>
      <c r="V1157" s="93">
        <v>0</v>
      </c>
      <c r="W1157" s="93">
        <v>0</v>
      </c>
      <c r="X1157" s="93">
        <v>0</v>
      </c>
      <c r="Y1157" s="93">
        <v>0</v>
      </c>
      <c r="Z1157" s="93">
        <v>0</v>
      </c>
      <c r="AA1157" s="93">
        <v>0</v>
      </c>
      <c r="AB1157" s="93">
        <v>0</v>
      </c>
      <c r="AC1157" s="93">
        <f>_xlfn.XLOOKUP(B1157,'[3]Nur des jours'!$B:$B,'[3]Nur des jours'!$N:$N,"")</f>
        <v>0</v>
      </c>
      <c r="AD1157" s="93">
        <v>0</v>
      </c>
      <c r="AE1157" s="93">
        <v>0</v>
      </c>
      <c r="AF1157" s="93">
        <v>0</v>
      </c>
      <c r="AG1157" s="93"/>
      <c r="AH1157" s="93">
        <v>0</v>
      </c>
      <c r="AI1157" s="93">
        <v>0</v>
      </c>
      <c r="AJ1157" s="93">
        <v>0</v>
      </c>
      <c r="AK1157" s="93">
        <v>0</v>
      </c>
      <c r="AL1157" s="93">
        <v>0</v>
      </c>
      <c r="AM1157" s="49" t="s">
        <v>5559</v>
      </c>
      <c r="AN1157" s="49"/>
      <c r="AO1157" s="48" t="str" cm="1">
        <f t="array" ref="AO1157">IFERROR(_xlfn.IFS(
AQ1157="MPR ISSUE","PDH",
AQ1157="BSS Hardware Issue","BSS",
AQ1157="Sites strategiques, MLL, Pylone, etc.","ENVTECH",
AQ1157="AKTIVCO DEFAUT GE &amp; POWER Cabinet","AKTIVCO",
AQ1157="AKTIVCO Coupure ENEO &amp; Baisse de tension","AKTIVCO GRID ONLY",
AQ1157="Coupure ENEO &amp; Baisse de tension","IHS GRID ONLY",
AQ1157="Defaut GE &amp; POWER Cabinet","IHS",
AQ1157="Sharing","Partners",
AQ1157="Sites strategiques &amp; DataCenter","SST &amp; DC",
AQ1157="Exclu","Exclu",
AQ1157="SAT","SAT",
AQ1157="SPARE-ISSUE","SPARE-ISSUE",
AQ1157="Fiber CAmtel","TRANS_FO_CAMTEL",
AQ1157="Fiber AOF","Fiber AOF",
AQ1157="Projet OCM (HUAWEI)","TRAVAUX-HUAWEI",
AQ1157="Projet OCM (NOKIA)","TRAVAUX-NOKIA",
AQ1157="ACCESS-ISSUE","ACCESS-ISSUE",
AQ1157="Projet OCM (ZTE, NOKIA, autres projets)","TRAVAUX OCM",
AQ1157="No root CAuse","No root cause",
AQ1157="ODU HS","PDH",
AQ1157="IP &amp; VLAN","PDH",
AQ1157="Warehouse HUAWEI","SPARE-ISSUE",
AQ1157="SPARE-HS","SPARE-ISSUE",
AQ1157="Power Telco","BSS",AQ1157="no impacts","no impacts"
),"")</f>
        <v>No root cause</v>
      </c>
      <c r="AP1157" s="48" t="str" cm="1">
        <f t="array" ref="AP1157">IFERROR(_xlfn.IFS(
AQ1157="MPR ISSUE","TX ISSUE",
AQ1157="BSS Hardware Issue","RAN ISSUE",
AQ1157="Sites strategiques, MLL, Pylone, etc.","ENVTECH",
AQ1157="AKTIVCO DEFAUT GE &amp; POWER Cabinet","POWER ISSUE",
AQ1157="AKTIVCO Coupure ENEO &amp; Baisse de tension","POWER ISSUE",
AQ1157="Coupure ENEO &amp; Baisse de tension","POWER ISSUE",
AQ1157="Defaut GE &amp; POWER Cabinet","POWER ISSUE",
AQ1157="Sharing","POWER ISSUE",
AQ1157="Sites strategiques &amp; DataCenter","POWER ISSUE",
AQ1157="Exclu","Exclu",
AQ1157="SAT","TX ISSUE",
AQ1157="SPARE-ISSUE","SPARE-ISSUE",
AQ1157="Fiber CAmtel","TX ISSUE",
AQ1157="Fiber AOF","TX ISSUE",
AQ1157="Projet OCM (HUAWEI)","TRAVAUX-HUAWEI",
AQ1157="Projet OCM (NOKIA)","TRAVAUX -NOKIA",
AQ1157="ACCESS-ISSUE","ACCESS-ISSUE",
AQ1157="Projet OCM (ZTE, NOKIA, autres projets)","TRAVAUX OCM",
AQ1157="No root CAuse","No root cause",
AQ1157="ODU HS","TX ISSUE",
AQ1157="IP &amp; VLAN","TX ISSUE",
AQ1157="Warehouse HUAWEI","SPARE-ISSUE",
AQ1157="SPARE-HS","SPARE-ISSUE",
AQ1157="Power Telco","RAN ISSUE",AQ1157="no impacts","no impacts"
),"")</f>
        <v>No root cause</v>
      </c>
      <c r="AQ1157" s="126" t="s">
        <v>5344</v>
      </c>
      <c r="AR1157" s="48" t="str" cm="1">
        <f t="array" ref="AR1157">IFERROR(_xlfn.IFS(
AQ1157="MPR ISSUE","ACTIVE",
AQ1157="BSS Hardware Issue","ACTIVE",
AQ1157="Sites strategiques, MLL, Pylone, etc.","PASSIVE",
AQ1157="AKTIVCO DEFAUT GE &amp; POWER Cabinet","PASSIVE",
AQ1157="AKTIVCO Coupure ENEO &amp; Baisse de tension","PASSIVE",
AQ1157="Coupure ENEO &amp; Baisse de tension","PASSIVE",
AQ1157="Defaut GE &amp; POWER Cabinet","PASSIVE",
AQ1157="Sharing","PASSIVE",
AQ1157="Sites strategiques &amp; DataCenter","PASSIVE",
AQ1157="Exclu","Exclu",
AQ1157="SAT","ACTIVE",
AQ1157="SPARE-ISSUE","SPARE-ISSUE",
AQ1157="Fiber CAmtel","ACTIVE",
AQ1157="Fiber AOF","ACTIVE",
AQ1157="Projet OCM (HUAWEI)","PLANNED WORKS",
AQ1157="Projet OCM (NOKIA)","PLANNED WORKS",
AQ1157="ACCESS-ISSUE","ACCESS-ISSUE",
AQ1157="Projet OCM (ZTE, NOKIA, autres projets)","PLANNED WORKS",
AQ1157="No root CAuse","No root cause",
AQ1157="ODU HS","ACTIVE",
AQ1157="IP &amp; VLAN","ACTIVE",
AQ1157="Warehouse HUAWEI","SPARE-ISSUE",
AQ1157="SPARE-HS","SPARE-ISSUE",
AQ1157="Power Telco","ACTIVE", AQ1157="no impacts","no impacts"
),"")</f>
        <v>No root cause</v>
      </c>
      <c r="AS1157" s="92" t="s">
        <v>5537</v>
      </c>
      <c r="AT1157" s="98" t="s">
        <v>27</v>
      </c>
      <c r="AV1157" s="17" t="s">
        <v>5537</v>
      </c>
      <c r="AW1157" s="7" t="s">
        <v>5537</v>
      </c>
      <c r="AX1157" s="6" t="s">
        <v>5537</v>
      </c>
      <c r="AY1157" s="7"/>
      <c r="AZ1157" s="3" t="s">
        <v>5537</v>
      </c>
      <c r="BA1157" s="18" t="s">
        <v>5537</v>
      </c>
      <c r="BB1157" s="18" t="s">
        <v>5537</v>
      </c>
      <c r="BC1157" s="18" t="s">
        <v>5537</v>
      </c>
      <c r="BD1157" s="18" t="s">
        <v>5537</v>
      </c>
      <c r="BE1157" s="18" t="s">
        <v>5537</v>
      </c>
      <c r="BF1157" s="18" t="s">
        <v>5537</v>
      </c>
      <c r="BG1157" s="18" t="s">
        <v>5537</v>
      </c>
      <c r="BH1157" s="18" t="s">
        <v>5537</v>
      </c>
      <c r="BI1157" s="18" t="s">
        <v>5537</v>
      </c>
      <c r="BJ1157" s="18" t="s">
        <v>5537</v>
      </c>
      <c r="BK1157" s="18" t="s">
        <v>5537</v>
      </c>
      <c r="BL1157" s="9" t="s">
        <v>5537</v>
      </c>
      <c r="BM1157" s="14" t="s">
        <v>5537</v>
      </c>
      <c r="BN1157" s="14" t="s">
        <v>5537</v>
      </c>
      <c r="BO1157" s="14" t="str">
        <f>_xlfn.XLOOKUP(B1157,'[4]cell downs 18042026 17h'!$B:$B,'[4]cell downs 18042026 17h'!$B:$B,"")</f>
        <v/>
      </c>
      <c r="BP1157" s="14" t="str">
        <f>_xlfn.XLOOKUP(B1157,'[5]Cells Huawei 19042026 15h'!$B:$B,'[5]Cells Huawei 19042026 15h'!$B:$B,"")</f>
        <v/>
      </c>
      <c r="BQ1157" s="9" t="str">
        <f>_xlfn.XLOOKUP(B1157,'[6]cells down 19042026 9H40'!$B:$B,'[6]cells down 19042026 9H40'!$B:$B,"")</f>
        <v/>
      </c>
      <c r="BR1157" s="9" t="s">
        <v>27</v>
      </c>
      <c r="BS1157" s="9" t="s">
        <v>12</v>
      </c>
      <c r="BT1157" s="108"/>
    </row>
    <row r="1158" spans="1:72" s="9" customFormat="1" x14ac:dyDescent="0.35">
      <c r="A1158" s="1" t="s">
        <v>1891</v>
      </c>
      <c r="B1158" s="8" t="s">
        <v>1892</v>
      </c>
      <c r="C1158" s="3" t="str">
        <f>_xlfn.XLOOKUP(B1158,'[1]daily break down'!$D:$D,'[1]daily break down'!$E:$E,"")</f>
        <v>Yaounde</v>
      </c>
      <c r="D1158" s="1" t="s">
        <v>11</v>
      </c>
      <c r="E1158" s="1" t="s">
        <v>145</v>
      </c>
      <c r="F1158" s="3" t="s">
        <v>37</v>
      </c>
      <c r="G1158" s="1" t="s">
        <v>38</v>
      </c>
      <c r="H1158" s="34" t="str">
        <f>_xlfn.XLOOKUP(B1158,[2]CALCULATION!$B:$B,[2]CALCULATION!$H:$H,"")</f>
        <v>ZTE</v>
      </c>
      <c r="I1158" s="28">
        <v>0</v>
      </c>
      <c r="J1158" s="28">
        <v>7.5989629361531663E-17</v>
      </c>
      <c r="K1158" s="28">
        <v>0</v>
      </c>
      <c r="L1158" s="28">
        <v>0.38814480942148699</v>
      </c>
      <c r="M1158" s="28">
        <v>0</v>
      </c>
      <c r="N1158" s="28">
        <v>0</v>
      </c>
      <c r="O1158" s="28">
        <v>3.4756287221808466</v>
      </c>
      <c r="P1158" s="28">
        <v>0</v>
      </c>
      <c r="Q1158" s="28">
        <v>1.1579372093185777E-16</v>
      </c>
      <c r="R1158" s="28">
        <v>1.5921636628130443E-16</v>
      </c>
      <c r="S1158" s="93">
        <v>0</v>
      </c>
      <c r="T1158" s="93">
        <f>_xlfn.XLOOKUP(B1158,'[3]Nur des jours'!$B:$B,'[3]Nur des jours'!$U:$U,"")</f>
        <v>7.2371075582411097E-17</v>
      </c>
      <c r="U1158" s="93">
        <v>0.23146364640316341</v>
      </c>
      <c r="V1158" s="93">
        <v>0</v>
      </c>
      <c r="W1158" s="93">
        <v>5.7896860465928885E-17</v>
      </c>
      <c r="X1158" s="93">
        <v>0</v>
      </c>
      <c r="Y1158" s="93">
        <v>0</v>
      </c>
      <c r="Z1158" s="93">
        <v>0</v>
      </c>
      <c r="AA1158" s="93">
        <v>0</v>
      </c>
      <c r="AB1158" s="93">
        <v>0</v>
      </c>
      <c r="AC1158" s="93">
        <f>_xlfn.XLOOKUP(B1158,'[3]Nur des jours'!$B:$B,'[3]Nur des jours'!$N:$N,"")</f>
        <v>0</v>
      </c>
      <c r="AD1158" s="93">
        <v>0</v>
      </c>
      <c r="AE1158" s="93">
        <v>0</v>
      </c>
      <c r="AF1158" s="93">
        <v>0</v>
      </c>
      <c r="AG1158" s="93"/>
      <c r="AH1158" s="93">
        <v>0</v>
      </c>
      <c r="AI1158" s="93">
        <v>0</v>
      </c>
      <c r="AJ1158" s="93">
        <v>0</v>
      </c>
      <c r="AK1158" s="93">
        <v>0</v>
      </c>
      <c r="AL1158" s="93">
        <v>0</v>
      </c>
      <c r="AM1158" s="49" t="s">
        <v>5559</v>
      </c>
      <c r="AN1158" s="49"/>
      <c r="AO1158" s="48" t="str" cm="1">
        <f t="array" ref="AO1158">IFERROR(_xlfn.IFS(
AQ1158="MPR ISSUE","PDH",
AQ1158="BSS Hardware Issue","BSS",
AQ1158="Sites strategiques, MLL, Pylone, etc.","ENVTECH",
AQ1158="AKTIVCO DEFAUT GE &amp; POWER Cabinet","AKTIVCO",
AQ1158="AKTIVCO Coupure ENEO &amp; Baisse de tension","AKTIVCO GRID ONLY",
AQ1158="Coupure ENEO &amp; Baisse de tension","IHS GRID ONLY",
AQ1158="Defaut GE &amp; POWER Cabinet","IHS",
AQ1158="Sharing","Partners",
AQ1158="Sites strategiques &amp; DataCenter","SST &amp; DC",
AQ1158="Exclu","Exclu",
AQ1158="SAT","SAT",
AQ1158="SPARE-ISSUE","SPARE-ISSUE",
AQ1158="Fiber CAmtel","TRANS_FO_CAMTEL",
AQ1158="Fiber AOF","Fiber AOF",
AQ1158="Projet OCM (HUAWEI)","TRAVAUX-HUAWEI",
AQ1158="Projet OCM (NOKIA)","TRAVAUX-NOKIA",
AQ1158="ACCESS-ISSUE","ACCESS-ISSUE",
AQ1158="Projet OCM (ZTE, NOKIA, autres projets)","TRAVAUX OCM",
AQ1158="No root CAuse","No root cause",
AQ1158="ODU HS","PDH",
AQ1158="IP &amp; VLAN","PDH",
AQ1158="Warehouse HUAWEI","SPARE-ISSUE",
AQ1158="SPARE-HS","SPARE-ISSUE",
AQ1158="Power Telco","BSS",AQ1158="no impacts","no impacts"
),"")</f>
        <v>No root cause</v>
      </c>
      <c r="AP1158" s="48" t="str" cm="1">
        <f t="array" ref="AP1158">IFERROR(_xlfn.IFS(
AQ1158="MPR ISSUE","TX ISSUE",
AQ1158="BSS Hardware Issue","RAN ISSUE",
AQ1158="Sites strategiques, MLL, Pylone, etc.","ENVTECH",
AQ1158="AKTIVCO DEFAUT GE &amp; POWER Cabinet","POWER ISSUE",
AQ1158="AKTIVCO Coupure ENEO &amp; Baisse de tension","POWER ISSUE",
AQ1158="Coupure ENEO &amp; Baisse de tension","POWER ISSUE",
AQ1158="Defaut GE &amp; POWER Cabinet","POWER ISSUE",
AQ1158="Sharing","POWER ISSUE",
AQ1158="Sites strategiques &amp; DataCenter","POWER ISSUE",
AQ1158="Exclu","Exclu",
AQ1158="SAT","TX ISSUE",
AQ1158="SPARE-ISSUE","SPARE-ISSUE",
AQ1158="Fiber CAmtel","TX ISSUE",
AQ1158="Fiber AOF","TX ISSUE",
AQ1158="Projet OCM (HUAWEI)","TRAVAUX-HUAWEI",
AQ1158="Projet OCM (NOKIA)","TRAVAUX -NOKIA",
AQ1158="ACCESS-ISSUE","ACCESS-ISSUE",
AQ1158="Projet OCM (ZTE, NOKIA, autres projets)","TRAVAUX OCM",
AQ1158="No root CAuse","No root cause",
AQ1158="ODU HS","TX ISSUE",
AQ1158="IP &amp; VLAN","TX ISSUE",
AQ1158="Warehouse HUAWEI","SPARE-ISSUE",
AQ1158="SPARE-HS","SPARE-ISSUE",
AQ1158="Power Telco","RAN ISSUE",AQ1158="no impacts","no impacts"
),"")</f>
        <v>No root cause</v>
      </c>
      <c r="AQ1158" s="126" t="s">
        <v>5344</v>
      </c>
      <c r="AR1158" s="48" t="str" cm="1">
        <f t="array" ref="AR1158">IFERROR(_xlfn.IFS(
AQ1158="MPR ISSUE","ACTIVE",
AQ1158="BSS Hardware Issue","ACTIVE",
AQ1158="Sites strategiques, MLL, Pylone, etc.","PASSIVE",
AQ1158="AKTIVCO DEFAUT GE &amp; POWER Cabinet","PASSIVE",
AQ1158="AKTIVCO Coupure ENEO &amp; Baisse de tension","PASSIVE",
AQ1158="Coupure ENEO &amp; Baisse de tension","PASSIVE",
AQ1158="Defaut GE &amp; POWER Cabinet","PASSIVE",
AQ1158="Sharing","PASSIVE",
AQ1158="Sites strategiques &amp; DataCenter","PASSIVE",
AQ1158="Exclu","Exclu",
AQ1158="SAT","ACTIVE",
AQ1158="SPARE-ISSUE","SPARE-ISSUE",
AQ1158="Fiber CAmtel","ACTIVE",
AQ1158="Fiber AOF","ACTIVE",
AQ1158="Projet OCM (HUAWEI)","PLANNED WORKS",
AQ1158="Projet OCM (NOKIA)","PLANNED WORKS",
AQ1158="ACCESS-ISSUE","ACCESS-ISSUE",
AQ1158="Projet OCM (ZTE, NOKIA, autres projets)","PLANNED WORKS",
AQ1158="No root CAuse","No root cause",
AQ1158="ODU HS","ACTIVE",
AQ1158="IP &amp; VLAN","ACTIVE",
AQ1158="Warehouse HUAWEI","SPARE-ISSUE",
AQ1158="SPARE-HS","SPARE-ISSUE",
AQ1158="Power Telco","ACTIVE", AQ1158="no impacts","no impacts"
),"")</f>
        <v>No root cause</v>
      </c>
      <c r="AS1158" s="92" t="s">
        <v>5537</v>
      </c>
      <c r="AT1158" s="98" t="s">
        <v>1892</v>
      </c>
      <c r="AV1158" s="17" t="s">
        <v>5537</v>
      </c>
      <c r="AW1158" s="7" t="s">
        <v>5537</v>
      </c>
      <c r="AX1158" s="6" t="s">
        <v>5537</v>
      </c>
      <c r="AY1158" s="7"/>
      <c r="AZ1158" s="3" t="s">
        <v>5537</v>
      </c>
      <c r="BA1158" s="18" t="s">
        <v>5537</v>
      </c>
      <c r="BB1158" s="18" t="s">
        <v>5537</v>
      </c>
      <c r="BC1158" s="18" t="s">
        <v>5537</v>
      </c>
      <c r="BD1158" s="18" t="s">
        <v>5537</v>
      </c>
      <c r="BE1158" s="18" t="s">
        <v>5537</v>
      </c>
      <c r="BF1158" s="18" t="s">
        <v>5537</v>
      </c>
      <c r="BG1158" s="18" t="s">
        <v>5537</v>
      </c>
      <c r="BH1158" s="18" t="s">
        <v>5537</v>
      </c>
      <c r="BI1158" s="18" t="s">
        <v>5537</v>
      </c>
      <c r="BJ1158" s="18" t="s">
        <v>5537</v>
      </c>
      <c r="BK1158" s="18" t="s">
        <v>5537</v>
      </c>
      <c r="BL1158" s="9" t="s">
        <v>5537</v>
      </c>
      <c r="BM1158" s="14" t="s">
        <v>5537</v>
      </c>
      <c r="BN1158" s="14" t="s">
        <v>5537</v>
      </c>
      <c r="BO1158" s="14" t="str">
        <f>_xlfn.XLOOKUP(B1158,'[4]cell downs 18042026 17h'!$B:$B,'[4]cell downs 18042026 17h'!$B:$B,"")</f>
        <v/>
      </c>
      <c r="BP1158" s="14" t="str">
        <f>_xlfn.XLOOKUP(B1158,'[5]Cells Huawei 19042026 15h'!$B:$B,'[5]Cells Huawei 19042026 15h'!$B:$B,"")</f>
        <v/>
      </c>
      <c r="BQ1158" s="9" t="str">
        <f>_xlfn.XLOOKUP(B1158,'[6]cells down 19042026 9H40'!$B:$B,'[6]cells down 19042026 9H40'!$B:$B,"")</f>
        <v/>
      </c>
      <c r="BR1158" s="9" t="s">
        <v>1892</v>
      </c>
      <c r="BS1158" s="9" t="s">
        <v>5537</v>
      </c>
      <c r="BT1158" s="108"/>
    </row>
    <row r="1159" spans="1:72" s="9" customFormat="1" x14ac:dyDescent="0.35">
      <c r="A1159" s="1" t="s">
        <v>1403</v>
      </c>
      <c r="B1159" s="8" t="s">
        <v>1404</v>
      </c>
      <c r="C1159" s="3" t="str">
        <f>_xlfn.XLOOKUP(B1159,'[1]daily break down'!$D:$D,'[1]daily break down'!$E:$E,"")</f>
        <v>Douala</v>
      </c>
      <c r="D1159" s="1" t="s">
        <v>21</v>
      </c>
      <c r="E1159" s="1" t="s">
        <v>30</v>
      </c>
      <c r="F1159" s="3" t="s">
        <v>31</v>
      </c>
      <c r="G1159" s="1" t="s">
        <v>32</v>
      </c>
      <c r="H1159" s="34" t="str">
        <f>_xlfn.XLOOKUP(B1159,[2]CALCULATION!$B:$B,[2]CALCULATION!$H:$H,"")</f>
        <v>ZTE</v>
      </c>
      <c r="I1159" s="28">
        <v>2.1355901128033032</v>
      </c>
      <c r="J1159" s="28">
        <v>0</v>
      </c>
      <c r="K1159" s="28">
        <v>1.5400946828637718</v>
      </c>
      <c r="L1159" s="28">
        <v>12.605637168873933</v>
      </c>
      <c r="M1159" s="28">
        <v>3.6391763903513659</v>
      </c>
      <c r="N1159" s="28">
        <v>0</v>
      </c>
      <c r="O1159" s="28">
        <v>0</v>
      </c>
      <c r="P1159" s="28">
        <v>5.7912104453633084</v>
      </c>
      <c r="Q1159" s="28">
        <v>0</v>
      </c>
      <c r="R1159" s="28">
        <v>0</v>
      </c>
      <c r="S1159" s="93">
        <v>0</v>
      </c>
      <c r="T1159" s="93">
        <f>_xlfn.XLOOKUP(B1159,'[3]Nur des jours'!$B:$B,'[3]Nur des jours'!$U:$U,"")</f>
        <v>22.107185967075022</v>
      </c>
      <c r="U1159" s="93">
        <v>0</v>
      </c>
      <c r="V1159" s="93">
        <v>6.2912525361481393</v>
      </c>
      <c r="W1159" s="93">
        <v>22.107185967075022</v>
      </c>
      <c r="X1159" s="93">
        <v>0</v>
      </c>
      <c r="Y1159" s="93">
        <v>0</v>
      </c>
      <c r="Z1159" s="93">
        <v>0</v>
      </c>
      <c r="AA1159" s="93">
        <v>0</v>
      </c>
      <c r="AB1159" s="93">
        <v>43.513328510728158</v>
      </c>
      <c r="AC1159" s="93">
        <f>_xlfn.XLOOKUP(B1159,'[3]Nur des jours'!$B:$B,'[3]Nur des jours'!$N:$N,"")</f>
        <v>0</v>
      </c>
      <c r="AD1159" s="93">
        <v>0</v>
      </c>
      <c r="AE1159" s="93">
        <v>0</v>
      </c>
      <c r="AF1159" s="93">
        <v>0</v>
      </c>
      <c r="AG1159" s="93"/>
      <c r="AH1159" s="93">
        <v>0</v>
      </c>
      <c r="AI1159" s="93">
        <v>0</v>
      </c>
      <c r="AJ1159" s="93">
        <v>0</v>
      </c>
      <c r="AK1159" s="93">
        <v>0</v>
      </c>
      <c r="AL1159" s="93">
        <v>0</v>
      </c>
      <c r="AM1159" s="49" t="s">
        <v>5559</v>
      </c>
      <c r="AN1159" s="49"/>
      <c r="AO1159" s="48" t="str" cm="1">
        <f t="array" ref="AO1159">IFERROR(_xlfn.IFS(
AQ1159="MPR ISSUE","PDH",
AQ1159="BSS Hardware Issue","BSS",
AQ1159="Sites strategiques, MLL, Pylone, etc.","ENVTECH",
AQ1159="AKTIVCO DEFAUT GE &amp; POWER Cabinet","AKTIVCO",
AQ1159="AKTIVCO Coupure ENEO &amp; Baisse de tension","AKTIVCO GRID ONLY",
AQ1159="Coupure ENEO &amp; Baisse de tension","IHS GRID ONLY",
AQ1159="Defaut GE &amp; POWER Cabinet","IHS",
AQ1159="Sharing","Partners",
AQ1159="Sites strategiques &amp; DataCenter","SST &amp; DC",
AQ1159="Exclu","Exclu",
AQ1159="SAT","SAT",
AQ1159="SPARE-ISSUE","SPARE-ISSUE",
AQ1159="Fiber CAmtel","TRANS_FO_CAMTEL",
AQ1159="Fiber AOF","Fiber AOF",
AQ1159="Projet OCM (HUAWEI)","TRAVAUX-HUAWEI",
AQ1159="Projet OCM (NOKIA)","TRAVAUX-NOKIA",
AQ1159="ACCESS-ISSUE","ACCESS-ISSUE",
AQ1159="Projet OCM (ZTE, NOKIA, autres projets)","TRAVAUX OCM",
AQ1159="No root CAuse","No root cause",
AQ1159="ODU HS","PDH",
AQ1159="IP &amp; VLAN","PDH",
AQ1159="Warehouse HUAWEI","SPARE-ISSUE",
AQ1159="SPARE-HS","SPARE-ISSUE",
AQ1159="Power Telco","BSS",AQ1159="no impacts","no impacts"
),"")</f>
        <v>No root cause</v>
      </c>
      <c r="AP1159" s="48" t="str" cm="1">
        <f t="array" ref="AP1159">IFERROR(_xlfn.IFS(
AQ1159="MPR ISSUE","TX ISSUE",
AQ1159="BSS Hardware Issue","RAN ISSUE",
AQ1159="Sites strategiques, MLL, Pylone, etc.","ENVTECH",
AQ1159="AKTIVCO DEFAUT GE &amp; POWER Cabinet","POWER ISSUE",
AQ1159="AKTIVCO Coupure ENEO &amp; Baisse de tension","POWER ISSUE",
AQ1159="Coupure ENEO &amp; Baisse de tension","POWER ISSUE",
AQ1159="Defaut GE &amp; POWER Cabinet","POWER ISSUE",
AQ1159="Sharing","POWER ISSUE",
AQ1159="Sites strategiques &amp; DataCenter","POWER ISSUE",
AQ1159="Exclu","Exclu",
AQ1159="SAT","TX ISSUE",
AQ1159="SPARE-ISSUE","SPARE-ISSUE",
AQ1159="Fiber CAmtel","TX ISSUE",
AQ1159="Fiber AOF","TX ISSUE",
AQ1159="Projet OCM (HUAWEI)","TRAVAUX-HUAWEI",
AQ1159="Projet OCM (NOKIA)","TRAVAUX -NOKIA",
AQ1159="ACCESS-ISSUE","ACCESS-ISSUE",
AQ1159="Projet OCM (ZTE, NOKIA, autres projets)","TRAVAUX OCM",
AQ1159="No root CAuse","No root cause",
AQ1159="ODU HS","TX ISSUE",
AQ1159="IP &amp; VLAN","TX ISSUE",
AQ1159="Warehouse HUAWEI","SPARE-ISSUE",
AQ1159="SPARE-HS","SPARE-ISSUE",
AQ1159="Power Telco","RAN ISSUE",AQ1159="no impacts","no impacts"
),"")</f>
        <v>No root cause</v>
      </c>
      <c r="AQ1159" s="67" t="s">
        <v>5344</v>
      </c>
      <c r="AR1159" s="48" t="str" cm="1">
        <f t="array" ref="AR1159">IFERROR(_xlfn.IFS(
AQ1159="MPR ISSUE","ACTIVE",
AQ1159="BSS Hardware Issue","ACTIVE",
AQ1159="Sites strategiques, MLL, Pylone, etc.","PASSIVE",
AQ1159="AKTIVCO DEFAUT GE &amp; POWER Cabinet","PASSIVE",
AQ1159="AKTIVCO Coupure ENEO &amp; Baisse de tension","PASSIVE",
AQ1159="Coupure ENEO &amp; Baisse de tension","PASSIVE",
AQ1159="Defaut GE &amp; POWER Cabinet","PASSIVE",
AQ1159="Sharing","PASSIVE",
AQ1159="Sites strategiques &amp; DataCenter","PASSIVE",
AQ1159="Exclu","Exclu",
AQ1159="SAT","ACTIVE",
AQ1159="SPARE-ISSUE","SPARE-ISSUE",
AQ1159="Fiber CAmtel","ACTIVE",
AQ1159="Fiber AOF","ACTIVE",
AQ1159="Projet OCM (HUAWEI)","PLANNED WORKS",
AQ1159="Projet OCM (NOKIA)","PLANNED WORKS",
AQ1159="ACCESS-ISSUE","ACCESS-ISSUE",
AQ1159="Projet OCM (ZTE, NOKIA, autres projets)","PLANNED WORKS",
AQ1159="No root CAuse","No root cause",
AQ1159="ODU HS","ACTIVE",
AQ1159="IP &amp; VLAN","ACTIVE",
AQ1159="Warehouse HUAWEI","SPARE-ISSUE",
AQ1159="SPARE-HS","SPARE-ISSUE",
AQ1159="Power Telco","ACTIVE", AQ1159="no impacts","no impacts"
),"")</f>
        <v>No root cause</v>
      </c>
      <c r="AS1159" s="92" t="s">
        <v>5537</v>
      </c>
      <c r="AT1159" s="98" t="s">
        <v>1404</v>
      </c>
      <c r="AV1159" s="17" t="s">
        <v>5537</v>
      </c>
      <c r="AW1159" s="7" t="s">
        <v>5537</v>
      </c>
      <c r="AX1159" s="6" t="s">
        <v>5537</v>
      </c>
      <c r="AY1159" s="7"/>
      <c r="AZ1159" s="3" t="s">
        <v>5537</v>
      </c>
      <c r="BA1159" s="18" t="s">
        <v>5537</v>
      </c>
      <c r="BB1159" s="18" t="s">
        <v>5537</v>
      </c>
      <c r="BC1159" s="18" t="s">
        <v>5537</v>
      </c>
      <c r="BD1159" s="18" t="s">
        <v>5537</v>
      </c>
      <c r="BE1159" s="18" t="s">
        <v>5537</v>
      </c>
      <c r="BF1159" s="18" t="s">
        <v>5537</v>
      </c>
      <c r="BG1159" s="18" t="s">
        <v>5537</v>
      </c>
      <c r="BH1159" s="18" t="s">
        <v>5537</v>
      </c>
      <c r="BI1159" s="18" t="s">
        <v>5537</v>
      </c>
      <c r="BJ1159" s="18" t="s">
        <v>5537</v>
      </c>
      <c r="BK1159" s="18" t="s">
        <v>5537</v>
      </c>
      <c r="BL1159" s="9" t="s">
        <v>5537</v>
      </c>
      <c r="BM1159" s="14" t="s">
        <v>5537</v>
      </c>
      <c r="BN1159" s="14" t="s">
        <v>5537</v>
      </c>
      <c r="BO1159" s="14" t="str">
        <f>_xlfn.XLOOKUP(B1159,'[4]cell downs 18042026 17h'!$B:$B,'[4]cell downs 18042026 17h'!$B:$B,"")</f>
        <v/>
      </c>
      <c r="BP1159" s="14" t="str">
        <f>_xlfn.XLOOKUP(B1159,'[5]Cells Huawei 19042026 15h'!$B:$B,'[5]Cells Huawei 19042026 15h'!$B:$B,"")</f>
        <v/>
      </c>
      <c r="BQ1159" s="9" t="str">
        <f>_xlfn.XLOOKUP(B1159,'[6]cells down 19042026 9H40'!$B:$B,'[6]cells down 19042026 9H40'!$B:$B,"")</f>
        <v/>
      </c>
      <c r="BR1159" s="9" t="s">
        <v>5537</v>
      </c>
      <c r="BS1159" s="9" t="s">
        <v>5537</v>
      </c>
      <c r="BT1159" s="108"/>
    </row>
    <row r="1160" spans="1:72" s="9" customFormat="1" x14ac:dyDescent="0.35">
      <c r="A1160" s="1" t="s">
        <v>143</v>
      </c>
      <c r="B1160" s="1" t="s">
        <v>144</v>
      </c>
      <c r="C1160" s="3" t="str">
        <f>_xlfn.XLOOKUP(B1160,'[1]daily break down'!$D:$D,'[1]daily break down'!$E:$E,"")</f>
        <v>Douala</v>
      </c>
      <c r="D1160" s="1" t="s">
        <v>11</v>
      </c>
      <c r="E1160" s="1" t="s">
        <v>145</v>
      </c>
      <c r="F1160" s="3" t="s">
        <v>31</v>
      </c>
      <c r="G1160" s="1" t="s">
        <v>32</v>
      </c>
      <c r="H1160" s="34" t="str">
        <f>_xlfn.XLOOKUP(B1160,[2]CALCULATION!$B:$B,[2]CALCULATION!$H:$H,"")</f>
        <v>ZTE</v>
      </c>
      <c r="I1160" s="28">
        <v>1.6895526391635487</v>
      </c>
      <c r="J1160" s="28">
        <v>6.3224995933602157</v>
      </c>
      <c r="K1160" s="28">
        <v>6.4643419712184658</v>
      </c>
      <c r="L1160" s="28">
        <v>0</v>
      </c>
      <c r="M1160" s="28">
        <v>12.078325243341807</v>
      </c>
      <c r="N1160" s="28">
        <v>14.232178476342126</v>
      </c>
      <c r="O1160" s="28">
        <v>0</v>
      </c>
      <c r="P1160" s="28">
        <v>4.2477270976192312</v>
      </c>
      <c r="Q1160" s="28">
        <v>1.1615808157336787</v>
      </c>
      <c r="R1160" s="28">
        <v>0</v>
      </c>
      <c r="S1160" s="93">
        <v>0</v>
      </c>
      <c r="T1160" s="93">
        <f>_xlfn.XLOOKUP(B1160,'[3]Nur des jours'!$B:$B,'[3]Nur des jours'!$U:$U,"")</f>
        <v>15.989789774364855</v>
      </c>
      <c r="U1160" s="93">
        <v>21.193566245188094</v>
      </c>
      <c r="V1160" s="93">
        <v>23.220647741508362</v>
      </c>
      <c r="W1160" s="93">
        <v>15.989789774364855</v>
      </c>
      <c r="X1160" s="93">
        <v>0</v>
      </c>
      <c r="Y1160" s="93">
        <v>0</v>
      </c>
      <c r="Z1160" s="93">
        <v>5.4018171804596031</v>
      </c>
      <c r="AA1160" s="93">
        <v>30.310608589944451</v>
      </c>
      <c r="AB1160" s="93">
        <v>32.739443060442362</v>
      </c>
      <c r="AC1160" s="93">
        <f>_xlfn.XLOOKUP(B1160,'[3]Nur des jours'!$B:$B,'[3]Nur des jours'!$N:$N,"")</f>
        <v>0</v>
      </c>
      <c r="AD1160" s="93">
        <v>0</v>
      </c>
      <c r="AE1160" s="93">
        <v>0</v>
      </c>
      <c r="AF1160" s="93">
        <v>0</v>
      </c>
      <c r="AG1160" s="93"/>
      <c r="AH1160" s="93">
        <v>0</v>
      </c>
      <c r="AI1160" s="93">
        <v>0</v>
      </c>
      <c r="AJ1160" s="93">
        <v>0</v>
      </c>
      <c r="AK1160" s="93">
        <v>0</v>
      </c>
      <c r="AL1160" s="93">
        <v>0</v>
      </c>
      <c r="AM1160" s="49" t="s">
        <v>5559</v>
      </c>
      <c r="AN1160" s="49"/>
      <c r="AO1160" s="48" t="str" cm="1">
        <f t="array" ref="AO1160">IFERROR(_xlfn.IFS(
AQ1160="MPR ISSUE","PDH",
AQ1160="BSS Hardware Issue","BSS",
AQ1160="Sites strategiques, MLL, Pylone, etc.","ENVTECH",
AQ1160="AKTIVCO DEFAUT GE &amp; POWER Cabinet","AKTIVCO",
AQ1160="AKTIVCO Coupure ENEO &amp; Baisse de tension","AKTIVCO GRID ONLY",
AQ1160="Coupure ENEO &amp; Baisse de tension","IHS GRID ONLY",
AQ1160="Defaut GE &amp; POWER Cabinet","IHS",
AQ1160="Sharing","Partners",
AQ1160="Sites strategiques &amp; DataCenter","SST &amp; DC",
AQ1160="Exclu","Exclu",
AQ1160="SAT","SAT",
AQ1160="SPARE-ISSUE","SPARE-ISSUE",
AQ1160="Fiber CAmtel","TRANS_FO_CAMTEL",
AQ1160="Fiber AOF","Fiber AOF",
AQ1160="Projet OCM (HUAWEI)","TRAVAUX-HUAWEI",
AQ1160="Projet OCM (NOKIA)","TRAVAUX-NOKIA",
AQ1160="ACCESS-ISSUE","ACCESS-ISSUE",
AQ1160="Projet OCM (ZTE, NOKIA, autres projets)","TRAVAUX OCM",
AQ1160="No root CAuse","No root cause",
AQ1160="ODU HS","PDH",
AQ1160="IP &amp; VLAN","PDH",
AQ1160="Warehouse HUAWEI","SPARE-ISSUE",
AQ1160="SPARE-HS","SPARE-ISSUE",
AQ1160="Power Telco","BSS",AQ1160="no impacts","no impacts"
),"")</f>
        <v>No root cause</v>
      </c>
      <c r="AP1160" s="48" t="str" cm="1">
        <f t="array" ref="AP1160">IFERROR(_xlfn.IFS(
AQ1160="MPR ISSUE","TX ISSUE",
AQ1160="BSS Hardware Issue","RAN ISSUE",
AQ1160="Sites strategiques, MLL, Pylone, etc.","ENVTECH",
AQ1160="AKTIVCO DEFAUT GE &amp; POWER Cabinet","POWER ISSUE",
AQ1160="AKTIVCO Coupure ENEO &amp; Baisse de tension","POWER ISSUE",
AQ1160="Coupure ENEO &amp; Baisse de tension","POWER ISSUE",
AQ1160="Defaut GE &amp; POWER Cabinet","POWER ISSUE",
AQ1160="Sharing","POWER ISSUE",
AQ1160="Sites strategiques &amp; DataCenter","POWER ISSUE",
AQ1160="Exclu","Exclu",
AQ1160="SAT","TX ISSUE",
AQ1160="SPARE-ISSUE","SPARE-ISSUE",
AQ1160="Fiber CAmtel","TX ISSUE",
AQ1160="Fiber AOF","TX ISSUE",
AQ1160="Projet OCM (HUAWEI)","TRAVAUX-HUAWEI",
AQ1160="Projet OCM (NOKIA)","TRAVAUX -NOKIA",
AQ1160="ACCESS-ISSUE","ACCESS-ISSUE",
AQ1160="Projet OCM (ZTE, NOKIA, autres projets)","TRAVAUX OCM",
AQ1160="No root CAuse","No root cause",
AQ1160="ODU HS","TX ISSUE",
AQ1160="IP &amp; VLAN","TX ISSUE",
AQ1160="Warehouse HUAWEI","SPARE-ISSUE",
AQ1160="SPARE-HS","SPARE-ISSUE",
AQ1160="Power Telco","RAN ISSUE",AQ1160="no impacts","no impacts"
),"")</f>
        <v>No root cause</v>
      </c>
      <c r="AQ1160" s="126" t="s">
        <v>5344</v>
      </c>
      <c r="AR1160" s="48" t="str" cm="1">
        <f t="array" ref="AR1160">IFERROR(_xlfn.IFS(
AQ1160="MPR ISSUE","ACTIVE",
AQ1160="BSS Hardware Issue","ACTIVE",
AQ1160="Sites strategiques, MLL, Pylone, etc.","PASSIVE",
AQ1160="AKTIVCO DEFAUT GE &amp; POWER Cabinet","PASSIVE",
AQ1160="AKTIVCO Coupure ENEO &amp; Baisse de tension","PASSIVE",
AQ1160="Coupure ENEO &amp; Baisse de tension","PASSIVE",
AQ1160="Defaut GE &amp; POWER Cabinet","PASSIVE",
AQ1160="Sharing","PASSIVE",
AQ1160="Sites strategiques &amp; DataCenter","PASSIVE",
AQ1160="Exclu","Exclu",
AQ1160="SAT","ACTIVE",
AQ1160="SPARE-ISSUE","SPARE-ISSUE",
AQ1160="Fiber CAmtel","ACTIVE",
AQ1160="Fiber AOF","ACTIVE",
AQ1160="Projet OCM (HUAWEI)","PLANNED WORKS",
AQ1160="Projet OCM (NOKIA)","PLANNED WORKS",
AQ1160="ACCESS-ISSUE","ACCESS-ISSUE",
AQ1160="Projet OCM (ZTE, NOKIA, autres projets)","PLANNED WORKS",
AQ1160="No root CAuse","No root cause",
AQ1160="ODU HS","ACTIVE",
AQ1160="IP &amp; VLAN","ACTIVE",
AQ1160="Warehouse HUAWEI","SPARE-ISSUE",
AQ1160="SPARE-HS","SPARE-ISSUE",
AQ1160="Power Telco","ACTIVE", AQ1160="no impacts","no impacts"
),"")</f>
        <v>No root cause</v>
      </c>
      <c r="AS1160" s="92" t="s">
        <v>5537</v>
      </c>
      <c r="AT1160" s="98" t="s">
        <v>144</v>
      </c>
      <c r="AV1160" s="17" t="s">
        <v>5537</v>
      </c>
      <c r="AW1160" s="7" t="s">
        <v>5537</v>
      </c>
      <c r="AX1160" s="6" t="s">
        <v>5537</v>
      </c>
      <c r="AY1160" s="7"/>
      <c r="AZ1160" s="3" t="s">
        <v>5537</v>
      </c>
      <c r="BA1160" s="18" t="s">
        <v>5537</v>
      </c>
      <c r="BB1160" s="18" t="s">
        <v>5537</v>
      </c>
      <c r="BC1160" s="18" t="s">
        <v>5537</v>
      </c>
      <c r="BD1160" s="18" t="s">
        <v>5537</v>
      </c>
      <c r="BE1160" s="18" t="s">
        <v>5537</v>
      </c>
      <c r="BF1160" s="18" t="s">
        <v>5537</v>
      </c>
      <c r="BG1160" s="18" t="s">
        <v>5537</v>
      </c>
      <c r="BH1160" s="18" t="s">
        <v>5537</v>
      </c>
      <c r="BI1160" s="18" t="s">
        <v>5537</v>
      </c>
      <c r="BJ1160" s="18" t="s">
        <v>5537</v>
      </c>
      <c r="BK1160" s="18" t="s">
        <v>5537</v>
      </c>
      <c r="BL1160" s="9" t="s">
        <v>5537</v>
      </c>
      <c r="BM1160" s="14" t="s">
        <v>5537</v>
      </c>
      <c r="BN1160" s="14" t="s">
        <v>5537</v>
      </c>
      <c r="BO1160" s="14" t="str">
        <f>_xlfn.XLOOKUP(B1160,'[4]cell downs 18042026 17h'!$B:$B,'[4]cell downs 18042026 17h'!$B:$B,"")</f>
        <v/>
      </c>
      <c r="BP1160" s="14" t="str">
        <f>_xlfn.XLOOKUP(B1160,'[5]Cells Huawei 19042026 15h'!$B:$B,'[5]Cells Huawei 19042026 15h'!$B:$B,"")</f>
        <v/>
      </c>
      <c r="BQ1160" s="9" t="str">
        <f>_xlfn.XLOOKUP(B1160,'[6]cells down 19042026 9H40'!$B:$B,'[6]cells down 19042026 9H40'!$B:$B,"")</f>
        <v/>
      </c>
      <c r="BR1160" s="9" t="s">
        <v>144</v>
      </c>
      <c r="BS1160" s="9" t="s">
        <v>12</v>
      </c>
      <c r="BT1160" s="108"/>
    </row>
    <row r="1161" spans="1:72" s="9" customFormat="1" x14ac:dyDescent="0.35">
      <c r="A1161" s="1" t="s">
        <v>1903</v>
      </c>
      <c r="B1161" s="8" t="s">
        <v>1904</v>
      </c>
      <c r="C1161" s="3" t="str">
        <f>_xlfn.XLOOKUP(B1161,'[1]daily break down'!$D:$D,'[1]daily break down'!$E:$E,"")</f>
        <v>Yaounde</v>
      </c>
      <c r="D1161" s="1" t="s">
        <v>11</v>
      </c>
      <c r="E1161" s="1" t="s">
        <v>145</v>
      </c>
      <c r="F1161" s="3" t="s">
        <v>37</v>
      </c>
      <c r="G1161" s="1" t="s">
        <v>38</v>
      </c>
      <c r="H1161" s="34" t="str">
        <f>_xlfn.XLOOKUP(B1161,[2]CALCULATION!$B:$B,[2]CALCULATION!$H:$H,"")</f>
        <v>ZTE</v>
      </c>
      <c r="I1161" s="28">
        <v>0</v>
      </c>
      <c r="J1161" s="28">
        <v>0</v>
      </c>
      <c r="K1161" s="28">
        <v>0</v>
      </c>
      <c r="L1161" s="28">
        <v>0</v>
      </c>
      <c r="M1161" s="28">
        <v>0</v>
      </c>
      <c r="N1161" s="28">
        <v>0</v>
      </c>
      <c r="O1161" s="28">
        <v>0</v>
      </c>
      <c r="P1161" s="28">
        <v>0</v>
      </c>
      <c r="Q1161" s="28">
        <v>0</v>
      </c>
      <c r="R1161" s="28">
        <v>0</v>
      </c>
      <c r="S1161" s="93">
        <v>0</v>
      </c>
      <c r="T1161" s="93">
        <f>_xlfn.XLOOKUP(B1161,'[3]Nur des jours'!$B:$B,'[3]Nur des jours'!$U:$U,"")</f>
        <v>12.750083468166519</v>
      </c>
      <c r="U1161" s="93">
        <v>16.384141191040801</v>
      </c>
      <c r="V1161" s="93">
        <v>37.422542254867551</v>
      </c>
      <c r="W1161" s="93">
        <v>12.750083468166519</v>
      </c>
      <c r="X1161" s="93">
        <v>49.147019544392215</v>
      </c>
      <c r="Y1161" s="93">
        <v>17.51977196782266</v>
      </c>
      <c r="Z1161" s="93">
        <v>30.377169102224943</v>
      </c>
      <c r="AA1161" s="93">
        <v>28.931190127642076</v>
      </c>
      <c r="AB1161" s="93">
        <v>30.968009576723652</v>
      </c>
      <c r="AC1161" s="93">
        <f>_xlfn.XLOOKUP(B1161,'[3]Nur des jours'!$B:$B,'[3]Nur des jours'!$N:$N,"")</f>
        <v>0</v>
      </c>
      <c r="AD1161" s="93">
        <v>0</v>
      </c>
      <c r="AE1161" s="93">
        <v>0</v>
      </c>
      <c r="AF1161" s="93">
        <v>0</v>
      </c>
      <c r="AG1161" s="93"/>
      <c r="AH1161" s="93">
        <v>0</v>
      </c>
      <c r="AI1161" s="93">
        <v>0</v>
      </c>
      <c r="AJ1161" s="93">
        <v>0</v>
      </c>
      <c r="AK1161" s="93">
        <v>0</v>
      </c>
      <c r="AL1161" s="93">
        <v>0</v>
      </c>
      <c r="AM1161" s="49" t="s">
        <v>5559</v>
      </c>
      <c r="AN1161" s="49"/>
      <c r="AO1161" s="48" t="str" cm="1">
        <f t="array" ref="AO1161">IFERROR(_xlfn.IFS(
AQ1161="MPR ISSUE","PDH",
AQ1161="BSS Hardware Issue","BSS",
AQ1161="Sites strategiques, MLL, Pylone, etc.","ENVTECH",
AQ1161="AKTIVCO DEFAUT GE &amp; POWER Cabinet","AKTIVCO",
AQ1161="AKTIVCO Coupure ENEO &amp; Baisse de tension","AKTIVCO GRID ONLY",
AQ1161="Coupure ENEO &amp; Baisse de tension","IHS GRID ONLY",
AQ1161="Defaut GE &amp; POWER Cabinet","IHS",
AQ1161="Sharing","Partners",
AQ1161="Sites strategiques &amp; DataCenter","SST &amp; DC",
AQ1161="Exclu","Exclu",
AQ1161="SAT","SAT",
AQ1161="SPARE-ISSUE","SPARE-ISSUE",
AQ1161="Fiber CAmtel","TRANS_FO_CAMTEL",
AQ1161="Fiber AOF","Fiber AOF",
AQ1161="Projet OCM (HUAWEI)","TRAVAUX-HUAWEI",
AQ1161="Projet OCM (NOKIA)","TRAVAUX-NOKIA",
AQ1161="ACCESS-ISSUE","ACCESS-ISSUE",
AQ1161="Projet OCM (ZTE, NOKIA, autres projets)","TRAVAUX OCM",
AQ1161="No root CAuse","No root cause",
AQ1161="ODU HS","PDH",
AQ1161="IP &amp; VLAN","PDH",
AQ1161="Warehouse HUAWEI","SPARE-ISSUE",
AQ1161="SPARE-HS","SPARE-ISSUE",
AQ1161="Power Telco","BSS",AQ1161="no impacts","no impacts"
),"")</f>
        <v>No root cause</v>
      </c>
      <c r="AP1161" s="48" t="str" cm="1">
        <f t="array" ref="AP1161">IFERROR(_xlfn.IFS(
AQ1161="MPR ISSUE","TX ISSUE",
AQ1161="BSS Hardware Issue","RAN ISSUE",
AQ1161="Sites strategiques, MLL, Pylone, etc.","ENVTECH",
AQ1161="AKTIVCO DEFAUT GE &amp; POWER Cabinet","POWER ISSUE",
AQ1161="AKTIVCO Coupure ENEO &amp; Baisse de tension","POWER ISSUE",
AQ1161="Coupure ENEO &amp; Baisse de tension","POWER ISSUE",
AQ1161="Defaut GE &amp; POWER Cabinet","POWER ISSUE",
AQ1161="Sharing","POWER ISSUE",
AQ1161="Sites strategiques &amp; DataCenter","POWER ISSUE",
AQ1161="Exclu","Exclu",
AQ1161="SAT","TX ISSUE",
AQ1161="SPARE-ISSUE","SPARE-ISSUE",
AQ1161="Fiber CAmtel","TX ISSUE",
AQ1161="Fiber AOF","TX ISSUE",
AQ1161="Projet OCM (HUAWEI)","TRAVAUX-HUAWEI",
AQ1161="Projet OCM (NOKIA)","TRAVAUX -NOKIA",
AQ1161="ACCESS-ISSUE","ACCESS-ISSUE",
AQ1161="Projet OCM (ZTE, NOKIA, autres projets)","TRAVAUX OCM",
AQ1161="No root CAuse","No root cause",
AQ1161="ODU HS","TX ISSUE",
AQ1161="IP &amp; VLAN","TX ISSUE",
AQ1161="Warehouse HUAWEI","SPARE-ISSUE",
AQ1161="SPARE-HS","SPARE-ISSUE",
AQ1161="Power Telco","RAN ISSUE",AQ1161="no impacts","no impacts"
),"")</f>
        <v>No root cause</v>
      </c>
      <c r="AQ1161" s="126" t="s">
        <v>5344</v>
      </c>
      <c r="AR1161" s="48" t="str" cm="1">
        <f t="array" ref="AR1161">IFERROR(_xlfn.IFS(
AQ1161="MPR ISSUE","ACTIVE",
AQ1161="BSS Hardware Issue","ACTIVE",
AQ1161="Sites strategiques, MLL, Pylone, etc.","PASSIVE",
AQ1161="AKTIVCO DEFAUT GE &amp; POWER Cabinet","PASSIVE",
AQ1161="AKTIVCO Coupure ENEO &amp; Baisse de tension","PASSIVE",
AQ1161="Coupure ENEO &amp; Baisse de tension","PASSIVE",
AQ1161="Defaut GE &amp; POWER Cabinet","PASSIVE",
AQ1161="Sharing","PASSIVE",
AQ1161="Sites strategiques &amp; DataCenter","PASSIVE",
AQ1161="Exclu","Exclu",
AQ1161="SAT","ACTIVE",
AQ1161="SPARE-ISSUE","SPARE-ISSUE",
AQ1161="Fiber CAmtel","ACTIVE",
AQ1161="Fiber AOF","ACTIVE",
AQ1161="Projet OCM (HUAWEI)","PLANNED WORKS",
AQ1161="Projet OCM (NOKIA)","PLANNED WORKS",
AQ1161="ACCESS-ISSUE","ACCESS-ISSUE",
AQ1161="Projet OCM (ZTE, NOKIA, autres projets)","PLANNED WORKS",
AQ1161="No root CAuse","No root cause",
AQ1161="ODU HS","ACTIVE",
AQ1161="IP &amp; VLAN","ACTIVE",
AQ1161="Warehouse HUAWEI","SPARE-ISSUE",
AQ1161="SPARE-HS","SPARE-ISSUE",
AQ1161="Power Telco","ACTIVE", AQ1161="no impacts","no impacts"
),"")</f>
        <v>No root cause</v>
      </c>
      <c r="AS1161" s="92" t="s">
        <v>5537</v>
      </c>
      <c r="AT1161" s="98" t="s">
        <v>1904</v>
      </c>
      <c r="AV1161" s="17" t="s">
        <v>5537</v>
      </c>
      <c r="AW1161" s="7" t="s">
        <v>5537</v>
      </c>
      <c r="AX1161" s="6" t="s">
        <v>5537</v>
      </c>
      <c r="AY1161" s="7"/>
      <c r="AZ1161" s="3" t="s">
        <v>5537</v>
      </c>
      <c r="BA1161" s="18" t="s">
        <v>5537</v>
      </c>
      <c r="BB1161" s="18" t="s">
        <v>5537</v>
      </c>
      <c r="BC1161" s="18" t="s">
        <v>5537</v>
      </c>
      <c r="BD1161" s="18" t="s">
        <v>5537</v>
      </c>
      <c r="BE1161" s="18" t="s">
        <v>5537</v>
      </c>
      <c r="BF1161" s="18" t="s">
        <v>5537</v>
      </c>
      <c r="BG1161" s="18" t="s">
        <v>5537</v>
      </c>
      <c r="BH1161" s="18" t="s">
        <v>5537</v>
      </c>
      <c r="BI1161" s="18" t="s">
        <v>5537</v>
      </c>
      <c r="BJ1161" s="18" t="s">
        <v>5537</v>
      </c>
      <c r="BK1161" s="18" t="s">
        <v>5537</v>
      </c>
      <c r="BL1161" s="9" t="s">
        <v>5537</v>
      </c>
      <c r="BM1161" s="14" t="s">
        <v>5537</v>
      </c>
      <c r="BN1161" s="14" t="s">
        <v>5537</v>
      </c>
      <c r="BO1161" s="14" t="str">
        <f>_xlfn.XLOOKUP(B1161,'[4]cell downs 18042026 17h'!$B:$B,'[4]cell downs 18042026 17h'!$B:$B,"")</f>
        <v/>
      </c>
      <c r="BP1161" s="14" t="str">
        <f>_xlfn.XLOOKUP(B1161,'[5]Cells Huawei 19042026 15h'!$B:$B,'[5]Cells Huawei 19042026 15h'!$B:$B,"")</f>
        <v/>
      </c>
      <c r="BQ1161" s="9" t="str">
        <f>_xlfn.XLOOKUP(B1161,'[6]cells down 19042026 9H40'!$B:$B,'[6]cells down 19042026 9H40'!$B:$B,"")</f>
        <v/>
      </c>
      <c r="BR1161" s="9" t="s">
        <v>1904</v>
      </c>
      <c r="BS1161" s="9" t="s">
        <v>12</v>
      </c>
      <c r="BT1161" s="108"/>
    </row>
    <row r="1162" spans="1:72" s="9" customFormat="1" x14ac:dyDescent="0.35">
      <c r="A1162" s="1" t="s">
        <v>1899</v>
      </c>
      <c r="B1162" s="8" t="s">
        <v>1900</v>
      </c>
      <c r="C1162" s="3" t="str">
        <f>_xlfn.XLOOKUP(B1162,'[1]daily break down'!$D:$D,'[1]daily break down'!$E:$E,"")</f>
        <v>Yaounde</v>
      </c>
      <c r="D1162" s="1" t="s">
        <v>11</v>
      </c>
      <c r="E1162" s="1" t="s">
        <v>302</v>
      </c>
      <c r="F1162" s="3" t="s">
        <v>37</v>
      </c>
      <c r="G1162" s="1" t="s">
        <v>38</v>
      </c>
      <c r="H1162" s="34" t="str">
        <f>_xlfn.XLOOKUP(B1162,[2]CALCULATION!$B:$B,[2]CALCULATION!$H:$H,"")</f>
        <v>ZTE</v>
      </c>
      <c r="I1162" s="28">
        <v>0</v>
      </c>
      <c r="J1162" s="28">
        <v>0</v>
      </c>
      <c r="K1162" s="28">
        <v>0</v>
      </c>
      <c r="L1162" s="28">
        <v>0</v>
      </c>
      <c r="M1162" s="28">
        <v>0</v>
      </c>
      <c r="N1162" s="28">
        <v>0</v>
      </c>
      <c r="O1162" s="28">
        <v>0</v>
      </c>
      <c r="P1162" s="28">
        <v>0</v>
      </c>
      <c r="Q1162" s="28">
        <v>0</v>
      </c>
      <c r="R1162" s="28">
        <v>0</v>
      </c>
      <c r="S1162" s="93">
        <v>0</v>
      </c>
      <c r="T1162" s="93">
        <f>_xlfn.XLOOKUP(B1162,'[3]Nur des jours'!$B:$B,'[3]Nur des jours'!$U:$U,"")</f>
        <v>0</v>
      </c>
      <c r="U1162" s="93">
        <v>0.14999300864929954</v>
      </c>
      <c r="V1162" s="93">
        <v>0</v>
      </c>
      <c r="W1162" s="93">
        <v>0</v>
      </c>
      <c r="X1162" s="93">
        <v>0</v>
      </c>
      <c r="Y1162" s="93">
        <v>0</v>
      </c>
      <c r="Z1162" s="93">
        <v>28.570957215787327</v>
      </c>
      <c r="AA1162" s="93">
        <v>26.860484029757462</v>
      </c>
      <c r="AB1162" s="93">
        <v>28.764681836470885</v>
      </c>
      <c r="AC1162" s="93">
        <f>_xlfn.XLOOKUP(B1162,'[3]Nur des jours'!$B:$B,'[3]Nur des jours'!$N:$N,"")</f>
        <v>0</v>
      </c>
      <c r="AD1162" s="93">
        <v>0</v>
      </c>
      <c r="AE1162" s="93">
        <v>0</v>
      </c>
      <c r="AF1162" s="93">
        <v>0</v>
      </c>
      <c r="AG1162" s="93"/>
      <c r="AH1162" s="93">
        <v>0</v>
      </c>
      <c r="AI1162" s="93">
        <v>0</v>
      </c>
      <c r="AJ1162" s="93">
        <v>0</v>
      </c>
      <c r="AK1162" s="93">
        <v>0</v>
      </c>
      <c r="AL1162" s="93">
        <v>0</v>
      </c>
      <c r="AM1162" s="49" t="s">
        <v>5559</v>
      </c>
      <c r="AN1162" s="49"/>
      <c r="AO1162" s="48" t="str" cm="1">
        <f t="array" ref="AO1162">IFERROR(_xlfn.IFS(
AQ1162="MPR ISSUE","PDH",
AQ1162="BSS Hardware Issue","BSS",
AQ1162="Sites strategiques, MLL, Pylone, etc.","ENVTECH",
AQ1162="AKTIVCO DEFAUT GE &amp; POWER Cabinet","AKTIVCO",
AQ1162="AKTIVCO Coupure ENEO &amp; Baisse de tension","AKTIVCO GRID ONLY",
AQ1162="Coupure ENEO &amp; Baisse de tension","IHS GRID ONLY",
AQ1162="Defaut GE &amp; POWER Cabinet","IHS",
AQ1162="Sharing","Partners",
AQ1162="Sites strategiques &amp; DataCenter","SST &amp; DC",
AQ1162="Exclu","Exclu",
AQ1162="SAT","SAT",
AQ1162="SPARE-ISSUE","SPARE-ISSUE",
AQ1162="Fiber CAmtel","TRANS_FO_CAMTEL",
AQ1162="Fiber AOF","Fiber AOF",
AQ1162="Projet OCM (HUAWEI)","TRAVAUX-HUAWEI",
AQ1162="Projet OCM (NOKIA)","TRAVAUX-NOKIA",
AQ1162="ACCESS-ISSUE","ACCESS-ISSUE",
AQ1162="Projet OCM (ZTE, NOKIA, autres projets)","TRAVAUX OCM",
AQ1162="No root CAuse","No root cause",
AQ1162="ODU HS","PDH",
AQ1162="IP &amp; VLAN","PDH",
AQ1162="Warehouse HUAWEI","SPARE-ISSUE",
AQ1162="SPARE-HS","SPARE-ISSUE",
AQ1162="Power Telco","BSS",AQ1162="no impacts","no impacts"
),"")</f>
        <v>No root cause</v>
      </c>
      <c r="AP1162" s="48" t="str" cm="1">
        <f t="array" ref="AP1162">IFERROR(_xlfn.IFS(
AQ1162="MPR ISSUE","TX ISSUE",
AQ1162="BSS Hardware Issue","RAN ISSUE",
AQ1162="Sites strategiques, MLL, Pylone, etc.","ENVTECH",
AQ1162="AKTIVCO DEFAUT GE &amp; POWER Cabinet","POWER ISSUE",
AQ1162="AKTIVCO Coupure ENEO &amp; Baisse de tension","POWER ISSUE",
AQ1162="Coupure ENEO &amp; Baisse de tension","POWER ISSUE",
AQ1162="Defaut GE &amp; POWER Cabinet","POWER ISSUE",
AQ1162="Sharing","POWER ISSUE",
AQ1162="Sites strategiques &amp; DataCenter","POWER ISSUE",
AQ1162="Exclu","Exclu",
AQ1162="SAT","TX ISSUE",
AQ1162="SPARE-ISSUE","SPARE-ISSUE",
AQ1162="Fiber CAmtel","TX ISSUE",
AQ1162="Fiber AOF","TX ISSUE",
AQ1162="Projet OCM (HUAWEI)","TRAVAUX-HUAWEI",
AQ1162="Projet OCM (NOKIA)","TRAVAUX -NOKIA",
AQ1162="ACCESS-ISSUE","ACCESS-ISSUE",
AQ1162="Projet OCM (ZTE, NOKIA, autres projets)","TRAVAUX OCM",
AQ1162="No root CAuse","No root cause",
AQ1162="ODU HS","TX ISSUE",
AQ1162="IP &amp; VLAN","TX ISSUE",
AQ1162="Warehouse HUAWEI","SPARE-ISSUE",
AQ1162="SPARE-HS","SPARE-ISSUE",
AQ1162="Power Telco","RAN ISSUE",AQ1162="no impacts","no impacts"
),"")</f>
        <v>No root cause</v>
      </c>
      <c r="AQ1162" s="126" t="s">
        <v>5344</v>
      </c>
      <c r="AR1162" s="48" t="str" cm="1">
        <f t="array" ref="AR1162">IFERROR(_xlfn.IFS(
AQ1162="MPR ISSUE","ACTIVE",
AQ1162="BSS Hardware Issue","ACTIVE",
AQ1162="Sites strategiques, MLL, Pylone, etc.","PASSIVE",
AQ1162="AKTIVCO DEFAUT GE &amp; POWER Cabinet","PASSIVE",
AQ1162="AKTIVCO Coupure ENEO &amp; Baisse de tension","PASSIVE",
AQ1162="Coupure ENEO &amp; Baisse de tension","PASSIVE",
AQ1162="Defaut GE &amp; POWER Cabinet","PASSIVE",
AQ1162="Sharing","PASSIVE",
AQ1162="Sites strategiques &amp; DataCenter","PASSIVE",
AQ1162="Exclu","Exclu",
AQ1162="SAT","ACTIVE",
AQ1162="SPARE-ISSUE","SPARE-ISSUE",
AQ1162="Fiber CAmtel","ACTIVE",
AQ1162="Fiber AOF","ACTIVE",
AQ1162="Projet OCM (HUAWEI)","PLANNED WORKS",
AQ1162="Projet OCM (NOKIA)","PLANNED WORKS",
AQ1162="ACCESS-ISSUE","ACCESS-ISSUE",
AQ1162="Projet OCM (ZTE, NOKIA, autres projets)","PLANNED WORKS",
AQ1162="No root CAuse","No root cause",
AQ1162="ODU HS","ACTIVE",
AQ1162="IP &amp; VLAN","ACTIVE",
AQ1162="Warehouse HUAWEI","SPARE-ISSUE",
AQ1162="SPARE-HS","SPARE-ISSUE",
AQ1162="Power Telco","ACTIVE", AQ1162="no impacts","no impacts"
),"")</f>
        <v>No root cause</v>
      </c>
      <c r="AS1162" s="92" t="s">
        <v>5537</v>
      </c>
      <c r="AT1162" s="98" t="s">
        <v>1900</v>
      </c>
      <c r="AV1162" s="17" t="s">
        <v>5537</v>
      </c>
      <c r="AW1162" s="7" t="s">
        <v>5537</v>
      </c>
      <c r="AX1162" s="6" t="s">
        <v>5537</v>
      </c>
      <c r="AY1162" s="7"/>
      <c r="AZ1162" s="3" t="s">
        <v>5537</v>
      </c>
      <c r="BA1162" s="18" t="s">
        <v>5537</v>
      </c>
      <c r="BB1162" s="18" t="s">
        <v>5537</v>
      </c>
      <c r="BC1162" s="18" t="s">
        <v>5537</v>
      </c>
      <c r="BD1162" s="18" t="s">
        <v>5537</v>
      </c>
      <c r="BE1162" s="18" t="s">
        <v>5537</v>
      </c>
      <c r="BF1162" s="18" t="s">
        <v>5537</v>
      </c>
      <c r="BG1162" s="18" t="s">
        <v>5537</v>
      </c>
      <c r="BH1162" s="18" t="s">
        <v>5537</v>
      </c>
      <c r="BI1162" s="18" t="s">
        <v>5537</v>
      </c>
      <c r="BJ1162" s="18" t="s">
        <v>5537</v>
      </c>
      <c r="BK1162" s="18" t="s">
        <v>5537</v>
      </c>
      <c r="BL1162" s="9" t="s">
        <v>5537</v>
      </c>
      <c r="BM1162" s="14" t="s">
        <v>5537</v>
      </c>
      <c r="BN1162" s="14" t="s">
        <v>5537</v>
      </c>
      <c r="BO1162" s="14" t="str">
        <f>_xlfn.XLOOKUP(B1162,'[4]cell downs 18042026 17h'!$B:$B,'[4]cell downs 18042026 17h'!$B:$B,"")</f>
        <v/>
      </c>
      <c r="BP1162" s="14" t="str">
        <f>_xlfn.XLOOKUP(B1162,'[5]Cells Huawei 19042026 15h'!$B:$B,'[5]Cells Huawei 19042026 15h'!$B:$B,"")</f>
        <v/>
      </c>
      <c r="BQ1162" s="9" t="str">
        <f>_xlfn.XLOOKUP(B1162,'[6]cells down 19042026 9H40'!$B:$B,'[6]cells down 19042026 9H40'!$B:$B,"")</f>
        <v/>
      </c>
      <c r="BR1162" s="9" t="s">
        <v>1900</v>
      </c>
      <c r="BS1162" s="9" t="s">
        <v>5537</v>
      </c>
      <c r="BT1162" s="108"/>
    </row>
    <row r="1163" spans="1:72" s="9" customFormat="1" x14ac:dyDescent="0.35">
      <c r="A1163" s="1" t="s">
        <v>2776</v>
      </c>
      <c r="B1163" s="8" t="s">
        <v>2777</v>
      </c>
      <c r="C1163" s="3" t="str">
        <f>_xlfn.XLOOKUP(B1163,'[1]daily break down'!$D:$D,'[1]daily break down'!$E:$E,"")</f>
        <v>Yaounde</v>
      </c>
      <c r="D1163" s="1" t="s">
        <v>21</v>
      </c>
      <c r="E1163" s="1" t="s">
        <v>30</v>
      </c>
      <c r="F1163" s="3" t="s">
        <v>37</v>
      </c>
      <c r="G1163" s="1" t="s">
        <v>2778</v>
      </c>
      <c r="H1163" s="34" t="str">
        <f>_xlfn.XLOOKUP(B1163,[2]CALCULATION!$B:$B,[2]CALCULATION!$H:$H,"")</f>
        <v>ZTE</v>
      </c>
      <c r="I1163" s="28">
        <v>8.6820626196733777</v>
      </c>
      <c r="J1163" s="28">
        <v>0</v>
      </c>
      <c r="K1163" s="28">
        <v>0</v>
      </c>
      <c r="L1163" s="28">
        <v>0</v>
      </c>
      <c r="M1163" s="28">
        <v>0</v>
      </c>
      <c r="N1163" s="28">
        <v>0.5078716901661654</v>
      </c>
      <c r="O1163" s="28">
        <v>0</v>
      </c>
      <c r="P1163" s="28">
        <v>0</v>
      </c>
      <c r="Q1163" s="28">
        <v>0</v>
      </c>
      <c r="R1163" s="28">
        <v>0</v>
      </c>
      <c r="S1163" s="93">
        <v>5.3505234952230308E-4</v>
      </c>
      <c r="T1163" s="93">
        <f>_xlfn.XLOOKUP(B1163,'[3]Nur des jours'!$B:$B,'[3]Nur des jours'!$U:$U,"")</f>
        <v>0</v>
      </c>
      <c r="U1163" s="93">
        <v>0</v>
      </c>
      <c r="V1163" s="93">
        <v>0</v>
      </c>
      <c r="W1163" s="93">
        <v>0</v>
      </c>
      <c r="X1163" s="93">
        <v>0</v>
      </c>
      <c r="Y1163" s="93">
        <v>7.2204779515627804</v>
      </c>
      <c r="Z1163" s="93">
        <v>13.868556899607057</v>
      </c>
      <c r="AA1163" s="93">
        <v>13.868556899607057</v>
      </c>
      <c r="AB1163" s="93">
        <v>26.38266444655612</v>
      </c>
      <c r="AC1163" s="93">
        <f>_xlfn.XLOOKUP(B1163,'[3]Nur des jours'!$B:$B,'[3]Nur des jours'!$N:$N,"")</f>
        <v>0</v>
      </c>
      <c r="AD1163" s="93">
        <v>0</v>
      </c>
      <c r="AE1163" s="93">
        <v>0</v>
      </c>
      <c r="AF1163" s="93">
        <v>0</v>
      </c>
      <c r="AG1163" s="93"/>
      <c r="AH1163" s="93">
        <v>0</v>
      </c>
      <c r="AI1163" s="93">
        <v>0</v>
      </c>
      <c r="AJ1163" s="93">
        <v>0</v>
      </c>
      <c r="AK1163" s="93">
        <v>0</v>
      </c>
      <c r="AL1163" s="93">
        <v>0</v>
      </c>
      <c r="AM1163" s="49" t="s">
        <v>5559</v>
      </c>
      <c r="AN1163" s="49"/>
      <c r="AO1163" s="48" t="str" cm="1">
        <f t="array" ref="AO1163">IFERROR(_xlfn.IFS(
AQ1163="MPR ISSUE","PDH",
AQ1163="BSS Hardware Issue","BSS",
AQ1163="Sites strategiques, MLL, Pylone, etc.","ENVTECH",
AQ1163="AKTIVCO DEFAUT GE &amp; POWER Cabinet","AKTIVCO",
AQ1163="AKTIVCO Coupure ENEO &amp; Baisse de tension","AKTIVCO GRID ONLY",
AQ1163="Coupure ENEO &amp; Baisse de tension","IHS GRID ONLY",
AQ1163="Defaut GE &amp; POWER Cabinet","IHS",
AQ1163="Sharing","Partners",
AQ1163="Sites strategiques &amp; DataCenter","SST &amp; DC",
AQ1163="Exclu","Exclu",
AQ1163="SAT","SAT",
AQ1163="SPARE-ISSUE","SPARE-ISSUE",
AQ1163="Fiber CAmtel","TRANS_FO_CAMTEL",
AQ1163="Fiber AOF","Fiber AOF",
AQ1163="Projet OCM (HUAWEI)","TRAVAUX-HUAWEI",
AQ1163="Projet OCM (NOKIA)","TRAVAUX-NOKIA",
AQ1163="ACCESS-ISSUE","ACCESS-ISSUE",
AQ1163="Projet OCM (ZTE, NOKIA, autres projets)","TRAVAUX OCM",
AQ1163="No root CAuse","No root cause",
AQ1163="ODU HS","PDH",
AQ1163="IP &amp; VLAN","PDH",
AQ1163="Warehouse HUAWEI","SPARE-ISSUE",
AQ1163="SPARE-HS","SPARE-ISSUE",
AQ1163="Power Telco","BSS",AQ1163="no impacts","no impacts"
),"")</f>
        <v>No root cause</v>
      </c>
      <c r="AP1163" s="48" t="str" cm="1">
        <f t="array" ref="AP1163">IFERROR(_xlfn.IFS(
AQ1163="MPR ISSUE","TX ISSUE",
AQ1163="BSS Hardware Issue","RAN ISSUE",
AQ1163="Sites strategiques, MLL, Pylone, etc.","ENVTECH",
AQ1163="AKTIVCO DEFAUT GE &amp; POWER Cabinet","POWER ISSUE",
AQ1163="AKTIVCO Coupure ENEO &amp; Baisse de tension","POWER ISSUE",
AQ1163="Coupure ENEO &amp; Baisse de tension","POWER ISSUE",
AQ1163="Defaut GE &amp; POWER Cabinet","POWER ISSUE",
AQ1163="Sharing","POWER ISSUE",
AQ1163="Sites strategiques &amp; DataCenter","POWER ISSUE",
AQ1163="Exclu","Exclu",
AQ1163="SAT","TX ISSUE",
AQ1163="SPARE-ISSUE","SPARE-ISSUE",
AQ1163="Fiber CAmtel","TX ISSUE",
AQ1163="Fiber AOF","TX ISSUE",
AQ1163="Projet OCM (HUAWEI)","TRAVAUX-HUAWEI",
AQ1163="Projet OCM (NOKIA)","TRAVAUX -NOKIA",
AQ1163="ACCESS-ISSUE","ACCESS-ISSUE",
AQ1163="Projet OCM (ZTE, NOKIA, autres projets)","TRAVAUX OCM",
AQ1163="No root CAuse","No root cause",
AQ1163="ODU HS","TX ISSUE",
AQ1163="IP &amp; VLAN","TX ISSUE",
AQ1163="Warehouse HUAWEI","SPARE-ISSUE",
AQ1163="SPARE-HS","SPARE-ISSUE",
AQ1163="Power Telco","RAN ISSUE",AQ1163="no impacts","no impacts"
),"")</f>
        <v>No root cause</v>
      </c>
      <c r="AQ1163" s="67" t="s">
        <v>5344</v>
      </c>
      <c r="AR1163" s="48" t="str" cm="1">
        <f t="array" ref="AR1163">IFERROR(_xlfn.IFS(
AQ1163="MPR ISSUE","ACTIVE",
AQ1163="BSS Hardware Issue","ACTIVE",
AQ1163="Sites strategiques, MLL, Pylone, etc.","PASSIVE",
AQ1163="AKTIVCO DEFAUT GE &amp; POWER Cabinet","PASSIVE",
AQ1163="AKTIVCO Coupure ENEO &amp; Baisse de tension","PASSIVE",
AQ1163="Coupure ENEO &amp; Baisse de tension","PASSIVE",
AQ1163="Defaut GE &amp; POWER Cabinet","PASSIVE",
AQ1163="Sharing","PASSIVE",
AQ1163="Sites strategiques &amp; DataCenter","PASSIVE",
AQ1163="Exclu","Exclu",
AQ1163="SAT","ACTIVE",
AQ1163="SPARE-ISSUE","SPARE-ISSUE",
AQ1163="Fiber CAmtel","ACTIVE",
AQ1163="Fiber AOF","ACTIVE",
AQ1163="Projet OCM (HUAWEI)","PLANNED WORKS",
AQ1163="Projet OCM (NOKIA)","PLANNED WORKS",
AQ1163="ACCESS-ISSUE","ACCESS-ISSUE",
AQ1163="Projet OCM (ZTE, NOKIA, autres projets)","PLANNED WORKS",
AQ1163="No root CAuse","No root cause",
AQ1163="ODU HS","ACTIVE",
AQ1163="IP &amp; VLAN","ACTIVE",
AQ1163="Warehouse HUAWEI","SPARE-ISSUE",
AQ1163="SPARE-HS","SPARE-ISSUE",
AQ1163="Power Telco","ACTIVE", AQ1163="no impacts","no impacts"
),"")</f>
        <v>No root cause</v>
      </c>
      <c r="AS1163" s="92" t="s">
        <v>5537</v>
      </c>
      <c r="AT1163" s="98" t="s">
        <v>2777</v>
      </c>
      <c r="AV1163" s="17" t="s">
        <v>5537</v>
      </c>
      <c r="AW1163" s="7" t="s">
        <v>5537</v>
      </c>
      <c r="AX1163" s="6" t="s">
        <v>5537</v>
      </c>
      <c r="AY1163" s="7"/>
      <c r="AZ1163" s="3" t="s">
        <v>5537</v>
      </c>
      <c r="BA1163" s="18" t="s">
        <v>5537</v>
      </c>
      <c r="BB1163" s="18" t="s">
        <v>5537</v>
      </c>
      <c r="BC1163" s="18" t="s">
        <v>5537</v>
      </c>
      <c r="BD1163" s="18" t="s">
        <v>5537</v>
      </c>
      <c r="BE1163" s="18" t="s">
        <v>5537</v>
      </c>
      <c r="BF1163" s="18" t="s">
        <v>5537</v>
      </c>
      <c r="BG1163" s="18" t="s">
        <v>5537</v>
      </c>
      <c r="BH1163" s="18" t="s">
        <v>5537</v>
      </c>
      <c r="BI1163" s="18" t="s">
        <v>5537</v>
      </c>
      <c r="BJ1163" s="18" t="s">
        <v>5537</v>
      </c>
      <c r="BK1163" s="18" t="s">
        <v>5537</v>
      </c>
      <c r="BL1163" s="9" t="s">
        <v>5537</v>
      </c>
      <c r="BM1163" s="14" t="s">
        <v>5537</v>
      </c>
      <c r="BN1163" s="14" t="s">
        <v>5537</v>
      </c>
      <c r="BO1163" s="14" t="str">
        <f>_xlfn.XLOOKUP(B1163,'[4]cell downs 18042026 17h'!$B:$B,'[4]cell downs 18042026 17h'!$B:$B,"")</f>
        <v/>
      </c>
      <c r="BP1163" s="14" t="str">
        <f>_xlfn.XLOOKUP(B1163,'[5]Cells Huawei 19042026 15h'!$B:$B,'[5]Cells Huawei 19042026 15h'!$B:$B,"")</f>
        <v/>
      </c>
      <c r="BQ1163" s="9" t="str">
        <f>_xlfn.XLOOKUP(B1163,'[6]cells down 19042026 9H40'!$B:$B,'[6]cells down 19042026 9H40'!$B:$B,"")</f>
        <v/>
      </c>
      <c r="BR1163" s="9" t="s">
        <v>5537</v>
      </c>
      <c r="BS1163" s="9" t="s">
        <v>5537</v>
      </c>
      <c r="BT1163" s="108"/>
    </row>
    <row r="1164" spans="1:72" s="9" customFormat="1" x14ac:dyDescent="0.35">
      <c r="A1164" s="1" t="s">
        <v>904</v>
      </c>
      <c r="B1164" s="8" t="s">
        <v>905</v>
      </c>
      <c r="C1164" s="3" t="str">
        <f>_xlfn.XLOOKUP(B1164,'[1]daily break down'!$D:$D,'[1]daily break down'!$E:$E,"")</f>
        <v>Douala</v>
      </c>
      <c r="D1164" s="1" t="s">
        <v>11</v>
      </c>
      <c r="E1164" s="1" t="s">
        <v>12</v>
      </c>
      <c r="F1164" s="3" t="s">
        <v>31</v>
      </c>
      <c r="G1164" s="1" t="s">
        <v>32</v>
      </c>
      <c r="H1164" s="34" t="str">
        <f>_xlfn.XLOOKUP(B1164,[2]CALCULATION!$B:$B,[2]CALCULATION!$H:$H,"")</f>
        <v>ZTE</v>
      </c>
      <c r="I1164" s="28">
        <v>1.675980144564011</v>
      </c>
      <c r="J1164" s="28">
        <v>0</v>
      </c>
      <c r="K1164" s="28">
        <v>0</v>
      </c>
      <c r="L1164" s="28">
        <v>0</v>
      </c>
      <c r="M1164" s="28">
        <v>0</v>
      </c>
      <c r="N1164" s="28">
        <v>0</v>
      </c>
      <c r="O1164" s="28">
        <v>0</v>
      </c>
      <c r="P1164" s="28">
        <v>0</v>
      </c>
      <c r="Q1164" s="28">
        <v>0</v>
      </c>
      <c r="R1164" s="28">
        <v>0</v>
      </c>
      <c r="S1164" s="93">
        <v>5.5323699537429398</v>
      </c>
      <c r="T1164" s="93">
        <f>_xlfn.XLOOKUP(B1164,'[3]Nur des jours'!$B:$B,'[3]Nur des jours'!$U:$U,"")</f>
        <v>0.52945213493021526</v>
      </c>
      <c r="U1164" s="93">
        <v>2.2129230123875328</v>
      </c>
      <c r="V1164" s="93">
        <v>2.3783255287030625</v>
      </c>
      <c r="W1164" s="93">
        <v>0.52945213493021526</v>
      </c>
      <c r="X1164" s="93">
        <v>2.3179537885986732</v>
      </c>
      <c r="Y1164" s="93">
        <v>0</v>
      </c>
      <c r="Z1164" s="93">
        <v>2.9875539689469877</v>
      </c>
      <c r="AA1164" s="93">
        <v>5.6865542057968286</v>
      </c>
      <c r="AB1164" s="93">
        <v>12.174456315472572</v>
      </c>
      <c r="AC1164" s="93">
        <f>_xlfn.XLOOKUP(B1164,'[3]Nur des jours'!$B:$B,'[3]Nur des jours'!$N:$N,"")</f>
        <v>0</v>
      </c>
      <c r="AD1164" s="93">
        <v>0</v>
      </c>
      <c r="AE1164" s="93">
        <v>0</v>
      </c>
      <c r="AF1164" s="93">
        <v>0</v>
      </c>
      <c r="AG1164" s="93"/>
      <c r="AH1164" s="93">
        <v>0</v>
      </c>
      <c r="AI1164" s="93">
        <v>0</v>
      </c>
      <c r="AJ1164" s="93">
        <v>0</v>
      </c>
      <c r="AK1164" s="93">
        <v>0</v>
      </c>
      <c r="AL1164" s="93">
        <v>0</v>
      </c>
      <c r="AM1164" s="49" t="s">
        <v>5559</v>
      </c>
      <c r="AN1164" s="49"/>
      <c r="AO1164" s="48" t="str" cm="1">
        <f t="array" ref="AO1164">IFERROR(_xlfn.IFS(
AQ1164="MPR ISSUE","PDH",
AQ1164="BSS Hardware Issue","BSS",
AQ1164="Sites strategiques, MLL, Pylone, etc.","ENVTECH",
AQ1164="AKTIVCO DEFAUT GE &amp; POWER Cabinet","AKTIVCO",
AQ1164="AKTIVCO Coupure ENEO &amp; Baisse de tension","AKTIVCO GRID ONLY",
AQ1164="Coupure ENEO &amp; Baisse de tension","IHS GRID ONLY",
AQ1164="Defaut GE &amp; POWER Cabinet","IHS",
AQ1164="Sharing","Partners",
AQ1164="Sites strategiques &amp; DataCenter","SST &amp; DC",
AQ1164="Exclu","Exclu",
AQ1164="SAT","SAT",
AQ1164="SPARE-ISSUE","SPARE-ISSUE",
AQ1164="Fiber CAmtel","TRANS_FO_CAMTEL",
AQ1164="Fiber AOF","Fiber AOF",
AQ1164="Projet OCM (HUAWEI)","TRAVAUX-HUAWEI",
AQ1164="Projet OCM (NOKIA)","TRAVAUX-NOKIA",
AQ1164="ACCESS-ISSUE","ACCESS-ISSUE",
AQ1164="Projet OCM (ZTE, NOKIA, autres projets)","TRAVAUX OCM",
AQ1164="No root CAuse","No root cause",
AQ1164="ODU HS","PDH",
AQ1164="IP &amp; VLAN","PDH",
AQ1164="Warehouse HUAWEI","SPARE-ISSUE",
AQ1164="SPARE-HS","SPARE-ISSUE",
AQ1164="Power Telco","BSS",AQ1164="no impacts","no impacts"
),"")</f>
        <v>No root cause</v>
      </c>
      <c r="AP1164" s="48" t="str" cm="1">
        <f t="array" ref="AP1164">IFERROR(_xlfn.IFS(
AQ1164="MPR ISSUE","TX ISSUE",
AQ1164="BSS Hardware Issue","RAN ISSUE",
AQ1164="Sites strategiques, MLL, Pylone, etc.","ENVTECH",
AQ1164="AKTIVCO DEFAUT GE &amp; POWER Cabinet","POWER ISSUE",
AQ1164="AKTIVCO Coupure ENEO &amp; Baisse de tension","POWER ISSUE",
AQ1164="Coupure ENEO &amp; Baisse de tension","POWER ISSUE",
AQ1164="Defaut GE &amp; POWER Cabinet","POWER ISSUE",
AQ1164="Sharing","POWER ISSUE",
AQ1164="Sites strategiques &amp; DataCenter","POWER ISSUE",
AQ1164="Exclu","Exclu",
AQ1164="SAT","TX ISSUE",
AQ1164="SPARE-ISSUE","SPARE-ISSUE",
AQ1164="Fiber CAmtel","TX ISSUE",
AQ1164="Fiber AOF","TX ISSUE",
AQ1164="Projet OCM (HUAWEI)","TRAVAUX-HUAWEI",
AQ1164="Projet OCM (NOKIA)","TRAVAUX -NOKIA",
AQ1164="ACCESS-ISSUE","ACCESS-ISSUE",
AQ1164="Projet OCM (ZTE, NOKIA, autres projets)","TRAVAUX OCM",
AQ1164="No root CAuse","No root cause",
AQ1164="ODU HS","TX ISSUE",
AQ1164="IP &amp; VLAN","TX ISSUE",
AQ1164="Warehouse HUAWEI","SPARE-ISSUE",
AQ1164="SPARE-HS","SPARE-ISSUE",
AQ1164="Power Telco","RAN ISSUE",AQ1164="no impacts","no impacts"
),"")</f>
        <v>No root cause</v>
      </c>
      <c r="AQ1164" s="126" t="s">
        <v>5344</v>
      </c>
      <c r="AR1164" s="48" t="str" cm="1">
        <f t="array" ref="AR1164">IFERROR(_xlfn.IFS(
AQ1164="MPR ISSUE","ACTIVE",
AQ1164="BSS Hardware Issue","ACTIVE",
AQ1164="Sites strategiques, MLL, Pylone, etc.","PASSIVE",
AQ1164="AKTIVCO DEFAUT GE &amp; POWER Cabinet","PASSIVE",
AQ1164="AKTIVCO Coupure ENEO &amp; Baisse de tension","PASSIVE",
AQ1164="Coupure ENEO &amp; Baisse de tension","PASSIVE",
AQ1164="Defaut GE &amp; POWER Cabinet","PASSIVE",
AQ1164="Sharing","PASSIVE",
AQ1164="Sites strategiques &amp; DataCenter","PASSIVE",
AQ1164="Exclu","Exclu",
AQ1164="SAT","ACTIVE",
AQ1164="SPARE-ISSUE","SPARE-ISSUE",
AQ1164="Fiber CAmtel","ACTIVE",
AQ1164="Fiber AOF","ACTIVE",
AQ1164="Projet OCM (HUAWEI)","PLANNED WORKS",
AQ1164="Projet OCM (NOKIA)","PLANNED WORKS",
AQ1164="ACCESS-ISSUE","ACCESS-ISSUE",
AQ1164="Projet OCM (ZTE, NOKIA, autres projets)","PLANNED WORKS",
AQ1164="No root CAuse","No root cause",
AQ1164="ODU HS","ACTIVE",
AQ1164="IP &amp; VLAN","ACTIVE",
AQ1164="Warehouse HUAWEI","SPARE-ISSUE",
AQ1164="SPARE-HS","SPARE-ISSUE",
AQ1164="Power Telco","ACTIVE", AQ1164="no impacts","no impacts"
),"")</f>
        <v>No root cause</v>
      </c>
      <c r="AS1164" s="92" t="s">
        <v>5537</v>
      </c>
      <c r="AT1164" s="98" t="s">
        <v>905</v>
      </c>
      <c r="AV1164" s="17" t="s">
        <v>5537</v>
      </c>
      <c r="AW1164" s="7" t="s">
        <v>5537</v>
      </c>
      <c r="AX1164" s="6" t="s">
        <v>5537</v>
      </c>
      <c r="AY1164" s="7"/>
      <c r="AZ1164" s="3" t="s">
        <v>5537</v>
      </c>
      <c r="BA1164" s="18" t="s">
        <v>5537</v>
      </c>
      <c r="BB1164" s="18" t="s">
        <v>5537</v>
      </c>
      <c r="BC1164" s="18" t="s">
        <v>5537</v>
      </c>
      <c r="BD1164" s="18" t="s">
        <v>5537</v>
      </c>
      <c r="BE1164" s="18" t="s">
        <v>5537</v>
      </c>
      <c r="BF1164" s="18" t="s">
        <v>5537</v>
      </c>
      <c r="BG1164" s="18" t="s">
        <v>5537</v>
      </c>
      <c r="BH1164" s="18" t="s">
        <v>5537</v>
      </c>
      <c r="BI1164" s="18" t="s">
        <v>5537</v>
      </c>
      <c r="BJ1164" s="18" t="s">
        <v>5537</v>
      </c>
      <c r="BK1164" s="18" t="s">
        <v>5537</v>
      </c>
      <c r="BL1164" s="9" t="s">
        <v>5537</v>
      </c>
      <c r="BM1164" s="14" t="s">
        <v>5537</v>
      </c>
      <c r="BN1164" s="14" t="s">
        <v>5537</v>
      </c>
      <c r="BO1164" s="14" t="str">
        <f>_xlfn.XLOOKUP(B1164,'[4]cell downs 18042026 17h'!$B:$B,'[4]cell downs 18042026 17h'!$B:$B,"")</f>
        <v/>
      </c>
      <c r="BP1164" s="14" t="str">
        <f>_xlfn.XLOOKUP(B1164,'[5]Cells Huawei 19042026 15h'!$B:$B,'[5]Cells Huawei 19042026 15h'!$B:$B,"")</f>
        <v/>
      </c>
      <c r="BQ1164" s="9" t="str">
        <f>_xlfn.XLOOKUP(B1164,'[6]cells down 19042026 9H40'!$B:$B,'[6]cells down 19042026 9H40'!$B:$B,"")</f>
        <v/>
      </c>
      <c r="BR1164" s="9" t="s">
        <v>905</v>
      </c>
      <c r="BS1164" s="9" t="s">
        <v>5537</v>
      </c>
      <c r="BT1164" s="108"/>
    </row>
    <row r="1165" spans="1:72" s="9" customFormat="1" x14ac:dyDescent="0.35">
      <c r="A1165" s="1" t="s">
        <v>1640</v>
      </c>
      <c r="B1165" s="8" t="s">
        <v>1641</v>
      </c>
      <c r="C1165" s="3" t="str">
        <f>_xlfn.XLOOKUP(B1165,'[1]daily break down'!$D:$D,'[1]daily break down'!$E:$E,"")</f>
        <v>Douala</v>
      </c>
      <c r="D1165" s="1" t="s">
        <v>21</v>
      </c>
      <c r="E1165" s="1" t="s">
        <v>36</v>
      </c>
      <c r="F1165" s="3" t="s">
        <v>31</v>
      </c>
      <c r="G1165" s="1" t="s">
        <v>32</v>
      </c>
      <c r="H1165" s="34" t="str">
        <f>_xlfn.XLOOKUP(B1165,[2]CALCULATION!$B:$B,[2]CALCULATION!$H:$H,"")</f>
        <v>ZTE</v>
      </c>
      <c r="I1165" s="28">
        <v>1.7690079130675482</v>
      </c>
      <c r="J1165" s="28">
        <v>0</v>
      </c>
      <c r="K1165" s="28">
        <v>0</v>
      </c>
      <c r="L1165" s="28">
        <v>0</v>
      </c>
      <c r="M1165" s="28">
        <v>0</v>
      </c>
      <c r="N1165" s="28">
        <v>0</v>
      </c>
      <c r="O1165" s="28">
        <v>0</v>
      </c>
      <c r="P1165" s="28">
        <v>4.2900497384664105</v>
      </c>
      <c r="Q1165" s="28">
        <v>56.485333858398036</v>
      </c>
      <c r="R1165" s="28">
        <v>29.798224624963972</v>
      </c>
      <c r="S1165" s="93">
        <v>0</v>
      </c>
      <c r="T1165" s="93">
        <f>_xlfn.XLOOKUP(B1165,'[3]Nur des jours'!$B:$B,'[3]Nur des jours'!$U:$U,"")</f>
        <v>0</v>
      </c>
      <c r="U1165" s="93">
        <v>0</v>
      </c>
      <c r="V1165" s="93">
        <v>0</v>
      </c>
      <c r="W1165" s="93">
        <v>0</v>
      </c>
      <c r="X1165" s="93">
        <v>0</v>
      </c>
      <c r="Y1165" s="93">
        <v>0</v>
      </c>
      <c r="Z1165" s="93">
        <v>0</v>
      </c>
      <c r="AA1165" s="93">
        <v>0</v>
      </c>
      <c r="AB1165" s="93">
        <v>8.6547927849260748</v>
      </c>
      <c r="AC1165" s="93">
        <f>_xlfn.XLOOKUP(B1165,'[3]Nur des jours'!$B:$B,'[3]Nur des jours'!$N:$N,"")</f>
        <v>0</v>
      </c>
      <c r="AD1165" s="93">
        <v>0</v>
      </c>
      <c r="AE1165" s="93">
        <v>0</v>
      </c>
      <c r="AF1165" s="93">
        <v>0</v>
      </c>
      <c r="AG1165" s="93"/>
      <c r="AH1165" s="93">
        <v>0</v>
      </c>
      <c r="AI1165" s="93">
        <v>0</v>
      </c>
      <c r="AJ1165" s="93">
        <v>0</v>
      </c>
      <c r="AK1165" s="93">
        <v>0</v>
      </c>
      <c r="AL1165" s="93">
        <v>0</v>
      </c>
      <c r="AM1165" s="49" t="s">
        <v>5559</v>
      </c>
      <c r="AN1165" s="49"/>
      <c r="AO1165" s="48" t="str" cm="1">
        <f t="array" ref="AO1165">IFERROR(_xlfn.IFS(
AQ1165="MPR ISSUE","PDH",
AQ1165="BSS Hardware Issue","BSS",
AQ1165="Sites strategiques, MLL, Pylone, etc.","ENVTECH",
AQ1165="AKTIVCO DEFAUT GE &amp; POWER Cabinet","AKTIVCO",
AQ1165="AKTIVCO Coupure ENEO &amp; Baisse de tension","AKTIVCO GRID ONLY",
AQ1165="Coupure ENEO &amp; Baisse de tension","IHS GRID ONLY",
AQ1165="Defaut GE &amp; POWER Cabinet","IHS",
AQ1165="Sharing","Partners",
AQ1165="Sites strategiques &amp; DataCenter","SST &amp; DC",
AQ1165="Exclu","Exclu",
AQ1165="SAT","SAT",
AQ1165="SPARE-ISSUE","SPARE-ISSUE",
AQ1165="Fiber CAmtel","TRANS_FO_CAMTEL",
AQ1165="Fiber AOF","Fiber AOF",
AQ1165="Projet OCM (HUAWEI)","TRAVAUX-HUAWEI",
AQ1165="Projet OCM (NOKIA)","TRAVAUX-NOKIA",
AQ1165="ACCESS-ISSUE","ACCESS-ISSUE",
AQ1165="Projet OCM (ZTE, NOKIA, autres projets)","TRAVAUX OCM",
AQ1165="No root CAuse","No root cause",
AQ1165="ODU HS","PDH",
AQ1165="IP &amp; VLAN","PDH",
AQ1165="Warehouse HUAWEI","SPARE-ISSUE",
AQ1165="SPARE-HS","SPARE-ISSUE",
AQ1165="Power Telco","BSS",AQ1165="no impacts","no impacts"
),"")</f>
        <v>No root cause</v>
      </c>
      <c r="AP1165" s="48" t="str" cm="1">
        <f t="array" ref="AP1165">IFERROR(_xlfn.IFS(
AQ1165="MPR ISSUE","TX ISSUE",
AQ1165="BSS Hardware Issue","RAN ISSUE",
AQ1165="Sites strategiques, MLL, Pylone, etc.","ENVTECH",
AQ1165="AKTIVCO DEFAUT GE &amp; POWER Cabinet","POWER ISSUE",
AQ1165="AKTIVCO Coupure ENEO &amp; Baisse de tension","POWER ISSUE",
AQ1165="Coupure ENEO &amp; Baisse de tension","POWER ISSUE",
AQ1165="Defaut GE &amp; POWER Cabinet","POWER ISSUE",
AQ1165="Sharing","POWER ISSUE",
AQ1165="Sites strategiques &amp; DataCenter","POWER ISSUE",
AQ1165="Exclu","Exclu",
AQ1165="SAT","TX ISSUE",
AQ1165="SPARE-ISSUE","SPARE-ISSUE",
AQ1165="Fiber CAmtel","TX ISSUE",
AQ1165="Fiber AOF","TX ISSUE",
AQ1165="Projet OCM (HUAWEI)","TRAVAUX-HUAWEI",
AQ1165="Projet OCM (NOKIA)","TRAVAUX -NOKIA",
AQ1165="ACCESS-ISSUE","ACCESS-ISSUE",
AQ1165="Projet OCM (ZTE, NOKIA, autres projets)","TRAVAUX OCM",
AQ1165="No root CAuse","No root cause",
AQ1165="ODU HS","TX ISSUE",
AQ1165="IP &amp; VLAN","TX ISSUE",
AQ1165="Warehouse HUAWEI","SPARE-ISSUE",
AQ1165="SPARE-HS","SPARE-ISSUE",
AQ1165="Power Telco","RAN ISSUE",AQ1165="no impacts","no impacts"
),"")</f>
        <v>No root cause</v>
      </c>
      <c r="AQ1165" s="67" t="s">
        <v>5344</v>
      </c>
      <c r="AR1165" s="48" t="str" cm="1">
        <f t="array" ref="AR1165">IFERROR(_xlfn.IFS(
AQ1165="MPR ISSUE","ACTIVE",
AQ1165="BSS Hardware Issue","ACTIVE",
AQ1165="Sites strategiques, MLL, Pylone, etc.","PASSIVE",
AQ1165="AKTIVCO DEFAUT GE &amp; POWER Cabinet","PASSIVE",
AQ1165="AKTIVCO Coupure ENEO &amp; Baisse de tension","PASSIVE",
AQ1165="Coupure ENEO &amp; Baisse de tension","PASSIVE",
AQ1165="Defaut GE &amp; POWER Cabinet","PASSIVE",
AQ1165="Sharing","PASSIVE",
AQ1165="Sites strategiques &amp; DataCenter","PASSIVE",
AQ1165="Exclu","Exclu",
AQ1165="SAT","ACTIVE",
AQ1165="SPARE-ISSUE","SPARE-ISSUE",
AQ1165="Fiber CAmtel","ACTIVE",
AQ1165="Fiber AOF","ACTIVE",
AQ1165="Projet OCM (HUAWEI)","PLANNED WORKS",
AQ1165="Projet OCM (NOKIA)","PLANNED WORKS",
AQ1165="ACCESS-ISSUE","ACCESS-ISSUE",
AQ1165="Projet OCM (ZTE, NOKIA, autres projets)","PLANNED WORKS",
AQ1165="No root CAuse","No root cause",
AQ1165="ODU HS","ACTIVE",
AQ1165="IP &amp; VLAN","ACTIVE",
AQ1165="Warehouse HUAWEI","SPARE-ISSUE",
AQ1165="SPARE-HS","SPARE-ISSUE",
AQ1165="Power Telco","ACTIVE", AQ1165="no impacts","no impacts"
),"")</f>
        <v>No root cause</v>
      </c>
      <c r="AS1165" s="92" t="s">
        <v>5537</v>
      </c>
      <c r="AT1165" s="98" t="s">
        <v>1641</v>
      </c>
      <c r="AV1165" s="17" t="s">
        <v>5537</v>
      </c>
      <c r="AW1165" s="7" t="s">
        <v>5537</v>
      </c>
      <c r="AX1165" s="6" t="s">
        <v>5537</v>
      </c>
      <c r="AY1165" s="7"/>
      <c r="AZ1165" s="3" t="s">
        <v>5537</v>
      </c>
      <c r="BA1165" s="18" t="s">
        <v>5537</v>
      </c>
      <c r="BB1165" s="18" t="s">
        <v>5537</v>
      </c>
      <c r="BC1165" s="18" t="s">
        <v>5537</v>
      </c>
      <c r="BD1165" s="18" t="s">
        <v>5537</v>
      </c>
      <c r="BE1165" s="18" t="s">
        <v>5537</v>
      </c>
      <c r="BF1165" s="18" t="s">
        <v>5537</v>
      </c>
      <c r="BG1165" s="18" t="s">
        <v>5537</v>
      </c>
      <c r="BH1165" s="18" t="s">
        <v>5537</v>
      </c>
      <c r="BI1165" s="18" t="s">
        <v>5537</v>
      </c>
      <c r="BJ1165" s="18" t="s">
        <v>5537</v>
      </c>
      <c r="BK1165" s="18" t="s">
        <v>5537</v>
      </c>
      <c r="BL1165" s="9" t="s">
        <v>5537</v>
      </c>
      <c r="BM1165" s="14" t="s">
        <v>5537</v>
      </c>
      <c r="BN1165" s="14" t="s">
        <v>5537</v>
      </c>
      <c r="BO1165" s="14" t="str">
        <f>_xlfn.XLOOKUP(B1165,'[4]cell downs 18042026 17h'!$B:$B,'[4]cell downs 18042026 17h'!$B:$B,"")</f>
        <v/>
      </c>
      <c r="BP1165" s="14" t="str">
        <f>_xlfn.XLOOKUP(B1165,'[5]Cells Huawei 19042026 15h'!$B:$B,'[5]Cells Huawei 19042026 15h'!$B:$B,"")</f>
        <v/>
      </c>
      <c r="BQ1165" s="9" t="str">
        <f>_xlfn.XLOOKUP(B1165,'[6]cells down 19042026 9H40'!$B:$B,'[6]cells down 19042026 9H40'!$B:$B,"")</f>
        <v/>
      </c>
      <c r="BR1165" s="9" t="s">
        <v>5537</v>
      </c>
      <c r="BS1165" s="9" t="s">
        <v>5537</v>
      </c>
      <c r="BT1165" s="108"/>
    </row>
    <row r="1166" spans="1:72" s="9" customFormat="1" x14ac:dyDescent="0.35">
      <c r="A1166" s="1" t="s">
        <v>545</v>
      </c>
      <c r="B1166" s="8" t="s">
        <v>546</v>
      </c>
      <c r="C1166" s="3" t="str">
        <f>_xlfn.XLOOKUP(B1166,'[1]daily break down'!$D:$D,'[1]daily break down'!$E:$E,"")</f>
        <v>Douala</v>
      </c>
      <c r="D1166" s="1" t="s">
        <v>11</v>
      </c>
      <c r="E1166" s="1" t="s">
        <v>12</v>
      </c>
      <c r="F1166" s="3" t="s">
        <v>31</v>
      </c>
      <c r="G1166" s="1" t="s">
        <v>32</v>
      </c>
      <c r="H1166" s="34" t="str">
        <f>_xlfn.XLOOKUP(B1166,[2]CALCULATION!$B:$B,[2]CALCULATION!$H:$H,"")</f>
        <v>ZTE</v>
      </c>
      <c r="I1166" s="28">
        <v>1.0565143693658992</v>
      </c>
      <c r="J1166" s="28">
        <v>0</v>
      </c>
      <c r="K1166" s="28">
        <v>0</v>
      </c>
      <c r="L1166" s="28">
        <v>0</v>
      </c>
      <c r="M1166" s="28">
        <v>0</v>
      </c>
      <c r="N1166" s="28">
        <v>0</v>
      </c>
      <c r="O1166" s="28">
        <v>0</v>
      </c>
      <c r="P1166" s="28">
        <v>0</v>
      </c>
      <c r="Q1166" s="28">
        <v>0</v>
      </c>
      <c r="R1166" s="28">
        <v>0</v>
      </c>
      <c r="S1166" s="93">
        <v>4.2248625272163292</v>
      </c>
      <c r="T1166" s="93">
        <f>_xlfn.XLOOKUP(B1166,'[3]Nur des jours'!$B:$B,'[3]Nur des jours'!$U:$U,"")</f>
        <v>0.7668548624130721</v>
      </c>
      <c r="U1166" s="93">
        <v>2.0389596584796528</v>
      </c>
      <c r="V1166" s="93">
        <v>2.0869360191534465</v>
      </c>
      <c r="W1166" s="93">
        <v>0.7668548624130721</v>
      </c>
      <c r="X1166" s="93">
        <v>0</v>
      </c>
      <c r="Y1166" s="93">
        <v>0</v>
      </c>
      <c r="Z1166" s="93">
        <v>1.9925884548544233</v>
      </c>
      <c r="AA1166" s="93">
        <v>4.0940778979148664</v>
      </c>
      <c r="AB1166" s="93">
        <v>8.6377246149763316</v>
      </c>
      <c r="AC1166" s="93">
        <f>_xlfn.XLOOKUP(B1166,'[3]Nur des jours'!$B:$B,'[3]Nur des jours'!$N:$N,"")</f>
        <v>0</v>
      </c>
      <c r="AD1166" s="93">
        <v>0</v>
      </c>
      <c r="AE1166" s="93">
        <v>0</v>
      </c>
      <c r="AF1166" s="93">
        <v>0</v>
      </c>
      <c r="AG1166" s="93"/>
      <c r="AH1166" s="93">
        <v>0</v>
      </c>
      <c r="AI1166" s="93">
        <v>0</v>
      </c>
      <c r="AJ1166" s="93">
        <v>0</v>
      </c>
      <c r="AK1166" s="93">
        <v>0</v>
      </c>
      <c r="AL1166" s="93">
        <v>0</v>
      </c>
      <c r="AM1166" s="49" t="s">
        <v>5559</v>
      </c>
      <c r="AN1166" s="49"/>
      <c r="AO1166" s="48" t="str" cm="1">
        <f t="array" ref="AO1166">IFERROR(_xlfn.IFS(
AQ1166="MPR ISSUE","PDH",
AQ1166="BSS Hardware Issue","BSS",
AQ1166="Sites strategiques, MLL, Pylone, etc.","ENVTECH",
AQ1166="AKTIVCO DEFAUT GE &amp; POWER Cabinet","AKTIVCO",
AQ1166="AKTIVCO Coupure ENEO &amp; Baisse de tension","AKTIVCO GRID ONLY",
AQ1166="Coupure ENEO &amp; Baisse de tension","IHS GRID ONLY",
AQ1166="Defaut GE &amp; POWER Cabinet","IHS",
AQ1166="Sharing","Partners",
AQ1166="Sites strategiques &amp; DataCenter","SST &amp; DC",
AQ1166="Exclu","Exclu",
AQ1166="SAT","SAT",
AQ1166="SPARE-ISSUE","SPARE-ISSUE",
AQ1166="Fiber CAmtel","TRANS_FO_CAMTEL",
AQ1166="Fiber AOF","Fiber AOF",
AQ1166="Projet OCM (HUAWEI)","TRAVAUX-HUAWEI",
AQ1166="Projet OCM (NOKIA)","TRAVAUX-NOKIA",
AQ1166="ACCESS-ISSUE","ACCESS-ISSUE",
AQ1166="Projet OCM (ZTE, NOKIA, autres projets)","TRAVAUX OCM",
AQ1166="No root CAuse","No root cause",
AQ1166="ODU HS","PDH",
AQ1166="IP &amp; VLAN","PDH",
AQ1166="Warehouse HUAWEI","SPARE-ISSUE",
AQ1166="SPARE-HS","SPARE-ISSUE",
AQ1166="Power Telco","BSS",AQ1166="no impacts","no impacts"
),"")</f>
        <v>No root cause</v>
      </c>
      <c r="AP1166" s="48" t="str" cm="1">
        <f t="array" ref="AP1166">IFERROR(_xlfn.IFS(
AQ1166="MPR ISSUE","TX ISSUE",
AQ1166="BSS Hardware Issue","RAN ISSUE",
AQ1166="Sites strategiques, MLL, Pylone, etc.","ENVTECH",
AQ1166="AKTIVCO DEFAUT GE &amp; POWER Cabinet","POWER ISSUE",
AQ1166="AKTIVCO Coupure ENEO &amp; Baisse de tension","POWER ISSUE",
AQ1166="Coupure ENEO &amp; Baisse de tension","POWER ISSUE",
AQ1166="Defaut GE &amp; POWER Cabinet","POWER ISSUE",
AQ1166="Sharing","POWER ISSUE",
AQ1166="Sites strategiques &amp; DataCenter","POWER ISSUE",
AQ1166="Exclu","Exclu",
AQ1166="SAT","TX ISSUE",
AQ1166="SPARE-ISSUE","SPARE-ISSUE",
AQ1166="Fiber CAmtel","TX ISSUE",
AQ1166="Fiber AOF","TX ISSUE",
AQ1166="Projet OCM (HUAWEI)","TRAVAUX-HUAWEI",
AQ1166="Projet OCM (NOKIA)","TRAVAUX -NOKIA",
AQ1166="ACCESS-ISSUE","ACCESS-ISSUE",
AQ1166="Projet OCM (ZTE, NOKIA, autres projets)","TRAVAUX OCM",
AQ1166="No root CAuse","No root cause",
AQ1166="ODU HS","TX ISSUE",
AQ1166="IP &amp; VLAN","TX ISSUE",
AQ1166="Warehouse HUAWEI","SPARE-ISSUE",
AQ1166="SPARE-HS","SPARE-ISSUE",
AQ1166="Power Telco","RAN ISSUE",AQ1166="no impacts","no impacts"
),"")</f>
        <v>No root cause</v>
      </c>
      <c r="AQ1166" s="126" t="s">
        <v>5344</v>
      </c>
      <c r="AR1166" s="48" t="str" cm="1">
        <f t="array" ref="AR1166">IFERROR(_xlfn.IFS(
AQ1166="MPR ISSUE","ACTIVE",
AQ1166="BSS Hardware Issue","ACTIVE",
AQ1166="Sites strategiques, MLL, Pylone, etc.","PASSIVE",
AQ1166="AKTIVCO DEFAUT GE &amp; POWER Cabinet","PASSIVE",
AQ1166="AKTIVCO Coupure ENEO &amp; Baisse de tension","PASSIVE",
AQ1166="Coupure ENEO &amp; Baisse de tension","PASSIVE",
AQ1166="Defaut GE &amp; POWER Cabinet","PASSIVE",
AQ1166="Sharing","PASSIVE",
AQ1166="Sites strategiques &amp; DataCenter","PASSIVE",
AQ1166="Exclu","Exclu",
AQ1166="SAT","ACTIVE",
AQ1166="SPARE-ISSUE","SPARE-ISSUE",
AQ1166="Fiber CAmtel","ACTIVE",
AQ1166="Fiber AOF","ACTIVE",
AQ1166="Projet OCM (HUAWEI)","PLANNED WORKS",
AQ1166="Projet OCM (NOKIA)","PLANNED WORKS",
AQ1166="ACCESS-ISSUE","ACCESS-ISSUE",
AQ1166="Projet OCM (ZTE, NOKIA, autres projets)","PLANNED WORKS",
AQ1166="No root CAuse","No root cause",
AQ1166="ODU HS","ACTIVE",
AQ1166="IP &amp; VLAN","ACTIVE",
AQ1166="Warehouse HUAWEI","SPARE-ISSUE",
AQ1166="SPARE-HS","SPARE-ISSUE",
AQ1166="Power Telco","ACTIVE", AQ1166="no impacts","no impacts"
),"")</f>
        <v>No root cause</v>
      </c>
      <c r="AS1166" s="92" t="s">
        <v>5537</v>
      </c>
      <c r="AT1166" s="98" t="s">
        <v>546</v>
      </c>
      <c r="AV1166" s="17" t="s">
        <v>5537</v>
      </c>
      <c r="AW1166" s="7" t="s">
        <v>5537</v>
      </c>
      <c r="AX1166" s="6" t="s">
        <v>5537</v>
      </c>
      <c r="AY1166" s="7"/>
      <c r="AZ1166" s="3" t="s">
        <v>5537</v>
      </c>
      <c r="BA1166" s="18" t="s">
        <v>5537</v>
      </c>
      <c r="BB1166" s="18" t="s">
        <v>5537</v>
      </c>
      <c r="BC1166" s="18" t="s">
        <v>5537</v>
      </c>
      <c r="BD1166" s="18" t="s">
        <v>5537</v>
      </c>
      <c r="BE1166" s="18" t="s">
        <v>5537</v>
      </c>
      <c r="BF1166" s="18" t="s">
        <v>5537</v>
      </c>
      <c r="BG1166" s="18" t="s">
        <v>5537</v>
      </c>
      <c r="BH1166" s="18" t="s">
        <v>5537</v>
      </c>
      <c r="BI1166" s="18" t="s">
        <v>5537</v>
      </c>
      <c r="BJ1166" s="18" t="s">
        <v>5537</v>
      </c>
      <c r="BK1166" s="18" t="s">
        <v>5537</v>
      </c>
      <c r="BL1166" s="9" t="s">
        <v>5537</v>
      </c>
      <c r="BM1166" s="14" t="s">
        <v>5537</v>
      </c>
      <c r="BN1166" s="14" t="s">
        <v>5537</v>
      </c>
      <c r="BO1166" s="14" t="str">
        <f>_xlfn.XLOOKUP(B1166,'[4]cell downs 18042026 17h'!$B:$B,'[4]cell downs 18042026 17h'!$B:$B,"")</f>
        <v/>
      </c>
      <c r="BP1166" s="14" t="str">
        <f>_xlfn.XLOOKUP(B1166,'[5]Cells Huawei 19042026 15h'!$B:$B,'[5]Cells Huawei 19042026 15h'!$B:$B,"")</f>
        <v/>
      </c>
      <c r="BQ1166" s="9" t="str">
        <f>_xlfn.XLOOKUP(B1166,'[6]cells down 19042026 9H40'!$B:$B,'[6]cells down 19042026 9H40'!$B:$B,"")</f>
        <v/>
      </c>
      <c r="BR1166" s="9" t="s">
        <v>546</v>
      </c>
      <c r="BS1166" s="9" t="s">
        <v>5537</v>
      </c>
      <c r="BT1166" s="108"/>
    </row>
    <row r="1167" spans="1:72" s="9" customFormat="1" x14ac:dyDescent="0.35">
      <c r="A1167" s="1" t="s">
        <v>2825</v>
      </c>
      <c r="B1167" s="8" t="s">
        <v>2826</v>
      </c>
      <c r="C1167" s="3" t="str">
        <f>_xlfn.XLOOKUP(B1167,'[1]daily break down'!$D:$D,'[1]daily break down'!$E:$E,"")</f>
        <v>Garoua</v>
      </c>
      <c r="D1167" s="1" t="s">
        <v>11</v>
      </c>
      <c r="E1167" s="1" t="s">
        <v>12</v>
      </c>
      <c r="F1167" s="3" t="s">
        <v>23</v>
      </c>
      <c r="G1167" s="1" t="s">
        <v>24</v>
      </c>
      <c r="H1167" s="32" t="str">
        <f>_xlfn.XLOOKUP(B1167,[2]CALCULATION!$B:$B,[2]CALCULATION!$H:$H,"")</f>
        <v>Huawei</v>
      </c>
      <c r="I1167" s="28">
        <v>0</v>
      </c>
      <c r="J1167" s="28">
        <v>0</v>
      </c>
      <c r="K1167" s="28">
        <v>9.9270045914625613E-2</v>
      </c>
      <c r="L1167" s="28">
        <v>7.0431259327745961</v>
      </c>
      <c r="M1167" s="28">
        <v>0</v>
      </c>
      <c r="N1167" s="28">
        <v>0</v>
      </c>
      <c r="O1167" s="28">
        <v>0</v>
      </c>
      <c r="P1167" s="28">
        <v>0</v>
      </c>
      <c r="Q1167" s="28">
        <v>6.9110928479909142E-2</v>
      </c>
      <c r="R1167" s="28">
        <v>0.37168303213453069</v>
      </c>
      <c r="S1167" s="93">
        <v>0</v>
      </c>
      <c r="T1167" s="93">
        <f>_xlfn.XLOOKUP(B1167,'[3]Nur des jours'!$B:$B,'[3]Nur des jours'!$U:$U,"")</f>
        <v>1.5058691675726885</v>
      </c>
      <c r="U1167" s="93">
        <v>1.9458962198194809</v>
      </c>
      <c r="V1167" s="93">
        <v>0</v>
      </c>
      <c r="W1167" s="93">
        <v>1.5058691675726885</v>
      </c>
      <c r="X1167" s="93">
        <v>1.8776770452554412</v>
      </c>
      <c r="Y1167" s="93">
        <v>0</v>
      </c>
      <c r="Z1167" s="93">
        <v>1.2405188723664722</v>
      </c>
      <c r="AA1167" s="93">
        <v>2.4737610327794468</v>
      </c>
      <c r="AB1167" s="93">
        <v>6.4009739379567554</v>
      </c>
      <c r="AC1167" s="93">
        <f>_xlfn.XLOOKUP(B1167,'[3]Nur des jours'!$B:$B,'[3]Nur des jours'!$N:$N,"")</f>
        <v>0</v>
      </c>
      <c r="AD1167" s="93">
        <v>0</v>
      </c>
      <c r="AE1167" s="93">
        <v>0</v>
      </c>
      <c r="AF1167" s="93">
        <v>0</v>
      </c>
      <c r="AG1167" s="93"/>
      <c r="AH1167" s="93">
        <v>0</v>
      </c>
      <c r="AI1167" s="93">
        <v>0</v>
      </c>
      <c r="AJ1167" s="93">
        <v>0</v>
      </c>
      <c r="AK1167" s="93">
        <v>0</v>
      </c>
      <c r="AL1167" s="93">
        <v>0</v>
      </c>
      <c r="AM1167" s="49" t="s">
        <v>5559</v>
      </c>
      <c r="AN1167" s="49"/>
      <c r="AO1167" s="48" t="str" cm="1">
        <f t="array" ref="AO1167">IFERROR(_xlfn.IFS(
AQ1167="MPR ISSUE","PDH",
AQ1167="BSS Hardware Issue","BSS",
AQ1167="Sites strategiques, MLL, Pylone, etc.","ENVTECH",
AQ1167="AKTIVCO DEFAUT GE &amp; POWER Cabinet","AKTIVCO",
AQ1167="AKTIVCO Coupure ENEO &amp; Baisse de tension","AKTIVCO GRID ONLY",
AQ1167="Coupure ENEO &amp; Baisse de tension","IHS GRID ONLY",
AQ1167="Defaut GE &amp; POWER Cabinet","IHS",
AQ1167="Sharing","Partners",
AQ1167="Sites strategiques &amp; DataCenter","SST &amp; DC",
AQ1167="Exclu","Exclu",
AQ1167="SAT","SAT",
AQ1167="SPARE-ISSUE","SPARE-ISSUE",
AQ1167="Fiber CAmtel","TRANS_FO_CAMTEL",
AQ1167="Fiber AOF","Fiber AOF",
AQ1167="Projet OCM (HUAWEI)","TRAVAUX-HUAWEI",
AQ1167="Projet OCM (NOKIA)","TRAVAUX-NOKIA",
AQ1167="ACCESS-ISSUE","ACCESS-ISSUE",
AQ1167="Projet OCM (ZTE, NOKIA, autres projets)","TRAVAUX OCM",
AQ1167="No root CAuse","No root cause",
AQ1167="ODU HS","PDH",
AQ1167="IP &amp; VLAN","PDH",
AQ1167="Warehouse HUAWEI","SPARE-ISSUE",
AQ1167="SPARE-HS","SPARE-ISSUE",
AQ1167="Power Telco","BSS",AQ1167="no impacts","no impacts"
),"")</f>
        <v>No root cause</v>
      </c>
      <c r="AP1167" s="48" t="str" cm="1">
        <f t="array" ref="AP1167">IFERROR(_xlfn.IFS(
AQ1167="MPR ISSUE","TX ISSUE",
AQ1167="BSS Hardware Issue","RAN ISSUE",
AQ1167="Sites strategiques, MLL, Pylone, etc.","ENVTECH",
AQ1167="AKTIVCO DEFAUT GE &amp; POWER Cabinet","POWER ISSUE",
AQ1167="AKTIVCO Coupure ENEO &amp; Baisse de tension","POWER ISSUE",
AQ1167="Coupure ENEO &amp; Baisse de tension","POWER ISSUE",
AQ1167="Defaut GE &amp; POWER Cabinet","POWER ISSUE",
AQ1167="Sharing","POWER ISSUE",
AQ1167="Sites strategiques &amp; DataCenter","POWER ISSUE",
AQ1167="Exclu","Exclu",
AQ1167="SAT","TX ISSUE",
AQ1167="SPARE-ISSUE","SPARE-ISSUE",
AQ1167="Fiber CAmtel","TX ISSUE",
AQ1167="Fiber AOF","TX ISSUE",
AQ1167="Projet OCM (HUAWEI)","TRAVAUX-HUAWEI",
AQ1167="Projet OCM (NOKIA)","TRAVAUX -NOKIA",
AQ1167="ACCESS-ISSUE","ACCESS-ISSUE",
AQ1167="Projet OCM (ZTE, NOKIA, autres projets)","TRAVAUX OCM",
AQ1167="No root CAuse","No root cause",
AQ1167="ODU HS","TX ISSUE",
AQ1167="IP &amp; VLAN","TX ISSUE",
AQ1167="Warehouse HUAWEI","SPARE-ISSUE",
AQ1167="SPARE-HS","SPARE-ISSUE",
AQ1167="Power Telco","RAN ISSUE",AQ1167="no impacts","no impacts"
),"")</f>
        <v>No root cause</v>
      </c>
      <c r="AQ1167" s="126" t="s">
        <v>5344</v>
      </c>
      <c r="AR1167" s="48" t="str" cm="1">
        <f t="array" ref="AR1167">IFERROR(_xlfn.IFS(
AQ1167="MPR ISSUE","ACTIVE",
AQ1167="BSS Hardware Issue","ACTIVE",
AQ1167="Sites strategiques, MLL, Pylone, etc.","PASSIVE",
AQ1167="AKTIVCO DEFAUT GE &amp; POWER Cabinet","PASSIVE",
AQ1167="AKTIVCO Coupure ENEO &amp; Baisse de tension","PASSIVE",
AQ1167="Coupure ENEO &amp; Baisse de tension","PASSIVE",
AQ1167="Defaut GE &amp; POWER Cabinet","PASSIVE",
AQ1167="Sharing","PASSIVE",
AQ1167="Sites strategiques &amp; DataCenter","PASSIVE",
AQ1167="Exclu","Exclu",
AQ1167="SAT","ACTIVE",
AQ1167="SPARE-ISSUE","SPARE-ISSUE",
AQ1167="Fiber CAmtel","ACTIVE",
AQ1167="Fiber AOF","ACTIVE",
AQ1167="Projet OCM (HUAWEI)","PLANNED WORKS",
AQ1167="Projet OCM (NOKIA)","PLANNED WORKS",
AQ1167="ACCESS-ISSUE","ACCESS-ISSUE",
AQ1167="Projet OCM (ZTE, NOKIA, autres projets)","PLANNED WORKS",
AQ1167="No root CAuse","No root cause",
AQ1167="ODU HS","ACTIVE",
AQ1167="IP &amp; VLAN","ACTIVE",
AQ1167="Warehouse HUAWEI","SPARE-ISSUE",
AQ1167="SPARE-HS","SPARE-ISSUE",
AQ1167="Power Telco","ACTIVE", AQ1167="no impacts","no impacts"
),"")</f>
        <v>No root cause</v>
      </c>
      <c r="AS1167" s="92" t="s">
        <v>5537</v>
      </c>
      <c r="AT1167" s="98" t="s">
        <v>2826</v>
      </c>
      <c r="AV1167" s="17" t="s">
        <v>5537</v>
      </c>
      <c r="AW1167" s="7" t="s">
        <v>5537</v>
      </c>
      <c r="AX1167" s="6" t="s">
        <v>5537</v>
      </c>
      <c r="AY1167" s="7"/>
      <c r="AZ1167" s="3" t="s">
        <v>5537</v>
      </c>
      <c r="BA1167" s="18" t="s">
        <v>5537</v>
      </c>
      <c r="BB1167" s="18" t="s">
        <v>5537</v>
      </c>
      <c r="BC1167" s="18" t="s">
        <v>5537</v>
      </c>
      <c r="BD1167" s="18" t="s">
        <v>5537</v>
      </c>
      <c r="BE1167" s="18" t="s">
        <v>5537</v>
      </c>
      <c r="BF1167" s="18" t="s">
        <v>5537</v>
      </c>
      <c r="BG1167" s="18" t="s">
        <v>5537</v>
      </c>
      <c r="BH1167" s="18" t="s">
        <v>5537</v>
      </c>
      <c r="BI1167" s="18" t="s">
        <v>5537</v>
      </c>
      <c r="BJ1167" s="18" t="s">
        <v>5537</v>
      </c>
      <c r="BK1167" s="18" t="s">
        <v>5537</v>
      </c>
      <c r="BL1167" s="9" t="s">
        <v>5537</v>
      </c>
      <c r="BM1167" s="14" t="s">
        <v>5537</v>
      </c>
      <c r="BN1167" s="14" t="s">
        <v>5537</v>
      </c>
      <c r="BO1167" s="14" t="str">
        <f>_xlfn.XLOOKUP(B1167,'[4]cell downs 18042026 17h'!$B:$B,'[4]cell downs 18042026 17h'!$B:$B,"")</f>
        <v/>
      </c>
      <c r="BP1167" s="14" t="str">
        <f>_xlfn.XLOOKUP(B1167,'[5]Cells Huawei 19042026 15h'!$B:$B,'[5]Cells Huawei 19042026 15h'!$B:$B,"")</f>
        <v/>
      </c>
      <c r="BQ1167" s="9" t="str">
        <f>_xlfn.XLOOKUP(B1167,'[6]cells down 19042026 9H40'!$B:$B,'[6]cells down 19042026 9H40'!$B:$B,"")</f>
        <v/>
      </c>
      <c r="BR1167" s="9" t="s">
        <v>2826</v>
      </c>
      <c r="BS1167" s="9" t="s">
        <v>5537</v>
      </c>
      <c r="BT1167" s="108"/>
    </row>
    <row r="1168" spans="1:72" s="9" customFormat="1" x14ac:dyDescent="0.35">
      <c r="A1168" s="1" t="s">
        <v>3487</v>
      </c>
      <c r="B1168" s="8" t="s">
        <v>3488</v>
      </c>
      <c r="C1168" s="3" t="str">
        <f>_xlfn.XLOOKUP(B1168,'[1]daily break down'!$D:$D,'[1]daily break down'!$E:$E,"")</f>
        <v>CENTRE</v>
      </c>
      <c r="D1168" s="1" t="s">
        <v>21</v>
      </c>
      <c r="E1168" s="1" t="s">
        <v>36</v>
      </c>
      <c r="F1168" s="3" t="s">
        <v>69</v>
      </c>
      <c r="G1168" s="1" t="s">
        <v>502</v>
      </c>
      <c r="H1168" s="34" t="str">
        <f>_xlfn.XLOOKUP(B1168,[2]CALCULATION!$B:$B,[2]CALCULATION!$H:$H,"")</f>
        <v>ZTE</v>
      </c>
      <c r="I1168" s="28">
        <v>0</v>
      </c>
      <c r="J1168" s="28">
        <v>0</v>
      </c>
      <c r="K1168" s="28">
        <v>2.6030653505805676</v>
      </c>
      <c r="L1168" s="28">
        <v>0</v>
      </c>
      <c r="M1168" s="28">
        <v>0</v>
      </c>
      <c r="N1168" s="28">
        <v>0</v>
      </c>
      <c r="O1168" s="28">
        <v>0</v>
      </c>
      <c r="P1168" s="28">
        <v>0</v>
      </c>
      <c r="Q1168" s="28">
        <v>0</v>
      </c>
      <c r="R1168" s="28">
        <v>0</v>
      </c>
      <c r="S1168" s="93">
        <v>0</v>
      </c>
      <c r="T1168" s="93">
        <f>_xlfn.XLOOKUP(B1168,'[3]Nur des jours'!$B:$B,'[3]Nur des jours'!$U:$U,"")</f>
        <v>6.557797781601618</v>
      </c>
      <c r="U1168" s="93">
        <v>0</v>
      </c>
      <c r="V1168" s="93">
        <v>2.7969148168123441</v>
      </c>
      <c r="W1168" s="93">
        <v>6.5577977816016171</v>
      </c>
      <c r="X1168" s="93">
        <v>0</v>
      </c>
      <c r="Y1168" s="93">
        <v>0</v>
      </c>
      <c r="Z1168" s="93">
        <v>0</v>
      </c>
      <c r="AA1168" s="93">
        <v>0</v>
      </c>
      <c r="AB1168" s="93">
        <v>4.7277403954536235</v>
      </c>
      <c r="AC1168" s="93">
        <f>_xlfn.XLOOKUP(B1168,'[3]Nur des jours'!$B:$B,'[3]Nur des jours'!$N:$N,"")</f>
        <v>0</v>
      </c>
      <c r="AD1168" s="93">
        <v>0</v>
      </c>
      <c r="AE1168" s="93">
        <v>0</v>
      </c>
      <c r="AF1168" s="93">
        <v>0</v>
      </c>
      <c r="AG1168" s="93"/>
      <c r="AH1168" s="93">
        <v>0</v>
      </c>
      <c r="AI1168" s="93">
        <v>0</v>
      </c>
      <c r="AJ1168" s="93">
        <v>0</v>
      </c>
      <c r="AK1168" s="93">
        <v>0</v>
      </c>
      <c r="AL1168" s="93">
        <v>0</v>
      </c>
      <c r="AM1168" s="49" t="s">
        <v>5559</v>
      </c>
      <c r="AN1168" s="49"/>
      <c r="AO1168" s="48" t="str" cm="1">
        <f t="array" ref="AO1168">IFERROR(_xlfn.IFS(
AQ1168="MPR ISSUE","PDH",
AQ1168="BSS Hardware Issue","BSS",
AQ1168="Sites strategiques, MLL, Pylone, etc.","ENVTECH",
AQ1168="AKTIVCO DEFAUT GE &amp; POWER Cabinet","AKTIVCO",
AQ1168="AKTIVCO Coupure ENEO &amp; Baisse de tension","AKTIVCO GRID ONLY",
AQ1168="Coupure ENEO &amp; Baisse de tension","IHS GRID ONLY",
AQ1168="Defaut GE &amp; POWER Cabinet","IHS",
AQ1168="Sharing","Partners",
AQ1168="Sites strategiques &amp; DataCenter","SST &amp; DC",
AQ1168="Exclu","Exclu",
AQ1168="SAT","SAT",
AQ1168="SPARE-ISSUE","SPARE-ISSUE",
AQ1168="Fiber CAmtel","TRANS_FO_CAMTEL",
AQ1168="Fiber AOF","Fiber AOF",
AQ1168="Projet OCM (HUAWEI)","TRAVAUX-HUAWEI",
AQ1168="Projet OCM (NOKIA)","TRAVAUX-NOKIA",
AQ1168="ACCESS-ISSUE","ACCESS-ISSUE",
AQ1168="Projet OCM (ZTE, NOKIA, autres projets)","TRAVAUX OCM",
AQ1168="No root CAuse","No root cause",
AQ1168="ODU HS","PDH",
AQ1168="IP &amp; VLAN","PDH",
AQ1168="Warehouse HUAWEI","SPARE-ISSUE",
AQ1168="SPARE-HS","SPARE-ISSUE",
AQ1168="Power Telco","BSS",AQ1168="no impacts","no impacts"
),"")</f>
        <v>No root cause</v>
      </c>
      <c r="AP1168" s="48" t="str" cm="1">
        <f t="array" ref="AP1168">IFERROR(_xlfn.IFS(
AQ1168="MPR ISSUE","TX ISSUE",
AQ1168="BSS Hardware Issue","RAN ISSUE",
AQ1168="Sites strategiques, MLL, Pylone, etc.","ENVTECH",
AQ1168="AKTIVCO DEFAUT GE &amp; POWER Cabinet","POWER ISSUE",
AQ1168="AKTIVCO Coupure ENEO &amp; Baisse de tension","POWER ISSUE",
AQ1168="Coupure ENEO &amp; Baisse de tension","POWER ISSUE",
AQ1168="Defaut GE &amp; POWER Cabinet","POWER ISSUE",
AQ1168="Sharing","POWER ISSUE",
AQ1168="Sites strategiques &amp; DataCenter","POWER ISSUE",
AQ1168="Exclu","Exclu",
AQ1168="SAT","TX ISSUE",
AQ1168="SPARE-ISSUE","SPARE-ISSUE",
AQ1168="Fiber CAmtel","TX ISSUE",
AQ1168="Fiber AOF","TX ISSUE",
AQ1168="Projet OCM (HUAWEI)","TRAVAUX-HUAWEI",
AQ1168="Projet OCM (NOKIA)","TRAVAUX -NOKIA",
AQ1168="ACCESS-ISSUE","ACCESS-ISSUE",
AQ1168="Projet OCM (ZTE, NOKIA, autres projets)","TRAVAUX OCM",
AQ1168="No root CAuse","No root cause",
AQ1168="ODU HS","TX ISSUE",
AQ1168="IP &amp; VLAN","TX ISSUE",
AQ1168="Warehouse HUAWEI","SPARE-ISSUE",
AQ1168="SPARE-HS","SPARE-ISSUE",
AQ1168="Power Telco","RAN ISSUE",AQ1168="no impacts","no impacts"
),"")</f>
        <v>No root cause</v>
      </c>
      <c r="AQ1168" s="67" t="s">
        <v>5344</v>
      </c>
      <c r="AR1168" s="48" t="str" cm="1">
        <f t="array" ref="AR1168">IFERROR(_xlfn.IFS(
AQ1168="MPR ISSUE","ACTIVE",
AQ1168="BSS Hardware Issue","ACTIVE",
AQ1168="Sites strategiques, MLL, Pylone, etc.","PASSIVE",
AQ1168="AKTIVCO DEFAUT GE &amp; POWER Cabinet","PASSIVE",
AQ1168="AKTIVCO Coupure ENEO &amp; Baisse de tension","PASSIVE",
AQ1168="Coupure ENEO &amp; Baisse de tension","PASSIVE",
AQ1168="Defaut GE &amp; POWER Cabinet","PASSIVE",
AQ1168="Sharing","PASSIVE",
AQ1168="Sites strategiques &amp; DataCenter","PASSIVE",
AQ1168="Exclu","Exclu",
AQ1168="SAT","ACTIVE",
AQ1168="SPARE-ISSUE","SPARE-ISSUE",
AQ1168="Fiber CAmtel","ACTIVE",
AQ1168="Fiber AOF","ACTIVE",
AQ1168="Projet OCM (HUAWEI)","PLANNED WORKS",
AQ1168="Projet OCM (NOKIA)","PLANNED WORKS",
AQ1168="ACCESS-ISSUE","ACCESS-ISSUE",
AQ1168="Projet OCM (ZTE, NOKIA, autres projets)","PLANNED WORKS",
AQ1168="No root CAuse","No root cause",
AQ1168="ODU HS","ACTIVE",
AQ1168="IP &amp; VLAN","ACTIVE",
AQ1168="Warehouse HUAWEI","SPARE-ISSUE",
AQ1168="SPARE-HS","SPARE-ISSUE",
AQ1168="Power Telco","ACTIVE", AQ1168="no impacts","no impacts"
),"")</f>
        <v>No root cause</v>
      </c>
      <c r="AS1168" s="92" t="s">
        <v>5537</v>
      </c>
      <c r="AT1168" s="98" t="s">
        <v>3488</v>
      </c>
      <c r="AV1168" s="17" t="s">
        <v>5537</v>
      </c>
      <c r="AW1168" s="7" t="s">
        <v>5537</v>
      </c>
      <c r="AX1168" s="6" t="s">
        <v>5537</v>
      </c>
      <c r="AY1168" s="7"/>
      <c r="AZ1168" s="3" t="s">
        <v>5537</v>
      </c>
      <c r="BA1168" s="18" t="s">
        <v>5537</v>
      </c>
      <c r="BB1168" s="18" t="s">
        <v>5537</v>
      </c>
      <c r="BC1168" s="18" t="s">
        <v>5537</v>
      </c>
      <c r="BD1168" s="18" t="s">
        <v>5537</v>
      </c>
      <c r="BE1168" s="18" t="s">
        <v>5537</v>
      </c>
      <c r="BF1168" s="18" t="s">
        <v>5537</v>
      </c>
      <c r="BG1168" s="18" t="s">
        <v>5537</v>
      </c>
      <c r="BH1168" s="18" t="s">
        <v>5537</v>
      </c>
      <c r="BI1168" s="18" t="s">
        <v>5537</v>
      </c>
      <c r="BJ1168" s="18" t="s">
        <v>5537</v>
      </c>
      <c r="BK1168" s="18" t="s">
        <v>5537</v>
      </c>
      <c r="BL1168" s="9" t="s">
        <v>5537</v>
      </c>
      <c r="BM1168" s="14" t="s">
        <v>5537</v>
      </c>
      <c r="BN1168" s="14" t="s">
        <v>5537</v>
      </c>
      <c r="BO1168" s="14" t="str">
        <f>_xlfn.XLOOKUP(B1168,'[4]cell downs 18042026 17h'!$B:$B,'[4]cell downs 18042026 17h'!$B:$B,"")</f>
        <v/>
      </c>
      <c r="BP1168" s="14" t="str">
        <f>_xlfn.XLOOKUP(B1168,'[5]Cells Huawei 19042026 15h'!$B:$B,'[5]Cells Huawei 19042026 15h'!$B:$B,"")</f>
        <v/>
      </c>
      <c r="BQ1168" s="9" t="str">
        <f>_xlfn.XLOOKUP(B1168,'[6]cells down 19042026 9H40'!$B:$B,'[6]cells down 19042026 9H40'!$B:$B,"")</f>
        <v/>
      </c>
      <c r="BR1168" s="9" t="s">
        <v>5537</v>
      </c>
      <c r="BS1168" s="9" t="s">
        <v>5459</v>
      </c>
      <c r="BT1168" s="108"/>
    </row>
    <row r="1169" spans="1:72" s="9" customFormat="1" x14ac:dyDescent="0.35">
      <c r="A1169" s="1" t="s">
        <v>2582</v>
      </c>
      <c r="B1169" s="8" t="s">
        <v>2583</v>
      </c>
      <c r="C1169" s="3" t="str">
        <f>_xlfn.XLOOKUP(B1169,'[1]daily break down'!$D:$D,'[1]daily break down'!$E:$E,"")</f>
        <v>Yaounde</v>
      </c>
      <c r="D1169" s="1" t="s">
        <v>11</v>
      </c>
      <c r="E1169" s="1" t="s">
        <v>12</v>
      </c>
      <c r="F1169" s="3" t="s">
        <v>37</v>
      </c>
      <c r="G1169" s="1" t="s">
        <v>38</v>
      </c>
      <c r="H1169" s="34" t="str">
        <f>_xlfn.XLOOKUP(B1169,[2]CALCULATION!$B:$B,[2]CALCULATION!$H:$H,"")</f>
        <v>ZTE</v>
      </c>
      <c r="I1169" s="28">
        <v>0</v>
      </c>
      <c r="J1169" s="28">
        <v>0</v>
      </c>
      <c r="K1169" s="28">
        <v>0</v>
      </c>
      <c r="L1169" s="28">
        <v>0</v>
      </c>
      <c r="M1169" s="28">
        <v>0</v>
      </c>
      <c r="N1169" s="28">
        <v>0</v>
      </c>
      <c r="O1169" s="28">
        <v>0</v>
      </c>
      <c r="P1169" s="28">
        <v>0</v>
      </c>
      <c r="Q1169" s="28">
        <v>0</v>
      </c>
      <c r="R1169" s="28">
        <v>0</v>
      </c>
      <c r="S1169" s="93">
        <v>0</v>
      </c>
      <c r="T1169" s="93">
        <f>_xlfn.XLOOKUP(B1169,'[3]Nur des jours'!$B:$B,'[3]Nur des jours'!$U:$U,"")</f>
        <v>0</v>
      </c>
      <c r="U1169" s="93">
        <v>0</v>
      </c>
      <c r="V1169" s="93">
        <v>0</v>
      </c>
      <c r="W1169" s="93">
        <v>0</v>
      </c>
      <c r="X1169" s="93">
        <v>0</v>
      </c>
      <c r="Y1169" s="93">
        <v>0</v>
      </c>
      <c r="Z1169" s="93">
        <v>0</v>
      </c>
      <c r="AA1169" s="93">
        <v>0</v>
      </c>
      <c r="AB1169" s="93">
        <v>4.2014093992289547</v>
      </c>
      <c r="AC1169" s="93">
        <f>_xlfn.XLOOKUP(B1169,'[3]Nur des jours'!$B:$B,'[3]Nur des jours'!$N:$N,"")</f>
        <v>0</v>
      </c>
      <c r="AD1169" s="93">
        <v>0</v>
      </c>
      <c r="AE1169" s="93">
        <v>0</v>
      </c>
      <c r="AF1169" s="93">
        <v>0</v>
      </c>
      <c r="AG1169" s="93"/>
      <c r="AH1169" s="93">
        <v>0</v>
      </c>
      <c r="AI1169" s="93">
        <v>0</v>
      </c>
      <c r="AJ1169" s="93">
        <v>0</v>
      </c>
      <c r="AK1169" s="93">
        <v>0</v>
      </c>
      <c r="AL1169" s="93">
        <v>0</v>
      </c>
      <c r="AM1169" s="49" t="s">
        <v>5559</v>
      </c>
      <c r="AN1169" s="49"/>
      <c r="AO1169" s="48" t="str" cm="1">
        <f t="array" ref="AO1169">IFERROR(_xlfn.IFS(
AQ1169="MPR ISSUE","PDH",
AQ1169="BSS Hardware Issue","BSS",
AQ1169="Sites strategiques, MLL, Pylone, etc.","ENVTECH",
AQ1169="AKTIVCO DEFAUT GE &amp; POWER Cabinet","AKTIVCO",
AQ1169="AKTIVCO Coupure ENEO &amp; Baisse de tension","AKTIVCO GRID ONLY",
AQ1169="Coupure ENEO &amp; Baisse de tension","IHS GRID ONLY",
AQ1169="Defaut GE &amp; POWER Cabinet","IHS",
AQ1169="Sharing","Partners",
AQ1169="Sites strategiques &amp; DataCenter","SST &amp; DC",
AQ1169="Exclu","Exclu",
AQ1169="SAT","SAT",
AQ1169="SPARE-ISSUE","SPARE-ISSUE",
AQ1169="Fiber CAmtel","TRANS_FO_CAMTEL",
AQ1169="Fiber AOF","Fiber AOF",
AQ1169="Projet OCM (HUAWEI)","TRAVAUX-HUAWEI",
AQ1169="Projet OCM (NOKIA)","TRAVAUX-NOKIA",
AQ1169="ACCESS-ISSUE","ACCESS-ISSUE",
AQ1169="Projet OCM (ZTE, NOKIA, autres projets)","TRAVAUX OCM",
AQ1169="No root CAuse","No root cause",
AQ1169="ODU HS","PDH",
AQ1169="IP &amp; VLAN","PDH",
AQ1169="Warehouse HUAWEI","SPARE-ISSUE",
AQ1169="SPARE-HS","SPARE-ISSUE",
AQ1169="Power Telco","BSS",AQ1169="no impacts","no impacts"
),"")</f>
        <v>No root cause</v>
      </c>
      <c r="AP1169" s="48" t="str" cm="1">
        <f t="array" ref="AP1169">IFERROR(_xlfn.IFS(
AQ1169="MPR ISSUE","TX ISSUE",
AQ1169="BSS Hardware Issue","RAN ISSUE",
AQ1169="Sites strategiques, MLL, Pylone, etc.","ENVTECH",
AQ1169="AKTIVCO DEFAUT GE &amp; POWER Cabinet","POWER ISSUE",
AQ1169="AKTIVCO Coupure ENEO &amp; Baisse de tension","POWER ISSUE",
AQ1169="Coupure ENEO &amp; Baisse de tension","POWER ISSUE",
AQ1169="Defaut GE &amp; POWER Cabinet","POWER ISSUE",
AQ1169="Sharing","POWER ISSUE",
AQ1169="Sites strategiques &amp; DataCenter","POWER ISSUE",
AQ1169="Exclu","Exclu",
AQ1169="SAT","TX ISSUE",
AQ1169="SPARE-ISSUE","SPARE-ISSUE",
AQ1169="Fiber CAmtel","TX ISSUE",
AQ1169="Fiber AOF","TX ISSUE",
AQ1169="Projet OCM (HUAWEI)","TRAVAUX-HUAWEI",
AQ1169="Projet OCM (NOKIA)","TRAVAUX -NOKIA",
AQ1169="ACCESS-ISSUE","ACCESS-ISSUE",
AQ1169="Projet OCM (ZTE, NOKIA, autres projets)","TRAVAUX OCM",
AQ1169="No root CAuse","No root cause",
AQ1169="ODU HS","TX ISSUE",
AQ1169="IP &amp; VLAN","TX ISSUE",
AQ1169="Warehouse HUAWEI","SPARE-ISSUE",
AQ1169="SPARE-HS","SPARE-ISSUE",
AQ1169="Power Telco","RAN ISSUE",AQ1169="no impacts","no impacts"
),"")</f>
        <v>No root cause</v>
      </c>
      <c r="AQ1169" s="126" t="s">
        <v>5344</v>
      </c>
      <c r="AR1169" s="48" t="str" cm="1">
        <f t="array" ref="AR1169">IFERROR(_xlfn.IFS(
AQ1169="MPR ISSUE","ACTIVE",
AQ1169="BSS Hardware Issue","ACTIVE",
AQ1169="Sites strategiques, MLL, Pylone, etc.","PASSIVE",
AQ1169="AKTIVCO DEFAUT GE &amp; POWER Cabinet","PASSIVE",
AQ1169="AKTIVCO Coupure ENEO &amp; Baisse de tension","PASSIVE",
AQ1169="Coupure ENEO &amp; Baisse de tension","PASSIVE",
AQ1169="Defaut GE &amp; POWER Cabinet","PASSIVE",
AQ1169="Sharing","PASSIVE",
AQ1169="Sites strategiques &amp; DataCenter","PASSIVE",
AQ1169="Exclu","Exclu",
AQ1169="SAT","ACTIVE",
AQ1169="SPARE-ISSUE","SPARE-ISSUE",
AQ1169="Fiber CAmtel","ACTIVE",
AQ1169="Fiber AOF","ACTIVE",
AQ1169="Projet OCM (HUAWEI)","PLANNED WORKS",
AQ1169="Projet OCM (NOKIA)","PLANNED WORKS",
AQ1169="ACCESS-ISSUE","ACCESS-ISSUE",
AQ1169="Projet OCM (ZTE, NOKIA, autres projets)","PLANNED WORKS",
AQ1169="No root CAuse","No root cause",
AQ1169="ODU HS","ACTIVE",
AQ1169="IP &amp; VLAN","ACTIVE",
AQ1169="Warehouse HUAWEI","SPARE-ISSUE",
AQ1169="SPARE-HS","SPARE-ISSUE",
AQ1169="Power Telco","ACTIVE", AQ1169="no impacts","no impacts"
),"")</f>
        <v>No root cause</v>
      </c>
      <c r="AS1169" s="92" t="s">
        <v>5537</v>
      </c>
      <c r="AT1169" s="98" t="s">
        <v>2583</v>
      </c>
      <c r="AV1169" s="17" t="s">
        <v>5537</v>
      </c>
      <c r="AW1169" s="7" t="s">
        <v>5537</v>
      </c>
      <c r="AX1169" s="6" t="s">
        <v>5537</v>
      </c>
      <c r="AY1169" s="7"/>
      <c r="AZ1169" s="3" t="s">
        <v>5537</v>
      </c>
      <c r="BA1169" s="18" t="s">
        <v>5537</v>
      </c>
      <c r="BB1169" s="18" t="s">
        <v>5537</v>
      </c>
      <c r="BC1169" s="18" t="s">
        <v>5537</v>
      </c>
      <c r="BD1169" s="18" t="s">
        <v>5537</v>
      </c>
      <c r="BE1169" s="18" t="s">
        <v>5537</v>
      </c>
      <c r="BF1169" s="18" t="s">
        <v>5537</v>
      </c>
      <c r="BG1169" s="18" t="s">
        <v>5537</v>
      </c>
      <c r="BH1169" s="18" t="s">
        <v>5537</v>
      </c>
      <c r="BI1169" s="18" t="s">
        <v>5537</v>
      </c>
      <c r="BJ1169" s="18" t="s">
        <v>5537</v>
      </c>
      <c r="BK1169" s="18" t="s">
        <v>5537</v>
      </c>
      <c r="BL1169" s="9" t="s">
        <v>5537</v>
      </c>
      <c r="BM1169" s="14" t="s">
        <v>5537</v>
      </c>
      <c r="BN1169" s="14" t="s">
        <v>5537</v>
      </c>
      <c r="BO1169" s="14" t="str">
        <f>_xlfn.XLOOKUP(B1169,'[4]cell downs 18042026 17h'!$B:$B,'[4]cell downs 18042026 17h'!$B:$B,"")</f>
        <v/>
      </c>
      <c r="BP1169" s="14" t="str">
        <f>_xlfn.XLOOKUP(B1169,'[5]Cells Huawei 19042026 15h'!$B:$B,'[5]Cells Huawei 19042026 15h'!$B:$B,"")</f>
        <v/>
      </c>
      <c r="BQ1169" s="9" t="str">
        <f>_xlfn.XLOOKUP(B1169,'[6]cells down 19042026 9H40'!$B:$B,'[6]cells down 19042026 9H40'!$B:$B,"")</f>
        <v/>
      </c>
      <c r="BR1169" s="9" t="s">
        <v>2583</v>
      </c>
      <c r="BS1169" s="9" t="s">
        <v>5537</v>
      </c>
      <c r="BT1169" s="108"/>
    </row>
    <row r="1170" spans="1:72" s="9" customFormat="1" x14ac:dyDescent="0.35">
      <c r="A1170" s="1" t="s">
        <v>2551</v>
      </c>
      <c r="B1170" s="8" t="s">
        <v>2552</v>
      </c>
      <c r="C1170" s="3" t="str">
        <f>_xlfn.XLOOKUP(B1170,'[1]daily break down'!$D:$D,'[1]daily break down'!$E:$E,"")</f>
        <v>CENTRE</v>
      </c>
      <c r="D1170" s="1" t="s">
        <v>21</v>
      </c>
      <c r="E1170" s="1" t="s">
        <v>263</v>
      </c>
      <c r="F1170" s="3" t="s">
        <v>37</v>
      </c>
      <c r="G1170" s="1" t="s">
        <v>2551</v>
      </c>
      <c r="H1170" s="34" t="str">
        <f>_xlfn.XLOOKUP(B1170,[2]CALCULATION!$B:$B,[2]CALCULATION!$H:$H,"")</f>
        <v>ZTE</v>
      </c>
      <c r="I1170" s="28">
        <v>0</v>
      </c>
      <c r="J1170" s="28">
        <v>0</v>
      </c>
      <c r="K1170" s="28">
        <v>0</v>
      </c>
      <c r="L1170" s="28">
        <v>0</v>
      </c>
      <c r="M1170" s="28">
        <v>0</v>
      </c>
      <c r="N1170" s="28">
        <v>0</v>
      </c>
      <c r="O1170" s="28">
        <v>0</v>
      </c>
      <c r="P1170" s="28">
        <v>8.4431260754552068E-2</v>
      </c>
      <c r="Q1170" s="28">
        <v>0</v>
      </c>
      <c r="R1170" s="28">
        <v>0</v>
      </c>
      <c r="S1170" s="93">
        <v>0</v>
      </c>
      <c r="T1170" s="93">
        <f>_xlfn.XLOOKUP(B1170,'[3]Nur des jours'!$B:$B,'[3]Nur des jours'!$U:$U,"")</f>
        <v>0</v>
      </c>
      <c r="U1170" s="93">
        <v>0</v>
      </c>
      <c r="V1170" s="93">
        <v>0</v>
      </c>
      <c r="W1170" s="93">
        <v>0</v>
      </c>
      <c r="X1170" s="93">
        <v>0</v>
      </c>
      <c r="Y1170" s="93">
        <v>0</v>
      </c>
      <c r="Z1170" s="93">
        <v>0</v>
      </c>
      <c r="AA1170" s="93">
        <v>0</v>
      </c>
      <c r="AB1170" s="93">
        <v>3.1438784303989635</v>
      </c>
      <c r="AC1170" s="93">
        <f>_xlfn.XLOOKUP(B1170,'[3]Nur des jours'!$B:$B,'[3]Nur des jours'!$N:$N,"")</f>
        <v>0</v>
      </c>
      <c r="AD1170" s="93">
        <v>0</v>
      </c>
      <c r="AE1170" s="93">
        <v>0</v>
      </c>
      <c r="AF1170" s="93">
        <v>0</v>
      </c>
      <c r="AG1170" s="93"/>
      <c r="AH1170" s="93">
        <v>0</v>
      </c>
      <c r="AI1170" s="93">
        <v>0</v>
      </c>
      <c r="AJ1170" s="93">
        <v>0</v>
      </c>
      <c r="AK1170" s="93">
        <v>0</v>
      </c>
      <c r="AL1170" s="93">
        <v>0</v>
      </c>
      <c r="AM1170" s="49" t="s">
        <v>5559</v>
      </c>
      <c r="AN1170" s="49"/>
      <c r="AO1170" s="48" t="str" cm="1">
        <f t="array" ref="AO1170">IFERROR(_xlfn.IFS(
AQ1170="MPR ISSUE","PDH",
AQ1170="BSS Hardware Issue","BSS",
AQ1170="Sites strategiques, MLL, Pylone, etc.","ENVTECH",
AQ1170="AKTIVCO DEFAUT GE &amp; POWER Cabinet","AKTIVCO",
AQ1170="AKTIVCO Coupure ENEO &amp; Baisse de tension","AKTIVCO GRID ONLY",
AQ1170="Coupure ENEO &amp; Baisse de tension","IHS GRID ONLY",
AQ1170="Defaut GE &amp; POWER Cabinet","IHS",
AQ1170="Sharing","Partners",
AQ1170="Sites strategiques &amp; DataCenter","SST &amp; DC",
AQ1170="Exclu","Exclu",
AQ1170="SAT","SAT",
AQ1170="SPARE-ISSUE","SPARE-ISSUE",
AQ1170="Fiber CAmtel","TRANS_FO_CAMTEL",
AQ1170="Fiber AOF","Fiber AOF",
AQ1170="Projet OCM (HUAWEI)","TRAVAUX-HUAWEI",
AQ1170="Projet OCM (NOKIA)","TRAVAUX-NOKIA",
AQ1170="ACCESS-ISSUE","ACCESS-ISSUE",
AQ1170="Projet OCM (ZTE, NOKIA, autres projets)","TRAVAUX OCM",
AQ1170="No root CAuse","No root cause",
AQ1170="ODU HS","PDH",
AQ1170="IP &amp; VLAN","PDH",
AQ1170="Warehouse HUAWEI","SPARE-ISSUE",
AQ1170="SPARE-HS","SPARE-ISSUE",
AQ1170="Power Telco","BSS",AQ1170="no impacts","no impacts"
),"")</f>
        <v>No root cause</v>
      </c>
      <c r="AP1170" s="48" t="str" cm="1">
        <f t="array" ref="AP1170">IFERROR(_xlfn.IFS(
AQ1170="MPR ISSUE","TX ISSUE",
AQ1170="BSS Hardware Issue","RAN ISSUE",
AQ1170="Sites strategiques, MLL, Pylone, etc.","ENVTECH",
AQ1170="AKTIVCO DEFAUT GE &amp; POWER Cabinet","POWER ISSUE",
AQ1170="AKTIVCO Coupure ENEO &amp; Baisse de tension","POWER ISSUE",
AQ1170="Coupure ENEO &amp; Baisse de tension","POWER ISSUE",
AQ1170="Defaut GE &amp; POWER Cabinet","POWER ISSUE",
AQ1170="Sharing","POWER ISSUE",
AQ1170="Sites strategiques &amp; DataCenter","POWER ISSUE",
AQ1170="Exclu","Exclu",
AQ1170="SAT","TX ISSUE",
AQ1170="SPARE-ISSUE","SPARE-ISSUE",
AQ1170="Fiber CAmtel","TX ISSUE",
AQ1170="Fiber AOF","TX ISSUE",
AQ1170="Projet OCM (HUAWEI)","TRAVAUX-HUAWEI",
AQ1170="Projet OCM (NOKIA)","TRAVAUX -NOKIA",
AQ1170="ACCESS-ISSUE","ACCESS-ISSUE",
AQ1170="Projet OCM (ZTE, NOKIA, autres projets)","TRAVAUX OCM",
AQ1170="No root CAuse","No root cause",
AQ1170="ODU HS","TX ISSUE",
AQ1170="IP &amp; VLAN","TX ISSUE",
AQ1170="Warehouse HUAWEI","SPARE-ISSUE",
AQ1170="SPARE-HS","SPARE-ISSUE",
AQ1170="Power Telco","RAN ISSUE",AQ1170="no impacts","no impacts"
),"")</f>
        <v>No root cause</v>
      </c>
      <c r="AQ1170" s="67" t="s">
        <v>5344</v>
      </c>
      <c r="AR1170" s="48" t="str" cm="1">
        <f t="array" ref="AR1170">IFERROR(_xlfn.IFS(
AQ1170="MPR ISSUE","ACTIVE",
AQ1170="BSS Hardware Issue","ACTIVE",
AQ1170="Sites strategiques, MLL, Pylone, etc.","PASSIVE",
AQ1170="AKTIVCO DEFAUT GE &amp; POWER Cabinet","PASSIVE",
AQ1170="AKTIVCO Coupure ENEO &amp; Baisse de tension","PASSIVE",
AQ1170="Coupure ENEO &amp; Baisse de tension","PASSIVE",
AQ1170="Defaut GE &amp; POWER Cabinet","PASSIVE",
AQ1170="Sharing","PASSIVE",
AQ1170="Sites strategiques &amp; DataCenter","PASSIVE",
AQ1170="Exclu","Exclu",
AQ1170="SAT","ACTIVE",
AQ1170="SPARE-ISSUE","SPARE-ISSUE",
AQ1170="Fiber CAmtel","ACTIVE",
AQ1170="Fiber AOF","ACTIVE",
AQ1170="Projet OCM (HUAWEI)","PLANNED WORKS",
AQ1170="Projet OCM (NOKIA)","PLANNED WORKS",
AQ1170="ACCESS-ISSUE","ACCESS-ISSUE",
AQ1170="Projet OCM (ZTE, NOKIA, autres projets)","PLANNED WORKS",
AQ1170="No root CAuse","No root cause",
AQ1170="ODU HS","ACTIVE",
AQ1170="IP &amp; VLAN","ACTIVE",
AQ1170="Warehouse HUAWEI","SPARE-ISSUE",
AQ1170="SPARE-HS","SPARE-ISSUE",
AQ1170="Power Telco","ACTIVE", AQ1170="no impacts","no impacts"
),"")</f>
        <v>No root cause</v>
      </c>
      <c r="AS1170" s="92" t="s">
        <v>5537</v>
      </c>
      <c r="AT1170" s="98" t="s">
        <v>2552</v>
      </c>
      <c r="AV1170" s="17" t="s">
        <v>5537</v>
      </c>
      <c r="AW1170" s="7" t="s">
        <v>5537</v>
      </c>
      <c r="AX1170" s="6" t="s">
        <v>5537</v>
      </c>
      <c r="AY1170" s="7"/>
      <c r="AZ1170" s="3" t="s">
        <v>5537</v>
      </c>
      <c r="BA1170" s="18" t="s">
        <v>5537</v>
      </c>
      <c r="BB1170" s="18" t="s">
        <v>5537</v>
      </c>
      <c r="BC1170" s="18" t="s">
        <v>5537</v>
      </c>
      <c r="BD1170" s="18" t="s">
        <v>5537</v>
      </c>
      <c r="BE1170" s="18" t="s">
        <v>5537</v>
      </c>
      <c r="BF1170" s="18" t="s">
        <v>5537</v>
      </c>
      <c r="BG1170" s="18" t="s">
        <v>5537</v>
      </c>
      <c r="BH1170" s="18" t="s">
        <v>5537</v>
      </c>
      <c r="BI1170" s="18" t="s">
        <v>5537</v>
      </c>
      <c r="BJ1170" s="18" t="s">
        <v>5537</v>
      </c>
      <c r="BK1170" s="18" t="s">
        <v>5537</v>
      </c>
      <c r="BL1170" s="9" t="s">
        <v>5537</v>
      </c>
      <c r="BM1170" s="14" t="s">
        <v>5537</v>
      </c>
      <c r="BN1170" s="14" t="s">
        <v>5537</v>
      </c>
      <c r="BO1170" s="14" t="str">
        <f>_xlfn.XLOOKUP(B1170,'[4]cell downs 18042026 17h'!$B:$B,'[4]cell downs 18042026 17h'!$B:$B,"")</f>
        <v/>
      </c>
      <c r="BP1170" s="14" t="str">
        <f>_xlfn.XLOOKUP(B1170,'[5]Cells Huawei 19042026 15h'!$B:$B,'[5]Cells Huawei 19042026 15h'!$B:$B,"")</f>
        <v/>
      </c>
      <c r="BQ1170" s="9" t="str">
        <f>_xlfn.XLOOKUP(B1170,'[6]cells down 19042026 9H40'!$B:$B,'[6]cells down 19042026 9H40'!$B:$B,"")</f>
        <v/>
      </c>
      <c r="BR1170" s="9" t="s">
        <v>5537</v>
      </c>
      <c r="BS1170" s="9" t="s">
        <v>12</v>
      </c>
      <c r="BT1170" s="108"/>
    </row>
    <row r="1171" spans="1:72" s="9" customFormat="1" x14ac:dyDescent="0.35">
      <c r="A1171" s="1" t="s">
        <v>3169</v>
      </c>
      <c r="B1171" s="8" t="s">
        <v>3170</v>
      </c>
      <c r="C1171" s="3" t="str">
        <f>_xlfn.XLOOKUP(B1171,'[1]daily break down'!$D:$D,'[1]daily break down'!$E:$E,"")</f>
        <v>Yaounde</v>
      </c>
      <c r="D1171" s="1" t="s">
        <v>11</v>
      </c>
      <c r="E1171" s="1" t="s">
        <v>12</v>
      </c>
      <c r="F1171" s="3" t="s">
        <v>37</v>
      </c>
      <c r="G1171" s="1" t="s">
        <v>38</v>
      </c>
      <c r="H1171" s="34" t="str">
        <f>_xlfn.XLOOKUP(B1171,[2]CALCULATION!$B:$B,[2]CALCULATION!$H:$H,"")</f>
        <v>ZTE</v>
      </c>
      <c r="I1171" s="28">
        <v>0</v>
      </c>
      <c r="J1171" s="28">
        <v>0</v>
      </c>
      <c r="K1171" s="28">
        <v>0</v>
      </c>
      <c r="L1171" s="28">
        <v>1.3353301487017499</v>
      </c>
      <c r="M1171" s="28">
        <v>0</v>
      </c>
      <c r="N1171" s="28">
        <v>0</v>
      </c>
      <c r="O1171" s="28">
        <v>0</v>
      </c>
      <c r="P1171" s="28">
        <v>0</v>
      </c>
      <c r="Q1171" s="28">
        <v>0</v>
      </c>
      <c r="R1171" s="28">
        <v>0</v>
      </c>
      <c r="S1171" s="93">
        <v>0</v>
      </c>
      <c r="T1171" s="93">
        <f>_xlfn.XLOOKUP(B1171,'[3]Nur des jours'!$B:$B,'[3]Nur des jours'!$U:$U,"")</f>
        <v>0</v>
      </c>
      <c r="U1171" s="93">
        <v>0.23190952336109938</v>
      </c>
      <c r="V1171" s="93">
        <v>0</v>
      </c>
      <c r="W1171" s="93">
        <v>0</v>
      </c>
      <c r="X1171" s="93">
        <v>0</v>
      </c>
      <c r="Y1171" s="93">
        <v>0</v>
      </c>
      <c r="Z1171" s="93">
        <v>1.3027632956941861</v>
      </c>
      <c r="AA1171" s="93">
        <v>2.1090693513453354</v>
      </c>
      <c r="AB1171" s="93">
        <v>2.7295695610858575</v>
      </c>
      <c r="AC1171" s="93">
        <f>_xlfn.XLOOKUP(B1171,'[3]Nur des jours'!$B:$B,'[3]Nur des jours'!$N:$N,"")</f>
        <v>0</v>
      </c>
      <c r="AD1171" s="93">
        <v>0</v>
      </c>
      <c r="AE1171" s="93">
        <v>0</v>
      </c>
      <c r="AF1171" s="93">
        <v>0</v>
      </c>
      <c r="AG1171" s="93"/>
      <c r="AH1171" s="93">
        <v>0</v>
      </c>
      <c r="AI1171" s="93">
        <v>0</v>
      </c>
      <c r="AJ1171" s="93">
        <v>0</v>
      </c>
      <c r="AK1171" s="93">
        <v>0</v>
      </c>
      <c r="AL1171" s="93">
        <v>0</v>
      </c>
      <c r="AM1171" s="49" t="s">
        <v>5559</v>
      </c>
      <c r="AN1171" s="49"/>
      <c r="AO1171" s="48" t="str" cm="1">
        <f t="array" ref="AO1171">IFERROR(_xlfn.IFS(
AQ1171="MPR ISSUE","PDH",
AQ1171="BSS Hardware Issue","BSS",
AQ1171="Sites strategiques, MLL, Pylone, etc.","ENVTECH",
AQ1171="AKTIVCO DEFAUT GE &amp; POWER Cabinet","AKTIVCO",
AQ1171="AKTIVCO Coupure ENEO &amp; Baisse de tension","AKTIVCO GRID ONLY",
AQ1171="Coupure ENEO &amp; Baisse de tension","IHS GRID ONLY",
AQ1171="Defaut GE &amp; POWER Cabinet","IHS",
AQ1171="Sharing","Partners",
AQ1171="Sites strategiques &amp; DataCenter","SST &amp; DC",
AQ1171="Exclu","Exclu",
AQ1171="SAT","SAT",
AQ1171="SPARE-ISSUE","SPARE-ISSUE",
AQ1171="Fiber CAmtel","TRANS_FO_CAMTEL",
AQ1171="Fiber AOF","Fiber AOF",
AQ1171="Projet OCM (HUAWEI)","TRAVAUX-HUAWEI",
AQ1171="Projet OCM (NOKIA)","TRAVAUX-NOKIA",
AQ1171="ACCESS-ISSUE","ACCESS-ISSUE",
AQ1171="Projet OCM (ZTE, NOKIA, autres projets)","TRAVAUX OCM",
AQ1171="No root CAuse","No root cause",
AQ1171="ODU HS","PDH",
AQ1171="IP &amp; VLAN","PDH",
AQ1171="Warehouse HUAWEI","SPARE-ISSUE",
AQ1171="SPARE-HS","SPARE-ISSUE",
AQ1171="Power Telco","BSS",AQ1171="no impacts","no impacts"
),"")</f>
        <v>No root cause</v>
      </c>
      <c r="AP1171" s="48" t="str" cm="1">
        <f t="array" ref="AP1171">IFERROR(_xlfn.IFS(
AQ1171="MPR ISSUE","TX ISSUE",
AQ1171="BSS Hardware Issue","RAN ISSUE",
AQ1171="Sites strategiques, MLL, Pylone, etc.","ENVTECH",
AQ1171="AKTIVCO DEFAUT GE &amp; POWER Cabinet","POWER ISSUE",
AQ1171="AKTIVCO Coupure ENEO &amp; Baisse de tension","POWER ISSUE",
AQ1171="Coupure ENEO &amp; Baisse de tension","POWER ISSUE",
AQ1171="Defaut GE &amp; POWER Cabinet","POWER ISSUE",
AQ1171="Sharing","POWER ISSUE",
AQ1171="Sites strategiques &amp; DataCenter","POWER ISSUE",
AQ1171="Exclu","Exclu",
AQ1171="SAT","TX ISSUE",
AQ1171="SPARE-ISSUE","SPARE-ISSUE",
AQ1171="Fiber CAmtel","TX ISSUE",
AQ1171="Fiber AOF","TX ISSUE",
AQ1171="Projet OCM (HUAWEI)","TRAVAUX-HUAWEI",
AQ1171="Projet OCM (NOKIA)","TRAVAUX -NOKIA",
AQ1171="ACCESS-ISSUE","ACCESS-ISSUE",
AQ1171="Projet OCM (ZTE, NOKIA, autres projets)","TRAVAUX OCM",
AQ1171="No root CAuse","No root cause",
AQ1171="ODU HS","TX ISSUE",
AQ1171="IP &amp; VLAN","TX ISSUE",
AQ1171="Warehouse HUAWEI","SPARE-ISSUE",
AQ1171="SPARE-HS","SPARE-ISSUE",
AQ1171="Power Telco","RAN ISSUE",AQ1171="no impacts","no impacts"
),"")</f>
        <v>No root cause</v>
      </c>
      <c r="AQ1171" s="126" t="s">
        <v>5344</v>
      </c>
      <c r="AR1171" s="48" t="str" cm="1">
        <f t="array" ref="AR1171">IFERROR(_xlfn.IFS(
AQ1171="MPR ISSUE","ACTIVE",
AQ1171="BSS Hardware Issue","ACTIVE",
AQ1171="Sites strategiques, MLL, Pylone, etc.","PASSIVE",
AQ1171="AKTIVCO DEFAUT GE &amp; POWER Cabinet","PASSIVE",
AQ1171="AKTIVCO Coupure ENEO &amp; Baisse de tension","PASSIVE",
AQ1171="Coupure ENEO &amp; Baisse de tension","PASSIVE",
AQ1171="Defaut GE &amp; POWER Cabinet","PASSIVE",
AQ1171="Sharing","PASSIVE",
AQ1171="Sites strategiques &amp; DataCenter","PASSIVE",
AQ1171="Exclu","Exclu",
AQ1171="SAT","ACTIVE",
AQ1171="SPARE-ISSUE","SPARE-ISSUE",
AQ1171="Fiber CAmtel","ACTIVE",
AQ1171="Fiber AOF","ACTIVE",
AQ1171="Projet OCM (HUAWEI)","PLANNED WORKS",
AQ1171="Projet OCM (NOKIA)","PLANNED WORKS",
AQ1171="ACCESS-ISSUE","ACCESS-ISSUE",
AQ1171="Projet OCM (ZTE, NOKIA, autres projets)","PLANNED WORKS",
AQ1171="No root CAuse","No root cause",
AQ1171="ODU HS","ACTIVE",
AQ1171="IP &amp; VLAN","ACTIVE",
AQ1171="Warehouse HUAWEI","SPARE-ISSUE",
AQ1171="SPARE-HS","SPARE-ISSUE",
AQ1171="Power Telco","ACTIVE", AQ1171="no impacts","no impacts"
),"")</f>
        <v>No root cause</v>
      </c>
      <c r="AS1171" s="92" t="s">
        <v>5537</v>
      </c>
      <c r="AT1171" s="98" t="s">
        <v>3170</v>
      </c>
      <c r="AV1171" s="17" t="s">
        <v>5537</v>
      </c>
      <c r="AW1171" s="7" t="s">
        <v>5537</v>
      </c>
      <c r="AX1171" s="6" t="s">
        <v>5537</v>
      </c>
      <c r="AY1171" s="7"/>
      <c r="AZ1171" s="3" t="s">
        <v>5537</v>
      </c>
      <c r="BA1171" s="18" t="s">
        <v>5537</v>
      </c>
      <c r="BB1171" s="18" t="s">
        <v>5537</v>
      </c>
      <c r="BC1171" s="18" t="s">
        <v>5537</v>
      </c>
      <c r="BD1171" s="18" t="s">
        <v>5537</v>
      </c>
      <c r="BE1171" s="18" t="s">
        <v>5537</v>
      </c>
      <c r="BF1171" s="18" t="s">
        <v>5537</v>
      </c>
      <c r="BG1171" s="18" t="s">
        <v>5537</v>
      </c>
      <c r="BH1171" s="18" t="s">
        <v>5537</v>
      </c>
      <c r="BI1171" s="18" t="s">
        <v>5537</v>
      </c>
      <c r="BJ1171" s="18" t="s">
        <v>5537</v>
      </c>
      <c r="BK1171" s="18" t="s">
        <v>5537</v>
      </c>
      <c r="BL1171" s="9" t="s">
        <v>5537</v>
      </c>
      <c r="BM1171" s="14" t="s">
        <v>5537</v>
      </c>
      <c r="BN1171" s="14" t="s">
        <v>5537</v>
      </c>
      <c r="BO1171" s="14" t="str">
        <f>_xlfn.XLOOKUP(B1171,'[4]cell downs 18042026 17h'!$B:$B,'[4]cell downs 18042026 17h'!$B:$B,"")</f>
        <v/>
      </c>
      <c r="BP1171" s="14" t="str">
        <f>_xlfn.XLOOKUP(B1171,'[5]Cells Huawei 19042026 15h'!$B:$B,'[5]Cells Huawei 19042026 15h'!$B:$B,"")</f>
        <v/>
      </c>
      <c r="BQ1171" s="9" t="str">
        <f>_xlfn.XLOOKUP(B1171,'[6]cells down 19042026 9H40'!$B:$B,'[6]cells down 19042026 9H40'!$B:$B,"")</f>
        <v/>
      </c>
      <c r="BR1171" s="9" t="s">
        <v>3170</v>
      </c>
      <c r="BS1171" s="9" t="s">
        <v>12</v>
      </c>
      <c r="BT1171" s="108"/>
    </row>
    <row r="1172" spans="1:72" s="9" customFormat="1" x14ac:dyDescent="0.35">
      <c r="A1172" s="1" t="s">
        <v>2543</v>
      </c>
      <c r="B1172" s="8" t="s">
        <v>2544</v>
      </c>
      <c r="C1172" s="3" t="str">
        <f>_xlfn.XLOOKUP(B1172,'[1]daily break down'!$D:$D,'[1]daily break down'!$E:$E,"")</f>
        <v>Yaounde</v>
      </c>
      <c r="D1172" s="1" t="s">
        <v>21</v>
      </c>
      <c r="E1172" s="1" t="s">
        <v>36</v>
      </c>
      <c r="F1172" s="3" t="s">
        <v>37</v>
      </c>
      <c r="G1172" s="1" t="s">
        <v>38</v>
      </c>
      <c r="H1172" s="34" t="str">
        <f>_xlfn.XLOOKUP(B1172,[2]CALCULATION!$B:$B,[2]CALCULATION!$H:$H,"")</f>
        <v>ZTE</v>
      </c>
      <c r="I1172" s="28">
        <v>0</v>
      </c>
      <c r="J1172" s="28">
        <v>0</v>
      </c>
      <c r="K1172" s="28">
        <v>0</v>
      </c>
      <c r="L1172" s="28">
        <v>0</v>
      </c>
      <c r="M1172" s="28">
        <v>0</v>
      </c>
      <c r="N1172" s="28">
        <v>0</v>
      </c>
      <c r="O1172" s="28">
        <v>0</v>
      </c>
      <c r="P1172" s="28">
        <v>0</v>
      </c>
      <c r="Q1172" s="28">
        <v>0</v>
      </c>
      <c r="R1172" s="28">
        <v>0</v>
      </c>
      <c r="S1172" s="93">
        <v>0</v>
      </c>
      <c r="T1172" s="93">
        <f>_xlfn.XLOOKUP(B1172,'[3]Nur des jours'!$B:$B,'[3]Nur des jours'!$U:$U,"")</f>
        <v>0</v>
      </c>
      <c r="U1172" s="93">
        <v>0</v>
      </c>
      <c r="V1172" s="93">
        <v>0</v>
      </c>
      <c r="W1172" s="93">
        <v>0</v>
      </c>
      <c r="X1172" s="93">
        <v>0</v>
      </c>
      <c r="Y1172" s="93">
        <v>0</v>
      </c>
      <c r="Z1172" s="93">
        <v>0</v>
      </c>
      <c r="AA1172" s="93">
        <v>0</v>
      </c>
      <c r="AB1172" s="93">
        <v>2.4477218184360492</v>
      </c>
      <c r="AC1172" s="93">
        <f>_xlfn.XLOOKUP(B1172,'[3]Nur des jours'!$B:$B,'[3]Nur des jours'!$N:$N,"")</f>
        <v>0</v>
      </c>
      <c r="AD1172" s="93">
        <v>0</v>
      </c>
      <c r="AE1172" s="93">
        <v>0</v>
      </c>
      <c r="AF1172" s="93">
        <v>0</v>
      </c>
      <c r="AG1172" s="93"/>
      <c r="AH1172" s="93">
        <v>0</v>
      </c>
      <c r="AI1172" s="93">
        <v>0</v>
      </c>
      <c r="AJ1172" s="93">
        <v>0</v>
      </c>
      <c r="AK1172" s="93">
        <v>0</v>
      </c>
      <c r="AL1172" s="93">
        <v>0</v>
      </c>
      <c r="AM1172" s="49" t="s">
        <v>5559</v>
      </c>
      <c r="AN1172" s="49"/>
      <c r="AO1172" s="48" t="str" cm="1">
        <f t="array" ref="AO1172">IFERROR(_xlfn.IFS(
AQ1172="MPR ISSUE","PDH",
AQ1172="BSS Hardware Issue","BSS",
AQ1172="Sites strategiques, MLL, Pylone, etc.","ENVTECH",
AQ1172="AKTIVCO DEFAUT GE &amp; POWER Cabinet","AKTIVCO",
AQ1172="AKTIVCO Coupure ENEO &amp; Baisse de tension","AKTIVCO GRID ONLY",
AQ1172="Coupure ENEO &amp; Baisse de tension","IHS GRID ONLY",
AQ1172="Defaut GE &amp; POWER Cabinet","IHS",
AQ1172="Sharing","Partners",
AQ1172="Sites strategiques &amp; DataCenter","SST &amp; DC",
AQ1172="Exclu","Exclu",
AQ1172="SAT","SAT",
AQ1172="SPARE-ISSUE","SPARE-ISSUE",
AQ1172="Fiber CAmtel","TRANS_FO_CAMTEL",
AQ1172="Fiber AOF","Fiber AOF",
AQ1172="Projet OCM (HUAWEI)","TRAVAUX-HUAWEI",
AQ1172="Projet OCM (NOKIA)","TRAVAUX-NOKIA",
AQ1172="ACCESS-ISSUE","ACCESS-ISSUE",
AQ1172="Projet OCM (ZTE, NOKIA, autres projets)","TRAVAUX OCM",
AQ1172="No root CAuse","No root cause",
AQ1172="ODU HS","PDH",
AQ1172="IP &amp; VLAN","PDH",
AQ1172="Warehouse HUAWEI","SPARE-ISSUE",
AQ1172="SPARE-HS","SPARE-ISSUE",
AQ1172="Power Telco","BSS",AQ1172="no impacts","no impacts"
),"")</f>
        <v>No root cause</v>
      </c>
      <c r="AP1172" s="48" t="str" cm="1">
        <f t="array" ref="AP1172">IFERROR(_xlfn.IFS(
AQ1172="MPR ISSUE","TX ISSUE",
AQ1172="BSS Hardware Issue","RAN ISSUE",
AQ1172="Sites strategiques, MLL, Pylone, etc.","ENVTECH",
AQ1172="AKTIVCO DEFAUT GE &amp; POWER Cabinet","POWER ISSUE",
AQ1172="AKTIVCO Coupure ENEO &amp; Baisse de tension","POWER ISSUE",
AQ1172="Coupure ENEO &amp; Baisse de tension","POWER ISSUE",
AQ1172="Defaut GE &amp; POWER Cabinet","POWER ISSUE",
AQ1172="Sharing","POWER ISSUE",
AQ1172="Sites strategiques &amp; DataCenter","POWER ISSUE",
AQ1172="Exclu","Exclu",
AQ1172="SAT","TX ISSUE",
AQ1172="SPARE-ISSUE","SPARE-ISSUE",
AQ1172="Fiber CAmtel","TX ISSUE",
AQ1172="Fiber AOF","TX ISSUE",
AQ1172="Projet OCM (HUAWEI)","TRAVAUX-HUAWEI",
AQ1172="Projet OCM (NOKIA)","TRAVAUX -NOKIA",
AQ1172="ACCESS-ISSUE","ACCESS-ISSUE",
AQ1172="Projet OCM (ZTE, NOKIA, autres projets)","TRAVAUX OCM",
AQ1172="No root CAuse","No root cause",
AQ1172="ODU HS","TX ISSUE",
AQ1172="IP &amp; VLAN","TX ISSUE",
AQ1172="Warehouse HUAWEI","SPARE-ISSUE",
AQ1172="SPARE-HS","SPARE-ISSUE",
AQ1172="Power Telco","RAN ISSUE",AQ1172="no impacts","no impacts"
),"")</f>
        <v>No root cause</v>
      </c>
      <c r="AQ1172" s="67" t="s">
        <v>5344</v>
      </c>
      <c r="AR1172" s="48" t="str" cm="1">
        <f t="array" ref="AR1172">IFERROR(_xlfn.IFS(
AQ1172="MPR ISSUE","ACTIVE",
AQ1172="BSS Hardware Issue","ACTIVE",
AQ1172="Sites strategiques, MLL, Pylone, etc.","PASSIVE",
AQ1172="AKTIVCO DEFAUT GE &amp; POWER Cabinet","PASSIVE",
AQ1172="AKTIVCO Coupure ENEO &amp; Baisse de tension","PASSIVE",
AQ1172="Coupure ENEO &amp; Baisse de tension","PASSIVE",
AQ1172="Defaut GE &amp; POWER Cabinet","PASSIVE",
AQ1172="Sharing","PASSIVE",
AQ1172="Sites strategiques &amp; DataCenter","PASSIVE",
AQ1172="Exclu","Exclu",
AQ1172="SAT","ACTIVE",
AQ1172="SPARE-ISSUE","SPARE-ISSUE",
AQ1172="Fiber CAmtel","ACTIVE",
AQ1172="Fiber AOF","ACTIVE",
AQ1172="Projet OCM (HUAWEI)","PLANNED WORKS",
AQ1172="Projet OCM (NOKIA)","PLANNED WORKS",
AQ1172="ACCESS-ISSUE","ACCESS-ISSUE",
AQ1172="Projet OCM (ZTE, NOKIA, autres projets)","PLANNED WORKS",
AQ1172="No root CAuse","No root cause",
AQ1172="ODU HS","ACTIVE",
AQ1172="IP &amp; VLAN","ACTIVE",
AQ1172="Warehouse HUAWEI","SPARE-ISSUE",
AQ1172="SPARE-HS","SPARE-ISSUE",
AQ1172="Power Telco","ACTIVE", AQ1172="no impacts","no impacts"
),"")</f>
        <v>No root cause</v>
      </c>
      <c r="AS1172" s="92" t="s">
        <v>5537</v>
      </c>
      <c r="AT1172" s="98" t="s">
        <v>2544</v>
      </c>
      <c r="AV1172" s="17" t="s">
        <v>5537</v>
      </c>
      <c r="AW1172" s="7" t="s">
        <v>5537</v>
      </c>
      <c r="AX1172" s="6" t="s">
        <v>5537</v>
      </c>
      <c r="AY1172" s="7"/>
      <c r="AZ1172" s="3" t="s">
        <v>5537</v>
      </c>
      <c r="BA1172" s="18" t="s">
        <v>5537</v>
      </c>
      <c r="BB1172" s="18" t="s">
        <v>5537</v>
      </c>
      <c r="BC1172" s="18" t="s">
        <v>5537</v>
      </c>
      <c r="BD1172" s="18" t="s">
        <v>5537</v>
      </c>
      <c r="BE1172" s="18" t="s">
        <v>5537</v>
      </c>
      <c r="BF1172" s="18" t="s">
        <v>5537</v>
      </c>
      <c r="BG1172" s="18" t="s">
        <v>5537</v>
      </c>
      <c r="BH1172" s="18" t="s">
        <v>5537</v>
      </c>
      <c r="BI1172" s="18" t="s">
        <v>5537</v>
      </c>
      <c r="BJ1172" s="18" t="s">
        <v>5537</v>
      </c>
      <c r="BK1172" s="18" t="s">
        <v>5537</v>
      </c>
      <c r="BL1172" s="9" t="s">
        <v>5537</v>
      </c>
      <c r="BM1172" s="14" t="s">
        <v>5537</v>
      </c>
      <c r="BN1172" s="14" t="s">
        <v>5537</v>
      </c>
      <c r="BO1172" s="14" t="str">
        <f>_xlfn.XLOOKUP(B1172,'[4]cell downs 18042026 17h'!$B:$B,'[4]cell downs 18042026 17h'!$B:$B,"")</f>
        <v/>
      </c>
      <c r="BP1172" s="14" t="str">
        <f>_xlfn.XLOOKUP(B1172,'[5]Cells Huawei 19042026 15h'!$B:$B,'[5]Cells Huawei 19042026 15h'!$B:$B,"")</f>
        <v/>
      </c>
      <c r="BQ1172" s="9" t="str">
        <f>_xlfn.XLOOKUP(B1172,'[6]cells down 19042026 9H40'!$B:$B,'[6]cells down 19042026 9H40'!$B:$B,"")</f>
        <v/>
      </c>
      <c r="BR1172" s="9" t="s">
        <v>5537</v>
      </c>
      <c r="BS1172" s="9" t="s">
        <v>5537</v>
      </c>
      <c r="BT1172" s="108"/>
    </row>
    <row r="1173" spans="1:72" s="9" customFormat="1" x14ac:dyDescent="0.35">
      <c r="A1173" s="1" t="s">
        <v>1765</v>
      </c>
      <c r="B1173" s="8" t="s">
        <v>1766</v>
      </c>
      <c r="C1173" s="3" t="str">
        <f>_xlfn.XLOOKUP(B1173,'[1]daily break down'!$D:$D,'[1]daily break down'!$E:$E,"")</f>
        <v>Garoua</v>
      </c>
      <c r="D1173" s="1" t="s">
        <v>21</v>
      </c>
      <c r="E1173" s="1" t="s">
        <v>22</v>
      </c>
      <c r="F1173" s="3" t="s">
        <v>23</v>
      </c>
      <c r="G1173" s="1" t="s">
        <v>24</v>
      </c>
      <c r="H1173" s="32" t="str">
        <f>_xlfn.XLOOKUP(B1173,[2]CALCULATION!$B:$B,[2]CALCULATION!$H:$H,"")</f>
        <v>Huawei</v>
      </c>
      <c r="I1173" s="28">
        <v>0</v>
      </c>
      <c r="J1173" s="28">
        <v>0</v>
      </c>
      <c r="K1173" s="28">
        <v>5.0805717498066683</v>
      </c>
      <c r="L1173" s="28">
        <v>0</v>
      </c>
      <c r="M1173" s="28">
        <v>0</v>
      </c>
      <c r="N1173" s="28">
        <v>0</v>
      </c>
      <c r="O1173" s="28">
        <v>2.0636077367142933</v>
      </c>
      <c r="P1173" s="28">
        <v>0.73792636538225576</v>
      </c>
      <c r="Q1173" s="28">
        <v>0.85158931949901973</v>
      </c>
      <c r="R1173" s="28">
        <v>1.0968573165198483</v>
      </c>
      <c r="S1173" s="93">
        <v>4.594316174561186E-2</v>
      </c>
      <c r="T1173" s="93">
        <f>_xlfn.XLOOKUP(B1173,'[3]Nur des jours'!$B:$B,'[3]Nur des jours'!$U:$U,"")</f>
        <v>0</v>
      </c>
      <c r="U1173" s="93">
        <v>0</v>
      </c>
      <c r="V1173" s="93">
        <v>0</v>
      </c>
      <c r="W1173" s="93">
        <v>0</v>
      </c>
      <c r="X1173" s="93">
        <v>0</v>
      </c>
      <c r="Y1173" s="93">
        <v>1.9921782480531229</v>
      </c>
      <c r="Z1173" s="93">
        <v>5.2864955640593223</v>
      </c>
      <c r="AA1173" s="93">
        <v>0</v>
      </c>
      <c r="AB1173" s="93">
        <v>2.1255846338672444</v>
      </c>
      <c r="AC1173" s="93">
        <f>_xlfn.XLOOKUP(B1173,'[3]Nur des jours'!$B:$B,'[3]Nur des jours'!$N:$N,"")</f>
        <v>0</v>
      </c>
      <c r="AD1173" s="93">
        <v>0</v>
      </c>
      <c r="AE1173" s="93">
        <v>0</v>
      </c>
      <c r="AF1173" s="93">
        <v>0</v>
      </c>
      <c r="AG1173" s="93"/>
      <c r="AH1173" s="93">
        <v>0</v>
      </c>
      <c r="AI1173" s="93">
        <v>0</v>
      </c>
      <c r="AJ1173" s="93">
        <v>0</v>
      </c>
      <c r="AK1173" s="93">
        <v>0</v>
      </c>
      <c r="AL1173" s="93">
        <v>0</v>
      </c>
      <c r="AM1173" s="49" t="s">
        <v>5559</v>
      </c>
      <c r="AN1173" s="49"/>
      <c r="AO1173" s="48" t="str" cm="1">
        <f t="array" ref="AO1173">IFERROR(_xlfn.IFS(
AQ1173="MPR ISSUE","PDH",
AQ1173="BSS Hardware Issue","BSS",
AQ1173="Sites strategiques, MLL, Pylone, etc.","ENVTECH",
AQ1173="AKTIVCO DEFAUT GE &amp; POWER Cabinet","AKTIVCO",
AQ1173="AKTIVCO Coupure ENEO &amp; Baisse de tension","AKTIVCO GRID ONLY",
AQ1173="Coupure ENEO &amp; Baisse de tension","IHS GRID ONLY",
AQ1173="Defaut GE &amp; POWER Cabinet","IHS",
AQ1173="Sharing","Partners",
AQ1173="Sites strategiques &amp; DataCenter","SST &amp; DC",
AQ1173="Exclu","Exclu",
AQ1173="SAT","SAT",
AQ1173="SPARE-ISSUE","SPARE-ISSUE",
AQ1173="Fiber CAmtel","TRANS_FO_CAMTEL",
AQ1173="Fiber AOF","Fiber AOF",
AQ1173="Projet OCM (HUAWEI)","TRAVAUX-HUAWEI",
AQ1173="Projet OCM (NOKIA)","TRAVAUX-NOKIA",
AQ1173="ACCESS-ISSUE","ACCESS-ISSUE",
AQ1173="Projet OCM (ZTE, NOKIA, autres projets)","TRAVAUX OCM",
AQ1173="No root CAuse","No root cause",
AQ1173="ODU HS","PDH",
AQ1173="IP &amp; VLAN","PDH",
AQ1173="Warehouse HUAWEI","SPARE-ISSUE",
AQ1173="SPARE-HS","SPARE-ISSUE",
AQ1173="Power Telco","BSS",AQ1173="no impacts","no impacts"
),"")</f>
        <v>No root cause</v>
      </c>
      <c r="AP1173" s="48" t="str" cm="1">
        <f t="array" ref="AP1173">IFERROR(_xlfn.IFS(
AQ1173="MPR ISSUE","TX ISSUE",
AQ1173="BSS Hardware Issue","RAN ISSUE",
AQ1173="Sites strategiques, MLL, Pylone, etc.","ENVTECH",
AQ1173="AKTIVCO DEFAUT GE &amp; POWER Cabinet","POWER ISSUE",
AQ1173="AKTIVCO Coupure ENEO &amp; Baisse de tension","POWER ISSUE",
AQ1173="Coupure ENEO &amp; Baisse de tension","POWER ISSUE",
AQ1173="Defaut GE &amp; POWER Cabinet","POWER ISSUE",
AQ1173="Sharing","POWER ISSUE",
AQ1173="Sites strategiques &amp; DataCenter","POWER ISSUE",
AQ1173="Exclu","Exclu",
AQ1173="SAT","TX ISSUE",
AQ1173="SPARE-ISSUE","SPARE-ISSUE",
AQ1173="Fiber CAmtel","TX ISSUE",
AQ1173="Fiber AOF","TX ISSUE",
AQ1173="Projet OCM (HUAWEI)","TRAVAUX-HUAWEI",
AQ1173="Projet OCM (NOKIA)","TRAVAUX -NOKIA",
AQ1173="ACCESS-ISSUE","ACCESS-ISSUE",
AQ1173="Projet OCM (ZTE, NOKIA, autres projets)","TRAVAUX OCM",
AQ1173="No root CAuse","No root cause",
AQ1173="ODU HS","TX ISSUE",
AQ1173="IP &amp; VLAN","TX ISSUE",
AQ1173="Warehouse HUAWEI","SPARE-ISSUE",
AQ1173="SPARE-HS","SPARE-ISSUE",
AQ1173="Power Telco","RAN ISSUE",AQ1173="no impacts","no impacts"
),"")</f>
        <v>No root cause</v>
      </c>
      <c r="AQ1173" s="67" t="s">
        <v>5344</v>
      </c>
      <c r="AR1173" s="48" t="str" cm="1">
        <f t="array" ref="AR1173">IFERROR(_xlfn.IFS(
AQ1173="MPR ISSUE","ACTIVE",
AQ1173="BSS Hardware Issue","ACTIVE",
AQ1173="Sites strategiques, MLL, Pylone, etc.","PASSIVE",
AQ1173="AKTIVCO DEFAUT GE &amp; POWER Cabinet","PASSIVE",
AQ1173="AKTIVCO Coupure ENEO &amp; Baisse de tension","PASSIVE",
AQ1173="Coupure ENEO &amp; Baisse de tension","PASSIVE",
AQ1173="Defaut GE &amp; POWER Cabinet","PASSIVE",
AQ1173="Sharing","PASSIVE",
AQ1173="Sites strategiques &amp; DataCenter","PASSIVE",
AQ1173="Exclu","Exclu",
AQ1173="SAT","ACTIVE",
AQ1173="SPARE-ISSUE","SPARE-ISSUE",
AQ1173="Fiber CAmtel","ACTIVE",
AQ1173="Fiber AOF","ACTIVE",
AQ1173="Projet OCM (HUAWEI)","PLANNED WORKS",
AQ1173="Projet OCM (NOKIA)","PLANNED WORKS",
AQ1173="ACCESS-ISSUE","ACCESS-ISSUE",
AQ1173="Projet OCM (ZTE, NOKIA, autres projets)","PLANNED WORKS",
AQ1173="No root CAuse","No root cause",
AQ1173="ODU HS","ACTIVE",
AQ1173="IP &amp; VLAN","ACTIVE",
AQ1173="Warehouse HUAWEI","SPARE-ISSUE",
AQ1173="SPARE-HS","SPARE-ISSUE",
AQ1173="Power Telco","ACTIVE", AQ1173="no impacts","no impacts"
),"")</f>
        <v>No root cause</v>
      </c>
      <c r="AS1173" s="92" t="s">
        <v>5827</v>
      </c>
      <c r="AT1173" s="98" t="s">
        <v>1766</v>
      </c>
      <c r="AV1173" s="17" t="s">
        <v>5537</v>
      </c>
      <c r="AW1173" s="7" t="s">
        <v>5537</v>
      </c>
      <c r="AX1173" s="6" t="s">
        <v>5537</v>
      </c>
      <c r="AY1173" s="7"/>
      <c r="AZ1173" s="3" t="s">
        <v>5537</v>
      </c>
      <c r="BA1173" s="18" t="s">
        <v>5537</v>
      </c>
      <c r="BB1173" s="18" t="s">
        <v>5537</v>
      </c>
      <c r="BC1173" s="18" t="s">
        <v>5537</v>
      </c>
      <c r="BD1173" s="18" t="s">
        <v>5537</v>
      </c>
      <c r="BE1173" s="18" t="s">
        <v>5537</v>
      </c>
      <c r="BF1173" s="18" t="s">
        <v>5537</v>
      </c>
      <c r="BG1173" s="18" t="s">
        <v>5537</v>
      </c>
      <c r="BH1173" s="18" t="s">
        <v>5537</v>
      </c>
      <c r="BI1173" s="18" t="s">
        <v>5537</v>
      </c>
      <c r="BJ1173" s="18" t="s">
        <v>5537</v>
      </c>
      <c r="BK1173" s="18" t="s">
        <v>5537</v>
      </c>
      <c r="BL1173" s="9" t="s">
        <v>5827</v>
      </c>
      <c r="BM1173" s="14" t="s">
        <v>5537</v>
      </c>
      <c r="BN1173" s="14" t="s">
        <v>5537</v>
      </c>
      <c r="BO1173" s="14" t="str">
        <f>_xlfn.XLOOKUP(B1173,'[4]cell downs 18042026 17h'!$B:$B,'[4]cell downs 18042026 17h'!$B:$B,"")</f>
        <v/>
      </c>
      <c r="BP1173" s="14" t="str">
        <f>_xlfn.XLOOKUP(B1173,'[5]Cells Huawei 19042026 15h'!$B:$B,'[5]Cells Huawei 19042026 15h'!$B:$B,"")</f>
        <v/>
      </c>
      <c r="BQ1173" s="9" t="str">
        <f>_xlfn.XLOOKUP(B1173,'[6]cells down 19042026 9H40'!$B:$B,'[6]cells down 19042026 9H40'!$B:$B,"")</f>
        <v/>
      </c>
      <c r="BR1173" s="9" t="s">
        <v>5537</v>
      </c>
      <c r="BS1173" s="9" t="s">
        <v>5537</v>
      </c>
      <c r="BT1173" s="108"/>
    </row>
    <row r="1174" spans="1:72" s="9" customFormat="1" x14ac:dyDescent="0.35">
      <c r="A1174" s="1" t="s">
        <v>1974</v>
      </c>
      <c r="B1174" s="8" t="s">
        <v>1975</v>
      </c>
      <c r="C1174" s="3" t="str">
        <f>_xlfn.XLOOKUP(B1174,'[1]daily break down'!$D:$D,'[1]daily break down'!$E:$E,"")</f>
        <v>Douala</v>
      </c>
      <c r="D1174" s="1" t="s">
        <v>11</v>
      </c>
      <c r="E1174" s="1" t="s">
        <v>302</v>
      </c>
      <c r="F1174" s="3" t="s">
        <v>31</v>
      </c>
      <c r="G1174" s="1" t="s">
        <v>32</v>
      </c>
      <c r="H1174" s="34" t="str">
        <f>_xlfn.XLOOKUP(B1174,[2]CALCULATION!$B:$B,[2]CALCULATION!$H:$H,"")</f>
        <v>ZTE</v>
      </c>
      <c r="I1174" s="28">
        <v>0</v>
      </c>
      <c r="J1174" s="28">
        <v>0</v>
      </c>
      <c r="K1174" s="28">
        <v>0</v>
      </c>
      <c r="L1174" s="28">
        <v>0</v>
      </c>
      <c r="M1174" s="28">
        <v>0</v>
      </c>
      <c r="N1174" s="28">
        <v>0</v>
      </c>
      <c r="O1174" s="28">
        <v>0</v>
      </c>
      <c r="P1174" s="28">
        <v>3.051778085967932</v>
      </c>
      <c r="Q1174" s="28">
        <v>16.237893548838148</v>
      </c>
      <c r="R1174" s="28">
        <v>0.38777027277682186</v>
      </c>
      <c r="S1174" s="93">
        <v>0.33228534413140237</v>
      </c>
      <c r="T1174" s="93">
        <f>_xlfn.XLOOKUP(B1174,'[3]Nur des jours'!$B:$B,'[3]Nur des jours'!$U:$U,"")</f>
        <v>0.81458153199042371</v>
      </c>
      <c r="U1174" s="93">
        <v>0</v>
      </c>
      <c r="V1174" s="93">
        <v>0</v>
      </c>
      <c r="W1174" s="93">
        <v>0.8145815319904236</v>
      </c>
      <c r="X1174" s="93">
        <v>0.97641703264247359</v>
      </c>
      <c r="Y1174" s="93">
        <v>0.65786469881546528</v>
      </c>
      <c r="Z1174" s="93">
        <v>0</v>
      </c>
      <c r="AA1174" s="93">
        <v>0.36167755319847145</v>
      </c>
      <c r="AB1174" s="93">
        <v>2.1174518381545115</v>
      </c>
      <c r="AC1174" s="93">
        <f>_xlfn.XLOOKUP(B1174,'[3]Nur des jours'!$B:$B,'[3]Nur des jours'!$N:$N,"")</f>
        <v>0</v>
      </c>
      <c r="AD1174" s="93">
        <v>0</v>
      </c>
      <c r="AE1174" s="93">
        <v>0</v>
      </c>
      <c r="AF1174" s="93">
        <v>0</v>
      </c>
      <c r="AG1174" s="93"/>
      <c r="AH1174" s="93">
        <v>0</v>
      </c>
      <c r="AI1174" s="93">
        <v>0</v>
      </c>
      <c r="AJ1174" s="93">
        <v>0</v>
      </c>
      <c r="AK1174" s="93">
        <v>0</v>
      </c>
      <c r="AL1174" s="93">
        <v>0</v>
      </c>
      <c r="AM1174" s="49" t="s">
        <v>5559</v>
      </c>
      <c r="AN1174" s="49"/>
      <c r="AO1174" s="48" t="str" cm="1">
        <f t="array" ref="AO1174">IFERROR(_xlfn.IFS(
AQ1174="MPR ISSUE","PDH",
AQ1174="BSS Hardware Issue","BSS",
AQ1174="Sites strategiques, MLL, Pylone, etc.","ENVTECH",
AQ1174="AKTIVCO DEFAUT GE &amp; POWER Cabinet","AKTIVCO",
AQ1174="AKTIVCO Coupure ENEO &amp; Baisse de tension","AKTIVCO GRID ONLY",
AQ1174="Coupure ENEO &amp; Baisse de tension","IHS GRID ONLY",
AQ1174="Defaut GE &amp; POWER Cabinet","IHS",
AQ1174="Sharing","Partners",
AQ1174="Sites strategiques &amp; DataCenter","SST &amp; DC",
AQ1174="Exclu","Exclu",
AQ1174="SAT","SAT",
AQ1174="SPARE-ISSUE","SPARE-ISSUE",
AQ1174="Fiber CAmtel","TRANS_FO_CAMTEL",
AQ1174="Fiber AOF","Fiber AOF",
AQ1174="Projet OCM (HUAWEI)","TRAVAUX-HUAWEI",
AQ1174="Projet OCM (NOKIA)","TRAVAUX-NOKIA",
AQ1174="ACCESS-ISSUE","ACCESS-ISSUE",
AQ1174="Projet OCM (ZTE, NOKIA, autres projets)","TRAVAUX OCM",
AQ1174="No root CAuse","No root cause",
AQ1174="ODU HS","PDH",
AQ1174="IP &amp; VLAN","PDH",
AQ1174="Warehouse HUAWEI","SPARE-ISSUE",
AQ1174="SPARE-HS","SPARE-ISSUE",
AQ1174="Power Telco","BSS",AQ1174="no impacts","no impacts"
),"")</f>
        <v>No root cause</v>
      </c>
      <c r="AP1174" s="48" t="str" cm="1">
        <f t="array" ref="AP1174">IFERROR(_xlfn.IFS(
AQ1174="MPR ISSUE","TX ISSUE",
AQ1174="BSS Hardware Issue","RAN ISSUE",
AQ1174="Sites strategiques, MLL, Pylone, etc.","ENVTECH",
AQ1174="AKTIVCO DEFAUT GE &amp; POWER Cabinet","POWER ISSUE",
AQ1174="AKTIVCO Coupure ENEO &amp; Baisse de tension","POWER ISSUE",
AQ1174="Coupure ENEO &amp; Baisse de tension","POWER ISSUE",
AQ1174="Defaut GE &amp; POWER Cabinet","POWER ISSUE",
AQ1174="Sharing","POWER ISSUE",
AQ1174="Sites strategiques &amp; DataCenter","POWER ISSUE",
AQ1174="Exclu","Exclu",
AQ1174="SAT","TX ISSUE",
AQ1174="SPARE-ISSUE","SPARE-ISSUE",
AQ1174="Fiber CAmtel","TX ISSUE",
AQ1174="Fiber AOF","TX ISSUE",
AQ1174="Projet OCM (HUAWEI)","TRAVAUX-HUAWEI",
AQ1174="Projet OCM (NOKIA)","TRAVAUX -NOKIA",
AQ1174="ACCESS-ISSUE","ACCESS-ISSUE",
AQ1174="Projet OCM (ZTE, NOKIA, autres projets)","TRAVAUX OCM",
AQ1174="No root CAuse","No root cause",
AQ1174="ODU HS","TX ISSUE",
AQ1174="IP &amp; VLAN","TX ISSUE",
AQ1174="Warehouse HUAWEI","SPARE-ISSUE",
AQ1174="SPARE-HS","SPARE-ISSUE",
AQ1174="Power Telco","RAN ISSUE",AQ1174="no impacts","no impacts"
),"")</f>
        <v>No root cause</v>
      </c>
      <c r="AQ1174" s="126" t="s">
        <v>5344</v>
      </c>
      <c r="AR1174" s="48" t="str" cm="1">
        <f t="array" ref="AR1174">IFERROR(_xlfn.IFS(
AQ1174="MPR ISSUE","ACTIVE",
AQ1174="BSS Hardware Issue","ACTIVE",
AQ1174="Sites strategiques, MLL, Pylone, etc.","PASSIVE",
AQ1174="AKTIVCO DEFAUT GE &amp; POWER Cabinet","PASSIVE",
AQ1174="AKTIVCO Coupure ENEO &amp; Baisse de tension","PASSIVE",
AQ1174="Coupure ENEO &amp; Baisse de tension","PASSIVE",
AQ1174="Defaut GE &amp; POWER Cabinet","PASSIVE",
AQ1174="Sharing","PASSIVE",
AQ1174="Sites strategiques &amp; DataCenter","PASSIVE",
AQ1174="Exclu","Exclu",
AQ1174="SAT","ACTIVE",
AQ1174="SPARE-ISSUE","SPARE-ISSUE",
AQ1174="Fiber CAmtel","ACTIVE",
AQ1174="Fiber AOF","ACTIVE",
AQ1174="Projet OCM (HUAWEI)","PLANNED WORKS",
AQ1174="Projet OCM (NOKIA)","PLANNED WORKS",
AQ1174="ACCESS-ISSUE","ACCESS-ISSUE",
AQ1174="Projet OCM (ZTE, NOKIA, autres projets)","PLANNED WORKS",
AQ1174="No root CAuse","No root cause",
AQ1174="ODU HS","ACTIVE",
AQ1174="IP &amp; VLAN","ACTIVE",
AQ1174="Warehouse HUAWEI","SPARE-ISSUE",
AQ1174="SPARE-HS","SPARE-ISSUE",
AQ1174="Power Telco","ACTIVE", AQ1174="no impacts","no impacts"
),"")</f>
        <v>No root cause</v>
      </c>
      <c r="AS1174" s="92" t="s">
        <v>5537</v>
      </c>
      <c r="AT1174" s="98" t="s">
        <v>1975</v>
      </c>
      <c r="AV1174" s="17" t="s">
        <v>5537</v>
      </c>
      <c r="AW1174" s="7" t="s">
        <v>5537</v>
      </c>
      <c r="AX1174" s="6" t="s">
        <v>5537</v>
      </c>
      <c r="AY1174" s="7"/>
      <c r="AZ1174" s="3" t="s">
        <v>5537</v>
      </c>
      <c r="BA1174" s="18" t="s">
        <v>5537</v>
      </c>
      <c r="BB1174" s="18" t="s">
        <v>5537</v>
      </c>
      <c r="BC1174" s="18" t="s">
        <v>5537</v>
      </c>
      <c r="BD1174" s="18" t="s">
        <v>5537</v>
      </c>
      <c r="BE1174" s="18" t="s">
        <v>5537</v>
      </c>
      <c r="BF1174" s="18" t="s">
        <v>5537</v>
      </c>
      <c r="BG1174" s="18" t="s">
        <v>5537</v>
      </c>
      <c r="BH1174" s="18" t="s">
        <v>5537</v>
      </c>
      <c r="BI1174" s="18" t="s">
        <v>5537</v>
      </c>
      <c r="BJ1174" s="18" t="s">
        <v>5537</v>
      </c>
      <c r="BK1174" s="18" t="s">
        <v>5537</v>
      </c>
      <c r="BL1174" s="9" t="s">
        <v>5537</v>
      </c>
      <c r="BM1174" s="14" t="s">
        <v>5537</v>
      </c>
      <c r="BN1174" s="14" t="s">
        <v>5537</v>
      </c>
      <c r="BO1174" s="14" t="str">
        <f>_xlfn.XLOOKUP(B1174,'[4]cell downs 18042026 17h'!$B:$B,'[4]cell downs 18042026 17h'!$B:$B,"")</f>
        <v/>
      </c>
      <c r="BP1174" s="14" t="str">
        <f>_xlfn.XLOOKUP(B1174,'[5]Cells Huawei 19042026 15h'!$B:$B,'[5]Cells Huawei 19042026 15h'!$B:$B,"")</f>
        <v/>
      </c>
      <c r="BQ1174" s="9" t="str">
        <f>_xlfn.XLOOKUP(B1174,'[6]cells down 19042026 9H40'!$B:$B,'[6]cells down 19042026 9H40'!$B:$B,"")</f>
        <v/>
      </c>
      <c r="BR1174" s="9" t="s">
        <v>1975</v>
      </c>
      <c r="BS1174" s="9" t="s">
        <v>12</v>
      </c>
      <c r="BT1174" s="108"/>
    </row>
    <row r="1175" spans="1:72" s="9" customFormat="1" x14ac:dyDescent="0.35">
      <c r="A1175" s="1" t="s">
        <v>4703</v>
      </c>
      <c r="B1175" s="8" t="s">
        <v>4704</v>
      </c>
      <c r="C1175" s="3" t="str">
        <f>_xlfn.XLOOKUP(B1175,'[1]daily break down'!$D:$D,'[1]daily break down'!$E:$E,"")</f>
        <v>CENTRE</v>
      </c>
      <c r="D1175" s="1" t="s">
        <v>11</v>
      </c>
      <c r="E1175" s="1" t="s">
        <v>12</v>
      </c>
      <c r="F1175" s="3" t="s">
        <v>37</v>
      </c>
      <c r="G1175" s="1" t="s">
        <v>1515</v>
      </c>
      <c r="H1175" s="34" t="str">
        <f>_xlfn.XLOOKUP(B1175,[2]CALCULATION!$B:$B,[2]CALCULATION!$H:$H,"")</f>
        <v>ZTE</v>
      </c>
      <c r="I1175" s="28">
        <v>0</v>
      </c>
      <c r="J1175" s="28">
        <v>8.4609611537726184E-2</v>
      </c>
      <c r="K1175" s="28">
        <v>0</v>
      </c>
      <c r="L1175" s="28">
        <v>0</v>
      </c>
      <c r="M1175" s="28">
        <v>0</v>
      </c>
      <c r="N1175" s="28">
        <v>0</v>
      </c>
      <c r="O1175" s="28">
        <v>0</v>
      </c>
      <c r="P1175" s="28">
        <v>0.41680578027754239</v>
      </c>
      <c r="Q1175" s="28">
        <v>0.10340778408426146</v>
      </c>
      <c r="R1175" s="28">
        <v>0</v>
      </c>
      <c r="S1175" s="93">
        <v>0</v>
      </c>
      <c r="T1175" s="93">
        <f>_xlfn.XLOOKUP(B1175,'[3]Nur des jours'!$B:$B,'[3]Nur des jours'!$U:$U,"")</f>
        <v>0</v>
      </c>
      <c r="U1175" s="93">
        <v>0.24701583469593336</v>
      </c>
      <c r="V1175" s="93">
        <v>0</v>
      </c>
      <c r="W1175" s="93">
        <v>0</v>
      </c>
      <c r="X1175" s="93">
        <v>0</v>
      </c>
      <c r="Y1175" s="93">
        <v>0</v>
      </c>
      <c r="Z1175" s="93">
        <v>0</v>
      </c>
      <c r="AA1175" s="93">
        <v>0</v>
      </c>
      <c r="AB1175" s="93">
        <v>1.5250953819988413</v>
      </c>
      <c r="AC1175" s="93">
        <f>_xlfn.XLOOKUP(B1175,'[3]Nur des jours'!$B:$B,'[3]Nur des jours'!$N:$N,"")</f>
        <v>0</v>
      </c>
      <c r="AD1175" s="93">
        <v>0</v>
      </c>
      <c r="AE1175" s="93">
        <v>0</v>
      </c>
      <c r="AF1175" s="93">
        <v>0</v>
      </c>
      <c r="AG1175" s="93"/>
      <c r="AH1175" s="93">
        <v>0</v>
      </c>
      <c r="AI1175" s="93">
        <v>0</v>
      </c>
      <c r="AJ1175" s="93">
        <v>0</v>
      </c>
      <c r="AK1175" s="93">
        <v>0</v>
      </c>
      <c r="AL1175" s="93">
        <v>0</v>
      </c>
      <c r="AM1175" s="49" t="s">
        <v>5559</v>
      </c>
      <c r="AN1175" s="49"/>
      <c r="AO1175" s="48" t="str" cm="1">
        <f t="array" ref="AO1175">IFERROR(_xlfn.IFS(
AQ1175="MPR ISSUE","PDH",
AQ1175="BSS Hardware Issue","BSS",
AQ1175="Sites strategiques, MLL, Pylone, etc.","ENVTECH",
AQ1175="AKTIVCO DEFAUT GE &amp; POWER Cabinet","AKTIVCO",
AQ1175="AKTIVCO Coupure ENEO &amp; Baisse de tension","AKTIVCO GRID ONLY",
AQ1175="Coupure ENEO &amp; Baisse de tension","IHS GRID ONLY",
AQ1175="Defaut GE &amp; POWER Cabinet","IHS",
AQ1175="Sharing","Partners",
AQ1175="Sites strategiques &amp; DataCenter","SST &amp; DC",
AQ1175="Exclu","Exclu",
AQ1175="SAT","SAT",
AQ1175="SPARE-ISSUE","SPARE-ISSUE",
AQ1175="Fiber CAmtel","TRANS_FO_CAMTEL",
AQ1175="Fiber AOF","Fiber AOF",
AQ1175="Projet OCM (HUAWEI)","TRAVAUX-HUAWEI",
AQ1175="Projet OCM (NOKIA)","TRAVAUX-NOKIA",
AQ1175="ACCESS-ISSUE","ACCESS-ISSUE",
AQ1175="Projet OCM (ZTE, NOKIA, autres projets)","TRAVAUX OCM",
AQ1175="No root CAuse","No root cause",
AQ1175="ODU HS","PDH",
AQ1175="IP &amp; VLAN","PDH",
AQ1175="Warehouse HUAWEI","SPARE-ISSUE",
AQ1175="SPARE-HS","SPARE-ISSUE",
AQ1175="Power Telco","BSS",AQ1175="no impacts","no impacts"
),"")</f>
        <v>No root cause</v>
      </c>
      <c r="AP1175" s="48" t="str" cm="1">
        <f t="array" ref="AP1175">IFERROR(_xlfn.IFS(
AQ1175="MPR ISSUE","TX ISSUE",
AQ1175="BSS Hardware Issue","RAN ISSUE",
AQ1175="Sites strategiques, MLL, Pylone, etc.","ENVTECH",
AQ1175="AKTIVCO DEFAUT GE &amp; POWER Cabinet","POWER ISSUE",
AQ1175="AKTIVCO Coupure ENEO &amp; Baisse de tension","POWER ISSUE",
AQ1175="Coupure ENEO &amp; Baisse de tension","POWER ISSUE",
AQ1175="Defaut GE &amp; POWER Cabinet","POWER ISSUE",
AQ1175="Sharing","POWER ISSUE",
AQ1175="Sites strategiques &amp; DataCenter","POWER ISSUE",
AQ1175="Exclu","Exclu",
AQ1175="SAT","TX ISSUE",
AQ1175="SPARE-ISSUE","SPARE-ISSUE",
AQ1175="Fiber CAmtel","TX ISSUE",
AQ1175="Fiber AOF","TX ISSUE",
AQ1175="Projet OCM (HUAWEI)","TRAVAUX-HUAWEI",
AQ1175="Projet OCM (NOKIA)","TRAVAUX -NOKIA",
AQ1175="ACCESS-ISSUE","ACCESS-ISSUE",
AQ1175="Projet OCM (ZTE, NOKIA, autres projets)","TRAVAUX OCM",
AQ1175="No root CAuse","No root cause",
AQ1175="ODU HS","TX ISSUE",
AQ1175="IP &amp; VLAN","TX ISSUE",
AQ1175="Warehouse HUAWEI","SPARE-ISSUE",
AQ1175="SPARE-HS","SPARE-ISSUE",
AQ1175="Power Telco","RAN ISSUE",AQ1175="no impacts","no impacts"
),"")</f>
        <v>No root cause</v>
      </c>
      <c r="AQ1175" s="126" t="s">
        <v>5344</v>
      </c>
      <c r="AR1175" s="48" t="str" cm="1">
        <f t="array" ref="AR1175">IFERROR(_xlfn.IFS(
AQ1175="MPR ISSUE","ACTIVE",
AQ1175="BSS Hardware Issue","ACTIVE",
AQ1175="Sites strategiques, MLL, Pylone, etc.","PASSIVE",
AQ1175="AKTIVCO DEFAUT GE &amp; POWER Cabinet","PASSIVE",
AQ1175="AKTIVCO Coupure ENEO &amp; Baisse de tension","PASSIVE",
AQ1175="Coupure ENEO &amp; Baisse de tension","PASSIVE",
AQ1175="Defaut GE &amp; POWER Cabinet","PASSIVE",
AQ1175="Sharing","PASSIVE",
AQ1175="Sites strategiques &amp; DataCenter","PASSIVE",
AQ1175="Exclu","Exclu",
AQ1175="SAT","ACTIVE",
AQ1175="SPARE-ISSUE","SPARE-ISSUE",
AQ1175="Fiber CAmtel","ACTIVE",
AQ1175="Fiber AOF","ACTIVE",
AQ1175="Projet OCM (HUAWEI)","PLANNED WORKS",
AQ1175="Projet OCM (NOKIA)","PLANNED WORKS",
AQ1175="ACCESS-ISSUE","ACCESS-ISSUE",
AQ1175="Projet OCM (ZTE, NOKIA, autres projets)","PLANNED WORKS",
AQ1175="No root CAuse","No root cause",
AQ1175="ODU HS","ACTIVE",
AQ1175="IP &amp; VLAN","ACTIVE",
AQ1175="Warehouse HUAWEI","SPARE-ISSUE",
AQ1175="SPARE-HS","SPARE-ISSUE",
AQ1175="Power Telco","ACTIVE", AQ1175="no impacts","no impacts"
),"")</f>
        <v>No root cause</v>
      </c>
      <c r="AS1175" s="92" t="s">
        <v>5537</v>
      </c>
      <c r="AT1175" s="98" t="s">
        <v>4704</v>
      </c>
      <c r="AV1175" s="17" t="s">
        <v>5537</v>
      </c>
      <c r="AW1175" s="7" t="s">
        <v>5537</v>
      </c>
      <c r="AX1175" s="6" t="s">
        <v>5537</v>
      </c>
      <c r="AY1175" s="7"/>
      <c r="AZ1175" s="3" t="s">
        <v>5537</v>
      </c>
      <c r="BA1175" s="18" t="s">
        <v>5537</v>
      </c>
      <c r="BB1175" s="18" t="s">
        <v>5537</v>
      </c>
      <c r="BC1175" s="18" t="s">
        <v>5537</v>
      </c>
      <c r="BD1175" s="18" t="s">
        <v>5537</v>
      </c>
      <c r="BE1175" s="18" t="s">
        <v>5537</v>
      </c>
      <c r="BF1175" s="18" t="s">
        <v>5537</v>
      </c>
      <c r="BG1175" s="18" t="s">
        <v>5537</v>
      </c>
      <c r="BH1175" s="18" t="s">
        <v>5537</v>
      </c>
      <c r="BI1175" s="18" t="s">
        <v>5537</v>
      </c>
      <c r="BJ1175" s="18" t="s">
        <v>5537</v>
      </c>
      <c r="BK1175" s="18" t="s">
        <v>5537</v>
      </c>
      <c r="BL1175" s="9" t="s">
        <v>5537</v>
      </c>
      <c r="BM1175" s="14" t="s">
        <v>5537</v>
      </c>
      <c r="BN1175" s="14" t="s">
        <v>5537</v>
      </c>
      <c r="BO1175" s="14" t="str">
        <f>_xlfn.XLOOKUP(B1175,'[4]cell downs 18042026 17h'!$B:$B,'[4]cell downs 18042026 17h'!$B:$B,"")</f>
        <v/>
      </c>
      <c r="BP1175" s="14" t="str">
        <f>_xlfn.XLOOKUP(B1175,'[5]Cells Huawei 19042026 15h'!$B:$B,'[5]Cells Huawei 19042026 15h'!$B:$B,"")</f>
        <v/>
      </c>
      <c r="BQ1175" s="9" t="str">
        <f>_xlfn.XLOOKUP(B1175,'[6]cells down 19042026 9H40'!$B:$B,'[6]cells down 19042026 9H40'!$B:$B,"")</f>
        <v/>
      </c>
      <c r="BR1175" s="9" t="s">
        <v>4704</v>
      </c>
      <c r="BS1175" s="9" t="s">
        <v>12</v>
      </c>
      <c r="BT1175" s="108"/>
    </row>
    <row r="1176" spans="1:72" s="9" customFormat="1" x14ac:dyDescent="0.35">
      <c r="A1176" s="1" t="s">
        <v>2891</v>
      </c>
      <c r="B1176" s="8" t="s">
        <v>2892</v>
      </c>
      <c r="C1176" s="3" t="str">
        <f>_xlfn.XLOOKUP(B1176,'[1]daily break down'!$D:$D,'[1]daily break down'!$E:$E,"")</f>
        <v>Garoua</v>
      </c>
      <c r="D1176" s="1" t="s">
        <v>11</v>
      </c>
      <c r="E1176" s="1" t="s">
        <v>12</v>
      </c>
      <c r="F1176" s="3" t="s">
        <v>23</v>
      </c>
      <c r="G1176" s="1" t="s">
        <v>24</v>
      </c>
      <c r="H1176" s="32" t="str">
        <f>_xlfn.XLOOKUP(B1176,[2]CALCULATION!$B:$B,[2]CALCULATION!$H:$H,"")</f>
        <v>Huawei</v>
      </c>
      <c r="I1176" s="28">
        <v>0</v>
      </c>
      <c r="J1176" s="28">
        <v>0</v>
      </c>
      <c r="K1176" s="28">
        <v>4.2670424874369699</v>
      </c>
      <c r="L1176" s="28">
        <v>0</v>
      </c>
      <c r="M1176" s="28">
        <v>0</v>
      </c>
      <c r="N1176" s="28">
        <v>0</v>
      </c>
      <c r="O1176" s="28">
        <v>0</v>
      </c>
      <c r="P1176" s="28">
        <v>0</v>
      </c>
      <c r="Q1176" s="28">
        <v>0.41306041383088932</v>
      </c>
      <c r="R1176" s="28">
        <v>3.4209463720597091</v>
      </c>
      <c r="S1176" s="93">
        <v>0</v>
      </c>
      <c r="T1176" s="93">
        <f>_xlfn.XLOOKUP(B1176,'[3]Nur des jours'!$B:$B,'[3]Nur des jours'!$U:$U,"")</f>
        <v>0</v>
      </c>
      <c r="U1176" s="93">
        <v>0</v>
      </c>
      <c r="V1176" s="93">
        <v>1.5573590386750107</v>
      </c>
      <c r="W1176" s="93">
        <v>0</v>
      </c>
      <c r="X1176" s="93">
        <v>0</v>
      </c>
      <c r="Y1176" s="93">
        <v>1.63030450899316</v>
      </c>
      <c r="Z1176" s="93">
        <v>0.37917376502783701</v>
      </c>
      <c r="AA1176" s="93">
        <v>2.3115153253260967</v>
      </c>
      <c r="AB1176" s="93">
        <v>1.4260928622589768</v>
      </c>
      <c r="AC1176" s="93">
        <f>_xlfn.XLOOKUP(B1176,'[3]Nur des jours'!$B:$B,'[3]Nur des jours'!$N:$N,"")</f>
        <v>0</v>
      </c>
      <c r="AD1176" s="93">
        <v>0</v>
      </c>
      <c r="AE1176" s="93">
        <v>0</v>
      </c>
      <c r="AF1176" s="93">
        <v>0</v>
      </c>
      <c r="AG1176" s="93"/>
      <c r="AH1176" s="93">
        <v>0</v>
      </c>
      <c r="AI1176" s="93">
        <v>0</v>
      </c>
      <c r="AJ1176" s="93">
        <v>0</v>
      </c>
      <c r="AK1176" s="93">
        <v>0</v>
      </c>
      <c r="AL1176" s="93">
        <v>0</v>
      </c>
      <c r="AM1176" s="49" t="s">
        <v>5559</v>
      </c>
      <c r="AN1176" s="49"/>
      <c r="AO1176" s="48" t="str" cm="1">
        <f t="array" ref="AO1176">IFERROR(_xlfn.IFS(
AQ1176="MPR ISSUE","PDH",
AQ1176="BSS Hardware Issue","BSS",
AQ1176="Sites strategiques, MLL, Pylone, etc.","ENVTECH",
AQ1176="AKTIVCO DEFAUT GE &amp; POWER Cabinet","AKTIVCO",
AQ1176="AKTIVCO Coupure ENEO &amp; Baisse de tension","AKTIVCO GRID ONLY",
AQ1176="Coupure ENEO &amp; Baisse de tension","IHS GRID ONLY",
AQ1176="Defaut GE &amp; POWER Cabinet","IHS",
AQ1176="Sharing","Partners",
AQ1176="Sites strategiques &amp; DataCenter","SST &amp; DC",
AQ1176="Exclu","Exclu",
AQ1176="SAT","SAT",
AQ1176="SPARE-ISSUE","SPARE-ISSUE",
AQ1176="Fiber CAmtel","TRANS_FO_CAMTEL",
AQ1176="Fiber AOF","Fiber AOF",
AQ1176="Projet OCM (HUAWEI)","TRAVAUX-HUAWEI",
AQ1176="Projet OCM (NOKIA)","TRAVAUX-NOKIA",
AQ1176="ACCESS-ISSUE","ACCESS-ISSUE",
AQ1176="Projet OCM (ZTE, NOKIA, autres projets)","TRAVAUX OCM",
AQ1176="No root CAuse","No root cause",
AQ1176="ODU HS","PDH",
AQ1176="IP &amp; VLAN","PDH",
AQ1176="Warehouse HUAWEI","SPARE-ISSUE",
AQ1176="SPARE-HS","SPARE-ISSUE",
AQ1176="Power Telco","BSS",AQ1176="no impacts","no impacts"
),"")</f>
        <v>No root cause</v>
      </c>
      <c r="AP1176" s="48" t="str" cm="1">
        <f t="array" ref="AP1176">IFERROR(_xlfn.IFS(
AQ1176="MPR ISSUE","TX ISSUE",
AQ1176="BSS Hardware Issue","RAN ISSUE",
AQ1176="Sites strategiques, MLL, Pylone, etc.","ENVTECH",
AQ1176="AKTIVCO DEFAUT GE &amp; POWER Cabinet","POWER ISSUE",
AQ1176="AKTIVCO Coupure ENEO &amp; Baisse de tension","POWER ISSUE",
AQ1176="Coupure ENEO &amp; Baisse de tension","POWER ISSUE",
AQ1176="Defaut GE &amp; POWER Cabinet","POWER ISSUE",
AQ1176="Sharing","POWER ISSUE",
AQ1176="Sites strategiques &amp; DataCenter","POWER ISSUE",
AQ1176="Exclu","Exclu",
AQ1176="SAT","TX ISSUE",
AQ1176="SPARE-ISSUE","SPARE-ISSUE",
AQ1176="Fiber CAmtel","TX ISSUE",
AQ1176="Fiber AOF","TX ISSUE",
AQ1176="Projet OCM (HUAWEI)","TRAVAUX-HUAWEI",
AQ1176="Projet OCM (NOKIA)","TRAVAUX -NOKIA",
AQ1176="ACCESS-ISSUE","ACCESS-ISSUE",
AQ1176="Projet OCM (ZTE, NOKIA, autres projets)","TRAVAUX OCM",
AQ1176="No root CAuse","No root cause",
AQ1176="ODU HS","TX ISSUE",
AQ1176="IP &amp; VLAN","TX ISSUE",
AQ1176="Warehouse HUAWEI","SPARE-ISSUE",
AQ1176="SPARE-HS","SPARE-ISSUE",
AQ1176="Power Telco","RAN ISSUE",AQ1176="no impacts","no impacts"
),"")</f>
        <v>No root cause</v>
      </c>
      <c r="AQ1176" s="126" t="s">
        <v>5344</v>
      </c>
      <c r="AR1176" s="48" t="str" cm="1">
        <f t="array" ref="AR1176">IFERROR(_xlfn.IFS(
AQ1176="MPR ISSUE","ACTIVE",
AQ1176="BSS Hardware Issue","ACTIVE",
AQ1176="Sites strategiques, MLL, Pylone, etc.","PASSIVE",
AQ1176="AKTIVCO DEFAUT GE &amp; POWER Cabinet","PASSIVE",
AQ1176="AKTIVCO Coupure ENEO &amp; Baisse de tension","PASSIVE",
AQ1176="Coupure ENEO &amp; Baisse de tension","PASSIVE",
AQ1176="Defaut GE &amp; POWER Cabinet","PASSIVE",
AQ1176="Sharing","PASSIVE",
AQ1176="Sites strategiques &amp; DataCenter","PASSIVE",
AQ1176="Exclu","Exclu",
AQ1176="SAT","ACTIVE",
AQ1176="SPARE-ISSUE","SPARE-ISSUE",
AQ1176="Fiber CAmtel","ACTIVE",
AQ1176="Fiber AOF","ACTIVE",
AQ1176="Projet OCM (HUAWEI)","PLANNED WORKS",
AQ1176="Projet OCM (NOKIA)","PLANNED WORKS",
AQ1176="ACCESS-ISSUE","ACCESS-ISSUE",
AQ1176="Projet OCM (ZTE, NOKIA, autres projets)","PLANNED WORKS",
AQ1176="No root CAuse","No root cause",
AQ1176="ODU HS","ACTIVE",
AQ1176="IP &amp; VLAN","ACTIVE",
AQ1176="Warehouse HUAWEI","SPARE-ISSUE",
AQ1176="SPARE-HS","SPARE-ISSUE",
AQ1176="Power Telco","ACTIVE", AQ1176="no impacts","no impacts"
),"")</f>
        <v>No root cause</v>
      </c>
      <c r="AS1176" s="92" t="s">
        <v>5537</v>
      </c>
      <c r="AT1176" s="98" t="s">
        <v>2892</v>
      </c>
      <c r="AV1176" s="17" t="s">
        <v>5537</v>
      </c>
      <c r="AW1176" s="7" t="s">
        <v>5537</v>
      </c>
      <c r="AX1176" s="6" t="s">
        <v>5537</v>
      </c>
      <c r="AY1176" s="7"/>
      <c r="AZ1176" s="3" t="s">
        <v>5537</v>
      </c>
      <c r="BA1176" s="18" t="s">
        <v>5537</v>
      </c>
      <c r="BB1176" s="18" t="s">
        <v>5537</v>
      </c>
      <c r="BC1176" s="18" t="s">
        <v>5537</v>
      </c>
      <c r="BD1176" s="18" t="s">
        <v>5537</v>
      </c>
      <c r="BE1176" s="18" t="s">
        <v>5537</v>
      </c>
      <c r="BF1176" s="18" t="s">
        <v>5537</v>
      </c>
      <c r="BG1176" s="18" t="s">
        <v>5537</v>
      </c>
      <c r="BH1176" s="18" t="s">
        <v>5537</v>
      </c>
      <c r="BI1176" s="18" t="s">
        <v>5537</v>
      </c>
      <c r="BJ1176" s="18" t="s">
        <v>5537</v>
      </c>
      <c r="BK1176" s="18" t="s">
        <v>5537</v>
      </c>
      <c r="BL1176" s="9" t="s">
        <v>5537</v>
      </c>
      <c r="BM1176" s="14" t="s">
        <v>5537</v>
      </c>
      <c r="BN1176" s="14" t="s">
        <v>5537</v>
      </c>
      <c r="BO1176" s="14" t="str">
        <f>_xlfn.XLOOKUP(B1176,'[4]cell downs 18042026 17h'!$B:$B,'[4]cell downs 18042026 17h'!$B:$B,"")</f>
        <v/>
      </c>
      <c r="BP1176" s="14" t="str">
        <f>_xlfn.XLOOKUP(B1176,'[5]Cells Huawei 19042026 15h'!$B:$B,'[5]Cells Huawei 19042026 15h'!$B:$B,"")</f>
        <v/>
      </c>
      <c r="BQ1176" s="9" t="str">
        <f>_xlfn.XLOOKUP(B1176,'[6]cells down 19042026 9H40'!$B:$B,'[6]cells down 19042026 9H40'!$B:$B,"")</f>
        <v/>
      </c>
      <c r="BR1176" s="9" t="s">
        <v>2892</v>
      </c>
      <c r="BS1176" s="9" t="s">
        <v>12</v>
      </c>
      <c r="BT1176" s="108"/>
    </row>
    <row r="1177" spans="1:72" s="9" customFormat="1" x14ac:dyDescent="0.35">
      <c r="A1177" s="3" t="s">
        <v>2331</v>
      </c>
      <c r="B1177" s="25" t="s">
        <v>2332</v>
      </c>
      <c r="C1177" s="3" t="str">
        <f>_xlfn.XLOOKUP(B1177,'[1]daily break down'!$D:$D,'[1]daily break down'!$E:$E,"")</f>
        <v>Douala</v>
      </c>
      <c r="D1177" s="3" t="s">
        <v>11</v>
      </c>
      <c r="E1177" s="3" t="s">
        <v>12</v>
      </c>
      <c r="F1177" s="3" t="s">
        <v>31</v>
      </c>
      <c r="G1177" s="3" t="s">
        <v>32</v>
      </c>
      <c r="H1177" s="34" t="str">
        <f>_xlfn.XLOOKUP(B1177,[2]CALCULATION!$B:$B,[2]CALCULATION!$H:$H,"")</f>
        <v>ZTE</v>
      </c>
      <c r="I1177" s="28">
        <v>0</v>
      </c>
      <c r="J1177" s="28">
        <v>5.1418530789052438E-2</v>
      </c>
      <c r="K1177" s="28">
        <v>0</v>
      </c>
      <c r="L1177" s="28">
        <v>9.5217737770130082</v>
      </c>
      <c r="M1177" s="28">
        <v>5.3525388590686376</v>
      </c>
      <c r="N1177" s="28">
        <v>0</v>
      </c>
      <c r="O1177" s="28">
        <v>17.012809866650688</v>
      </c>
      <c r="P1177" s="28">
        <v>0</v>
      </c>
      <c r="Q1177" s="28">
        <v>0</v>
      </c>
      <c r="R1177" s="28">
        <v>0</v>
      </c>
      <c r="S1177" s="93">
        <v>0</v>
      </c>
      <c r="T1177" s="93">
        <f>_xlfn.XLOOKUP(B1177,'[3]Nur des jours'!$B:$B,'[3]Nur des jours'!$U:$U,"")</f>
        <v>0</v>
      </c>
      <c r="U1177" s="93">
        <v>0</v>
      </c>
      <c r="V1177" s="93">
        <v>0</v>
      </c>
      <c r="W1177" s="93">
        <v>0</v>
      </c>
      <c r="X1177" s="93">
        <v>0</v>
      </c>
      <c r="Y1177" s="93">
        <v>0</v>
      </c>
      <c r="Z1177" s="93">
        <v>0</v>
      </c>
      <c r="AA1177" s="93">
        <v>0</v>
      </c>
      <c r="AB1177" s="93">
        <v>1.1590482346126085</v>
      </c>
      <c r="AC1177" s="93">
        <f>_xlfn.XLOOKUP(B1177,'[3]Nur des jours'!$B:$B,'[3]Nur des jours'!$N:$N,"")</f>
        <v>0</v>
      </c>
      <c r="AD1177" s="93">
        <v>0</v>
      </c>
      <c r="AE1177" s="93">
        <v>0</v>
      </c>
      <c r="AF1177" s="93">
        <v>0</v>
      </c>
      <c r="AG1177" s="93"/>
      <c r="AH1177" s="93">
        <v>0</v>
      </c>
      <c r="AI1177" s="93">
        <v>0</v>
      </c>
      <c r="AJ1177" s="93">
        <v>0</v>
      </c>
      <c r="AK1177" s="93">
        <v>0</v>
      </c>
      <c r="AL1177" s="93">
        <v>0</v>
      </c>
      <c r="AM1177" s="49" t="s">
        <v>5559</v>
      </c>
      <c r="AN1177" s="49"/>
      <c r="AO1177" s="48" t="str" cm="1">
        <f t="array" ref="AO1177">IFERROR(_xlfn.IFS(
AQ1177="MPR ISSUE","PDH",
AQ1177="BSS Hardware Issue","BSS",
AQ1177="Sites strategiques, MLL, Pylone, etc.","ENVTECH",
AQ1177="AKTIVCO DEFAUT GE &amp; POWER Cabinet","AKTIVCO",
AQ1177="AKTIVCO Coupure ENEO &amp; Baisse de tension","AKTIVCO GRID ONLY",
AQ1177="Coupure ENEO &amp; Baisse de tension","IHS GRID ONLY",
AQ1177="Defaut GE &amp; POWER Cabinet","IHS",
AQ1177="Sharing","Partners",
AQ1177="Sites strategiques &amp; DataCenter","SST &amp; DC",
AQ1177="Exclu","Exclu",
AQ1177="SAT","SAT",
AQ1177="SPARE-ISSUE","SPARE-ISSUE",
AQ1177="Fiber CAmtel","TRANS_FO_CAMTEL",
AQ1177="Fiber AOF","Fiber AOF",
AQ1177="Projet OCM (HUAWEI)","TRAVAUX-HUAWEI",
AQ1177="Projet OCM (NOKIA)","TRAVAUX-NOKIA",
AQ1177="ACCESS-ISSUE","ACCESS-ISSUE",
AQ1177="Projet OCM (ZTE, NOKIA, autres projets)","TRAVAUX OCM",
AQ1177="No root CAuse","No root cause",
AQ1177="ODU HS","PDH",
AQ1177="IP &amp; VLAN","PDH",
AQ1177="Warehouse HUAWEI","SPARE-ISSUE",
AQ1177="SPARE-HS","SPARE-ISSUE",
AQ1177="Power Telco","BSS",AQ1177="no impacts","no impacts"
),"")</f>
        <v>No root cause</v>
      </c>
      <c r="AP1177" s="48" t="str" cm="1">
        <f t="array" ref="AP1177">IFERROR(_xlfn.IFS(
AQ1177="MPR ISSUE","TX ISSUE",
AQ1177="BSS Hardware Issue","RAN ISSUE",
AQ1177="Sites strategiques, MLL, Pylone, etc.","ENVTECH",
AQ1177="AKTIVCO DEFAUT GE &amp; POWER Cabinet","POWER ISSUE",
AQ1177="AKTIVCO Coupure ENEO &amp; Baisse de tension","POWER ISSUE",
AQ1177="Coupure ENEO &amp; Baisse de tension","POWER ISSUE",
AQ1177="Defaut GE &amp; POWER Cabinet","POWER ISSUE",
AQ1177="Sharing","POWER ISSUE",
AQ1177="Sites strategiques &amp; DataCenter","POWER ISSUE",
AQ1177="Exclu","Exclu",
AQ1177="SAT","TX ISSUE",
AQ1177="SPARE-ISSUE","SPARE-ISSUE",
AQ1177="Fiber CAmtel","TX ISSUE",
AQ1177="Fiber AOF","TX ISSUE",
AQ1177="Projet OCM (HUAWEI)","TRAVAUX-HUAWEI",
AQ1177="Projet OCM (NOKIA)","TRAVAUX -NOKIA",
AQ1177="ACCESS-ISSUE","ACCESS-ISSUE",
AQ1177="Projet OCM (ZTE, NOKIA, autres projets)","TRAVAUX OCM",
AQ1177="No root CAuse","No root cause",
AQ1177="ODU HS","TX ISSUE",
AQ1177="IP &amp; VLAN","TX ISSUE",
AQ1177="Warehouse HUAWEI","SPARE-ISSUE",
AQ1177="SPARE-HS","SPARE-ISSUE",
AQ1177="Power Telco","RAN ISSUE",AQ1177="no impacts","no impacts"
),"")</f>
        <v>No root cause</v>
      </c>
      <c r="AQ1177" s="126" t="s">
        <v>5344</v>
      </c>
      <c r="AR1177" s="48" t="str" cm="1">
        <f t="array" ref="AR1177">IFERROR(_xlfn.IFS(
AQ1177="MPR ISSUE","ACTIVE",
AQ1177="BSS Hardware Issue","ACTIVE",
AQ1177="Sites strategiques, MLL, Pylone, etc.","PASSIVE",
AQ1177="AKTIVCO DEFAUT GE &amp; POWER Cabinet","PASSIVE",
AQ1177="AKTIVCO Coupure ENEO &amp; Baisse de tension","PASSIVE",
AQ1177="Coupure ENEO &amp; Baisse de tension","PASSIVE",
AQ1177="Defaut GE &amp; POWER Cabinet","PASSIVE",
AQ1177="Sharing","PASSIVE",
AQ1177="Sites strategiques &amp; DataCenter","PASSIVE",
AQ1177="Exclu","Exclu",
AQ1177="SAT","ACTIVE",
AQ1177="SPARE-ISSUE","SPARE-ISSUE",
AQ1177="Fiber CAmtel","ACTIVE",
AQ1177="Fiber AOF","ACTIVE",
AQ1177="Projet OCM (HUAWEI)","PLANNED WORKS",
AQ1177="Projet OCM (NOKIA)","PLANNED WORKS",
AQ1177="ACCESS-ISSUE","ACCESS-ISSUE",
AQ1177="Projet OCM (ZTE, NOKIA, autres projets)","PLANNED WORKS",
AQ1177="No root CAuse","No root cause",
AQ1177="ODU HS","ACTIVE",
AQ1177="IP &amp; VLAN","ACTIVE",
AQ1177="Warehouse HUAWEI","SPARE-ISSUE",
AQ1177="SPARE-HS","SPARE-ISSUE",
AQ1177="Power Telco","ACTIVE", AQ1177="no impacts","no impacts"
),"")</f>
        <v>No root cause</v>
      </c>
      <c r="AS1177" s="92" t="s">
        <v>5537</v>
      </c>
      <c r="AT1177" s="98" t="s">
        <v>2332</v>
      </c>
      <c r="AV1177" s="17" t="s">
        <v>5537</v>
      </c>
      <c r="AW1177" s="7" t="s">
        <v>5537</v>
      </c>
      <c r="AX1177" s="6" t="s">
        <v>5537</v>
      </c>
      <c r="AY1177" s="7"/>
      <c r="AZ1177" s="3" t="s">
        <v>5537</v>
      </c>
      <c r="BA1177" s="18" t="s">
        <v>5537</v>
      </c>
      <c r="BB1177" s="18" t="s">
        <v>5537</v>
      </c>
      <c r="BC1177" s="18" t="s">
        <v>5537</v>
      </c>
      <c r="BD1177" s="18" t="s">
        <v>5537</v>
      </c>
      <c r="BE1177" s="18" t="s">
        <v>5537</v>
      </c>
      <c r="BF1177" s="18" t="s">
        <v>5537</v>
      </c>
      <c r="BG1177" s="18" t="s">
        <v>5537</v>
      </c>
      <c r="BH1177" s="18" t="s">
        <v>5537</v>
      </c>
      <c r="BI1177" s="18" t="s">
        <v>5537</v>
      </c>
      <c r="BJ1177" s="18" t="s">
        <v>5537</v>
      </c>
      <c r="BK1177" s="18" t="s">
        <v>5537</v>
      </c>
      <c r="BL1177" s="9" t="s">
        <v>5537</v>
      </c>
      <c r="BM1177" s="14" t="s">
        <v>5537</v>
      </c>
      <c r="BN1177" s="14" t="s">
        <v>5537</v>
      </c>
      <c r="BO1177" s="14" t="str">
        <f>_xlfn.XLOOKUP(B1177,'[4]cell downs 18042026 17h'!$B:$B,'[4]cell downs 18042026 17h'!$B:$B,"")</f>
        <v/>
      </c>
      <c r="BP1177" s="14" t="str">
        <f>_xlfn.XLOOKUP(B1177,'[5]Cells Huawei 19042026 15h'!$B:$B,'[5]Cells Huawei 19042026 15h'!$B:$B,"")</f>
        <v/>
      </c>
      <c r="BQ1177" s="9" t="str">
        <f>_xlfn.XLOOKUP(B1177,'[6]cells down 19042026 9H40'!$B:$B,'[6]cells down 19042026 9H40'!$B:$B,"")</f>
        <v/>
      </c>
      <c r="BR1177" s="9" t="s">
        <v>5537</v>
      </c>
      <c r="BS1177" s="9" t="s">
        <v>5537</v>
      </c>
      <c r="BT1177" s="108"/>
    </row>
    <row r="1178" spans="1:72" s="9" customFormat="1" x14ac:dyDescent="0.35">
      <c r="A1178" s="1" t="s">
        <v>2961</v>
      </c>
      <c r="B1178" s="8" t="s">
        <v>2962</v>
      </c>
      <c r="C1178" s="3" t="str">
        <f>_xlfn.XLOOKUP(B1178,'[1]daily break down'!$D:$D,'[1]daily break down'!$E:$E,"")</f>
        <v>Ngaoundere</v>
      </c>
      <c r="D1178" s="1" t="s">
        <v>11</v>
      </c>
      <c r="E1178" s="1" t="s">
        <v>12</v>
      </c>
      <c r="F1178" s="3" t="s">
        <v>90</v>
      </c>
      <c r="G1178" s="1" t="s">
        <v>91</v>
      </c>
      <c r="H1178" s="32" t="str">
        <f>_xlfn.XLOOKUP(B1178,[2]CALCULATION!$B:$B,[2]CALCULATION!$H:$H,"")</f>
        <v>Huawei</v>
      </c>
      <c r="I1178" s="28">
        <v>1.4398615427200063</v>
      </c>
      <c r="J1178" s="28">
        <v>0.9918443753870213</v>
      </c>
      <c r="K1178" s="28">
        <v>1.1598508131368905</v>
      </c>
      <c r="L1178" s="28">
        <v>0</v>
      </c>
      <c r="M1178" s="28">
        <v>0.66828038455282468</v>
      </c>
      <c r="N1178" s="28">
        <v>0.19832607088944246</v>
      </c>
      <c r="O1178" s="28">
        <v>0</v>
      </c>
      <c r="P1178" s="28">
        <v>0.18593069145885235</v>
      </c>
      <c r="Q1178" s="28">
        <v>0.47157730579026519</v>
      </c>
      <c r="R1178" s="28">
        <v>0.25463141313746135</v>
      </c>
      <c r="S1178" s="93">
        <v>1.115673324144701</v>
      </c>
      <c r="T1178" s="93">
        <f>_xlfn.XLOOKUP(B1178,'[3]Nur des jours'!$B:$B,'[3]Nur des jours'!$U:$U,"")</f>
        <v>0.43510457063119051</v>
      </c>
      <c r="U1178" s="93">
        <v>0</v>
      </c>
      <c r="V1178" s="93">
        <v>0</v>
      </c>
      <c r="W1178" s="93">
        <v>0.43510457063119051</v>
      </c>
      <c r="X1178" s="93">
        <v>0</v>
      </c>
      <c r="Y1178" s="93">
        <v>1.1461534729891307</v>
      </c>
      <c r="Z1178" s="93">
        <v>0</v>
      </c>
      <c r="AA1178" s="93">
        <v>0.91640199410443657</v>
      </c>
      <c r="AB1178" s="93">
        <v>0.81044379382078746</v>
      </c>
      <c r="AC1178" s="93">
        <f>_xlfn.XLOOKUP(B1178,'[3]Nur des jours'!$B:$B,'[3]Nur des jours'!$N:$N,"")</f>
        <v>0</v>
      </c>
      <c r="AD1178" s="93">
        <v>0</v>
      </c>
      <c r="AE1178" s="93">
        <v>0</v>
      </c>
      <c r="AF1178" s="93">
        <v>0</v>
      </c>
      <c r="AG1178" s="93"/>
      <c r="AH1178" s="93">
        <v>0</v>
      </c>
      <c r="AI1178" s="93">
        <v>0</v>
      </c>
      <c r="AJ1178" s="93">
        <v>0</v>
      </c>
      <c r="AK1178" s="93">
        <v>0</v>
      </c>
      <c r="AL1178" s="93">
        <v>0</v>
      </c>
      <c r="AM1178" s="49" t="s">
        <v>5559</v>
      </c>
      <c r="AN1178" s="49"/>
      <c r="AO1178" s="48" t="str" cm="1">
        <f t="array" ref="AO1178">IFERROR(_xlfn.IFS(
AQ1178="MPR ISSUE","PDH",
AQ1178="BSS Hardware Issue","BSS",
AQ1178="Sites strategiques, MLL, Pylone, etc.","ENVTECH",
AQ1178="AKTIVCO DEFAUT GE &amp; POWER Cabinet","AKTIVCO",
AQ1178="AKTIVCO Coupure ENEO &amp; Baisse de tension","AKTIVCO GRID ONLY",
AQ1178="Coupure ENEO &amp; Baisse de tension","IHS GRID ONLY",
AQ1178="Defaut GE &amp; POWER Cabinet","IHS",
AQ1178="Sharing","Partners",
AQ1178="Sites strategiques &amp; DataCenter","SST &amp; DC",
AQ1178="Exclu","Exclu",
AQ1178="SAT","SAT",
AQ1178="SPARE-ISSUE","SPARE-ISSUE",
AQ1178="Fiber CAmtel","TRANS_FO_CAMTEL",
AQ1178="Fiber AOF","Fiber AOF",
AQ1178="Projet OCM (HUAWEI)","TRAVAUX-HUAWEI",
AQ1178="Projet OCM (NOKIA)","TRAVAUX-NOKIA",
AQ1178="ACCESS-ISSUE","ACCESS-ISSUE",
AQ1178="Projet OCM (ZTE, NOKIA, autres projets)","TRAVAUX OCM",
AQ1178="No root CAuse","No root cause",
AQ1178="ODU HS","PDH",
AQ1178="IP &amp; VLAN","PDH",
AQ1178="Warehouse HUAWEI","SPARE-ISSUE",
AQ1178="SPARE-HS","SPARE-ISSUE",
AQ1178="Power Telco","BSS",AQ1178="no impacts","no impacts"
),"")</f>
        <v>No root cause</v>
      </c>
      <c r="AP1178" s="48" t="str" cm="1">
        <f t="array" ref="AP1178">IFERROR(_xlfn.IFS(
AQ1178="MPR ISSUE","TX ISSUE",
AQ1178="BSS Hardware Issue","RAN ISSUE",
AQ1178="Sites strategiques, MLL, Pylone, etc.","ENVTECH",
AQ1178="AKTIVCO DEFAUT GE &amp; POWER Cabinet","POWER ISSUE",
AQ1178="AKTIVCO Coupure ENEO &amp; Baisse de tension","POWER ISSUE",
AQ1178="Coupure ENEO &amp; Baisse de tension","POWER ISSUE",
AQ1178="Defaut GE &amp; POWER Cabinet","POWER ISSUE",
AQ1178="Sharing","POWER ISSUE",
AQ1178="Sites strategiques &amp; DataCenter","POWER ISSUE",
AQ1178="Exclu","Exclu",
AQ1178="SAT","TX ISSUE",
AQ1178="SPARE-ISSUE","SPARE-ISSUE",
AQ1178="Fiber CAmtel","TX ISSUE",
AQ1178="Fiber AOF","TX ISSUE",
AQ1178="Projet OCM (HUAWEI)","TRAVAUX-HUAWEI",
AQ1178="Projet OCM (NOKIA)","TRAVAUX -NOKIA",
AQ1178="ACCESS-ISSUE","ACCESS-ISSUE",
AQ1178="Projet OCM (ZTE, NOKIA, autres projets)","TRAVAUX OCM",
AQ1178="No root CAuse","No root cause",
AQ1178="ODU HS","TX ISSUE",
AQ1178="IP &amp; VLAN","TX ISSUE",
AQ1178="Warehouse HUAWEI","SPARE-ISSUE",
AQ1178="SPARE-HS","SPARE-ISSUE",
AQ1178="Power Telco","RAN ISSUE",AQ1178="no impacts","no impacts"
),"")</f>
        <v>No root cause</v>
      </c>
      <c r="AQ1178" s="126" t="s">
        <v>5344</v>
      </c>
      <c r="AR1178" s="48" t="str" cm="1">
        <f t="array" ref="AR1178">IFERROR(_xlfn.IFS(
AQ1178="MPR ISSUE","ACTIVE",
AQ1178="BSS Hardware Issue","ACTIVE",
AQ1178="Sites strategiques, MLL, Pylone, etc.","PASSIVE",
AQ1178="AKTIVCO DEFAUT GE &amp; POWER Cabinet","PASSIVE",
AQ1178="AKTIVCO Coupure ENEO &amp; Baisse de tension","PASSIVE",
AQ1178="Coupure ENEO &amp; Baisse de tension","PASSIVE",
AQ1178="Defaut GE &amp; POWER Cabinet","PASSIVE",
AQ1178="Sharing","PASSIVE",
AQ1178="Sites strategiques &amp; DataCenter","PASSIVE",
AQ1178="Exclu","Exclu",
AQ1178="SAT","ACTIVE",
AQ1178="SPARE-ISSUE","SPARE-ISSUE",
AQ1178="Fiber CAmtel","ACTIVE",
AQ1178="Fiber AOF","ACTIVE",
AQ1178="Projet OCM (HUAWEI)","PLANNED WORKS",
AQ1178="Projet OCM (NOKIA)","PLANNED WORKS",
AQ1178="ACCESS-ISSUE","ACCESS-ISSUE",
AQ1178="Projet OCM (ZTE, NOKIA, autres projets)","PLANNED WORKS",
AQ1178="No root CAuse","No root cause",
AQ1178="ODU HS","ACTIVE",
AQ1178="IP &amp; VLAN","ACTIVE",
AQ1178="Warehouse HUAWEI","SPARE-ISSUE",
AQ1178="SPARE-HS","SPARE-ISSUE",
AQ1178="Power Telco","ACTIVE", AQ1178="no impacts","no impacts"
),"")</f>
        <v>No root cause</v>
      </c>
      <c r="AS1178" s="92" t="s">
        <v>5537</v>
      </c>
      <c r="AT1178" s="98" t="s">
        <v>2962</v>
      </c>
      <c r="AV1178" s="17" t="s">
        <v>5537</v>
      </c>
      <c r="AW1178" s="7" t="s">
        <v>5537</v>
      </c>
      <c r="AX1178" s="6" t="s">
        <v>5537</v>
      </c>
      <c r="AY1178" s="7"/>
      <c r="AZ1178" s="3" t="s">
        <v>5537</v>
      </c>
      <c r="BA1178" s="18" t="s">
        <v>5537</v>
      </c>
      <c r="BB1178" s="18" t="s">
        <v>5537</v>
      </c>
      <c r="BC1178" s="18" t="s">
        <v>5537</v>
      </c>
      <c r="BD1178" s="18" t="s">
        <v>5537</v>
      </c>
      <c r="BE1178" s="18" t="s">
        <v>5537</v>
      </c>
      <c r="BF1178" s="18" t="s">
        <v>5537</v>
      </c>
      <c r="BG1178" s="18" t="s">
        <v>5537</v>
      </c>
      <c r="BH1178" s="18" t="s">
        <v>5537</v>
      </c>
      <c r="BI1178" s="18" t="s">
        <v>5537</v>
      </c>
      <c r="BJ1178" s="18" t="s">
        <v>5537</v>
      </c>
      <c r="BK1178" s="18" t="s">
        <v>5537</v>
      </c>
      <c r="BL1178" s="9" t="s">
        <v>5537</v>
      </c>
      <c r="BM1178" s="14" t="s">
        <v>5537</v>
      </c>
      <c r="BN1178" s="14" t="s">
        <v>5537</v>
      </c>
      <c r="BO1178" s="14" t="str">
        <f>_xlfn.XLOOKUP(B1178,'[4]cell downs 18042026 17h'!$B:$B,'[4]cell downs 18042026 17h'!$B:$B,"")</f>
        <v/>
      </c>
      <c r="BP1178" s="14" t="str">
        <f>_xlfn.XLOOKUP(B1178,'[5]Cells Huawei 19042026 15h'!$B:$B,'[5]Cells Huawei 19042026 15h'!$B:$B,"")</f>
        <v/>
      </c>
      <c r="BQ1178" s="9" t="str">
        <f>_xlfn.XLOOKUP(B1178,'[6]cells down 19042026 9H40'!$B:$B,'[6]cells down 19042026 9H40'!$B:$B,"")</f>
        <v/>
      </c>
      <c r="BR1178" s="9" t="s">
        <v>2962</v>
      </c>
      <c r="BS1178" s="9" t="s">
        <v>5459</v>
      </c>
      <c r="BT1178" s="108"/>
    </row>
    <row r="1179" spans="1:72" s="9" customFormat="1" x14ac:dyDescent="0.35">
      <c r="A1179" s="1" t="s">
        <v>2877</v>
      </c>
      <c r="B1179" s="8" t="s">
        <v>2878</v>
      </c>
      <c r="C1179" s="3" t="str">
        <f>_xlfn.XLOOKUP(B1179,'[1]daily break down'!$D:$D,'[1]daily break down'!$E:$E,"")</f>
        <v>NORD</v>
      </c>
      <c r="D1179" s="1" t="s">
        <v>11</v>
      </c>
      <c r="E1179" s="1" t="s">
        <v>12</v>
      </c>
      <c r="F1179" s="3" t="s">
        <v>23</v>
      </c>
      <c r="G1179" s="1" t="s">
        <v>24</v>
      </c>
      <c r="H1179" s="32" t="str">
        <f>_xlfn.XLOOKUP(B1179,[2]CALCULATION!$B:$B,[2]CALCULATION!$H:$H,"")</f>
        <v>Huawei</v>
      </c>
      <c r="I1179" s="28">
        <v>0</v>
      </c>
      <c r="J1179" s="28">
        <v>0</v>
      </c>
      <c r="K1179" s="28">
        <v>5.6528459077769506</v>
      </c>
      <c r="L1179" s="28">
        <v>0</v>
      </c>
      <c r="M1179" s="28">
        <v>0</v>
      </c>
      <c r="N1179" s="28">
        <v>0</v>
      </c>
      <c r="O1179" s="28">
        <v>0</v>
      </c>
      <c r="P1179" s="28">
        <v>0</v>
      </c>
      <c r="Q1179" s="28">
        <v>0</v>
      </c>
      <c r="R1179" s="28">
        <v>0</v>
      </c>
      <c r="S1179" s="93">
        <v>0</v>
      </c>
      <c r="T1179" s="93">
        <f>_xlfn.XLOOKUP(B1179,'[3]Nur des jours'!$B:$B,'[3]Nur des jours'!$U:$U,"")</f>
        <v>0</v>
      </c>
      <c r="U1179" s="93">
        <v>0</v>
      </c>
      <c r="V1179" s="93">
        <v>0</v>
      </c>
      <c r="W1179" s="93">
        <v>0</v>
      </c>
      <c r="X1179" s="93">
        <v>0</v>
      </c>
      <c r="Y1179" s="93">
        <v>3.3134365199624467</v>
      </c>
      <c r="Z1179" s="93">
        <v>0</v>
      </c>
      <c r="AA1179" s="93">
        <v>0</v>
      </c>
      <c r="AB1179" s="93">
        <v>0.79027232024381266</v>
      </c>
      <c r="AC1179" s="93">
        <f>_xlfn.XLOOKUP(B1179,'[3]Nur des jours'!$B:$B,'[3]Nur des jours'!$N:$N,"")</f>
        <v>0</v>
      </c>
      <c r="AD1179" s="93">
        <v>0</v>
      </c>
      <c r="AE1179" s="93">
        <v>0</v>
      </c>
      <c r="AF1179" s="93">
        <v>0</v>
      </c>
      <c r="AG1179" s="93"/>
      <c r="AH1179" s="93">
        <v>0</v>
      </c>
      <c r="AI1179" s="93">
        <v>0</v>
      </c>
      <c r="AJ1179" s="93">
        <v>0</v>
      </c>
      <c r="AK1179" s="93">
        <v>0</v>
      </c>
      <c r="AL1179" s="93">
        <v>0</v>
      </c>
      <c r="AM1179" s="49" t="s">
        <v>5559</v>
      </c>
      <c r="AN1179" s="49"/>
      <c r="AO1179" s="48" t="str" cm="1">
        <f t="array" ref="AO1179">IFERROR(_xlfn.IFS(
AQ1179="MPR ISSUE","PDH",
AQ1179="BSS Hardware Issue","BSS",
AQ1179="Sites strategiques, MLL, Pylone, etc.","ENVTECH",
AQ1179="AKTIVCO DEFAUT GE &amp; POWER Cabinet","AKTIVCO",
AQ1179="AKTIVCO Coupure ENEO &amp; Baisse de tension","AKTIVCO GRID ONLY",
AQ1179="Coupure ENEO &amp; Baisse de tension","IHS GRID ONLY",
AQ1179="Defaut GE &amp; POWER Cabinet","IHS",
AQ1179="Sharing","Partners",
AQ1179="Sites strategiques &amp; DataCenter","SST &amp; DC",
AQ1179="Exclu","Exclu",
AQ1179="SAT","SAT",
AQ1179="SPARE-ISSUE","SPARE-ISSUE",
AQ1179="Fiber CAmtel","TRANS_FO_CAMTEL",
AQ1179="Fiber AOF","Fiber AOF",
AQ1179="Projet OCM (HUAWEI)","TRAVAUX-HUAWEI",
AQ1179="Projet OCM (NOKIA)","TRAVAUX-NOKIA",
AQ1179="ACCESS-ISSUE","ACCESS-ISSUE",
AQ1179="Projet OCM (ZTE, NOKIA, autres projets)","TRAVAUX OCM",
AQ1179="No root CAuse","No root cause",
AQ1179="ODU HS","PDH",
AQ1179="IP &amp; VLAN","PDH",
AQ1179="Warehouse HUAWEI","SPARE-ISSUE",
AQ1179="SPARE-HS","SPARE-ISSUE",
AQ1179="Power Telco","BSS",AQ1179="no impacts","no impacts"
),"")</f>
        <v>No root cause</v>
      </c>
      <c r="AP1179" s="48" t="str" cm="1">
        <f t="array" ref="AP1179">IFERROR(_xlfn.IFS(
AQ1179="MPR ISSUE","TX ISSUE",
AQ1179="BSS Hardware Issue","RAN ISSUE",
AQ1179="Sites strategiques, MLL, Pylone, etc.","ENVTECH",
AQ1179="AKTIVCO DEFAUT GE &amp; POWER Cabinet","POWER ISSUE",
AQ1179="AKTIVCO Coupure ENEO &amp; Baisse de tension","POWER ISSUE",
AQ1179="Coupure ENEO &amp; Baisse de tension","POWER ISSUE",
AQ1179="Defaut GE &amp; POWER Cabinet","POWER ISSUE",
AQ1179="Sharing","POWER ISSUE",
AQ1179="Sites strategiques &amp; DataCenter","POWER ISSUE",
AQ1179="Exclu","Exclu",
AQ1179="SAT","TX ISSUE",
AQ1179="SPARE-ISSUE","SPARE-ISSUE",
AQ1179="Fiber CAmtel","TX ISSUE",
AQ1179="Fiber AOF","TX ISSUE",
AQ1179="Projet OCM (HUAWEI)","TRAVAUX-HUAWEI",
AQ1179="Projet OCM (NOKIA)","TRAVAUX -NOKIA",
AQ1179="ACCESS-ISSUE","ACCESS-ISSUE",
AQ1179="Projet OCM (ZTE, NOKIA, autres projets)","TRAVAUX OCM",
AQ1179="No root CAuse","No root cause",
AQ1179="ODU HS","TX ISSUE",
AQ1179="IP &amp; VLAN","TX ISSUE",
AQ1179="Warehouse HUAWEI","SPARE-ISSUE",
AQ1179="SPARE-HS","SPARE-ISSUE",
AQ1179="Power Telco","RAN ISSUE",AQ1179="no impacts","no impacts"
),"")</f>
        <v>No root cause</v>
      </c>
      <c r="AQ1179" s="67" t="s">
        <v>5344</v>
      </c>
      <c r="AR1179" s="48" t="str" cm="1">
        <f t="array" ref="AR1179">IFERROR(_xlfn.IFS(
AQ1179="MPR ISSUE","ACTIVE",
AQ1179="BSS Hardware Issue","ACTIVE",
AQ1179="Sites strategiques, MLL, Pylone, etc.","PASSIVE",
AQ1179="AKTIVCO DEFAUT GE &amp; POWER Cabinet","PASSIVE",
AQ1179="AKTIVCO Coupure ENEO &amp; Baisse de tension","PASSIVE",
AQ1179="Coupure ENEO &amp; Baisse de tension","PASSIVE",
AQ1179="Defaut GE &amp; POWER Cabinet","PASSIVE",
AQ1179="Sharing","PASSIVE",
AQ1179="Sites strategiques &amp; DataCenter","PASSIVE",
AQ1179="Exclu","Exclu",
AQ1179="SAT","ACTIVE",
AQ1179="SPARE-ISSUE","SPARE-ISSUE",
AQ1179="Fiber CAmtel","ACTIVE",
AQ1179="Fiber AOF","ACTIVE",
AQ1179="Projet OCM (HUAWEI)","PLANNED WORKS",
AQ1179="Projet OCM (NOKIA)","PLANNED WORKS",
AQ1179="ACCESS-ISSUE","ACCESS-ISSUE",
AQ1179="Projet OCM (ZTE, NOKIA, autres projets)","PLANNED WORKS",
AQ1179="No root CAuse","No root cause",
AQ1179="ODU HS","ACTIVE",
AQ1179="IP &amp; VLAN","ACTIVE",
AQ1179="Warehouse HUAWEI","SPARE-ISSUE",
AQ1179="SPARE-HS","SPARE-ISSUE",
AQ1179="Power Telco","ACTIVE", AQ1179="no impacts","no impacts"
),"")</f>
        <v>No root cause</v>
      </c>
      <c r="AS1179" s="92" t="s">
        <v>5828</v>
      </c>
      <c r="AT1179" s="98" t="s">
        <v>2878</v>
      </c>
      <c r="AV1179" s="17" t="s">
        <v>5537</v>
      </c>
      <c r="AW1179" s="7" t="s">
        <v>5537</v>
      </c>
      <c r="AX1179" s="6" t="s">
        <v>5537</v>
      </c>
      <c r="AY1179" s="7"/>
      <c r="AZ1179" s="3" t="s">
        <v>5537</v>
      </c>
      <c r="BA1179" s="18" t="s">
        <v>5537</v>
      </c>
      <c r="BB1179" s="18" t="s">
        <v>5537</v>
      </c>
      <c r="BC1179" s="18" t="s">
        <v>5537</v>
      </c>
      <c r="BD1179" s="18" t="s">
        <v>5537</v>
      </c>
      <c r="BE1179" s="18" t="s">
        <v>5537</v>
      </c>
      <c r="BF1179" s="18" t="s">
        <v>5537</v>
      </c>
      <c r="BG1179" s="18" t="s">
        <v>5537</v>
      </c>
      <c r="BH1179" s="18" t="s">
        <v>5537</v>
      </c>
      <c r="BI1179" s="18" t="s">
        <v>5537</v>
      </c>
      <c r="BJ1179" s="18" t="s">
        <v>5537</v>
      </c>
      <c r="BK1179" s="18" t="s">
        <v>5537</v>
      </c>
      <c r="BL1179" s="9" t="s">
        <v>5828</v>
      </c>
      <c r="BM1179" s="14" t="s">
        <v>5537</v>
      </c>
      <c r="BN1179" s="14" t="s">
        <v>5537</v>
      </c>
      <c r="BO1179" s="14" t="str">
        <f>_xlfn.XLOOKUP(B1179,'[4]cell downs 18042026 17h'!$B:$B,'[4]cell downs 18042026 17h'!$B:$B,"")</f>
        <v/>
      </c>
      <c r="BP1179" s="14" t="str">
        <f>_xlfn.XLOOKUP(B1179,'[5]Cells Huawei 19042026 15h'!$B:$B,'[5]Cells Huawei 19042026 15h'!$B:$B,"")</f>
        <v/>
      </c>
      <c r="BQ1179" s="9" t="str">
        <f>_xlfn.XLOOKUP(B1179,'[6]cells down 19042026 9H40'!$B:$B,'[6]cells down 19042026 9H40'!$B:$B,"")</f>
        <v/>
      </c>
      <c r="BR1179" s="9" t="s">
        <v>2878</v>
      </c>
      <c r="BS1179" s="9" t="s">
        <v>5537</v>
      </c>
      <c r="BT1179" s="108"/>
    </row>
    <row r="1180" spans="1:72" s="9" customFormat="1" x14ac:dyDescent="0.35">
      <c r="A1180" s="1" t="s">
        <v>634</v>
      </c>
      <c r="B1180" s="8" t="s">
        <v>635</v>
      </c>
      <c r="C1180" s="3" t="str">
        <f>_xlfn.XLOOKUP(B1180,'[1]daily break down'!$D:$D,'[1]daily break down'!$E:$E,"")</f>
        <v>Yaounde</v>
      </c>
      <c r="D1180" s="1" t="s">
        <v>21</v>
      </c>
      <c r="E1180" s="1" t="s">
        <v>30</v>
      </c>
      <c r="F1180" s="3" t="s">
        <v>37</v>
      </c>
      <c r="G1180" s="1" t="s">
        <v>38</v>
      </c>
      <c r="H1180" s="34" t="str">
        <f>_xlfn.XLOOKUP(B1180,[2]CALCULATION!$B:$B,[2]CALCULATION!$H:$H,"")</f>
        <v>ZTE</v>
      </c>
      <c r="I1180" s="28">
        <v>0</v>
      </c>
      <c r="J1180" s="28">
        <v>0</v>
      </c>
      <c r="K1180" s="28">
        <v>0</v>
      </c>
      <c r="L1180" s="28">
        <v>0</v>
      </c>
      <c r="M1180" s="28">
        <v>0</v>
      </c>
      <c r="N1180" s="28">
        <v>0</v>
      </c>
      <c r="O1180" s="28">
        <v>0</v>
      </c>
      <c r="P1180" s="28">
        <v>1.2873181178713191</v>
      </c>
      <c r="Q1180" s="28">
        <v>0</v>
      </c>
      <c r="R1180" s="28">
        <v>0</v>
      </c>
      <c r="S1180" s="93">
        <v>0</v>
      </c>
      <c r="T1180" s="93">
        <f>_xlfn.XLOOKUP(B1180,'[3]Nur des jours'!$B:$B,'[3]Nur des jours'!$U:$U,"")</f>
        <v>0</v>
      </c>
      <c r="U1180" s="93">
        <v>0</v>
      </c>
      <c r="V1180" s="93">
        <v>0</v>
      </c>
      <c r="W1180" s="93">
        <v>0</v>
      </c>
      <c r="X1180" s="93">
        <v>0</v>
      </c>
      <c r="Y1180" s="93">
        <v>0</v>
      </c>
      <c r="Z1180" s="93">
        <v>0</v>
      </c>
      <c r="AA1180" s="93">
        <v>0</v>
      </c>
      <c r="AB1180" s="93">
        <v>0.55566970005678706</v>
      </c>
      <c r="AC1180" s="93">
        <f>_xlfn.XLOOKUP(B1180,'[3]Nur des jours'!$B:$B,'[3]Nur des jours'!$N:$N,"")</f>
        <v>0</v>
      </c>
      <c r="AD1180" s="93">
        <v>0</v>
      </c>
      <c r="AE1180" s="93">
        <v>0</v>
      </c>
      <c r="AF1180" s="93">
        <v>0</v>
      </c>
      <c r="AG1180" s="93"/>
      <c r="AH1180" s="93">
        <v>0</v>
      </c>
      <c r="AI1180" s="93">
        <v>0</v>
      </c>
      <c r="AJ1180" s="93">
        <v>0</v>
      </c>
      <c r="AK1180" s="93">
        <v>0</v>
      </c>
      <c r="AL1180" s="93">
        <v>0</v>
      </c>
      <c r="AM1180" s="49" t="s">
        <v>5559</v>
      </c>
      <c r="AN1180" s="49"/>
      <c r="AO1180" s="48" t="str" cm="1">
        <f t="array" ref="AO1180">IFERROR(_xlfn.IFS(
AQ1180="MPR ISSUE","PDH",
AQ1180="BSS Hardware Issue","BSS",
AQ1180="Sites strategiques, MLL, Pylone, etc.","ENVTECH",
AQ1180="AKTIVCO DEFAUT GE &amp; POWER Cabinet","AKTIVCO",
AQ1180="AKTIVCO Coupure ENEO &amp; Baisse de tension","AKTIVCO GRID ONLY",
AQ1180="Coupure ENEO &amp; Baisse de tension","IHS GRID ONLY",
AQ1180="Defaut GE &amp; POWER Cabinet","IHS",
AQ1180="Sharing","Partners",
AQ1180="Sites strategiques &amp; DataCenter","SST &amp; DC",
AQ1180="Exclu","Exclu",
AQ1180="SAT","SAT",
AQ1180="SPARE-ISSUE","SPARE-ISSUE",
AQ1180="Fiber CAmtel","TRANS_FO_CAMTEL",
AQ1180="Fiber AOF","Fiber AOF",
AQ1180="Projet OCM (HUAWEI)","TRAVAUX-HUAWEI",
AQ1180="Projet OCM (NOKIA)","TRAVAUX-NOKIA",
AQ1180="ACCESS-ISSUE","ACCESS-ISSUE",
AQ1180="Projet OCM (ZTE, NOKIA, autres projets)","TRAVAUX OCM",
AQ1180="No root CAuse","No root cause",
AQ1180="ODU HS","PDH",
AQ1180="IP &amp; VLAN","PDH",
AQ1180="Warehouse HUAWEI","SPARE-ISSUE",
AQ1180="SPARE-HS","SPARE-ISSUE",
AQ1180="Power Telco","BSS",AQ1180="no impacts","no impacts"
),"")</f>
        <v>No root cause</v>
      </c>
      <c r="AP1180" s="48" t="str" cm="1">
        <f t="array" ref="AP1180">IFERROR(_xlfn.IFS(
AQ1180="MPR ISSUE","TX ISSUE",
AQ1180="BSS Hardware Issue","RAN ISSUE",
AQ1180="Sites strategiques, MLL, Pylone, etc.","ENVTECH",
AQ1180="AKTIVCO DEFAUT GE &amp; POWER Cabinet","POWER ISSUE",
AQ1180="AKTIVCO Coupure ENEO &amp; Baisse de tension","POWER ISSUE",
AQ1180="Coupure ENEO &amp; Baisse de tension","POWER ISSUE",
AQ1180="Defaut GE &amp; POWER Cabinet","POWER ISSUE",
AQ1180="Sharing","POWER ISSUE",
AQ1180="Sites strategiques &amp; DataCenter","POWER ISSUE",
AQ1180="Exclu","Exclu",
AQ1180="SAT","TX ISSUE",
AQ1180="SPARE-ISSUE","SPARE-ISSUE",
AQ1180="Fiber CAmtel","TX ISSUE",
AQ1180="Fiber AOF","TX ISSUE",
AQ1180="Projet OCM (HUAWEI)","TRAVAUX-HUAWEI",
AQ1180="Projet OCM (NOKIA)","TRAVAUX -NOKIA",
AQ1180="ACCESS-ISSUE","ACCESS-ISSUE",
AQ1180="Projet OCM (ZTE, NOKIA, autres projets)","TRAVAUX OCM",
AQ1180="No root CAuse","No root cause",
AQ1180="ODU HS","TX ISSUE",
AQ1180="IP &amp; VLAN","TX ISSUE",
AQ1180="Warehouse HUAWEI","SPARE-ISSUE",
AQ1180="SPARE-HS","SPARE-ISSUE",
AQ1180="Power Telco","RAN ISSUE",AQ1180="no impacts","no impacts"
),"")</f>
        <v>No root cause</v>
      </c>
      <c r="AQ1180" s="67" t="s">
        <v>5344</v>
      </c>
      <c r="AR1180" s="48" t="str" cm="1">
        <f t="array" ref="AR1180">IFERROR(_xlfn.IFS(
AQ1180="MPR ISSUE","ACTIVE",
AQ1180="BSS Hardware Issue","ACTIVE",
AQ1180="Sites strategiques, MLL, Pylone, etc.","PASSIVE",
AQ1180="AKTIVCO DEFAUT GE &amp; POWER Cabinet","PASSIVE",
AQ1180="AKTIVCO Coupure ENEO &amp; Baisse de tension","PASSIVE",
AQ1180="Coupure ENEO &amp; Baisse de tension","PASSIVE",
AQ1180="Defaut GE &amp; POWER Cabinet","PASSIVE",
AQ1180="Sharing","PASSIVE",
AQ1180="Sites strategiques &amp; DataCenter","PASSIVE",
AQ1180="Exclu","Exclu",
AQ1180="SAT","ACTIVE",
AQ1180="SPARE-ISSUE","SPARE-ISSUE",
AQ1180="Fiber CAmtel","ACTIVE",
AQ1180="Fiber AOF","ACTIVE",
AQ1180="Projet OCM (HUAWEI)","PLANNED WORKS",
AQ1180="Projet OCM (NOKIA)","PLANNED WORKS",
AQ1180="ACCESS-ISSUE","ACCESS-ISSUE",
AQ1180="Projet OCM (ZTE, NOKIA, autres projets)","PLANNED WORKS",
AQ1180="No root CAuse","No root cause",
AQ1180="ODU HS","ACTIVE",
AQ1180="IP &amp; VLAN","ACTIVE",
AQ1180="Warehouse HUAWEI","SPARE-ISSUE",
AQ1180="SPARE-HS","SPARE-ISSUE",
AQ1180="Power Telco","ACTIVE", AQ1180="no impacts","no impacts"
),"")</f>
        <v>No root cause</v>
      </c>
      <c r="AS1180" s="92" t="s">
        <v>5537</v>
      </c>
      <c r="AT1180" s="98" t="s">
        <v>635</v>
      </c>
      <c r="AV1180" s="17" t="s">
        <v>5537</v>
      </c>
      <c r="AW1180" s="7" t="s">
        <v>5537</v>
      </c>
      <c r="AX1180" s="6" t="s">
        <v>5537</v>
      </c>
      <c r="AY1180" s="7"/>
      <c r="AZ1180" s="3" t="s">
        <v>5537</v>
      </c>
      <c r="BA1180" s="18" t="s">
        <v>5537</v>
      </c>
      <c r="BB1180" s="18" t="s">
        <v>5537</v>
      </c>
      <c r="BC1180" s="18" t="s">
        <v>5537</v>
      </c>
      <c r="BD1180" s="18" t="s">
        <v>5537</v>
      </c>
      <c r="BE1180" s="18" t="s">
        <v>5537</v>
      </c>
      <c r="BF1180" s="18" t="s">
        <v>5537</v>
      </c>
      <c r="BG1180" s="18" t="s">
        <v>5537</v>
      </c>
      <c r="BH1180" s="18" t="s">
        <v>5537</v>
      </c>
      <c r="BI1180" s="18" t="s">
        <v>5537</v>
      </c>
      <c r="BJ1180" s="18" t="s">
        <v>5537</v>
      </c>
      <c r="BK1180" s="18" t="s">
        <v>5537</v>
      </c>
      <c r="BL1180" s="9" t="s">
        <v>5537</v>
      </c>
      <c r="BM1180" s="14" t="s">
        <v>5537</v>
      </c>
      <c r="BN1180" s="14" t="s">
        <v>5537</v>
      </c>
      <c r="BO1180" s="14" t="str">
        <f>_xlfn.XLOOKUP(B1180,'[4]cell downs 18042026 17h'!$B:$B,'[4]cell downs 18042026 17h'!$B:$B,"")</f>
        <v/>
      </c>
      <c r="BP1180" s="14" t="str">
        <f>_xlfn.XLOOKUP(B1180,'[5]Cells Huawei 19042026 15h'!$B:$B,'[5]Cells Huawei 19042026 15h'!$B:$B,"")</f>
        <v/>
      </c>
      <c r="BQ1180" s="9" t="str">
        <f>_xlfn.XLOOKUP(B1180,'[6]cells down 19042026 9H40'!$B:$B,'[6]cells down 19042026 9H40'!$B:$B,"")</f>
        <v/>
      </c>
      <c r="BR1180" s="9" t="s">
        <v>5537</v>
      </c>
      <c r="BS1180" s="9" t="s">
        <v>5537</v>
      </c>
      <c r="BT1180" s="108"/>
    </row>
    <row r="1181" spans="1:72" s="9" customFormat="1" x14ac:dyDescent="0.35">
      <c r="A1181" s="1" t="s">
        <v>1168</v>
      </c>
      <c r="B1181" s="8" t="s">
        <v>1169</v>
      </c>
      <c r="C1181" s="3" t="str">
        <f>_xlfn.XLOOKUP(B1181,'[1]daily break down'!$D:$D,'[1]daily break down'!$E:$E,"")</f>
        <v>Yaounde</v>
      </c>
      <c r="D1181" s="1" t="s">
        <v>11</v>
      </c>
      <c r="E1181" s="1" t="s">
        <v>12</v>
      </c>
      <c r="F1181" s="3" t="s">
        <v>37</v>
      </c>
      <c r="G1181" s="1" t="s">
        <v>38</v>
      </c>
      <c r="H1181" s="34" t="str">
        <f>_xlfn.XLOOKUP(B1181,[2]CALCULATION!$B:$B,[2]CALCULATION!$H:$H,"")</f>
        <v>ZTE</v>
      </c>
      <c r="I1181" s="28">
        <v>0</v>
      </c>
      <c r="J1181" s="28">
        <v>0</v>
      </c>
      <c r="K1181" s="28">
        <v>0</v>
      </c>
      <c r="L1181" s="28">
        <v>0</v>
      </c>
      <c r="M1181" s="28">
        <v>0</v>
      </c>
      <c r="N1181" s="28">
        <v>0</v>
      </c>
      <c r="O1181" s="28">
        <v>0</v>
      </c>
      <c r="P1181" s="28">
        <v>0</v>
      </c>
      <c r="Q1181" s="28">
        <v>0</v>
      </c>
      <c r="R1181" s="28">
        <v>0</v>
      </c>
      <c r="S1181" s="93">
        <v>0</v>
      </c>
      <c r="T1181" s="93">
        <f>_xlfn.XLOOKUP(B1181,'[3]Nur des jours'!$B:$B,'[3]Nur des jours'!$U:$U,"")</f>
        <v>0</v>
      </c>
      <c r="U1181" s="93">
        <v>0</v>
      </c>
      <c r="V1181" s="93">
        <v>0</v>
      </c>
      <c r="W1181" s="93">
        <v>0</v>
      </c>
      <c r="X1181" s="93">
        <v>0.24548201796063734</v>
      </c>
      <c r="Y1181" s="93">
        <v>0</v>
      </c>
      <c r="Z1181" s="93">
        <v>0</v>
      </c>
      <c r="AA1181" s="93">
        <v>0</v>
      </c>
      <c r="AB1181" s="93">
        <v>0.51365025554100086</v>
      </c>
      <c r="AC1181" s="93">
        <f>_xlfn.XLOOKUP(B1181,'[3]Nur des jours'!$B:$B,'[3]Nur des jours'!$N:$N,"")</f>
        <v>0</v>
      </c>
      <c r="AD1181" s="93">
        <v>0</v>
      </c>
      <c r="AE1181" s="93">
        <v>0</v>
      </c>
      <c r="AF1181" s="93">
        <v>0</v>
      </c>
      <c r="AG1181" s="93"/>
      <c r="AH1181" s="93">
        <v>0</v>
      </c>
      <c r="AI1181" s="93">
        <v>0</v>
      </c>
      <c r="AJ1181" s="93">
        <v>0</v>
      </c>
      <c r="AK1181" s="93">
        <v>0</v>
      </c>
      <c r="AL1181" s="93">
        <v>0</v>
      </c>
      <c r="AM1181" s="49" t="s">
        <v>5559</v>
      </c>
      <c r="AN1181" s="49"/>
      <c r="AO1181" s="48" t="str" cm="1">
        <f t="array" ref="AO1181">IFERROR(_xlfn.IFS(
AQ1181="MPR ISSUE","PDH",
AQ1181="BSS Hardware Issue","BSS",
AQ1181="Sites strategiques, MLL, Pylone, etc.","ENVTECH",
AQ1181="AKTIVCO DEFAUT GE &amp; POWER Cabinet","AKTIVCO",
AQ1181="AKTIVCO Coupure ENEO &amp; Baisse de tension","AKTIVCO GRID ONLY",
AQ1181="Coupure ENEO &amp; Baisse de tension","IHS GRID ONLY",
AQ1181="Defaut GE &amp; POWER Cabinet","IHS",
AQ1181="Sharing","Partners",
AQ1181="Sites strategiques &amp; DataCenter","SST &amp; DC",
AQ1181="Exclu","Exclu",
AQ1181="SAT","SAT",
AQ1181="SPARE-ISSUE","SPARE-ISSUE",
AQ1181="Fiber CAmtel","TRANS_FO_CAMTEL",
AQ1181="Fiber AOF","Fiber AOF",
AQ1181="Projet OCM (HUAWEI)","TRAVAUX-HUAWEI",
AQ1181="Projet OCM (NOKIA)","TRAVAUX-NOKIA",
AQ1181="ACCESS-ISSUE","ACCESS-ISSUE",
AQ1181="Projet OCM (ZTE, NOKIA, autres projets)","TRAVAUX OCM",
AQ1181="No root CAuse","No root cause",
AQ1181="ODU HS","PDH",
AQ1181="IP &amp; VLAN","PDH",
AQ1181="Warehouse HUAWEI","SPARE-ISSUE",
AQ1181="SPARE-HS","SPARE-ISSUE",
AQ1181="Power Telco","BSS",AQ1181="no impacts","no impacts"
),"")</f>
        <v>No root cause</v>
      </c>
      <c r="AP1181" s="48" t="str" cm="1">
        <f t="array" ref="AP1181">IFERROR(_xlfn.IFS(
AQ1181="MPR ISSUE","TX ISSUE",
AQ1181="BSS Hardware Issue","RAN ISSUE",
AQ1181="Sites strategiques, MLL, Pylone, etc.","ENVTECH",
AQ1181="AKTIVCO DEFAUT GE &amp; POWER Cabinet","POWER ISSUE",
AQ1181="AKTIVCO Coupure ENEO &amp; Baisse de tension","POWER ISSUE",
AQ1181="Coupure ENEO &amp; Baisse de tension","POWER ISSUE",
AQ1181="Defaut GE &amp; POWER Cabinet","POWER ISSUE",
AQ1181="Sharing","POWER ISSUE",
AQ1181="Sites strategiques &amp; DataCenter","POWER ISSUE",
AQ1181="Exclu","Exclu",
AQ1181="SAT","TX ISSUE",
AQ1181="SPARE-ISSUE","SPARE-ISSUE",
AQ1181="Fiber CAmtel","TX ISSUE",
AQ1181="Fiber AOF","TX ISSUE",
AQ1181="Projet OCM (HUAWEI)","TRAVAUX-HUAWEI",
AQ1181="Projet OCM (NOKIA)","TRAVAUX -NOKIA",
AQ1181="ACCESS-ISSUE","ACCESS-ISSUE",
AQ1181="Projet OCM (ZTE, NOKIA, autres projets)","TRAVAUX OCM",
AQ1181="No root CAuse","No root cause",
AQ1181="ODU HS","TX ISSUE",
AQ1181="IP &amp; VLAN","TX ISSUE",
AQ1181="Warehouse HUAWEI","SPARE-ISSUE",
AQ1181="SPARE-HS","SPARE-ISSUE",
AQ1181="Power Telco","RAN ISSUE",AQ1181="no impacts","no impacts"
),"")</f>
        <v>No root cause</v>
      </c>
      <c r="AQ1181" s="126" t="s">
        <v>5344</v>
      </c>
      <c r="AR1181" s="48" t="str" cm="1">
        <f t="array" ref="AR1181">IFERROR(_xlfn.IFS(
AQ1181="MPR ISSUE","ACTIVE",
AQ1181="BSS Hardware Issue","ACTIVE",
AQ1181="Sites strategiques, MLL, Pylone, etc.","PASSIVE",
AQ1181="AKTIVCO DEFAUT GE &amp; POWER Cabinet","PASSIVE",
AQ1181="AKTIVCO Coupure ENEO &amp; Baisse de tension","PASSIVE",
AQ1181="Coupure ENEO &amp; Baisse de tension","PASSIVE",
AQ1181="Defaut GE &amp; POWER Cabinet","PASSIVE",
AQ1181="Sharing","PASSIVE",
AQ1181="Sites strategiques &amp; DataCenter","PASSIVE",
AQ1181="Exclu","Exclu",
AQ1181="SAT","ACTIVE",
AQ1181="SPARE-ISSUE","SPARE-ISSUE",
AQ1181="Fiber CAmtel","ACTIVE",
AQ1181="Fiber AOF","ACTIVE",
AQ1181="Projet OCM (HUAWEI)","PLANNED WORKS",
AQ1181="Projet OCM (NOKIA)","PLANNED WORKS",
AQ1181="ACCESS-ISSUE","ACCESS-ISSUE",
AQ1181="Projet OCM (ZTE, NOKIA, autres projets)","PLANNED WORKS",
AQ1181="No root CAuse","No root cause",
AQ1181="ODU HS","ACTIVE",
AQ1181="IP &amp; VLAN","ACTIVE",
AQ1181="Warehouse HUAWEI","SPARE-ISSUE",
AQ1181="SPARE-HS","SPARE-ISSUE",
AQ1181="Power Telco","ACTIVE", AQ1181="no impacts","no impacts"
),"")</f>
        <v>No root cause</v>
      </c>
      <c r="AS1181" s="92" t="s">
        <v>5537</v>
      </c>
      <c r="AT1181" s="98" t="s">
        <v>1169</v>
      </c>
      <c r="AV1181" s="17" t="s">
        <v>5537</v>
      </c>
      <c r="AW1181" s="7" t="s">
        <v>5537</v>
      </c>
      <c r="AX1181" s="6" t="s">
        <v>5537</v>
      </c>
      <c r="AY1181" s="7"/>
      <c r="AZ1181" s="3" t="s">
        <v>5537</v>
      </c>
      <c r="BA1181" s="18" t="s">
        <v>5537</v>
      </c>
      <c r="BB1181" s="18" t="s">
        <v>5537</v>
      </c>
      <c r="BC1181" s="18" t="s">
        <v>5537</v>
      </c>
      <c r="BD1181" s="18" t="s">
        <v>5537</v>
      </c>
      <c r="BE1181" s="18" t="s">
        <v>5537</v>
      </c>
      <c r="BF1181" s="18" t="s">
        <v>5537</v>
      </c>
      <c r="BG1181" s="18" t="s">
        <v>5537</v>
      </c>
      <c r="BH1181" s="18" t="s">
        <v>5537</v>
      </c>
      <c r="BI1181" s="18" t="s">
        <v>5537</v>
      </c>
      <c r="BJ1181" s="18" t="s">
        <v>5537</v>
      </c>
      <c r="BK1181" s="18" t="s">
        <v>5537</v>
      </c>
      <c r="BL1181" s="9" t="s">
        <v>5537</v>
      </c>
      <c r="BM1181" s="14" t="s">
        <v>5537</v>
      </c>
      <c r="BN1181" s="14" t="s">
        <v>5537</v>
      </c>
      <c r="BO1181" s="14" t="str">
        <f>_xlfn.XLOOKUP(B1181,'[4]cell downs 18042026 17h'!$B:$B,'[4]cell downs 18042026 17h'!$B:$B,"")</f>
        <v/>
      </c>
      <c r="BP1181" s="14" t="str">
        <f>_xlfn.XLOOKUP(B1181,'[5]Cells Huawei 19042026 15h'!$B:$B,'[5]Cells Huawei 19042026 15h'!$B:$B,"")</f>
        <v/>
      </c>
      <c r="BQ1181" s="9" t="str">
        <f>_xlfn.XLOOKUP(B1181,'[6]cells down 19042026 9H40'!$B:$B,'[6]cells down 19042026 9H40'!$B:$B,"")</f>
        <v/>
      </c>
      <c r="BR1181" s="9" t="s">
        <v>1169</v>
      </c>
      <c r="BS1181" s="9" t="s">
        <v>318</v>
      </c>
      <c r="BT1181" s="108"/>
    </row>
    <row r="1182" spans="1:72" s="9" customFormat="1" x14ac:dyDescent="0.35">
      <c r="A1182" s="1" t="s">
        <v>2119</v>
      </c>
      <c r="B1182" s="8" t="s">
        <v>2120</v>
      </c>
      <c r="C1182" s="3" t="str">
        <f>_xlfn.XLOOKUP(B1182,'[1]daily break down'!$D:$D,'[1]daily break down'!$E:$E,"")</f>
        <v>Yaounde</v>
      </c>
      <c r="D1182" s="1" t="s">
        <v>11</v>
      </c>
      <c r="E1182" s="1" t="s">
        <v>12</v>
      </c>
      <c r="F1182" s="3" t="s">
        <v>37</v>
      </c>
      <c r="G1182" s="1" t="s">
        <v>38</v>
      </c>
      <c r="H1182" s="34" t="str">
        <f>_xlfn.XLOOKUP(B1182,[2]CALCULATION!$B:$B,[2]CALCULATION!$H:$H,"")</f>
        <v>ZTE</v>
      </c>
      <c r="I1182" s="28">
        <v>0</v>
      </c>
      <c r="J1182" s="28">
        <v>0</v>
      </c>
      <c r="K1182" s="28">
        <v>0</v>
      </c>
      <c r="L1182" s="28">
        <v>0</v>
      </c>
      <c r="M1182" s="28">
        <v>0</v>
      </c>
      <c r="N1182" s="28">
        <v>0</v>
      </c>
      <c r="O1182" s="28">
        <v>0</v>
      </c>
      <c r="P1182" s="28">
        <v>0</v>
      </c>
      <c r="Q1182" s="28">
        <v>0</v>
      </c>
      <c r="R1182" s="28">
        <v>0</v>
      </c>
      <c r="S1182" s="93">
        <v>0</v>
      </c>
      <c r="T1182" s="93">
        <f>_xlfn.XLOOKUP(B1182,'[3]Nur des jours'!$B:$B,'[3]Nur des jours'!$U:$U,"")</f>
        <v>0</v>
      </c>
      <c r="U1182" s="93">
        <v>0</v>
      </c>
      <c r="V1182" s="93">
        <v>0</v>
      </c>
      <c r="W1182" s="93">
        <v>0</v>
      </c>
      <c r="X1182" s="93">
        <v>0</v>
      </c>
      <c r="Y1182" s="93">
        <v>0</v>
      </c>
      <c r="Z1182" s="93">
        <v>0</v>
      </c>
      <c r="AA1182" s="93">
        <v>0</v>
      </c>
      <c r="AB1182" s="93">
        <v>0.45597161226254368</v>
      </c>
      <c r="AC1182" s="93">
        <f>_xlfn.XLOOKUP(B1182,'[3]Nur des jours'!$B:$B,'[3]Nur des jours'!$N:$N,"")</f>
        <v>0</v>
      </c>
      <c r="AD1182" s="93">
        <v>0</v>
      </c>
      <c r="AE1182" s="93">
        <v>0</v>
      </c>
      <c r="AF1182" s="93">
        <v>0</v>
      </c>
      <c r="AG1182" s="93"/>
      <c r="AH1182" s="93">
        <v>0</v>
      </c>
      <c r="AI1182" s="93">
        <v>0</v>
      </c>
      <c r="AJ1182" s="93">
        <v>0</v>
      </c>
      <c r="AK1182" s="93">
        <v>0</v>
      </c>
      <c r="AL1182" s="93">
        <v>0</v>
      </c>
      <c r="AM1182" s="49" t="s">
        <v>5559</v>
      </c>
      <c r="AN1182" s="49"/>
      <c r="AO1182" s="48" t="str" cm="1">
        <f t="array" ref="AO1182">IFERROR(_xlfn.IFS(
AQ1182="MPR ISSUE","PDH",
AQ1182="BSS Hardware Issue","BSS",
AQ1182="Sites strategiques, MLL, Pylone, etc.","ENVTECH",
AQ1182="AKTIVCO DEFAUT GE &amp; POWER Cabinet","AKTIVCO",
AQ1182="AKTIVCO Coupure ENEO &amp; Baisse de tension","AKTIVCO GRID ONLY",
AQ1182="Coupure ENEO &amp; Baisse de tension","IHS GRID ONLY",
AQ1182="Defaut GE &amp; POWER Cabinet","IHS",
AQ1182="Sharing","Partners",
AQ1182="Sites strategiques &amp; DataCenter","SST &amp; DC",
AQ1182="Exclu","Exclu",
AQ1182="SAT","SAT",
AQ1182="SPARE-ISSUE","SPARE-ISSUE",
AQ1182="Fiber CAmtel","TRANS_FO_CAMTEL",
AQ1182="Fiber AOF","Fiber AOF",
AQ1182="Projet OCM (HUAWEI)","TRAVAUX-HUAWEI",
AQ1182="Projet OCM (NOKIA)","TRAVAUX-NOKIA",
AQ1182="ACCESS-ISSUE","ACCESS-ISSUE",
AQ1182="Projet OCM (ZTE, NOKIA, autres projets)","TRAVAUX OCM",
AQ1182="No root CAuse","No root cause",
AQ1182="ODU HS","PDH",
AQ1182="IP &amp; VLAN","PDH",
AQ1182="Warehouse HUAWEI","SPARE-ISSUE",
AQ1182="SPARE-HS","SPARE-ISSUE",
AQ1182="Power Telco","BSS",AQ1182="no impacts","no impacts"
),"")</f>
        <v>No root cause</v>
      </c>
      <c r="AP1182" s="48" t="str" cm="1">
        <f t="array" ref="AP1182">IFERROR(_xlfn.IFS(
AQ1182="MPR ISSUE","TX ISSUE",
AQ1182="BSS Hardware Issue","RAN ISSUE",
AQ1182="Sites strategiques, MLL, Pylone, etc.","ENVTECH",
AQ1182="AKTIVCO DEFAUT GE &amp; POWER Cabinet","POWER ISSUE",
AQ1182="AKTIVCO Coupure ENEO &amp; Baisse de tension","POWER ISSUE",
AQ1182="Coupure ENEO &amp; Baisse de tension","POWER ISSUE",
AQ1182="Defaut GE &amp; POWER Cabinet","POWER ISSUE",
AQ1182="Sharing","POWER ISSUE",
AQ1182="Sites strategiques &amp; DataCenter","POWER ISSUE",
AQ1182="Exclu","Exclu",
AQ1182="SAT","TX ISSUE",
AQ1182="SPARE-ISSUE","SPARE-ISSUE",
AQ1182="Fiber CAmtel","TX ISSUE",
AQ1182="Fiber AOF","TX ISSUE",
AQ1182="Projet OCM (HUAWEI)","TRAVAUX-HUAWEI",
AQ1182="Projet OCM (NOKIA)","TRAVAUX -NOKIA",
AQ1182="ACCESS-ISSUE","ACCESS-ISSUE",
AQ1182="Projet OCM (ZTE, NOKIA, autres projets)","TRAVAUX OCM",
AQ1182="No root CAuse","No root cause",
AQ1182="ODU HS","TX ISSUE",
AQ1182="IP &amp; VLAN","TX ISSUE",
AQ1182="Warehouse HUAWEI","SPARE-ISSUE",
AQ1182="SPARE-HS","SPARE-ISSUE",
AQ1182="Power Telco","RAN ISSUE",AQ1182="no impacts","no impacts"
),"")</f>
        <v>No root cause</v>
      </c>
      <c r="AQ1182" s="126" t="s">
        <v>5344</v>
      </c>
      <c r="AR1182" s="48" t="str" cm="1">
        <f t="array" ref="AR1182">IFERROR(_xlfn.IFS(
AQ1182="MPR ISSUE","ACTIVE",
AQ1182="BSS Hardware Issue","ACTIVE",
AQ1182="Sites strategiques, MLL, Pylone, etc.","PASSIVE",
AQ1182="AKTIVCO DEFAUT GE &amp; POWER Cabinet","PASSIVE",
AQ1182="AKTIVCO Coupure ENEO &amp; Baisse de tension","PASSIVE",
AQ1182="Coupure ENEO &amp; Baisse de tension","PASSIVE",
AQ1182="Defaut GE &amp; POWER Cabinet","PASSIVE",
AQ1182="Sharing","PASSIVE",
AQ1182="Sites strategiques &amp; DataCenter","PASSIVE",
AQ1182="Exclu","Exclu",
AQ1182="SAT","ACTIVE",
AQ1182="SPARE-ISSUE","SPARE-ISSUE",
AQ1182="Fiber CAmtel","ACTIVE",
AQ1182="Fiber AOF","ACTIVE",
AQ1182="Projet OCM (HUAWEI)","PLANNED WORKS",
AQ1182="Projet OCM (NOKIA)","PLANNED WORKS",
AQ1182="ACCESS-ISSUE","ACCESS-ISSUE",
AQ1182="Projet OCM (ZTE, NOKIA, autres projets)","PLANNED WORKS",
AQ1182="No root CAuse","No root cause",
AQ1182="ODU HS","ACTIVE",
AQ1182="IP &amp; VLAN","ACTIVE",
AQ1182="Warehouse HUAWEI","SPARE-ISSUE",
AQ1182="SPARE-HS","SPARE-ISSUE",
AQ1182="Power Telco","ACTIVE", AQ1182="no impacts","no impacts"
),"")</f>
        <v>No root cause</v>
      </c>
      <c r="AS1182" s="92" t="s">
        <v>5537</v>
      </c>
      <c r="AT1182" s="98" t="s">
        <v>2120</v>
      </c>
      <c r="AV1182" s="17" t="s">
        <v>5537</v>
      </c>
      <c r="AW1182" s="7" t="s">
        <v>5537</v>
      </c>
      <c r="AX1182" s="6" t="s">
        <v>5537</v>
      </c>
      <c r="AY1182" s="7"/>
      <c r="AZ1182" s="3" t="s">
        <v>5537</v>
      </c>
      <c r="BA1182" s="18" t="s">
        <v>5537</v>
      </c>
      <c r="BB1182" s="18" t="s">
        <v>5537</v>
      </c>
      <c r="BC1182" s="18" t="s">
        <v>5537</v>
      </c>
      <c r="BD1182" s="18" t="s">
        <v>5537</v>
      </c>
      <c r="BE1182" s="18" t="s">
        <v>5537</v>
      </c>
      <c r="BF1182" s="18" t="s">
        <v>5537</v>
      </c>
      <c r="BG1182" s="18" t="s">
        <v>5537</v>
      </c>
      <c r="BH1182" s="18" t="s">
        <v>5537</v>
      </c>
      <c r="BI1182" s="18" t="s">
        <v>5537</v>
      </c>
      <c r="BJ1182" s="18" t="s">
        <v>5537</v>
      </c>
      <c r="BK1182" s="18" t="s">
        <v>5537</v>
      </c>
      <c r="BL1182" s="9" t="s">
        <v>5537</v>
      </c>
      <c r="BM1182" s="14" t="s">
        <v>5537</v>
      </c>
      <c r="BN1182" s="14" t="s">
        <v>5537</v>
      </c>
      <c r="BO1182" s="14" t="str">
        <f>_xlfn.XLOOKUP(B1182,'[4]cell downs 18042026 17h'!$B:$B,'[4]cell downs 18042026 17h'!$B:$B,"")</f>
        <v/>
      </c>
      <c r="BP1182" s="14" t="str">
        <f>_xlfn.XLOOKUP(B1182,'[5]Cells Huawei 19042026 15h'!$B:$B,'[5]Cells Huawei 19042026 15h'!$B:$B,"")</f>
        <v/>
      </c>
      <c r="BQ1182" s="9" t="str">
        <f>_xlfn.XLOOKUP(B1182,'[6]cells down 19042026 9H40'!$B:$B,'[6]cells down 19042026 9H40'!$B:$B,"")</f>
        <v/>
      </c>
      <c r="BR1182" s="9" t="s">
        <v>2120</v>
      </c>
      <c r="BS1182" s="9" t="s">
        <v>12</v>
      </c>
      <c r="BT1182" s="108"/>
    </row>
    <row r="1183" spans="1:72" s="9" customFormat="1" x14ac:dyDescent="0.35">
      <c r="A1183" s="1" t="s">
        <v>2432</v>
      </c>
      <c r="B1183" s="8" t="s">
        <v>2433</v>
      </c>
      <c r="C1183" s="3" t="str">
        <f>_xlfn.XLOOKUP(B1183,'[1]daily break down'!$D:$D,'[1]daily break down'!$E:$E,"")</f>
        <v>LITTORAL</v>
      </c>
      <c r="D1183" s="1" t="s">
        <v>11</v>
      </c>
      <c r="E1183" s="56" t="s">
        <v>12</v>
      </c>
      <c r="F1183" s="3" t="s">
        <v>31</v>
      </c>
      <c r="G1183" s="1" t="s">
        <v>2432</v>
      </c>
      <c r="H1183" s="33" t="str">
        <f>_xlfn.XLOOKUP(B1183,[2]CALCULATION!$B:$B,[2]CALCULATION!$H:$H,"")</f>
        <v>NOKIA</v>
      </c>
      <c r="I1183" s="28">
        <v>0</v>
      </c>
      <c r="J1183" s="28">
        <v>0</v>
      </c>
      <c r="K1183" s="28">
        <v>0</v>
      </c>
      <c r="L1183" s="28">
        <v>0</v>
      </c>
      <c r="M1183" s="28">
        <v>0</v>
      </c>
      <c r="N1183" s="28">
        <v>0.9954296212096666</v>
      </c>
      <c r="O1183" s="28">
        <v>0</v>
      </c>
      <c r="P1183" s="28">
        <v>0</v>
      </c>
      <c r="Q1183" s="28">
        <v>6.8354455696060315E-3</v>
      </c>
      <c r="R1183" s="28">
        <v>1.281353583207814</v>
      </c>
      <c r="S1183" s="93">
        <v>1.1940305905214328</v>
      </c>
      <c r="T1183" s="93">
        <f>_xlfn.XLOOKUP(B1183,'[3]Nur des jours'!$B:$B,'[3]Nur des jours'!$U:$U,"")</f>
        <v>0.85693984299423831</v>
      </c>
      <c r="U1183" s="93">
        <v>4.3904425846911996E-2</v>
      </c>
      <c r="V1183" s="93">
        <v>0</v>
      </c>
      <c r="W1183" s="93">
        <v>0.85693984299423831</v>
      </c>
      <c r="X1183" s="93">
        <v>0</v>
      </c>
      <c r="Y1183" s="93">
        <v>0</v>
      </c>
      <c r="Z1183" s="93">
        <v>0</v>
      </c>
      <c r="AA1183" s="93">
        <v>0</v>
      </c>
      <c r="AB1183" s="93">
        <v>0.37956613675081963</v>
      </c>
      <c r="AC1183" s="93">
        <f>_xlfn.XLOOKUP(B1183,'[3]Nur des jours'!$B:$B,'[3]Nur des jours'!$N:$N,"")</f>
        <v>0</v>
      </c>
      <c r="AD1183" s="93">
        <v>0</v>
      </c>
      <c r="AE1183" s="93">
        <v>0</v>
      </c>
      <c r="AF1183" s="93">
        <v>0</v>
      </c>
      <c r="AG1183" s="93"/>
      <c r="AH1183" s="93">
        <v>0</v>
      </c>
      <c r="AI1183" s="93">
        <v>0</v>
      </c>
      <c r="AJ1183" s="93">
        <v>0</v>
      </c>
      <c r="AK1183" s="93">
        <v>0</v>
      </c>
      <c r="AL1183" s="93">
        <v>0</v>
      </c>
      <c r="AM1183" s="49" t="s">
        <v>5559</v>
      </c>
      <c r="AN1183" s="49"/>
      <c r="AO1183" s="48" t="str" cm="1">
        <f t="array" ref="AO1183">IFERROR(_xlfn.IFS(
AQ1183="MPR ISSUE","PDH",
AQ1183="BSS Hardware Issue","BSS",
AQ1183="Sites strategiques, MLL, Pylone, etc.","ENVTECH",
AQ1183="AKTIVCO DEFAUT GE &amp; POWER Cabinet","AKTIVCO",
AQ1183="AKTIVCO Coupure ENEO &amp; Baisse de tension","AKTIVCO GRID ONLY",
AQ1183="Coupure ENEO &amp; Baisse de tension","IHS GRID ONLY",
AQ1183="Defaut GE &amp; POWER Cabinet","IHS",
AQ1183="Sharing","Partners",
AQ1183="Sites strategiques &amp; DataCenter","SST &amp; DC",
AQ1183="Exclu","Exclu",
AQ1183="SAT","SAT",
AQ1183="SPARE-ISSUE","SPARE-ISSUE",
AQ1183="Fiber CAmtel","TRANS_FO_CAMTEL",
AQ1183="Fiber AOF","Fiber AOF",
AQ1183="Projet OCM (HUAWEI)","TRAVAUX-HUAWEI",
AQ1183="Projet OCM (NOKIA)","TRAVAUX-NOKIA",
AQ1183="ACCESS-ISSUE","ACCESS-ISSUE",
AQ1183="Projet OCM (ZTE, NOKIA, autres projets)","TRAVAUX OCM",
AQ1183="No root CAuse","No root cause",
AQ1183="ODU HS","PDH",
AQ1183="IP &amp; VLAN","PDH",
AQ1183="Warehouse HUAWEI","SPARE-ISSUE",
AQ1183="SPARE-HS","SPARE-ISSUE",
AQ1183="Power Telco","BSS",AQ1183="no impacts","no impacts"
),"")</f>
        <v>No root cause</v>
      </c>
      <c r="AP1183" s="48" t="str" cm="1">
        <f t="array" ref="AP1183">IFERROR(_xlfn.IFS(
AQ1183="MPR ISSUE","TX ISSUE",
AQ1183="BSS Hardware Issue","RAN ISSUE",
AQ1183="Sites strategiques, MLL, Pylone, etc.","ENVTECH",
AQ1183="AKTIVCO DEFAUT GE &amp; POWER Cabinet","POWER ISSUE",
AQ1183="AKTIVCO Coupure ENEO &amp; Baisse de tension","POWER ISSUE",
AQ1183="Coupure ENEO &amp; Baisse de tension","POWER ISSUE",
AQ1183="Defaut GE &amp; POWER Cabinet","POWER ISSUE",
AQ1183="Sharing","POWER ISSUE",
AQ1183="Sites strategiques &amp; DataCenter","POWER ISSUE",
AQ1183="Exclu","Exclu",
AQ1183="SAT","TX ISSUE",
AQ1183="SPARE-ISSUE","SPARE-ISSUE",
AQ1183="Fiber CAmtel","TX ISSUE",
AQ1183="Fiber AOF","TX ISSUE",
AQ1183="Projet OCM (HUAWEI)","TRAVAUX-HUAWEI",
AQ1183="Projet OCM (NOKIA)","TRAVAUX -NOKIA",
AQ1183="ACCESS-ISSUE","ACCESS-ISSUE",
AQ1183="Projet OCM (ZTE, NOKIA, autres projets)","TRAVAUX OCM",
AQ1183="No root CAuse","No root cause",
AQ1183="ODU HS","TX ISSUE",
AQ1183="IP &amp; VLAN","TX ISSUE",
AQ1183="Warehouse HUAWEI","SPARE-ISSUE",
AQ1183="SPARE-HS","SPARE-ISSUE",
AQ1183="Power Telco","RAN ISSUE",AQ1183="no impacts","no impacts"
),"")</f>
        <v>No root cause</v>
      </c>
      <c r="AQ1183" s="126" t="s">
        <v>5344</v>
      </c>
      <c r="AR1183" s="48" t="str" cm="1">
        <f t="array" ref="AR1183">IFERROR(_xlfn.IFS(
AQ1183="MPR ISSUE","ACTIVE",
AQ1183="BSS Hardware Issue","ACTIVE",
AQ1183="Sites strategiques, MLL, Pylone, etc.","PASSIVE",
AQ1183="AKTIVCO DEFAUT GE &amp; POWER Cabinet","PASSIVE",
AQ1183="AKTIVCO Coupure ENEO &amp; Baisse de tension","PASSIVE",
AQ1183="Coupure ENEO &amp; Baisse de tension","PASSIVE",
AQ1183="Defaut GE &amp; POWER Cabinet","PASSIVE",
AQ1183="Sharing","PASSIVE",
AQ1183="Sites strategiques &amp; DataCenter","PASSIVE",
AQ1183="Exclu","Exclu",
AQ1183="SAT","ACTIVE",
AQ1183="SPARE-ISSUE","SPARE-ISSUE",
AQ1183="Fiber CAmtel","ACTIVE",
AQ1183="Fiber AOF","ACTIVE",
AQ1183="Projet OCM (HUAWEI)","PLANNED WORKS",
AQ1183="Projet OCM (NOKIA)","PLANNED WORKS",
AQ1183="ACCESS-ISSUE","ACCESS-ISSUE",
AQ1183="Projet OCM (ZTE, NOKIA, autres projets)","PLANNED WORKS",
AQ1183="No root CAuse","No root cause",
AQ1183="ODU HS","ACTIVE",
AQ1183="IP &amp; VLAN","ACTIVE",
AQ1183="Warehouse HUAWEI","SPARE-ISSUE",
AQ1183="SPARE-HS","SPARE-ISSUE",
AQ1183="Power Telco","ACTIVE", AQ1183="no impacts","no impacts"
),"")</f>
        <v>No root cause</v>
      </c>
      <c r="AS1183" s="92" t="s">
        <v>5537</v>
      </c>
      <c r="AT1183" s="98" t="s">
        <v>2433</v>
      </c>
      <c r="AU1183" s="96"/>
      <c r="AV1183" s="17" t="s">
        <v>5537</v>
      </c>
      <c r="AW1183" s="7" t="s">
        <v>5537</v>
      </c>
      <c r="AX1183" s="6" t="s">
        <v>5537</v>
      </c>
      <c r="AY1183" s="7"/>
      <c r="AZ1183" s="3" t="s">
        <v>5537</v>
      </c>
      <c r="BA1183" s="18" t="s">
        <v>5537</v>
      </c>
      <c r="BB1183" s="18" t="s">
        <v>5537</v>
      </c>
      <c r="BC1183" s="18" t="s">
        <v>5537</v>
      </c>
      <c r="BD1183" s="18" t="s">
        <v>5537</v>
      </c>
      <c r="BE1183" s="18" t="s">
        <v>5537</v>
      </c>
      <c r="BF1183" s="18" t="s">
        <v>5537</v>
      </c>
      <c r="BG1183" s="18" t="s">
        <v>5537</v>
      </c>
      <c r="BH1183" s="18" t="s">
        <v>5537</v>
      </c>
      <c r="BI1183" s="18" t="s">
        <v>5537</v>
      </c>
      <c r="BJ1183" s="18" t="s">
        <v>5537</v>
      </c>
      <c r="BK1183" s="18" t="s">
        <v>5537</v>
      </c>
      <c r="BL1183" s="9" t="s">
        <v>5537</v>
      </c>
      <c r="BM1183" s="14" t="s">
        <v>5537</v>
      </c>
      <c r="BN1183" s="14" t="s">
        <v>5537</v>
      </c>
      <c r="BO1183" s="14" t="str">
        <f>_xlfn.XLOOKUP(B1183,'[4]cell downs 18042026 17h'!$B:$B,'[4]cell downs 18042026 17h'!$B:$B,"")</f>
        <v/>
      </c>
      <c r="BP1183" s="14" t="str">
        <f>_xlfn.XLOOKUP(B1183,'[5]Cells Huawei 19042026 15h'!$B:$B,'[5]Cells Huawei 19042026 15h'!$B:$B,"")</f>
        <v/>
      </c>
      <c r="BQ1183" s="9" t="str">
        <f>_xlfn.XLOOKUP(B1183,'[6]cells down 19042026 9H40'!$B:$B,'[6]cells down 19042026 9H40'!$B:$B,"")</f>
        <v/>
      </c>
      <c r="BR1183" s="9" t="s">
        <v>2433</v>
      </c>
      <c r="BS1183" s="9" t="s">
        <v>5537</v>
      </c>
      <c r="BT1183" s="108"/>
    </row>
    <row r="1184" spans="1:72" s="9" customFormat="1" x14ac:dyDescent="0.35">
      <c r="A1184" s="1" t="s">
        <v>935</v>
      </c>
      <c r="B1184" s="8" t="s">
        <v>936</v>
      </c>
      <c r="C1184" s="3" t="str">
        <f>_xlfn.XLOOKUP(B1184,'[1]daily break down'!$D:$D,'[1]daily break down'!$E:$E,"")</f>
        <v>Garoua</v>
      </c>
      <c r="D1184" s="1" t="s">
        <v>21</v>
      </c>
      <c r="E1184" s="1" t="s">
        <v>80</v>
      </c>
      <c r="F1184" s="3" t="s">
        <v>23</v>
      </c>
      <c r="G1184" s="1" t="s">
        <v>24</v>
      </c>
      <c r="H1184" s="32" t="str">
        <f>_xlfn.XLOOKUP(B1184,[2]CALCULATION!$B:$B,[2]CALCULATION!$H:$H,"")</f>
        <v>Huawei</v>
      </c>
      <c r="I1184" s="28">
        <v>0</v>
      </c>
      <c r="J1184" s="28">
        <v>0</v>
      </c>
      <c r="K1184" s="28">
        <v>0</v>
      </c>
      <c r="L1184" s="28">
        <v>0</v>
      </c>
      <c r="M1184" s="28">
        <v>0</v>
      </c>
      <c r="N1184" s="28">
        <v>0.70002682395778937</v>
      </c>
      <c r="O1184" s="28">
        <v>0</v>
      </c>
      <c r="P1184" s="28">
        <v>2.0571871085200306</v>
      </c>
      <c r="Q1184" s="28">
        <v>0</v>
      </c>
      <c r="R1184" s="28">
        <v>0</v>
      </c>
      <c r="S1184" s="93">
        <v>1.8583794905160189</v>
      </c>
      <c r="T1184" s="93">
        <f>_xlfn.XLOOKUP(B1184,'[3]Nur des jours'!$B:$B,'[3]Nur des jours'!$U:$U,"")</f>
        <v>0.96202412444033514</v>
      </c>
      <c r="U1184" s="93">
        <v>2.5703201467898289</v>
      </c>
      <c r="V1184" s="93">
        <v>1.2845536807321229</v>
      </c>
      <c r="W1184" s="93">
        <v>0.96202412444033514</v>
      </c>
      <c r="X1184" s="93">
        <v>0.68540205973752477</v>
      </c>
      <c r="Y1184" s="93">
        <v>2.9553616525840893</v>
      </c>
      <c r="Z1184" s="93">
        <v>1.7265247565155106</v>
      </c>
      <c r="AA1184" s="93">
        <v>0</v>
      </c>
      <c r="AB1184" s="93">
        <v>0.26410183972399859</v>
      </c>
      <c r="AC1184" s="93">
        <f>_xlfn.XLOOKUP(B1184,'[3]Nur des jours'!$B:$B,'[3]Nur des jours'!$N:$N,"")</f>
        <v>0</v>
      </c>
      <c r="AD1184" s="93">
        <v>0</v>
      </c>
      <c r="AE1184" s="93">
        <v>0</v>
      </c>
      <c r="AF1184" s="93">
        <v>0</v>
      </c>
      <c r="AG1184" s="93"/>
      <c r="AH1184" s="93">
        <v>0</v>
      </c>
      <c r="AI1184" s="93">
        <v>0</v>
      </c>
      <c r="AJ1184" s="93">
        <v>0</v>
      </c>
      <c r="AK1184" s="93">
        <v>0</v>
      </c>
      <c r="AL1184" s="93">
        <v>0</v>
      </c>
      <c r="AM1184" s="49" t="s">
        <v>5559</v>
      </c>
      <c r="AN1184" s="49"/>
      <c r="AO1184" s="48" t="str" cm="1">
        <f t="array" ref="AO1184">IFERROR(_xlfn.IFS(
AQ1184="MPR ISSUE","PDH",
AQ1184="BSS Hardware Issue","BSS",
AQ1184="Sites strategiques, MLL, Pylone, etc.","ENVTECH",
AQ1184="AKTIVCO DEFAUT GE &amp; POWER Cabinet","AKTIVCO",
AQ1184="AKTIVCO Coupure ENEO &amp; Baisse de tension","AKTIVCO GRID ONLY",
AQ1184="Coupure ENEO &amp; Baisse de tension","IHS GRID ONLY",
AQ1184="Defaut GE &amp; POWER Cabinet","IHS",
AQ1184="Sharing","Partners",
AQ1184="Sites strategiques &amp; DataCenter","SST &amp; DC",
AQ1184="Exclu","Exclu",
AQ1184="SAT","SAT",
AQ1184="SPARE-ISSUE","SPARE-ISSUE",
AQ1184="Fiber CAmtel","TRANS_FO_CAMTEL",
AQ1184="Fiber AOF","Fiber AOF",
AQ1184="Projet OCM (HUAWEI)","TRAVAUX-HUAWEI",
AQ1184="Projet OCM (NOKIA)","TRAVAUX-NOKIA",
AQ1184="ACCESS-ISSUE","ACCESS-ISSUE",
AQ1184="Projet OCM (ZTE, NOKIA, autres projets)","TRAVAUX OCM",
AQ1184="No root CAuse","No root cause",
AQ1184="ODU HS","PDH",
AQ1184="IP &amp; VLAN","PDH",
AQ1184="Warehouse HUAWEI","SPARE-ISSUE",
AQ1184="SPARE-HS","SPARE-ISSUE",
AQ1184="Power Telco","BSS",AQ1184="no impacts","no impacts"
),"")</f>
        <v>No root cause</v>
      </c>
      <c r="AP1184" s="48" t="str" cm="1">
        <f t="array" ref="AP1184">IFERROR(_xlfn.IFS(
AQ1184="MPR ISSUE","TX ISSUE",
AQ1184="BSS Hardware Issue","RAN ISSUE",
AQ1184="Sites strategiques, MLL, Pylone, etc.","ENVTECH",
AQ1184="AKTIVCO DEFAUT GE &amp; POWER Cabinet","POWER ISSUE",
AQ1184="AKTIVCO Coupure ENEO &amp; Baisse de tension","POWER ISSUE",
AQ1184="Coupure ENEO &amp; Baisse de tension","POWER ISSUE",
AQ1184="Defaut GE &amp; POWER Cabinet","POWER ISSUE",
AQ1184="Sharing","POWER ISSUE",
AQ1184="Sites strategiques &amp; DataCenter","POWER ISSUE",
AQ1184="Exclu","Exclu",
AQ1184="SAT","TX ISSUE",
AQ1184="SPARE-ISSUE","SPARE-ISSUE",
AQ1184="Fiber CAmtel","TX ISSUE",
AQ1184="Fiber AOF","TX ISSUE",
AQ1184="Projet OCM (HUAWEI)","TRAVAUX-HUAWEI",
AQ1184="Projet OCM (NOKIA)","TRAVAUX -NOKIA",
AQ1184="ACCESS-ISSUE","ACCESS-ISSUE",
AQ1184="Projet OCM (ZTE, NOKIA, autres projets)","TRAVAUX OCM",
AQ1184="No root CAuse","No root cause",
AQ1184="ODU HS","TX ISSUE",
AQ1184="IP &amp; VLAN","TX ISSUE",
AQ1184="Warehouse HUAWEI","SPARE-ISSUE",
AQ1184="SPARE-HS","SPARE-ISSUE",
AQ1184="Power Telco","RAN ISSUE",AQ1184="no impacts","no impacts"
),"")</f>
        <v>No root cause</v>
      </c>
      <c r="AQ1184" s="67" t="s">
        <v>5344</v>
      </c>
      <c r="AR1184" s="48" t="str" cm="1">
        <f t="array" ref="AR1184">IFERROR(_xlfn.IFS(
AQ1184="MPR ISSUE","ACTIVE",
AQ1184="BSS Hardware Issue","ACTIVE",
AQ1184="Sites strategiques, MLL, Pylone, etc.","PASSIVE",
AQ1184="AKTIVCO DEFAUT GE &amp; POWER Cabinet","PASSIVE",
AQ1184="AKTIVCO Coupure ENEO &amp; Baisse de tension","PASSIVE",
AQ1184="Coupure ENEO &amp; Baisse de tension","PASSIVE",
AQ1184="Defaut GE &amp; POWER Cabinet","PASSIVE",
AQ1184="Sharing","PASSIVE",
AQ1184="Sites strategiques &amp; DataCenter","PASSIVE",
AQ1184="Exclu","Exclu",
AQ1184="SAT","ACTIVE",
AQ1184="SPARE-ISSUE","SPARE-ISSUE",
AQ1184="Fiber CAmtel","ACTIVE",
AQ1184="Fiber AOF","ACTIVE",
AQ1184="Projet OCM (HUAWEI)","PLANNED WORKS",
AQ1184="Projet OCM (NOKIA)","PLANNED WORKS",
AQ1184="ACCESS-ISSUE","ACCESS-ISSUE",
AQ1184="Projet OCM (ZTE, NOKIA, autres projets)","PLANNED WORKS",
AQ1184="No root CAuse","No root cause",
AQ1184="ODU HS","ACTIVE",
AQ1184="IP &amp; VLAN","ACTIVE",
AQ1184="Warehouse HUAWEI","SPARE-ISSUE",
AQ1184="SPARE-HS","SPARE-ISSUE",
AQ1184="Power Telco","ACTIVE", AQ1184="no impacts","no impacts"
),"")</f>
        <v>No root cause</v>
      </c>
      <c r="AS1184" s="92" t="s">
        <v>5537</v>
      </c>
      <c r="AT1184" s="98" t="s">
        <v>936</v>
      </c>
      <c r="AV1184" s="17" t="s">
        <v>5537</v>
      </c>
      <c r="AW1184" s="7" t="s">
        <v>5537</v>
      </c>
      <c r="AX1184" s="6" t="s">
        <v>5537</v>
      </c>
      <c r="AY1184" s="7"/>
      <c r="AZ1184" s="3" t="s">
        <v>5537</v>
      </c>
      <c r="BA1184" s="18" t="s">
        <v>5537</v>
      </c>
      <c r="BB1184" s="18" t="s">
        <v>5537</v>
      </c>
      <c r="BC1184" s="18" t="s">
        <v>5537</v>
      </c>
      <c r="BD1184" s="18" t="s">
        <v>5537</v>
      </c>
      <c r="BE1184" s="18" t="s">
        <v>5537</v>
      </c>
      <c r="BF1184" s="18" t="s">
        <v>5537</v>
      </c>
      <c r="BG1184" s="18" t="s">
        <v>5537</v>
      </c>
      <c r="BH1184" s="18" t="s">
        <v>5537</v>
      </c>
      <c r="BI1184" s="18" t="s">
        <v>5537</v>
      </c>
      <c r="BJ1184" s="18" t="s">
        <v>5537</v>
      </c>
      <c r="BK1184" s="18" t="s">
        <v>5537</v>
      </c>
      <c r="BL1184" s="9" t="s">
        <v>5537</v>
      </c>
      <c r="BM1184" s="14" t="s">
        <v>5537</v>
      </c>
      <c r="BN1184" s="14" t="s">
        <v>5537</v>
      </c>
      <c r="BO1184" s="14" t="str">
        <f>_xlfn.XLOOKUP(B1184,'[4]cell downs 18042026 17h'!$B:$B,'[4]cell downs 18042026 17h'!$B:$B,"")</f>
        <v/>
      </c>
      <c r="BP1184" s="14" t="str">
        <f>_xlfn.XLOOKUP(B1184,'[5]Cells Huawei 19042026 15h'!$B:$B,'[5]Cells Huawei 19042026 15h'!$B:$B,"")</f>
        <v/>
      </c>
      <c r="BQ1184" s="9" t="str">
        <f>_xlfn.XLOOKUP(B1184,'[6]cells down 19042026 9H40'!$B:$B,'[6]cells down 19042026 9H40'!$B:$B,"")</f>
        <v/>
      </c>
      <c r="BR1184" s="9" t="s">
        <v>5537</v>
      </c>
      <c r="BS1184" s="9" t="s">
        <v>5537</v>
      </c>
      <c r="BT1184" s="108"/>
    </row>
    <row r="1185" spans="1:72" s="9" customFormat="1" x14ac:dyDescent="0.35">
      <c r="A1185" s="3" t="s">
        <v>3047</v>
      </c>
      <c r="B1185" s="25" t="s">
        <v>3048</v>
      </c>
      <c r="C1185" s="3" t="str">
        <f>_xlfn.XLOOKUP(B1185,'[1]daily break down'!$D:$D,'[1]daily break down'!$E:$E,"")</f>
        <v>LITTORAL</v>
      </c>
      <c r="D1185" s="3" t="s">
        <v>11</v>
      </c>
      <c r="E1185" s="3" t="s">
        <v>96</v>
      </c>
      <c r="F1185" s="3" t="s">
        <v>31</v>
      </c>
      <c r="G1185" s="3" t="s">
        <v>3049</v>
      </c>
      <c r="H1185" s="33" t="str">
        <f>_xlfn.XLOOKUP(B1185,[2]CALCULATION!$B:$B,[2]CALCULATION!$H:$H,"")</f>
        <v>NOKIA</v>
      </c>
      <c r="I1185" s="28">
        <v>0</v>
      </c>
      <c r="J1185" s="28">
        <v>0</v>
      </c>
      <c r="K1185" s="28">
        <v>0</v>
      </c>
      <c r="L1185" s="28">
        <v>1.2705632801202602</v>
      </c>
      <c r="M1185" s="28">
        <v>0</v>
      </c>
      <c r="N1185" s="28">
        <v>0.9958905268095446</v>
      </c>
      <c r="O1185" s="28">
        <v>0</v>
      </c>
      <c r="P1185" s="28">
        <v>0</v>
      </c>
      <c r="Q1185" s="28">
        <v>1.8891180027734621E-2</v>
      </c>
      <c r="R1185" s="28">
        <v>0.99864276455131518</v>
      </c>
      <c r="S1185" s="93">
        <v>0.96401178981414082</v>
      </c>
      <c r="T1185" s="93">
        <f>_xlfn.XLOOKUP(B1185,'[3]Nur des jours'!$B:$B,'[3]Nur des jours'!$U:$U,"")</f>
        <v>0</v>
      </c>
      <c r="U1185" s="93">
        <v>0</v>
      </c>
      <c r="V1185" s="93">
        <v>0</v>
      </c>
      <c r="W1185" s="93">
        <v>0</v>
      </c>
      <c r="X1185" s="93">
        <v>0</v>
      </c>
      <c r="Y1185" s="93">
        <v>0</v>
      </c>
      <c r="Z1185" s="93">
        <v>0</v>
      </c>
      <c r="AA1185" s="93">
        <v>0</v>
      </c>
      <c r="AB1185" s="93">
        <v>0.25955389475306273</v>
      </c>
      <c r="AC1185" s="93">
        <f>_xlfn.XLOOKUP(B1185,'[3]Nur des jours'!$B:$B,'[3]Nur des jours'!$N:$N,"")</f>
        <v>0</v>
      </c>
      <c r="AD1185" s="93">
        <v>0</v>
      </c>
      <c r="AE1185" s="93">
        <v>0</v>
      </c>
      <c r="AF1185" s="93">
        <v>0</v>
      </c>
      <c r="AG1185" s="93"/>
      <c r="AH1185" s="93">
        <v>0</v>
      </c>
      <c r="AI1185" s="93">
        <v>0</v>
      </c>
      <c r="AJ1185" s="93">
        <v>0</v>
      </c>
      <c r="AK1185" s="93">
        <v>0</v>
      </c>
      <c r="AL1185" s="93">
        <v>0</v>
      </c>
      <c r="AM1185" s="49" t="s">
        <v>5559</v>
      </c>
      <c r="AN1185" s="49"/>
      <c r="AO1185" s="48" t="str" cm="1">
        <f t="array" ref="AO1185">IFERROR(_xlfn.IFS(
AQ1185="MPR ISSUE","PDH",
AQ1185="BSS Hardware Issue","BSS",
AQ1185="Sites strategiques, MLL, Pylone, etc.","ENVTECH",
AQ1185="AKTIVCO DEFAUT GE &amp; POWER Cabinet","AKTIVCO",
AQ1185="AKTIVCO Coupure ENEO &amp; Baisse de tension","AKTIVCO GRID ONLY",
AQ1185="Coupure ENEO &amp; Baisse de tension","IHS GRID ONLY",
AQ1185="Defaut GE &amp; POWER Cabinet","IHS",
AQ1185="Sharing","Partners",
AQ1185="Sites strategiques &amp; DataCenter","SST &amp; DC",
AQ1185="Exclu","Exclu",
AQ1185="SAT","SAT",
AQ1185="SPARE-ISSUE","SPARE-ISSUE",
AQ1185="Fiber CAmtel","TRANS_FO_CAMTEL",
AQ1185="Fiber AOF","Fiber AOF",
AQ1185="Projet OCM (HUAWEI)","TRAVAUX-HUAWEI",
AQ1185="Projet OCM (NOKIA)","TRAVAUX-NOKIA",
AQ1185="ACCESS-ISSUE","ACCESS-ISSUE",
AQ1185="Projet OCM (ZTE, NOKIA, autres projets)","TRAVAUX OCM",
AQ1185="No root CAuse","No root cause",
AQ1185="ODU HS","PDH",
AQ1185="IP &amp; VLAN","PDH",
AQ1185="Warehouse HUAWEI","SPARE-ISSUE",
AQ1185="SPARE-HS","SPARE-ISSUE",
AQ1185="Power Telco","BSS",AQ1185="no impacts","no impacts"
),"")</f>
        <v>SPARE-ISSUE</v>
      </c>
      <c r="AP1185" s="48" t="str" cm="1">
        <f t="array" ref="AP1185">IFERROR(_xlfn.IFS(
AQ1185="MPR ISSUE","TX ISSUE",
AQ1185="BSS Hardware Issue","RAN ISSUE",
AQ1185="Sites strategiques, MLL, Pylone, etc.","ENVTECH",
AQ1185="AKTIVCO DEFAUT GE &amp; POWER Cabinet","POWER ISSUE",
AQ1185="AKTIVCO Coupure ENEO &amp; Baisse de tension","POWER ISSUE",
AQ1185="Coupure ENEO &amp; Baisse de tension","POWER ISSUE",
AQ1185="Defaut GE &amp; POWER Cabinet","POWER ISSUE",
AQ1185="Sharing","POWER ISSUE",
AQ1185="Sites strategiques &amp; DataCenter","POWER ISSUE",
AQ1185="Exclu","Exclu",
AQ1185="SAT","TX ISSUE",
AQ1185="SPARE-ISSUE","SPARE-ISSUE",
AQ1185="Fiber CAmtel","TX ISSUE",
AQ1185="Fiber AOF","TX ISSUE",
AQ1185="Projet OCM (HUAWEI)","TRAVAUX-HUAWEI",
AQ1185="Projet OCM (NOKIA)","TRAVAUX -NOKIA",
AQ1185="ACCESS-ISSUE","ACCESS-ISSUE",
AQ1185="Projet OCM (ZTE, NOKIA, autres projets)","TRAVAUX OCM",
AQ1185="No root CAuse","No root cause",
AQ1185="ODU HS","TX ISSUE",
AQ1185="IP &amp; VLAN","TX ISSUE",
AQ1185="Warehouse HUAWEI","SPARE-ISSUE",
AQ1185="SPARE-HS","SPARE-ISSUE",
AQ1185="Power Telco","RAN ISSUE",AQ1185="no impacts","no impacts"
),"")</f>
        <v>SPARE-ISSUE</v>
      </c>
      <c r="AQ1185" s="67" t="s">
        <v>5336</v>
      </c>
      <c r="AR1185" s="48" t="str" cm="1">
        <f t="array" ref="AR1185">IFERROR(_xlfn.IFS(
AQ1185="MPR ISSUE","ACTIVE",
AQ1185="BSS Hardware Issue","ACTIVE",
AQ1185="Sites strategiques, MLL, Pylone, etc.","PASSIVE",
AQ1185="AKTIVCO DEFAUT GE &amp; POWER Cabinet","PASSIVE",
AQ1185="AKTIVCO Coupure ENEO &amp; Baisse de tension","PASSIVE",
AQ1185="Coupure ENEO &amp; Baisse de tension","PASSIVE",
AQ1185="Defaut GE &amp; POWER Cabinet","PASSIVE",
AQ1185="Sharing","PASSIVE",
AQ1185="Sites strategiques &amp; DataCenter","PASSIVE",
AQ1185="Exclu","Exclu",
AQ1185="SAT","ACTIVE",
AQ1185="SPARE-ISSUE","SPARE-ISSUE",
AQ1185="Fiber CAmtel","ACTIVE",
AQ1185="Fiber AOF","ACTIVE",
AQ1185="Projet OCM (HUAWEI)","PLANNED WORKS",
AQ1185="Projet OCM (NOKIA)","PLANNED WORKS",
AQ1185="ACCESS-ISSUE","ACCESS-ISSUE",
AQ1185="Projet OCM (ZTE, NOKIA, autres projets)","PLANNED WORKS",
AQ1185="No root CAuse","No root cause",
AQ1185="ODU HS","ACTIVE",
AQ1185="IP &amp; VLAN","ACTIVE",
AQ1185="Warehouse HUAWEI","SPARE-ISSUE",
AQ1185="SPARE-HS","SPARE-ISSUE",
AQ1185="Power Telco","ACTIVE", AQ1185="no impacts","no impacts"
),"")</f>
        <v>SPARE-ISSUE</v>
      </c>
      <c r="AS1185" s="92" t="s">
        <v>5830</v>
      </c>
      <c r="AT1185" s="98" t="s">
        <v>3048</v>
      </c>
      <c r="AV1185" s="17" t="s">
        <v>5537</v>
      </c>
      <c r="AW1185" s="7" t="s">
        <v>5537</v>
      </c>
      <c r="AX1185" s="6" t="s">
        <v>5537</v>
      </c>
      <c r="AY1185" s="7"/>
      <c r="AZ1185" s="3" t="s">
        <v>5537</v>
      </c>
      <c r="BA1185" s="18" t="s">
        <v>5537</v>
      </c>
      <c r="BB1185" s="18" t="s">
        <v>5537</v>
      </c>
      <c r="BC1185" s="18" t="s">
        <v>5537</v>
      </c>
      <c r="BD1185" s="18" t="s">
        <v>5537</v>
      </c>
      <c r="BE1185" s="18" t="s">
        <v>5537</v>
      </c>
      <c r="BF1185" s="18" t="s">
        <v>5537</v>
      </c>
      <c r="BG1185" s="18" t="s">
        <v>6272</v>
      </c>
      <c r="BH1185" s="18" t="s">
        <v>6273</v>
      </c>
      <c r="BI1185" s="18" t="s">
        <v>6274</v>
      </c>
      <c r="BJ1185" s="18" t="s">
        <v>5537</v>
      </c>
      <c r="BK1185" s="18" t="s">
        <v>5537</v>
      </c>
      <c r="BL1185" s="9" t="s">
        <v>5537</v>
      </c>
      <c r="BM1185" s="14" t="s">
        <v>5537</v>
      </c>
      <c r="BN1185" s="14" t="s">
        <v>5537</v>
      </c>
      <c r="BO1185" s="14" t="str">
        <f>_xlfn.XLOOKUP(B1185,'[4]cell downs 18042026 17h'!$B:$B,'[4]cell downs 18042026 17h'!$B:$B,"")</f>
        <v/>
      </c>
      <c r="BP1185" s="14" t="str">
        <f>_xlfn.XLOOKUP(B1185,'[5]Cells Huawei 19042026 15h'!$B:$B,'[5]Cells Huawei 19042026 15h'!$B:$B,"")</f>
        <v/>
      </c>
      <c r="BQ1185" s="9" t="str">
        <f>_xlfn.XLOOKUP(B1185,'[6]cells down 19042026 9H40'!$B:$B,'[6]cells down 19042026 9H40'!$B:$B,"")</f>
        <v/>
      </c>
      <c r="BR1185" s="9" t="s">
        <v>3048</v>
      </c>
      <c r="BS1185" s="9" t="s">
        <v>5537</v>
      </c>
      <c r="BT1185" s="108"/>
    </row>
    <row r="1186" spans="1:72" s="9" customFormat="1" x14ac:dyDescent="0.35">
      <c r="A1186" s="1" t="s">
        <v>3045</v>
      </c>
      <c r="B1186" s="8" t="s">
        <v>3046</v>
      </c>
      <c r="C1186" s="3" t="str">
        <f>_xlfn.XLOOKUP(B1186,'[1]daily break down'!$D:$D,'[1]daily break down'!$E:$E,"")</f>
        <v>LITTORAL</v>
      </c>
      <c r="D1186" s="1" t="s">
        <v>357</v>
      </c>
      <c r="E1186" s="1" t="s">
        <v>987</v>
      </c>
      <c r="F1186" s="3" t="s">
        <v>31</v>
      </c>
      <c r="G1186" s="1" t="s">
        <v>3045</v>
      </c>
      <c r="H1186" s="33" t="str">
        <f>_xlfn.XLOOKUP(B1186,[2]CALCULATION!$B:$B,[2]CALCULATION!$H:$H,"")</f>
        <v>NOKIA</v>
      </c>
      <c r="I1186" s="28">
        <v>0</v>
      </c>
      <c r="J1186" s="28">
        <v>0</v>
      </c>
      <c r="K1186" s="28">
        <v>0</v>
      </c>
      <c r="L1186" s="28">
        <v>0</v>
      </c>
      <c r="M1186" s="28">
        <v>0</v>
      </c>
      <c r="N1186" s="28">
        <v>0.99390963035786761</v>
      </c>
      <c r="O1186" s="28">
        <v>0</v>
      </c>
      <c r="P1186" s="28">
        <v>0</v>
      </c>
      <c r="Q1186" s="28">
        <v>1.5898294686009187E-2</v>
      </c>
      <c r="R1186" s="28">
        <v>0.99671486919687635</v>
      </c>
      <c r="S1186" s="93">
        <v>0.96768300951115027</v>
      </c>
      <c r="T1186" s="93">
        <f>_xlfn.XLOOKUP(B1186,'[3]Nur des jours'!$B:$B,'[3]Nur des jours'!$U:$U,"")</f>
        <v>0</v>
      </c>
      <c r="U1186" s="93">
        <v>0</v>
      </c>
      <c r="V1186" s="93">
        <v>0</v>
      </c>
      <c r="W1186" s="93">
        <v>0</v>
      </c>
      <c r="X1186" s="93">
        <v>0</v>
      </c>
      <c r="Y1186" s="93">
        <v>0</v>
      </c>
      <c r="Z1186" s="93">
        <v>0</v>
      </c>
      <c r="AA1186" s="93">
        <v>0</v>
      </c>
      <c r="AB1186" s="93">
        <v>0.25723533457180126</v>
      </c>
      <c r="AC1186" s="93">
        <f>_xlfn.XLOOKUP(B1186,'[3]Nur des jours'!$B:$B,'[3]Nur des jours'!$N:$N,"")</f>
        <v>0</v>
      </c>
      <c r="AD1186" s="93">
        <v>0</v>
      </c>
      <c r="AE1186" s="93">
        <v>0</v>
      </c>
      <c r="AF1186" s="93">
        <v>0</v>
      </c>
      <c r="AG1186" s="93"/>
      <c r="AH1186" s="93">
        <v>0</v>
      </c>
      <c r="AI1186" s="93">
        <v>0</v>
      </c>
      <c r="AJ1186" s="93">
        <v>0</v>
      </c>
      <c r="AK1186" s="93">
        <v>0</v>
      </c>
      <c r="AL1186" s="93">
        <v>0</v>
      </c>
      <c r="AM1186" s="49" t="s">
        <v>5559</v>
      </c>
      <c r="AN1186" s="49"/>
      <c r="AO1186" s="48" t="str" cm="1">
        <f t="array" ref="AO1186">IFERROR(_xlfn.IFS(
AQ1186="MPR ISSUE","PDH",
AQ1186="BSS Hardware Issue","BSS",
AQ1186="Sites strategiques, MLL, Pylone, etc.","ENVTECH",
AQ1186="AKTIVCO DEFAUT GE &amp; POWER Cabinet","AKTIVCO",
AQ1186="AKTIVCO Coupure ENEO &amp; Baisse de tension","AKTIVCO GRID ONLY",
AQ1186="Coupure ENEO &amp; Baisse de tension","IHS GRID ONLY",
AQ1186="Defaut GE &amp; POWER Cabinet","IHS",
AQ1186="Sharing","Partners",
AQ1186="Sites strategiques &amp; DataCenter","SST &amp; DC",
AQ1186="Exclu","Exclu",
AQ1186="SAT","SAT",
AQ1186="SPARE-ISSUE","SPARE-ISSUE",
AQ1186="Fiber CAmtel","TRANS_FO_CAMTEL",
AQ1186="Fiber AOF","Fiber AOF",
AQ1186="Projet OCM (HUAWEI)","TRAVAUX-HUAWEI",
AQ1186="Projet OCM (NOKIA)","TRAVAUX-NOKIA",
AQ1186="ACCESS-ISSUE","ACCESS-ISSUE",
AQ1186="Projet OCM (ZTE, NOKIA, autres projets)","TRAVAUX OCM",
AQ1186="No root CAuse","No root cause",
AQ1186="ODU HS","PDH",
AQ1186="IP &amp; VLAN","PDH",
AQ1186="Warehouse HUAWEI","SPARE-ISSUE",
AQ1186="SPARE-HS","SPARE-ISSUE",
AQ1186="Power Telco","BSS",AQ1186="no impacts","no impacts"
),"")</f>
        <v>No root cause</v>
      </c>
      <c r="AP1186" s="48" t="str" cm="1">
        <f t="array" ref="AP1186">IFERROR(_xlfn.IFS(
AQ1186="MPR ISSUE","TX ISSUE",
AQ1186="BSS Hardware Issue","RAN ISSUE",
AQ1186="Sites strategiques, MLL, Pylone, etc.","ENVTECH",
AQ1186="AKTIVCO DEFAUT GE &amp; POWER Cabinet","POWER ISSUE",
AQ1186="AKTIVCO Coupure ENEO &amp; Baisse de tension","POWER ISSUE",
AQ1186="Coupure ENEO &amp; Baisse de tension","POWER ISSUE",
AQ1186="Defaut GE &amp; POWER Cabinet","POWER ISSUE",
AQ1186="Sharing","POWER ISSUE",
AQ1186="Sites strategiques &amp; DataCenter","POWER ISSUE",
AQ1186="Exclu","Exclu",
AQ1186="SAT","TX ISSUE",
AQ1186="SPARE-ISSUE","SPARE-ISSUE",
AQ1186="Fiber CAmtel","TX ISSUE",
AQ1186="Fiber AOF","TX ISSUE",
AQ1186="Projet OCM (HUAWEI)","TRAVAUX-HUAWEI",
AQ1186="Projet OCM (NOKIA)","TRAVAUX -NOKIA",
AQ1186="ACCESS-ISSUE","ACCESS-ISSUE",
AQ1186="Projet OCM (ZTE, NOKIA, autres projets)","TRAVAUX OCM",
AQ1186="No root CAuse","No root cause",
AQ1186="ODU HS","TX ISSUE",
AQ1186="IP &amp; VLAN","TX ISSUE",
AQ1186="Warehouse HUAWEI","SPARE-ISSUE",
AQ1186="SPARE-HS","SPARE-ISSUE",
AQ1186="Power Telco","RAN ISSUE",AQ1186="no impacts","no impacts"
),"")</f>
        <v>No root cause</v>
      </c>
      <c r="AQ1186" s="67" t="s">
        <v>5344</v>
      </c>
      <c r="AR1186" s="48" t="str" cm="1">
        <f t="array" ref="AR1186">IFERROR(_xlfn.IFS(
AQ1186="MPR ISSUE","ACTIVE",
AQ1186="BSS Hardware Issue","ACTIVE",
AQ1186="Sites strategiques, MLL, Pylone, etc.","PASSIVE",
AQ1186="AKTIVCO DEFAUT GE &amp; POWER Cabinet","PASSIVE",
AQ1186="AKTIVCO Coupure ENEO &amp; Baisse de tension","PASSIVE",
AQ1186="Coupure ENEO &amp; Baisse de tension","PASSIVE",
AQ1186="Defaut GE &amp; POWER Cabinet","PASSIVE",
AQ1186="Sharing","PASSIVE",
AQ1186="Sites strategiques &amp; DataCenter","PASSIVE",
AQ1186="Exclu","Exclu",
AQ1186="SAT","ACTIVE",
AQ1186="SPARE-ISSUE","SPARE-ISSUE",
AQ1186="Fiber CAmtel","ACTIVE",
AQ1186="Fiber AOF","ACTIVE",
AQ1186="Projet OCM (HUAWEI)","PLANNED WORKS",
AQ1186="Projet OCM (NOKIA)","PLANNED WORKS",
AQ1186="ACCESS-ISSUE","ACCESS-ISSUE",
AQ1186="Projet OCM (ZTE, NOKIA, autres projets)","PLANNED WORKS",
AQ1186="No root CAuse","No root cause",
AQ1186="ODU HS","ACTIVE",
AQ1186="IP &amp; VLAN","ACTIVE",
AQ1186="Warehouse HUAWEI","SPARE-ISSUE",
AQ1186="SPARE-HS","SPARE-ISSUE",
AQ1186="Power Telco","ACTIVE", AQ1186="no impacts","no impacts"
),"")</f>
        <v>No root cause</v>
      </c>
      <c r="AS1186" s="92" t="s">
        <v>5537</v>
      </c>
      <c r="AT1186" s="98" t="s">
        <v>3046</v>
      </c>
      <c r="AV1186" s="17" t="s">
        <v>5537</v>
      </c>
      <c r="AW1186" s="7" t="s">
        <v>5537</v>
      </c>
      <c r="AX1186" s="6" t="s">
        <v>5537</v>
      </c>
      <c r="AY1186" s="7"/>
      <c r="AZ1186" s="3" t="s">
        <v>5537</v>
      </c>
      <c r="BA1186" s="18" t="s">
        <v>5537</v>
      </c>
      <c r="BB1186" s="18" t="s">
        <v>5537</v>
      </c>
      <c r="BC1186" s="18" t="s">
        <v>5537</v>
      </c>
      <c r="BD1186" s="18" t="s">
        <v>5537</v>
      </c>
      <c r="BE1186" s="18" t="s">
        <v>5537</v>
      </c>
      <c r="BF1186" s="18" t="s">
        <v>5537</v>
      </c>
      <c r="BG1186" s="18" t="s">
        <v>5537</v>
      </c>
      <c r="BH1186" s="18" t="s">
        <v>5537</v>
      </c>
      <c r="BI1186" s="18" t="s">
        <v>5537</v>
      </c>
      <c r="BJ1186" s="18" t="s">
        <v>5537</v>
      </c>
      <c r="BK1186" s="18" t="s">
        <v>5537</v>
      </c>
      <c r="BL1186" s="9" t="s">
        <v>5537</v>
      </c>
      <c r="BM1186" s="14" t="s">
        <v>5537</v>
      </c>
      <c r="BN1186" s="14" t="s">
        <v>5537</v>
      </c>
      <c r="BO1186" s="14" t="str">
        <f>_xlfn.XLOOKUP(B1186,'[4]cell downs 18042026 17h'!$B:$B,'[4]cell downs 18042026 17h'!$B:$B,"")</f>
        <v/>
      </c>
      <c r="BP1186" s="14" t="str">
        <f>_xlfn.XLOOKUP(B1186,'[5]Cells Huawei 19042026 15h'!$B:$B,'[5]Cells Huawei 19042026 15h'!$B:$B,"")</f>
        <v/>
      </c>
      <c r="BQ1186" s="9" t="str">
        <f>_xlfn.XLOOKUP(B1186,'[6]cells down 19042026 9H40'!$B:$B,'[6]cells down 19042026 9H40'!$B:$B,"")</f>
        <v/>
      </c>
      <c r="BR1186" s="9" t="s">
        <v>5537</v>
      </c>
      <c r="BS1186" s="9" t="s">
        <v>12</v>
      </c>
      <c r="BT1186" s="108"/>
    </row>
    <row r="1187" spans="1:72" s="9" customFormat="1" x14ac:dyDescent="0.35">
      <c r="A1187" s="1" t="s">
        <v>2042</v>
      </c>
      <c r="B1187" s="8" t="s">
        <v>2043</v>
      </c>
      <c r="C1187" s="3" t="str">
        <f>_xlfn.XLOOKUP(B1187,'[1]daily break down'!$D:$D,'[1]daily break down'!$E:$E,"")</f>
        <v>CENTRE</v>
      </c>
      <c r="D1187" s="1" t="s">
        <v>11</v>
      </c>
      <c r="E1187" s="1" t="s">
        <v>2044</v>
      </c>
      <c r="F1187" s="3" t="s">
        <v>226</v>
      </c>
      <c r="G1187" s="1" t="s">
        <v>2045</v>
      </c>
      <c r="H1187" s="33" t="str">
        <f>_xlfn.XLOOKUP(B1187,[2]CALCULATION!$B:$B,[2]CALCULATION!$H:$H,"")</f>
        <v>NOKIA</v>
      </c>
      <c r="I1187" s="28">
        <v>0</v>
      </c>
      <c r="J1187" s="28">
        <v>0</v>
      </c>
      <c r="K1187" s="28">
        <v>0</v>
      </c>
      <c r="L1187" s="28">
        <v>0</v>
      </c>
      <c r="M1187" s="28">
        <v>0</v>
      </c>
      <c r="N1187" s="28">
        <v>0</v>
      </c>
      <c r="O1187" s="28">
        <v>0</v>
      </c>
      <c r="P1187" s="28">
        <v>0</v>
      </c>
      <c r="Q1187" s="28">
        <v>0</v>
      </c>
      <c r="R1187" s="28">
        <v>0</v>
      </c>
      <c r="S1187" s="93">
        <v>0</v>
      </c>
      <c r="T1187" s="93">
        <f>_xlfn.XLOOKUP(B1187,'[3]Nur des jours'!$B:$B,'[3]Nur des jours'!$U:$U,"")</f>
        <v>0</v>
      </c>
      <c r="U1187" s="93">
        <v>0</v>
      </c>
      <c r="V1187" s="93">
        <v>0</v>
      </c>
      <c r="W1187" s="93">
        <v>0</v>
      </c>
      <c r="X1187" s="93">
        <v>0</v>
      </c>
      <c r="Y1187" s="93">
        <v>0</v>
      </c>
      <c r="Z1187" s="93">
        <v>0</v>
      </c>
      <c r="AA1187" s="93">
        <v>0</v>
      </c>
      <c r="AB1187" s="93">
        <v>0.22366971717846207</v>
      </c>
      <c r="AC1187" s="93">
        <f>_xlfn.XLOOKUP(B1187,'[3]Nur des jours'!$B:$B,'[3]Nur des jours'!$N:$N,"")</f>
        <v>0</v>
      </c>
      <c r="AD1187" s="93">
        <v>0</v>
      </c>
      <c r="AE1187" s="93">
        <v>0</v>
      </c>
      <c r="AF1187" s="93">
        <v>0</v>
      </c>
      <c r="AG1187" s="93"/>
      <c r="AH1187" s="93">
        <v>0</v>
      </c>
      <c r="AI1187" s="93">
        <v>0</v>
      </c>
      <c r="AJ1187" s="93">
        <v>0</v>
      </c>
      <c r="AK1187" s="93">
        <v>0</v>
      </c>
      <c r="AL1187" s="93">
        <v>0</v>
      </c>
      <c r="AM1187" s="49" t="s">
        <v>5559</v>
      </c>
      <c r="AN1187" s="49"/>
      <c r="AO1187" s="48" t="str" cm="1">
        <f t="array" ref="AO1187">IFERROR(_xlfn.IFS(
AQ1187="MPR ISSUE","PDH",
AQ1187="BSS Hardware Issue","BSS",
AQ1187="Sites strategiques, MLL, Pylone, etc.","ENVTECH",
AQ1187="AKTIVCO DEFAUT GE &amp; POWER Cabinet","AKTIVCO",
AQ1187="AKTIVCO Coupure ENEO &amp; Baisse de tension","AKTIVCO GRID ONLY",
AQ1187="Coupure ENEO &amp; Baisse de tension","IHS GRID ONLY",
AQ1187="Defaut GE &amp; POWER Cabinet","IHS",
AQ1187="Sharing","Partners",
AQ1187="Sites strategiques &amp; DataCenter","SST &amp; DC",
AQ1187="Exclu","Exclu",
AQ1187="SAT","SAT",
AQ1187="SPARE-ISSUE","SPARE-ISSUE",
AQ1187="Fiber CAmtel","TRANS_FO_CAMTEL",
AQ1187="Fiber AOF","Fiber AOF",
AQ1187="Projet OCM (HUAWEI)","TRAVAUX-HUAWEI",
AQ1187="Projet OCM (NOKIA)","TRAVAUX-NOKIA",
AQ1187="ACCESS-ISSUE","ACCESS-ISSUE",
AQ1187="Projet OCM (ZTE, NOKIA, autres projets)","TRAVAUX OCM",
AQ1187="No root CAuse","No root cause",
AQ1187="ODU HS","PDH",
AQ1187="IP &amp; VLAN","PDH",
AQ1187="Warehouse HUAWEI","SPARE-ISSUE",
AQ1187="SPARE-HS","SPARE-ISSUE",
AQ1187="Power Telco","BSS",AQ1187="no impacts","no impacts"
),"")</f>
        <v>No root cause</v>
      </c>
      <c r="AP1187" s="48" t="str" cm="1">
        <f t="array" ref="AP1187">IFERROR(_xlfn.IFS(
AQ1187="MPR ISSUE","TX ISSUE",
AQ1187="BSS Hardware Issue","RAN ISSUE",
AQ1187="Sites strategiques, MLL, Pylone, etc.","ENVTECH",
AQ1187="AKTIVCO DEFAUT GE &amp; POWER Cabinet","POWER ISSUE",
AQ1187="AKTIVCO Coupure ENEO &amp; Baisse de tension","POWER ISSUE",
AQ1187="Coupure ENEO &amp; Baisse de tension","POWER ISSUE",
AQ1187="Defaut GE &amp; POWER Cabinet","POWER ISSUE",
AQ1187="Sharing","POWER ISSUE",
AQ1187="Sites strategiques &amp; DataCenter","POWER ISSUE",
AQ1187="Exclu","Exclu",
AQ1187="SAT","TX ISSUE",
AQ1187="SPARE-ISSUE","SPARE-ISSUE",
AQ1187="Fiber CAmtel","TX ISSUE",
AQ1187="Fiber AOF","TX ISSUE",
AQ1187="Projet OCM (HUAWEI)","TRAVAUX-HUAWEI",
AQ1187="Projet OCM (NOKIA)","TRAVAUX -NOKIA",
AQ1187="ACCESS-ISSUE","ACCESS-ISSUE",
AQ1187="Projet OCM (ZTE, NOKIA, autres projets)","TRAVAUX OCM",
AQ1187="No root CAuse","No root cause",
AQ1187="ODU HS","TX ISSUE",
AQ1187="IP &amp; VLAN","TX ISSUE",
AQ1187="Warehouse HUAWEI","SPARE-ISSUE",
AQ1187="SPARE-HS","SPARE-ISSUE",
AQ1187="Power Telco","RAN ISSUE",AQ1187="no impacts","no impacts"
),"")</f>
        <v>No root cause</v>
      </c>
      <c r="AQ1187" s="126" t="s">
        <v>5344</v>
      </c>
      <c r="AR1187" s="48" t="str" cm="1">
        <f t="array" ref="AR1187">IFERROR(_xlfn.IFS(
AQ1187="MPR ISSUE","ACTIVE",
AQ1187="BSS Hardware Issue","ACTIVE",
AQ1187="Sites strategiques, MLL, Pylone, etc.","PASSIVE",
AQ1187="AKTIVCO DEFAUT GE &amp; POWER Cabinet","PASSIVE",
AQ1187="AKTIVCO Coupure ENEO &amp; Baisse de tension","PASSIVE",
AQ1187="Coupure ENEO &amp; Baisse de tension","PASSIVE",
AQ1187="Defaut GE &amp; POWER Cabinet","PASSIVE",
AQ1187="Sharing","PASSIVE",
AQ1187="Sites strategiques &amp; DataCenter","PASSIVE",
AQ1187="Exclu","Exclu",
AQ1187="SAT","ACTIVE",
AQ1187="SPARE-ISSUE","SPARE-ISSUE",
AQ1187="Fiber CAmtel","ACTIVE",
AQ1187="Fiber AOF","ACTIVE",
AQ1187="Projet OCM (HUAWEI)","PLANNED WORKS",
AQ1187="Projet OCM (NOKIA)","PLANNED WORKS",
AQ1187="ACCESS-ISSUE","ACCESS-ISSUE",
AQ1187="Projet OCM (ZTE, NOKIA, autres projets)","PLANNED WORKS",
AQ1187="No root CAuse","No root cause",
AQ1187="ODU HS","ACTIVE",
AQ1187="IP &amp; VLAN","ACTIVE",
AQ1187="Warehouse HUAWEI","SPARE-ISSUE",
AQ1187="SPARE-HS","SPARE-ISSUE",
AQ1187="Power Telco","ACTIVE", AQ1187="no impacts","no impacts"
),"")</f>
        <v>No root cause</v>
      </c>
      <c r="AS1187" s="92" t="s">
        <v>5537</v>
      </c>
      <c r="AT1187" s="98" t="s">
        <v>2043</v>
      </c>
      <c r="AV1187" s="17" t="s">
        <v>5537</v>
      </c>
      <c r="AW1187" s="7" t="s">
        <v>5537</v>
      </c>
      <c r="AX1187" s="6" t="s">
        <v>5537</v>
      </c>
      <c r="AY1187" s="7"/>
      <c r="AZ1187" s="3" t="s">
        <v>5537</v>
      </c>
      <c r="BA1187" s="18" t="s">
        <v>5537</v>
      </c>
      <c r="BB1187" s="18" t="s">
        <v>5537</v>
      </c>
      <c r="BC1187" s="18" t="s">
        <v>5537</v>
      </c>
      <c r="BD1187" s="18" t="s">
        <v>5537</v>
      </c>
      <c r="BE1187" s="18" t="s">
        <v>5537</v>
      </c>
      <c r="BF1187" s="18" t="s">
        <v>5537</v>
      </c>
      <c r="BG1187" s="18" t="s">
        <v>5537</v>
      </c>
      <c r="BH1187" s="18" t="s">
        <v>5537</v>
      </c>
      <c r="BI1187" s="18" t="s">
        <v>5537</v>
      </c>
      <c r="BJ1187" s="18" t="s">
        <v>5537</v>
      </c>
      <c r="BK1187" s="18" t="s">
        <v>5537</v>
      </c>
      <c r="BL1187" s="9" t="s">
        <v>5537</v>
      </c>
      <c r="BM1187" s="14" t="s">
        <v>5537</v>
      </c>
      <c r="BN1187" s="14" t="s">
        <v>5537</v>
      </c>
      <c r="BO1187" s="14" t="str">
        <f>_xlfn.XLOOKUP(B1187,'[4]cell downs 18042026 17h'!$B:$B,'[4]cell downs 18042026 17h'!$B:$B,"")</f>
        <v/>
      </c>
      <c r="BP1187" s="14" t="str">
        <f>_xlfn.XLOOKUP(B1187,'[5]Cells Huawei 19042026 15h'!$B:$B,'[5]Cells Huawei 19042026 15h'!$B:$B,"")</f>
        <v/>
      </c>
      <c r="BQ1187" s="9" t="str">
        <f>_xlfn.XLOOKUP(B1187,'[6]cells down 19042026 9H40'!$B:$B,'[6]cells down 19042026 9H40'!$B:$B,"")</f>
        <v/>
      </c>
      <c r="BR1187" s="9" t="s">
        <v>2043</v>
      </c>
      <c r="BS1187" s="9" t="s">
        <v>12</v>
      </c>
      <c r="BT1187" s="108"/>
    </row>
    <row r="1188" spans="1:72" s="9" customFormat="1" x14ac:dyDescent="0.35">
      <c r="A1188" s="1" t="s">
        <v>3333</v>
      </c>
      <c r="B1188" s="1" t="s">
        <v>3334</v>
      </c>
      <c r="C1188" s="3" t="str">
        <f>_xlfn.XLOOKUP(B1188,'[1]daily break down'!$D:$D,'[1]daily break down'!$E:$E,"")</f>
        <v>Bafoussam</v>
      </c>
      <c r="D1188" s="1" t="s">
        <v>21</v>
      </c>
      <c r="E1188" s="1" t="s">
        <v>30</v>
      </c>
      <c r="F1188" s="3" t="s">
        <v>102</v>
      </c>
      <c r="G1188" s="1" t="s">
        <v>299</v>
      </c>
      <c r="H1188" s="32" t="str">
        <f>_xlfn.XLOOKUP(B1188,[2]CALCULATION!$B:$B,[2]CALCULATION!$H:$H,"")</f>
        <v>Huawei</v>
      </c>
      <c r="I1188" s="28">
        <v>12.451470751898363</v>
      </c>
      <c r="J1188" s="28">
        <v>17.214720788281923</v>
      </c>
      <c r="K1188" s="28">
        <v>6.5562282947096886</v>
      </c>
      <c r="L1188" s="28">
        <v>0</v>
      </c>
      <c r="M1188" s="28">
        <v>0</v>
      </c>
      <c r="N1188" s="28">
        <v>0</v>
      </c>
      <c r="O1188" s="28">
        <v>0</v>
      </c>
      <c r="P1188" s="28">
        <v>0.22133332191888322</v>
      </c>
      <c r="Q1188" s="28">
        <v>3.162605262632229</v>
      </c>
      <c r="R1188" s="28">
        <v>8.0339893788541588</v>
      </c>
      <c r="S1188" s="93">
        <v>6.580501836299665</v>
      </c>
      <c r="T1188" s="93">
        <f>_xlfn.XLOOKUP(B1188,'[3]Nur des jours'!$B:$B,'[3]Nur des jours'!$U:$U,"")</f>
        <v>0</v>
      </c>
      <c r="U1188" s="93">
        <v>0</v>
      </c>
      <c r="V1188" s="93">
        <v>0</v>
      </c>
      <c r="W1188" s="93">
        <v>0</v>
      </c>
      <c r="X1188" s="93">
        <v>0.30273261935947815</v>
      </c>
      <c r="Y1188" s="93">
        <v>0</v>
      </c>
      <c r="Z1188" s="93">
        <v>0.45944945253443603</v>
      </c>
      <c r="AA1188" s="93">
        <v>0</v>
      </c>
      <c r="AB1188" s="93">
        <v>0.20965134562098886</v>
      </c>
      <c r="AC1188" s="93">
        <f>_xlfn.XLOOKUP(B1188,'[3]Nur des jours'!$B:$B,'[3]Nur des jours'!$N:$N,"")</f>
        <v>0</v>
      </c>
      <c r="AD1188" s="93">
        <v>0</v>
      </c>
      <c r="AE1188" s="93">
        <v>0</v>
      </c>
      <c r="AF1188" s="93">
        <v>0</v>
      </c>
      <c r="AG1188" s="93"/>
      <c r="AH1188" s="93">
        <v>0</v>
      </c>
      <c r="AI1188" s="93">
        <v>0</v>
      </c>
      <c r="AJ1188" s="93">
        <v>0</v>
      </c>
      <c r="AK1188" s="93">
        <v>0</v>
      </c>
      <c r="AL1188" s="93">
        <v>0</v>
      </c>
      <c r="AM1188" s="49" t="s">
        <v>5559</v>
      </c>
      <c r="AN1188" s="49"/>
      <c r="AO1188" s="48" t="str" cm="1">
        <f t="array" ref="AO1188">IFERROR(_xlfn.IFS(
AQ1188="MPR ISSUE","PDH",
AQ1188="BSS Hardware Issue","BSS",
AQ1188="Sites strategiques, MLL, Pylone, etc.","ENVTECH",
AQ1188="AKTIVCO DEFAUT GE &amp; POWER Cabinet","AKTIVCO",
AQ1188="AKTIVCO Coupure ENEO &amp; Baisse de tension","AKTIVCO GRID ONLY",
AQ1188="Coupure ENEO &amp; Baisse de tension","IHS GRID ONLY",
AQ1188="Defaut GE &amp; POWER Cabinet","IHS",
AQ1188="Sharing","Partners",
AQ1188="Sites strategiques &amp; DataCenter","SST &amp; DC",
AQ1188="Exclu","Exclu",
AQ1188="SAT","SAT",
AQ1188="SPARE-ISSUE","SPARE-ISSUE",
AQ1188="Fiber CAmtel","TRANS_FO_CAMTEL",
AQ1188="Fiber AOF","Fiber AOF",
AQ1188="Projet OCM (HUAWEI)","TRAVAUX-HUAWEI",
AQ1188="Projet OCM (NOKIA)","TRAVAUX-NOKIA",
AQ1188="ACCESS-ISSUE","ACCESS-ISSUE",
AQ1188="Projet OCM (ZTE, NOKIA, autres projets)","TRAVAUX OCM",
AQ1188="No root CAuse","No root cause",
AQ1188="ODU HS","PDH",
AQ1188="IP &amp; VLAN","PDH",
AQ1188="Warehouse HUAWEI","SPARE-ISSUE",
AQ1188="SPARE-HS","SPARE-ISSUE",
AQ1188="Power Telco","BSS",AQ1188="no impacts","no impacts"
),"")</f>
        <v>No root cause</v>
      </c>
      <c r="AP1188" s="48" t="str" cm="1">
        <f t="array" ref="AP1188">IFERROR(_xlfn.IFS(
AQ1188="MPR ISSUE","TX ISSUE",
AQ1188="BSS Hardware Issue","RAN ISSUE",
AQ1188="Sites strategiques, MLL, Pylone, etc.","ENVTECH",
AQ1188="AKTIVCO DEFAUT GE &amp; POWER Cabinet","POWER ISSUE",
AQ1188="AKTIVCO Coupure ENEO &amp; Baisse de tension","POWER ISSUE",
AQ1188="Coupure ENEO &amp; Baisse de tension","POWER ISSUE",
AQ1188="Defaut GE &amp; POWER Cabinet","POWER ISSUE",
AQ1188="Sharing","POWER ISSUE",
AQ1188="Sites strategiques &amp; DataCenter","POWER ISSUE",
AQ1188="Exclu","Exclu",
AQ1188="SAT","TX ISSUE",
AQ1188="SPARE-ISSUE","SPARE-ISSUE",
AQ1188="Fiber CAmtel","TX ISSUE",
AQ1188="Fiber AOF","TX ISSUE",
AQ1188="Projet OCM (HUAWEI)","TRAVAUX-HUAWEI",
AQ1188="Projet OCM (NOKIA)","TRAVAUX -NOKIA",
AQ1188="ACCESS-ISSUE","ACCESS-ISSUE",
AQ1188="Projet OCM (ZTE, NOKIA, autres projets)","TRAVAUX OCM",
AQ1188="No root CAuse","No root cause",
AQ1188="ODU HS","TX ISSUE",
AQ1188="IP &amp; VLAN","TX ISSUE",
AQ1188="Warehouse HUAWEI","SPARE-ISSUE",
AQ1188="SPARE-HS","SPARE-ISSUE",
AQ1188="Power Telco","RAN ISSUE",AQ1188="no impacts","no impacts"
),"")</f>
        <v>No root cause</v>
      </c>
      <c r="AQ1188" s="67" t="s">
        <v>5344</v>
      </c>
      <c r="AR1188" s="48" t="str" cm="1">
        <f t="array" ref="AR1188">IFERROR(_xlfn.IFS(
AQ1188="MPR ISSUE","ACTIVE",
AQ1188="BSS Hardware Issue","ACTIVE",
AQ1188="Sites strategiques, MLL, Pylone, etc.","PASSIVE",
AQ1188="AKTIVCO DEFAUT GE &amp; POWER Cabinet","PASSIVE",
AQ1188="AKTIVCO Coupure ENEO &amp; Baisse de tension","PASSIVE",
AQ1188="Coupure ENEO &amp; Baisse de tension","PASSIVE",
AQ1188="Defaut GE &amp; POWER Cabinet","PASSIVE",
AQ1188="Sharing","PASSIVE",
AQ1188="Sites strategiques &amp; DataCenter","PASSIVE",
AQ1188="Exclu","Exclu",
AQ1188="SAT","ACTIVE",
AQ1188="SPARE-ISSUE","SPARE-ISSUE",
AQ1188="Fiber CAmtel","ACTIVE",
AQ1188="Fiber AOF","ACTIVE",
AQ1188="Projet OCM (HUAWEI)","PLANNED WORKS",
AQ1188="Projet OCM (NOKIA)","PLANNED WORKS",
AQ1188="ACCESS-ISSUE","ACCESS-ISSUE",
AQ1188="Projet OCM (ZTE, NOKIA, autres projets)","PLANNED WORKS",
AQ1188="No root CAuse","No root cause",
AQ1188="ODU HS","ACTIVE",
AQ1188="IP &amp; VLAN","ACTIVE",
AQ1188="Warehouse HUAWEI","SPARE-ISSUE",
AQ1188="SPARE-HS","SPARE-ISSUE",
AQ1188="Power Telco","ACTIVE", AQ1188="no impacts","no impacts"
),"")</f>
        <v>No root cause</v>
      </c>
      <c r="AS1188" s="92" t="s">
        <v>5537</v>
      </c>
      <c r="AT1188" s="98" t="s">
        <v>3334</v>
      </c>
      <c r="AV1188" s="17" t="s">
        <v>5537</v>
      </c>
      <c r="AW1188" s="7" t="s">
        <v>5537</v>
      </c>
      <c r="AX1188" s="6" t="s">
        <v>5537</v>
      </c>
      <c r="AY1188" s="7"/>
      <c r="AZ1188" s="3" t="s">
        <v>5537</v>
      </c>
      <c r="BA1188" s="18" t="s">
        <v>5537</v>
      </c>
      <c r="BB1188" s="18" t="s">
        <v>5537</v>
      </c>
      <c r="BC1188" s="18" t="s">
        <v>5537</v>
      </c>
      <c r="BD1188" s="18" t="s">
        <v>5537</v>
      </c>
      <c r="BE1188" s="18" t="s">
        <v>5537</v>
      </c>
      <c r="BF1188" s="18" t="s">
        <v>5537</v>
      </c>
      <c r="BG1188" s="18" t="s">
        <v>5537</v>
      </c>
      <c r="BH1188" s="18" t="s">
        <v>5537</v>
      </c>
      <c r="BI1188" s="18" t="s">
        <v>5537</v>
      </c>
      <c r="BJ1188" s="18" t="s">
        <v>5537</v>
      </c>
      <c r="BK1188" s="18" t="s">
        <v>5537</v>
      </c>
      <c r="BL1188" s="9" t="s">
        <v>5537</v>
      </c>
      <c r="BM1188" s="14" t="s">
        <v>5537</v>
      </c>
      <c r="BN1188" s="14" t="s">
        <v>5537</v>
      </c>
      <c r="BO1188" s="14" t="str">
        <f>_xlfn.XLOOKUP(B1188,'[4]cell downs 18042026 17h'!$B:$B,'[4]cell downs 18042026 17h'!$B:$B,"")</f>
        <v/>
      </c>
      <c r="BP1188" s="14" t="str">
        <f>_xlfn.XLOOKUP(B1188,'[5]Cells Huawei 19042026 15h'!$B:$B,'[5]Cells Huawei 19042026 15h'!$B:$B,"")</f>
        <v/>
      </c>
      <c r="BQ1188" s="9" t="str">
        <f>_xlfn.XLOOKUP(B1188,'[6]cells down 19042026 9H40'!$B:$B,'[6]cells down 19042026 9H40'!$B:$B,"")</f>
        <v/>
      </c>
      <c r="BR1188" s="9" t="s">
        <v>5537</v>
      </c>
      <c r="BS1188" s="9" t="s">
        <v>1129</v>
      </c>
      <c r="BT1188" s="108"/>
    </row>
    <row r="1189" spans="1:72" s="9" customFormat="1" x14ac:dyDescent="0.35">
      <c r="A1189" s="1" t="s">
        <v>1023</v>
      </c>
      <c r="B1189" s="8" t="s">
        <v>1024</v>
      </c>
      <c r="C1189" s="3" t="str">
        <f>_xlfn.XLOOKUP(B1189,'[1]daily break down'!$D:$D,'[1]daily break down'!$E:$E,"")</f>
        <v>OUEST</v>
      </c>
      <c r="D1189" s="1" t="s">
        <v>11</v>
      </c>
      <c r="E1189" s="1" t="s">
        <v>12</v>
      </c>
      <c r="F1189" s="3" t="s">
        <v>102</v>
      </c>
      <c r="G1189" s="1" t="s">
        <v>1018</v>
      </c>
      <c r="H1189" s="33" t="str">
        <f>_xlfn.XLOOKUP(B1189,[2]CALCULATION!$B:$B,[2]CALCULATION!$H:$H,"")</f>
        <v>NOKIA</v>
      </c>
      <c r="I1189" s="28">
        <v>0</v>
      </c>
      <c r="J1189" s="28">
        <v>0</v>
      </c>
      <c r="K1189" s="28">
        <v>0</v>
      </c>
      <c r="L1189" s="28">
        <v>0.30997021247031109</v>
      </c>
      <c r="M1189" s="28">
        <v>0</v>
      </c>
      <c r="N1189" s="28">
        <v>0</v>
      </c>
      <c r="O1189" s="28">
        <v>0</v>
      </c>
      <c r="P1189" s="28">
        <v>0</v>
      </c>
      <c r="Q1189" s="28">
        <v>0</v>
      </c>
      <c r="R1189" s="28">
        <v>0</v>
      </c>
      <c r="S1189" s="93">
        <v>0</v>
      </c>
      <c r="T1189" s="93">
        <f>_xlfn.XLOOKUP(B1189,'[3]Nur des jours'!$B:$B,'[3]Nur des jours'!$U:$U,"")</f>
        <v>0</v>
      </c>
      <c r="U1189" s="93">
        <v>6.6434101200108735</v>
      </c>
      <c r="V1189" s="93">
        <v>7.6085335855926814</v>
      </c>
      <c r="W1189" s="93">
        <v>0</v>
      </c>
      <c r="X1189" s="93">
        <v>0</v>
      </c>
      <c r="Y1189" s="93">
        <v>0</v>
      </c>
      <c r="Z1189" s="93">
        <v>0</v>
      </c>
      <c r="AA1189" s="93">
        <v>0</v>
      </c>
      <c r="AB1189" s="93">
        <v>0.15181218663767393</v>
      </c>
      <c r="AC1189" s="93">
        <f>_xlfn.XLOOKUP(B1189,'[3]Nur des jours'!$B:$B,'[3]Nur des jours'!$N:$N,"")</f>
        <v>0</v>
      </c>
      <c r="AD1189" s="93">
        <v>0</v>
      </c>
      <c r="AE1189" s="93">
        <v>0</v>
      </c>
      <c r="AF1189" s="93">
        <v>0</v>
      </c>
      <c r="AG1189" s="93"/>
      <c r="AH1189" s="93">
        <v>0</v>
      </c>
      <c r="AI1189" s="93">
        <v>0</v>
      </c>
      <c r="AJ1189" s="93">
        <v>0</v>
      </c>
      <c r="AK1189" s="93">
        <v>0</v>
      </c>
      <c r="AL1189" s="93">
        <v>0</v>
      </c>
      <c r="AM1189" s="49" t="s">
        <v>5559</v>
      </c>
      <c r="AN1189" s="49"/>
      <c r="AO1189" s="48" t="str" cm="1">
        <f t="array" ref="AO1189">IFERROR(_xlfn.IFS(
AQ1189="MPR ISSUE","PDH",
AQ1189="BSS Hardware Issue","BSS",
AQ1189="Sites strategiques, MLL, Pylone, etc.","ENVTECH",
AQ1189="AKTIVCO DEFAUT GE &amp; POWER Cabinet","AKTIVCO",
AQ1189="AKTIVCO Coupure ENEO &amp; Baisse de tension","AKTIVCO GRID ONLY",
AQ1189="Coupure ENEO &amp; Baisse de tension","IHS GRID ONLY",
AQ1189="Defaut GE &amp; POWER Cabinet","IHS",
AQ1189="Sharing","Partners",
AQ1189="Sites strategiques &amp; DataCenter","SST &amp; DC",
AQ1189="Exclu","Exclu",
AQ1189="SAT","SAT",
AQ1189="SPARE-ISSUE","SPARE-ISSUE",
AQ1189="Fiber CAmtel","TRANS_FO_CAMTEL",
AQ1189="Fiber AOF","Fiber AOF",
AQ1189="Projet OCM (HUAWEI)","TRAVAUX-HUAWEI",
AQ1189="Projet OCM (NOKIA)","TRAVAUX-NOKIA",
AQ1189="ACCESS-ISSUE","ACCESS-ISSUE",
AQ1189="Projet OCM (ZTE, NOKIA, autres projets)","TRAVAUX OCM",
AQ1189="No root CAuse","No root cause",
AQ1189="ODU HS","PDH",
AQ1189="IP &amp; VLAN","PDH",
AQ1189="Warehouse HUAWEI","SPARE-ISSUE",
AQ1189="SPARE-HS","SPARE-ISSUE",
AQ1189="Power Telco","BSS",AQ1189="no impacts","no impacts"
),"")</f>
        <v>No root cause</v>
      </c>
      <c r="AP1189" s="48" t="str" cm="1">
        <f t="array" ref="AP1189">IFERROR(_xlfn.IFS(
AQ1189="MPR ISSUE","TX ISSUE",
AQ1189="BSS Hardware Issue","RAN ISSUE",
AQ1189="Sites strategiques, MLL, Pylone, etc.","ENVTECH",
AQ1189="AKTIVCO DEFAUT GE &amp; POWER Cabinet","POWER ISSUE",
AQ1189="AKTIVCO Coupure ENEO &amp; Baisse de tension","POWER ISSUE",
AQ1189="Coupure ENEO &amp; Baisse de tension","POWER ISSUE",
AQ1189="Defaut GE &amp; POWER Cabinet","POWER ISSUE",
AQ1189="Sharing","POWER ISSUE",
AQ1189="Sites strategiques &amp; DataCenter","POWER ISSUE",
AQ1189="Exclu","Exclu",
AQ1189="SAT","TX ISSUE",
AQ1189="SPARE-ISSUE","SPARE-ISSUE",
AQ1189="Fiber CAmtel","TX ISSUE",
AQ1189="Fiber AOF","TX ISSUE",
AQ1189="Projet OCM (HUAWEI)","TRAVAUX-HUAWEI",
AQ1189="Projet OCM (NOKIA)","TRAVAUX -NOKIA",
AQ1189="ACCESS-ISSUE","ACCESS-ISSUE",
AQ1189="Projet OCM (ZTE, NOKIA, autres projets)","TRAVAUX OCM",
AQ1189="No root CAuse","No root cause",
AQ1189="ODU HS","TX ISSUE",
AQ1189="IP &amp; VLAN","TX ISSUE",
AQ1189="Warehouse HUAWEI","SPARE-ISSUE",
AQ1189="SPARE-HS","SPARE-ISSUE",
AQ1189="Power Telco","RAN ISSUE",AQ1189="no impacts","no impacts"
),"")</f>
        <v>No root cause</v>
      </c>
      <c r="AQ1189" s="126" t="s">
        <v>5344</v>
      </c>
      <c r="AR1189" s="48" t="str" cm="1">
        <f t="array" ref="AR1189">IFERROR(_xlfn.IFS(
AQ1189="MPR ISSUE","ACTIVE",
AQ1189="BSS Hardware Issue","ACTIVE",
AQ1189="Sites strategiques, MLL, Pylone, etc.","PASSIVE",
AQ1189="AKTIVCO DEFAUT GE &amp; POWER Cabinet","PASSIVE",
AQ1189="AKTIVCO Coupure ENEO &amp; Baisse de tension","PASSIVE",
AQ1189="Coupure ENEO &amp; Baisse de tension","PASSIVE",
AQ1189="Defaut GE &amp; POWER Cabinet","PASSIVE",
AQ1189="Sharing","PASSIVE",
AQ1189="Sites strategiques &amp; DataCenter","PASSIVE",
AQ1189="Exclu","Exclu",
AQ1189="SAT","ACTIVE",
AQ1189="SPARE-ISSUE","SPARE-ISSUE",
AQ1189="Fiber CAmtel","ACTIVE",
AQ1189="Fiber AOF","ACTIVE",
AQ1189="Projet OCM (HUAWEI)","PLANNED WORKS",
AQ1189="Projet OCM (NOKIA)","PLANNED WORKS",
AQ1189="ACCESS-ISSUE","ACCESS-ISSUE",
AQ1189="Projet OCM (ZTE, NOKIA, autres projets)","PLANNED WORKS",
AQ1189="No root CAuse","No root cause",
AQ1189="ODU HS","ACTIVE",
AQ1189="IP &amp; VLAN","ACTIVE",
AQ1189="Warehouse HUAWEI","SPARE-ISSUE",
AQ1189="SPARE-HS","SPARE-ISSUE",
AQ1189="Power Telco","ACTIVE", AQ1189="no impacts","no impacts"
),"")</f>
        <v>No root cause</v>
      </c>
      <c r="AS1189" s="92" t="s">
        <v>5537</v>
      </c>
      <c r="AT1189" s="98" t="s">
        <v>1024</v>
      </c>
      <c r="AV1189" s="17" t="s">
        <v>5537</v>
      </c>
      <c r="AW1189" s="7" t="s">
        <v>5537</v>
      </c>
      <c r="AX1189" s="6" t="s">
        <v>5537</v>
      </c>
      <c r="AY1189" s="7"/>
      <c r="AZ1189" s="3" t="s">
        <v>5537</v>
      </c>
      <c r="BA1189" s="18" t="s">
        <v>5537</v>
      </c>
      <c r="BB1189" s="18" t="s">
        <v>5537</v>
      </c>
      <c r="BC1189" s="18" t="s">
        <v>5537</v>
      </c>
      <c r="BD1189" s="18" t="s">
        <v>5537</v>
      </c>
      <c r="BE1189" s="18" t="s">
        <v>5537</v>
      </c>
      <c r="BF1189" s="18" t="s">
        <v>5537</v>
      </c>
      <c r="BG1189" s="18" t="s">
        <v>5537</v>
      </c>
      <c r="BH1189" s="18" t="s">
        <v>5537</v>
      </c>
      <c r="BI1189" s="18" t="s">
        <v>5537</v>
      </c>
      <c r="BJ1189" s="18" t="s">
        <v>5537</v>
      </c>
      <c r="BK1189" s="18" t="s">
        <v>5537</v>
      </c>
      <c r="BL1189" s="9" t="s">
        <v>5537</v>
      </c>
      <c r="BM1189" s="14" t="s">
        <v>5537</v>
      </c>
      <c r="BN1189" s="14" t="s">
        <v>5537</v>
      </c>
      <c r="BO1189" s="14" t="str">
        <f>_xlfn.XLOOKUP(B1189,'[4]cell downs 18042026 17h'!$B:$B,'[4]cell downs 18042026 17h'!$B:$B,"")</f>
        <v/>
      </c>
      <c r="BP1189" s="14" t="str">
        <f>_xlfn.XLOOKUP(B1189,'[5]Cells Huawei 19042026 15h'!$B:$B,'[5]Cells Huawei 19042026 15h'!$B:$B,"")</f>
        <v/>
      </c>
      <c r="BQ1189" s="9" t="str">
        <f>_xlfn.XLOOKUP(B1189,'[6]cells down 19042026 9H40'!$B:$B,'[6]cells down 19042026 9H40'!$B:$B,"")</f>
        <v/>
      </c>
      <c r="BR1189" s="9" t="s">
        <v>1024</v>
      </c>
      <c r="BS1189" s="9" t="s">
        <v>5537</v>
      </c>
      <c r="BT1189" s="108"/>
    </row>
    <row r="1190" spans="1:72" s="9" customFormat="1" x14ac:dyDescent="0.35">
      <c r="A1190" s="1" t="s">
        <v>2056</v>
      </c>
      <c r="B1190" s="8" t="s">
        <v>2057</v>
      </c>
      <c r="C1190" s="3" t="str">
        <f>_xlfn.XLOOKUP(B1190,'[1]daily break down'!$D:$D,'[1]daily break down'!$E:$E,"")</f>
        <v>CENTRE</v>
      </c>
      <c r="D1190" s="1" t="s">
        <v>11</v>
      </c>
      <c r="E1190" s="1" t="s">
        <v>154</v>
      </c>
      <c r="F1190" s="3" t="s">
        <v>226</v>
      </c>
      <c r="G1190" s="1" t="s">
        <v>2056</v>
      </c>
      <c r="H1190" s="33" t="str">
        <f>_xlfn.XLOOKUP(B1190,[2]CALCULATION!$B:$B,[2]CALCULATION!$H:$H,"")</f>
        <v>NOKIA</v>
      </c>
      <c r="I1190" s="28">
        <v>0</v>
      </c>
      <c r="J1190" s="28">
        <v>0</v>
      </c>
      <c r="K1190" s="28">
        <v>0</v>
      </c>
      <c r="L1190" s="28">
        <v>0</v>
      </c>
      <c r="M1190" s="28">
        <v>1.0341135109992494</v>
      </c>
      <c r="N1190" s="28">
        <v>0</v>
      </c>
      <c r="O1190" s="28">
        <v>0</v>
      </c>
      <c r="P1190" s="28">
        <v>0</v>
      </c>
      <c r="Q1190" s="28">
        <v>0</v>
      </c>
      <c r="R1190" s="28">
        <v>0</v>
      </c>
      <c r="S1190" s="93">
        <v>0</v>
      </c>
      <c r="T1190" s="93">
        <f>_xlfn.XLOOKUP(B1190,'[3]Nur des jours'!$B:$B,'[3]Nur des jours'!$U:$U,"")</f>
        <v>0</v>
      </c>
      <c r="U1190" s="93">
        <v>0</v>
      </c>
      <c r="V1190" s="93">
        <v>0</v>
      </c>
      <c r="W1190" s="93">
        <v>0</v>
      </c>
      <c r="X1190" s="93">
        <v>0</v>
      </c>
      <c r="Y1190" s="93">
        <v>0</v>
      </c>
      <c r="Z1190" s="93">
        <v>0</v>
      </c>
      <c r="AA1190" s="93">
        <v>0</v>
      </c>
      <c r="AB1190" s="93">
        <v>0.14009454018314482</v>
      </c>
      <c r="AC1190" s="93">
        <f>_xlfn.XLOOKUP(B1190,'[3]Nur des jours'!$B:$B,'[3]Nur des jours'!$N:$N,"")</f>
        <v>0</v>
      </c>
      <c r="AD1190" s="93">
        <v>0</v>
      </c>
      <c r="AE1190" s="93">
        <v>0</v>
      </c>
      <c r="AF1190" s="93">
        <v>0</v>
      </c>
      <c r="AG1190" s="93"/>
      <c r="AH1190" s="93">
        <v>0</v>
      </c>
      <c r="AI1190" s="93">
        <v>0</v>
      </c>
      <c r="AJ1190" s="93">
        <v>0</v>
      </c>
      <c r="AK1190" s="93">
        <v>0</v>
      </c>
      <c r="AL1190" s="93">
        <v>0</v>
      </c>
      <c r="AM1190" s="49" t="s">
        <v>5559</v>
      </c>
      <c r="AN1190" s="49"/>
      <c r="AO1190" s="48" t="str" cm="1">
        <f t="array" ref="AO1190">IFERROR(_xlfn.IFS(
AQ1190="MPR ISSUE","PDH",
AQ1190="BSS Hardware Issue","BSS",
AQ1190="Sites strategiques, MLL, Pylone, etc.","ENVTECH",
AQ1190="AKTIVCO DEFAUT GE &amp; POWER Cabinet","AKTIVCO",
AQ1190="AKTIVCO Coupure ENEO &amp; Baisse de tension","AKTIVCO GRID ONLY",
AQ1190="Coupure ENEO &amp; Baisse de tension","IHS GRID ONLY",
AQ1190="Defaut GE &amp; POWER Cabinet","IHS",
AQ1190="Sharing","Partners",
AQ1190="Sites strategiques &amp; DataCenter","SST &amp; DC",
AQ1190="Exclu","Exclu",
AQ1190="SAT","SAT",
AQ1190="SPARE-ISSUE","SPARE-ISSUE",
AQ1190="Fiber CAmtel","TRANS_FO_CAMTEL",
AQ1190="Fiber AOF","Fiber AOF",
AQ1190="Projet OCM (HUAWEI)","TRAVAUX-HUAWEI",
AQ1190="Projet OCM (NOKIA)","TRAVAUX-NOKIA",
AQ1190="ACCESS-ISSUE","ACCESS-ISSUE",
AQ1190="Projet OCM (ZTE, NOKIA, autres projets)","TRAVAUX OCM",
AQ1190="No root CAuse","No root cause",
AQ1190="ODU HS","PDH",
AQ1190="IP &amp; VLAN","PDH",
AQ1190="Warehouse HUAWEI","SPARE-ISSUE",
AQ1190="SPARE-HS","SPARE-ISSUE",
AQ1190="Power Telco","BSS",AQ1190="no impacts","no impacts"
),"")</f>
        <v>No root cause</v>
      </c>
      <c r="AP1190" s="48" t="str" cm="1">
        <f t="array" ref="AP1190">IFERROR(_xlfn.IFS(
AQ1190="MPR ISSUE","TX ISSUE",
AQ1190="BSS Hardware Issue","RAN ISSUE",
AQ1190="Sites strategiques, MLL, Pylone, etc.","ENVTECH",
AQ1190="AKTIVCO DEFAUT GE &amp; POWER Cabinet","POWER ISSUE",
AQ1190="AKTIVCO Coupure ENEO &amp; Baisse de tension","POWER ISSUE",
AQ1190="Coupure ENEO &amp; Baisse de tension","POWER ISSUE",
AQ1190="Defaut GE &amp; POWER Cabinet","POWER ISSUE",
AQ1190="Sharing","POWER ISSUE",
AQ1190="Sites strategiques &amp; DataCenter","POWER ISSUE",
AQ1190="Exclu","Exclu",
AQ1190="SAT","TX ISSUE",
AQ1190="SPARE-ISSUE","SPARE-ISSUE",
AQ1190="Fiber CAmtel","TX ISSUE",
AQ1190="Fiber AOF","TX ISSUE",
AQ1190="Projet OCM (HUAWEI)","TRAVAUX-HUAWEI",
AQ1190="Projet OCM (NOKIA)","TRAVAUX -NOKIA",
AQ1190="ACCESS-ISSUE","ACCESS-ISSUE",
AQ1190="Projet OCM (ZTE, NOKIA, autres projets)","TRAVAUX OCM",
AQ1190="No root CAuse","No root cause",
AQ1190="ODU HS","TX ISSUE",
AQ1190="IP &amp; VLAN","TX ISSUE",
AQ1190="Warehouse HUAWEI","SPARE-ISSUE",
AQ1190="SPARE-HS","SPARE-ISSUE",
AQ1190="Power Telco","RAN ISSUE",AQ1190="no impacts","no impacts"
),"")</f>
        <v>No root cause</v>
      </c>
      <c r="AQ1190" s="126" t="s">
        <v>5344</v>
      </c>
      <c r="AR1190" s="48" t="str" cm="1">
        <f t="array" ref="AR1190">IFERROR(_xlfn.IFS(
AQ1190="MPR ISSUE","ACTIVE",
AQ1190="BSS Hardware Issue","ACTIVE",
AQ1190="Sites strategiques, MLL, Pylone, etc.","PASSIVE",
AQ1190="AKTIVCO DEFAUT GE &amp; POWER Cabinet","PASSIVE",
AQ1190="AKTIVCO Coupure ENEO &amp; Baisse de tension","PASSIVE",
AQ1190="Coupure ENEO &amp; Baisse de tension","PASSIVE",
AQ1190="Defaut GE &amp; POWER Cabinet","PASSIVE",
AQ1190="Sharing","PASSIVE",
AQ1190="Sites strategiques &amp; DataCenter","PASSIVE",
AQ1190="Exclu","Exclu",
AQ1190="SAT","ACTIVE",
AQ1190="SPARE-ISSUE","SPARE-ISSUE",
AQ1190="Fiber CAmtel","ACTIVE",
AQ1190="Fiber AOF","ACTIVE",
AQ1190="Projet OCM (HUAWEI)","PLANNED WORKS",
AQ1190="Projet OCM (NOKIA)","PLANNED WORKS",
AQ1190="ACCESS-ISSUE","ACCESS-ISSUE",
AQ1190="Projet OCM (ZTE, NOKIA, autres projets)","PLANNED WORKS",
AQ1190="No root CAuse","No root cause",
AQ1190="ODU HS","ACTIVE",
AQ1190="IP &amp; VLAN","ACTIVE",
AQ1190="Warehouse HUAWEI","SPARE-ISSUE",
AQ1190="SPARE-HS","SPARE-ISSUE",
AQ1190="Power Telco","ACTIVE", AQ1190="no impacts","no impacts"
),"")</f>
        <v>No root cause</v>
      </c>
      <c r="AS1190" s="92" t="s">
        <v>5537</v>
      </c>
      <c r="AT1190" s="98" t="s">
        <v>2057</v>
      </c>
      <c r="AV1190" s="17" t="s">
        <v>5537</v>
      </c>
      <c r="AW1190" s="7" t="s">
        <v>5537</v>
      </c>
      <c r="AX1190" s="6" t="s">
        <v>5537</v>
      </c>
      <c r="AY1190" s="7"/>
      <c r="AZ1190" s="3" t="s">
        <v>5537</v>
      </c>
      <c r="BA1190" s="18" t="s">
        <v>5537</v>
      </c>
      <c r="BB1190" s="18" t="s">
        <v>5537</v>
      </c>
      <c r="BC1190" s="18" t="s">
        <v>5537</v>
      </c>
      <c r="BD1190" s="18" t="s">
        <v>5537</v>
      </c>
      <c r="BE1190" s="18" t="s">
        <v>5537</v>
      </c>
      <c r="BF1190" s="18" t="s">
        <v>5537</v>
      </c>
      <c r="BG1190" s="18" t="s">
        <v>5537</v>
      </c>
      <c r="BH1190" s="18" t="s">
        <v>5537</v>
      </c>
      <c r="BI1190" s="18" t="s">
        <v>5537</v>
      </c>
      <c r="BJ1190" s="18" t="s">
        <v>5537</v>
      </c>
      <c r="BK1190" s="18" t="s">
        <v>5537</v>
      </c>
      <c r="BL1190" s="9" t="s">
        <v>5537</v>
      </c>
      <c r="BM1190" s="14" t="s">
        <v>5537</v>
      </c>
      <c r="BN1190" s="14" t="s">
        <v>5537</v>
      </c>
      <c r="BO1190" s="14" t="str">
        <f>_xlfn.XLOOKUP(B1190,'[4]cell downs 18042026 17h'!$B:$B,'[4]cell downs 18042026 17h'!$B:$B,"")</f>
        <v/>
      </c>
      <c r="BP1190" s="14" t="str">
        <f>_xlfn.XLOOKUP(B1190,'[5]Cells Huawei 19042026 15h'!$B:$B,'[5]Cells Huawei 19042026 15h'!$B:$B,"")</f>
        <v/>
      </c>
      <c r="BQ1190" s="9" t="str">
        <f>_xlfn.XLOOKUP(B1190,'[6]cells down 19042026 9H40'!$B:$B,'[6]cells down 19042026 9H40'!$B:$B,"")</f>
        <v/>
      </c>
      <c r="BR1190" s="9" t="s">
        <v>2057</v>
      </c>
      <c r="BS1190" s="9" t="s">
        <v>12</v>
      </c>
      <c r="BT1190" s="108"/>
    </row>
    <row r="1191" spans="1:72" s="9" customFormat="1" x14ac:dyDescent="0.35">
      <c r="A1191" s="1" t="s">
        <v>174</v>
      </c>
      <c r="B1191" s="8" t="s">
        <v>175</v>
      </c>
      <c r="C1191" s="3" t="str">
        <f>_xlfn.XLOOKUP(B1191,'[1]daily break down'!$D:$D,'[1]daily break down'!$E:$E,"")</f>
        <v>Douala</v>
      </c>
      <c r="D1191" s="1" t="s">
        <v>11</v>
      </c>
      <c r="E1191" s="1" t="s">
        <v>12</v>
      </c>
      <c r="F1191" s="3" t="s">
        <v>31</v>
      </c>
      <c r="G1191" s="1" t="s">
        <v>32</v>
      </c>
      <c r="H1191" s="34" t="str">
        <f>_xlfn.XLOOKUP(B1191,[2]CALCULATION!$B:$B,[2]CALCULATION!$H:$H,"")</f>
        <v>ZTE</v>
      </c>
      <c r="I1191" s="28">
        <v>0</v>
      </c>
      <c r="J1191" s="28">
        <v>0</v>
      </c>
      <c r="K1191" s="28">
        <v>0</v>
      </c>
      <c r="L1191" s="28">
        <v>0</v>
      </c>
      <c r="M1191" s="28">
        <v>4.4837386889933481E-2</v>
      </c>
      <c r="N1191" s="28">
        <v>0</v>
      </c>
      <c r="O1191" s="28">
        <v>0</v>
      </c>
      <c r="P1191" s="28">
        <v>2.6874074359435327</v>
      </c>
      <c r="Q1191" s="28">
        <v>0</v>
      </c>
      <c r="R1191" s="28">
        <v>0</v>
      </c>
      <c r="S1191" s="93">
        <v>0</v>
      </c>
      <c r="T1191" s="93">
        <f>_xlfn.XLOOKUP(B1191,'[3]Nur des jours'!$B:$B,'[3]Nur des jours'!$U:$U,"")</f>
        <v>0</v>
      </c>
      <c r="U1191" s="93">
        <v>0</v>
      </c>
      <c r="V1191" s="93">
        <v>0</v>
      </c>
      <c r="W1191" s="93">
        <v>0</v>
      </c>
      <c r="X1191" s="93">
        <v>0</v>
      </c>
      <c r="Y1191" s="93">
        <v>0</v>
      </c>
      <c r="Z1191" s="93">
        <v>0</v>
      </c>
      <c r="AA1191" s="93">
        <v>0</v>
      </c>
      <c r="AB1191" s="93">
        <v>0.11979822105794852</v>
      </c>
      <c r="AC1191" s="93">
        <f>_xlfn.XLOOKUP(B1191,'[3]Nur des jours'!$B:$B,'[3]Nur des jours'!$N:$N,"")</f>
        <v>0</v>
      </c>
      <c r="AD1191" s="93">
        <v>0</v>
      </c>
      <c r="AE1191" s="93">
        <v>0</v>
      </c>
      <c r="AF1191" s="93">
        <v>0</v>
      </c>
      <c r="AG1191" s="93"/>
      <c r="AH1191" s="93">
        <v>0</v>
      </c>
      <c r="AI1191" s="93">
        <v>0</v>
      </c>
      <c r="AJ1191" s="93">
        <v>0</v>
      </c>
      <c r="AK1191" s="93">
        <v>0</v>
      </c>
      <c r="AL1191" s="93">
        <v>0</v>
      </c>
      <c r="AM1191" s="49" t="s">
        <v>5559</v>
      </c>
      <c r="AN1191" s="49"/>
      <c r="AO1191" s="48" t="str" cm="1">
        <f t="array" ref="AO1191">IFERROR(_xlfn.IFS(
AQ1191="MPR ISSUE","PDH",
AQ1191="BSS Hardware Issue","BSS",
AQ1191="Sites strategiques, MLL, Pylone, etc.","ENVTECH",
AQ1191="AKTIVCO DEFAUT GE &amp; POWER Cabinet","AKTIVCO",
AQ1191="AKTIVCO Coupure ENEO &amp; Baisse de tension","AKTIVCO GRID ONLY",
AQ1191="Coupure ENEO &amp; Baisse de tension","IHS GRID ONLY",
AQ1191="Defaut GE &amp; POWER Cabinet","IHS",
AQ1191="Sharing","Partners",
AQ1191="Sites strategiques &amp; DataCenter","SST &amp; DC",
AQ1191="Exclu","Exclu",
AQ1191="SAT","SAT",
AQ1191="SPARE-ISSUE","SPARE-ISSUE",
AQ1191="Fiber CAmtel","TRANS_FO_CAMTEL",
AQ1191="Fiber AOF","Fiber AOF",
AQ1191="Projet OCM (HUAWEI)","TRAVAUX-HUAWEI",
AQ1191="Projet OCM (NOKIA)","TRAVAUX-NOKIA",
AQ1191="ACCESS-ISSUE","ACCESS-ISSUE",
AQ1191="Projet OCM (ZTE, NOKIA, autres projets)","TRAVAUX OCM",
AQ1191="No root CAuse","No root cause",
AQ1191="ODU HS","PDH",
AQ1191="IP &amp; VLAN","PDH",
AQ1191="Warehouse HUAWEI","SPARE-ISSUE",
AQ1191="SPARE-HS","SPARE-ISSUE",
AQ1191="Power Telco","BSS",AQ1191="no impacts","no impacts"
),"")</f>
        <v>No root cause</v>
      </c>
      <c r="AP1191" s="48" t="str" cm="1">
        <f t="array" ref="AP1191">IFERROR(_xlfn.IFS(
AQ1191="MPR ISSUE","TX ISSUE",
AQ1191="BSS Hardware Issue","RAN ISSUE",
AQ1191="Sites strategiques, MLL, Pylone, etc.","ENVTECH",
AQ1191="AKTIVCO DEFAUT GE &amp; POWER Cabinet","POWER ISSUE",
AQ1191="AKTIVCO Coupure ENEO &amp; Baisse de tension","POWER ISSUE",
AQ1191="Coupure ENEO &amp; Baisse de tension","POWER ISSUE",
AQ1191="Defaut GE &amp; POWER Cabinet","POWER ISSUE",
AQ1191="Sharing","POWER ISSUE",
AQ1191="Sites strategiques &amp; DataCenter","POWER ISSUE",
AQ1191="Exclu","Exclu",
AQ1191="SAT","TX ISSUE",
AQ1191="SPARE-ISSUE","SPARE-ISSUE",
AQ1191="Fiber CAmtel","TX ISSUE",
AQ1191="Fiber AOF","TX ISSUE",
AQ1191="Projet OCM (HUAWEI)","TRAVAUX-HUAWEI",
AQ1191="Projet OCM (NOKIA)","TRAVAUX -NOKIA",
AQ1191="ACCESS-ISSUE","ACCESS-ISSUE",
AQ1191="Projet OCM (ZTE, NOKIA, autres projets)","TRAVAUX OCM",
AQ1191="No root CAuse","No root cause",
AQ1191="ODU HS","TX ISSUE",
AQ1191="IP &amp; VLAN","TX ISSUE",
AQ1191="Warehouse HUAWEI","SPARE-ISSUE",
AQ1191="SPARE-HS","SPARE-ISSUE",
AQ1191="Power Telco","RAN ISSUE",AQ1191="no impacts","no impacts"
),"")</f>
        <v>No root cause</v>
      </c>
      <c r="AQ1191" s="126" t="s">
        <v>5344</v>
      </c>
      <c r="AR1191" s="48" t="str" cm="1">
        <f t="array" ref="AR1191">IFERROR(_xlfn.IFS(
AQ1191="MPR ISSUE","ACTIVE",
AQ1191="BSS Hardware Issue","ACTIVE",
AQ1191="Sites strategiques, MLL, Pylone, etc.","PASSIVE",
AQ1191="AKTIVCO DEFAUT GE &amp; POWER Cabinet","PASSIVE",
AQ1191="AKTIVCO Coupure ENEO &amp; Baisse de tension","PASSIVE",
AQ1191="Coupure ENEO &amp; Baisse de tension","PASSIVE",
AQ1191="Defaut GE &amp; POWER Cabinet","PASSIVE",
AQ1191="Sharing","PASSIVE",
AQ1191="Sites strategiques &amp; DataCenter","PASSIVE",
AQ1191="Exclu","Exclu",
AQ1191="SAT","ACTIVE",
AQ1191="SPARE-ISSUE","SPARE-ISSUE",
AQ1191="Fiber CAmtel","ACTIVE",
AQ1191="Fiber AOF","ACTIVE",
AQ1191="Projet OCM (HUAWEI)","PLANNED WORKS",
AQ1191="Projet OCM (NOKIA)","PLANNED WORKS",
AQ1191="ACCESS-ISSUE","ACCESS-ISSUE",
AQ1191="Projet OCM (ZTE, NOKIA, autres projets)","PLANNED WORKS",
AQ1191="No root CAuse","No root cause",
AQ1191="ODU HS","ACTIVE",
AQ1191="IP &amp; VLAN","ACTIVE",
AQ1191="Warehouse HUAWEI","SPARE-ISSUE",
AQ1191="SPARE-HS","SPARE-ISSUE",
AQ1191="Power Telco","ACTIVE", AQ1191="no impacts","no impacts"
),"")</f>
        <v>No root cause</v>
      </c>
      <c r="AS1191" s="92" t="s">
        <v>5537</v>
      </c>
      <c r="AT1191" s="98" t="s">
        <v>175</v>
      </c>
      <c r="AV1191" s="17" t="s">
        <v>5537</v>
      </c>
      <c r="AW1191" s="7" t="s">
        <v>5537</v>
      </c>
      <c r="AX1191" s="6" t="s">
        <v>5537</v>
      </c>
      <c r="AY1191" s="7"/>
      <c r="AZ1191" s="3" t="s">
        <v>5537</v>
      </c>
      <c r="BA1191" s="18" t="s">
        <v>5537</v>
      </c>
      <c r="BB1191" s="18" t="s">
        <v>5537</v>
      </c>
      <c r="BC1191" s="18" t="s">
        <v>5537</v>
      </c>
      <c r="BD1191" s="18" t="s">
        <v>5537</v>
      </c>
      <c r="BE1191" s="18" t="s">
        <v>5537</v>
      </c>
      <c r="BF1191" s="18" t="s">
        <v>5537</v>
      </c>
      <c r="BG1191" s="18" t="s">
        <v>5537</v>
      </c>
      <c r="BH1191" s="18" t="s">
        <v>5537</v>
      </c>
      <c r="BI1191" s="18" t="s">
        <v>5537</v>
      </c>
      <c r="BJ1191" s="18" t="s">
        <v>5537</v>
      </c>
      <c r="BK1191" s="18" t="s">
        <v>5537</v>
      </c>
      <c r="BL1191" s="9" t="s">
        <v>5537</v>
      </c>
      <c r="BM1191" s="14" t="s">
        <v>5537</v>
      </c>
      <c r="BN1191" s="14" t="s">
        <v>5537</v>
      </c>
      <c r="BO1191" s="14" t="str">
        <f>_xlfn.XLOOKUP(B1191,'[4]cell downs 18042026 17h'!$B:$B,'[4]cell downs 18042026 17h'!$B:$B,"")</f>
        <v/>
      </c>
      <c r="BP1191" s="14" t="str">
        <f>_xlfn.XLOOKUP(B1191,'[5]Cells Huawei 19042026 15h'!$B:$B,'[5]Cells Huawei 19042026 15h'!$B:$B,"")</f>
        <v/>
      </c>
      <c r="BQ1191" s="9" t="str">
        <f>_xlfn.XLOOKUP(B1191,'[6]cells down 19042026 9H40'!$B:$B,'[6]cells down 19042026 9H40'!$B:$B,"")</f>
        <v/>
      </c>
      <c r="BR1191" s="9" t="s">
        <v>175</v>
      </c>
      <c r="BS1191" s="9" t="s">
        <v>12</v>
      </c>
      <c r="BT1191" s="108"/>
    </row>
    <row r="1192" spans="1:72" s="9" customFormat="1" x14ac:dyDescent="0.35">
      <c r="A1192" s="1" t="s">
        <v>2434</v>
      </c>
      <c r="B1192" s="1" t="s">
        <v>2435</v>
      </c>
      <c r="C1192" s="3" t="str">
        <f>_xlfn.XLOOKUP(B1192,'[1]daily break down'!$D:$D,'[1]daily break down'!$E:$E,"")</f>
        <v>OUEST</v>
      </c>
      <c r="D1192" s="1" t="s">
        <v>21</v>
      </c>
      <c r="E1192" s="1" t="s">
        <v>122</v>
      </c>
      <c r="F1192" s="3" t="s">
        <v>102</v>
      </c>
      <c r="G1192" s="1" t="s">
        <v>1475</v>
      </c>
      <c r="H1192" s="32" t="str">
        <f>_xlfn.XLOOKUP(B1192,[2]CALCULATION!$B:$B,[2]CALCULATION!$H:$H,"")</f>
        <v>Huawei</v>
      </c>
      <c r="I1192" s="28">
        <v>4.6303430327623261</v>
      </c>
      <c r="J1192" s="28">
        <v>4.6264193155324991</v>
      </c>
      <c r="K1192" s="28">
        <v>4.6228522998690194</v>
      </c>
      <c r="L1192" s="28">
        <v>4.6228522998690194</v>
      </c>
      <c r="M1192" s="28">
        <v>4.6225847736942578</v>
      </c>
      <c r="N1192" s="28">
        <v>2.5789523246954484</v>
      </c>
      <c r="O1192" s="28">
        <v>0</v>
      </c>
      <c r="P1192" s="28">
        <v>0.15195486726421312</v>
      </c>
      <c r="Q1192" s="28">
        <v>0</v>
      </c>
      <c r="R1192" s="28">
        <v>0</v>
      </c>
      <c r="S1192" s="93">
        <v>0</v>
      </c>
      <c r="T1192" s="93">
        <f>_xlfn.XLOOKUP(B1192,'[3]Nur des jours'!$B:$B,'[3]Nur des jours'!$U:$U,"")</f>
        <v>3.3101905357086805E-2</v>
      </c>
      <c r="U1192" s="93">
        <v>0</v>
      </c>
      <c r="V1192" s="93">
        <v>0</v>
      </c>
      <c r="W1192" s="93">
        <v>3.3101905357086799E-2</v>
      </c>
      <c r="X1192" s="93">
        <v>0</v>
      </c>
      <c r="Y1192" s="93">
        <v>0</v>
      </c>
      <c r="Z1192" s="93">
        <v>0</v>
      </c>
      <c r="AA1192" s="93">
        <v>0</v>
      </c>
      <c r="AB1192" s="93">
        <v>0.11369862427339891</v>
      </c>
      <c r="AC1192" s="93">
        <f>_xlfn.XLOOKUP(B1192,'[3]Nur des jours'!$B:$B,'[3]Nur des jours'!$N:$N,"")</f>
        <v>0</v>
      </c>
      <c r="AD1192" s="93">
        <v>0</v>
      </c>
      <c r="AE1192" s="93">
        <v>0</v>
      </c>
      <c r="AF1192" s="93">
        <v>0</v>
      </c>
      <c r="AG1192" s="93"/>
      <c r="AH1192" s="93">
        <v>0</v>
      </c>
      <c r="AI1192" s="93">
        <v>0</v>
      </c>
      <c r="AJ1192" s="93">
        <v>0</v>
      </c>
      <c r="AK1192" s="93">
        <v>0</v>
      </c>
      <c r="AL1192" s="93">
        <v>0</v>
      </c>
      <c r="AM1192" s="49" t="s">
        <v>5559</v>
      </c>
      <c r="AN1192" s="49"/>
      <c r="AO1192" s="48" t="str" cm="1">
        <f t="array" ref="AO1192">IFERROR(_xlfn.IFS(
AQ1192="MPR ISSUE","PDH",
AQ1192="BSS Hardware Issue","BSS",
AQ1192="Sites strategiques, MLL, Pylone, etc.","ENVTECH",
AQ1192="AKTIVCO DEFAUT GE &amp; POWER Cabinet","AKTIVCO",
AQ1192="AKTIVCO Coupure ENEO &amp; Baisse de tension","AKTIVCO GRID ONLY",
AQ1192="Coupure ENEO &amp; Baisse de tension","IHS GRID ONLY",
AQ1192="Defaut GE &amp; POWER Cabinet","IHS",
AQ1192="Sharing","Partners",
AQ1192="Sites strategiques &amp; DataCenter","SST &amp; DC",
AQ1192="Exclu","Exclu",
AQ1192="SAT","SAT",
AQ1192="SPARE-ISSUE","SPARE-ISSUE",
AQ1192="Fiber CAmtel","TRANS_FO_CAMTEL",
AQ1192="Fiber AOF","Fiber AOF",
AQ1192="Projet OCM (HUAWEI)","TRAVAUX-HUAWEI",
AQ1192="Projet OCM (NOKIA)","TRAVAUX-NOKIA",
AQ1192="ACCESS-ISSUE","ACCESS-ISSUE",
AQ1192="Projet OCM (ZTE, NOKIA, autres projets)","TRAVAUX OCM",
AQ1192="No root CAuse","No root cause",
AQ1192="ODU HS","PDH",
AQ1192="IP &amp; VLAN","PDH",
AQ1192="Warehouse HUAWEI","SPARE-ISSUE",
AQ1192="SPARE-HS","SPARE-ISSUE",
AQ1192="Power Telco","BSS",AQ1192="no impacts","no impacts"
),"")</f>
        <v>No root cause</v>
      </c>
      <c r="AP1192" s="48" t="str" cm="1">
        <f t="array" ref="AP1192">IFERROR(_xlfn.IFS(
AQ1192="MPR ISSUE","TX ISSUE",
AQ1192="BSS Hardware Issue","RAN ISSUE",
AQ1192="Sites strategiques, MLL, Pylone, etc.","ENVTECH",
AQ1192="AKTIVCO DEFAUT GE &amp; POWER Cabinet","POWER ISSUE",
AQ1192="AKTIVCO Coupure ENEO &amp; Baisse de tension","POWER ISSUE",
AQ1192="Coupure ENEO &amp; Baisse de tension","POWER ISSUE",
AQ1192="Defaut GE &amp; POWER Cabinet","POWER ISSUE",
AQ1192="Sharing","POWER ISSUE",
AQ1192="Sites strategiques &amp; DataCenter","POWER ISSUE",
AQ1192="Exclu","Exclu",
AQ1192="SAT","TX ISSUE",
AQ1192="SPARE-ISSUE","SPARE-ISSUE",
AQ1192="Fiber CAmtel","TX ISSUE",
AQ1192="Fiber AOF","TX ISSUE",
AQ1192="Projet OCM (HUAWEI)","TRAVAUX-HUAWEI",
AQ1192="Projet OCM (NOKIA)","TRAVAUX -NOKIA",
AQ1192="ACCESS-ISSUE","ACCESS-ISSUE",
AQ1192="Projet OCM (ZTE, NOKIA, autres projets)","TRAVAUX OCM",
AQ1192="No root CAuse","No root cause",
AQ1192="ODU HS","TX ISSUE",
AQ1192="IP &amp; VLAN","TX ISSUE",
AQ1192="Warehouse HUAWEI","SPARE-ISSUE",
AQ1192="SPARE-HS","SPARE-ISSUE",
AQ1192="Power Telco","RAN ISSUE",AQ1192="no impacts","no impacts"
),"")</f>
        <v>No root cause</v>
      </c>
      <c r="AQ1192" s="67" t="s">
        <v>5344</v>
      </c>
      <c r="AR1192" s="48" t="str" cm="1">
        <f t="array" ref="AR1192">IFERROR(_xlfn.IFS(
AQ1192="MPR ISSUE","ACTIVE",
AQ1192="BSS Hardware Issue","ACTIVE",
AQ1192="Sites strategiques, MLL, Pylone, etc.","PASSIVE",
AQ1192="AKTIVCO DEFAUT GE &amp; POWER Cabinet","PASSIVE",
AQ1192="AKTIVCO Coupure ENEO &amp; Baisse de tension","PASSIVE",
AQ1192="Coupure ENEO &amp; Baisse de tension","PASSIVE",
AQ1192="Defaut GE &amp; POWER Cabinet","PASSIVE",
AQ1192="Sharing","PASSIVE",
AQ1192="Sites strategiques &amp; DataCenter","PASSIVE",
AQ1192="Exclu","Exclu",
AQ1192="SAT","ACTIVE",
AQ1192="SPARE-ISSUE","SPARE-ISSUE",
AQ1192="Fiber CAmtel","ACTIVE",
AQ1192="Fiber AOF","ACTIVE",
AQ1192="Projet OCM (HUAWEI)","PLANNED WORKS",
AQ1192="Projet OCM (NOKIA)","PLANNED WORKS",
AQ1192="ACCESS-ISSUE","ACCESS-ISSUE",
AQ1192="Projet OCM (ZTE, NOKIA, autres projets)","PLANNED WORKS",
AQ1192="No root CAuse","No root cause",
AQ1192="ODU HS","ACTIVE",
AQ1192="IP &amp; VLAN","ACTIVE",
AQ1192="Warehouse HUAWEI","SPARE-ISSUE",
AQ1192="SPARE-HS","SPARE-ISSUE",
AQ1192="Power Telco","ACTIVE", AQ1192="no impacts","no impacts"
),"")</f>
        <v>No root cause</v>
      </c>
      <c r="AS1192" s="92" t="s">
        <v>5537</v>
      </c>
      <c r="AT1192" s="98" t="s">
        <v>2435</v>
      </c>
      <c r="AV1192" s="17" t="s">
        <v>5537</v>
      </c>
      <c r="AW1192" s="7" t="s">
        <v>5537</v>
      </c>
      <c r="AX1192" s="6" t="s">
        <v>5537</v>
      </c>
      <c r="AY1192" s="7"/>
      <c r="AZ1192" s="3" t="s">
        <v>5537</v>
      </c>
      <c r="BA1192" s="18" t="s">
        <v>5537</v>
      </c>
      <c r="BB1192" s="18" t="s">
        <v>5537</v>
      </c>
      <c r="BC1192" s="18" t="s">
        <v>5537</v>
      </c>
      <c r="BD1192" s="18" t="s">
        <v>5537</v>
      </c>
      <c r="BE1192" s="18" t="s">
        <v>5537</v>
      </c>
      <c r="BF1192" s="18" t="s">
        <v>5537</v>
      </c>
      <c r="BG1192" s="18" t="s">
        <v>5537</v>
      </c>
      <c r="BH1192" s="18" t="s">
        <v>5537</v>
      </c>
      <c r="BI1192" s="18" t="s">
        <v>5537</v>
      </c>
      <c r="BJ1192" s="18" t="s">
        <v>5537</v>
      </c>
      <c r="BK1192" s="18" t="s">
        <v>5537</v>
      </c>
      <c r="BL1192" s="9" t="s">
        <v>5537</v>
      </c>
      <c r="BM1192" s="14" t="s">
        <v>5537</v>
      </c>
      <c r="BN1192" s="14" t="s">
        <v>5537</v>
      </c>
      <c r="BO1192" s="14" t="str">
        <f>_xlfn.XLOOKUP(B1192,'[4]cell downs 18042026 17h'!$B:$B,'[4]cell downs 18042026 17h'!$B:$B,"")</f>
        <v/>
      </c>
      <c r="BP1192" s="14" t="str">
        <f>_xlfn.XLOOKUP(B1192,'[5]Cells Huawei 19042026 15h'!$B:$B,'[5]Cells Huawei 19042026 15h'!$B:$B,"")</f>
        <v/>
      </c>
      <c r="BQ1192" s="9" t="str">
        <f>_xlfn.XLOOKUP(B1192,'[6]cells down 19042026 9H40'!$B:$B,'[6]cells down 19042026 9H40'!$B:$B,"")</f>
        <v/>
      </c>
      <c r="BR1192" s="9" t="s">
        <v>5537</v>
      </c>
      <c r="BS1192" s="9" t="s">
        <v>5459</v>
      </c>
      <c r="BT1192" s="108"/>
    </row>
    <row r="1193" spans="1:72" s="9" customFormat="1" x14ac:dyDescent="0.35">
      <c r="A1193" s="19" t="s">
        <v>5408</v>
      </c>
      <c r="B1193" s="26" t="s">
        <v>5409</v>
      </c>
      <c r="C1193" s="3" t="str">
        <f>_xlfn.XLOOKUP(B1193,'[1]daily break down'!$D:$D,'[1]daily break down'!$E:$E,"")</f>
        <v>OUEST</v>
      </c>
      <c r="D1193" s="19" t="s">
        <v>357</v>
      </c>
      <c r="E1193" s="19" t="s">
        <v>987</v>
      </c>
      <c r="F1193" s="19" t="s">
        <v>5376</v>
      </c>
      <c r="G1193" s="19" t="s">
        <v>1475</v>
      </c>
      <c r="H1193" s="32" t="str">
        <f>_xlfn.XLOOKUP(B1193,[2]CALCULATION!$B:$B,[2]CALCULATION!$H:$H,"")</f>
        <v>Huawei</v>
      </c>
      <c r="I1193" s="28">
        <v>0</v>
      </c>
      <c r="J1193" s="28">
        <v>0</v>
      </c>
      <c r="K1193" s="28">
        <v>0</v>
      </c>
      <c r="L1193" s="28">
        <v>0</v>
      </c>
      <c r="M1193" s="28">
        <v>0</v>
      </c>
      <c r="N1193" s="28">
        <v>0</v>
      </c>
      <c r="O1193" s="28">
        <v>0</v>
      </c>
      <c r="P1193" s="28">
        <v>0.12288368960685779</v>
      </c>
      <c r="Q1193" s="28">
        <v>0</v>
      </c>
      <c r="R1193" s="28">
        <v>0</v>
      </c>
      <c r="S1193" s="93">
        <v>0</v>
      </c>
      <c r="T1193" s="93">
        <f>_xlfn.XLOOKUP(B1193,'[3]Nur des jours'!$B:$B,'[3]Nur des jours'!$U:$U,"")</f>
        <v>3.3369431531847737E-2</v>
      </c>
      <c r="U1193" s="93">
        <v>0</v>
      </c>
      <c r="V1193" s="93" t="s">
        <v>5537</v>
      </c>
      <c r="W1193" s="93">
        <v>3.3369431531847737E-2</v>
      </c>
      <c r="X1193" s="93">
        <v>0</v>
      </c>
      <c r="Y1193" s="93">
        <v>0</v>
      </c>
      <c r="Z1193" s="93">
        <v>0</v>
      </c>
      <c r="AA1193" s="93">
        <v>0</v>
      </c>
      <c r="AB1193" s="93">
        <v>0.11271769496594215</v>
      </c>
      <c r="AC1193" s="93">
        <f>_xlfn.XLOOKUP(B1193,'[3]Nur des jours'!$B:$B,'[3]Nur des jours'!$N:$N,"")</f>
        <v>0</v>
      </c>
      <c r="AD1193" s="93">
        <v>0</v>
      </c>
      <c r="AE1193" s="93">
        <v>0</v>
      </c>
      <c r="AF1193" s="93">
        <v>0</v>
      </c>
      <c r="AG1193" s="93"/>
      <c r="AH1193" s="93">
        <v>0</v>
      </c>
      <c r="AI1193" s="93">
        <v>0</v>
      </c>
      <c r="AJ1193" s="93">
        <v>0</v>
      </c>
      <c r="AK1193" s="93">
        <v>0</v>
      </c>
      <c r="AL1193" s="93">
        <v>0</v>
      </c>
      <c r="AM1193" s="49" t="s">
        <v>5559</v>
      </c>
      <c r="AN1193" s="49"/>
      <c r="AO1193" s="48" t="str" cm="1">
        <f t="array" ref="AO1193">IFERROR(_xlfn.IFS(
AQ1193="MPR ISSUE","PDH",
AQ1193="BSS Hardware Issue","BSS",
AQ1193="Sites strategiques, MLL, Pylone, etc.","ENVTECH",
AQ1193="AKTIVCO DEFAUT GE &amp; POWER Cabinet","AKTIVCO",
AQ1193="AKTIVCO Coupure ENEO &amp; Baisse de tension","AKTIVCO GRID ONLY",
AQ1193="Coupure ENEO &amp; Baisse de tension","IHS GRID ONLY",
AQ1193="Defaut GE &amp; POWER Cabinet","IHS",
AQ1193="Sharing","Partners",
AQ1193="Sites strategiques &amp; DataCenter","SST &amp; DC",
AQ1193="Exclu","Exclu",
AQ1193="SAT","SAT",
AQ1193="SPARE-ISSUE","SPARE-ISSUE",
AQ1193="Fiber CAmtel","TRANS_FO_CAMTEL",
AQ1193="Fiber AOF","Fiber AOF",
AQ1193="Projet OCM (HUAWEI)","TRAVAUX-HUAWEI",
AQ1193="Projet OCM (NOKIA)","TRAVAUX-NOKIA",
AQ1193="ACCESS-ISSUE","ACCESS-ISSUE",
AQ1193="Projet OCM (ZTE, NOKIA, autres projets)","TRAVAUX OCM",
AQ1193="No root CAuse","No root cause",
AQ1193="ODU HS","PDH",
AQ1193="IP &amp; VLAN","PDH",
AQ1193="Warehouse HUAWEI","SPARE-ISSUE",
AQ1193="SPARE-HS","SPARE-ISSUE",
AQ1193="Power Telco","BSS",AQ1193="no impacts","no impacts"
),"")</f>
        <v>No root cause</v>
      </c>
      <c r="AP1193" s="48" t="str" cm="1">
        <f t="array" ref="AP1193">IFERROR(_xlfn.IFS(
AQ1193="MPR ISSUE","TX ISSUE",
AQ1193="BSS Hardware Issue","RAN ISSUE",
AQ1193="Sites strategiques, MLL, Pylone, etc.","ENVTECH",
AQ1193="AKTIVCO DEFAUT GE &amp; POWER Cabinet","POWER ISSUE",
AQ1193="AKTIVCO Coupure ENEO &amp; Baisse de tension","POWER ISSUE",
AQ1193="Coupure ENEO &amp; Baisse de tension","POWER ISSUE",
AQ1193="Defaut GE &amp; POWER Cabinet","POWER ISSUE",
AQ1193="Sharing","POWER ISSUE",
AQ1193="Sites strategiques &amp; DataCenter","POWER ISSUE",
AQ1193="Exclu","Exclu",
AQ1193="SAT","TX ISSUE",
AQ1193="SPARE-ISSUE","SPARE-ISSUE",
AQ1193="Fiber CAmtel","TX ISSUE",
AQ1193="Fiber AOF","TX ISSUE",
AQ1193="Projet OCM (HUAWEI)","TRAVAUX-HUAWEI",
AQ1193="Projet OCM (NOKIA)","TRAVAUX -NOKIA",
AQ1193="ACCESS-ISSUE","ACCESS-ISSUE",
AQ1193="Projet OCM (ZTE, NOKIA, autres projets)","TRAVAUX OCM",
AQ1193="No root CAuse","No root cause",
AQ1193="ODU HS","TX ISSUE",
AQ1193="IP &amp; VLAN","TX ISSUE",
AQ1193="Warehouse HUAWEI","SPARE-ISSUE",
AQ1193="SPARE-HS","SPARE-ISSUE",
AQ1193="Power Telco","RAN ISSUE",AQ1193="no impacts","no impacts"
),"")</f>
        <v>No root cause</v>
      </c>
      <c r="AQ1193" s="67" t="s">
        <v>5344</v>
      </c>
      <c r="AR1193" s="48" t="str" cm="1">
        <f t="array" ref="AR1193">IFERROR(_xlfn.IFS(
AQ1193="MPR ISSUE","ACTIVE",
AQ1193="BSS Hardware Issue","ACTIVE",
AQ1193="Sites strategiques, MLL, Pylone, etc.","PASSIVE",
AQ1193="AKTIVCO DEFAUT GE &amp; POWER Cabinet","PASSIVE",
AQ1193="AKTIVCO Coupure ENEO &amp; Baisse de tension","PASSIVE",
AQ1193="Coupure ENEO &amp; Baisse de tension","PASSIVE",
AQ1193="Defaut GE &amp; POWER Cabinet","PASSIVE",
AQ1193="Sharing","PASSIVE",
AQ1193="Sites strategiques &amp; DataCenter","PASSIVE",
AQ1193="Exclu","Exclu",
AQ1193="SAT","ACTIVE",
AQ1193="SPARE-ISSUE","SPARE-ISSUE",
AQ1193="Fiber CAmtel","ACTIVE",
AQ1193="Fiber AOF","ACTIVE",
AQ1193="Projet OCM (HUAWEI)","PLANNED WORKS",
AQ1193="Projet OCM (NOKIA)","PLANNED WORKS",
AQ1193="ACCESS-ISSUE","ACCESS-ISSUE",
AQ1193="Projet OCM (ZTE, NOKIA, autres projets)","PLANNED WORKS",
AQ1193="No root CAuse","No root cause",
AQ1193="ODU HS","ACTIVE",
AQ1193="IP &amp; VLAN","ACTIVE",
AQ1193="Warehouse HUAWEI","SPARE-ISSUE",
AQ1193="SPARE-HS","SPARE-ISSUE",
AQ1193="Power Telco","ACTIVE", AQ1193="no impacts","no impacts"
),"")</f>
        <v>No root cause</v>
      </c>
      <c r="AS1193" s="92" t="s">
        <v>5537</v>
      </c>
      <c r="AT1193" s="98" t="s">
        <v>5409</v>
      </c>
      <c r="AV1193" s="17" t="s">
        <v>5537</v>
      </c>
      <c r="AW1193" s="7" t="s">
        <v>5537</v>
      </c>
      <c r="AX1193" s="6" t="s">
        <v>5537</v>
      </c>
      <c r="AY1193" s="7"/>
      <c r="AZ1193" s="3" t="s">
        <v>5537</v>
      </c>
      <c r="BA1193" s="18" t="s">
        <v>5537</v>
      </c>
      <c r="BB1193" s="18" t="s">
        <v>5537</v>
      </c>
      <c r="BC1193" s="18" t="s">
        <v>5537</v>
      </c>
      <c r="BD1193" s="18" t="s">
        <v>5537</v>
      </c>
      <c r="BE1193" s="18" t="s">
        <v>5537</v>
      </c>
      <c r="BF1193" s="18" t="s">
        <v>5537</v>
      </c>
      <c r="BG1193" s="18" t="s">
        <v>5537</v>
      </c>
      <c r="BH1193" s="18" t="s">
        <v>5537</v>
      </c>
      <c r="BI1193" s="18" t="s">
        <v>5537</v>
      </c>
      <c r="BJ1193" s="18" t="s">
        <v>5537</v>
      </c>
      <c r="BK1193" s="18" t="s">
        <v>5537</v>
      </c>
      <c r="BL1193" s="9" t="s">
        <v>5537</v>
      </c>
      <c r="BM1193" s="14" t="s">
        <v>5537</v>
      </c>
      <c r="BN1193" s="14" t="s">
        <v>5537</v>
      </c>
      <c r="BO1193" s="14" t="str">
        <f>_xlfn.XLOOKUP(B1193,'[4]cell downs 18042026 17h'!$B:$B,'[4]cell downs 18042026 17h'!$B:$B,"")</f>
        <v/>
      </c>
      <c r="BP1193" s="14" t="str">
        <f>_xlfn.XLOOKUP(B1193,'[5]Cells Huawei 19042026 15h'!$B:$B,'[5]Cells Huawei 19042026 15h'!$B:$B,"")</f>
        <v/>
      </c>
      <c r="BQ1193" s="9" t="str">
        <f>_xlfn.XLOOKUP(B1193,'[6]cells down 19042026 9H40'!$B:$B,'[6]cells down 19042026 9H40'!$B:$B,"")</f>
        <v/>
      </c>
      <c r="BR1193" s="9" t="s">
        <v>5537</v>
      </c>
      <c r="BS1193" s="9" t="s">
        <v>302</v>
      </c>
      <c r="BT1193" s="108"/>
    </row>
    <row r="1194" spans="1:72" s="9" customFormat="1" x14ac:dyDescent="0.35">
      <c r="A1194" s="1" t="s">
        <v>1475</v>
      </c>
      <c r="B1194" s="8" t="s">
        <v>1917</v>
      </c>
      <c r="C1194" s="3" t="str">
        <f>_xlfn.XLOOKUP(B1194,'[1]daily break down'!$D:$D,'[1]daily break down'!$E:$E,"")</f>
        <v>OUEST</v>
      </c>
      <c r="D1194" s="1" t="s">
        <v>11</v>
      </c>
      <c r="E1194" s="1" t="s">
        <v>12</v>
      </c>
      <c r="F1194" s="3" t="s">
        <v>102</v>
      </c>
      <c r="G1194" s="1" t="s">
        <v>1475</v>
      </c>
      <c r="H1194" s="32" t="str">
        <f>_xlfn.XLOOKUP(B1194,[2]CALCULATION!$B:$B,[2]CALCULATION!$H:$H,"")</f>
        <v>Huawei</v>
      </c>
      <c r="I1194" s="28">
        <v>0</v>
      </c>
      <c r="J1194" s="28">
        <v>0</v>
      </c>
      <c r="K1194" s="28">
        <v>0</v>
      </c>
      <c r="L1194" s="28">
        <v>0</v>
      </c>
      <c r="M1194" s="28">
        <v>0</v>
      </c>
      <c r="N1194" s="28">
        <v>0</v>
      </c>
      <c r="O1194" s="28">
        <v>6.5580474726980613</v>
      </c>
      <c r="P1194" s="28">
        <v>0</v>
      </c>
      <c r="Q1194" s="28">
        <v>0</v>
      </c>
      <c r="R1194" s="28">
        <v>8.9175391586979543E-5</v>
      </c>
      <c r="S1194" s="93">
        <v>0</v>
      </c>
      <c r="T1194" s="93">
        <f>_xlfn.XLOOKUP(B1194,'[3]Nur des jours'!$B:$B,'[3]Nur des jours'!$U:$U,"")</f>
        <v>3.2673863477469305E-2</v>
      </c>
      <c r="U1194" s="93">
        <v>0</v>
      </c>
      <c r="V1194" s="93">
        <v>0</v>
      </c>
      <c r="W1194" s="93">
        <v>3.2673863477469305E-2</v>
      </c>
      <c r="X1194" s="93">
        <v>0</v>
      </c>
      <c r="Y1194" s="93">
        <v>0</v>
      </c>
      <c r="Z1194" s="93">
        <v>0</v>
      </c>
      <c r="AA1194" s="93">
        <v>0</v>
      </c>
      <c r="AB1194" s="93">
        <v>0.11218264261642028</v>
      </c>
      <c r="AC1194" s="93">
        <f>_xlfn.XLOOKUP(B1194,'[3]Nur des jours'!$B:$B,'[3]Nur des jours'!$N:$N,"")</f>
        <v>0</v>
      </c>
      <c r="AD1194" s="93">
        <v>0</v>
      </c>
      <c r="AE1194" s="93">
        <v>0</v>
      </c>
      <c r="AF1194" s="93">
        <v>0</v>
      </c>
      <c r="AG1194" s="93"/>
      <c r="AH1194" s="93">
        <v>0</v>
      </c>
      <c r="AI1194" s="93">
        <v>0</v>
      </c>
      <c r="AJ1194" s="93">
        <v>0</v>
      </c>
      <c r="AK1194" s="93">
        <v>0</v>
      </c>
      <c r="AL1194" s="93">
        <v>0</v>
      </c>
      <c r="AM1194" s="49" t="s">
        <v>5559</v>
      </c>
      <c r="AN1194" s="49"/>
      <c r="AO1194" s="48" t="str" cm="1">
        <f t="array" ref="AO1194">IFERROR(_xlfn.IFS(
AQ1194="MPR ISSUE","PDH",
AQ1194="BSS Hardware Issue","BSS",
AQ1194="Sites strategiques, MLL, Pylone, etc.","ENVTECH",
AQ1194="AKTIVCO DEFAUT GE &amp; POWER Cabinet","AKTIVCO",
AQ1194="AKTIVCO Coupure ENEO &amp; Baisse de tension","AKTIVCO GRID ONLY",
AQ1194="Coupure ENEO &amp; Baisse de tension","IHS GRID ONLY",
AQ1194="Defaut GE &amp; POWER Cabinet","IHS",
AQ1194="Sharing","Partners",
AQ1194="Sites strategiques &amp; DataCenter","SST &amp; DC",
AQ1194="Exclu","Exclu",
AQ1194="SAT","SAT",
AQ1194="SPARE-ISSUE","SPARE-ISSUE",
AQ1194="Fiber CAmtel","TRANS_FO_CAMTEL",
AQ1194="Fiber AOF","Fiber AOF",
AQ1194="Projet OCM (HUAWEI)","TRAVAUX-HUAWEI",
AQ1194="Projet OCM (NOKIA)","TRAVAUX-NOKIA",
AQ1194="ACCESS-ISSUE","ACCESS-ISSUE",
AQ1194="Projet OCM (ZTE, NOKIA, autres projets)","TRAVAUX OCM",
AQ1194="No root CAuse","No root cause",
AQ1194="ODU HS","PDH",
AQ1194="IP &amp; VLAN","PDH",
AQ1194="Warehouse HUAWEI","SPARE-ISSUE",
AQ1194="SPARE-HS","SPARE-ISSUE",
AQ1194="Power Telco","BSS",AQ1194="no impacts","no impacts"
),"")</f>
        <v>No root cause</v>
      </c>
      <c r="AP1194" s="48" t="str" cm="1">
        <f t="array" ref="AP1194">IFERROR(_xlfn.IFS(
AQ1194="MPR ISSUE","TX ISSUE",
AQ1194="BSS Hardware Issue","RAN ISSUE",
AQ1194="Sites strategiques, MLL, Pylone, etc.","ENVTECH",
AQ1194="AKTIVCO DEFAUT GE &amp; POWER Cabinet","POWER ISSUE",
AQ1194="AKTIVCO Coupure ENEO &amp; Baisse de tension","POWER ISSUE",
AQ1194="Coupure ENEO &amp; Baisse de tension","POWER ISSUE",
AQ1194="Defaut GE &amp; POWER Cabinet","POWER ISSUE",
AQ1194="Sharing","POWER ISSUE",
AQ1194="Sites strategiques &amp; DataCenter","POWER ISSUE",
AQ1194="Exclu","Exclu",
AQ1194="SAT","TX ISSUE",
AQ1194="SPARE-ISSUE","SPARE-ISSUE",
AQ1194="Fiber CAmtel","TX ISSUE",
AQ1194="Fiber AOF","TX ISSUE",
AQ1194="Projet OCM (HUAWEI)","TRAVAUX-HUAWEI",
AQ1194="Projet OCM (NOKIA)","TRAVAUX -NOKIA",
AQ1194="ACCESS-ISSUE","ACCESS-ISSUE",
AQ1194="Projet OCM (ZTE, NOKIA, autres projets)","TRAVAUX OCM",
AQ1194="No root CAuse","No root cause",
AQ1194="ODU HS","TX ISSUE",
AQ1194="IP &amp; VLAN","TX ISSUE",
AQ1194="Warehouse HUAWEI","SPARE-ISSUE",
AQ1194="SPARE-HS","SPARE-ISSUE",
AQ1194="Power Telco","RAN ISSUE",AQ1194="no impacts","no impacts"
),"")</f>
        <v>No root cause</v>
      </c>
      <c r="AQ1194" s="126" t="s">
        <v>5344</v>
      </c>
      <c r="AR1194" s="48" t="str" cm="1">
        <f t="array" ref="AR1194">IFERROR(_xlfn.IFS(
AQ1194="MPR ISSUE","ACTIVE",
AQ1194="BSS Hardware Issue","ACTIVE",
AQ1194="Sites strategiques, MLL, Pylone, etc.","PASSIVE",
AQ1194="AKTIVCO DEFAUT GE &amp; POWER Cabinet","PASSIVE",
AQ1194="AKTIVCO Coupure ENEO &amp; Baisse de tension","PASSIVE",
AQ1194="Coupure ENEO &amp; Baisse de tension","PASSIVE",
AQ1194="Defaut GE &amp; POWER Cabinet","PASSIVE",
AQ1194="Sharing","PASSIVE",
AQ1194="Sites strategiques &amp; DataCenter","PASSIVE",
AQ1194="Exclu","Exclu",
AQ1194="SAT","ACTIVE",
AQ1194="SPARE-ISSUE","SPARE-ISSUE",
AQ1194="Fiber CAmtel","ACTIVE",
AQ1194="Fiber AOF","ACTIVE",
AQ1194="Projet OCM (HUAWEI)","PLANNED WORKS",
AQ1194="Projet OCM (NOKIA)","PLANNED WORKS",
AQ1194="ACCESS-ISSUE","ACCESS-ISSUE",
AQ1194="Projet OCM (ZTE, NOKIA, autres projets)","PLANNED WORKS",
AQ1194="No root CAuse","No root cause",
AQ1194="ODU HS","ACTIVE",
AQ1194="IP &amp; VLAN","ACTIVE",
AQ1194="Warehouse HUAWEI","SPARE-ISSUE",
AQ1194="SPARE-HS","SPARE-ISSUE",
AQ1194="Power Telco","ACTIVE", AQ1194="no impacts","no impacts"
),"")</f>
        <v>No root cause</v>
      </c>
      <c r="AS1194" s="92" t="s">
        <v>5537</v>
      </c>
      <c r="AT1194" s="98" t="s">
        <v>1917</v>
      </c>
      <c r="AV1194" s="17" t="s">
        <v>5537</v>
      </c>
      <c r="AW1194" s="7" t="s">
        <v>5537</v>
      </c>
      <c r="AX1194" s="6" t="s">
        <v>5537</v>
      </c>
      <c r="AY1194" s="7"/>
      <c r="AZ1194" s="3" t="s">
        <v>5537</v>
      </c>
      <c r="BA1194" s="18" t="s">
        <v>5537</v>
      </c>
      <c r="BB1194" s="18" t="s">
        <v>5537</v>
      </c>
      <c r="BC1194" s="18" t="s">
        <v>5537</v>
      </c>
      <c r="BD1194" s="18" t="s">
        <v>5537</v>
      </c>
      <c r="BE1194" s="18" t="s">
        <v>5537</v>
      </c>
      <c r="BF1194" s="18" t="s">
        <v>5537</v>
      </c>
      <c r="BG1194" s="18" t="s">
        <v>5537</v>
      </c>
      <c r="BH1194" s="18" t="s">
        <v>5537</v>
      </c>
      <c r="BI1194" s="18" t="s">
        <v>5537</v>
      </c>
      <c r="BJ1194" s="18" t="s">
        <v>5537</v>
      </c>
      <c r="BK1194" s="18" t="s">
        <v>5537</v>
      </c>
      <c r="BL1194" s="9" t="s">
        <v>5537</v>
      </c>
      <c r="BM1194" s="14" t="s">
        <v>5537</v>
      </c>
      <c r="BN1194" s="14" t="s">
        <v>5537</v>
      </c>
      <c r="BO1194" s="14" t="str">
        <f>_xlfn.XLOOKUP(B1194,'[4]cell downs 18042026 17h'!$B:$B,'[4]cell downs 18042026 17h'!$B:$B,"")</f>
        <v/>
      </c>
      <c r="BP1194" s="14" t="str">
        <f>_xlfn.XLOOKUP(B1194,'[5]Cells Huawei 19042026 15h'!$B:$B,'[5]Cells Huawei 19042026 15h'!$B:$B,"")</f>
        <v/>
      </c>
      <c r="BQ1194" s="9" t="str">
        <f>_xlfn.XLOOKUP(B1194,'[6]cells down 19042026 9H40'!$B:$B,'[6]cells down 19042026 9H40'!$B:$B,"")</f>
        <v/>
      </c>
      <c r="BR1194" s="9" t="s">
        <v>1917</v>
      </c>
      <c r="BS1194" s="9" t="s">
        <v>12</v>
      </c>
      <c r="BT1194" s="108"/>
    </row>
    <row r="1195" spans="1:72" s="9" customFormat="1" x14ac:dyDescent="0.35">
      <c r="A1195" s="1" t="s">
        <v>1473</v>
      </c>
      <c r="B1195" s="8" t="s">
        <v>1474</v>
      </c>
      <c r="C1195" s="3" t="str">
        <f>_xlfn.XLOOKUP(B1195,'[1]daily break down'!$D:$D,'[1]daily break down'!$E:$E,"")</f>
        <v>OUEST</v>
      </c>
      <c r="D1195" s="1" t="s">
        <v>11</v>
      </c>
      <c r="E1195" s="1" t="s">
        <v>12</v>
      </c>
      <c r="F1195" s="3" t="s">
        <v>102</v>
      </c>
      <c r="G1195" s="1" t="s">
        <v>1475</v>
      </c>
      <c r="H1195" s="32" t="str">
        <f>_xlfn.XLOOKUP(B1195,[2]CALCULATION!$B:$B,[2]CALCULATION!$H:$H,"")</f>
        <v>Huawei</v>
      </c>
      <c r="I1195" s="28">
        <v>0.67407678500597834</v>
      </c>
      <c r="J1195" s="28">
        <v>8.8372813062696703E-2</v>
      </c>
      <c r="K1195" s="28">
        <v>0</v>
      </c>
      <c r="L1195" s="28">
        <v>0</v>
      </c>
      <c r="M1195" s="28">
        <v>7.7404239897498235E-3</v>
      </c>
      <c r="N1195" s="28">
        <v>7.6512485981628442E-3</v>
      </c>
      <c r="O1195" s="28">
        <v>6.4323101705604211</v>
      </c>
      <c r="P1195" s="28">
        <v>0</v>
      </c>
      <c r="Q1195" s="28">
        <v>7.66908367648024E-3</v>
      </c>
      <c r="R1195" s="28">
        <v>7.8474344596541987E-3</v>
      </c>
      <c r="S1195" s="93">
        <v>0</v>
      </c>
      <c r="T1195" s="93">
        <f>_xlfn.XLOOKUP(B1195,'[3]Nur des jours'!$B:$B,'[3]Nur des jours'!$U:$U,"")</f>
        <v>3.287004933896065E-2</v>
      </c>
      <c r="U1195" s="93">
        <v>7.7582590680672194E-3</v>
      </c>
      <c r="V1195" s="93">
        <v>0</v>
      </c>
      <c r="W1195" s="93">
        <v>3.287004933896065E-2</v>
      </c>
      <c r="X1195" s="93">
        <v>0</v>
      </c>
      <c r="Y1195" s="93">
        <v>0</v>
      </c>
      <c r="Z1195" s="93">
        <v>0</v>
      </c>
      <c r="AA1195" s="93">
        <v>0</v>
      </c>
      <c r="AB1195" s="93">
        <v>0.11102336252578951</v>
      </c>
      <c r="AC1195" s="93">
        <f>_xlfn.XLOOKUP(B1195,'[3]Nur des jours'!$B:$B,'[3]Nur des jours'!$N:$N,"")</f>
        <v>0</v>
      </c>
      <c r="AD1195" s="93">
        <v>0</v>
      </c>
      <c r="AE1195" s="93">
        <v>0</v>
      </c>
      <c r="AF1195" s="93">
        <v>0</v>
      </c>
      <c r="AG1195" s="93"/>
      <c r="AH1195" s="93">
        <v>0</v>
      </c>
      <c r="AI1195" s="93">
        <v>0</v>
      </c>
      <c r="AJ1195" s="93">
        <v>0</v>
      </c>
      <c r="AK1195" s="93">
        <v>0</v>
      </c>
      <c r="AL1195" s="93">
        <v>0</v>
      </c>
      <c r="AM1195" s="49" t="s">
        <v>5559</v>
      </c>
      <c r="AN1195" s="49"/>
      <c r="AO1195" s="48" t="str" cm="1">
        <f t="array" ref="AO1195">IFERROR(_xlfn.IFS(
AQ1195="MPR ISSUE","PDH",
AQ1195="BSS Hardware Issue","BSS",
AQ1195="Sites strategiques, MLL, Pylone, etc.","ENVTECH",
AQ1195="AKTIVCO DEFAUT GE &amp; POWER Cabinet","AKTIVCO",
AQ1195="AKTIVCO Coupure ENEO &amp; Baisse de tension","AKTIVCO GRID ONLY",
AQ1195="Coupure ENEO &amp; Baisse de tension","IHS GRID ONLY",
AQ1195="Defaut GE &amp; POWER Cabinet","IHS",
AQ1195="Sharing","Partners",
AQ1195="Sites strategiques &amp; DataCenter","SST &amp; DC",
AQ1195="Exclu","Exclu",
AQ1195="SAT","SAT",
AQ1195="SPARE-ISSUE","SPARE-ISSUE",
AQ1195="Fiber CAmtel","TRANS_FO_CAMTEL",
AQ1195="Fiber AOF","Fiber AOF",
AQ1195="Projet OCM (HUAWEI)","TRAVAUX-HUAWEI",
AQ1195="Projet OCM (NOKIA)","TRAVAUX-NOKIA",
AQ1195="ACCESS-ISSUE","ACCESS-ISSUE",
AQ1195="Projet OCM (ZTE, NOKIA, autres projets)","TRAVAUX OCM",
AQ1195="No root CAuse","No root cause",
AQ1195="ODU HS","PDH",
AQ1195="IP &amp; VLAN","PDH",
AQ1195="Warehouse HUAWEI","SPARE-ISSUE",
AQ1195="SPARE-HS","SPARE-ISSUE",
AQ1195="Power Telco","BSS",AQ1195="no impacts","no impacts"
),"")</f>
        <v>No root cause</v>
      </c>
      <c r="AP1195" s="48" t="str" cm="1">
        <f t="array" ref="AP1195">IFERROR(_xlfn.IFS(
AQ1195="MPR ISSUE","TX ISSUE",
AQ1195="BSS Hardware Issue","RAN ISSUE",
AQ1195="Sites strategiques, MLL, Pylone, etc.","ENVTECH",
AQ1195="AKTIVCO DEFAUT GE &amp; POWER Cabinet","POWER ISSUE",
AQ1195="AKTIVCO Coupure ENEO &amp; Baisse de tension","POWER ISSUE",
AQ1195="Coupure ENEO &amp; Baisse de tension","POWER ISSUE",
AQ1195="Defaut GE &amp; POWER Cabinet","POWER ISSUE",
AQ1195="Sharing","POWER ISSUE",
AQ1195="Sites strategiques &amp; DataCenter","POWER ISSUE",
AQ1195="Exclu","Exclu",
AQ1195="SAT","TX ISSUE",
AQ1195="SPARE-ISSUE","SPARE-ISSUE",
AQ1195="Fiber CAmtel","TX ISSUE",
AQ1195="Fiber AOF","TX ISSUE",
AQ1195="Projet OCM (HUAWEI)","TRAVAUX-HUAWEI",
AQ1195="Projet OCM (NOKIA)","TRAVAUX -NOKIA",
AQ1195="ACCESS-ISSUE","ACCESS-ISSUE",
AQ1195="Projet OCM (ZTE, NOKIA, autres projets)","TRAVAUX OCM",
AQ1195="No root CAuse","No root cause",
AQ1195="ODU HS","TX ISSUE",
AQ1195="IP &amp; VLAN","TX ISSUE",
AQ1195="Warehouse HUAWEI","SPARE-ISSUE",
AQ1195="SPARE-HS","SPARE-ISSUE",
AQ1195="Power Telco","RAN ISSUE",AQ1195="no impacts","no impacts"
),"")</f>
        <v>No root cause</v>
      </c>
      <c r="AQ1195" s="126" t="s">
        <v>5344</v>
      </c>
      <c r="AR1195" s="48" t="str" cm="1">
        <f t="array" ref="AR1195">IFERROR(_xlfn.IFS(
AQ1195="MPR ISSUE","ACTIVE",
AQ1195="BSS Hardware Issue","ACTIVE",
AQ1195="Sites strategiques, MLL, Pylone, etc.","PASSIVE",
AQ1195="AKTIVCO DEFAUT GE &amp; POWER Cabinet","PASSIVE",
AQ1195="AKTIVCO Coupure ENEO &amp; Baisse de tension","PASSIVE",
AQ1195="Coupure ENEO &amp; Baisse de tension","PASSIVE",
AQ1195="Defaut GE &amp; POWER Cabinet","PASSIVE",
AQ1195="Sharing","PASSIVE",
AQ1195="Sites strategiques &amp; DataCenter","PASSIVE",
AQ1195="Exclu","Exclu",
AQ1195="SAT","ACTIVE",
AQ1195="SPARE-ISSUE","SPARE-ISSUE",
AQ1195="Fiber CAmtel","ACTIVE",
AQ1195="Fiber AOF","ACTIVE",
AQ1195="Projet OCM (HUAWEI)","PLANNED WORKS",
AQ1195="Projet OCM (NOKIA)","PLANNED WORKS",
AQ1195="ACCESS-ISSUE","ACCESS-ISSUE",
AQ1195="Projet OCM (ZTE, NOKIA, autres projets)","PLANNED WORKS",
AQ1195="No root CAuse","No root cause",
AQ1195="ODU HS","ACTIVE",
AQ1195="IP &amp; VLAN","ACTIVE",
AQ1195="Warehouse HUAWEI","SPARE-ISSUE",
AQ1195="SPARE-HS","SPARE-ISSUE",
AQ1195="Power Telco","ACTIVE", AQ1195="no impacts","no impacts"
),"")</f>
        <v>No root cause</v>
      </c>
      <c r="AS1195" s="92" t="s">
        <v>5537</v>
      </c>
      <c r="AT1195" s="98" t="s">
        <v>1474</v>
      </c>
      <c r="AV1195" s="17" t="s">
        <v>5537</v>
      </c>
      <c r="AW1195" s="7" t="s">
        <v>5537</v>
      </c>
      <c r="AX1195" s="6" t="s">
        <v>5537</v>
      </c>
      <c r="AY1195" s="7"/>
      <c r="AZ1195" s="3" t="s">
        <v>5537</v>
      </c>
      <c r="BA1195" s="18" t="s">
        <v>5537</v>
      </c>
      <c r="BB1195" s="18" t="s">
        <v>5537</v>
      </c>
      <c r="BC1195" s="18" t="s">
        <v>5537</v>
      </c>
      <c r="BD1195" s="18" t="s">
        <v>5537</v>
      </c>
      <c r="BE1195" s="18" t="s">
        <v>5537</v>
      </c>
      <c r="BF1195" s="18" t="s">
        <v>5537</v>
      </c>
      <c r="BG1195" s="18" t="s">
        <v>5537</v>
      </c>
      <c r="BH1195" s="18" t="s">
        <v>5537</v>
      </c>
      <c r="BI1195" s="18" t="s">
        <v>5537</v>
      </c>
      <c r="BJ1195" s="18" t="s">
        <v>5537</v>
      </c>
      <c r="BK1195" s="18" t="s">
        <v>5537</v>
      </c>
      <c r="BL1195" s="9" t="s">
        <v>5537</v>
      </c>
      <c r="BM1195" s="14" t="s">
        <v>5537</v>
      </c>
      <c r="BN1195" s="14" t="s">
        <v>5537</v>
      </c>
      <c r="BO1195" s="14" t="str">
        <f>_xlfn.XLOOKUP(B1195,'[4]cell downs 18042026 17h'!$B:$B,'[4]cell downs 18042026 17h'!$B:$B,"")</f>
        <v/>
      </c>
      <c r="BP1195" s="14" t="str">
        <f>_xlfn.XLOOKUP(B1195,'[5]Cells Huawei 19042026 15h'!$B:$B,'[5]Cells Huawei 19042026 15h'!$B:$B,"")</f>
        <v/>
      </c>
      <c r="BQ1195" s="9" t="str">
        <f>_xlfn.XLOOKUP(B1195,'[6]cells down 19042026 9H40'!$B:$B,'[6]cells down 19042026 9H40'!$B:$B,"")</f>
        <v/>
      </c>
      <c r="BR1195" s="9" t="s">
        <v>1474</v>
      </c>
      <c r="BS1195" s="9" t="s">
        <v>12</v>
      </c>
      <c r="BT1195" s="108"/>
    </row>
    <row r="1196" spans="1:72" s="9" customFormat="1" x14ac:dyDescent="0.35">
      <c r="A1196" s="1" t="s">
        <v>2656</v>
      </c>
      <c r="B1196" s="8" t="s">
        <v>2657</v>
      </c>
      <c r="C1196" s="3" t="str">
        <f>_xlfn.XLOOKUP(B1196,'[1]daily break down'!$D:$D,'[1]daily break down'!$E:$E,"")</f>
        <v>Bafoussam</v>
      </c>
      <c r="D1196" s="1" t="s">
        <v>11</v>
      </c>
      <c r="E1196" s="1" t="s">
        <v>12</v>
      </c>
      <c r="F1196" s="3" t="s">
        <v>102</v>
      </c>
      <c r="G1196" s="1" t="s">
        <v>299</v>
      </c>
      <c r="H1196" s="32" t="str">
        <f>_xlfn.XLOOKUP(B1196,[2]CALCULATION!$B:$B,[2]CALCULATION!$H:$H,"")</f>
        <v>Huawei</v>
      </c>
      <c r="I1196" s="28">
        <v>0</v>
      </c>
      <c r="J1196" s="28">
        <v>0</v>
      </c>
      <c r="K1196" s="28">
        <v>0</v>
      </c>
      <c r="L1196" s="28">
        <v>6.9384696932081207</v>
      </c>
      <c r="M1196" s="28">
        <v>0</v>
      </c>
      <c r="N1196" s="28">
        <v>8.9175391586979543E-5</v>
      </c>
      <c r="O1196" s="28">
        <v>0</v>
      </c>
      <c r="P1196" s="28">
        <v>0</v>
      </c>
      <c r="Q1196" s="28">
        <v>0</v>
      </c>
      <c r="R1196" s="28">
        <v>0</v>
      </c>
      <c r="S1196" s="93">
        <v>0</v>
      </c>
      <c r="T1196" s="93">
        <f>_xlfn.XLOOKUP(B1196,'[3]Nur des jours'!$B:$B,'[3]Nur des jours'!$U:$U,"")</f>
        <v>1.9440235365961536E-2</v>
      </c>
      <c r="U1196" s="93">
        <v>0</v>
      </c>
      <c r="V1196" s="93">
        <v>0</v>
      </c>
      <c r="W1196" s="93">
        <v>1.9440235365961536E-2</v>
      </c>
      <c r="X1196" s="93">
        <v>0</v>
      </c>
      <c r="Y1196" s="93">
        <v>0</v>
      </c>
      <c r="Z1196" s="93">
        <v>0</v>
      </c>
      <c r="AA1196" s="93">
        <v>0</v>
      </c>
      <c r="AB1196" s="93">
        <v>9.6844475263459753E-2</v>
      </c>
      <c r="AC1196" s="93">
        <f>_xlfn.XLOOKUP(B1196,'[3]Nur des jours'!$B:$B,'[3]Nur des jours'!$N:$N,"")</f>
        <v>0</v>
      </c>
      <c r="AD1196" s="93">
        <v>0</v>
      </c>
      <c r="AE1196" s="93">
        <v>0</v>
      </c>
      <c r="AF1196" s="93">
        <v>0</v>
      </c>
      <c r="AG1196" s="93"/>
      <c r="AH1196" s="93">
        <v>0</v>
      </c>
      <c r="AI1196" s="93">
        <v>0</v>
      </c>
      <c r="AJ1196" s="93">
        <v>0</v>
      </c>
      <c r="AK1196" s="93">
        <v>0</v>
      </c>
      <c r="AL1196" s="93">
        <v>0</v>
      </c>
      <c r="AM1196" s="49" t="s">
        <v>5559</v>
      </c>
      <c r="AN1196" s="49"/>
      <c r="AO1196" s="48" t="str" cm="1">
        <f t="array" ref="AO1196">IFERROR(_xlfn.IFS(
AQ1196="MPR ISSUE","PDH",
AQ1196="BSS Hardware Issue","BSS",
AQ1196="Sites strategiques, MLL, Pylone, etc.","ENVTECH",
AQ1196="AKTIVCO DEFAUT GE &amp; POWER Cabinet","AKTIVCO",
AQ1196="AKTIVCO Coupure ENEO &amp; Baisse de tension","AKTIVCO GRID ONLY",
AQ1196="Coupure ENEO &amp; Baisse de tension","IHS GRID ONLY",
AQ1196="Defaut GE &amp; POWER Cabinet","IHS",
AQ1196="Sharing","Partners",
AQ1196="Sites strategiques &amp; DataCenter","SST &amp; DC",
AQ1196="Exclu","Exclu",
AQ1196="SAT","SAT",
AQ1196="SPARE-ISSUE","SPARE-ISSUE",
AQ1196="Fiber CAmtel","TRANS_FO_CAMTEL",
AQ1196="Fiber AOF","Fiber AOF",
AQ1196="Projet OCM (HUAWEI)","TRAVAUX-HUAWEI",
AQ1196="Projet OCM (NOKIA)","TRAVAUX-NOKIA",
AQ1196="ACCESS-ISSUE","ACCESS-ISSUE",
AQ1196="Projet OCM (ZTE, NOKIA, autres projets)","TRAVAUX OCM",
AQ1196="No root CAuse","No root cause",
AQ1196="ODU HS","PDH",
AQ1196="IP &amp; VLAN","PDH",
AQ1196="Warehouse HUAWEI","SPARE-ISSUE",
AQ1196="SPARE-HS","SPARE-ISSUE",
AQ1196="Power Telco","BSS",AQ1196="no impacts","no impacts"
),"")</f>
        <v>No root cause</v>
      </c>
      <c r="AP1196" s="48" t="str" cm="1">
        <f t="array" ref="AP1196">IFERROR(_xlfn.IFS(
AQ1196="MPR ISSUE","TX ISSUE",
AQ1196="BSS Hardware Issue","RAN ISSUE",
AQ1196="Sites strategiques, MLL, Pylone, etc.","ENVTECH",
AQ1196="AKTIVCO DEFAUT GE &amp; POWER Cabinet","POWER ISSUE",
AQ1196="AKTIVCO Coupure ENEO &amp; Baisse de tension","POWER ISSUE",
AQ1196="Coupure ENEO &amp; Baisse de tension","POWER ISSUE",
AQ1196="Defaut GE &amp; POWER Cabinet","POWER ISSUE",
AQ1196="Sharing","POWER ISSUE",
AQ1196="Sites strategiques &amp; DataCenter","POWER ISSUE",
AQ1196="Exclu","Exclu",
AQ1196="SAT","TX ISSUE",
AQ1196="SPARE-ISSUE","SPARE-ISSUE",
AQ1196="Fiber CAmtel","TX ISSUE",
AQ1196="Fiber AOF","TX ISSUE",
AQ1196="Projet OCM (HUAWEI)","TRAVAUX-HUAWEI",
AQ1196="Projet OCM (NOKIA)","TRAVAUX -NOKIA",
AQ1196="ACCESS-ISSUE","ACCESS-ISSUE",
AQ1196="Projet OCM (ZTE, NOKIA, autres projets)","TRAVAUX OCM",
AQ1196="No root CAuse","No root cause",
AQ1196="ODU HS","TX ISSUE",
AQ1196="IP &amp; VLAN","TX ISSUE",
AQ1196="Warehouse HUAWEI","SPARE-ISSUE",
AQ1196="SPARE-HS","SPARE-ISSUE",
AQ1196="Power Telco","RAN ISSUE",AQ1196="no impacts","no impacts"
),"")</f>
        <v>No root cause</v>
      </c>
      <c r="AQ1196" s="126" t="s">
        <v>5344</v>
      </c>
      <c r="AR1196" s="48" t="str" cm="1">
        <f t="array" ref="AR1196">IFERROR(_xlfn.IFS(
AQ1196="MPR ISSUE","ACTIVE",
AQ1196="BSS Hardware Issue","ACTIVE",
AQ1196="Sites strategiques, MLL, Pylone, etc.","PASSIVE",
AQ1196="AKTIVCO DEFAUT GE &amp; POWER Cabinet","PASSIVE",
AQ1196="AKTIVCO Coupure ENEO &amp; Baisse de tension","PASSIVE",
AQ1196="Coupure ENEO &amp; Baisse de tension","PASSIVE",
AQ1196="Defaut GE &amp; POWER Cabinet","PASSIVE",
AQ1196="Sharing","PASSIVE",
AQ1196="Sites strategiques &amp; DataCenter","PASSIVE",
AQ1196="Exclu","Exclu",
AQ1196="SAT","ACTIVE",
AQ1196="SPARE-ISSUE","SPARE-ISSUE",
AQ1196="Fiber CAmtel","ACTIVE",
AQ1196="Fiber AOF","ACTIVE",
AQ1196="Projet OCM (HUAWEI)","PLANNED WORKS",
AQ1196="Projet OCM (NOKIA)","PLANNED WORKS",
AQ1196="ACCESS-ISSUE","ACCESS-ISSUE",
AQ1196="Projet OCM (ZTE, NOKIA, autres projets)","PLANNED WORKS",
AQ1196="No root CAuse","No root cause",
AQ1196="ODU HS","ACTIVE",
AQ1196="IP &amp; VLAN","ACTIVE",
AQ1196="Warehouse HUAWEI","SPARE-ISSUE",
AQ1196="SPARE-HS","SPARE-ISSUE",
AQ1196="Power Telco","ACTIVE", AQ1196="no impacts","no impacts"
),"")</f>
        <v>No root cause</v>
      </c>
      <c r="AS1196" s="92" t="s">
        <v>5537</v>
      </c>
      <c r="AT1196" s="98" t="s">
        <v>2657</v>
      </c>
      <c r="AV1196" s="17" t="s">
        <v>5537</v>
      </c>
      <c r="AW1196" s="7" t="s">
        <v>5537</v>
      </c>
      <c r="AX1196" s="6" t="s">
        <v>5537</v>
      </c>
      <c r="AY1196" s="7"/>
      <c r="AZ1196" s="3" t="s">
        <v>5537</v>
      </c>
      <c r="BA1196" s="18" t="s">
        <v>5537</v>
      </c>
      <c r="BB1196" s="18" t="s">
        <v>5537</v>
      </c>
      <c r="BC1196" s="18" t="s">
        <v>5537</v>
      </c>
      <c r="BD1196" s="18" t="s">
        <v>5537</v>
      </c>
      <c r="BE1196" s="18" t="s">
        <v>5537</v>
      </c>
      <c r="BF1196" s="18" t="s">
        <v>5537</v>
      </c>
      <c r="BG1196" s="18" t="s">
        <v>5537</v>
      </c>
      <c r="BH1196" s="18" t="s">
        <v>5537</v>
      </c>
      <c r="BI1196" s="18" t="s">
        <v>5537</v>
      </c>
      <c r="BJ1196" s="18" t="s">
        <v>5537</v>
      </c>
      <c r="BK1196" s="18" t="s">
        <v>5537</v>
      </c>
      <c r="BL1196" s="9" t="s">
        <v>5537</v>
      </c>
      <c r="BM1196" s="14" t="s">
        <v>5537</v>
      </c>
      <c r="BN1196" s="14" t="s">
        <v>5537</v>
      </c>
      <c r="BO1196" s="14" t="str">
        <f>_xlfn.XLOOKUP(B1196,'[4]cell downs 18042026 17h'!$B:$B,'[4]cell downs 18042026 17h'!$B:$B,"")</f>
        <v/>
      </c>
      <c r="BP1196" s="14" t="str">
        <f>_xlfn.XLOOKUP(B1196,'[5]Cells Huawei 19042026 15h'!$B:$B,'[5]Cells Huawei 19042026 15h'!$B:$B,"")</f>
        <v/>
      </c>
      <c r="BQ1196" s="9" t="str">
        <f>_xlfn.XLOOKUP(B1196,'[6]cells down 19042026 9H40'!$B:$B,'[6]cells down 19042026 9H40'!$B:$B,"")</f>
        <v/>
      </c>
      <c r="BR1196" s="9" t="s">
        <v>2657</v>
      </c>
      <c r="BS1196" s="9" t="s">
        <v>318</v>
      </c>
      <c r="BT1196" s="108"/>
    </row>
    <row r="1197" spans="1:72" s="9" customFormat="1" x14ac:dyDescent="0.35">
      <c r="A1197" s="1" t="s">
        <v>2633</v>
      </c>
      <c r="B1197" s="8" t="s">
        <v>2634</v>
      </c>
      <c r="C1197" s="3" t="str">
        <f>_xlfn.XLOOKUP(B1197,'[1]daily break down'!$D:$D,'[1]daily break down'!$E:$E,"")</f>
        <v>Bafoussam</v>
      </c>
      <c r="D1197" s="1" t="s">
        <v>11</v>
      </c>
      <c r="E1197" s="1" t="s">
        <v>12</v>
      </c>
      <c r="F1197" s="3" t="s">
        <v>102</v>
      </c>
      <c r="G1197" s="1" t="s">
        <v>299</v>
      </c>
      <c r="H1197" s="32" t="str">
        <f>_xlfn.XLOOKUP(B1197,[2]CALCULATION!$B:$B,[2]CALCULATION!$H:$H,"")</f>
        <v>Huawei</v>
      </c>
      <c r="I1197" s="28">
        <v>0</v>
      </c>
      <c r="J1197" s="28">
        <v>0</v>
      </c>
      <c r="K1197" s="28">
        <v>0</v>
      </c>
      <c r="L1197" s="28">
        <v>0</v>
      </c>
      <c r="M1197" s="28">
        <v>0</v>
      </c>
      <c r="N1197" s="28">
        <v>0</v>
      </c>
      <c r="O1197" s="28">
        <v>0</v>
      </c>
      <c r="P1197" s="28">
        <v>0</v>
      </c>
      <c r="Q1197" s="28">
        <v>0</v>
      </c>
      <c r="R1197" s="28">
        <v>0</v>
      </c>
      <c r="S1197" s="93">
        <v>0</v>
      </c>
      <c r="T1197" s="93">
        <f>_xlfn.XLOOKUP(B1197,'[3]Nur des jours'!$B:$B,'[3]Nur des jours'!$U:$U,"")</f>
        <v>2.1134567806114151E-2</v>
      </c>
      <c r="U1197" s="93">
        <v>0</v>
      </c>
      <c r="V1197" s="93">
        <v>8.9175391586979543E-5</v>
      </c>
      <c r="W1197" s="93">
        <v>2.1134567806114151E-2</v>
      </c>
      <c r="X1197" s="93">
        <v>0</v>
      </c>
      <c r="Y1197" s="93">
        <v>0</v>
      </c>
      <c r="Z1197" s="93">
        <v>0</v>
      </c>
      <c r="AA1197" s="93">
        <v>0</v>
      </c>
      <c r="AB1197" s="93">
        <v>9.6755299871872785E-2</v>
      </c>
      <c r="AC1197" s="93">
        <f>_xlfn.XLOOKUP(B1197,'[3]Nur des jours'!$B:$B,'[3]Nur des jours'!$N:$N,"")</f>
        <v>0</v>
      </c>
      <c r="AD1197" s="93">
        <v>0</v>
      </c>
      <c r="AE1197" s="93">
        <v>0</v>
      </c>
      <c r="AF1197" s="93">
        <v>0</v>
      </c>
      <c r="AG1197" s="93"/>
      <c r="AH1197" s="93">
        <v>0</v>
      </c>
      <c r="AI1197" s="93">
        <v>0</v>
      </c>
      <c r="AJ1197" s="93">
        <v>0</v>
      </c>
      <c r="AK1197" s="93">
        <v>0</v>
      </c>
      <c r="AL1197" s="93">
        <v>0</v>
      </c>
      <c r="AM1197" s="49" t="s">
        <v>5559</v>
      </c>
      <c r="AN1197" s="49"/>
      <c r="AO1197" s="48" t="str" cm="1">
        <f t="array" ref="AO1197">IFERROR(_xlfn.IFS(
AQ1197="MPR ISSUE","PDH",
AQ1197="BSS Hardware Issue","BSS",
AQ1197="Sites strategiques, MLL, Pylone, etc.","ENVTECH",
AQ1197="AKTIVCO DEFAUT GE &amp; POWER Cabinet","AKTIVCO",
AQ1197="AKTIVCO Coupure ENEO &amp; Baisse de tension","AKTIVCO GRID ONLY",
AQ1197="Coupure ENEO &amp; Baisse de tension","IHS GRID ONLY",
AQ1197="Defaut GE &amp; POWER Cabinet","IHS",
AQ1197="Sharing","Partners",
AQ1197="Sites strategiques &amp; DataCenter","SST &amp; DC",
AQ1197="Exclu","Exclu",
AQ1197="SAT","SAT",
AQ1197="SPARE-ISSUE","SPARE-ISSUE",
AQ1197="Fiber CAmtel","TRANS_FO_CAMTEL",
AQ1197="Fiber AOF","Fiber AOF",
AQ1197="Projet OCM (HUAWEI)","TRAVAUX-HUAWEI",
AQ1197="Projet OCM (NOKIA)","TRAVAUX-NOKIA",
AQ1197="ACCESS-ISSUE","ACCESS-ISSUE",
AQ1197="Projet OCM (ZTE, NOKIA, autres projets)","TRAVAUX OCM",
AQ1197="No root CAuse","No root cause",
AQ1197="ODU HS","PDH",
AQ1197="IP &amp; VLAN","PDH",
AQ1197="Warehouse HUAWEI","SPARE-ISSUE",
AQ1197="SPARE-HS","SPARE-ISSUE",
AQ1197="Power Telco","BSS",AQ1197="no impacts","no impacts"
),"")</f>
        <v>No root cause</v>
      </c>
      <c r="AP1197" s="48" t="str" cm="1">
        <f t="array" ref="AP1197">IFERROR(_xlfn.IFS(
AQ1197="MPR ISSUE","TX ISSUE",
AQ1197="BSS Hardware Issue","RAN ISSUE",
AQ1197="Sites strategiques, MLL, Pylone, etc.","ENVTECH",
AQ1197="AKTIVCO DEFAUT GE &amp; POWER Cabinet","POWER ISSUE",
AQ1197="AKTIVCO Coupure ENEO &amp; Baisse de tension","POWER ISSUE",
AQ1197="Coupure ENEO &amp; Baisse de tension","POWER ISSUE",
AQ1197="Defaut GE &amp; POWER Cabinet","POWER ISSUE",
AQ1197="Sharing","POWER ISSUE",
AQ1197="Sites strategiques &amp; DataCenter","POWER ISSUE",
AQ1197="Exclu","Exclu",
AQ1197="SAT","TX ISSUE",
AQ1197="SPARE-ISSUE","SPARE-ISSUE",
AQ1197="Fiber CAmtel","TX ISSUE",
AQ1197="Fiber AOF","TX ISSUE",
AQ1197="Projet OCM (HUAWEI)","TRAVAUX-HUAWEI",
AQ1197="Projet OCM (NOKIA)","TRAVAUX -NOKIA",
AQ1197="ACCESS-ISSUE","ACCESS-ISSUE",
AQ1197="Projet OCM (ZTE, NOKIA, autres projets)","TRAVAUX OCM",
AQ1197="No root CAuse","No root cause",
AQ1197="ODU HS","TX ISSUE",
AQ1197="IP &amp; VLAN","TX ISSUE",
AQ1197="Warehouse HUAWEI","SPARE-ISSUE",
AQ1197="SPARE-HS","SPARE-ISSUE",
AQ1197="Power Telco","RAN ISSUE",AQ1197="no impacts","no impacts"
),"")</f>
        <v>No root cause</v>
      </c>
      <c r="AQ1197" s="126" t="s">
        <v>5344</v>
      </c>
      <c r="AR1197" s="48" t="str" cm="1">
        <f t="array" ref="AR1197">IFERROR(_xlfn.IFS(
AQ1197="MPR ISSUE","ACTIVE",
AQ1197="BSS Hardware Issue","ACTIVE",
AQ1197="Sites strategiques, MLL, Pylone, etc.","PASSIVE",
AQ1197="AKTIVCO DEFAUT GE &amp; POWER Cabinet","PASSIVE",
AQ1197="AKTIVCO Coupure ENEO &amp; Baisse de tension","PASSIVE",
AQ1197="Coupure ENEO &amp; Baisse de tension","PASSIVE",
AQ1197="Defaut GE &amp; POWER Cabinet","PASSIVE",
AQ1197="Sharing","PASSIVE",
AQ1197="Sites strategiques &amp; DataCenter","PASSIVE",
AQ1197="Exclu","Exclu",
AQ1197="SAT","ACTIVE",
AQ1197="SPARE-ISSUE","SPARE-ISSUE",
AQ1197="Fiber CAmtel","ACTIVE",
AQ1197="Fiber AOF","ACTIVE",
AQ1197="Projet OCM (HUAWEI)","PLANNED WORKS",
AQ1197="Projet OCM (NOKIA)","PLANNED WORKS",
AQ1197="ACCESS-ISSUE","ACCESS-ISSUE",
AQ1197="Projet OCM (ZTE, NOKIA, autres projets)","PLANNED WORKS",
AQ1197="No root CAuse","No root cause",
AQ1197="ODU HS","ACTIVE",
AQ1197="IP &amp; VLAN","ACTIVE",
AQ1197="Warehouse HUAWEI","SPARE-ISSUE",
AQ1197="SPARE-HS","SPARE-ISSUE",
AQ1197="Power Telco","ACTIVE", AQ1197="no impacts","no impacts"
),"")</f>
        <v>No root cause</v>
      </c>
      <c r="AS1197" s="92" t="s">
        <v>5537</v>
      </c>
      <c r="AT1197" s="98" t="s">
        <v>2634</v>
      </c>
      <c r="AV1197" s="17" t="s">
        <v>5537</v>
      </c>
      <c r="AW1197" s="7" t="s">
        <v>5537</v>
      </c>
      <c r="AX1197" s="6" t="s">
        <v>5537</v>
      </c>
      <c r="AY1197" s="7"/>
      <c r="AZ1197" s="3" t="s">
        <v>5537</v>
      </c>
      <c r="BA1197" s="18" t="s">
        <v>5537</v>
      </c>
      <c r="BB1197" s="18" t="s">
        <v>5537</v>
      </c>
      <c r="BC1197" s="18" t="s">
        <v>5537</v>
      </c>
      <c r="BD1197" s="18" t="s">
        <v>5537</v>
      </c>
      <c r="BE1197" s="18" t="s">
        <v>5537</v>
      </c>
      <c r="BF1197" s="18" t="s">
        <v>5537</v>
      </c>
      <c r="BG1197" s="18" t="s">
        <v>5537</v>
      </c>
      <c r="BH1197" s="18" t="s">
        <v>5537</v>
      </c>
      <c r="BI1197" s="18" t="s">
        <v>5537</v>
      </c>
      <c r="BJ1197" s="18" t="s">
        <v>5537</v>
      </c>
      <c r="BK1197" s="18" t="s">
        <v>5537</v>
      </c>
      <c r="BL1197" s="9" t="s">
        <v>5537</v>
      </c>
      <c r="BM1197" s="14" t="s">
        <v>5537</v>
      </c>
      <c r="BN1197" s="14" t="s">
        <v>5537</v>
      </c>
      <c r="BO1197" s="14" t="str">
        <f>_xlfn.XLOOKUP(B1197,'[4]cell downs 18042026 17h'!$B:$B,'[4]cell downs 18042026 17h'!$B:$B,"")</f>
        <v/>
      </c>
      <c r="BP1197" s="14" t="str">
        <f>_xlfn.XLOOKUP(B1197,'[5]Cells Huawei 19042026 15h'!$B:$B,'[5]Cells Huawei 19042026 15h'!$B:$B,"")</f>
        <v/>
      </c>
      <c r="BQ1197" s="9" t="str">
        <f>_xlfn.XLOOKUP(B1197,'[6]cells down 19042026 9H40'!$B:$B,'[6]cells down 19042026 9H40'!$B:$B,"")</f>
        <v/>
      </c>
      <c r="BR1197" s="9" t="s">
        <v>2634</v>
      </c>
      <c r="BS1197" s="9" t="s">
        <v>5537</v>
      </c>
      <c r="BT1197" s="108"/>
    </row>
    <row r="1198" spans="1:72" s="9" customFormat="1" x14ac:dyDescent="0.35">
      <c r="A1198" s="1" t="s">
        <v>2650</v>
      </c>
      <c r="B1198" s="8" t="s">
        <v>2651</v>
      </c>
      <c r="C1198" s="3" t="str">
        <f>_xlfn.XLOOKUP(B1198,'[1]daily break down'!$D:$D,'[1]daily break down'!$E:$E,"")</f>
        <v>Bafoussam</v>
      </c>
      <c r="D1198" s="1" t="s">
        <v>11</v>
      </c>
      <c r="E1198" s="1" t="s">
        <v>12</v>
      </c>
      <c r="F1198" s="3" t="s">
        <v>102</v>
      </c>
      <c r="G1198" s="1" t="s">
        <v>299</v>
      </c>
      <c r="H1198" s="32" t="str">
        <f>_xlfn.XLOOKUP(B1198,[2]CALCULATION!$B:$B,[2]CALCULATION!$H:$H,"")</f>
        <v>Huawei</v>
      </c>
      <c r="I1198" s="28">
        <v>0</v>
      </c>
      <c r="J1198" s="28">
        <v>0</v>
      </c>
      <c r="K1198" s="28">
        <v>0</v>
      </c>
      <c r="L1198" s="28">
        <v>0</v>
      </c>
      <c r="M1198" s="28">
        <v>0</v>
      </c>
      <c r="N1198" s="28">
        <v>0</v>
      </c>
      <c r="O1198" s="28">
        <v>0</v>
      </c>
      <c r="P1198" s="28">
        <v>0</v>
      </c>
      <c r="Q1198" s="28">
        <v>0</v>
      </c>
      <c r="R1198" s="28">
        <v>0</v>
      </c>
      <c r="S1198" s="93">
        <v>1.8635873333846986</v>
      </c>
      <c r="T1198" s="93">
        <f>_xlfn.XLOOKUP(B1198,'[3]Nur des jours'!$B:$B,'[3]Nur des jours'!$U:$U,"")</f>
        <v>2.7466020608789693E-2</v>
      </c>
      <c r="U1198" s="93">
        <v>0</v>
      </c>
      <c r="V1198" s="93">
        <v>0</v>
      </c>
      <c r="W1198" s="93">
        <v>2.7466020608789693E-2</v>
      </c>
      <c r="X1198" s="93">
        <v>0</v>
      </c>
      <c r="Y1198" s="93">
        <v>0</v>
      </c>
      <c r="Z1198" s="93">
        <v>0</v>
      </c>
      <c r="AA1198" s="93">
        <v>0</v>
      </c>
      <c r="AB1198" s="93">
        <v>9.6666124480285817E-2</v>
      </c>
      <c r="AC1198" s="93">
        <f>_xlfn.XLOOKUP(B1198,'[3]Nur des jours'!$B:$B,'[3]Nur des jours'!$N:$N,"")</f>
        <v>0</v>
      </c>
      <c r="AD1198" s="93">
        <v>0</v>
      </c>
      <c r="AE1198" s="93">
        <v>0</v>
      </c>
      <c r="AF1198" s="93">
        <v>0</v>
      </c>
      <c r="AG1198" s="93"/>
      <c r="AH1198" s="93">
        <v>0</v>
      </c>
      <c r="AI1198" s="93">
        <v>0</v>
      </c>
      <c r="AJ1198" s="93">
        <v>0</v>
      </c>
      <c r="AK1198" s="93">
        <v>0</v>
      </c>
      <c r="AL1198" s="93">
        <v>0</v>
      </c>
      <c r="AM1198" s="49" t="s">
        <v>5559</v>
      </c>
      <c r="AN1198" s="49"/>
      <c r="AO1198" s="48" t="str" cm="1">
        <f t="array" ref="AO1198">IFERROR(_xlfn.IFS(
AQ1198="MPR ISSUE","PDH",
AQ1198="BSS Hardware Issue","BSS",
AQ1198="Sites strategiques, MLL, Pylone, etc.","ENVTECH",
AQ1198="AKTIVCO DEFAUT GE &amp; POWER Cabinet","AKTIVCO",
AQ1198="AKTIVCO Coupure ENEO &amp; Baisse de tension","AKTIVCO GRID ONLY",
AQ1198="Coupure ENEO &amp; Baisse de tension","IHS GRID ONLY",
AQ1198="Defaut GE &amp; POWER Cabinet","IHS",
AQ1198="Sharing","Partners",
AQ1198="Sites strategiques &amp; DataCenter","SST &amp; DC",
AQ1198="Exclu","Exclu",
AQ1198="SAT","SAT",
AQ1198="SPARE-ISSUE","SPARE-ISSUE",
AQ1198="Fiber CAmtel","TRANS_FO_CAMTEL",
AQ1198="Fiber AOF","Fiber AOF",
AQ1198="Projet OCM (HUAWEI)","TRAVAUX-HUAWEI",
AQ1198="Projet OCM (NOKIA)","TRAVAUX-NOKIA",
AQ1198="ACCESS-ISSUE","ACCESS-ISSUE",
AQ1198="Projet OCM (ZTE, NOKIA, autres projets)","TRAVAUX OCM",
AQ1198="No root CAuse","No root cause",
AQ1198="ODU HS","PDH",
AQ1198="IP &amp; VLAN","PDH",
AQ1198="Warehouse HUAWEI","SPARE-ISSUE",
AQ1198="SPARE-HS","SPARE-ISSUE",
AQ1198="Power Telco","BSS",AQ1198="no impacts","no impacts"
),"")</f>
        <v>No root cause</v>
      </c>
      <c r="AP1198" s="48" t="str" cm="1">
        <f t="array" ref="AP1198">IFERROR(_xlfn.IFS(
AQ1198="MPR ISSUE","TX ISSUE",
AQ1198="BSS Hardware Issue","RAN ISSUE",
AQ1198="Sites strategiques, MLL, Pylone, etc.","ENVTECH",
AQ1198="AKTIVCO DEFAUT GE &amp; POWER Cabinet","POWER ISSUE",
AQ1198="AKTIVCO Coupure ENEO &amp; Baisse de tension","POWER ISSUE",
AQ1198="Coupure ENEO &amp; Baisse de tension","POWER ISSUE",
AQ1198="Defaut GE &amp; POWER Cabinet","POWER ISSUE",
AQ1198="Sharing","POWER ISSUE",
AQ1198="Sites strategiques &amp; DataCenter","POWER ISSUE",
AQ1198="Exclu","Exclu",
AQ1198="SAT","TX ISSUE",
AQ1198="SPARE-ISSUE","SPARE-ISSUE",
AQ1198="Fiber CAmtel","TX ISSUE",
AQ1198="Fiber AOF","TX ISSUE",
AQ1198="Projet OCM (HUAWEI)","TRAVAUX-HUAWEI",
AQ1198="Projet OCM (NOKIA)","TRAVAUX -NOKIA",
AQ1198="ACCESS-ISSUE","ACCESS-ISSUE",
AQ1198="Projet OCM (ZTE, NOKIA, autres projets)","TRAVAUX OCM",
AQ1198="No root CAuse","No root cause",
AQ1198="ODU HS","TX ISSUE",
AQ1198="IP &amp; VLAN","TX ISSUE",
AQ1198="Warehouse HUAWEI","SPARE-ISSUE",
AQ1198="SPARE-HS","SPARE-ISSUE",
AQ1198="Power Telco","RAN ISSUE",AQ1198="no impacts","no impacts"
),"")</f>
        <v>No root cause</v>
      </c>
      <c r="AQ1198" s="126" t="s">
        <v>5344</v>
      </c>
      <c r="AR1198" s="48" t="str" cm="1">
        <f t="array" ref="AR1198">IFERROR(_xlfn.IFS(
AQ1198="MPR ISSUE","ACTIVE",
AQ1198="BSS Hardware Issue","ACTIVE",
AQ1198="Sites strategiques, MLL, Pylone, etc.","PASSIVE",
AQ1198="AKTIVCO DEFAUT GE &amp; POWER Cabinet","PASSIVE",
AQ1198="AKTIVCO Coupure ENEO &amp; Baisse de tension","PASSIVE",
AQ1198="Coupure ENEO &amp; Baisse de tension","PASSIVE",
AQ1198="Defaut GE &amp; POWER Cabinet","PASSIVE",
AQ1198="Sharing","PASSIVE",
AQ1198="Sites strategiques &amp; DataCenter","PASSIVE",
AQ1198="Exclu","Exclu",
AQ1198="SAT","ACTIVE",
AQ1198="SPARE-ISSUE","SPARE-ISSUE",
AQ1198="Fiber CAmtel","ACTIVE",
AQ1198="Fiber AOF","ACTIVE",
AQ1198="Projet OCM (HUAWEI)","PLANNED WORKS",
AQ1198="Projet OCM (NOKIA)","PLANNED WORKS",
AQ1198="ACCESS-ISSUE","ACCESS-ISSUE",
AQ1198="Projet OCM (ZTE, NOKIA, autres projets)","PLANNED WORKS",
AQ1198="No root CAuse","No root cause",
AQ1198="ODU HS","ACTIVE",
AQ1198="IP &amp; VLAN","ACTIVE",
AQ1198="Warehouse HUAWEI","SPARE-ISSUE",
AQ1198="SPARE-HS","SPARE-ISSUE",
AQ1198="Power Telco","ACTIVE", AQ1198="no impacts","no impacts"
),"")</f>
        <v>No root cause</v>
      </c>
      <c r="AS1198" s="92" t="s">
        <v>5537</v>
      </c>
      <c r="AT1198" s="98" t="s">
        <v>2651</v>
      </c>
      <c r="AV1198" s="17" t="s">
        <v>5537</v>
      </c>
      <c r="AW1198" s="7" t="s">
        <v>5537</v>
      </c>
      <c r="AX1198" s="6" t="s">
        <v>5537</v>
      </c>
      <c r="AY1198" s="7"/>
      <c r="AZ1198" s="3" t="s">
        <v>5537</v>
      </c>
      <c r="BA1198" s="18" t="s">
        <v>5537</v>
      </c>
      <c r="BB1198" s="18" t="s">
        <v>5537</v>
      </c>
      <c r="BC1198" s="18" t="s">
        <v>5537</v>
      </c>
      <c r="BD1198" s="18" t="s">
        <v>5537</v>
      </c>
      <c r="BE1198" s="18" t="s">
        <v>5537</v>
      </c>
      <c r="BF1198" s="18" t="s">
        <v>5537</v>
      </c>
      <c r="BG1198" s="18" t="s">
        <v>5537</v>
      </c>
      <c r="BH1198" s="18" t="s">
        <v>5537</v>
      </c>
      <c r="BI1198" s="18" t="s">
        <v>5537</v>
      </c>
      <c r="BJ1198" s="18" t="s">
        <v>5537</v>
      </c>
      <c r="BK1198" s="18" t="s">
        <v>5537</v>
      </c>
      <c r="BL1198" s="9" t="s">
        <v>5537</v>
      </c>
      <c r="BM1198" s="14" t="s">
        <v>5537</v>
      </c>
      <c r="BN1198" s="14" t="s">
        <v>5537</v>
      </c>
      <c r="BO1198" s="14" t="str">
        <f>_xlfn.XLOOKUP(B1198,'[4]cell downs 18042026 17h'!$B:$B,'[4]cell downs 18042026 17h'!$B:$B,"")</f>
        <v/>
      </c>
      <c r="BP1198" s="14" t="str">
        <f>_xlfn.XLOOKUP(B1198,'[5]Cells Huawei 19042026 15h'!$B:$B,'[5]Cells Huawei 19042026 15h'!$B:$B,"")</f>
        <v/>
      </c>
      <c r="BQ1198" s="9" t="str">
        <f>_xlfn.XLOOKUP(B1198,'[6]cells down 19042026 9H40'!$B:$B,'[6]cells down 19042026 9H40'!$B:$B,"")</f>
        <v/>
      </c>
      <c r="BR1198" s="9" t="s">
        <v>2651</v>
      </c>
      <c r="BS1198" s="9" t="s">
        <v>594</v>
      </c>
      <c r="BT1198" s="108"/>
    </row>
    <row r="1199" spans="1:72" s="9" customFormat="1" x14ac:dyDescent="0.35">
      <c r="A1199" s="1" t="s">
        <v>2654</v>
      </c>
      <c r="B1199" s="8" t="s">
        <v>2655</v>
      </c>
      <c r="C1199" s="3" t="str">
        <f>_xlfn.XLOOKUP(B1199,'[1]daily break down'!$D:$D,'[1]daily break down'!$E:$E,"")</f>
        <v>Bafoussam</v>
      </c>
      <c r="D1199" s="1" t="s">
        <v>11</v>
      </c>
      <c r="E1199" s="1" t="s">
        <v>12</v>
      </c>
      <c r="F1199" s="3" t="s">
        <v>102</v>
      </c>
      <c r="G1199" s="1" t="s">
        <v>299</v>
      </c>
      <c r="H1199" s="32" t="str">
        <f>_xlfn.XLOOKUP(B1199,[2]CALCULATION!$B:$B,[2]CALCULATION!$H:$H,"")</f>
        <v>Huawei</v>
      </c>
      <c r="I1199" s="28">
        <v>0</v>
      </c>
      <c r="J1199" s="28">
        <v>0</v>
      </c>
      <c r="K1199" s="28">
        <v>0</v>
      </c>
      <c r="L1199" s="28">
        <v>0</v>
      </c>
      <c r="M1199" s="28">
        <v>0</v>
      </c>
      <c r="N1199" s="28">
        <v>0</v>
      </c>
      <c r="O1199" s="28">
        <v>0</v>
      </c>
      <c r="P1199" s="28">
        <v>0</v>
      </c>
      <c r="Q1199" s="28">
        <v>0</v>
      </c>
      <c r="R1199" s="28">
        <v>0</v>
      </c>
      <c r="S1199" s="93">
        <v>0</v>
      </c>
      <c r="T1199" s="93">
        <f>_xlfn.XLOOKUP(B1199,'[3]Nur des jours'!$B:$B,'[3]Nur des jours'!$U:$U,"")</f>
        <v>2.6895298102633029E-2</v>
      </c>
      <c r="U1199" s="93">
        <v>0</v>
      </c>
      <c r="V1199" s="93">
        <v>0</v>
      </c>
      <c r="W1199" s="93">
        <v>2.6895298102633029E-2</v>
      </c>
      <c r="X1199" s="93">
        <v>0</v>
      </c>
      <c r="Y1199" s="93">
        <v>0</v>
      </c>
      <c r="Z1199" s="93">
        <v>0</v>
      </c>
      <c r="AA1199" s="93">
        <v>0</v>
      </c>
      <c r="AB1199" s="93">
        <v>9.5685195172829057E-2</v>
      </c>
      <c r="AC1199" s="93">
        <f>_xlfn.XLOOKUP(B1199,'[3]Nur des jours'!$B:$B,'[3]Nur des jours'!$N:$N,"")</f>
        <v>0</v>
      </c>
      <c r="AD1199" s="93">
        <v>0</v>
      </c>
      <c r="AE1199" s="93">
        <v>0</v>
      </c>
      <c r="AF1199" s="93">
        <v>0</v>
      </c>
      <c r="AG1199" s="93"/>
      <c r="AH1199" s="93">
        <v>0</v>
      </c>
      <c r="AI1199" s="93">
        <v>0</v>
      </c>
      <c r="AJ1199" s="93">
        <v>0</v>
      </c>
      <c r="AK1199" s="93">
        <v>0</v>
      </c>
      <c r="AL1199" s="93">
        <v>0</v>
      </c>
      <c r="AM1199" s="49" t="s">
        <v>5559</v>
      </c>
      <c r="AN1199" s="49"/>
      <c r="AO1199" s="48" t="str" cm="1">
        <f t="array" ref="AO1199">IFERROR(_xlfn.IFS(
AQ1199="MPR ISSUE","PDH",
AQ1199="BSS Hardware Issue","BSS",
AQ1199="Sites strategiques, MLL, Pylone, etc.","ENVTECH",
AQ1199="AKTIVCO DEFAUT GE &amp; POWER Cabinet","AKTIVCO",
AQ1199="AKTIVCO Coupure ENEO &amp; Baisse de tension","AKTIVCO GRID ONLY",
AQ1199="Coupure ENEO &amp; Baisse de tension","IHS GRID ONLY",
AQ1199="Defaut GE &amp; POWER Cabinet","IHS",
AQ1199="Sharing","Partners",
AQ1199="Sites strategiques &amp; DataCenter","SST &amp; DC",
AQ1199="Exclu","Exclu",
AQ1199="SAT","SAT",
AQ1199="SPARE-ISSUE","SPARE-ISSUE",
AQ1199="Fiber CAmtel","TRANS_FO_CAMTEL",
AQ1199="Fiber AOF","Fiber AOF",
AQ1199="Projet OCM (HUAWEI)","TRAVAUX-HUAWEI",
AQ1199="Projet OCM (NOKIA)","TRAVAUX-NOKIA",
AQ1199="ACCESS-ISSUE","ACCESS-ISSUE",
AQ1199="Projet OCM (ZTE, NOKIA, autres projets)","TRAVAUX OCM",
AQ1199="No root CAuse","No root cause",
AQ1199="ODU HS","PDH",
AQ1199="IP &amp; VLAN","PDH",
AQ1199="Warehouse HUAWEI","SPARE-ISSUE",
AQ1199="SPARE-HS","SPARE-ISSUE",
AQ1199="Power Telco","BSS",AQ1199="no impacts","no impacts"
),"")</f>
        <v>No root cause</v>
      </c>
      <c r="AP1199" s="48" t="str" cm="1">
        <f t="array" ref="AP1199">IFERROR(_xlfn.IFS(
AQ1199="MPR ISSUE","TX ISSUE",
AQ1199="BSS Hardware Issue","RAN ISSUE",
AQ1199="Sites strategiques, MLL, Pylone, etc.","ENVTECH",
AQ1199="AKTIVCO DEFAUT GE &amp; POWER Cabinet","POWER ISSUE",
AQ1199="AKTIVCO Coupure ENEO &amp; Baisse de tension","POWER ISSUE",
AQ1199="Coupure ENEO &amp; Baisse de tension","POWER ISSUE",
AQ1199="Defaut GE &amp; POWER Cabinet","POWER ISSUE",
AQ1199="Sharing","POWER ISSUE",
AQ1199="Sites strategiques &amp; DataCenter","POWER ISSUE",
AQ1199="Exclu","Exclu",
AQ1199="SAT","TX ISSUE",
AQ1199="SPARE-ISSUE","SPARE-ISSUE",
AQ1199="Fiber CAmtel","TX ISSUE",
AQ1199="Fiber AOF","TX ISSUE",
AQ1199="Projet OCM (HUAWEI)","TRAVAUX-HUAWEI",
AQ1199="Projet OCM (NOKIA)","TRAVAUX -NOKIA",
AQ1199="ACCESS-ISSUE","ACCESS-ISSUE",
AQ1199="Projet OCM (ZTE, NOKIA, autres projets)","TRAVAUX OCM",
AQ1199="No root CAuse","No root cause",
AQ1199="ODU HS","TX ISSUE",
AQ1199="IP &amp; VLAN","TX ISSUE",
AQ1199="Warehouse HUAWEI","SPARE-ISSUE",
AQ1199="SPARE-HS","SPARE-ISSUE",
AQ1199="Power Telco","RAN ISSUE",AQ1199="no impacts","no impacts"
),"")</f>
        <v>No root cause</v>
      </c>
      <c r="AQ1199" s="126" t="s">
        <v>5344</v>
      </c>
      <c r="AR1199" s="48" t="str" cm="1">
        <f t="array" ref="AR1199">IFERROR(_xlfn.IFS(
AQ1199="MPR ISSUE","ACTIVE",
AQ1199="BSS Hardware Issue","ACTIVE",
AQ1199="Sites strategiques, MLL, Pylone, etc.","PASSIVE",
AQ1199="AKTIVCO DEFAUT GE &amp; POWER Cabinet","PASSIVE",
AQ1199="AKTIVCO Coupure ENEO &amp; Baisse de tension","PASSIVE",
AQ1199="Coupure ENEO &amp; Baisse de tension","PASSIVE",
AQ1199="Defaut GE &amp; POWER Cabinet","PASSIVE",
AQ1199="Sharing","PASSIVE",
AQ1199="Sites strategiques &amp; DataCenter","PASSIVE",
AQ1199="Exclu","Exclu",
AQ1199="SAT","ACTIVE",
AQ1199="SPARE-ISSUE","SPARE-ISSUE",
AQ1199="Fiber CAmtel","ACTIVE",
AQ1199="Fiber AOF","ACTIVE",
AQ1199="Projet OCM (HUAWEI)","PLANNED WORKS",
AQ1199="Projet OCM (NOKIA)","PLANNED WORKS",
AQ1199="ACCESS-ISSUE","ACCESS-ISSUE",
AQ1199="Projet OCM (ZTE, NOKIA, autres projets)","PLANNED WORKS",
AQ1199="No root CAuse","No root cause",
AQ1199="ODU HS","ACTIVE",
AQ1199="IP &amp; VLAN","ACTIVE",
AQ1199="Warehouse HUAWEI","SPARE-ISSUE",
AQ1199="SPARE-HS","SPARE-ISSUE",
AQ1199="Power Telco","ACTIVE", AQ1199="no impacts","no impacts"
),"")</f>
        <v>No root cause</v>
      </c>
      <c r="AS1199" s="92" t="s">
        <v>5537</v>
      </c>
      <c r="AT1199" s="98" t="s">
        <v>2655</v>
      </c>
      <c r="AV1199" s="17" t="s">
        <v>5537</v>
      </c>
      <c r="AW1199" s="7" t="s">
        <v>5537</v>
      </c>
      <c r="AX1199" s="6" t="s">
        <v>5537</v>
      </c>
      <c r="AY1199" s="7"/>
      <c r="AZ1199" s="3" t="s">
        <v>5537</v>
      </c>
      <c r="BA1199" s="18" t="s">
        <v>5537</v>
      </c>
      <c r="BB1199" s="18" t="s">
        <v>5537</v>
      </c>
      <c r="BC1199" s="18" t="s">
        <v>5537</v>
      </c>
      <c r="BD1199" s="18" t="s">
        <v>5537</v>
      </c>
      <c r="BE1199" s="18" t="s">
        <v>5537</v>
      </c>
      <c r="BF1199" s="18" t="s">
        <v>5537</v>
      </c>
      <c r="BG1199" s="18" t="s">
        <v>5537</v>
      </c>
      <c r="BH1199" s="18" t="s">
        <v>5537</v>
      </c>
      <c r="BI1199" s="18" t="s">
        <v>5537</v>
      </c>
      <c r="BJ1199" s="18" t="s">
        <v>5537</v>
      </c>
      <c r="BK1199" s="18" t="s">
        <v>5537</v>
      </c>
      <c r="BL1199" s="9" t="s">
        <v>5537</v>
      </c>
      <c r="BM1199" s="14" t="s">
        <v>5537</v>
      </c>
      <c r="BN1199" s="14" t="s">
        <v>5537</v>
      </c>
      <c r="BO1199" s="14" t="str">
        <f>_xlfn.XLOOKUP(B1199,'[4]cell downs 18042026 17h'!$B:$B,'[4]cell downs 18042026 17h'!$B:$B,"")</f>
        <v/>
      </c>
      <c r="BP1199" s="14" t="str">
        <f>_xlfn.XLOOKUP(B1199,'[5]Cells Huawei 19042026 15h'!$B:$B,'[5]Cells Huawei 19042026 15h'!$B:$B,"")</f>
        <v/>
      </c>
      <c r="BQ1199" s="9" t="str">
        <f>_xlfn.XLOOKUP(B1199,'[6]cells down 19042026 9H40'!$B:$B,'[6]cells down 19042026 9H40'!$B:$B,"")</f>
        <v/>
      </c>
      <c r="BR1199" s="9" t="s">
        <v>2655</v>
      </c>
      <c r="BS1199" s="9" t="s">
        <v>5537</v>
      </c>
      <c r="BT1199" s="108"/>
    </row>
    <row r="1200" spans="1:72" s="9" customFormat="1" x14ac:dyDescent="0.35">
      <c r="A1200" s="1" t="s">
        <v>2530</v>
      </c>
      <c r="B1200" s="8" t="s">
        <v>2531</v>
      </c>
      <c r="C1200" s="3" t="str">
        <f>_xlfn.XLOOKUP(B1200,'[1]daily break down'!$D:$D,'[1]daily break down'!$E:$E,"")</f>
        <v>Bafoussam</v>
      </c>
      <c r="D1200" s="1" t="s">
        <v>11</v>
      </c>
      <c r="E1200" s="1" t="s">
        <v>12</v>
      </c>
      <c r="F1200" s="3" t="s">
        <v>102</v>
      </c>
      <c r="G1200" s="1" t="s">
        <v>299</v>
      </c>
      <c r="H1200" s="32" t="str">
        <f>_xlfn.XLOOKUP(B1200,[2]CALCULATION!$B:$B,[2]CALCULATION!$H:$H,"")</f>
        <v>Huawei</v>
      </c>
      <c r="I1200" s="28">
        <v>0</v>
      </c>
      <c r="J1200" s="28">
        <v>0</v>
      </c>
      <c r="K1200" s="28">
        <v>0</v>
      </c>
      <c r="L1200" s="28">
        <v>0</v>
      </c>
      <c r="M1200" s="28">
        <v>0</v>
      </c>
      <c r="N1200" s="28">
        <v>0</v>
      </c>
      <c r="O1200" s="28">
        <v>0</v>
      </c>
      <c r="P1200" s="28">
        <v>0</v>
      </c>
      <c r="Q1200" s="28">
        <v>0</v>
      </c>
      <c r="R1200" s="28">
        <v>0</v>
      </c>
      <c r="S1200" s="93">
        <v>0</v>
      </c>
      <c r="T1200" s="93">
        <f>_xlfn.XLOOKUP(B1200,'[3]Nur des jours'!$B:$B,'[3]Nur des jours'!$U:$U,"")</f>
        <v>2.5914368795176255E-2</v>
      </c>
      <c r="U1200" s="93">
        <v>0</v>
      </c>
      <c r="V1200" s="93">
        <v>0</v>
      </c>
      <c r="W1200" s="93">
        <v>2.5914368795176251E-2</v>
      </c>
      <c r="X1200" s="93">
        <v>0</v>
      </c>
      <c r="Y1200" s="93">
        <v>0</v>
      </c>
      <c r="Z1200" s="93">
        <v>0</v>
      </c>
      <c r="AA1200" s="93">
        <v>0</v>
      </c>
      <c r="AB1200" s="93">
        <v>9.5417668998068098E-2</v>
      </c>
      <c r="AC1200" s="93">
        <f>_xlfn.XLOOKUP(B1200,'[3]Nur des jours'!$B:$B,'[3]Nur des jours'!$N:$N,"")</f>
        <v>0</v>
      </c>
      <c r="AD1200" s="93">
        <v>0</v>
      </c>
      <c r="AE1200" s="93">
        <v>0</v>
      </c>
      <c r="AF1200" s="93">
        <v>0</v>
      </c>
      <c r="AG1200" s="93"/>
      <c r="AH1200" s="93">
        <v>0</v>
      </c>
      <c r="AI1200" s="93">
        <v>0</v>
      </c>
      <c r="AJ1200" s="93">
        <v>0</v>
      </c>
      <c r="AK1200" s="93">
        <v>0</v>
      </c>
      <c r="AL1200" s="93">
        <v>0</v>
      </c>
      <c r="AM1200" s="49" t="s">
        <v>5559</v>
      </c>
      <c r="AN1200" s="49"/>
      <c r="AO1200" s="48" t="str" cm="1">
        <f t="array" ref="AO1200">IFERROR(_xlfn.IFS(
AQ1200="MPR ISSUE","PDH",
AQ1200="BSS Hardware Issue","BSS",
AQ1200="Sites strategiques, MLL, Pylone, etc.","ENVTECH",
AQ1200="AKTIVCO DEFAUT GE &amp; POWER Cabinet","AKTIVCO",
AQ1200="AKTIVCO Coupure ENEO &amp; Baisse de tension","AKTIVCO GRID ONLY",
AQ1200="Coupure ENEO &amp; Baisse de tension","IHS GRID ONLY",
AQ1200="Defaut GE &amp; POWER Cabinet","IHS",
AQ1200="Sharing","Partners",
AQ1200="Sites strategiques &amp; DataCenter","SST &amp; DC",
AQ1200="Exclu","Exclu",
AQ1200="SAT","SAT",
AQ1200="SPARE-ISSUE","SPARE-ISSUE",
AQ1200="Fiber CAmtel","TRANS_FO_CAMTEL",
AQ1200="Fiber AOF","Fiber AOF",
AQ1200="Projet OCM (HUAWEI)","TRAVAUX-HUAWEI",
AQ1200="Projet OCM (NOKIA)","TRAVAUX-NOKIA",
AQ1200="ACCESS-ISSUE","ACCESS-ISSUE",
AQ1200="Projet OCM (ZTE, NOKIA, autres projets)","TRAVAUX OCM",
AQ1200="No root CAuse","No root cause",
AQ1200="ODU HS","PDH",
AQ1200="IP &amp; VLAN","PDH",
AQ1200="Warehouse HUAWEI","SPARE-ISSUE",
AQ1200="SPARE-HS","SPARE-ISSUE",
AQ1200="Power Telco","BSS",AQ1200="no impacts","no impacts"
),"")</f>
        <v>No root cause</v>
      </c>
      <c r="AP1200" s="48" t="str" cm="1">
        <f t="array" ref="AP1200">IFERROR(_xlfn.IFS(
AQ1200="MPR ISSUE","TX ISSUE",
AQ1200="BSS Hardware Issue","RAN ISSUE",
AQ1200="Sites strategiques, MLL, Pylone, etc.","ENVTECH",
AQ1200="AKTIVCO DEFAUT GE &amp; POWER Cabinet","POWER ISSUE",
AQ1200="AKTIVCO Coupure ENEO &amp; Baisse de tension","POWER ISSUE",
AQ1200="Coupure ENEO &amp; Baisse de tension","POWER ISSUE",
AQ1200="Defaut GE &amp; POWER Cabinet","POWER ISSUE",
AQ1200="Sharing","POWER ISSUE",
AQ1200="Sites strategiques &amp; DataCenter","POWER ISSUE",
AQ1200="Exclu","Exclu",
AQ1200="SAT","TX ISSUE",
AQ1200="SPARE-ISSUE","SPARE-ISSUE",
AQ1200="Fiber CAmtel","TX ISSUE",
AQ1200="Fiber AOF","TX ISSUE",
AQ1200="Projet OCM (HUAWEI)","TRAVAUX-HUAWEI",
AQ1200="Projet OCM (NOKIA)","TRAVAUX -NOKIA",
AQ1200="ACCESS-ISSUE","ACCESS-ISSUE",
AQ1200="Projet OCM (ZTE, NOKIA, autres projets)","TRAVAUX OCM",
AQ1200="No root CAuse","No root cause",
AQ1200="ODU HS","TX ISSUE",
AQ1200="IP &amp; VLAN","TX ISSUE",
AQ1200="Warehouse HUAWEI","SPARE-ISSUE",
AQ1200="SPARE-HS","SPARE-ISSUE",
AQ1200="Power Telco","RAN ISSUE",AQ1200="no impacts","no impacts"
),"")</f>
        <v>No root cause</v>
      </c>
      <c r="AQ1200" s="126" t="s">
        <v>5344</v>
      </c>
      <c r="AR1200" s="48" t="str" cm="1">
        <f t="array" ref="AR1200">IFERROR(_xlfn.IFS(
AQ1200="MPR ISSUE","ACTIVE",
AQ1200="BSS Hardware Issue","ACTIVE",
AQ1200="Sites strategiques, MLL, Pylone, etc.","PASSIVE",
AQ1200="AKTIVCO DEFAUT GE &amp; POWER Cabinet","PASSIVE",
AQ1200="AKTIVCO Coupure ENEO &amp; Baisse de tension","PASSIVE",
AQ1200="Coupure ENEO &amp; Baisse de tension","PASSIVE",
AQ1200="Defaut GE &amp; POWER Cabinet","PASSIVE",
AQ1200="Sharing","PASSIVE",
AQ1200="Sites strategiques &amp; DataCenter","PASSIVE",
AQ1200="Exclu","Exclu",
AQ1200="SAT","ACTIVE",
AQ1200="SPARE-ISSUE","SPARE-ISSUE",
AQ1200="Fiber CAmtel","ACTIVE",
AQ1200="Fiber AOF","ACTIVE",
AQ1200="Projet OCM (HUAWEI)","PLANNED WORKS",
AQ1200="Projet OCM (NOKIA)","PLANNED WORKS",
AQ1200="ACCESS-ISSUE","ACCESS-ISSUE",
AQ1200="Projet OCM (ZTE, NOKIA, autres projets)","PLANNED WORKS",
AQ1200="No root CAuse","No root cause",
AQ1200="ODU HS","ACTIVE",
AQ1200="IP &amp; VLAN","ACTIVE",
AQ1200="Warehouse HUAWEI","SPARE-ISSUE",
AQ1200="SPARE-HS","SPARE-ISSUE",
AQ1200="Power Telco","ACTIVE", AQ1200="no impacts","no impacts"
),"")</f>
        <v>No root cause</v>
      </c>
      <c r="AS1200" s="92" t="s">
        <v>5537</v>
      </c>
      <c r="AT1200" s="98" t="s">
        <v>2531</v>
      </c>
      <c r="AV1200" s="17" t="s">
        <v>5537</v>
      </c>
      <c r="AW1200" s="7" t="s">
        <v>5537</v>
      </c>
      <c r="AX1200" s="6" t="s">
        <v>5537</v>
      </c>
      <c r="AY1200" s="7"/>
      <c r="AZ1200" s="3" t="s">
        <v>5537</v>
      </c>
      <c r="BA1200" s="18" t="s">
        <v>5537</v>
      </c>
      <c r="BB1200" s="18" t="s">
        <v>5537</v>
      </c>
      <c r="BC1200" s="18" t="s">
        <v>5537</v>
      </c>
      <c r="BD1200" s="18" t="s">
        <v>5537</v>
      </c>
      <c r="BE1200" s="18" t="s">
        <v>5537</v>
      </c>
      <c r="BF1200" s="18" t="s">
        <v>5537</v>
      </c>
      <c r="BG1200" s="18" t="s">
        <v>5537</v>
      </c>
      <c r="BH1200" s="18" t="s">
        <v>5537</v>
      </c>
      <c r="BI1200" s="18" t="s">
        <v>5537</v>
      </c>
      <c r="BJ1200" s="18" t="s">
        <v>5537</v>
      </c>
      <c r="BK1200" s="18" t="s">
        <v>5537</v>
      </c>
      <c r="BL1200" s="9" t="s">
        <v>5537</v>
      </c>
      <c r="BM1200" s="14" t="s">
        <v>5537</v>
      </c>
      <c r="BN1200" s="14" t="s">
        <v>5537</v>
      </c>
      <c r="BO1200" s="14" t="str">
        <f>_xlfn.XLOOKUP(B1200,'[4]cell downs 18042026 17h'!$B:$B,'[4]cell downs 18042026 17h'!$B:$B,"")</f>
        <v/>
      </c>
      <c r="BP1200" s="14" t="str">
        <f>_xlfn.XLOOKUP(B1200,'[5]Cells Huawei 19042026 15h'!$B:$B,'[5]Cells Huawei 19042026 15h'!$B:$B,"")</f>
        <v/>
      </c>
      <c r="BQ1200" s="9" t="str">
        <f>_xlfn.XLOOKUP(B1200,'[6]cells down 19042026 9H40'!$B:$B,'[6]cells down 19042026 9H40'!$B:$B,"")</f>
        <v/>
      </c>
      <c r="BR1200" s="9" t="s">
        <v>2531</v>
      </c>
      <c r="BS1200" s="9" t="s">
        <v>12</v>
      </c>
      <c r="BT1200" s="108"/>
    </row>
    <row r="1201" spans="1:72" s="9" customFormat="1" x14ac:dyDescent="0.35">
      <c r="A1201" s="1" t="s">
        <v>2658</v>
      </c>
      <c r="B1201" s="8" t="s">
        <v>2659</v>
      </c>
      <c r="C1201" s="3" t="str">
        <f>_xlfn.XLOOKUP(B1201,'[1]daily break down'!$D:$D,'[1]daily break down'!$E:$E,"")</f>
        <v>Bafoussam</v>
      </c>
      <c r="D1201" s="1" t="s">
        <v>11</v>
      </c>
      <c r="E1201" s="1" t="s">
        <v>12</v>
      </c>
      <c r="F1201" s="3" t="s">
        <v>102</v>
      </c>
      <c r="G1201" s="1" t="s">
        <v>299</v>
      </c>
      <c r="H1201" s="32" t="str">
        <f>_xlfn.XLOOKUP(B1201,[2]CALCULATION!$B:$B,[2]CALCULATION!$H:$H,"")</f>
        <v>Huawei</v>
      </c>
      <c r="I1201" s="28">
        <v>0</v>
      </c>
      <c r="J1201" s="28">
        <v>0</v>
      </c>
      <c r="K1201" s="28">
        <v>0</v>
      </c>
      <c r="L1201" s="28">
        <v>0</v>
      </c>
      <c r="M1201" s="28">
        <v>0</v>
      </c>
      <c r="N1201" s="28">
        <v>0</v>
      </c>
      <c r="O1201" s="28">
        <v>0</v>
      </c>
      <c r="P1201" s="28">
        <v>0</v>
      </c>
      <c r="Q1201" s="28">
        <v>0</v>
      </c>
      <c r="R1201" s="28">
        <v>0</v>
      </c>
      <c r="S1201" s="93">
        <v>0</v>
      </c>
      <c r="T1201" s="93">
        <f>_xlfn.XLOOKUP(B1201,'[3]Nur des jours'!$B:$B,'[3]Nur des jours'!$U:$U,"")</f>
        <v>2.0278484046879149E-2</v>
      </c>
      <c r="U1201" s="93">
        <v>0</v>
      </c>
      <c r="V1201" s="93">
        <v>0</v>
      </c>
      <c r="W1201" s="93">
        <v>2.0278484046879149E-2</v>
      </c>
      <c r="X1201" s="93">
        <v>0</v>
      </c>
      <c r="Y1201" s="93">
        <v>0</v>
      </c>
      <c r="Z1201" s="93">
        <v>0</v>
      </c>
      <c r="AA1201" s="93">
        <v>0</v>
      </c>
      <c r="AB1201" s="93">
        <v>9.4793441256959238E-2</v>
      </c>
      <c r="AC1201" s="93">
        <f>_xlfn.XLOOKUP(B1201,'[3]Nur des jours'!$B:$B,'[3]Nur des jours'!$N:$N,"")</f>
        <v>0</v>
      </c>
      <c r="AD1201" s="93">
        <v>0</v>
      </c>
      <c r="AE1201" s="93">
        <v>0</v>
      </c>
      <c r="AF1201" s="93">
        <v>0</v>
      </c>
      <c r="AG1201" s="93"/>
      <c r="AH1201" s="93">
        <v>0</v>
      </c>
      <c r="AI1201" s="93">
        <v>0</v>
      </c>
      <c r="AJ1201" s="93">
        <v>0</v>
      </c>
      <c r="AK1201" s="93">
        <v>0</v>
      </c>
      <c r="AL1201" s="93">
        <v>0</v>
      </c>
      <c r="AM1201" s="49" t="s">
        <v>5559</v>
      </c>
      <c r="AN1201" s="49"/>
      <c r="AO1201" s="48" t="str" cm="1">
        <f t="array" ref="AO1201">IFERROR(_xlfn.IFS(
AQ1201="MPR ISSUE","PDH",
AQ1201="BSS Hardware Issue","BSS",
AQ1201="Sites strategiques, MLL, Pylone, etc.","ENVTECH",
AQ1201="AKTIVCO DEFAUT GE &amp; POWER Cabinet","AKTIVCO",
AQ1201="AKTIVCO Coupure ENEO &amp; Baisse de tension","AKTIVCO GRID ONLY",
AQ1201="Coupure ENEO &amp; Baisse de tension","IHS GRID ONLY",
AQ1201="Defaut GE &amp; POWER Cabinet","IHS",
AQ1201="Sharing","Partners",
AQ1201="Sites strategiques &amp; DataCenter","SST &amp; DC",
AQ1201="Exclu","Exclu",
AQ1201="SAT","SAT",
AQ1201="SPARE-ISSUE","SPARE-ISSUE",
AQ1201="Fiber CAmtel","TRANS_FO_CAMTEL",
AQ1201="Fiber AOF","Fiber AOF",
AQ1201="Projet OCM (HUAWEI)","TRAVAUX-HUAWEI",
AQ1201="Projet OCM (NOKIA)","TRAVAUX-NOKIA",
AQ1201="ACCESS-ISSUE","ACCESS-ISSUE",
AQ1201="Projet OCM (ZTE, NOKIA, autres projets)","TRAVAUX OCM",
AQ1201="No root CAuse","No root cause",
AQ1201="ODU HS","PDH",
AQ1201="IP &amp; VLAN","PDH",
AQ1201="Warehouse HUAWEI","SPARE-ISSUE",
AQ1201="SPARE-HS","SPARE-ISSUE",
AQ1201="Power Telco","BSS",AQ1201="no impacts","no impacts"
),"")</f>
        <v>No root cause</v>
      </c>
      <c r="AP1201" s="48" t="str" cm="1">
        <f t="array" ref="AP1201">IFERROR(_xlfn.IFS(
AQ1201="MPR ISSUE","TX ISSUE",
AQ1201="BSS Hardware Issue","RAN ISSUE",
AQ1201="Sites strategiques, MLL, Pylone, etc.","ENVTECH",
AQ1201="AKTIVCO DEFAUT GE &amp; POWER Cabinet","POWER ISSUE",
AQ1201="AKTIVCO Coupure ENEO &amp; Baisse de tension","POWER ISSUE",
AQ1201="Coupure ENEO &amp; Baisse de tension","POWER ISSUE",
AQ1201="Defaut GE &amp; POWER Cabinet","POWER ISSUE",
AQ1201="Sharing","POWER ISSUE",
AQ1201="Sites strategiques &amp; DataCenter","POWER ISSUE",
AQ1201="Exclu","Exclu",
AQ1201="SAT","TX ISSUE",
AQ1201="SPARE-ISSUE","SPARE-ISSUE",
AQ1201="Fiber CAmtel","TX ISSUE",
AQ1201="Fiber AOF","TX ISSUE",
AQ1201="Projet OCM (HUAWEI)","TRAVAUX-HUAWEI",
AQ1201="Projet OCM (NOKIA)","TRAVAUX -NOKIA",
AQ1201="ACCESS-ISSUE","ACCESS-ISSUE",
AQ1201="Projet OCM (ZTE, NOKIA, autres projets)","TRAVAUX OCM",
AQ1201="No root CAuse","No root cause",
AQ1201="ODU HS","TX ISSUE",
AQ1201="IP &amp; VLAN","TX ISSUE",
AQ1201="Warehouse HUAWEI","SPARE-ISSUE",
AQ1201="SPARE-HS","SPARE-ISSUE",
AQ1201="Power Telco","RAN ISSUE",AQ1201="no impacts","no impacts"
),"")</f>
        <v>No root cause</v>
      </c>
      <c r="AQ1201" s="126" t="s">
        <v>5344</v>
      </c>
      <c r="AR1201" s="48" t="str" cm="1">
        <f t="array" ref="AR1201">IFERROR(_xlfn.IFS(
AQ1201="MPR ISSUE","ACTIVE",
AQ1201="BSS Hardware Issue","ACTIVE",
AQ1201="Sites strategiques, MLL, Pylone, etc.","PASSIVE",
AQ1201="AKTIVCO DEFAUT GE &amp; POWER Cabinet","PASSIVE",
AQ1201="AKTIVCO Coupure ENEO &amp; Baisse de tension","PASSIVE",
AQ1201="Coupure ENEO &amp; Baisse de tension","PASSIVE",
AQ1201="Defaut GE &amp; POWER Cabinet","PASSIVE",
AQ1201="Sharing","PASSIVE",
AQ1201="Sites strategiques &amp; DataCenter","PASSIVE",
AQ1201="Exclu","Exclu",
AQ1201="SAT","ACTIVE",
AQ1201="SPARE-ISSUE","SPARE-ISSUE",
AQ1201="Fiber CAmtel","ACTIVE",
AQ1201="Fiber AOF","ACTIVE",
AQ1201="Projet OCM (HUAWEI)","PLANNED WORKS",
AQ1201="Projet OCM (NOKIA)","PLANNED WORKS",
AQ1201="ACCESS-ISSUE","ACCESS-ISSUE",
AQ1201="Projet OCM (ZTE, NOKIA, autres projets)","PLANNED WORKS",
AQ1201="No root CAuse","No root cause",
AQ1201="ODU HS","ACTIVE",
AQ1201="IP &amp; VLAN","ACTIVE",
AQ1201="Warehouse HUAWEI","SPARE-ISSUE",
AQ1201="SPARE-HS","SPARE-ISSUE",
AQ1201="Power Telco","ACTIVE", AQ1201="no impacts","no impacts"
),"")</f>
        <v>No root cause</v>
      </c>
      <c r="AS1201" s="92" t="s">
        <v>5537</v>
      </c>
      <c r="AT1201" s="98" t="s">
        <v>2659</v>
      </c>
      <c r="AV1201" s="17" t="s">
        <v>5537</v>
      </c>
      <c r="AW1201" s="7" t="s">
        <v>5537</v>
      </c>
      <c r="AX1201" s="6" t="s">
        <v>5537</v>
      </c>
      <c r="AY1201" s="7"/>
      <c r="AZ1201" s="3" t="s">
        <v>5537</v>
      </c>
      <c r="BA1201" s="18" t="s">
        <v>5537</v>
      </c>
      <c r="BB1201" s="18" t="s">
        <v>5537</v>
      </c>
      <c r="BC1201" s="18" t="s">
        <v>5537</v>
      </c>
      <c r="BD1201" s="18" t="s">
        <v>5537</v>
      </c>
      <c r="BE1201" s="18" t="s">
        <v>5537</v>
      </c>
      <c r="BF1201" s="18" t="s">
        <v>5537</v>
      </c>
      <c r="BG1201" s="18" t="s">
        <v>5537</v>
      </c>
      <c r="BH1201" s="18" t="s">
        <v>5537</v>
      </c>
      <c r="BI1201" s="18" t="s">
        <v>5537</v>
      </c>
      <c r="BJ1201" s="18" t="s">
        <v>5537</v>
      </c>
      <c r="BK1201" s="18" t="s">
        <v>5537</v>
      </c>
      <c r="BL1201" s="9" t="s">
        <v>5537</v>
      </c>
      <c r="BM1201" s="14" t="s">
        <v>5537</v>
      </c>
      <c r="BN1201" s="14" t="s">
        <v>5537</v>
      </c>
      <c r="BO1201" s="14" t="str">
        <f>_xlfn.XLOOKUP(B1201,'[4]cell downs 18042026 17h'!$B:$B,'[4]cell downs 18042026 17h'!$B:$B,"")</f>
        <v/>
      </c>
      <c r="BP1201" s="14" t="str">
        <f>_xlfn.XLOOKUP(B1201,'[5]Cells Huawei 19042026 15h'!$B:$B,'[5]Cells Huawei 19042026 15h'!$B:$B,"")</f>
        <v/>
      </c>
      <c r="BQ1201" s="9" t="str">
        <f>_xlfn.XLOOKUP(B1201,'[6]cells down 19042026 9H40'!$B:$B,'[6]cells down 19042026 9H40'!$B:$B,"")</f>
        <v/>
      </c>
      <c r="BR1201" s="9" t="s">
        <v>2659</v>
      </c>
      <c r="BS1201" s="9" t="s">
        <v>12</v>
      </c>
      <c r="BT1201" s="108"/>
    </row>
    <row r="1202" spans="1:72" s="9" customFormat="1" x14ac:dyDescent="0.35">
      <c r="A1202" s="1" t="s">
        <v>1119</v>
      </c>
      <c r="B1202" s="8" t="s">
        <v>1120</v>
      </c>
      <c r="C1202" s="3" t="str">
        <f>_xlfn.XLOOKUP(B1202,'[1]daily break down'!$D:$D,'[1]daily break down'!$E:$E,"")</f>
        <v>Bafoussam</v>
      </c>
      <c r="D1202" s="1" t="s">
        <v>11</v>
      </c>
      <c r="E1202" s="1" t="s">
        <v>12</v>
      </c>
      <c r="F1202" s="3" t="s">
        <v>102</v>
      </c>
      <c r="G1202" s="1" t="s">
        <v>299</v>
      </c>
      <c r="H1202" s="32" t="str">
        <f>_xlfn.XLOOKUP(B1202,[2]CALCULATION!$B:$B,[2]CALCULATION!$H:$H,"")</f>
        <v>Huawei</v>
      </c>
      <c r="I1202" s="28">
        <v>0.11450120279768171</v>
      </c>
      <c r="J1202" s="28">
        <v>0.16078323103132411</v>
      </c>
      <c r="K1202" s="28">
        <v>7.8545684909811578E-2</v>
      </c>
      <c r="L1202" s="28">
        <v>5.3059357994252827E-2</v>
      </c>
      <c r="M1202" s="28">
        <v>0</v>
      </c>
      <c r="N1202" s="28">
        <v>0.10335427884930927</v>
      </c>
      <c r="O1202" s="28">
        <v>0</v>
      </c>
      <c r="P1202" s="28">
        <v>6.0229059477845966E-2</v>
      </c>
      <c r="Q1202" s="28">
        <v>0.96864093849608901</v>
      </c>
      <c r="R1202" s="28">
        <v>0</v>
      </c>
      <c r="S1202" s="93">
        <v>0.45254727722560373</v>
      </c>
      <c r="T1202" s="93">
        <f>_xlfn.XLOOKUP(B1202,'[3]Nur des jours'!$B:$B,'[3]Nur des jours'!$U:$U,"")</f>
        <v>2.6485091301332923E-2</v>
      </c>
      <c r="U1202" s="93">
        <v>0</v>
      </c>
      <c r="V1202" s="93">
        <v>0</v>
      </c>
      <c r="W1202" s="93">
        <v>2.6485091301332923E-2</v>
      </c>
      <c r="X1202" s="93">
        <v>0</v>
      </c>
      <c r="Y1202" s="93">
        <v>0</v>
      </c>
      <c r="Z1202" s="93">
        <v>0</v>
      </c>
      <c r="AA1202" s="93">
        <v>0</v>
      </c>
      <c r="AB1202" s="93">
        <v>9.1761477943001934E-2</v>
      </c>
      <c r="AC1202" s="93">
        <f>_xlfn.XLOOKUP(B1202,'[3]Nur des jours'!$B:$B,'[3]Nur des jours'!$N:$N,"")</f>
        <v>0</v>
      </c>
      <c r="AD1202" s="93">
        <v>0</v>
      </c>
      <c r="AE1202" s="93">
        <v>0</v>
      </c>
      <c r="AF1202" s="93">
        <v>0</v>
      </c>
      <c r="AG1202" s="93"/>
      <c r="AH1202" s="93">
        <v>0</v>
      </c>
      <c r="AI1202" s="93">
        <v>0</v>
      </c>
      <c r="AJ1202" s="93">
        <v>0</v>
      </c>
      <c r="AK1202" s="93">
        <v>0</v>
      </c>
      <c r="AL1202" s="93">
        <v>0</v>
      </c>
      <c r="AM1202" s="49" t="s">
        <v>5559</v>
      </c>
      <c r="AN1202" s="49"/>
      <c r="AO1202" s="48" t="str" cm="1">
        <f t="array" ref="AO1202">IFERROR(_xlfn.IFS(
AQ1202="MPR ISSUE","PDH",
AQ1202="BSS Hardware Issue","BSS",
AQ1202="Sites strategiques, MLL, Pylone, etc.","ENVTECH",
AQ1202="AKTIVCO DEFAUT GE &amp; POWER Cabinet","AKTIVCO",
AQ1202="AKTIVCO Coupure ENEO &amp; Baisse de tension","AKTIVCO GRID ONLY",
AQ1202="Coupure ENEO &amp; Baisse de tension","IHS GRID ONLY",
AQ1202="Defaut GE &amp; POWER Cabinet","IHS",
AQ1202="Sharing","Partners",
AQ1202="Sites strategiques &amp; DataCenter","SST &amp; DC",
AQ1202="Exclu","Exclu",
AQ1202="SAT","SAT",
AQ1202="SPARE-ISSUE","SPARE-ISSUE",
AQ1202="Fiber CAmtel","TRANS_FO_CAMTEL",
AQ1202="Fiber AOF","Fiber AOF",
AQ1202="Projet OCM (HUAWEI)","TRAVAUX-HUAWEI",
AQ1202="Projet OCM (NOKIA)","TRAVAUX-NOKIA",
AQ1202="ACCESS-ISSUE","ACCESS-ISSUE",
AQ1202="Projet OCM (ZTE, NOKIA, autres projets)","TRAVAUX OCM",
AQ1202="No root CAuse","No root cause",
AQ1202="ODU HS","PDH",
AQ1202="IP &amp; VLAN","PDH",
AQ1202="Warehouse HUAWEI","SPARE-ISSUE",
AQ1202="SPARE-HS","SPARE-ISSUE",
AQ1202="Power Telco","BSS",AQ1202="no impacts","no impacts"
),"")</f>
        <v>No root cause</v>
      </c>
      <c r="AP1202" s="48" t="str" cm="1">
        <f t="array" ref="AP1202">IFERROR(_xlfn.IFS(
AQ1202="MPR ISSUE","TX ISSUE",
AQ1202="BSS Hardware Issue","RAN ISSUE",
AQ1202="Sites strategiques, MLL, Pylone, etc.","ENVTECH",
AQ1202="AKTIVCO DEFAUT GE &amp; POWER Cabinet","POWER ISSUE",
AQ1202="AKTIVCO Coupure ENEO &amp; Baisse de tension","POWER ISSUE",
AQ1202="Coupure ENEO &amp; Baisse de tension","POWER ISSUE",
AQ1202="Defaut GE &amp; POWER Cabinet","POWER ISSUE",
AQ1202="Sharing","POWER ISSUE",
AQ1202="Sites strategiques &amp; DataCenter","POWER ISSUE",
AQ1202="Exclu","Exclu",
AQ1202="SAT","TX ISSUE",
AQ1202="SPARE-ISSUE","SPARE-ISSUE",
AQ1202="Fiber CAmtel","TX ISSUE",
AQ1202="Fiber AOF","TX ISSUE",
AQ1202="Projet OCM (HUAWEI)","TRAVAUX-HUAWEI",
AQ1202="Projet OCM (NOKIA)","TRAVAUX -NOKIA",
AQ1202="ACCESS-ISSUE","ACCESS-ISSUE",
AQ1202="Projet OCM (ZTE, NOKIA, autres projets)","TRAVAUX OCM",
AQ1202="No root CAuse","No root cause",
AQ1202="ODU HS","TX ISSUE",
AQ1202="IP &amp; VLAN","TX ISSUE",
AQ1202="Warehouse HUAWEI","SPARE-ISSUE",
AQ1202="SPARE-HS","SPARE-ISSUE",
AQ1202="Power Telco","RAN ISSUE",AQ1202="no impacts","no impacts"
),"")</f>
        <v>No root cause</v>
      </c>
      <c r="AQ1202" s="126" t="s">
        <v>5344</v>
      </c>
      <c r="AR1202" s="48" t="str" cm="1">
        <f t="array" ref="AR1202">IFERROR(_xlfn.IFS(
AQ1202="MPR ISSUE","ACTIVE",
AQ1202="BSS Hardware Issue","ACTIVE",
AQ1202="Sites strategiques, MLL, Pylone, etc.","PASSIVE",
AQ1202="AKTIVCO DEFAUT GE &amp; POWER Cabinet","PASSIVE",
AQ1202="AKTIVCO Coupure ENEO &amp; Baisse de tension","PASSIVE",
AQ1202="Coupure ENEO &amp; Baisse de tension","PASSIVE",
AQ1202="Defaut GE &amp; POWER Cabinet","PASSIVE",
AQ1202="Sharing","PASSIVE",
AQ1202="Sites strategiques &amp; DataCenter","PASSIVE",
AQ1202="Exclu","Exclu",
AQ1202="SAT","ACTIVE",
AQ1202="SPARE-ISSUE","SPARE-ISSUE",
AQ1202="Fiber CAmtel","ACTIVE",
AQ1202="Fiber AOF","ACTIVE",
AQ1202="Projet OCM (HUAWEI)","PLANNED WORKS",
AQ1202="Projet OCM (NOKIA)","PLANNED WORKS",
AQ1202="ACCESS-ISSUE","ACCESS-ISSUE",
AQ1202="Projet OCM (ZTE, NOKIA, autres projets)","PLANNED WORKS",
AQ1202="No root CAuse","No root cause",
AQ1202="ODU HS","ACTIVE",
AQ1202="IP &amp; VLAN","ACTIVE",
AQ1202="Warehouse HUAWEI","SPARE-ISSUE",
AQ1202="SPARE-HS","SPARE-ISSUE",
AQ1202="Power Telco","ACTIVE", AQ1202="no impacts","no impacts"
),"")</f>
        <v>No root cause</v>
      </c>
      <c r="AS1202" s="92" t="s">
        <v>5537</v>
      </c>
      <c r="AT1202" s="98" t="s">
        <v>1120</v>
      </c>
      <c r="AV1202" s="17" t="s">
        <v>5537</v>
      </c>
      <c r="AW1202" s="7" t="s">
        <v>5537</v>
      </c>
      <c r="AX1202" s="6" t="s">
        <v>5537</v>
      </c>
      <c r="AY1202" s="7"/>
      <c r="AZ1202" s="3" t="s">
        <v>5537</v>
      </c>
      <c r="BA1202" s="18" t="s">
        <v>5537</v>
      </c>
      <c r="BB1202" s="18" t="s">
        <v>5537</v>
      </c>
      <c r="BC1202" s="18" t="s">
        <v>5537</v>
      </c>
      <c r="BD1202" s="18" t="s">
        <v>5537</v>
      </c>
      <c r="BE1202" s="18" t="s">
        <v>5537</v>
      </c>
      <c r="BF1202" s="18" t="s">
        <v>5537</v>
      </c>
      <c r="BG1202" s="18" t="s">
        <v>5537</v>
      </c>
      <c r="BH1202" s="18" t="s">
        <v>5537</v>
      </c>
      <c r="BI1202" s="18" t="s">
        <v>5537</v>
      </c>
      <c r="BJ1202" s="18" t="s">
        <v>5537</v>
      </c>
      <c r="BK1202" s="18" t="s">
        <v>5537</v>
      </c>
      <c r="BL1202" s="9" t="s">
        <v>5537</v>
      </c>
      <c r="BM1202" s="14" t="s">
        <v>5537</v>
      </c>
      <c r="BN1202" s="14" t="s">
        <v>5537</v>
      </c>
      <c r="BO1202" s="14" t="str">
        <f>_xlfn.XLOOKUP(B1202,'[4]cell downs 18042026 17h'!$B:$B,'[4]cell downs 18042026 17h'!$B:$B,"")</f>
        <v/>
      </c>
      <c r="BP1202" s="14" t="str">
        <f>_xlfn.XLOOKUP(B1202,'[5]Cells Huawei 19042026 15h'!$B:$B,'[5]Cells Huawei 19042026 15h'!$B:$B,"")</f>
        <v/>
      </c>
      <c r="BQ1202" s="9" t="str">
        <f>_xlfn.XLOOKUP(B1202,'[6]cells down 19042026 9H40'!$B:$B,'[6]cells down 19042026 9H40'!$B:$B,"")</f>
        <v/>
      </c>
      <c r="BR1202" s="9" t="s">
        <v>1120</v>
      </c>
      <c r="BS1202" s="9" t="s">
        <v>12</v>
      </c>
      <c r="BT1202" s="108"/>
    </row>
    <row r="1203" spans="1:72" s="9" customFormat="1" x14ac:dyDescent="0.35">
      <c r="A1203" s="1" t="s">
        <v>2652</v>
      </c>
      <c r="B1203" s="8" t="s">
        <v>2653</v>
      </c>
      <c r="C1203" s="3" t="str">
        <f>_xlfn.XLOOKUP(B1203,'[1]daily break down'!$D:$D,'[1]daily break down'!$E:$E,"")</f>
        <v>Bafoussam</v>
      </c>
      <c r="D1203" s="1" t="s">
        <v>21</v>
      </c>
      <c r="E1203" s="1" t="s">
        <v>30</v>
      </c>
      <c r="F1203" s="3" t="s">
        <v>102</v>
      </c>
      <c r="G1203" s="1" t="s">
        <v>299</v>
      </c>
      <c r="H1203" s="32" t="str">
        <f>_xlfn.XLOOKUP(B1203,[2]CALCULATION!$B:$B,[2]CALCULATION!$H:$H,"")</f>
        <v>Huawei</v>
      </c>
      <c r="I1203" s="28">
        <v>0</v>
      </c>
      <c r="J1203" s="28">
        <v>0</v>
      </c>
      <c r="K1203" s="28">
        <v>0</v>
      </c>
      <c r="L1203" s="28">
        <v>0</v>
      </c>
      <c r="M1203" s="28">
        <v>0</v>
      </c>
      <c r="N1203" s="28">
        <v>0</v>
      </c>
      <c r="O1203" s="28">
        <v>0</v>
      </c>
      <c r="P1203" s="28">
        <v>0</v>
      </c>
      <c r="Q1203" s="28">
        <v>0</v>
      </c>
      <c r="R1203" s="28">
        <v>0</v>
      </c>
      <c r="S1203" s="93">
        <v>0</v>
      </c>
      <c r="T1203" s="93">
        <f>_xlfn.XLOOKUP(B1203,'[3]Nur des jours'!$B:$B,'[3]Nur des jours'!$U:$U,"")</f>
        <v>2.6342410674793756E-2</v>
      </c>
      <c r="U1203" s="93">
        <v>0</v>
      </c>
      <c r="V1203" s="93">
        <v>0</v>
      </c>
      <c r="W1203" s="93">
        <v>2.6342410674793756E-2</v>
      </c>
      <c r="X1203" s="93">
        <v>0</v>
      </c>
      <c r="Y1203" s="93">
        <v>0</v>
      </c>
      <c r="Z1203" s="93">
        <v>0</v>
      </c>
      <c r="AA1203" s="93">
        <v>0</v>
      </c>
      <c r="AB1203" s="93">
        <v>9.1315600985067039E-2</v>
      </c>
      <c r="AC1203" s="93">
        <f>_xlfn.XLOOKUP(B1203,'[3]Nur des jours'!$B:$B,'[3]Nur des jours'!$N:$N,"")</f>
        <v>0</v>
      </c>
      <c r="AD1203" s="93">
        <v>0</v>
      </c>
      <c r="AE1203" s="93">
        <v>0</v>
      </c>
      <c r="AF1203" s="93">
        <v>0</v>
      </c>
      <c r="AG1203" s="93"/>
      <c r="AH1203" s="93">
        <v>0</v>
      </c>
      <c r="AI1203" s="93">
        <v>0</v>
      </c>
      <c r="AJ1203" s="93">
        <v>0</v>
      </c>
      <c r="AK1203" s="93">
        <v>0</v>
      </c>
      <c r="AL1203" s="93">
        <v>0</v>
      </c>
      <c r="AM1203" s="49" t="s">
        <v>5559</v>
      </c>
      <c r="AN1203" s="49"/>
      <c r="AO1203" s="48" t="str" cm="1">
        <f t="array" ref="AO1203">IFERROR(_xlfn.IFS(
AQ1203="MPR ISSUE","PDH",
AQ1203="BSS Hardware Issue","BSS",
AQ1203="Sites strategiques, MLL, Pylone, etc.","ENVTECH",
AQ1203="AKTIVCO DEFAUT GE &amp; POWER Cabinet","AKTIVCO",
AQ1203="AKTIVCO Coupure ENEO &amp; Baisse de tension","AKTIVCO GRID ONLY",
AQ1203="Coupure ENEO &amp; Baisse de tension","IHS GRID ONLY",
AQ1203="Defaut GE &amp; POWER Cabinet","IHS",
AQ1203="Sharing","Partners",
AQ1203="Sites strategiques &amp; DataCenter","SST &amp; DC",
AQ1203="Exclu","Exclu",
AQ1203="SAT","SAT",
AQ1203="SPARE-ISSUE","SPARE-ISSUE",
AQ1203="Fiber CAmtel","TRANS_FO_CAMTEL",
AQ1203="Fiber AOF","Fiber AOF",
AQ1203="Projet OCM (HUAWEI)","TRAVAUX-HUAWEI",
AQ1203="Projet OCM (NOKIA)","TRAVAUX-NOKIA",
AQ1203="ACCESS-ISSUE","ACCESS-ISSUE",
AQ1203="Projet OCM (ZTE, NOKIA, autres projets)","TRAVAUX OCM",
AQ1203="No root CAuse","No root cause",
AQ1203="ODU HS","PDH",
AQ1203="IP &amp; VLAN","PDH",
AQ1203="Warehouse HUAWEI","SPARE-ISSUE",
AQ1203="SPARE-HS","SPARE-ISSUE",
AQ1203="Power Telco","BSS",AQ1203="no impacts","no impacts"
),"")</f>
        <v>No root cause</v>
      </c>
      <c r="AP1203" s="48" t="str" cm="1">
        <f t="array" ref="AP1203">IFERROR(_xlfn.IFS(
AQ1203="MPR ISSUE","TX ISSUE",
AQ1203="BSS Hardware Issue","RAN ISSUE",
AQ1203="Sites strategiques, MLL, Pylone, etc.","ENVTECH",
AQ1203="AKTIVCO DEFAUT GE &amp; POWER Cabinet","POWER ISSUE",
AQ1203="AKTIVCO Coupure ENEO &amp; Baisse de tension","POWER ISSUE",
AQ1203="Coupure ENEO &amp; Baisse de tension","POWER ISSUE",
AQ1203="Defaut GE &amp; POWER Cabinet","POWER ISSUE",
AQ1203="Sharing","POWER ISSUE",
AQ1203="Sites strategiques &amp; DataCenter","POWER ISSUE",
AQ1203="Exclu","Exclu",
AQ1203="SAT","TX ISSUE",
AQ1203="SPARE-ISSUE","SPARE-ISSUE",
AQ1203="Fiber CAmtel","TX ISSUE",
AQ1203="Fiber AOF","TX ISSUE",
AQ1203="Projet OCM (HUAWEI)","TRAVAUX-HUAWEI",
AQ1203="Projet OCM (NOKIA)","TRAVAUX -NOKIA",
AQ1203="ACCESS-ISSUE","ACCESS-ISSUE",
AQ1203="Projet OCM (ZTE, NOKIA, autres projets)","TRAVAUX OCM",
AQ1203="No root CAuse","No root cause",
AQ1203="ODU HS","TX ISSUE",
AQ1203="IP &amp; VLAN","TX ISSUE",
AQ1203="Warehouse HUAWEI","SPARE-ISSUE",
AQ1203="SPARE-HS","SPARE-ISSUE",
AQ1203="Power Telco","RAN ISSUE",AQ1203="no impacts","no impacts"
),"")</f>
        <v>No root cause</v>
      </c>
      <c r="AQ1203" s="67" t="s">
        <v>5344</v>
      </c>
      <c r="AR1203" s="48" t="str" cm="1">
        <f t="array" ref="AR1203">IFERROR(_xlfn.IFS(
AQ1203="MPR ISSUE","ACTIVE",
AQ1203="BSS Hardware Issue","ACTIVE",
AQ1203="Sites strategiques, MLL, Pylone, etc.","PASSIVE",
AQ1203="AKTIVCO DEFAUT GE &amp; POWER Cabinet","PASSIVE",
AQ1203="AKTIVCO Coupure ENEO &amp; Baisse de tension","PASSIVE",
AQ1203="Coupure ENEO &amp; Baisse de tension","PASSIVE",
AQ1203="Defaut GE &amp; POWER Cabinet","PASSIVE",
AQ1203="Sharing","PASSIVE",
AQ1203="Sites strategiques &amp; DataCenter","PASSIVE",
AQ1203="Exclu","Exclu",
AQ1203="SAT","ACTIVE",
AQ1203="SPARE-ISSUE","SPARE-ISSUE",
AQ1203="Fiber CAmtel","ACTIVE",
AQ1203="Fiber AOF","ACTIVE",
AQ1203="Projet OCM (HUAWEI)","PLANNED WORKS",
AQ1203="Projet OCM (NOKIA)","PLANNED WORKS",
AQ1203="ACCESS-ISSUE","ACCESS-ISSUE",
AQ1203="Projet OCM (ZTE, NOKIA, autres projets)","PLANNED WORKS",
AQ1203="No root CAuse","No root cause",
AQ1203="ODU HS","ACTIVE",
AQ1203="IP &amp; VLAN","ACTIVE",
AQ1203="Warehouse HUAWEI","SPARE-ISSUE",
AQ1203="SPARE-HS","SPARE-ISSUE",
AQ1203="Power Telco","ACTIVE", AQ1203="no impacts","no impacts"
),"")</f>
        <v>No root cause</v>
      </c>
      <c r="AS1203" s="92" t="s">
        <v>5537</v>
      </c>
      <c r="AT1203" s="98" t="s">
        <v>2653</v>
      </c>
      <c r="AV1203" s="17" t="s">
        <v>5537</v>
      </c>
      <c r="AW1203" s="7" t="s">
        <v>5537</v>
      </c>
      <c r="AX1203" s="6" t="s">
        <v>5537</v>
      </c>
      <c r="AY1203" s="7"/>
      <c r="AZ1203" s="3" t="s">
        <v>5537</v>
      </c>
      <c r="BA1203" s="18" t="s">
        <v>5537</v>
      </c>
      <c r="BB1203" s="18" t="s">
        <v>5537</v>
      </c>
      <c r="BC1203" s="18" t="s">
        <v>5537</v>
      </c>
      <c r="BD1203" s="18" t="s">
        <v>5537</v>
      </c>
      <c r="BE1203" s="18" t="s">
        <v>5537</v>
      </c>
      <c r="BF1203" s="18" t="s">
        <v>5537</v>
      </c>
      <c r="BG1203" s="18" t="s">
        <v>5537</v>
      </c>
      <c r="BH1203" s="18" t="s">
        <v>5537</v>
      </c>
      <c r="BI1203" s="18" t="s">
        <v>5537</v>
      </c>
      <c r="BJ1203" s="18" t="s">
        <v>5537</v>
      </c>
      <c r="BK1203" s="18" t="s">
        <v>5537</v>
      </c>
      <c r="BL1203" s="9" t="s">
        <v>5537</v>
      </c>
      <c r="BM1203" s="14" t="s">
        <v>5537</v>
      </c>
      <c r="BN1203" s="14" t="s">
        <v>5537</v>
      </c>
      <c r="BO1203" s="14" t="str">
        <f>_xlfn.XLOOKUP(B1203,'[4]cell downs 18042026 17h'!$B:$B,'[4]cell downs 18042026 17h'!$B:$B,"")</f>
        <v/>
      </c>
      <c r="BP1203" s="14" t="str">
        <f>_xlfn.XLOOKUP(B1203,'[5]Cells Huawei 19042026 15h'!$B:$B,'[5]Cells Huawei 19042026 15h'!$B:$B,"")</f>
        <v/>
      </c>
      <c r="BQ1203" s="9" t="str">
        <f>_xlfn.XLOOKUP(B1203,'[6]cells down 19042026 9H40'!$B:$B,'[6]cells down 19042026 9H40'!$B:$B,"")</f>
        <v/>
      </c>
      <c r="BR1203" s="9" t="s">
        <v>5537</v>
      </c>
      <c r="BS1203" s="9" t="s">
        <v>5537</v>
      </c>
      <c r="BT1203" s="108"/>
    </row>
    <row r="1204" spans="1:72" s="9" customFormat="1" x14ac:dyDescent="0.35">
      <c r="A1204" s="1" t="s">
        <v>1680</v>
      </c>
      <c r="B1204" s="8" t="s">
        <v>1681</v>
      </c>
      <c r="C1204" s="3" t="str">
        <f>_xlfn.XLOOKUP(B1204,'[1]daily break down'!$D:$D,'[1]daily break down'!$E:$E,"")</f>
        <v>Maroua</v>
      </c>
      <c r="D1204" s="1" t="s">
        <v>11</v>
      </c>
      <c r="E1204" s="1" t="s">
        <v>12</v>
      </c>
      <c r="F1204" s="3" t="s">
        <v>55</v>
      </c>
      <c r="G1204" s="1" t="s">
        <v>84</v>
      </c>
      <c r="H1204" s="32" t="str">
        <f>_xlfn.XLOOKUP(B1204,[2]CALCULATION!$B:$B,[2]CALCULATION!$H:$H,"")</f>
        <v>Huawei</v>
      </c>
      <c r="I1204" s="28">
        <v>0</v>
      </c>
      <c r="J1204" s="28">
        <v>0</v>
      </c>
      <c r="K1204" s="28">
        <v>0</v>
      </c>
      <c r="L1204" s="28">
        <v>0</v>
      </c>
      <c r="M1204" s="28">
        <v>0</v>
      </c>
      <c r="N1204" s="28">
        <v>0</v>
      </c>
      <c r="O1204" s="28">
        <v>3.2103140971312641E-3</v>
      </c>
      <c r="P1204" s="28">
        <v>0</v>
      </c>
      <c r="Q1204" s="28">
        <v>0</v>
      </c>
      <c r="R1204" s="28">
        <v>0</v>
      </c>
      <c r="S1204" s="93">
        <v>0</v>
      </c>
      <c r="T1204" s="93">
        <f>_xlfn.XLOOKUP(B1204,'[3]Nur des jours'!$B:$B,'[3]Nur des jours'!$U:$U,"")</f>
        <v>6.2422774110885678E-4</v>
      </c>
      <c r="U1204" s="93">
        <v>0</v>
      </c>
      <c r="V1204" s="93">
        <v>0</v>
      </c>
      <c r="W1204" s="93">
        <v>6.2422774110885678E-4</v>
      </c>
      <c r="X1204" s="93">
        <v>0</v>
      </c>
      <c r="Y1204" s="93">
        <v>0</v>
      </c>
      <c r="Z1204" s="93">
        <v>0</v>
      </c>
      <c r="AA1204" s="93">
        <v>0</v>
      </c>
      <c r="AB1204" s="93">
        <v>8.6357449212830978E-2</v>
      </c>
      <c r="AC1204" s="93">
        <f>_xlfn.XLOOKUP(B1204,'[3]Nur des jours'!$B:$B,'[3]Nur des jours'!$N:$N,"")</f>
        <v>0</v>
      </c>
      <c r="AD1204" s="93">
        <v>0</v>
      </c>
      <c r="AE1204" s="93">
        <v>0</v>
      </c>
      <c r="AF1204" s="93">
        <v>0</v>
      </c>
      <c r="AG1204" s="93"/>
      <c r="AH1204" s="93">
        <v>0</v>
      </c>
      <c r="AI1204" s="93">
        <v>0</v>
      </c>
      <c r="AJ1204" s="93">
        <v>0</v>
      </c>
      <c r="AK1204" s="93">
        <v>0</v>
      </c>
      <c r="AL1204" s="93">
        <v>0</v>
      </c>
      <c r="AM1204" s="49" t="s">
        <v>5559</v>
      </c>
      <c r="AN1204" s="49"/>
      <c r="AO1204" s="48" t="str" cm="1">
        <f t="array" ref="AO1204">IFERROR(_xlfn.IFS(
AQ1204="MPR ISSUE","PDH",
AQ1204="BSS Hardware Issue","BSS",
AQ1204="Sites strategiques, MLL, Pylone, etc.","ENVTECH",
AQ1204="AKTIVCO DEFAUT GE &amp; POWER Cabinet","AKTIVCO",
AQ1204="AKTIVCO Coupure ENEO &amp; Baisse de tension","AKTIVCO GRID ONLY",
AQ1204="Coupure ENEO &amp; Baisse de tension","IHS GRID ONLY",
AQ1204="Defaut GE &amp; POWER Cabinet","IHS",
AQ1204="Sharing","Partners",
AQ1204="Sites strategiques &amp; DataCenter","SST &amp; DC",
AQ1204="Exclu","Exclu",
AQ1204="SAT","SAT",
AQ1204="SPARE-ISSUE","SPARE-ISSUE",
AQ1204="Fiber CAmtel","TRANS_FO_CAMTEL",
AQ1204="Fiber AOF","Fiber AOF",
AQ1204="Projet OCM (HUAWEI)","TRAVAUX-HUAWEI",
AQ1204="Projet OCM (NOKIA)","TRAVAUX-NOKIA",
AQ1204="ACCESS-ISSUE","ACCESS-ISSUE",
AQ1204="Projet OCM (ZTE, NOKIA, autres projets)","TRAVAUX OCM",
AQ1204="No root CAuse","No root cause",
AQ1204="ODU HS","PDH",
AQ1204="IP &amp; VLAN","PDH",
AQ1204="Warehouse HUAWEI","SPARE-ISSUE",
AQ1204="SPARE-HS","SPARE-ISSUE",
AQ1204="Power Telco","BSS",AQ1204="no impacts","no impacts"
),"")</f>
        <v>No root cause</v>
      </c>
      <c r="AP1204" s="48" t="str" cm="1">
        <f t="array" ref="AP1204">IFERROR(_xlfn.IFS(
AQ1204="MPR ISSUE","TX ISSUE",
AQ1204="BSS Hardware Issue","RAN ISSUE",
AQ1204="Sites strategiques, MLL, Pylone, etc.","ENVTECH",
AQ1204="AKTIVCO DEFAUT GE &amp; POWER Cabinet","POWER ISSUE",
AQ1204="AKTIVCO Coupure ENEO &amp; Baisse de tension","POWER ISSUE",
AQ1204="Coupure ENEO &amp; Baisse de tension","POWER ISSUE",
AQ1204="Defaut GE &amp; POWER Cabinet","POWER ISSUE",
AQ1204="Sharing","POWER ISSUE",
AQ1204="Sites strategiques &amp; DataCenter","POWER ISSUE",
AQ1204="Exclu","Exclu",
AQ1204="SAT","TX ISSUE",
AQ1204="SPARE-ISSUE","SPARE-ISSUE",
AQ1204="Fiber CAmtel","TX ISSUE",
AQ1204="Fiber AOF","TX ISSUE",
AQ1204="Projet OCM (HUAWEI)","TRAVAUX-HUAWEI",
AQ1204="Projet OCM (NOKIA)","TRAVAUX -NOKIA",
AQ1204="ACCESS-ISSUE","ACCESS-ISSUE",
AQ1204="Projet OCM (ZTE, NOKIA, autres projets)","TRAVAUX OCM",
AQ1204="No root CAuse","No root cause",
AQ1204="ODU HS","TX ISSUE",
AQ1204="IP &amp; VLAN","TX ISSUE",
AQ1204="Warehouse HUAWEI","SPARE-ISSUE",
AQ1204="SPARE-HS","SPARE-ISSUE",
AQ1204="Power Telco","RAN ISSUE",AQ1204="no impacts","no impacts"
),"")</f>
        <v>No root cause</v>
      </c>
      <c r="AQ1204" s="67" t="s">
        <v>5344</v>
      </c>
      <c r="AR1204" s="48" t="str" cm="1">
        <f t="array" ref="AR1204">IFERROR(_xlfn.IFS(
AQ1204="MPR ISSUE","ACTIVE",
AQ1204="BSS Hardware Issue","ACTIVE",
AQ1204="Sites strategiques, MLL, Pylone, etc.","PASSIVE",
AQ1204="AKTIVCO DEFAUT GE &amp; POWER Cabinet","PASSIVE",
AQ1204="AKTIVCO Coupure ENEO &amp; Baisse de tension","PASSIVE",
AQ1204="Coupure ENEO &amp; Baisse de tension","PASSIVE",
AQ1204="Defaut GE &amp; POWER Cabinet","PASSIVE",
AQ1204="Sharing","PASSIVE",
AQ1204="Sites strategiques &amp; DataCenter","PASSIVE",
AQ1204="Exclu","Exclu",
AQ1204="SAT","ACTIVE",
AQ1204="SPARE-ISSUE","SPARE-ISSUE",
AQ1204="Fiber CAmtel","ACTIVE",
AQ1204="Fiber AOF","ACTIVE",
AQ1204="Projet OCM (HUAWEI)","PLANNED WORKS",
AQ1204="Projet OCM (NOKIA)","PLANNED WORKS",
AQ1204="ACCESS-ISSUE","ACCESS-ISSUE",
AQ1204="Projet OCM (ZTE, NOKIA, autres projets)","PLANNED WORKS",
AQ1204="No root CAuse","No root cause",
AQ1204="ODU HS","ACTIVE",
AQ1204="IP &amp; VLAN","ACTIVE",
AQ1204="Warehouse HUAWEI","SPARE-ISSUE",
AQ1204="SPARE-HS","SPARE-ISSUE",
AQ1204="Power Telco","ACTIVE", AQ1204="no impacts","no impacts"
),"")</f>
        <v>No root cause</v>
      </c>
      <c r="AS1204" s="92" t="s">
        <v>5831</v>
      </c>
      <c r="AT1204" s="98" t="s">
        <v>1681</v>
      </c>
      <c r="AV1204" s="17" t="s">
        <v>5537</v>
      </c>
      <c r="AW1204" s="7" t="s">
        <v>5537</v>
      </c>
      <c r="AX1204" s="6" t="s">
        <v>5537</v>
      </c>
      <c r="AY1204" s="7"/>
      <c r="AZ1204" s="3" t="s">
        <v>5537</v>
      </c>
      <c r="BA1204" s="18" t="s">
        <v>5537</v>
      </c>
      <c r="BB1204" s="18" t="s">
        <v>5537</v>
      </c>
      <c r="BC1204" s="18" t="s">
        <v>5537</v>
      </c>
      <c r="BD1204" s="18" t="s">
        <v>5537</v>
      </c>
      <c r="BE1204" s="18" t="s">
        <v>5537</v>
      </c>
      <c r="BF1204" s="18" t="s">
        <v>5537</v>
      </c>
      <c r="BG1204" s="18" t="s">
        <v>5537</v>
      </c>
      <c r="BH1204" s="18" t="s">
        <v>5537</v>
      </c>
      <c r="BI1204" s="18" t="s">
        <v>5537</v>
      </c>
      <c r="BJ1204" s="18" t="s">
        <v>5537</v>
      </c>
      <c r="BK1204" s="18" t="s">
        <v>5537</v>
      </c>
      <c r="BL1204" s="9" t="s">
        <v>5831</v>
      </c>
      <c r="BM1204" s="14" t="s">
        <v>5537</v>
      </c>
      <c r="BN1204" s="14" t="s">
        <v>5537</v>
      </c>
      <c r="BO1204" s="14" t="str">
        <f>_xlfn.XLOOKUP(B1204,'[4]cell downs 18042026 17h'!$B:$B,'[4]cell downs 18042026 17h'!$B:$B,"")</f>
        <v/>
      </c>
      <c r="BP1204" s="14" t="str">
        <f>_xlfn.XLOOKUP(B1204,'[5]Cells Huawei 19042026 15h'!$B:$B,'[5]Cells Huawei 19042026 15h'!$B:$B,"")</f>
        <v/>
      </c>
      <c r="BQ1204" s="9" t="str">
        <f>_xlfn.XLOOKUP(B1204,'[6]cells down 19042026 9H40'!$B:$B,'[6]cells down 19042026 9H40'!$B:$B,"")</f>
        <v/>
      </c>
      <c r="BR1204" s="9" t="s">
        <v>1681</v>
      </c>
      <c r="BS1204" s="9" t="s">
        <v>12</v>
      </c>
      <c r="BT1204" s="108"/>
    </row>
    <row r="1205" spans="1:72" s="9" customFormat="1" x14ac:dyDescent="0.35">
      <c r="A1205" s="1" t="s">
        <v>521</v>
      </c>
      <c r="B1205" s="8" t="s">
        <v>522</v>
      </c>
      <c r="C1205" s="3" t="str">
        <f>_xlfn.XLOOKUP(B1205,'[1]daily break down'!$D:$D,'[1]daily break down'!$E:$E,"")</f>
        <v>Bafoussam</v>
      </c>
      <c r="D1205" s="1" t="s">
        <v>11</v>
      </c>
      <c r="E1205" s="1" t="s">
        <v>12</v>
      </c>
      <c r="F1205" s="3" t="s">
        <v>102</v>
      </c>
      <c r="G1205" s="1" t="s">
        <v>299</v>
      </c>
      <c r="H1205" s="32" t="str">
        <f>_xlfn.XLOOKUP(B1205,[2]CALCULATION!$B:$B,[2]CALCULATION!$H:$H,"")</f>
        <v>Huawei</v>
      </c>
      <c r="I1205" s="28">
        <v>0</v>
      </c>
      <c r="J1205" s="28">
        <v>0</v>
      </c>
      <c r="K1205" s="28">
        <v>0</v>
      </c>
      <c r="L1205" s="28">
        <v>0</v>
      </c>
      <c r="M1205" s="28">
        <v>0</v>
      </c>
      <c r="N1205" s="28">
        <v>0</v>
      </c>
      <c r="O1205" s="28">
        <v>0</v>
      </c>
      <c r="P1205" s="28">
        <v>0</v>
      </c>
      <c r="Q1205" s="28">
        <v>0</v>
      </c>
      <c r="R1205" s="28">
        <v>0</v>
      </c>
      <c r="S1205" s="93">
        <v>0</v>
      </c>
      <c r="T1205" s="93">
        <f>_xlfn.XLOOKUP(B1205,'[3]Nur des jours'!$B:$B,'[3]Nur des jours'!$U:$U,"")</f>
        <v>2.6645607006189485E-2</v>
      </c>
      <c r="U1205" s="93">
        <v>0</v>
      </c>
      <c r="V1205" s="93">
        <v>0</v>
      </c>
      <c r="W1205" s="93">
        <v>2.6645607006189488E-2</v>
      </c>
      <c r="X1205" s="93">
        <v>0</v>
      </c>
      <c r="Y1205" s="93">
        <v>0</v>
      </c>
      <c r="Z1205" s="93">
        <v>0</v>
      </c>
      <c r="AA1205" s="93">
        <v>0</v>
      </c>
      <c r="AB1205" s="93">
        <v>8.5786726706674296E-2</v>
      </c>
      <c r="AC1205" s="93">
        <f>_xlfn.XLOOKUP(B1205,'[3]Nur des jours'!$B:$B,'[3]Nur des jours'!$N:$N,"")</f>
        <v>0</v>
      </c>
      <c r="AD1205" s="93">
        <v>0</v>
      </c>
      <c r="AE1205" s="93">
        <v>0</v>
      </c>
      <c r="AF1205" s="93">
        <v>0</v>
      </c>
      <c r="AG1205" s="93"/>
      <c r="AH1205" s="93">
        <v>0</v>
      </c>
      <c r="AI1205" s="93">
        <v>0</v>
      </c>
      <c r="AJ1205" s="93">
        <v>0</v>
      </c>
      <c r="AK1205" s="93">
        <v>0</v>
      </c>
      <c r="AL1205" s="93">
        <v>0</v>
      </c>
      <c r="AM1205" s="49" t="s">
        <v>5559</v>
      </c>
      <c r="AN1205" s="49"/>
      <c r="AO1205" s="48" t="str" cm="1">
        <f t="array" ref="AO1205">IFERROR(_xlfn.IFS(
AQ1205="MPR ISSUE","PDH",
AQ1205="BSS Hardware Issue","BSS",
AQ1205="Sites strategiques, MLL, Pylone, etc.","ENVTECH",
AQ1205="AKTIVCO DEFAUT GE &amp; POWER Cabinet","AKTIVCO",
AQ1205="AKTIVCO Coupure ENEO &amp; Baisse de tension","AKTIVCO GRID ONLY",
AQ1205="Coupure ENEO &amp; Baisse de tension","IHS GRID ONLY",
AQ1205="Defaut GE &amp; POWER Cabinet","IHS",
AQ1205="Sharing","Partners",
AQ1205="Sites strategiques &amp; DataCenter","SST &amp; DC",
AQ1205="Exclu","Exclu",
AQ1205="SAT","SAT",
AQ1205="SPARE-ISSUE","SPARE-ISSUE",
AQ1205="Fiber CAmtel","TRANS_FO_CAMTEL",
AQ1205="Fiber AOF","Fiber AOF",
AQ1205="Projet OCM (HUAWEI)","TRAVAUX-HUAWEI",
AQ1205="Projet OCM (NOKIA)","TRAVAUX-NOKIA",
AQ1205="ACCESS-ISSUE","ACCESS-ISSUE",
AQ1205="Projet OCM (ZTE, NOKIA, autres projets)","TRAVAUX OCM",
AQ1205="No root CAuse","No root cause",
AQ1205="ODU HS","PDH",
AQ1205="IP &amp; VLAN","PDH",
AQ1205="Warehouse HUAWEI","SPARE-ISSUE",
AQ1205="SPARE-HS","SPARE-ISSUE",
AQ1205="Power Telco","BSS",AQ1205="no impacts","no impacts"
),"")</f>
        <v>No root cause</v>
      </c>
      <c r="AP1205" s="48" t="str" cm="1">
        <f t="array" ref="AP1205">IFERROR(_xlfn.IFS(
AQ1205="MPR ISSUE","TX ISSUE",
AQ1205="BSS Hardware Issue","RAN ISSUE",
AQ1205="Sites strategiques, MLL, Pylone, etc.","ENVTECH",
AQ1205="AKTIVCO DEFAUT GE &amp; POWER Cabinet","POWER ISSUE",
AQ1205="AKTIVCO Coupure ENEO &amp; Baisse de tension","POWER ISSUE",
AQ1205="Coupure ENEO &amp; Baisse de tension","POWER ISSUE",
AQ1205="Defaut GE &amp; POWER Cabinet","POWER ISSUE",
AQ1205="Sharing","POWER ISSUE",
AQ1205="Sites strategiques &amp; DataCenter","POWER ISSUE",
AQ1205="Exclu","Exclu",
AQ1205="SAT","TX ISSUE",
AQ1205="SPARE-ISSUE","SPARE-ISSUE",
AQ1205="Fiber CAmtel","TX ISSUE",
AQ1205="Fiber AOF","TX ISSUE",
AQ1205="Projet OCM (HUAWEI)","TRAVAUX-HUAWEI",
AQ1205="Projet OCM (NOKIA)","TRAVAUX -NOKIA",
AQ1205="ACCESS-ISSUE","ACCESS-ISSUE",
AQ1205="Projet OCM (ZTE, NOKIA, autres projets)","TRAVAUX OCM",
AQ1205="No root CAuse","No root cause",
AQ1205="ODU HS","TX ISSUE",
AQ1205="IP &amp; VLAN","TX ISSUE",
AQ1205="Warehouse HUAWEI","SPARE-ISSUE",
AQ1205="SPARE-HS","SPARE-ISSUE",
AQ1205="Power Telco","RAN ISSUE",AQ1205="no impacts","no impacts"
),"")</f>
        <v>No root cause</v>
      </c>
      <c r="AQ1205" s="126" t="s">
        <v>5344</v>
      </c>
      <c r="AR1205" s="48" t="str" cm="1">
        <f t="array" ref="AR1205">IFERROR(_xlfn.IFS(
AQ1205="MPR ISSUE","ACTIVE",
AQ1205="BSS Hardware Issue","ACTIVE",
AQ1205="Sites strategiques, MLL, Pylone, etc.","PASSIVE",
AQ1205="AKTIVCO DEFAUT GE &amp; POWER Cabinet","PASSIVE",
AQ1205="AKTIVCO Coupure ENEO &amp; Baisse de tension","PASSIVE",
AQ1205="Coupure ENEO &amp; Baisse de tension","PASSIVE",
AQ1205="Defaut GE &amp; POWER Cabinet","PASSIVE",
AQ1205="Sharing","PASSIVE",
AQ1205="Sites strategiques &amp; DataCenter","PASSIVE",
AQ1205="Exclu","Exclu",
AQ1205="SAT","ACTIVE",
AQ1205="SPARE-ISSUE","SPARE-ISSUE",
AQ1205="Fiber CAmtel","ACTIVE",
AQ1205="Fiber AOF","ACTIVE",
AQ1205="Projet OCM (HUAWEI)","PLANNED WORKS",
AQ1205="Projet OCM (NOKIA)","PLANNED WORKS",
AQ1205="ACCESS-ISSUE","ACCESS-ISSUE",
AQ1205="Projet OCM (ZTE, NOKIA, autres projets)","PLANNED WORKS",
AQ1205="No root CAuse","No root cause",
AQ1205="ODU HS","ACTIVE",
AQ1205="IP &amp; VLAN","ACTIVE",
AQ1205="Warehouse HUAWEI","SPARE-ISSUE",
AQ1205="SPARE-HS","SPARE-ISSUE",
AQ1205="Power Telco","ACTIVE", AQ1205="no impacts","no impacts"
),"")</f>
        <v>No root cause</v>
      </c>
      <c r="AS1205" s="92" t="s">
        <v>5537</v>
      </c>
      <c r="AT1205" s="98" t="s">
        <v>522</v>
      </c>
      <c r="AV1205" s="17" t="s">
        <v>5537</v>
      </c>
      <c r="AW1205" s="7" t="s">
        <v>5537</v>
      </c>
      <c r="AX1205" s="6" t="s">
        <v>5537</v>
      </c>
      <c r="AY1205" s="7"/>
      <c r="AZ1205" s="3" t="s">
        <v>5537</v>
      </c>
      <c r="BA1205" s="18" t="s">
        <v>5537</v>
      </c>
      <c r="BB1205" s="18" t="s">
        <v>5537</v>
      </c>
      <c r="BC1205" s="18" t="s">
        <v>5537</v>
      </c>
      <c r="BD1205" s="18" t="s">
        <v>5537</v>
      </c>
      <c r="BE1205" s="18" t="s">
        <v>5537</v>
      </c>
      <c r="BF1205" s="18" t="s">
        <v>5537</v>
      </c>
      <c r="BG1205" s="18" t="s">
        <v>5537</v>
      </c>
      <c r="BH1205" s="18" t="s">
        <v>5537</v>
      </c>
      <c r="BI1205" s="18" t="s">
        <v>5537</v>
      </c>
      <c r="BJ1205" s="18" t="s">
        <v>5537</v>
      </c>
      <c r="BK1205" s="18" t="s">
        <v>5537</v>
      </c>
      <c r="BL1205" s="9" t="s">
        <v>5537</v>
      </c>
      <c r="BM1205" s="14" t="s">
        <v>5537</v>
      </c>
      <c r="BN1205" s="14" t="s">
        <v>5537</v>
      </c>
      <c r="BO1205" s="14" t="str">
        <f>_xlfn.XLOOKUP(B1205,'[4]cell downs 18042026 17h'!$B:$B,'[4]cell downs 18042026 17h'!$B:$B,"")</f>
        <v/>
      </c>
      <c r="BP1205" s="14" t="str">
        <f>_xlfn.XLOOKUP(B1205,'[5]Cells Huawei 19042026 15h'!$B:$B,'[5]Cells Huawei 19042026 15h'!$B:$B,"")</f>
        <v/>
      </c>
      <c r="BQ1205" s="9" t="str">
        <f>_xlfn.XLOOKUP(B1205,'[6]cells down 19042026 9H40'!$B:$B,'[6]cells down 19042026 9H40'!$B:$B,"")</f>
        <v/>
      </c>
      <c r="BR1205" s="9" t="s">
        <v>522</v>
      </c>
      <c r="BS1205" s="9" t="s">
        <v>594</v>
      </c>
      <c r="BT1205" s="108"/>
    </row>
    <row r="1206" spans="1:72" s="9" customFormat="1" x14ac:dyDescent="0.35">
      <c r="A1206" s="1" t="s">
        <v>1694</v>
      </c>
      <c r="B1206" s="8" t="s">
        <v>1695</v>
      </c>
      <c r="C1206" s="3" t="str">
        <f>_xlfn.XLOOKUP(B1206,'[1]daily break down'!$D:$D,'[1]daily break down'!$E:$E,"")</f>
        <v>Bafoussam</v>
      </c>
      <c r="D1206" s="1" t="s">
        <v>11</v>
      </c>
      <c r="E1206" s="1" t="s">
        <v>12</v>
      </c>
      <c r="F1206" s="3" t="s">
        <v>102</v>
      </c>
      <c r="G1206" s="1" t="s">
        <v>299</v>
      </c>
      <c r="H1206" s="32" t="str">
        <f>_xlfn.XLOOKUP(B1206,[2]CALCULATION!$B:$B,[2]CALCULATION!$H:$H,"")</f>
        <v>Huawei</v>
      </c>
      <c r="I1206" s="28">
        <v>0</v>
      </c>
      <c r="J1206" s="28">
        <v>0</v>
      </c>
      <c r="K1206" s="28">
        <v>0</v>
      </c>
      <c r="L1206" s="28">
        <v>0</v>
      </c>
      <c r="M1206" s="28">
        <v>0</v>
      </c>
      <c r="N1206" s="28">
        <v>0</v>
      </c>
      <c r="O1206" s="28">
        <v>0</v>
      </c>
      <c r="P1206" s="28">
        <v>0</v>
      </c>
      <c r="Q1206" s="28">
        <v>0</v>
      </c>
      <c r="R1206" s="28">
        <v>0</v>
      </c>
      <c r="S1206" s="93">
        <v>1.537562101742701</v>
      </c>
      <c r="T1206" s="93">
        <f>_xlfn.XLOOKUP(B1206,'[3]Nur des jours'!$B:$B,'[3]Nur des jours'!$U:$U,"")</f>
        <v>2.6146224813302397E-2</v>
      </c>
      <c r="U1206" s="93">
        <v>0</v>
      </c>
      <c r="V1206" s="93">
        <v>0</v>
      </c>
      <c r="W1206" s="93">
        <v>2.6146224813302397E-2</v>
      </c>
      <c r="X1206" s="93">
        <v>0</v>
      </c>
      <c r="Y1206" s="93">
        <v>0</v>
      </c>
      <c r="Z1206" s="93">
        <v>0</v>
      </c>
      <c r="AA1206" s="93">
        <v>0</v>
      </c>
      <c r="AB1206" s="93">
        <v>8.5697551315087328E-2</v>
      </c>
      <c r="AC1206" s="93">
        <f>_xlfn.XLOOKUP(B1206,'[3]Nur des jours'!$B:$B,'[3]Nur des jours'!$N:$N,"")</f>
        <v>0</v>
      </c>
      <c r="AD1206" s="93">
        <v>0</v>
      </c>
      <c r="AE1206" s="93">
        <v>0</v>
      </c>
      <c r="AF1206" s="93">
        <v>0</v>
      </c>
      <c r="AG1206" s="93"/>
      <c r="AH1206" s="93">
        <v>0</v>
      </c>
      <c r="AI1206" s="93">
        <v>0</v>
      </c>
      <c r="AJ1206" s="93">
        <v>0</v>
      </c>
      <c r="AK1206" s="93">
        <v>0</v>
      </c>
      <c r="AL1206" s="93">
        <v>0</v>
      </c>
      <c r="AM1206" s="49" t="s">
        <v>5559</v>
      </c>
      <c r="AN1206" s="49"/>
      <c r="AO1206" s="48" t="str" cm="1">
        <f t="array" ref="AO1206">IFERROR(_xlfn.IFS(
AQ1206="MPR ISSUE","PDH",
AQ1206="BSS Hardware Issue","BSS",
AQ1206="Sites strategiques, MLL, Pylone, etc.","ENVTECH",
AQ1206="AKTIVCO DEFAUT GE &amp; POWER Cabinet","AKTIVCO",
AQ1206="AKTIVCO Coupure ENEO &amp; Baisse de tension","AKTIVCO GRID ONLY",
AQ1206="Coupure ENEO &amp; Baisse de tension","IHS GRID ONLY",
AQ1206="Defaut GE &amp; POWER Cabinet","IHS",
AQ1206="Sharing","Partners",
AQ1206="Sites strategiques &amp; DataCenter","SST &amp; DC",
AQ1206="Exclu","Exclu",
AQ1206="SAT","SAT",
AQ1206="SPARE-ISSUE","SPARE-ISSUE",
AQ1206="Fiber CAmtel","TRANS_FO_CAMTEL",
AQ1206="Fiber AOF","Fiber AOF",
AQ1206="Projet OCM (HUAWEI)","TRAVAUX-HUAWEI",
AQ1206="Projet OCM (NOKIA)","TRAVAUX-NOKIA",
AQ1206="ACCESS-ISSUE","ACCESS-ISSUE",
AQ1206="Projet OCM (ZTE, NOKIA, autres projets)","TRAVAUX OCM",
AQ1206="No root CAuse","No root cause",
AQ1206="ODU HS","PDH",
AQ1206="IP &amp; VLAN","PDH",
AQ1206="Warehouse HUAWEI","SPARE-ISSUE",
AQ1206="SPARE-HS","SPARE-ISSUE",
AQ1206="Power Telco","BSS",AQ1206="no impacts","no impacts"
),"")</f>
        <v>No root cause</v>
      </c>
      <c r="AP1206" s="48" t="str" cm="1">
        <f t="array" ref="AP1206">IFERROR(_xlfn.IFS(
AQ1206="MPR ISSUE","TX ISSUE",
AQ1206="BSS Hardware Issue","RAN ISSUE",
AQ1206="Sites strategiques, MLL, Pylone, etc.","ENVTECH",
AQ1206="AKTIVCO DEFAUT GE &amp; POWER Cabinet","POWER ISSUE",
AQ1206="AKTIVCO Coupure ENEO &amp; Baisse de tension","POWER ISSUE",
AQ1206="Coupure ENEO &amp; Baisse de tension","POWER ISSUE",
AQ1206="Defaut GE &amp; POWER Cabinet","POWER ISSUE",
AQ1206="Sharing","POWER ISSUE",
AQ1206="Sites strategiques &amp; DataCenter","POWER ISSUE",
AQ1206="Exclu","Exclu",
AQ1206="SAT","TX ISSUE",
AQ1206="SPARE-ISSUE","SPARE-ISSUE",
AQ1206="Fiber CAmtel","TX ISSUE",
AQ1206="Fiber AOF","TX ISSUE",
AQ1206="Projet OCM (HUAWEI)","TRAVAUX-HUAWEI",
AQ1206="Projet OCM (NOKIA)","TRAVAUX -NOKIA",
AQ1206="ACCESS-ISSUE","ACCESS-ISSUE",
AQ1206="Projet OCM (ZTE, NOKIA, autres projets)","TRAVAUX OCM",
AQ1206="No root CAuse","No root cause",
AQ1206="ODU HS","TX ISSUE",
AQ1206="IP &amp; VLAN","TX ISSUE",
AQ1206="Warehouse HUAWEI","SPARE-ISSUE",
AQ1206="SPARE-HS","SPARE-ISSUE",
AQ1206="Power Telco","RAN ISSUE",AQ1206="no impacts","no impacts"
),"")</f>
        <v>No root cause</v>
      </c>
      <c r="AQ1206" s="126" t="s">
        <v>5344</v>
      </c>
      <c r="AR1206" s="48" t="str" cm="1">
        <f t="array" ref="AR1206">IFERROR(_xlfn.IFS(
AQ1206="MPR ISSUE","ACTIVE",
AQ1206="BSS Hardware Issue","ACTIVE",
AQ1206="Sites strategiques, MLL, Pylone, etc.","PASSIVE",
AQ1206="AKTIVCO DEFAUT GE &amp; POWER Cabinet","PASSIVE",
AQ1206="AKTIVCO Coupure ENEO &amp; Baisse de tension","PASSIVE",
AQ1206="Coupure ENEO &amp; Baisse de tension","PASSIVE",
AQ1206="Defaut GE &amp; POWER Cabinet","PASSIVE",
AQ1206="Sharing","PASSIVE",
AQ1206="Sites strategiques &amp; DataCenter","PASSIVE",
AQ1206="Exclu","Exclu",
AQ1206="SAT","ACTIVE",
AQ1206="SPARE-ISSUE","SPARE-ISSUE",
AQ1206="Fiber CAmtel","ACTIVE",
AQ1206="Fiber AOF","ACTIVE",
AQ1206="Projet OCM (HUAWEI)","PLANNED WORKS",
AQ1206="Projet OCM (NOKIA)","PLANNED WORKS",
AQ1206="ACCESS-ISSUE","ACCESS-ISSUE",
AQ1206="Projet OCM (ZTE, NOKIA, autres projets)","PLANNED WORKS",
AQ1206="No root CAuse","No root cause",
AQ1206="ODU HS","ACTIVE",
AQ1206="IP &amp; VLAN","ACTIVE",
AQ1206="Warehouse HUAWEI","SPARE-ISSUE",
AQ1206="SPARE-HS","SPARE-ISSUE",
AQ1206="Power Telco","ACTIVE", AQ1206="no impacts","no impacts"
),"")</f>
        <v>No root cause</v>
      </c>
      <c r="AS1206" s="92" t="s">
        <v>5537</v>
      </c>
      <c r="AT1206" s="98" t="s">
        <v>1695</v>
      </c>
      <c r="AV1206" s="17" t="s">
        <v>5537</v>
      </c>
      <c r="AW1206" s="7" t="s">
        <v>5537</v>
      </c>
      <c r="AX1206" s="6" t="s">
        <v>5537</v>
      </c>
      <c r="AY1206" s="7"/>
      <c r="AZ1206" s="3" t="s">
        <v>5537</v>
      </c>
      <c r="BA1206" s="18" t="s">
        <v>5537</v>
      </c>
      <c r="BB1206" s="18" t="s">
        <v>5537</v>
      </c>
      <c r="BC1206" s="18" t="s">
        <v>5537</v>
      </c>
      <c r="BD1206" s="18" t="s">
        <v>5537</v>
      </c>
      <c r="BE1206" s="18" t="s">
        <v>5537</v>
      </c>
      <c r="BF1206" s="18" t="s">
        <v>5537</v>
      </c>
      <c r="BG1206" s="18" t="s">
        <v>5537</v>
      </c>
      <c r="BH1206" s="18" t="s">
        <v>5537</v>
      </c>
      <c r="BI1206" s="18" t="s">
        <v>5537</v>
      </c>
      <c r="BJ1206" s="18" t="s">
        <v>5537</v>
      </c>
      <c r="BK1206" s="18" t="s">
        <v>5537</v>
      </c>
      <c r="BL1206" s="9" t="s">
        <v>5537</v>
      </c>
      <c r="BM1206" s="14" t="s">
        <v>5537</v>
      </c>
      <c r="BN1206" s="14" t="s">
        <v>5537</v>
      </c>
      <c r="BO1206" s="14" t="str">
        <f>_xlfn.XLOOKUP(B1206,'[4]cell downs 18042026 17h'!$B:$B,'[4]cell downs 18042026 17h'!$B:$B,"")</f>
        <v/>
      </c>
      <c r="BP1206" s="14" t="str">
        <f>_xlfn.XLOOKUP(B1206,'[5]Cells Huawei 19042026 15h'!$B:$B,'[5]Cells Huawei 19042026 15h'!$B:$B,"")</f>
        <v/>
      </c>
      <c r="BQ1206" s="9" t="str">
        <f>_xlfn.XLOOKUP(B1206,'[6]cells down 19042026 9H40'!$B:$B,'[6]cells down 19042026 9H40'!$B:$B,"")</f>
        <v/>
      </c>
      <c r="BR1206" s="9" t="s">
        <v>1695</v>
      </c>
      <c r="BS1206" s="9" t="s">
        <v>12</v>
      </c>
      <c r="BT1206" s="108"/>
    </row>
    <row r="1207" spans="1:72" s="9" customFormat="1" x14ac:dyDescent="0.35">
      <c r="A1207" s="1" t="s">
        <v>1851</v>
      </c>
      <c r="B1207" s="8" t="s">
        <v>1852</v>
      </c>
      <c r="C1207" s="3" t="str">
        <f>_xlfn.XLOOKUP(B1207,'[1]daily break down'!$D:$D,'[1]daily break down'!$E:$E,"")</f>
        <v>Douala</v>
      </c>
      <c r="D1207" s="1" t="s">
        <v>11</v>
      </c>
      <c r="E1207" s="1" t="s">
        <v>12</v>
      </c>
      <c r="F1207" s="3" t="s">
        <v>31</v>
      </c>
      <c r="G1207" s="1" t="s">
        <v>32</v>
      </c>
      <c r="H1207" s="34" t="str">
        <f>_xlfn.XLOOKUP(B1207,[2]CALCULATION!$B:$B,[2]CALCULATION!$H:$H,"")</f>
        <v>ZTE</v>
      </c>
      <c r="I1207" s="28">
        <v>0</v>
      </c>
      <c r="J1207" s="28">
        <v>0</v>
      </c>
      <c r="K1207" s="28">
        <v>0</v>
      </c>
      <c r="L1207" s="28">
        <v>0</v>
      </c>
      <c r="M1207" s="28">
        <v>0</v>
      </c>
      <c r="N1207" s="28">
        <v>0</v>
      </c>
      <c r="O1207" s="28">
        <v>0</v>
      </c>
      <c r="P1207" s="28">
        <v>0</v>
      </c>
      <c r="Q1207" s="28">
        <v>0</v>
      </c>
      <c r="R1207" s="28">
        <v>0</v>
      </c>
      <c r="S1207" s="93">
        <v>0</v>
      </c>
      <c r="T1207" s="93">
        <f>_xlfn.XLOOKUP(B1207,'[3]Nur des jours'!$B:$B,'[3]Nur des jours'!$U:$U,"")</f>
        <v>0</v>
      </c>
      <c r="U1207" s="93">
        <v>0</v>
      </c>
      <c r="V1207" s="93">
        <v>0</v>
      </c>
      <c r="W1207" s="93">
        <v>0</v>
      </c>
      <c r="X1207" s="93">
        <v>0</v>
      </c>
      <c r="Y1207" s="93">
        <v>0</v>
      </c>
      <c r="Z1207" s="93">
        <v>0</v>
      </c>
      <c r="AA1207" s="93">
        <v>0</v>
      </c>
      <c r="AB1207" s="93">
        <v>7.7671766072259119E-2</v>
      </c>
      <c r="AC1207" s="93">
        <f>_xlfn.XLOOKUP(B1207,'[3]Nur des jours'!$B:$B,'[3]Nur des jours'!$N:$N,"")</f>
        <v>0</v>
      </c>
      <c r="AD1207" s="93">
        <v>0</v>
      </c>
      <c r="AE1207" s="93">
        <v>0</v>
      </c>
      <c r="AF1207" s="93">
        <v>0</v>
      </c>
      <c r="AG1207" s="93"/>
      <c r="AH1207" s="93">
        <v>0</v>
      </c>
      <c r="AI1207" s="93">
        <v>0</v>
      </c>
      <c r="AJ1207" s="93">
        <v>0</v>
      </c>
      <c r="AK1207" s="93">
        <v>0</v>
      </c>
      <c r="AL1207" s="93">
        <v>0</v>
      </c>
      <c r="AM1207" s="49" t="s">
        <v>5559</v>
      </c>
      <c r="AN1207" s="49"/>
      <c r="AO1207" s="48" t="str" cm="1">
        <f t="array" ref="AO1207">IFERROR(_xlfn.IFS(
AQ1207="MPR ISSUE","PDH",
AQ1207="BSS Hardware Issue","BSS",
AQ1207="Sites strategiques, MLL, Pylone, etc.","ENVTECH",
AQ1207="AKTIVCO DEFAUT GE &amp; POWER Cabinet","AKTIVCO",
AQ1207="AKTIVCO Coupure ENEO &amp; Baisse de tension","AKTIVCO GRID ONLY",
AQ1207="Coupure ENEO &amp; Baisse de tension","IHS GRID ONLY",
AQ1207="Defaut GE &amp; POWER Cabinet","IHS",
AQ1207="Sharing","Partners",
AQ1207="Sites strategiques &amp; DataCenter","SST &amp; DC",
AQ1207="Exclu","Exclu",
AQ1207="SAT","SAT",
AQ1207="SPARE-ISSUE","SPARE-ISSUE",
AQ1207="Fiber CAmtel","TRANS_FO_CAMTEL",
AQ1207="Fiber AOF","Fiber AOF",
AQ1207="Projet OCM (HUAWEI)","TRAVAUX-HUAWEI",
AQ1207="Projet OCM (NOKIA)","TRAVAUX-NOKIA",
AQ1207="ACCESS-ISSUE","ACCESS-ISSUE",
AQ1207="Projet OCM (ZTE, NOKIA, autres projets)","TRAVAUX OCM",
AQ1207="No root CAuse","No root cause",
AQ1207="ODU HS","PDH",
AQ1207="IP &amp; VLAN","PDH",
AQ1207="Warehouse HUAWEI","SPARE-ISSUE",
AQ1207="SPARE-HS","SPARE-ISSUE",
AQ1207="Power Telco","BSS",AQ1207="no impacts","no impacts"
),"")</f>
        <v>No root cause</v>
      </c>
      <c r="AP1207" s="48" t="str" cm="1">
        <f t="array" ref="AP1207">IFERROR(_xlfn.IFS(
AQ1207="MPR ISSUE","TX ISSUE",
AQ1207="BSS Hardware Issue","RAN ISSUE",
AQ1207="Sites strategiques, MLL, Pylone, etc.","ENVTECH",
AQ1207="AKTIVCO DEFAUT GE &amp; POWER Cabinet","POWER ISSUE",
AQ1207="AKTIVCO Coupure ENEO &amp; Baisse de tension","POWER ISSUE",
AQ1207="Coupure ENEO &amp; Baisse de tension","POWER ISSUE",
AQ1207="Defaut GE &amp; POWER Cabinet","POWER ISSUE",
AQ1207="Sharing","POWER ISSUE",
AQ1207="Sites strategiques &amp; DataCenter","POWER ISSUE",
AQ1207="Exclu","Exclu",
AQ1207="SAT","TX ISSUE",
AQ1207="SPARE-ISSUE","SPARE-ISSUE",
AQ1207="Fiber CAmtel","TX ISSUE",
AQ1207="Fiber AOF","TX ISSUE",
AQ1207="Projet OCM (HUAWEI)","TRAVAUX-HUAWEI",
AQ1207="Projet OCM (NOKIA)","TRAVAUX -NOKIA",
AQ1207="ACCESS-ISSUE","ACCESS-ISSUE",
AQ1207="Projet OCM (ZTE, NOKIA, autres projets)","TRAVAUX OCM",
AQ1207="No root CAuse","No root cause",
AQ1207="ODU HS","TX ISSUE",
AQ1207="IP &amp; VLAN","TX ISSUE",
AQ1207="Warehouse HUAWEI","SPARE-ISSUE",
AQ1207="SPARE-HS","SPARE-ISSUE",
AQ1207="Power Telco","RAN ISSUE",AQ1207="no impacts","no impacts"
),"")</f>
        <v>No root cause</v>
      </c>
      <c r="AQ1207" s="126" t="s">
        <v>5344</v>
      </c>
      <c r="AR1207" s="48" t="str" cm="1">
        <f t="array" ref="AR1207">IFERROR(_xlfn.IFS(
AQ1207="MPR ISSUE","ACTIVE",
AQ1207="BSS Hardware Issue","ACTIVE",
AQ1207="Sites strategiques, MLL, Pylone, etc.","PASSIVE",
AQ1207="AKTIVCO DEFAUT GE &amp; POWER Cabinet","PASSIVE",
AQ1207="AKTIVCO Coupure ENEO &amp; Baisse de tension","PASSIVE",
AQ1207="Coupure ENEO &amp; Baisse de tension","PASSIVE",
AQ1207="Defaut GE &amp; POWER Cabinet","PASSIVE",
AQ1207="Sharing","PASSIVE",
AQ1207="Sites strategiques &amp; DataCenter","PASSIVE",
AQ1207="Exclu","Exclu",
AQ1207="SAT","ACTIVE",
AQ1207="SPARE-ISSUE","SPARE-ISSUE",
AQ1207="Fiber CAmtel","ACTIVE",
AQ1207="Fiber AOF","ACTIVE",
AQ1207="Projet OCM (HUAWEI)","PLANNED WORKS",
AQ1207="Projet OCM (NOKIA)","PLANNED WORKS",
AQ1207="ACCESS-ISSUE","ACCESS-ISSUE",
AQ1207="Projet OCM (ZTE, NOKIA, autres projets)","PLANNED WORKS",
AQ1207="No root CAuse","No root cause",
AQ1207="ODU HS","ACTIVE",
AQ1207="IP &amp; VLAN","ACTIVE",
AQ1207="Warehouse HUAWEI","SPARE-ISSUE",
AQ1207="SPARE-HS","SPARE-ISSUE",
AQ1207="Power Telco","ACTIVE", AQ1207="no impacts","no impacts"
),"")</f>
        <v>No root cause</v>
      </c>
      <c r="AS1207" s="92" t="s">
        <v>5537</v>
      </c>
      <c r="AT1207" s="98" t="s">
        <v>1852</v>
      </c>
      <c r="AV1207" s="17" t="s">
        <v>5537</v>
      </c>
      <c r="AW1207" s="7" t="s">
        <v>5537</v>
      </c>
      <c r="AX1207" s="6" t="s">
        <v>5537</v>
      </c>
      <c r="AY1207" s="7"/>
      <c r="AZ1207" s="3" t="s">
        <v>5537</v>
      </c>
      <c r="BA1207" s="18" t="s">
        <v>5537</v>
      </c>
      <c r="BB1207" s="18" t="s">
        <v>5537</v>
      </c>
      <c r="BC1207" s="18" t="s">
        <v>5537</v>
      </c>
      <c r="BD1207" s="18" t="s">
        <v>5537</v>
      </c>
      <c r="BE1207" s="18" t="s">
        <v>5537</v>
      </c>
      <c r="BF1207" s="18" t="s">
        <v>5537</v>
      </c>
      <c r="BG1207" s="18" t="s">
        <v>5537</v>
      </c>
      <c r="BH1207" s="18" t="s">
        <v>5537</v>
      </c>
      <c r="BI1207" s="18" t="s">
        <v>5537</v>
      </c>
      <c r="BJ1207" s="18" t="s">
        <v>5537</v>
      </c>
      <c r="BK1207" s="18" t="s">
        <v>5537</v>
      </c>
      <c r="BL1207" s="9" t="s">
        <v>5537</v>
      </c>
      <c r="BM1207" s="14" t="s">
        <v>5537</v>
      </c>
      <c r="BN1207" s="14" t="s">
        <v>5537</v>
      </c>
      <c r="BO1207" s="14" t="str">
        <f>_xlfn.XLOOKUP(B1207,'[4]cell downs 18042026 17h'!$B:$B,'[4]cell downs 18042026 17h'!$B:$B,"")</f>
        <v/>
      </c>
      <c r="BP1207" s="14" t="str">
        <f>_xlfn.XLOOKUP(B1207,'[5]Cells Huawei 19042026 15h'!$B:$B,'[5]Cells Huawei 19042026 15h'!$B:$B,"")</f>
        <v/>
      </c>
      <c r="BQ1207" s="9" t="str">
        <f>_xlfn.XLOOKUP(B1207,'[6]cells down 19042026 9H40'!$B:$B,'[6]cells down 19042026 9H40'!$B:$B,"")</f>
        <v/>
      </c>
      <c r="BR1207" s="9" t="s">
        <v>1852</v>
      </c>
      <c r="BS1207" s="9" t="s">
        <v>12</v>
      </c>
      <c r="BT1207" s="108"/>
    </row>
    <row r="1208" spans="1:72" s="9" customFormat="1" x14ac:dyDescent="0.35">
      <c r="A1208" s="3" t="s">
        <v>831</v>
      </c>
      <c r="B1208" s="25" t="s">
        <v>832</v>
      </c>
      <c r="C1208" s="3" t="str">
        <f>_xlfn.XLOOKUP(B1208,'[1]daily break down'!$D:$D,'[1]daily break down'!$E:$E,"")</f>
        <v>Yaounde</v>
      </c>
      <c r="D1208" s="3" t="s">
        <v>357</v>
      </c>
      <c r="E1208" s="3" t="e">
        <v>#N/A</v>
      </c>
      <c r="F1208" s="3" t="s">
        <v>37</v>
      </c>
      <c r="G1208" s="3" t="s">
        <v>38</v>
      </c>
      <c r="H1208" s="34" t="str">
        <f>_xlfn.XLOOKUP(B1208,[2]CALCULATION!$B:$B,[2]CALCULATION!$H:$H,"")</f>
        <v>ZTE</v>
      </c>
      <c r="I1208" s="28">
        <v>0</v>
      </c>
      <c r="J1208" s="28">
        <v>0</v>
      </c>
      <c r="K1208" s="28">
        <v>0</v>
      </c>
      <c r="L1208" s="28">
        <v>0</v>
      </c>
      <c r="M1208" s="28">
        <v>0</v>
      </c>
      <c r="N1208" s="28">
        <v>0</v>
      </c>
      <c r="O1208" s="28">
        <v>0</v>
      </c>
      <c r="P1208" s="28">
        <v>0</v>
      </c>
      <c r="Q1208" s="28">
        <v>29.566671803169218</v>
      </c>
      <c r="R1208" s="28">
        <v>0</v>
      </c>
      <c r="S1208" s="93">
        <v>0</v>
      </c>
      <c r="T1208" s="93">
        <f>_xlfn.XLOOKUP(B1208,'[3]Nur des jours'!$B:$B,'[3]Nur des jours'!$U:$U,"")</f>
        <v>0</v>
      </c>
      <c r="U1208" s="93">
        <v>0</v>
      </c>
      <c r="V1208" s="93">
        <v>0</v>
      </c>
      <c r="W1208" s="93">
        <v>0</v>
      </c>
      <c r="X1208" s="93">
        <v>0</v>
      </c>
      <c r="Y1208" s="93">
        <v>0</v>
      </c>
      <c r="Z1208" s="93">
        <v>0</v>
      </c>
      <c r="AA1208" s="93">
        <v>0</v>
      </c>
      <c r="AB1208" s="93">
        <v>3.7542839858118314E-2</v>
      </c>
      <c r="AC1208" s="93">
        <f>_xlfn.XLOOKUP(B1208,'[3]Nur des jours'!$B:$B,'[3]Nur des jours'!$N:$N,"")</f>
        <v>0</v>
      </c>
      <c r="AD1208" s="93">
        <v>0</v>
      </c>
      <c r="AE1208" s="93">
        <v>0</v>
      </c>
      <c r="AF1208" s="93">
        <v>0</v>
      </c>
      <c r="AG1208" s="93"/>
      <c r="AH1208" s="93">
        <v>0</v>
      </c>
      <c r="AI1208" s="93">
        <v>0</v>
      </c>
      <c r="AJ1208" s="93">
        <v>0</v>
      </c>
      <c r="AK1208" s="93">
        <v>0</v>
      </c>
      <c r="AL1208" s="93">
        <v>0</v>
      </c>
      <c r="AM1208" s="49" t="s">
        <v>5559</v>
      </c>
      <c r="AN1208" s="49"/>
      <c r="AO1208" s="48" t="str" cm="1">
        <f t="array" ref="AO1208">IFERROR(_xlfn.IFS(
AQ1208="MPR ISSUE","PDH",
AQ1208="BSS Hardware Issue","BSS",
AQ1208="Sites strategiques, MLL, Pylone, etc.","ENVTECH",
AQ1208="AKTIVCO DEFAUT GE &amp; POWER Cabinet","AKTIVCO",
AQ1208="AKTIVCO Coupure ENEO &amp; Baisse de tension","AKTIVCO GRID ONLY",
AQ1208="Coupure ENEO &amp; Baisse de tension","IHS GRID ONLY",
AQ1208="Defaut GE &amp; POWER Cabinet","IHS",
AQ1208="Sharing","Partners",
AQ1208="Sites strategiques &amp; DataCenter","SST &amp; DC",
AQ1208="Exclu","Exclu",
AQ1208="SAT","SAT",
AQ1208="SPARE-ISSUE","SPARE-ISSUE",
AQ1208="Fiber CAmtel","TRANS_FO_CAMTEL",
AQ1208="Fiber AOF","Fiber AOF",
AQ1208="Projet OCM (HUAWEI)","TRAVAUX-HUAWEI",
AQ1208="Projet OCM (NOKIA)","TRAVAUX-NOKIA",
AQ1208="ACCESS-ISSUE","ACCESS-ISSUE",
AQ1208="Projet OCM (ZTE, NOKIA, autres projets)","TRAVAUX OCM",
AQ1208="No root CAuse","No root cause",
AQ1208="ODU HS","PDH",
AQ1208="IP &amp; VLAN","PDH",
AQ1208="Warehouse HUAWEI","SPARE-ISSUE",
AQ1208="SPARE-HS","SPARE-ISSUE",
AQ1208="Power Telco","BSS",AQ1208="no impacts","no impacts"
),"")</f>
        <v>No root cause</v>
      </c>
      <c r="AP1208" s="48" t="str" cm="1">
        <f t="array" ref="AP1208">IFERROR(_xlfn.IFS(
AQ1208="MPR ISSUE","TX ISSUE",
AQ1208="BSS Hardware Issue","RAN ISSUE",
AQ1208="Sites strategiques, MLL, Pylone, etc.","ENVTECH",
AQ1208="AKTIVCO DEFAUT GE &amp; POWER Cabinet","POWER ISSUE",
AQ1208="AKTIVCO Coupure ENEO &amp; Baisse de tension","POWER ISSUE",
AQ1208="Coupure ENEO &amp; Baisse de tension","POWER ISSUE",
AQ1208="Defaut GE &amp; POWER Cabinet","POWER ISSUE",
AQ1208="Sharing","POWER ISSUE",
AQ1208="Sites strategiques &amp; DataCenter","POWER ISSUE",
AQ1208="Exclu","Exclu",
AQ1208="SAT","TX ISSUE",
AQ1208="SPARE-ISSUE","SPARE-ISSUE",
AQ1208="Fiber CAmtel","TX ISSUE",
AQ1208="Fiber AOF","TX ISSUE",
AQ1208="Projet OCM (HUAWEI)","TRAVAUX-HUAWEI",
AQ1208="Projet OCM (NOKIA)","TRAVAUX -NOKIA",
AQ1208="ACCESS-ISSUE","ACCESS-ISSUE",
AQ1208="Projet OCM (ZTE, NOKIA, autres projets)","TRAVAUX OCM",
AQ1208="No root CAuse","No root cause",
AQ1208="ODU HS","TX ISSUE",
AQ1208="IP &amp; VLAN","TX ISSUE",
AQ1208="Warehouse HUAWEI","SPARE-ISSUE",
AQ1208="SPARE-HS","SPARE-ISSUE",
AQ1208="Power Telco","RAN ISSUE",AQ1208="no impacts","no impacts"
),"")</f>
        <v>No root cause</v>
      </c>
      <c r="AQ1208" s="67" t="s">
        <v>5344</v>
      </c>
      <c r="AR1208" s="48" t="str" cm="1">
        <f t="array" ref="AR1208">IFERROR(_xlfn.IFS(
AQ1208="MPR ISSUE","ACTIVE",
AQ1208="BSS Hardware Issue","ACTIVE",
AQ1208="Sites strategiques, MLL, Pylone, etc.","PASSIVE",
AQ1208="AKTIVCO DEFAUT GE &amp; POWER Cabinet","PASSIVE",
AQ1208="AKTIVCO Coupure ENEO &amp; Baisse de tension","PASSIVE",
AQ1208="Coupure ENEO &amp; Baisse de tension","PASSIVE",
AQ1208="Defaut GE &amp; POWER Cabinet","PASSIVE",
AQ1208="Sharing","PASSIVE",
AQ1208="Sites strategiques &amp; DataCenter","PASSIVE",
AQ1208="Exclu","Exclu",
AQ1208="SAT","ACTIVE",
AQ1208="SPARE-ISSUE","SPARE-ISSUE",
AQ1208="Fiber CAmtel","ACTIVE",
AQ1208="Fiber AOF","ACTIVE",
AQ1208="Projet OCM (HUAWEI)","PLANNED WORKS",
AQ1208="Projet OCM (NOKIA)","PLANNED WORKS",
AQ1208="ACCESS-ISSUE","ACCESS-ISSUE",
AQ1208="Projet OCM (ZTE, NOKIA, autres projets)","PLANNED WORKS",
AQ1208="No root CAuse","No root cause",
AQ1208="ODU HS","ACTIVE",
AQ1208="IP &amp; VLAN","ACTIVE",
AQ1208="Warehouse HUAWEI","SPARE-ISSUE",
AQ1208="SPARE-HS","SPARE-ISSUE",
AQ1208="Power Telco","ACTIVE", AQ1208="no impacts","no impacts"
),"")</f>
        <v>No root cause</v>
      </c>
      <c r="AS1208" s="92" t="s">
        <v>5537</v>
      </c>
      <c r="AT1208" s="98" t="s">
        <v>832</v>
      </c>
      <c r="AV1208" s="17" t="s">
        <v>5537</v>
      </c>
      <c r="AW1208" s="7" t="s">
        <v>5537</v>
      </c>
      <c r="AX1208" s="6" t="s">
        <v>5537</v>
      </c>
      <c r="AY1208" s="7"/>
      <c r="AZ1208" s="3" t="s">
        <v>5537</v>
      </c>
      <c r="BA1208" s="18" t="s">
        <v>5537</v>
      </c>
      <c r="BB1208" s="18" t="s">
        <v>5537</v>
      </c>
      <c r="BC1208" s="18" t="s">
        <v>5537</v>
      </c>
      <c r="BD1208" s="18" t="s">
        <v>5537</v>
      </c>
      <c r="BE1208" s="18" t="s">
        <v>5537</v>
      </c>
      <c r="BF1208" s="18" t="s">
        <v>5537</v>
      </c>
      <c r="BG1208" s="18" t="s">
        <v>5537</v>
      </c>
      <c r="BH1208" s="18" t="s">
        <v>5537</v>
      </c>
      <c r="BI1208" s="18" t="s">
        <v>5537</v>
      </c>
      <c r="BJ1208" s="18" t="s">
        <v>5537</v>
      </c>
      <c r="BK1208" s="18" t="s">
        <v>5537</v>
      </c>
      <c r="BL1208" s="9" t="s">
        <v>5537</v>
      </c>
      <c r="BM1208" s="14" t="s">
        <v>5537</v>
      </c>
      <c r="BN1208" s="14" t="s">
        <v>5537</v>
      </c>
      <c r="BO1208" s="14" t="str">
        <f>_xlfn.XLOOKUP(B1208,'[4]cell downs 18042026 17h'!$B:$B,'[4]cell downs 18042026 17h'!$B:$B,"")</f>
        <v/>
      </c>
      <c r="BP1208" s="14" t="str">
        <f>_xlfn.XLOOKUP(B1208,'[5]Cells Huawei 19042026 15h'!$B:$B,'[5]Cells Huawei 19042026 15h'!$B:$B,"")</f>
        <v/>
      </c>
      <c r="BQ1208" s="9" t="str">
        <f>_xlfn.XLOOKUP(B1208,'[6]cells down 19042026 9H40'!$B:$B,'[6]cells down 19042026 9H40'!$B:$B,"")</f>
        <v/>
      </c>
      <c r="BR1208" s="9" t="s">
        <v>5537</v>
      </c>
      <c r="BS1208" s="9" t="s">
        <v>5537</v>
      </c>
      <c r="BT1208" s="108"/>
    </row>
    <row r="1209" spans="1:72" s="9" customFormat="1" x14ac:dyDescent="0.35">
      <c r="A1209" s="1" t="s">
        <v>2581</v>
      </c>
      <c r="B1209" s="8" t="s">
        <v>2584</v>
      </c>
      <c r="C1209" s="3" t="str">
        <f>_xlfn.XLOOKUP(B1209,'[1]daily break down'!$D:$D,'[1]daily break down'!$E:$E,"")</f>
        <v>Yaounde</v>
      </c>
      <c r="D1209" s="1"/>
      <c r="E1209" s="1"/>
      <c r="F1209" s="3" t="s">
        <v>37</v>
      </c>
      <c r="G1209" s="1" t="s">
        <v>38</v>
      </c>
      <c r="H1209" s="34" t="str">
        <f>_xlfn.XLOOKUP(B1209,[2]CALCULATION!$B:$B,[2]CALCULATION!$H:$H,"")</f>
        <v>ZTE</v>
      </c>
      <c r="I1209" s="28">
        <v>0</v>
      </c>
      <c r="J1209" s="28">
        <v>0</v>
      </c>
      <c r="K1209" s="28">
        <v>0</v>
      </c>
      <c r="L1209" s="28">
        <v>0</v>
      </c>
      <c r="M1209" s="28">
        <v>0</v>
      </c>
      <c r="N1209" s="28">
        <v>0</v>
      </c>
      <c r="O1209" s="28">
        <v>0</v>
      </c>
      <c r="P1209" s="28">
        <v>0</v>
      </c>
      <c r="Q1209" s="28">
        <v>0</v>
      </c>
      <c r="R1209" s="28">
        <v>0</v>
      </c>
      <c r="S1209" s="93">
        <v>0</v>
      </c>
      <c r="T1209" s="93">
        <f>_xlfn.XLOOKUP(B1209,'[3]Nur des jours'!$B:$B,'[3]Nur des jours'!$U:$U,"")</f>
        <v>0</v>
      </c>
      <c r="U1209" s="93">
        <v>0</v>
      </c>
      <c r="V1209" s="93">
        <v>0</v>
      </c>
      <c r="W1209" s="93">
        <v>0</v>
      </c>
      <c r="X1209" s="93">
        <v>0</v>
      </c>
      <c r="Y1209" s="93">
        <v>0</v>
      </c>
      <c r="Z1209" s="93">
        <v>0</v>
      </c>
      <c r="AA1209" s="93">
        <v>0</v>
      </c>
      <c r="AB1209" s="93">
        <v>3.1443243073569264E-2</v>
      </c>
      <c r="AC1209" s="93">
        <f>_xlfn.XLOOKUP(B1209,'[3]Nur des jours'!$B:$B,'[3]Nur des jours'!$N:$N,"")</f>
        <v>0</v>
      </c>
      <c r="AD1209" s="93">
        <v>0</v>
      </c>
      <c r="AE1209" s="93">
        <v>0</v>
      </c>
      <c r="AF1209" s="93">
        <v>0</v>
      </c>
      <c r="AG1209" s="93"/>
      <c r="AH1209" s="93">
        <v>0</v>
      </c>
      <c r="AI1209" s="93">
        <v>0</v>
      </c>
      <c r="AJ1209" s="93">
        <v>0</v>
      </c>
      <c r="AK1209" s="93">
        <v>0</v>
      </c>
      <c r="AL1209" s="93">
        <v>0</v>
      </c>
      <c r="AM1209" s="49" t="s">
        <v>5559</v>
      </c>
      <c r="AN1209" s="49"/>
      <c r="AO1209" s="48" t="str" cm="1">
        <f t="array" ref="AO1209">IFERROR(_xlfn.IFS(
AQ1209="MPR ISSUE","PDH",
AQ1209="BSS Hardware Issue","BSS",
AQ1209="Sites strategiques, MLL, Pylone, etc.","ENVTECH",
AQ1209="AKTIVCO DEFAUT GE &amp; POWER Cabinet","AKTIVCO",
AQ1209="AKTIVCO Coupure ENEO &amp; Baisse de tension","AKTIVCO GRID ONLY",
AQ1209="Coupure ENEO &amp; Baisse de tension","IHS GRID ONLY",
AQ1209="Defaut GE &amp; POWER Cabinet","IHS",
AQ1209="Sharing","Partners",
AQ1209="Sites strategiques &amp; DataCenter","SST &amp; DC",
AQ1209="Exclu","Exclu",
AQ1209="SAT","SAT",
AQ1209="SPARE-ISSUE","SPARE-ISSUE",
AQ1209="Fiber CAmtel","TRANS_FO_CAMTEL",
AQ1209="Fiber AOF","Fiber AOF",
AQ1209="Projet OCM (HUAWEI)","TRAVAUX-HUAWEI",
AQ1209="Projet OCM (NOKIA)","TRAVAUX-NOKIA",
AQ1209="ACCESS-ISSUE","ACCESS-ISSUE",
AQ1209="Projet OCM (ZTE, NOKIA, autres projets)","TRAVAUX OCM",
AQ1209="No root CAuse","No root cause",
AQ1209="ODU HS","PDH",
AQ1209="IP &amp; VLAN","PDH",
AQ1209="Warehouse HUAWEI","SPARE-ISSUE",
AQ1209="SPARE-HS","SPARE-ISSUE",
AQ1209="Power Telco","BSS",AQ1209="no impacts","no impacts"
),"")</f>
        <v>No root cause</v>
      </c>
      <c r="AP1209" s="48" t="str" cm="1">
        <f t="array" ref="AP1209">IFERROR(_xlfn.IFS(
AQ1209="MPR ISSUE","TX ISSUE",
AQ1209="BSS Hardware Issue","RAN ISSUE",
AQ1209="Sites strategiques, MLL, Pylone, etc.","ENVTECH",
AQ1209="AKTIVCO DEFAUT GE &amp; POWER Cabinet","POWER ISSUE",
AQ1209="AKTIVCO Coupure ENEO &amp; Baisse de tension","POWER ISSUE",
AQ1209="Coupure ENEO &amp; Baisse de tension","POWER ISSUE",
AQ1209="Defaut GE &amp; POWER Cabinet","POWER ISSUE",
AQ1209="Sharing","POWER ISSUE",
AQ1209="Sites strategiques &amp; DataCenter","POWER ISSUE",
AQ1209="Exclu","Exclu",
AQ1209="SAT","TX ISSUE",
AQ1209="SPARE-ISSUE","SPARE-ISSUE",
AQ1209="Fiber CAmtel","TX ISSUE",
AQ1209="Fiber AOF","TX ISSUE",
AQ1209="Projet OCM (HUAWEI)","TRAVAUX-HUAWEI",
AQ1209="Projet OCM (NOKIA)","TRAVAUX -NOKIA",
AQ1209="ACCESS-ISSUE","ACCESS-ISSUE",
AQ1209="Projet OCM (ZTE, NOKIA, autres projets)","TRAVAUX OCM",
AQ1209="No root CAuse","No root cause",
AQ1209="ODU HS","TX ISSUE",
AQ1209="IP &amp; VLAN","TX ISSUE",
AQ1209="Warehouse HUAWEI","SPARE-ISSUE",
AQ1209="SPARE-HS","SPARE-ISSUE",
AQ1209="Power Telco","RAN ISSUE",AQ1209="no impacts","no impacts"
),"")</f>
        <v>No root cause</v>
      </c>
      <c r="AQ1209" s="67" t="s">
        <v>5344</v>
      </c>
      <c r="AR1209" s="48" t="str" cm="1">
        <f t="array" ref="AR1209">IFERROR(_xlfn.IFS(
AQ1209="MPR ISSUE","ACTIVE",
AQ1209="BSS Hardware Issue","ACTIVE",
AQ1209="Sites strategiques, MLL, Pylone, etc.","PASSIVE",
AQ1209="AKTIVCO DEFAUT GE &amp; POWER Cabinet","PASSIVE",
AQ1209="AKTIVCO Coupure ENEO &amp; Baisse de tension","PASSIVE",
AQ1209="Coupure ENEO &amp; Baisse de tension","PASSIVE",
AQ1209="Defaut GE &amp; POWER Cabinet","PASSIVE",
AQ1209="Sharing","PASSIVE",
AQ1209="Sites strategiques &amp; DataCenter","PASSIVE",
AQ1209="Exclu","Exclu",
AQ1209="SAT","ACTIVE",
AQ1209="SPARE-ISSUE","SPARE-ISSUE",
AQ1209="Fiber CAmtel","ACTIVE",
AQ1209="Fiber AOF","ACTIVE",
AQ1209="Projet OCM (HUAWEI)","PLANNED WORKS",
AQ1209="Projet OCM (NOKIA)","PLANNED WORKS",
AQ1209="ACCESS-ISSUE","ACCESS-ISSUE",
AQ1209="Projet OCM (ZTE, NOKIA, autres projets)","PLANNED WORKS",
AQ1209="No root CAuse","No root cause",
AQ1209="ODU HS","ACTIVE",
AQ1209="IP &amp; VLAN","ACTIVE",
AQ1209="Warehouse HUAWEI","SPARE-ISSUE",
AQ1209="SPARE-HS","SPARE-ISSUE",
AQ1209="Power Telco","ACTIVE", AQ1209="no impacts","no impacts"
),"")</f>
        <v>No root cause</v>
      </c>
      <c r="AS1209" s="92" t="s">
        <v>5537</v>
      </c>
      <c r="AT1209" s="98" t="s">
        <v>2584</v>
      </c>
      <c r="AV1209" s="17" t="s">
        <v>5537</v>
      </c>
      <c r="AW1209" s="7" t="s">
        <v>5537</v>
      </c>
      <c r="AX1209" s="6" t="s">
        <v>5537</v>
      </c>
      <c r="AY1209" s="7"/>
      <c r="AZ1209" s="3" t="s">
        <v>5537</v>
      </c>
      <c r="BA1209" s="18" t="s">
        <v>5537</v>
      </c>
      <c r="BB1209" s="18" t="s">
        <v>5537</v>
      </c>
      <c r="BC1209" s="18" t="s">
        <v>5537</v>
      </c>
      <c r="BD1209" s="18" t="s">
        <v>5537</v>
      </c>
      <c r="BE1209" s="18" t="s">
        <v>5537</v>
      </c>
      <c r="BF1209" s="18" t="s">
        <v>5537</v>
      </c>
      <c r="BG1209" s="18" t="s">
        <v>5537</v>
      </c>
      <c r="BH1209" s="18" t="s">
        <v>5537</v>
      </c>
      <c r="BI1209" s="18" t="s">
        <v>5537</v>
      </c>
      <c r="BJ1209" s="18" t="s">
        <v>5537</v>
      </c>
      <c r="BK1209" s="18" t="s">
        <v>5537</v>
      </c>
      <c r="BL1209" s="9" t="s">
        <v>5537</v>
      </c>
      <c r="BM1209" s="14" t="s">
        <v>5537</v>
      </c>
      <c r="BN1209" s="14" t="s">
        <v>5537</v>
      </c>
      <c r="BO1209" s="14" t="str">
        <f>_xlfn.XLOOKUP(B1209,'[4]cell downs 18042026 17h'!$B:$B,'[4]cell downs 18042026 17h'!$B:$B,"")</f>
        <v/>
      </c>
      <c r="BP1209" s="14" t="str">
        <f>_xlfn.XLOOKUP(B1209,'[5]Cells Huawei 19042026 15h'!$B:$B,'[5]Cells Huawei 19042026 15h'!$B:$B,"")</f>
        <v/>
      </c>
      <c r="BQ1209" s="9" t="str">
        <f>_xlfn.XLOOKUP(B1209,'[6]cells down 19042026 9H40'!$B:$B,'[6]cells down 19042026 9H40'!$B:$B,"")</f>
        <v/>
      </c>
      <c r="BR1209" s="9" t="s">
        <v>5537</v>
      </c>
      <c r="BS1209" s="9" t="s">
        <v>12</v>
      </c>
      <c r="BT1209" s="108"/>
    </row>
    <row r="1210" spans="1:72" s="9" customFormat="1" x14ac:dyDescent="0.35">
      <c r="A1210" s="3" t="s">
        <v>1794</v>
      </c>
      <c r="B1210" s="3" t="s">
        <v>1795</v>
      </c>
      <c r="C1210" s="3" t="str">
        <f>_xlfn.XLOOKUP(B1210,'[1]daily break down'!$D:$D,'[1]daily break down'!$E:$E,"")</f>
        <v>CENTRE</v>
      </c>
      <c r="D1210" s="3" t="s">
        <v>11</v>
      </c>
      <c r="E1210" s="3" t="s">
        <v>154</v>
      </c>
      <c r="F1210" s="3" t="s">
        <v>69</v>
      </c>
      <c r="G1210" s="3" t="s">
        <v>1796</v>
      </c>
      <c r="H1210" s="33" t="str">
        <f>_xlfn.XLOOKUP(B1210,[2]CALCULATION!$B:$B,[2]CALCULATION!$H:$H,"")</f>
        <v>NOKIA</v>
      </c>
      <c r="I1210" s="28">
        <v>0.18271041665342455</v>
      </c>
      <c r="J1210" s="28">
        <v>1.6723545907637318</v>
      </c>
      <c r="K1210" s="28">
        <v>3.0259210058420418</v>
      </c>
      <c r="L1210" s="28">
        <v>2.3102587307891511</v>
      </c>
      <c r="M1210" s="28">
        <v>0</v>
      </c>
      <c r="N1210" s="28">
        <v>6.2971578854974286</v>
      </c>
      <c r="O1210" s="28">
        <v>0</v>
      </c>
      <c r="P1210" s="28">
        <v>0</v>
      </c>
      <c r="Q1210" s="28">
        <v>0</v>
      </c>
      <c r="R1210" s="28">
        <v>7.1802638844526188</v>
      </c>
      <c r="S1210" s="93">
        <v>0</v>
      </c>
      <c r="T1210" s="93">
        <f>_xlfn.XLOOKUP(B1210,'[3]Nur des jours'!$B:$B,'[3]Nur des jours'!$U:$U,"")</f>
        <v>0</v>
      </c>
      <c r="U1210" s="93">
        <v>0</v>
      </c>
      <c r="V1210" s="93">
        <v>0</v>
      </c>
      <c r="W1210" s="93">
        <v>0</v>
      </c>
      <c r="X1210" s="93">
        <v>0</v>
      </c>
      <c r="Y1210" s="93">
        <v>0</v>
      </c>
      <c r="Z1210" s="93">
        <v>0</v>
      </c>
      <c r="AA1210" s="93">
        <v>0</v>
      </c>
      <c r="AB1210" s="93">
        <v>2.9517054615290219E-2</v>
      </c>
      <c r="AC1210" s="93">
        <f>_xlfn.XLOOKUP(B1210,'[3]Nur des jours'!$B:$B,'[3]Nur des jours'!$N:$N,"")</f>
        <v>0</v>
      </c>
      <c r="AD1210" s="93">
        <v>0</v>
      </c>
      <c r="AE1210" s="93">
        <v>0</v>
      </c>
      <c r="AF1210" s="93">
        <v>0</v>
      </c>
      <c r="AG1210" s="93"/>
      <c r="AH1210" s="93">
        <v>0</v>
      </c>
      <c r="AI1210" s="93">
        <v>0</v>
      </c>
      <c r="AJ1210" s="93">
        <v>0</v>
      </c>
      <c r="AK1210" s="93">
        <v>0</v>
      </c>
      <c r="AL1210" s="93">
        <v>0</v>
      </c>
      <c r="AM1210" s="49" t="s">
        <v>5559</v>
      </c>
      <c r="AN1210" s="49"/>
      <c r="AO1210" s="48" t="str" cm="1">
        <f t="array" ref="AO1210">IFERROR(_xlfn.IFS(
AQ1210="MPR ISSUE","PDH",
AQ1210="BSS Hardware Issue","BSS",
AQ1210="Sites strategiques, MLL, Pylone, etc.","ENVTECH",
AQ1210="AKTIVCO DEFAUT GE &amp; POWER Cabinet","AKTIVCO",
AQ1210="AKTIVCO Coupure ENEO &amp; Baisse de tension","AKTIVCO GRID ONLY",
AQ1210="Coupure ENEO &amp; Baisse de tension","IHS GRID ONLY",
AQ1210="Defaut GE &amp; POWER Cabinet","IHS",
AQ1210="Sharing","Partners",
AQ1210="Sites strategiques &amp; DataCenter","SST &amp; DC",
AQ1210="Exclu","Exclu",
AQ1210="SAT","SAT",
AQ1210="SPARE-ISSUE","SPARE-ISSUE",
AQ1210="Fiber CAmtel","TRANS_FO_CAMTEL",
AQ1210="Fiber AOF","Fiber AOF",
AQ1210="Projet OCM (HUAWEI)","TRAVAUX-HUAWEI",
AQ1210="Projet OCM (NOKIA)","TRAVAUX-NOKIA",
AQ1210="ACCESS-ISSUE","ACCESS-ISSUE",
AQ1210="Projet OCM (ZTE, NOKIA, autres projets)","TRAVAUX OCM",
AQ1210="No root CAuse","No root cause",
AQ1210="ODU HS","PDH",
AQ1210="IP &amp; VLAN","PDH",
AQ1210="Warehouse HUAWEI","SPARE-ISSUE",
AQ1210="SPARE-HS","SPARE-ISSUE",
AQ1210="Power Telco","BSS",AQ1210="no impacts","no impacts"
),"")</f>
        <v>No root cause</v>
      </c>
      <c r="AP1210" s="48" t="str" cm="1">
        <f t="array" ref="AP1210">IFERROR(_xlfn.IFS(
AQ1210="MPR ISSUE","TX ISSUE",
AQ1210="BSS Hardware Issue","RAN ISSUE",
AQ1210="Sites strategiques, MLL, Pylone, etc.","ENVTECH",
AQ1210="AKTIVCO DEFAUT GE &amp; POWER Cabinet","POWER ISSUE",
AQ1210="AKTIVCO Coupure ENEO &amp; Baisse de tension","POWER ISSUE",
AQ1210="Coupure ENEO &amp; Baisse de tension","POWER ISSUE",
AQ1210="Defaut GE &amp; POWER Cabinet","POWER ISSUE",
AQ1210="Sharing","POWER ISSUE",
AQ1210="Sites strategiques &amp; DataCenter","POWER ISSUE",
AQ1210="Exclu","Exclu",
AQ1210="SAT","TX ISSUE",
AQ1210="SPARE-ISSUE","SPARE-ISSUE",
AQ1210="Fiber CAmtel","TX ISSUE",
AQ1210="Fiber AOF","TX ISSUE",
AQ1210="Projet OCM (HUAWEI)","TRAVAUX-HUAWEI",
AQ1210="Projet OCM (NOKIA)","TRAVAUX -NOKIA",
AQ1210="ACCESS-ISSUE","ACCESS-ISSUE",
AQ1210="Projet OCM (ZTE, NOKIA, autres projets)","TRAVAUX OCM",
AQ1210="No root CAuse","No root cause",
AQ1210="ODU HS","TX ISSUE",
AQ1210="IP &amp; VLAN","TX ISSUE",
AQ1210="Warehouse HUAWEI","SPARE-ISSUE",
AQ1210="SPARE-HS","SPARE-ISSUE",
AQ1210="Power Telco","RAN ISSUE",AQ1210="no impacts","no impacts"
),"")</f>
        <v>No root cause</v>
      </c>
      <c r="AQ1210" s="126" t="s">
        <v>5344</v>
      </c>
      <c r="AR1210" s="48" t="str" cm="1">
        <f t="array" ref="AR1210">IFERROR(_xlfn.IFS(
AQ1210="MPR ISSUE","ACTIVE",
AQ1210="BSS Hardware Issue","ACTIVE",
AQ1210="Sites strategiques, MLL, Pylone, etc.","PASSIVE",
AQ1210="AKTIVCO DEFAUT GE &amp; POWER Cabinet","PASSIVE",
AQ1210="AKTIVCO Coupure ENEO &amp; Baisse de tension","PASSIVE",
AQ1210="Coupure ENEO &amp; Baisse de tension","PASSIVE",
AQ1210="Defaut GE &amp; POWER Cabinet","PASSIVE",
AQ1210="Sharing","PASSIVE",
AQ1210="Sites strategiques &amp; DataCenter","PASSIVE",
AQ1210="Exclu","Exclu",
AQ1210="SAT","ACTIVE",
AQ1210="SPARE-ISSUE","SPARE-ISSUE",
AQ1210="Fiber CAmtel","ACTIVE",
AQ1210="Fiber AOF","ACTIVE",
AQ1210="Projet OCM (HUAWEI)","PLANNED WORKS",
AQ1210="Projet OCM (NOKIA)","PLANNED WORKS",
AQ1210="ACCESS-ISSUE","ACCESS-ISSUE",
AQ1210="Projet OCM (ZTE, NOKIA, autres projets)","PLANNED WORKS",
AQ1210="No root CAuse","No root cause",
AQ1210="ODU HS","ACTIVE",
AQ1210="IP &amp; VLAN","ACTIVE",
AQ1210="Warehouse HUAWEI","SPARE-ISSUE",
AQ1210="SPARE-HS","SPARE-ISSUE",
AQ1210="Power Telco","ACTIVE", AQ1210="no impacts","no impacts"
),"")</f>
        <v>No root cause</v>
      </c>
      <c r="AS1210" s="92" t="s">
        <v>5537</v>
      </c>
      <c r="AT1210" s="98" t="s">
        <v>1795</v>
      </c>
      <c r="AV1210" s="17" t="s">
        <v>5537</v>
      </c>
      <c r="AW1210" s="7" t="s">
        <v>5537</v>
      </c>
      <c r="AX1210" s="6" t="s">
        <v>5537</v>
      </c>
      <c r="AY1210" s="7"/>
      <c r="AZ1210" s="3" t="s">
        <v>5537</v>
      </c>
      <c r="BA1210" s="18" t="s">
        <v>5537</v>
      </c>
      <c r="BB1210" s="18" t="s">
        <v>5537</v>
      </c>
      <c r="BC1210" s="18" t="s">
        <v>5537</v>
      </c>
      <c r="BD1210" s="18" t="s">
        <v>5537</v>
      </c>
      <c r="BE1210" s="18" t="s">
        <v>5537</v>
      </c>
      <c r="BF1210" s="18" t="s">
        <v>5537</v>
      </c>
      <c r="BG1210" s="18" t="s">
        <v>5537</v>
      </c>
      <c r="BH1210" s="18" t="s">
        <v>5537</v>
      </c>
      <c r="BI1210" s="18" t="s">
        <v>5537</v>
      </c>
      <c r="BJ1210" s="18" t="s">
        <v>5537</v>
      </c>
      <c r="BK1210" s="18" t="s">
        <v>5537</v>
      </c>
      <c r="BL1210" s="9" t="s">
        <v>5537</v>
      </c>
      <c r="BM1210" s="14" t="s">
        <v>5537</v>
      </c>
      <c r="BN1210" s="14" t="s">
        <v>5537</v>
      </c>
      <c r="BO1210" s="14" t="str">
        <f>_xlfn.XLOOKUP(B1210,'[4]cell downs 18042026 17h'!$B:$B,'[4]cell downs 18042026 17h'!$B:$B,"")</f>
        <v/>
      </c>
      <c r="BP1210" s="14" t="str">
        <f>_xlfn.XLOOKUP(B1210,'[5]Cells Huawei 19042026 15h'!$B:$B,'[5]Cells Huawei 19042026 15h'!$B:$B,"")</f>
        <v/>
      </c>
      <c r="BQ1210" s="9" t="str">
        <f>_xlfn.XLOOKUP(B1210,'[6]cells down 19042026 9H40'!$B:$B,'[6]cells down 19042026 9H40'!$B:$B,"")</f>
        <v/>
      </c>
      <c r="BR1210" s="9" t="s">
        <v>1795</v>
      </c>
      <c r="BS1210" s="9" t="s">
        <v>594</v>
      </c>
      <c r="BT1210" s="108"/>
    </row>
    <row r="1211" spans="1:72" s="9" customFormat="1" x14ac:dyDescent="0.35">
      <c r="A1211" s="1" t="s">
        <v>1086</v>
      </c>
      <c r="B1211" s="8" t="s">
        <v>1087</v>
      </c>
      <c r="C1211" s="3" t="str">
        <f>_xlfn.XLOOKUP(B1211,'[1]daily break down'!$D:$D,'[1]daily break down'!$E:$E,"")</f>
        <v>Yaounde</v>
      </c>
      <c r="D1211" s="1" t="s">
        <v>11</v>
      </c>
      <c r="E1211" s="1" t="s">
        <v>12</v>
      </c>
      <c r="F1211" s="3" t="s">
        <v>37</v>
      </c>
      <c r="G1211" s="1" t="s">
        <v>38</v>
      </c>
      <c r="H1211" s="34" t="str">
        <f>_xlfn.XLOOKUP(B1211,[2]CALCULATION!$B:$B,[2]CALCULATION!$H:$H,"")</f>
        <v>ZTE</v>
      </c>
      <c r="I1211" s="28">
        <v>0</v>
      </c>
      <c r="J1211" s="28">
        <v>0</v>
      </c>
      <c r="K1211" s="28">
        <v>0</v>
      </c>
      <c r="L1211" s="28">
        <v>0</v>
      </c>
      <c r="M1211" s="28">
        <v>0</v>
      </c>
      <c r="N1211" s="28">
        <v>0</v>
      </c>
      <c r="O1211" s="28">
        <v>0</v>
      </c>
      <c r="P1211" s="28">
        <v>0</v>
      </c>
      <c r="Q1211" s="28">
        <v>0</v>
      </c>
      <c r="R1211" s="28">
        <v>0</v>
      </c>
      <c r="S1211" s="93">
        <v>0</v>
      </c>
      <c r="T1211" s="93">
        <f>_xlfn.XLOOKUP(B1211,'[3]Nur des jours'!$B:$B,'[3]Nur des jours'!$U:$U,"")</f>
        <v>0</v>
      </c>
      <c r="U1211" s="93">
        <v>0</v>
      </c>
      <c r="V1211" s="93">
        <v>0</v>
      </c>
      <c r="W1211" s="93">
        <v>0</v>
      </c>
      <c r="X1211" s="93">
        <v>0</v>
      </c>
      <c r="Y1211" s="93">
        <v>3.8991048217490949</v>
      </c>
      <c r="Z1211" s="93">
        <v>0</v>
      </c>
      <c r="AA1211" s="93">
        <v>0</v>
      </c>
      <c r="AB1211" s="93">
        <v>2.8839321639228897E-2</v>
      </c>
      <c r="AC1211" s="93">
        <f>_xlfn.XLOOKUP(B1211,'[3]Nur des jours'!$B:$B,'[3]Nur des jours'!$N:$N,"")</f>
        <v>0</v>
      </c>
      <c r="AD1211" s="93">
        <v>0</v>
      </c>
      <c r="AE1211" s="93">
        <v>0</v>
      </c>
      <c r="AF1211" s="93">
        <v>0</v>
      </c>
      <c r="AG1211" s="93"/>
      <c r="AH1211" s="93">
        <v>0</v>
      </c>
      <c r="AI1211" s="93">
        <v>0</v>
      </c>
      <c r="AJ1211" s="93">
        <v>0</v>
      </c>
      <c r="AK1211" s="93">
        <v>0</v>
      </c>
      <c r="AL1211" s="93">
        <v>0</v>
      </c>
      <c r="AM1211" s="49" t="s">
        <v>5559</v>
      </c>
      <c r="AN1211" s="49"/>
      <c r="AO1211" s="48" t="str" cm="1">
        <f t="array" ref="AO1211">IFERROR(_xlfn.IFS(
AQ1211="MPR ISSUE","PDH",
AQ1211="BSS Hardware Issue","BSS",
AQ1211="Sites strategiques, MLL, Pylone, etc.","ENVTECH",
AQ1211="AKTIVCO DEFAUT GE &amp; POWER Cabinet","AKTIVCO",
AQ1211="AKTIVCO Coupure ENEO &amp; Baisse de tension","AKTIVCO GRID ONLY",
AQ1211="Coupure ENEO &amp; Baisse de tension","IHS GRID ONLY",
AQ1211="Defaut GE &amp; POWER Cabinet","IHS",
AQ1211="Sharing","Partners",
AQ1211="Sites strategiques &amp; DataCenter","SST &amp; DC",
AQ1211="Exclu","Exclu",
AQ1211="SAT","SAT",
AQ1211="SPARE-ISSUE","SPARE-ISSUE",
AQ1211="Fiber CAmtel","TRANS_FO_CAMTEL",
AQ1211="Fiber AOF","Fiber AOF",
AQ1211="Projet OCM (HUAWEI)","TRAVAUX-HUAWEI",
AQ1211="Projet OCM (NOKIA)","TRAVAUX-NOKIA",
AQ1211="ACCESS-ISSUE","ACCESS-ISSUE",
AQ1211="Projet OCM (ZTE, NOKIA, autres projets)","TRAVAUX OCM",
AQ1211="No root CAuse","No root cause",
AQ1211="ODU HS","PDH",
AQ1211="IP &amp; VLAN","PDH",
AQ1211="Warehouse HUAWEI","SPARE-ISSUE",
AQ1211="SPARE-HS","SPARE-ISSUE",
AQ1211="Power Telco","BSS",AQ1211="no impacts","no impacts"
),"")</f>
        <v>No root cause</v>
      </c>
      <c r="AP1211" s="48" t="str" cm="1">
        <f t="array" ref="AP1211">IFERROR(_xlfn.IFS(
AQ1211="MPR ISSUE","TX ISSUE",
AQ1211="BSS Hardware Issue","RAN ISSUE",
AQ1211="Sites strategiques, MLL, Pylone, etc.","ENVTECH",
AQ1211="AKTIVCO DEFAUT GE &amp; POWER Cabinet","POWER ISSUE",
AQ1211="AKTIVCO Coupure ENEO &amp; Baisse de tension","POWER ISSUE",
AQ1211="Coupure ENEO &amp; Baisse de tension","POWER ISSUE",
AQ1211="Defaut GE &amp; POWER Cabinet","POWER ISSUE",
AQ1211="Sharing","POWER ISSUE",
AQ1211="Sites strategiques &amp; DataCenter","POWER ISSUE",
AQ1211="Exclu","Exclu",
AQ1211="SAT","TX ISSUE",
AQ1211="SPARE-ISSUE","SPARE-ISSUE",
AQ1211="Fiber CAmtel","TX ISSUE",
AQ1211="Fiber AOF","TX ISSUE",
AQ1211="Projet OCM (HUAWEI)","TRAVAUX-HUAWEI",
AQ1211="Projet OCM (NOKIA)","TRAVAUX -NOKIA",
AQ1211="ACCESS-ISSUE","ACCESS-ISSUE",
AQ1211="Projet OCM (ZTE, NOKIA, autres projets)","TRAVAUX OCM",
AQ1211="No root CAuse","No root cause",
AQ1211="ODU HS","TX ISSUE",
AQ1211="IP &amp; VLAN","TX ISSUE",
AQ1211="Warehouse HUAWEI","SPARE-ISSUE",
AQ1211="SPARE-HS","SPARE-ISSUE",
AQ1211="Power Telco","RAN ISSUE",AQ1211="no impacts","no impacts"
),"")</f>
        <v>No root cause</v>
      </c>
      <c r="AQ1211" s="126" t="s">
        <v>5344</v>
      </c>
      <c r="AR1211" s="48" t="str" cm="1">
        <f t="array" ref="AR1211">IFERROR(_xlfn.IFS(
AQ1211="MPR ISSUE","ACTIVE",
AQ1211="BSS Hardware Issue","ACTIVE",
AQ1211="Sites strategiques, MLL, Pylone, etc.","PASSIVE",
AQ1211="AKTIVCO DEFAUT GE &amp; POWER Cabinet","PASSIVE",
AQ1211="AKTIVCO Coupure ENEO &amp; Baisse de tension","PASSIVE",
AQ1211="Coupure ENEO &amp; Baisse de tension","PASSIVE",
AQ1211="Defaut GE &amp; POWER Cabinet","PASSIVE",
AQ1211="Sharing","PASSIVE",
AQ1211="Sites strategiques &amp; DataCenter","PASSIVE",
AQ1211="Exclu","Exclu",
AQ1211="SAT","ACTIVE",
AQ1211="SPARE-ISSUE","SPARE-ISSUE",
AQ1211="Fiber CAmtel","ACTIVE",
AQ1211="Fiber AOF","ACTIVE",
AQ1211="Projet OCM (HUAWEI)","PLANNED WORKS",
AQ1211="Projet OCM (NOKIA)","PLANNED WORKS",
AQ1211="ACCESS-ISSUE","ACCESS-ISSUE",
AQ1211="Projet OCM (ZTE, NOKIA, autres projets)","PLANNED WORKS",
AQ1211="No root CAuse","No root cause",
AQ1211="ODU HS","ACTIVE",
AQ1211="IP &amp; VLAN","ACTIVE",
AQ1211="Warehouse HUAWEI","SPARE-ISSUE",
AQ1211="SPARE-HS","SPARE-ISSUE",
AQ1211="Power Telco","ACTIVE", AQ1211="no impacts","no impacts"
),"")</f>
        <v>No root cause</v>
      </c>
      <c r="AS1211" s="92" t="s">
        <v>5537</v>
      </c>
      <c r="AT1211" s="98" t="s">
        <v>1087</v>
      </c>
      <c r="AV1211" s="17" t="s">
        <v>5537</v>
      </c>
      <c r="AW1211" s="7" t="s">
        <v>5537</v>
      </c>
      <c r="AX1211" s="6" t="s">
        <v>5537</v>
      </c>
      <c r="AY1211" s="7"/>
      <c r="AZ1211" s="3" t="s">
        <v>5537</v>
      </c>
      <c r="BA1211" s="18" t="s">
        <v>5537</v>
      </c>
      <c r="BB1211" s="18" t="s">
        <v>5537</v>
      </c>
      <c r="BC1211" s="18" t="s">
        <v>5537</v>
      </c>
      <c r="BD1211" s="18" t="s">
        <v>5537</v>
      </c>
      <c r="BE1211" s="18" t="s">
        <v>5537</v>
      </c>
      <c r="BF1211" s="18" t="s">
        <v>5537</v>
      </c>
      <c r="BG1211" s="18" t="s">
        <v>5537</v>
      </c>
      <c r="BH1211" s="18" t="s">
        <v>5537</v>
      </c>
      <c r="BI1211" s="18" t="s">
        <v>5537</v>
      </c>
      <c r="BJ1211" s="18" t="s">
        <v>5537</v>
      </c>
      <c r="BK1211" s="18" t="s">
        <v>5537</v>
      </c>
      <c r="BL1211" s="9" t="s">
        <v>5537</v>
      </c>
      <c r="BM1211" s="14" t="s">
        <v>5537</v>
      </c>
      <c r="BN1211" s="14" t="s">
        <v>5537</v>
      </c>
      <c r="BO1211" s="14" t="str">
        <f>_xlfn.XLOOKUP(B1211,'[4]cell downs 18042026 17h'!$B:$B,'[4]cell downs 18042026 17h'!$B:$B,"")</f>
        <v/>
      </c>
      <c r="BP1211" s="14" t="str">
        <f>_xlfn.XLOOKUP(B1211,'[5]Cells Huawei 19042026 15h'!$B:$B,'[5]Cells Huawei 19042026 15h'!$B:$B,"")</f>
        <v/>
      </c>
      <c r="BQ1211" s="9" t="str">
        <f>_xlfn.XLOOKUP(B1211,'[6]cells down 19042026 9H40'!$B:$B,'[6]cells down 19042026 9H40'!$B:$B,"")</f>
        <v/>
      </c>
      <c r="BR1211" s="9" t="s">
        <v>1087</v>
      </c>
      <c r="BS1211" s="9" t="s">
        <v>12</v>
      </c>
      <c r="BT1211" s="108"/>
    </row>
    <row r="1212" spans="1:72" s="9" customFormat="1" x14ac:dyDescent="0.35">
      <c r="A1212" s="1" t="s">
        <v>92</v>
      </c>
      <c r="B1212" s="8" t="s">
        <v>93</v>
      </c>
      <c r="C1212" s="3" t="str">
        <f>_xlfn.XLOOKUP(B1212,'[1]daily break down'!$D:$D,'[1]daily break down'!$E:$E,"")</f>
        <v>NORD-OUEST</v>
      </c>
      <c r="D1212" s="1" t="s">
        <v>11</v>
      </c>
      <c r="E1212" s="1" t="s">
        <v>12</v>
      </c>
      <c r="F1212" s="3" t="s">
        <v>51</v>
      </c>
      <c r="G1212" s="1" t="s">
        <v>52</v>
      </c>
      <c r="H1212" s="32" t="str">
        <f>_xlfn.XLOOKUP(B1212,[2]CALCULATION!$B:$B,[2]CALCULATION!$H:$H,"")</f>
        <v>Huawei</v>
      </c>
      <c r="I1212" s="28">
        <v>0</v>
      </c>
      <c r="J1212" s="28">
        <v>0</v>
      </c>
      <c r="K1212" s="28">
        <v>0</v>
      </c>
      <c r="L1212" s="28">
        <v>0.76976198017880737</v>
      </c>
      <c r="M1212" s="28">
        <v>0</v>
      </c>
      <c r="N1212" s="28">
        <v>4.726295754109916E-2</v>
      </c>
      <c r="O1212" s="28">
        <v>0</v>
      </c>
      <c r="P1212" s="28">
        <v>0</v>
      </c>
      <c r="Q1212" s="28">
        <v>0</v>
      </c>
      <c r="R1212" s="28">
        <v>0</v>
      </c>
      <c r="S1212" s="93">
        <v>1.5462121147266381</v>
      </c>
      <c r="T1212" s="93">
        <f>_xlfn.XLOOKUP(B1212,'[3]Nur des jours'!$B:$B,'[3]Nur des jours'!$U:$U,"")</f>
        <v>4.6299863311959774E-2</v>
      </c>
      <c r="U1212" s="93">
        <v>0</v>
      </c>
      <c r="V1212" s="93">
        <v>1.5516518136134437E-2</v>
      </c>
      <c r="W1212" s="93">
        <v>4.6299863311959774E-2</v>
      </c>
      <c r="X1212" s="93">
        <v>0</v>
      </c>
      <c r="Y1212" s="93">
        <v>0</v>
      </c>
      <c r="Z1212" s="93">
        <v>5.5742823877888208</v>
      </c>
      <c r="AA1212" s="93">
        <v>0</v>
      </c>
      <c r="AB1212" s="93">
        <v>2.8464784994563872E-2</v>
      </c>
      <c r="AC1212" s="93">
        <f>_xlfn.XLOOKUP(B1212,'[3]Nur des jours'!$B:$B,'[3]Nur des jours'!$N:$N,"")</f>
        <v>0</v>
      </c>
      <c r="AD1212" s="93">
        <v>0</v>
      </c>
      <c r="AE1212" s="93">
        <v>0</v>
      </c>
      <c r="AF1212" s="93">
        <v>0</v>
      </c>
      <c r="AG1212" s="93"/>
      <c r="AH1212" s="93">
        <v>0</v>
      </c>
      <c r="AI1212" s="93">
        <v>0</v>
      </c>
      <c r="AJ1212" s="93">
        <v>0</v>
      </c>
      <c r="AK1212" s="93">
        <v>0</v>
      </c>
      <c r="AL1212" s="93">
        <v>0</v>
      </c>
      <c r="AM1212" s="49" t="s">
        <v>5559</v>
      </c>
      <c r="AN1212" s="49"/>
      <c r="AO1212" s="48" t="str" cm="1">
        <f t="array" ref="AO1212">IFERROR(_xlfn.IFS(
AQ1212="MPR ISSUE","PDH",
AQ1212="BSS Hardware Issue","BSS",
AQ1212="Sites strategiques, MLL, Pylone, etc.","ENVTECH",
AQ1212="AKTIVCO DEFAUT GE &amp; POWER Cabinet","AKTIVCO",
AQ1212="AKTIVCO Coupure ENEO &amp; Baisse de tension","AKTIVCO GRID ONLY",
AQ1212="Coupure ENEO &amp; Baisse de tension","IHS GRID ONLY",
AQ1212="Defaut GE &amp; POWER Cabinet","IHS",
AQ1212="Sharing","Partners",
AQ1212="Sites strategiques &amp; DataCenter","SST &amp; DC",
AQ1212="Exclu","Exclu",
AQ1212="SAT","SAT",
AQ1212="SPARE-ISSUE","SPARE-ISSUE",
AQ1212="Fiber CAmtel","TRANS_FO_CAMTEL",
AQ1212="Fiber AOF","Fiber AOF",
AQ1212="Projet OCM (HUAWEI)","TRAVAUX-HUAWEI",
AQ1212="Projet OCM (NOKIA)","TRAVAUX-NOKIA",
AQ1212="ACCESS-ISSUE","ACCESS-ISSUE",
AQ1212="Projet OCM (ZTE, NOKIA, autres projets)","TRAVAUX OCM",
AQ1212="No root CAuse","No root cause",
AQ1212="ODU HS","PDH",
AQ1212="IP &amp; VLAN","PDH",
AQ1212="Warehouse HUAWEI","SPARE-ISSUE",
AQ1212="SPARE-HS","SPARE-ISSUE",
AQ1212="Power Telco","BSS",AQ1212="no impacts","no impacts"
),"")</f>
        <v>No root cause</v>
      </c>
      <c r="AP1212" s="48" t="str" cm="1">
        <f t="array" ref="AP1212">IFERROR(_xlfn.IFS(
AQ1212="MPR ISSUE","TX ISSUE",
AQ1212="BSS Hardware Issue","RAN ISSUE",
AQ1212="Sites strategiques, MLL, Pylone, etc.","ENVTECH",
AQ1212="AKTIVCO DEFAUT GE &amp; POWER Cabinet","POWER ISSUE",
AQ1212="AKTIVCO Coupure ENEO &amp; Baisse de tension","POWER ISSUE",
AQ1212="Coupure ENEO &amp; Baisse de tension","POWER ISSUE",
AQ1212="Defaut GE &amp; POWER Cabinet","POWER ISSUE",
AQ1212="Sharing","POWER ISSUE",
AQ1212="Sites strategiques &amp; DataCenter","POWER ISSUE",
AQ1212="Exclu","Exclu",
AQ1212="SAT","TX ISSUE",
AQ1212="SPARE-ISSUE","SPARE-ISSUE",
AQ1212="Fiber CAmtel","TX ISSUE",
AQ1212="Fiber AOF","TX ISSUE",
AQ1212="Projet OCM (HUAWEI)","TRAVAUX-HUAWEI",
AQ1212="Projet OCM (NOKIA)","TRAVAUX -NOKIA",
AQ1212="ACCESS-ISSUE","ACCESS-ISSUE",
AQ1212="Projet OCM (ZTE, NOKIA, autres projets)","TRAVAUX OCM",
AQ1212="No root CAuse","No root cause",
AQ1212="ODU HS","TX ISSUE",
AQ1212="IP &amp; VLAN","TX ISSUE",
AQ1212="Warehouse HUAWEI","SPARE-ISSUE",
AQ1212="SPARE-HS","SPARE-ISSUE",
AQ1212="Power Telco","RAN ISSUE",AQ1212="no impacts","no impacts"
),"")</f>
        <v>No root cause</v>
      </c>
      <c r="AQ1212" s="126" t="s">
        <v>5344</v>
      </c>
      <c r="AR1212" s="48" t="str" cm="1">
        <f t="array" ref="AR1212">IFERROR(_xlfn.IFS(
AQ1212="MPR ISSUE","ACTIVE",
AQ1212="BSS Hardware Issue","ACTIVE",
AQ1212="Sites strategiques, MLL, Pylone, etc.","PASSIVE",
AQ1212="AKTIVCO DEFAUT GE &amp; POWER Cabinet","PASSIVE",
AQ1212="AKTIVCO Coupure ENEO &amp; Baisse de tension","PASSIVE",
AQ1212="Coupure ENEO &amp; Baisse de tension","PASSIVE",
AQ1212="Defaut GE &amp; POWER Cabinet","PASSIVE",
AQ1212="Sharing","PASSIVE",
AQ1212="Sites strategiques &amp; DataCenter","PASSIVE",
AQ1212="Exclu","Exclu",
AQ1212="SAT","ACTIVE",
AQ1212="SPARE-ISSUE","SPARE-ISSUE",
AQ1212="Fiber CAmtel","ACTIVE",
AQ1212="Fiber AOF","ACTIVE",
AQ1212="Projet OCM (HUAWEI)","PLANNED WORKS",
AQ1212="Projet OCM (NOKIA)","PLANNED WORKS",
AQ1212="ACCESS-ISSUE","ACCESS-ISSUE",
AQ1212="Projet OCM (ZTE, NOKIA, autres projets)","PLANNED WORKS",
AQ1212="No root CAuse","No root cause",
AQ1212="ODU HS","ACTIVE",
AQ1212="IP &amp; VLAN","ACTIVE",
AQ1212="Warehouse HUAWEI","SPARE-ISSUE",
AQ1212="SPARE-HS","SPARE-ISSUE",
AQ1212="Power Telco","ACTIVE", AQ1212="no impacts","no impacts"
),"")</f>
        <v>No root cause</v>
      </c>
      <c r="AS1212" s="92" t="s">
        <v>5537</v>
      </c>
      <c r="AT1212" s="98" t="s">
        <v>93</v>
      </c>
      <c r="AV1212" s="17" t="s">
        <v>5537</v>
      </c>
      <c r="AW1212" s="7" t="s">
        <v>5537</v>
      </c>
      <c r="AX1212" s="6" t="s">
        <v>5537</v>
      </c>
      <c r="AY1212" s="7"/>
      <c r="AZ1212" s="3" t="s">
        <v>5537</v>
      </c>
      <c r="BA1212" s="18" t="s">
        <v>5537</v>
      </c>
      <c r="BB1212" s="18" t="s">
        <v>5537</v>
      </c>
      <c r="BC1212" s="18" t="s">
        <v>5537</v>
      </c>
      <c r="BD1212" s="18" t="s">
        <v>5537</v>
      </c>
      <c r="BE1212" s="18" t="s">
        <v>5537</v>
      </c>
      <c r="BF1212" s="18" t="s">
        <v>5537</v>
      </c>
      <c r="BG1212" s="18" t="s">
        <v>5537</v>
      </c>
      <c r="BH1212" s="18" t="s">
        <v>5537</v>
      </c>
      <c r="BI1212" s="18" t="s">
        <v>5537</v>
      </c>
      <c r="BJ1212" s="18" t="s">
        <v>5537</v>
      </c>
      <c r="BK1212" s="18" t="s">
        <v>5537</v>
      </c>
      <c r="BL1212" s="9" t="s">
        <v>5537</v>
      </c>
      <c r="BM1212" s="14" t="s">
        <v>5537</v>
      </c>
      <c r="BN1212" s="14" t="s">
        <v>5537</v>
      </c>
      <c r="BO1212" s="14" t="str">
        <f>_xlfn.XLOOKUP(B1212,'[4]cell downs 18042026 17h'!$B:$B,'[4]cell downs 18042026 17h'!$B:$B,"")</f>
        <v/>
      </c>
      <c r="BP1212" s="14" t="str">
        <f>_xlfn.XLOOKUP(B1212,'[5]Cells Huawei 19042026 15h'!$B:$B,'[5]Cells Huawei 19042026 15h'!$B:$B,"")</f>
        <v/>
      </c>
      <c r="BQ1212" s="9" t="str">
        <f>_xlfn.XLOOKUP(B1212,'[6]cells down 19042026 9H40'!$B:$B,'[6]cells down 19042026 9H40'!$B:$B,"")</f>
        <v/>
      </c>
      <c r="BR1212" s="9" t="s">
        <v>93</v>
      </c>
      <c r="BS1212" s="9" t="s">
        <v>12</v>
      </c>
      <c r="BT1212" s="108"/>
    </row>
    <row r="1213" spans="1:72" s="9" customFormat="1" x14ac:dyDescent="0.35">
      <c r="A1213" s="1" t="s">
        <v>2579</v>
      </c>
      <c r="B1213" s="8" t="s">
        <v>2580</v>
      </c>
      <c r="C1213" s="3" t="str">
        <f>_xlfn.XLOOKUP(B1213,'[1]daily break down'!$D:$D,'[1]daily break down'!$E:$E,"")</f>
        <v>CENTRE</v>
      </c>
      <c r="D1213" s="1" t="s">
        <v>21</v>
      </c>
      <c r="E1213" s="1" t="s">
        <v>125</v>
      </c>
      <c r="F1213" s="3" t="s">
        <v>37</v>
      </c>
      <c r="G1213" s="1" t="s">
        <v>2581</v>
      </c>
      <c r="H1213" s="34" t="str">
        <f>_xlfn.XLOOKUP(B1213,[2]CALCULATION!$B:$B,[2]CALCULATION!$H:$H,"")</f>
        <v>ZTE</v>
      </c>
      <c r="I1213" s="28">
        <v>0</v>
      </c>
      <c r="J1213" s="28">
        <v>0</v>
      </c>
      <c r="K1213" s="28">
        <v>0</v>
      </c>
      <c r="L1213" s="28">
        <v>0</v>
      </c>
      <c r="M1213" s="28">
        <v>0</v>
      </c>
      <c r="N1213" s="28">
        <v>0</v>
      </c>
      <c r="O1213" s="28">
        <v>9.4347564299023141E-3</v>
      </c>
      <c r="P1213" s="28">
        <v>0</v>
      </c>
      <c r="Q1213" s="28">
        <v>0</v>
      </c>
      <c r="R1213" s="28">
        <v>0</v>
      </c>
      <c r="S1213" s="93">
        <v>0</v>
      </c>
      <c r="T1213" s="93">
        <f>_xlfn.XLOOKUP(B1213,'[3]Nur des jours'!$B:$B,'[3]Nur des jours'!$U:$U,"")</f>
        <v>0</v>
      </c>
      <c r="U1213" s="93">
        <v>0</v>
      </c>
      <c r="V1213" s="93">
        <v>0</v>
      </c>
      <c r="W1213" s="93">
        <v>0</v>
      </c>
      <c r="X1213" s="93">
        <v>0</v>
      </c>
      <c r="Y1213" s="93">
        <v>0</v>
      </c>
      <c r="Z1213" s="93">
        <v>0</v>
      </c>
      <c r="AA1213" s="93">
        <v>0</v>
      </c>
      <c r="AB1213" s="93">
        <v>2.8143753584850963E-2</v>
      </c>
      <c r="AC1213" s="93">
        <f>_xlfn.XLOOKUP(B1213,'[3]Nur des jours'!$B:$B,'[3]Nur des jours'!$N:$N,"")</f>
        <v>0</v>
      </c>
      <c r="AD1213" s="93">
        <v>0</v>
      </c>
      <c r="AE1213" s="93">
        <v>0</v>
      </c>
      <c r="AF1213" s="93">
        <v>0</v>
      </c>
      <c r="AG1213" s="93"/>
      <c r="AH1213" s="93">
        <v>0</v>
      </c>
      <c r="AI1213" s="93">
        <v>0</v>
      </c>
      <c r="AJ1213" s="93">
        <v>0</v>
      </c>
      <c r="AK1213" s="93">
        <v>0</v>
      </c>
      <c r="AL1213" s="93">
        <v>0</v>
      </c>
      <c r="AM1213" s="49" t="s">
        <v>5559</v>
      </c>
      <c r="AN1213" s="49"/>
      <c r="AO1213" s="48" t="str" cm="1">
        <f t="array" ref="AO1213">IFERROR(_xlfn.IFS(
AQ1213="MPR ISSUE","PDH",
AQ1213="BSS Hardware Issue","BSS",
AQ1213="Sites strategiques, MLL, Pylone, etc.","ENVTECH",
AQ1213="AKTIVCO DEFAUT GE &amp; POWER Cabinet","AKTIVCO",
AQ1213="AKTIVCO Coupure ENEO &amp; Baisse de tension","AKTIVCO GRID ONLY",
AQ1213="Coupure ENEO &amp; Baisse de tension","IHS GRID ONLY",
AQ1213="Defaut GE &amp; POWER Cabinet","IHS",
AQ1213="Sharing","Partners",
AQ1213="Sites strategiques &amp; DataCenter","SST &amp; DC",
AQ1213="Exclu","Exclu",
AQ1213="SAT","SAT",
AQ1213="SPARE-ISSUE","SPARE-ISSUE",
AQ1213="Fiber CAmtel","TRANS_FO_CAMTEL",
AQ1213="Fiber AOF","Fiber AOF",
AQ1213="Projet OCM (HUAWEI)","TRAVAUX-HUAWEI",
AQ1213="Projet OCM (NOKIA)","TRAVAUX-NOKIA",
AQ1213="ACCESS-ISSUE","ACCESS-ISSUE",
AQ1213="Projet OCM (ZTE, NOKIA, autres projets)","TRAVAUX OCM",
AQ1213="No root CAuse","No root cause",
AQ1213="ODU HS","PDH",
AQ1213="IP &amp; VLAN","PDH",
AQ1213="Warehouse HUAWEI","SPARE-ISSUE",
AQ1213="SPARE-HS","SPARE-ISSUE",
AQ1213="Power Telco","BSS",AQ1213="no impacts","no impacts"
),"")</f>
        <v>No root cause</v>
      </c>
      <c r="AP1213" s="48" t="str" cm="1">
        <f t="array" ref="AP1213">IFERROR(_xlfn.IFS(
AQ1213="MPR ISSUE","TX ISSUE",
AQ1213="BSS Hardware Issue","RAN ISSUE",
AQ1213="Sites strategiques, MLL, Pylone, etc.","ENVTECH",
AQ1213="AKTIVCO DEFAUT GE &amp; POWER Cabinet","POWER ISSUE",
AQ1213="AKTIVCO Coupure ENEO &amp; Baisse de tension","POWER ISSUE",
AQ1213="Coupure ENEO &amp; Baisse de tension","POWER ISSUE",
AQ1213="Defaut GE &amp; POWER Cabinet","POWER ISSUE",
AQ1213="Sharing","POWER ISSUE",
AQ1213="Sites strategiques &amp; DataCenter","POWER ISSUE",
AQ1213="Exclu","Exclu",
AQ1213="SAT","TX ISSUE",
AQ1213="SPARE-ISSUE","SPARE-ISSUE",
AQ1213="Fiber CAmtel","TX ISSUE",
AQ1213="Fiber AOF","TX ISSUE",
AQ1213="Projet OCM (HUAWEI)","TRAVAUX-HUAWEI",
AQ1213="Projet OCM (NOKIA)","TRAVAUX -NOKIA",
AQ1213="ACCESS-ISSUE","ACCESS-ISSUE",
AQ1213="Projet OCM (ZTE, NOKIA, autres projets)","TRAVAUX OCM",
AQ1213="No root CAuse","No root cause",
AQ1213="ODU HS","TX ISSUE",
AQ1213="IP &amp; VLAN","TX ISSUE",
AQ1213="Warehouse HUAWEI","SPARE-ISSUE",
AQ1213="SPARE-HS","SPARE-ISSUE",
AQ1213="Power Telco","RAN ISSUE",AQ1213="no impacts","no impacts"
),"")</f>
        <v>No root cause</v>
      </c>
      <c r="AQ1213" s="67" t="s">
        <v>5344</v>
      </c>
      <c r="AR1213" s="48" t="str" cm="1">
        <f t="array" ref="AR1213">IFERROR(_xlfn.IFS(
AQ1213="MPR ISSUE","ACTIVE",
AQ1213="BSS Hardware Issue","ACTIVE",
AQ1213="Sites strategiques, MLL, Pylone, etc.","PASSIVE",
AQ1213="AKTIVCO DEFAUT GE &amp; POWER Cabinet","PASSIVE",
AQ1213="AKTIVCO Coupure ENEO &amp; Baisse de tension","PASSIVE",
AQ1213="Coupure ENEO &amp; Baisse de tension","PASSIVE",
AQ1213="Defaut GE &amp; POWER Cabinet","PASSIVE",
AQ1213="Sharing","PASSIVE",
AQ1213="Sites strategiques &amp; DataCenter","PASSIVE",
AQ1213="Exclu","Exclu",
AQ1213="SAT","ACTIVE",
AQ1213="SPARE-ISSUE","SPARE-ISSUE",
AQ1213="Fiber CAmtel","ACTIVE",
AQ1213="Fiber AOF","ACTIVE",
AQ1213="Projet OCM (HUAWEI)","PLANNED WORKS",
AQ1213="Projet OCM (NOKIA)","PLANNED WORKS",
AQ1213="ACCESS-ISSUE","ACCESS-ISSUE",
AQ1213="Projet OCM (ZTE, NOKIA, autres projets)","PLANNED WORKS",
AQ1213="No root CAuse","No root cause",
AQ1213="ODU HS","ACTIVE",
AQ1213="IP &amp; VLAN","ACTIVE",
AQ1213="Warehouse HUAWEI","SPARE-ISSUE",
AQ1213="SPARE-HS","SPARE-ISSUE",
AQ1213="Power Telco","ACTIVE", AQ1213="no impacts","no impacts"
),"")</f>
        <v>No root cause</v>
      </c>
      <c r="AS1213" s="92" t="s">
        <v>5537</v>
      </c>
      <c r="AT1213" s="98" t="s">
        <v>2580</v>
      </c>
      <c r="AV1213" s="17" t="s">
        <v>5537</v>
      </c>
      <c r="AW1213" s="7" t="s">
        <v>5537</v>
      </c>
      <c r="AX1213" s="6" t="s">
        <v>5537</v>
      </c>
      <c r="AY1213" s="7"/>
      <c r="AZ1213" s="3" t="s">
        <v>5537</v>
      </c>
      <c r="BA1213" s="18" t="s">
        <v>5537</v>
      </c>
      <c r="BB1213" s="18" t="s">
        <v>5537</v>
      </c>
      <c r="BC1213" s="18" t="s">
        <v>5537</v>
      </c>
      <c r="BD1213" s="18" t="s">
        <v>5537</v>
      </c>
      <c r="BE1213" s="18" t="s">
        <v>5537</v>
      </c>
      <c r="BF1213" s="18" t="s">
        <v>5537</v>
      </c>
      <c r="BG1213" s="18" t="s">
        <v>5537</v>
      </c>
      <c r="BH1213" s="18" t="s">
        <v>5537</v>
      </c>
      <c r="BI1213" s="18" t="s">
        <v>5537</v>
      </c>
      <c r="BJ1213" s="18" t="s">
        <v>5537</v>
      </c>
      <c r="BK1213" s="18" t="s">
        <v>5537</v>
      </c>
      <c r="BL1213" s="9" t="s">
        <v>5537</v>
      </c>
      <c r="BM1213" s="14" t="s">
        <v>5537</v>
      </c>
      <c r="BN1213" s="14" t="s">
        <v>5537</v>
      </c>
      <c r="BO1213" s="14" t="str">
        <f>_xlfn.XLOOKUP(B1213,'[4]cell downs 18042026 17h'!$B:$B,'[4]cell downs 18042026 17h'!$B:$B,"")</f>
        <v/>
      </c>
      <c r="BP1213" s="14" t="str">
        <f>_xlfn.XLOOKUP(B1213,'[5]Cells Huawei 19042026 15h'!$B:$B,'[5]Cells Huawei 19042026 15h'!$B:$B,"")</f>
        <v/>
      </c>
      <c r="BQ1213" s="9" t="str">
        <f>_xlfn.XLOOKUP(B1213,'[6]cells down 19042026 9H40'!$B:$B,'[6]cells down 19042026 9H40'!$B:$B,"")</f>
        <v/>
      </c>
      <c r="BR1213" s="9" t="s">
        <v>5537</v>
      </c>
      <c r="BS1213" s="9" t="s">
        <v>12</v>
      </c>
      <c r="BT1213" s="108"/>
    </row>
    <row r="1214" spans="1:72" s="9" customFormat="1" x14ac:dyDescent="0.35">
      <c r="A1214" s="1" t="s">
        <v>2545</v>
      </c>
      <c r="B1214" s="8" t="s">
        <v>2546</v>
      </c>
      <c r="C1214" s="3" t="str">
        <f>_xlfn.XLOOKUP(B1214,'[1]daily break down'!$D:$D,'[1]daily break down'!$E:$E,"")</f>
        <v>Yaounde</v>
      </c>
      <c r="D1214" s="1" t="s">
        <v>11</v>
      </c>
      <c r="E1214" s="1" t="s">
        <v>12</v>
      </c>
      <c r="F1214" s="3" t="s">
        <v>37</v>
      </c>
      <c r="G1214" s="1" t="s">
        <v>38</v>
      </c>
      <c r="H1214" s="34" t="str">
        <f>_xlfn.XLOOKUP(B1214,[2]CALCULATION!$B:$B,[2]CALCULATION!$H:$H,"")</f>
        <v>ZTE</v>
      </c>
      <c r="I1214" s="28">
        <v>0</v>
      </c>
      <c r="J1214" s="28">
        <v>0</v>
      </c>
      <c r="K1214" s="28">
        <v>0</v>
      </c>
      <c r="L1214" s="28">
        <v>0</v>
      </c>
      <c r="M1214" s="28">
        <v>0</v>
      </c>
      <c r="N1214" s="28">
        <v>0</v>
      </c>
      <c r="O1214" s="28">
        <v>0</v>
      </c>
      <c r="P1214" s="28">
        <v>5.5680222752994162</v>
      </c>
      <c r="Q1214" s="28">
        <v>18.689699600208879</v>
      </c>
      <c r="R1214" s="28">
        <v>0</v>
      </c>
      <c r="S1214" s="93">
        <v>0</v>
      </c>
      <c r="T1214" s="93">
        <f>_xlfn.XLOOKUP(B1214,'[3]Nur des jours'!$B:$B,'[3]Nur des jours'!$U:$U,"")</f>
        <v>0</v>
      </c>
      <c r="U1214" s="93">
        <v>0</v>
      </c>
      <c r="V1214" s="93">
        <v>0</v>
      </c>
      <c r="W1214" s="93">
        <v>0</v>
      </c>
      <c r="X1214" s="93">
        <v>0</v>
      </c>
      <c r="Y1214" s="93">
        <v>0</v>
      </c>
      <c r="Z1214" s="93">
        <v>0</v>
      </c>
      <c r="AA1214" s="93">
        <v>0</v>
      </c>
      <c r="AB1214" s="93">
        <v>2.8018908036628438E-2</v>
      </c>
      <c r="AC1214" s="93">
        <f>_xlfn.XLOOKUP(B1214,'[3]Nur des jours'!$B:$B,'[3]Nur des jours'!$N:$N,"")</f>
        <v>0</v>
      </c>
      <c r="AD1214" s="93">
        <v>0</v>
      </c>
      <c r="AE1214" s="93">
        <v>0</v>
      </c>
      <c r="AF1214" s="93">
        <v>0</v>
      </c>
      <c r="AG1214" s="93"/>
      <c r="AH1214" s="93">
        <v>0</v>
      </c>
      <c r="AI1214" s="93">
        <v>0</v>
      </c>
      <c r="AJ1214" s="93">
        <v>0</v>
      </c>
      <c r="AK1214" s="93">
        <v>0</v>
      </c>
      <c r="AL1214" s="93">
        <v>0</v>
      </c>
      <c r="AM1214" s="49" t="s">
        <v>5559</v>
      </c>
      <c r="AN1214" s="49"/>
      <c r="AO1214" s="48" t="str" cm="1">
        <f t="array" ref="AO1214">IFERROR(_xlfn.IFS(
AQ1214="MPR ISSUE","PDH",
AQ1214="BSS Hardware Issue","BSS",
AQ1214="Sites strategiques, MLL, Pylone, etc.","ENVTECH",
AQ1214="AKTIVCO DEFAUT GE &amp; POWER Cabinet","AKTIVCO",
AQ1214="AKTIVCO Coupure ENEO &amp; Baisse de tension","AKTIVCO GRID ONLY",
AQ1214="Coupure ENEO &amp; Baisse de tension","IHS GRID ONLY",
AQ1214="Defaut GE &amp; POWER Cabinet","IHS",
AQ1214="Sharing","Partners",
AQ1214="Sites strategiques &amp; DataCenter","SST &amp; DC",
AQ1214="Exclu","Exclu",
AQ1214="SAT","SAT",
AQ1214="SPARE-ISSUE","SPARE-ISSUE",
AQ1214="Fiber CAmtel","TRANS_FO_CAMTEL",
AQ1214="Fiber AOF","Fiber AOF",
AQ1214="Projet OCM (HUAWEI)","TRAVAUX-HUAWEI",
AQ1214="Projet OCM (NOKIA)","TRAVAUX-NOKIA",
AQ1214="ACCESS-ISSUE","ACCESS-ISSUE",
AQ1214="Projet OCM (ZTE, NOKIA, autres projets)","TRAVAUX OCM",
AQ1214="No root CAuse","No root cause",
AQ1214="ODU HS","PDH",
AQ1214="IP &amp; VLAN","PDH",
AQ1214="Warehouse HUAWEI","SPARE-ISSUE",
AQ1214="SPARE-HS","SPARE-ISSUE",
AQ1214="Power Telco","BSS",AQ1214="no impacts","no impacts"
),"")</f>
        <v>No root cause</v>
      </c>
      <c r="AP1214" s="48" t="str" cm="1">
        <f t="array" ref="AP1214">IFERROR(_xlfn.IFS(
AQ1214="MPR ISSUE","TX ISSUE",
AQ1214="BSS Hardware Issue","RAN ISSUE",
AQ1214="Sites strategiques, MLL, Pylone, etc.","ENVTECH",
AQ1214="AKTIVCO DEFAUT GE &amp; POWER Cabinet","POWER ISSUE",
AQ1214="AKTIVCO Coupure ENEO &amp; Baisse de tension","POWER ISSUE",
AQ1214="Coupure ENEO &amp; Baisse de tension","POWER ISSUE",
AQ1214="Defaut GE &amp; POWER Cabinet","POWER ISSUE",
AQ1214="Sharing","POWER ISSUE",
AQ1214="Sites strategiques &amp; DataCenter","POWER ISSUE",
AQ1214="Exclu","Exclu",
AQ1214="SAT","TX ISSUE",
AQ1214="SPARE-ISSUE","SPARE-ISSUE",
AQ1214="Fiber CAmtel","TX ISSUE",
AQ1214="Fiber AOF","TX ISSUE",
AQ1214="Projet OCM (HUAWEI)","TRAVAUX-HUAWEI",
AQ1214="Projet OCM (NOKIA)","TRAVAUX -NOKIA",
AQ1214="ACCESS-ISSUE","ACCESS-ISSUE",
AQ1214="Projet OCM (ZTE, NOKIA, autres projets)","TRAVAUX OCM",
AQ1214="No root CAuse","No root cause",
AQ1214="ODU HS","TX ISSUE",
AQ1214="IP &amp; VLAN","TX ISSUE",
AQ1214="Warehouse HUAWEI","SPARE-ISSUE",
AQ1214="SPARE-HS","SPARE-ISSUE",
AQ1214="Power Telco","RAN ISSUE",AQ1214="no impacts","no impacts"
),"")</f>
        <v>No root cause</v>
      </c>
      <c r="AQ1214" s="126" t="s">
        <v>5344</v>
      </c>
      <c r="AR1214" s="48" t="str" cm="1">
        <f t="array" ref="AR1214">IFERROR(_xlfn.IFS(
AQ1214="MPR ISSUE","ACTIVE",
AQ1214="BSS Hardware Issue","ACTIVE",
AQ1214="Sites strategiques, MLL, Pylone, etc.","PASSIVE",
AQ1214="AKTIVCO DEFAUT GE &amp; POWER Cabinet","PASSIVE",
AQ1214="AKTIVCO Coupure ENEO &amp; Baisse de tension","PASSIVE",
AQ1214="Coupure ENEO &amp; Baisse de tension","PASSIVE",
AQ1214="Defaut GE &amp; POWER Cabinet","PASSIVE",
AQ1214="Sharing","PASSIVE",
AQ1214="Sites strategiques &amp; DataCenter","PASSIVE",
AQ1214="Exclu","Exclu",
AQ1214="SAT","ACTIVE",
AQ1214="SPARE-ISSUE","SPARE-ISSUE",
AQ1214="Fiber CAmtel","ACTIVE",
AQ1214="Fiber AOF","ACTIVE",
AQ1214="Projet OCM (HUAWEI)","PLANNED WORKS",
AQ1214="Projet OCM (NOKIA)","PLANNED WORKS",
AQ1214="ACCESS-ISSUE","ACCESS-ISSUE",
AQ1214="Projet OCM (ZTE, NOKIA, autres projets)","PLANNED WORKS",
AQ1214="No root CAuse","No root cause",
AQ1214="ODU HS","ACTIVE",
AQ1214="IP &amp; VLAN","ACTIVE",
AQ1214="Warehouse HUAWEI","SPARE-ISSUE",
AQ1214="SPARE-HS","SPARE-ISSUE",
AQ1214="Power Telco","ACTIVE", AQ1214="no impacts","no impacts"
),"")</f>
        <v>No root cause</v>
      </c>
      <c r="AS1214" s="92" t="s">
        <v>5537</v>
      </c>
      <c r="AT1214" s="98" t="s">
        <v>2546</v>
      </c>
      <c r="AV1214" s="17" t="s">
        <v>5537</v>
      </c>
      <c r="AW1214" s="7" t="s">
        <v>5537</v>
      </c>
      <c r="AX1214" s="6" t="s">
        <v>5537</v>
      </c>
      <c r="AY1214" s="7"/>
      <c r="AZ1214" s="3" t="s">
        <v>5537</v>
      </c>
      <c r="BA1214" s="18" t="s">
        <v>5537</v>
      </c>
      <c r="BB1214" s="18" t="s">
        <v>5537</v>
      </c>
      <c r="BC1214" s="18" t="s">
        <v>5537</v>
      </c>
      <c r="BD1214" s="18" t="s">
        <v>5537</v>
      </c>
      <c r="BE1214" s="18" t="s">
        <v>5537</v>
      </c>
      <c r="BF1214" s="18" t="s">
        <v>5537</v>
      </c>
      <c r="BG1214" s="18" t="s">
        <v>5537</v>
      </c>
      <c r="BH1214" s="18" t="s">
        <v>5537</v>
      </c>
      <c r="BI1214" s="18" t="s">
        <v>5537</v>
      </c>
      <c r="BJ1214" s="18" t="s">
        <v>5537</v>
      </c>
      <c r="BK1214" s="18" t="s">
        <v>5537</v>
      </c>
      <c r="BL1214" s="9" t="s">
        <v>5537</v>
      </c>
      <c r="BM1214" s="14" t="s">
        <v>5537</v>
      </c>
      <c r="BN1214" s="14" t="s">
        <v>5537</v>
      </c>
      <c r="BO1214" s="14" t="str">
        <f>_xlfn.XLOOKUP(B1214,'[4]cell downs 18042026 17h'!$B:$B,'[4]cell downs 18042026 17h'!$B:$B,"")</f>
        <v/>
      </c>
      <c r="BP1214" s="14" t="str">
        <f>_xlfn.XLOOKUP(B1214,'[5]Cells Huawei 19042026 15h'!$B:$B,'[5]Cells Huawei 19042026 15h'!$B:$B,"")</f>
        <v/>
      </c>
      <c r="BQ1214" s="9" t="str">
        <f>_xlfn.XLOOKUP(B1214,'[6]cells down 19042026 9H40'!$B:$B,'[6]cells down 19042026 9H40'!$B:$B,"")</f>
        <v/>
      </c>
      <c r="BR1214" s="9" t="s">
        <v>2546</v>
      </c>
      <c r="BS1214" s="9" t="s">
        <v>12</v>
      </c>
      <c r="BT1214" s="108"/>
    </row>
    <row r="1215" spans="1:72" s="9" customFormat="1" x14ac:dyDescent="0.35">
      <c r="A1215" s="1" t="s">
        <v>2585</v>
      </c>
      <c r="B1215" s="8" t="s">
        <v>2586</v>
      </c>
      <c r="C1215" s="3" t="str">
        <f>_xlfn.XLOOKUP(B1215,'[1]daily break down'!$D:$D,'[1]daily break down'!$E:$E,"")</f>
        <v>Yaounde</v>
      </c>
      <c r="D1215" s="1" t="s">
        <v>21</v>
      </c>
      <c r="E1215" s="1" t="s">
        <v>36</v>
      </c>
      <c r="F1215" s="3" t="s">
        <v>37</v>
      </c>
      <c r="G1215" s="1" t="s">
        <v>38</v>
      </c>
      <c r="H1215" s="34" t="str">
        <f>_xlfn.XLOOKUP(B1215,[2]CALCULATION!$B:$B,[2]CALCULATION!$H:$H,"")</f>
        <v>ZTE</v>
      </c>
      <c r="I1215" s="28">
        <v>0</v>
      </c>
      <c r="J1215" s="28">
        <v>0</v>
      </c>
      <c r="K1215" s="28">
        <v>0</v>
      </c>
      <c r="L1215" s="28">
        <v>0</v>
      </c>
      <c r="M1215" s="28">
        <v>0</v>
      </c>
      <c r="N1215" s="28">
        <v>0</v>
      </c>
      <c r="O1215" s="28">
        <v>0</v>
      </c>
      <c r="P1215" s="28">
        <v>0</v>
      </c>
      <c r="Q1215" s="28">
        <v>0</v>
      </c>
      <c r="R1215" s="28">
        <v>0</v>
      </c>
      <c r="S1215" s="93">
        <v>0</v>
      </c>
      <c r="T1215" s="93">
        <f>_xlfn.XLOOKUP(B1215,'[3]Nur des jours'!$B:$B,'[3]Nur des jours'!$U:$U,"")</f>
        <v>0</v>
      </c>
      <c r="U1215" s="93">
        <v>0</v>
      </c>
      <c r="V1215" s="93">
        <v>0</v>
      </c>
      <c r="W1215" s="93">
        <v>0</v>
      </c>
      <c r="X1215" s="93">
        <v>0</v>
      </c>
      <c r="Y1215" s="93">
        <v>0</v>
      </c>
      <c r="Z1215" s="93">
        <v>0</v>
      </c>
      <c r="AA1215" s="93">
        <v>0</v>
      </c>
      <c r="AB1215" s="93">
        <v>2.316776673429748E-2</v>
      </c>
      <c r="AC1215" s="93">
        <f>_xlfn.XLOOKUP(B1215,'[3]Nur des jours'!$B:$B,'[3]Nur des jours'!$N:$N,"")</f>
        <v>0</v>
      </c>
      <c r="AD1215" s="93">
        <v>0</v>
      </c>
      <c r="AE1215" s="93">
        <v>0</v>
      </c>
      <c r="AF1215" s="93">
        <v>0</v>
      </c>
      <c r="AG1215" s="93"/>
      <c r="AH1215" s="93">
        <v>0</v>
      </c>
      <c r="AI1215" s="93">
        <v>0</v>
      </c>
      <c r="AJ1215" s="93">
        <v>0</v>
      </c>
      <c r="AK1215" s="93">
        <v>0</v>
      </c>
      <c r="AL1215" s="93">
        <v>0</v>
      </c>
      <c r="AM1215" s="49" t="s">
        <v>5559</v>
      </c>
      <c r="AN1215" s="49"/>
      <c r="AO1215" s="48" t="str" cm="1">
        <f t="array" ref="AO1215">IFERROR(_xlfn.IFS(
AQ1215="MPR ISSUE","PDH",
AQ1215="BSS Hardware Issue","BSS",
AQ1215="Sites strategiques, MLL, Pylone, etc.","ENVTECH",
AQ1215="AKTIVCO DEFAUT GE &amp; POWER Cabinet","AKTIVCO",
AQ1215="AKTIVCO Coupure ENEO &amp; Baisse de tension","AKTIVCO GRID ONLY",
AQ1215="Coupure ENEO &amp; Baisse de tension","IHS GRID ONLY",
AQ1215="Defaut GE &amp; POWER Cabinet","IHS",
AQ1215="Sharing","Partners",
AQ1215="Sites strategiques &amp; DataCenter","SST &amp; DC",
AQ1215="Exclu","Exclu",
AQ1215="SAT","SAT",
AQ1215="SPARE-ISSUE","SPARE-ISSUE",
AQ1215="Fiber CAmtel","TRANS_FO_CAMTEL",
AQ1215="Fiber AOF","Fiber AOF",
AQ1215="Projet OCM (HUAWEI)","TRAVAUX-HUAWEI",
AQ1215="Projet OCM (NOKIA)","TRAVAUX-NOKIA",
AQ1215="ACCESS-ISSUE","ACCESS-ISSUE",
AQ1215="Projet OCM (ZTE, NOKIA, autres projets)","TRAVAUX OCM",
AQ1215="No root CAuse","No root cause",
AQ1215="ODU HS","PDH",
AQ1215="IP &amp; VLAN","PDH",
AQ1215="Warehouse HUAWEI","SPARE-ISSUE",
AQ1215="SPARE-HS","SPARE-ISSUE",
AQ1215="Power Telco","BSS",AQ1215="no impacts","no impacts"
),"")</f>
        <v>No root cause</v>
      </c>
      <c r="AP1215" s="48" t="str" cm="1">
        <f t="array" ref="AP1215">IFERROR(_xlfn.IFS(
AQ1215="MPR ISSUE","TX ISSUE",
AQ1215="BSS Hardware Issue","RAN ISSUE",
AQ1215="Sites strategiques, MLL, Pylone, etc.","ENVTECH",
AQ1215="AKTIVCO DEFAUT GE &amp; POWER Cabinet","POWER ISSUE",
AQ1215="AKTIVCO Coupure ENEO &amp; Baisse de tension","POWER ISSUE",
AQ1215="Coupure ENEO &amp; Baisse de tension","POWER ISSUE",
AQ1215="Defaut GE &amp; POWER Cabinet","POWER ISSUE",
AQ1215="Sharing","POWER ISSUE",
AQ1215="Sites strategiques &amp; DataCenter","POWER ISSUE",
AQ1215="Exclu","Exclu",
AQ1215="SAT","TX ISSUE",
AQ1215="SPARE-ISSUE","SPARE-ISSUE",
AQ1215="Fiber CAmtel","TX ISSUE",
AQ1215="Fiber AOF","TX ISSUE",
AQ1215="Projet OCM (HUAWEI)","TRAVAUX-HUAWEI",
AQ1215="Projet OCM (NOKIA)","TRAVAUX -NOKIA",
AQ1215="ACCESS-ISSUE","ACCESS-ISSUE",
AQ1215="Projet OCM (ZTE, NOKIA, autres projets)","TRAVAUX OCM",
AQ1215="No root CAuse","No root cause",
AQ1215="ODU HS","TX ISSUE",
AQ1215="IP &amp; VLAN","TX ISSUE",
AQ1215="Warehouse HUAWEI","SPARE-ISSUE",
AQ1215="SPARE-HS","SPARE-ISSUE",
AQ1215="Power Telco","RAN ISSUE",AQ1215="no impacts","no impacts"
),"")</f>
        <v>No root cause</v>
      </c>
      <c r="AQ1215" s="67" t="s">
        <v>5344</v>
      </c>
      <c r="AR1215" s="48" t="str" cm="1">
        <f t="array" ref="AR1215">IFERROR(_xlfn.IFS(
AQ1215="MPR ISSUE","ACTIVE",
AQ1215="BSS Hardware Issue","ACTIVE",
AQ1215="Sites strategiques, MLL, Pylone, etc.","PASSIVE",
AQ1215="AKTIVCO DEFAUT GE &amp; POWER Cabinet","PASSIVE",
AQ1215="AKTIVCO Coupure ENEO &amp; Baisse de tension","PASSIVE",
AQ1215="Coupure ENEO &amp; Baisse de tension","PASSIVE",
AQ1215="Defaut GE &amp; POWER Cabinet","PASSIVE",
AQ1215="Sharing","PASSIVE",
AQ1215="Sites strategiques &amp; DataCenter","PASSIVE",
AQ1215="Exclu","Exclu",
AQ1215="SAT","ACTIVE",
AQ1215="SPARE-ISSUE","SPARE-ISSUE",
AQ1215="Fiber CAmtel","ACTIVE",
AQ1215="Fiber AOF","ACTIVE",
AQ1215="Projet OCM (HUAWEI)","PLANNED WORKS",
AQ1215="Projet OCM (NOKIA)","PLANNED WORKS",
AQ1215="ACCESS-ISSUE","ACCESS-ISSUE",
AQ1215="Projet OCM (ZTE, NOKIA, autres projets)","PLANNED WORKS",
AQ1215="No root CAuse","No root cause",
AQ1215="ODU HS","ACTIVE",
AQ1215="IP &amp; VLAN","ACTIVE",
AQ1215="Warehouse HUAWEI","SPARE-ISSUE",
AQ1215="SPARE-HS","SPARE-ISSUE",
AQ1215="Power Telco","ACTIVE", AQ1215="no impacts","no impacts"
),"")</f>
        <v>No root cause</v>
      </c>
      <c r="AS1215" s="92" t="s">
        <v>5537</v>
      </c>
      <c r="AT1215" s="98" t="s">
        <v>2586</v>
      </c>
      <c r="AV1215" s="17" t="s">
        <v>5537</v>
      </c>
      <c r="AW1215" s="7" t="s">
        <v>5537</v>
      </c>
      <c r="AX1215" s="6" t="s">
        <v>5537</v>
      </c>
      <c r="AY1215" s="7"/>
      <c r="AZ1215" s="3" t="s">
        <v>5537</v>
      </c>
      <c r="BA1215" s="18" t="s">
        <v>5537</v>
      </c>
      <c r="BB1215" s="18" t="s">
        <v>5537</v>
      </c>
      <c r="BC1215" s="18" t="s">
        <v>5537</v>
      </c>
      <c r="BD1215" s="18" t="s">
        <v>5537</v>
      </c>
      <c r="BE1215" s="18" t="s">
        <v>5537</v>
      </c>
      <c r="BF1215" s="18" t="s">
        <v>5537</v>
      </c>
      <c r="BG1215" s="18" t="s">
        <v>5537</v>
      </c>
      <c r="BH1215" s="18" t="s">
        <v>5537</v>
      </c>
      <c r="BI1215" s="18" t="s">
        <v>5537</v>
      </c>
      <c r="BJ1215" s="18" t="s">
        <v>5537</v>
      </c>
      <c r="BK1215" s="18" t="s">
        <v>5537</v>
      </c>
      <c r="BL1215" s="9" t="s">
        <v>5537</v>
      </c>
      <c r="BM1215" s="14" t="s">
        <v>5537</v>
      </c>
      <c r="BN1215" s="14" t="s">
        <v>5537</v>
      </c>
      <c r="BO1215" s="14" t="str">
        <f>_xlfn.XLOOKUP(B1215,'[4]cell downs 18042026 17h'!$B:$B,'[4]cell downs 18042026 17h'!$B:$B,"")</f>
        <v/>
      </c>
      <c r="BP1215" s="14" t="str">
        <f>_xlfn.XLOOKUP(B1215,'[5]Cells Huawei 19042026 15h'!$B:$B,'[5]Cells Huawei 19042026 15h'!$B:$B,"")</f>
        <v/>
      </c>
      <c r="BQ1215" s="9" t="str">
        <f>_xlfn.XLOOKUP(B1215,'[6]cells down 19042026 9H40'!$B:$B,'[6]cells down 19042026 9H40'!$B:$B,"")</f>
        <v/>
      </c>
      <c r="BR1215" s="9" t="s">
        <v>5537</v>
      </c>
      <c r="BS1215" s="9" t="s">
        <v>12</v>
      </c>
      <c r="BT1215" s="108"/>
    </row>
    <row r="1216" spans="1:72" s="9" customFormat="1" x14ac:dyDescent="0.35">
      <c r="A1216" s="1" t="s">
        <v>4363</v>
      </c>
      <c r="B1216" s="8" t="s">
        <v>4364</v>
      </c>
      <c r="C1216" s="3" t="str">
        <f>_xlfn.XLOOKUP(B1216,'[1]daily break down'!$D:$D,'[1]daily break down'!$E:$E,"")</f>
        <v>Yaounde</v>
      </c>
      <c r="D1216" s="1" t="s">
        <v>11</v>
      </c>
      <c r="E1216" s="1" t="s">
        <v>12</v>
      </c>
      <c r="F1216" s="3" t="s">
        <v>37</v>
      </c>
      <c r="G1216" s="1" t="s">
        <v>38</v>
      </c>
      <c r="H1216" s="34" t="str">
        <f>_xlfn.XLOOKUP(B1216,[2]CALCULATION!$B:$B,[2]CALCULATION!$H:$H,"")</f>
        <v>ZTE</v>
      </c>
      <c r="I1216" s="28">
        <v>0</v>
      </c>
      <c r="J1216" s="28">
        <v>0</v>
      </c>
      <c r="K1216" s="28">
        <v>0</v>
      </c>
      <c r="L1216" s="28">
        <v>0</v>
      </c>
      <c r="M1216" s="28">
        <v>0</v>
      </c>
      <c r="N1216" s="28">
        <v>0</v>
      </c>
      <c r="O1216" s="28">
        <v>0</v>
      </c>
      <c r="P1216" s="28">
        <v>0.76409042527387516</v>
      </c>
      <c r="Q1216" s="28">
        <v>0</v>
      </c>
      <c r="R1216" s="28">
        <v>0</v>
      </c>
      <c r="S1216" s="93">
        <v>0</v>
      </c>
      <c r="T1216" s="93">
        <f>_xlfn.XLOOKUP(B1216,'[3]Nur des jours'!$B:$B,'[3]Nur des jours'!$U:$U,"")</f>
        <v>0</v>
      </c>
      <c r="U1216" s="93">
        <v>0</v>
      </c>
      <c r="V1216" s="93">
        <v>0</v>
      </c>
      <c r="W1216" s="93">
        <v>0</v>
      </c>
      <c r="X1216" s="93">
        <v>0</v>
      </c>
      <c r="Y1216" s="93">
        <v>0</v>
      </c>
      <c r="Z1216" s="93">
        <v>0</v>
      </c>
      <c r="AA1216" s="93">
        <v>0</v>
      </c>
      <c r="AB1216" s="93">
        <v>2.314993165597997E-2</v>
      </c>
      <c r="AC1216" s="93">
        <f>_xlfn.XLOOKUP(B1216,'[3]Nur des jours'!$B:$B,'[3]Nur des jours'!$N:$N,"")</f>
        <v>0</v>
      </c>
      <c r="AD1216" s="93">
        <v>0</v>
      </c>
      <c r="AE1216" s="93">
        <v>0</v>
      </c>
      <c r="AF1216" s="93">
        <v>0</v>
      </c>
      <c r="AG1216" s="93"/>
      <c r="AH1216" s="93">
        <v>0</v>
      </c>
      <c r="AI1216" s="93">
        <v>0</v>
      </c>
      <c r="AJ1216" s="93">
        <v>0</v>
      </c>
      <c r="AK1216" s="93">
        <v>0</v>
      </c>
      <c r="AL1216" s="93">
        <v>0</v>
      </c>
      <c r="AM1216" s="49" t="s">
        <v>5559</v>
      </c>
      <c r="AN1216" s="49"/>
      <c r="AO1216" s="48" t="str" cm="1">
        <f t="array" ref="AO1216">IFERROR(_xlfn.IFS(
AQ1216="MPR ISSUE","PDH",
AQ1216="BSS Hardware Issue","BSS",
AQ1216="Sites strategiques, MLL, Pylone, etc.","ENVTECH",
AQ1216="AKTIVCO DEFAUT GE &amp; POWER Cabinet","AKTIVCO",
AQ1216="AKTIVCO Coupure ENEO &amp; Baisse de tension","AKTIVCO GRID ONLY",
AQ1216="Coupure ENEO &amp; Baisse de tension","IHS GRID ONLY",
AQ1216="Defaut GE &amp; POWER Cabinet","IHS",
AQ1216="Sharing","Partners",
AQ1216="Sites strategiques &amp; DataCenter","SST &amp; DC",
AQ1216="Exclu","Exclu",
AQ1216="SAT","SAT",
AQ1216="SPARE-ISSUE","SPARE-ISSUE",
AQ1216="Fiber CAmtel","TRANS_FO_CAMTEL",
AQ1216="Fiber AOF","Fiber AOF",
AQ1216="Projet OCM (HUAWEI)","TRAVAUX-HUAWEI",
AQ1216="Projet OCM (NOKIA)","TRAVAUX-NOKIA",
AQ1216="ACCESS-ISSUE","ACCESS-ISSUE",
AQ1216="Projet OCM (ZTE, NOKIA, autres projets)","TRAVAUX OCM",
AQ1216="No root CAuse","No root cause",
AQ1216="ODU HS","PDH",
AQ1216="IP &amp; VLAN","PDH",
AQ1216="Warehouse HUAWEI","SPARE-ISSUE",
AQ1216="SPARE-HS","SPARE-ISSUE",
AQ1216="Power Telco","BSS",AQ1216="no impacts","no impacts"
),"")</f>
        <v>No root cause</v>
      </c>
      <c r="AP1216" s="48" t="str" cm="1">
        <f t="array" ref="AP1216">IFERROR(_xlfn.IFS(
AQ1216="MPR ISSUE","TX ISSUE",
AQ1216="BSS Hardware Issue","RAN ISSUE",
AQ1216="Sites strategiques, MLL, Pylone, etc.","ENVTECH",
AQ1216="AKTIVCO DEFAUT GE &amp; POWER Cabinet","POWER ISSUE",
AQ1216="AKTIVCO Coupure ENEO &amp; Baisse de tension","POWER ISSUE",
AQ1216="Coupure ENEO &amp; Baisse de tension","POWER ISSUE",
AQ1216="Defaut GE &amp; POWER Cabinet","POWER ISSUE",
AQ1216="Sharing","POWER ISSUE",
AQ1216="Sites strategiques &amp; DataCenter","POWER ISSUE",
AQ1216="Exclu","Exclu",
AQ1216="SAT","TX ISSUE",
AQ1216="SPARE-ISSUE","SPARE-ISSUE",
AQ1216="Fiber CAmtel","TX ISSUE",
AQ1216="Fiber AOF","TX ISSUE",
AQ1216="Projet OCM (HUAWEI)","TRAVAUX-HUAWEI",
AQ1216="Projet OCM (NOKIA)","TRAVAUX -NOKIA",
AQ1216="ACCESS-ISSUE","ACCESS-ISSUE",
AQ1216="Projet OCM (ZTE, NOKIA, autres projets)","TRAVAUX OCM",
AQ1216="No root CAuse","No root cause",
AQ1216="ODU HS","TX ISSUE",
AQ1216="IP &amp; VLAN","TX ISSUE",
AQ1216="Warehouse HUAWEI","SPARE-ISSUE",
AQ1216="SPARE-HS","SPARE-ISSUE",
AQ1216="Power Telco","RAN ISSUE",AQ1216="no impacts","no impacts"
),"")</f>
        <v>No root cause</v>
      </c>
      <c r="AQ1216" s="126" t="s">
        <v>5344</v>
      </c>
      <c r="AR1216" s="48" t="str" cm="1">
        <f t="array" ref="AR1216">IFERROR(_xlfn.IFS(
AQ1216="MPR ISSUE","ACTIVE",
AQ1216="BSS Hardware Issue","ACTIVE",
AQ1216="Sites strategiques, MLL, Pylone, etc.","PASSIVE",
AQ1216="AKTIVCO DEFAUT GE &amp; POWER Cabinet","PASSIVE",
AQ1216="AKTIVCO Coupure ENEO &amp; Baisse de tension","PASSIVE",
AQ1216="Coupure ENEO &amp; Baisse de tension","PASSIVE",
AQ1216="Defaut GE &amp; POWER Cabinet","PASSIVE",
AQ1216="Sharing","PASSIVE",
AQ1216="Sites strategiques &amp; DataCenter","PASSIVE",
AQ1216="Exclu","Exclu",
AQ1216="SAT","ACTIVE",
AQ1216="SPARE-ISSUE","SPARE-ISSUE",
AQ1216="Fiber CAmtel","ACTIVE",
AQ1216="Fiber AOF","ACTIVE",
AQ1216="Projet OCM (HUAWEI)","PLANNED WORKS",
AQ1216="Projet OCM (NOKIA)","PLANNED WORKS",
AQ1216="ACCESS-ISSUE","ACCESS-ISSUE",
AQ1216="Projet OCM (ZTE, NOKIA, autres projets)","PLANNED WORKS",
AQ1216="No root CAuse","No root cause",
AQ1216="ODU HS","ACTIVE",
AQ1216="IP &amp; VLAN","ACTIVE",
AQ1216="Warehouse HUAWEI","SPARE-ISSUE",
AQ1216="SPARE-HS","SPARE-ISSUE",
AQ1216="Power Telco","ACTIVE", AQ1216="no impacts","no impacts"
),"")</f>
        <v>No root cause</v>
      </c>
      <c r="AS1216" s="92" t="s">
        <v>5537</v>
      </c>
      <c r="AT1216" s="98" t="s">
        <v>4364</v>
      </c>
      <c r="AV1216" s="17" t="s">
        <v>5537</v>
      </c>
      <c r="AW1216" s="7" t="s">
        <v>5537</v>
      </c>
      <c r="AX1216" s="6" t="s">
        <v>5537</v>
      </c>
      <c r="AY1216" s="7"/>
      <c r="AZ1216" s="3" t="s">
        <v>5537</v>
      </c>
      <c r="BA1216" s="18" t="s">
        <v>5537</v>
      </c>
      <c r="BB1216" s="18" t="s">
        <v>5537</v>
      </c>
      <c r="BC1216" s="18" t="s">
        <v>5537</v>
      </c>
      <c r="BD1216" s="18" t="s">
        <v>5537</v>
      </c>
      <c r="BE1216" s="18" t="s">
        <v>5537</v>
      </c>
      <c r="BF1216" s="18" t="s">
        <v>5537</v>
      </c>
      <c r="BG1216" s="18" t="s">
        <v>5537</v>
      </c>
      <c r="BH1216" s="18" t="s">
        <v>5537</v>
      </c>
      <c r="BI1216" s="18" t="s">
        <v>5537</v>
      </c>
      <c r="BJ1216" s="18" t="s">
        <v>5537</v>
      </c>
      <c r="BK1216" s="18" t="s">
        <v>5537</v>
      </c>
      <c r="BL1216" s="9" t="s">
        <v>5537</v>
      </c>
      <c r="BM1216" s="14" t="s">
        <v>5537</v>
      </c>
      <c r="BN1216" s="14" t="s">
        <v>5537</v>
      </c>
      <c r="BO1216" s="14" t="str">
        <f>_xlfn.XLOOKUP(B1216,'[4]cell downs 18042026 17h'!$B:$B,'[4]cell downs 18042026 17h'!$B:$B,"")</f>
        <v/>
      </c>
      <c r="BP1216" s="14" t="str">
        <f>_xlfn.XLOOKUP(B1216,'[5]Cells Huawei 19042026 15h'!$B:$B,'[5]Cells Huawei 19042026 15h'!$B:$B,"")</f>
        <v/>
      </c>
      <c r="BQ1216" s="9" t="str">
        <f>_xlfn.XLOOKUP(B1216,'[6]cells down 19042026 9H40'!$B:$B,'[6]cells down 19042026 9H40'!$B:$B,"")</f>
        <v/>
      </c>
      <c r="BR1216" s="9" t="s">
        <v>4364</v>
      </c>
      <c r="BS1216" s="9" t="s">
        <v>12</v>
      </c>
      <c r="BT1216" s="108"/>
    </row>
    <row r="1217" spans="1:72" s="9" customFormat="1" x14ac:dyDescent="0.35">
      <c r="A1217" s="1" t="s">
        <v>2038</v>
      </c>
      <c r="B1217" s="8" t="s">
        <v>2039</v>
      </c>
      <c r="C1217" s="3" t="str">
        <f>_xlfn.XLOOKUP(B1217,'[1]daily break down'!$D:$D,'[1]daily break down'!$E:$E,"")</f>
        <v>NORD</v>
      </c>
      <c r="D1217" s="1" t="s">
        <v>11</v>
      </c>
      <c r="E1217" s="1" t="s">
        <v>66</v>
      </c>
      <c r="F1217" s="3" t="s">
        <v>23</v>
      </c>
      <c r="G1217" s="1" t="s">
        <v>2038</v>
      </c>
      <c r="H1217" s="33" t="str">
        <f>_xlfn.XLOOKUP(B1217,[2]CALCULATION!$B:$B,[2]CALCULATION!$H:$H,"")</f>
        <v>NOKIA</v>
      </c>
      <c r="I1217" s="28">
        <v>0</v>
      </c>
      <c r="J1217" s="28">
        <v>0</v>
      </c>
      <c r="K1217" s="28">
        <v>0</v>
      </c>
      <c r="L1217" s="28">
        <v>0</v>
      </c>
      <c r="M1217" s="28">
        <v>1.9730878635905152E-2</v>
      </c>
      <c r="N1217" s="28">
        <v>0</v>
      </c>
      <c r="O1217" s="28">
        <v>3.929943742928458E-2</v>
      </c>
      <c r="P1217" s="28">
        <v>0</v>
      </c>
      <c r="Q1217" s="28">
        <v>0</v>
      </c>
      <c r="R1217" s="28">
        <v>0</v>
      </c>
      <c r="S1217" s="93">
        <v>0</v>
      </c>
      <c r="T1217" s="93">
        <f>_xlfn.XLOOKUP(B1217,'[3]Nur des jours'!$B:$B,'[3]Nur des jours'!$U:$U,"")</f>
        <v>0</v>
      </c>
      <c r="U1217" s="93">
        <v>7.2683218375409284E-3</v>
      </c>
      <c r="V1217" s="93">
        <v>0.73944234703923428</v>
      </c>
      <c r="W1217" s="93">
        <v>0</v>
      </c>
      <c r="X1217" s="93">
        <v>0</v>
      </c>
      <c r="Y1217" s="93">
        <v>1.9333224896057162E-2</v>
      </c>
      <c r="Z1217" s="93">
        <v>0</v>
      </c>
      <c r="AA1217" s="93">
        <v>0</v>
      </c>
      <c r="AB1217" s="93">
        <v>1.9333224896057162E-2</v>
      </c>
      <c r="AC1217" s="93">
        <f>_xlfn.XLOOKUP(B1217,'[3]Nur des jours'!$B:$B,'[3]Nur des jours'!$N:$N,"")</f>
        <v>0</v>
      </c>
      <c r="AD1217" s="93">
        <v>0</v>
      </c>
      <c r="AE1217" s="93">
        <v>0</v>
      </c>
      <c r="AF1217" s="93">
        <v>0</v>
      </c>
      <c r="AG1217" s="93"/>
      <c r="AH1217" s="93">
        <v>0</v>
      </c>
      <c r="AI1217" s="93">
        <v>0</v>
      </c>
      <c r="AJ1217" s="93">
        <v>0</v>
      </c>
      <c r="AK1217" s="93">
        <v>0</v>
      </c>
      <c r="AL1217" s="93">
        <v>0</v>
      </c>
      <c r="AM1217" s="49" t="s">
        <v>5559</v>
      </c>
      <c r="AN1217" s="49"/>
      <c r="AO1217" s="48" t="str" cm="1">
        <f t="array" ref="AO1217">IFERROR(_xlfn.IFS(
AQ1217="MPR ISSUE","PDH",
AQ1217="BSS Hardware Issue","BSS",
AQ1217="Sites strategiques, MLL, Pylone, etc.","ENVTECH",
AQ1217="AKTIVCO DEFAUT GE &amp; POWER Cabinet","AKTIVCO",
AQ1217="AKTIVCO Coupure ENEO &amp; Baisse de tension","AKTIVCO GRID ONLY",
AQ1217="Coupure ENEO &amp; Baisse de tension","IHS GRID ONLY",
AQ1217="Defaut GE &amp; POWER Cabinet","IHS",
AQ1217="Sharing","Partners",
AQ1217="Sites strategiques &amp; DataCenter","SST &amp; DC",
AQ1217="Exclu","Exclu",
AQ1217="SAT","SAT",
AQ1217="SPARE-ISSUE","SPARE-ISSUE",
AQ1217="Fiber CAmtel","TRANS_FO_CAMTEL",
AQ1217="Fiber AOF","Fiber AOF",
AQ1217="Projet OCM (HUAWEI)","TRAVAUX-HUAWEI",
AQ1217="Projet OCM (NOKIA)","TRAVAUX-NOKIA",
AQ1217="ACCESS-ISSUE","ACCESS-ISSUE",
AQ1217="Projet OCM (ZTE, NOKIA, autres projets)","TRAVAUX OCM",
AQ1217="No root CAuse","No root cause",
AQ1217="ODU HS","PDH",
AQ1217="IP &amp; VLAN","PDH",
AQ1217="Warehouse HUAWEI","SPARE-ISSUE",
AQ1217="SPARE-HS","SPARE-ISSUE",
AQ1217="Power Telco","BSS",AQ1217="no impacts","no impacts"
),"")</f>
        <v>IHS</v>
      </c>
      <c r="AP1217" s="48" t="str" cm="1">
        <f t="array" ref="AP1217">IFERROR(_xlfn.IFS(
AQ1217="MPR ISSUE","TX ISSUE",
AQ1217="BSS Hardware Issue","RAN ISSUE",
AQ1217="Sites strategiques, MLL, Pylone, etc.","ENVTECH",
AQ1217="AKTIVCO DEFAUT GE &amp; POWER Cabinet","POWER ISSUE",
AQ1217="AKTIVCO Coupure ENEO &amp; Baisse de tension","POWER ISSUE",
AQ1217="Coupure ENEO &amp; Baisse de tension","POWER ISSUE",
AQ1217="Defaut GE &amp; POWER Cabinet","POWER ISSUE",
AQ1217="Sharing","POWER ISSUE",
AQ1217="Sites strategiques &amp; DataCenter","POWER ISSUE",
AQ1217="Exclu","Exclu",
AQ1217="SAT","TX ISSUE",
AQ1217="SPARE-ISSUE","SPARE-ISSUE",
AQ1217="Fiber CAmtel","TX ISSUE",
AQ1217="Fiber AOF","TX ISSUE",
AQ1217="Projet OCM (HUAWEI)","TRAVAUX-HUAWEI",
AQ1217="Projet OCM (NOKIA)","TRAVAUX -NOKIA",
AQ1217="ACCESS-ISSUE","ACCESS-ISSUE",
AQ1217="Projet OCM (ZTE, NOKIA, autres projets)","TRAVAUX OCM",
AQ1217="No root CAuse","No root cause",
AQ1217="ODU HS","TX ISSUE",
AQ1217="IP &amp; VLAN","TX ISSUE",
AQ1217="Warehouse HUAWEI","SPARE-ISSUE",
AQ1217="SPARE-HS","SPARE-ISSUE",
AQ1217="Power Telco","RAN ISSUE",AQ1217="no impacts","no impacts"
),"")</f>
        <v>POWER ISSUE</v>
      </c>
      <c r="AQ1217" s="67" t="s">
        <v>5330</v>
      </c>
      <c r="AR1217" s="48" t="str" cm="1">
        <f t="array" ref="AR1217">IFERROR(_xlfn.IFS(
AQ1217="MPR ISSUE","ACTIVE",
AQ1217="BSS Hardware Issue","ACTIVE",
AQ1217="Sites strategiques, MLL, Pylone, etc.","PASSIVE",
AQ1217="AKTIVCO DEFAUT GE &amp; POWER Cabinet","PASSIVE",
AQ1217="AKTIVCO Coupure ENEO &amp; Baisse de tension","PASSIVE",
AQ1217="Coupure ENEO &amp; Baisse de tension","PASSIVE",
AQ1217="Defaut GE &amp; POWER Cabinet","PASSIVE",
AQ1217="Sharing","PASSIVE",
AQ1217="Sites strategiques &amp; DataCenter","PASSIVE",
AQ1217="Exclu","Exclu",
AQ1217="SAT","ACTIVE",
AQ1217="SPARE-ISSUE","SPARE-ISSUE",
AQ1217="Fiber CAmtel","ACTIVE",
AQ1217="Fiber AOF","ACTIVE",
AQ1217="Projet OCM (HUAWEI)","PLANNED WORKS",
AQ1217="Projet OCM (NOKIA)","PLANNED WORKS",
AQ1217="ACCESS-ISSUE","ACCESS-ISSUE",
AQ1217="Projet OCM (ZTE, NOKIA, autres projets)","PLANNED WORKS",
AQ1217="No root CAuse","No root cause",
AQ1217="ODU HS","ACTIVE",
AQ1217="IP &amp; VLAN","ACTIVE",
AQ1217="Warehouse HUAWEI","SPARE-ISSUE",
AQ1217="SPARE-HS","SPARE-ISSUE",
AQ1217="Power Telco","ACTIVE", AQ1217="no impacts","no impacts"
),"")</f>
        <v>PASSIVE</v>
      </c>
      <c r="AS1217" s="92" t="s">
        <v>5832</v>
      </c>
      <c r="AT1217" s="98" t="s">
        <v>2039</v>
      </c>
      <c r="AV1217" s="17" t="s">
        <v>5537</v>
      </c>
      <c r="AW1217" s="7" t="s">
        <v>5537</v>
      </c>
      <c r="AX1217" s="6" t="s">
        <v>5537</v>
      </c>
      <c r="AY1217" s="7"/>
      <c r="AZ1217" s="3" t="s">
        <v>5537</v>
      </c>
      <c r="BA1217" s="18" t="s">
        <v>5537</v>
      </c>
      <c r="BB1217" s="18" t="s">
        <v>5537</v>
      </c>
      <c r="BC1217" s="18" t="s">
        <v>5537</v>
      </c>
      <c r="BD1217" s="18" t="s">
        <v>5537</v>
      </c>
      <c r="BE1217" s="18" t="s">
        <v>5537</v>
      </c>
      <c r="BF1217" s="18" t="s">
        <v>5537</v>
      </c>
      <c r="BG1217" s="18" t="s">
        <v>5537</v>
      </c>
      <c r="BH1217" s="18" t="s">
        <v>5537</v>
      </c>
      <c r="BI1217" s="18" t="s">
        <v>5537</v>
      </c>
      <c r="BJ1217" s="18" t="s">
        <v>5537</v>
      </c>
      <c r="BK1217" s="18" t="s">
        <v>5537</v>
      </c>
      <c r="BL1217" s="9" t="s">
        <v>5832</v>
      </c>
      <c r="BM1217" s="14" t="s">
        <v>5537</v>
      </c>
      <c r="BN1217" s="14" t="s">
        <v>5537</v>
      </c>
      <c r="BO1217" s="14" t="str">
        <f>_xlfn.XLOOKUP(B1217,'[4]cell downs 18042026 17h'!$B:$B,'[4]cell downs 18042026 17h'!$B:$B,"")</f>
        <v/>
      </c>
      <c r="BP1217" s="14" t="str">
        <f>_xlfn.XLOOKUP(B1217,'[5]Cells Huawei 19042026 15h'!$B:$B,'[5]Cells Huawei 19042026 15h'!$B:$B,"")</f>
        <v/>
      </c>
      <c r="BQ1217" s="9" t="str">
        <f>_xlfn.XLOOKUP(B1217,'[6]cells down 19042026 9H40'!$B:$B,'[6]cells down 19042026 9H40'!$B:$B,"")</f>
        <v/>
      </c>
      <c r="BR1217" s="9" t="s">
        <v>2039</v>
      </c>
      <c r="BS1217" s="9" t="s">
        <v>5537</v>
      </c>
      <c r="BT1217" s="108"/>
    </row>
    <row r="1218" spans="1:72" s="9" customFormat="1" x14ac:dyDescent="0.35">
      <c r="A1218" s="1" t="s">
        <v>2307</v>
      </c>
      <c r="B1218" s="8" t="s">
        <v>2308</v>
      </c>
      <c r="C1218" s="3" t="str">
        <f>_xlfn.XLOOKUP(B1218,'[1]daily break down'!$D:$D,'[1]daily break down'!$E:$E,"")</f>
        <v>Yaounde</v>
      </c>
      <c r="D1218" s="1" t="s">
        <v>11</v>
      </c>
      <c r="E1218" s="1" t="s">
        <v>12</v>
      </c>
      <c r="F1218" s="3" t="s">
        <v>37</v>
      </c>
      <c r="G1218" s="1" t="s">
        <v>38</v>
      </c>
      <c r="H1218" s="34" t="str">
        <f>_xlfn.XLOOKUP(B1218,[2]CALCULATION!$B:$B,[2]CALCULATION!$H:$H,"")</f>
        <v>ZTE</v>
      </c>
      <c r="I1218" s="28">
        <v>5.0699063729728655</v>
      </c>
      <c r="J1218" s="28">
        <v>0</v>
      </c>
      <c r="K1218" s="28">
        <v>0</v>
      </c>
      <c r="L1218" s="28">
        <v>0</v>
      </c>
      <c r="M1218" s="28">
        <v>0</v>
      </c>
      <c r="N1218" s="28">
        <v>1.460211367080154</v>
      </c>
      <c r="O1218" s="28">
        <v>0</v>
      </c>
      <c r="P1218" s="28">
        <v>0</v>
      </c>
      <c r="Q1218" s="28">
        <v>0</v>
      </c>
      <c r="R1218" s="28">
        <v>0</v>
      </c>
      <c r="S1218" s="93">
        <v>3.777469587624447E-2</v>
      </c>
      <c r="T1218" s="93">
        <f>_xlfn.XLOOKUP(B1218,'[3]Nur des jours'!$B:$B,'[3]Nur des jours'!$U:$U,"")</f>
        <v>0.44277365430767152</v>
      </c>
      <c r="U1218" s="93">
        <v>0</v>
      </c>
      <c r="V1218" s="93">
        <v>0</v>
      </c>
      <c r="W1218" s="93">
        <v>0.44277365430767146</v>
      </c>
      <c r="X1218" s="93">
        <v>0</v>
      </c>
      <c r="Y1218" s="93">
        <v>0</v>
      </c>
      <c r="Z1218" s="93">
        <v>0</v>
      </c>
      <c r="AA1218" s="93">
        <v>0</v>
      </c>
      <c r="AB1218" s="93">
        <v>4.8154711456967914E-3</v>
      </c>
      <c r="AC1218" s="93">
        <f>_xlfn.XLOOKUP(B1218,'[3]Nur des jours'!$B:$B,'[3]Nur des jours'!$N:$N,"")</f>
        <v>0</v>
      </c>
      <c r="AD1218" s="93">
        <v>0</v>
      </c>
      <c r="AE1218" s="93">
        <v>0</v>
      </c>
      <c r="AF1218" s="93">
        <v>0</v>
      </c>
      <c r="AG1218" s="93"/>
      <c r="AH1218" s="93">
        <v>0</v>
      </c>
      <c r="AI1218" s="93">
        <v>0</v>
      </c>
      <c r="AJ1218" s="93">
        <v>0</v>
      </c>
      <c r="AK1218" s="93">
        <v>0</v>
      </c>
      <c r="AL1218" s="93">
        <v>0</v>
      </c>
      <c r="AM1218" s="49" t="s">
        <v>5559</v>
      </c>
      <c r="AN1218" s="49"/>
      <c r="AO1218" s="48" t="str" cm="1">
        <f t="array" ref="AO1218">IFERROR(_xlfn.IFS(
AQ1218="MPR ISSUE","PDH",
AQ1218="BSS Hardware Issue","BSS",
AQ1218="Sites strategiques, MLL, Pylone, etc.","ENVTECH",
AQ1218="AKTIVCO DEFAUT GE &amp; POWER Cabinet","AKTIVCO",
AQ1218="AKTIVCO Coupure ENEO &amp; Baisse de tension","AKTIVCO GRID ONLY",
AQ1218="Coupure ENEO &amp; Baisse de tension","IHS GRID ONLY",
AQ1218="Defaut GE &amp; POWER Cabinet","IHS",
AQ1218="Sharing","Partners",
AQ1218="Sites strategiques &amp; DataCenter","SST &amp; DC",
AQ1218="Exclu","Exclu",
AQ1218="SAT","SAT",
AQ1218="SPARE-ISSUE","SPARE-ISSUE",
AQ1218="Fiber CAmtel","TRANS_FO_CAMTEL",
AQ1218="Fiber AOF","Fiber AOF",
AQ1218="Projet OCM (HUAWEI)","TRAVAUX-HUAWEI",
AQ1218="Projet OCM (NOKIA)","TRAVAUX-NOKIA",
AQ1218="ACCESS-ISSUE","ACCESS-ISSUE",
AQ1218="Projet OCM (ZTE, NOKIA, autres projets)","TRAVAUX OCM",
AQ1218="No root CAuse","No root cause",
AQ1218="ODU HS","PDH",
AQ1218="IP &amp; VLAN","PDH",
AQ1218="Warehouse HUAWEI","SPARE-ISSUE",
AQ1218="SPARE-HS","SPARE-ISSUE",
AQ1218="Power Telco","BSS",AQ1218="no impacts","no impacts"
),"")</f>
        <v>No root cause</v>
      </c>
      <c r="AP1218" s="48" t="str" cm="1">
        <f t="array" ref="AP1218">IFERROR(_xlfn.IFS(
AQ1218="MPR ISSUE","TX ISSUE",
AQ1218="BSS Hardware Issue","RAN ISSUE",
AQ1218="Sites strategiques, MLL, Pylone, etc.","ENVTECH",
AQ1218="AKTIVCO DEFAUT GE &amp; POWER Cabinet","POWER ISSUE",
AQ1218="AKTIVCO Coupure ENEO &amp; Baisse de tension","POWER ISSUE",
AQ1218="Coupure ENEO &amp; Baisse de tension","POWER ISSUE",
AQ1218="Defaut GE &amp; POWER Cabinet","POWER ISSUE",
AQ1218="Sharing","POWER ISSUE",
AQ1218="Sites strategiques &amp; DataCenter","POWER ISSUE",
AQ1218="Exclu","Exclu",
AQ1218="SAT","TX ISSUE",
AQ1218="SPARE-ISSUE","SPARE-ISSUE",
AQ1218="Fiber CAmtel","TX ISSUE",
AQ1218="Fiber AOF","TX ISSUE",
AQ1218="Projet OCM (HUAWEI)","TRAVAUX-HUAWEI",
AQ1218="Projet OCM (NOKIA)","TRAVAUX -NOKIA",
AQ1218="ACCESS-ISSUE","ACCESS-ISSUE",
AQ1218="Projet OCM (ZTE, NOKIA, autres projets)","TRAVAUX OCM",
AQ1218="No root CAuse","No root cause",
AQ1218="ODU HS","TX ISSUE",
AQ1218="IP &amp; VLAN","TX ISSUE",
AQ1218="Warehouse HUAWEI","SPARE-ISSUE",
AQ1218="SPARE-HS","SPARE-ISSUE",
AQ1218="Power Telco","RAN ISSUE",AQ1218="no impacts","no impacts"
),"")</f>
        <v>No root cause</v>
      </c>
      <c r="AQ1218" s="126" t="s">
        <v>5344</v>
      </c>
      <c r="AR1218" s="48" t="str" cm="1">
        <f t="array" ref="AR1218">IFERROR(_xlfn.IFS(
AQ1218="MPR ISSUE","ACTIVE",
AQ1218="BSS Hardware Issue","ACTIVE",
AQ1218="Sites strategiques, MLL, Pylone, etc.","PASSIVE",
AQ1218="AKTIVCO DEFAUT GE &amp; POWER Cabinet","PASSIVE",
AQ1218="AKTIVCO Coupure ENEO &amp; Baisse de tension","PASSIVE",
AQ1218="Coupure ENEO &amp; Baisse de tension","PASSIVE",
AQ1218="Defaut GE &amp; POWER Cabinet","PASSIVE",
AQ1218="Sharing","PASSIVE",
AQ1218="Sites strategiques &amp; DataCenter","PASSIVE",
AQ1218="Exclu","Exclu",
AQ1218="SAT","ACTIVE",
AQ1218="SPARE-ISSUE","SPARE-ISSUE",
AQ1218="Fiber CAmtel","ACTIVE",
AQ1218="Fiber AOF","ACTIVE",
AQ1218="Projet OCM (HUAWEI)","PLANNED WORKS",
AQ1218="Projet OCM (NOKIA)","PLANNED WORKS",
AQ1218="ACCESS-ISSUE","ACCESS-ISSUE",
AQ1218="Projet OCM (ZTE, NOKIA, autres projets)","PLANNED WORKS",
AQ1218="No root CAuse","No root cause",
AQ1218="ODU HS","ACTIVE",
AQ1218="IP &amp; VLAN","ACTIVE",
AQ1218="Warehouse HUAWEI","SPARE-ISSUE",
AQ1218="SPARE-HS","SPARE-ISSUE",
AQ1218="Power Telco","ACTIVE", AQ1218="no impacts","no impacts"
),"")</f>
        <v>No root cause</v>
      </c>
      <c r="AS1218" s="92" t="s">
        <v>5537</v>
      </c>
      <c r="AT1218" s="98" t="s">
        <v>2308</v>
      </c>
      <c r="AV1218" s="17" t="s">
        <v>5537</v>
      </c>
      <c r="AW1218" s="7" t="s">
        <v>5537</v>
      </c>
      <c r="AX1218" s="6" t="s">
        <v>5537</v>
      </c>
      <c r="AY1218" s="7"/>
      <c r="AZ1218" s="3" t="s">
        <v>5537</v>
      </c>
      <c r="BA1218" s="18" t="s">
        <v>5537</v>
      </c>
      <c r="BB1218" s="18" t="s">
        <v>5537</v>
      </c>
      <c r="BC1218" s="18" t="s">
        <v>5537</v>
      </c>
      <c r="BD1218" s="18" t="s">
        <v>5537</v>
      </c>
      <c r="BE1218" s="18" t="s">
        <v>5537</v>
      </c>
      <c r="BF1218" s="18" t="s">
        <v>5537</v>
      </c>
      <c r="BG1218" s="18" t="s">
        <v>5537</v>
      </c>
      <c r="BH1218" s="18" t="s">
        <v>5537</v>
      </c>
      <c r="BI1218" s="18" t="s">
        <v>5537</v>
      </c>
      <c r="BJ1218" s="18" t="s">
        <v>5537</v>
      </c>
      <c r="BK1218" s="18" t="s">
        <v>5537</v>
      </c>
      <c r="BL1218" s="9" t="s">
        <v>5537</v>
      </c>
      <c r="BM1218" s="14" t="s">
        <v>5537</v>
      </c>
      <c r="BN1218" s="14" t="s">
        <v>5537</v>
      </c>
      <c r="BO1218" s="14" t="str">
        <f>_xlfn.XLOOKUP(B1218,'[4]cell downs 18042026 17h'!$B:$B,'[4]cell downs 18042026 17h'!$B:$B,"")</f>
        <v/>
      </c>
      <c r="BP1218" s="14" t="str">
        <f>_xlfn.XLOOKUP(B1218,'[5]Cells Huawei 19042026 15h'!$B:$B,'[5]Cells Huawei 19042026 15h'!$B:$B,"")</f>
        <v/>
      </c>
      <c r="BQ1218" s="9" t="str">
        <f>_xlfn.XLOOKUP(B1218,'[6]cells down 19042026 9H40'!$B:$B,'[6]cells down 19042026 9H40'!$B:$B,"")</f>
        <v/>
      </c>
      <c r="BR1218" s="9" t="s">
        <v>2308</v>
      </c>
      <c r="BS1218" s="9" t="s">
        <v>12</v>
      </c>
      <c r="BT1218" s="108"/>
    </row>
    <row r="1219" spans="1:72" s="9" customFormat="1" x14ac:dyDescent="0.35">
      <c r="A1219" s="1" t="s">
        <v>680</v>
      </c>
      <c r="B1219" s="8" t="s">
        <v>681</v>
      </c>
      <c r="C1219" s="3" t="str">
        <f>_xlfn.XLOOKUP(B1219,'[1]daily break down'!$D:$D,'[1]daily break down'!$E:$E,"")</f>
        <v>Yaounde</v>
      </c>
      <c r="D1219" s="1" t="s">
        <v>21</v>
      </c>
      <c r="E1219" s="1" t="s">
        <v>30</v>
      </c>
      <c r="F1219" s="3" t="s">
        <v>37</v>
      </c>
      <c r="G1219" s="1" t="s">
        <v>38</v>
      </c>
      <c r="H1219" s="34" t="str">
        <f>_xlfn.XLOOKUP(B1219,[2]CALCULATION!$B:$B,[2]CALCULATION!$H:$H,"")</f>
        <v>ZTE</v>
      </c>
      <c r="I1219" s="28">
        <v>0</v>
      </c>
      <c r="J1219" s="28">
        <v>0</v>
      </c>
      <c r="K1219" s="28">
        <v>0</v>
      </c>
      <c r="L1219" s="28">
        <v>0.33397967657155619</v>
      </c>
      <c r="M1219" s="28">
        <v>9.3975167863757108</v>
      </c>
      <c r="N1219" s="28">
        <v>21.281939058250792</v>
      </c>
      <c r="O1219" s="28">
        <v>0</v>
      </c>
      <c r="P1219" s="28">
        <v>0</v>
      </c>
      <c r="Q1219" s="28">
        <v>0</v>
      </c>
      <c r="R1219" s="28">
        <v>0</v>
      </c>
      <c r="S1219" s="93">
        <v>0</v>
      </c>
      <c r="T1219" s="93">
        <f>_xlfn.XLOOKUP(B1219,'[3]Nur des jours'!$B:$B,'[3]Nur des jours'!$U:$U,"")</f>
        <v>0</v>
      </c>
      <c r="U1219" s="93">
        <v>0.19878978292569499</v>
      </c>
      <c r="V1219" s="93">
        <v>0</v>
      </c>
      <c r="W1219" s="93">
        <v>0</v>
      </c>
      <c r="X1219" s="93">
        <v>0</v>
      </c>
      <c r="Y1219" s="93">
        <v>0</v>
      </c>
      <c r="Z1219" s="93">
        <v>0</v>
      </c>
      <c r="AA1219" s="93">
        <v>0</v>
      </c>
      <c r="AB1219" s="93">
        <v>3.7453664466532127E-3</v>
      </c>
      <c r="AC1219" s="93">
        <f>_xlfn.XLOOKUP(B1219,'[3]Nur des jours'!$B:$B,'[3]Nur des jours'!$N:$N,"")</f>
        <v>0</v>
      </c>
      <c r="AD1219" s="93">
        <v>0</v>
      </c>
      <c r="AE1219" s="93">
        <v>0</v>
      </c>
      <c r="AF1219" s="93">
        <v>0</v>
      </c>
      <c r="AG1219" s="93"/>
      <c r="AH1219" s="93">
        <v>0</v>
      </c>
      <c r="AI1219" s="93">
        <v>0</v>
      </c>
      <c r="AJ1219" s="93">
        <v>0</v>
      </c>
      <c r="AK1219" s="93">
        <v>0</v>
      </c>
      <c r="AL1219" s="93">
        <v>0</v>
      </c>
      <c r="AM1219" s="49" t="s">
        <v>5559</v>
      </c>
      <c r="AN1219" s="49"/>
      <c r="AO1219" s="48" t="str" cm="1">
        <f t="array" ref="AO1219">IFERROR(_xlfn.IFS(
AQ1219="MPR ISSUE","PDH",
AQ1219="BSS Hardware Issue","BSS",
AQ1219="Sites strategiques, MLL, Pylone, etc.","ENVTECH",
AQ1219="AKTIVCO DEFAUT GE &amp; POWER Cabinet","AKTIVCO",
AQ1219="AKTIVCO Coupure ENEO &amp; Baisse de tension","AKTIVCO GRID ONLY",
AQ1219="Coupure ENEO &amp; Baisse de tension","IHS GRID ONLY",
AQ1219="Defaut GE &amp; POWER Cabinet","IHS",
AQ1219="Sharing","Partners",
AQ1219="Sites strategiques &amp; DataCenter","SST &amp; DC",
AQ1219="Exclu","Exclu",
AQ1219="SAT","SAT",
AQ1219="SPARE-ISSUE","SPARE-ISSUE",
AQ1219="Fiber CAmtel","TRANS_FO_CAMTEL",
AQ1219="Fiber AOF","Fiber AOF",
AQ1219="Projet OCM (HUAWEI)","TRAVAUX-HUAWEI",
AQ1219="Projet OCM (NOKIA)","TRAVAUX-NOKIA",
AQ1219="ACCESS-ISSUE","ACCESS-ISSUE",
AQ1219="Projet OCM (ZTE, NOKIA, autres projets)","TRAVAUX OCM",
AQ1219="No root CAuse","No root cause",
AQ1219="ODU HS","PDH",
AQ1219="IP &amp; VLAN","PDH",
AQ1219="Warehouse HUAWEI","SPARE-ISSUE",
AQ1219="SPARE-HS","SPARE-ISSUE",
AQ1219="Power Telco","BSS",AQ1219="no impacts","no impacts"
),"")</f>
        <v>No root cause</v>
      </c>
      <c r="AP1219" s="48" t="str" cm="1">
        <f t="array" ref="AP1219">IFERROR(_xlfn.IFS(
AQ1219="MPR ISSUE","TX ISSUE",
AQ1219="BSS Hardware Issue","RAN ISSUE",
AQ1219="Sites strategiques, MLL, Pylone, etc.","ENVTECH",
AQ1219="AKTIVCO DEFAUT GE &amp; POWER Cabinet","POWER ISSUE",
AQ1219="AKTIVCO Coupure ENEO &amp; Baisse de tension","POWER ISSUE",
AQ1219="Coupure ENEO &amp; Baisse de tension","POWER ISSUE",
AQ1219="Defaut GE &amp; POWER Cabinet","POWER ISSUE",
AQ1219="Sharing","POWER ISSUE",
AQ1219="Sites strategiques &amp; DataCenter","POWER ISSUE",
AQ1219="Exclu","Exclu",
AQ1219="SAT","TX ISSUE",
AQ1219="SPARE-ISSUE","SPARE-ISSUE",
AQ1219="Fiber CAmtel","TX ISSUE",
AQ1219="Fiber AOF","TX ISSUE",
AQ1219="Projet OCM (HUAWEI)","TRAVAUX-HUAWEI",
AQ1219="Projet OCM (NOKIA)","TRAVAUX -NOKIA",
AQ1219="ACCESS-ISSUE","ACCESS-ISSUE",
AQ1219="Projet OCM (ZTE, NOKIA, autres projets)","TRAVAUX OCM",
AQ1219="No root CAuse","No root cause",
AQ1219="ODU HS","TX ISSUE",
AQ1219="IP &amp; VLAN","TX ISSUE",
AQ1219="Warehouse HUAWEI","SPARE-ISSUE",
AQ1219="SPARE-HS","SPARE-ISSUE",
AQ1219="Power Telco","RAN ISSUE",AQ1219="no impacts","no impacts"
),"")</f>
        <v>No root cause</v>
      </c>
      <c r="AQ1219" s="67" t="s">
        <v>5344</v>
      </c>
      <c r="AR1219" s="48" t="str" cm="1">
        <f t="array" ref="AR1219">IFERROR(_xlfn.IFS(
AQ1219="MPR ISSUE","ACTIVE",
AQ1219="BSS Hardware Issue","ACTIVE",
AQ1219="Sites strategiques, MLL, Pylone, etc.","PASSIVE",
AQ1219="AKTIVCO DEFAUT GE &amp; POWER Cabinet","PASSIVE",
AQ1219="AKTIVCO Coupure ENEO &amp; Baisse de tension","PASSIVE",
AQ1219="Coupure ENEO &amp; Baisse de tension","PASSIVE",
AQ1219="Defaut GE &amp; POWER Cabinet","PASSIVE",
AQ1219="Sharing","PASSIVE",
AQ1219="Sites strategiques &amp; DataCenter","PASSIVE",
AQ1219="Exclu","Exclu",
AQ1219="SAT","ACTIVE",
AQ1219="SPARE-ISSUE","SPARE-ISSUE",
AQ1219="Fiber CAmtel","ACTIVE",
AQ1219="Fiber AOF","ACTIVE",
AQ1219="Projet OCM (HUAWEI)","PLANNED WORKS",
AQ1219="Projet OCM (NOKIA)","PLANNED WORKS",
AQ1219="ACCESS-ISSUE","ACCESS-ISSUE",
AQ1219="Projet OCM (ZTE, NOKIA, autres projets)","PLANNED WORKS",
AQ1219="No root CAuse","No root cause",
AQ1219="ODU HS","ACTIVE",
AQ1219="IP &amp; VLAN","ACTIVE",
AQ1219="Warehouse HUAWEI","SPARE-ISSUE",
AQ1219="SPARE-HS","SPARE-ISSUE",
AQ1219="Power Telco","ACTIVE", AQ1219="no impacts","no impacts"
),"")</f>
        <v>No root cause</v>
      </c>
      <c r="AS1219" s="92" t="s">
        <v>5537</v>
      </c>
      <c r="AT1219" s="98" t="s">
        <v>681</v>
      </c>
      <c r="AV1219" s="17" t="s">
        <v>5537</v>
      </c>
      <c r="AW1219" s="7" t="s">
        <v>5537</v>
      </c>
      <c r="AX1219" s="6" t="s">
        <v>5537</v>
      </c>
      <c r="AY1219" s="7"/>
      <c r="AZ1219" s="3" t="s">
        <v>5537</v>
      </c>
      <c r="BA1219" s="18" t="s">
        <v>5537</v>
      </c>
      <c r="BB1219" s="18" t="s">
        <v>5537</v>
      </c>
      <c r="BC1219" s="18" t="s">
        <v>5537</v>
      </c>
      <c r="BD1219" s="18" t="s">
        <v>5537</v>
      </c>
      <c r="BE1219" s="18" t="s">
        <v>5537</v>
      </c>
      <c r="BF1219" s="18" t="s">
        <v>5537</v>
      </c>
      <c r="BG1219" s="18" t="s">
        <v>5537</v>
      </c>
      <c r="BH1219" s="18" t="s">
        <v>5537</v>
      </c>
      <c r="BI1219" s="18" t="s">
        <v>5537</v>
      </c>
      <c r="BJ1219" s="18" t="s">
        <v>5537</v>
      </c>
      <c r="BK1219" s="18" t="s">
        <v>5537</v>
      </c>
      <c r="BL1219" s="9" t="s">
        <v>5537</v>
      </c>
      <c r="BM1219" s="14" t="s">
        <v>5537</v>
      </c>
      <c r="BN1219" s="14" t="s">
        <v>5537</v>
      </c>
      <c r="BO1219" s="14" t="str">
        <f>_xlfn.XLOOKUP(B1219,'[4]cell downs 18042026 17h'!$B:$B,'[4]cell downs 18042026 17h'!$B:$B,"")</f>
        <v/>
      </c>
      <c r="BP1219" s="14" t="str">
        <f>_xlfn.XLOOKUP(B1219,'[5]Cells Huawei 19042026 15h'!$B:$B,'[5]Cells Huawei 19042026 15h'!$B:$B,"")</f>
        <v/>
      </c>
      <c r="BQ1219" s="9" t="str">
        <f>_xlfn.XLOOKUP(B1219,'[6]cells down 19042026 9H40'!$B:$B,'[6]cells down 19042026 9H40'!$B:$B,"")</f>
        <v/>
      </c>
      <c r="BR1219" s="9" t="s">
        <v>5537</v>
      </c>
      <c r="BS1219" s="9" t="s">
        <v>302</v>
      </c>
      <c r="BT1219" s="108"/>
    </row>
    <row r="1220" spans="1:72" s="9" customFormat="1" x14ac:dyDescent="0.35">
      <c r="A1220" s="1" t="s">
        <v>4512</v>
      </c>
      <c r="B1220" s="8" t="s">
        <v>4513</v>
      </c>
      <c r="C1220" s="3" t="str">
        <f>_xlfn.XLOOKUP(B1220,'[1]daily break down'!$D:$D,'[1]daily break down'!$E:$E,"")</f>
        <v>Yaounde</v>
      </c>
      <c r="D1220" s="1" t="s">
        <v>11</v>
      </c>
      <c r="E1220" s="1" t="s">
        <v>12</v>
      </c>
      <c r="F1220" s="3" t="s">
        <v>37</v>
      </c>
      <c r="G1220" s="1" t="s">
        <v>38</v>
      </c>
      <c r="H1220" s="34" t="str">
        <f>_xlfn.XLOOKUP(B1220,[2]CALCULATION!$B:$B,[2]CALCULATION!$H:$H,"")</f>
        <v>ZTE</v>
      </c>
      <c r="I1220" s="28">
        <v>0</v>
      </c>
      <c r="J1220" s="28">
        <v>0</v>
      </c>
      <c r="K1220" s="28">
        <v>0</v>
      </c>
      <c r="L1220" s="28">
        <v>0</v>
      </c>
      <c r="M1220" s="28">
        <v>0</v>
      </c>
      <c r="N1220" s="28">
        <v>0</v>
      </c>
      <c r="O1220" s="28">
        <v>0</v>
      </c>
      <c r="P1220" s="28">
        <v>0</v>
      </c>
      <c r="Q1220" s="28">
        <v>0</v>
      </c>
      <c r="R1220" s="28">
        <v>0</v>
      </c>
      <c r="S1220" s="93">
        <v>2.7852685106710813</v>
      </c>
      <c r="T1220" s="93">
        <f>_xlfn.XLOOKUP(B1220,'[3]Nur des jours'!$B:$B,'[3]Nur des jours'!$U:$U,"")</f>
        <v>1.1535728655691673</v>
      </c>
      <c r="U1220" s="93">
        <v>0</v>
      </c>
      <c r="V1220" s="93">
        <v>0</v>
      </c>
      <c r="W1220" s="93">
        <v>1.1535728655691673</v>
      </c>
      <c r="X1220" s="93">
        <v>0</v>
      </c>
      <c r="Y1220" s="93">
        <v>0</v>
      </c>
      <c r="Z1220" s="93">
        <v>0</v>
      </c>
      <c r="AA1220" s="93">
        <v>0</v>
      </c>
      <c r="AB1220" s="93">
        <v>3.0497983922748344E-3</v>
      </c>
      <c r="AC1220" s="93">
        <f>_xlfn.XLOOKUP(B1220,'[3]Nur des jours'!$B:$B,'[3]Nur des jours'!$N:$N,"")</f>
        <v>0</v>
      </c>
      <c r="AD1220" s="93">
        <v>0</v>
      </c>
      <c r="AE1220" s="93">
        <v>0</v>
      </c>
      <c r="AF1220" s="93">
        <v>0</v>
      </c>
      <c r="AG1220" s="93"/>
      <c r="AH1220" s="93">
        <v>0</v>
      </c>
      <c r="AI1220" s="93">
        <v>0</v>
      </c>
      <c r="AJ1220" s="93">
        <v>0</v>
      </c>
      <c r="AK1220" s="93">
        <v>0</v>
      </c>
      <c r="AL1220" s="93">
        <v>0</v>
      </c>
      <c r="AM1220" s="49" t="s">
        <v>5559</v>
      </c>
      <c r="AN1220" s="49"/>
      <c r="AO1220" s="48" t="str" cm="1">
        <f t="array" ref="AO1220">IFERROR(_xlfn.IFS(
AQ1220="MPR ISSUE","PDH",
AQ1220="BSS Hardware Issue","BSS",
AQ1220="Sites strategiques, MLL, Pylone, etc.","ENVTECH",
AQ1220="AKTIVCO DEFAUT GE &amp; POWER Cabinet","AKTIVCO",
AQ1220="AKTIVCO Coupure ENEO &amp; Baisse de tension","AKTIVCO GRID ONLY",
AQ1220="Coupure ENEO &amp; Baisse de tension","IHS GRID ONLY",
AQ1220="Defaut GE &amp; POWER Cabinet","IHS",
AQ1220="Sharing","Partners",
AQ1220="Sites strategiques &amp; DataCenter","SST &amp; DC",
AQ1220="Exclu","Exclu",
AQ1220="SAT","SAT",
AQ1220="SPARE-ISSUE","SPARE-ISSUE",
AQ1220="Fiber CAmtel","TRANS_FO_CAMTEL",
AQ1220="Fiber AOF","Fiber AOF",
AQ1220="Projet OCM (HUAWEI)","TRAVAUX-HUAWEI",
AQ1220="Projet OCM (NOKIA)","TRAVAUX-NOKIA",
AQ1220="ACCESS-ISSUE","ACCESS-ISSUE",
AQ1220="Projet OCM (ZTE, NOKIA, autres projets)","TRAVAUX OCM",
AQ1220="No root CAuse","No root cause",
AQ1220="ODU HS","PDH",
AQ1220="IP &amp; VLAN","PDH",
AQ1220="Warehouse HUAWEI","SPARE-ISSUE",
AQ1220="SPARE-HS","SPARE-ISSUE",
AQ1220="Power Telco","BSS",AQ1220="no impacts","no impacts"
),"")</f>
        <v>No root cause</v>
      </c>
      <c r="AP1220" s="48" t="str" cm="1">
        <f t="array" ref="AP1220">IFERROR(_xlfn.IFS(
AQ1220="MPR ISSUE","TX ISSUE",
AQ1220="BSS Hardware Issue","RAN ISSUE",
AQ1220="Sites strategiques, MLL, Pylone, etc.","ENVTECH",
AQ1220="AKTIVCO DEFAUT GE &amp; POWER Cabinet","POWER ISSUE",
AQ1220="AKTIVCO Coupure ENEO &amp; Baisse de tension","POWER ISSUE",
AQ1220="Coupure ENEO &amp; Baisse de tension","POWER ISSUE",
AQ1220="Defaut GE &amp; POWER Cabinet","POWER ISSUE",
AQ1220="Sharing","POWER ISSUE",
AQ1220="Sites strategiques &amp; DataCenter","POWER ISSUE",
AQ1220="Exclu","Exclu",
AQ1220="SAT","TX ISSUE",
AQ1220="SPARE-ISSUE","SPARE-ISSUE",
AQ1220="Fiber CAmtel","TX ISSUE",
AQ1220="Fiber AOF","TX ISSUE",
AQ1220="Projet OCM (HUAWEI)","TRAVAUX-HUAWEI",
AQ1220="Projet OCM (NOKIA)","TRAVAUX -NOKIA",
AQ1220="ACCESS-ISSUE","ACCESS-ISSUE",
AQ1220="Projet OCM (ZTE, NOKIA, autres projets)","TRAVAUX OCM",
AQ1220="No root CAuse","No root cause",
AQ1220="ODU HS","TX ISSUE",
AQ1220="IP &amp; VLAN","TX ISSUE",
AQ1220="Warehouse HUAWEI","SPARE-ISSUE",
AQ1220="SPARE-HS","SPARE-ISSUE",
AQ1220="Power Telco","RAN ISSUE",AQ1220="no impacts","no impacts"
),"")</f>
        <v>No root cause</v>
      </c>
      <c r="AQ1220" s="126" t="s">
        <v>5344</v>
      </c>
      <c r="AR1220" s="48" t="str" cm="1">
        <f t="array" ref="AR1220">IFERROR(_xlfn.IFS(
AQ1220="MPR ISSUE","ACTIVE",
AQ1220="BSS Hardware Issue","ACTIVE",
AQ1220="Sites strategiques, MLL, Pylone, etc.","PASSIVE",
AQ1220="AKTIVCO DEFAUT GE &amp; POWER Cabinet","PASSIVE",
AQ1220="AKTIVCO Coupure ENEO &amp; Baisse de tension","PASSIVE",
AQ1220="Coupure ENEO &amp; Baisse de tension","PASSIVE",
AQ1220="Defaut GE &amp; POWER Cabinet","PASSIVE",
AQ1220="Sharing","PASSIVE",
AQ1220="Sites strategiques &amp; DataCenter","PASSIVE",
AQ1220="Exclu","Exclu",
AQ1220="SAT","ACTIVE",
AQ1220="SPARE-ISSUE","SPARE-ISSUE",
AQ1220="Fiber CAmtel","ACTIVE",
AQ1220="Fiber AOF","ACTIVE",
AQ1220="Projet OCM (HUAWEI)","PLANNED WORKS",
AQ1220="Projet OCM (NOKIA)","PLANNED WORKS",
AQ1220="ACCESS-ISSUE","ACCESS-ISSUE",
AQ1220="Projet OCM (ZTE, NOKIA, autres projets)","PLANNED WORKS",
AQ1220="No root CAuse","No root cause",
AQ1220="ODU HS","ACTIVE",
AQ1220="IP &amp; VLAN","ACTIVE",
AQ1220="Warehouse HUAWEI","SPARE-ISSUE",
AQ1220="SPARE-HS","SPARE-ISSUE",
AQ1220="Power Telco","ACTIVE", AQ1220="no impacts","no impacts"
),"")</f>
        <v>No root cause</v>
      </c>
      <c r="AS1220" s="92" t="s">
        <v>5537</v>
      </c>
      <c r="AT1220" s="98" t="s">
        <v>4513</v>
      </c>
      <c r="AV1220" s="17" t="s">
        <v>5537</v>
      </c>
      <c r="AW1220" s="7" t="s">
        <v>5537</v>
      </c>
      <c r="AX1220" s="6" t="s">
        <v>5537</v>
      </c>
      <c r="AY1220" s="7"/>
      <c r="AZ1220" s="3" t="s">
        <v>5537</v>
      </c>
      <c r="BA1220" s="18" t="s">
        <v>5537</v>
      </c>
      <c r="BB1220" s="18" t="s">
        <v>5537</v>
      </c>
      <c r="BC1220" s="18" t="s">
        <v>5537</v>
      </c>
      <c r="BD1220" s="18" t="s">
        <v>5537</v>
      </c>
      <c r="BE1220" s="18" t="s">
        <v>5537</v>
      </c>
      <c r="BF1220" s="18" t="s">
        <v>5537</v>
      </c>
      <c r="BG1220" s="18" t="s">
        <v>5537</v>
      </c>
      <c r="BH1220" s="18" t="s">
        <v>5537</v>
      </c>
      <c r="BI1220" s="18" t="s">
        <v>5537</v>
      </c>
      <c r="BJ1220" s="18" t="s">
        <v>5537</v>
      </c>
      <c r="BK1220" s="18" t="s">
        <v>5537</v>
      </c>
      <c r="BL1220" s="9" t="s">
        <v>5537</v>
      </c>
      <c r="BM1220" s="14" t="s">
        <v>5537</v>
      </c>
      <c r="BN1220" s="14" t="s">
        <v>5537</v>
      </c>
      <c r="BO1220" s="14" t="str">
        <f>_xlfn.XLOOKUP(B1220,'[4]cell downs 18042026 17h'!$B:$B,'[4]cell downs 18042026 17h'!$B:$B,"")</f>
        <v/>
      </c>
      <c r="BP1220" s="14" t="str">
        <f>_xlfn.XLOOKUP(B1220,'[5]Cells Huawei 19042026 15h'!$B:$B,'[5]Cells Huawei 19042026 15h'!$B:$B,"")</f>
        <v/>
      </c>
      <c r="BQ1220" s="9" t="str">
        <f>_xlfn.XLOOKUP(B1220,'[6]cells down 19042026 9H40'!$B:$B,'[6]cells down 19042026 9H40'!$B:$B,"")</f>
        <v/>
      </c>
      <c r="BR1220" s="9" t="s">
        <v>4513</v>
      </c>
      <c r="BS1220" s="9" t="s">
        <v>594</v>
      </c>
      <c r="BT1220" s="108"/>
    </row>
    <row r="1221" spans="1:72" s="9" customFormat="1" x14ac:dyDescent="0.35">
      <c r="A1221" s="1" t="s">
        <v>3481</v>
      </c>
      <c r="B1221" s="8" t="s">
        <v>3482</v>
      </c>
      <c r="C1221" s="3" t="str">
        <f>_xlfn.XLOOKUP(B1221,'[1]daily break down'!$D:$D,'[1]daily break down'!$E:$E,"")</f>
        <v>Yaounde</v>
      </c>
      <c r="D1221" s="1" t="s">
        <v>11</v>
      </c>
      <c r="E1221" s="1" t="s">
        <v>12</v>
      </c>
      <c r="F1221" s="3" t="s">
        <v>37</v>
      </c>
      <c r="G1221" s="1" t="s">
        <v>38</v>
      </c>
      <c r="H1221" s="34" t="str">
        <f>_xlfn.XLOOKUP(B1221,[2]CALCULATION!$B:$B,[2]CALCULATION!$H:$H,"")</f>
        <v>ZTE</v>
      </c>
      <c r="I1221" s="28">
        <v>0</v>
      </c>
      <c r="J1221" s="28">
        <v>0</v>
      </c>
      <c r="K1221" s="28">
        <v>0</v>
      </c>
      <c r="L1221" s="28">
        <v>0.2814732060051422</v>
      </c>
      <c r="M1221" s="28">
        <v>0</v>
      </c>
      <c r="N1221" s="28">
        <v>0</v>
      </c>
      <c r="O1221" s="28">
        <v>0</v>
      </c>
      <c r="P1221" s="28">
        <v>0</v>
      </c>
      <c r="Q1221" s="28">
        <v>0</v>
      </c>
      <c r="R1221" s="28">
        <v>0</v>
      </c>
      <c r="S1221" s="93">
        <v>0</v>
      </c>
      <c r="T1221" s="93">
        <f>_xlfn.XLOOKUP(B1221,'[3]Nur des jours'!$B:$B,'[3]Nur des jours'!$U:$U,"")</f>
        <v>0</v>
      </c>
      <c r="U1221" s="93">
        <v>0.1666509717977476</v>
      </c>
      <c r="V1221" s="93">
        <v>0</v>
      </c>
      <c r="W1221" s="93">
        <v>0</v>
      </c>
      <c r="X1221" s="93">
        <v>0</v>
      </c>
      <c r="Y1221" s="93">
        <v>0</v>
      </c>
      <c r="Z1221" s="93">
        <v>0</v>
      </c>
      <c r="AA1221" s="93">
        <v>0</v>
      </c>
      <c r="AB1221" s="93">
        <v>2.9249528440529297E-3</v>
      </c>
      <c r="AC1221" s="93">
        <f>_xlfn.XLOOKUP(B1221,'[3]Nur des jours'!$B:$B,'[3]Nur des jours'!$N:$N,"")</f>
        <v>0</v>
      </c>
      <c r="AD1221" s="93">
        <v>0</v>
      </c>
      <c r="AE1221" s="93">
        <v>0</v>
      </c>
      <c r="AF1221" s="93">
        <v>0</v>
      </c>
      <c r="AG1221" s="93"/>
      <c r="AH1221" s="93">
        <v>0</v>
      </c>
      <c r="AI1221" s="93">
        <v>0</v>
      </c>
      <c r="AJ1221" s="93">
        <v>0</v>
      </c>
      <c r="AK1221" s="93">
        <v>0</v>
      </c>
      <c r="AL1221" s="93">
        <v>0</v>
      </c>
      <c r="AM1221" s="49" t="s">
        <v>5559</v>
      </c>
      <c r="AN1221" s="49"/>
      <c r="AO1221" s="48" t="str" cm="1">
        <f t="array" ref="AO1221">IFERROR(_xlfn.IFS(
AQ1221="MPR ISSUE","PDH",
AQ1221="BSS Hardware Issue","BSS",
AQ1221="Sites strategiques, MLL, Pylone, etc.","ENVTECH",
AQ1221="AKTIVCO DEFAUT GE &amp; POWER Cabinet","AKTIVCO",
AQ1221="AKTIVCO Coupure ENEO &amp; Baisse de tension","AKTIVCO GRID ONLY",
AQ1221="Coupure ENEO &amp; Baisse de tension","IHS GRID ONLY",
AQ1221="Defaut GE &amp; POWER Cabinet","IHS",
AQ1221="Sharing","Partners",
AQ1221="Sites strategiques &amp; DataCenter","SST &amp; DC",
AQ1221="Exclu","Exclu",
AQ1221="SAT","SAT",
AQ1221="SPARE-ISSUE","SPARE-ISSUE",
AQ1221="Fiber CAmtel","TRANS_FO_CAMTEL",
AQ1221="Fiber AOF","Fiber AOF",
AQ1221="Projet OCM (HUAWEI)","TRAVAUX-HUAWEI",
AQ1221="Projet OCM (NOKIA)","TRAVAUX-NOKIA",
AQ1221="ACCESS-ISSUE","ACCESS-ISSUE",
AQ1221="Projet OCM (ZTE, NOKIA, autres projets)","TRAVAUX OCM",
AQ1221="No root CAuse","No root cause",
AQ1221="ODU HS","PDH",
AQ1221="IP &amp; VLAN","PDH",
AQ1221="Warehouse HUAWEI","SPARE-ISSUE",
AQ1221="SPARE-HS","SPARE-ISSUE",
AQ1221="Power Telco","BSS",AQ1221="no impacts","no impacts"
),"")</f>
        <v>No root cause</v>
      </c>
      <c r="AP1221" s="48" t="str" cm="1">
        <f t="array" ref="AP1221">IFERROR(_xlfn.IFS(
AQ1221="MPR ISSUE","TX ISSUE",
AQ1221="BSS Hardware Issue","RAN ISSUE",
AQ1221="Sites strategiques, MLL, Pylone, etc.","ENVTECH",
AQ1221="AKTIVCO DEFAUT GE &amp; POWER Cabinet","POWER ISSUE",
AQ1221="AKTIVCO Coupure ENEO &amp; Baisse de tension","POWER ISSUE",
AQ1221="Coupure ENEO &amp; Baisse de tension","POWER ISSUE",
AQ1221="Defaut GE &amp; POWER Cabinet","POWER ISSUE",
AQ1221="Sharing","POWER ISSUE",
AQ1221="Sites strategiques &amp; DataCenter","POWER ISSUE",
AQ1221="Exclu","Exclu",
AQ1221="SAT","TX ISSUE",
AQ1221="SPARE-ISSUE","SPARE-ISSUE",
AQ1221="Fiber CAmtel","TX ISSUE",
AQ1221="Fiber AOF","TX ISSUE",
AQ1221="Projet OCM (HUAWEI)","TRAVAUX-HUAWEI",
AQ1221="Projet OCM (NOKIA)","TRAVAUX -NOKIA",
AQ1221="ACCESS-ISSUE","ACCESS-ISSUE",
AQ1221="Projet OCM (ZTE, NOKIA, autres projets)","TRAVAUX OCM",
AQ1221="No root CAuse","No root cause",
AQ1221="ODU HS","TX ISSUE",
AQ1221="IP &amp; VLAN","TX ISSUE",
AQ1221="Warehouse HUAWEI","SPARE-ISSUE",
AQ1221="SPARE-HS","SPARE-ISSUE",
AQ1221="Power Telco","RAN ISSUE",AQ1221="no impacts","no impacts"
),"")</f>
        <v>No root cause</v>
      </c>
      <c r="AQ1221" s="126" t="s">
        <v>5344</v>
      </c>
      <c r="AR1221" s="48" t="str" cm="1">
        <f t="array" ref="AR1221">IFERROR(_xlfn.IFS(
AQ1221="MPR ISSUE","ACTIVE",
AQ1221="BSS Hardware Issue","ACTIVE",
AQ1221="Sites strategiques, MLL, Pylone, etc.","PASSIVE",
AQ1221="AKTIVCO DEFAUT GE &amp; POWER Cabinet","PASSIVE",
AQ1221="AKTIVCO Coupure ENEO &amp; Baisse de tension","PASSIVE",
AQ1221="Coupure ENEO &amp; Baisse de tension","PASSIVE",
AQ1221="Defaut GE &amp; POWER Cabinet","PASSIVE",
AQ1221="Sharing","PASSIVE",
AQ1221="Sites strategiques &amp; DataCenter","PASSIVE",
AQ1221="Exclu","Exclu",
AQ1221="SAT","ACTIVE",
AQ1221="SPARE-ISSUE","SPARE-ISSUE",
AQ1221="Fiber CAmtel","ACTIVE",
AQ1221="Fiber AOF","ACTIVE",
AQ1221="Projet OCM (HUAWEI)","PLANNED WORKS",
AQ1221="Projet OCM (NOKIA)","PLANNED WORKS",
AQ1221="ACCESS-ISSUE","ACCESS-ISSUE",
AQ1221="Projet OCM (ZTE, NOKIA, autres projets)","PLANNED WORKS",
AQ1221="No root CAuse","No root cause",
AQ1221="ODU HS","ACTIVE",
AQ1221="IP &amp; VLAN","ACTIVE",
AQ1221="Warehouse HUAWEI","SPARE-ISSUE",
AQ1221="SPARE-HS","SPARE-ISSUE",
AQ1221="Power Telco","ACTIVE", AQ1221="no impacts","no impacts"
),"")</f>
        <v>No root cause</v>
      </c>
      <c r="AS1221" s="92" t="s">
        <v>5537</v>
      </c>
      <c r="AT1221" s="98" t="s">
        <v>3482</v>
      </c>
      <c r="AV1221" s="17" t="s">
        <v>5537</v>
      </c>
      <c r="AW1221" s="7" t="s">
        <v>5537</v>
      </c>
      <c r="AX1221" s="6" t="s">
        <v>5537</v>
      </c>
      <c r="AY1221" s="7"/>
      <c r="AZ1221" s="3" t="s">
        <v>5537</v>
      </c>
      <c r="BA1221" s="18" t="s">
        <v>5537</v>
      </c>
      <c r="BB1221" s="18" t="s">
        <v>5537</v>
      </c>
      <c r="BC1221" s="18" t="s">
        <v>5537</v>
      </c>
      <c r="BD1221" s="18" t="s">
        <v>5537</v>
      </c>
      <c r="BE1221" s="18" t="s">
        <v>5537</v>
      </c>
      <c r="BF1221" s="18" t="s">
        <v>5537</v>
      </c>
      <c r="BG1221" s="18" t="s">
        <v>5537</v>
      </c>
      <c r="BH1221" s="18" t="s">
        <v>5537</v>
      </c>
      <c r="BI1221" s="18" t="s">
        <v>5537</v>
      </c>
      <c r="BJ1221" s="18" t="s">
        <v>5537</v>
      </c>
      <c r="BK1221" s="18" t="s">
        <v>5537</v>
      </c>
      <c r="BL1221" s="9" t="s">
        <v>5537</v>
      </c>
      <c r="BM1221" s="14" t="s">
        <v>5537</v>
      </c>
      <c r="BN1221" s="14" t="s">
        <v>5537</v>
      </c>
      <c r="BO1221" s="14" t="str">
        <f>_xlfn.XLOOKUP(B1221,'[4]cell downs 18042026 17h'!$B:$B,'[4]cell downs 18042026 17h'!$B:$B,"")</f>
        <v/>
      </c>
      <c r="BP1221" s="14" t="str">
        <f>_xlfn.XLOOKUP(B1221,'[5]Cells Huawei 19042026 15h'!$B:$B,'[5]Cells Huawei 19042026 15h'!$B:$B,"")</f>
        <v/>
      </c>
      <c r="BQ1221" s="9" t="str">
        <f>_xlfn.XLOOKUP(B1221,'[6]cells down 19042026 9H40'!$B:$B,'[6]cells down 19042026 9H40'!$B:$B,"")</f>
        <v/>
      </c>
      <c r="BR1221" s="9" t="s">
        <v>3482</v>
      </c>
      <c r="BS1221" s="9" t="s">
        <v>594</v>
      </c>
      <c r="BT1221" s="108"/>
    </row>
    <row r="1222" spans="1:72" s="9" customFormat="1" x14ac:dyDescent="0.35">
      <c r="A1222" s="1" t="s">
        <v>1897</v>
      </c>
      <c r="B1222" s="8" t="s">
        <v>1898</v>
      </c>
      <c r="C1222" s="3" t="str">
        <f>_xlfn.XLOOKUP(B1222,'[1]daily break down'!$D:$D,'[1]daily break down'!$E:$E,"")</f>
        <v>Yaounde</v>
      </c>
      <c r="D1222" s="1" t="s">
        <v>11</v>
      </c>
      <c r="E1222" s="1" t="s">
        <v>12</v>
      </c>
      <c r="F1222" s="3" t="s">
        <v>37</v>
      </c>
      <c r="G1222" s="1" t="s">
        <v>38</v>
      </c>
      <c r="H1222" s="34" t="str">
        <f>_xlfn.XLOOKUP(B1222,[2]CALCULATION!$B:$B,[2]CALCULATION!$H:$H,"")</f>
        <v>ZTE</v>
      </c>
      <c r="I1222" s="28">
        <v>0</v>
      </c>
      <c r="J1222" s="28">
        <v>0</v>
      </c>
      <c r="K1222" s="28">
        <v>0</v>
      </c>
      <c r="L1222" s="28">
        <v>0</v>
      </c>
      <c r="M1222" s="28">
        <v>1.1045799054312802</v>
      </c>
      <c r="N1222" s="28">
        <v>0</v>
      </c>
      <c r="O1222" s="28">
        <v>0</v>
      </c>
      <c r="P1222" s="28">
        <v>0</v>
      </c>
      <c r="Q1222" s="28">
        <v>0</v>
      </c>
      <c r="R1222" s="28">
        <v>0</v>
      </c>
      <c r="S1222" s="93">
        <v>0</v>
      </c>
      <c r="T1222" s="93">
        <f>_xlfn.XLOOKUP(B1222,'[3]Nur des jours'!$B:$B,'[3]Nur des jours'!$U:$U,"")</f>
        <v>0</v>
      </c>
      <c r="U1222" s="93">
        <v>0</v>
      </c>
      <c r="V1222" s="93">
        <v>0</v>
      </c>
      <c r="W1222" s="93">
        <v>0</v>
      </c>
      <c r="X1222" s="93">
        <v>1.4676307596601919</v>
      </c>
      <c r="Y1222" s="93">
        <v>0</v>
      </c>
      <c r="Z1222" s="93">
        <v>0</v>
      </c>
      <c r="AA1222" s="93">
        <v>0</v>
      </c>
      <c r="AB1222" s="93">
        <v>2.158044476405014E-3</v>
      </c>
      <c r="AC1222" s="93">
        <f>_xlfn.XLOOKUP(B1222,'[3]Nur des jours'!$B:$B,'[3]Nur des jours'!$N:$N,"")</f>
        <v>0</v>
      </c>
      <c r="AD1222" s="93">
        <v>0</v>
      </c>
      <c r="AE1222" s="93">
        <v>0</v>
      </c>
      <c r="AF1222" s="93">
        <v>0</v>
      </c>
      <c r="AG1222" s="93"/>
      <c r="AH1222" s="93">
        <v>0</v>
      </c>
      <c r="AI1222" s="93">
        <v>0</v>
      </c>
      <c r="AJ1222" s="93">
        <v>0</v>
      </c>
      <c r="AK1222" s="93">
        <v>0</v>
      </c>
      <c r="AL1222" s="93">
        <v>0</v>
      </c>
      <c r="AM1222" s="49" t="s">
        <v>5559</v>
      </c>
      <c r="AN1222" s="49"/>
      <c r="AO1222" s="48" t="str" cm="1">
        <f t="array" ref="AO1222">IFERROR(_xlfn.IFS(
AQ1222="MPR ISSUE","PDH",
AQ1222="BSS Hardware Issue","BSS",
AQ1222="Sites strategiques, MLL, Pylone, etc.","ENVTECH",
AQ1222="AKTIVCO DEFAUT GE &amp; POWER Cabinet","AKTIVCO",
AQ1222="AKTIVCO Coupure ENEO &amp; Baisse de tension","AKTIVCO GRID ONLY",
AQ1222="Coupure ENEO &amp; Baisse de tension","IHS GRID ONLY",
AQ1222="Defaut GE &amp; POWER Cabinet","IHS",
AQ1222="Sharing","Partners",
AQ1222="Sites strategiques &amp; DataCenter","SST &amp; DC",
AQ1222="Exclu","Exclu",
AQ1222="SAT","SAT",
AQ1222="SPARE-ISSUE","SPARE-ISSUE",
AQ1222="Fiber CAmtel","TRANS_FO_CAMTEL",
AQ1222="Fiber AOF","Fiber AOF",
AQ1222="Projet OCM (HUAWEI)","TRAVAUX-HUAWEI",
AQ1222="Projet OCM (NOKIA)","TRAVAUX-NOKIA",
AQ1222="ACCESS-ISSUE","ACCESS-ISSUE",
AQ1222="Projet OCM (ZTE, NOKIA, autres projets)","TRAVAUX OCM",
AQ1222="No root CAuse","No root cause",
AQ1222="ODU HS","PDH",
AQ1222="IP &amp; VLAN","PDH",
AQ1222="Warehouse HUAWEI","SPARE-ISSUE",
AQ1222="SPARE-HS","SPARE-ISSUE",
AQ1222="Power Telco","BSS",AQ1222="no impacts","no impacts"
),"")</f>
        <v>No root cause</v>
      </c>
      <c r="AP1222" s="48" t="str" cm="1">
        <f t="array" ref="AP1222">IFERROR(_xlfn.IFS(
AQ1222="MPR ISSUE","TX ISSUE",
AQ1222="BSS Hardware Issue","RAN ISSUE",
AQ1222="Sites strategiques, MLL, Pylone, etc.","ENVTECH",
AQ1222="AKTIVCO DEFAUT GE &amp; POWER Cabinet","POWER ISSUE",
AQ1222="AKTIVCO Coupure ENEO &amp; Baisse de tension","POWER ISSUE",
AQ1222="Coupure ENEO &amp; Baisse de tension","POWER ISSUE",
AQ1222="Defaut GE &amp; POWER Cabinet","POWER ISSUE",
AQ1222="Sharing","POWER ISSUE",
AQ1222="Sites strategiques &amp; DataCenter","POWER ISSUE",
AQ1222="Exclu","Exclu",
AQ1222="SAT","TX ISSUE",
AQ1222="SPARE-ISSUE","SPARE-ISSUE",
AQ1222="Fiber CAmtel","TX ISSUE",
AQ1222="Fiber AOF","TX ISSUE",
AQ1222="Projet OCM (HUAWEI)","TRAVAUX-HUAWEI",
AQ1222="Projet OCM (NOKIA)","TRAVAUX -NOKIA",
AQ1222="ACCESS-ISSUE","ACCESS-ISSUE",
AQ1222="Projet OCM (ZTE, NOKIA, autres projets)","TRAVAUX OCM",
AQ1222="No root CAuse","No root cause",
AQ1222="ODU HS","TX ISSUE",
AQ1222="IP &amp; VLAN","TX ISSUE",
AQ1222="Warehouse HUAWEI","SPARE-ISSUE",
AQ1222="SPARE-HS","SPARE-ISSUE",
AQ1222="Power Telco","RAN ISSUE",AQ1222="no impacts","no impacts"
),"")</f>
        <v>No root cause</v>
      </c>
      <c r="AQ1222" s="126" t="s">
        <v>5344</v>
      </c>
      <c r="AR1222" s="48" t="str" cm="1">
        <f t="array" ref="AR1222">IFERROR(_xlfn.IFS(
AQ1222="MPR ISSUE","ACTIVE",
AQ1222="BSS Hardware Issue","ACTIVE",
AQ1222="Sites strategiques, MLL, Pylone, etc.","PASSIVE",
AQ1222="AKTIVCO DEFAUT GE &amp; POWER Cabinet","PASSIVE",
AQ1222="AKTIVCO Coupure ENEO &amp; Baisse de tension","PASSIVE",
AQ1222="Coupure ENEO &amp; Baisse de tension","PASSIVE",
AQ1222="Defaut GE &amp; POWER Cabinet","PASSIVE",
AQ1222="Sharing","PASSIVE",
AQ1222="Sites strategiques &amp; DataCenter","PASSIVE",
AQ1222="Exclu","Exclu",
AQ1222="SAT","ACTIVE",
AQ1222="SPARE-ISSUE","SPARE-ISSUE",
AQ1222="Fiber CAmtel","ACTIVE",
AQ1222="Fiber AOF","ACTIVE",
AQ1222="Projet OCM (HUAWEI)","PLANNED WORKS",
AQ1222="Projet OCM (NOKIA)","PLANNED WORKS",
AQ1222="ACCESS-ISSUE","ACCESS-ISSUE",
AQ1222="Projet OCM (ZTE, NOKIA, autres projets)","PLANNED WORKS",
AQ1222="No root CAuse","No root cause",
AQ1222="ODU HS","ACTIVE",
AQ1222="IP &amp; VLAN","ACTIVE",
AQ1222="Warehouse HUAWEI","SPARE-ISSUE",
AQ1222="SPARE-HS","SPARE-ISSUE",
AQ1222="Power Telco","ACTIVE", AQ1222="no impacts","no impacts"
),"")</f>
        <v>No root cause</v>
      </c>
      <c r="AS1222" s="92" t="s">
        <v>5537</v>
      </c>
      <c r="AT1222" s="98" t="s">
        <v>1898</v>
      </c>
      <c r="AV1222" s="17" t="s">
        <v>5537</v>
      </c>
      <c r="AW1222" s="7" t="s">
        <v>5537</v>
      </c>
      <c r="AX1222" s="6" t="s">
        <v>5537</v>
      </c>
      <c r="AY1222" s="7"/>
      <c r="AZ1222" s="3" t="s">
        <v>5537</v>
      </c>
      <c r="BA1222" s="18" t="s">
        <v>5537</v>
      </c>
      <c r="BB1222" s="18" t="s">
        <v>5537</v>
      </c>
      <c r="BC1222" s="18" t="s">
        <v>5537</v>
      </c>
      <c r="BD1222" s="18" t="s">
        <v>5537</v>
      </c>
      <c r="BE1222" s="18" t="s">
        <v>5537</v>
      </c>
      <c r="BF1222" s="18" t="s">
        <v>5537</v>
      </c>
      <c r="BG1222" s="18" t="s">
        <v>5537</v>
      </c>
      <c r="BH1222" s="18" t="s">
        <v>5537</v>
      </c>
      <c r="BI1222" s="18" t="s">
        <v>5537</v>
      </c>
      <c r="BJ1222" s="18" t="s">
        <v>5537</v>
      </c>
      <c r="BK1222" s="18" t="s">
        <v>5537</v>
      </c>
      <c r="BL1222" s="9" t="s">
        <v>5537</v>
      </c>
      <c r="BM1222" s="14" t="s">
        <v>5537</v>
      </c>
      <c r="BN1222" s="14" t="s">
        <v>5537</v>
      </c>
      <c r="BO1222" s="14" t="str">
        <f>_xlfn.XLOOKUP(B1222,'[4]cell downs 18042026 17h'!$B:$B,'[4]cell downs 18042026 17h'!$B:$B,"")</f>
        <v/>
      </c>
      <c r="BP1222" s="14" t="str">
        <f>_xlfn.XLOOKUP(B1222,'[5]Cells Huawei 19042026 15h'!$B:$B,'[5]Cells Huawei 19042026 15h'!$B:$B,"")</f>
        <v/>
      </c>
      <c r="BQ1222" s="9" t="str">
        <f>_xlfn.XLOOKUP(B1222,'[6]cells down 19042026 9H40'!$B:$B,'[6]cells down 19042026 9H40'!$B:$B,"")</f>
        <v/>
      </c>
      <c r="BR1222" s="9" t="s">
        <v>1898</v>
      </c>
      <c r="BS1222" s="9" t="s">
        <v>12</v>
      </c>
      <c r="BT1222" s="108"/>
    </row>
    <row r="1223" spans="1:72" s="9" customFormat="1" x14ac:dyDescent="0.35">
      <c r="A1223" s="1" t="s">
        <v>3149</v>
      </c>
      <c r="B1223" s="8" t="s">
        <v>3150</v>
      </c>
      <c r="C1223" s="3" t="str">
        <f>_xlfn.XLOOKUP(B1223,'[1]daily break down'!$D:$D,'[1]daily break down'!$E:$E,"")</f>
        <v>Yaounde</v>
      </c>
      <c r="D1223" s="1" t="s">
        <v>11</v>
      </c>
      <c r="E1223" s="1" t="s">
        <v>145</v>
      </c>
      <c r="F1223" s="3" t="s">
        <v>37</v>
      </c>
      <c r="G1223" s="1" t="s">
        <v>38</v>
      </c>
      <c r="H1223" s="34" t="str">
        <f>_xlfn.XLOOKUP(B1223,[2]CALCULATION!$B:$B,[2]CALCULATION!$H:$H,"")</f>
        <v>ZTE</v>
      </c>
      <c r="I1223" s="28">
        <v>0</v>
      </c>
      <c r="J1223" s="28">
        <v>0</v>
      </c>
      <c r="K1223" s="28">
        <v>0</v>
      </c>
      <c r="L1223" s="28">
        <v>0</v>
      </c>
      <c r="M1223" s="28">
        <v>0</v>
      </c>
      <c r="N1223" s="28">
        <v>0</v>
      </c>
      <c r="O1223" s="28">
        <v>0</v>
      </c>
      <c r="P1223" s="28">
        <v>0</v>
      </c>
      <c r="Q1223" s="28">
        <v>0</v>
      </c>
      <c r="R1223" s="28">
        <v>0</v>
      </c>
      <c r="S1223" s="93">
        <v>0</v>
      </c>
      <c r="T1223" s="93">
        <f>_xlfn.XLOOKUP(B1223,'[3]Nur des jours'!$B:$B,'[3]Nur des jours'!$U:$U,"")</f>
        <v>0</v>
      </c>
      <c r="U1223" s="93">
        <v>6.4835325154879806</v>
      </c>
      <c r="V1223" s="93">
        <v>0</v>
      </c>
      <c r="W1223" s="93">
        <v>0</v>
      </c>
      <c r="X1223" s="93">
        <v>0</v>
      </c>
      <c r="Y1223" s="93">
        <v>0</v>
      </c>
      <c r="Z1223" s="93">
        <v>0</v>
      </c>
      <c r="AA1223" s="93">
        <v>0</v>
      </c>
      <c r="AB1223" s="93">
        <v>1.997528771548426E-3</v>
      </c>
      <c r="AC1223" s="93">
        <f>_xlfn.XLOOKUP(B1223,'[3]Nur des jours'!$B:$B,'[3]Nur des jours'!$N:$N,"")</f>
        <v>0</v>
      </c>
      <c r="AD1223" s="93">
        <v>0</v>
      </c>
      <c r="AE1223" s="93">
        <v>0</v>
      </c>
      <c r="AF1223" s="93">
        <v>0</v>
      </c>
      <c r="AG1223" s="93"/>
      <c r="AH1223" s="93">
        <v>0</v>
      </c>
      <c r="AI1223" s="93">
        <v>0</v>
      </c>
      <c r="AJ1223" s="93">
        <v>0</v>
      </c>
      <c r="AK1223" s="93">
        <v>0</v>
      </c>
      <c r="AL1223" s="93">
        <v>0</v>
      </c>
      <c r="AM1223" s="49" t="s">
        <v>5559</v>
      </c>
      <c r="AN1223" s="49"/>
      <c r="AO1223" s="48" t="str" cm="1">
        <f t="array" ref="AO1223">IFERROR(_xlfn.IFS(
AQ1223="MPR ISSUE","PDH",
AQ1223="BSS Hardware Issue","BSS",
AQ1223="Sites strategiques, MLL, Pylone, etc.","ENVTECH",
AQ1223="AKTIVCO DEFAUT GE &amp; POWER Cabinet","AKTIVCO",
AQ1223="AKTIVCO Coupure ENEO &amp; Baisse de tension","AKTIVCO GRID ONLY",
AQ1223="Coupure ENEO &amp; Baisse de tension","IHS GRID ONLY",
AQ1223="Defaut GE &amp; POWER Cabinet","IHS",
AQ1223="Sharing","Partners",
AQ1223="Sites strategiques &amp; DataCenter","SST &amp; DC",
AQ1223="Exclu","Exclu",
AQ1223="SAT","SAT",
AQ1223="SPARE-ISSUE","SPARE-ISSUE",
AQ1223="Fiber CAmtel","TRANS_FO_CAMTEL",
AQ1223="Fiber AOF","Fiber AOF",
AQ1223="Projet OCM (HUAWEI)","TRAVAUX-HUAWEI",
AQ1223="Projet OCM (NOKIA)","TRAVAUX-NOKIA",
AQ1223="ACCESS-ISSUE","ACCESS-ISSUE",
AQ1223="Projet OCM (ZTE, NOKIA, autres projets)","TRAVAUX OCM",
AQ1223="No root CAuse","No root cause",
AQ1223="ODU HS","PDH",
AQ1223="IP &amp; VLAN","PDH",
AQ1223="Warehouse HUAWEI","SPARE-ISSUE",
AQ1223="SPARE-HS","SPARE-ISSUE",
AQ1223="Power Telco","BSS",AQ1223="no impacts","no impacts"
),"")</f>
        <v>No root cause</v>
      </c>
      <c r="AP1223" s="48" t="str" cm="1">
        <f t="array" ref="AP1223">IFERROR(_xlfn.IFS(
AQ1223="MPR ISSUE","TX ISSUE",
AQ1223="BSS Hardware Issue","RAN ISSUE",
AQ1223="Sites strategiques, MLL, Pylone, etc.","ENVTECH",
AQ1223="AKTIVCO DEFAUT GE &amp; POWER Cabinet","POWER ISSUE",
AQ1223="AKTIVCO Coupure ENEO &amp; Baisse de tension","POWER ISSUE",
AQ1223="Coupure ENEO &amp; Baisse de tension","POWER ISSUE",
AQ1223="Defaut GE &amp; POWER Cabinet","POWER ISSUE",
AQ1223="Sharing","POWER ISSUE",
AQ1223="Sites strategiques &amp; DataCenter","POWER ISSUE",
AQ1223="Exclu","Exclu",
AQ1223="SAT","TX ISSUE",
AQ1223="SPARE-ISSUE","SPARE-ISSUE",
AQ1223="Fiber CAmtel","TX ISSUE",
AQ1223="Fiber AOF","TX ISSUE",
AQ1223="Projet OCM (HUAWEI)","TRAVAUX-HUAWEI",
AQ1223="Projet OCM (NOKIA)","TRAVAUX -NOKIA",
AQ1223="ACCESS-ISSUE","ACCESS-ISSUE",
AQ1223="Projet OCM (ZTE, NOKIA, autres projets)","TRAVAUX OCM",
AQ1223="No root CAuse","No root cause",
AQ1223="ODU HS","TX ISSUE",
AQ1223="IP &amp; VLAN","TX ISSUE",
AQ1223="Warehouse HUAWEI","SPARE-ISSUE",
AQ1223="SPARE-HS","SPARE-ISSUE",
AQ1223="Power Telco","RAN ISSUE",AQ1223="no impacts","no impacts"
),"")</f>
        <v>No root cause</v>
      </c>
      <c r="AQ1223" s="126" t="s">
        <v>5344</v>
      </c>
      <c r="AR1223" s="48" t="str" cm="1">
        <f t="array" ref="AR1223">IFERROR(_xlfn.IFS(
AQ1223="MPR ISSUE","ACTIVE",
AQ1223="BSS Hardware Issue","ACTIVE",
AQ1223="Sites strategiques, MLL, Pylone, etc.","PASSIVE",
AQ1223="AKTIVCO DEFAUT GE &amp; POWER Cabinet","PASSIVE",
AQ1223="AKTIVCO Coupure ENEO &amp; Baisse de tension","PASSIVE",
AQ1223="Coupure ENEO &amp; Baisse de tension","PASSIVE",
AQ1223="Defaut GE &amp; POWER Cabinet","PASSIVE",
AQ1223="Sharing","PASSIVE",
AQ1223="Sites strategiques &amp; DataCenter","PASSIVE",
AQ1223="Exclu","Exclu",
AQ1223="SAT","ACTIVE",
AQ1223="SPARE-ISSUE","SPARE-ISSUE",
AQ1223="Fiber CAmtel","ACTIVE",
AQ1223="Fiber AOF","ACTIVE",
AQ1223="Projet OCM (HUAWEI)","PLANNED WORKS",
AQ1223="Projet OCM (NOKIA)","PLANNED WORKS",
AQ1223="ACCESS-ISSUE","ACCESS-ISSUE",
AQ1223="Projet OCM (ZTE, NOKIA, autres projets)","PLANNED WORKS",
AQ1223="No root CAuse","No root cause",
AQ1223="ODU HS","ACTIVE",
AQ1223="IP &amp; VLAN","ACTIVE",
AQ1223="Warehouse HUAWEI","SPARE-ISSUE",
AQ1223="SPARE-HS","SPARE-ISSUE",
AQ1223="Power Telco","ACTIVE", AQ1223="no impacts","no impacts"
),"")</f>
        <v>No root cause</v>
      </c>
      <c r="AS1223" s="92" t="s">
        <v>5537</v>
      </c>
      <c r="AT1223" s="98" t="s">
        <v>3150</v>
      </c>
      <c r="AV1223" s="17" t="s">
        <v>5537</v>
      </c>
      <c r="AW1223" s="7" t="s">
        <v>5537</v>
      </c>
      <c r="AX1223" s="6" t="s">
        <v>5537</v>
      </c>
      <c r="AY1223" s="7"/>
      <c r="AZ1223" s="3" t="s">
        <v>5537</v>
      </c>
      <c r="BA1223" s="18" t="s">
        <v>5537</v>
      </c>
      <c r="BB1223" s="18" t="s">
        <v>5537</v>
      </c>
      <c r="BC1223" s="18" t="s">
        <v>5537</v>
      </c>
      <c r="BD1223" s="18" t="s">
        <v>5537</v>
      </c>
      <c r="BE1223" s="18" t="s">
        <v>5537</v>
      </c>
      <c r="BF1223" s="18" t="s">
        <v>5537</v>
      </c>
      <c r="BG1223" s="18" t="s">
        <v>5537</v>
      </c>
      <c r="BH1223" s="18" t="s">
        <v>5537</v>
      </c>
      <c r="BI1223" s="18" t="s">
        <v>5537</v>
      </c>
      <c r="BJ1223" s="18" t="s">
        <v>5537</v>
      </c>
      <c r="BK1223" s="18" t="s">
        <v>5537</v>
      </c>
      <c r="BL1223" s="9" t="s">
        <v>5537</v>
      </c>
      <c r="BM1223" s="14" t="s">
        <v>5537</v>
      </c>
      <c r="BN1223" s="14" t="s">
        <v>5537</v>
      </c>
      <c r="BO1223" s="14" t="str">
        <f>_xlfn.XLOOKUP(B1223,'[4]cell downs 18042026 17h'!$B:$B,'[4]cell downs 18042026 17h'!$B:$B,"")</f>
        <v/>
      </c>
      <c r="BP1223" s="14" t="str">
        <f>_xlfn.XLOOKUP(B1223,'[5]Cells Huawei 19042026 15h'!$B:$B,'[5]Cells Huawei 19042026 15h'!$B:$B,"")</f>
        <v/>
      </c>
      <c r="BQ1223" s="9" t="str">
        <f>_xlfn.XLOOKUP(B1223,'[6]cells down 19042026 9H40'!$B:$B,'[6]cells down 19042026 9H40'!$B:$B,"")</f>
        <v/>
      </c>
      <c r="BR1223" s="9" t="s">
        <v>3150</v>
      </c>
      <c r="BS1223" s="9" t="s">
        <v>5537</v>
      </c>
      <c r="BT1223" s="108"/>
    </row>
    <row r="1224" spans="1:72" s="9" customFormat="1" x14ac:dyDescent="0.35">
      <c r="A1224" s="1" t="s">
        <v>4798</v>
      </c>
      <c r="B1224" s="8" t="s">
        <v>4799</v>
      </c>
      <c r="C1224" s="3" t="str">
        <f>_xlfn.XLOOKUP(B1224,'[1]daily break down'!$D:$D,'[1]daily break down'!$E:$E,"")</f>
        <v>Douala</v>
      </c>
      <c r="D1224" s="1" t="s">
        <v>11</v>
      </c>
      <c r="E1224" s="1" t="s">
        <v>12</v>
      </c>
      <c r="F1224" s="3" t="s">
        <v>31</v>
      </c>
      <c r="G1224" s="1" t="s">
        <v>32</v>
      </c>
      <c r="H1224" s="34" t="str">
        <f>_xlfn.XLOOKUP(B1224,[2]CALCULATION!$B:$B,[2]CALCULATION!$H:$H,"")</f>
        <v>ZTE</v>
      </c>
      <c r="I1224" s="28">
        <v>0</v>
      </c>
      <c r="J1224" s="28">
        <v>0</v>
      </c>
      <c r="K1224" s="28">
        <v>0</v>
      </c>
      <c r="L1224" s="28">
        <v>0</v>
      </c>
      <c r="M1224" s="28">
        <v>0</v>
      </c>
      <c r="N1224" s="28">
        <v>0</v>
      </c>
      <c r="O1224" s="28">
        <v>0</v>
      </c>
      <c r="P1224" s="28">
        <v>0</v>
      </c>
      <c r="Q1224" s="28">
        <v>0</v>
      </c>
      <c r="R1224" s="28">
        <v>0</v>
      </c>
      <c r="S1224" s="93">
        <v>0</v>
      </c>
      <c r="T1224" s="93">
        <f>_xlfn.XLOOKUP(B1224,'[3]Nur des jours'!$B:$B,'[3]Nur des jours'!$U:$U,"")</f>
        <v>0</v>
      </c>
      <c r="U1224" s="93">
        <v>0</v>
      </c>
      <c r="V1224" s="93">
        <v>0</v>
      </c>
      <c r="W1224" s="93">
        <v>0</v>
      </c>
      <c r="X1224" s="93">
        <v>0</v>
      </c>
      <c r="Y1224" s="93">
        <v>0</v>
      </c>
      <c r="Z1224" s="93">
        <v>0</v>
      </c>
      <c r="AA1224" s="93">
        <v>0</v>
      </c>
      <c r="AB1224" s="93">
        <v>1.3911361087569271E-3</v>
      </c>
      <c r="AC1224" s="93">
        <f>_xlfn.XLOOKUP(B1224,'[3]Nur des jours'!$B:$B,'[3]Nur des jours'!$N:$N,"")</f>
        <v>0</v>
      </c>
      <c r="AD1224" s="93">
        <v>0</v>
      </c>
      <c r="AE1224" s="93">
        <v>0</v>
      </c>
      <c r="AF1224" s="93">
        <v>0</v>
      </c>
      <c r="AG1224" s="93"/>
      <c r="AH1224" s="93">
        <v>0</v>
      </c>
      <c r="AI1224" s="93">
        <v>0</v>
      </c>
      <c r="AJ1224" s="93">
        <v>0</v>
      </c>
      <c r="AK1224" s="93">
        <v>0</v>
      </c>
      <c r="AL1224" s="93">
        <v>0</v>
      </c>
      <c r="AM1224" s="49" t="s">
        <v>5559</v>
      </c>
      <c r="AN1224" s="49"/>
      <c r="AO1224" s="48" t="str" cm="1">
        <f t="array" ref="AO1224">IFERROR(_xlfn.IFS(
AQ1224="MPR ISSUE","PDH",
AQ1224="BSS Hardware Issue","BSS",
AQ1224="Sites strategiques, MLL, Pylone, etc.","ENVTECH",
AQ1224="AKTIVCO DEFAUT GE &amp; POWER Cabinet","AKTIVCO",
AQ1224="AKTIVCO Coupure ENEO &amp; Baisse de tension","AKTIVCO GRID ONLY",
AQ1224="Coupure ENEO &amp; Baisse de tension","IHS GRID ONLY",
AQ1224="Defaut GE &amp; POWER Cabinet","IHS",
AQ1224="Sharing","Partners",
AQ1224="Sites strategiques &amp; DataCenter","SST &amp; DC",
AQ1224="Exclu","Exclu",
AQ1224="SAT","SAT",
AQ1224="SPARE-ISSUE","SPARE-ISSUE",
AQ1224="Fiber CAmtel","TRANS_FO_CAMTEL",
AQ1224="Fiber AOF","Fiber AOF",
AQ1224="Projet OCM (HUAWEI)","TRAVAUX-HUAWEI",
AQ1224="Projet OCM (NOKIA)","TRAVAUX-NOKIA",
AQ1224="ACCESS-ISSUE","ACCESS-ISSUE",
AQ1224="Projet OCM (ZTE, NOKIA, autres projets)","TRAVAUX OCM",
AQ1224="No root CAuse","No root cause",
AQ1224="ODU HS","PDH",
AQ1224="IP &amp; VLAN","PDH",
AQ1224="Warehouse HUAWEI","SPARE-ISSUE",
AQ1224="SPARE-HS","SPARE-ISSUE",
AQ1224="Power Telco","BSS",AQ1224="no impacts","no impacts"
),"")</f>
        <v>No root cause</v>
      </c>
      <c r="AP1224" s="48" t="str" cm="1">
        <f t="array" ref="AP1224">IFERROR(_xlfn.IFS(
AQ1224="MPR ISSUE","TX ISSUE",
AQ1224="BSS Hardware Issue","RAN ISSUE",
AQ1224="Sites strategiques, MLL, Pylone, etc.","ENVTECH",
AQ1224="AKTIVCO DEFAUT GE &amp; POWER Cabinet","POWER ISSUE",
AQ1224="AKTIVCO Coupure ENEO &amp; Baisse de tension","POWER ISSUE",
AQ1224="Coupure ENEO &amp; Baisse de tension","POWER ISSUE",
AQ1224="Defaut GE &amp; POWER Cabinet","POWER ISSUE",
AQ1224="Sharing","POWER ISSUE",
AQ1224="Sites strategiques &amp; DataCenter","POWER ISSUE",
AQ1224="Exclu","Exclu",
AQ1224="SAT","TX ISSUE",
AQ1224="SPARE-ISSUE","SPARE-ISSUE",
AQ1224="Fiber CAmtel","TX ISSUE",
AQ1224="Fiber AOF","TX ISSUE",
AQ1224="Projet OCM (HUAWEI)","TRAVAUX-HUAWEI",
AQ1224="Projet OCM (NOKIA)","TRAVAUX -NOKIA",
AQ1224="ACCESS-ISSUE","ACCESS-ISSUE",
AQ1224="Projet OCM (ZTE, NOKIA, autres projets)","TRAVAUX OCM",
AQ1224="No root CAuse","No root cause",
AQ1224="ODU HS","TX ISSUE",
AQ1224="IP &amp; VLAN","TX ISSUE",
AQ1224="Warehouse HUAWEI","SPARE-ISSUE",
AQ1224="SPARE-HS","SPARE-ISSUE",
AQ1224="Power Telco","RAN ISSUE",AQ1224="no impacts","no impacts"
),"")</f>
        <v>No root cause</v>
      </c>
      <c r="AQ1224" s="126" t="s">
        <v>5344</v>
      </c>
      <c r="AR1224" s="48" t="str" cm="1">
        <f t="array" ref="AR1224">IFERROR(_xlfn.IFS(
AQ1224="MPR ISSUE","ACTIVE",
AQ1224="BSS Hardware Issue","ACTIVE",
AQ1224="Sites strategiques, MLL, Pylone, etc.","PASSIVE",
AQ1224="AKTIVCO DEFAUT GE &amp; POWER Cabinet","PASSIVE",
AQ1224="AKTIVCO Coupure ENEO &amp; Baisse de tension","PASSIVE",
AQ1224="Coupure ENEO &amp; Baisse de tension","PASSIVE",
AQ1224="Defaut GE &amp; POWER Cabinet","PASSIVE",
AQ1224="Sharing","PASSIVE",
AQ1224="Sites strategiques &amp; DataCenter","PASSIVE",
AQ1224="Exclu","Exclu",
AQ1224="SAT","ACTIVE",
AQ1224="SPARE-ISSUE","SPARE-ISSUE",
AQ1224="Fiber CAmtel","ACTIVE",
AQ1224="Fiber AOF","ACTIVE",
AQ1224="Projet OCM (HUAWEI)","PLANNED WORKS",
AQ1224="Projet OCM (NOKIA)","PLANNED WORKS",
AQ1224="ACCESS-ISSUE","ACCESS-ISSUE",
AQ1224="Projet OCM (ZTE, NOKIA, autres projets)","PLANNED WORKS",
AQ1224="No root CAuse","No root cause",
AQ1224="ODU HS","ACTIVE",
AQ1224="IP &amp; VLAN","ACTIVE",
AQ1224="Warehouse HUAWEI","SPARE-ISSUE",
AQ1224="SPARE-HS","SPARE-ISSUE",
AQ1224="Power Telco","ACTIVE", AQ1224="no impacts","no impacts"
),"")</f>
        <v>No root cause</v>
      </c>
      <c r="AS1224" s="92" t="s">
        <v>5537</v>
      </c>
      <c r="AT1224" s="98" t="s">
        <v>4799</v>
      </c>
      <c r="AV1224" s="17" t="s">
        <v>5537</v>
      </c>
      <c r="AW1224" s="7" t="s">
        <v>5537</v>
      </c>
      <c r="AX1224" s="6" t="s">
        <v>5537</v>
      </c>
      <c r="AY1224" s="7"/>
      <c r="AZ1224" s="3" t="s">
        <v>5537</v>
      </c>
      <c r="BA1224" s="18" t="s">
        <v>5537</v>
      </c>
      <c r="BB1224" s="18" t="s">
        <v>5537</v>
      </c>
      <c r="BC1224" s="18" t="s">
        <v>5537</v>
      </c>
      <c r="BD1224" s="18" t="s">
        <v>5537</v>
      </c>
      <c r="BE1224" s="18" t="s">
        <v>5537</v>
      </c>
      <c r="BF1224" s="18" t="s">
        <v>5537</v>
      </c>
      <c r="BG1224" s="18" t="s">
        <v>5537</v>
      </c>
      <c r="BH1224" s="18" t="s">
        <v>5537</v>
      </c>
      <c r="BI1224" s="18" t="s">
        <v>5537</v>
      </c>
      <c r="BJ1224" s="18" t="s">
        <v>5537</v>
      </c>
      <c r="BK1224" s="18" t="s">
        <v>5537</v>
      </c>
      <c r="BL1224" s="9" t="s">
        <v>5537</v>
      </c>
      <c r="BM1224" s="14" t="s">
        <v>5537</v>
      </c>
      <c r="BN1224" s="14" t="s">
        <v>5537</v>
      </c>
      <c r="BO1224" s="14" t="str">
        <f>_xlfn.XLOOKUP(B1224,'[4]cell downs 18042026 17h'!$B:$B,'[4]cell downs 18042026 17h'!$B:$B,"")</f>
        <v/>
      </c>
      <c r="BP1224" s="14" t="str">
        <f>_xlfn.XLOOKUP(B1224,'[5]Cells Huawei 19042026 15h'!$B:$B,'[5]Cells Huawei 19042026 15h'!$B:$B,"")</f>
        <v/>
      </c>
      <c r="BQ1224" s="9" t="str">
        <f>_xlfn.XLOOKUP(B1224,'[6]cells down 19042026 9H40'!$B:$B,'[6]cells down 19042026 9H40'!$B:$B,"")</f>
        <v/>
      </c>
      <c r="BR1224" s="9" t="s">
        <v>4799</v>
      </c>
      <c r="BS1224" s="9" t="s">
        <v>5537</v>
      </c>
      <c r="BT1224" s="108"/>
    </row>
    <row r="1225" spans="1:72" s="9" customFormat="1" x14ac:dyDescent="0.35">
      <c r="A1225" s="1" t="s">
        <v>2237</v>
      </c>
      <c r="B1225" s="8" t="s">
        <v>2238</v>
      </c>
      <c r="C1225" s="3" t="str">
        <f>_xlfn.XLOOKUP(B1225,'[1]daily break down'!$D:$D,'[1]daily break down'!$E:$E,"")</f>
        <v>Yaounde</v>
      </c>
      <c r="D1225" s="1" t="s">
        <v>11</v>
      </c>
      <c r="E1225" s="1" t="s">
        <v>12</v>
      </c>
      <c r="F1225" s="3" t="s">
        <v>37</v>
      </c>
      <c r="G1225" s="1" t="s">
        <v>38</v>
      </c>
      <c r="H1225" s="34" t="str">
        <f>_xlfn.XLOOKUP(B1225,[2]CALCULATION!$B:$B,[2]CALCULATION!$H:$H,"")</f>
        <v>ZTE</v>
      </c>
      <c r="I1225" s="28">
        <v>0</v>
      </c>
      <c r="J1225" s="28">
        <v>0</v>
      </c>
      <c r="K1225" s="28">
        <v>0</v>
      </c>
      <c r="L1225" s="28">
        <v>0</v>
      </c>
      <c r="M1225" s="28">
        <v>0</v>
      </c>
      <c r="N1225" s="28">
        <v>0</v>
      </c>
      <c r="O1225" s="28">
        <v>0</v>
      </c>
      <c r="P1225" s="28">
        <v>0</v>
      </c>
      <c r="Q1225" s="28">
        <v>0</v>
      </c>
      <c r="R1225" s="28">
        <v>0</v>
      </c>
      <c r="S1225" s="93">
        <v>0</v>
      </c>
      <c r="T1225" s="93">
        <f>_xlfn.XLOOKUP(B1225,'[3]Nur des jours'!$B:$B,'[3]Nur des jours'!$U:$U,"")</f>
        <v>0</v>
      </c>
      <c r="U1225" s="93">
        <v>0</v>
      </c>
      <c r="V1225" s="93">
        <v>0</v>
      </c>
      <c r="W1225" s="93">
        <v>0</v>
      </c>
      <c r="X1225" s="93">
        <v>0</v>
      </c>
      <c r="Y1225" s="93">
        <v>0</v>
      </c>
      <c r="Z1225" s="93">
        <v>0</v>
      </c>
      <c r="AA1225" s="93">
        <v>0</v>
      </c>
      <c r="AB1225" s="93">
        <v>1.1771151689481429E-3</v>
      </c>
      <c r="AC1225" s="93">
        <f>_xlfn.XLOOKUP(B1225,'[3]Nur des jours'!$B:$B,'[3]Nur des jours'!$N:$N,"")</f>
        <v>0</v>
      </c>
      <c r="AD1225" s="93">
        <v>0</v>
      </c>
      <c r="AE1225" s="93">
        <v>0</v>
      </c>
      <c r="AF1225" s="93">
        <v>0</v>
      </c>
      <c r="AG1225" s="93"/>
      <c r="AH1225" s="93">
        <v>0</v>
      </c>
      <c r="AI1225" s="93">
        <v>0</v>
      </c>
      <c r="AJ1225" s="93">
        <v>0</v>
      </c>
      <c r="AK1225" s="93">
        <v>0</v>
      </c>
      <c r="AL1225" s="93">
        <v>0</v>
      </c>
      <c r="AM1225" s="49" t="s">
        <v>5559</v>
      </c>
      <c r="AN1225" s="49"/>
      <c r="AO1225" s="48" t="str" cm="1">
        <f t="array" ref="AO1225">IFERROR(_xlfn.IFS(
AQ1225="MPR ISSUE","PDH",
AQ1225="BSS Hardware Issue","BSS",
AQ1225="Sites strategiques, MLL, Pylone, etc.","ENVTECH",
AQ1225="AKTIVCO DEFAUT GE &amp; POWER Cabinet","AKTIVCO",
AQ1225="AKTIVCO Coupure ENEO &amp; Baisse de tension","AKTIVCO GRID ONLY",
AQ1225="Coupure ENEO &amp; Baisse de tension","IHS GRID ONLY",
AQ1225="Defaut GE &amp; POWER Cabinet","IHS",
AQ1225="Sharing","Partners",
AQ1225="Sites strategiques &amp; DataCenter","SST &amp; DC",
AQ1225="Exclu","Exclu",
AQ1225="SAT","SAT",
AQ1225="SPARE-ISSUE","SPARE-ISSUE",
AQ1225="Fiber CAmtel","TRANS_FO_CAMTEL",
AQ1225="Fiber AOF","Fiber AOF",
AQ1225="Projet OCM (HUAWEI)","TRAVAUX-HUAWEI",
AQ1225="Projet OCM (NOKIA)","TRAVAUX-NOKIA",
AQ1225="ACCESS-ISSUE","ACCESS-ISSUE",
AQ1225="Projet OCM (ZTE, NOKIA, autres projets)","TRAVAUX OCM",
AQ1225="No root CAuse","No root cause",
AQ1225="ODU HS","PDH",
AQ1225="IP &amp; VLAN","PDH",
AQ1225="Warehouse HUAWEI","SPARE-ISSUE",
AQ1225="SPARE-HS","SPARE-ISSUE",
AQ1225="Power Telco","BSS",AQ1225="no impacts","no impacts"
),"")</f>
        <v>No root cause</v>
      </c>
      <c r="AP1225" s="48" t="str" cm="1">
        <f t="array" ref="AP1225">IFERROR(_xlfn.IFS(
AQ1225="MPR ISSUE","TX ISSUE",
AQ1225="BSS Hardware Issue","RAN ISSUE",
AQ1225="Sites strategiques, MLL, Pylone, etc.","ENVTECH",
AQ1225="AKTIVCO DEFAUT GE &amp; POWER Cabinet","POWER ISSUE",
AQ1225="AKTIVCO Coupure ENEO &amp; Baisse de tension","POWER ISSUE",
AQ1225="Coupure ENEO &amp; Baisse de tension","POWER ISSUE",
AQ1225="Defaut GE &amp; POWER Cabinet","POWER ISSUE",
AQ1225="Sharing","POWER ISSUE",
AQ1225="Sites strategiques &amp; DataCenter","POWER ISSUE",
AQ1225="Exclu","Exclu",
AQ1225="SAT","TX ISSUE",
AQ1225="SPARE-ISSUE","SPARE-ISSUE",
AQ1225="Fiber CAmtel","TX ISSUE",
AQ1225="Fiber AOF","TX ISSUE",
AQ1225="Projet OCM (HUAWEI)","TRAVAUX-HUAWEI",
AQ1225="Projet OCM (NOKIA)","TRAVAUX -NOKIA",
AQ1225="ACCESS-ISSUE","ACCESS-ISSUE",
AQ1225="Projet OCM (ZTE, NOKIA, autres projets)","TRAVAUX OCM",
AQ1225="No root CAuse","No root cause",
AQ1225="ODU HS","TX ISSUE",
AQ1225="IP &amp; VLAN","TX ISSUE",
AQ1225="Warehouse HUAWEI","SPARE-ISSUE",
AQ1225="SPARE-HS","SPARE-ISSUE",
AQ1225="Power Telco","RAN ISSUE",AQ1225="no impacts","no impacts"
),"")</f>
        <v>No root cause</v>
      </c>
      <c r="AQ1225" s="126" t="s">
        <v>5344</v>
      </c>
      <c r="AR1225" s="48" t="str" cm="1">
        <f t="array" ref="AR1225">IFERROR(_xlfn.IFS(
AQ1225="MPR ISSUE","ACTIVE",
AQ1225="BSS Hardware Issue","ACTIVE",
AQ1225="Sites strategiques, MLL, Pylone, etc.","PASSIVE",
AQ1225="AKTIVCO DEFAUT GE &amp; POWER Cabinet","PASSIVE",
AQ1225="AKTIVCO Coupure ENEO &amp; Baisse de tension","PASSIVE",
AQ1225="Coupure ENEO &amp; Baisse de tension","PASSIVE",
AQ1225="Defaut GE &amp; POWER Cabinet","PASSIVE",
AQ1225="Sharing","PASSIVE",
AQ1225="Sites strategiques &amp; DataCenter","PASSIVE",
AQ1225="Exclu","Exclu",
AQ1225="SAT","ACTIVE",
AQ1225="SPARE-ISSUE","SPARE-ISSUE",
AQ1225="Fiber CAmtel","ACTIVE",
AQ1225="Fiber AOF","ACTIVE",
AQ1225="Projet OCM (HUAWEI)","PLANNED WORKS",
AQ1225="Projet OCM (NOKIA)","PLANNED WORKS",
AQ1225="ACCESS-ISSUE","ACCESS-ISSUE",
AQ1225="Projet OCM (ZTE, NOKIA, autres projets)","PLANNED WORKS",
AQ1225="No root CAuse","No root cause",
AQ1225="ODU HS","ACTIVE",
AQ1225="IP &amp; VLAN","ACTIVE",
AQ1225="Warehouse HUAWEI","SPARE-ISSUE",
AQ1225="SPARE-HS","SPARE-ISSUE",
AQ1225="Power Telco","ACTIVE", AQ1225="no impacts","no impacts"
),"")</f>
        <v>No root cause</v>
      </c>
      <c r="AS1225" s="92" t="s">
        <v>5537</v>
      </c>
      <c r="AT1225" s="98" t="s">
        <v>2238</v>
      </c>
      <c r="AV1225" s="17" t="s">
        <v>5537</v>
      </c>
      <c r="AW1225" s="7" t="s">
        <v>5537</v>
      </c>
      <c r="AX1225" s="6" t="s">
        <v>5537</v>
      </c>
      <c r="AY1225" s="7"/>
      <c r="AZ1225" s="3" t="s">
        <v>5537</v>
      </c>
      <c r="BA1225" s="18" t="s">
        <v>5537</v>
      </c>
      <c r="BB1225" s="18" t="s">
        <v>5537</v>
      </c>
      <c r="BC1225" s="18" t="s">
        <v>5537</v>
      </c>
      <c r="BD1225" s="18" t="s">
        <v>5537</v>
      </c>
      <c r="BE1225" s="18" t="s">
        <v>5537</v>
      </c>
      <c r="BF1225" s="18" t="s">
        <v>5537</v>
      </c>
      <c r="BG1225" s="18" t="s">
        <v>5537</v>
      </c>
      <c r="BH1225" s="18" t="s">
        <v>5537</v>
      </c>
      <c r="BI1225" s="18" t="s">
        <v>5537</v>
      </c>
      <c r="BJ1225" s="18" t="s">
        <v>5537</v>
      </c>
      <c r="BK1225" s="18" t="s">
        <v>5537</v>
      </c>
      <c r="BL1225" s="9" t="s">
        <v>5537</v>
      </c>
      <c r="BM1225" s="14" t="s">
        <v>5537</v>
      </c>
      <c r="BN1225" s="14" t="s">
        <v>5537</v>
      </c>
      <c r="BO1225" s="14" t="str">
        <f>_xlfn.XLOOKUP(B1225,'[4]cell downs 18042026 17h'!$B:$B,'[4]cell downs 18042026 17h'!$B:$B,"")</f>
        <v/>
      </c>
      <c r="BP1225" s="14" t="str">
        <f>_xlfn.XLOOKUP(B1225,'[5]Cells Huawei 19042026 15h'!$B:$B,'[5]Cells Huawei 19042026 15h'!$B:$B,"")</f>
        <v/>
      </c>
      <c r="BQ1225" s="9" t="str">
        <f>_xlfn.XLOOKUP(B1225,'[6]cells down 19042026 9H40'!$B:$B,'[6]cells down 19042026 9H40'!$B:$B,"")</f>
        <v/>
      </c>
      <c r="BR1225" s="9" t="s">
        <v>2238</v>
      </c>
      <c r="BS1225" s="9" t="s">
        <v>12</v>
      </c>
      <c r="BT1225" s="108"/>
    </row>
    <row r="1226" spans="1:72" s="9" customFormat="1" x14ac:dyDescent="0.35">
      <c r="A1226" s="1" t="s">
        <v>1355</v>
      </c>
      <c r="B1226" s="8" t="s">
        <v>1356</v>
      </c>
      <c r="C1226" s="3" t="str">
        <f>_xlfn.XLOOKUP(B1226,'[1]daily break down'!$D:$D,'[1]daily break down'!$E:$E,"")</f>
        <v>Yaounde</v>
      </c>
      <c r="D1226" s="1" t="s">
        <v>11</v>
      </c>
      <c r="E1226" s="1" t="s">
        <v>12</v>
      </c>
      <c r="F1226" s="3" t="s">
        <v>37</v>
      </c>
      <c r="G1226" s="1" t="s">
        <v>38</v>
      </c>
      <c r="H1226" s="34" t="str">
        <f>_xlfn.XLOOKUP(B1226,[2]CALCULATION!$B:$B,[2]CALCULATION!$H:$H,"")</f>
        <v>ZTE</v>
      </c>
      <c r="I1226" s="28">
        <v>0.12821637802375885</v>
      </c>
      <c r="J1226" s="28">
        <v>0</v>
      </c>
      <c r="K1226" s="28">
        <v>0</v>
      </c>
      <c r="L1226" s="28">
        <v>0</v>
      </c>
      <c r="M1226" s="28">
        <v>0</v>
      </c>
      <c r="N1226" s="28">
        <v>2.3845499710358178E-2</v>
      </c>
      <c r="O1226" s="28">
        <v>0</v>
      </c>
      <c r="P1226" s="28">
        <v>0</v>
      </c>
      <c r="Q1226" s="28">
        <v>8.6536691749920838</v>
      </c>
      <c r="R1226" s="28">
        <v>0</v>
      </c>
      <c r="S1226" s="93">
        <v>0</v>
      </c>
      <c r="T1226" s="93">
        <f>_xlfn.XLOOKUP(B1226,'[3]Nur des jours'!$B:$B,'[3]Nur des jours'!$U:$U,"")</f>
        <v>0.77648580470446582</v>
      </c>
      <c r="U1226" s="93">
        <v>0</v>
      </c>
      <c r="V1226" s="93">
        <v>0</v>
      </c>
      <c r="W1226" s="93">
        <v>0.77648580470446582</v>
      </c>
      <c r="X1226" s="93">
        <v>0</v>
      </c>
      <c r="Y1226" s="93">
        <v>0</v>
      </c>
      <c r="Z1226" s="93">
        <v>0</v>
      </c>
      <c r="AA1226" s="93">
        <v>0</v>
      </c>
      <c r="AB1226" s="93">
        <v>9.4525915082201682E-4</v>
      </c>
      <c r="AC1226" s="93">
        <f>_xlfn.XLOOKUP(B1226,'[3]Nur des jours'!$B:$B,'[3]Nur des jours'!$N:$N,"")</f>
        <v>0</v>
      </c>
      <c r="AD1226" s="93">
        <v>0</v>
      </c>
      <c r="AE1226" s="93">
        <v>0</v>
      </c>
      <c r="AF1226" s="93">
        <v>0</v>
      </c>
      <c r="AG1226" s="93"/>
      <c r="AH1226" s="93">
        <v>0</v>
      </c>
      <c r="AI1226" s="93">
        <v>0</v>
      </c>
      <c r="AJ1226" s="93">
        <v>0</v>
      </c>
      <c r="AK1226" s="93">
        <v>0</v>
      </c>
      <c r="AL1226" s="93">
        <v>0</v>
      </c>
      <c r="AM1226" s="49" t="s">
        <v>5559</v>
      </c>
      <c r="AN1226" s="49"/>
      <c r="AO1226" s="48" t="str" cm="1">
        <f t="array" ref="AO1226">IFERROR(_xlfn.IFS(
AQ1226="MPR ISSUE","PDH",
AQ1226="BSS Hardware Issue","BSS",
AQ1226="Sites strategiques, MLL, Pylone, etc.","ENVTECH",
AQ1226="AKTIVCO DEFAUT GE &amp; POWER Cabinet","AKTIVCO",
AQ1226="AKTIVCO Coupure ENEO &amp; Baisse de tension","AKTIVCO GRID ONLY",
AQ1226="Coupure ENEO &amp; Baisse de tension","IHS GRID ONLY",
AQ1226="Defaut GE &amp; POWER Cabinet","IHS",
AQ1226="Sharing","Partners",
AQ1226="Sites strategiques &amp; DataCenter","SST &amp; DC",
AQ1226="Exclu","Exclu",
AQ1226="SAT","SAT",
AQ1226="SPARE-ISSUE","SPARE-ISSUE",
AQ1226="Fiber CAmtel","TRANS_FO_CAMTEL",
AQ1226="Fiber AOF","Fiber AOF",
AQ1226="Projet OCM (HUAWEI)","TRAVAUX-HUAWEI",
AQ1226="Projet OCM (NOKIA)","TRAVAUX-NOKIA",
AQ1226="ACCESS-ISSUE","ACCESS-ISSUE",
AQ1226="Projet OCM (ZTE, NOKIA, autres projets)","TRAVAUX OCM",
AQ1226="No root CAuse","No root cause",
AQ1226="ODU HS","PDH",
AQ1226="IP &amp; VLAN","PDH",
AQ1226="Warehouse HUAWEI","SPARE-ISSUE",
AQ1226="SPARE-HS","SPARE-ISSUE",
AQ1226="Power Telco","BSS",AQ1226="no impacts","no impacts"
),"")</f>
        <v>No root cause</v>
      </c>
      <c r="AP1226" s="48" t="str" cm="1">
        <f t="array" ref="AP1226">IFERROR(_xlfn.IFS(
AQ1226="MPR ISSUE","TX ISSUE",
AQ1226="BSS Hardware Issue","RAN ISSUE",
AQ1226="Sites strategiques, MLL, Pylone, etc.","ENVTECH",
AQ1226="AKTIVCO DEFAUT GE &amp; POWER Cabinet","POWER ISSUE",
AQ1226="AKTIVCO Coupure ENEO &amp; Baisse de tension","POWER ISSUE",
AQ1226="Coupure ENEO &amp; Baisse de tension","POWER ISSUE",
AQ1226="Defaut GE &amp; POWER Cabinet","POWER ISSUE",
AQ1226="Sharing","POWER ISSUE",
AQ1226="Sites strategiques &amp; DataCenter","POWER ISSUE",
AQ1226="Exclu","Exclu",
AQ1226="SAT","TX ISSUE",
AQ1226="SPARE-ISSUE","SPARE-ISSUE",
AQ1226="Fiber CAmtel","TX ISSUE",
AQ1226="Fiber AOF","TX ISSUE",
AQ1226="Projet OCM (HUAWEI)","TRAVAUX-HUAWEI",
AQ1226="Projet OCM (NOKIA)","TRAVAUX -NOKIA",
AQ1226="ACCESS-ISSUE","ACCESS-ISSUE",
AQ1226="Projet OCM (ZTE, NOKIA, autres projets)","TRAVAUX OCM",
AQ1226="No root CAuse","No root cause",
AQ1226="ODU HS","TX ISSUE",
AQ1226="IP &amp; VLAN","TX ISSUE",
AQ1226="Warehouse HUAWEI","SPARE-ISSUE",
AQ1226="SPARE-HS","SPARE-ISSUE",
AQ1226="Power Telco","RAN ISSUE",AQ1226="no impacts","no impacts"
),"")</f>
        <v>No root cause</v>
      </c>
      <c r="AQ1226" s="126" t="s">
        <v>5344</v>
      </c>
      <c r="AR1226" s="48" t="str" cm="1">
        <f t="array" ref="AR1226">IFERROR(_xlfn.IFS(
AQ1226="MPR ISSUE","ACTIVE",
AQ1226="BSS Hardware Issue","ACTIVE",
AQ1226="Sites strategiques, MLL, Pylone, etc.","PASSIVE",
AQ1226="AKTIVCO DEFAUT GE &amp; POWER Cabinet","PASSIVE",
AQ1226="AKTIVCO Coupure ENEO &amp; Baisse de tension","PASSIVE",
AQ1226="Coupure ENEO &amp; Baisse de tension","PASSIVE",
AQ1226="Defaut GE &amp; POWER Cabinet","PASSIVE",
AQ1226="Sharing","PASSIVE",
AQ1226="Sites strategiques &amp; DataCenter","PASSIVE",
AQ1226="Exclu","Exclu",
AQ1226="SAT","ACTIVE",
AQ1226="SPARE-ISSUE","SPARE-ISSUE",
AQ1226="Fiber CAmtel","ACTIVE",
AQ1226="Fiber AOF","ACTIVE",
AQ1226="Projet OCM (HUAWEI)","PLANNED WORKS",
AQ1226="Projet OCM (NOKIA)","PLANNED WORKS",
AQ1226="ACCESS-ISSUE","ACCESS-ISSUE",
AQ1226="Projet OCM (ZTE, NOKIA, autres projets)","PLANNED WORKS",
AQ1226="No root CAuse","No root cause",
AQ1226="ODU HS","ACTIVE",
AQ1226="IP &amp; VLAN","ACTIVE",
AQ1226="Warehouse HUAWEI","SPARE-ISSUE",
AQ1226="SPARE-HS","SPARE-ISSUE",
AQ1226="Power Telco","ACTIVE", AQ1226="no impacts","no impacts"
),"")</f>
        <v>No root cause</v>
      </c>
      <c r="AS1226" s="92" t="s">
        <v>5537</v>
      </c>
      <c r="AT1226" s="98" t="s">
        <v>1356</v>
      </c>
      <c r="AV1226" s="17" t="s">
        <v>5537</v>
      </c>
      <c r="AW1226" s="7" t="s">
        <v>5537</v>
      </c>
      <c r="AX1226" s="6" t="s">
        <v>5537</v>
      </c>
      <c r="AY1226" s="7"/>
      <c r="AZ1226" s="3" t="s">
        <v>5537</v>
      </c>
      <c r="BA1226" s="18" t="s">
        <v>5537</v>
      </c>
      <c r="BB1226" s="18" t="s">
        <v>5537</v>
      </c>
      <c r="BC1226" s="18" t="s">
        <v>5537</v>
      </c>
      <c r="BD1226" s="18" t="s">
        <v>5537</v>
      </c>
      <c r="BE1226" s="18" t="s">
        <v>5537</v>
      </c>
      <c r="BF1226" s="18" t="s">
        <v>5537</v>
      </c>
      <c r="BG1226" s="18" t="s">
        <v>5537</v>
      </c>
      <c r="BH1226" s="18" t="s">
        <v>5537</v>
      </c>
      <c r="BI1226" s="18" t="s">
        <v>5537</v>
      </c>
      <c r="BJ1226" s="18" t="s">
        <v>5537</v>
      </c>
      <c r="BK1226" s="18" t="s">
        <v>5537</v>
      </c>
      <c r="BL1226" s="9" t="s">
        <v>5537</v>
      </c>
      <c r="BM1226" s="14" t="s">
        <v>5537</v>
      </c>
      <c r="BN1226" s="14" t="s">
        <v>5537</v>
      </c>
      <c r="BO1226" s="14" t="str">
        <f>_xlfn.XLOOKUP(B1226,'[4]cell downs 18042026 17h'!$B:$B,'[4]cell downs 18042026 17h'!$B:$B,"")</f>
        <v/>
      </c>
      <c r="BP1226" s="14" t="str">
        <f>_xlfn.XLOOKUP(B1226,'[5]Cells Huawei 19042026 15h'!$B:$B,'[5]Cells Huawei 19042026 15h'!$B:$B,"")</f>
        <v/>
      </c>
      <c r="BQ1226" s="9" t="str">
        <f>_xlfn.XLOOKUP(B1226,'[6]cells down 19042026 9H40'!$B:$B,'[6]cells down 19042026 9H40'!$B:$B,"")</f>
        <v/>
      </c>
      <c r="BR1226" s="9" t="s">
        <v>1356</v>
      </c>
      <c r="BS1226" s="9" t="s">
        <v>12</v>
      </c>
      <c r="BT1226" s="108"/>
    </row>
    <row r="1227" spans="1:72" s="9" customFormat="1" x14ac:dyDescent="0.35">
      <c r="A1227" s="1" t="s">
        <v>3409</v>
      </c>
      <c r="B1227" s="8" t="s">
        <v>3410</v>
      </c>
      <c r="C1227" s="3" t="str">
        <f>_xlfn.XLOOKUP(B1227,'[1]daily break down'!$D:$D,'[1]daily break down'!$E:$E,"")</f>
        <v>Yaounde</v>
      </c>
      <c r="D1227" s="1" t="s">
        <v>11</v>
      </c>
      <c r="E1227" s="1" t="s">
        <v>12</v>
      </c>
      <c r="F1227" s="3" t="s">
        <v>37</v>
      </c>
      <c r="G1227" s="1" t="s">
        <v>38</v>
      </c>
      <c r="H1227" s="34" t="str">
        <f>_xlfn.XLOOKUP(B1227,[2]CALCULATION!$B:$B,[2]CALCULATION!$H:$H,"")</f>
        <v>ZTE</v>
      </c>
      <c r="I1227" s="28">
        <v>0</v>
      </c>
      <c r="J1227" s="28">
        <v>0</v>
      </c>
      <c r="K1227" s="28">
        <v>0</v>
      </c>
      <c r="L1227" s="28">
        <v>0</v>
      </c>
      <c r="M1227" s="28">
        <v>9.4525915082201671E-4</v>
      </c>
      <c r="N1227" s="28">
        <v>0</v>
      </c>
      <c r="O1227" s="28">
        <v>0</v>
      </c>
      <c r="P1227" s="28">
        <v>0</v>
      </c>
      <c r="Q1227" s="28">
        <v>6.717867609500253</v>
      </c>
      <c r="R1227" s="28">
        <v>0</v>
      </c>
      <c r="S1227" s="93">
        <v>0</v>
      </c>
      <c r="T1227" s="93">
        <f>_xlfn.XLOOKUP(B1227,'[3]Nur des jours'!$B:$B,'[3]Nur des jours'!$U:$U,"")</f>
        <v>0</v>
      </c>
      <c r="U1227" s="93">
        <v>0</v>
      </c>
      <c r="V1227" s="93">
        <v>0</v>
      </c>
      <c r="W1227" s="93">
        <v>0</v>
      </c>
      <c r="X1227" s="93">
        <v>0</v>
      </c>
      <c r="Y1227" s="93">
        <v>0</v>
      </c>
      <c r="Z1227" s="93">
        <v>0</v>
      </c>
      <c r="AA1227" s="93">
        <v>0</v>
      </c>
      <c r="AB1227" s="93">
        <v>8.2041360260028291E-4</v>
      </c>
      <c r="AC1227" s="93">
        <f>_xlfn.XLOOKUP(B1227,'[3]Nur des jours'!$B:$B,'[3]Nur des jours'!$N:$N,"")</f>
        <v>0</v>
      </c>
      <c r="AD1227" s="93">
        <v>0</v>
      </c>
      <c r="AE1227" s="93">
        <v>0</v>
      </c>
      <c r="AF1227" s="93">
        <v>0</v>
      </c>
      <c r="AG1227" s="93"/>
      <c r="AH1227" s="93">
        <v>0</v>
      </c>
      <c r="AI1227" s="93">
        <v>0</v>
      </c>
      <c r="AJ1227" s="93">
        <v>0</v>
      </c>
      <c r="AK1227" s="93">
        <v>0</v>
      </c>
      <c r="AL1227" s="93">
        <v>0</v>
      </c>
      <c r="AM1227" s="49" t="s">
        <v>5559</v>
      </c>
      <c r="AN1227" s="49"/>
      <c r="AO1227" s="48" t="str" cm="1">
        <f t="array" ref="AO1227">IFERROR(_xlfn.IFS(
AQ1227="MPR ISSUE","PDH",
AQ1227="BSS Hardware Issue","BSS",
AQ1227="Sites strategiques, MLL, Pylone, etc.","ENVTECH",
AQ1227="AKTIVCO DEFAUT GE &amp; POWER Cabinet","AKTIVCO",
AQ1227="AKTIVCO Coupure ENEO &amp; Baisse de tension","AKTIVCO GRID ONLY",
AQ1227="Coupure ENEO &amp; Baisse de tension","IHS GRID ONLY",
AQ1227="Defaut GE &amp; POWER Cabinet","IHS",
AQ1227="Sharing","Partners",
AQ1227="Sites strategiques &amp; DataCenter","SST &amp; DC",
AQ1227="Exclu","Exclu",
AQ1227="SAT","SAT",
AQ1227="SPARE-ISSUE","SPARE-ISSUE",
AQ1227="Fiber CAmtel","TRANS_FO_CAMTEL",
AQ1227="Fiber AOF","Fiber AOF",
AQ1227="Projet OCM (HUAWEI)","TRAVAUX-HUAWEI",
AQ1227="Projet OCM (NOKIA)","TRAVAUX-NOKIA",
AQ1227="ACCESS-ISSUE","ACCESS-ISSUE",
AQ1227="Projet OCM (ZTE, NOKIA, autres projets)","TRAVAUX OCM",
AQ1227="No root CAuse","No root cause",
AQ1227="ODU HS","PDH",
AQ1227="IP &amp; VLAN","PDH",
AQ1227="Warehouse HUAWEI","SPARE-ISSUE",
AQ1227="SPARE-HS","SPARE-ISSUE",
AQ1227="Power Telco","BSS",AQ1227="no impacts","no impacts"
),"")</f>
        <v>No root cause</v>
      </c>
      <c r="AP1227" s="48" t="str" cm="1">
        <f t="array" ref="AP1227">IFERROR(_xlfn.IFS(
AQ1227="MPR ISSUE","TX ISSUE",
AQ1227="BSS Hardware Issue","RAN ISSUE",
AQ1227="Sites strategiques, MLL, Pylone, etc.","ENVTECH",
AQ1227="AKTIVCO DEFAUT GE &amp; POWER Cabinet","POWER ISSUE",
AQ1227="AKTIVCO Coupure ENEO &amp; Baisse de tension","POWER ISSUE",
AQ1227="Coupure ENEO &amp; Baisse de tension","POWER ISSUE",
AQ1227="Defaut GE &amp; POWER Cabinet","POWER ISSUE",
AQ1227="Sharing","POWER ISSUE",
AQ1227="Sites strategiques &amp; DataCenter","POWER ISSUE",
AQ1227="Exclu","Exclu",
AQ1227="SAT","TX ISSUE",
AQ1227="SPARE-ISSUE","SPARE-ISSUE",
AQ1227="Fiber CAmtel","TX ISSUE",
AQ1227="Fiber AOF","TX ISSUE",
AQ1227="Projet OCM (HUAWEI)","TRAVAUX-HUAWEI",
AQ1227="Projet OCM (NOKIA)","TRAVAUX -NOKIA",
AQ1227="ACCESS-ISSUE","ACCESS-ISSUE",
AQ1227="Projet OCM (ZTE, NOKIA, autres projets)","TRAVAUX OCM",
AQ1227="No root CAuse","No root cause",
AQ1227="ODU HS","TX ISSUE",
AQ1227="IP &amp; VLAN","TX ISSUE",
AQ1227="Warehouse HUAWEI","SPARE-ISSUE",
AQ1227="SPARE-HS","SPARE-ISSUE",
AQ1227="Power Telco","RAN ISSUE",AQ1227="no impacts","no impacts"
),"")</f>
        <v>No root cause</v>
      </c>
      <c r="AQ1227" s="126" t="s">
        <v>5344</v>
      </c>
      <c r="AR1227" s="48" t="str" cm="1">
        <f t="array" ref="AR1227">IFERROR(_xlfn.IFS(
AQ1227="MPR ISSUE","ACTIVE",
AQ1227="BSS Hardware Issue","ACTIVE",
AQ1227="Sites strategiques, MLL, Pylone, etc.","PASSIVE",
AQ1227="AKTIVCO DEFAUT GE &amp; POWER Cabinet","PASSIVE",
AQ1227="AKTIVCO Coupure ENEO &amp; Baisse de tension","PASSIVE",
AQ1227="Coupure ENEO &amp; Baisse de tension","PASSIVE",
AQ1227="Defaut GE &amp; POWER Cabinet","PASSIVE",
AQ1227="Sharing","PASSIVE",
AQ1227="Sites strategiques &amp; DataCenter","PASSIVE",
AQ1227="Exclu","Exclu",
AQ1227="SAT","ACTIVE",
AQ1227="SPARE-ISSUE","SPARE-ISSUE",
AQ1227="Fiber CAmtel","ACTIVE",
AQ1227="Fiber AOF","ACTIVE",
AQ1227="Projet OCM (HUAWEI)","PLANNED WORKS",
AQ1227="Projet OCM (NOKIA)","PLANNED WORKS",
AQ1227="ACCESS-ISSUE","ACCESS-ISSUE",
AQ1227="Projet OCM (ZTE, NOKIA, autres projets)","PLANNED WORKS",
AQ1227="No root CAuse","No root cause",
AQ1227="ODU HS","ACTIVE",
AQ1227="IP &amp; VLAN","ACTIVE",
AQ1227="Warehouse HUAWEI","SPARE-ISSUE",
AQ1227="SPARE-HS","SPARE-ISSUE",
AQ1227="Power Telco","ACTIVE", AQ1227="no impacts","no impacts"
),"")</f>
        <v>No root cause</v>
      </c>
      <c r="AS1227" s="92" t="s">
        <v>5537</v>
      </c>
      <c r="AT1227" s="98" t="s">
        <v>3410</v>
      </c>
      <c r="AV1227" s="17" t="s">
        <v>5537</v>
      </c>
      <c r="AW1227" s="7" t="s">
        <v>5537</v>
      </c>
      <c r="AX1227" s="6" t="s">
        <v>5537</v>
      </c>
      <c r="AY1227" s="7"/>
      <c r="AZ1227" s="3" t="s">
        <v>5537</v>
      </c>
      <c r="BA1227" s="18" t="s">
        <v>5537</v>
      </c>
      <c r="BB1227" s="18" t="s">
        <v>5537</v>
      </c>
      <c r="BC1227" s="18" t="s">
        <v>5537</v>
      </c>
      <c r="BD1227" s="18" t="s">
        <v>5537</v>
      </c>
      <c r="BE1227" s="18" t="s">
        <v>5537</v>
      </c>
      <c r="BF1227" s="18" t="s">
        <v>5537</v>
      </c>
      <c r="BG1227" s="18" t="s">
        <v>5537</v>
      </c>
      <c r="BH1227" s="18" t="s">
        <v>5537</v>
      </c>
      <c r="BI1227" s="18" t="s">
        <v>5537</v>
      </c>
      <c r="BJ1227" s="18" t="s">
        <v>5537</v>
      </c>
      <c r="BK1227" s="18" t="s">
        <v>5537</v>
      </c>
      <c r="BL1227" s="9" t="s">
        <v>5537</v>
      </c>
      <c r="BM1227" s="14" t="s">
        <v>5537</v>
      </c>
      <c r="BN1227" s="14" t="s">
        <v>5537</v>
      </c>
      <c r="BO1227" s="14" t="str">
        <f>_xlfn.XLOOKUP(B1227,'[4]cell downs 18042026 17h'!$B:$B,'[4]cell downs 18042026 17h'!$B:$B,"")</f>
        <v/>
      </c>
      <c r="BP1227" s="14" t="str">
        <f>_xlfn.XLOOKUP(B1227,'[5]Cells Huawei 19042026 15h'!$B:$B,'[5]Cells Huawei 19042026 15h'!$B:$B,"")</f>
        <v/>
      </c>
      <c r="BQ1227" s="9" t="str">
        <f>_xlfn.XLOOKUP(B1227,'[6]cells down 19042026 9H40'!$B:$B,'[6]cells down 19042026 9H40'!$B:$B,"")</f>
        <v/>
      </c>
      <c r="BR1227" s="9" t="s">
        <v>3410</v>
      </c>
      <c r="BS1227" s="9" t="s">
        <v>5459</v>
      </c>
      <c r="BT1227" s="108"/>
    </row>
    <row r="1228" spans="1:72" s="9" customFormat="1" x14ac:dyDescent="0.35">
      <c r="A1228" s="1" t="s">
        <v>4614</v>
      </c>
      <c r="B1228" s="8" t="s">
        <v>4615</v>
      </c>
      <c r="C1228" s="3" t="str">
        <f>_xlfn.XLOOKUP(B1228,'[1]daily break down'!$D:$D,'[1]daily break down'!$E:$E,"")</f>
        <v>Yaounde</v>
      </c>
      <c r="D1228" s="1" t="s">
        <v>11</v>
      </c>
      <c r="E1228" s="1" t="s">
        <v>12</v>
      </c>
      <c r="F1228" s="3" t="s">
        <v>37</v>
      </c>
      <c r="G1228" s="1" t="s">
        <v>38</v>
      </c>
      <c r="H1228" s="34" t="str">
        <f>_xlfn.XLOOKUP(B1228,[2]CALCULATION!$B:$B,[2]CALCULATION!$H:$H,"")</f>
        <v>ZTE</v>
      </c>
      <c r="I1228" s="28">
        <v>0</v>
      </c>
      <c r="J1228" s="28">
        <v>0</v>
      </c>
      <c r="K1228" s="28">
        <v>0</v>
      </c>
      <c r="L1228" s="28">
        <v>0</v>
      </c>
      <c r="M1228" s="28">
        <v>2.927717281192125</v>
      </c>
      <c r="N1228" s="28">
        <v>1.5057621571027837</v>
      </c>
      <c r="O1228" s="28">
        <v>0</v>
      </c>
      <c r="P1228" s="28">
        <v>0</v>
      </c>
      <c r="Q1228" s="28">
        <v>0</v>
      </c>
      <c r="R1228" s="28">
        <v>0</v>
      </c>
      <c r="S1228" s="93">
        <v>0</v>
      </c>
      <c r="T1228" s="93">
        <f>_xlfn.XLOOKUP(B1228,'[3]Nur des jours'!$B:$B,'[3]Nur des jours'!$U:$U,"")</f>
        <v>0</v>
      </c>
      <c r="U1228" s="93">
        <v>0</v>
      </c>
      <c r="V1228" s="93">
        <v>0</v>
      </c>
      <c r="W1228" s="93">
        <v>0</v>
      </c>
      <c r="X1228" s="93">
        <v>0</v>
      </c>
      <c r="Y1228" s="93">
        <v>0</v>
      </c>
      <c r="Z1228" s="93">
        <v>0</v>
      </c>
      <c r="AA1228" s="93">
        <v>0</v>
      </c>
      <c r="AB1228" s="93">
        <v>7.3123821101323244E-4</v>
      </c>
      <c r="AC1228" s="93">
        <f>_xlfn.XLOOKUP(B1228,'[3]Nur des jours'!$B:$B,'[3]Nur des jours'!$N:$N,"")</f>
        <v>0</v>
      </c>
      <c r="AD1228" s="93">
        <v>0</v>
      </c>
      <c r="AE1228" s="93">
        <v>0</v>
      </c>
      <c r="AF1228" s="93">
        <v>0</v>
      </c>
      <c r="AG1228" s="93"/>
      <c r="AH1228" s="93">
        <v>0</v>
      </c>
      <c r="AI1228" s="93">
        <v>0</v>
      </c>
      <c r="AJ1228" s="93">
        <v>0</v>
      </c>
      <c r="AK1228" s="93">
        <v>0</v>
      </c>
      <c r="AL1228" s="93">
        <v>0</v>
      </c>
      <c r="AM1228" s="49" t="s">
        <v>5559</v>
      </c>
      <c r="AN1228" s="49"/>
      <c r="AO1228" s="48" t="str" cm="1">
        <f t="array" ref="AO1228">IFERROR(_xlfn.IFS(
AQ1228="MPR ISSUE","PDH",
AQ1228="BSS Hardware Issue","BSS",
AQ1228="Sites strategiques, MLL, Pylone, etc.","ENVTECH",
AQ1228="AKTIVCO DEFAUT GE &amp; POWER Cabinet","AKTIVCO",
AQ1228="AKTIVCO Coupure ENEO &amp; Baisse de tension","AKTIVCO GRID ONLY",
AQ1228="Coupure ENEO &amp; Baisse de tension","IHS GRID ONLY",
AQ1228="Defaut GE &amp; POWER Cabinet","IHS",
AQ1228="Sharing","Partners",
AQ1228="Sites strategiques &amp; DataCenter","SST &amp; DC",
AQ1228="Exclu","Exclu",
AQ1228="SAT","SAT",
AQ1228="SPARE-ISSUE","SPARE-ISSUE",
AQ1228="Fiber CAmtel","TRANS_FO_CAMTEL",
AQ1228="Fiber AOF","Fiber AOF",
AQ1228="Projet OCM (HUAWEI)","TRAVAUX-HUAWEI",
AQ1228="Projet OCM (NOKIA)","TRAVAUX-NOKIA",
AQ1228="ACCESS-ISSUE","ACCESS-ISSUE",
AQ1228="Projet OCM (ZTE, NOKIA, autres projets)","TRAVAUX OCM",
AQ1228="No root CAuse","No root cause",
AQ1228="ODU HS","PDH",
AQ1228="IP &amp; VLAN","PDH",
AQ1228="Warehouse HUAWEI","SPARE-ISSUE",
AQ1228="SPARE-HS","SPARE-ISSUE",
AQ1228="Power Telco","BSS",AQ1228="no impacts","no impacts"
),"")</f>
        <v>No root cause</v>
      </c>
      <c r="AP1228" s="48" t="str" cm="1">
        <f t="array" ref="AP1228">IFERROR(_xlfn.IFS(
AQ1228="MPR ISSUE","TX ISSUE",
AQ1228="BSS Hardware Issue","RAN ISSUE",
AQ1228="Sites strategiques, MLL, Pylone, etc.","ENVTECH",
AQ1228="AKTIVCO DEFAUT GE &amp; POWER Cabinet","POWER ISSUE",
AQ1228="AKTIVCO Coupure ENEO &amp; Baisse de tension","POWER ISSUE",
AQ1228="Coupure ENEO &amp; Baisse de tension","POWER ISSUE",
AQ1228="Defaut GE &amp; POWER Cabinet","POWER ISSUE",
AQ1228="Sharing","POWER ISSUE",
AQ1228="Sites strategiques &amp; DataCenter","POWER ISSUE",
AQ1228="Exclu","Exclu",
AQ1228="SAT","TX ISSUE",
AQ1228="SPARE-ISSUE","SPARE-ISSUE",
AQ1228="Fiber CAmtel","TX ISSUE",
AQ1228="Fiber AOF","TX ISSUE",
AQ1228="Projet OCM (HUAWEI)","TRAVAUX-HUAWEI",
AQ1228="Projet OCM (NOKIA)","TRAVAUX -NOKIA",
AQ1228="ACCESS-ISSUE","ACCESS-ISSUE",
AQ1228="Projet OCM (ZTE, NOKIA, autres projets)","TRAVAUX OCM",
AQ1228="No root CAuse","No root cause",
AQ1228="ODU HS","TX ISSUE",
AQ1228="IP &amp; VLAN","TX ISSUE",
AQ1228="Warehouse HUAWEI","SPARE-ISSUE",
AQ1228="SPARE-HS","SPARE-ISSUE",
AQ1228="Power Telco","RAN ISSUE",AQ1228="no impacts","no impacts"
),"")</f>
        <v>No root cause</v>
      </c>
      <c r="AQ1228" s="126" t="s">
        <v>5344</v>
      </c>
      <c r="AR1228" s="48" t="str" cm="1">
        <f t="array" ref="AR1228">IFERROR(_xlfn.IFS(
AQ1228="MPR ISSUE","ACTIVE",
AQ1228="BSS Hardware Issue","ACTIVE",
AQ1228="Sites strategiques, MLL, Pylone, etc.","PASSIVE",
AQ1228="AKTIVCO DEFAUT GE &amp; POWER Cabinet","PASSIVE",
AQ1228="AKTIVCO Coupure ENEO &amp; Baisse de tension","PASSIVE",
AQ1228="Coupure ENEO &amp; Baisse de tension","PASSIVE",
AQ1228="Defaut GE &amp; POWER Cabinet","PASSIVE",
AQ1228="Sharing","PASSIVE",
AQ1228="Sites strategiques &amp; DataCenter","PASSIVE",
AQ1228="Exclu","Exclu",
AQ1228="SAT","ACTIVE",
AQ1228="SPARE-ISSUE","SPARE-ISSUE",
AQ1228="Fiber CAmtel","ACTIVE",
AQ1228="Fiber AOF","ACTIVE",
AQ1228="Projet OCM (HUAWEI)","PLANNED WORKS",
AQ1228="Projet OCM (NOKIA)","PLANNED WORKS",
AQ1228="ACCESS-ISSUE","ACCESS-ISSUE",
AQ1228="Projet OCM (ZTE, NOKIA, autres projets)","PLANNED WORKS",
AQ1228="No root CAuse","No root cause",
AQ1228="ODU HS","ACTIVE",
AQ1228="IP &amp; VLAN","ACTIVE",
AQ1228="Warehouse HUAWEI","SPARE-ISSUE",
AQ1228="SPARE-HS","SPARE-ISSUE",
AQ1228="Power Telco","ACTIVE", AQ1228="no impacts","no impacts"
),"")</f>
        <v>No root cause</v>
      </c>
      <c r="AS1228" s="92" t="s">
        <v>5537</v>
      </c>
      <c r="AT1228" s="98" t="s">
        <v>4615</v>
      </c>
      <c r="AV1228" s="17" t="s">
        <v>5537</v>
      </c>
      <c r="AW1228" s="7" t="s">
        <v>5537</v>
      </c>
      <c r="AX1228" s="6" t="s">
        <v>5537</v>
      </c>
      <c r="AY1228" s="7"/>
      <c r="AZ1228" s="3" t="s">
        <v>5537</v>
      </c>
      <c r="BA1228" s="18" t="s">
        <v>5537</v>
      </c>
      <c r="BB1228" s="18" t="s">
        <v>5537</v>
      </c>
      <c r="BC1228" s="18" t="s">
        <v>5537</v>
      </c>
      <c r="BD1228" s="18" t="s">
        <v>5537</v>
      </c>
      <c r="BE1228" s="18" t="s">
        <v>5537</v>
      </c>
      <c r="BF1228" s="18" t="s">
        <v>5537</v>
      </c>
      <c r="BG1228" s="18" t="s">
        <v>5537</v>
      </c>
      <c r="BH1228" s="18" t="s">
        <v>5537</v>
      </c>
      <c r="BI1228" s="18" t="s">
        <v>5537</v>
      </c>
      <c r="BJ1228" s="18" t="s">
        <v>5537</v>
      </c>
      <c r="BK1228" s="18" t="s">
        <v>5537</v>
      </c>
      <c r="BL1228" s="9" t="s">
        <v>5537</v>
      </c>
      <c r="BM1228" s="14" t="s">
        <v>5537</v>
      </c>
      <c r="BN1228" s="14" t="s">
        <v>5537</v>
      </c>
      <c r="BO1228" s="14" t="str">
        <f>_xlfn.XLOOKUP(B1228,'[4]cell downs 18042026 17h'!$B:$B,'[4]cell downs 18042026 17h'!$B:$B,"")</f>
        <v/>
      </c>
      <c r="BP1228" s="14" t="str">
        <f>_xlfn.XLOOKUP(B1228,'[5]Cells Huawei 19042026 15h'!$B:$B,'[5]Cells Huawei 19042026 15h'!$B:$B,"")</f>
        <v/>
      </c>
      <c r="BQ1228" s="9" t="str">
        <f>_xlfn.XLOOKUP(B1228,'[6]cells down 19042026 9H40'!$B:$B,'[6]cells down 19042026 9H40'!$B:$B,"")</f>
        <v/>
      </c>
      <c r="BR1228" s="9" t="s">
        <v>4615</v>
      </c>
      <c r="BS1228" s="9" t="s">
        <v>12</v>
      </c>
      <c r="BT1228" s="108"/>
    </row>
    <row r="1229" spans="1:72" s="9" customFormat="1" x14ac:dyDescent="0.35">
      <c r="A1229" s="1" t="s">
        <v>3354</v>
      </c>
      <c r="B1229" s="8" t="s">
        <v>3355</v>
      </c>
      <c r="C1229" s="3" t="str">
        <f>_xlfn.XLOOKUP(B1229,'[1]daily break down'!$D:$D,'[1]daily break down'!$E:$E,"")</f>
        <v>Yaounde</v>
      </c>
      <c r="D1229" s="1" t="s">
        <v>11</v>
      </c>
      <c r="E1229" s="1" t="s">
        <v>12</v>
      </c>
      <c r="F1229" s="3" t="s">
        <v>37</v>
      </c>
      <c r="G1229" s="1" t="s">
        <v>38</v>
      </c>
      <c r="H1229" s="34" t="str">
        <f>_xlfn.XLOOKUP(B1229,[2]CALCULATION!$B:$B,[2]CALCULATION!$H:$H,"")</f>
        <v>ZTE</v>
      </c>
      <c r="I1229" s="28">
        <v>0</v>
      </c>
      <c r="J1229" s="28">
        <v>0</v>
      </c>
      <c r="K1229" s="28">
        <v>0</v>
      </c>
      <c r="L1229" s="28">
        <v>0.27977887356498915</v>
      </c>
      <c r="M1229" s="28">
        <v>0</v>
      </c>
      <c r="N1229" s="28">
        <v>0</v>
      </c>
      <c r="O1229" s="28">
        <v>0</v>
      </c>
      <c r="P1229" s="28">
        <v>0</v>
      </c>
      <c r="Q1229" s="28">
        <v>0</v>
      </c>
      <c r="R1229" s="28">
        <v>0</v>
      </c>
      <c r="S1229" s="93">
        <v>0</v>
      </c>
      <c r="T1229" s="93">
        <f>_xlfn.XLOOKUP(B1229,'[3]Nur des jours'!$B:$B,'[3]Nur des jours'!$U:$U,"")</f>
        <v>0</v>
      </c>
      <c r="U1229" s="93">
        <v>0.16643695085793903</v>
      </c>
      <c r="V1229" s="93">
        <v>0</v>
      </c>
      <c r="W1229" s="93">
        <v>0</v>
      </c>
      <c r="X1229" s="93">
        <v>0</v>
      </c>
      <c r="Y1229" s="93">
        <v>0</v>
      </c>
      <c r="Z1229" s="93">
        <v>0</v>
      </c>
      <c r="AA1229" s="93">
        <v>0</v>
      </c>
      <c r="AB1229" s="93">
        <v>7.3123821101323244E-4</v>
      </c>
      <c r="AC1229" s="93">
        <f>_xlfn.XLOOKUP(B1229,'[3]Nur des jours'!$B:$B,'[3]Nur des jours'!$N:$N,"")</f>
        <v>0</v>
      </c>
      <c r="AD1229" s="93">
        <v>0</v>
      </c>
      <c r="AE1229" s="93">
        <v>0</v>
      </c>
      <c r="AF1229" s="93">
        <v>0</v>
      </c>
      <c r="AG1229" s="93"/>
      <c r="AH1229" s="93">
        <v>0</v>
      </c>
      <c r="AI1229" s="93">
        <v>0</v>
      </c>
      <c r="AJ1229" s="93">
        <v>0</v>
      </c>
      <c r="AK1229" s="93">
        <v>0</v>
      </c>
      <c r="AL1229" s="93">
        <v>0</v>
      </c>
      <c r="AM1229" s="49" t="s">
        <v>5559</v>
      </c>
      <c r="AN1229" s="49"/>
      <c r="AO1229" s="48" t="str" cm="1">
        <f t="array" ref="AO1229">IFERROR(_xlfn.IFS(
AQ1229="MPR ISSUE","PDH",
AQ1229="BSS Hardware Issue","BSS",
AQ1229="Sites strategiques, MLL, Pylone, etc.","ENVTECH",
AQ1229="AKTIVCO DEFAUT GE &amp; POWER Cabinet","AKTIVCO",
AQ1229="AKTIVCO Coupure ENEO &amp; Baisse de tension","AKTIVCO GRID ONLY",
AQ1229="Coupure ENEO &amp; Baisse de tension","IHS GRID ONLY",
AQ1229="Defaut GE &amp; POWER Cabinet","IHS",
AQ1229="Sharing","Partners",
AQ1229="Sites strategiques &amp; DataCenter","SST &amp; DC",
AQ1229="Exclu","Exclu",
AQ1229="SAT","SAT",
AQ1229="SPARE-ISSUE","SPARE-ISSUE",
AQ1229="Fiber CAmtel","TRANS_FO_CAMTEL",
AQ1229="Fiber AOF","Fiber AOF",
AQ1229="Projet OCM (HUAWEI)","TRAVAUX-HUAWEI",
AQ1229="Projet OCM (NOKIA)","TRAVAUX-NOKIA",
AQ1229="ACCESS-ISSUE","ACCESS-ISSUE",
AQ1229="Projet OCM (ZTE, NOKIA, autres projets)","TRAVAUX OCM",
AQ1229="No root CAuse","No root cause",
AQ1229="ODU HS","PDH",
AQ1229="IP &amp; VLAN","PDH",
AQ1229="Warehouse HUAWEI","SPARE-ISSUE",
AQ1229="SPARE-HS","SPARE-ISSUE",
AQ1229="Power Telco","BSS",AQ1229="no impacts","no impacts"
),"")</f>
        <v>No root cause</v>
      </c>
      <c r="AP1229" s="48" t="str" cm="1">
        <f t="array" ref="AP1229">IFERROR(_xlfn.IFS(
AQ1229="MPR ISSUE","TX ISSUE",
AQ1229="BSS Hardware Issue","RAN ISSUE",
AQ1229="Sites strategiques, MLL, Pylone, etc.","ENVTECH",
AQ1229="AKTIVCO DEFAUT GE &amp; POWER Cabinet","POWER ISSUE",
AQ1229="AKTIVCO Coupure ENEO &amp; Baisse de tension","POWER ISSUE",
AQ1229="Coupure ENEO &amp; Baisse de tension","POWER ISSUE",
AQ1229="Defaut GE &amp; POWER Cabinet","POWER ISSUE",
AQ1229="Sharing","POWER ISSUE",
AQ1229="Sites strategiques &amp; DataCenter","POWER ISSUE",
AQ1229="Exclu","Exclu",
AQ1229="SAT","TX ISSUE",
AQ1229="SPARE-ISSUE","SPARE-ISSUE",
AQ1229="Fiber CAmtel","TX ISSUE",
AQ1229="Fiber AOF","TX ISSUE",
AQ1229="Projet OCM (HUAWEI)","TRAVAUX-HUAWEI",
AQ1229="Projet OCM (NOKIA)","TRAVAUX -NOKIA",
AQ1229="ACCESS-ISSUE","ACCESS-ISSUE",
AQ1229="Projet OCM (ZTE, NOKIA, autres projets)","TRAVAUX OCM",
AQ1229="No root CAuse","No root cause",
AQ1229="ODU HS","TX ISSUE",
AQ1229="IP &amp; VLAN","TX ISSUE",
AQ1229="Warehouse HUAWEI","SPARE-ISSUE",
AQ1229="SPARE-HS","SPARE-ISSUE",
AQ1229="Power Telco","RAN ISSUE",AQ1229="no impacts","no impacts"
),"")</f>
        <v>No root cause</v>
      </c>
      <c r="AQ1229" s="126" t="s">
        <v>5344</v>
      </c>
      <c r="AR1229" s="48" t="str" cm="1">
        <f t="array" ref="AR1229">IFERROR(_xlfn.IFS(
AQ1229="MPR ISSUE","ACTIVE",
AQ1229="BSS Hardware Issue","ACTIVE",
AQ1229="Sites strategiques, MLL, Pylone, etc.","PASSIVE",
AQ1229="AKTIVCO DEFAUT GE &amp; POWER Cabinet","PASSIVE",
AQ1229="AKTIVCO Coupure ENEO &amp; Baisse de tension","PASSIVE",
AQ1229="Coupure ENEO &amp; Baisse de tension","PASSIVE",
AQ1229="Defaut GE &amp; POWER Cabinet","PASSIVE",
AQ1229="Sharing","PASSIVE",
AQ1229="Sites strategiques &amp; DataCenter","PASSIVE",
AQ1229="Exclu","Exclu",
AQ1229="SAT","ACTIVE",
AQ1229="SPARE-ISSUE","SPARE-ISSUE",
AQ1229="Fiber CAmtel","ACTIVE",
AQ1229="Fiber AOF","ACTIVE",
AQ1229="Projet OCM (HUAWEI)","PLANNED WORKS",
AQ1229="Projet OCM (NOKIA)","PLANNED WORKS",
AQ1229="ACCESS-ISSUE","ACCESS-ISSUE",
AQ1229="Projet OCM (ZTE, NOKIA, autres projets)","PLANNED WORKS",
AQ1229="No root CAuse","No root cause",
AQ1229="ODU HS","ACTIVE",
AQ1229="IP &amp; VLAN","ACTIVE",
AQ1229="Warehouse HUAWEI","SPARE-ISSUE",
AQ1229="SPARE-HS","SPARE-ISSUE",
AQ1229="Power Telco","ACTIVE", AQ1229="no impacts","no impacts"
),"")</f>
        <v>No root cause</v>
      </c>
      <c r="AS1229" s="92" t="s">
        <v>5537</v>
      </c>
      <c r="AT1229" s="98" t="s">
        <v>3355</v>
      </c>
      <c r="AV1229" s="17" t="s">
        <v>5537</v>
      </c>
      <c r="AW1229" s="7" t="s">
        <v>5537</v>
      </c>
      <c r="AX1229" s="6" t="s">
        <v>5537</v>
      </c>
      <c r="AY1229" s="7"/>
      <c r="AZ1229" s="3" t="s">
        <v>5537</v>
      </c>
      <c r="BA1229" s="18" t="s">
        <v>5537</v>
      </c>
      <c r="BB1229" s="18" t="s">
        <v>5537</v>
      </c>
      <c r="BC1229" s="18" t="s">
        <v>5537</v>
      </c>
      <c r="BD1229" s="18" t="s">
        <v>5537</v>
      </c>
      <c r="BE1229" s="18" t="s">
        <v>5537</v>
      </c>
      <c r="BF1229" s="18" t="s">
        <v>5537</v>
      </c>
      <c r="BG1229" s="18" t="s">
        <v>5537</v>
      </c>
      <c r="BH1229" s="18" t="s">
        <v>5537</v>
      </c>
      <c r="BI1229" s="18" t="s">
        <v>5537</v>
      </c>
      <c r="BJ1229" s="18" t="s">
        <v>5537</v>
      </c>
      <c r="BK1229" s="18" t="s">
        <v>5537</v>
      </c>
      <c r="BL1229" s="9" t="s">
        <v>5537</v>
      </c>
      <c r="BM1229" s="14" t="s">
        <v>5537</v>
      </c>
      <c r="BN1229" s="14" t="s">
        <v>5537</v>
      </c>
      <c r="BO1229" s="14" t="str">
        <f>_xlfn.XLOOKUP(B1229,'[4]cell downs 18042026 17h'!$B:$B,'[4]cell downs 18042026 17h'!$B:$B,"")</f>
        <v/>
      </c>
      <c r="BP1229" s="14" t="str">
        <f>_xlfn.XLOOKUP(B1229,'[5]Cells Huawei 19042026 15h'!$B:$B,'[5]Cells Huawei 19042026 15h'!$B:$B,"")</f>
        <v/>
      </c>
      <c r="BQ1229" s="9" t="str">
        <f>_xlfn.XLOOKUP(B1229,'[6]cells down 19042026 9H40'!$B:$B,'[6]cells down 19042026 9H40'!$B:$B,"")</f>
        <v/>
      </c>
      <c r="BR1229" s="9" t="s">
        <v>3355</v>
      </c>
      <c r="BS1229" s="9" t="s">
        <v>318</v>
      </c>
      <c r="BT1229" s="108"/>
    </row>
    <row r="1230" spans="1:72" s="9" customFormat="1" x14ac:dyDescent="0.35">
      <c r="A1230" s="91" t="s">
        <v>2388</v>
      </c>
      <c r="B1230" s="8" t="s">
        <v>2389</v>
      </c>
      <c r="C1230" s="3" t="str">
        <f>_xlfn.XLOOKUP(B1230,'[1]daily break down'!$D:$D,'[1]daily break down'!$E:$E,"")</f>
        <v>Yaounde</v>
      </c>
      <c r="D1230" s="1" t="s">
        <v>11</v>
      </c>
      <c r="E1230" s="1" t="s">
        <v>12</v>
      </c>
      <c r="F1230" s="3" t="s">
        <v>37</v>
      </c>
      <c r="G1230" s="1" t="s">
        <v>38</v>
      </c>
      <c r="H1230" s="34" t="str">
        <f>_xlfn.XLOOKUP(B1230,[2]CALCULATION!$B:$B,[2]CALCULATION!$H:$H,"")</f>
        <v>ZTE</v>
      </c>
      <c r="I1230" s="28">
        <v>60.097079898297274</v>
      </c>
      <c r="J1230" s="28">
        <v>60.097079898297274</v>
      </c>
      <c r="K1230" s="28">
        <v>60.097079898297274</v>
      </c>
      <c r="L1230" s="28">
        <v>41.186974400241979</v>
      </c>
      <c r="M1230" s="28">
        <v>0</v>
      </c>
      <c r="N1230" s="28">
        <v>0</v>
      </c>
      <c r="O1230" s="28">
        <v>0</v>
      </c>
      <c r="P1230" s="28">
        <v>0</v>
      </c>
      <c r="Q1230" s="28">
        <v>0</v>
      </c>
      <c r="R1230" s="28">
        <v>0</v>
      </c>
      <c r="S1230" s="93">
        <v>2.26690979445429</v>
      </c>
      <c r="T1230" s="93">
        <f>_xlfn.XLOOKUP(B1230,'[3]Nur des jours'!$B:$B,'[3]Nur des jours'!$U:$U,"")</f>
        <v>0</v>
      </c>
      <c r="U1230" s="93">
        <v>0</v>
      </c>
      <c r="V1230" s="93">
        <v>0</v>
      </c>
      <c r="W1230" s="93">
        <v>0</v>
      </c>
      <c r="X1230" s="93">
        <v>0</v>
      </c>
      <c r="Y1230" s="93">
        <v>0</v>
      </c>
      <c r="Z1230" s="93">
        <v>0</v>
      </c>
      <c r="AA1230" s="93">
        <v>0</v>
      </c>
      <c r="AB1230" s="93">
        <v>7.1340313269571969E-4</v>
      </c>
      <c r="AC1230" s="93">
        <f>_xlfn.XLOOKUP(B1230,'[3]Nur des jours'!$B:$B,'[3]Nur des jours'!$N:$N,"")</f>
        <v>0</v>
      </c>
      <c r="AD1230" s="93">
        <v>0</v>
      </c>
      <c r="AE1230" s="93">
        <v>0</v>
      </c>
      <c r="AF1230" s="93">
        <v>0</v>
      </c>
      <c r="AG1230" s="93"/>
      <c r="AH1230" s="93">
        <v>0</v>
      </c>
      <c r="AI1230" s="93">
        <v>0</v>
      </c>
      <c r="AJ1230" s="93">
        <v>0</v>
      </c>
      <c r="AK1230" s="93">
        <v>0</v>
      </c>
      <c r="AL1230" s="93">
        <v>0</v>
      </c>
      <c r="AM1230" s="49" t="s">
        <v>5559</v>
      </c>
      <c r="AN1230" s="49"/>
      <c r="AO1230" s="48" t="str" cm="1">
        <f t="array" ref="AO1230">IFERROR(_xlfn.IFS(
AQ1230="MPR ISSUE","PDH",
AQ1230="BSS Hardware Issue","BSS",
AQ1230="Sites strategiques, MLL, Pylone, etc.","ENVTECH",
AQ1230="AKTIVCO DEFAUT GE &amp; POWER Cabinet","AKTIVCO",
AQ1230="AKTIVCO Coupure ENEO &amp; Baisse de tension","AKTIVCO GRID ONLY",
AQ1230="Coupure ENEO &amp; Baisse de tension","IHS GRID ONLY",
AQ1230="Defaut GE &amp; POWER Cabinet","IHS",
AQ1230="Sharing","Partners",
AQ1230="Sites strategiques &amp; DataCenter","SST &amp; DC",
AQ1230="Exclu","Exclu",
AQ1230="SAT","SAT",
AQ1230="SPARE-ISSUE","SPARE-ISSUE",
AQ1230="Fiber CAmtel","TRANS_FO_CAMTEL",
AQ1230="Fiber AOF","Fiber AOF",
AQ1230="Projet OCM (HUAWEI)","TRAVAUX-HUAWEI",
AQ1230="Projet OCM (NOKIA)","TRAVAUX-NOKIA",
AQ1230="ACCESS-ISSUE","ACCESS-ISSUE",
AQ1230="Projet OCM (ZTE, NOKIA, autres projets)","TRAVAUX OCM",
AQ1230="No root CAuse","No root cause",
AQ1230="ODU HS","PDH",
AQ1230="IP &amp; VLAN","PDH",
AQ1230="Warehouse HUAWEI","SPARE-ISSUE",
AQ1230="SPARE-HS","SPARE-ISSUE",
AQ1230="Power Telco","BSS",AQ1230="no impacts","no impacts"
),"")</f>
        <v>BSS</v>
      </c>
      <c r="AP1230" s="48" t="str" cm="1">
        <f t="array" ref="AP1230">IFERROR(_xlfn.IFS(
AQ1230="MPR ISSUE","TX ISSUE",
AQ1230="BSS Hardware Issue","RAN ISSUE",
AQ1230="Sites strategiques, MLL, Pylone, etc.","ENVTECH",
AQ1230="AKTIVCO DEFAUT GE &amp; POWER Cabinet","POWER ISSUE",
AQ1230="AKTIVCO Coupure ENEO &amp; Baisse de tension","POWER ISSUE",
AQ1230="Coupure ENEO &amp; Baisse de tension","POWER ISSUE",
AQ1230="Defaut GE &amp; POWER Cabinet","POWER ISSUE",
AQ1230="Sharing","POWER ISSUE",
AQ1230="Sites strategiques &amp; DataCenter","POWER ISSUE",
AQ1230="Exclu","Exclu",
AQ1230="SAT","TX ISSUE",
AQ1230="SPARE-ISSUE","SPARE-ISSUE",
AQ1230="Fiber CAmtel","TX ISSUE",
AQ1230="Fiber AOF","TX ISSUE",
AQ1230="Projet OCM (HUAWEI)","TRAVAUX-HUAWEI",
AQ1230="Projet OCM (NOKIA)","TRAVAUX -NOKIA",
AQ1230="ACCESS-ISSUE","ACCESS-ISSUE",
AQ1230="Projet OCM (ZTE, NOKIA, autres projets)","TRAVAUX OCM",
AQ1230="No root CAuse","No root cause",
AQ1230="ODU HS","TX ISSUE",
AQ1230="IP &amp; VLAN","TX ISSUE",
AQ1230="Warehouse HUAWEI","SPARE-ISSUE",
AQ1230="SPARE-HS","SPARE-ISSUE",
AQ1230="Power Telco","RAN ISSUE",AQ1230="no impacts","no impacts"
),"")</f>
        <v>RAN ISSUE</v>
      </c>
      <c r="AQ1230" s="67" t="s">
        <v>5320</v>
      </c>
      <c r="AR1230" s="48" t="str" cm="1">
        <f t="array" ref="AR1230">IFERROR(_xlfn.IFS(
AQ1230="MPR ISSUE","ACTIVE",
AQ1230="BSS Hardware Issue","ACTIVE",
AQ1230="Sites strategiques, MLL, Pylone, etc.","PASSIVE",
AQ1230="AKTIVCO DEFAUT GE &amp; POWER Cabinet","PASSIVE",
AQ1230="AKTIVCO Coupure ENEO &amp; Baisse de tension","PASSIVE",
AQ1230="Coupure ENEO &amp; Baisse de tension","PASSIVE",
AQ1230="Defaut GE &amp; POWER Cabinet","PASSIVE",
AQ1230="Sharing","PASSIVE",
AQ1230="Sites strategiques &amp; DataCenter","PASSIVE",
AQ1230="Exclu","Exclu",
AQ1230="SAT","ACTIVE",
AQ1230="SPARE-ISSUE","SPARE-ISSUE",
AQ1230="Fiber CAmtel","ACTIVE",
AQ1230="Fiber AOF","ACTIVE",
AQ1230="Projet OCM (HUAWEI)","PLANNED WORKS",
AQ1230="Projet OCM (NOKIA)","PLANNED WORKS",
AQ1230="ACCESS-ISSUE","ACCESS-ISSUE",
AQ1230="Projet OCM (ZTE, NOKIA, autres projets)","PLANNED WORKS",
AQ1230="No root CAuse","No root cause",
AQ1230="ODU HS","ACTIVE",
AQ1230="IP &amp; VLAN","ACTIVE",
AQ1230="Warehouse HUAWEI","SPARE-ISSUE",
AQ1230="SPARE-HS","SPARE-ISSUE",
AQ1230="Power Telco","ACTIVE", AQ1230="no impacts","no impacts"
),"")</f>
        <v>ACTIVE</v>
      </c>
      <c r="AS1230" s="92" t="s">
        <v>6015</v>
      </c>
      <c r="AT1230" s="98" t="s">
        <v>2389</v>
      </c>
      <c r="AV1230" s="17" t="s">
        <v>5537</v>
      </c>
      <c r="AW1230" s="7" t="s">
        <v>5537</v>
      </c>
      <c r="AX1230" s="6" t="s">
        <v>5537</v>
      </c>
      <c r="AY1230" s="7"/>
      <c r="AZ1230" s="3" t="s">
        <v>5537</v>
      </c>
      <c r="BA1230" s="18" t="s">
        <v>5537</v>
      </c>
      <c r="BB1230" s="18" t="s">
        <v>5537</v>
      </c>
      <c r="BC1230" s="18" t="s">
        <v>5537</v>
      </c>
      <c r="BD1230" s="18" t="s">
        <v>5537</v>
      </c>
      <c r="BE1230" s="18" t="s">
        <v>5537</v>
      </c>
      <c r="BF1230" s="18" t="s">
        <v>5537</v>
      </c>
      <c r="BG1230" s="18" t="s">
        <v>5537</v>
      </c>
      <c r="BH1230" s="18" t="s">
        <v>5537</v>
      </c>
      <c r="BI1230" s="18" t="s">
        <v>5537</v>
      </c>
      <c r="BJ1230" s="18" t="s">
        <v>5537</v>
      </c>
      <c r="BK1230" s="18" t="s">
        <v>5537</v>
      </c>
      <c r="BL1230" s="9" t="s">
        <v>5537</v>
      </c>
      <c r="BM1230" s="14" t="s">
        <v>5537</v>
      </c>
      <c r="BN1230" s="14" t="s">
        <v>2389</v>
      </c>
      <c r="BO1230" s="14" t="str">
        <f>_xlfn.XLOOKUP(B1230,'[4]cell downs 18042026 17h'!$B:$B,'[4]cell downs 18042026 17h'!$B:$B,"")</f>
        <v/>
      </c>
      <c r="BP1230" s="14" t="str">
        <f>_xlfn.XLOOKUP(B1230,'[5]Cells Huawei 19042026 15h'!$B:$B,'[5]Cells Huawei 19042026 15h'!$B:$B,"")</f>
        <v/>
      </c>
      <c r="BQ1230" s="9" t="str">
        <f>_xlfn.XLOOKUP(B1230,'[6]cells down 19042026 9H40'!$B:$B,'[6]cells down 19042026 9H40'!$B:$B,"")</f>
        <v/>
      </c>
      <c r="BR1230" s="9" t="s">
        <v>2389</v>
      </c>
      <c r="BS1230" s="9" t="s">
        <v>5537</v>
      </c>
      <c r="BT1230" s="108"/>
    </row>
    <row r="1231" spans="1:72" s="9" customFormat="1" x14ac:dyDescent="0.35">
      <c r="A1231" s="1" t="s">
        <v>1771</v>
      </c>
      <c r="B1231" s="1" t="s">
        <v>1772</v>
      </c>
      <c r="C1231" s="3" t="str">
        <f>_xlfn.XLOOKUP(B1231,'[1]daily break down'!$D:$D,'[1]daily break down'!$E:$E,"")</f>
        <v>CENTRE</v>
      </c>
      <c r="D1231" s="1" t="s">
        <v>11</v>
      </c>
      <c r="E1231" s="24" t="s">
        <v>96</v>
      </c>
      <c r="F1231" s="3" t="s">
        <v>69</v>
      </c>
      <c r="G1231" s="1" t="s">
        <v>1773</v>
      </c>
      <c r="H1231" s="33" t="str">
        <f>_xlfn.XLOOKUP(B1231,[2]CALCULATION!$B:$B,[2]CALCULATION!$H:$H,"")</f>
        <v>NOKIA</v>
      </c>
      <c r="I1231" s="28">
        <v>0.75361310108546975</v>
      </c>
      <c r="J1231" s="28">
        <v>1.306031303272507</v>
      </c>
      <c r="K1231" s="28">
        <v>0.1644826960897062</v>
      </c>
      <c r="L1231" s="28">
        <v>1.7133008244275927</v>
      </c>
      <c r="M1231" s="28">
        <v>0</v>
      </c>
      <c r="N1231" s="28">
        <v>0.16485041710317686</v>
      </c>
      <c r="O1231" s="28">
        <v>0</v>
      </c>
      <c r="P1231" s="28">
        <v>0</v>
      </c>
      <c r="Q1231" s="28">
        <v>0</v>
      </c>
      <c r="R1231" s="28">
        <v>4.3496291487940502</v>
      </c>
      <c r="S1231" s="93">
        <v>0</v>
      </c>
      <c r="T1231" s="93">
        <f>_xlfn.XLOOKUP(B1231,'[3]Nur des jours'!$B:$B,'[3]Nur des jours'!$U:$U,"")</f>
        <v>0</v>
      </c>
      <c r="U1231" s="93">
        <v>0</v>
      </c>
      <c r="V1231" s="93">
        <v>0</v>
      </c>
      <c r="W1231" s="93">
        <v>0</v>
      </c>
      <c r="X1231" s="93">
        <v>0</v>
      </c>
      <c r="Y1231" s="93">
        <v>0</v>
      </c>
      <c r="Z1231" s="93">
        <v>0</v>
      </c>
      <c r="AA1231" s="93">
        <v>0</v>
      </c>
      <c r="AB1231" s="93">
        <v>6.5989789774364852E-4</v>
      </c>
      <c r="AC1231" s="93">
        <f>_xlfn.XLOOKUP(B1231,'[3]Nur des jours'!$B:$B,'[3]Nur des jours'!$N:$N,"")</f>
        <v>0</v>
      </c>
      <c r="AD1231" s="93">
        <v>0</v>
      </c>
      <c r="AE1231" s="93">
        <v>0</v>
      </c>
      <c r="AF1231" s="93">
        <v>0</v>
      </c>
      <c r="AG1231" s="93"/>
      <c r="AH1231" s="93">
        <v>0</v>
      </c>
      <c r="AI1231" s="93">
        <v>0</v>
      </c>
      <c r="AJ1231" s="93">
        <v>0</v>
      </c>
      <c r="AK1231" s="93">
        <v>0</v>
      </c>
      <c r="AL1231" s="93">
        <v>0</v>
      </c>
      <c r="AM1231" s="49" t="s">
        <v>5559</v>
      </c>
      <c r="AN1231" s="49"/>
      <c r="AO1231" s="48" t="str" cm="1">
        <f t="array" ref="AO1231">IFERROR(_xlfn.IFS(
AQ1231="MPR ISSUE","PDH",
AQ1231="BSS Hardware Issue","BSS",
AQ1231="Sites strategiques, MLL, Pylone, etc.","ENVTECH",
AQ1231="AKTIVCO DEFAUT GE &amp; POWER Cabinet","AKTIVCO",
AQ1231="AKTIVCO Coupure ENEO &amp; Baisse de tension","AKTIVCO GRID ONLY",
AQ1231="Coupure ENEO &amp; Baisse de tension","IHS GRID ONLY",
AQ1231="Defaut GE &amp; POWER Cabinet","IHS",
AQ1231="Sharing","Partners",
AQ1231="Sites strategiques &amp; DataCenter","SST &amp; DC",
AQ1231="Exclu","Exclu",
AQ1231="SAT","SAT",
AQ1231="SPARE-ISSUE","SPARE-ISSUE",
AQ1231="Fiber CAmtel","TRANS_FO_CAMTEL",
AQ1231="Fiber AOF","Fiber AOF",
AQ1231="Projet OCM (HUAWEI)","TRAVAUX-HUAWEI",
AQ1231="Projet OCM (NOKIA)","TRAVAUX-NOKIA",
AQ1231="ACCESS-ISSUE","ACCESS-ISSUE",
AQ1231="Projet OCM (ZTE, NOKIA, autres projets)","TRAVAUX OCM",
AQ1231="No root CAuse","No root cause",
AQ1231="ODU HS","PDH",
AQ1231="IP &amp; VLAN","PDH",
AQ1231="Warehouse HUAWEI","SPARE-ISSUE",
AQ1231="SPARE-HS","SPARE-ISSUE",
AQ1231="Power Telco","BSS",AQ1231="no impacts","no impacts"
),"")</f>
        <v>No root cause</v>
      </c>
      <c r="AP1231" s="48" t="str" cm="1">
        <f t="array" ref="AP1231">IFERROR(_xlfn.IFS(
AQ1231="MPR ISSUE","TX ISSUE",
AQ1231="BSS Hardware Issue","RAN ISSUE",
AQ1231="Sites strategiques, MLL, Pylone, etc.","ENVTECH",
AQ1231="AKTIVCO DEFAUT GE &amp; POWER Cabinet","POWER ISSUE",
AQ1231="AKTIVCO Coupure ENEO &amp; Baisse de tension","POWER ISSUE",
AQ1231="Coupure ENEO &amp; Baisse de tension","POWER ISSUE",
AQ1231="Defaut GE &amp; POWER Cabinet","POWER ISSUE",
AQ1231="Sharing","POWER ISSUE",
AQ1231="Sites strategiques &amp; DataCenter","POWER ISSUE",
AQ1231="Exclu","Exclu",
AQ1231="SAT","TX ISSUE",
AQ1231="SPARE-ISSUE","SPARE-ISSUE",
AQ1231="Fiber CAmtel","TX ISSUE",
AQ1231="Fiber AOF","TX ISSUE",
AQ1231="Projet OCM (HUAWEI)","TRAVAUX-HUAWEI",
AQ1231="Projet OCM (NOKIA)","TRAVAUX -NOKIA",
AQ1231="ACCESS-ISSUE","ACCESS-ISSUE",
AQ1231="Projet OCM (ZTE, NOKIA, autres projets)","TRAVAUX OCM",
AQ1231="No root CAuse","No root cause",
AQ1231="ODU HS","TX ISSUE",
AQ1231="IP &amp; VLAN","TX ISSUE",
AQ1231="Warehouse HUAWEI","SPARE-ISSUE",
AQ1231="SPARE-HS","SPARE-ISSUE",
AQ1231="Power Telco","RAN ISSUE",AQ1231="no impacts","no impacts"
),"")</f>
        <v>No root cause</v>
      </c>
      <c r="AQ1231" s="126" t="s">
        <v>5344</v>
      </c>
      <c r="AR1231" s="48" t="str" cm="1">
        <f t="array" ref="AR1231">IFERROR(_xlfn.IFS(
AQ1231="MPR ISSUE","ACTIVE",
AQ1231="BSS Hardware Issue","ACTIVE",
AQ1231="Sites strategiques, MLL, Pylone, etc.","PASSIVE",
AQ1231="AKTIVCO DEFAUT GE &amp; POWER Cabinet","PASSIVE",
AQ1231="AKTIVCO Coupure ENEO &amp; Baisse de tension","PASSIVE",
AQ1231="Coupure ENEO &amp; Baisse de tension","PASSIVE",
AQ1231="Defaut GE &amp; POWER Cabinet","PASSIVE",
AQ1231="Sharing","PASSIVE",
AQ1231="Sites strategiques &amp; DataCenter","PASSIVE",
AQ1231="Exclu","Exclu",
AQ1231="SAT","ACTIVE",
AQ1231="SPARE-ISSUE","SPARE-ISSUE",
AQ1231="Fiber CAmtel","ACTIVE",
AQ1231="Fiber AOF","ACTIVE",
AQ1231="Projet OCM (HUAWEI)","PLANNED WORKS",
AQ1231="Projet OCM (NOKIA)","PLANNED WORKS",
AQ1231="ACCESS-ISSUE","ACCESS-ISSUE",
AQ1231="Projet OCM (ZTE, NOKIA, autres projets)","PLANNED WORKS",
AQ1231="No root CAuse","No root cause",
AQ1231="ODU HS","ACTIVE",
AQ1231="IP &amp; VLAN","ACTIVE",
AQ1231="Warehouse HUAWEI","SPARE-ISSUE",
AQ1231="SPARE-HS","SPARE-ISSUE",
AQ1231="Power Telco","ACTIVE", AQ1231="no impacts","no impacts"
),"")</f>
        <v>No root cause</v>
      </c>
      <c r="AS1231" s="92" t="s">
        <v>5537</v>
      </c>
      <c r="AT1231" s="98" t="s">
        <v>1772</v>
      </c>
      <c r="AV1231" s="17" t="s">
        <v>5537</v>
      </c>
      <c r="AW1231" s="7" t="s">
        <v>5537</v>
      </c>
      <c r="AX1231" s="6" t="s">
        <v>5537</v>
      </c>
      <c r="AY1231" s="7"/>
      <c r="AZ1231" s="3" t="s">
        <v>5537</v>
      </c>
      <c r="BA1231" s="18" t="s">
        <v>5537</v>
      </c>
      <c r="BB1231" s="18" t="s">
        <v>5537</v>
      </c>
      <c r="BC1231" s="18" t="s">
        <v>5537</v>
      </c>
      <c r="BD1231" s="18" t="s">
        <v>5537</v>
      </c>
      <c r="BE1231" s="18" t="s">
        <v>5537</v>
      </c>
      <c r="BF1231" s="18" t="s">
        <v>5537</v>
      </c>
      <c r="BG1231" s="18" t="s">
        <v>5537</v>
      </c>
      <c r="BH1231" s="18" t="s">
        <v>5537</v>
      </c>
      <c r="BI1231" s="18" t="s">
        <v>5537</v>
      </c>
      <c r="BJ1231" s="18" t="s">
        <v>5537</v>
      </c>
      <c r="BK1231" s="18" t="s">
        <v>5537</v>
      </c>
      <c r="BL1231" s="9" t="s">
        <v>5537</v>
      </c>
      <c r="BM1231" s="14" t="s">
        <v>5537</v>
      </c>
      <c r="BN1231" s="14" t="s">
        <v>5537</v>
      </c>
      <c r="BO1231" s="14" t="str">
        <f>_xlfn.XLOOKUP(B1231,'[4]cell downs 18042026 17h'!$B:$B,'[4]cell downs 18042026 17h'!$B:$B,"")</f>
        <v/>
      </c>
      <c r="BP1231" s="14" t="str">
        <f>_xlfn.XLOOKUP(B1231,'[5]Cells Huawei 19042026 15h'!$B:$B,'[5]Cells Huawei 19042026 15h'!$B:$B,"")</f>
        <v/>
      </c>
      <c r="BQ1231" s="9" t="str">
        <f>_xlfn.XLOOKUP(B1231,'[6]cells down 19042026 9H40'!$B:$B,'[6]cells down 19042026 9H40'!$B:$B,"")</f>
        <v/>
      </c>
      <c r="BR1231" s="9" t="s">
        <v>1772</v>
      </c>
      <c r="BS1231" s="9" t="s">
        <v>12</v>
      </c>
      <c r="BT1231" s="108"/>
    </row>
    <row r="1232" spans="1:72" s="9" customFormat="1" x14ac:dyDescent="0.35">
      <c r="A1232" s="3" t="s">
        <v>2101</v>
      </c>
      <c r="B1232" s="25" t="s">
        <v>2102</v>
      </c>
      <c r="C1232" s="3" t="str">
        <f>_xlfn.XLOOKUP(B1232,'[1]daily break down'!$D:$D,'[1]daily break down'!$E:$E,"")</f>
        <v>Yaounde</v>
      </c>
      <c r="D1232" s="3" t="s">
        <v>357</v>
      </c>
      <c r="E1232" s="3" t="s">
        <v>89</v>
      </c>
      <c r="F1232" s="3" t="s">
        <v>37</v>
      </c>
      <c r="G1232" s="3" t="s">
        <v>38</v>
      </c>
      <c r="H1232" s="34" t="str">
        <f>_xlfn.XLOOKUP(B1232,[2]CALCULATION!$B:$B,[2]CALCULATION!$H:$H,"")</f>
        <v>ZTE</v>
      </c>
      <c r="I1232" s="28">
        <v>6.5133968024169991E-17</v>
      </c>
      <c r="J1232" s="28">
        <v>0</v>
      </c>
      <c r="K1232" s="28">
        <v>0</v>
      </c>
      <c r="L1232" s="28">
        <v>0</v>
      </c>
      <c r="M1232" s="28">
        <v>0</v>
      </c>
      <c r="N1232" s="28">
        <v>0</v>
      </c>
      <c r="O1232" s="28">
        <v>0</v>
      </c>
      <c r="P1232" s="28">
        <v>0</v>
      </c>
      <c r="Q1232" s="28">
        <v>0</v>
      </c>
      <c r="R1232" s="28">
        <v>0</v>
      </c>
      <c r="S1232" s="93">
        <v>13.510232341132257</v>
      </c>
      <c r="T1232" s="93">
        <f>_xlfn.XLOOKUP(B1232,'[3]Nur des jours'!$B:$B,'[3]Nur des jours'!$U:$U,"")</f>
        <v>0</v>
      </c>
      <c r="U1232" s="93">
        <v>12.055353662469003</v>
      </c>
      <c r="V1232" s="93">
        <v>0</v>
      </c>
      <c r="W1232" s="93">
        <v>0</v>
      </c>
      <c r="X1232" s="93">
        <v>0</v>
      </c>
      <c r="Y1232" s="93">
        <v>0</v>
      </c>
      <c r="Z1232" s="93">
        <v>0</v>
      </c>
      <c r="AA1232" s="93">
        <v>0</v>
      </c>
      <c r="AB1232" s="93">
        <v>3.7453664466531404E-4</v>
      </c>
      <c r="AC1232" s="93">
        <f>_xlfn.XLOOKUP(B1232,'[3]Nur des jours'!$B:$B,'[3]Nur des jours'!$N:$N,"")</f>
        <v>0</v>
      </c>
      <c r="AD1232" s="93">
        <v>0</v>
      </c>
      <c r="AE1232" s="93">
        <v>0</v>
      </c>
      <c r="AF1232" s="93">
        <v>0</v>
      </c>
      <c r="AG1232" s="93"/>
      <c r="AH1232" s="93">
        <v>0</v>
      </c>
      <c r="AI1232" s="93">
        <v>0</v>
      </c>
      <c r="AJ1232" s="93">
        <v>0</v>
      </c>
      <c r="AK1232" s="93">
        <v>0</v>
      </c>
      <c r="AL1232" s="93">
        <v>0</v>
      </c>
      <c r="AM1232" s="49" t="s">
        <v>5559</v>
      </c>
      <c r="AN1232" s="49"/>
      <c r="AO1232" s="48" t="str" cm="1">
        <f t="array" ref="AO1232">IFERROR(_xlfn.IFS(
AQ1232="MPR ISSUE","PDH",
AQ1232="BSS Hardware Issue","BSS",
AQ1232="Sites strategiques, MLL, Pylone, etc.","ENVTECH",
AQ1232="AKTIVCO DEFAUT GE &amp; POWER Cabinet","AKTIVCO",
AQ1232="AKTIVCO Coupure ENEO &amp; Baisse de tension","AKTIVCO GRID ONLY",
AQ1232="Coupure ENEO &amp; Baisse de tension","IHS GRID ONLY",
AQ1232="Defaut GE &amp; POWER Cabinet","IHS",
AQ1232="Sharing","Partners",
AQ1232="Sites strategiques &amp; DataCenter","SST &amp; DC",
AQ1232="Exclu","Exclu",
AQ1232="SAT","SAT",
AQ1232="SPARE-ISSUE","SPARE-ISSUE",
AQ1232="Fiber CAmtel","TRANS_FO_CAMTEL",
AQ1232="Fiber AOF","Fiber AOF",
AQ1232="Projet OCM (HUAWEI)","TRAVAUX-HUAWEI",
AQ1232="Projet OCM (NOKIA)","TRAVAUX-NOKIA",
AQ1232="ACCESS-ISSUE","ACCESS-ISSUE",
AQ1232="Projet OCM (ZTE, NOKIA, autres projets)","TRAVAUX OCM",
AQ1232="No root CAuse","No root cause",
AQ1232="ODU HS","PDH",
AQ1232="IP &amp; VLAN","PDH",
AQ1232="Warehouse HUAWEI","SPARE-ISSUE",
AQ1232="SPARE-HS","SPARE-ISSUE",
AQ1232="Power Telco","BSS",AQ1232="no impacts","no impacts"
),"")</f>
        <v>No root cause</v>
      </c>
      <c r="AP1232" s="48" t="str" cm="1">
        <f t="array" ref="AP1232">IFERROR(_xlfn.IFS(
AQ1232="MPR ISSUE","TX ISSUE",
AQ1232="BSS Hardware Issue","RAN ISSUE",
AQ1232="Sites strategiques, MLL, Pylone, etc.","ENVTECH",
AQ1232="AKTIVCO DEFAUT GE &amp; POWER Cabinet","POWER ISSUE",
AQ1232="AKTIVCO Coupure ENEO &amp; Baisse de tension","POWER ISSUE",
AQ1232="Coupure ENEO &amp; Baisse de tension","POWER ISSUE",
AQ1232="Defaut GE &amp; POWER Cabinet","POWER ISSUE",
AQ1232="Sharing","POWER ISSUE",
AQ1232="Sites strategiques &amp; DataCenter","POWER ISSUE",
AQ1232="Exclu","Exclu",
AQ1232="SAT","TX ISSUE",
AQ1232="SPARE-ISSUE","SPARE-ISSUE",
AQ1232="Fiber CAmtel","TX ISSUE",
AQ1232="Fiber AOF","TX ISSUE",
AQ1232="Projet OCM (HUAWEI)","TRAVAUX-HUAWEI",
AQ1232="Projet OCM (NOKIA)","TRAVAUX -NOKIA",
AQ1232="ACCESS-ISSUE","ACCESS-ISSUE",
AQ1232="Projet OCM (ZTE, NOKIA, autres projets)","TRAVAUX OCM",
AQ1232="No root CAuse","No root cause",
AQ1232="ODU HS","TX ISSUE",
AQ1232="IP &amp; VLAN","TX ISSUE",
AQ1232="Warehouse HUAWEI","SPARE-ISSUE",
AQ1232="SPARE-HS","SPARE-ISSUE",
AQ1232="Power Telco","RAN ISSUE",AQ1232="no impacts","no impacts"
),"")</f>
        <v>No root cause</v>
      </c>
      <c r="AQ1232" s="67" t="s">
        <v>5344</v>
      </c>
      <c r="AR1232" s="48" t="str" cm="1">
        <f t="array" ref="AR1232">IFERROR(_xlfn.IFS(
AQ1232="MPR ISSUE","ACTIVE",
AQ1232="BSS Hardware Issue","ACTIVE",
AQ1232="Sites strategiques, MLL, Pylone, etc.","PASSIVE",
AQ1232="AKTIVCO DEFAUT GE &amp; POWER Cabinet","PASSIVE",
AQ1232="AKTIVCO Coupure ENEO &amp; Baisse de tension","PASSIVE",
AQ1232="Coupure ENEO &amp; Baisse de tension","PASSIVE",
AQ1232="Defaut GE &amp; POWER Cabinet","PASSIVE",
AQ1232="Sharing","PASSIVE",
AQ1232="Sites strategiques &amp; DataCenter","PASSIVE",
AQ1232="Exclu","Exclu",
AQ1232="SAT","ACTIVE",
AQ1232="SPARE-ISSUE","SPARE-ISSUE",
AQ1232="Fiber CAmtel","ACTIVE",
AQ1232="Fiber AOF","ACTIVE",
AQ1232="Projet OCM (HUAWEI)","PLANNED WORKS",
AQ1232="Projet OCM (NOKIA)","PLANNED WORKS",
AQ1232="ACCESS-ISSUE","ACCESS-ISSUE",
AQ1232="Projet OCM (ZTE, NOKIA, autres projets)","PLANNED WORKS",
AQ1232="No root CAuse","No root cause",
AQ1232="ODU HS","ACTIVE",
AQ1232="IP &amp; VLAN","ACTIVE",
AQ1232="Warehouse HUAWEI","SPARE-ISSUE",
AQ1232="SPARE-HS","SPARE-ISSUE",
AQ1232="Power Telco","ACTIVE", AQ1232="no impacts","no impacts"
),"")</f>
        <v>No root cause</v>
      </c>
      <c r="AS1232" s="92" t="s">
        <v>5537</v>
      </c>
      <c r="AT1232" s="98" t="s">
        <v>2102</v>
      </c>
      <c r="AV1232" s="17" t="s">
        <v>5537</v>
      </c>
      <c r="AW1232" s="7" t="s">
        <v>5537</v>
      </c>
      <c r="AX1232" s="6" t="s">
        <v>5537</v>
      </c>
      <c r="AY1232" s="7"/>
      <c r="AZ1232" s="3" t="s">
        <v>5537</v>
      </c>
      <c r="BA1232" s="18" t="s">
        <v>5537</v>
      </c>
      <c r="BB1232" s="18" t="s">
        <v>5537</v>
      </c>
      <c r="BC1232" s="18" t="s">
        <v>5537</v>
      </c>
      <c r="BD1232" s="18" t="s">
        <v>5537</v>
      </c>
      <c r="BE1232" s="18" t="s">
        <v>5537</v>
      </c>
      <c r="BF1232" s="18" t="s">
        <v>5537</v>
      </c>
      <c r="BG1232" s="18" t="s">
        <v>5537</v>
      </c>
      <c r="BH1232" s="18" t="s">
        <v>5537</v>
      </c>
      <c r="BI1232" s="18" t="s">
        <v>5537</v>
      </c>
      <c r="BJ1232" s="18" t="s">
        <v>5537</v>
      </c>
      <c r="BK1232" s="18" t="s">
        <v>5537</v>
      </c>
      <c r="BL1232" s="9" t="s">
        <v>5537</v>
      </c>
      <c r="BM1232" s="14" t="s">
        <v>5537</v>
      </c>
      <c r="BN1232" s="14" t="s">
        <v>5537</v>
      </c>
      <c r="BO1232" s="14" t="str">
        <f>_xlfn.XLOOKUP(B1232,'[4]cell downs 18042026 17h'!$B:$B,'[4]cell downs 18042026 17h'!$B:$B,"")</f>
        <v/>
      </c>
      <c r="BP1232" s="14" t="str">
        <f>_xlfn.XLOOKUP(B1232,'[5]Cells Huawei 19042026 15h'!$B:$B,'[5]Cells Huawei 19042026 15h'!$B:$B,"")</f>
        <v/>
      </c>
      <c r="BQ1232" s="9" t="str">
        <f>_xlfn.XLOOKUP(B1232,'[6]cells down 19042026 9H40'!$B:$B,'[6]cells down 19042026 9H40'!$B:$B,"")</f>
        <v/>
      </c>
      <c r="BR1232" s="9" t="s">
        <v>5537</v>
      </c>
      <c r="BS1232" s="9" t="s">
        <v>12</v>
      </c>
      <c r="BT1232" s="108"/>
    </row>
    <row r="1233" spans="1:72" s="9" customFormat="1" x14ac:dyDescent="0.35">
      <c r="A1233" s="1" t="s">
        <v>1710</v>
      </c>
      <c r="B1233" s="8" t="s">
        <v>1711</v>
      </c>
      <c r="C1233" s="3" t="str">
        <f>_xlfn.XLOOKUP(B1233,'[1]daily break down'!$D:$D,'[1]daily break down'!$E:$E,"")</f>
        <v>Ngaoundere</v>
      </c>
      <c r="D1233" s="1" t="s">
        <v>11</v>
      </c>
      <c r="E1233" s="1" t="s">
        <v>12</v>
      </c>
      <c r="F1233" s="3" t="s">
        <v>90</v>
      </c>
      <c r="G1233" s="1" t="s">
        <v>91</v>
      </c>
      <c r="H1233" s="32" t="str">
        <f>_xlfn.XLOOKUP(B1233,[2]CALCULATION!$B:$B,[2]CALCULATION!$H:$H,"")</f>
        <v>Huawei</v>
      </c>
      <c r="I1233" s="28">
        <v>1.5003046231376609</v>
      </c>
      <c r="J1233" s="28">
        <v>0.86036417803117826</v>
      </c>
      <c r="K1233" s="28">
        <v>0</v>
      </c>
      <c r="L1233" s="28">
        <v>0</v>
      </c>
      <c r="M1233" s="28">
        <v>0</v>
      </c>
      <c r="N1233" s="28">
        <v>0</v>
      </c>
      <c r="O1233" s="28">
        <v>0</v>
      </c>
      <c r="P1233" s="28">
        <v>0</v>
      </c>
      <c r="Q1233" s="28">
        <v>0</v>
      </c>
      <c r="R1233" s="28">
        <v>0</v>
      </c>
      <c r="S1233" s="93">
        <v>0</v>
      </c>
      <c r="T1233" s="93">
        <f>_xlfn.XLOOKUP(B1233,'[3]Nur des jours'!$B:$B,'[3]Nur des jours'!$U:$U,"")</f>
        <v>0</v>
      </c>
      <c r="U1233" s="93">
        <v>0</v>
      </c>
      <c r="V1233" s="93">
        <v>2.1402093980875088E-3</v>
      </c>
      <c r="W1233" s="93">
        <v>0</v>
      </c>
      <c r="X1233" s="93">
        <v>0</v>
      </c>
      <c r="Y1233" s="93">
        <v>0</v>
      </c>
      <c r="Z1233" s="93">
        <v>0</v>
      </c>
      <c r="AA1233" s="93">
        <v>0</v>
      </c>
      <c r="AB1233" s="93">
        <v>1.7835078317395909E-4</v>
      </c>
      <c r="AC1233" s="93">
        <f>_xlfn.XLOOKUP(B1233,'[3]Nur des jours'!$B:$B,'[3]Nur des jours'!$N:$N,"")</f>
        <v>0</v>
      </c>
      <c r="AD1233" s="93">
        <v>0</v>
      </c>
      <c r="AE1233" s="93">
        <v>0</v>
      </c>
      <c r="AF1233" s="93">
        <v>0</v>
      </c>
      <c r="AG1233" s="93"/>
      <c r="AH1233" s="93">
        <v>0</v>
      </c>
      <c r="AI1233" s="93">
        <v>0</v>
      </c>
      <c r="AJ1233" s="93">
        <v>0</v>
      </c>
      <c r="AK1233" s="93">
        <v>0</v>
      </c>
      <c r="AL1233" s="93">
        <v>0</v>
      </c>
      <c r="AM1233" s="49" t="s">
        <v>5559</v>
      </c>
      <c r="AN1233" s="49"/>
      <c r="AO1233" s="48" t="str" cm="1">
        <f t="array" ref="AO1233">IFERROR(_xlfn.IFS(
AQ1233="MPR ISSUE","PDH",
AQ1233="BSS Hardware Issue","BSS",
AQ1233="Sites strategiques, MLL, Pylone, etc.","ENVTECH",
AQ1233="AKTIVCO DEFAUT GE &amp; POWER Cabinet","AKTIVCO",
AQ1233="AKTIVCO Coupure ENEO &amp; Baisse de tension","AKTIVCO GRID ONLY",
AQ1233="Coupure ENEO &amp; Baisse de tension","IHS GRID ONLY",
AQ1233="Defaut GE &amp; POWER Cabinet","IHS",
AQ1233="Sharing","Partners",
AQ1233="Sites strategiques &amp; DataCenter","SST &amp; DC",
AQ1233="Exclu","Exclu",
AQ1233="SAT","SAT",
AQ1233="SPARE-ISSUE","SPARE-ISSUE",
AQ1233="Fiber CAmtel","TRANS_FO_CAMTEL",
AQ1233="Fiber AOF","Fiber AOF",
AQ1233="Projet OCM (HUAWEI)","TRAVAUX-HUAWEI",
AQ1233="Projet OCM (NOKIA)","TRAVAUX-NOKIA",
AQ1233="ACCESS-ISSUE","ACCESS-ISSUE",
AQ1233="Projet OCM (ZTE, NOKIA, autres projets)","TRAVAUX OCM",
AQ1233="No root CAuse","No root cause",
AQ1233="ODU HS","PDH",
AQ1233="IP &amp; VLAN","PDH",
AQ1233="Warehouse HUAWEI","SPARE-ISSUE",
AQ1233="SPARE-HS","SPARE-ISSUE",
AQ1233="Power Telco","BSS",AQ1233="no impacts","no impacts"
),"")</f>
        <v>No root cause</v>
      </c>
      <c r="AP1233" s="48" t="str" cm="1">
        <f t="array" ref="AP1233">IFERROR(_xlfn.IFS(
AQ1233="MPR ISSUE","TX ISSUE",
AQ1233="BSS Hardware Issue","RAN ISSUE",
AQ1233="Sites strategiques, MLL, Pylone, etc.","ENVTECH",
AQ1233="AKTIVCO DEFAUT GE &amp; POWER Cabinet","POWER ISSUE",
AQ1233="AKTIVCO Coupure ENEO &amp; Baisse de tension","POWER ISSUE",
AQ1233="Coupure ENEO &amp; Baisse de tension","POWER ISSUE",
AQ1233="Defaut GE &amp; POWER Cabinet","POWER ISSUE",
AQ1233="Sharing","POWER ISSUE",
AQ1233="Sites strategiques &amp; DataCenter","POWER ISSUE",
AQ1233="Exclu","Exclu",
AQ1233="SAT","TX ISSUE",
AQ1233="SPARE-ISSUE","SPARE-ISSUE",
AQ1233="Fiber CAmtel","TX ISSUE",
AQ1233="Fiber AOF","TX ISSUE",
AQ1233="Projet OCM (HUAWEI)","TRAVAUX-HUAWEI",
AQ1233="Projet OCM (NOKIA)","TRAVAUX -NOKIA",
AQ1233="ACCESS-ISSUE","ACCESS-ISSUE",
AQ1233="Projet OCM (ZTE, NOKIA, autres projets)","TRAVAUX OCM",
AQ1233="No root CAuse","No root cause",
AQ1233="ODU HS","TX ISSUE",
AQ1233="IP &amp; VLAN","TX ISSUE",
AQ1233="Warehouse HUAWEI","SPARE-ISSUE",
AQ1233="SPARE-HS","SPARE-ISSUE",
AQ1233="Power Telco","RAN ISSUE",AQ1233="no impacts","no impacts"
),"")</f>
        <v>No root cause</v>
      </c>
      <c r="AQ1233" s="126" t="s">
        <v>5344</v>
      </c>
      <c r="AR1233" s="48" t="str" cm="1">
        <f t="array" ref="AR1233">IFERROR(_xlfn.IFS(
AQ1233="MPR ISSUE","ACTIVE",
AQ1233="BSS Hardware Issue","ACTIVE",
AQ1233="Sites strategiques, MLL, Pylone, etc.","PASSIVE",
AQ1233="AKTIVCO DEFAUT GE &amp; POWER Cabinet","PASSIVE",
AQ1233="AKTIVCO Coupure ENEO &amp; Baisse de tension","PASSIVE",
AQ1233="Coupure ENEO &amp; Baisse de tension","PASSIVE",
AQ1233="Defaut GE &amp; POWER Cabinet","PASSIVE",
AQ1233="Sharing","PASSIVE",
AQ1233="Sites strategiques &amp; DataCenter","PASSIVE",
AQ1233="Exclu","Exclu",
AQ1233="SAT","ACTIVE",
AQ1233="SPARE-ISSUE","SPARE-ISSUE",
AQ1233="Fiber CAmtel","ACTIVE",
AQ1233="Fiber AOF","ACTIVE",
AQ1233="Projet OCM (HUAWEI)","PLANNED WORKS",
AQ1233="Projet OCM (NOKIA)","PLANNED WORKS",
AQ1233="ACCESS-ISSUE","ACCESS-ISSUE",
AQ1233="Projet OCM (ZTE, NOKIA, autres projets)","PLANNED WORKS",
AQ1233="No root CAuse","No root cause",
AQ1233="ODU HS","ACTIVE",
AQ1233="IP &amp; VLAN","ACTIVE",
AQ1233="Warehouse HUAWEI","SPARE-ISSUE",
AQ1233="SPARE-HS","SPARE-ISSUE",
AQ1233="Power Telco","ACTIVE", AQ1233="no impacts","no impacts"
),"")</f>
        <v>No root cause</v>
      </c>
      <c r="AS1233" s="92" t="s">
        <v>5537</v>
      </c>
      <c r="AT1233" s="98" t="s">
        <v>1711</v>
      </c>
      <c r="AV1233" s="17" t="s">
        <v>5537</v>
      </c>
      <c r="AW1233" s="7" t="s">
        <v>5537</v>
      </c>
      <c r="AX1233" s="6" t="s">
        <v>5537</v>
      </c>
      <c r="AY1233" s="7"/>
      <c r="AZ1233" s="3" t="s">
        <v>5537</v>
      </c>
      <c r="BA1233" s="18" t="s">
        <v>5537</v>
      </c>
      <c r="BB1233" s="18" t="s">
        <v>5537</v>
      </c>
      <c r="BC1233" s="18" t="s">
        <v>5537</v>
      </c>
      <c r="BD1233" s="18" t="s">
        <v>5537</v>
      </c>
      <c r="BE1233" s="18" t="s">
        <v>5537</v>
      </c>
      <c r="BF1233" s="18" t="s">
        <v>5537</v>
      </c>
      <c r="BG1233" s="18" t="s">
        <v>5537</v>
      </c>
      <c r="BH1233" s="18" t="s">
        <v>5537</v>
      </c>
      <c r="BI1233" s="18" t="s">
        <v>5537</v>
      </c>
      <c r="BJ1233" s="18" t="s">
        <v>5537</v>
      </c>
      <c r="BK1233" s="18" t="s">
        <v>5537</v>
      </c>
      <c r="BL1233" s="9" t="s">
        <v>5537</v>
      </c>
      <c r="BM1233" s="14" t="s">
        <v>5537</v>
      </c>
      <c r="BN1233" s="14" t="s">
        <v>5537</v>
      </c>
      <c r="BO1233" s="14" t="str">
        <f>_xlfn.XLOOKUP(B1233,'[4]cell downs 18042026 17h'!$B:$B,'[4]cell downs 18042026 17h'!$B:$B,"")</f>
        <v/>
      </c>
      <c r="BP1233" s="14" t="str">
        <f>_xlfn.XLOOKUP(B1233,'[5]Cells Huawei 19042026 15h'!$B:$B,'[5]Cells Huawei 19042026 15h'!$B:$B,"")</f>
        <v/>
      </c>
      <c r="BQ1233" s="9" t="str">
        <f>_xlfn.XLOOKUP(B1233,'[6]cells down 19042026 9H40'!$B:$B,'[6]cells down 19042026 9H40'!$B:$B,"")</f>
        <v/>
      </c>
      <c r="BR1233" s="9" t="s">
        <v>1711</v>
      </c>
      <c r="BS1233" s="9" t="s">
        <v>5537</v>
      </c>
      <c r="BT1233" s="108"/>
    </row>
    <row r="1234" spans="1:72" s="9" customFormat="1" x14ac:dyDescent="0.35">
      <c r="A1234" s="1" t="s">
        <v>1654</v>
      </c>
      <c r="B1234" s="8" t="s">
        <v>1655</v>
      </c>
      <c r="C1234" s="3" t="str">
        <f>_xlfn.XLOOKUP(B1234,'[1]daily break down'!$D:$D,'[1]daily break down'!$E:$E,"")</f>
        <v>OUEST</v>
      </c>
      <c r="D1234" s="1" t="s">
        <v>11</v>
      </c>
      <c r="E1234" s="1" t="s">
        <v>12</v>
      </c>
      <c r="F1234" s="3" t="s">
        <v>102</v>
      </c>
      <c r="G1234" s="1" t="s">
        <v>856</v>
      </c>
      <c r="H1234" s="32" t="str">
        <f>_xlfn.XLOOKUP(B1234,[2]CALCULATION!$B:$B,[2]CALCULATION!$H:$H,"")</f>
        <v>Huawei</v>
      </c>
      <c r="I1234" s="28">
        <v>0.45531171436480011</v>
      </c>
      <c r="J1234" s="28">
        <v>3.0587159314333982E-2</v>
      </c>
      <c r="K1234" s="28">
        <v>0</v>
      </c>
      <c r="L1234" s="28">
        <v>0</v>
      </c>
      <c r="M1234" s="28">
        <v>0</v>
      </c>
      <c r="N1234" s="28">
        <v>0</v>
      </c>
      <c r="O1234" s="28">
        <v>0</v>
      </c>
      <c r="P1234" s="28">
        <v>0</v>
      </c>
      <c r="Q1234" s="28">
        <v>0</v>
      </c>
      <c r="R1234" s="28">
        <v>0</v>
      </c>
      <c r="S1234" s="93">
        <v>0</v>
      </c>
      <c r="T1234" s="93">
        <f>_xlfn.XLOOKUP(B1234,'[3]Nur des jours'!$B:$B,'[3]Nur des jours'!$U:$U,"")</f>
        <v>0</v>
      </c>
      <c r="U1234" s="93">
        <v>0</v>
      </c>
      <c r="V1234" s="93">
        <v>0</v>
      </c>
      <c r="W1234" s="93">
        <v>0</v>
      </c>
      <c r="X1234" s="93">
        <v>0</v>
      </c>
      <c r="Y1234" s="93">
        <v>0</v>
      </c>
      <c r="Z1234" s="93">
        <v>0</v>
      </c>
      <c r="AA1234" s="93">
        <v>0</v>
      </c>
      <c r="AB1234" s="93">
        <v>8.9175391586979543E-5</v>
      </c>
      <c r="AC1234" s="93">
        <f>_xlfn.XLOOKUP(B1234,'[3]Nur des jours'!$B:$B,'[3]Nur des jours'!$N:$N,"")</f>
        <v>0</v>
      </c>
      <c r="AD1234" s="93">
        <v>0</v>
      </c>
      <c r="AE1234" s="93">
        <v>0</v>
      </c>
      <c r="AF1234" s="93">
        <v>0</v>
      </c>
      <c r="AG1234" s="93"/>
      <c r="AH1234" s="93">
        <v>0</v>
      </c>
      <c r="AI1234" s="93">
        <v>0</v>
      </c>
      <c r="AJ1234" s="93">
        <v>0</v>
      </c>
      <c r="AK1234" s="93">
        <v>0</v>
      </c>
      <c r="AL1234" s="93">
        <v>0</v>
      </c>
      <c r="AM1234" s="49" t="s">
        <v>5559</v>
      </c>
      <c r="AN1234" s="49"/>
      <c r="AO1234" s="48" t="str" cm="1">
        <f t="array" ref="AO1234">IFERROR(_xlfn.IFS(
AQ1234="MPR ISSUE","PDH",
AQ1234="BSS Hardware Issue","BSS",
AQ1234="Sites strategiques, MLL, Pylone, etc.","ENVTECH",
AQ1234="AKTIVCO DEFAUT GE &amp; POWER Cabinet","AKTIVCO",
AQ1234="AKTIVCO Coupure ENEO &amp; Baisse de tension","AKTIVCO GRID ONLY",
AQ1234="Coupure ENEO &amp; Baisse de tension","IHS GRID ONLY",
AQ1234="Defaut GE &amp; POWER Cabinet","IHS",
AQ1234="Sharing","Partners",
AQ1234="Sites strategiques &amp; DataCenter","SST &amp; DC",
AQ1234="Exclu","Exclu",
AQ1234="SAT","SAT",
AQ1234="SPARE-ISSUE","SPARE-ISSUE",
AQ1234="Fiber CAmtel","TRANS_FO_CAMTEL",
AQ1234="Fiber AOF","Fiber AOF",
AQ1234="Projet OCM (HUAWEI)","TRAVAUX-HUAWEI",
AQ1234="Projet OCM (NOKIA)","TRAVAUX-NOKIA",
AQ1234="ACCESS-ISSUE","ACCESS-ISSUE",
AQ1234="Projet OCM (ZTE, NOKIA, autres projets)","TRAVAUX OCM",
AQ1234="No root CAuse","No root cause",
AQ1234="ODU HS","PDH",
AQ1234="IP &amp; VLAN","PDH",
AQ1234="Warehouse HUAWEI","SPARE-ISSUE",
AQ1234="SPARE-HS","SPARE-ISSUE",
AQ1234="Power Telco","BSS",AQ1234="no impacts","no impacts"
),"")</f>
        <v>No root cause</v>
      </c>
      <c r="AP1234" s="48" t="str" cm="1">
        <f t="array" ref="AP1234">IFERROR(_xlfn.IFS(
AQ1234="MPR ISSUE","TX ISSUE",
AQ1234="BSS Hardware Issue","RAN ISSUE",
AQ1234="Sites strategiques, MLL, Pylone, etc.","ENVTECH",
AQ1234="AKTIVCO DEFAUT GE &amp; POWER Cabinet","POWER ISSUE",
AQ1234="AKTIVCO Coupure ENEO &amp; Baisse de tension","POWER ISSUE",
AQ1234="Coupure ENEO &amp; Baisse de tension","POWER ISSUE",
AQ1234="Defaut GE &amp; POWER Cabinet","POWER ISSUE",
AQ1234="Sharing","POWER ISSUE",
AQ1234="Sites strategiques &amp; DataCenter","POWER ISSUE",
AQ1234="Exclu","Exclu",
AQ1234="SAT","TX ISSUE",
AQ1234="SPARE-ISSUE","SPARE-ISSUE",
AQ1234="Fiber CAmtel","TX ISSUE",
AQ1234="Fiber AOF","TX ISSUE",
AQ1234="Projet OCM (HUAWEI)","TRAVAUX-HUAWEI",
AQ1234="Projet OCM (NOKIA)","TRAVAUX -NOKIA",
AQ1234="ACCESS-ISSUE","ACCESS-ISSUE",
AQ1234="Projet OCM (ZTE, NOKIA, autres projets)","TRAVAUX OCM",
AQ1234="No root CAuse","No root cause",
AQ1234="ODU HS","TX ISSUE",
AQ1234="IP &amp; VLAN","TX ISSUE",
AQ1234="Warehouse HUAWEI","SPARE-ISSUE",
AQ1234="SPARE-HS","SPARE-ISSUE",
AQ1234="Power Telco","RAN ISSUE",AQ1234="no impacts","no impacts"
),"")</f>
        <v>No root cause</v>
      </c>
      <c r="AQ1234" s="126" t="s">
        <v>5344</v>
      </c>
      <c r="AR1234" s="48" t="str" cm="1">
        <f t="array" ref="AR1234">IFERROR(_xlfn.IFS(
AQ1234="MPR ISSUE","ACTIVE",
AQ1234="BSS Hardware Issue","ACTIVE",
AQ1234="Sites strategiques, MLL, Pylone, etc.","PASSIVE",
AQ1234="AKTIVCO DEFAUT GE &amp; POWER Cabinet","PASSIVE",
AQ1234="AKTIVCO Coupure ENEO &amp; Baisse de tension","PASSIVE",
AQ1234="Coupure ENEO &amp; Baisse de tension","PASSIVE",
AQ1234="Defaut GE &amp; POWER Cabinet","PASSIVE",
AQ1234="Sharing","PASSIVE",
AQ1234="Sites strategiques &amp; DataCenter","PASSIVE",
AQ1234="Exclu","Exclu",
AQ1234="SAT","ACTIVE",
AQ1234="SPARE-ISSUE","SPARE-ISSUE",
AQ1234="Fiber CAmtel","ACTIVE",
AQ1234="Fiber AOF","ACTIVE",
AQ1234="Projet OCM (HUAWEI)","PLANNED WORKS",
AQ1234="Projet OCM (NOKIA)","PLANNED WORKS",
AQ1234="ACCESS-ISSUE","ACCESS-ISSUE",
AQ1234="Projet OCM (ZTE, NOKIA, autres projets)","PLANNED WORKS",
AQ1234="No root CAuse","No root cause",
AQ1234="ODU HS","ACTIVE",
AQ1234="IP &amp; VLAN","ACTIVE",
AQ1234="Warehouse HUAWEI","SPARE-ISSUE",
AQ1234="SPARE-HS","SPARE-ISSUE",
AQ1234="Power Telco","ACTIVE", AQ1234="no impacts","no impacts"
),"")</f>
        <v>No root cause</v>
      </c>
      <c r="AS1234" s="92" t="s">
        <v>5537</v>
      </c>
      <c r="AT1234" s="98" t="s">
        <v>1655</v>
      </c>
      <c r="AV1234" s="17" t="s">
        <v>5537</v>
      </c>
      <c r="AW1234" s="7" t="s">
        <v>5537</v>
      </c>
      <c r="AX1234" s="6" t="s">
        <v>5537</v>
      </c>
      <c r="AY1234" s="7"/>
      <c r="AZ1234" s="3" t="s">
        <v>5537</v>
      </c>
      <c r="BA1234" s="18" t="s">
        <v>5537</v>
      </c>
      <c r="BB1234" s="18" t="s">
        <v>5537</v>
      </c>
      <c r="BC1234" s="18" t="s">
        <v>5537</v>
      </c>
      <c r="BD1234" s="18" t="s">
        <v>5537</v>
      </c>
      <c r="BE1234" s="18" t="s">
        <v>5537</v>
      </c>
      <c r="BF1234" s="18" t="s">
        <v>5537</v>
      </c>
      <c r="BG1234" s="18" t="s">
        <v>5537</v>
      </c>
      <c r="BH1234" s="18" t="s">
        <v>5537</v>
      </c>
      <c r="BI1234" s="18" t="s">
        <v>5537</v>
      </c>
      <c r="BJ1234" s="18" t="s">
        <v>5537</v>
      </c>
      <c r="BK1234" s="18" t="s">
        <v>5537</v>
      </c>
      <c r="BL1234" s="9" t="s">
        <v>5537</v>
      </c>
      <c r="BM1234" s="14" t="s">
        <v>5537</v>
      </c>
      <c r="BN1234" s="14" t="s">
        <v>5537</v>
      </c>
      <c r="BO1234" s="14" t="str">
        <f>_xlfn.XLOOKUP(B1234,'[4]cell downs 18042026 17h'!$B:$B,'[4]cell downs 18042026 17h'!$B:$B,"")</f>
        <v/>
      </c>
      <c r="BP1234" s="14" t="str">
        <f>_xlfn.XLOOKUP(B1234,'[5]Cells Huawei 19042026 15h'!$B:$B,'[5]Cells Huawei 19042026 15h'!$B:$B,"")</f>
        <v/>
      </c>
      <c r="BQ1234" s="9" t="str">
        <f>_xlfn.XLOOKUP(B1234,'[6]cells down 19042026 9H40'!$B:$B,'[6]cells down 19042026 9H40'!$B:$B,"")</f>
        <v/>
      </c>
      <c r="BR1234" s="9" t="s">
        <v>1655</v>
      </c>
      <c r="BS1234" s="9" t="s">
        <v>12</v>
      </c>
      <c r="BT1234" s="108"/>
    </row>
    <row r="1235" spans="1:72" s="9" customFormat="1" x14ac:dyDescent="0.35">
      <c r="A1235" s="1" t="s">
        <v>1561</v>
      </c>
      <c r="B1235" s="8" t="s">
        <v>1562</v>
      </c>
      <c r="C1235" s="3" t="str">
        <f>_xlfn.XLOOKUP(B1235,'[1]daily break down'!$D:$D,'[1]daily break down'!$E:$E,"")</f>
        <v>LITTORAL</v>
      </c>
      <c r="D1235" s="1" t="s">
        <v>11</v>
      </c>
      <c r="E1235" s="1" t="s">
        <v>12</v>
      </c>
      <c r="F1235" s="3" t="s">
        <v>31</v>
      </c>
      <c r="G1235" s="1" t="s">
        <v>484</v>
      </c>
      <c r="H1235" s="34" t="str">
        <f>_xlfn.XLOOKUP(B1235,[2]CALCULATION!$B:$B,[2]CALCULATION!$H:$H,"")</f>
        <v>ZTE</v>
      </c>
      <c r="I1235" s="28">
        <v>0</v>
      </c>
      <c r="J1235" s="28">
        <v>0</v>
      </c>
      <c r="K1235" s="28">
        <v>5.7896860465928885E-17</v>
      </c>
      <c r="L1235" s="28">
        <v>0</v>
      </c>
      <c r="M1235" s="28">
        <v>0</v>
      </c>
      <c r="N1235" s="28">
        <v>1.8243501610864274</v>
      </c>
      <c r="O1235" s="28">
        <v>0</v>
      </c>
      <c r="P1235" s="28">
        <v>0</v>
      </c>
      <c r="Q1235" s="28">
        <v>0</v>
      </c>
      <c r="R1235" s="28">
        <v>0</v>
      </c>
      <c r="S1235" s="93">
        <v>0</v>
      </c>
      <c r="T1235" s="93">
        <f>_xlfn.XLOOKUP(B1235,'[3]Nur des jours'!$B:$B,'[3]Nur des jours'!$U:$U,"")</f>
        <v>0</v>
      </c>
      <c r="U1235" s="93">
        <v>0</v>
      </c>
      <c r="V1235" s="93">
        <v>0</v>
      </c>
      <c r="W1235" s="93">
        <v>0</v>
      </c>
      <c r="X1235" s="93">
        <v>0</v>
      </c>
      <c r="Y1235" s="93">
        <v>0</v>
      </c>
      <c r="Z1235" s="93">
        <v>0</v>
      </c>
      <c r="AA1235" s="93">
        <v>0</v>
      </c>
      <c r="AB1235" s="93">
        <v>1.1579372093185777E-16</v>
      </c>
      <c r="AC1235" s="93">
        <f>_xlfn.XLOOKUP(B1235,'[3]Nur des jours'!$B:$B,'[3]Nur des jours'!$N:$N,"")</f>
        <v>0</v>
      </c>
      <c r="AD1235" s="93">
        <v>0</v>
      </c>
      <c r="AE1235" s="93">
        <v>0</v>
      </c>
      <c r="AF1235" s="93">
        <v>0</v>
      </c>
      <c r="AG1235" s="93"/>
      <c r="AH1235" s="93">
        <v>0</v>
      </c>
      <c r="AI1235" s="93">
        <v>0</v>
      </c>
      <c r="AJ1235" s="93">
        <v>0</v>
      </c>
      <c r="AK1235" s="93">
        <v>0</v>
      </c>
      <c r="AL1235" s="93">
        <v>0</v>
      </c>
      <c r="AM1235" s="49" t="s">
        <v>5559</v>
      </c>
      <c r="AN1235" s="49"/>
      <c r="AO1235" s="48" t="str" cm="1">
        <f t="array" ref="AO1235">IFERROR(_xlfn.IFS(
AQ1235="MPR ISSUE","PDH",
AQ1235="BSS Hardware Issue","BSS",
AQ1235="Sites strategiques, MLL, Pylone, etc.","ENVTECH",
AQ1235="AKTIVCO DEFAUT GE &amp; POWER Cabinet","AKTIVCO",
AQ1235="AKTIVCO Coupure ENEO &amp; Baisse de tension","AKTIVCO GRID ONLY",
AQ1235="Coupure ENEO &amp; Baisse de tension","IHS GRID ONLY",
AQ1235="Defaut GE &amp; POWER Cabinet","IHS",
AQ1235="Sharing","Partners",
AQ1235="Sites strategiques &amp; DataCenter","SST &amp; DC",
AQ1235="Exclu","Exclu",
AQ1235="SAT","SAT",
AQ1235="SPARE-ISSUE","SPARE-ISSUE",
AQ1235="Fiber CAmtel","TRANS_FO_CAMTEL",
AQ1235="Fiber AOF","Fiber AOF",
AQ1235="Projet OCM (HUAWEI)","TRAVAUX-HUAWEI",
AQ1235="Projet OCM (NOKIA)","TRAVAUX-NOKIA",
AQ1235="ACCESS-ISSUE","ACCESS-ISSUE",
AQ1235="Projet OCM (ZTE, NOKIA, autres projets)","TRAVAUX OCM",
AQ1235="No root CAuse","No root cause",
AQ1235="ODU HS","PDH",
AQ1235="IP &amp; VLAN","PDH",
AQ1235="Warehouse HUAWEI","SPARE-ISSUE",
AQ1235="SPARE-HS","SPARE-ISSUE",
AQ1235="Power Telco","BSS",AQ1235="no impacts","no impacts"
),"")</f>
        <v>No root cause</v>
      </c>
      <c r="AP1235" s="48" t="str" cm="1">
        <f t="array" ref="AP1235">IFERROR(_xlfn.IFS(
AQ1235="MPR ISSUE","TX ISSUE",
AQ1235="BSS Hardware Issue","RAN ISSUE",
AQ1235="Sites strategiques, MLL, Pylone, etc.","ENVTECH",
AQ1235="AKTIVCO DEFAUT GE &amp; POWER Cabinet","POWER ISSUE",
AQ1235="AKTIVCO Coupure ENEO &amp; Baisse de tension","POWER ISSUE",
AQ1235="Coupure ENEO &amp; Baisse de tension","POWER ISSUE",
AQ1235="Defaut GE &amp; POWER Cabinet","POWER ISSUE",
AQ1235="Sharing","POWER ISSUE",
AQ1235="Sites strategiques &amp; DataCenter","POWER ISSUE",
AQ1235="Exclu","Exclu",
AQ1235="SAT","TX ISSUE",
AQ1235="SPARE-ISSUE","SPARE-ISSUE",
AQ1235="Fiber CAmtel","TX ISSUE",
AQ1235="Fiber AOF","TX ISSUE",
AQ1235="Projet OCM (HUAWEI)","TRAVAUX-HUAWEI",
AQ1235="Projet OCM (NOKIA)","TRAVAUX -NOKIA",
AQ1235="ACCESS-ISSUE","ACCESS-ISSUE",
AQ1235="Projet OCM (ZTE, NOKIA, autres projets)","TRAVAUX OCM",
AQ1235="No root CAuse","No root cause",
AQ1235="ODU HS","TX ISSUE",
AQ1235="IP &amp; VLAN","TX ISSUE",
AQ1235="Warehouse HUAWEI","SPARE-ISSUE",
AQ1235="SPARE-HS","SPARE-ISSUE",
AQ1235="Power Telco","RAN ISSUE",AQ1235="no impacts","no impacts"
),"")</f>
        <v>No root cause</v>
      </c>
      <c r="AQ1235" s="126" t="s">
        <v>5344</v>
      </c>
      <c r="AR1235" s="48" t="str" cm="1">
        <f t="array" ref="AR1235">IFERROR(_xlfn.IFS(
AQ1235="MPR ISSUE","ACTIVE",
AQ1235="BSS Hardware Issue","ACTIVE",
AQ1235="Sites strategiques, MLL, Pylone, etc.","PASSIVE",
AQ1235="AKTIVCO DEFAUT GE &amp; POWER Cabinet","PASSIVE",
AQ1235="AKTIVCO Coupure ENEO &amp; Baisse de tension","PASSIVE",
AQ1235="Coupure ENEO &amp; Baisse de tension","PASSIVE",
AQ1235="Defaut GE &amp; POWER Cabinet","PASSIVE",
AQ1235="Sharing","PASSIVE",
AQ1235="Sites strategiques &amp; DataCenter","PASSIVE",
AQ1235="Exclu","Exclu",
AQ1235="SAT","ACTIVE",
AQ1235="SPARE-ISSUE","SPARE-ISSUE",
AQ1235="Fiber CAmtel","ACTIVE",
AQ1235="Fiber AOF","ACTIVE",
AQ1235="Projet OCM (HUAWEI)","PLANNED WORKS",
AQ1235="Projet OCM (NOKIA)","PLANNED WORKS",
AQ1235="ACCESS-ISSUE","ACCESS-ISSUE",
AQ1235="Projet OCM (ZTE, NOKIA, autres projets)","PLANNED WORKS",
AQ1235="No root CAuse","No root cause",
AQ1235="ODU HS","ACTIVE",
AQ1235="IP &amp; VLAN","ACTIVE",
AQ1235="Warehouse HUAWEI","SPARE-ISSUE",
AQ1235="SPARE-HS","SPARE-ISSUE",
AQ1235="Power Telco","ACTIVE", AQ1235="no impacts","no impacts"
),"")</f>
        <v>No root cause</v>
      </c>
      <c r="AS1235" s="92" t="s">
        <v>5537</v>
      </c>
      <c r="AT1235" s="98" t="s">
        <v>1562</v>
      </c>
      <c r="AV1235" s="17" t="s">
        <v>5537</v>
      </c>
      <c r="AW1235" s="7" t="s">
        <v>5537</v>
      </c>
      <c r="AX1235" s="6" t="s">
        <v>5537</v>
      </c>
      <c r="AY1235" s="7"/>
      <c r="AZ1235" s="3" t="s">
        <v>5537</v>
      </c>
      <c r="BA1235" s="18" t="s">
        <v>5537</v>
      </c>
      <c r="BB1235" s="18" t="s">
        <v>5537</v>
      </c>
      <c r="BC1235" s="18" t="s">
        <v>5537</v>
      </c>
      <c r="BD1235" s="18" t="s">
        <v>5537</v>
      </c>
      <c r="BE1235" s="18" t="s">
        <v>5537</v>
      </c>
      <c r="BF1235" s="18" t="s">
        <v>5537</v>
      </c>
      <c r="BG1235" s="18" t="s">
        <v>5537</v>
      </c>
      <c r="BH1235" s="18" t="s">
        <v>5537</v>
      </c>
      <c r="BI1235" s="18" t="s">
        <v>5537</v>
      </c>
      <c r="BJ1235" s="18" t="s">
        <v>5537</v>
      </c>
      <c r="BK1235" s="18" t="s">
        <v>5537</v>
      </c>
      <c r="BL1235" s="9" t="s">
        <v>5537</v>
      </c>
      <c r="BM1235" s="14" t="s">
        <v>5537</v>
      </c>
      <c r="BN1235" s="14" t="s">
        <v>5537</v>
      </c>
      <c r="BO1235" s="14" t="str">
        <f>_xlfn.XLOOKUP(B1235,'[4]cell downs 18042026 17h'!$B:$B,'[4]cell downs 18042026 17h'!$B:$B,"")</f>
        <v/>
      </c>
      <c r="BP1235" s="14" t="str">
        <f>_xlfn.XLOOKUP(B1235,'[5]Cells Huawei 19042026 15h'!$B:$B,'[5]Cells Huawei 19042026 15h'!$B:$B,"")</f>
        <v/>
      </c>
      <c r="BQ1235" s="9" t="str">
        <f>_xlfn.XLOOKUP(B1235,'[6]cells down 19042026 9H40'!$B:$B,'[6]cells down 19042026 9H40'!$B:$B,"")</f>
        <v/>
      </c>
      <c r="BR1235" s="9" t="s">
        <v>1562</v>
      </c>
      <c r="BS1235" s="9" t="s">
        <v>318</v>
      </c>
      <c r="BT1235" s="108"/>
    </row>
    <row r="1236" spans="1:72" s="9" customFormat="1" ht="29.5" customHeight="1" x14ac:dyDescent="0.35">
      <c r="A1236" s="1" t="s">
        <v>2711</v>
      </c>
      <c r="B1236" s="8" t="s">
        <v>2712</v>
      </c>
      <c r="C1236" s="3" t="str">
        <f>_xlfn.XLOOKUP(B1236,'[1]daily break down'!$D:$D,'[1]daily break down'!$E:$E,"")</f>
        <v>LITTORAL</v>
      </c>
      <c r="D1236" s="1" t="s">
        <v>21</v>
      </c>
      <c r="E1236" s="1" t="s">
        <v>563</v>
      </c>
      <c r="F1236" s="3" t="s">
        <v>69</v>
      </c>
      <c r="G1236" s="1" t="s">
        <v>502</v>
      </c>
      <c r="H1236" s="34" t="str">
        <f>_xlfn.XLOOKUP(B1236,[2]CALCULATION!$B:$B,[2]CALCULATION!$H:$H,"")</f>
        <v>ZTE</v>
      </c>
      <c r="I1236" s="28">
        <v>0</v>
      </c>
      <c r="J1236" s="28">
        <v>0</v>
      </c>
      <c r="K1236" s="28">
        <v>0</v>
      </c>
      <c r="L1236" s="28">
        <v>0</v>
      </c>
      <c r="M1236" s="28">
        <v>0</v>
      </c>
      <c r="N1236" s="28">
        <v>0</v>
      </c>
      <c r="O1236" s="28">
        <v>0</v>
      </c>
      <c r="P1236" s="28">
        <v>0</v>
      </c>
      <c r="Q1236" s="28">
        <v>3.2386897067342399</v>
      </c>
      <c r="R1236" s="28">
        <v>0</v>
      </c>
      <c r="S1236" s="93">
        <v>0</v>
      </c>
      <c r="T1236" s="93">
        <f>_xlfn.XLOOKUP(B1236,'[3]Nur des jours'!$B:$B,'[3]Nur des jours'!$U:$U,"")</f>
        <v>8.4181569658114408E-3</v>
      </c>
      <c r="U1236" s="93">
        <v>0</v>
      </c>
      <c r="V1236" s="93">
        <v>0</v>
      </c>
      <c r="W1236" s="93">
        <v>8.4181569658114408E-3</v>
      </c>
      <c r="X1236" s="93">
        <v>3.4362131990993983</v>
      </c>
      <c r="Y1236" s="93">
        <v>0</v>
      </c>
      <c r="Z1236" s="93">
        <v>14.279958651154427</v>
      </c>
      <c r="AA1236" s="93">
        <v>25.71129859345438</v>
      </c>
      <c r="AB1236" s="93">
        <v>0</v>
      </c>
      <c r="AC1236" s="93">
        <f>_xlfn.XLOOKUP(B1236,'[3]Nur des jours'!$B:$B,'[3]Nur des jours'!$N:$N,"")</f>
        <v>0</v>
      </c>
      <c r="AD1236" s="93">
        <v>0</v>
      </c>
      <c r="AE1236" s="93">
        <v>0</v>
      </c>
      <c r="AF1236" s="93">
        <v>0</v>
      </c>
      <c r="AG1236" s="93"/>
      <c r="AH1236" s="93">
        <v>0</v>
      </c>
      <c r="AI1236" s="93">
        <v>0</v>
      </c>
      <c r="AJ1236" s="93">
        <v>0</v>
      </c>
      <c r="AK1236" s="93">
        <v>0</v>
      </c>
      <c r="AL1236" s="93">
        <v>0</v>
      </c>
      <c r="AM1236" s="49" t="s">
        <v>5559</v>
      </c>
      <c r="AN1236" s="49"/>
      <c r="AO1236" s="48" t="str" cm="1">
        <f t="array" ref="AO1236">IFERROR(_xlfn.IFS(
AQ1236="MPR ISSUE","PDH",
AQ1236="BSS Hardware Issue","BSS",
AQ1236="Sites strategiques, MLL, Pylone, etc.","ENVTECH",
AQ1236="AKTIVCO DEFAUT GE &amp; POWER Cabinet","AKTIVCO",
AQ1236="AKTIVCO Coupure ENEO &amp; Baisse de tension","AKTIVCO GRID ONLY",
AQ1236="Coupure ENEO &amp; Baisse de tension","IHS GRID ONLY",
AQ1236="Defaut GE &amp; POWER Cabinet","IHS",
AQ1236="Sharing","Partners",
AQ1236="Sites strategiques &amp; DataCenter","SST &amp; DC",
AQ1236="Exclu","Exclu",
AQ1236="SAT","SAT",
AQ1236="SPARE-ISSUE","SPARE-ISSUE",
AQ1236="Fiber CAmtel","TRANS_FO_CAMTEL",
AQ1236="Fiber AOF","Fiber AOF",
AQ1236="Projet OCM (HUAWEI)","TRAVAUX-HUAWEI",
AQ1236="Projet OCM (NOKIA)","TRAVAUX-NOKIA",
AQ1236="ACCESS-ISSUE","ACCESS-ISSUE",
AQ1236="Projet OCM (ZTE, NOKIA, autres projets)","TRAVAUX OCM",
AQ1236="No root CAuse","No root cause",
AQ1236="ODU HS","PDH",
AQ1236="IP &amp; VLAN","PDH",
AQ1236="Warehouse HUAWEI","SPARE-ISSUE",
AQ1236="SPARE-HS","SPARE-ISSUE",
AQ1236="Power Telco","BSS",AQ1236="no impacts","no impacts"
),"")</f>
        <v>No root cause</v>
      </c>
      <c r="AP1236" s="48" t="str" cm="1">
        <f t="array" ref="AP1236">IFERROR(_xlfn.IFS(
AQ1236="MPR ISSUE","TX ISSUE",
AQ1236="BSS Hardware Issue","RAN ISSUE",
AQ1236="Sites strategiques, MLL, Pylone, etc.","ENVTECH",
AQ1236="AKTIVCO DEFAUT GE &amp; POWER Cabinet","POWER ISSUE",
AQ1236="AKTIVCO Coupure ENEO &amp; Baisse de tension","POWER ISSUE",
AQ1236="Coupure ENEO &amp; Baisse de tension","POWER ISSUE",
AQ1236="Defaut GE &amp; POWER Cabinet","POWER ISSUE",
AQ1236="Sharing","POWER ISSUE",
AQ1236="Sites strategiques &amp; DataCenter","POWER ISSUE",
AQ1236="Exclu","Exclu",
AQ1236="SAT","TX ISSUE",
AQ1236="SPARE-ISSUE","SPARE-ISSUE",
AQ1236="Fiber CAmtel","TX ISSUE",
AQ1236="Fiber AOF","TX ISSUE",
AQ1236="Projet OCM (HUAWEI)","TRAVAUX-HUAWEI",
AQ1236="Projet OCM (NOKIA)","TRAVAUX -NOKIA",
AQ1236="ACCESS-ISSUE","ACCESS-ISSUE",
AQ1236="Projet OCM (ZTE, NOKIA, autres projets)","TRAVAUX OCM",
AQ1236="No root CAuse","No root cause",
AQ1236="ODU HS","TX ISSUE",
AQ1236="IP &amp; VLAN","TX ISSUE",
AQ1236="Warehouse HUAWEI","SPARE-ISSUE",
AQ1236="SPARE-HS","SPARE-ISSUE",
AQ1236="Power Telco","RAN ISSUE",AQ1236="no impacts","no impacts"
),"")</f>
        <v>No root cause</v>
      </c>
      <c r="AQ1236" s="67" t="s">
        <v>5344</v>
      </c>
      <c r="AR1236" s="48" t="str" cm="1">
        <f t="array" ref="AR1236">IFERROR(_xlfn.IFS(
AQ1236="MPR ISSUE","ACTIVE",
AQ1236="BSS Hardware Issue","ACTIVE",
AQ1236="Sites strategiques, MLL, Pylone, etc.","PASSIVE",
AQ1236="AKTIVCO DEFAUT GE &amp; POWER Cabinet","PASSIVE",
AQ1236="AKTIVCO Coupure ENEO &amp; Baisse de tension","PASSIVE",
AQ1236="Coupure ENEO &amp; Baisse de tension","PASSIVE",
AQ1236="Defaut GE &amp; POWER Cabinet","PASSIVE",
AQ1236="Sharing","PASSIVE",
AQ1236="Sites strategiques &amp; DataCenter","PASSIVE",
AQ1236="Exclu","Exclu",
AQ1236="SAT","ACTIVE",
AQ1236="SPARE-ISSUE","SPARE-ISSUE",
AQ1236="Fiber CAmtel","ACTIVE",
AQ1236="Fiber AOF","ACTIVE",
AQ1236="Projet OCM (HUAWEI)","PLANNED WORKS",
AQ1236="Projet OCM (NOKIA)","PLANNED WORKS",
AQ1236="ACCESS-ISSUE","ACCESS-ISSUE",
AQ1236="Projet OCM (ZTE, NOKIA, autres projets)","PLANNED WORKS",
AQ1236="No root CAuse","No root cause",
AQ1236="ODU HS","ACTIVE",
AQ1236="IP &amp; VLAN","ACTIVE",
AQ1236="Warehouse HUAWEI","SPARE-ISSUE",
AQ1236="SPARE-HS","SPARE-ISSUE",
AQ1236="Power Telco","ACTIVE", AQ1236="no impacts","no impacts"
),"")</f>
        <v>No root cause</v>
      </c>
      <c r="AS1236" s="92" t="s">
        <v>5537</v>
      </c>
      <c r="AT1236" s="98" t="s">
        <v>2712</v>
      </c>
      <c r="AV1236" s="17" t="s">
        <v>5537</v>
      </c>
      <c r="AW1236" s="7" t="s">
        <v>5537</v>
      </c>
      <c r="AX1236" s="6" t="s">
        <v>5537</v>
      </c>
      <c r="AY1236" s="7"/>
      <c r="AZ1236" s="3" t="s">
        <v>5537</v>
      </c>
      <c r="BA1236" s="18" t="s">
        <v>5537</v>
      </c>
      <c r="BB1236" s="18" t="s">
        <v>5537</v>
      </c>
      <c r="BC1236" s="18" t="s">
        <v>5537</v>
      </c>
      <c r="BD1236" s="18" t="s">
        <v>5537</v>
      </c>
      <c r="BE1236" s="18" t="s">
        <v>5537</v>
      </c>
      <c r="BF1236" s="18" t="s">
        <v>5537</v>
      </c>
      <c r="BG1236" s="18" t="s">
        <v>5537</v>
      </c>
      <c r="BH1236" s="18" t="s">
        <v>5537</v>
      </c>
      <c r="BI1236" s="18" t="s">
        <v>5537</v>
      </c>
      <c r="BJ1236" s="18" t="s">
        <v>5537</v>
      </c>
      <c r="BK1236" s="18" t="s">
        <v>5537</v>
      </c>
      <c r="BL1236" s="9" t="s">
        <v>5537</v>
      </c>
      <c r="BM1236" s="14" t="s">
        <v>5537</v>
      </c>
      <c r="BN1236" s="14" t="s">
        <v>5537</v>
      </c>
      <c r="BO1236" s="14" t="str">
        <f>_xlfn.XLOOKUP(B1236,'[4]cell downs 18042026 17h'!$B:$B,'[4]cell downs 18042026 17h'!$B:$B,"")</f>
        <v/>
      </c>
      <c r="BP1236" s="14" t="str">
        <f>_xlfn.XLOOKUP(B1236,'[5]Cells Huawei 19042026 15h'!$B:$B,'[5]Cells Huawei 19042026 15h'!$B:$B,"")</f>
        <v/>
      </c>
      <c r="BQ1236" s="9" t="str">
        <f>_xlfn.XLOOKUP(B1236,'[6]cells down 19042026 9H40'!$B:$B,'[6]cells down 19042026 9H40'!$B:$B,"")</f>
        <v/>
      </c>
      <c r="BR1236" s="9" t="s">
        <v>5537</v>
      </c>
      <c r="BS1236" s="9" t="s">
        <v>12</v>
      </c>
      <c r="BT1236" s="108"/>
    </row>
    <row r="1237" spans="1:72" s="9" customFormat="1" x14ac:dyDescent="0.35">
      <c r="A1237" s="1" t="s">
        <v>2946</v>
      </c>
      <c r="B1237" s="8" t="s">
        <v>2947</v>
      </c>
      <c r="C1237" s="3" t="str">
        <f>_xlfn.XLOOKUP(B1237,'[1]daily break down'!$D:$D,'[1]daily break down'!$E:$E,"")</f>
        <v>Yaounde</v>
      </c>
      <c r="D1237" s="1" t="s">
        <v>11</v>
      </c>
      <c r="E1237" s="1" t="s">
        <v>12</v>
      </c>
      <c r="F1237" s="3" t="s">
        <v>37</v>
      </c>
      <c r="G1237" s="1" t="s">
        <v>38</v>
      </c>
      <c r="H1237" s="34" t="str">
        <f>_xlfn.XLOOKUP(B1237,[2]CALCULATION!$B:$B,[2]CALCULATION!$H:$H,"")</f>
        <v>ZTE</v>
      </c>
      <c r="I1237" s="28">
        <v>0.18045532241541212</v>
      </c>
      <c r="J1237" s="28">
        <v>7.249959336021429E-2</v>
      </c>
      <c r="K1237" s="28">
        <v>0</v>
      </c>
      <c r="L1237" s="28">
        <v>0</v>
      </c>
      <c r="M1237" s="28">
        <v>0</v>
      </c>
      <c r="N1237" s="28">
        <v>0</v>
      </c>
      <c r="O1237" s="28">
        <v>0</v>
      </c>
      <c r="P1237" s="28">
        <v>0</v>
      </c>
      <c r="Q1237" s="28">
        <v>0</v>
      </c>
      <c r="R1237" s="28">
        <v>0</v>
      </c>
      <c r="S1237" s="93">
        <v>0.52347738369388697</v>
      </c>
      <c r="T1237" s="93">
        <f>_xlfn.XLOOKUP(B1237,'[3]Nur des jours'!$B:$B,'[3]Nur des jours'!$U:$U,"")</f>
        <v>0</v>
      </c>
      <c r="U1237" s="93">
        <v>0.43753014128235607</v>
      </c>
      <c r="V1237" s="93">
        <v>0</v>
      </c>
      <c r="W1237" s="93">
        <v>0</v>
      </c>
      <c r="X1237" s="93">
        <v>0</v>
      </c>
      <c r="Y1237" s="93">
        <v>0</v>
      </c>
      <c r="Z1237" s="93">
        <v>0</v>
      </c>
      <c r="AA1237" s="93">
        <v>17.984304417677553</v>
      </c>
      <c r="AB1237" s="93">
        <v>0</v>
      </c>
      <c r="AC1237" s="93">
        <f>_xlfn.XLOOKUP(B1237,'[3]Nur des jours'!$B:$B,'[3]Nur des jours'!$N:$N,"")</f>
        <v>0</v>
      </c>
      <c r="AD1237" s="93">
        <v>0</v>
      </c>
      <c r="AE1237" s="93">
        <v>0</v>
      </c>
      <c r="AF1237" s="93">
        <v>0</v>
      </c>
      <c r="AG1237" s="93"/>
      <c r="AH1237" s="93">
        <v>0</v>
      </c>
      <c r="AI1237" s="93">
        <v>0</v>
      </c>
      <c r="AJ1237" s="93">
        <v>0</v>
      </c>
      <c r="AK1237" s="93">
        <v>0</v>
      </c>
      <c r="AL1237" s="93">
        <v>0</v>
      </c>
      <c r="AM1237" s="49" t="s">
        <v>5559</v>
      </c>
      <c r="AN1237" s="49"/>
      <c r="AO1237" s="48" t="str" cm="1">
        <f t="array" ref="AO1237">IFERROR(_xlfn.IFS(
AQ1237="MPR ISSUE","PDH",
AQ1237="BSS Hardware Issue","BSS",
AQ1237="Sites strategiques, MLL, Pylone, etc.","ENVTECH",
AQ1237="AKTIVCO DEFAUT GE &amp; POWER Cabinet","AKTIVCO",
AQ1237="AKTIVCO Coupure ENEO &amp; Baisse de tension","AKTIVCO GRID ONLY",
AQ1237="Coupure ENEO &amp; Baisse de tension","IHS GRID ONLY",
AQ1237="Defaut GE &amp; POWER Cabinet","IHS",
AQ1237="Sharing","Partners",
AQ1237="Sites strategiques &amp; DataCenter","SST &amp; DC",
AQ1237="Exclu","Exclu",
AQ1237="SAT","SAT",
AQ1237="SPARE-ISSUE","SPARE-ISSUE",
AQ1237="Fiber CAmtel","TRANS_FO_CAMTEL",
AQ1237="Fiber AOF","Fiber AOF",
AQ1237="Projet OCM (HUAWEI)","TRAVAUX-HUAWEI",
AQ1237="Projet OCM (NOKIA)","TRAVAUX-NOKIA",
AQ1237="ACCESS-ISSUE","ACCESS-ISSUE",
AQ1237="Projet OCM (ZTE, NOKIA, autres projets)","TRAVAUX OCM",
AQ1237="No root CAuse","No root cause",
AQ1237="ODU HS","PDH",
AQ1237="IP &amp; VLAN","PDH",
AQ1237="Warehouse HUAWEI","SPARE-ISSUE",
AQ1237="SPARE-HS","SPARE-ISSUE",
AQ1237="Power Telco","BSS",AQ1237="no impacts","no impacts"
),"")</f>
        <v>No root cause</v>
      </c>
      <c r="AP1237" s="48" t="str" cm="1">
        <f t="array" ref="AP1237">IFERROR(_xlfn.IFS(
AQ1237="MPR ISSUE","TX ISSUE",
AQ1237="BSS Hardware Issue","RAN ISSUE",
AQ1237="Sites strategiques, MLL, Pylone, etc.","ENVTECH",
AQ1237="AKTIVCO DEFAUT GE &amp; POWER Cabinet","POWER ISSUE",
AQ1237="AKTIVCO Coupure ENEO &amp; Baisse de tension","POWER ISSUE",
AQ1237="Coupure ENEO &amp; Baisse de tension","POWER ISSUE",
AQ1237="Defaut GE &amp; POWER Cabinet","POWER ISSUE",
AQ1237="Sharing","POWER ISSUE",
AQ1237="Sites strategiques &amp; DataCenter","POWER ISSUE",
AQ1237="Exclu","Exclu",
AQ1237="SAT","TX ISSUE",
AQ1237="SPARE-ISSUE","SPARE-ISSUE",
AQ1237="Fiber CAmtel","TX ISSUE",
AQ1237="Fiber AOF","TX ISSUE",
AQ1237="Projet OCM (HUAWEI)","TRAVAUX-HUAWEI",
AQ1237="Projet OCM (NOKIA)","TRAVAUX -NOKIA",
AQ1237="ACCESS-ISSUE","ACCESS-ISSUE",
AQ1237="Projet OCM (ZTE, NOKIA, autres projets)","TRAVAUX OCM",
AQ1237="No root CAuse","No root cause",
AQ1237="ODU HS","TX ISSUE",
AQ1237="IP &amp; VLAN","TX ISSUE",
AQ1237="Warehouse HUAWEI","SPARE-ISSUE",
AQ1237="SPARE-HS","SPARE-ISSUE",
AQ1237="Power Telco","RAN ISSUE",AQ1237="no impacts","no impacts"
),"")</f>
        <v>No root cause</v>
      </c>
      <c r="AQ1237" s="126" t="s">
        <v>5344</v>
      </c>
      <c r="AR1237" s="48" t="str" cm="1">
        <f t="array" ref="AR1237">IFERROR(_xlfn.IFS(
AQ1237="MPR ISSUE","ACTIVE",
AQ1237="BSS Hardware Issue","ACTIVE",
AQ1237="Sites strategiques, MLL, Pylone, etc.","PASSIVE",
AQ1237="AKTIVCO DEFAUT GE &amp; POWER Cabinet","PASSIVE",
AQ1237="AKTIVCO Coupure ENEO &amp; Baisse de tension","PASSIVE",
AQ1237="Coupure ENEO &amp; Baisse de tension","PASSIVE",
AQ1237="Defaut GE &amp; POWER Cabinet","PASSIVE",
AQ1237="Sharing","PASSIVE",
AQ1237="Sites strategiques &amp; DataCenter","PASSIVE",
AQ1237="Exclu","Exclu",
AQ1237="SAT","ACTIVE",
AQ1237="SPARE-ISSUE","SPARE-ISSUE",
AQ1237="Fiber CAmtel","ACTIVE",
AQ1237="Fiber AOF","ACTIVE",
AQ1237="Projet OCM (HUAWEI)","PLANNED WORKS",
AQ1237="Projet OCM (NOKIA)","PLANNED WORKS",
AQ1237="ACCESS-ISSUE","ACCESS-ISSUE",
AQ1237="Projet OCM (ZTE, NOKIA, autres projets)","PLANNED WORKS",
AQ1237="No root CAuse","No root cause",
AQ1237="ODU HS","ACTIVE",
AQ1237="IP &amp; VLAN","ACTIVE",
AQ1237="Warehouse HUAWEI","SPARE-ISSUE",
AQ1237="SPARE-HS","SPARE-ISSUE",
AQ1237="Power Telco","ACTIVE", AQ1237="no impacts","no impacts"
),"")</f>
        <v>No root cause</v>
      </c>
      <c r="AS1237" s="92" t="s">
        <v>5537</v>
      </c>
      <c r="AT1237" s="98" t="s">
        <v>2947</v>
      </c>
      <c r="AV1237" s="17" t="s">
        <v>5537</v>
      </c>
      <c r="AW1237" s="7" t="s">
        <v>5537</v>
      </c>
      <c r="AX1237" s="6" t="s">
        <v>5537</v>
      </c>
      <c r="AY1237" s="7"/>
      <c r="AZ1237" s="3" t="s">
        <v>5537</v>
      </c>
      <c r="BA1237" s="18" t="s">
        <v>5537</v>
      </c>
      <c r="BB1237" s="18" t="s">
        <v>5537</v>
      </c>
      <c r="BC1237" s="18" t="s">
        <v>5537</v>
      </c>
      <c r="BD1237" s="18" t="s">
        <v>5537</v>
      </c>
      <c r="BE1237" s="18" t="s">
        <v>5537</v>
      </c>
      <c r="BF1237" s="18" t="s">
        <v>5537</v>
      </c>
      <c r="BG1237" s="18" t="s">
        <v>5537</v>
      </c>
      <c r="BH1237" s="18" t="s">
        <v>5537</v>
      </c>
      <c r="BI1237" s="18" t="s">
        <v>5537</v>
      </c>
      <c r="BJ1237" s="18" t="s">
        <v>5537</v>
      </c>
      <c r="BK1237" s="18" t="s">
        <v>5537</v>
      </c>
      <c r="BL1237" s="9" t="s">
        <v>5537</v>
      </c>
      <c r="BM1237" s="14" t="s">
        <v>5537</v>
      </c>
      <c r="BN1237" s="14" t="s">
        <v>5537</v>
      </c>
      <c r="BO1237" s="14" t="str">
        <f>_xlfn.XLOOKUP(B1237,'[4]cell downs 18042026 17h'!$B:$B,'[4]cell downs 18042026 17h'!$B:$B,"")</f>
        <v/>
      </c>
      <c r="BP1237" s="14" t="str">
        <f>_xlfn.XLOOKUP(B1237,'[5]Cells Huawei 19042026 15h'!$B:$B,'[5]Cells Huawei 19042026 15h'!$B:$B,"")</f>
        <v/>
      </c>
      <c r="BQ1237" s="9" t="str">
        <f>_xlfn.XLOOKUP(B1237,'[6]cells down 19042026 9H40'!$B:$B,'[6]cells down 19042026 9H40'!$B:$B,"")</f>
        <v/>
      </c>
      <c r="BR1237" s="9" t="s">
        <v>5537</v>
      </c>
      <c r="BS1237" s="9" t="s">
        <v>594</v>
      </c>
      <c r="BT1237" s="108"/>
    </row>
    <row r="1238" spans="1:72" s="9" customFormat="1" x14ac:dyDescent="0.35">
      <c r="A1238" s="1" t="s">
        <v>128</v>
      </c>
      <c r="B1238" s="1" t="s">
        <v>129</v>
      </c>
      <c r="C1238" s="3" t="str">
        <f>_xlfn.XLOOKUP(B1238,'[1]daily break down'!$D:$D,'[1]daily break down'!$E:$E,"")</f>
        <v>Douala</v>
      </c>
      <c r="D1238" s="1" t="s">
        <v>21</v>
      </c>
      <c r="E1238" s="1" t="s">
        <v>36</v>
      </c>
      <c r="F1238" s="3" t="s">
        <v>31</v>
      </c>
      <c r="G1238" s="1" t="s">
        <v>32</v>
      </c>
      <c r="H1238" s="34" t="str">
        <f>_xlfn.XLOOKUP(B1238,[2]CALCULATION!$B:$B,[2]CALCULATION!$H:$H,"")</f>
        <v>ZTE</v>
      </c>
      <c r="I1238" s="28">
        <v>4.8062682452851195</v>
      </c>
      <c r="J1238" s="28">
        <v>1.6006091035946957</v>
      </c>
      <c r="K1238" s="28">
        <v>1.8972242910913073</v>
      </c>
      <c r="L1238" s="28">
        <v>13.469211661002245</v>
      </c>
      <c r="M1238" s="28">
        <v>0</v>
      </c>
      <c r="N1238" s="28">
        <v>2.1497333299089982</v>
      </c>
      <c r="O1238" s="28">
        <v>0</v>
      </c>
      <c r="P1238" s="28">
        <v>0</v>
      </c>
      <c r="Q1238" s="28">
        <v>4.8546191426035792</v>
      </c>
      <c r="R1238" s="28">
        <v>0</v>
      </c>
      <c r="S1238" s="93">
        <v>0.38256242990814188</v>
      </c>
      <c r="T1238" s="93">
        <f>_xlfn.XLOOKUP(B1238,'[3]Nur des jours'!$B:$B,'[3]Nur des jours'!$U:$U,"")</f>
        <v>0</v>
      </c>
      <c r="U1238" s="93">
        <v>5.5504190530001463</v>
      </c>
      <c r="V1238" s="93">
        <v>1.2306204039001676E-3</v>
      </c>
      <c r="W1238" s="93">
        <v>0</v>
      </c>
      <c r="X1238" s="93">
        <v>1.8852747886186516</v>
      </c>
      <c r="Y1238" s="93">
        <v>0</v>
      </c>
      <c r="Z1238" s="93">
        <v>9.9343169735726935</v>
      </c>
      <c r="AA1238" s="93">
        <v>4.5738058344961816</v>
      </c>
      <c r="AB1238" s="93">
        <v>0</v>
      </c>
      <c r="AC1238" s="93">
        <f>_xlfn.XLOOKUP(B1238,'[3]Nur des jours'!$B:$B,'[3]Nur des jours'!$N:$N,"")</f>
        <v>0</v>
      </c>
      <c r="AD1238" s="93">
        <v>0</v>
      </c>
      <c r="AE1238" s="93">
        <v>0</v>
      </c>
      <c r="AF1238" s="93">
        <v>0</v>
      </c>
      <c r="AG1238" s="93"/>
      <c r="AH1238" s="93">
        <v>0</v>
      </c>
      <c r="AI1238" s="93">
        <v>0</v>
      </c>
      <c r="AJ1238" s="93">
        <v>0</v>
      </c>
      <c r="AK1238" s="93">
        <v>0</v>
      </c>
      <c r="AL1238" s="93">
        <v>0</v>
      </c>
      <c r="AM1238" s="49" t="s">
        <v>5559</v>
      </c>
      <c r="AN1238" s="49"/>
      <c r="AO1238" s="48" t="str" cm="1">
        <f t="array" ref="AO1238">IFERROR(_xlfn.IFS(
AQ1238="MPR ISSUE","PDH",
AQ1238="BSS Hardware Issue","BSS",
AQ1238="Sites strategiques, MLL, Pylone, etc.","ENVTECH",
AQ1238="AKTIVCO DEFAUT GE &amp; POWER Cabinet","AKTIVCO",
AQ1238="AKTIVCO Coupure ENEO &amp; Baisse de tension","AKTIVCO GRID ONLY",
AQ1238="Coupure ENEO &amp; Baisse de tension","IHS GRID ONLY",
AQ1238="Defaut GE &amp; POWER Cabinet","IHS",
AQ1238="Sharing","Partners",
AQ1238="Sites strategiques &amp; DataCenter","SST &amp; DC",
AQ1238="Exclu","Exclu",
AQ1238="SAT","SAT",
AQ1238="SPARE-ISSUE","SPARE-ISSUE",
AQ1238="Fiber CAmtel","TRANS_FO_CAMTEL",
AQ1238="Fiber AOF","Fiber AOF",
AQ1238="Projet OCM (HUAWEI)","TRAVAUX-HUAWEI",
AQ1238="Projet OCM (NOKIA)","TRAVAUX-NOKIA",
AQ1238="ACCESS-ISSUE","ACCESS-ISSUE",
AQ1238="Projet OCM (ZTE, NOKIA, autres projets)","TRAVAUX OCM",
AQ1238="No root CAuse","No root cause",
AQ1238="ODU HS","PDH",
AQ1238="IP &amp; VLAN","PDH",
AQ1238="Warehouse HUAWEI","SPARE-ISSUE",
AQ1238="SPARE-HS","SPARE-ISSUE",
AQ1238="Power Telco","BSS",AQ1238="no impacts","no impacts"
),"")</f>
        <v>No root cause</v>
      </c>
      <c r="AP1238" s="48" t="str" cm="1">
        <f t="array" ref="AP1238">IFERROR(_xlfn.IFS(
AQ1238="MPR ISSUE","TX ISSUE",
AQ1238="BSS Hardware Issue","RAN ISSUE",
AQ1238="Sites strategiques, MLL, Pylone, etc.","ENVTECH",
AQ1238="AKTIVCO DEFAUT GE &amp; POWER Cabinet","POWER ISSUE",
AQ1238="AKTIVCO Coupure ENEO &amp; Baisse de tension","POWER ISSUE",
AQ1238="Coupure ENEO &amp; Baisse de tension","POWER ISSUE",
AQ1238="Defaut GE &amp; POWER Cabinet","POWER ISSUE",
AQ1238="Sharing","POWER ISSUE",
AQ1238="Sites strategiques &amp; DataCenter","POWER ISSUE",
AQ1238="Exclu","Exclu",
AQ1238="SAT","TX ISSUE",
AQ1238="SPARE-ISSUE","SPARE-ISSUE",
AQ1238="Fiber CAmtel","TX ISSUE",
AQ1238="Fiber AOF","TX ISSUE",
AQ1238="Projet OCM (HUAWEI)","TRAVAUX-HUAWEI",
AQ1238="Projet OCM (NOKIA)","TRAVAUX -NOKIA",
AQ1238="ACCESS-ISSUE","ACCESS-ISSUE",
AQ1238="Projet OCM (ZTE, NOKIA, autres projets)","TRAVAUX OCM",
AQ1238="No root CAuse","No root cause",
AQ1238="ODU HS","TX ISSUE",
AQ1238="IP &amp; VLAN","TX ISSUE",
AQ1238="Warehouse HUAWEI","SPARE-ISSUE",
AQ1238="SPARE-HS","SPARE-ISSUE",
AQ1238="Power Telco","RAN ISSUE",AQ1238="no impacts","no impacts"
),"")</f>
        <v>No root cause</v>
      </c>
      <c r="AQ1238" s="67" t="s">
        <v>5344</v>
      </c>
      <c r="AR1238" s="48" t="str" cm="1">
        <f t="array" ref="AR1238">IFERROR(_xlfn.IFS(
AQ1238="MPR ISSUE","ACTIVE",
AQ1238="BSS Hardware Issue","ACTIVE",
AQ1238="Sites strategiques, MLL, Pylone, etc.","PASSIVE",
AQ1238="AKTIVCO DEFAUT GE &amp; POWER Cabinet","PASSIVE",
AQ1238="AKTIVCO Coupure ENEO &amp; Baisse de tension","PASSIVE",
AQ1238="Coupure ENEO &amp; Baisse de tension","PASSIVE",
AQ1238="Defaut GE &amp; POWER Cabinet","PASSIVE",
AQ1238="Sharing","PASSIVE",
AQ1238="Sites strategiques &amp; DataCenter","PASSIVE",
AQ1238="Exclu","Exclu",
AQ1238="SAT","ACTIVE",
AQ1238="SPARE-ISSUE","SPARE-ISSUE",
AQ1238="Fiber CAmtel","ACTIVE",
AQ1238="Fiber AOF","ACTIVE",
AQ1238="Projet OCM (HUAWEI)","PLANNED WORKS",
AQ1238="Projet OCM (NOKIA)","PLANNED WORKS",
AQ1238="ACCESS-ISSUE","ACCESS-ISSUE",
AQ1238="Projet OCM (ZTE, NOKIA, autres projets)","PLANNED WORKS",
AQ1238="No root CAuse","No root cause",
AQ1238="ODU HS","ACTIVE",
AQ1238="IP &amp; VLAN","ACTIVE",
AQ1238="Warehouse HUAWEI","SPARE-ISSUE",
AQ1238="SPARE-HS","SPARE-ISSUE",
AQ1238="Power Telco","ACTIVE", AQ1238="no impacts","no impacts"
),"")</f>
        <v>No root cause</v>
      </c>
      <c r="AS1238" s="92" t="s">
        <v>5537</v>
      </c>
      <c r="AT1238" s="98" t="s">
        <v>129</v>
      </c>
      <c r="AV1238" s="17" t="s">
        <v>5537</v>
      </c>
      <c r="AW1238" s="7" t="s">
        <v>5537</v>
      </c>
      <c r="AX1238" s="6" t="s">
        <v>5537</v>
      </c>
      <c r="AY1238" s="7"/>
      <c r="AZ1238" s="3" t="s">
        <v>5537</v>
      </c>
      <c r="BA1238" s="18" t="s">
        <v>5537</v>
      </c>
      <c r="BB1238" s="18" t="s">
        <v>5537</v>
      </c>
      <c r="BC1238" s="18" t="s">
        <v>5537</v>
      </c>
      <c r="BD1238" s="18" t="s">
        <v>5537</v>
      </c>
      <c r="BE1238" s="18" t="s">
        <v>5537</v>
      </c>
      <c r="BF1238" s="18" t="s">
        <v>5537</v>
      </c>
      <c r="BG1238" s="18" t="s">
        <v>5537</v>
      </c>
      <c r="BH1238" s="18" t="s">
        <v>5537</v>
      </c>
      <c r="BI1238" s="18" t="s">
        <v>5537</v>
      </c>
      <c r="BJ1238" s="18" t="s">
        <v>5537</v>
      </c>
      <c r="BK1238" s="18" t="s">
        <v>5537</v>
      </c>
      <c r="BL1238" s="9" t="s">
        <v>5537</v>
      </c>
      <c r="BM1238" s="14" t="s">
        <v>5537</v>
      </c>
      <c r="BN1238" s="14" t="s">
        <v>5537</v>
      </c>
      <c r="BO1238" s="14" t="str">
        <f>_xlfn.XLOOKUP(B1238,'[4]cell downs 18042026 17h'!$B:$B,'[4]cell downs 18042026 17h'!$B:$B,"")</f>
        <v/>
      </c>
      <c r="BP1238" s="14" t="str">
        <f>_xlfn.XLOOKUP(B1238,'[5]Cells Huawei 19042026 15h'!$B:$B,'[5]Cells Huawei 19042026 15h'!$B:$B,"")</f>
        <v/>
      </c>
      <c r="BQ1238" s="9" t="str">
        <f>_xlfn.XLOOKUP(B1238,'[6]cells down 19042026 9H40'!$B:$B,'[6]cells down 19042026 9H40'!$B:$B,"")</f>
        <v/>
      </c>
      <c r="BR1238" s="9" t="s">
        <v>5537</v>
      </c>
      <c r="BS1238" s="9" t="s">
        <v>594</v>
      </c>
      <c r="BT1238" s="108"/>
    </row>
    <row r="1239" spans="1:72" s="9" customFormat="1" x14ac:dyDescent="0.35">
      <c r="A1239" s="1" t="s">
        <v>1319</v>
      </c>
      <c r="B1239" s="8" t="s">
        <v>1320</v>
      </c>
      <c r="C1239" s="3" t="str">
        <f>_xlfn.XLOOKUP(B1239,'[1]daily break down'!$D:$D,'[1]daily break down'!$E:$E,"")</f>
        <v>Maroua</v>
      </c>
      <c r="D1239" s="1" t="s">
        <v>21</v>
      </c>
      <c r="E1239" s="1" t="s">
        <v>22</v>
      </c>
      <c r="F1239" s="3" t="s">
        <v>55</v>
      </c>
      <c r="G1239" s="1" t="s">
        <v>84</v>
      </c>
      <c r="H1239" s="32" t="str">
        <f>_xlfn.XLOOKUP(B1239,[2]CALCULATION!$B:$B,[2]CALCULATION!$H:$H,"")</f>
        <v>Huawei</v>
      </c>
      <c r="I1239" s="28">
        <v>0</v>
      </c>
      <c r="J1239" s="28">
        <v>0</v>
      </c>
      <c r="K1239" s="28">
        <v>0</v>
      </c>
      <c r="L1239" s="28">
        <v>0</v>
      </c>
      <c r="M1239" s="28">
        <v>1.7600547037522152</v>
      </c>
      <c r="N1239" s="28">
        <v>0</v>
      </c>
      <c r="O1239" s="28">
        <v>3.4978155596076856</v>
      </c>
      <c r="P1239" s="28">
        <v>0</v>
      </c>
      <c r="Q1239" s="28">
        <v>3.027504544377956</v>
      </c>
      <c r="R1239" s="28">
        <v>0</v>
      </c>
      <c r="S1239" s="93">
        <v>1.1536977111173892</v>
      </c>
      <c r="T1239" s="93">
        <f>_xlfn.XLOOKUP(B1239,'[3]Nur des jours'!$B:$B,'[3]Nur des jours'!$U:$U,"")</f>
        <v>0</v>
      </c>
      <c r="U1239" s="93">
        <v>0</v>
      </c>
      <c r="V1239" s="93">
        <v>0</v>
      </c>
      <c r="W1239" s="93">
        <v>0</v>
      </c>
      <c r="X1239" s="93">
        <v>8.4142332485810414</v>
      </c>
      <c r="Y1239" s="93">
        <v>0</v>
      </c>
      <c r="Z1239" s="93">
        <v>0</v>
      </c>
      <c r="AA1239" s="93">
        <v>4.2261109826985468</v>
      </c>
      <c r="AB1239" s="93">
        <v>0</v>
      </c>
      <c r="AC1239" s="93">
        <f>_xlfn.XLOOKUP(B1239,'[3]Nur des jours'!$B:$B,'[3]Nur des jours'!$N:$N,"")</f>
        <v>0</v>
      </c>
      <c r="AD1239" s="93">
        <v>0</v>
      </c>
      <c r="AE1239" s="93">
        <v>0</v>
      </c>
      <c r="AF1239" s="93">
        <v>0</v>
      </c>
      <c r="AG1239" s="93"/>
      <c r="AH1239" s="93">
        <v>0</v>
      </c>
      <c r="AI1239" s="93">
        <v>0</v>
      </c>
      <c r="AJ1239" s="93">
        <v>0</v>
      </c>
      <c r="AK1239" s="93">
        <v>0</v>
      </c>
      <c r="AL1239" s="93">
        <v>0</v>
      </c>
      <c r="AM1239" s="49" t="s">
        <v>5559</v>
      </c>
      <c r="AN1239" s="49"/>
      <c r="AO1239" s="48" t="str" cm="1">
        <f t="array" ref="AO1239">IFERROR(_xlfn.IFS(
AQ1239="MPR ISSUE","PDH",
AQ1239="BSS Hardware Issue","BSS",
AQ1239="Sites strategiques, MLL, Pylone, etc.","ENVTECH",
AQ1239="AKTIVCO DEFAUT GE &amp; POWER Cabinet","AKTIVCO",
AQ1239="AKTIVCO Coupure ENEO &amp; Baisse de tension","AKTIVCO GRID ONLY",
AQ1239="Coupure ENEO &amp; Baisse de tension","IHS GRID ONLY",
AQ1239="Defaut GE &amp; POWER Cabinet","IHS",
AQ1239="Sharing","Partners",
AQ1239="Sites strategiques &amp; DataCenter","SST &amp; DC",
AQ1239="Exclu","Exclu",
AQ1239="SAT","SAT",
AQ1239="SPARE-ISSUE","SPARE-ISSUE",
AQ1239="Fiber CAmtel","TRANS_FO_CAMTEL",
AQ1239="Fiber AOF","Fiber AOF",
AQ1239="Projet OCM (HUAWEI)","TRAVAUX-HUAWEI",
AQ1239="Projet OCM (NOKIA)","TRAVAUX-NOKIA",
AQ1239="ACCESS-ISSUE","ACCESS-ISSUE",
AQ1239="Projet OCM (ZTE, NOKIA, autres projets)","TRAVAUX OCM",
AQ1239="No root CAuse","No root cause",
AQ1239="ODU HS","PDH",
AQ1239="IP &amp; VLAN","PDH",
AQ1239="Warehouse HUAWEI","SPARE-ISSUE",
AQ1239="SPARE-HS","SPARE-ISSUE",
AQ1239="Power Telco","BSS",AQ1239="no impacts","no impacts"
),"")</f>
        <v>No root cause</v>
      </c>
      <c r="AP1239" s="48" t="str" cm="1">
        <f t="array" ref="AP1239">IFERROR(_xlfn.IFS(
AQ1239="MPR ISSUE","TX ISSUE",
AQ1239="BSS Hardware Issue","RAN ISSUE",
AQ1239="Sites strategiques, MLL, Pylone, etc.","ENVTECH",
AQ1239="AKTIVCO DEFAUT GE &amp; POWER Cabinet","POWER ISSUE",
AQ1239="AKTIVCO Coupure ENEO &amp; Baisse de tension","POWER ISSUE",
AQ1239="Coupure ENEO &amp; Baisse de tension","POWER ISSUE",
AQ1239="Defaut GE &amp; POWER Cabinet","POWER ISSUE",
AQ1239="Sharing","POWER ISSUE",
AQ1239="Sites strategiques &amp; DataCenter","POWER ISSUE",
AQ1239="Exclu","Exclu",
AQ1239="SAT","TX ISSUE",
AQ1239="SPARE-ISSUE","SPARE-ISSUE",
AQ1239="Fiber CAmtel","TX ISSUE",
AQ1239="Fiber AOF","TX ISSUE",
AQ1239="Projet OCM (HUAWEI)","TRAVAUX-HUAWEI",
AQ1239="Projet OCM (NOKIA)","TRAVAUX -NOKIA",
AQ1239="ACCESS-ISSUE","ACCESS-ISSUE",
AQ1239="Projet OCM (ZTE, NOKIA, autres projets)","TRAVAUX OCM",
AQ1239="No root CAuse","No root cause",
AQ1239="ODU HS","TX ISSUE",
AQ1239="IP &amp; VLAN","TX ISSUE",
AQ1239="Warehouse HUAWEI","SPARE-ISSUE",
AQ1239="SPARE-HS","SPARE-ISSUE",
AQ1239="Power Telco","RAN ISSUE",AQ1239="no impacts","no impacts"
),"")</f>
        <v>No root cause</v>
      </c>
      <c r="AQ1239" s="67" t="s">
        <v>5344</v>
      </c>
      <c r="AR1239" s="48" t="str" cm="1">
        <f t="array" ref="AR1239">IFERROR(_xlfn.IFS(
AQ1239="MPR ISSUE","ACTIVE",
AQ1239="BSS Hardware Issue","ACTIVE",
AQ1239="Sites strategiques, MLL, Pylone, etc.","PASSIVE",
AQ1239="AKTIVCO DEFAUT GE &amp; POWER Cabinet","PASSIVE",
AQ1239="AKTIVCO Coupure ENEO &amp; Baisse de tension","PASSIVE",
AQ1239="Coupure ENEO &amp; Baisse de tension","PASSIVE",
AQ1239="Defaut GE &amp; POWER Cabinet","PASSIVE",
AQ1239="Sharing","PASSIVE",
AQ1239="Sites strategiques &amp; DataCenter","PASSIVE",
AQ1239="Exclu","Exclu",
AQ1239="SAT","ACTIVE",
AQ1239="SPARE-ISSUE","SPARE-ISSUE",
AQ1239="Fiber CAmtel","ACTIVE",
AQ1239="Fiber AOF","ACTIVE",
AQ1239="Projet OCM (HUAWEI)","PLANNED WORKS",
AQ1239="Projet OCM (NOKIA)","PLANNED WORKS",
AQ1239="ACCESS-ISSUE","ACCESS-ISSUE",
AQ1239="Projet OCM (ZTE, NOKIA, autres projets)","PLANNED WORKS",
AQ1239="No root CAuse","No root cause",
AQ1239="ODU HS","ACTIVE",
AQ1239="IP &amp; VLAN","ACTIVE",
AQ1239="Warehouse HUAWEI","SPARE-ISSUE",
AQ1239="SPARE-HS","SPARE-ISSUE",
AQ1239="Power Telco","ACTIVE", AQ1239="no impacts","no impacts"
),"")</f>
        <v>No root cause</v>
      </c>
      <c r="AS1239" s="92" t="s">
        <v>5537</v>
      </c>
      <c r="AT1239" s="98" t="s">
        <v>1320</v>
      </c>
      <c r="AV1239" s="17" t="s">
        <v>5537</v>
      </c>
      <c r="AW1239" s="7" t="s">
        <v>5537</v>
      </c>
      <c r="AX1239" s="6" t="s">
        <v>5537</v>
      </c>
      <c r="AY1239" s="7"/>
      <c r="AZ1239" s="3" t="s">
        <v>5537</v>
      </c>
      <c r="BA1239" s="18" t="s">
        <v>5537</v>
      </c>
      <c r="BB1239" s="18" t="s">
        <v>5537</v>
      </c>
      <c r="BC1239" s="18" t="s">
        <v>5537</v>
      </c>
      <c r="BD1239" s="18" t="s">
        <v>5537</v>
      </c>
      <c r="BE1239" s="18" t="s">
        <v>5537</v>
      </c>
      <c r="BF1239" s="18" t="s">
        <v>5537</v>
      </c>
      <c r="BG1239" s="18" t="s">
        <v>5537</v>
      </c>
      <c r="BH1239" s="18" t="s">
        <v>5537</v>
      </c>
      <c r="BI1239" s="18" t="s">
        <v>5537</v>
      </c>
      <c r="BJ1239" s="18" t="s">
        <v>5537</v>
      </c>
      <c r="BK1239" s="18" t="s">
        <v>5537</v>
      </c>
      <c r="BL1239" s="9" t="s">
        <v>5537</v>
      </c>
      <c r="BM1239" s="14" t="s">
        <v>5537</v>
      </c>
      <c r="BN1239" s="14" t="s">
        <v>5537</v>
      </c>
      <c r="BO1239" s="14" t="str">
        <f>_xlfn.XLOOKUP(B1239,'[4]cell downs 18042026 17h'!$B:$B,'[4]cell downs 18042026 17h'!$B:$B,"")</f>
        <v/>
      </c>
      <c r="BP1239" s="14" t="str">
        <f>_xlfn.XLOOKUP(B1239,'[5]Cells Huawei 19042026 15h'!$B:$B,'[5]Cells Huawei 19042026 15h'!$B:$B,"")</f>
        <v/>
      </c>
      <c r="BQ1239" s="9" t="str">
        <f>_xlfn.XLOOKUP(B1239,'[6]cells down 19042026 9H40'!$B:$B,'[6]cells down 19042026 9H40'!$B:$B,"")</f>
        <v/>
      </c>
      <c r="BR1239" s="9" t="s">
        <v>5537</v>
      </c>
      <c r="BS1239" s="9" t="s">
        <v>12</v>
      </c>
      <c r="BT1239" s="108"/>
    </row>
    <row r="1240" spans="1:72" s="9" customFormat="1" x14ac:dyDescent="0.35">
      <c r="A1240" s="1" t="s">
        <v>4637</v>
      </c>
      <c r="B1240" s="8" t="s">
        <v>4638</v>
      </c>
      <c r="C1240" s="3" t="str">
        <f>_xlfn.XLOOKUP(B1240,'[1]daily break down'!$D:$D,'[1]daily break down'!$E:$E,"")</f>
        <v>LITTORAL</v>
      </c>
      <c r="D1240" s="1" t="s">
        <v>11</v>
      </c>
      <c r="E1240" s="1" t="s">
        <v>12</v>
      </c>
      <c r="F1240" s="3" t="s">
        <v>69</v>
      </c>
      <c r="G1240" s="1" t="s">
        <v>502</v>
      </c>
      <c r="H1240" s="34" t="str">
        <f>_xlfn.XLOOKUP(B1240,[2]CALCULATION!$B:$B,[2]CALCULATION!$H:$H,"")</f>
        <v>ZTE</v>
      </c>
      <c r="I1240" s="28">
        <v>13.922133474872512</v>
      </c>
      <c r="J1240" s="28">
        <v>0</v>
      </c>
      <c r="K1240" s="28">
        <v>0</v>
      </c>
      <c r="L1240" s="28">
        <v>0</v>
      </c>
      <c r="M1240" s="28">
        <v>0</v>
      </c>
      <c r="N1240" s="28">
        <v>0</v>
      </c>
      <c r="O1240" s="28">
        <v>0</v>
      </c>
      <c r="P1240" s="28">
        <v>0</v>
      </c>
      <c r="Q1240" s="28">
        <v>0</v>
      </c>
      <c r="R1240" s="28">
        <v>0</v>
      </c>
      <c r="S1240" s="93">
        <v>0</v>
      </c>
      <c r="T1240" s="93">
        <f>_xlfn.XLOOKUP(B1240,'[3]Nur des jours'!$B:$B,'[3]Nur des jours'!$U:$U,"")</f>
        <v>9.9341386227895911E-3</v>
      </c>
      <c r="U1240" s="93">
        <v>0</v>
      </c>
      <c r="V1240" s="93">
        <v>2.6349009653771196</v>
      </c>
      <c r="W1240" s="93">
        <v>9.9341386227895876E-3</v>
      </c>
      <c r="X1240" s="93">
        <v>0</v>
      </c>
      <c r="Y1240" s="93">
        <v>0</v>
      </c>
      <c r="Z1240" s="93">
        <v>0</v>
      </c>
      <c r="AA1240" s="93">
        <v>3.8123193306566443</v>
      </c>
      <c r="AB1240" s="93">
        <v>0</v>
      </c>
      <c r="AC1240" s="93">
        <f>_xlfn.XLOOKUP(B1240,'[3]Nur des jours'!$B:$B,'[3]Nur des jours'!$N:$N,"")</f>
        <v>0</v>
      </c>
      <c r="AD1240" s="93">
        <v>0</v>
      </c>
      <c r="AE1240" s="93">
        <v>0</v>
      </c>
      <c r="AF1240" s="93">
        <v>0</v>
      </c>
      <c r="AG1240" s="93"/>
      <c r="AH1240" s="93">
        <v>0</v>
      </c>
      <c r="AI1240" s="93">
        <v>0</v>
      </c>
      <c r="AJ1240" s="93">
        <v>0</v>
      </c>
      <c r="AK1240" s="93">
        <v>0</v>
      </c>
      <c r="AL1240" s="93">
        <v>0</v>
      </c>
      <c r="AM1240" s="49" t="s">
        <v>5559</v>
      </c>
      <c r="AN1240" s="49"/>
      <c r="AO1240" s="48" t="str" cm="1">
        <f t="array" ref="AO1240">IFERROR(_xlfn.IFS(
AQ1240="MPR ISSUE","PDH",
AQ1240="BSS Hardware Issue","BSS",
AQ1240="Sites strategiques, MLL, Pylone, etc.","ENVTECH",
AQ1240="AKTIVCO DEFAUT GE &amp; POWER Cabinet","AKTIVCO",
AQ1240="AKTIVCO Coupure ENEO &amp; Baisse de tension","AKTIVCO GRID ONLY",
AQ1240="Coupure ENEO &amp; Baisse de tension","IHS GRID ONLY",
AQ1240="Defaut GE &amp; POWER Cabinet","IHS",
AQ1240="Sharing","Partners",
AQ1240="Sites strategiques &amp; DataCenter","SST &amp; DC",
AQ1240="Exclu","Exclu",
AQ1240="SAT","SAT",
AQ1240="SPARE-ISSUE","SPARE-ISSUE",
AQ1240="Fiber CAmtel","TRANS_FO_CAMTEL",
AQ1240="Fiber AOF","Fiber AOF",
AQ1240="Projet OCM (HUAWEI)","TRAVAUX-HUAWEI",
AQ1240="Projet OCM (NOKIA)","TRAVAUX-NOKIA",
AQ1240="ACCESS-ISSUE","ACCESS-ISSUE",
AQ1240="Projet OCM (ZTE, NOKIA, autres projets)","TRAVAUX OCM",
AQ1240="No root CAuse","No root cause",
AQ1240="ODU HS","PDH",
AQ1240="IP &amp; VLAN","PDH",
AQ1240="Warehouse HUAWEI","SPARE-ISSUE",
AQ1240="SPARE-HS","SPARE-ISSUE",
AQ1240="Power Telco","BSS",AQ1240="no impacts","no impacts"
),"")</f>
        <v>No root cause</v>
      </c>
      <c r="AP1240" s="48" t="str" cm="1">
        <f t="array" ref="AP1240">IFERROR(_xlfn.IFS(
AQ1240="MPR ISSUE","TX ISSUE",
AQ1240="BSS Hardware Issue","RAN ISSUE",
AQ1240="Sites strategiques, MLL, Pylone, etc.","ENVTECH",
AQ1240="AKTIVCO DEFAUT GE &amp; POWER Cabinet","POWER ISSUE",
AQ1240="AKTIVCO Coupure ENEO &amp; Baisse de tension","POWER ISSUE",
AQ1240="Coupure ENEO &amp; Baisse de tension","POWER ISSUE",
AQ1240="Defaut GE &amp; POWER Cabinet","POWER ISSUE",
AQ1240="Sharing","POWER ISSUE",
AQ1240="Sites strategiques &amp; DataCenter","POWER ISSUE",
AQ1240="Exclu","Exclu",
AQ1240="SAT","TX ISSUE",
AQ1240="SPARE-ISSUE","SPARE-ISSUE",
AQ1240="Fiber CAmtel","TX ISSUE",
AQ1240="Fiber AOF","TX ISSUE",
AQ1240="Projet OCM (HUAWEI)","TRAVAUX-HUAWEI",
AQ1240="Projet OCM (NOKIA)","TRAVAUX -NOKIA",
AQ1240="ACCESS-ISSUE","ACCESS-ISSUE",
AQ1240="Projet OCM (ZTE, NOKIA, autres projets)","TRAVAUX OCM",
AQ1240="No root CAuse","No root cause",
AQ1240="ODU HS","TX ISSUE",
AQ1240="IP &amp; VLAN","TX ISSUE",
AQ1240="Warehouse HUAWEI","SPARE-ISSUE",
AQ1240="SPARE-HS","SPARE-ISSUE",
AQ1240="Power Telco","RAN ISSUE",AQ1240="no impacts","no impacts"
),"")</f>
        <v>No root cause</v>
      </c>
      <c r="AQ1240" s="126" t="s">
        <v>5344</v>
      </c>
      <c r="AR1240" s="48" t="str" cm="1">
        <f t="array" ref="AR1240">IFERROR(_xlfn.IFS(
AQ1240="MPR ISSUE","ACTIVE",
AQ1240="BSS Hardware Issue","ACTIVE",
AQ1240="Sites strategiques, MLL, Pylone, etc.","PASSIVE",
AQ1240="AKTIVCO DEFAUT GE &amp; POWER Cabinet","PASSIVE",
AQ1240="AKTIVCO Coupure ENEO &amp; Baisse de tension","PASSIVE",
AQ1240="Coupure ENEO &amp; Baisse de tension","PASSIVE",
AQ1240="Defaut GE &amp; POWER Cabinet","PASSIVE",
AQ1240="Sharing","PASSIVE",
AQ1240="Sites strategiques &amp; DataCenter","PASSIVE",
AQ1240="Exclu","Exclu",
AQ1240="SAT","ACTIVE",
AQ1240="SPARE-ISSUE","SPARE-ISSUE",
AQ1240="Fiber CAmtel","ACTIVE",
AQ1240="Fiber AOF","ACTIVE",
AQ1240="Projet OCM (HUAWEI)","PLANNED WORKS",
AQ1240="Projet OCM (NOKIA)","PLANNED WORKS",
AQ1240="ACCESS-ISSUE","ACCESS-ISSUE",
AQ1240="Projet OCM (ZTE, NOKIA, autres projets)","PLANNED WORKS",
AQ1240="No root CAuse","No root cause",
AQ1240="ODU HS","ACTIVE",
AQ1240="IP &amp; VLAN","ACTIVE",
AQ1240="Warehouse HUAWEI","SPARE-ISSUE",
AQ1240="SPARE-HS","SPARE-ISSUE",
AQ1240="Power Telco","ACTIVE", AQ1240="no impacts","no impacts"
),"")</f>
        <v>No root cause</v>
      </c>
      <c r="AS1240" s="92" t="s">
        <v>5537</v>
      </c>
      <c r="AT1240" s="98" t="s">
        <v>4638</v>
      </c>
      <c r="AV1240" s="17" t="s">
        <v>5537</v>
      </c>
      <c r="AW1240" s="7" t="s">
        <v>5537</v>
      </c>
      <c r="AX1240" s="6" t="s">
        <v>5537</v>
      </c>
      <c r="AY1240" s="7"/>
      <c r="AZ1240" s="3" t="s">
        <v>5537</v>
      </c>
      <c r="BA1240" s="18" t="s">
        <v>5537</v>
      </c>
      <c r="BB1240" s="18" t="s">
        <v>5537</v>
      </c>
      <c r="BC1240" s="18" t="s">
        <v>5537</v>
      </c>
      <c r="BD1240" s="18" t="s">
        <v>5537</v>
      </c>
      <c r="BE1240" s="18" t="s">
        <v>5537</v>
      </c>
      <c r="BF1240" s="18" t="s">
        <v>5537</v>
      </c>
      <c r="BG1240" s="18" t="s">
        <v>5537</v>
      </c>
      <c r="BH1240" s="18" t="s">
        <v>5537</v>
      </c>
      <c r="BI1240" s="18" t="s">
        <v>5537</v>
      </c>
      <c r="BJ1240" s="18" t="s">
        <v>5537</v>
      </c>
      <c r="BK1240" s="18" t="s">
        <v>5537</v>
      </c>
      <c r="BL1240" s="9" t="s">
        <v>5537</v>
      </c>
      <c r="BM1240" s="14" t="s">
        <v>5537</v>
      </c>
      <c r="BN1240" s="14" t="s">
        <v>5537</v>
      </c>
      <c r="BO1240" s="14" t="str">
        <f>_xlfn.XLOOKUP(B1240,'[4]cell downs 18042026 17h'!$B:$B,'[4]cell downs 18042026 17h'!$B:$B,"")</f>
        <v/>
      </c>
      <c r="BP1240" s="14" t="str">
        <f>_xlfn.XLOOKUP(B1240,'[5]Cells Huawei 19042026 15h'!$B:$B,'[5]Cells Huawei 19042026 15h'!$B:$B,"")</f>
        <v/>
      </c>
      <c r="BQ1240" s="9" t="str">
        <f>_xlfn.XLOOKUP(B1240,'[6]cells down 19042026 9H40'!$B:$B,'[6]cells down 19042026 9H40'!$B:$B,"")</f>
        <v/>
      </c>
      <c r="BR1240" s="9" t="s">
        <v>5537</v>
      </c>
      <c r="BS1240" s="9" t="s">
        <v>66</v>
      </c>
      <c r="BT1240" s="108"/>
    </row>
    <row r="1241" spans="1:72" s="9" customFormat="1" x14ac:dyDescent="0.35">
      <c r="A1241" s="1" t="s">
        <v>1618</v>
      </c>
      <c r="B1241" s="8" t="s">
        <v>4514</v>
      </c>
      <c r="C1241" s="3" t="str">
        <f>_xlfn.XLOOKUP(B1241,'[1]daily break down'!$D:$D,'[1]daily break down'!$E:$E,"")</f>
        <v>CENTRE</v>
      </c>
      <c r="D1241" s="1" t="s">
        <v>11</v>
      </c>
      <c r="E1241" s="1" t="s">
        <v>12</v>
      </c>
      <c r="F1241" s="3" t="s">
        <v>37</v>
      </c>
      <c r="G1241" s="1" t="s">
        <v>1618</v>
      </c>
      <c r="H1241" s="34" t="str">
        <f>_xlfn.XLOOKUP(B1241,[2]CALCULATION!$B:$B,[2]CALCULATION!$H:$H,"")</f>
        <v>ZTE</v>
      </c>
      <c r="I1241" s="28">
        <v>0</v>
      </c>
      <c r="J1241" s="28">
        <v>0</v>
      </c>
      <c r="K1241" s="28">
        <v>0</v>
      </c>
      <c r="L1241" s="28">
        <v>0</v>
      </c>
      <c r="M1241" s="28">
        <v>0.17007530683468816</v>
      </c>
      <c r="N1241" s="28">
        <v>0</v>
      </c>
      <c r="O1241" s="28">
        <v>0</v>
      </c>
      <c r="P1241" s="28">
        <v>0</v>
      </c>
      <c r="Q1241" s="28">
        <v>3.2038042935454141</v>
      </c>
      <c r="R1241" s="28">
        <v>0</v>
      </c>
      <c r="S1241" s="93">
        <v>1.7572010912214324</v>
      </c>
      <c r="T1241" s="93">
        <f>_xlfn.XLOOKUP(B1241,'[3]Nur des jours'!$B:$B,'[3]Nur des jours'!$U:$U,"")</f>
        <v>0</v>
      </c>
      <c r="U1241" s="93">
        <v>0</v>
      </c>
      <c r="V1241" s="93">
        <v>0</v>
      </c>
      <c r="W1241" s="93">
        <v>0</v>
      </c>
      <c r="X1241" s="93">
        <v>0</v>
      </c>
      <c r="Y1241" s="93">
        <v>0</v>
      </c>
      <c r="Z1241" s="93">
        <v>0</v>
      </c>
      <c r="AA1241" s="93">
        <v>3.4990996852465384</v>
      </c>
      <c r="AB1241" s="93">
        <v>0</v>
      </c>
      <c r="AC1241" s="93">
        <f>_xlfn.XLOOKUP(B1241,'[3]Nur des jours'!$B:$B,'[3]Nur des jours'!$N:$N,"")</f>
        <v>0</v>
      </c>
      <c r="AD1241" s="93">
        <v>0</v>
      </c>
      <c r="AE1241" s="93">
        <v>0</v>
      </c>
      <c r="AF1241" s="93">
        <v>0</v>
      </c>
      <c r="AG1241" s="93"/>
      <c r="AH1241" s="93">
        <v>0</v>
      </c>
      <c r="AI1241" s="93">
        <v>0</v>
      </c>
      <c r="AJ1241" s="93">
        <v>0</v>
      </c>
      <c r="AK1241" s="93">
        <v>0</v>
      </c>
      <c r="AL1241" s="93">
        <v>0</v>
      </c>
      <c r="AM1241" s="49" t="s">
        <v>5559</v>
      </c>
      <c r="AN1241" s="49"/>
      <c r="AO1241" s="48" t="str" cm="1">
        <f t="array" ref="AO1241">IFERROR(_xlfn.IFS(
AQ1241="MPR ISSUE","PDH",
AQ1241="BSS Hardware Issue","BSS",
AQ1241="Sites strategiques, MLL, Pylone, etc.","ENVTECH",
AQ1241="AKTIVCO DEFAUT GE &amp; POWER Cabinet","AKTIVCO",
AQ1241="AKTIVCO Coupure ENEO &amp; Baisse de tension","AKTIVCO GRID ONLY",
AQ1241="Coupure ENEO &amp; Baisse de tension","IHS GRID ONLY",
AQ1241="Defaut GE &amp; POWER Cabinet","IHS",
AQ1241="Sharing","Partners",
AQ1241="Sites strategiques &amp; DataCenter","SST &amp; DC",
AQ1241="Exclu","Exclu",
AQ1241="SAT","SAT",
AQ1241="SPARE-ISSUE","SPARE-ISSUE",
AQ1241="Fiber CAmtel","TRANS_FO_CAMTEL",
AQ1241="Fiber AOF","Fiber AOF",
AQ1241="Projet OCM (HUAWEI)","TRAVAUX-HUAWEI",
AQ1241="Projet OCM (NOKIA)","TRAVAUX-NOKIA",
AQ1241="ACCESS-ISSUE","ACCESS-ISSUE",
AQ1241="Projet OCM (ZTE, NOKIA, autres projets)","TRAVAUX OCM",
AQ1241="No root CAuse","No root cause",
AQ1241="ODU HS","PDH",
AQ1241="IP &amp; VLAN","PDH",
AQ1241="Warehouse HUAWEI","SPARE-ISSUE",
AQ1241="SPARE-HS","SPARE-ISSUE",
AQ1241="Power Telco","BSS",AQ1241="no impacts","no impacts"
),"")</f>
        <v>No root cause</v>
      </c>
      <c r="AP1241" s="48" t="str" cm="1">
        <f t="array" ref="AP1241">IFERROR(_xlfn.IFS(
AQ1241="MPR ISSUE","TX ISSUE",
AQ1241="BSS Hardware Issue","RAN ISSUE",
AQ1241="Sites strategiques, MLL, Pylone, etc.","ENVTECH",
AQ1241="AKTIVCO DEFAUT GE &amp; POWER Cabinet","POWER ISSUE",
AQ1241="AKTIVCO Coupure ENEO &amp; Baisse de tension","POWER ISSUE",
AQ1241="Coupure ENEO &amp; Baisse de tension","POWER ISSUE",
AQ1241="Defaut GE &amp; POWER Cabinet","POWER ISSUE",
AQ1241="Sharing","POWER ISSUE",
AQ1241="Sites strategiques &amp; DataCenter","POWER ISSUE",
AQ1241="Exclu","Exclu",
AQ1241="SAT","TX ISSUE",
AQ1241="SPARE-ISSUE","SPARE-ISSUE",
AQ1241="Fiber CAmtel","TX ISSUE",
AQ1241="Fiber AOF","TX ISSUE",
AQ1241="Projet OCM (HUAWEI)","TRAVAUX-HUAWEI",
AQ1241="Projet OCM (NOKIA)","TRAVAUX -NOKIA",
AQ1241="ACCESS-ISSUE","ACCESS-ISSUE",
AQ1241="Projet OCM (ZTE, NOKIA, autres projets)","TRAVAUX OCM",
AQ1241="No root CAuse","No root cause",
AQ1241="ODU HS","TX ISSUE",
AQ1241="IP &amp; VLAN","TX ISSUE",
AQ1241="Warehouse HUAWEI","SPARE-ISSUE",
AQ1241="SPARE-HS","SPARE-ISSUE",
AQ1241="Power Telco","RAN ISSUE",AQ1241="no impacts","no impacts"
),"")</f>
        <v>No root cause</v>
      </c>
      <c r="AQ1241" s="126" t="s">
        <v>5344</v>
      </c>
      <c r="AR1241" s="48" t="str" cm="1">
        <f t="array" ref="AR1241">IFERROR(_xlfn.IFS(
AQ1241="MPR ISSUE","ACTIVE",
AQ1241="BSS Hardware Issue","ACTIVE",
AQ1241="Sites strategiques, MLL, Pylone, etc.","PASSIVE",
AQ1241="AKTIVCO DEFAUT GE &amp; POWER Cabinet","PASSIVE",
AQ1241="AKTIVCO Coupure ENEO &amp; Baisse de tension","PASSIVE",
AQ1241="Coupure ENEO &amp; Baisse de tension","PASSIVE",
AQ1241="Defaut GE &amp; POWER Cabinet","PASSIVE",
AQ1241="Sharing","PASSIVE",
AQ1241="Sites strategiques &amp; DataCenter","PASSIVE",
AQ1241="Exclu","Exclu",
AQ1241="SAT","ACTIVE",
AQ1241="SPARE-ISSUE","SPARE-ISSUE",
AQ1241="Fiber CAmtel","ACTIVE",
AQ1241="Fiber AOF","ACTIVE",
AQ1241="Projet OCM (HUAWEI)","PLANNED WORKS",
AQ1241="Projet OCM (NOKIA)","PLANNED WORKS",
AQ1241="ACCESS-ISSUE","ACCESS-ISSUE",
AQ1241="Projet OCM (ZTE, NOKIA, autres projets)","PLANNED WORKS",
AQ1241="No root CAuse","No root cause",
AQ1241="ODU HS","ACTIVE",
AQ1241="IP &amp; VLAN","ACTIVE",
AQ1241="Warehouse HUAWEI","SPARE-ISSUE",
AQ1241="SPARE-HS","SPARE-ISSUE",
AQ1241="Power Telco","ACTIVE", AQ1241="no impacts","no impacts"
),"")</f>
        <v>No root cause</v>
      </c>
      <c r="AS1241" s="92" t="s">
        <v>5537</v>
      </c>
      <c r="AT1241" s="98" t="s">
        <v>4514</v>
      </c>
      <c r="AV1241" s="17" t="s">
        <v>5537</v>
      </c>
      <c r="AW1241" s="7" t="s">
        <v>5537</v>
      </c>
      <c r="AX1241" s="6" t="s">
        <v>5537</v>
      </c>
      <c r="AY1241" s="7"/>
      <c r="AZ1241" s="3" t="s">
        <v>5537</v>
      </c>
      <c r="BA1241" s="18" t="s">
        <v>5537</v>
      </c>
      <c r="BB1241" s="18" t="s">
        <v>5537</v>
      </c>
      <c r="BC1241" s="18" t="s">
        <v>5537</v>
      </c>
      <c r="BD1241" s="18" t="s">
        <v>5537</v>
      </c>
      <c r="BE1241" s="18" t="s">
        <v>5537</v>
      </c>
      <c r="BF1241" s="18" t="s">
        <v>5537</v>
      </c>
      <c r="BG1241" s="18" t="s">
        <v>5537</v>
      </c>
      <c r="BH1241" s="18" t="s">
        <v>5537</v>
      </c>
      <c r="BI1241" s="18" t="s">
        <v>5537</v>
      </c>
      <c r="BJ1241" s="18" t="s">
        <v>5537</v>
      </c>
      <c r="BK1241" s="18" t="s">
        <v>5537</v>
      </c>
      <c r="BL1241" s="9" t="s">
        <v>5537</v>
      </c>
      <c r="BM1241" s="14" t="s">
        <v>5537</v>
      </c>
      <c r="BN1241" s="14" t="s">
        <v>5537</v>
      </c>
      <c r="BO1241" s="14" t="str">
        <f>_xlfn.XLOOKUP(B1241,'[4]cell downs 18042026 17h'!$B:$B,'[4]cell downs 18042026 17h'!$B:$B,"")</f>
        <v/>
      </c>
      <c r="BP1241" s="14" t="str">
        <f>_xlfn.XLOOKUP(B1241,'[5]Cells Huawei 19042026 15h'!$B:$B,'[5]Cells Huawei 19042026 15h'!$B:$B,"")</f>
        <v/>
      </c>
      <c r="BQ1241" s="9" t="str">
        <f>_xlfn.XLOOKUP(B1241,'[6]cells down 19042026 9H40'!$B:$B,'[6]cells down 19042026 9H40'!$B:$B,"")</f>
        <v/>
      </c>
      <c r="BR1241" s="9" t="s">
        <v>4514</v>
      </c>
      <c r="BS1241" s="9" t="s">
        <v>12</v>
      </c>
      <c r="BT1241" s="108"/>
    </row>
    <row r="1242" spans="1:72" s="9" customFormat="1" x14ac:dyDescent="0.35">
      <c r="A1242" s="1" t="s">
        <v>3165</v>
      </c>
      <c r="B1242" s="8" t="s">
        <v>3166</v>
      </c>
      <c r="C1242" s="3" t="str">
        <f>_xlfn.XLOOKUP(B1242,'[1]daily break down'!$D:$D,'[1]daily break down'!$E:$E,"")</f>
        <v>Douala</v>
      </c>
      <c r="D1242" s="1" t="s">
        <v>11</v>
      </c>
      <c r="E1242" s="1" t="s">
        <v>12</v>
      </c>
      <c r="F1242" s="3" t="s">
        <v>31</v>
      </c>
      <c r="G1242" s="1" t="s">
        <v>32</v>
      </c>
      <c r="H1242" s="34" t="str">
        <f>_xlfn.XLOOKUP(B1242,[2]CALCULATION!$B:$B,[2]CALCULATION!$H:$H,"")</f>
        <v>ZTE</v>
      </c>
      <c r="I1242" s="28">
        <v>0</v>
      </c>
      <c r="J1242" s="28">
        <v>0</v>
      </c>
      <c r="K1242" s="28">
        <v>0</v>
      </c>
      <c r="L1242" s="28">
        <v>0</v>
      </c>
      <c r="M1242" s="28">
        <v>0</v>
      </c>
      <c r="N1242" s="28">
        <v>0</v>
      </c>
      <c r="O1242" s="28">
        <v>0</v>
      </c>
      <c r="P1242" s="28">
        <v>0</v>
      </c>
      <c r="Q1242" s="28">
        <v>0</v>
      </c>
      <c r="R1242" s="28">
        <v>0</v>
      </c>
      <c r="S1242" s="93">
        <v>6.4090888985911727</v>
      </c>
      <c r="T1242" s="93">
        <f>_xlfn.XLOOKUP(B1242,'[3]Nur des jours'!$B:$B,'[3]Nur des jours'!$U:$U,"")</f>
        <v>0</v>
      </c>
      <c r="U1242" s="93">
        <v>0</v>
      </c>
      <c r="V1242" s="93">
        <v>2.2115497113570394E-3</v>
      </c>
      <c r="W1242" s="93">
        <v>0</v>
      </c>
      <c r="X1242" s="93">
        <v>0</v>
      </c>
      <c r="Y1242" s="93">
        <v>0</v>
      </c>
      <c r="Z1242" s="93">
        <v>0</v>
      </c>
      <c r="AA1242" s="93">
        <v>3.3441663599033191</v>
      </c>
      <c r="AB1242" s="93">
        <v>0</v>
      </c>
      <c r="AC1242" s="93">
        <f>_xlfn.XLOOKUP(B1242,'[3]Nur des jours'!$B:$B,'[3]Nur des jours'!$N:$N,"")</f>
        <v>0</v>
      </c>
      <c r="AD1242" s="93">
        <v>0</v>
      </c>
      <c r="AE1242" s="93">
        <v>0</v>
      </c>
      <c r="AF1242" s="93">
        <v>0</v>
      </c>
      <c r="AG1242" s="93"/>
      <c r="AH1242" s="93">
        <v>0</v>
      </c>
      <c r="AI1242" s="93">
        <v>0</v>
      </c>
      <c r="AJ1242" s="93">
        <v>0</v>
      </c>
      <c r="AK1242" s="93">
        <v>0</v>
      </c>
      <c r="AL1242" s="93">
        <v>0</v>
      </c>
      <c r="AM1242" s="49" t="s">
        <v>5559</v>
      </c>
      <c r="AN1242" s="49"/>
      <c r="AO1242" s="48" t="str" cm="1">
        <f t="array" ref="AO1242">IFERROR(_xlfn.IFS(
AQ1242="MPR ISSUE","PDH",
AQ1242="BSS Hardware Issue","BSS",
AQ1242="Sites strategiques, MLL, Pylone, etc.","ENVTECH",
AQ1242="AKTIVCO DEFAUT GE &amp; POWER Cabinet","AKTIVCO",
AQ1242="AKTIVCO Coupure ENEO &amp; Baisse de tension","AKTIVCO GRID ONLY",
AQ1242="Coupure ENEO &amp; Baisse de tension","IHS GRID ONLY",
AQ1242="Defaut GE &amp; POWER Cabinet","IHS",
AQ1242="Sharing","Partners",
AQ1242="Sites strategiques &amp; DataCenter","SST &amp; DC",
AQ1242="Exclu","Exclu",
AQ1242="SAT","SAT",
AQ1242="SPARE-ISSUE","SPARE-ISSUE",
AQ1242="Fiber CAmtel","TRANS_FO_CAMTEL",
AQ1242="Fiber AOF","Fiber AOF",
AQ1242="Projet OCM (HUAWEI)","TRAVAUX-HUAWEI",
AQ1242="Projet OCM (NOKIA)","TRAVAUX-NOKIA",
AQ1242="ACCESS-ISSUE","ACCESS-ISSUE",
AQ1242="Projet OCM (ZTE, NOKIA, autres projets)","TRAVAUX OCM",
AQ1242="No root CAuse","No root cause",
AQ1242="ODU HS","PDH",
AQ1242="IP &amp; VLAN","PDH",
AQ1242="Warehouse HUAWEI","SPARE-ISSUE",
AQ1242="SPARE-HS","SPARE-ISSUE",
AQ1242="Power Telco","BSS",AQ1242="no impacts","no impacts"
),"")</f>
        <v>No root cause</v>
      </c>
      <c r="AP1242" s="48" t="str" cm="1">
        <f t="array" ref="AP1242">IFERROR(_xlfn.IFS(
AQ1242="MPR ISSUE","TX ISSUE",
AQ1242="BSS Hardware Issue","RAN ISSUE",
AQ1242="Sites strategiques, MLL, Pylone, etc.","ENVTECH",
AQ1242="AKTIVCO DEFAUT GE &amp; POWER Cabinet","POWER ISSUE",
AQ1242="AKTIVCO Coupure ENEO &amp; Baisse de tension","POWER ISSUE",
AQ1242="Coupure ENEO &amp; Baisse de tension","POWER ISSUE",
AQ1242="Defaut GE &amp; POWER Cabinet","POWER ISSUE",
AQ1242="Sharing","POWER ISSUE",
AQ1242="Sites strategiques &amp; DataCenter","POWER ISSUE",
AQ1242="Exclu","Exclu",
AQ1242="SAT","TX ISSUE",
AQ1242="SPARE-ISSUE","SPARE-ISSUE",
AQ1242="Fiber CAmtel","TX ISSUE",
AQ1242="Fiber AOF","TX ISSUE",
AQ1242="Projet OCM (HUAWEI)","TRAVAUX-HUAWEI",
AQ1242="Projet OCM (NOKIA)","TRAVAUX -NOKIA",
AQ1242="ACCESS-ISSUE","ACCESS-ISSUE",
AQ1242="Projet OCM (ZTE, NOKIA, autres projets)","TRAVAUX OCM",
AQ1242="No root CAuse","No root cause",
AQ1242="ODU HS","TX ISSUE",
AQ1242="IP &amp; VLAN","TX ISSUE",
AQ1242="Warehouse HUAWEI","SPARE-ISSUE",
AQ1242="SPARE-HS","SPARE-ISSUE",
AQ1242="Power Telco","RAN ISSUE",AQ1242="no impacts","no impacts"
),"")</f>
        <v>No root cause</v>
      </c>
      <c r="AQ1242" s="126" t="s">
        <v>5344</v>
      </c>
      <c r="AR1242" s="48" t="str" cm="1">
        <f t="array" ref="AR1242">IFERROR(_xlfn.IFS(
AQ1242="MPR ISSUE","ACTIVE",
AQ1242="BSS Hardware Issue","ACTIVE",
AQ1242="Sites strategiques, MLL, Pylone, etc.","PASSIVE",
AQ1242="AKTIVCO DEFAUT GE &amp; POWER Cabinet","PASSIVE",
AQ1242="AKTIVCO Coupure ENEO &amp; Baisse de tension","PASSIVE",
AQ1242="Coupure ENEO &amp; Baisse de tension","PASSIVE",
AQ1242="Defaut GE &amp; POWER Cabinet","PASSIVE",
AQ1242="Sharing","PASSIVE",
AQ1242="Sites strategiques &amp; DataCenter","PASSIVE",
AQ1242="Exclu","Exclu",
AQ1242="SAT","ACTIVE",
AQ1242="SPARE-ISSUE","SPARE-ISSUE",
AQ1242="Fiber CAmtel","ACTIVE",
AQ1242="Fiber AOF","ACTIVE",
AQ1242="Projet OCM (HUAWEI)","PLANNED WORKS",
AQ1242="Projet OCM (NOKIA)","PLANNED WORKS",
AQ1242="ACCESS-ISSUE","ACCESS-ISSUE",
AQ1242="Projet OCM (ZTE, NOKIA, autres projets)","PLANNED WORKS",
AQ1242="No root CAuse","No root cause",
AQ1242="ODU HS","ACTIVE",
AQ1242="IP &amp; VLAN","ACTIVE",
AQ1242="Warehouse HUAWEI","SPARE-ISSUE",
AQ1242="SPARE-HS","SPARE-ISSUE",
AQ1242="Power Telco","ACTIVE", AQ1242="no impacts","no impacts"
),"")</f>
        <v>No root cause</v>
      </c>
      <c r="AS1242" s="92" t="s">
        <v>5537</v>
      </c>
      <c r="AT1242" s="98" t="s">
        <v>3166</v>
      </c>
      <c r="AV1242" s="17" t="s">
        <v>5537</v>
      </c>
      <c r="AW1242" s="7" t="s">
        <v>5537</v>
      </c>
      <c r="AX1242" s="6" t="s">
        <v>5537</v>
      </c>
      <c r="AY1242" s="7"/>
      <c r="AZ1242" s="3" t="s">
        <v>5537</v>
      </c>
      <c r="BA1242" s="18" t="s">
        <v>5537</v>
      </c>
      <c r="BB1242" s="18" t="s">
        <v>5537</v>
      </c>
      <c r="BC1242" s="18" t="s">
        <v>5537</v>
      </c>
      <c r="BD1242" s="18" t="s">
        <v>5537</v>
      </c>
      <c r="BE1242" s="18" t="s">
        <v>5537</v>
      </c>
      <c r="BF1242" s="18" t="s">
        <v>5537</v>
      </c>
      <c r="BG1242" s="18" t="s">
        <v>5537</v>
      </c>
      <c r="BH1242" s="18" t="s">
        <v>5537</v>
      </c>
      <c r="BI1242" s="18" t="s">
        <v>5537</v>
      </c>
      <c r="BJ1242" s="18" t="s">
        <v>5537</v>
      </c>
      <c r="BK1242" s="18" t="s">
        <v>5537</v>
      </c>
      <c r="BL1242" s="9" t="s">
        <v>5537</v>
      </c>
      <c r="BM1242" s="14" t="s">
        <v>5537</v>
      </c>
      <c r="BN1242" s="14" t="s">
        <v>5537</v>
      </c>
      <c r="BO1242" s="14" t="str">
        <f>_xlfn.XLOOKUP(B1242,'[4]cell downs 18042026 17h'!$B:$B,'[4]cell downs 18042026 17h'!$B:$B,"")</f>
        <v/>
      </c>
      <c r="BP1242" s="14" t="str">
        <f>_xlfn.XLOOKUP(B1242,'[5]Cells Huawei 19042026 15h'!$B:$B,'[5]Cells Huawei 19042026 15h'!$B:$B,"")</f>
        <v/>
      </c>
      <c r="BQ1242" s="9" t="str">
        <f>_xlfn.XLOOKUP(B1242,'[6]cells down 19042026 9H40'!$B:$B,'[6]cells down 19042026 9H40'!$B:$B,"")</f>
        <v/>
      </c>
      <c r="BR1242" s="9" t="s">
        <v>3166</v>
      </c>
      <c r="BS1242" s="9" t="s">
        <v>594</v>
      </c>
      <c r="BT1242" s="108"/>
    </row>
    <row r="1243" spans="1:72" s="9" customFormat="1" x14ac:dyDescent="0.35">
      <c r="A1243" s="1" t="s">
        <v>3437</v>
      </c>
      <c r="B1243" s="8" t="s">
        <v>3438</v>
      </c>
      <c r="C1243" s="3" t="str">
        <f>_xlfn.XLOOKUP(B1243,'[1]daily break down'!$D:$D,'[1]daily break down'!$E:$E,"")</f>
        <v>Douala</v>
      </c>
      <c r="D1243" s="1" t="s">
        <v>11</v>
      </c>
      <c r="E1243" s="1" t="s">
        <v>12</v>
      </c>
      <c r="F1243" s="3" t="s">
        <v>31</v>
      </c>
      <c r="G1243" s="1" t="s">
        <v>32</v>
      </c>
      <c r="H1243" s="34" t="str">
        <f>_xlfn.XLOOKUP(B1243,[2]CALCULATION!$B:$B,[2]CALCULATION!$H:$H,"")</f>
        <v>ZTE</v>
      </c>
      <c r="I1243" s="28">
        <v>0</v>
      </c>
      <c r="J1243" s="28">
        <v>0</v>
      </c>
      <c r="K1243" s="28">
        <v>0</v>
      </c>
      <c r="L1243" s="28">
        <v>0</v>
      </c>
      <c r="M1243" s="28">
        <v>0</v>
      </c>
      <c r="N1243" s="28">
        <v>0</v>
      </c>
      <c r="O1243" s="28">
        <v>0</v>
      </c>
      <c r="P1243" s="28">
        <v>0</v>
      </c>
      <c r="Q1243" s="28">
        <v>0</v>
      </c>
      <c r="R1243" s="28">
        <v>0</v>
      </c>
      <c r="S1243" s="93">
        <v>5.1065396238367962</v>
      </c>
      <c r="T1243" s="93">
        <f>_xlfn.XLOOKUP(B1243,'[3]Nur des jours'!$B:$B,'[3]Nur des jours'!$U:$U,"")</f>
        <v>0</v>
      </c>
      <c r="U1243" s="93">
        <v>0</v>
      </c>
      <c r="V1243" s="93">
        <v>0</v>
      </c>
      <c r="W1243" s="93">
        <v>0</v>
      </c>
      <c r="X1243" s="93">
        <v>0</v>
      </c>
      <c r="Y1243" s="93">
        <v>0</v>
      </c>
      <c r="Z1243" s="93">
        <v>0</v>
      </c>
      <c r="AA1243" s="93">
        <v>2.6721049387472071</v>
      </c>
      <c r="AB1243" s="93">
        <v>0</v>
      </c>
      <c r="AC1243" s="93">
        <f>_xlfn.XLOOKUP(B1243,'[3]Nur des jours'!$B:$B,'[3]Nur des jours'!$N:$N,"")</f>
        <v>0</v>
      </c>
      <c r="AD1243" s="93">
        <v>0</v>
      </c>
      <c r="AE1243" s="93">
        <v>0</v>
      </c>
      <c r="AF1243" s="93">
        <v>0</v>
      </c>
      <c r="AG1243" s="93"/>
      <c r="AH1243" s="93">
        <v>0</v>
      </c>
      <c r="AI1243" s="93">
        <v>0</v>
      </c>
      <c r="AJ1243" s="93">
        <v>0</v>
      </c>
      <c r="AK1243" s="93">
        <v>0</v>
      </c>
      <c r="AL1243" s="93">
        <v>0</v>
      </c>
      <c r="AM1243" s="49" t="s">
        <v>5559</v>
      </c>
      <c r="AN1243" s="49"/>
      <c r="AO1243" s="48" t="str" cm="1">
        <f t="array" ref="AO1243">IFERROR(_xlfn.IFS(
AQ1243="MPR ISSUE","PDH",
AQ1243="BSS Hardware Issue","BSS",
AQ1243="Sites strategiques, MLL, Pylone, etc.","ENVTECH",
AQ1243="AKTIVCO DEFAUT GE &amp; POWER Cabinet","AKTIVCO",
AQ1243="AKTIVCO Coupure ENEO &amp; Baisse de tension","AKTIVCO GRID ONLY",
AQ1243="Coupure ENEO &amp; Baisse de tension","IHS GRID ONLY",
AQ1243="Defaut GE &amp; POWER Cabinet","IHS",
AQ1243="Sharing","Partners",
AQ1243="Sites strategiques &amp; DataCenter","SST &amp; DC",
AQ1243="Exclu","Exclu",
AQ1243="SAT","SAT",
AQ1243="SPARE-ISSUE","SPARE-ISSUE",
AQ1243="Fiber CAmtel","TRANS_FO_CAMTEL",
AQ1243="Fiber AOF","Fiber AOF",
AQ1243="Projet OCM (HUAWEI)","TRAVAUX-HUAWEI",
AQ1243="Projet OCM (NOKIA)","TRAVAUX-NOKIA",
AQ1243="ACCESS-ISSUE","ACCESS-ISSUE",
AQ1243="Projet OCM (ZTE, NOKIA, autres projets)","TRAVAUX OCM",
AQ1243="No root CAuse","No root cause",
AQ1243="ODU HS","PDH",
AQ1243="IP &amp; VLAN","PDH",
AQ1243="Warehouse HUAWEI","SPARE-ISSUE",
AQ1243="SPARE-HS","SPARE-ISSUE",
AQ1243="Power Telco","BSS",AQ1243="no impacts","no impacts"
),"")</f>
        <v>No root cause</v>
      </c>
      <c r="AP1243" s="48" t="str" cm="1">
        <f t="array" ref="AP1243">IFERROR(_xlfn.IFS(
AQ1243="MPR ISSUE","TX ISSUE",
AQ1243="BSS Hardware Issue","RAN ISSUE",
AQ1243="Sites strategiques, MLL, Pylone, etc.","ENVTECH",
AQ1243="AKTIVCO DEFAUT GE &amp; POWER Cabinet","POWER ISSUE",
AQ1243="AKTIVCO Coupure ENEO &amp; Baisse de tension","POWER ISSUE",
AQ1243="Coupure ENEO &amp; Baisse de tension","POWER ISSUE",
AQ1243="Defaut GE &amp; POWER Cabinet","POWER ISSUE",
AQ1243="Sharing","POWER ISSUE",
AQ1243="Sites strategiques &amp; DataCenter","POWER ISSUE",
AQ1243="Exclu","Exclu",
AQ1243="SAT","TX ISSUE",
AQ1243="SPARE-ISSUE","SPARE-ISSUE",
AQ1243="Fiber CAmtel","TX ISSUE",
AQ1243="Fiber AOF","TX ISSUE",
AQ1243="Projet OCM (HUAWEI)","TRAVAUX-HUAWEI",
AQ1243="Projet OCM (NOKIA)","TRAVAUX -NOKIA",
AQ1243="ACCESS-ISSUE","ACCESS-ISSUE",
AQ1243="Projet OCM (ZTE, NOKIA, autres projets)","TRAVAUX OCM",
AQ1243="No root CAuse","No root cause",
AQ1243="ODU HS","TX ISSUE",
AQ1243="IP &amp; VLAN","TX ISSUE",
AQ1243="Warehouse HUAWEI","SPARE-ISSUE",
AQ1243="SPARE-HS","SPARE-ISSUE",
AQ1243="Power Telco","RAN ISSUE",AQ1243="no impacts","no impacts"
),"")</f>
        <v>No root cause</v>
      </c>
      <c r="AQ1243" s="126" t="s">
        <v>5344</v>
      </c>
      <c r="AR1243" s="48" t="str" cm="1">
        <f t="array" ref="AR1243">IFERROR(_xlfn.IFS(
AQ1243="MPR ISSUE","ACTIVE",
AQ1243="BSS Hardware Issue","ACTIVE",
AQ1243="Sites strategiques, MLL, Pylone, etc.","PASSIVE",
AQ1243="AKTIVCO DEFAUT GE &amp; POWER Cabinet","PASSIVE",
AQ1243="AKTIVCO Coupure ENEO &amp; Baisse de tension","PASSIVE",
AQ1243="Coupure ENEO &amp; Baisse de tension","PASSIVE",
AQ1243="Defaut GE &amp; POWER Cabinet","PASSIVE",
AQ1243="Sharing","PASSIVE",
AQ1243="Sites strategiques &amp; DataCenter","PASSIVE",
AQ1243="Exclu","Exclu",
AQ1243="SAT","ACTIVE",
AQ1243="SPARE-ISSUE","SPARE-ISSUE",
AQ1243="Fiber CAmtel","ACTIVE",
AQ1243="Fiber AOF","ACTIVE",
AQ1243="Projet OCM (HUAWEI)","PLANNED WORKS",
AQ1243="Projet OCM (NOKIA)","PLANNED WORKS",
AQ1243="ACCESS-ISSUE","ACCESS-ISSUE",
AQ1243="Projet OCM (ZTE, NOKIA, autres projets)","PLANNED WORKS",
AQ1243="No root CAuse","No root cause",
AQ1243="ODU HS","ACTIVE",
AQ1243="IP &amp; VLAN","ACTIVE",
AQ1243="Warehouse HUAWEI","SPARE-ISSUE",
AQ1243="SPARE-HS","SPARE-ISSUE",
AQ1243="Power Telco","ACTIVE", AQ1243="no impacts","no impacts"
),"")</f>
        <v>No root cause</v>
      </c>
      <c r="AS1243" s="92" t="s">
        <v>5537</v>
      </c>
      <c r="AT1243" s="98" t="s">
        <v>3438</v>
      </c>
      <c r="AV1243" s="17" t="s">
        <v>5537</v>
      </c>
      <c r="AW1243" s="7" t="s">
        <v>5537</v>
      </c>
      <c r="AX1243" s="6" t="s">
        <v>5537</v>
      </c>
      <c r="AY1243" s="7"/>
      <c r="AZ1243" s="3" t="s">
        <v>5537</v>
      </c>
      <c r="BA1243" s="18" t="s">
        <v>5537</v>
      </c>
      <c r="BB1243" s="18" t="s">
        <v>5537</v>
      </c>
      <c r="BC1243" s="18" t="s">
        <v>5537</v>
      </c>
      <c r="BD1243" s="18" t="s">
        <v>5537</v>
      </c>
      <c r="BE1243" s="18" t="s">
        <v>5537</v>
      </c>
      <c r="BF1243" s="18" t="s">
        <v>5537</v>
      </c>
      <c r="BG1243" s="18" t="s">
        <v>5537</v>
      </c>
      <c r="BH1243" s="18" t="s">
        <v>5537</v>
      </c>
      <c r="BI1243" s="18" t="s">
        <v>5537</v>
      </c>
      <c r="BJ1243" s="18" t="s">
        <v>5537</v>
      </c>
      <c r="BK1243" s="18" t="s">
        <v>5537</v>
      </c>
      <c r="BL1243" s="9" t="s">
        <v>5537</v>
      </c>
      <c r="BM1243" s="14" t="s">
        <v>5537</v>
      </c>
      <c r="BN1243" s="14" t="s">
        <v>5537</v>
      </c>
      <c r="BO1243" s="14" t="str">
        <f>_xlfn.XLOOKUP(B1243,'[4]cell downs 18042026 17h'!$B:$B,'[4]cell downs 18042026 17h'!$B:$B,"")</f>
        <v/>
      </c>
      <c r="BP1243" s="14" t="str">
        <f>_xlfn.XLOOKUP(B1243,'[5]Cells Huawei 19042026 15h'!$B:$B,'[5]Cells Huawei 19042026 15h'!$B:$B,"")</f>
        <v/>
      </c>
      <c r="BQ1243" s="9" t="str">
        <f>_xlfn.XLOOKUP(B1243,'[6]cells down 19042026 9H40'!$B:$B,'[6]cells down 19042026 9H40'!$B:$B,"")</f>
        <v/>
      </c>
      <c r="BR1243" s="9" t="s">
        <v>3438</v>
      </c>
      <c r="BS1243" s="9" t="s">
        <v>154</v>
      </c>
      <c r="BT1243" s="108"/>
    </row>
    <row r="1244" spans="1:72" s="9" customFormat="1" x14ac:dyDescent="0.35">
      <c r="A1244" s="1" t="s">
        <v>2691</v>
      </c>
      <c r="B1244" s="8" t="s">
        <v>2692</v>
      </c>
      <c r="C1244" s="3" t="str">
        <f>_xlfn.XLOOKUP(B1244,'[1]daily break down'!$D:$D,'[1]daily break down'!$E:$E,"")</f>
        <v>NORD-OUEST</v>
      </c>
      <c r="D1244" s="1" t="s">
        <v>11</v>
      </c>
      <c r="E1244" s="1" t="s">
        <v>12</v>
      </c>
      <c r="F1244" s="3" t="s">
        <v>51</v>
      </c>
      <c r="G1244" s="1" t="s">
        <v>52</v>
      </c>
      <c r="H1244" s="32" t="str">
        <f>_xlfn.XLOOKUP(B1244,[2]CALCULATION!$B:$B,[2]CALCULATION!$H:$H,"")</f>
        <v>Huawei</v>
      </c>
      <c r="I1244" s="28">
        <v>0</v>
      </c>
      <c r="J1244" s="28">
        <v>0</v>
      </c>
      <c r="K1244" s="28">
        <v>0</v>
      </c>
      <c r="L1244" s="28">
        <v>0</v>
      </c>
      <c r="M1244" s="28">
        <v>0</v>
      </c>
      <c r="N1244" s="28">
        <v>0</v>
      </c>
      <c r="O1244" s="28">
        <v>0</v>
      </c>
      <c r="P1244" s="28">
        <v>0</v>
      </c>
      <c r="Q1244" s="28">
        <v>0</v>
      </c>
      <c r="R1244" s="28">
        <v>0.14687186994375528</v>
      </c>
      <c r="S1244" s="93">
        <v>4.5194088456281234</v>
      </c>
      <c r="T1244" s="93">
        <f>_xlfn.XLOOKUP(B1244,'[3]Nur des jours'!$B:$B,'[3]Nur des jours'!$U:$U,"")</f>
        <v>0</v>
      </c>
      <c r="U1244" s="93">
        <v>0</v>
      </c>
      <c r="V1244" s="93">
        <v>1.4419660819614593</v>
      </c>
      <c r="W1244" s="93">
        <v>0</v>
      </c>
      <c r="X1244" s="93">
        <v>0</v>
      </c>
      <c r="Y1244" s="93">
        <v>0</v>
      </c>
      <c r="Z1244" s="93">
        <v>1.7127025708195289</v>
      </c>
      <c r="AA1244" s="93">
        <v>2.6683774073788715</v>
      </c>
      <c r="AB1244" s="93">
        <v>0</v>
      </c>
      <c r="AC1244" s="93">
        <f>_xlfn.XLOOKUP(B1244,'[3]Nur des jours'!$B:$B,'[3]Nur des jours'!$N:$N,"")</f>
        <v>0</v>
      </c>
      <c r="AD1244" s="93">
        <v>0</v>
      </c>
      <c r="AE1244" s="93">
        <v>0</v>
      </c>
      <c r="AF1244" s="93">
        <v>0</v>
      </c>
      <c r="AG1244" s="93"/>
      <c r="AH1244" s="93">
        <v>0</v>
      </c>
      <c r="AI1244" s="93">
        <v>0</v>
      </c>
      <c r="AJ1244" s="93">
        <v>0</v>
      </c>
      <c r="AK1244" s="93">
        <v>0</v>
      </c>
      <c r="AL1244" s="93">
        <v>0</v>
      </c>
      <c r="AM1244" s="49" t="s">
        <v>5559</v>
      </c>
      <c r="AN1244" s="49"/>
      <c r="AO1244" s="48" t="str" cm="1">
        <f t="array" ref="AO1244">IFERROR(_xlfn.IFS(
AQ1244="MPR ISSUE","PDH",
AQ1244="BSS Hardware Issue","BSS",
AQ1244="Sites strategiques, MLL, Pylone, etc.","ENVTECH",
AQ1244="AKTIVCO DEFAUT GE &amp; POWER Cabinet","AKTIVCO",
AQ1244="AKTIVCO Coupure ENEO &amp; Baisse de tension","AKTIVCO GRID ONLY",
AQ1244="Coupure ENEO &amp; Baisse de tension","IHS GRID ONLY",
AQ1244="Defaut GE &amp; POWER Cabinet","IHS",
AQ1244="Sharing","Partners",
AQ1244="Sites strategiques &amp; DataCenter","SST &amp; DC",
AQ1244="Exclu","Exclu",
AQ1244="SAT","SAT",
AQ1244="SPARE-ISSUE","SPARE-ISSUE",
AQ1244="Fiber CAmtel","TRANS_FO_CAMTEL",
AQ1244="Fiber AOF","Fiber AOF",
AQ1244="Projet OCM (HUAWEI)","TRAVAUX-HUAWEI",
AQ1244="Projet OCM (NOKIA)","TRAVAUX-NOKIA",
AQ1244="ACCESS-ISSUE","ACCESS-ISSUE",
AQ1244="Projet OCM (ZTE, NOKIA, autres projets)","TRAVAUX OCM",
AQ1244="No root CAuse","No root cause",
AQ1244="ODU HS","PDH",
AQ1244="IP &amp; VLAN","PDH",
AQ1244="Warehouse HUAWEI","SPARE-ISSUE",
AQ1244="SPARE-HS","SPARE-ISSUE",
AQ1244="Power Telco","BSS",AQ1244="no impacts","no impacts"
),"")</f>
        <v>No root cause</v>
      </c>
      <c r="AP1244" s="48" t="str" cm="1">
        <f t="array" ref="AP1244">IFERROR(_xlfn.IFS(
AQ1244="MPR ISSUE","TX ISSUE",
AQ1244="BSS Hardware Issue","RAN ISSUE",
AQ1244="Sites strategiques, MLL, Pylone, etc.","ENVTECH",
AQ1244="AKTIVCO DEFAUT GE &amp; POWER Cabinet","POWER ISSUE",
AQ1244="AKTIVCO Coupure ENEO &amp; Baisse de tension","POWER ISSUE",
AQ1244="Coupure ENEO &amp; Baisse de tension","POWER ISSUE",
AQ1244="Defaut GE &amp; POWER Cabinet","POWER ISSUE",
AQ1244="Sharing","POWER ISSUE",
AQ1244="Sites strategiques &amp; DataCenter","POWER ISSUE",
AQ1244="Exclu","Exclu",
AQ1244="SAT","TX ISSUE",
AQ1244="SPARE-ISSUE","SPARE-ISSUE",
AQ1244="Fiber CAmtel","TX ISSUE",
AQ1244="Fiber AOF","TX ISSUE",
AQ1244="Projet OCM (HUAWEI)","TRAVAUX-HUAWEI",
AQ1244="Projet OCM (NOKIA)","TRAVAUX -NOKIA",
AQ1244="ACCESS-ISSUE","ACCESS-ISSUE",
AQ1244="Projet OCM (ZTE, NOKIA, autres projets)","TRAVAUX OCM",
AQ1244="No root CAuse","No root cause",
AQ1244="ODU HS","TX ISSUE",
AQ1244="IP &amp; VLAN","TX ISSUE",
AQ1244="Warehouse HUAWEI","SPARE-ISSUE",
AQ1244="SPARE-HS","SPARE-ISSUE",
AQ1244="Power Telco","RAN ISSUE",AQ1244="no impacts","no impacts"
),"")</f>
        <v>No root cause</v>
      </c>
      <c r="AQ1244" s="126" t="s">
        <v>5344</v>
      </c>
      <c r="AR1244" s="48" t="str" cm="1">
        <f t="array" ref="AR1244">IFERROR(_xlfn.IFS(
AQ1244="MPR ISSUE","ACTIVE",
AQ1244="BSS Hardware Issue","ACTIVE",
AQ1244="Sites strategiques, MLL, Pylone, etc.","PASSIVE",
AQ1244="AKTIVCO DEFAUT GE &amp; POWER Cabinet","PASSIVE",
AQ1244="AKTIVCO Coupure ENEO &amp; Baisse de tension","PASSIVE",
AQ1244="Coupure ENEO &amp; Baisse de tension","PASSIVE",
AQ1244="Defaut GE &amp; POWER Cabinet","PASSIVE",
AQ1244="Sharing","PASSIVE",
AQ1244="Sites strategiques &amp; DataCenter","PASSIVE",
AQ1244="Exclu","Exclu",
AQ1244="SAT","ACTIVE",
AQ1244="SPARE-ISSUE","SPARE-ISSUE",
AQ1244="Fiber CAmtel","ACTIVE",
AQ1244="Fiber AOF","ACTIVE",
AQ1244="Projet OCM (HUAWEI)","PLANNED WORKS",
AQ1244="Projet OCM (NOKIA)","PLANNED WORKS",
AQ1244="ACCESS-ISSUE","ACCESS-ISSUE",
AQ1244="Projet OCM (ZTE, NOKIA, autres projets)","PLANNED WORKS",
AQ1244="No root CAuse","No root cause",
AQ1244="ODU HS","ACTIVE",
AQ1244="IP &amp; VLAN","ACTIVE",
AQ1244="Warehouse HUAWEI","SPARE-ISSUE",
AQ1244="SPARE-HS","SPARE-ISSUE",
AQ1244="Power Telco","ACTIVE", AQ1244="no impacts","no impacts"
),"")</f>
        <v>No root cause</v>
      </c>
      <c r="AS1244" s="92" t="s">
        <v>5537</v>
      </c>
      <c r="AT1244" s="98" t="s">
        <v>2692</v>
      </c>
      <c r="AV1244" s="17" t="s">
        <v>5537</v>
      </c>
      <c r="AW1244" s="7" t="s">
        <v>5537</v>
      </c>
      <c r="AX1244" s="6" t="s">
        <v>5537</v>
      </c>
      <c r="AY1244" s="7"/>
      <c r="AZ1244" s="3" t="s">
        <v>5537</v>
      </c>
      <c r="BA1244" s="18" t="s">
        <v>5537</v>
      </c>
      <c r="BB1244" s="18" t="s">
        <v>5537</v>
      </c>
      <c r="BC1244" s="18" t="s">
        <v>5537</v>
      </c>
      <c r="BD1244" s="18" t="s">
        <v>5537</v>
      </c>
      <c r="BE1244" s="18" t="s">
        <v>5537</v>
      </c>
      <c r="BF1244" s="18" t="s">
        <v>5537</v>
      </c>
      <c r="BG1244" s="18" t="s">
        <v>5537</v>
      </c>
      <c r="BH1244" s="18" t="s">
        <v>5537</v>
      </c>
      <c r="BI1244" s="18" t="s">
        <v>5537</v>
      </c>
      <c r="BJ1244" s="18" t="s">
        <v>5537</v>
      </c>
      <c r="BK1244" s="18" t="s">
        <v>5537</v>
      </c>
      <c r="BL1244" s="9" t="s">
        <v>5537</v>
      </c>
      <c r="BM1244" s="14" t="s">
        <v>5537</v>
      </c>
      <c r="BN1244" s="14" t="s">
        <v>5537</v>
      </c>
      <c r="BO1244" s="14" t="str">
        <f>_xlfn.XLOOKUP(B1244,'[4]cell downs 18042026 17h'!$B:$B,'[4]cell downs 18042026 17h'!$B:$B,"")</f>
        <v/>
      </c>
      <c r="BP1244" s="14" t="str">
        <f>_xlfn.XLOOKUP(B1244,'[5]Cells Huawei 19042026 15h'!$B:$B,'[5]Cells Huawei 19042026 15h'!$B:$B,"")</f>
        <v/>
      </c>
      <c r="BQ1244" s="9" t="str">
        <f>_xlfn.XLOOKUP(B1244,'[6]cells down 19042026 9H40'!$B:$B,'[6]cells down 19042026 9H40'!$B:$B,"")</f>
        <v/>
      </c>
      <c r="BR1244" s="9" t="s">
        <v>2692</v>
      </c>
      <c r="BS1244" s="9" t="s">
        <v>5537</v>
      </c>
      <c r="BT1244" s="108"/>
    </row>
    <row r="1245" spans="1:72" s="9" customFormat="1" x14ac:dyDescent="0.35">
      <c r="A1245" s="1" t="s">
        <v>4533</v>
      </c>
      <c r="B1245" s="8" t="s">
        <v>4534</v>
      </c>
      <c r="C1245" s="3" t="str">
        <f>_xlfn.XLOOKUP(B1245,'[1]daily break down'!$D:$D,'[1]daily break down'!$E:$E,"")</f>
        <v>Yaounde</v>
      </c>
      <c r="D1245" s="1" t="s">
        <v>11</v>
      </c>
      <c r="E1245" s="1" t="s">
        <v>12</v>
      </c>
      <c r="F1245" s="3" t="s">
        <v>37</v>
      </c>
      <c r="G1245" s="1" t="s">
        <v>38</v>
      </c>
      <c r="H1245" s="34" t="str">
        <f>_xlfn.XLOOKUP(B1245,[2]CALCULATION!$B:$B,[2]CALCULATION!$H:$H,"")</f>
        <v>ZTE</v>
      </c>
      <c r="I1245" s="28">
        <v>0</v>
      </c>
      <c r="J1245" s="28">
        <v>0</v>
      </c>
      <c r="K1245" s="28">
        <v>0</v>
      </c>
      <c r="L1245" s="28">
        <v>0</v>
      </c>
      <c r="M1245" s="28">
        <v>3.3445587316263019</v>
      </c>
      <c r="N1245" s="28">
        <v>0</v>
      </c>
      <c r="O1245" s="28">
        <v>0</v>
      </c>
      <c r="P1245" s="28">
        <v>0</v>
      </c>
      <c r="Q1245" s="28">
        <v>0</v>
      </c>
      <c r="R1245" s="28">
        <v>0</v>
      </c>
      <c r="S1245" s="93">
        <v>0</v>
      </c>
      <c r="T1245" s="93">
        <f>_xlfn.XLOOKUP(B1245,'[3]Nur des jours'!$B:$B,'[3]Nur des jours'!$U:$U,"")</f>
        <v>0</v>
      </c>
      <c r="U1245" s="93">
        <v>0</v>
      </c>
      <c r="V1245" s="93">
        <v>0</v>
      </c>
      <c r="W1245" s="93">
        <v>0</v>
      </c>
      <c r="X1245" s="93">
        <v>0</v>
      </c>
      <c r="Y1245" s="93">
        <v>0</v>
      </c>
      <c r="Z1245" s="93">
        <v>0</v>
      </c>
      <c r="AA1245" s="93">
        <v>2.2447407921057647</v>
      </c>
      <c r="AB1245" s="93">
        <v>0</v>
      </c>
      <c r="AC1245" s="93">
        <f>_xlfn.XLOOKUP(B1245,'[3]Nur des jours'!$B:$B,'[3]Nur des jours'!$N:$N,"")</f>
        <v>0</v>
      </c>
      <c r="AD1245" s="93">
        <v>0</v>
      </c>
      <c r="AE1245" s="93">
        <v>0</v>
      </c>
      <c r="AF1245" s="93">
        <v>0</v>
      </c>
      <c r="AG1245" s="93"/>
      <c r="AH1245" s="93">
        <v>0</v>
      </c>
      <c r="AI1245" s="93">
        <v>0</v>
      </c>
      <c r="AJ1245" s="93">
        <v>0</v>
      </c>
      <c r="AK1245" s="93">
        <v>0</v>
      </c>
      <c r="AL1245" s="93">
        <v>0</v>
      </c>
      <c r="AM1245" s="49" t="s">
        <v>5559</v>
      </c>
      <c r="AN1245" s="49"/>
      <c r="AO1245" s="48" t="str" cm="1">
        <f t="array" ref="AO1245">IFERROR(_xlfn.IFS(
AQ1245="MPR ISSUE","PDH",
AQ1245="BSS Hardware Issue","BSS",
AQ1245="Sites strategiques, MLL, Pylone, etc.","ENVTECH",
AQ1245="AKTIVCO DEFAUT GE &amp; POWER Cabinet","AKTIVCO",
AQ1245="AKTIVCO Coupure ENEO &amp; Baisse de tension","AKTIVCO GRID ONLY",
AQ1245="Coupure ENEO &amp; Baisse de tension","IHS GRID ONLY",
AQ1245="Defaut GE &amp; POWER Cabinet","IHS",
AQ1245="Sharing","Partners",
AQ1245="Sites strategiques &amp; DataCenter","SST &amp; DC",
AQ1245="Exclu","Exclu",
AQ1245="SAT","SAT",
AQ1245="SPARE-ISSUE","SPARE-ISSUE",
AQ1245="Fiber CAmtel","TRANS_FO_CAMTEL",
AQ1245="Fiber AOF","Fiber AOF",
AQ1245="Projet OCM (HUAWEI)","TRAVAUX-HUAWEI",
AQ1245="Projet OCM (NOKIA)","TRAVAUX-NOKIA",
AQ1245="ACCESS-ISSUE","ACCESS-ISSUE",
AQ1245="Projet OCM (ZTE, NOKIA, autres projets)","TRAVAUX OCM",
AQ1245="No root CAuse","No root cause",
AQ1245="ODU HS","PDH",
AQ1245="IP &amp; VLAN","PDH",
AQ1245="Warehouse HUAWEI","SPARE-ISSUE",
AQ1245="SPARE-HS","SPARE-ISSUE",
AQ1245="Power Telco","BSS",AQ1245="no impacts","no impacts"
),"")</f>
        <v>No root cause</v>
      </c>
      <c r="AP1245" s="48" t="str" cm="1">
        <f t="array" ref="AP1245">IFERROR(_xlfn.IFS(
AQ1245="MPR ISSUE","TX ISSUE",
AQ1245="BSS Hardware Issue","RAN ISSUE",
AQ1245="Sites strategiques, MLL, Pylone, etc.","ENVTECH",
AQ1245="AKTIVCO DEFAUT GE &amp; POWER Cabinet","POWER ISSUE",
AQ1245="AKTIVCO Coupure ENEO &amp; Baisse de tension","POWER ISSUE",
AQ1245="Coupure ENEO &amp; Baisse de tension","POWER ISSUE",
AQ1245="Defaut GE &amp; POWER Cabinet","POWER ISSUE",
AQ1245="Sharing","POWER ISSUE",
AQ1245="Sites strategiques &amp; DataCenter","POWER ISSUE",
AQ1245="Exclu","Exclu",
AQ1245="SAT","TX ISSUE",
AQ1245="SPARE-ISSUE","SPARE-ISSUE",
AQ1245="Fiber CAmtel","TX ISSUE",
AQ1245="Fiber AOF","TX ISSUE",
AQ1245="Projet OCM (HUAWEI)","TRAVAUX-HUAWEI",
AQ1245="Projet OCM (NOKIA)","TRAVAUX -NOKIA",
AQ1245="ACCESS-ISSUE","ACCESS-ISSUE",
AQ1245="Projet OCM (ZTE, NOKIA, autres projets)","TRAVAUX OCM",
AQ1245="No root CAuse","No root cause",
AQ1245="ODU HS","TX ISSUE",
AQ1245="IP &amp; VLAN","TX ISSUE",
AQ1245="Warehouse HUAWEI","SPARE-ISSUE",
AQ1245="SPARE-HS","SPARE-ISSUE",
AQ1245="Power Telco","RAN ISSUE",AQ1245="no impacts","no impacts"
),"")</f>
        <v>No root cause</v>
      </c>
      <c r="AQ1245" s="126" t="s">
        <v>5344</v>
      </c>
      <c r="AR1245" s="48" t="str" cm="1">
        <f t="array" ref="AR1245">IFERROR(_xlfn.IFS(
AQ1245="MPR ISSUE","ACTIVE",
AQ1245="BSS Hardware Issue","ACTIVE",
AQ1245="Sites strategiques, MLL, Pylone, etc.","PASSIVE",
AQ1245="AKTIVCO DEFAUT GE &amp; POWER Cabinet","PASSIVE",
AQ1245="AKTIVCO Coupure ENEO &amp; Baisse de tension","PASSIVE",
AQ1245="Coupure ENEO &amp; Baisse de tension","PASSIVE",
AQ1245="Defaut GE &amp; POWER Cabinet","PASSIVE",
AQ1245="Sharing","PASSIVE",
AQ1245="Sites strategiques &amp; DataCenter","PASSIVE",
AQ1245="Exclu","Exclu",
AQ1245="SAT","ACTIVE",
AQ1245="SPARE-ISSUE","SPARE-ISSUE",
AQ1245="Fiber CAmtel","ACTIVE",
AQ1245="Fiber AOF","ACTIVE",
AQ1245="Projet OCM (HUAWEI)","PLANNED WORKS",
AQ1245="Projet OCM (NOKIA)","PLANNED WORKS",
AQ1245="ACCESS-ISSUE","ACCESS-ISSUE",
AQ1245="Projet OCM (ZTE, NOKIA, autres projets)","PLANNED WORKS",
AQ1245="No root CAuse","No root cause",
AQ1245="ODU HS","ACTIVE",
AQ1245="IP &amp; VLAN","ACTIVE",
AQ1245="Warehouse HUAWEI","SPARE-ISSUE",
AQ1245="SPARE-HS","SPARE-ISSUE",
AQ1245="Power Telco","ACTIVE", AQ1245="no impacts","no impacts"
),"")</f>
        <v>No root cause</v>
      </c>
      <c r="AS1245" s="92" t="s">
        <v>5537</v>
      </c>
      <c r="AT1245" s="98" t="s">
        <v>4534</v>
      </c>
      <c r="AV1245" s="17" t="s">
        <v>5537</v>
      </c>
      <c r="AW1245" s="7" t="s">
        <v>5537</v>
      </c>
      <c r="AX1245" s="6" t="s">
        <v>5537</v>
      </c>
      <c r="AY1245" s="7"/>
      <c r="AZ1245" s="3" t="s">
        <v>5537</v>
      </c>
      <c r="BA1245" s="18" t="s">
        <v>5537</v>
      </c>
      <c r="BB1245" s="18" t="s">
        <v>5537</v>
      </c>
      <c r="BC1245" s="18" t="s">
        <v>5537</v>
      </c>
      <c r="BD1245" s="18" t="s">
        <v>5537</v>
      </c>
      <c r="BE1245" s="18" t="s">
        <v>5537</v>
      </c>
      <c r="BF1245" s="18" t="s">
        <v>5537</v>
      </c>
      <c r="BG1245" s="18" t="s">
        <v>5537</v>
      </c>
      <c r="BH1245" s="18" t="s">
        <v>5537</v>
      </c>
      <c r="BI1245" s="18" t="s">
        <v>5537</v>
      </c>
      <c r="BJ1245" s="18" t="s">
        <v>5537</v>
      </c>
      <c r="BK1245" s="18" t="s">
        <v>5537</v>
      </c>
      <c r="BL1245" s="9" t="s">
        <v>5537</v>
      </c>
      <c r="BM1245" s="14" t="s">
        <v>5537</v>
      </c>
      <c r="BN1245" s="14" t="s">
        <v>5537</v>
      </c>
      <c r="BO1245" s="14" t="str">
        <f>_xlfn.XLOOKUP(B1245,'[4]cell downs 18042026 17h'!$B:$B,'[4]cell downs 18042026 17h'!$B:$B,"")</f>
        <v/>
      </c>
      <c r="BP1245" s="14" t="str">
        <f>_xlfn.XLOOKUP(B1245,'[5]Cells Huawei 19042026 15h'!$B:$B,'[5]Cells Huawei 19042026 15h'!$B:$B,"")</f>
        <v/>
      </c>
      <c r="BQ1245" s="9" t="str">
        <f>_xlfn.XLOOKUP(B1245,'[6]cells down 19042026 9H40'!$B:$B,'[6]cells down 19042026 9H40'!$B:$B,"")</f>
        <v/>
      </c>
      <c r="BR1245" s="9" t="s">
        <v>4534</v>
      </c>
      <c r="BS1245" s="9" t="s">
        <v>12</v>
      </c>
      <c r="BT1245" s="108"/>
    </row>
    <row r="1246" spans="1:72" s="9" customFormat="1" x14ac:dyDescent="0.35">
      <c r="A1246" s="1" t="s">
        <v>2779</v>
      </c>
      <c r="B1246" s="8" t="s">
        <v>2780</v>
      </c>
      <c r="C1246" s="3" t="str">
        <f>_xlfn.XLOOKUP(B1246,'[1]daily break down'!$D:$D,'[1]daily break down'!$E:$E,"")</f>
        <v>Douala</v>
      </c>
      <c r="D1246" s="1" t="s">
        <v>11</v>
      </c>
      <c r="E1246" s="1" t="s">
        <v>594</v>
      </c>
      <c r="F1246" s="3" t="s">
        <v>31</v>
      </c>
      <c r="G1246" s="1" t="s">
        <v>32</v>
      </c>
      <c r="H1246" s="34" t="str">
        <f>_xlfn.XLOOKUP(B1246,[2]CALCULATION!$B:$B,[2]CALCULATION!$H:$H,"")</f>
        <v>ZTE</v>
      </c>
      <c r="I1246" s="28">
        <v>0</v>
      </c>
      <c r="J1246" s="28">
        <v>0</v>
      </c>
      <c r="K1246" s="28">
        <v>0</v>
      </c>
      <c r="L1246" s="28">
        <v>0.66799502329974636</v>
      </c>
      <c r="M1246" s="28">
        <v>0</v>
      </c>
      <c r="N1246" s="28">
        <v>0</v>
      </c>
      <c r="O1246" s="28">
        <v>0</v>
      </c>
      <c r="P1246" s="28">
        <v>0</v>
      </c>
      <c r="Q1246" s="28">
        <v>0</v>
      </c>
      <c r="R1246" s="28">
        <v>0</v>
      </c>
      <c r="S1246" s="93">
        <v>3.4214992594875482</v>
      </c>
      <c r="T1246" s="93">
        <f>_xlfn.XLOOKUP(B1246,'[3]Nur des jours'!$B:$B,'[3]Nur des jours'!$U:$U,"")</f>
        <v>0</v>
      </c>
      <c r="U1246" s="93">
        <v>0</v>
      </c>
      <c r="V1246" s="93">
        <v>0</v>
      </c>
      <c r="W1246" s="93">
        <v>0</v>
      </c>
      <c r="X1246" s="93">
        <v>0</v>
      </c>
      <c r="Y1246" s="93">
        <v>0</v>
      </c>
      <c r="Z1246" s="93">
        <v>0</v>
      </c>
      <c r="AA1246" s="93">
        <v>1.7237246492196794</v>
      </c>
      <c r="AB1246" s="93">
        <v>0</v>
      </c>
      <c r="AC1246" s="93">
        <f>_xlfn.XLOOKUP(B1246,'[3]Nur des jours'!$B:$B,'[3]Nur des jours'!$N:$N,"")</f>
        <v>0</v>
      </c>
      <c r="AD1246" s="93">
        <v>0</v>
      </c>
      <c r="AE1246" s="93">
        <v>0</v>
      </c>
      <c r="AF1246" s="93">
        <v>0</v>
      </c>
      <c r="AG1246" s="93"/>
      <c r="AH1246" s="93">
        <v>0</v>
      </c>
      <c r="AI1246" s="93">
        <v>0</v>
      </c>
      <c r="AJ1246" s="93">
        <v>0</v>
      </c>
      <c r="AK1246" s="93">
        <v>0</v>
      </c>
      <c r="AL1246" s="93">
        <v>0</v>
      </c>
      <c r="AM1246" s="49" t="s">
        <v>5559</v>
      </c>
      <c r="AN1246" s="49"/>
      <c r="AO1246" s="48" t="str" cm="1">
        <f t="array" ref="AO1246">IFERROR(_xlfn.IFS(
AQ1246="MPR ISSUE","PDH",
AQ1246="BSS Hardware Issue","BSS",
AQ1246="Sites strategiques, MLL, Pylone, etc.","ENVTECH",
AQ1246="AKTIVCO DEFAUT GE &amp; POWER Cabinet","AKTIVCO",
AQ1246="AKTIVCO Coupure ENEO &amp; Baisse de tension","AKTIVCO GRID ONLY",
AQ1246="Coupure ENEO &amp; Baisse de tension","IHS GRID ONLY",
AQ1246="Defaut GE &amp; POWER Cabinet","IHS",
AQ1246="Sharing","Partners",
AQ1246="Sites strategiques &amp; DataCenter","SST &amp; DC",
AQ1246="Exclu","Exclu",
AQ1246="SAT","SAT",
AQ1246="SPARE-ISSUE","SPARE-ISSUE",
AQ1246="Fiber CAmtel","TRANS_FO_CAMTEL",
AQ1246="Fiber AOF","Fiber AOF",
AQ1246="Projet OCM (HUAWEI)","TRAVAUX-HUAWEI",
AQ1246="Projet OCM (NOKIA)","TRAVAUX-NOKIA",
AQ1246="ACCESS-ISSUE","ACCESS-ISSUE",
AQ1246="Projet OCM (ZTE, NOKIA, autres projets)","TRAVAUX OCM",
AQ1246="No root CAuse","No root cause",
AQ1246="ODU HS","PDH",
AQ1246="IP &amp; VLAN","PDH",
AQ1246="Warehouse HUAWEI","SPARE-ISSUE",
AQ1246="SPARE-HS","SPARE-ISSUE",
AQ1246="Power Telco","BSS",AQ1246="no impacts","no impacts"
),"")</f>
        <v>No root cause</v>
      </c>
      <c r="AP1246" s="48" t="str" cm="1">
        <f t="array" ref="AP1246">IFERROR(_xlfn.IFS(
AQ1246="MPR ISSUE","TX ISSUE",
AQ1246="BSS Hardware Issue","RAN ISSUE",
AQ1246="Sites strategiques, MLL, Pylone, etc.","ENVTECH",
AQ1246="AKTIVCO DEFAUT GE &amp; POWER Cabinet","POWER ISSUE",
AQ1246="AKTIVCO Coupure ENEO &amp; Baisse de tension","POWER ISSUE",
AQ1246="Coupure ENEO &amp; Baisse de tension","POWER ISSUE",
AQ1246="Defaut GE &amp; POWER Cabinet","POWER ISSUE",
AQ1246="Sharing","POWER ISSUE",
AQ1246="Sites strategiques &amp; DataCenter","POWER ISSUE",
AQ1246="Exclu","Exclu",
AQ1246="SAT","TX ISSUE",
AQ1246="SPARE-ISSUE","SPARE-ISSUE",
AQ1246="Fiber CAmtel","TX ISSUE",
AQ1246="Fiber AOF","TX ISSUE",
AQ1246="Projet OCM (HUAWEI)","TRAVAUX-HUAWEI",
AQ1246="Projet OCM (NOKIA)","TRAVAUX -NOKIA",
AQ1246="ACCESS-ISSUE","ACCESS-ISSUE",
AQ1246="Projet OCM (ZTE, NOKIA, autres projets)","TRAVAUX OCM",
AQ1246="No root CAuse","No root cause",
AQ1246="ODU HS","TX ISSUE",
AQ1246="IP &amp; VLAN","TX ISSUE",
AQ1246="Warehouse HUAWEI","SPARE-ISSUE",
AQ1246="SPARE-HS","SPARE-ISSUE",
AQ1246="Power Telco","RAN ISSUE",AQ1246="no impacts","no impacts"
),"")</f>
        <v>No root cause</v>
      </c>
      <c r="AQ1246" s="126" t="s">
        <v>5344</v>
      </c>
      <c r="AR1246" s="48" t="str" cm="1">
        <f t="array" ref="AR1246">IFERROR(_xlfn.IFS(
AQ1246="MPR ISSUE","ACTIVE",
AQ1246="BSS Hardware Issue","ACTIVE",
AQ1246="Sites strategiques, MLL, Pylone, etc.","PASSIVE",
AQ1246="AKTIVCO DEFAUT GE &amp; POWER Cabinet","PASSIVE",
AQ1246="AKTIVCO Coupure ENEO &amp; Baisse de tension","PASSIVE",
AQ1246="Coupure ENEO &amp; Baisse de tension","PASSIVE",
AQ1246="Defaut GE &amp; POWER Cabinet","PASSIVE",
AQ1246="Sharing","PASSIVE",
AQ1246="Sites strategiques &amp; DataCenter","PASSIVE",
AQ1246="Exclu","Exclu",
AQ1246="SAT","ACTIVE",
AQ1246="SPARE-ISSUE","SPARE-ISSUE",
AQ1246="Fiber CAmtel","ACTIVE",
AQ1246="Fiber AOF","ACTIVE",
AQ1246="Projet OCM (HUAWEI)","PLANNED WORKS",
AQ1246="Projet OCM (NOKIA)","PLANNED WORKS",
AQ1246="ACCESS-ISSUE","ACCESS-ISSUE",
AQ1246="Projet OCM (ZTE, NOKIA, autres projets)","PLANNED WORKS",
AQ1246="No root CAuse","No root cause",
AQ1246="ODU HS","ACTIVE",
AQ1246="IP &amp; VLAN","ACTIVE",
AQ1246="Warehouse HUAWEI","SPARE-ISSUE",
AQ1246="SPARE-HS","SPARE-ISSUE",
AQ1246="Power Telco","ACTIVE", AQ1246="no impacts","no impacts"
),"")</f>
        <v>No root cause</v>
      </c>
      <c r="AS1246" s="92" t="s">
        <v>5537</v>
      </c>
      <c r="AT1246" s="98" t="s">
        <v>2780</v>
      </c>
      <c r="AV1246" s="17" t="s">
        <v>5537</v>
      </c>
      <c r="AW1246" s="7" t="s">
        <v>5537</v>
      </c>
      <c r="AX1246" s="6" t="s">
        <v>5537</v>
      </c>
      <c r="AY1246" s="7"/>
      <c r="AZ1246" s="3" t="s">
        <v>5537</v>
      </c>
      <c r="BA1246" s="18" t="s">
        <v>5537</v>
      </c>
      <c r="BB1246" s="18" t="s">
        <v>5537</v>
      </c>
      <c r="BC1246" s="18" t="s">
        <v>5537</v>
      </c>
      <c r="BD1246" s="18" t="s">
        <v>5537</v>
      </c>
      <c r="BE1246" s="18" t="s">
        <v>5537</v>
      </c>
      <c r="BF1246" s="18" t="s">
        <v>5537</v>
      </c>
      <c r="BG1246" s="18" t="s">
        <v>5537</v>
      </c>
      <c r="BH1246" s="18" t="s">
        <v>5537</v>
      </c>
      <c r="BI1246" s="18" t="s">
        <v>5537</v>
      </c>
      <c r="BJ1246" s="18" t="s">
        <v>5537</v>
      </c>
      <c r="BK1246" s="18" t="s">
        <v>5537</v>
      </c>
      <c r="BL1246" s="9" t="s">
        <v>5537</v>
      </c>
      <c r="BM1246" s="14" t="s">
        <v>5537</v>
      </c>
      <c r="BN1246" s="14" t="s">
        <v>5537</v>
      </c>
      <c r="BO1246" s="14" t="str">
        <f>_xlfn.XLOOKUP(B1246,'[4]cell downs 18042026 17h'!$B:$B,'[4]cell downs 18042026 17h'!$B:$B,"")</f>
        <v/>
      </c>
      <c r="BP1246" s="14" t="str">
        <f>_xlfn.XLOOKUP(B1246,'[5]Cells Huawei 19042026 15h'!$B:$B,'[5]Cells Huawei 19042026 15h'!$B:$B,"")</f>
        <v/>
      </c>
      <c r="BQ1246" s="9" t="str">
        <f>_xlfn.XLOOKUP(B1246,'[6]cells down 19042026 9H40'!$B:$B,'[6]cells down 19042026 9H40'!$B:$B,"")</f>
        <v/>
      </c>
      <c r="BR1246" s="9" t="s">
        <v>2780</v>
      </c>
      <c r="BS1246" s="9" t="s">
        <v>1129</v>
      </c>
      <c r="BT1246" s="108"/>
    </row>
    <row r="1247" spans="1:72" s="9" customFormat="1" x14ac:dyDescent="0.35">
      <c r="A1247" s="1" t="s">
        <v>4612</v>
      </c>
      <c r="B1247" s="8" t="s">
        <v>4613</v>
      </c>
      <c r="C1247" s="3" t="str">
        <f>_xlfn.XLOOKUP(B1247,'[1]daily break down'!$D:$D,'[1]daily break down'!$E:$E,"")</f>
        <v>OUEST</v>
      </c>
      <c r="D1247" s="1" t="s">
        <v>11</v>
      </c>
      <c r="E1247" s="1" t="s">
        <v>12</v>
      </c>
      <c r="F1247" s="3" t="s">
        <v>102</v>
      </c>
      <c r="G1247" s="1" t="s">
        <v>856</v>
      </c>
      <c r="H1247" s="32" t="str">
        <f>_xlfn.XLOOKUP(B1247,[2]CALCULATION!$B:$B,[2]CALCULATION!$H:$H,"")</f>
        <v>Huawei</v>
      </c>
      <c r="I1247" s="28">
        <v>0</v>
      </c>
      <c r="J1247" s="28">
        <v>0</v>
      </c>
      <c r="K1247" s="28">
        <v>0</v>
      </c>
      <c r="L1247" s="28">
        <v>0</v>
      </c>
      <c r="M1247" s="28">
        <v>0</v>
      </c>
      <c r="N1247" s="28">
        <v>0</v>
      </c>
      <c r="O1247" s="28">
        <v>0</v>
      </c>
      <c r="P1247" s="28">
        <v>0</v>
      </c>
      <c r="Q1247" s="28">
        <v>0</v>
      </c>
      <c r="R1247" s="28">
        <v>0</v>
      </c>
      <c r="S1247" s="93">
        <v>0</v>
      </c>
      <c r="T1247" s="93">
        <f>_xlfn.XLOOKUP(B1247,'[3]Nur des jours'!$B:$B,'[3]Nur des jours'!$U:$U,"")</f>
        <v>0</v>
      </c>
      <c r="U1247" s="93">
        <v>0</v>
      </c>
      <c r="V1247" s="93">
        <v>0</v>
      </c>
      <c r="W1247" s="93">
        <v>0</v>
      </c>
      <c r="X1247" s="93">
        <v>0</v>
      </c>
      <c r="Y1247" s="93">
        <v>0</v>
      </c>
      <c r="Z1247" s="93">
        <v>1.803572294846661</v>
      </c>
      <c r="AA1247" s="93">
        <v>1.6659746656279517</v>
      </c>
      <c r="AB1247" s="93">
        <v>0</v>
      </c>
      <c r="AC1247" s="93">
        <f>_xlfn.XLOOKUP(B1247,'[3]Nur des jours'!$B:$B,'[3]Nur des jours'!$N:$N,"")</f>
        <v>0</v>
      </c>
      <c r="AD1247" s="93">
        <v>0</v>
      </c>
      <c r="AE1247" s="93">
        <v>0</v>
      </c>
      <c r="AF1247" s="93">
        <v>0</v>
      </c>
      <c r="AG1247" s="93"/>
      <c r="AH1247" s="93">
        <v>0</v>
      </c>
      <c r="AI1247" s="93">
        <v>0</v>
      </c>
      <c r="AJ1247" s="93">
        <v>0</v>
      </c>
      <c r="AK1247" s="93">
        <v>0</v>
      </c>
      <c r="AL1247" s="93">
        <v>0</v>
      </c>
      <c r="AM1247" s="49" t="s">
        <v>5559</v>
      </c>
      <c r="AN1247" s="49"/>
      <c r="AO1247" s="48" t="str" cm="1">
        <f t="array" ref="AO1247">IFERROR(_xlfn.IFS(
AQ1247="MPR ISSUE","PDH",
AQ1247="BSS Hardware Issue","BSS",
AQ1247="Sites strategiques, MLL, Pylone, etc.","ENVTECH",
AQ1247="AKTIVCO DEFAUT GE &amp; POWER Cabinet","AKTIVCO",
AQ1247="AKTIVCO Coupure ENEO &amp; Baisse de tension","AKTIVCO GRID ONLY",
AQ1247="Coupure ENEO &amp; Baisse de tension","IHS GRID ONLY",
AQ1247="Defaut GE &amp; POWER Cabinet","IHS",
AQ1247="Sharing","Partners",
AQ1247="Sites strategiques &amp; DataCenter","SST &amp; DC",
AQ1247="Exclu","Exclu",
AQ1247="SAT","SAT",
AQ1247="SPARE-ISSUE","SPARE-ISSUE",
AQ1247="Fiber CAmtel","TRANS_FO_CAMTEL",
AQ1247="Fiber AOF","Fiber AOF",
AQ1247="Projet OCM (HUAWEI)","TRAVAUX-HUAWEI",
AQ1247="Projet OCM (NOKIA)","TRAVAUX-NOKIA",
AQ1247="ACCESS-ISSUE","ACCESS-ISSUE",
AQ1247="Projet OCM (ZTE, NOKIA, autres projets)","TRAVAUX OCM",
AQ1247="No root CAuse","No root cause",
AQ1247="ODU HS","PDH",
AQ1247="IP &amp; VLAN","PDH",
AQ1247="Warehouse HUAWEI","SPARE-ISSUE",
AQ1247="SPARE-HS","SPARE-ISSUE",
AQ1247="Power Telco","BSS",AQ1247="no impacts","no impacts"
),"")</f>
        <v>No root cause</v>
      </c>
      <c r="AP1247" s="48" t="str" cm="1">
        <f t="array" ref="AP1247">IFERROR(_xlfn.IFS(
AQ1247="MPR ISSUE","TX ISSUE",
AQ1247="BSS Hardware Issue","RAN ISSUE",
AQ1247="Sites strategiques, MLL, Pylone, etc.","ENVTECH",
AQ1247="AKTIVCO DEFAUT GE &amp; POWER Cabinet","POWER ISSUE",
AQ1247="AKTIVCO Coupure ENEO &amp; Baisse de tension","POWER ISSUE",
AQ1247="Coupure ENEO &amp; Baisse de tension","POWER ISSUE",
AQ1247="Defaut GE &amp; POWER Cabinet","POWER ISSUE",
AQ1247="Sharing","POWER ISSUE",
AQ1247="Sites strategiques &amp; DataCenter","POWER ISSUE",
AQ1247="Exclu","Exclu",
AQ1247="SAT","TX ISSUE",
AQ1247="SPARE-ISSUE","SPARE-ISSUE",
AQ1247="Fiber CAmtel","TX ISSUE",
AQ1247="Fiber AOF","TX ISSUE",
AQ1247="Projet OCM (HUAWEI)","TRAVAUX-HUAWEI",
AQ1247="Projet OCM (NOKIA)","TRAVAUX -NOKIA",
AQ1247="ACCESS-ISSUE","ACCESS-ISSUE",
AQ1247="Projet OCM (ZTE, NOKIA, autres projets)","TRAVAUX OCM",
AQ1247="No root CAuse","No root cause",
AQ1247="ODU HS","TX ISSUE",
AQ1247="IP &amp; VLAN","TX ISSUE",
AQ1247="Warehouse HUAWEI","SPARE-ISSUE",
AQ1247="SPARE-HS","SPARE-ISSUE",
AQ1247="Power Telco","RAN ISSUE",AQ1247="no impacts","no impacts"
),"")</f>
        <v>No root cause</v>
      </c>
      <c r="AQ1247" s="126" t="s">
        <v>5344</v>
      </c>
      <c r="AR1247" s="48" t="str" cm="1">
        <f t="array" ref="AR1247">IFERROR(_xlfn.IFS(
AQ1247="MPR ISSUE","ACTIVE",
AQ1247="BSS Hardware Issue","ACTIVE",
AQ1247="Sites strategiques, MLL, Pylone, etc.","PASSIVE",
AQ1247="AKTIVCO DEFAUT GE &amp; POWER Cabinet","PASSIVE",
AQ1247="AKTIVCO Coupure ENEO &amp; Baisse de tension","PASSIVE",
AQ1247="Coupure ENEO &amp; Baisse de tension","PASSIVE",
AQ1247="Defaut GE &amp; POWER Cabinet","PASSIVE",
AQ1247="Sharing","PASSIVE",
AQ1247="Sites strategiques &amp; DataCenter","PASSIVE",
AQ1247="Exclu","Exclu",
AQ1247="SAT","ACTIVE",
AQ1247="SPARE-ISSUE","SPARE-ISSUE",
AQ1247="Fiber CAmtel","ACTIVE",
AQ1247="Fiber AOF","ACTIVE",
AQ1247="Projet OCM (HUAWEI)","PLANNED WORKS",
AQ1247="Projet OCM (NOKIA)","PLANNED WORKS",
AQ1247="ACCESS-ISSUE","ACCESS-ISSUE",
AQ1247="Projet OCM (ZTE, NOKIA, autres projets)","PLANNED WORKS",
AQ1247="No root CAuse","No root cause",
AQ1247="ODU HS","ACTIVE",
AQ1247="IP &amp; VLAN","ACTIVE",
AQ1247="Warehouse HUAWEI","SPARE-ISSUE",
AQ1247="SPARE-HS","SPARE-ISSUE",
AQ1247="Power Telco","ACTIVE", AQ1247="no impacts","no impacts"
),"")</f>
        <v>No root cause</v>
      </c>
      <c r="AS1247" s="92" t="s">
        <v>5537</v>
      </c>
      <c r="AT1247" s="98" t="s">
        <v>4613</v>
      </c>
      <c r="AV1247" s="17" t="s">
        <v>5537</v>
      </c>
      <c r="AW1247" s="7" t="s">
        <v>5537</v>
      </c>
      <c r="AX1247" s="6" t="s">
        <v>5537</v>
      </c>
      <c r="AY1247" s="7"/>
      <c r="AZ1247" s="3" t="s">
        <v>5537</v>
      </c>
      <c r="BA1247" s="18" t="s">
        <v>5537</v>
      </c>
      <c r="BB1247" s="18" t="s">
        <v>5537</v>
      </c>
      <c r="BC1247" s="18" t="s">
        <v>5537</v>
      </c>
      <c r="BD1247" s="18" t="s">
        <v>5537</v>
      </c>
      <c r="BE1247" s="18" t="s">
        <v>5537</v>
      </c>
      <c r="BF1247" s="18" t="s">
        <v>5537</v>
      </c>
      <c r="BG1247" s="18" t="s">
        <v>5537</v>
      </c>
      <c r="BH1247" s="18" t="s">
        <v>5537</v>
      </c>
      <c r="BI1247" s="18" t="s">
        <v>5537</v>
      </c>
      <c r="BJ1247" s="18" t="s">
        <v>5537</v>
      </c>
      <c r="BK1247" s="18" t="s">
        <v>5537</v>
      </c>
      <c r="BL1247" s="9" t="s">
        <v>5537</v>
      </c>
      <c r="BM1247" s="14" t="s">
        <v>5537</v>
      </c>
      <c r="BN1247" s="14" t="s">
        <v>5537</v>
      </c>
      <c r="BO1247" s="14" t="str">
        <f>_xlfn.XLOOKUP(B1247,'[4]cell downs 18042026 17h'!$B:$B,'[4]cell downs 18042026 17h'!$B:$B,"")</f>
        <v/>
      </c>
      <c r="BP1247" s="14" t="str">
        <f>_xlfn.XLOOKUP(B1247,'[5]Cells Huawei 19042026 15h'!$B:$B,'[5]Cells Huawei 19042026 15h'!$B:$B,"")</f>
        <v/>
      </c>
      <c r="BQ1247" s="9" t="str">
        <f>_xlfn.XLOOKUP(B1247,'[6]cells down 19042026 9H40'!$B:$B,'[6]cells down 19042026 9H40'!$B:$B,"")</f>
        <v/>
      </c>
      <c r="BR1247" s="9" t="s">
        <v>5537</v>
      </c>
      <c r="BS1247" s="9" t="s">
        <v>594</v>
      </c>
      <c r="BT1247" s="108"/>
    </row>
    <row r="1248" spans="1:72" s="9" customFormat="1" x14ac:dyDescent="0.35">
      <c r="A1248" s="1" t="s">
        <v>1714</v>
      </c>
      <c r="B1248" s="8" t="s">
        <v>1715</v>
      </c>
      <c r="C1248" s="3" t="str">
        <f>_xlfn.XLOOKUP(B1248,'[1]daily break down'!$D:$D,'[1]daily break down'!$E:$E,"")</f>
        <v>Maroua</v>
      </c>
      <c r="D1248" s="1" t="s">
        <v>11</v>
      </c>
      <c r="E1248" s="1" t="s">
        <v>12</v>
      </c>
      <c r="F1248" s="3" t="s">
        <v>55</v>
      </c>
      <c r="G1248" s="1" t="s">
        <v>84</v>
      </c>
      <c r="H1248" s="32" t="str">
        <f>_xlfn.XLOOKUP(B1248,[2]CALCULATION!$B:$B,[2]CALCULATION!$H:$H,"")</f>
        <v>Huawei</v>
      </c>
      <c r="I1248" s="28">
        <v>0.27127154120759178</v>
      </c>
      <c r="J1248" s="28">
        <v>0.69467630046257056</v>
      </c>
      <c r="K1248" s="28">
        <v>0</v>
      </c>
      <c r="L1248" s="28">
        <v>0</v>
      </c>
      <c r="M1248" s="28">
        <v>0</v>
      </c>
      <c r="N1248" s="28">
        <v>0</v>
      </c>
      <c r="O1248" s="28">
        <v>0</v>
      </c>
      <c r="P1248" s="28">
        <v>0</v>
      </c>
      <c r="Q1248" s="28">
        <v>0</v>
      </c>
      <c r="R1248" s="28">
        <v>0.52221109313335223</v>
      </c>
      <c r="S1248" s="93">
        <v>0</v>
      </c>
      <c r="T1248" s="93">
        <f>_xlfn.XLOOKUP(B1248,'[3]Nur des jours'!$B:$B,'[3]Nur des jours'!$U:$U,"")</f>
        <v>0.67696606769339651</v>
      </c>
      <c r="U1248" s="93">
        <v>0</v>
      </c>
      <c r="V1248" s="93">
        <v>0</v>
      </c>
      <c r="W1248" s="93">
        <v>0.67696606769339651</v>
      </c>
      <c r="X1248" s="93">
        <v>0</v>
      </c>
      <c r="Y1248" s="93">
        <v>0</v>
      </c>
      <c r="Z1248" s="93">
        <v>0</v>
      </c>
      <c r="AA1248" s="93">
        <v>1.6472478333946861</v>
      </c>
      <c r="AB1248" s="93">
        <v>0</v>
      </c>
      <c r="AC1248" s="93">
        <f>_xlfn.XLOOKUP(B1248,'[3]Nur des jours'!$B:$B,'[3]Nur des jours'!$N:$N,"")</f>
        <v>0</v>
      </c>
      <c r="AD1248" s="93">
        <v>0</v>
      </c>
      <c r="AE1248" s="93">
        <v>0</v>
      </c>
      <c r="AF1248" s="93">
        <v>0</v>
      </c>
      <c r="AG1248" s="93"/>
      <c r="AH1248" s="93">
        <v>0</v>
      </c>
      <c r="AI1248" s="93">
        <v>0</v>
      </c>
      <c r="AJ1248" s="93">
        <v>0</v>
      </c>
      <c r="AK1248" s="93">
        <v>0</v>
      </c>
      <c r="AL1248" s="93">
        <v>0</v>
      </c>
      <c r="AM1248" s="49" t="s">
        <v>5559</v>
      </c>
      <c r="AN1248" s="49"/>
      <c r="AO1248" s="48" t="str" cm="1">
        <f t="array" ref="AO1248">IFERROR(_xlfn.IFS(
AQ1248="MPR ISSUE","PDH",
AQ1248="BSS Hardware Issue","BSS",
AQ1248="Sites strategiques, MLL, Pylone, etc.","ENVTECH",
AQ1248="AKTIVCO DEFAUT GE &amp; POWER Cabinet","AKTIVCO",
AQ1248="AKTIVCO Coupure ENEO &amp; Baisse de tension","AKTIVCO GRID ONLY",
AQ1248="Coupure ENEO &amp; Baisse de tension","IHS GRID ONLY",
AQ1248="Defaut GE &amp; POWER Cabinet","IHS",
AQ1248="Sharing","Partners",
AQ1248="Sites strategiques &amp; DataCenter","SST &amp; DC",
AQ1248="Exclu","Exclu",
AQ1248="SAT","SAT",
AQ1248="SPARE-ISSUE","SPARE-ISSUE",
AQ1248="Fiber CAmtel","TRANS_FO_CAMTEL",
AQ1248="Fiber AOF","Fiber AOF",
AQ1248="Projet OCM (HUAWEI)","TRAVAUX-HUAWEI",
AQ1248="Projet OCM (NOKIA)","TRAVAUX-NOKIA",
AQ1248="ACCESS-ISSUE","ACCESS-ISSUE",
AQ1248="Projet OCM (ZTE, NOKIA, autres projets)","TRAVAUX OCM",
AQ1248="No root CAuse","No root cause",
AQ1248="ODU HS","PDH",
AQ1248="IP &amp; VLAN","PDH",
AQ1248="Warehouse HUAWEI","SPARE-ISSUE",
AQ1248="SPARE-HS","SPARE-ISSUE",
AQ1248="Power Telco","BSS",AQ1248="no impacts","no impacts"
),"")</f>
        <v>No root cause</v>
      </c>
      <c r="AP1248" s="48" t="str" cm="1">
        <f t="array" ref="AP1248">IFERROR(_xlfn.IFS(
AQ1248="MPR ISSUE","TX ISSUE",
AQ1248="BSS Hardware Issue","RAN ISSUE",
AQ1248="Sites strategiques, MLL, Pylone, etc.","ENVTECH",
AQ1248="AKTIVCO DEFAUT GE &amp; POWER Cabinet","POWER ISSUE",
AQ1248="AKTIVCO Coupure ENEO &amp; Baisse de tension","POWER ISSUE",
AQ1248="Coupure ENEO &amp; Baisse de tension","POWER ISSUE",
AQ1248="Defaut GE &amp; POWER Cabinet","POWER ISSUE",
AQ1248="Sharing","POWER ISSUE",
AQ1248="Sites strategiques &amp; DataCenter","POWER ISSUE",
AQ1248="Exclu","Exclu",
AQ1248="SAT","TX ISSUE",
AQ1248="SPARE-ISSUE","SPARE-ISSUE",
AQ1248="Fiber CAmtel","TX ISSUE",
AQ1248="Fiber AOF","TX ISSUE",
AQ1248="Projet OCM (HUAWEI)","TRAVAUX-HUAWEI",
AQ1248="Projet OCM (NOKIA)","TRAVAUX -NOKIA",
AQ1248="ACCESS-ISSUE","ACCESS-ISSUE",
AQ1248="Projet OCM (ZTE, NOKIA, autres projets)","TRAVAUX OCM",
AQ1248="No root CAuse","No root cause",
AQ1248="ODU HS","TX ISSUE",
AQ1248="IP &amp; VLAN","TX ISSUE",
AQ1248="Warehouse HUAWEI","SPARE-ISSUE",
AQ1248="SPARE-HS","SPARE-ISSUE",
AQ1248="Power Telco","RAN ISSUE",AQ1248="no impacts","no impacts"
),"")</f>
        <v>No root cause</v>
      </c>
      <c r="AQ1248" s="126" t="s">
        <v>5344</v>
      </c>
      <c r="AR1248" s="48" t="str" cm="1">
        <f t="array" ref="AR1248">IFERROR(_xlfn.IFS(
AQ1248="MPR ISSUE","ACTIVE",
AQ1248="BSS Hardware Issue","ACTIVE",
AQ1248="Sites strategiques, MLL, Pylone, etc.","PASSIVE",
AQ1248="AKTIVCO DEFAUT GE &amp; POWER Cabinet","PASSIVE",
AQ1248="AKTIVCO Coupure ENEO &amp; Baisse de tension","PASSIVE",
AQ1248="Coupure ENEO &amp; Baisse de tension","PASSIVE",
AQ1248="Defaut GE &amp; POWER Cabinet","PASSIVE",
AQ1248="Sharing","PASSIVE",
AQ1248="Sites strategiques &amp; DataCenter","PASSIVE",
AQ1248="Exclu","Exclu",
AQ1248="SAT","ACTIVE",
AQ1248="SPARE-ISSUE","SPARE-ISSUE",
AQ1248="Fiber CAmtel","ACTIVE",
AQ1248="Fiber AOF","ACTIVE",
AQ1248="Projet OCM (HUAWEI)","PLANNED WORKS",
AQ1248="Projet OCM (NOKIA)","PLANNED WORKS",
AQ1248="ACCESS-ISSUE","ACCESS-ISSUE",
AQ1248="Projet OCM (ZTE, NOKIA, autres projets)","PLANNED WORKS",
AQ1248="No root CAuse","No root cause",
AQ1248="ODU HS","ACTIVE",
AQ1248="IP &amp; VLAN","ACTIVE",
AQ1248="Warehouse HUAWEI","SPARE-ISSUE",
AQ1248="SPARE-HS","SPARE-ISSUE",
AQ1248="Power Telco","ACTIVE", AQ1248="no impacts","no impacts"
),"")</f>
        <v>No root cause</v>
      </c>
      <c r="AS1248" s="92" t="s">
        <v>5537</v>
      </c>
      <c r="AT1248" s="98" t="s">
        <v>1715</v>
      </c>
      <c r="AV1248" s="17" t="s">
        <v>5537</v>
      </c>
      <c r="AW1248" s="7" t="s">
        <v>5537</v>
      </c>
      <c r="AX1248" s="6" t="s">
        <v>5537</v>
      </c>
      <c r="AY1248" s="7"/>
      <c r="AZ1248" s="3" t="s">
        <v>5537</v>
      </c>
      <c r="BA1248" s="18" t="s">
        <v>5537</v>
      </c>
      <c r="BB1248" s="18" t="s">
        <v>5537</v>
      </c>
      <c r="BC1248" s="18" t="s">
        <v>5537</v>
      </c>
      <c r="BD1248" s="18" t="s">
        <v>5537</v>
      </c>
      <c r="BE1248" s="18" t="s">
        <v>5537</v>
      </c>
      <c r="BF1248" s="18" t="s">
        <v>5537</v>
      </c>
      <c r="BG1248" s="18" t="s">
        <v>5537</v>
      </c>
      <c r="BH1248" s="18" t="s">
        <v>5537</v>
      </c>
      <c r="BI1248" s="18" t="s">
        <v>5537</v>
      </c>
      <c r="BJ1248" s="18" t="s">
        <v>5537</v>
      </c>
      <c r="BK1248" s="18" t="s">
        <v>5537</v>
      </c>
      <c r="BL1248" s="9" t="s">
        <v>5537</v>
      </c>
      <c r="BM1248" s="14" t="s">
        <v>5537</v>
      </c>
      <c r="BN1248" s="14" t="s">
        <v>5537</v>
      </c>
      <c r="BO1248" s="14" t="str">
        <f>_xlfn.XLOOKUP(B1248,'[4]cell downs 18042026 17h'!$B:$B,'[4]cell downs 18042026 17h'!$B:$B,"")</f>
        <v/>
      </c>
      <c r="BP1248" s="14" t="str">
        <f>_xlfn.XLOOKUP(B1248,'[5]Cells Huawei 19042026 15h'!$B:$B,'[5]Cells Huawei 19042026 15h'!$B:$B,"")</f>
        <v/>
      </c>
      <c r="BQ1248" s="9" t="str">
        <f>_xlfn.XLOOKUP(B1248,'[6]cells down 19042026 9H40'!$B:$B,'[6]cells down 19042026 9H40'!$B:$B,"")</f>
        <v/>
      </c>
      <c r="BR1248" s="9" t="s">
        <v>1715</v>
      </c>
      <c r="BS1248" s="9" t="s">
        <v>302</v>
      </c>
      <c r="BT1248" s="108"/>
    </row>
    <row r="1249" spans="1:72" s="9" customFormat="1" x14ac:dyDescent="0.35">
      <c r="A1249" s="1" t="s">
        <v>338</v>
      </c>
      <c r="B1249" s="8" t="s">
        <v>339</v>
      </c>
      <c r="C1249" s="3" t="str">
        <f>_xlfn.XLOOKUP(B1249,'[1]daily break down'!$D:$D,'[1]daily break down'!$E:$E,"")</f>
        <v>Douala</v>
      </c>
      <c r="D1249" s="1" t="s">
        <v>21</v>
      </c>
      <c r="E1249" s="1" t="s">
        <v>125</v>
      </c>
      <c r="F1249" s="3" t="s">
        <v>31</v>
      </c>
      <c r="G1249" s="1" t="s">
        <v>32</v>
      </c>
      <c r="H1249" s="34" t="str">
        <f>_xlfn.XLOOKUP(B1249,[2]CALCULATION!$B:$B,[2]CALCULATION!$H:$H,"")</f>
        <v>ZTE</v>
      </c>
      <c r="I1249" s="28">
        <v>0</v>
      </c>
      <c r="J1249" s="28">
        <v>0</v>
      </c>
      <c r="K1249" s="28">
        <v>23.879529039787919</v>
      </c>
      <c r="L1249" s="28">
        <v>0</v>
      </c>
      <c r="M1249" s="28">
        <v>0</v>
      </c>
      <c r="N1249" s="28">
        <v>18.159979939103906</v>
      </c>
      <c r="O1249" s="28">
        <v>8.5214755745035422</v>
      </c>
      <c r="P1249" s="28">
        <v>0</v>
      </c>
      <c r="Q1249" s="28">
        <v>0</v>
      </c>
      <c r="R1249" s="28">
        <v>0</v>
      </c>
      <c r="S1249" s="93">
        <v>7.3877709861799543</v>
      </c>
      <c r="T1249" s="93">
        <f>_xlfn.XLOOKUP(B1249,'[3]Nur des jours'!$B:$B,'[3]Nur des jours'!$U:$U,"")</f>
        <v>4.0830379844363982</v>
      </c>
      <c r="U1249" s="93">
        <v>0</v>
      </c>
      <c r="V1249" s="93">
        <v>0</v>
      </c>
      <c r="W1249" s="93">
        <v>4.0830379844363982</v>
      </c>
      <c r="X1249" s="93">
        <v>0</v>
      </c>
      <c r="Y1249" s="93">
        <v>0</v>
      </c>
      <c r="Z1249" s="93">
        <v>0</v>
      </c>
      <c r="AA1249" s="93">
        <v>0.90948198371728772</v>
      </c>
      <c r="AB1249" s="93">
        <v>0</v>
      </c>
      <c r="AC1249" s="93">
        <f>_xlfn.XLOOKUP(B1249,'[3]Nur des jours'!$B:$B,'[3]Nur des jours'!$N:$N,"")</f>
        <v>0</v>
      </c>
      <c r="AD1249" s="93">
        <v>0</v>
      </c>
      <c r="AE1249" s="93">
        <v>0</v>
      </c>
      <c r="AF1249" s="93">
        <v>0</v>
      </c>
      <c r="AG1249" s="93"/>
      <c r="AH1249" s="93">
        <v>0</v>
      </c>
      <c r="AI1249" s="93">
        <v>0</v>
      </c>
      <c r="AJ1249" s="93">
        <v>0</v>
      </c>
      <c r="AK1249" s="93">
        <v>0</v>
      </c>
      <c r="AL1249" s="93">
        <v>0</v>
      </c>
      <c r="AM1249" s="49" t="s">
        <v>5559</v>
      </c>
      <c r="AN1249" s="49"/>
      <c r="AO1249" s="48" t="str" cm="1">
        <f t="array" ref="AO1249">IFERROR(_xlfn.IFS(
AQ1249="MPR ISSUE","PDH",
AQ1249="BSS Hardware Issue","BSS",
AQ1249="Sites strategiques, MLL, Pylone, etc.","ENVTECH",
AQ1249="AKTIVCO DEFAUT GE &amp; POWER Cabinet","AKTIVCO",
AQ1249="AKTIVCO Coupure ENEO &amp; Baisse de tension","AKTIVCO GRID ONLY",
AQ1249="Coupure ENEO &amp; Baisse de tension","IHS GRID ONLY",
AQ1249="Defaut GE &amp; POWER Cabinet","IHS",
AQ1249="Sharing","Partners",
AQ1249="Sites strategiques &amp; DataCenter","SST &amp; DC",
AQ1249="Exclu","Exclu",
AQ1249="SAT","SAT",
AQ1249="SPARE-ISSUE","SPARE-ISSUE",
AQ1249="Fiber CAmtel","TRANS_FO_CAMTEL",
AQ1249="Fiber AOF","Fiber AOF",
AQ1249="Projet OCM (HUAWEI)","TRAVAUX-HUAWEI",
AQ1249="Projet OCM (NOKIA)","TRAVAUX-NOKIA",
AQ1249="ACCESS-ISSUE","ACCESS-ISSUE",
AQ1249="Projet OCM (ZTE, NOKIA, autres projets)","TRAVAUX OCM",
AQ1249="No root CAuse","No root cause",
AQ1249="ODU HS","PDH",
AQ1249="IP &amp; VLAN","PDH",
AQ1249="Warehouse HUAWEI","SPARE-ISSUE",
AQ1249="SPARE-HS","SPARE-ISSUE",
AQ1249="Power Telco","BSS",AQ1249="no impacts","no impacts"
),"")</f>
        <v>No root cause</v>
      </c>
      <c r="AP1249" s="48" t="str" cm="1">
        <f t="array" ref="AP1249">IFERROR(_xlfn.IFS(
AQ1249="MPR ISSUE","TX ISSUE",
AQ1249="BSS Hardware Issue","RAN ISSUE",
AQ1249="Sites strategiques, MLL, Pylone, etc.","ENVTECH",
AQ1249="AKTIVCO DEFAUT GE &amp; POWER Cabinet","POWER ISSUE",
AQ1249="AKTIVCO Coupure ENEO &amp; Baisse de tension","POWER ISSUE",
AQ1249="Coupure ENEO &amp; Baisse de tension","POWER ISSUE",
AQ1249="Defaut GE &amp; POWER Cabinet","POWER ISSUE",
AQ1249="Sharing","POWER ISSUE",
AQ1249="Sites strategiques &amp; DataCenter","POWER ISSUE",
AQ1249="Exclu","Exclu",
AQ1249="SAT","TX ISSUE",
AQ1249="SPARE-ISSUE","SPARE-ISSUE",
AQ1249="Fiber CAmtel","TX ISSUE",
AQ1249="Fiber AOF","TX ISSUE",
AQ1249="Projet OCM (HUAWEI)","TRAVAUX-HUAWEI",
AQ1249="Projet OCM (NOKIA)","TRAVAUX -NOKIA",
AQ1249="ACCESS-ISSUE","ACCESS-ISSUE",
AQ1249="Projet OCM (ZTE, NOKIA, autres projets)","TRAVAUX OCM",
AQ1249="No root CAuse","No root cause",
AQ1249="ODU HS","TX ISSUE",
AQ1249="IP &amp; VLAN","TX ISSUE",
AQ1249="Warehouse HUAWEI","SPARE-ISSUE",
AQ1249="SPARE-HS","SPARE-ISSUE",
AQ1249="Power Telco","RAN ISSUE",AQ1249="no impacts","no impacts"
),"")</f>
        <v>No root cause</v>
      </c>
      <c r="AQ1249" s="67" t="s">
        <v>5344</v>
      </c>
      <c r="AR1249" s="48" t="str" cm="1">
        <f t="array" ref="AR1249">IFERROR(_xlfn.IFS(
AQ1249="MPR ISSUE","ACTIVE",
AQ1249="BSS Hardware Issue","ACTIVE",
AQ1249="Sites strategiques, MLL, Pylone, etc.","PASSIVE",
AQ1249="AKTIVCO DEFAUT GE &amp; POWER Cabinet","PASSIVE",
AQ1249="AKTIVCO Coupure ENEO &amp; Baisse de tension","PASSIVE",
AQ1249="Coupure ENEO &amp; Baisse de tension","PASSIVE",
AQ1249="Defaut GE &amp; POWER Cabinet","PASSIVE",
AQ1249="Sharing","PASSIVE",
AQ1249="Sites strategiques &amp; DataCenter","PASSIVE",
AQ1249="Exclu","Exclu",
AQ1249="SAT","ACTIVE",
AQ1249="SPARE-ISSUE","SPARE-ISSUE",
AQ1249="Fiber CAmtel","ACTIVE",
AQ1249="Fiber AOF","ACTIVE",
AQ1249="Projet OCM (HUAWEI)","PLANNED WORKS",
AQ1249="Projet OCM (NOKIA)","PLANNED WORKS",
AQ1249="ACCESS-ISSUE","ACCESS-ISSUE",
AQ1249="Projet OCM (ZTE, NOKIA, autres projets)","PLANNED WORKS",
AQ1249="No root CAuse","No root cause",
AQ1249="ODU HS","ACTIVE",
AQ1249="IP &amp; VLAN","ACTIVE",
AQ1249="Warehouse HUAWEI","SPARE-ISSUE",
AQ1249="SPARE-HS","SPARE-ISSUE",
AQ1249="Power Telco","ACTIVE", AQ1249="no impacts","no impacts"
),"")</f>
        <v>No root cause</v>
      </c>
      <c r="AS1249" s="92" t="s">
        <v>5537</v>
      </c>
      <c r="AT1249" s="98" t="s">
        <v>339</v>
      </c>
      <c r="AV1249" s="17" t="s">
        <v>5537</v>
      </c>
      <c r="AW1249" s="7" t="s">
        <v>5537</v>
      </c>
      <c r="AX1249" s="6" t="s">
        <v>5537</v>
      </c>
      <c r="AY1249" s="7"/>
      <c r="AZ1249" s="3" t="s">
        <v>5537</v>
      </c>
      <c r="BA1249" s="18" t="s">
        <v>5537</v>
      </c>
      <c r="BB1249" s="18" t="s">
        <v>5537</v>
      </c>
      <c r="BC1249" s="18" t="s">
        <v>5537</v>
      </c>
      <c r="BD1249" s="18" t="s">
        <v>5537</v>
      </c>
      <c r="BE1249" s="18" t="s">
        <v>5537</v>
      </c>
      <c r="BF1249" s="18" t="s">
        <v>5537</v>
      </c>
      <c r="BG1249" s="18" t="s">
        <v>5537</v>
      </c>
      <c r="BH1249" s="18" t="s">
        <v>5537</v>
      </c>
      <c r="BI1249" s="18" t="s">
        <v>5537</v>
      </c>
      <c r="BJ1249" s="18" t="s">
        <v>5537</v>
      </c>
      <c r="BK1249" s="18" t="s">
        <v>5537</v>
      </c>
      <c r="BL1249" s="9" t="s">
        <v>5537</v>
      </c>
      <c r="BM1249" s="14" t="s">
        <v>5537</v>
      </c>
      <c r="BN1249" s="14" t="s">
        <v>5537</v>
      </c>
      <c r="BO1249" s="14" t="str">
        <f>_xlfn.XLOOKUP(B1249,'[4]cell downs 18042026 17h'!$B:$B,'[4]cell downs 18042026 17h'!$B:$B,"")</f>
        <v/>
      </c>
      <c r="BP1249" s="14" t="str">
        <f>_xlfn.XLOOKUP(B1249,'[5]Cells Huawei 19042026 15h'!$B:$B,'[5]Cells Huawei 19042026 15h'!$B:$B,"")</f>
        <v/>
      </c>
      <c r="BQ1249" s="9" t="str">
        <f>_xlfn.XLOOKUP(B1249,'[6]cells down 19042026 9H40'!$B:$B,'[6]cells down 19042026 9H40'!$B:$B,"")</f>
        <v/>
      </c>
      <c r="BR1249" s="9" t="s">
        <v>5537</v>
      </c>
      <c r="BS1249" s="9" t="s">
        <v>5537</v>
      </c>
      <c r="BT1249" s="108"/>
    </row>
    <row r="1250" spans="1:72" s="9" customFormat="1" x14ac:dyDescent="0.35">
      <c r="A1250" s="1" t="s">
        <v>401</v>
      </c>
      <c r="B1250" s="8" t="s">
        <v>402</v>
      </c>
      <c r="C1250" s="3" t="str">
        <f>_xlfn.XLOOKUP(B1250,'[1]daily break down'!$D:$D,'[1]daily break down'!$E:$E,"")</f>
        <v>Douala</v>
      </c>
      <c r="D1250" s="1" t="s">
        <v>11</v>
      </c>
      <c r="E1250" s="1" t="s">
        <v>12</v>
      </c>
      <c r="F1250" s="3" t="s">
        <v>31</v>
      </c>
      <c r="G1250" s="1" t="s">
        <v>32</v>
      </c>
      <c r="H1250" s="34" t="str">
        <f>_xlfn.XLOOKUP(B1250,[2]CALCULATION!$B:$B,[2]CALCULATION!$H:$H,"")</f>
        <v>ZTE</v>
      </c>
      <c r="I1250" s="28">
        <v>0</v>
      </c>
      <c r="J1250" s="28">
        <v>0</v>
      </c>
      <c r="K1250" s="28">
        <v>18.528952039334197</v>
      </c>
      <c r="L1250" s="28">
        <v>0</v>
      </c>
      <c r="M1250" s="28">
        <v>0</v>
      </c>
      <c r="N1250" s="28">
        <v>11.384166160150441</v>
      </c>
      <c r="O1250" s="28">
        <v>4.1865706140688808</v>
      </c>
      <c r="P1250" s="28">
        <v>0</v>
      </c>
      <c r="Q1250" s="28">
        <v>0</v>
      </c>
      <c r="R1250" s="28">
        <v>0</v>
      </c>
      <c r="S1250" s="93">
        <v>5.8604462193914388</v>
      </c>
      <c r="T1250" s="93">
        <f>_xlfn.XLOOKUP(B1250,'[3]Nur des jours'!$B:$B,'[3]Nur des jours'!$U:$U,"")</f>
        <v>3.0638345989104905</v>
      </c>
      <c r="U1250" s="93">
        <v>19.345834296427562</v>
      </c>
      <c r="V1250" s="93">
        <v>0</v>
      </c>
      <c r="W1250" s="93">
        <v>3.0638345989104905</v>
      </c>
      <c r="X1250" s="93">
        <v>0</v>
      </c>
      <c r="Y1250" s="93">
        <v>0</v>
      </c>
      <c r="Z1250" s="93">
        <v>0</v>
      </c>
      <c r="AA1250" s="93">
        <v>0.59496037759001053</v>
      </c>
      <c r="AB1250" s="93">
        <v>0</v>
      </c>
      <c r="AC1250" s="93">
        <f>_xlfn.XLOOKUP(B1250,'[3]Nur des jours'!$B:$B,'[3]Nur des jours'!$N:$N,"")</f>
        <v>0</v>
      </c>
      <c r="AD1250" s="93">
        <v>0</v>
      </c>
      <c r="AE1250" s="93">
        <v>0</v>
      </c>
      <c r="AF1250" s="93">
        <v>0</v>
      </c>
      <c r="AG1250" s="93"/>
      <c r="AH1250" s="93">
        <v>0</v>
      </c>
      <c r="AI1250" s="93">
        <v>0</v>
      </c>
      <c r="AJ1250" s="93">
        <v>0</v>
      </c>
      <c r="AK1250" s="93">
        <v>0</v>
      </c>
      <c r="AL1250" s="93">
        <v>0</v>
      </c>
      <c r="AM1250" s="49" t="s">
        <v>5559</v>
      </c>
      <c r="AN1250" s="49"/>
      <c r="AO1250" s="48" t="str" cm="1">
        <f t="array" ref="AO1250">IFERROR(_xlfn.IFS(
AQ1250="MPR ISSUE","PDH",
AQ1250="BSS Hardware Issue","BSS",
AQ1250="Sites strategiques, MLL, Pylone, etc.","ENVTECH",
AQ1250="AKTIVCO DEFAUT GE &amp; POWER Cabinet","AKTIVCO",
AQ1250="AKTIVCO Coupure ENEO &amp; Baisse de tension","AKTIVCO GRID ONLY",
AQ1250="Coupure ENEO &amp; Baisse de tension","IHS GRID ONLY",
AQ1250="Defaut GE &amp; POWER Cabinet","IHS",
AQ1250="Sharing","Partners",
AQ1250="Sites strategiques &amp; DataCenter","SST &amp; DC",
AQ1250="Exclu","Exclu",
AQ1250="SAT","SAT",
AQ1250="SPARE-ISSUE","SPARE-ISSUE",
AQ1250="Fiber CAmtel","TRANS_FO_CAMTEL",
AQ1250="Fiber AOF","Fiber AOF",
AQ1250="Projet OCM (HUAWEI)","TRAVAUX-HUAWEI",
AQ1250="Projet OCM (NOKIA)","TRAVAUX-NOKIA",
AQ1250="ACCESS-ISSUE","ACCESS-ISSUE",
AQ1250="Projet OCM (ZTE, NOKIA, autres projets)","TRAVAUX OCM",
AQ1250="No root CAuse","No root cause",
AQ1250="ODU HS","PDH",
AQ1250="IP &amp; VLAN","PDH",
AQ1250="Warehouse HUAWEI","SPARE-ISSUE",
AQ1250="SPARE-HS","SPARE-ISSUE",
AQ1250="Power Telco","BSS",AQ1250="no impacts","no impacts"
),"")</f>
        <v>No root cause</v>
      </c>
      <c r="AP1250" s="48" t="str" cm="1">
        <f t="array" ref="AP1250">IFERROR(_xlfn.IFS(
AQ1250="MPR ISSUE","TX ISSUE",
AQ1250="BSS Hardware Issue","RAN ISSUE",
AQ1250="Sites strategiques, MLL, Pylone, etc.","ENVTECH",
AQ1250="AKTIVCO DEFAUT GE &amp; POWER Cabinet","POWER ISSUE",
AQ1250="AKTIVCO Coupure ENEO &amp; Baisse de tension","POWER ISSUE",
AQ1250="Coupure ENEO &amp; Baisse de tension","POWER ISSUE",
AQ1250="Defaut GE &amp; POWER Cabinet","POWER ISSUE",
AQ1250="Sharing","POWER ISSUE",
AQ1250="Sites strategiques &amp; DataCenter","POWER ISSUE",
AQ1250="Exclu","Exclu",
AQ1250="SAT","TX ISSUE",
AQ1250="SPARE-ISSUE","SPARE-ISSUE",
AQ1250="Fiber CAmtel","TX ISSUE",
AQ1250="Fiber AOF","TX ISSUE",
AQ1250="Projet OCM (HUAWEI)","TRAVAUX-HUAWEI",
AQ1250="Projet OCM (NOKIA)","TRAVAUX -NOKIA",
AQ1250="ACCESS-ISSUE","ACCESS-ISSUE",
AQ1250="Projet OCM (ZTE, NOKIA, autres projets)","TRAVAUX OCM",
AQ1250="No root CAuse","No root cause",
AQ1250="ODU HS","TX ISSUE",
AQ1250="IP &amp; VLAN","TX ISSUE",
AQ1250="Warehouse HUAWEI","SPARE-ISSUE",
AQ1250="SPARE-HS","SPARE-ISSUE",
AQ1250="Power Telco","RAN ISSUE",AQ1250="no impacts","no impacts"
),"")</f>
        <v>No root cause</v>
      </c>
      <c r="AQ1250" s="126" t="s">
        <v>5344</v>
      </c>
      <c r="AR1250" s="48" t="str" cm="1">
        <f t="array" ref="AR1250">IFERROR(_xlfn.IFS(
AQ1250="MPR ISSUE","ACTIVE",
AQ1250="BSS Hardware Issue","ACTIVE",
AQ1250="Sites strategiques, MLL, Pylone, etc.","PASSIVE",
AQ1250="AKTIVCO DEFAUT GE &amp; POWER Cabinet","PASSIVE",
AQ1250="AKTIVCO Coupure ENEO &amp; Baisse de tension","PASSIVE",
AQ1250="Coupure ENEO &amp; Baisse de tension","PASSIVE",
AQ1250="Defaut GE &amp; POWER Cabinet","PASSIVE",
AQ1250="Sharing","PASSIVE",
AQ1250="Sites strategiques &amp; DataCenter","PASSIVE",
AQ1250="Exclu","Exclu",
AQ1250="SAT","ACTIVE",
AQ1250="SPARE-ISSUE","SPARE-ISSUE",
AQ1250="Fiber CAmtel","ACTIVE",
AQ1250="Fiber AOF","ACTIVE",
AQ1250="Projet OCM (HUAWEI)","PLANNED WORKS",
AQ1250="Projet OCM (NOKIA)","PLANNED WORKS",
AQ1250="ACCESS-ISSUE","ACCESS-ISSUE",
AQ1250="Projet OCM (ZTE, NOKIA, autres projets)","PLANNED WORKS",
AQ1250="No root CAuse","No root cause",
AQ1250="ODU HS","ACTIVE",
AQ1250="IP &amp; VLAN","ACTIVE",
AQ1250="Warehouse HUAWEI","SPARE-ISSUE",
AQ1250="SPARE-HS","SPARE-ISSUE",
AQ1250="Power Telco","ACTIVE", AQ1250="no impacts","no impacts"
),"")</f>
        <v>No root cause</v>
      </c>
      <c r="AS1250" s="92" t="s">
        <v>5537</v>
      </c>
      <c r="AT1250" s="98" t="s">
        <v>402</v>
      </c>
      <c r="AV1250" s="17" t="s">
        <v>5537</v>
      </c>
      <c r="AW1250" s="7" t="s">
        <v>5537</v>
      </c>
      <c r="AX1250" s="6" t="s">
        <v>5537</v>
      </c>
      <c r="AY1250" s="7"/>
      <c r="AZ1250" s="3" t="s">
        <v>5537</v>
      </c>
      <c r="BA1250" s="18" t="s">
        <v>5537</v>
      </c>
      <c r="BB1250" s="18" t="s">
        <v>5537</v>
      </c>
      <c r="BC1250" s="18" t="s">
        <v>5537</v>
      </c>
      <c r="BD1250" s="18" t="s">
        <v>5537</v>
      </c>
      <c r="BE1250" s="18" t="s">
        <v>5537</v>
      </c>
      <c r="BF1250" s="18" t="s">
        <v>5537</v>
      </c>
      <c r="BG1250" s="18" t="s">
        <v>5537</v>
      </c>
      <c r="BH1250" s="18" t="s">
        <v>5537</v>
      </c>
      <c r="BI1250" s="18" t="s">
        <v>5537</v>
      </c>
      <c r="BJ1250" s="18" t="s">
        <v>5537</v>
      </c>
      <c r="BK1250" s="18" t="s">
        <v>5537</v>
      </c>
      <c r="BL1250" s="9" t="s">
        <v>5537</v>
      </c>
      <c r="BM1250" s="14" t="s">
        <v>5537</v>
      </c>
      <c r="BN1250" s="14" t="s">
        <v>5537</v>
      </c>
      <c r="BO1250" s="14" t="str">
        <f>_xlfn.XLOOKUP(B1250,'[4]cell downs 18042026 17h'!$B:$B,'[4]cell downs 18042026 17h'!$B:$B,"")</f>
        <v/>
      </c>
      <c r="BP1250" s="14" t="str">
        <f>_xlfn.XLOOKUP(B1250,'[5]Cells Huawei 19042026 15h'!$B:$B,'[5]Cells Huawei 19042026 15h'!$B:$B,"")</f>
        <v/>
      </c>
      <c r="BQ1250" s="9" t="str">
        <f>_xlfn.XLOOKUP(B1250,'[6]cells down 19042026 9H40'!$B:$B,'[6]cells down 19042026 9H40'!$B:$B,"")</f>
        <v/>
      </c>
      <c r="BR1250" s="9" t="s">
        <v>402</v>
      </c>
      <c r="BS1250" s="9" t="s">
        <v>12</v>
      </c>
      <c r="BT1250" s="108"/>
    </row>
    <row r="1251" spans="1:72" s="9" customFormat="1" x14ac:dyDescent="0.35">
      <c r="A1251" s="1" t="s">
        <v>2539</v>
      </c>
      <c r="B1251" s="8" t="s">
        <v>2540</v>
      </c>
      <c r="C1251" s="3" t="str">
        <f>_xlfn.XLOOKUP(B1251,'[1]daily break down'!$D:$D,'[1]daily break down'!$E:$E,"")</f>
        <v>OUEST</v>
      </c>
      <c r="D1251" s="1" t="s">
        <v>21</v>
      </c>
      <c r="E1251" s="1" t="s">
        <v>563</v>
      </c>
      <c r="F1251" s="3" t="s">
        <v>102</v>
      </c>
      <c r="G1251" s="1" t="s">
        <v>856</v>
      </c>
      <c r="H1251" s="32" t="str">
        <f>_xlfn.XLOOKUP(B1251,[2]CALCULATION!$B:$B,[2]CALCULATION!$H:$H,"")</f>
        <v>Huawei</v>
      </c>
      <c r="I1251" s="28">
        <v>0</v>
      </c>
      <c r="J1251" s="28">
        <v>0</v>
      </c>
      <c r="K1251" s="28">
        <v>0</v>
      </c>
      <c r="L1251" s="28">
        <v>0</v>
      </c>
      <c r="M1251" s="28">
        <v>0</v>
      </c>
      <c r="N1251" s="28">
        <v>0</v>
      </c>
      <c r="O1251" s="28">
        <v>8.0614553994629509E-3</v>
      </c>
      <c r="P1251" s="28">
        <v>0</v>
      </c>
      <c r="Q1251" s="28">
        <v>0</v>
      </c>
      <c r="R1251" s="28">
        <v>0</v>
      </c>
      <c r="S1251" s="93">
        <v>0</v>
      </c>
      <c r="T1251" s="93">
        <f>_xlfn.XLOOKUP(B1251,'[3]Nur des jours'!$B:$B,'[3]Nur des jours'!$U:$U,"")</f>
        <v>0</v>
      </c>
      <c r="U1251" s="93">
        <v>0</v>
      </c>
      <c r="V1251" s="93">
        <v>0</v>
      </c>
      <c r="W1251" s="93">
        <v>0</v>
      </c>
      <c r="X1251" s="93">
        <v>0</v>
      </c>
      <c r="Y1251" s="93">
        <v>0</v>
      </c>
      <c r="Z1251" s="93">
        <v>5.9226728076408319</v>
      </c>
      <c r="AA1251" s="93">
        <v>0.45960996823929245</v>
      </c>
      <c r="AB1251" s="93">
        <v>0</v>
      </c>
      <c r="AC1251" s="93">
        <f>_xlfn.XLOOKUP(B1251,'[3]Nur des jours'!$B:$B,'[3]Nur des jours'!$N:$N,"")</f>
        <v>0</v>
      </c>
      <c r="AD1251" s="93">
        <v>0</v>
      </c>
      <c r="AE1251" s="93">
        <v>0</v>
      </c>
      <c r="AF1251" s="93">
        <v>0</v>
      </c>
      <c r="AG1251" s="93"/>
      <c r="AH1251" s="93">
        <v>0</v>
      </c>
      <c r="AI1251" s="93">
        <v>0</v>
      </c>
      <c r="AJ1251" s="93">
        <v>0</v>
      </c>
      <c r="AK1251" s="93">
        <v>0</v>
      </c>
      <c r="AL1251" s="93">
        <v>0</v>
      </c>
      <c r="AM1251" s="49" t="s">
        <v>5559</v>
      </c>
      <c r="AN1251" s="49"/>
      <c r="AO1251" s="48" t="str" cm="1">
        <f t="array" ref="AO1251">IFERROR(_xlfn.IFS(
AQ1251="MPR ISSUE","PDH",
AQ1251="BSS Hardware Issue","BSS",
AQ1251="Sites strategiques, MLL, Pylone, etc.","ENVTECH",
AQ1251="AKTIVCO DEFAUT GE &amp; POWER Cabinet","AKTIVCO",
AQ1251="AKTIVCO Coupure ENEO &amp; Baisse de tension","AKTIVCO GRID ONLY",
AQ1251="Coupure ENEO &amp; Baisse de tension","IHS GRID ONLY",
AQ1251="Defaut GE &amp; POWER Cabinet","IHS",
AQ1251="Sharing","Partners",
AQ1251="Sites strategiques &amp; DataCenter","SST &amp; DC",
AQ1251="Exclu","Exclu",
AQ1251="SAT","SAT",
AQ1251="SPARE-ISSUE","SPARE-ISSUE",
AQ1251="Fiber CAmtel","TRANS_FO_CAMTEL",
AQ1251="Fiber AOF","Fiber AOF",
AQ1251="Projet OCM (HUAWEI)","TRAVAUX-HUAWEI",
AQ1251="Projet OCM (NOKIA)","TRAVAUX-NOKIA",
AQ1251="ACCESS-ISSUE","ACCESS-ISSUE",
AQ1251="Projet OCM (ZTE, NOKIA, autres projets)","TRAVAUX OCM",
AQ1251="No root CAuse","No root cause",
AQ1251="ODU HS","PDH",
AQ1251="IP &amp; VLAN","PDH",
AQ1251="Warehouse HUAWEI","SPARE-ISSUE",
AQ1251="SPARE-HS","SPARE-ISSUE",
AQ1251="Power Telco","BSS",AQ1251="no impacts","no impacts"
),"")</f>
        <v>No root cause</v>
      </c>
      <c r="AP1251" s="48" t="str" cm="1">
        <f t="array" ref="AP1251">IFERROR(_xlfn.IFS(
AQ1251="MPR ISSUE","TX ISSUE",
AQ1251="BSS Hardware Issue","RAN ISSUE",
AQ1251="Sites strategiques, MLL, Pylone, etc.","ENVTECH",
AQ1251="AKTIVCO DEFAUT GE &amp; POWER Cabinet","POWER ISSUE",
AQ1251="AKTIVCO Coupure ENEO &amp; Baisse de tension","POWER ISSUE",
AQ1251="Coupure ENEO &amp; Baisse de tension","POWER ISSUE",
AQ1251="Defaut GE &amp; POWER Cabinet","POWER ISSUE",
AQ1251="Sharing","POWER ISSUE",
AQ1251="Sites strategiques &amp; DataCenter","POWER ISSUE",
AQ1251="Exclu","Exclu",
AQ1251="SAT","TX ISSUE",
AQ1251="SPARE-ISSUE","SPARE-ISSUE",
AQ1251="Fiber CAmtel","TX ISSUE",
AQ1251="Fiber AOF","TX ISSUE",
AQ1251="Projet OCM (HUAWEI)","TRAVAUX-HUAWEI",
AQ1251="Projet OCM (NOKIA)","TRAVAUX -NOKIA",
AQ1251="ACCESS-ISSUE","ACCESS-ISSUE",
AQ1251="Projet OCM (ZTE, NOKIA, autres projets)","TRAVAUX OCM",
AQ1251="No root CAuse","No root cause",
AQ1251="ODU HS","TX ISSUE",
AQ1251="IP &amp; VLAN","TX ISSUE",
AQ1251="Warehouse HUAWEI","SPARE-ISSUE",
AQ1251="SPARE-HS","SPARE-ISSUE",
AQ1251="Power Telco","RAN ISSUE",AQ1251="no impacts","no impacts"
),"")</f>
        <v>No root cause</v>
      </c>
      <c r="AQ1251" s="67" t="s">
        <v>5344</v>
      </c>
      <c r="AR1251" s="48" t="str" cm="1">
        <f t="array" ref="AR1251">IFERROR(_xlfn.IFS(
AQ1251="MPR ISSUE","ACTIVE",
AQ1251="BSS Hardware Issue","ACTIVE",
AQ1251="Sites strategiques, MLL, Pylone, etc.","PASSIVE",
AQ1251="AKTIVCO DEFAUT GE &amp; POWER Cabinet","PASSIVE",
AQ1251="AKTIVCO Coupure ENEO &amp; Baisse de tension","PASSIVE",
AQ1251="Coupure ENEO &amp; Baisse de tension","PASSIVE",
AQ1251="Defaut GE &amp; POWER Cabinet","PASSIVE",
AQ1251="Sharing","PASSIVE",
AQ1251="Sites strategiques &amp; DataCenter","PASSIVE",
AQ1251="Exclu","Exclu",
AQ1251="SAT","ACTIVE",
AQ1251="SPARE-ISSUE","SPARE-ISSUE",
AQ1251="Fiber CAmtel","ACTIVE",
AQ1251="Fiber AOF","ACTIVE",
AQ1251="Projet OCM (HUAWEI)","PLANNED WORKS",
AQ1251="Projet OCM (NOKIA)","PLANNED WORKS",
AQ1251="ACCESS-ISSUE","ACCESS-ISSUE",
AQ1251="Projet OCM (ZTE, NOKIA, autres projets)","PLANNED WORKS",
AQ1251="No root CAuse","No root cause",
AQ1251="ODU HS","ACTIVE",
AQ1251="IP &amp; VLAN","ACTIVE",
AQ1251="Warehouse HUAWEI","SPARE-ISSUE",
AQ1251="SPARE-HS","SPARE-ISSUE",
AQ1251="Power Telco","ACTIVE", AQ1251="no impacts","no impacts"
),"")</f>
        <v>No root cause</v>
      </c>
      <c r="AS1251" s="92" t="s">
        <v>5537</v>
      </c>
      <c r="AT1251" s="98" t="s">
        <v>2540</v>
      </c>
      <c r="AV1251" s="17" t="s">
        <v>5537</v>
      </c>
      <c r="AW1251" s="7" t="s">
        <v>5537</v>
      </c>
      <c r="AX1251" s="6" t="s">
        <v>5537</v>
      </c>
      <c r="AY1251" s="7"/>
      <c r="AZ1251" s="3" t="s">
        <v>5537</v>
      </c>
      <c r="BA1251" s="18" t="s">
        <v>5537</v>
      </c>
      <c r="BB1251" s="18" t="s">
        <v>5537</v>
      </c>
      <c r="BC1251" s="18" t="s">
        <v>5537</v>
      </c>
      <c r="BD1251" s="18" t="s">
        <v>5537</v>
      </c>
      <c r="BE1251" s="18" t="s">
        <v>5537</v>
      </c>
      <c r="BF1251" s="18" t="s">
        <v>5537</v>
      </c>
      <c r="BG1251" s="18" t="s">
        <v>5537</v>
      </c>
      <c r="BH1251" s="18" t="s">
        <v>5537</v>
      </c>
      <c r="BI1251" s="18" t="s">
        <v>5537</v>
      </c>
      <c r="BJ1251" s="18" t="s">
        <v>5537</v>
      </c>
      <c r="BK1251" s="18" t="s">
        <v>5537</v>
      </c>
      <c r="BL1251" s="9" t="s">
        <v>5537</v>
      </c>
      <c r="BM1251" s="14" t="s">
        <v>5537</v>
      </c>
      <c r="BN1251" s="14" t="s">
        <v>5537</v>
      </c>
      <c r="BO1251" s="14" t="str">
        <f>_xlfn.XLOOKUP(B1251,'[4]cell downs 18042026 17h'!$B:$B,'[4]cell downs 18042026 17h'!$B:$B,"")</f>
        <v/>
      </c>
      <c r="BP1251" s="14" t="str">
        <f>_xlfn.XLOOKUP(B1251,'[5]Cells Huawei 19042026 15h'!$B:$B,'[5]Cells Huawei 19042026 15h'!$B:$B,"")</f>
        <v/>
      </c>
      <c r="BQ1251" s="9" t="str">
        <f>_xlfn.XLOOKUP(B1251,'[6]cells down 19042026 9H40'!$B:$B,'[6]cells down 19042026 9H40'!$B:$B,"")</f>
        <v/>
      </c>
      <c r="BR1251" s="9" t="s">
        <v>5537</v>
      </c>
      <c r="BS1251" s="9" t="s">
        <v>594</v>
      </c>
      <c r="BT1251" s="108"/>
    </row>
    <row r="1252" spans="1:72" s="9" customFormat="1" x14ac:dyDescent="0.35">
      <c r="A1252" s="1" t="s">
        <v>170</v>
      </c>
      <c r="B1252" s="8" t="s">
        <v>171</v>
      </c>
      <c r="C1252" s="3" t="str">
        <f>_xlfn.XLOOKUP(B1252,'[1]daily break down'!$D:$D,'[1]daily break down'!$E:$E,"")</f>
        <v>Douala</v>
      </c>
      <c r="D1252" s="1" t="s">
        <v>11</v>
      </c>
      <c r="E1252" s="1" t="s">
        <v>12</v>
      </c>
      <c r="F1252" s="3" t="s">
        <v>31</v>
      </c>
      <c r="G1252" s="1" t="s">
        <v>32</v>
      </c>
      <c r="H1252" s="34" t="str">
        <f>_xlfn.XLOOKUP(B1252,[2]CALCULATION!$B:$B,[2]CALCULATION!$H:$H,"")</f>
        <v>ZTE</v>
      </c>
      <c r="I1252" s="28">
        <v>0</v>
      </c>
      <c r="J1252" s="28">
        <v>0</v>
      </c>
      <c r="K1252" s="28">
        <v>0</v>
      </c>
      <c r="L1252" s="28">
        <v>0</v>
      </c>
      <c r="M1252" s="28">
        <v>0</v>
      </c>
      <c r="N1252" s="28">
        <v>0</v>
      </c>
      <c r="O1252" s="28">
        <v>0</v>
      </c>
      <c r="P1252" s="28">
        <v>0</v>
      </c>
      <c r="Q1252" s="28">
        <v>0</v>
      </c>
      <c r="R1252" s="28">
        <v>0</v>
      </c>
      <c r="S1252" s="93">
        <v>0</v>
      </c>
      <c r="T1252" s="93">
        <f>_xlfn.XLOOKUP(B1252,'[3]Nur des jours'!$B:$B,'[3]Nur des jours'!$U:$U,"")</f>
        <v>0</v>
      </c>
      <c r="U1252" s="93">
        <v>0</v>
      </c>
      <c r="V1252" s="93">
        <v>0</v>
      </c>
      <c r="W1252" s="93">
        <v>0</v>
      </c>
      <c r="X1252" s="93">
        <v>0</v>
      </c>
      <c r="Y1252" s="93">
        <v>0</v>
      </c>
      <c r="Z1252" s="93">
        <v>0</v>
      </c>
      <c r="AA1252" s="93">
        <v>0.27360793646717013</v>
      </c>
      <c r="AB1252" s="93">
        <v>0</v>
      </c>
      <c r="AC1252" s="93">
        <f>_xlfn.XLOOKUP(B1252,'[3]Nur des jours'!$B:$B,'[3]Nur des jours'!$N:$N,"")</f>
        <v>0</v>
      </c>
      <c r="AD1252" s="93">
        <v>0</v>
      </c>
      <c r="AE1252" s="93">
        <v>0</v>
      </c>
      <c r="AF1252" s="93">
        <v>0</v>
      </c>
      <c r="AG1252" s="93"/>
      <c r="AH1252" s="93">
        <v>0</v>
      </c>
      <c r="AI1252" s="93">
        <v>0</v>
      </c>
      <c r="AJ1252" s="93">
        <v>0</v>
      </c>
      <c r="AK1252" s="93">
        <v>0</v>
      </c>
      <c r="AL1252" s="93">
        <v>0</v>
      </c>
      <c r="AM1252" s="49" t="s">
        <v>5559</v>
      </c>
      <c r="AN1252" s="49"/>
      <c r="AO1252" s="48" t="str" cm="1">
        <f t="array" ref="AO1252">IFERROR(_xlfn.IFS(
AQ1252="MPR ISSUE","PDH",
AQ1252="BSS Hardware Issue","BSS",
AQ1252="Sites strategiques, MLL, Pylone, etc.","ENVTECH",
AQ1252="AKTIVCO DEFAUT GE &amp; POWER Cabinet","AKTIVCO",
AQ1252="AKTIVCO Coupure ENEO &amp; Baisse de tension","AKTIVCO GRID ONLY",
AQ1252="Coupure ENEO &amp; Baisse de tension","IHS GRID ONLY",
AQ1252="Defaut GE &amp; POWER Cabinet","IHS",
AQ1252="Sharing","Partners",
AQ1252="Sites strategiques &amp; DataCenter","SST &amp; DC",
AQ1252="Exclu","Exclu",
AQ1252="SAT","SAT",
AQ1252="SPARE-ISSUE","SPARE-ISSUE",
AQ1252="Fiber CAmtel","TRANS_FO_CAMTEL",
AQ1252="Fiber AOF","Fiber AOF",
AQ1252="Projet OCM (HUAWEI)","TRAVAUX-HUAWEI",
AQ1252="Projet OCM (NOKIA)","TRAVAUX-NOKIA",
AQ1252="ACCESS-ISSUE","ACCESS-ISSUE",
AQ1252="Projet OCM (ZTE, NOKIA, autres projets)","TRAVAUX OCM",
AQ1252="No root CAuse","No root cause",
AQ1252="ODU HS","PDH",
AQ1252="IP &amp; VLAN","PDH",
AQ1252="Warehouse HUAWEI","SPARE-ISSUE",
AQ1252="SPARE-HS","SPARE-ISSUE",
AQ1252="Power Telco","BSS",AQ1252="no impacts","no impacts"
),"")</f>
        <v>No root cause</v>
      </c>
      <c r="AP1252" s="48" t="str" cm="1">
        <f t="array" ref="AP1252">IFERROR(_xlfn.IFS(
AQ1252="MPR ISSUE","TX ISSUE",
AQ1252="BSS Hardware Issue","RAN ISSUE",
AQ1252="Sites strategiques, MLL, Pylone, etc.","ENVTECH",
AQ1252="AKTIVCO DEFAUT GE &amp; POWER Cabinet","POWER ISSUE",
AQ1252="AKTIVCO Coupure ENEO &amp; Baisse de tension","POWER ISSUE",
AQ1252="Coupure ENEO &amp; Baisse de tension","POWER ISSUE",
AQ1252="Defaut GE &amp; POWER Cabinet","POWER ISSUE",
AQ1252="Sharing","POWER ISSUE",
AQ1252="Sites strategiques &amp; DataCenter","POWER ISSUE",
AQ1252="Exclu","Exclu",
AQ1252="SAT","TX ISSUE",
AQ1252="SPARE-ISSUE","SPARE-ISSUE",
AQ1252="Fiber CAmtel","TX ISSUE",
AQ1252="Fiber AOF","TX ISSUE",
AQ1252="Projet OCM (HUAWEI)","TRAVAUX-HUAWEI",
AQ1252="Projet OCM (NOKIA)","TRAVAUX -NOKIA",
AQ1252="ACCESS-ISSUE","ACCESS-ISSUE",
AQ1252="Projet OCM (ZTE, NOKIA, autres projets)","TRAVAUX OCM",
AQ1252="No root CAuse","No root cause",
AQ1252="ODU HS","TX ISSUE",
AQ1252="IP &amp; VLAN","TX ISSUE",
AQ1252="Warehouse HUAWEI","SPARE-ISSUE",
AQ1252="SPARE-HS","SPARE-ISSUE",
AQ1252="Power Telco","RAN ISSUE",AQ1252="no impacts","no impacts"
),"")</f>
        <v>No root cause</v>
      </c>
      <c r="AQ1252" s="126" t="s">
        <v>5344</v>
      </c>
      <c r="AR1252" s="48" t="str" cm="1">
        <f t="array" ref="AR1252">IFERROR(_xlfn.IFS(
AQ1252="MPR ISSUE","ACTIVE",
AQ1252="BSS Hardware Issue","ACTIVE",
AQ1252="Sites strategiques, MLL, Pylone, etc.","PASSIVE",
AQ1252="AKTIVCO DEFAUT GE &amp; POWER Cabinet","PASSIVE",
AQ1252="AKTIVCO Coupure ENEO &amp; Baisse de tension","PASSIVE",
AQ1252="Coupure ENEO &amp; Baisse de tension","PASSIVE",
AQ1252="Defaut GE &amp; POWER Cabinet","PASSIVE",
AQ1252="Sharing","PASSIVE",
AQ1252="Sites strategiques &amp; DataCenter","PASSIVE",
AQ1252="Exclu","Exclu",
AQ1252="SAT","ACTIVE",
AQ1252="SPARE-ISSUE","SPARE-ISSUE",
AQ1252="Fiber CAmtel","ACTIVE",
AQ1252="Fiber AOF","ACTIVE",
AQ1252="Projet OCM (HUAWEI)","PLANNED WORKS",
AQ1252="Projet OCM (NOKIA)","PLANNED WORKS",
AQ1252="ACCESS-ISSUE","ACCESS-ISSUE",
AQ1252="Projet OCM (ZTE, NOKIA, autres projets)","PLANNED WORKS",
AQ1252="No root CAuse","No root cause",
AQ1252="ODU HS","ACTIVE",
AQ1252="IP &amp; VLAN","ACTIVE",
AQ1252="Warehouse HUAWEI","SPARE-ISSUE",
AQ1252="SPARE-HS","SPARE-ISSUE",
AQ1252="Power Telco","ACTIVE", AQ1252="no impacts","no impacts"
),"")</f>
        <v>No root cause</v>
      </c>
      <c r="AS1252" s="92" t="s">
        <v>5537</v>
      </c>
      <c r="AT1252" s="98" t="s">
        <v>171</v>
      </c>
      <c r="AV1252" s="17" t="s">
        <v>5537</v>
      </c>
      <c r="AW1252" s="7" t="s">
        <v>5537</v>
      </c>
      <c r="AX1252" s="6" t="s">
        <v>5537</v>
      </c>
      <c r="AY1252" s="7"/>
      <c r="AZ1252" s="3" t="s">
        <v>5537</v>
      </c>
      <c r="BA1252" s="18" t="s">
        <v>5537</v>
      </c>
      <c r="BB1252" s="18" t="s">
        <v>5537</v>
      </c>
      <c r="BC1252" s="18" t="s">
        <v>5537</v>
      </c>
      <c r="BD1252" s="18" t="s">
        <v>5537</v>
      </c>
      <c r="BE1252" s="18" t="s">
        <v>5537</v>
      </c>
      <c r="BF1252" s="18" t="s">
        <v>5537</v>
      </c>
      <c r="BG1252" s="18" t="s">
        <v>5537</v>
      </c>
      <c r="BH1252" s="18" t="s">
        <v>5537</v>
      </c>
      <c r="BI1252" s="18" t="s">
        <v>5537</v>
      </c>
      <c r="BJ1252" s="18" t="s">
        <v>5537</v>
      </c>
      <c r="BK1252" s="18" t="s">
        <v>5537</v>
      </c>
      <c r="BL1252" s="9" t="s">
        <v>5537</v>
      </c>
      <c r="BM1252" s="14" t="s">
        <v>5537</v>
      </c>
      <c r="BN1252" s="14" t="s">
        <v>5537</v>
      </c>
      <c r="BO1252" s="14" t="str">
        <f>_xlfn.XLOOKUP(B1252,'[4]cell downs 18042026 17h'!$B:$B,'[4]cell downs 18042026 17h'!$B:$B,"")</f>
        <v/>
      </c>
      <c r="BP1252" s="14" t="str">
        <f>_xlfn.XLOOKUP(B1252,'[5]Cells Huawei 19042026 15h'!$B:$B,'[5]Cells Huawei 19042026 15h'!$B:$B,"")</f>
        <v/>
      </c>
      <c r="BQ1252" s="9" t="str">
        <f>_xlfn.XLOOKUP(B1252,'[6]cells down 19042026 9H40'!$B:$B,'[6]cells down 19042026 9H40'!$B:$B,"")</f>
        <v/>
      </c>
      <c r="BR1252" s="9" t="s">
        <v>171</v>
      </c>
      <c r="BS1252" s="9" t="s">
        <v>5537</v>
      </c>
      <c r="BT1252" s="108"/>
    </row>
    <row r="1253" spans="1:72" s="9" customFormat="1" x14ac:dyDescent="0.35">
      <c r="A1253" s="1" t="s">
        <v>4620</v>
      </c>
      <c r="B1253" s="8" t="s">
        <v>4621</v>
      </c>
      <c r="C1253" s="3" t="str">
        <f>_xlfn.XLOOKUP(B1253,'[1]daily break down'!$D:$D,'[1]daily break down'!$E:$E,"")</f>
        <v>LITTORAL</v>
      </c>
      <c r="D1253" s="1" t="s">
        <v>21</v>
      </c>
      <c r="E1253" s="1" t="s">
        <v>36</v>
      </c>
      <c r="F1253" s="3" t="s">
        <v>69</v>
      </c>
      <c r="G1253" s="1" t="s">
        <v>502</v>
      </c>
      <c r="H1253" s="34" t="str">
        <f>_xlfn.XLOOKUP(B1253,[2]CALCULATION!$B:$B,[2]CALCULATION!$H:$H,"")</f>
        <v>ZTE</v>
      </c>
      <c r="I1253" s="28">
        <v>0</v>
      </c>
      <c r="J1253" s="28">
        <v>5.7999674688171875E-2</v>
      </c>
      <c r="K1253" s="28">
        <v>3.5670156634854415E-5</v>
      </c>
      <c r="L1253" s="28">
        <v>3.2007544951531388</v>
      </c>
      <c r="M1253" s="28">
        <v>0</v>
      </c>
      <c r="N1253" s="28">
        <v>0</v>
      </c>
      <c r="O1253" s="28">
        <v>0</v>
      </c>
      <c r="P1253" s="28">
        <v>0</v>
      </c>
      <c r="Q1253" s="28">
        <v>0</v>
      </c>
      <c r="R1253" s="28">
        <v>0</v>
      </c>
      <c r="S1253" s="93">
        <v>0</v>
      </c>
      <c r="T1253" s="93">
        <f>_xlfn.XLOOKUP(B1253,'[3]Nur des jours'!$B:$B,'[3]Nur des jours'!$U:$U,"")</f>
        <v>1.0076819249328664E-2</v>
      </c>
      <c r="U1253" s="93">
        <v>0.2029631912519651</v>
      </c>
      <c r="V1253" s="93">
        <v>0</v>
      </c>
      <c r="W1253" s="93">
        <v>1.0076819249328666E-2</v>
      </c>
      <c r="X1253" s="93">
        <v>0</v>
      </c>
      <c r="Y1253" s="93">
        <v>0</v>
      </c>
      <c r="Z1253" s="93">
        <v>0</v>
      </c>
      <c r="AA1253" s="93">
        <v>0.24888851791926003</v>
      </c>
      <c r="AB1253" s="93">
        <v>0</v>
      </c>
      <c r="AC1253" s="93">
        <f>_xlfn.XLOOKUP(B1253,'[3]Nur des jours'!$B:$B,'[3]Nur des jours'!$N:$N,"")</f>
        <v>0</v>
      </c>
      <c r="AD1253" s="93">
        <v>0</v>
      </c>
      <c r="AE1253" s="93">
        <v>0</v>
      </c>
      <c r="AF1253" s="93">
        <v>0</v>
      </c>
      <c r="AG1253" s="93"/>
      <c r="AH1253" s="93">
        <v>0</v>
      </c>
      <c r="AI1253" s="93">
        <v>0</v>
      </c>
      <c r="AJ1253" s="93">
        <v>0</v>
      </c>
      <c r="AK1253" s="93">
        <v>0</v>
      </c>
      <c r="AL1253" s="93">
        <v>0</v>
      </c>
      <c r="AM1253" s="49" t="s">
        <v>5559</v>
      </c>
      <c r="AN1253" s="49"/>
      <c r="AO1253" s="48" t="str" cm="1">
        <f t="array" ref="AO1253">IFERROR(_xlfn.IFS(
AQ1253="MPR ISSUE","PDH",
AQ1253="BSS Hardware Issue","BSS",
AQ1253="Sites strategiques, MLL, Pylone, etc.","ENVTECH",
AQ1253="AKTIVCO DEFAUT GE &amp; POWER Cabinet","AKTIVCO",
AQ1253="AKTIVCO Coupure ENEO &amp; Baisse de tension","AKTIVCO GRID ONLY",
AQ1253="Coupure ENEO &amp; Baisse de tension","IHS GRID ONLY",
AQ1253="Defaut GE &amp; POWER Cabinet","IHS",
AQ1253="Sharing","Partners",
AQ1253="Sites strategiques &amp; DataCenter","SST &amp; DC",
AQ1253="Exclu","Exclu",
AQ1253="SAT","SAT",
AQ1253="SPARE-ISSUE","SPARE-ISSUE",
AQ1253="Fiber CAmtel","TRANS_FO_CAMTEL",
AQ1253="Fiber AOF","Fiber AOF",
AQ1253="Projet OCM (HUAWEI)","TRAVAUX-HUAWEI",
AQ1253="Projet OCM (NOKIA)","TRAVAUX-NOKIA",
AQ1253="ACCESS-ISSUE","ACCESS-ISSUE",
AQ1253="Projet OCM (ZTE, NOKIA, autres projets)","TRAVAUX OCM",
AQ1253="No root CAuse","No root cause",
AQ1253="ODU HS","PDH",
AQ1253="IP &amp; VLAN","PDH",
AQ1253="Warehouse HUAWEI","SPARE-ISSUE",
AQ1253="SPARE-HS","SPARE-ISSUE",
AQ1253="Power Telco","BSS",AQ1253="no impacts","no impacts"
),"")</f>
        <v>No root cause</v>
      </c>
      <c r="AP1253" s="48" t="str" cm="1">
        <f t="array" ref="AP1253">IFERROR(_xlfn.IFS(
AQ1253="MPR ISSUE","TX ISSUE",
AQ1253="BSS Hardware Issue","RAN ISSUE",
AQ1253="Sites strategiques, MLL, Pylone, etc.","ENVTECH",
AQ1253="AKTIVCO DEFAUT GE &amp; POWER Cabinet","POWER ISSUE",
AQ1253="AKTIVCO Coupure ENEO &amp; Baisse de tension","POWER ISSUE",
AQ1253="Coupure ENEO &amp; Baisse de tension","POWER ISSUE",
AQ1253="Defaut GE &amp; POWER Cabinet","POWER ISSUE",
AQ1253="Sharing","POWER ISSUE",
AQ1253="Sites strategiques &amp; DataCenter","POWER ISSUE",
AQ1253="Exclu","Exclu",
AQ1253="SAT","TX ISSUE",
AQ1253="SPARE-ISSUE","SPARE-ISSUE",
AQ1253="Fiber CAmtel","TX ISSUE",
AQ1253="Fiber AOF","TX ISSUE",
AQ1253="Projet OCM (HUAWEI)","TRAVAUX-HUAWEI",
AQ1253="Projet OCM (NOKIA)","TRAVAUX -NOKIA",
AQ1253="ACCESS-ISSUE","ACCESS-ISSUE",
AQ1253="Projet OCM (ZTE, NOKIA, autres projets)","TRAVAUX OCM",
AQ1253="No root CAuse","No root cause",
AQ1253="ODU HS","TX ISSUE",
AQ1253="IP &amp; VLAN","TX ISSUE",
AQ1253="Warehouse HUAWEI","SPARE-ISSUE",
AQ1253="SPARE-HS","SPARE-ISSUE",
AQ1253="Power Telco","RAN ISSUE",AQ1253="no impacts","no impacts"
),"")</f>
        <v>No root cause</v>
      </c>
      <c r="AQ1253" s="67" t="s">
        <v>5344</v>
      </c>
      <c r="AR1253" s="48" t="str" cm="1">
        <f t="array" ref="AR1253">IFERROR(_xlfn.IFS(
AQ1253="MPR ISSUE","ACTIVE",
AQ1253="BSS Hardware Issue","ACTIVE",
AQ1253="Sites strategiques, MLL, Pylone, etc.","PASSIVE",
AQ1253="AKTIVCO DEFAUT GE &amp; POWER Cabinet","PASSIVE",
AQ1253="AKTIVCO Coupure ENEO &amp; Baisse de tension","PASSIVE",
AQ1253="Coupure ENEO &amp; Baisse de tension","PASSIVE",
AQ1253="Defaut GE &amp; POWER Cabinet","PASSIVE",
AQ1253="Sharing","PASSIVE",
AQ1253="Sites strategiques &amp; DataCenter","PASSIVE",
AQ1253="Exclu","Exclu",
AQ1253="SAT","ACTIVE",
AQ1253="SPARE-ISSUE","SPARE-ISSUE",
AQ1253="Fiber CAmtel","ACTIVE",
AQ1253="Fiber AOF","ACTIVE",
AQ1253="Projet OCM (HUAWEI)","PLANNED WORKS",
AQ1253="Projet OCM (NOKIA)","PLANNED WORKS",
AQ1253="ACCESS-ISSUE","ACCESS-ISSUE",
AQ1253="Projet OCM (ZTE, NOKIA, autres projets)","PLANNED WORKS",
AQ1253="No root CAuse","No root cause",
AQ1253="ODU HS","ACTIVE",
AQ1253="IP &amp; VLAN","ACTIVE",
AQ1253="Warehouse HUAWEI","SPARE-ISSUE",
AQ1253="SPARE-HS","SPARE-ISSUE",
AQ1253="Power Telco","ACTIVE", AQ1253="no impacts","no impacts"
),"")</f>
        <v>No root cause</v>
      </c>
      <c r="AS1253" s="92" t="s">
        <v>5537</v>
      </c>
      <c r="AT1253" s="98" t="s">
        <v>4621</v>
      </c>
      <c r="AV1253" s="17" t="s">
        <v>5537</v>
      </c>
      <c r="AW1253" s="7" t="s">
        <v>5537</v>
      </c>
      <c r="AX1253" s="6" t="s">
        <v>5537</v>
      </c>
      <c r="AY1253" s="7"/>
      <c r="AZ1253" s="3" t="s">
        <v>5537</v>
      </c>
      <c r="BA1253" s="18" t="s">
        <v>5537</v>
      </c>
      <c r="BB1253" s="18" t="s">
        <v>5537</v>
      </c>
      <c r="BC1253" s="18" t="s">
        <v>5537</v>
      </c>
      <c r="BD1253" s="18" t="s">
        <v>5537</v>
      </c>
      <c r="BE1253" s="18" t="s">
        <v>5537</v>
      </c>
      <c r="BF1253" s="18" t="s">
        <v>5537</v>
      </c>
      <c r="BG1253" s="18" t="s">
        <v>5537</v>
      </c>
      <c r="BH1253" s="18" t="s">
        <v>5537</v>
      </c>
      <c r="BI1253" s="18" t="s">
        <v>5537</v>
      </c>
      <c r="BJ1253" s="18" t="s">
        <v>5537</v>
      </c>
      <c r="BK1253" s="18" t="s">
        <v>5537</v>
      </c>
      <c r="BL1253" s="9" t="s">
        <v>5537</v>
      </c>
      <c r="BM1253" s="14" t="s">
        <v>5537</v>
      </c>
      <c r="BN1253" s="14" t="s">
        <v>5537</v>
      </c>
      <c r="BO1253" s="14" t="str">
        <f>_xlfn.XLOOKUP(B1253,'[4]cell downs 18042026 17h'!$B:$B,'[4]cell downs 18042026 17h'!$B:$B,"")</f>
        <v/>
      </c>
      <c r="BP1253" s="14" t="str">
        <f>_xlfn.XLOOKUP(B1253,'[5]Cells Huawei 19042026 15h'!$B:$B,'[5]Cells Huawei 19042026 15h'!$B:$B,"")</f>
        <v/>
      </c>
      <c r="BQ1253" s="9" t="str">
        <f>_xlfn.XLOOKUP(B1253,'[6]cells down 19042026 9H40'!$B:$B,'[6]cells down 19042026 9H40'!$B:$B,"")</f>
        <v/>
      </c>
      <c r="BR1253" s="9" t="s">
        <v>5537</v>
      </c>
      <c r="BS1253" s="9" t="s">
        <v>12</v>
      </c>
      <c r="BT1253" s="108"/>
    </row>
    <row r="1254" spans="1:72" s="9" customFormat="1" x14ac:dyDescent="0.35">
      <c r="A1254" s="1" t="s">
        <v>368</v>
      </c>
      <c r="B1254" s="8" t="s">
        <v>369</v>
      </c>
      <c r="C1254" s="3" t="str">
        <f>_xlfn.XLOOKUP(B1254,'[1]daily break down'!$D:$D,'[1]daily break down'!$E:$E,"")</f>
        <v>Douala</v>
      </c>
      <c r="D1254" s="1" t="s">
        <v>11</v>
      </c>
      <c r="E1254" s="1" t="s">
        <v>145</v>
      </c>
      <c r="F1254" s="3" t="s">
        <v>31</v>
      </c>
      <c r="G1254" s="1" t="s">
        <v>32</v>
      </c>
      <c r="H1254" s="34" t="str">
        <f>_xlfn.XLOOKUP(B1254,[2]CALCULATION!$B:$B,[2]CALCULATION!$H:$H,"")</f>
        <v>ZTE</v>
      </c>
      <c r="I1254" s="28">
        <v>0</v>
      </c>
      <c r="J1254" s="28">
        <v>0</v>
      </c>
      <c r="K1254" s="28">
        <v>6.9437488763900665</v>
      </c>
      <c r="L1254" s="28">
        <v>0</v>
      </c>
      <c r="M1254" s="28">
        <v>0</v>
      </c>
      <c r="N1254" s="28">
        <v>4.1665418211184457</v>
      </c>
      <c r="O1254" s="28">
        <v>1.539185093869585</v>
      </c>
      <c r="P1254" s="28">
        <v>0</v>
      </c>
      <c r="Q1254" s="28">
        <v>0</v>
      </c>
      <c r="R1254" s="28">
        <v>0</v>
      </c>
      <c r="S1254" s="93">
        <v>2.1955873162630239</v>
      </c>
      <c r="T1254" s="93">
        <f>_xlfn.XLOOKUP(B1254,'[3]Nur des jours'!$B:$B,'[3]Nur des jours'!$U:$U,"")</f>
        <v>1.1472235776881743</v>
      </c>
      <c r="U1254" s="93">
        <v>7.2466955166893543</v>
      </c>
      <c r="V1254" s="93">
        <v>0</v>
      </c>
      <c r="W1254" s="93">
        <v>3.4467715654632984</v>
      </c>
      <c r="X1254" s="93">
        <v>0</v>
      </c>
      <c r="Y1254" s="93">
        <v>0</v>
      </c>
      <c r="Z1254" s="93">
        <v>0</v>
      </c>
      <c r="AA1254" s="93">
        <v>0.22156517793700986</v>
      </c>
      <c r="AB1254" s="93">
        <v>0</v>
      </c>
      <c r="AC1254" s="93">
        <f>_xlfn.XLOOKUP(B1254,'[3]Nur des jours'!$B:$B,'[3]Nur des jours'!$N:$N,"")</f>
        <v>0</v>
      </c>
      <c r="AD1254" s="93">
        <v>0</v>
      </c>
      <c r="AE1254" s="93">
        <v>0</v>
      </c>
      <c r="AF1254" s="93">
        <v>0</v>
      </c>
      <c r="AG1254" s="93"/>
      <c r="AH1254" s="93">
        <v>0</v>
      </c>
      <c r="AI1254" s="93">
        <v>0</v>
      </c>
      <c r="AJ1254" s="93">
        <v>0</v>
      </c>
      <c r="AK1254" s="93">
        <v>0</v>
      </c>
      <c r="AL1254" s="93">
        <v>0</v>
      </c>
      <c r="AM1254" s="49" t="s">
        <v>5559</v>
      </c>
      <c r="AN1254" s="49"/>
      <c r="AO1254" s="48" t="str" cm="1">
        <f t="array" ref="AO1254">IFERROR(_xlfn.IFS(
AQ1254="MPR ISSUE","PDH",
AQ1254="BSS Hardware Issue","BSS",
AQ1254="Sites strategiques, MLL, Pylone, etc.","ENVTECH",
AQ1254="AKTIVCO DEFAUT GE &amp; POWER Cabinet","AKTIVCO",
AQ1254="AKTIVCO Coupure ENEO &amp; Baisse de tension","AKTIVCO GRID ONLY",
AQ1254="Coupure ENEO &amp; Baisse de tension","IHS GRID ONLY",
AQ1254="Defaut GE &amp; POWER Cabinet","IHS",
AQ1254="Sharing","Partners",
AQ1254="Sites strategiques &amp; DataCenter","SST &amp; DC",
AQ1254="Exclu","Exclu",
AQ1254="SAT","SAT",
AQ1254="SPARE-ISSUE","SPARE-ISSUE",
AQ1254="Fiber CAmtel","TRANS_FO_CAMTEL",
AQ1254="Fiber AOF","Fiber AOF",
AQ1254="Projet OCM (HUAWEI)","TRAVAUX-HUAWEI",
AQ1254="Projet OCM (NOKIA)","TRAVAUX-NOKIA",
AQ1254="ACCESS-ISSUE","ACCESS-ISSUE",
AQ1254="Projet OCM (ZTE, NOKIA, autres projets)","TRAVAUX OCM",
AQ1254="No root CAuse","No root cause",
AQ1254="ODU HS","PDH",
AQ1254="IP &amp; VLAN","PDH",
AQ1254="Warehouse HUAWEI","SPARE-ISSUE",
AQ1254="SPARE-HS","SPARE-ISSUE",
AQ1254="Power Telco","BSS",AQ1254="no impacts","no impacts"
),"")</f>
        <v>No root cause</v>
      </c>
      <c r="AP1254" s="48" t="str" cm="1">
        <f t="array" ref="AP1254">IFERROR(_xlfn.IFS(
AQ1254="MPR ISSUE","TX ISSUE",
AQ1254="BSS Hardware Issue","RAN ISSUE",
AQ1254="Sites strategiques, MLL, Pylone, etc.","ENVTECH",
AQ1254="AKTIVCO DEFAUT GE &amp; POWER Cabinet","POWER ISSUE",
AQ1254="AKTIVCO Coupure ENEO &amp; Baisse de tension","POWER ISSUE",
AQ1254="Coupure ENEO &amp; Baisse de tension","POWER ISSUE",
AQ1254="Defaut GE &amp; POWER Cabinet","POWER ISSUE",
AQ1254="Sharing","POWER ISSUE",
AQ1254="Sites strategiques &amp; DataCenter","POWER ISSUE",
AQ1254="Exclu","Exclu",
AQ1254="SAT","TX ISSUE",
AQ1254="SPARE-ISSUE","SPARE-ISSUE",
AQ1254="Fiber CAmtel","TX ISSUE",
AQ1254="Fiber AOF","TX ISSUE",
AQ1254="Projet OCM (HUAWEI)","TRAVAUX-HUAWEI",
AQ1254="Projet OCM (NOKIA)","TRAVAUX -NOKIA",
AQ1254="ACCESS-ISSUE","ACCESS-ISSUE",
AQ1254="Projet OCM (ZTE, NOKIA, autres projets)","TRAVAUX OCM",
AQ1254="No root CAuse","No root cause",
AQ1254="ODU HS","TX ISSUE",
AQ1254="IP &amp; VLAN","TX ISSUE",
AQ1254="Warehouse HUAWEI","SPARE-ISSUE",
AQ1254="SPARE-HS","SPARE-ISSUE",
AQ1254="Power Telco","RAN ISSUE",AQ1254="no impacts","no impacts"
),"")</f>
        <v>No root cause</v>
      </c>
      <c r="AQ1254" s="126" t="s">
        <v>5344</v>
      </c>
      <c r="AR1254" s="48" t="str" cm="1">
        <f t="array" ref="AR1254">IFERROR(_xlfn.IFS(
AQ1254="MPR ISSUE","ACTIVE",
AQ1254="BSS Hardware Issue","ACTIVE",
AQ1254="Sites strategiques, MLL, Pylone, etc.","PASSIVE",
AQ1254="AKTIVCO DEFAUT GE &amp; POWER Cabinet","PASSIVE",
AQ1254="AKTIVCO Coupure ENEO &amp; Baisse de tension","PASSIVE",
AQ1254="Coupure ENEO &amp; Baisse de tension","PASSIVE",
AQ1254="Defaut GE &amp; POWER Cabinet","PASSIVE",
AQ1254="Sharing","PASSIVE",
AQ1254="Sites strategiques &amp; DataCenter","PASSIVE",
AQ1254="Exclu","Exclu",
AQ1254="SAT","ACTIVE",
AQ1254="SPARE-ISSUE","SPARE-ISSUE",
AQ1254="Fiber CAmtel","ACTIVE",
AQ1254="Fiber AOF","ACTIVE",
AQ1254="Projet OCM (HUAWEI)","PLANNED WORKS",
AQ1254="Projet OCM (NOKIA)","PLANNED WORKS",
AQ1254="ACCESS-ISSUE","ACCESS-ISSUE",
AQ1254="Projet OCM (ZTE, NOKIA, autres projets)","PLANNED WORKS",
AQ1254="No root CAuse","No root cause",
AQ1254="ODU HS","ACTIVE",
AQ1254="IP &amp; VLAN","ACTIVE",
AQ1254="Warehouse HUAWEI","SPARE-ISSUE",
AQ1254="SPARE-HS","SPARE-ISSUE",
AQ1254="Power Telco","ACTIVE", AQ1254="no impacts","no impacts"
),"")</f>
        <v>No root cause</v>
      </c>
      <c r="AS1254" s="92" t="s">
        <v>5537</v>
      </c>
      <c r="AT1254" s="98" t="s">
        <v>369</v>
      </c>
      <c r="AV1254" s="17" t="s">
        <v>5537</v>
      </c>
      <c r="AW1254" s="7" t="s">
        <v>5537</v>
      </c>
      <c r="AX1254" s="6" t="s">
        <v>5537</v>
      </c>
      <c r="AY1254" s="7"/>
      <c r="AZ1254" s="3" t="s">
        <v>5537</v>
      </c>
      <c r="BA1254" s="18" t="s">
        <v>5537</v>
      </c>
      <c r="BB1254" s="18" t="s">
        <v>5537</v>
      </c>
      <c r="BC1254" s="18" t="s">
        <v>5537</v>
      </c>
      <c r="BD1254" s="18" t="s">
        <v>5537</v>
      </c>
      <c r="BE1254" s="18" t="s">
        <v>5537</v>
      </c>
      <c r="BF1254" s="18" t="s">
        <v>5537</v>
      </c>
      <c r="BG1254" s="18" t="s">
        <v>5537</v>
      </c>
      <c r="BH1254" s="18" t="s">
        <v>5537</v>
      </c>
      <c r="BI1254" s="18" t="s">
        <v>5537</v>
      </c>
      <c r="BJ1254" s="18" t="s">
        <v>5537</v>
      </c>
      <c r="BK1254" s="18" t="s">
        <v>5537</v>
      </c>
      <c r="BL1254" s="9" t="s">
        <v>5537</v>
      </c>
      <c r="BM1254" s="14" t="s">
        <v>5537</v>
      </c>
      <c r="BN1254" s="14" t="s">
        <v>5537</v>
      </c>
      <c r="BO1254" s="14" t="str">
        <f>_xlfn.XLOOKUP(B1254,'[4]cell downs 18042026 17h'!$B:$B,'[4]cell downs 18042026 17h'!$B:$B,"")</f>
        <v/>
      </c>
      <c r="BP1254" s="14" t="str">
        <f>_xlfn.XLOOKUP(B1254,'[5]Cells Huawei 19042026 15h'!$B:$B,'[5]Cells Huawei 19042026 15h'!$B:$B,"")</f>
        <v/>
      </c>
      <c r="BQ1254" s="9" t="str">
        <f>_xlfn.XLOOKUP(B1254,'[6]cells down 19042026 9H40'!$B:$B,'[6]cells down 19042026 9H40'!$B:$B,"")</f>
        <v/>
      </c>
      <c r="BR1254" s="9" t="s">
        <v>369</v>
      </c>
      <c r="BS1254" s="9" t="s">
        <v>12</v>
      </c>
      <c r="BT1254" s="108"/>
    </row>
    <row r="1255" spans="1:72" s="9" customFormat="1" x14ac:dyDescent="0.35">
      <c r="A1255" s="1" t="s">
        <v>189</v>
      </c>
      <c r="B1255" s="8" t="s">
        <v>190</v>
      </c>
      <c r="C1255" s="3" t="str">
        <f>_xlfn.XLOOKUP(B1255,'[1]daily break down'!$D:$D,'[1]daily break down'!$E:$E,"")</f>
        <v>Douala</v>
      </c>
      <c r="D1255" s="1" t="s">
        <v>11</v>
      </c>
      <c r="E1255" s="1" t="s">
        <v>12</v>
      </c>
      <c r="F1255" s="3" t="s">
        <v>31</v>
      </c>
      <c r="G1255" s="1" t="s">
        <v>32</v>
      </c>
      <c r="H1255" s="34" t="str">
        <f>_xlfn.XLOOKUP(B1255,[2]CALCULATION!$B:$B,[2]CALCULATION!$H:$H,"")</f>
        <v>ZTE</v>
      </c>
      <c r="I1255" s="28">
        <v>0</v>
      </c>
      <c r="J1255" s="28">
        <v>0</v>
      </c>
      <c r="K1255" s="28">
        <v>0</v>
      </c>
      <c r="L1255" s="28">
        <v>2.1254776233973405</v>
      </c>
      <c r="M1255" s="28">
        <v>1.4499561970476513</v>
      </c>
      <c r="N1255" s="28">
        <v>0</v>
      </c>
      <c r="O1255" s="28">
        <v>0</v>
      </c>
      <c r="P1255" s="28">
        <v>0</v>
      </c>
      <c r="Q1255" s="28">
        <v>0</v>
      </c>
      <c r="R1255" s="28">
        <v>0</v>
      </c>
      <c r="S1255" s="93">
        <v>0</v>
      </c>
      <c r="T1255" s="93">
        <f>_xlfn.XLOOKUP(B1255,'[3]Nur des jours'!$B:$B,'[3]Nur des jours'!$U:$U,"")</f>
        <v>0</v>
      </c>
      <c r="U1255" s="93">
        <v>0</v>
      </c>
      <c r="V1255" s="93">
        <v>0</v>
      </c>
      <c r="W1255" s="93">
        <v>0</v>
      </c>
      <c r="X1255" s="93">
        <v>1.8510314382492523</v>
      </c>
      <c r="Y1255" s="93">
        <v>0</v>
      </c>
      <c r="Z1255" s="93">
        <v>0</v>
      </c>
      <c r="AA1255" s="93">
        <v>0.20480020431865703</v>
      </c>
      <c r="AB1255" s="93">
        <v>0</v>
      </c>
      <c r="AC1255" s="93">
        <f>_xlfn.XLOOKUP(B1255,'[3]Nur des jours'!$B:$B,'[3]Nur des jours'!$N:$N,"")</f>
        <v>0</v>
      </c>
      <c r="AD1255" s="93">
        <v>0</v>
      </c>
      <c r="AE1255" s="93">
        <v>0</v>
      </c>
      <c r="AF1255" s="93">
        <v>0</v>
      </c>
      <c r="AG1255" s="93"/>
      <c r="AH1255" s="93">
        <v>0</v>
      </c>
      <c r="AI1255" s="93">
        <v>0</v>
      </c>
      <c r="AJ1255" s="93">
        <v>0</v>
      </c>
      <c r="AK1255" s="93">
        <v>0</v>
      </c>
      <c r="AL1255" s="93">
        <v>0</v>
      </c>
      <c r="AM1255" s="49" t="s">
        <v>5559</v>
      </c>
      <c r="AN1255" s="49"/>
      <c r="AO1255" s="48" t="str" cm="1">
        <f t="array" ref="AO1255">IFERROR(_xlfn.IFS(
AQ1255="MPR ISSUE","PDH",
AQ1255="BSS Hardware Issue","BSS",
AQ1255="Sites strategiques, MLL, Pylone, etc.","ENVTECH",
AQ1255="AKTIVCO DEFAUT GE &amp; POWER Cabinet","AKTIVCO",
AQ1255="AKTIVCO Coupure ENEO &amp; Baisse de tension","AKTIVCO GRID ONLY",
AQ1255="Coupure ENEO &amp; Baisse de tension","IHS GRID ONLY",
AQ1255="Defaut GE &amp; POWER Cabinet","IHS",
AQ1255="Sharing","Partners",
AQ1255="Sites strategiques &amp; DataCenter","SST &amp; DC",
AQ1255="Exclu","Exclu",
AQ1255="SAT","SAT",
AQ1255="SPARE-ISSUE","SPARE-ISSUE",
AQ1255="Fiber CAmtel","TRANS_FO_CAMTEL",
AQ1255="Fiber AOF","Fiber AOF",
AQ1255="Projet OCM (HUAWEI)","TRAVAUX-HUAWEI",
AQ1255="Projet OCM (NOKIA)","TRAVAUX-NOKIA",
AQ1255="ACCESS-ISSUE","ACCESS-ISSUE",
AQ1255="Projet OCM (ZTE, NOKIA, autres projets)","TRAVAUX OCM",
AQ1255="No root CAuse","No root cause",
AQ1255="ODU HS","PDH",
AQ1255="IP &amp; VLAN","PDH",
AQ1255="Warehouse HUAWEI","SPARE-ISSUE",
AQ1255="SPARE-HS","SPARE-ISSUE",
AQ1255="Power Telco","BSS",AQ1255="no impacts","no impacts"
),"")</f>
        <v>No root cause</v>
      </c>
      <c r="AP1255" s="48" t="str" cm="1">
        <f t="array" ref="AP1255">IFERROR(_xlfn.IFS(
AQ1255="MPR ISSUE","TX ISSUE",
AQ1255="BSS Hardware Issue","RAN ISSUE",
AQ1255="Sites strategiques, MLL, Pylone, etc.","ENVTECH",
AQ1255="AKTIVCO DEFAUT GE &amp; POWER Cabinet","POWER ISSUE",
AQ1255="AKTIVCO Coupure ENEO &amp; Baisse de tension","POWER ISSUE",
AQ1255="Coupure ENEO &amp; Baisse de tension","POWER ISSUE",
AQ1255="Defaut GE &amp; POWER Cabinet","POWER ISSUE",
AQ1255="Sharing","POWER ISSUE",
AQ1255="Sites strategiques &amp; DataCenter","POWER ISSUE",
AQ1255="Exclu","Exclu",
AQ1255="SAT","TX ISSUE",
AQ1255="SPARE-ISSUE","SPARE-ISSUE",
AQ1255="Fiber CAmtel","TX ISSUE",
AQ1255="Fiber AOF","TX ISSUE",
AQ1255="Projet OCM (HUAWEI)","TRAVAUX-HUAWEI",
AQ1255="Projet OCM (NOKIA)","TRAVAUX -NOKIA",
AQ1255="ACCESS-ISSUE","ACCESS-ISSUE",
AQ1255="Projet OCM (ZTE, NOKIA, autres projets)","TRAVAUX OCM",
AQ1255="No root CAuse","No root cause",
AQ1255="ODU HS","TX ISSUE",
AQ1255="IP &amp; VLAN","TX ISSUE",
AQ1255="Warehouse HUAWEI","SPARE-ISSUE",
AQ1255="SPARE-HS","SPARE-ISSUE",
AQ1255="Power Telco","RAN ISSUE",AQ1255="no impacts","no impacts"
),"")</f>
        <v>No root cause</v>
      </c>
      <c r="AQ1255" s="126" t="s">
        <v>5344</v>
      </c>
      <c r="AR1255" s="48" t="str" cm="1">
        <f t="array" ref="AR1255">IFERROR(_xlfn.IFS(
AQ1255="MPR ISSUE","ACTIVE",
AQ1255="BSS Hardware Issue","ACTIVE",
AQ1255="Sites strategiques, MLL, Pylone, etc.","PASSIVE",
AQ1255="AKTIVCO DEFAUT GE &amp; POWER Cabinet","PASSIVE",
AQ1255="AKTIVCO Coupure ENEO &amp; Baisse de tension","PASSIVE",
AQ1255="Coupure ENEO &amp; Baisse de tension","PASSIVE",
AQ1255="Defaut GE &amp; POWER Cabinet","PASSIVE",
AQ1255="Sharing","PASSIVE",
AQ1255="Sites strategiques &amp; DataCenter","PASSIVE",
AQ1255="Exclu","Exclu",
AQ1255="SAT","ACTIVE",
AQ1255="SPARE-ISSUE","SPARE-ISSUE",
AQ1255="Fiber CAmtel","ACTIVE",
AQ1255="Fiber AOF","ACTIVE",
AQ1255="Projet OCM (HUAWEI)","PLANNED WORKS",
AQ1255="Projet OCM (NOKIA)","PLANNED WORKS",
AQ1255="ACCESS-ISSUE","ACCESS-ISSUE",
AQ1255="Projet OCM (ZTE, NOKIA, autres projets)","PLANNED WORKS",
AQ1255="No root CAuse","No root cause",
AQ1255="ODU HS","ACTIVE",
AQ1255="IP &amp; VLAN","ACTIVE",
AQ1255="Warehouse HUAWEI","SPARE-ISSUE",
AQ1255="SPARE-HS","SPARE-ISSUE",
AQ1255="Power Telco","ACTIVE", AQ1255="no impacts","no impacts"
),"")</f>
        <v>No root cause</v>
      </c>
      <c r="AS1255" s="92" t="s">
        <v>5537</v>
      </c>
      <c r="AT1255" s="98" t="s">
        <v>190</v>
      </c>
      <c r="AV1255" s="17" t="s">
        <v>5537</v>
      </c>
      <c r="AW1255" s="7" t="s">
        <v>5537</v>
      </c>
      <c r="AX1255" s="6" t="s">
        <v>5537</v>
      </c>
      <c r="AY1255" s="7"/>
      <c r="AZ1255" s="3" t="s">
        <v>5537</v>
      </c>
      <c r="BA1255" s="18" t="s">
        <v>5537</v>
      </c>
      <c r="BB1255" s="18" t="s">
        <v>5537</v>
      </c>
      <c r="BC1255" s="18" t="s">
        <v>5537</v>
      </c>
      <c r="BD1255" s="18" t="s">
        <v>5537</v>
      </c>
      <c r="BE1255" s="18" t="s">
        <v>5537</v>
      </c>
      <c r="BF1255" s="18" t="s">
        <v>5537</v>
      </c>
      <c r="BG1255" s="18" t="s">
        <v>5537</v>
      </c>
      <c r="BH1255" s="18" t="s">
        <v>5537</v>
      </c>
      <c r="BI1255" s="18" t="s">
        <v>5537</v>
      </c>
      <c r="BJ1255" s="18" t="s">
        <v>5537</v>
      </c>
      <c r="BK1255" s="18" t="s">
        <v>5537</v>
      </c>
      <c r="BL1255" s="9" t="s">
        <v>5537</v>
      </c>
      <c r="BM1255" s="14" t="s">
        <v>5537</v>
      </c>
      <c r="BN1255" s="14" t="s">
        <v>5537</v>
      </c>
      <c r="BO1255" s="14" t="str">
        <f>_xlfn.XLOOKUP(B1255,'[4]cell downs 18042026 17h'!$B:$B,'[4]cell downs 18042026 17h'!$B:$B,"")</f>
        <v/>
      </c>
      <c r="BP1255" s="14" t="str">
        <f>_xlfn.XLOOKUP(B1255,'[5]Cells Huawei 19042026 15h'!$B:$B,'[5]Cells Huawei 19042026 15h'!$B:$B,"")</f>
        <v/>
      </c>
      <c r="BQ1255" s="9" t="str">
        <f>_xlfn.XLOOKUP(B1255,'[6]cells down 19042026 9H40'!$B:$B,'[6]cells down 19042026 9H40'!$B:$B,"")</f>
        <v/>
      </c>
      <c r="BR1255" s="9" t="s">
        <v>5537</v>
      </c>
      <c r="BS1255" s="9" t="s">
        <v>5537</v>
      </c>
      <c r="BT1255" s="108"/>
    </row>
    <row r="1256" spans="1:72" s="9" customFormat="1" x14ac:dyDescent="0.35">
      <c r="A1256" s="1" t="s">
        <v>2751</v>
      </c>
      <c r="B1256" s="8" t="s">
        <v>2752</v>
      </c>
      <c r="C1256" s="3" t="str">
        <f>_xlfn.XLOOKUP(B1256,'[1]daily break down'!$D:$D,'[1]daily break down'!$E:$E,"")</f>
        <v>Yaounde</v>
      </c>
      <c r="D1256" s="1" t="s">
        <v>11</v>
      </c>
      <c r="E1256" s="1" t="s">
        <v>12</v>
      </c>
      <c r="F1256" s="3" t="s">
        <v>37</v>
      </c>
      <c r="G1256" s="1" t="s">
        <v>38</v>
      </c>
      <c r="H1256" s="34" t="str">
        <f>_xlfn.XLOOKUP(B1256,[2]CALCULATION!$B:$B,[2]CALCULATION!$H:$H,"")</f>
        <v>ZTE</v>
      </c>
      <c r="I1256" s="28">
        <v>0.2307859134271032</v>
      </c>
      <c r="J1256" s="28">
        <v>0</v>
      </c>
      <c r="K1256" s="28">
        <v>0</v>
      </c>
      <c r="L1256" s="28">
        <v>0</v>
      </c>
      <c r="M1256" s="28">
        <v>0</v>
      </c>
      <c r="N1256" s="28">
        <v>0</v>
      </c>
      <c r="O1256" s="28">
        <v>0</v>
      </c>
      <c r="P1256" s="28">
        <v>0</v>
      </c>
      <c r="Q1256" s="28">
        <v>0</v>
      </c>
      <c r="R1256" s="28">
        <v>0</v>
      </c>
      <c r="S1256" s="93">
        <v>0</v>
      </c>
      <c r="T1256" s="93">
        <f>_xlfn.XLOOKUP(B1256,'[3]Nur des jours'!$B:$B,'[3]Nur des jours'!$U:$U,"")</f>
        <v>0</v>
      </c>
      <c r="U1256" s="93">
        <v>0</v>
      </c>
      <c r="V1256" s="93">
        <v>0</v>
      </c>
      <c r="W1256" s="93">
        <v>0</v>
      </c>
      <c r="X1256" s="93">
        <v>0</v>
      </c>
      <c r="Y1256" s="93">
        <v>0</v>
      </c>
      <c r="Z1256" s="93">
        <v>0</v>
      </c>
      <c r="AA1256" s="93">
        <v>0.16686499273755634</v>
      </c>
      <c r="AB1256" s="93">
        <v>0</v>
      </c>
      <c r="AC1256" s="93">
        <f>_xlfn.XLOOKUP(B1256,'[3]Nur des jours'!$B:$B,'[3]Nur des jours'!$N:$N,"")</f>
        <v>0</v>
      </c>
      <c r="AD1256" s="93">
        <v>0</v>
      </c>
      <c r="AE1256" s="93">
        <v>0</v>
      </c>
      <c r="AF1256" s="93">
        <v>0</v>
      </c>
      <c r="AG1256" s="93"/>
      <c r="AH1256" s="93">
        <v>0</v>
      </c>
      <c r="AI1256" s="93">
        <v>0</v>
      </c>
      <c r="AJ1256" s="93">
        <v>0</v>
      </c>
      <c r="AK1256" s="93">
        <v>0</v>
      </c>
      <c r="AL1256" s="93">
        <v>0</v>
      </c>
      <c r="AM1256" s="49" t="s">
        <v>5559</v>
      </c>
      <c r="AN1256" s="49"/>
      <c r="AO1256" s="48" t="str" cm="1">
        <f t="array" ref="AO1256">IFERROR(_xlfn.IFS(
AQ1256="MPR ISSUE","PDH",
AQ1256="BSS Hardware Issue","BSS",
AQ1256="Sites strategiques, MLL, Pylone, etc.","ENVTECH",
AQ1256="AKTIVCO DEFAUT GE &amp; POWER Cabinet","AKTIVCO",
AQ1256="AKTIVCO Coupure ENEO &amp; Baisse de tension","AKTIVCO GRID ONLY",
AQ1256="Coupure ENEO &amp; Baisse de tension","IHS GRID ONLY",
AQ1256="Defaut GE &amp; POWER Cabinet","IHS",
AQ1256="Sharing","Partners",
AQ1256="Sites strategiques &amp; DataCenter","SST &amp; DC",
AQ1256="Exclu","Exclu",
AQ1256="SAT","SAT",
AQ1256="SPARE-ISSUE","SPARE-ISSUE",
AQ1256="Fiber CAmtel","TRANS_FO_CAMTEL",
AQ1256="Fiber AOF","Fiber AOF",
AQ1256="Projet OCM (HUAWEI)","TRAVAUX-HUAWEI",
AQ1256="Projet OCM (NOKIA)","TRAVAUX-NOKIA",
AQ1256="ACCESS-ISSUE","ACCESS-ISSUE",
AQ1256="Projet OCM (ZTE, NOKIA, autres projets)","TRAVAUX OCM",
AQ1256="No root CAuse","No root cause",
AQ1256="ODU HS","PDH",
AQ1256="IP &amp; VLAN","PDH",
AQ1256="Warehouse HUAWEI","SPARE-ISSUE",
AQ1256="SPARE-HS","SPARE-ISSUE",
AQ1256="Power Telco","BSS",AQ1256="no impacts","no impacts"
),"")</f>
        <v>No root cause</v>
      </c>
      <c r="AP1256" s="48" t="str" cm="1">
        <f t="array" ref="AP1256">IFERROR(_xlfn.IFS(
AQ1256="MPR ISSUE","TX ISSUE",
AQ1256="BSS Hardware Issue","RAN ISSUE",
AQ1256="Sites strategiques, MLL, Pylone, etc.","ENVTECH",
AQ1256="AKTIVCO DEFAUT GE &amp; POWER Cabinet","POWER ISSUE",
AQ1256="AKTIVCO Coupure ENEO &amp; Baisse de tension","POWER ISSUE",
AQ1256="Coupure ENEO &amp; Baisse de tension","POWER ISSUE",
AQ1256="Defaut GE &amp; POWER Cabinet","POWER ISSUE",
AQ1256="Sharing","POWER ISSUE",
AQ1256="Sites strategiques &amp; DataCenter","POWER ISSUE",
AQ1256="Exclu","Exclu",
AQ1256="SAT","TX ISSUE",
AQ1256="SPARE-ISSUE","SPARE-ISSUE",
AQ1256="Fiber CAmtel","TX ISSUE",
AQ1256="Fiber AOF","TX ISSUE",
AQ1256="Projet OCM (HUAWEI)","TRAVAUX-HUAWEI",
AQ1256="Projet OCM (NOKIA)","TRAVAUX -NOKIA",
AQ1256="ACCESS-ISSUE","ACCESS-ISSUE",
AQ1256="Projet OCM (ZTE, NOKIA, autres projets)","TRAVAUX OCM",
AQ1256="No root CAuse","No root cause",
AQ1256="ODU HS","TX ISSUE",
AQ1256="IP &amp; VLAN","TX ISSUE",
AQ1256="Warehouse HUAWEI","SPARE-ISSUE",
AQ1256="SPARE-HS","SPARE-ISSUE",
AQ1256="Power Telco","RAN ISSUE",AQ1256="no impacts","no impacts"
),"")</f>
        <v>No root cause</v>
      </c>
      <c r="AQ1256" s="126" t="s">
        <v>5344</v>
      </c>
      <c r="AR1256" s="48" t="str" cm="1">
        <f t="array" ref="AR1256">IFERROR(_xlfn.IFS(
AQ1256="MPR ISSUE","ACTIVE",
AQ1256="BSS Hardware Issue","ACTIVE",
AQ1256="Sites strategiques, MLL, Pylone, etc.","PASSIVE",
AQ1256="AKTIVCO DEFAUT GE &amp; POWER Cabinet","PASSIVE",
AQ1256="AKTIVCO Coupure ENEO &amp; Baisse de tension","PASSIVE",
AQ1256="Coupure ENEO &amp; Baisse de tension","PASSIVE",
AQ1256="Defaut GE &amp; POWER Cabinet","PASSIVE",
AQ1256="Sharing","PASSIVE",
AQ1256="Sites strategiques &amp; DataCenter","PASSIVE",
AQ1256="Exclu","Exclu",
AQ1256="SAT","ACTIVE",
AQ1256="SPARE-ISSUE","SPARE-ISSUE",
AQ1256="Fiber CAmtel","ACTIVE",
AQ1256="Fiber AOF","ACTIVE",
AQ1256="Projet OCM (HUAWEI)","PLANNED WORKS",
AQ1256="Projet OCM (NOKIA)","PLANNED WORKS",
AQ1256="ACCESS-ISSUE","ACCESS-ISSUE",
AQ1256="Projet OCM (ZTE, NOKIA, autres projets)","PLANNED WORKS",
AQ1256="No root CAuse","No root cause",
AQ1256="ODU HS","ACTIVE",
AQ1256="IP &amp; VLAN","ACTIVE",
AQ1256="Warehouse HUAWEI","SPARE-ISSUE",
AQ1256="SPARE-HS","SPARE-ISSUE",
AQ1256="Power Telco","ACTIVE", AQ1256="no impacts","no impacts"
),"")</f>
        <v>No root cause</v>
      </c>
      <c r="AS1256" s="92" t="s">
        <v>5537</v>
      </c>
      <c r="AT1256" s="98" t="s">
        <v>2752</v>
      </c>
      <c r="AV1256" s="17" t="s">
        <v>5537</v>
      </c>
      <c r="AW1256" s="7" t="s">
        <v>5537</v>
      </c>
      <c r="AX1256" s="6" t="s">
        <v>5537</v>
      </c>
      <c r="AY1256" s="7"/>
      <c r="AZ1256" s="3" t="s">
        <v>5537</v>
      </c>
      <c r="BA1256" s="18" t="s">
        <v>5537</v>
      </c>
      <c r="BB1256" s="18" t="s">
        <v>5537</v>
      </c>
      <c r="BC1256" s="18" t="s">
        <v>5537</v>
      </c>
      <c r="BD1256" s="18" t="s">
        <v>5537</v>
      </c>
      <c r="BE1256" s="18" t="s">
        <v>5537</v>
      </c>
      <c r="BF1256" s="18" t="s">
        <v>5537</v>
      </c>
      <c r="BG1256" s="18" t="s">
        <v>5537</v>
      </c>
      <c r="BH1256" s="18" t="s">
        <v>5537</v>
      </c>
      <c r="BI1256" s="18" t="s">
        <v>5537</v>
      </c>
      <c r="BJ1256" s="18" t="s">
        <v>5537</v>
      </c>
      <c r="BK1256" s="18" t="s">
        <v>5537</v>
      </c>
      <c r="BL1256" s="9" t="s">
        <v>5537</v>
      </c>
      <c r="BM1256" s="14" t="s">
        <v>5537</v>
      </c>
      <c r="BN1256" s="14" t="s">
        <v>5537</v>
      </c>
      <c r="BO1256" s="14" t="str">
        <f>_xlfn.XLOOKUP(B1256,'[4]cell downs 18042026 17h'!$B:$B,'[4]cell downs 18042026 17h'!$B:$B,"")</f>
        <v/>
      </c>
      <c r="BP1256" s="14" t="str">
        <f>_xlfn.XLOOKUP(B1256,'[5]Cells Huawei 19042026 15h'!$B:$B,'[5]Cells Huawei 19042026 15h'!$B:$B,"")</f>
        <v/>
      </c>
      <c r="BQ1256" s="9" t="str">
        <f>_xlfn.XLOOKUP(B1256,'[6]cells down 19042026 9H40'!$B:$B,'[6]cells down 19042026 9H40'!$B:$B,"")</f>
        <v/>
      </c>
      <c r="BR1256" s="9" t="s">
        <v>2752</v>
      </c>
      <c r="BS1256" s="9" t="s">
        <v>12</v>
      </c>
      <c r="BT1256" s="108"/>
    </row>
    <row r="1257" spans="1:72" s="9" customFormat="1" x14ac:dyDescent="0.35">
      <c r="A1257" s="1" t="s">
        <v>1720</v>
      </c>
      <c r="B1257" s="8" t="s">
        <v>1721</v>
      </c>
      <c r="C1257" s="3" t="str">
        <f>_xlfn.XLOOKUP(B1257,'[1]daily break down'!$D:$D,'[1]daily break down'!$E:$E,"")</f>
        <v>Maroua</v>
      </c>
      <c r="D1257" s="1" t="s">
        <v>11</v>
      </c>
      <c r="E1257" s="1" t="s">
        <v>12</v>
      </c>
      <c r="F1257" s="3" t="s">
        <v>55</v>
      </c>
      <c r="G1257" s="1" t="s">
        <v>84</v>
      </c>
      <c r="H1257" s="32" t="str">
        <f>_xlfn.XLOOKUP(B1257,[2]CALCULATION!$B:$B,[2]CALCULATION!$H:$H,"")</f>
        <v>Huawei</v>
      </c>
      <c r="I1257" s="28">
        <v>1.4790630448616426</v>
      </c>
      <c r="J1257" s="28">
        <v>0.74789617416167997</v>
      </c>
      <c r="K1257" s="28">
        <v>0</v>
      </c>
      <c r="L1257" s="28">
        <v>0</v>
      </c>
      <c r="M1257" s="28">
        <v>0.82132319159439893</v>
      </c>
      <c r="N1257" s="28">
        <v>0</v>
      </c>
      <c r="O1257" s="28">
        <v>0</v>
      </c>
      <c r="P1257" s="28">
        <v>0</v>
      </c>
      <c r="Q1257" s="28">
        <v>0</v>
      </c>
      <c r="R1257" s="28">
        <v>0</v>
      </c>
      <c r="S1257" s="93">
        <v>0.90816218792179948</v>
      </c>
      <c r="T1257" s="93">
        <f>_xlfn.XLOOKUP(B1257,'[3]Nur des jours'!$B:$B,'[3]Nur des jours'!$U:$U,"")</f>
        <v>0</v>
      </c>
      <c r="U1257" s="93">
        <v>0</v>
      </c>
      <c r="V1257" s="93">
        <v>0</v>
      </c>
      <c r="W1257" s="93">
        <v>0</v>
      </c>
      <c r="X1257" s="93">
        <v>0</v>
      </c>
      <c r="Y1257" s="93">
        <v>0</v>
      </c>
      <c r="Z1257" s="93">
        <v>0</v>
      </c>
      <c r="AA1257" s="93">
        <v>0.13677721561610923</v>
      </c>
      <c r="AB1257" s="93">
        <v>0</v>
      </c>
      <c r="AC1257" s="93">
        <f>_xlfn.XLOOKUP(B1257,'[3]Nur des jours'!$B:$B,'[3]Nur des jours'!$N:$N,"")</f>
        <v>0</v>
      </c>
      <c r="AD1257" s="93">
        <v>0</v>
      </c>
      <c r="AE1257" s="93">
        <v>0</v>
      </c>
      <c r="AF1257" s="93">
        <v>0</v>
      </c>
      <c r="AG1257" s="93"/>
      <c r="AH1257" s="93">
        <v>0</v>
      </c>
      <c r="AI1257" s="93">
        <v>0</v>
      </c>
      <c r="AJ1257" s="93">
        <v>0</v>
      </c>
      <c r="AK1257" s="93">
        <v>0</v>
      </c>
      <c r="AL1257" s="93">
        <v>0</v>
      </c>
      <c r="AM1257" s="49" t="s">
        <v>5559</v>
      </c>
      <c r="AN1257" s="49"/>
      <c r="AO1257" s="48" t="str" cm="1">
        <f t="array" ref="AO1257">IFERROR(_xlfn.IFS(
AQ1257="MPR ISSUE","PDH",
AQ1257="BSS Hardware Issue","BSS",
AQ1257="Sites strategiques, MLL, Pylone, etc.","ENVTECH",
AQ1257="AKTIVCO DEFAUT GE &amp; POWER Cabinet","AKTIVCO",
AQ1257="AKTIVCO Coupure ENEO &amp; Baisse de tension","AKTIVCO GRID ONLY",
AQ1257="Coupure ENEO &amp; Baisse de tension","IHS GRID ONLY",
AQ1257="Defaut GE &amp; POWER Cabinet","IHS",
AQ1257="Sharing","Partners",
AQ1257="Sites strategiques &amp; DataCenter","SST &amp; DC",
AQ1257="Exclu","Exclu",
AQ1257="SAT","SAT",
AQ1257="SPARE-ISSUE","SPARE-ISSUE",
AQ1257="Fiber CAmtel","TRANS_FO_CAMTEL",
AQ1257="Fiber AOF","Fiber AOF",
AQ1257="Projet OCM (HUAWEI)","TRAVAUX-HUAWEI",
AQ1257="Projet OCM (NOKIA)","TRAVAUX-NOKIA",
AQ1257="ACCESS-ISSUE","ACCESS-ISSUE",
AQ1257="Projet OCM (ZTE, NOKIA, autres projets)","TRAVAUX OCM",
AQ1257="No root CAuse","No root cause",
AQ1257="ODU HS","PDH",
AQ1257="IP &amp; VLAN","PDH",
AQ1257="Warehouse HUAWEI","SPARE-ISSUE",
AQ1257="SPARE-HS","SPARE-ISSUE",
AQ1257="Power Telco","BSS",AQ1257="no impacts","no impacts"
),"")</f>
        <v>No root cause</v>
      </c>
      <c r="AP1257" s="48" t="str" cm="1">
        <f t="array" ref="AP1257">IFERROR(_xlfn.IFS(
AQ1257="MPR ISSUE","TX ISSUE",
AQ1257="BSS Hardware Issue","RAN ISSUE",
AQ1257="Sites strategiques, MLL, Pylone, etc.","ENVTECH",
AQ1257="AKTIVCO DEFAUT GE &amp; POWER Cabinet","POWER ISSUE",
AQ1257="AKTIVCO Coupure ENEO &amp; Baisse de tension","POWER ISSUE",
AQ1257="Coupure ENEO &amp; Baisse de tension","POWER ISSUE",
AQ1257="Defaut GE &amp; POWER Cabinet","POWER ISSUE",
AQ1257="Sharing","POWER ISSUE",
AQ1257="Sites strategiques &amp; DataCenter","POWER ISSUE",
AQ1257="Exclu","Exclu",
AQ1257="SAT","TX ISSUE",
AQ1257="SPARE-ISSUE","SPARE-ISSUE",
AQ1257="Fiber CAmtel","TX ISSUE",
AQ1257="Fiber AOF","TX ISSUE",
AQ1257="Projet OCM (HUAWEI)","TRAVAUX-HUAWEI",
AQ1257="Projet OCM (NOKIA)","TRAVAUX -NOKIA",
AQ1257="ACCESS-ISSUE","ACCESS-ISSUE",
AQ1257="Projet OCM (ZTE, NOKIA, autres projets)","TRAVAUX OCM",
AQ1257="No root CAuse","No root cause",
AQ1257="ODU HS","TX ISSUE",
AQ1257="IP &amp; VLAN","TX ISSUE",
AQ1257="Warehouse HUAWEI","SPARE-ISSUE",
AQ1257="SPARE-HS","SPARE-ISSUE",
AQ1257="Power Telco","RAN ISSUE",AQ1257="no impacts","no impacts"
),"")</f>
        <v>No root cause</v>
      </c>
      <c r="AQ1257" s="126" t="s">
        <v>5344</v>
      </c>
      <c r="AR1257" s="48" t="str" cm="1">
        <f t="array" ref="AR1257">IFERROR(_xlfn.IFS(
AQ1257="MPR ISSUE","ACTIVE",
AQ1257="BSS Hardware Issue","ACTIVE",
AQ1257="Sites strategiques, MLL, Pylone, etc.","PASSIVE",
AQ1257="AKTIVCO DEFAUT GE &amp; POWER Cabinet","PASSIVE",
AQ1257="AKTIVCO Coupure ENEO &amp; Baisse de tension","PASSIVE",
AQ1257="Coupure ENEO &amp; Baisse de tension","PASSIVE",
AQ1257="Defaut GE &amp; POWER Cabinet","PASSIVE",
AQ1257="Sharing","PASSIVE",
AQ1257="Sites strategiques &amp; DataCenter","PASSIVE",
AQ1257="Exclu","Exclu",
AQ1257="SAT","ACTIVE",
AQ1257="SPARE-ISSUE","SPARE-ISSUE",
AQ1257="Fiber CAmtel","ACTIVE",
AQ1257="Fiber AOF","ACTIVE",
AQ1257="Projet OCM (HUAWEI)","PLANNED WORKS",
AQ1257="Projet OCM (NOKIA)","PLANNED WORKS",
AQ1257="ACCESS-ISSUE","ACCESS-ISSUE",
AQ1257="Projet OCM (ZTE, NOKIA, autres projets)","PLANNED WORKS",
AQ1257="No root CAuse","No root cause",
AQ1257="ODU HS","ACTIVE",
AQ1257="IP &amp; VLAN","ACTIVE",
AQ1257="Warehouse HUAWEI","SPARE-ISSUE",
AQ1257="SPARE-HS","SPARE-ISSUE",
AQ1257="Power Telco","ACTIVE", AQ1257="no impacts","no impacts"
),"")</f>
        <v>No root cause</v>
      </c>
      <c r="AS1257" s="92" t="s">
        <v>5537</v>
      </c>
      <c r="AT1257" s="98" t="s">
        <v>1721</v>
      </c>
      <c r="AV1257" s="17" t="s">
        <v>5537</v>
      </c>
      <c r="AW1257" s="7" t="s">
        <v>5537</v>
      </c>
      <c r="AX1257" s="6" t="s">
        <v>5537</v>
      </c>
      <c r="AY1257" s="7"/>
      <c r="AZ1257" s="3" t="s">
        <v>5537</v>
      </c>
      <c r="BA1257" s="18" t="s">
        <v>5537</v>
      </c>
      <c r="BB1257" s="18" t="s">
        <v>5537</v>
      </c>
      <c r="BC1257" s="18" t="s">
        <v>5537</v>
      </c>
      <c r="BD1257" s="18" t="s">
        <v>5537</v>
      </c>
      <c r="BE1257" s="18" t="s">
        <v>5537</v>
      </c>
      <c r="BF1257" s="18" t="s">
        <v>5537</v>
      </c>
      <c r="BG1257" s="18" t="s">
        <v>5537</v>
      </c>
      <c r="BH1257" s="18" t="s">
        <v>5537</v>
      </c>
      <c r="BI1257" s="18" t="s">
        <v>5537</v>
      </c>
      <c r="BJ1257" s="18" t="s">
        <v>5537</v>
      </c>
      <c r="BK1257" s="18" t="s">
        <v>5537</v>
      </c>
      <c r="BL1257" s="9" t="s">
        <v>5537</v>
      </c>
      <c r="BM1257" s="14" t="s">
        <v>5537</v>
      </c>
      <c r="BN1257" s="14" t="s">
        <v>5537</v>
      </c>
      <c r="BO1257" s="14" t="str">
        <f>_xlfn.XLOOKUP(B1257,'[4]cell downs 18042026 17h'!$B:$B,'[4]cell downs 18042026 17h'!$B:$B,"")</f>
        <v/>
      </c>
      <c r="BP1257" s="14" t="str">
        <f>_xlfn.XLOOKUP(B1257,'[5]Cells Huawei 19042026 15h'!$B:$B,'[5]Cells Huawei 19042026 15h'!$B:$B,"")</f>
        <v/>
      </c>
      <c r="BQ1257" s="9" t="str">
        <f>_xlfn.XLOOKUP(B1257,'[6]cells down 19042026 9H40'!$B:$B,'[6]cells down 19042026 9H40'!$B:$B,"")</f>
        <v/>
      </c>
      <c r="BR1257" s="9" t="s">
        <v>1721</v>
      </c>
      <c r="BS1257" s="9" t="s">
        <v>12</v>
      </c>
      <c r="BT1257" s="108"/>
    </row>
    <row r="1258" spans="1:72" s="9" customFormat="1" x14ac:dyDescent="0.35">
      <c r="A1258" s="1" t="s">
        <v>166</v>
      </c>
      <c r="B1258" s="8" t="s">
        <v>167</v>
      </c>
      <c r="C1258" s="3" t="str">
        <f>_xlfn.XLOOKUP(B1258,'[1]daily break down'!$D:$D,'[1]daily break down'!$E:$E,"")</f>
        <v>Douala</v>
      </c>
      <c r="D1258" s="1" t="s">
        <v>11</v>
      </c>
      <c r="E1258" s="1" t="s">
        <v>12</v>
      </c>
      <c r="F1258" s="3" t="s">
        <v>31</v>
      </c>
      <c r="G1258" s="1" t="s">
        <v>32</v>
      </c>
      <c r="H1258" s="34" t="str">
        <f>_xlfn.XLOOKUP(B1258,[2]CALCULATION!$B:$B,[2]CALCULATION!$H:$H,"")</f>
        <v>ZTE</v>
      </c>
      <c r="I1258" s="28">
        <v>0</v>
      </c>
      <c r="J1258" s="28">
        <v>0</v>
      </c>
      <c r="K1258" s="28">
        <v>0</v>
      </c>
      <c r="L1258" s="28">
        <v>0</v>
      </c>
      <c r="M1258" s="28">
        <v>0</v>
      </c>
      <c r="N1258" s="28">
        <v>0</v>
      </c>
      <c r="O1258" s="28">
        <v>0</v>
      </c>
      <c r="P1258" s="28">
        <v>0</v>
      </c>
      <c r="Q1258" s="28">
        <v>0</v>
      </c>
      <c r="R1258" s="28">
        <v>0</v>
      </c>
      <c r="S1258" s="93">
        <v>0</v>
      </c>
      <c r="T1258" s="93">
        <f>_xlfn.XLOOKUP(B1258,'[3]Nur des jours'!$B:$B,'[3]Nur des jours'!$U:$U,"")</f>
        <v>0</v>
      </c>
      <c r="U1258" s="93">
        <v>0</v>
      </c>
      <c r="V1258" s="93">
        <v>0</v>
      </c>
      <c r="W1258" s="93">
        <v>0</v>
      </c>
      <c r="X1258" s="93">
        <v>0</v>
      </c>
      <c r="Y1258" s="93">
        <v>0</v>
      </c>
      <c r="Z1258" s="93">
        <v>0</v>
      </c>
      <c r="AA1258" s="93">
        <v>0.13069545390987697</v>
      </c>
      <c r="AB1258" s="93">
        <v>0</v>
      </c>
      <c r="AC1258" s="93">
        <f>_xlfn.XLOOKUP(B1258,'[3]Nur des jours'!$B:$B,'[3]Nur des jours'!$N:$N,"")</f>
        <v>0</v>
      </c>
      <c r="AD1258" s="93">
        <v>0</v>
      </c>
      <c r="AE1258" s="93">
        <v>0</v>
      </c>
      <c r="AF1258" s="93">
        <v>0</v>
      </c>
      <c r="AG1258" s="93"/>
      <c r="AH1258" s="93">
        <v>0</v>
      </c>
      <c r="AI1258" s="93">
        <v>0</v>
      </c>
      <c r="AJ1258" s="93">
        <v>0</v>
      </c>
      <c r="AK1258" s="93">
        <v>0</v>
      </c>
      <c r="AL1258" s="93">
        <v>0</v>
      </c>
      <c r="AM1258" s="49" t="s">
        <v>5559</v>
      </c>
      <c r="AN1258" s="49"/>
      <c r="AO1258" s="48" t="str" cm="1">
        <f t="array" ref="AO1258">IFERROR(_xlfn.IFS(
AQ1258="MPR ISSUE","PDH",
AQ1258="BSS Hardware Issue","BSS",
AQ1258="Sites strategiques, MLL, Pylone, etc.","ENVTECH",
AQ1258="AKTIVCO DEFAUT GE &amp; POWER Cabinet","AKTIVCO",
AQ1258="AKTIVCO Coupure ENEO &amp; Baisse de tension","AKTIVCO GRID ONLY",
AQ1258="Coupure ENEO &amp; Baisse de tension","IHS GRID ONLY",
AQ1258="Defaut GE &amp; POWER Cabinet","IHS",
AQ1258="Sharing","Partners",
AQ1258="Sites strategiques &amp; DataCenter","SST &amp; DC",
AQ1258="Exclu","Exclu",
AQ1258="SAT","SAT",
AQ1258="SPARE-ISSUE","SPARE-ISSUE",
AQ1258="Fiber CAmtel","TRANS_FO_CAMTEL",
AQ1258="Fiber AOF","Fiber AOF",
AQ1258="Projet OCM (HUAWEI)","TRAVAUX-HUAWEI",
AQ1258="Projet OCM (NOKIA)","TRAVAUX-NOKIA",
AQ1258="ACCESS-ISSUE","ACCESS-ISSUE",
AQ1258="Projet OCM (ZTE, NOKIA, autres projets)","TRAVAUX OCM",
AQ1258="No root CAuse","No root cause",
AQ1258="ODU HS","PDH",
AQ1258="IP &amp; VLAN","PDH",
AQ1258="Warehouse HUAWEI","SPARE-ISSUE",
AQ1258="SPARE-HS","SPARE-ISSUE",
AQ1258="Power Telco","BSS",AQ1258="no impacts","no impacts"
),"")</f>
        <v>No root cause</v>
      </c>
      <c r="AP1258" s="48" t="str" cm="1">
        <f t="array" ref="AP1258">IFERROR(_xlfn.IFS(
AQ1258="MPR ISSUE","TX ISSUE",
AQ1258="BSS Hardware Issue","RAN ISSUE",
AQ1258="Sites strategiques, MLL, Pylone, etc.","ENVTECH",
AQ1258="AKTIVCO DEFAUT GE &amp; POWER Cabinet","POWER ISSUE",
AQ1258="AKTIVCO Coupure ENEO &amp; Baisse de tension","POWER ISSUE",
AQ1258="Coupure ENEO &amp; Baisse de tension","POWER ISSUE",
AQ1258="Defaut GE &amp; POWER Cabinet","POWER ISSUE",
AQ1258="Sharing","POWER ISSUE",
AQ1258="Sites strategiques &amp; DataCenter","POWER ISSUE",
AQ1258="Exclu","Exclu",
AQ1258="SAT","TX ISSUE",
AQ1258="SPARE-ISSUE","SPARE-ISSUE",
AQ1258="Fiber CAmtel","TX ISSUE",
AQ1258="Fiber AOF","TX ISSUE",
AQ1258="Projet OCM (HUAWEI)","TRAVAUX-HUAWEI",
AQ1258="Projet OCM (NOKIA)","TRAVAUX -NOKIA",
AQ1258="ACCESS-ISSUE","ACCESS-ISSUE",
AQ1258="Projet OCM (ZTE, NOKIA, autres projets)","TRAVAUX OCM",
AQ1258="No root CAuse","No root cause",
AQ1258="ODU HS","TX ISSUE",
AQ1258="IP &amp; VLAN","TX ISSUE",
AQ1258="Warehouse HUAWEI","SPARE-ISSUE",
AQ1258="SPARE-HS","SPARE-ISSUE",
AQ1258="Power Telco","RAN ISSUE",AQ1258="no impacts","no impacts"
),"")</f>
        <v>No root cause</v>
      </c>
      <c r="AQ1258" s="126" t="s">
        <v>5344</v>
      </c>
      <c r="AR1258" s="48" t="str" cm="1">
        <f t="array" ref="AR1258">IFERROR(_xlfn.IFS(
AQ1258="MPR ISSUE","ACTIVE",
AQ1258="BSS Hardware Issue","ACTIVE",
AQ1258="Sites strategiques, MLL, Pylone, etc.","PASSIVE",
AQ1258="AKTIVCO DEFAUT GE &amp; POWER Cabinet","PASSIVE",
AQ1258="AKTIVCO Coupure ENEO &amp; Baisse de tension","PASSIVE",
AQ1258="Coupure ENEO &amp; Baisse de tension","PASSIVE",
AQ1258="Defaut GE &amp; POWER Cabinet","PASSIVE",
AQ1258="Sharing","PASSIVE",
AQ1258="Sites strategiques &amp; DataCenter","PASSIVE",
AQ1258="Exclu","Exclu",
AQ1258="SAT","ACTIVE",
AQ1258="SPARE-ISSUE","SPARE-ISSUE",
AQ1258="Fiber CAmtel","ACTIVE",
AQ1258="Fiber AOF","ACTIVE",
AQ1258="Projet OCM (HUAWEI)","PLANNED WORKS",
AQ1258="Projet OCM (NOKIA)","PLANNED WORKS",
AQ1258="ACCESS-ISSUE","ACCESS-ISSUE",
AQ1258="Projet OCM (ZTE, NOKIA, autres projets)","PLANNED WORKS",
AQ1258="No root CAuse","No root cause",
AQ1258="ODU HS","ACTIVE",
AQ1258="IP &amp; VLAN","ACTIVE",
AQ1258="Warehouse HUAWEI","SPARE-ISSUE",
AQ1258="SPARE-HS","SPARE-ISSUE",
AQ1258="Power Telco","ACTIVE", AQ1258="no impacts","no impacts"
),"")</f>
        <v>No root cause</v>
      </c>
      <c r="AS1258" s="92" t="s">
        <v>5537</v>
      </c>
      <c r="AT1258" s="98" t="s">
        <v>167</v>
      </c>
      <c r="AV1258" s="17" t="s">
        <v>5537</v>
      </c>
      <c r="AW1258" s="7" t="s">
        <v>5537</v>
      </c>
      <c r="AX1258" s="6" t="s">
        <v>5537</v>
      </c>
      <c r="AY1258" s="7"/>
      <c r="AZ1258" s="3" t="s">
        <v>5537</v>
      </c>
      <c r="BA1258" s="18" t="s">
        <v>5537</v>
      </c>
      <c r="BB1258" s="18" t="s">
        <v>5537</v>
      </c>
      <c r="BC1258" s="18" t="s">
        <v>5537</v>
      </c>
      <c r="BD1258" s="18" t="s">
        <v>5537</v>
      </c>
      <c r="BE1258" s="18" t="s">
        <v>5537</v>
      </c>
      <c r="BF1258" s="18" t="s">
        <v>5537</v>
      </c>
      <c r="BG1258" s="18" t="s">
        <v>5537</v>
      </c>
      <c r="BH1258" s="18" t="s">
        <v>5537</v>
      </c>
      <c r="BI1258" s="18" t="s">
        <v>5537</v>
      </c>
      <c r="BJ1258" s="18" t="s">
        <v>5537</v>
      </c>
      <c r="BK1258" s="18" t="s">
        <v>5537</v>
      </c>
      <c r="BL1258" s="9" t="s">
        <v>5537</v>
      </c>
      <c r="BM1258" s="14" t="s">
        <v>5537</v>
      </c>
      <c r="BN1258" s="14" t="s">
        <v>5537</v>
      </c>
      <c r="BO1258" s="14" t="str">
        <f>_xlfn.XLOOKUP(B1258,'[4]cell downs 18042026 17h'!$B:$B,'[4]cell downs 18042026 17h'!$B:$B,"")</f>
        <v/>
      </c>
      <c r="BP1258" s="14" t="str">
        <f>_xlfn.XLOOKUP(B1258,'[5]Cells Huawei 19042026 15h'!$B:$B,'[5]Cells Huawei 19042026 15h'!$B:$B,"")</f>
        <v/>
      </c>
      <c r="BQ1258" s="9" t="str">
        <f>_xlfn.XLOOKUP(B1258,'[6]cells down 19042026 9H40'!$B:$B,'[6]cells down 19042026 9H40'!$B:$B,"")</f>
        <v/>
      </c>
      <c r="BR1258" s="9" t="s">
        <v>167</v>
      </c>
      <c r="BS1258" s="9" t="s">
        <v>5537</v>
      </c>
      <c r="BT1258" s="108"/>
    </row>
    <row r="1259" spans="1:72" s="9" customFormat="1" x14ac:dyDescent="0.35">
      <c r="A1259" s="1" t="s">
        <v>2667</v>
      </c>
      <c r="B1259" s="8" t="s">
        <v>2668</v>
      </c>
      <c r="C1259" s="3" t="str">
        <f>_xlfn.XLOOKUP(B1259,'[1]daily break down'!$D:$D,'[1]daily break down'!$E:$E,"")</f>
        <v>NORD-OUEST</v>
      </c>
      <c r="D1259" s="1" t="s">
        <v>11</v>
      </c>
      <c r="E1259" s="1" t="s">
        <v>12</v>
      </c>
      <c r="F1259" s="3" t="s">
        <v>51</v>
      </c>
      <c r="G1259" s="1" t="s">
        <v>52</v>
      </c>
      <c r="H1259" s="32" t="str">
        <f>_xlfn.XLOOKUP(B1259,[2]CALCULATION!$B:$B,[2]CALCULATION!$H:$H,"")</f>
        <v>Huawei</v>
      </c>
      <c r="I1259" s="28">
        <v>10.119445086507262</v>
      </c>
      <c r="J1259" s="28">
        <v>6.9304439079652873</v>
      </c>
      <c r="K1259" s="28">
        <v>1.4446413437090685E-2</v>
      </c>
      <c r="L1259" s="28">
        <v>0</v>
      </c>
      <c r="M1259" s="28">
        <v>8.6599114524031719</v>
      </c>
      <c r="N1259" s="28">
        <v>0</v>
      </c>
      <c r="O1259" s="28">
        <v>0</v>
      </c>
      <c r="P1259" s="28">
        <v>1.3615477138283212</v>
      </c>
      <c r="Q1259" s="28">
        <v>17.79812403512226</v>
      </c>
      <c r="R1259" s="28">
        <v>1.0189001891945106</v>
      </c>
      <c r="S1259" s="93">
        <v>1.3658102975461786</v>
      </c>
      <c r="T1259" s="93">
        <f>_xlfn.XLOOKUP(B1259,'[3]Nur des jours'!$B:$B,'[3]Nur des jours'!$U:$U,"")</f>
        <v>0</v>
      </c>
      <c r="U1259" s="93">
        <v>0</v>
      </c>
      <c r="V1259" s="93">
        <v>0</v>
      </c>
      <c r="W1259" s="93">
        <v>0</v>
      </c>
      <c r="X1259" s="93">
        <v>0</v>
      </c>
      <c r="Y1259" s="93">
        <v>0</v>
      </c>
      <c r="Z1259" s="93">
        <v>3.0791014259501819</v>
      </c>
      <c r="AA1259" s="93">
        <v>5.7732148513410547E-2</v>
      </c>
      <c r="AB1259" s="93">
        <v>0</v>
      </c>
      <c r="AC1259" s="93">
        <f>_xlfn.XLOOKUP(B1259,'[3]Nur des jours'!$B:$B,'[3]Nur des jours'!$N:$N,"")</f>
        <v>0</v>
      </c>
      <c r="AD1259" s="93">
        <v>0</v>
      </c>
      <c r="AE1259" s="93">
        <v>0</v>
      </c>
      <c r="AF1259" s="93">
        <v>0</v>
      </c>
      <c r="AG1259" s="93"/>
      <c r="AH1259" s="93">
        <v>0</v>
      </c>
      <c r="AI1259" s="93">
        <v>0</v>
      </c>
      <c r="AJ1259" s="93">
        <v>0</v>
      </c>
      <c r="AK1259" s="93">
        <v>0</v>
      </c>
      <c r="AL1259" s="93">
        <v>0</v>
      </c>
      <c r="AM1259" s="49" t="s">
        <v>5559</v>
      </c>
      <c r="AN1259" s="49"/>
      <c r="AO1259" s="48" t="str" cm="1">
        <f t="array" ref="AO1259">IFERROR(_xlfn.IFS(
AQ1259="MPR ISSUE","PDH",
AQ1259="BSS Hardware Issue","BSS",
AQ1259="Sites strategiques, MLL, Pylone, etc.","ENVTECH",
AQ1259="AKTIVCO DEFAUT GE &amp; POWER Cabinet","AKTIVCO",
AQ1259="AKTIVCO Coupure ENEO &amp; Baisse de tension","AKTIVCO GRID ONLY",
AQ1259="Coupure ENEO &amp; Baisse de tension","IHS GRID ONLY",
AQ1259="Defaut GE &amp; POWER Cabinet","IHS",
AQ1259="Sharing","Partners",
AQ1259="Sites strategiques &amp; DataCenter","SST &amp; DC",
AQ1259="Exclu","Exclu",
AQ1259="SAT","SAT",
AQ1259="SPARE-ISSUE","SPARE-ISSUE",
AQ1259="Fiber CAmtel","TRANS_FO_CAMTEL",
AQ1259="Fiber AOF","Fiber AOF",
AQ1259="Projet OCM (HUAWEI)","TRAVAUX-HUAWEI",
AQ1259="Projet OCM (NOKIA)","TRAVAUX-NOKIA",
AQ1259="ACCESS-ISSUE","ACCESS-ISSUE",
AQ1259="Projet OCM (ZTE, NOKIA, autres projets)","TRAVAUX OCM",
AQ1259="No root CAuse","No root cause",
AQ1259="ODU HS","PDH",
AQ1259="IP &amp; VLAN","PDH",
AQ1259="Warehouse HUAWEI","SPARE-ISSUE",
AQ1259="SPARE-HS","SPARE-ISSUE",
AQ1259="Power Telco","BSS",AQ1259="no impacts","no impacts"
),"")</f>
        <v>No root cause</v>
      </c>
      <c r="AP1259" s="48" t="str" cm="1">
        <f t="array" ref="AP1259">IFERROR(_xlfn.IFS(
AQ1259="MPR ISSUE","TX ISSUE",
AQ1259="BSS Hardware Issue","RAN ISSUE",
AQ1259="Sites strategiques, MLL, Pylone, etc.","ENVTECH",
AQ1259="AKTIVCO DEFAUT GE &amp; POWER Cabinet","POWER ISSUE",
AQ1259="AKTIVCO Coupure ENEO &amp; Baisse de tension","POWER ISSUE",
AQ1259="Coupure ENEO &amp; Baisse de tension","POWER ISSUE",
AQ1259="Defaut GE &amp; POWER Cabinet","POWER ISSUE",
AQ1259="Sharing","POWER ISSUE",
AQ1259="Sites strategiques &amp; DataCenter","POWER ISSUE",
AQ1259="Exclu","Exclu",
AQ1259="SAT","TX ISSUE",
AQ1259="SPARE-ISSUE","SPARE-ISSUE",
AQ1259="Fiber CAmtel","TX ISSUE",
AQ1259="Fiber AOF","TX ISSUE",
AQ1259="Projet OCM (HUAWEI)","TRAVAUX-HUAWEI",
AQ1259="Projet OCM (NOKIA)","TRAVAUX -NOKIA",
AQ1259="ACCESS-ISSUE","ACCESS-ISSUE",
AQ1259="Projet OCM (ZTE, NOKIA, autres projets)","TRAVAUX OCM",
AQ1259="No root CAuse","No root cause",
AQ1259="ODU HS","TX ISSUE",
AQ1259="IP &amp; VLAN","TX ISSUE",
AQ1259="Warehouse HUAWEI","SPARE-ISSUE",
AQ1259="SPARE-HS","SPARE-ISSUE",
AQ1259="Power Telco","RAN ISSUE",AQ1259="no impacts","no impacts"
),"")</f>
        <v>No root cause</v>
      </c>
      <c r="AQ1259" s="126" t="s">
        <v>5344</v>
      </c>
      <c r="AR1259" s="48" t="str" cm="1">
        <f t="array" ref="AR1259">IFERROR(_xlfn.IFS(
AQ1259="MPR ISSUE","ACTIVE",
AQ1259="BSS Hardware Issue","ACTIVE",
AQ1259="Sites strategiques, MLL, Pylone, etc.","PASSIVE",
AQ1259="AKTIVCO DEFAUT GE &amp; POWER Cabinet","PASSIVE",
AQ1259="AKTIVCO Coupure ENEO &amp; Baisse de tension","PASSIVE",
AQ1259="Coupure ENEO &amp; Baisse de tension","PASSIVE",
AQ1259="Defaut GE &amp; POWER Cabinet","PASSIVE",
AQ1259="Sharing","PASSIVE",
AQ1259="Sites strategiques &amp; DataCenter","PASSIVE",
AQ1259="Exclu","Exclu",
AQ1259="SAT","ACTIVE",
AQ1259="SPARE-ISSUE","SPARE-ISSUE",
AQ1259="Fiber CAmtel","ACTIVE",
AQ1259="Fiber AOF","ACTIVE",
AQ1259="Projet OCM (HUAWEI)","PLANNED WORKS",
AQ1259="Projet OCM (NOKIA)","PLANNED WORKS",
AQ1259="ACCESS-ISSUE","ACCESS-ISSUE",
AQ1259="Projet OCM (ZTE, NOKIA, autres projets)","PLANNED WORKS",
AQ1259="No root CAuse","No root cause",
AQ1259="ODU HS","ACTIVE",
AQ1259="IP &amp; VLAN","ACTIVE",
AQ1259="Warehouse HUAWEI","SPARE-ISSUE",
AQ1259="SPARE-HS","SPARE-ISSUE",
AQ1259="Power Telco","ACTIVE", AQ1259="no impacts","no impacts"
),"")</f>
        <v>No root cause</v>
      </c>
      <c r="AS1259" s="92" t="s">
        <v>5537</v>
      </c>
      <c r="AT1259" s="98" t="s">
        <v>2668</v>
      </c>
      <c r="AV1259" s="17" t="s">
        <v>5537</v>
      </c>
      <c r="AW1259" s="7" t="s">
        <v>5537</v>
      </c>
      <c r="AX1259" s="6" t="s">
        <v>5537</v>
      </c>
      <c r="AY1259" s="7"/>
      <c r="AZ1259" s="3" t="s">
        <v>5537</v>
      </c>
      <c r="BA1259" s="18" t="s">
        <v>5537</v>
      </c>
      <c r="BB1259" s="18" t="s">
        <v>5537</v>
      </c>
      <c r="BC1259" s="18" t="s">
        <v>5537</v>
      </c>
      <c r="BD1259" s="18" t="s">
        <v>5537</v>
      </c>
      <c r="BE1259" s="18" t="s">
        <v>5537</v>
      </c>
      <c r="BF1259" s="18" t="s">
        <v>5537</v>
      </c>
      <c r="BG1259" s="18" t="s">
        <v>5537</v>
      </c>
      <c r="BH1259" s="18" t="s">
        <v>5537</v>
      </c>
      <c r="BI1259" s="18" t="s">
        <v>5537</v>
      </c>
      <c r="BJ1259" s="18" t="s">
        <v>5537</v>
      </c>
      <c r="BK1259" s="18" t="s">
        <v>5537</v>
      </c>
      <c r="BL1259" s="9" t="s">
        <v>5537</v>
      </c>
      <c r="BM1259" s="14" t="s">
        <v>5537</v>
      </c>
      <c r="BN1259" s="14" t="s">
        <v>5537</v>
      </c>
      <c r="BO1259" s="14" t="str">
        <f>_xlfn.XLOOKUP(B1259,'[4]cell downs 18042026 17h'!$B:$B,'[4]cell downs 18042026 17h'!$B:$B,"")</f>
        <v/>
      </c>
      <c r="BP1259" s="14" t="str">
        <f>_xlfn.XLOOKUP(B1259,'[5]Cells Huawei 19042026 15h'!$B:$B,'[5]Cells Huawei 19042026 15h'!$B:$B,"")</f>
        <v/>
      </c>
      <c r="BQ1259" s="9" t="str">
        <f>_xlfn.XLOOKUP(B1259,'[6]cells down 19042026 9H40'!$B:$B,'[6]cells down 19042026 9H40'!$B:$B,"")</f>
        <v/>
      </c>
      <c r="BR1259" s="9" t="s">
        <v>2668</v>
      </c>
      <c r="BS1259" s="9" t="s">
        <v>12</v>
      </c>
      <c r="BT1259" s="108"/>
    </row>
    <row r="1260" spans="1:72" s="9" customFormat="1" x14ac:dyDescent="0.35">
      <c r="A1260" s="1" t="s">
        <v>2637</v>
      </c>
      <c r="B1260" s="8" t="s">
        <v>2638</v>
      </c>
      <c r="C1260" s="3" t="str">
        <f>_xlfn.XLOOKUP(B1260,'[1]daily break down'!$D:$D,'[1]daily break down'!$E:$E,"")</f>
        <v>CENTRE</v>
      </c>
      <c r="D1260" s="1" t="s">
        <v>11</v>
      </c>
      <c r="E1260" s="1" t="s">
        <v>12</v>
      </c>
      <c r="F1260" s="3" t="s">
        <v>37</v>
      </c>
      <c r="G1260" s="1" t="s">
        <v>2637</v>
      </c>
      <c r="H1260" s="33" t="str">
        <f>_xlfn.XLOOKUP(B1260,[2]CALCULATION!$B:$B,[2]CALCULATION!$H:$H,"")</f>
        <v>NOKIA</v>
      </c>
      <c r="I1260" s="28">
        <v>0</v>
      </c>
      <c r="J1260" s="28">
        <v>0</v>
      </c>
      <c r="K1260" s="28">
        <v>0</v>
      </c>
      <c r="L1260" s="28">
        <v>0</v>
      </c>
      <c r="M1260" s="28">
        <v>0</v>
      </c>
      <c r="N1260" s="28">
        <v>0</v>
      </c>
      <c r="O1260" s="28">
        <v>0</v>
      </c>
      <c r="P1260" s="28">
        <v>6.6851597340379598E-2</v>
      </c>
      <c r="Q1260" s="28">
        <v>0</v>
      </c>
      <c r="R1260" s="28">
        <v>0</v>
      </c>
      <c r="S1260" s="93">
        <v>0</v>
      </c>
      <c r="T1260" s="93">
        <f>_xlfn.XLOOKUP(B1260,'[3]Nur des jours'!$B:$B,'[3]Nur des jours'!$U:$U,"")</f>
        <v>0</v>
      </c>
      <c r="U1260" s="93">
        <v>0</v>
      </c>
      <c r="V1260" s="93">
        <v>0</v>
      </c>
      <c r="W1260" s="93">
        <v>0</v>
      </c>
      <c r="X1260" s="93">
        <v>0</v>
      </c>
      <c r="Y1260" s="93">
        <v>0</v>
      </c>
      <c r="Z1260" s="93">
        <v>0</v>
      </c>
      <c r="AA1260" s="93">
        <v>6.7238245256582962E-3</v>
      </c>
      <c r="AB1260" s="93">
        <v>0</v>
      </c>
      <c r="AC1260" s="93">
        <f>_xlfn.XLOOKUP(B1260,'[3]Nur des jours'!$B:$B,'[3]Nur des jours'!$N:$N,"")</f>
        <v>0</v>
      </c>
      <c r="AD1260" s="93">
        <v>0</v>
      </c>
      <c r="AE1260" s="93">
        <v>0</v>
      </c>
      <c r="AF1260" s="93">
        <v>0</v>
      </c>
      <c r="AG1260" s="93"/>
      <c r="AH1260" s="93">
        <v>0</v>
      </c>
      <c r="AI1260" s="93">
        <v>0</v>
      </c>
      <c r="AJ1260" s="93">
        <v>0</v>
      </c>
      <c r="AK1260" s="93">
        <v>0</v>
      </c>
      <c r="AL1260" s="93">
        <v>0</v>
      </c>
      <c r="AM1260" s="49" t="s">
        <v>5559</v>
      </c>
      <c r="AN1260" s="49"/>
      <c r="AO1260" s="48" t="str" cm="1">
        <f t="array" ref="AO1260">IFERROR(_xlfn.IFS(
AQ1260="MPR ISSUE","PDH",
AQ1260="BSS Hardware Issue","BSS",
AQ1260="Sites strategiques, MLL, Pylone, etc.","ENVTECH",
AQ1260="AKTIVCO DEFAUT GE &amp; POWER Cabinet","AKTIVCO",
AQ1260="AKTIVCO Coupure ENEO &amp; Baisse de tension","AKTIVCO GRID ONLY",
AQ1260="Coupure ENEO &amp; Baisse de tension","IHS GRID ONLY",
AQ1260="Defaut GE &amp; POWER Cabinet","IHS",
AQ1260="Sharing","Partners",
AQ1260="Sites strategiques &amp; DataCenter","SST &amp; DC",
AQ1260="Exclu","Exclu",
AQ1260="SAT","SAT",
AQ1260="SPARE-ISSUE","SPARE-ISSUE",
AQ1260="Fiber CAmtel","TRANS_FO_CAMTEL",
AQ1260="Fiber AOF","Fiber AOF",
AQ1260="Projet OCM (HUAWEI)","TRAVAUX-HUAWEI",
AQ1260="Projet OCM (NOKIA)","TRAVAUX-NOKIA",
AQ1260="ACCESS-ISSUE","ACCESS-ISSUE",
AQ1260="Projet OCM (ZTE, NOKIA, autres projets)","TRAVAUX OCM",
AQ1260="No root CAuse","No root cause",
AQ1260="ODU HS","PDH",
AQ1260="IP &amp; VLAN","PDH",
AQ1260="Warehouse HUAWEI","SPARE-ISSUE",
AQ1260="SPARE-HS","SPARE-ISSUE",
AQ1260="Power Telco","BSS",AQ1260="no impacts","no impacts"
),"")</f>
        <v>No root cause</v>
      </c>
      <c r="AP1260" s="48" t="str" cm="1">
        <f t="array" ref="AP1260">IFERROR(_xlfn.IFS(
AQ1260="MPR ISSUE","TX ISSUE",
AQ1260="BSS Hardware Issue","RAN ISSUE",
AQ1260="Sites strategiques, MLL, Pylone, etc.","ENVTECH",
AQ1260="AKTIVCO DEFAUT GE &amp; POWER Cabinet","POWER ISSUE",
AQ1260="AKTIVCO Coupure ENEO &amp; Baisse de tension","POWER ISSUE",
AQ1260="Coupure ENEO &amp; Baisse de tension","POWER ISSUE",
AQ1260="Defaut GE &amp; POWER Cabinet","POWER ISSUE",
AQ1260="Sharing","POWER ISSUE",
AQ1260="Sites strategiques &amp; DataCenter","POWER ISSUE",
AQ1260="Exclu","Exclu",
AQ1260="SAT","TX ISSUE",
AQ1260="SPARE-ISSUE","SPARE-ISSUE",
AQ1260="Fiber CAmtel","TX ISSUE",
AQ1260="Fiber AOF","TX ISSUE",
AQ1260="Projet OCM (HUAWEI)","TRAVAUX-HUAWEI",
AQ1260="Projet OCM (NOKIA)","TRAVAUX -NOKIA",
AQ1260="ACCESS-ISSUE","ACCESS-ISSUE",
AQ1260="Projet OCM (ZTE, NOKIA, autres projets)","TRAVAUX OCM",
AQ1260="No root CAuse","No root cause",
AQ1260="ODU HS","TX ISSUE",
AQ1260="IP &amp; VLAN","TX ISSUE",
AQ1260="Warehouse HUAWEI","SPARE-ISSUE",
AQ1260="SPARE-HS","SPARE-ISSUE",
AQ1260="Power Telco","RAN ISSUE",AQ1260="no impacts","no impacts"
),"")</f>
        <v>No root cause</v>
      </c>
      <c r="AQ1260" s="126" t="s">
        <v>5344</v>
      </c>
      <c r="AR1260" s="48" t="str" cm="1">
        <f t="array" ref="AR1260">IFERROR(_xlfn.IFS(
AQ1260="MPR ISSUE","ACTIVE",
AQ1260="BSS Hardware Issue","ACTIVE",
AQ1260="Sites strategiques, MLL, Pylone, etc.","PASSIVE",
AQ1260="AKTIVCO DEFAUT GE &amp; POWER Cabinet","PASSIVE",
AQ1260="AKTIVCO Coupure ENEO &amp; Baisse de tension","PASSIVE",
AQ1260="Coupure ENEO &amp; Baisse de tension","PASSIVE",
AQ1260="Defaut GE &amp; POWER Cabinet","PASSIVE",
AQ1260="Sharing","PASSIVE",
AQ1260="Sites strategiques &amp; DataCenter","PASSIVE",
AQ1260="Exclu","Exclu",
AQ1260="SAT","ACTIVE",
AQ1260="SPARE-ISSUE","SPARE-ISSUE",
AQ1260="Fiber CAmtel","ACTIVE",
AQ1260="Fiber AOF","ACTIVE",
AQ1260="Projet OCM (HUAWEI)","PLANNED WORKS",
AQ1260="Projet OCM (NOKIA)","PLANNED WORKS",
AQ1260="ACCESS-ISSUE","ACCESS-ISSUE",
AQ1260="Projet OCM (ZTE, NOKIA, autres projets)","PLANNED WORKS",
AQ1260="No root CAuse","No root cause",
AQ1260="ODU HS","ACTIVE",
AQ1260="IP &amp; VLAN","ACTIVE",
AQ1260="Warehouse HUAWEI","SPARE-ISSUE",
AQ1260="SPARE-HS","SPARE-ISSUE",
AQ1260="Power Telco","ACTIVE", AQ1260="no impacts","no impacts"
),"")</f>
        <v>No root cause</v>
      </c>
      <c r="AS1260" s="92" t="s">
        <v>5537</v>
      </c>
      <c r="AT1260" s="98" t="s">
        <v>2638</v>
      </c>
      <c r="AV1260" s="17" t="s">
        <v>5537</v>
      </c>
      <c r="AW1260" s="7" t="s">
        <v>5537</v>
      </c>
      <c r="AX1260" s="6" t="s">
        <v>5537</v>
      </c>
      <c r="AY1260" s="7"/>
      <c r="AZ1260" s="3" t="s">
        <v>5537</v>
      </c>
      <c r="BA1260" s="18" t="s">
        <v>5537</v>
      </c>
      <c r="BB1260" s="18" t="s">
        <v>5537</v>
      </c>
      <c r="BC1260" s="18" t="s">
        <v>5537</v>
      </c>
      <c r="BD1260" s="18" t="s">
        <v>5537</v>
      </c>
      <c r="BE1260" s="18" t="s">
        <v>5537</v>
      </c>
      <c r="BF1260" s="18" t="s">
        <v>5537</v>
      </c>
      <c r="BG1260" s="18" t="s">
        <v>5537</v>
      </c>
      <c r="BH1260" s="18" t="s">
        <v>5537</v>
      </c>
      <c r="BI1260" s="18" t="s">
        <v>5537</v>
      </c>
      <c r="BJ1260" s="18" t="s">
        <v>5537</v>
      </c>
      <c r="BK1260" s="18" t="s">
        <v>5537</v>
      </c>
      <c r="BL1260" s="9" t="s">
        <v>5537</v>
      </c>
      <c r="BM1260" s="14" t="s">
        <v>5537</v>
      </c>
      <c r="BN1260" s="14" t="s">
        <v>5537</v>
      </c>
      <c r="BO1260" s="14" t="str">
        <f>_xlfn.XLOOKUP(B1260,'[4]cell downs 18042026 17h'!$B:$B,'[4]cell downs 18042026 17h'!$B:$B,"")</f>
        <v/>
      </c>
      <c r="BP1260" s="14" t="str">
        <f>_xlfn.XLOOKUP(B1260,'[5]Cells Huawei 19042026 15h'!$B:$B,'[5]Cells Huawei 19042026 15h'!$B:$B,"")</f>
        <v/>
      </c>
      <c r="BQ1260" s="9" t="str">
        <f>_xlfn.XLOOKUP(B1260,'[6]cells down 19042026 9H40'!$B:$B,'[6]cells down 19042026 9H40'!$B:$B,"")</f>
        <v/>
      </c>
      <c r="BR1260" s="9" t="s">
        <v>2638</v>
      </c>
      <c r="BS1260" s="9" t="s">
        <v>5537</v>
      </c>
      <c r="BT1260" s="108"/>
    </row>
    <row r="1261" spans="1:72" s="9" customFormat="1" x14ac:dyDescent="0.35">
      <c r="A1261" s="1" t="s">
        <v>1887</v>
      </c>
      <c r="B1261" s="8" t="s">
        <v>1888</v>
      </c>
      <c r="C1261" s="3" t="str">
        <f>_xlfn.XLOOKUP(B1261,'[1]daily break down'!$D:$D,'[1]daily break down'!$E:$E,"")</f>
        <v>SUD-OUEST</v>
      </c>
      <c r="D1261" s="1" t="s">
        <v>11</v>
      </c>
      <c r="E1261" s="1" t="s">
        <v>12</v>
      </c>
      <c r="F1261" s="3" t="s">
        <v>13</v>
      </c>
      <c r="G1261" s="1" t="s">
        <v>14</v>
      </c>
      <c r="H1261" s="32" t="str">
        <f>_xlfn.XLOOKUP(B1261,[2]CALCULATION!$B:$B,[2]CALCULATION!$H:$H,"")</f>
        <v>Huawei</v>
      </c>
      <c r="I1261" s="28">
        <v>0</v>
      </c>
      <c r="J1261" s="28">
        <v>0.62467361806679156</v>
      </c>
      <c r="K1261" s="28">
        <v>0</v>
      </c>
      <c r="L1261" s="28">
        <v>0</v>
      </c>
      <c r="M1261" s="28">
        <v>0</v>
      </c>
      <c r="N1261" s="28">
        <v>0</v>
      </c>
      <c r="O1261" s="28">
        <v>0</v>
      </c>
      <c r="P1261" s="28">
        <v>0</v>
      </c>
      <c r="Q1261" s="28">
        <v>0</v>
      </c>
      <c r="R1261" s="28">
        <v>0</v>
      </c>
      <c r="S1261" s="93">
        <v>0</v>
      </c>
      <c r="T1261" s="93">
        <f>_xlfn.XLOOKUP(B1261,'[3]Nur des jours'!$B:$B,'[3]Nur des jours'!$U:$U,"")</f>
        <v>0</v>
      </c>
      <c r="U1261" s="93">
        <v>0</v>
      </c>
      <c r="V1261" s="93">
        <v>0</v>
      </c>
      <c r="W1261" s="93">
        <v>0</v>
      </c>
      <c r="X1261" s="93">
        <v>0</v>
      </c>
      <c r="Y1261" s="93">
        <v>10.332663447791729</v>
      </c>
      <c r="Z1261" s="93">
        <v>0</v>
      </c>
      <c r="AA1261" s="93">
        <v>4.7262957541099162E-3</v>
      </c>
      <c r="AB1261" s="93">
        <v>0</v>
      </c>
      <c r="AC1261" s="93">
        <f>_xlfn.XLOOKUP(B1261,'[3]Nur des jours'!$B:$B,'[3]Nur des jours'!$N:$N,"")</f>
        <v>0</v>
      </c>
      <c r="AD1261" s="93">
        <v>0</v>
      </c>
      <c r="AE1261" s="93">
        <v>0</v>
      </c>
      <c r="AF1261" s="93">
        <v>0</v>
      </c>
      <c r="AG1261" s="93"/>
      <c r="AH1261" s="93">
        <v>0</v>
      </c>
      <c r="AI1261" s="93">
        <v>0</v>
      </c>
      <c r="AJ1261" s="93">
        <v>0</v>
      </c>
      <c r="AK1261" s="93">
        <v>0</v>
      </c>
      <c r="AL1261" s="93">
        <v>0</v>
      </c>
      <c r="AM1261" s="49" t="s">
        <v>5559</v>
      </c>
      <c r="AN1261" s="49"/>
      <c r="AO1261" s="48" t="str" cm="1">
        <f t="array" ref="AO1261">IFERROR(_xlfn.IFS(
AQ1261="MPR ISSUE","PDH",
AQ1261="BSS Hardware Issue","BSS",
AQ1261="Sites strategiques, MLL, Pylone, etc.","ENVTECH",
AQ1261="AKTIVCO DEFAUT GE &amp; POWER Cabinet","AKTIVCO",
AQ1261="AKTIVCO Coupure ENEO &amp; Baisse de tension","AKTIVCO GRID ONLY",
AQ1261="Coupure ENEO &amp; Baisse de tension","IHS GRID ONLY",
AQ1261="Defaut GE &amp; POWER Cabinet","IHS",
AQ1261="Sharing","Partners",
AQ1261="Sites strategiques &amp; DataCenter","SST &amp; DC",
AQ1261="Exclu","Exclu",
AQ1261="SAT","SAT",
AQ1261="SPARE-ISSUE","SPARE-ISSUE",
AQ1261="Fiber CAmtel","TRANS_FO_CAMTEL",
AQ1261="Fiber AOF","Fiber AOF",
AQ1261="Projet OCM (HUAWEI)","TRAVAUX-HUAWEI",
AQ1261="Projet OCM (NOKIA)","TRAVAUX-NOKIA",
AQ1261="ACCESS-ISSUE","ACCESS-ISSUE",
AQ1261="Projet OCM (ZTE, NOKIA, autres projets)","TRAVAUX OCM",
AQ1261="No root CAuse","No root cause",
AQ1261="ODU HS","PDH",
AQ1261="IP &amp; VLAN","PDH",
AQ1261="Warehouse HUAWEI","SPARE-ISSUE",
AQ1261="SPARE-HS","SPARE-ISSUE",
AQ1261="Power Telco","BSS",AQ1261="no impacts","no impacts"
),"")</f>
        <v>No root cause</v>
      </c>
      <c r="AP1261" s="48" t="str" cm="1">
        <f t="array" ref="AP1261">IFERROR(_xlfn.IFS(
AQ1261="MPR ISSUE","TX ISSUE",
AQ1261="BSS Hardware Issue","RAN ISSUE",
AQ1261="Sites strategiques, MLL, Pylone, etc.","ENVTECH",
AQ1261="AKTIVCO DEFAUT GE &amp; POWER Cabinet","POWER ISSUE",
AQ1261="AKTIVCO Coupure ENEO &amp; Baisse de tension","POWER ISSUE",
AQ1261="Coupure ENEO &amp; Baisse de tension","POWER ISSUE",
AQ1261="Defaut GE &amp; POWER Cabinet","POWER ISSUE",
AQ1261="Sharing","POWER ISSUE",
AQ1261="Sites strategiques &amp; DataCenter","POWER ISSUE",
AQ1261="Exclu","Exclu",
AQ1261="SAT","TX ISSUE",
AQ1261="SPARE-ISSUE","SPARE-ISSUE",
AQ1261="Fiber CAmtel","TX ISSUE",
AQ1261="Fiber AOF","TX ISSUE",
AQ1261="Projet OCM (HUAWEI)","TRAVAUX-HUAWEI",
AQ1261="Projet OCM (NOKIA)","TRAVAUX -NOKIA",
AQ1261="ACCESS-ISSUE","ACCESS-ISSUE",
AQ1261="Projet OCM (ZTE, NOKIA, autres projets)","TRAVAUX OCM",
AQ1261="No root CAuse","No root cause",
AQ1261="ODU HS","TX ISSUE",
AQ1261="IP &amp; VLAN","TX ISSUE",
AQ1261="Warehouse HUAWEI","SPARE-ISSUE",
AQ1261="SPARE-HS","SPARE-ISSUE",
AQ1261="Power Telco","RAN ISSUE",AQ1261="no impacts","no impacts"
),"")</f>
        <v>No root cause</v>
      </c>
      <c r="AQ1261" s="126" t="s">
        <v>5344</v>
      </c>
      <c r="AR1261" s="48" t="str" cm="1">
        <f t="array" ref="AR1261">IFERROR(_xlfn.IFS(
AQ1261="MPR ISSUE","ACTIVE",
AQ1261="BSS Hardware Issue","ACTIVE",
AQ1261="Sites strategiques, MLL, Pylone, etc.","PASSIVE",
AQ1261="AKTIVCO DEFAUT GE &amp; POWER Cabinet","PASSIVE",
AQ1261="AKTIVCO Coupure ENEO &amp; Baisse de tension","PASSIVE",
AQ1261="Coupure ENEO &amp; Baisse de tension","PASSIVE",
AQ1261="Defaut GE &amp; POWER Cabinet","PASSIVE",
AQ1261="Sharing","PASSIVE",
AQ1261="Sites strategiques &amp; DataCenter","PASSIVE",
AQ1261="Exclu","Exclu",
AQ1261="SAT","ACTIVE",
AQ1261="SPARE-ISSUE","SPARE-ISSUE",
AQ1261="Fiber CAmtel","ACTIVE",
AQ1261="Fiber AOF","ACTIVE",
AQ1261="Projet OCM (HUAWEI)","PLANNED WORKS",
AQ1261="Projet OCM (NOKIA)","PLANNED WORKS",
AQ1261="ACCESS-ISSUE","ACCESS-ISSUE",
AQ1261="Projet OCM (ZTE, NOKIA, autres projets)","PLANNED WORKS",
AQ1261="No root CAuse","No root cause",
AQ1261="ODU HS","ACTIVE",
AQ1261="IP &amp; VLAN","ACTIVE",
AQ1261="Warehouse HUAWEI","SPARE-ISSUE",
AQ1261="SPARE-HS","SPARE-ISSUE",
AQ1261="Power Telco","ACTIVE", AQ1261="no impacts","no impacts"
),"")</f>
        <v>No root cause</v>
      </c>
      <c r="AS1261" s="92" t="s">
        <v>5537</v>
      </c>
      <c r="AT1261" s="98" t="s">
        <v>1888</v>
      </c>
      <c r="AV1261" s="17" t="s">
        <v>5537</v>
      </c>
      <c r="AW1261" s="7" t="s">
        <v>5537</v>
      </c>
      <c r="AX1261" s="6" t="s">
        <v>5537</v>
      </c>
      <c r="AY1261" s="7"/>
      <c r="AZ1261" s="3" t="s">
        <v>5537</v>
      </c>
      <c r="BA1261" s="18" t="s">
        <v>5537</v>
      </c>
      <c r="BB1261" s="18" t="s">
        <v>5537</v>
      </c>
      <c r="BC1261" s="18" t="s">
        <v>5537</v>
      </c>
      <c r="BD1261" s="18" t="s">
        <v>5537</v>
      </c>
      <c r="BE1261" s="18" t="s">
        <v>5537</v>
      </c>
      <c r="BF1261" s="18" t="s">
        <v>5537</v>
      </c>
      <c r="BG1261" s="18" t="s">
        <v>5537</v>
      </c>
      <c r="BH1261" s="18" t="s">
        <v>5537</v>
      </c>
      <c r="BI1261" s="18" t="s">
        <v>5537</v>
      </c>
      <c r="BJ1261" s="18" t="s">
        <v>5537</v>
      </c>
      <c r="BK1261" s="18" t="s">
        <v>5537</v>
      </c>
      <c r="BL1261" s="9" t="s">
        <v>5537</v>
      </c>
      <c r="BM1261" s="14" t="s">
        <v>5537</v>
      </c>
      <c r="BN1261" s="14" t="s">
        <v>5537</v>
      </c>
      <c r="BO1261" s="14" t="str">
        <f>_xlfn.XLOOKUP(B1261,'[4]cell downs 18042026 17h'!$B:$B,'[4]cell downs 18042026 17h'!$B:$B,"")</f>
        <v/>
      </c>
      <c r="BP1261" s="14" t="str">
        <f>_xlfn.XLOOKUP(B1261,'[5]Cells Huawei 19042026 15h'!$B:$B,'[5]Cells Huawei 19042026 15h'!$B:$B,"")</f>
        <v/>
      </c>
      <c r="BQ1261" s="9" t="str">
        <f>_xlfn.XLOOKUP(B1261,'[6]cells down 19042026 9H40'!$B:$B,'[6]cells down 19042026 9H40'!$B:$B,"")</f>
        <v/>
      </c>
      <c r="BR1261" s="9" t="s">
        <v>1888</v>
      </c>
      <c r="BS1261" s="9" t="s">
        <v>318</v>
      </c>
      <c r="BT1261" s="108"/>
    </row>
    <row r="1262" spans="1:72" s="9" customFormat="1" x14ac:dyDescent="0.35">
      <c r="A1262" s="1" t="s">
        <v>4980</v>
      </c>
      <c r="B1262" s="8" t="s">
        <v>4981</v>
      </c>
      <c r="C1262" s="3" t="str">
        <f>_xlfn.XLOOKUP(B1262,'[1]daily break down'!$D:$D,'[1]daily break down'!$E:$E,"")</f>
        <v>Douala</v>
      </c>
      <c r="D1262" s="1" t="s">
        <v>21</v>
      </c>
      <c r="E1262" s="1" t="s">
        <v>36</v>
      </c>
      <c r="F1262" s="3" t="s">
        <v>31</v>
      </c>
      <c r="G1262" s="1" t="s">
        <v>32</v>
      </c>
      <c r="H1262" s="34" t="str">
        <f>_xlfn.XLOOKUP(B1262,[2]CALCULATION!$B:$B,[2]CALCULATION!$H:$H,"")</f>
        <v>ZTE</v>
      </c>
      <c r="I1262" s="28">
        <v>0</v>
      </c>
      <c r="J1262" s="28">
        <v>0</v>
      </c>
      <c r="K1262" s="28">
        <v>0</v>
      </c>
      <c r="L1262" s="28">
        <v>0</v>
      </c>
      <c r="M1262" s="28">
        <v>0</v>
      </c>
      <c r="N1262" s="28">
        <v>0</v>
      </c>
      <c r="O1262" s="28">
        <v>0</v>
      </c>
      <c r="P1262" s="28">
        <v>0</v>
      </c>
      <c r="Q1262" s="28">
        <v>0</v>
      </c>
      <c r="R1262" s="28">
        <v>0</v>
      </c>
      <c r="S1262" s="93">
        <v>0</v>
      </c>
      <c r="T1262" s="93">
        <f>_xlfn.XLOOKUP(B1262,'[3]Nur des jours'!$B:$B,'[3]Nur des jours'!$U:$U,"")</f>
        <v>0</v>
      </c>
      <c r="U1262" s="93">
        <v>0</v>
      </c>
      <c r="V1262" s="93">
        <v>0</v>
      </c>
      <c r="W1262" s="93">
        <v>0</v>
      </c>
      <c r="X1262" s="93">
        <v>0</v>
      </c>
      <c r="Y1262" s="93">
        <v>0</v>
      </c>
      <c r="Z1262" s="93">
        <v>0</v>
      </c>
      <c r="AA1262" s="93">
        <v>2.2293847896742098E-3</v>
      </c>
      <c r="AB1262" s="93">
        <v>0</v>
      </c>
      <c r="AC1262" s="93">
        <f>_xlfn.XLOOKUP(B1262,'[3]Nur des jours'!$B:$B,'[3]Nur des jours'!$N:$N,"")</f>
        <v>0</v>
      </c>
      <c r="AD1262" s="93">
        <v>0</v>
      </c>
      <c r="AE1262" s="93">
        <v>0</v>
      </c>
      <c r="AF1262" s="93">
        <v>0</v>
      </c>
      <c r="AG1262" s="93"/>
      <c r="AH1262" s="93">
        <v>0</v>
      </c>
      <c r="AI1262" s="93">
        <v>0</v>
      </c>
      <c r="AJ1262" s="93">
        <v>0</v>
      </c>
      <c r="AK1262" s="93">
        <v>0</v>
      </c>
      <c r="AL1262" s="93">
        <v>0</v>
      </c>
      <c r="AM1262" s="49" t="s">
        <v>5559</v>
      </c>
      <c r="AN1262" s="49"/>
      <c r="AO1262" s="48" t="str" cm="1">
        <f t="array" ref="AO1262">IFERROR(_xlfn.IFS(
AQ1262="MPR ISSUE","PDH",
AQ1262="BSS Hardware Issue","BSS",
AQ1262="Sites strategiques, MLL, Pylone, etc.","ENVTECH",
AQ1262="AKTIVCO DEFAUT GE &amp; POWER Cabinet","AKTIVCO",
AQ1262="AKTIVCO Coupure ENEO &amp; Baisse de tension","AKTIVCO GRID ONLY",
AQ1262="Coupure ENEO &amp; Baisse de tension","IHS GRID ONLY",
AQ1262="Defaut GE &amp; POWER Cabinet","IHS",
AQ1262="Sharing","Partners",
AQ1262="Sites strategiques &amp; DataCenter","SST &amp; DC",
AQ1262="Exclu","Exclu",
AQ1262="SAT","SAT",
AQ1262="SPARE-ISSUE","SPARE-ISSUE",
AQ1262="Fiber CAmtel","TRANS_FO_CAMTEL",
AQ1262="Fiber AOF","Fiber AOF",
AQ1262="Projet OCM (HUAWEI)","TRAVAUX-HUAWEI",
AQ1262="Projet OCM (NOKIA)","TRAVAUX-NOKIA",
AQ1262="ACCESS-ISSUE","ACCESS-ISSUE",
AQ1262="Projet OCM (ZTE, NOKIA, autres projets)","TRAVAUX OCM",
AQ1262="No root CAuse","No root cause",
AQ1262="ODU HS","PDH",
AQ1262="IP &amp; VLAN","PDH",
AQ1262="Warehouse HUAWEI","SPARE-ISSUE",
AQ1262="SPARE-HS","SPARE-ISSUE",
AQ1262="Power Telco","BSS",AQ1262="no impacts","no impacts"
),"")</f>
        <v>No root cause</v>
      </c>
      <c r="AP1262" s="48" t="str" cm="1">
        <f t="array" ref="AP1262">IFERROR(_xlfn.IFS(
AQ1262="MPR ISSUE","TX ISSUE",
AQ1262="BSS Hardware Issue","RAN ISSUE",
AQ1262="Sites strategiques, MLL, Pylone, etc.","ENVTECH",
AQ1262="AKTIVCO DEFAUT GE &amp; POWER Cabinet","POWER ISSUE",
AQ1262="AKTIVCO Coupure ENEO &amp; Baisse de tension","POWER ISSUE",
AQ1262="Coupure ENEO &amp; Baisse de tension","POWER ISSUE",
AQ1262="Defaut GE &amp; POWER Cabinet","POWER ISSUE",
AQ1262="Sharing","POWER ISSUE",
AQ1262="Sites strategiques &amp; DataCenter","POWER ISSUE",
AQ1262="Exclu","Exclu",
AQ1262="SAT","TX ISSUE",
AQ1262="SPARE-ISSUE","SPARE-ISSUE",
AQ1262="Fiber CAmtel","TX ISSUE",
AQ1262="Fiber AOF","TX ISSUE",
AQ1262="Projet OCM (HUAWEI)","TRAVAUX-HUAWEI",
AQ1262="Projet OCM (NOKIA)","TRAVAUX -NOKIA",
AQ1262="ACCESS-ISSUE","ACCESS-ISSUE",
AQ1262="Projet OCM (ZTE, NOKIA, autres projets)","TRAVAUX OCM",
AQ1262="No root CAuse","No root cause",
AQ1262="ODU HS","TX ISSUE",
AQ1262="IP &amp; VLAN","TX ISSUE",
AQ1262="Warehouse HUAWEI","SPARE-ISSUE",
AQ1262="SPARE-HS","SPARE-ISSUE",
AQ1262="Power Telco","RAN ISSUE",AQ1262="no impacts","no impacts"
),"")</f>
        <v>No root cause</v>
      </c>
      <c r="AQ1262" s="67" t="s">
        <v>5344</v>
      </c>
      <c r="AR1262" s="48" t="str" cm="1">
        <f t="array" ref="AR1262">IFERROR(_xlfn.IFS(
AQ1262="MPR ISSUE","ACTIVE",
AQ1262="BSS Hardware Issue","ACTIVE",
AQ1262="Sites strategiques, MLL, Pylone, etc.","PASSIVE",
AQ1262="AKTIVCO DEFAUT GE &amp; POWER Cabinet","PASSIVE",
AQ1262="AKTIVCO Coupure ENEO &amp; Baisse de tension","PASSIVE",
AQ1262="Coupure ENEO &amp; Baisse de tension","PASSIVE",
AQ1262="Defaut GE &amp; POWER Cabinet","PASSIVE",
AQ1262="Sharing","PASSIVE",
AQ1262="Sites strategiques &amp; DataCenter","PASSIVE",
AQ1262="Exclu","Exclu",
AQ1262="SAT","ACTIVE",
AQ1262="SPARE-ISSUE","SPARE-ISSUE",
AQ1262="Fiber CAmtel","ACTIVE",
AQ1262="Fiber AOF","ACTIVE",
AQ1262="Projet OCM (HUAWEI)","PLANNED WORKS",
AQ1262="Projet OCM (NOKIA)","PLANNED WORKS",
AQ1262="ACCESS-ISSUE","ACCESS-ISSUE",
AQ1262="Projet OCM (ZTE, NOKIA, autres projets)","PLANNED WORKS",
AQ1262="No root CAuse","No root cause",
AQ1262="ODU HS","ACTIVE",
AQ1262="IP &amp; VLAN","ACTIVE",
AQ1262="Warehouse HUAWEI","SPARE-ISSUE",
AQ1262="SPARE-HS","SPARE-ISSUE",
AQ1262="Power Telco","ACTIVE", AQ1262="no impacts","no impacts"
),"")</f>
        <v>No root cause</v>
      </c>
      <c r="AS1262" s="92" t="s">
        <v>5537</v>
      </c>
      <c r="AT1262" s="98" t="s">
        <v>4981</v>
      </c>
      <c r="AV1262" s="17" t="s">
        <v>5537</v>
      </c>
      <c r="AW1262" s="7" t="s">
        <v>5537</v>
      </c>
      <c r="AX1262" s="6" t="s">
        <v>5537</v>
      </c>
      <c r="AY1262" s="7"/>
      <c r="AZ1262" s="3" t="s">
        <v>5537</v>
      </c>
      <c r="BA1262" s="18" t="s">
        <v>5537</v>
      </c>
      <c r="BB1262" s="18" t="s">
        <v>5537</v>
      </c>
      <c r="BC1262" s="18" t="s">
        <v>5537</v>
      </c>
      <c r="BD1262" s="18" t="s">
        <v>5537</v>
      </c>
      <c r="BE1262" s="18" t="s">
        <v>5537</v>
      </c>
      <c r="BF1262" s="18" t="s">
        <v>5537</v>
      </c>
      <c r="BG1262" s="18" t="s">
        <v>5537</v>
      </c>
      <c r="BH1262" s="18" t="s">
        <v>5537</v>
      </c>
      <c r="BI1262" s="18" t="s">
        <v>5537</v>
      </c>
      <c r="BJ1262" s="18" t="s">
        <v>5537</v>
      </c>
      <c r="BK1262" s="18" t="s">
        <v>5537</v>
      </c>
      <c r="BL1262" s="9" t="s">
        <v>5537</v>
      </c>
      <c r="BM1262" s="14" t="s">
        <v>5537</v>
      </c>
      <c r="BN1262" s="14" t="s">
        <v>5537</v>
      </c>
      <c r="BO1262" s="14" t="str">
        <f>_xlfn.XLOOKUP(B1262,'[4]cell downs 18042026 17h'!$B:$B,'[4]cell downs 18042026 17h'!$B:$B,"")</f>
        <v/>
      </c>
      <c r="BP1262" s="14" t="str">
        <f>_xlfn.XLOOKUP(B1262,'[5]Cells Huawei 19042026 15h'!$B:$B,'[5]Cells Huawei 19042026 15h'!$B:$B,"")</f>
        <v/>
      </c>
      <c r="BQ1262" s="9" t="str">
        <f>_xlfn.XLOOKUP(B1262,'[6]cells down 19042026 9H40'!$B:$B,'[6]cells down 19042026 9H40'!$B:$B,"")</f>
        <v/>
      </c>
      <c r="BR1262" s="9" t="s">
        <v>5537</v>
      </c>
      <c r="BS1262" s="9" t="s">
        <v>5577</v>
      </c>
      <c r="BT1262" s="108"/>
    </row>
    <row r="1263" spans="1:72" s="9" customFormat="1" x14ac:dyDescent="0.35">
      <c r="A1263" s="1" t="s">
        <v>2175</v>
      </c>
      <c r="B1263" s="1" t="s">
        <v>2176</v>
      </c>
      <c r="C1263" s="3" t="str">
        <f>_xlfn.XLOOKUP(B1263,'[1]daily break down'!$D:$D,'[1]daily break down'!$E:$E,"")</f>
        <v>Douala</v>
      </c>
      <c r="D1263" s="1" t="s">
        <v>11</v>
      </c>
      <c r="E1263" s="1" t="s">
        <v>12</v>
      </c>
      <c r="F1263" s="3" t="s">
        <v>31</v>
      </c>
      <c r="G1263" s="1" t="s">
        <v>32</v>
      </c>
      <c r="H1263" s="34" t="str">
        <f>_xlfn.XLOOKUP(B1263,[2]CALCULATION!$B:$B,[2]CALCULATION!$H:$H,"")</f>
        <v>ZTE</v>
      </c>
      <c r="I1263" s="28">
        <v>0</v>
      </c>
      <c r="J1263" s="28">
        <v>2.1314702097119858</v>
      </c>
      <c r="K1263" s="28">
        <v>0</v>
      </c>
      <c r="L1263" s="28">
        <v>2.211549711357039E-3</v>
      </c>
      <c r="M1263" s="28">
        <v>0</v>
      </c>
      <c r="N1263" s="28">
        <v>0</v>
      </c>
      <c r="O1263" s="28">
        <v>0</v>
      </c>
      <c r="P1263" s="28">
        <v>0</v>
      </c>
      <c r="Q1263" s="28">
        <v>0</v>
      </c>
      <c r="R1263" s="28">
        <v>0</v>
      </c>
      <c r="S1263" s="93">
        <v>0</v>
      </c>
      <c r="T1263" s="93">
        <f>_xlfn.XLOOKUP(B1263,'[3]Nur des jours'!$B:$B,'[3]Nur des jours'!$U:$U,"")</f>
        <v>0</v>
      </c>
      <c r="U1263" s="93">
        <v>0</v>
      </c>
      <c r="V1263" s="93">
        <v>0</v>
      </c>
      <c r="W1263" s="93">
        <v>0</v>
      </c>
      <c r="X1263" s="93">
        <v>0</v>
      </c>
      <c r="Y1263" s="93">
        <v>0</v>
      </c>
      <c r="Z1263" s="93">
        <v>0</v>
      </c>
      <c r="AA1263" s="93">
        <v>1.8548481450091792E-3</v>
      </c>
      <c r="AB1263" s="93">
        <v>0</v>
      </c>
      <c r="AC1263" s="93">
        <f>_xlfn.XLOOKUP(B1263,'[3]Nur des jours'!$B:$B,'[3]Nur des jours'!$N:$N,"")</f>
        <v>0</v>
      </c>
      <c r="AD1263" s="93">
        <v>0</v>
      </c>
      <c r="AE1263" s="93">
        <v>0</v>
      </c>
      <c r="AF1263" s="93">
        <v>0</v>
      </c>
      <c r="AG1263" s="93"/>
      <c r="AH1263" s="93">
        <v>0</v>
      </c>
      <c r="AI1263" s="93">
        <v>0</v>
      </c>
      <c r="AJ1263" s="93">
        <v>0</v>
      </c>
      <c r="AK1263" s="93">
        <v>0</v>
      </c>
      <c r="AL1263" s="93">
        <v>0</v>
      </c>
      <c r="AM1263" s="49" t="s">
        <v>5559</v>
      </c>
      <c r="AN1263" s="49"/>
      <c r="AO1263" s="48" t="str" cm="1">
        <f t="array" ref="AO1263">IFERROR(_xlfn.IFS(
AQ1263="MPR ISSUE","PDH",
AQ1263="BSS Hardware Issue","BSS",
AQ1263="Sites strategiques, MLL, Pylone, etc.","ENVTECH",
AQ1263="AKTIVCO DEFAUT GE &amp; POWER Cabinet","AKTIVCO",
AQ1263="AKTIVCO Coupure ENEO &amp; Baisse de tension","AKTIVCO GRID ONLY",
AQ1263="Coupure ENEO &amp; Baisse de tension","IHS GRID ONLY",
AQ1263="Defaut GE &amp; POWER Cabinet","IHS",
AQ1263="Sharing","Partners",
AQ1263="Sites strategiques &amp; DataCenter","SST &amp; DC",
AQ1263="Exclu","Exclu",
AQ1263="SAT","SAT",
AQ1263="SPARE-ISSUE","SPARE-ISSUE",
AQ1263="Fiber CAmtel","TRANS_FO_CAMTEL",
AQ1263="Fiber AOF","Fiber AOF",
AQ1263="Projet OCM (HUAWEI)","TRAVAUX-HUAWEI",
AQ1263="Projet OCM (NOKIA)","TRAVAUX-NOKIA",
AQ1263="ACCESS-ISSUE","ACCESS-ISSUE",
AQ1263="Projet OCM (ZTE, NOKIA, autres projets)","TRAVAUX OCM",
AQ1263="No root CAuse","No root cause",
AQ1263="ODU HS","PDH",
AQ1263="IP &amp; VLAN","PDH",
AQ1263="Warehouse HUAWEI","SPARE-ISSUE",
AQ1263="SPARE-HS","SPARE-ISSUE",
AQ1263="Power Telco","BSS",AQ1263="no impacts","no impacts"
),"")</f>
        <v>No root cause</v>
      </c>
      <c r="AP1263" s="48" t="str" cm="1">
        <f t="array" ref="AP1263">IFERROR(_xlfn.IFS(
AQ1263="MPR ISSUE","TX ISSUE",
AQ1263="BSS Hardware Issue","RAN ISSUE",
AQ1263="Sites strategiques, MLL, Pylone, etc.","ENVTECH",
AQ1263="AKTIVCO DEFAUT GE &amp; POWER Cabinet","POWER ISSUE",
AQ1263="AKTIVCO Coupure ENEO &amp; Baisse de tension","POWER ISSUE",
AQ1263="Coupure ENEO &amp; Baisse de tension","POWER ISSUE",
AQ1263="Defaut GE &amp; POWER Cabinet","POWER ISSUE",
AQ1263="Sharing","POWER ISSUE",
AQ1263="Sites strategiques &amp; DataCenter","POWER ISSUE",
AQ1263="Exclu","Exclu",
AQ1263="SAT","TX ISSUE",
AQ1263="SPARE-ISSUE","SPARE-ISSUE",
AQ1263="Fiber CAmtel","TX ISSUE",
AQ1263="Fiber AOF","TX ISSUE",
AQ1263="Projet OCM (HUAWEI)","TRAVAUX-HUAWEI",
AQ1263="Projet OCM (NOKIA)","TRAVAUX -NOKIA",
AQ1263="ACCESS-ISSUE","ACCESS-ISSUE",
AQ1263="Projet OCM (ZTE, NOKIA, autres projets)","TRAVAUX OCM",
AQ1263="No root CAuse","No root cause",
AQ1263="ODU HS","TX ISSUE",
AQ1263="IP &amp; VLAN","TX ISSUE",
AQ1263="Warehouse HUAWEI","SPARE-ISSUE",
AQ1263="SPARE-HS","SPARE-ISSUE",
AQ1263="Power Telco","RAN ISSUE",AQ1263="no impacts","no impacts"
),"")</f>
        <v>No root cause</v>
      </c>
      <c r="AQ1263" s="126" t="s">
        <v>5344</v>
      </c>
      <c r="AR1263" s="48" t="str" cm="1">
        <f t="array" ref="AR1263">IFERROR(_xlfn.IFS(
AQ1263="MPR ISSUE","ACTIVE",
AQ1263="BSS Hardware Issue","ACTIVE",
AQ1263="Sites strategiques, MLL, Pylone, etc.","PASSIVE",
AQ1263="AKTIVCO DEFAUT GE &amp; POWER Cabinet","PASSIVE",
AQ1263="AKTIVCO Coupure ENEO &amp; Baisse de tension","PASSIVE",
AQ1263="Coupure ENEO &amp; Baisse de tension","PASSIVE",
AQ1263="Defaut GE &amp; POWER Cabinet","PASSIVE",
AQ1263="Sharing","PASSIVE",
AQ1263="Sites strategiques &amp; DataCenter","PASSIVE",
AQ1263="Exclu","Exclu",
AQ1263="SAT","ACTIVE",
AQ1263="SPARE-ISSUE","SPARE-ISSUE",
AQ1263="Fiber CAmtel","ACTIVE",
AQ1263="Fiber AOF","ACTIVE",
AQ1263="Projet OCM (HUAWEI)","PLANNED WORKS",
AQ1263="Projet OCM (NOKIA)","PLANNED WORKS",
AQ1263="ACCESS-ISSUE","ACCESS-ISSUE",
AQ1263="Projet OCM (ZTE, NOKIA, autres projets)","PLANNED WORKS",
AQ1263="No root CAuse","No root cause",
AQ1263="ODU HS","ACTIVE",
AQ1263="IP &amp; VLAN","ACTIVE",
AQ1263="Warehouse HUAWEI","SPARE-ISSUE",
AQ1263="SPARE-HS","SPARE-ISSUE",
AQ1263="Power Telco","ACTIVE", AQ1263="no impacts","no impacts"
),"")</f>
        <v>No root cause</v>
      </c>
      <c r="AS1263" s="92" t="s">
        <v>5537</v>
      </c>
      <c r="AT1263" s="98" t="s">
        <v>2176</v>
      </c>
      <c r="AV1263" s="17" t="s">
        <v>5537</v>
      </c>
      <c r="AW1263" s="7" t="s">
        <v>5537</v>
      </c>
      <c r="AX1263" s="6" t="s">
        <v>5537</v>
      </c>
      <c r="AY1263" s="7"/>
      <c r="AZ1263" s="3" t="s">
        <v>5537</v>
      </c>
      <c r="BA1263" s="18" t="s">
        <v>5537</v>
      </c>
      <c r="BB1263" s="18" t="s">
        <v>5537</v>
      </c>
      <c r="BC1263" s="18" t="s">
        <v>5537</v>
      </c>
      <c r="BD1263" s="18" t="s">
        <v>5537</v>
      </c>
      <c r="BE1263" s="18" t="s">
        <v>5537</v>
      </c>
      <c r="BF1263" s="18" t="s">
        <v>5537</v>
      </c>
      <c r="BG1263" s="18" t="s">
        <v>5537</v>
      </c>
      <c r="BH1263" s="18" t="s">
        <v>5537</v>
      </c>
      <c r="BI1263" s="18" t="s">
        <v>5537</v>
      </c>
      <c r="BJ1263" s="18" t="s">
        <v>5537</v>
      </c>
      <c r="BK1263" s="18" t="s">
        <v>5537</v>
      </c>
      <c r="BL1263" s="9" t="s">
        <v>5537</v>
      </c>
      <c r="BM1263" s="14" t="s">
        <v>5537</v>
      </c>
      <c r="BN1263" s="14" t="s">
        <v>5537</v>
      </c>
      <c r="BO1263" s="14" t="str">
        <f>_xlfn.XLOOKUP(B1263,'[4]cell downs 18042026 17h'!$B:$B,'[4]cell downs 18042026 17h'!$B:$B,"")</f>
        <v/>
      </c>
      <c r="BP1263" s="14" t="str">
        <f>_xlfn.XLOOKUP(B1263,'[5]Cells Huawei 19042026 15h'!$B:$B,'[5]Cells Huawei 19042026 15h'!$B:$B,"")</f>
        <v/>
      </c>
      <c r="BQ1263" s="9" t="str">
        <f>_xlfn.XLOOKUP(B1263,'[6]cells down 19042026 9H40'!$B:$B,'[6]cells down 19042026 9H40'!$B:$B,"")</f>
        <v/>
      </c>
      <c r="BR1263" s="9" t="s">
        <v>2176</v>
      </c>
      <c r="BS1263" s="9" t="s">
        <v>594</v>
      </c>
      <c r="BT1263" s="108"/>
    </row>
    <row r="1264" spans="1:72" s="9" customFormat="1" x14ac:dyDescent="0.35">
      <c r="A1264" s="1" t="s">
        <v>1814</v>
      </c>
      <c r="B1264" s="8" t="s">
        <v>1815</v>
      </c>
      <c r="C1264" s="3" t="str">
        <f>_xlfn.XLOOKUP(B1264,'[1]daily break down'!$D:$D,'[1]daily break down'!$E:$E,"")</f>
        <v>OUEST</v>
      </c>
      <c r="D1264" s="1" t="s">
        <v>11</v>
      </c>
      <c r="E1264" s="1" t="s">
        <v>12</v>
      </c>
      <c r="F1264" s="3" t="s">
        <v>102</v>
      </c>
      <c r="G1264" s="1" t="s">
        <v>1799</v>
      </c>
      <c r="H1264" s="32" t="str">
        <f>_xlfn.XLOOKUP(B1264,[2]CALCULATION!$B:$B,[2]CALCULATION!$H:$H,"")</f>
        <v>Huawei</v>
      </c>
      <c r="I1264" s="28">
        <v>0</v>
      </c>
      <c r="J1264" s="28">
        <v>0</v>
      </c>
      <c r="K1264" s="28">
        <v>0</v>
      </c>
      <c r="L1264" s="28">
        <v>0</v>
      </c>
      <c r="M1264" s="28">
        <v>0</v>
      </c>
      <c r="N1264" s="28">
        <v>2.2115497113570925E-2</v>
      </c>
      <c r="O1264" s="28">
        <v>0</v>
      </c>
      <c r="P1264" s="28">
        <v>8.9175391586979538E-4</v>
      </c>
      <c r="Q1264" s="28">
        <v>8.9175391586979538E-4</v>
      </c>
      <c r="R1264" s="28">
        <v>0</v>
      </c>
      <c r="S1264" s="93">
        <v>0</v>
      </c>
      <c r="T1264" s="93">
        <f>_xlfn.XLOOKUP(B1264,'[3]Nur des jours'!$B:$B,'[3]Nur des jours'!$U:$U,"")</f>
        <v>0</v>
      </c>
      <c r="U1264" s="93">
        <v>0</v>
      </c>
      <c r="V1264" s="93">
        <v>5.3505234952187721E-4</v>
      </c>
      <c r="W1264" s="93">
        <v>0</v>
      </c>
      <c r="X1264" s="93">
        <v>0</v>
      </c>
      <c r="Y1264" s="93">
        <v>0</v>
      </c>
      <c r="Z1264" s="93">
        <v>0</v>
      </c>
      <c r="AA1264" s="93">
        <v>1.6051570485656314E-3</v>
      </c>
      <c r="AB1264" s="93">
        <v>0</v>
      </c>
      <c r="AC1264" s="93">
        <f>_xlfn.XLOOKUP(B1264,'[3]Nur des jours'!$B:$B,'[3]Nur des jours'!$N:$N,"")</f>
        <v>0</v>
      </c>
      <c r="AD1264" s="93">
        <v>0</v>
      </c>
      <c r="AE1264" s="93">
        <v>0</v>
      </c>
      <c r="AF1264" s="93">
        <v>0</v>
      </c>
      <c r="AG1264" s="93"/>
      <c r="AH1264" s="93">
        <v>0</v>
      </c>
      <c r="AI1264" s="93">
        <v>0</v>
      </c>
      <c r="AJ1264" s="93">
        <v>0</v>
      </c>
      <c r="AK1264" s="93">
        <v>0</v>
      </c>
      <c r="AL1264" s="93">
        <v>0</v>
      </c>
      <c r="AM1264" s="49" t="s">
        <v>5559</v>
      </c>
      <c r="AN1264" s="49"/>
      <c r="AO1264" s="48" t="str" cm="1">
        <f t="array" ref="AO1264">IFERROR(_xlfn.IFS(
AQ1264="MPR ISSUE","PDH",
AQ1264="BSS Hardware Issue","BSS",
AQ1264="Sites strategiques, MLL, Pylone, etc.","ENVTECH",
AQ1264="AKTIVCO DEFAUT GE &amp; POWER Cabinet","AKTIVCO",
AQ1264="AKTIVCO Coupure ENEO &amp; Baisse de tension","AKTIVCO GRID ONLY",
AQ1264="Coupure ENEO &amp; Baisse de tension","IHS GRID ONLY",
AQ1264="Defaut GE &amp; POWER Cabinet","IHS",
AQ1264="Sharing","Partners",
AQ1264="Sites strategiques &amp; DataCenter","SST &amp; DC",
AQ1264="Exclu","Exclu",
AQ1264="SAT","SAT",
AQ1264="SPARE-ISSUE","SPARE-ISSUE",
AQ1264="Fiber CAmtel","TRANS_FO_CAMTEL",
AQ1264="Fiber AOF","Fiber AOF",
AQ1264="Projet OCM (HUAWEI)","TRAVAUX-HUAWEI",
AQ1264="Projet OCM (NOKIA)","TRAVAUX-NOKIA",
AQ1264="ACCESS-ISSUE","ACCESS-ISSUE",
AQ1264="Projet OCM (ZTE, NOKIA, autres projets)","TRAVAUX OCM",
AQ1264="No root CAuse","No root cause",
AQ1264="ODU HS","PDH",
AQ1264="IP &amp; VLAN","PDH",
AQ1264="Warehouse HUAWEI","SPARE-ISSUE",
AQ1264="SPARE-HS","SPARE-ISSUE",
AQ1264="Power Telco","BSS",AQ1264="no impacts","no impacts"
),"")</f>
        <v>No root cause</v>
      </c>
      <c r="AP1264" s="48" t="str" cm="1">
        <f t="array" ref="AP1264">IFERROR(_xlfn.IFS(
AQ1264="MPR ISSUE","TX ISSUE",
AQ1264="BSS Hardware Issue","RAN ISSUE",
AQ1264="Sites strategiques, MLL, Pylone, etc.","ENVTECH",
AQ1264="AKTIVCO DEFAUT GE &amp; POWER Cabinet","POWER ISSUE",
AQ1264="AKTIVCO Coupure ENEO &amp; Baisse de tension","POWER ISSUE",
AQ1264="Coupure ENEO &amp; Baisse de tension","POWER ISSUE",
AQ1264="Defaut GE &amp; POWER Cabinet","POWER ISSUE",
AQ1264="Sharing","POWER ISSUE",
AQ1264="Sites strategiques &amp; DataCenter","POWER ISSUE",
AQ1264="Exclu","Exclu",
AQ1264="SAT","TX ISSUE",
AQ1264="SPARE-ISSUE","SPARE-ISSUE",
AQ1264="Fiber CAmtel","TX ISSUE",
AQ1264="Fiber AOF","TX ISSUE",
AQ1264="Projet OCM (HUAWEI)","TRAVAUX-HUAWEI",
AQ1264="Projet OCM (NOKIA)","TRAVAUX -NOKIA",
AQ1264="ACCESS-ISSUE","ACCESS-ISSUE",
AQ1264="Projet OCM (ZTE, NOKIA, autres projets)","TRAVAUX OCM",
AQ1264="No root CAuse","No root cause",
AQ1264="ODU HS","TX ISSUE",
AQ1264="IP &amp; VLAN","TX ISSUE",
AQ1264="Warehouse HUAWEI","SPARE-ISSUE",
AQ1264="SPARE-HS","SPARE-ISSUE",
AQ1264="Power Telco","RAN ISSUE",AQ1264="no impacts","no impacts"
),"")</f>
        <v>No root cause</v>
      </c>
      <c r="AQ1264" s="126" t="s">
        <v>5344</v>
      </c>
      <c r="AR1264" s="48" t="str" cm="1">
        <f t="array" ref="AR1264">IFERROR(_xlfn.IFS(
AQ1264="MPR ISSUE","ACTIVE",
AQ1264="BSS Hardware Issue","ACTIVE",
AQ1264="Sites strategiques, MLL, Pylone, etc.","PASSIVE",
AQ1264="AKTIVCO DEFAUT GE &amp; POWER Cabinet","PASSIVE",
AQ1264="AKTIVCO Coupure ENEO &amp; Baisse de tension","PASSIVE",
AQ1264="Coupure ENEO &amp; Baisse de tension","PASSIVE",
AQ1264="Defaut GE &amp; POWER Cabinet","PASSIVE",
AQ1264="Sharing","PASSIVE",
AQ1264="Sites strategiques &amp; DataCenter","PASSIVE",
AQ1264="Exclu","Exclu",
AQ1264="SAT","ACTIVE",
AQ1264="SPARE-ISSUE","SPARE-ISSUE",
AQ1264="Fiber CAmtel","ACTIVE",
AQ1264="Fiber AOF","ACTIVE",
AQ1264="Projet OCM (HUAWEI)","PLANNED WORKS",
AQ1264="Projet OCM (NOKIA)","PLANNED WORKS",
AQ1264="ACCESS-ISSUE","ACCESS-ISSUE",
AQ1264="Projet OCM (ZTE, NOKIA, autres projets)","PLANNED WORKS",
AQ1264="No root CAuse","No root cause",
AQ1264="ODU HS","ACTIVE",
AQ1264="IP &amp; VLAN","ACTIVE",
AQ1264="Warehouse HUAWEI","SPARE-ISSUE",
AQ1264="SPARE-HS","SPARE-ISSUE",
AQ1264="Power Telco","ACTIVE", AQ1264="no impacts","no impacts"
),"")</f>
        <v>No root cause</v>
      </c>
      <c r="AS1264" s="92" t="s">
        <v>5537</v>
      </c>
      <c r="AT1264" s="98" t="s">
        <v>1815</v>
      </c>
      <c r="AV1264" s="17" t="s">
        <v>5537</v>
      </c>
      <c r="AW1264" s="7" t="s">
        <v>5537</v>
      </c>
      <c r="AX1264" s="6" t="s">
        <v>5537</v>
      </c>
      <c r="AY1264" s="7"/>
      <c r="AZ1264" s="3" t="s">
        <v>5537</v>
      </c>
      <c r="BA1264" s="18" t="s">
        <v>5537</v>
      </c>
      <c r="BB1264" s="18" t="s">
        <v>5537</v>
      </c>
      <c r="BC1264" s="18" t="s">
        <v>5537</v>
      </c>
      <c r="BD1264" s="18" t="s">
        <v>5537</v>
      </c>
      <c r="BE1264" s="18" t="s">
        <v>5537</v>
      </c>
      <c r="BF1264" s="18" t="s">
        <v>5537</v>
      </c>
      <c r="BG1264" s="18" t="s">
        <v>5537</v>
      </c>
      <c r="BH1264" s="18" t="s">
        <v>5537</v>
      </c>
      <c r="BI1264" s="18" t="s">
        <v>5537</v>
      </c>
      <c r="BJ1264" s="18" t="s">
        <v>5537</v>
      </c>
      <c r="BK1264" s="18" t="s">
        <v>5537</v>
      </c>
      <c r="BL1264" s="9" t="s">
        <v>5537</v>
      </c>
      <c r="BM1264" s="14" t="s">
        <v>5537</v>
      </c>
      <c r="BN1264" s="14" t="s">
        <v>5537</v>
      </c>
      <c r="BO1264" s="14" t="str">
        <f>_xlfn.XLOOKUP(B1264,'[4]cell downs 18042026 17h'!$B:$B,'[4]cell downs 18042026 17h'!$B:$B,"")</f>
        <v/>
      </c>
      <c r="BP1264" s="14" t="str">
        <f>_xlfn.XLOOKUP(B1264,'[5]Cells Huawei 19042026 15h'!$B:$B,'[5]Cells Huawei 19042026 15h'!$B:$B,"")</f>
        <v/>
      </c>
      <c r="BQ1264" s="9" t="str">
        <f>_xlfn.XLOOKUP(B1264,'[6]cells down 19042026 9H40'!$B:$B,'[6]cells down 19042026 9H40'!$B:$B,"")</f>
        <v/>
      </c>
      <c r="BR1264" s="9" t="s">
        <v>1815</v>
      </c>
      <c r="BS1264" s="9" t="s">
        <v>594</v>
      </c>
      <c r="BT1264" s="108"/>
    </row>
    <row r="1265" spans="1:72" s="9" customFormat="1" x14ac:dyDescent="0.35">
      <c r="A1265" s="1" t="s">
        <v>1797</v>
      </c>
      <c r="B1265" s="8" t="s">
        <v>1798</v>
      </c>
      <c r="C1265" s="3" t="str">
        <f>_xlfn.XLOOKUP(B1265,'[1]daily break down'!$D:$D,'[1]daily break down'!$E:$E,"")</f>
        <v>OUEST</v>
      </c>
      <c r="D1265" s="1" t="s">
        <v>11</v>
      </c>
      <c r="E1265" s="1" t="s">
        <v>114</v>
      </c>
      <c r="F1265" s="3" t="s">
        <v>102</v>
      </c>
      <c r="G1265" s="1" t="s">
        <v>1799</v>
      </c>
      <c r="H1265" s="32" t="str">
        <f>_xlfn.XLOOKUP(B1265,[2]CALCULATION!$B:$B,[2]CALCULATION!$H:$H,"")</f>
        <v>Huawei</v>
      </c>
      <c r="I1265" s="28">
        <v>0</v>
      </c>
      <c r="J1265" s="28">
        <v>0</v>
      </c>
      <c r="K1265" s="28">
        <v>0</v>
      </c>
      <c r="L1265" s="28">
        <v>0</v>
      </c>
      <c r="M1265" s="28">
        <v>2.675261747609386E-4</v>
      </c>
      <c r="N1265" s="28">
        <v>0</v>
      </c>
      <c r="O1265" s="28">
        <v>0</v>
      </c>
      <c r="P1265" s="28">
        <v>5.439698886805751E-3</v>
      </c>
      <c r="Q1265" s="28">
        <v>0</v>
      </c>
      <c r="R1265" s="28">
        <v>2.675261747609386E-4</v>
      </c>
      <c r="S1265" s="93">
        <v>0</v>
      </c>
      <c r="T1265" s="93">
        <f>_xlfn.XLOOKUP(B1265,'[3]Nur des jours'!$B:$B,'[3]Nur des jours'!$U:$U,"")</f>
        <v>0</v>
      </c>
      <c r="U1265" s="93">
        <v>0</v>
      </c>
      <c r="V1265" s="93">
        <v>2.675261747609386E-4</v>
      </c>
      <c r="W1265" s="93">
        <v>0</v>
      </c>
      <c r="X1265" s="93">
        <v>0</v>
      </c>
      <c r="Y1265" s="93">
        <v>0</v>
      </c>
      <c r="Z1265" s="93">
        <v>1.7835078317395909E-4</v>
      </c>
      <c r="AA1265" s="93">
        <v>2.675261747609386E-4</v>
      </c>
      <c r="AB1265" s="93">
        <v>0</v>
      </c>
      <c r="AC1265" s="93">
        <f>_xlfn.XLOOKUP(B1265,'[3]Nur des jours'!$B:$B,'[3]Nur des jours'!$N:$N,"")</f>
        <v>0</v>
      </c>
      <c r="AD1265" s="93">
        <v>0</v>
      </c>
      <c r="AE1265" s="93">
        <v>0</v>
      </c>
      <c r="AF1265" s="93">
        <v>0</v>
      </c>
      <c r="AG1265" s="93"/>
      <c r="AH1265" s="93">
        <v>0</v>
      </c>
      <c r="AI1265" s="93">
        <v>0</v>
      </c>
      <c r="AJ1265" s="93">
        <v>0</v>
      </c>
      <c r="AK1265" s="93">
        <v>0</v>
      </c>
      <c r="AL1265" s="93">
        <v>0</v>
      </c>
      <c r="AM1265" s="49" t="s">
        <v>5559</v>
      </c>
      <c r="AN1265" s="49"/>
      <c r="AO1265" s="48" t="str" cm="1">
        <f t="array" ref="AO1265">IFERROR(_xlfn.IFS(
AQ1265="MPR ISSUE","PDH",
AQ1265="BSS Hardware Issue","BSS",
AQ1265="Sites strategiques, MLL, Pylone, etc.","ENVTECH",
AQ1265="AKTIVCO DEFAUT GE &amp; POWER Cabinet","AKTIVCO",
AQ1265="AKTIVCO Coupure ENEO &amp; Baisse de tension","AKTIVCO GRID ONLY",
AQ1265="Coupure ENEO &amp; Baisse de tension","IHS GRID ONLY",
AQ1265="Defaut GE &amp; POWER Cabinet","IHS",
AQ1265="Sharing","Partners",
AQ1265="Sites strategiques &amp; DataCenter","SST &amp; DC",
AQ1265="Exclu","Exclu",
AQ1265="SAT","SAT",
AQ1265="SPARE-ISSUE","SPARE-ISSUE",
AQ1265="Fiber CAmtel","TRANS_FO_CAMTEL",
AQ1265="Fiber AOF","Fiber AOF",
AQ1265="Projet OCM (HUAWEI)","TRAVAUX-HUAWEI",
AQ1265="Projet OCM (NOKIA)","TRAVAUX-NOKIA",
AQ1265="ACCESS-ISSUE","ACCESS-ISSUE",
AQ1265="Projet OCM (ZTE, NOKIA, autres projets)","TRAVAUX OCM",
AQ1265="No root CAuse","No root cause",
AQ1265="ODU HS","PDH",
AQ1265="IP &amp; VLAN","PDH",
AQ1265="Warehouse HUAWEI","SPARE-ISSUE",
AQ1265="SPARE-HS","SPARE-ISSUE",
AQ1265="Power Telco","BSS",AQ1265="no impacts","no impacts"
),"")</f>
        <v>No root cause</v>
      </c>
      <c r="AP1265" s="48" t="str" cm="1">
        <f t="array" ref="AP1265">IFERROR(_xlfn.IFS(
AQ1265="MPR ISSUE","TX ISSUE",
AQ1265="BSS Hardware Issue","RAN ISSUE",
AQ1265="Sites strategiques, MLL, Pylone, etc.","ENVTECH",
AQ1265="AKTIVCO DEFAUT GE &amp; POWER Cabinet","POWER ISSUE",
AQ1265="AKTIVCO Coupure ENEO &amp; Baisse de tension","POWER ISSUE",
AQ1265="Coupure ENEO &amp; Baisse de tension","POWER ISSUE",
AQ1265="Defaut GE &amp; POWER Cabinet","POWER ISSUE",
AQ1265="Sharing","POWER ISSUE",
AQ1265="Sites strategiques &amp; DataCenter","POWER ISSUE",
AQ1265="Exclu","Exclu",
AQ1265="SAT","TX ISSUE",
AQ1265="SPARE-ISSUE","SPARE-ISSUE",
AQ1265="Fiber CAmtel","TX ISSUE",
AQ1265="Fiber AOF","TX ISSUE",
AQ1265="Projet OCM (HUAWEI)","TRAVAUX-HUAWEI",
AQ1265="Projet OCM (NOKIA)","TRAVAUX -NOKIA",
AQ1265="ACCESS-ISSUE","ACCESS-ISSUE",
AQ1265="Projet OCM (ZTE, NOKIA, autres projets)","TRAVAUX OCM",
AQ1265="No root CAuse","No root cause",
AQ1265="ODU HS","TX ISSUE",
AQ1265="IP &amp; VLAN","TX ISSUE",
AQ1265="Warehouse HUAWEI","SPARE-ISSUE",
AQ1265="SPARE-HS","SPARE-ISSUE",
AQ1265="Power Telco","RAN ISSUE",AQ1265="no impacts","no impacts"
),"")</f>
        <v>No root cause</v>
      </c>
      <c r="AQ1265" s="126" t="s">
        <v>5344</v>
      </c>
      <c r="AR1265" s="48" t="str" cm="1">
        <f t="array" ref="AR1265">IFERROR(_xlfn.IFS(
AQ1265="MPR ISSUE","ACTIVE",
AQ1265="BSS Hardware Issue","ACTIVE",
AQ1265="Sites strategiques, MLL, Pylone, etc.","PASSIVE",
AQ1265="AKTIVCO DEFAUT GE &amp; POWER Cabinet","PASSIVE",
AQ1265="AKTIVCO Coupure ENEO &amp; Baisse de tension","PASSIVE",
AQ1265="Coupure ENEO &amp; Baisse de tension","PASSIVE",
AQ1265="Defaut GE &amp; POWER Cabinet","PASSIVE",
AQ1265="Sharing","PASSIVE",
AQ1265="Sites strategiques &amp; DataCenter","PASSIVE",
AQ1265="Exclu","Exclu",
AQ1265="SAT","ACTIVE",
AQ1265="SPARE-ISSUE","SPARE-ISSUE",
AQ1265="Fiber CAmtel","ACTIVE",
AQ1265="Fiber AOF","ACTIVE",
AQ1265="Projet OCM (HUAWEI)","PLANNED WORKS",
AQ1265="Projet OCM (NOKIA)","PLANNED WORKS",
AQ1265="ACCESS-ISSUE","ACCESS-ISSUE",
AQ1265="Projet OCM (ZTE, NOKIA, autres projets)","PLANNED WORKS",
AQ1265="No root CAuse","No root cause",
AQ1265="ODU HS","ACTIVE",
AQ1265="IP &amp; VLAN","ACTIVE",
AQ1265="Warehouse HUAWEI","SPARE-ISSUE",
AQ1265="SPARE-HS","SPARE-ISSUE",
AQ1265="Power Telco","ACTIVE", AQ1265="no impacts","no impacts"
),"")</f>
        <v>No root cause</v>
      </c>
      <c r="AS1265" s="92" t="s">
        <v>5537</v>
      </c>
      <c r="AT1265" s="98" t="s">
        <v>1798</v>
      </c>
      <c r="AV1265" s="17" t="s">
        <v>5537</v>
      </c>
      <c r="AW1265" s="7" t="s">
        <v>5537</v>
      </c>
      <c r="AX1265" s="6" t="s">
        <v>5537</v>
      </c>
      <c r="AY1265" s="7"/>
      <c r="AZ1265" s="3" t="s">
        <v>5537</v>
      </c>
      <c r="BA1265" s="18" t="s">
        <v>5537</v>
      </c>
      <c r="BB1265" s="18" t="s">
        <v>5537</v>
      </c>
      <c r="BC1265" s="18" t="s">
        <v>5537</v>
      </c>
      <c r="BD1265" s="18" t="s">
        <v>5537</v>
      </c>
      <c r="BE1265" s="18" t="s">
        <v>5537</v>
      </c>
      <c r="BF1265" s="18" t="s">
        <v>5537</v>
      </c>
      <c r="BG1265" s="18" t="s">
        <v>5537</v>
      </c>
      <c r="BH1265" s="18" t="s">
        <v>5537</v>
      </c>
      <c r="BI1265" s="18" t="s">
        <v>5537</v>
      </c>
      <c r="BJ1265" s="18" t="s">
        <v>5537</v>
      </c>
      <c r="BK1265" s="18" t="s">
        <v>5537</v>
      </c>
      <c r="BL1265" s="9" t="s">
        <v>5537</v>
      </c>
      <c r="BM1265" s="14" t="s">
        <v>5537</v>
      </c>
      <c r="BN1265" s="14" t="s">
        <v>5537</v>
      </c>
      <c r="BO1265" s="14" t="str">
        <f>_xlfn.XLOOKUP(B1265,'[4]cell downs 18042026 17h'!$B:$B,'[4]cell downs 18042026 17h'!$B:$B,"")</f>
        <v/>
      </c>
      <c r="BP1265" s="14" t="str">
        <f>_xlfn.XLOOKUP(B1265,'[5]Cells Huawei 19042026 15h'!$B:$B,'[5]Cells Huawei 19042026 15h'!$B:$B,"")</f>
        <v/>
      </c>
      <c r="BQ1265" s="9" t="str">
        <f>_xlfn.XLOOKUP(B1265,'[6]cells down 19042026 9H40'!$B:$B,'[6]cells down 19042026 9H40'!$B:$B,"")</f>
        <v/>
      </c>
      <c r="BR1265" s="9" t="s">
        <v>1798</v>
      </c>
      <c r="BS1265" s="9" t="s">
        <v>5537</v>
      </c>
      <c r="BT1265" s="108"/>
    </row>
    <row r="1266" spans="1:72" s="9" customFormat="1" ht="27.5" customHeight="1" x14ac:dyDescent="0.35">
      <c r="A1266" s="1" t="s">
        <v>1731</v>
      </c>
      <c r="B1266" s="8" t="s">
        <v>1732</v>
      </c>
      <c r="C1266" s="3" t="str">
        <f>_xlfn.XLOOKUP(B1266,'[1]daily break down'!$D:$D,'[1]daily break down'!$E:$E,"")</f>
        <v>NORD-OUEST</v>
      </c>
      <c r="D1266" s="1" t="s">
        <v>11</v>
      </c>
      <c r="E1266" s="1" t="s">
        <v>12</v>
      </c>
      <c r="F1266" s="3" t="s">
        <v>51</v>
      </c>
      <c r="G1266" s="1" t="s">
        <v>52</v>
      </c>
      <c r="H1266" s="32" t="str">
        <f>_xlfn.XLOOKUP(B1266,[2]CALCULATION!$B:$B,[2]CALCULATION!$H:$H,"")</f>
        <v>Huawei</v>
      </c>
      <c r="I1266" s="28">
        <v>0</v>
      </c>
      <c r="J1266" s="28">
        <v>0</v>
      </c>
      <c r="K1266" s="28">
        <v>0</v>
      </c>
      <c r="L1266" s="28">
        <v>0</v>
      </c>
      <c r="M1266" s="28">
        <v>0</v>
      </c>
      <c r="N1266" s="28">
        <v>0</v>
      </c>
      <c r="O1266" s="28">
        <v>0</v>
      </c>
      <c r="P1266" s="28">
        <v>0</v>
      </c>
      <c r="Q1266" s="28">
        <v>0</v>
      </c>
      <c r="R1266" s="28">
        <v>0</v>
      </c>
      <c r="S1266" s="93">
        <v>4.5479449709359566E-3</v>
      </c>
      <c r="T1266" s="93">
        <f>_xlfn.XLOOKUP(B1266,'[3]Nur des jours'!$B:$B,'[3]Nur des jours'!$U:$U,"")</f>
        <v>0</v>
      </c>
      <c r="U1266" s="93">
        <v>0</v>
      </c>
      <c r="V1266" s="93">
        <v>0</v>
      </c>
      <c r="W1266" s="93">
        <v>0</v>
      </c>
      <c r="X1266" s="93">
        <v>0</v>
      </c>
      <c r="Y1266" s="93">
        <v>0</v>
      </c>
      <c r="Z1266" s="93">
        <v>0.60155935656744652</v>
      </c>
      <c r="AA1266" s="93">
        <v>8.9175391586979543E-5</v>
      </c>
      <c r="AB1266" s="93">
        <v>0</v>
      </c>
      <c r="AC1266" s="93">
        <f>_xlfn.XLOOKUP(B1266,'[3]Nur des jours'!$B:$B,'[3]Nur des jours'!$N:$N,"")</f>
        <v>0</v>
      </c>
      <c r="AD1266" s="93">
        <v>0</v>
      </c>
      <c r="AE1266" s="93">
        <v>0</v>
      </c>
      <c r="AF1266" s="93">
        <v>0</v>
      </c>
      <c r="AG1266" s="93"/>
      <c r="AH1266" s="93">
        <v>0</v>
      </c>
      <c r="AI1266" s="93">
        <v>0</v>
      </c>
      <c r="AJ1266" s="93">
        <v>0</v>
      </c>
      <c r="AK1266" s="93">
        <v>0</v>
      </c>
      <c r="AL1266" s="93">
        <v>0</v>
      </c>
      <c r="AM1266" s="49" t="s">
        <v>5559</v>
      </c>
      <c r="AN1266" s="49"/>
      <c r="AO1266" s="48" t="str" cm="1">
        <f t="array" ref="AO1266">IFERROR(_xlfn.IFS(
AQ1266="MPR ISSUE","PDH",
AQ1266="BSS Hardware Issue","BSS",
AQ1266="Sites strategiques, MLL, Pylone, etc.","ENVTECH",
AQ1266="AKTIVCO DEFAUT GE &amp; POWER Cabinet","AKTIVCO",
AQ1266="AKTIVCO Coupure ENEO &amp; Baisse de tension","AKTIVCO GRID ONLY",
AQ1266="Coupure ENEO &amp; Baisse de tension","IHS GRID ONLY",
AQ1266="Defaut GE &amp; POWER Cabinet","IHS",
AQ1266="Sharing","Partners",
AQ1266="Sites strategiques &amp; DataCenter","SST &amp; DC",
AQ1266="Exclu","Exclu",
AQ1266="SAT","SAT",
AQ1266="SPARE-ISSUE","SPARE-ISSUE",
AQ1266="Fiber CAmtel","TRANS_FO_CAMTEL",
AQ1266="Fiber AOF","Fiber AOF",
AQ1266="Projet OCM (HUAWEI)","TRAVAUX-HUAWEI",
AQ1266="Projet OCM (NOKIA)","TRAVAUX-NOKIA",
AQ1266="ACCESS-ISSUE","ACCESS-ISSUE",
AQ1266="Projet OCM (ZTE, NOKIA, autres projets)","TRAVAUX OCM",
AQ1266="No root CAuse","No root cause",
AQ1266="ODU HS","PDH",
AQ1266="IP &amp; VLAN","PDH",
AQ1266="Warehouse HUAWEI","SPARE-ISSUE",
AQ1266="SPARE-HS","SPARE-ISSUE",
AQ1266="Power Telco","BSS",AQ1266="no impacts","no impacts"
),"")</f>
        <v>No root cause</v>
      </c>
      <c r="AP1266" s="48" t="str" cm="1">
        <f t="array" ref="AP1266">IFERROR(_xlfn.IFS(
AQ1266="MPR ISSUE","TX ISSUE",
AQ1266="BSS Hardware Issue","RAN ISSUE",
AQ1266="Sites strategiques, MLL, Pylone, etc.","ENVTECH",
AQ1266="AKTIVCO DEFAUT GE &amp; POWER Cabinet","POWER ISSUE",
AQ1266="AKTIVCO Coupure ENEO &amp; Baisse de tension","POWER ISSUE",
AQ1266="Coupure ENEO &amp; Baisse de tension","POWER ISSUE",
AQ1266="Defaut GE &amp; POWER Cabinet","POWER ISSUE",
AQ1266="Sharing","POWER ISSUE",
AQ1266="Sites strategiques &amp; DataCenter","POWER ISSUE",
AQ1266="Exclu","Exclu",
AQ1266="SAT","TX ISSUE",
AQ1266="SPARE-ISSUE","SPARE-ISSUE",
AQ1266="Fiber CAmtel","TX ISSUE",
AQ1266="Fiber AOF","TX ISSUE",
AQ1266="Projet OCM (HUAWEI)","TRAVAUX-HUAWEI",
AQ1266="Projet OCM (NOKIA)","TRAVAUX -NOKIA",
AQ1266="ACCESS-ISSUE","ACCESS-ISSUE",
AQ1266="Projet OCM (ZTE, NOKIA, autres projets)","TRAVAUX OCM",
AQ1266="No root CAuse","No root cause",
AQ1266="ODU HS","TX ISSUE",
AQ1266="IP &amp; VLAN","TX ISSUE",
AQ1266="Warehouse HUAWEI","SPARE-ISSUE",
AQ1266="SPARE-HS","SPARE-ISSUE",
AQ1266="Power Telco","RAN ISSUE",AQ1266="no impacts","no impacts"
),"")</f>
        <v>No root cause</v>
      </c>
      <c r="AQ1266" s="126" t="s">
        <v>5344</v>
      </c>
      <c r="AR1266" s="48" t="str" cm="1">
        <f t="array" ref="AR1266">IFERROR(_xlfn.IFS(
AQ1266="MPR ISSUE","ACTIVE",
AQ1266="BSS Hardware Issue","ACTIVE",
AQ1266="Sites strategiques, MLL, Pylone, etc.","PASSIVE",
AQ1266="AKTIVCO DEFAUT GE &amp; POWER Cabinet","PASSIVE",
AQ1266="AKTIVCO Coupure ENEO &amp; Baisse de tension","PASSIVE",
AQ1266="Coupure ENEO &amp; Baisse de tension","PASSIVE",
AQ1266="Defaut GE &amp; POWER Cabinet","PASSIVE",
AQ1266="Sharing","PASSIVE",
AQ1266="Sites strategiques &amp; DataCenter","PASSIVE",
AQ1266="Exclu","Exclu",
AQ1266="SAT","ACTIVE",
AQ1266="SPARE-ISSUE","SPARE-ISSUE",
AQ1266="Fiber CAmtel","ACTIVE",
AQ1266="Fiber AOF","ACTIVE",
AQ1266="Projet OCM (HUAWEI)","PLANNED WORKS",
AQ1266="Projet OCM (NOKIA)","PLANNED WORKS",
AQ1266="ACCESS-ISSUE","ACCESS-ISSUE",
AQ1266="Projet OCM (ZTE, NOKIA, autres projets)","PLANNED WORKS",
AQ1266="No root CAuse","No root cause",
AQ1266="ODU HS","ACTIVE",
AQ1266="IP &amp; VLAN","ACTIVE",
AQ1266="Warehouse HUAWEI","SPARE-ISSUE",
AQ1266="SPARE-HS","SPARE-ISSUE",
AQ1266="Power Telco","ACTIVE", AQ1266="no impacts","no impacts"
),"")</f>
        <v>No root cause</v>
      </c>
      <c r="AS1266" s="92" t="s">
        <v>5537</v>
      </c>
      <c r="AT1266" s="98" t="s">
        <v>1732</v>
      </c>
      <c r="AV1266" s="17" t="s">
        <v>5537</v>
      </c>
      <c r="AW1266" s="7" t="s">
        <v>5537</v>
      </c>
      <c r="AX1266" s="6" t="s">
        <v>5537</v>
      </c>
      <c r="AY1266" s="7"/>
      <c r="AZ1266" s="3" t="s">
        <v>5537</v>
      </c>
      <c r="BA1266" s="18" t="s">
        <v>5537</v>
      </c>
      <c r="BB1266" s="18" t="s">
        <v>5537</v>
      </c>
      <c r="BC1266" s="18" t="s">
        <v>5537</v>
      </c>
      <c r="BD1266" s="18" t="s">
        <v>5537</v>
      </c>
      <c r="BE1266" s="18" t="s">
        <v>5537</v>
      </c>
      <c r="BF1266" s="18" t="s">
        <v>5537</v>
      </c>
      <c r="BG1266" s="18" t="s">
        <v>5537</v>
      </c>
      <c r="BH1266" s="18" t="s">
        <v>5537</v>
      </c>
      <c r="BI1266" s="18" t="s">
        <v>5537</v>
      </c>
      <c r="BJ1266" s="18" t="s">
        <v>5537</v>
      </c>
      <c r="BK1266" s="18" t="s">
        <v>5537</v>
      </c>
      <c r="BL1266" s="9" t="s">
        <v>5537</v>
      </c>
      <c r="BM1266" s="14" t="s">
        <v>5537</v>
      </c>
      <c r="BN1266" s="14" t="s">
        <v>5537</v>
      </c>
      <c r="BO1266" s="14" t="str">
        <f>_xlfn.XLOOKUP(B1266,'[4]cell downs 18042026 17h'!$B:$B,'[4]cell downs 18042026 17h'!$B:$B,"")</f>
        <v/>
      </c>
      <c r="BP1266" s="14" t="str">
        <f>_xlfn.XLOOKUP(B1266,'[5]Cells Huawei 19042026 15h'!$B:$B,'[5]Cells Huawei 19042026 15h'!$B:$B,"")</f>
        <v/>
      </c>
      <c r="BQ1266" s="9" t="str">
        <f>_xlfn.XLOOKUP(B1266,'[6]cells down 19042026 9H40'!$B:$B,'[6]cells down 19042026 9H40'!$B:$B,"")</f>
        <v/>
      </c>
      <c r="BR1266" s="9" t="s">
        <v>1732</v>
      </c>
      <c r="BS1266" s="9" t="s">
        <v>5459</v>
      </c>
      <c r="BT1266" s="108"/>
    </row>
    <row r="1267" spans="1:72" s="9" customFormat="1" x14ac:dyDescent="0.35">
      <c r="A1267" s="1" t="s">
        <v>2494</v>
      </c>
      <c r="B1267" s="8" t="s">
        <v>2495</v>
      </c>
      <c r="C1267" s="3" t="str">
        <f>_xlfn.XLOOKUP(B1267,'[1]daily break down'!$D:$D,'[1]daily break down'!$E:$E,"")</f>
        <v>Douala</v>
      </c>
      <c r="D1267" s="1" t="s">
        <v>21</v>
      </c>
      <c r="E1267" s="1" t="s">
        <v>30</v>
      </c>
      <c r="F1267" s="3" t="s">
        <v>31</v>
      </c>
      <c r="G1267" s="1" t="s">
        <v>32</v>
      </c>
      <c r="H1267" s="34" t="str">
        <f>_xlfn.XLOOKUP(B1267,[2]CALCULATION!$B:$B,[2]CALCULATION!$H:$H,"")</f>
        <v>ZTE</v>
      </c>
      <c r="I1267" s="28">
        <v>0</v>
      </c>
      <c r="J1267" s="28">
        <v>0</v>
      </c>
      <c r="K1267" s="28">
        <v>0</v>
      </c>
      <c r="L1267" s="28">
        <v>0</v>
      </c>
      <c r="M1267" s="28">
        <v>0</v>
      </c>
      <c r="N1267" s="28">
        <v>0</v>
      </c>
      <c r="O1267" s="28">
        <v>0</v>
      </c>
      <c r="P1267" s="28">
        <v>0</v>
      </c>
      <c r="Q1267" s="28">
        <v>45.003984356496098</v>
      </c>
      <c r="R1267" s="28">
        <v>0</v>
      </c>
      <c r="S1267" s="93">
        <v>15.895691901162273</v>
      </c>
      <c r="T1267" s="93">
        <f>_xlfn.XLOOKUP(B1267,'[3]Nur des jours'!$B:$B,'[3]Nur des jours'!$U:$U,"")</f>
        <v>45.674422785525309</v>
      </c>
      <c r="U1267" s="93">
        <v>13.868556899607057</v>
      </c>
      <c r="V1267" s="93">
        <v>13.868556899607057</v>
      </c>
      <c r="W1267" s="93">
        <v>45.674422785525309</v>
      </c>
      <c r="X1267" s="93">
        <v>0</v>
      </c>
      <c r="Y1267" s="93">
        <v>0</v>
      </c>
      <c r="Z1267" s="93">
        <v>0</v>
      </c>
      <c r="AA1267" s="93">
        <v>8.6845290698893322E-17</v>
      </c>
      <c r="AB1267" s="93">
        <v>0</v>
      </c>
      <c r="AC1267" s="93">
        <f>_xlfn.XLOOKUP(B1267,'[3]Nur des jours'!$B:$B,'[3]Nur des jours'!$N:$N,"")</f>
        <v>0</v>
      </c>
      <c r="AD1267" s="93">
        <v>0</v>
      </c>
      <c r="AE1267" s="93">
        <v>0</v>
      </c>
      <c r="AF1267" s="93">
        <v>0</v>
      </c>
      <c r="AG1267" s="93"/>
      <c r="AH1267" s="93">
        <v>0</v>
      </c>
      <c r="AI1267" s="93">
        <v>0</v>
      </c>
      <c r="AJ1267" s="93">
        <v>0</v>
      </c>
      <c r="AK1267" s="93">
        <v>0</v>
      </c>
      <c r="AL1267" s="93">
        <v>0</v>
      </c>
      <c r="AM1267" s="49" t="s">
        <v>5559</v>
      </c>
      <c r="AN1267" s="49"/>
      <c r="AO1267" s="48" t="str" cm="1">
        <f t="array" ref="AO1267">IFERROR(_xlfn.IFS(
AQ1267="MPR ISSUE","PDH",
AQ1267="BSS Hardware Issue","BSS",
AQ1267="Sites strategiques, MLL, Pylone, etc.","ENVTECH",
AQ1267="AKTIVCO DEFAUT GE &amp; POWER Cabinet","AKTIVCO",
AQ1267="AKTIVCO Coupure ENEO &amp; Baisse de tension","AKTIVCO GRID ONLY",
AQ1267="Coupure ENEO &amp; Baisse de tension","IHS GRID ONLY",
AQ1267="Defaut GE &amp; POWER Cabinet","IHS",
AQ1267="Sharing","Partners",
AQ1267="Sites strategiques &amp; DataCenter","SST &amp; DC",
AQ1267="Exclu","Exclu",
AQ1267="SAT","SAT",
AQ1267="SPARE-ISSUE","SPARE-ISSUE",
AQ1267="Fiber CAmtel","TRANS_FO_CAMTEL",
AQ1267="Fiber AOF","Fiber AOF",
AQ1267="Projet OCM (HUAWEI)","TRAVAUX-HUAWEI",
AQ1267="Projet OCM (NOKIA)","TRAVAUX-NOKIA",
AQ1267="ACCESS-ISSUE","ACCESS-ISSUE",
AQ1267="Projet OCM (ZTE, NOKIA, autres projets)","TRAVAUX OCM",
AQ1267="No root CAuse","No root cause",
AQ1267="ODU HS","PDH",
AQ1267="IP &amp; VLAN","PDH",
AQ1267="Warehouse HUAWEI","SPARE-ISSUE",
AQ1267="SPARE-HS","SPARE-ISSUE",
AQ1267="Power Telco","BSS",AQ1267="no impacts","no impacts"
),"")</f>
        <v>No root cause</v>
      </c>
      <c r="AP1267" s="48" t="str" cm="1">
        <f t="array" ref="AP1267">IFERROR(_xlfn.IFS(
AQ1267="MPR ISSUE","TX ISSUE",
AQ1267="BSS Hardware Issue","RAN ISSUE",
AQ1267="Sites strategiques, MLL, Pylone, etc.","ENVTECH",
AQ1267="AKTIVCO DEFAUT GE &amp; POWER Cabinet","POWER ISSUE",
AQ1267="AKTIVCO Coupure ENEO &amp; Baisse de tension","POWER ISSUE",
AQ1267="Coupure ENEO &amp; Baisse de tension","POWER ISSUE",
AQ1267="Defaut GE &amp; POWER Cabinet","POWER ISSUE",
AQ1267="Sharing","POWER ISSUE",
AQ1267="Sites strategiques &amp; DataCenter","POWER ISSUE",
AQ1267="Exclu","Exclu",
AQ1267="SAT","TX ISSUE",
AQ1267="SPARE-ISSUE","SPARE-ISSUE",
AQ1267="Fiber CAmtel","TX ISSUE",
AQ1267="Fiber AOF","TX ISSUE",
AQ1267="Projet OCM (HUAWEI)","TRAVAUX-HUAWEI",
AQ1267="Projet OCM (NOKIA)","TRAVAUX -NOKIA",
AQ1267="ACCESS-ISSUE","ACCESS-ISSUE",
AQ1267="Projet OCM (ZTE, NOKIA, autres projets)","TRAVAUX OCM",
AQ1267="No root CAuse","No root cause",
AQ1267="ODU HS","TX ISSUE",
AQ1267="IP &amp; VLAN","TX ISSUE",
AQ1267="Warehouse HUAWEI","SPARE-ISSUE",
AQ1267="SPARE-HS","SPARE-ISSUE",
AQ1267="Power Telco","RAN ISSUE",AQ1267="no impacts","no impacts"
),"")</f>
        <v>No root cause</v>
      </c>
      <c r="AQ1267" s="67" t="s">
        <v>5344</v>
      </c>
      <c r="AR1267" s="48" t="str" cm="1">
        <f t="array" ref="AR1267">IFERROR(_xlfn.IFS(
AQ1267="MPR ISSUE","ACTIVE",
AQ1267="BSS Hardware Issue","ACTIVE",
AQ1267="Sites strategiques, MLL, Pylone, etc.","PASSIVE",
AQ1267="AKTIVCO DEFAUT GE &amp; POWER Cabinet","PASSIVE",
AQ1267="AKTIVCO Coupure ENEO &amp; Baisse de tension","PASSIVE",
AQ1267="Coupure ENEO &amp; Baisse de tension","PASSIVE",
AQ1267="Defaut GE &amp; POWER Cabinet","PASSIVE",
AQ1267="Sharing","PASSIVE",
AQ1267="Sites strategiques &amp; DataCenter","PASSIVE",
AQ1267="Exclu","Exclu",
AQ1267="SAT","ACTIVE",
AQ1267="SPARE-ISSUE","SPARE-ISSUE",
AQ1267="Fiber CAmtel","ACTIVE",
AQ1267="Fiber AOF","ACTIVE",
AQ1267="Projet OCM (HUAWEI)","PLANNED WORKS",
AQ1267="Projet OCM (NOKIA)","PLANNED WORKS",
AQ1267="ACCESS-ISSUE","ACCESS-ISSUE",
AQ1267="Projet OCM (ZTE, NOKIA, autres projets)","PLANNED WORKS",
AQ1267="No root CAuse","No root cause",
AQ1267="ODU HS","ACTIVE",
AQ1267="IP &amp; VLAN","ACTIVE",
AQ1267="Warehouse HUAWEI","SPARE-ISSUE",
AQ1267="SPARE-HS","SPARE-ISSUE",
AQ1267="Power Telco","ACTIVE", AQ1267="no impacts","no impacts"
),"")</f>
        <v>No root cause</v>
      </c>
      <c r="AS1267" s="92" t="s">
        <v>5537</v>
      </c>
      <c r="AT1267" s="98" t="s">
        <v>2495</v>
      </c>
      <c r="AV1267" s="17" t="s">
        <v>5537</v>
      </c>
      <c r="AW1267" s="7" t="s">
        <v>5537</v>
      </c>
      <c r="AX1267" s="6" t="s">
        <v>5537</v>
      </c>
      <c r="AY1267" s="7"/>
      <c r="AZ1267" s="3" t="s">
        <v>5537</v>
      </c>
      <c r="BA1267" s="18" t="s">
        <v>5537</v>
      </c>
      <c r="BB1267" s="18" t="s">
        <v>5537</v>
      </c>
      <c r="BC1267" s="18" t="s">
        <v>5537</v>
      </c>
      <c r="BD1267" s="18" t="s">
        <v>5537</v>
      </c>
      <c r="BE1267" s="18" t="s">
        <v>5537</v>
      </c>
      <c r="BF1267" s="18" t="s">
        <v>5537</v>
      </c>
      <c r="BG1267" s="18" t="s">
        <v>5537</v>
      </c>
      <c r="BH1267" s="18" t="s">
        <v>5537</v>
      </c>
      <c r="BI1267" s="18" t="s">
        <v>5537</v>
      </c>
      <c r="BJ1267" s="18" t="s">
        <v>5537</v>
      </c>
      <c r="BK1267" s="18" t="s">
        <v>5537</v>
      </c>
      <c r="BL1267" s="9" t="s">
        <v>5537</v>
      </c>
      <c r="BM1267" s="14" t="s">
        <v>5537</v>
      </c>
      <c r="BN1267" s="14" t="s">
        <v>5537</v>
      </c>
      <c r="BO1267" s="14" t="str">
        <f>_xlfn.XLOOKUP(B1267,'[4]cell downs 18042026 17h'!$B:$B,'[4]cell downs 18042026 17h'!$B:$B,"")</f>
        <v/>
      </c>
      <c r="BP1267" s="14" t="str">
        <f>_xlfn.XLOOKUP(B1267,'[5]Cells Huawei 19042026 15h'!$B:$B,'[5]Cells Huawei 19042026 15h'!$B:$B,"")</f>
        <v/>
      </c>
      <c r="BQ1267" s="9" t="str">
        <f>_xlfn.XLOOKUP(B1267,'[6]cells down 19042026 9H40'!$B:$B,'[6]cells down 19042026 9H40'!$B:$B,"")</f>
        <v/>
      </c>
      <c r="BR1267" s="9" t="s">
        <v>5537</v>
      </c>
      <c r="BS1267" s="9" t="s">
        <v>12</v>
      </c>
      <c r="BT1267" s="108"/>
    </row>
    <row r="1268" spans="1:72" s="9" customFormat="1" x14ac:dyDescent="0.35">
      <c r="A1268" s="1" t="s">
        <v>1217</v>
      </c>
      <c r="B1268" s="8" t="s">
        <v>1218</v>
      </c>
      <c r="C1268" s="3" t="str">
        <f>_xlfn.XLOOKUP(B1268,'[1]daily break down'!$D:$D,'[1]daily break down'!$E:$E,"")</f>
        <v>CENTRE</v>
      </c>
      <c r="D1268" s="1" t="s">
        <v>21</v>
      </c>
      <c r="E1268" s="1" t="s">
        <v>80</v>
      </c>
      <c r="F1268" s="3" t="s">
        <v>69</v>
      </c>
      <c r="G1268" s="1" t="s">
        <v>1216</v>
      </c>
      <c r="H1268" s="34" t="str">
        <f>_xlfn.XLOOKUP(B1268,[2]CALCULATION!$B:$B,[2]CALCULATION!$H:$H,"")</f>
        <v>ZTE</v>
      </c>
      <c r="I1268" s="28">
        <v>0</v>
      </c>
      <c r="J1268" s="28">
        <v>0</v>
      </c>
      <c r="K1268" s="28">
        <v>0</v>
      </c>
      <c r="L1268" s="28">
        <v>0</v>
      </c>
      <c r="M1268" s="28">
        <v>0</v>
      </c>
      <c r="N1268" s="28">
        <v>0</v>
      </c>
      <c r="O1268" s="28">
        <v>0</v>
      </c>
      <c r="P1268" s="28">
        <v>7.2371075582411097E-17</v>
      </c>
      <c r="Q1268" s="28">
        <v>0</v>
      </c>
      <c r="R1268" s="28">
        <v>0</v>
      </c>
      <c r="S1268" s="93">
        <v>0</v>
      </c>
      <c r="T1268" s="93">
        <f>_xlfn.XLOOKUP(B1268,'[3]Nur des jours'!$B:$B,'[3]Nur des jours'!$U:$U,"")</f>
        <v>8.3824868091763767E-3</v>
      </c>
      <c r="U1268" s="93">
        <v>0</v>
      </c>
      <c r="V1268" s="93">
        <v>0</v>
      </c>
      <c r="W1268" s="93">
        <v>8.3824868091763195E-3</v>
      </c>
      <c r="X1268" s="93">
        <v>0</v>
      </c>
      <c r="Y1268" s="93">
        <v>0</v>
      </c>
      <c r="Z1268" s="93">
        <v>1.3891564150636491</v>
      </c>
      <c r="AA1268" s="93">
        <v>2.8948430232964443E-17</v>
      </c>
      <c r="AB1268" s="93">
        <v>0</v>
      </c>
      <c r="AC1268" s="93">
        <f>_xlfn.XLOOKUP(B1268,'[3]Nur des jours'!$B:$B,'[3]Nur des jours'!$N:$N,"")</f>
        <v>0</v>
      </c>
      <c r="AD1268" s="93">
        <v>0</v>
      </c>
      <c r="AE1268" s="93">
        <v>0</v>
      </c>
      <c r="AF1268" s="93">
        <v>0</v>
      </c>
      <c r="AG1268" s="93"/>
      <c r="AH1268" s="93">
        <v>0</v>
      </c>
      <c r="AI1268" s="93">
        <v>0</v>
      </c>
      <c r="AJ1268" s="93">
        <v>0</v>
      </c>
      <c r="AK1268" s="93">
        <v>0</v>
      </c>
      <c r="AL1268" s="93">
        <v>0</v>
      </c>
      <c r="AM1268" s="49" t="s">
        <v>5559</v>
      </c>
      <c r="AN1268" s="49"/>
      <c r="AO1268" s="48" t="str" cm="1">
        <f t="array" ref="AO1268">IFERROR(_xlfn.IFS(
AQ1268="MPR ISSUE","PDH",
AQ1268="BSS Hardware Issue","BSS",
AQ1268="Sites strategiques, MLL, Pylone, etc.","ENVTECH",
AQ1268="AKTIVCO DEFAUT GE &amp; POWER Cabinet","AKTIVCO",
AQ1268="AKTIVCO Coupure ENEO &amp; Baisse de tension","AKTIVCO GRID ONLY",
AQ1268="Coupure ENEO &amp; Baisse de tension","IHS GRID ONLY",
AQ1268="Defaut GE &amp; POWER Cabinet","IHS",
AQ1268="Sharing","Partners",
AQ1268="Sites strategiques &amp; DataCenter","SST &amp; DC",
AQ1268="Exclu","Exclu",
AQ1268="SAT","SAT",
AQ1268="SPARE-ISSUE","SPARE-ISSUE",
AQ1268="Fiber CAmtel","TRANS_FO_CAMTEL",
AQ1268="Fiber AOF","Fiber AOF",
AQ1268="Projet OCM (HUAWEI)","TRAVAUX-HUAWEI",
AQ1268="Projet OCM (NOKIA)","TRAVAUX-NOKIA",
AQ1268="ACCESS-ISSUE","ACCESS-ISSUE",
AQ1268="Projet OCM (ZTE, NOKIA, autres projets)","TRAVAUX OCM",
AQ1268="No root CAuse","No root cause",
AQ1268="ODU HS","PDH",
AQ1268="IP &amp; VLAN","PDH",
AQ1268="Warehouse HUAWEI","SPARE-ISSUE",
AQ1268="SPARE-HS","SPARE-ISSUE",
AQ1268="Power Telco","BSS",AQ1268="no impacts","no impacts"
),"")</f>
        <v>No root cause</v>
      </c>
      <c r="AP1268" s="48" t="str" cm="1">
        <f t="array" ref="AP1268">IFERROR(_xlfn.IFS(
AQ1268="MPR ISSUE","TX ISSUE",
AQ1268="BSS Hardware Issue","RAN ISSUE",
AQ1268="Sites strategiques, MLL, Pylone, etc.","ENVTECH",
AQ1268="AKTIVCO DEFAUT GE &amp; POWER Cabinet","POWER ISSUE",
AQ1268="AKTIVCO Coupure ENEO &amp; Baisse de tension","POWER ISSUE",
AQ1268="Coupure ENEO &amp; Baisse de tension","POWER ISSUE",
AQ1268="Defaut GE &amp; POWER Cabinet","POWER ISSUE",
AQ1268="Sharing","POWER ISSUE",
AQ1268="Sites strategiques &amp; DataCenter","POWER ISSUE",
AQ1268="Exclu","Exclu",
AQ1268="SAT","TX ISSUE",
AQ1268="SPARE-ISSUE","SPARE-ISSUE",
AQ1268="Fiber CAmtel","TX ISSUE",
AQ1268="Fiber AOF","TX ISSUE",
AQ1268="Projet OCM (HUAWEI)","TRAVAUX-HUAWEI",
AQ1268="Projet OCM (NOKIA)","TRAVAUX -NOKIA",
AQ1268="ACCESS-ISSUE","ACCESS-ISSUE",
AQ1268="Projet OCM (ZTE, NOKIA, autres projets)","TRAVAUX OCM",
AQ1268="No root CAuse","No root cause",
AQ1268="ODU HS","TX ISSUE",
AQ1268="IP &amp; VLAN","TX ISSUE",
AQ1268="Warehouse HUAWEI","SPARE-ISSUE",
AQ1268="SPARE-HS","SPARE-ISSUE",
AQ1268="Power Telco","RAN ISSUE",AQ1268="no impacts","no impacts"
),"")</f>
        <v>No root cause</v>
      </c>
      <c r="AQ1268" s="67" t="s">
        <v>5344</v>
      </c>
      <c r="AR1268" s="48" t="str" cm="1">
        <f t="array" ref="AR1268">IFERROR(_xlfn.IFS(
AQ1268="MPR ISSUE","ACTIVE",
AQ1268="BSS Hardware Issue","ACTIVE",
AQ1268="Sites strategiques, MLL, Pylone, etc.","PASSIVE",
AQ1268="AKTIVCO DEFAUT GE &amp; POWER Cabinet","PASSIVE",
AQ1268="AKTIVCO Coupure ENEO &amp; Baisse de tension","PASSIVE",
AQ1268="Coupure ENEO &amp; Baisse de tension","PASSIVE",
AQ1268="Defaut GE &amp; POWER Cabinet","PASSIVE",
AQ1268="Sharing","PASSIVE",
AQ1268="Sites strategiques &amp; DataCenter","PASSIVE",
AQ1268="Exclu","Exclu",
AQ1268="SAT","ACTIVE",
AQ1268="SPARE-ISSUE","SPARE-ISSUE",
AQ1268="Fiber CAmtel","ACTIVE",
AQ1268="Fiber AOF","ACTIVE",
AQ1268="Projet OCM (HUAWEI)","PLANNED WORKS",
AQ1268="Projet OCM (NOKIA)","PLANNED WORKS",
AQ1268="ACCESS-ISSUE","ACCESS-ISSUE",
AQ1268="Projet OCM (ZTE, NOKIA, autres projets)","PLANNED WORKS",
AQ1268="No root CAuse","No root cause",
AQ1268="ODU HS","ACTIVE",
AQ1268="IP &amp; VLAN","ACTIVE",
AQ1268="Warehouse HUAWEI","SPARE-ISSUE",
AQ1268="SPARE-HS","SPARE-ISSUE",
AQ1268="Power Telco","ACTIVE", AQ1268="no impacts","no impacts"
),"")</f>
        <v>No root cause</v>
      </c>
      <c r="AS1268" s="92" t="s">
        <v>5537</v>
      </c>
      <c r="AT1268" s="98" t="s">
        <v>1218</v>
      </c>
      <c r="AV1268" s="17" t="s">
        <v>5537</v>
      </c>
      <c r="AW1268" s="7" t="s">
        <v>5537</v>
      </c>
      <c r="AX1268" s="6" t="s">
        <v>5537</v>
      </c>
      <c r="AY1268" s="7"/>
      <c r="AZ1268" s="3" t="s">
        <v>5537</v>
      </c>
      <c r="BA1268" s="18" t="s">
        <v>5537</v>
      </c>
      <c r="BB1268" s="18" t="s">
        <v>5537</v>
      </c>
      <c r="BC1268" s="18" t="s">
        <v>5537</v>
      </c>
      <c r="BD1268" s="18" t="s">
        <v>5537</v>
      </c>
      <c r="BE1268" s="18" t="s">
        <v>5537</v>
      </c>
      <c r="BF1268" s="18" t="s">
        <v>5537</v>
      </c>
      <c r="BG1268" s="18" t="s">
        <v>5537</v>
      </c>
      <c r="BH1268" s="18" t="s">
        <v>5537</v>
      </c>
      <c r="BI1268" s="18" t="s">
        <v>5537</v>
      </c>
      <c r="BJ1268" s="18" t="s">
        <v>5537</v>
      </c>
      <c r="BK1268" s="18" t="s">
        <v>5537</v>
      </c>
      <c r="BL1268" s="9" t="s">
        <v>5537</v>
      </c>
      <c r="BM1268" s="14" t="s">
        <v>5537</v>
      </c>
      <c r="BN1268" s="14" t="s">
        <v>5537</v>
      </c>
      <c r="BO1268" s="14" t="str">
        <f>_xlfn.XLOOKUP(B1268,'[4]cell downs 18042026 17h'!$B:$B,'[4]cell downs 18042026 17h'!$B:$B,"")</f>
        <v/>
      </c>
      <c r="BP1268" s="14" t="str">
        <f>_xlfn.XLOOKUP(B1268,'[5]Cells Huawei 19042026 15h'!$B:$B,'[5]Cells Huawei 19042026 15h'!$B:$B,"")</f>
        <v/>
      </c>
      <c r="BQ1268" s="9" t="str">
        <f>_xlfn.XLOOKUP(B1268,'[6]cells down 19042026 9H40'!$B:$B,'[6]cells down 19042026 9H40'!$B:$B,"")</f>
        <v/>
      </c>
      <c r="BR1268" s="9" t="s">
        <v>5537</v>
      </c>
      <c r="BS1268" s="9" t="s">
        <v>5537</v>
      </c>
      <c r="BT1268" s="108"/>
    </row>
    <row r="1269" spans="1:72" s="9" customFormat="1" x14ac:dyDescent="0.35">
      <c r="A1269" s="16" t="s">
        <v>3171</v>
      </c>
      <c r="B1269" s="8" t="s">
        <v>3172</v>
      </c>
      <c r="C1269" s="3" t="str">
        <f>_xlfn.XLOOKUP(B1269,'[1]daily break down'!$D:$D,'[1]daily break down'!$E:$E,"")</f>
        <v>Yaounde</v>
      </c>
      <c r="D1269" s="1" t="s">
        <v>11</v>
      </c>
      <c r="E1269" s="1" t="s">
        <v>12</v>
      </c>
      <c r="F1269" s="3" t="s">
        <v>37</v>
      </c>
      <c r="G1269" s="1" t="s">
        <v>38</v>
      </c>
      <c r="H1269" s="34" t="str">
        <f>_xlfn.XLOOKUP(B1269,[2]CALCULATION!$B:$B,[2]CALCULATION!$H:$H,"")</f>
        <v>ZTE</v>
      </c>
      <c r="I1269" s="28">
        <v>6.8917239529382206</v>
      </c>
      <c r="J1269" s="28">
        <v>9.2142078514295171</v>
      </c>
      <c r="K1269" s="28">
        <v>9.2457045997380387</v>
      </c>
      <c r="L1269" s="28">
        <v>9.2457045997380387</v>
      </c>
      <c r="M1269" s="28">
        <v>9.2457045997380387</v>
      </c>
      <c r="N1269" s="28">
        <v>9.2457045997380387</v>
      </c>
      <c r="O1269" s="28">
        <v>17.685994897740798</v>
      </c>
      <c r="P1269" s="28">
        <v>12.21141059774622</v>
      </c>
      <c r="Q1269" s="28">
        <v>11.064240525292995</v>
      </c>
      <c r="R1269" s="28">
        <v>18.985744065199334</v>
      </c>
      <c r="S1269" s="93">
        <v>9.2457045997380387</v>
      </c>
      <c r="T1269" s="93">
        <f>_xlfn.XLOOKUP(B1269,'[3]Nur des jours'!$B:$B,'[3]Nur des jours'!$U:$U,"")</f>
        <v>56.225548107626857</v>
      </c>
      <c r="U1269" s="93">
        <v>4.5175004922481614</v>
      </c>
      <c r="V1269" s="93">
        <v>8.14581531990423</v>
      </c>
      <c r="W1269" s="93">
        <v>56.225548107626857</v>
      </c>
      <c r="X1269" s="93">
        <v>13.868556899607057</v>
      </c>
      <c r="Y1269" s="93">
        <v>56.081476344978917</v>
      </c>
      <c r="Z1269" s="93">
        <v>0</v>
      </c>
      <c r="AA1269" s="93">
        <v>0</v>
      </c>
      <c r="AB1269" s="93">
        <v>0</v>
      </c>
      <c r="AC1269" s="93">
        <f>_xlfn.XLOOKUP(B1269,'[3]Nur des jours'!$B:$B,'[3]Nur des jours'!$N:$N,"")</f>
        <v>0</v>
      </c>
      <c r="AD1269" s="93">
        <v>0</v>
      </c>
      <c r="AE1269" s="93">
        <v>0</v>
      </c>
      <c r="AF1269" s="93">
        <v>0</v>
      </c>
      <c r="AG1269" s="93"/>
      <c r="AH1269" s="93">
        <v>0</v>
      </c>
      <c r="AI1269" s="93">
        <v>0</v>
      </c>
      <c r="AJ1269" s="93">
        <v>0</v>
      </c>
      <c r="AK1269" s="93">
        <v>0</v>
      </c>
      <c r="AL1269" s="93">
        <v>0</v>
      </c>
      <c r="AM1269" s="49" t="s">
        <v>5559</v>
      </c>
      <c r="AN1269" s="49"/>
      <c r="AO1269" s="48" t="str" cm="1">
        <f t="array" ref="AO1269">IFERROR(_xlfn.IFS(
AQ1269="MPR ISSUE","PDH",
AQ1269="BSS Hardware Issue","BSS",
AQ1269="Sites strategiques, MLL, Pylone, etc.","ENVTECH",
AQ1269="AKTIVCO DEFAUT GE &amp; POWER Cabinet","AKTIVCO",
AQ1269="AKTIVCO Coupure ENEO &amp; Baisse de tension","AKTIVCO GRID ONLY",
AQ1269="Coupure ENEO &amp; Baisse de tension","IHS GRID ONLY",
AQ1269="Defaut GE &amp; POWER Cabinet","IHS",
AQ1269="Sharing","Partners",
AQ1269="Sites strategiques &amp; DataCenter","SST &amp; DC",
AQ1269="Exclu","Exclu",
AQ1269="SAT","SAT",
AQ1269="SPARE-ISSUE","SPARE-ISSUE",
AQ1269="Fiber CAmtel","TRANS_FO_CAMTEL",
AQ1269="Fiber AOF","Fiber AOF",
AQ1269="Projet OCM (HUAWEI)","TRAVAUX-HUAWEI",
AQ1269="Projet OCM (NOKIA)","TRAVAUX-NOKIA",
AQ1269="ACCESS-ISSUE","ACCESS-ISSUE",
AQ1269="Projet OCM (ZTE, NOKIA, autres projets)","TRAVAUX OCM",
AQ1269="No root CAuse","No root cause",
AQ1269="ODU HS","PDH",
AQ1269="IP &amp; VLAN","PDH",
AQ1269="Warehouse HUAWEI","SPARE-ISSUE",
AQ1269="SPARE-HS","SPARE-ISSUE",
AQ1269="Power Telco","BSS",AQ1269="no impacts","no impacts"
),"")</f>
        <v>BSS</v>
      </c>
      <c r="AP1269" s="48" t="str" cm="1">
        <f t="array" ref="AP1269">IFERROR(_xlfn.IFS(
AQ1269="MPR ISSUE","TX ISSUE",
AQ1269="BSS Hardware Issue","RAN ISSUE",
AQ1269="Sites strategiques, MLL, Pylone, etc.","ENVTECH",
AQ1269="AKTIVCO DEFAUT GE &amp; POWER Cabinet","POWER ISSUE",
AQ1269="AKTIVCO Coupure ENEO &amp; Baisse de tension","POWER ISSUE",
AQ1269="Coupure ENEO &amp; Baisse de tension","POWER ISSUE",
AQ1269="Defaut GE &amp; POWER Cabinet","POWER ISSUE",
AQ1269="Sharing","POWER ISSUE",
AQ1269="Sites strategiques &amp; DataCenter","POWER ISSUE",
AQ1269="Exclu","Exclu",
AQ1269="SAT","TX ISSUE",
AQ1269="SPARE-ISSUE","SPARE-ISSUE",
AQ1269="Fiber CAmtel","TX ISSUE",
AQ1269="Fiber AOF","TX ISSUE",
AQ1269="Projet OCM (HUAWEI)","TRAVAUX-HUAWEI",
AQ1269="Projet OCM (NOKIA)","TRAVAUX -NOKIA",
AQ1269="ACCESS-ISSUE","ACCESS-ISSUE",
AQ1269="Projet OCM (ZTE, NOKIA, autres projets)","TRAVAUX OCM",
AQ1269="No root CAuse","No root cause",
AQ1269="ODU HS","TX ISSUE",
AQ1269="IP &amp; VLAN","TX ISSUE",
AQ1269="Warehouse HUAWEI","SPARE-ISSUE",
AQ1269="SPARE-HS","SPARE-ISSUE",
AQ1269="Power Telco","RAN ISSUE",AQ1269="no impacts","no impacts"
),"")</f>
        <v>RAN ISSUE</v>
      </c>
      <c r="AQ1269" s="67" t="s">
        <v>5320</v>
      </c>
      <c r="AR1269" s="48" t="str" cm="1">
        <f t="array" ref="AR1269">IFERROR(_xlfn.IFS(
AQ1269="MPR ISSUE","ACTIVE",
AQ1269="BSS Hardware Issue","ACTIVE",
AQ1269="Sites strategiques, MLL, Pylone, etc.","PASSIVE",
AQ1269="AKTIVCO DEFAUT GE &amp; POWER Cabinet","PASSIVE",
AQ1269="AKTIVCO Coupure ENEO &amp; Baisse de tension","PASSIVE",
AQ1269="Coupure ENEO &amp; Baisse de tension","PASSIVE",
AQ1269="Defaut GE &amp; POWER Cabinet","PASSIVE",
AQ1269="Sharing","PASSIVE",
AQ1269="Sites strategiques &amp; DataCenter","PASSIVE",
AQ1269="Exclu","Exclu",
AQ1269="SAT","ACTIVE",
AQ1269="SPARE-ISSUE","SPARE-ISSUE",
AQ1269="Fiber CAmtel","ACTIVE",
AQ1269="Fiber AOF","ACTIVE",
AQ1269="Projet OCM (HUAWEI)","PLANNED WORKS",
AQ1269="Projet OCM (NOKIA)","PLANNED WORKS",
AQ1269="ACCESS-ISSUE","ACCESS-ISSUE",
AQ1269="Projet OCM (ZTE, NOKIA, autres projets)","PLANNED WORKS",
AQ1269="No root CAuse","No root cause",
AQ1269="ODU HS","ACTIVE",
AQ1269="IP &amp; VLAN","ACTIVE",
AQ1269="Warehouse HUAWEI","SPARE-ISSUE",
AQ1269="SPARE-HS","SPARE-ISSUE",
AQ1269="Power Telco","ACTIVE", AQ1269="no impacts","no impacts"
),"")</f>
        <v>ACTIVE</v>
      </c>
      <c r="AS1269" s="92" t="s">
        <v>6015</v>
      </c>
      <c r="AT1269" s="98" t="s">
        <v>3172</v>
      </c>
      <c r="AV1269" s="17" t="s">
        <v>5537</v>
      </c>
      <c r="AW1269" s="7" t="s">
        <v>5537</v>
      </c>
      <c r="AX1269" s="6" t="s">
        <v>5537</v>
      </c>
      <c r="AY1269" s="7"/>
      <c r="AZ1269" s="3" t="s">
        <v>5537</v>
      </c>
      <c r="BA1269" s="18" t="s">
        <v>5537</v>
      </c>
      <c r="BB1269" s="18" t="s">
        <v>5537</v>
      </c>
      <c r="BC1269" s="18" t="s">
        <v>5537</v>
      </c>
      <c r="BD1269" s="18" t="s">
        <v>5537</v>
      </c>
      <c r="BE1269" s="18" t="s">
        <v>5537</v>
      </c>
      <c r="BF1269" s="18" t="s">
        <v>5537</v>
      </c>
      <c r="BG1269" s="18" t="s">
        <v>5537</v>
      </c>
      <c r="BH1269" s="18" t="s">
        <v>5537</v>
      </c>
      <c r="BI1269" s="18" t="s">
        <v>5537</v>
      </c>
      <c r="BJ1269" s="18" t="s">
        <v>5537</v>
      </c>
      <c r="BK1269" s="18" t="s">
        <v>5537</v>
      </c>
      <c r="BL1269" s="9" t="s">
        <v>5537</v>
      </c>
      <c r="BM1269" s="14" t="s">
        <v>5537</v>
      </c>
      <c r="BN1269" s="14" t="s">
        <v>3172</v>
      </c>
      <c r="BO1269" s="14" t="str">
        <f>_xlfn.XLOOKUP(B1269,'[4]cell downs 18042026 17h'!$B:$B,'[4]cell downs 18042026 17h'!$B:$B,"")</f>
        <v/>
      </c>
      <c r="BP1269" s="14" t="str">
        <f>_xlfn.XLOOKUP(B1269,'[5]Cells Huawei 19042026 15h'!$B:$B,'[5]Cells Huawei 19042026 15h'!$B:$B,"")</f>
        <v/>
      </c>
      <c r="BQ1269" s="9" t="str">
        <f>_xlfn.XLOOKUP(B1269,'[6]cells down 19042026 9H40'!$B:$B,'[6]cells down 19042026 9H40'!$B:$B,"")</f>
        <v>CTR_449</v>
      </c>
      <c r="BR1269" s="9" t="s">
        <v>3172</v>
      </c>
      <c r="BS1269" s="9" t="s">
        <v>12</v>
      </c>
      <c r="BT1269" s="108"/>
    </row>
    <row r="1270" spans="1:72" s="9" customFormat="1" x14ac:dyDescent="0.35">
      <c r="A1270" s="1" t="s">
        <v>3433</v>
      </c>
      <c r="B1270" s="8" t="s">
        <v>3434</v>
      </c>
      <c r="C1270" s="3" t="str">
        <f>_xlfn.XLOOKUP(B1270,'[1]daily break down'!$D:$D,'[1]daily break down'!$E:$E,"")</f>
        <v>Yaounde</v>
      </c>
      <c r="D1270" s="1" t="s">
        <v>11</v>
      </c>
      <c r="E1270" s="1" t="s">
        <v>145</v>
      </c>
      <c r="F1270" s="3" t="s">
        <v>37</v>
      </c>
      <c r="G1270" s="1" t="s">
        <v>38</v>
      </c>
      <c r="H1270" s="34" t="str">
        <f>_xlfn.XLOOKUP(B1270,[2]CALCULATION!$B:$B,[2]CALCULATION!$H:$H,"")</f>
        <v>ZTE</v>
      </c>
      <c r="I1270" s="28">
        <v>0</v>
      </c>
      <c r="J1270" s="28">
        <v>0</v>
      </c>
      <c r="K1270" s="28">
        <v>0</v>
      </c>
      <c r="L1270" s="28">
        <v>2.2632714384775689E-2</v>
      </c>
      <c r="M1270" s="28">
        <v>0</v>
      </c>
      <c r="N1270" s="28">
        <v>0</v>
      </c>
      <c r="O1270" s="28">
        <v>2.4451892373150014E-2</v>
      </c>
      <c r="P1270" s="28">
        <v>0</v>
      </c>
      <c r="Q1270" s="28">
        <v>0</v>
      </c>
      <c r="R1270" s="28">
        <v>0</v>
      </c>
      <c r="S1270" s="93">
        <v>0</v>
      </c>
      <c r="T1270" s="93">
        <f>_xlfn.XLOOKUP(B1270,'[3]Nur des jours'!$B:$B,'[3]Nur des jours'!$U:$U,"")</f>
        <v>27.834725182845226</v>
      </c>
      <c r="U1270" s="93">
        <v>19.101012176364669</v>
      </c>
      <c r="V1270" s="93">
        <v>0</v>
      </c>
      <c r="W1270" s="93">
        <v>27.834725182845226</v>
      </c>
      <c r="X1270" s="93">
        <v>50.176585110420525</v>
      </c>
      <c r="Y1270" s="93">
        <v>53.338387794528451</v>
      </c>
      <c r="Z1270" s="93">
        <v>0</v>
      </c>
      <c r="AA1270" s="93">
        <v>0</v>
      </c>
      <c r="AB1270" s="93">
        <v>0</v>
      </c>
      <c r="AC1270" s="93">
        <f>_xlfn.XLOOKUP(B1270,'[3]Nur des jours'!$B:$B,'[3]Nur des jours'!$N:$N,"")</f>
        <v>0</v>
      </c>
      <c r="AD1270" s="93">
        <v>0</v>
      </c>
      <c r="AE1270" s="93">
        <v>0</v>
      </c>
      <c r="AF1270" s="93">
        <v>0</v>
      </c>
      <c r="AG1270" s="93"/>
      <c r="AH1270" s="93">
        <v>0</v>
      </c>
      <c r="AI1270" s="93">
        <v>0</v>
      </c>
      <c r="AJ1270" s="93">
        <v>0</v>
      </c>
      <c r="AK1270" s="93">
        <v>0</v>
      </c>
      <c r="AL1270" s="93">
        <v>0</v>
      </c>
      <c r="AM1270" s="49" t="s">
        <v>5559</v>
      </c>
      <c r="AN1270" s="49"/>
      <c r="AO1270" s="48" t="str" cm="1">
        <f t="array" ref="AO1270">IFERROR(_xlfn.IFS(
AQ1270="MPR ISSUE","PDH",
AQ1270="BSS Hardware Issue","BSS",
AQ1270="Sites strategiques, MLL, Pylone, etc.","ENVTECH",
AQ1270="AKTIVCO DEFAUT GE &amp; POWER Cabinet","AKTIVCO",
AQ1270="AKTIVCO Coupure ENEO &amp; Baisse de tension","AKTIVCO GRID ONLY",
AQ1270="Coupure ENEO &amp; Baisse de tension","IHS GRID ONLY",
AQ1270="Defaut GE &amp; POWER Cabinet","IHS",
AQ1270="Sharing","Partners",
AQ1270="Sites strategiques &amp; DataCenter","SST &amp; DC",
AQ1270="Exclu","Exclu",
AQ1270="SAT","SAT",
AQ1270="SPARE-ISSUE","SPARE-ISSUE",
AQ1270="Fiber CAmtel","TRANS_FO_CAMTEL",
AQ1270="Fiber AOF","Fiber AOF",
AQ1270="Projet OCM (HUAWEI)","TRAVAUX-HUAWEI",
AQ1270="Projet OCM (NOKIA)","TRAVAUX-NOKIA",
AQ1270="ACCESS-ISSUE","ACCESS-ISSUE",
AQ1270="Projet OCM (ZTE, NOKIA, autres projets)","TRAVAUX OCM",
AQ1270="No root CAuse","No root cause",
AQ1270="ODU HS","PDH",
AQ1270="IP &amp; VLAN","PDH",
AQ1270="Warehouse HUAWEI","SPARE-ISSUE",
AQ1270="SPARE-HS","SPARE-ISSUE",
AQ1270="Power Telco","BSS",AQ1270="no impacts","no impacts"
),"")</f>
        <v>No root cause</v>
      </c>
      <c r="AP1270" s="48" t="str" cm="1">
        <f t="array" ref="AP1270">IFERROR(_xlfn.IFS(
AQ1270="MPR ISSUE","TX ISSUE",
AQ1270="BSS Hardware Issue","RAN ISSUE",
AQ1270="Sites strategiques, MLL, Pylone, etc.","ENVTECH",
AQ1270="AKTIVCO DEFAUT GE &amp; POWER Cabinet","POWER ISSUE",
AQ1270="AKTIVCO Coupure ENEO &amp; Baisse de tension","POWER ISSUE",
AQ1270="Coupure ENEO &amp; Baisse de tension","POWER ISSUE",
AQ1270="Defaut GE &amp; POWER Cabinet","POWER ISSUE",
AQ1270="Sharing","POWER ISSUE",
AQ1270="Sites strategiques &amp; DataCenter","POWER ISSUE",
AQ1270="Exclu","Exclu",
AQ1270="SAT","TX ISSUE",
AQ1270="SPARE-ISSUE","SPARE-ISSUE",
AQ1270="Fiber CAmtel","TX ISSUE",
AQ1270="Fiber AOF","TX ISSUE",
AQ1270="Projet OCM (HUAWEI)","TRAVAUX-HUAWEI",
AQ1270="Projet OCM (NOKIA)","TRAVAUX -NOKIA",
AQ1270="ACCESS-ISSUE","ACCESS-ISSUE",
AQ1270="Projet OCM (ZTE, NOKIA, autres projets)","TRAVAUX OCM",
AQ1270="No root CAuse","No root cause",
AQ1270="ODU HS","TX ISSUE",
AQ1270="IP &amp; VLAN","TX ISSUE",
AQ1270="Warehouse HUAWEI","SPARE-ISSUE",
AQ1270="SPARE-HS","SPARE-ISSUE",
AQ1270="Power Telco","RAN ISSUE",AQ1270="no impacts","no impacts"
),"")</f>
        <v>No root cause</v>
      </c>
      <c r="AQ1270" s="126" t="s">
        <v>5344</v>
      </c>
      <c r="AR1270" s="48" t="str" cm="1">
        <f t="array" ref="AR1270">IFERROR(_xlfn.IFS(
AQ1270="MPR ISSUE","ACTIVE",
AQ1270="BSS Hardware Issue","ACTIVE",
AQ1270="Sites strategiques, MLL, Pylone, etc.","PASSIVE",
AQ1270="AKTIVCO DEFAUT GE &amp; POWER Cabinet","PASSIVE",
AQ1270="AKTIVCO Coupure ENEO &amp; Baisse de tension","PASSIVE",
AQ1270="Coupure ENEO &amp; Baisse de tension","PASSIVE",
AQ1270="Defaut GE &amp; POWER Cabinet","PASSIVE",
AQ1270="Sharing","PASSIVE",
AQ1270="Sites strategiques &amp; DataCenter","PASSIVE",
AQ1270="Exclu","Exclu",
AQ1270="SAT","ACTIVE",
AQ1270="SPARE-ISSUE","SPARE-ISSUE",
AQ1270="Fiber CAmtel","ACTIVE",
AQ1270="Fiber AOF","ACTIVE",
AQ1270="Projet OCM (HUAWEI)","PLANNED WORKS",
AQ1270="Projet OCM (NOKIA)","PLANNED WORKS",
AQ1270="ACCESS-ISSUE","ACCESS-ISSUE",
AQ1270="Projet OCM (ZTE, NOKIA, autres projets)","PLANNED WORKS",
AQ1270="No root CAuse","No root cause",
AQ1270="ODU HS","ACTIVE",
AQ1270="IP &amp; VLAN","ACTIVE",
AQ1270="Warehouse HUAWEI","SPARE-ISSUE",
AQ1270="SPARE-HS","SPARE-ISSUE",
AQ1270="Power Telco","ACTIVE", AQ1270="no impacts","no impacts"
),"")</f>
        <v>No root cause</v>
      </c>
      <c r="AS1270" s="92" t="s">
        <v>5537</v>
      </c>
      <c r="AT1270" s="98" t="s">
        <v>3434</v>
      </c>
      <c r="AV1270" s="17" t="s">
        <v>5537</v>
      </c>
      <c r="AW1270" s="7" t="s">
        <v>5537</v>
      </c>
      <c r="AX1270" s="6" t="s">
        <v>5537</v>
      </c>
      <c r="AY1270" s="7"/>
      <c r="AZ1270" s="3" t="s">
        <v>5537</v>
      </c>
      <c r="BA1270" s="18" t="s">
        <v>5537</v>
      </c>
      <c r="BB1270" s="18" t="s">
        <v>5537</v>
      </c>
      <c r="BC1270" s="18" t="s">
        <v>5537</v>
      </c>
      <c r="BD1270" s="18" t="s">
        <v>5537</v>
      </c>
      <c r="BE1270" s="18" t="s">
        <v>5537</v>
      </c>
      <c r="BF1270" s="18" t="s">
        <v>5537</v>
      </c>
      <c r="BG1270" s="18" t="s">
        <v>5537</v>
      </c>
      <c r="BH1270" s="18" t="s">
        <v>5537</v>
      </c>
      <c r="BI1270" s="18" t="s">
        <v>5537</v>
      </c>
      <c r="BJ1270" s="18" t="s">
        <v>5537</v>
      </c>
      <c r="BK1270" s="18" t="s">
        <v>5537</v>
      </c>
      <c r="BL1270" s="9" t="s">
        <v>5537</v>
      </c>
      <c r="BM1270" s="14" t="s">
        <v>5537</v>
      </c>
      <c r="BN1270" s="14" t="s">
        <v>5537</v>
      </c>
      <c r="BO1270" s="14" t="str">
        <f>_xlfn.XLOOKUP(B1270,'[4]cell downs 18042026 17h'!$B:$B,'[4]cell downs 18042026 17h'!$B:$B,"")</f>
        <v/>
      </c>
      <c r="BP1270" s="14" t="str">
        <f>_xlfn.XLOOKUP(B1270,'[5]Cells Huawei 19042026 15h'!$B:$B,'[5]Cells Huawei 19042026 15h'!$B:$B,"")</f>
        <v/>
      </c>
      <c r="BQ1270" s="9" t="str">
        <f>_xlfn.XLOOKUP(B1270,'[6]cells down 19042026 9H40'!$B:$B,'[6]cells down 19042026 9H40'!$B:$B,"")</f>
        <v/>
      </c>
      <c r="BR1270" s="9" t="s">
        <v>3434</v>
      </c>
      <c r="BS1270" s="9" t="s">
        <v>318</v>
      </c>
      <c r="BT1270" s="108"/>
    </row>
    <row r="1271" spans="1:72" s="9" customFormat="1" x14ac:dyDescent="0.35">
      <c r="A1271" s="1" t="s">
        <v>2103</v>
      </c>
      <c r="B1271" s="8" t="s">
        <v>2104</v>
      </c>
      <c r="C1271" s="3" t="str">
        <f>_xlfn.XLOOKUP(B1271,'[1]daily break down'!$D:$D,'[1]daily break down'!$E:$E,"")</f>
        <v>OUEST</v>
      </c>
      <c r="D1271" s="1" t="s">
        <v>11</v>
      </c>
      <c r="E1271" s="1" t="s">
        <v>12</v>
      </c>
      <c r="F1271" s="3" t="s">
        <v>102</v>
      </c>
      <c r="G1271" s="1" t="s">
        <v>103</v>
      </c>
      <c r="H1271" s="32" t="str">
        <f>_xlfn.XLOOKUP(B1271,[2]CALCULATION!$B:$B,[2]CALCULATION!$H:$H,"")</f>
        <v>Huawei</v>
      </c>
      <c r="I1271" s="28">
        <v>2.2585451427234311</v>
      </c>
      <c r="J1271" s="28">
        <v>1.8194098443925086</v>
      </c>
      <c r="K1271" s="28">
        <v>2.2770044487819359</v>
      </c>
      <c r="L1271" s="28">
        <v>3.2953695856269243</v>
      </c>
      <c r="M1271" s="28">
        <v>7.1435909289364865</v>
      </c>
      <c r="N1271" s="28">
        <v>17.813283851692049</v>
      </c>
      <c r="O1271" s="28">
        <v>9.5367374077213043</v>
      </c>
      <c r="P1271" s="28">
        <v>16.939543364922823</v>
      </c>
      <c r="Q1271" s="28">
        <v>18.491409199476077</v>
      </c>
      <c r="R1271" s="28">
        <v>21.452692098061537</v>
      </c>
      <c r="S1271" s="93">
        <v>18.491141673301318</v>
      </c>
      <c r="T1271" s="93">
        <f>_xlfn.XLOOKUP(B1271,'[3]Nur des jours'!$B:$B,'[3]Nur des jours'!$U:$U,"")</f>
        <v>18.491141673301318</v>
      </c>
      <c r="U1271" s="93">
        <v>18.491409199476077</v>
      </c>
      <c r="V1271" s="93">
        <v>18.491409199476077</v>
      </c>
      <c r="W1271" s="93">
        <v>18.491141673301318</v>
      </c>
      <c r="X1271" s="93">
        <v>18.491409199476077</v>
      </c>
      <c r="Y1271" s="93">
        <v>18.491409199476077</v>
      </c>
      <c r="Z1271" s="93">
        <v>0</v>
      </c>
      <c r="AA1271" s="93">
        <v>0</v>
      </c>
      <c r="AB1271" s="93">
        <v>0</v>
      </c>
      <c r="AC1271" s="93">
        <f>_xlfn.XLOOKUP(B1271,'[3]Nur des jours'!$B:$B,'[3]Nur des jours'!$N:$N,"")</f>
        <v>0</v>
      </c>
      <c r="AD1271" s="93">
        <v>0</v>
      </c>
      <c r="AE1271" s="93">
        <v>0</v>
      </c>
      <c r="AF1271" s="93">
        <v>0</v>
      </c>
      <c r="AG1271" s="93"/>
      <c r="AH1271" s="93">
        <v>0</v>
      </c>
      <c r="AI1271" s="93">
        <v>0</v>
      </c>
      <c r="AJ1271" s="93">
        <v>0</v>
      </c>
      <c r="AK1271" s="93">
        <v>0</v>
      </c>
      <c r="AL1271" s="93">
        <v>0</v>
      </c>
      <c r="AM1271" s="49" t="s">
        <v>5559</v>
      </c>
      <c r="AN1271" s="49"/>
      <c r="AO1271" s="48" t="str" cm="1">
        <f t="array" ref="AO1271">IFERROR(_xlfn.IFS(
AQ1271="MPR ISSUE","PDH",
AQ1271="BSS Hardware Issue","BSS",
AQ1271="Sites strategiques, MLL, Pylone, etc.","ENVTECH",
AQ1271="AKTIVCO DEFAUT GE &amp; POWER Cabinet","AKTIVCO",
AQ1271="AKTIVCO Coupure ENEO &amp; Baisse de tension","AKTIVCO GRID ONLY",
AQ1271="Coupure ENEO &amp; Baisse de tension","IHS GRID ONLY",
AQ1271="Defaut GE &amp; POWER Cabinet","IHS",
AQ1271="Sharing","Partners",
AQ1271="Sites strategiques &amp; DataCenter","SST &amp; DC",
AQ1271="Exclu","Exclu",
AQ1271="SAT","SAT",
AQ1271="SPARE-ISSUE","SPARE-ISSUE",
AQ1271="Fiber CAmtel","TRANS_FO_CAMTEL",
AQ1271="Fiber AOF","Fiber AOF",
AQ1271="Projet OCM (HUAWEI)","TRAVAUX-HUAWEI",
AQ1271="Projet OCM (NOKIA)","TRAVAUX-NOKIA",
AQ1271="ACCESS-ISSUE","ACCESS-ISSUE",
AQ1271="Projet OCM (ZTE, NOKIA, autres projets)","TRAVAUX OCM",
AQ1271="No root CAuse","No root cause",
AQ1271="ODU HS","PDH",
AQ1271="IP &amp; VLAN","PDH",
AQ1271="Warehouse HUAWEI","SPARE-ISSUE",
AQ1271="SPARE-HS","SPARE-ISSUE",
AQ1271="Power Telco","BSS",AQ1271="no impacts","no impacts"
),"")</f>
        <v>No root cause</v>
      </c>
      <c r="AP1271" s="48" t="str" cm="1">
        <f t="array" ref="AP1271">IFERROR(_xlfn.IFS(
AQ1271="MPR ISSUE","TX ISSUE",
AQ1271="BSS Hardware Issue","RAN ISSUE",
AQ1271="Sites strategiques, MLL, Pylone, etc.","ENVTECH",
AQ1271="AKTIVCO DEFAUT GE &amp; POWER Cabinet","POWER ISSUE",
AQ1271="AKTIVCO Coupure ENEO &amp; Baisse de tension","POWER ISSUE",
AQ1271="Coupure ENEO &amp; Baisse de tension","POWER ISSUE",
AQ1271="Defaut GE &amp; POWER Cabinet","POWER ISSUE",
AQ1271="Sharing","POWER ISSUE",
AQ1271="Sites strategiques &amp; DataCenter","POWER ISSUE",
AQ1271="Exclu","Exclu",
AQ1271="SAT","TX ISSUE",
AQ1271="SPARE-ISSUE","SPARE-ISSUE",
AQ1271="Fiber CAmtel","TX ISSUE",
AQ1271="Fiber AOF","TX ISSUE",
AQ1271="Projet OCM (HUAWEI)","TRAVAUX-HUAWEI",
AQ1271="Projet OCM (NOKIA)","TRAVAUX -NOKIA",
AQ1271="ACCESS-ISSUE","ACCESS-ISSUE",
AQ1271="Projet OCM (ZTE, NOKIA, autres projets)","TRAVAUX OCM",
AQ1271="No root CAuse","No root cause",
AQ1271="ODU HS","TX ISSUE",
AQ1271="IP &amp; VLAN","TX ISSUE",
AQ1271="Warehouse HUAWEI","SPARE-ISSUE",
AQ1271="SPARE-HS","SPARE-ISSUE",
AQ1271="Power Telco","RAN ISSUE",AQ1271="no impacts","no impacts"
),"")</f>
        <v>No root cause</v>
      </c>
      <c r="AQ1271" s="126" t="s">
        <v>5344</v>
      </c>
      <c r="AR1271" s="48" t="str" cm="1">
        <f t="array" ref="AR1271">IFERROR(_xlfn.IFS(
AQ1271="MPR ISSUE","ACTIVE",
AQ1271="BSS Hardware Issue","ACTIVE",
AQ1271="Sites strategiques, MLL, Pylone, etc.","PASSIVE",
AQ1271="AKTIVCO DEFAUT GE &amp; POWER Cabinet","PASSIVE",
AQ1271="AKTIVCO Coupure ENEO &amp; Baisse de tension","PASSIVE",
AQ1271="Coupure ENEO &amp; Baisse de tension","PASSIVE",
AQ1271="Defaut GE &amp; POWER Cabinet","PASSIVE",
AQ1271="Sharing","PASSIVE",
AQ1271="Sites strategiques &amp; DataCenter","PASSIVE",
AQ1271="Exclu","Exclu",
AQ1271="SAT","ACTIVE",
AQ1271="SPARE-ISSUE","SPARE-ISSUE",
AQ1271="Fiber CAmtel","ACTIVE",
AQ1271="Fiber AOF","ACTIVE",
AQ1271="Projet OCM (HUAWEI)","PLANNED WORKS",
AQ1271="Projet OCM (NOKIA)","PLANNED WORKS",
AQ1271="ACCESS-ISSUE","ACCESS-ISSUE",
AQ1271="Projet OCM (ZTE, NOKIA, autres projets)","PLANNED WORKS",
AQ1271="No root CAuse","No root cause",
AQ1271="ODU HS","ACTIVE",
AQ1271="IP &amp; VLAN","ACTIVE",
AQ1271="Warehouse HUAWEI","SPARE-ISSUE",
AQ1271="SPARE-HS","SPARE-ISSUE",
AQ1271="Power Telco","ACTIVE", AQ1271="no impacts","no impacts"
),"")</f>
        <v>No root cause</v>
      </c>
      <c r="AS1271" s="92" t="s">
        <v>5537</v>
      </c>
      <c r="AT1271" s="98" t="s">
        <v>2104</v>
      </c>
      <c r="AV1271" s="17" t="s">
        <v>5537</v>
      </c>
      <c r="AW1271" s="7" t="s">
        <v>5537</v>
      </c>
      <c r="AX1271" s="6" t="s">
        <v>5537</v>
      </c>
      <c r="AY1271" s="7"/>
      <c r="AZ1271" s="3" t="s">
        <v>5537</v>
      </c>
      <c r="BA1271" s="18" t="s">
        <v>5537</v>
      </c>
      <c r="BB1271" s="18" t="s">
        <v>5537</v>
      </c>
      <c r="BC1271" s="18" t="s">
        <v>5537</v>
      </c>
      <c r="BD1271" s="18" t="s">
        <v>5537</v>
      </c>
      <c r="BE1271" s="18" t="s">
        <v>5537</v>
      </c>
      <c r="BF1271" s="18" t="s">
        <v>5537</v>
      </c>
      <c r="BG1271" s="18" t="s">
        <v>5537</v>
      </c>
      <c r="BH1271" s="18" t="s">
        <v>5537</v>
      </c>
      <c r="BI1271" s="18" t="s">
        <v>5537</v>
      </c>
      <c r="BJ1271" s="18" t="s">
        <v>5537</v>
      </c>
      <c r="BK1271" s="18" t="s">
        <v>5537</v>
      </c>
      <c r="BL1271" s="9" t="s">
        <v>5537</v>
      </c>
      <c r="BM1271" s="14" t="s">
        <v>5537</v>
      </c>
      <c r="BN1271" s="14" t="s">
        <v>5537</v>
      </c>
      <c r="BO1271" s="14" t="str">
        <f>_xlfn.XLOOKUP(B1271,'[4]cell downs 18042026 17h'!$B:$B,'[4]cell downs 18042026 17h'!$B:$B,"")</f>
        <v/>
      </c>
      <c r="BP1271" s="14" t="str">
        <f>_xlfn.XLOOKUP(B1271,'[5]Cells Huawei 19042026 15h'!$B:$B,'[5]Cells Huawei 19042026 15h'!$B:$B,"")</f>
        <v/>
      </c>
      <c r="BQ1271" s="9" t="str">
        <f>_xlfn.XLOOKUP(B1271,'[6]cells down 19042026 9H40'!$B:$B,'[6]cells down 19042026 9H40'!$B:$B,"")</f>
        <v/>
      </c>
      <c r="BR1271" s="9" t="s">
        <v>2104</v>
      </c>
      <c r="BS1271" s="9" t="s">
        <v>12</v>
      </c>
      <c r="BT1271" s="108"/>
    </row>
    <row r="1272" spans="1:72" s="9" customFormat="1" x14ac:dyDescent="0.35">
      <c r="A1272" s="1" t="s">
        <v>2835</v>
      </c>
      <c r="B1272" s="8" t="s">
        <v>2836</v>
      </c>
      <c r="C1272" s="3" t="str">
        <f>_xlfn.XLOOKUP(B1272,'[1]daily break down'!$D:$D,'[1]daily break down'!$E:$E,"")</f>
        <v>NORD</v>
      </c>
      <c r="D1272" s="1" t="s">
        <v>21</v>
      </c>
      <c r="E1272" s="1" t="s">
        <v>122</v>
      </c>
      <c r="F1272" s="3" t="s">
        <v>23</v>
      </c>
      <c r="G1272" s="1" t="s">
        <v>2837</v>
      </c>
      <c r="H1272" s="32" t="str">
        <f>_xlfn.XLOOKUP(B1272,[2]CALCULATION!$B:$B,[2]CALCULATION!$H:$H,"")</f>
        <v>HUAWEI</v>
      </c>
      <c r="I1272" s="28">
        <v>0</v>
      </c>
      <c r="J1272" s="28">
        <v>0</v>
      </c>
      <c r="K1272" s="28">
        <v>0</v>
      </c>
      <c r="L1272" s="28">
        <v>0</v>
      </c>
      <c r="M1272" s="28">
        <v>0</v>
      </c>
      <c r="N1272" s="28">
        <v>0</v>
      </c>
      <c r="O1272" s="28">
        <v>0</v>
      </c>
      <c r="P1272" s="28">
        <v>0</v>
      </c>
      <c r="Q1272" s="28">
        <v>0</v>
      </c>
      <c r="R1272" s="28">
        <v>0</v>
      </c>
      <c r="S1272" s="93">
        <v>0</v>
      </c>
      <c r="T1272" s="93">
        <f>_xlfn.XLOOKUP(B1272,'[3]Nur des jours'!$B:$B,'[3]Nur des jours'!$U:$U,"")</f>
        <v>0</v>
      </c>
      <c r="U1272" s="93">
        <v>0</v>
      </c>
      <c r="V1272" s="93">
        <v>18.491409199476074</v>
      </c>
      <c r="W1272" s="93">
        <v>18.491409199476074</v>
      </c>
      <c r="X1272" s="93">
        <v>18.491409199476074</v>
      </c>
      <c r="Y1272" s="93">
        <v>18.491409199476074</v>
      </c>
      <c r="Z1272" s="93">
        <v>0</v>
      </c>
      <c r="AA1272" s="93">
        <v>0</v>
      </c>
      <c r="AB1272" s="93">
        <v>0</v>
      </c>
      <c r="AC1272" s="93">
        <f>_xlfn.XLOOKUP(B1272,'[3]Nur des jours'!$B:$B,'[3]Nur des jours'!$N:$N,"")</f>
        <v>0</v>
      </c>
      <c r="AD1272" s="93">
        <v>0</v>
      </c>
      <c r="AE1272" s="93">
        <v>0</v>
      </c>
      <c r="AF1272" s="93">
        <v>0</v>
      </c>
      <c r="AG1272" s="93"/>
      <c r="AH1272" s="93">
        <v>0</v>
      </c>
      <c r="AI1272" s="93">
        <v>0</v>
      </c>
      <c r="AJ1272" s="93">
        <v>0</v>
      </c>
      <c r="AK1272" s="93">
        <v>0</v>
      </c>
      <c r="AL1272" s="93">
        <v>0</v>
      </c>
      <c r="AM1272" s="49" t="s">
        <v>5559</v>
      </c>
      <c r="AN1272" s="49"/>
      <c r="AO1272" s="48" t="str" cm="1">
        <f t="array" ref="AO1272">IFERROR(_xlfn.IFS(
AQ1272="MPR ISSUE","PDH",
AQ1272="BSS Hardware Issue","BSS",
AQ1272="Sites strategiques, MLL, Pylone, etc.","ENVTECH",
AQ1272="AKTIVCO DEFAUT GE &amp; POWER Cabinet","AKTIVCO",
AQ1272="AKTIVCO Coupure ENEO &amp; Baisse de tension","AKTIVCO GRID ONLY",
AQ1272="Coupure ENEO &amp; Baisse de tension","IHS GRID ONLY",
AQ1272="Defaut GE &amp; POWER Cabinet","IHS",
AQ1272="Sharing","Partners",
AQ1272="Sites strategiques &amp; DataCenter","SST &amp; DC",
AQ1272="Exclu","Exclu",
AQ1272="SAT","SAT",
AQ1272="SPARE-ISSUE","SPARE-ISSUE",
AQ1272="Fiber CAmtel","TRANS_FO_CAMTEL",
AQ1272="Fiber AOF","Fiber AOF",
AQ1272="Projet OCM (HUAWEI)","TRAVAUX-HUAWEI",
AQ1272="Projet OCM (NOKIA)","TRAVAUX-NOKIA",
AQ1272="ACCESS-ISSUE","ACCESS-ISSUE",
AQ1272="Projet OCM (ZTE, NOKIA, autres projets)","TRAVAUX OCM",
AQ1272="No root CAuse","No root cause",
AQ1272="ODU HS","PDH",
AQ1272="IP &amp; VLAN","PDH",
AQ1272="Warehouse HUAWEI","SPARE-ISSUE",
AQ1272="SPARE-HS","SPARE-ISSUE",
AQ1272="Power Telco","BSS",AQ1272="no impacts","no impacts"
),"")</f>
        <v>SPARE-ISSUE</v>
      </c>
      <c r="AP1272" s="48" t="str" cm="1">
        <f t="array" ref="AP1272">IFERROR(_xlfn.IFS(
AQ1272="MPR ISSUE","TX ISSUE",
AQ1272="BSS Hardware Issue","RAN ISSUE",
AQ1272="Sites strategiques, MLL, Pylone, etc.","ENVTECH",
AQ1272="AKTIVCO DEFAUT GE &amp; POWER Cabinet","POWER ISSUE",
AQ1272="AKTIVCO Coupure ENEO &amp; Baisse de tension","POWER ISSUE",
AQ1272="Coupure ENEO &amp; Baisse de tension","POWER ISSUE",
AQ1272="Defaut GE &amp; POWER Cabinet","POWER ISSUE",
AQ1272="Sharing","POWER ISSUE",
AQ1272="Sites strategiques &amp; DataCenter","POWER ISSUE",
AQ1272="Exclu","Exclu",
AQ1272="SAT","TX ISSUE",
AQ1272="SPARE-ISSUE","SPARE-ISSUE",
AQ1272="Fiber CAmtel","TX ISSUE",
AQ1272="Fiber AOF","TX ISSUE",
AQ1272="Projet OCM (HUAWEI)","TRAVAUX-HUAWEI",
AQ1272="Projet OCM (NOKIA)","TRAVAUX -NOKIA",
AQ1272="ACCESS-ISSUE","ACCESS-ISSUE",
AQ1272="Projet OCM (ZTE, NOKIA, autres projets)","TRAVAUX OCM",
AQ1272="No root CAuse","No root cause",
AQ1272="ODU HS","TX ISSUE",
AQ1272="IP &amp; VLAN","TX ISSUE",
AQ1272="Warehouse HUAWEI","SPARE-ISSUE",
AQ1272="SPARE-HS","SPARE-ISSUE",
AQ1272="Power Telco","RAN ISSUE",AQ1272="no impacts","no impacts"
),"")</f>
        <v>SPARE-ISSUE</v>
      </c>
      <c r="AQ1272" s="67" t="s">
        <v>5336</v>
      </c>
      <c r="AR1272" s="48" t="str" cm="1">
        <f t="array" ref="AR1272">IFERROR(_xlfn.IFS(
AQ1272="MPR ISSUE","ACTIVE",
AQ1272="BSS Hardware Issue","ACTIVE",
AQ1272="Sites strategiques, MLL, Pylone, etc.","PASSIVE",
AQ1272="AKTIVCO DEFAUT GE &amp; POWER Cabinet","PASSIVE",
AQ1272="AKTIVCO Coupure ENEO &amp; Baisse de tension","PASSIVE",
AQ1272="Coupure ENEO &amp; Baisse de tension","PASSIVE",
AQ1272="Defaut GE &amp; POWER Cabinet","PASSIVE",
AQ1272="Sharing","PASSIVE",
AQ1272="Sites strategiques &amp; DataCenter","PASSIVE",
AQ1272="Exclu","Exclu",
AQ1272="SAT","ACTIVE",
AQ1272="SPARE-ISSUE","SPARE-ISSUE",
AQ1272="Fiber CAmtel","ACTIVE",
AQ1272="Fiber AOF","ACTIVE",
AQ1272="Projet OCM (HUAWEI)","PLANNED WORKS",
AQ1272="Projet OCM (NOKIA)","PLANNED WORKS",
AQ1272="ACCESS-ISSUE","ACCESS-ISSUE",
AQ1272="Projet OCM (ZTE, NOKIA, autres projets)","PLANNED WORKS",
AQ1272="No root CAuse","No root cause",
AQ1272="ODU HS","ACTIVE",
AQ1272="IP &amp; VLAN","ACTIVE",
AQ1272="Warehouse HUAWEI","SPARE-ISSUE",
AQ1272="SPARE-HS","SPARE-ISSUE",
AQ1272="Power Telco","ACTIVE", AQ1272="no impacts","no impacts"
),"")</f>
        <v>SPARE-ISSUE</v>
      </c>
      <c r="AS1272" s="92" t="s">
        <v>5835</v>
      </c>
      <c r="AT1272" s="98" t="s">
        <v>2836</v>
      </c>
      <c r="AV1272" s="17" t="s">
        <v>5537</v>
      </c>
      <c r="AW1272" s="7" t="s">
        <v>5537</v>
      </c>
      <c r="AX1272" s="6" t="s">
        <v>5537</v>
      </c>
      <c r="AY1272" s="7"/>
      <c r="AZ1272" s="3" t="s">
        <v>5537</v>
      </c>
      <c r="BA1272" s="18" t="s">
        <v>5537</v>
      </c>
      <c r="BB1272" s="18" t="s">
        <v>5537</v>
      </c>
      <c r="BC1272" s="18" t="s">
        <v>5537</v>
      </c>
      <c r="BD1272" s="18" t="s">
        <v>5537</v>
      </c>
      <c r="BE1272" s="18" t="s">
        <v>5537</v>
      </c>
      <c r="BF1272" s="18" t="s">
        <v>5537</v>
      </c>
      <c r="BG1272" s="18" t="s">
        <v>5537</v>
      </c>
      <c r="BH1272" s="18" t="s">
        <v>5537</v>
      </c>
      <c r="BI1272" s="18" t="s">
        <v>5537</v>
      </c>
      <c r="BJ1272" s="18" t="s">
        <v>6275</v>
      </c>
      <c r="BK1272" s="18" t="s">
        <v>6276</v>
      </c>
      <c r="BL1272" s="9" t="s">
        <v>5537</v>
      </c>
      <c r="BM1272" s="14" t="s">
        <v>5537</v>
      </c>
      <c r="BN1272" s="14" t="s">
        <v>5537</v>
      </c>
      <c r="BO1272" s="14" t="str">
        <f>_xlfn.XLOOKUP(B1272,'[4]cell downs 18042026 17h'!$B:$B,'[4]cell downs 18042026 17h'!$B:$B,"")</f>
        <v/>
      </c>
      <c r="BP1272" s="14" t="str">
        <f>_xlfn.XLOOKUP(B1272,'[5]Cells Huawei 19042026 15h'!$B:$B,'[5]Cells Huawei 19042026 15h'!$B:$B,"")</f>
        <v/>
      </c>
      <c r="BQ1272" s="9" t="str">
        <f>_xlfn.XLOOKUP(B1272,'[6]cells down 19042026 9H40'!$B:$B,'[6]cells down 19042026 9H40'!$B:$B,"")</f>
        <v/>
      </c>
      <c r="BR1272" s="9" t="s">
        <v>5537</v>
      </c>
      <c r="BS1272" s="9" t="s">
        <v>12</v>
      </c>
      <c r="BT1272" s="108"/>
    </row>
    <row r="1273" spans="1:72" s="9" customFormat="1" x14ac:dyDescent="0.35">
      <c r="A1273" s="1" t="s">
        <v>929</v>
      </c>
      <c r="B1273" s="8" t="s">
        <v>930</v>
      </c>
      <c r="C1273" s="3" t="str">
        <f>_xlfn.XLOOKUP(B1273,'[1]daily break down'!$D:$D,'[1]daily break down'!$E:$E,"")</f>
        <v>Yaounde</v>
      </c>
      <c r="D1273" s="1" t="s">
        <v>21</v>
      </c>
      <c r="E1273" s="1" t="s">
        <v>563</v>
      </c>
      <c r="F1273" s="3" t="s">
        <v>37</v>
      </c>
      <c r="G1273" s="1" t="s">
        <v>38</v>
      </c>
      <c r="H1273" s="34" t="str">
        <f>_xlfn.XLOOKUP(B1273,[2]CALCULATION!$B:$B,[2]CALCULATION!$H:$H,"")</f>
        <v>ZTE</v>
      </c>
      <c r="I1273" s="28">
        <v>0</v>
      </c>
      <c r="J1273" s="28">
        <v>0</v>
      </c>
      <c r="K1273" s="28">
        <v>16.09919014476376</v>
      </c>
      <c r="L1273" s="28">
        <v>13.868556899607057</v>
      </c>
      <c r="M1273" s="28">
        <v>13.868556899607057</v>
      </c>
      <c r="N1273" s="28">
        <v>24.964757885244829</v>
      </c>
      <c r="O1273" s="28">
        <v>0</v>
      </c>
      <c r="P1273" s="28">
        <v>1.1617234963602177</v>
      </c>
      <c r="Q1273" s="28">
        <v>4.1380413659672461</v>
      </c>
      <c r="R1273" s="28">
        <v>0</v>
      </c>
      <c r="S1273" s="93">
        <v>0</v>
      </c>
      <c r="T1273" s="93">
        <f>_xlfn.XLOOKUP(B1273,'[3]Nur des jours'!$B:$B,'[3]Nur des jours'!$U:$U,"")</f>
        <v>0</v>
      </c>
      <c r="U1273" s="93">
        <v>14.78608250364549</v>
      </c>
      <c r="V1273" s="93">
        <v>0</v>
      </c>
      <c r="W1273" s="93">
        <v>0</v>
      </c>
      <c r="X1273" s="93">
        <v>7.4950311471807742</v>
      </c>
      <c r="Y1273" s="93">
        <v>15.386964127236878</v>
      </c>
      <c r="Z1273" s="93">
        <v>0</v>
      </c>
      <c r="AA1273" s="93">
        <v>0</v>
      </c>
      <c r="AB1273" s="93">
        <v>0</v>
      </c>
      <c r="AC1273" s="93">
        <f>_xlfn.XLOOKUP(B1273,'[3]Nur des jours'!$B:$B,'[3]Nur des jours'!$N:$N,"")</f>
        <v>0</v>
      </c>
      <c r="AD1273" s="93">
        <v>0</v>
      </c>
      <c r="AE1273" s="93">
        <v>0</v>
      </c>
      <c r="AF1273" s="93">
        <v>0</v>
      </c>
      <c r="AG1273" s="93"/>
      <c r="AH1273" s="93">
        <v>0</v>
      </c>
      <c r="AI1273" s="93">
        <v>0</v>
      </c>
      <c r="AJ1273" s="93">
        <v>0</v>
      </c>
      <c r="AK1273" s="93">
        <v>0</v>
      </c>
      <c r="AL1273" s="93">
        <v>0</v>
      </c>
      <c r="AM1273" s="49" t="s">
        <v>5559</v>
      </c>
      <c r="AN1273" s="49"/>
      <c r="AO1273" s="48" t="str" cm="1">
        <f t="array" ref="AO1273">IFERROR(_xlfn.IFS(
AQ1273="MPR ISSUE","PDH",
AQ1273="BSS Hardware Issue","BSS",
AQ1273="Sites strategiques, MLL, Pylone, etc.","ENVTECH",
AQ1273="AKTIVCO DEFAUT GE &amp; POWER Cabinet","AKTIVCO",
AQ1273="AKTIVCO Coupure ENEO &amp; Baisse de tension","AKTIVCO GRID ONLY",
AQ1273="Coupure ENEO &amp; Baisse de tension","IHS GRID ONLY",
AQ1273="Defaut GE &amp; POWER Cabinet","IHS",
AQ1273="Sharing","Partners",
AQ1273="Sites strategiques &amp; DataCenter","SST &amp; DC",
AQ1273="Exclu","Exclu",
AQ1273="SAT","SAT",
AQ1273="SPARE-ISSUE","SPARE-ISSUE",
AQ1273="Fiber CAmtel","TRANS_FO_CAMTEL",
AQ1273="Fiber AOF","Fiber AOF",
AQ1273="Projet OCM (HUAWEI)","TRAVAUX-HUAWEI",
AQ1273="Projet OCM (NOKIA)","TRAVAUX-NOKIA",
AQ1273="ACCESS-ISSUE","ACCESS-ISSUE",
AQ1273="Projet OCM (ZTE, NOKIA, autres projets)","TRAVAUX OCM",
AQ1273="No root CAuse","No root cause",
AQ1273="ODU HS","PDH",
AQ1273="IP &amp; VLAN","PDH",
AQ1273="Warehouse HUAWEI","SPARE-ISSUE",
AQ1273="SPARE-HS","SPARE-ISSUE",
AQ1273="Power Telco","BSS",AQ1273="no impacts","no impacts"
),"")</f>
        <v>No root cause</v>
      </c>
      <c r="AP1273" s="48" t="str" cm="1">
        <f t="array" ref="AP1273">IFERROR(_xlfn.IFS(
AQ1273="MPR ISSUE","TX ISSUE",
AQ1273="BSS Hardware Issue","RAN ISSUE",
AQ1273="Sites strategiques, MLL, Pylone, etc.","ENVTECH",
AQ1273="AKTIVCO DEFAUT GE &amp; POWER Cabinet","POWER ISSUE",
AQ1273="AKTIVCO Coupure ENEO &amp; Baisse de tension","POWER ISSUE",
AQ1273="Coupure ENEO &amp; Baisse de tension","POWER ISSUE",
AQ1273="Defaut GE &amp; POWER Cabinet","POWER ISSUE",
AQ1273="Sharing","POWER ISSUE",
AQ1273="Sites strategiques &amp; DataCenter","POWER ISSUE",
AQ1273="Exclu","Exclu",
AQ1273="SAT","TX ISSUE",
AQ1273="SPARE-ISSUE","SPARE-ISSUE",
AQ1273="Fiber CAmtel","TX ISSUE",
AQ1273="Fiber AOF","TX ISSUE",
AQ1273="Projet OCM (HUAWEI)","TRAVAUX-HUAWEI",
AQ1273="Projet OCM (NOKIA)","TRAVAUX -NOKIA",
AQ1273="ACCESS-ISSUE","ACCESS-ISSUE",
AQ1273="Projet OCM (ZTE, NOKIA, autres projets)","TRAVAUX OCM",
AQ1273="No root CAuse","No root cause",
AQ1273="ODU HS","TX ISSUE",
AQ1273="IP &amp; VLAN","TX ISSUE",
AQ1273="Warehouse HUAWEI","SPARE-ISSUE",
AQ1273="SPARE-HS","SPARE-ISSUE",
AQ1273="Power Telco","RAN ISSUE",AQ1273="no impacts","no impacts"
),"")</f>
        <v>No root cause</v>
      </c>
      <c r="AQ1273" s="67" t="s">
        <v>5344</v>
      </c>
      <c r="AR1273" s="48" t="str" cm="1">
        <f t="array" ref="AR1273">IFERROR(_xlfn.IFS(
AQ1273="MPR ISSUE","ACTIVE",
AQ1273="BSS Hardware Issue","ACTIVE",
AQ1273="Sites strategiques, MLL, Pylone, etc.","PASSIVE",
AQ1273="AKTIVCO DEFAUT GE &amp; POWER Cabinet","PASSIVE",
AQ1273="AKTIVCO Coupure ENEO &amp; Baisse de tension","PASSIVE",
AQ1273="Coupure ENEO &amp; Baisse de tension","PASSIVE",
AQ1273="Defaut GE &amp; POWER Cabinet","PASSIVE",
AQ1273="Sharing","PASSIVE",
AQ1273="Sites strategiques &amp; DataCenter","PASSIVE",
AQ1273="Exclu","Exclu",
AQ1273="SAT","ACTIVE",
AQ1273="SPARE-ISSUE","SPARE-ISSUE",
AQ1273="Fiber CAmtel","ACTIVE",
AQ1273="Fiber AOF","ACTIVE",
AQ1273="Projet OCM (HUAWEI)","PLANNED WORKS",
AQ1273="Projet OCM (NOKIA)","PLANNED WORKS",
AQ1273="ACCESS-ISSUE","ACCESS-ISSUE",
AQ1273="Projet OCM (ZTE, NOKIA, autres projets)","PLANNED WORKS",
AQ1273="No root CAuse","No root cause",
AQ1273="ODU HS","ACTIVE",
AQ1273="IP &amp; VLAN","ACTIVE",
AQ1273="Warehouse HUAWEI","SPARE-ISSUE",
AQ1273="SPARE-HS","SPARE-ISSUE",
AQ1273="Power Telco","ACTIVE", AQ1273="no impacts","no impacts"
),"")</f>
        <v>No root cause</v>
      </c>
      <c r="AS1273" s="92" t="s">
        <v>5537</v>
      </c>
      <c r="AT1273" s="98" t="s">
        <v>930</v>
      </c>
      <c r="AV1273" s="17" t="s">
        <v>5537</v>
      </c>
      <c r="AW1273" s="7" t="s">
        <v>5537</v>
      </c>
      <c r="AX1273" s="6" t="s">
        <v>5537</v>
      </c>
      <c r="AY1273" s="7"/>
      <c r="AZ1273" s="3" t="s">
        <v>5537</v>
      </c>
      <c r="BA1273" s="18" t="s">
        <v>5537</v>
      </c>
      <c r="BB1273" s="18" t="s">
        <v>5537</v>
      </c>
      <c r="BC1273" s="18" t="s">
        <v>5537</v>
      </c>
      <c r="BD1273" s="18" t="s">
        <v>5537</v>
      </c>
      <c r="BE1273" s="18" t="s">
        <v>5537</v>
      </c>
      <c r="BF1273" s="18" t="s">
        <v>5537</v>
      </c>
      <c r="BG1273" s="18" t="s">
        <v>5537</v>
      </c>
      <c r="BH1273" s="18" t="s">
        <v>5537</v>
      </c>
      <c r="BI1273" s="18" t="s">
        <v>5537</v>
      </c>
      <c r="BJ1273" s="18" t="s">
        <v>5537</v>
      </c>
      <c r="BK1273" s="18" t="s">
        <v>5537</v>
      </c>
      <c r="BL1273" s="9" t="s">
        <v>5537</v>
      </c>
      <c r="BM1273" s="14" t="s">
        <v>5537</v>
      </c>
      <c r="BN1273" s="14" t="s">
        <v>5537</v>
      </c>
      <c r="BO1273" s="14" t="str">
        <f>_xlfn.XLOOKUP(B1273,'[4]cell downs 18042026 17h'!$B:$B,'[4]cell downs 18042026 17h'!$B:$B,"")</f>
        <v/>
      </c>
      <c r="BP1273" s="14" t="str">
        <f>_xlfn.XLOOKUP(B1273,'[5]Cells Huawei 19042026 15h'!$B:$B,'[5]Cells Huawei 19042026 15h'!$B:$B,"")</f>
        <v/>
      </c>
      <c r="BQ1273" s="9" t="str">
        <f>_xlfn.XLOOKUP(B1273,'[6]cells down 19042026 9H40'!$B:$B,'[6]cells down 19042026 9H40'!$B:$B,"")</f>
        <v/>
      </c>
      <c r="BR1273" s="9" t="s">
        <v>5537</v>
      </c>
      <c r="BS1273" s="9" t="s">
        <v>5578</v>
      </c>
      <c r="BT1273" s="108"/>
    </row>
    <row r="1274" spans="1:72" s="9" customFormat="1" x14ac:dyDescent="0.35">
      <c r="A1274" s="1" t="s">
        <v>1064</v>
      </c>
      <c r="B1274" s="1" t="s">
        <v>1065</v>
      </c>
      <c r="C1274" s="3" t="str">
        <f>_xlfn.XLOOKUP(B1274,'[1]daily break down'!$D:$D,'[1]daily break down'!$E:$E,"")</f>
        <v>Douala</v>
      </c>
      <c r="D1274" s="1" t="s">
        <v>11</v>
      </c>
      <c r="E1274" s="1" t="s">
        <v>145</v>
      </c>
      <c r="F1274" s="3" t="s">
        <v>31</v>
      </c>
      <c r="G1274" s="1" t="s">
        <v>32</v>
      </c>
      <c r="H1274" s="34" t="str">
        <f>_xlfn.XLOOKUP(B1274,[2]CALCULATION!$B:$B,[2]CALCULATION!$H:$H,"")</f>
        <v>ZTE</v>
      </c>
      <c r="I1274" s="28">
        <v>13.868556899607057</v>
      </c>
      <c r="J1274" s="28">
        <v>13.868556899607057</v>
      </c>
      <c r="K1274" s="28">
        <v>13.868556899607057</v>
      </c>
      <c r="L1274" s="28">
        <v>13.868556899607057</v>
      </c>
      <c r="M1274" s="28">
        <v>24.214097273943946</v>
      </c>
      <c r="N1274" s="28">
        <v>0</v>
      </c>
      <c r="O1274" s="28">
        <v>0</v>
      </c>
      <c r="P1274" s="28">
        <v>0.51905428427117328</v>
      </c>
      <c r="Q1274" s="28">
        <v>0</v>
      </c>
      <c r="R1274" s="28">
        <v>0.29911209846104686</v>
      </c>
      <c r="S1274" s="93">
        <v>0</v>
      </c>
      <c r="T1274" s="93">
        <f>_xlfn.XLOOKUP(B1274,'[3]Nur des jours'!$B:$B,'[3]Nur des jours'!$U:$U,"")</f>
        <v>0</v>
      </c>
      <c r="U1274" s="93">
        <v>0</v>
      </c>
      <c r="V1274" s="93">
        <v>0</v>
      </c>
      <c r="W1274" s="93">
        <v>0</v>
      </c>
      <c r="X1274" s="93">
        <v>18.065293508316852</v>
      </c>
      <c r="Y1274" s="93">
        <v>13.868556899607057</v>
      </c>
      <c r="Z1274" s="93">
        <v>0</v>
      </c>
      <c r="AA1274" s="93">
        <v>0</v>
      </c>
      <c r="AB1274" s="93">
        <v>0</v>
      </c>
      <c r="AC1274" s="93">
        <f>_xlfn.XLOOKUP(B1274,'[3]Nur des jours'!$B:$B,'[3]Nur des jours'!$N:$N,"")</f>
        <v>0</v>
      </c>
      <c r="AD1274" s="93">
        <v>0</v>
      </c>
      <c r="AE1274" s="93">
        <v>0</v>
      </c>
      <c r="AF1274" s="93">
        <v>0</v>
      </c>
      <c r="AG1274" s="93"/>
      <c r="AH1274" s="93">
        <v>0</v>
      </c>
      <c r="AI1274" s="93">
        <v>0</v>
      </c>
      <c r="AJ1274" s="93">
        <v>0</v>
      </c>
      <c r="AK1274" s="93">
        <v>0</v>
      </c>
      <c r="AL1274" s="93">
        <v>0</v>
      </c>
      <c r="AM1274" s="49" t="s">
        <v>5559</v>
      </c>
      <c r="AN1274" s="49"/>
      <c r="AO1274" s="48" t="str" cm="1">
        <f t="array" ref="AO1274">IFERROR(_xlfn.IFS(
AQ1274="MPR ISSUE","PDH",
AQ1274="BSS Hardware Issue","BSS",
AQ1274="Sites strategiques, MLL, Pylone, etc.","ENVTECH",
AQ1274="AKTIVCO DEFAUT GE &amp; POWER Cabinet","AKTIVCO",
AQ1274="AKTIVCO Coupure ENEO &amp; Baisse de tension","AKTIVCO GRID ONLY",
AQ1274="Coupure ENEO &amp; Baisse de tension","IHS GRID ONLY",
AQ1274="Defaut GE &amp; POWER Cabinet","IHS",
AQ1274="Sharing","Partners",
AQ1274="Sites strategiques &amp; DataCenter","SST &amp; DC",
AQ1274="Exclu","Exclu",
AQ1274="SAT","SAT",
AQ1274="SPARE-ISSUE","SPARE-ISSUE",
AQ1274="Fiber CAmtel","TRANS_FO_CAMTEL",
AQ1274="Fiber AOF","Fiber AOF",
AQ1274="Projet OCM (HUAWEI)","TRAVAUX-HUAWEI",
AQ1274="Projet OCM (NOKIA)","TRAVAUX-NOKIA",
AQ1274="ACCESS-ISSUE","ACCESS-ISSUE",
AQ1274="Projet OCM (ZTE, NOKIA, autres projets)","TRAVAUX OCM",
AQ1274="No root CAuse","No root cause",
AQ1274="ODU HS","PDH",
AQ1274="IP &amp; VLAN","PDH",
AQ1274="Warehouse HUAWEI","SPARE-ISSUE",
AQ1274="SPARE-HS","SPARE-ISSUE",
AQ1274="Power Telco","BSS",AQ1274="no impacts","no impacts"
),"")</f>
        <v>No root cause</v>
      </c>
      <c r="AP1274" s="48" t="str" cm="1">
        <f t="array" ref="AP1274">IFERROR(_xlfn.IFS(
AQ1274="MPR ISSUE","TX ISSUE",
AQ1274="BSS Hardware Issue","RAN ISSUE",
AQ1274="Sites strategiques, MLL, Pylone, etc.","ENVTECH",
AQ1274="AKTIVCO DEFAUT GE &amp; POWER Cabinet","POWER ISSUE",
AQ1274="AKTIVCO Coupure ENEO &amp; Baisse de tension","POWER ISSUE",
AQ1274="Coupure ENEO &amp; Baisse de tension","POWER ISSUE",
AQ1274="Defaut GE &amp; POWER Cabinet","POWER ISSUE",
AQ1274="Sharing","POWER ISSUE",
AQ1274="Sites strategiques &amp; DataCenter","POWER ISSUE",
AQ1274="Exclu","Exclu",
AQ1274="SAT","TX ISSUE",
AQ1274="SPARE-ISSUE","SPARE-ISSUE",
AQ1274="Fiber CAmtel","TX ISSUE",
AQ1274="Fiber AOF","TX ISSUE",
AQ1274="Projet OCM (HUAWEI)","TRAVAUX-HUAWEI",
AQ1274="Projet OCM (NOKIA)","TRAVAUX -NOKIA",
AQ1274="ACCESS-ISSUE","ACCESS-ISSUE",
AQ1274="Projet OCM (ZTE, NOKIA, autres projets)","TRAVAUX OCM",
AQ1274="No root CAuse","No root cause",
AQ1274="ODU HS","TX ISSUE",
AQ1274="IP &amp; VLAN","TX ISSUE",
AQ1274="Warehouse HUAWEI","SPARE-ISSUE",
AQ1274="SPARE-HS","SPARE-ISSUE",
AQ1274="Power Telco","RAN ISSUE",AQ1274="no impacts","no impacts"
),"")</f>
        <v>No root cause</v>
      </c>
      <c r="AQ1274" s="126" t="s">
        <v>5344</v>
      </c>
      <c r="AR1274" s="48" t="str" cm="1">
        <f t="array" ref="AR1274">IFERROR(_xlfn.IFS(
AQ1274="MPR ISSUE","ACTIVE",
AQ1274="BSS Hardware Issue","ACTIVE",
AQ1274="Sites strategiques, MLL, Pylone, etc.","PASSIVE",
AQ1274="AKTIVCO DEFAUT GE &amp; POWER Cabinet","PASSIVE",
AQ1274="AKTIVCO Coupure ENEO &amp; Baisse de tension","PASSIVE",
AQ1274="Coupure ENEO &amp; Baisse de tension","PASSIVE",
AQ1274="Defaut GE &amp; POWER Cabinet","PASSIVE",
AQ1274="Sharing","PASSIVE",
AQ1274="Sites strategiques &amp; DataCenter","PASSIVE",
AQ1274="Exclu","Exclu",
AQ1274="SAT","ACTIVE",
AQ1274="SPARE-ISSUE","SPARE-ISSUE",
AQ1274="Fiber CAmtel","ACTIVE",
AQ1274="Fiber AOF","ACTIVE",
AQ1274="Projet OCM (HUAWEI)","PLANNED WORKS",
AQ1274="Projet OCM (NOKIA)","PLANNED WORKS",
AQ1274="ACCESS-ISSUE","ACCESS-ISSUE",
AQ1274="Projet OCM (ZTE, NOKIA, autres projets)","PLANNED WORKS",
AQ1274="No root CAuse","No root cause",
AQ1274="ODU HS","ACTIVE",
AQ1274="IP &amp; VLAN","ACTIVE",
AQ1274="Warehouse HUAWEI","SPARE-ISSUE",
AQ1274="SPARE-HS","SPARE-ISSUE",
AQ1274="Power Telco","ACTIVE", AQ1274="no impacts","no impacts"
),"")</f>
        <v>No root cause</v>
      </c>
      <c r="AS1274" s="92" t="s">
        <v>5537</v>
      </c>
      <c r="AT1274" s="98" t="s">
        <v>1065</v>
      </c>
      <c r="AV1274" s="17" t="s">
        <v>5537</v>
      </c>
      <c r="AW1274" s="7" t="s">
        <v>5537</v>
      </c>
      <c r="AX1274" s="6" t="s">
        <v>5537</v>
      </c>
      <c r="AY1274" s="7"/>
      <c r="AZ1274" s="3" t="s">
        <v>5537</v>
      </c>
      <c r="BA1274" s="18" t="s">
        <v>5537</v>
      </c>
      <c r="BB1274" s="18" t="s">
        <v>5537</v>
      </c>
      <c r="BC1274" s="18" t="s">
        <v>5537</v>
      </c>
      <c r="BD1274" s="18" t="s">
        <v>5537</v>
      </c>
      <c r="BE1274" s="18" t="s">
        <v>5537</v>
      </c>
      <c r="BF1274" s="18" t="s">
        <v>5537</v>
      </c>
      <c r="BG1274" s="18" t="s">
        <v>5537</v>
      </c>
      <c r="BH1274" s="18" t="s">
        <v>5537</v>
      </c>
      <c r="BI1274" s="18" t="s">
        <v>5537</v>
      </c>
      <c r="BJ1274" s="18" t="s">
        <v>5537</v>
      </c>
      <c r="BK1274" s="18" t="s">
        <v>5537</v>
      </c>
      <c r="BL1274" s="9" t="s">
        <v>5537</v>
      </c>
      <c r="BM1274" s="14" t="s">
        <v>5537</v>
      </c>
      <c r="BN1274" s="14" t="s">
        <v>5537</v>
      </c>
      <c r="BO1274" s="14" t="str">
        <f>_xlfn.XLOOKUP(B1274,'[4]cell downs 18042026 17h'!$B:$B,'[4]cell downs 18042026 17h'!$B:$B,"")</f>
        <v/>
      </c>
      <c r="BP1274" s="14" t="str">
        <f>_xlfn.XLOOKUP(B1274,'[5]Cells Huawei 19042026 15h'!$B:$B,'[5]Cells Huawei 19042026 15h'!$B:$B,"")</f>
        <v/>
      </c>
      <c r="BQ1274" s="9" t="str">
        <f>_xlfn.XLOOKUP(B1274,'[6]cells down 19042026 9H40'!$B:$B,'[6]cells down 19042026 9H40'!$B:$B,"")</f>
        <v/>
      </c>
      <c r="BR1274" s="9" t="s">
        <v>1065</v>
      </c>
      <c r="BS1274" s="9" t="s">
        <v>12</v>
      </c>
      <c r="BT1274" s="108"/>
    </row>
    <row r="1275" spans="1:72" s="9" customFormat="1" x14ac:dyDescent="0.35">
      <c r="A1275" s="1" t="s">
        <v>311</v>
      </c>
      <c r="B1275" s="8" t="s">
        <v>312</v>
      </c>
      <c r="C1275" s="3" t="str">
        <f>_xlfn.XLOOKUP(B1275,'[1]daily break down'!$D:$D,'[1]daily break down'!$E:$E,"")</f>
        <v>Yaounde</v>
      </c>
      <c r="D1275" s="1" t="s">
        <v>21</v>
      </c>
      <c r="E1275" s="1" t="s">
        <v>30</v>
      </c>
      <c r="F1275" s="3" t="s">
        <v>37</v>
      </c>
      <c r="G1275" s="1" t="s">
        <v>38</v>
      </c>
      <c r="H1275" s="34" t="str">
        <f>_xlfn.XLOOKUP(B1275,[2]CALCULATION!$B:$B,[2]CALCULATION!$H:$H,"")</f>
        <v>ZTE</v>
      </c>
      <c r="I1275" s="28">
        <v>0</v>
      </c>
      <c r="J1275" s="28">
        <v>0</v>
      </c>
      <c r="K1275" s="28">
        <v>0</v>
      </c>
      <c r="L1275" s="28">
        <v>5.996403021404948</v>
      </c>
      <c r="M1275" s="28">
        <v>34.245490578798226</v>
      </c>
      <c r="N1275" s="28">
        <v>38.763650968944127</v>
      </c>
      <c r="O1275" s="28">
        <v>40.276582827530511</v>
      </c>
      <c r="P1275" s="28">
        <v>39.472809353000429</v>
      </c>
      <c r="Q1275" s="28">
        <v>26.309469285141528</v>
      </c>
      <c r="R1275" s="28">
        <v>0</v>
      </c>
      <c r="S1275" s="93">
        <v>0</v>
      </c>
      <c r="T1275" s="93">
        <f>_xlfn.XLOOKUP(B1275,'[3]Nur des jours'!$B:$B,'[3]Nur des jours'!$U:$U,"")</f>
        <v>13.868556899607057</v>
      </c>
      <c r="U1275" s="93">
        <v>30.551703178639009</v>
      </c>
      <c r="V1275" s="93">
        <v>13.868556899607057</v>
      </c>
      <c r="W1275" s="93">
        <v>13.868556899607057</v>
      </c>
      <c r="X1275" s="93">
        <v>13.868556899607057</v>
      </c>
      <c r="Y1275" s="93">
        <v>13.868556899607057</v>
      </c>
      <c r="Z1275" s="93">
        <v>12.15241215867227</v>
      </c>
      <c r="AA1275" s="93">
        <v>0</v>
      </c>
      <c r="AB1275" s="93">
        <v>0</v>
      </c>
      <c r="AC1275" s="93">
        <f>_xlfn.XLOOKUP(B1275,'[3]Nur des jours'!$B:$B,'[3]Nur des jours'!$N:$N,"")</f>
        <v>0</v>
      </c>
      <c r="AD1275" s="93">
        <v>0</v>
      </c>
      <c r="AE1275" s="93">
        <v>0</v>
      </c>
      <c r="AF1275" s="93">
        <v>0</v>
      </c>
      <c r="AG1275" s="93"/>
      <c r="AH1275" s="93">
        <v>0</v>
      </c>
      <c r="AI1275" s="93">
        <v>0</v>
      </c>
      <c r="AJ1275" s="93">
        <v>0</v>
      </c>
      <c r="AK1275" s="93">
        <v>0</v>
      </c>
      <c r="AL1275" s="93">
        <v>0</v>
      </c>
      <c r="AM1275" s="49" t="s">
        <v>5559</v>
      </c>
      <c r="AN1275" s="49"/>
      <c r="AO1275" s="48" t="str" cm="1">
        <f t="array" ref="AO1275">IFERROR(_xlfn.IFS(
AQ1275="MPR ISSUE","PDH",
AQ1275="BSS Hardware Issue","BSS",
AQ1275="Sites strategiques, MLL, Pylone, etc.","ENVTECH",
AQ1275="AKTIVCO DEFAUT GE &amp; POWER Cabinet","AKTIVCO",
AQ1275="AKTIVCO Coupure ENEO &amp; Baisse de tension","AKTIVCO GRID ONLY",
AQ1275="Coupure ENEO &amp; Baisse de tension","IHS GRID ONLY",
AQ1275="Defaut GE &amp; POWER Cabinet","IHS",
AQ1275="Sharing","Partners",
AQ1275="Sites strategiques &amp; DataCenter","SST &amp; DC",
AQ1275="Exclu","Exclu",
AQ1275="SAT","SAT",
AQ1275="SPARE-ISSUE","SPARE-ISSUE",
AQ1275="Fiber CAmtel","TRANS_FO_CAMTEL",
AQ1275="Fiber AOF","Fiber AOF",
AQ1275="Projet OCM (HUAWEI)","TRAVAUX-HUAWEI",
AQ1275="Projet OCM (NOKIA)","TRAVAUX-NOKIA",
AQ1275="ACCESS-ISSUE","ACCESS-ISSUE",
AQ1275="Projet OCM (ZTE, NOKIA, autres projets)","TRAVAUX OCM",
AQ1275="No root CAuse","No root cause",
AQ1275="ODU HS","PDH",
AQ1275="IP &amp; VLAN","PDH",
AQ1275="Warehouse HUAWEI","SPARE-ISSUE",
AQ1275="SPARE-HS","SPARE-ISSUE",
AQ1275="Power Telco","BSS",AQ1275="no impacts","no impacts"
),"")</f>
        <v>No root cause</v>
      </c>
      <c r="AP1275" s="48" t="str" cm="1">
        <f t="array" ref="AP1275">IFERROR(_xlfn.IFS(
AQ1275="MPR ISSUE","TX ISSUE",
AQ1275="BSS Hardware Issue","RAN ISSUE",
AQ1275="Sites strategiques, MLL, Pylone, etc.","ENVTECH",
AQ1275="AKTIVCO DEFAUT GE &amp; POWER Cabinet","POWER ISSUE",
AQ1275="AKTIVCO Coupure ENEO &amp; Baisse de tension","POWER ISSUE",
AQ1275="Coupure ENEO &amp; Baisse de tension","POWER ISSUE",
AQ1275="Defaut GE &amp; POWER Cabinet","POWER ISSUE",
AQ1275="Sharing","POWER ISSUE",
AQ1275="Sites strategiques &amp; DataCenter","POWER ISSUE",
AQ1275="Exclu","Exclu",
AQ1275="SAT","TX ISSUE",
AQ1275="SPARE-ISSUE","SPARE-ISSUE",
AQ1275="Fiber CAmtel","TX ISSUE",
AQ1275="Fiber AOF","TX ISSUE",
AQ1275="Projet OCM (HUAWEI)","TRAVAUX-HUAWEI",
AQ1275="Projet OCM (NOKIA)","TRAVAUX -NOKIA",
AQ1275="ACCESS-ISSUE","ACCESS-ISSUE",
AQ1275="Projet OCM (ZTE, NOKIA, autres projets)","TRAVAUX OCM",
AQ1275="No root CAuse","No root cause",
AQ1275="ODU HS","TX ISSUE",
AQ1275="IP &amp; VLAN","TX ISSUE",
AQ1275="Warehouse HUAWEI","SPARE-ISSUE",
AQ1275="SPARE-HS","SPARE-ISSUE",
AQ1275="Power Telco","RAN ISSUE",AQ1275="no impacts","no impacts"
),"")</f>
        <v>No root cause</v>
      </c>
      <c r="AQ1275" s="67" t="s">
        <v>5344</v>
      </c>
      <c r="AR1275" s="48" t="str" cm="1">
        <f t="array" ref="AR1275">IFERROR(_xlfn.IFS(
AQ1275="MPR ISSUE","ACTIVE",
AQ1275="BSS Hardware Issue","ACTIVE",
AQ1275="Sites strategiques, MLL, Pylone, etc.","PASSIVE",
AQ1275="AKTIVCO DEFAUT GE &amp; POWER Cabinet","PASSIVE",
AQ1275="AKTIVCO Coupure ENEO &amp; Baisse de tension","PASSIVE",
AQ1275="Coupure ENEO &amp; Baisse de tension","PASSIVE",
AQ1275="Defaut GE &amp; POWER Cabinet","PASSIVE",
AQ1275="Sharing","PASSIVE",
AQ1275="Sites strategiques &amp; DataCenter","PASSIVE",
AQ1275="Exclu","Exclu",
AQ1275="SAT","ACTIVE",
AQ1275="SPARE-ISSUE","SPARE-ISSUE",
AQ1275="Fiber CAmtel","ACTIVE",
AQ1275="Fiber AOF","ACTIVE",
AQ1275="Projet OCM (HUAWEI)","PLANNED WORKS",
AQ1275="Projet OCM (NOKIA)","PLANNED WORKS",
AQ1275="ACCESS-ISSUE","ACCESS-ISSUE",
AQ1275="Projet OCM (ZTE, NOKIA, autres projets)","PLANNED WORKS",
AQ1275="No root CAuse","No root cause",
AQ1275="ODU HS","ACTIVE",
AQ1275="IP &amp; VLAN","ACTIVE",
AQ1275="Warehouse HUAWEI","SPARE-ISSUE",
AQ1275="SPARE-HS","SPARE-ISSUE",
AQ1275="Power Telco","ACTIVE", AQ1275="no impacts","no impacts"
),"")</f>
        <v>No root cause</v>
      </c>
      <c r="AS1275" s="92" t="s">
        <v>5537</v>
      </c>
      <c r="AT1275" s="98" t="s">
        <v>312</v>
      </c>
      <c r="AV1275" s="17" t="s">
        <v>5537</v>
      </c>
      <c r="AW1275" s="7" t="s">
        <v>5537</v>
      </c>
      <c r="AX1275" s="6" t="s">
        <v>5537</v>
      </c>
      <c r="AY1275" s="7"/>
      <c r="AZ1275" s="3" t="s">
        <v>5537</v>
      </c>
      <c r="BA1275" s="18" t="s">
        <v>5537</v>
      </c>
      <c r="BB1275" s="18" t="s">
        <v>5537</v>
      </c>
      <c r="BC1275" s="18" t="s">
        <v>5537</v>
      </c>
      <c r="BD1275" s="18" t="s">
        <v>5537</v>
      </c>
      <c r="BE1275" s="18" t="s">
        <v>5537</v>
      </c>
      <c r="BF1275" s="18" t="s">
        <v>5537</v>
      </c>
      <c r="BG1275" s="18" t="s">
        <v>5537</v>
      </c>
      <c r="BH1275" s="18" t="s">
        <v>5537</v>
      </c>
      <c r="BI1275" s="18" t="s">
        <v>5537</v>
      </c>
      <c r="BJ1275" s="18" t="s">
        <v>5537</v>
      </c>
      <c r="BK1275" s="18" t="s">
        <v>5537</v>
      </c>
      <c r="BL1275" s="9" t="s">
        <v>5537</v>
      </c>
      <c r="BM1275" s="14" t="s">
        <v>5537</v>
      </c>
      <c r="BN1275" s="14" t="s">
        <v>5537</v>
      </c>
      <c r="BO1275" s="14" t="str">
        <f>_xlfn.XLOOKUP(B1275,'[4]cell downs 18042026 17h'!$B:$B,'[4]cell downs 18042026 17h'!$B:$B,"")</f>
        <v/>
      </c>
      <c r="BP1275" s="14" t="str">
        <f>_xlfn.XLOOKUP(B1275,'[5]Cells Huawei 19042026 15h'!$B:$B,'[5]Cells Huawei 19042026 15h'!$B:$B,"")</f>
        <v/>
      </c>
      <c r="BQ1275" s="9" t="str">
        <f>_xlfn.XLOOKUP(B1275,'[6]cells down 19042026 9H40'!$B:$B,'[6]cells down 19042026 9H40'!$B:$B,"")</f>
        <v>CTR_718</v>
      </c>
      <c r="BR1275" s="9" t="s">
        <v>5537</v>
      </c>
      <c r="BS1275" s="9" t="s">
        <v>5577</v>
      </c>
      <c r="BT1275" s="108"/>
    </row>
    <row r="1276" spans="1:72" s="9" customFormat="1" x14ac:dyDescent="0.35">
      <c r="A1276" s="3" t="s">
        <v>3208</v>
      </c>
      <c r="B1276" s="25" t="s">
        <v>3209</v>
      </c>
      <c r="C1276" s="3" t="str">
        <f>_xlfn.XLOOKUP(B1276,'[1]daily break down'!$D:$D,'[1]daily break down'!$E:$E,"")</f>
        <v>Yaounde</v>
      </c>
      <c r="D1276" s="3" t="s">
        <v>357</v>
      </c>
      <c r="E1276" s="3" t="s">
        <v>89</v>
      </c>
      <c r="F1276" s="3" t="s">
        <v>37</v>
      </c>
      <c r="G1276" s="3" t="s">
        <v>38</v>
      </c>
      <c r="H1276" s="34" t="str">
        <f>_xlfn.XLOOKUP(B1276,[2]CALCULATION!$B:$B,[2]CALCULATION!$H:$H,"")</f>
        <v>ZTE</v>
      </c>
      <c r="I1276" s="28">
        <v>0</v>
      </c>
      <c r="J1276" s="28">
        <v>0</v>
      </c>
      <c r="K1276" s="28">
        <v>0</v>
      </c>
      <c r="L1276" s="28">
        <v>16.087436828152605</v>
      </c>
      <c r="M1276" s="28">
        <v>0</v>
      </c>
      <c r="N1276" s="28">
        <v>0</v>
      </c>
      <c r="O1276" s="28">
        <v>0</v>
      </c>
      <c r="P1276" s="28">
        <v>2.5397151523971342E-2</v>
      </c>
      <c r="Q1276" s="28">
        <v>0</v>
      </c>
      <c r="R1276" s="28">
        <v>0</v>
      </c>
      <c r="S1276" s="93">
        <v>0</v>
      </c>
      <c r="T1276" s="93">
        <f>_xlfn.XLOOKUP(B1276,'[3]Nur des jours'!$B:$B,'[3]Nur des jours'!$U:$U,"")</f>
        <v>0</v>
      </c>
      <c r="U1276" s="93">
        <v>0</v>
      </c>
      <c r="V1276" s="93">
        <v>0</v>
      </c>
      <c r="W1276" s="93">
        <v>0</v>
      </c>
      <c r="X1276" s="93">
        <v>0</v>
      </c>
      <c r="Y1276" s="93">
        <v>13.601744127978819</v>
      </c>
      <c r="Z1276" s="93">
        <v>0</v>
      </c>
      <c r="AA1276" s="93">
        <v>0</v>
      </c>
      <c r="AB1276" s="93">
        <v>0</v>
      </c>
      <c r="AC1276" s="93">
        <f>_xlfn.XLOOKUP(B1276,'[3]Nur des jours'!$B:$B,'[3]Nur des jours'!$N:$N,"")</f>
        <v>0</v>
      </c>
      <c r="AD1276" s="93">
        <v>0</v>
      </c>
      <c r="AE1276" s="93">
        <v>0</v>
      </c>
      <c r="AF1276" s="93">
        <v>0</v>
      </c>
      <c r="AG1276" s="93"/>
      <c r="AH1276" s="93">
        <v>0</v>
      </c>
      <c r="AI1276" s="93">
        <v>0</v>
      </c>
      <c r="AJ1276" s="93">
        <v>0</v>
      </c>
      <c r="AK1276" s="93">
        <v>0</v>
      </c>
      <c r="AL1276" s="93">
        <v>0</v>
      </c>
      <c r="AM1276" s="49" t="s">
        <v>5559</v>
      </c>
      <c r="AN1276" s="49"/>
      <c r="AO1276" s="48" t="str" cm="1">
        <f t="array" ref="AO1276">IFERROR(_xlfn.IFS(
AQ1276="MPR ISSUE","PDH",
AQ1276="BSS Hardware Issue","BSS",
AQ1276="Sites strategiques, MLL, Pylone, etc.","ENVTECH",
AQ1276="AKTIVCO DEFAUT GE &amp; POWER Cabinet","AKTIVCO",
AQ1276="AKTIVCO Coupure ENEO &amp; Baisse de tension","AKTIVCO GRID ONLY",
AQ1276="Coupure ENEO &amp; Baisse de tension","IHS GRID ONLY",
AQ1276="Defaut GE &amp; POWER Cabinet","IHS",
AQ1276="Sharing","Partners",
AQ1276="Sites strategiques &amp; DataCenter","SST &amp; DC",
AQ1276="Exclu","Exclu",
AQ1276="SAT","SAT",
AQ1276="SPARE-ISSUE","SPARE-ISSUE",
AQ1276="Fiber CAmtel","TRANS_FO_CAMTEL",
AQ1276="Fiber AOF","Fiber AOF",
AQ1276="Projet OCM (HUAWEI)","TRAVAUX-HUAWEI",
AQ1276="Projet OCM (NOKIA)","TRAVAUX-NOKIA",
AQ1276="ACCESS-ISSUE","ACCESS-ISSUE",
AQ1276="Projet OCM (ZTE, NOKIA, autres projets)","TRAVAUX OCM",
AQ1276="No root CAuse","No root cause",
AQ1276="ODU HS","PDH",
AQ1276="IP &amp; VLAN","PDH",
AQ1276="Warehouse HUAWEI","SPARE-ISSUE",
AQ1276="SPARE-HS","SPARE-ISSUE",
AQ1276="Power Telco","BSS",AQ1276="no impacts","no impacts"
),"")</f>
        <v>No root cause</v>
      </c>
      <c r="AP1276" s="48" t="str" cm="1">
        <f t="array" ref="AP1276">IFERROR(_xlfn.IFS(
AQ1276="MPR ISSUE","TX ISSUE",
AQ1276="BSS Hardware Issue","RAN ISSUE",
AQ1276="Sites strategiques, MLL, Pylone, etc.","ENVTECH",
AQ1276="AKTIVCO DEFAUT GE &amp; POWER Cabinet","POWER ISSUE",
AQ1276="AKTIVCO Coupure ENEO &amp; Baisse de tension","POWER ISSUE",
AQ1276="Coupure ENEO &amp; Baisse de tension","POWER ISSUE",
AQ1276="Defaut GE &amp; POWER Cabinet","POWER ISSUE",
AQ1276="Sharing","POWER ISSUE",
AQ1276="Sites strategiques &amp; DataCenter","POWER ISSUE",
AQ1276="Exclu","Exclu",
AQ1276="SAT","TX ISSUE",
AQ1276="SPARE-ISSUE","SPARE-ISSUE",
AQ1276="Fiber CAmtel","TX ISSUE",
AQ1276="Fiber AOF","TX ISSUE",
AQ1276="Projet OCM (HUAWEI)","TRAVAUX-HUAWEI",
AQ1276="Projet OCM (NOKIA)","TRAVAUX -NOKIA",
AQ1276="ACCESS-ISSUE","ACCESS-ISSUE",
AQ1276="Projet OCM (ZTE, NOKIA, autres projets)","TRAVAUX OCM",
AQ1276="No root CAuse","No root cause",
AQ1276="ODU HS","TX ISSUE",
AQ1276="IP &amp; VLAN","TX ISSUE",
AQ1276="Warehouse HUAWEI","SPARE-ISSUE",
AQ1276="SPARE-HS","SPARE-ISSUE",
AQ1276="Power Telco","RAN ISSUE",AQ1276="no impacts","no impacts"
),"")</f>
        <v>No root cause</v>
      </c>
      <c r="AQ1276" s="67" t="s">
        <v>5344</v>
      </c>
      <c r="AR1276" s="48" t="str" cm="1">
        <f t="array" ref="AR1276">IFERROR(_xlfn.IFS(
AQ1276="MPR ISSUE","ACTIVE",
AQ1276="BSS Hardware Issue","ACTIVE",
AQ1276="Sites strategiques, MLL, Pylone, etc.","PASSIVE",
AQ1276="AKTIVCO DEFAUT GE &amp; POWER Cabinet","PASSIVE",
AQ1276="AKTIVCO Coupure ENEO &amp; Baisse de tension","PASSIVE",
AQ1276="Coupure ENEO &amp; Baisse de tension","PASSIVE",
AQ1276="Defaut GE &amp; POWER Cabinet","PASSIVE",
AQ1276="Sharing","PASSIVE",
AQ1276="Sites strategiques &amp; DataCenter","PASSIVE",
AQ1276="Exclu","Exclu",
AQ1276="SAT","ACTIVE",
AQ1276="SPARE-ISSUE","SPARE-ISSUE",
AQ1276="Fiber CAmtel","ACTIVE",
AQ1276="Fiber AOF","ACTIVE",
AQ1276="Projet OCM (HUAWEI)","PLANNED WORKS",
AQ1276="Projet OCM (NOKIA)","PLANNED WORKS",
AQ1276="ACCESS-ISSUE","ACCESS-ISSUE",
AQ1276="Projet OCM (ZTE, NOKIA, autres projets)","PLANNED WORKS",
AQ1276="No root CAuse","No root cause",
AQ1276="ODU HS","ACTIVE",
AQ1276="IP &amp; VLAN","ACTIVE",
AQ1276="Warehouse HUAWEI","SPARE-ISSUE",
AQ1276="SPARE-HS","SPARE-ISSUE",
AQ1276="Power Telco","ACTIVE", AQ1276="no impacts","no impacts"
),"")</f>
        <v>No root cause</v>
      </c>
      <c r="AS1276" s="92" t="s">
        <v>5537</v>
      </c>
      <c r="AT1276" s="98" t="s">
        <v>3209</v>
      </c>
      <c r="AV1276" s="17" t="s">
        <v>5537</v>
      </c>
      <c r="AW1276" s="7" t="s">
        <v>5537</v>
      </c>
      <c r="AX1276" s="6" t="s">
        <v>5537</v>
      </c>
      <c r="AY1276" s="7"/>
      <c r="AZ1276" s="3" t="s">
        <v>5537</v>
      </c>
      <c r="BA1276" s="18" t="s">
        <v>5537</v>
      </c>
      <c r="BB1276" s="18" t="s">
        <v>5537</v>
      </c>
      <c r="BC1276" s="18" t="s">
        <v>5537</v>
      </c>
      <c r="BD1276" s="18" t="s">
        <v>5537</v>
      </c>
      <c r="BE1276" s="18" t="s">
        <v>5537</v>
      </c>
      <c r="BF1276" s="18" t="s">
        <v>5537</v>
      </c>
      <c r="BG1276" s="18" t="s">
        <v>5537</v>
      </c>
      <c r="BH1276" s="18" t="s">
        <v>5537</v>
      </c>
      <c r="BI1276" s="18" t="s">
        <v>5537</v>
      </c>
      <c r="BJ1276" s="18" t="s">
        <v>5537</v>
      </c>
      <c r="BK1276" s="18" t="s">
        <v>5537</v>
      </c>
      <c r="BL1276" s="9" t="s">
        <v>5537</v>
      </c>
      <c r="BM1276" s="14" t="s">
        <v>5537</v>
      </c>
      <c r="BN1276" s="14" t="s">
        <v>5537</v>
      </c>
      <c r="BO1276" s="14" t="str">
        <f>_xlfn.XLOOKUP(B1276,'[4]cell downs 18042026 17h'!$B:$B,'[4]cell downs 18042026 17h'!$B:$B,"")</f>
        <v/>
      </c>
      <c r="BP1276" s="14" t="str">
        <f>_xlfn.XLOOKUP(B1276,'[5]Cells Huawei 19042026 15h'!$B:$B,'[5]Cells Huawei 19042026 15h'!$B:$B,"")</f>
        <v/>
      </c>
      <c r="BQ1276" s="9" t="str">
        <f>_xlfn.XLOOKUP(B1276,'[6]cells down 19042026 9H40'!$B:$B,'[6]cells down 19042026 9H40'!$B:$B,"")</f>
        <v/>
      </c>
      <c r="BR1276" s="9" t="s">
        <v>5537</v>
      </c>
      <c r="BS1276" s="9" t="s">
        <v>5537</v>
      </c>
      <c r="BT1276" s="108"/>
    </row>
    <row r="1277" spans="1:72" s="9" customFormat="1" x14ac:dyDescent="0.35">
      <c r="A1277" s="1" t="s">
        <v>2781</v>
      </c>
      <c r="B1277" s="8" t="s">
        <v>2782</v>
      </c>
      <c r="C1277" s="3" t="str">
        <f>_xlfn.XLOOKUP(B1277,'[1]daily break down'!$D:$D,'[1]daily break down'!$E:$E,"")</f>
        <v>Yaounde</v>
      </c>
      <c r="D1277" s="1" t="s">
        <v>11</v>
      </c>
      <c r="E1277" s="1" t="s">
        <v>12</v>
      </c>
      <c r="F1277" s="3" t="s">
        <v>37</v>
      </c>
      <c r="G1277" s="1" t="s">
        <v>38</v>
      </c>
      <c r="H1277" s="34" t="str">
        <f>_xlfn.XLOOKUP(B1277,[2]CALCULATION!$B:$B,[2]CALCULATION!$H:$H,"")</f>
        <v>ZTE</v>
      </c>
      <c r="I1277" s="28">
        <v>0</v>
      </c>
      <c r="J1277" s="28">
        <v>0</v>
      </c>
      <c r="K1277" s="28">
        <v>0</v>
      </c>
      <c r="L1277" s="28">
        <v>0</v>
      </c>
      <c r="M1277" s="28">
        <v>0</v>
      </c>
      <c r="N1277" s="28">
        <v>0</v>
      </c>
      <c r="O1277" s="28">
        <v>0</v>
      </c>
      <c r="P1277" s="28">
        <v>0</v>
      </c>
      <c r="Q1277" s="28">
        <v>0</v>
      </c>
      <c r="R1277" s="28">
        <v>0</v>
      </c>
      <c r="S1277" s="93">
        <v>0</v>
      </c>
      <c r="T1277" s="93">
        <f>_xlfn.XLOOKUP(B1277,'[3]Nur des jours'!$B:$B,'[3]Nur des jours'!$U:$U,"")</f>
        <v>4.2875528275019559E-2</v>
      </c>
      <c r="U1277" s="93">
        <v>0</v>
      </c>
      <c r="V1277" s="93">
        <v>0</v>
      </c>
      <c r="W1277" s="93">
        <v>4.2875528275019559E-2</v>
      </c>
      <c r="X1277" s="93">
        <v>3.6382846364354959</v>
      </c>
      <c r="Y1277" s="93">
        <v>13.508734194553597</v>
      </c>
      <c r="Z1277" s="93">
        <v>0</v>
      </c>
      <c r="AA1277" s="93">
        <v>0</v>
      </c>
      <c r="AB1277" s="93">
        <v>0</v>
      </c>
      <c r="AC1277" s="93">
        <f>_xlfn.XLOOKUP(B1277,'[3]Nur des jours'!$B:$B,'[3]Nur des jours'!$N:$N,"")</f>
        <v>0</v>
      </c>
      <c r="AD1277" s="93">
        <v>0</v>
      </c>
      <c r="AE1277" s="93">
        <v>0</v>
      </c>
      <c r="AF1277" s="93">
        <v>0</v>
      </c>
      <c r="AG1277" s="93"/>
      <c r="AH1277" s="93">
        <v>0</v>
      </c>
      <c r="AI1277" s="93">
        <v>0</v>
      </c>
      <c r="AJ1277" s="93">
        <v>0</v>
      </c>
      <c r="AK1277" s="93">
        <v>0</v>
      </c>
      <c r="AL1277" s="93">
        <v>0</v>
      </c>
      <c r="AM1277" s="49" t="s">
        <v>5559</v>
      </c>
      <c r="AN1277" s="49"/>
      <c r="AO1277" s="48" t="str" cm="1">
        <f t="array" ref="AO1277">IFERROR(_xlfn.IFS(
AQ1277="MPR ISSUE","PDH",
AQ1277="BSS Hardware Issue","BSS",
AQ1277="Sites strategiques, MLL, Pylone, etc.","ENVTECH",
AQ1277="AKTIVCO DEFAUT GE &amp; POWER Cabinet","AKTIVCO",
AQ1277="AKTIVCO Coupure ENEO &amp; Baisse de tension","AKTIVCO GRID ONLY",
AQ1277="Coupure ENEO &amp; Baisse de tension","IHS GRID ONLY",
AQ1277="Defaut GE &amp; POWER Cabinet","IHS",
AQ1277="Sharing","Partners",
AQ1277="Sites strategiques &amp; DataCenter","SST &amp; DC",
AQ1277="Exclu","Exclu",
AQ1277="SAT","SAT",
AQ1277="SPARE-ISSUE","SPARE-ISSUE",
AQ1277="Fiber CAmtel","TRANS_FO_CAMTEL",
AQ1277="Fiber AOF","Fiber AOF",
AQ1277="Projet OCM (HUAWEI)","TRAVAUX-HUAWEI",
AQ1277="Projet OCM (NOKIA)","TRAVAUX-NOKIA",
AQ1277="ACCESS-ISSUE","ACCESS-ISSUE",
AQ1277="Projet OCM (ZTE, NOKIA, autres projets)","TRAVAUX OCM",
AQ1277="No root CAuse","No root cause",
AQ1277="ODU HS","PDH",
AQ1277="IP &amp; VLAN","PDH",
AQ1277="Warehouse HUAWEI","SPARE-ISSUE",
AQ1277="SPARE-HS","SPARE-ISSUE",
AQ1277="Power Telco","BSS",AQ1277="no impacts","no impacts"
),"")</f>
        <v>No root cause</v>
      </c>
      <c r="AP1277" s="48" t="str" cm="1">
        <f t="array" ref="AP1277">IFERROR(_xlfn.IFS(
AQ1277="MPR ISSUE","TX ISSUE",
AQ1277="BSS Hardware Issue","RAN ISSUE",
AQ1277="Sites strategiques, MLL, Pylone, etc.","ENVTECH",
AQ1277="AKTIVCO DEFAUT GE &amp; POWER Cabinet","POWER ISSUE",
AQ1277="AKTIVCO Coupure ENEO &amp; Baisse de tension","POWER ISSUE",
AQ1277="Coupure ENEO &amp; Baisse de tension","POWER ISSUE",
AQ1277="Defaut GE &amp; POWER Cabinet","POWER ISSUE",
AQ1277="Sharing","POWER ISSUE",
AQ1277="Sites strategiques &amp; DataCenter","POWER ISSUE",
AQ1277="Exclu","Exclu",
AQ1277="SAT","TX ISSUE",
AQ1277="SPARE-ISSUE","SPARE-ISSUE",
AQ1277="Fiber CAmtel","TX ISSUE",
AQ1277="Fiber AOF","TX ISSUE",
AQ1277="Projet OCM (HUAWEI)","TRAVAUX-HUAWEI",
AQ1277="Projet OCM (NOKIA)","TRAVAUX -NOKIA",
AQ1277="ACCESS-ISSUE","ACCESS-ISSUE",
AQ1277="Projet OCM (ZTE, NOKIA, autres projets)","TRAVAUX OCM",
AQ1277="No root CAuse","No root cause",
AQ1277="ODU HS","TX ISSUE",
AQ1277="IP &amp; VLAN","TX ISSUE",
AQ1277="Warehouse HUAWEI","SPARE-ISSUE",
AQ1277="SPARE-HS","SPARE-ISSUE",
AQ1277="Power Telco","RAN ISSUE",AQ1277="no impacts","no impacts"
),"")</f>
        <v>No root cause</v>
      </c>
      <c r="AQ1277" s="126" t="s">
        <v>5344</v>
      </c>
      <c r="AR1277" s="48" t="str" cm="1">
        <f t="array" ref="AR1277">IFERROR(_xlfn.IFS(
AQ1277="MPR ISSUE","ACTIVE",
AQ1277="BSS Hardware Issue","ACTIVE",
AQ1277="Sites strategiques, MLL, Pylone, etc.","PASSIVE",
AQ1277="AKTIVCO DEFAUT GE &amp; POWER Cabinet","PASSIVE",
AQ1277="AKTIVCO Coupure ENEO &amp; Baisse de tension","PASSIVE",
AQ1277="Coupure ENEO &amp; Baisse de tension","PASSIVE",
AQ1277="Defaut GE &amp; POWER Cabinet","PASSIVE",
AQ1277="Sharing","PASSIVE",
AQ1277="Sites strategiques &amp; DataCenter","PASSIVE",
AQ1277="Exclu","Exclu",
AQ1277="SAT","ACTIVE",
AQ1277="SPARE-ISSUE","SPARE-ISSUE",
AQ1277="Fiber CAmtel","ACTIVE",
AQ1277="Fiber AOF","ACTIVE",
AQ1277="Projet OCM (HUAWEI)","PLANNED WORKS",
AQ1277="Projet OCM (NOKIA)","PLANNED WORKS",
AQ1277="ACCESS-ISSUE","ACCESS-ISSUE",
AQ1277="Projet OCM (ZTE, NOKIA, autres projets)","PLANNED WORKS",
AQ1277="No root CAuse","No root cause",
AQ1277="ODU HS","ACTIVE",
AQ1277="IP &amp; VLAN","ACTIVE",
AQ1277="Warehouse HUAWEI","SPARE-ISSUE",
AQ1277="SPARE-HS","SPARE-ISSUE",
AQ1277="Power Telco","ACTIVE", AQ1277="no impacts","no impacts"
),"")</f>
        <v>No root cause</v>
      </c>
      <c r="AS1277" s="92" t="s">
        <v>5537</v>
      </c>
      <c r="AT1277" s="98" t="s">
        <v>2782</v>
      </c>
      <c r="AV1277" s="17" t="s">
        <v>5537</v>
      </c>
      <c r="AW1277" s="7" t="s">
        <v>5537</v>
      </c>
      <c r="AX1277" s="6" t="s">
        <v>5537</v>
      </c>
      <c r="AY1277" s="7"/>
      <c r="AZ1277" s="3" t="s">
        <v>5537</v>
      </c>
      <c r="BA1277" s="18" t="s">
        <v>5537</v>
      </c>
      <c r="BB1277" s="18" t="s">
        <v>5537</v>
      </c>
      <c r="BC1277" s="18" t="s">
        <v>5537</v>
      </c>
      <c r="BD1277" s="18" t="s">
        <v>5537</v>
      </c>
      <c r="BE1277" s="18" t="s">
        <v>5537</v>
      </c>
      <c r="BF1277" s="18" t="s">
        <v>5537</v>
      </c>
      <c r="BG1277" s="18" t="s">
        <v>5537</v>
      </c>
      <c r="BH1277" s="18" t="s">
        <v>5537</v>
      </c>
      <c r="BI1277" s="18" t="s">
        <v>5537</v>
      </c>
      <c r="BJ1277" s="18" t="s">
        <v>5537</v>
      </c>
      <c r="BK1277" s="18" t="s">
        <v>5537</v>
      </c>
      <c r="BL1277" s="9" t="s">
        <v>5537</v>
      </c>
      <c r="BM1277" s="14" t="s">
        <v>5537</v>
      </c>
      <c r="BN1277" s="14" t="s">
        <v>5537</v>
      </c>
      <c r="BO1277" s="14" t="str">
        <f>_xlfn.XLOOKUP(B1277,'[4]cell downs 18042026 17h'!$B:$B,'[4]cell downs 18042026 17h'!$B:$B,"")</f>
        <v/>
      </c>
      <c r="BP1277" s="14" t="str">
        <f>_xlfn.XLOOKUP(B1277,'[5]Cells Huawei 19042026 15h'!$B:$B,'[5]Cells Huawei 19042026 15h'!$B:$B,"")</f>
        <v/>
      </c>
      <c r="BQ1277" s="9" t="str">
        <f>_xlfn.XLOOKUP(B1277,'[6]cells down 19042026 9H40'!$B:$B,'[6]cells down 19042026 9H40'!$B:$B,"")</f>
        <v/>
      </c>
      <c r="BR1277" s="9" t="s">
        <v>2782</v>
      </c>
      <c r="BS1277" s="9" t="s">
        <v>12</v>
      </c>
      <c r="BT1277" s="108"/>
    </row>
    <row r="1278" spans="1:72" s="9" customFormat="1" x14ac:dyDescent="0.35">
      <c r="A1278" s="1" t="s">
        <v>846</v>
      </c>
      <c r="B1278" s="8" t="s">
        <v>847</v>
      </c>
      <c r="C1278" s="3" t="str">
        <f>_xlfn.XLOOKUP(B1278,'[1]daily break down'!$D:$D,'[1]daily break down'!$E:$E,"")</f>
        <v>Douala</v>
      </c>
      <c r="D1278" s="1" t="s">
        <v>11</v>
      </c>
      <c r="E1278" s="1" t="s">
        <v>12</v>
      </c>
      <c r="F1278" s="3" t="s">
        <v>31</v>
      </c>
      <c r="G1278" s="1" t="s">
        <v>32</v>
      </c>
      <c r="H1278" s="34" t="str">
        <f>_xlfn.XLOOKUP(B1278,[2]CALCULATION!$B:$B,[2]CALCULATION!$H:$H,"")</f>
        <v>ZTE</v>
      </c>
      <c r="I1278" s="28">
        <v>0</v>
      </c>
      <c r="J1278" s="28">
        <v>0</v>
      </c>
      <c r="K1278" s="28">
        <v>0</v>
      </c>
      <c r="L1278" s="28">
        <v>0</v>
      </c>
      <c r="M1278" s="28">
        <v>0</v>
      </c>
      <c r="N1278" s="28">
        <v>0</v>
      </c>
      <c r="O1278" s="28">
        <v>0</v>
      </c>
      <c r="P1278" s="28">
        <v>0</v>
      </c>
      <c r="Q1278" s="28">
        <v>0</v>
      </c>
      <c r="R1278" s="28">
        <v>0</v>
      </c>
      <c r="S1278" s="93">
        <v>0</v>
      </c>
      <c r="T1278" s="93">
        <f>_xlfn.XLOOKUP(B1278,'[3]Nur des jours'!$B:$B,'[3]Nur des jours'!$U:$U,"")</f>
        <v>0</v>
      </c>
      <c r="U1278" s="93">
        <v>0</v>
      </c>
      <c r="V1278" s="93">
        <v>2.2115497113570394E-3</v>
      </c>
      <c r="W1278" s="93">
        <v>0</v>
      </c>
      <c r="X1278" s="93">
        <v>2.1875972011768305</v>
      </c>
      <c r="Y1278" s="93">
        <v>10.742620557995394</v>
      </c>
      <c r="Z1278" s="93">
        <v>0</v>
      </c>
      <c r="AA1278" s="93">
        <v>0</v>
      </c>
      <c r="AB1278" s="93">
        <v>0</v>
      </c>
      <c r="AC1278" s="93">
        <f>_xlfn.XLOOKUP(B1278,'[3]Nur des jours'!$B:$B,'[3]Nur des jours'!$N:$N,"")</f>
        <v>0</v>
      </c>
      <c r="AD1278" s="93">
        <v>0</v>
      </c>
      <c r="AE1278" s="93">
        <v>0</v>
      </c>
      <c r="AF1278" s="93">
        <v>0</v>
      </c>
      <c r="AG1278" s="93"/>
      <c r="AH1278" s="93">
        <v>0</v>
      </c>
      <c r="AI1278" s="93">
        <v>0</v>
      </c>
      <c r="AJ1278" s="93">
        <v>0</v>
      </c>
      <c r="AK1278" s="93">
        <v>0</v>
      </c>
      <c r="AL1278" s="93">
        <v>0</v>
      </c>
      <c r="AM1278" s="49" t="s">
        <v>5559</v>
      </c>
      <c r="AN1278" s="49"/>
      <c r="AO1278" s="48" t="str" cm="1">
        <f t="array" ref="AO1278">IFERROR(_xlfn.IFS(
AQ1278="MPR ISSUE","PDH",
AQ1278="BSS Hardware Issue","BSS",
AQ1278="Sites strategiques, MLL, Pylone, etc.","ENVTECH",
AQ1278="AKTIVCO DEFAUT GE &amp; POWER Cabinet","AKTIVCO",
AQ1278="AKTIVCO Coupure ENEO &amp; Baisse de tension","AKTIVCO GRID ONLY",
AQ1278="Coupure ENEO &amp; Baisse de tension","IHS GRID ONLY",
AQ1278="Defaut GE &amp; POWER Cabinet","IHS",
AQ1278="Sharing","Partners",
AQ1278="Sites strategiques &amp; DataCenter","SST &amp; DC",
AQ1278="Exclu","Exclu",
AQ1278="SAT","SAT",
AQ1278="SPARE-ISSUE","SPARE-ISSUE",
AQ1278="Fiber CAmtel","TRANS_FO_CAMTEL",
AQ1278="Fiber AOF","Fiber AOF",
AQ1278="Projet OCM (HUAWEI)","TRAVAUX-HUAWEI",
AQ1278="Projet OCM (NOKIA)","TRAVAUX-NOKIA",
AQ1278="ACCESS-ISSUE","ACCESS-ISSUE",
AQ1278="Projet OCM (ZTE, NOKIA, autres projets)","TRAVAUX OCM",
AQ1278="No root CAuse","No root cause",
AQ1278="ODU HS","PDH",
AQ1278="IP &amp; VLAN","PDH",
AQ1278="Warehouse HUAWEI","SPARE-ISSUE",
AQ1278="SPARE-HS","SPARE-ISSUE",
AQ1278="Power Telco","BSS",AQ1278="no impacts","no impacts"
),"")</f>
        <v>No root cause</v>
      </c>
      <c r="AP1278" s="48" t="str" cm="1">
        <f t="array" ref="AP1278">IFERROR(_xlfn.IFS(
AQ1278="MPR ISSUE","TX ISSUE",
AQ1278="BSS Hardware Issue","RAN ISSUE",
AQ1278="Sites strategiques, MLL, Pylone, etc.","ENVTECH",
AQ1278="AKTIVCO DEFAUT GE &amp; POWER Cabinet","POWER ISSUE",
AQ1278="AKTIVCO Coupure ENEO &amp; Baisse de tension","POWER ISSUE",
AQ1278="Coupure ENEO &amp; Baisse de tension","POWER ISSUE",
AQ1278="Defaut GE &amp; POWER Cabinet","POWER ISSUE",
AQ1278="Sharing","POWER ISSUE",
AQ1278="Sites strategiques &amp; DataCenter","POWER ISSUE",
AQ1278="Exclu","Exclu",
AQ1278="SAT","TX ISSUE",
AQ1278="SPARE-ISSUE","SPARE-ISSUE",
AQ1278="Fiber CAmtel","TX ISSUE",
AQ1278="Fiber AOF","TX ISSUE",
AQ1278="Projet OCM (HUAWEI)","TRAVAUX-HUAWEI",
AQ1278="Projet OCM (NOKIA)","TRAVAUX -NOKIA",
AQ1278="ACCESS-ISSUE","ACCESS-ISSUE",
AQ1278="Projet OCM (ZTE, NOKIA, autres projets)","TRAVAUX OCM",
AQ1278="No root CAuse","No root cause",
AQ1278="ODU HS","TX ISSUE",
AQ1278="IP &amp; VLAN","TX ISSUE",
AQ1278="Warehouse HUAWEI","SPARE-ISSUE",
AQ1278="SPARE-HS","SPARE-ISSUE",
AQ1278="Power Telco","RAN ISSUE",AQ1278="no impacts","no impacts"
),"")</f>
        <v>No root cause</v>
      </c>
      <c r="AQ1278" s="126" t="s">
        <v>5344</v>
      </c>
      <c r="AR1278" s="48" t="str" cm="1">
        <f t="array" ref="AR1278">IFERROR(_xlfn.IFS(
AQ1278="MPR ISSUE","ACTIVE",
AQ1278="BSS Hardware Issue","ACTIVE",
AQ1278="Sites strategiques, MLL, Pylone, etc.","PASSIVE",
AQ1278="AKTIVCO DEFAUT GE &amp; POWER Cabinet","PASSIVE",
AQ1278="AKTIVCO Coupure ENEO &amp; Baisse de tension","PASSIVE",
AQ1278="Coupure ENEO &amp; Baisse de tension","PASSIVE",
AQ1278="Defaut GE &amp; POWER Cabinet","PASSIVE",
AQ1278="Sharing","PASSIVE",
AQ1278="Sites strategiques &amp; DataCenter","PASSIVE",
AQ1278="Exclu","Exclu",
AQ1278="SAT","ACTIVE",
AQ1278="SPARE-ISSUE","SPARE-ISSUE",
AQ1278="Fiber CAmtel","ACTIVE",
AQ1278="Fiber AOF","ACTIVE",
AQ1278="Projet OCM (HUAWEI)","PLANNED WORKS",
AQ1278="Projet OCM (NOKIA)","PLANNED WORKS",
AQ1278="ACCESS-ISSUE","ACCESS-ISSUE",
AQ1278="Projet OCM (ZTE, NOKIA, autres projets)","PLANNED WORKS",
AQ1278="No root CAuse","No root cause",
AQ1278="ODU HS","ACTIVE",
AQ1278="IP &amp; VLAN","ACTIVE",
AQ1278="Warehouse HUAWEI","SPARE-ISSUE",
AQ1278="SPARE-HS","SPARE-ISSUE",
AQ1278="Power Telco","ACTIVE", AQ1278="no impacts","no impacts"
),"")</f>
        <v>No root cause</v>
      </c>
      <c r="AS1278" s="92" t="s">
        <v>5537</v>
      </c>
      <c r="AT1278" s="98" t="s">
        <v>847</v>
      </c>
      <c r="AV1278" s="17" t="s">
        <v>5537</v>
      </c>
      <c r="AW1278" s="7" t="s">
        <v>5537</v>
      </c>
      <c r="AX1278" s="6" t="s">
        <v>5537</v>
      </c>
      <c r="AY1278" s="7"/>
      <c r="AZ1278" s="3" t="s">
        <v>5537</v>
      </c>
      <c r="BA1278" s="18" t="s">
        <v>5537</v>
      </c>
      <c r="BB1278" s="18" t="s">
        <v>5537</v>
      </c>
      <c r="BC1278" s="18" t="s">
        <v>5537</v>
      </c>
      <c r="BD1278" s="18" t="s">
        <v>5537</v>
      </c>
      <c r="BE1278" s="18" t="s">
        <v>5537</v>
      </c>
      <c r="BF1278" s="18" t="s">
        <v>5537</v>
      </c>
      <c r="BG1278" s="18" t="s">
        <v>5537</v>
      </c>
      <c r="BH1278" s="18" t="s">
        <v>5537</v>
      </c>
      <c r="BI1278" s="18" t="s">
        <v>5537</v>
      </c>
      <c r="BJ1278" s="18" t="s">
        <v>5537</v>
      </c>
      <c r="BK1278" s="18" t="s">
        <v>5537</v>
      </c>
      <c r="BL1278" s="9" t="s">
        <v>5537</v>
      </c>
      <c r="BM1278" s="14" t="s">
        <v>5537</v>
      </c>
      <c r="BN1278" s="14" t="s">
        <v>5537</v>
      </c>
      <c r="BO1278" s="14" t="str">
        <f>_xlfn.XLOOKUP(B1278,'[4]cell downs 18042026 17h'!$B:$B,'[4]cell downs 18042026 17h'!$B:$B,"")</f>
        <v/>
      </c>
      <c r="BP1278" s="14" t="str">
        <f>_xlfn.XLOOKUP(B1278,'[5]Cells Huawei 19042026 15h'!$B:$B,'[5]Cells Huawei 19042026 15h'!$B:$B,"")</f>
        <v/>
      </c>
      <c r="BQ1278" s="9" t="str">
        <f>_xlfn.XLOOKUP(B1278,'[6]cells down 19042026 9H40'!$B:$B,'[6]cells down 19042026 9H40'!$B:$B,"")</f>
        <v/>
      </c>
      <c r="BR1278" s="9" t="s">
        <v>847</v>
      </c>
      <c r="BS1278" s="9" t="s">
        <v>12</v>
      </c>
      <c r="BT1278" s="108"/>
    </row>
    <row r="1279" spans="1:72" s="9" customFormat="1" x14ac:dyDescent="0.35">
      <c r="A1279" s="1" t="s">
        <v>3050</v>
      </c>
      <c r="B1279" s="8" t="s">
        <v>3051</v>
      </c>
      <c r="C1279" s="3" t="str">
        <f>_xlfn.XLOOKUP(B1279,'[1]daily break down'!$D:$D,'[1]daily break down'!$E:$E,"")</f>
        <v>NORD-OUEST</v>
      </c>
      <c r="D1279" s="1" t="s">
        <v>21</v>
      </c>
      <c r="E1279" s="1" t="s">
        <v>563</v>
      </c>
      <c r="F1279" s="3" t="s">
        <v>51</v>
      </c>
      <c r="G1279" s="1" t="s">
        <v>52</v>
      </c>
      <c r="H1279" s="32" t="str">
        <f>_xlfn.XLOOKUP(B1279,[2]CALCULATION!$B:$B,[2]CALCULATION!$H:$H,"")</f>
        <v>HUAWEI</v>
      </c>
      <c r="I1279" s="28">
        <v>0</v>
      </c>
      <c r="J1279" s="28">
        <v>0</v>
      </c>
      <c r="K1279" s="28">
        <v>0</v>
      </c>
      <c r="L1279" s="28">
        <v>0</v>
      </c>
      <c r="M1279" s="28">
        <v>0</v>
      </c>
      <c r="N1279" s="28">
        <v>0</v>
      </c>
      <c r="O1279" s="28">
        <v>0</v>
      </c>
      <c r="P1279" s="28">
        <v>0</v>
      </c>
      <c r="Q1279" s="28">
        <v>0</v>
      </c>
      <c r="R1279" s="28">
        <v>0</v>
      </c>
      <c r="S1279" s="93">
        <v>0</v>
      </c>
      <c r="T1279" s="93">
        <f>_xlfn.XLOOKUP(B1279,'[3]Nur des jours'!$B:$B,'[3]Nur des jours'!$U:$U,"")</f>
        <v>0</v>
      </c>
      <c r="U1279" s="93">
        <v>0</v>
      </c>
      <c r="V1279" s="93">
        <v>2.6207577482714246</v>
      </c>
      <c r="W1279" s="93">
        <v>5.2336502270048761</v>
      </c>
      <c r="X1279" s="93">
        <v>4.7576676568702148</v>
      </c>
      <c r="Y1279" s="93">
        <v>10.402487779404336</v>
      </c>
      <c r="Z1279" s="93">
        <v>0</v>
      </c>
      <c r="AA1279" s="93">
        <v>0</v>
      </c>
      <c r="AB1279" s="93">
        <v>0</v>
      </c>
      <c r="AC1279" s="93">
        <f>_xlfn.XLOOKUP(B1279,'[3]Nur des jours'!$B:$B,'[3]Nur des jours'!$N:$N,"")</f>
        <v>0</v>
      </c>
      <c r="AD1279" s="93">
        <v>0</v>
      </c>
      <c r="AE1279" s="93">
        <v>0</v>
      </c>
      <c r="AF1279" s="93">
        <v>0</v>
      </c>
      <c r="AG1279" s="93"/>
      <c r="AH1279" s="93">
        <v>0</v>
      </c>
      <c r="AI1279" s="93">
        <v>0</v>
      </c>
      <c r="AJ1279" s="93">
        <v>0</v>
      </c>
      <c r="AK1279" s="93">
        <v>0</v>
      </c>
      <c r="AL1279" s="93">
        <v>0</v>
      </c>
      <c r="AM1279" s="49" t="s">
        <v>5559</v>
      </c>
      <c r="AN1279" s="49"/>
      <c r="AO1279" s="48" t="str" cm="1">
        <f t="array" ref="AO1279">IFERROR(_xlfn.IFS(
AQ1279="MPR ISSUE","PDH",
AQ1279="BSS Hardware Issue","BSS",
AQ1279="Sites strategiques, MLL, Pylone, etc.","ENVTECH",
AQ1279="AKTIVCO DEFAUT GE &amp; POWER Cabinet","AKTIVCO",
AQ1279="AKTIVCO Coupure ENEO &amp; Baisse de tension","AKTIVCO GRID ONLY",
AQ1279="Coupure ENEO &amp; Baisse de tension","IHS GRID ONLY",
AQ1279="Defaut GE &amp; POWER Cabinet","IHS",
AQ1279="Sharing","Partners",
AQ1279="Sites strategiques &amp; DataCenter","SST &amp; DC",
AQ1279="Exclu","Exclu",
AQ1279="SAT","SAT",
AQ1279="SPARE-ISSUE","SPARE-ISSUE",
AQ1279="Fiber CAmtel","TRANS_FO_CAMTEL",
AQ1279="Fiber AOF","Fiber AOF",
AQ1279="Projet OCM (HUAWEI)","TRAVAUX-HUAWEI",
AQ1279="Projet OCM (NOKIA)","TRAVAUX-NOKIA",
AQ1279="ACCESS-ISSUE","ACCESS-ISSUE",
AQ1279="Projet OCM (ZTE, NOKIA, autres projets)","TRAVAUX OCM",
AQ1279="No root CAuse","No root cause",
AQ1279="ODU HS","PDH",
AQ1279="IP &amp; VLAN","PDH",
AQ1279="Warehouse HUAWEI","SPARE-ISSUE",
AQ1279="SPARE-HS","SPARE-ISSUE",
AQ1279="Power Telco","BSS",AQ1279="no impacts","no impacts"
),"")</f>
        <v>No root cause</v>
      </c>
      <c r="AP1279" s="48" t="str" cm="1">
        <f t="array" ref="AP1279">IFERROR(_xlfn.IFS(
AQ1279="MPR ISSUE","TX ISSUE",
AQ1279="BSS Hardware Issue","RAN ISSUE",
AQ1279="Sites strategiques, MLL, Pylone, etc.","ENVTECH",
AQ1279="AKTIVCO DEFAUT GE &amp; POWER Cabinet","POWER ISSUE",
AQ1279="AKTIVCO Coupure ENEO &amp; Baisse de tension","POWER ISSUE",
AQ1279="Coupure ENEO &amp; Baisse de tension","POWER ISSUE",
AQ1279="Defaut GE &amp; POWER Cabinet","POWER ISSUE",
AQ1279="Sharing","POWER ISSUE",
AQ1279="Sites strategiques &amp; DataCenter","POWER ISSUE",
AQ1279="Exclu","Exclu",
AQ1279="SAT","TX ISSUE",
AQ1279="SPARE-ISSUE","SPARE-ISSUE",
AQ1279="Fiber CAmtel","TX ISSUE",
AQ1279="Fiber AOF","TX ISSUE",
AQ1279="Projet OCM (HUAWEI)","TRAVAUX-HUAWEI",
AQ1279="Projet OCM (NOKIA)","TRAVAUX -NOKIA",
AQ1279="ACCESS-ISSUE","ACCESS-ISSUE",
AQ1279="Projet OCM (ZTE, NOKIA, autres projets)","TRAVAUX OCM",
AQ1279="No root CAuse","No root cause",
AQ1279="ODU HS","TX ISSUE",
AQ1279="IP &amp; VLAN","TX ISSUE",
AQ1279="Warehouse HUAWEI","SPARE-ISSUE",
AQ1279="SPARE-HS","SPARE-ISSUE",
AQ1279="Power Telco","RAN ISSUE",AQ1279="no impacts","no impacts"
),"")</f>
        <v>No root cause</v>
      </c>
      <c r="AQ1279" s="67" t="s">
        <v>5344</v>
      </c>
      <c r="AR1279" s="48" t="str" cm="1">
        <f t="array" ref="AR1279">IFERROR(_xlfn.IFS(
AQ1279="MPR ISSUE","ACTIVE",
AQ1279="BSS Hardware Issue","ACTIVE",
AQ1279="Sites strategiques, MLL, Pylone, etc.","PASSIVE",
AQ1279="AKTIVCO DEFAUT GE &amp; POWER Cabinet","PASSIVE",
AQ1279="AKTIVCO Coupure ENEO &amp; Baisse de tension","PASSIVE",
AQ1279="Coupure ENEO &amp; Baisse de tension","PASSIVE",
AQ1279="Defaut GE &amp; POWER Cabinet","PASSIVE",
AQ1279="Sharing","PASSIVE",
AQ1279="Sites strategiques &amp; DataCenter","PASSIVE",
AQ1279="Exclu","Exclu",
AQ1279="SAT","ACTIVE",
AQ1279="SPARE-ISSUE","SPARE-ISSUE",
AQ1279="Fiber CAmtel","ACTIVE",
AQ1279="Fiber AOF","ACTIVE",
AQ1279="Projet OCM (HUAWEI)","PLANNED WORKS",
AQ1279="Projet OCM (NOKIA)","PLANNED WORKS",
AQ1279="ACCESS-ISSUE","ACCESS-ISSUE",
AQ1279="Projet OCM (ZTE, NOKIA, autres projets)","PLANNED WORKS",
AQ1279="No root CAuse","No root cause",
AQ1279="ODU HS","ACTIVE",
AQ1279="IP &amp; VLAN","ACTIVE",
AQ1279="Warehouse HUAWEI","SPARE-ISSUE",
AQ1279="SPARE-HS","SPARE-ISSUE",
AQ1279="Power Telco","ACTIVE", AQ1279="no impacts","no impacts"
),"")</f>
        <v>No root cause</v>
      </c>
      <c r="AS1279" s="92" t="s">
        <v>5653</v>
      </c>
      <c r="AT1279" s="98" t="s">
        <v>3051</v>
      </c>
      <c r="AV1279" s="17" t="s">
        <v>5537</v>
      </c>
      <c r="AW1279" s="7" t="s">
        <v>5537</v>
      </c>
      <c r="AX1279" s="6" t="s">
        <v>5537</v>
      </c>
      <c r="AY1279" s="7"/>
      <c r="AZ1279" s="3" t="s">
        <v>5537</v>
      </c>
      <c r="BA1279" s="18" t="s">
        <v>5537</v>
      </c>
      <c r="BB1279" s="18" t="s">
        <v>5537</v>
      </c>
      <c r="BC1279" s="18" t="s">
        <v>5537</v>
      </c>
      <c r="BD1279" s="18" t="s">
        <v>5537</v>
      </c>
      <c r="BE1279" s="18" t="s">
        <v>5537</v>
      </c>
      <c r="BF1279" s="18" t="s">
        <v>5537</v>
      </c>
      <c r="BG1279" s="18" t="s">
        <v>5537</v>
      </c>
      <c r="BH1279" s="18" t="s">
        <v>5537</v>
      </c>
      <c r="BI1279" s="18" t="s">
        <v>5537</v>
      </c>
      <c r="BJ1279" s="18" t="s">
        <v>5653</v>
      </c>
      <c r="BK1279" s="18" t="s">
        <v>5537</v>
      </c>
      <c r="BL1279" s="9" t="s">
        <v>5537</v>
      </c>
      <c r="BM1279" s="14" t="s">
        <v>5537</v>
      </c>
      <c r="BN1279" s="14" t="s">
        <v>5537</v>
      </c>
      <c r="BO1279" s="14" t="str">
        <f>_xlfn.XLOOKUP(B1279,'[4]cell downs 18042026 17h'!$B:$B,'[4]cell downs 18042026 17h'!$B:$B,"")</f>
        <v/>
      </c>
      <c r="BP1279" s="14" t="str">
        <f>_xlfn.XLOOKUP(B1279,'[5]Cells Huawei 19042026 15h'!$B:$B,'[5]Cells Huawei 19042026 15h'!$B:$B,"")</f>
        <v/>
      </c>
      <c r="BQ1279" s="9" t="str">
        <f>_xlfn.XLOOKUP(B1279,'[6]cells down 19042026 9H40'!$B:$B,'[6]cells down 19042026 9H40'!$B:$B,"")</f>
        <v/>
      </c>
      <c r="BR1279" s="9" t="s">
        <v>5537</v>
      </c>
      <c r="BS1279" s="9" t="s">
        <v>1129</v>
      </c>
      <c r="BT1279" s="108"/>
    </row>
    <row r="1280" spans="1:72" s="9" customFormat="1" x14ac:dyDescent="0.35">
      <c r="A1280" s="1" t="s">
        <v>4889</v>
      </c>
      <c r="B1280" s="8" t="s">
        <v>4890</v>
      </c>
      <c r="C1280" s="3" t="str">
        <f>_xlfn.XLOOKUP(B1280,'[1]daily break down'!$D:$D,'[1]daily break down'!$E:$E,"")</f>
        <v>SUD-OUEST</v>
      </c>
      <c r="D1280" s="1" t="s">
        <v>11</v>
      </c>
      <c r="E1280" s="1" t="s">
        <v>12</v>
      </c>
      <c r="F1280" s="3" t="s">
        <v>13</v>
      </c>
      <c r="G1280" s="1" t="s">
        <v>14</v>
      </c>
      <c r="H1280" s="32" t="str">
        <f>_xlfn.XLOOKUP(B1280,[2]CALCULATION!$B:$B,[2]CALCULATION!$H:$H,"")</f>
        <v>Huawei</v>
      </c>
      <c r="I1280" s="28">
        <v>0</v>
      </c>
      <c r="J1280" s="28">
        <v>0.62601124894059634</v>
      </c>
      <c r="K1280" s="28">
        <v>0</v>
      </c>
      <c r="L1280" s="28">
        <v>0</v>
      </c>
      <c r="M1280" s="28">
        <v>0</v>
      </c>
      <c r="N1280" s="28">
        <v>0</v>
      </c>
      <c r="O1280" s="28">
        <v>0</v>
      </c>
      <c r="P1280" s="28">
        <v>0</v>
      </c>
      <c r="Q1280" s="28">
        <v>0</v>
      </c>
      <c r="R1280" s="28">
        <v>0</v>
      </c>
      <c r="S1280" s="93">
        <v>0</v>
      </c>
      <c r="T1280" s="93">
        <f>_xlfn.XLOOKUP(B1280,'[3]Nur des jours'!$B:$B,'[3]Nur des jours'!$U:$U,"")</f>
        <v>0</v>
      </c>
      <c r="U1280" s="93">
        <v>0</v>
      </c>
      <c r="V1280" s="93">
        <v>0</v>
      </c>
      <c r="W1280" s="93">
        <v>0</v>
      </c>
      <c r="X1280" s="93">
        <v>0</v>
      </c>
      <c r="Y1280" s="93">
        <v>10.332395921616968</v>
      </c>
      <c r="Z1280" s="93">
        <v>0</v>
      </c>
      <c r="AA1280" s="93">
        <v>0</v>
      </c>
      <c r="AB1280" s="93">
        <v>0</v>
      </c>
      <c r="AC1280" s="93">
        <f>_xlfn.XLOOKUP(B1280,'[3]Nur des jours'!$B:$B,'[3]Nur des jours'!$N:$N,"")</f>
        <v>0</v>
      </c>
      <c r="AD1280" s="93">
        <v>0</v>
      </c>
      <c r="AE1280" s="93">
        <v>0</v>
      </c>
      <c r="AF1280" s="93">
        <v>0</v>
      </c>
      <c r="AG1280" s="93"/>
      <c r="AH1280" s="93">
        <v>0</v>
      </c>
      <c r="AI1280" s="93">
        <v>0</v>
      </c>
      <c r="AJ1280" s="93">
        <v>0</v>
      </c>
      <c r="AK1280" s="93">
        <v>0</v>
      </c>
      <c r="AL1280" s="93">
        <v>0</v>
      </c>
      <c r="AM1280" s="49" t="s">
        <v>5559</v>
      </c>
      <c r="AN1280" s="49"/>
      <c r="AO1280" s="48" t="str" cm="1">
        <f t="array" ref="AO1280">IFERROR(_xlfn.IFS(
AQ1280="MPR ISSUE","PDH",
AQ1280="BSS Hardware Issue","BSS",
AQ1280="Sites strategiques, MLL, Pylone, etc.","ENVTECH",
AQ1280="AKTIVCO DEFAUT GE &amp; POWER Cabinet","AKTIVCO",
AQ1280="AKTIVCO Coupure ENEO &amp; Baisse de tension","AKTIVCO GRID ONLY",
AQ1280="Coupure ENEO &amp; Baisse de tension","IHS GRID ONLY",
AQ1280="Defaut GE &amp; POWER Cabinet","IHS",
AQ1280="Sharing","Partners",
AQ1280="Sites strategiques &amp; DataCenter","SST &amp; DC",
AQ1280="Exclu","Exclu",
AQ1280="SAT","SAT",
AQ1280="SPARE-ISSUE","SPARE-ISSUE",
AQ1280="Fiber CAmtel","TRANS_FO_CAMTEL",
AQ1280="Fiber AOF","Fiber AOF",
AQ1280="Projet OCM (HUAWEI)","TRAVAUX-HUAWEI",
AQ1280="Projet OCM (NOKIA)","TRAVAUX-NOKIA",
AQ1280="ACCESS-ISSUE","ACCESS-ISSUE",
AQ1280="Projet OCM (ZTE, NOKIA, autres projets)","TRAVAUX OCM",
AQ1280="No root CAuse","No root cause",
AQ1280="ODU HS","PDH",
AQ1280="IP &amp; VLAN","PDH",
AQ1280="Warehouse HUAWEI","SPARE-ISSUE",
AQ1280="SPARE-HS","SPARE-ISSUE",
AQ1280="Power Telco","BSS",AQ1280="no impacts","no impacts"
),"")</f>
        <v>No root cause</v>
      </c>
      <c r="AP1280" s="48" t="str" cm="1">
        <f t="array" ref="AP1280">IFERROR(_xlfn.IFS(
AQ1280="MPR ISSUE","TX ISSUE",
AQ1280="BSS Hardware Issue","RAN ISSUE",
AQ1280="Sites strategiques, MLL, Pylone, etc.","ENVTECH",
AQ1280="AKTIVCO DEFAUT GE &amp; POWER Cabinet","POWER ISSUE",
AQ1280="AKTIVCO Coupure ENEO &amp; Baisse de tension","POWER ISSUE",
AQ1280="Coupure ENEO &amp; Baisse de tension","POWER ISSUE",
AQ1280="Defaut GE &amp; POWER Cabinet","POWER ISSUE",
AQ1280="Sharing","POWER ISSUE",
AQ1280="Sites strategiques &amp; DataCenter","POWER ISSUE",
AQ1280="Exclu","Exclu",
AQ1280="SAT","TX ISSUE",
AQ1280="SPARE-ISSUE","SPARE-ISSUE",
AQ1280="Fiber CAmtel","TX ISSUE",
AQ1280="Fiber AOF","TX ISSUE",
AQ1280="Projet OCM (HUAWEI)","TRAVAUX-HUAWEI",
AQ1280="Projet OCM (NOKIA)","TRAVAUX -NOKIA",
AQ1280="ACCESS-ISSUE","ACCESS-ISSUE",
AQ1280="Projet OCM (ZTE, NOKIA, autres projets)","TRAVAUX OCM",
AQ1280="No root CAuse","No root cause",
AQ1280="ODU HS","TX ISSUE",
AQ1280="IP &amp; VLAN","TX ISSUE",
AQ1280="Warehouse HUAWEI","SPARE-ISSUE",
AQ1280="SPARE-HS","SPARE-ISSUE",
AQ1280="Power Telco","RAN ISSUE",AQ1280="no impacts","no impacts"
),"")</f>
        <v>No root cause</v>
      </c>
      <c r="AQ1280" s="126" t="s">
        <v>5344</v>
      </c>
      <c r="AR1280" s="48" t="str" cm="1">
        <f t="array" ref="AR1280">IFERROR(_xlfn.IFS(
AQ1280="MPR ISSUE","ACTIVE",
AQ1280="BSS Hardware Issue","ACTIVE",
AQ1280="Sites strategiques, MLL, Pylone, etc.","PASSIVE",
AQ1280="AKTIVCO DEFAUT GE &amp; POWER Cabinet","PASSIVE",
AQ1280="AKTIVCO Coupure ENEO &amp; Baisse de tension","PASSIVE",
AQ1280="Coupure ENEO &amp; Baisse de tension","PASSIVE",
AQ1280="Defaut GE &amp; POWER Cabinet","PASSIVE",
AQ1280="Sharing","PASSIVE",
AQ1280="Sites strategiques &amp; DataCenter","PASSIVE",
AQ1280="Exclu","Exclu",
AQ1280="SAT","ACTIVE",
AQ1280="SPARE-ISSUE","SPARE-ISSUE",
AQ1280="Fiber CAmtel","ACTIVE",
AQ1280="Fiber AOF","ACTIVE",
AQ1280="Projet OCM (HUAWEI)","PLANNED WORKS",
AQ1280="Projet OCM (NOKIA)","PLANNED WORKS",
AQ1280="ACCESS-ISSUE","ACCESS-ISSUE",
AQ1280="Projet OCM (ZTE, NOKIA, autres projets)","PLANNED WORKS",
AQ1280="No root CAuse","No root cause",
AQ1280="ODU HS","ACTIVE",
AQ1280="IP &amp; VLAN","ACTIVE",
AQ1280="Warehouse HUAWEI","SPARE-ISSUE",
AQ1280="SPARE-HS","SPARE-ISSUE",
AQ1280="Power Telco","ACTIVE", AQ1280="no impacts","no impacts"
),"")</f>
        <v>No root cause</v>
      </c>
      <c r="AS1280" s="92" t="s">
        <v>5537</v>
      </c>
      <c r="AT1280" s="98" t="s">
        <v>4890</v>
      </c>
      <c r="AV1280" s="17" t="s">
        <v>5537</v>
      </c>
      <c r="AW1280" s="7" t="s">
        <v>5537</v>
      </c>
      <c r="AX1280" s="6" t="s">
        <v>5537</v>
      </c>
      <c r="AY1280" s="7"/>
      <c r="AZ1280" s="3" t="s">
        <v>5537</v>
      </c>
      <c r="BA1280" s="18" t="s">
        <v>5537</v>
      </c>
      <c r="BB1280" s="18" t="s">
        <v>5537</v>
      </c>
      <c r="BC1280" s="18" t="s">
        <v>5537</v>
      </c>
      <c r="BD1280" s="18" t="s">
        <v>5537</v>
      </c>
      <c r="BE1280" s="18" t="s">
        <v>5537</v>
      </c>
      <c r="BF1280" s="18" t="s">
        <v>5537</v>
      </c>
      <c r="BG1280" s="18" t="s">
        <v>5537</v>
      </c>
      <c r="BH1280" s="18" t="s">
        <v>5537</v>
      </c>
      <c r="BI1280" s="18" t="s">
        <v>5537</v>
      </c>
      <c r="BJ1280" s="18" t="s">
        <v>5537</v>
      </c>
      <c r="BK1280" s="18" t="s">
        <v>5537</v>
      </c>
      <c r="BL1280" s="9" t="s">
        <v>5537</v>
      </c>
      <c r="BM1280" s="14" t="s">
        <v>5537</v>
      </c>
      <c r="BN1280" s="14" t="s">
        <v>5537</v>
      </c>
      <c r="BO1280" s="14" t="str">
        <f>_xlfn.XLOOKUP(B1280,'[4]cell downs 18042026 17h'!$B:$B,'[4]cell downs 18042026 17h'!$B:$B,"")</f>
        <v/>
      </c>
      <c r="BP1280" s="14" t="str">
        <f>_xlfn.XLOOKUP(B1280,'[5]Cells Huawei 19042026 15h'!$B:$B,'[5]Cells Huawei 19042026 15h'!$B:$B,"")</f>
        <v/>
      </c>
      <c r="BQ1280" s="9" t="str">
        <f>_xlfn.XLOOKUP(B1280,'[6]cells down 19042026 9H40'!$B:$B,'[6]cells down 19042026 9H40'!$B:$B,"")</f>
        <v/>
      </c>
      <c r="BR1280" s="9" t="s">
        <v>4890</v>
      </c>
      <c r="BS1280" s="9" t="s">
        <v>12</v>
      </c>
      <c r="BT1280" s="108"/>
    </row>
    <row r="1281" spans="1:72" s="9" customFormat="1" x14ac:dyDescent="0.35">
      <c r="A1281" s="1" t="s">
        <v>5186</v>
      </c>
      <c r="B1281" s="8" t="s">
        <v>5187</v>
      </c>
      <c r="C1281" s="3" t="str">
        <f>_xlfn.XLOOKUP(B1281,'[1]daily break down'!$D:$D,'[1]daily break down'!$E:$E,"")</f>
        <v>SUD-OUEST</v>
      </c>
      <c r="D1281" s="1" t="s">
        <v>11</v>
      </c>
      <c r="E1281" s="1" t="s">
        <v>12</v>
      </c>
      <c r="F1281" s="3" t="s">
        <v>13</v>
      </c>
      <c r="G1281" s="1" t="s">
        <v>14</v>
      </c>
      <c r="H1281" s="32" t="str">
        <f>_xlfn.XLOOKUP(B1281,[2]CALCULATION!$B:$B,[2]CALCULATION!$H:$H,"")</f>
        <v>Huawei</v>
      </c>
      <c r="I1281" s="28">
        <v>0</v>
      </c>
      <c r="J1281" s="28">
        <v>8.9175391586979543E-5</v>
      </c>
      <c r="K1281" s="28">
        <v>0</v>
      </c>
      <c r="L1281" s="28">
        <v>0</v>
      </c>
      <c r="M1281" s="28">
        <v>0</v>
      </c>
      <c r="N1281" s="28">
        <v>0</v>
      </c>
      <c r="O1281" s="28">
        <v>6.9556805437844052E-3</v>
      </c>
      <c r="P1281" s="28">
        <v>0</v>
      </c>
      <c r="Q1281" s="28">
        <v>0</v>
      </c>
      <c r="R1281" s="28">
        <v>0</v>
      </c>
      <c r="S1281" s="93">
        <v>0</v>
      </c>
      <c r="T1281" s="93">
        <f>_xlfn.XLOOKUP(B1281,'[3]Nur des jours'!$B:$B,'[3]Nur des jours'!$U:$U,"")</f>
        <v>0</v>
      </c>
      <c r="U1281" s="93">
        <v>0</v>
      </c>
      <c r="V1281" s="93">
        <v>0</v>
      </c>
      <c r="W1281" s="93">
        <v>0</v>
      </c>
      <c r="X1281" s="93">
        <v>0</v>
      </c>
      <c r="Y1281" s="93">
        <v>10.138171918740527</v>
      </c>
      <c r="Z1281" s="93">
        <v>0</v>
      </c>
      <c r="AA1281" s="93">
        <v>0</v>
      </c>
      <c r="AB1281" s="93">
        <v>0</v>
      </c>
      <c r="AC1281" s="93">
        <f>_xlfn.XLOOKUP(B1281,'[3]Nur des jours'!$B:$B,'[3]Nur des jours'!$N:$N,"")</f>
        <v>0</v>
      </c>
      <c r="AD1281" s="93">
        <v>0</v>
      </c>
      <c r="AE1281" s="93">
        <v>0</v>
      </c>
      <c r="AF1281" s="93">
        <v>0</v>
      </c>
      <c r="AG1281" s="93"/>
      <c r="AH1281" s="93">
        <v>0</v>
      </c>
      <c r="AI1281" s="93">
        <v>0</v>
      </c>
      <c r="AJ1281" s="93">
        <v>0</v>
      </c>
      <c r="AK1281" s="93">
        <v>0</v>
      </c>
      <c r="AL1281" s="93">
        <v>0</v>
      </c>
      <c r="AM1281" s="49" t="s">
        <v>5559</v>
      </c>
      <c r="AN1281" s="49"/>
      <c r="AO1281" s="48" t="str" cm="1">
        <f t="array" ref="AO1281">IFERROR(_xlfn.IFS(
AQ1281="MPR ISSUE","PDH",
AQ1281="BSS Hardware Issue","BSS",
AQ1281="Sites strategiques, MLL, Pylone, etc.","ENVTECH",
AQ1281="AKTIVCO DEFAUT GE &amp; POWER Cabinet","AKTIVCO",
AQ1281="AKTIVCO Coupure ENEO &amp; Baisse de tension","AKTIVCO GRID ONLY",
AQ1281="Coupure ENEO &amp; Baisse de tension","IHS GRID ONLY",
AQ1281="Defaut GE &amp; POWER Cabinet","IHS",
AQ1281="Sharing","Partners",
AQ1281="Sites strategiques &amp; DataCenter","SST &amp; DC",
AQ1281="Exclu","Exclu",
AQ1281="SAT","SAT",
AQ1281="SPARE-ISSUE","SPARE-ISSUE",
AQ1281="Fiber CAmtel","TRANS_FO_CAMTEL",
AQ1281="Fiber AOF","Fiber AOF",
AQ1281="Projet OCM (HUAWEI)","TRAVAUX-HUAWEI",
AQ1281="Projet OCM (NOKIA)","TRAVAUX-NOKIA",
AQ1281="ACCESS-ISSUE","ACCESS-ISSUE",
AQ1281="Projet OCM (ZTE, NOKIA, autres projets)","TRAVAUX OCM",
AQ1281="No root CAuse","No root cause",
AQ1281="ODU HS","PDH",
AQ1281="IP &amp; VLAN","PDH",
AQ1281="Warehouse HUAWEI","SPARE-ISSUE",
AQ1281="SPARE-HS","SPARE-ISSUE",
AQ1281="Power Telco","BSS",AQ1281="no impacts","no impacts"
),"")</f>
        <v>No root cause</v>
      </c>
      <c r="AP1281" s="48" t="str" cm="1">
        <f t="array" ref="AP1281">IFERROR(_xlfn.IFS(
AQ1281="MPR ISSUE","TX ISSUE",
AQ1281="BSS Hardware Issue","RAN ISSUE",
AQ1281="Sites strategiques, MLL, Pylone, etc.","ENVTECH",
AQ1281="AKTIVCO DEFAUT GE &amp; POWER Cabinet","POWER ISSUE",
AQ1281="AKTIVCO Coupure ENEO &amp; Baisse de tension","POWER ISSUE",
AQ1281="Coupure ENEO &amp; Baisse de tension","POWER ISSUE",
AQ1281="Defaut GE &amp; POWER Cabinet","POWER ISSUE",
AQ1281="Sharing","POWER ISSUE",
AQ1281="Sites strategiques &amp; DataCenter","POWER ISSUE",
AQ1281="Exclu","Exclu",
AQ1281="SAT","TX ISSUE",
AQ1281="SPARE-ISSUE","SPARE-ISSUE",
AQ1281="Fiber CAmtel","TX ISSUE",
AQ1281="Fiber AOF","TX ISSUE",
AQ1281="Projet OCM (HUAWEI)","TRAVAUX-HUAWEI",
AQ1281="Projet OCM (NOKIA)","TRAVAUX -NOKIA",
AQ1281="ACCESS-ISSUE","ACCESS-ISSUE",
AQ1281="Projet OCM (ZTE, NOKIA, autres projets)","TRAVAUX OCM",
AQ1281="No root CAuse","No root cause",
AQ1281="ODU HS","TX ISSUE",
AQ1281="IP &amp; VLAN","TX ISSUE",
AQ1281="Warehouse HUAWEI","SPARE-ISSUE",
AQ1281="SPARE-HS","SPARE-ISSUE",
AQ1281="Power Telco","RAN ISSUE",AQ1281="no impacts","no impacts"
),"")</f>
        <v>No root cause</v>
      </c>
      <c r="AQ1281" s="126" t="s">
        <v>5344</v>
      </c>
      <c r="AR1281" s="48" t="str" cm="1">
        <f t="array" ref="AR1281">IFERROR(_xlfn.IFS(
AQ1281="MPR ISSUE","ACTIVE",
AQ1281="BSS Hardware Issue","ACTIVE",
AQ1281="Sites strategiques, MLL, Pylone, etc.","PASSIVE",
AQ1281="AKTIVCO DEFAUT GE &amp; POWER Cabinet","PASSIVE",
AQ1281="AKTIVCO Coupure ENEO &amp; Baisse de tension","PASSIVE",
AQ1281="Coupure ENEO &amp; Baisse de tension","PASSIVE",
AQ1281="Defaut GE &amp; POWER Cabinet","PASSIVE",
AQ1281="Sharing","PASSIVE",
AQ1281="Sites strategiques &amp; DataCenter","PASSIVE",
AQ1281="Exclu","Exclu",
AQ1281="SAT","ACTIVE",
AQ1281="SPARE-ISSUE","SPARE-ISSUE",
AQ1281="Fiber CAmtel","ACTIVE",
AQ1281="Fiber AOF","ACTIVE",
AQ1281="Projet OCM (HUAWEI)","PLANNED WORKS",
AQ1281="Projet OCM (NOKIA)","PLANNED WORKS",
AQ1281="ACCESS-ISSUE","ACCESS-ISSUE",
AQ1281="Projet OCM (ZTE, NOKIA, autres projets)","PLANNED WORKS",
AQ1281="No root CAuse","No root cause",
AQ1281="ODU HS","ACTIVE",
AQ1281="IP &amp; VLAN","ACTIVE",
AQ1281="Warehouse HUAWEI","SPARE-ISSUE",
AQ1281="SPARE-HS","SPARE-ISSUE",
AQ1281="Power Telco","ACTIVE", AQ1281="no impacts","no impacts"
),"")</f>
        <v>No root cause</v>
      </c>
      <c r="AS1281" s="92" t="s">
        <v>5537</v>
      </c>
      <c r="AT1281" s="98" t="s">
        <v>5187</v>
      </c>
      <c r="AV1281" s="17" t="s">
        <v>5537</v>
      </c>
      <c r="AW1281" s="7" t="s">
        <v>5537</v>
      </c>
      <c r="AX1281" s="6" t="s">
        <v>5537</v>
      </c>
      <c r="AY1281" s="7"/>
      <c r="AZ1281" s="3" t="s">
        <v>5537</v>
      </c>
      <c r="BA1281" s="18" t="s">
        <v>5537</v>
      </c>
      <c r="BB1281" s="18" t="s">
        <v>5537</v>
      </c>
      <c r="BC1281" s="18" t="s">
        <v>5537</v>
      </c>
      <c r="BD1281" s="18" t="s">
        <v>5537</v>
      </c>
      <c r="BE1281" s="18" t="s">
        <v>5537</v>
      </c>
      <c r="BF1281" s="18" t="s">
        <v>5537</v>
      </c>
      <c r="BG1281" s="18" t="s">
        <v>5537</v>
      </c>
      <c r="BH1281" s="18" t="s">
        <v>5537</v>
      </c>
      <c r="BI1281" s="18" t="s">
        <v>5537</v>
      </c>
      <c r="BJ1281" s="18" t="s">
        <v>5537</v>
      </c>
      <c r="BK1281" s="18" t="s">
        <v>5537</v>
      </c>
      <c r="BL1281" s="9" t="s">
        <v>5537</v>
      </c>
      <c r="BM1281" s="14" t="s">
        <v>5537</v>
      </c>
      <c r="BN1281" s="14" t="s">
        <v>5537</v>
      </c>
      <c r="BO1281" s="14" t="str">
        <f>_xlfn.XLOOKUP(B1281,'[4]cell downs 18042026 17h'!$B:$B,'[4]cell downs 18042026 17h'!$B:$B,"")</f>
        <v/>
      </c>
      <c r="BP1281" s="14" t="str">
        <f>_xlfn.XLOOKUP(B1281,'[5]Cells Huawei 19042026 15h'!$B:$B,'[5]Cells Huawei 19042026 15h'!$B:$B,"")</f>
        <v/>
      </c>
      <c r="BQ1281" s="9" t="str">
        <f>_xlfn.XLOOKUP(B1281,'[6]cells down 19042026 9H40'!$B:$B,'[6]cells down 19042026 9H40'!$B:$B,"")</f>
        <v/>
      </c>
      <c r="BR1281" s="9" t="s">
        <v>5187</v>
      </c>
      <c r="BS1281" s="9" t="s">
        <v>5537</v>
      </c>
      <c r="BT1281" s="108"/>
    </row>
    <row r="1282" spans="1:72" s="9" customFormat="1" x14ac:dyDescent="0.35">
      <c r="A1282" s="1" t="s">
        <v>1612</v>
      </c>
      <c r="B1282" s="8" t="s">
        <v>1613</v>
      </c>
      <c r="C1282" s="3" t="str">
        <f>_xlfn.XLOOKUP(B1282,'[1]daily break down'!$D:$D,'[1]daily break down'!$E:$E,"")</f>
        <v>Yaounde</v>
      </c>
      <c r="D1282" s="1" t="s">
        <v>21</v>
      </c>
      <c r="E1282" s="1" t="s">
        <v>12</v>
      </c>
      <c r="F1282" s="3" t="s">
        <v>37</v>
      </c>
      <c r="G1282" s="1" t="s">
        <v>38</v>
      </c>
      <c r="H1282" s="34" t="str">
        <f>_xlfn.XLOOKUP(B1282,[2]CALCULATION!$B:$B,[2]CALCULATION!$H:$H,"")</f>
        <v>ZTE</v>
      </c>
      <c r="I1282" s="28">
        <v>9.1622542682909405</v>
      </c>
      <c r="J1282" s="28">
        <v>0</v>
      </c>
      <c r="K1282" s="28">
        <v>3.6733484004074977</v>
      </c>
      <c r="L1282" s="28">
        <v>28.701278133052543</v>
      </c>
      <c r="M1282" s="28">
        <v>0</v>
      </c>
      <c r="N1282" s="28">
        <v>0</v>
      </c>
      <c r="O1282" s="28">
        <v>0</v>
      </c>
      <c r="P1282" s="28">
        <v>0</v>
      </c>
      <c r="Q1282" s="28">
        <v>20.349128792094362</v>
      </c>
      <c r="R1282" s="28">
        <v>27.15404941886181</v>
      </c>
      <c r="S1282" s="93">
        <v>32.177548918052807</v>
      </c>
      <c r="T1282" s="93">
        <f>_xlfn.XLOOKUP(B1282,'[3]Nur des jours'!$B:$B,'[3]Nur des jours'!$U:$U,"")</f>
        <v>8.5501187102812803</v>
      </c>
      <c r="U1282" s="93">
        <v>0</v>
      </c>
      <c r="V1282" s="93">
        <v>0</v>
      </c>
      <c r="W1282" s="93">
        <v>8.5501187102812803</v>
      </c>
      <c r="X1282" s="93">
        <v>0</v>
      </c>
      <c r="Y1282" s="93">
        <v>9.9783517819383452</v>
      </c>
      <c r="Z1282" s="93">
        <v>0</v>
      </c>
      <c r="AA1282" s="93">
        <v>0</v>
      </c>
      <c r="AB1282" s="93">
        <v>0</v>
      </c>
      <c r="AC1282" s="93">
        <f>_xlfn.XLOOKUP(B1282,'[3]Nur des jours'!$B:$B,'[3]Nur des jours'!$N:$N,"")</f>
        <v>0</v>
      </c>
      <c r="AD1282" s="93">
        <v>0</v>
      </c>
      <c r="AE1282" s="93">
        <v>0</v>
      </c>
      <c r="AF1282" s="93">
        <v>0</v>
      </c>
      <c r="AG1282" s="93"/>
      <c r="AH1282" s="93">
        <v>0</v>
      </c>
      <c r="AI1282" s="93">
        <v>0</v>
      </c>
      <c r="AJ1282" s="93">
        <v>0</v>
      </c>
      <c r="AK1282" s="93">
        <v>0</v>
      </c>
      <c r="AL1282" s="93">
        <v>0</v>
      </c>
      <c r="AM1282" s="49" t="s">
        <v>5559</v>
      </c>
      <c r="AN1282" s="49"/>
      <c r="AO1282" s="48" t="str" cm="1">
        <f t="array" ref="AO1282">IFERROR(_xlfn.IFS(
AQ1282="MPR ISSUE","PDH",
AQ1282="BSS Hardware Issue","BSS",
AQ1282="Sites strategiques, MLL, Pylone, etc.","ENVTECH",
AQ1282="AKTIVCO DEFAUT GE &amp; POWER Cabinet","AKTIVCO",
AQ1282="AKTIVCO Coupure ENEO &amp; Baisse de tension","AKTIVCO GRID ONLY",
AQ1282="Coupure ENEO &amp; Baisse de tension","IHS GRID ONLY",
AQ1282="Defaut GE &amp; POWER Cabinet","IHS",
AQ1282="Sharing","Partners",
AQ1282="Sites strategiques &amp; DataCenter","SST &amp; DC",
AQ1282="Exclu","Exclu",
AQ1282="SAT","SAT",
AQ1282="SPARE-ISSUE","SPARE-ISSUE",
AQ1282="Fiber CAmtel","TRANS_FO_CAMTEL",
AQ1282="Fiber AOF","Fiber AOF",
AQ1282="Projet OCM (HUAWEI)","TRAVAUX-HUAWEI",
AQ1282="Projet OCM (NOKIA)","TRAVAUX-NOKIA",
AQ1282="ACCESS-ISSUE","ACCESS-ISSUE",
AQ1282="Projet OCM (ZTE, NOKIA, autres projets)","TRAVAUX OCM",
AQ1282="No root CAuse","No root cause",
AQ1282="ODU HS","PDH",
AQ1282="IP &amp; VLAN","PDH",
AQ1282="Warehouse HUAWEI","SPARE-ISSUE",
AQ1282="SPARE-HS","SPARE-ISSUE",
AQ1282="Power Telco","BSS",AQ1282="no impacts","no impacts"
),"")</f>
        <v>No root cause</v>
      </c>
      <c r="AP1282" s="48" t="str" cm="1">
        <f t="array" ref="AP1282">IFERROR(_xlfn.IFS(
AQ1282="MPR ISSUE","TX ISSUE",
AQ1282="BSS Hardware Issue","RAN ISSUE",
AQ1282="Sites strategiques, MLL, Pylone, etc.","ENVTECH",
AQ1282="AKTIVCO DEFAUT GE &amp; POWER Cabinet","POWER ISSUE",
AQ1282="AKTIVCO Coupure ENEO &amp; Baisse de tension","POWER ISSUE",
AQ1282="Coupure ENEO &amp; Baisse de tension","POWER ISSUE",
AQ1282="Defaut GE &amp; POWER Cabinet","POWER ISSUE",
AQ1282="Sharing","POWER ISSUE",
AQ1282="Sites strategiques &amp; DataCenter","POWER ISSUE",
AQ1282="Exclu","Exclu",
AQ1282="SAT","TX ISSUE",
AQ1282="SPARE-ISSUE","SPARE-ISSUE",
AQ1282="Fiber CAmtel","TX ISSUE",
AQ1282="Fiber AOF","TX ISSUE",
AQ1282="Projet OCM (HUAWEI)","TRAVAUX-HUAWEI",
AQ1282="Projet OCM (NOKIA)","TRAVAUX -NOKIA",
AQ1282="ACCESS-ISSUE","ACCESS-ISSUE",
AQ1282="Projet OCM (ZTE, NOKIA, autres projets)","TRAVAUX OCM",
AQ1282="No root CAuse","No root cause",
AQ1282="ODU HS","TX ISSUE",
AQ1282="IP &amp; VLAN","TX ISSUE",
AQ1282="Warehouse HUAWEI","SPARE-ISSUE",
AQ1282="SPARE-HS","SPARE-ISSUE",
AQ1282="Power Telco","RAN ISSUE",AQ1282="no impacts","no impacts"
),"")</f>
        <v>No root cause</v>
      </c>
      <c r="AQ1282" s="67" t="s">
        <v>5344</v>
      </c>
      <c r="AR1282" s="48" t="str" cm="1">
        <f t="array" ref="AR1282">IFERROR(_xlfn.IFS(
AQ1282="MPR ISSUE","ACTIVE",
AQ1282="BSS Hardware Issue","ACTIVE",
AQ1282="Sites strategiques, MLL, Pylone, etc.","PASSIVE",
AQ1282="AKTIVCO DEFAUT GE &amp; POWER Cabinet","PASSIVE",
AQ1282="AKTIVCO Coupure ENEO &amp; Baisse de tension","PASSIVE",
AQ1282="Coupure ENEO &amp; Baisse de tension","PASSIVE",
AQ1282="Defaut GE &amp; POWER Cabinet","PASSIVE",
AQ1282="Sharing","PASSIVE",
AQ1282="Sites strategiques &amp; DataCenter","PASSIVE",
AQ1282="Exclu","Exclu",
AQ1282="SAT","ACTIVE",
AQ1282="SPARE-ISSUE","SPARE-ISSUE",
AQ1282="Fiber CAmtel","ACTIVE",
AQ1282="Fiber AOF","ACTIVE",
AQ1282="Projet OCM (HUAWEI)","PLANNED WORKS",
AQ1282="Projet OCM (NOKIA)","PLANNED WORKS",
AQ1282="ACCESS-ISSUE","ACCESS-ISSUE",
AQ1282="Projet OCM (ZTE, NOKIA, autres projets)","PLANNED WORKS",
AQ1282="No root CAuse","No root cause",
AQ1282="ODU HS","ACTIVE",
AQ1282="IP &amp; VLAN","ACTIVE",
AQ1282="Warehouse HUAWEI","SPARE-ISSUE",
AQ1282="SPARE-HS","SPARE-ISSUE",
AQ1282="Power Telco","ACTIVE", AQ1282="no impacts","no impacts"
),"")</f>
        <v>No root cause</v>
      </c>
      <c r="AS1282" s="92" t="s">
        <v>5537</v>
      </c>
      <c r="AT1282" s="98" t="s">
        <v>1613</v>
      </c>
      <c r="AV1282" s="17" t="s">
        <v>5537</v>
      </c>
      <c r="AW1282" s="7" t="s">
        <v>5537</v>
      </c>
      <c r="AX1282" s="6" t="s">
        <v>5537</v>
      </c>
      <c r="AY1282" s="7"/>
      <c r="AZ1282" s="3" t="s">
        <v>5537</v>
      </c>
      <c r="BA1282" s="18" t="s">
        <v>5537</v>
      </c>
      <c r="BB1282" s="18" t="s">
        <v>5537</v>
      </c>
      <c r="BC1282" s="18" t="s">
        <v>5537</v>
      </c>
      <c r="BD1282" s="18" t="s">
        <v>5537</v>
      </c>
      <c r="BE1282" s="18" t="s">
        <v>5537</v>
      </c>
      <c r="BF1282" s="18" t="s">
        <v>5537</v>
      </c>
      <c r="BG1282" s="18" t="s">
        <v>5537</v>
      </c>
      <c r="BH1282" s="18" t="s">
        <v>5537</v>
      </c>
      <c r="BI1282" s="18" t="s">
        <v>5537</v>
      </c>
      <c r="BJ1282" s="18" t="s">
        <v>5537</v>
      </c>
      <c r="BK1282" s="18" t="s">
        <v>5537</v>
      </c>
      <c r="BL1282" s="9" t="s">
        <v>5537</v>
      </c>
      <c r="BM1282" s="14" t="s">
        <v>5537</v>
      </c>
      <c r="BN1282" s="14" t="s">
        <v>5537</v>
      </c>
      <c r="BO1282" s="14" t="str">
        <f>_xlfn.XLOOKUP(B1282,'[4]cell downs 18042026 17h'!$B:$B,'[4]cell downs 18042026 17h'!$B:$B,"")</f>
        <v/>
      </c>
      <c r="BP1282" s="14" t="str">
        <f>_xlfn.XLOOKUP(B1282,'[5]Cells Huawei 19042026 15h'!$B:$B,'[5]Cells Huawei 19042026 15h'!$B:$B,"")</f>
        <v/>
      </c>
      <c r="BQ1282" s="9" t="str">
        <f>_xlfn.XLOOKUP(B1282,'[6]cells down 19042026 9H40'!$B:$B,'[6]cells down 19042026 9H40'!$B:$B,"")</f>
        <v/>
      </c>
      <c r="BR1282" s="9" t="s">
        <v>5537</v>
      </c>
      <c r="BS1282" s="9" t="s">
        <v>12</v>
      </c>
      <c r="BT1282" s="108"/>
    </row>
    <row r="1283" spans="1:72" s="9" customFormat="1" x14ac:dyDescent="0.35">
      <c r="A1283" s="1" t="s">
        <v>2271</v>
      </c>
      <c r="B1283" s="87" t="s">
        <v>2272</v>
      </c>
      <c r="C1283" s="3" t="str">
        <f>_xlfn.XLOOKUP(B1283,'[1]daily break down'!$D:$D,'[1]daily break down'!$E:$E,"")</f>
        <v>Yaounde</v>
      </c>
      <c r="D1283" s="1" t="s">
        <v>11</v>
      </c>
      <c r="E1283" s="1" t="s">
        <v>12</v>
      </c>
      <c r="F1283" s="3" t="s">
        <v>37</v>
      </c>
      <c r="G1283" s="1" t="s">
        <v>38</v>
      </c>
      <c r="H1283" s="34" t="str">
        <f>_xlfn.XLOOKUP(B1283,[2]CALCULATION!$B:$B,[2]CALCULATION!$H:$H,"")</f>
        <v>ZTE</v>
      </c>
      <c r="I1283" s="28">
        <v>0</v>
      </c>
      <c r="J1283" s="28">
        <v>9.6783835997180638</v>
      </c>
      <c r="K1283" s="28">
        <v>0</v>
      </c>
      <c r="L1283" s="28">
        <v>0</v>
      </c>
      <c r="M1283" s="28">
        <v>0</v>
      </c>
      <c r="N1283" s="28">
        <v>0</v>
      </c>
      <c r="O1283" s="28">
        <v>0</v>
      </c>
      <c r="P1283" s="28">
        <v>0</v>
      </c>
      <c r="Q1283" s="28">
        <v>0</v>
      </c>
      <c r="R1283" s="28">
        <v>0</v>
      </c>
      <c r="S1283" s="93">
        <v>0</v>
      </c>
      <c r="T1283" s="93">
        <f>_xlfn.XLOOKUP(B1283,'[3]Nur des jours'!$B:$B,'[3]Nur des jours'!$U:$U,"")</f>
        <v>1.1622407136314217</v>
      </c>
      <c r="U1283" s="93">
        <v>0</v>
      </c>
      <c r="V1283" s="93">
        <v>0</v>
      </c>
      <c r="W1283" s="93">
        <v>1.1622407136314217</v>
      </c>
      <c r="X1283" s="93">
        <v>18.441756341440446</v>
      </c>
      <c r="Y1283" s="93">
        <v>9.2615064791272523</v>
      </c>
      <c r="Z1283" s="93">
        <v>0</v>
      </c>
      <c r="AA1283" s="93">
        <v>0</v>
      </c>
      <c r="AB1283" s="93">
        <v>0</v>
      </c>
      <c r="AC1283" s="93">
        <f>_xlfn.XLOOKUP(B1283,'[3]Nur des jours'!$B:$B,'[3]Nur des jours'!$N:$N,"")</f>
        <v>0</v>
      </c>
      <c r="AD1283" s="93">
        <v>0</v>
      </c>
      <c r="AE1283" s="93">
        <v>0</v>
      </c>
      <c r="AF1283" s="93">
        <v>0</v>
      </c>
      <c r="AG1283" s="93"/>
      <c r="AH1283" s="93">
        <v>0</v>
      </c>
      <c r="AI1283" s="93">
        <v>0</v>
      </c>
      <c r="AJ1283" s="93">
        <v>0</v>
      </c>
      <c r="AK1283" s="93">
        <v>0</v>
      </c>
      <c r="AL1283" s="93">
        <v>0</v>
      </c>
      <c r="AM1283" s="49" t="s">
        <v>5559</v>
      </c>
      <c r="AN1283" s="49"/>
      <c r="AO1283" s="48" t="str" cm="1">
        <f t="array" ref="AO1283">IFERROR(_xlfn.IFS(
AQ1283="MPR ISSUE","PDH",
AQ1283="BSS Hardware Issue","BSS",
AQ1283="Sites strategiques, MLL, Pylone, etc.","ENVTECH",
AQ1283="AKTIVCO DEFAUT GE &amp; POWER Cabinet","AKTIVCO",
AQ1283="AKTIVCO Coupure ENEO &amp; Baisse de tension","AKTIVCO GRID ONLY",
AQ1283="Coupure ENEO &amp; Baisse de tension","IHS GRID ONLY",
AQ1283="Defaut GE &amp; POWER Cabinet","IHS",
AQ1283="Sharing","Partners",
AQ1283="Sites strategiques &amp; DataCenter","SST &amp; DC",
AQ1283="Exclu","Exclu",
AQ1283="SAT","SAT",
AQ1283="SPARE-ISSUE","SPARE-ISSUE",
AQ1283="Fiber CAmtel","TRANS_FO_CAMTEL",
AQ1283="Fiber AOF","Fiber AOF",
AQ1283="Projet OCM (HUAWEI)","TRAVAUX-HUAWEI",
AQ1283="Projet OCM (NOKIA)","TRAVAUX-NOKIA",
AQ1283="ACCESS-ISSUE","ACCESS-ISSUE",
AQ1283="Projet OCM (ZTE, NOKIA, autres projets)","TRAVAUX OCM",
AQ1283="No root CAuse","No root cause",
AQ1283="ODU HS","PDH",
AQ1283="IP &amp; VLAN","PDH",
AQ1283="Warehouse HUAWEI","SPARE-ISSUE",
AQ1283="SPARE-HS","SPARE-ISSUE",
AQ1283="Power Telco","BSS",AQ1283="no impacts","no impacts"
),"")</f>
        <v>No root cause</v>
      </c>
      <c r="AP1283" s="48" t="str" cm="1">
        <f t="array" ref="AP1283">IFERROR(_xlfn.IFS(
AQ1283="MPR ISSUE","TX ISSUE",
AQ1283="BSS Hardware Issue","RAN ISSUE",
AQ1283="Sites strategiques, MLL, Pylone, etc.","ENVTECH",
AQ1283="AKTIVCO DEFAUT GE &amp; POWER Cabinet","POWER ISSUE",
AQ1283="AKTIVCO Coupure ENEO &amp; Baisse de tension","POWER ISSUE",
AQ1283="Coupure ENEO &amp; Baisse de tension","POWER ISSUE",
AQ1283="Defaut GE &amp; POWER Cabinet","POWER ISSUE",
AQ1283="Sharing","POWER ISSUE",
AQ1283="Sites strategiques &amp; DataCenter","POWER ISSUE",
AQ1283="Exclu","Exclu",
AQ1283="SAT","TX ISSUE",
AQ1283="SPARE-ISSUE","SPARE-ISSUE",
AQ1283="Fiber CAmtel","TX ISSUE",
AQ1283="Fiber AOF","TX ISSUE",
AQ1283="Projet OCM (HUAWEI)","TRAVAUX-HUAWEI",
AQ1283="Projet OCM (NOKIA)","TRAVAUX -NOKIA",
AQ1283="ACCESS-ISSUE","ACCESS-ISSUE",
AQ1283="Projet OCM (ZTE, NOKIA, autres projets)","TRAVAUX OCM",
AQ1283="No root CAuse","No root cause",
AQ1283="ODU HS","TX ISSUE",
AQ1283="IP &amp; VLAN","TX ISSUE",
AQ1283="Warehouse HUAWEI","SPARE-ISSUE",
AQ1283="SPARE-HS","SPARE-ISSUE",
AQ1283="Power Telco","RAN ISSUE",AQ1283="no impacts","no impacts"
),"")</f>
        <v>No root cause</v>
      </c>
      <c r="AQ1283" s="126" t="s">
        <v>5344</v>
      </c>
      <c r="AR1283" s="48" t="str" cm="1">
        <f t="array" ref="AR1283">IFERROR(_xlfn.IFS(
AQ1283="MPR ISSUE","ACTIVE",
AQ1283="BSS Hardware Issue","ACTIVE",
AQ1283="Sites strategiques, MLL, Pylone, etc.","PASSIVE",
AQ1283="AKTIVCO DEFAUT GE &amp; POWER Cabinet","PASSIVE",
AQ1283="AKTIVCO Coupure ENEO &amp; Baisse de tension","PASSIVE",
AQ1283="Coupure ENEO &amp; Baisse de tension","PASSIVE",
AQ1283="Defaut GE &amp; POWER Cabinet","PASSIVE",
AQ1283="Sharing","PASSIVE",
AQ1283="Sites strategiques &amp; DataCenter","PASSIVE",
AQ1283="Exclu","Exclu",
AQ1283="SAT","ACTIVE",
AQ1283="SPARE-ISSUE","SPARE-ISSUE",
AQ1283="Fiber CAmtel","ACTIVE",
AQ1283="Fiber AOF","ACTIVE",
AQ1283="Projet OCM (HUAWEI)","PLANNED WORKS",
AQ1283="Projet OCM (NOKIA)","PLANNED WORKS",
AQ1283="ACCESS-ISSUE","ACCESS-ISSUE",
AQ1283="Projet OCM (ZTE, NOKIA, autres projets)","PLANNED WORKS",
AQ1283="No root CAuse","No root cause",
AQ1283="ODU HS","ACTIVE",
AQ1283="IP &amp; VLAN","ACTIVE",
AQ1283="Warehouse HUAWEI","SPARE-ISSUE",
AQ1283="SPARE-HS","SPARE-ISSUE",
AQ1283="Power Telco","ACTIVE", AQ1283="no impacts","no impacts"
),"")</f>
        <v>No root cause</v>
      </c>
      <c r="AS1283" s="92" t="s">
        <v>5537</v>
      </c>
      <c r="AT1283" s="98" t="s">
        <v>2272</v>
      </c>
      <c r="AV1283" s="17" t="s">
        <v>5537</v>
      </c>
      <c r="AW1283" s="7" t="s">
        <v>5537</v>
      </c>
      <c r="AX1283" s="6" t="s">
        <v>5537</v>
      </c>
      <c r="AY1283" s="7"/>
      <c r="AZ1283" s="3" t="s">
        <v>5537</v>
      </c>
      <c r="BA1283" s="18" t="s">
        <v>5537</v>
      </c>
      <c r="BB1283" s="18" t="s">
        <v>5537</v>
      </c>
      <c r="BC1283" s="18" t="s">
        <v>5537</v>
      </c>
      <c r="BD1283" s="18" t="s">
        <v>5537</v>
      </c>
      <c r="BE1283" s="18" t="s">
        <v>5537</v>
      </c>
      <c r="BF1283" s="18" t="s">
        <v>5537</v>
      </c>
      <c r="BG1283" s="18" t="s">
        <v>5537</v>
      </c>
      <c r="BH1283" s="18" t="s">
        <v>5537</v>
      </c>
      <c r="BI1283" s="18" t="s">
        <v>5537</v>
      </c>
      <c r="BJ1283" s="18" t="s">
        <v>5537</v>
      </c>
      <c r="BK1283" s="18" t="s">
        <v>5537</v>
      </c>
      <c r="BL1283" s="9" t="s">
        <v>5537</v>
      </c>
      <c r="BM1283" s="14" t="s">
        <v>5537</v>
      </c>
      <c r="BN1283" s="14" t="s">
        <v>5537</v>
      </c>
      <c r="BO1283" s="14" t="str">
        <f>_xlfn.XLOOKUP(B1283,'[4]cell downs 18042026 17h'!$B:$B,'[4]cell downs 18042026 17h'!$B:$B,"")</f>
        <v/>
      </c>
      <c r="BP1283" s="14" t="str">
        <f>_xlfn.XLOOKUP(B1283,'[5]Cells Huawei 19042026 15h'!$B:$B,'[5]Cells Huawei 19042026 15h'!$B:$B,"")</f>
        <v/>
      </c>
      <c r="BQ1283" s="9" t="str">
        <f>_xlfn.XLOOKUP(B1283,'[6]cells down 19042026 9H40'!$B:$B,'[6]cells down 19042026 9H40'!$B:$B,"")</f>
        <v/>
      </c>
      <c r="BR1283" s="9" t="s">
        <v>2272</v>
      </c>
      <c r="BS1283" s="9" t="s">
        <v>12</v>
      </c>
      <c r="BT1283" s="108"/>
    </row>
    <row r="1284" spans="1:72" s="9" customFormat="1" x14ac:dyDescent="0.35">
      <c r="A1284" s="1" t="s">
        <v>5034</v>
      </c>
      <c r="B1284" s="8" t="s">
        <v>5035</v>
      </c>
      <c r="C1284" s="3" t="str">
        <f>_xlfn.XLOOKUP(B1284,'[1]daily break down'!$D:$D,'[1]daily break down'!$E:$E,"")</f>
        <v>Yaounde</v>
      </c>
      <c r="D1284" s="1" t="s">
        <v>11</v>
      </c>
      <c r="E1284" s="1" t="s">
        <v>318</v>
      </c>
      <c r="F1284" s="3" t="s">
        <v>37</v>
      </c>
      <c r="G1284" s="1" t="s">
        <v>38</v>
      </c>
      <c r="H1284" s="33" t="str">
        <f>_xlfn.XLOOKUP(B1284,[2]CALCULATION!$B:$B,[2]CALCULATION!$H:$H,"")</f>
        <v>NOKIA</v>
      </c>
      <c r="I1284" s="28">
        <v>0</v>
      </c>
      <c r="J1284" s="28">
        <v>0</v>
      </c>
      <c r="K1284" s="28">
        <v>0</v>
      </c>
      <c r="L1284" s="28">
        <v>0</v>
      </c>
      <c r="M1284" s="28">
        <v>0</v>
      </c>
      <c r="N1284" s="28">
        <v>0</v>
      </c>
      <c r="O1284" s="28">
        <v>0</v>
      </c>
      <c r="P1284" s="28">
        <v>0</v>
      </c>
      <c r="Q1284" s="28">
        <v>0</v>
      </c>
      <c r="R1284" s="28">
        <v>5.5081142472312825</v>
      </c>
      <c r="S1284" s="93">
        <v>12.327606132984052</v>
      </c>
      <c r="T1284" s="93">
        <f>_xlfn.XLOOKUP(B1284,'[3]Nur des jours'!$B:$B,'[3]Nur des jours'!$U:$U,"")</f>
        <v>12.327606132984052</v>
      </c>
      <c r="U1284" s="93">
        <v>12.327606132984052</v>
      </c>
      <c r="V1284" s="93">
        <v>12.327606132984052</v>
      </c>
      <c r="W1284" s="93">
        <v>12.327606132984052</v>
      </c>
      <c r="X1284" s="93">
        <v>12.327606132984052</v>
      </c>
      <c r="Y1284" s="93">
        <v>7.3694770599385748</v>
      </c>
      <c r="Z1284" s="93">
        <v>0</v>
      </c>
      <c r="AA1284" s="93">
        <v>0</v>
      </c>
      <c r="AB1284" s="93">
        <v>0</v>
      </c>
      <c r="AC1284" s="93">
        <f>_xlfn.XLOOKUP(B1284,'[3]Nur des jours'!$B:$B,'[3]Nur des jours'!$N:$N,"")</f>
        <v>0</v>
      </c>
      <c r="AD1284" s="93">
        <v>0</v>
      </c>
      <c r="AE1284" s="93">
        <v>0</v>
      </c>
      <c r="AF1284" s="93">
        <v>0</v>
      </c>
      <c r="AG1284" s="93"/>
      <c r="AH1284" s="93">
        <v>0</v>
      </c>
      <c r="AI1284" s="93">
        <v>0</v>
      </c>
      <c r="AJ1284" s="93">
        <v>0</v>
      </c>
      <c r="AK1284" s="93">
        <v>0</v>
      </c>
      <c r="AL1284" s="93">
        <v>0</v>
      </c>
      <c r="AM1284" s="49" t="s">
        <v>5559</v>
      </c>
      <c r="AN1284" s="49"/>
      <c r="AO1284" s="48" t="str" cm="1">
        <f t="array" ref="AO1284">IFERROR(_xlfn.IFS(
AQ1284="MPR ISSUE","PDH",
AQ1284="BSS Hardware Issue","BSS",
AQ1284="Sites strategiques, MLL, Pylone, etc.","ENVTECH",
AQ1284="AKTIVCO DEFAUT GE &amp; POWER Cabinet","AKTIVCO",
AQ1284="AKTIVCO Coupure ENEO &amp; Baisse de tension","AKTIVCO GRID ONLY",
AQ1284="Coupure ENEO &amp; Baisse de tension","IHS GRID ONLY",
AQ1284="Defaut GE &amp; POWER Cabinet","IHS",
AQ1284="Sharing","Partners",
AQ1284="Sites strategiques &amp; DataCenter","SST &amp; DC",
AQ1284="Exclu","Exclu",
AQ1284="SAT","SAT",
AQ1284="SPARE-ISSUE","SPARE-ISSUE",
AQ1284="Fiber CAmtel","TRANS_FO_CAMTEL",
AQ1284="Fiber AOF","Fiber AOF",
AQ1284="Projet OCM (HUAWEI)","TRAVAUX-HUAWEI",
AQ1284="Projet OCM (NOKIA)","TRAVAUX-NOKIA",
AQ1284="ACCESS-ISSUE","ACCESS-ISSUE",
AQ1284="Projet OCM (ZTE, NOKIA, autres projets)","TRAVAUX OCM",
AQ1284="No root CAuse","No root cause",
AQ1284="ODU HS","PDH",
AQ1284="IP &amp; VLAN","PDH",
AQ1284="Warehouse HUAWEI","SPARE-ISSUE",
AQ1284="SPARE-HS","SPARE-ISSUE",
AQ1284="Power Telco","BSS",AQ1284="no impacts","no impacts"
),"")</f>
        <v>No root cause</v>
      </c>
      <c r="AP1284" s="48" t="str" cm="1">
        <f t="array" ref="AP1284">IFERROR(_xlfn.IFS(
AQ1284="MPR ISSUE","TX ISSUE",
AQ1284="BSS Hardware Issue","RAN ISSUE",
AQ1284="Sites strategiques, MLL, Pylone, etc.","ENVTECH",
AQ1284="AKTIVCO DEFAUT GE &amp; POWER Cabinet","POWER ISSUE",
AQ1284="AKTIVCO Coupure ENEO &amp; Baisse de tension","POWER ISSUE",
AQ1284="Coupure ENEO &amp; Baisse de tension","POWER ISSUE",
AQ1284="Defaut GE &amp; POWER Cabinet","POWER ISSUE",
AQ1284="Sharing","POWER ISSUE",
AQ1284="Sites strategiques &amp; DataCenter","POWER ISSUE",
AQ1284="Exclu","Exclu",
AQ1284="SAT","TX ISSUE",
AQ1284="SPARE-ISSUE","SPARE-ISSUE",
AQ1284="Fiber CAmtel","TX ISSUE",
AQ1284="Fiber AOF","TX ISSUE",
AQ1284="Projet OCM (HUAWEI)","TRAVAUX-HUAWEI",
AQ1284="Projet OCM (NOKIA)","TRAVAUX -NOKIA",
AQ1284="ACCESS-ISSUE","ACCESS-ISSUE",
AQ1284="Projet OCM (ZTE, NOKIA, autres projets)","TRAVAUX OCM",
AQ1284="No root CAuse","No root cause",
AQ1284="ODU HS","TX ISSUE",
AQ1284="IP &amp; VLAN","TX ISSUE",
AQ1284="Warehouse HUAWEI","SPARE-ISSUE",
AQ1284="SPARE-HS","SPARE-ISSUE",
AQ1284="Power Telco","RAN ISSUE",AQ1284="no impacts","no impacts"
),"")</f>
        <v>No root cause</v>
      </c>
      <c r="AQ1284" s="126" t="s">
        <v>5344</v>
      </c>
      <c r="AR1284" s="48" t="str" cm="1">
        <f t="array" ref="AR1284">IFERROR(_xlfn.IFS(
AQ1284="MPR ISSUE","ACTIVE",
AQ1284="BSS Hardware Issue","ACTIVE",
AQ1284="Sites strategiques, MLL, Pylone, etc.","PASSIVE",
AQ1284="AKTIVCO DEFAUT GE &amp; POWER Cabinet","PASSIVE",
AQ1284="AKTIVCO Coupure ENEO &amp; Baisse de tension","PASSIVE",
AQ1284="Coupure ENEO &amp; Baisse de tension","PASSIVE",
AQ1284="Defaut GE &amp; POWER Cabinet","PASSIVE",
AQ1284="Sharing","PASSIVE",
AQ1284="Sites strategiques &amp; DataCenter","PASSIVE",
AQ1284="Exclu","Exclu",
AQ1284="SAT","ACTIVE",
AQ1284="SPARE-ISSUE","SPARE-ISSUE",
AQ1284="Fiber CAmtel","ACTIVE",
AQ1284="Fiber AOF","ACTIVE",
AQ1284="Projet OCM (HUAWEI)","PLANNED WORKS",
AQ1284="Projet OCM (NOKIA)","PLANNED WORKS",
AQ1284="ACCESS-ISSUE","ACCESS-ISSUE",
AQ1284="Projet OCM (ZTE, NOKIA, autres projets)","PLANNED WORKS",
AQ1284="No root CAuse","No root cause",
AQ1284="ODU HS","ACTIVE",
AQ1284="IP &amp; VLAN","ACTIVE",
AQ1284="Warehouse HUAWEI","SPARE-ISSUE",
AQ1284="SPARE-HS","SPARE-ISSUE",
AQ1284="Power Telco","ACTIVE", AQ1284="no impacts","no impacts"
),"")</f>
        <v>No root cause</v>
      </c>
      <c r="AS1284" s="92" t="s">
        <v>5537</v>
      </c>
      <c r="AT1284" s="98" t="s">
        <v>5035</v>
      </c>
      <c r="AV1284" s="17" t="s">
        <v>5537</v>
      </c>
      <c r="AW1284" s="7" t="s">
        <v>5537</v>
      </c>
      <c r="AX1284" s="6" t="s">
        <v>5537</v>
      </c>
      <c r="AY1284" s="7"/>
      <c r="AZ1284" s="3" t="s">
        <v>5537</v>
      </c>
      <c r="BA1284" s="18" t="s">
        <v>5537</v>
      </c>
      <c r="BB1284" s="18" t="s">
        <v>5537</v>
      </c>
      <c r="BC1284" s="18" t="s">
        <v>5537</v>
      </c>
      <c r="BD1284" s="18" t="s">
        <v>5537</v>
      </c>
      <c r="BE1284" s="18" t="s">
        <v>5537</v>
      </c>
      <c r="BF1284" s="18" t="s">
        <v>5537</v>
      </c>
      <c r="BG1284" s="18" t="s">
        <v>5537</v>
      </c>
      <c r="BH1284" s="18" t="s">
        <v>5537</v>
      </c>
      <c r="BI1284" s="18" t="s">
        <v>5537</v>
      </c>
      <c r="BJ1284" s="18" t="s">
        <v>5537</v>
      </c>
      <c r="BK1284" s="18" t="s">
        <v>5537</v>
      </c>
      <c r="BL1284" s="9" t="s">
        <v>5537</v>
      </c>
      <c r="BM1284" s="14" t="s">
        <v>5537</v>
      </c>
      <c r="BN1284" s="14" t="s">
        <v>5537</v>
      </c>
      <c r="BO1284" s="14" t="str">
        <f>_xlfn.XLOOKUP(B1284,'[4]cell downs 18042026 17h'!$B:$B,'[4]cell downs 18042026 17h'!$B:$B,"")</f>
        <v/>
      </c>
      <c r="BP1284" s="14" t="str">
        <f>_xlfn.XLOOKUP(B1284,'[5]Cells Huawei 19042026 15h'!$B:$B,'[5]Cells Huawei 19042026 15h'!$B:$B,"")</f>
        <v/>
      </c>
      <c r="BQ1284" s="9" t="str">
        <f>_xlfn.XLOOKUP(B1284,'[6]cells down 19042026 9H40'!$B:$B,'[6]cells down 19042026 9H40'!$B:$B,"")</f>
        <v/>
      </c>
      <c r="BR1284" s="9" t="s">
        <v>5035</v>
      </c>
      <c r="BS1284" s="9" t="s">
        <v>12</v>
      </c>
      <c r="BT1284" s="108"/>
    </row>
    <row r="1285" spans="1:72" s="9" customFormat="1" x14ac:dyDescent="0.35">
      <c r="A1285" s="1" t="s">
        <v>1282</v>
      </c>
      <c r="B1285" s="8" t="s">
        <v>1283</v>
      </c>
      <c r="C1285" s="3" t="str">
        <f>_xlfn.XLOOKUP(B1285,'[1]daily break down'!$D:$D,'[1]daily break down'!$E:$E,"")</f>
        <v>Yaounde</v>
      </c>
      <c r="D1285" s="1" t="s">
        <v>21</v>
      </c>
      <c r="E1285" s="1" t="s">
        <v>36</v>
      </c>
      <c r="F1285" s="3" t="s">
        <v>37</v>
      </c>
      <c r="G1285" s="1" t="s">
        <v>38</v>
      </c>
      <c r="H1285" s="34" t="str">
        <f>_xlfn.XLOOKUP(B1285,[2]CALCULATION!$B:$B,[2]CALCULATION!$H:$H,"")</f>
        <v>ZTE</v>
      </c>
      <c r="I1285" s="28">
        <v>0</v>
      </c>
      <c r="J1285" s="28">
        <v>0</v>
      </c>
      <c r="K1285" s="28">
        <v>0</v>
      </c>
      <c r="L1285" s="28">
        <v>0.25249120373937367</v>
      </c>
      <c r="M1285" s="28">
        <v>2.3114261499344941E-2</v>
      </c>
      <c r="N1285" s="28">
        <v>0</v>
      </c>
      <c r="O1285" s="28">
        <v>0</v>
      </c>
      <c r="P1285" s="28">
        <v>0</v>
      </c>
      <c r="Q1285" s="28">
        <v>0</v>
      </c>
      <c r="R1285" s="28">
        <v>0</v>
      </c>
      <c r="S1285" s="93">
        <v>0.3258290457805062</v>
      </c>
      <c r="T1285" s="93">
        <f>_xlfn.XLOOKUP(B1285,'[3]Nur des jours'!$B:$B,'[3]Nur des jours'!$U:$U,"")</f>
        <v>0</v>
      </c>
      <c r="U1285" s="93">
        <v>0.35725445377575693</v>
      </c>
      <c r="V1285" s="93">
        <v>0</v>
      </c>
      <c r="W1285" s="93">
        <v>0</v>
      </c>
      <c r="X1285" s="93">
        <v>0</v>
      </c>
      <c r="Y1285" s="93">
        <v>6.7802903836111339</v>
      </c>
      <c r="Z1285" s="93">
        <v>0</v>
      </c>
      <c r="AA1285" s="93">
        <v>0</v>
      </c>
      <c r="AB1285" s="93">
        <v>0</v>
      </c>
      <c r="AC1285" s="93">
        <f>_xlfn.XLOOKUP(B1285,'[3]Nur des jours'!$B:$B,'[3]Nur des jours'!$N:$N,"")</f>
        <v>0</v>
      </c>
      <c r="AD1285" s="93">
        <v>0</v>
      </c>
      <c r="AE1285" s="93">
        <v>0</v>
      </c>
      <c r="AF1285" s="93">
        <v>0</v>
      </c>
      <c r="AG1285" s="93"/>
      <c r="AH1285" s="93">
        <v>0</v>
      </c>
      <c r="AI1285" s="93">
        <v>0</v>
      </c>
      <c r="AJ1285" s="93">
        <v>0</v>
      </c>
      <c r="AK1285" s="93">
        <v>0</v>
      </c>
      <c r="AL1285" s="93">
        <v>0</v>
      </c>
      <c r="AM1285" s="49" t="s">
        <v>5559</v>
      </c>
      <c r="AN1285" s="49"/>
      <c r="AO1285" s="48" t="str" cm="1">
        <f t="array" ref="AO1285">IFERROR(_xlfn.IFS(
AQ1285="MPR ISSUE","PDH",
AQ1285="BSS Hardware Issue","BSS",
AQ1285="Sites strategiques, MLL, Pylone, etc.","ENVTECH",
AQ1285="AKTIVCO DEFAUT GE &amp; POWER Cabinet","AKTIVCO",
AQ1285="AKTIVCO Coupure ENEO &amp; Baisse de tension","AKTIVCO GRID ONLY",
AQ1285="Coupure ENEO &amp; Baisse de tension","IHS GRID ONLY",
AQ1285="Defaut GE &amp; POWER Cabinet","IHS",
AQ1285="Sharing","Partners",
AQ1285="Sites strategiques &amp; DataCenter","SST &amp; DC",
AQ1285="Exclu","Exclu",
AQ1285="SAT","SAT",
AQ1285="SPARE-ISSUE","SPARE-ISSUE",
AQ1285="Fiber CAmtel","TRANS_FO_CAMTEL",
AQ1285="Fiber AOF","Fiber AOF",
AQ1285="Projet OCM (HUAWEI)","TRAVAUX-HUAWEI",
AQ1285="Projet OCM (NOKIA)","TRAVAUX-NOKIA",
AQ1285="ACCESS-ISSUE","ACCESS-ISSUE",
AQ1285="Projet OCM (ZTE, NOKIA, autres projets)","TRAVAUX OCM",
AQ1285="No root CAuse","No root cause",
AQ1285="ODU HS","PDH",
AQ1285="IP &amp; VLAN","PDH",
AQ1285="Warehouse HUAWEI","SPARE-ISSUE",
AQ1285="SPARE-HS","SPARE-ISSUE",
AQ1285="Power Telco","BSS",AQ1285="no impacts","no impacts"
),"")</f>
        <v>No root cause</v>
      </c>
      <c r="AP1285" s="48" t="str" cm="1">
        <f t="array" ref="AP1285">IFERROR(_xlfn.IFS(
AQ1285="MPR ISSUE","TX ISSUE",
AQ1285="BSS Hardware Issue","RAN ISSUE",
AQ1285="Sites strategiques, MLL, Pylone, etc.","ENVTECH",
AQ1285="AKTIVCO DEFAUT GE &amp; POWER Cabinet","POWER ISSUE",
AQ1285="AKTIVCO Coupure ENEO &amp; Baisse de tension","POWER ISSUE",
AQ1285="Coupure ENEO &amp; Baisse de tension","POWER ISSUE",
AQ1285="Defaut GE &amp; POWER Cabinet","POWER ISSUE",
AQ1285="Sharing","POWER ISSUE",
AQ1285="Sites strategiques &amp; DataCenter","POWER ISSUE",
AQ1285="Exclu","Exclu",
AQ1285="SAT","TX ISSUE",
AQ1285="SPARE-ISSUE","SPARE-ISSUE",
AQ1285="Fiber CAmtel","TX ISSUE",
AQ1285="Fiber AOF","TX ISSUE",
AQ1285="Projet OCM (HUAWEI)","TRAVAUX-HUAWEI",
AQ1285="Projet OCM (NOKIA)","TRAVAUX -NOKIA",
AQ1285="ACCESS-ISSUE","ACCESS-ISSUE",
AQ1285="Projet OCM (ZTE, NOKIA, autres projets)","TRAVAUX OCM",
AQ1285="No root CAuse","No root cause",
AQ1285="ODU HS","TX ISSUE",
AQ1285="IP &amp; VLAN","TX ISSUE",
AQ1285="Warehouse HUAWEI","SPARE-ISSUE",
AQ1285="SPARE-HS","SPARE-ISSUE",
AQ1285="Power Telco","RAN ISSUE",AQ1285="no impacts","no impacts"
),"")</f>
        <v>No root cause</v>
      </c>
      <c r="AQ1285" s="67" t="s">
        <v>5344</v>
      </c>
      <c r="AR1285" s="48" t="str" cm="1">
        <f t="array" ref="AR1285">IFERROR(_xlfn.IFS(
AQ1285="MPR ISSUE","ACTIVE",
AQ1285="BSS Hardware Issue","ACTIVE",
AQ1285="Sites strategiques, MLL, Pylone, etc.","PASSIVE",
AQ1285="AKTIVCO DEFAUT GE &amp; POWER Cabinet","PASSIVE",
AQ1285="AKTIVCO Coupure ENEO &amp; Baisse de tension","PASSIVE",
AQ1285="Coupure ENEO &amp; Baisse de tension","PASSIVE",
AQ1285="Defaut GE &amp; POWER Cabinet","PASSIVE",
AQ1285="Sharing","PASSIVE",
AQ1285="Sites strategiques &amp; DataCenter","PASSIVE",
AQ1285="Exclu","Exclu",
AQ1285="SAT","ACTIVE",
AQ1285="SPARE-ISSUE","SPARE-ISSUE",
AQ1285="Fiber CAmtel","ACTIVE",
AQ1285="Fiber AOF","ACTIVE",
AQ1285="Projet OCM (HUAWEI)","PLANNED WORKS",
AQ1285="Projet OCM (NOKIA)","PLANNED WORKS",
AQ1285="ACCESS-ISSUE","ACCESS-ISSUE",
AQ1285="Projet OCM (ZTE, NOKIA, autres projets)","PLANNED WORKS",
AQ1285="No root CAuse","No root cause",
AQ1285="ODU HS","ACTIVE",
AQ1285="IP &amp; VLAN","ACTIVE",
AQ1285="Warehouse HUAWEI","SPARE-ISSUE",
AQ1285="SPARE-HS","SPARE-ISSUE",
AQ1285="Power Telco","ACTIVE", AQ1285="no impacts","no impacts"
),"")</f>
        <v>No root cause</v>
      </c>
      <c r="AS1285" s="92" t="s">
        <v>5537</v>
      </c>
      <c r="AT1285" s="98" t="s">
        <v>1283</v>
      </c>
      <c r="AV1285" s="17" t="s">
        <v>5537</v>
      </c>
      <c r="AW1285" s="7" t="s">
        <v>5537</v>
      </c>
      <c r="AX1285" s="6" t="s">
        <v>5537</v>
      </c>
      <c r="AY1285" s="7"/>
      <c r="AZ1285" s="3" t="s">
        <v>5537</v>
      </c>
      <c r="BA1285" s="18" t="s">
        <v>5537</v>
      </c>
      <c r="BB1285" s="18" t="s">
        <v>5537</v>
      </c>
      <c r="BC1285" s="18" t="s">
        <v>5537</v>
      </c>
      <c r="BD1285" s="18" t="s">
        <v>5537</v>
      </c>
      <c r="BE1285" s="18" t="s">
        <v>5537</v>
      </c>
      <c r="BF1285" s="18" t="s">
        <v>5537</v>
      </c>
      <c r="BG1285" s="18" t="s">
        <v>5537</v>
      </c>
      <c r="BH1285" s="18" t="s">
        <v>5537</v>
      </c>
      <c r="BI1285" s="18" t="s">
        <v>5537</v>
      </c>
      <c r="BJ1285" s="18" t="s">
        <v>5537</v>
      </c>
      <c r="BK1285" s="18" t="s">
        <v>5537</v>
      </c>
      <c r="BL1285" s="9" t="s">
        <v>5537</v>
      </c>
      <c r="BM1285" s="14" t="s">
        <v>5537</v>
      </c>
      <c r="BN1285" s="14" t="s">
        <v>5537</v>
      </c>
      <c r="BO1285" s="14" t="str">
        <f>_xlfn.XLOOKUP(B1285,'[4]cell downs 18042026 17h'!$B:$B,'[4]cell downs 18042026 17h'!$B:$B,"")</f>
        <v/>
      </c>
      <c r="BP1285" s="14" t="str">
        <f>_xlfn.XLOOKUP(B1285,'[5]Cells Huawei 19042026 15h'!$B:$B,'[5]Cells Huawei 19042026 15h'!$B:$B,"")</f>
        <v/>
      </c>
      <c r="BQ1285" s="9" t="str">
        <f>_xlfn.XLOOKUP(B1285,'[6]cells down 19042026 9H40'!$B:$B,'[6]cells down 19042026 9H40'!$B:$B,"")</f>
        <v/>
      </c>
      <c r="BR1285" s="9" t="s">
        <v>5537</v>
      </c>
      <c r="BS1285" s="9" t="s">
        <v>5537</v>
      </c>
      <c r="BT1285" s="108"/>
    </row>
    <row r="1286" spans="1:72" s="9" customFormat="1" x14ac:dyDescent="0.35">
      <c r="A1286" s="1" t="s">
        <v>3527</v>
      </c>
      <c r="B1286" s="8" t="s">
        <v>3528</v>
      </c>
      <c r="C1286" s="3" t="str">
        <f>_xlfn.XLOOKUP(B1286,'[1]daily break down'!$D:$D,'[1]daily break down'!$E:$E,"")</f>
        <v>NORD</v>
      </c>
      <c r="D1286" s="1" t="s">
        <v>11</v>
      </c>
      <c r="E1286" s="1" t="s">
        <v>12</v>
      </c>
      <c r="F1286" s="3" t="s">
        <v>23</v>
      </c>
      <c r="G1286" s="1" t="s">
        <v>3527</v>
      </c>
      <c r="H1286" s="32" t="str">
        <f>_xlfn.XLOOKUP(B1286,[2]CALCULATION!$B:$B,[2]CALCULATION!$H:$H,"")</f>
        <v>HUAWEI</v>
      </c>
      <c r="I1286" s="28">
        <v>0</v>
      </c>
      <c r="J1286" s="28">
        <v>0</v>
      </c>
      <c r="K1286" s="28">
        <v>0</v>
      </c>
      <c r="L1286" s="28">
        <v>0</v>
      </c>
      <c r="M1286" s="28">
        <v>0</v>
      </c>
      <c r="N1286" s="28">
        <v>0</v>
      </c>
      <c r="O1286" s="28">
        <v>0</v>
      </c>
      <c r="P1286" s="28">
        <v>0</v>
      </c>
      <c r="Q1286" s="28">
        <v>0</v>
      </c>
      <c r="R1286" s="28">
        <v>0</v>
      </c>
      <c r="S1286" s="93">
        <v>0</v>
      </c>
      <c r="T1286" s="93">
        <f>_xlfn.XLOOKUP(B1286,'[3]Nur des jours'!$B:$B,'[3]Nur des jours'!$U:$U,"")</f>
        <v>0</v>
      </c>
      <c r="U1286" s="93">
        <v>0</v>
      </c>
      <c r="V1286" s="93">
        <v>5.8677407664232519E-3</v>
      </c>
      <c r="W1286" s="93">
        <v>0.82273216278147321</v>
      </c>
      <c r="X1286" s="93">
        <v>5.1486304086658512</v>
      </c>
      <c r="Y1286" s="93">
        <v>6.3382301324361574</v>
      </c>
      <c r="Z1286" s="93">
        <v>0</v>
      </c>
      <c r="AA1286" s="93">
        <v>0</v>
      </c>
      <c r="AB1286" s="93">
        <v>0</v>
      </c>
      <c r="AC1286" s="93">
        <f>_xlfn.XLOOKUP(B1286,'[3]Nur des jours'!$B:$B,'[3]Nur des jours'!$N:$N,"")</f>
        <v>0</v>
      </c>
      <c r="AD1286" s="93">
        <v>0</v>
      </c>
      <c r="AE1286" s="93">
        <v>0</v>
      </c>
      <c r="AF1286" s="93">
        <v>0</v>
      </c>
      <c r="AG1286" s="93"/>
      <c r="AH1286" s="93">
        <v>0</v>
      </c>
      <c r="AI1286" s="93">
        <v>0</v>
      </c>
      <c r="AJ1286" s="93">
        <v>0</v>
      </c>
      <c r="AK1286" s="93">
        <v>0</v>
      </c>
      <c r="AL1286" s="93">
        <v>0</v>
      </c>
      <c r="AM1286" s="49" t="s">
        <v>5559</v>
      </c>
      <c r="AN1286" s="49"/>
      <c r="AO1286" s="48" t="str" cm="1">
        <f t="array" ref="AO1286">IFERROR(_xlfn.IFS(
AQ1286="MPR ISSUE","PDH",
AQ1286="BSS Hardware Issue","BSS",
AQ1286="Sites strategiques, MLL, Pylone, etc.","ENVTECH",
AQ1286="AKTIVCO DEFAUT GE &amp; POWER Cabinet","AKTIVCO",
AQ1286="AKTIVCO Coupure ENEO &amp; Baisse de tension","AKTIVCO GRID ONLY",
AQ1286="Coupure ENEO &amp; Baisse de tension","IHS GRID ONLY",
AQ1286="Defaut GE &amp; POWER Cabinet","IHS",
AQ1286="Sharing","Partners",
AQ1286="Sites strategiques &amp; DataCenter","SST &amp; DC",
AQ1286="Exclu","Exclu",
AQ1286="SAT","SAT",
AQ1286="SPARE-ISSUE","SPARE-ISSUE",
AQ1286="Fiber CAmtel","TRANS_FO_CAMTEL",
AQ1286="Fiber AOF","Fiber AOF",
AQ1286="Projet OCM (HUAWEI)","TRAVAUX-HUAWEI",
AQ1286="Projet OCM (NOKIA)","TRAVAUX-NOKIA",
AQ1286="ACCESS-ISSUE","ACCESS-ISSUE",
AQ1286="Projet OCM (ZTE, NOKIA, autres projets)","TRAVAUX OCM",
AQ1286="No root CAuse","No root cause",
AQ1286="ODU HS","PDH",
AQ1286="IP &amp; VLAN","PDH",
AQ1286="Warehouse HUAWEI","SPARE-ISSUE",
AQ1286="SPARE-HS","SPARE-ISSUE",
AQ1286="Power Telco","BSS",AQ1286="no impacts","no impacts"
),"")</f>
        <v>No root cause</v>
      </c>
      <c r="AP1286" s="48" t="str" cm="1">
        <f t="array" ref="AP1286">IFERROR(_xlfn.IFS(
AQ1286="MPR ISSUE","TX ISSUE",
AQ1286="BSS Hardware Issue","RAN ISSUE",
AQ1286="Sites strategiques, MLL, Pylone, etc.","ENVTECH",
AQ1286="AKTIVCO DEFAUT GE &amp; POWER Cabinet","POWER ISSUE",
AQ1286="AKTIVCO Coupure ENEO &amp; Baisse de tension","POWER ISSUE",
AQ1286="Coupure ENEO &amp; Baisse de tension","POWER ISSUE",
AQ1286="Defaut GE &amp; POWER Cabinet","POWER ISSUE",
AQ1286="Sharing","POWER ISSUE",
AQ1286="Sites strategiques &amp; DataCenter","POWER ISSUE",
AQ1286="Exclu","Exclu",
AQ1286="SAT","TX ISSUE",
AQ1286="SPARE-ISSUE","SPARE-ISSUE",
AQ1286="Fiber CAmtel","TX ISSUE",
AQ1286="Fiber AOF","TX ISSUE",
AQ1286="Projet OCM (HUAWEI)","TRAVAUX-HUAWEI",
AQ1286="Projet OCM (NOKIA)","TRAVAUX -NOKIA",
AQ1286="ACCESS-ISSUE","ACCESS-ISSUE",
AQ1286="Projet OCM (ZTE, NOKIA, autres projets)","TRAVAUX OCM",
AQ1286="No root CAuse","No root cause",
AQ1286="ODU HS","TX ISSUE",
AQ1286="IP &amp; VLAN","TX ISSUE",
AQ1286="Warehouse HUAWEI","SPARE-ISSUE",
AQ1286="SPARE-HS","SPARE-ISSUE",
AQ1286="Power Telco","RAN ISSUE",AQ1286="no impacts","no impacts"
),"")</f>
        <v>No root cause</v>
      </c>
      <c r="AQ1286" s="126" t="s">
        <v>5344</v>
      </c>
      <c r="AR1286" s="48" t="str" cm="1">
        <f t="array" ref="AR1286">IFERROR(_xlfn.IFS(
AQ1286="MPR ISSUE","ACTIVE",
AQ1286="BSS Hardware Issue","ACTIVE",
AQ1286="Sites strategiques, MLL, Pylone, etc.","PASSIVE",
AQ1286="AKTIVCO DEFAUT GE &amp; POWER Cabinet","PASSIVE",
AQ1286="AKTIVCO Coupure ENEO &amp; Baisse de tension","PASSIVE",
AQ1286="Coupure ENEO &amp; Baisse de tension","PASSIVE",
AQ1286="Defaut GE &amp; POWER Cabinet","PASSIVE",
AQ1286="Sharing","PASSIVE",
AQ1286="Sites strategiques &amp; DataCenter","PASSIVE",
AQ1286="Exclu","Exclu",
AQ1286="SAT","ACTIVE",
AQ1286="SPARE-ISSUE","SPARE-ISSUE",
AQ1286="Fiber CAmtel","ACTIVE",
AQ1286="Fiber AOF","ACTIVE",
AQ1286="Projet OCM (HUAWEI)","PLANNED WORKS",
AQ1286="Projet OCM (NOKIA)","PLANNED WORKS",
AQ1286="ACCESS-ISSUE","ACCESS-ISSUE",
AQ1286="Projet OCM (ZTE, NOKIA, autres projets)","PLANNED WORKS",
AQ1286="No root CAuse","No root cause",
AQ1286="ODU HS","ACTIVE",
AQ1286="IP &amp; VLAN","ACTIVE",
AQ1286="Warehouse HUAWEI","SPARE-ISSUE",
AQ1286="SPARE-HS","SPARE-ISSUE",
AQ1286="Power Telco","ACTIVE", AQ1286="no impacts","no impacts"
),"")</f>
        <v>No root cause</v>
      </c>
      <c r="AS1286" s="92" t="s">
        <v>5537</v>
      </c>
      <c r="AT1286" s="98" t="s">
        <v>3528</v>
      </c>
      <c r="AV1286" s="17" t="s">
        <v>5537</v>
      </c>
      <c r="AW1286" s="7" t="s">
        <v>5537</v>
      </c>
      <c r="AX1286" s="6" t="s">
        <v>5537</v>
      </c>
      <c r="AY1286" s="7"/>
      <c r="AZ1286" s="3" t="s">
        <v>5537</v>
      </c>
      <c r="BA1286" s="18" t="s">
        <v>5537</v>
      </c>
      <c r="BB1286" s="18" t="s">
        <v>5537</v>
      </c>
      <c r="BC1286" s="18" t="s">
        <v>5537</v>
      </c>
      <c r="BD1286" s="18" t="s">
        <v>5537</v>
      </c>
      <c r="BE1286" s="18" t="s">
        <v>5537</v>
      </c>
      <c r="BF1286" s="18" t="s">
        <v>5537</v>
      </c>
      <c r="BG1286" s="18" t="s">
        <v>5537</v>
      </c>
      <c r="BH1286" s="18" t="s">
        <v>5537</v>
      </c>
      <c r="BI1286" s="18" t="s">
        <v>5537</v>
      </c>
      <c r="BJ1286" s="18" t="s">
        <v>5537</v>
      </c>
      <c r="BK1286" s="18" t="s">
        <v>5537</v>
      </c>
      <c r="BL1286" s="9" t="s">
        <v>5537</v>
      </c>
      <c r="BM1286" s="14" t="s">
        <v>5537</v>
      </c>
      <c r="BN1286" s="14" t="s">
        <v>5537</v>
      </c>
      <c r="BO1286" s="14" t="str">
        <f>_xlfn.XLOOKUP(B1286,'[4]cell downs 18042026 17h'!$B:$B,'[4]cell downs 18042026 17h'!$B:$B,"")</f>
        <v/>
      </c>
      <c r="BP1286" s="14" t="str">
        <f>_xlfn.XLOOKUP(B1286,'[5]Cells Huawei 19042026 15h'!$B:$B,'[5]Cells Huawei 19042026 15h'!$B:$B,"")</f>
        <v/>
      </c>
      <c r="BQ1286" s="9" t="str">
        <f>_xlfn.XLOOKUP(B1286,'[6]cells down 19042026 9H40'!$B:$B,'[6]cells down 19042026 9H40'!$B:$B,"")</f>
        <v/>
      </c>
      <c r="BR1286" s="9" t="s">
        <v>3528</v>
      </c>
      <c r="BS1286" s="9" t="s">
        <v>5537</v>
      </c>
      <c r="BT1286" s="108"/>
    </row>
    <row r="1287" spans="1:72" s="9" customFormat="1" ht="37.5" customHeight="1" x14ac:dyDescent="0.35">
      <c r="A1287" s="1" t="s">
        <v>3389</v>
      </c>
      <c r="B1287" s="8" t="s">
        <v>3390</v>
      </c>
      <c r="C1287" s="3" t="str">
        <f>_xlfn.XLOOKUP(B1287,'[1]daily break down'!$D:$D,'[1]daily break down'!$E:$E,"")</f>
        <v>Yaounde</v>
      </c>
      <c r="D1287" s="1" t="s">
        <v>11</v>
      </c>
      <c r="E1287" s="1" t="s">
        <v>12</v>
      </c>
      <c r="F1287" s="3" t="s">
        <v>37</v>
      </c>
      <c r="G1287" s="1" t="s">
        <v>38</v>
      </c>
      <c r="H1287" s="34" t="str">
        <f>_xlfn.XLOOKUP(B1287,[2]CALCULATION!$B:$B,[2]CALCULATION!$H:$H,"")</f>
        <v>ZTE</v>
      </c>
      <c r="I1287" s="28">
        <v>0</v>
      </c>
      <c r="J1287" s="28">
        <v>0</v>
      </c>
      <c r="K1287" s="28">
        <v>0</v>
      </c>
      <c r="L1287" s="28">
        <v>1.0665376833802823E-2</v>
      </c>
      <c r="M1287" s="28">
        <v>0</v>
      </c>
      <c r="N1287" s="28">
        <v>0</v>
      </c>
      <c r="O1287" s="28">
        <v>1.0879397773611608E-2</v>
      </c>
      <c r="P1287" s="28">
        <v>0</v>
      </c>
      <c r="Q1287" s="28">
        <v>0</v>
      </c>
      <c r="R1287" s="28">
        <v>0</v>
      </c>
      <c r="S1287" s="93">
        <v>0</v>
      </c>
      <c r="T1287" s="93">
        <f>_xlfn.XLOOKUP(B1287,'[3]Nur des jours'!$B:$B,'[3]Nur des jours'!$U:$U,"")</f>
        <v>0</v>
      </c>
      <c r="U1287" s="93">
        <v>0</v>
      </c>
      <c r="V1287" s="93">
        <v>0</v>
      </c>
      <c r="W1287" s="93">
        <v>0</v>
      </c>
      <c r="X1287" s="93">
        <v>0</v>
      </c>
      <c r="Y1287" s="93">
        <v>6.0046428275875856</v>
      </c>
      <c r="Z1287" s="93">
        <v>0</v>
      </c>
      <c r="AA1287" s="93">
        <v>0</v>
      </c>
      <c r="AB1287" s="93">
        <v>0</v>
      </c>
      <c r="AC1287" s="93">
        <f>_xlfn.XLOOKUP(B1287,'[3]Nur des jours'!$B:$B,'[3]Nur des jours'!$N:$N,"")</f>
        <v>0</v>
      </c>
      <c r="AD1287" s="93">
        <v>0</v>
      </c>
      <c r="AE1287" s="93">
        <v>0</v>
      </c>
      <c r="AF1287" s="93">
        <v>0</v>
      </c>
      <c r="AG1287" s="93"/>
      <c r="AH1287" s="93">
        <v>0</v>
      </c>
      <c r="AI1287" s="93">
        <v>0</v>
      </c>
      <c r="AJ1287" s="93">
        <v>0</v>
      </c>
      <c r="AK1287" s="93">
        <v>0</v>
      </c>
      <c r="AL1287" s="93">
        <v>0</v>
      </c>
      <c r="AM1287" s="49" t="s">
        <v>5559</v>
      </c>
      <c r="AN1287" s="49"/>
      <c r="AO1287" s="48" t="str" cm="1">
        <f t="array" ref="AO1287">IFERROR(_xlfn.IFS(
AQ1287="MPR ISSUE","PDH",
AQ1287="BSS Hardware Issue","BSS",
AQ1287="Sites strategiques, MLL, Pylone, etc.","ENVTECH",
AQ1287="AKTIVCO DEFAUT GE &amp; POWER Cabinet","AKTIVCO",
AQ1287="AKTIVCO Coupure ENEO &amp; Baisse de tension","AKTIVCO GRID ONLY",
AQ1287="Coupure ENEO &amp; Baisse de tension","IHS GRID ONLY",
AQ1287="Defaut GE &amp; POWER Cabinet","IHS",
AQ1287="Sharing","Partners",
AQ1287="Sites strategiques &amp; DataCenter","SST &amp; DC",
AQ1287="Exclu","Exclu",
AQ1287="SAT","SAT",
AQ1287="SPARE-ISSUE","SPARE-ISSUE",
AQ1287="Fiber CAmtel","TRANS_FO_CAMTEL",
AQ1287="Fiber AOF","Fiber AOF",
AQ1287="Projet OCM (HUAWEI)","TRAVAUX-HUAWEI",
AQ1287="Projet OCM (NOKIA)","TRAVAUX-NOKIA",
AQ1287="ACCESS-ISSUE","ACCESS-ISSUE",
AQ1287="Projet OCM (ZTE, NOKIA, autres projets)","TRAVAUX OCM",
AQ1287="No root CAuse","No root cause",
AQ1287="ODU HS","PDH",
AQ1287="IP &amp; VLAN","PDH",
AQ1287="Warehouse HUAWEI","SPARE-ISSUE",
AQ1287="SPARE-HS","SPARE-ISSUE",
AQ1287="Power Telco","BSS",AQ1287="no impacts","no impacts"
),"")</f>
        <v>No root cause</v>
      </c>
      <c r="AP1287" s="48" t="str" cm="1">
        <f t="array" ref="AP1287">IFERROR(_xlfn.IFS(
AQ1287="MPR ISSUE","TX ISSUE",
AQ1287="BSS Hardware Issue","RAN ISSUE",
AQ1287="Sites strategiques, MLL, Pylone, etc.","ENVTECH",
AQ1287="AKTIVCO DEFAUT GE &amp; POWER Cabinet","POWER ISSUE",
AQ1287="AKTIVCO Coupure ENEO &amp; Baisse de tension","POWER ISSUE",
AQ1287="Coupure ENEO &amp; Baisse de tension","POWER ISSUE",
AQ1287="Defaut GE &amp; POWER Cabinet","POWER ISSUE",
AQ1287="Sharing","POWER ISSUE",
AQ1287="Sites strategiques &amp; DataCenter","POWER ISSUE",
AQ1287="Exclu","Exclu",
AQ1287="SAT","TX ISSUE",
AQ1287="SPARE-ISSUE","SPARE-ISSUE",
AQ1287="Fiber CAmtel","TX ISSUE",
AQ1287="Fiber AOF","TX ISSUE",
AQ1287="Projet OCM (HUAWEI)","TRAVAUX-HUAWEI",
AQ1287="Projet OCM (NOKIA)","TRAVAUX -NOKIA",
AQ1287="ACCESS-ISSUE","ACCESS-ISSUE",
AQ1287="Projet OCM (ZTE, NOKIA, autres projets)","TRAVAUX OCM",
AQ1287="No root CAuse","No root cause",
AQ1287="ODU HS","TX ISSUE",
AQ1287="IP &amp; VLAN","TX ISSUE",
AQ1287="Warehouse HUAWEI","SPARE-ISSUE",
AQ1287="SPARE-HS","SPARE-ISSUE",
AQ1287="Power Telco","RAN ISSUE",AQ1287="no impacts","no impacts"
),"")</f>
        <v>No root cause</v>
      </c>
      <c r="AQ1287" s="126" t="s">
        <v>5344</v>
      </c>
      <c r="AR1287" s="48" t="str" cm="1">
        <f t="array" ref="AR1287">IFERROR(_xlfn.IFS(
AQ1287="MPR ISSUE","ACTIVE",
AQ1287="BSS Hardware Issue","ACTIVE",
AQ1287="Sites strategiques, MLL, Pylone, etc.","PASSIVE",
AQ1287="AKTIVCO DEFAUT GE &amp; POWER Cabinet","PASSIVE",
AQ1287="AKTIVCO Coupure ENEO &amp; Baisse de tension","PASSIVE",
AQ1287="Coupure ENEO &amp; Baisse de tension","PASSIVE",
AQ1287="Defaut GE &amp; POWER Cabinet","PASSIVE",
AQ1287="Sharing","PASSIVE",
AQ1287="Sites strategiques &amp; DataCenter","PASSIVE",
AQ1287="Exclu","Exclu",
AQ1287="SAT","ACTIVE",
AQ1287="SPARE-ISSUE","SPARE-ISSUE",
AQ1287="Fiber CAmtel","ACTIVE",
AQ1287="Fiber AOF","ACTIVE",
AQ1287="Projet OCM (HUAWEI)","PLANNED WORKS",
AQ1287="Projet OCM (NOKIA)","PLANNED WORKS",
AQ1287="ACCESS-ISSUE","ACCESS-ISSUE",
AQ1287="Projet OCM (ZTE, NOKIA, autres projets)","PLANNED WORKS",
AQ1287="No root CAuse","No root cause",
AQ1287="ODU HS","ACTIVE",
AQ1287="IP &amp; VLAN","ACTIVE",
AQ1287="Warehouse HUAWEI","SPARE-ISSUE",
AQ1287="SPARE-HS","SPARE-ISSUE",
AQ1287="Power Telco","ACTIVE", AQ1287="no impacts","no impacts"
),"")</f>
        <v>No root cause</v>
      </c>
      <c r="AS1287" s="92" t="s">
        <v>5537</v>
      </c>
      <c r="AT1287" s="98" t="s">
        <v>3390</v>
      </c>
      <c r="AV1287" s="17" t="s">
        <v>5537</v>
      </c>
      <c r="AW1287" s="7" t="s">
        <v>5537</v>
      </c>
      <c r="AX1287" s="6" t="s">
        <v>5537</v>
      </c>
      <c r="AY1287" s="7"/>
      <c r="AZ1287" s="3" t="s">
        <v>5537</v>
      </c>
      <c r="BA1287" s="18" t="s">
        <v>5537</v>
      </c>
      <c r="BB1287" s="18" t="s">
        <v>5537</v>
      </c>
      <c r="BC1287" s="18" t="s">
        <v>5537</v>
      </c>
      <c r="BD1287" s="18" t="s">
        <v>5537</v>
      </c>
      <c r="BE1287" s="18" t="s">
        <v>5537</v>
      </c>
      <c r="BF1287" s="18" t="s">
        <v>5537</v>
      </c>
      <c r="BG1287" s="18" t="s">
        <v>5537</v>
      </c>
      <c r="BH1287" s="18" t="s">
        <v>5537</v>
      </c>
      <c r="BI1287" s="18" t="s">
        <v>5537</v>
      </c>
      <c r="BJ1287" s="18" t="s">
        <v>5537</v>
      </c>
      <c r="BK1287" s="18" t="s">
        <v>5537</v>
      </c>
      <c r="BL1287" s="9" t="s">
        <v>5537</v>
      </c>
      <c r="BM1287" s="14" t="s">
        <v>5537</v>
      </c>
      <c r="BN1287" s="14" t="s">
        <v>5537</v>
      </c>
      <c r="BO1287" s="14" t="str">
        <f>_xlfn.XLOOKUP(B1287,'[4]cell downs 18042026 17h'!$B:$B,'[4]cell downs 18042026 17h'!$B:$B,"")</f>
        <v/>
      </c>
      <c r="BP1287" s="14" t="str">
        <f>_xlfn.XLOOKUP(B1287,'[5]Cells Huawei 19042026 15h'!$B:$B,'[5]Cells Huawei 19042026 15h'!$B:$B,"")</f>
        <v/>
      </c>
      <c r="BQ1287" s="9" t="str">
        <f>_xlfn.XLOOKUP(B1287,'[6]cells down 19042026 9H40'!$B:$B,'[6]cells down 19042026 9H40'!$B:$B,"")</f>
        <v/>
      </c>
      <c r="BR1287" s="9" t="s">
        <v>3390</v>
      </c>
      <c r="BS1287" s="9" t="s">
        <v>12</v>
      </c>
      <c r="BT1287" s="108"/>
    </row>
    <row r="1288" spans="1:72" s="9" customFormat="1" x14ac:dyDescent="0.35">
      <c r="A1288" s="1" t="s">
        <v>4199</v>
      </c>
      <c r="B1288" s="8" t="s">
        <v>4200</v>
      </c>
      <c r="C1288" s="3" t="str">
        <f>_xlfn.XLOOKUP(B1288,'[1]daily break down'!$D:$D,'[1]daily break down'!$E:$E,"")</f>
        <v>NORD</v>
      </c>
      <c r="D1288" s="1" t="s">
        <v>21</v>
      </c>
      <c r="E1288" s="1" t="s">
        <v>36</v>
      </c>
      <c r="F1288" s="3" t="s">
        <v>23</v>
      </c>
      <c r="G1288" s="1" t="s">
        <v>3004</v>
      </c>
      <c r="H1288" s="32" t="str">
        <f>_xlfn.XLOOKUP(B1288,[2]CALCULATION!$B:$B,[2]CALCULATION!$H:$H,"")</f>
        <v>HUAWEI</v>
      </c>
      <c r="I1288" s="28">
        <v>0</v>
      </c>
      <c r="J1288" s="28">
        <v>0</v>
      </c>
      <c r="K1288" s="28">
        <v>0</v>
      </c>
      <c r="L1288" s="28">
        <v>0</v>
      </c>
      <c r="M1288" s="28">
        <v>0</v>
      </c>
      <c r="N1288" s="28">
        <v>0</v>
      </c>
      <c r="O1288" s="28">
        <v>0</v>
      </c>
      <c r="P1288" s="28">
        <v>0</v>
      </c>
      <c r="Q1288" s="28">
        <v>0</v>
      </c>
      <c r="R1288" s="28">
        <v>0</v>
      </c>
      <c r="S1288" s="93">
        <v>0</v>
      </c>
      <c r="T1288" s="93">
        <f>_xlfn.XLOOKUP(B1288,'[3]Nur des jours'!$B:$B,'[3]Nur des jours'!$U:$U,"")</f>
        <v>0</v>
      </c>
      <c r="U1288" s="93">
        <v>0</v>
      </c>
      <c r="V1288" s="93">
        <v>0.10765253272380167</v>
      </c>
      <c r="W1288" s="93">
        <v>0</v>
      </c>
      <c r="X1288" s="93">
        <v>0</v>
      </c>
      <c r="Y1288" s="93">
        <v>4.8469500589270993</v>
      </c>
      <c r="Z1288" s="93">
        <v>0</v>
      </c>
      <c r="AA1288" s="93">
        <v>0</v>
      </c>
      <c r="AB1288" s="93">
        <v>0</v>
      </c>
      <c r="AC1288" s="93">
        <f>_xlfn.XLOOKUP(B1288,'[3]Nur des jours'!$B:$B,'[3]Nur des jours'!$N:$N,"")</f>
        <v>0</v>
      </c>
      <c r="AD1288" s="93">
        <v>0</v>
      </c>
      <c r="AE1288" s="93">
        <v>0</v>
      </c>
      <c r="AF1288" s="93">
        <v>0</v>
      </c>
      <c r="AG1288" s="93"/>
      <c r="AH1288" s="93">
        <v>0</v>
      </c>
      <c r="AI1288" s="93">
        <v>0</v>
      </c>
      <c r="AJ1288" s="93">
        <v>0</v>
      </c>
      <c r="AK1288" s="93">
        <v>0</v>
      </c>
      <c r="AL1288" s="93">
        <v>0</v>
      </c>
      <c r="AM1288" s="49" t="s">
        <v>5559</v>
      </c>
      <c r="AN1288" s="49"/>
      <c r="AO1288" s="48" t="str" cm="1">
        <f t="array" ref="AO1288">IFERROR(_xlfn.IFS(
AQ1288="MPR ISSUE","PDH",
AQ1288="BSS Hardware Issue","BSS",
AQ1288="Sites strategiques, MLL, Pylone, etc.","ENVTECH",
AQ1288="AKTIVCO DEFAUT GE &amp; POWER Cabinet","AKTIVCO",
AQ1288="AKTIVCO Coupure ENEO &amp; Baisse de tension","AKTIVCO GRID ONLY",
AQ1288="Coupure ENEO &amp; Baisse de tension","IHS GRID ONLY",
AQ1288="Defaut GE &amp; POWER Cabinet","IHS",
AQ1288="Sharing","Partners",
AQ1288="Sites strategiques &amp; DataCenter","SST &amp; DC",
AQ1288="Exclu","Exclu",
AQ1288="SAT","SAT",
AQ1288="SPARE-ISSUE","SPARE-ISSUE",
AQ1288="Fiber CAmtel","TRANS_FO_CAMTEL",
AQ1288="Fiber AOF","Fiber AOF",
AQ1288="Projet OCM (HUAWEI)","TRAVAUX-HUAWEI",
AQ1288="Projet OCM (NOKIA)","TRAVAUX-NOKIA",
AQ1288="ACCESS-ISSUE","ACCESS-ISSUE",
AQ1288="Projet OCM (ZTE, NOKIA, autres projets)","TRAVAUX OCM",
AQ1288="No root CAuse","No root cause",
AQ1288="ODU HS","PDH",
AQ1288="IP &amp; VLAN","PDH",
AQ1288="Warehouse HUAWEI","SPARE-ISSUE",
AQ1288="SPARE-HS","SPARE-ISSUE",
AQ1288="Power Telco","BSS",AQ1288="no impacts","no impacts"
),"")</f>
        <v>No root cause</v>
      </c>
      <c r="AP1288" s="48" t="str" cm="1">
        <f t="array" ref="AP1288">IFERROR(_xlfn.IFS(
AQ1288="MPR ISSUE","TX ISSUE",
AQ1288="BSS Hardware Issue","RAN ISSUE",
AQ1288="Sites strategiques, MLL, Pylone, etc.","ENVTECH",
AQ1288="AKTIVCO DEFAUT GE &amp; POWER Cabinet","POWER ISSUE",
AQ1288="AKTIVCO Coupure ENEO &amp; Baisse de tension","POWER ISSUE",
AQ1288="Coupure ENEO &amp; Baisse de tension","POWER ISSUE",
AQ1288="Defaut GE &amp; POWER Cabinet","POWER ISSUE",
AQ1288="Sharing","POWER ISSUE",
AQ1288="Sites strategiques &amp; DataCenter","POWER ISSUE",
AQ1288="Exclu","Exclu",
AQ1288="SAT","TX ISSUE",
AQ1288="SPARE-ISSUE","SPARE-ISSUE",
AQ1288="Fiber CAmtel","TX ISSUE",
AQ1288="Fiber AOF","TX ISSUE",
AQ1288="Projet OCM (HUAWEI)","TRAVAUX-HUAWEI",
AQ1288="Projet OCM (NOKIA)","TRAVAUX -NOKIA",
AQ1288="ACCESS-ISSUE","ACCESS-ISSUE",
AQ1288="Projet OCM (ZTE, NOKIA, autres projets)","TRAVAUX OCM",
AQ1288="No root CAuse","No root cause",
AQ1288="ODU HS","TX ISSUE",
AQ1288="IP &amp; VLAN","TX ISSUE",
AQ1288="Warehouse HUAWEI","SPARE-ISSUE",
AQ1288="SPARE-HS","SPARE-ISSUE",
AQ1288="Power Telco","RAN ISSUE",AQ1288="no impacts","no impacts"
),"")</f>
        <v>No root cause</v>
      </c>
      <c r="AQ1288" s="67" t="s">
        <v>5344</v>
      </c>
      <c r="AR1288" s="48" t="str" cm="1">
        <f t="array" ref="AR1288">IFERROR(_xlfn.IFS(
AQ1288="MPR ISSUE","ACTIVE",
AQ1288="BSS Hardware Issue","ACTIVE",
AQ1288="Sites strategiques, MLL, Pylone, etc.","PASSIVE",
AQ1288="AKTIVCO DEFAUT GE &amp; POWER Cabinet","PASSIVE",
AQ1288="AKTIVCO Coupure ENEO &amp; Baisse de tension","PASSIVE",
AQ1288="Coupure ENEO &amp; Baisse de tension","PASSIVE",
AQ1288="Defaut GE &amp; POWER Cabinet","PASSIVE",
AQ1288="Sharing","PASSIVE",
AQ1288="Sites strategiques &amp; DataCenter","PASSIVE",
AQ1288="Exclu","Exclu",
AQ1288="SAT","ACTIVE",
AQ1288="SPARE-ISSUE","SPARE-ISSUE",
AQ1288="Fiber CAmtel","ACTIVE",
AQ1288="Fiber AOF","ACTIVE",
AQ1288="Projet OCM (HUAWEI)","PLANNED WORKS",
AQ1288="Projet OCM (NOKIA)","PLANNED WORKS",
AQ1288="ACCESS-ISSUE","ACCESS-ISSUE",
AQ1288="Projet OCM (ZTE, NOKIA, autres projets)","PLANNED WORKS",
AQ1288="No root CAuse","No root cause",
AQ1288="ODU HS","ACTIVE",
AQ1288="IP &amp; VLAN","ACTIVE",
AQ1288="Warehouse HUAWEI","SPARE-ISSUE",
AQ1288="SPARE-HS","SPARE-ISSUE",
AQ1288="Power Telco","ACTIVE", AQ1288="no impacts","no impacts"
),"")</f>
        <v>No root cause</v>
      </c>
      <c r="AS1288" s="92" t="s">
        <v>5537</v>
      </c>
      <c r="AT1288" s="98" t="s">
        <v>4200</v>
      </c>
      <c r="AV1288" s="17" t="s">
        <v>5537</v>
      </c>
      <c r="AW1288" s="7" t="s">
        <v>5537</v>
      </c>
      <c r="AX1288" s="6" t="s">
        <v>5537</v>
      </c>
      <c r="AY1288" s="7"/>
      <c r="AZ1288" s="3" t="s">
        <v>5537</v>
      </c>
      <c r="BA1288" s="18" t="s">
        <v>5537</v>
      </c>
      <c r="BB1288" s="18" t="s">
        <v>5537</v>
      </c>
      <c r="BC1288" s="18" t="s">
        <v>5537</v>
      </c>
      <c r="BD1288" s="18" t="s">
        <v>5537</v>
      </c>
      <c r="BE1288" s="18" t="s">
        <v>5537</v>
      </c>
      <c r="BF1288" s="18" t="s">
        <v>5537</v>
      </c>
      <c r="BG1288" s="18" t="s">
        <v>5537</v>
      </c>
      <c r="BH1288" s="18" t="s">
        <v>5537</v>
      </c>
      <c r="BI1288" s="18" t="s">
        <v>5537</v>
      </c>
      <c r="BJ1288" s="18" t="s">
        <v>5537</v>
      </c>
      <c r="BK1288" s="18" t="s">
        <v>5537</v>
      </c>
      <c r="BL1288" s="9" t="s">
        <v>5537</v>
      </c>
      <c r="BM1288" s="14" t="s">
        <v>5537</v>
      </c>
      <c r="BN1288" s="14" t="s">
        <v>5537</v>
      </c>
      <c r="BO1288" s="14" t="str">
        <f>_xlfn.XLOOKUP(B1288,'[4]cell downs 18042026 17h'!$B:$B,'[4]cell downs 18042026 17h'!$B:$B,"")</f>
        <v/>
      </c>
      <c r="BP1288" s="14" t="str">
        <f>_xlfn.XLOOKUP(B1288,'[5]Cells Huawei 19042026 15h'!$B:$B,'[5]Cells Huawei 19042026 15h'!$B:$B,"")</f>
        <v/>
      </c>
      <c r="BQ1288" s="9" t="str">
        <f>_xlfn.XLOOKUP(B1288,'[6]cells down 19042026 9H40'!$B:$B,'[6]cells down 19042026 9H40'!$B:$B,"")</f>
        <v/>
      </c>
      <c r="BR1288" s="9" t="s">
        <v>5537</v>
      </c>
      <c r="BS1288" s="9" t="s">
        <v>5537</v>
      </c>
      <c r="BT1288" s="108"/>
    </row>
    <row r="1289" spans="1:72" s="9" customFormat="1" x14ac:dyDescent="0.35">
      <c r="A1289" s="1" t="s">
        <v>494</v>
      </c>
      <c r="B1289" s="8" t="s">
        <v>495</v>
      </c>
      <c r="C1289" s="3" t="str">
        <f>_xlfn.XLOOKUP(B1289,'[1]daily break down'!$D:$D,'[1]daily break down'!$E:$E,"")</f>
        <v>Douala</v>
      </c>
      <c r="D1289" s="1" t="s">
        <v>11</v>
      </c>
      <c r="E1289" s="1" t="s">
        <v>12</v>
      </c>
      <c r="F1289" s="3" t="s">
        <v>31</v>
      </c>
      <c r="G1289" s="1" t="s">
        <v>32</v>
      </c>
      <c r="H1289" s="34" t="str">
        <f>_xlfn.XLOOKUP(B1289,[2]CALCULATION!$B:$B,[2]CALCULATION!$H:$H,"")</f>
        <v>ZTE</v>
      </c>
      <c r="I1289" s="28">
        <v>0</v>
      </c>
      <c r="J1289" s="28">
        <v>0</v>
      </c>
      <c r="K1289" s="28">
        <v>5.0418696298579189</v>
      </c>
      <c r="L1289" s="28">
        <v>20.032359966099083</v>
      </c>
      <c r="M1289" s="28">
        <v>20.032359966099083</v>
      </c>
      <c r="N1289" s="28">
        <v>20.032359966099083</v>
      </c>
      <c r="O1289" s="28">
        <v>0</v>
      </c>
      <c r="P1289" s="28">
        <v>0.68156751789928505</v>
      </c>
      <c r="Q1289" s="28">
        <v>0</v>
      </c>
      <c r="R1289" s="28">
        <v>1.0392321784763419</v>
      </c>
      <c r="S1289" s="93">
        <v>4.6752517599655281</v>
      </c>
      <c r="T1289" s="93">
        <f>_xlfn.XLOOKUP(B1289,'[3]Nur des jours'!$B:$B,'[3]Nur des jours'!$U:$U,"")</f>
        <v>0</v>
      </c>
      <c r="U1289" s="93">
        <v>0</v>
      </c>
      <c r="V1289" s="93">
        <v>1.8013429100568119E-3</v>
      </c>
      <c r="W1289" s="93">
        <v>0</v>
      </c>
      <c r="X1289" s="93">
        <v>0</v>
      </c>
      <c r="Y1289" s="93">
        <v>4.7424364999871589</v>
      </c>
      <c r="Z1289" s="93">
        <v>0</v>
      </c>
      <c r="AA1289" s="93">
        <v>0</v>
      </c>
      <c r="AB1289" s="93">
        <v>0</v>
      </c>
      <c r="AC1289" s="93">
        <f>_xlfn.XLOOKUP(B1289,'[3]Nur des jours'!$B:$B,'[3]Nur des jours'!$N:$N,"")</f>
        <v>0</v>
      </c>
      <c r="AD1289" s="93">
        <v>0</v>
      </c>
      <c r="AE1289" s="93">
        <v>0</v>
      </c>
      <c r="AF1289" s="93">
        <v>0</v>
      </c>
      <c r="AG1289" s="93"/>
      <c r="AH1289" s="93">
        <v>0</v>
      </c>
      <c r="AI1289" s="93">
        <v>0</v>
      </c>
      <c r="AJ1289" s="93">
        <v>0</v>
      </c>
      <c r="AK1289" s="93">
        <v>0</v>
      </c>
      <c r="AL1289" s="93">
        <v>0</v>
      </c>
      <c r="AM1289" s="49" t="s">
        <v>5559</v>
      </c>
      <c r="AN1289" s="49"/>
      <c r="AO1289" s="48" t="str" cm="1">
        <f t="array" ref="AO1289">IFERROR(_xlfn.IFS(
AQ1289="MPR ISSUE","PDH",
AQ1289="BSS Hardware Issue","BSS",
AQ1289="Sites strategiques, MLL, Pylone, etc.","ENVTECH",
AQ1289="AKTIVCO DEFAUT GE &amp; POWER Cabinet","AKTIVCO",
AQ1289="AKTIVCO Coupure ENEO &amp; Baisse de tension","AKTIVCO GRID ONLY",
AQ1289="Coupure ENEO &amp; Baisse de tension","IHS GRID ONLY",
AQ1289="Defaut GE &amp; POWER Cabinet","IHS",
AQ1289="Sharing","Partners",
AQ1289="Sites strategiques &amp; DataCenter","SST &amp; DC",
AQ1289="Exclu","Exclu",
AQ1289="SAT","SAT",
AQ1289="SPARE-ISSUE","SPARE-ISSUE",
AQ1289="Fiber CAmtel","TRANS_FO_CAMTEL",
AQ1289="Fiber AOF","Fiber AOF",
AQ1289="Projet OCM (HUAWEI)","TRAVAUX-HUAWEI",
AQ1289="Projet OCM (NOKIA)","TRAVAUX-NOKIA",
AQ1289="ACCESS-ISSUE","ACCESS-ISSUE",
AQ1289="Projet OCM (ZTE, NOKIA, autres projets)","TRAVAUX OCM",
AQ1289="No root CAuse","No root cause",
AQ1289="ODU HS","PDH",
AQ1289="IP &amp; VLAN","PDH",
AQ1289="Warehouse HUAWEI","SPARE-ISSUE",
AQ1289="SPARE-HS","SPARE-ISSUE",
AQ1289="Power Telco","BSS",AQ1289="no impacts","no impacts"
),"")</f>
        <v>No root cause</v>
      </c>
      <c r="AP1289" s="48" t="str" cm="1">
        <f t="array" ref="AP1289">IFERROR(_xlfn.IFS(
AQ1289="MPR ISSUE","TX ISSUE",
AQ1289="BSS Hardware Issue","RAN ISSUE",
AQ1289="Sites strategiques, MLL, Pylone, etc.","ENVTECH",
AQ1289="AKTIVCO DEFAUT GE &amp; POWER Cabinet","POWER ISSUE",
AQ1289="AKTIVCO Coupure ENEO &amp; Baisse de tension","POWER ISSUE",
AQ1289="Coupure ENEO &amp; Baisse de tension","POWER ISSUE",
AQ1289="Defaut GE &amp; POWER Cabinet","POWER ISSUE",
AQ1289="Sharing","POWER ISSUE",
AQ1289="Sites strategiques &amp; DataCenter","POWER ISSUE",
AQ1289="Exclu","Exclu",
AQ1289="SAT","TX ISSUE",
AQ1289="SPARE-ISSUE","SPARE-ISSUE",
AQ1289="Fiber CAmtel","TX ISSUE",
AQ1289="Fiber AOF","TX ISSUE",
AQ1289="Projet OCM (HUAWEI)","TRAVAUX-HUAWEI",
AQ1289="Projet OCM (NOKIA)","TRAVAUX -NOKIA",
AQ1289="ACCESS-ISSUE","ACCESS-ISSUE",
AQ1289="Projet OCM (ZTE, NOKIA, autres projets)","TRAVAUX OCM",
AQ1289="No root CAuse","No root cause",
AQ1289="ODU HS","TX ISSUE",
AQ1289="IP &amp; VLAN","TX ISSUE",
AQ1289="Warehouse HUAWEI","SPARE-ISSUE",
AQ1289="SPARE-HS","SPARE-ISSUE",
AQ1289="Power Telco","RAN ISSUE",AQ1289="no impacts","no impacts"
),"")</f>
        <v>No root cause</v>
      </c>
      <c r="AQ1289" s="126" t="s">
        <v>5344</v>
      </c>
      <c r="AR1289" s="48" t="str" cm="1">
        <f t="array" ref="AR1289">IFERROR(_xlfn.IFS(
AQ1289="MPR ISSUE","ACTIVE",
AQ1289="BSS Hardware Issue","ACTIVE",
AQ1289="Sites strategiques, MLL, Pylone, etc.","PASSIVE",
AQ1289="AKTIVCO DEFAUT GE &amp; POWER Cabinet","PASSIVE",
AQ1289="AKTIVCO Coupure ENEO &amp; Baisse de tension","PASSIVE",
AQ1289="Coupure ENEO &amp; Baisse de tension","PASSIVE",
AQ1289="Defaut GE &amp; POWER Cabinet","PASSIVE",
AQ1289="Sharing","PASSIVE",
AQ1289="Sites strategiques &amp; DataCenter","PASSIVE",
AQ1289="Exclu","Exclu",
AQ1289="SAT","ACTIVE",
AQ1289="SPARE-ISSUE","SPARE-ISSUE",
AQ1289="Fiber CAmtel","ACTIVE",
AQ1289="Fiber AOF","ACTIVE",
AQ1289="Projet OCM (HUAWEI)","PLANNED WORKS",
AQ1289="Projet OCM (NOKIA)","PLANNED WORKS",
AQ1289="ACCESS-ISSUE","ACCESS-ISSUE",
AQ1289="Projet OCM (ZTE, NOKIA, autres projets)","PLANNED WORKS",
AQ1289="No root CAuse","No root cause",
AQ1289="ODU HS","ACTIVE",
AQ1289="IP &amp; VLAN","ACTIVE",
AQ1289="Warehouse HUAWEI","SPARE-ISSUE",
AQ1289="SPARE-HS","SPARE-ISSUE",
AQ1289="Power Telco","ACTIVE", AQ1289="no impacts","no impacts"
),"")</f>
        <v>No root cause</v>
      </c>
      <c r="AS1289" s="92" t="s">
        <v>5537</v>
      </c>
      <c r="AT1289" s="98" t="s">
        <v>495</v>
      </c>
      <c r="AV1289" s="17" t="s">
        <v>5537</v>
      </c>
      <c r="AW1289" s="7" t="s">
        <v>5537</v>
      </c>
      <c r="AX1289" s="6" t="s">
        <v>5537</v>
      </c>
      <c r="AY1289" s="7"/>
      <c r="AZ1289" s="3" t="s">
        <v>5537</v>
      </c>
      <c r="BA1289" s="18" t="s">
        <v>5537</v>
      </c>
      <c r="BB1289" s="18" t="s">
        <v>5537</v>
      </c>
      <c r="BC1289" s="18" t="s">
        <v>5537</v>
      </c>
      <c r="BD1289" s="18" t="s">
        <v>5537</v>
      </c>
      <c r="BE1289" s="18" t="s">
        <v>5537</v>
      </c>
      <c r="BF1289" s="18" t="s">
        <v>5537</v>
      </c>
      <c r="BG1289" s="18" t="s">
        <v>5537</v>
      </c>
      <c r="BH1289" s="18" t="s">
        <v>5537</v>
      </c>
      <c r="BI1289" s="18" t="s">
        <v>5537</v>
      </c>
      <c r="BJ1289" s="18" t="s">
        <v>5537</v>
      </c>
      <c r="BK1289" s="18" t="s">
        <v>5537</v>
      </c>
      <c r="BL1289" s="9" t="s">
        <v>5537</v>
      </c>
      <c r="BM1289" s="14" t="s">
        <v>5537</v>
      </c>
      <c r="BN1289" s="14" t="s">
        <v>5537</v>
      </c>
      <c r="BO1289" s="14" t="str">
        <f>_xlfn.XLOOKUP(B1289,'[4]cell downs 18042026 17h'!$B:$B,'[4]cell downs 18042026 17h'!$B:$B,"")</f>
        <v/>
      </c>
      <c r="BP1289" s="14" t="str">
        <f>_xlfn.XLOOKUP(B1289,'[5]Cells Huawei 19042026 15h'!$B:$B,'[5]Cells Huawei 19042026 15h'!$B:$B,"")</f>
        <v/>
      </c>
      <c r="BQ1289" s="9" t="str">
        <f>_xlfn.XLOOKUP(B1289,'[6]cells down 19042026 9H40'!$B:$B,'[6]cells down 19042026 9H40'!$B:$B,"")</f>
        <v/>
      </c>
      <c r="BR1289" s="9" t="s">
        <v>495</v>
      </c>
      <c r="BS1289" s="9" t="s">
        <v>12</v>
      </c>
      <c r="BT1289" s="108"/>
    </row>
    <row r="1290" spans="1:72" s="9" customFormat="1" x14ac:dyDescent="0.35">
      <c r="A1290" s="1" t="s">
        <v>797</v>
      </c>
      <c r="B1290" s="8" t="s">
        <v>798</v>
      </c>
      <c r="C1290" s="3" t="str">
        <f>_xlfn.XLOOKUP(B1290,'[1]daily break down'!$D:$D,'[1]daily break down'!$E:$E,"")</f>
        <v>Douala</v>
      </c>
      <c r="D1290" s="1" t="s">
        <v>11</v>
      </c>
      <c r="E1290" s="1" t="s">
        <v>12</v>
      </c>
      <c r="F1290" s="3" t="s">
        <v>31</v>
      </c>
      <c r="G1290" s="1" t="s">
        <v>32</v>
      </c>
      <c r="H1290" s="34" t="str">
        <f>_xlfn.XLOOKUP(B1290,[2]CALCULATION!$B:$B,[2]CALCULATION!$H:$H,"")</f>
        <v>ZTE</v>
      </c>
      <c r="I1290" s="28">
        <v>0</v>
      </c>
      <c r="J1290" s="28">
        <v>0</v>
      </c>
      <c r="K1290" s="28">
        <v>0</v>
      </c>
      <c r="L1290" s="28">
        <v>0</v>
      </c>
      <c r="M1290" s="28">
        <v>0</v>
      </c>
      <c r="N1290" s="28">
        <v>0</v>
      </c>
      <c r="O1290" s="28">
        <v>0</v>
      </c>
      <c r="P1290" s="28">
        <v>0</v>
      </c>
      <c r="Q1290" s="28">
        <v>0</v>
      </c>
      <c r="R1290" s="28">
        <v>0</v>
      </c>
      <c r="S1290" s="93">
        <v>0</v>
      </c>
      <c r="T1290" s="93">
        <f>_xlfn.XLOOKUP(B1290,'[3]Nur des jours'!$B:$B,'[3]Nur des jours'!$U:$U,"")</f>
        <v>0</v>
      </c>
      <c r="U1290" s="93">
        <v>0</v>
      </c>
      <c r="V1290" s="93">
        <v>0</v>
      </c>
      <c r="W1290" s="93">
        <v>0</v>
      </c>
      <c r="X1290" s="93">
        <v>0</v>
      </c>
      <c r="Y1290" s="93">
        <v>4.6787652703940523</v>
      </c>
      <c r="Z1290" s="93">
        <v>0.42072949750736932</v>
      </c>
      <c r="AA1290" s="93">
        <v>0</v>
      </c>
      <c r="AB1290" s="93">
        <v>0</v>
      </c>
      <c r="AC1290" s="93">
        <f>_xlfn.XLOOKUP(B1290,'[3]Nur des jours'!$B:$B,'[3]Nur des jours'!$N:$N,"")</f>
        <v>0</v>
      </c>
      <c r="AD1290" s="93">
        <v>0</v>
      </c>
      <c r="AE1290" s="93">
        <v>0</v>
      </c>
      <c r="AF1290" s="93">
        <v>0</v>
      </c>
      <c r="AG1290" s="93"/>
      <c r="AH1290" s="93">
        <v>0</v>
      </c>
      <c r="AI1290" s="93">
        <v>0</v>
      </c>
      <c r="AJ1290" s="93">
        <v>0</v>
      </c>
      <c r="AK1290" s="93">
        <v>0</v>
      </c>
      <c r="AL1290" s="93">
        <v>0</v>
      </c>
      <c r="AM1290" s="49" t="s">
        <v>5559</v>
      </c>
      <c r="AN1290" s="49"/>
      <c r="AO1290" s="48" t="str" cm="1">
        <f t="array" ref="AO1290">IFERROR(_xlfn.IFS(
AQ1290="MPR ISSUE","PDH",
AQ1290="BSS Hardware Issue","BSS",
AQ1290="Sites strategiques, MLL, Pylone, etc.","ENVTECH",
AQ1290="AKTIVCO DEFAUT GE &amp; POWER Cabinet","AKTIVCO",
AQ1290="AKTIVCO Coupure ENEO &amp; Baisse de tension","AKTIVCO GRID ONLY",
AQ1290="Coupure ENEO &amp; Baisse de tension","IHS GRID ONLY",
AQ1290="Defaut GE &amp; POWER Cabinet","IHS",
AQ1290="Sharing","Partners",
AQ1290="Sites strategiques &amp; DataCenter","SST &amp; DC",
AQ1290="Exclu","Exclu",
AQ1290="SAT","SAT",
AQ1290="SPARE-ISSUE","SPARE-ISSUE",
AQ1290="Fiber CAmtel","TRANS_FO_CAMTEL",
AQ1290="Fiber AOF","Fiber AOF",
AQ1290="Projet OCM (HUAWEI)","TRAVAUX-HUAWEI",
AQ1290="Projet OCM (NOKIA)","TRAVAUX-NOKIA",
AQ1290="ACCESS-ISSUE","ACCESS-ISSUE",
AQ1290="Projet OCM (ZTE, NOKIA, autres projets)","TRAVAUX OCM",
AQ1290="No root CAuse","No root cause",
AQ1290="ODU HS","PDH",
AQ1290="IP &amp; VLAN","PDH",
AQ1290="Warehouse HUAWEI","SPARE-ISSUE",
AQ1290="SPARE-HS","SPARE-ISSUE",
AQ1290="Power Telco","BSS",AQ1290="no impacts","no impacts"
),"")</f>
        <v>No root cause</v>
      </c>
      <c r="AP1290" s="48" t="str" cm="1">
        <f t="array" ref="AP1290">IFERROR(_xlfn.IFS(
AQ1290="MPR ISSUE","TX ISSUE",
AQ1290="BSS Hardware Issue","RAN ISSUE",
AQ1290="Sites strategiques, MLL, Pylone, etc.","ENVTECH",
AQ1290="AKTIVCO DEFAUT GE &amp; POWER Cabinet","POWER ISSUE",
AQ1290="AKTIVCO Coupure ENEO &amp; Baisse de tension","POWER ISSUE",
AQ1290="Coupure ENEO &amp; Baisse de tension","POWER ISSUE",
AQ1290="Defaut GE &amp; POWER Cabinet","POWER ISSUE",
AQ1290="Sharing","POWER ISSUE",
AQ1290="Sites strategiques &amp; DataCenter","POWER ISSUE",
AQ1290="Exclu","Exclu",
AQ1290="SAT","TX ISSUE",
AQ1290="SPARE-ISSUE","SPARE-ISSUE",
AQ1290="Fiber CAmtel","TX ISSUE",
AQ1290="Fiber AOF","TX ISSUE",
AQ1290="Projet OCM (HUAWEI)","TRAVAUX-HUAWEI",
AQ1290="Projet OCM (NOKIA)","TRAVAUX -NOKIA",
AQ1290="ACCESS-ISSUE","ACCESS-ISSUE",
AQ1290="Projet OCM (ZTE, NOKIA, autres projets)","TRAVAUX OCM",
AQ1290="No root CAuse","No root cause",
AQ1290="ODU HS","TX ISSUE",
AQ1290="IP &amp; VLAN","TX ISSUE",
AQ1290="Warehouse HUAWEI","SPARE-ISSUE",
AQ1290="SPARE-HS","SPARE-ISSUE",
AQ1290="Power Telco","RAN ISSUE",AQ1290="no impacts","no impacts"
),"")</f>
        <v>No root cause</v>
      </c>
      <c r="AQ1290" s="126" t="s">
        <v>5344</v>
      </c>
      <c r="AR1290" s="48" t="str" cm="1">
        <f t="array" ref="AR1290">IFERROR(_xlfn.IFS(
AQ1290="MPR ISSUE","ACTIVE",
AQ1290="BSS Hardware Issue","ACTIVE",
AQ1290="Sites strategiques, MLL, Pylone, etc.","PASSIVE",
AQ1290="AKTIVCO DEFAUT GE &amp; POWER Cabinet","PASSIVE",
AQ1290="AKTIVCO Coupure ENEO &amp; Baisse de tension","PASSIVE",
AQ1290="Coupure ENEO &amp; Baisse de tension","PASSIVE",
AQ1290="Defaut GE &amp; POWER Cabinet","PASSIVE",
AQ1290="Sharing","PASSIVE",
AQ1290="Sites strategiques &amp; DataCenter","PASSIVE",
AQ1290="Exclu","Exclu",
AQ1290="SAT","ACTIVE",
AQ1290="SPARE-ISSUE","SPARE-ISSUE",
AQ1290="Fiber CAmtel","ACTIVE",
AQ1290="Fiber AOF","ACTIVE",
AQ1290="Projet OCM (HUAWEI)","PLANNED WORKS",
AQ1290="Projet OCM (NOKIA)","PLANNED WORKS",
AQ1290="ACCESS-ISSUE","ACCESS-ISSUE",
AQ1290="Projet OCM (ZTE, NOKIA, autres projets)","PLANNED WORKS",
AQ1290="No root CAuse","No root cause",
AQ1290="ODU HS","ACTIVE",
AQ1290="IP &amp; VLAN","ACTIVE",
AQ1290="Warehouse HUAWEI","SPARE-ISSUE",
AQ1290="SPARE-HS","SPARE-ISSUE",
AQ1290="Power Telco","ACTIVE", AQ1290="no impacts","no impacts"
),"")</f>
        <v>No root cause</v>
      </c>
      <c r="AS1290" s="92" t="s">
        <v>5537</v>
      </c>
      <c r="AT1290" s="98" t="s">
        <v>798</v>
      </c>
      <c r="AV1290" s="17" t="s">
        <v>5537</v>
      </c>
      <c r="AW1290" s="7" t="s">
        <v>5537</v>
      </c>
      <c r="AX1290" s="6" t="s">
        <v>5537</v>
      </c>
      <c r="AY1290" s="7"/>
      <c r="AZ1290" s="3" t="s">
        <v>5537</v>
      </c>
      <c r="BA1290" s="18" t="s">
        <v>5537</v>
      </c>
      <c r="BB1290" s="18" t="s">
        <v>5537</v>
      </c>
      <c r="BC1290" s="18" t="s">
        <v>5537</v>
      </c>
      <c r="BD1290" s="18" t="s">
        <v>5537</v>
      </c>
      <c r="BE1290" s="18" t="s">
        <v>5537</v>
      </c>
      <c r="BF1290" s="18" t="s">
        <v>5537</v>
      </c>
      <c r="BG1290" s="18" t="s">
        <v>5537</v>
      </c>
      <c r="BH1290" s="18" t="s">
        <v>5537</v>
      </c>
      <c r="BI1290" s="18" t="s">
        <v>5537</v>
      </c>
      <c r="BJ1290" s="18" t="s">
        <v>5537</v>
      </c>
      <c r="BK1290" s="18" t="s">
        <v>5537</v>
      </c>
      <c r="BL1290" s="9" t="s">
        <v>5537</v>
      </c>
      <c r="BM1290" s="14" t="s">
        <v>5537</v>
      </c>
      <c r="BN1290" s="14" t="s">
        <v>5537</v>
      </c>
      <c r="BO1290" s="14" t="str">
        <f>_xlfn.XLOOKUP(B1290,'[4]cell downs 18042026 17h'!$B:$B,'[4]cell downs 18042026 17h'!$B:$B,"")</f>
        <v/>
      </c>
      <c r="BP1290" s="14" t="str">
        <f>_xlfn.XLOOKUP(B1290,'[5]Cells Huawei 19042026 15h'!$B:$B,'[5]Cells Huawei 19042026 15h'!$B:$B,"")</f>
        <v/>
      </c>
      <c r="BQ1290" s="9" t="str">
        <f>_xlfn.XLOOKUP(B1290,'[6]cells down 19042026 9H40'!$B:$B,'[6]cells down 19042026 9H40'!$B:$B,"")</f>
        <v/>
      </c>
      <c r="BR1290" s="9" t="s">
        <v>798</v>
      </c>
      <c r="BS1290" s="9" t="s">
        <v>12</v>
      </c>
      <c r="BT1290" s="108"/>
    </row>
    <row r="1291" spans="1:72" s="9" customFormat="1" x14ac:dyDescent="0.35">
      <c r="A1291" s="1" t="s">
        <v>2976</v>
      </c>
      <c r="B1291" s="8" t="s">
        <v>2977</v>
      </c>
      <c r="C1291" s="3" t="str">
        <f>_xlfn.XLOOKUP(B1291,'[1]daily break down'!$D:$D,'[1]daily break down'!$E:$E,"")</f>
        <v>NORD</v>
      </c>
      <c r="D1291" s="1" t="s">
        <v>21</v>
      </c>
      <c r="E1291" s="1" t="s">
        <v>122</v>
      </c>
      <c r="F1291" s="3" t="s">
        <v>23</v>
      </c>
      <c r="G1291" s="1" t="s">
        <v>2976</v>
      </c>
      <c r="H1291" s="32" t="str">
        <f>_xlfn.XLOOKUP(B1291,[2]CALCULATION!$B:$B,[2]CALCULATION!$H:$H,"")</f>
        <v>HUAWEI</v>
      </c>
      <c r="I1291" s="28">
        <v>0</v>
      </c>
      <c r="J1291" s="28">
        <v>0</v>
      </c>
      <c r="K1291" s="28">
        <v>0</v>
      </c>
      <c r="L1291" s="28">
        <v>0</v>
      </c>
      <c r="M1291" s="28">
        <v>0</v>
      </c>
      <c r="N1291" s="28">
        <v>0</v>
      </c>
      <c r="O1291" s="28">
        <v>0</v>
      </c>
      <c r="P1291" s="28">
        <v>0</v>
      </c>
      <c r="Q1291" s="28">
        <v>0</v>
      </c>
      <c r="R1291" s="28">
        <v>0</v>
      </c>
      <c r="S1291" s="93">
        <v>0</v>
      </c>
      <c r="T1291" s="93">
        <f>_xlfn.XLOOKUP(B1291,'[3]Nur des jours'!$B:$B,'[3]Nur des jours'!$U:$U,"")</f>
        <v>0</v>
      </c>
      <c r="U1291" s="93">
        <v>0</v>
      </c>
      <c r="V1291" s="93">
        <v>0</v>
      </c>
      <c r="W1291" s="93">
        <v>0</v>
      </c>
      <c r="X1291" s="93">
        <v>1.6168390248635263</v>
      </c>
      <c r="Y1291" s="93">
        <v>4.5283263847868209</v>
      </c>
      <c r="Z1291" s="93">
        <v>0</v>
      </c>
      <c r="AA1291" s="93">
        <v>0</v>
      </c>
      <c r="AB1291" s="93">
        <v>0</v>
      </c>
      <c r="AC1291" s="93">
        <f>_xlfn.XLOOKUP(B1291,'[3]Nur des jours'!$B:$B,'[3]Nur des jours'!$N:$N,"")</f>
        <v>0</v>
      </c>
      <c r="AD1291" s="93">
        <v>0</v>
      </c>
      <c r="AE1291" s="93">
        <v>0</v>
      </c>
      <c r="AF1291" s="93">
        <v>0</v>
      </c>
      <c r="AG1291" s="93"/>
      <c r="AH1291" s="93">
        <v>0</v>
      </c>
      <c r="AI1291" s="93">
        <v>0</v>
      </c>
      <c r="AJ1291" s="93">
        <v>0</v>
      </c>
      <c r="AK1291" s="93">
        <v>0</v>
      </c>
      <c r="AL1291" s="93">
        <v>0</v>
      </c>
      <c r="AM1291" s="49" t="s">
        <v>5559</v>
      </c>
      <c r="AN1291" s="49"/>
      <c r="AO1291" s="48" t="str" cm="1">
        <f t="array" ref="AO1291">IFERROR(_xlfn.IFS(
AQ1291="MPR ISSUE","PDH",
AQ1291="BSS Hardware Issue","BSS",
AQ1291="Sites strategiques, MLL, Pylone, etc.","ENVTECH",
AQ1291="AKTIVCO DEFAUT GE &amp; POWER Cabinet","AKTIVCO",
AQ1291="AKTIVCO Coupure ENEO &amp; Baisse de tension","AKTIVCO GRID ONLY",
AQ1291="Coupure ENEO &amp; Baisse de tension","IHS GRID ONLY",
AQ1291="Defaut GE &amp; POWER Cabinet","IHS",
AQ1291="Sharing","Partners",
AQ1291="Sites strategiques &amp; DataCenter","SST &amp; DC",
AQ1291="Exclu","Exclu",
AQ1291="SAT","SAT",
AQ1291="SPARE-ISSUE","SPARE-ISSUE",
AQ1291="Fiber CAmtel","TRANS_FO_CAMTEL",
AQ1291="Fiber AOF","Fiber AOF",
AQ1291="Projet OCM (HUAWEI)","TRAVAUX-HUAWEI",
AQ1291="Projet OCM (NOKIA)","TRAVAUX-NOKIA",
AQ1291="ACCESS-ISSUE","ACCESS-ISSUE",
AQ1291="Projet OCM (ZTE, NOKIA, autres projets)","TRAVAUX OCM",
AQ1291="No root CAuse","No root cause",
AQ1291="ODU HS","PDH",
AQ1291="IP &amp; VLAN","PDH",
AQ1291="Warehouse HUAWEI","SPARE-ISSUE",
AQ1291="SPARE-HS","SPARE-ISSUE",
AQ1291="Power Telco","BSS",AQ1291="no impacts","no impacts"
),"")</f>
        <v>No root cause</v>
      </c>
      <c r="AP1291" s="48" t="str" cm="1">
        <f t="array" ref="AP1291">IFERROR(_xlfn.IFS(
AQ1291="MPR ISSUE","TX ISSUE",
AQ1291="BSS Hardware Issue","RAN ISSUE",
AQ1291="Sites strategiques, MLL, Pylone, etc.","ENVTECH",
AQ1291="AKTIVCO DEFAUT GE &amp; POWER Cabinet","POWER ISSUE",
AQ1291="AKTIVCO Coupure ENEO &amp; Baisse de tension","POWER ISSUE",
AQ1291="Coupure ENEO &amp; Baisse de tension","POWER ISSUE",
AQ1291="Defaut GE &amp; POWER Cabinet","POWER ISSUE",
AQ1291="Sharing","POWER ISSUE",
AQ1291="Sites strategiques &amp; DataCenter","POWER ISSUE",
AQ1291="Exclu","Exclu",
AQ1291="SAT","TX ISSUE",
AQ1291="SPARE-ISSUE","SPARE-ISSUE",
AQ1291="Fiber CAmtel","TX ISSUE",
AQ1291="Fiber AOF","TX ISSUE",
AQ1291="Projet OCM (HUAWEI)","TRAVAUX-HUAWEI",
AQ1291="Projet OCM (NOKIA)","TRAVAUX -NOKIA",
AQ1291="ACCESS-ISSUE","ACCESS-ISSUE",
AQ1291="Projet OCM (ZTE, NOKIA, autres projets)","TRAVAUX OCM",
AQ1291="No root CAuse","No root cause",
AQ1291="ODU HS","TX ISSUE",
AQ1291="IP &amp; VLAN","TX ISSUE",
AQ1291="Warehouse HUAWEI","SPARE-ISSUE",
AQ1291="SPARE-HS","SPARE-ISSUE",
AQ1291="Power Telco","RAN ISSUE",AQ1291="no impacts","no impacts"
),"")</f>
        <v>No root cause</v>
      </c>
      <c r="AQ1291" s="67" t="s">
        <v>5344</v>
      </c>
      <c r="AR1291" s="48" t="str" cm="1">
        <f t="array" ref="AR1291">IFERROR(_xlfn.IFS(
AQ1291="MPR ISSUE","ACTIVE",
AQ1291="BSS Hardware Issue","ACTIVE",
AQ1291="Sites strategiques, MLL, Pylone, etc.","PASSIVE",
AQ1291="AKTIVCO DEFAUT GE &amp; POWER Cabinet","PASSIVE",
AQ1291="AKTIVCO Coupure ENEO &amp; Baisse de tension","PASSIVE",
AQ1291="Coupure ENEO &amp; Baisse de tension","PASSIVE",
AQ1291="Defaut GE &amp; POWER Cabinet","PASSIVE",
AQ1291="Sharing","PASSIVE",
AQ1291="Sites strategiques &amp; DataCenter","PASSIVE",
AQ1291="Exclu","Exclu",
AQ1291="SAT","ACTIVE",
AQ1291="SPARE-ISSUE","SPARE-ISSUE",
AQ1291="Fiber CAmtel","ACTIVE",
AQ1291="Fiber AOF","ACTIVE",
AQ1291="Projet OCM (HUAWEI)","PLANNED WORKS",
AQ1291="Projet OCM (NOKIA)","PLANNED WORKS",
AQ1291="ACCESS-ISSUE","ACCESS-ISSUE",
AQ1291="Projet OCM (ZTE, NOKIA, autres projets)","PLANNED WORKS",
AQ1291="No root CAuse","No root cause",
AQ1291="ODU HS","ACTIVE",
AQ1291="IP &amp; VLAN","ACTIVE",
AQ1291="Warehouse HUAWEI","SPARE-ISSUE",
AQ1291="SPARE-HS","SPARE-ISSUE",
AQ1291="Power Telco","ACTIVE", AQ1291="no impacts","no impacts"
),"")</f>
        <v>No root cause</v>
      </c>
      <c r="AS1291" s="92" t="s">
        <v>5537</v>
      </c>
      <c r="AT1291" s="98" t="s">
        <v>2977</v>
      </c>
      <c r="AV1291" s="17" t="s">
        <v>5537</v>
      </c>
      <c r="AW1291" s="7" t="s">
        <v>5537</v>
      </c>
      <c r="AX1291" s="6" t="s">
        <v>5537</v>
      </c>
      <c r="AY1291" s="7"/>
      <c r="AZ1291" s="3" t="s">
        <v>5537</v>
      </c>
      <c r="BA1291" s="18" t="s">
        <v>5537</v>
      </c>
      <c r="BB1291" s="18" t="s">
        <v>5537</v>
      </c>
      <c r="BC1291" s="18" t="s">
        <v>5537</v>
      </c>
      <c r="BD1291" s="18" t="s">
        <v>5537</v>
      </c>
      <c r="BE1291" s="18" t="s">
        <v>5537</v>
      </c>
      <c r="BF1291" s="18" t="s">
        <v>5537</v>
      </c>
      <c r="BG1291" s="18" t="s">
        <v>5537</v>
      </c>
      <c r="BH1291" s="18" t="s">
        <v>5537</v>
      </c>
      <c r="BI1291" s="18" t="s">
        <v>5537</v>
      </c>
      <c r="BJ1291" s="18" t="s">
        <v>5537</v>
      </c>
      <c r="BK1291" s="18" t="s">
        <v>5537</v>
      </c>
      <c r="BL1291" s="9" t="s">
        <v>5537</v>
      </c>
      <c r="BM1291" s="14" t="s">
        <v>5537</v>
      </c>
      <c r="BN1291" s="14" t="s">
        <v>5537</v>
      </c>
      <c r="BO1291" s="14" t="str">
        <f>_xlfn.XLOOKUP(B1291,'[4]cell downs 18042026 17h'!$B:$B,'[4]cell downs 18042026 17h'!$B:$B,"")</f>
        <v/>
      </c>
      <c r="BP1291" s="14" t="str">
        <f>_xlfn.XLOOKUP(B1291,'[5]Cells Huawei 19042026 15h'!$B:$B,'[5]Cells Huawei 19042026 15h'!$B:$B,"")</f>
        <v/>
      </c>
      <c r="BQ1291" s="9" t="str">
        <f>_xlfn.XLOOKUP(B1291,'[6]cells down 19042026 9H40'!$B:$B,'[6]cells down 19042026 9H40'!$B:$B,"")</f>
        <v/>
      </c>
      <c r="BR1291" s="9" t="s">
        <v>5537</v>
      </c>
      <c r="BS1291" s="9" t="s">
        <v>12</v>
      </c>
      <c r="BT1291" s="108"/>
    </row>
    <row r="1292" spans="1:72" s="9" customFormat="1" x14ac:dyDescent="0.35">
      <c r="A1292" s="1" t="s">
        <v>1648</v>
      </c>
      <c r="B1292" s="8" t="s">
        <v>1649</v>
      </c>
      <c r="C1292" s="3" t="str">
        <f>_xlfn.XLOOKUP(B1292,'[1]daily break down'!$D:$D,'[1]daily break down'!$E:$E,"")</f>
        <v>NORD-OUEST</v>
      </c>
      <c r="D1292" s="1" t="s">
        <v>18</v>
      </c>
      <c r="E1292" s="1"/>
      <c r="F1292" s="3" t="s">
        <v>51</v>
      </c>
      <c r="G1292" s="1" t="s">
        <v>52</v>
      </c>
      <c r="H1292" s="32" t="str">
        <f>_xlfn.XLOOKUP(B1292,[2]CALCULATION!$B:$B,[2]CALCULATION!$H:$H,"")</f>
        <v>Huawei</v>
      </c>
      <c r="I1292" s="28">
        <v>5.8593047743791278</v>
      </c>
      <c r="J1292" s="28">
        <v>4.363530261134084</v>
      </c>
      <c r="K1292" s="28">
        <v>18.491409199476081</v>
      </c>
      <c r="L1292" s="28">
        <v>9.0962466434382634</v>
      </c>
      <c r="M1292" s="28">
        <v>5.8089741833674351</v>
      </c>
      <c r="N1292" s="28">
        <v>4.6228522998690194</v>
      </c>
      <c r="O1292" s="28">
        <v>8.0754559359421059</v>
      </c>
      <c r="P1292" s="28">
        <v>9.6827531939058247</v>
      </c>
      <c r="Q1292" s="28">
        <v>4.6228522998690194</v>
      </c>
      <c r="R1292" s="28">
        <v>0</v>
      </c>
      <c r="S1292" s="93">
        <v>5.1662871362000713</v>
      </c>
      <c r="T1292" s="93">
        <f>_xlfn.XLOOKUP(B1292,'[3]Nur des jours'!$B:$B,'[3]Nur des jours'!$U:$U,"")</f>
        <v>0</v>
      </c>
      <c r="U1292" s="93">
        <v>0</v>
      </c>
      <c r="V1292" s="93">
        <v>0</v>
      </c>
      <c r="W1292" s="93">
        <v>0</v>
      </c>
      <c r="X1292" s="93">
        <v>0</v>
      </c>
      <c r="Y1292" s="93">
        <v>4.2064923965494128</v>
      </c>
      <c r="Z1292" s="93">
        <v>1.2780082069896388</v>
      </c>
      <c r="AA1292" s="93">
        <v>0</v>
      </c>
      <c r="AB1292" s="93">
        <v>0</v>
      </c>
      <c r="AC1292" s="93">
        <f>_xlfn.XLOOKUP(B1292,'[3]Nur des jours'!$B:$B,'[3]Nur des jours'!$N:$N,"")</f>
        <v>0</v>
      </c>
      <c r="AD1292" s="93">
        <v>0</v>
      </c>
      <c r="AE1292" s="93">
        <v>0</v>
      </c>
      <c r="AF1292" s="93">
        <v>0</v>
      </c>
      <c r="AG1292" s="93"/>
      <c r="AH1292" s="93">
        <v>0</v>
      </c>
      <c r="AI1292" s="93">
        <v>0</v>
      </c>
      <c r="AJ1292" s="93">
        <v>0</v>
      </c>
      <c r="AK1292" s="93">
        <v>0</v>
      </c>
      <c r="AL1292" s="93">
        <v>0</v>
      </c>
      <c r="AM1292" s="49" t="s">
        <v>5559</v>
      </c>
      <c r="AN1292" s="49"/>
      <c r="AO1292" s="48" t="str" cm="1">
        <f t="array" ref="AO1292">IFERROR(_xlfn.IFS(
AQ1292="MPR ISSUE","PDH",
AQ1292="BSS Hardware Issue","BSS",
AQ1292="Sites strategiques, MLL, Pylone, etc.","ENVTECH",
AQ1292="AKTIVCO DEFAUT GE &amp; POWER Cabinet","AKTIVCO",
AQ1292="AKTIVCO Coupure ENEO &amp; Baisse de tension","AKTIVCO GRID ONLY",
AQ1292="Coupure ENEO &amp; Baisse de tension","IHS GRID ONLY",
AQ1292="Defaut GE &amp; POWER Cabinet","IHS",
AQ1292="Sharing","Partners",
AQ1292="Sites strategiques &amp; DataCenter","SST &amp; DC",
AQ1292="Exclu","Exclu",
AQ1292="SAT","SAT",
AQ1292="SPARE-ISSUE","SPARE-ISSUE",
AQ1292="Fiber CAmtel","TRANS_FO_CAMTEL",
AQ1292="Fiber AOF","Fiber AOF",
AQ1292="Projet OCM (HUAWEI)","TRAVAUX-HUAWEI",
AQ1292="Projet OCM (NOKIA)","TRAVAUX-NOKIA",
AQ1292="ACCESS-ISSUE","ACCESS-ISSUE",
AQ1292="Projet OCM (ZTE, NOKIA, autres projets)","TRAVAUX OCM",
AQ1292="No root CAuse","No root cause",
AQ1292="ODU HS","PDH",
AQ1292="IP &amp; VLAN","PDH",
AQ1292="Warehouse HUAWEI","SPARE-ISSUE",
AQ1292="SPARE-HS","SPARE-ISSUE",
AQ1292="Power Telco","BSS",AQ1292="no impacts","no impacts"
),"")</f>
        <v>No root cause</v>
      </c>
      <c r="AP1292" s="48" t="str" cm="1">
        <f t="array" ref="AP1292">IFERROR(_xlfn.IFS(
AQ1292="MPR ISSUE","TX ISSUE",
AQ1292="BSS Hardware Issue","RAN ISSUE",
AQ1292="Sites strategiques, MLL, Pylone, etc.","ENVTECH",
AQ1292="AKTIVCO DEFAUT GE &amp; POWER Cabinet","POWER ISSUE",
AQ1292="AKTIVCO Coupure ENEO &amp; Baisse de tension","POWER ISSUE",
AQ1292="Coupure ENEO &amp; Baisse de tension","POWER ISSUE",
AQ1292="Defaut GE &amp; POWER Cabinet","POWER ISSUE",
AQ1292="Sharing","POWER ISSUE",
AQ1292="Sites strategiques &amp; DataCenter","POWER ISSUE",
AQ1292="Exclu","Exclu",
AQ1292="SAT","TX ISSUE",
AQ1292="SPARE-ISSUE","SPARE-ISSUE",
AQ1292="Fiber CAmtel","TX ISSUE",
AQ1292="Fiber AOF","TX ISSUE",
AQ1292="Projet OCM (HUAWEI)","TRAVAUX-HUAWEI",
AQ1292="Projet OCM (NOKIA)","TRAVAUX -NOKIA",
AQ1292="ACCESS-ISSUE","ACCESS-ISSUE",
AQ1292="Projet OCM (ZTE, NOKIA, autres projets)","TRAVAUX OCM",
AQ1292="No root CAuse","No root cause",
AQ1292="ODU HS","TX ISSUE",
AQ1292="IP &amp; VLAN","TX ISSUE",
AQ1292="Warehouse HUAWEI","SPARE-ISSUE",
AQ1292="SPARE-HS","SPARE-ISSUE",
AQ1292="Power Telco","RAN ISSUE",AQ1292="no impacts","no impacts"
),"")</f>
        <v>No root cause</v>
      </c>
      <c r="AQ1292" s="67" t="s">
        <v>5344</v>
      </c>
      <c r="AR1292" s="48" t="str" cm="1">
        <f t="array" ref="AR1292">IFERROR(_xlfn.IFS(
AQ1292="MPR ISSUE","ACTIVE",
AQ1292="BSS Hardware Issue","ACTIVE",
AQ1292="Sites strategiques, MLL, Pylone, etc.","PASSIVE",
AQ1292="AKTIVCO DEFAUT GE &amp; POWER Cabinet","PASSIVE",
AQ1292="AKTIVCO Coupure ENEO &amp; Baisse de tension","PASSIVE",
AQ1292="Coupure ENEO &amp; Baisse de tension","PASSIVE",
AQ1292="Defaut GE &amp; POWER Cabinet","PASSIVE",
AQ1292="Sharing","PASSIVE",
AQ1292="Sites strategiques &amp; DataCenter","PASSIVE",
AQ1292="Exclu","Exclu",
AQ1292="SAT","ACTIVE",
AQ1292="SPARE-ISSUE","SPARE-ISSUE",
AQ1292="Fiber CAmtel","ACTIVE",
AQ1292="Fiber AOF","ACTIVE",
AQ1292="Projet OCM (HUAWEI)","PLANNED WORKS",
AQ1292="Projet OCM (NOKIA)","PLANNED WORKS",
AQ1292="ACCESS-ISSUE","ACCESS-ISSUE",
AQ1292="Projet OCM (ZTE, NOKIA, autres projets)","PLANNED WORKS",
AQ1292="No root CAuse","No root cause",
AQ1292="ODU HS","ACTIVE",
AQ1292="IP &amp; VLAN","ACTIVE",
AQ1292="Warehouse HUAWEI","SPARE-ISSUE",
AQ1292="SPARE-HS","SPARE-ISSUE",
AQ1292="Power Telco","ACTIVE", AQ1292="no impacts","no impacts"
),"")</f>
        <v>No root cause</v>
      </c>
      <c r="AS1292" s="92" t="s">
        <v>5537</v>
      </c>
      <c r="AT1292" s="98" t="s">
        <v>1649</v>
      </c>
      <c r="AV1292" s="17" t="s">
        <v>5537</v>
      </c>
      <c r="AW1292" s="7" t="s">
        <v>5537</v>
      </c>
      <c r="AX1292" s="6" t="s">
        <v>5537</v>
      </c>
      <c r="AY1292" s="7"/>
      <c r="AZ1292" s="3" t="s">
        <v>5537</v>
      </c>
      <c r="BA1292" s="18" t="s">
        <v>5537</v>
      </c>
      <c r="BB1292" s="18" t="s">
        <v>5537</v>
      </c>
      <c r="BC1292" s="18" t="s">
        <v>5537</v>
      </c>
      <c r="BD1292" s="18" t="s">
        <v>5537</v>
      </c>
      <c r="BE1292" s="18" t="s">
        <v>5537</v>
      </c>
      <c r="BF1292" s="18" t="s">
        <v>5537</v>
      </c>
      <c r="BG1292" s="18" t="s">
        <v>5537</v>
      </c>
      <c r="BH1292" s="18" t="s">
        <v>5537</v>
      </c>
      <c r="BI1292" s="18" t="s">
        <v>5537</v>
      </c>
      <c r="BJ1292" s="18" t="s">
        <v>5537</v>
      </c>
      <c r="BK1292" s="18" t="s">
        <v>5537</v>
      </c>
      <c r="BL1292" s="9" t="s">
        <v>5537</v>
      </c>
      <c r="BM1292" s="14" t="s">
        <v>5537</v>
      </c>
      <c r="BN1292" s="14" t="s">
        <v>5537</v>
      </c>
      <c r="BO1292" s="14" t="str">
        <f>_xlfn.XLOOKUP(B1292,'[4]cell downs 18042026 17h'!$B:$B,'[4]cell downs 18042026 17h'!$B:$B,"")</f>
        <v/>
      </c>
      <c r="BP1292" s="14" t="str">
        <f>_xlfn.XLOOKUP(B1292,'[5]Cells Huawei 19042026 15h'!$B:$B,'[5]Cells Huawei 19042026 15h'!$B:$B,"")</f>
        <v/>
      </c>
      <c r="BQ1292" s="9" t="str">
        <f>_xlfn.XLOOKUP(B1292,'[6]cells down 19042026 9H40'!$B:$B,'[6]cells down 19042026 9H40'!$B:$B,"")</f>
        <v/>
      </c>
      <c r="BR1292" s="9" t="s">
        <v>5537</v>
      </c>
      <c r="BS1292" s="9" t="s">
        <v>12</v>
      </c>
      <c r="BT1292" s="108"/>
    </row>
    <row r="1293" spans="1:72" s="9" customFormat="1" x14ac:dyDescent="0.35">
      <c r="A1293" s="1" t="s">
        <v>1559</v>
      </c>
      <c r="B1293" s="1" t="s">
        <v>1560</v>
      </c>
      <c r="C1293" s="3" t="str">
        <f>_xlfn.XLOOKUP(B1293,'[1]daily break down'!$D:$D,'[1]daily break down'!$E:$E,"")</f>
        <v>Yaounde</v>
      </c>
      <c r="D1293" s="1" t="s">
        <v>21</v>
      </c>
      <c r="E1293" s="1" t="s">
        <v>22</v>
      </c>
      <c r="F1293" s="3" t="s">
        <v>37</v>
      </c>
      <c r="G1293" s="1" t="s">
        <v>38</v>
      </c>
      <c r="H1293" s="34" t="str">
        <f>_xlfn.XLOOKUP(B1293,[2]CALCULATION!$B:$B,[2]CALCULATION!$H:$H,"")</f>
        <v>ZTE</v>
      </c>
      <c r="I1293" s="28">
        <v>0.65579582973064821</v>
      </c>
      <c r="J1293" s="28">
        <v>0</v>
      </c>
      <c r="K1293" s="28">
        <v>0</v>
      </c>
      <c r="L1293" s="28">
        <v>1.6283492006042497E-16</v>
      </c>
      <c r="M1293" s="28">
        <v>0</v>
      </c>
      <c r="N1293" s="28">
        <v>0</v>
      </c>
      <c r="O1293" s="28">
        <v>0</v>
      </c>
      <c r="P1293" s="28">
        <v>3.0392578609891188</v>
      </c>
      <c r="Q1293" s="28">
        <v>1.7075125630291672</v>
      </c>
      <c r="R1293" s="28">
        <v>6.9762978943193135</v>
      </c>
      <c r="S1293" s="93">
        <v>0.5292381139904061</v>
      </c>
      <c r="T1293" s="93">
        <f>_xlfn.XLOOKUP(B1293,'[3]Nur des jours'!$B:$B,'[3]Nur des jours'!$U:$U,"")</f>
        <v>0</v>
      </c>
      <c r="U1293" s="93">
        <v>19.313748990534567</v>
      </c>
      <c r="V1293" s="93">
        <v>16.472549674260129</v>
      </c>
      <c r="W1293" s="93">
        <v>0</v>
      </c>
      <c r="X1293" s="93">
        <v>0</v>
      </c>
      <c r="Y1293" s="93">
        <v>4.0684132202161329</v>
      </c>
      <c r="Z1293" s="93">
        <v>0</v>
      </c>
      <c r="AA1293" s="93">
        <v>0</v>
      </c>
      <c r="AB1293" s="93">
        <v>0</v>
      </c>
      <c r="AC1293" s="93">
        <f>_xlfn.XLOOKUP(B1293,'[3]Nur des jours'!$B:$B,'[3]Nur des jours'!$N:$N,"")</f>
        <v>0</v>
      </c>
      <c r="AD1293" s="93">
        <v>0</v>
      </c>
      <c r="AE1293" s="93">
        <v>0</v>
      </c>
      <c r="AF1293" s="93">
        <v>0</v>
      </c>
      <c r="AG1293" s="93"/>
      <c r="AH1293" s="93">
        <v>0</v>
      </c>
      <c r="AI1293" s="93">
        <v>0</v>
      </c>
      <c r="AJ1293" s="93">
        <v>0</v>
      </c>
      <c r="AK1293" s="93">
        <v>0</v>
      </c>
      <c r="AL1293" s="93">
        <v>0</v>
      </c>
      <c r="AM1293" s="49" t="s">
        <v>5559</v>
      </c>
      <c r="AN1293" s="49"/>
      <c r="AO1293" s="48" t="str" cm="1">
        <f t="array" ref="AO1293">IFERROR(_xlfn.IFS(
AQ1293="MPR ISSUE","PDH",
AQ1293="BSS Hardware Issue","BSS",
AQ1293="Sites strategiques, MLL, Pylone, etc.","ENVTECH",
AQ1293="AKTIVCO DEFAUT GE &amp; POWER Cabinet","AKTIVCO",
AQ1293="AKTIVCO Coupure ENEO &amp; Baisse de tension","AKTIVCO GRID ONLY",
AQ1293="Coupure ENEO &amp; Baisse de tension","IHS GRID ONLY",
AQ1293="Defaut GE &amp; POWER Cabinet","IHS",
AQ1293="Sharing","Partners",
AQ1293="Sites strategiques &amp; DataCenter","SST &amp; DC",
AQ1293="Exclu","Exclu",
AQ1293="SAT","SAT",
AQ1293="SPARE-ISSUE","SPARE-ISSUE",
AQ1293="Fiber CAmtel","TRANS_FO_CAMTEL",
AQ1293="Fiber AOF","Fiber AOF",
AQ1293="Projet OCM (HUAWEI)","TRAVAUX-HUAWEI",
AQ1293="Projet OCM (NOKIA)","TRAVAUX-NOKIA",
AQ1293="ACCESS-ISSUE","ACCESS-ISSUE",
AQ1293="Projet OCM (ZTE, NOKIA, autres projets)","TRAVAUX OCM",
AQ1293="No root CAuse","No root cause",
AQ1293="ODU HS","PDH",
AQ1293="IP &amp; VLAN","PDH",
AQ1293="Warehouse HUAWEI","SPARE-ISSUE",
AQ1293="SPARE-HS","SPARE-ISSUE",
AQ1293="Power Telco","BSS",AQ1293="no impacts","no impacts"
),"")</f>
        <v>No root cause</v>
      </c>
      <c r="AP1293" s="48" t="str" cm="1">
        <f t="array" ref="AP1293">IFERROR(_xlfn.IFS(
AQ1293="MPR ISSUE","TX ISSUE",
AQ1293="BSS Hardware Issue","RAN ISSUE",
AQ1293="Sites strategiques, MLL, Pylone, etc.","ENVTECH",
AQ1293="AKTIVCO DEFAUT GE &amp; POWER Cabinet","POWER ISSUE",
AQ1293="AKTIVCO Coupure ENEO &amp; Baisse de tension","POWER ISSUE",
AQ1293="Coupure ENEO &amp; Baisse de tension","POWER ISSUE",
AQ1293="Defaut GE &amp; POWER Cabinet","POWER ISSUE",
AQ1293="Sharing","POWER ISSUE",
AQ1293="Sites strategiques &amp; DataCenter","POWER ISSUE",
AQ1293="Exclu","Exclu",
AQ1293="SAT","TX ISSUE",
AQ1293="SPARE-ISSUE","SPARE-ISSUE",
AQ1293="Fiber CAmtel","TX ISSUE",
AQ1293="Fiber AOF","TX ISSUE",
AQ1293="Projet OCM (HUAWEI)","TRAVAUX-HUAWEI",
AQ1293="Projet OCM (NOKIA)","TRAVAUX -NOKIA",
AQ1293="ACCESS-ISSUE","ACCESS-ISSUE",
AQ1293="Projet OCM (ZTE, NOKIA, autres projets)","TRAVAUX OCM",
AQ1293="No root CAuse","No root cause",
AQ1293="ODU HS","TX ISSUE",
AQ1293="IP &amp; VLAN","TX ISSUE",
AQ1293="Warehouse HUAWEI","SPARE-ISSUE",
AQ1293="SPARE-HS","SPARE-ISSUE",
AQ1293="Power Telco","RAN ISSUE",AQ1293="no impacts","no impacts"
),"")</f>
        <v>No root cause</v>
      </c>
      <c r="AQ1293" s="67" t="s">
        <v>5344</v>
      </c>
      <c r="AR1293" s="48" t="str" cm="1">
        <f t="array" ref="AR1293">IFERROR(_xlfn.IFS(
AQ1293="MPR ISSUE","ACTIVE",
AQ1293="BSS Hardware Issue","ACTIVE",
AQ1293="Sites strategiques, MLL, Pylone, etc.","PASSIVE",
AQ1293="AKTIVCO DEFAUT GE &amp; POWER Cabinet","PASSIVE",
AQ1293="AKTIVCO Coupure ENEO &amp; Baisse de tension","PASSIVE",
AQ1293="Coupure ENEO &amp; Baisse de tension","PASSIVE",
AQ1293="Defaut GE &amp; POWER Cabinet","PASSIVE",
AQ1293="Sharing","PASSIVE",
AQ1293="Sites strategiques &amp; DataCenter","PASSIVE",
AQ1293="Exclu","Exclu",
AQ1293="SAT","ACTIVE",
AQ1293="SPARE-ISSUE","SPARE-ISSUE",
AQ1293="Fiber CAmtel","ACTIVE",
AQ1293="Fiber AOF","ACTIVE",
AQ1293="Projet OCM (HUAWEI)","PLANNED WORKS",
AQ1293="Projet OCM (NOKIA)","PLANNED WORKS",
AQ1293="ACCESS-ISSUE","ACCESS-ISSUE",
AQ1293="Projet OCM (ZTE, NOKIA, autres projets)","PLANNED WORKS",
AQ1293="No root CAuse","No root cause",
AQ1293="ODU HS","ACTIVE",
AQ1293="IP &amp; VLAN","ACTIVE",
AQ1293="Warehouse HUAWEI","SPARE-ISSUE",
AQ1293="SPARE-HS","SPARE-ISSUE",
AQ1293="Power Telco","ACTIVE", AQ1293="no impacts","no impacts"
),"")</f>
        <v>No root cause</v>
      </c>
      <c r="AS1293" s="92" t="s">
        <v>5537</v>
      </c>
      <c r="AT1293" s="98" t="s">
        <v>1560</v>
      </c>
      <c r="AV1293" s="17" t="s">
        <v>5537</v>
      </c>
      <c r="AW1293" s="7" t="s">
        <v>5537</v>
      </c>
      <c r="AX1293" s="6" t="s">
        <v>5537</v>
      </c>
      <c r="AY1293" s="7"/>
      <c r="AZ1293" s="3" t="s">
        <v>5537</v>
      </c>
      <c r="BA1293" s="18" t="s">
        <v>5537</v>
      </c>
      <c r="BB1293" s="18" t="s">
        <v>5537</v>
      </c>
      <c r="BC1293" s="18" t="s">
        <v>5537</v>
      </c>
      <c r="BD1293" s="18" t="s">
        <v>5537</v>
      </c>
      <c r="BE1293" s="18" t="s">
        <v>5537</v>
      </c>
      <c r="BF1293" s="18" t="s">
        <v>5537</v>
      </c>
      <c r="BG1293" s="18" t="s">
        <v>5537</v>
      </c>
      <c r="BH1293" s="18" t="s">
        <v>5537</v>
      </c>
      <c r="BI1293" s="18" t="s">
        <v>5537</v>
      </c>
      <c r="BJ1293" s="18" t="s">
        <v>5537</v>
      </c>
      <c r="BK1293" s="18" t="s">
        <v>5537</v>
      </c>
      <c r="BL1293" s="9" t="s">
        <v>5537</v>
      </c>
      <c r="BM1293" s="14" t="s">
        <v>5537</v>
      </c>
      <c r="BN1293" s="14" t="s">
        <v>5537</v>
      </c>
      <c r="BO1293" s="14" t="str">
        <f>_xlfn.XLOOKUP(B1293,'[4]cell downs 18042026 17h'!$B:$B,'[4]cell downs 18042026 17h'!$B:$B,"")</f>
        <v/>
      </c>
      <c r="BP1293" s="14" t="str">
        <f>_xlfn.XLOOKUP(B1293,'[5]Cells Huawei 19042026 15h'!$B:$B,'[5]Cells Huawei 19042026 15h'!$B:$B,"")</f>
        <v/>
      </c>
      <c r="BQ1293" s="9" t="str">
        <f>_xlfn.XLOOKUP(B1293,'[6]cells down 19042026 9H40'!$B:$B,'[6]cells down 19042026 9H40'!$B:$B,"")</f>
        <v>CTR_838</v>
      </c>
      <c r="BR1293" s="9" t="s">
        <v>5537</v>
      </c>
      <c r="BS1293" s="9" t="s">
        <v>12</v>
      </c>
      <c r="BT1293" s="108"/>
    </row>
    <row r="1294" spans="1:72" s="9" customFormat="1" x14ac:dyDescent="0.35">
      <c r="A1294" s="1" t="s">
        <v>2819</v>
      </c>
      <c r="B1294" s="8" t="s">
        <v>2820</v>
      </c>
      <c r="C1294" s="3" t="str">
        <f>_xlfn.XLOOKUP(B1294,'[1]daily break down'!$D:$D,'[1]daily break down'!$E:$E,"")</f>
        <v>NORD</v>
      </c>
      <c r="D1294" s="1" t="s">
        <v>21</v>
      </c>
      <c r="E1294" s="1" t="s">
        <v>563</v>
      </c>
      <c r="F1294" s="3" t="s">
        <v>23</v>
      </c>
      <c r="G1294" s="1" t="s">
        <v>2817</v>
      </c>
      <c r="H1294" s="32" t="str">
        <f>_xlfn.XLOOKUP(B1294,[2]CALCULATION!$B:$B,[2]CALCULATION!$H:$H,"")</f>
        <v>HUAWEI</v>
      </c>
      <c r="I1294" s="28">
        <v>0</v>
      </c>
      <c r="J1294" s="28">
        <v>0</v>
      </c>
      <c r="K1294" s="28">
        <v>0</v>
      </c>
      <c r="L1294" s="28">
        <v>0</v>
      </c>
      <c r="M1294" s="28">
        <v>0</v>
      </c>
      <c r="N1294" s="28">
        <v>0</v>
      </c>
      <c r="O1294" s="28">
        <v>0</v>
      </c>
      <c r="P1294" s="28">
        <v>0</v>
      </c>
      <c r="Q1294" s="28">
        <v>0</v>
      </c>
      <c r="R1294" s="28">
        <v>0</v>
      </c>
      <c r="S1294" s="93">
        <v>0</v>
      </c>
      <c r="T1294" s="93">
        <f>_xlfn.XLOOKUP(B1294,'[3]Nur des jours'!$B:$B,'[3]Nur des jours'!$U:$U,"")</f>
        <v>0</v>
      </c>
      <c r="U1294" s="93">
        <v>0</v>
      </c>
      <c r="V1294" s="93">
        <v>1.708868028981289</v>
      </c>
      <c r="W1294" s="93">
        <v>5.383215193774558</v>
      </c>
      <c r="X1294" s="93">
        <v>6.1725244197892319</v>
      </c>
      <c r="Y1294" s="93">
        <v>3.8793970602083703</v>
      </c>
      <c r="Z1294" s="93">
        <v>0</v>
      </c>
      <c r="AA1294" s="93">
        <v>0</v>
      </c>
      <c r="AB1294" s="93">
        <v>0</v>
      </c>
      <c r="AC1294" s="93">
        <f>_xlfn.XLOOKUP(B1294,'[3]Nur des jours'!$B:$B,'[3]Nur des jours'!$N:$N,"")</f>
        <v>0</v>
      </c>
      <c r="AD1294" s="93">
        <v>0</v>
      </c>
      <c r="AE1294" s="93">
        <v>0</v>
      </c>
      <c r="AF1294" s="93">
        <v>0</v>
      </c>
      <c r="AG1294" s="93"/>
      <c r="AH1294" s="93">
        <v>0</v>
      </c>
      <c r="AI1294" s="93">
        <v>0</v>
      </c>
      <c r="AJ1294" s="93">
        <v>0</v>
      </c>
      <c r="AK1294" s="93">
        <v>0</v>
      </c>
      <c r="AL1294" s="93">
        <v>0</v>
      </c>
      <c r="AM1294" s="49" t="s">
        <v>5559</v>
      </c>
      <c r="AN1294" s="49"/>
      <c r="AO1294" s="48" t="str" cm="1">
        <f t="array" ref="AO1294">IFERROR(_xlfn.IFS(
AQ1294="MPR ISSUE","PDH",
AQ1294="BSS Hardware Issue","BSS",
AQ1294="Sites strategiques, MLL, Pylone, etc.","ENVTECH",
AQ1294="AKTIVCO DEFAUT GE &amp; POWER Cabinet","AKTIVCO",
AQ1294="AKTIVCO Coupure ENEO &amp; Baisse de tension","AKTIVCO GRID ONLY",
AQ1294="Coupure ENEO &amp; Baisse de tension","IHS GRID ONLY",
AQ1294="Defaut GE &amp; POWER Cabinet","IHS",
AQ1294="Sharing","Partners",
AQ1294="Sites strategiques &amp; DataCenter","SST &amp; DC",
AQ1294="Exclu","Exclu",
AQ1294="SAT","SAT",
AQ1294="SPARE-ISSUE","SPARE-ISSUE",
AQ1294="Fiber CAmtel","TRANS_FO_CAMTEL",
AQ1294="Fiber AOF","Fiber AOF",
AQ1294="Projet OCM (HUAWEI)","TRAVAUX-HUAWEI",
AQ1294="Projet OCM (NOKIA)","TRAVAUX-NOKIA",
AQ1294="ACCESS-ISSUE","ACCESS-ISSUE",
AQ1294="Projet OCM (ZTE, NOKIA, autres projets)","TRAVAUX OCM",
AQ1294="No root CAuse","No root cause",
AQ1294="ODU HS","PDH",
AQ1294="IP &amp; VLAN","PDH",
AQ1294="Warehouse HUAWEI","SPARE-ISSUE",
AQ1294="SPARE-HS","SPARE-ISSUE",
AQ1294="Power Telco","BSS",AQ1294="no impacts","no impacts"
),"")</f>
        <v>No root cause</v>
      </c>
      <c r="AP1294" s="48" t="str" cm="1">
        <f t="array" ref="AP1294">IFERROR(_xlfn.IFS(
AQ1294="MPR ISSUE","TX ISSUE",
AQ1294="BSS Hardware Issue","RAN ISSUE",
AQ1294="Sites strategiques, MLL, Pylone, etc.","ENVTECH",
AQ1294="AKTIVCO DEFAUT GE &amp; POWER Cabinet","POWER ISSUE",
AQ1294="AKTIVCO Coupure ENEO &amp; Baisse de tension","POWER ISSUE",
AQ1294="Coupure ENEO &amp; Baisse de tension","POWER ISSUE",
AQ1294="Defaut GE &amp; POWER Cabinet","POWER ISSUE",
AQ1294="Sharing","POWER ISSUE",
AQ1294="Sites strategiques &amp; DataCenter","POWER ISSUE",
AQ1294="Exclu","Exclu",
AQ1294="SAT","TX ISSUE",
AQ1294="SPARE-ISSUE","SPARE-ISSUE",
AQ1294="Fiber CAmtel","TX ISSUE",
AQ1294="Fiber AOF","TX ISSUE",
AQ1294="Projet OCM (HUAWEI)","TRAVAUX-HUAWEI",
AQ1294="Projet OCM (NOKIA)","TRAVAUX -NOKIA",
AQ1294="ACCESS-ISSUE","ACCESS-ISSUE",
AQ1294="Projet OCM (ZTE, NOKIA, autres projets)","TRAVAUX OCM",
AQ1294="No root CAuse","No root cause",
AQ1294="ODU HS","TX ISSUE",
AQ1294="IP &amp; VLAN","TX ISSUE",
AQ1294="Warehouse HUAWEI","SPARE-ISSUE",
AQ1294="SPARE-HS","SPARE-ISSUE",
AQ1294="Power Telco","RAN ISSUE",AQ1294="no impacts","no impacts"
),"")</f>
        <v>No root cause</v>
      </c>
      <c r="AQ1294" s="67" t="s">
        <v>5344</v>
      </c>
      <c r="AR1294" s="48" t="str" cm="1">
        <f t="array" ref="AR1294">IFERROR(_xlfn.IFS(
AQ1294="MPR ISSUE","ACTIVE",
AQ1294="BSS Hardware Issue","ACTIVE",
AQ1294="Sites strategiques, MLL, Pylone, etc.","PASSIVE",
AQ1294="AKTIVCO DEFAUT GE &amp; POWER Cabinet","PASSIVE",
AQ1294="AKTIVCO Coupure ENEO &amp; Baisse de tension","PASSIVE",
AQ1294="Coupure ENEO &amp; Baisse de tension","PASSIVE",
AQ1294="Defaut GE &amp; POWER Cabinet","PASSIVE",
AQ1294="Sharing","PASSIVE",
AQ1294="Sites strategiques &amp; DataCenter","PASSIVE",
AQ1294="Exclu","Exclu",
AQ1294="SAT","ACTIVE",
AQ1294="SPARE-ISSUE","SPARE-ISSUE",
AQ1294="Fiber CAmtel","ACTIVE",
AQ1294="Fiber AOF","ACTIVE",
AQ1294="Projet OCM (HUAWEI)","PLANNED WORKS",
AQ1294="Projet OCM (NOKIA)","PLANNED WORKS",
AQ1294="ACCESS-ISSUE","ACCESS-ISSUE",
AQ1294="Projet OCM (ZTE, NOKIA, autres projets)","PLANNED WORKS",
AQ1294="No root CAuse","No root cause",
AQ1294="ODU HS","ACTIVE",
AQ1294="IP &amp; VLAN","ACTIVE",
AQ1294="Warehouse HUAWEI","SPARE-ISSUE",
AQ1294="SPARE-HS","SPARE-ISSUE",
AQ1294="Power Telco","ACTIVE", AQ1294="no impacts","no impacts"
),"")</f>
        <v>No root cause</v>
      </c>
      <c r="AS1294" s="92" t="s">
        <v>5653</v>
      </c>
      <c r="AT1294" s="98" t="s">
        <v>2820</v>
      </c>
      <c r="AV1294" s="17" t="s">
        <v>5537</v>
      </c>
      <c r="AW1294" s="7" t="s">
        <v>5537</v>
      </c>
      <c r="AX1294" s="6" t="s">
        <v>5537</v>
      </c>
      <c r="AY1294" s="7"/>
      <c r="AZ1294" s="3" t="s">
        <v>5537</v>
      </c>
      <c r="BA1294" s="18" t="s">
        <v>5537</v>
      </c>
      <c r="BB1294" s="18" t="s">
        <v>5537</v>
      </c>
      <c r="BC1294" s="18" t="s">
        <v>5537</v>
      </c>
      <c r="BD1294" s="18" t="s">
        <v>5537</v>
      </c>
      <c r="BE1294" s="18" t="s">
        <v>5537</v>
      </c>
      <c r="BF1294" s="18" t="s">
        <v>5537</v>
      </c>
      <c r="BG1294" s="18" t="s">
        <v>5537</v>
      </c>
      <c r="BH1294" s="18" t="s">
        <v>5537</v>
      </c>
      <c r="BI1294" s="18" t="s">
        <v>5537</v>
      </c>
      <c r="BJ1294" s="18" t="s">
        <v>5653</v>
      </c>
      <c r="BK1294" s="18" t="s">
        <v>5537</v>
      </c>
      <c r="BL1294" s="9" t="s">
        <v>5537</v>
      </c>
      <c r="BM1294" s="14" t="s">
        <v>5537</v>
      </c>
      <c r="BN1294" s="14" t="s">
        <v>5537</v>
      </c>
      <c r="BO1294" s="14" t="str">
        <f>_xlfn.XLOOKUP(B1294,'[4]cell downs 18042026 17h'!$B:$B,'[4]cell downs 18042026 17h'!$B:$B,"")</f>
        <v/>
      </c>
      <c r="BP1294" s="14" t="str">
        <f>_xlfn.XLOOKUP(B1294,'[5]Cells Huawei 19042026 15h'!$B:$B,'[5]Cells Huawei 19042026 15h'!$B:$B,"")</f>
        <v/>
      </c>
      <c r="BQ1294" s="9" t="str">
        <f>_xlfn.XLOOKUP(B1294,'[6]cells down 19042026 9H40'!$B:$B,'[6]cells down 19042026 9H40'!$B:$B,"")</f>
        <v/>
      </c>
      <c r="BR1294" s="9" t="s">
        <v>5537</v>
      </c>
      <c r="BS1294" s="9" t="s">
        <v>12</v>
      </c>
      <c r="BT1294" s="108"/>
    </row>
    <row r="1295" spans="1:72" s="9" customFormat="1" x14ac:dyDescent="0.35">
      <c r="A1295" s="1" t="s">
        <v>4709</v>
      </c>
      <c r="B1295" s="8" t="s">
        <v>4710</v>
      </c>
      <c r="C1295" s="3" t="str">
        <f>_xlfn.XLOOKUP(B1295,'[1]daily break down'!$D:$D,'[1]daily break down'!$E:$E,"")</f>
        <v>LITTORAL</v>
      </c>
      <c r="D1295" s="1" t="s">
        <v>21</v>
      </c>
      <c r="E1295" s="1" t="s">
        <v>89</v>
      </c>
      <c r="F1295" s="3" t="s">
        <v>69</v>
      </c>
      <c r="G1295" s="1" t="s">
        <v>502</v>
      </c>
      <c r="H1295" s="34" t="str">
        <f>_xlfn.XLOOKUP(B1295,[2]CALCULATION!$B:$B,[2]CALCULATION!$H:$H,"")</f>
        <v>ZTE</v>
      </c>
      <c r="I1295" s="28">
        <v>13.398584750865359</v>
      </c>
      <c r="J1295" s="28">
        <v>0</v>
      </c>
      <c r="K1295" s="28">
        <v>0</v>
      </c>
      <c r="L1295" s="28">
        <v>0</v>
      </c>
      <c r="M1295" s="28">
        <v>0</v>
      </c>
      <c r="N1295" s="28">
        <v>0</v>
      </c>
      <c r="O1295" s="28">
        <v>0</v>
      </c>
      <c r="P1295" s="28">
        <v>0</v>
      </c>
      <c r="Q1295" s="28">
        <v>0</v>
      </c>
      <c r="R1295" s="28">
        <v>0</v>
      </c>
      <c r="S1295" s="93">
        <v>0</v>
      </c>
      <c r="T1295" s="93">
        <f>_xlfn.XLOOKUP(B1295,'[3]Nur des jours'!$B:$B,'[3]Nur des jours'!$U:$U,"")</f>
        <v>8.0257852428280447E-3</v>
      </c>
      <c r="U1295" s="93">
        <v>0</v>
      </c>
      <c r="V1295" s="93">
        <v>0</v>
      </c>
      <c r="W1295" s="93">
        <v>8.0257852428280447E-3</v>
      </c>
      <c r="X1295" s="93">
        <v>0</v>
      </c>
      <c r="Y1295" s="93">
        <v>3.8062910741853648</v>
      </c>
      <c r="Z1295" s="93">
        <v>0</v>
      </c>
      <c r="AA1295" s="93">
        <v>0</v>
      </c>
      <c r="AB1295" s="93">
        <v>0</v>
      </c>
      <c r="AC1295" s="93">
        <f>_xlfn.XLOOKUP(B1295,'[3]Nur des jours'!$B:$B,'[3]Nur des jours'!$N:$N,"")</f>
        <v>0</v>
      </c>
      <c r="AD1295" s="93">
        <v>0</v>
      </c>
      <c r="AE1295" s="93">
        <v>0</v>
      </c>
      <c r="AF1295" s="93">
        <v>0</v>
      </c>
      <c r="AG1295" s="93"/>
      <c r="AH1295" s="93">
        <v>0</v>
      </c>
      <c r="AI1295" s="93">
        <v>0</v>
      </c>
      <c r="AJ1295" s="93">
        <v>0</v>
      </c>
      <c r="AK1295" s="93">
        <v>0</v>
      </c>
      <c r="AL1295" s="93">
        <v>0</v>
      </c>
      <c r="AM1295" s="49" t="s">
        <v>5559</v>
      </c>
      <c r="AN1295" s="49"/>
      <c r="AO1295" s="48" t="str" cm="1">
        <f t="array" ref="AO1295">IFERROR(_xlfn.IFS(
AQ1295="MPR ISSUE","PDH",
AQ1295="BSS Hardware Issue","BSS",
AQ1295="Sites strategiques, MLL, Pylone, etc.","ENVTECH",
AQ1295="AKTIVCO DEFAUT GE &amp; POWER Cabinet","AKTIVCO",
AQ1295="AKTIVCO Coupure ENEO &amp; Baisse de tension","AKTIVCO GRID ONLY",
AQ1295="Coupure ENEO &amp; Baisse de tension","IHS GRID ONLY",
AQ1295="Defaut GE &amp; POWER Cabinet","IHS",
AQ1295="Sharing","Partners",
AQ1295="Sites strategiques &amp; DataCenter","SST &amp; DC",
AQ1295="Exclu","Exclu",
AQ1295="SAT","SAT",
AQ1295="SPARE-ISSUE","SPARE-ISSUE",
AQ1295="Fiber CAmtel","TRANS_FO_CAMTEL",
AQ1295="Fiber AOF","Fiber AOF",
AQ1295="Projet OCM (HUAWEI)","TRAVAUX-HUAWEI",
AQ1295="Projet OCM (NOKIA)","TRAVAUX-NOKIA",
AQ1295="ACCESS-ISSUE","ACCESS-ISSUE",
AQ1295="Projet OCM (ZTE, NOKIA, autres projets)","TRAVAUX OCM",
AQ1295="No root CAuse","No root cause",
AQ1295="ODU HS","PDH",
AQ1295="IP &amp; VLAN","PDH",
AQ1295="Warehouse HUAWEI","SPARE-ISSUE",
AQ1295="SPARE-HS","SPARE-ISSUE",
AQ1295="Power Telco","BSS",AQ1295="no impacts","no impacts"
),"")</f>
        <v>No root cause</v>
      </c>
      <c r="AP1295" s="48" t="str" cm="1">
        <f t="array" ref="AP1295">IFERROR(_xlfn.IFS(
AQ1295="MPR ISSUE","TX ISSUE",
AQ1295="BSS Hardware Issue","RAN ISSUE",
AQ1295="Sites strategiques, MLL, Pylone, etc.","ENVTECH",
AQ1295="AKTIVCO DEFAUT GE &amp; POWER Cabinet","POWER ISSUE",
AQ1295="AKTIVCO Coupure ENEO &amp; Baisse de tension","POWER ISSUE",
AQ1295="Coupure ENEO &amp; Baisse de tension","POWER ISSUE",
AQ1295="Defaut GE &amp; POWER Cabinet","POWER ISSUE",
AQ1295="Sharing","POWER ISSUE",
AQ1295="Sites strategiques &amp; DataCenter","POWER ISSUE",
AQ1295="Exclu","Exclu",
AQ1295="SAT","TX ISSUE",
AQ1295="SPARE-ISSUE","SPARE-ISSUE",
AQ1295="Fiber CAmtel","TX ISSUE",
AQ1295="Fiber AOF","TX ISSUE",
AQ1295="Projet OCM (HUAWEI)","TRAVAUX-HUAWEI",
AQ1295="Projet OCM (NOKIA)","TRAVAUX -NOKIA",
AQ1295="ACCESS-ISSUE","ACCESS-ISSUE",
AQ1295="Projet OCM (ZTE, NOKIA, autres projets)","TRAVAUX OCM",
AQ1295="No root CAuse","No root cause",
AQ1295="ODU HS","TX ISSUE",
AQ1295="IP &amp; VLAN","TX ISSUE",
AQ1295="Warehouse HUAWEI","SPARE-ISSUE",
AQ1295="SPARE-HS","SPARE-ISSUE",
AQ1295="Power Telco","RAN ISSUE",AQ1295="no impacts","no impacts"
),"")</f>
        <v>No root cause</v>
      </c>
      <c r="AQ1295" s="67" t="s">
        <v>5344</v>
      </c>
      <c r="AR1295" s="48" t="str" cm="1">
        <f t="array" ref="AR1295">IFERROR(_xlfn.IFS(
AQ1295="MPR ISSUE","ACTIVE",
AQ1295="BSS Hardware Issue","ACTIVE",
AQ1295="Sites strategiques, MLL, Pylone, etc.","PASSIVE",
AQ1295="AKTIVCO DEFAUT GE &amp; POWER Cabinet","PASSIVE",
AQ1295="AKTIVCO Coupure ENEO &amp; Baisse de tension","PASSIVE",
AQ1295="Coupure ENEO &amp; Baisse de tension","PASSIVE",
AQ1295="Defaut GE &amp; POWER Cabinet","PASSIVE",
AQ1295="Sharing","PASSIVE",
AQ1295="Sites strategiques &amp; DataCenter","PASSIVE",
AQ1295="Exclu","Exclu",
AQ1295="SAT","ACTIVE",
AQ1295="SPARE-ISSUE","SPARE-ISSUE",
AQ1295="Fiber CAmtel","ACTIVE",
AQ1295="Fiber AOF","ACTIVE",
AQ1295="Projet OCM (HUAWEI)","PLANNED WORKS",
AQ1295="Projet OCM (NOKIA)","PLANNED WORKS",
AQ1295="ACCESS-ISSUE","ACCESS-ISSUE",
AQ1295="Projet OCM (ZTE, NOKIA, autres projets)","PLANNED WORKS",
AQ1295="No root CAuse","No root cause",
AQ1295="ODU HS","ACTIVE",
AQ1295="IP &amp; VLAN","ACTIVE",
AQ1295="Warehouse HUAWEI","SPARE-ISSUE",
AQ1295="SPARE-HS","SPARE-ISSUE",
AQ1295="Power Telco","ACTIVE", AQ1295="no impacts","no impacts"
),"")</f>
        <v>No root cause</v>
      </c>
      <c r="AS1295" s="92" t="s">
        <v>5537</v>
      </c>
      <c r="AT1295" s="98" t="s">
        <v>4710</v>
      </c>
      <c r="AV1295" s="17" t="s">
        <v>5537</v>
      </c>
      <c r="AW1295" s="7" t="s">
        <v>5537</v>
      </c>
      <c r="AX1295" s="6" t="s">
        <v>5537</v>
      </c>
      <c r="AY1295" s="7"/>
      <c r="AZ1295" s="3" t="s">
        <v>5537</v>
      </c>
      <c r="BA1295" s="18" t="s">
        <v>5537</v>
      </c>
      <c r="BB1295" s="18" t="s">
        <v>5537</v>
      </c>
      <c r="BC1295" s="18" t="s">
        <v>5537</v>
      </c>
      <c r="BD1295" s="18" t="s">
        <v>5537</v>
      </c>
      <c r="BE1295" s="18" t="s">
        <v>5537</v>
      </c>
      <c r="BF1295" s="18" t="s">
        <v>5537</v>
      </c>
      <c r="BG1295" s="18" t="s">
        <v>5537</v>
      </c>
      <c r="BH1295" s="18" t="s">
        <v>5537</v>
      </c>
      <c r="BI1295" s="18" t="s">
        <v>5537</v>
      </c>
      <c r="BJ1295" s="18" t="s">
        <v>5537</v>
      </c>
      <c r="BK1295" s="18" t="s">
        <v>5537</v>
      </c>
      <c r="BL1295" s="9" t="s">
        <v>5537</v>
      </c>
      <c r="BM1295" s="14" t="s">
        <v>5537</v>
      </c>
      <c r="BN1295" s="14" t="s">
        <v>5537</v>
      </c>
      <c r="BO1295" s="14" t="str">
        <f>_xlfn.XLOOKUP(B1295,'[4]cell downs 18042026 17h'!$B:$B,'[4]cell downs 18042026 17h'!$B:$B,"")</f>
        <v/>
      </c>
      <c r="BP1295" s="14" t="str">
        <f>_xlfn.XLOOKUP(B1295,'[5]Cells Huawei 19042026 15h'!$B:$B,'[5]Cells Huawei 19042026 15h'!$B:$B,"")</f>
        <v/>
      </c>
      <c r="BQ1295" s="9" t="str">
        <f>_xlfn.XLOOKUP(B1295,'[6]cells down 19042026 9H40'!$B:$B,'[6]cells down 19042026 9H40'!$B:$B,"")</f>
        <v/>
      </c>
      <c r="BR1295" s="9" t="s">
        <v>5537</v>
      </c>
      <c r="BS1295" s="9" t="s">
        <v>12</v>
      </c>
      <c r="BT1295" s="108"/>
    </row>
    <row r="1296" spans="1:72" s="9" customFormat="1" x14ac:dyDescent="0.35">
      <c r="A1296" s="1" t="s">
        <v>2301</v>
      </c>
      <c r="B1296" s="8" t="s">
        <v>2302</v>
      </c>
      <c r="C1296" s="3" t="str">
        <f>_xlfn.XLOOKUP(B1296,'[1]daily break down'!$D:$D,'[1]daily break down'!$E:$E,"")</f>
        <v>CENTRE</v>
      </c>
      <c r="D1296" s="1" t="s">
        <v>11</v>
      </c>
      <c r="E1296" s="1" t="s">
        <v>12</v>
      </c>
      <c r="F1296" s="3" t="s">
        <v>69</v>
      </c>
      <c r="G1296" s="1" t="s">
        <v>1216</v>
      </c>
      <c r="H1296" s="34" t="str">
        <f>_xlfn.XLOOKUP(B1296,[2]CALCULATION!$B:$B,[2]CALCULATION!$H:$H,"")</f>
        <v>ZTE</v>
      </c>
      <c r="I1296" s="28">
        <v>0</v>
      </c>
      <c r="J1296" s="28">
        <v>0</v>
      </c>
      <c r="K1296" s="28">
        <v>0</v>
      </c>
      <c r="L1296" s="28">
        <v>0</v>
      </c>
      <c r="M1296" s="28">
        <v>0</v>
      </c>
      <c r="N1296" s="28">
        <v>0</v>
      </c>
      <c r="O1296" s="28">
        <v>0</v>
      </c>
      <c r="P1296" s="28">
        <v>0</v>
      </c>
      <c r="Q1296" s="28">
        <v>0</v>
      </c>
      <c r="R1296" s="28">
        <v>0</v>
      </c>
      <c r="S1296" s="93">
        <v>0</v>
      </c>
      <c r="T1296" s="93">
        <f>_xlfn.XLOOKUP(B1296,'[3]Nur des jours'!$B:$B,'[3]Nur des jours'!$U:$U,"")</f>
        <v>9.9341386227895893E-3</v>
      </c>
      <c r="U1296" s="93">
        <v>0</v>
      </c>
      <c r="V1296" s="93">
        <v>0</v>
      </c>
      <c r="W1296" s="93">
        <v>9.9341386227895893E-3</v>
      </c>
      <c r="X1296" s="93">
        <v>0</v>
      </c>
      <c r="Y1296" s="93">
        <v>3.5854571344593684</v>
      </c>
      <c r="Z1296" s="93">
        <v>0</v>
      </c>
      <c r="AA1296" s="93">
        <v>0</v>
      </c>
      <c r="AB1296" s="93">
        <v>0</v>
      </c>
      <c r="AC1296" s="93">
        <f>_xlfn.XLOOKUP(B1296,'[3]Nur des jours'!$B:$B,'[3]Nur des jours'!$N:$N,"")</f>
        <v>0</v>
      </c>
      <c r="AD1296" s="93">
        <v>0</v>
      </c>
      <c r="AE1296" s="93">
        <v>0</v>
      </c>
      <c r="AF1296" s="93">
        <v>0</v>
      </c>
      <c r="AG1296" s="93"/>
      <c r="AH1296" s="93">
        <v>0</v>
      </c>
      <c r="AI1296" s="93">
        <v>0</v>
      </c>
      <c r="AJ1296" s="93">
        <v>0</v>
      </c>
      <c r="AK1296" s="93">
        <v>0</v>
      </c>
      <c r="AL1296" s="93">
        <v>0</v>
      </c>
      <c r="AM1296" s="49" t="s">
        <v>5559</v>
      </c>
      <c r="AN1296" s="49"/>
      <c r="AO1296" s="48" t="str" cm="1">
        <f t="array" ref="AO1296">IFERROR(_xlfn.IFS(
AQ1296="MPR ISSUE","PDH",
AQ1296="BSS Hardware Issue","BSS",
AQ1296="Sites strategiques, MLL, Pylone, etc.","ENVTECH",
AQ1296="AKTIVCO DEFAUT GE &amp; POWER Cabinet","AKTIVCO",
AQ1296="AKTIVCO Coupure ENEO &amp; Baisse de tension","AKTIVCO GRID ONLY",
AQ1296="Coupure ENEO &amp; Baisse de tension","IHS GRID ONLY",
AQ1296="Defaut GE &amp; POWER Cabinet","IHS",
AQ1296="Sharing","Partners",
AQ1296="Sites strategiques &amp; DataCenter","SST &amp; DC",
AQ1296="Exclu","Exclu",
AQ1296="SAT","SAT",
AQ1296="SPARE-ISSUE","SPARE-ISSUE",
AQ1296="Fiber CAmtel","TRANS_FO_CAMTEL",
AQ1296="Fiber AOF","Fiber AOF",
AQ1296="Projet OCM (HUAWEI)","TRAVAUX-HUAWEI",
AQ1296="Projet OCM (NOKIA)","TRAVAUX-NOKIA",
AQ1296="ACCESS-ISSUE","ACCESS-ISSUE",
AQ1296="Projet OCM (ZTE, NOKIA, autres projets)","TRAVAUX OCM",
AQ1296="No root CAuse","No root cause",
AQ1296="ODU HS","PDH",
AQ1296="IP &amp; VLAN","PDH",
AQ1296="Warehouse HUAWEI","SPARE-ISSUE",
AQ1296="SPARE-HS","SPARE-ISSUE",
AQ1296="Power Telco","BSS",AQ1296="no impacts","no impacts"
),"")</f>
        <v>No root cause</v>
      </c>
      <c r="AP1296" s="48" t="str" cm="1">
        <f t="array" ref="AP1296">IFERROR(_xlfn.IFS(
AQ1296="MPR ISSUE","TX ISSUE",
AQ1296="BSS Hardware Issue","RAN ISSUE",
AQ1296="Sites strategiques, MLL, Pylone, etc.","ENVTECH",
AQ1296="AKTIVCO DEFAUT GE &amp; POWER Cabinet","POWER ISSUE",
AQ1296="AKTIVCO Coupure ENEO &amp; Baisse de tension","POWER ISSUE",
AQ1296="Coupure ENEO &amp; Baisse de tension","POWER ISSUE",
AQ1296="Defaut GE &amp; POWER Cabinet","POWER ISSUE",
AQ1296="Sharing","POWER ISSUE",
AQ1296="Sites strategiques &amp; DataCenter","POWER ISSUE",
AQ1296="Exclu","Exclu",
AQ1296="SAT","TX ISSUE",
AQ1296="SPARE-ISSUE","SPARE-ISSUE",
AQ1296="Fiber CAmtel","TX ISSUE",
AQ1296="Fiber AOF","TX ISSUE",
AQ1296="Projet OCM (HUAWEI)","TRAVAUX-HUAWEI",
AQ1296="Projet OCM (NOKIA)","TRAVAUX -NOKIA",
AQ1296="ACCESS-ISSUE","ACCESS-ISSUE",
AQ1296="Projet OCM (ZTE, NOKIA, autres projets)","TRAVAUX OCM",
AQ1296="No root CAuse","No root cause",
AQ1296="ODU HS","TX ISSUE",
AQ1296="IP &amp; VLAN","TX ISSUE",
AQ1296="Warehouse HUAWEI","SPARE-ISSUE",
AQ1296="SPARE-HS","SPARE-ISSUE",
AQ1296="Power Telco","RAN ISSUE",AQ1296="no impacts","no impacts"
),"")</f>
        <v>No root cause</v>
      </c>
      <c r="AQ1296" s="126" t="s">
        <v>5344</v>
      </c>
      <c r="AR1296" s="48" t="str" cm="1">
        <f t="array" ref="AR1296">IFERROR(_xlfn.IFS(
AQ1296="MPR ISSUE","ACTIVE",
AQ1296="BSS Hardware Issue","ACTIVE",
AQ1296="Sites strategiques, MLL, Pylone, etc.","PASSIVE",
AQ1296="AKTIVCO DEFAUT GE &amp; POWER Cabinet","PASSIVE",
AQ1296="AKTIVCO Coupure ENEO &amp; Baisse de tension","PASSIVE",
AQ1296="Coupure ENEO &amp; Baisse de tension","PASSIVE",
AQ1296="Defaut GE &amp; POWER Cabinet","PASSIVE",
AQ1296="Sharing","PASSIVE",
AQ1296="Sites strategiques &amp; DataCenter","PASSIVE",
AQ1296="Exclu","Exclu",
AQ1296="SAT","ACTIVE",
AQ1296="SPARE-ISSUE","SPARE-ISSUE",
AQ1296="Fiber CAmtel","ACTIVE",
AQ1296="Fiber AOF","ACTIVE",
AQ1296="Projet OCM (HUAWEI)","PLANNED WORKS",
AQ1296="Projet OCM (NOKIA)","PLANNED WORKS",
AQ1296="ACCESS-ISSUE","ACCESS-ISSUE",
AQ1296="Projet OCM (ZTE, NOKIA, autres projets)","PLANNED WORKS",
AQ1296="No root CAuse","No root cause",
AQ1296="ODU HS","ACTIVE",
AQ1296="IP &amp; VLAN","ACTIVE",
AQ1296="Warehouse HUAWEI","SPARE-ISSUE",
AQ1296="SPARE-HS","SPARE-ISSUE",
AQ1296="Power Telco","ACTIVE", AQ1296="no impacts","no impacts"
),"")</f>
        <v>No root cause</v>
      </c>
      <c r="AS1296" s="92" t="s">
        <v>5537</v>
      </c>
      <c r="AT1296" s="98" t="s">
        <v>2302</v>
      </c>
      <c r="AV1296" s="17" t="s">
        <v>5537</v>
      </c>
      <c r="AW1296" s="7" t="s">
        <v>5537</v>
      </c>
      <c r="AX1296" s="6" t="s">
        <v>5537</v>
      </c>
      <c r="AY1296" s="7"/>
      <c r="AZ1296" s="3" t="s">
        <v>5537</v>
      </c>
      <c r="BA1296" s="18" t="s">
        <v>5537</v>
      </c>
      <c r="BB1296" s="18" t="s">
        <v>5537</v>
      </c>
      <c r="BC1296" s="18" t="s">
        <v>5537</v>
      </c>
      <c r="BD1296" s="18" t="s">
        <v>5537</v>
      </c>
      <c r="BE1296" s="18" t="s">
        <v>5537</v>
      </c>
      <c r="BF1296" s="18" t="s">
        <v>5537</v>
      </c>
      <c r="BG1296" s="18" t="s">
        <v>5537</v>
      </c>
      <c r="BH1296" s="18" t="s">
        <v>5537</v>
      </c>
      <c r="BI1296" s="18" t="s">
        <v>5537</v>
      </c>
      <c r="BJ1296" s="18" t="s">
        <v>5537</v>
      </c>
      <c r="BK1296" s="18" t="s">
        <v>5537</v>
      </c>
      <c r="BL1296" s="9" t="s">
        <v>5537</v>
      </c>
      <c r="BM1296" s="14" t="s">
        <v>5537</v>
      </c>
      <c r="BN1296" s="14" t="s">
        <v>5537</v>
      </c>
      <c r="BO1296" s="14" t="str">
        <f>_xlfn.XLOOKUP(B1296,'[4]cell downs 18042026 17h'!$B:$B,'[4]cell downs 18042026 17h'!$B:$B,"")</f>
        <v/>
      </c>
      <c r="BP1296" s="14" t="str">
        <f>_xlfn.XLOOKUP(B1296,'[5]Cells Huawei 19042026 15h'!$B:$B,'[5]Cells Huawei 19042026 15h'!$B:$B,"")</f>
        <v/>
      </c>
      <c r="BQ1296" s="9" t="str">
        <f>_xlfn.XLOOKUP(B1296,'[6]cells down 19042026 9H40'!$B:$B,'[6]cells down 19042026 9H40'!$B:$B,"")</f>
        <v/>
      </c>
      <c r="BR1296" s="9" t="s">
        <v>2302</v>
      </c>
      <c r="BS1296" s="9" t="s">
        <v>5459</v>
      </c>
      <c r="BT1296" s="108"/>
    </row>
    <row r="1297" spans="1:72" s="9" customFormat="1" x14ac:dyDescent="0.35">
      <c r="A1297" s="1" t="s">
        <v>1741</v>
      </c>
      <c r="B1297" s="8" t="s">
        <v>1742</v>
      </c>
      <c r="C1297" s="3" t="str">
        <f>_xlfn.XLOOKUP(B1297,'[1]daily break down'!$D:$D,'[1]daily break down'!$E:$E,"")</f>
        <v>Garoua</v>
      </c>
      <c r="D1297" s="1" t="s">
        <v>21</v>
      </c>
      <c r="E1297" s="1" t="s">
        <v>36</v>
      </c>
      <c r="F1297" s="3" t="s">
        <v>23</v>
      </c>
      <c r="G1297" s="1" t="s">
        <v>24</v>
      </c>
      <c r="H1297" s="32" t="str">
        <f>_xlfn.XLOOKUP(B1297,[2]CALCULATION!$B:$B,[2]CALCULATION!$H:$H,"")</f>
        <v>Huawei</v>
      </c>
      <c r="I1297" s="28">
        <v>0</v>
      </c>
      <c r="J1297" s="28">
        <v>1.8473574121158682</v>
      </c>
      <c r="K1297" s="28">
        <v>5.0657686348032289</v>
      </c>
      <c r="L1297" s="28">
        <v>0</v>
      </c>
      <c r="M1297" s="28">
        <v>0</v>
      </c>
      <c r="N1297" s="28">
        <v>0</v>
      </c>
      <c r="O1297" s="28">
        <v>0</v>
      </c>
      <c r="P1297" s="28">
        <v>8.1006925717612213E-2</v>
      </c>
      <c r="Q1297" s="28">
        <v>6.1533695456763482</v>
      </c>
      <c r="R1297" s="28">
        <v>5.2857999960049424</v>
      </c>
      <c r="S1297" s="93">
        <v>0</v>
      </c>
      <c r="T1297" s="93">
        <f>_xlfn.XLOOKUP(B1297,'[3]Nur des jours'!$B:$B,'[3]Nur des jours'!$U:$U,"")</f>
        <v>0</v>
      </c>
      <c r="U1297" s="93">
        <v>1.1254826172192687</v>
      </c>
      <c r="V1297" s="93">
        <v>0</v>
      </c>
      <c r="W1297" s="93">
        <v>0</v>
      </c>
      <c r="X1297" s="93">
        <v>0</v>
      </c>
      <c r="Y1297" s="93">
        <v>3.4864011094845524</v>
      </c>
      <c r="Z1297" s="93">
        <v>5.2924881503739671</v>
      </c>
      <c r="AA1297" s="93">
        <v>0</v>
      </c>
      <c r="AB1297" s="93">
        <v>0</v>
      </c>
      <c r="AC1297" s="93">
        <f>_xlfn.XLOOKUP(B1297,'[3]Nur des jours'!$B:$B,'[3]Nur des jours'!$N:$N,"")</f>
        <v>0</v>
      </c>
      <c r="AD1297" s="93">
        <v>0</v>
      </c>
      <c r="AE1297" s="93">
        <v>0</v>
      </c>
      <c r="AF1297" s="93">
        <v>0</v>
      </c>
      <c r="AG1297" s="93"/>
      <c r="AH1297" s="93">
        <v>0</v>
      </c>
      <c r="AI1297" s="93">
        <v>0</v>
      </c>
      <c r="AJ1297" s="93">
        <v>0</v>
      </c>
      <c r="AK1297" s="93">
        <v>0</v>
      </c>
      <c r="AL1297" s="93">
        <v>0</v>
      </c>
      <c r="AM1297" s="49" t="s">
        <v>5559</v>
      </c>
      <c r="AN1297" s="49"/>
      <c r="AO1297" s="48" t="str" cm="1">
        <f t="array" ref="AO1297">IFERROR(_xlfn.IFS(
AQ1297="MPR ISSUE","PDH",
AQ1297="BSS Hardware Issue","BSS",
AQ1297="Sites strategiques, MLL, Pylone, etc.","ENVTECH",
AQ1297="AKTIVCO DEFAUT GE &amp; POWER Cabinet","AKTIVCO",
AQ1297="AKTIVCO Coupure ENEO &amp; Baisse de tension","AKTIVCO GRID ONLY",
AQ1297="Coupure ENEO &amp; Baisse de tension","IHS GRID ONLY",
AQ1297="Defaut GE &amp; POWER Cabinet","IHS",
AQ1297="Sharing","Partners",
AQ1297="Sites strategiques &amp; DataCenter","SST &amp; DC",
AQ1297="Exclu","Exclu",
AQ1297="SAT","SAT",
AQ1297="SPARE-ISSUE","SPARE-ISSUE",
AQ1297="Fiber CAmtel","TRANS_FO_CAMTEL",
AQ1297="Fiber AOF","Fiber AOF",
AQ1297="Projet OCM (HUAWEI)","TRAVAUX-HUAWEI",
AQ1297="Projet OCM (NOKIA)","TRAVAUX-NOKIA",
AQ1297="ACCESS-ISSUE","ACCESS-ISSUE",
AQ1297="Projet OCM (ZTE, NOKIA, autres projets)","TRAVAUX OCM",
AQ1297="No root CAuse","No root cause",
AQ1297="ODU HS","PDH",
AQ1297="IP &amp; VLAN","PDH",
AQ1297="Warehouse HUAWEI","SPARE-ISSUE",
AQ1297="SPARE-HS","SPARE-ISSUE",
AQ1297="Power Telco","BSS",AQ1297="no impacts","no impacts"
),"")</f>
        <v>No root cause</v>
      </c>
      <c r="AP1297" s="48" t="str" cm="1">
        <f t="array" ref="AP1297">IFERROR(_xlfn.IFS(
AQ1297="MPR ISSUE","TX ISSUE",
AQ1297="BSS Hardware Issue","RAN ISSUE",
AQ1297="Sites strategiques, MLL, Pylone, etc.","ENVTECH",
AQ1297="AKTIVCO DEFAUT GE &amp; POWER Cabinet","POWER ISSUE",
AQ1297="AKTIVCO Coupure ENEO &amp; Baisse de tension","POWER ISSUE",
AQ1297="Coupure ENEO &amp; Baisse de tension","POWER ISSUE",
AQ1297="Defaut GE &amp; POWER Cabinet","POWER ISSUE",
AQ1297="Sharing","POWER ISSUE",
AQ1297="Sites strategiques &amp; DataCenter","POWER ISSUE",
AQ1297="Exclu","Exclu",
AQ1297="SAT","TX ISSUE",
AQ1297="SPARE-ISSUE","SPARE-ISSUE",
AQ1297="Fiber CAmtel","TX ISSUE",
AQ1297="Fiber AOF","TX ISSUE",
AQ1297="Projet OCM (HUAWEI)","TRAVAUX-HUAWEI",
AQ1297="Projet OCM (NOKIA)","TRAVAUX -NOKIA",
AQ1297="ACCESS-ISSUE","ACCESS-ISSUE",
AQ1297="Projet OCM (ZTE, NOKIA, autres projets)","TRAVAUX OCM",
AQ1297="No root CAuse","No root cause",
AQ1297="ODU HS","TX ISSUE",
AQ1297="IP &amp; VLAN","TX ISSUE",
AQ1297="Warehouse HUAWEI","SPARE-ISSUE",
AQ1297="SPARE-HS","SPARE-ISSUE",
AQ1297="Power Telco","RAN ISSUE",AQ1297="no impacts","no impacts"
),"")</f>
        <v>No root cause</v>
      </c>
      <c r="AQ1297" s="67" t="s">
        <v>5344</v>
      </c>
      <c r="AR1297" s="48" t="str" cm="1">
        <f t="array" ref="AR1297">IFERROR(_xlfn.IFS(
AQ1297="MPR ISSUE","ACTIVE",
AQ1297="BSS Hardware Issue","ACTIVE",
AQ1297="Sites strategiques, MLL, Pylone, etc.","PASSIVE",
AQ1297="AKTIVCO DEFAUT GE &amp; POWER Cabinet","PASSIVE",
AQ1297="AKTIVCO Coupure ENEO &amp; Baisse de tension","PASSIVE",
AQ1297="Coupure ENEO &amp; Baisse de tension","PASSIVE",
AQ1297="Defaut GE &amp; POWER Cabinet","PASSIVE",
AQ1297="Sharing","PASSIVE",
AQ1297="Sites strategiques &amp; DataCenter","PASSIVE",
AQ1297="Exclu","Exclu",
AQ1297="SAT","ACTIVE",
AQ1297="SPARE-ISSUE","SPARE-ISSUE",
AQ1297="Fiber CAmtel","ACTIVE",
AQ1297="Fiber AOF","ACTIVE",
AQ1297="Projet OCM (HUAWEI)","PLANNED WORKS",
AQ1297="Projet OCM (NOKIA)","PLANNED WORKS",
AQ1297="ACCESS-ISSUE","ACCESS-ISSUE",
AQ1297="Projet OCM (ZTE, NOKIA, autres projets)","PLANNED WORKS",
AQ1297="No root CAuse","No root cause",
AQ1297="ODU HS","ACTIVE",
AQ1297="IP &amp; VLAN","ACTIVE",
AQ1297="Warehouse HUAWEI","SPARE-ISSUE",
AQ1297="SPARE-HS","SPARE-ISSUE",
AQ1297="Power Telco","ACTIVE", AQ1297="no impacts","no impacts"
),"")</f>
        <v>No root cause</v>
      </c>
      <c r="AS1297" s="92" t="s">
        <v>5537</v>
      </c>
      <c r="AT1297" s="98" t="s">
        <v>1742</v>
      </c>
      <c r="AV1297" s="17" t="s">
        <v>5537</v>
      </c>
      <c r="AW1297" s="7" t="s">
        <v>5537</v>
      </c>
      <c r="AX1297" s="6" t="s">
        <v>5537</v>
      </c>
      <c r="AY1297" s="7"/>
      <c r="AZ1297" s="3" t="s">
        <v>5537</v>
      </c>
      <c r="BA1297" s="18" t="s">
        <v>5537</v>
      </c>
      <c r="BB1297" s="18" t="s">
        <v>5537</v>
      </c>
      <c r="BC1297" s="18" t="s">
        <v>5537</v>
      </c>
      <c r="BD1297" s="18" t="s">
        <v>5537</v>
      </c>
      <c r="BE1297" s="18" t="s">
        <v>5537</v>
      </c>
      <c r="BF1297" s="18" t="s">
        <v>5537</v>
      </c>
      <c r="BG1297" s="18" t="s">
        <v>5537</v>
      </c>
      <c r="BH1297" s="18" t="s">
        <v>5537</v>
      </c>
      <c r="BI1297" s="18" t="s">
        <v>5537</v>
      </c>
      <c r="BJ1297" s="18" t="s">
        <v>5537</v>
      </c>
      <c r="BK1297" s="18" t="s">
        <v>5537</v>
      </c>
      <c r="BL1297" s="9" t="s">
        <v>5537</v>
      </c>
      <c r="BM1297" s="14" t="s">
        <v>5537</v>
      </c>
      <c r="BN1297" s="14" t="s">
        <v>5537</v>
      </c>
      <c r="BO1297" s="14" t="str">
        <f>_xlfn.XLOOKUP(B1297,'[4]cell downs 18042026 17h'!$B:$B,'[4]cell downs 18042026 17h'!$B:$B,"")</f>
        <v/>
      </c>
      <c r="BP1297" s="14" t="str">
        <f>_xlfn.XLOOKUP(B1297,'[5]Cells Huawei 19042026 15h'!$B:$B,'[5]Cells Huawei 19042026 15h'!$B:$B,"")</f>
        <v/>
      </c>
      <c r="BQ1297" s="9" t="str">
        <f>_xlfn.XLOOKUP(B1297,'[6]cells down 19042026 9H40'!$B:$B,'[6]cells down 19042026 9H40'!$B:$B,"")</f>
        <v/>
      </c>
      <c r="BR1297" s="9" t="s">
        <v>5537</v>
      </c>
      <c r="BS1297" s="9" t="s">
        <v>12</v>
      </c>
      <c r="BT1297" s="108"/>
    </row>
    <row r="1298" spans="1:72" s="9" customFormat="1" x14ac:dyDescent="0.35">
      <c r="A1298" s="1" t="s">
        <v>4645</v>
      </c>
      <c r="B1298" s="8" t="s">
        <v>4646</v>
      </c>
      <c r="C1298" s="3" t="str">
        <f>_xlfn.XLOOKUP(B1298,'[1]daily break down'!$D:$D,'[1]daily break down'!$E:$E,"")</f>
        <v>Yaounde</v>
      </c>
      <c r="D1298" s="1" t="s">
        <v>21</v>
      </c>
      <c r="E1298" s="1" t="s">
        <v>563</v>
      </c>
      <c r="F1298" s="3" t="s">
        <v>37</v>
      </c>
      <c r="G1298" s="1" t="s">
        <v>38</v>
      </c>
      <c r="H1298" s="34" t="str">
        <f>_xlfn.XLOOKUP(B1298,[2]CALCULATION!$B:$B,[2]CALCULATION!$H:$H,"")</f>
        <v>ZTE</v>
      </c>
      <c r="I1298" s="28">
        <v>0</v>
      </c>
      <c r="J1298" s="28">
        <v>0</v>
      </c>
      <c r="K1298" s="28">
        <v>0</v>
      </c>
      <c r="L1298" s="28">
        <v>0</v>
      </c>
      <c r="M1298" s="28">
        <v>0</v>
      </c>
      <c r="N1298" s="28">
        <v>0</v>
      </c>
      <c r="O1298" s="28">
        <v>0</v>
      </c>
      <c r="P1298" s="28">
        <v>0</v>
      </c>
      <c r="Q1298" s="28">
        <v>0</v>
      </c>
      <c r="R1298" s="28">
        <v>0</v>
      </c>
      <c r="S1298" s="93">
        <v>0</v>
      </c>
      <c r="T1298" s="93">
        <f>_xlfn.XLOOKUP(B1298,'[3]Nur des jours'!$B:$B,'[3]Nur des jours'!$U:$U,"")</f>
        <v>0</v>
      </c>
      <c r="U1298" s="93">
        <v>0</v>
      </c>
      <c r="V1298" s="93">
        <v>0</v>
      </c>
      <c r="W1298" s="93">
        <v>0</v>
      </c>
      <c r="X1298" s="93">
        <v>0</v>
      </c>
      <c r="Y1298" s="93">
        <v>3.0282536176672861</v>
      </c>
      <c r="Z1298" s="93">
        <v>0</v>
      </c>
      <c r="AA1298" s="93">
        <v>0</v>
      </c>
      <c r="AB1298" s="93">
        <v>0</v>
      </c>
      <c r="AC1298" s="93">
        <f>_xlfn.XLOOKUP(B1298,'[3]Nur des jours'!$B:$B,'[3]Nur des jours'!$N:$N,"")</f>
        <v>0</v>
      </c>
      <c r="AD1298" s="93">
        <v>0</v>
      </c>
      <c r="AE1298" s="93">
        <v>0</v>
      </c>
      <c r="AF1298" s="93">
        <v>0</v>
      </c>
      <c r="AG1298" s="93"/>
      <c r="AH1298" s="93">
        <v>0</v>
      </c>
      <c r="AI1298" s="93">
        <v>0</v>
      </c>
      <c r="AJ1298" s="93">
        <v>0</v>
      </c>
      <c r="AK1298" s="93">
        <v>0</v>
      </c>
      <c r="AL1298" s="93">
        <v>0</v>
      </c>
      <c r="AM1298" s="49" t="s">
        <v>5559</v>
      </c>
      <c r="AN1298" s="49"/>
      <c r="AO1298" s="48" t="str" cm="1">
        <f t="array" ref="AO1298">IFERROR(_xlfn.IFS(
AQ1298="MPR ISSUE","PDH",
AQ1298="BSS Hardware Issue","BSS",
AQ1298="Sites strategiques, MLL, Pylone, etc.","ENVTECH",
AQ1298="AKTIVCO DEFAUT GE &amp; POWER Cabinet","AKTIVCO",
AQ1298="AKTIVCO Coupure ENEO &amp; Baisse de tension","AKTIVCO GRID ONLY",
AQ1298="Coupure ENEO &amp; Baisse de tension","IHS GRID ONLY",
AQ1298="Defaut GE &amp; POWER Cabinet","IHS",
AQ1298="Sharing","Partners",
AQ1298="Sites strategiques &amp; DataCenter","SST &amp; DC",
AQ1298="Exclu","Exclu",
AQ1298="SAT","SAT",
AQ1298="SPARE-ISSUE","SPARE-ISSUE",
AQ1298="Fiber CAmtel","TRANS_FO_CAMTEL",
AQ1298="Fiber AOF","Fiber AOF",
AQ1298="Projet OCM (HUAWEI)","TRAVAUX-HUAWEI",
AQ1298="Projet OCM (NOKIA)","TRAVAUX-NOKIA",
AQ1298="ACCESS-ISSUE","ACCESS-ISSUE",
AQ1298="Projet OCM (ZTE, NOKIA, autres projets)","TRAVAUX OCM",
AQ1298="No root CAuse","No root cause",
AQ1298="ODU HS","PDH",
AQ1298="IP &amp; VLAN","PDH",
AQ1298="Warehouse HUAWEI","SPARE-ISSUE",
AQ1298="SPARE-HS","SPARE-ISSUE",
AQ1298="Power Telco","BSS",AQ1298="no impacts","no impacts"
),"")</f>
        <v>No root cause</v>
      </c>
      <c r="AP1298" s="48" t="str" cm="1">
        <f t="array" ref="AP1298">IFERROR(_xlfn.IFS(
AQ1298="MPR ISSUE","TX ISSUE",
AQ1298="BSS Hardware Issue","RAN ISSUE",
AQ1298="Sites strategiques, MLL, Pylone, etc.","ENVTECH",
AQ1298="AKTIVCO DEFAUT GE &amp; POWER Cabinet","POWER ISSUE",
AQ1298="AKTIVCO Coupure ENEO &amp; Baisse de tension","POWER ISSUE",
AQ1298="Coupure ENEO &amp; Baisse de tension","POWER ISSUE",
AQ1298="Defaut GE &amp; POWER Cabinet","POWER ISSUE",
AQ1298="Sharing","POWER ISSUE",
AQ1298="Sites strategiques &amp; DataCenter","POWER ISSUE",
AQ1298="Exclu","Exclu",
AQ1298="SAT","TX ISSUE",
AQ1298="SPARE-ISSUE","SPARE-ISSUE",
AQ1298="Fiber CAmtel","TX ISSUE",
AQ1298="Fiber AOF","TX ISSUE",
AQ1298="Projet OCM (HUAWEI)","TRAVAUX-HUAWEI",
AQ1298="Projet OCM (NOKIA)","TRAVAUX -NOKIA",
AQ1298="ACCESS-ISSUE","ACCESS-ISSUE",
AQ1298="Projet OCM (ZTE, NOKIA, autres projets)","TRAVAUX OCM",
AQ1298="No root CAuse","No root cause",
AQ1298="ODU HS","TX ISSUE",
AQ1298="IP &amp; VLAN","TX ISSUE",
AQ1298="Warehouse HUAWEI","SPARE-ISSUE",
AQ1298="SPARE-HS","SPARE-ISSUE",
AQ1298="Power Telco","RAN ISSUE",AQ1298="no impacts","no impacts"
),"")</f>
        <v>No root cause</v>
      </c>
      <c r="AQ1298" s="67" t="s">
        <v>5344</v>
      </c>
      <c r="AR1298" s="48" t="str" cm="1">
        <f t="array" ref="AR1298">IFERROR(_xlfn.IFS(
AQ1298="MPR ISSUE","ACTIVE",
AQ1298="BSS Hardware Issue","ACTIVE",
AQ1298="Sites strategiques, MLL, Pylone, etc.","PASSIVE",
AQ1298="AKTIVCO DEFAUT GE &amp; POWER Cabinet","PASSIVE",
AQ1298="AKTIVCO Coupure ENEO &amp; Baisse de tension","PASSIVE",
AQ1298="Coupure ENEO &amp; Baisse de tension","PASSIVE",
AQ1298="Defaut GE &amp; POWER Cabinet","PASSIVE",
AQ1298="Sharing","PASSIVE",
AQ1298="Sites strategiques &amp; DataCenter","PASSIVE",
AQ1298="Exclu","Exclu",
AQ1298="SAT","ACTIVE",
AQ1298="SPARE-ISSUE","SPARE-ISSUE",
AQ1298="Fiber CAmtel","ACTIVE",
AQ1298="Fiber AOF","ACTIVE",
AQ1298="Projet OCM (HUAWEI)","PLANNED WORKS",
AQ1298="Projet OCM (NOKIA)","PLANNED WORKS",
AQ1298="ACCESS-ISSUE","ACCESS-ISSUE",
AQ1298="Projet OCM (ZTE, NOKIA, autres projets)","PLANNED WORKS",
AQ1298="No root CAuse","No root cause",
AQ1298="ODU HS","ACTIVE",
AQ1298="IP &amp; VLAN","ACTIVE",
AQ1298="Warehouse HUAWEI","SPARE-ISSUE",
AQ1298="SPARE-HS","SPARE-ISSUE",
AQ1298="Power Telco","ACTIVE", AQ1298="no impacts","no impacts"
),"")</f>
        <v>No root cause</v>
      </c>
      <c r="AS1298" s="92" t="s">
        <v>5537</v>
      </c>
      <c r="AT1298" s="98" t="s">
        <v>4646</v>
      </c>
      <c r="AV1298" s="17" t="s">
        <v>5537</v>
      </c>
      <c r="AW1298" s="7" t="s">
        <v>5537</v>
      </c>
      <c r="AX1298" s="6" t="s">
        <v>5537</v>
      </c>
      <c r="AY1298" s="7"/>
      <c r="AZ1298" s="3" t="s">
        <v>5537</v>
      </c>
      <c r="BA1298" s="18" t="s">
        <v>5537</v>
      </c>
      <c r="BB1298" s="18" t="s">
        <v>5537</v>
      </c>
      <c r="BC1298" s="18" t="s">
        <v>5537</v>
      </c>
      <c r="BD1298" s="18" t="s">
        <v>5537</v>
      </c>
      <c r="BE1298" s="18" t="s">
        <v>5537</v>
      </c>
      <c r="BF1298" s="18" t="s">
        <v>5537</v>
      </c>
      <c r="BG1298" s="18" t="s">
        <v>5537</v>
      </c>
      <c r="BH1298" s="18" t="s">
        <v>5537</v>
      </c>
      <c r="BI1298" s="18" t="s">
        <v>5537</v>
      </c>
      <c r="BJ1298" s="18" t="s">
        <v>5537</v>
      </c>
      <c r="BK1298" s="18" t="s">
        <v>5537</v>
      </c>
      <c r="BL1298" s="9" t="s">
        <v>5537</v>
      </c>
      <c r="BM1298" s="14" t="s">
        <v>5537</v>
      </c>
      <c r="BN1298" s="14" t="s">
        <v>5537</v>
      </c>
      <c r="BO1298" s="14" t="str">
        <f>_xlfn.XLOOKUP(B1298,'[4]cell downs 18042026 17h'!$B:$B,'[4]cell downs 18042026 17h'!$B:$B,"")</f>
        <v/>
      </c>
      <c r="BP1298" s="14" t="str">
        <f>_xlfn.XLOOKUP(B1298,'[5]Cells Huawei 19042026 15h'!$B:$B,'[5]Cells Huawei 19042026 15h'!$B:$B,"")</f>
        <v/>
      </c>
      <c r="BQ1298" s="9" t="str">
        <f>_xlfn.XLOOKUP(B1298,'[6]cells down 19042026 9H40'!$B:$B,'[6]cells down 19042026 9H40'!$B:$B,"")</f>
        <v/>
      </c>
      <c r="BR1298" s="9" t="s">
        <v>5537</v>
      </c>
      <c r="BS1298" s="9" t="s">
        <v>12</v>
      </c>
      <c r="BT1298" s="108"/>
    </row>
    <row r="1299" spans="1:72" s="9" customFormat="1" x14ac:dyDescent="0.35">
      <c r="A1299" s="1" t="s">
        <v>4775</v>
      </c>
      <c r="B1299" s="8" t="s">
        <v>4776</v>
      </c>
      <c r="C1299" s="3" t="str">
        <f>_xlfn.XLOOKUP(B1299,'[1]daily break down'!$D:$D,'[1]daily break down'!$E:$E,"")</f>
        <v>SUD-OUEST</v>
      </c>
      <c r="D1299" s="1" t="s">
        <v>1022</v>
      </c>
      <c r="E1299" s="1"/>
      <c r="F1299" s="3" t="s">
        <v>13</v>
      </c>
      <c r="G1299" s="1" t="s">
        <v>14</v>
      </c>
      <c r="H1299" s="32" t="str">
        <f>_xlfn.XLOOKUP(B1299,[2]CALCULATION!$B:$B,[2]CALCULATION!$H:$H,"")</f>
        <v>Huawei</v>
      </c>
      <c r="I1299" s="28">
        <v>0</v>
      </c>
      <c r="J1299" s="28">
        <v>0</v>
      </c>
      <c r="K1299" s="28">
        <v>0</v>
      </c>
      <c r="L1299" s="28">
        <v>0</v>
      </c>
      <c r="M1299" s="28">
        <v>0</v>
      </c>
      <c r="N1299" s="28">
        <v>0</v>
      </c>
      <c r="O1299" s="28">
        <v>0</v>
      </c>
      <c r="P1299" s="28">
        <v>0</v>
      </c>
      <c r="Q1299" s="28">
        <v>0</v>
      </c>
      <c r="R1299" s="28">
        <v>0</v>
      </c>
      <c r="S1299" s="93">
        <v>7.7582590680672185E-3</v>
      </c>
      <c r="T1299" s="93">
        <f>_xlfn.XLOOKUP(B1299,'[3]Nur des jours'!$B:$B,'[3]Nur des jours'!$U:$U,"")</f>
        <v>0</v>
      </c>
      <c r="U1299" s="93">
        <v>7.5620732065758639E-3</v>
      </c>
      <c r="V1299" s="93">
        <v>7.651248598162845E-3</v>
      </c>
      <c r="W1299" s="93">
        <v>0</v>
      </c>
      <c r="X1299" s="93">
        <v>0</v>
      </c>
      <c r="Y1299" s="93">
        <v>2.8852162895617708</v>
      </c>
      <c r="Z1299" s="93">
        <v>0</v>
      </c>
      <c r="AA1299" s="93">
        <v>0</v>
      </c>
      <c r="AB1299" s="93">
        <v>0</v>
      </c>
      <c r="AC1299" s="93">
        <f>_xlfn.XLOOKUP(B1299,'[3]Nur des jours'!$B:$B,'[3]Nur des jours'!$N:$N,"")</f>
        <v>0</v>
      </c>
      <c r="AD1299" s="93">
        <v>0</v>
      </c>
      <c r="AE1299" s="93">
        <v>0</v>
      </c>
      <c r="AF1299" s="93">
        <v>0</v>
      </c>
      <c r="AG1299" s="93"/>
      <c r="AH1299" s="93">
        <v>0</v>
      </c>
      <c r="AI1299" s="93">
        <v>0</v>
      </c>
      <c r="AJ1299" s="93">
        <v>0</v>
      </c>
      <c r="AK1299" s="93">
        <v>0</v>
      </c>
      <c r="AL1299" s="93">
        <v>0</v>
      </c>
      <c r="AM1299" s="49" t="s">
        <v>5559</v>
      </c>
      <c r="AN1299" s="49"/>
      <c r="AO1299" s="48" t="str" cm="1">
        <f t="array" ref="AO1299">IFERROR(_xlfn.IFS(
AQ1299="MPR ISSUE","PDH",
AQ1299="BSS Hardware Issue","BSS",
AQ1299="Sites strategiques, MLL, Pylone, etc.","ENVTECH",
AQ1299="AKTIVCO DEFAUT GE &amp; POWER Cabinet","AKTIVCO",
AQ1299="AKTIVCO Coupure ENEO &amp; Baisse de tension","AKTIVCO GRID ONLY",
AQ1299="Coupure ENEO &amp; Baisse de tension","IHS GRID ONLY",
AQ1299="Defaut GE &amp; POWER Cabinet","IHS",
AQ1299="Sharing","Partners",
AQ1299="Sites strategiques &amp; DataCenter","SST &amp; DC",
AQ1299="Exclu","Exclu",
AQ1299="SAT","SAT",
AQ1299="SPARE-ISSUE","SPARE-ISSUE",
AQ1299="Fiber CAmtel","TRANS_FO_CAMTEL",
AQ1299="Fiber AOF","Fiber AOF",
AQ1299="Projet OCM (HUAWEI)","TRAVAUX-HUAWEI",
AQ1299="Projet OCM (NOKIA)","TRAVAUX-NOKIA",
AQ1299="ACCESS-ISSUE","ACCESS-ISSUE",
AQ1299="Projet OCM (ZTE, NOKIA, autres projets)","TRAVAUX OCM",
AQ1299="No root CAuse","No root cause",
AQ1299="ODU HS","PDH",
AQ1299="IP &amp; VLAN","PDH",
AQ1299="Warehouse HUAWEI","SPARE-ISSUE",
AQ1299="SPARE-HS","SPARE-ISSUE",
AQ1299="Power Telco","BSS",AQ1299="no impacts","no impacts"
),"")</f>
        <v>No root cause</v>
      </c>
      <c r="AP1299" s="48" t="str" cm="1">
        <f t="array" ref="AP1299">IFERROR(_xlfn.IFS(
AQ1299="MPR ISSUE","TX ISSUE",
AQ1299="BSS Hardware Issue","RAN ISSUE",
AQ1299="Sites strategiques, MLL, Pylone, etc.","ENVTECH",
AQ1299="AKTIVCO DEFAUT GE &amp; POWER Cabinet","POWER ISSUE",
AQ1299="AKTIVCO Coupure ENEO &amp; Baisse de tension","POWER ISSUE",
AQ1299="Coupure ENEO &amp; Baisse de tension","POWER ISSUE",
AQ1299="Defaut GE &amp; POWER Cabinet","POWER ISSUE",
AQ1299="Sharing","POWER ISSUE",
AQ1299="Sites strategiques &amp; DataCenter","POWER ISSUE",
AQ1299="Exclu","Exclu",
AQ1299="SAT","TX ISSUE",
AQ1299="SPARE-ISSUE","SPARE-ISSUE",
AQ1299="Fiber CAmtel","TX ISSUE",
AQ1299="Fiber AOF","TX ISSUE",
AQ1299="Projet OCM (HUAWEI)","TRAVAUX-HUAWEI",
AQ1299="Projet OCM (NOKIA)","TRAVAUX -NOKIA",
AQ1299="ACCESS-ISSUE","ACCESS-ISSUE",
AQ1299="Projet OCM (ZTE, NOKIA, autres projets)","TRAVAUX OCM",
AQ1299="No root CAuse","No root cause",
AQ1299="ODU HS","TX ISSUE",
AQ1299="IP &amp; VLAN","TX ISSUE",
AQ1299="Warehouse HUAWEI","SPARE-ISSUE",
AQ1299="SPARE-HS","SPARE-ISSUE",
AQ1299="Power Telco","RAN ISSUE",AQ1299="no impacts","no impacts"
),"")</f>
        <v>No root cause</v>
      </c>
      <c r="AQ1299" s="67" t="s">
        <v>5344</v>
      </c>
      <c r="AR1299" s="48" t="str" cm="1">
        <f t="array" ref="AR1299">IFERROR(_xlfn.IFS(
AQ1299="MPR ISSUE","ACTIVE",
AQ1299="BSS Hardware Issue","ACTIVE",
AQ1299="Sites strategiques, MLL, Pylone, etc.","PASSIVE",
AQ1299="AKTIVCO DEFAUT GE &amp; POWER Cabinet","PASSIVE",
AQ1299="AKTIVCO Coupure ENEO &amp; Baisse de tension","PASSIVE",
AQ1299="Coupure ENEO &amp; Baisse de tension","PASSIVE",
AQ1299="Defaut GE &amp; POWER Cabinet","PASSIVE",
AQ1299="Sharing","PASSIVE",
AQ1299="Sites strategiques &amp; DataCenter","PASSIVE",
AQ1299="Exclu","Exclu",
AQ1299="SAT","ACTIVE",
AQ1299="SPARE-ISSUE","SPARE-ISSUE",
AQ1299="Fiber CAmtel","ACTIVE",
AQ1299="Fiber AOF","ACTIVE",
AQ1299="Projet OCM (HUAWEI)","PLANNED WORKS",
AQ1299="Projet OCM (NOKIA)","PLANNED WORKS",
AQ1299="ACCESS-ISSUE","ACCESS-ISSUE",
AQ1299="Projet OCM (ZTE, NOKIA, autres projets)","PLANNED WORKS",
AQ1299="No root CAuse","No root cause",
AQ1299="ODU HS","ACTIVE",
AQ1299="IP &amp; VLAN","ACTIVE",
AQ1299="Warehouse HUAWEI","SPARE-ISSUE",
AQ1299="SPARE-HS","SPARE-ISSUE",
AQ1299="Power Telco","ACTIVE", AQ1299="no impacts","no impacts"
),"")</f>
        <v>No root cause</v>
      </c>
      <c r="AS1299" s="92" t="s">
        <v>5537</v>
      </c>
      <c r="AT1299" s="98" t="s">
        <v>4776</v>
      </c>
      <c r="AV1299" s="17" t="s">
        <v>5537</v>
      </c>
      <c r="AW1299" s="7" t="s">
        <v>5537</v>
      </c>
      <c r="AX1299" s="6" t="s">
        <v>5537</v>
      </c>
      <c r="AY1299" s="7"/>
      <c r="AZ1299" s="3" t="s">
        <v>5537</v>
      </c>
      <c r="BA1299" s="18" t="s">
        <v>5537</v>
      </c>
      <c r="BB1299" s="18" t="s">
        <v>5537</v>
      </c>
      <c r="BC1299" s="18" t="s">
        <v>5537</v>
      </c>
      <c r="BD1299" s="18" t="s">
        <v>5537</v>
      </c>
      <c r="BE1299" s="18" t="s">
        <v>5537</v>
      </c>
      <c r="BF1299" s="18" t="s">
        <v>5537</v>
      </c>
      <c r="BG1299" s="18" t="s">
        <v>5537</v>
      </c>
      <c r="BH1299" s="18" t="s">
        <v>5537</v>
      </c>
      <c r="BI1299" s="18" t="s">
        <v>5537</v>
      </c>
      <c r="BJ1299" s="18" t="s">
        <v>5537</v>
      </c>
      <c r="BK1299" s="18" t="s">
        <v>5537</v>
      </c>
      <c r="BL1299" s="9" t="s">
        <v>5537</v>
      </c>
      <c r="BM1299" s="14" t="s">
        <v>5537</v>
      </c>
      <c r="BN1299" s="14" t="s">
        <v>5537</v>
      </c>
      <c r="BO1299" s="14" t="str">
        <f>_xlfn.XLOOKUP(B1299,'[4]cell downs 18042026 17h'!$B:$B,'[4]cell downs 18042026 17h'!$B:$B,"")</f>
        <v/>
      </c>
      <c r="BP1299" s="14" t="str">
        <f>_xlfn.XLOOKUP(B1299,'[5]Cells Huawei 19042026 15h'!$B:$B,'[5]Cells Huawei 19042026 15h'!$B:$B,"")</f>
        <v/>
      </c>
      <c r="BQ1299" s="9" t="str">
        <f>_xlfn.XLOOKUP(B1299,'[6]cells down 19042026 9H40'!$B:$B,'[6]cells down 19042026 9H40'!$B:$B,"")</f>
        <v/>
      </c>
      <c r="BR1299" s="9" t="s">
        <v>5537</v>
      </c>
      <c r="BS1299" s="9" t="s">
        <v>12</v>
      </c>
      <c r="BT1299" s="108"/>
    </row>
    <row r="1300" spans="1:72" s="9" customFormat="1" x14ac:dyDescent="0.35">
      <c r="A1300" s="1" t="s">
        <v>4827</v>
      </c>
      <c r="B1300" s="8" t="s">
        <v>4828</v>
      </c>
      <c r="C1300" s="3" t="str">
        <f>_xlfn.XLOOKUP(B1300,'[1]daily break down'!$D:$D,'[1]daily break down'!$E:$E,"")</f>
        <v>ADAMAOUA</v>
      </c>
      <c r="D1300" s="1" t="s">
        <v>11</v>
      </c>
      <c r="E1300" s="1" t="s">
        <v>12</v>
      </c>
      <c r="F1300" s="3" t="s">
        <v>90</v>
      </c>
      <c r="G1300" s="1" t="s">
        <v>4827</v>
      </c>
      <c r="H1300" s="32" t="str">
        <f>_xlfn.XLOOKUP(B1300,[2]CALCULATION!$B:$B,[2]CALCULATION!$H:$H,"")</f>
        <v>Huawei</v>
      </c>
      <c r="I1300" s="28">
        <v>0</v>
      </c>
      <c r="J1300" s="28">
        <v>0</v>
      </c>
      <c r="K1300" s="28">
        <v>0</v>
      </c>
      <c r="L1300" s="28">
        <v>0</v>
      </c>
      <c r="M1300" s="28">
        <v>0</v>
      </c>
      <c r="N1300" s="28">
        <v>0</v>
      </c>
      <c r="O1300" s="28">
        <v>0</v>
      </c>
      <c r="P1300" s="28">
        <v>0</v>
      </c>
      <c r="Q1300" s="28">
        <v>0</v>
      </c>
      <c r="R1300" s="28">
        <v>0</v>
      </c>
      <c r="S1300" s="93">
        <v>0</v>
      </c>
      <c r="T1300" s="93">
        <f>_xlfn.XLOOKUP(B1300,'[3]Nur des jours'!$B:$B,'[3]Nur des jours'!$U:$U,"")</f>
        <v>0</v>
      </c>
      <c r="U1300" s="93">
        <v>0</v>
      </c>
      <c r="V1300" s="93">
        <v>0</v>
      </c>
      <c r="W1300" s="93">
        <v>0</v>
      </c>
      <c r="X1300" s="93">
        <v>0</v>
      </c>
      <c r="Y1300" s="93">
        <v>2.8222049578664108</v>
      </c>
      <c r="Z1300" s="93">
        <v>0</v>
      </c>
      <c r="AA1300" s="93">
        <v>0</v>
      </c>
      <c r="AB1300" s="93">
        <v>0</v>
      </c>
      <c r="AC1300" s="93">
        <f>_xlfn.XLOOKUP(B1300,'[3]Nur des jours'!$B:$B,'[3]Nur des jours'!$N:$N,"")</f>
        <v>0</v>
      </c>
      <c r="AD1300" s="93">
        <v>0</v>
      </c>
      <c r="AE1300" s="93">
        <v>0</v>
      </c>
      <c r="AF1300" s="93">
        <v>0</v>
      </c>
      <c r="AG1300" s="93"/>
      <c r="AH1300" s="93">
        <v>0</v>
      </c>
      <c r="AI1300" s="93">
        <v>0</v>
      </c>
      <c r="AJ1300" s="93">
        <v>0</v>
      </c>
      <c r="AK1300" s="93">
        <v>0</v>
      </c>
      <c r="AL1300" s="93">
        <v>0</v>
      </c>
      <c r="AM1300" s="49" t="s">
        <v>5559</v>
      </c>
      <c r="AN1300" s="49"/>
      <c r="AO1300" s="48" t="str" cm="1">
        <f t="array" ref="AO1300">IFERROR(_xlfn.IFS(
AQ1300="MPR ISSUE","PDH",
AQ1300="BSS Hardware Issue","BSS",
AQ1300="Sites strategiques, MLL, Pylone, etc.","ENVTECH",
AQ1300="AKTIVCO DEFAUT GE &amp; POWER Cabinet","AKTIVCO",
AQ1300="AKTIVCO Coupure ENEO &amp; Baisse de tension","AKTIVCO GRID ONLY",
AQ1300="Coupure ENEO &amp; Baisse de tension","IHS GRID ONLY",
AQ1300="Defaut GE &amp; POWER Cabinet","IHS",
AQ1300="Sharing","Partners",
AQ1300="Sites strategiques &amp; DataCenter","SST &amp; DC",
AQ1300="Exclu","Exclu",
AQ1300="SAT","SAT",
AQ1300="SPARE-ISSUE","SPARE-ISSUE",
AQ1300="Fiber CAmtel","TRANS_FO_CAMTEL",
AQ1300="Fiber AOF","Fiber AOF",
AQ1300="Projet OCM (HUAWEI)","TRAVAUX-HUAWEI",
AQ1300="Projet OCM (NOKIA)","TRAVAUX-NOKIA",
AQ1300="ACCESS-ISSUE","ACCESS-ISSUE",
AQ1300="Projet OCM (ZTE, NOKIA, autres projets)","TRAVAUX OCM",
AQ1300="No root CAuse","No root cause",
AQ1300="ODU HS","PDH",
AQ1300="IP &amp; VLAN","PDH",
AQ1300="Warehouse HUAWEI","SPARE-ISSUE",
AQ1300="SPARE-HS","SPARE-ISSUE",
AQ1300="Power Telco","BSS",AQ1300="no impacts","no impacts"
),"")</f>
        <v>No root cause</v>
      </c>
      <c r="AP1300" s="48" t="str" cm="1">
        <f t="array" ref="AP1300">IFERROR(_xlfn.IFS(
AQ1300="MPR ISSUE","TX ISSUE",
AQ1300="BSS Hardware Issue","RAN ISSUE",
AQ1300="Sites strategiques, MLL, Pylone, etc.","ENVTECH",
AQ1300="AKTIVCO DEFAUT GE &amp; POWER Cabinet","POWER ISSUE",
AQ1300="AKTIVCO Coupure ENEO &amp; Baisse de tension","POWER ISSUE",
AQ1300="Coupure ENEO &amp; Baisse de tension","POWER ISSUE",
AQ1300="Defaut GE &amp; POWER Cabinet","POWER ISSUE",
AQ1300="Sharing","POWER ISSUE",
AQ1300="Sites strategiques &amp; DataCenter","POWER ISSUE",
AQ1300="Exclu","Exclu",
AQ1300="SAT","TX ISSUE",
AQ1300="SPARE-ISSUE","SPARE-ISSUE",
AQ1300="Fiber CAmtel","TX ISSUE",
AQ1300="Fiber AOF","TX ISSUE",
AQ1300="Projet OCM (HUAWEI)","TRAVAUX-HUAWEI",
AQ1300="Projet OCM (NOKIA)","TRAVAUX -NOKIA",
AQ1300="ACCESS-ISSUE","ACCESS-ISSUE",
AQ1300="Projet OCM (ZTE, NOKIA, autres projets)","TRAVAUX OCM",
AQ1300="No root CAuse","No root cause",
AQ1300="ODU HS","TX ISSUE",
AQ1300="IP &amp; VLAN","TX ISSUE",
AQ1300="Warehouse HUAWEI","SPARE-ISSUE",
AQ1300="SPARE-HS","SPARE-ISSUE",
AQ1300="Power Telco","RAN ISSUE",AQ1300="no impacts","no impacts"
),"")</f>
        <v>No root cause</v>
      </c>
      <c r="AQ1300" s="126" t="s">
        <v>5344</v>
      </c>
      <c r="AR1300" s="48" t="str" cm="1">
        <f t="array" ref="AR1300">IFERROR(_xlfn.IFS(
AQ1300="MPR ISSUE","ACTIVE",
AQ1300="BSS Hardware Issue","ACTIVE",
AQ1300="Sites strategiques, MLL, Pylone, etc.","PASSIVE",
AQ1300="AKTIVCO DEFAUT GE &amp; POWER Cabinet","PASSIVE",
AQ1300="AKTIVCO Coupure ENEO &amp; Baisse de tension","PASSIVE",
AQ1300="Coupure ENEO &amp; Baisse de tension","PASSIVE",
AQ1300="Defaut GE &amp; POWER Cabinet","PASSIVE",
AQ1300="Sharing","PASSIVE",
AQ1300="Sites strategiques &amp; DataCenter","PASSIVE",
AQ1300="Exclu","Exclu",
AQ1300="SAT","ACTIVE",
AQ1300="SPARE-ISSUE","SPARE-ISSUE",
AQ1300="Fiber CAmtel","ACTIVE",
AQ1300="Fiber AOF","ACTIVE",
AQ1300="Projet OCM (HUAWEI)","PLANNED WORKS",
AQ1300="Projet OCM (NOKIA)","PLANNED WORKS",
AQ1300="ACCESS-ISSUE","ACCESS-ISSUE",
AQ1300="Projet OCM (ZTE, NOKIA, autres projets)","PLANNED WORKS",
AQ1300="No root CAuse","No root cause",
AQ1300="ODU HS","ACTIVE",
AQ1300="IP &amp; VLAN","ACTIVE",
AQ1300="Warehouse HUAWEI","SPARE-ISSUE",
AQ1300="SPARE-HS","SPARE-ISSUE",
AQ1300="Power Telco","ACTIVE", AQ1300="no impacts","no impacts"
),"")</f>
        <v>No root cause</v>
      </c>
      <c r="AS1300" s="92" t="s">
        <v>5537</v>
      </c>
      <c r="AT1300" s="98" t="s">
        <v>4828</v>
      </c>
      <c r="AV1300" s="17" t="s">
        <v>5537</v>
      </c>
      <c r="AW1300" s="7" t="s">
        <v>5537</v>
      </c>
      <c r="AX1300" s="6" t="s">
        <v>5537</v>
      </c>
      <c r="AY1300" s="7"/>
      <c r="AZ1300" s="3" t="s">
        <v>5537</v>
      </c>
      <c r="BA1300" s="18" t="s">
        <v>5537</v>
      </c>
      <c r="BB1300" s="18" t="s">
        <v>5537</v>
      </c>
      <c r="BC1300" s="18" t="s">
        <v>5537</v>
      </c>
      <c r="BD1300" s="18" t="s">
        <v>5537</v>
      </c>
      <c r="BE1300" s="18" t="s">
        <v>5537</v>
      </c>
      <c r="BF1300" s="18" t="s">
        <v>5537</v>
      </c>
      <c r="BG1300" s="18" t="s">
        <v>5537</v>
      </c>
      <c r="BH1300" s="18" t="s">
        <v>5537</v>
      </c>
      <c r="BI1300" s="18" t="s">
        <v>5537</v>
      </c>
      <c r="BJ1300" s="18" t="s">
        <v>5537</v>
      </c>
      <c r="BK1300" s="18" t="s">
        <v>5537</v>
      </c>
      <c r="BL1300" s="9" t="s">
        <v>5537</v>
      </c>
      <c r="BM1300" s="14" t="s">
        <v>5537</v>
      </c>
      <c r="BN1300" s="14" t="s">
        <v>5537</v>
      </c>
      <c r="BO1300" s="14" t="str">
        <f>_xlfn.XLOOKUP(B1300,'[4]cell downs 18042026 17h'!$B:$B,'[4]cell downs 18042026 17h'!$B:$B,"")</f>
        <v/>
      </c>
      <c r="BP1300" s="14" t="str">
        <f>_xlfn.XLOOKUP(B1300,'[5]Cells Huawei 19042026 15h'!$B:$B,'[5]Cells Huawei 19042026 15h'!$B:$B,"")</f>
        <v>ADM_012</v>
      </c>
      <c r="BQ1300" s="9" t="str">
        <f>_xlfn.XLOOKUP(B1300,'[6]cells down 19042026 9H40'!$B:$B,'[6]cells down 19042026 9H40'!$B:$B,"")</f>
        <v/>
      </c>
      <c r="BR1300" s="9" t="s">
        <v>4828</v>
      </c>
      <c r="BS1300" s="9" t="s">
        <v>12</v>
      </c>
      <c r="BT1300" s="108"/>
    </row>
    <row r="1301" spans="1:72" s="9" customFormat="1" ht="19.5" customHeight="1" x14ac:dyDescent="0.35">
      <c r="A1301" s="1" t="s">
        <v>4042</v>
      </c>
      <c r="B1301" s="1" t="s">
        <v>4043</v>
      </c>
      <c r="C1301" s="3" t="str">
        <f>_xlfn.XLOOKUP(B1301,'[1]daily break down'!$D:$D,'[1]daily break down'!$E:$E,"")</f>
        <v>ADAMAOUA</v>
      </c>
      <c r="D1301" s="1" t="s">
        <v>21</v>
      </c>
      <c r="E1301" s="1" t="s">
        <v>563</v>
      </c>
      <c r="F1301" s="3" t="s">
        <v>90</v>
      </c>
      <c r="G1301" s="1" t="s">
        <v>1494</v>
      </c>
      <c r="H1301" s="32" t="str">
        <f>_xlfn.XLOOKUP(B1301,[2]CALCULATION!$B:$B,[2]CALCULATION!$H:$H,"")</f>
        <v>HUAWEI</v>
      </c>
      <c r="I1301" s="28">
        <v>0</v>
      </c>
      <c r="J1301" s="28">
        <v>0</v>
      </c>
      <c r="K1301" s="28">
        <v>0</v>
      </c>
      <c r="L1301" s="28">
        <v>0</v>
      </c>
      <c r="M1301" s="28">
        <v>0</v>
      </c>
      <c r="N1301" s="28">
        <v>0</v>
      </c>
      <c r="O1301" s="28">
        <v>0</v>
      </c>
      <c r="P1301" s="28">
        <v>0</v>
      </c>
      <c r="Q1301" s="28">
        <v>0</v>
      </c>
      <c r="R1301" s="28">
        <v>0</v>
      </c>
      <c r="S1301" s="93">
        <v>0</v>
      </c>
      <c r="T1301" s="93">
        <f>_xlfn.XLOOKUP(B1301,'[3]Nur des jours'!$B:$B,'[3]Nur des jours'!$U:$U,"")</f>
        <v>0</v>
      </c>
      <c r="U1301" s="93">
        <v>0</v>
      </c>
      <c r="V1301" s="93">
        <v>0.17082438012401799</v>
      </c>
      <c r="W1301" s="93">
        <v>1.2280343175442954</v>
      </c>
      <c r="X1301" s="93">
        <v>2.3567985891739647</v>
      </c>
      <c r="Y1301" s="93">
        <v>2.7593719769542258</v>
      </c>
      <c r="Z1301" s="93">
        <v>0</v>
      </c>
      <c r="AA1301" s="93">
        <v>0</v>
      </c>
      <c r="AB1301" s="93">
        <v>0</v>
      </c>
      <c r="AC1301" s="93">
        <f>_xlfn.XLOOKUP(B1301,'[3]Nur des jours'!$B:$B,'[3]Nur des jours'!$N:$N,"")</f>
        <v>0</v>
      </c>
      <c r="AD1301" s="93">
        <v>0</v>
      </c>
      <c r="AE1301" s="93">
        <v>0</v>
      </c>
      <c r="AF1301" s="93">
        <v>0</v>
      </c>
      <c r="AG1301" s="93"/>
      <c r="AH1301" s="93">
        <v>0</v>
      </c>
      <c r="AI1301" s="93">
        <v>0</v>
      </c>
      <c r="AJ1301" s="93">
        <v>0</v>
      </c>
      <c r="AK1301" s="93">
        <v>0</v>
      </c>
      <c r="AL1301" s="93">
        <v>0</v>
      </c>
      <c r="AM1301" s="49" t="s">
        <v>5559</v>
      </c>
      <c r="AN1301" s="49"/>
      <c r="AO1301" s="48" t="str" cm="1">
        <f t="array" ref="AO1301">IFERROR(_xlfn.IFS(
AQ1301="MPR ISSUE","PDH",
AQ1301="BSS Hardware Issue","BSS",
AQ1301="Sites strategiques, MLL, Pylone, etc.","ENVTECH",
AQ1301="AKTIVCO DEFAUT GE &amp; POWER Cabinet","AKTIVCO",
AQ1301="AKTIVCO Coupure ENEO &amp; Baisse de tension","AKTIVCO GRID ONLY",
AQ1301="Coupure ENEO &amp; Baisse de tension","IHS GRID ONLY",
AQ1301="Defaut GE &amp; POWER Cabinet","IHS",
AQ1301="Sharing","Partners",
AQ1301="Sites strategiques &amp; DataCenter","SST &amp; DC",
AQ1301="Exclu","Exclu",
AQ1301="SAT","SAT",
AQ1301="SPARE-ISSUE","SPARE-ISSUE",
AQ1301="Fiber CAmtel","TRANS_FO_CAMTEL",
AQ1301="Fiber AOF","Fiber AOF",
AQ1301="Projet OCM (HUAWEI)","TRAVAUX-HUAWEI",
AQ1301="Projet OCM (NOKIA)","TRAVAUX-NOKIA",
AQ1301="ACCESS-ISSUE","ACCESS-ISSUE",
AQ1301="Projet OCM (ZTE, NOKIA, autres projets)","TRAVAUX OCM",
AQ1301="No root CAuse","No root cause",
AQ1301="ODU HS","PDH",
AQ1301="IP &amp; VLAN","PDH",
AQ1301="Warehouse HUAWEI","SPARE-ISSUE",
AQ1301="SPARE-HS","SPARE-ISSUE",
AQ1301="Power Telco","BSS",AQ1301="no impacts","no impacts"
),"")</f>
        <v>No root cause</v>
      </c>
      <c r="AP1301" s="48" t="str" cm="1">
        <f t="array" ref="AP1301">IFERROR(_xlfn.IFS(
AQ1301="MPR ISSUE","TX ISSUE",
AQ1301="BSS Hardware Issue","RAN ISSUE",
AQ1301="Sites strategiques, MLL, Pylone, etc.","ENVTECH",
AQ1301="AKTIVCO DEFAUT GE &amp; POWER Cabinet","POWER ISSUE",
AQ1301="AKTIVCO Coupure ENEO &amp; Baisse de tension","POWER ISSUE",
AQ1301="Coupure ENEO &amp; Baisse de tension","POWER ISSUE",
AQ1301="Defaut GE &amp; POWER Cabinet","POWER ISSUE",
AQ1301="Sharing","POWER ISSUE",
AQ1301="Sites strategiques &amp; DataCenter","POWER ISSUE",
AQ1301="Exclu","Exclu",
AQ1301="SAT","TX ISSUE",
AQ1301="SPARE-ISSUE","SPARE-ISSUE",
AQ1301="Fiber CAmtel","TX ISSUE",
AQ1301="Fiber AOF","TX ISSUE",
AQ1301="Projet OCM (HUAWEI)","TRAVAUX-HUAWEI",
AQ1301="Projet OCM (NOKIA)","TRAVAUX -NOKIA",
AQ1301="ACCESS-ISSUE","ACCESS-ISSUE",
AQ1301="Projet OCM (ZTE, NOKIA, autres projets)","TRAVAUX OCM",
AQ1301="No root CAuse","No root cause",
AQ1301="ODU HS","TX ISSUE",
AQ1301="IP &amp; VLAN","TX ISSUE",
AQ1301="Warehouse HUAWEI","SPARE-ISSUE",
AQ1301="SPARE-HS","SPARE-ISSUE",
AQ1301="Power Telco","RAN ISSUE",AQ1301="no impacts","no impacts"
),"")</f>
        <v>No root cause</v>
      </c>
      <c r="AQ1301" s="67" t="s">
        <v>5344</v>
      </c>
      <c r="AR1301" s="48" t="str" cm="1">
        <f t="array" ref="AR1301">IFERROR(_xlfn.IFS(
AQ1301="MPR ISSUE","ACTIVE",
AQ1301="BSS Hardware Issue","ACTIVE",
AQ1301="Sites strategiques, MLL, Pylone, etc.","PASSIVE",
AQ1301="AKTIVCO DEFAUT GE &amp; POWER Cabinet","PASSIVE",
AQ1301="AKTIVCO Coupure ENEO &amp; Baisse de tension","PASSIVE",
AQ1301="Coupure ENEO &amp; Baisse de tension","PASSIVE",
AQ1301="Defaut GE &amp; POWER Cabinet","PASSIVE",
AQ1301="Sharing","PASSIVE",
AQ1301="Sites strategiques &amp; DataCenter","PASSIVE",
AQ1301="Exclu","Exclu",
AQ1301="SAT","ACTIVE",
AQ1301="SPARE-ISSUE","SPARE-ISSUE",
AQ1301="Fiber CAmtel","ACTIVE",
AQ1301="Fiber AOF","ACTIVE",
AQ1301="Projet OCM (HUAWEI)","PLANNED WORKS",
AQ1301="Projet OCM (NOKIA)","PLANNED WORKS",
AQ1301="ACCESS-ISSUE","ACCESS-ISSUE",
AQ1301="Projet OCM (ZTE, NOKIA, autres projets)","PLANNED WORKS",
AQ1301="No root CAuse","No root cause",
AQ1301="ODU HS","ACTIVE",
AQ1301="IP &amp; VLAN","ACTIVE",
AQ1301="Warehouse HUAWEI","SPARE-ISSUE",
AQ1301="SPARE-HS","SPARE-ISSUE",
AQ1301="Power Telco","ACTIVE", AQ1301="no impacts","no impacts"
),"")</f>
        <v>No root cause</v>
      </c>
      <c r="AS1301" s="92" t="s">
        <v>5537</v>
      </c>
      <c r="AT1301" s="98" t="s">
        <v>4043</v>
      </c>
      <c r="AV1301" s="17" t="s">
        <v>5537</v>
      </c>
      <c r="AW1301" s="7" t="s">
        <v>5537</v>
      </c>
      <c r="AX1301" s="6" t="s">
        <v>5537</v>
      </c>
      <c r="AY1301" s="7"/>
      <c r="AZ1301" s="3" t="s">
        <v>5537</v>
      </c>
      <c r="BA1301" s="18" t="s">
        <v>5537</v>
      </c>
      <c r="BB1301" s="18" t="s">
        <v>5537</v>
      </c>
      <c r="BC1301" s="18" t="s">
        <v>5537</v>
      </c>
      <c r="BD1301" s="18" t="s">
        <v>5537</v>
      </c>
      <c r="BE1301" s="18" t="s">
        <v>5537</v>
      </c>
      <c r="BF1301" s="18" t="s">
        <v>5537</v>
      </c>
      <c r="BG1301" s="18" t="s">
        <v>5537</v>
      </c>
      <c r="BH1301" s="18" t="s">
        <v>5537</v>
      </c>
      <c r="BI1301" s="18" t="s">
        <v>5537</v>
      </c>
      <c r="BJ1301" s="18" t="s">
        <v>5537</v>
      </c>
      <c r="BK1301" s="18" t="s">
        <v>5537</v>
      </c>
      <c r="BL1301" s="9" t="s">
        <v>5537</v>
      </c>
      <c r="BM1301" s="14" t="s">
        <v>5537</v>
      </c>
      <c r="BN1301" s="14" t="s">
        <v>5537</v>
      </c>
      <c r="BO1301" s="14" t="str">
        <f>_xlfn.XLOOKUP(B1301,'[4]cell downs 18042026 17h'!$B:$B,'[4]cell downs 18042026 17h'!$B:$B,"")</f>
        <v/>
      </c>
      <c r="BP1301" s="14" t="str">
        <f>_xlfn.XLOOKUP(B1301,'[5]Cells Huawei 19042026 15h'!$B:$B,'[5]Cells Huawei 19042026 15h'!$B:$B,"")</f>
        <v/>
      </c>
      <c r="BQ1301" s="9" t="str">
        <f>_xlfn.XLOOKUP(B1301,'[6]cells down 19042026 9H40'!$B:$B,'[6]cells down 19042026 9H40'!$B:$B,"")</f>
        <v/>
      </c>
      <c r="BR1301" s="9" t="s">
        <v>5537</v>
      </c>
      <c r="BS1301" s="9" t="s">
        <v>12</v>
      </c>
      <c r="BT1301" s="108"/>
    </row>
    <row r="1302" spans="1:72" s="9" customFormat="1" x14ac:dyDescent="0.35">
      <c r="A1302" s="1" t="s">
        <v>4683</v>
      </c>
      <c r="B1302" s="8" t="s">
        <v>4684</v>
      </c>
      <c r="C1302" s="3" t="str">
        <f>_xlfn.XLOOKUP(B1302,'[1]daily break down'!$D:$D,'[1]daily break down'!$E:$E,"")</f>
        <v>Bafoussam</v>
      </c>
      <c r="D1302" s="1" t="s">
        <v>11</v>
      </c>
      <c r="E1302" s="1" t="s">
        <v>12</v>
      </c>
      <c r="F1302" s="3" t="s">
        <v>102</v>
      </c>
      <c r="G1302" s="1" t="s">
        <v>299</v>
      </c>
      <c r="H1302" s="32" t="str">
        <f>_xlfn.XLOOKUP(B1302,[2]CALCULATION!$B:$B,[2]CALCULATION!$H:$H,"")</f>
        <v>Huawei</v>
      </c>
      <c r="I1302" s="28">
        <v>0</v>
      </c>
      <c r="J1302" s="28">
        <v>0</v>
      </c>
      <c r="K1302" s="28">
        <v>0</v>
      </c>
      <c r="L1302" s="28">
        <v>0</v>
      </c>
      <c r="M1302" s="28">
        <v>0</v>
      </c>
      <c r="N1302" s="28">
        <v>0</v>
      </c>
      <c r="O1302" s="28">
        <v>0</v>
      </c>
      <c r="P1302" s="28">
        <v>0</v>
      </c>
      <c r="Q1302" s="28">
        <v>0</v>
      </c>
      <c r="R1302" s="28">
        <v>0</v>
      </c>
      <c r="S1302" s="93">
        <v>0</v>
      </c>
      <c r="T1302" s="93">
        <f>_xlfn.XLOOKUP(B1302,'[3]Nur des jours'!$B:$B,'[3]Nur des jours'!$U:$U,"")</f>
        <v>6.1638030664920258</v>
      </c>
      <c r="U1302" s="93">
        <v>6.1589340901113774</v>
      </c>
      <c r="V1302" s="93">
        <v>6.1638030664920258</v>
      </c>
      <c r="W1302" s="93">
        <v>6.1638030664920258</v>
      </c>
      <c r="X1302" s="93">
        <v>5.655806530777638</v>
      </c>
      <c r="Y1302" s="93">
        <v>2.6678601901076666</v>
      </c>
      <c r="Z1302" s="93">
        <v>0</v>
      </c>
      <c r="AA1302" s="93">
        <v>0</v>
      </c>
      <c r="AB1302" s="93">
        <v>0</v>
      </c>
      <c r="AC1302" s="93">
        <f>_xlfn.XLOOKUP(B1302,'[3]Nur des jours'!$B:$B,'[3]Nur des jours'!$N:$N,"")</f>
        <v>0</v>
      </c>
      <c r="AD1302" s="93">
        <v>0</v>
      </c>
      <c r="AE1302" s="93">
        <v>0</v>
      </c>
      <c r="AF1302" s="93">
        <v>0</v>
      </c>
      <c r="AG1302" s="93"/>
      <c r="AH1302" s="93">
        <v>0</v>
      </c>
      <c r="AI1302" s="93">
        <v>0</v>
      </c>
      <c r="AJ1302" s="93">
        <v>0</v>
      </c>
      <c r="AK1302" s="93">
        <v>0</v>
      </c>
      <c r="AL1302" s="93">
        <v>0</v>
      </c>
      <c r="AM1302" s="49" t="s">
        <v>5559</v>
      </c>
      <c r="AN1302" s="49"/>
      <c r="AO1302" s="48" t="str" cm="1">
        <f t="array" ref="AO1302">IFERROR(_xlfn.IFS(
AQ1302="MPR ISSUE","PDH",
AQ1302="BSS Hardware Issue","BSS",
AQ1302="Sites strategiques, MLL, Pylone, etc.","ENVTECH",
AQ1302="AKTIVCO DEFAUT GE &amp; POWER Cabinet","AKTIVCO",
AQ1302="AKTIVCO Coupure ENEO &amp; Baisse de tension","AKTIVCO GRID ONLY",
AQ1302="Coupure ENEO &amp; Baisse de tension","IHS GRID ONLY",
AQ1302="Defaut GE &amp; POWER Cabinet","IHS",
AQ1302="Sharing","Partners",
AQ1302="Sites strategiques &amp; DataCenter","SST &amp; DC",
AQ1302="Exclu","Exclu",
AQ1302="SAT","SAT",
AQ1302="SPARE-ISSUE","SPARE-ISSUE",
AQ1302="Fiber CAmtel","TRANS_FO_CAMTEL",
AQ1302="Fiber AOF","Fiber AOF",
AQ1302="Projet OCM (HUAWEI)","TRAVAUX-HUAWEI",
AQ1302="Projet OCM (NOKIA)","TRAVAUX-NOKIA",
AQ1302="ACCESS-ISSUE","ACCESS-ISSUE",
AQ1302="Projet OCM (ZTE, NOKIA, autres projets)","TRAVAUX OCM",
AQ1302="No root CAuse","No root cause",
AQ1302="ODU HS","PDH",
AQ1302="IP &amp; VLAN","PDH",
AQ1302="Warehouse HUAWEI","SPARE-ISSUE",
AQ1302="SPARE-HS","SPARE-ISSUE",
AQ1302="Power Telco","BSS",AQ1302="no impacts","no impacts"
),"")</f>
        <v>No root cause</v>
      </c>
      <c r="AP1302" s="48" t="str" cm="1">
        <f t="array" ref="AP1302">IFERROR(_xlfn.IFS(
AQ1302="MPR ISSUE","TX ISSUE",
AQ1302="BSS Hardware Issue","RAN ISSUE",
AQ1302="Sites strategiques, MLL, Pylone, etc.","ENVTECH",
AQ1302="AKTIVCO DEFAUT GE &amp; POWER Cabinet","POWER ISSUE",
AQ1302="AKTIVCO Coupure ENEO &amp; Baisse de tension","POWER ISSUE",
AQ1302="Coupure ENEO &amp; Baisse de tension","POWER ISSUE",
AQ1302="Defaut GE &amp; POWER Cabinet","POWER ISSUE",
AQ1302="Sharing","POWER ISSUE",
AQ1302="Sites strategiques &amp; DataCenter","POWER ISSUE",
AQ1302="Exclu","Exclu",
AQ1302="SAT","TX ISSUE",
AQ1302="SPARE-ISSUE","SPARE-ISSUE",
AQ1302="Fiber CAmtel","TX ISSUE",
AQ1302="Fiber AOF","TX ISSUE",
AQ1302="Projet OCM (HUAWEI)","TRAVAUX-HUAWEI",
AQ1302="Projet OCM (NOKIA)","TRAVAUX -NOKIA",
AQ1302="ACCESS-ISSUE","ACCESS-ISSUE",
AQ1302="Projet OCM (ZTE, NOKIA, autres projets)","TRAVAUX OCM",
AQ1302="No root CAuse","No root cause",
AQ1302="ODU HS","TX ISSUE",
AQ1302="IP &amp; VLAN","TX ISSUE",
AQ1302="Warehouse HUAWEI","SPARE-ISSUE",
AQ1302="SPARE-HS","SPARE-ISSUE",
AQ1302="Power Telco","RAN ISSUE",AQ1302="no impacts","no impacts"
),"")</f>
        <v>No root cause</v>
      </c>
      <c r="AQ1302" s="126" t="s">
        <v>5344</v>
      </c>
      <c r="AR1302" s="48" t="str" cm="1">
        <f t="array" ref="AR1302">IFERROR(_xlfn.IFS(
AQ1302="MPR ISSUE","ACTIVE",
AQ1302="BSS Hardware Issue","ACTIVE",
AQ1302="Sites strategiques, MLL, Pylone, etc.","PASSIVE",
AQ1302="AKTIVCO DEFAUT GE &amp; POWER Cabinet","PASSIVE",
AQ1302="AKTIVCO Coupure ENEO &amp; Baisse de tension","PASSIVE",
AQ1302="Coupure ENEO &amp; Baisse de tension","PASSIVE",
AQ1302="Defaut GE &amp; POWER Cabinet","PASSIVE",
AQ1302="Sharing","PASSIVE",
AQ1302="Sites strategiques &amp; DataCenter","PASSIVE",
AQ1302="Exclu","Exclu",
AQ1302="SAT","ACTIVE",
AQ1302="SPARE-ISSUE","SPARE-ISSUE",
AQ1302="Fiber CAmtel","ACTIVE",
AQ1302="Fiber AOF","ACTIVE",
AQ1302="Projet OCM (HUAWEI)","PLANNED WORKS",
AQ1302="Projet OCM (NOKIA)","PLANNED WORKS",
AQ1302="ACCESS-ISSUE","ACCESS-ISSUE",
AQ1302="Projet OCM (ZTE, NOKIA, autres projets)","PLANNED WORKS",
AQ1302="No root CAuse","No root cause",
AQ1302="ODU HS","ACTIVE",
AQ1302="IP &amp; VLAN","ACTIVE",
AQ1302="Warehouse HUAWEI","SPARE-ISSUE",
AQ1302="SPARE-HS","SPARE-ISSUE",
AQ1302="Power Telco","ACTIVE", AQ1302="no impacts","no impacts"
),"")</f>
        <v>No root cause</v>
      </c>
      <c r="AS1302" s="92" t="s">
        <v>5537</v>
      </c>
      <c r="AT1302" s="98" t="s">
        <v>4684</v>
      </c>
      <c r="AV1302" s="17" t="s">
        <v>5537</v>
      </c>
      <c r="AW1302" s="7" t="s">
        <v>5537</v>
      </c>
      <c r="AX1302" s="6" t="s">
        <v>5537</v>
      </c>
      <c r="AY1302" s="7"/>
      <c r="AZ1302" s="3" t="s">
        <v>5537</v>
      </c>
      <c r="BA1302" s="18" t="s">
        <v>5537</v>
      </c>
      <c r="BB1302" s="18" t="s">
        <v>5537</v>
      </c>
      <c r="BC1302" s="18" t="s">
        <v>5537</v>
      </c>
      <c r="BD1302" s="18" t="s">
        <v>5537</v>
      </c>
      <c r="BE1302" s="18" t="s">
        <v>5537</v>
      </c>
      <c r="BF1302" s="18" t="s">
        <v>5537</v>
      </c>
      <c r="BG1302" s="18" t="s">
        <v>5537</v>
      </c>
      <c r="BH1302" s="18" t="s">
        <v>5537</v>
      </c>
      <c r="BI1302" s="18" t="s">
        <v>5537</v>
      </c>
      <c r="BJ1302" s="18" t="s">
        <v>5537</v>
      </c>
      <c r="BK1302" s="18" t="s">
        <v>5537</v>
      </c>
      <c r="BL1302" s="9" t="s">
        <v>5537</v>
      </c>
      <c r="BM1302" s="14" t="s">
        <v>5537</v>
      </c>
      <c r="BN1302" s="14" t="s">
        <v>5537</v>
      </c>
      <c r="BO1302" s="14" t="str">
        <f>_xlfn.XLOOKUP(B1302,'[4]cell downs 18042026 17h'!$B:$B,'[4]cell downs 18042026 17h'!$B:$B,"")</f>
        <v/>
      </c>
      <c r="BP1302" s="14" t="str">
        <f>_xlfn.XLOOKUP(B1302,'[5]Cells Huawei 19042026 15h'!$B:$B,'[5]Cells Huawei 19042026 15h'!$B:$B,"")</f>
        <v/>
      </c>
      <c r="BQ1302" s="9" t="str">
        <f>_xlfn.XLOOKUP(B1302,'[6]cells down 19042026 9H40'!$B:$B,'[6]cells down 19042026 9H40'!$B:$B,"")</f>
        <v/>
      </c>
      <c r="BR1302" s="9" t="s">
        <v>4684</v>
      </c>
      <c r="BS1302" s="9" t="s">
        <v>5537</v>
      </c>
      <c r="BT1302" s="108"/>
    </row>
    <row r="1303" spans="1:72" s="9" customFormat="1" x14ac:dyDescent="0.35">
      <c r="A1303" s="1" t="s">
        <v>2805</v>
      </c>
      <c r="B1303" s="8" t="s">
        <v>2806</v>
      </c>
      <c r="C1303" s="3" t="str">
        <f>_xlfn.XLOOKUP(B1303,'[1]daily break down'!$D:$D,'[1]daily break down'!$E:$E,"")</f>
        <v>SUD-OUEST</v>
      </c>
      <c r="D1303" s="1" t="s">
        <v>21</v>
      </c>
      <c r="E1303" s="1" t="s">
        <v>5526</v>
      </c>
      <c r="F1303" s="3" t="s">
        <v>13</v>
      </c>
      <c r="G1303" s="1" t="s">
        <v>63</v>
      </c>
      <c r="H1303" s="32" t="str">
        <f>_xlfn.XLOOKUP(B1303,[2]CALCULATION!$B:$B,[2]CALCULATION!$H:$H,"")</f>
        <v>HUAWEI</v>
      </c>
      <c r="I1303" s="28">
        <v>0</v>
      </c>
      <c r="J1303" s="28">
        <v>0</v>
      </c>
      <c r="K1303" s="28">
        <v>0</v>
      </c>
      <c r="L1303" s="28">
        <v>0</v>
      </c>
      <c r="M1303" s="28">
        <v>0</v>
      </c>
      <c r="N1303" s="28">
        <v>0</v>
      </c>
      <c r="O1303" s="28">
        <v>0</v>
      </c>
      <c r="P1303" s="28">
        <v>0</v>
      </c>
      <c r="Q1303" s="28">
        <v>0</v>
      </c>
      <c r="R1303" s="28">
        <v>0</v>
      </c>
      <c r="S1303" s="93">
        <v>0</v>
      </c>
      <c r="T1303" s="93">
        <f>_xlfn.XLOOKUP(B1303,'[3]Nur des jours'!$B:$B,'[3]Nur des jours'!$U:$U,"")</f>
        <v>0</v>
      </c>
      <c r="U1303" s="93">
        <v>0</v>
      </c>
      <c r="V1303" s="93">
        <v>0</v>
      </c>
      <c r="W1303" s="93">
        <v>0</v>
      </c>
      <c r="X1303" s="93">
        <v>2.8973619778959177</v>
      </c>
      <c r="Y1303" s="93">
        <v>2.5195080086635677</v>
      </c>
      <c r="Z1303" s="93">
        <v>0</v>
      </c>
      <c r="AA1303" s="93">
        <v>0</v>
      </c>
      <c r="AB1303" s="93">
        <v>0</v>
      </c>
      <c r="AC1303" s="93">
        <f>_xlfn.XLOOKUP(B1303,'[3]Nur des jours'!$B:$B,'[3]Nur des jours'!$N:$N,"")</f>
        <v>0</v>
      </c>
      <c r="AD1303" s="93">
        <v>0</v>
      </c>
      <c r="AE1303" s="93">
        <v>0</v>
      </c>
      <c r="AF1303" s="93">
        <v>0</v>
      </c>
      <c r="AG1303" s="93"/>
      <c r="AH1303" s="93">
        <v>0</v>
      </c>
      <c r="AI1303" s="93">
        <v>0</v>
      </c>
      <c r="AJ1303" s="93">
        <v>0</v>
      </c>
      <c r="AK1303" s="93">
        <v>0</v>
      </c>
      <c r="AL1303" s="93">
        <v>0</v>
      </c>
      <c r="AM1303" s="49" t="s">
        <v>5559</v>
      </c>
      <c r="AN1303" s="49"/>
      <c r="AO1303" s="48" t="str" cm="1">
        <f t="array" ref="AO1303">IFERROR(_xlfn.IFS(
AQ1303="MPR ISSUE","PDH",
AQ1303="BSS Hardware Issue","BSS",
AQ1303="Sites strategiques, MLL, Pylone, etc.","ENVTECH",
AQ1303="AKTIVCO DEFAUT GE &amp; POWER Cabinet","AKTIVCO",
AQ1303="AKTIVCO Coupure ENEO &amp; Baisse de tension","AKTIVCO GRID ONLY",
AQ1303="Coupure ENEO &amp; Baisse de tension","IHS GRID ONLY",
AQ1303="Defaut GE &amp; POWER Cabinet","IHS",
AQ1303="Sharing","Partners",
AQ1303="Sites strategiques &amp; DataCenter","SST &amp; DC",
AQ1303="Exclu","Exclu",
AQ1303="SAT","SAT",
AQ1303="SPARE-ISSUE","SPARE-ISSUE",
AQ1303="Fiber CAmtel","TRANS_FO_CAMTEL",
AQ1303="Fiber AOF","Fiber AOF",
AQ1303="Projet OCM (HUAWEI)","TRAVAUX-HUAWEI",
AQ1303="Projet OCM (NOKIA)","TRAVAUX-NOKIA",
AQ1303="ACCESS-ISSUE","ACCESS-ISSUE",
AQ1303="Projet OCM (ZTE, NOKIA, autres projets)","TRAVAUX OCM",
AQ1303="No root CAuse","No root cause",
AQ1303="ODU HS","PDH",
AQ1303="IP &amp; VLAN","PDH",
AQ1303="Warehouse HUAWEI","SPARE-ISSUE",
AQ1303="SPARE-HS","SPARE-ISSUE",
AQ1303="Power Telco","BSS",AQ1303="no impacts","no impacts"
),"")</f>
        <v>No root cause</v>
      </c>
      <c r="AP1303" s="48" t="str" cm="1">
        <f t="array" ref="AP1303">IFERROR(_xlfn.IFS(
AQ1303="MPR ISSUE","TX ISSUE",
AQ1303="BSS Hardware Issue","RAN ISSUE",
AQ1303="Sites strategiques, MLL, Pylone, etc.","ENVTECH",
AQ1303="AKTIVCO DEFAUT GE &amp; POWER Cabinet","POWER ISSUE",
AQ1303="AKTIVCO Coupure ENEO &amp; Baisse de tension","POWER ISSUE",
AQ1303="Coupure ENEO &amp; Baisse de tension","POWER ISSUE",
AQ1303="Defaut GE &amp; POWER Cabinet","POWER ISSUE",
AQ1303="Sharing","POWER ISSUE",
AQ1303="Sites strategiques &amp; DataCenter","POWER ISSUE",
AQ1303="Exclu","Exclu",
AQ1303="SAT","TX ISSUE",
AQ1303="SPARE-ISSUE","SPARE-ISSUE",
AQ1303="Fiber CAmtel","TX ISSUE",
AQ1303="Fiber AOF","TX ISSUE",
AQ1303="Projet OCM (HUAWEI)","TRAVAUX-HUAWEI",
AQ1303="Projet OCM (NOKIA)","TRAVAUX -NOKIA",
AQ1303="ACCESS-ISSUE","ACCESS-ISSUE",
AQ1303="Projet OCM (ZTE, NOKIA, autres projets)","TRAVAUX OCM",
AQ1303="No root CAuse","No root cause",
AQ1303="ODU HS","TX ISSUE",
AQ1303="IP &amp; VLAN","TX ISSUE",
AQ1303="Warehouse HUAWEI","SPARE-ISSUE",
AQ1303="SPARE-HS","SPARE-ISSUE",
AQ1303="Power Telco","RAN ISSUE",AQ1303="no impacts","no impacts"
),"")</f>
        <v>No root cause</v>
      </c>
      <c r="AQ1303" s="67" t="s">
        <v>5344</v>
      </c>
      <c r="AR1303" s="48" t="str" cm="1">
        <f t="array" ref="AR1303">IFERROR(_xlfn.IFS(
AQ1303="MPR ISSUE","ACTIVE",
AQ1303="BSS Hardware Issue","ACTIVE",
AQ1303="Sites strategiques, MLL, Pylone, etc.","PASSIVE",
AQ1303="AKTIVCO DEFAUT GE &amp; POWER Cabinet","PASSIVE",
AQ1303="AKTIVCO Coupure ENEO &amp; Baisse de tension","PASSIVE",
AQ1303="Coupure ENEO &amp; Baisse de tension","PASSIVE",
AQ1303="Defaut GE &amp; POWER Cabinet","PASSIVE",
AQ1303="Sharing","PASSIVE",
AQ1303="Sites strategiques &amp; DataCenter","PASSIVE",
AQ1303="Exclu","Exclu",
AQ1303="SAT","ACTIVE",
AQ1303="SPARE-ISSUE","SPARE-ISSUE",
AQ1303="Fiber CAmtel","ACTIVE",
AQ1303="Fiber AOF","ACTIVE",
AQ1303="Projet OCM (HUAWEI)","PLANNED WORKS",
AQ1303="Projet OCM (NOKIA)","PLANNED WORKS",
AQ1303="ACCESS-ISSUE","ACCESS-ISSUE",
AQ1303="Projet OCM (ZTE, NOKIA, autres projets)","PLANNED WORKS",
AQ1303="No root CAuse","No root cause",
AQ1303="ODU HS","ACTIVE",
AQ1303="IP &amp; VLAN","ACTIVE",
AQ1303="Warehouse HUAWEI","SPARE-ISSUE",
AQ1303="SPARE-HS","SPARE-ISSUE",
AQ1303="Power Telco","ACTIVE", AQ1303="no impacts","no impacts"
),"")</f>
        <v>No root cause</v>
      </c>
      <c r="AS1303" s="92" t="s">
        <v>5537</v>
      </c>
      <c r="AT1303" s="98" t="s">
        <v>2806</v>
      </c>
      <c r="AV1303" s="17" t="s">
        <v>5537</v>
      </c>
      <c r="AW1303" s="7" t="s">
        <v>5537</v>
      </c>
      <c r="AX1303" s="6" t="s">
        <v>5537</v>
      </c>
      <c r="AY1303" s="7"/>
      <c r="AZ1303" s="3" t="s">
        <v>5537</v>
      </c>
      <c r="BA1303" s="18" t="s">
        <v>5537</v>
      </c>
      <c r="BB1303" s="18" t="s">
        <v>5537</v>
      </c>
      <c r="BC1303" s="18" t="s">
        <v>5537</v>
      </c>
      <c r="BD1303" s="18" t="s">
        <v>5537</v>
      </c>
      <c r="BE1303" s="18" t="s">
        <v>5537</v>
      </c>
      <c r="BF1303" s="18" t="s">
        <v>5537</v>
      </c>
      <c r="BG1303" s="18" t="s">
        <v>5537</v>
      </c>
      <c r="BH1303" s="18" t="s">
        <v>5537</v>
      </c>
      <c r="BI1303" s="18" t="s">
        <v>5537</v>
      </c>
      <c r="BJ1303" s="18" t="s">
        <v>5537</v>
      </c>
      <c r="BK1303" s="18" t="s">
        <v>5537</v>
      </c>
      <c r="BL1303" s="9" t="s">
        <v>5537</v>
      </c>
      <c r="BM1303" s="14" t="s">
        <v>5537</v>
      </c>
      <c r="BN1303" s="14" t="s">
        <v>5537</v>
      </c>
      <c r="BO1303" s="14" t="str">
        <f>_xlfn.XLOOKUP(B1303,'[4]cell downs 18042026 17h'!$B:$B,'[4]cell downs 18042026 17h'!$B:$B,"")</f>
        <v/>
      </c>
      <c r="BP1303" s="14" t="str">
        <f>_xlfn.XLOOKUP(B1303,'[5]Cells Huawei 19042026 15h'!$B:$B,'[5]Cells Huawei 19042026 15h'!$B:$B,"")</f>
        <v/>
      </c>
      <c r="BQ1303" s="9" t="str">
        <f>_xlfn.XLOOKUP(B1303,'[6]cells down 19042026 9H40'!$B:$B,'[6]cells down 19042026 9H40'!$B:$B,"")</f>
        <v/>
      </c>
      <c r="BR1303" s="9" t="s">
        <v>5537</v>
      </c>
      <c r="BS1303" s="9" t="s">
        <v>12</v>
      </c>
      <c r="BT1303" s="108"/>
    </row>
    <row r="1304" spans="1:72" s="9" customFormat="1" x14ac:dyDescent="0.35">
      <c r="A1304" s="1" t="s">
        <v>2931</v>
      </c>
      <c r="B1304" s="8" t="s">
        <v>2932</v>
      </c>
      <c r="C1304" s="3" t="str">
        <f>_xlfn.XLOOKUP(B1304,'[1]daily break down'!$D:$D,'[1]daily break down'!$E:$E,"")</f>
        <v>OUEST</v>
      </c>
      <c r="D1304" s="1" t="s">
        <v>357</v>
      </c>
      <c r="E1304" s="1" t="s">
        <v>710</v>
      </c>
      <c r="F1304" s="3" t="s">
        <v>102</v>
      </c>
      <c r="G1304" s="1" t="s">
        <v>2931</v>
      </c>
      <c r="H1304" s="32" t="str">
        <f>_xlfn.XLOOKUP(B1304,[2]CALCULATION!$B:$B,[2]CALCULATION!$H:$H,"")</f>
        <v>HUAWEI</v>
      </c>
      <c r="I1304" s="28">
        <v>0</v>
      </c>
      <c r="J1304" s="28">
        <v>0</v>
      </c>
      <c r="K1304" s="28">
        <v>0</v>
      </c>
      <c r="L1304" s="28">
        <v>0</v>
      </c>
      <c r="M1304" s="28">
        <v>0</v>
      </c>
      <c r="N1304" s="28">
        <v>0</v>
      </c>
      <c r="O1304" s="28">
        <v>0</v>
      </c>
      <c r="P1304" s="28">
        <v>0</v>
      </c>
      <c r="Q1304" s="28">
        <v>0</v>
      </c>
      <c r="R1304" s="28">
        <v>0</v>
      </c>
      <c r="S1304" s="93">
        <v>0</v>
      </c>
      <c r="T1304" s="93">
        <f>_xlfn.XLOOKUP(B1304,'[3]Nur des jours'!$B:$B,'[3]Nur des jours'!$U:$U,"")</f>
        <v>0</v>
      </c>
      <c r="U1304" s="93">
        <v>0</v>
      </c>
      <c r="V1304" s="93">
        <v>0</v>
      </c>
      <c r="W1304" s="93">
        <v>0</v>
      </c>
      <c r="X1304" s="93">
        <v>0</v>
      </c>
      <c r="Y1304" s="93">
        <v>2.3716195392557213</v>
      </c>
      <c r="Z1304" s="93">
        <v>0</v>
      </c>
      <c r="AA1304" s="93">
        <v>0</v>
      </c>
      <c r="AB1304" s="93">
        <v>0</v>
      </c>
      <c r="AC1304" s="93">
        <f>_xlfn.XLOOKUP(B1304,'[3]Nur des jours'!$B:$B,'[3]Nur des jours'!$N:$N,"")</f>
        <v>0</v>
      </c>
      <c r="AD1304" s="93">
        <v>0</v>
      </c>
      <c r="AE1304" s="93">
        <v>0</v>
      </c>
      <c r="AF1304" s="93">
        <v>0</v>
      </c>
      <c r="AG1304" s="93"/>
      <c r="AH1304" s="93">
        <v>0</v>
      </c>
      <c r="AI1304" s="93">
        <v>0</v>
      </c>
      <c r="AJ1304" s="93">
        <v>0</v>
      </c>
      <c r="AK1304" s="93">
        <v>0</v>
      </c>
      <c r="AL1304" s="93">
        <v>0</v>
      </c>
      <c r="AM1304" s="49" t="s">
        <v>5559</v>
      </c>
      <c r="AN1304" s="49"/>
      <c r="AO1304" s="48" t="str" cm="1">
        <f t="array" ref="AO1304">IFERROR(_xlfn.IFS(
AQ1304="MPR ISSUE","PDH",
AQ1304="BSS Hardware Issue","BSS",
AQ1304="Sites strategiques, MLL, Pylone, etc.","ENVTECH",
AQ1304="AKTIVCO DEFAUT GE &amp; POWER Cabinet","AKTIVCO",
AQ1304="AKTIVCO Coupure ENEO &amp; Baisse de tension","AKTIVCO GRID ONLY",
AQ1304="Coupure ENEO &amp; Baisse de tension","IHS GRID ONLY",
AQ1304="Defaut GE &amp; POWER Cabinet","IHS",
AQ1304="Sharing","Partners",
AQ1304="Sites strategiques &amp; DataCenter","SST &amp; DC",
AQ1304="Exclu","Exclu",
AQ1304="SAT","SAT",
AQ1304="SPARE-ISSUE","SPARE-ISSUE",
AQ1304="Fiber CAmtel","TRANS_FO_CAMTEL",
AQ1304="Fiber AOF","Fiber AOF",
AQ1304="Projet OCM (HUAWEI)","TRAVAUX-HUAWEI",
AQ1304="Projet OCM (NOKIA)","TRAVAUX-NOKIA",
AQ1304="ACCESS-ISSUE","ACCESS-ISSUE",
AQ1304="Projet OCM (ZTE, NOKIA, autres projets)","TRAVAUX OCM",
AQ1304="No root CAuse","No root cause",
AQ1304="ODU HS","PDH",
AQ1304="IP &amp; VLAN","PDH",
AQ1304="Warehouse HUAWEI","SPARE-ISSUE",
AQ1304="SPARE-HS","SPARE-ISSUE",
AQ1304="Power Telco","BSS",AQ1304="no impacts","no impacts"
),"")</f>
        <v>No root cause</v>
      </c>
      <c r="AP1304" s="48" t="str" cm="1">
        <f t="array" ref="AP1304">IFERROR(_xlfn.IFS(
AQ1304="MPR ISSUE","TX ISSUE",
AQ1304="BSS Hardware Issue","RAN ISSUE",
AQ1304="Sites strategiques, MLL, Pylone, etc.","ENVTECH",
AQ1304="AKTIVCO DEFAUT GE &amp; POWER Cabinet","POWER ISSUE",
AQ1304="AKTIVCO Coupure ENEO &amp; Baisse de tension","POWER ISSUE",
AQ1304="Coupure ENEO &amp; Baisse de tension","POWER ISSUE",
AQ1304="Defaut GE &amp; POWER Cabinet","POWER ISSUE",
AQ1304="Sharing","POWER ISSUE",
AQ1304="Sites strategiques &amp; DataCenter","POWER ISSUE",
AQ1304="Exclu","Exclu",
AQ1304="SAT","TX ISSUE",
AQ1304="SPARE-ISSUE","SPARE-ISSUE",
AQ1304="Fiber CAmtel","TX ISSUE",
AQ1304="Fiber AOF","TX ISSUE",
AQ1304="Projet OCM (HUAWEI)","TRAVAUX-HUAWEI",
AQ1304="Projet OCM (NOKIA)","TRAVAUX -NOKIA",
AQ1304="ACCESS-ISSUE","ACCESS-ISSUE",
AQ1304="Projet OCM (ZTE, NOKIA, autres projets)","TRAVAUX OCM",
AQ1304="No root CAuse","No root cause",
AQ1304="ODU HS","TX ISSUE",
AQ1304="IP &amp; VLAN","TX ISSUE",
AQ1304="Warehouse HUAWEI","SPARE-ISSUE",
AQ1304="SPARE-HS","SPARE-ISSUE",
AQ1304="Power Telco","RAN ISSUE",AQ1304="no impacts","no impacts"
),"")</f>
        <v>No root cause</v>
      </c>
      <c r="AQ1304" s="67" t="s">
        <v>5344</v>
      </c>
      <c r="AR1304" s="48" t="str" cm="1">
        <f t="array" ref="AR1304">IFERROR(_xlfn.IFS(
AQ1304="MPR ISSUE","ACTIVE",
AQ1304="BSS Hardware Issue","ACTIVE",
AQ1304="Sites strategiques, MLL, Pylone, etc.","PASSIVE",
AQ1304="AKTIVCO DEFAUT GE &amp; POWER Cabinet","PASSIVE",
AQ1304="AKTIVCO Coupure ENEO &amp; Baisse de tension","PASSIVE",
AQ1304="Coupure ENEO &amp; Baisse de tension","PASSIVE",
AQ1304="Defaut GE &amp; POWER Cabinet","PASSIVE",
AQ1304="Sharing","PASSIVE",
AQ1304="Sites strategiques &amp; DataCenter","PASSIVE",
AQ1304="Exclu","Exclu",
AQ1304="SAT","ACTIVE",
AQ1304="SPARE-ISSUE","SPARE-ISSUE",
AQ1304="Fiber CAmtel","ACTIVE",
AQ1304="Fiber AOF","ACTIVE",
AQ1304="Projet OCM (HUAWEI)","PLANNED WORKS",
AQ1304="Projet OCM (NOKIA)","PLANNED WORKS",
AQ1304="ACCESS-ISSUE","ACCESS-ISSUE",
AQ1304="Projet OCM (ZTE, NOKIA, autres projets)","PLANNED WORKS",
AQ1304="No root CAuse","No root cause",
AQ1304="ODU HS","ACTIVE",
AQ1304="IP &amp; VLAN","ACTIVE",
AQ1304="Warehouse HUAWEI","SPARE-ISSUE",
AQ1304="SPARE-HS","SPARE-ISSUE",
AQ1304="Power Telco","ACTIVE", AQ1304="no impacts","no impacts"
),"")</f>
        <v>No root cause</v>
      </c>
      <c r="AS1304" s="92" t="s">
        <v>5537</v>
      </c>
      <c r="AT1304" s="98" t="s">
        <v>2932</v>
      </c>
      <c r="AV1304" s="17" t="s">
        <v>5537</v>
      </c>
      <c r="AW1304" s="7" t="s">
        <v>5537</v>
      </c>
      <c r="AX1304" s="6" t="s">
        <v>5537</v>
      </c>
      <c r="AY1304" s="7"/>
      <c r="AZ1304" s="3" t="s">
        <v>5537</v>
      </c>
      <c r="BA1304" s="18" t="s">
        <v>5537</v>
      </c>
      <c r="BB1304" s="18" t="s">
        <v>5537</v>
      </c>
      <c r="BC1304" s="18" t="s">
        <v>5537</v>
      </c>
      <c r="BD1304" s="18" t="s">
        <v>5537</v>
      </c>
      <c r="BE1304" s="18" t="s">
        <v>5537</v>
      </c>
      <c r="BF1304" s="18" t="s">
        <v>5537</v>
      </c>
      <c r="BG1304" s="18" t="s">
        <v>5537</v>
      </c>
      <c r="BH1304" s="18" t="s">
        <v>5537</v>
      </c>
      <c r="BI1304" s="18" t="s">
        <v>5537</v>
      </c>
      <c r="BJ1304" s="18" t="s">
        <v>5537</v>
      </c>
      <c r="BK1304" s="18" t="s">
        <v>5537</v>
      </c>
      <c r="BL1304" s="9" t="s">
        <v>5537</v>
      </c>
      <c r="BM1304" s="14" t="s">
        <v>5537</v>
      </c>
      <c r="BN1304" s="14" t="s">
        <v>5537</v>
      </c>
      <c r="BO1304" s="14" t="str">
        <f>_xlfn.XLOOKUP(B1304,'[4]cell downs 18042026 17h'!$B:$B,'[4]cell downs 18042026 17h'!$B:$B,"")</f>
        <v/>
      </c>
      <c r="BP1304" s="14" t="str">
        <f>_xlfn.XLOOKUP(B1304,'[5]Cells Huawei 19042026 15h'!$B:$B,'[5]Cells Huawei 19042026 15h'!$B:$B,"")</f>
        <v/>
      </c>
      <c r="BQ1304" s="9" t="str">
        <f>_xlfn.XLOOKUP(B1304,'[6]cells down 19042026 9H40'!$B:$B,'[6]cells down 19042026 9H40'!$B:$B,"")</f>
        <v/>
      </c>
      <c r="BR1304" s="9" t="s">
        <v>5537</v>
      </c>
      <c r="BS1304" s="9" t="s">
        <v>12</v>
      </c>
      <c r="BT1304" s="108"/>
    </row>
    <row r="1305" spans="1:72" s="9" customFormat="1" x14ac:dyDescent="0.35">
      <c r="A1305" s="1" t="s">
        <v>4667</v>
      </c>
      <c r="B1305" s="8" t="s">
        <v>4668</v>
      </c>
      <c r="C1305" s="3" t="str">
        <f>_xlfn.XLOOKUP(B1305,'[1]daily break down'!$D:$D,'[1]daily break down'!$E:$E,"")</f>
        <v>SUD-OUEST</v>
      </c>
      <c r="D1305" s="1" t="s">
        <v>11</v>
      </c>
      <c r="E1305" s="1" t="s">
        <v>12</v>
      </c>
      <c r="F1305" s="3" t="s">
        <v>13</v>
      </c>
      <c r="G1305" s="1" t="s">
        <v>14</v>
      </c>
      <c r="H1305" s="32" t="str">
        <f>_xlfn.XLOOKUP(B1305,[2]CALCULATION!$B:$B,[2]CALCULATION!$H:$H,"")</f>
        <v>Huawei</v>
      </c>
      <c r="I1305" s="28">
        <v>0</v>
      </c>
      <c r="J1305" s="28">
        <v>0.62485196884996552</v>
      </c>
      <c r="K1305" s="28">
        <v>0</v>
      </c>
      <c r="L1305" s="28">
        <v>0</v>
      </c>
      <c r="M1305" s="28">
        <v>0</v>
      </c>
      <c r="N1305" s="28">
        <v>0</v>
      </c>
      <c r="O1305" s="28">
        <v>0</v>
      </c>
      <c r="P1305" s="28">
        <v>0</v>
      </c>
      <c r="Q1305" s="28">
        <v>0</v>
      </c>
      <c r="R1305" s="28">
        <v>8.2933114175890946E-3</v>
      </c>
      <c r="S1305" s="93">
        <v>0</v>
      </c>
      <c r="T1305" s="93">
        <f>_xlfn.XLOOKUP(B1305,'[3]Nur des jours'!$B:$B,'[3]Nur des jours'!$U:$U,"")</f>
        <v>0</v>
      </c>
      <c r="U1305" s="93">
        <v>8.9175391586979543E-5</v>
      </c>
      <c r="V1305" s="93">
        <v>0</v>
      </c>
      <c r="W1305" s="93">
        <v>0</v>
      </c>
      <c r="X1305" s="93">
        <v>0</v>
      </c>
      <c r="Y1305" s="93">
        <v>2.2855652863742857</v>
      </c>
      <c r="Z1305" s="93">
        <v>0.82571062086047831</v>
      </c>
      <c r="AA1305" s="93">
        <v>0</v>
      </c>
      <c r="AB1305" s="93">
        <v>0</v>
      </c>
      <c r="AC1305" s="93">
        <f>_xlfn.XLOOKUP(B1305,'[3]Nur des jours'!$B:$B,'[3]Nur des jours'!$N:$N,"")</f>
        <v>0</v>
      </c>
      <c r="AD1305" s="93">
        <v>0</v>
      </c>
      <c r="AE1305" s="93">
        <v>0</v>
      </c>
      <c r="AF1305" s="93">
        <v>0</v>
      </c>
      <c r="AG1305" s="93"/>
      <c r="AH1305" s="93">
        <v>0</v>
      </c>
      <c r="AI1305" s="93">
        <v>0</v>
      </c>
      <c r="AJ1305" s="93">
        <v>0</v>
      </c>
      <c r="AK1305" s="93">
        <v>0</v>
      </c>
      <c r="AL1305" s="93">
        <v>0</v>
      </c>
      <c r="AM1305" s="49" t="s">
        <v>5559</v>
      </c>
      <c r="AN1305" s="49"/>
      <c r="AO1305" s="48" t="str" cm="1">
        <f t="array" ref="AO1305">IFERROR(_xlfn.IFS(
AQ1305="MPR ISSUE","PDH",
AQ1305="BSS Hardware Issue","BSS",
AQ1305="Sites strategiques, MLL, Pylone, etc.","ENVTECH",
AQ1305="AKTIVCO DEFAUT GE &amp; POWER Cabinet","AKTIVCO",
AQ1305="AKTIVCO Coupure ENEO &amp; Baisse de tension","AKTIVCO GRID ONLY",
AQ1305="Coupure ENEO &amp; Baisse de tension","IHS GRID ONLY",
AQ1305="Defaut GE &amp; POWER Cabinet","IHS",
AQ1305="Sharing","Partners",
AQ1305="Sites strategiques &amp; DataCenter","SST &amp; DC",
AQ1305="Exclu","Exclu",
AQ1305="SAT","SAT",
AQ1305="SPARE-ISSUE","SPARE-ISSUE",
AQ1305="Fiber CAmtel","TRANS_FO_CAMTEL",
AQ1305="Fiber AOF","Fiber AOF",
AQ1305="Projet OCM (HUAWEI)","TRAVAUX-HUAWEI",
AQ1305="Projet OCM (NOKIA)","TRAVAUX-NOKIA",
AQ1305="ACCESS-ISSUE","ACCESS-ISSUE",
AQ1305="Projet OCM (ZTE, NOKIA, autres projets)","TRAVAUX OCM",
AQ1305="No root CAuse","No root cause",
AQ1305="ODU HS","PDH",
AQ1305="IP &amp; VLAN","PDH",
AQ1305="Warehouse HUAWEI","SPARE-ISSUE",
AQ1305="SPARE-HS","SPARE-ISSUE",
AQ1305="Power Telco","BSS",AQ1305="no impacts","no impacts"
),"")</f>
        <v>No root cause</v>
      </c>
      <c r="AP1305" s="48" t="str" cm="1">
        <f t="array" ref="AP1305">IFERROR(_xlfn.IFS(
AQ1305="MPR ISSUE","TX ISSUE",
AQ1305="BSS Hardware Issue","RAN ISSUE",
AQ1305="Sites strategiques, MLL, Pylone, etc.","ENVTECH",
AQ1305="AKTIVCO DEFAUT GE &amp; POWER Cabinet","POWER ISSUE",
AQ1305="AKTIVCO Coupure ENEO &amp; Baisse de tension","POWER ISSUE",
AQ1305="Coupure ENEO &amp; Baisse de tension","POWER ISSUE",
AQ1305="Defaut GE &amp; POWER Cabinet","POWER ISSUE",
AQ1305="Sharing","POWER ISSUE",
AQ1305="Sites strategiques &amp; DataCenter","POWER ISSUE",
AQ1305="Exclu","Exclu",
AQ1305="SAT","TX ISSUE",
AQ1305="SPARE-ISSUE","SPARE-ISSUE",
AQ1305="Fiber CAmtel","TX ISSUE",
AQ1305="Fiber AOF","TX ISSUE",
AQ1305="Projet OCM (HUAWEI)","TRAVAUX-HUAWEI",
AQ1305="Projet OCM (NOKIA)","TRAVAUX -NOKIA",
AQ1305="ACCESS-ISSUE","ACCESS-ISSUE",
AQ1305="Projet OCM (ZTE, NOKIA, autres projets)","TRAVAUX OCM",
AQ1305="No root CAuse","No root cause",
AQ1305="ODU HS","TX ISSUE",
AQ1305="IP &amp; VLAN","TX ISSUE",
AQ1305="Warehouse HUAWEI","SPARE-ISSUE",
AQ1305="SPARE-HS","SPARE-ISSUE",
AQ1305="Power Telco","RAN ISSUE",AQ1305="no impacts","no impacts"
),"")</f>
        <v>No root cause</v>
      </c>
      <c r="AQ1305" s="126" t="s">
        <v>5344</v>
      </c>
      <c r="AR1305" s="48" t="str" cm="1">
        <f t="array" ref="AR1305">IFERROR(_xlfn.IFS(
AQ1305="MPR ISSUE","ACTIVE",
AQ1305="BSS Hardware Issue","ACTIVE",
AQ1305="Sites strategiques, MLL, Pylone, etc.","PASSIVE",
AQ1305="AKTIVCO DEFAUT GE &amp; POWER Cabinet","PASSIVE",
AQ1305="AKTIVCO Coupure ENEO &amp; Baisse de tension","PASSIVE",
AQ1305="Coupure ENEO &amp; Baisse de tension","PASSIVE",
AQ1305="Defaut GE &amp; POWER Cabinet","PASSIVE",
AQ1305="Sharing","PASSIVE",
AQ1305="Sites strategiques &amp; DataCenter","PASSIVE",
AQ1305="Exclu","Exclu",
AQ1305="SAT","ACTIVE",
AQ1305="SPARE-ISSUE","SPARE-ISSUE",
AQ1305="Fiber CAmtel","ACTIVE",
AQ1305="Fiber AOF","ACTIVE",
AQ1305="Projet OCM (HUAWEI)","PLANNED WORKS",
AQ1305="Projet OCM (NOKIA)","PLANNED WORKS",
AQ1305="ACCESS-ISSUE","ACCESS-ISSUE",
AQ1305="Projet OCM (ZTE, NOKIA, autres projets)","PLANNED WORKS",
AQ1305="No root CAuse","No root cause",
AQ1305="ODU HS","ACTIVE",
AQ1305="IP &amp; VLAN","ACTIVE",
AQ1305="Warehouse HUAWEI","SPARE-ISSUE",
AQ1305="SPARE-HS","SPARE-ISSUE",
AQ1305="Power Telco","ACTIVE", AQ1305="no impacts","no impacts"
),"")</f>
        <v>No root cause</v>
      </c>
      <c r="AS1305" s="92" t="s">
        <v>5537</v>
      </c>
      <c r="AT1305" s="98" t="s">
        <v>4668</v>
      </c>
      <c r="AV1305" s="17" t="s">
        <v>5537</v>
      </c>
      <c r="AW1305" s="7" t="s">
        <v>5537</v>
      </c>
      <c r="AX1305" s="6" t="s">
        <v>5537</v>
      </c>
      <c r="AY1305" s="7"/>
      <c r="AZ1305" s="3" t="s">
        <v>5537</v>
      </c>
      <c r="BA1305" s="18" t="s">
        <v>5537</v>
      </c>
      <c r="BB1305" s="18" t="s">
        <v>5537</v>
      </c>
      <c r="BC1305" s="18" t="s">
        <v>5537</v>
      </c>
      <c r="BD1305" s="18" t="s">
        <v>5537</v>
      </c>
      <c r="BE1305" s="18" t="s">
        <v>5537</v>
      </c>
      <c r="BF1305" s="18" t="s">
        <v>5537</v>
      </c>
      <c r="BG1305" s="18" t="s">
        <v>5537</v>
      </c>
      <c r="BH1305" s="18" t="s">
        <v>5537</v>
      </c>
      <c r="BI1305" s="18" t="s">
        <v>5537</v>
      </c>
      <c r="BJ1305" s="18" t="s">
        <v>5537</v>
      </c>
      <c r="BK1305" s="18" t="s">
        <v>5537</v>
      </c>
      <c r="BL1305" s="9" t="s">
        <v>5537</v>
      </c>
      <c r="BM1305" s="14" t="s">
        <v>5537</v>
      </c>
      <c r="BN1305" s="14" t="s">
        <v>5537</v>
      </c>
      <c r="BO1305" s="14" t="str">
        <f>_xlfn.XLOOKUP(B1305,'[4]cell downs 18042026 17h'!$B:$B,'[4]cell downs 18042026 17h'!$B:$B,"")</f>
        <v/>
      </c>
      <c r="BP1305" s="14" t="str">
        <f>_xlfn.XLOOKUP(B1305,'[5]Cells Huawei 19042026 15h'!$B:$B,'[5]Cells Huawei 19042026 15h'!$B:$B,"")</f>
        <v/>
      </c>
      <c r="BQ1305" s="9" t="str">
        <f>_xlfn.XLOOKUP(B1305,'[6]cells down 19042026 9H40'!$B:$B,'[6]cells down 19042026 9H40'!$B:$B,"")</f>
        <v/>
      </c>
      <c r="BR1305" s="9" t="s">
        <v>4668</v>
      </c>
      <c r="BS1305" s="9" t="s">
        <v>12</v>
      </c>
      <c r="BT1305" s="108"/>
    </row>
    <row r="1306" spans="1:72" s="9" customFormat="1" ht="25" customHeight="1" x14ac:dyDescent="0.35">
      <c r="A1306" s="1" t="s">
        <v>1363</v>
      </c>
      <c r="B1306" s="8" t="s">
        <v>1364</v>
      </c>
      <c r="C1306" s="3" t="str">
        <f>_xlfn.XLOOKUP(B1306,'[1]daily break down'!$D:$D,'[1]daily break down'!$E:$E,"")</f>
        <v>OUEST</v>
      </c>
      <c r="D1306" s="1"/>
      <c r="E1306" s="1"/>
      <c r="F1306" s="3" t="s">
        <v>102</v>
      </c>
      <c r="G1306" s="1" t="s">
        <v>1365</v>
      </c>
      <c r="H1306" s="32" t="str">
        <f>_xlfn.XLOOKUP(B1306,[2]CALCULATION!$B:$B,[2]CALCULATION!$H:$H,"")</f>
        <v>Huawei</v>
      </c>
      <c r="I1306" s="28">
        <v>0</v>
      </c>
      <c r="J1306" s="28">
        <v>0</v>
      </c>
      <c r="K1306" s="28">
        <v>0</v>
      </c>
      <c r="L1306" s="28">
        <v>0</v>
      </c>
      <c r="M1306" s="28">
        <v>0</v>
      </c>
      <c r="N1306" s="28">
        <v>0</v>
      </c>
      <c r="O1306" s="28">
        <v>0</v>
      </c>
      <c r="P1306" s="28">
        <v>0</v>
      </c>
      <c r="Q1306" s="28">
        <v>0</v>
      </c>
      <c r="R1306" s="28">
        <v>0</v>
      </c>
      <c r="S1306" s="93">
        <v>0</v>
      </c>
      <c r="T1306" s="93">
        <f>_xlfn.XLOOKUP(B1306,'[3]Nur des jours'!$B:$B,'[3]Nur des jours'!$U:$U,"")</f>
        <v>0</v>
      </c>
      <c r="U1306" s="93">
        <v>0</v>
      </c>
      <c r="V1306" s="93">
        <v>0</v>
      </c>
      <c r="W1306" s="93">
        <v>0.45381356778613885</v>
      </c>
      <c r="X1306" s="93">
        <v>0.44960448930323338</v>
      </c>
      <c r="Y1306" s="93">
        <v>2.0139370436003459</v>
      </c>
      <c r="Z1306" s="93">
        <v>0</v>
      </c>
      <c r="AA1306" s="93">
        <v>0</v>
      </c>
      <c r="AB1306" s="93">
        <v>0</v>
      </c>
      <c r="AC1306" s="93">
        <f>_xlfn.XLOOKUP(B1306,'[3]Nur des jours'!$B:$B,'[3]Nur des jours'!$N:$N,"")</f>
        <v>0</v>
      </c>
      <c r="AD1306" s="93">
        <v>0</v>
      </c>
      <c r="AE1306" s="93">
        <v>0</v>
      </c>
      <c r="AF1306" s="93">
        <v>0</v>
      </c>
      <c r="AG1306" s="93"/>
      <c r="AH1306" s="93">
        <v>0</v>
      </c>
      <c r="AI1306" s="93">
        <v>0</v>
      </c>
      <c r="AJ1306" s="93">
        <v>0</v>
      </c>
      <c r="AK1306" s="93">
        <v>0</v>
      </c>
      <c r="AL1306" s="93">
        <v>0</v>
      </c>
      <c r="AM1306" s="49" t="s">
        <v>5559</v>
      </c>
      <c r="AN1306" s="49"/>
      <c r="AO1306" s="48" t="str" cm="1">
        <f t="array" ref="AO1306">IFERROR(_xlfn.IFS(
AQ1306="MPR ISSUE","PDH",
AQ1306="BSS Hardware Issue","BSS",
AQ1306="Sites strategiques, MLL, Pylone, etc.","ENVTECH",
AQ1306="AKTIVCO DEFAUT GE &amp; POWER Cabinet","AKTIVCO",
AQ1306="AKTIVCO Coupure ENEO &amp; Baisse de tension","AKTIVCO GRID ONLY",
AQ1306="Coupure ENEO &amp; Baisse de tension","IHS GRID ONLY",
AQ1306="Defaut GE &amp; POWER Cabinet","IHS",
AQ1306="Sharing","Partners",
AQ1306="Sites strategiques &amp; DataCenter","SST &amp; DC",
AQ1306="Exclu","Exclu",
AQ1306="SAT","SAT",
AQ1306="SPARE-ISSUE","SPARE-ISSUE",
AQ1306="Fiber CAmtel","TRANS_FO_CAMTEL",
AQ1306="Fiber AOF","Fiber AOF",
AQ1306="Projet OCM (HUAWEI)","TRAVAUX-HUAWEI",
AQ1306="Projet OCM (NOKIA)","TRAVAUX-NOKIA",
AQ1306="ACCESS-ISSUE","ACCESS-ISSUE",
AQ1306="Projet OCM (ZTE, NOKIA, autres projets)","TRAVAUX OCM",
AQ1306="No root CAuse","No root cause",
AQ1306="ODU HS","PDH",
AQ1306="IP &amp; VLAN","PDH",
AQ1306="Warehouse HUAWEI","SPARE-ISSUE",
AQ1306="SPARE-HS","SPARE-ISSUE",
AQ1306="Power Telco","BSS",AQ1306="no impacts","no impacts"
),"")</f>
        <v>No root cause</v>
      </c>
      <c r="AP1306" s="48" t="str" cm="1">
        <f t="array" ref="AP1306">IFERROR(_xlfn.IFS(
AQ1306="MPR ISSUE","TX ISSUE",
AQ1306="BSS Hardware Issue","RAN ISSUE",
AQ1306="Sites strategiques, MLL, Pylone, etc.","ENVTECH",
AQ1306="AKTIVCO DEFAUT GE &amp; POWER Cabinet","POWER ISSUE",
AQ1306="AKTIVCO Coupure ENEO &amp; Baisse de tension","POWER ISSUE",
AQ1306="Coupure ENEO &amp; Baisse de tension","POWER ISSUE",
AQ1306="Defaut GE &amp; POWER Cabinet","POWER ISSUE",
AQ1306="Sharing","POWER ISSUE",
AQ1306="Sites strategiques &amp; DataCenter","POWER ISSUE",
AQ1306="Exclu","Exclu",
AQ1306="SAT","TX ISSUE",
AQ1306="SPARE-ISSUE","SPARE-ISSUE",
AQ1306="Fiber CAmtel","TX ISSUE",
AQ1306="Fiber AOF","TX ISSUE",
AQ1306="Projet OCM (HUAWEI)","TRAVAUX-HUAWEI",
AQ1306="Projet OCM (NOKIA)","TRAVAUX -NOKIA",
AQ1306="ACCESS-ISSUE","ACCESS-ISSUE",
AQ1306="Projet OCM (ZTE, NOKIA, autres projets)","TRAVAUX OCM",
AQ1306="No root CAuse","No root cause",
AQ1306="ODU HS","TX ISSUE",
AQ1306="IP &amp; VLAN","TX ISSUE",
AQ1306="Warehouse HUAWEI","SPARE-ISSUE",
AQ1306="SPARE-HS","SPARE-ISSUE",
AQ1306="Power Telco","RAN ISSUE",AQ1306="no impacts","no impacts"
),"")</f>
        <v>No root cause</v>
      </c>
      <c r="AQ1306" s="67" t="s">
        <v>5344</v>
      </c>
      <c r="AR1306" s="48" t="str" cm="1">
        <f t="array" ref="AR1306">IFERROR(_xlfn.IFS(
AQ1306="MPR ISSUE","ACTIVE",
AQ1306="BSS Hardware Issue","ACTIVE",
AQ1306="Sites strategiques, MLL, Pylone, etc.","PASSIVE",
AQ1306="AKTIVCO DEFAUT GE &amp; POWER Cabinet","PASSIVE",
AQ1306="AKTIVCO Coupure ENEO &amp; Baisse de tension","PASSIVE",
AQ1306="Coupure ENEO &amp; Baisse de tension","PASSIVE",
AQ1306="Defaut GE &amp; POWER Cabinet","PASSIVE",
AQ1306="Sharing","PASSIVE",
AQ1306="Sites strategiques &amp; DataCenter","PASSIVE",
AQ1306="Exclu","Exclu",
AQ1306="SAT","ACTIVE",
AQ1306="SPARE-ISSUE","SPARE-ISSUE",
AQ1306="Fiber CAmtel","ACTIVE",
AQ1306="Fiber AOF","ACTIVE",
AQ1306="Projet OCM (HUAWEI)","PLANNED WORKS",
AQ1306="Projet OCM (NOKIA)","PLANNED WORKS",
AQ1306="ACCESS-ISSUE","ACCESS-ISSUE",
AQ1306="Projet OCM (ZTE, NOKIA, autres projets)","PLANNED WORKS",
AQ1306="No root CAuse","No root cause",
AQ1306="ODU HS","ACTIVE",
AQ1306="IP &amp; VLAN","ACTIVE",
AQ1306="Warehouse HUAWEI","SPARE-ISSUE",
AQ1306="SPARE-HS","SPARE-ISSUE",
AQ1306="Power Telco","ACTIVE", AQ1306="no impacts","no impacts"
),"")</f>
        <v>No root cause</v>
      </c>
      <c r="AS1306" s="92" t="s">
        <v>5537</v>
      </c>
      <c r="AT1306" s="98" t="s">
        <v>1364</v>
      </c>
      <c r="AV1306" s="17" t="s">
        <v>5537</v>
      </c>
      <c r="AW1306" s="7" t="s">
        <v>5537</v>
      </c>
      <c r="AX1306" s="6" t="s">
        <v>5537</v>
      </c>
      <c r="AY1306" s="7"/>
      <c r="AZ1306" s="3" t="s">
        <v>5537</v>
      </c>
      <c r="BA1306" s="18" t="s">
        <v>5537</v>
      </c>
      <c r="BB1306" s="18" t="s">
        <v>5537</v>
      </c>
      <c r="BC1306" s="18" t="s">
        <v>5537</v>
      </c>
      <c r="BD1306" s="18" t="s">
        <v>5537</v>
      </c>
      <c r="BE1306" s="18" t="s">
        <v>5537</v>
      </c>
      <c r="BF1306" s="18" t="s">
        <v>5537</v>
      </c>
      <c r="BG1306" s="18" t="s">
        <v>5537</v>
      </c>
      <c r="BH1306" s="18" t="s">
        <v>5537</v>
      </c>
      <c r="BI1306" s="18" t="s">
        <v>5537</v>
      </c>
      <c r="BJ1306" s="18" t="s">
        <v>5537</v>
      </c>
      <c r="BK1306" s="18" t="s">
        <v>5537</v>
      </c>
      <c r="BL1306" s="9" t="s">
        <v>5537</v>
      </c>
      <c r="BM1306" s="14" t="s">
        <v>5537</v>
      </c>
      <c r="BN1306" s="14" t="s">
        <v>5537</v>
      </c>
      <c r="BO1306" s="14" t="str">
        <f>_xlfn.XLOOKUP(B1306,'[4]cell downs 18042026 17h'!$B:$B,'[4]cell downs 18042026 17h'!$B:$B,"")</f>
        <v/>
      </c>
      <c r="BP1306" s="14" t="str">
        <f>_xlfn.XLOOKUP(B1306,'[5]Cells Huawei 19042026 15h'!$B:$B,'[5]Cells Huawei 19042026 15h'!$B:$B,"")</f>
        <v/>
      </c>
      <c r="BQ1306" s="9" t="str">
        <f>_xlfn.XLOOKUP(B1306,'[6]cells down 19042026 9H40'!$B:$B,'[6]cells down 19042026 9H40'!$B:$B,"")</f>
        <v/>
      </c>
      <c r="BR1306" s="9" t="s">
        <v>5537</v>
      </c>
      <c r="BS1306" s="9" t="s">
        <v>302</v>
      </c>
      <c r="BT1306" s="108"/>
    </row>
    <row r="1307" spans="1:72" s="9" customFormat="1" x14ac:dyDescent="0.35">
      <c r="A1307" s="1" t="s">
        <v>599</v>
      </c>
      <c r="B1307" s="8" t="s">
        <v>600</v>
      </c>
      <c r="C1307" s="3" t="str">
        <f>_xlfn.XLOOKUP(B1307,'[1]daily break down'!$D:$D,'[1]daily break down'!$E:$E,"")</f>
        <v>SUD-OUEST</v>
      </c>
      <c r="D1307" s="1" t="s">
        <v>11</v>
      </c>
      <c r="E1307" s="1" t="s">
        <v>12</v>
      </c>
      <c r="F1307" s="3" t="s">
        <v>13</v>
      </c>
      <c r="G1307" s="1" t="s">
        <v>14</v>
      </c>
      <c r="H1307" s="32" t="str">
        <f>_xlfn.XLOOKUP(B1307,[2]CALCULATION!$B:$B,[2]CALCULATION!$H:$H,"")</f>
        <v>Huawei</v>
      </c>
      <c r="I1307" s="28">
        <v>0</v>
      </c>
      <c r="J1307" s="28">
        <v>0</v>
      </c>
      <c r="K1307" s="28">
        <v>4.3424491985629201</v>
      </c>
      <c r="L1307" s="28">
        <v>0</v>
      </c>
      <c r="M1307" s="28">
        <v>1.2518619821763359</v>
      </c>
      <c r="N1307" s="28">
        <v>0</v>
      </c>
      <c r="O1307" s="28">
        <v>0</v>
      </c>
      <c r="P1307" s="28">
        <v>10.014039773651453</v>
      </c>
      <c r="Q1307" s="28">
        <v>1.2445317649878866</v>
      </c>
      <c r="R1307" s="28">
        <v>0</v>
      </c>
      <c r="S1307" s="93">
        <v>0</v>
      </c>
      <c r="T1307" s="93">
        <f>_xlfn.XLOOKUP(B1307,'[3]Nur des jours'!$B:$B,'[3]Nur des jours'!$U:$U,"")</f>
        <v>0</v>
      </c>
      <c r="U1307" s="93">
        <v>0</v>
      </c>
      <c r="V1307" s="93">
        <v>0</v>
      </c>
      <c r="W1307" s="93">
        <v>0</v>
      </c>
      <c r="X1307" s="93">
        <v>0</v>
      </c>
      <c r="Y1307" s="93">
        <v>1.9470733349884286</v>
      </c>
      <c r="Z1307" s="93">
        <v>0</v>
      </c>
      <c r="AA1307" s="93">
        <v>0</v>
      </c>
      <c r="AB1307" s="93">
        <v>0</v>
      </c>
      <c r="AC1307" s="93">
        <f>_xlfn.XLOOKUP(B1307,'[3]Nur des jours'!$B:$B,'[3]Nur des jours'!$N:$N,"")</f>
        <v>0</v>
      </c>
      <c r="AD1307" s="93">
        <v>0</v>
      </c>
      <c r="AE1307" s="93">
        <v>0</v>
      </c>
      <c r="AF1307" s="93">
        <v>0</v>
      </c>
      <c r="AG1307" s="93"/>
      <c r="AH1307" s="93">
        <v>0</v>
      </c>
      <c r="AI1307" s="93">
        <v>0</v>
      </c>
      <c r="AJ1307" s="93">
        <v>0</v>
      </c>
      <c r="AK1307" s="93">
        <v>0</v>
      </c>
      <c r="AL1307" s="93">
        <v>0</v>
      </c>
      <c r="AM1307" s="49" t="s">
        <v>5559</v>
      </c>
      <c r="AN1307" s="49"/>
      <c r="AO1307" s="48" t="str" cm="1">
        <f t="array" ref="AO1307">IFERROR(_xlfn.IFS(
AQ1307="MPR ISSUE","PDH",
AQ1307="BSS Hardware Issue","BSS",
AQ1307="Sites strategiques, MLL, Pylone, etc.","ENVTECH",
AQ1307="AKTIVCO DEFAUT GE &amp; POWER Cabinet","AKTIVCO",
AQ1307="AKTIVCO Coupure ENEO &amp; Baisse de tension","AKTIVCO GRID ONLY",
AQ1307="Coupure ENEO &amp; Baisse de tension","IHS GRID ONLY",
AQ1307="Defaut GE &amp; POWER Cabinet","IHS",
AQ1307="Sharing","Partners",
AQ1307="Sites strategiques &amp; DataCenter","SST &amp; DC",
AQ1307="Exclu","Exclu",
AQ1307="SAT","SAT",
AQ1307="SPARE-ISSUE","SPARE-ISSUE",
AQ1307="Fiber CAmtel","TRANS_FO_CAMTEL",
AQ1307="Fiber AOF","Fiber AOF",
AQ1307="Projet OCM (HUAWEI)","TRAVAUX-HUAWEI",
AQ1307="Projet OCM (NOKIA)","TRAVAUX-NOKIA",
AQ1307="ACCESS-ISSUE","ACCESS-ISSUE",
AQ1307="Projet OCM (ZTE, NOKIA, autres projets)","TRAVAUX OCM",
AQ1307="No root CAuse","No root cause",
AQ1307="ODU HS","PDH",
AQ1307="IP &amp; VLAN","PDH",
AQ1307="Warehouse HUAWEI","SPARE-ISSUE",
AQ1307="SPARE-HS","SPARE-ISSUE",
AQ1307="Power Telco","BSS",AQ1307="no impacts","no impacts"
),"")</f>
        <v>No root cause</v>
      </c>
      <c r="AP1307" s="48" t="str" cm="1">
        <f t="array" ref="AP1307">IFERROR(_xlfn.IFS(
AQ1307="MPR ISSUE","TX ISSUE",
AQ1307="BSS Hardware Issue","RAN ISSUE",
AQ1307="Sites strategiques, MLL, Pylone, etc.","ENVTECH",
AQ1307="AKTIVCO DEFAUT GE &amp; POWER Cabinet","POWER ISSUE",
AQ1307="AKTIVCO Coupure ENEO &amp; Baisse de tension","POWER ISSUE",
AQ1307="Coupure ENEO &amp; Baisse de tension","POWER ISSUE",
AQ1307="Defaut GE &amp; POWER Cabinet","POWER ISSUE",
AQ1307="Sharing","POWER ISSUE",
AQ1307="Sites strategiques &amp; DataCenter","POWER ISSUE",
AQ1307="Exclu","Exclu",
AQ1307="SAT","TX ISSUE",
AQ1307="SPARE-ISSUE","SPARE-ISSUE",
AQ1307="Fiber CAmtel","TX ISSUE",
AQ1307="Fiber AOF","TX ISSUE",
AQ1307="Projet OCM (HUAWEI)","TRAVAUX-HUAWEI",
AQ1307="Projet OCM (NOKIA)","TRAVAUX -NOKIA",
AQ1307="ACCESS-ISSUE","ACCESS-ISSUE",
AQ1307="Projet OCM (ZTE, NOKIA, autres projets)","TRAVAUX OCM",
AQ1307="No root CAuse","No root cause",
AQ1307="ODU HS","TX ISSUE",
AQ1307="IP &amp; VLAN","TX ISSUE",
AQ1307="Warehouse HUAWEI","SPARE-ISSUE",
AQ1307="SPARE-HS","SPARE-ISSUE",
AQ1307="Power Telco","RAN ISSUE",AQ1307="no impacts","no impacts"
),"")</f>
        <v>No root cause</v>
      </c>
      <c r="AQ1307" s="126" t="s">
        <v>5344</v>
      </c>
      <c r="AR1307" s="48" t="str" cm="1">
        <f t="array" ref="AR1307">IFERROR(_xlfn.IFS(
AQ1307="MPR ISSUE","ACTIVE",
AQ1307="BSS Hardware Issue","ACTIVE",
AQ1307="Sites strategiques, MLL, Pylone, etc.","PASSIVE",
AQ1307="AKTIVCO DEFAUT GE &amp; POWER Cabinet","PASSIVE",
AQ1307="AKTIVCO Coupure ENEO &amp; Baisse de tension","PASSIVE",
AQ1307="Coupure ENEO &amp; Baisse de tension","PASSIVE",
AQ1307="Defaut GE &amp; POWER Cabinet","PASSIVE",
AQ1307="Sharing","PASSIVE",
AQ1307="Sites strategiques &amp; DataCenter","PASSIVE",
AQ1307="Exclu","Exclu",
AQ1307="SAT","ACTIVE",
AQ1307="SPARE-ISSUE","SPARE-ISSUE",
AQ1307="Fiber CAmtel","ACTIVE",
AQ1307="Fiber AOF","ACTIVE",
AQ1307="Projet OCM (HUAWEI)","PLANNED WORKS",
AQ1307="Projet OCM (NOKIA)","PLANNED WORKS",
AQ1307="ACCESS-ISSUE","ACCESS-ISSUE",
AQ1307="Projet OCM (ZTE, NOKIA, autres projets)","PLANNED WORKS",
AQ1307="No root CAuse","No root cause",
AQ1307="ODU HS","ACTIVE",
AQ1307="IP &amp; VLAN","ACTIVE",
AQ1307="Warehouse HUAWEI","SPARE-ISSUE",
AQ1307="SPARE-HS","SPARE-ISSUE",
AQ1307="Power Telco","ACTIVE", AQ1307="no impacts","no impacts"
),"")</f>
        <v>No root cause</v>
      </c>
      <c r="AS1307" s="92" t="s">
        <v>5537</v>
      </c>
      <c r="AT1307" s="98" t="s">
        <v>600</v>
      </c>
      <c r="AV1307" s="17" t="s">
        <v>5537</v>
      </c>
      <c r="AW1307" s="7" t="s">
        <v>5537</v>
      </c>
      <c r="AX1307" s="6" t="s">
        <v>5537</v>
      </c>
      <c r="AY1307" s="7"/>
      <c r="AZ1307" s="3" t="s">
        <v>5537</v>
      </c>
      <c r="BA1307" s="18" t="s">
        <v>5537</v>
      </c>
      <c r="BB1307" s="18" t="s">
        <v>5537</v>
      </c>
      <c r="BC1307" s="18" t="s">
        <v>5537</v>
      </c>
      <c r="BD1307" s="18" t="s">
        <v>5537</v>
      </c>
      <c r="BE1307" s="18" t="s">
        <v>5537</v>
      </c>
      <c r="BF1307" s="18" t="s">
        <v>5537</v>
      </c>
      <c r="BG1307" s="18" t="s">
        <v>5537</v>
      </c>
      <c r="BH1307" s="18" t="s">
        <v>5537</v>
      </c>
      <c r="BI1307" s="18" t="s">
        <v>5537</v>
      </c>
      <c r="BJ1307" s="18" t="s">
        <v>5537</v>
      </c>
      <c r="BK1307" s="18" t="s">
        <v>5537</v>
      </c>
      <c r="BL1307" s="9" t="s">
        <v>5537</v>
      </c>
      <c r="BM1307" s="14" t="s">
        <v>5537</v>
      </c>
      <c r="BN1307" s="14" t="s">
        <v>5537</v>
      </c>
      <c r="BO1307" s="14" t="str">
        <f>_xlfn.XLOOKUP(B1307,'[4]cell downs 18042026 17h'!$B:$B,'[4]cell downs 18042026 17h'!$B:$B,"")</f>
        <v/>
      </c>
      <c r="BP1307" s="14" t="str">
        <f>_xlfn.XLOOKUP(B1307,'[5]Cells Huawei 19042026 15h'!$B:$B,'[5]Cells Huawei 19042026 15h'!$B:$B,"")</f>
        <v/>
      </c>
      <c r="BQ1307" s="9" t="str">
        <f>_xlfn.XLOOKUP(B1307,'[6]cells down 19042026 9H40'!$B:$B,'[6]cells down 19042026 9H40'!$B:$B,"")</f>
        <v/>
      </c>
      <c r="BR1307" s="9" t="s">
        <v>600</v>
      </c>
      <c r="BS1307" s="9" t="s">
        <v>5537</v>
      </c>
      <c r="BT1307" s="108"/>
    </row>
    <row r="1308" spans="1:72" s="9" customFormat="1" x14ac:dyDescent="0.35">
      <c r="A1308" s="1" t="s">
        <v>2258</v>
      </c>
      <c r="B1308" s="8" t="s">
        <v>2259</v>
      </c>
      <c r="C1308" s="3" t="str">
        <f>_xlfn.XLOOKUP(B1308,'[1]daily break down'!$D:$D,'[1]daily break down'!$E:$E,"")</f>
        <v>SUD-OUEST</v>
      </c>
      <c r="D1308" s="1" t="s">
        <v>11</v>
      </c>
      <c r="E1308" s="1" t="s">
        <v>12</v>
      </c>
      <c r="F1308" s="3" t="s">
        <v>13</v>
      </c>
      <c r="G1308" s="1" t="s">
        <v>14</v>
      </c>
      <c r="H1308" s="32" t="str">
        <f>_xlfn.XLOOKUP(B1308,[2]CALCULATION!$B:$B,[2]CALCULATION!$H:$H,"")</f>
        <v>Huawei</v>
      </c>
      <c r="I1308" s="28">
        <v>0</v>
      </c>
      <c r="J1308" s="28">
        <v>0.49973889445343334</v>
      </c>
      <c r="K1308" s="28">
        <v>0</v>
      </c>
      <c r="L1308" s="28">
        <v>0</v>
      </c>
      <c r="M1308" s="28">
        <v>0.16907654244891321</v>
      </c>
      <c r="N1308" s="28">
        <v>0</v>
      </c>
      <c r="O1308" s="28">
        <v>0.16420756606826409</v>
      </c>
      <c r="P1308" s="28">
        <v>1.9495880810311819</v>
      </c>
      <c r="Q1308" s="28">
        <v>1.9473230260848722</v>
      </c>
      <c r="R1308" s="28">
        <v>1.1408386196505469</v>
      </c>
      <c r="S1308" s="93">
        <v>0</v>
      </c>
      <c r="T1308" s="93">
        <f>_xlfn.XLOOKUP(B1308,'[3]Nur des jours'!$B:$B,'[3]Nur des jours'!$U:$U,"")</f>
        <v>0</v>
      </c>
      <c r="U1308" s="93">
        <v>0</v>
      </c>
      <c r="V1308" s="93">
        <v>0</v>
      </c>
      <c r="W1308" s="93">
        <v>0</v>
      </c>
      <c r="X1308" s="93">
        <v>0.86689181669534532</v>
      </c>
      <c r="Y1308" s="93">
        <v>1.9461815810725585</v>
      </c>
      <c r="Z1308" s="93">
        <v>0</v>
      </c>
      <c r="AA1308" s="93">
        <v>0</v>
      </c>
      <c r="AB1308" s="93">
        <v>0</v>
      </c>
      <c r="AC1308" s="93">
        <f>_xlfn.XLOOKUP(B1308,'[3]Nur des jours'!$B:$B,'[3]Nur des jours'!$N:$N,"")</f>
        <v>0</v>
      </c>
      <c r="AD1308" s="93">
        <v>0</v>
      </c>
      <c r="AE1308" s="93">
        <v>0</v>
      </c>
      <c r="AF1308" s="93">
        <v>0</v>
      </c>
      <c r="AG1308" s="93"/>
      <c r="AH1308" s="93">
        <v>0</v>
      </c>
      <c r="AI1308" s="93">
        <v>0</v>
      </c>
      <c r="AJ1308" s="93">
        <v>0</v>
      </c>
      <c r="AK1308" s="93">
        <v>0</v>
      </c>
      <c r="AL1308" s="93">
        <v>0</v>
      </c>
      <c r="AM1308" s="49" t="s">
        <v>5559</v>
      </c>
      <c r="AN1308" s="49"/>
      <c r="AO1308" s="48" t="str" cm="1">
        <f t="array" ref="AO1308">IFERROR(_xlfn.IFS(
AQ1308="MPR ISSUE","PDH",
AQ1308="BSS Hardware Issue","BSS",
AQ1308="Sites strategiques, MLL, Pylone, etc.","ENVTECH",
AQ1308="AKTIVCO DEFAUT GE &amp; POWER Cabinet","AKTIVCO",
AQ1308="AKTIVCO Coupure ENEO &amp; Baisse de tension","AKTIVCO GRID ONLY",
AQ1308="Coupure ENEO &amp; Baisse de tension","IHS GRID ONLY",
AQ1308="Defaut GE &amp; POWER Cabinet","IHS",
AQ1308="Sharing","Partners",
AQ1308="Sites strategiques &amp; DataCenter","SST &amp; DC",
AQ1308="Exclu","Exclu",
AQ1308="SAT","SAT",
AQ1308="SPARE-ISSUE","SPARE-ISSUE",
AQ1308="Fiber CAmtel","TRANS_FO_CAMTEL",
AQ1308="Fiber AOF","Fiber AOF",
AQ1308="Projet OCM (HUAWEI)","TRAVAUX-HUAWEI",
AQ1308="Projet OCM (NOKIA)","TRAVAUX-NOKIA",
AQ1308="ACCESS-ISSUE","ACCESS-ISSUE",
AQ1308="Projet OCM (ZTE, NOKIA, autres projets)","TRAVAUX OCM",
AQ1308="No root CAuse","No root cause",
AQ1308="ODU HS","PDH",
AQ1308="IP &amp; VLAN","PDH",
AQ1308="Warehouse HUAWEI","SPARE-ISSUE",
AQ1308="SPARE-HS","SPARE-ISSUE",
AQ1308="Power Telco","BSS",AQ1308="no impacts","no impacts"
),"")</f>
        <v>No root cause</v>
      </c>
      <c r="AP1308" s="48" t="str" cm="1">
        <f t="array" ref="AP1308">IFERROR(_xlfn.IFS(
AQ1308="MPR ISSUE","TX ISSUE",
AQ1308="BSS Hardware Issue","RAN ISSUE",
AQ1308="Sites strategiques, MLL, Pylone, etc.","ENVTECH",
AQ1308="AKTIVCO DEFAUT GE &amp; POWER Cabinet","POWER ISSUE",
AQ1308="AKTIVCO Coupure ENEO &amp; Baisse de tension","POWER ISSUE",
AQ1308="Coupure ENEO &amp; Baisse de tension","POWER ISSUE",
AQ1308="Defaut GE &amp; POWER Cabinet","POWER ISSUE",
AQ1308="Sharing","POWER ISSUE",
AQ1308="Sites strategiques &amp; DataCenter","POWER ISSUE",
AQ1308="Exclu","Exclu",
AQ1308="SAT","TX ISSUE",
AQ1308="SPARE-ISSUE","SPARE-ISSUE",
AQ1308="Fiber CAmtel","TX ISSUE",
AQ1308="Fiber AOF","TX ISSUE",
AQ1308="Projet OCM (HUAWEI)","TRAVAUX-HUAWEI",
AQ1308="Projet OCM (NOKIA)","TRAVAUX -NOKIA",
AQ1308="ACCESS-ISSUE","ACCESS-ISSUE",
AQ1308="Projet OCM (ZTE, NOKIA, autres projets)","TRAVAUX OCM",
AQ1308="No root CAuse","No root cause",
AQ1308="ODU HS","TX ISSUE",
AQ1308="IP &amp; VLAN","TX ISSUE",
AQ1308="Warehouse HUAWEI","SPARE-ISSUE",
AQ1308="SPARE-HS","SPARE-ISSUE",
AQ1308="Power Telco","RAN ISSUE",AQ1308="no impacts","no impacts"
),"")</f>
        <v>No root cause</v>
      </c>
      <c r="AQ1308" s="126" t="s">
        <v>5344</v>
      </c>
      <c r="AR1308" s="48" t="str" cm="1">
        <f t="array" ref="AR1308">IFERROR(_xlfn.IFS(
AQ1308="MPR ISSUE","ACTIVE",
AQ1308="BSS Hardware Issue","ACTIVE",
AQ1308="Sites strategiques, MLL, Pylone, etc.","PASSIVE",
AQ1308="AKTIVCO DEFAUT GE &amp; POWER Cabinet","PASSIVE",
AQ1308="AKTIVCO Coupure ENEO &amp; Baisse de tension","PASSIVE",
AQ1308="Coupure ENEO &amp; Baisse de tension","PASSIVE",
AQ1308="Defaut GE &amp; POWER Cabinet","PASSIVE",
AQ1308="Sharing","PASSIVE",
AQ1308="Sites strategiques &amp; DataCenter","PASSIVE",
AQ1308="Exclu","Exclu",
AQ1308="SAT","ACTIVE",
AQ1308="SPARE-ISSUE","SPARE-ISSUE",
AQ1308="Fiber CAmtel","ACTIVE",
AQ1308="Fiber AOF","ACTIVE",
AQ1308="Projet OCM (HUAWEI)","PLANNED WORKS",
AQ1308="Projet OCM (NOKIA)","PLANNED WORKS",
AQ1308="ACCESS-ISSUE","ACCESS-ISSUE",
AQ1308="Projet OCM (ZTE, NOKIA, autres projets)","PLANNED WORKS",
AQ1308="No root CAuse","No root cause",
AQ1308="ODU HS","ACTIVE",
AQ1308="IP &amp; VLAN","ACTIVE",
AQ1308="Warehouse HUAWEI","SPARE-ISSUE",
AQ1308="SPARE-HS","SPARE-ISSUE",
AQ1308="Power Telco","ACTIVE", AQ1308="no impacts","no impacts"
),"")</f>
        <v>No root cause</v>
      </c>
      <c r="AS1308" s="92" t="s">
        <v>5537</v>
      </c>
      <c r="AT1308" s="98" t="s">
        <v>2259</v>
      </c>
      <c r="AV1308" s="17" t="s">
        <v>5537</v>
      </c>
      <c r="AW1308" s="7" t="s">
        <v>5537</v>
      </c>
      <c r="AX1308" s="6" t="s">
        <v>5537</v>
      </c>
      <c r="AY1308" s="7"/>
      <c r="AZ1308" s="3" t="s">
        <v>5537</v>
      </c>
      <c r="BA1308" s="18" t="s">
        <v>5537</v>
      </c>
      <c r="BB1308" s="18" t="s">
        <v>5537</v>
      </c>
      <c r="BC1308" s="18" t="s">
        <v>5537</v>
      </c>
      <c r="BD1308" s="18" t="s">
        <v>5537</v>
      </c>
      <c r="BE1308" s="18" t="s">
        <v>5537</v>
      </c>
      <c r="BF1308" s="18" t="s">
        <v>5537</v>
      </c>
      <c r="BG1308" s="18" t="s">
        <v>5537</v>
      </c>
      <c r="BH1308" s="18" t="s">
        <v>5537</v>
      </c>
      <c r="BI1308" s="18" t="s">
        <v>5537</v>
      </c>
      <c r="BJ1308" s="18" t="s">
        <v>5537</v>
      </c>
      <c r="BK1308" s="18" t="s">
        <v>5537</v>
      </c>
      <c r="BL1308" s="9" t="s">
        <v>5537</v>
      </c>
      <c r="BM1308" s="14" t="s">
        <v>5537</v>
      </c>
      <c r="BN1308" s="14" t="s">
        <v>5537</v>
      </c>
      <c r="BO1308" s="14" t="str">
        <f>_xlfn.XLOOKUP(B1308,'[4]cell downs 18042026 17h'!$B:$B,'[4]cell downs 18042026 17h'!$B:$B,"")</f>
        <v/>
      </c>
      <c r="BP1308" s="14" t="str">
        <f>_xlfn.XLOOKUP(B1308,'[5]Cells Huawei 19042026 15h'!$B:$B,'[5]Cells Huawei 19042026 15h'!$B:$B,"")</f>
        <v/>
      </c>
      <c r="BQ1308" s="9" t="str">
        <f>_xlfn.XLOOKUP(B1308,'[6]cells down 19042026 9H40'!$B:$B,'[6]cells down 19042026 9H40'!$B:$B,"")</f>
        <v/>
      </c>
      <c r="BR1308" s="9" t="s">
        <v>2259</v>
      </c>
      <c r="BS1308" s="9" t="s">
        <v>5537</v>
      </c>
      <c r="BT1308" s="108"/>
    </row>
    <row r="1309" spans="1:72" s="9" customFormat="1" x14ac:dyDescent="0.35">
      <c r="A1309" s="1" t="s">
        <v>4441</v>
      </c>
      <c r="B1309" s="8" t="s">
        <v>4442</v>
      </c>
      <c r="C1309" s="3" t="str">
        <f>_xlfn.XLOOKUP(B1309,'[1]daily break down'!$D:$D,'[1]daily break down'!$E:$E,"")</f>
        <v>Yaounde</v>
      </c>
      <c r="D1309" s="1" t="s">
        <v>21</v>
      </c>
      <c r="E1309" s="1" t="s">
        <v>36</v>
      </c>
      <c r="F1309" s="3" t="s">
        <v>37</v>
      </c>
      <c r="G1309" s="1" t="s">
        <v>38</v>
      </c>
      <c r="H1309" s="34" t="str">
        <f>_xlfn.XLOOKUP(B1309,[2]CALCULATION!$B:$B,[2]CALCULATION!$H:$H,"")</f>
        <v>ZTE</v>
      </c>
      <c r="I1309" s="28">
        <v>0</v>
      </c>
      <c r="J1309" s="28">
        <v>0</v>
      </c>
      <c r="K1309" s="28">
        <v>0</v>
      </c>
      <c r="L1309" s="28">
        <v>0</v>
      </c>
      <c r="M1309" s="28">
        <v>0</v>
      </c>
      <c r="N1309" s="28">
        <v>0</v>
      </c>
      <c r="O1309" s="28">
        <v>0</v>
      </c>
      <c r="P1309" s="28">
        <v>2.97713828320963</v>
      </c>
      <c r="Q1309" s="28">
        <v>23.181945621559613</v>
      </c>
      <c r="R1309" s="28">
        <v>1.7165371126577695</v>
      </c>
      <c r="S1309" s="93">
        <v>2.2757381582214</v>
      </c>
      <c r="T1309" s="93">
        <f>_xlfn.XLOOKUP(B1309,'[3]Nur des jours'!$B:$B,'[3]Nur des jours'!$U:$U,"")</f>
        <v>0.15596775988562669</v>
      </c>
      <c r="U1309" s="93">
        <v>0</v>
      </c>
      <c r="V1309" s="93">
        <v>0</v>
      </c>
      <c r="W1309" s="93">
        <v>0.15596775988562669</v>
      </c>
      <c r="X1309" s="93">
        <v>0</v>
      </c>
      <c r="Y1309" s="93">
        <v>1.8481599906401511</v>
      </c>
      <c r="Z1309" s="93">
        <v>0</v>
      </c>
      <c r="AA1309" s="93">
        <v>0</v>
      </c>
      <c r="AB1309" s="93">
        <v>0</v>
      </c>
      <c r="AC1309" s="93">
        <f>_xlfn.XLOOKUP(B1309,'[3]Nur des jours'!$B:$B,'[3]Nur des jours'!$N:$N,"")</f>
        <v>0</v>
      </c>
      <c r="AD1309" s="93">
        <v>0</v>
      </c>
      <c r="AE1309" s="93">
        <v>0</v>
      </c>
      <c r="AF1309" s="93">
        <v>0</v>
      </c>
      <c r="AG1309" s="93"/>
      <c r="AH1309" s="93">
        <v>0</v>
      </c>
      <c r="AI1309" s="93">
        <v>0</v>
      </c>
      <c r="AJ1309" s="93">
        <v>0</v>
      </c>
      <c r="AK1309" s="93">
        <v>0</v>
      </c>
      <c r="AL1309" s="93">
        <v>0</v>
      </c>
      <c r="AM1309" s="49" t="s">
        <v>5559</v>
      </c>
      <c r="AN1309" s="49"/>
      <c r="AO1309" s="48" t="str" cm="1">
        <f t="array" ref="AO1309">IFERROR(_xlfn.IFS(
AQ1309="MPR ISSUE","PDH",
AQ1309="BSS Hardware Issue","BSS",
AQ1309="Sites strategiques, MLL, Pylone, etc.","ENVTECH",
AQ1309="AKTIVCO DEFAUT GE &amp; POWER Cabinet","AKTIVCO",
AQ1309="AKTIVCO Coupure ENEO &amp; Baisse de tension","AKTIVCO GRID ONLY",
AQ1309="Coupure ENEO &amp; Baisse de tension","IHS GRID ONLY",
AQ1309="Defaut GE &amp; POWER Cabinet","IHS",
AQ1309="Sharing","Partners",
AQ1309="Sites strategiques &amp; DataCenter","SST &amp; DC",
AQ1309="Exclu","Exclu",
AQ1309="SAT","SAT",
AQ1309="SPARE-ISSUE","SPARE-ISSUE",
AQ1309="Fiber CAmtel","TRANS_FO_CAMTEL",
AQ1309="Fiber AOF","Fiber AOF",
AQ1309="Projet OCM (HUAWEI)","TRAVAUX-HUAWEI",
AQ1309="Projet OCM (NOKIA)","TRAVAUX-NOKIA",
AQ1309="ACCESS-ISSUE","ACCESS-ISSUE",
AQ1309="Projet OCM (ZTE, NOKIA, autres projets)","TRAVAUX OCM",
AQ1309="No root CAuse","No root cause",
AQ1309="ODU HS","PDH",
AQ1309="IP &amp; VLAN","PDH",
AQ1309="Warehouse HUAWEI","SPARE-ISSUE",
AQ1309="SPARE-HS","SPARE-ISSUE",
AQ1309="Power Telco","BSS",AQ1309="no impacts","no impacts"
),"")</f>
        <v>No root cause</v>
      </c>
      <c r="AP1309" s="48" t="str" cm="1">
        <f t="array" ref="AP1309">IFERROR(_xlfn.IFS(
AQ1309="MPR ISSUE","TX ISSUE",
AQ1309="BSS Hardware Issue","RAN ISSUE",
AQ1309="Sites strategiques, MLL, Pylone, etc.","ENVTECH",
AQ1309="AKTIVCO DEFAUT GE &amp; POWER Cabinet","POWER ISSUE",
AQ1309="AKTIVCO Coupure ENEO &amp; Baisse de tension","POWER ISSUE",
AQ1309="Coupure ENEO &amp; Baisse de tension","POWER ISSUE",
AQ1309="Defaut GE &amp; POWER Cabinet","POWER ISSUE",
AQ1309="Sharing","POWER ISSUE",
AQ1309="Sites strategiques &amp; DataCenter","POWER ISSUE",
AQ1309="Exclu","Exclu",
AQ1309="SAT","TX ISSUE",
AQ1309="SPARE-ISSUE","SPARE-ISSUE",
AQ1309="Fiber CAmtel","TX ISSUE",
AQ1309="Fiber AOF","TX ISSUE",
AQ1309="Projet OCM (HUAWEI)","TRAVAUX-HUAWEI",
AQ1309="Projet OCM (NOKIA)","TRAVAUX -NOKIA",
AQ1309="ACCESS-ISSUE","ACCESS-ISSUE",
AQ1309="Projet OCM (ZTE, NOKIA, autres projets)","TRAVAUX OCM",
AQ1309="No root CAuse","No root cause",
AQ1309="ODU HS","TX ISSUE",
AQ1309="IP &amp; VLAN","TX ISSUE",
AQ1309="Warehouse HUAWEI","SPARE-ISSUE",
AQ1309="SPARE-HS","SPARE-ISSUE",
AQ1309="Power Telco","RAN ISSUE",AQ1309="no impacts","no impacts"
),"")</f>
        <v>No root cause</v>
      </c>
      <c r="AQ1309" s="67" t="s">
        <v>5344</v>
      </c>
      <c r="AR1309" s="48" t="str" cm="1">
        <f t="array" ref="AR1309">IFERROR(_xlfn.IFS(
AQ1309="MPR ISSUE","ACTIVE",
AQ1309="BSS Hardware Issue","ACTIVE",
AQ1309="Sites strategiques, MLL, Pylone, etc.","PASSIVE",
AQ1309="AKTIVCO DEFAUT GE &amp; POWER Cabinet","PASSIVE",
AQ1309="AKTIVCO Coupure ENEO &amp; Baisse de tension","PASSIVE",
AQ1309="Coupure ENEO &amp; Baisse de tension","PASSIVE",
AQ1309="Defaut GE &amp; POWER Cabinet","PASSIVE",
AQ1309="Sharing","PASSIVE",
AQ1309="Sites strategiques &amp; DataCenter","PASSIVE",
AQ1309="Exclu","Exclu",
AQ1309="SAT","ACTIVE",
AQ1309="SPARE-ISSUE","SPARE-ISSUE",
AQ1309="Fiber CAmtel","ACTIVE",
AQ1309="Fiber AOF","ACTIVE",
AQ1309="Projet OCM (HUAWEI)","PLANNED WORKS",
AQ1309="Projet OCM (NOKIA)","PLANNED WORKS",
AQ1309="ACCESS-ISSUE","ACCESS-ISSUE",
AQ1309="Projet OCM (ZTE, NOKIA, autres projets)","PLANNED WORKS",
AQ1309="No root CAuse","No root cause",
AQ1309="ODU HS","ACTIVE",
AQ1309="IP &amp; VLAN","ACTIVE",
AQ1309="Warehouse HUAWEI","SPARE-ISSUE",
AQ1309="SPARE-HS","SPARE-ISSUE",
AQ1309="Power Telco","ACTIVE", AQ1309="no impacts","no impacts"
),"")</f>
        <v>No root cause</v>
      </c>
      <c r="AS1309" s="92" t="s">
        <v>5537</v>
      </c>
      <c r="AT1309" s="98" t="s">
        <v>4442</v>
      </c>
      <c r="AV1309" s="17" t="s">
        <v>5537</v>
      </c>
      <c r="AW1309" s="7" t="s">
        <v>5537</v>
      </c>
      <c r="AX1309" s="6" t="s">
        <v>5537</v>
      </c>
      <c r="AY1309" s="7"/>
      <c r="AZ1309" s="3" t="s">
        <v>5537</v>
      </c>
      <c r="BA1309" s="18" t="s">
        <v>5537</v>
      </c>
      <c r="BB1309" s="18" t="s">
        <v>5537</v>
      </c>
      <c r="BC1309" s="18" t="s">
        <v>5537</v>
      </c>
      <c r="BD1309" s="18" t="s">
        <v>5537</v>
      </c>
      <c r="BE1309" s="18" t="s">
        <v>5537</v>
      </c>
      <c r="BF1309" s="18" t="s">
        <v>5537</v>
      </c>
      <c r="BG1309" s="18" t="s">
        <v>5537</v>
      </c>
      <c r="BH1309" s="18" t="s">
        <v>5537</v>
      </c>
      <c r="BI1309" s="18" t="s">
        <v>5537</v>
      </c>
      <c r="BJ1309" s="18" t="s">
        <v>5537</v>
      </c>
      <c r="BK1309" s="18" t="s">
        <v>5537</v>
      </c>
      <c r="BL1309" s="9" t="s">
        <v>5537</v>
      </c>
      <c r="BM1309" s="14" t="s">
        <v>5537</v>
      </c>
      <c r="BN1309" s="14" t="s">
        <v>5537</v>
      </c>
      <c r="BO1309" s="14" t="str">
        <f>_xlfn.XLOOKUP(B1309,'[4]cell downs 18042026 17h'!$B:$B,'[4]cell downs 18042026 17h'!$B:$B,"")</f>
        <v/>
      </c>
      <c r="BP1309" s="14" t="str">
        <f>_xlfn.XLOOKUP(B1309,'[5]Cells Huawei 19042026 15h'!$B:$B,'[5]Cells Huawei 19042026 15h'!$B:$B,"")</f>
        <v/>
      </c>
      <c r="BQ1309" s="9" t="str">
        <f>_xlfn.XLOOKUP(B1309,'[6]cells down 19042026 9H40'!$B:$B,'[6]cells down 19042026 9H40'!$B:$B,"")</f>
        <v/>
      </c>
      <c r="BR1309" s="9" t="s">
        <v>5537</v>
      </c>
      <c r="BS1309" s="9" t="s">
        <v>12</v>
      </c>
      <c r="BT1309" s="108"/>
    </row>
    <row r="1310" spans="1:72" s="9" customFormat="1" x14ac:dyDescent="0.35">
      <c r="A1310" s="1" t="s">
        <v>1778</v>
      </c>
      <c r="B1310" s="8" t="s">
        <v>1779</v>
      </c>
      <c r="C1310" s="3" t="str">
        <f>_xlfn.XLOOKUP(B1310,'[1]daily break down'!$D:$D,'[1]daily break down'!$E:$E,"")</f>
        <v>Garoua</v>
      </c>
      <c r="D1310" s="1" t="s">
        <v>11</v>
      </c>
      <c r="E1310" s="1" t="s">
        <v>12</v>
      </c>
      <c r="F1310" s="3" t="s">
        <v>23</v>
      </c>
      <c r="G1310" s="1" t="s">
        <v>24</v>
      </c>
      <c r="H1310" s="32" t="str">
        <f>_xlfn.XLOOKUP(B1310,[2]CALCULATION!$B:$B,[2]CALCULATION!$H:$H,"")</f>
        <v>Huawei</v>
      </c>
      <c r="I1310" s="28">
        <v>0</v>
      </c>
      <c r="J1310" s="28">
        <v>0</v>
      </c>
      <c r="K1310" s="28">
        <v>4.6273824097616378</v>
      </c>
      <c r="L1310" s="28">
        <v>0</v>
      </c>
      <c r="M1310" s="28">
        <v>0</v>
      </c>
      <c r="N1310" s="28">
        <v>0</v>
      </c>
      <c r="O1310" s="28">
        <v>0</v>
      </c>
      <c r="P1310" s="28">
        <v>0</v>
      </c>
      <c r="Q1310" s="28">
        <v>0</v>
      </c>
      <c r="R1310" s="28">
        <v>0</v>
      </c>
      <c r="S1310" s="93">
        <v>0</v>
      </c>
      <c r="T1310" s="93">
        <f>_xlfn.XLOOKUP(B1310,'[3]Nur des jours'!$B:$B,'[3]Nur des jours'!$U:$U,"")</f>
        <v>0</v>
      </c>
      <c r="U1310" s="93">
        <v>0</v>
      </c>
      <c r="V1310" s="93">
        <v>0</v>
      </c>
      <c r="W1310" s="93">
        <v>0</v>
      </c>
      <c r="X1310" s="93">
        <v>0</v>
      </c>
      <c r="Y1310" s="93">
        <v>1.8352295588600389</v>
      </c>
      <c r="Z1310" s="93">
        <v>2.2467383208773142</v>
      </c>
      <c r="AA1310" s="93">
        <v>0</v>
      </c>
      <c r="AB1310" s="93">
        <v>0</v>
      </c>
      <c r="AC1310" s="93">
        <f>_xlfn.XLOOKUP(B1310,'[3]Nur des jours'!$B:$B,'[3]Nur des jours'!$N:$N,"")</f>
        <v>0</v>
      </c>
      <c r="AD1310" s="93">
        <v>0</v>
      </c>
      <c r="AE1310" s="93">
        <v>0</v>
      </c>
      <c r="AF1310" s="93">
        <v>0</v>
      </c>
      <c r="AG1310" s="93"/>
      <c r="AH1310" s="93">
        <v>0</v>
      </c>
      <c r="AI1310" s="93">
        <v>0</v>
      </c>
      <c r="AJ1310" s="93">
        <v>0</v>
      </c>
      <c r="AK1310" s="93">
        <v>0</v>
      </c>
      <c r="AL1310" s="93">
        <v>0</v>
      </c>
      <c r="AM1310" s="49" t="s">
        <v>5559</v>
      </c>
      <c r="AN1310" s="49"/>
      <c r="AO1310" s="48" t="str" cm="1">
        <f t="array" ref="AO1310">IFERROR(_xlfn.IFS(
AQ1310="MPR ISSUE","PDH",
AQ1310="BSS Hardware Issue","BSS",
AQ1310="Sites strategiques, MLL, Pylone, etc.","ENVTECH",
AQ1310="AKTIVCO DEFAUT GE &amp; POWER Cabinet","AKTIVCO",
AQ1310="AKTIVCO Coupure ENEO &amp; Baisse de tension","AKTIVCO GRID ONLY",
AQ1310="Coupure ENEO &amp; Baisse de tension","IHS GRID ONLY",
AQ1310="Defaut GE &amp; POWER Cabinet","IHS",
AQ1310="Sharing","Partners",
AQ1310="Sites strategiques &amp; DataCenter","SST &amp; DC",
AQ1310="Exclu","Exclu",
AQ1310="SAT","SAT",
AQ1310="SPARE-ISSUE","SPARE-ISSUE",
AQ1310="Fiber CAmtel","TRANS_FO_CAMTEL",
AQ1310="Fiber AOF","Fiber AOF",
AQ1310="Projet OCM (HUAWEI)","TRAVAUX-HUAWEI",
AQ1310="Projet OCM (NOKIA)","TRAVAUX-NOKIA",
AQ1310="ACCESS-ISSUE","ACCESS-ISSUE",
AQ1310="Projet OCM (ZTE, NOKIA, autres projets)","TRAVAUX OCM",
AQ1310="No root CAuse","No root cause",
AQ1310="ODU HS","PDH",
AQ1310="IP &amp; VLAN","PDH",
AQ1310="Warehouse HUAWEI","SPARE-ISSUE",
AQ1310="SPARE-HS","SPARE-ISSUE",
AQ1310="Power Telco","BSS",AQ1310="no impacts","no impacts"
),"")</f>
        <v>IHS</v>
      </c>
      <c r="AP1310" s="48" t="str" cm="1">
        <f t="array" ref="AP1310">IFERROR(_xlfn.IFS(
AQ1310="MPR ISSUE","TX ISSUE",
AQ1310="BSS Hardware Issue","RAN ISSUE",
AQ1310="Sites strategiques, MLL, Pylone, etc.","ENVTECH",
AQ1310="AKTIVCO DEFAUT GE &amp; POWER Cabinet","POWER ISSUE",
AQ1310="AKTIVCO Coupure ENEO &amp; Baisse de tension","POWER ISSUE",
AQ1310="Coupure ENEO &amp; Baisse de tension","POWER ISSUE",
AQ1310="Defaut GE &amp; POWER Cabinet","POWER ISSUE",
AQ1310="Sharing","POWER ISSUE",
AQ1310="Sites strategiques &amp; DataCenter","POWER ISSUE",
AQ1310="Exclu","Exclu",
AQ1310="SAT","TX ISSUE",
AQ1310="SPARE-ISSUE","SPARE-ISSUE",
AQ1310="Fiber CAmtel","TX ISSUE",
AQ1310="Fiber AOF","TX ISSUE",
AQ1310="Projet OCM (HUAWEI)","TRAVAUX-HUAWEI",
AQ1310="Projet OCM (NOKIA)","TRAVAUX -NOKIA",
AQ1310="ACCESS-ISSUE","ACCESS-ISSUE",
AQ1310="Projet OCM (ZTE, NOKIA, autres projets)","TRAVAUX OCM",
AQ1310="No root CAuse","No root cause",
AQ1310="ODU HS","TX ISSUE",
AQ1310="IP &amp; VLAN","TX ISSUE",
AQ1310="Warehouse HUAWEI","SPARE-ISSUE",
AQ1310="SPARE-HS","SPARE-ISSUE",
AQ1310="Power Telco","RAN ISSUE",AQ1310="no impacts","no impacts"
),"")</f>
        <v>POWER ISSUE</v>
      </c>
      <c r="AQ1310" s="67" t="s">
        <v>5330</v>
      </c>
      <c r="AR1310" s="48" t="str" cm="1">
        <f t="array" ref="AR1310">IFERROR(_xlfn.IFS(
AQ1310="MPR ISSUE","ACTIVE",
AQ1310="BSS Hardware Issue","ACTIVE",
AQ1310="Sites strategiques, MLL, Pylone, etc.","PASSIVE",
AQ1310="AKTIVCO DEFAUT GE &amp; POWER Cabinet","PASSIVE",
AQ1310="AKTIVCO Coupure ENEO &amp; Baisse de tension","PASSIVE",
AQ1310="Coupure ENEO &amp; Baisse de tension","PASSIVE",
AQ1310="Defaut GE &amp; POWER Cabinet","PASSIVE",
AQ1310="Sharing","PASSIVE",
AQ1310="Sites strategiques &amp; DataCenter","PASSIVE",
AQ1310="Exclu","Exclu",
AQ1310="SAT","ACTIVE",
AQ1310="SPARE-ISSUE","SPARE-ISSUE",
AQ1310="Fiber CAmtel","ACTIVE",
AQ1310="Fiber AOF","ACTIVE",
AQ1310="Projet OCM (HUAWEI)","PLANNED WORKS",
AQ1310="Projet OCM (NOKIA)","PLANNED WORKS",
AQ1310="ACCESS-ISSUE","ACCESS-ISSUE",
AQ1310="Projet OCM (ZTE, NOKIA, autres projets)","PLANNED WORKS",
AQ1310="No root CAuse","No root cause",
AQ1310="ODU HS","ACTIVE",
AQ1310="IP &amp; VLAN","ACTIVE",
AQ1310="Warehouse HUAWEI","SPARE-ISSUE",
AQ1310="SPARE-HS","SPARE-ISSUE",
AQ1310="Power Telco","ACTIVE", AQ1310="no impacts","no impacts"
),"")</f>
        <v>PASSIVE</v>
      </c>
      <c r="AS1310" s="92" t="s">
        <v>5836</v>
      </c>
      <c r="AT1310" s="98" t="s">
        <v>1779</v>
      </c>
      <c r="AV1310" s="17" t="s">
        <v>5537</v>
      </c>
      <c r="AW1310" s="7" t="s">
        <v>5537</v>
      </c>
      <c r="AX1310" s="6" t="s">
        <v>5537</v>
      </c>
      <c r="AY1310" s="7"/>
      <c r="AZ1310" s="3" t="s">
        <v>5537</v>
      </c>
      <c r="BA1310" s="18" t="s">
        <v>5537</v>
      </c>
      <c r="BB1310" s="18" t="s">
        <v>5537</v>
      </c>
      <c r="BC1310" s="18" t="s">
        <v>5537</v>
      </c>
      <c r="BD1310" s="18" t="s">
        <v>5537</v>
      </c>
      <c r="BE1310" s="18" t="s">
        <v>5537</v>
      </c>
      <c r="BF1310" s="18" t="s">
        <v>5537</v>
      </c>
      <c r="BG1310" s="18" t="s">
        <v>5537</v>
      </c>
      <c r="BH1310" s="18" t="s">
        <v>5537</v>
      </c>
      <c r="BI1310" s="18" t="s">
        <v>5537</v>
      </c>
      <c r="BJ1310" s="18" t="s">
        <v>5537</v>
      </c>
      <c r="BK1310" s="18" t="s">
        <v>5537</v>
      </c>
      <c r="BL1310" s="9" t="s">
        <v>5836</v>
      </c>
      <c r="BM1310" s="14" t="s">
        <v>5537</v>
      </c>
      <c r="BN1310" s="14" t="s">
        <v>5537</v>
      </c>
      <c r="BO1310" s="14" t="str">
        <f>_xlfn.XLOOKUP(B1310,'[4]cell downs 18042026 17h'!$B:$B,'[4]cell downs 18042026 17h'!$B:$B,"")</f>
        <v/>
      </c>
      <c r="BP1310" s="14" t="str">
        <f>_xlfn.XLOOKUP(B1310,'[5]Cells Huawei 19042026 15h'!$B:$B,'[5]Cells Huawei 19042026 15h'!$B:$B,"")</f>
        <v/>
      </c>
      <c r="BQ1310" s="9" t="str">
        <f>_xlfn.XLOOKUP(B1310,'[6]cells down 19042026 9H40'!$B:$B,'[6]cells down 19042026 9H40'!$B:$B,"")</f>
        <v/>
      </c>
      <c r="BR1310" s="9" t="s">
        <v>1779</v>
      </c>
      <c r="BS1310" s="9" t="s">
        <v>5537</v>
      </c>
      <c r="BT1310" s="108"/>
    </row>
    <row r="1311" spans="1:72" s="9" customFormat="1" x14ac:dyDescent="0.35">
      <c r="A1311" s="1" t="s">
        <v>2883</v>
      </c>
      <c r="B1311" s="8" t="s">
        <v>2884</v>
      </c>
      <c r="C1311" s="3" t="str">
        <f>_xlfn.XLOOKUP(B1311,'[1]daily break down'!$D:$D,'[1]daily break down'!$E:$E,"")</f>
        <v>Garoua</v>
      </c>
      <c r="D1311" s="1" t="s">
        <v>11</v>
      </c>
      <c r="E1311" s="1" t="s">
        <v>12</v>
      </c>
      <c r="F1311" s="3" t="s">
        <v>23</v>
      </c>
      <c r="G1311" s="1" t="s">
        <v>24</v>
      </c>
      <c r="H1311" s="32" t="str">
        <f>_xlfn.XLOOKUP(B1311,[2]CALCULATION!$B:$B,[2]CALCULATION!$H:$H,"")</f>
        <v>Huawei</v>
      </c>
      <c r="I1311" s="28">
        <v>0</v>
      </c>
      <c r="J1311" s="28">
        <v>0</v>
      </c>
      <c r="K1311" s="28">
        <v>5.2659852239943161</v>
      </c>
      <c r="L1311" s="28">
        <v>0</v>
      </c>
      <c r="M1311" s="28">
        <v>0</v>
      </c>
      <c r="N1311" s="28">
        <v>0.30455179734785254</v>
      </c>
      <c r="O1311" s="28">
        <v>0</v>
      </c>
      <c r="P1311" s="28">
        <v>0</v>
      </c>
      <c r="Q1311" s="28">
        <v>0</v>
      </c>
      <c r="R1311" s="28">
        <v>0</v>
      </c>
      <c r="S1311" s="93">
        <v>0</v>
      </c>
      <c r="T1311" s="93">
        <f>_xlfn.XLOOKUP(B1311,'[3]Nur des jours'!$B:$B,'[3]Nur des jours'!$U:$U,"")</f>
        <v>0</v>
      </c>
      <c r="U1311" s="93">
        <v>2.4283350883050399</v>
      </c>
      <c r="V1311" s="93">
        <v>0.47050720109122152</v>
      </c>
      <c r="W1311" s="93">
        <v>0</v>
      </c>
      <c r="X1311" s="93">
        <v>0</v>
      </c>
      <c r="Y1311" s="93">
        <v>1.8147192187950336</v>
      </c>
      <c r="Z1311" s="93">
        <v>2.8826480382840658</v>
      </c>
      <c r="AA1311" s="93">
        <v>0</v>
      </c>
      <c r="AB1311" s="93">
        <v>0</v>
      </c>
      <c r="AC1311" s="93">
        <f>_xlfn.XLOOKUP(B1311,'[3]Nur des jours'!$B:$B,'[3]Nur des jours'!$N:$N,"")</f>
        <v>0</v>
      </c>
      <c r="AD1311" s="93">
        <v>0</v>
      </c>
      <c r="AE1311" s="93">
        <v>0</v>
      </c>
      <c r="AF1311" s="93">
        <v>0</v>
      </c>
      <c r="AG1311" s="93"/>
      <c r="AH1311" s="93">
        <v>0</v>
      </c>
      <c r="AI1311" s="93">
        <v>0</v>
      </c>
      <c r="AJ1311" s="93">
        <v>0</v>
      </c>
      <c r="AK1311" s="93">
        <v>0</v>
      </c>
      <c r="AL1311" s="93">
        <v>0</v>
      </c>
      <c r="AM1311" s="49" t="s">
        <v>5559</v>
      </c>
      <c r="AN1311" s="49"/>
      <c r="AO1311" s="48" t="str" cm="1">
        <f t="array" ref="AO1311">IFERROR(_xlfn.IFS(
AQ1311="MPR ISSUE","PDH",
AQ1311="BSS Hardware Issue","BSS",
AQ1311="Sites strategiques, MLL, Pylone, etc.","ENVTECH",
AQ1311="AKTIVCO DEFAUT GE &amp; POWER Cabinet","AKTIVCO",
AQ1311="AKTIVCO Coupure ENEO &amp; Baisse de tension","AKTIVCO GRID ONLY",
AQ1311="Coupure ENEO &amp; Baisse de tension","IHS GRID ONLY",
AQ1311="Defaut GE &amp; POWER Cabinet","IHS",
AQ1311="Sharing","Partners",
AQ1311="Sites strategiques &amp; DataCenter","SST &amp; DC",
AQ1311="Exclu","Exclu",
AQ1311="SAT","SAT",
AQ1311="SPARE-ISSUE","SPARE-ISSUE",
AQ1311="Fiber CAmtel","TRANS_FO_CAMTEL",
AQ1311="Fiber AOF","Fiber AOF",
AQ1311="Projet OCM (HUAWEI)","TRAVAUX-HUAWEI",
AQ1311="Projet OCM (NOKIA)","TRAVAUX-NOKIA",
AQ1311="ACCESS-ISSUE","ACCESS-ISSUE",
AQ1311="Projet OCM (ZTE, NOKIA, autres projets)","TRAVAUX OCM",
AQ1311="No root CAuse","No root cause",
AQ1311="ODU HS","PDH",
AQ1311="IP &amp; VLAN","PDH",
AQ1311="Warehouse HUAWEI","SPARE-ISSUE",
AQ1311="SPARE-HS","SPARE-ISSUE",
AQ1311="Power Telco","BSS",AQ1311="no impacts","no impacts"
),"")</f>
        <v>No root cause</v>
      </c>
      <c r="AP1311" s="48" t="str" cm="1">
        <f t="array" ref="AP1311">IFERROR(_xlfn.IFS(
AQ1311="MPR ISSUE","TX ISSUE",
AQ1311="BSS Hardware Issue","RAN ISSUE",
AQ1311="Sites strategiques, MLL, Pylone, etc.","ENVTECH",
AQ1311="AKTIVCO DEFAUT GE &amp; POWER Cabinet","POWER ISSUE",
AQ1311="AKTIVCO Coupure ENEO &amp; Baisse de tension","POWER ISSUE",
AQ1311="Coupure ENEO &amp; Baisse de tension","POWER ISSUE",
AQ1311="Defaut GE &amp; POWER Cabinet","POWER ISSUE",
AQ1311="Sharing","POWER ISSUE",
AQ1311="Sites strategiques &amp; DataCenter","POWER ISSUE",
AQ1311="Exclu","Exclu",
AQ1311="SAT","TX ISSUE",
AQ1311="SPARE-ISSUE","SPARE-ISSUE",
AQ1311="Fiber CAmtel","TX ISSUE",
AQ1311="Fiber AOF","TX ISSUE",
AQ1311="Projet OCM (HUAWEI)","TRAVAUX-HUAWEI",
AQ1311="Projet OCM (NOKIA)","TRAVAUX -NOKIA",
AQ1311="ACCESS-ISSUE","ACCESS-ISSUE",
AQ1311="Projet OCM (ZTE, NOKIA, autres projets)","TRAVAUX OCM",
AQ1311="No root CAuse","No root cause",
AQ1311="ODU HS","TX ISSUE",
AQ1311="IP &amp; VLAN","TX ISSUE",
AQ1311="Warehouse HUAWEI","SPARE-ISSUE",
AQ1311="SPARE-HS","SPARE-ISSUE",
AQ1311="Power Telco","RAN ISSUE",AQ1311="no impacts","no impacts"
),"")</f>
        <v>No root cause</v>
      </c>
      <c r="AQ1311" s="126" t="s">
        <v>5344</v>
      </c>
      <c r="AR1311" s="48" t="str" cm="1">
        <f t="array" ref="AR1311">IFERROR(_xlfn.IFS(
AQ1311="MPR ISSUE","ACTIVE",
AQ1311="BSS Hardware Issue","ACTIVE",
AQ1311="Sites strategiques, MLL, Pylone, etc.","PASSIVE",
AQ1311="AKTIVCO DEFAUT GE &amp; POWER Cabinet","PASSIVE",
AQ1311="AKTIVCO Coupure ENEO &amp; Baisse de tension","PASSIVE",
AQ1311="Coupure ENEO &amp; Baisse de tension","PASSIVE",
AQ1311="Defaut GE &amp; POWER Cabinet","PASSIVE",
AQ1311="Sharing","PASSIVE",
AQ1311="Sites strategiques &amp; DataCenter","PASSIVE",
AQ1311="Exclu","Exclu",
AQ1311="SAT","ACTIVE",
AQ1311="SPARE-ISSUE","SPARE-ISSUE",
AQ1311="Fiber CAmtel","ACTIVE",
AQ1311="Fiber AOF","ACTIVE",
AQ1311="Projet OCM (HUAWEI)","PLANNED WORKS",
AQ1311="Projet OCM (NOKIA)","PLANNED WORKS",
AQ1311="ACCESS-ISSUE","ACCESS-ISSUE",
AQ1311="Projet OCM (ZTE, NOKIA, autres projets)","PLANNED WORKS",
AQ1311="No root CAuse","No root cause",
AQ1311="ODU HS","ACTIVE",
AQ1311="IP &amp; VLAN","ACTIVE",
AQ1311="Warehouse HUAWEI","SPARE-ISSUE",
AQ1311="SPARE-HS","SPARE-ISSUE",
AQ1311="Power Telco","ACTIVE", AQ1311="no impacts","no impacts"
),"")</f>
        <v>No root cause</v>
      </c>
      <c r="AS1311" s="92" t="s">
        <v>5537</v>
      </c>
      <c r="AT1311" s="98" t="s">
        <v>2884</v>
      </c>
      <c r="AV1311" s="17" t="s">
        <v>5537</v>
      </c>
      <c r="AW1311" s="7" t="s">
        <v>5537</v>
      </c>
      <c r="AX1311" s="6" t="s">
        <v>5537</v>
      </c>
      <c r="AY1311" s="7"/>
      <c r="AZ1311" s="3" t="s">
        <v>5537</v>
      </c>
      <c r="BA1311" s="18" t="s">
        <v>5537</v>
      </c>
      <c r="BB1311" s="18" t="s">
        <v>5537</v>
      </c>
      <c r="BC1311" s="18" t="s">
        <v>5537</v>
      </c>
      <c r="BD1311" s="18" t="s">
        <v>5537</v>
      </c>
      <c r="BE1311" s="18" t="s">
        <v>5537</v>
      </c>
      <c r="BF1311" s="18" t="s">
        <v>5537</v>
      </c>
      <c r="BG1311" s="18" t="s">
        <v>5537</v>
      </c>
      <c r="BH1311" s="18" t="s">
        <v>5537</v>
      </c>
      <c r="BI1311" s="18" t="s">
        <v>5537</v>
      </c>
      <c r="BJ1311" s="18" t="s">
        <v>5537</v>
      </c>
      <c r="BK1311" s="18" t="s">
        <v>5537</v>
      </c>
      <c r="BL1311" s="9" t="s">
        <v>5537</v>
      </c>
      <c r="BM1311" s="14" t="s">
        <v>5537</v>
      </c>
      <c r="BN1311" s="14" t="s">
        <v>5537</v>
      </c>
      <c r="BO1311" s="14" t="str">
        <f>_xlfn.XLOOKUP(B1311,'[4]cell downs 18042026 17h'!$B:$B,'[4]cell downs 18042026 17h'!$B:$B,"")</f>
        <v/>
      </c>
      <c r="BP1311" s="14" t="str">
        <f>_xlfn.XLOOKUP(B1311,'[5]Cells Huawei 19042026 15h'!$B:$B,'[5]Cells Huawei 19042026 15h'!$B:$B,"")</f>
        <v/>
      </c>
      <c r="BQ1311" s="9" t="str">
        <f>_xlfn.XLOOKUP(B1311,'[6]cells down 19042026 9H40'!$B:$B,'[6]cells down 19042026 9H40'!$B:$B,"")</f>
        <v/>
      </c>
      <c r="BR1311" s="9" t="s">
        <v>5537</v>
      </c>
      <c r="BS1311" s="9" t="s">
        <v>594</v>
      </c>
      <c r="BT1311" s="108"/>
    </row>
    <row r="1312" spans="1:72" s="9" customFormat="1" x14ac:dyDescent="0.35">
      <c r="A1312" s="1" t="s">
        <v>178</v>
      </c>
      <c r="B1312" s="8" t="s">
        <v>179</v>
      </c>
      <c r="C1312" s="3" t="str">
        <f>_xlfn.XLOOKUP(B1312,'[1]daily break down'!$D:$D,'[1]daily break down'!$E:$E,"")</f>
        <v>SUD-OUEST</v>
      </c>
      <c r="D1312" s="1" t="s">
        <v>18</v>
      </c>
      <c r="E1312" s="1"/>
      <c r="F1312" s="3" t="s">
        <v>13</v>
      </c>
      <c r="G1312" s="1" t="s">
        <v>14</v>
      </c>
      <c r="H1312" s="32" t="str">
        <f>_xlfn.XLOOKUP(B1312,[2]CALCULATION!$B:$B,[2]CALCULATION!$H:$H,"")</f>
        <v>Huawei</v>
      </c>
      <c r="I1312" s="28">
        <v>0.34287938065193635</v>
      </c>
      <c r="J1312" s="28">
        <v>0.75050009559601982</v>
      </c>
      <c r="K1312" s="28">
        <v>0</v>
      </c>
      <c r="L1312" s="28">
        <v>0</v>
      </c>
      <c r="M1312" s="28">
        <v>0</v>
      </c>
      <c r="N1312" s="28">
        <v>0</v>
      </c>
      <c r="O1312" s="28">
        <v>0</v>
      </c>
      <c r="P1312" s="28">
        <v>0</v>
      </c>
      <c r="Q1312" s="28">
        <v>7.2232067185453424E-3</v>
      </c>
      <c r="R1312" s="28">
        <v>4.4679724797607525</v>
      </c>
      <c r="S1312" s="93">
        <v>0</v>
      </c>
      <c r="T1312" s="93">
        <f>_xlfn.XLOOKUP(B1312,'[3]Nur des jours'!$B:$B,'[3]Nur des jours'!$U:$U,"")</f>
        <v>0</v>
      </c>
      <c r="U1312" s="93">
        <v>7.5620732065758639E-3</v>
      </c>
      <c r="V1312" s="93">
        <v>0.27171741816552664</v>
      </c>
      <c r="W1312" s="93">
        <v>0</v>
      </c>
      <c r="X1312" s="93">
        <v>0.19936050543185146</v>
      </c>
      <c r="Y1312" s="93">
        <v>1.8129000408066591</v>
      </c>
      <c r="Z1312" s="93">
        <v>0</v>
      </c>
      <c r="AA1312" s="93">
        <v>0</v>
      </c>
      <c r="AB1312" s="93">
        <v>0</v>
      </c>
      <c r="AC1312" s="93">
        <f>_xlfn.XLOOKUP(B1312,'[3]Nur des jours'!$B:$B,'[3]Nur des jours'!$N:$N,"")</f>
        <v>0</v>
      </c>
      <c r="AD1312" s="93">
        <v>0</v>
      </c>
      <c r="AE1312" s="93">
        <v>0</v>
      </c>
      <c r="AF1312" s="93">
        <v>0</v>
      </c>
      <c r="AG1312" s="93"/>
      <c r="AH1312" s="93">
        <v>0</v>
      </c>
      <c r="AI1312" s="93">
        <v>0</v>
      </c>
      <c r="AJ1312" s="93">
        <v>0</v>
      </c>
      <c r="AK1312" s="93">
        <v>0</v>
      </c>
      <c r="AL1312" s="93">
        <v>0</v>
      </c>
      <c r="AM1312" s="49" t="s">
        <v>5559</v>
      </c>
      <c r="AN1312" s="49"/>
      <c r="AO1312" s="48" t="str" cm="1">
        <f t="array" ref="AO1312">IFERROR(_xlfn.IFS(
AQ1312="MPR ISSUE","PDH",
AQ1312="BSS Hardware Issue","BSS",
AQ1312="Sites strategiques, MLL, Pylone, etc.","ENVTECH",
AQ1312="AKTIVCO DEFAUT GE &amp; POWER Cabinet","AKTIVCO",
AQ1312="AKTIVCO Coupure ENEO &amp; Baisse de tension","AKTIVCO GRID ONLY",
AQ1312="Coupure ENEO &amp; Baisse de tension","IHS GRID ONLY",
AQ1312="Defaut GE &amp; POWER Cabinet","IHS",
AQ1312="Sharing","Partners",
AQ1312="Sites strategiques &amp; DataCenter","SST &amp; DC",
AQ1312="Exclu","Exclu",
AQ1312="SAT","SAT",
AQ1312="SPARE-ISSUE","SPARE-ISSUE",
AQ1312="Fiber CAmtel","TRANS_FO_CAMTEL",
AQ1312="Fiber AOF","Fiber AOF",
AQ1312="Projet OCM (HUAWEI)","TRAVAUX-HUAWEI",
AQ1312="Projet OCM (NOKIA)","TRAVAUX-NOKIA",
AQ1312="ACCESS-ISSUE","ACCESS-ISSUE",
AQ1312="Projet OCM (ZTE, NOKIA, autres projets)","TRAVAUX OCM",
AQ1312="No root CAuse","No root cause",
AQ1312="ODU HS","PDH",
AQ1312="IP &amp; VLAN","PDH",
AQ1312="Warehouse HUAWEI","SPARE-ISSUE",
AQ1312="SPARE-HS","SPARE-ISSUE",
AQ1312="Power Telco","BSS",AQ1312="no impacts","no impacts"
),"")</f>
        <v>No root cause</v>
      </c>
      <c r="AP1312" s="48" t="str" cm="1">
        <f t="array" ref="AP1312">IFERROR(_xlfn.IFS(
AQ1312="MPR ISSUE","TX ISSUE",
AQ1312="BSS Hardware Issue","RAN ISSUE",
AQ1312="Sites strategiques, MLL, Pylone, etc.","ENVTECH",
AQ1312="AKTIVCO DEFAUT GE &amp; POWER Cabinet","POWER ISSUE",
AQ1312="AKTIVCO Coupure ENEO &amp; Baisse de tension","POWER ISSUE",
AQ1312="Coupure ENEO &amp; Baisse de tension","POWER ISSUE",
AQ1312="Defaut GE &amp; POWER Cabinet","POWER ISSUE",
AQ1312="Sharing","POWER ISSUE",
AQ1312="Sites strategiques &amp; DataCenter","POWER ISSUE",
AQ1312="Exclu","Exclu",
AQ1312="SAT","TX ISSUE",
AQ1312="SPARE-ISSUE","SPARE-ISSUE",
AQ1312="Fiber CAmtel","TX ISSUE",
AQ1312="Fiber AOF","TX ISSUE",
AQ1312="Projet OCM (HUAWEI)","TRAVAUX-HUAWEI",
AQ1312="Projet OCM (NOKIA)","TRAVAUX -NOKIA",
AQ1312="ACCESS-ISSUE","ACCESS-ISSUE",
AQ1312="Projet OCM (ZTE, NOKIA, autres projets)","TRAVAUX OCM",
AQ1312="No root CAuse","No root cause",
AQ1312="ODU HS","TX ISSUE",
AQ1312="IP &amp; VLAN","TX ISSUE",
AQ1312="Warehouse HUAWEI","SPARE-ISSUE",
AQ1312="SPARE-HS","SPARE-ISSUE",
AQ1312="Power Telco","RAN ISSUE",AQ1312="no impacts","no impacts"
),"")</f>
        <v>No root cause</v>
      </c>
      <c r="AQ1312" s="67" t="s">
        <v>5344</v>
      </c>
      <c r="AR1312" s="48" t="str" cm="1">
        <f t="array" ref="AR1312">IFERROR(_xlfn.IFS(
AQ1312="MPR ISSUE","ACTIVE",
AQ1312="BSS Hardware Issue","ACTIVE",
AQ1312="Sites strategiques, MLL, Pylone, etc.","PASSIVE",
AQ1312="AKTIVCO DEFAUT GE &amp; POWER Cabinet","PASSIVE",
AQ1312="AKTIVCO Coupure ENEO &amp; Baisse de tension","PASSIVE",
AQ1312="Coupure ENEO &amp; Baisse de tension","PASSIVE",
AQ1312="Defaut GE &amp; POWER Cabinet","PASSIVE",
AQ1312="Sharing","PASSIVE",
AQ1312="Sites strategiques &amp; DataCenter","PASSIVE",
AQ1312="Exclu","Exclu",
AQ1312="SAT","ACTIVE",
AQ1312="SPARE-ISSUE","SPARE-ISSUE",
AQ1312="Fiber CAmtel","ACTIVE",
AQ1312="Fiber AOF","ACTIVE",
AQ1312="Projet OCM (HUAWEI)","PLANNED WORKS",
AQ1312="Projet OCM (NOKIA)","PLANNED WORKS",
AQ1312="ACCESS-ISSUE","ACCESS-ISSUE",
AQ1312="Projet OCM (ZTE, NOKIA, autres projets)","PLANNED WORKS",
AQ1312="No root CAuse","No root cause",
AQ1312="ODU HS","ACTIVE",
AQ1312="IP &amp; VLAN","ACTIVE",
AQ1312="Warehouse HUAWEI","SPARE-ISSUE",
AQ1312="SPARE-HS","SPARE-ISSUE",
AQ1312="Power Telco","ACTIVE", AQ1312="no impacts","no impacts"
),"")</f>
        <v>No root cause</v>
      </c>
      <c r="AS1312" s="92" t="s">
        <v>5537</v>
      </c>
      <c r="AT1312" s="98" t="s">
        <v>179</v>
      </c>
      <c r="AV1312" s="17" t="s">
        <v>5537</v>
      </c>
      <c r="AW1312" s="7" t="s">
        <v>5537</v>
      </c>
      <c r="AX1312" s="6" t="s">
        <v>5537</v>
      </c>
      <c r="AY1312" s="7"/>
      <c r="AZ1312" s="3" t="s">
        <v>5537</v>
      </c>
      <c r="BA1312" s="18" t="s">
        <v>5537</v>
      </c>
      <c r="BB1312" s="18" t="s">
        <v>5537</v>
      </c>
      <c r="BC1312" s="18" t="s">
        <v>5537</v>
      </c>
      <c r="BD1312" s="18" t="s">
        <v>5537</v>
      </c>
      <c r="BE1312" s="18" t="s">
        <v>5537</v>
      </c>
      <c r="BF1312" s="18" t="s">
        <v>5537</v>
      </c>
      <c r="BG1312" s="18" t="s">
        <v>5537</v>
      </c>
      <c r="BH1312" s="18" t="s">
        <v>5537</v>
      </c>
      <c r="BI1312" s="18" t="s">
        <v>5537</v>
      </c>
      <c r="BJ1312" s="18" t="s">
        <v>5537</v>
      </c>
      <c r="BK1312" s="18" t="s">
        <v>5537</v>
      </c>
      <c r="BL1312" s="9" t="s">
        <v>5537</v>
      </c>
      <c r="BM1312" s="14" t="s">
        <v>5537</v>
      </c>
      <c r="BN1312" s="14" t="s">
        <v>5537</v>
      </c>
      <c r="BO1312" s="14" t="str">
        <f>_xlfn.XLOOKUP(B1312,'[4]cell downs 18042026 17h'!$B:$B,'[4]cell downs 18042026 17h'!$B:$B,"")</f>
        <v/>
      </c>
      <c r="BP1312" s="14" t="str">
        <f>_xlfn.XLOOKUP(B1312,'[5]Cells Huawei 19042026 15h'!$B:$B,'[5]Cells Huawei 19042026 15h'!$B:$B,"")</f>
        <v/>
      </c>
      <c r="BQ1312" s="9" t="str">
        <f>_xlfn.XLOOKUP(B1312,'[6]cells down 19042026 9H40'!$B:$B,'[6]cells down 19042026 9H40'!$B:$B,"")</f>
        <v/>
      </c>
      <c r="BR1312" s="9" t="s">
        <v>5537</v>
      </c>
      <c r="BS1312" s="9" t="s">
        <v>302</v>
      </c>
      <c r="BT1312" s="108"/>
    </row>
    <row r="1313" spans="1:72" s="9" customFormat="1" x14ac:dyDescent="0.35">
      <c r="A1313" s="1" t="s">
        <v>4462</v>
      </c>
      <c r="B1313" s="8" t="s">
        <v>4463</v>
      </c>
      <c r="C1313" s="3" t="str">
        <f>_xlfn.XLOOKUP(B1313,'[1]daily break down'!$D:$D,'[1]daily break down'!$E:$E,"")</f>
        <v>SUD-OUEST</v>
      </c>
      <c r="D1313" s="1" t="s">
        <v>11</v>
      </c>
      <c r="E1313" s="1" t="s">
        <v>12</v>
      </c>
      <c r="F1313" s="3" t="s">
        <v>13</v>
      </c>
      <c r="G1313" s="1" t="s">
        <v>14</v>
      </c>
      <c r="H1313" s="32" t="str">
        <f>_xlfn.XLOOKUP(B1313,[2]CALCULATION!$B:$B,[2]CALCULATION!$H:$H,"")</f>
        <v>Huawei</v>
      </c>
      <c r="I1313" s="28">
        <v>0</v>
      </c>
      <c r="J1313" s="28">
        <v>8.0257852428281603E-4</v>
      </c>
      <c r="K1313" s="28">
        <v>0</v>
      </c>
      <c r="L1313" s="28">
        <v>0</v>
      </c>
      <c r="M1313" s="28">
        <v>0</v>
      </c>
      <c r="N1313" s="28">
        <v>0</v>
      </c>
      <c r="O1313" s="28">
        <v>0</v>
      </c>
      <c r="P1313" s="28">
        <v>1.6943324401526112E-3</v>
      </c>
      <c r="Q1313" s="28">
        <v>2.675261747609386E-4</v>
      </c>
      <c r="R1313" s="28">
        <v>3.3886648803052224E-3</v>
      </c>
      <c r="S1313" s="93">
        <v>1.4205461529022665</v>
      </c>
      <c r="T1313" s="93">
        <f>_xlfn.XLOOKUP(B1313,'[3]Nur des jours'!$B:$B,'[3]Nur des jours'!$U:$U,"")</f>
        <v>0</v>
      </c>
      <c r="U1313" s="93">
        <v>0</v>
      </c>
      <c r="V1313" s="93">
        <v>0</v>
      </c>
      <c r="W1313" s="93">
        <v>0</v>
      </c>
      <c r="X1313" s="93">
        <v>0</v>
      </c>
      <c r="Y1313" s="93">
        <v>1.7939056823986332</v>
      </c>
      <c r="Z1313" s="93">
        <v>0</v>
      </c>
      <c r="AA1313" s="93">
        <v>0</v>
      </c>
      <c r="AB1313" s="93">
        <v>0</v>
      </c>
      <c r="AC1313" s="93">
        <f>_xlfn.XLOOKUP(B1313,'[3]Nur des jours'!$B:$B,'[3]Nur des jours'!$N:$N,"")</f>
        <v>0</v>
      </c>
      <c r="AD1313" s="93">
        <v>0</v>
      </c>
      <c r="AE1313" s="93">
        <v>0</v>
      </c>
      <c r="AF1313" s="93">
        <v>0</v>
      </c>
      <c r="AG1313" s="93"/>
      <c r="AH1313" s="93">
        <v>0</v>
      </c>
      <c r="AI1313" s="93">
        <v>0</v>
      </c>
      <c r="AJ1313" s="93">
        <v>0</v>
      </c>
      <c r="AK1313" s="93">
        <v>0</v>
      </c>
      <c r="AL1313" s="93">
        <v>0</v>
      </c>
      <c r="AM1313" s="49" t="s">
        <v>5559</v>
      </c>
      <c r="AN1313" s="49"/>
      <c r="AO1313" s="48" t="str" cm="1">
        <f t="array" ref="AO1313">IFERROR(_xlfn.IFS(
AQ1313="MPR ISSUE","PDH",
AQ1313="BSS Hardware Issue","BSS",
AQ1313="Sites strategiques, MLL, Pylone, etc.","ENVTECH",
AQ1313="AKTIVCO DEFAUT GE &amp; POWER Cabinet","AKTIVCO",
AQ1313="AKTIVCO Coupure ENEO &amp; Baisse de tension","AKTIVCO GRID ONLY",
AQ1313="Coupure ENEO &amp; Baisse de tension","IHS GRID ONLY",
AQ1313="Defaut GE &amp; POWER Cabinet","IHS",
AQ1313="Sharing","Partners",
AQ1313="Sites strategiques &amp; DataCenter","SST &amp; DC",
AQ1313="Exclu","Exclu",
AQ1313="SAT","SAT",
AQ1313="SPARE-ISSUE","SPARE-ISSUE",
AQ1313="Fiber CAmtel","TRANS_FO_CAMTEL",
AQ1313="Fiber AOF","Fiber AOF",
AQ1313="Projet OCM (HUAWEI)","TRAVAUX-HUAWEI",
AQ1313="Projet OCM (NOKIA)","TRAVAUX-NOKIA",
AQ1313="ACCESS-ISSUE","ACCESS-ISSUE",
AQ1313="Projet OCM (ZTE, NOKIA, autres projets)","TRAVAUX OCM",
AQ1313="No root CAuse","No root cause",
AQ1313="ODU HS","PDH",
AQ1313="IP &amp; VLAN","PDH",
AQ1313="Warehouse HUAWEI","SPARE-ISSUE",
AQ1313="SPARE-HS","SPARE-ISSUE",
AQ1313="Power Telco","BSS",AQ1313="no impacts","no impacts"
),"")</f>
        <v>No root cause</v>
      </c>
      <c r="AP1313" s="48" t="str" cm="1">
        <f t="array" ref="AP1313">IFERROR(_xlfn.IFS(
AQ1313="MPR ISSUE","TX ISSUE",
AQ1313="BSS Hardware Issue","RAN ISSUE",
AQ1313="Sites strategiques, MLL, Pylone, etc.","ENVTECH",
AQ1313="AKTIVCO DEFAUT GE &amp; POWER Cabinet","POWER ISSUE",
AQ1313="AKTIVCO Coupure ENEO &amp; Baisse de tension","POWER ISSUE",
AQ1313="Coupure ENEO &amp; Baisse de tension","POWER ISSUE",
AQ1313="Defaut GE &amp; POWER Cabinet","POWER ISSUE",
AQ1313="Sharing","POWER ISSUE",
AQ1313="Sites strategiques &amp; DataCenter","POWER ISSUE",
AQ1313="Exclu","Exclu",
AQ1313="SAT","TX ISSUE",
AQ1313="SPARE-ISSUE","SPARE-ISSUE",
AQ1313="Fiber CAmtel","TX ISSUE",
AQ1313="Fiber AOF","TX ISSUE",
AQ1313="Projet OCM (HUAWEI)","TRAVAUX-HUAWEI",
AQ1313="Projet OCM (NOKIA)","TRAVAUX -NOKIA",
AQ1313="ACCESS-ISSUE","ACCESS-ISSUE",
AQ1313="Projet OCM (ZTE, NOKIA, autres projets)","TRAVAUX OCM",
AQ1313="No root CAuse","No root cause",
AQ1313="ODU HS","TX ISSUE",
AQ1313="IP &amp; VLAN","TX ISSUE",
AQ1313="Warehouse HUAWEI","SPARE-ISSUE",
AQ1313="SPARE-HS","SPARE-ISSUE",
AQ1313="Power Telco","RAN ISSUE",AQ1313="no impacts","no impacts"
),"")</f>
        <v>No root cause</v>
      </c>
      <c r="AQ1313" s="126" t="s">
        <v>5344</v>
      </c>
      <c r="AR1313" s="48" t="str" cm="1">
        <f t="array" ref="AR1313">IFERROR(_xlfn.IFS(
AQ1313="MPR ISSUE","ACTIVE",
AQ1313="BSS Hardware Issue","ACTIVE",
AQ1313="Sites strategiques, MLL, Pylone, etc.","PASSIVE",
AQ1313="AKTIVCO DEFAUT GE &amp; POWER Cabinet","PASSIVE",
AQ1313="AKTIVCO Coupure ENEO &amp; Baisse de tension","PASSIVE",
AQ1313="Coupure ENEO &amp; Baisse de tension","PASSIVE",
AQ1313="Defaut GE &amp; POWER Cabinet","PASSIVE",
AQ1313="Sharing","PASSIVE",
AQ1313="Sites strategiques &amp; DataCenter","PASSIVE",
AQ1313="Exclu","Exclu",
AQ1313="SAT","ACTIVE",
AQ1313="SPARE-ISSUE","SPARE-ISSUE",
AQ1313="Fiber CAmtel","ACTIVE",
AQ1313="Fiber AOF","ACTIVE",
AQ1313="Projet OCM (HUAWEI)","PLANNED WORKS",
AQ1313="Projet OCM (NOKIA)","PLANNED WORKS",
AQ1313="ACCESS-ISSUE","ACCESS-ISSUE",
AQ1313="Projet OCM (ZTE, NOKIA, autres projets)","PLANNED WORKS",
AQ1313="No root CAuse","No root cause",
AQ1313="ODU HS","ACTIVE",
AQ1313="IP &amp; VLAN","ACTIVE",
AQ1313="Warehouse HUAWEI","SPARE-ISSUE",
AQ1313="SPARE-HS","SPARE-ISSUE",
AQ1313="Power Telco","ACTIVE", AQ1313="no impacts","no impacts"
),"")</f>
        <v>No root cause</v>
      </c>
      <c r="AS1313" s="92" t="s">
        <v>5537</v>
      </c>
      <c r="AT1313" s="98" t="s">
        <v>4463</v>
      </c>
      <c r="AV1313" s="17" t="s">
        <v>5537</v>
      </c>
      <c r="AW1313" s="7" t="s">
        <v>5537</v>
      </c>
      <c r="AX1313" s="6" t="s">
        <v>5537</v>
      </c>
      <c r="AY1313" s="7"/>
      <c r="AZ1313" s="3" t="s">
        <v>5537</v>
      </c>
      <c r="BA1313" s="18" t="s">
        <v>5537</v>
      </c>
      <c r="BB1313" s="18" t="s">
        <v>5537</v>
      </c>
      <c r="BC1313" s="18" t="s">
        <v>5537</v>
      </c>
      <c r="BD1313" s="18" t="s">
        <v>5537</v>
      </c>
      <c r="BE1313" s="18" t="s">
        <v>5537</v>
      </c>
      <c r="BF1313" s="18" t="s">
        <v>5537</v>
      </c>
      <c r="BG1313" s="18" t="s">
        <v>5537</v>
      </c>
      <c r="BH1313" s="18" t="s">
        <v>5537</v>
      </c>
      <c r="BI1313" s="18" t="s">
        <v>5537</v>
      </c>
      <c r="BJ1313" s="18" t="s">
        <v>5537</v>
      </c>
      <c r="BK1313" s="18" t="s">
        <v>5537</v>
      </c>
      <c r="BL1313" s="9" t="s">
        <v>5537</v>
      </c>
      <c r="BM1313" s="14" t="s">
        <v>5537</v>
      </c>
      <c r="BN1313" s="14" t="s">
        <v>5537</v>
      </c>
      <c r="BO1313" s="14" t="str">
        <f>_xlfn.XLOOKUP(B1313,'[4]cell downs 18042026 17h'!$B:$B,'[4]cell downs 18042026 17h'!$B:$B,"")</f>
        <v/>
      </c>
      <c r="BP1313" s="14" t="str">
        <f>_xlfn.XLOOKUP(B1313,'[5]Cells Huawei 19042026 15h'!$B:$B,'[5]Cells Huawei 19042026 15h'!$B:$B,"")</f>
        <v/>
      </c>
      <c r="BQ1313" s="9" t="str">
        <f>_xlfn.XLOOKUP(B1313,'[6]cells down 19042026 9H40'!$B:$B,'[6]cells down 19042026 9H40'!$B:$B,"")</f>
        <v/>
      </c>
      <c r="BR1313" s="9" t="s">
        <v>4463</v>
      </c>
      <c r="BS1313" s="9" t="s">
        <v>318</v>
      </c>
      <c r="BT1313" s="108"/>
    </row>
    <row r="1314" spans="1:72" s="9" customFormat="1" x14ac:dyDescent="0.35">
      <c r="A1314" s="1" t="s">
        <v>2001</v>
      </c>
      <c r="B1314" s="8" t="s">
        <v>2002</v>
      </c>
      <c r="C1314" s="3" t="str">
        <f>_xlfn.XLOOKUP(B1314,'[1]daily break down'!$D:$D,'[1]daily break down'!$E:$E,"")</f>
        <v>SUD-OUEST</v>
      </c>
      <c r="D1314" s="1" t="s">
        <v>11</v>
      </c>
      <c r="E1314" s="1"/>
      <c r="F1314" s="3" t="s">
        <v>13</v>
      </c>
      <c r="G1314" s="1" t="s">
        <v>14</v>
      </c>
      <c r="H1314" s="32" t="str">
        <f>_xlfn.XLOOKUP(B1314,[2]CALCULATION!$B:$B,[2]CALCULATION!$H:$H,"")</f>
        <v>Huawei</v>
      </c>
      <c r="I1314" s="28">
        <v>0</v>
      </c>
      <c r="J1314" s="28">
        <v>0</v>
      </c>
      <c r="K1314" s="28">
        <v>0</v>
      </c>
      <c r="L1314" s="28">
        <v>0</v>
      </c>
      <c r="M1314" s="28">
        <v>0</v>
      </c>
      <c r="N1314" s="28">
        <v>0</v>
      </c>
      <c r="O1314" s="28">
        <v>0</v>
      </c>
      <c r="P1314" s="28">
        <v>0</v>
      </c>
      <c r="Q1314" s="28">
        <v>0</v>
      </c>
      <c r="R1314" s="28">
        <v>0</v>
      </c>
      <c r="S1314" s="93">
        <v>0</v>
      </c>
      <c r="T1314" s="93">
        <f>_xlfn.XLOOKUP(B1314,'[3]Nur des jours'!$B:$B,'[3]Nur des jours'!$U:$U,"")</f>
        <v>0</v>
      </c>
      <c r="U1314" s="93">
        <v>0</v>
      </c>
      <c r="V1314" s="93">
        <v>0</v>
      </c>
      <c r="W1314" s="93">
        <v>0</v>
      </c>
      <c r="X1314" s="93">
        <v>0</v>
      </c>
      <c r="Y1314" s="93">
        <v>1.7572902666130188</v>
      </c>
      <c r="Z1314" s="93">
        <v>0</v>
      </c>
      <c r="AA1314" s="93">
        <v>0</v>
      </c>
      <c r="AB1314" s="93">
        <v>0</v>
      </c>
      <c r="AC1314" s="93">
        <f>_xlfn.XLOOKUP(B1314,'[3]Nur des jours'!$B:$B,'[3]Nur des jours'!$N:$N,"")</f>
        <v>0</v>
      </c>
      <c r="AD1314" s="93">
        <v>0</v>
      </c>
      <c r="AE1314" s="93">
        <v>0</v>
      </c>
      <c r="AF1314" s="93">
        <v>0</v>
      </c>
      <c r="AG1314" s="93"/>
      <c r="AH1314" s="93">
        <v>0</v>
      </c>
      <c r="AI1314" s="93">
        <v>0</v>
      </c>
      <c r="AJ1314" s="93">
        <v>0</v>
      </c>
      <c r="AK1314" s="93">
        <v>0</v>
      </c>
      <c r="AL1314" s="93">
        <v>0</v>
      </c>
      <c r="AM1314" s="49" t="s">
        <v>5559</v>
      </c>
      <c r="AN1314" s="49"/>
      <c r="AO1314" s="48" t="str" cm="1">
        <f t="array" ref="AO1314">IFERROR(_xlfn.IFS(
AQ1314="MPR ISSUE","PDH",
AQ1314="BSS Hardware Issue","BSS",
AQ1314="Sites strategiques, MLL, Pylone, etc.","ENVTECH",
AQ1314="AKTIVCO DEFAUT GE &amp; POWER Cabinet","AKTIVCO",
AQ1314="AKTIVCO Coupure ENEO &amp; Baisse de tension","AKTIVCO GRID ONLY",
AQ1314="Coupure ENEO &amp; Baisse de tension","IHS GRID ONLY",
AQ1314="Defaut GE &amp; POWER Cabinet","IHS",
AQ1314="Sharing","Partners",
AQ1314="Sites strategiques &amp; DataCenter","SST &amp; DC",
AQ1314="Exclu","Exclu",
AQ1314="SAT","SAT",
AQ1314="SPARE-ISSUE","SPARE-ISSUE",
AQ1314="Fiber CAmtel","TRANS_FO_CAMTEL",
AQ1314="Fiber AOF","Fiber AOF",
AQ1314="Projet OCM (HUAWEI)","TRAVAUX-HUAWEI",
AQ1314="Projet OCM (NOKIA)","TRAVAUX-NOKIA",
AQ1314="ACCESS-ISSUE","ACCESS-ISSUE",
AQ1314="Projet OCM (ZTE, NOKIA, autres projets)","TRAVAUX OCM",
AQ1314="No root CAuse","No root cause",
AQ1314="ODU HS","PDH",
AQ1314="IP &amp; VLAN","PDH",
AQ1314="Warehouse HUAWEI","SPARE-ISSUE",
AQ1314="SPARE-HS","SPARE-ISSUE",
AQ1314="Power Telco","BSS",AQ1314="no impacts","no impacts"
),"")</f>
        <v>No root cause</v>
      </c>
      <c r="AP1314" s="48" t="str" cm="1">
        <f t="array" ref="AP1314">IFERROR(_xlfn.IFS(
AQ1314="MPR ISSUE","TX ISSUE",
AQ1314="BSS Hardware Issue","RAN ISSUE",
AQ1314="Sites strategiques, MLL, Pylone, etc.","ENVTECH",
AQ1314="AKTIVCO DEFAUT GE &amp; POWER Cabinet","POWER ISSUE",
AQ1314="AKTIVCO Coupure ENEO &amp; Baisse de tension","POWER ISSUE",
AQ1314="Coupure ENEO &amp; Baisse de tension","POWER ISSUE",
AQ1314="Defaut GE &amp; POWER Cabinet","POWER ISSUE",
AQ1314="Sharing","POWER ISSUE",
AQ1314="Sites strategiques &amp; DataCenter","POWER ISSUE",
AQ1314="Exclu","Exclu",
AQ1314="SAT","TX ISSUE",
AQ1314="SPARE-ISSUE","SPARE-ISSUE",
AQ1314="Fiber CAmtel","TX ISSUE",
AQ1314="Fiber AOF","TX ISSUE",
AQ1314="Projet OCM (HUAWEI)","TRAVAUX-HUAWEI",
AQ1314="Projet OCM (NOKIA)","TRAVAUX -NOKIA",
AQ1314="ACCESS-ISSUE","ACCESS-ISSUE",
AQ1314="Projet OCM (ZTE, NOKIA, autres projets)","TRAVAUX OCM",
AQ1314="No root CAuse","No root cause",
AQ1314="ODU HS","TX ISSUE",
AQ1314="IP &amp; VLAN","TX ISSUE",
AQ1314="Warehouse HUAWEI","SPARE-ISSUE",
AQ1314="SPARE-HS","SPARE-ISSUE",
AQ1314="Power Telco","RAN ISSUE",AQ1314="no impacts","no impacts"
),"")</f>
        <v>No root cause</v>
      </c>
      <c r="AQ1314" s="126" t="s">
        <v>5344</v>
      </c>
      <c r="AR1314" s="48" t="str" cm="1">
        <f t="array" ref="AR1314">IFERROR(_xlfn.IFS(
AQ1314="MPR ISSUE","ACTIVE",
AQ1314="BSS Hardware Issue","ACTIVE",
AQ1314="Sites strategiques, MLL, Pylone, etc.","PASSIVE",
AQ1314="AKTIVCO DEFAUT GE &amp; POWER Cabinet","PASSIVE",
AQ1314="AKTIVCO Coupure ENEO &amp; Baisse de tension","PASSIVE",
AQ1314="Coupure ENEO &amp; Baisse de tension","PASSIVE",
AQ1314="Defaut GE &amp; POWER Cabinet","PASSIVE",
AQ1314="Sharing","PASSIVE",
AQ1314="Sites strategiques &amp; DataCenter","PASSIVE",
AQ1314="Exclu","Exclu",
AQ1314="SAT","ACTIVE",
AQ1314="SPARE-ISSUE","SPARE-ISSUE",
AQ1314="Fiber CAmtel","ACTIVE",
AQ1314="Fiber AOF","ACTIVE",
AQ1314="Projet OCM (HUAWEI)","PLANNED WORKS",
AQ1314="Projet OCM (NOKIA)","PLANNED WORKS",
AQ1314="ACCESS-ISSUE","ACCESS-ISSUE",
AQ1314="Projet OCM (ZTE, NOKIA, autres projets)","PLANNED WORKS",
AQ1314="No root CAuse","No root cause",
AQ1314="ODU HS","ACTIVE",
AQ1314="IP &amp; VLAN","ACTIVE",
AQ1314="Warehouse HUAWEI","SPARE-ISSUE",
AQ1314="SPARE-HS","SPARE-ISSUE",
AQ1314="Power Telco","ACTIVE", AQ1314="no impacts","no impacts"
),"")</f>
        <v>No root cause</v>
      </c>
      <c r="AS1314" s="92" t="s">
        <v>5537</v>
      </c>
      <c r="AT1314" s="98" t="s">
        <v>2002</v>
      </c>
      <c r="AV1314" s="17" t="s">
        <v>5537</v>
      </c>
      <c r="AW1314" s="7" t="s">
        <v>5537</v>
      </c>
      <c r="AX1314" s="6" t="s">
        <v>5537</v>
      </c>
      <c r="AY1314" s="7"/>
      <c r="AZ1314" s="3" t="s">
        <v>5537</v>
      </c>
      <c r="BA1314" s="18" t="s">
        <v>5537</v>
      </c>
      <c r="BB1314" s="18" t="s">
        <v>5537</v>
      </c>
      <c r="BC1314" s="18" t="s">
        <v>5537</v>
      </c>
      <c r="BD1314" s="18" t="s">
        <v>5537</v>
      </c>
      <c r="BE1314" s="18" t="s">
        <v>5537</v>
      </c>
      <c r="BF1314" s="18" t="s">
        <v>5537</v>
      </c>
      <c r="BG1314" s="18" t="s">
        <v>5537</v>
      </c>
      <c r="BH1314" s="18" t="s">
        <v>5537</v>
      </c>
      <c r="BI1314" s="18" t="s">
        <v>5537</v>
      </c>
      <c r="BJ1314" s="18" t="s">
        <v>5537</v>
      </c>
      <c r="BK1314" s="18" t="s">
        <v>5537</v>
      </c>
      <c r="BL1314" s="9" t="s">
        <v>5537</v>
      </c>
      <c r="BM1314" s="14" t="s">
        <v>5537</v>
      </c>
      <c r="BN1314" s="14" t="s">
        <v>5537</v>
      </c>
      <c r="BO1314" s="14" t="str">
        <f>_xlfn.XLOOKUP(B1314,'[4]cell downs 18042026 17h'!$B:$B,'[4]cell downs 18042026 17h'!$B:$B,"")</f>
        <v/>
      </c>
      <c r="BP1314" s="14" t="str">
        <f>_xlfn.XLOOKUP(B1314,'[5]Cells Huawei 19042026 15h'!$B:$B,'[5]Cells Huawei 19042026 15h'!$B:$B,"")</f>
        <v/>
      </c>
      <c r="BQ1314" s="9" t="str">
        <f>_xlfn.XLOOKUP(B1314,'[6]cells down 19042026 9H40'!$B:$B,'[6]cells down 19042026 9H40'!$B:$B,"")</f>
        <v/>
      </c>
      <c r="BR1314" s="9" t="s">
        <v>5537</v>
      </c>
      <c r="BS1314" s="9" t="s">
        <v>302</v>
      </c>
      <c r="BT1314" s="108"/>
    </row>
    <row r="1315" spans="1:72" s="9" customFormat="1" x14ac:dyDescent="0.35">
      <c r="A1315" s="1" t="s">
        <v>535</v>
      </c>
      <c r="B1315" s="8" t="s">
        <v>536</v>
      </c>
      <c r="C1315" s="3" t="str">
        <f>_xlfn.XLOOKUP(B1315,'[1]daily break down'!$D:$D,'[1]daily break down'!$E:$E,"")</f>
        <v>SUD-OUEST</v>
      </c>
      <c r="D1315" s="1" t="s">
        <v>11</v>
      </c>
      <c r="E1315" s="1" t="s">
        <v>12</v>
      </c>
      <c r="F1315" s="3" t="s">
        <v>13</v>
      </c>
      <c r="G1315" s="1" t="s">
        <v>14</v>
      </c>
      <c r="H1315" s="32" t="str">
        <f>_xlfn.XLOOKUP(B1315,[2]CALCULATION!$B:$B,[2]CALCULATION!$H:$H,"")</f>
        <v>Huawei</v>
      </c>
      <c r="I1315" s="28">
        <v>0</v>
      </c>
      <c r="J1315" s="28">
        <v>0</v>
      </c>
      <c r="K1315" s="28">
        <v>2.3592776650600831</v>
      </c>
      <c r="L1315" s="28">
        <v>0</v>
      </c>
      <c r="M1315" s="28">
        <v>0.94795224764790986</v>
      </c>
      <c r="N1315" s="28">
        <v>0</v>
      </c>
      <c r="O1315" s="28">
        <v>0</v>
      </c>
      <c r="P1315" s="28">
        <v>8.4817390200123821</v>
      </c>
      <c r="Q1315" s="28">
        <v>0</v>
      </c>
      <c r="R1315" s="28">
        <v>0</v>
      </c>
      <c r="S1315" s="93">
        <v>0</v>
      </c>
      <c r="T1315" s="93">
        <f>_xlfn.XLOOKUP(B1315,'[3]Nur des jours'!$B:$B,'[3]Nur des jours'!$U:$U,"")</f>
        <v>0</v>
      </c>
      <c r="U1315" s="93">
        <v>0</v>
      </c>
      <c r="V1315" s="93">
        <v>0</v>
      </c>
      <c r="W1315" s="93">
        <v>0</v>
      </c>
      <c r="X1315" s="93">
        <v>0</v>
      </c>
      <c r="Y1315" s="93">
        <v>1.757058410594893</v>
      </c>
      <c r="Z1315" s="93">
        <v>0</v>
      </c>
      <c r="AA1315" s="93">
        <v>0</v>
      </c>
      <c r="AB1315" s="93">
        <v>0</v>
      </c>
      <c r="AC1315" s="93">
        <f>_xlfn.XLOOKUP(B1315,'[3]Nur des jours'!$B:$B,'[3]Nur des jours'!$N:$N,"")</f>
        <v>0</v>
      </c>
      <c r="AD1315" s="93">
        <v>0</v>
      </c>
      <c r="AE1315" s="93">
        <v>0</v>
      </c>
      <c r="AF1315" s="93">
        <v>0</v>
      </c>
      <c r="AG1315" s="93"/>
      <c r="AH1315" s="93">
        <v>0</v>
      </c>
      <c r="AI1315" s="93">
        <v>0</v>
      </c>
      <c r="AJ1315" s="93">
        <v>0</v>
      </c>
      <c r="AK1315" s="93">
        <v>0</v>
      </c>
      <c r="AL1315" s="93">
        <v>0</v>
      </c>
      <c r="AM1315" s="49" t="s">
        <v>5559</v>
      </c>
      <c r="AN1315" s="49"/>
      <c r="AO1315" s="48" t="str" cm="1">
        <f t="array" ref="AO1315">IFERROR(_xlfn.IFS(
AQ1315="MPR ISSUE","PDH",
AQ1315="BSS Hardware Issue","BSS",
AQ1315="Sites strategiques, MLL, Pylone, etc.","ENVTECH",
AQ1315="AKTIVCO DEFAUT GE &amp; POWER Cabinet","AKTIVCO",
AQ1315="AKTIVCO Coupure ENEO &amp; Baisse de tension","AKTIVCO GRID ONLY",
AQ1315="Coupure ENEO &amp; Baisse de tension","IHS GRID ONLY",
AQ1315="Defaut GE &amp; POWER Cabinet","IHS",
AQ1315="Sharing","Partners",
AQ1315="Sites strategiques &amp; DataCenter","SST &amp; DC",
AQ1315="Exclu","Exclu",
AQ1315="SAT","SAT",
AQ1315="SPARE-ISSUE","SPARE-ISSUE",
AQ1315="Fiber CAmtel","TRANS_FO_CAMTEL",
AQ1315="Fiber AOF","Fiber AOF",
AQ1315="Projet OCM (HUAWEI)","TRAVAUX-HUAWEI",
AQ1315="Projet OCM (NOKIA)","TRAVAUX-NOKIA",
AQ1315="ACCESS-ISSUE","ACCESS-ISSUE",
AQ1315="Projet OCM (ZTE, NOKIA, autres projets)","TRAVAUX OCM",
AQ1315="No root CAuse","No root cause",
AQ1315="ODU HS","PDH",
AQ1315="IP &amp; VLAN","PDH",
AQ1315="Warehouse HUAWEI","SPARE-ISSUE",
AQ1315="SPARE-HS","SPARE-ISSUE",
AQ1315="Power Telco","BSS",AQ1315="no impacts","no impacts"
),"")</f>
        <v>No root cause</v>
      </c>
      <c r="AP1315" s="48" t="str" cm="1">
        <f t="array" ref="AP1315">IFERROR(_xlfn.IFS(
AQ1315="MPR ISSUE","TX ISSUE",
AQ1315="BSS Hardware Issue","RAN ISSUE",
AQ1315="Sites strategiques, MLL, Pylone, etc.","ENVTECH",
AQ1315="AKTIVCO DEFAUT GE &amp; POWER Cabinet","POWER ISSUE",
AQ1315="AKTIVCO Coupure ENEO &amp; Baisse de tension","POWER ISSUE",
AQ1315="Coupure ENEO &amp; Baisse de tension","POWER ISSUE",
AQ1315="Defaut GE &amp; POWER Cabinet","POWER ISSUE",
AQ1315="Sharing","POWER ISSUE",
AQ1315="Sites strategiques &amp; DataCenter","POWER ISSUE",
AQ1315="Exclu","Exclu",
AQ1315="SAT","TX ISSUE",
AQ1315="SPARE-ISSUE","SPARE-ISSUE",
AQ1315="Fiber CAmtel","TX ISSUE",
AQ1315="Fiber AOF","TX ISSUE",
AQ1315="Projet OCM (HUAWEI)","TRAVAUX-HUAWEI",
AQ1315="Projet OCM (NOKIA)","TRAVAUX -NOKIA",
AQ1315="ACCESS-ISSUE","ACCESS-ISSUE",
AQ1315="Projet OCM (ZTE, NOKIA, autres projets)","TRAVAUX OCM",
AQ1315="No root CAuse","No root cause",
AQ1315="ODU HS","TX ISSUE",
AQ1315="IP &amp; VLAN","TX ISSUE",
AQ1315="Warehouse HUAWEI","SPARE-ISSUE",
AQ1315="SPARE-HS","SPARE-ISSUE",
AQ1315="Power Telco","RAN ISSUE",AQ1315="no impacts","no impacts"
),"")</f>
        <v>No root cause</v>
      </c>
      <c r="AQ1315" s="126" t="s">
        <v>5344</v>
      </c>
      <c r="AR1315" s="48" t="str" cm="1">
        <f t="array" ref="AR1315">IFERROR(_xlfn.IFS(
AQ1315="MPR ISSUE","ACTIVE",
AQ1315="BSS Hardware Issue","ACTIVE",
AQ1315="Sites strategiques, MLL, Pylone, etc.","PASSIVE",
AQ1315="AKTIVCO DEFAUT GE &amp; POWER Cabinet","PASSIVE",
AQ1315="AKTIVCO Coupure ENEO &amp; Baisse de tension","PASSIVE",
AQ1315="Coupure ENEO &amp; Baisse de tension","PASSIVE",
AQ1315="Defaut GE &amp; POWER Cabinet","PASSIVE",
AQ1315="Sharing","PASSIVE",
AQ1315="Sites strategiques &amp; DataCenter","PASSIVE",
AQ1315="Exclu","Exclu",
AQ1315="SAT","ACTIVE",
AQ1315="SPARE-ISSUE","SPARE-ISSUE",
AQ1315="Fiber CAmtel","ACTIVE",
AQ1315="Fiber AOF","ACTIVE",
AQ1315="Projet OCM (HUAWEI)","PLANNED WORKS",
AQ1315="Projet OCM (NOKIA)","PLANNED WORKS",
AQ1315="ACCESS-ISSUE","ACCESS-ISSUE",
AQ1315="Projet OCM (ZTE, NOKIA, autres projets)","PLANNED WORKS",
AQ1315="No root CAuse","No root cause",
AQ1315="ODU HS","ACTIVE",
AQ1315="IP &amp; VLAN","ACTIVE",
AQ1315="Warehouse HUAWEI","SPARE-ISSUE",
AQ1315="SPARE-HS","SPARE-ISSUE",
AQ1315="Power Telco","ACTIVE", AQ1315="no impacts","no impacts"
),"")</f>
        <v>No root cause</v>
      </c>
      <c r="AS1315" s="92" t="s">
        <v>5537</v>
      </c>
      <c r="AT1315" s="98" t="s">
        <v>536</v>
      </c>
      <c r="AV1315" s="17" t="s">
        <v>5537</v>
      </c>
      <c r="AW1315" s="7" t="s">
        <v>5537</v>
      </c>
      <c r="AX1315" s="6" t="s">
        <v>5537</v>
      </c>
      <c r="AY1315" s="7"/>
      <c r="AZ1315" s="3" t="s">
        <v>5537</v>
      </c>
      <c r="BA1315" s="18" t="s">
        <v>5537</v>
      </c>
      <c r="BB1315" s="18" t="s">
        <v>5537</v>
      </c>
      <c r="BC1315" s="18" t="s">
        <v>5537</v>
      </c>
      <c r="BD1315" s="18" t="s">
        <v>5537</v>
      </c>
      <c r="BE1315" s="18" t="s">
        <v>5537</v>
      </c>
      <c r="BF1315" s="18" t="s">
        <v>5537</v>
      </c>
      <c r="BG1315" s="18" t="s">
        <v>5537</v>
      </c>
      <c r="BH1315" s="18" t="s">
        <v>5537</v>
      </c>
      <c r="BI1315" s="18" t="s">
        <v>5537</v>
      </c>
      <c r="BJ1315" s="18" t="s">
        <v>5537</v>
      </c>
      <c r="BK1315" s="18" t="s">
        <v>5537</v>
      </c>
      <c r="BL1315" s="9" t="s">
        <v>5537</v>
      </c>
      <c r="BM1315" s="14" t="s">
        <v>5537</v>
      </c>
      <c r="BN1315" s="14" t="s">
        <v>5537</v>
      </c>
      <c r="BO1315" s="14" t="str">
        <f>_xlfn.XLOOKUP(B1315,'[4]cell downs 18042026 17h'!$B:$B,'[4]cell downs 18042026 17h'!$B:$B,"")</f>
        <v/>
      </c>
      <c r="BP1315" s="14" t="str">
        <f>_xlfn.XLOOKUP(B1315,'[5]Cells Huawei 19042026 15h'!$B:$B,'[5]Cells Huawei 19042026 15h'!$B:$B,"")</f>
        <v/>
      </c>
      <c r="BQ1315" s="9" t="str">
        <f>_xlfn.XLOOKUP(B1315,'[6]cells down 19042026 9H40'!$B:$B,'[6]cells down 19042026 9H40'!$B:$B,"")</f>
        <v/>
      </c>
      <c r="BR1315" s="9" t="s">
        <v>536</v>
      </c>
      <c r="BS1315" s="9" t="s">
        <v>12</v>
      </c>
      <c r="BT1315" s="108"/>
    </row>
    <row r="1316" spans="1:72" s="9" customFormat="1" x14ac:dyDescent="0.35">
      <c r="A1316" s="1" t="s">
        <v>3693</v>
      </c>
      <c r="B1316" s="8" t="s">
        <v>3694</v>
      </c>
      <c r="C1316" s="3" t="str">
        <f>_xlfn.XLOOKUP(B1316,'[1]daily break down'!$D:$D,'[1]daily break down'!$E:$E,"")</f>
        <v>SUD-OUEST</v>
      </c>
      <c r="D1316" s="1" t="s">
        <v>11</v>
      </c>
      <c r="E1316" s="1" t="s">
        <v>757</v>
      </c>
      <c r="F1316" s="3" t="s">
        <v>13</v>
      </c>
      <c r="G1316" s="1" t="s">
        <v>14</v>
      </c>
      <c r="H1316" s="32" t="str">
        <f>_xlfn.XLOOKUP(B1316,[2]CALCULATION!$B:$B,[2]CALCULATION!$H:$H,"")</f>
        <v>Huawei</v>
      </c>
      <c r="I1316" s="28">
        <v>2.5733342750254682</v>
      </c>
      <c r="J1316" s="28">
        <v>7.4550627366714889E-2</v>
      </c>
      <c r="K1316" s="28">
        <v>0</v>
      </c>
      <c r="L1316" s="28">
        <v>0</v>
      </c>
      <c r="M1316" s="28">
        <v>8.9175391586979543E-5</v>
      </c>
      <c r="N1316" s="28">
        <v>0</v>
      </c>
      <c r="O1316" s="28">
        <v>0</v>
      </c>
      <c r="P1316" s="28">
        <v>0</v>
      </c>
      <c r="Q1316" s="28">
        <v>0</v>
      </c>
      <c r="R1316" s="28">
        <v>0</v>
      </c>
      <c r="S1316" s="93">
        <v>0</v>
      </c>
      <c r="T1316" s="93">
        <f>_xlfn.XLOOKUP(B1316,'[3]Nur des jours'!$B:$B,'[3]Nur des jours'!$U:$U,"")</f>
        <v>0</v>
      </c>
      <c r="U1316" s="93">
        <v>8.9175391586979543E-5</v>
      </c>
      <c r="V1316" s="93">
        <v>0</v>
      </c>
      <c r="W1316" s="93">
        <v>0</v>
      </c>
      <c r="X1316" s="93">
        <v>0</v>
      </c>
      <c r="Y1316" s="93">
        <v>1.7414170469105363</v>
      </c>
      <c r="Z1316" s="93">
        <v>0</v>
      </c>
      <c r="AA1316" s="93">
        <v>0</v>
      </c>
      <c r="AB1316" s="93">
        <v>0</v>
      </c>
      <c r="AC1316" s="93">
        <f>_xlfn.XLOOKUP(B1316,'[3]Nur des jours'!$B:$B,'[3]Nur des jours'!$N:$N,"")</f>
        <v>0</v>
      </c>
      <c r="AD1316" s="93">
        <v>0</v>
      </c>
      <c r="AE1316" s="93">
        <v>0</v>
      </c>
      <c r="AF1316" s="93">
        <v>0</v>
      </c>
      <c r="AG1316" s="93"/>
      <c r="AH1316" s="93">
        <v>0</v>
      </c>
      <c r="AI1316" s="93">
        <v>0</v>
      </c>
      <c r="AJ1316" s="93">
        <v>0</v>
      </c>
      <c r="AK1316" s="93">
        <v>0</v>
      </c>
      <c r="AL1316" s="93">
        <v>0</v>
      </c>
      <c r="AM1316" s="49" t="s">
        <v>5559</v>
      </c>
      <c r="AN1316" s="49"/>
      <c r="AO1316" s="48" t="str" cm="1">
        <f t="array" ref="AO1316">IFERROR(_xlfn.IFS(
AQ1316="MPR ISSUE","PDH",
AQ1316="BSS Hardware Issue","BSS",
AQ1316="Sites strategiques, MLL, Pylone, etc.","ENVTECH",
AQ1316="AKTIVCO DEFAUT GE &amp; POWER Cabinet","AKTIVCO",
AQ1316="AKTIVCO Coupure ENEO &amp; Baisse de tension","AKTIVCO GRID ONLY",
AQ1316="Coupure ENEO &amp; Baisse de tension","IHS GRID ONLY",
AQ1316="Defaut GE &amp; POWER Cabinet","IHS",
AQ1316="Sharing","Partners",
AQ1316="Sites strategiques &amp; DataCenter","SST &amp; DC",
AQ1316="Exclu","Exclu",
AQ1316="SAT","SAT",
AQ1316="SPARE-ISSUE","SPARE-ISSUE",
AQ1316="Fiber CAmtel","TRANS_FO_CAMTEL",
AQ1316="Fiber AOF","Fiber AOF",
AQ1316="Projet OCM (HUAWEI)","TRAVAUX-HUAWEI",
AQ1316="Projet OCM (NOKIA)","TRAVAUX-NOKIA",
AQ1316="ACCESS-ISSUE","ACCESS-ISSUE",
AQ1316="Projet OCM (ZTE, NOKIA, autres projets)","TRAVAUX OCM",
AQ1316="No root CAuse","No root cause",
AQ1316="ODU HS","PDH",
AQ1316="IP &amp; VLAN","PDH",
AQ1316="Warehouse HUAWEI","SPARE-ISSUE",
AQ1316="SPARE-HS","SPARE-ISSUE",
AQ1316="Power Telco","BSS",AQ1316="no impacts","no impacts"
),"")</f>
        <v>No root cause</v>
      </c>
      <c r="AP1316" s="48" t="str" cm="1">
        <f t="array" ref="AP1316">IFERROR(_xlfn.IFS(
AQ1316="MPR ISSUE","TX ISSUE",
AQ1316="BSS Hardware Issue","RAN ISSUE",
AQ1316="Sites strategiques, MLL, Pylone, etc.","ENVTECH",
AQ1316="AKTIVCO DEFAUT GE &amp; POWER Cabinet","POWER ISSUE",
AQ1316="AKTIVCO Coupure ENEO &amp; Baisse de tension","POWER ISSUE",
AQ1316="Coupure ENEO &amp; Baisse de tension","POWER ISSUE",
AQ1316="Defaut GE &amp; POWER Cabinet","POWER ISSUE",
AQ1316="Sharing","POWER ISSUE",
AQ1316="Sites strategiques &amp; DataCenter","POWER ISSUE",
AQ1316="Exclu","Exclu",
AQ1316="SAT","TX ISSUE",
AQ1316="SPARE-ISSUE","SPARE-ISSUE",
AQ1316="Fiber CAmtel","TX ISSUE",
AQ1316="Fiber AOF","TX ISSUE",
AQ1316="Projet OCM (HUAWEI)","TRAVAUX-HUAWEI",
AQ1316="Projet OCM (NOKIA)","TRAVAUX -NOKIA",
AQ1316="ACCESS-ISSUE","ACCESS-ISSUE",
AQ1316="Projet OCM (ZTE, NOKIA, autres projets)","TRAVAUX OCM",
AQ1316="No root CAuse","No root cause",
AQ1316="ODU HS","TX ISSUE",
AQ1316="IP &amp; VLAN","TX ISSUE",
AQ1316="Warehouse HUAWEI","SPARE-ISSUE",
AQ1316="SPARE-HS","SPARE-ISSUE",
AQ1316="Power Telco","RAN ISSUE",AQ1316="no impacts","no impacts"
),"")</f>
        <v>No root cause</v>
      </c>
      <c r="AQ1316" s="126" t="s">
        <v>5344</v>
      </c>
      <c r="AR1316" s="48" t="str" cm="1">
        <f t="array" ref="AR1316">IFERROR(_xlfn.IFS(
AQ1316="MPR ISSUE","ACTIVE",
AQ1316="BSS Hardware Issue","ACTIVE",
AQ1316="Sites strategiques, MLL, Pylone, etc.","PASSIVE",
AQ1316="AKTIVCO DEFAUT GE &amp; POWER Cabinet","PASSIVE",
AQ1316="AKTIVCO Coupure ENEO &amp; Baisse de tension","PASSIVE",
AQ1316="Coupure ENEO &amp; Baisse de tension","PASSIVE",
AQ1316="Defaut GE &amp; POWER Cabinet","PASSIVE",
AQ1316="Sharing","PASSIVE",
AQ1316="Sites strategiques &amp; DataCenter","PASSIVE",
AQ1316="Exclu","Exclu",
AQ1316="SAT","ACTIVE",
AQ1316="SPARE-ISSUE","SPARE-ISSUE",
AQ1316="Fiber CAmtel","ACTIVE",
AQ1316="Fiber AOF","ACTIVE",
AQ1316="Projet OCM (HUAWEI)","PLANNED WORKS",
AQ1316="Projet OCM (NOKIA)","PLANNED WORKS",
AQ1316="ACCESS-ISSUE","ACCESS-ISSUE",
AQ1316="Projet OCM (ZTE, NOKIA, autres projets)","PLANNED WORKS",
AQ1316="No root CAuse","No root cause",
AQ1316="ODU HS","ACTIVE",
AQ1316="IP &amp; VLAN","ACTIVE",
AQ1316="Warehouse HUAWEI","SPARE-ISSUE",
AQ1316="SPARE-HS","SPARE-ISSUE",
AQ1316="Power Telco","ACTIVE", AQ1316="no impacts","no impacts"
),"")</f>
        <v>No root cause</v>
      </c>
      <c r="AS1316" s="92" t="s">
        <v>5537</v>
      </c>
      <c r="AT1316" s="98" t="s">
        <v>3694</v>
      </c>
      <c r="AV1316" s="17" t="s">
        <v>5537</v>
      </c>
      <c r="AW1316" s="7" t="s">
        <v>5537</v>
      </c>
      <c r="AX1316" s="6" t="s">
        <v>5537</v>
      </c>
      <c r="AY1316" s="7"/>
      <c r="AZ1316" s="3" t="s">
        <v>5537</v>
      </c>
      <c r="BA1316" s="18" t="s">
        <v>5537</v>
      </c>
      <c r="BB1316" s="18" t="s">
        <v>5537</v>
      </c>
      <c r="BC1316" s="18" t="s">
        <v>5537</v>
      </c>
      <c r="BD1316" s="18" t="s">
        <v>5537</v>
      </c>
      <c r="BE1316" s="18" t="s">
        <v>5537</v>
      </c>
      <c r="BF1316" s="18" t="s">
        <v>5537</v>
      </c>
      <c r="BG1316" s="18" t="s">
        <v>5537</v>
      </c>
      <c r="BH1316" s="18" t="s">
        <v>5537</v>
      </c>
      <c r="BI1316" s="18" t="s">
        <v>5537</v>
      </c>
      <c r="BJ1316" s="18" t="s">
        <v>5537</v>
      </c>
      <c r="BK1316" s="18" t="s">
        <v>5537</v>
      </c>
      <c r="BL1316" s="9" t="s">
        <v>5537</v>
      </c>
      <c r="BM1316" s="14" t="s">
        <v>5537</v>
      </c>
      <c r="BN1316" s="14" t="s">
        <v>5537</v>
      </c>
      <c r="BO1316" s="14" t="str">
        <f>_xlfn.XLOOKUP(B1316,'[4]cell downs 18042026 17h'!$B:$B,'[4]cell downs 18042026 17h'!$B:$B,"")</f>
        <v/>
      </c>
      <c r="BP1316" s="14" t="str">
        <f>_xlfn.XLOOKUP(B1316,'[5]Cells Huawei 19042026 15h'!$B:$B,'[5]Cells Huawei 19042026 15h'!$B:$B,"")</f>
        <v/>
      </c>
      <c r="BQ1316" s="9" t="str">
        <f>_xlfn.XLOOKUP(B1316,'[6]cells down 19042026 9H40'!$B:$B,'[6]cells down 19042026 9H40'!$B:$B,"")</f>
        <v/>
      </c>
      <c r="BR1316" s="9" t="s">
        <v>3694</v>
      </c>
      <c r="BS1316" s="9" t="s">
        <v>5537</v>
      </c>
      <c r="BT1316" s="108"/>
    </row>
    <row r="1317" spans="1:72" s="9" customFormat="1" x14ac:dyDescent="0.35">
      <c r="A1317" s="1" t="s">
        <v>2486</v>
      </c>
      <c r="B1317" s="8" t="s">
        <v>2487</v>
      </c>
      <c r="C1317" s="3" t="str">
        <f>_xlfn.XLOOKUP(B1317,'[1]daily break down'!$D:$D,'[1]daily break down'!$E:$E,"")</f>
        <v>SUD-OUEST</v>
      </c>
      <c r="D1317" s="1" t="s">
        <v>11</v>
      </c>
      <c r="E1317" s="1" t="s">
        <v>12</v>
      </c>
      <c r="F1317" s="3" t="s">
        <v>13</v>
      </c>
      <c r="G1317" s="1" t="s">
        <v>14</v>
      </c>
      <c r="H1317" s="32" t="str">
        <f>_xlfn.XLOOKUP(B1317,[2]CALCULATION!$B:$B,[2]CALCULATION!$H:$H,"")</f>
        <v>Huawei</v>
      </c>
      <c r="I1317" s="28">
        <v>0</v>
      </c>
      <c r="J1317" s="28">
        <v>0.62312196625317817</v>
      </c>
      <c r="K1317" s="28">
        <v>0</v>
      </c>
      <c r="L1317" s="28">
        <v>0</v>
      </c>
      <c r="M1317" s="28">
        <v>0</v>
      </c>
      <c r="N1317" s="28">
        <v>0</v>
      </c>
      <c r="O1317" s="28">
        <v>0</v>
      </c>
      <c r="P1317" s="28">
        <v>0</v>
      </c>
      <c r="Q1317" s="28">
        <v>1.5766209232577981E-2</v>
      </c>
      <c r="R1317" s="28">
        <v>0</v>
      </c>
      <c r="S1317" s="93">
        <v>7.7404239897498235E-3</v>
      </c>
      <c r="T1317" s="93">
        <f>_xlfn.XLOOKUP(B1317,'[3]Nur des jours'!$B:$B,'[3]Nur des jours'!$U:$U,"")</f>
        <v>0</v>
      </c>
      <c r="U1317" s="93">
        <v>0</v>
      </c>
      <c r="V1317" s="93">
        <v>0</v>
      </c>
      <c r="W1317" s="93">
        <v>0</v>
      </c>
      <c r="X1317" s="93">
        <v>0</v>
      </c>
      <c r="Y1317" s="93">
        <v>1.740489622838032</v>
      </c>
      <c r="Z1317" s="93">
        <v>0</v>
      </c>
      <c r="AA1317" s="93">
        <v>0</v>
      </c>
      <c r="AB1317" s="93">
        <v>0</v>
      </c>
      <c r="AC1317" s="93">
        <f>_xlfn.XLOOKUP(B1317,'[3]Nur des jours'!$B:$B,'[3]Nur des jours'!$N:$N,"")</f>
        <v>0</v>
      </c>
      <c r="AD1317" s="93">
        <v>0</v>
      </c>
      <c r="AE1317" s="93">
        <v>0</v>
      </c>
      <c r="AF1317" s="93">
        <v>0</v>
      </c>
      <c r="AG1317" s="93"/>
      <c r="AH1317" s="93">
        <v>0</v>
      </c>
      <c r="AI1317" s="93">
        <v>0</v>
      </c>
      <c r="AJ1317" s="93">
        <v>0</v>
      </c>
      <c r="AK1317" s="93">
        <v>0</v>
      </c>
      <c r="AL1317" s="93">
        <v>0</v>
      </c>
      <c r="AM1317" s="49" t="s">
        <v>5559</v>
      </c>
      <c r="AN1317" s="49"/>
      <c r="AO1317" s="48" t="str" cm="1">
        <f t="array" ref="AO1317">IFERROR(_xlfn.IFS(
AQ1317="MPR ISSUE","PDH",
AQ1317="BSS Hardware Issue","BSS",
AQ1317="Sites strategiques, MLL, Pylone, etc.","ENVTECH",
AQ1317="AKTIVCO DEFAUT GE &amp; POWER Cabinet","AKTIVCO",
AQ1317="AKTIVCO Coupure ENEO &amp; Baisse de tension","AKTIVCO GRID ONLY",
AQ1317="Coupure ENEO &amp; Baisse de tension","IHS GRID ONLY",
AQ1317="Defaut GE &amp; POWER Cabinet","IHS",
AQ1317="Sharing","Partners",
AQ1317="Sites strategiques &amp; DataCenter","SST &amp; DC",
AQ1317="Exclu","Exclu",
AQ1317="SAT","SAT",
AQ1317="SPARE-ISSUE","SPARE-ISSUE",
AQ1317="Fiber CAmtel","TRANS_FO_CAMTEL",
AQ1317="Fiber AOF","Fiber AOF",
AQ1317="Projet OCM (HUAWEI)","TRAVAUX-HUAWEI",
AQ1317="Projet OCM (NOKIA)","TRAVAUX-NOKIA",
AQ1317="ACCESS-ISSUE","ACCESS-ISSUE",
AQ1317="Projet OCM (ZTE, NOKIA, autres projets)","TRAVAUX OCM",
AQ1317="No root CAuse","No root cause",
AQ1317="ODU HS","PDH",
AQ1317="IP &amp; VLAN","PDH",
AQ1317="Warehouse HUAWEI","SPARE-ISSUE",
AQ1317="SPARE-HS","SPARE-ISSUE",
AQ1317="Power Telco","BSS",AQ1317="no impacts","no impacts"
),"")</f>
        <v>No root cause</v>
      </c>
      <c r="AP1317" s="48" t="str" cm="1">
        <f t="array" ref="AP1317">IFERROR(_xlfn.IFS(
AQ1317="MPR ISSUE","TX ISSUE",
AQ1317="BSS Hardware Issue","RAN ISSUE",
AQ1317="Sites strategiques, MLL, Pylone, etc.","ENVTECH",
AQ1317="AKTIVCO DEFAUT GE &amp; POWER Cabinet","POWER ISSUE",
AQ1317="AKTIVCO Coupure ENEO &amp; Baisse de tension","POWER ISSUE",
AQ1317="Coupure ENEO &amp; Baisse de tension","POWER ISSUE",
AQ1317="Defaut GE &amp; POWER Cabinet","POWER ISSUE",
AQ1317="Sharing","POWER ISSUE",
AQ1317="Sites strategiques &amp; DataCenter","POWER ISSUE",
AQ1317="Exclu","Exclu",
AQ1317="SAT","TX ISSUE",
AQ1317="SPARE-ISSUE","SPARE-ISSUE",
AQ1317="Fiber CAmtel","TX ISSUE",
AQ1317="Fiber AOF","TX ISSUE",
AQ1317="Projet OCM (HUAWEI)","TRAVAUX-HUAWEI",
AQ1317="Projet OCM (NOKIA)","TRAVAUX -NOKIA",
AQ1317="ACCESS-ISSUE","ACCESS-ISSUE",
AQ1317="Projet OCM (ZTE, NOKIA, autres projets)","TRAVAUX OCM",
AQ1317="No root CAuse","No root cause",
AQ1317="ODU HS","TX ISSUE",
AQ1317="IP &amp; VLAN","TX ISSUE",
AQ1317="Warehouse HUAWEI","SPARE-ISSUE",
AQ1317="SPARE-HS","SPARE-ISSUE",
AQ1317="Power Telco","RAN ISSUE",AQ1317="no impacts","no impacts"
),"")</f>
        <v>No root cause</v>
      </c>
      <c r="AQ1317" s="126" t="s">
        <v>5344</v>
      </c>
      <c r="AR1317" s="48" t="str" cm="1">
        <f t="array" ref="AR1317">IFERROR(_xlfn.IFS(
AQ1317="MPR ISSUE","ACTIVE",
AQ1317="BSS Hardware Issue","ACTIVE",
AQ1317="Sites strategiques, MLL, Pylone, etc.","PASSIVE",
AQ1317="AKTIVCO DEFAUT GE &amp; POWER Cabinet","PASSIVE",
AQ1317="AKTIVCO Coupure ENEO &amp; Baisse de tension","PASSIVE",
AQ1317="Coupure ENEO &amp; Baisse de tension","PASSIVE",
AQ1317="Defaut GE &amp; POWER Cabinet","PASSIVE",
AQ1317="Sharing","PASSIVE",
AQ1317="Sites strategiques &amp; DataCenter","PASSIVE",
AQ1317="Exclu","Exclu",
AQ1317="SAT","ACTIVE",
AQ1317="SPARE-ISSUE","SPARE-ISSUE",
AQ1317="Fiber CAmtel","ACTIVE",
AQ1317="Fiber AOF","ACTIVE",
AQ1317="Projet OCM (HUAWEI)","PLANNED WORKS",
AQ1317="Projet OCM (NOKIA)","PLANNED WORKS",
AQ1317="ACCESS-ISSUE","ACCESS-ISSUE",
AQ1317="Projet OCM (ZTE, NOKIA, autres projets)","PLANNED WORKS",
AQ1317="No root CAuse","No root cause",
AQ1317="ODU HS","ACTIVE",
AQ1317="IP &amp; VLAN","ACTIVE",
AQ1317="Warehouse HUAWEI","SPARE-ISSUE",
AQ1317="SPARE-HS","SPARE-ISSUE",
AQ1317="Power Telco","ACTIVE", AQ1317="no impacts","no impacts"
),"")</f>
        <v>No root cause</v>
      </c>
      <c r="AS1317" s="92" t="s">
        <v>5537</v>
      </c>
      <c r="AT1317" s="98" t="s">
        <v>2487</v>
      </c>
      <c r="AV1317" s="17" t="s">
        <v>5537</v>
      </c>
      <c r="AW1317" s="7" t="s">
        <v>5537</v>
      </c>
      <c r="AX1317" s="6" t="s">
        <v>5537</v>
      </c>
      <c r="AY1317" s="7"/>
      <c r="AZ1317" s="3" t="s">
        <v>5537</v>
      </c>
      <c r="BA1317" s="18" t="s">
        <v>5537</v>
      </c>
      <c r="BB1317" s="18" t="s">
        <v>5537</v>
      </c>
      <c r="BC1317" s="18" t="s">
        <v>5537</v>
      </c>
      <c r="BD1317" s="18" t="s">
        <v>5537</v>
      </c>
      <c r="BE1317" s="18" t="s">
        <v>5537</v>
      </c>
      <c r="BF1317" s="18" t="s">
        <v>5537</v>
      </c>
      <c r="BG1317" s="18" t="s">
        <v>5537</v>
      </c>
      <c r="BH1317" s="18" t="s">
        <v>5537</v>
      </c>
      <c r="BI1317" s="18" t="s">
        <v>5537</v>
      </c>
      <c r="BJ1317" s="18" t="s">
        <v>5537</v>
      </c>
      <c r="BK1317" s="18" t="s">
        <v>5537</v>
      </c>
      <c r="BL1317" s="9" t="s">
        <v>5537</v>
      </c>
      <c r="BM1317" s="14" t="s">
        <v>5537</v>
      </c>
      <c r="BN1317" s="14" t="s">
        <v>5537</v>
      </c>
      <c r="BO1317" s="14" t="str">
        <f>_xlfn.XLOOKUP(B1317,'[4]cell downs 18042026 17h'!$B:$B,'[4]cell downs 18042026 17h'!$B:$B,"")</f>
        <v/>
      </c>
      <c r="BP1317" s="14" t="str">
        <f>_xlfn.XLOOKUP(B1317,'[5]Cells Huawei 19042026 15h'!$B:$B,'[5]Cells Huawei 19042026 15h'!$B:$B,"")</f>
        <v/>
      </c>
      <c r="BQ1317" s="9" t="str">
        <f>_xlfn.XLOOKUP(B1317,'[6]cells down 19042026 9H40'!$B:$B,'[6]cells down 19042026 9H40'!$B:$B,"")</f>
        <v/>
      </c>
      <c r="BR1317" s="9" t="s">
        <v>2487</v>
      </c>
      <c r="BS1317" s="9" t="s">
        <v>12</v>
      </c>
      <c r="BT1317" s="108"/>
    </row>
    <row r="1318" spans="1:72" s="9" customFormat="1" x14ac:dyDescent="0.35">
      <c r="A1318" s="1" t="s">
        <v>1999</v>
      </c>
      <c r="B1318" s="8" t="s">
        <v>2000</v>
      </c>
      <c r="C1318" s="3" t="str">
        <f>_xlfn.XLOOKUP(B1318,'[1]daily break down'!$D:$D,'[1]daily break down'!$E:$E,"")</f>
        <v>SUD-OUEST</v>
      </c>
      <c r="D1318" s="1" t="s">
        <v>21</v>
      </c>
      <c r="E1318" s="1" t="s">
        <v>22</v>
      </c>
      <c r="F1318" s="3" t="s">
        <v>13</v>
      </c>
      <c r="G1318" s="1" t="s">
        <v>14</v>
      </c>
      <c r="H1318" s="32" t="str">
        <f>_xlfn.XLOOKUP(B1318,[2]CALCULATION!$B:$B,[2]CALCULATION!$H:$H,"")</f>
        <v>Huawei</v>
      </c>
      <c r="I1318" s="28">
        <v>0</v>
      </c>
      <c r="J1318" s="28">
        <v>0</v>
      </c>
      <c r="K1318" s="28">
        <v>0</v>
      </c>
      <c r="L1318" s="28">
        <v>0</v>
      </c>
      <c r="M1318" s="28">
        <v>0</v>
      </c>
      <c r="N1318" s="28">
        <v>4.0119651973415733</v>
      </c>
      <c r="O1318" s="28">
        <v>8.9175391586979543E-5</v>
      </c>
      <c r="P1318" s="28">
        <v>0</v>
      </c>
      <c r="Q1318" s="28">
        <v>0</v>
      </c>
      <c r="R1318" s="28">
        <v>0</v>
      </c>
      <c r="S1318" s="93">
        <v>0</v>
      </c>
      <c r="T1318" s="93">
        <f>_xlfn.XLOOKUP(B1318,'[3]Nur des jours'!$B:$B,'[3]Nur des jours'!$U:$U,"")</f>
        <v>0</v>
      </c>
      <c r="U1318" s="93">
        <v>0</v>
      </c>
      <c r="V1318" s="93">
        <v>0</v>
      </c>
      <c r="W1318" s="93">
        <v>0</v>
      </c>
      <c r="X1318" s="93">
        <v>0</v>
      </c>
      <c r="Y1318" s="93">
        <v>1.7292178533414373</v>
      </c>
      <c r="Z1318" s="93">
        <v>0</v>
      </c>
      <c r="AA1318" s="93">
        <v>0</v>
      </c>
      <c r="AB1318" s="93">
        <v>0</v>
      </c>
      <c r="AC1318" s="93">
        <f>_xlfn.XLOOKUP(B1318,'[3]Nur des jours'!$B:$B,'[3]Nur des jours'!$N:$N,"")</f>
        <v>0</v>
      </c>
      <c r="AD1318" s="93">
        <v>0</v>
      </c>
      <c r="AE1318" s="93">
        <v>0</v>
      </c>
      <c r="AF1318" s="93">
        <v>0</v>
      </c>
      <c r="AG1318" s="93"/>
      <c r="AH1318" s="93">
        <v>0</v>
      </c>
      <c r="AI1318" s="93">
        <v>0</v>
      </c>
      <c r="AJ1318" s="93">
        <v>0</v>
      </c>
      <c r="AK1318" s="93">
        <v>0</v>
      </c>
      <c r="AL1318" s="93">
        <v>0</v>
      </c>
      <c r="AM1318" s="49" t="s">
        <v>5559</v>
      </c>
      <c r="AN1318" s="49"/>
      <c r="AO1318" s="48" t="str" cm="1">
        <f t="array" ref="AO1318">IFERROR(_xlfn.IFS(
AQ1318="MPR ISSUE","PDH",
AQ1318="BSS Hardware Issue","BSS",
AQ1318="Sites strategiques, MLL, Pylone, etc.","ENVTECH",
AQ1318="AKTIVCO DEFAUT GE &amp; POWER Cabinet","AKTIVCO",
AQ1318="AKTIVCO Coupure ENEO &amp; Baisse de tension","AKTIVCO GRID ONLY",
AQ1318="Coupure ENEO &amp; Baisse de tension","IHS GRID ONLY",
AQ1318="Defaut GE &amp; POWER Cabinet","IHS",
AQ1318="Sharing","Partners",
AQ1318="Sites strategiques &amp; DataCenter","SST &amp; DC",
AQ1318="Exclu","Exclu",
AQ1318="SAT","SAT",
AQ1318="SPARE-ISSUE","SPARE-ISSUE",
AQ1318="Fiber CAmtel","TRANS_FO_CAMTEL",
AQ1318="Fiber AOF","Fiber AOF",
AQ1318="Projet OCM (HUAWEI)","TRAVAUX-HUAWEI",
AQ1318="Projet OCM (NOKIA)","TRAVAUX-NOKIA",
AQ1318="ACCESS-ISSUE","ACCESS-ISSUE",
AQ1318="Projet OCM (ZTE, NOKIA, autres projets)","TRAVAUX OCM",
AQ1318="No root CAuse","No root cause",
AQ1318="ODU HS","PDH",
AQ1318="IP &amp; VLAN","PDH",
AQ1318="Warehouse HUAWEI","SPARE-ISSUE",
AQ1318="SPARE-HS","SPARE-ISSUE",
AQ1318="Power Telco","BSS",AQ1318="no impacts","no impacts"
),"")</f>
        <v>No root cause</v>
      </c>
      <c r="AP1318" s="48" t="str" cm="1">
        <f t="array" ref="AP1318">IFERROR(_xlfn.IFS(
AQ1318="MPR ISSUE","TX ISSUE",
AQ1318="BSS Hardware Issue","RAN ISSUE",
AQ1318="Sites strategiques, MLL, Pylone, etc.","ENVTECH",
AQ1318="AKTIVCO DEFAUT GE &amp; POWER Cabinet","POWER ISSUE",
AQ1318="AKTIVCO Coupure ENEO &amp; Baisse de tension","POWER ISSUE",
AQ1318="Coupure ENEO &amp; Baisse de tension","POWER ISSUE",
AQ1318="Defaut GE &amp; POWER Cabinet","POWER ISSUE",
AQ1318="Sharing","POWER ISSUE",
AQ1318="Sites strategiques &amp; DataCenter","POWER ISSUE",
AQ1318="Exclu","Exclu",
AQ1318="SAT","TX ISSUE",
AQ1318="SPARE-ISSUE","SPARE-ISSUE",
AQ1318="Fiber CAmtel","TX ISSUE",
AQ1318="Fiber AOF","TX ISSUE",
AQ1318="Projet OCM (HUAWEI)","TRAVAUX-HUAWEI",
AQ1318="Projet OCM (NOKIA)","TRAVAUX -NOKIA",
AQ1318="ACCESS-ISSUE","ACCESS-ISSUE",
AQ1318="Projet OCM (ZTE, NOKIA, autres projets)","TRAVAUX OCM",
AQ1318="No root CAuse","No root cause",
AQ1318="ODU HS","TX ISSUE",
AQ1318="IP &amp; VLAN","TX ISSUE",
AQ1318="Warehouse HUAWEI","SPARE-ISSUE",
AQ1318="SPARE-HS","SPARE-ISSUE",
AQ1318="Power Telco","RAN ISSUE",AQ1318="no impacts","no impacts"
),"")</f>
        <v>No root cause</v>
      </c>
      <c r="AQ1318" s="67" t="s">
        <v>5344</v>
      </c>
      <c r="AR1318" s="48" t="str" cm="1">
        <f t="array" ref="AR1318">IFERROR(_xlfn.IFS(
AQ1318="MPR ISSUE","ACTIVE",
AQ1318="BSS Hardware Issue","ACTIVE",
AQ1318="Sites strategiques, MLL, Pylone, etc.","PASSIVE",
AQ1318="AKTIVCO DEFAUT GE &amp; POWER Cabinet","PASSIVE",
AQ1318="AKTIVCO Coupure ENEO &amp; Baisse de tension","PASSIVE",
AQ1318="Coupure ENEO &amp; Baisse de tension","PASSIVE",
AQ1318="Defaut GE &amp; POWER Cabinet","PASSIVE",
AQ1318="Sharing","PASSIVE",
AQ1318="Sites strategiques &amp; DataCenter","PASSIVE",
AQ1318="Exclu","Exclu",
AQ1318="SAT","ACTIVE",
AQ1318="SPARE-ISSUE","SPARE-ISSUE",
AQ1318="Fiber CAmtel","ACTIVE",
AQ1318="Fiber AOF","ACTIVE",
AQ1318="Projet OCM (HUAWEI)","PLANNED WORKS",
AQ1318="Projet OCM (NOKIA)","PLANNED WORKS",
AQ1318="ACCESS-ISSUE","ACCESS-ISSUE",
AQ1318="Projet OCM (ZTE, NOKIA, autres projets)","PLANNED WORKS",
AQ1318="No root CAuse","No root cause",
AQ1318="ODU HS","ACTIVE",
AQ1318="IP &amp; VLAN","ACTIVE",
AQ1318="Warehouse HUAWEI","SPARE-ISSUE",
AQ1318="SPARE-HS","SPARE-ISSUE",
AQ1318="Power Telco","ACTIVE", AQ1318="no impacts","no impacts"
),"")</f>
        <v>No root cause</v>
      </c>
      <c r="AS1318" s="92" t="s">
        <v>5537</v>
      </c>
      <c r="AT1318" s="98" t="s">
        <v>2000</v>
      </c>
      <c r="AV1318" s="17" t="s">
        <v>5537</v>
      </c>
      <c r="AW1318" s="7" t="s">
        <v>5537</v>
      </c>
      <c r="AX1318" s="6" t="s">
        <v>5537</v>
      </c>
      <c r="AY1318" s="7"/>
      <c r="AZ1318" s="3" t="s">
        <v>5537</v>
      </c>
      <c r="BA1318" s="18" t="s">
        <v>5537</v>
      </c>
      <c r="BB1318" s="18" t="s">
        <v>5537</v>
      </c>
      <c r="BC1318" s="18" t="s">
        <v>5537</v>
      </c>
      <c r="BD1318" s="18" t="s">
        <v>5537</v>
      </c>
      <c r="BE1318" s="18" t="s">
        <v>5537</v>
      </c>
      <c r="BF1318" s="18" t="s">
        <v>5537</v>
      </c>
      <c r="BG1318" s="18" t="s">
        <v>5537</v>
      </c>
      <c r="BH1318" s="18" t="s">
        <v>5537</v>
      </c>
      <c r="BI1318" s="18" t="s">
        <v>5537</v>
      </c>
      <c r="BJ1318" s="18" t="s">
        <v>5537</v>
      </c>
      <c r="BK1318" s="18" t="s">
        <v>5537</v>
      </c>
      <c r="BL1318" s="9" t="s">
        <v>5537</v>
      </c>
      <c r="BM1318" s="14" t="s">
        <v>5537</v>
      </c>
      <c r="BN1318" s="14" t="s">
        <v>5537</v>
      </c>
      <c r="BO1318" s="14" t="str">
        <f>_xlfn.XLOOKUP(B1318,'[4]cell downs 18042026 17h'!$B:$B,'[4]cell downs 18042026 17h'!$B:$B,"")</f>
        <v/>
      </c>
      <c r="BP1318" s="14" t="str">
        <f>_xlfn.XLOOKUP(B1318,'[5]Cells Huawei 19042026 15h'!$B:$B,'[5]Cells Huawei 19042026 15h'!$B:$B,"")</f>
        <v/>
      </c>
      <c r="BQ1318" s="9" t="str">
        <f>_xlfn.XLOOKUP(B1318,'[6]cells down 19042026 9H40'!$B:$B,'[6]cells down 19042026 9H40'!$B:$B,"")</f>
        <v/>
      </c>
      <c r="BR1318" s="9" t="s">
        <v>5537</v>
      </c>
      <c r="BS1318" s="9" t="s">
        <v>12</v>
      </c>
      <c r="BT1318" s="108"/>
    </row>
    <row r="1319" spans="1:72" s="9" customFormat="1" x14ac:dyDescent="0.35">
      <c r="A1319" s="1" t="s">
        <v>5182</v>
      </c>
      <c r="B1319" s="8" t="s">
        <v>5183</v>
      </c>
      <c r="C1319" s="3" t="str">
        <f>_xlfn.XLOOKUP(B1319,'[1]daily break down'!$D:$D,'[1]daily break down'!$E:$E,"")</f>
        <v>SUD-OUEST</v>
      </c>
      <c r="D1319" s="1" t="s">
        <v>11</v>
      </c>
      <c r="E1319" s="1" t="s">
        <v>12</v>
      </c>
      <c r="F1319" s="3" t="s">
        <v>13</v>
      </c>
      <c r="G1319" s="1" t="s">
        <v>14</v>
      </c>
      <c r="H1319" s="32" t="str">
        <f>_xlfn.XLOOKUP(B1319,[2]CALCULATION!$B:$B,[2]CALCULATION!$H:$H,"")</f>
        <v>Huawei</v>
      </c>
      <c r="I1319" s="28">
        <v>0</v>
      </c>
      <c r="J1319" s="28">
        <v>3.9176533031991854</v>
      </c>
      <c r="K1319" s="28">
        <v>0</v>
      </c>
      <c r="L1319" s="28">
        <v>0</v>
      </c>
      <c r="M1319" s="28">
        <v>2.1117624481712629</v>
      </c>
      <c r="N1319" s="28">
        <v>4.6417574828854589</v>
      </c>
      <c r="O1319" s="28">
        <v>1.9691353268670471</v>
      </c>
      <c r="P1319" s="28">
        <v>0</v>
      </c>
      <c r="Q1319" s="28">
        <v>0</v>
      </c>
      <c r="R1319" s="28">
        <v>2.374883358587804</v>
      </c>
      <c r="S1319" s="93">
        <v>1.0991580416227926</v>
      </c>
      <c r="T1319" s="93">
        <f>_xlfn.XLOOKUP(B1319,'[3]Nur des jours'!$B:$B,'[3]Nur des jours'!$U:$U,"")</f>
        <v>0</v>
      </c>
      <c r="U1319" s="93">
        <v>5.270533168965251</v>
      </c>
      <c r="V1319" s="93">
        <v>0</v>
      </c>
      <c r="W1319" s="93">
        <v>0</v>
      </c>
      <c r="X1319" s="93">
        <v>0</v>
      </c>
      <c r="Y1319" s="93">
        <v>1.727773211997728</v>
      </c>
      <c r="Z1319" s="93">
        <v>0</v>
      </c>
      <c r="AA1319" s="93">
        <v>0</v>
      </c>
      <c r="AB1319" s="93">
        <v>0</v>
      </c>
      <c r="AC1319" s="93">
        <f>_xlfn.XLOOKUP(B1319,'[3]Nur des jours'!$B:$B,'[3]Nur des jours'!$N:$N,"")</f>
        <v>0</v>
      </c>
      <c r="AD1319" s="93">
        <v>0</v>
      </c>
      <c r="AE1319" s="93">
        <v>0</v>
      </c>
      <c r="AF1319" s="93">
        <v>0</v>
      </c>
      <c r="AG1319" s="93"/>
      <c r="AH1319" s="93">
        <v>0</v>
      </c>
      <c r="AI1319" s="93">
        <v>0</v>
      </c>
      <c r="AJ1319" s="93">
        <v>0</v>
      </c>
      <c r="AK1319" s="93">
        <v>0</v>
      </c>
      <c r="AL1319" s="93">
        <v>0</v>
      </c>
      <c r="AM1319" s="49" t="s">
        <v>5559</v>
      </c>
      <c r="AN1319" s="49"/>
      <c r="AO1319" s="48" t="str" cm="1">
        <f t="array" ref="AO1319">IFERROR(_xlfn.IFS(
AQ1319="MPR ISSUE","PDH",
AQ1319="BSS Hardware Issue","BSS",
AQ1319="Sites strategiques, MLL, Pylone, etc.","ENVTECH",
AQ1319="AKTIVCO DEFAUT GE &amp; POWER Cabinet","AKTIVCO",
AQ1319="AKTIVCO Coupure ENEO &amp; Baisse de tension","AKTIVCO GRID ONLY",
AQ1319="Coupure ENEO &amp; Baisse de tension","IHS GRID ONLY",
AQ1319="Defaut GE &amp; POWER Cabinet","IHS",
AQ1319="Sharing","Partners",
AQ1319="Sites strategiques &amp; DataCenter","SST &amp; DC",
AQ1319="Exclu","Exclu",
AQ1319="SAT","SAT",
AQ1319="SPARE-ISSUE","SPARE-ISSUE",
AQ1319="Fiber CAmtel","TRANS_FO_CAMTEL",
AQ1319="Fiber AOF","Fiber AOF",
AQ1319="Projet OCM (HUAWEI)","TRAVAUX-HUAWEI",
AQ1319="Projet OCM (NOKIA)","TRAVAUX-NOKIA",
AQ1319="ACCESS-ISSUE","ACCESS-ISSUE",
AQ1319="Projet OCM (ZTE, NOKIA, autres projets)","TRAVAUX OCM",
AQ1319="No root CAuse","No root cause",
AQ1319="ODU HS","PDH",
AQ1319="IP &amp; VLAN","PDH",
AQ1319="Warehouse HUAWEI","SPARE-ISSUE",
AQ1319="SPARE-HS","SPARE-ISSUE",
AQ1319="Power Telco","BSS",AQ1319="no impacts","no impacts"
),"")</f>
        <v>No root cause</v>
      </c>
      <c r="AP1319" s="48" t="str" cm="1">
        <f t="array" ref="AP1319">IFERROR(_xlfn.IFS(
AQ1319="MPR ISSUE","TX ISSUE",
AQ1319="BSS Hardware Issue","RAN ISSUE",
AQ1319="Sites strategiques, MLL, Pylone, etc.","ENVTECH",
AQ1319="AKTIVCO DEFAUT GE &amp; POWER Cabinet","POWER ISSUE",
AQ1319="AKTIVCO Coupure ENEO &amp; Baisse de tension","POWER ISSUE",
AQ1319="Coupure ENEO &amp; Baisse de tension","POWER ISSUE",
AQ1319="Defaut GE &amp; POWER Cabinet","POWER ISSUE",
AQ1319="Sharing","POWER ISSUE",
AQ1319="Sites strategiques &amp; DataCenter","POWER ISSUE",
AQ1319="Exclu","Exclu",
AQ1319="SAT","TX ISSUE",
AQ1319="SPARE-ISSUE","SPARE-ISSUE",
AQ1319="Fiber CAmtel","TX ISSUE",
AQ1319="Fiber AOF","TX ISSUE",
AQ1319="Projet OCM (HUAWEI)","TRAVAUX-HUAWEI",
AQ1319="Projet OCM (NOKIA)","TRAVAUX -NOKIA",
AQ1319="ACCESS-ISSUE","ACCESS-ISSUE",
AQ1319="Projet OCM (ZTE, NOKIA, autres projets)","TRAVAUX OCM",
AQ1319="No root CAuse","No root cause",
AQ1319="ODU HS","TX ISSUE",
AQ1319="IP &amp; VLAN","TX ISSUE",
AQ1319="Warehouse HUAWEI","SPARE-ISSUE",
AQ1319="SPARE-HS","SPARE-ISSUE",
AQ1319="Power Telco","RAN ISSUE",AQ1319="no impacts","no impacts"
),"")</f>
        <v>No root cause</v>
      </c>
      <c r="AQ1319" s="126" t="s">
        <v>5344</v>
      </c>
      <c r="AR1319" s="48" t="str" cm="1">
        <f t="array" ref="AR1319">IFERROR(_xlfn.IFS(
AQ1319="MPR ISSUE","ACTIVE",
AQ1319="BSS Hardware Issue","ACTIVE",
AQ1319="Sites strategiques, MLL, Pylone, etc.","PASSIVE",
AQ1319="AKTIVCO DEFAUT GE &amp; POWER Cabinet","PASSIVE",
AQ1319="AKTIVCO Coupure ENEO &amp; Baisse de tension","PASSIVE",
AQ1319="Coupure ENEO &amp; Baisse de tension","PASSIVE",
AQ1319="Defaut GE &amp; POWER Cabinet","PASSIVE",
AQ1319="Sharing","PASSIVE",
AQ1319="Sites strategiques &amp; DataCenter","PASSIVE",
AQ1319="Exclu","Exclu",
AQ1319="SAT","ACTIVE",
AQ1319="SPARE-ISSUE","SPARE-ISSUE",
AQ1319="Fiber CAmtel","ACTIVE",
AQ1319="Fiber AOF","ACTIVE",
AQ1319="Projet OCM (HUAWEI)","PLANNED WORKS",
AQ1319="Projet OCM (NOKIA)","PLANNED WORKS",
AQ1319="ACCESS-ISSUE","ACCESS-ISSUE",
AQ1319="Projet OCM (ZTE, NOKIA, autres projets)","PLANNED WORKS",
AQ1319="No root CAuse","No root cause",
AQ1319="ODU HS","ACTIVE",
AQ1319="IP &amp; VLAN","ACTIVE",
AQ1319="Warehouse HUAWEI","SPARE-ISSUE",
AQ1319="SPARE-HS","SPARE-ISSUE",
AQ1319="Power Telco","ACTIVE", AQ1319="no impacts","no impacts"
),"")</f>
        <v>No root cause</v>
      </c>
      <c r="AS1319" s="92" t="s">
        <v>5537</v>
      </c>
      <c r="AT1319" s="98" t="s">
        <v>5183</v>
      </c>
      <c r="AV1319" s="17" t="s">
        <v>5537</v>
      </c>
      <c r="AW1319" s="7" t="s">
        <v>5537</v>
      </c>
      <c r="AX1319" s="6" t="s">
        <v>5537</v>
      </c>
      <c r="AY1319" s="7"/>
      <c r="AZ1319" s="3" t="s">
        <v>5537</v>
      </c>
      <c r="BA1319" s="18" t="s">
        <v>5537</v>
      </c>
      <c r="BB1319" s="18" t="s">
        <v>5537</v>
      </c>
      <c r="BC1319" s="18" t="s">
        <v>5537</v>
      </c>
      <c r="BD1319" s="18" t="s">
        <v>5537</v>
      </c>
      <c r="BE1319" s="18" t="s">
        <v>5537</v>
      </c>
      <c r="BF1319" s="18" t="s">
        <v>5537</v>
      </c>
      <c r="BG1319" s="18" t="s">
        <v>5537</v>
      </c>
      <c r="BH1319" s="18" t="s">
        <v>5537</v>
      </c>
      <c r="BI1319" s="18" t="s">
        <v>5537</v>
      </c>
      <c r="BJ1319" s="18" t="s">
        <v>5537</v>
      </c>
      <c r="BK1319" s="18" t="s">
        <v>5537</v>
      </c>
      <c r="BL1319" s="9" t="s">
        <v>5537</v>
      </c>
      <c r="BM1319" s="14" t="s">
        <v>5537</v>
      </c>
      <c r="BN1319" s="14" t="s">
        <v>5537</v>
      </c>
      <c r="BO1319" s="14" t="str">
        <f>_xlfn.XLOOKUP(B1319,'[4]cell downs 18042026 17h'!$B:$B,'[4]cell downs 18042026 17h'!$B:$B,"")</f>
        <v/>
      </c>
      <c r="BP1319" s="14" t="str">
        <f>_xlfn.XLOOKUP(B1319,'[5]Cells Huawei 19042026 15h'!$B:$B,'[5]Cells Huawei 19042026 15h'!$B:$B,"")</f>
        <v/>
      </c>
      <c r="BQ1319" s="9" t="str">
        <f>_xlfn.XLOOKUP(B1319,'[6]cells down 19042026 9H40'!$B:$B,'[6]cells down 19042026 9H40'!$B:$B,"")</f>
        <v/>
      </c>
      <c r="BR1319" s="9" t="s">
        <v>5183</v>
      </c>
      <c r="BS1319" s="9" t="s">
        <v>302</v>
      </c>
      <c r="BT1319" s="108"/>
    </row>
    <row r="1320" spans="1:72" s="9" customFormat="1" x14ac:dyDescent="0.35">
      <c r="A1320" s="1" t="s">
        <v>2862</v>
      </c>
      <c r="B1320" s="8" t="s">
        <v>2863</v>
      </c>
      <c r="C1320" s="3" t="str">
        <f>_xlfn.XLOOKUP(B1320,'[1]daily break down'!$D:$D,'[1]daily break down'!$E:$E,"")</f>
        <v>SUD-OUEST</v>
      </c>
      <c r="D1320" s="1" t="s">
        <v>11</v>
      </c>
      <c r="E1320" s="1" t="s">
        <v>12</v>
      </c>
      <c r="F1320" s="3" t="s">
        <v>13</v>
      </c>
      <c r="G1320" s="1" t="s">
        <v>14</v>
      </c>
      <c r="H1320" s="32" t="str">
        <f>_xlfn.XLOOKUP(B1320,[2]CALCULATION!$B:$B,[2]CALCULATION!$H:$H,"")</f>
        <v>Huawei</v>
      </c>
      <c r="I1320" s="28">
        <v>0</v>
      </c>
      <c r="J1320" s="28">
        <v>0.62399588509073067</v>
      </c>
      <c r="K1320" s="28">
        <v>0</v>
      </c>
      <c r="L1320" s="28">
        <v>0</v>
      </c>
      <c r="M1320" s="28">
        <v>0</v>
      </c>
      <c r="N1320" s="28">
        <v>7.6512485981628442E-3</v>
      </c>
      <c r="O1320" s="28">
        <v>0</v>
      </c>
      <c r="P1320" s="28">
        <v>0</v>
      </c>
      <c r="Q1320" s="28">
        <v>2.6752617476093862E-3</v>
      </c>
      <c r="R1320" s="28">
        <v>0</v>
      </c>
      <c r="S1320" s="93">
        <v>0</v>
      </c>
      <c r="T1320" s="93">
        <f>_xlfn.XLOOKUP(B1320,'[3]Nur des jours'!$B:$B,'[3]Nur des jours'!$U:$U,"")</f>
        <v>0</v>
      </c>
      <c r="U1320" s="93">
        <v>0</v>
      </c>
      <c r="V1320" s="93">
        <v>0</v>
      </c>
      <c r="W1320" s="93">
        <v>0</v>
      </c>
      <c r="X1320" s="93">
        <v>0</v>
      </c>
      <c r="Y1320" s="93">
        <v>1.7270419737867155</v>
      </c>
      <c r="Z1320" s="93">
        <v>0</v>
      </c>
      <c r="AA1320" s="93">
        <v>0</v>
      </c>
      <c r="AB1320" s="93">
        <v>0</v>
      </c>
      <c r="AC1320" s="93">
        <f>_xlfn.XLOOKUP(B1320,'[3]Nur des jours'!$B:$B,'[3]Nur des jours'!$N:$N,"")</f>
        <v>0</v>
      </c>
      <c r="AD1320" s="93">
        <v>0</v>
      </c>
      <c r="AE1320" s="93">
        <v>0</v>
      </c>
      <c r="AF1320" s="93">
        <v>0</v>
      </c>
      <c r="AG1320" s="93"/>
      <c r="AH1320" s="93">
        <v>0</v>
      </c>
      <c r="AI1320" s="93">
        <v>0</v>
      </c>
      <c r="AJ1320" s="93">
        <v>0</v>
      </c>
      <c r="AK1320" s="93">
        <v>0</v>
      </c>
      <c r="AL1320" s="93">
        <v>0</v>
      </c>
      <c r="AM1320" s="49" t="s">
        <v>5559</v>
      </c>
      <c r="AN1320" s="49"/>
      <c r="AO1320" s="48" t="str" cm="1">
        <f t="array" ref="AO1320">IFERROR(_xlfn.IFS(
AQ1320="MPR ISSUE","PDH",
AQ1320="BSS Hardware Issue","BSS",
AQ1320="Sites strategiques, MLL, Pylone, etc.","ENVTECH",
AQ1320="AKTIVCO DEFAUT GE &amp; POWER Cabinet","AKTIVCO",
AQ1320="AKTIVCO Coupure ENEO &amp; Baisse de tension","AKTIVCO GRID ONLY",
AQ1320="Coupure ENEO &amp; Baisse de tension","IHS GRID ONLY",
AQ1320="Defaut GE &amp; POWER Cabinet","IHS",
AQ1320="Sharing","Partners",
AQ1320="Sites strategiques &amp; DataCenter","SST &amp; DC",
AQ1320="Exclu","Exclu",
AQ1320="SAT","SAT",
AQ1320="SPARE-ISSUE","SPARE-ISSUE",
AQ1320="Fiber CAmtel","TRANS_FO_CAMTEL",
AQ1320="Fiber AOF","Fiber AOF",
AQ1320="Projet OCM (HUAWEI)","TRAVAUX-HUAWEI",
AQ1320="Projet OCM (NOKIA)","TRAVAUX-NOKIA",
AQ1320="ACCESS-ISSUE","ACCESS-ISSUE",
AQ1320="Projet OCM (ZTE, NOKIA, autres projets)","TRAVAUX OCM",
AQ1320="No root CAuse","No root cause",
AQ1320="ODU HS","PDH",
AQ1320="IP &amp; VLAN","PDH",
AQ1320="Warehouse HUAWEI","SPARE-ISSUE",
AQ1320="SPARE-HS","SPARE-ISSUE",
AQ1320="Power Telco","BSS",AQ1320="no impacts","no impacts"
),"")</f>
        <v>No root cause</v>
      </c>
      <c r="AP1320" s="48" t="str" cm="1">
        <f t="array" ref="AP1320">IFERROR(_xlfn.IFS(
AQ1320="MPR ISSUE","TX ISSUE",
AQ1320="BSS Hardware Issue","RAN ISSUE",
AQ1320="Sites strategiques, MLL, Pylone, etc.","ENVTECH",
AQ1320="AKTIVCO DEFAUT GE &amp; POWER Cabinet","POWER ISSUE",
AQ1320="AKTIVCO Coupure ENEO &amp; Baisse de tension","POWER ISSUE",
AQ1320="Coupure ENEO &amp; Baisse de tension","POWER ISSUE",
AQ1320="Defaut GE &amp; POWER Cabinet","POWER ISSUE",
AQ1320="Sharing","POWER ISSUE",
AQ1320="Sites strategiques &amp; DataCenter","POWER ISSUE",
AQ1320="Exclu","Exclu",
AQ1320="SAT","TX ISSUE",
AQ1320="SPARE-ISSUE","SPARE-ISSUE",
AQ1320="Fiber CAmtel","TX ISSUE",
AQ1320="Fiber AOF","TX ISSUE",
AQ1320="Projet OCM (HUAWEI)","TRAVAUX-HUAWEI",
AQ1320="Projet OCM (NOKIA)","TRAVAUX -NOKIA",
AQ1320="ACCESS-ISSUE","ACCESS-ISSUE",
AQ1320="Projet OCM (ZTE, NOKIA, autres projets)","TRAVAUX OCM",
AQ1320="No root CAuse","No root cause",
AQ1320="ODU HS","TX ISSUE",
AQ1320="IP &amp; VLAN","TX ISSUE",
AQ1320="Warehouse HUAWEI","SPARE-ISSUE",
AQ1320="SPARE-HS","SPARE-ISSUE",
AQ1320="Power Telco","RAN ISSUE",AQ1320="no impacts","no impacts"
),"")</f>
        <v>No root cause</v>
      </c>
      <c r="AQ1320" s="126" t="s">
        <v>5344</v>
      </c>
      <c r="AR1320" s="48" t="str" cm="1">
        <f t="array" ref="AR1320">IFERROR(_xlfn.IFS(
AQ1320="MPR ISSUE","ACTIVE",
AQ1320="BSS Hardware Issue","ACTIVE",
AQ1320="Sites strategiques, MLL, Pylone, etc.","PASSIVE",
AQ1320="AKTIVCO DEFAUT GE &amp; POWER Cabinet","PASSIVE",
AQ1320="AKTIVCO Coupure ENEO &amp; Baisse de tension","PASSIVE",
AQ1320="Coupure ENEO &amp; Baisse de tension","PASSIVE",
AQ1320="Defaut GE &amp; POWER Cabinet","PASSIVE",
AQ1320="Sharing","PASSIVE",
AQ1320="Sites strategiques &amp; DataCenter","PASSIVE",
AQ1320="Exclu","Exclu",
AQ1320="SAT","ACTIVE",
AQ1320="SPARE-ISSUE","SPARE-ISSUE",
AQ1320="Fiber CAmtel","ACTIVE",
AQ1320="Fiber AOF","ACTIVE",
AQ1320="Projet OCM (HUAWEI)","PLANNED WORKS",
AQ1320="Projet OCM (NOKIA)","PLANNED WORKS",
AQ1320="ACCESS-ISSUE","ACCESS-ISSUE",
AQ1320="Projet OCM (ZTE, NOKIA, autres projets)","PLANNED WORKS",
AQ1320="No root CAuse","No root cause",
AQ1320="ODU HS","ACTIVE",
AQ1320="IP &amp; VLAN","ACTIVE",
AQ1320="Warehouse HUAWEI","SPARE-ISSUE",
AQ1320="SPARE-HS","SPARE-ISSUE",
AQ1320="Power Telco","ACTIVE", AQ1320="no impacts","no impacts"
),"")</f>
        <v>No root cause</v>
      </c>
      <c r="AS1320" s="92" t="s">
        <v>5537</v>
      </c>
      <c r="AT1320" s="98" t="s">
        <v>2863</v>
      </c>
      <c r="AV1320" s="17" t="s">
        <v>5537</v>
      </c>
      <c r="AW1320" s="7" t="s">
        <v>5537</v>
      </c>
      <c r="AX1320" s="6" t="s">
        <v>5537</v>
      </c>
      <c r="AY1320" s="7"/>
      <c r="AZ1320" s="3" t="s">
        <v>5537</v>
      </c>
      <c r="BA1320" s="18" t="s">
        <v>5537</v>
      </c>
      <c r="BB1320" s="18" t="s">
        <v>5537</v>
      </c>
      <c r="BC1320" s="18" t="s">
        <v>5537</v>
      </c>
      <c r="BD1320" s="18" t="s">
        <v>5537</v>
      </c>
      <c r="BE1320" s="18" t="s">
        <v>5537</v>
      </c>
      <c r="BF1320" s="18" t="s">
        <v>5537</v>
      </c>
      <c r="BG1320" s="18" t="s">
        <v>5537</v>
      </c>
      <c r="BH1320" s="18" t="s">
        <v>5537</v>
      </c>
      <c r="BI1320" s="18" t="s">
        <v>5537</v>
      </c>
      <c r="BJ1320" s="18" t="s">
        <v>5537</v>
      </c>
      <c r="BK1320" s="18" t="s">
        <v>5537</v>
      </c>
      <c r="BL1320" s="9" t="s">
        <v>5537</v>
      </c>
      <c r="BM1320" s="14" t="s">
        <v>5537</v>
      </c>
      <c r="BN1320" s="14" t="s">
        <v>5537</v>
      </c>
      <c r="BO1320" s="14" t="str">
        <f>_xlfn.XLOOKUP(B1320,'[4]cell downs 18042026 17h'!$B:$B,'[4]cell downs 18042026 17h'!$B:$B,"")</f>
        <v/>
      </c>
      <c r="BP1320" s="14" t="str">
        <f>_xlfn.XLOOKUP(B1320,'[5]Cells Huawei 19042026 15h'!$B:$B,'[5]Cells Huawei 19042026 15h'!$B:$B,"")</f>
        <v/>
      </c>
      <c r="BQ1320" s="9" t="str">
        <f>_xlfn.XLOOKUP(B1320,'[6]cells down 19042026 9H40'!$B:$B,'[6]cells down 19042026 9H40'!$B:$B,"")</f>
        <v/>
      </c>
      <c r="BR1320" s="9" t="s">
        <v>2863</v>
      </c>
      <c r="BS1320" s="9" t="s">
        <v>12</v>
      </c>
      <c r="BT1320" s="108"/>
    </row>
    <row r="1321" spans="1:72" s="9" customFormat="1" x14ac:dyDescent="0.35">
      <c r="A1321" s="1" t="s">
        <v>2693</v>
      </c>
      <c r="B1321" s="8" t="s">
        <v>2694</v>
      </c>
      <c r="C1321" s="3" t="str">
        <f>_xlfn.XLOOKUP(B1321,'[1]daily break down'!$D:$D,'[1]daily break down'!$E:$E,"")</f>
        <v>SUD-OUEST</v>
      </c>
      <c r="D1321" s="1" t="s">
        <v>11</v>
      </c>
      <c r="E1321" s="1" t="s">
        <v>12</v>
      </c>
      <c r="F1321" s="3" t="s">
        <v>13</v>
      </c>
      <c r="G1321" s="1" t="s">
        <v>14</v>
      </c>
      <c r="H1321" s="32" t="str">
        <f>_xlfn.XLOOKUP(B1321,[2]CALCULATION!$B:$B,[2]CALCULATION!$H:$H,"")</f>
        <v>Huawei</v>
      </c>
      <c r="I1321" s="28">
        <v>0</v>
      </c>
      <c r="J1321" s="28">
        <v>0.6242277411088567</v>
      </c>
      <c r="K1321" s="28">
        <v>0</v>
      </c>
      <c r="L1321" s="28">
        <v>0</v>
      </c>
      <c r="M1321" s="28">
        <v>0</v>
      </c>
      <c r="N1321" s="28">
        <v>0</v>
      </c>
      <c r="O1321" s="28">
        <v>0</v>
      </c>
      <c r="P1321" s="28">
        <v>0</v>
      </c>
      <c r="Q1321" s="28">
        <v>0</v>
      </c>
      <c r="R1321" s="28">
        <v>0</v>
      </c>
      <c r="S1321" s="93">
        <v>0</v>
      </c>
      <c r="T1321" s="93">
        <f>_xlfn.XLOOKUP(B1321,'[3]Nur des jours'!$B:$B,'[3]Nur des jours'!$U:$U,"")</f>
        <v>0</v>
      </c>
      <c r="U1321" s="93">
        <v>0</v>
      </c>
      <c r="V1321" s="93">
        <v>0</v>
      </c>
      <c r="W1321" s="93">
        <v>0</v>
      </c>
      <c r="X1321" s="93">
        <v>0</v>
      </c>
      <c r="Y1321" s="93">
        <v>1.7110974137709631</v>
      </c>
      <c r="Z1321" s="93">
        <v>0</v>
      </c>
      <c r="AA1321" s="93">
        <v>0</v>
      </c>
      <c r="AB1321" s="93">
        <v>0</v>
      </c>
      <c r="AC1321" s="93">
        <f>_xlfn.XLOOKUP(B1321,'[3]Nur des jours'!$B:$B,'[3]Nur des jours'!$N:$N,"")</f>
        <v>0</v>
      </c>
      <c r="AD1321" s="93">
        <v>0</v>
      </c>
      <c r="AE1321" s="93">
        <v>0</v>
      </c>
      <c r="AF1321" s="93">
        <v>0</v>
      </c>
      <c r="AG1321" s="93"/>
      <c r="AH1321" s="93">
        <v>0</v>
      </c>
      <c r="AI1321" s="93">
        <v>0</v>
      </c>
      <c r="AJ1321" s="93">
        <v>0</v>
      </c>
      <c r="AK1321" s="93">
        <v>0</v>
      </c>
      <c r="AL1321" s="93">
        <v>0</v>
      </c>
      <c r="AM1321" s="49" t="s">
        <v>5559</v>
      </c>
      <c r="AN1321" s="49"/>
      <c r="AO1321" s="48" t="str" cm="1">
        <f t="array" ref="AO1321">IFERROR(_xlfn.IFS(
AQ1321="MPR ISSUE","PDH",
AQ1321="BSS Hardware Issue","BSS",
AQ1321="Sites strategiques, MLL, Pylone, etc.","ENVTECH",
AQ1321="AKTIVCO DEFAUT GE &amp; POWER Cabinet","AKTIVCO",
AQ1321="AKTIVCO Coupure ENEO &amp; Baisse de tension","AKTIVCO GRID ONLY",
AQ1321="Coupure ENEO &amp; Baisse de tension","IHS GRID ONLY",
AQ1321="Defaut GE &amp; POWER Cabinet","IHS",
AQ1321="Sharing","Partners",
AQ1321="Sites strategiques &amp; DataCenter","SST &amp; DC",
AQ1321="Exclu","Exclu",
AQ1321="SAT","SAT",
AQ1321="SPARE-ISSUE","SPARE-ISSUE",
AQ1321="Fiber CAmtel","TRANS_FO_CAMTEL",
AQ1321="Fiber AOF","Fiber AOF",
AQ1321="Projet OCM (HUAWEI)","TRAVAUX-HUAWEI",
AQ1321="Projet OCM (NOKIA)","TRAVAUX-NOKIA",
AQ1321="ACCESS-ISSUE","ACCESS-ISSUE",
AQ1321="Projet OCM (ZTE, NOKIA, autres projets)","TRAVAUX OCM",
AQ1321="No root CAuse","No root cause",
AQ1321="ODU HS","PDH",
AQ1321="IP &amp; VLAN","PDH",
AQ1321="Warehouse HUAWEI","SPARE-ISSUE",
AQ1321="SPARE-HS","SPARE-ISSUE",
AQ1321="Power Telco","BSS",AQ1321="no impacts","no impacts"
),"")</f>
        <v>No root cause</v>
      </c>
      <c r="AP1321" s="48" t="str" cm="1">
        <f t="array" ref="AP1321">IFERROR(_xlfn.IFS(
AQ1321="MPR ISSUE","TX ISSUE",
AQ1321="BSS Hardware Issue","RAN ISSUE",
AQ1321="Sites strategiques, MLL, Pylone, etc.","ENVTECH",
AQ1321="AKTIVCO DEFAUT GE &amp; POWER Cabinet","POWER ISSUE",
AQ1321="AKTIVCO Coupure ENEO &amp; Baisse de tension","POWER ISSUE",
AQ1321="Coupure ENEO &amp; Baisse de tension","POWER ISSUE",
AQ1321="Defaut GE &amp; POWER Cabinet","POWER ISSUE",
AQ1321="Sharing","POWER ISSUE",
AQ1321="Sites strategiques &amp; DataCenter","POWER ISSUE",
AQ1321="Exclu","Exclu",
AQ1321="SAT","TX ISSUE",
AQ1321="SPARE-ISSUE","SPARE-ISSUE",
AQ1321="Fiber CAmtel","TX ISSUE",
AQ1321="Fiber AOF","TX ISSUE",
AQ1321="Projet OCM (HUAWEI)","TRAVAUX-HUAWEI",
AQ1321="Projet OCM (NOKIA)","TRAVAUX -NOKIA",
AQ1321="ACCESS-ISSUE","ACCESS-ISSUE",
AQ1321="Projet OCM (ZTE, NOKIA, autres projets)","TRAVAUX OCM",
AQ1321="No root CAuse","No root cause",
AQ1321="ODU HS","TX ISSUE",
AQ1321="IP &amp; VLAN","TX ISSUE",
AQ1321="Warehouse HUAWEI","SPARE-ISSUE",
AQ1321="SPARE-HS","SPARE-ISSUE",
AQ1321="Power Telco","RAN ISSUE",AQ1321="no impacts","no impacts"
),"")</f>
        <v>No root cause</v>
      </c>
      <c r="AQ1321" s="126" t="s">
        <v>5344</v>
      </c>
      <c r="AR1321" s="48" t="str" cm="1">
        <f t="array" ref="AR1321">IFERROR(_xlfn.IFS(
AQ1321="MPR ISSUE","ACTIVE",
AQ1321="BSS Hardware Issue","ACTIVE",
AQ1321="Sites strategiques, MLL, Pylone, etc.","PASSIVE",
AQ1321="AKTIVCO DEFAUT GE &amp; POWER Cabinet","PASSIVE",
AQ1321="AKTIVCO Coupure ENEO &amp; Baisse de tension","PASSIVE",
AQ1321="Coupure ENEO &amp; Baisse de tension","PASSIVE",
AQ1321="Defaut GE &amp; POWER Cabinet","PASSIVE",
AQ1321="Sharing","PASSIVE",
AQ1321="Sites strategiques &amp; DataCenter","PASSIVE",
AQ1321="Exclu","Exclu",
AQ1321="SAT","ACTIVE",
AQ1321="SPARE-ISSUE","SPARE-ISSUE",
AQ1321="Fiber CAmtel","ACTIVE",
AQ1321="Fiber AOF","ACTIVE",
AQ1321="Projet OCM (HUAWEI)","PLANNED WORKS",
AQ1321="Projet OCM (NOKIA)","PLANNED WORKS",
AQ1321="ACCESS-ISSUE","ACCESS-ISSUE",
AQ1321="Projet OCM (ZTE, NOKIA, autres projets)","PLANNED WORKS",
AQ1321="No root CAuse","No root cause",
AQ1321="ODU HS","ACTIVE",
AQ1321="IP &amp; VLAN","ACTIVE",
AQ1321="Warehouse HUAWEI","SPARE-ISSUE",
AQ1321="SPARE-HS","SPARE-ISSUE",
AQ1321="Power Telco","ACTIVE", AQ1321="no impacts","no impacts"
),"")</f>
        <v>No root cause</v>
      </c>
      <c r="AS1321" s="92" t="s">
        <v>5537</v>
      </c>
      <c r="AT1321" s="98" t="s">
        <v>2694</v>
      </c>
      <c r="AV1321" s="17" t="s">
        <v>5537</v>
      </c>
      <c r="AW1321" s="7" t="s">
        <v>5537</v>
      </c>
      <c r="AX1321" s="6" t="s">
        <v>5537</v>
      </c>
      <c r="AY1321" s="7"/>
      <c r="AZ1321" s="3" t="s">
        <v>5537</v>
      </c>
      <c r="BA1321" s="18" t="s">
        <v>5537</v>
      </c>
      <c r="BB1321" s="18" t="s">
        <v>5537</v>
      </c>
      <c r="BC1321" s="18" t="s">
        <v>5537</v>
      </c>
      <c r="BD1321" s="18" t="s">
        <v>5537</v>
      </c>
      <c r="BE1321" s="18" t="s">
        <v>5537</v>
      </c>
      <c r="BF1321" s="18" t="s">
        <v>5537</v>
      </c>
      <c r="BG1321" s="18" t="s">
        <v>5537</v>
      </c>
      <c r="BH1321" s="18" t="s">
        <v>5537</v>
      </c>
      <c r="BI1321" s="18" t="s">
        <v>5537</v>
      </c>
      <c r="BJ1321" s="18" t="s">
        <v>5537</v>
      </c>
      <c r="BK1321" s="18" t="s">
        <v>5537</v>
      </c>
      <c r="BL1321" s="9" t="s">
        <v>5537</v>
      </c>
      <c r="BM1321" s="14" t="s">
        <v>5537</v>
      </c>
      <c r="BN1321" s="14" t="s">
        <v>5537</v>
      </c>
      <c r="BO1321" s="14" t="str">
        <f>_xlfn.XLOOKUP(B1321,'[4]cell downs 18042026 17h'!$B:$B,'[4]cell downs 18042026 17h'!$B:$B,"")</f>
        <v/>
      </c>
      <c r="BP1321" s="14" t="str">
        <f>_xlfn.XLOOKUP(B1321,'[5]Cells Huawei 19042026 15h'!$B:$B,'[5]Cells Huawei 19042026 15h'!$B:$B,"")</f>
        <v/>
      </c>
      <c r="BQ1321" s="9" t="str">
        <f>_xlfn.XLOOKUP(B1321,'[6]cells down 19042026 9H40'!$B:$B,'[6]cells down 19042026 9H40'!$B:$B,"")</f>
        <v/>
      </c>
      <c r="BR1321" s="9" t="s">
        <v>2694</v>
      </c>
      <c r="BS1321" s="9" t="s">
        <v>12</v>
      </c>
      <c r="BT1321" s="108"/>
    </row>
    <row r="1322" spans="1:72" s="9" customFormat="1" x14ac:dyDescent="0.35">
      <c r="A1322" s="1" t="s">
        <v>2007</v>
      </c>
      <c r="B1322" s="8" t="s">
        <v>2008</v>
      </c>
      <c r="C1322" s="3" t="str">
        <f>_xlfn.XLOOKUP(B1322,'[1]daily break down'!$D:$D,'[1]daily break down'!$E:$E,"")</f>
        <v>SUD-OUEST</v>
      </c>
      <c r="D1322" s="1" t="s">
        <v>11</v>
      </c>
      <c r="E1322" s="1" t="s">
        <v>12</v>
      </c>
      <c r="F1322" s="3" t="s">
        <v>13</v>
      </c>
      <c r="G1322" s="1" t="s">
        <v>14</v>
      </c>
      <c r="H1322" s="32" t="str">
        <f>_xlfn.XLOOKUP(B1322,[2]CALCULATION!$B:$B,[2]CALCULATION!$H:$H,"")</f>
        <v>Huawei</v>
      </c>
      <c r="I1322" s="28">
        <v>0</v>
      </c>
      <c r="J1322" s="28">
        <v>0</v>
      </c>
      <c r="K1322" s="28">
        <v>0</v>
      </c>
      <c r="L1322" s="28">
        <v>0</v>
      </c>
      <c r="M1322" s="28">
        <v>0</v>
      </c>
      <c r="N1322" s="28">
        <v>0</v>
      </c>
      <c r="O1322" s="28">
        <v>0</v>
      </c>
      <c r="P1322" s="28">
        <v>0</v>
      </c>
      <c r="Q1322" s="28">
        <v>0</v>
      </c>
      <c r="R1322" s="28">
        <v>0</v>
      </c>
      <c r="S1322" s="93">
        <v>0</v>
      </c>
      <c r="T1322" s="93">
        <f>_xlfn.XLOOKUP(B1322,'[3]Nur des jours'!$B:$B,'[3]Nur des jours'!$U:$U,"")</f>
        <v>0</v>
      </c>
      <c r="U1322" s="93">
        <v>0</v>
      </c>
      <c r="V1322" s="93">
        <v>0</v>
      </c>
      <c r="W1322" s="93">
        <v>0</v>
      </c>
      <c r="X1322" s="93">
        <v>0</v>
      </c>
      <c r="Y1322" s="93">
        <v>1.7082438012401802</v>
      </c>
      <c r="Z1322" s="93">
        <v>0</v>
      </c>
      <c r="AA1322" s="93">
        <v>0</v>
      </c>
      <c r="AB1322" s="93">
        <v>0</v>
      </c>
      <c r="AC1322" s="93">
        <f>_xlfn.XLOOKUP(B1322,'[3]Nur des jours'!$B:$B,'[3]Nur des jours'!$N:$N,"")</f>
        <v>0</v>
      </c>
      <c r="AD1322" s="93">
        <v>0</v>
      </c>
      <c r="AE1322" s="93">
        <v>0</v>
      </c>
      <c r="AF1322" s="93">
        <v>0</v>
      </c>
      <c r="AG1322" s="93"/>
      <c r="AH1322" s="93">
        <v>0</v>
      </c>
      <c r="AI1322" s="93">
        <v>0</v>
      </c>
      <c r="AJ1322" s="93">
        <v>0</v>
      </c>
      <c r="AK1322" s="93">
        <v>0</v>
      </c>
      <c r="AL1322" s="93">
        <v>0</v>
      </c>
      <c r="AM1322" s="49" t="s">
        <v>5559</v>
      </c>
      <c r="AN1322" s="49"/>
      <c r="AO1322" s="48" t="str" cm="1">
        <f t="array" ref="AO1322">IFERROR(_xlfn.IFS(
AQ1322="MPR ISSUE","PDH",
AQ1322="BSS Hardware Issue","BSS",
AQ1322="Sites strategiques, MLL, Pylone, etc.","ENVTECH",
AQ1322="AKTIVCO DEFAUT GE &amp; POWER Cabinet","AKTIVCO",
AQ1322="AKTIVCO Coupure ENEO &amp; Baisse de tension","AKTIVCO GRID ONLY",
AQ1322="Coupure ENEO &amp; Baisse de tension","IHS GRID ONLY",
AQ1322="Defaut GE &amp; POWER Cabinet","IHS",
AQ1322="Sharing","Partners",
AQ1322="Sites strategiques &amp; DataCenter","SST &amp; DC",
AQ1322="Exclu","Exclu",
AQ1322="SAT","SAT",
AQ1322="SPARE-ISSUE","SPARE-ISSUE",
AQ1322="Fiber CAmtel","TRANS_FO_CAMTEL",
AQ1322="Fiber AOF","Fiber AOF",
AQ1322="Projet OCM (HUAWEI)","TRAVAUX-HUAWEI",
AQ1322="Projet OCM (NOKIA)","TRAVAUX-NOKIA",
AQ1322="ACCESS-ISSUE","ACCESS-ISSUE",
AQ1322="Projet OCM (ZTE, NOKIA, autres projets)","TRAVAUX OCM",
AQ1322="No root CAuse","No root cause",
AQ1322="ODU HS","PDH",
AQ1322="IP &amp; VLAN","PDH",
AQ1322="Warehouse HUAWEI","SPARE-ISSUE",
AQ1322="SPARE-HS","SPARE-ISSUE",
AQ1322="Power Telco","BSS",AQ1322="no impacts","no impacts"
),"")</f>
        <v>No root cause</v>
      </c>
      <c r="AP1322" s="48" t="str" cm="1">
        <f t="array" ref="AP1322">IFERROR(_xlfn.IFS(
AQ1322="MPR ISSUE","TX ISSUE",
AQ1322="BSS Hardware Issue","RAN ISSUE",
AQ1322="Sites strategiques, MLL, Pylone, etc.","ENVTECH",
AQ1322="AKTIVCO DEFAUT GE &amp; POWER Cabinet","POWER ISSUE",
AQ1322="AKTIVCO Coupure ENEO &amp; Baisse de tension","POWER ISSUE",
AQ1322="Coupure ENEO &amp; Baisse de tension","POWER ISSUE",
AQ1322="Defaut GE &amp; POWER Cabinet","POWER ISSUE",
AQ1322="Sharing","POWER ISSUE",
AQ1322="Sites strategiques &amp; DataCenter","POWER ISSUE",
AQ1322="Exclu","Exclu",
AQ1322="SAT","TX ISSUE",
AQ1322="SPARE-ISSUE","SPARE-ISSUE",
AQ1322="Fiber CAmtel","TX ISSUE",
AQ1322="Fiber AOF","TX ISSUE",
AQ1322="Projet OCM (HUAWEI)","TRAVAUX-HUAWEI",
AQ1322="Projet OCM (NOKIA)","TRAVAUX -NOKIA",
AQ1322="ACCESS-ISSUE","ACCESS-ISSUE",
AQ1322="Projet OCM (ZTE, NOKIA, autres projets)","TRAVAUX OCM",
AQ1322="No root CAuse","No root cause",
AQ1322="ODU HS","TX ISSUE",
AQ1322="IP &amp; VLAN","TX ISSUE",
AQ1322="Warehouse HUAWEI","SPARE-ISSUE",
AQ1322="SPARE-HS","SPARE-ISSUE",
AQ1322="Power Telco","RAN ISSUE",AQ1322="no impacts","no impacts"
),"")</f>
        <v>No root cause</v>
      </c>
      <c r="AQ1322" s="126" t="s">
        <v>5344</v>
      </c>
      <c r="AR1322" s="48" t="str" cm="1">
        <f t="array" ref="AR1322">IFERROR(_xlfn.IFS(
AQ1322="MPR ISSUE","ACTIVE",
AQ1322="BSS Hardware Issue","ACTIVE",
AQ1322="Sites strategiques, MLL, Pylone, etc.","PASSIVE",
AQ1322="AKTIVCO DEFAUT GE &amp; POWER Cabinet","PASSIVE",
AQ1322="AKTIVCO Coupure ENEO &amp; Baisse de tension","PASSIVE",
AQ1322="Coupure ENEO &amp; Baisse de tension","PASSIVE",
AQ1322="Defaut GE &amp; POWER Cabinet","PASSIVE",
AQ1322="Sharing","PASSIVE",
AQ1322="Sites strategiques &amp; DataCenter","PASSIVE",
AQ1322="Exclu","Exclu",
AQ1322="SAT","ACTIVE",
AQ1322="SPARE-ISSUE","SPARE-ISSUE",
AQ1322="Fiber CAmtel","ACTIVE",
AQ1322="Fiber AOF","ACTIVE",
AQ1322="Projet OCM (HUAWEI)","PLANNED WORKS",
AQ1322="Projet OCM (NOKIA)","PLANNED WORKS",
AQ1322="ACCESS-ISSUE","ACCESS-ISSUE",
AQ1322="Projet OCM (ZTE, NOKIA, autres projets)","PLANNED WORKS",
AQ1322="No root CAuse","No root cause",
AQ1322="ODU HS","ACTIVE",
AQ1322="IP &amp; VLAN","ACTIVE",
AQ1322="Warehouse HUAWEI","SPARE-ISSUE",
AQ1322="SPARE-HS","SPARE-ISSUE",
AQ1322="Power Telco","ACTIVE", AQ1322="no impacts","no impacts"
),"")</f>
        <v>No root cause</v>
      </c>
      <c r="AS1322" s="92" t="s">
        <v>5537</v>
      </c>
      <c r="AT1322" s="98" t="s">
        <v>2008</v>
      </c>
      <c r="AV1322" s="17" t="s">
        <v>5537</v>
      </c>
      <c r="AW1322" s="7" t="s">
        <v>5537</v>
      </c>
      <c r="AX1322" s="6" t="s">
        <v>5537</v>
      </c>
      <c r="AY1322" s="7"/>
      <c r="AZ1322" s="3" t="s">
        <v>5537</v>
      </c>
      <c r="BA1322" s="18" t="s">
        <v>5537</v>
      </c>
      <c r="BB1322" s="18" t="s">
        <v>5537</v>
      </c>
      <c r="BC1322" s="18" t="s">
        <v>5537</v>
      </c>
      <c r="BD1322" s="18" t="s">
        <v>5537</v>
      </c>
      <c r="BE1322" s="18" t="s">
        <v>5537</v>
      </c>
      <c r="BF1322" s="18" t="s">
        <v>5537</v>
      </c>
      <c r="BG1322" s="18" t="s">
        <v>5537</v>
      </c>
      <c r="BH1322" s="18" t="s">
        <v>5537</v>
      </c>
      <c r="BI1322" s="18" t="s">
        <v>5537</v>
      </c>
      <c r="BJ1322" s="18" t="s">
        <v>5537</v>
      </c>
      <c r="BK1322" s="18" t="s">
        <v>5537</v>
      </c>
      <c r="BL1322" s="9" t="s">
        <v>5537</v>
      </c>
      <c r="BM1322" s="14" t="s">
        <v>5537</v>
      </c>
      <c r="BN1322" s="14" t="s">
        <v>5537</v>
      </c>
      <c r="BO1322" s="14" t="str">
        <f>_xlfn.XLOOKUP(B1322,'[4]cell downs 18042026 17h'!$B:$B,'[4]cell downs 18042026 17h'!$B:$B,"")</f>
        <v/>
      </c>
      <c r="BP1322" s="14" t="str">
        <f>_xlfn.XLOOKUP(B1322,'[5]Cells Huawei 19042026 15h'!$B:$B,'[5]Cells Huawei 19042026 15h'!$B:$B,"")</f>
        <v/>
      </c>
      <c r="BQ1322" s="9" t="str">
        <f>_xlfn.XLOOKUP(B1322,'[6]cells down 19042026 9H40'!$B:$B,'[6]cells down 19042026 9H40'!$B:$B,"")</f>
        <v/>
      </c>
      <c r="BR1322" s="9" t="s">
        <v>2008</v>
      </c>
      <c r="BS1322" s="9" t="s">
        <v>302</v>
      </c>
      <c r="BT1322" s="108"/>
    </row>
    <row r="1323" spans="1:72" s="9" customFormat="1" x14ac:dyDescent="0.35">
      <c r="A1323" s="1" t="s">
        <v>541</v>
      </c>
      <c r="B1323" s="8" t="s">
        <v>542</v>
      </c>
      <c r="C1323" s="3" t="str">
        <f>_xlfn.XLOOKUP(B1323,'[1]daily break down'!$D:$D,'[1]daily break down'!$E:$E,"")</f>
        <v>SUD-OUEST</v>
      </c>
      <c r="D1323" s="1" t="s">
        <v>11</v>
      </c>
      <c r="E1323" s="1" t="s">
        <v>12</v>
      </c>
      <c r="F1323" s="3" t="s">
        <v>13</v>
      </c>
      <c r="G1323" s="1" t="s">
        <v>14</v>
      </c>
      <c r="H1323" s="32" t="str">
        <f>_xlfn.XLOOKUP(B1323,[2]CALCULATION!$B:$B,[2]CALCULATION!$H:$H,"")</f>
        <v>Huawei</v>
      </c>
      <c r="I1323" s="28">
        <v>0.44810634272457217</v>
      </c>
      <c r="J1323" s="28">
        <v>0.27795969557661515</v>
      </c>
      <c r="K1323" s="28">
        <v>0</v>
      </c>
      <c r="L1323" s="28">
        <v>0</v>
      </c>
      <c r="M1323" s="28">
        <v>0</v>
      </c>
      <c r="N1323" s="28">
        <v>0</v>
      </c>
      <c r="O1323" s="28">
        <v>3.8103753071200486</v>
      </c>
      <c r="P1323" s="28">
        <v>3.4496073429157645</v>
      </c>
      <c r="Q1323" s="28">
        <v>1.4009454018314478</v>
      </c>
      <c r="R1323" s="28">
        <v>0</v>
      </c>
      <c r="S1323" s="93">
        <v>0</v>
      </c>
      <c r="T1323" s="93">
        <f>_xlfn.XLOOKUP(B1323,'[3]Nur des jours'!$B:$B,'[3]Nur des jours'!$U:$U,"")</f>
        <v>0</v>
      </c>
      <c r="U1323" s="93">
        <v>0</v>
      </c>
      <c r="V1323" s="93">
        <v>0</v>
      </c>
      <c r="W1323" s="93">
        <v>0</v>
      </c>
      <c r="X1323" s="93">
        <v>0</v>
      </c>
      <c r="Y1323" s="93">
        <v>1.6841664455116956</v>
      </c>
      <c r="Z1323" s="93">
        <v>0</v>
      </c>
      <c r="AA1323" s="93">
        <v>0</v>
      </c>
      <c r="AB1323" s="93">
        <v>0</v>
      </c>
      <c r="AC1323" s="93">
        <f>_xlfn.XLOOKUP(B1323,'[3]Nur des jours'!$B:$B,'[3]Nur des jours'!$N:$N,"")</f>
        <v>0</v>
      </c>
      <c r="AD1323" s="93">
        <v>0</v>
      </c>
      <c r="AE1323" s="93">
        <v>0</v>
      </c>
      <c r="AF1323" s="93">
        <v>0</v>
      </c>
      <c r="AG1323" s="93"/>
      <c r="AH1323" s="93">
        <v>0</v>
      </c>
      <c r="AI1323" s="93">
        <v>0</v>
      </c>
      <c r="AJ1323" s="93">
        <v>0</v>
      </c>
      <c r="AK1323" s="93">
        <v>0</v>
      </c>
      <c r="AL1323" s="93">
        <v>0</v>
      </c>
      <c r="AM1323" s="49" t="s">
        <v>5559</v>
      </c>
      <c r="AN1323" s="49"/>
      <c r="AO1323" s="48" t="str" cm="1">
        <f t="array" ref="AO1323">IFERROR(_xlfn.IFS(
AQ1323="MPR ISSUE","PDH",
AQ1323="BSS Hardware Issue","BSS",
AQ1323="Sites strategiques, MLL, Pylone, etc.","ENVTECH",
AQ1323="AKTIVCO DEFAUT GE &amp; POWER Cabinet","AKTIVCO",
AQ1323="AKTIVCO Coupure ENEO &amp; Baisse de tension","AKTIVCO GRID ONLY",
AQ1323="Coupure ENEO &amp; Baisse de tension","IHS GRID ONLY",
AQ1323="Defaut GE &amp; POWER Cabinet","IHS",
AQ1323="Sharing","Partners",
AQ1323="Sites strategiques &amp; DataCenter","SST &amp; DC",
AQ1323="Exclu","Exclu",
AQ1323="SAT","SAT",
AQ1323="SPARE-ISSUE","SPARE-ISSUE",
AQ1323="Fiber CAmtel","TRANS_FO_CAMTEL",
AQ1323="Fiber AOF","Fiber AOF",
AQ1323="Projet OCM (HUAWEI)","TRAVAUX-HUAWEI",
AQ1323="Projet OCM (NOKIA)","TRAVAUX-NOKIA",
AQ1323="ACCESS-ISSUE","ACCESS-ISSUE",
AQ1323="Projet OCM (ZTE, NOKIA, autres projets)","TRAVAUX OCM",
AQ1323="No root CAuse","No root cause",
AQ1323="ODU HS","PDH",
AQ1323="IP &amp; VLAN","PDH",
AQ1323="Warehouse HUAWEI","SPARE-ISSUE",
AQ1323="SPARE-HS","SPARE-ISSUE",
AQ1323="Power Telco","BSS",AQ1323="no impacts","no impacts"
),"")</f>
        <v>No root cause</v>
      </c>
      <c r="AP1323" s="48" t="str" cm="1">
        <f t="array" ref="AP1323">IFERROR(_xlfn.IFS(
AQ1323="MPR ISSUE","TX ISSUE",
AQ1323="BSS Hardware Issue","RAN ISSUE",
AQ1323="Sites strategiques, MLL, Pylone, etc.","ENVTECH",
AQ1323="AKTIVCO DEFAUT GE &amp; POWER Cabinet","POWER ISSUE",
AQ1323="AKTIVCO Coupure ENEO &amp; Baisse de tension","POWER ISSUE",
AQ1323="Coupure ENEO &amp; Baisse de tension","POWER ISSUE",
AQ1323="Defaut GE &amp; POWER Cabinet","POWER ISSUE",
AQ1323="Sharing","POWER ISSUE",
AQ1323="Sites strategiques &amp; DataCenter","POWER ISSUE",
AQ1323="Exclu","Exclu",
AQ1323="SAT","TX ISSUE",
AQ1323="SPARE-ISSUE","SPARE-ISSUE",
AQ1323="Fiber CAmtel","TX ISSUE",
AQ1323="Fiber AOF","TX ISSUE",
AQ1323="Projet OCM (HUAWEI)","TRAVAUX-HUAWEI",
AQ1323="Projet OCM (NOKIA)","TRAVAUX -NOKIA",
AQ1323="ACCESS-ISSUE","ACCESS-ISSUE",
AQ1323="Projet OCM (ZTE, NOKIA, autres projets)","TRAVAUX OCM",
AQ1323="No root CAuse","No root cause",
AQ1323="ODU HS","TX ISSUE",
AQ1323="IP &amp; VLAN","TX ISSUE",
AQ1323="Warehouse HUAWEI","SPARE-ISSUE",
AQ1323="SPARE-HS","SPARE-ISSUE",
AQ1323="Power Telco","RAN ISSUE",AQ1323="no impacts","no impacts"
),"")</f>
        <v>No root cause</v>
      </c>
      <c r="AQ1323" s="126" t="s">
        <v>5344</v>
      </c>
      <c r="AR1323" s="48" t="str" cm="1">
        <f t="array" ref="AR1323">IFERROR(_xlfn.IFS(
AQ1323="MPR ISSUE","ACTIVE",
AQ1323="BSS Hardware Issue","ACTIVE",
AQ1323="Sites strategiques, MLL, Pylone, etc.","PASSIVE",
AQ1323="AKTIVCO DEFAUT GE &amp; POWER Cabinet","PASSIVE",
AQ1323="AKTIVCO Coupure ENEO &amp; Baisse de tension","PASSIVE",
AQ1323="Coupure ENEO &amp; Baisse de tension","PASSIVE",
AQ1323="Defaut GE &amp; POWER Cabinet","PASSIVE",
AQ1323="Sharing","PASSIVE",
AQ1323="Sites strategiques &amp; DataCenter","PASSIVE",
AQ1323="Exclu","Exclu",
AQ1323="SAT","ACTIVE",
AQ1323="SPARE-ISSUE","SPARE-ISSUE",
AQ1323="Fiber CAmtel","ACTIVE",
AQ1323="Fiber AOF","ACTIVE",
AQ1323="Projet OCM (HUAWEI)","PLANNED WORKS",
AQ1323="Projet OCM (NOKIA)","PLANNED WORKS",
AQ1323="ACCESS-ISSUE","ACCESS-ISSUE",
AQ1323="Projet OCM (ZTE, NOKIA, autres projets)","PLANNED WORKS",
AQ1323="No root CAuse","No root cause",
AQ1323="ODU HS","ACTIVE",
AQ1323="IP &amp; VLAN","ACTIVE",
AQ1323="Warehouse HUAWEI","SPARE-ISSUE",
AQ1323="SPARE-HS","SPARE-ISSUE",
AQ1323="Power Telco","ACTIVE", AQ1323="no impacts","no impacts"
),"")</f>
        <v>No root cause</v>
      </c>
      <c r="AS1323" s="92" t="s">
        <v>5537</v>
      </c>
      <c r="AT1323" s="98" t="s">
        <v>542</v>
      </c>
      <c r="AV1323" s="17" t="s">
        <v>5537</v>
      </c>
      <c r="AW1323" s="7" t="s">
        <v>5537</v>
      </c>
      <c r="AX1323" s="6" t="s">
        <v>5537</v>
      </c>
      <c r="AY1323" s="7"/>
      <c r="AZ1323" s="3" t="s">
        <v>5537</v>
      </c>
      <c r="BA1323" s="18" t="s">
        <v>5537</v>
      </c>
      <c r="BB1323" s="18" t="s">
        <v>5537</v>
      </c>
      <c r="BC1323" s="18" t="s">
        <v>5537</v>
      </c>
      <c r="BD1323" s="18" t="s">
        <v>5537</v>
      </c>
      <c r="BE1323" s="18" t="s">
        <v>5537</v>
      </c>
      <c r="BF1323" s="18" t="s">
        <v>5537</v>
      </c>
      <c r="BG1323" s="18" t="s">
        <v>5537</v>
      </c>
      <c r="BH1323" s="18" t="s">
        <v>5537</v>
      </c>
      <c r="BI1323" s="18" t="s">
        <v>5537</v>
      </c>
      <c r="BJ1323" s="18" t="s">
        <v>5537</v>
      </c>
      <c r="BK1323" s="18" t="s">
        <v>5537</v>
      </c>
      <c r="BL1323" s="9" t="s">
        <v>5537</v>
      </c>
      <c r="BM1323" s="14" t="s">
        <v>5537</v>
      </c>
      <c r="BN1323" s="14" t="s">
        <v>5537</v>
      </c>
      <c r="BO1323" s="14" t="str">
        <f>_xlfn.XLOOKUP(B1323,'[4]cell downs 18042026 17h'!$B:$B,'[4]cell downs 18042026 17h'!$B:$B,"")</f>
        <v/>
      </c>
      <c r="BP1323" s="14" t="str">
        <f>_xlfn.XLOOKUP(B1323,'[5]Cells Huawei 19042026 15h'!$B:$B,'[5]Cells Huawei 19042026 15h'!$B:$B,"")</f>
        <v/>
      </c>
      <c r="BQ1323" s="9" t="str">
        <f>_xlfn.XLOOKUP(B1323,'[6]cells down 19042026 9H40'!$B:$B,'[6]cells down 19042026 9H40'!$B:$B,"")</f>
        <v/>
      </c>
      <c r="BR1323" s="9" t="s">
        <v>542</v>
      </c>
      <c r="BS1323" s="9" t="s">
        <v>12</v>
      </c>
      <c r="BT1323" s="108"/>
    </row>
    <row r="1324" spans="1:72" s="9" customFormat="1" x14ac:dyDescent="0.35">
      <c r="A1324" s="1" t="s">
        <v>3356</v>
      </c>
      <c r="B1324" s="8" t="s">
        <v>3357</v>
      </c>
      <c r="C1324" s="3" t="str">
        <f>_xlfn.XLOOKUP(B1324,'[1]daily break down'!$D:$D,'[1]daily break down'!$E:$E,"")</f>
        <v>SUD-OUEST</v>
      </c>
      <c r="D1324" s="1" t="s">
        <v>11</v>
      </c>
      <c r="E1324" s="1" t="s">
        <v>12</v>
      </c>
      <c r="F1324" s="3" t="s">
        <v>13</v>
      </c>
      <c r="G1324" s="1" t="s">
        <v>14</v>
      </c>
      <c r="H1324" s="32" t="str">
        <f>_xlfn.XLOOKUP(B1324,[2]CALCULATION!$B:$B,[2]CALCULATION!$H:$H,"")</f>
        <v>Huawei</v>
      </c>
      <c r="I1324" s="28">
        <v>11.76259085188895</v>
      </c>
      <c r="J1324" s="28">
        <v>15.469611880159686</v>
      </c>
      <c r="K1324" s="28">
        <v>0</v>
      </c>
      <c r="L1324" s="28">
        <v>8.0257852428281592E-3</v>
      </c>
      <c r="M1324" s="28">
        <v>8.0079501645107607E-3</v>
      </c>
      <c r="N1324" s="28">
        <v>0</v>
      </c>
      <c r="O1324" s="28">
        <v>0</v>
      </c>
      <c r="P1324" s="28">
        <v>8.560837592350037E-3</v>
      </c>
      <c r="Q1324" s="28">
        <v>0</v>
      </c>
      <c r="R1324" s="28">
        <v>0</v>
      </c>
      <c r="S1324" s="93">
        <v>7.3837224234019052E-3</v>
      </c>
      <c r="T1324" s="93">
        <f>_xlfn.XLOOKUP(B1324,'[3]Nur des jours'!$B:$B,'[3]Nur des jours'!$U:$U,"")</f>
        <v>0</v>
      </c>
      <c r="U1324" s="93">
        <v>8.0614553994629509E-3</v>
      </c>
      <c r="V1324" s="93">
        <v>0</v>
      </c>
      <c r="W1324" s="93">
        <v>0</v>
      </c>
      <c r="X1324" s="93">
        <v>0</v>
      </c>
      <c r="Y1324" s="93">
        <v>1.6818657204087515</v>
      </c>
      <c r="Z1324" s="93">
        <v>0</v>
      </c>
      <c r="AA1324" s="93">
        <v>0</v>
      </c>
      <c r="AB1324" s="93">
        <v>0</v>
      </c>
      <c r="AC1324" s="93">
        <f>_xlfn.XLOOKUP(B1324,'[3]Nur des jours'!$B:$B,'[3]Nur des jours'!$N:$N,"")</f>
        <v>0</v>
      </c>
      <c r="AD1324" s="93">
        <v>0</v>
      </c>
      <c r="AE1324" s="93">
        <v>0</v>
      </c>
      <c r="AF1324" s="93">
        <v>0</v>
      </c>
      <c r="AG1324" s="93"/>
      <c r="AH1324" s="93">
        <v>0</v>
      </c>
      <c r="AI1324" s="93">
        <v>0</v>
      </c>
      <c r="AJ1324" s="93">
        <v>0</v>
      </c>
      <c r="AK1324" s="93">
        <v>0</v>
      </c>
      <c r="AL1324" s="93">
        <v>0</v>
      </c>
      <c r="AM1324" s="49" t="s">
        <v>5559</v>
      </c>
      <c r="AN1324" s="49"/>
      <c r="AO1324" s="48" t="str" cm="1">
        <f t="array" ref="AO1324">IFERROR(_xlfn.IFS(
AQ1324="MPR ISSUE","PDH",
AQ1324="BSS Hardware Issue","BSS",
AQ1324="Sites strategiques, MLL, Pylone, etc.","ENVTECH",
AQ1324="AKTIVCO DEFAUT GE &amp; POWER Cabinet","AKTIVCO",
AQ1324="AKTIVCO Coupure ENEO &amp; Baisse de tension","AKTIVCO GRID ONLY",
AQ1324="Coupure ENEO &amp; Baisse de tension","IHS GRID ONLY",
AQ1324="Defaut GE &amp; POWER Cabinet","IHS",
AQ1324="Sharing","Partners",
AQ1324="Sites strategiques &amp; DataCenter","SST &amp; DC",
AQ1324="Exclu","Exclu",
AQ1324="SAT","SAT",
AQ1324="SPARE-ISSUE","SPARE-ISSUE",
AQ1324="Fiber CAmtel","TRANS_FO_CAMTEL",
AQ1324="Fiber AOF","Fiber AOF",
AQ1324="Projet OCM (HUAWEI)","TRAVAUX-HUAWEI",
AQ1324="Projet OCM (NOKIA)","TRAVAUX-NOKIA",
AQ1324="ACCESS-ISSUE","ACCESS-ISSUE",
AQ1324="Projet OCM (ZTE, NOKIA, autres projets)","TRAVAUX OCM",
AQ1324="No root CAuse","No root cause",
AQ1324="ODU HS","PDH",
AQ1324="IP &amp; VLAN","PDH",
AQ1324="Warehouse HUAWEI","SPARE-ISSUE",
AQ1324="SPARE-HS","SPARE-ISSUE",
AQ1324="Power Telco","BSS",AQ1324="no impacts","no impacts"
),"")</f>
        <v>No root cause</v>
      </c>
      <c r="AP1324" s="48" t="str" cm="1">
        <f t="array" ref="AP1324">IFERROR(_xlfn.IFS(
AQ1324="MPR ISSUE","TX ISSUE",
AQ1324="BSS Hardware Issue","RAN ISSUE",
AQ1324="Sites strategiques, MLL, Pylone, etc.","ENVTECH",
AQ1324="AKTIVCO DEFAUT GE &amp; POWER Cabinet","POWER ISSUE",
AQ1324="AKTIVCO Coupure ENEO &amp; Baisse de tension","POWER ISSUE",
AQ1324="Coupure ENEO &amp; Baisse de tension","POWER ISSUE",
AQ1324="Defaut GE &amp; POWER Cabinet","POWER ISSUE",
AQ1324="Sharing","POWER ISSUE",
AQ1324="Sites strategiques &amp; DataCenter","POWER ISSUE",
AQ1324="Exclu","Exclu",
AQ1324="SAT","TX ISSUE",
AQ1324="SPARE-ISSUE","SPARE-ISSUE",
AQ1324="Fiber CAmtel","TX ISSUE",
AQ1324="Fiber AOF","TX ISSUE",
AQ1324="Projet OCM (HUAWEI)","TRAVAUX-HUAWEI",
AQ1324="Projet OCM (NOKIA)","TRAVAUX -NOKIA",
AQ1324="ACCESS-ISSUE","ACCESS-ISSUE",
AQ1324="Projet OCM (ZTE, NOKIA, autres projets)","TRAVAUX OCM",
AQ1324="No root CAuse","No root cause",
AQ1324="ODU HS","TX ISSUE",
AQ1324="IP &amp; VLAN","TX ISSUE",
AQ1324="Warehouse HUAWEI","SPARE-ISSUE",
AQ1324="SPARE-HS","SPARE-ISSUE",
AQ1324="Power Telco","RAN ISSUE",AQ1324="no impacts","no impacts"
),"")</f>
        <v>No root cause</v>
      </c>
      <c r="AQ1324" s="126" t="s">
        <v>5344</v>
      </c>
      <c r="AR1324" s="48" t="str" cm="1">
        <f t="array" ref="AR1324">IFERROR(_xlfn.IFS(
AQ1324="MPR ISSUE","ACTIVE",
AQ1324="BSS Hardware Issue","ACTIVE",
AQ1324="Sites strategiques, MLL, Pylone, etc.","PASSIVE",
AQ1324="AKTIVCO DEFAUT GE &amp; POWER Cabinet","PASSIVE",
AQ1324="AKTIVCO Coupure ENEO &amp; Baisse de tension","PASSIVE",
AQ1324="Coupure ENEO &amp; Baisse de tension","PASSIVE",
AQ1324="Defaut GE &amp; POWER Cabinet","PASSIVE",
AQ1324="Sharing","PASSIVE",
AQ1324="Sites strategiques &amp; DataCenter","PASSIVE",
AQ1324="Exclu","Exclu",
AQ1324="SAT","ACTIVE",
AQ1324="SPARE-ISSUE","SPARE-ISSUE",
AQ1324="Fiber CAmtel","ACTIVE",
AQ1324="Fiber AOF","ACTIVE",
AQ1324="Projet OCM (HUAWEI)","PLANNED WORKS",
AQ1324="Projet OCM (NOKIA)","PLANNED WORKS",
AQ1324="ACCESS-ISSUE","ACCESS-ISSUE",
AQ1324="Projet OCM (ZTE, NOKIA, autres projets)","PLANNED WORKS",
AQ1324="No root CAuse","No root cause",
AQ1324="ODU HS","ACTIVE",
AQ1324="IP &amp; VLAN","ACTIVE",
AQ1324="Warehouse HUAWEI","SPARE-ISSUE",
AQ1324="SPARE-HS","SPARE-ISSUE",
AQ1324="Power Telco","ACTIVE", AQ1324="no impacts","no impacts"
),"")</f>
        <v>No root cause</v>
      </c>
      <c r="AS1324" s="92" t="s">
        <v>5537</v>
      </c>
      <c r="AT1324" s="98" t="s">
        <v>3357</v>
      </c>
      <c r="AV1324" s="17" t="s">
        <v>5537</v>
      </c>
      <c r="AW1324" s="7" t="s">
        <v>5537</v>
      </c>
      <c r="AX1324" s="6" t="s">
        <v>5537</v>
      </c>
      <c r="AY1324" s="7"/>
      <c r="AZ1324" s="3" t="s">
        <v>5537</v>
      </c>
      <c r="BA1324" s="18" t="s">
        <v>5537</v>
      </c>
      <c r="BB1324" s="18" t="s">
        <v>5537</v>
      </c>
      <c r="BC1324" s="18" t="s">
        <v>5537</v>
      </c>
      <c r="BD1324" s="18" t="s">
        <v>5537</v>
      </c>
      <c r="BE1324" s="18" t="s">
        <v>5537</v>
      </c>
      <c r="BF1324" s="18" t="s">
        <v>5537</v>
      </c>
      <c r="BG1324" s="18" t="s">
        <v>5537</v>
      </c>
      <c r="BH1324" s="18" t="s">
        <v>5537</v>
      </c>
      <c r="BI1324" s="18" t="s">
        <v>5537</v>
      </c>
      <c r="BJ1324" s="18" t="s">
        <v>5537</v>
      </c>
      <c r="BK1324" s="18" t="s">
        <v>5537</v>
      </c>
      <c r="BL1324" s="9" t="s">
        <v>5537</v>
      </c>
      <c r="BM1324" s="14" t="s">
        <v>5537</v>
      </c>
      <c r="BN1324" s="14" t="s">
        <v>5537</v>
      </c>
      <c r="BO1324" s="14" t="str">
        <f>_xlfn.XLOOKUP(B1324,'[4]cell downs 18042026 17h'!$B:$B,'[4]cell downs 18042026 17h'!$B:$B,"")</f>
        <v/>
      </c>
      <c r="BP1324" s="14" t="str">
        <f>_xlfn.XLOOKUP(B1324,'[5]Cells Huawei 19042026 15h'!$B:$B,'[5]Cells Huawei 19042026 15h'!$B:$B,"")</f>
        <v/>
      </c>
      <c r="BQ1324" s="9" t="str">
        <f>_xlfn.XLOOKUP(B1324,'[6]cells down 19042026 9H40'!$B:$B,'[6]cells down 19042026 9H40'!$B:$B,"")</f>
        <v/>
      </c>
      <c r="BR1324" s="9" t="s">
        <v>3357</v>
      </c>
      <c r="BS1324" s="9" t="s">
        <v>5537</v>
      </c>
      <c r="BT1324" s="108"/>
    </row>
    <row r="1325" spans="1:72" s="9" customFormat="1" x14ac:dyDescent="0.35">
      <c r="A1325" s="1" t="s">
        <v>2005</v>
      </c>
      <c r="B1325" s="8" t="s">
        <v>2006</v>
      </c>
      <c r="C1325" s="3" t="str">
        <f>_xlfn.XLOOKUP(B1325,'[1]daily break down'!$D:$D,'[1]daily break down'!$E:$E,"")</f>
        <v>SUD-OUEST</v>
      </c>
      <c r="D1325" s="1" t="s">
        <v>11</v>
      </c>
      <c r="E1325" s="1" t="s">
        <v>12</v>
      </c>
      <c r="F1325" s="3" t="s">
        <v>13</v>
      </c>
      <c r="G1325" s="1" t="s">
        <v>14</v>
      </c>
      <c r="H1325" s="32" t="str">
        <f>_xlfn.XLOOKUP(B1325,[2]CALCULATION!$B:$B,[2]CALCULATION!$H:$H,"")</f>
        <v>Huawei</v>
      </c>
      <c r="I1325" s="28">
        <v>0</v>
      </c>
      <c r="J1325" s="28">
        <v>0</v>
      </c>
      <c r="K1325" s="28">
        <v>0</v>
      </c>
      <c r="L1325" s="28">
        <v>0</v>
      </c>
      <c r="M1325" s="28">
        <v>0</v>
      </c>
      <c r="N1325" s="28">
        <v>0</v>
      </c>
      <c r="O1325" s="28">
        <v>0</v>
      </c>
      <c r="P1325" s="28">
        <v>0</v>
      </c>
      <c r="Q1325" s="28">
        <v>0</v>
      </c>
      <c r="R1325" s="28">
        <v>0</v>
      </c>
      <c r="S1325" s="93">
        <v>0</v>
      </c>
      <c r="T1325" s="93">
        <f>_xlfn.XLOOKUP(B1325,'[3]Nur des jours'!$B:$B,'[3]Nur des jours'!$U:$U,"")</f>
        <v>0</v>
      </c>
      <c r="U1325" s="93">
        <v>0</v>
      </c>
      <c r="V1325" s="93">
        <v>0</v>
      </c>
      <c r="W1325" s="93">
        <v>0</v>
      </c>
      <c r="X1325" s="93">
        <v>0</v>
      </c>
      <c r="Y1325" s="93">
        <v>1.6813128329809122</v>
      </c>
      <c r="Z1325" s="93">
        <v>0</v>
      </c>
      <c r="AA1325" s="93">
        <v>0</v>
      </c>
      <c r="AB1325" s="93">
        <v>0</v>
      </c>
      <c r="AC1325" s="93">
        <f>_xlfn.XLOOKUP(B1325,'[3]Nur des jours'!$B:$B,'[3]Nur des jours'!$N:$N,"")</f>
        <v>0</v>
      </c>
      <c r="AD1325" s="93">
        <v>0</v>
      </c>
      <c r="AE1325" s="93">
        <v>0</v>
      </c>
      <c r="AF1325" s="93">
        <v>0</v>
      </c>
      <c r="AG1325" s="93"/>
      <c r="AH1325" s="93">
        <v>0</v>
      </c>
      <c r="AI1325" s="93">
        <v>0</v>
      </c>
      <c r="AJ1325" s="93">
        <v>0</v>
      </c>
      <c r="AK1325" s="93">
        <v>0</v>
      </c>
      <c r="AL1325" s="93">
        <v>0</v>
      </c>
      <c r="AM1325" s="49" t="s">
        <v>5559</v>
      </c>
      <c r="AN1325" s="49"/>
      <c r="AO1325" s="48" t="str" cm="1">
        <f t="array" ref="AO1325">IFERROR(_xlfn.IFS(
AQ1325="MPR ISSUE","PDH",
AQ1325="BSS Hardware Issue","BSS",
AQ1325="Sites strategiques, MLL, Pylone, etc.","ENVTECH",
AQ1325="AKTIVCO DEFAUT GE &amp; POWER Cabinet","AKTIVCO",
AQ1325="AKTIVCO Coupure ENEO &amp; Baisse de tension","AKTIVCO GRID ONLY",
AQ1325="Coupure ENEO &amp; Baisse de tension","IHS GRID ONLY",
AQ1325="Defaut GE &amp; POWER Cabinet","IHS",
AQ1325="Sharing","Partners",
AQ1325="Sites strategiques &amp; DataCenter","SST &amp; DC",
AQ1325="Exclu","Exclu",
AQ1325="SAT","SAT",
AQ1325="SPARE-ISSUE","SPARE-ISSUE",
AQ1325="Fiber CAmtel","TRANS_FO_CAMTEL",
AQ1325="Fiber AOF","Fiber AOF",
AQ1325="Projet OCM (HUAWEI)","TRAVAUX-HUAWEI",
AQ1325="Projet OCM (NOKIA)","TRAVAUX-NOKIA",
AQ1325="ACCESS-ISSUE","ACCESS-ISSUE",
AQ1325="Projet OCM (ZTE, NOKIA, autres projets)","TRAVAUX OCM",
AQ1325="No root CAuse","No root cause",
AQ1325="ODU HS","PDH",
AQ1325="IP &amp; VLAN","PDH",
AQ1325="Warehouse HUAWEI","SPARE-ISSUE",
AQ1325="SPARE-HS","SPARE-ISSUE",
AQ1325="Power Telco","BSS",AQ1325="no impacts","no impacts"
),"")</f>
        <v>No root cause</v>
      </c>
      <c r="AP1325" s="48" t="str" cm="1">
        <f t="array" ref="AP1325">IFERROR(_xlfn.IFS(
AQ1325="MPR ISSUE","TX ISSUE",
AQ1325="BSS Hardware Issue","RAN ISSUE",
AQ1325="Sites strategiques, MLL, Pylone, etc.","ENVTECH",
AQ1325="AKTIVCO DEFAUT GE &amp; POWER Cabinet","POWER ISSUE",
AQ1325="AKTIVCO Coupure ENEO &amp; Baisse de tension","POWER ISSUE",
AQ1325="Coupure ENEO &amp; Baisse de tension","POWER ISSUE",
AQ1325="Defaut GE &amp; POWER Cabinet","POWER ISSUE",
AQ1325="Sharing","POWER ISSUE",
AQ1325="Sites strategiques &amp; DataCenter","POWER ISSUE",
AQ1325="Exclu","Exclu",
AQ1325="SAT","TX ISSUE",
AQ1325="SPARE-ISSUE","SPARE-ISSUE",
AQ1325="Fiber CAmtel","TX ISSUE",
AQ1325="Fiber AOF","TX ISSUE",
AQ1325="Projet OCM (HUAWEI)","TRAVAUX-HUAWEI",
AQ1325="Projet OCM (NOKIA)","TRAVAUX -NOKIA",
AQ1325="ACCESS-ISSUE","ACCESS-ISSUE",
AQ1325="Projet OCM (ZTE, NOKIA, autres projets)","TRAVAUX OCM",
AQ1325="No root CAuse","No root cause",
AQ1325="ODU HS","TX ISSUE",
AQ1325="IP &amp; VLAN","TX ISSUE",
AQ1325="Warehouse HUAWEI","SPARE-ISSUE",
AQ1325="SPARE-HS","SPARE-ISSUE",
AQ1325="Power Telco","RAN ISSUE",AQ1325="no impacts","no impacts"
),"")</f>
        <v>No root cause</v>
      </c>
      <c r="AQ1325" s="126" t="s">
        <v>5344</v>
      </c>
      <c r="AR1325" s="48" t="str" cm="1">
        <f t="array" ref="AR1325">IFERROR(_xlfn.IFS(
AQ1325="MPR ISSUE","ACTIVE",
AQ1325="BSS Hardware Issue","ACTIVE",
AQ1325="Sites strategiques, MLL, Pylone, etc.","PASSIVE",
AQ1325="AKTIVCO DEFAUT GE &amp; POWER Cabinet","PASSIVE",
AQ1325="AKTIVCO Coupure ENEO &amp; Baisse de tension","PASSIVE",
AQ1325="Coupure ENEO &amp; Baisse de tension","PASSIVE",
AQ1325="Defaut GE &amp; POWER Cabinet","PASSIVE",
AQ1325="Sharing","PASSIVE",
AQ1325="Sites strategiques &amp; DataCenter","PASSIVE",
AQ1325="Exclu","Exclu",
AQ1325="SAT","ACTIVE",
AQ1325="SPARE-ISSUE","SPARE-ISSUE",
AQ1325="Fiber CAmtel","ACTIVE",
AQ1325="Fiber AOF","ACTIVE",
AQ1325="Projet OCM (HUAWEI)","PLANNED WORKS",
AQ1325="Projet OCM (NOKIA)","PLANNED WORKS",
AQ1325="ACCESS-ISSUE","ACCESS-ISSUE",
AQ1325="Projet OCM (ZTE, NOKIA, autres projets)","PLANNED WORKS",
AQ1325="No root CAuse","No root cause",
AQ1325="ODU HS","ACTIVE",
AQ1325="IP &amp; VLAN","ACTIVE",
AQ1325="Warehouse HUAWEI","SPARE-ISSUE",
AQ1325="SPARE-HS","SPARE-ISSUE",
AQ1325="Power Telco","ACTIVE", AQ1325="no impacts","no impacts"
),"")</f>
        <v>No root cause</v>
      </c>
      <c r="AS1325" s="92" t="s">
        <v>5537</v>
      </c>
      <c r="AT1325" s="98" t="s">
        <v>2006</v>
      </c>
      <c r="AV1325" s="17" t="s">
        <v>5537</v>
      </c>
      <c r="AW1325" s="7" t="s">
        <v>5537</v>
      </c>
      <c r="AX1325" s="6" t="s">
        <v>5537</v>
      </c>
      <c r="AY1325" s="7"/>
      <c r="AZ1325" s="3" t="s">
        <v>5537</v>
      </c>
      <c r="BA1325" s="18" t="s">
        <v>5537</v>
      </c>
      <c r="BB1325" s="18" t="s">
        <v>5537</v>
      </c>
      <c r="BC1325" s="18" t="s">
        <v>5537</v>
      </c>
      <c r="BD1325" s="18" t="s">
        <v>5537</v>
      </c>
      <c r="BE1325" s="18" t="s">
        <v>5537</v>
      </c>
      <c r="BF1325" s="18" t="s">
        <v>5537</v>
      </c>
      <c r="BG1325" s="18" t="s">
        <v>5537</v>
      </c>
      <c r="BH1325" s="18" t="s">
        <v>5537</v>
      </c>
      <c r="BI1325" s="18" t="s">
        <v>5537</v>
      </c>
      <c r="BJ1325" s="18" t="s">
        <v>5537</v>
      </c>
      <c r="BK1325" s="18" t="s">
        <v>5537</v>
      </c>
      <c r="BL1325" s="9" t="s">
        <v>5537</v>
      </c>
      <c r="BM1325" s="14" t="s">
        <v>5537</v>
      </c>
      <c r="BN1325" s="14" t="s">
        <v>5537</v>
      </c>
      <c r="BO1325" s="14" t="str">
        <f>_xlfn.XLOOKUP(B1325,'[4]cell downs 18042026 17h'!$B:$B,'[4]cell downs 18042026 17h'!$B:$B,"")</f>
        <v/>
      </c>
      <c r="BP1325" s="14" t="str">
        <f>_xlfn.XLOOKUP(B1325,'[5]Cells Huawei 19042026 15h'!$B:$B,'[5]Cells Huawei 19042026 15h'!$B:$B,"")</f>
        <v/>
      </c>
      <c r="BQ1325" s="9" t="str">
        <f>_xlfn.XLOOKUP(B1325,'[6]cells down 19042026 9H40'!$B:$B,'[6]cells down 19042026 9H40'!$B:$B,"")</f>
        <v/>
      </c>
      <c r="BR1325" s="9" t="s">
        <v>2006</v>
      </c>
      <c r="BS1325" s="9" t="s">
        <v>5537</v>
      </c>
      <c r="BT1325" s="108"/>
    </row>
    <row r="1326" spans="1:72" s="9" customFormat="1" x14ac:dyDescent="0.35">
      <c r="A1326" s="1" t="s">
        <v>5190</v>
      </c>
      <c r="B1326" s="8" t="s">
        <v>5191</v>
      </c>
      <c r="C1326" s="3" t="str">
        <f>_xlfn.XLOOKUP(B1326,'[1]daily break down'!$D:$D,'[1]daily break down'!$E:$E,"")</f>
        <v>SUD-OUEST</v>
      </c>
      <c r="D1326" s="1" t="s">
        <v>11</v>
      </c>
      <c r="E1326" s="1" t="s">
        <v>12</v>
      </c>
      <c r="F1326" s="3" t="s">
        <v>13</v>
      </c>
      <c r="G1326" s="1" t="s">
        <v>14</v>
      </c>
      <c r="H1326" s="32" t="str">
        <f>_xlfn.XLOOKUP(B1326,[2]CALCULATION!$B:$B,[2]CALCULATION!$H:$H,"")</f>
        <v>Huawei</v>
      </c>
      <c r="I1326" s="28">
        <v>0</v>
      </c>
      <c r="J1326" s="28">
        <v>2.675261747609386E-4</v>
      </c>
      <c r="K1326" s="28">
        <v>0</v>
      </c>
      <c r="L1326" s="28">
        <v>0</v>
      </c>
      <c r="M1326" s="28">
        <v>0</v>
      </c>
      <c r="N1326" s="28">
        <v>0</v>
      </c>
      <c r="O1326" s="28">
        <v>0</v>
      </c>
      <c r="P1326" s="28">
        <v>5.3505234952187721E-4</v>
      </c>
      <c r="Q1326" s="28">
        <v>5.3505234952187721E-4</v>
      </c>
      <c r="R1326" s="28">
        <v>3.2103140971312641E-3</v>
      </c>
      <c r="S1326" s="93">
        <v>1.4197970796129362</v>
      </c>
      <c r="T1326" s="93">
        <f>_xlfn.XLOOKUP(B1326,'[3]Nur des jours'!$B:$B,'[3]Nur des jours'!$U:$U,"")</f>
        <v>0</v>
      </c>
      <c r="U1326" s="93">
        <v>0</v>
      </c>
      <c r="V1326" s="93">
        <v>0</v>
      </c>
      <c r="W1326" s="93">
        <v>0</v>
      </c>
      <c r="X1326" s="93">
        <v>0</v>
      </c>
      <c r="Y1326" s="93">
        <v>1.6776566419258456</v>
      </c>
      <c r="Z1326" s="93">
        <v>0</v>
      </c>
      <c r="AA1326" s="93">
        <v>0</v>
      </c>
      <c r="AB1326" s="93">
        <v>0</v>
      </c>
      <c r="AC1326" s="93">
        <f>_xlfn.XLOOKUP(B1326,'[3]Nur des jours'!$B:$B,'[3]Nur des jours'!$N:$N,"")</f>
        <v>0</v>
      </c>
      <c r="AD1326" s="93">
        <v>0</v>
      </c>
      <c r="AE1326" s="93">
        <v>0</v>
      </c>
      <c r="AF1326" s="93">
        <v>0</v>
      </c>
      <c r="AG1326" s="93"/>
      <c r="AH1326" s="93">
        <v>0</v>
      </c>
      <c r="AI1326" s="93">
        <v>0</v>
      </c>
      <c r="AJ1326" s="93">
        <v>0</v>
      </c>
      <c r="AK1326" s="93">
        <v>0</v>
      </c>
      <c r="AL1326" s="93">
        <v>0</v>
      </c>
      <c r="AM1326" s="49" t="s">
        <v>5559</v>
      </c>
      <c r="AN1326" s="49"/>
      <c r="AO1326" s="48" t="str" cm="1">
        <f t="array" ref="AO1326">IFERROR(_xlfn.IFS(
AQ1326="MPR ISSUE","PDH",
AQ1326="BSS Hardware Issue","BSS",
AQ1326="Sites strategiques, MLL, Pylone, etc.","ENVTECH",
AQ1326="AKTIVCO DEFAUT GE &amp; POWER Cabinet","AKTIVCO",
AQ1326="AKTIVCO Coupure ENEO &amp; Baisse de tension","AKTIVCO GRID ONLY",
AQ1326="Coupure ENEO &amp; Baisse de tension","IHS GRID ONLY",
AQ1326="Defaut GE &amp; POWER Cabinet","IHS",
AQ1326="Sharing","Partners",
AQ1326="Sites strategiques &amp; DataCenter","SST &amp; DC",
AQ1326="Exclu","Exclu",
AQ1326="SAT","SAT",
AQ1326="SPARE-ISSUE","SPARE-ISSUE",
AQ1326="Fiber CAmtel","TRANS_FO_CAMTEL",
AQ1326="Fiber AOF","Fiber AOF",
AQ1326="Projet OCM (HUAWEI)","TRAVAUX-HUAWEI",
AQ1326="Projet OCM (NOKIA)","TRAVAUX-NOKIA",
AQ1326="ACCESS-ISSUE","ACCESS-ISSUE",
AQ1326="Projet OCM (ZTE, NOKIA, autres projets)","TRAVAUX OCM",
AQ1326="No root CAuse","No root cause",
AQ1326="ODU HS","PDH",
AQ1326="IP &amp; VLAN","PDH",
AQ1326="Warehouse HUAWEI","SPARE-ISSUE",
AQ1326="SPARE-HS","SPARE-ISSUE",
AQ1326="Power Telco","BSS",AQ1326="no impacts","no impacts"
),"")</f>
        <v>No root cause</v>
      </c>
      <c r="AP1326" s="48" t="str" cm="1">
        <f t="array" ref="AP1326">IFERROR(_xlfn.IFS(
AQ1326="MPR ISSUE","TX ISSUE",
AQ1326="BSS Hardware Issue","RAN ISSUE",
AQ1326="Sites strategiques, MLL, Pylone, etc.","ENVTECH",
AQ1326="AKTIVCO DEFAUT GE &amp; POWER Cabinet","POWER ISSUE",
AQ1326="AKTIVCO Coupure ENEO &amp; Baisse de tension","POWER ISSUE",
AQ1326="Coupure ENEO &amp; Baisse de tension","POWER ISSUE",
AQ1326="Defaut GE &amp; POWER Cabinet","POWER ISSUE",
AQ1326="Sharing","POWER ISSUE",
AQ1326="Sites strategiques &amp; DataCenter","POWER ISSUE",
AQ1326="Exclu","Exclu",
AQ1326="SAT","TX ISSUE",
AQ1326="SPARE-ISSUE","SPARE-ISSUE",
AQ1326="Fiber CAmtel","TX ISSUE",
AQ1326="Fiber AOF","TX ISSUE",
AQ1326="Projet OCM (HUAWEI)","TRAVAUX-HUAWEI",
AQ1326="Projet OCM (NOKIA)","TRAVAUX -NOKIA",
AQ1326="ACCESS-ISSUE","ACCESS-ISSUE",
AQ1326="Projet OCM (ZTE, NOKIA, autres projets)","TRAVAUX OCM",
AQ1326="No root CAuse","No root cause",
AQ1326="ODU HS","TX ISSUE",
AQ1326="IP &amp; VLAN","TX ISSUE",
AQ1326="Warehouse HUAWEI","SPARE-ISSUE",
AQ1326="SPARE-HS","SPARE-ISSUE",
AQ1326="Power Telco","RAN ISSUE",AQ1326="no impacts","no impacts"
),"")</f>
        <v>No root cause</v>
      </c>
      <c r="AQ1326" s="126" t="s">
        <v>5344</v>
      </c>
      <c r="AR1326" s="48" t="str" cm="1">
        <f t="array" ref="AR1326">IFERROR(_xlfn.IFS(
AQ1326="MPR ISSUE","ACTIVE",
AQ1326="BSS Hardware Issue","ACTIVE",
AQ1326="Sites strategiques, MLL, Pylone, etc.","PASSIVE",
AQ1326="AKTIVCO DEFAUT GE &amp; POWER Cabinet","PASSIVE",
AQ1326="AKTIVCO Coupure ENEO &amp; Baisse de tension","PASSIVE",
AQ1326="Coupure ENEO &amp; Baisse de tension","PASSIVE",
AQ1326="Defaut GE &amp; POWER Cabinet","PASSIVE",
AQ1326="Sharing","PASSIVE",
AQ1326="Sites strategiques &amp; DataCenter","PASSIVE",
AQ1326="Exclu","Exclu",
AQ1326="SAT","ACTIVE",
AQ1326="SPARE-ISSUE","SPARE-ISSUE",
AQ1326="Fiber CAmtel","ACTIVE",
AQ1326="Fiber AOF","ACTIVE",
AQ1326="Projet OCM (HUAWEI)","PLANNED WORKS",
AQ1326="Projet OCM (NOKIA)","PLANNED WORKS",
AQ1326="ACCESS-ISSUE","ACCESS-ISSUE",
AQ1326="Projet OCM (ZTE, NOKIA, autres projets)","PLANNED WORKS",
AQ1326="No root CAuse","No root cause",
AQ1326="ODU HS","ACTIVE",
AQ1326="IP &amp; VLAN","ACTIVE",
AQ1326="Warehouse HUAWEI","SPARE-ISSUE",
AQ1326="SPARE-HS","SPARE-ISSUE",
AQ1326="Power Telco","ACTIVE", AQ1326="no impacts","no impacts"
),"")</f>
        <v>No root cause</v>
      </c>
      <c r="AS1326" s="92" t="s">
        <v>5537</v>
      </c>
      <c r="AT1326" s="98" t="s">
        <v>5191</v>
      </c>
      <c r="AV1326" s="17" t="s">
        <v>5537</v>
      </c>
      <c r="AW1326" s="7" t="s">
        <v>5537</v>
      </c>
      <c r="AX1326" s="6" t="s">
        <v>5537</v>
      </c>
      <c r="AY1326" s="7"/>
      <c r="AZ1326" s="3" t="s">
        <v>5537</v>
      </c>
      <c r="BA1326" s="18" t="s">
        <v>5537</v>
      </c>
      <c r="BB1326" s="18" t="s">
        <v>5537</v>
      </c>
      <c r="BC1326" s="18" t="s">
        <v>5537</v>
      </c>
      <c r="BD1326" s="18" t="s">
        <v>5537</v>
      </c>
      <c r="BE1326" s="18" t="s">
        <v>5537</v>
      </c>
      <c r="BF1326" s="18" t="s">
        <v>5537</v>
      </c>
      <c r="BG1326" s="18" t="s">
        <v>5537</v>
      </c>
      <c r="BH1326" s="18" t="s">
        <v>5537</v>
      </c>
      <c r="BI1326" s="18" t="s">
        <v>5537</v>
      </c>
      <c r="BJ1326" s="18" t="s">
        <v>5537</v>
      </c>
      <c r="BK1326" s="18" t="s">
        <v>5537</v>
      </c>
      <c r="BL1326" s="9" t="s">
        <v>5537</v>
      </c>
      <c r="BM1326" s="14" t="s">
        <v>5537</v>
      </c>
      <c r="BN1326" s="14" t="s">
        <v>5537</v>
      </c>
      <c r="BO1326" s="14" t="str">
        <f>_xlfn.XLOOKUP(B1326,'[4]cell downs 18042026 17h'!$B:$B,'[4]cell downs 18042026 17h'!$B:$B,"")</f>
        <v/>
      </c>
      <c r="BP1326" s="14" t="str">
        <f>_xlfn.XLOOKUP(B1326,'[5]Cells Huawei 19042026 15h'!$B:$B,'[5]Cells Huawei 19042026 15h'!$B:$B,"")</f>
        <v/>
      </c>
      <c r="BQ1326" s="9" t="str">
        <f>_xlfn.XLOOKUP(B1326,'[6]cells down 19042026 9H40'!$B:$B,'[6]cells down 19042026 9H40'!$B:$B,"")</f>
        <v/>
      </c>
      <c r="BR1326" s="9" t="s">
        <v>5191</v>
      </c>
      <c r="BS1326" s="9" t="s">
        <v>5537</v>
      </c>
      <c r="BT1326" s="108"/>
    </row>
    <row r="1327" spans="1:72" s="9" customFormat="1" x14ac:dyDescent="0.35">
      <c r="A1327" s="1" t="s">
        <v>5192</v>
      </c>
      <c r="B1327" s="8" t="s">
        <v>5193</v>
      </c>
      <c r="C1327" s="3" t="str">
        <f>_xlfn.XLOOKUP(B1327,'[1]daily break down'!$D:$D,'[1]daily break down'!$E:$E,"")</f>
        <v>SUD-OUEST</v>
      </c>
      <c r="D1327" s="1" t="s">
        <v>11</v>
      </c>
      <c r="E1327" s="1"/>
      <c r="F1327" s="3" t="s">
        <v>13</v>
      </c>
      <c r="G1327" s="1" t="s">
        <v>14</v>
      </c>
      <c r="H1327" s="32" t="str">
        <f>_xlfn.XLOOKUP(B1327,[2]CALCULATION!$B:$B,[2]CALCULATION!$H:$H,"")</f>
        <v>Huawei</v>
      </c>
      <c r="I1327" s="28">
        <v>0</v>
      </c>
      <c r="J1327" s="28">
        <v>0</v>
      </c>
      <c r="K1327" s="28">
        <v>0</v>
      </c>
      <c r="L1327" s="28">
        <v>0</v>
      </c>
      <c r="M1327" s="28">
        <v>1.1096985729083733</v>
      </c>
      <c r="N1327" s="28">
        <v>2.3305096837341233</v>
      </c>
      <c r="O1327" s="28">
        <v>1.0835345130167535</v>
      </c>
      <c r="P1327" s="28">
        <v>0</v>
      </c>
      <c r="Q1327" s="28">
        <v>0</v>
      </c>
      <c r="R1327" s="28">
        <v>0.83259496109099318</v>
      </c>
      <c r="S1327" s="93">
        <v>0.66070047626793149</v>
      </c>
      <c r="T1327" s="93">
        <f>_xlfn.XLOOKUP(B1327,'[3]Nur des jours'!$B:$B,'[3]Nur des jours'!$U:$U,"")</f>
        <v>0</v>
      </c>
      <c r="U1327" s="93">
        <v>2.5057393282025382</v>
      </c>
      <c r="V1327" s="93">
        <v>0</v>
      </c>
      <c r="W1327" s="93">
        <v>0</v>
      </c>
      <c r="X1327" s="93">
        <v>0</v>
      </c>
      <c r="Y1327" s="93">
        <v>1.6718067362377402</v>
      </c>
      <c r="Z1327" s="93">
        <v>0</v>
      </c>
      <c r="AA1327" s="93">
        <v>0</v>
      </c>
      <c r="AB1327" s="93">
        <v>0</v>
      </c>
      <c r="AC1327" s="93">
        <f>_xlfn.XLOOKUP(B1327,'[3]Nur des jours'!$B:$B,'[3]Nur des jours'!$N:$N,"")</f>
        <v>0</v>
      </c>
      <c r="AD1327" s="93">
        <v>0</v>
      </c>
      <c r="AE1327" s="93">
        <v>0</v>
      </c>
      <c r="AF1327" s="93">
        <v>0</v>
      </c>
      <c r="AG1327" s="93"/>
      <c r="AH1327" s="93">
        <v>0</v>
      </c>
      <c r="AI1327" s="93">
        <v>0</v>
      </c>
      <c r="AJ1327" s="93">
        <v>0</v>
      </c>
      <c r="AK1327" s="93">
        <v>0</v>
      </c>
      <c r="AL1327" s="93">
        <v>0</v>
      </c>
      <c r="AM1327" s="49" t="s">
        <v>5559</v>
      </c>
      <c r="AN1327" s="49"/>
      <c r="AO1327" s="48" t="str" cm="1">
        <f t="array" ref="AO1327">IFERROR(_xlfn.IFS(
AQ1327="MPR ISSUE","PDH",
AQ1327="BSS Hardware Issue","BSS",
AQ1327="Sites strategiques, MLL, Pylone, etc.","ENVTECH",
AQ1327="AKTIVCO DEFAUT GE &amp; POWER Cabinet","AKTIVCO",
AQ1327="AKTIVCO Coupure ENEO &amp; Baisse de tension","AKTIVCO GRID ONLY",
AQ1327="Coupure ENEO &amp; Baisse de tension","IHS GRID ONLY",
AQ1327="Defaut GE &amp; POWER Cabinet","IHS",
AQ1327="Sharing","Partners",
AQ1327="Sites strategiques &amp; DataCenter","SST &amp; DC",
AQ1327="Exclu","Exclu",
AQ1327="SAT","SAT",
AQ1327="SPARE-ISSUE","SPARE-ISSUE",
AQ1327="Fiber CAmtel","TRANS_FO_CAMTEL",
AQ1327="Fiber AOF","Fiber AOF",
AQ1327="Projet OCM (HUAWEI)","TRAVAUX-HUAWEI",
AQ1327="Projet OCM (NOKIA)","TRAVAUX-NOKIA",
AQ1327="ACCESS-ISSUE","ACCESS-ISSUE",
AQ1327="Projet OCM (ZTE, NOKIA, autres projets)","TRAVAUX OCM",
AQ1327="No root CAuse","No root cause",
AQ1327="ODU HS","PDH",
AQ1327="IP &amp; VLAN","PDH",
AQ1327="Warehouse HUAWEI","SPARE-ISSUE",
AQ1327="SPARE-HS","SPARE-ISSUE",
AQ1327="Power Telco","BSS",AQ1327="no impacts","no impacts"
),"")</f>
        <v>No root cause</v>
      </c>
      <c r="AP1327" s="48" t="str" cm="1">
        <f t="array" ref="AP1327">IFERROR(_xlfn.IFS(
AQ1327="MPR ISSUE","TX ISSUE",
AQ1327="BSS Hardware Issue","RAN ISSUE",
AQ1327="Sites strategiques, MLL, Pylone, etc.","ENVTECH",
AQ1327="AKTIVCO DEFAUT GE &amp; POWER Cabinet","POWER ISSUE",
AQ1327="AKTIVCO Coupure ENEO &amp; Baisse de tension","POWER ISSUE",
AQ1327="Coupure ENEO &amp; Baisse de tension","POWER ISSUE",
AQ1327="Defaut GE &amp; POWER Cabinet","POWER ISSUE",
AQ1327="Sharing","POWER ISSUE",
AQ1327="Sites strategiques &amp; DataCenter","POWER ISSUE",
AQ1327="Exclu","Exclu",
AQ1327="SAT","TX ISSUE",
AQ1327="SPARE-ISSUE","SPARE-ISSUE",
AQ1327="Fiber CAmtel","TX ISSUE",
AQ1327="Fiber AOF","TX ISSUE",
AQ1327="Projet OCM (HUAWEI)","TRAVAUX-HUAWEI",
AQ1327="Projet OCM (NOKIA)","TRAVAUX -NOKIA",
AQ1327="ACCESS-ISSUE","ACCESS-ISSUE",
AQ1327="Projet OCM (ZTE, NOKIA, autres projets)","TRAVAUX OCM",
AQ1327="No root CAuse","No root cause",
AQ1327="ODU HS","TX ISSUE",
AQ1327="IP &amp; VLAN","TX ISSUE",
AQ1327="Warehouse HUAWEI","SPARE-ISSUE",
AQ1327="SPARE-HS","SPARE-ISSUE",
AQ1327="Power Telco","RAN ISSUE",AQ1327="no impacts","no impacts"
),"")</f>
        <v>No root cause</v>
      </c>
      <c r="AQ1327" s="126" t="s">
        <v>5344</v>
      </c>
      <c r="AR1327" s="48" t="str" cm="1">
        <f t="array" ref="AR1327">IFERROR(_xlfn.IFS(
AQ1327="MPR ISSUE","ACTIVE",
AQ1327="BSS Hardware Issue","ACTIVE",
AQ1327="Sites strategiques, MLL, Pylone, etc.","PASSIVE",
AQ1327="AKTIVCO DEFAUT GE &amp; POWER Cabinet","PASSIVE",
AQ1327="AKTIVCO Coupure ENEO &amp; Baisse de tension","PASSIVE",
AQ1327="Coupure ENEO &amp; Baisse de tension","PASSIVE",
AQ1327="Defaut GE &amp; POWER Cabinet","PASSIVE",
AQ1327="Sharing","PASSIVE",
AQ1327="Sites strategiques &amp; DataCenter","PASSIVE",
AQ1327="Exclu","Exclu",
AQ1327="SAT","ACTIVE",
AQ1327="SPARE-ISSUE","SPARE-ISSUE",
AQ1327="Fiber CAmtel","ACTIVE",
AQ1327="Fiber AOF","ACTIVE",
AQ1327="Projet OCM (HUAWEI)","PLANNED WORKS",
AQ1327="Projet OCM (NOKIA)","PLANNED WORKS",
AQ1327="ACCESS-ISSUE","ACCESS-ISSUE",
AQ1327="Projet OCM (ZTE, NOKIA, autres projets)","PLANNED WORKS",
AQ1327="No root CAuse","No root cause",
AQ1327="ODU HS","ACTIVE",
AQ1327="IP &amp; VLAN","ACTIVE",
AQ1327="Warehouse HUAWEI","SPARE-ISSUE",
AQ1327="SPARE-HS","SPARE-ISSUE",
AQ1327="Power Telco","ACTIVE", AQ1327="no impacts","no impacts"
),"")</f>
        <v>No root cause</v>
      </c>
      <c r="AS1327" s="92" t="s">
        <v>5537</v>
      </c>
      <c r="AT1327" s="98" t="s">
        <v>5193</v>
      </c>
      <c r="AV1327" s="17" t="s">
        <v>5537</v>
      </c>
      <c r="AW1327" s="7" t="s">
        <v>5537</v>
      </c>
      <c r="AX1327" s="6" t="s">
        <v>5537</v>
      </c>
      <c r="AY1327" s="7"/>
      <c r="AZ1327" s="3" t="s">
        <v>5537</v>
      </c>
      <c r="BA1327" s="18" t="s">
        <v>5537</v>
      </c>
      <c r="BB1327" s="18" t="s">
        <v>5537</v>
      </c>
      <c r="BC1327" s="18" t="s">
        <v>5537</v>
      </c>
      <c r="BD1327" s="18" t="s">
        <v>5537</v>
      </c>
      <c r="BE1327" s="18" t="s">
        <v>5537</v>
      </c>
      <c r="BF1327" s="18" t="s">
        <v>5537</v>
      </c>
      <c r="BG1327" s="18" t="s">
        <v>5537</v>
      </c>
      <c r="BH1327" s="18" t="s">
        <v>5537</v>
      </c>
      <c r="BI1327" s="18" t="s">
        <v>5537</v>
      </c>
      <c r="BJ1327" s="18" t="s">
        <v>5537</v>
      </c>
      <c r="BK1327" s="18" t="s">
        <v>5537</v>
      </c>
      <c r="BL1327" s="9" t="s">
        <v>5537</v>
      </c>
      <c r="BM1327" s="14" t="s">
        <v>5537</v>
      </c>
      <c r="BN1327" s="14" t="s">
        <v>5537</v>
      </c>
      <c r="BO1327" s="14" t="str">
        <f>_xlfn.XLOOKUP(B1327,'[4]cell downs 18042026 17h'!$B:$B,'[4]cell downs 18042026 17h'!$B:$B,"")</f>
        <v/>
      </c>
      <c r="BP1327" s="14" t="str">
        <f>_xlfn.XLOOKUP(B1327,'[5]Cells Huawei 19042026 15h'!$B:$B,'[5]Cells Huawei 19042026 15h'!$B:$B,"")</f>
        <v/>
      </c>
      <c r="BQ1327" s="9" t="str">
        <f>_xlfn.XLOOKUP(B1327,'[6]cells down 19042026 9H40'!$B:$B,'[6]cells down 19042026 9H40'!$B:$B,"")</f>
        <v/>
      </c>
      <c r="BR1327" s="9" t="s">
        <v>5537</v>
      </c>
      <c r="BS1327" s="9" t="s">
        <v>12</v>
      </c>
      <c r="BT1327" s="108"/>
    </row>
    <row r="1328" spans="1:72" s="9" customFormat="1" x14ac:dyDescent="0.35">
      <c r="A1328" s="1" t="s">
        <v>213</v>
      </c>
      <c r="B1328" s="8" t="s">
        <v>214</v>
      </c>
      <c r="C1328" s="3" t="str">
        <f>_xlfn.XLOOKUP(B1328,'[1]daily break down'!$D:$D,'[1]daily break down'!$E:$E,"")</f>
        <v>SUD-OUEST</v>
      </c>
      <c r="D1328" s="1" t="s">
        <v>11</v>
      </c>
      <c r="E1328" s="1" t="s">
        <v>12</v>
      </c>
      <c r="F1328" s="3" t="s">
        <v>13</v>
      </c>
      <c r="G1328" s="1" t="s">
        <v>14</v>
      </c>
      <c r="H1328" s="32" t="str">
        <f>_xlfn.XLOOKUP(B1328,[2]CALCULATION!$B:$B,[2]CALCULATION!$H:$H,"")</f>
        <v>Huawei</v>
      </c>
      <c r="I1328" s="28">
        <v>0</v>
      </c>
      <c r="J1328" s="28">
        <v>0</v>
      </c>
      <c r="K1328" s="28">
        <v>0</v>
      </c>
      <c r="L1328" s="28">
        <v>0</v>
      </c>
      <c r="M1328" s="28">
        <v>0</v>
      </c>
      <c r="N1328" s="28">
        <v>0</v>
      </c>
      <c r="O1328" s="28">
        <v>0</v>
      </c>
      <c r="P1328" s="28">
        <v>0</v>
      </c>
      <c r="Q1328" s="28">
        <v>0</v>
      </c>
      <c r="R1328" s="28">
        <v>0</v>
      </c>
      <c r="S1328" s="93">
        <v>8.0257852428281592E-3</v>
      </c>
      <c r="T1328" s="93">
        <f>_xlfn.XLOOKUP(B1328,'[3]Nur des jours'!$B:$B,'[3]Nur des jours'!$U:$U,"")</f>
        <v>0</v>
      </c>
      <c r="U1328" s="93">
        <v>0</v>
      </c>
      <c r="V1328" s="93">
        <v>0</v>
      </c>
      <c r="W1328" s="93">
        <v>0</v>
      </c>
      <c r="X1328" s="93">
        <v>0</v>
      </c>
      <c r="Y1328" s="93">
        <v>1.6677225033030565</v>
      </c>
      <c r="Z1328" s="93">
        <v>0</v>
      </c>
      <c r="AA1328" s="93">
        <v>0</v>
      </c>
      <c r="AB1328" s="93">
        <v>0</v>
      </c>
      <c r="AC1328" s="93">
        <f>_xlfn.XLOOKUP(B1328,'[3]Nur des jours'!$B:$B,'[3]Nur des jours'!$N:$N,"")</f>
        <v>0</v>
      </c>
      <c r="AD1328" s="93">
        <v>0</v>
      </c>
      <c r="AE1328" s="93">
        <v>0</v>
      </c>
      <c r="AF1328" s="93">
        <v>0</v>
      </c>
      <c r="AG1328" s="93"/>
      <c r="AH1328" s="93">
        <v>0</v>
      </c>
      <c r="AI1328" s="93">
        <v>0</v>
      </c>
      <c r="AJ1328" s="93">
        <v>0</v>
      </c>
      <c r="AK1328" s="93">
        <v>0</v>
      </c>
      <c r="AL1328" s="93">
        <v>0</v>
      </c>
      <c r="AM1328" s="49" t="s">
        <v>5559</v>
      </c>
      <c r="AN1328" s="49"/>
      <c r="AO1328" s="48" t="str" cm="1">
        <f t="array" ref="AO1328">IFERROR(_xlfn.IFS(
AQ1328="MPR ISSUE","PDH",
AQ1328="BSS Hardware Issue","BSS",
AQ1328="Sites strategiques, MLL, Pylone, etc.","ENVTECH",
AQ1328="AKTIVCO DEFAUT GE &amp; POWER Cabinet","AKTIVCO",
AQ1328="AKTIVCO Coupure ENEO &amp; Baisse de tension","AKTIVCO GRID ONLY",
AQ1328="Coupure ENEO &amp; Baisse de tension","IHS GRID ONLY",
AQ1328="Defaut GE &amp; POWER Cabinet","IHS",
AQ1328="Sharing","Partners",
AQ1328="Sites strategiques &amp; DataCenter","SST &amp; DC",
AQ1328="Exclu","Exclu",
AQ1328="SAT","SAT",
AQ1328="SPARE-ISSUE","SPARE-ISSUE",
AQ1328="Fiber CAmtel","TRANS_FO_CAMTEL",
AQ1328="Fiber AOF","Fiber AOF",
AQ1328="Projet OCM (HUAWEI)","TRAVAUX-HUAWEI",
AQ1328="Projet OCM (NOKIA)","TRAVAUX-NOKIA",
AQ1328="ACCESS-ISSUE","ACCESS-ISSUE",
AQ1328="Projet OCM (ZTE, NOKIA, autres projets)","TRAVAUX OCM",
AQ1328="No root CAuse","No root cause",
AQ1328="ODU HS","PDH",
AQ1328="IP &amp; VLAN","PDH",
AQ1328="Warehouse HUAWEI","SPARE-ISSUE",
AQ1328="SPARE-HS","SPARE-ISSUE",
AQ1328="Power Telco","BSS",AQ1328="no impacts","no impacts"
),"")</f>
        <v>No root cause</v>
      </c>
      <c r="AP1328" s="48" t="str" cm="1">
        <f t="array" ref="AP1328">IFERROR(_xlfn.IFS(
AQ1328="MPR ISSUE","TX ISSUE",
AQ1328="BSS Hardware Issue","RAN ISSUE",
AQ1328="Sites strategiques, MLL, Pylone, etc.","ENVTECH",
AQ1328="AKTIVCO DEFAUT GE &amp; POWER Cabinet","POWER ISSUE",
AQ1328="AKTIVCO Coupure ENEO &amp; Baisse de tension","POWER ISSUE",
AQ1328="Coupure ENEO &amp; Baisse de tension","POWER ISSUE",
AQ1328="Defaut GE &amp; POWER Cabinet","POWER ISSUE",
AQ1328="Sharing","POWER ISSUE",
AQ1328="Sites strategiques &amp; DataCenter","POWER ISSUE",
AQ1328="Exclu","Exclu",
AQ1328="SAT","TX ISSUE",
AQ1328="SPARE-ISSUE","SPARE-ISSUE",
AQ1328="Fiber CAmtel","TX ISSUE",
AQ1328="Fiber AOF","TX ISSUE",
AQ1328="Projet OCM (HUAWEI)","TRAVAUX-HUAWEI",
AQ1328="Projet OCM (NOKIA)","TRAVAUX -NOKIA",
AQ1328="ACCESS-ISSUE","ACCESS-ISSUE",
AQ1328="Projet OCM (ZTE, NOKIA, autres projets)","TRAVAUX OCM",
AQ1328="No root CAuse","No root cause",
AQ1328="ODU HS","TX ISSUE",
AQ1328="IP &amp; VLAN","TX ISSUE",
AQ1328="Warehouse HUAWEI","SPARE-ISSUE",
AQ1328="SPARE-HS","SPARE-ISSUE",
AQ1328="Power Telco","RAN ISSUE",AQ1328="no impacts","no impacts"
),"")</f>
        <v>No root cause</v>
      </c>
      <c r="AQ1328" s="126" t="s">
        <v>5344</v>
      </c>
      <c r="AR1328" s="48" t="str" cm="1">
        <f t="array" ref="AR1328">IFERROR(_xlfn.IFS(
AQ1328="MPR ISSUE","ACTIVE",
AQ1328="BSS Hardware Issue","ACTIVE",
AQ1328="Sites strategiques, MLL, Pylone, etc.","PASSIVE",
AQ1328="AKTIVCO DEFAUT GE &amp; POWER Cabinet","PASSIVE",
AQ1328="AKTIVCO Coupure ENEO &amp; Baisse de tension","PASSIVE",
AQ1328="Coupure ENEO &amp; Baisse de tension","PASSIVE",
AQ1328="Defaut GE &amp; POWER Cabinet","PASSIVE",
AQ1328="Sharing","PASSIVE",
AQ1328="Sites strategiques &amp; DataCenter","PASSIVE",
AQ1328="Exclu","Exclu",
AQ1328="SAT","ACTIVE",
AQ1328="SPARE-ISSUE","SPARE-ISSUE",
AQ1328="Fiber CAmtel","ACTIVE",
AQ1328="Fiber AOF","ACTIVE",
AQ1328="Projet OCM (HUAWEI)","PLANNED WORKS",
AQ1328="Projet OCM (NOKIA)","PLANNED WORKS",
AQ1328="ACCESS-ISSUE","ACCESS-ISSUE",
AQ1328="Projet OCM (ZTE, NOKIA, autres projets)","PLANNED WORKS",
AQ1328="No root CAuse","No root cause",
AQ1328="ODU HS","ACTIVE",
AQ1328="IP &amp; VLAN","ACTIVE",
AQ1328="Warehouse HUAWEI","SPARE-ISSUE",
AQ1328="SPARE-HS","SPARE-ISSUE",
AQ1328="Power Telco","ACTIVE", AQ1328="no impacts","no impacts"
),"")</f>
        <v>No root cause</v>
      </c>
      <c r="AS1328" s="92" t="s">
        <v>5537</v>
      </c>
      <c r="AT1328" s="98" t="s">
        <v>214</v>
      </c>
      <c r="AV1328" s="17" t="s">
        <v>5537</v>
      </c>
      <c r="AW1328" s="7" t="s">
        <v>5537</v>
      </c>
      <c r="AX1328" s="6" t="s">
        <v>5537</v>
      </c>
      <c r="AY1328" s="7"/>
      <c r="AZ1328" s="3" t="s">
        <v>5537</v>
      </c>
      <c r="BA1328" s="18" t="s">
        <v>5537</v>
      </c>
      <c r="BB1328" s="18" t="s">
        <v>5537</v>
      </c>
      <c r="BC1328" s="18" t="s">
        <v>5537</v>
      </c>
      <c r="BD1328" s="18" t="s">
        <v>5537</v>
      </c>
      <c r="BE1328" s="18" t="s">
        <v>5537</v>
      </c>
      <c r="BF1328" s="18" t="s">
        <v>5537</v>
      </c>
      <c r="BG1328" s="18" t="s">
        <v>5537</v>
      </c>
      <c r="BH1328" s="18" t="s">
        <v>5537</v>
      </c>
      <c r="BI1328" s="18" t="s">
        <v>5537</v>
      </c>
      <c r="BJ1328" s="18" t="s">
        <v>5537</v>
      </c>
      <c r="BK1328" s="18" t="s">
        <v>5537</v>
      </c>
      <c r="BL1328" s="9" t="s">
        <v>5537</v>
      </c>
      <c r="BM1328" s="14" t="s">
        <v>5537</v>
      </c>
      <c r="BN1328" s="14" t="s">
        <v>5537</v>
      </c>
      <c r="BO1328" s="14" t="str">
        <f>_xlfn.XLOOKUP(B1328,'[4]cell downs 18042026 17h'!$B:$B,'[4]cell downs 18042026 17h'!$B:$B,"")</f>
        <v/>
      </c>
      <c r="BP1328" s="14" t="str">
        <f>_xlfn.XLOOKUP(B1328,'[5]Cells Huawei 19042026 15h'!$B:$B,'[5]Cells Huawei 19042026 15h'!$B:$B,"")</f>
        <v/>
      </c>
      <c r="BQ1328" s="9" t="str">
        <f>_xlfn.XLOOKUP(B1328,'[6]cells down 19042026 9H40'!$B:$B,'[6]cells down 19042026 9H40'!$B:$B,"")</f>
        <v/>
      </c>
      <c r="BR1328" s="9" t="s">
        <v>5537</v>
      </c>
      <c r="BS1328" s="9" t="s">
        <v>5537</v>
      </c>
      <c r="BT1328" s="108"/>
    </row>
    <row r="1329" spans="1:72" s="9" customFormat="1" x14ac:dyDescent="0.35">
      <c r="A1329" s="1" t="s">
        <v>5188</v>
      </c>
      <c r="B1329" s="8" t="s">
        <v>5189</v>
      </c>
      <c r="C1329" s="3" t="str">
        <f>_xlfn.XLOOKUP(B1329,'[1]daily break down'!$D:$D,'[1]daily break down'!$E:$E,"")</f>
        <v>SUD-OUEST</v>
      </c>
      <c r="D1329" s="1" t="s">
        <v>21</v>
      </c>
      <c r="E1329" s="1" t="s">
        <v>30</v>
      </c>
      <c r="F1329" s="3" t="s">
        <v>13</v>
      </c>
      <c r="G1329" s="1" t="s">
        <v>14</v>
      </c>
      <c r="H1329" s="32" t="str">
        <f>_xlfn.XLOOKUP(B1329,[2]CALCULATION!$B:$B,[2]CALCULATION!$H:$H,"")</f>
        <v>Huawei</v>
      </c>
      <c r="I1329" s="28">
        <v>0</v>
      </c>
      <c r="J1329" s="28">
        <v>5.3505234952187721E-4</v>
      </c>
      <c r="K1329" s="28">
        <v>0</v>
      </c>
      <c r="L1329" s="28">
        <v>0</v>
      </c>
      <c r="M1329" s="28">
        <v>0</v>
      </c>
      <c r="N1329" s="28">
        <v>0</v>
      </c>
      <c r="O1329" s="28">
        <v>0</v>
      </c>
      <c r="P1329" s="28">
        <v>0</v>
      </c>
      <c r="Q1329" s="28">
        <v>2.675261747609386E-4</v>
      </c>
      <c r="R1329" s="28">
        <v>3.2103140971312641E-3</v>
      </c>
      <c r="S1329" s="93">
        <v>1.4138223283766083</v>
      </c>
      <c r="T1329" s="93">
        <f>_xlfn.XLOOKUP(B1329,'[3]Nur des jours'!$B:$B,'[3]Nur des jours'!$U:$U,"")</f>
        <v>0</v>
      </c>
      <c r="U1329" s="93">
        <v>0</v>
      </c>
      <c r="V1329" s="93">
        <v>0</v>
      </c>
      <c r="W1329" s="93">
        <v>0</v>
      </c>
      <c r="X1329" s="93">
        <v>0</v>
      </c>
      <c r="Y1329" s="93">
        <v>1.6496020637325823</v>
      </c>
      <c r="Z1329" s="93">
        <v>0</v>
      </c>
      <c r="AA1329" s="93">
        <v>0</v>
      </c>
      <c r="AB1329" s="93">
        <v>0</v>
      </c>
      <c r="AC1329" s="93">
        <f>_xlfn.XLOOKUP(B1329,'[3]Nur des jours'!$B:$B,'[3]Nur des jours'!$N:$N,"")</f>
        <v>0</v>
      </c>
      <c r="AD1329" s="93">
        <v>0</v>
      </c>
      <c r="AE1329" s="93">
        <v>0</v>
      </c>
      <c r="AF1329" s="93">
        <v>0</v>
      </c>
      <c r="AG1329" s="93"/>
      <c r="AH1329" s="93">
        <v>0</v>
      </c>
      <c r="AI1329" s="93">
        <v>0</v>
      </c>
      <c r="AJ1329" s="93">
        <v>0</v>
      </c>
      <c r="AK1329" s="93">
        <v>0</v>
      </c>
      <c r="AL1329" s="93">
        <v>0</v>
      </c>
      <c r="AM1329" s="49" t="s">
        <v>5559</v>
      </c>
      <c r="AN1329" s="49"/>
      <c r="AO1329" s="48" t="str" cm="1">
        <f t="array" ref="AO1329">IFERROR(_xlfn.IFS(
AQ1329="MPR ISSUE","PDH",
AQ1329="BSS Hardware Issue","BSS",
AQ1329="Sites strategiques, MLL, Pylone, etc.","ENVTECH",
AQ1329="AKTIVCO DEFAUT GE &amp; POWER Cabinet","AKTIVCO",
AQ1329="AKTIVCO Coupure ENEO &amp; Baisse de tension","AKTIVCO GRID ONLY",
AQ1329="Coupure ENEO &amp; Baisse de tension","IHS GRID ONLY",
AQ1329="Defaut GE &amp; POWER Cabinet","IHS",
AQ1329="Sharing","Partners",
AQ1329="Sites strategiques &amp; DataCenter","SST &amp; DC",
AQ1329="Exclu","Exclu",
AQ1329="SAT","SAT",
AQ1329="SPARE-ISSUE","SPARE-ISSUE",
AQ1329="Fiber CAmtel","TRANS_FO_CAMTEL",
AQ1329="Fiber AOF","Fiber AOF",
AQ1329="Projet OCM (HUAWEI)","TRAVAUX-HUAWEI",
AQ1329="Projet OCM (NOKIA)","TRAVAUX-NOKIA",
AQ1329="ACCESS-ISSUE","ACCESS-ISSUE",
AQ1329="Projet OCM (ZTE, NOKIA, autres projets)","TRAVAUX OCM",
AQ1329="No root CAuse","No root cause",
AQ1329="ODU HS","PDH",
AQ1329="IP &amp; VLAN","PDH",
AQ1329="Warehouse HUAWEI","SPARE-ISSUE",
AQ1329="SPARE-HS","SPARE-ISSUE",
AQ1329="Power Telco","BSS",AQ1329="no impacts","no impacts"
),"")</f>
        <v>No root cause</v>
      </c>
      <c r="AP1329" s="48" t="str" cm="1">
        <f t="array" ref="AP1329">IFERROR(_xlfn.IFS(
AQ1329="MPR ISSUE","TX ISSUE",
AQ1329="BSS Hardware Issue","RAN ISSUE",
AQ1329="Sites strategiques, MLL, Pylone, etc.","ENVTECH",
AQ1329="AKTIVCO DEFAUT GE &amp; POWER Cabinet","POWER ISSUE",
AQ1329="AKTIVCO Coupure ENEO &amp; Baisse de tension","POWER ISSUE",
AQ1329="Coupure ENEO &amp; Baisse de tension","POWER ISSUE",
AQ1329="Defaut GE &amp; POWER Cabinet","POWER ISSUE",
AQ1329="Sharing","POWER ISSUE",
AQ1329="Sites strategiques &amp; DataCenter","POWER ISSUE",
AQ1329="Exclu","Exclu",
AQ1329="SAT","TX ISSUE",
AQ1329="SPARE-ISSUE","SPARE-ISSUE",
AQ1329="Fiber CAmtel","TX ISSUE",
AQ1329="Fiber AOF","TX ISSUE",
AQ1329="Projet OCM (HUAWEI)","TRAVAUX-HUAWEI",
AQ1329="Projet OCM (NOKIA)","TRAVAUX -NOKIA",
AQ1329="ACCESS-ISSUE","ACCESS-ISSUE",
AQ1329="Projet OCM (ZTE, NOKIA, autres projets)","TRAVAUX OCM",
AQ1329="No root CAuse","No root cause",
AQ1329="ODU HS","TX ISSUE",
AQ1329="IP &amp; VLAN","TX ISSUE",
AQ1329="Warehouse HUAWEI","SPARE-ISSUE",
AQ1329="SPARE-HS","SPARE-ISSUE",
AQ1329="Power Telco","RAN ISSUE",AQ1329="no impacts","no impacts"
),"")</f>
        <v>No root cause</v>
      </c>
      <c r="AQ1329" s="67" t="s">
        <v>5344</v>
      </c>
      <c r="AR1329" s="48" t="str" cm="1">
        <f t="array" ref="AR1329">IFERROR(_xlfn.IFS(
AQ1329="MPR ISSUE","ACTIVE",
AQ1329="BSS Hardware Issue","ACTIVE",
AQ1329="Sites strategiques, MLL, Pylone, etc.","PASSIVE",
AQ1329="AKTIVCO DEFAUT GE &amp; POWER Cabinet","PASSIVE",
AQ1329="AKTIVCO Coupure ENEO &amp; Baisse de tension","PASSIVE",
AQ1329="Coupure ENEO &amp; Baisse de tension","PASSIVE",
AQ1329="Defaut GE &amp; POWER Cabinet","PASSIVE",
AQ1329="Sharing","PASSIVE",
AQ1329="Sites strategiques &amp; DataCenter","PASSIVE",
AQ1329="Exclu","Exclu",
AQ1329="SAT","ACTIVE",
AQ1329="SPARE-ISSUE","SPARE-ISSUE",
AQ1329="Fiber CAmtel","ACTIVE",
AQ1329="Fiber AOF","ACTIVE",
AQ1329="Projet OCM (HUAWEI)","PLANNED WORKS",
AQ1329="Projet OCM (NOKIA)","PLANNED WORKS",
AQ1329="ACCESS-ISSUE","ACCESS-ISSUE",
AQ1329="Projet OCM (ZTE, NOKIA, autres projets)","PLANNED WORKS",
AQ1329="No root CAuse","No root cause",
AQ1329="ODU HS","ACTIVE",
AQ1329="IP &amp; VLAN","ACTIVE",
AQ1329="Warehouse HUAWEI","SPARE-ISSUE",
AQ1329="SPARE-HS","SPARE-ISSUE",
AQ1329="Power Telco","ACTIVE", AQ1329="no impacts","no impacts"
),"")</f>
        <v>No root cause</v>
      </c>
      <c r="AS1329" s="92" t="s">
        <v>5537</v>
      </c>
      <c r="AT1329" s="98" t="s">
        <v>5189</v>
      </c>
      <c r="AV1329" s="17" t="s">
        <v>5537</v>
      </c>
      <c r="AW1329" s="7" t="s">
        <v>5537</v>
      </c>
      <c r="AX1329" s="6" t="s">
        <v>5537</v>
      </c>
      <c r="AY1329" s="7"/>
      <c r="AZ1329" s="3" t="s">
        <v>5537</v>
      </c>
      <c r="BA1329" s="18" t="s">
        <v>5537</v>
      </c>
      <c r="BB1329" s="18" t="s">
        <v>5537</v>
      </c>
      <c r="BC1329" s="18" t="s">
        <v>5537</v>
      </c>
      <c r="BD1329" s="18" t="s">
        <v>5537</v>
      </c>
      <c r="BE1329" s="18" t="s">
        <v>5537</v>
      </c>
      <c r="BF1329" s="18" t="s">
        <v>5537</v>
      </c>
      <c r="BG1329" s="18" t="s">
        <v>5537</v>
      </c>
      <c r="BH1329" s="18" t="s">
        <v>5537</v>
      </c>
      <c r="BI1329" s="18" t="s">
        <v>5537</v>
      </c>
      <c r="BJ1329" s="18" t="s">
        <v>5537</v>
      </c>
      <c r="BK1329" s="18" t="s">
        <v>5537</v>
      </c>
      <c r="BL1329" s="9" t="s">
        <v>5537</v>
      </c>
      <c r="BM1329" s="14" t="s">
        <v>5537</v>
      </c>
      <c r="BN1329" s="14" t="s">
        <v>5537</v>
      </c>
      <c r="BO1329" s="14" t="str">
        <f>_xlfn.XLOOKUP(B1329,'[4]cell downs 18042026 17h'!$B:$B,'[4]cell downs 18042026 17h'!$B:$B,"")</f>
        <v/>
      </c>
      <c r="BP1329" s="14" t="str">
        <f>_xlfn.XLOOKUP(B1329,'[5]Cells Huawei 19042026 15h'!$B:$B,'[5]Cells Huawei 19042026 15h'!$B:$B,"")</f>
        <v/>
      </c>
      <c r="BQ1329" s="9" t="str">
        <f>_xlfn.XLOOKUP(B1329,'[6]cells down 19042026 9H40'!$B:$B,'[6]cells down 19042026 9H40'!$B:$B,"")</f>
        <v/>
      </c>
      <c r="BR1329" s="9" t="s">
        <v>5537</v>
      </c>
      <c r="BS1329" s="9" t="s">
        <v>12</v>
      </c>
      <c r="BT1329" s="108"/>
    </row>
    <row r="1330" spans="1:72" s="9" customFormat="1" x14ac:dyDescent="0.35">
      <c r="A1330" s="1" t="s">
        <v>4101</v>
      </c>
      <c r="B1330" s="8" t="s">
        <v>4102</v>
      </c>
      <c r="C1330" s="3" t="str">
        <f>_xlfn.XLOOKUP(B1330,'[1]daily break down'!$D:$D,'[1]daily break down'!$E:$E,"")</f>
        <v>SUD-OUEST</v>
      </c>
      <c r="D1330" s="1" t="s">
        <v>11</v>
      </c>
      <c r="E1330" s="1" t="s">
        <v>12</v>
      </c>
      <c r="F1330" s="3" t="s">
        <v>31</v>
      </c>
      <c r="G1330" s="1" t="s">
        <v>4103</v>
      </c>
      <c r="H1330" s="32" t="str">
        <f>_xlfn.XLOOKUP(B1330,[2]CALCULATION!$B:$B,[2]CALCULATION!$H:$H,"")</f>
        <v>HUAWEI</v>
      </c>
      <c r="I1330" s="28">
        <v>0</v>
      </c>
      <c r="J1330" s="28">
        <v>0</v>
      </c>
      <c r="K1330" s="28">
        <v>0</v>
      </c>
      <c r="L1330" s="28">
        <v>0</v>
      </c>
      <c r="M1330" s="28">
        <v>0</v>
      </c>
      <c r="N1330" s="28">
        <v>0</v>
      </c>
      <c r="O1330" s="28">
        <v>0</v>
      </c>
      <c r="P1330" s="28">
        <v>0</v>
      </c>
      <c r="Q1330" s="28">
        <v>0</v>
      </c>
      <c r="R1330" s="28">
        <v>0</v>
      </c>
      <c r="S1330" s="93">
        <v>0</v>
      </c>
      <c r="T1330" s="93">
        <f>_xlfn.XLOOKUP(B1330,'[3]Nur des jours'!$B:$B,'[3]Nur des jours'!$U:$U,"")</f>
        <v>0</v>
      </c>
      <c r="U1330" s="93">
        <v>0</v>
      </c>
      <c r="V1330" s="93">
        <v>0</v>
      </c>
      <c r="W1330" s="93">
        <v>0</v>
      </c>
      <c r="X1330" s="93">
        <v>1.2647032385648611</v>
      </c>
      <c r="Y1330" s="93">
        <v>1.5681492610570356</v>
      </c>
      <c r="Z1330" s="93">
        <v>0</v>
      </c>
      <c r="AA1330" s="93">
        <v>0</v>
      </c>
      <c r="AB1330" s="93">
        <v>0</v>
      </c>
      <c r="AC1330" s="93">
        <f>_xlfn.XLOOKUP(B1330,'[3]Nur des jours'!$B:$B,'[3]Nur des jours'!$N:$N,"")</f>
        <v>0</v>
      </c>
      <c r="AD1330" s="93">
        <v>0</v>
      </c>
      <c r="AE1330" s="93">
        <v>0</v>
      </c>
      <c r="AF1330" s="93">
        <v>0</v>
      </c>
      <c r="AG1330" s="93"/>
      <c r="AH1330" s="93">
        <v>0</v>
      </c>
      <c r="AI1330" s="93">
        <v>0</v>
      </c>
      <c r="AJ1330" s="93">
        <v>0</v>
      </c>
      <c r="AK1330" s="93">
        <v>0</v>
      </c>
      <c r="AL1330" s="93">
        <v>0</v>
      </c>
      <c r="AM1330" s="49" t="s">
        <v>5559</v>
      </c>
      <c r="AN1330" s="49"/>
      <c r="AO1330" s="48" t="str" cm="1">
        <f t="array" ref="AO1330">IFERROR(_xlfn.IFS(
AQ1330="MPR ISSUE","PDH",
AQ1330="BSS Hardware Issue","BSS",
AQ1330="Sites strategiques, MLL, Pylone, etc.","ENVTECH",
AQ1330="AKTIVCO DEFAUT GE &amp; POWER Cabinet","AKTIVCO",
AQ1330="AKTIVCO Coupure ENEO &amp; Baisse de tension","AKTIVCO GRID ONLY",
AQ1330="Coupure ENEO &amp; Baisse de tension","IHS GRID ONLY",
AQ1330="Defaut GE &amp; POWER Cabinet","IHS",
AQ1330="Sharing","Partners",
AQ1330="Sites strategiques &amp; DataCenter","SST &amp; DC",
AQ1330="Exclu","Exclu",
AQ1330="SAT","SAT",
AQ1330="SPARE-ISSUE","SPARE-ISSUE",
AQ1330="Fiber CAmtel","TRANS_FO_CAMTEL",
AQ1330="Fiber AOF","Fiber AOF",
AQ1330="Projet OCM (HUAWEI)","TRAVAUX-HUAWEI",
AQ1330="Projet OCM (NOKIA)","TRAVAUX-NOKIA",
AQ1330="ACCESS-ISSUE","ACCESS-ISSUE",
AQ1330="Projet OCM (ZTE, NOKIA, autres projets)","TRAVAUX OCM",
AQ1330="No root CAuse","No root cause",
AQ1330="ODU HS","PDH",
AQ1330="IP &amp; VLAN","PDH",
AQ1330="Warehouse HUAWEI","SPARE-ISSUE",
AQ1330="SPARE-HS","SPARE-ISSUE",
AQ1330="Power Telco","BSS",AQ1330="no impacts","no impacts"
),"")</f>
        <v>No root cause</v>
      </c>
      <c r="AP1330" s="48" t="str" cm="1">
        <f t="array" ref="AP1330">IFERROR(_xlfn.IFS(
AQ1330="MPR ISSUE","TX ISSUE",
AQ1330="BSS Hardware Issue","RAN ISSUE",
AQ1330="Sites strategiques, MLL, Pylone, etc.","ENVTECH",
AQ1330="AKTIVCO DEFAUT GE &amp; POWER Cabinet","POWER ISSUE",
AQ1330="AKTIVCO Coupure ENEO &amp; Baisse de tension","POWER ISSUE",
AQ1330="Coupure ENEO &amp; Baisse de tension","POWER ISSUE",
AQ1330="Defaut GE &amp; POWER Cabinet","POWER ISSUE",
AQ1330="Sharing","POWER ISSUE",
AQ1330="Sites strategiques &amp; DataCenter","POWER ISSUE",
AQ1330="Exclu","Exclu",
AQ1330="SAT","TX ISSUE",
AQ1330="SPARE-ISSUE","SPARE-ISSUE",
AQ1330="Fiber CAmtel","TX ISSUE",
AQ1330="Fiber AOF","TX ISSUE",
AQ1330="Projet OCM (HUAWEI)","TRAVAUX-HUAWEI",
AQ1330="Projet OCM (NOKIA)","TRAVAUX -NOKIA",
AQ1330="ACCESS-ISSUE","ACCESS-ISSUE",
AQ1330="Projet OCM (ZTE, NOKIA, autres projets)","TRAVAUX OCM",
AQ1330="No root CAuse","No root cause",
AQ1330="ODU HS","TX ISSUE",
AQ1330="IP &amp; VLAN","TX ISSUE",
AQ1330="Warehouse HUAWEI","SPARE-ISSUE",
AQ1330="SPARE-HS","SPARE-ISSUE",
AQ1330="Power Telco","RAN ISSUE",AQ1330="no impacts","no impacts"
),"")</f>
        <v>No root cause</v>
      </c>
      <c r="AQ1330" s="126" t="s">
        <v>5344</v>
      </c>
      <c r="AR1330" s="48" t="str" cm="1">
        <f t="array" ref="AR1330">IFERROR(_xlfn.IFS(
AQ1330="MPR ISSUE","ACTIVE",
AQ1330="BSS Hardware Issue","ACTIVE",
AQ1330="Sites strategiques, MLL, Pylone, etc.","PASSIVE",
AQ1330="AKTIVCO DEFAUT GE &amp; POWER Cabinet","PASSIVE",
AQ1330="AKTIVCO Coupure ENEO &amp; Baisse de tension","PASSIVE",
AQ1330="Coupure ENEO &amp; Baisse de tension","PASSIVE",
AQ1330="Defaut GE &amp; POWER Cabinet","PASSIVE",
AQ1330="Sharing","PASSIVE",
AQ1330="Sites strategiques &amp; DataCenter","PASSIVE",
AQ1330="Exclu","Exclu",
AQ1330="SAT","ACTIVE",
AQ1330="SPARE-ISSUE","SPARE-ISSUE",
AQ1330="Fiber CAmtel","ACTIVE",
AQ1330="Fiber AOF","ACTIVE",
AQ1330="Projet OCM (HUAWEI)","PLANNED WORKS",
AQ1330="Projet OCM (NOKIA)","PLANNED WORKS",
AQ1330="ACCESS-ISSUE","ACCESS-ISSUE",
AQ1330="Projet OCM (ZTE, NOKIA, autres projets)","PLANNED WORKS",
AQ1330="No root CAuse","No root cause",
AQ1330="ODU HS","ACTIVE",
AQ1330="IP &amp; VLAN","ACTIVE",
AQ1330="Warehouse HUAWEI","SPARE-ISSUE",
AQ1330="SPARE-HS","SPARE-ISSUE",
AQ1330="Power Telco","ACTIVE", AQ1330="no impacts","no impacts"
),"")</f>
        <v>No root cause</v>
      </c>
      <c r="AS1330" s="92" t="s">
        <v>5537</v>
      </c>
      <c r="AT1330" s="98" t="s">
        <v>4102</v>
      </c>
      <c r="AV1330" s="17" t="s">
        <v>5537</v>
      </c>
      <c r="AW1330" s="7" t="s">
        <v>5537</v>
      </c>
      <c r="AX1330" s="6" t="s">
        <v>5537</v>
      </c>
      <c r="AY1330" s="7"/>
      <c r="AZ1330" s="3" t="s">
        <v>5537</v>
      </c>
      <c r="BA1330" s="18" t="s">
        <v>5537</v>
      </c>
      <c r="BB1330" s="18" t="s">
        <v>5537</v>
      </c>
      <c r="BC1330" s="18" t="s">
        <v>5537</v>
      </c>
      <c r="BD1330" s="18" t="s">
        <v>5537</v>
      </c>
      <c r="BE1330" s="18" t="s">
        <v>5537</v>
      </c>
      <c r="BF1330" s="18" t="s">
        <v>5537</v>
      </c>
      <c r="BG1330" s="18" t="s">
        <v>5537</v>
      </c>
      <c r="BH1330" s="18" t="s">
        <v>5537</v>
      </c>
      <c r="BI1330" s="18" t="s">
        <v>5537</v>
      </c>
      <c r="BJ1330" s="18" t="s">
        <v>5537</v>
      </c>
      <c r="BK1330" s="18" t="s">
        <v>5537</v>
      </c>
      <c r="BL1330" s="9" t="s">
        <v>5537</v>
      </c>
      <c r="BM1330" s="14" t="s">
        <v>5537</v>
      </c>
      <c r="BN1330" s="14" t="s">
        <v>5537</v>
      </c>
      <c r="BO1330" s="14" t="str">
        <f>_xlfn.XLOOKUP(B1330,'[4]cell downs 18042026 17h'!$B:$B,'[4]cell downs 18042026 17h'!$B:$B,"")</f>
        <v/>
      </c>
      <c r="BP1330" s="14" t="str">
        <f>_xlfn.XLOOKUP(B1330,'[5]Cells Huawei 19042026 15h'!$B:$B,'[5]Cells Huawei 19042026 15h'!$B:$B,"")</f>
        <v/>
      </c>
      <c r="BQ1330" s="9" t="str">
        <f>_xlfn.XLOOKUP(B1330,'[6]cells down 19042026 9H40'!$B:$B,'[6]cells down 19042026 9H40'!$B:$B,"")</f>
        <v/>
      </c>
      <c r="BR1330" s="9" t="s">
        <v>4102</v>
      </c>
      <c r="BS1330" s="9" t="s">
        <v>5537</v>
      </c>
      <c r="BT1330" s="108"/>
    </row>
    <row r="1331" spans="1:72" s="9" customFormat="1" x14ac:dyDescent="0.35">
      <c r="A1331" s="1" t="s">
        <v>4254</v>
      </c>
      <c r="B1331" s="8" t="s">
        <v>4255</v>
      </c>
      <c r="C1331" s="3" t="str">
        <f>_xlfn.XLOOKUP(B1331,'[1]daily break down'!$D:$D,'[1]daily break down'!$E:$E,"")</f>
        <v>OUEST</v>
      </c>
      <c r="D1331" s="1" t="s">
        <v>21</v>
      </c>
      <c r="E1331" s="1" t="s">
        <v>80</v>
      </c>
      <c r="F1331" s="3" t="s">
        <v>102</v>
      </c>
      <c r="G1331" s="1" t="s">
        <v>4256</v>
      </c>
      <c r="H1331" s="32" t="str">
        <f>_xlfn.XLOOKUP(B1331,[2]CALCULATION!$B:$B,[2]CALCULATION!$H:$H,"")</f>
        <v>HUAWEI</v>
      </c>
      <c r="I1331" s="28">
        <v>0</v>
      </c>
      <c r="J1331" s="28">
        <v>0</v>
      </c>
      <c r="K1331" s="28">
        <v>0</v>
      </c>
      <c r="L1331" s="28">
        <v>0</v>
      </c>
      <c r="M1331" s="28">
        <v>0</v>
      </c>
      <c r="N1331" s="28">
        <v>0</v>
      </c>
      <c r="O1331" s="28">
        <v>0</v>
      </c>
      <c r="P1331" s="28">
        <v>0</v>
      </c>
      <c r="Q1331" s="28">
        <v>0</v>
      </c>
      <c r="R1331" s="28">
        <v>0</v>
      </c>
      <c r="S1331" s="93">
        <v>0</v>
      </c>
      <c r="T1331" s="93">
        <f>_xlfn.XLOOKUP(B1331,'[3]Nur des jours'!$B:$B,'[3]Nur des jours'!$U:$U,"")</f>
        <v>0</v>
      </c>
      <c r="U1331" s="93">
        <v>0</v>
      </c>
      <c r="V1331" s="93">
        <v>8.0257852428281581E-4</v>
      </c>
      <c r="W1331" s="93">
        <v>0</v>
      </c>
      <c r="X1331" s="93">
        <v>0.84500817559990071</v>
      </c>
      <c r="Y1331" s="93">
        <v>1.5416641697557023</v>
      </c>
      <c r="Z1331" s="93">
        <v>0</v>
      </c>
      <c r="AA1331" s="93">
        <v>0</v>
      </c>
      <c r="AB1331" s="93">
        <v>0</v>
      </c>
      <c r="AC1331" s="93">
        <f>_xlfn.XLOOKUP(B1331,'[3]Nur des jours'!$B:$B,'[3]Nur des jours'!$N:$N,"")</f>
        <v>0</v>
      </c>
      <c r="AD1331" s="93">
        <v>0</v>
      </c>
      <c r="AE1331" s="93">
        <v>0</v>
      </c>
      <c r="AF1331" s="93">
        <v>0</v>
      </c>
      <c r="AG1331" s="93"/>
      <c r="AH1331" s="93">
        <v>0</v>
      </c>
      <c r="AI1331" s="93">
        <v>0</v>
      </c>
      <c r="AJ1331" s="93">
        <v>0</v>
      </c>
      <c r="AK1331" s="93">
        <v>0</v>
      </c>
      <c r="AL1331" s="93">
        <v>0</v>
      </c>
      <c r="AM1331" s="49" t="s">
        <v>5559</v>
      </c>
      <c r="AN1331" s="49"/>
      <c r="AO1331" s="48" t="str" cm="1">
        <f t="array" ref="AO1331">IFERROR(_xlfn.IFS(
AQ1331="MPR ISSUE","PDH",
AQ1331="BSS Hardware Issue","BSS",
AQ1331="Sites strategiques, MLL, Pylone, etc.","ENVTECH",
AQ1331="AKTIVCO DEFAUT GE &amp; POWER Cabinet","AKTIVCO",
AQ1331="AKTIVCO Coupure ENEO &amp; Baisse de tension","AKTIVCO GRID ONLY",
AQ1331="Coupure ENEO &amp; Baisse de tension","IHS GRID ONLY",
AQ1331="Defaut GE &amp; POWER Cabinet","IHS",
AQ1331="Sharing","Partners",
AQ1331="Sites strategiques &amp; DataCenter","SST &amp; DC",
AQ1331="Exclu","Exclu",
AQ1331="SAT","SAT",
AQ1331="SPARE-ISSUE","SPARE-ISSUE",
AQ1331="Fiber CAmtel","TRANS_FO_CAMTEL",
AQ1331="Fiber AOF","Fiber AOF",
AQ1331="Projet OCM (HUAWEI)","TRAVAUX-HUAWEI",
AQ1331="Projet OCM (NOKIA)","TRAVAUX-NOKIA",
AQ1331="ACCESS-ISSUE","ACCESS-ISSUE",
AQ1331="Projet OCM (ZTE, NOKIA, autres projets)","TRAVAUX OCM",
AQ1331="No root CAuse","No root cause",
AQ1331="ODU HS","PDH",
AQ1331="IP &amp; VLAN","PDH",
AQ1331="Warehouse HUAWEI","SPARE-ISSUE",
AQ1331="SPARE-HS","SPARE-ISSUE",
AQ1331="Power Telco","BSS",AQ1331="no impacts","no impacts"
),"")</f>
        <v>No root cause</v>
      </c>
      <c r="AP1331" s="48" t="str" cm="1">
        <f t="array" ref="AP1331">IFERROR(_xlfn.IFS(
AQ1331="MPR ISSUE","TX ISSUE",
AQ1331="BSS Hardware Issue","RAN ISSUE",
AQ1331="Sites strategiques, MLL, Pylone, etc.","ENVTECH",
AQ1331="AKTIVCO DEFAUT GE &amp; POWER Cabinet","POWER ISSUE",
AQ1331="AKTIVCO Coupure ENEO &amp; Baisse de tension","POWER ISSUE",
AQ1331="Coupure ENEO &amp; Baisse de tension","POWER ISSUE",
AQ1331="Defaut GE &amp; POWER Cabinet","POWER ISSUE",
AQ1331="Sharing","POWER ISSUE",
AQ1331="Sites strategiques &amp; DataCenter","POWER ISSUE",
AQ1331="Exclu","Exclu",
AQ1331="SAT","TX ISSUE",
AQ1331="SPARE-ISSUE","SPARE-ISSUE",
AQ1331="Fiber CAmtel","TX ISSUE",
AQ1331="Fiber AOF","TX ISSUE",
AQ1331="Projet OCM (HUAWEI)","TRAVAUX-HUAWEI",
AQ1331="Projet OCM (NOKIA)","TRAVAUX -NOKIA",
AQ1331="ACCESS-ISSUE","ACCESS-ISSUE",
AQ1331="Projet OCM (ZTE, NOKIA, autres projets)","TRAVAUX OCM",
AQ1331="No root CAuse","No root cause",
AQ1331="ODU HS","TX ISSUE",
AQ1331="IP &amp; VLAN","TX ISSUE",
AQ1331="Warehouse HUAWEI","SPARE-ISSUE",
AQ1331="SPARE-HS","SPARE-ISSUE",
AQ1331="Power Telco","RAN ISSUE",AQ1331="no impacts","no impacts"
),"")</f>
        <v>No root cause</v>
      </c>
      <c r="AQ1331" s="67" t="s">
        <v>5344</v>
      </c>
      <c r="AR1331" s="48" t="str" cm="1">
        <f t="array" ref="AR1331">IFERROR(_xlfn.IFS(
AQ1331="MPR ISSUE","ACTIVE",
AQ1331="BSS Hardware Issue","ACTIVE",
AQ1331="Sites strategiques, MLL, Pylone, etc.","PASSIVE",
AQ1331="AKTIVCO DEFAUT GE &amp; POWER Cabinet","PASSIVE",
AQ1331="AKTIVCO Coupure ENEO &amp; Baisse de tension","PASSIVE",
AQ1331="Coupure ENEO &amp; Baisse de tension","PASSIVE",
AQ1331="Defaut GE &amp; POWER Cabinet","PASSIVE",
AQ1331="Sharing","PASSIVE",
AQ1331="Sites strategiques &amp; DataCenter","PASSIVE",
AQ1331="Exclu","Exclu",
AQ1331="SAT","ACTIVE",
AQ1331="SPARE-ISSUE","SPARE-ISSUE",
AQ1331="Fiber CAmtel","ACTIVE",
AQ1331="Fiber AOF","ACTIVE",
AQ1331="Projet OCM (HUAWEI)","PLANNED WORKS",
AQ1331="Projet OCM (NOKIA)","PLANNED WORKS",
AQ1331="ACCESS-ISSUE","ACCESS-ISSUE",
AQ1331="Projet OCM (ZTE, NOKIA, autres projets)","PLANNED WORKS",
AQ1331="No root CAuse","No root cause",
AQ1331="ODU HS","ACTIVE",
AQ1331="IP &amp; VLAN","ACTIVE",
AQ1331="Warehouse HUAWEI","SPARE-ISSUE",
AQ1331="SPARE-HS","SPARE-ISSUE",
AQ1331="Power Telco","ACTIVE", AQ1331="no impacts","no impacts"
),"")</f>
        <v>No root cause</v>
      </c>
      <c r="AS1331" s="92" t="s">
        <v>5537</v>
      </c>
      <c r="AT1331" s="98" t="s">
        <v>4255</v>
      </c>
      <c r="AV1331" s="17" t="s">
        <v>5537</v>
      </c>
      <c r="AW1331" s="7" t="s">
        <v>5537</v>
      </c>
      <c r="AX1331" s="6" t="s">
        <v>5537</v>
      </c>
      <c r="AY1331" s="7"/>
      <c r="AZ1331" s="3" t="s">
        <v>5537</v>
      </c>
      <c r="BA1331" s="18" t="s">
        <v>5537</v>
      </c>
      <c r="BB1331" s="18" t="s">
        <v>5537</v>
      </c>
      <c r="BC1331" s="18" t="s">
        <v>5537</v>
      </c>
      <c r="BD1331" s="18" t="s">
        <v>5537</v>
      </c>
      <c r="BE1331" s="18" t="s">
        <v>5537</v>
      </c>
      <c r="BF1331" s="18" t="s">
        <v>5537</v>
      </c>
      <c r="BG1331" s="18" t="s">
        <v>5537</v>
      </c>
      <c r="BH1331" s="18" t="s">
        <v>5537</v>
      </c>
      <c r="BI1331" s="18" t="s">
        <v>5537</v>
      </c>
      <c r="BJ1331" s="18" t="s">
        <v>5537</v>
      </c>
      <c r="BK1331" s="18" t="s">
        <v>5537</v>
      </c>
      <c r="BL1331" s="9" t="s">
        <v>5537</v>
      </c>
      <c r="BM1331" s="14" t="s">
        <v>5537</v>
      </c>
      <c r="BN1331" s="14" t="s">
        <v>5537</v>
      </c>
      <c r="BO1331" s="14" t="str">
        <f>_xlfn.XLOOKUP(B1331,'[4]cell downs 18042026 17h'!$B:$B,'[4]cell downs 18042026 17h'!$B:$B,"")</f>
        <v/>
      </c>
      <c r="BP1331" s="14" t="str">
        <f>_xlfn.XLOOKUP(B1331,'[5]Cells Huawei 19042026 15h'!$B:$B,'[5]Cells Huawei 19042026 15h'!$B:$B,"")</f>
        <v/>
      </c>
      <c r="BQ1331" s="9" t="str">
        <f>_xlfn.XLOOKUP(B1331,'[6]cells down 19042026 9H40'!$B:$B,'[6]cells down 19042026 9H40'!$B:$B,"")</f>
        <v/>
      </c>
      <c r="BR1331" s="9" t="s">
        <v>5537</v>
      </c>
      <c r="BS1331" s="9" t="s">
        <v>5537</v>
      </c>
      <c r="BT1331" s="108"/>
    </row>
    <row r="1332" spans="1:72" s="9" customFormat="1" x14ac:dyDescent="0.35">
      <c r="A1332" s="1" t="s">
        <v>4212</v>
      </c>
      <c r="B1332" s="8" t="s">
        <v>4213</v>
      </c>
      <c r="C1332" s="3" t="str">
        <f>_xlfn.XLOOKUP(B1332,'[1]daily break down'!$D:$D,'[1]daily break down'!$E:$E,"")</f>
        <v>OUEST</v>
      </c>
      <c r="D1332" s="1" t="s">
        <v>21</v>
      </c>
      <c r="E1332" s="1" t="s">
        <v>122</v>
      </c>
      <c r="F1332" s="3" t="s">
        <v>102</v>
      </c>
      <c r="G1332" s="1" t="s">
        <v>4212</v>
      </c>
      <c r="H1332" s="32" t="str">
        <f>_xlfn.XLOOKUP(B1332,[2]CALCULATION!$B:$B,[2]CALCULATION!$H:$H,"")</f>
        <v>HUAWEI</v>
      </c>
      <c r="I1332" s="28">
        <v>0</v>
      </c>
      <c r="J1332" s="28">
        <v>0</v>
      </c>
      <c r="K1332" s="28">
        <v>0</v>
      </c>
      <c r="L1332" s="28">
        <v>0</v>
      </c>
      <c r="M1332" s="28">
        <v>0</v>
      </c>
      <c r="N1332" s="28">
        <v>0</v>
      </c>
      <c r="O1332" s="28">
        <v>0</v>
      </c>
      <c r="P1332" s="28">
        <v>0</v>
      </c>
      <c r="Q1332" s="28">
        <v>0</v>
      </c>
      <c r="R1332" s="28">
        <v>0</v>
      </c>
      <c r="S1332" s="93">
        <v>0</v>
      </c>
      <c r="T1332" s="93">
        <f>_xlfn.XLOOKUP(B1332,'[3]Nur des jours'!$B:$B,'[3]Nur des jours'!$U:$U,"")</f>
        <v>0</v>
      </c>
      <c r="U1332" s="93">
        <v>0</v>
      </c>
      <c r="V1332" s="93">
        <v>0</v>
      </c>
      <c r="W1332" s="93">
        <v>0.17442706594413199</v>
      </c>
      <c r="X1332" s="93">
        <v>0</v>
      </c>
      <c r="Y1332" s="93">
        <v>1.2314764876595525</v>
      </c>
      <c r="Z1332" s="93">
        <v>0</v>
      </c>
      <c r="AA1332" s="93">
        <v>0</v>
      </c>
      <c r="AB1332" s="93">
        <v>0</v>
      </c>
      <c r="AC1332" s="93">
        <f>_xlfn.XLOOKUP(B1332,'[3]Nur des jours'!$B:$B,'[3]Nur des jours'!$N:$N,"")</f>
        <v>0</v>
      </c>
      <c r="AD1332" s="93">
        <v>0</v>
      </c>
      <c r="AE1332" s="93">
        <v>0</v>
      </c>
      <c r="AF1332" s="93">
        <v>0</v>
      </c>
      <c r="AG1332" s="93"/>
      <c r="AH1332" s="93">
        <v>0</v>
      </c>
      <c r="AI1332" s="93">
        <v>0</v>
      </c>
      <c r="AJ1332" s="93">
        <v>0</v>
      </c>
      <c r="AK1332" s="93">
        <v>0</v>
      </c>
      <c r="AL1332" s="93">
        <v>0</v>
      </c>
      <c r="AM1332" s="49" t="s">
        <v>5559</v>
      </c>
      <c r="AN1332" s="49"/>
      <c r="AO1332" s="48" t="str" cm="1">
        <f t="array" ref="AO1332">IFERROR(_xlfn.IFS(
AQ1332="MPR ISSUE","PDH",
AQ1332="BSS Hardware Issue","BSS",
AQ1332="Sites strategiques, MLL, Pylone, etc.","ENVTECH",
AQ1332="AKTIVCO DEFAUT GE &amp; POWER Cabinet","AKTIVCO",
AQ1332="AKTIVCO Coupure ENEO &amp; Baisse de tension","AKTIVCO GRID ONLY",
AQ1332="Coupure ENEO &amp; Baisse de tension","IHS GRID ONLY",
AQ1332="Defaut GE &amp; POWER Cabinet","IHS",
AQ1332="Sharing","Partners",
AQ1332="Sites strategiques &amp; DataCenter","SST &amp; DC",
AQ1332="Exclu","Exclu",
AQ1332="SAT","SAT",
AQ1332="SPARE-ISSUE","SPARE-ISSUE",
AQ1332="Fiber CAmtel","TRANS_FO_CAMTEL",
AQ1332="Fiber AOF","Fiber AOF",
AQ1332="Projet OCM (HUAWEI)","TRAVAUX-HUAWEI",
AQ1332="Projet OCM (NOKIA)","TRAVAUX-NOKIA",
AQ1332="ACCESS-ISSUE","ACCESS-ISSUE",
AQ1332="Projet OCM (ZTE, NOKIA, autres projets)","TRAVAUX OCM",
AQ1332="No root CAuse","No root cause",
AQ1332="ODU HS","PDH",
AQ1332="IP &amp; VLAN","PDH",
AQ1332="Warehouse HUAWEI","SPARE-ISSUE",
AQ1332="SPARE-HS","SPARE-ISSUE",
AQ1332="Power Telco","BSS",AQ1332="no impacts","no impacts"
),"")</f>
        <v>No root cause</v>
      </c>
      <c r="AP1332" s="48" t="str" cm="1">
        <f t="array" ref="AP1332">IFERROR(_xlfn.IFS(
AQ1332="MPR ISSUE","TX ISSUE",
AQ1332="BSS Hardware Issue","RAN ISSUE",
AQ1332="Sites strategiques, MLL, Pylone, etc.","ENVTECH",
AQ1332="AKTIVCO DEFAUT GE &amp; POWER Cabinet","POWER ISSUE",
AQ1332="AKTIVCO Coupure ENEO &amp; Baisse de tension","POWER ISSUE",
AQ1332="Coupure ENEO &amp; Baisse de tension","POWER ISSUE",
AQ1332="Defaut GE &amp; POWER Cabinet","POWER ISSUE",
AQ1332="Sharing","POWER ISSUE",
AQ1332="Sites strategiques &amp; DataCenter","POWER ISSUE",
AQ1332="Exclu","Exclu",
AQ1332="SAT","TX ISSUE",
AQ1332="SPARE-ISSUE","SPARE-ISSUE",
AQ1332="Fiber CAmtel","TX ISSUE",
AQ1332="Fiber AOF","TX ISSUE",
AQ1332="Projet OCM (HUAWEI)","TRAVAUX-HUAWEI",
AQ1332="Projet OCM (NOKIA)","TRAVAUX -NOKIA",
AQ1332="ACCESS-ISSUE","ACCESS-ISSUE",
AQ1332="Projet OCM (ZTE, NOKIA, autres projets)","TRAVAUX OCM",
AQ1332="No root CAuse","No root cause",
AQ1332="ODU HS","TX ISSUE",
AQ1332="IP &amp; VLAN","TX ISSUE",
AQ1332="Warehouse HUAWEI","SPARE-ISSUE",
AQ1332="SPARE-HS","SPARE-ISSUE",
AQ1332="Power Telco","RAN ISSUE",AQ1332="no impacts","no impacts"
),"")</f>
        <v>No root cause</v>
      </c>
      <c r="AQ1332" s="67" t="s">
        <v>5344</v>
      </c>
      <c r="AR1332" s="48" t="str" cm="1">
        <f t="array" ref="AR1332">IFERROR(_xlfn.IFS(
AQ1332="MPR ISSUE","ACTIVE",
AQ1332="BSS Hardware Issue","ACTIVE",
AQ1332="Sites strategiques, MLL, Pylone, etc.","PASSIVE",
AQ1332="AKTIVCO DEFAUT GE &amp; POWER Cabinet","PASSIVE",
AQ1332="AKTIVCO Coupure ENEO &amp; Baisse de tension","PASSIVE",
AQ1332="Coupure ENEO &amp; Baisse de tension","PASSIVE",
AQ1332="Defaut GE &amp; POWER Cabinet","PASSIVE",
AQ1332="Sharing","PASSIVE",
AQ1332="Sites strategiques &amp; DataCenter","PASSIVE",
AQ1332="Exclu","Exclu",
AQ1332="SAT","ACTIVE",
AQ1332="SPARE-ISSUE","SPARE-ISSUE",
AQ1332="Fiber CAmtel","ACTIVE",
AQ1332="Fiber AOF","ACTIVE",
AQ1332="Projet OCM (HUAWEI)","PLANNED WORKS",
AQ1332="Projet OCM (NOKIA)","PLANNED WORKS",
AQ1332="ACCESS-ISSUE","ACCESS-ISSUE",
AQ1332="Projet OCM (ZTE, NOKIA, autres projets)","PLANNED WORKS",
AQ1332="No root CAuse","No root cause",
AQ1332="ODU HS","ACTIVE",
AQ1332="IP &amp; VLAN","ACTIVE",
AQ1332="Warehouse HUAWEI","SPARE-ISSUE",
AQ1332="SPARE-HS","SPARE-ISSUE",
AQ1332="Power Telco","ACTIVE", AQ1332="no impacts","no impacts"
),"")</f>
        <v>No root cause</v>
      </c>
      <c r="AS1332" s="92" t="s">
        <v>5537</v>
      </c>
      <c r="AT1332" s="98" t="s">
        <v>4213</v>
      </c>
      <c r="AV1332" s="17" t="s">
        <v>5537</v>
      </c>
      <c r="AW1332" s="7" t="s">
        <v>5537</v>
      </c>
      <c r="AX1332" s="6" t="s">
        <v>5537</v>
      </c>
      <c r="AY1332" s="7"/>
      <c r="AZ1332" s="3" t="s">
        <v>5537</v>
      </c>
      <c r="BA1332" s="18" t="s">
        <v>5537</v>
      </c>
      <c r="BB1332" s="18" t="s">
        <v>5537</v>
      </c>
      <c r="BC1332" s="18" t="s">
        <v>5537</v>
      </c>
      <c r="BD1332" s="18" t="s">
        <v>5537</v>
      </c>
      <c r="BE1332" s="18" t="s">
        <v>5537</v>
      </c>
      <c r="BF1332" s="18" t="s">
        <v>5537</v>
      </c>
      <c r="BG1332" s="18" t="s">
        <v>5537</v>
      </c>
      <c r="BH1332" s="18" t="s">
        <v>5537</v>
      </c>
      <c r="BI1332" s="18" t="s">
        <v>5537</v>
      </c>
      <c r="BJ1332" s="18" t="s">
        <v>5537</v>
      </c>
      <c r="BK1332" s="18" t="s">
        <v>5537</v>
      </c>
      <c r="BL1332" s="9" t="s">
        <v>5537</v>
      </c>
      <c r="BM1332" s="14" t="s">
        <v>5537</v>
      </c>
      <c r="BN1332" s="14" t="s">
        <v>5537</v>
      </c>
      <c r="BO1332" s="14" t="str">
        <f>_xlfn.XLOOKUP(B1332,'[4]cell downs 18042026 17h'!$B:$B,'[4]cell downs 18042026 17h'!$B:$B,"")</f>
        <v/>
      </c>
      <c r="BP1332" s="14" t="str">
        <f>_xlfn.XLOOKUP(B1332,'[5]Cells Huawei 19042026 15h'!$B:$B,'[5]Cells Huawei 19042026 15h'!$B:$B,"")</f>
        <v/>
      </c>
      <c r="BQ1332" s="9" t="str">
        <f>_xlfn.XLOOKUP(B1332,'[6]cells down 19042026 9H40'!$B:$B,'[6]cells down 19042026 9H40'!$B:$B,"")</f>
        <v/>
      </c>
      <c r="BR1332" s="9" t="s">
        <v>5537</v>
      </c>
      <c r="BS1332" s="9" t="s">
        <v>12</v>
      </c>
      <c r="BT1332" s="108"/>
    </row>
    <row r="1333" spans="1:72" s="9" customFormat="1" x14ac:dyDescent="0.35">
      <c r="A1333" s="1" t="s">
        <v>3212</v>
      </c>
      <c r="B1333" s="8" t="s">
        <v>3213</v>
      </c>
      <c r="C1333" s="3" t="str">
        <f>_xlfn.XLOOKUP(B1333,'[1]daily break down'!$D:$D,'[1]daily break down'!$E:$E,"")</f>
        <v>OUEST</v>
      </c>
      <c r="D1333" s="1" t="s">
        <v>11</v>
      </c>
      <c r="E1333" s="1" t="s">
        <v>83</v>
      </c>
      <c r="F1333" s="3" t="s">
        <v>102</v>
      </c>
      <c r="G1333" s="1" t="s">
        <v>3212</v>
      </c>
      <c r="H1333" s="32" t="str">
        <f>_xlfn.XLOOKUP(B1333,[2]CALCULATION!$B:$B,[2]CALCULATION!$H:$H,"")</f>
        <v>Huawei</v>
      </c>
      <c r="I1333" s="28">
        <v>0</v>
      </c>
      <c r="J1333" s="28">
        <v>0</v>
      </c>
      <c r="K1333" s="28">
        <v>0</v>
      </c>
      <c r="L1333" s="28">
        <v>0</v>
      </c>
      <c r="M1333" s="28">
        <v>0</v>
      </c>
      <c r="N1333" s="28">
        <v>0</v>
      </c>
      <c r="O1333" s="28">
        <v>0</v>
      </c>
      <c r="P1333" s="28">
        <v>0</v>
      </c>
      <c r="Q1333" s="28">
        <v>0</v>
      </c>
      <c r="R1333" s="28">
        <v>0</v>
      </c>
      <c r="S1333" s="93">
        <v>0</v>
      </c>
      <c r="T1333" s="93">
        <f>_xlfn.XLOOKUP(B1333,'[3]Nur des jours'!$B:$B,'[3]Nur des jours'!$U:$U,"")</f>
        <v>0</v>
      </c>
      <c r="U1333" s="93">
        <v>0</v>
      </c>
      <c r="V1333" s="93">
        <v>4.494439735983769E-3</v>
      </c>
      <c r="W1333" s="93">
        <v>0.21419929059192483</v>
      </c>
      <c r="X1333" s="93">
        <v>0</v>
      </c>
      <c r="Y1333" s="93">
        <v>1.2309771054666654</v>
      </c>
      <c r="Z1333" s="93">
        <v>0</v>
      </c>
      <c r="AA1333" s="93">
        <v>0</v>
      </c>
      <c r="AB1333" s="93">
        <v>0</v>
      </c>
      <c r="AC1333" s="93">
        <f>_xlfn.XLOOKUP(B1333,'[3]Nur des jours'!$B:$B,'[3]Nur des jours'!$N:$N,"")</f>
        <v>0</v>
      </c>
      <c r="AD1333" s="93">
        <v>0</v>
      </c>
      <c r="AE1333" s="93">
        <v>0</v>
      </c>
      <c r="AF1333" s="93">
        <v>0</v>
      </c>
      <c r="AG1333" s="93"/>
      <c r="AH1333" s="93">
        <v>0</v>
      </c>
      <c r="AI1333" s="93">
        <v>0</v>
      </c>
      <c r="AJ1333" s="93">
        <v>0</v>
      </c>
      <c r="AK1333" s="93">
        <v>0</v>
      </c>
      <c r="AL1333" s="93">
        <v>0</v>
      </c>
      <c r="AM1333" s="49" t="s">
        <v>5559</v>
      </c>
      <c r="AN1333" s="49"/>
      <c r="AO1333" s="48" t="str" cm="1">
        <f t="array" ref="AO1333">IFERROR(_xlfn.IFS(
AQ1333="MPR ISSUE","PDH",
AQ1333="BSS Hardware Issue","BSS",
AQ1333="Sites strategiques, MLL, Pylone, etc.","ENVTECH",
AQ1333="AKTIVCO DEFAUT GE &amp; POWER Cabinet","AKTIVCO",
AQ1333="AKTIVCO Coupure ENEO &amp; Baisse de tension","AKTIVCO GRID ONLY",
AQ1333="Coupure ENEO &amp; Baisse de tension","IHS GRID ONLY",
AQ1333="Defaut GE &amp; POWER Cabinet","IHS",
AQ1333="Sharing","Partners",
AQ1333="Sites strategiques &amp; DataCenter","SST &amp; DC",
AQ1333="Exclu","Exclu",
AQ1333="SAT","SAT",
AQ1333="SPARE-ISSUE","SPARE-ISSUE",
AQ1333="Fiber CAmtel","TRANS_FO_CAMTEL",
AQ1333="Fiber AOF","Fiber AOF",
AQ1333="Projet OCM (HUAWEI)","TRAVAUX-HUAWEI",
AQ1333="Projet OCM (NOKIA)","TRAVAUX-NOKIA",
AQ1333="ACCESS-ISSUE","ACCESS-ISSUE",
AQ1333="Projet OCM (ZTE, NOKIA, autres projets)","TRAVAUX OCM",
AQ1333="No root CAuse","No root cause",
AQ1333="ODU HS","PDH",
AQ1333="IP &amp; VLAN","PDH",
AQ1333="Warehouse HUAWEI","SPARE-ISSUE",
AQ1333="SPARE-HS","SPARE-ISSUE",
AQ1333="Power Telco","BSS",AQ1333="no impacts","no impacts"
),"")</f>
        <v>No root cause</v>
      </c>
      <c r="AP1333" s="48" t="str" cm="1">
        <f t="array" ref="AP1333">IFERROR(_xlfn.IFS(
AQ1333="MPR ISSUE","TX ISSUE",
AQ1333="BSS Hardware Issue","RAN ISSUE",
AQ1333="Sites strategiques, MLL, Pylone, etc.","ENVTECH",
AQ1333="AKTIVCO DEFAUT GE &amp; POWER Cabinet","POWER ISSUE",
AQ1333="AKTIVCO Coupure ENEO &amp; Baisse de tension","POWER ISSUE",
AQ1333="Coupure ENEO &amp; Baisse de tension","POWER ISSUE",
AQ1333="Defaut GE &amp; POWER Cabinet","POWER ISSUE",
AQ1333="Sharing","POWER ISSUE",
AQ1333="Sites strategiques &amp; DataCenter","POWER ISSUE",
AQ1333="Exclu","Exclu",
AQ1333="SAT","TX ISSUE",
AQ1333="SPARE-ISSUE","SPARE-ISSUE",
AQ1333="Fiber CAmtel","TX ISSUE",
AQ1333="Fiber AOF","TX ISSUE",
AQ1333="Projet OCM (HUAWEI)","TRAVAUX-HUAWEI",
AQ1333="Projet OCM (NOKIA)","TRAVAUX -NOKIA",
AQ1333="ACCESS-ISSUE","ACCESS-ISSUE",
AQ1333="Projet OCM (ZTE, NOKIA, autres projets)","TRAVAUX OCM",
AQ1333="No root CAuse","No root cause",
AQ1333="ODU HS","TX ISSUE",
AQ1333="IP &amp; VLAN","TX ISSUE",
AQ1333="Warehouse HUAWEI","SPARE-ISSUE",
AQ1333="SPARE-HS","SPARE-ISSUE",
AQ1333="Power Telco","RAN ISSUE",AQ1333="no impacts","no impacts"
),"")</f>
        <v>No root cause</v>
      </c>
      <c r="AQ1333" s="126" t="s">
        <v>5344</v>
      </c>
      <c r="AR1333" s="48" t="str" cm="1">
        <f t="array" ref="AR1333">IFERROR(_xlfn.IFS(
AQ1333="MPR ISSUE","ACTIVE",
AQ1333="BSS Hardware Issue","ACTIVE",
AQ1333="Sites strategiques, MLL, Pylone, etc.","PASSIVE",
AQ1333="AKTIVCO DEFAUT GE &amp; POWER Cabinet","PASSIVE",
AQ1333="AKTIVCO Coupure ENEO &amp; Baisse de tension","PASSIVE",
AQ1333="Coupure ENEO &amp; Baisse de tension","PASSIVE",
AQ1333="Defaut GE &amp; POWER Cabinet","PASSIVE",
AQ1333="Sharing","PASSIVE",
AQ1333="Sites strategiques &amp; DataCenter","PASSIVE",
AQ1333="Exclu","Exclu",
AQ1333="SAT","ACTIVE",
AQ1333="SPARE-ISSUE","SPARE-ISSUE",
AQ1333="Fiber CAmtel","ACTIVE",
AQ1333="Fiber AOF","ACTIVE",
AQ1333="Projet OCM (HUAWEI)","PLANNED WORKS",
AQ1333="Projet OCM (NOKIA)","PLANNED WORKS",
AQ1333="ACCESS-ISSUE","ACCESS-ISSUE",
AQ1333="Projet OCM (ZTE, NOKIA, autres projets)","PLANNED WORKS",
AQ1333="No root CAuse","No root cause",
AQ1333="ODU HS","ACTIVE",
AQ1333="IP &amp; VLAN","ACTIVE",
AQ1333="Warehouse HUAWEI","SPARE-ISSUE",
AQ1333="SPARE-HS","SPARE-ISSUE",
AQ1333="Power Telco","ACTIVE", AQ1333="no impacts","no impacts"
),"")</f>
        <v>No root cause</v>
      </c>
      <c r="AS1333" s="92" t="s">
        <v>5537</v>
      </c>
      <c r="AT1333" s="98" t="s">
        <v>3213</v>
      </c>
      <c r="AV1333" s="17" t="s">
        <v>5537</v>
      </c>
      <c r="AW1333" s="7" t="s">
        <v>5537</v>
      </c>
      <c r="AX1333" s="6" t="s">
        <v>5537</v>
      </c>
      <c r="AY1333" s="7"/>
      <c r="AZ1333" s="3" t="s">
        <v>5537</v>
      </c>
      <c r="BA1333" s="18" t="s">
        <v>5537</v>
      </c>
      <c r="BB1333" s="18" t="s">
        <v>5537</v>
      </c>
      <c r="BC1333" s="18" t="s">
        <v>5537</v>
      </c>
      <c r="BD1333" s="18" t="s">
        <v>5537</v>
      </c>
      <c r="BE1333" s="18" t="s">
        <v>5537</v>
      </c>
      <c r="BF1333" s="18" t="s">
        <v>5537</v>
      </c>
      <c r="BG1333" s="18" t="s">
        <v>5537</v>
      </c>
      <c r="BH1333" s="18" t="s">
        <v>5537</v>
      </c>
      <c r="BI1333" s="18" t="s">
        <v>5537</v>
      </c>
      <c r="BJ1333" s="18" t="s">
        <v>5537</v>
      </c>
      <c r="BK1333" s="18" t="s">
        <v>5537</v>
      </c>
      <c r="BL1333" s="9" t="s">
        <v>5537</v>
      </c>
      <c r="BM1333" s="14" t="s">
        <v>5537</v>
      </c>
      <c r="BN1333" s="14" t="s">
        <v>5537</v>
      </c>
      <c r="BO1333" s="14" t="str">
        <f>_xlfn.XLOOKUP(B1333,'[4]cell downs 18042026 17h'!$B:$B,'[4]cell downs 18042026 17h'!$B:$B,"")</f>
        <v/>
      </c>
      <c r="BP1333" s="14" t="str">
        <f>_xlfn.XLOOKUP(B1333,'[5]Cells Huawei 19042026 15h'!$B:$B,'[5]Cells Huawei 19042026 15h'!$B:$B,"")</f>
        <v/>
      </c>
      <c r="BQ1333" s="9" t="str">
        <f>_xlfn.XLOOKUP(B1333,'[6]cells down 19042026 9H40'!$B:$B,'[6]cells down 19042026 9H40'!$B:$B,"")</f>
        <v/>
      </c>
      <c r="BR1333" s="9" t="s">
        <v>3213</v>
      </c>
      <c r="BS1333" s="9" t="s">
        <v>5537</v>
      </c>
      <c r="BT1333" s="108"/>
    </row>
    <row r="1334" spans="1:72" s="9" customFormat="1" x14ac:dyDescent="0.35">
      <c r="A1334" s="1" t="s">
        <v>2689</v>
      </c>
      <c r="B1334" s="8" t="s">
        <v>2690</v>
      </c>
      <c r="C1334" s="3" t="str">
        <f>_xlfn.XLOOKUP(B1334,'[1]daily break down'!$D:$D,'[1]daily break down'!$E:$E,"")</f>
        <v>OUEST</v>
      </c>
      <c r="D1334" s="1" t="s">
        <v>11</v>
      </c>
      <c r="E1334" s="1" t="s">
        <v>12</v>
      </c>
      <c r="F1334" s="3" t="s">
        <v>102</v>
      </c>
      <c r="G1334" s="1" t="s">
        <v>2689</v>
      </c>
      <c r="H1334" s="32" t="str">
        <f>_xlfn.XLOOKUP(B1334,[2]CALCULATION!$B:$B,[2]CALCULATION!$H:$H,"")</f>
        <v>Huawei</v>
      </c>
      <c r="I1334" s="28">
        <v>0</v>
      </c>
      <c r="J1334" s="28">
        <v>0</v>
      </c>
      <c r="K1334" s="28">
        <v>0</v>
      </c>
      <c r="L1334" s="28">
        <v>0</v>
      </c>
      <c r="M1334" s="28">
        <v>0</v>
      </c>
      <c r="N1334" s="28">
        <v>0</v>
      </c>
      <c r="O1334" s="28">
        <v>0</v>
      </c>
      <c r="P1334" s="28">
        <v>0</v>
      </c>
      <c r="Q1334" s="28">
        <v>0</v>
      </c>
      <c r="R1334" s="28">
        <v>0</v>
      </c>
      <c r="S1334" s="93">
        <v>0</v>
      </c>
      <c r="T1334" s="93">
        <f>_xlfn.XLOOKUP(B1334,'[3]Nur des jours'!$B:$B,'[3]Nur des jours'!$U:$U,"")</f>
        <v>0</v>
      </c>
      <c r="U1334" s="93">
        <v>0</v>
      </c>
      <c r="V1334" s="93">
        <v>2.0653020691544457</v>
      </c>
      <c r="W1334" s="93">
        <v>0</v>
      </c>
      <c r="X1334" s="93">
        <v>0.1516695060111348</v>
      </c>
      <c r="Y1334" s="93">
        <v>1.1455649154046565</v>
      </c>
      <c r="Z1334" s="93">
        <v>0</v>
      </c>
      <c r="AA1334" s="93">
        <v>0</v>
      </c>
      <c r="AB1334" s="93">
        <v>0</v>
      </c>
      <c r="AC1334" s="93">
        <f>_xlfn.XLOOKUP(B1334,'[3]Nur des jours'!$B:$B,'[3]Nur des jours'!$N:$N,"")</f>
        <v>0</v>
      </c>
      <c r="AD1334" s="93">
        <v>0</v>
      </c>
      <c r="AE1334" s="93">
        <v>0</v>
      </c>
      <c r="AF1334" s="93">
        <v>0</v>
      </c>
      <c r="AG1334" s="93"/>
      <c r="AH1334" s="93">
        <v>0</v>
      </c>
      <c r="AI1334" s="93">
        <v>0</v>
      </c>
      <c r="AJ1334" s="93">
        <v>0</v>
      </c>
      <c r="AK1334" s="93">
        <v>0</v>
      </c>
      <c r="AL1334" s="93">
        <v>0</v>
      </c>
      <c r="AM1334" s="49" t="s">
        <v>5559</v>
      </c>
      <c r="AN1334" s="49"/>
      <c r="AO1334" s="48" t="str" cm="1">
        <f t="array" ref="AO1334">IFERROR(_xlfn.IFS(
AQ1334="MPR ISSUE","PDH",
AQ1334="BSS Hardware Issue","BSS",
AQ1334="Sites strategiques, MLL, Pylone, etc.","ENVTECH",
AQ1334="AKTIVCO DEFAUT GE &amp; POWER Cabinet","AKTIVCO",
AQ1334="AKTIVCO Coupure ENEO &amp; Baisse de tension","AKTIVCO GRID ONLY",
AQ1334="Coupure ENEO &amp; Baisse de tension","IHS GRID ONLY",
AQ1334="Defaut GE &amp; POWER Cabinet","IHS",
AQ1334="Sharing","Partners",
AQ1334="Sites strategiques &amp; DataCenter","SST &amp; DC",
AQ1334="Exclu","Exclu",
AQ1334="SAT","SAT",
AQ1334="SPARE-ISSUE","SPARE-ISSUE",
AQ1334="Fiber CAmtel","TRANS_FO_CAMTEL",
AQ1334="Fiber AOF","Fiber AOF",
AQ1334="Projet OCM (HUAWEI)","TRAVAUX-HUAWEI",
AQ1334="Projet OCM (NOKIA)","TRAVAUX-NOKIA",
AQ1334="ACCESS-ISSUE","ACCESS-ISSUE",
AQ1334="Projet OCM (ZTE, NOKIA, autres projets)","TRAVAUX OCM",
AQ1334="No root CAuse","No root cause",
AQ1334="ODU HS","PDH",
AQ1334="IP &amp; VLAN","PDH",
AQ1334="Warehouse HUAWEI","SPARE-ISSUE",
AQ1334="SPARE-HS","SPARE-ISSUE",
AQ1334="Power Telco","BSS",AQ1334="no impacts","no impacts"
),"")</f>
        <v>No root cause</v>
      </c>
      <c r="AP1334" s="48" t="str" cm="1">
        <f t="array" ref="AP1334">IFERROR(_xlfn.IFS(
AQ1334="MPR ISSUE","TX ISSUE",
AQ1334="BSS Hardware Issue","RAN ISSUE",
AQ1334="Sites strategiques, MLL, Pylone, etc.","ENVTECH",
AQ1334="AKTIVCO DEFAUT GE &amp; POWER Cabinet","POWER ISSUE",
AQ1334="AKTIVCO Coupure ENEO &amp; Baisse de tension","POWER ISSUE",
AQ1334="Coupure ENEO &amp; Baisse de tension","POWER ISSUE",
AQ1334="Defaut GE &amp; POWER Cabinet","POWER ISSUE",
AQ1334="Sharing","POWER ISSUE",
AQ1334="Sites strategiques &amp; DataCenter","POWER ISSUE",
AQ1334="Exclu","Exclu",
AQ1334="SAT","TX ISSUE",
AQ1334="SPARE-ISSUE","SPARE-ISSUE",
AQ1334="Fiber CAmtel","TX ISSUE",
AQ1334="Fiber AOF","TX ISSUE",
AQ1334="Projet OCM (HUAWEI)","TRAVAUX-HUAWEI",
AQ1334="Projet OCM (NOKIA)","TRAVAUX -NOKIA",
AQ1334="ACCESS-ISSUE","ACCESS-ISSUE",
AQ1334="Projet OCM (ZTE, NOKIA, autres projets)","TRAVAUX OCM",
AQ1334="No root CAuse","No root cause",
AQ1334="ODU HS","TX ISSUE",
AQ1334="IP &amp; VLAN","TX ISSUE",
AQ1334="Warehouse HUAWEI","SPARE-ISSUE",
AQ1334="SPARE-HS","SPARE-ISSUE",
AQ1334="Power Telco","RAN ISSUE",AQ1334="no impacts","no impacts"
),"")</f>
        <v>No root cause</v>
      </c>
      <c r="AQ1334" s="126" t="s">
        <v>5344</v>
      </c>
      <c r="AR1334" s="48" t="str" cm="1">
        <f t="array" ref="AR1334">IFERROR(_xlfn.IFS(
AQ1334="MPR ISSUE","ACTIVE",
AQ1334="BSS Hardware Issue","ACTIVE",
AQ1334="Sites strategiques, MLL, Pylone, etc.","PASSIVE",
AQ1334="AKTIVCO DEFAUT GE &amp; POWER Cabinet","PASSIVE",
AQ1334="AKTIVCO Coupure ENEO &amp; Baisse de tension","PASSIVE",
AQ1334="Coupure ENEO &amp; Baisse de tension","PASSIVE",
AQ1334="Defaut GE &amp; POWER Cabinet","PASSIVE",
AQ1334="Sharing","PASSIVE",
AQ1334="Sites strategiques &amp; DataCenter","PASSIVE",
AQ1334="Exclu","Exclu",
AQ1334="SAT","ACTIVE",
AQ1334="SPARE-ISSUE","SPARE-ISSUE",
AQ1334="Fiber CAmtel","ACTIVE",
AQ1334="Fiber AOF","ACTIVE",
AQ1334="Projet OCM (HUAWEI)","PLANNED WORKS",
AQ1334="Projet OCM (NOKIA)","PLANNED WORKS",
AQ1334="ACCESS-ISSUE","ACCESS-ISSUE",
AQ1334="Projet OCM (ZTE, NOKIA, autres projets)","PLANNED WORKS",
AQ1334="No root CAuse","No root cause",
AQ1334="ODU HS","ACTIVE",
AQ1334="IP &amp; VLAN","ACTIVE",
AQ1334="Warehouse HUAWEI","SPARE-ISSUE",
AQ1334="SPARE-HS","SPARE-ISSUE",
AQ1334="Power Telco","ACTIVE", AQ1334="no impacts","no impacts"
),"")</f>
        <v>No root cause</v>
      </c>
      <c r="AS1334" s="92" t="s">
        <v>5537</v>
      </c>
      <c r="AT1334" s="98" t="s">
        <v>2690</v>
      </c>
      <c r="AV1334" s="17" t="s">
        <v>5537</v>
      </c>
      <c r="AW1334" s="7" t="s">
        <v>5537</v>
      </c>
      <c r="AX1334" s="6" t="s">
        <v>5537</v>
      </c>
      <c r="AY1334" s="7"/>
      <c r="AZ1334" s="3" t="s">
        <v>5537</v>
      </c>
      <c r="BA1334" s="18" t="s">
        <v>5537</v>
      </c>
      <c r="BB1334" s="18" t="s">
        <v>5537</v>
      </c>
      <c r="BC1334" s="18" t="s">
        <v>5537</v>
      </c>
      <c r="BD1334" s="18" t="s">
        <v>5537</v>
      </c>
      <c r="BE1334" s="18" t="s">
        <v>5537</v>
      </c>
      <c r="BF1334" s="18" t="s">
        <v>5537</v>
      </c>
      <c r="BG1334" s="18" t="s">
        <v>5537</v>
      </c>
      <c r="BH1334" s="18" t="s">
        <v>5537</v>
      </c>
      <c r="BI1334" s="18" t="s">
        <v>5537</v>
      </c>
      <c r="BJ1334" s="18" t="s">
        <v>5537</v>
      </c>
      <c r="BK1334" s="18" t="s">
        <v>5537</v>
      </c>
      <c r="BL1334" s="9" t="s">
        <v>5537</v>
      </c>
      <c r="BM1334" s="14" t="s">
        <v>5537</v>
      </c>
      <c r="BN1334" s="14" t="s">
        <v>5537</v>
      </c>
      <c r="BO1334" s="14" t="str">
        <f>_xlfn.XLOOKUP(B1334,'[4]cell downs 18042026 17h'!$B:$B,'[4]cell downs 18042026 17h'!$B:$B,"")</f>
        <v/>
      </c>
      <c r="BP1334" s="14" t="str">
        <f>_xlfn.XLOOKUP(B1334,'[5]Cells Huawei 19042026 15h'!$B:$B,'[5]Cells Huawei 19042026 15h'!$B:$B,"")</f>
        <v/>
      </c>
      <c r="BQ1334" s="9" t="str">
        <f>_xlfn.XLOOKUP(B1334,'[6]cells down 19042026 9H40'!$B:$B,'[6]cells down 19042026 9H40'!$B:$B,"")</f>
        <v/>
      </c>
      <c r="BR1334" s="9" t="s">
        <v>2690</v>
      </c>
      <c r="BS1334" s="9" t="s">
        <v>5537</v>
      </c>
      <c r="BT1334" s="108"/>
    </row>
    <row r="1335" spans="1:72" s="9" customFormat="1" x14ac:dyDescent="0.35">
      <c r="A1335" s="1" t="s">
        <v>5207</v>
      </c>
      <c r="B1335" s="8" t="s">
        <v>5208</v>
      </c>
      <c r="C1335" s="3" t="str">
        <f>_xlfn.XLOOKUP(B1335,'[1]daily break down'!$D:$D,'[1]daily break down'!$E:$E,"")</f>
        <v>SUD-OUEST</v>
      </c>
      <c r="D1335" s="1" t="s">
        <v>11</v>
      </c>
      <c r="E1335" s="1" t="s">
        <v>12</v>
      </c>
      <c r="F1335" s="3" t="s">
        <v>13</v>
      </c>
      <c r="G1335" s="1" t="s">
        <v>14</v>
      </c>
      <c r="H1335" s="32" t="str">
        <f>_xlfn.XLOOKUP(B1335,[2]CALCULATION!$B:$B,[2]CALCULATION!$H:$H,"")</f>
        <v>Huawei</v>
      </c>
      <c r="I1335" s="28">
        <v>0</v>
      </c>
      <c r="J1335" s="28">
        <v>0</v>
      </c>
      <c r="K1335" s="28">
        <v>0</v>
      </c>
      <c r="L1335" s="28">
        <v>0</v>
      </c>
      <c r="M1335" s="28">
        <v>0</v>
      </c>
      <c r="N1335" s="28">
        <v>0</v>
      </c>
      <c r="O1335" s="28">
        <v>0</v>
      </c>
      <c r="P1335" s="28">
        <v>0</v>
      </c>
      <c r="Q1335" s="28">
        <v>0</v>
      </c>
      <c r="R1335" s="28">
        <v>0</v>
      </c>
      <c r="S1335" s="93">
        <v>0</v>
      </c>
      <c r="T1335" s="93">
        <f>_xlfn.XLOOKUP(B1335,'[3]Nur des jours'!$B:$B,'[3]Nur des jours'!$U:$U,"")</f>
        <v>0</v>
      </c>
      <c r="U1335" s="93">
        <v>0</v>
      </c>
      <c r="V1335" s="93">
        <v>0</v>
      </c>
      <c r="W1335" s="93">
        <v>0</v>
      </c>
      <c r="X1335" s="93">
        <v>0</v>
      </c>
      <c r="Y1335" s="93">
        <v>1.1443878002357084</v>
      </c>
      <c r="Z1335" s="93">
        <v>0</v>
      </c>
      <c r="AA1335" s="93">
        <v>0</v>
      </c>
      <c r="AB1335" s="93">
        <v>0</v>
      </c>
      <c r="AC1335" s="93">
        <f>_xlfn.XLOOKUP(B1335,'[3]Nur des jours'!$B:$B,'[3]Nur des jours'!$N:$N,"")</f>
        <v>0</v>
      </c>
      <c r="AD1335" s="93">
        <v>0</v>
      </c>
      <c r="AE1335" s="93">
        <v>0</v>
      </c>
      <c r="AF1335" s="93">
        <v>0</v>
      </c>
      <c r="AG1335" s="93"/>
      <c r="AH1335" s="93">
        <v>0</v>
      </c>
      <c r="AI1335" s="93">
        <v>0</v>
      </c>
      <c r="AJ1335" s="93">
        <v>0</v>
      </c>
      <c r="AK1335" s="93">
        <v>0</v>
      </c>
      <c r="AL1335" s="93">
        <v>0</v>
      </c>
      <c r="AM1335" s="49" t="s">
        <v>5559</v>
      </c>
      <c r="AN1335" s="49"/>
      <c r="AO1335" s="48" t="str" cm="1">
        <f t="array" ref="AO1335">IFERROR(_xlfn.IFS(
AQ1335="MPR ISSUE","PDH",
AQ1335="BSS Hardware Issue","BSS",
AQ1335="Sites strategiques, MLL, Pylone, etc.","ENVTECH",
AQ1335="AKTIVCO DEFAUT GE &amp; POWER Cabinet","AKTIVCO",
AQ1335="AKTIVCO Coupure ENEO &amp; Baisse de tension","AKTIVCO GRID ONLY",
AQ1335="Coupure ENEO &amp; Baisse de tension","IHS GRID ONLY",
AQ1335="Defaut GE &amp; POWER Cabinet","IHS",
AQ1335="Sharing","Partners",
AQ1335="Sites strategiques &amp; DataCenter","SST &amp; DC",
AQ1335="Exclu","Exclu",
AQ1335="SAT","SAT",
AQ1335="SPARE-ISSUE","SPARE-ISSUE",
AQ1335="Fiber CAmtel","TRANS_FO_CAMTEL",
AQ1335="Fiber AOF","Fiber AOF",
AQ1335="Projet OCM (HUAWEI)","TRAVAUX-HUAWEI",
AQ1335="Projet OCM (NOKIA)","TRAVAUX-NOKIA",
AQ1335="ACCESS-ISSUE","ACCESS-ISSUE",
AQ1335="Projet OCM (ZTE, NOKIA, autres projets)","TRAVAUX OCM",
AQ1335="No root CAuse","No root cause",
AQ1335="ODU HS","PDH",
AQ1335="IP &amp; VLAN","PDH",
AQ1335="Warehouse HUAWEI","SPARE-ISSUE",
AQ1335="SPARE-HS","SPARE-ISSUE",
AQ1335="Power Telco","BSS",AQ1335="no impacts","no impacts"
),"")</f>
        <v>No root cause</v>
      </c>
      <c r="AP1335" s="48" t="str" cm="1">
        <f t="array" ref="AP1335">IFERROR(_xlfn.IFS(
AQ1335="MPR ISSUE","TX ISSUE",
AQ1335="BSS Hardware Issue","RAN ISSUE",
AQ1335="Sites strategiques, MLL, Pylone, etc.","ENVTECH",
AQ1335="AKTIVCO DEFAUT GE &amp; POWER Cabinet","POWER ISSUE",
AQ1335="AKTIVCO Coupure ENEO &amp; Baisse de tension","POWER ISSUE",
AQ1335="Coupure ENEO &amp; Baisse de tension","POWER ISSUE",
AQ1335="Defaut GE &amp; POWER Cabinet","POWER ISSUE",
AQ1335="Sharing","POWER ISSUE",
AQ1335="Sites strategiques &amp; DataCenter","POWER ISSUE",
AQ1335="Exclu","Exclu",
AQ1335="SAT","TX ISSUE",
AQ1335="SPARE-ISSUE","SPARE-ISSUE",
AQ1335="Fiber CAmtel","TX ISSUE",
AQ1335="Fiber AOF","TX ISSUE",
AQ1335="Projet OCM (HUAWEI)","TRAVAUX-HUAWEI",
AQ1335="Projet OCM (NOKIA)","TRAVAUX -NOKIA",
AQ1335="ACCESS-ISSUE","ACCESS-ISSUE",
AQ1335="Projet OCM (ZTE, NOKIA, autres projets)","TRAVAUX OCM",
AQ1335="No root CAuse","No root cause",
AQ1335="ODU HS","TX ISSUE",
AQ1335="IP &amp; VLAN","TX ISSUE",
AQ1335="Warehouse HUAWEI","SPARE-ISSUE",
AQ1335="SPARE-HS","SPARE-ISSUE",
AQ1335="Power Telco","RAN ISSUE",AQ1335="no impacts","no impacts"
),"")</f>
        <v>No root cause</v>
      </c>
      <c r="AQ1335" s="126" t="s">
        <v>5344</v>
      </c>
      <c r="AR1335" s="48" t="str" cm="1">
        <f t="array" ref="AR1335">IFERROR(_xlfn.IFS(
AQ1335="MPR ISSUE","ACTIVE",
AQ1335="BSS Hardware Issue","ACTIVE",
AQ1335="Sites strategiques, MLL, Pylone, etc.","PASSIVE",
AQ1335="AKTIVCO DEFAUT GE &amp; POWER Cabinet","PASSIVE",
AQ1335="AKTIVCO Coupure ENEO &amp; Baisse de tension","PASSIVE",
AQ1335="Coupure ENEO &amp; Baisse de tension","PASSIVE",
AQ1335="Defaut GE &amp; POWER Cabinet","PASSIVE",
AQ1335="Sharing","PASSIVE",
AQ1335="Sites strategiques &amp; DataCenter","PASSIVE",
AQ1335="Exclu","Exclu",
AQ1335="SAT","ACTIVE",
AQ1335="SPARE-ISSUE","SPARE-ISSUE",
AQ1335="Fiber CAmtel","ACTIVE",
AQ1335="Fiber AOF","ACTIVE",
AQ1335="Projet OCM (HUAWEI)","PLANNED WORKS",
AQ1335="Projet OCM (NOKIA)","PLANNED WORKS",
AQ1335="ACCESS-ISSUE","ACCESS-ISSUE",
AQ1335="Projet OCM (ZTE, NOKIA, autres projets)","PLANNED WORKS",
AQ1335="No root CAuse","No root cause",
AQ1335="ODU HS","ACTIVE",
AQ1335="IP &amp; VLAN","ACTIVE",
AQ1335="Warehouse HUAWEI","SPARE-ISSUE",
AQ1335="SPARE-HS","SPARE-ISSUE",
AQ1335="Power Telco","ACTIVE", AQ1335="no impacts","no impacts"
),"")</f>
        <v>No root cause</v>
      </c>
      <c r="AS1335" s="92" t="s">
        <v>5537</v>
      </c>
      <c r="AT1335" s="98" t="s">
        <v>5208</v>
      </c>
      <c r="AV1335" s="17" t="s">
        <v>5537</v>
      </c>
      <c r="AW1335" s="7" t="s">
        <v>5537</v>
      </c>
      <c r="AX1335" s="6" t="s">
        <v>5537</v>
      </c>
      <c r="AY1335" s="7"/>
      <c r="AZ1335" s="3" t="s">
        <v>5537</v>
      </c>
      <c r="BA1335" s="18" t="s">
        <v>5537</v>
      </c>
      <c r="BB1335" s="18" t="s">
        <v>5537</v>
      </c>
      <c r="BC1335" s="18" t="s">
        <v>5537</v>
      </c>
      <c r="BD1335" s="18" t="s">
        <v>5537</v>
      </c>
      <c r="BE1335" s="18" t="s">
        <v>5537</v>
      </c>
      <c r="BF1335" s="18" t="s">
        <v>5537</v>
      </c>
      <c r="BG1335" s="18" t="s">
        <v>5537</v>
      </c>
      <c r="BH1335" s="18" t="s">
        <v>5537</v>
      </c>
      <c r="BI1335" s="18" t="s">
        <v>5537</v>
      </c>
      <c r="BJ1335" s="18" t="s">
        <v>5537</v>
      </c>
      <c r="BK1335" s="18" t="s">
        <v>5537</v>
      </c>
      <c r="BL1335" s="9" t="s">
        <v>5537</v>
      </c>
      <c r="BM1335" s="14" t="s">
        <v>5537</v>
      </c>
      <c r="BN1335" s="14" t="s">
        <v>5537</v>
      </c>
      <c r="BO1335" s="14" t="str">
        <f>_xlfn.XLOOKUP(B1335,'[4]cell downs 18042026 17h'!$B:$B,'[4]cell downs 18042026 17h'!$B:$B,"")</f>
        <v/>
      </c>
      <c r="BP1335" s="14" t="str">
        <f>_xlfn.XLOOKUP(B1335,'[5]Cells Huawei 19042026 15h'!$B:$B,'[5]Cells Huawei 19042026 15h'!$B:$B,"")</f>
        <v/>
      </c>
      <c r="BQ1335" s="9" t="str">
        <f>_xlfn.XLOOKUP(B1335,'[6]cells down 19042026 9H40'!$B:$B,'[6]cells down 19042026 9H40'!$B:$B,"")</f>
        <v/>
      </c>
      <c r="BR1335" s="9" t="s">
        <v>5208</v>
      </c>
      <c r="BS1335" s="9" t="s">
        <v>12</v>
      </c>
      <c r="BT1335" s="108"/>
    </row>
    <row r="1336" spans="1:72" s="9" customFormat="1" x14ac:dyDescent="0.35">
      <c r="A1336" s="1" t="s">
        <v>4474</v>
      </c>
      <c r="B1336" s="8" t="s">
        <v>4475</v>
      </c>
      <c r="C1336" s="3" t="str">
        <f>_xlfn.XLOOKUP(B1336,'[1]daily break down'!$D:$D,'[1]daily break down'!$E:$E,"")</f>
        <v>ADAMAOUA</v>
      </c>
      <c r="D1336" s="1" t="s">
        <v>11</v>
      </c>
      <c r="E1336" s="1" t="s">
        <v>154</v>
      </c>
      <c r="F1336" s="3" t="s">
        <v>90</v>
      </c>
      <c r="G1336" s="1" t="s">
        <v>4476</v>
      </c>
      <c r="H1336" s="33" t="str">
        <f>_xlfn.XLOOKUP(B1336,[2]CALCULATION!$B:$B,[2]CALCULATION!$H:$H,"")</f>
        <v>NOKIA</v>
      </c>
      <c r="I1336" s="28">
        <v>0</v>
      </c>
      <c r="J1336" s="28">
        <v>0</v>
      </c>
      <c r="K1336" s="28">
        <v>0</v>
      </c>
      <c r="L1336" s="28">
        <v>0</v>
      </c>
      <c r="M1336" s="28">
        <v>0</v>
      </c>
      <c r="N1336" s="28">
        <v>0</v>
      </c>
      <c r="O1336" s="28">
        <v>0</v>
      </c>
      <c r="P1336" s="28">
        <v>0</v>
      </c>
      <c r="Q1336" s="28">
        <v>0</v>
      </c>
      <c r="R1336" s="28">
        <v>0</v>
      </c>
      <c r="S1336" s="93">
        <v>0</v>
      </c>
      <c r="T1336" s="93">
        <f>_xlfn.XLOOKUP(B1336,'[3]Nur des jours'!$B:$B,'[3]Nur des jours'!$U:$U,"")</f>
        <v>1.0767609026395535</v>
      </c>
      <c r="U1336" s="93">
        <v>0</v>
      </c>
      <c r="V1336" s="93">
        <v>0</v>
      </c>
      <c r="W1336" s="93">
        <v>1.0767609026395535</v>
      </c>
      <c r="X1336" s="93">
        <v>1.5409507666230065</v>
      </c>
      <c r="Y1336" s="93">
        <v>0.93614743569341186</v>
      </c>
      <c r="Z1336" s="93">
        <v>0</v>
      </c>
      <c r="AA1336" s="93">
        <v>0</v>
      </c>
      <c r="AB1336" s="93">
        <v>0</v>
      </c>
      <c r="AC1336" s="93">
        <f>_xlfn.XLOOKUP(B1336,'[3]Nur des jours'!$B:$B,'[3]Nur des jours'!$N:$N,"")</f>
        <v>0</v>
      </c>
      <c r="AD1336" s="93">
        <v>0</v>
      </c>
      <c r="AE1336" s="93">
        <v>0</v>
      </c>
      <c r="AF1336" s="93">
        <v>0</v>
      </c>
      <c r="AG1336" s="93"/>
      <c r="AH1336" s="93">
        <v>0</v>
      </c>
      <c r="AI1336" s="93">
        <v>0</v>
      </c>
      <c r="AJ1336" s="93">
        <v>0</v>
      </c>
      <c r="AK1336" s="93">
        <v>0</v>
      </c>
      <c r="AL1336" s="93">
        <v>0</v>
      </c>
      <c r="AM1336" s="49" t="s">
        <v>5559</v>
      </c>
      <c r="AN1336" s="49"/>
      <c r="AO1336" s="48" t="str" cm="1">
        <f t="array" ref="AO1336">IFERROR(_xlfn.IFS(
AQ1336="MPR ISSUE","PDH",
AQ1336="BSS Hardware Issue","BSS",
AQ1336="Sites strategiques, MLL, Pylone, etc.","ENVTECH",
AQ1336="AKTIVCO DEFAUT GE &amp; POWER Cabinet","AKTIVCO",
AQ1336="AKTIVCO Coupure ENEO &amp; Baisse de tension","AKTIVCO GRID ONLY",
AQ1336="Coupure ENEO &amp; Baisse de tension","IHS GRID ONLY",
AQ1336="Defaut GE &amp; POWER Cabinet","IHS",
AQ1336="Sharing","Partners",
AQ1336="Sites strategiques &amp; DataCenter","SST &amp; DC",
AQ1336="Exclu","Exclu",
AQ1336="SAT","SAT",
AQ1336="SPARE-ISSUE","SPARE-ISSUE",
AQ1336="Fiber CAmtel","TRANS_FO_CAMTEL",
AQ1336="Fiber AOF","Fiber AOF",
AQ1336="Projet OCM (HUAWEI)","TRAVAUX-HUAWEI",
AQ1336="Projet OCM (NOKIA)","TRAVAUX-NOKIA",
AQ1336="ACCESS-ISSUE","ACCESS-ISSUE",
AQ1336="Projet OCM (ZTE, NOKIA, autres projets)","TRAVAUX OCM",
AQ1336="No root CAuse","No root cause",
AQ1336="ODU HS","PDH",
AQ1336="IP &amp; VLAN","PDH",
AQ1336="Warehouse HUAWEI","SPARE-ISSUE",
AQ1336="SPARE-HS","SPARE-ISSUE",
AQ1336="Power Telco","BSS",AQ1336="no impacts","no impacts"
),"")</f>
        <v>No root cause</v>
      </c>
      <c r="AP1336" s="48" t="str" cm="1">
        <f t="array" ref="AP1336">IFERROR(_xlfn.IFS(
AQ1336="MPR ISSUE","TX ISSUE",
AQ1336="BSS Hardware Issue","RAN ISSUE",
AQ1336="Sites strategiques, MLL, Pylone, etc.","ENVTECH",
AQ1336="AKTIVCO DEFAUT GE &amp; POWER Cabinet","POWER ISSUE",
AQ1336="AKTIVCO Coupure ENEO &amp; Baisse de tension","POWER ISSUE",
AQ1336="Coupure ENEO &amp; Baisse de tension","POWER ISSUE",
AQ1336="Defaut GE &amp; POWER Cabinet","POWER ISSUE",
AQ1336="Sharing","POWER ISSUE",
AQ1336="Sites strategiques &amp; DataCenter","POWER ISSUE",
AQ1336="Exclu","Exclu",
AQ1336="SAT","TX ISSUE",
AQ1336="SPARE-ISSUE","SPARE-ISSUE",
AQ1336="Fiber CAmtel","TX ISSUE",
AQ1336="Fiber AOF","TX ISSUE",
AQ1336="Projet OCM (HUAWEI)","TRAVAUX-HUAWEI",
AQ1336="Projet OCM (NOKIA)","TRAVAUX -NOKIA",
AQ1336="ACCESS-ISSUE","ACCESS-ISSUE",
AQ1336="Projet OCM (ZTE, NOKIA, autres projets)","TRAVAUX OCM",
AQ1336="No root CAuse","No root cause",
AQ1336="ODU HS","TX ISSUE",
AQ1336="IP &amp; VLAN","TX ISSUE",
AQ1336="Warehouse HUAWEI","SPARE-ISSUE",
AQ1336="SPARE-HS","SPARE-ISSUE",
AQ1336="Power Telco","RAN ISSUE",AQ1336="no impacts","no impacts"
),"")</f>
        <v>No root cause</v>
      </c>
      <c r="AQ1336" s="67" t="s">
        <v>5344</v>
      </c>
      <c r="AR1336" s="48" t="str" cm="1">
        <f t="array" ref="AR1336">IFERROR(_xlfn.IFS(
AQ1336="MPR ISSUE","ACTIVE",
AQ1336="BSS Hardware Issue","ACTIVE",
AQ1336="Sites strategiques, MLL, Pylone, etc.","PASSIVE",
AQ1336="AKTIVCO DEFAUT GE &amp; POWER Cabinet","PASSIVE",
AQ1336="AKTIVCO Coupure ENEO &amp; Baisse de tension","PASSIVE",
AQ1336="Coupure ENEO &amp; Baisse de tension","PASSIVE",
AQ1336="Defaut GE &amp; POWER Cabinet","PASSIVE",
AQ1336="Sharing","PASSIVE",
AQ1336="Sites strategiques &amp; DataCenter","PASSIVE",
AQ1336="Exclu","Exclu",
AQ1336="SAT","ACTIVE",
AQ1336="SPARE-ISSUE","SPARE-ISSUE",
AQ1336="Fiber CAmtel","ACTIVE",
AQ1336="Fiber AOF","ACTIVE",
AQ1336="Projet OCM (HUAWEI)","PLANNED WORKS",
AQ1336="Projet OCM (NOKIA)","PLANNED WORKS",
AQ1336="ACCESS-ISSUE","ACCESS-ISSUE",
AQ1336="Projet OCM (ZTE, NOKIA, autres projets)","PLANNED WORKS",
AQ1336="No root CAuse","No root cause",
AQ1336="ODU HS","ACTIVE",
AQ1336="IP &amp; VLAN","ACTIVE",
AQ1336="Warehouse HUAWEI","SPARE-ISSUE",
AQ1336="SPARE-HS","SPARE-ISSUE",
AQ1336="Power Telco","ACTIVE", AQ1336="no impacts","no impacts"
),"")</f>
        <v>No root cause</v>
      </c>
      <c r="AS1336" s="92" t="s">
        <v>5837</v>
      </c>
      <c r="AT1336" s="98" t="s">
        <v>4475</v>
      </c>
      <c r="AV1336" s="17" t="s">
        <v>5537</v>
      </c>
      <c r="AW1336" s="7" t="s">
        <v>5537</v>
      </c>
      <c r="AX1336" s="6" t="s">
        <v>5537</v>
      </c>
      <c r="AY1336" s="7"/>
      <c r="AZ1336" s="3" t="s">
        <v>5537</v>
      </c>
      <c r="BA1336" s="18" t="s">
        <v>5537</v>
      </c>
      <c r="BB1336" s="18" t="s">
        <v>5537</v>
      </c>
      <c r="BC1336" s="18" t="s">
        <v>5537</v>
      </c>
      <c r="BD1336" s="18" t="s">
        <v>5537</v>
      </c>
      <c r="BE1336" s="18" t="s">
        <v>5537</v>
      </c>
      <c r="BF1336" s="18" t="s">
        <v>5537</v>
      </c>
      <c r="BG1336" s="18" t="s">
        <v>5537</v>
      </c>
      <c r="BH1336" s="18" t="s">
        <v>5537</v>
      </c>
      <c r="BI1336" s="18" t="s">
        <v>5537</v>
      </c>
      <c r="BJ1336" s="18" t="s">
        <v>5537</v>
      </c>
      <c r="BK1336" s="18" t="s">
        <v>5537</v>
      </c>
      <c r="BL1336" s="9" t="s">
        <v>5837</v>
      </c>
      <c r="BM1336" s="14" t="s">
        <v>5537</v>
      </c>
      <c r="BN1336" s="14" t="s">
        <v>5537</v>
      </c>
      <c r="BO1336" s="14" t="str">
        <f>_xlfn.XLOOKUP(B1336,'[4]cell downs 18042026 17h'!$B:$B,'[4]cell downs 18042026 17h'!$B:$B,"")</f>
        <v/>
      </c>
      <c r="BP1336" s="14" t="str">
        <f>_xlfn.XLOOKUP(B1336,'[5]Cells Huawei 19042026 15h'!$B:$B,'[5]Cells Huawei 19042026 15h'!$B:$B,"")</f>
        <v/>
      </c>
      <c r="BQ1336" s="9" t="str">
        <f>_xlfn.XLOOKUP(B1336,'[6]cells down 19042026 9H40'!$B:$B,'[6]cells down 19042026 9H40'!$B:$B,"")</f>
        <v/>
      </c>
      <c r="BR1336" s="9" t="s">
        <v>4475</v>
      </c>
      <c r="BS1336" s="9" t="s">
        <v>5537</v>
      </c>
      <c r="BT1336" s="108"/>
    </row>
    <row r="1337" spans="1:72" s="9" customFormat="1" x14ac:dyDescent="0.35">
      <c r="A1337" s="1" t="s">
        <v>2919</v>
      </c>
      <c r="B1337" s="8" t="s">
        <v>2920</v>
      </c>
      <c r="C1337" s="3" t="str">
        <f>_xlfn.XLOOKUP(B1337,'[1]daily break down'!$D:$D,'[1]daily break down'!$E:$E,"")</f>
        <v>Garoua</v>
      </c>
      <c r="D1337" s="1" t="s">
        <v>11</v>
      </c>
      <c r="E1337" s="1" t="s">
        <v>12</v>
      </c>
      <c r="F1337" s="3" t="s">
        <v>23</v>
      </c>
      <c r="G1337" s="1" t="s">
        <v>24</v>
      </c>
      <c r="H1337" s="32" t="str">
        <f>_xlfn.XLOOKUP(B1337,[2]CALCULATION!$B:$B,[2]CALCULATION!$H:$H,"")</f>
        <v>Huawei</v>
      </c>
      <c r="I1337" s="28">
        <v>0</v>
      </c>
      <c r="J1337" s="28">
        <v>0</v>
      </c>
      <c r="K1337" s="28">
        <v>4.7484112512234855</v>
      </c>
      <c r="L1337" s="28">
        <v>0</v>
      </c>
      <c r="M1337" s="28">
        <v>0</v>
      </c>
      <c r="N1337" s="28">
        <v>0</v>
      </c>
      <c r="O1337" s="28">
        <v>0</v>
      </c>
      <c r="P1337" s="28">
        <v>0</v>
      </c>
      <c r="Q1337" s="28">
        <v>0</v>
      </c>
      <c r="R1337" s="28">
        <v>0</v>
      </c>
      <c r="S1337" s="93">
        <v>0</v>
      </c>
      <c r="T1337" s="93">
        <f>_xlfn.XLOOKUP(B1337,'[3]Nur des jours'!$B:$B,'[3]Nur des jours'!$U:$U,"")</f>
        <v>0</v>
      </c>
      <c r="U1337" s="93">
        <v>0</v>
      </c>
      <c r="V1337" s="93">
        <v>0</v>
      </c>
      <c r="W1337" s="93">
        <v>0</v>
      </c>
      <c r="X1337" s="93">
        <v>0</v>
      </c>
      <c r="Y1337" s="93">
        <v>0.91342353602543147</v>
      </c>
      <c r="Z1337" s="93">
        <v>0</v>
      </c>
      <c r="AA1337" s="93">
        <v>0</v>
      </c>
      <c r="AB1337" s="93">
        <v>0</v>
      </c>
      <c r="AC1337" s="93">
        <f>_xlfn.XLOOKUP(B1337,'[3]Nur des jours'!$B:$B,'[3]Nur des jours'!$N:$N,"")</f>
        <v>0</v>
      </c>
      <c r="AD1337" s="93">
        <v>0</v>
      </c>
      <c r="AE1337" s="93">
        <v>0</v>
      </c>
      <c r="AF1337" s="93">
        <v>0</v>
      </c>
      <c r="AG1337" s="93"/>
      <c r="AH1337" s="93">
        <v>0</v>
      </c>
      <c r="AI1337" s="93">
        <v>0</v>
      </c>
      <c r="AJ1337" s="93">
        <v>0</v>
      </c>
      <c r="AK1337" s="93">
        <v>0</v>
      </c>
      <c r="AL1337" s="93">
        <v>0</v>
      </c>
      <c r="AM1337" s="49" t="s">
        <v>5559</v>
      </c>
      <c r="AN1337" s="49"/>
      <c r="AO1337" s="48" t="str" cm="1">
        <f t="array" ref="AO1337">IFERROR(_xlfn.IFS(
AQ1337="MPR ISSUE","PDH",
AQ1337="BSS Hardware Issue","BSS",
AQ1337="Sites strategiques, MLL, Pylone, etc.","ENVTECH",
AQ1337="AKTIVCO DEFAUT GE &amp; POWER Cabinet","AKTIVCO",
AQ1337="AKTIVCO Coupure ENEO &amp; Baisse de tension","AKTIVCO GRID ONLY",
AQ1337="Coupure ENEO &amp; Baisse de tension","IHS GRID ONLY",
AQ1337="Defaut GE &amp; POWER Cabinet","IHS",
AQ1337="Sharing","Partners",
AQ1337="Sites strategiques &amp; DataCenter","SST &amp; DC",
AQ1337="Exclu","Exclu",
AQ1337="SAT","SAT",
AQ1337="SPARE-ISSUE","SPARE-ISSUE",
AQ1337="Fiber CAmtel","TRANS_FO_CAMTEL",
AQ1337="Fiber AOF","Fiber AOF",
AQ1337="Projet OCM (HUAWEI)","TRAVAUX-HUAWEI",
AQ1337="Projet OCM (NOKIA)","TRAVAUX-NOKIA",
AQ1337="ACCESS-ISSUE","ACCESS-ISSUE",
AQ1337="Projet OCM (ZTE, NOKIA, autres projets)","TRAVAUX OCM",
AQ1337="No root CAuse","No root cause",
AQ1337="ODU HS","PDH",
AQ1337="IP &amp; VLAN","PDH",
AQ1337="Warehouse HUAWEI","SPARE-ISSUE",
AQ1337="SPARE-HS","SPARE-ISSUE",
AQ1337="Power Telco","BSS",AQ1337="no impacts","no impacts"
),"")</f>
        <v>No root cause</v>
      </c>
      <c r="AP1337" s="48" t="str" cm="1">
        <f t="array" ref="AP1337">IFERROR(_xlfn.IFS(
AQ1337="MPR ISSUE","TX ISSUE",
AQ1337="BSS Hardware Issue","RAN ISSUE",
AQ1337="Sites strategiques, MLL, Pylone, etc.","ENVTECH",
AQ1337="AKTIVCO DEFAUT GE &amp; POWER Cabinet","POWER ISSUE",
AQ1337="AKTIVCO Coupure ENEO &amp; Baisse de tension","POWER ISSUE",
AQ1337="Coupure ENEO &amp; Baisse de tension","POWER ISSUE",
AQ1337="Defaut GE &amp; POWER Cabinet","POWER ISSUE",
AQ1337="Sharing","POWER ISSUE",
AQ1337="Sites strategiques &amp; DataCenter","POWER ISSUE",
AQ1337="Exclu","Exclu",
AQ1337="SAT","TX ISSUE",
AQ1337="SPARE-ISSUE","SPARE-ISSUE",
AQ1337="Fiber CAmtel","TX ISSUE",
AQ1337="Fiber AOF","TX ISSUE",
AQ1337="Projet OCM (HUAWEI)","TRAVAUX-HUAWEI",
AQ1337="Projet OCM (NOKIA)","TRAVAUX -NOKIA",
AQ1337="ACCESS-ISSUE","ACCESS-ISSUE",
AQ1337="Projet OCM (ZTE, NOKIA, autres projets)","TRAVAUX OCM",
AQ1337="No root CAuse","No root cause",
AQ1337="ODU HS","TX ISSUE",
AQ1337="IP &amp; VLAN","TX ISSUE",
AQ1337="Warehouse HUAWEI","SPARE-ISSUE",
AQ1337="SPARE-HS","SPARE-ISSUE",
AQ1337="Power Telco","RAN ISSUE",AQ1337="no impacts","no impacts"
),"")</f>
        <v>No root cause</v>
      </c>
      <c r="AQ1337" s="126" t="s">
        <v>5344</v>
      </c>
      <c r="AR1337" s="48" t="str" cm="1">
        <f t="array" ref="AR1337">IFERROR(_xlfn.IFS(
AQ1337="MPR ISSUE","ACTIVE",
AQ1337="BSS Hardware Issue","ACTIVE",
AQ1337="Sites strategiques, MLL, Pylone, etc.","PASSIVE",
AQ1337="AKTIVCO DEFAUT GE &amp; POWER Cabinet","PASSIVE",
AQ1337="AKTIVCO Coupure ENEO &amp; Baisse de tension","PASSIVE",
AQ1337="Coupure ENEO &amp; Baisse de tension","PASSIVE",
AQ1337="Defaut GE &amp; POWER Cabinet","PASSIVE",
AQ1337="Sharing","PASSIVE",
AQ1337="Sites strategiques &amp; DataCenter","PASSIVE",
AQ1337="Exclu","Exclu",
AQ1337="SAT","ACTIVE",
AQ1337="SPARE-ISSUE","SPARE-ISSUE",
AQ1337="Fiber CAmtel","ACTIVE",
AQ1337="Fiber AOF","ACTIVE",
AQ1337="Projet OCM (HUAWEI)","PLANNED WORKS",
AQ1337="Projet OCM (NOKIA)","PLANNED WORKS",
AQ1337="ACCESS-ISSUE","ACCESS-ISSUE",
AQ1337="Projet OCM (ZTE, NOKIA, autres projets)","PLANNED WORKS",
AQ1337="No root CAuse","No root cause",
AQ1337="ODU HS","ACTIVE",
AQ1337="IP &amp; VLAN","ACTIVE",
AQ1337="Warehouse HUAWEI","SPARE-ISSUE",
AQ1337="SPARE-HS","SPARE-ISSUE",
AQ1337="Power Telco","ACTIVE", AQ1337="no impacts","no impacts"
),"")</f>
        <v>No root cause</v>
      </c>
      <c r="AS1337" s="92" t="s">
        <v>5537</v>
      </c>
      <c r="AT1337" s="98" t="s">
        <v>2920</v>
      </c>
      <c r="AV1337" s="17" t="s">
        <v>5537</v>
      </c>
      <c r="AW1337" s="7" t="s">
        <v>5537</v>
      </c>
      <c r="AX1337" s="6" t="s">
        <v>5537</v>
      </c>
      <c r="AY1337" s="7"/>
      <c r="AZ1337" s="3" t="s">
        <v>5537</v>
      </c>
      <c r="BA1337" s="18" t="s">
        <v>5537</v>
      </c>
      <c r="BB1337" s="18" t="s">
        <v>5537</v>
      </c>
      <c r="BC1337" s="18" t="s">
        <v>5537</v>
      </c>
      <c r="BD1337" s="18" t="s">
        <v>5537</v>
      </c>
      <c r="BE1337" s="18" t="s">
        <v>5537</v>
      </c>
      <c r="BF1337" s="18" t="s">
        <v>5537</v>
      </c>
      <c r="BG1337" s="18" t="s">
        <v>5537</v>
      </c>
      <c r="BH1337" s="18" t="s">
        <v>5537</v>
      </c>
      <c r="BI1337" s="18" t="s">
        <v>5537</v>
      </c>
      <c r="BJ1337" s="18" t="s">
        <v>5537</v>
      </c>
      <c r="BK1337" s="18" t="s">
        <v>5537</v>
      </c>
      <c r="BL1337" s="9" t="s">
        <v>5537</v>
      </c>
      <c r="BM1337" s="14" t="s">
        <v>5537</v>
      </c>
      <c r="BN1337" s="14" t="s">
        <v>5537</v>
      </c>
      <c r="BO1337" s="14" t="str">
        <f>_xlfn.XLOOKUP(B1337,'[4]cell downs 18042026 17h'!$B:$B,'[4]cell downs 18042026 17h'!$B:$B,"")</f>
        <v/>
      </c>
      <c r="BP1337" s="14" t="str">
        <f>_xlfn.XLOOKUP(B1337,'[5]Cells Huawei 19042026 15h'!$B:$B,'[5]Cells Huawei 19042026 15h'!$B:$B,"")</f>
        <v/>
      </c>
      <c r="BQ1337" s="9" t="str">
        <f>_xlfn.XLOOKUP(B1337,'[6]cells down 19042026 9H40'!$B:$B,'[6]cells down 19042026 9H40'!$B:$B,"")</f>
        <v/>
      </c>
      <c r="BR1337" s="9" t="s">
        <v>2920</v>
      </c>
      <c r="BS1337" s="9" t="s">
        <v>5537</v>
      </c>
      <c r="BT1337" s="108"/>
    </row>
    <row r="1338" spans="1:72" s="9" customFormat="1" x14ac:dyDescent="0.35">
      <c r="A1338" s="1" t="s">
        <v>4276</v>
      </c>
      <c r="B1338" s="8" t="s">
        <v>4277</v>
      </c>
      <c r="C1338" s="3" t="str">
        <f>_xlfn.XLOOKUP(B1338,'[1]daily break down'!$D:$D,'[1]daily break down'!$E:$E,"")</f>
        <v>ADAMAOUA</v>
      </c>
      <c r="D1338" s="1" t="s">
        <v>11</v>
      </c>
      <c r="E1338" s="1" t="s">
        <v>12</v>
      </c>
      <c r="F1338" s="3" t="s">
        <v>90</v>
      </c>
      <c r="G1338" s="1" t="s">
        <v>4246</v>
      </c>
      <c r="H1338" s="32" t="str">
        <f>_xlfn.XLOOKUP(B1338,[2]CALCULATION!$B:$B,[2]CALCULATION!$H:$H,"")</f>
        <v>HUAWEI</v>
      </c>
      <c r="I1338" s="28">
        <v>0</v>
      </c>
      <c r="J1338" s="28">
        <v>0</v>
      </c>
      <c r="K1338" s="28">
        <v>0</v>
      </c>
      <c r="L1338" s="28">
        <v>0</v>
      </c>
      <c r="M1338" s="28">
        <v>0</v>
      </c>
      <c r="N1338" s="28">
        <v>0</v>
      </c>
      <c r="O1338" s="28">
        <v>0</v>
      </c>
      <c r="P1338" s="28">
        <v>0</v>
      </c>
      <c r="Q1338" s="28">
        <v>0</v>
      </c>
      <c r="R1338" s="28">
        <v>0</v>
      </c>
      <c r="S1338" s="93">
        <v>0</v>
      </c>
      <c r="T1338" s="93">
        <f>_xlfn.XLOOKUP(B1338,'[3]Nur des jours'!$B:$B,'[3]Nur des jours'!$U:$U,"")</f>
        <v>0</v>
      </c>
      <c r="U1338" s="93">
        <v>0</v>
      </c>
      <c r="V1338" s="93">
        <v>0</v>
      </c>
      <c r="W1338" s="93">
        <v>0</v>
      </c>
      <c r="X1338" s="93">
        <v>0</v>
      </c>
      <c r="Y1338" s="93">
        <v>0.77564755602354785</v>
      </c>
      <c r="Z1338" s="93">
        <v>0</v>
      </c>
      <c r="AA1338" s="93">
        <v>0</v>
      </c>
      <c r="AB1338" s="93">
        <v>0</v>
      </c>
      <c r="AC1338" s="93">
        <f>_xlfn.XLOOKUP(B1338,'[3]Nur des jours'!$B:$B,'[3]Nur des jours'!$N:$N,"")</f>
        <v>0</v>
      </c>
      <c r="AD1338" s="93">
        <v>0</v>
      </c>
      <c r="AE1338" s="93">
        <v>0</v>
      </c>
      <c r="AF1338" s="93">
        <v>0</v>
      </c>
      <c r="AG1338" s="93"/>
      <c r="AH1338" s="93">
        <v>0</v>
      </c>
      <c r="AI1338" s="93">
        <v>0</v>
      </c>
      <c r="AJ1338" s="93">
        <v>0</v>
      </c>
      <c r="AK1338" s="93">
        <v>0</v>
      </c>
      <c r="AL1338" s="93">
        <v>0</v>
      </c>
      <c r="AM1338" s="49" t="s">
        <v>5559</v>
      </c>
      <c r="AN1338" s="49"/>
      <c r="AO1338" s="48" t="str" cm="1">
        <f t="array" ref="AO1338">IFERROR(_xlfn.IFS(
AQ1338="MPR ISSUE","PDH",
AQ1338="BSS Hardware Issue","BSS",
AQ1338="Sites strategiques, MLL, Pylone, etc.","ENVTECH",
AQ1338="AKTIVCO DEFAUT GE &amp; POWER Cabinet","AKTIVCO",
AQ1338="AKTIVCO Coupure ENEO &amp; Baisse de tension","AKTIVCO GRID ONLY",
AQ1338="Coupure ENEO &amp; Baisse de tension","IHS GRID ONLY",
AQ1338="Defaut GE &amp; POWER Cabinet","IHS",
AQ1338="Sharing","Partners",
AQ1338="Sites strategiques &amp; DataCenter","SST &amp; DC",
AQ1338="Exclu","Exclu",
AQ1338="SAT","SAT",
AQ1338="SPARE-ISSUE","SPARE-ISSUE",
AQ1338="Fiber CAmtel","TRANS_FO_CAMTEL",
AQ1338="Fiber AOF","Fiber AOF",
AQ1338="Projet OCM (HUAWEI)","TRAVAUX-HUAWEI",
AQ1338="Projet OCM (NOKIA)","TRAVAUX-NOKIA",
AQ1338="ACCESS-ISSUE","ACCESS-ISSUE",
AQ1338="Projet OCM (ZTE, NOKIA, autres projets)","TRAVAUX OCM",
AQ1338="No root CAuse","No root cause",
AQ1338="ODU HS","PDH",
AQ1338="IP &amp; VLAN","PDH",
AQ1338="Warehouse HUAWEI","SPARE-ISSUE",
AQ1338="SPARE-HS","SPARE-ISSUE",
AQ1338="Power Telco","BSS",AQ1338="no impacts","no impacts"
),"")</f>
        <v>No root cause</v>
      </c>
      <c r="AP1338" s="48" t="str" cm="1">
        <f t="array" ref="AP1338">IFERROR(_xlfn.IFS(
AQ1338="MPR ISSUE","TX ISSUE",
AQ1338="BSS Hardware Issue","RAN ISSUE",
AQ1338="Sites strategiques, MLL, Pylone, etc.","ENVTECH",
AQ1338="AKTIVCO DEFAUT GE &amp; POWER Cabinet","POWER ISSUE",
AQ1338="AKTIVCO Coupure ENEO &amp; Baisse de tension","POWER ISSUE",
AQ1338="Coupure ENEO &amp; Baisse de tension","POWER ISSUE",
AQ1338="Defaut GE &amp; POWER Cabinet","POWER ISSUE",
AQ1338="Sharing","POWER ISSUE",
AQ1338="Sites strategiques &amp; DataCenter","POWER ISSUE",
AQ1338="Exclu","Exclu",
AQ1338="SAT","TX ISSUE",
AQ1338="SPARE-ISSUE","SPARE-ISSUE",
AQ1338="Fiber CAmtel","TX ISSUE",
AQ1338="Fiber AOF","TX ISSUE",
AQ1338="Projet OCM (HUAWEI)","TRAVAUX-HUAWEI",
AQ1338="Projet OCM (NOKIA)","TRAVAUX -NOKIA",
AQ1338="ACCESS-ISSUE","ACCESS-ISSUE",
AQ1338="Projet OCM (ZTE, NOKIA, autres projets)","TRAVAUX OCM",
AQ1338="No root CAuse","No root cause",
AQ1338="ODU HS","TX ISSUE",
AQ1338="IP &amp; VLAN","TX ISSUE",
AQ1338="Warehouse HUAWEI","SPARE-ISSUE",
AQ1338="SPARE-HS","SPARE-ISSUE",
AQ1338="Power Telco","RAN ISSUE",AQ1338="no impacts","no impacts"
),"")</f>
        <v>No root cause</v>
      </c>
      <c r="AQ1338" s="126" t="s">
        <v>5344</v>
      </c>
      <c r="AR1338" s="48" t="str" cm="1">
        <f t="array" ref="AR1338">IFERROR(_xlfn.IFS(
AQ1338="MPR ISSUE","ACTIVE",
AQ1338="BSS Hardware Issue","ACTIVE",
AQ1338="Sites strategiques, MLL, Pylone, etc.","PASSIVE",
AQ1338="AKTIVCO DEFAUT GE &amp; POWER Cabinet","PASSIVE",
AQ1338="AKTIVCO Coupure ENEO &amp; Baisse de tension","PASSIVE",
AQ1338="Coupure ENEO &amp; Baisse de tension","PASSIVE",
AQ1338="Defaut GE &amp; POWER Cabinet","PASSIVE",
AQ1338="Sharing","PASSIVE",
AQ1338="Sites strategiques &amp; DataCenter","PASSIVE",
AQ1338="Exclu","Exclu",
AQ1338="SAT","ACTIVE",
AQ1338="SPARE-ISSUE","SPARE-ISSUE",
AQ1338="Fiber CAmtel","ACTIVE",
AQ1338="Fiber AOF","ACTIVE",
AQ1338="Projet OCM (HUAWEI)","PLANNED WORKS",
AQ1338="Projet OCM (NOKIA)","PLANNED WORKS",
AQ1338="ACCESS-ISSUE","ACCESS-ISSUE",
AQ1338="Projet OCM (ZTE, NOKIA, autres projets)","PLANNED WORKS",
AQ1338="No root CAuse","No root cause",
AQ1338="ODU HS","ACTIVE",
AQ1338="IP &amp; VLAN","ACTIVE",
AQ1338="Warehouse HUAWEI","SPARE-ISSUE",
AQ1338="SPARE-HS","SPARE-ISSUE",
AQ1338="Power Telco","ACTIVE", AQ1338="no impacts","no impacts"
),"")</f>
        <v>No root cause</v>
      </c>
      <c r="AS1338" s="92" t="s">
        <v>5537</v>
      </c>
      <c r="AT1338" s="98" t="s">
        <v>4277</v>
      </c>
      <c r="AV1338" s="17" t="s">
        <v>5537</v>
      </c>
      <c r="AW1338" s="7" t="s">
        <v>5537</v>
      </c>
      <c r="AX1338" s="6" t="s">
        <v>5537</v>
      </c>
      <c r="AY1338" s="7"/>
      <c r="AZ1338" s="3" t="s">
        <v>5537</v>
      </c>
      <c r="BA1338" s="18" t="s">
        <v>5537</v>
      </c>
      <c r="BB1338" s="18" t="s">
        <v>5537</v>
      </c>
      <c r="BC1338" s="18" t="s">
        <v>5537</v>
      </c>
      <c r="BD1338" s="18" t="s">
        <v>5537</v>
      </c>
      <c r="BE1338" s="18" t="s">
        <v>5537</v>
      </c>
      <c r="BF1338" s="18" t="s">
        <v>5537</v>
      </c>
      <c r="BG1338" s="18" t="s">
        <v>5537</v>
      </c>
      <c r="BH1338" s="18" t="s">
        <v>5537</v>
      </c>
      <c r="BI1338" s="18" t="s">
        <v>5537</v>
      </c>
      <c r="BJ1338" s="18" t="s">
        <v>5537</v>
      </c>
      <c r="BK1338" s="18" t="s">
        <v>5537</v>
      </c>
      <c r="BL1338" s="9" t="s">
        <v>5537</v>
      </c>
      <c r="BM1338" s="14" t="s">
        <v>5537</v>
      </c>
      <c r="BN1338" s="14" t="s">
        <v>5537</v>
      </c>
      <c r="BO1338" s="14" t="str">
        <f>_xlfn.XLOOKUP(B1338,'[4]cell downs 18042026 17h'!$B:$B,'[4]cell downs 18042026 17h'!$B:$B,"")</f>
        <v/>
      </c>
      <c r="BP1338" s="14" t="str">
        <f>_xlfn.XLOOKUP(B1338,'[5]Cells Huawei 19042026 15h'!$B:$B,'[5]Cells Huawei 19042026 15h'!$B:$B,"")</f>
        <v/>
      </c>
      <c r="BQ1338" s="9" t="str">
        <f>_xlfn.XLOOKUP(B1338,'[6]cells down 19042026 9H40'!$B:$B,'[6]cells down 19042026 9H40'!$B:$B,"")</f>
        <v/>
      </c>
      <c r="BR1338" s="9" t="s">
        <v>4277</v>
      </c>
      <c r="BS1338" s="9" t="s">
        <v>594</v>
      </c>
      <c r="BT1338" s="108"/>
    </row>
    <row r="1339" spans="1:72" s="9" customFormat="1" x14ac:dyDescent="0.35">
      <c r="A1339" s="1" t="s">
        <v>4268</v>
      </c>
      <c r="B1339" s="8" t="s">
        <v>4269</v>
      </c>
      <c r="C1339" s="3" t="str">
        <f>_xlfn.XLOOKUP(B1339,'[1]daily break down'!$D:$D,'[1]daily break down'!$E:$E,"")</f>
        <v>ADAMAOUA</v>
      </c>
      <c r="D1339" s="1" t="s">
        <v>11</v>
      </c>
      <c r="E1339" s="1" t="s">
        <v>12</v>
      </c>
      <c r="F1339" s="3" t="s">
        <v>90</v>
      </c>
      <c r="G1339" s="1" t="s">
        <v>4246</v>
      </c>
      <c r="H1339" s="32" t="str">
        <f>_xlfn.XLOOKUP(B1339,[2]CALCULATION!$B:$B,[2]CALCULATION!$H:$H,"")</f>
        <v>HUAWEI</v>
      </c>
      <c r="I1339" s="28">
        <v>0</v>
      </c>
      <c r="J1339" s="28">
        <v>0</v>
      </c>
      <c r="K1339" s="28">
        <v>0</v>
      </c>
      <c r="L1339" s="28">
        <v>0</v>
      </c>
      <c r="M1339" s="28">
        <v>0</v>
      </c>
      <c r="N1339" s="28">
        <v>0</v>
      </c>
      <c r="O1339" s="28">
        <v>0</v>
      </c>
      <c r="P1339" s="28">
        <v>0</v>
      </c>
      <c r="Q1339" s="28">
        <v>0</v>
      </c>
      <c r="R1339" s="28">
        <v>0</v>
      </c>
      <c r="S1339" s="93">
        <v>0</v>
      </c>
      <c r="T1339" s="93">
        <f>_xlfn.XLOOKUP(B1339,'[3]Nur des jours'!$B:$B,'[3]Nur des jours'!$U:$U,"")</f>
        <v>0</v>
      </c>
      <c r="U1339" s="93">
        <v>0</v>
      </c>
      <c r="V1339" s="93">
        <v>0</v>
      </c>
      <c r="W1339" s="93">
        <v>0</v>
      </c>
      <c r="X1339" s="93">
        <v>0</v>
      </c>
      <c r="Y1339" s="93">
        <v>0.7279922267594664</v>
      </c>
      <c r="Z1339" s="93">
        <v>0</v>
      </c>
      <c r="AA1339" s="93">
        <v>0</v>
      </c>
      <c r="AB1339" s="93">
        <v>0</v>
      </c>
      <c r="AC1339" s="93">
        <f>_xlfn.XLOOKUP(B1339,'[3]Nur des jours'!$B:$B,'[3]Nur des jours'!$N:$N,"")</f>
        <v>0</v>
      </c>
      <c r="AD1339" s="93">
        <v>0</v>
      </c>
      <c r="AE1339" s="93">
        <v>0</v>
      </c>
      <c r="AF1339" s="93">
        <v>0</v>
      </c>
      <c r="AG1339" s="93"/>
      <c r="AH1339" s="93">
        <v>0</v>
      </c>
      <c r="AI1339" s="93">
        <v>0</v>
      </c>
      <c r="AJ1339" s="93">
        <v>0</v>
      </c>
      <c r="AK1339" s="93">
        <v>0</v>
      </c>
      <c r="AL1339" s="93">
        <v>0</v>
      </c>
      <c r="AM1339" s="49" t="s">
        <v>5559</v>
      </c>
      <c r="AN1339" s="49"/>
      <c r="AO1339" s="48" t="str" cm="1">
        <f t="array" ref="AO1339">IFERROR(_xlfn.IFS(
AQ1339="MPR ISSUE","PDH",
AQ1339="BSS Hardware Issue","BSS",
AQ1339="Sites strategiques, MLL, Pylone, etc.","ENVTECH",
AQ1339="AKTIVCO DEFAUT GE &amp; POWER Cabinet","AKTIVCO",
AQ1339="AKTIVCO Coupure ENEO &amp; Baisse de tension","AKTIVCO GRID ONLY",
AQ1339="Coupure ENEO &amp; Baisse de tension","IHS GRID ONLY",
AQ1339="Defaut GE &amp; POWER Cabinet","IHS",
AQ1339="Sharing","Partners",
AQ1339="Sites strategiques &amp; DataCenter","SST &amp; DC",
AQ1339="Exclu","Exclu",
AQ1339="SAT","SAT",
AQ1339="SPARE-ISSUE","SPARE-ISSUE",
AQ1339="Fiber CAmtel","TRANS_FO_CAMTEL",
AQ1339="Fiber AOF","Fiber AOF",
AQ1339="Projet OCM (HUAWEI)","TRAVAUX-HUAWEI",
AQ1339="Projet OCM (NOKIA)","TRAVAUX-NOKIA",
AQ1339="ACCESS-ISSUE","ACCESS-ISSUE",
AQ1339="Projet OCM (ZTE, NOKIA, autres projets)","TRAVAUX OCM",
AQ1339="No root CAuse","No root cause",
AQ1339="ODU HS","PDH",
AQ1339="IP &amp; VLAN","PDH",
AQ1339="Warehouse HUAWEI","SPARE-ISSUE",
AQ1339="SPARE-HS","SPARE-ISSUE",
AQ1339="Power Telco","BSS",AQ1339="no impacts","no impacts"
),"")</f>
        <v>No root cause</v>
      </c>
      <c r="AP1339" s="48" t="str" cm="1">
        <f t="array" ref="AP1339">IFERROR(_xlfn.IFS(
AQ1339="MPR ISSUE","TX ISSUE",
AQ1339="BSS Hardware Issue","RAN ISSUE",
AQ1339="Sites strategiques, MLL, Pylone, etc.","ENVTECH",
AQ1339="AKTIVCO DEFAUT GE &amp; POWER Cabinet","POWER ISSUE",
AQ1339="AKTIVCO Coupure ENEO &amp; Baisse de tension","POWER ISSUE",
AQ1339="Coupure ENEO &amp; Baisse de tension","POWER ISSUE",
AQ1339="Defaut GE &amp; POWER Cabinet","POWER ISSUE",
AQ1339="Sharing","POWER ISSUE",
AQ1339="Sites strategiques &amp; DataCenter","POWER ISSUE",
AQ1339="Exclu","Exclu",
AQ1339="SAT","TX ISSUE",
AQ1339="SPARE-ISSUE","SPARE-ISSUE",
AQ1339="Fiber CAmtel","TX ISSUE",
AQ1339="Fiber AOF","TX ISSUE",
AQ1339="Projet OCM (HUAWEI)","TRAVAUX-HUAWEI",
AQ1339="Projet OCM (NOKIA)","TRAVAUX -NOKIA",
AQ1339="ACCESS-ISSUE","ACCESS-ISSUE",
AQ1339="Projet OCM (ZTE, NOKIA, autres projets)","TRAVAUX OCM",
AQ1339="No root CAuse","No root cause",
AQ1339="ODU HS","TX ISSUE",
AQ1339="IP &amp; VLAN","TX ISSUE",
AQ1339="Warehouse HUAWEI","SPARE-ISSUE",
AQ1339="SPARE-HS","SPARE-ISSUE",
AQ1339="Power Telco","RAN ISSUE",AQ1339="no impacts","no impacts"
),"")</f>
        <v>No root cause</v>
      </c>
      <c r="AQ1339" s="126" t="s">
        <v>5344</v>
      </c>
      <c r="AR1339" s="48" t="str" cm="1">
        <f t="array" ref="AR1339">IFERROR(_xlfn.IFS(
AQ1339="MPR ISSUE","ACTIVE",
AQ1339="BSS Hardware Issue","ACTIVE",
AQ1339="Sites strategiques, MLL, Pylone, etc.","PASSIVE",
AQ1339="AKTIVCO DEFAUT GE &amp; POWER Cabinet","PASSIVE",
AQ1339="AKTIVCO Coupure ENEO &amp; Baisse de tension","PASSIVE",
AQ1339="Coupure ENEO &amp; Baisse de tension","PASSIVE",
AQ1339="Defaut GE &amp; POWER Cabinet","PASSIVE",
AQ1339="Sharing","PASSIVE",
AQ1339="Sites strategiques &amp; DataCenter","PASSIVE",
AQ1339="Exclu","Exclu",
AQ1339="SAT","ACTIVE",
AQ1339="SPARE-ISSUE","SPARE-ISSUE",
AQ1339="Fiber CAmtel","ACTIVE",
AQ1339="Fiber AOF","ACTIVE",
AQ1339="Projet OCM (HUAWEI)","PLANNED WORKS",
AQ1339="Projet OCM (NOKIA)","PLANNED WORKS",
AQ1339="ACCESS-ISSUE","ACCESS-ISSUE",
AQ1339="Projet OCM (ZTE, NOKIA, autres projets)","PLANNED WORKS",
AQ1339="No root CAuse","No root cause",
AQ1339="ODU HS","ACTIVE",
AQ1339="IP &amp; VLAN","ACTIVE",
AQ1339="Warehouse HUAWEI","SPARE-ISSUE",
AQ1339="SPARE-HS","SPARE-ISSUE",
AQ1339="Power Telco","ACTIVE", AQ1339="no impacts","no impacts"
),"")</f>
        <v>No root cause</v>
      </c>
      <c r="AS1339" s="92" t="s">
        <v>5537</v>
      </c>
      <c r="AT1339" s="98" t="s">
        <v>4269</v>
      </c>
      <c r="AV1339" s="17" t="s">
        <v>5537</v>
      </c>
      <c r="AW1339" s="7" t="s">
        <v>5537</v>
      </c>
      <c r="AX1339" s="6" t="s">
        <v>5537</v>
      </c>
      <c r="AY1339" s="7"/>
      <c r="AZ1339" s="3" t="s">
        <v>5537</v>
      </c>
      <c r="BA1339" s="18" t="s">
        <v>5537</v>
      </c>
      <c r="BB1339" s="18" t="s">
        <v>5537</v>
      </c>
      <c r="BC1339" s="18" t="s">
        <v>5537</v>
      </c>
      <c r="BD1339" s="18" t="s">
        <v>5537</v>
      </c>
      <c r="BE1339" s="18" t="s">
        <v>5537</v>
      </c>
      <c r="BF1339" s="18" t="s">
        <v>5537</v>
      </c>
      <c r="BG1339" s="18" t="s">
        <v>5537</v>
      </c>
      <c r="BH1339" s="18" t="s">
        <v>5537</v>
      </c>
      <c r="BI1339" s="18" t="s">
        <v>5537</v>
      </c>
      <c r="BJ1339" s="18" t="s">
        <v>5537</v>
      </c>
      <c r="BK1339" s="18" t="s">
        <v>5537</v>
      </c>
      <c r="BL1339" s="9" t="s">
        <v>5537</v>
      </c>
      <c r="BM1339" s="14" t="s">
        <v>5537</v>
      </c>
      <c r="BN1339" s="14" t="s">
        <v>5537</v>
      </c>
      <c r="BO1339" s="14" t="str">
        <f>_xlfn.XLOOKUP(B1339,'[4]cell downs 18042026 17h'!$B:$B,'[4]cell downs 18042026 17h'!$B:$B,"")</f>
        <v/>
      </c>
      <c r="BP1339" s="14" t="str">
        <f>_xlfn.XLOOKUP(B1339,'[5]Cells Huawei 19042026 15h'!$B:$B,'[5]Cells Huawei 19042026 15h'!$B:$B,"")</f>
        <v/>
      </c>
      <c r="BQ1339" s="9" t="str">
        <f>_xlfn.XLOOKUP(B1339,'[6]cells down 19042026 9H40'!$B:$B,'[6]cells down 19042026 9H40'!$B:$B,"")</f>
        <v/>
      </c>
      <c r="BR1339" s="9" t="s">
        <v>4269</v>
      </c>
      <c r="BS1339" s="9" t="s">
        <v>5537</v>
      </c>
      <c r="BT1339" s="108"/>
    </row>
    <row r="1340" spans="1:72" s="9" customFormat="1" x14ac:dyDescent="0.35">
      <c r="A1340" s="1" t="s">
        <v>3035</v>
      </c>
      <c r="B1340" s="8" t="s">
        <v>3036</v>
      </c>
      <c r="C1340" s="3" t="str">
        <f>_xlfn.XLOOKUP(B1340,'[1]daily break down'!$D:$D,'[1]daily break down'!$E:$E,"")</f>
        <v>ADAMAOUA</v>
      </c>
      <c r="D1340" s="1" t="s">
        <v>11</v>
      </c>
      <c r="E1340" s="1" t="s">
        <v>12</v>
      </c>
      <c r="F1340" s="3" t="s">
        <v>90</v>
      </c>
      <c r="G1340" s="1" t="s">
        <v>3035</v>
      </c>
      <c r="H1340" s="32" t="str">
        <f>_xlfn.XLOOKUP(B1340,[2]CALCULATION!$B:$B,[2]CALCULATION!$H:$H,"")</f>
        <v>HUAWEI</v>
      </c>
      <c r="I1340" s="28">
        <v>0</v>
      </c>
      <c r="J1340" s="28">
        <v>0</v>
      </c>
      <c r="K1340" s="28">
        <v>0</v>
      </c>
      <c r="L1340" s="28">
        <v>0</v>
      </c>
      <c r="M1340" s="28">
        <v>0</v>
      </c>
      <c r="N1340" s="28">
        <v>0</v>
      </c>
      <c r="O1340" s="28">
        <v>0</v>
      </c>
      <c r="P1340" s="28">
        <v>0</v>
      </c>
      <c r="Q1340" s="28">
        <v>0</v>
      </c>
      <c r="R1340" s="28">
        <v>0</v>
      </c>
      <c r="S1340" s="93">
        <v>0</v>
      </c>
      <c r="T1340" s="93">
        <f>_xlfn.XLOOKUP(B1340,'[3]Nur des jours'!$B:$B,'[3]Nur des jours'!$U:$U,"")</f>
        <v>0</v>
      </c>
      <c r="U1340" s="93">
        <v>0</v>
      </c>
      <c r="V1340" s="93">
        <v>0</v>
      </c>
      <c r="W1340" s="93">
        <v>0</v>
      </c>
      <c r="X1340" s="93">
        <v>6.8486700738800296E-2</v>
      </c>
      <c r="Y1340" s="93">
        <v>0.72553098595166565</v>
      </c>
      <c r="Z1340" s="93">
        <v>0</v>
      </c>
      <c r="AA1340" s="93">
        <v>0</v>
      </c>
      <c r="AB1340" s="93">
        <v>0</v>
      </c>
      <c r="AC1340" s="93">
        <f>_xlfn.XLOOKUP(B1340,'[3]Nur des jours'!$B:$B,'[3]Nur des jours'!$N:$N,"")</f>
        <v>0</v>
      </c>
      <c r="AD1340" s="93">
        <v>0</v>
      </c>
      <c r="AE1340" s="93">
        <v>0</v>
      </c>
      <c r="AF1340" s="93">
        <v>0</v>
      </c>
      <c r="AG1340" s="93"/>
      <c r="AH1340" s="93">
        <v>0</v>
      </c>
      <c r="AI1340" s="93">
        <v>0</v>
      </c>
      <c r="AJ1340" s="93">
        <v>0</v>
      </c>
      <c r="AK1340" s="93">
        <v>0</v>
      </c>
      <c r="AL1340" s="93">
        <v>0</v>
      </c>
      <c r="AM1340" s="49" t="s">
        <v>5559</v>
      </c>
      <c r="AN1340" s="49"/>
      <c r="AO1340" s="48" t="str" cm="1">
        <f t="array" ref="AO1340">IFERROR(_xlfn.IFS(
AQ1340="MPR ISSUE","PDH",
AQ1340="BSS Hardware Issue","BSS",
AQ1340="Sites strategiques, MLL, Pylone, etc.","ENVTECH",
AQ1340="AKTIVCO DEFAUT GE &amp; POWER Cabinet","AKTIVCO",
AQ1340="AKTIVCO Coupure ENEO &amp; Baisse de tension","AKTIVCO GRID ONLY",
AQ1340="Coupure ENEO &amp; Baisse de tension","IHS GRID ONLY",
AQ1340="Defaut GE &amp; POWER Cabinet","IHS",
AQ1340="Sharing","Partners",
AQ1340="Sites strategiques &amp; DataCenter","SST &amp; DC",
AQ1340="Exclu","Exclu",
AQ1340="SAT","SAT",
AQ1340="SPARE-ISSUE","SPARE-ISSUE",
AQ1340="Fiber CAmtel","TRANS_FO_CAMTEL",
AQ1340="Fiber AOF","Fiber AOF",
AQ1340="Projet OCM (HUAWEI)","TRAVAUX-HUAWEI",
AQ1340="Projet OCM (NOKIA)","TRAVAUX-NOKIA",
AQ1340="ACCESS-ISSUE","ACCESS-ISSUE",
AQ1340="Projet OCM (ZTE, NOKIA, autres projets)","TRAVAUX OCM",
AQ1340="No root CAuse","No root cause",
AQ1340="ODU HS","PDH",
AQ1340="IP &amp; VLAN","PDH",
AQ1340="Warehouse HUAWEI","SPARE-ISSUE",
AQ1340="SPARE-HS","SPARE-ISSUE",
AQ1340="Power Telco","BSS",AQ1340="no impacts","no impacts"
),"")</f>
        <v>No root cause</v>
      </c>
      <c r="AP1340" s="48" t="str" cm="1">
        <f t="array" ref="AP1340">IFERROR(_xlfn.IFS(
AQ1340="MPR ISSUE","TX ISSUE",
AQ1340="BSS Hardware Issue","RAN ISSUE",
AQ1340="Sites strategiques, MLL, Pylone, etc.","ENVTECH",
AQ1340="AKTIVCO DEFAUT GE &amp; POWER Cabinet","POWER ISSUE",
AQ1340="AKTIVCO Coupure ENEO &amp; Baisse de tension","POWER ISSUE",
AQ1340="Coupure ENEO &amp; Baisse de tension","POWER ISSUE",
AQ1340="Defaut GE &amp; POWER Cabinet","POWER ISSUE",
AQ1340="Sharing","POWER ISSUE",
AQ1340="Sites strategiques &amp; DataCenter","POWER ISSUE",
AQ1340="Exclu","Exclu",
AQ1340="SAT","TX ISSUE",
AQ1340="SPARE-ISSUE","SPARE-ISSUE",
AQ1340="Fiber CAmtel","TX ISSUE",
AQ1340="Fiber AOF","TX ISSUE",
AQ1340="Projet OCM (HUAWEI)","TRAVAUX-HUAWEI",
AQ1340="Projet OCM (NOKIA)","TRAVAUX -NOKIA",
AQ1340="ACCESS-ISSUE","ACCESS-ISSUE",
AQ1340="Projet OCM (ZTE, NOKIA, autres projets)","TRAVAUX OCM",
AQ1340="No root CAuse","No root cause",
AQ1340="ODU HS","TX ISSUE",
AQ1340="IP &amp; VLAN","TX ISSUE",
AQ1340="Warehouse HUAWEI","SPARE-ISSUE",
AQ1340="SPARE-HS","SPARE-ISSUE",
AQ1340="Power Telco","RAN ISSUE",AQ1340="no impacts","no impacts"
),"")</f>
        <v>No root cause</v>
      </c>
      <c r="AQ1340" s="126" t="s">
        <v>5344</v>
      </c>
      <c r="AR1340" s="48" t="str" cm="1">
        <f t="array" ref="AR1340">IFERROR(_xlfn.IFS(
AQ1340="MPR ISSUE","ACTIVE",
AQ1340="BSS Hardware Issue","ACTIVE",
AQ1340="Sites strategiques, MLL, Pylone, etc.","PASSIVE",
AQ1340="AKTIVCO DEFAUT GE &amp; POWER Cabinet","PASSIVE",
AQ1340="AKTIVCO Coupure ENEO &amp; Baisse de tension","PASSIVE",
AQ1340="Coupure ENEO &amp; Baisse de tension","PASSIVE",
AQ1340="Defaut GE &amp; POWER Cabinet","PASSIVE",
AQ1340="Sharing","PASSIVE",
AQ1340="Sites strategiques &amp; DataCenter","PASSIVE",
AQ1340="Exclu","Exclu",
AQ1340="SAT","ACTIVE",
AQ1340="SPARE-ISSUE","SPARE-ISSUE",
AQ1340="Fiber CAmtel","ACTIVE",
AQ1340="Fiber AOF","ACTIVE",
AQ1340="Projet OCM (HUAWEI)","PLANNED WORKS",
AQ1340="Projet OCM (NOKIA)","PLANNED WORKS",
AQ1340="ACCESS-ISSUE","ACCESS-ISSUE",
AQ1340="Projet OCM (ZTE, NOKIA, autres projets)","PLANNED WORKS",
AQ1340="No root CAuse","No root cause",
AQ1340="ODU HS","ACTIVE",
AQ1340="IP &amp; VLAN","ACTIVE",
AQ1340="Warehouse HUAWEI","SPARE-ISSUE",
AQ1340="SPARE-HS","SPARE-ISSUE",
AQ1340="Power Telco","ACTIVE", AQ1340="no impacts","no impacts"
),"")</f>
        <v>No root cause</v>
      </c>
      <c r="AS1340" s="92" t="s">
        <v>5537</v>
      </c>
      <c r="AT1340" s="98" t="s">
        <v>3036</v>
      </c>
      <c r="AV1340" s="17" t="s">
        <v>5537</v>
      </c>
      <c r="AW1340" s="7" t="s">
        <v>5537</v>
      </c>
      <c r="AX1340" s="6" t="s">
        <v>5537</v>
      </c>
      <c r="AY1340" s="7"/>
      <c r="AZ1340" s="3" t="s">
        <v>5537</v>
      </c>
      <c r="BA1340" s="18" t="s">
        <v>5537</v>
      </c>
      <c r="BB1340" s="18" t="s">
        <v>5537</v>
      </c>
      <c r="BC1340" s="18" t="s">
        <v>5537</v>
      </c>
      <c r="BD1340" s="18" t="s">
        <v>5537</v>
      </c>
      <c r="BE1340" s="18" t="s">
        <v>5537</v>
      </c>
      <c r="BF1340" s="18" t="s">
        <v>5537</v>
      </c>
      <c r="BG1340" s="18" t="s">
        <v>5537</v>
      </c>
      <c r="BH1340" s="18" t="s">
        <v>5537</v>
      </c>
      <c r="BI1340" s="18" t="s">
        <v>5537</v>
      </c>
      <c r="BJ1340" s="18" t="s">
        <v>5537</v>
      </c>
      <c r="BK1340" s="18" t="s">
        <v>5537</v>
      </c>
      <c r="BL1340" s="9" t="s">
        <v>5537</v>
      </c>
      <c r="BM1340" s="14" t="s">
        <v>5537</v>
      </c>
      <c r="BN1340" s="14" t="s">
        <v>5537</v>
      </c>
      <c r="BO1340" s="14" t="str">
        <f>_xlfn.XLOOKUP(B1340,'[4]cell downs 18042026 17h'!$B:$B,'[4]cell downs 18042026 17h'!$B:$B,"")</f>
        <v/>
      </c>
      <c r="BP1340" s="14" t="str">
        <f>_xlfn.XLOOKUP(B1340,'[5]Cells Huawei 19042026 15h'!$B:$B,'[5]Cells Huawei 19042026 15h'!$B:$B,"")</f>
        <v/>
      </c>
      <c r="BQ1340" s="9" t="str">
        <f>_xlfn.XLOOKUP(B1340,'[6]cells down 19042026 9H40'!$B:$B,'[6]cells down 19042026 9H40'!$B:$B,"")</f>
        <v/>
      </c>
      <c r="BR1340" s="9" t="s">
        <v>3036</v>
      </c>
      <c r="BS1340" s="9" t="s">
        <v>5537</v>
      </c>
      <c r="BT1340" s="108"/>
    </row>
    <row r="1341" spans="1:72" s="9" customFormat="1" x14ac:dyDescent="0.35">
      <c r="A1341" s="1" t="s">
        <v>2807</v>
      </c>
      <c r="B1341" s="8" t="s">
        <v>2808</v>
      </c>
      <c r="C1341" s="3" t="str">
        <f>_xlfn.XLOOKUP(B1341,'[1]daily break down'!$D:$D,'[1]daily break down'!$E:$E,"")</f>
        <v>Yaounde</v>
      </c>
      <c r="D1341" s="1" t="s">
        <v>11</v>
      </c>
      <c r="E1341" s="1" t="s">
        <v>12</v>
      </c>
      <c r="F1341" s="3" t="s">
        <v>37</v>
      </c>
      <c r="G1341" s="1" t="s">
        <v>38</v>
      </c>
      <c r="H1341" s="34" t="str">
        <f>_xlfn.XLOOKUP(B1341,[2]CALCULATION!$B:$B,[2]CALCULATION!$H:$H,"")</f>
        <v>ZTE</v>
      </c>
      <c r="I1341" s="28">
        <v>0</v>
      </c>
      <c r="J1341" s="28">
        <v>0</v>
      </c>
      <c r="K1341" s="28">
        <v>0</v>
      </c>
      <c r="L1341" s="28">
        <v>0.61568473859482431</v>
      </c>
      <c r="M1341" s="28">
        <v>0</v>
      </c>
      <c r="N1341" s="28">
        <v>0</v>
      </c>
      <c r="O1341" s="28">
        <v>0</v>
      </c>
      <c r="P1341" s="28">
        <v>0</v>
      </c>
      <c r="Q1341" s="28">
        <v>0</v>
      </c>
      <c r="R1341" s="28">
        <v>0</v>
      </c>
      <c r="S1341" s="93">
        <v>0</v>
      </c>
      <c r="T1341" s="93">
        <f>_xlfn.XLOOKUP(B1341,'[3]Nur des jours'!$B:$B,'[3]Nur des jours'!$U:$U,"")</f>
        <v>0</v>
      </c>
      <c r="U1341" s="93">
        <v>0</v>
      </c>
      <c r="V1341" s="93">
        <v>0</v>
      </c>
      <c r="W1341" s="93">
        <v>0</v>
      </c>
      <c r="X1341" s="93">
        <v>1.0841409056795452</v>
      </c>
      <c r="Y1341" s="93">
        <v>0.65636655223680562</v>
      </c>
      <c r="Z1341" s="93">
        <v>0</v>
      </c>
      <c r="AA1341" s="93">
        <v>0</v>
      </c>
      <c r="AB1341" s="93">
        <v>0</v>
      </c>
      <c r="AC1341" s="93">
        <f>_xlfn.XLOOKUP(B1341,'[3]Nur des jours'!$B:$B,'[3]Nur des jours'!$N:$N,"")</f>
        <v>0</v>
      </c>
      <c r="AD1341" s="93">
        <v>0</v>
      </c>
      <c r="AE1341" s="93">
        <v>0</v>
      </c>
      <c r="AF1341" s="93">
        <v>0</v>
      </c>
      <c r="AG1341" s="93"/>
      <c r="AH1341" s="93">
        <v>0</v>
      </c>
      <c r="AI1341" s="93">
        <v>0</v>
      </c>
      <c r="AJ1341" s="93">
        <v>0</v>
      </c>
      <c r="AK1341" s="93">
        <v>0</v>
      </c>
      <c r="AL1341" s="93">
        <v>0</v>
      </c>
      <c r="AM1341" s="49" t="s">
        <v>5559</v>
      </c>
      <c r="AN1341" s="49"/>
      <c r="AO1341" s="48" t="str" cm="1">
        <f t="array" ref="AO1341">IFERROR(_xlfn.IFS(
AQ1341="MPR ISSUE","PDH",
AQ1341="BSS Hardware Issue","BSS",
AQ1341="Sites strategiques, MLL, Pylone, etc.","ENVTECH",
AQ1341="AKTIVCO DEFAUT GE &amp; POWER Cabinet","AKTIVCO",
AQ1341="AKTIVCO Coupure ENEO &amp; Baisse de tension","AKTIVCO GRID ONLY",
AQ1341="Coupure ENEO &amp; Baisse de tension","IHS GRID ONLY",
AQ1341="Defaut GE &amp; POWER Cabinet","IHS",
AQ1341="Sharing","Partners",
AQ1341="Sites strategiques &amp; DataCenter","SST &amp; DC",
AQ1341="Exclu","Exclu",
AQ1341="SAT","SAT",
AQ1341="SPARE-ISSUE","SPARE-ISSUE",
AQ1341="Fiber CAmtel","TRANS_FO_CAMTEL",
AQ1341="Fiber AOF","Fiber AOF",
AQ1341="Projet OCM (HUAWEI)","TRAVAUX-HUAWEI",
AQ1341="Projet OCM (NOKIA)","TRAVAUX-NOKIA",
AQ1341="ACCESS-ISSUE","ACCESS-ISSUE",
AQ1341="Projet OCM (ZTE, NOKIA, autres projets)","TRAVAUX OCM",
AQ1341="No root CAuse","No root cause",
AQ1341="ODU HS","PDH",
AQ1341="IP &amp; VLAN","PDH",
AQ1341="Warehouse HUAWEI","SPARE-ISSUE",
AQ1341="SPARE-HS","SPARE-ISSUE",
AQ1341="Power Telco","BSS",AQ1341="no impacts","no impacts"
),"")</f>
        <v>No root cause</v>
      </c>
      <c r="AP1341" s="48" t="str" cm="1">
        <f t="array" ref="AP1341">IFERROR(_xlfn.IFS(
AQ1341="MPR ISSUE","TX ISSUE",
AQ1341="BSS Hardware Issue","RAN ISSUE",
AQ1341="Sites strategiques, MLL, Pylone, etc.","ENVTECH",
AQ1341="AKTIVCO DEFAUT GE &amp; POWER Cabinet","POWER ISSUE",
AQ1341="AKTIVCO Coupure ENEO &amp; Baisse de tension","POWER ISSUE",
AQ1341="Coupure ENEO &amp; Baisse de tension","POWER ISSUE",
AQ1341="Defaut GE &amp; POWER Cabinet","POWER ISSUE",
AQ1341="Sharing","POWER ISSUE",
AQ1341="Sites strategiques &amp; DataCenter","POWER ISSUE",
AQ1341="Exclu","Exclu",
AQ1341="SAT","TX ISSUE",
AQ1341="SPARE-ISSUE","SPARE-ISSUE",
AQ1341="Fiber CAmtel","TX ISSUE",
AQ1341="Fiber AOF","TX ISSUE",
AQ1341="Projet OCM (HUAWEI)","TRAVAUX-HUAWEI",
AQ1341="Projet OCM (NOKIA)","TRAVAUX -NOKIA",
AQ1341="ACCESS-ISSUE","ACCESS-ISSUE",
AQ1341="Projet OCM (ZTE, NOKIA, autres projets)","TRAVAUX OCM",
AQ1341="No root CAuse","No root cause",
AQ1341="ODU HS","TX ISSUE",
AQ1341="IP &amp; VLAN","TX ISSUE",
AQ1341="Warehouse HUAWEI","SPARE-ISSUE",
AQ1341="SPARE-HS","SPARE-ISSUE",
AQ1341="Power Telco","RAN ISSUE",AQ1341="no impacts","no impacts"
),"")</f>
        <v>No root cause</v>
      </c>
      <c r="AQ1341" s="126" t="s">
        <v>5344</v>
      </c>
      <c r="AR1341" s="48" t="str" cm="1">
        <f t="array" ref="AR1341">IFERROR(_xlfn.IFS(
AQ1341="MPR ISSUE","ACTIVE",
AQ1341="BSS Hardware Issue","ACTIVE",
AQ1341="Sites strategiques, MLL, Pylone, etc.","PASSIVE",
AQ1341="AKTIVCO DEFAUT GE &amp; POWER Cabinet","PASSIVE",
AQ1341="AKTIVCO Coupure ENEO &amp; Baisse de tension","PASSIVE",
AQ1341="Coupure ENEO &amp; Baisse de tension","PASSIVE",
AQ1341="Defaut GE &amp; POWER Cabinet","PASSIVE",
AQ1341="Sharing","PASSIVE",
AQ1341="Sites strategiques &amp; DataCenter","PASSIVE",
AQ1341="Exclu","Exclu",
AQ1341="SAT","ACTIVE",
AQ1341="SPARE-ISSUE","SPARE-ISSUE",
AQ1341="Fiber CAmtel","ACTIVE",
AQ1341="Fiber AOF","ACTIVE",
AQ1341="Projet OCM (HUAWEI)","PLANNED WORKS",
AQ1341="Projet OCM (NOKIA)","PLANNED WORKS",
AQ1341="ACCESS-ISSUE","ACCESS-ISSUE",
AQ1341="Projet OCM (ZTE, NOKIA, autres projets)","PLANNED WORKS",
AQ1341="No root CAuse","No root cause",
AQ1341="ODU HS","ACTIVE",
AQ1341="IP &amp; VLAN","ACTIVE",
AQ1341="Warehouse HUAWEI","SPARE-ISSUE",
AQ1341="SPARE-HS","SPARE-ISSUE",
AQ1341="Power Telco","ACTIVE", AQ1341="no impacts","no impacts"
),"")</f>
        <v>No root cause</v>
      </c>
      <c r="AS1341" s="92" t="s">
        <v>5537</v>
      </c>
      <c r="AT1341" s="98" t="s">
        <v>2808</v>
      </c>
      <c r="AV1341" s="17" t="s">
        <v>5537</v>
      </c>
      <c r="AW1341" s="7" t="s">
        <v>5537</v>
      </c>
      <c r="AX1341" s="6" t="s">
        <v>5537</v>
      </c>
      <c r="AY1341" s="7"/>
      <c r="AZ1341" s="3" t="s">
        <v>5537</v>
      </c>
      <c r="BA1341" s="18" t="s">
        <v>5537</v>
      </c>
      <c r="BB1341" s="18" t="s">
        <v>5537</v>
      </c>
      <c r="BC1341" s="18" t="s">
        <v>5537</v>
      </c>
      <c r="BD1341" s="18" t="s">
        <v>5537</v>
      </c>
      <c r="BE1341" s="18" t="s">
        <v>5537</v>
      </c>
      <c r="BF1341" s="18" t="s">
        <v>5537</v>
      </c>
      <c r="BG1341" s="18" t="s">
        <v>5537</v>
      </c>
      <c r="BH1341" s="18" t="s">
        <v>5537</v>
      </c>
      <c r="BI1341" s="18" t="s">
        <v>5537</v>
      </c>
      <c r="BJ1341" s="18" t="s">
        <v>5537</v>
      </c>
      <c r="BK1341" s="18" t="s">
        <v>5537</v>
      </c>
      <c r="BL1341" s="9" t="s">
        <v>5537</v>
      </c>
      <c r="BM1341" s="14" t="s">
        <v>5537</v>
      </c>
      <c r="BN1341" s="14" t="s">
        <v>5537</v>
      </c>
      <c r="BO1341" s="14" t="str">
        <f>_xlfn.XLOOKUP(B1341,'[4]cell downs 18042026 17h'!$B:$B,'[4]cell downs 18042026 17h'!$B:$B,"")</f>
        <v/>
      </c>
      <c r="BP1341" s="14" t="str">
        <f>_xlfn.XLOOKUP(B1341,'[5]Cells Huawei 19042026 15h'!$B:$B,'[5]Cells Huawei 19042026 15h'!$B:$B,"")</f>
        <v/>
      </c>
      <c r="BQ1341" s="9" t="str">
        <f>_xlfn.XLOOKUP(B1341,'[6]cells down 19042026 9H40'!$B:$B,'[6]cells down 19042026 9H40'!$B:$B,"")</f>
        <v/>
      </c>
      <c r="BR1341" s="9" t="s">
        <v>2808</v>
      </c>
      <c r="BS1341" s="9" t="s">
        <v>12</v>
      </c>
      <c r="BT1341" s="108"/>
    </row>
    <row r="1342" spans="1:72" s="9" customFormat="1" x14ac:dyDescent="0.35">
      <c r="A1342" s="1" t="s">
        <v>3933</v>
      </c>
      <c r="B1342" s="8" t="s">
        <v>3934</v>
      </c>
      <c r="C1342" s="3" t="str">
        <f>_xlfn.XLOOKUP(B1342,'[1]daily break down'!$D:$D,'[1]daily break down'!$E:$E,"")</f>
        <v>ADAMAOUA</v>
      </c>
      <c r="D1342" s="1" t="s">
        <v>21</v>
      </c>
      <c r="E1342" s="1" t="s">
        <v>80</v>
      </c>
      <c r="F1342" s="3" t="s">
        <v>90</v>
      </c>
      <c r="G1342" s="1" t="s">
        <v>3933</v>
      </c>
      <c r="H1342" s="32" t="str">
        <f>_xlfn.XLOOKUP(B1342,[2]CALCULATION!$B:$B,[2]CALCULATION!$H:$H,"")</f>
        <v>HUAWEI</v>
      </c>
      <c r="I1342" s="28">
        <v>0</v>
      </c>
      <c r="J1342" s="28">
        <v>0</v>
      </c>
      <c r="K1342" s="28">
        <v>0</v>
      </c>
      <c r="L1342" s="28">
        <v>0</v>
      </c>
      <c r="M1342" s="28">
        <v>0</v>
      </c>
      <c r="N1342" s="28">
        <v>0</v>
      </c>
      <c r="O1342" s="28">
        <v>0</v>
      </c>
      <c r="P1342" s="28">
        <v>0</v>
      </c>
      <c r="Q1342" s="28">
        <v>0</v>
      </c>
      <c r="R1342" s="28">
        <v>0</v>
      </c>
      <c r="S1342" s="93">
        <v>0</v>
      </c>
      <c r="T1342" s="93">
        <f>_xlfn.XLOOKUP(B1342,'[3]Nur des jours'!$B:$B,'[3]Nur des jours'!$U:$U,"")</f>
        <v>0</v>
      </c>
      <c r="U1342" s="93">
        <v>0</v>
      </c>
      <c r="V1342" s="93">
        <v>0</v>
      </c>
      <c r="W1342" s="93">
        <v>0</v>
      </c>
      <c r="X1342" s="93">
        <v>1.8905183016439665E-2</v>
      </c>
      <c r="Y1342" s="93">
        <v>0.56940271036118173</v>
      </c>
      <c r="Z1342" s="93">
        <v>0</v>
      </c>
      <c r="AA1342" s="93">
        <v>0</v>
      </c>
      <c r="AB1342" s="93">
        <v>0</v>
      </c>
      <c r="AC1342" s="93">
        <f>_xlfn.XLOOKUP(B1342,'[3]Nur des jours'!$B:$B,'[3]Nur des jours'!$N:$N,"")</f>
        <v>0</v>
      </c>
      <c r="AD1342" s="93">
        <v>0</v>
      </c>
      <c r="AE1342" s="93">
        <v>0</v>
      </c>
      <c r="AF1342" s="93">
        <v>0</v>
      </c>
      <c r="AG1342" s="93"/>
      <c r="AH1342" s="93">
        <v>0</v>
      </c>
      <c r="AI1342" s="93">
        <v>0</v>
      </c>
      <c r="AJ1342" s="93">
        <v>0</v>
      </c>
      <c r="AK1342" s="93">
        <v>0</v>
      </c>
      <c r="AL1342" s="93">
        <v>0</v>
      </c>
      <c r="AM1342" s="49" t="s">
        <v>5559</v>
      </c>
      <c r="AN1342" s="49"/>
      <c r="AO1342" s="48" t="str" cm="1">
        <f t="array" ref="AO1342">IFERROR(_xlfn.IFS(
AQ1342="MPR ISSUE","PDH",
AQ1342="BSS Hardware Issue","BSS",
AQ1342="Sites strategiques, MLL, Pylone, etc.","ENVTECH",
AQ1342="AKTIVCO DEFAUT GE &amp; POWER Cabinet","AKTIVCO",
AQ1342="AKTIVCO Coupure ENEO &amp; Baisse de tension","AKTIVCO GRID ONLY",
AQ1342="Coupure ENEO &amp; Baisse de tension","IHS GRID ONLY",
AQ1342="Defaut GE &amp; POWER Cabinet","IHS",
AQ1342="Sharing","Partners",
AQ1342="Sites strategiques &amp; DataCenter","SST &amp; DC",
AQ1342="Exclu","Exclu",
AQ1342="SAT","SAT",
AQ1342="SPARE-ISSUE","SPARE-ISSUE",
AQ1342="Fiber CAmtel","TRANS_FO_CAMTEL",
AQ1342="Fiber AOF","Fiber AOF",
AQ1342="Projet OCM (HUAWEI)","TRAVAUX-HUAWEI",
AQ1342="Projet OCM (NOKIA)","TRAVAUX-NOKIA",
AQ1342="ACCESS-ISSUE","ACCESS-ISSUE",
AQ1342="Projet OCM (ZTE, NOKIA, autres projets)","TRAVAUX OCM",
AQ1342="No root CAuse","No root cause",
AQ1342="ODU HS","PDH",
AQ1342="IP &amp; VLAN","PDH",
AQ1342="Warehouse HUAWEI","SPARE-ISSUE",
AQ1342="SPARE-HS","SPARE-ISSUE",
AQ1342="Power Telco","BSS",AQ1342="no impacts","no impacts"
),"")</f>
        <v>No root cause</v>
      </c>
      <c r="AP1342" s="48" t="str" cm="1">
        <f t="array" ref="AP1342">IFERROR(_xlfn.IFS(
AQ1342="MPR ISSUE","TX ISSUE",
AQ1342="BSS Hardware Issue","RAN ISSUE",
AQ1342="Sites strategiques, MLL, Pylone, etc.","ENVTECH",
AQ1342="AKTIVCO DEFAUT GE &amp; POWER Cabinet","POWER ISSUE",
AQ1342="AKTIVCO Coupure ENEO &amp; Baisse de tension","POWER ISSUE",
AQ1342="Coupure ENEO &amp; Baisse de tension","POWER ISSUE",
AQ1342="Defaut GE &amp; POWER Cabinet","POWER ISSUE",
AQ1342="Sharing","POWER ISSUE",
AQ1342="Sites strategiques &amp; DataCenter","POWER ISSUE",
AQ1342="Exclu","Exclu",
AQ1342="SAT","TX ISSUE",
AQ1342="SPARE-ISSUE","SPARE-ISSUE",
AQ1342="Fiber CAmtel","TX ISSUE",
AQ1342="Fiber AOF","TX ISSUE",
AQ1342="Projet OCM (HUAWEI)","TRAVAUX-HUAWEI",
AQ1342="Projet OCM (NOKIA)","TRAVAUX -NOKIA",
AQ1342="ACCESS-ISSUE","ACCESS-ISSUE",
AQ1342="Projet OCM (ZTE, NOKIA, autres projets)","TRAVAUX OCM",
AQ1342="No root CAuse","No root cause",
AQ1342="ODU HS","TX ISSUE",
AQ1342="IP &amp; VLAN","TX ISSUE",
AQ1342="Warehouse HUAWEI","SPARE-ISSUE",
AQ1342="SPARE-HS","SPARE-ISSUE",
AQ1342="Power Telco","RAN ISSUE",AQ1342="no impacts","no impacts"
),"")</f>
        <v>No root cause</v>
      </c>
      <c r="AQ1342" s="67" t="s">
        <v>5344</v>
      </c>
      <c r="AR1342" s="48" t="str" cm="1">
        <f t="array" ref="AR1342">IFERROR(_xlfn.IFS(
AQ1342="MPR ISSUE","ACTIVE",
AQ1342="BSS Hardware Issue","ACTIVE",
AQ1342="Sites strategiques, MLL, Pylone, etc.","PASSIVE",
AQ1342="AKTIVCO DEFAUT GE &amp; POWER Cabinet","PASSIVE",
AQ1342="AKTIVCO Coupure ENEO &amp; Baisse de tension","PASSIVE",
AQ1342="Coupure ENEO &amp; Baisse de tension","PASSIVE",
AQ1342="Defaut GE &amp; POWER Cabinet","PASSIVE",
AQ1342="Sharing","PASSIVE",
AQ1342="Sites strategiques &amp; DataCenter","PASSIVE",
AQ1342="Exclu","Exclu",
AQ1342="SAT","ACTIVE",
AQ1342="SPARE-ISSUE","SPARE-ISSUE",
AQ1342="Fiber CAmtel","ACTIVE",
AQ1342="Fiber AOF","ACTIVE",
AQ1342="Projet OCM (HUAWEI)","PLANNED WORKS",
AQ1342="Projet OCM (NOKIA)","PLANNED WORKS",
AQ1342="ACCESS-ISSUE","ACCESS-ISSUE",
AQ1342="Projet OCM (ZTE, NOKIA, autres projets)","PLANNED WORKS",
AQ1342="No root CAuse","No root cause",
AQ1342="ODU HS","ACTIVE",
AQ1342="IP &amp; VLAN","ACTIVE",
AQ1342="Warehouse HUAWEI","SPARE-ISSUE",
AQ1342="SPARE-HS","SPARE-ISSUE",
AQ1342="Power Telco","ACTIVE", AQ1342="no impacts","no impacts"
),"")</f>
        <v>No root cause</v>
      </c>
      <c r="AS1342" s="92" t="s">
        <v>5537</v>
      </c>
      <c r="AT1342" s="98" t="s">
        <v>3934</v>
      </c>
      <c r="AV1342" s="17" t="s">
        <v>5537</v>
      </c>
      <c r="AW1342" s="7" t="s">
        <v>5537</v>
      </c>
      <c r="AX1342" s="6" t="s">
        <v>5537</v>
      </c>
      <c r="AY1342" s="7"/>
      <c r="AZ1342" s="3" t="s">
        <v>5537</v>
      </c>
      <c r="BA1342" s="18" t="s">
        <v>5537</v>
      </c>
      <c r="BB1342" s="18" t="s">
        <v>5537</v>
      </c>
      <c r="BC1342" s="18" t="s">
        <v>5537</v>
      </c>
      <c r="BD1342" s="18" t="s">
        <v>5537</v>
      </c>
      <c r="BE1342" s="18" t="s">
        <v>5537</v>
      </c>
      <c r="BF1342" s="18" t="s">
        <v>5537</v>
      </c>
      <c r="BG1342" s="18" t="s">
        <v>5537</v>
      </c>
      <c r="BH1342" s="18" t="s">
        <v>5537</v>
      </c>
      <c r="BI1342" s="18" t="s">
        <v>5537</v>
      </c>
      <c r="BJ1342" s="18" t="s">
        <v>5537</v>
      </c>
      <c r="BK1342" s="18" t="s">
        <v>5537</v>
      </c>
      <c r="BL1342" s="9" t="s">
        <v>5537</v>
      </c>
      <c r="BM1342" s="14" t="s">
        <v>5537</v>
      </c>
      <c r="BN1342" s="14" t="s">
        <v>5537</v>
      </c>
      <c r="BO1342" s="14" t="str">
        <f>_xlfn.XLOOKUP(B1342,'[4]cell downs 18042026 17h'!$B:$B,'[4]cell downs 18042026 17h'!$B:$B,"")</f>
        <v/>
      </c>
      <c r="BP1342" s="14" t="str">
        <f>_xlfn.XLOOKUP(B1342,'[5]Cells Huawei 19042026 15h'!$B:$B,'[5]Cells Huawei 19042026 15h'!$B:$B,"")</f>
        <v/>
      </c>
      <c r="BQ1342" s="9" t="str">
        <f>_xlfn.XLOOKUP(B1342,'[6]cells down 19042026 9H40'!$B:$B,'[6]cells down 19042026 9H40'!$B:$B,"")</f>
        <v/>
      </c>
      <c r="BR1342" s="9" t="s">
        <v>5537</v>
      </c>
      <c r="BS1342" s="9" t="s">
        <v>5537</v>
      </c>
      <c r="BT1342" s="108"/>
    </row>
    <row r="1343" spans="1:72" s="9" customFormat="1" x14ac:dyDescent="0.35">
      <c r="A1343" s="1" t="s">
        <v>4519</v>
      </c>
      <c r="B1343" s="8" t="s">
        <v>4520</v>
      </c>
      <c r="C1343" s="3" t="str">
        <f>_xlfn.XLOOKUP(B1343,'[1]daily break down'!$D:$D,'[1]daily break down'!$E:$E,"")</f>
        <v>Douala</v>
      </c>
      <c r="D1343" s="1" t="s">
        <v>11</v>
      </c>
      <c r="E1343" s="1" t="s">
        <v>12</v>
      </c>
      <c r="F1343" s="3" t="s">
        <v>31</v>
      </c>
      <c r="G1343" s="1" t="s">
        <v>32</v>
      </c>
      <c r="H1343" s="34" t="str">
        <f>_xlfn.XLOOKUP(B1343,[2]CALCULATION!$B:$B,[2]CALCULATION!$H:$H,"")</f>
        <v>ZTE</v>
      </c>
      <c r="I1343" s="28">
        <v>0</v>
      </c>
      <c r="J1343" s="28">
        <v>0</v>
      </c>
      <c r="K1343" s="28">
        <v>0</v>
      </c>
      <c r="L1343" s="28">
        <v>0</v>
      </c>
      <c r="M1343" s="28">
        <v>0</v>
      </c>
      <c r="N1343" s="28">
        <v>0</v>
      </c>
      <c r="O1343" s="28">
        <v>0</v>
      </c>
      <c r="P1343" s="28">
        <v>0</v>
      </c>
      <c r="Q1343" s="28">
        <v>0</v>
      </c>
      <c r="R1343" s="28">
        <v>0</v>
      </c>
      <c r="S1343" s="93">
        <v>0</v>
      </c>
      <c r="T1343" s="93">
        <f>_xlfn.XLOOKUP(B1343,'[3]Nur des jours'!$B:$B,'[3]Nur des jours'!$U:$U,"")</f>
        <v>21.826586679907432</v>
      </c>
      <c r="U1343" s="93">
        <v>9.9502080283534955</v>
      </c>
      <c r="V1343" s="93">
        <v>13.868556899607057</v>
      </c>
      <c r="W1343" s="93">
        <v>21.826586679907429</v>
      </c>
      <c r="X1343" s="93">
        <v>0</v>
      </c>
      <c r="Y1343" s="93">
        <v>0.45907491588977112</v>
      </c>
      <c r="Z1343" s="93">
        <v>0</v>
      </c>
      <c r="AA1343" s="93">
        <v>0</v>
      </c>
      <c r="AB1343" s="93">
        <v>0</v>
      </c>
      <c r="AC1343" s="93">
        <f>_xlfn.XLOOKUP(B1343,'[3]Nur des jours'!$B:$B,'[3]Nur des jours'!$N:$N,"")</f>
        <v>0</v>
      </c>
      <c r="AD1343" s="93">
        <v>0</v>
      </c>
      <c r="AE1343" s="93">
        <v>0</v>
      </c>
      <c r="AF1343" s="93">
        <v>0</v>
      </c>
      <c r="AG1343" s="93"/>
      <c r="AH1343" s="93">
        <v>0</v>
      </c>
      <c r="AI1343" s="93">
        <v>0</v>
      </c>
      <c r="AJ1343" s="93">
        <v>0</v>
      </c>
      <c r="AK1343" s="93">
        <v>0</v>
      </c>
      <c r="AL1343" s="93">
        <v>0</v>
      </c>
      <c r="AM1343" s="49" t="s">
        <v>5559</v>
      </c>
      <c r="AN1343" s="49"/>
      <c r="AO1343" s="48" t="str" cm="1">
        <f t="array" ref="AO1343">IFERROR(_xlfn.IFS(
AQ1343="MPR ISSUE","PDH",
AQ1343="BSS Hardware Issue","BSS",
AQ1343="Sites strategiques, MLL, Pylone, etc.","ENVTECH",
AQ1343="AKTIVCO DEFAUT GE &amp; POWER Cabinet","AKTIVCO",
AQ1343="AKTIVCO Coupure ENEO &amp; Baisse de tension","AKTIVCO GRID ONLY",
AQ1343="Coupure ENEO &amp; Baisse de tension","IHS GRID ONLY",
AQ1343="Defaut GE &amp; POWER Cabinet","IHS",
AQ1343="Sharing","Partners",
AQ1343="Sites strategiques &amp; DataCenter","SST &amp; DC",
AQ1343="Exclu","Exclu",
AQ1343="SAT","SAT",
AQ1343="SPARE-ISSUE","SPARE-ISSUE",
AQ1343="Fiber CAmtel","TRANS_FO_CAMTEL",
AQ1343="Fiber AOF","Fiber AOF",
AQ1343="Projet OCM (HUAWEI)","TRAVAUX-HUAWEI",
AQ1343="Projet OCM (NOKIA)","TRAVAUX-NOKIA",
AQ1343="ACCESS-ISSUE","ACCESS-ISSUE",
AQ1343="Projet OCM (ZTE, NOKIA, autres projets)","TRAVAUX OCM",
AQ1343="No root CAuse","No root cause",
AQ1343="ODU HS","PDH",
AQ1343="IP &amp; VLAN","PDH",
AQ1343="Warehouse HUAWEI","SPARE-ISSUE",
AQ1343="SPARE-HS","SPARE-ISSUE",
AQ1343="Power Telco","BSS",AQ1343="no impacts","no impacts"
),"")</f>
        <v>No root cause</v>
      </c>
      <c r="AP1343" s="48" t="str" cm="1">
        <f t="array" ref="AP1343">IFERROR(_xlfn.IFS(
AQ1343="MPR ISSUE","TX ISSUE",
AQ1343="BSS Hardware Issue","RAN ISSUE",
AQ1343="Sites strategiques, MLL, Pylone, etc.","ENVTECH",
AQ1343="AKTIVCO DEFAUT GE &amp; POWER Cabinet","POWER ISSUE",
AQ1343="AKTIVCO Coupure ENEO &amp; Baisse de tension","POWER ISSUE",
AQ1343="Coupure ENEO &amp; Baisse de tension","POWER ISSUE",
AQ1343="Defaut GE &amp; POWER Cabinet","POWER ISSUE",
AQ1343="Sharing","POWER ISSUE",
AQ1343="Sites strategiques &amp; DataCenter","POWER ISSUE",
AQ1343="Exclu","Exclu",
AQ1343="SAT","TX ISSUE",
AQ1343="SPARE-ISSUE","SPARE-ISSUE",
AQ1343="Fiber CAmtel","TX ISSUE",
AQ1343="Fiber AOF","TX ISSUE",
AQ1343="Projet OCM (HUAWEI)","TRAVAUX-HUAWEI",
AQ1343="Projet OCM (NOKIA)","TRAVAUX -NOKIA",
AQ1343="ACCESS-ISSUE","ACCESS-ISSUE",
AQ1343="Projet OCM (ZTE, NOKIA, autres projets)","TRAVAUX OCM",
AQ1343="No root CAuse","No root cause",
AQ1343="ODU HS","TX ISSUE",
AQ1343="IP &amp; VLAN","TX ISSUE",
AQ1343="Warehouse HUAWEI","SPARE-ISSUE",
AQ1343="SPARE-HS","SPARE-ISSUE",
AQ1343="Power Telco","RAN ISSUE",AQ1343="no impacts","no impacts"
),"")</f>
        <v>No root cause</v>
      </c>
      <c r="AQ1343" s="126" t="s">
        <v>5344</v>
      </c>
      <c r="AR1343" s="48" t="str" cm="1">
        <f t="array" ref="AR1343">IFERROR(_xlfn.IFS(
AQ1343="MPR ISSUE","ACTIVE",
AQ1343="BSS Hardware Issue","ACTIVE",
AQ1343="Sites strategiques, MLL, Pylone, etc.","PASSIVE",
AQ1343="AKTIVCO DEFAUT GE &amp; POWER Cabinet","PASSIVE",
AQ1343="AKTIVCO Coupure ENEO &amp; Baisse de tension","PASSIVE",
AQ1343="Coupure ENEO &amp; Baisse de tension","PASSIVE",
AQ1343="Defaut GE &amp; POWER Cabinet","PASSIVE",
AQ1343="Sharing","PASSIVE",
AQ1343="Sites strategiques &amp; DataCenter","PASSIVE",
AQ1343="Exclu","Exclu",
AQ1343="SAT","ACTIVE",
AQ1343="SPARE-ISSUE","SPARE-ISSUE",
AQ1343="Fiber CAmtel","ACTIVE",
AQ1343="Fiber AOF","ACTIVE",
AQ1343="Projet OCM (HUAWEI)","PLANNED WORKS",
AQ1343="Projet OCM (NOKIA)","PLANNED WORKS",
AQ1343="ACCESS-ISSUE","ACCESS-ISSUE",
AQ1343="Projet OCM (ZTE, NOKIA, autres projets)","PLANNED WORKS",
AQ1343="No root CAuse","No root cause",
AQ1343="ODU HS","ACTIVE",
AQ1343="IP &amp; VLAN","ACTIVE",
AQ1343="Warehouse HUAWEI","SPARE-ISSUE",
AQ1343="SPARE-HS","SPARE-ISSUE",
AQ1343="Power Telco","ACTIVE", AQ1343="no impacts","no impacts"
),"")</f>
        <v>No root cause</v>
      </c>
      <c r="AS1343" s="92" t="s">
        <v>5537</v>
      </c>
      <c r="AT1343" s="98" t="s">
        <v>4520</v>
      </c>
      <c r="AV1343" s="17" t="s">
        <v>5537</v>
      </c>
      <c r="AW1343" s="7" t="s">
        <v>5537</v>
      </c>
      <c r="AX1343" s="6" t="s">
        <v>5537</v>
      </c>
      <c r="AY1343" s="7"/>
      <c r="AZ1343" s="3" t="s">
        <v>5537</v>
      </c>
      <c r="BA1343" s="18" t="s">
        <v>5537</v>
      </c>
      <c r="BB1343" s="18" t="s">
        <v>5537</v>
      </c>
      <c r="BC1343" s="18" t="s">
        <v>5537</v>
      </c>
      <c r="BD1343" s="18" t="s">
        <v>5537</v>
      </c>
      <c r="BE1343" s="18" t="s">
        <v>5537</v>
      </c>
      <c r="BF1343" s="18" t="s">
        <v>5537</v>
      </c>
      <c r="BG1343" s="18" t="s">
        <v>5537</v>
      </c>
      <c r="BH1343" s="18" t="s">
        <v>5537</v>
      </c>
      <c r="BI1343" s="18" t="s">
        <v>5537</v>
      </c>
      <c r="BJ1343" s="18" t="s">
        <v>5537</v>
      </c>
      <c r="BK1343" s="18" t="s">
        <v>5537</v>
      </c>
      <c r="BL1343" s="9" t="s">
        <v>5537</v>
      </c>
      <c r="BM1343" s="14" t="s">
        <v>5537</v>
      </c>
      <c r="BN1343" s="14" t="s">
        <v>5537</v>
      </c>
      <c r="BO1343" s="14" t="str">
        <f>_xlfn.XLOOKUP(B1343,'[4]cell downs 18042026 17h'!$B:$B,'[4]cell downs 18042026 17h'!$B:$B,"")</f>
        <v/>
      </c>
      <c r="BP1343" s="14" t="str">
        <f>_xlfn.XLOOKUP(B1343,'[5]Cells Huawei 19042026 15h'!$B:$B,'[5]Cells Huawei 19042026 15h'!$B:$B,"")</f>
        <v/>
      </c>
      <c r="BQ1343" s="9" t="str">
        <f>_xlfn.XLOOKUP(B1343,'[6]cells down 19042026 9H40'!$B:$B,'[6]cells down 19042026 9H40'!$B:$B,"")</f>
        <v/>
      </c>
      <c r="BR1343" s="9" t="s">
        <v>4520</v>
      </c>
      <c r="BS1343" s="9" t="s">
        <v>12</v>
      </c>
      <c r="BT1343" s="108"/>
    </row>
    <row r="1344" spans="1:72" s="9" customFormat="1" x14ac:dyDescent="0.35">
      <c r="A1344" s="1" t="s">
        <v>4244</v>
      </c>
      <c r="B1344" s="8" t="s">
        <v>4245</v>
      </c>
      <c r="C1344" s="3" t="str">
        <f>_xlfn.XLOOKUP(B1344,'[1]daily break down'!$D:$D,'[1]daily break down'!$E:$E,"")</f>
        <v>ADAMAOUA</v>
      </c>
      <c r="D1344" s="1"/>
      <c r="E1344" s="1"/>
      <c r="F1344" s="3" t="s">
        <v>90</v>
      </c>
      <c r="G1344" s="1" t="s">
        <v>4246</v>
      </c>
      <c r="H1344" s="32" t="str">
        <f>_xlfn.XLOOKUP(B1344,[2]CALCULATION!$B:$B,[2]CALCULATION!$H:$H,"")</f>
        <v>HUAWEI</v>
      </c>
      <c r="I1344" s="28">
        <v>0</v>
      </c>
      <c r="J1344" s="28">
        <v>0</v>
      </c>
      <c r="K1344" s="28">
        <v>0</v>
      </c>
      <c r="L1344" s="28">
        <v>0</v>
      </c>
      <c r="M1344" s="28">
        <v>0</v>
      </c>
      <c r="N1344" s="28">
        <v>0</v>
      </c>
      <c r="O1344" s="28">
        <v>0</v>
      </c>
      <c r="P1344" s="28">
        <v>0</v>
      </c>
      <c r="Q1344" s="28">
        <v>0</v>
      </c>
      <c r="R1344" s="28">
        <v>0</v>
      </c>
      <c r="S1344" s="93">
        <v>0</v>
      </c>
      <c r="T1344" s="93">
        <f>_xlfn.XLOOKUP(B1344,'[3]Nur des jours'!$B:$B,'[3]Nur des jours'!$U:$U,"")</f>
        <v>0</v>
      </c>
      <c r="U1344" s="93">
        <v>0</v>
      </c>
      <c r="V1344" s="93">
        <v>0</v>
      </c>
      <c r="W1344" s="93">
        <v>0</v>
      </c>
      <c r="X1344" s="93">
        <v>6.2137412857807335E-2</v>
      </c>
      <c r="Y1344" s="93">
        <v>0.4348905496913818</v>
      </c>
      <c r="Z1344" s="93">
        <v>0</v>
      </c>
      <c r="AA1344" s="93">
        <v>0</v>
      </c>
      <c r="AB1344" s="93">
        <v>0</v>
      </c>
      <c r="AC1344" s="93">
        <f>_xlfn.XLOOKUP(B1344,'[3]Nur des jours'!$B:$B,'[3]Nur des jours'!$N:$N,"")</f>
        <v>0</v>
      </c>
      <c r="AD1344" s="93">
        <v>0</v>
      </c>
      <c r="AE1344" s="93">
        <v>0</v>
      </c>
      <c r="AF1344" s="93">
        <v>0</v>
      </c>
      <c r="AG1344" s="93"/>
      <c r="AH1344" s="93">
        <v>0</v>
      </c>
      <c r="AI1344" s="93">
        <v>0</v>
      </c>
      <c r="AJ1344" s="93">
        <v>0</v>
      </c>
      <c r="AK1344" s="93">
        <v>0</v>
      </c>
      <c r="AL1344" s="93">
        <v>0</v>
      </c>
      <c r="AM1344" s="49" t="s">
        <v>5559</v>
      </c>
      <c r="AN1344" s="49"/>
      <c r="AO1344" s="48" t="str" cm="1">
        <f t="array" ref="AO1344">IFERROR(_xlfn.IFS(
AQ1344="MPR ISSUE","PDH",
AQ1344="BSS Hardware Issue","BSS",
AQ1344="Sites strategiques, MLL, Pylone, etc.","ENVTECH",
AQ1344="AKTIVCO DEFAUT GE &amp; POWER Cabinet","AKTIVCO",
AQ1344="AKTIVCO Coupure ENEO &amp; Baisse de tension","AKTIVCO GRID ONLY",
AQ1344="Coupure ENEO &amp; Baisse de tension","IHS GRID ONLY",
AQ1344="Defaut GE &amp; POWER Cabinet","IHS",
AQ1344="Sharing","Partners",
AQ1344="Sites strategiques &amp; DataCenter","SST &amp; DC",
AQ1344="Exclu","Exclu",
AQ1344="SAT","SAT",
AQ1344="SPARE-ISSUE","SPARE-ISSUE",
AQ1344="Fiber CAmtel","TRANS_FO_CAMTEL",
AQ1344="Fiber AOF","Fiber AOF",
AQ1344="Projet OCM (HUAWEI)","TRAVAUX-HUAWEI",
AQ1344="Projet OCM (NOKIA)","TRAVAUX-NOKIA",
AQ1344="ACCESS-ISSUE","ACCESS-ISSUE",
AQ1344="Projet OCM (ZTE, NOKIA, autres projets)","TRAVAUX OCM",
AQ1344="No root CAuse","No root cause",
AQ1344="ODU HS","PDH",
AQ1344="IP &amp; VLAN","PDH",
AQ1344="Warehouse HUAWEI","SPARE-ISSUE",
AQ1344="SPARE-HS","SPARE-ISSUE",
AQ1344="Power Telco","BSS",AQ1344="no impacts","no impacts"
),"")</f>
        <v>No root cause</v>
      </c>
      <c r="AP1344" s="48" t="str" cm="1">
        <f t="array" ref="AP1344">IFERROR(_xlfn.IFS(
AQ1344="MPR ISSUE","TX ISSUE",
AQ1344="BSS Hardware Issue","RAN ISSUE",
AQ1344="Sites strategiques, MLL, Pylone, etc.","ENVTECH",
AQ1344="AKTIVCO DEFAUT GE &amp; POWER Cabinet","POWER ISSUE",
AQ1344="AKTIVCO Coupure ENEO &amp; Baisse de tension","POWER ISSUE",
AQ1344="Coupure ENEO &amp; Baisse de tension","POWER ISSUE",
AQ1344="Defaut GE &amp; POWER Cabinet","POWER ISSUE",
AQ1344="Sharing","POWER ISSUE",
AQ1344="Sites strategiques &amp; DataCenter","POWER ISSUE",
AQ1344="Exclu","Exclu",
AQ1344="SAT","TX ISSUE",
AQ1344="SPARE-ISSUE","SPARE-ISSUE",
AQ1344="Fiber CAmtel","TX ISSUE",
AQ1344="Fiber AOF","TX ISSUE",
AQ1344="Projet OCM (HUAWEI)","TRAVAUX-HUAWEI",
AQ1344="Projet OCM (NOKIA)","TRAVAUX -NOKIA",
AQ1344="ACCESS-ISSUE","ACCESS-ISSUE",
AQ1344="Projet OCM (ZTE, NOKIA, autres projets)","TRAVAUX OCM",
AQ1344="No root CAuse","No root cause",
AQ1344="ODU HS","TX ISSUE",
AQ1344="IP &amp; VLAN","TX ISSUE",
AQ1344="Warehouse HUAWEI","SPARE-ISSUE",
AQ1344="SPARE-HS","SPARE-ISSUE",
AQ1344="Power Telco","RAN ISSUE",AQ1344="no impacts","no impacts"
),"")</f>
        <v>No root cause</v>
      </c>
      <c r="AQ1344" s="67" t="s">
        <v>5344</v>
      </c>
      <c r="AR1344" s="48" t="str" cm="1">
        <f t="array" ref="AR1344">IFERROR(_xlfn.IFS(
AQ1344="MPR ISSUE","ACTIVE",
AQ1344="BSS Hardware Issue","ACTIVE",
AQ1344="Sites strategiques, MLL, Pylone, etc.","PASSIVE",
AQ1344="AKTIVCO DEFAUT GE &amp; POWER Cabinet","PASSIVE",
AQ1344="AKTIVCO Coupure ENEO &amp; Baisse de tension","PASSIVE",
AQ1344="Coupure ENEO &amp; Baisse de tension","PASSIVE",
AQ1344="Defaut GE &amp; POWER Cabinet","PASSIVE",
AQ1344="Sharing","PASSIVE",
AQ1344="Sites strategiques &amp; DataCenter","PASSIVE",
AQ1344="Exclu","Exclu",
AQ1344="SAT","ACTIVE",
AQ1344="SPARE-ISSUE","SPARE-ISSUE",
AQ1344="Fiber CAmtel","ACTIVE",
AQ1344="Fiber AOF","ACTIVE",
AQ1344="Projet OCM (HUAWEI)","PLANNED WORKS",
AQ1344="Projet OCM (NOKIA)","PLANNED WORKS",
AQ1344="ACCESS-ISSUE","ACCESS-ISSUE",
AQ1344="Projet OCM (ZTE, NOKIA, autres projets)","PLANNED WORKS",
AQ1344="No root CAuse","No root cause",
AQ1344="ODU HS","ACTIVE",
AQ1344="IP &amp; VLAN","ACTIVE",
AQ1344="Warehouse HUAWEI","SPARE-ISSUE",
AQ1344="SPARE-HS","SPARE-ISSUE",
AQ1344="Power Telco","ACTIVE", AQ1344="no impacts","no impacts"
),"")</f>
        <v>No root cause</v>
      </c>
      <c r="AS1344" s="92" t="s">
        <v>5537</v>
      </c>
      <c r="AT1344" s="98" t="s">
        <v>4245</v>
      </c>
      <c r="AV1344" s="17" t="s">
        <v>5537</v>
      </c>
      <c r="AW1344" s="7" t="s">
        <v>5537</v>
      </c>
      <c r="AX1344" s="6" t="s">
        <v>5537</v>
      </c>
      <c r="AY1344" s="7"/>
      <c r="AZ1344" s="3" t="s">
        <v>5537</v>
      </c>
      <c r="BA1344" s="18" t="s">
        <v>5537</v>
      </c>
      <c r="BB1344" s="18" t="s">
        <v>5537</v>
      </c>
      <c r="BC1344" s="18" t="s">
        <v>5537</v>
      </c>
      <c r="BD1344" s="18" t="s">
        <v>5537</v>
      </c>
      <c r="BE1344" s="18" t="s">
        <v>5537</v>
      </c>
      <c r="BF1344" s="18" t="s">
        <v>5537</v>
      </c>
      <c r="BG1344" s="18" t="s">
        <v>5537</v>
      </c>
      <c r="BH1344" s="18" t="s">
        <v>5537</v>
      </c>
      <c r="BI1344" s="18" t="s">
        <v>5537</v>
      </c>
      <c r="BJ1344" s="18" t="s">
        <v>5537</v>
      </c>
      <c r="BK1344" s="18" t="s">
        <v>5537</v>
      </c>
      <c r="BL1344" s="9" t="s">
        <v>5537</v>
      </c>
      <c r="BM1344" s="14" t="s">
        <v>5537</v>
      </c>
      <c r="BN1344" s="14" t="s">
        <v>5537</v>
      </c>
      <c r="BO1344" s="14" t="str">
        <f>_xlfn.XLOOKUP(B1344,'[4]cell downs 18042026 17h'!$B:$B,'[4]cell downs 18042026 17h'!$B:$B,"")</f>
        <v/>
      </c>
      <c r="BP1344" s="14" t="str">
        <f>_xlfn.XLOOKUP(B1344,'[5]Cells Huawei 19042026 15h'!$B:$B,'[5]Cells Huawei 19042026 15h'!$B:$B,"")</f>
        <v/>
      </c>
      <c r="BQ1344" s="9" t="str">
        <f>_xlfn.XLOOKUP(B1344,'[6]cells down 19042026 9H40'!$B:$B,'[6]cells down 19042026 9H40'!$B:$B,"")</f>
        <v/>
      </c>
      <c r="BR1344" s="9" t="s">
        <v>5537</v>
      </c>
      <c r="BS1344" s="9" t="s">
        <v>12</v>
      </c>
      <c r="BT1344" s="108"/>
    </row>
    <row r="1345" spans="1:72" s="9" customFormat="1" x14ac:dyDescent="0.35">
      <c r="A1345" s="1" t="s">
        <v>2368</v>
      </c>
      <c r="B1345" s="8" t="s">
        <v>2369</v>
      </c>
      <c r="C1345" s="3" t="str">
        <f>_xlfn.XLOOKUP(B1345,'[1]daily break down'!$D:$D,'[1]daily break down'!$E:$E,"")</f>
        <v>Ngaoundere</v>
      </c>
      <c r="D1345" s="1" t="s">
        <v>11</v>
      </c>
      <c r="E1345" s="1" t="s">
        <v>12</v>
      </c>
      <c r="F1345" s="3" t="s">
        <v>90</v>
      </c>
      <c r="G1345" s="1" t="s">
        <v>91</v>
      </c>
      <c r="H1345" s="32" t="str">
        <f>_xlfn.XLOOKUP(B1345,[2]CALCULATION!$B:$B,[2]CALCULATION!$H:$H,"")</f>
        <v>Huawei</v>
      </c>
      <c r="I1345" s="28">
        <v>1.7971695017307163</v>
      </c>
      <c r="J1345" s="28">
        <v>0.8496631310407412</v>
      </c>
      <c r="K1345" s="28">
        <v>0</v>
      </c>
      <c r="L1345" s="28">
        <v>0</v>
      </c>
      <c r="M1345" s="28">
        <v>0</v>
      </c>
      <c r="N1345" s="28">
        <v>0</v>
      </c>
      <c r="O1345" s="28">
        <v>0.46317698390277162</v>
      </c>
      <c r="P1345" s="28">
        <v>0</v>
      </c>
      <c r="Q1345" s="28">
        <v>0.22133332191888319</v>
      </c>
      <c r="R1345" s="28">
        <v>0.67705524308498344</v>
      </c>
      <c r="S1345" s="93">
        <v>0.98651168697011982</v>
      </c>
      <c r="T1345" s="93">
        <f>_xlfn.XLOOKUP(B1345,'[3]Nur des jours'!$B:$B,'[3]Nur des jours'!$U:$U,"")</f>
        <v>0</v>
      </c>
      <c r="U1345" s="93">
        <v>0.50589199647293492</v>
      </c>
      <c r="V1345" s="93">
        <v>0</v>
      </c>
      <c r="W1345" s="93">
        <v>0</v>
      </c>
      <c r="X1345" s="93">
        <v>0</v>
      </c>
      <c r="Y1345" s="93">
        <v>0.39394120987464076</v>
      </c>
      <c r="Z1345" s="93">
        <v>6.5633088208016943E-2</v>
      </c>
      <c r="AA1345" s="93">
        <v>0</v>
      </c>
      <c r="AB1345" s="93">
        <v>0</v>
      </c>
      <c r="AC1345" s="93">
        <f>_xlfn.XLOOKUP(B1345,'[3]Nur des jours'!$B:$B,'[3]Nur des jours'!$N:$N,"")</f>
        <v>0</v>
      </c>
      <c r="AD1345" s="93">
        <v>0</v>
      </c>
      <c r="AE1345" s="93">
        <v>0</v>
      </c>
      <c r="AF1345" s="93">
        <v>0</v>
      </c>
      <c r="AG1345" s="93"/>
      <c r="AH1345" s="93">
        <v>0</v>
      </c>
      <c r="AI1345" s="93">
        <v>0</v>
      </c>
      <c r="AJ1345" s="93">
        <v>0</v>
      </c>
      <c r="AK1345" s="93">
        <v>0</v>
      </c>
      <c r="AL1345" s="93">
        <v>0</v>
      </c>
      <c r="AM1345" s="49" t="s">
        <v>5559</v>
      </c>
      <c r="AN1345" s="49"/>
      <c r="AO1345" s="48" t="str" cm="1">
        <f t="array" ref="AO1345">IFERROR(_xlfn.IFS(
AQ1345="MPR ISSUE","PDH",
AQ1345="BSS Hardware Issue","BSS",
AQ1345="Sites strategiques, MLL, Pylone, etc.","ENVTECH",
AQ1345="AKTIVCO DEFAUT GE &amp; POWER Cabinet","AKTIVCO",
AQ1345="AKTIVCO Coupure ENEO &amp; Baisse de tension","AKTIVCO GRID ONLY",
AQ1345="Coupure ENEO &amp; Baisse de tension","IHS GRID ONLY",
AQ1345="Defaut GE &amp; POWER Cabinet","IHS",
AQ1345="Sharing","Partners",
AQ1345="Sites strategiques &amp; DataCenter","SST &amp; DC",
AQ1345="Exclu","Exclu",
AQ1345="SAT","SAT",
AQ1345="SPARE-ISSUE","SPARE-ISSUE",
AQ1345="Fiber CAmtel","TRANS_FO_CAMTEL",
AQ1345="Fiber AOF","Fiber AOF",
AQ1345="Projet OCM (HUAWEI)","TRAVAUX-HUAWEI",
AQ1345="Projet OCM (NOKIA)","TRAVAUX-NOKIA",
AQ1345="ACCESS-ISSUE","ACCESS-ISSUE",
AQ1345="Projet OCM (ZTE, NOKIA, autres projets)","TRAVAUX OCM",
AQ1345="No root CAuse","No root cause",
AQ1345="ODU HS","PDH",
AQ1345="IP &amp; VLAN","PDH",
AQ1345="Warehouse HUAWEI","SPARE-ISSUE",
AQ1345="SPARE-HS","SPARE-ISSUE",
AQ1345="Power Telco","BSS",AQ1345="no impacts","no impacts"
),"")</f>
        <v>No root cause</v>
      </c>
      <c r="AP1345" s="48" t="str" cm="1">
        <f t="array" ref="AP1345">IFERROR(_xlfn.IFS(
AQ1345="MPR ISSUE","TX ISSUE",
AQ1345="BSS Hardware Issue","RAN ISSUE",
AQ1345="Sites strategiques, MLL, Pylone, etc.","ENVTECH",
AQ1345="AKTIVCO DEFAUT GE &amp; POWER Cabinet","POWER ISSUE",
AQ1345="AKTIVCO Coupure ENEO &amp; Baisse de tension","POWER ISSUE",
AQ1345="Coupure ENEO &amp; Baisse de tension","POWER ISSUE",
AQ1345="Defaut GE &amp; POWER Cabinet","POWER ISSUE",
AQ1345="Sharing","POWER ISSUE",
AQ1345="Sites strategiques &amp; DataCenter","POWER ISSUE",
AQ1345="Exclu","Exclu",
AQ1345="SAT","TX ISSUE",
AQ1345="SPARE-ISSUE","SPARE-ISSUE",
AQ1345="Fiber CAmtel","TX ISSUE",
AQ1345="Fiber AOF","TX ISSUE",
AQ1345="Projet OCM (HUAWEI)","TRAVAUX-HUAWEI",
AQ1345="Projet OCM (NOKIA)","TRAVAUX -NOKIA",
AQ1345="ACCESS-ISSUE","ACCESS-ISSUE",
AQ1345="Projet OCM (ZTE, NOKIA, autres projets)","TRAVAUX OCM",
AQ1345="No root CAuse","No root cause",
AQ1345="ODU HS","TX ISSUE",
AQ1345="IP &amp; VLAN","TX ISSUE",
AQ1345="Warehouse HUAWEI","SPARE-ISSUE",
AQ1345="SPARE-HS","SPARE-ISSUE",
AQ1345="Power Telco","RAN ISSUE",AQ1345="no impacts","no impacts"
),"")</f>
        <v>No root cause</v>
      </c>
      <c r="AQ1345" s="126" t="s">
        <v>5344</v>
      </c>
      <c r="AR1345" s="48" t="str" cm="1">
        <f t="array" ref="AR1345">IFERROR(_xlfn.IFS(
AQ1345="MPR ISSUE","ACTIVE",
AQ1345="BSS Hardware Issue","ACTIVE",
AQ1345="Sites strategiques, MLL, Pylone, etc.","PASSIVE",
AQ1345="AKTIVCO DEFAUT GE &amp; POWER Cabinet","PASSIVE",
AQ1345="AKTIVCO Coupure ENEO &amp; Baisse de tension","PASSIVE",
AQ1345="Coupure ENEO &amp; Baisse de tension","PASSIVE",
AQ1345="Defaut GE &amp; POWER Cabinet","PASSIVE",
AQ1345="Sharing","PASSIVE",
AQ1345="Sites strategiques &amp; DataCenter","PASSIVE",
AQ1345="Exclu","Exclu",
AQ1345="SAT","ACTIVE",
AQ1345="SPARE-ISSUE","SPARE-ISSUE",
AQ1345="Fiber CAmtel","ACTIVE",
AQ1345="Fiber AOF","ACTIVE",
AQ1345="Projet OCM (HUAWEI)","PLANNED WORKS",
AQ1345="Projet OCM (NOKIA)","PLANNED WORKS",
AQ1345="ACCESS-ISSUE","ACCESS-ISSUE",
AQ1345="Projet OCM (ZTE, NOKIA, autres projets)","PLANNED WORKS",
AQ1345="No root CAuse","No root cause",
AQ1345="ODU HS","ACTIVE",
AQ1345="IP &amp; VLAN","ACTIVE",
AQ1345="Warehouse HUAWEI","SPARE-ISSUE",
AQ1345="SPARE-HS","SPARE-ISSUE",
AQ1345="Power Telco","ACTIVE", AQ1345="no impacts","no impacts"
),"")</f>
        <v>No root cause</v>
      </c>
      <c r="AS1345" s="92" t="s">
        <v>5537</v>
      </c>
      <c r="AT1345" s="98" t="s">
        <v>2369</v>
      </c>
      <c r="AV1345" s="17" t="s">
        <v>5537</v>
      </c>
      <c r="AW1345" s="7" t="s">
        <v>5537</v>
      </c>
      <c r="AX1345" s="6" t="s">
        <v>5537</v>
      </c>
      <c r="AY1345" s="7"/>
      <c r="AZ1345" s="3" t="s">
        <v>5537</v>
      </c>
      <c r="BA1345" s="18" t="s">
        <v>5537</v>
      </c>
      <c r="BB1345" s="18" t="s">
        <v>5537</v>
      </c>
      <c r="BC1345" s="18" t="s">
        <v>5537</v>
      </c>
      <c r="BD1345" s="18" t="s">
        <v>5537</v>
      </c>
      <c r="BE1345" s="18" t="s">
        <v>5537</v>
      </c>
      <c r="BF1345" s="18" t="s">
        <v>5537</v>
      </c>
      <c r="BG1345" s="18" t="s">
        <v>5537</v>
      </c>
      <c r="BH1345" s="18" t="s">
        <v>5537</v>
      </c>
      <c r="BI1345" s="18" t="s">
        <v>5537</v>
      </c>
      <c r="BJ1345" s="18" t="s">
        <v>5537</v>
      </c>
      <c r="BK1345" s="18" t="s">
        <v>5537</v>
      </c>
      <c r="BL1345" s="9" t="s">
        <v>5537</v>
      </c>
      <c r="BM1345" s="14" t="s">
        <v>5537</v>
      </c>
      <c r="BN1345" s="14" t="s">
        <v>5537</v>
      </c>
      <c r="BO1345" s="14" t="str">
        <f>_xlfn.XLOOKUP(B1345,'[4]cell downs 18042026 17h'!$B:$B,'[4]cell downs 18042026 17h'!$B:$B,"")</f>
        <v/>
      </c>
      <c r="BP1345" s="14" t="str">
        <f>_xlfn.XLOOKUP(B1345,'[5]Cells Huawei 19042026 15h'!$B:$B,'[5]Cells Huawei 19042026 15h'!$B:$B,"")</f>
        <v/>
      </c>
      <c r="BQ1345" s="9" t="str">
        <f>_xlfn.XLOOKUP(B1345,'[6]cells down 19042026 9H40'!$B:$B,'[6]cells down 19042026 9H40'!$B:$B,"")</f>
        <v/>
      </c>
      <c r="BR1345" s="9" t="s">
        <v>2369</v>
      </c>
      <c r="BS1345" s="9" t="s">
        <v>5537</v>
      </c>
      <c r="BT1345" s="108"/>
    </row>
    <row r="1346" spans="1:72" s="9" customFormat="1" x14ac:dyDescent="0.35">
      <c r="A1346" s="1" t="s">
        <v>4817</v>
      </c>
      <c r="B1346" s="8" t="s">
        <v>4818</v>
      </c>
      <c r="C1346" s="3" t="str">
        <f>_xlfn.XLOOKUP(B1346,'[1]daily break down'!$D:$D,'[1]daily break down'!$E:$E,"")</f>
        <v>SUD-OUEST</v>
      </c>
      <c r="D1346" s="1" t="s">
        <v>11</v>
      </c>
      <c r="E1346" s="1" t="s">
        <v>12</v>
      </c>
      <c r="F1346" s="3" t="s">
        <v>13</v>
      </c>
      <c r="G1346" s="1" t="s">
        <v>63</v>
      </c>
      <c r="H1346" s="32" t="str">
        <f>_xlfn.XLOOKUP(B1346,[2]CALCULATION!$B:$B,[2]CALCULATION!$H:$H,"")</f>
        <v>HUAWEI</v>
      </c>
      <c r="I1346" s="28">
        <v>0</v>
      </c>
      <c r="J1346" s="28">
        <v>0</v>
      </c>
      <c r="K1346" s="28">
        <v>0</v>
      </c>
      <c r="L1346" s="28">
        <v>0</v>
      </c>
      <c r="M1346" s="28">
        <v>0</v>
      </c>
      <c r="N1346" s="28">
        <v>0</v>
      </c>
      <c r="O1346" s="28">
        <v>0</v>
      </c>
      <c r="P1346" s="28">
        <v>0</v>
      </c>
      <c r="Q1346" s="28">
        <v>0</v>
      </c>
      <c r="R1346" s="28">
        <v>0</v>
      </c>
      <c r="S1346" s="93">
        <v>0</v>
      </c>
      <c r="T1346" s="93">
        <f>_xlfn.XLOOKUP(B1346,'[3]Nur des jours'!$B:$B,'[3]Nur des jours'!$U:$U,"")</f>
        <v>0</v>
      </c>
      <c r="U1346" s="93">
        <v>0</v>
      </c>
      <c r="V1346" s="93">
        <v>0</v>
      </c>
      <c r="W1346" s="93">
        <v>0</v>
      </c>
      <c r="X1346" s="93">
        <v>0</v>
      </c>
      <c r="Y1346" s="93">
        <v>0.33690462941560873</v>
      </c>
      <c r="Z1346" s="93">
        <v>0</v>
      </c>
      <c r="AA1346" s="93">
        <v>0</v>
      </c>
      <c r="AB1346" s="93">
        <v>0</v>
      </c>
      <c r="AC1346" s="93">
        <f>_xlfn.XLOOKUP(B1346,'[3]Nur des jours'!$B:$B,'[3]Nur des jours'!$N:$N,"")</f>
        <v>0</v>
      </c>
      <c r="AD1346" s="93">
        <v>0</v>
      </c>
      <c r="AE1346" s="93">
        <v>0</v>
      </c>
      <c r="AF1346" s="93">
        <v>0</v>
      </c>
      <c r="AG1346" s="93"/>
      <c r="AH1346" s="93">
        <v>0</v>
      </c>
      <c r="AI1346" s="93">
        <v>0</v>
      </c>
      <c r="AJ1346" s="93">
        <v>0</v>
      </c>
      <c r="AK1346" s="93">
        <v>0</v>
      </c>
      <c r="AL1346" s="93">
        <v>0</v>
      </c>
      <c r="AM1346" s="49" t="s">
        <v>5559</v>
      </c>
      <c r="AN1346" s="49"/>
      <c r="AO1346" s="48" t="str" cm="1">
        <f t="array" ref="AO1346">IFERROR(_xlfn.IFS(
AQ1346="MPR ISSUE","PDH",
AQ1346="BSS Hardware Issue","BSS",
AQ1346="Sites strategiques, MLL, Pylone, etc.","ENVTECH",
AQ1346="AKTIVCO DEFAUT GE &amp; POWER Cabinet","AKTIVCO",
AQ1346="AKTIVCO Coupure ENEO &amp; Baisse de tension","AKTIVCO GRID ONLY",
AQ1346="Coupure ENEO &amp; Baisse de tension","IHS GRID ONLY",
AQ1346="Defaut GE &amp; POWER Cabinet","IHS",
AQ1346="Sharing","Partners",
AQ1346="Sites strategiques &amp; DataCenter","SST &amp; DC",
AQ1346="Exclu","Exclu",
AQ1346="SAT","SAT",
AQ1346="SPARE-ISSUE","SPARE-ISSUE",
AQ1346="Fiber CAmtel","TRANS_FO_CAMTEL",
AQ1346="Fiber AOF","Fiber AOF",
AQ1346="Projet OCM (HUAWEI)","TRAVAUX-HUAWEI",
AQ1346="Projet OCM (NOKIA)","TRAVAUX-NOKIA",
AQ1346="ACCESS-ISSUE","ACCESS-ISSUE",
AQ1346="Projet OCM (ZTE, NOKIA, autres projets)","TRAVAUX OCM",
AQ1346="No root CAuse","No root cause",
AQ1346="ODU HS","PDH",
AQ1346="IP &amp; VLAN","PDH",
AQ1346="Warehouse HUAWEI","SPARE-ISSUE",
AQ1346="SPARE-HS","SPARE-ISSUE",
AQ1346="Power Telco","BSS",AQ1346="no impacts","no impacts"
),"")</f>
        <v>No root cause</v>
      </c>
      <c r="AP1346" s="48" t="str" cm="1">
        <f t="array" ref="AP1346">IFERROR(_xlfn.IFS(
AQ1346="MPR ISSUE","TX ISSUE",
AQ1346="BSS Hardware Issue","RAN ISSUE",
AQ1346="Sites strategiques, MLL, Pylone, etc.","ENVTECH",
AQ1346="AKTIVCO DEFAUT GE &amp; POWER Cabinet","POWER ISSUE",
AQ1346="AKTIVCO Coupure ENEO &amp; Baisse de tension","POWER ISSUE",
AQ1346="Coupure ENEO &amp; Baisse de tension","POWER ISSUE",
AQ1346="Defaut GE &amp; POWER Cabinet","POWER ISSUE",
AQ1346="Sharing","POWER ISSUE",
AQ1346="Sites strategiques &amp; DataCenter","POWER ISSUE",
AQ1346="Exclu","Exclu",
AQ1346="SAT","TX ISSUE",
AQ1346="SPARE-ISSUE","SPARE-ISSUE",
AQ1346="Fiber CAmtel","TX ISSUE",
AQ1346="Fiber AOF","TX ISSUE",
AQ1346="Projet OCM (HUAWEI)","TRAVAUX-HUAWEI",
AQ1346="Projet OCM (NOKIA)","TRAVAUX -NOKIA",
AQ1346="ACCESS-ISSUE","ACCESS-ISSUE",
AQ1346="Projet OCM (ZTE, NOKIA, autres projets)","TRAVAUX OCM",
AQ1346="No root CAuse","No root cause",
AQ1346="ODU HS","TX ISSUE",
AQ1346="IP &amp; VLAN","TX ISSUE",
AQ1346="Warehouse HUAWEI","SPARE-ISSUE",
AQ1346="SPARE-HS","SPARE-ISSUE",
AQ1346="Power Telco","RAN ISSUE",AQ1346="no impacts","no impacts"
),"")</f>
        <v>No root cause</v>
      </c>
      <c r="AQ1346" s="126" t="s">
        <v>5344</v>
      </c>
      <c r="AR1346" s="48" t="str" cm="1">
        <f t="array" ref="AR1346">IFERROR(_xlfn.IFS(
AQ1346="MPR ISSUE","ACTIVE",
AQ1346="BSS Hardware Issue","ACTIVE",
AQ1346="Sites strategiques, MLL, Pylone, etc.","PASSIVE",
AQ1346="AKTIVCO DEFAUT GE &amp; POWER Cabinet","PASSIVE",
AQ1346="AKTIVCO Coupure ENEO &amp; Baisse de tension","PASSIVE",
AQ1346="Coupure ENEO &amp; Baisse de tension","PASSIVE",
AQ1346="Defaut GE &amp; POWER Cabinet","PASSIVE",
AQ1346="Sharing","PASSIVE",
AQ1346="Sites strategiques &amp; DataCenter","PASSIVE",
AQ1346="Exclu","Exclu",
AQ1346="SAT","ACTIVE",
AQ1346="SPARE-ISSUE","SPARE-ISSUE",
AQ1346="Fiber CAmtel","ACTIVE",
AQ1346="Fiber AOF","ACTIVE",
AQ1346="Projet OCM (HUAWEI)","PLANNED WORKS",
AQ1346="Projet OCM (NOKIA)","PLANNED WORKS",
AQ1346="ACCESS-ISSUE","ACCESS-ISSUE",
AQ1346="Projet OCM (ZTE, NOKIA, autres projets)","PLANNED WORKS",
AQ1346="No root CAuse","No root cause",
AQ1346="ODU HS","ACTIVE",
AQ1346="IP &amp; VLAN","ACTIVE",
AQ1346="Warehouse HUAWEI","SPARE-ISSUE",
AQ1346="SPARE-HS","SPARE-ISSUE",
AQ1346="Power Telco","ACTIVE", AQ1346="no impacts","no impacts"
),"")</f>
        <v>No root cause</v>
      </c>
      <c r="AS1346" s="92" t="s">
        <v>5537</v>
      </c>
      <c r="AT1346" s="98" t="s">
        <v>4818</v>
      </c>
      <c r="AV1346" s="17" t="s">
        <v>5537</v>
      </c>
      <c r="AW1346" s="7" t="s">
        <v>5537</v>
      </c>
      <c r="AX1346" s="6" t="s">
        <v>5537</v>
      </c>
      <c r="AY1346" s="7"/>
      <c r="AZ1346" s="3" t="s">
        <v>5537</v>
      </c>
      <c r="BA1346" s="18" t="s">
        <v>5537</v>
      </c>
      <c r="BB1346" s="18" t="s">
        <v>5537</v>
      </c>
      <c r="BC1346" s="18" t="s">
        <v>5537</v>
      </c>
      <c r="BD1346" s="18" t="s">
        <v>5537</v>
      </c>
      <c r="BE1346" s="18" t="s">
        <v>5537</v>
      </c>
      <c r="BF1346" s="18" t="s">
        <v>5537</v>
      </c>
      <c r="BG1346" s="18" t="s">
        <v>5537</v>
      </c>
      <c r="BH1346" s="18" t="s">
        <v>5537</v>
      </c>
      <c r="BI1346" s="18" t="s">
        <v>5537</v>
      </c>
      <c r="BJ1346" s="18" t="s">
        <v>5537</v>
      </c>
      <c r="BK1346" s="18" t="s">
        <v>5537</v>
      </c>
      <c r="BL1346" s="9" t="s">
        <v>5537</v>
      </c>
      <c r="BM1346" s="14" t="s">
        <v>5537</v>
      </c>
      <c r="BN1346" s="14" t="s">
        <v>5537</v>
      </c>
      <c r="BO1346" s="14" t="str">
        <f>_xlfn.XLOOKUP(B1346,'[4]cell downs 18042026 17h'!$B:$B,'[4]cell downs 18042026 17h'!$B:$B,"")</f>
        <v/>
      </c>
      <c r="BP1346" s="14" t="str">
        <f>_xlfn.XLOOKUP(B1346,'[5]Cells Huawei 19042026 15h'!$B:$B,'[5]Cells Huawei 19042026 15h'!$B:$B,"")</f>
        <v/>
      </c>
      <c r="BQ1346" s="9" t="str">
        <f>_xlfn.XLOOKUP(B1346,'[6]cells down 19042026 9H40'!$B:$B,'[6]cells down 19042026 9H40'!$B:$B,"")</f>
        <v/>
      </c>
      <c r="BR1346" s="9" t="s">
        <v>4818</v>
      </c>
      <c r="BS1346" s="9" t="s">
        <v>12</v>
      </c>
      <c r="BT1346" s="108"/>
    </row>
    <row r="1347" spans="1:72" s="9" customFormat="1" x14ac:dyDescent="0.35">
      <c r="A1347" s="1" t="s">
        <v>3707</v>
      </c>
      <c r="B1347" s="1" t="s">
        <v>3708</v>
      </c>
      <c r="C1347" s="3" t="str">
        <f>_xlfn.XLOOKUP(B1347,'[1]daily break down'!$D:$D,'[1]daily break down'!$E:$E,"")</f>
        <v>OUEST</v>
      </c>
      <c r="D1347" s="1" t="s">
        <v>11</v>
      </c>
      <c r="E1347" s="1" t="s">
        <v>318</v>
      </c>
      <c r="F1347" s="3" t="s">
        <v>102</v>
      </c>
      <c r="G1347" s="1" t="s">
        <v>3707</v>
      </c>
      <c r="H1347" s="32" t="str">
        <f>_xlfn.XLOOKUP(B1347,[2]CALCULATION!$B:$B,[2]CALCULATION!$H:$H,"")</f>
        <v>HUAWEI</v>
      </c>
      <c r="I1347" s="28">
        <v>0</v>
      </c>
      <c r="J1347" s="28">
        <v>0</v>
      </c>
      <c r="K1347" s="28">
        <v>0</v>
      </c>
      <c r="L1347" s="28">
        <v>0</v>
      </c>
      <c r="M1347" s="28">
        <v>0</v>
      </c>
      <c r="N1347" s="28">
        <v>0</v>
      </c>
      <c r="O1347" s="28">
        <v>0</v>
      </c>
      <c r="P1347" s="28">
        <v>0</v>
      </c>
      <c r="Q1347" s="28">
        <v>0</v>
      </c>
      <c r="R1347" s="28">
        <v>0</v>
      </c>
      <c r="S1347" s="93">
        <v>0</v>
      </c>
      <c r="T1347" s="93">
        <f>_xlfn.XLOOKUP(B1347,'[3]Nur des jours'!$B:$B,'[3]Nur des jours'!$U:$U,"")</f>
        <v>0</v>
      </c>
      <c r="U1347" s="93">
        <v>0</v>
      </c>
      <c r="V1347" s="93">
        <v>4.923123678420696</v>
      </c>
      <c r="W1347" s="93">
        <v>3.8270332702684962</v>
      </c>
      <c r="X1347" s="93">
        <v>0.18339811033778214</v>
      </c>
      <c r="Y1347" s="93">
        <v>0.29916560369599893</v>
      </c>
      <c r="Z1347" s="93">
        <v>0</v>
      </c>
      <c r="AA1347" s="93">
        <v>0</v>
      </c>
      <c r="AB1347" s="93">
        <v>0</v>
      </c>
      <c r="AC1347" s="93">
        <f>_xlfn.XLOOKUP(B1347,'[3]Nur des jours'!$B:$B,'[3]Nur des jours'!$N:$N,"")</f>
        <v>0</v>
      </c>
      <c r="AD1347" s="93">
        <v>0</v>
      </c>
      <c r="AE1347" s="93">
        <v>0</v>
      </c>
      <c r="AF1347" s="93">
        <v>0</v>
      </c>
      <c r="AG1347" s="93"/>
      <c r="AH1347" s="93">
        <v>0</v>
      </c>
      <c r="AI1347" s="93">
        <v>0</v>
      </c>
      <c r="AJ1347" s="93">
        <v>0</v>
      </c>
      <c r="AK1347" s="93">
        <v>0</v>
      </c>
      <c r="AL1347" s="93">
        <v>0</v>
      </c>
      <c r="AM1347" s="49" t="s">
        <v>5559</v>
      </c>
      <c r="AN1347" s="49"/>
      <c r="AO1347" s="48" t="str" cm="1">
        <f t="array" ref="AO1347">IFERROR(_xlfn.IFS(
AQ1347="MPR ISSUE","PDH",
AQ1347="BSS Hardware Issue","BSS",
AQ1347="Sites strategiques, MLL, Pylone, etc.","ENVTECH",
AQ1347="AKTIVCO DEFAUT GE &amp; POWER Cabinet","AKTIVCO",
AQ1347="AKTIVCO Coupure ENEO &amp; Baisse de tension","AKTIVCO GRID ONLY",
AQ1347="Coupure ENEO &amp; Baisse de tension","IHS GRID ONLY",
AQ1347="Defaut GE &amp; POWER Cabinet","IHS",
AQ1347="Sharing","Partners",
AQ1347="Sites strategiques &amp; DataCenter","SST &amp; DC",
AQ1347="Exclu","Exclu",
AQ1347="SAT","SAT",
AQ1347="SPARE-ISSUE","SPARE-ISSUE",
AQ1347="Fiber CAmtel","TRANS_FO_CAMTEL",
AQ1347="Fiber AOF","Fiber AOF",
AQ1347="Projet OCM (HUAWEI)","TRAVAUX-HUAWEI",
AQ1347="Projet OCM (NOKIA)","TRAVAUX-NOKIA",
AQ1347="ACCESS-ISSUE","ACCESS-ISSUE",
AQ1347="Projet OCM (ZTE, NOKIA, autres projets)","TRAVAUX OCM",
AQ1347="No root CAuse","No root cause",
AQ1347="ODU HS","PDH",
AQ1347="IP &amp; VLAN","PDH",
AQ1347="Warehouse HUAWEI","SPARE-ISSUE",
AQ1347="SPARE-HS","SPARE-ISSUE",
AQ1347="Power Telco","BSS",AQ1347="no impacts","no impacts"
),"")</f>
        <v>No root cause</v>
      </c>
      <c r="AP1347" s="48" t="str" cm="1">
        <f t="array" ref="AP1347">IFERROR(_xlfn.IFS(
AQ1347="MPR ISSUE","TX ISSUE",
AQ1347="BSS Hardware Issue","RAN ISSUE",
AQ1347="Sites strategiques, MLL, Pylone, etc.","ENVTECH",
AQ1347="AKTIVCO DEFAUT GE &amp; POWER Cabinet","POWER ISSUE",
AQ1347="AKTIVCO Coupure ENEO &amp; Baisse de tension","POWER ISSUE",
AQ1347="Coupure ENEO &amp; Baisse de tension","POWER ISSUE",
AQ1347="Defaut GE &amp; POWER Cabinet","POWER ISSUE",
AQ1347="Sharing","POWER ISSUE",
AQ1347="Sites strategiques &amp; DataCenter","POWER ISSUE",
AQ1347="Exclu","Exclu",
AQ1347="SAT","TX ISSUE",
AQ1347="SPARE-ISSUE","SPARE-ISSUE",
AQ1347="Fiber CAmtel","TX ISSUE",
AQ1347="Fiber AOF","TX ISSUE",
AQ1347="Projet OCM (HUAWEI)","TRAVAUX-HUAWEI",
AQ1347="Projet OCM (NOKIA)","TRAVAUX -NOKIA",
AQ1347="ACCESS-ISSUE","ACCESS-ISSUE",
AQ1347="Projet OCM (ZTE, NOKIA, autres projets)","TRAVAUX OCM",
AQ1347="No root CAuse","No root cause",
AQ1347="ODU HS","TX ISSUE",
AQ1347="IP &amp; VLAN","TX ISSUE",
AQ1347="Warehouse HUAWEI","SPARE-ISSUE",
AQ1347="SPARE-HS","SPARE-ISSUE",
AQ1347="Power Telco","RAN ISSUE",AQ1347="no impacts","no impacts"
),"")</f>
        <v>No root cause</v>
      </c>
      <c r="AQ1347" s="67" t="s">
        <v>5344</v>
      </c>
      <c r="AR1347" s="48" t="str" cm="1">
        <f t="array" ref="AR1347">IFERROR(_xlfn.IFS(
AQ1347="MPR ISSUE","ACTIVE",
AQ1347="BSS Hardware Issue","ACTIVE",
AQ1347="Sites strategiques, MLL, Pylone, etc.","PASSIVE",
AQ1347="AKTIVCO DEFAUT GE &amp; POWER Cabinet","PASSIVE",
AQ1347="AKTIVCO Coupure ENEO &amp; Baisse de tension","PASSIVE",
AQ1347="Coupure ENEO &amp; Baisse de tension","PASSIVE",
AQ1347="Defaut GE &amp; POWER Cabinet","PASSIVE",
AQ1347="Sharing","PASSIVE",
AQ1347="Sites strategiques &amp; DataCenter","PASSIVE",
AQ1347="Exclu","Exclu",
AQ1347="SAT","ACTIVE",
AQ1347="SPARE-ISSUE","SPARE-ISSUE",
AQ1347="Fiber CAmtel","ACTIVE",
AQ1347="Fiber AOF","ACTIVE",
AQ1347="Projet OCM (HUAWEI)","PLANNED WORKS",
AQ1347="Projet OCM (NOKIA)","PLANNED WORKS",
AQ1347="ACCESS-ISSUE","ACCESS-ISSUE",
AQ1347="Projet OCM (ZTE, NOKIA, autres projets)","PLANNED WORKS",
AQ1347="No root CAuse","No root cause",
AQ1347="ODU HS","ACTIVE",
AQ1347="IP &amp; VLAN","ACTIVE",
AQ1347="Warehouse HUAWEI","SPARE-ISSUE",
AQ1347="SPARE-HS","SPARE-ISSUE",
AQ1347="Power Telco","ACTIVE", AQ1347="no impacts","no impacts"
),"")</f>
        <v>No root cause</v>
      </c>
      <c r="AS1347" s="92" t="s">
        <v>5695</v>
      </c>
      <c r="AT1347" s="98" t="s">
        <v>3708</v>
      </c>
      <c r="AV1347" s="17" t="s">
        <v>5537</v>
      </c>
      <c r="AW1347" s="7" t="s">
        <v>5537</v>
      </c>
      <c r="AX1347" s="6" t="s">
        <v>5537</v>
      </c>
      <c r="AY1347" s="7"/>
      <c r="AZ1347" s="3" t="s">
        <v>5537</v>
      </c>
      <c r="BA1347" s="18" t="s">
        <v>5537</v>
      </c>
      <c r="BB1347" s="18" t="s">
        <v>5537</v>
      </c>
      <c r="BC1347" s="18" t="s">
        <v>5537</v>
      </c>
      <c r="BD1347" s="18" t="s">
        <v>5537</v>
      </c>
      <c r="BE1347" s="18" t="s">
        <v>5537</v>
      </c>
      <c r="BF1347" s="18" t="s">
        <v>5537</v>
      </c>
      <c r="BG1347" s="18" t="s">
        <v>5537</v>
      </c>
      <c r="BH1347" s="18" t="s">
        <v>5537</v>
      </c>
      <c r="BI1347" s="18" t="s">
        <v>5537</v>
      </c>
      <c r="BJ1347" s="18" t="s">
        <v>5537</v>
      </c>
      <c r="BK1347" s="18" t="s">
        <v>5695</v>
      </c>
      <c r="BL1347" s="9" t="s">
        <v>5537</v>
      </c>
      <c r="BM1347" s="14" t="s">
        <v>5537</v>
      </c>
      <c r="BN1347" s="14" t="s">
        <v>5537</v>
      </c>
      <c r="BO1347" s="14" t="str">
        <f>_xlfn.XLOOKUP(B1347,'[4]cell downs 18042026 17h'!$B:$B,'[4]cell downs 18042026 17h'!$B:$B,"")</f>
        <v/>
      </c>
      <c r="BP1347" s="14" t="str">
        <f>_xlfn.XLOOKUP(B1347,'[5]Cells Huawei 19042026 15h'!$B:$B,'[5]Cells Huawei 19042026 15h'!$B:$B,"")</f>
        <v/>
      </c>
      <c r="BQ1347" s="9" t="str">
        <f>_xlfn.XLOOKUP(B1347,'[6]cells down 19042026 9H40'!$B:$B,'[6]cells down 19042026 9H40'!$B:$B,"")</f>
        <v/>
      </c>
      <c r="BR1347" s="9" t="s">
        <v>3708</v>
      </c>
      <c r="BS1347" s="9" t="s">
        <v>12</v>
      </c>
      <c r="BT1347" s="108"/>
    </row>
    <row r="1348" spans="1:72" s="9" customFormat="1" x14ac:dyDescent="0.35">
      <c r="A1348" s="1" t="s">
        <v>4085</v>
      </c>
      <c r="B1348" s="8" t="s">
        <v>4086</v>
      </c>
      <c r="C1348" s="3" t="str">
        <f>_xlfn.XLOOKUP(B1348,'[1]daily break down'!$D:$D,'[1]daily break down'!$E:$E,"")</f>
        <v>SUD-OUEST</v>
      </c>
      <c r="D1348" s="1" t="s">
        <v>11</v>
      </c>
      <c r="E1348" s="1" t="s">
        <v>12</v>
      </c>
      <c r="F1348" s="3" t="s">
        <v>13</v>
      </c>
      <c r="G1348" s="1" t="s">
        <v>63</v>
      </c>
      <c r="H1348" s="32" t="str">
        <f>_xlfn.XLOOKUP(B1348,[2]CALCULATION!$B:$B,[2]CALCULATION!$H:$H,"")</f>
        <v>HUAWEI</v>
      </c>
      <c r="I1348" s="28">
        <v>0</v>
      </c>
      <c r="J1348" s="28">
        <v>0</v>
      </c>
      <c r="K1348" s="28">
        <v>0</v>
      </c>
      <c r="L1348" s="28">
        <v>0</v>
      </c>
      <c r="M1348" s="28">
        <v>0</v>
      </c>
      <c r="N1348" s="28">
        <v>0</v>
      </c>
      <c r="O1348" s="28">
        <v>0</v>
      </c>
      <c r="P1348" s="28">
        <v>0</v>
      </c>
      <c r="Q1348" s="28">
        <v>0</v>
      </c>
      <c r="R1348" s="28">
        <v>0</v>
      </c>
      <c r="S1348" s="93">
        <v>0</v>
      </c>
      <c r="T1348" s="93">
        <f>_xlfn.XLOOKUP(B1348,'[3]Nur des jours'!$B:$B,'[3]Nur des jours'!$U:$U,"")</f>
        <v>0</v>
      </c>
      <c r="U1348" s="93">
        <v>0</v>
      </c>
      <c r="V1348" s="93">
        <v>0</v>
      </c>
      <c r="W1348" s="93">
        <v>0.29160353048942311</v>
      </c>
      <c r="X1348" s="93">
        <v>0</v>
      </c>
      <c r="Y1348" s="93">
        <v>0.22463281140760144</v>
      </c>
      <c r="Z1348" s="93">
        <v>0</v>
      </c>
      <c r="AA1348" s="93">
        <v>0</v>
      </c>
      <c r="AB1348" s="93">
        <v>0</v>
      </c>
      <c r="AC1348" s="93">
        <f>_xlfn.XLOOKUP(B1348,'[3]Nur des jours'!$B:$B,'[3]Nur des jours'!$N:$N,"")</f>
        <v>0</v>
      </c>
      <c r="AD1348" s="93">
        <v>0</v>
      </c>
      <c r="AE1348" s="93">
        <v>0</v>
      </c>
      <c r="AF1348" s="93">
        <v>0</v>
      </c>
      <c r="AG1348" s="93"/>
      <c r="AH1348" s="93">
        <v>0</v>
      </c>
      <c r="AI1348" s="93">
        <v>0</v>
      </c>
      <c r="AJ1348" s="93">
        <v>0</v>
      </c>
      <c r="AK1348" s="93">
        <v>0</v>
      </c>
      <c r="AL1348" s="93">
        <v>0</v>
      </c>
      <c r="AM1348" s="49" t="s">
        <v>5559</v>
      </c>
      <c r="AN1348" s="49"/>
      <c r="AO1348" s="48" t="str" cm="1">
        <f t="array" ref="AO1348">IFERROR(_xlfn.IFS(
AQ1348="MPR ISSUE","PDH",
AQ1348="BSS Hardware Issue","BSS",
AQ1348="Sites strategiques, MLL, Pylone, etc.","ENVTECH",
AQ1348="AKTIVCO DEFAUT GE &amp; POWER Cabinet","AKTIVCO",
AQ1348="AKTIVCO Coupure ENEO &amp; Baisse de tension","AKTIVCO GRID ONLY",
AQ1348="Coupure ENEO &amp; Baisse de tension","IHS GRID ONLY",
AQ1348="Defaut GE &amp; POWER Cabinet","IHS",
AQ1348="Sharing","Partners",
AQ1348="Sites strategiques &amp; DataCenter","SST &amp; DC",
AQ1348="Exclu","Exclu",
AQ1348="SAT","SAT",
AQ1348="SPARE-ISSUE","SPARE-ISSUE",
AQ1348="Fiber CAmtel","TRANS_FO_CAMTEL",
AQ1348="Fiber AOF","Fiber AOF",
AQ1348="Projet OCM (HUAWEI)","TRAVAUX-HUAWEI",
AQ1348="Projet OCM (NOKIA)","TRAVAUX-NOKIA",
AQ1348="ACCESS-ISSUE","ACCESS-ISSUE",
AQ1348="Projet OCM (ZTE, NOKIA, autres projets)","TRAVAUX OCM",
AQ1348="No root CAuse","No root cause",
AQ1348="ODU HS","PDH",
AQ1348="IP &amp; VLAN","PDH",
AQ1348="Warehouse HUAWEI","SPARE-ISSUE",
AQ1348="SPARE-HS","SPARE-ISSUE",
AQ1348="Power Telco","BSS",AQ1348="no impacts","no impacts"
),"")</f>
        <v>No root cause</v>
      </c>
      <c r="AP1348" s="48" t="str" cm="1">
        <f t="array" ref="AP1348">IFERROR(_xlfn.IFS(
AQ1348="MPR ISSUE","TX ISSUE",
AQ1348="BSS Hardware Issue","RAN ISSUE",
AQ1348="Sites strategiques, MLL, Pylone, etc.","ENVTECH",
AQ1348="AKTIVCO DEFAUT GE &amp; POWER Cabinet","POWER ISSUE",
AQ1348="AKTIVCO Coupure ENEO &amp; Baisse de tension","POWER ISSUE",
AQ1348="Coupure ENEO &amp; Baisse de tension","POWER ISSUE",
AQ1348="Defaut GE &amp; POWER Cabinet","POWER ISSUE",
AQ1348="Sharing","POWER ISSUE",
AQ1348="Sites strategiques &amp; DataCenter","POWER ISSUE",
AQ1348="Exclu","Exclu",
AQ1348="SAT","TX ISSUE",
AQ1348="SPARE-ISSUE","SPARE-ISSUE",
AQ1348="Fiber CAmtel","TX ISSUE",
AQ1348="Fiber AOF","TX ISSUE",
AQ1348="Projet OCM (HUAWEI)","TRAVAUX-HUAWEI",
AQ1348="Projet OCM (NOKIA)","TRAVAUX -NOKIA",
AQ1348="ACCESS-ISSUE","ACCESS-ISSUE",
AQ1348="Projet OCM (ZTE, NOKIA, autres projets)","TRAVAUX OCM",
AQ1348="No root CAuse","No root cause",
AQ1348="ODU HS","TX ISSUE",
AQ1348="IP &amp; VLAN","TX ISSUE",
AQ1348="Warehouse HUAWEI","SPARE-ISSUE",
AQ1348="SPARE-HS","SPARE-ISSUE",
AQ1348="Power Telco","RAN ISSUE",AQ1348="no impacts","no impacts"
),"")</f>
        <v>No root cause</v>
      </c>
      <c r="AQ1348" s="126" t="s">
        <v>5344</v>
      </c>
      <c r="AR1348" s="48" t="str" cm="1">
        <f t="array" ref="AR1348">IFERROR(_xlfn.IFS(
AQ1348="MPR ISSUE","ACTIVE",
AQ1348="BSS Hardware Issue","ACTIVE",
AQ1348="Sites strategiques, MLL, Pylone, etc.","PASSIVE",
AQ1348="AKTIVCO DEFAUT GE &amp; POWER Cabinet","PASSIVE",
AQ1348="AKTIVCO Coupure ENEO &amp; Baisse de tension","PASSIVE",
AQ1348="Coupure ENEO &amp; Baisse de tension","PASSIVE",
AQ1348="Defaut GE &amp; POWER Cabinet","PASSIVE",
AQ1348="Sharing","PASSIVE",
AQ1348="Sites strategiques &amp; DataCenter","PASSIVE",
AQ1348="Exclu","Exclu",
AQ1348="SAT","ACTIVE",
AQ1348="SPARE-ISSUE","SPARE-ISSUE",
AQ1348="Fiber CAmtel","ACTIVE",
AQ1348="Fiber AOF","ACTIVE",
AQ1348="Projet OCM (HUAWEI)","PLANNED WORKS",
AQ1348="Projet OCM (NOKIA)","PLANNED WORKS",
AQ1348="ACCESS-ISSUE","ACCESS-ISSUE",
AQ1348="Projet OCM (ZTE, NOKIA, autres projets)","PLANNED WORKS",
AQ1348="No root CAuse","No root cause",
AQ1348="ODU HS","ACTIVE",
AQ1348="IP &amp; VLAN","ACTIVE",
AQ1348="Warehouse HUAWEI","SPARE-ISSUE",
AQ1348="SPARE-HS","SPARE-ISSUE",
AQ1348="Power Telco","ACTIVE", AQ1348="no impacts","no impacts"
),"")</f>
        <v>No root cause</v>
      </c>
      <c r="AS1348" s="92" t="s">
        <v>5537</v>
      </c>
      <c r="AT1348" s="98" t="s">
        <v>4086</v>
      </c>
      <c r="AV1348" s="17" t="s">
        <v>5537</v>
      </c>
      <c r="AW1348" s="7" t="s">
        <v>5537</v>
      </c>
      <c r="AX1348" s="6" t="s">
        <v>5537</v>
      </c>
      <c r="AY1348" s="7"/>
      <c r="AZ1348" s="3" t="s">
        <v>5537</v>
      </c>
      <c r="BA1348" s="18" t="s">
        <v>5537</v>
      </c>
      <c r="BB1348" s="18" t="s">
        <v>5537</v>
      </c>
      <c r="BC1348" s="18" t="s">
        <v>5537</v>
      </c>
      <c r="BD1348" s="18" t="s">
        <v>5537</v>
      </c>
      <c r="BE1348" s="18" t="s">
        <v>5537</v>
      </c>
      <c r="BF1348" s="18" t="s">
        <v>5537</v>
      </c>
      <c r="BG1348" s="18" t="s">
        <v>5537</v>
      </c>
      <c r="BH1348" s="18" t="s">
        <v>5537</v>
      </c>
      <c r="BI1348" s="18" t="s">
        <v>5537</v>
      </c>
      <c r="BJ1348" s="18" t="s">
        <v>5537</v>
      </c>
      <c r="BK1348" s="18" t="s">
        <v>5537</v>
      </c>
      <c r="BL1348" s="9" t="s">
        <v>5537</v>
      </c>
      <c r="BM1348" s="14" t="s">
        <v>5537</v>
      </c>
      <c r="BN1348" s="14" t="s">
        <v>5537</v>
      </c>
      <c r="BO1348" s="14" t="str">
        <f>_xlfn.XLOOKUP(B1348,'[4]cell downs 18042026 17h'!$B:$B,'[4]cell downs 18042026 17h'!$B:$B,"")</f>
        <v/>
      </c>
      <c r="BP1348" s="14" t="str">
        <f>_xlfn.XLOOKUP(B1348,'[5]Cells Huawei 19042026 15h'!$B:$B,'[5]Cells Huawei 19042026 15h'!$B:$B,"")</f>
        <v/>
      </c>
      <c r="BQ1348" s="9" t="str">
        <f>_xlfn.XLOOKUP(B1348,'[6]cells down 19042026 9H40'!$B:$B,'[6]cells down 19042026 9H40'!$B:$B,"")</f>
        <v/>
      </c>
      <c r="BR1348" s="9" t="s">
        <v>4086</v>
      </c>
      <c r="BS1348" s="9" t="s">
        <v>302</v>
      </c>
      <c r="BT1348" s="108"/>
    </row>
    <row r="1349" spans="1:72" s="9" customFormat="1" x14ac:dyDescent="0.35">
      <c r="A1349" s="1" t="s">
        <v>3822</v>
      </c>
      <c r="B1349" s="8" t="s">
        <v>3823</v>
      </c>
      <c r="C1349" s="3" t="str">
        <f>_xlfn.XLOOKUP(B1349,'[1]daily break down'!$D:$D,'[1]daily break down'!$E:$E,"")</f>
        <v>NORD</v>
      </c>
      <c r="D1349" s="1" t="s">
        <v>11</v>
      </c>
      <c r="E1349" s="1" t="s">
        <v>154</v>
      </c>
      <c r="F1349" s="3" t="s">
        <v>23</v>
      </c>
      <c r="G1349" s="1" t="s">
        <v>3824</v>
      </c>
      <c r="H1349" s="32" t="str">
        <f>_xlfn.XLOOKUP(B1349,[2]CALCULATION!$B:$B,[2]CALCULATION!$H:$H,"")</f>
        <v>HUAWEI</v>
      </c>
      <c r="I1349" s="28">
        <v>0</v>
      </c>
      <c r="J1349" s="28">
        <v>0</v>
      </c>
      <c r="K1349" s="28">
        <v>0</v>
      </c>
      <c r="L1349" s="28">
        <v>0</v>
      </c>
      <c r="M1349" s="28">
        <v>0</v>
      </c>
      <c r="N1349" s="28">
        <v>0</v>
      </c>
      <c r="O1349" s="28">
        <v>0</v>
      </c>
      <c r="P1349" s="28">
        <v>0</v>
      </c>
      <c r="Q1349" s="28">
        <v>0</v>
      </c>
      <c r="R1349" s="28">
        <v>0</v>
      </c>
      <c r="S1349" s="93">
        <v>0</v>
      </c>
      <c r="T1349" s="93">
        <f>_xlfn.XLOOKUP(B1349,'[3]Nur des jours'!$B:$B,'[3]Nur des jours'!$U:$U,"")</f>
        <v>0</v>
      </c>
      <c r="U1349" s="93">
        <v>0</v>
      </c>
      <c r="V1349" s="93">
        <v>7.2232067185453427E-2</v>
      </c>
      <c r="W1349" s="93">
        <v>0.87250986636532524</v>
      </c>
      <c r="X1349" s="93">
        <v>0.20635185613227067</v>
      </c>
      <c r="Y1349" s="93">
        <v>0.20207143733609562</v>
      </c>
      <c r="Z1349" s="93">
        <v>0</v>
      </c>
      <c r="AA1349" s="93">
        <v>0</v>
      </c>
      <c r="AB1349" s="93">
        <v>0</v>
      </c>
      <c r="AC1349" s="93">
        <f>_xlfn.XLOOKUP(B1349,'[3]Nur des jours'!$B:$B,'[3]Nur des jours'!$N:$N,"")</f>
        <v>0</v>
      </c>
      <c r="AD1349" s="93">
        <v>0</v>
      </c>
      <c r="AE1349" s="93">
        <v>0</v>
      </c>
      <c r="AF1349" s="93">
        <v>0</v>
      </c>
      <c r="AG1349" s="93"/>
      <c r="AH1349" s="93">
        <v>0</v>
      </c>
      <c r="AI1349" s="93">
        <v>0</v>
      </c>
      <c r="AJ1349" s="93">
        <v>0</v>
      </c>
      <c r="AK1349" s="93">
        <v>0</v>
      </c>
      <c r="AL1349" s="93">
        <v>0</v>
      </c>
      <c r="AM1349" s="49" t="s">
        <v>5559</v>
      </c>
      <c r="AN1349" s="49"/>
      <c r="AO1349" s="48" t="str" cm="1">
        <f t="array" ref="AO1349">IFERROR(_xlfn.IFS(
AQ1349="MPR ISSUE","PDH",
AQ1349="BSS Hardware Issue","BSS",
AQ1349="Sites strategiques, MLL, Pylone, etc.","ENVTECH",
AQ1349="AKTIVCO DEFAUT GE &amp; POWER Cabinet","AKTIVCO",
AQ1349="AKTIVCO Coupure ENEO &amp; Baisse de tension","AKTIVCO GRID ONLY",
AQ1349="Coupure ENEO &amp; Baisse de tension","IHS GRID ONLY",
AQ1349="Defaut GE &amp; POWER Cabinet","IHS",
AQ1349="Sharing","Partners",
AQ1349="Sites strategiques &amp; DataCenter","SST &amp; DC",
AQ1349="Exclu","Exclu",
AQ1349="SAT","SAT",
AQ1349="SPARE-ISSUE","SPARE-ISSUE",
AQ1349="Fiber CAmtel","TRANS_FO_CAMTEL",
AQ1349="Fiber AOF","Fiber AOF",
AQ1349="Projet OCM (HUAWEI)","TRAVAUX-HUAWEI",
AQ1349="Projet OCM (NOKIA)","TRAVAUX-NOKIA",
AQ1349="ACCESS-ISSUE","ACCESS-ISSUE",
AQ1349="Projet OCM (ZTE, NOKIA, autres projets)","TRAVAUX OCM",
AQ1349="No root CAuse","No root cause",
AQ1349="ODU HS","PDH",
AQ1349="IP &amp; VLAN","PDH",
AQ1349="Warehouse HUAWEI","SPARE-ISSUE",
AQ1349="SPARE-HS","SPARE-ISSUE",
AQ1349="Power Telco","BSS",AQ1349="no impacts","no impacts"
),"")</f>
        <v>No root cause</v>
      </c>
      <c r="AP1349" s="48" t="str" cm="1">
        <f t="array" ref="AP1349">IFERROR(_xlfn.IFS(
AQ1349="MPR ISSUE","TX ISSUE",
AQ1349="BSS Hardware Issue","RAN ISSUE",
AQ1349="Sites strategiques, MLL, Pylone, etc.","ENVTECH",
AQ1349="AKTIVCO DEFAUT GE &amp; POWER Cabinet","POWER ISSUE",
AQ1349="AKTIVCO Coupure ENEO &amp; Baisse de tension","POWER ISSUE",
AQ1349="Coupure ENEO &amp; Baisse de tension","POWER ISSUE",
AQ1349="Defaut GE &amp; POWER Cabinet","POWER ISSUE",
AQ1349="Sharing","POWER ISSUE",
AQ1349="Sites strategiques &amp; DataCenter","POWER ISSUE",
AQ1349="Exclu","Exclu",
AQ1349="SAT","TX ISSUE",
AQ1349="SPARE-ISSUE","SPARE-ISSUE",
AQ1349="Fiber CAmtel","TX ISSUE",
AQ1349="Fiber AOF","TX ISSUE",
AQ1349="Projet OCM (HUAWEI)","TRAVAUX-HUAWEI",
AQ1349="Projet OCM (NOKIA)","TRAVAUX -NOKIA",
AQ1349="ACCESS-ISSUE","ACCESS-ISSUE",
AQ1349="Projet OCM (ZTE, NOKIA, autres projets)","TRAVAUX OCM",
AQ1349="No root CAuse","No root cause",
AQ1349="ODU HS","TX ISSUE",
AQ1349="IP &amp; VLAN","TX ISSUE",
AQ1349="Warehouse HUAWEI","SPARE-ISSUE",
AQ1349="SPARE-HS","SPARE-ISSUE",
AQ1349="Power Telco","RAN ISSUE",AQ1349="no impacts","no impacts"
),"")</f>
        <v>No root cause</v>
      </c>
      <c r="AQ1349" s="126" t="s">
        <v>5344</v>
      </c>
      <c r="AR1349" s="48" t="str" cm="1">
        <f t="array" ref="AR1349">IFERROR(_xlfn.IFS(
AQ1349="MPR ISSUE","ACTIVE",
AQ1349="BSS Hardware Issue","ACTIVE",
AQ1349="Sites strategiques, MLL, Pylone, etc.","PASSIVE",
AQ1349="AKTIVCO DEFAUT GE &amp; POWER Cabinet","PASSIVE",
AQ1349="AKTIVCO Coupure ENEO &amp; Baisse de tension","PASSIVE",
AQ1349="Coupure ENEO &amp; Baisse de tension","PASSIVE",
AQ1349="Defaut GE &amp; POWER Cabinet","PASSIVE",
AQ1349="Sharing","PASSIVE",
AQ1349="Sites strategiques &amp; DataCenter","PASSIVE",
AQ1349="Exclu","Exclu",
AQ1349="SAT","ACTIVE",
AQ1349="SPARE-ISSUE","SPARE-ISSUE",
AQ1349="Fiber CAmtel","ACTIVE",
AQ1349="Fiber AOF","ACTIVE",
AQ1349="Projet OCM (HUAWEI)","PLANNED WORKS",
AQ1349="Projet OCM (NOKIA)","PLANNED WORKS",
AQ1349="ACCESS-ISSUE","ACCESS-ISSUE",
AQ1349="Projet OCM (ZTE, NOKIA, autres projets)","PLANNED WORKS",
AQ1349="No root CAuse","No root cause",
AQ1349="ODU HS","ACTIVE",
AQ1349="IP &amp; VLAN","ACTIVE",
AQ1349="Warehouse HUAWEI","SPARE-ISSUE",
AQ1349="SPARE-HS","SPARE-ISSUE",
AQ1349="Power Telco","ACTIVE", AQ1349="no impacts","no impacts"
),"")</f>
        <v>No root cause</v>
      </c>
      <c r="AS1349" s="92" t="s">
        <v>5537</v>
      </c>
      <c r="AT1349" s="98" t="s">
        <v>3823</v>
      </c>
      <c r="AV1349" s="17" t="s">
        <v>5537</v>
      </c>
      <c r="AW1349" s="7" t="s">
        <v>5537</v>
      </c>
      <c r="AX1349" s="6" t="s">
        <v>5537</v>
      </c>
      <c r="AY1349" s="7"/>
      <c r="AZ1349" s="3" t="s">
        <v>5537</v>
      </c>
      <c r="BA1349" s="18" t="s">
        <v>5537</v>
      </c>
      <c r="BB1349" s="18" t="s">
        <v>5537</v>
      </c>
      <c r="BC1349" s="18" t="s">
        <v>5537</v>
      </c>
      <c r="BD1349" s="18" t="s">
        <v>5537</v>
      </c>
      <c r="BE1349" s="18" t="s">
        <v>5537</v>
      </c>
      <c r="BF1349" s="18" t="s">
        <v>5537</v>
      </c>
      <c r="BG1349" s="18" t="s">
        <v>5537</v>
      </c>
      <c r="BH1349" s="18" t="s">
        <v>5537</v>
      </c>
      <c r="BI1349" s="18" t="s">
        <v>5537</v>
      </c>
      <c r="BJ1349" s="18" t="s">
        <v>5537</v>
      </c>
      <c r="BK1349" s="18" t="s">
        <v>5537</v>
      </c>
      <c r="BL1349" s="9" t="s">
        <v>5537</v>
      </c>
      <c r="BM1349" s="14" t="s">
        <v>5537</v>
      </c>
      <c r="BN1349" s="14" t="s">
        <v>5537</v>
      </c>
      <c r="BO1349" s="14" t="str">
        <f>_xlfn.XLOOKUP(B1349,'[4]cell downs 18042026 17h'!$B:$B,'[4]cell downs 18042026 17h'!$B:$B,"")</f>
        <v/>
      </c>
      <c r="BP1349" s="14" t="str">
        <f>_xlfn.XLOOKUP(B1349,'[5]Cells Huawei 19042026 15h'!$B:$B,'[5]Cells Huawei 19042026 15h'!$B:$B,"")</f>
        <v/>
      </c>
      <c r="BQ1349" s="9" t="str">
        <f>_xlfn.XLOOKUP(B1349,'[6]cells down 19042026 9H40'!$B:$B,'[6]cells down 19042026 9H40'!$B:$B,"")</f>
        <v/>
      </c>
      <c r="BR1349" s="9" t="s">
        <v>3823</v>
      </c>
      <c r="BS1349" s="9" t="s">
        <v>12</v>
      </c>
      <c r="BT1349" s="108"/>
    </row>
    <row r="1350" spans="1:72" s="9" customFormat="1" x14ac:dyDescent="0.35">
      <c r="A1350" s="1" t="s">
        <v>5251</v>
      </c>
      <c r="B1350" s="1" t="s">
        <v>5252</v>
      </c>
      <c r="C1350" s="3" t="str">
        <f>_xlfn.XLOOKUP(B1350,'[1]daily break down'!$D:$D,'[1]daily break down'!$E:$E,"")</f>
        <v>SUD-OUEST</v>
      </c>
      <c r="D1350" s="1" t="s">
        <v>11</v>
      </c>
      <c r="E1350" s="1" t="s">
        <v>154</v>
      </c>
      <c r="F1350" s="3" t="s">
        <v>13</v>
      </c>
      <c r="G1350" s="1" t="s">
        <v>5253</v>
      </c>
      <c r="H1350" s="32" t="str">
        <f>_xlfn.XLOOKUP(B1350,[2]CALCULATION!$B:$B,[2]CALCULATION!$H:$H,"")</f>
        <v>HUAWEI</v>
      </c>
      <c r="I1350" s="28">
        <v>0</v>
      </c>
      <c r="J1350" s="28">
        <v>0</v>
      </c>
      <c r="K1350" s="28">
        <v>0</v>
      </c>
      <c r="L1350" s="28">
        <v>0</v>
      </c>
      <c r="M1350" s="28">
        <v>0</v>
      </c>
      <c r="N1350" s="28">
        <v>0</v>
      </c>
      <c r="O1350" s="28">
        <v>0</v>
      </c>
      <c r="P1350" s="28">
        <v>0</v>
      </c>
      <c r="Q1350" s="28">
        <v>0</v>
      </c>
      <c r="R1350" s="28">
        <v>0</v>
      </c>
      <c r="S1350" s="93">
        <v>0</v>
      </c>
      <c r="T1350" s="93">
        <f>_xlfn.XLOOKUP(B1350,'[3]Nur des jours'!$B:$B,'[3]Nur des jours'!$U:$U,"")</f>
        <v>0</v>
      </c>
      <c r="U1350" s="93">
        <v>0</v>
      </c>
      <c r="V1350" s="93">
        <v>1.5613540962181074</v>
      </c>
      <c r="W1350" s="93">
        <v>1.9450401360602456</v>
      </c>
      <c r="X1350" s="93">
        <v>1.9130975107937893</v>
      </c>
      <c r="Y1350" s="93">
        <v>0.1673465398521258</v>
      </c>
      <c r="Z1350" s="93">
        <v>0</v>
      </c>
      <c r="AA1350" s="93">
        <v>0</v>
      </c>
      <c r="AB1350" s="93">
        <v>0</v>
      </c>
      <c r="AC1350" s="93">
        <f>_xlfn.XLOOKUP(B1350,'[3]Nur des jours'!$B:$B,'[3]Nur des jours'!$N:$N,"")</f>
        <v>0</v>
      </c>
      <c r="AD1350" s="93">
        <v>0</v>
      </c>
      <c r="AE1350" s="93">
        <v>0</v>
      </c>
      <c r="AF1350" s="93">
        <v>0</v>
      </c>
      <c r="AG1350" s="93"/>
      <c r="AH1350" s="93">
        <v>0</v>
      </c>
      <c r="AI1350" s="93">
        <v>0</v>
      </c>
      <c r="AJ1350" s="93">
        <v>0</v>
      </c>
      <c r="AK1350" s="93">
        <v>0</v>
      </c>
      <c r="AL1350" s="93">
        <v>0</v>
      </c>
      <c r="AM1350" s="49" t="s">
        <v>5559</v>
      </c>
      <c r="AN1350" s="49"/>
      <c r="AO1350" s="48" t="str" cm="1">
        <f t="array" ref="AO1350">IFERROR(_xlfn.IFS(
AQ1350="MPR ISSUE","PDH",
AQ1350="BSS Hardware Issue","BSS",
AQ1350="Sites strategiques, MLL, Pylone, etc.","ENVTECH",
AQ1350="AKTIVCO DEFAUT GE &amp; POWER Cabinet","AKTIVCO",
AQ1350="AKTIVCO Coupure ENEO &amp; Baisse de tension","AKTIVCO GRID ONLY",
AQ1350="Coupure ENEO &amp; Baisse de tension","IHS GRID ONLY",
AQ1350="Defaut GE &amp; POWER Cabinet","IHS",
AQ1350="Sharing","Partners",
AQ1350="Sites strategiques &amp; DataCenter","SST &amp; DC",
AQ1350="Exclu","Exclu",
AQ1350="SAT","SAT",
AQ1350="SPARE-ISSUE","SPARE-ISSUE",
AQ1350="Fiber CAmtel","TRANS_FO_CAMTEL",
AQ1350="Fiber AOF","Fiber AOF",
AQ1350="Projet OCM (HUAWEI)","TRAVAUX-HUAWEI",
AQ1350="Projet OCM (NOKIA)","TRAVAUX-NOKIA",
AQ1350="ACCESS-ISSUE","ACCESS-ISSUE",
AQ1350="Projet OCM (ZTE, NOKIA, autres projets)","TRAVAUX OCM",
AQ1350="No root CAuse","No root cause",
AQ1350="ODU HS","PDH",
AQ1350="IP &amp; VLAN","PDH",
AQ1350="Warehouse HUAWEI","SPARE-ISSUE",
AQ1350="SPARE-HS","SPARE-ISSUE",
AQ1350="Power Telco","BSS",AQ1350="no impacts","no impacts"
),"")</f>
        <v>ACCESS-ISSUE</v>
      </c>
      <c r="AP1350" s="48" t="str" cm="1">
        <f t="array" ref="AP1350">IFERROR(_xlfn.IFS(
AQ1350="MPR ISSUE","TX ISSUE",
AQ1350="BSS Hardware Issue","RAN ISSUE",
AQ1350="Sites strategiques, MLL, Pylone, etc.","ENVTECH",
AQ1350="AKTIVCO DEFAUT GE &amp; POWER Cabinet","POWER ISSUE",
AQ1350="AKTIVCO Coupure ENEO &amp; Baisse de tension","POWER ISSUE",
AQ1350="Coupure ENEO &amp; Baisse de tension","POWER ISSUE",
AQ1350="Defaut GE &amp; POWER Cabinet","POWER ISSUE",
AQ1350="Sharing","POWER ISSUE",
AQ1350="Sites strategiques &amp; DataCenter","POWER ISSUE",
AQ1350="Exclu","Exclu",
AQ1350="SAT","TX ISSUE",
AQ1350="SPARE-ISSUE","SPARE-ISSUE",
AQ1350="Fiber CAmtel","TX ISSUE",
AQ1350="Fiber AOF","TX ISSUE",
AQ1350="Projet OCM (HUAWEI)","TRAVAUX-HUAWEI",
AQ1350="Projet OCM (NOKIA)","TRAVAUX -NOKIA",
AQ1350="ACCESS-ISSUE","ACCESS-ISSUE",
AQ1350="Projet OCM (ZTE, NOKIA, autres projets)","TRAVAUX OCM",
AQ1350="No root CAuse","No root cause",
AQ1350="ODU HS","TX ISSUE",
AQ1350="IP &amp; VLAN","TX ISSUE",
AQ1350="Warehouse HUAWEI","SPARE-ISSUE",
AQ1350="SPARE-HS","SPARE-ISSUE",
AQ1350="Power Telco","RAN ISSUE",AQ1350="no impacts","no impacts"
),"")</f>
        <v>ACCESS-ISSUE</v>
      </c>
      <c r="AQ1350" s="67" t="s">
        <v>25</v>
      </c>
      <c r="AR1350" s="48" t="str" cm="1">
        <f t="array" ref="AR1350">IFERROR(_xlfn.IFS(
AQ1350="MPR ISSUE","ACTIVE",
AQ1350="BSS Hardware Issue","ACTIVE",
AQ1350="Sites strategiques, MLL, Pylone, etc.","PASSIVE",
AQ1350="AKTIVCO DEFAUT GE &amp; POWER Cabinet","PASSIVE",
AQ1350="AKTIVCO Coupure ENEO &amp; Baisse de tension","PASSIVE",
AQ1350="Coupure ENEO &amp; Baisse de tension","PASSIVE",
AQ1350="Defaut GE &amp; POWER Cabinet","PASSIVE",
AQ1350="Sharing","PASSIVE",
AQ1350="Sites strategiques &amp; DataCenter","PASSIVE",
AQ1350="Exclu","Exclu",
AQ1350="SAT","ACTIVE",
AQ1350="SPARE-ISSUE","SPARE-ISSUE",
AQ1350="Fiber CAmtel","ACTIVE",
AQ1350="Fiber AOF","ACTIVE",
AQ1350="Projet OCM (HUAWEI)","PLANNED WORKS",
AQ1350="Projet OCM (NOKIA)","PLANNED WORKS",
AQ1350="ACCESS-ISSUE","ACCESS-ISSUE",
AQ1350="Projet OCM (ZTE, NOKIA, autres projets)","PLANNED WORKS",
AQ1350="No root CAuse","No root cause",
AQ1350="ODU HS","ACTIVE",
AQ1350="IP &amp; VLAN","ACTIVE",
AQ1350="Warehouse HUAWEI","SPARE-ISSUE",
AQ1350="SPARE-HS","SPARE-ISSUE",
AQ1350="Power Telco","ACTIVE", AQ1350="no impacts","no impacts"
),"")</f>
        <v>ACCESS-ISSUE</v>
      </c>
      <c r="AS1350" s="92" t="s">
        <v>6413</v>
      </c>
      <c r="AT1350" s="133" t="s">
        <v>5236</v>
      </c>
      <c r="AU1350" s="9" t="s">
        <v>6414</v>
      </c>
      <c r="AV1350" s="17" t="s">
        <v>5537</v>
      </c>
      <c r="AW1350" s="7" t="s">
        <v>5537</v>
      </c>
      <c r="AX1350" s="6" t="s">
        <v>5537</v>
      </c>
      <c r="AY1350" s="7"/>
      <c r="AZ1350" s="3" t="s">
        <v>5537</v>
      </c>
      <c r="BA1350" s="18" t="s">
        <v>5537</v>
      </c>
      <c r="BB1350" s="18" t="s">
        <v>5537</v>
      </c>
      <c r="BC1350" s="18" t="s">
        <v>5537</v>
      </c>
      <c r="BD1350" s="18" t="s">
        <v>5537</v>
      </c>
      <c r="BE1350" s="18" t="s">
        <v>5537</v>
      </c>
      <c r="BF1350" s="18" t="s">
        <v>5537</v>
      </c>
      <c r="BG1350" s="18" t="s">
        <v>5537</v>
      </c>
      <c r="BH1350" s="18" t="s">
        <v>5537</v>
      </c>
      <c r="BI1350" s="18" t="s">
        <v>5537</v>
      </c>
      <c r="BJ1350" s="18" t="s">
        <v>6277</v>
      </c>
      <c r="BK1350" s="18" t="s">
        <v>6278</v>
      </c>
      <c r="BL1350" s="9" t="s">
        <v>5537</v>
      </c>
      <c r="BM1350" s="14" t="s">
        <v>5537</v>
      </c>
      <c r="BN1350" s="14" t="s">
        <v>5537</v>
      </c>
      <c r="BO1350" s="14" t="str">
        <f>_xlfn.XLOOKUP(B1350,'[4]cell downs 18042026 17h'!$B:$B,'[4]cell downs 18042026 17h'!$B:$B,"")</f>
        <v/>
      </c>
      <c r="BP1350" s="14" t="str">
        <f>_xlfn.XLOOKUP(B1350,'[5]Cells Huawei 19042026 15h'!$B:$B,'[5]Cells Huawei 19042026 15h'!$B:$B,"")</f>
        <v/>
      </c>
      <c r="BQ1350" s="9" t="str">
        <f>_xlfn.XLOOKUP(B1350,'[6]cells down 19042026 9H40'!$B:$B,'[6]cells down 19042026 9H40'!$B:$B,"")</f>
        <v/>
      </c>
      <c r="BR1350" s="9" t="s">
        <v>5252</v>
      </c>
      <c r="BS1350" s="9" t="s">
        <v>12</v>
      </c>
      <c r="BT1350" s="108"/>
    </row>
    <row r="1351" spans="1:72" s="9" customFormat="1" x14ac:dyDescent="0.35">
      <c r="A1351" s="1" t="s">
        <v>3880</v>
      </c>
      <c r="B1351" s="8" t="s">
        <v>3881</v>
      </c>
      <c r="C1351" s="3" t="str">
        <f>_xlfn.XLOOKUP(B1351,'[1]daily break down'!$D:$D,'[1]daily break down'!$E:$E,"")</f>
        <v>ADAMAOUA</v>
      </c>
      <c r="D1351" s="1"/>
      <c r="E1351" s="1"/>
      <c r="F1351" s="3" t="s">
        <v>90</v>
      </c>
      <c r="G1351" s="1" t="s">
        <v>3882</v>
      </c>
      <c r="H1351" s="32" t="str">
        <f>_xlfn.XLOOKUP(B1351,[2]CALCULATION!$B:$B,[2]CALCULATION!$H:$H,"")</f>
        <v>HUAWEI</v>
      </c>
      <c r="I1351" s="28">
        <v>0</v>
      </c>
      <c r="J1351" s="28">
        <v>0</v>
      </c>
      <c r="K1351" s="28">
        <v>0</v>
      </c>
      <c r="L1351" s="28">
        <v>0</v>
      </c>
      <c r="M1351" s="28">
        <v>0</v>
      </c>
      <c r="N1351" s="28">
        <v>0</v>
      </c>
      <c r="O1351" s="28">
        <v>0</v>
      </c>
      <c r="P1351" s="28">
        <v>0</v>
      </c>
      <c r="Q1351" s="28">
        <v>0</v>
      </c>
      <c r="R1351" s="28">
        <v>0</v>
      </c>
      <c r="S1351" s="93">
        <v>0</v>
      </c>
      <c r="T1351" s="93">
        <f>_xlfn.XLOOKUP(B1351,'[3]Nur des jours'!$B:$B,'[3]Nur des jours'!$U:$U,"")</f>
        <v>0</v>
      </c>
      <c r="U1351" s="93">
        <v>0</v>
      </c>
      <c r="V1351" s="93">
        <v>0</v>
      </c>
      <c r="W1351" s="93">
        <v>0</v>
      </c>
      <c r="X1351" s="93">
        <v>0.89273484517725221</v>
      </c>
      <c r="Y1351" s="93">
        <v>0.14847702699232093</v>
      </c>
      <c r="Z1351" s="93">
        <v>0</v>
      </c>
      <c r="AA1351" s="93">
        <v>0</v>
      </c>
      <c r="AB1351" s="93">
        <v>0</v>
      </c>
      <c r="AC1351" s="93">
        <f>_xlfn.XLOOKUP(B1351,'[3]Nur des jours'!$B:$B,'[3]Nur des jours'!$N:$N,"")</f>
        <v>0</v>
      </c>
      <c r="AD1351" s="93">
        <v>0</v>
      </c>
      <c r="AE1351" s="93">
        <v>0</v>
      </c>
      <c r="AF1351" s="93">
        <v>0</v>
      </c>
      <c r="AG1351" s="93"/>
      <c r="AH1351" s="93">
        <v>0</v>
      </c>
      <c r="AI1351" s="93">
        <v>0</v>
      </c>
      <c r="AJ1351" s="93">
        <v>0</v>
      </c>
      <c r="AK1351" s="93">
        <v>0</v>
      </c>
      <c r="AL1351" s="93">
        <v>0</v>
      </c>
      <c r="AM1351" s="49" t="s">
        <v>5559</v>
      </c>
      <c r="AN1351" s="49"/>
      <c r="AO1351" s="48" t="str" cm="1">
        <f t="array" ref="AO1351">IFERROR(_xlfn.IFS(
AQ1351="MPR ISSUE","PDH",
AQ1351="BSS Hardware Issue","BSS",
AQ1351="Sites strategiques, MLL, Pylone, etc.","ENVTECH",
AQ1351="AKTIVCO DEFAUT GE &amp; POWER Cabinet","AKTIVCO",
AQ1351="AKTIVCO Coupure ENEO &amp; Baisse de tension","AKTIVCO GRID ONLY",
AQ1351="Coupure ENEO &amp; Baisse de tension","IHS GRID ONLY",
AQ1351="Defaut GE &amp; POWER Cabinet","IHS",
AQ1351="Sharing","Partners",
AQ1351="Sites strategiques &amp; DataCenter","SST &amp; DC",
AQ1351="Exclu","Exclu",
AQ1351="SAT","SAT",
AQ1351="SPARE-ISSUE","SPARE-ISSUE",
AQ1351="Fiber CAmtel","TRANS_FO_CAMTEL",
AQ1351="Fiber AOF","Fiber AOF",
AQ1351="Projet OCM (HUAWEI)","TRAVAUX-HUAWEI",
AQ1351="Projet OCM (NOKIA)","TRAVAUX-NOKIA",
AQ1351="ACCESS-ISSUE","ACCESS-ISSUE",
AQ1351="Projet OCM (ZTE, NOKIA, autres projets)","TRAVAUX OCM",
AQ1351="No root CAuse","No root cause",
AQ1351="ODU HS","PDH",
AQ1351="IP &amp; VLAN","PDH",
AQ1351="Warehouse HUAWEI","SPARE-ISSUE",
AQ1351="SPARE-HS","SPARE-ISSUE",
AQ1351="Power Telco","BSS",AQ1351="no impacts","no impacts"
),"")</f>
        <v>No root cause</v>
      </c>
      <c r="AP1351" s="48" t="str" cm="1">
        <f t="array" ref="AP1351">IFERROR(_xlfn.IFS(
AQ1351="MPR ISSUE","TX ISSUE",
AQ1351="BSS Hardware Issue","RAN ISSUE",
AQ1351="Sites strategiques, MLL, Pylone, etc.","ENVTECH",
AQ1351="AKTIVCO DEFAUT GE &amp; POWER Cabinet","POWER ISSUE",
AQ1351="AKTIVCO Coupure ENEO &amp; Baisse de tension","POWER ISSUE",
AQ1351="Coupure ENEO &amp; Baisse de tension","POWER ISSUE",
AQ1351="Defaut GE &amp; POWER Cabinet","POWER ISSUE",
AQ1351="Sharing","POWER ISSUE",
AQ1351="Sites strategiques &amp; DataCenter","POWER ISSUE",
AQ1351="Exclu","Exclu",
AQ1351="SAT","TX ISSUE",
AQ1351="SPARE-ISSUE","SPARE-ISSUE",
AQ1351="Fiber CAmtel","TX ISSUE",
AQ1351="Fiber AOF","TX ISSUE",
AQ1351="Projet OCM (HUAWEI)","TRAVAUX-HUAWEI",
AQ1351="Projet OCM (NOKIA)","TRAVAUX -NOKIA",
AQ1351="ACCESS-ISSUE","ACCESS-ISSUE",
AQ1351="Projet OCM (ZTE, NOKIA, autres projets)","TRAVAUX OCM",
AQ1351="No root CAuse","No root cause",
AQ1351="ODU HS","TX ISSUE",
AQ1351="IP &amp; VLAN","TX ISSUE",
AQ1351="Warehouse HUAWEI","SPARE-ISSUE",
AQ1351="SPARE-HS","SPARE-ISSUE",
AQ1351="Power Telco","RAN ISSUE",AQ1351="no impacts","no impacts"
),"")</f>
        <v>No root cause</v>
      </c>
      <c r="AQ1351" s="67" t="s">
        <v>5344</v>
      </c>
      <c r="AR1351" s="48" t="str" cm="1">
        <f t="array" ref="AR1351">IFERROR(_xlfn.IFS(
AQ1351="MPR ISSUE","ACTIVE",
AQ1351="BSS Hardware Issue","ACTIVE",
AQ1351="Sites strategiques, MLL, Pylone, etc.","PASSIVE",
AQ1351="AKTIVCO DEFAUT GE &amp; POWER Cabinet","PASSIVE",
AQ1351="AKTIVCO Coupure ENEO &amp; Baisse de tension","PASSIVE",
AQ1351="Coupure ENEO &amp; Baisse de tension","PASSIVE",
AQ1351="Defaut GE &amp; POWER Cabinet","PASSIVE",
AQ1351="Sharing","PASSIVE",
AQ1351="Sites strategiques &amp; DataCenter","PASSIVE",
AQ1351="Exclu","Exclu",
AQ1351="SAT","ACTIVE",
AQ1351="SPARE-ISSUE","SPARE-ISSUE",
AQ1351="Fiber CAmtel","ACTIVE",
AQ1351="Fiber AOF","ACTIVE",
AQ1351="Projet OCM (HUAWEI)","PLANNED WORKS",
AQ1351="Projet OCM (NOKIA)","PLANNED WORKS",
AQ1351="ACCESS-ISSUE","ACCESS-ISSUE",
AQ1351="Projet OCM (ZTE, NOKIA, autres projets)","PLANNED WORKS",
AQ1351="No root CAuse","No root cause",
AQ1351="ODU HS","ACTIVE",
AQ1351="IP &amp; VLAN","ACTIVE",
AQ1351="Warehouse HUAWEI","SPARE-ISSUE",
AQ1351="SPARE-HS","SPARE-ISSUE",
AQ1351="Power Telco","ACTIVE", AQ1351="no impacts","no impacts"
),"")</f>
        <v>No root cause</v>
      </c>
      <c r="AS1351" s="92" t="s">
        <v>5537</v>
      </c>
      <c r="AT1351" s="98" t="s">
        <v>3881</v>
      </c>
      <c r="AV1351" s="17" t="s">
        <v>5537</v>
      </c>
      <c r="AW1351" s="7" t="s">
        <v>5537</v>
      </c>
      <c r="AX1351" s="6" t="s">
        <v>5537</v>
      </c>
      <c r="AY1351" s="7"/>
      <c r="AZ1351" s="3" t="s">
        <v>5537</v>
      </c>
      <c r="BA1351" s="18" t="s">
        <v>5537</v>
      </c>
      <c r="BB1351" s="18" t="s">
        <v>5537</v>
      </c>
      <c r="BC1351" s="18" t="s">
        <v>5537</v>
      </c>
      <c r="BD1351" s="18" t="s">
        <v>5537</v>
      </c>
      <c r="BE1351" s="18" t="s">
        <v>5537</v>
      </c>
      <c r="BF1351" s="18" t="s">
        <v>5537</v>
      </c>
      <c r="BG1351" s="18" t="s">
        <v>5537</v>
      </c>
      <c r="BH1351" s="18" t="s">
        <v>5537</v>
      </c>
      <c r="BI1351" s="18" t="s">
        <v>5537</v>
      </c>
      <c r="BJ1351" s="18" t="s">
        <v>5537</v>
      </c>
      <c r="BK1351" s="18" t="s">
        <v>5537</v>
      </c>
      <c r="BL1351" s="9" t="s">
        <v>5537</v>
      </c>
      <c r="BM1351" s="14" t="s">
        <v>5537</v>
      </c>
      <c r="BN1351" s="14" t="s">
        <v>5537</v>
      </c>
      <c r="BO1351" s="14" t="str">
        <f>_xlfn.XLOOKUP(B1351,'[4]cell downs 18042026 17h'!$B:$B,'[4]cell downs 18042026 17h'!$B:$B,"")</f>
        <v/>
      </c>
      <c r="BP1351" s="14" t="str">
        <f>_xlfn.XLOOKUP(B1351,'[5]Cells Huawei 19042026 15h'!$B:$B,'[5]Cells Huawei 19042026 15h'!$B:$B,"")</f>
        <v/>
      </c>
      <c r="BQ1351" s="9" t="str">
        <f>_xlfn.XLOOKUP(B1351,'[6]cells down 19042026 9H40'!$B:$B,'[6]cells down 19042026 9H40'!$B:$B,"")</f>
        <v/>
      </c>
      <c r="BR1351" s="9" t="s">
        <v>5537</v>
      </c>
      <c r="BS1351" s="9" t="s">
        <v>12</v>
      </c>
      <c r="BT1351" s="108"/>
    </row>
    <row r="1352" spans="1:72" s="9" customFormat="1" x14ac:dyDescent="0.35">
      <c r="A1352" s="1" t="s">
        <v>4527</v>
      </c>
      <c r="B1352" s="8" t="s">
        <v>4528</v>
      </c>
      <c r="C1352" s="3" t="str">
        <f>_xlfn.XLOOKUP(B1352,'[1]daily break down'!$D:$D,'[1]daily break down'!$E:$E,"")</f>
        <v>Douala</v>
      </c>
      <c r="D1352" s="1" t="s">
        <v>11</v>
      </c>
      <c r="E1352" s="1" t="s">
        <v>757</v>
      </c>
      <c r="F1352" s="3" t="s">
        <v>31</v>
      </c>
      <c r="G1352" s="1" t="s">
        <v>32</v>
      </c>
      <c r="H1352" s="34" t="str">
        <f>_xlfn.XLOOKUP(B1352,[2]CALCULATION!$B:$B,[2]CALCULATION!$H:$H,"")</f>
        <v>ZTE</v>
      </c>
      <c r="I1352" s="28">
        <v>0</v>
      </c>
      <c r="J1352" s="28">
        <v>0</v>
      </c>
      <c r="K1352" s="28">
        <v>0</v>
      </c>
      <c r="L1352" s="28">
        <v>0</v>
      </c>
      <c r="M1352" s="28">
        <v>0</v>
      </c>
      <c r="N1352" s="28">
        <v>0</v>
      </c>
      <c r="O1352" s="28">
        <v>0</v>
      </c>
      <c r="P1352" s="28">
        <v>0</v>
      </c>
      <c r="Q1352" s="28">
        <v>0</v>
      </c>
      <c r="R1352" s="28">
        <v>0</v>
      </c>
      <c r="S1352" s="93">
        <v>0</v>
      </c>
      <c r="T1352" s="93">
        <f>_xlfn.XLOOKUP(B1352,'[3]Nur des jours'!$B:$B,'[3]Nur des jours'!$U:$U,"")</f>
        <v>14.530844697845234</v>
      </c>
      <c r="U1352" s="93">
        <v>0</v>
      </c>
      <c r="V1352" s="93">
        <v>0</v>
      </c>
      <c r="W1352" s="93">
        <v>14.530844697845234</v>
      </c>
      <c r="X1352" s="93">
        <v>0</v>
      </c>
      <c r="Y1352" s="93">
        <v>0.14767444846803848</v>
      </c>
      <c r="Z1352" s="93">
        <v>0</v>
      </c>
      <c r="AA1352" s="93">
        <v>0</v>
      </c>
      <c r="AB1352" s="93">
        <v>0</v>
      </c>
      <c r="AC1352" s="93">
        <f>_xlfn.XLOOKUP(B1352,'[3]Nur des jours'!$B:$B,'[3]Nur des jours'!$N:$N,"")</f>
        <v>0</v>
      </c>
      <c r="AD1352" s="93">
        <v>0</v>
      </c>
      <c r="AE1352" s="93">
        <v>0</v>
      </c>
      <c r="AF1352" s="93">
        <v>0</v>
      </c>
      <c r="AG1352" s="93"/>
      <c r="AH1352" s="93">
        <v>0</v>
      </c>
      <c r="AI1352" s="93">
        <v>0</v>
      </c>
      <c r="AJ1352" s="93">
        <v>0</v>
      </c>
      <c r="AK1352" s="93">
        <v>0</v>
      </c>
      <c r="AL1352" s="93">
        <v>0</v>
      </c>
      <c r="AM1352" s="49" t="s">
        <v>5559</v>
      </c>
      <c r="AN1352" s="49"/>
      <c r="AO1352" s="48" t="str" cm="1">
        <f t="array" ref="AO1352">IFERROR(_xlfn.IFS(
AQ1352="MPR ISSUE","PDH",
AQ1352="BSS Hardware Issue","BSS",
AQ1352="Sites strategiques, MLL, Pylone, etc.","ENVTECH",
AQ1352="AKTIVCO DEFAUT GE &amp; POWER Cabinet","AKTIVCO",
AQ1352="AKTIVCO Coupure ENEO &amp; Baisse de tension","AKTIVCO GRID ONLY",
AQ1352="Coupure ENEO &amp; Baisse de tension","IHS GRID ONLY",
AQ1352="Defaut GE &amp; POWER Cabinet","IHS",
AQ1352="Sharing","Partners",
AQ1352="Sites strategiques &amp; DataCenter","SST &amp; DC",
AQ1352="Exclu","Exclu",
AQ1352="SAT","SAT",
AQ1352="SPARE-ISSUE","SPARE-ISSUE",
AQ1352="Fiber CAmtel","TRANS_FO_CAMTEL",
AQ1352="Fiber AOF","Fiber AOF",
AQ1352="Projet OCM (HUAWEI)","TRAVAUX-HUAWEI",
AQ1352="Projet OCM (NOKIA)","TRAVAUX-NOKIA",
AQ1352="ACCESS-ISSUE","ACCESS-ISSUE",
AQ1352="Projet OCM (ZTE, NOKIA, autres projets)","TRAVAUX OCM",
AQ1352="No root CAuse","No root cause",
AQ1352="ODU HS","PDH",
AQ1352="IP &amp; VLAN","PDH",
AQ1352="Warehouse HUAWEI","SPARE-ISSUE",
AQ1352="SPARE-HS","SPARE-ISSUE",
AQ1352="Power Telco","BSS",AQ1352="no impacts","no impacts"
),"")</f>
        <v>No root cause</v>
      </c>
      <c r="AP1352" s="48" t="str" cm="1">
        <f t="array" ref="AP1352">IFERROR(_xlfn.IFS(
AQ1352="MPR ISSUE","TX ISSUE",
AQ1352="BSS Hardware Issue","RAN ISSUE",
AQ1352="Sites strategiques, MLL, Pylone, etc.","ENVTECH",
AQ1352="AKTIVCO DEFAUT GE &amp; POWER Cabinet","POWER ISSUE",
AQ1352="AKTIVCO Coupure ENEO &amp; Baisse de tension","POWER ISSUE",
AQ1352="Coupure ENEO &amp; Baisse de tension","POWER ISSUE",
AQ1352="Defaut GE &amp; POWER Cabinet","POWER ISSUE",
AQ1352="Sharing","POWER ISSUE",
AQ1352="Sites strategiques &amp; DataCenter","POWER ISSUE",
AQ1352="Exclu","Exclu",
AQ1352="SAT","TX ISSUE",
AQ1352="SPARE-ISSUE","SPARE-ISSUE",
AQ1352="Fiber CAmtel","TX ISSUE",
AQ1352="Fiber AOF","TX ISSUE",
AQ1352="Projet OCM (HUAWEI)","TRAVAUX-HUAWEI",
AQ1352="Projet OCM (NOKIA)","TRAVAUX -NOKIA",
AQ1352="ACCESS-ISSUE","ACCESS-ISSUE",
AQ1352="Projet OCM (ZTE, NOKIA, autres projets)","TRAVAUX OCM",
AQ1352="No root CAuse","No root cause",
AQ1352="ODU HS","TX ISSUE",
AQ1352="IP &amp; VLAN","TX ISSUE",
AQ1352="Warehouse HUAWEI","SPARE-ISSUE",
AQ1352="SPARE-HS","SPARE-ISSUE",
AQ1352="Power Telco","RAN ISSUE",AQ1352="no impacts","no impacts"
),"")</f>
        <v>No root cause</v>
      </c>
      <c r="AQ1352" s="126" t="s">
        <v>5344</v>
      </c>
      <c r="AR1352" s="48" t="str" cm="1">
        <f t="array" ref="AR1352">IFERROR(_xlfn.IFS(
AQ1352="MPR ISSUE","ACTIVE",
AQ1352="BSS Hardware Issue","ACTIVE",
AQ1352="Sites strategiques, MLL, Pylone, etc.","PASSIVE",
AQ1352="AKTIVCO DEFAUT GE &amp; POWER Cabinet","PASSIVE",
AQ1352="AKTIVCO Coupure ENEO &amp; Baisse de tension","PASSIVE",
AQ1352="Coupure ENEO &amp; Baisse de tension","PASSIVE",
AQ1352="Defaut GE &amp; POWER Cabinet","PASSIVE",
AQ1352="Sharing","PASSIVE",
AQ1352="Sites strategiques &amp; DataCenter","PASSIVE",
AQ1352="Exclu","Exclu",
AQ1352="SAT","ACTIVE",
AQ1352="SPARE-ISSUE","SPARE-ISSUE",
AQ1352="Fiber CAmtel","ACTIVE",
AQ1352="Fiber AOF","ACTIVE",
AQ1352="Projet OCM (HUAWEI)","PLANNED WORKS",
AQ1352="Projet OCM (NOKIA)","PLANNED WORKS",
AQ1352="ACCESS-ISSUE","ACCESS-ISSUE",
AQ1352="Projet OCM (ZTE, NOKIA, autres projets)","PLANNED WORKS",
AQ1352="No root CAuse","No root cause",
AQ1352="ODU HS","ACTIVE",
AQ1352="IP &amp; VLAN","ACTIVE",
AQ1352="Warehouse HUAWEI","SPARE-ISSUE",
AQ1352="SPARE-HS","SPARE-ISSUE",
AQ1352="Power Telco","ACTIVE", AQ1352="no impacts","no impacts"
),"")</f>
        <v>No root cause</v>
      </c>
      <c r="AS1352" s="92" t="s">
        <v>5537</v>
      </c>
      <c r="AT1352" s="98" t="s">
        <v>4528</v>
      </c>
      <c r="AV1352" s="17" t="s">
        <v>5537</v>
      </c>
      <c r="AW1352" s="7" t="s">
        <v>5537</v>
      </c>
      <c r="AX1352" s="6" t="s">
        <v>5537</v>
      </c>
      <c r="AY1352" s="7"/>
      <c r="AZ1352" s="3" t="s">
        <v>5537</v>
      </c>
      <c r="BA1352" s="18" t="s">
        <v>5537</v>
      </c>
      <c r="BB1352" s="18" t="s">
        <v>5537</v>
      </c>
      <c r="BC1352" s="18" t="s">
        <v>5537</v>
      </c>
      <c r="BD1352" s="18" t="s">
        <v>5537</v>
      </c>
      <c r="BE1352" s="18" t="s">
        <v>5537</v>
      </c>
      <c r="BF1352" s="18" t="s">
        <v>5537</v>
      </c>
      <c r="BG1352" s="18" t="s">
        <v>5537</v>
      </c>
      <c r="BH1352" s="18" t="s">
        <v>5537</v>
      </c>
      <c r="BI1352" s="18" t="s">
        <v>5537</v>
      </c>
      <c r="BJ1352" s="18" t="s">
        <v>5537</v>
      </c>
      <c r="BK1352" s="18" t="s">
        <v>5537</v>
      </c>
      <c r="BL1352" s="9" t="s">
        <v>5537</v>
      </c>
      <c r="BM1352" s="14" t="s">
        <v>5537</v>
      </c>
      <c r="BN1352" s="14" t="s">
        <v>5537</v>
      </c>
      <c r="BO1352" s="14" t="str">
        <f>_xlfn.XLOOKUP(B1352,'[4]cell downs 18042026 17h'!$B:$B,'[4]cell downs 18042026 17h'!$B:$B,"")</f>
        <v/>
      </c>
      <c r="BP1352" s="14" t="str">
        <f>_xlfn.XLOOKUP(B1352,'[5]Cells Huawei 19042026 15h'!$B:$B,'[5]Cells Huawei 19042026 15h'!$B:$B,"")</f>
        <v/>
      </c>
      <c r="BQ1352" s="9" t="str">
        <f>_xlfn.XLOOKUP(B1352,'[6]cells down 19042026 9H40'!$B:$B,'[6]cells down 19042026 9H40'!$B:$B,"")</f>
        <v/>
      </c>
      <c r="BR1352" s="9" t="s">
        <v>4528</v>
      </c>
      <c r="BS1352" s="9" t="s">
        <v>5537</v>
      </c>
      <c r="BT1352" s="108"/>
    </row>
    <row r="1353" spans="1:72" s="9" customFormat="1" x14ac:dyDescent="0.35">
      <c r="A1353" s="1" t="s">
        <v>2174</v>
      </c>
      <c r="B1353" s="8" t="s">
        <v>2390</v>
      </c>
      <c r="C1353" s="3" t="str">
        <f>_xlfn.XLOOKUP(B1353,'[1]daily break down'!$D:$D,'[1]daily break down'!$E:$E,"")</f>
        <v>Yaounde</v>
      </c>
      <c r="D1353" s="1" t="s">
        <v>11</v>
      </c>
      <c r="E1353" s="1" t="s">
        <v>12</v>
      </c>
      <c r="F1353" s="3" t="s">
        <v>37</v>
      </c>
      <c r="G1353" s="1" t="s">
        <v>38</v>
      </c>
      <c r="H1353" s="34" t="str">
        <f>_xlfn.XLOOKUP(B1353,[2]CALCULATION!$B:$B,[2]CALCULATION!$H:$H,"")</f>
        <v>ZTE</v>
      </c>
      <c r="I1353" s="28">
        <v>0</v>
      </c>
      <c r="J1353" s="28">
        <v>0</v>
      </c>
      <c r="K1353" s="28">
        <v>0</v>
      </c>
      <c r="L1353" s="28">
        <v>0</v>
      </c>
      <c r="M1353" s="28">
        <v>0</v>
      </c>
      <c r="N1353" s="28">
        <v>0</v>
      </c>
      <c r="O1353" s="28">
        <v>0</v>
      </c>
      <c r="P1353" s="28">
        <v>0</v>
      </c>
      <c r="Q1353" s="28">
        <v>0</v>
      </c>
      <c r="R1353" s="28">
        <v>0</v>
      </c>
      <c r="S1353" s="93">
        <v>2.3861551280843987</v>
      </c>
      <c r="T1353" s="93">
        <f>_xlfn.XLOOKUP(B1353,'[3]Nur des jours'!$B:$B,'[3]Nur des jours'!$U:$U,"")</f>
        <v>0</v>
      </c>
      <c r="U1353" s="93">
        <v>0</v>
      </c>
      <c r="V1353" s="93">
        <v>0</v>
      </c>
      <c r="W1353" s="93">
        <v>0</v>
      </c>
      <c r="X1353" s="93">
        <v>0</v>
      </c>
      <c r="Y1353" s="93">
        <v>0.1463189825159163</v>
      </c>
      <c r="Z1353" s="93">
        <v>0</v>
      </c>
      <c r="AA1353" s="93">
        <v>0</v>
      </c>
      <c r="AB1353" s="93">
        <v>0</v>
      </c>
      <c r="AC1353" s="93">
        <f>_xlfn.XLOOKUP(B1353,'[3]Nur des jours'!$B:$B,'[3]Nur des jours'!$N:$N,"")</f>
        <v>0</v>
      </c>
      <c r="AD1353" s="93">
        <v>0</v>
      </c>
      <c r="AE1353" s="93">
        <v>0</v>
      </c>
      <c r="AF1353" s="93">
        <v>0</v>
      </c>
      <c r="AG1353" s="93"/>
      <c r="AH1353" s="93">
        <v>0</v>
      </c>
      <c r="AI1353" s="93">
        <v>0</v>
      </c>
      <c r="AJ1353" s="93">
        <v>0</v>
      </c>
      <c r="AK1353" s="93">
        <v>0</v>
      </c>
      <c r="AL1353" s="93">
        <v>0</v>
      </c>
      <c r="AM1353" s="49" t="s">
        <v>5559</v>
      </c>
      <c r="AN1353" s="49"/>
      <c r="AO1353" s="48" t="str" cm="1">
        <f t="array" ref="AO1353">IFERROR(_xlfn.IFS(
AQ1353="MPR ISSUE","PDH",
AQ1353="BSS Hardware Issue","BSS",
AQ1353="Sites strategiques, MLL, Pylone, etc.","ENVTECH",
AQ1353="AKTIVCO DEFAUT GE &amp; POWER Cabinet","AKTIVCO",
AQ1353="AKTIVCO Coupure ENEO &amp; Baisse de tension","AKTIVCO GRID ONLY",
AQ1353="Coupure ENEO &amp; Baisse de tension","IHS GRID ONLY",
AQ1353="Defaut GE &amp; POWER Cabinet","IHS",
AQ1353="Sharing","Partners",
AQ1353="Sites strategiques &amp; DataCenter","SST &amp; DC",
AQ1353="Exclu","Exclu",
AQ1353="SAT","SAT",
AQ1353="SPARE-ISSUE","SPARE-ISSUE",
AQ1353="Fiber CAmtel","TRANS_FO_CAMTEL",
AQ1353="Fiber AOF","Fiber AOF",
AQ1353="Projet OCM (HUAWEI)","TRAVAUX-HUAWEI",
AQ1353="Projet OCM (NOKIA)","TRAVAUX-NOKIA",
AQ1353="ACCESS-ISSUE","ACCESS-ISSUE",
AQ1353="Projet OCM (ZTE, NOKIA, autres projets)","TRAVAUX OCM",
AQ1353="No root CAuse","No root cause",
AQ1353="ODU HS","PDH",
AQ1353="IP &amp; VLAN","PDH",
AQ1353="Warehouse HUAWEI","SPARE-ISSUE",
AQ1353="SPARE-HS","SPARE-ISSUE",
AQ1353="Power Telco","BSS",AQ1353="no impacts","no impacts"
),"")</f>
        <v>No root cause</v>
      </c>
      <c r="AP1353" s="48" t="str" cm="1">
        <f t="array" ref="AP1353">IFERROR(_xlfn.IFS(
AQ1353="MPR ISSUE","TX ISSUE",
AQ1353="BSS Hardware Issue","RAN ISSUE",
AQ1353="Sites strategiques, MLL, Pylone, etc.","ENVTECH",
AQ1353="AKTIVCO DEFAUT GE &amp; POWER Cabinet","POWER ISSUE",
AQ1353="AKTIVCO Coupure ENEO &amp; Baisse de tension","POWER ISSUE",
AQ1353="Coupure ENEO &amp; Baisse de tension","POWER ISSUE",
AQ1353="Defaut GE &amp; POWER Cabinet","POWER ISSUE",
AQ1353="Sharing","POWER ISSUE",
AQ1353="Sites strategiques &amp; DataCenter","POWER ISSUE",
AQ1353="Exclu","Exclu",
AQ1353="SAT","TX ISSUE",
AQ1353="SPARE-ISSUE","SPARE-ISSUE",
AQ1353="Fiber CAmtel","TX ISSUE",
AQ1353="Fiber AOF","TX ISSUE",
AQ1353="Projet OCM (HUAWEI)","TRAVAUX-HUAWEI",
AQ1353="Projet OCM (NOKIA)","TRAVAUX -NOKIA",
AQ1353="ACCESS-ISSUE","ACCESS-ISSUE",
AQ1353="Projet OCM (ZTE, NOKIA, autres projets)","TRAVAUX OCM",
AQ1353="No root CAuse","No root cause",
AQ1353="ODU HS","TX ISSUE",
AQ1353="IP &amp; VLAN","TX ISSUE",
AQ1353="Warehouse HUAWEI","SPARE-ISSUE",
AQ1353="SPARE-HS","SPARE-ISSUE",
AQ1353="Power Telco","RAN ISSUE",AQ1353="no impacts","no impacts"
),"")</f>
        <v>No root cause</v>
      </c>
      <c r="AQ1353" s="126" t="s">
        <v>5344</v>
      </c>
      <c r="AR1353" s="48" t="str" cm="1">
        <f t="array" ref="AR1353">IFERROR(_xlfn.IFS(
AQ1353="MPR ISSUE","ACTIVE",
AQ1353="BSS Hardware Issue","ACTIVE",
AQ1353="Sites strategiques, MLL, Pylone, etc.","PASSIVE",
AQ1353="AKTIVCO DEFAUT GE &amp; POWER Cabinet","PASSIVE",
AQ1353="AKTIVCO Coupure ENEO &amp; Baisse de tension","PASSIVE",
AQ1353="Coupure ENEO &amp; Baisse de tension","PASSIVE",
AQ1353="Defaut GE &amp; POWER Cabinet","PASSIVE",
AQ1353="Sharing","PASSIVE",
AQ1353="Sites strategiques &amp; DataCenter","PASSIVE",
AQ1353="Exclu","Exclu",
AQ1353="SAT","ACTIVE",
AQ1353="SPARE-ISSUE","SPARE-ISSUE",
AQ1353="Fiber CAmtel","ACTIVE",
AQ1353="Fiber AOF","ACTIVE",
AQ1353="Projet OCM (HUAWEI)","PLANNED WORKS",
AQ1353="Projet OCM (NOKIA)","PLANNED WORKS",
AQ1353="ACCESS-ISSUE","ACCESS-ISSUE",
AQ1353="Projet OCM (ZTE, NOKIA, autres projets)","PLANNED WORKS",
AQ1353="No root CAuse","No root cause",
AQ1353="ODU HS","ACTIVE",
AQ1353="IP &amp; VLAN","ACTIVE",
AQ1353="Warehouse HUAWEI","SPARE-ISSUE",
AQ1353="SPARE-HS","SPARE-ISSUE",
AQ1353="Power Telco","ACTIVE", AQ1353="no impacts","no impacts"
),"")</f>
        <v>No root cause</v>
      </c>
      <c r="AS1353" s="92" t="s">
        <v>5537</v>
      </c>
      <c r="AT1353" s="98" t="s">
        <v>2390</v>
      </c>
      <c r="AV1353" s="17" t="s">
        <v>5537</v>
      </c>
      <c r="AW1353" s="7" t="s">
        <v>5537</v>
      </c>
      <c r="AX1353" s="6" t="s">
        <v>5537</v>
      </c>
      <c r="AY1353" s="7"/>
      <c r="AZ1353" s="3" t="s">
        <v>5537</v>
      </c>
      <c r="BA1353" s="18" t="s">
        <v>5537</v>
      </c>
      <c r="BB1353" s="18" t="s">
        <v>5537</v>
      </c>
      <c r="BC1353" s="18" t="s">
        <v>5537</v>
      </c>
      <c r="BD1353" s="18" t="s">
        <v>5537</v>
      </c>
      <c r="BE1353" s="18" t="s">
        <v>5537</v>
      </c>
      <c r="BF1353" s="18" t="s">
        <v>5537</v>
      </c>
      <c r="BG1353" s="18" t="s">
        <v>5537</v>
      </c>
      <c r="BH1353" s="18" t="s">
        <v>5537</v>
      </c>
      <c r="BI1353" s="18" t="s">
        <v>5537</v>
      </c>
      <c r="BJ1353" s="18" t="s">
        <v>5537</v>
      </c>
      <c r="BK1353" s="18" t="s">
        <v>5537</v>
      </c>
      <c r="BL1353" s="9" t="s">
        <v>5537</v>
      </c>
      <c r="BM1353" s="14" t="s">
        <v>5537</v>
      </c>
      <c r="BN1353" s="14" t="s">
        <v>5537</v>
      </c>
      <c r="BO1353" s="14" t="str">
        <f>_xlfn.XLOOKUP(B1353,'[4]cell downs 18042026 17h'!$B:$B,'[4]cell downs 18042026 17h'!$B:$B,"")</f>
        <v/>
      </c>
      <c r="BP1353" s="14" t="str">
        <f>_xlfn.XLOOKUP(B1353,'[5]Cells Huawei 19042026 15h'!$B:$B,'[5]Cells Huawei 19042026 15h'!$B:$B,"")</f>
        <v/>
      </c>
      <c r="BQ1353" s="9" t="str">
        <f>_xlfn.XLOOKUP(B1353,'[6]cells down 19042026 9H40'!$B:$B,'[6]cells down 19042026 9H40'!$B:$B,"")</f>
        <v/>
      </c>
      <c r="BR1353" s="9" t="s">
        <v>2390</v>
      </c>
      <c r="BS1353" s="9" t="s">
        <v>12</v>
      </c>
      <c r="BT1353" s="108"/>
    </row>
    <row r="1354" spans="1:72" s="9" customFormat="1" x14ac:dyDescent="0.35">
      <c r="A1354" s="1" t="s">
        <v>3101</v>
      </c>
      <c r="B1354" s="8" t="s">
        <v>3102</v>
      </c>
      <c r="C1354" s="3" t="str">
        <f>_xlfn.XLOOKUP(B1354,'[1]daily break down'!$D:$D,'[1]daily break down'!$E:$E,"")</f>
        <v>OUEST</v>
      </c>
      <c r="D1354" s="1" t="s">
        <v>11</v>
      </c>
      <c r="E1354" s="1" t="s">
        <v>96</v>
      </c>
      <c r="F1354" s="3" t="s">
        <v>102</v>
      </c>
      <c r="G1354" s="1" t="s">
        <v>3103</v>
      </c>
      <c r="H1354" s="32" t="str">
        <f>_xlfn.XLOOKUP(B1354,[2]CALCULATION!$B:$B,[2]CALCULATION!$H:$H,"")</f>
        <v>HUAWEI</v>
      </c>
      <c r="I1354" s="28">
        <v>0</v>
      </c>
      <c r="J1354" s="28">
        <v>0</v>
      </c>
      <c r="K1354" s="28">
        <v>0</v>
      </c>
      <c r="L1354" s="28">
        <v>0</v>
      </c>
      <c r="M1354" s="28">
        <v>0</v>
      </c>
      <c r="N1354" s="28">
        <v>0</v>
      </c>
      <c r="O1354" s="28">
        <v>0</v>
      </c>
      <c r="P1354" s="28">
        <v>0</v>
      </c>
      <c r="Q1354" s="28">
        <v>0</v>
      </c>
      <c r="R1354" s="28">
        <v>0</v>
      </c>
      <c r="S1354" s="93">
        <v>0</v>
      </c>
      <c r="T1354" s="93">
        <f>_xlfn.XLOOKUP(B1354,'[3]Nur des jours'!$B:$B,'[3]Nur des jours'!$U:$U,"")</f>
        <v>0</v>
      </c>
      <c r="U1354" s="93">
        <v>0</v>
      </c>
      <c r="V1354" s="93">
        <v>0.13957732291194033</v>
      </c>
      <c r="W1354" s="93">
        <v>0.10884748297106722</v>
      </c>
      <c r="X1354" s="93">
        <v>5.5288742783927303E-3</v>
      </c>
      <c r="Y1354" s="93">
        <v>8.8729514629044645E-2</v>
      </c>
      <c r="Z1354" s="93">
        <v>0</v>
      </c>
      <c r="AA1354" s="93">
        <v>0</v>
      </c>
      <c r="AB1354" s="93">
        <v>0</v>
      </c>
      <c r="AC1354" s="93">
        <f>_xlfn.XLOOKUP(B1354,'[3]Nur des jours'!$B:$B,'[3]Nur des jours'!$N:$N,"")</f>
        <v>0</v>
      </c>
      <c r="AD1354" s="93">
        <v>0</v>
      </c>
      <c r="AE1354" s="93">
        <v>0</v>
      </c>
      <c r="AF1354" s="93">
        <v>0</v>
      </c>
      <c r="AG1354" s="93"/>
      <c r="AH1354" s="93">
        <v>0</v>
      </c>
      <c r="AI1354" s="93">
        <v>0</v>
      </c>
      <c r="AJ1354" s="93">
        <v>0</v>
      </c>
      <c r="AK1354" s="93">
        <v>0</v>
      </c>
      <c r="AL1354" s="93">
        <v>0</v>
      </c>
      <c r="AM1354" s="49" t="s">
        <v>5559</v>
      </c>
      <c r="AN1354" s="49"/>
      <c r="AO1354" s="48" t="str" cm="1">
        <f t="array" ref="AO1354">IFERROR(_xlfn.IFS(
AQ1354="MPR ISSUE","PDH",
AQ1354="BSS Hardware Issue","BSS",
AQ1354="Sites strategiques, MLL, Pylone, etc.","ENVTECH",
AQ1354="AKTIVCO DEFAUT GE &amp; POWER Cabinet","AKTIVCO",
AQ1354="AKTIVCO Coupure ENEO &amp; Baisse de tension","AKTIVCO GRID ONLY",
AQ1354="Coupure ENEO &amp; Baisse de tension","IHS GRID ONLY",
AQ1354="Defaut GE &amp; POWER Cabinet","IHS",
AQ1354="Sharing","Partners",
AQ1354="Sites strategiques &amp; DataCenter","SST &amp; DC",
AQ1354="Exclu","Exclu",
AQ1354="SAT","SAT",
AQ1354="SPARE-ISSUE","SPARE-ISSUE",
AQ1354="Fiber CAmtel","TRANS_FO_CAMTEL",
AQ1354="Fiber AOF","Fiber AOF",
AQ1354="Projet OCM (HUAWEI)","TRAVAUX-HUAWEI",
AQ1354="Projet OCM (NOKIA)","TRAVAUX-NOKIA",
AQ1354="ACCESS-ISSUE","ACCESS-ISSUE",
AQ1354="Projet OCM (ZTE, NOKIA, autres projets)","TRAVAUX OCM",
AQ1354="No root CAuse","No root cause",
AQ1354="ODU HS","PDH",
AQ1354="IP &amp; VLAN","PDH",
AQ1354="Warehouse HUAWEI","SPARE-ISSUE",
AQ1354="SPARE-HS","SPARE-ISSUE",
AQ1354="Power Telco","BSS",AQ1354="no impacts","no impacts"
),"")</f>
        <v>No root cause</v>
      </c>
      <c r="AP1354" s="48" t="str" cm="1">
        <f t="array" ref="AP1354">IFERROR(_xlfn.IFS(
AQ1354="MPR ISSUE","TX ISSUE",
AQ1354="BSS Hardware Issue","RAN ISSUE",
AQ1354="Sites strategiques, MLL, Pylone, etc.","ENVTECH",
AQ1354="AKTIVCO DEFAUT GE &amp; POWER Cabinet","POWER ISSUE",
AQ1354="AKTIVCO Coupure ENEO &amp; Baisse de tension","POWER ISSUE",
AQ1354="Coupure ENEO &amp; Baisse de tension","POWER ISSUE",
AQ1354="Defaut GE &amp; POWER Cabinet","POWER ISSUE",
AQ1354="Sharing","POWER ISSUE",
AQ1354="Sites strategiques &amp; DataCenter","POWER ISSUE",
AQ1354="Exclu","Exclu",
AQ1354="SAT","TX ISSUE",
AQ1354="SPARE-ISSUE","SPARE-ISSUE",
AQ1354="Fiber CAmtel","TX ISSUE",
AQ1354="Fiber AOF","TX ISSUE",
AQ1354="Projet OCM (HUAWEI)","TRAVAUX-HUAWEI",
AQ1354="Projet OCM (NOKIA)","TRAVAUX -NOKIA",
AQ1354="ACCESS-ISSUE","ACCESS-ISSUE",
AQ1354="Projet OCM (ZTE, NOKIA, autres projets)","TRAVAUX OCM",
AQ1354="No root CAuse","No root cause",
AQ1354="ODU HS","TX ISSUE",
AQ1354="IP &amp; VLAN","TX ISSUE",
AQ1354="Warehouse HUAWEI","SPARE-ISSUE",
AQ1354="SPARE-HS","SPARE-ISSUE",
AQ1354="Power Telco","RAN ISSUE",AQ1354="no impacts","no impacts"
),"")</f>
        <v>No root cause</v>
      </c>
      <c r="AQ1354" s="126" t="s">
        <v>5344</v>
      </c>
      <c r="AR1354" s="48" t="str" cm="1">
        <f t="array" ref="AR1354">IFERROR(_xlfn.IFS(
AQ1354="MPR ISSUE","ACTIVE",
AQ1354="BSS Hardware Issue","ACTIVE",
AQ1354="Sites strategiques, MLL, Pylone, etc.","PASSIVE",
AQ1354="AKTIVCO DEFAUT GE &amp; POWER Cabinet","PASSIVE",
AQ1354="AKTIVCO Coupure ENEO &amp; Baisse de tension","PASSIVE",
AQ1354="Coupure ENEO &amp; Baisse de tension","PASSIVE",
AQ1354="Defaut GE &amp; POWER Cabinet","PASSIVE",
AQ1354="Sharing","PASSIVE",
AQ1354="Sites strategiques &amp; DataCenter","PASSIVE",
AQ1354="Exclu","Exclu",
AQ1354="SAT","ACTIVE",
AQ1354="SPARE-ISSUE","SPARE-ISSUE",
AQ1354="Fiber CAmtel","ACTIVE",
AQ1354="Fiber AOF","ACTIVE",
AQ1354="Projet OCM (HUAWEI)","PLANNED WORKS",
AQ1354="Projet OCM (NOKIA)","PLANNED WORKS",
AQ1354="ACCESS-ISSUE","ACCESS-ISSUE",
AQ1354="Projet OCM (ZTE, NOKIA, autres projets)","PLANNED WORKS",
AQ1354="No root CAuse","No root cause",
AQ1354="ODU HS","ACTIVE",
AQ1354="IP &amp; VLAN","ACTIVE",
AQ1354="Warehouse HUAWEI","SPARE-ISSUE",
AQ1354="SPARE-HS","SPARE-ISSUE",
AQ1354="Power Telco","ACTIVE", AQ1354="no impacts","no impacts"
),"")</f>
        <v>No root cause</v>
      </c>
      <c r="AS1354" s="92" t="s">
        <v>5537</v>
      </c>
      <c r="AT1354" s="98" t="s">
        <v>3102</v>
      </c>
      <c r="AV1354" s="17" t="s">
        <v>5537</v>
      </c>
      <c r="AW1354" s="7" t="s">
        <v>5537</v>
      </c>
      <c r="AX1354" s="6" t="s">
        <v>5537</v>
      </c>
      <c r="AY1354" s="7"/>
      <c r="AZ1354" s="3" t="s">
        <v>5537</v>
      </c>
      <c r="BA1354" s="18" t="s">
        <v>5537</v>
      </c>
      <c r="BB1354" s="18" t="s">
        <v>5537</v>
      </c>
      <c r="BC1354" s="18" t="s">
        <v>5537</v>
      </c>
      <c r="BD1354" s="18" t="s">
        <v>5537</v>
      </c>
      <c r="BE1354" s="18" t="s">
        <v>5537</v>
      </c>
      <c r="BF1354" s="18" t="s">
        <v>5537</v>
      </c>
      <c r="BG1354" s="18" t="s">
        <v>5537</v>
      </c>
      <c r="BH1354" s="18" t="s">
        <v>5537</v>
      </c>
      <c r="BI1354" s="18" t="s">
        <v>5537</v>
      </c>
      <c r="BJ1354" s="18" t="s">
        <v>5537</v>
      </c>
      <c r="BK1354" s="18" t="s">
        <v>5537</v>
      </c>
      <c r="BL1354" s="9" t="s">
        <v>5537</v>
      </c>
      <c r="BM1354" s="14" t="s">
        <v>5537</v>
      </c>
      <c r="BN1354" s="14" t="s">
        <v>5537</v>
      </c>
      <c r="BO1354" s="14" t="str">
        <f>_xlfn.XLOOKUP(B1354,'[4]cell downs 18042026 17h'!$B:$B,'[4]cell downs 18042026 17h'!$B:$B,"")</f>
        <v/>
      </c>
      <c r="BP1354" s="14" t="str">
        <f>_xlfn.XLOOKUP(B1354,'[5]Cells Huawei 19042026 15h'!$B:$B,'[5]Cells Huawei 19042026 15h'!$B:$B,"")</f>
        <v/>
      </c>
      <c r="BQ1354" s="9" t="str">
        <f>_xlfn.XLOOKUP(B1354,'[6]cells down 19042026 9H40'!$B:$B,'[6]cells down 19042026 9H40'!$B:$B,"")</f>
        <v/>
      </c>
      <c r="BR1354" s="9" t="s">
        <v>3102</v>
      </c>
      <c r="BS1354" s="9" t="s">
        <v>12</v>
      </c>
      <c r="BT1354" s="108"/>
    </row>
    <row r="1355" spans="1:72" s="9" customFormat="1" x14ac:dyDescent="0.35">
      <c r="A1355" s="1" t="s">
        <v>4032</v>
      </c>
      <c r="B1355" s="8" t="s">
        <v>4033</v>
      </c>
      <c r="C1355" s="3" t="str">
        <f>_xlfn.XLOOKUP(B1355,'[1]daily break down'!$D:$D,'[1]daily break down'!$E:$E,"")</f>
        <v>NGAOUNDERE</v>
      </c>
      <c r="D1355" s="1" t="s">
        <v>11</v>
      </c>
      <c r="E1355" s="1" t="s">
        <v>12</v>
      </c>
      <c r="F1355" s="3" t="s">
        <v>90</v>
      </c>
      <c r="G1355" s="1" t="s">
        <v>4034</v>
      </c>
      <c r="H1355" s="32" t="str">
        <f>_xlfn.XLOOKUP(B1355,[2]CALCULATION!$B:$B,[2]CALCULATION!$H:$H,"")</f>
        <v>HUAWEI</v>
      </c>
      <c r="I1355" s="28">
        <v>0</v>
      </c>
      <c r="J1355" s="28">
        <v>0</v>
      </c>
      <c r="K1355" s="28">
        <v>0</v>
      </c>
      <c r="L1355" s="28">
        <v>0</v>
      </c>
      <c r="M1355" s="28">
        <v>0</v>
      </c>
      <c r="N1355" s="28">
        <v>0</v>
      </c>
      <c r="O1355" s="28">
        <v>0</v>
      </c>
      <c r="P1355" s="28">
        <v>0</v>
      </c>
      <c r="Q1355" s="28">
        <v>0</v>
      </c>
      <c r="R1355" s="28">
        <v>0</v>
      </c>
      <c r="S1355" s="93">
        <v>0</v>
      </c>
      <c r="T1355" s="93">
        <f>_xlfn.XLOOKUP(B1355,'[3]Nur des jours'!$B:$B,'[3]Nur des jours'!$U:$U,"")</f>
        <v>0</v>
      </c>
      <c r="U1355" s="93">
        <v>0</v>
      </c>
      <c r="V1355" s="93">
        <v>3.8345418382401196E-3</v>
      </c>
      <c r="W1355" s="93">
        <v>1.6051570485656314E-3</v>
      </c>
      <c r="X1355" s="93">
        <v>4.8939454902934373E-2</v>
      </c>
      <c r="Y1355" s="93">
        <v>6.2939991382090152E-2</v>
      </c>
      <c r="Z1355" s="93">
        <v>0</v>
      </c>
      <c r="AA1355" s="93">
        <v>0</v>
      </c>
      <c r="AB1355" s="93">
        <v>0</v>
      </c>
      <c r="AC1355" s="93">
        <f>_xlfn.XLOOKUP(B1355,'[3]Nur des jours'!$B:$B,'[3]Nur des jours'!$N:$N,"")</f>
        <v>0</v>
      </c>
      <c r="AD1355" s="93">
        <v>0</v>
      </c>
      <c r="AE1355" s="93">
        <v>0</v>
      </c>
      <c r="AF1355" s="93">
        <v>0</v>
      </c>
      <c r="AG1355" s="93"/>
      <c r="AH1355" s="93">
        <v>0</v>
      </c>
      <c r="AI1355" s="93">
        <v>0</v>
      </c>
      <c r="AJ1355" s="93">
        <v>0</v>
      </c>
      <c r="AK1355" s="93">
        <v>0</v>
      </c>
      <c r="AL1355" s="93">
        <v>0</v>
      </c>
      <c r="AM1355" s="49" t="s">
        <v>5559</v>
      </c>
      <c r="AN1355" s="49"/>
      <c r="AO1355" s="48" t="str" cm="1">
        <f t="array" ref="AO1355">IFERROR(_xlfn.IFS(
AQ1355="MPR ISSUE","PDH",
AQ1355="BSS Hardware Issue","BSS",
AQ1355="Sites strategiques, MLL, Pylone, etc.","ENVTECH",
AQ1355="AKTIVCO DEFAUT GE &amp; POWER Cabinet","AKTIVCO",
AQ1355="AKTIVCO Coupure ENEO &amp; Baisse de tension","AKTIVCO GRID ONLY",
AQ1355="Coupure ENEO &amp; Baisse de tension","IHS GRID ONLY",
AQ1355="Defaut GE &amp; POWER Cabinet","IHS",
AQ1355="Sharing","Partners",
AQ1355="Sites strategiques &amp; DataCenter","SST &amp; DC",
AQ1355="Exclu","Exclu",
AQ1355="SAT","SAT",
AQ1355="SPARE-ISSUE","SPARE-ISSUE",
AQ1355="Fiber CAmtel","TRANS_FO_CAMTEL",
AQ1355="Fiber AOF","Fiber AOF",
AQ1355="Projet OCM (HUAWEI)","TRAVAUX-HUAWEI",
AQ1355="Projet OCM (NOKIA)","TRAVAUX-NOKIA",
AQ1355="ACCESS-ISSUE","ACCESS-ISSUE",
AQ1355="Projet OCM (ZTE, NOKIA, autres projets)","TRAVAUX OCM",
AQ1355="No root CAuse","No root cause",
AQ1355="ODU HS","PDH",
AQ1355="IP &amp; VLAN","PDH",
AQ1355="Warehouse HUAWEI","SPARE-ISSUE",
AQ1355="SPARE-HS","SPARE-ISSUE",
AQ1355="Power Telco","BSS",AQ1355="no impacts","no impacts"
),"")</f>
        <v>No root cause</v>
      </c>
      <c r="AP1355" s="48" t="str" cm="1">
        <f t="array" ref="AP1355">IFERROR(_xlfn.IFS(
AQ1355="MPR ISSUE","TX ISSUE",
AQ1355="BSS Hardware Issue","RAN ISSUE",
AQ1355="Sites strategiques, MLL, Pylone, etc.","ENVTECH",
AQ1355="AKTIVCO DEFAUT GE &amp; POWER Cabinet","POWER ISSUE",
AQ1355="AKTIVCO Coupure ENEO &amp; Baisse de tension","POWER ISSUE",
AQ1355="Coupure ENEO &amp; Baisse de tension","POWER ISSUE",
AQ1355="Defaut GE &amp; POWER Cabinet","POWER ISSUE",
AQ1355="Sharing","POWER ISSUE",
AQ1355="Sites strategiques &amp; DataCenter","POWER ISSUE",
AQ1355="Exclu","Exclu",
AQ1355="SAT","TX ISSUE",
AQ1355="SPARE-ISSUE","SPARE-ISSUE",
AQ1355="Fiber CAmtel","TX ISSUE",
AQ1355="Fiber AOF","TX ISSUE",
AQ1355="Projet OCM (HUAWEI)","TRAVAUX-HUAWEI",
AQ1355="Projet OCM (NOKIA)","TRAVAUX -NOKIA",
AQ1355="ACCESS-ISSUE","ACCESS-ISSUE",
AQ1355="Projet OCM (ZTE, NOKIA, autres projets)","TRAVAUX OCM",
AQ1355="No root CAuse","No root cause",
AQ1355="ODU HS","TX ISSUE",
AQ1355="IP &amp; VLAN","TX ISSUE",
AQ1355="Warehouse HUAWEI","SPARE-ISSUE",
AQ1355="SPARE-HS","SPARE-ISSUE",
AQ1355="Power Telco","RAN ISSUE",AQ1355="no impacts","no impacts"
),"")</f>
        <v>No root cause</v>
      </c>
      <c r="AQ1355" s="67" t="s">
        <v>5344</v>
      </c>
      <c r="AR1355" s="48" t="str" cm="1">
        <f t="array" ref="AR1355">IFERROR(_xlfn.IFS(
AQ1355="MPR ISSUE","ACTIVE",
AQ1355="BSS Hardware Issue","ACTIVE",
AQ1355="Sites strategiques, MLL, Pylone, etc.","PASSIVE",
AQ1355="AKTIVCO DEFAUT GE &amp; POWER Cabinet","PASSIVE",
AQ1355="AKTIVCO Coupure ENEO &amp; Baisse de tension","PASSIVE",
AQ1355="Coupure ENEO &amp; Baisse de tension","PASSIVE",
AQ1355="Defaut GE &amp; POWER Cabinet","PASSIVE",
AQ1355="Sharing","PASSIVE",
AQ1355="Sites strategiques &amp; DataCenter","PASSIVE",
AQ1355="Exclu","Exclu",
AQ1355="SAT","ACTIVE",
AQ1355="SPARE-ISSUE","SPARE-ISSUE",
AQ1355="Fiber CAmtel","ACTIVE",
AQ1355="Fiber AOF","ACTIVE",
AQ1355="Projet OCM (HUAWEI)","PLANNED WORKS",
AQ1355="Projet OCM (NOKIA)","PLANNED WORKS",
AQ1355="ACCESS-ISSUE","ACCESS-ISSUE",
AQ1355="Projet OCM (ZTE, NOKIA, autres projets)","PLANNED WORKS",
AQ1355="No root CAuse","No root cause",
AQ1355="ODU HS","ACTIVE",
AQ1355="IP &amp; VLAN","ACTIVE",
AQ1355="Warehouse HUAWEI","SPARE-ISSUE",
AQ1355="SPARE-HS","SPARE-ISSUE",
AQ1355="Power Telco","ACTIVE", AQ1355="no impacts","no impacts"
),"")</f>
        <v>No root cause</v>
      </c>
      <c r="AS1355" s="92" t="s">
        <v>5838</v>
      </c>
      <c r="AT1355" s="128" t="s">
        <v>4270</v>
      </c>
      <c r="AU1355" s="9" t="s">
        <v>5926</v>
      </c>
      <c r="AV1355" s="17" t="s">
        <v>5637</v>
      </c>
      <c r="AW1355" s="7" t="s">
        <v>5537</v>
      </c>
      <c r="AX1355" s="6" t="s">
        <v>5537</v>
      </c>
      <c r="AY1355" s="7"/>
      <c r="AZ1355" s="3" t="s">
        <v>5537</v>
      </c>
      <c r="BA1355" s="18" t="s">
        <v>5537</v>
      </c>
      <c r="BB1355" s="18" t="s">
        <v>5537</v>
      </c>
      <c r="BC1355" s="18" t="s">
        <v>5537</v>
      </c>
      <c r="BD1355" s="18" t="s">
        <v>5537</v>
      </c>
      <c r="BE1355" s="18" t="s">
        <v>5537</v>
      </c>
      <c r="BF1355" s="18" t="s">
        <v>5537</v>
      </c>
      <c r="BG1355" s="18" t="s">
        <v>5537</v>
      </c>
      <c r="BH1355" s="18" t="s">
        <v>5537</v>
      </c>
      <c r="BI1355" s="18" t="s">
        <v>5537</v>
      </c>
      <c r="BJ1355" s="18" t="s">
        <v>5653</v>
      </c>
      <c r="BK1355" s="18" t="s">
        <v>5695</v>
      </c>
      <c r="BL1355" s="9" t="s">
        <v>5537</v>
      </c>
      <c r="BM1355" s="14" t="s">
        <v>5537</v>
      </c>
      <c r="BN1355" s="14" t="s">
        <v>5537</v>
      </c>
      <c r="BO1355" s="14" t="str">
        <f>_xlfn.XLOOKUP(B1355,'[4]cell downs 18042026 17h'!$B:$B,'[4]cell downs 18042026 17h'!$B:$B,"")</f>
        <v/>
      </c>
      <c r="BP1355" s="14" t="str">
        <f>_xlfn.XLOOKUP(B1355,'[5]Cells Huawei 19042026 15h'!$B:$B,'[5]Cells Huawei 19042026 15h'!$B:$B,"")</f>
        <v/>
      </c>
      <c r="BQ1355" s="9" t="str">
        <f>_xlfn.XLOOKUP(B1355,'[6]cells down 19042026 9H40'!$B:$B,'[6]cells down 19042026 9H40'!$B:$B,"")</f>
        <v/>
      </c>
      <c r="BR1355" s="9" t="s">
        <v>4033</v>
      </c>
      <c r="BS1355" s="9" t="s">
        <v>12</v>
      </c>
      <c r="BT1355" s="108"/>
    </row>
    <row r="1356" spans="1:72" s="9" customFormat="1" x14ac:dyDescent="0.35">
      <c r="A1356" s="1" t="s">
        <v>4351</v>
      </c>
      <c r="B1356" s="8" t="s">
        <v>4352</v>
      </c>
      <c r="C1356" s="3" t="str">
        <f>_xlfn.XLOOKUP(B1356,'[1]daily break down'!$D:$D,'[1]daily break down'!$E:$E,"")</f>
        <v>OUEST</v>
      </c>
      <c r="D1356" s="1" t="s">
        <v>21</v>
      </c>
      <c r="E1356" s="1" t="s">
        <v>122</v>
      </c>
      <c r="F1356" s="3" t="s">
        <v>102</v>
      </c>
      <c r="G1356" s="1" t="s">
        <v>4351</v>
      </c>
      <c r="H1356" s="32" t="str">
        <f>_xlfn.XLOOKUP(B1356,[2]CALCULATION!$B:$B,[2]CALCULATION!$H:$H,"")</f>
        <v>HUAWEI</v>
      </c>
      <c r="I1356" s="28">
        <v>0</v>
      </c>
      <c r="J1356" s="28">
        <v>0</v>
      </c>
      <c r="K1356" s="28">
        <v>0</v>
      </c>
      <c r="L1356" s="28">
        <v>0</v>
      </c>
      <c r="M1356" s="28">
        <v>0</v>
      </c>
      <c r="N1356" s="28">
        <v>0</v>
      </c>
      <c r="O1356" s="28">
        <v>0</v>
      </c>
      <c r="P1356" s="28">
        <v>0</v>
      </c>
      <c r="Q1356" s="28">
        <v>0</v>
      </c>
      <c r="R1356" s="28">
        <v>0</v>
      </c>
      <c r="S1356" s="93">
        <v>0</v>
      </c>
      <c r="T1356" s="93">
        <f>_xlfn.XLOOKUP(B1356,'[3]Nur des jours'!$B:$B,'[3]Nur des jours'!$U:$U,"")</f>
        <v>0</v>
      </c>
      <c r="U1356" s="93">
        <v>0</v>
      </c>
      <c r="V1356" s="93">
        <v>0.18685811553135692</v>
      </c>
      <c r="W1356" s="93">
        <v>0</v>
      </c>
      <c r="X1356" s="93">
        <v>0</v>
      </c>
      <c r="Y1356" s="93">
        <v>6.1531020195015884E-2</v>
      </c>
      <c r="Z1356" s="93">
        <v>0</v>
      </c>
      <c r="AA1356" s="93">
        <v>0</v>
      </c>
      <c r="AB1356" s="93">
        <v>0</v>
      </c>
      <c r="AC1356" s="93">
        <f>_xlfn.XLOOKUP(B1356,'[3]Nur des jours'!$B:$B,'[3]Nur des jours'!$N:$N,"")</f>
        <v>0</v>
      </c>
      <c r="AD1356" s="93">
        <v>0</v>
      </c>
      <c r="AE1356" s="93">
        <v>0</v>
      </c>
      <c r="AF1356" s="93">
        <v>0</v>
      </c>
      <c r="AG1356" s="93"/>
      <c r="AH1356" s="93">
        <v>0</v>
      </c>
      <c r="AI1356" s="93">
        <v>0</v>
      </c>
      <c r="AJ1356" s="93">
        <v>0</v>
      </c>
      <c r="AK1356" s="93">
        <v>0</v>
      </c>
      <c r="AL1356" s="93">
        <v>0</v>
      </c>
      <c r="AM1356" s="49" t="s">
        <v>5559</v>
      </c>
      <c r="AN1356" s="49"/>
      <c r="AO1356" s="48" t="str" cm="1">
        <f t="array" ref="AO1356">IFERROR(_xlfn.IFS(
AQ1356="MPR ISSUE","PDH",
AQ1356="BSS Hardware Issue","BSS",
AQ1356="Sites strategiques, MLL, Pylone, etc.","ENVTECH",
AQ1356="AKTIVCO DEFAUT GE &amp; POWER Cabinet","AKTIVCO",
AQ1356="AKTIVCO Coupure ENEO &amp; Baisse de tension","AKTIVCO GRID ONLY",
AQ1356="Coupure ENEO &amp; Baisse de tension","IHS GRID ONLY",
AQ1356="Defaut GE &amp; POWER Cabinet","IHS",
AQ1356="Sharing","Partners",
AQ1356="Sites strategiques &amp; DataCenter","SST &amp; DC",
AQ1356="Exclu","Exclu",
AQ1356="SAT","SAT",
AQ1356="SPARE-ISSUE","SPARE-ISSUE",
AQ1356="Fiber CAmtel","TRANS_FO_CAMTEL",
AQ1356="Fiber AOF","Fiber AOF",
AQ1356="Projet OCM (HUAWEI)","TRAVAUX-HUAWEI",
AQ1356="Projet OCM (NOKIA)","TRAVAUX-NOKIA",
AQ1356="ACCESS-ISSUE","ACCESS-ISSUE",
AQ1356="Projet OCM (ZTE, NOKIA, autres projets)","TRAVAUX OCM",
AQ1356="No root CAuse","No root cause",
AQ1356="ODU HS","PDH",
AQ1356="IP &amp; VLAN","PDH",
AQ1356="Warehouse HUAWEI","SPARE-ISSUE",
AQ1356="SPARE-HS","SPARE-ISSUE",
AQ1356="Power Telco","BSS",AQ1356="no impacts","no impacts"
),"")</f>
        <v>No root cause</v>
      </c>
      <c r="AP1356" s="48" t="str" cm="1">
        <f t="array" ref="AP1356">IFERROR(_xlfn.IFS(
AQ1356="MPR ISSUE","TX ISSUE",
AQ1356="BSS Hardware Issue","RAN ISSUE",
AQ1356="Sites strategiques, MLL, Pylone, etc.","ENVTECH",
AQ1356="AKTIVCO DEFAUT GE &amp; POWER Cabinet","POWER ISSUE",
AQ1356="AKTIVCO Coupure ENEO &amp; Baisse de tension","POWER ISSUE",
AQ1356="Coupure ENEO &amp; Baisse de tension","POWER ISSUE",
AQ1356="Defaut GE &amp; POWER Cabinet","POWER ISSUE",
AQ1356="Sharing","POWER ISSUE",
AQ1356="Sites strategiques &amp; DataCenter","POWER ISSUE",
AQ1356="Exclu","Exclu",
AQ1356="SAT","TX ISSUE",
AQ1356="SPARE-ISSUE","SPARE-ISSUE",
AQ1356="Fiber CAmtel","TX ISSUE",
AQ1356="Fiber AOF","TX ISSUE",
AQ1356="Projet OCM (HUAWEI)","TRAVAUX-HUAWEI",
AQ1356="Projet OCM (NOKIA)","TRAVAUX -NOKIA",
AQ1356="ACCESS-ISSUE","ACCESS-ISSUE",
AQ1356="Projet OCM (ZTE, NOKIA, autres projets)","TRAVAUX OCM",
AQ1356="No root CAuse","No root cause",
AQ1356="ODU HS","TX ISSUE",
AQ1356="IP &amp; VLAN","TX ISSUE",
AQ1356="Warehouse HUAWEI","SPARE-ISSUE",
AQ1356="SPARE-HS","SPARE-ISSUE",
AQ1356="Power Telco","RAN ISSUE",AQ1356="no impacts","no impacts"
),"")</f>
        <v>No root cause</v>
      </c>
      <c r="AQ1356" s="67" t="s">
        <v>5344</v>
      </c>
      <c r="AR1356" s="48" t="str" cm="1">
        <f t="array" ref="AR1356">IFERROR(_xlfn.IFS(
AQ1356="MPR ISSUE","ACTIVE",
AQ1356="BSS Hardware Issue","ACTIVE",
AQ1356="Sites strategiques, MLL, Pylone, etc.","PASSIVE",
AQ1356="AKTIVCO DEFAUT GE &amp; POWER Cabinet","PASSIVE",
AQ1356="AKTIVCO Coupure ENEO &amp; Baisse de tension","PASSIVE",
AQ1356="Coupure ENEO &amp; Baisse de tension","PASSIVE",
AQ1356="Defaut GE &amp; POWER Cabinet","PASSIVE",
AQ1356="Sharing","PASSIVE",
AQ1356="Sites strategiques &amp; DataCenter","PASSIVE",
AQ1356="Exclu","Exclu",
AQ1356="SAT","ACTIVE",
AQ1356="SPARE-ISSUE","SPARE-ISSUE",
AQ1356="Fiber CAmtel","ACTIVE",
AQ1356="Fiber AOF","ACTIVE",
AQ1356="Projet OCM (HUAWEI)","PLANNED WORKS",
AQ1356="Projet OCM (NOKIA)","PLANNED WORKS",
AQ1356="ACCESS-ISSUE","ACCESS-ISSUE",
AQ1356="Projet OCM (ZTE, NOKIA, autres projets)","PLANNED WORKS",
AQ1356="No root CAuse","No root cause",
AQ1356="ODU HS","ACTIVE",
AQ1356="IP &amp; VLAN","ACTIVE",
AQ1356="Warehouse HUAWEI","SPARE-ISSUE",
AQ1356="SPARE-HS","SPARE-ISSUE",
AQ1356="Power Telco","ACTIVE", AQ1356="no impacts","no impacts"
),"")</f>
        <v>No root cause</v>
      </c>
      <c r="AS1356" s="92" t="s">
        <v>5537</v>
      </c>
      <c r="AT1356" s="98" t="s">
        <v>4352</v>
      </c>
      <c r="AV1356" s="17" t="s">
        <v>5537</v>
      </c>
      <c r="AW1356" s="7" t="s">
        <v>5537</v>
      </c>
      <c r="AX1356" s="6" t="s">
        <v>5537</v>
      </c>
      <c r="AY1356" s="7"/>
      <c r="AZ1356" s="3" t="s">
        <v>5537</v>
      </c>
      <c r="BA1356" s="18" t="s">
        <v>5537</v>
      </c>
      <c r="BB1356" s="18" t="s">
        <v>5537</v>
      </c>
      <c r="BC1356" s="18" t="s">
        <v>5537</v>
      </c>
      <c r="BD1356" s="18" t="s">
        <v>5537</v>
      </c>
      <c r="BE1356" s="18" t="s">
        <v>5537</v>
      </c>
      <c r="BF1356" s="18" t="s">
        <v>5537</v>
      </c>
      <c r="BG1356" s="18" t="s">
        <v>5537</v>
      </c>
      <c r="BH1356" s="18" t="s">
        <v>5537</v>
      </c>
      <c r="BI1356" s="18" t="s">
        <v>5537</v>
      </c>
      <c r="BJ1356" s="18" t="s">
        <v>5537</v>
      </c>
      <c r="BK1356" s="18" t="s">
        <v>5537</v>
      </c>
      <c r="BL1356" s="9" t="s">
        <v>5537</v>
      </c>
      <c r="BM1356" s="14" t="s">
        <v>5537</v>
      </c>
      <c r="BN1356" s="14" t="s">
        <v>5537</v>
      </c>
      <c r="BO1356" s="14" t="str">
        <f>_xlfn.XLOOKUP(B1356,'[4]cell downs 18042026 17h'!$B:$B,'[4]cell downs 18042026 17h'!$B:$B,"")</f>
        <v/>
      </c>
      <c r="BP1356" s="14" t="str">
        <f>_xlfn.XLOOKUP(B1356,'[5]Cells Huawei 19042026 15h'!$B:$B,'[5]Cells Huawei 19042026 15h'!$B:$B,"")</f>
        <v/>
      </c>
      <c r="BQ1356" s="9" t="str">
        <f>_xlfn.XLOOKUP(B1356,'[6]cells down 19042026 9H40'!$B:$B,'[6]cells down 19042026 9H40'!$B:$B,"")</f>
        <v/>
      </c>
      <c r="BR1356" s="9" t="s">
        <v>5537</v>
      </c>
      <c r="BS1356" s="9" t="s">
        <v>5537</v>
      </c>
      <c r="BT1356" s="108"/>
    </row>
    <row r="1357" spans="1:72" s="9" customFormat="1" x14ac:dyDescent="0.35">
      <c r="A1357" s="1" t="s">
        <v>4034</v>
      </c>
      <c r="B1357" s="8" t="s">
        <v>4270</v>
      </c>
      <c r="C1357" s="3" t="str">
        <f>_xlfn.XLOOKUP(B1357,'[1]daily break down'!$D:$D,'[1]daily break down'!$E:$E,"")</f>
        <v>NGAOUNDERE</v>
      </c>
      <c r="D1357" s="1" t="s">
        <v>11</v>
      </c>
      <c r="E1357" s="1" t="s">
        <v>188</v>
      </c>
      <c r="F1357" s="3" t="s">
        <v>90</v>
      </c>
      <c r="G1357" s="1" t="s">
        <v>4034</v>
      </c>
      <c r="H1357" s="32" t="str">
        <f>_xlfn.XLOOKUP(B1357,[2]CALCULATION!$B:$B,[2]CALCULATION!$H:$H,"")</f>
        <v>HUAWEI</v>
      </c>
      <c r="I1357" s="28">
        <v>0</v>
      </c>
      <c r="J1357" s="28">
        <v>0</v>
      </c>
      <c r="K1357" s="28">
        <v>0</v>
      </c>
      <c r="L1357" s="28">
        <v>0</v>
      </c>
      <c r="M1357" s="28">
        <v>0</v>
      </c>
      <c r="N1357" s="28">
        <v>0</v>
      </c>
      <c r="O1357" s="28">
        <v>0</v>
      </c>
      <c r="P1357" s="28">
        <v>0</v>
      </c>
      <c r="Q1357" s="28">
        <v>0</v>
      </c>
      <c r="R1357" s="28">
        <v>0</v>
      </c>
      <c r="S1357" s="93">
        <v>0</v>
      </c>
      <c r="T1357" s="93">
        <f>_xlfn.XLOOKUP(B1357,'[3]Nur des jours'!$B:$B,'[3]Nur des jours'!$U:$U,"")</f>
        <v>0</v>
      </c>
      <c r="U1357" s="93">
        <v>0</v>
      </c>
      <c r="V1357" s="93">
        <v>1.8726832233265697E-3</v>
      </c>
      <c r="W1357" s="93">
        <v>2.4969109644354267E-3</v>
      </c>
      <c r="X1357" s="93">
        <v>4.068181364198007E-2</v>
      </c>
      <c r="Y1357" s="93">
        <v>5.9640501893371917E-2</v>
      </c>
      <c r="Z1357" s="93">
        <v>0</v>
      </c>
      <c r="AA1357" s="93">
        <v>0</v>
      </c>
      <c r="AB1357" s="93">
        <v>0</v>
      </c>
      <c r="AC1357" s="93">
        <f>_xlfn.XLOOKUP(B1357,'[3]Nur des jours'!$B:$B,'[3]Nur des jours'!$N:$N,"")</f>
        <v>0</v>
      </c>
      <c r="AD1357" s="93">
        <v>0</v>
      </c>
      <c r="AE1357" s="93">
        <v>0</v>
      </c>
      <c r="AF1357" s="93">
        <v>0</v>
      </c>
      <c r="AG1357" s="93"/>
      <c r="AH1357" s="93">
        <v>0</v>
      </c>
      <c r="AI1357" s="93">
        <v>0</v>
      </c>
      <c r="AJ1357" s="93">
        <v>0</v>
      </c>
      <c r="AK1357" s="93">
        <v>0</v>
      </c>
      <c r="AL1357" s="93">
        <v>0</v>
      </c>
      <c r="AM1357" s="49" t="s">
        <v>5559</v>
      </c>
      <c r="AN1357" s="49"/>
      <c r="AO1357" s="48" t="str" cm="1">
        <f t="array" ref="AO1357">IFERROR(_xlfn.IFS(
AQ1357="MPR ISSUE","PDH",
AQ1357="BSS Hardware Issue","BSS",
AQ1357="Sites strategiques, MLL, Pylone, etc.","ENVTECH",
AQ1357="AKTIVCO DEFAUT GE &amp; POWER Cabinet","AKTIVCO",
AQ1357="AKTIVCO Coupure ENEO &amp; Baisse de tension","AKTIVCO GRID ONLY",
AQ1357="Coupure ENEO &amp; Baisse de tension","IHS GRID ONLY",
AQ1357="Defaut GE &amp; POWER Cabinet","IHS",
AQ1357="Sharing","Partners",
AQ1357="Sites strategiques &amp; DataCenter","SST &amp; DC",
AQ1357="Exclu","Exclu",
AQ1357="SAT","SAT",
AQ1357="SPARE-ISSUE","SPARE-ISSUE",
AQ1357="Fiber CAmtel","TRANS_FO_CAMTEL",
AQ1357="Fiber AOF","Fiber AOF",
AQ1357="Projet OCM (HUAWEI)","TRAVAUX-HUAWEI",
AQ1357="Projet OCM (NOKIA)","TRAVAUX-NOKIA",
AQ1357="ACCESS-ISSUE","ACCESS-ISSUE",
AQ1357="Projet OCM (ZTE, NOKIA, autres projets)","TRAVAUX OCM",
AQ1357="No root CAuse","No root cause",
AQ1357="ODU HS","PDH",
AQ1357="IP &amp; VLAN","PDH",
AQ1357="Warehouse HUAWEI","SPARE-ISSUE",
AQ1357="SPARE-HS","SPARE-ISSUE",
AQ1357="Power Telco","BSS",AQ1357="no impacts","no impacts"
),"")</f>
        <v>No root cause</v>
      </c>
      <c r="AP1357" s="48" t="str" cm="1">
        <f t="array" ref="AP1357">IFERROR(_xlfn.IFS(
AQ1357="MPR ISSUE","TX ISSUE",
AQ1357="BSS Hardware Issue","RAN ISSUE",
AQ1357="Sites strategiques, MLL, Pylone, etc.","ENVTECH",
AQ1357="AKTIVCO DEFAUT GE &amp; POWER Cabinet","POWER ISSUE",
AQ1357="AKTIVCO Coupure ENEO &amp; Baisse de tension","POWER ISSUE",
AQ1357="Coupure ENEO &amp; Baisse de tension","POWER ISSUE",
AQ1357="Defaut GE &amp; POWER Cabinet","POWER ISSUE",
AQ1357="Sharing","POWER ISSUE",
AQ1357="Sites strategiques &amp; DataCenter","POWER ISSUE",
AQ1357="Exclu","Exclu",
AQ1357="SAT","TX ISSUE",
AQ1357="SPARE-ISSUE","SPARE-ISSUE",
AQ1357="Fiber CAmtel","TX ISSUE",
AQ1357="Fiber AOF","TX ISSUE",
AQ1357="Projet OCM (HUAWEI)","TRAVAUX-HUAWEI",
AQ1357="Projet OCM (NOKIA)","TRAVAUX -NOKIA",
AQ1357="ACCESS-ISSUE","ACCESS-ISSUE",
AQ1357="Projet OCM (ZTE, NOKIA, autres projets)","TRAVAUX OCM",
AQ1357="No root CAuse","No root cause",
AQ1357="ODU HS","TX ISSUE",
AQ1357="IP &amp; VLAN","TX ISSUE",
AQ1357="Warehouse HUAWEI","SPARE-ISSUE",
AQ1357="SPARE-HS","SPARE-ISSUE",
AQ1357="Power Telco","RAN ISSUE",AQ1357="no impacts","no impacts"
),"")</f>
        <v>No root cause</v>
      </c>
      <c r="AQ1357" s="67" t="s">
        <v>5344</v>
      </c>
      <c r="AR1357" s="48" t="str" cm="1">
        <f t="array" ref="AR1357">IFERROR(_xlfn.IFS(
AQ1357="MPR ISSUE","ACTIVE",
AQ1357="BSS Hardware Issue","ACTIVE",
AQ1357="Sites strategiques, MLL, Pylone, etc.","PASSIVE",
AQ1357="AKTIVCO DEFAUT GE &amp; POWER Cabinet","PASSIVE",
AQ1357="AKTIVCO Coupure ENEO &amp; Baisse de tension","PASSIVE",
AQ1357="Coupure ENEO &amp; Baisse de tension","PASSIVE",
AQ1357="Defaut GE &amp; POWER Cabinet","PASSIVE",
AQ1357="Sharing","PASSIVE",
AQ1357="Sites strategiques &amp; DataCenter","PASSIVE",
AQ1357="Exclu","Exclu",
AQ1357="SAT","ACTIVE",
AQ1357="SPARE-ISSUE","SPARE-ISSUE",
AQ1357="Fiber CAmtel","ACTIVE",
AQ1357="Fiber AOF","ACTIVE",
AQ1357="Projet OCM (HUAWEI)","PLANNED WORKS",
AQ1357="Projet OCM (NOKIA)","PLANNED WORKS",
AQ1357="ACCESS-ISSUE","ACCESS-ISSUE",
AQ1357="Projet OCM (ZTE, NOKIA, autres projets)","PLANNED WORKS",
AQ1357="No root CAuse","No root cause",
AQ1357="ODU HS","ACTIVE",
AQ1357="IP &amp; VLAN","ACTIVE",
AQ1357="Warehouse HUAWEI","SPARE-ISSUE",
AQ1357="SPARE-HS","SPARE-ISSUE",
AQ1357="Power Telco","ACTIVE", AQ1357="no impacts","no impacts"
),"")</f>
        <v>No root cause</v>
      </c>
      <c r="AS1357" s="92" t="s">
        <v>5839</v>
      </c>
      <c r="AT1357" s="128" t="s">
        <v>4270</v>
      </c>
      <c r="AU1357" s="9" t="s">
        <v>5926</v>
      </c>
      <c r="AV1357" s="17" t="s">
        <v>5637</v>
      </c>
      <c r="AW1357" s="7" t="s">
        <v>5537</v>
      </c>
      <c r="AX1357" s="6" t="s">
        <v>5537</v>
      </c>
      <c r="AY1357" s="7"/>
      <c r="AZ1357" s="3" t="s">
        <v>5537</v>
      </c>
      <c r="BA1357" s="18" t="s">
        <v>5537</v>
      </c>
      <c r="BB1357" s="18" t="s">
        <v>5537</v>
      </c>
      <c r="BC1357" s="18" t="s">
        <v>5537</v>
      </c>
      <c r="BD1357" s="18" t="s">
        <v>5537</v>
      </c>
      <c r="BE1357" s="18" t="s">
        <v>5537</v>
      </c>
      <c r="BF1357" s="18" t="s">
        <v>5537</v>
      </c>
      <c r="BG1357" s="18" t="s">
        <v>5537</v>
      </c>
      <c r="BH1357" s="18" t="s">
        <v>5537</v>
      </c>
      <c r="BI1357" s="18" t="s">
        <v>5537</v>
      </c>
      <c r="BJ1357" s="18" t="s">
        <v>5653</v>
      </c>
      <c r="BK1357" s="18" t="s">
        <v>5695</v>
      </c>
      <c r="BL1357" s="9" t="s">
        <v>6279</v>
      </c>
      <c r="BM1357" s="14" t="s">
        <v>5537</v>
      </c>
      <c r="BN1357" s="14" t="s">
        <v>5537</v>
      </c>
      <c r="BO1357" s="14" t="str">
        <f>_xlfn.XLOOKUP(B1357,'[4]cell downs 18042026 17h'!$B:$B,'[4]cell downs 18042026 17h'!$B:$B,"")</f>
        <v/>
      </c>
      <c r="BP1357" s="14" t="str">
        <f>_xlfn.XLOOKUP(B1357,'[5]Cells Huawei 19042026 15h'!$B:$B,'[5]Cells Huawei 19042026 15h'!$B:$B,"")</f>
        <v/>
      </c>
      <c r="BQ1357" s="9" t="str">
        <f>_xlfn.XLOOKUP(B1357,'[6]cells down 19042026 9H40'!$B:$B,'[6]cells down 19042026 9H40'!$B:$B,"")</f>
        <v/>
      </c>
      <c r="BR1357" s="9" t="s">
        <v>4270</v>
      </c>
      <c r="BS1357" s="9" t="s">
        <v>594</v>
      </c>
      <c r="BT1357" s="108"/>
    </row>
    <row r="1358" spans="1:72" s="9" customFormat="1" x14ac:dyDescent="0.35">
      <c r="A1358" s="1" t="s">
        <v>2026</v>
      </c>
      <c r="B1358" s="8" t="s">
        <v>2027</v>
      </c>
      <c r="C1358" s="3" t="str">
        <f>_xlfn.XLOOKUP(B1358,'[1]daily break down'!$D:$D,'[1]daily break down'!$E:$E,"")</f>
        <v>NORD</v>
      </c>
      <c r="D1358" s="1" t="s">
        <v>11</v>
      </c>
      <c r="E1358" s="1" t="s">
        <v>66</v>
      </c>
      <c r="F1358" s="3" t="s">
        <v>23</v>
      </c>
      <c r="G1358" s="1" t="s">
        <v>2028</v>
      </c>
      <c r="H1358" s="33" t="str">
        <f>_xlfn.XLOOKUP(B1358,[2]CALCULATION!$B:$B,[2]CALCULATION!$H:$H,"")</f>
        <v>NOKIA</v>
      </c>
      <c r="I1358" s="28">
        <v>0</v>
      </c>
      <c r="J1358" s="28">
        <v>0</v>
      </c>
      <c r="K1358" s="28">
        <v>0</v>
      </c>
      <c r="L1358" s="28">
        <v>0</v>
      </c>
      <c r="M1358" s="28">
        <v>0</v>
      </c>
      <c r="N1358" s="28">
        <v>0</v>
      </c>
      <c r="O1358" s="28">
        <v>3.6659162718221575E-2</v>
      </c>
      <c r="P1358" s="28">
        <v>0</v>
      </c>
      <c r="Q1358" s="28">
        <v>0</v>
      </c>
      <c r="R1358" s="28">
        <v>0</v>
      </c>
      <c r="S1358" s="93">
        <v>0</v>
      </c>
      <c r="T1358" s="93">
        <f>_xlfn.XLOOKUP(B1358,'[3]Nur des jours'!$B:$B,'[3]Nur des jours'!$U:$U,"")</f>
        <v>0</v>
      </c>
      <c r="U1358" s="93">
        <v>1.7794618445754095E-2</v>
      </c>
      <c r="V1358" s="93">
        <v>1.479105932037063</v>
      </c>
      <c r="W1358" s="93">
        <v>0</v>
      </c>
      <c r="X1358" s="93">
        <v>0</v>
      </c>
      <c r="Y1358" s="93">
        <v>3.4511913887393324E-2</v>
      </c>
      <c r="Z1358" s="93">
        <v>0</v>
      </c>
      <c r="AA1358" s="93">
        <v>0</v>
      </c>
      <c r="AB1358" s="93">
        <v>0</v>
      </c>
      <c r="AC1358" s="93">
        <f>_xlfn.XLOOKUP(B1358,'[3]Nur des jours'!$B:$B,'[3]Nur des jours'!$N:$N,"")</f>
        <v>0</v>
      </c>
      <c r="AD1358" s="93">
        <v>0</v>
      </c>
      <c r="AE1358" s="93">
        <v>0</v>
      </c>
      <c r="AF1358" s="93">
        <v>0</v>
      </c>
      <c r="AG1358" s="93"/>
      <c r="AH1358" s="93">
        <v>0</v>
      </c>
      <c r="AI1358" s="93">
        <v>0</v>
      </c>
      <c r="AJ1358" s="93">
        <v>0</v>
      </c>
      <c r="AK1358" s="93">
        <v>0</v>
      </c>
      <c r="AL1358" s="93">
        <v>0</v>
      </c>
      <c r="AM1358" s="49" t="s">
        <v>5559</v>
      </c>
      <c r="AN1358" s="49"/>
      <c r="AO1358" s="48" t="str" cm="1">
        <f t="array" ref="AO1358">IFERROR(_xlfn.IFS(
AQ1358="MPR ISSUE","PDH",
AQ1358="BSS Hardware Issue","BSS",
AQ1358="Sites strategiques, MLL, Pylone, etc.","ENVTECH",
AQ1358="AKTIVCO DEFAUT GE &amp; POWER Cabinet","AKTIVCO",
AQ1358="AKTIVCO Coupure ENEO &amp; Baisse de tension","AKTIVCO GRID ONLY",
AQ1358="Coupure ENEO &amp; Baisse de tension","IHS GRID ONLY",
AQ1358="Defaut GE &amp; POWER Cabinet","IHS",
AQ1358="Sharing","Partners",
AQ1358="Sites strategiques &amp; DataCenter","SST &amp; DC",
AQ1358="Exclu","Exclu",
AQ1358="SAT","SAT",
AQ1358="SPARE-ISSUE","SPARE-ISSUE",
AQ1358="Fiber CAmtel","TRANS_FO_CAMTEL",
AQ1358="Fiber AOF","Fiber AOF",
AQ1358="Projet OCM (HUAWEI)","TRAVAUX-HUAWEI",
AQ1358="Projet OCM (NOKIA)","TRAVAUX-NOKIA",
AQ1358="ACCESS-ISSUE","ACCESS-ISSUE",
AQ1358="Projet OCM (ZTE, NOKIA, autres projets)","TRAVAUX OCM",
AQ1358="No root CAuse","No root cause",
AQ1358="ODU HS","PDH",
AQ1358="IP &amp; VLAN","PDH",
AQ1358="Warehouse HUAWEI","SPARE-ISSUE",
AQ1358="SPARE-HS","SPARE-ISSUE",
AQ1358="Power Telco","BSS",AQ1358="no impacts","no impacts"
),"")</f>
        <v>No root cause</v>
      </c>
      <c r="AP1358" s="48" t="str" cm="1">
        <f t="array" ref="AP1358">IFERROR(_xlfn.IFS(
AQ1358="MPR ISSUE","TX ISSUE",
AQ1358="BSS Hardware Issue","RAN ISSUE",
AQ1358="Sites strategiques, MLL, Pylone, etc.","ENVTECH",
AQ1358="AKTIVCO DEFAUT GE &amp; POWER Cabinet","POWER ISSUE",
AQ1358="AKTIVCO Coupure ENEO &amp; Baisse de tension","POWER ISSUE",
AQ1358="Coupure ENEO &amp; Baisse de tension","POWER ISSUE",
AQ1358="Defaut GE &amp; POWER Cabinet","POWER ISSUE",
AQ1358="Sharing","POWER ISSUE",
AQ1358="Sites strategiques &amp; DataCenter","POWER ISSUE",
AQ1358="Exclu","Exclu",
AQ1358="SAT","TX ISSUE",
AQ1358="SPARE-ISSUE","SPARE-ISSUE",
AQ1358="Fiber CAmtel","TX ISSUE",
AQ1358="Fiber AOF","TX ISSUE",
AQ1358="Projet OCM (HUAWEI)","TRAVAUX-HUAWEI",
AQ1358="Projet OCM (NOKIA)","TRAVAUX -NOKIA",
AQ1358="ACCESS-ISSUE","ACCESS-ISSUE",
AQ1358="Projet OCM (ZTE, NOKIA, autres projets)","TRAVAUX OCM",
AQ1358="No root CAuse","No root cause",
AQ1358="ODU HS","TX ISSUE",
AQ1358="IP &amp; VLAN","TX ISSUE",
AQ1358="Warehouse HUAWEI","SPARE-ISSUE",
AQ1358="SPARE-HS","SPARE-ISSUE",
AQ1358="Power Telco","RAN ISSUE",AQ1358="no impacts","no impacts"
),"")</f>
        <v>No root cause</v>
      </c>
      <c r="AQ1358" s="67" t="s">
        <v>5344</v>
      </c>
      <c r="AR1358" s="48" t="str" cm="1">
        <f t="array" ref="AR1358">IFERROR(_xlfn.IFS(
AQ1358="MPR ISSUE","ACTIVE",
AQ1358="BSS Hardware Issue","ACTIVE",
AQ1358="Sites strategiques, MLL, Pylone, etc.","PASSIVE",
AQ1358="AKTIVCO DEFAUT GE &amp; POWER Cabinet","PASSIVE",
AQ1358="AKTIVCO Coupure ENEO &amp; Baisse de tension","PASSIVE",
AQ1358="Coupure ENEO &amp; Baisse de tension","PASSIVE",
AQ1358="Defaut GE &amp; POWER Cabinet","PASSIVE",
AQ1358="Sharing","PASSIVE",
AQ1358="Sites strategiques &amp; DataCenter","PASSIVE",
AQ1358="Exclu","Exclu",
AQ1358="SAT","ACTIVE",
AQ1358="SPARE-ISSUE","SPARE-ISSUE",
AQ1358="Fiber CAmtel","ACTIVE",
AQ1358="Fiber AOF","ACTIVE",
AQ1358="Projet OCM (HUAWEI)","PLANNED WORKS",
AQ1358="Projet OCM (NOKIA)","PLANNED WORKS",
AQ1358="ACCESS-ISSUE","ACCESS-ISSUE",
AQ1358="Projet OCM (ZTE, NOKIA, autres projets)","PLANNED WORKS",
AQ1358="No root CAuse","No root cause",
AQ1358="ODU HS","ACTIVE",
AQ1358="IP &amp; VLAN","ACTIVE",
AQ1358="Warehouse HUAWEI","SPARE-ISSUE",
AQ1358="SPARE-HS","SPARE-ISSUE",
AQ1358="Power Telco","ACTIVE", AQ1358="no impacts","no impacts"
),"")</f>
        <v>No root cause</v>
      </c>
      <c r="AS1358" s="92" t="s">
        <v>5840</v>
      </c>
      <c r="AT1358" s="98" t="s">
        <v>2027</v>
      </c>
      <c r="AV1358" s="17" t="s">
        <v>5537</v>
      </c>
      <c r="AW1358" s="7" t="s">
        <v>5537</v>
      </c>
      <c r="AX1358" s="6" t="s">
        <v>5537</v>
      </c>
      <c r="AY1358" s="7"/>
      <c r="AZ1358" s="3" t="s">
        <v>5537</v>
      </c>
      <c r="BA1358" s="18" t="s">
        <v>5537</v>
      </c>
      <c r="BB1358" s="18" t="s">
        <v>5537</v>
      </c>
      <c r="BC1358" s="18" t="s">
        <v>5537</v>
      </c>
      <c r="BD1358" s="18" t="s">
        <v>5537</v>
      </c>
      <c r="BE1358" s="18" t="s">
        <v>5537</v>
      </c>
      <c r="BF1358" s="18" t="s">
        <v>5537</v>
      </c>
      <c r="BG1358" s="18" t="s">
        <v>6174</v>
      </c>
      <c r="BH1358" s="18" t="s">
        <v>6174</v>
      </c>
      <c r="BI1358" s="18" t="s">
        <v>5537</v>
      </c>
      <c r="BJ1358" s="18" t="s">
        <v>5537</v>
      </c>
      <c r="BK1358" s="18" t="s">
        <v>5537</v>
      </c>
      <c r="BL1358" s="9" t="s">
        <v>6280</v>
      </c>
      <c r="BM1358" s="14" t="s">
        <v>5537</v>
      </c>
      <c r="BN1358" s="14" t="s">
        <v>5537</v>
      </c>
      <c r="BO1358" s="14" t="str">
        <f>_xlfn.XLOOKUP(B1358,'[4]cell downs 18042026 17h'!$B:$B,'[4]cell downs 18042026 17h'!$B:$B,"")</f>
        <v/>
      </c>
      <c r="BP1358" s="14" t="str">
        <f>_xlfn.XLOOKUP(B1358,'[5]Cells Huawei 19042026 15h'!$B:$B,'[5]Cells Huawei 19042026 15h'!$B:$B,"")</f>
        <v/>
      </c>
      <c r="BQ1358" s="9" t="str">
        <f>_xlfn.XLOOKUP(B1358,'[6]cells down 19042026 9H40'!$B:$B,'[6]cells down 19042026 9H40'!$B:$B,"")</f>
        <v/>
      </c>
      <c r="BR1358" s="9" t="s">
        <v>2027</v>
      </c>
      <c r="BS1358" s="9" t="s">
        <v>12</v>
      </c>
      <c r="BT1358" s="108"/>
    </row>
    <row r="1359" spans="1:72" s="9" customFormat="1" x14ac:dyDescent="0.35">
      <c r="A1359" s="1" t="s">
        <v>4280</v>
      </c>
      <c r="B1359" s="8" t="s">
        <v>4281</v>
      </c>
      <c r="C1359" s="3" t="str">
        <f>_xlfn.XLOOKUP(B1359,'[1]daily break down'!$D:$D,'[1]daily break down'!$E:$E,"")</f>
        <v>ADAMAOUA</v>
      </c>
      <c r="D1359" s="1" t="s">
        <v>11</v>
      </c>
      <c r="E1359" s="1" t="s">
        <v>66</v>
      </c>
      <c r="F1359" s="3" t="s">
        <v>90</v>
      </c>
      <c r="G1359" s="1" t="s">
        <v>4015</v>
      </c>
      <c r="H1359" s="32" t="str">
        <f>_xlfn.XLOOKUP(B1359,[2]CALCULATION!$B:$B,[2]CALCULATION!$H:$H,"")</f>
        <v>HUAWEI</v>
      </c>
      <c r="I1359" s="28">
        <v>0</v>
      </c>
      <c r="J1359" s="28">
        <v>0</v>
      </c>
      <c r="K1359" s="28">
        <v>0</v>
      </c>
      <c r="L1359" s="28">
        <v>0</v>
      </c>
      <c r="M1359" s="28">
        <v>0</v>
      </c>
      <c r="N1359" s="28">
        <v>0</v>
      </c>
      <c r="O1359" s="28">
        <v>0</v>
      </c>
      <c r="P1359" s="28">
        <v>0</v>
      </c>
      <c r="Q1359" s="28">
        <v>0</v>
      </c>
      <c r="R1359" s="28">
        <v>0</v>
      </c>
      <c r="S1359" s="93">
        <v>0</v>
      </c>
      <c r="T1359" s="93">
        <f>_xlfn.XLOOKUP(B1359,'[3]Nur des jours'!$B:$B,'[3]Nur des jours'!$U:$U,"")</f>
        <v>0</v>
      </c>
      <c r="U1359" s="93">
        <v>0</v>
      </c>
      <c r="V1359" s="93">
        <v>4.5479449709359557E-3</v>
      </c>
      <c r="W1359" s="93">
        <v>1.0701046990437544E-3</v>
      </c>
      <c r="X1359" s="93">
        <v>4.6620894721672905E-2</v>
      </c>
      <c r="Y1359" s="93">
        <v>3.4421701152574105E-2</v>
      </c>
      <c r="Z1359" s="93">
        <v>0</v>
      </c>
      <c r="AA1359" s="93">
        <v>0</v>
      </c>
      <c r="AB1359" s="93">
        <v>0</v>
      </c>
      <c r="AC1359" s="93">
        <f>_xlfn.XLOOKUP(B1359,'[3]Nur des jours'!$B:$B,'[3]Nur des jours'!$N:$N,"")</f>
        <v>0</v>
      </c>
      <c r="AD1359" s="93">
        <v>0</v>
      </c>
      <c r="AE1359" s="93">
        <v>0</v>
      </c>
      <c r="AF1359" s="93">
        <v>0</v>
      </c>
      <c r="AG1359" s="93"/>
      <c r="AH1359" s="93">
        <v>0</v>
      </c>
      <c r="AI1359" s="93">
        <v>0</v>
      </c>
      <c r="AJ1359" s="93">
        <v>0</v>
      </c>
      <c r="AK1359" s="93">
        <v>0</v>
      </c>
      <c r="AL1359" s="93">
        <v>0</v>
      </c>
      <c r="AM1359" s="49" t="s">
        <v>5559</v>
      </c>
      <c r="AN1359" s="49"/>
      <c r="AO1359" s="48" t="str" cm="1">
        <f t="array" ref="AO1359">IFERROR(_xlfn.IFS(
AQ1359="MPR ISSUE","PDH",
AQ1359="BSS Hardware Issue","BSS",
AQ1359="Sites strategiques, MLL, Pylone, etc.","ENVTECH",
AQ1359="AKTIVCO DEFAUT GE &amp; POWER Cabinet","AKTIVCO",
AQ1359="AKTIVCO Coupure ENEO &amp; Baisse de tension","AKTIVCO GRID ONLY",
AQ1359="Coupure ENEO &amp; Baisse de tension","IHS GRID ONLY",
AQ1359="Defaut GE &amp; POWER Cabinet","IHS",
AQ1359="Sharing","Partners",
AQ1359="Sites strategiques &amp; DataCenter","SST &amp; DC",
AQ1359="Exclu","Exclu",
AQ1359="SAT","SAT",
AQ1359="SPARE-ISSUE","SPARE-ISSUE",
AQ1359="Fiber CAmtel","TRANS_FO_CAMTEL",
AQ1359="Fiber AOF","Fiber AOF",
AQ1359="Projet OCM (HUAWEI)","TRAVAUX-HUAWEI",
AQ1359="Projet OCM (NOKIA)","TRAVAUX-NOKIA",
AQ1359="ACCESS-ISSUE","ACCESS-ISSUE",
AQ1359="Projet OCM (ZTE, NOKIA, autres projets)","TRAVAUX OCM",
AQ1359="No root CAuse","No root cause",
AQ1359="ODU HS","PDH",
AQ1359="IP &amp; VLAN","PDH",
AQ1359="Warehouse HUAWEI","SPARE-ISSUE",
AQ1359="SPARE-HS","SPARE-ISSUE",
AQ1359="Power Telco","BSS",AQ1359="no impacts","no impacts"
),"")</f>
        <v>No root cause</v>
      </c>
      <c r="AP1359" s="48" t="str" cm="1">
        <f t="array" ref="AP1359">IFERROR(_xlfn.IFS(
AQ1359="MPR ISSUE","TX ISSUE",
AQ1359="BSS Hardware Issue","RAN ISSUE",
AQ1359="Sites strategiques, MLL, Pylone, etc.","ENVTECH",
AQ1359="AKTIVCO DEFAUT GE &amp; POWER Cabinet","POWER ISSUE",
AQ1359="AKTIVCO Coupure ENEO &amp; Baisse de tension","POWER ISSUE",
AQ1359="Coupure ENEO &amp; Baisse de tension","POWER ISSUE",
AQ1359="Defaut GE &amp; POWER Cabinet","POWER ISSUE",
AQ1359="Sharing","POWER ISSUE",
AQ1359="Sites strategiques &amp; DataCenter","POWER ISSUE",
AQ1359="Exclu","Exclu",
AQ1359="SAT","TX ISSUE",
AQ1359="SPARE-ISSUE","SPARE-ISSUE",
AQ1359="Fiber CAmtel","TX ISSUE",
AQ1359="Fiber AOF","TX ISSUE",
AQ1359="Projet OCM (HUAWEI)","TRAVAUX-HUAWEI",
AQ1359="Projet OCM (NOKIA)","TRAVAUX -NOKIA",
AQ1359="ACCESS-ISSUE","ACCESS-ISSUE",
AQ1359="Projet OCM (ZTE, NOKIA, autres projets)","TRAVAUX OCM",
AQ1359="No root CAuse","No root cause",
AQ1359="ODU HS","TX ISSUE",
AQ1359="IP &amp; VLAN","TX ISSUE",
AQ1359="Warehouse HUAWEI","SPARE-ISSUE",
AQ1359="SPARE-HS","SPARE-ISSUE",
AQ1359="Power Telco","RAN ISSUE",AQ1359="no impacts","no impacts"
),"")</f>
        <v>No root cause</v>
      </c>
      <c r="AQ1359" s="126" t="s">
        <v>5344</v>
      </c>
      <c r="AR1359" s="48" t="str" cm="1">
        <f t="array" ref="AR1359">IFERROR(_xlfn.IFS(
AQ1359="MPR ISSUE","ACTIVE",
AQ1359="BSS Hardware Issue","ACTIVE",
AQ1359="Sites strategiques, MLL, Pylone, etc.","PASSIVE",
AQ1359="AKTIVCO DEFAUT GE &amp; POWER Cabinet","PASSIVE",
AQ1359="AKTIVCO Coupure ENEO &amp; Baisse de tension","PASSIVE",
AQ1359="Coupure ENEO &amp; Baisse de tension","PASSIVE",
AQ1359="Defaut GE &amp; POWER Cabinet","PASSIVE",
AQ1359="Sharing","PASSIVE",
AQ1359="Sites strategiques &amp; DataCenter","PASSIVE",
AQ1359="Exclu","Exclu",
AQ1359="SAT","ACTIVE",
AQ1359="SPARE-ISSUE","SPARE-ISSUE",
AQ1359="Fiber CAmtel","ACTIVE",
AQ1359="Fiber AOF","ACTIVE",
AQ1359="Projet OCM (HUAWEI)","PLANNED WORKS",
AQ1359="Projet OCM (NOKIA)","PLANNED WORKS",
AQ1359="ACCESS-ISSUE","ACCESS-ISSUE",
AQ1359="Projet OCM (ZTE, NOKIA, autres projets)","PLANNED WORKS",
AQ1359="No root CAuse","No root cause",
AQ1359="ODU HS","ACTIVE",
AQ1359="IP &amp; VLAN","ACTIVE",
AQ1359="Warehouse HUAWEI","SPARE-ISSUE",
AQ1359="SPARE-HS","SPARE-ISSUE",
AQ1359="Power Telco","ACTIVE", AQ1359="no impacts","no impacts"
),"")</f>
        <v>No root cause</v>
      </c>
      <c r="AS1359" s="92" t="s">
        <v>5537</v>
      </c>
      <c r="AT1359" s="98" t="s">
        <v>4281</v>
      </c>
      <c r="AV1359" s="17" t="s">
        <v>5537</v>
      </c>
      <c r="AW1359" s="7" t="s">
        <v>5537</v>
      </c>
      <c r="AX1359" s="6" t="s">
        <v>5537</v>
      </c>
      <c r="AY1359" s="7"/>
      <c r="AZ1359" s="3" t="s">
        <v>5537</v>
      </c>
      <c r="BA1359" s="18" t="s">
        <v>5537</v>
      </c>
      <c r="BB1359" s="18" t="s">
        <v>5537</v>
      </c>
      <c r="BC1359" s="18" t="s">
        <v>5537</v>
      </c>
      <c r="BD1359" s="18" t="s">
        <v>5537</v>
      </c>
      <c r="BE1359" s="18" t="s">
        <v>5537</v>
      </c>
      <c r="BF1359" s="18" t="s">
        <v>5537</v>
      </c>
      <c r="BG1359" s="18" t="s">
        <v>5537</v>
      </c>
      <c r="BH1359" s="18" t="s">
        <v>5537</v>
      </c>
      <c r="BI1359" s="18" t="s">
        <v>5537</v>
      </c>
      <c r="BJ1359" s="18" t="s">
        <v>5537</v>
      </c>
      <c r="BK1359" s="18" t="s">
        <v>5537</v>
      </c>
      <c r="BL1359" s="9" t="s">
        <v>5537</v>
      </c>
      <c r="BM1359" s="14" t="s">
        <v>5537</v>
      </c>
      <c r="BN1359" s="14" t="s">
        <v>5537</v>
      </c>
      <c r="BO1359" s="14" t="str">
        <f>_xlfn.XLOOKUP(B1359,'[4]cell downs 18042026 17h'!$B:$B,'[4]cell downs 18042026 17h'!$B:$B,"")</f>
        <v/>
      </c>
      <c r="BP1359" s="14" t="str">
        <f>_xlfn.XLOOKUP(B1359,'[5]Cells Huawei 19042026 15h'!$B:$B,'[5]Cells Huawei 19042026 15h'!$B:$B,"")</f>
        <v/>
      </c>
      <c r="BQ1359" s="9" t="str">
        <f>_xlfn.XLOOKUP(B1359,'[6]cells down 19042026 9H40'!$B:$B,'[6]cells down 19042026 9H40'!$B:$B,"")</f>
        <v/>
      </c>
      <c r="BR1359" s="9" t="s">
        <v>4281</v>
      </c>
      <c r="BS1359" s="9" t="s">
        <v>12</v>
      </c>
      <c r="BT1359" s="108"/>
    </row>
    <row r="1360" spans="1:72" s="9" customFormat="1" x14ac:dyDescent="0.35">
      <c r="A1360" s="1" t="s">
        <v>4013</v>
      </c>
      <c r="B1360" s="8" t="s">
        <v>4014</v>
      </c>
      <c r="C1360" s="3" t="str">
        <f>_xlfn.XLOOKUP(B1360,'[1]daily break down'!$D:$D,'[1]daily break down'!$E:$E,"")</f>
        <v>ADAMAOUA</v>
      </c>
      <c r="D1360" s="1"/>
      <c r="E1360" s="1"/>
      <c r="F1360" s="3" t="s">
        <v>90</v>
      </c>
      <c r="G1360" s="1" t="s">
        <v>554</v>
      </c>
      <c r="H1360" s="32" t="str">
        <f>_xlfn.XLOOKUP(B1360,[2]CALCULATION!$B:$B,[2]CALCULATION!$H:$H,"")</f>
        <v>HUAWEI</v>
      </c>
      <c r="I1360" s="28">
        <v>0</v>
      </c>
      <c r="J1360" s="28">
        <v>0</v>
      </c>
      <c r="K1360" s="28">
        <v>0</v>
      </c>
      <c r="L1360" s="28">
        <v>0</v>
      </c>
      <c r="M1360" s="28">
        <v>0</v>
      </c>
      <c r="N1360" s="28">
        <v>0</v>
      </c>
      <c r="O1360" s="28">
        <v>0</v>
      </c>
      <c r="P1360" s="28">
        <v>0</v>
      </c>
      <c r="Q1360" s="28">
        <v>0</v>
      </c>
      <c r="R1360" s="28">
        <v>0</v>
      </c>
      <c r="S1360" s="93">
        <v>0</v>
      </c>
      <c r="T1360" s="93">
        <f>_xlfn.XLOOKUP(B1360,'[3]Nur des jours'!$B:$B,'[3]Nur des jours'!$U:$U,"")</f>
        <v>0</v>
      </c>
      <c r="U1360" s="93">
        <v>0</v>
      </c>
      <c r="V1360" s="93">
        <v>0.43230446333535943</v>
      </c>
      <c r="W1360" s="93">
        <v>1.3376308738046929E-3</v>
      </c>
      <c r="X1360" s="93">
        <v>4.2946868588289347E-2</v>
      </c>
      <c r="Y1360" s="93">
        <v>3.2192316362899612E-2</v>
      </c>
      <c r="Z1360" s="93">
        <v>0</v>
      </c>
      <c r="AA1360" s="93">
        <v>0</v>
      </c>
      <c r="AB1360" s="93">
        <v>0</v>
      </c>
      <c r="AC1360" s="93">
        <f>_xlfn.XLOOKUP(B1360,'[3]Nur des jours'!$B:$B,'[3]Nur des jours'!$N:$N,"")</f>
        <v>0</v>
      </c>
      <c r="AD1360" s="93">
        <v>0</v>
      </c>
      <c r="AE1360" s="93">
        <v>0</v>
      </c>
      <c r="AF1360" s="93">
        <v>0</v>
      </c>
      <c r="AG1360" s="93"/>
      <c r="AH1360" s="93">
        <v>0</v>
      </c>
      <c r="AI1360" s="93">
        <v>0</v>
      </c>
      <c r="AJ1360" s="93">
        <v>0</v>
      </c>
      <c r="AK1360" s="93">
        <v>0</v>
      </c>
      <c r="AL1360" s="93">
        <v>0</v>
      </c>
      <c r="AM1360" s="49" t="s">
        <v>5559</v>
      </c>
      <c r="AN1360" s="49"/>
      <c r="AO1360" s="48" t="str" cm="1">
        <f t="array" ref="AO1360">IFERROR(_xlfn.IFS(
AQ1360="MPR ISSUE","PDH",
AQ1360="BSS Hardware Issue","BSS",
AQ1360="Sites strategiques, MLL, Pylone, etc.","ENVTECH",
AQ1360="AKTIVCO DEFAUT GE &amp; POWER Cabinet","AKTIVCO",
AQ1360="AKTIVCO Coupure ENEO &amp; Baisse de tension","AKTIVCO GRID ONLY",
AQ1360="Coupure ENEO &amp; Baisse de tension","IHS GRID ONLY",
AQ1360="Defaut GE &amp; POWER Cabinet","IHS",
AQ1360="Sharing","Partners",
AQ1360="Sites strategiques &amp; DataCenter","SST &amp; DC",
AQ1360="Exclu","Exclu",
AQ1360="SAT","SAT",
AQ1360="SPARE-ISSUE","SPARE-ISSUE",
AQ1360="Fiber CAmtel","TRANS_FO_CAMTEL",
AQ1360="Fiber AOF","Fiber AOF",
AQ1360="Projet OCM (HUAWEI)","TRAVAUX-HUAWEI",
AQ1360="Projet OCM (NOKIA)","TRAVAUX-NOKIA",
AQ1360="ACCESS-ISSUE","ACCESS-ISSUE",
AQ1360="Projet OCM (ZTE, NOKIA, autres projets)","TRAVAUX OCM",
AQ1360="No root CAuse","No root cause",
AQ1360="ODU HS","PDH",
AQ1360="IP &amp; VLAN","PDH",
AQ1360="Warehouse HUAWEI","SPARE-ISSUE",
AQ1360="SPARE-HS","SPARE-ISSUE",
AQ1360="Power Telco","BSS",AQ1360="no impacts","no impacts"
),"")</f>
        <v>No root cause</v>
      </c>
      <c r="AP1360" s="48" t="str" cm="1">
        <f t="array" ref="AP1360">IFERROR(_xlfn.IFS(
AQ1360="MPR ISSUE","TX ISSUE",
AQ1360="BSS Hardware Issue","RAN ISSUE",
AQ1360="Sites strategiques, MLL, Pylone, etc.","ENVTECH",
AQ1360="AKTIVCO DEFAUT GE &amp; POWER Cabinet","POWER ISSUE",
AQ1360="AKTIVCO Coupure ENEO &amp; Baisse de tension","POWER ISSUE",
AQ1360="Coupure ENEO &amp; Baisse de tension","POWER ISSUE",
AQ1360="Defaut GE &amp; POWER Cabinet","POWER ISSUE",
AQ1360="Sharing","POWER ISSUE",
AQ1360="Sites strategiques &amp; DataCenter","POWER ISSUE",
AQ1360="Exclu","Exclu",
AQ1360="SAT","TX ISSUE",
AQ1360="SPARE-ISSUE","SPARE-ISSUE",
AQ1360="Fiber CAmtel","TX ISSUE",
AQ1360="Fiber AOF","TX ISSUE",
AQ1360="Projet OCM (HUAWEI)","TRAVAUX-HUAWEI",
AQ1360="Projet OCM (NOKIA)","TRAVAUX -NOKIA",
AQ1360="ACCESS-ISSUE","ACCESS-ISSUE",
AQ1360="Projet OCM (ZTE, NOKIA, autres projets)","TRAVAUX OCM",
AQ1360="No root CAuse","No root cause",
AQ1360="ODU HS","TX ISSUE",
AQ1360="IP &amp; VLAN","TX ISSUE",
AQ1360="Warehouse HUAWEI","SPARE-ISSUE",
AQ1360="SPARE-HS","SPARE-ISSUE",
AQ1360="Power Telco","RAN ISSUE",AQ1360="no impacts","no impacts"
),"")</f>
        <v>No root cause</v>
      </c>
      <c r="AQ1360" s="67" t="s">
        <v>5344</v>
      </c>
      <c r="AR1360" s="48" t="str" cm="1">
        <f t="array" ref="AR1360">IFERROR(_xlfn.IFS(
AQ1360="MPR ISSUE","ACTIVE",
AQ1360="BSS Hardware Issue","ACTIVE",
AQ1360="Sites strategiques, MLL, Pylone, etc.","PASSIVE",
AQ1360="AKTIVCO DEFAUT GE &amp; POWER Cabinet","PASSIVE",
AQ1360="AKTIVCO Coupure ENEO &amp; Baisse de tension","PASSIVE",
AQ1360="Coupure ENEO &amp; Baisse de tension","PASSIVE",
AQ1360="Defaut GE &amp; POWER Cabinet","PASSIVE",
AQ1360="Sharing","PASSIVE",
AQ1360="Sites strategiques &amp; DataCenter","PASSIVE",
AQ1360="Exclu","Exclu",
AQ1360="SAT","ACTIVE",
AQ1360="SPARE-ISSUE","SPARE-ISSUE",
AQ1360="Fiber CAmtel","ACTIVE",
AQ1360="Fiber AOF","ACTIVE",
AQ1360="Projet OCM (HUAWEI)","PLANNED WORKS",
AQ1360="Projet OCM (NOKIA)","PLANNED WORKS",
AQ1360="ACCESS-ISSUE","ACCESS-ISSUE",
AQ1360="Projet OCM (ZTE, NOKIA, autres projets)","PLANNED WORKS",
AQ1360="No root CAuse","No root cause",
AQ1360="ODU HS","ACTIVE",
AQ1360="IP &amp; VLAN","ACTIVE",
AQ1360="Warehouse HUAWEI","SPARE-ISSUE",
AQ1360="SPARE-HS","SPARE-ISSUE",
AQ1360="Power Telco","ACTIVE", AQ1360="no impacts","no impacts"
),"")</f>
        <v>No root cause</v>
      </c>
      <c r="AS1360" s="92" t="s">
        <v>5537</v>
      </c>
      <c r="AT1360" s="98" t="s">
        <v>4014</v>
      </c>
      <c r="AV1360" s="17" t="s">
        <v>5537</v>
      </c>
      <c r="AW1360" s="7" t="s">
        <v>5537</v>
      </c>
      <c r="AX1360" s="6" t="s">
        <v>5537</v>
      </c>
      <c r="AY1360" s="7"/>
      <c r="AZ1360" s="3" t="s">
        <v>5537</v>
      </c>
      <c r="BA1360" s="18" t="s">
        <v>5537</v>
      </c>
      <c r="BB1360" s="18" t="s">
        <v>5537</v>
      </c>
      <c r="BC1360" s="18" t="s">
        <v>5537</v>
      </c>
      <c r="BD1360" s="18" t="s">
        <v>5537</v>
      </c>
      <c r="BE1360" s="18" t="s">
        <v>5537</v>
      </c>
      <c r="BF1360" s="18" t="s">
        <v>5537</v>
      </c>
      <c r="BG1360" s="18" t="s">
        <v>5537</v>
      </c>
      <c r="BH1360" s="18" t="s">
        <v>5537</v>
      </c>
      <c r="BI1360" s="18" t="s">
        <v>5537</v>
      </c>
      <c r="BJ1360" s="18" t="s">
        <v>5537</v>
      </c>
      <c r="BK1360" s="18" t="s">
        <v>5537</v>
      </c>
      <c r="BL1360" s="9" t="s">
        <v>5537</v>
      </c>
      <c r="BM1360" s="14" t="s">
        <v>5537</v>
      </c>
      <c r="BN1360" s="14" t="s">
        <v>5537</v>
      </c>
      <c r="BO1360" s="14" t="str">
        <f>_xlfn.XLOOKUP(B1360,'[4]cell downs 18042026 17h'!$B:$B,'[4]cell downs 18042026 17h'!$B:$B,"")</f>
        <v/>
      </c>
      <c r="BP1360" s="14" t="str">
        <f>_xlfn.XLOOKUP(B1360,'[5]Cells Huawei 19042026 15h'!$B:$B,'[5]Cells Huawei 19042026 15h'!$B:$B,"")</f>
        <v/>
      </c>
      <c r="BQ1360" s="9" t="str">
        <f>_xlfn.XLOOKUP(B1360,'[6]cells down 19042026 9H40'!$B:$B,'[6]cells down 19042026 9H40'!$B:$B,"")</f>
        <v/>
      </c>
      <c r="BR1360" s="9" t="s">
        <v>5537</v>
      </c>
      <c r="BS1360" s="9" t="s">
        <v>12</v>
      </c>
      <c r="BT1360" s="108"/>
    </row>
    <row r="1361" spans="1:72" s="9" customFormat="1" x14ac:dyDescent="0.35">
      <c r="A1361" s="1" t="s">
        <v>4015</v>
      </c>
      <c r="B1361" s="8" t="s">
        <v>4016</v>
      </c>
      <c r="C1361" s="3" t="str">
        <f>_xlfn.XLOOKUP(B1361,'[1]daily break down'!$D:$D,'[1]daily break down'!$E:$E,"")</f>
        <v>ADAMAOUA</v>
      </c>
      <c r="D1361" s="1"/>
      <c r="E1361" s="1"/>
      <c r="F1361" s="3" t="s">
        <v>90</v>
      </c>
      <c r="G1361" s="1" t="s">
        <v>4015</v>
      </c>
      <c r="H1361" s="32" t="str">
        <f>_xlfn.XLOOKUP(B1361,[2]CALCULATION!$B:$B,[2]CALCULATION!$H:$H,"")</f>
        <v>HUAWEI</v>
      </c>
      <c r="I1361" s="28">
        <v>0</v>
      </c>
      <c r="J1361" s="28">
        <v>0</v>
      </c>
      <c r="K1361" s="28">
        <v>0</v>
      </c>
      <c r="L1361" s="28">
        <v>0</v>
      </c>
      <c r="M1361" s="28">
        <v>0</v>
      </c>
      <c r="N1361" s="28">
        <v>0</v>
      </c>
      <c r="O1361" s="28">
        <v>0</v>
      </c>
      <c r="P1361" s="28">
        <v>0</v>
      </c>
      <c r="Q1361" s="28">
        <v>0</v>
      </c>
      <c r="R1361" s="28">
        <v>0</v>
      </c>
      <c r="S1361" s="93">
        <v>0</v>
      </c>
      <c r="T1361" s="93">
        <f>_xlfn.XLOOKUP(B1361,'[3]Nur des jours'!$B:$B,'[3]Nur des jours'!$U:$U,"")</f>
        <v>0</v>
      </c>
      <c r="U1361" s="93">
        <v>0</v>
      </c>
      <c r="V1361" s="93">
        <v>2.0867041631353212E-3</v>
      </c>
      <c r="W1361" s="93">
        <v>8.9175391586979538E-4</v>
      </c>
      <c r="X1361" s="93">
        <v>3.1853449874869093E-2</v>
      </c>
      <c r="Y1361" s="93">
        <v>2.4915604409402083E-2</v>
      </c>
      <c r="Z1361" s="93">
        <v>0</v>
      </c>
      <c r="AA1361" s="93">
        <v>0</v>
      </c>
      <c r="AB1361" s="93">
        <v>0</v>
      </c>
      <c r="AC1361" s="93">
        <f>_xlfn.XLOOKUP(B1361,'[3]Nur des jours'!$B:$B,'[3]Nur des jours'!$N:$N,"")</f>
        <v>0</v>
      </c>
      <c r="AD1361" s="93">
        <v>0</v>
      </c>
      <c r="AE1361" s="93">
        <v>0</v>
      </c>
      <c r="AF1361" s="93">
        <v>0</v>
      </c>
      <c r="AG1361" s="93"/>
      <c r="AH1361" s="93">
        <v>0</v>
      </c>
      <c r="AI1361" s="93">
        <v>0</v>
      </c>
      <c r="AJ1361" s="93">
        <v>0</v>
      </c>
      <c r="AK1361" s="93">
        <v>0</v>
      </c>
      <c r="AL1361" s="93">
        <v>0</v>
      </c>
      <c r="AM1361" s="49" t="s">
        <v>5559</v>
      </c>
      <c r="AN1361" s="49"/>
      <c r="AO1361" s="48" t="str" cm="1">
        <f t="array" ref="AO1361">IFERROR(_xlfn.IFS(
AQ1361="MPR ISSUE","PDH",
AQ1361="BSS Hardware Issue","BSS",
AQ1361="Sites strategiques, MLL, Pylone, etc.","ENVTECH",
AQ1361="AKTIVCO DEFAUT GE &amp; POWER Cabinet","AKTIVCO",
AQ1361="AKTIVCO Coupure ENEO &amp; Baisse de tension","AKTIVCO GRID ONLY",
AQ1361="Coupure ENEO &amp; Baisse de tension","IHS GRID ONLY",
AQ1361="Defaut GE &amp; POWER Cabinet","IHS",
AQ1361="Sharing","Partners",
AQ1361="Sites strategiques &amp; DataCenter","SST &amp; DC",
AQ1361="Exclu","Exclu",
AQ1361="SAT","SAT",
AQ1361="SPARE-ISSUE","SPARE-ISSUE",
AQ1361="Fiber CAmtel","TRANS_FO_CAMTEL",
AQ1361="Fiber AOF","Fiber AOF",
AQ1361="Projet OCM (HUAWEI)","TRAVAUX-HUAWEI",
AQ1361="Projet OCM (NOKIA)","TRAVAUX-NOKIA",
AQ1361="ACCESS-ISSUE","ACCESS-ISSUE",
AQ1361="Projet OCM (ZTE, NOKIA, autres projets)","TRAVAUX OCM",
AQ1361="No root CAuse","No root cause",
AQ1361="ODU HS","PDH",
AQ1361="IP &amp; VLAN","PDH",
AQ1361="Warehouse HUAWEI","SPARE-ISSUE",
AQ1361="SPARE-HS","SPARE-ISSUE",
AQ1361="Power Telco","BSS",AQ1361="no impacts","no impacts"
),"")</f>
        <v>No root cause</v>
      </c>
      <c r="AP1361" s="48" t="str" cm="1">
        <f t="array" ref="AP1361">IFERROR(_xlfn.IFS(
AQ1361="MPR ISSUE","TX ISSUE",
AQ1361="BSS Hardware Issue","RAN ISSUE",
AQ1361="Sites strategiques, MLL, Pylone, etc.","ENVTECH",
AQ1361="AKTIVCO DEFAUT GE &amp; POWER Cabinet","POWER ISSUE",
AQ1361="AKTIVCO Coupure ENEO &amp; Baisse de tension","POWER ISSUE",
AQ1361="Coupure ENEO &amp; Baisse de tension","POWER ISSUE",
AQ1361="Defaut GE &amp; POWER Cabinet","POWER ISSUE",
AQ1361="Sharing","POWER ISSUE",
AQ1361="Sites strategiques &amp; DataCenter","POWER ISSUE",
AQ1361="Exclu","Exclu",
AQ1361="SAT","TX ISSUE",
AQ1361="SPARE-ISSUE","SPARE-ISSUE",
AQ1361="Fiber CAmtel","TX ISSUE",
AQ1361="Fiber AOF","TX ISSUE",
AQ1361="Projet OCM (HUAWEI)","TRAVAUX-HUAWEI",
AQ1361="Projet OCM (NOKIA)","TRAVAUX -NOKIA",
AQ1361="ACCESS-ISSUE","ACCESS-ISSUE",
AQ1361="Projet OCM (ZTE, NOKIA, autres projets)","TRAVAUX OCM",
AQ1361="No root CAuse","No root cause",
AQ1361="ODU HS","TX ISSUE",
AQ1361="IP &amp; VLAN","TX ISSUE",
AQ1361="Warehouse HUAWEI","SPARE-ISSUE",
AQ1361="SPARE-HS","SPARE-ISSUE",
AQ1361="Power Telco","RAN ISSUE",AQ1361="no impacts","no impacts"
),"")</f>
        <v>No root cause</v>
      </c>
      <c r="AQ1361" s="67" t="s">
        <v>5344</v>
      </c>
      <c r="AR1361" s="48" t="str" cm="1">
        <f t="array" ref="AR1361">IFERROR(_xlfn.IFS(
AQ1361="MPR ISSUE","ACTIVE",
AQ1361="BSS Hardware Issue","ACTIVE",
AQ1361="Sites strategiques, MLL, Pylone, etc.","PASSIVE",
AQ1361="AKTIVCO DEFAUT GE &amp; POWER Cabinet","PASSIVE",
AQ1361="AKTIVCO Coupure ENEO &amp; Baisse de tension","PASSIVE",
AQ1361="Coupure ENEO &amp; Baisse de tension","PASSIVE",
AQ1361="Defaut GE &amp; POWER Cabinet","PASSIVE",
AQ1361="Sharing","PASSIVE",
AQ1361="Sites strategiques &amp; DataCenter","PASSIVE",
AQ1361="Exclu","Exclu",
AQ1361="SAT","ACTIVE",
AQ1361="SPARE-ISSUE","SPARE-ISSUE",
AQ1361="Fiber CAmtel","ACTIVE",
AQ1361="Fiber AOF","ACTIVE",
AQ1361="Projet OCM (HUAWEI)","PLANNED WORKS",
AQ1361="Projet OCM (NOKIA)","PLANNED WORKS",
AQ1361="ACCESS-ISSUE","ACCESS-ISSUE",
AQ1361="Projet OCM (ZTE, NOKIA, autres projets)","PLANNED WORKS",
AQ1361="No root CAuse","No root cause",
AQ1361="ODU HS","ACTIVE",
AQ1361="IP &amp; VLAN","ACTIVE",
AQ1361="Warehouse HUAWEI","SPARE-ISSUE",
AQ1361="SPARE-HS","SPARE-ISSUE",
AQ1361="Power Telco","ACTIVE", AQ1361="no impacts","no impacts"
),"")</f>
        <v>No root cause</v>
      </c>
      <c r="AS1361" s="92" t="s">
        <v>5537</v>
      </c>
      <c r="AT1361" s="98" t="s">
        <v>4016</v>
      </c>
      <c r="AV1361" s="17" t="s">
        <v>5537</v>
      </c>
      <c r="AW1361" s="7" t="s">
        <v>5537</v>
      </c>
      <c r="AX1361" s="6" t="s">
        <v>5537</v>
      </c>
      <c r="AY1361" s="7"/>
      <c r="AZ1361" s="3" t="s">
        <v>5537</v>
      </c>
      <c r="BA1361" s="18" t="s">
        <v>5537</v>
      </c>
      <c r="BB1361" s="18" t="s">
        <v>5537</v>
      </c>
      <c r="BC1361" s="18" t="s">
        <v>5537</v>
      </c>
      <c r="BD1361" s="18" t="s">
        <v>5537</v>
      </c>
      <c r="BE1361" s="18" t="s">
        <v>5537</v>
      </c>
      <c r="BF1361" s="18" t="s">
        <v>5537</v>
      </c>
      <c r="BG1361" s="18" t="s">
        <v>5537</v>
      </c>
      <c r="BH1361" s="18" t="s">
        <v>5537</v>
      </c>
      <c r="BI1361" s="18" t="s">
        <v>5537</v>
      </c>
      <c r="BJ1361" s="18" t="s">
        <v>5537</v>
      </c>
      <c r="BK1361" s="18" t="s">
        <v>5537</v>
      </c>
      <c r="BL1361" s="9" t="s">
        <v>5537</v>
      </c>
      <c r="BM1361" s="14" t="s">
        <v>5537</v>
      </c>
      <c r="BN1361" s="14" t="s">
        <v>5537</v>
      </c>
      <c r="BO1361" s="14" t="str">
        <f>_xlfn.XLOOKUP(B1361,'[4]cell downs 18042026 17h'!$B:$B,'[4]cell downs 18042026 17h'!$B:$B,"")</f>
        <v/>
      </c>
      <c r="BP1361" s="14" t="str">
        <f>_xlfn.XLOOKUP(B1361,'[5]Cells Huawei 19042026 15h'!$B:$B,'[5]Cells Huawei 19042026 15h'!$B:$B,"")</f>
        <v/>
      </c>
      <c r="BQ1361" s="9" t="str">
        <f>_xlfn.XLOOKUP(B1361,'[6]cells down 19042026 9H40'!$B:$B,'[6]cells down 19042026 9H40'!$B:$B,"")</f>
        <v/>
      </c>
      <c r="BR1361" s="9" t="s">
        <v>5537</v>
      </c>
      <c r="BS1361" s="9" t="s">
        <v>5537</v>
      </c>
      <c r="BT1361" s="108"/>
    </row>
    <row r="1362" spans="1:72" s="9" customFormat="1" x14ac:dyDescent="0.35">
      <c r="A1362" s="1" t="s">
        <v>2859</v>
      </c>
      <c r="B1362" s="8" t="s">
        <v>2860</v>
      </c>
      <c r="C1362" s="3" t="str">
        <f>_xlfn.XLOOKUP(B1362,'[1]daily break down'!$D:$D,'[1]daily break down'!$E:$E,"")</f>
        <v>OUEST</v>
      </c>
      <c r="D1362" s="1" t="s">
        <v>11</v>
      </c>
      <c r="E1362" s="1" t="s">
        <v>12</v>
      </c>
      <c r="F1362" s="3" t="s">
        <v>102</v>
      </c>
      <c r="G1362" s="1" t="s">
        <v>2861</v>
      </c>
      <c r="H1362" s="32" t="str">
        <f>_xlfn.XLOOKUP(B1362,[2]CALCULATION!$B:$B,[2]CALCULATION!$H:$H,"")</f>
        <v>HUAWEI</v>
      </c>
      <c r="I1362" s="28">
        <v>0</v>
      </c>
      <c r="J1362" s="28">
        <v>0</v>
      </c>
      <c r="K1362" s="28">
        <v>0</v>
      </c>
      <c r="L1362" s="28">
        <v>0</v>
      </c>
      <c r="M1362" s="28">
        <v>0</v>
      </c>
      <c r="N1362" s="28">
        <v>0</v>
      </c>
      <c r="O1362" s="28">
        <v>0</v>
      </c>
      <c r="P1362" s="28">
        <v>0</v>
      </c>
      <c r="Q1362" s="28">
        <v>0</v>
      </c>
      <c r="R1362" s="28">
        <v>0</v>
      </c>
      <c r="S1362" s="93">
        <v>0</v>
      </c>
      <c r="T1362" s="93">
        <f>_xlfn.XLOOKUP(B1362,'[3]Nur des jours'!$B:$B,'[3]Nur des jours'!$U:$U,"")</f>
        <v>0</v>
      </c>
      <c r="U1362" s="93">
        <v>0</v>
      </c>
      <c r="V1362" s="93">
        <v>0.81456369691210584</v>
      </c>
      <c r="W1362" s="93">
        <v>0</v>
      </c>
      <c r="X1362" s="93">
        <v>0</v>
      </c>
      <c r="Y1362" s="93">
        <v>2.471941854791072E-2</v>
      </c>
      <c r="Z1362" s="93">
        <v>0</v>
      </c>
      <c r="AA1362" s="93">
        <v>0</v>
      </c>
      <c r="AB1362" s="93">
        <v>0</v>
      </c>
      <c r="AC1362" s="93">
        <f>_xlfn.XLOOKUP(B1362,'[3]Nur des jours'!$B:$B,'[3]Nur des jours'!$N:$N,"")</f>
        <v>0</v>
      </c>
      <c r="AD1362" s="93">
        <v>0</v>
      </c>
      <c r="AE1362" s="93">
        <v>0</v>
      </c>
      <c r="AF1362" s="93">
        <v>0</v>
      </c>
      <c r="AG1362" s="93"/>
      <c r="AH1362" s="93">
        <v>0</v>
      </c>
      <c r="AI1362" s="93">
        <v>0</v>
      </c>
      <c r="AJ1362" s="93">
        <v>0</v>
      </c>
      <c r="AK1362" s="93">
        <v>0</v>
      </c>
      <c r="AL1362" s="93">
        <v>0</v>
      </c>
      <c r="AM1362" s="49" t="s">
        <v>5559</v>
      </c>
      <c r="AN1362" s="49"/>
      <c r="AO1362" s="48" t="str" cm="1">
        <f t="array" ref="AO1362">IFERROR(_xlfn.IFS(
AQ1362="MPR ISSUE","PDH",
AQ1362="BSS Hardware Issue","BSS",
AQ1362="Sites strategiques, MLL, Pylone, etc.","ENVTECH",
AQ1362="AKTIVCO DEFAUT GE &amp; POWER Cabinet","AKTIVCO",
AQ1362="AKTIVCO Coupure ENEO &amp; Baisse de tension","AKTIVCO GRID ONLY",
AQ1362="Coupure ENEO &amp; Baisse de tension","IHS GRID ONLY",
AQ1362="Defaut GE &amp; POWER Cabinet","IHS",
AQ1362="Sharing","Partners",
AQ1362="Sites strategiques &amp; DataCenter","SST &amp; DC",
AQ1362="Exclu","Exclu",
AQ1362="SAT","SAT",
AQ1362="SPARE-ISSUE","SPARE-ISSUE",
AQ1362="Fiber CAmtel","TRANS_FO_CAMTEL",
AQ1362="Fiber AOF","Fiber AOF",
AQ1362="Projet OCM (HUAWEI)","TRAVAUX-HUAWEI",
AQ1362="Projet OCM (NOKIA)","TRAVAUX-NOKIA",
AQ1362="ACCESS-ISSUE","ACCESS-ISSUE",
AQ1362="Projet OCM (ZTE, NOKIA, autres projets)","TRAVAUX OCM",
AQ1362="No root CAuse","No root cause",
AQ1362="ODU HS","PDH",
AQ1362="IP &amp; VLAN","PDH",
AQ1362="Warehouse HUAWEI","SPARE-ISSUE",
AQ1362="SPARE-HS","SPARE-ISSUE",
AQ1362="Power Telco","BSS",AQ1362="no impacts","no impacts"
),"")</f>
        <v>No root cause</v>
      </c>
      <c r="AP1362" s="48" t="str" cm="1">
        <f t="array" ref="AP1362">IFERROR(_xlfn.IFS(
AQ1362="MPR ISSUE","TX ISSUE",
AQ1362="BSS Hardware Issue","RAN ISSUE",
AQ1362="Sites strategiques, MLL, Pylone, etc.","ENVTECH",
AQ1362="AKTIVCO DEFAUT GE &amp; POWER Cabinet","POWER ISSUE",
AQ1362="AKTIVCO Coupure ENEO &amp; Baisse de tension","POWER ISSUE",
AQ1362="Coupure ENEO &amp; Baisse de tension","POWER ISSUE",
AQ1362="Defaut GE &amp; POWER Cabinet","POWER ISSUE",
AQ1362="Sharing","POWER ISSUE",
AQ1362="Sites strategiques &amp; DataCenter","POWER ISSUE",
AQ1362="Exclu","Exclu",
AQ1362="SAT","TX ISSUE",
AQ1362="SPARE-ISSUE","SPARE-ISSUE",
AQ1362="Fiber CAmtel","TX ISSUE",
AQ1362="Fiber AOF","TX ISSUE",
AQ1362="Projet OCM (HUAWEI)","TRAVAUX-HUAWEI",
AQ1362="Projet OCM (NOKIA)","TRAVAUX -NOKIA",
AQ1362="ACCESS-ISSUE","ACCESS-ISSUE",
AQ1362="Projet OCM (ZTE, NOKIA, autres projets)","TRAVAUX OCM",
AQ1362="No root CAuse","No root cause",
AQ1362="ODU HS","TX ISSUE",
AQ1362="IP &amp; VLAN","TX ISSUE",
AQ1362="Warehouse HUAWEI","SPARE-ISSUE",
AQ1362="SPARE-HS","SPARE-ISSUE",
AQ1362="Power Telco","RAN ISSUE",AQ1362="no impacts","no impacts"
),"")</f>
        <v>No root cause</v>
      </c>
      <c r="AQ1362" s="126" t="s">
        <v>5344</v>
      </c>
      <c r="AR1362" s="48" t="str" cm="1">
        <f t="array" ref="AR1362">IFERROR(_xlfn.IFS(
AQ1362="MPR ISSUE","ACTIVE",
AQ1362="BSS Hardware Issue","ACTIVE",
AQ1362="Sites strategiques, MLL, Pylone, etc.","PASSIVE",
AQ1362="AKTIVCO DEFAUT GE &amp; POWER Cabinet","PASSIVE",
AQ1362="AKTIVCO Coupure ENEO &amp; Baisse de tension","PASSIVE",
AQ1362="Coupure ENEO &amp; Baisse de tension","PASSIVE",
AQ1362="Defaut GE &amp; POWER Cabinet","PASSIVE",
AQ1362="Sharing","PASSIVE",
AQ1362="Sites strategiques &amp; DataCenter","PASSIVE",
AQ1362="Exclu","Exclu",
AQ1362="SAT","ACTIVE",
AQ1362="SPARE-ISSUE","SPARE-ISSUE",
AQ1362="Fiber CAmtel","ACTIVE",
AQ1362="Fiber AOF","ACTIVE",
AQ1362="Projet OCM (HUAWEI)","PLANNED WORKS",
AQ1362="Projet OCM (NOKIA)","PLANNED WORKS",
AQ1362="ACCESS-ISSUE","ACCESS-ISSUE",
AQ1362="Projet OCM (ZTE, NOKIA, autres projets)","PLANNED WORKS",
AQ1362="No root CAuse","No root cause",
AQ1362="ODU HS","ACTIVE",
AQ1362="IP &amp; VLAN","ACTIVE",
AQ1362="Warehouse HUAWEI","SPARE-ISSUE",
AQ1362="SPARE-HS","SPARE-ISSUE",
AQ1362="Power Telco","ACTIVE", AQ1362="no impacts","no impacts"
),"")</f>
        <v>No root cause</v>
      </c>
      <c r="AS1362" s="92" t="s">
        <v>5537</v>
      </c>
      <c r="AT1362" s="98" t="s">
        <v>2860</v>
      </c>
      <c r="AV1362" s="17" t="s">
        <v>5537</v>
      </c>
      <c r="AW1362" s="7" t="s">
        <v>5537</v>
      </c>
      <c r="AX1362" s="6" t="s">
        <v>5537</v>
      </c>
      <c r="AY1362" s="7"/>
      <c r="AZ1362" s="3" t="s">
        <v>5537</v>
      </c>
      <c r="BA1362" s="18" t="s">
        <v>5537</v>
      </c>
      <c r="BB1362" s="18" t="s">
        <v>5537</v>
      </c>
      <c r="BC1362" s="18" t="s">
        <v>5537</v>
      </c>
      <c r="BD1362" s="18" t="s">
        <v>5537</v>
      </c>
      <c r="BE1362" s="18" t="s">
        <v>5537</v>
      </c>
      <c r="BF1362" s="18" t="s">
        <v>5537</v>
      </c>
      <c r="BG1362" s="18" t="s">
        <v>5537</v>
      </c>
      <c r="BH1362" s="18" t="s">
        <v>5537</v>
      </c>
      <c r="BI1362" s="18" t="s">
        <v>5537</v>
      </c>
      <c r="BJ1362" s="18" t="s">
        <v>5537</v>
      </c>
      <c r="BK1362" s="18" t="s">
        <v>5537</v>
      </c>
      <c r="BL1362" s="9" t="s">
        <v>5537</v>
      </c>
      <c r="BM1362" s="14" t="s">
        <v>5537</v>
      </c>
      <c r="BN1362" s="14" t="s">
        <v>5537</v>
      </c>
      <c r="BO1362" s="14" t="str">
        <f>_xlfn.XLOOKUP(B1362,'[4]cell downs 18042026 17h'!$B:$B,'[4]cell downs 18042026 17h'!$B:$B,"")</f>
        <v/>
      </c>
      <c r="BP1362" s="14" t="str">
        <f>_xlfn.XLOOKUP(B1362,'[5]Cells Huawei 19042026 15h'!$B:$B,'[5]Cells Huawei 19042026 15h'!$B:$B,"")</f>
        <v/>
      </c>
      <c r="BQ1362" s="9" t="str">
        <f>_xlfn.XLOOKUP(B1362,'[6]cells down 19042026 9H40'!$B:$B,'[6]cells down 19042026 9H40'!$B:$B,"")</f>
        <v/>
      </c>
      <c r="BR1362" s="9" t="s">
        <v>2860</v>
      </c>
      <c r="BS1362" s="9" t="s">
        <v>12</v>
      </c>
      <c r="BT1362" s="108"/>
    </row>
    <row r="1363" spans="1:72" s="9" customFormat="1" x14ac:dyDescent="0.35">
      <c r="A1363" s="1" t="s">
        <v>5012</v>
      </c>
      <c r="B1363" s="8" t="s">
        <v>5013</v>
      </c>
      <c r="C1363" s="3" t="str">
        <f>_xlfn.XLOOKUP(B1363,'[1]daily break down'!$D:$D,'[1]daily break down'!$E:$E,"")</f>
        <v>Yaounde</v>
      </c>
      <c r="D1363" s="1" t="s">
        <v>11</v>
      </c>
      <c r="E1363" s="1" t="s">
        <v>145</v>
      </c>
      <c r="F1363" s="3" t="s">
        <v>37</v>
      </c>
      <c r="G1363" s="1" t="s">
        <v>38</v>
      </c>
      <c r="H1363" s="34" t="str">
        <f>_xlfn.XLOOKUP(B1363,[2]CALCULATION!$B:$B,[2]CALCULATION!$H:$H,"")</f>
        <v>ZTE</v>
      </c>
      <c r="I1363" s="28">
        <v>0</v>
      </c>
      <c r="J1363" s="28">
        <v>0</v>
      </c>
      <c r="K1363" s="28">
        <v>0</v>
      </c>
      <c r="L1363" s="28">
        <v>0.22857436371574583</v>
      </c>
      <c r="M1363" s="28">
        <v>0</v>
      </c>
      <c r="N1363" s="28">
        <v>0</v>
      </c>
      <c r="O1363" s="28">
        <v>0</v>
      </c>
      <c r="P1363" s="28">
        <v>0</v>
      </c>
      <c r="Q1363" s="28">
        <v>4.0503462858806107E-2</v>
      </c>
      <c r="R1363" s="28">
        <v>2.099188717957513E-2</v>
      </c>
      <c r="S1363" s="93">
        <v>3.7988716816053238E-2</v>
      </c>
      <c r="T1363" s="93">
        <f>_xlfn.XLOOKUP(B1363,'[3]Nur des jours'!$B:$B,'[3]Nur des jours'!$U:$U,"")</f>
        <v>4.0556968093758312E-2</v>
      </c>
      <c r="U1363" s="93">
        <v>0.15527219183124921</v>
      </c>
      <c r="V1363" s="93">
        <v>1.7745902925808851E-2</v>
      </c>
      <c r="W1363" s="93">
        <v>4.0556968093758312E-2</v>
      </c>
      <c r="X1363" s="93">
        <v>0</v>
      </c>
      <c r="Y1363" s="93">
        <v>2.4380552059880309E-2</v>
      </c>
      <c r="Z1363" s="93">
        <v>4.5835972924924331</v>
      </c>
      <c r="AA1363" s="93">
        <v>0</v>
      </c>
      <c r="AB1363" s="93">
        <v>0</v>
      </c>
      <c r="AC1363" s="93">
        <f>_xlfn.XLOOKUP(B1363,'[3]Nur des jours'!$B:$B,'[3]Nur des jours'!$N:$N,"")</f>
        <v>0</v>
      </c>
      <c r="AD1363" s="93">
        <v>0</v>
      </c>
      <c r="AE1363" s="93">
        <v>0</v>
      </c>
      <c r="AF1363" s="93">
        <v>0</v>
      </c>
      <c r="AG1363" s="93"/>
      <c r="AH1363" s="93">
        <v>0</v>
      </c>
      <c r="AI1363" s="93">
        <v>0</v>
      </c>
      <c r="AJ1363" s="93">
        <v>0</v>
      </c>
      <c r="AK1363" s="93">
        <v>0</v>
      </c>
      <c r="AL1363" s="93">
        <v>0</v>
      </c>
      <c r="AM1363" s="49" t="s">
        <v>5559</v>
      </c>
      <c r="AN1363" s="49"/>
      <c r="AO1363" s="48" t="str" cm="1">
        <f t="array" ref="AO1363">IFERROR(_xlfn.IFS(
AQ1363="MPR ISSUE","PDH",
AQ1363="BSS Hardware Issue","BSS",
AQ1363="Sites strategiques, MLL, Pylone, etc.","ENVTECH",
AQ1363="AKTIVCO DEFAUT GE &amp; POWER Cabinet","AKTIVCO",
AQ1363="AKTIVCO Coupure ENEO &amp; Baisse de tension","AKTIVCO GRID ONLY",
AQ1363="Coupure ENEO &amp; Baisse de tension","IHS GRID ONLY",
AQ1363="Defaut GE &amp; POWER Cabinet","IHS",
AQ1363="Sharing","Partners",
AQ1363="Sites strategiques &amp; DataCenter","SST &amp; DC",
AQ1363="Exclu","Exclu",
AQ1363="SAT","SAT",
AQ1363="SPARE-ISSUE","SPARE-ISSUE",
AQ1363="Fiber CAmtel","TRANS_FO_CAMTEL",
AQ1363="Fiber AOF","Fiber AOF",
AQ1363="Projet OCM (HUAWEI)","TRAVAUX-HUAWEI",
AQ1363="Projet OCM (NOKIA)","TRAVAUX-NOKIA",
AQ1363="ACCESS-ISSUE","ACCESS-ISSUE",
AQ1363="Projet OCM (ZTE, NOKIA, autres projets)","TRAVAUX OCM",
AQ1363="No root CAuse","No root cause",
AQ1363="ODU HS","PDH",
AQ1363="IP &amp; VLAN","PDH",
AQ1363="Warehouse HUAWEI","SPARE-ISSUE",
AQ1363="SPARE-HS","SPARE-ISSUE",
AQ1363="Power Telco","BSS",AQ1363="no impacts","no impacts"
),"")</f>
        <v>No root cause</v>
      </c>
      <c r="AP1363" s="48" t="str" cm="1">
        <f t="array" ref="AP1363">IFERROR(_xlfn.IFS(
AQ1363="MPR ISSUE","TX ISSUE",
AQ1363="BSS Hardware Issue","RAN ISSUE",
AQ1363="Sites strategiques, MLL, Pylone, etc.","ENVTECH",
AQ1363="AKTIVCO DEFAUT GE &amp; POWER Cabinet","POWER ISSUE",
AQ1363="AKTIVCO Coupure ENEO &amp; Baisse de tension","POWER ISSUE",
AQ1363="Coupure ENEO &amp; Baisse de tension","POWER ISSUE",
AQ1363="Defaut GE &amp; POWER Cabinet","POWER ISSUE",
AQ1363="Sharing","POWER ISSUE",
AQ1363="Sites strategiques &amp; DataCenter","POWER ISSUE",
AQ1363="Exclu","Exclu",
AQ1363="SAT","TX ISSUE",
AQ1363="SPARE-ISSUE","SPARE-ISSUE",
AQ1363="Fiber CAmtel","TX ISSUE",
AQ1363="Fiber AOF","TX ISSUE",
AQ1363="Projet OCM (HUAWEI)","TRAVAUX-HUAWEI",
AQ1363="Projet OCM (NOKIA)","TRAVAUX -NOKIA",
AQ1363="ACCESS-ISSUE","ACCESS-ISSUE",
AQ1363="Projet OCM (ZTE, NOKIA, autres projets)","TRAVAUX OCM",
AQ1363="No root CAuse","No root cause",
AQ1363="ODU HS","TX ISSUE",
AQ1363="IP &amp; VLAN","TX ISSUE",
AQ1363="Warehouse HUAWEI","SPARE-ISSUE",
AQ1363="SPARE-HS","SPARE-ISSUE",
AQ1363="Power Telco","RAN ISSUE",AQ1363="no impacts","no impacts"
),"")</f>
        <v>No root cause</v>
      </c>
      <c r="AQ1363" s="126" t="s">
        <v>5344</v>
      </c>
      <c r="AR1363" s="48" t="str" cm="1">
        <f t="array" ref="AR1363">IFERROR(_xlfn.IFS(
AQ1363="MPR ISSUE","ACTIVE",
AQ1363="BSS Hardware Issue","ACTIVE",
AQ1363="Sites strategiques, MLL, Pylone, etc.","PASSIVE",
AQ1363="AKTIVCO DEFAUT GE &amp; POWER Cabinet","PASSIVE",
AQ1363="AKTIVCO Coupure ENEO &amp; Baisse de tension","PASSIVE",
AQ1363="Coupure ENEO &amp; Baisse de tension","PASSIVE",
AQ1363="Defaut GE &amp; POWER Cabinet","PASSIVE",
AQ1363="Sharing","PASSIVE",
AQ1363="Sites strategiques &amp; DataCenter","PASSIVE",
AQ1363="Exclu","Exclu",
AQ1363="SAT","ACTIVE",
AQ1363="SPARE-ISSUE","SPARE-ISSUE",
AQ1363="Fiber CAmtel","ACTIVE",
AQ1363="Fiber AOF","ACTIVE",
AQ1363="Projet OCM (HUAWEI)","PLANNED WORKS",
AQ1363="Projet OCM (NOKIA)","PLANNED WORKS",
AQ1363="ACCESS-ISSUE","ACCESS-ISSUE",
AQ1363="Projet OCM (ZTE, NOKIA, autres projets)","PLANNED WORKS",
AQ1363="No root CAuse","No root cause",
AQ1363="ODU HS","ACTIVE",
AQ1363="IP &amp; VLAN","ACTIVE",
AQ1363="Warehouse HUAWEI","SPARE-ISSUE",
AQ1363="SPARE-HS","SPARE-ISSUE",
AQ1363="Power Telco","ACTIVE", AQ1363="no impacts","no impacts"
),"")</f>
        <v>No root cause</v>
      </c>
      <c r="AS1363" s="92" t="s">
        <v>5537</v>
      </c>
      <c r="AT1363" s="98" t="s">
        <v>5013</v>
      </c>
      <c r="AV1363" s="17" t="s">
        <v>5537</v>
      </c>
      <c r="AW1363" s="7" t="s">
        <v>5537</v>
      </c>
      <c r="AX1363" s="6" t="s">
        <v>5537</v>
      </c>
      <c r="AY1363" s="7"/>
      <c r="AZ1363" s="3" t="s">
        <v>5537</v>
      </c>
      <c r="BA1363" s="18" t="s">
        <v>5537</v>
      </c>
      <c r="BB1363" s="18" t="s">
        <v>5537</v>
      </c>
      <c r="BC1363" s="18" t="s">
        <v>5537</v>
      </c>
      <c r="BD1363" s="18" t="s">
        <v>5537</v>
      </c>
      <c r="BE1363" s="18" t="s">
        <v>5537</v>
      </c>
      <c r="BF1363" s="18" t="s">
        <v>5537</v>
      </c>
      <c r="BG1363" s="18" t="s">
        <v>5537</v>
      </c>
      <c r="BH1363" s="18" t="s">
        <v>5537</v>
      </c>
      <c r="BI1363" s="18" t="s">
        <v>5537</v>
      </c>
      <c r="BJ1363" s="18" t="s">
        <v>5537</v>
      </c>
      <c r="BK1363" s="18" t="s">
        <v>5537</v>
      </c>
      <c r="BL1363" s="9" t="s">
        <v>5537</v>
      </c>
      <c r="BM1363" s="14" t="s">
        <v>5537</v>
      </c>
      <c r="BN1363" s="14" t="s">
        <v>5537</v>
      </c>
      <c r="BO1363" s="14" t="str">
        <f>_xlfn.XLOOKUP(B1363,'[4]cell downs 18042026 17h'!$B:$B,'[4]cell downs 18042026 17h'!$B:$B,"")</f>
        <v/>
      </c>
      <c r="BP1363" s="14" t="str">
        <f>_xlfn.XLOOKUP(B1363,'[5]Cells Huawei 19042026 15h'!$B:$B,'[5]Cells Huawei 19042026 15h'!$B:$B,"")</f>
        <v/>
      </c>
      <c r="BQ1363" s="9" t="str">
        <f>_xlfn.XLOOKUP(B1363,'[6]cells down 19042026 9H40'!$B:$B,'[6]cells down 19042026 9H40'!$B:$B,"")</f>
        <v/>
      </c>
      <c r="BR1363" s="9" t="s">
        <v>5013</v>
      </c>
      <c r="BS1363" s="9" t="s">
        <v>5537</v>
      </c>
      <c r="BT1363" s="108"/>
    </row>
    <row r="1364" spans="1:72" s="9" customFormat="1" x14ac:dyDescent="0.35">
      <c r="A1364" s="2" t="s">
        <v>5285</v>
      </c>
      <c r="B1364" s="8" t="s">
        <v>5286</v>
      </c>
      <c r="C1364" s="3" t="str">
        <f>_xlfn.XLOOKUP(B1364,'[1]daily break down'!$D:$D,'[1]daily break down'!$E:$E,"")</f>
        <v>SUD-OUEST</v>
      </c>
      <c r="D1364" s="1" t="s">
        <v>11</v>
      </c>
      <c r="E1364" s="1" t="s">
        <v>96</v>
      </c>
      <c r="F1364" s="3" t="s">
        <v>13</v>
      </c>
      <c r="G1364" s="1" t="s">
        <v>5285</v>
      </c>
      <c r="H1364" s="32" t="str">
        <f>_xlfn.XLOOKUP(B1364,[2]CALCULATION!$B:$B,[2]CALCULATION!$H:$H,"")</f>
        <v>HUAWEI</v>
      </c>
      <c r="I1364" s="28">
        <v>0</v>
      </c>
      <c r="J1364" s="28">
        <v>0</v>
      </c>
      <c r="K1364" s="28">
        <v>0</v>
      </c>
      <c r="L1364" s="28">
        <v>0</v>
      </c>
      <c r="M1364" s="28">
        <v>0</v>
      </c>
      <c r="N1364" s="28">
        <v>0</v>
      </c>
      <c r="O1364" s="28">
        <v>0</v>
      </c>
      <c r="P1364" s="28">
        <v>0</v>
      </c>
      <c r="Q1364" s="28">
        <v>0</v>
      </c>
      <c r="R1364" s="28">
        <v>0</v>
      </c>
      <c r="S1364" s="93">
        <v>0</v>
      </c>
      <c r="T1364" s="93">
        <f>_xlfn.XLOOKUP(B1364,'[3]Nur des jours'!$B:$B,'[3]Nur des jours'!$U:$U,"")</f>
        <v>0</v>
      </c>
      <c r="U1364" s="93">
        <v>0</v>
      </c>
      <c r="V1364" s="93">
        <v>0</v>
      </c>
      <c r="W1364" s="93">
        <v>0</v>
      </c>
      <c r="X1364" s="93">
        <v>0.10237334954185251</v>
      </c>
      <c r="Y1364" s="93">
        <v>2.0474669908370501E-2</v>
      </c>
      <c r="Z1364" s="93">
        <v>0</v>
      </c>
      <c r="AA1364" s="93">
        <v>0</v>
      </c>
      <c r="AB1364" s="93">
        <v>0</v>
      </c>
      <c r="AC1364" s="93">
        <f>_xlfn.XLOOKUP(B1364,'[3]Nur des jours'!$B:$B,'[3]Nur des jours'!$N:$N,"")</f>
        <v>0</v>
      </c>
      <c r="AD1364" s="93">
        <v>0</v>
      </c>
      <c r="AE1364" s="93">
        <v>0</v>
      </c>
      <c r="AF1364" s="93">
        <v>0</v>
      </c>
      <c r="AG1364" s="93"/>
      <c r="AH1364" s="93">
        <v>0</v>
      </c>
      <c r="AI1364" s="93">
        <v>0</v>
      </c>
      <c r="AJ1364" s="93">
        <v>0</v>
      </c>
      <c r="AK1364" s="93">
        <v>0</v>
      </c>
      <c r="AL1364" s="93">
        <v>0</v>
      </c>
      <c r="AM1364" s="49" t="s">
        <v>5559</v>
      </c>
      <c r="AN1364" s="49"/>
      <c r="AO1364" s="48" t="str" cm="1">
        <f t="array" ref="AO1364">IFERROR(_xlfn.IFS(
AQ1364="MPR ISSUE","PDH",
AQ1364="BSS Hardware Issue","BSS",
AQ1364="Sites strategiques, MLL, Pylone, etc.","ENVTECH",
AQ1364="AKTIVCO DEFAUT GE &amp; POWER Cabinet","AKTIVCO",
AQ1364="AKTIVCO Coupure ENEO &amp; Baisse de tension","AKTIVCO GRID ONLY",
AQ1364="Coupure ENEO &amp; Baisse de tension","IHS GRID ONLY",
AQ1364="Defaut GE &amp; POWER Cabinet","IHS",
AQ1364="Sharing","Partners",
AQ1364="Sites strategiques &amp; DataCenter","SST &amp; DC",
AQ1364="Exclu","Exclu",
AQ1364="SAT","SAT",
AQ1364="SPARE-ISSUE","SPARE-ISSUE",
AQ1364="Fiber CAmtel","TRANS_FO_CAMTEL",
AQ1364="Fiber AOF","Fiber AOF",
AQ1364="Projet OCM (HUAWEI)","TRAVAUX-HUAWEI",
AQ1364="Projet OCM (NOKIA)","TRAVAUX-NOKIA",
AQ1364="ACCESS-ISSUE","ACCESS-ISSUE",
AQ1364="Projet OCM (ZTE, NOKIA, autres projets)","TRAVAUX OCM",
AQ1364="No root CAuse","No root cause",
AQ1364="ODU HS","PDH",
AQ1364="IP &amp; VLAN","PDH",
AQ1364="Warehouse HUAWEI","SPARE-ISSUE",
AQ1364="SPARE-HS","SPARE-ISSUE",
AQ1364="Power Telco","BSS",AQ1364="no impacts","no impacts"
),"")</f>
        <v>No root cause</v>
      </c>
      <c r="AP1364" s="48" t="str" cm="1">
        <f t="array" ref="AP1364">IFERROR(_xlfn.IFS(
AQ1364="MPR ISSUE","TX ISSUE",
AQ1364="BSS Hardware Issue","RAN ISSUE",
AQ1364="Sites strategiques, MLL, Pylone, etc.","ENVTECH",
AQ1364="AKTIVCO DEFAUT GE &amp; POWER Cabinet","POWER ISSUE",
AQ1364="AKTIVCO Coupure ENEO &amp; Baisse de tension","POWER ISSUE",
AQ1364="Coupure ENEO &amp; Baisse de tension","POWER ISSUE",
AQ1364="Defaut GE &amp; POWER Cabinet","POWER ISSUE",
AQ1364="Sharing","POWER ISSUE",
AQ1364="Sites strategiques &amp; DataCenter","POWER ISSUE",
AQ1364="Exclu","Exclu",
AQ1364="SAT","TX ISSUE",
AQ1364="SPARE-ISSUE","SPARE-ISSUE",
AQ1364="Fiber CAmtel","TX ISSUE",
AQ1364="Fiber AOF","TX ISSUE",
AQ1364="Projet OCM (HUAWEI)","TRAVAUX-HUAWEI",
AQ1364="Projet OCM (NOKIA)","TRAVAUX -NOKIA",
AQ1364="ACCESS-ISSUE","ACCESS-ISSUE",
AQ1364="Projet OCM (ZTE, NOKIA, autres projets)","TRAVAUX OCM",
AQ1364="No root CAuse","No root cause",
AQ1364="ODU HS","TX ISSUE",
AQ1364="IP &amp; VLAN","TX ISSUE",
AQ1364="Warehouse HUAWEI","SPARE-ISSUE",
AQ1364="SPARE-HS","SPARE-ISSUE",
AQ1364="Power Telco","RAN ISSUE",AQ1364="no impacts","no impacts"
),"")</f>
        <v>No root cause</v>
      </c>
      <c r="AQ1364" s="126" t="s">
        <v>5344</v>
      </c>
      <c r="AR1364" s="48" t="str" cm="1">
        <f t="array" ref="AR1364">IFERROR(_xlfn.IFS(
AQ1364="MPR ISSUE","ACTIVE",
AQ1364="BSS Hardware Issue","ACTIVE",
AQ1364="Sites strategiques, MLL, Pylone, etc.","PASSIVE",
AQ1364="AKTIVCO DEFAUT GE &amp; POWER Cabinet","PASSIVE",
AQ1364="AKTIVCO Coupure ENEO &amp; Baisse de tension","PASSIVE",
AQ1364="Coupure ENEO &amp; Baisse de tension","PASSIVE",
AQ1364="Defaut GE &amp; POWER Cabinet","PASSIVE",
AQ1364="Sharing","PASSIVE",
AQ1364="Sites strategiques &amp; DataCenter","PASSIVE",
AQ1364="Exclu","Exclu",
AQ1364="SAT","ACTIVE",
AQ1364="SPARE-ISSUE","SPARE-ISSUE",
AQ1364="Fiber CAmtel","ACTIVE",
AQ1364="Fiber AOF","ACTIVE",
AQ1364="Projet OCM (HUAWEI)","PLANNED WORKS",
AQ1364="Projet OCM (NOKIA)","PLANNED WORKS",
AQ1364="ACCESS-ISSUE","ACCESS-ISSUE",
AQ1364="Projet OCM (ZTE, NOKIA, autres projets)","PLANNED WORKS",
AQ1364="No root CAuse","No root cause",
AQ1364="ODU HS","ACTIVE",
AQ1364="IP &amp; VLAN","ACTIVE",
AQ1364="Warehouse HUAWEI","SPARE-ISSUE",
AQ1364="SPARE-HS","SPARE-ISSUE",
AQ1364="Power Telco","ACTIVE", AQ1364="no impacts","no impacts"
),"")</f>
        <v>No root cause</v>
      </c>
      <c r="AS1364" s="92" t="s">
        <v>5537</v>
      </c>
      <c r="AT1364" s="98" t="s">
        <v>5286</v>
      </c>
      <c r="AV1364" s="17" t="s">
        <v>5537</v>
      </c>
      <c r="AW1364" s="7" t="s">
        <v>5537</v>
      </c>
      <c r="AX1364" s="6" t="s">
        <v>5537</v>
      </c>
      <c r="AY1364" s="7"/>
      <c r="AZ1364" s="3" t="s">
        <v>5537</v>
      </c>
      <c r="BA1364" s="18" t="s">
        <v>5537</v>
      </c>
      <c r="BB1364" s="18" t="s">
        <v>5537</v>
      </c>
      <c r="BC1364" s="18" t="s">
        <v>5537</v>
      </c>
      <c r="BD1364" s="18" t="s">
        <v>5537</v>
      </c>
      <c r="BE1364" s="18" t="s">
        <v>5537</v>
      </c>
      <c r="BF1364" s="18" t="s">
        <v>5537</v>
      </c>
      <c r="BG1364" s="18" t="s">
        <v>5537</v>
      </c>
      <c r="BH1364" s="18" t="s">
        <v>5537</v>
      </c>
      <c r="BI1364" s="18" t="s">
        <v>5537</v>
      </c>
      <c r="BJ1364" s="18" t="s">
        <v>5537</v>
      </c>
      <c r="BK1364" s="18" t="s">
        <v>5537</v>
      </c>
      <c r="BL1364" s="9" t="s">
        <v>5537</v>
      </c>
      <c r="BM1364" s="14" t="s">
        <v>5537</v>
      </c>
      <c r="BN1364" s="14" t="s">
        <v>5537</v>
      </c>
      <c r="BO1364" s="14" t="str">
        <f>_xlfn.XLOOKUP(B1364,'[4]cell downs 18042026 17h'!$B:$B,'[4]cell downs 18042026 17h'!$B:$B,"")</f>
        <v/>
      </c>
      <c r="BP1364" s="14" t="str">
        <f>_xlfn.XLOOKUP(B1364,'[5]Cells Huawei 19042026 15h'!$B:$B,'[5]Cells Huawei 19042026 15h'!$B:$B,"")</f>
        <v/>
      </c>
      <c r="BQ1364" s="9" t="str">
        <f>_xlfn.XLOOKUP(B1364,'[6]cells down 19042026 9H40'!$B:$B,'[6]cells down 19042026 9H40'!$B:$B,"")</f>
        <v/>
      </c>
      <c r="BR1364" s="9" t="s">
        <v>5286</v>
      </c>
      <c r="BS1364" s="9" t="s">
        <v>12</v>
      </c>
      <c r="BT1364" s="108"/>
    </row>
    <row r="1365" spans="1:72" s="9" customFormat="1" x14ac:dyDescent="0.35">
      <c r="A1365" s="1" t="s">
        <v>5260</v>
      </c>
      <c r="B1365" s="8" t="s">
        <v>5261</v>
      </c>
      <c r="C1365" s="3" t="str">
        <f>_xlfn.XLOOKUP(B1365,'[1]daily break down'!$D:$D,'[1]daily break down'!$E:$E,"")</f>
        <v>SUD-OUEST</v>
      </c>
      <c r="D1365" s="1" t="s">
        <v>11</v>
      </c>
      <c r="E1365" s="1" t="s">
        <v>154</v>
      </c>
      <c r="F1365" s="3" t="s">
        <v>13</v>
      </c>
      <c r="G1365" s="1" t="s">
        <v>5262</v>
      </c>
      <c r="H1365" s="32" t="str">
        <f>_xlfn.XLOOKUP(B1365,[2]CALCULATION!$B:$B,[2]CALCULATION!$H:$H,"")</f>
        <v>HUAWEI</v>
      </c>
      <c r="I1365" s="28">
        <v>0</v>
      </c>
      <c r="J1365" s="28">
        <v>0</v>
      </c>
      <c r="K1365" s="28">
        <v>0</v>
      </c>
      <c r="L1365" s="28">
        <v>0</v>
      </c>
      <c r="M1365" s="28">
        <v>0</v>
      </c>
      <c r="N1365" s="28">
        <v>0</v>
      </c>
      <c r="O1365" s="28">
        <v>0</v>
      </c>
      <c r="P1365" s="28">
        <v>0</v>
      </c>
      <c r="Q1365" s="28">
        <v>0</v>
      </c>
      <c r="R1365" s="28">
        <v>0</v>
      </c>
      <c r="S1365" s="93">
        <v>0</v>
      </c>
      <c r="T1365" s="93">
        <f>_xlfn.XLOOKUP(B1365,'[3]Nur des jours'!$B:$B,'[3]Nur des jours'!$U:$U,"")</f>
        <v>0</v>
      </c>
      <c r="U1365" s="93">
        <v>0</v>
      </c>
      <c r="V1365" s="93">
        <v>0</v>
      </c>
      <c r="W1365" s="93">
        <v>0</v>
      </c>
      <c r="X1365" s="93">
        <v>6.3136177243581504E-3</v>
      </c>
      <c r="Y1365" s="93">
        <v>1.9850442167261645E-2</v>
      </c>
      <c r="Z1365" s="93">
        <v>0</v>
      </c>
      <c r="AA1365" s="93">
        <v>0</v>
      </c>
      <c r="AB1365" s="93">
        <v>0</v>
      </c>
      <c r="AC1365" s="93">
        <f>_xlfn.XLOOKUP(B1365,'[3]Nur des jours'!$B:$B,'[3]Nur des jours'!$N:$N,"")</f>
        <v>0</v>
      </c>
      <c r="AD1365" s="93">
        <v>0</v>
      </c>
      <c r="AE1365" s="93">
        <v>0</v>
      </c>
      <c r="AF1365" s="93">
        <v>0</v>
      </c>
      <c r="AG1365" s="93"/>
      <c r="AH1365" s="93">
        <v>0</v>
      </c>
      <c r="AI1365" s="93">
        <v>0</v>
      </c>
      <c r="AJ1365" s="93">
        <v>0</v>
      </c>
      <c r="AK1365" s="93">
        <v>0</v>
      </c>
      <c r="AL1365" s="93">
        <v>0</v>
      </c>
      <c r="AM1365" s="49" t="s">
        <v>5559</v>
      </c>
      <c r="AN1365" s="49"/>
      <c r="AO1365" s="48" t="str" cm="1">
        <f t="array" ref="AO1365">IFERROR(_xlfn.IFS(
AQ1365="MPR ISSUE","PDH",
AQ1365="BSS Hardware Issue","BSS",
AQ1365="Sites strategiques, MLL, Pylone, etc.","ENVTECH",
AQ1365="AKTIVCO DEFAUT GE &amp; POWER Cabinet","AKTIVCO",
AQ1365="AKTIVCO Coupure ENEO &amp; Baisse de tension","AKTIVCO GRID ONLY",
AQ1365="Coupure ENEO &amp; Baisse de tension","IHS GRID ONLY",
AQ1365="Defaut GE &amp; POWER Cabinet","IHS",
AQ1365="Sharing","Partners",
AQ1365="Sites strategiques &amp; DataCenter","SST &amp; DC",
AQ1365="Exclu","Exclu",
AQ1365="SAT","SAT",
AQ1365="SPARE-ISSUE","SPARE-ISSUE",
AQ1365="Fiber CAmtel","TRANS_FO_CAMTEL",
AQ1365="Fiber AOF","Fiber AOF",
AQ1365="Projet OCM (HUAWEI)","TRAVAUX-HUAWEI",
AQ1365="Projet OCM (NOKIA)","TRAVAUX-NOKIA",
AQ1365="ACCESS-ISSUE","ACCESS-ISSUE",
AQ1365="Projet OCM (ZTE, NOKIA, autres projets)","TRAVAUX OCM",
AQ1365="No root CAuse","No root cause",
AQ1365="ODU HS","PDH",
AQ1365="IP &amp; VLAN","PDH",
AQ1365="Warehouse HUAWEI","SPARE-ISSUE",
AQ1365="SPARE-HS","SPARE-ISSUE",
AQ1365="Power Telco","BSS",AQ1365="no impacts","no impacts"
),"")</f>
        <v>No root cause</v>
      </c>
      <c r="AP1365" s="48" t="str" cm="1">
        <f t="array" ref="AP1365">IFERROR(_xlfn.IFS(
AQ1365="MPR ISSUE","TX ISSUE",
AQ1365="BSS Hardware Issue","RAN ISSUE",
AQ1365="Sites strategiques, MLL, Pylone, etc.","ENVTECH",
AQ1365="AKTIVCO DEFAUT GE &amp; POWER Cabinet","POWER ISSUE",
AQ1365="AKTIVCO Coupure ENEO &amp; Baisse de tension","POWER ISSUE",
AQ1365="Coupure ENEO &amp; Baisse de tension","POWER ISSUE",
AQ1365="Defaut GE &amp; POWER Cabinet","POWER ISSUE",
AQ1365="Sharing","POWER ISSUE",
AQ1365="Sites strategiques &amp; DataCenter","POWER ISSUE",
AQ1365="Exclu","Exclu",
AQ1365="SAT","TX ISSUE",
AQ1365="SPARE-ISSUE","SPARE-ISSUE",
AQ1365="Fiber CAmtel","TX ISSUE",
AQ1365="Fiber AOF","TX ISSUE",
AQ1365="Projet OCM (HUAWEI)","TRAVAUX-HUAWEI",
AQ1365="Projet OCM (NOKIA)","TRAVAUX -NOKIA",
AQ1365="ACCESS-ISSUE","ACCESS-ISSUE",
AQ1365="Projet OCM (ZTE, NOKIA, autres projets)","TRAVAUX OCM",
AQ1365="No root CAuse","No root cause",
AQ1365="ODU HS","TX ISSUE",
AQ1365="IP &amp; VLAN","TX ISSUE",
AQ1365="Warehouse HUAWEI","SPARE-ISSUE",
AQ1365="SPARE-HS","SPARE-ISSUE",
AQ1365="Power Telco","RAN ISSUE",AQ1365="no impacts","no impacts"
),"")</f>
        <v>No root cause</v>
      </c>
      <c r="AQ1365" s="126" t="s">
        <v>5344</v>
      </c>
      <c r="AR1365" s="48" t="str" cm="1">
        <f t="array" ref="AR1365">IFERROR(_xlfn.IFS(
AQ1365="MPR ISSUE","ACTIVE",
AQ1365="BSS Hardware Issue","ACTIVE",
AQ1365="Sites strategiques, MLL, Pylone, etc.","PASSIVE",
AQ1365="AKTIVCO DEFAUT GE &amp; POWER Cabinet","PASSIVE",
AQ1365="AKTIVCO Coupure ENEO &amp; Baisse de tension","PASSIVE",
AQ1365="Coupure ENEO &amp; Baisse de tension","PASSIVE",
AQ1365="Defaut GE &amp; POWER Cabinet","PASSIVE",
AQ1365="Sharing","PASSIVE",
AQ1365="Sites strategiques &amp; DataCenter","PASSIVE",
AQ1365="Exclu","Exclu",
AQ1365="SAT","ACTIVE",
AQ1365="SPARE-ISSUE","SPARE-ISSUE",
AQ1365="Fiber CAmtel","ACTIVE",
AQ1365="Fiber AOF","ACTIVE",
AQ1365="Projet OCM (HUAWEI)","PLANNED WORKS",
AQ1365="Projet OCM (NOKIA)","PLANNED WORKS",
AQ1365="ACCESS-ISSUE","ACCESS-ISSUE",
AQ1365="Projet OCM (ZTE, NOKIA, autres projets)","PLANNED WORKS",
AQ1365="No root CAuse","No root cause",
AQ1365="ODU HS","ACTIVE",
AQ1365="IP &amp; VLAN","ACTIVE",
AQ1365="Warehouse HUAWEI","SPARE-ISSUE",
AQ1365="SPARE-HS","SPARE-ISSUE",
AQ1365="Power Telco","ACTIVE", AQ1365="no impacts","no impacts"
),"")</f>
        <v>No root cause</v>
      </c>
      <c r="AS1365" s="92" t="s">
        <v>5537</v>
      </c>
      <c r="AT1365" s="98" t="s">
        <v>5261</v>
      </c>
      <c r="AV1365" s="17" t="s">
        <v>5537</v>
      </c>
      <c r="AW1365" s="7" t="s">
        <v>5537</v>
      </c>
      <c r="AX1365" s="6" t="s">
        <v>5537</v>
      </c>
      <c r="AY1365" s="7"/>
      <c r="AZ1365" s="3" t="s">
        <v>5537</v>
      </c>
      <c r="BA1365" s="18" t="s">
        <v>5537</v>
      </c>
      <c r="BB1365" s="18" t="s">
        <v>5537</v>
      </c>
      <c r="BC1365" s="18" t="s">
        <v>5537</v>
      </c>
      <c r="BD1365" s="18" t="s">
        <v>5537</v>
      </c>
      <c r="BE1365" s="18" t="s">
        <v>5537</v>
      </c>
      <c r="BF1365" s="18" t="s">
        <v>5537</v>
      </c>
      <c r="BG1365" s="18" t="s">
        <v>5537</v>
      </c>
      <c r="BH1365" s="18" t="s">
        <v>5537</v>
      </c>
      <c r="BI1365" s="18" t="s">
        <v>5537</v>
      </c>
      <c r="BJ1365" s="18" t="s">
        <v>5537</v>
      </c>
      <c r="BK1365" s="18" t="s">
        <v>5537</v>
      </c>
      <c r="BL1365" s="9" t="s">
        <v>5537</v>
      </c>
      <c r="BM1365" s="14" t="s">
        <v>5537</v>
      </c>
      <c r="BN1365" s="14" t="s">
        <v>5537</v>
      </c>
      <c r="BO1365" s="14" t="str">
        <f>_xlfn.XLOOKUP(B1365,'[4]cell downs 18042026 17h'!$B:$B,'[4]cell downs 18042026 17h'!$B:$B,"")</f>
        <v/>
      </c>
      <c r="BP1365" s="14" t="str">
        <f>_xlfn.XLOOKUP(B1365,'[5]Cells Huawei 19042026 15h'!$B:$B,'[5]Cells Huawei 19042026 15h'!$B:$B,"")</f>
        <v/>
      </c>
      <c r="BQ1365" s="9" t="str">
        <f>_xlfn.XLOOKUP(B1365,'[6]cells down 19042026 9H40'!$B:$B,'[6]cells down 19042026 9H40'!$B:$B,"")</f>
        <v/>
      </c>
      <c r="BR1365" s="9" t="s">
        <v>5261</v>
      </c>
      <c r="BS1365" s="9" t="s">
        <v>5537</v>
      </c>
      <c r="BT1365" s="108"/>
    </row>
    <row r="1366" spans="1:72" s="9" customFormat="1" x14ac:dyDescent="0.35">
      <c r="A1366" s="1" t="s">
        <v>5147</v>
      </c>
      <c r="B1366" s="8" t="s">
        <v>5148</v>
      </c>
      <c r="C1366" s="3" t="str">
        <f>_xlfn.XLOOKUP(B1366,'[1]daily break down'!$D:$D,'[1]daily break down'!$E:$E,"")</f>
        <v>OUEST</v>
      </c>
      <c r="D1366" s="1" t="s">
        <v>21</v>
      </c>
      <c r="E1366" s="1" t="s">
        <v>80</v>
      </c>
      <c r="F1366" s="3" t="s">
        <v>102</v>
      </c>
      <c r="G1366" s="1" t="s">
        <v>1799</v>
      </c>
      <c r="H1366" s="32" t="str">
        <f>_xlfn.XLOOKUP(B1366,[2]CALCULATION!$B:$B,[2]CALCULATION!$H:$H,"")</f>
        <v>HUAWEI</v>
      </c>
      <c r="I1366" s="28">
        <v>0</v>
      </c>
      <c r="J1366" s="28">
        <v>0</v>
      </c>
      <c r="K1366" s="28">
        <v>0</v>
      </c>
      <c r="L1366" s="28">
        <v>0</v>
      </c>
      <c r="M1366" s="28">
        <v>0</v>
      </c>
      <c r="N1366" s="28">
        <v>0</v>
      </c>
      <c r="O1366" s="28">
        <v>0</v>
      </c>
      <c r="P1366" s="28">
        <v>0</v>
      </c>
      <c r="Q1366" s="28">
        <v>0</v>
      </c>
      <c r="R1366" s="28">
        <v>0</v>
      </c>
      <c r="S1366" s="93">
        <v>0</v>
      </c>
      <c r="T1366" s="93">
        <f>_xlfn.XLOOKUP(B1366,'[3]Nur des jours'!$B:$B,'[3]Nur des jours'!$U:$U,"")</f>
        <v>0</v>
      </c>
      <c r="U1366" s="93">
        <v>0</v>
      </c>
      <c r="V1366" s="93">
        <v>0</v>
      </c>
      <c r="W1366" s="93">
        <v>2.4255706511658433E-2</v>
      </c>
      <c r="X1366" s="93">
        <v>2.4879934252767289E-2</v>
      </c>
      <c r="Y1366" s="93">
        <v>1.9154874112883205E-2</v>
      </c>
      <c r="Z1366" s="93">
        <v>0</v>
      </c>
      <c r="AA1366" s="93">
        <v>0</v>
      </c>
      <c r="AB1366" s="93">
        <v>0</v>
      </c>
      <c r="AC1366" s="93">
        <f>_xlfn.XLOOKUP(B1366,'[3]Nur des jours'!$B:$B,'[3]Nur des jours'!$N:$N,"")</f>
        <v>0</v>
      </c>
      <c r="AD1366" s="93">
        <v>0</v>
      </c>
      <c r="AE1366" s="93">
        <v>0</v>
      </c>
      <c r="AF1366" s="93">
        <v>0</v>
      </c>
      <c r="AG1366" s="93"/>
      <c r="AH1366" s="93">
        <v>0</v>
      </c>
      <c r="AI1366" s="93">
        <v>0</v>
      </c>
      <c r="AJ1366" s="93">
        <v>0</v>
      </c>
      <c r="AK1366" s="93">
        <v>0</v>
      </c>
      <c r="AL1366" s="93">
        <v>0</v>
      </c>
      <c r="AM1366" s="49" t="s">
        <v>5559</v>
      </c>
      <c r="AN1366" s="49"/>
      <c r="AO1366" s="48" t="str" cm="1">
        <f t="array" ref="AO1366">IFERROR(_xlfn.IFS(
AQ1366="MPR ISSUE","PDH",
AQ1366="BSS Hardware Issue","BSS",
AQ1366="Sites strategiques, MLL, Pylone, etc.","ENVTECH",
AQ1366="AKTIVCO DEFAUT GE &amp; POWER Cabinet","AKTIVCO",
AQ1366="AKTIVCO Coupure ENEO &amp; Baisse de tension","AKTIVCO GRID ONLY",
AQ1366="Coupure ENEO &amp; Baisse de tension","IHS GRID ONLY",
AQ1366="Defaut GE &amp; POWER Cabinet","IHS",
AQ1366="Sharing","Partners",
AQ1366="Sites strategiques &amp; DataCenter","SST &amp; DC",
AQ1366="Exclu","Exclu",
AQ1366="SAT","SAT",
AQ1366="SPARE-ISSUE","SPARE-ISSUE",
AQ1366="Fiber CAmtel","TRANS_FO_CAMTEL",
AQ1366="Fiber AOF","Fiber AOF",
AQ1366="Projet OCM (HUAWEI)","TRAVAUX-HUAWEI",
AQ1366="Projet OCM (NOKIA)","TRAVAUX-NOKIA",
AQ1366="ACCESS-ISSUE","ACCESS-ISSUE",
AQ1366="Projet OCM (ZTE, NOKIA, autres projets)","TRAVAUX OCM",
AQ1366="No root CAuse","No root cause",
AQ1366="ODU HS","PDH",
AQ1366="IP &amp; VLAN","PDH",
AQ1366="Warehouse HUAWEI","SPARE-ISSUE",
AQ1366="SPARE-HS","SPARE-ISSUE",
AQ1366="Power Telco","BSS",AQ1366="no impacts","no impacts"
),"")</f>
        <v>No root cause</v>
      </c>
      <c r="AP1366" s="48" t="str" cm="1">
        <f t="array" ref="AP1366">IFERROR(_xlfn.IFS(
AQ1366="MPR ISSUE","TX ISSUE",
AQ1366="BSS Hardware Issue","RAN ISSUE",
AQ1366="Sites strategiques, MLL, Pylone, etc.","ENVTECH",
AQ1366="AKTIVCO DEFAUT GE &amp; POWER Cabinet","POWER ISSUE",
AQ1366="AKTIVCO Coupure ENEO &amp; Baisse de tension","POWER ISSUE",
AQ1366="Coupure ENEO &amp; Baisse de tension","POWER ISSUE",
AQ1366="Defaut GE &amp; POWER Cabinet","POWER ISSUE",
AQ1366="Sharing","POWER ISSUE",
AQ1366="Sites strategiques &amp; DataCenter","POWER ISSUE",
AQ1366="Exclu","Exclu",
AQ1366="SAT","TX ISSUE",
AQ1366="SPARE-ISSUE","SPARE-ISSUE",
AQ1366="Fiber CAmtel","TX ISSUE",
AQ1366="Fiber AOF","TX ISSUE",
AQ1366="Projet OCM (HUAWEI)","TRAVAUX-HUAWEI",
AQ1366="Projet OCM (NOKIA)","TRAVAUX -NOKIA",
AQ1366="ACCESS-ISSUE","ACCESS-ISSUE",
AQ1366="Projet OCM (ZTE, NOKIA, autres projets)","TRAVAUX OCM",
AQ1366="No root CAuse","No root cause",
AQ1366="ODU HS","TX ISSUE",
AQ1366="IP &amp; VLAN","TX ISSUE",
AQ1366="Warehouse HUAWEI","SPARE-ISSUE",
AQ1366="SPARE-HS","SPARE-ISSUE",
AQ1366="Power Telco","RAN ISSUE",AQ1366="no impacts","no impacts"
),"")</f>
        <v>No root cause</v>
      </c>
      <c r="AQ1366" s="67" t="s">
        <v>5344</v>
      </c>
      <c r="AR1366" s="48" t="str" cm="1">
        <f t="array" ref="AR1366">IFERROR(_xlfn.IFS(
AQ1366="MPR ISSUE","ACTIVE",
AQ1366="BSS Hardware Issue","ACTIVE",
AQ1366="Sites strategiques, MLL, Pylone, etc.","PASSIVE",
AQ1366="AKTIVCO DEFAUT GE &amp; POWER Cabinet","PASSIVE",
AQ1366="AKTIVCO Coupure ENEO &amp; Baisse de tension","PASSIVE",
AQ1366="Coupure ENEO &amp; Baisse de tension","PASSIVE",
AQ1366="Defaut GE &amp; POWER Cabinet","PASSIVE",
AQ1366="Sharing","PASSIVE",
AQ1366="Sites strategiques &amp; DataCenter","PASSIVE",
AQ1366="Exclu","Exclu",
AQ1366="SAT","ACTIVE",
AQ1366="SPARE-ISSUE","SPARE-ISSUE",
AQ1366="Fiber CAmtel","ACTIVE",
AQ1366="Fiber AOF","ACTIVE",
AQ1366="Projet OCM (HUAWEI)","PLANNED WORKS",
AQ1366="Projet OCM (NOKIA)","PLANNED WORKS",
AQ1366="ACCESS-ISSUE","ACCESS-ISSUE",
AQ1366="Projet OCM (ZTE, NOKIA, autres projets)","PLANNED WORKS",
AQ1366="No root CAuse","No root cause",
AQ1366="ODU HS","ACTIVE",
AQ1366="IP &amp; VLAN","ACTIVE",
AQ1366="Warehouse HUAWEI","SPARE-ISSUE",
AQ1366="SPARE-HS","SPARE-ISSUE",
AQ1366="Power Telco","ACTIVE", AQ1366="no impacts","no impacts"
),"")</f>
        <v>No root cause</v>
      </c>
      <c r="AS1366" s="92" t="s">
        <v>5537</v>
      </c>
      <c r="AT1366" s="98" t="s">
        <v>5148</v>
      </c>
      <c r="AV1366" s="17" t="s">
        <v>5537</v>
      </c>
      <c r="AW1366" s="7" t="s">
        <v>5537</v>
      </c>
      <c r="AX1366" s="6" t="s">
        <v>5537</v>
      </c>
      <c r="AY1366" s="7"/>
      <c r="AZ1366" s="3" t="s">
        <v>5537</v>
      </c>
      <c r="BA1366" s="18" t="s">
        <v>5537</v>
      </c>
      <c r="BB1366" s="18" t="s">
        <v>5537</v>
      </c>
      <c r="BC1366" s="18" t="s">
        <v>5537</v>
      </c>
      <c r="BD1366" s="18" t="s">
        <v>5537</v>
      </c>
      <c r="BE1366" s="18" t="s">
        <v>5537</v>
      </c>
      <c r="BF1366" s="18" t="s">
        <v>5537</v>
      </c>
      <c r="BG1366" s="18" t="s">
        <v>5537</v>
      </c>
      <c r="BH1366" s="18" t="s">
        <v>5537</v>
      </c>
      <c r="BI1366" s="18" t="s">
        <v>5537</v>
      </c>
      <c r="BJ1366" s="18" t="s">
        <v>5537</v>
      </c>
      <c r="BK1366" s="18" t="s">
        <v>5537</v>
      </c>
      <c r="BL1366" s="9" t="s">
        <v>5537</v>
      </c>
      <c r="BM1366" s="14" t="s">
        <v>5537</v>
      </c>
      <c r="BN1366" s="14" t="s">
        <v>5537</v>
      </c>
      <c r="BO1366" s="14" t="str">
        <f>_xlfn.XLOOKUP(B1366,'[4]cell downs 18042026 17h'!$B:$B,'[4]cell downs 18042026 17h'!$B:$B,"")</f>
        <v/>
      </c>
      <c r="BP1366" s="14" t="str">
        <f>_xlfn.XLOOKUP(B1366,'[5]Cells Huawei 19042026 15h'!$B:$B,'[5]Cells Huawei 19042026 15h'!$B:$B,"")</f>
        <v/>
      </c>
      <c r="BQ1366" s="9" t="str">
        <f>_xlfn.XLOOKUP(B1366,'[6]cells down 19042026 9H40'!$B:$B,'[6]cells down 19042026 9H40'!$B:$B,"")</f>
        <v/>
      </c>
      <c r="BR1366" s="9" t="s">
        <v>5537</v>
      </c>
      <c r="BS1366" s="9" t="s">
        <v>12</v>
      </c>
      <c r="BT1366" s="108"/>
    </row>
    <row r="1367" spans="1:72" s="9" customFormat="1" x14ac:dyDescent="0.35">
      <c r="A1367" s="1" t="s">
        <v>3786</v>
      </c>
      <c r="B1367" s="8" t="s">
        <v>3787</v>
      </c>
      <c r="C1367" s="3" t="str">
        <f>_xlfn.XLOOKUP(B1367,'[1]daily break down'!$D:$D,'[1]daily break down'!$E:$E,"")</f>
        <v>NORD</v>
      </c>
      <c r="D1367" s="1" t="s">
        <v>11</v>
      </c>
      <c r="E1367" s="1" t="s">
        <v>12</v>
      </c>
      <c r="F1367" s="3" t="s">
        <v>23</v>
      </c>
      <c r="G1367" s="1" t="s">
        <v>3788</v>
      </c>
      <c r="H1367" s="32" t="str">
        <f>_xlfn.XLOOKUP(B1367,[2]CALCULATION!$B:$B,[2]CALCULATION!$H:$H,"")</f>
        <v>HUAWEI</v>
      </c>
      <c r="I1367" s="28">
        <v>0</v>
      </c>
      <c r="J1367" s="28">
        <v>0</v>
      </c>
      <c r="K1367" s="28">
        <v>0</v>
      </c>
      <c r="L1367" s="28">
        <v>0</v>
      </c>
      <c r="M1367" s="28">
        <v>0</v>
      </c>
      <c r="N1367" s="28">
        <v>0</v>
      </c>
      <c r="O1367" s="28">
        <v>0</v>
      </c>
      <c r="P1367" s="28">
        <v>0</v>
      </c>
      <c r="Q1367" s="28">
        <v>0</v>
      </c>
      <c r="R1367" s="28">
        <v>0</v>
      </c>
      <c r="S1367" s="93">
        <v>0</v>
      </c>
      <c r="T1367" s="93">
        <f>_xlfn.XLOOKUP(B1367,'[3]Nur des jours'!$B:$B,'[3]Nur des jours'!$U:$U,"")</f>
        <v>0</v>
      </c>
      <c r="U1367" s="93">
        <v>0</v>
      </c>
      <c r="V1367" s="93">
        <v>0.23638612801876538</v>
      </c>
      <c r="W1367" s="93">
        <v>8.4645281694360974E-2</v>
      </c>
      <c r="X1367" s="93">
        <v>2.0296319125196541E-2</v>
      </c>
      <c r="Y1367" s="93">
        <v>1.6764973618352153E-2</v>
      </c>
      <c r="Z1367" s="93">
        <v>0</v>
      </c>
      <c r="AA1367" s="93">
        <v>0</v>
      </c>
      <c r="AB1367" s="93">
        <v>0</v>
      </c>
      <c r="AC1367" s="93">
        <f>_xlfn.XLOOKUP(B1367,'[3]Nur des jours'!$B:$B,'[3]Nur des jours'!$N:$N,"")</f>
        <v>0</v>
      </c>
      <c r="AD1367" s="93">
        <v>0</v>
      </c>
      <c r="AE1367" s="93">
        <v>0</v>
      </c>
      <c r="AF1367" s="93">
        <v>0</v>
      </c>
      <c r="AG1367" s="93"/>
      <c r="AH1367" s="93">
        <v>0</v>
      </c>
      <c r="AI1367" s="93">
        <v>0</v>
      </c>
      <c r="AJ1367" s="93">
        <v>0</v>
      </c>
      <c r="AK1367" s="93">
        <v>0</v>
      </c>
      <c r="AL1367" s="93">
        <v>0</v>
      </c>
      <c r="AM1367" s="49" t="s">
        <v>5559</v>
      </c>
      <c r="AN1367" s="49"/>
      <c r="AO1367" s="48" t="str" cm="1">
        <f t="array" ref="AO1367">IFERROR(_xlfn.IFS(
AQ1367="MPR ISSUE","PDH",
AQ1367="BSS Hardware Issue","BSS",
AQ1367="Sites strategiques, MLL, Pylone, etc.","ENVTECH",
AQ1367="AKTIVCO DEFAUT GE &amp; POWER Cabinet","AKTIVCO",
AQ1367="AKTIVCO Coupure ENEO &amp; Baisse de tension","AKTIVCO GRID ONLY",
AQ1367="Coupure ENEO &amp; Baisse de tension","IHS GRID ONLY",
AQ1367="Defaut GE &amp; POWER Cabinet","IHS",
AQ1367="Sharing","Partners",
AQ1367="Sites strategiques &amp; DataCenter","SST &amp; DC",
AQ1367="Exclu","Exclu",
AQ1367="SAT","SAT",
AQ1367="SPARE-ISSUE","SPARE-ISSUE",
AQ1367="Fiber CAmtel","TRANS_FO_CAMTEL",
AQ1367="Fiber AOF","Fiber AOF",
AQ1367="Projet OCM (HUAWEI)","TRAVAUX-HUAWEI",
AQ1367="Projet OCM (NOKIA)","TRAVAUX-NOKIA",
AQ1367="ACCESS-ISSUE","ACCESS-ISSUE",
AQ1367="Projet OCM (ZTE, NOKIA, autres projets)","TRAVAUX OCM",
AQ1367="No root CAuse","No root cause",
AQ1367="ODU HS","PDH",
AQ1367="IP &amp; VLAN","PDH",
AQ1367="Warehouse HUAWEI","SPARE-ISSUE",
AQ1367="SPARE-HS","SPARE-ISSUE",
AQ1367="Power Telco","BSS",AQ1367="no impacts","no impacts"
),"")</f>
        <v>No root cause</v>
      </c>
      <c r="AP1367" s="48" t="str" cm="1">
        <f t="array" ref="AP1367">IFERROR(_xlfn.IFS(
AQ1367="MPR ISSUE","TX ISSUE",
AQ1367="BSS Hardware Issue","RAN ISSUE",
AQ1367="Sites strategiques, MLL, Pylone, etc.","ENVTECH",
AQ1367="AKTIVCO DEFAUT GE &amp; POWER Cabinet","POWER ISSUE",
AQ1367="AKTIVCO Coupure ENEO &amp; Baisse de tension","POWER ISSUE",
AQ1367="Coupure ENEO &amp; Baisse de tension","POWER ISSUE",
AQ1367="Defaut GE &amp; POWER Cabinet","POWER ISSUE",
AQ1367="Sharing","POWER ISSUE",
AQ1367="Sites strategiques &amp; DataCenter","POWER ISSUE",
AQ1367="Exclu","Exclu",
AQ1367="SAT","TX ISSUE",
AQ1367="SPARE-ISSUE","SPARE-ISSUE",
AQ1367="Fiber CAmtel","TX ISSUE",
AQ1367="Fiber AOF","TX ISSUE",
AQ1367="Projet OCM (HUAWEI)","TRAVAUX-HUAWEI",
AQ1367="Projet OCM (NOKIA)","TRAVAUX -NOKIA",
AQ1367="ACCESS-ISSUE","ACCESS-ISSUE",
AQ1367="Projet OCM (ZTE, NOKIA, autres projets)","TRAVAUX OCM",
AQ1367="No root CAuse","No root cause",
AQ1367="ODU HS","TX ISSUE",
AQ1367="IP &amp; VLAN","TX ISSUE",
AQ1367="Warehouse HUAWEI","SPARE-ISSUE",
AQ1367="SPARE-HS","SPARE-ISSUE",
AQ1367="Power Telco","RAN ISSUE",AQ1367="no impacts","no impacts"
),"")</f>
        <v>No root cause</v>
      </c>
      <c r="AQ1367" s="126" t="s">
        <v>5344</v>
      </c>
      <c r="AR1367" s="48" t="str" cm="1">
        <f t="array" ref="AR1367">IFERROR(_xlfn.IFS(
AQ1367="MPR ISSUE","ACTIVE",
AQ1367="BSS Hardware Issue","ACTIVE",
AQ1367="Sites strategiques, MLL, Pylone, etc.","PASSIVE",
AQ1367="AKTIVCO DEFAUT GE &amp; POWER Cabinet","PASSIVE",
AQ1367="AKTIVCO Coupure ENEO &amp; Baisse de tension","PASSIVE",
AQ1367="Coupure ENEO &amp; Baisse de tension","PASSIVE",
AQ1367="Defaut GE &amp; POWER Cabinet","PASSIVE",
AQ1367="Sharing","PASSIVE",
AQ1367="Sites strategiques &amp; DataCenter","PASSIVE",
AQ1367="Exclu","Exclu",
AQ1367="SAT","ACTIVE",
AQ1367="SPARE-ISSUE","SPARE-ISSUE",
AQ1367="Fiber CAmtel","ACTIVE",
AQ1367="Fiber AOF","ACTIVE",
AQ1367="Projet OCM (HUAWEI)","PLANNED WORKS",
AQ1367="Projet OCM (NOKIA)","PLANNED WORKS",
AQ1367="ACCESS-ISSUE","ACCESS-ISSUE",
AQ1367="Projet OCM (ZTE, NOKIA, autres projets)","PLANNED WORKS",
AQ1367="No root CAuse","No root cause",
AQ1367="ODU HS","ACTIVE",
AQ1367="IP &amp; VLAN","ACTIVE",
AQ1367="Warehouse HUAWEI","SPARE-ISSUE",
AQ1367="SPARE-HS","SPARE-ISSUE",
AQ1367="Power Telco","ACTIVE", AQ1367="no impacts","no impacts"
),"")</f>
        <v>No root cause</v>
      </c>
      <c r="AS1367" s="92" t="s">
        <v>5537</v>
      </c>
      <c r="AT1367" s="98" t="s">
        <v>3787</v>
      </c>
      <c r="AV1367" s="17" t="s">
        <v>5537</v>
      </c>
      <c r="AW1367" s="7" t="s">
        <v>5537</v>
      </c>
      <c r="AX1367" s="6" t="s">
        <v>5537</v>
      </c>
      <c r="AY1367" s="7"/>
      <c r="AZ1367" s="3" t="s">
        <v>5537</v>
      </c>
      <c r="BA1367" s="18" t="s">
        <v>5537</v>
      </c>
      <c r="BB1367" s="18" t="s">
        <v>5537</v>
      </c>
      <c r="BC1367" s="18" t="s">
        <v>5537</v>
      </c>
      <c r="BD1367" s="18" t="s">
        <v>5537</v>
      </c>
      <c r="BE1367" s="18" t="s">
        <v>5537</v>
      </c>
      <c r="BF1367" s="18" t="s">
        <v>5537</v>
      </c>
      <c r="BG1367" s="18" t="s">
        <v>5537</v>
      </c>
      <c r="BH1367" s="18" t="s">
        <v>5537</v>
      </c>
      <c r="BI1367" s="18" t="s">
        <v>5537</v>
      </c>
      <c r="BJ1367" s="18" t="s">
        <v>5537</v>
      </c>
      <c r="BK1367" s="18" t="s">
        <v>5537</v>
      </c>
      <c r="BL1367" s="9" t="s">
        <v>5537</v>
      </c>
      <c r="BM1367" s="14" t="s">
        <v>5537</v>
      </c>
      <c r="BN1367" s="14" t="s">
        <v>5537</v>
      </c>
      <c r="BO1367" s="14" t="str">
        <f>_xlfn.XLOOKUP(B1367,'[4]cell downs 18042026 17h'!$B:$B,'[4]cell downs 18042026 17h'!$B:$B,"")</f>
        <v/>
      </c>
      <c r="BP1367" s="14" t="str">
        <f>_xlfn.XLOOKUP(B1367,'[5]Cells Huawei 19042026 15h'!$B:$B,'[5]Cells Huawei 19042026 15h'!$B:$B,"")</f>
        <v/>
      </c>
      <c r="BQ1367" s="9" t="str">
        <f>_xlfn.XLOOKUP(B1367,'[6]cells down 19042026 9H40'!$B:$B,'[6]cells down 19042026 9H40'!$B:$B,"")</f>
        <v/>
      </c>
      <c r="BR1367" s="9" t="s">
        <v>3787</v>
      </c>
      <c r="BS1367" s="9" t="s">
        <v>12</v>
      </c>
      <c r="BT1367" s="108"/>
    </row>
    <row r="1368" spans="1:72" s="9" customFormat="1" x14ac:dyDescent="0.35">
      <c r="A1368" s="1" t="s">
        <v>4296</v>
      </c>
      <c r="B1368" s="8" t="s">
        <v>4297</v>
      </c>
      <c r="C1368" s="3" t="str">
        <f>_xlfn.XLOOKUP(B1368,'[1]daily break down'!$D:$D,'[1]daily break down'!$E:$E,"")</f>
        <v>ADAMAOUA</v>
      </c>
      <c r="D1368" s="1" t="s">
        <v>11</v>
      </c>
      <c r="E1368" s="1" t="s">
        <v>66</v>
      </c>
      <c r="F1368" s="3" t="s">
        <v>90</v>
      </c>
      <c r="G1368" s="1" t="s">
        <v>4298</v>
      </c>
      <c r="H1368" s="32" t="str">
        <f>_xlfn.XLOOKUP(B1368,[2]CALCULATION!$B:$B,[2]CALCULATION!$H:$H,"")</f>
        <v>HUAWEI</v>
      </c>
      <c r="I1368" s="28">
        <v>0</v>
      </c>
      <c r="J1368" s="28">
        <v>0</v>
      </c>
      <c r="K1368" s="28">
        <v>0</v>
      </c>
      <c r="L1368" s="28">
        <v>0</v>
      </c>
      <c r="M1368" s="28">
        <v>0</v>
      </c>
      <c r="N1368" s="28">
        <v>0</v>
      </c>
      <c r="O1368" s="28">
        <v>0</v>
      </c>
      <c r="P1368" s="28">
        <v>0</v>
      </c>
      <c r="Q1368" s="28">
        <v>0</v>
      </c>
      <c r="R1368" s="28">
        <v>0</v>
      </c>
      <c r="S1368" s="93">
        <v>0</v>
      </c>
      <c r="T1368" s="93">
        <f>_xlfn.XLOOKUP(B1368,'[3]Nur des jours'!$B:$B,'[3]Nur des jours'!$U:$U,"")</f>
        <v>0</v>
      </c>
      <c r="U1368" s="93">
        <v>0</v>
      </c>
      <c r="V1368" s="93">
        <v>0</v>
      </c>
      <c r="W1368" s="93">
        <v>0</v>
      </c>
      <c r="X1368" s="93">
        <v>0</v>
      </c>
      <c r="Y1368" s="93">
        <v>1.6051570485656318E-2</v>
      </c>
      <c r="Z1368" s="93">
        <v>0</v>
      </c>
      <c r="AA1368" s="93">
        <v>0</v>
      </c>
      <c r="AB1368" s="93">
        <v>0</v>
      </c>
      <c r="AC1368" s="93">
        <f>_xlfn.XLOOKUP(B1368,'[3]Nur des jours'!$B:$B,'[3]Nur des jours'!$N:$N,"")</f>
        <v>0</v>
      </c>
      <c r="AD1368" s="93">
        <v>0</v>
      </c>
      <c r="AE1368" s="93">
        <v>0</v>
      </c>
      <c r="AF1368" s="93">
        <v>0</v>
      </c>
      <c r="AG1368" s="93"/>
      <c r="AH1368" s="93">
        <v>0</v>
      </c>
      <c r="AI1368" s="93">
        <v>0</v>
      </c>
      <c r="AJ1368" s="93">
        <v>0</v>
      </c>
      <c r="AK1368" s="93">
        <v>0</v>
      </c>
      <c r="AL1368" s="93">
        <v>0</v>
      </c>
      <c r="AM1368" s="49" t="s">
        <v>5559</v>
      </c>
      <c r="AN1368" s="49"/>
      <c r="AO1368" s="48" t="str" cm="1">
        <f t="array" ref="AO1368">IFERROR(_xlfn.IFS(
AQ1368="MPR ISSUE","PDH",
AQ1368="BSS Hardware Issue","BSS",
AQ1368="Sites strategiques, MLL, Pylone, etc.","ENVTECH",
AQ1368="AKTIVCO DEFAUT GE &amp; POWER Cabinet","AKTIVCO",
AQ1368="AKTIVCO Coupure ENEO &amp; Baisse de tension","AKTIVCO GRID ONLY",
AQ1368="Coupure ENEO &amp; Baisse de tension","IHS GRID ONLY",
AQ1368="Defaut GE &amp; POWER Cabinet","IHS",
AQ1368="Sharing","Partners",
AQ1368="Sites strategiques &amp; DataCenter","SST &amp; DC",
AQ1368="Exclu","Exclu",
AQ1368="SAT","SAT",
AQ1368="SPARE-ISSUE","SPARE-ISSUE",
AQ1368="Fiber CAmtel","TRANS_FO_CAMTEL",
AQ1368="Fiber AOF","Fiber AOF",
AQ1368="Projet OCM (HUAWEI)","TRAVAUX-HUAWEI",
AQ1368="Projet OCM (NOKIA)","TRAVAUX-NOKIA",
AQ1368="ACCESS-ISSUE","ACCESS-ISSUE",
AQ1368="Projet OCM (ZTE, NOKIA, autres projets)","TRAVAUX OCM",
AQ1368="No root CAuse","No root cause",
AQ1368="ODU HS","PDH",
AQ1368="IP &amp; VLAN","PDH",
AQ1368="Warehouse HUAWEI","SPARE-ISSUE",
AQ1368="SPARE-HS","SPARE-ISSUE",
AQ1368="Power Telco","BSS",AQ1368="no impacts","no impacts"
),"")</f>
        <v>No root cause</v>
      </c>
      <c r="AP1368" s="48" t="str" cm="1">
        <f t="array" ref="AP1368">IFERROR(_xlfn.IFS(
AQ1368="MPR ISSUE","TX ISSUE",
AQ1368="BSS Hardware Issue","RAN ISSUE",
AQ1368="Sites strategiques, MLL, Pylone, etc.","ENVTECH",
AQ1368="AKTIVCO DEFAUT GE &amp; POWER Cabinet","POWER ISSUE",
AQ1368="AKTIVCO Coupure ENEO &amp; Baisse de tension","POWER ISSUE",
AQ1368="Coupure ENEO &amp; Baisse de tension","POWER ISSUE",
AQ1368="Defaut GE &amp; POWER Cabinet","POWER ISSUE",
AQ1368="Sharing","POWER ISSUE",
AQ1368="Sites strategiques &amp; DataCenter","POWER ISSUE",
AQ1368="Exclu","Exclu",
AQ1368="SAT","TX ISSUE",
AQ1368="SPARE-ISSUE","SPARE-ISSUE",
AQ1368="Fiber CAmtel","TX ISSUE",
AQ1368="Fiber AOF","TX ISSUE",
AQ1368="Projet OCM (HUAWEI)","TRAVAUX-HUAWEI",
AQ1368="Projet OCM (NOKIA)","TRAVAUX -NOKIA",
AQ1368="ACCESS-ISSUE","ACCESS-ISSUE",
AQ1368="Projet OCM (ZTE, NOKIA, autres projets)","TRAVAUX OCM",
AQ1368="No root CAuse","No root cause",
AQ1368="ODU HS","TX ISSUE",
AQ1368="IP &amp; VLAN","TX ISSUE",
AQ1368="Warehouse HUAWEI","SPARE-ISSUE",
AQ1368="SPARE-HS","SPARE-ISSUE",
AQ1368="Power Telco","RAN ISSUE",AQ1368="no impacts","no impacts"
),"")</f>
        <v>No root cause</v>
      </c>
      <c r="AQ1368" s="126" t="s">
        <v>5344</v>
      </c>
      <c r="AR1368" s="48" t="str" cm="1">
        <f t="array" ref="AR1368">IFERROR(_xlfn.IFS(
AQ1368="MPR ISSUE","ACTIVE",
AQ1368="BSS Hardware Issue","ACTIVE",
AQ1368="Sites strategiques, MLL, Pylone, etc.","PASSIVE",
AQ1368="AKTIVCO DEFAUT GE &amp; POWER Cabinet","PASSIVE",
AQ1368="AKTIVCO Coupure ENEO &amp; Baisse de tension","PASSIVE",
AQ1368="Coupure ENEO &amp; Baisse de tension","PASSIVE",
AQ1368="Defaut GE &amp; POWER Cabinet","PASSIVE",
AQ1368="Sharing","PASSIVE",
AQ1368="Sites strategiques &amp; DataCenter","PASSIVE",
AQ1368="Exclu","Exclu",
AQ1368="SAT","ACTIVE",
AQ1368="SPARE-ISSUE","SPARE-ISSUE",
AQ1368="Fiber CAmtel","ACTIVE",
AQ1368="Fiber AOF","ACTIVE",
AQ1368="Projet OCM (HUAWEI)","PLANNED WORKS",
AQ1368="Projet OCM (NOKIA)","PLANNED WORKS",
AQ1368="ACCESS-ISSUE","ACCESS-ISSUE",
AQ1368="Projet OCM (ZTE, NOKIA, autres projets)","PLANNED WORKS",
AQ1368="No root CAuse","No root cause",
AQ1368="ODU HS","ACTIVE",
AQ1368="IP &amp; VLAN","ACTIVE",
AQ1368="Warehouse HUAWEI","SPARE-ISSUE",
AQ1368="SPARE-HS","SPARE-ISSUE",
AQ1368="Power Telco","ACTIVE", AQ1368="no impacts","no impacts"
),"")</f>
        <v>No root cause</v>
      </c>
      <c r="AS1368" s="92" t="s">
        <v>5537</v>
      </c>
      <c r="AT1368" s="98" t="s">
        <v>4297</v>
      </c>
      <c r="AV1368" s="17" t="s">
        <v>5537</v>
      </c>
      <c r="AW1368" s="7" t="s">
        <v>5537</v>
      </c>
      <c r="AX1368" s="6" t="s">
        <v>5537</v>
      </c>
      <c r="AY1368" s="7"/>
      <c r="AZ1368" s="3" t="s">
        <v>5537</v>
      </c>
      <c r="BA1368" s="18" t="s">
        <v>5537</v>
      </c>
      <c r="BB1368" s="18" t="s">
        <v>5537</v>
      </c>
      <c r="BC1368" s="18" t="s">
        <v>5537</v>
      </c>
      <c r="BD1368" s="18" t="s">
        <v>5537</v>
      </c>
      <c r="BE1368" s="18" t="s">
        <v>5537</v>
      </c>
      <c r="BF1368" s="18" t="s">
        <v>5537</v>
      </c>
      <c r="BG1368" s="18" t="s">
        <v>5537</v>
      </c>
      <c r="BH1368" s="18" t="s">
        <v>5537</v>
      </c>
      <c r="BI1368" s="18" t="s">
        <v>5537</v>
      </c>
      <c r="BJ1368" s="18" t="s">
        <v>5537</v>
      </c>
      <c r="BK1368" s="18" t="s">
        <v>5537</v>
      </c>
      <c r="BL1368" s="9" t="s">
        <v>5537</v>
      </c>
      <c r="BM1368" s="14" t="s">
        <v>5537</v>
      </c>
      <c r="BN1368" s="14" t="s">
        <v>5537</v>
      </c>
      <c r="BO1368" s="14" t="str">
        <f>_xlfn.XLOOKUP(B1368,'[4]cell downs 18042026 17h'!$B:$B,'[4]cell downs 18042026 17h'!$B:$B,"")</f>
        <v/>
      </c>
      <c r="BP1368" s="14" t="str">
        <f>_xlfn.XLOOKUP(B1368,'[5]Cells Huawei 19042026 15h'!$B:$B,'[5]Cells Huawei 19042026 15h'!$B:$B,"")</f>
        <v/>
      </c>
      <c r="BQ1368" s="9" t="str">
        <f>_xlfn.XLOOKUP(B1368,'[6]cells down 19042026 9H40'!$B:$B,'[6]cells down 19042026 9H40'!$B:$B,"")</f>
        <v/>
      </c>
      <c r="BR1368" s="9" t="s">
        <v>4297</v>
      </c>
      <c r="BS1368" s="9" t="s">
        <v>5537</v>
      </c>
      <c r="BT1368" s="108"/>
    </row>
    <row r="1369" spans="1:72" s="9" customFormat="1" x14ac:dyDescent="0.35">
      <c r="A1369" s="1" t="s">
        <v>3845</v>
      </c>
      <c r="B1369" s="8" t="s">
        <v>3846</v>
      </c>
      <c r="C1369" s="3" t="str">
        <f>_xlfn.XLOOKUP(B1369,'[1]daily break down'!$D:$D,'[1]daily break down'!$E:$E,"")</f>
        <v>NORD</v>
      </c>
      <c r="D1369" s="1" t="s">
        <v>11</v>
      </c>
      <c r="E1369" s="1" t="s">
        <v>66</v>
      </c>
      <c r="F1369" s="3" t="s">
        <v>23</v>
      </c>
      <c r="G1369" s="1" t="s">
        <v>3845</v>
      </c>
      <c r="H1369" s="32" t="str">
        <f>_xlfn.XLOOKUP(B1369,[2]CALCULATION!$B:$B,[2]CALCULATION!$H:$H,"")</f>
        <v>HUAWEI</v>
      </c>
      <c r="I1369" s="28">
        <v>0</v>
      </c>
      <c r="J1369" s="28">
        <v>0</v>
      </c>
      <c r="K1369" s="28">
        <v>0</v>
      </c>
      <c r="L1369" s="28">
        <v>0</v>
      </c>
      <c r="M1369" s="28">
        <v>0</v>
      </c>
      <c r="N1369" s="28">
        <v>0</v>
      </c>
      <c r="O1369" s="28">
        <v>0</v>
      </c>
      <c r="P1369" s="28">
        <v>0</v>
      </c>
      <c r="Q1369" s="28">
        <v>0</v>
      </c>
      <c r="R1369" s="28">
        <v>0</v>
      </c>
      <c r="S1369" s="93">
        <v>0</v>
      </c>
      <c r="T1369" s="93">
        <f>_xlfn.XLOOKUP(B1369,'[3]Nur des jours'!$B:$B,'[3]Nur des jours'!$U:$U,"")</f>
        <v>0</v>
      </c>
      <c r="U1369" s="93">
        <v>0</v>
      </c>
      <c r="V1369" s="93">
        <v>2.1134567806114148E-2</v>
      </c>
      <c r="W1369" s="93">
        <v>6.072844167073306E-2</v>
      </c>
      <c r="X1369" s="93">
        <v>0.10162427625252189</v>
      </c>
      <c r="Y1369" s="93">
        <v>1.5516518136134439E-2</v>
      </c>
      <c r="Z1369" s="93">
        <v>0</v>
      </c>
      <c r="AA1369" s="93">
        <v>0</v>
      </c>
      <c r="AB1369" s="93">
        <v>0</v>
      </c>
      <c r="AC1369" s="93">
        <f>_xlfn.XLOOKUP(B1369,'[3]Nur des jours'!$B:$B,'[3]Nur des jours'!$N:$N,"")</f>
        <v>0</v>
      </c>
      <c r="AD1369" s="93">
        <v>0</v>
      </c>
      <c r="AE1369" s="93">
        <v>0</v>
      </c>
      <c r="AF1369" s="93">
        <v>0</v>
      </c>
      <c r="AG1369" s="93"/>
      <c r="AH1369" s="93">
        <v>0</v>
      </c>
      <c r="AI1369" s="93">
        <v>0</v>
      </c>
      <c r="AJ1369" s="93">
        <v>0</v>
      </c>
      <c r="AK1369" s="93">
        <v>0</v>
      </c>
      <c r="AL1369" s="93">
        <v>0</v>
      </c>
      <c r="AM1369" s="49" t="s">
        <v>5559</v>
      </c>
      <c r="AN1369" s="49"/>
      <c r="AO1369" s="48" t="str" cm="1">
        <f t="array" ref="AO1369">IFERROR(_xlfn.IFS(
AQ1369="MPR ISSUE","PDH",
AQ1369="BSS Hardware Issue","BSS",
AQ1369="Sites strategiques, MLL, Pylone, etc.","ENVTECH",
AQ1369="AKTIVCO DEFAUT GE &amp; POWER Cabinet","AKTIVCO",
AQ1369="AKTIVCO Coupure ENEO &amp; Baisse de tension","AKTIVCO GRID ONLY",
AQ1369="Coupure ENEO &amp; Baisse de tension","IHS GRID ONLY",
AQ1369="Defaut GE &amp; POWER Cabinet","IHS",
AQ1369="Sharing","Partners",
AQ1369="Sites strategiques &amp; DataCenter","SST &amp; DC",
AQ1369="Exclu","Exclu",
AQ1369="SAT","SAT",
AQ1369="SPARE-ISSUE","SPARE-ISSUE",
AQ1369="Fiber CAmtel","TRANS_FO_CAMTEL",
AQ1369="Fiber AOF","Fiber AOF",
AQ1369="Projet OCM (HUAWEI)","TRAVAUX-HUAWEI",
AQ1369="Projet OCM (NOKIA)","TRAVAUX-NOKIA",
AQ1369="ACCESS-ISSUE","ACCESS-ISSUE",
AQ1369="Projet OCM (ZTE, NOKIA, autres projets)","TRAVAUX OCM",
AQ1369="No root CAuse","No root cause",
AQ1369="ODU HS","PDH",
AQ1369="IP &amp; VLAN","PDH",
AQ1369="Warehouse HUAWEI","SPARE-ISSUE",
AQ1369="SPARE-HS","SPARE-ISSUE",
AQ1369="Power Telco","BSS",AQ1369="no impacts","no impacts"
),"")</f>
        <v>No root cause</v>
      </c>
      <c r="AP1369" s="48" t="str" cm="1">
        <f t="array" ref="AP1369">IFERROR(_xlfn.IFS(
AQ1369="MPR ISSUE","TX ISSUE",
AQ1369="BSS Hardware Issue","RAN ISSUE",
AQ1369="Sites strategiques, MLL, Pylone, etc.","ENVTECH",
AQ1369="AKTIVCO DEFAUT GE &amp; POWER Cabinet","POWER ISSUE",
AQ1369="AKTIVCO Coupure ENEO &amp; Baisse de tension","POWER ISSUE",
AQ1369="Coupure ENEO &amp; Baisse de tension","POWER ISSUE",
AQ1369="Defaut GE &amp; POWER Cabinet","POWER ISSUE",
AQ1369="Sharing","POWER ISSUE",
AQ1369="Sites strategiques &amp; DataCenter","POWER ISSUE",
AQ1369="Exclu","Exclu",
AQ1369="SAT","TX ISSUE",
AQ1369="SPARE-ISSUE","SPARE-ISSUE",
AQ1369="Fiber CAmtel","TX ISSUE",
AQ1369="Fiber AOF","TX ISSUE",
AQ1369="Projet OCM (HUAWEI)","TRAVAUX-HUAWEI",
AQ1369="Projet OCM (NOKIA)","TRAVAUX -NOKIA",
AQ1369="ACCESS-ISSUE","ACCESS-ISSUE",
AQ1369="Projet OCM (ZTE, NOKIA, autres projets)","TRAVAUX OCM",
AQ1369="No root CAuse","No root cause",
AQ1369="ODU HS","TX ISSUE",
AQ1369="IP &amp; VLAN","TX ISSUE",
AQ1369="Warehouse HUAWEI","SPARE-ISSUE",
AQ1369="SPARE-HS","SPARE-ISSUE",
AQ1369="Power Telco","RAN ISSUE",AQ1369="no impacts","no impacts"
),"")</f>
        <v>No root cause</v>
      </c>
      <c r="AQ1369" s="126" t="s">
        <v>5344</v>
      </c>
      <c r="AR1369" s="48" t="str" cm="1">
        <f t="array" ref="AR1369">IFERROR(_xlfn.IFS(
AQ1369="MPR ISSUE","ACTIVE",
AQ1369="BSS Hardware Issue","ACTIVE",
AQ1369="Sites strategiques, MLL, Pylone, etc.","PASSIVE",
AQ1369="AKTIVCO DEFAUT GE &amp; POWER Cabinet","PASSIVE",
AQ1369="AKTIVCO Coupure ENEO &amp; Baisse de tension","PASSIVE",
AQ1369="Coupure ENEO &amp; Baisse de tension","PASSIVE",
AQ1369="Defaut GE &amp; POWER Cabinet","PASSIVE",
AQ1369="Sharing","PASSIVE",
AQ1369="Sites strategiques &amp; DataCenter","PASSIVE",
AQ1369="Exclu","Exclu",
AQ1369="SAT","ACTIVE",
AQ1369="SPARE-ISSUE","SPARE-ISSUE",
AQ1369="Fiber CAmtel","ACTIVE",
AQ1369="Fiber AOF","ACTIVE",
AQ1369="Projet OCM (HUAWEI)","PLANNED WORKS",
AQ1369="Projet OCM (NOKIA)","PLANNED WORKS",
AQ1369="ACCESS-ISSUE","ACCESS-ISSUE",
AQ1369="Projet OCM (ZTE, NOKIA, autres projets)","PLANNED WORKS",
AQ1369="No root CAuse","No root cause",
AQ1369="ODU HS","ACTIVE",
AQ1369="IP &amp; VLAN","ACTIVE",
AQ1369="Warehouse HUAWEI","SPARE-ISSUE",
AQ1369="SPARE-HS","SPARE-ISSUE",
AQ1369="Power Telco","ACTIVE", AQ1369="no impacts","no impacts"
),"")</f>
        <v>No root cause</v>
      </c>
      <c r="AS1369" s="92" t="s">
        <v>5537</v>
      </c>
      <c r="AT1369" s="98" t="s">
        <v>3846</v>
      </c>
      <c r="AV1369" s="17" t="s">
        <v>5537</v>
      </c>
      <c r="AW1369" s="7" t="s">
        <v>5537</v>
      </c>
      <c r="AX1369" s="6" t="s">
        <v>5537</v>
      </c>
      <c r="AY1369" s="7"/>
      <c r="AZ1369" s="3" t="s">
        <v>5537</v>
      </c>
      <c r="BA1369" s="18" t="s">
        <v>5537</v>
      </c>
      <c r="BB1369" s="18" t="s">
        <v>5537</v>
      </c>
      <c r="BC1369" s="18" t="s">
        <v>5537</v>
      </c>
      <c r="BD1369" s="18" t="s">
        <v>5537</v>
      </c>
      <c r="BE1369" s="18" t="s">
        <v>5537</v>
      </c>
      <c r="BF1369" s="18" t="s">
        <v>5537</v>
      </c>
      <c r="BG1369" s="18" t="s">
        <v>5537</v>
      </c>
      <c r="BH1369" s="18" t="s">
        <v>5537</v>
      </c>
      <c r="BI1369" s="18" t="s">
        <v>5537</v>
      </c>
      <c r="BJ1369" s="18" t="s">
        <v>5537</v>
      </c>
      <c r="BK1369" s="18" t="s">
        <v>5537</v>
      </c>
      <c r="BL1369" s="9" t="s">
        <v>5537</v>
      </c>
      <c r="BM1369" s="14" t="s">
        <v>5537</v>
      </c>
      <c r="BN1369" s="14" t="s">
        <v>5537</v>
      </c>
      <c r="BO1369" s="14" t="str">
        <f>_xlfn.XLOOKUP(B1369,'[4]cell downs 18042026 17h'!$B:$B,'[4]cell downs 18042026 17h'!$B:$B,"")</f>
        <v/>
      </c>
      <c r="BP1369" s="14" t="str">
        <f>_xlfn.XLOOKUP(B1369,'[5]Cells Huawei 19042026 15h'!$B:$B,'[5]Cells Huawei 19042026 15h'!$B:$B,"")</f>
        <v/>
      </c>
      <c r="BQ1369" s="9" t="str">
        <f>_xlfn.XLOOKUP(B1369,'[6]cells down 19042026 9H40'!$B:$B,'[6]cells down 19042026 9H40'!$B:$B,"")</f>
        <v/>
      </c>
      <c r="BR1369" s="9" t="s">
        <v>3846</v>
      </c>
      <c r="BS1369" s="9" t="s">
        <v>12</v>
      </c>
      <c r="BT1369" s="108"/>
    </row>
    <row r="1370" spans="1:72" s="9" customFormat="1" x14ac:dyDescent="0.35">
      <c r="A1370" s="1" t="s">
        <v>4449</v>
      </c>
      <c r="B1370" s="8" t="s">
        <v>4450</v>
      </c>
      <c r="C1370" s="3" t="str">
        <f>_xlfn.XLOOKUP(B1370,'[1]daily break down'!$D:$D,'[1]daily break down'!$E:$E,"")</f>
        <v>SUD-OUEST</v>
      </c>
      <c r="D1370" s="1" t="s">
        <v>11</v>
      </c>
      <c r="E1370" s="1" t="str">
        <f>BS1370</f>
        <v/>
      </c>
      <c r="F1370" s="3" t="s">
        <v>13</v>
      </c>
      <c r="G1370" s="1" t="s">
        <v>4451</v>
      </c>
      <c r="H1370" s="32" t="str">
        <f>_xlfn.XLOOKUP(B1370,[2]CALCULATION!$B:$B,[2]CALCULATION!$H:$H,"")</f>
        <v>HUAWEI</v>
      </c>
      <c r="I1370" s="28">
        <v>0</v>
      </c>
      <c r="J1370" s="28">
        <v>0</v>
      </c>
      <c r="K1370" s="28">
        <v>0</v>
      </c>
      <c r="L1370" s="28">
        <v>0</v>
      </c>
      <c r="M1370" s="28">
        <v>0</v>
      </c>
      <c r="N1370" s="28">
        <v>0</v>
      </c>
      <c r="O1370" s="28">
        <v>0</v>
      </c>
      <c r="P1370" s="28">
        <v>0</v>
      </c>
      <c r="Q1370" s="28">
        <v>0</v>
      </c>
      <c r="R1370" s="28">
        <v>0</v>
      </c>
      <c r="S1370" s="93">
        <v>0</v>
      </c>
      <c r="T1370" s="93">
        <f>_xlfn.XLOOKUP(B1370,'[3]Nur des jours'!$B:$B,'[3]Nur des jours'!$U:$U,"")</f>
        <v>0</v>
      </c>
      <c r="U1370" s="93">
        <v>0</v>
      </c>
      <c r="V1370" s="93">
        <v>0</v>
      </c>
      <c r="W1370" s="93">
        <v>0</v>
      </c>
      <c r="X1370" s="93">
        <v>6.7773297606104441E-2</v>
      </c>
      <c r="Y1370" s="93">
        <v>1.3590329677855681E-2</v>
      </c>
      <c r="Z1370" s="93">
        <v>0</v>
      </c>
      <c r="AA1370" s="93">
        <v>0</v>
      </c>
      <c r="AB1370" s="93">
        <v>0</v>
      </c>
      <c r="AC1370" s="93">
        <f>_xlfn.XLOOKUP(B1370,'[3]Nur des jours'!$B:$B,'[3]Nur des jours'!$N:$N,"")</f>
        <v>0</v>
      </c>
      <c r="AD1370" s="93">
        <v>0</v>
      </c>
      <c r="AE1370" s="93">
        <v>0</v>
      </c>
      <c r="AF1370" s="93">
        <v>0</v>
      </c>
      <c r="AG1370" s="93"/>
      <c r="AH1370" s="93">
        <v>0</v>
      </c>
      <c r="AI1370" s="93">
        <v>0</v>
      </c>
      <c r="AJ1370" s="93">
        <v>0</v>
      </c>
      <c r="AK1370" s="93">
        <v>0</v>
      </c>
      <c r="AL1370" s="93">
        <v>0</v>
      </c>
      <c r="AM1370" s="49" t="s">
        <v>5559</v>
      </c>
      <c r="AN1370" s="49"/>
      <c r="AO1370" s="48" t="str" cm="1">
        <f t="array" ref="AO1370">IFERROR(_xlfn.IFS(
AQ1370="MPR ISSUE","PDH",
AQ1370="BSS Hardware Issue","BSS",
AQ1370="Sites strategiques, MLL, Pylone, etc.","ENVTECH",
AQ1370="AKTIVCO DEFAUT GE &amp; POWER Cabinet","AKTIVCO",
AQ1370="AKTIVCO Coupure ENEO &amp; Baisse de tension","AKTIVCO GRID ONLY",
AQ1370="Coupure ENEO &amp; Baisse de tension","IHS GRID ONLY",
AQ1370="Defaut GE &amp; POWER Cabinet","IHS",
AQ1370="Sharing","Partners",
AQ1370="Sites strategiques &amp; DataCenter","SST &amp; DC",
AQ1370="Exclu","Exclu",
AQ1370="SAT","SAT",
AQ1370="SPARE-ISSUE","SPARE-ISSUE",
AQ1370="Fiber CAmtel","TRANS_FO_CAMTEL",
AQ1370="Fiber AOF","Fiber AOF",
AQ1370="Projet OCM (HUAWEI)","TRAVAUX-HUAWEI",
AQ1370="Projet OCM (NOKIA)","TRAVAUX-NOKIA",
AQ1370="ACCESS-ISSUE","ACCESS-ISSUE",
AQ1370="Projet OCM (ZTE, NOKIA, autres projets)","TRAVAUX OCM",
AQ1370="No root CAuse","No root cause",
AQ1370="ODU HS","PDH",
AQ1370="IP &amp; VLAN","PDH",
AQ1370="Warehouse HUAWEI","SPARE-ISSUE",
AQ1370="SPARE-HS","SPARE-ISSUE",
AQ1370="Power Telco","BSS",AQ1370="no impacts","no impacts"
),"")</f>
        <v>No root cause</v>
      </c>
      <c r="AP1370" s="48" t="str" cm="1">
        <f t="array" ref="AP1370">IFERROR(_xlfn.IFS(
AQ1370="MPR ISSUE","TX ISSUE",
AQ1370="BSS Hardware Issue","RAN ISSUE",
AQ1370="Sites strategiques, MLL, Pylone, etc.","ENVTECH",
AQ1370="AKTIVCO DEFAUT GE &amp; POWER Cabinet","POWER ISSUE",
AQ1370="AKTIVCO Coupure ENEO &amp; Baisse de tension","POWER ISSUE",
AQ1370="Coupure ENEO &amp; Baisse de tension","POWER ISSUE",
AQ1370="Defaut GE &amp; POWER Cabinet","POWER ISSUE",
AQ1370="Sharing","POWER ISSUE",
AQ1370="Sites strategiques &amp; DataCenter","POWER ISSUE",
AQ1370="Exclu","Exclu",
AQ1370="SAT","TX ISSUE",
AQ1370="SPARE-ISSUE","SPARE-ISSUE",
AQ1370="Fiber CAmtel","TX ISSUE",
AQ1370="Fiber AOF","TX ISSUE",
AQ1370="Projet OCM (HUAWEI)","TRAVAUX-HUAWEI",
AQ1370="Projet OCM (NOKIA)","TRAVAUX -NOKIA",
AQ1370="ACCESS-ISSUE","ACCESS-ISSUE",
AQ1370="Projet OCM (ZTE, NOKIA, autres projets)","TRAVAUX OCM",
AQ1370="No root CAuse","No root cause",
AQ1370="ODU HS","TX ISSUE",
AQ1370="IP &amp; VLAN","TX ISSUE",
AQ1370="Warehouse HUAWEI","SPARE-ISSUE",
AQ1370="SPARE-HS","SPARE-ISSUE",
AQ1370="Power Telco","RAN ISSUE",AQ1370="no impacts","no impacts"
),"")</f>
        <v>No root cause</v>
      </c>
      <c r="AQ1370" s="126" t="s">
        <v>5344</v>
      </c>
      <c r="AR1370" s="48" t="str" cm="1">
        <f t="array" ref="AR1370">IFERROR(_xlfn.IFS(
AQ1370="MPR ISSUE","ACTIVE",
AQ1370="BSS Hardware Issue","ACTIVE",
AQ1370="Sites strategiques, MLL, Pylone, etc.","PASSIVE",
AQ1370="AKTIVCO DEFAUT GE &amp; POWER Cabinet","PASSIVE",
AQ1370="AKTIVCO Coupure ENEO &amp; Baisse de tension","PASSIVE",
AQ1370="Coupure ENEO &amp; Baisse de tension","PASSIVE",
AQ1370="Defaut GE &amp; POWER Cabinet","PASSIVE",
AQ1370="Sharing","PASSIVE",
AQ1370="Sites strategiques &amp; DataCenter","PASSIVE",
AQ1370="Exclu","Exclu",
AQ1370="SAT","ACTIVE",
AQ1370="SPARE-ISSUE","SPARE-ISSUE",
AQ1370="Fiber CAmtel","ACTIVE",
AQ1370="Fiber AOF","ACTIVE",
AQ1370="Projet OCM (HUAWEI)","PLANNED WORKS",
AQ1370="Projet OCM (NOKIA)","PLANNED WORKS",
AQ1370="ACCESS-ISSUE","ACCESS-ISSUE",
AQ1370="Projet OCM (ZTE, NOKIA, autres projets)","PLANNED WORKS",
AQ1370="No root CAuse","No root cause",
AQ1370="ODU HS","ACTIVE",
AQ1370="IP &amp; VLAN","ACTIVE",
AQ1370="Warehouse HUAWEI","SPARE-ISSUE",
AQ1370="SPARE-HS","SPARE-ISSUE",
AQ1370="Power Telco","ACTIVE", AQ1370="no impacts","no impacts"
),"")</f>
        <v>No root cause</v>
      </c>
      <c r="AS1370" s="92" t="s">
        <v>5537</v>
      </c>
      <c r="AT1370" s="98" t="s">
        <v>4450</v>
      </c>
      <c r="AV1370" s="17" t="s">
        <v>5537</v>
      </c>
      <c r="AW1370" s="7" t="s">
        <v>5537</v>
      </c>
      <c r="AX1370" s="6" t="s">
        <v>5537</v>
      </c>
      <c r="AY1370" s="7"/>
      <c r="AZ1370" s="3" t="s">
        <v>5537</v>
      </c>
      <c r="BA1370" s="18" t="s">
        <v>5537</v>
      </c>
      <c r="BB1370" s="18" t="s">
        <v>5537</v>
      </c>
      <c r="BC1370" s="18" t="s">
        <v>5537</v>
      </c>
      <c r="BD1370" s="18" t="s">
        <v>5537</v>
      </c>
      <c r="BE1370" s="18" t="s">
        <v>5537</v>
      </c>
      <c r="BF1370" s="18" t="s">
        <v>5537</v>
      </c>
      <c r="BG1370" s="18" t="s">
        <v>5537</v>
      </c>
      <c r="BH1370" s="18" t="s">
        <v>5537</v>
      </c>
      <c r="BI1370" s="18" t="s">
        <v>5537</v>
      </c>
      <c r="BJ1370" s="18" t="s">
        <v>5537</v>
      </c>
      <c r="BK1370" s="18" t="s">
        <v>5537</v>
      </c>
      <c r="BL1370" s="9" t="s">
        <v>5537</v>
      </c>
      <c r="BM1370" s="14" t="s">
        <v>5537</v>
      </c>
      <c r="BN1370" s="14" t="s">
        <v>5537</v>
      </c>
      <c r="BO1370" s="14" t="str">
        <f>_xlfn.XLOOKUP(B1370,'[4]cell downs 18042026 17h'!$B:$B,'[4]cell downs 18042026 17h'!$B:$B,"")</f>
        <v/>
      </c>
      <c r="BP1370" s="14" t="str">
        <f>_xlfn.XLOOKUP(B1370,'[5]Cells Huawei 19042026 15h'!$B:$B,'[5]Cells Huawei 19042026 15h'!$B:$B,"")</f>
        <v/>
      </c>
      <c r="BQ1370" s="9" t="str">
        <f>_xlfn.XLOOKUP(B1370,'[6]cells down 19042026 9H40'!$B:$B,'[6]cells down 19042026 9H40'!$B:$B,"")</f>
        <v/>
      </c>
      <c r="BR1370" s="9" t="s">
        <v>4450</v>
      </c>
      <c r="BS1370" s="9" t="s">
        <v>5537</v>
      </c>
      <c r="BT1370" s="108"/>
    </row>
    <row r="1371" spans="1:72" s="9" customFormat="1" x14ac:dyDescent="0.35">
      <c r="A1371" s="1" t="s">
        <v>1871</v>
      </c>
      <c r="B1371" s="8" t="s">
        <v>1872</v>
      </c>
      <c r="C1371" s="3" t="str">
        <f>_xlfn.XLOOKUP(B1371,'[1]daily break down'!$D:$D,'[1]daily break down'!$E:$E,"")</f>
        <v>NORD-OUEST</v>
      </c>
      <c r="D1371" s="1" t="s">
        <v>11</v>
      </c>
      <c r="E1371" s="1" t="s">
        <v>12</v>
      </c>
      <c r="F1371" s="3" t="s">
        <v>102</v>
      </c>
      <c r="G1371" s="1" t="s">
        <v>1176</v>
      </c>
      <c r="H1371" s="32" t="str">
        <f>_xlfn.XLOOKUP(B1371,[2]CALCULATION!$B:$B,[2]CALCULATION!$H:$H,"")</f>
        <v>Huawei</v>
      </c>
      <c r="I1371" s="28">
        <v>0</v>
      </c>
      <c r="J1371" s="28">
        <v>0</v>
      </c>
      <c r="K1371" s="28">
        <v>0</v>
      </c>
      <c r="L1371" s="28">
        <v>0</v>
      </c>
      <c r="M1371" s="28">
        <v>0</v>
      </c>
      <c r="N1371" s="28">
        <v>0</v>
      </c>
      <c r="O1371" s="28">
        <v>0</v>
      </c>
      <c r="P1371" s="28">
        <v>0</v>
      </c>
      <c r="Q1371" s="28">
        <v>0</v>
      </c>
      <c r="R1371" s="28">
        <v>0</v>
      </c>
      <c r="S1371" s="93">
        <v>0</v>
      </c>
      <c r="T1371" s="93">
        <f>_xlfn.XLOOKUP(B1371,'[3]Nur des jours'!$B:$B,'[3]Nur des jours'!$U:$U,"")</f>
        <v>0</v>
      </c>
      <c r="U1371" s="93">
        <v>0</v>
      </c>
      <c r="V1371" s="93">
        <v>0</v>
      </c>
      <c r="W1371" s="93">
        <v>0</v>
      </c>
      <c r="X1371" s="93">
        <v>0</v>
      </c>
      <c r="Y1371" s="93">
        <v>4.8154711456968938E-3</v>
      </c>
      <c r="Z1371" s="93">
        <v>0</v>
      </c>
      <c r="AA1371" s="93">
        <v>0</v>
      </c>
      <c r="AB1371" s="93">
        <v>0</v>
      </c>
      <c r="AC1371" s="93">
        <f>_xlfn.XLOOKUP(B1371,'[3]Nur des jours'!$B:$B,'[3]Nur des jours'!$N:$N,"")</f>
        <v>0</v>
      </c>
      <c r="AD1371" s="93">
        <v>0</v>
      </c>
      <c r="AE1371" s="93">
        <v>0</v>
      </c>
      <c r="AF1371" s="93">
        <v>0</v>
      </c>
      <c r="AG1371" s="93"/>
      <c r="AH1371" s="93">
        <v>0</v>
      </c>
      <c r="AI1371" s="93">
        <v>0</v>
      </c>
      <c r="AJ1371" s="93">
        <v>0</v>
      </c>
      <c r="AK1371" s="93">
        <v>0</v>
      </c>
      <c r="AL1371" s="93">
        <v>0</v>
      </c>
      <c r="AM1371" s="49" t="s">
        <v>5559</v>
      </c>
      <c r="AN1371" s="49"/>
      <c r="AO1371" s="48" t="str" cm="1">
        <f t="array" ref="AO1371">IFERROR(_xlfn.IFS(
AQ1371="MPR ISSUE","PDH",
AQ1371="BSS Hardware Issue","BSS",
AQ1371="Sites strategiques, MLL, Pylone, etc.","ENVTECH",
AQ1371="AKTIVCO DEFAUT GE &amp; POWER Cabinet","AKTIVCO",
AQ1371="AKTIVCO Coupure ENEO &amp; Baisse de tension","AKTIVCO GRID ONLY",
AQ1371="Coupure ENEO &amp; Baisse de tension","IHS GRID ONLY",
AQ1371="Defaut GE &amp; POWER Cabinet","IHS",
AQ1371="Sharing","Partners",
AQ1371="Sites strategiques &amp; DataCenter","SST &amp; DC",
AQ1371="Exclu","Exclu",
AQ1371="SAT","SAT",
AQ1371="SPARE-ISSUE","SPARE-ISSUE",
AQ1371="Fiber CAmtel","TRANS_FO_CAMTEL",
AQ1371="Fiber AOF","Fiber AOF",
AQ1371="Projet OCM (HUAWEI)","TRAVAUX-HUAWEI",
AQ1371="Projet OCM (NOKIA)","TRAVAUX-NOKIA",
AQ1371="ACCESS-ISSUE","ACCESS-ISSUE",
AQ1371="Projet OCM (ZTE, NOKIA, autres projets)","TRAVAUX OCM",
AQ1371="No root CAuse","No root cause",
AQ1371="ODU HS","PDH",
AQ1371="IP &amp; VLAN","PDH",
AQ1371="Warehouse HUAWEI","SPARE-ISSUE",
AQ1371="SPARE-HS","SPARE-ISSUE",
AQ1371="Power Telco","BSS",AQ1371="no impacts","no impacts"
),"")</f>
        <v>No root cause</v>
      </c>
      <c r="AP1371" s="48" t="str" cm="1">
        <f t="array" ref="AP1371">IFERROR(_xlfn.IFS(
AQ1371="MPR ISSUE","TX ISSUE",
AQ1371="BSS Hardware Issue","RAN ISSUE",
AQ1371="Sites strategiques, MLL, Pylone, etc.","ENVTECH",
AQ1371="AKTIVCO DEFAUT GE &amp; POWER Cabinet","POWER ISSUE",
AQ1371="AKTIVCO Coupure ENEO &amp; Baisse de tension","POWER ISSUE",
AQ1371="Coupure ENEO &amp; Baisse de tension","POWER ISSUE",
AQ1371="Defaut GE &amp; POWER Cabinet","POWER ISSUE",
AQ1371="Sharing","POWER ISSUE",
AQ1371="Sites strategiques &amp; DataCenter","POWER ISSUE",
AQ1371="Exclu","Exclu",
AQ1371="SAT","TX ISSUE",
AQ1371="SPARE-ISSUE","SPARE-ISSUE",
AQ1371="Fiber CAmtel","TX ISSUE",
AQ1371="Fiber AOF","TX ISSUE",
AQ1371="Projet OCM (HUAWEI)","TRAVAUX-HUAWEI",
AQ1371="Projet OCM (NOKIA)","TRAVAUX -NOKIA",
AQ1371="ACCESS-ISSUE","ACCESS-ISSUE",
AQ1371="Projet OCM (ZTE, NOKIA, autres projets)","TRAVAUX OCM",
AQ1371="No root CAuse","No root cause",
AQ1371="ODU HS","TX ISSUE",
AQ1371="IP &amp; VLAN","TX ISSUE",
AQ1371="Warehouse HUAWEI","SPARE-ISSUE",
AQ1371="SPARE-HS","SPARE-ISSUE",
AQ1371="Power Telco","RAN ISSUE",AQ1371="no impacts","no impacts"
),"")</f>
        <v>No root cause</v>
      </c>
      <c r="AQ1371" s="126" t="s">
        <v>5344</v>
      </c>
      <c r="AR1371" s="48" t="str" cm="1">
        <f t="array" ref="AR1371">IFERROR(_xlfn.IFS(
AQ1371="MPR ISSUE","ACTIVE",
AQ1371="BSS Hardware Issue","ACTIVE",
AQ1371="Sites strategiques, MLL, Pylone, etc.","PASSIVE",
AQ1371="AKTIVCO DEFAUT GE &amp; POWER Cabinet","PASSIVE",
AQ1371="AKTIVCO Coupure ENEO &amp; Baisse de tension","PASSIVE",
AQ1371="Coupure ENEO &amp; Baisse de tension","PASSIVE",
AQ1371="Defaut GE &amp; POWER Cabinet","PASSIVE",
AQ1371="Sharing","PASSIVE",
AQ1371="Sites strategiques &amp; DataCenter","PASSIVE",
AQ1371="Exclu","Exclu",
AQ1371="SAT","ACTIVE",
AQ1371="SPARE-ISSUE","SPARE-ISSUE",
AQ1371="Fiber CAmtel","ACTIVE",
AQ1371="Fiber AOF","ACTIVE",
AQ1371="Projet OCM (HUAWEI)","PLANNED WORKS",
AQ1371="Projet OCM (NOKIA)","PLANNED WORKS",
AQ1371="ACCESS-ISSUE","ACCESS-ISSUE",
AQ1371="Projet OCM (ZTE, NOKIA, autres projets)","PLANNED WORKS",
AQ1371="No root CAuse","No root cause",
AQ1371="ODU HS","ACTIVE",
AQ1371="IP &amp; VLAN","ACTIVE",
AQ1371="Warehouse HUAWEI","SPARE-ISSUE",
AQ1371="SPARE-HS","SPARE-ISSUE",
AQ1371="Power Telco","ACTIVE", AQ1371="no impacts","no impacts"
),"")</f>
        <v>No root cause</v>
      </c>
      <c r="AS1371" s="92" t="s">
        <v>5537</v>
      </c>
      <c r="AT1371" s="98" t="s">
        <v>1872</v>
      </c>
      <c r="AV1371" s="17" t="s">
        <v>5537</v>
      </c>
      <c r="AW1371" s="7" t="s">
        <v>5537</v>
      </c>
      <c r="AX1371" s="6" t="s">
        <v>5537</v>
      </c>
      <c r="AY1371" s="7"/>
      <c r="AZ1371" s="3" t="s">
        <v>5537</v>
      </c>
      <c r="BA1371" s="18" t="s">
        <v>5537</v>
      </c>
      <c r="BB1371" s="18" t="s">
        <v>5537</v>
      </c>
      <c r="BC1371" s="18" t="s">
        <v>5537</v>
      </c>
      <c r="BD1371" s="18" t="s">
        <v>5537</v>
      </c>
      <c r="BE1371" s="18" t="s">
        <v>5537</v>
      </c>
      <c r="BF1371" s="18" t="s">
        <v>5537</v>
      </c>
      <c r="BG1371" s="18" t="s">
        <v>5537</v>
      </c>
      <c r="BH1371" s="18" t="s">
        <v>5537</v>
      </c>
      <c r="BI1371" s="18" t="s">
        <v>5537</v>
      </c>
      <c r="BJ1371" s="18" t="s">
        <v>5537</v>
      </c>
      <c r="BK1371" s="18" t="s">
        <v>5537</v>
      </c>
      <c r="BL1371" s="9" t="s">
        <v>5537</v>
      </c>
      <c r="BM1371" s="14" t="s">
        <v>5537</v>
      </c>
      <c r="BN1371" s="14" t="s">
        <v>5537</v>
      </c>
      <c r="BO1371" s="14" t="str">
        <f>_xlfn.XLOOKUP(B1371,'[4]cell downs 18042026 17h'!$B:$B,'[4]cell downs 18042026 17h'!$B:$B,"")</f>
        <v/>
      </c>
      <c r="BP1371" s="14" t="str">
        <f>_xlfn.XLOOKUP(B1371,'[5]Cells Huawei 19042026 15h'!$B:$B,'[5]Cells Huawei 19042026 15h'!$B:$B,"")</f>
        <v>OST_264</v>
      </c>
      <c r="BQ1371" s="9" t="str">
        <f>_xlfn.XLOOKUP(B1371,'[6]cells down 19042026 9H40'!$B:$B,'[6]cells down 19042026 9H40'!$B:$B,"")</f>
        <v/>
      </c>
      <c r="BR1371" s="9" t="s">
        <v>1872</v>
      </c>
      <c r="BS1371" s="9" t="s">
        <v>12</v>
      </c>
      <c r="BT1371" s="108"/>
    </row>
    <row r="1372" spans="1:72" s="9" customFormat="1" x14ac:dyDescent="0.35">
      <c r="A1372" s="1" t="s">
        <v>2058</v>
      </c>
      <c r="B1372" s="8" t="s">
        <v>2059</v>
      </c>
      <c r="C1372" s="3" t="str">
        <f>_xlfn.XLOOKUP(B1372,'[1]daily break down'!$D:$D,'[1]daily break down'!$E:$E,"")</f>
        <v>Yaounde</v>
      </c>
      <c r="D1372" s="1" t="s">
        <v>11</v>
      </c>
      <c r="E1372" s="1" t="s">
        <v>12</v>
      </c>
      <c r="F1372" s="3" t="s">
        <v>37</v>
      </c>
      <c r="G1372" s="1" t="s">
        <v>38</v>
      </c>
      <c r="H1372" s="34" t="str">
        <f>_xlfn.XLOOKUP(B1372,[2]CALCULATION!$B:$B,[2]CALCULATION!$H:$H,"")</f>
        <v>ZTE</v>
      </c>
      <c r="I1372" s="28">
        <v>0</v>
      </c>
      <c r="J1372" s="28">
        <v>0</v>
      </c>
      <c r="K1372" s="28">
        <v>0</v>
      </c>
      <c r="L1372" s="28">
        <v>0</v>
      </c>
      <c r="M1372" s="28">
        <v>0</v>
      </c>
      <c r="N1372" s="28">
        <v>0</v>
      </c>
      <c r="O1372" s="28">
        <v>0</v>
      </c>
      <c r="P1372" s="28">
        <v>0</v>
      </c>
      <c r="Q1372" s="28">
        <v>0</v>
      </c>
      <c r="R1372" s="28">
        <v>0</v>
      </c>
      <c r="S1372" s="93">
        <v>0</v>
      </c>
      <c r="T1372" s="93">
        <f>_xlfn.XLOOKUP(B1372,'[3]Nur des jours'!$B:$B,'[3]Nur des jours'!$U:$U,"")</f>
        <v>0</v>
      </c>
      <c r="U1372" s="93">
        <v>0</v>
      </c>
      <c r="V1372" s="93">
        <v>0</v>
      </c>
      <c r="W1372" s="93">
        <v>0</v>
      </c>
      <c r="X1372" s="93">
        <v>0</v>
      </c>
      <c r="Y1372" s="93">
        <v>4.4409345010315909E-3</v>
      </c>
      <c r="Z1372" s="93">
        <v>0</v>
      </c>
      <c r="AA1372" s="93">
        <v>0</v>
      </c>
      <c r="AB1372" s="93">
        <v>0</v>
      </c>
      <c r="AC1372" s="93">
        <f>_xlfn.XLOOKUP(B1372,'[3]Nur des jours'!$B:$B,'[3]Nur des jours'!$N:$N,"")</f>
        <v>0</v>
      </c>
      <c r="AD1372" s="93">
        <v>0</v>
      </c>
      <c r="AE1372" s="93">
        <v>0</v>
      </c>
      <c r="AF1372" s="93">
        <v>0</v>
      </c>
      <c r="AG1372" s="93"/>
      <c r="AH1372" s="93">
        <v>0</v>
      </c>
      <c r="AI1372" s="93">
        <v>0</v>
      </c>
      <c r="AJ1372" s="93">
        <v>0</v>
      </c>
      <c r="AK1372" s="93">
        <v>0</v>
      </c>
      <c r="AL1372" s="93">
        <v>0</v>
      </c>
      <c r="AM1372" s="49" t="s">
        <v>5559</v>
      </c>
      <c r="AN1372" s="49"/>
      <c r="AO1372" s="48" t="str" cm="1">
        <f t="array" ref="AO1372">IFERROR(_xlfn.IFS(
AQ1372="MPR ISSUE","PDH",
AQ1372="BSS Hardware Issue","BSS",
AQ1372="Sites strategiques, MLL, Pylone, etc.","ENVTECH",
AQ1372="AKTIVCO DEFAUT GE &amp; POWER Cabinet","AKTIVCO",
AQ1372="AKTIVCO Coupure ENEO &amp; Baisse de tension","AKTIVCO GRID ONLY",
AQ1372="Coupure ENEO &amp; Baisse de tension","IHS GRID ONLY",
AQ1372="Defaut GE &amp; POWER Cabinet","IHS",
AQ1372="Sharing","Partners",
AQ1372="Sites strategiques &amp; DataCenter","SST &amp; DC",
AQ1372="Exclu","Exclu",
AQ1372="SAT","SAT",
AQ1372="SPARE-ISSUE","SPARE-ISSUE",
AQ1372="Fiber CAmtel","TRANS_FO_CAMTEL",
AQ1372="Fiber AOF","Fiber AOF",
AQ1372="Projet OCM (HUAWEI)","TRAVAUX-HUAWEI",
AQ1372="Projet OCM (NOKIA)","TRAVAUX-NOKIA",
AQ1372="ACCESS-ISSUE","ACCESS-ISSUE",
AQ1372="Projet OCM (ZTE, NOKIA, autres projets)","TRAVAUX OCM",
AQ1372="No root CAuse","No root cause",
AQ1372="ODU HS","PDH",
AQ1372="IP &amp; VLAN","PDH",
AQ1372="Warehouse HUAWEI","SPARE-ISSUE",
AQ1372="SPARE-HS","SPARE-ISSUE",
AQ1372="Power Telco","BSS",AQ1372="no impacts","no impacts"
),"")</f>
        <v>No root cause</v>
      </c>
      <c r="AP1372" s="48" t="str" cm="1">
        <f t="array" ref="AP1372">IFERROR(_xlfn.IFS(
AQ1372="MPR ISSUE","TX ISSUE",
AQ1372="BSS Hardware Issue","RAN ISSUE",
AQ1372="Sites strategiques, MLL, Pylone, etc.","ENVTECH",
AQ1372="AKTIVCO DEFAUT GE &amp; POWER Cabinet","POWER ISSUE",
AQ1372="AKTIVCO Coupure ENEO &amp; Baisse de tension","POWER ISSUE",
AQ1372="Coupure ENEO &amp; Baisse de tension","POWER ISSUE",
AQ1372="Defaut GE &amp; POWER Cabinet","POWER ISSUE",
AQ1372="Sharing","POWER ISSUE",
AQ1372="Sites strategiques &amp; DataCenter","POWER ISSUE",
AQ1372="Exclu","Exclu",
AQ1372="SAT","TX ISSUE",
AQ1372="SPARE-ISSUE","SPARE-ISSUE",
AQ1372="Fiber CAmtel","TX ISSUE",
AQ1372="Fiber AOF","TX ISSUE",
AQ1372="Projet OCM (HUAWEI)","TRAVAUX-HUAWEI",
AQ1372="Projet OCM (NOKIA)","TRAVAUX -NOKIA",
AQ1372="ACCESS-ISSUE","ACCESS-ISSUE",
AQ1372="Projet OCM (ZTE, NOKIA, autres projets)","TRAVAUX OCM",
AQ1372="No root CAuse","No root cause",
AQ1372="ODU HS","TX ISSUE",
AQ1372="IP &amp; VLAN","TX ISSUE",
AQ1372="Warehouse HUAWEI","SPARE-ISSUE",
AQ1372="SPARE-HS","SPARE-ISSUE",
AQ1372="Power Telco","RAN ISSUE",AQ1372="no impacts","no impacts"
),"")</f>
        <v>No root cause</v>
      </c>
      <c r="AQ1372" s="126" t="s">
        <v>5344</v>
      </c>
      <c r="AR1372" s="48" t="str" cm="1">
        <f t="array" ref="AR1372">IFERROR(_xlfn.IFS(
AQ1372="MPR ISSUE","ACTIVE",
AQ1372="BSS Hardware Issue","ACTIVE",
AQ1372="Sites strategiques, MLL, Pylone, etc.","PASSIVE",
AQ1372="AKTIVCO DEFAUT GE &amp; POWER Cabinet","PASSIVE",
AQ1372="AKTIVCO Coupure ENEO &amp; Baisse de tension","PASSIVE",
AQ1372="Coupure ENEO &amp; Baisse de tension","PASSIVE",
AQ1372="Defaut GE &amp; POWER Cabinet","PASSIVE",
AQ1372="Sharing","PASSIVE",
AQ1372="Sites strategiques &amp; DataCenter","PASSIVE",
AQ1372="Exclu","Exclu",
AQ1372="SAT","ACTIVE",
AQ1372="SPARE-ISSUE","SPARE-ISSUE",
AQ1372="Fiber CAmtel","ACTIVE",
AQ1372="Fiber AOF","ACTIVE",
AQ1372="Projet OCM (HUAWEI)","PLANNED WORKS",
AQ1372="Projet OCM (NOKIA)","PLANNED WORKS",
AQ1372="ACCESS-ISSUE","ACCESS-ISSUE",
AQ1372="Projet OCM (ZTE, NOKIA, autres projets)","PLANNED WORKS",
AQ1372="No root CAuse","No root cause",
AQ1372="ODU HS","ACTIVE",
AQ1372="IP &amp; VLAN","ACTIVE",
AQ1372="Warehouse HUAWEI","SPARE-ISSUE",
AQ1372="SPARE-HS","SPARE-ISSUE",
AQ1372="Power Telco","ACTIVE", AQ1372="no impacts","no impacts"
),"")</f>
        <v>No root cause</v>
      </c>
      <c r="AS1372" s="92" t="s">
        <v>5537</v>
      </c>
      <c r="AT1372" s="98" t="s">
        <v>2059</v>
      </c>
      <c r="AV1372" s="17" t="s">
        <v>5537</v>
      </c>
      <c r="AW1372" s="7" t="s">
        <v>5537</v>
      </c>
      <c r="AX1372" s="6" t="s">
        <v>5537</v>
      </c>
      <c r="AY1372" s="7"/>
      <c r="AZ1372" s="3" t="s">
        <v>5537</v>
      </c>
      <c r="BA1372" s="18" t="s">
        <v>5537</v>
      </c>
      <c r="BB1372" s="18" t="s">
        <v>5537</v>
      </c>
      <c r="BC1372" s="18" t="s">
        <v>5537</v>
      </c>
      <c r="BD1372" s="18" t="s">
        <v>5537</v>
      </c>
      <c r="BE1372" s="18" t="s">
        <v>5537</v>
      </c>
      <c r="BF1372" s="18" t="s">
        <v>5537</v>
      </c>
      <c r="BG1372" s="18" t="s">
        <v>5537</v>
      </c>
      <c r="BH1372" s="18" t="s">
        <v>5537</v>
      </c>
      <c r="BI1372" s="18" t="s">
        <v>5537</v>
      </c>
      <c r="BJ1372" s="18" t="s">
        <v>5537</v>
      </c>
      <c r="BK1372" s="18" t="s">
        <v>5537</v>
      </c>
      <c r="BL1372" s="9" t="s">
        <v>5537</v>
      </c>
      <c r="BM1372" s="14" t="s">
        <v>5537</v>
      </c>
      <c r="BN1372" s="14" t="s">
        <v>5537</v>
      </c>
      <c r="BO1372" s="14" t="str">
        <f>_xlfn.XLOOKUP(B1372,'[4]cell downs 18042026 17h'!$B:$B,'[4]cell downs 18042026 17h'!$B:$B,"")</f>
        <v/>
      </c>
      <c r="BP1372" s="14" t="str">
        <f>_xlfn.XLOOKUP(B1372,'[5]Cells Huawei 19042026 15h'!$B:$B,'[5]Cells Huawei 19042026 15h'!$B:$B,"")</f>
        <v/>
      </c>
      <c r="BQ1372" s="9" t="str">
        <f>_xlfn.XLOOKUP(B1372,'[6]cells down 19042026 9H40'!$B:$B,'[6]cells down 19042026 9H40'!$B:$B,"")</f>
        <v/>
      </c>
      <c r="BR1372" s="9" t="s">
        <v>2059</v>
      </c>
      <c r="BS1372" s="9" t="s">
        <v>5537</v>
      </c>
      <c r="BT1372" s="108"/>
    </row>
    <row r="1373" spans="1:72" s="9" customFormat="1" x14ac:dyDescent="0.35">
      <c r="A1373" s="1" t="s">
        <v>2245</v>
      </c>
      <c r="B1373" s="8" t="s">
        <v>2246</v>
      </c>
      <c r="C1373" s="3" t="str">
        <f>_xlfn.XLOOKUP(B1373,'[1]daily break down'!$D:$D,'[1]daily break down'!$E:$E,"")</f>
        <v>NORD-OUEST</v>
      </c>
      <c r="D1373" s="1" t="s">
        <v>11</v>
      </c>
      <c r="E1373" s="1" t="s">
        <v>154</v>
      </c>
      <c r="F1373" s="3" t="s">
        <v>102</v>
      </c>
      <c r="G1373" s="1" t="s">
        <v>2245</v>
      </c>
      <c r="H1373" s="33" t="str">
        <f>_xlfn.XLOOKUP(B1373,[2]CALCULATION!$B:$B,[2]CALCULATION!$H:$H,"")</f>
        <v>NOKIA</v>
      </c>
      <c r="I1373" s="28">
        <v>0</v>
      </c>
      <c r="J1373" s="28">
        <v>0</v>
      </c>
      <c r="K1373" s="28">
        <v>0</v>
      </c>
      <c r="L1373" s="28">
        <v>0</v>
      </c>
      <c r="M1373" s="28">
        <v>1.6051570485658829E-3</v>
      </c>
      <c r="N1373" s="28">
        <v>0</v>
      </c>
      <c r="O1373" s="28">
        <v>0</v>
      </c>
      <c r="P1373" s="28">
        <v>0</v>
      </c>
      <c r="Q1373" s="28">
        <v>0</v>
      </c>
      <c r="R1373" s="28">
        <v>0</v>
      </c>
      <c r="S1373" s="93">
        <v>0</v>
      </c>
      <c r="T1373" s="93">
        <f>_xlfn.XLOOKUP(B1373,'[3]Nur des jours'!$B:$B,'[3]Nur des jours'!$U:$U,"")</f>
        <v>0</v>
      </c>
      <c r="U1373" s="93">
        <v>0</v>
      </c>
      <c r="V1373" s="93">
        <v>0</v>
      </c>
      <c r="W1373" s="93">
        <v>0</v>
      </c>
      <c r="X1373" s="93">
        <v>1.9637134630585587</v>
      </c>
      <c r="Y1373" s="93">
        <v>2.1402093980876723E-3</v>
      </c>
      <c r="Z1373" s="93">
        <v>0</v>
      </c>
      <c r="AA1373" s="93">
        <v>0</v>
      </c>
      <c r="AB1373" s="93">
        <v>0</v>
      </c>
      <c r="AC1373" s="93">
        <f>_xlfn.XLOOKUP(B1373,'[3]Nur des jours'!$B:$B,'[3]Nur des jours'!$N:$N,"")</f>
        <v>0</v>
      </c>
      <c r="AD1373" s="93">
        <v>0</v>
      </c>
      <c r="AE1373" s="93">
        <v>0</v>
      </c>
      <c r="AF1373" s="93">
        <v>0</v>
      </c>
      <c r="AG1373" s="93"/>
      <c r="AH1373" s="93">
        <v>0</v>
      </c>
      <c r="AI1373" s="93">
        <v>0</v>
      </c>
      <c r="AJ1373" s="93">
        <v>0</v>
      </c>
      <c r="AK1373" s="93">
        <v>0</v>
      </c>
      <c r="AL1373" s="93">
        <v>0</v>
      </c>
      <c r="AM1373" s="49" t="s">
        <v>5559</v>
      </c>
      <c r="AN1373" s="49"/>
      <c r="AO1373" s="48" t="str" cm="1">
        <f t="array" ref="AO1373">IFERROR(_xlfn.IFS(
AQ1373="MPR ISSUE","PDH",
AQ1373="BSS Hardware Issue","BSS",
AQ1373="Sites strategiques, MLL, Pylone, etc.","ENVTECH",
AQ1373="AKTIVCO DEFAUT GE &amp; POWER Cabinet","AKTIVCO",
AQ1373="AKTIVCO Coupure ENEO &amp; Baisse de tension","AKTIVCO GRID ONLY",
AQ1373="Coupure ENEO &amp; Baisse de tension","IHS GRID ONLY",
AQ1373="Defaut GE &amp; POWER Cabinet","IHS",
AQ1373="Sharing","Partners",
AQ1373="Sites strategiques &amp; DataCenter","SST &amp; DC",
AQ1373="Exclu","Exclu",
AQ1373="SAT","SAT",
AQ1373="SPARE-ISSUE","SPARE-ISSUE",
AQ1373="Fiber CAmtel","TRANS_FO_CAMTEL",
AQ1373="Fiber AOF","Fiber AOF",
AQ1373="Projet OCM (HUAWEI)","TRAVAUX-HUAWEI",
AQ1373="Projet OCM (NOKIA)","TRAVAUX-NOKIA",
AQ1373="ACCESS-ISSUE","ACCESS-ISSUE",
AQ1373="Projet OCM (ZTE, NOKIA, autres projets)","TRAVAUX OCM",
AQ1373="No root CAuse","No root cause",
AQ1373="ODU HS","PDH",
AQ1373="IP &amp; VLAN","PDH",
AQ1373="Warehouse HUAWEI","SPARE-ISSUE",
AQ1373="SPARE-HS","SPARE-ISSUE",
AQ1373="Power Telco","BSS",AQ1373="no impacts","no impacts"
),"")</f>
        <v>No root cause</v>
      </c>
      <c r="AP1373" s="48" t="str" cm="1">
        <f t="array" ref="AP1373">IFERROR(_xlfn.IFS(
AQ1373="MPR ISSUE","TX ISSUE",
AQ1373="BSS Hardware Issue","RAN ISSUE",
AQ1373="Sites strategiques, MLL, Pylone, etc.","ENVTECH",
AQ1373="AKTIVCO DEFAUT GE &amp; POWER Cabinet","POWER ISSUE",
AQ1373="AKTIVCO Coupure ENEO &amp; Baisse de tension","POWER ISSUE",
AQ1373="Coupure ENEO &amp; Baisse de tension","POWER ISSUE",
AQ1373="Defaut GE &amp; POWER Cabinet","POWER ISSUE",
AQ1373="Sharing","POWER ISSUE",
AQ1373="Sites strategiques &amp; DataCenter","POWER ISSUE",
AQ1373="Exclu","Exclu",
AQ1373="SAT","TX ISSUE",
AQ1373="SPARE-ISSUE","SPARE-ISSUE",
AQ1373="Fiber CAmtel","TX ISSUE",
AQ1373="Fiber AOF","TX ISSUE",
AQ1373="Projet OCM (HUAWEI)","TRAVAUX-HUAWEI",
AQ1373="Projet OCM (NOKIA)","TRAVAUX -NOKIA",
AQ1373="ACCESS-ISSUE","ACCESS-ISSUE",
AQ1373="Projet OCM (ZTE, NOKIA, autres projets)","TRAVAUX OCM",
AQ1373="No root CAuse","No root cause",
AQ1373="ODU HS","TX ISSUE",
AQ1373="IP &amp; VLAN","TX ISSUE",
AQ1373="Warehouse HUAWEI","SPARE-ISSUE",
AQ1373="SPARE-HS","SPARE-ISSUE",
AQ1373="Power Telco","RAN ISSUE",AQ1373="no impacts","no impacts"
),"")</f>
        <v>No root cause</v>
      </c>
      <c r="AQ1373" s="126" t="s">
        <v>5344</v>
      </c>
      <c r="AR1373" s="48" t="str" cm="1">
        <f t="array" ref="AR1373">IFERROR(_xlfn.IFS(
AQ1373="MPR ISSUE","ACTIVE",
AQ1373="BSS Hardware Issue","ACTIVE",
AQ1373="Sites strategiques, MLL, Pylone, etc.","PASSIVE",
AQ1373="AKTIVCO DEFAUT GE &amp; POWER Cabinet","PASSIVE",
AQ1373="AKTIVCO Coupure ENEO &amp; Baisse de tension","PASSIVE",
AQ1373="Coupure ENEO &amp; Baisse de tension","PASSIVE",
AQ1373="Defaut GE &amp; POWER Cabinet","PASSIVE",
AQ1373="Sharing","PASSIVE",
AQ1373="Sites strategiques &amp; DataCenter","PASSIVE",
AQ1373="Exclu","Exclu",
AQ1373="SAT","ACTIVE",
AQ1373="SPARE-ISSUE","SPARE-ISSUE",
AQ1373="Fiber CAmtel","ACTIVE",
AQ1373="Fiber AOF","ACTIVE",
AQ1373="Projet OCM (HUAWEI)","PLANNED WORKS",
AQ1373="Projet OCM (NOKIA)","PLANNED WORKS",
AQ1373="ACCESS-ISSUE","ACCESS-ISSUE",
AQ1373="Projet OCM (ZTE, NOKIA, autres projets)","PLANNED WORKS",
AQ1373="No root CAuse","No root cause",
AQ1373="ODU HS","ACTIVE",
AQ1373="IP &amp; VLAN","ACTIVE",
AQ1373="Warehouse HUAWEI","SPARE-ISSUE",
AQ1373="SPARE-HS","SPARE-ISSUE",
AQ1373="Power Telco","ACTIVE", AQ1373="no impacts","no impacts"
),"")</f>
        <v>No root cause</v>
      </c>
      <c r="AS1373" s="92" t="s">
        <v>5537</v>
      </c>
      <c r="AT1373" s="98" t="s">
        <v>2246</v>
      </c>
      <c r="AV1373" s="17" t="s">
        <v>5537</v>
      </c>
      <c r="AW1373" s="7" t="s">
        <v>5537</v>
      </c>
      <c r="AX1373" s="6" t="s">
        <v>5537</v>
      </c>
      <c r="AY1373" s="7"/>
      <c r="AZ1373" s="3" t="s">
        <v>5537</v>
      </c>
      <c r="BA1373" s="18" t="s">
        <v>5537</v>
      </c>
      <c r="BB1373" s="18" t="s">
        <v>5537</v>
      </c>
      <c r="BC1373" s="18" t="s">
        <v>5537</v>
      </c>
      <c r="BD1373" s="18" t="s">
        <v>5537</v>
      </c>
      <c r="BE1373" s="18" t="s">
        <v>5537</v>
      </c>
      <c r="BF1373" s="18" t="s">
        <v>5537</v>
      </c>
      <c r="BG1373" s="18" t="s">
        <v>5537</v>
      </c>
      <c r="BH1373" s="18" t="s">
        <v>5537</v>
      </c>
      <c r="BI1373" s="18" t="s">
        <v>5537</v>
      </c>
      <c r="BJ1373" s="18" t="s">
        <v>5537</v>
      </c>
      <c r="BK1373" s="18" t="s">
        <v>5537</v>
      </c>
      <c r="BL1373" s="9" t="s">
        <v>5537</v>
      </c>
      <c r="BM1373" s="14" t="s">
        <v>5537</v>
      </c>
      <c r="BN1373" s="14" t="s">
        <v>5537</v>
      </c>
      <c r="BO1373" s="14" t="str">
        <f>_xlfn.XLOOKUP(B1373,'[4]cell downs 18042026 17h'!$B:$B,'[4]cell downs 18042026 17h'!$B:$B,"")</f>
        <v/>
      </c>
      <c r="BP1373" s="14" t="str">
        <f>_xlfn.XLOOKUP(B1373,'[5]Cells Huawei 19042026 15h'!$B:$B,'[5]Cells Huawei 19042026 15h'!$B:$B,"")</f>
        <v/>
      </c>
      <c r="BQ1373" s="9" t="str">
        <f>_xlfn.XLOOKUP(B1373,'[6]cells down 19042026 9H40'!$B:$B,'[6]cells down 19042026 9H40'!$B:$B,"")</f>
        <v/>
      </c>
      <c r="BR1373" s="9" t="s">
        <v>2246</v>
      </c>
      <c r="BS1373" s="9" t="s">
        <v>5537</v>
      </c>
      <c r="BT1373" s="108"/>
    </row>
    <row r="1374" spans="1:72" s="9" customFormat="1" x14ac:dyDescent="0.35">
      <c r="A1374" s="1" t="s">
        <v>4226</v>
      </c>
      <c r="B1374" s="8" t="s">
        <v>4227</v>
      </c>
      <c r="C1374" s="3" t="str">
        <f>_xlfn.XLOOKUP(B1374,'[1]daily break down'!$D:$D,'[1]daily break down'!$E:$E,"")</f>
        <v>OUEST</v>
      </c>
      <c r="D1374" s="1" t="s">
        <v>11</v>
      </c>
      <c r="E1374" s="1" t="s">
        <v>12</v>
      </c>
      <c r="F1374" s="3" t="s">
        <v>102</v>
      </c>
      <c r="G1374" s="1" t="s">
        <v>4228</v>
      </c>
      <c r="H1374" s="32" t="str">
        <f>_xlfn.XLOOKUP(B1374,[2]CALCULATION!$B:$B,[2]CALCULATION!$H:$H,"")</f>
        <v>HUAWEI</v>
      </c>
      <c r="I1374" s="28">
        <v>0</v>
      </c>
      <c r="J1374" s="28">
        <v>0</v>
      </c>
      <c r="K1374" s="28">
        <v>0</v>
      </c>
      <c r="L1374" s="28">
        <v>0</v>
      </c>
      <c r="M1374" s="28">
        <v>0</v>
      </c>
      <c r="N1374" s="28">
        <v>0</v>
      </c>
      <c r="O1374" s="28">
        <v>0</v>
      </c>
      <c r="P1374" s="28">
        <v>0</v>
      </c>
      <c r="Q1374" s="28">
        <v>0</v>
      </c>
      <c r="R1374" s="28">
        <v>0</v>
      </c>
      <c r="S1374" s="93">
        <v>0</v>
      </c>
      <c r="T1374" s="93">
        <f>_xlfn.XLOOKUP(B1374,'[3]Nur des jours'!$B:$B,'[3]Nur des jours'!$U:$U,"")</f>
        <v>0</v>
      </c>
      <c r="U1374" s="93">
        <v>0</v>
      </c>
      <c r="V1374" s="93">
        <v>8.9175391586979543E-5</v>
      </c>
      <c r="W1374" s="93">
        <v>0.71072787094822698</v>
      </c>
      <c r="X1374" s="93">
        <v>0</v>
      </c>
      <c r="Y1374" s="93">
        <v>2.140209398087508E-3</v>
      </c>
      <c r="Z1374" s="93">
        <v>0</v>
      </c>
      <c r="AA1374" s="93">
        <v>0</v>
      </c>
      <c r="AB1374" s="93">
        <v>0</v>
      </c>
      <c r="AC1374" s="93">
        <f>_xlfn.XLOOKUP(B1374,'[3]Nur des jours'!$B:$B,'[3]Nur des jours'!$N:$N,"")</f>
        <v>0</v>
      </c>
      <c r="AD1374" s="93">
        <v>0</v>
      </c>
      <c r="AE1374" s="93">
        <v>0</v>
      </c>
      <c r="AF1374" s="93">
        <v>0</v>
      </c>
      <c r="AG1374" s="93"/>
      <c r="AH1374" s="93">
        <v>0</v>
      </c>
      <c r="AI1374" s="93">
        <v>0</v>
      </c>
      <c r="AJ1374" s="93">
        <v>0</v>
      </c>
      <c r="AK1374" s="93">
        <v>0</v>
      </c>
      <c r="AL1374" s="93">
        <v>0</v>
      </c>
      <c r="AM1374" s="49" t="s">
        <v>5559</v>
      </c>
      <c r="AN1374" s="49"/>
      <c r="AO1374" s="48" t="str" cm="1">
        <f t="array" ref="AO1374">IFERROR(_xlfn.IFS(
AQ1374="MPR ISSUE","PDH",
AQ1374="BSS Hardware Issue","BSS",
AQ1374="Sites strategiques, MLL, Pylone, etc.","ENVTECH",
AQ1374="AKTIVCO DEFAUT GE &amp; POWER Cabinet","AKTIVCO",
AQ1374="AKTIVCO Coupure ENEO &amp; Baisse de tension","AKTIVCO GRID ONLY",
AQ1374="Coupure ENEO &amp; Baisse de tension","IHS GRID ONLY",
AQ1374="Defaut GE &amp; POWER Cabinet","IHS",
AQ1374="Sharing","Partners",
AQ1374="Sites strategiques &amp; DataCenter","SST &amp; DC",
AQ1374="Exclu","Exclu",
AQ1374="SAT","SAT",
AQ1374="SPARE-ISSUE","SPARE-ISSUE",
AQ1374="Fiber CAmtel","TRANS_FO_CAMTEL",
AQ1374="Fiber AOF","Fiber AOF",
AQ1374="Projet OCM (HUAWEI)","TRAVAUX-HUAWEI",
AQ1374="Projet OCM (NOKIA)","TRAVAUX-NOKIA",
AQ1374="ACCESS-ISSUE","ACCESS-ISSUE",
AQ1374="Projet OCM (ZTE, NOKIA, autres projets)","TRAVAUX OCM",
AQ1374="No root CAuse","No root cause",
AQ1374="ODU HS","PDH",
AQ1374="IP &amp; VLAN","PDH",
AQ1374="Warehouse HUAWEI","SPARE-ISSUE",
AQ1374="SPARE-HS","SPARE-ISSUE",
AQ1374="Power Telco","BSS",AQ1374="no impacts","no impacts"
),"")</f>
        <v>No root cause</v>
      </c>
      <c r="AP1374" s="48" t="str" cm="1">
        <f t="array" ref="AP1374">IFERROR(_xlfn.IFS(
AQ1374="MPR ISSUE","TX ISSUE",
AQ1374="BSS Hardware Issue","RAN ISSUE",
AQ1374="Sites strategiques, MLL, Pylone, etc.","ENVTECH",
AQ1374="AKTIVCO DEFAUT GE &amp; POWER Cabinet","POWER ISSUE",
AQ1374="AKTIVCO Coupure ENEO &amp; Baisse de tension","POWER ISSUE",
AQ1374="Coupure ENEO &amp; Baisse de tension","POWER ISSUE",
AQ1374="Defaut GE &amp; POWER Cabinet","POWER ISSUE",
AQ1374="Sharing","POWER ISSUE",
AQ1374="Sites strategiques &amp; DataCenter","POWER ISSUE",
AQ1374="Exclu","Exclu",
AQ1374="SAT","TX ISSUE",
AQ1374="SPARE-ISSUE","SPARE-ISSUE",
AQ1374="Fiber CAmtel","TX ISSUE",
AQ1374="Fiber AOF","TX ISSUE",
AQ1374="Projet OCM (HUAWEI)","TRAVAUX-HUAWEI",
AQ1374="Projet OCM (NOKIA)","TRAVAUX -NOKIA",
AQ1374="ACCESS-ISSUE","ACCESS-ISSUE",
AQ1374="Projet OCM (ZTE, NOKIA, autres projets)","TRAVAUX OCM",
AQ1374="No root CAuse","No root cause",
AQ1374="ODU HS","TX ISSUE",
AQ1374="IP &amp; VLAN","TX ISSUE",
AQ1374="Warehouse HUAWEI","SPARE-ISSUE",
AQ1374="SPARE-HS","SPARE-ISSUE",
AQ1374="Power Telco","RAN ISSUE",AQ1374="no impacts","no impacts"
),"")</f>
        <v>No root cause</v>
      </c>
      <c r="AQ1374" s="67" t="s">
        <v>5344</v>
      </c>
      <c r="AR1374" s="48" t="str" cm="1">
        <f t="array" ref="AR1374">IFERROR(_xlfn.IFS(
AQ1374="MPR ISSUE","ACTIVE",
AQ1374="BSS Hardware Issue","ACTIVE",
AQ1374="Sites strategiques, MLL, Pylone, etc.","PASSIVE",
AQ1374="AKTIVCO DEFAUT GE &amp; POWER Cabinet","PASSIVE",
AQ1374="AKTIVCO Coupure ENEO &amp; Baisse de tension","PASSIVE",
AQ1374="Coupure ENEO &amp; Baisse de tension","PASSIVE",
AQ1374="Defaut GE &amp; POWER Cabinet","PASSIVE",
AQ1374="Sharing","PASSIVE",
AQ1374="Sites strategiques &amp; DataCenter","PASSIVE",
AQ1374="Exclu","Exclu",
AQ1374="SAT","ACTIVE",
AQ1374="SPARE-ISSUE","SPARE-ISSUE",
AQ1374="Fiber CAmtel","ACTIVE",
AQ1374="Fiber AOF","ACTIVE",
AQ1374="Projet OCM (HUAWEI)","PLANNED WORKS",
AQ1374="Projet OCM (NOKIA)","PLANNED WORKS",
AQ1374="ACCESS-ISSUE","ACCESS-ISSUE",
AQ1374="Projet OCM (ZTE, NOKIA, autres projets)","PLANNED WORKS",
AQ1374="No root CAuse","No root cause",
AQ1374="ODU HS","ACTIVE",
AQ1374="IP &amp; VLAN","ACTIVE",
AQ1374="Warehouse HUAWEI","SPARE-ISSUE",
AQ1374="SPARE-HS","SPARE-ISSUE",
AQ1374="Power Telco","ACTIVE", AQ1374="no impacts","no impacts"
),"")</f>
        <v>No root cause</v>
      </c>
      <c r="AS1374" s="92" t="s">
        <v>5695</v>
      </c>
      <c r="AT1374" s="98" t="s">
        <v>4227</v>
      </c>
      <c r="AV1374" s="17" t="s">
        <v>5537</v>
      </c>
      <c r="AW1374" s="7" t="s">
        <v>5537</v>
      </c>
      <c r="AX1374" s="6" t="s">
        <v>5537</v>
      </c>
      <c r="AY1374" s="7"/>
      <c r="AZ1374" s="3" t="s">
        <v>5537</v>
      </c>
      <c r="BA1374" s="18" t="s">
        <v>5537</v>
      </c>
      <c r="BB1374" s="18" t="s">
        <v>5537</v>
      </c>
      <c r="BC1374" s="18" t="s">
        <v>5537</v>
      </c>
      <c r="BD1374" s="18" t="s">
        <v>5537</v>
      </c>
      <c r="BE1374" s="18" t="s">
        <v>5537</v>
      </c>
      <c r="BF1374" s="18" t="s">
        <v>5537</v>
      </c>
      <c r="BG1374" s="18" t="s">
        <v>5537</v>
      </c>
      <c r="BH1374" s="18" t="s">
        <v>5537</v>
      </c>
      <c r="BI1374" s="18" t="s">
        <v>5537</v>
      </c>
      <c r="BJ1374" s="18" t="s">
        <v>5537</v>
      </c>
      <c r="BK1374" s="18" t="s">
        <v>5695</v>
      </c>
      <c r="BL1374" s="9" t="s">
        <v>5537</v>
      </c>
      <c r="BM1374" s="14" t="s">
        <v>5537</v>
      </c>
      <c r="BN1374" s="14" t="s">
        <v>5537</v>
      </c>
      <c r="BO1374" s="14" t="str">
        <f>_xlfn.XLOOKUP(B1374,'[4]cell downs 18042026 17h'!$B:$B,'[4]cell downs 18042026 17h'!$B:$B,"")</f>
        <v/>
      </c>
      <c r="BP1374" s="14" t="str">
        <f>_xlfn.XLOOKUP(B1374,'[5]Cells Huawei 19042026 15h'!$B:$B,'[5]Cells Huawei 19042026 15h'!$B:$B,"")</f>
        <v/>
      </c>
      <c r="BQ1374" s="9" t="str">
        <f>_xlfn.XLOOKUP(B1374,'[6]cells down 19042026 9H40'!$B:$B,'[6]cells down 19042026 9H40'!$B:$B,"")</f>
        <v/>
      </c>
      <c r="BR1374" s="9" t="s">
        <v>4227</v>
      </c>
      <c r="BS1374" s="9" t="s">
        <v>5537</v>
      </c>
      <c r="BT1374" s="108"/>
    </row>
    <row r="1375" spans="1:72" s="9" customFormat="1" x14ac:dyDescent="0.35">
      <c r="A1375" s="1" t="s">
        <v>2791</v>
      </c>
      <c r="B1375" s="8" t="s">
        <v>2792</v>
      </c>
      <c r="C1375" s="3" t="str">
        <f>_xlfn.XLOOKUP(B1375,'[1]daily break down'!$D:$D,'[1]daily break down'!$E:$E,"")</f>
        <v>OUEST</v>
      </c>
      <c r="D1375" s="1" t="s">
        <v>11</v>
      </c>
      <c r="E1375" s="1" t="s">
        <v>12</v>
      </c>
      <c r="F1375" s="3" t="s">
        <v>102</v>
      </c>
      <c r="G1375" s="1" t="s">
        <v>2791</v>
      </c>
      <c r="H1375" s="32" t="str">
        <f>_xlfn.XLOOKUP(B1375,[2]CALCULATION!$B:$B,[2]CALCULATION!$H:$H,"")</f>
        <v>HUAWEI</v>
      </c>
      <c r="I1375" s="28">
        <v>0</v>
      </c>
      <c r="J1375" s="28">
        <v>0</v>
      </c>
      <c r="K1375" s="28">
        <v>0</v>
      </c>
      <c r="L1375" s="28">
        <v>0</v>
      </c>
      <c r="M1375" s="28">
        <v>0</v>
      </c>
      <c r="N1375" s="28">
        <v>0</v>
      </c>
      <c r="O1375" s="28">
        <v>0</v>
      </c>
      <c r="P1375" s="28">
        <v>0</v>
      </c>
      <c r="Q1375" s="28">
        <v>0</v>
      </c>
      <c r="R1375" s="28">
        <v>0</v>
      </c>
      <c r="S1375" s="93">
        <v>0</v>
      </c>
      <c r="T1375" s="93">
        <f>_xlfn.XLOOKUP(B1375,'[3]Nur des jours'!$B:$B,'[3]Nur des jours'!$U:$U,"")</f>
        <v>0</v>
      </c>
      <c r="U1375" s="93">
        <v>0</v>
      </c>
      <c r="V1375" s="93">
        <v>0</v>
      </c>
      <c r="W1375" s="93">
        <v>3.2638193320834508E-2</v>
      </c>
      <c r="X1375" s="93">
        <v>0</v>
      </c>
      <c r="Y1375" s="93">
        <v>2.140209398087508E-3</v>
      </c>
      <c r="Z1375" s="93">
        <v>0</v>
      </c>
      <c r="AA1375" s="93">
        <v>0</v>
      </c>
      <c r="AB1375" s="93">
        <v>0</v>
      </c>
      <c r="AC1375" s="93">
        <f>_xlfn.XLOOKUP(B1375,'[3]Nur des jours'!$B:$B,'[3]Nur des jours'!$N:$N,"")</f>
        <v>0</v>
      </c>
      <c r="AD1375" s="93">
        <v>0</v>
      </c>
      <c r="AE1375" s="93">
        <v>0</v>
      </c>
      <c r="AF1375" s="93">
        <v>0</v>
      </c>
      <c r="AG1375" s="93"/>
      <c r="AH1375" s="93">
        <v>0</v>
      </c>
      <c r="AI1375" s="93">
        <v>0</v>
      </c>
      <c r="AJ1375" s="93">
        <v>0</v>
      </c>
      <c r="AK1375" s="93">
        <v>0</v>
      </c>
      <c r="AL1375" s="93">
        <v>0</v>
      </c>
      <c r="AM1375" s="49" t="s">
        <v>5559</v>
      </c>
      <c r="AN1375" s="49"/>
      <c r="AO1375" s="48" t="str" cm="1">
        <f t="array" ref="AO1375">IFERROR(_xlfn.IFS(
AQ1375="MPR ISSUE","PDH",
AQ1375="BSS Hardware Issue","BSS",
AQ1375="Sites strategiques, MLL, Pylone, etc.","ENVTECH",
AQ1375="AKTIVCO DEFAUT GE &amp; POWER Cabinet","AKTIVCO",
AQ1375="AKTIVCO Coupure ENEO &amp; Baisse de tension","AKTIVCO GRID ONLY",
AQ1375="Coupure ENEO &amp; Baisse de tension","IHS GRID ONLY",
AQ1375="Defaut GE &amp; POWER Cabinet","IHS",
AQ1375="Sharing","Partners",
AQ1375="Sites strategiques &amp; DataCenter","SST &amp; DC",
AQ1375="Exclu","Exclu",
AQ1375="SAT","SAT",
AQ1375="SPARE-ISSUE","SPARE-ISSUE",
AQ1375="Fiber CAmtel","TRANS_FO_CAMTEL",
AQ1375="Fiber AOF","Fiber AOF",
AQ1375="Projet OCM (HUAWEI)","TRAVAUX-HUAWEI",
AQ1375="Projet OCM (NOKIA)","TRAVAUX-NOKIA",
AQ1375="ACCESS-ISSUE","ACCESS-ISSUE",
AQ1375="Projet OCM (ZTE, NOKIA, autres projets)","TRAVAUX OCM",
AQ1375="No root CAuse","No root cause",
AQ1375="ODU HS","PDH",
AQ1375="IP &amp; VLAN","PDH",
AQ1375="Warehouse HUAWEI","SPARE-ISSUE",
AQ1375="SPARE-HS","SPARE-ISSUE",
AQ1375="Power Telco","BSS",AQ1375="no impacts","no impacts"
),"")</f>
        <v>PDH</v>
      </c>
      <c r="AP1375" s="48" t="str" cm="1">
        <f t="array" ref="AP1375">IFERROR(_xlfn.IFS(
AQ1375="MPR ISSUE","TX ISSUE",
AQ1375="BSS Hardware Issue","RAN ISSUE",
AQ1375="Sites strategiques, MLL, Pylone, etc.","ENVTECH",
AQ1375="AKTIVCO DEFAUT GE &amp; POWER Cabinet","POWER ISSUE",
AQ1375="AKTIVCO Coupure ENEO &amp; Baisse de tension","POWER ISSUE",
AQ1375="Coupure ENEO &amp; Baisse de tension","POWER ISSUE",
AQ1375="Defaut GE &amp; POWER Cabinet","POWER ISSUE",
AQ1375="Sharing","POWER ISSUE",
AQ1375="Sites strategiques &amp; DataCenter","POWER ISSUE",
AQ1375="Exclu","Exclu",
AQ1375="SAT","TX ISSUE",
AQ1375="SPARE-ISSUE","SPARE-ISSUE",
AQ1375="Fiber CAmtel","TX ISSUE",
AQ1375="Fiber AOF","TX ISSUE",
AQ1375="Projet OCM (HUAWEI)","TRAVAUX-HUAWEI",
AQ1375="Projet OCM (NOKIA)","TRAVAUX -NOKIA",
AQ1375="ACCESS-ISSUE","ACCESS-ISSUE",
AQ1375="Projet OCM (ZTE, NOKIA, autres projets)","TRAVAUX OCM",
AQ1375="No root CAuse","No root cause",
AQ1375="ODU HS","TX ISSUE",
AQ1375="IP &amp; VLAN","TX ISSUE",
AQ1375="Warehouse HUAWEI","SPARE-ISSUE",
AQ1375="SPARE-HS","SPARE-ISSUE",
AQ1375="Power Telco","RAN ISSUE",AQ1375="no impacts","no impacts"
),"")</f>
        <v>TX ISSUE</v>
      </c>
      <c r="AQ1375" s="67" t="s">
        <v>5352</v>
      </c>
      <c r="AR1375" s="48" t="str" cm="1">
        <f t="array" ref="AR1375">IFERROR(_xlfn.IFS(
AQ1375="MPR ISSUE","ACTIVE",
AQ1375="BSS Hardware Issue","ACTIVE",
AQ1375="Sites strategiques, MLL, Pylone, etc.","PASSIVE",
AQ1375="AKTIVCO DEFAUT GE &amp; POWER Cabinet","PASSIVE",
AQ1375="AKTIVCO Coupure ENEO &amp; Baisse de tension","PASSIVE",
AQ1375="Coupure ENEO &amp; Baisse de tension","PASSIVE",
AQ1375="Defaut GE &amp; POWER Cabinet","PASSIVE",
AQ1375="Sharing","PASSIVE",
AQ1375="Sites strategiques &amp; DataCenter","PASSIVE",
AQ1375="Exclu","Exclu",
AQ1375="SAT","ACTIVE",
AQ1375="SPARE-ISSUE","SPARE-ISSUE",
AQ1375="Fiber CAmtel","ACTIVE",
AQ1375="Fiber AOF","ACTIVE",
AQ1375="Projet OCM (HUAWEI)","PLANNED WORKS",
AQ1375="Projet OCM (NOKIA)","PLANNED WORKS",
AQ1375="ACCESS-ISSUE","ACCESS-ISSUE",
AQ1375="Projet OCM (ZTE, NOKIA, autres projets)","PLANNED WORKS",
AQ1375="No root CAuse","No root cause",
AQ1375="ODU HS","ACTIVE",
AQ1375="IP &amp; VLAN","ACTIVE",
AQ1375="Warehouse HUAWEI","SPARE-ISSUE",
AQ1375="SPARE-HS","SPARE-ISSUE",
AQ1375="Power Telco","ACTIVE", AQ1375="no impacts","no impacts"
),"")</f>
        <v>ACTIVE</v>
      </c>
      <c r="AS1375" s="92" t="s">
        <v>5841</v>
      </c>
      <c r="AT1375" s="128" t="s">
        <v>2792</v>
      </c>
      <c r="AU1375" s="9" t="s">
        <v>5936</v>
      </c>
      <c r="AV1375" s="17" t="s">
        <v>5631</v>
      </c>
      <c r="AW1375" s="7" t="s">
        <v>5537</v>
      </c>
      <c r="AX1375" s="6" t="s">
        <v>5537</v>
      </c>
      <c r="AY1375" s="7"/>
      <c r="AZ1375" s="3" t="s">
        <v>5537</v>
      </c>
      <c r="BA1375" s="18" t="s">
        <v>5537</v>
      </c>
      <c r="BB1375" s="18" t="s">
        <v>5537</v>
      </c>
      <c r="BC1375" s="18" t="s">
        <v>5537</v>
      </c>
      <c r="BD1375" s="18" t="s">
        <v>5537</v>
      </c>
      <c r="BE1375" s="18" t="s">
        <v>5537</v>
      </c>
      <c r="BF1375" s="18" t="s">
        <v>5537</v>
      </c>
      <c r="BG1375" s="18" t="s">
        <v>5537</v>
      </c>
      <c r="BH1375" s="18" t="s">
        <v>5537</v>
      </c>
      <c r="BI1375" s="18" t="s">
        <v>5537</v>
      </c>
      <c r="BJ1375" s="18" t="s">
        <v>5537</v>
      </c>
      <c r="BK1375" s="18" t="s">
        <v>6281</v>
      </c>
      <c r="BL1375" s="9" t="s">
        <v>5537</v>
      </c>
      <c r="BM1375" s="14" t="s">
        <v>5537</v>
      </c>
      <c r="BN1375" s="14" t="s">
        <v>5537</v>
      </c>
      <c r="BO1375" s="14" t="str">
        <f>_xlfn.XLOOKUP(B1375,'[4]cell downs 18042026 17h'!$B:$B,'[4]cell downs 18042026 17h'!$B:$B,"")</f>
        <v/>
      </c>
      <c r="BP1375" s="14" t="str">
        <f>_xlfn.XLOOKUP(B1375,'[5]Cells Huawei 19042026 15h'!$B:$B,'[5]Cells Huawei 19042026 15h'!$B:$B,"")</f>
        <v/>
      </c>
      <c r="BQ1375" s="9" t="str">
        <f>_xlfn.XLOOKUP(B1375,'[6]cells down 19042026 9H40'!$B:$B,'[6]cells down 19042026 9H40'!$B:$B,"")</f>
        <v/>
      </c>
      <c r="BR1375" s="9" t="s">
        <v>2792</v>
      </c>
      <c r="BS1375" s="9" t="s">
        <v>12</v>
      </c>
      <c r="BT1375" s="108"/>
    </row>
    <row r="1376" spans="1:72" s="9" customFormat="1" x14ac:dyDescent="0.35">
      <c r="A1376" s="1" t="s">
        <v>2795</v>
      </c>
      <c r="B1376" s="8" t="s">
        <v>2796</v>
      </c>
      <c r="C1376" s="3" t="str">
        <f>_xlfn.XLOOKUP(B1376,'[1]daily break down'!$D:$D,'[1]daily break down'!$E:$E,"")</f>
        <v>OUEST</v>
      </c>
      <c r="D1376" s="1" t="s">
        <v>11</v>
      </c>
      <c r="E1376" s="1" t="s">
        <v>12</v>
      </c>
      <c r="F1376" s="3" t="s">
        <v>102</v>
      </c>
      <c r="G1376" s="1" t="s">
        <v>2791</v>
      </c>
      <c r="H1376" s="32" t="str">
        <f>_xlfn.XLOOKUP(B1376,[2]CALCULATION!$B:$B,[2]CALCULATION!$H:$H,"")</f>
        <v>HUAWEI</v>
      </c>
      <c r="I1376" s="28">
        <v>0</v>
      </c>
      <c r="J1376" s="28">
        <v>0</v>
      </c>
      <c r="K1376" s="28">
        <v>0</v>
      </c>
      <c r="L1376" s="28">
        <v>0</v>
      </c>
      <c r="M1376" s="28">
        <v>0</v>
      </c>
      <c r="N1376" s="28">
        <v>0</v>
      </c>
      <c r="O1376" s="28">
        <v>0</v>
      </c>
      <c r="P1376" s="28">
        <v>0</v>
      </c>
      <c r="Q1376" s="28">
        <v>0</v>
      </c>
      <c r="R1376" s="28">
        <v>0</v>
      </c>
      <c r="S1376" s="93">
        <v>0</v>
      </c>
      <c r="T1376" s="93">
        <f>_xlfn.XLOOKUP(B1376,'[3]Nur des jours'!$B:$B,'[3]Nur des jours'!$U:$U,"")</f>
        <v>0</v>
      </c>
      <c r="U1376" s="93">
        <v>0</v>
      </c>
      <c r="V1376" s="93">
        <v>0</v>
      </c>
      <c r="W1376" s="93">
        <v>0.18222099516883394</v>
      </c>
      <c r="X1376" s="93">
        <v>0.10007262443890842</v>
      </c>
      <c r="Y1376" s="93">
        <v>1.9618586149135497E-3</v>
      </c>
      <c r="Z1376" s="93">
        <v>0</v>
      </c>
      <c r="AA1376" s="93">
        <v>0</v>
      </c>
      <c r="AB1376" s="93">
        <v>0</v>
      </c>
      <c r="AC1376" s="93">
        <f>_xlfn.XLOOKUP(B1376,'[3]Nur des jours'!$B:$B,'[3]Nur des jours'!$N:$N,"")</f>
        <v>0</v>
      </c>
      <c r="AD1376" s="93">
        <v>0</v>
      </c>
      <c r="AE1376" s="93">
        <v>0</v>
      </c>
      <c r="AF1376" s="93">
        <v>0</v>
      </c>
      <c r="AG1376" s="93"/>
      <c r="AH1376" s="93">
        <v>0</v>
      </c>
      <c r="AI1376" s="93">
        <v>0</v>
      </c>
      <c r="AJ1376" s="93">
        <v>0</v>
      </c>
      <c r="AK1376" s="93">
        <v>0</v>
      </c>
      <c r="AL1376" s="93">
        <v>0</v>
      </c>
      <c r="AM1376" s="49" t="s">
        <v>5559</v>
      </c>
      <c r="AN1376" s="49"/>
      <c r="AO1376" s="48" t="str" cm="1">
        <f t="array" ref="AO1376">IFERROR(_xlfn.IFS(
AQ1376="MPR ISSUE","PDH",
AQ1376="BSS Hardware Issue","BSS",
AQ1376="Sites strategiques, MLL, Pylone, etc.","ENVTECH",
AQ1376="AKTIVCO DEFAUT GE &amp; POWER Cabinet","AKTIVCO",
AQ1376="AKTIVCO Coupure ENEO &amp; Baisse de tension","AKTIVCO GRID ONLY",
AQ1376="Coupure ENEO &amp; Baisse de tension","IHS GRID ONLY",
AQ1376="Defaut GE &amp; POWER Cabinet","IHS",
AQ1376="Sharing","Partners",
AQ1376="Sites strategiques &amp; DataCenter","SST &amp; DC",
AQ1376="Exclu","Exclu",
AQ1376="SAT","SAT",
AQ1376="SPARE-ISSUE","SPARE-ISSUE",
AQ1376="Fiber CAmtel","TRANS_FO_CAMTEL",
AQ1376="Fiber AOF","Fiber AOF",
AQ1376="Projet OCM (HUAWEI)","TRAVAUX-HUAWEI",
AQ1376="Projet OCM (NOKIA)","TRAVAUX-NOKIA",
AQ1376="ACCESS-ISSUE","ACCESS-ISSUE",
AQ1376="Projet OCM (ZTE, NOKIA, autres projets)","TRAVAUX OCM",
AQ1376="No root CAuse","No root cause",
AQ1376="ODU HS","PDH",
AQ1376="IP &amp; VLAN","PDH",
AQ1376="Warehouse HUAWEI","SPARE-ISSUE",
AQ1376="SPARE-HS","SPARE-ISSUE",
AQ1376="Power Telco","BSS",AQ1376="no impacts","no impacts"
),"")</f>
        <v>PDH</v>
      </c>
      <c r="AP1376" s="48" t="str" cm="1">
        <f t="array" ref="AP1376">IFERROR(_xlfn.IFS(
AQ1376="MPR ISSUE","TX ISSUE",
AQ1376="BSS Hardware Issue","RAN ISSUE",
AQ1376="Sites strategiques, MLL, Pylone, etc.","ENVTECH",
AQ1376="AKTIVCO DEFAUT GE &amp; POWER Cabinet","POWER ISSUE",
AQ1376="AKTIVCO Coupure ENEO &amp; Baisse de tension","POWER ISSUE",
AQ1376="Coupure ENEO &amp; Baisse de tension","POWER ISSUE",
AQ1376="Defaut GE &amp; POWER Cabinet","POWER ISSUE",
AQ1376="Sharing","POWER ISSUE",
AQ1376="Sites strategiques &amp; DataCenter","POWER ISSUE",
AQ1376="Exclu","Exclu",
AQ1376="SAT","TX ISSUE",
AQ1376="SPARE-ISSUE","SPARE-ISSUE",
AQ1376="Fiber CAmtel","TX ISSUE",
AQ1376="Fiber AOF","TX ISSUE",
AQ1376="Projet OCM (HUAWEI)","TRAVAUX-HUAWEI",
AQ1376="Projet OCM (NOKIA)","TRAVAUX -NOKIA",
AQ1376="ACCESS-ISSUE","ACCESS-ISSUE",
AQ1376="Projet OCM (ZTE, NOKIA, autres projets)","TRAVAUX OCM",
AQ1376="No root CAuse","No root cause",
AQ1376="ODU HS","TX ISSUE",
AQ1376="IP &amp; VLAN","TX ISSUE",
AQ1376="Warehouse HUAWEI","SPARE-ISSUE",
AQ1376="SPARE-HS","SPARE-ISSUE",
AQ1376="Power Telco","RAN ISSUE",AQ1376="no impacts","no impacts"
),"")</f>
        <v>TX ISSUE</v>
      </c>
      <c r="AQ1376" s="67" t="s">
        <v>5352</v>
      </c>
      <c r="AR1376" s="48" t="str" cm="1">
        <f t="array" ref="AR1376">IFERROR(_xlfn.IFS(
AQ1376="MPR ISSUE","ACTIVE",
AQ1376="BSS Hardware Issue","ACTIVE",
AQ1376="Sites strategiques, MLL, Pylone, etc.","PASSIVE",
AQ1376="AKTIVCO DEFAUT GE &amp; POWER Cabinet","PASSIVE",
AQ1376="AKTIVCO Coupure ENEO &amp; Baisse de tension","PASSIVE",
AQ1376="Coupure ENEO &amp; Baisse de tension","PASSIVE",
AQ1376="Defaut GE &amp; POWER Cabinet","PASSIVE",
AQ1376="Sharing","PASSIVE",
AQ1376="Sites strategiques &amp; DataCenter","PASSIVE",
AQ1376="Exclu","Exclu",
AQ1376="SAT","ACTIVE",
AQ1376="SPARE-ISSUE","SPARE-ISSUE",
AQ1376="Fiber CAmtel","ACTIVE",
AQ1376="Fiber AOF","ACTIVE",
AQ1376="Projet OCM (HUAWEI)","PLANNED WORKS",
AQ1376="Projet OCM (NOKIA)","PLANNED WORKS",
AQ1376="ACCESS-ISSUE","ACCESS-ISSUE",
AQ1376="Projet OCM (ZTE, NOKIA, autres projets)","PLANNED WORKS",
AQ1376="No root CAuse","No root cause",
AQ1376="ODU HS","ACTIVE",
AQ1376="IP &amp; VLAN","ACTIVE",
AQ1376="Warehouse HUAWEI","SPARE-ISSUE",
AQ1376="SPARE-HS","SPARE-ISSUE",
AQ1376="Power Telco","ACTIVE", AQ1376="no impacts","no impacts"
),"")</f>
        <v>ACTIVE</v>
      </c>
      <c r="AS1376" s="92" t="s">
        <v>5667</v>
      </c>
      <c r="AT1376" s="128" t="s">
        <v>2792</v>
      </c>
      <c r="AU1376" s="9" t="s">
        <v>5936</v>
      </c>
      <c r="AV1376" s="17" t="s">
        <v>5631</v>
      </c>
      <c r="AW1376" s="7" t="s">
        <v>5537</v>
      </c>
      <c r="AX1376" s="6" t="s">
        <v>5537</v>
      </c>
      <c r="AY1376" s="7"/>
      <c r="AZ1376" s="3" t="s">
        <v>5537</v>
      </c>
      <c r="BA1376" s="18" t="s">
        <v>5537</v>
      </c>
      <c r="BB1376" s="18" t="s">
        <v>5537</v>
      </c>
      <c r="BC1376" s="18" t="s">
        <v>5537</v>
      </c>
      <c r="BD1376" s="18" t="s">
        <v>5537</v>
      </c>
      <c r="BE1376" s="18" t="s">
        <v>5537</v>
      </c>
      <c r="BF1376" s="18" t="s">
        <v>5537</v>
      </c>
      <c r="BG1376" s="18" t="s">
        <v>5537</v>
      </c>
      <c r="BH1376" s="18" t="s">
        <v>5537</v>
      </c>
      <c r="BI1376" s="18" t="s">
        <v>5537</v>
      </c>
      <c r="BJ1376" s="18" t="s">
        <v>5537</v>
      </c>
      <c r="BK1376" s="18" t="s">
        <v>6150</v>
      </c>
      <c r="BL1376" s="9" t="s">
        <v>5537</v>
      </c>
      <c r="BM1376" s="14" t="s">
        <v>5537</v>
      </c>
      <c r="BN1376" s="14" t="s">
        <v>5537</v>
      </c>
      <c r="BO1376" s="14" t="str">
        <f>_xlfn.XLOOKUP(B1376,'[4]cell downs 18042026 17h'!$B:$B,'[4]cell downs 18042026 17h'!$B:$B,"")</f>
        <v/>
      </c>
      <c r="BP1376" s="14" t="str">
        <f>_xlfn.XLOOKUP(B1376,'[5]Cells Huawei 19042026 15h'!$B:$B,'[5]Cells Huawei 19042026 15h'!$B:$B,"")</f>
        <v>OST_139</v>
      </c>
      <c r="BQ1376" s="9" t="str">
        <f>_xlfn.XLOOKUP(B1376,'[6]cells down 19042026 9H40'!$B:$B,'[6]cells down 19042026 9H40'!$B:$B,"")</f>
        <v/>
      </c>
      <c r="BR1376" s="9" t="s">
        <v>2796</v>
      </c>
      <c r="BS1376" s="9" t="s">
        <v>12</v>
      </c>
      <c r="BT1376" s="108"/>
    </row>
    <row r="1377" spans="1:72" s="9" customFormat="1" x14ac:dyDescent="0.35">
      <c r="A1377" s="1" t="s">
        <v>4023</v>
      </c>
      <c r="B1377" s="8" t="s">
        <v>4024</v>
      </c>
      <c r="C1377" s="3" t="str">
        <f>_xlfn.XLOOKUP(B1377,'[1]daily break down'!$D:$D,'[1]daily break down'!$E:$E,"")</f>
        <v>ADAMAOUA</v>
      </c>
      <c r="D1377" s="1" t="s">
        <v>21</v>
      </c>
      <c r="E1377" s="1" t="s">
        <v>122</v>
      </c>
      <c r="F1377" s="3" t="s">
        <v>90</v>
      </c>
      <c r="G1377" s="1" t="s">
        <v>4015</v>
      </c>
      <c r="H1377" s="32" t="str">
        <f>_xlfn.XLOOKUP(B1377,[2]CALCULATION!$B:$B,[2]CALCULATION!$H:$H,"")</f>
        <v>HUAWEI</v>
      </c>
      <c r="I1377" s="28">
        <v>0</v>
      </c>
      <c r="J1377" s="28">
        <v>0</v>
      </c>
      <c r="K1377" s="28">
        <v>0</v>
      </c>
      <c r="L1377" s="28">
        <v>0</v>
      </c>
      <c r="M1377" s="28">
        <v>0</v>
      </c>
      <c r="N1377" s="28">
        <v>0</v>
      </c>
      <c r="O1377" s="28">
        <v>0</v>
      </c>
      <c r="P1377" s="28">
        <v>0</v>
      </c>
      <c r="Q1377" s="28">
        <v>0</v>
      </c>
      <c r="R1377" s="28">
        <v>0</v>
      </c>
      <c r="S1377" s="93">
        <v>0</v>
      </c>
      <c r="T1377" s="93">
        <f>_xlfn.XLOOKUP(B1377,'[3]Nur des jours'!$B:$B,'[3]Nur des jours'!$U:$U,"")</f>
        <v>0</v>
      </c>
      <c r="U1377" s="93">
        <v>0</v>
      </c>
      <c r="V1377" s="93">
        <v>4.2804187961750177E-3</v>
      </c>
      <c r="W1377" s="93">
        <v>1.6051570485656314E-3</v>
      </c>
      <c r="X1377" s="93">
        <v>3.2103140971312632E-3</v>
      </c>
      <c r="Y1377" s="93">
        <v>1.9618586149135497E-3</v>
      </c>
      <c r="Z1377" s="93">
        <v>0</v>
      </c>
      <c r="AA1377" s="93">
        <v>0</v>
      </c>
      <c r="AB1377" s="93">
        <v>0</v>
      </c>
      <c r="AC1377" s="93">
        <f>_xlfn.XLOOKUP(B1377,'[3]Nur des jours'!$B:$B,'[3]Nur des jours'!$N:$N,"")</f>
        <v>0</v>
      </c>
      <c r="AD1377" s="93">
        <v>0</v>
      </c>
      <c r="AE1377" s="93">
        <v>0</v>
      </c>
      <c r="AF1377" s="93">
        <v>0</v>
      </c>
      <c r="AG1377" s="93"/>
      <c r="AH1377" s="93">
        <v>0</v>
      </c>
      <c r="AI1377" s="93">
        <v>0</v>
      </c>
      <c r="AJ1377" s="93">
        <v>0</v>
      </c>
      <c r="AK1377" s="93">
        <v>0</v>
      </c>
      <c r="AL1377" s="93">
        <v>0</v>
      </c>
      <c r="AM1377" s="49" t="s">
        <v>5559</v>
      </c>
      <c r="AN1377" s="49"/>
      <c r="AO1377" s="48" t="str" cm="1">
        <f t="array" ref="AO1377">IFERROR(_xlfn.IFS(
AQ1377="MPR ISSUE","PDH",
AQ1377="BSS Hardware Issue","BSS",
AQ1377="Sites strategiques, MLL, Pylone, etc.","ENVTECH",
AQ1377="AKTIVCO DEFAUT GE &amp; POWER Cabinet","AKTIVCO",
AQ1377="AKTIVCO Coupure ENEO &amp; Baisse de tension","AKTIVCO GRID ONLY",
AQ1377="Coupure ENEO &amp; Baisse de tension","IHS GRID ONLY",
AQ1377="Defaut GE &amp; POWER Cabinet","IHS",
AQ1377="Sharing","Partners",
AQ1377="Sites strategiques &amp; DataCenter","SST &amp; DC",
AQ1377="Exclu","Exclu",
AQ1377="SAT","SAT",
AQ1377="SPARE-ISSUE","SPARE-ISSUE",
AQ1377="Fiber CAmtel","TRANS_FO_CAMTEL",
AQ1377="Fiber AOF","Fiber AOF",
AQ1377="Projet OCM (HUAWEI)","TRAVAUX-HUAWEI",
AQ1377="Projet OCM (NOKIA)","TRAVAUX-NOKIA",
AQ1377="ACCESS-ISSUE","ACCESS-ISSUE",
AQ1377="Projet OCM (ZTE, NOKIA, autres projets)","TRAVAUX OCM",
AQ1377="No root CAuse","No root cause",
AQ1377="ODU HS","PDH",
AQ1377="IP &amp; VLAN","PDH",
AQ1377="Warehouse HUAWEI","SPARE-ISSUE",
AQ1377="SPARE-HS","SPARE-ISSUE",
AQ1377="Power Telco","BSS",AQ1377="no impacts","no impacts"
),"")</f>
        <v>No root cause</v>
      </c>
      <c r="AP1377" s="48" t="str" cm="1">
        <f t="array" ref="AP1377">IFERROR(_xlfn.IFS(
AQ1377="MPR ISSUE","TX ISSUE",
AQ1377="BSS Hardware Issue","RAN ISSUE",
AQ1377="Sites strategiques, MLL, Pylone, etc.","ENVTECH",
AQ1377="AKTIVCO DEFAUT GE &amp; POWER Cabinet","POWER ISSUE",
AQ1377="AKTIVCO Coupure ENEO &amp; Baisse de tension","POWER ISSUE",
AQ1377="Coupure ENEO &amp; Baisse de tension","POWER ISSUE",
AQ1377="Defaut GE &amp; POWER Cabinet","POWER ISSUE",
AQ1377="Sharing","POWER ISSUE",
AQ1377="Sites strategiques &amp; DataCenter","POWER ISSUE",
AQ1377="Exclu","Exclu",
AQ1377="SAT","TX ISSUE",
AQ1377="SPARE-ISSUE","SPARE-ISSUE",
AQ1377="Fiber CAmtel","TX ISSUE",
AQ1377="Fiber AOF","TX ISSUE",
AQ1377="Projet OCM (HUAWEI)","TRAVAUX-HUAWEI",
AQ1377="Projet OCM (NOKIA)","TRAVAUX -NOKIA",
AQ1377="ACCESS-ISSUE","ACCESS-ISSUE",
AQ1377="Projet OCM (ZTE, NOKIA, autres projets)","TRAVAUX OCM",
AQ1377="No root CAuse","No root cause",
AQ1377="ODU HS","TX ISSUE",
AQ1377="IP &amp; VLAN","TX ISSUE",
AQ1377="Warehouse HUAWEI","SPARE-ISSUE",
AQ1377="SPARE-HS","SPARE-ISSUE",
AQ1377="Power Telco","RAN ISSUE",AQ1377="no impacts","no impacts"
),"")</f>
        <v>No root cause</v>
      </c>
      <c r="AQ1377" s="67" t="s">
        <v>5344</v>
      </c>
      <c r="AR1377" s="48" t="str" cm="1">
        <f t="array" ref="AR1377">IFERROR(_xlfn.IFS(
AQ1377="MPR ISSUE","ACTIVE",
AQ1377="BSS Hardware Issue","ACTIVE",
AQ1377="Sites strategiques, MLL, Pylone, etc.","PASSIVE",
AQ1377="AKTIVCO DEFAUT GE &amp; POWER Cabinet","PASSIVE",
AQ1377="AKTIVCO Coupure ENEO &amp; Baisse de tension","PASSIVE",
AQ1377="Coupure ENEO &amp; Baisse de tension","PASSIVE",
AQ1377="Defaut GE &amp; POWER Cabinet","PASSIVE",
AQ1377="Sharing","PASSIVE",
AQ1377="Sites strategiques &amp; DataCenter","PASSIVE",
AQ1377="Exclu","Exclu",
AQ1377="SAT","ACTIVE",
AQ1377="SPARE-ISSUE","SPARE-ISSUE",
AQ1377="Fiber CAmtel","ACTIVE",
AQ1377="Fiber AOF","ACTIVE",
AQ1377="Projet OCM (HUAWEI)","PLANNED WORKS",
AQ1377="Projet OCM (NOKIA)","PLANNED WORKS",
AQ1377="ACCESS-ISSUE","ACCESS-ISSUE",
AQ1377="Projet OCM (ZTE, NOKIA, autres projets)","PLANNED WORKS",
AQ1377="No root CAuse","No root cause",
AQ1377="ODU HS","ACTIVE",
AQ1377="IP &amp; VLAN","ACTIVE",
AQ1377="Warehouse HUAWEI","SPARE-ISSUE",
AQ1377="SPARE-HS","SPARE-ISSUE",
AQ1377="Power Telco","ACTIVE", AQ1377="no impacts","no impacts"
),"")</f>
        <v>No root cause</v>
      </c>
      <c r="AS1377" s="92" t="s">
        <v>5537</v>
      </c>
      <c r="AT1377" s="98" t="s">
        <v>4024</v>
      </c>
      <c r="AV1377" s="17" t="s">
        <v>5537</v>
      </c>
      <c r="AW1377" s="7" t="s">
        <v>5537</v>
      </c>
      <c r="AX1377" s="6" t="s">
        <v>5537</v>
      </c>
      <c r="AY1377" s="7"/>
      <c r="AZ1377" s="3" t="s">
        <v>5537</v>
      </c>
      <c r="BA1377" s="18" t="s">
        <v>5537</v>
      </c>
      <c r="BB1377" s="18" t="s">
        <v>5537</v>
      </c>
      <c r="BC1377" s="18" t="s">
        <v>5537</v>
      </c>
      <c r="BD1377" s="18" t="s">
        <v>5537</v>
      </c>
      <c r="BE1377" s="18" t="s">
        <v>5537</v>
      </c>
      <c r="BF1377" s="18" t="s">
        <v>5537</v>
      </c>
      <c r="BG1377" s="18" t="s">
        <v>5537</v>
      </c>
      <c r="BH1377" s="18" t="s">
        <v>5537</v>
      </c>
      <c r="BI1377" s="18" t="s">
        <v>5537</v>
      </c>
      <c r="BJ1377" s="18" t="s">
        <v>5537</v>
      </c>
      <c r="BK1377" s="18" t="s">
        <v>5537</v>
      </c>
      <c r="BL1377" s="9" t="s">
        <v>5537</v>
      </c>
      <c r="BM1377" s="14" t="s">
        <v>5537</v>
      </c>
      <c r="BN1377" s="14" t="s">
        <v>5537</v>
      </c>
      <c r="BO1377" s="14" t="str">
        <f>_xlfn.XLOOKUP(B1377,'[4]cell downs 18042026 17h'!$B:$B,'[4]cell downs 18042026 17h'!$B:$B,"")</f>
        <v/>
      </c>
      <c r="BP1377" s="14" t="str">
        <f>_xlfn.XLOOKUP(B1377,'[5]Cells Huawei 19042026 15h'!$B:$B,'[5]Cells Huawei 19042026 15h'!$B:$B,"")</f>
        <v/>
      </c>
      <c r="BQ1377" s="9" t="str">
        <f>_xlfn.XLOOKUP(B1377,'[6]cells down 19042026 9H40'!$B:$B,'[6]cells down 19042026 9H40'!$B:$B,"")</f>
        <v/>
      </c>
      <c r="BR1377" s="9" t="s">
        <v>5537</v>
      </c>
      <c r="BS1377" s="9" t="s">
        <v>594</v>
      </c>
      <c r="BT1377" s="108"/>
    </row>
    <row r="1378" spans="1:72" s="9" customFormat="1" x14ac:dyDescent="0.35">
      <c r="A1378" s="2" t="s">
        <v>4573</v>
      </c>
      <c r="B1378" s="8" t="s">
        <v>4574</v>
      </c>
      <c r="C1378" s="3" t="str">
        <f>_xlfn.XLOOKUP(B1378,'[1]daily break down'!$D:$D,'[1]daily break down'!$E:$E,"")</f>
        <v>OUEST</v>
      </c>
      <c r="D1378" s="1" t="s">
        <v>11</v>
      </c>
      <c r="E1378" s="1" t="s">
        <v>12</v>
      </c>
      <c r="F1378" s="3" t="s">
        <v>102</v>
      </c>
      <c r="G1378" s="1" t="s">
        <v>4178</v>
      </c>
      <c r="H1378" s="32" t="str">
        <f>_xlfn.XLOOKUP(B1378,[2]CALCULATION!$B:$B,[2]CALCULATION!$H:$H,"")</f>
        <v>HUAWEI</v>
      </c>
      <c r="I1378" s="28">
        <v>0</v>
      </c>
      <c r="J1378" s="28">
        <v>0</v>
      </c>
      <c r="K1378" s="28">
        <v>0</v>
      </c>
      <c r="L1378" s="28">
        <v>0</v>
      </c>
      <c r="M1378" s="28">
        <v>0</v>
      </c>
      <c r="N1378" s="28">
        <v>0</v>
      </c>
      <c r="O1378" s="28">
        <v>0</v>
      </c>
      <c r="P1378" s="28">
        <v>0</v>
      </c>
      <c r="Q1378" s="28">
        <v>0</v>
      </c>
      <c r="R1378" s="28">
        <v>0</v>
      </c>
      <c r="S1378" s="93">
        <v>0</v>
      </c>
      <c r="T1378" s="93">
        <f>_xlfn.XLOOKUP(B1378,'[3]Nur des jours'!$B:$B,'[3]Nur des jours'!$U:$U,"")</f>
        <v>0</v>
      </c>
      <c r="U1378" s="93">
        <v>0</v>
      </c>
      <c r="V1378" s="93">
        <v>0</v>
      </c>
      <c r="W1378" s="93">
        <v>0.71161962486409669</v>
      </c>
      <c r="X1378" s="93">
        <v>0</v>
      </c>
      <c r="Y1378" s="93">
        <v>1.9618586149135497E-3</v>
      </c>
      <c r="Z1378" s="93">
        <v>0</v>
      </c>
      <c r="AA1378" s="93">
        <v>0</v>
      </c>
      <c r="AB1378" s="93">
        <v>0</v>
      </c>
      <c r="AC1378" s="93">
        <f>_xlfn.XLOOKUP(B1378,'[3]Nur des jours'!$B:$B,'[3]Nur des jours'!$N:$N,"")</f>
        <v>0</v>
      </c>
      <c r="AD1378" s="93">
        <v>0</v>
      </c>
      <c r="AE1378" s="93">
        <v>0</v>
      </c>
      <c r="AF1378" s="93">
        <v>0</v>
      </c>
      <c r="AG1378" s="93"/>
      <c r="AH1378" s="93">
        <v>0</v>
      </c>
      <c r="AI1378" s="93">
        <v>0</v>
      </c>
      <c r="AJ1378" s="93">
        <v>0</v>
      </c>
      <c r="AK1378" s="93">
        <v>0</v>
      </c>
      <c r="AL1378" s="93">
        <v>0</v>
      </c>
      <c r="AM1378" s="49" t="s">
        <v>5559</v>
      </c>
      <c r="AN1378" s="49"/>
      <c r="AO1378" s="48" t="str" cm="1">
        <f t="array" ref="AO1378">IFERROR(_xlfn.IFS(
AQ1378="MPR ISSUE","PDH",
AQ1378="BSS Hardware Issue","BSS",
AQ1378="Sites strategiques, MLL, Pylone, etc.","ENVTECH",
AQ1378="AKTIVCO DEFAUT GE &amp; POWER Cabinet","AKTIVCO",
AQ1378="AKTIVCO Coupure ENEO &amp; Baisse de tension","AKTIVCO GRID ONLY",
AQ1378="Coupure ENEO &amp; Baisse de tension","IHS GRID ONLY",
AQ1378="Defaut GE &amp; POWER Cabinet","IHS",
AQ1378="Sharing","Partners",
AQ1378="Sites strategiques &amp; DataCenter","SST &amp; DC",
AQ1378="Exclu","Exclu",
AQ1378="SAT","SAT",
AQ1378="SPARE-ISSUE","SPARE-ISSUE",
AQ1378="Fiber CAmtel","TRANS_FO_CAMTEL",
AQ1378="Fiber AOF","Fiber AOF",
AQ1378="Projet OCM (HUAWEI)","TRAVAUX-HUAWEI",
AQ1378="Projet OCM (NOKIA)","TRAVAUX-NOKIA",
AQ1378="ACCESS-ISSUE","ACCESS-ISSUE",
AQ1378="Projet OCM (ZTE, NOKIA, autres projets)","TRAVAUX OCM",
AQ1378="No root CAuse","No root cause",
AQ1378="ODU HS","PDH",
AQ1378="IP &amp; VLAN","PDH",
AQ1378="Warehouse HUAWEI","SPARE-ISSUE",
AQ1378="SPARE-HS","SPARE-ISSUE",
AQ1378="Power Telco","BSS",AQ1378="no impacts","no impacts"
),"")</f>
        <v>No root cause</v>
      </c>
      <c r="AP1378" s="48" t="str" cm="1">
        <f t="array" ref="AP1378">IFERROR(_xlfn.IFS(
AQ1378="MPR ISSUE","TX ISSUE",
AQ1378="BSS Hardware Issue","RAN ISSUE",
AQ1378="Sites strategiques, MLL, Pylone, etc.","ENVTECH",
AQ1378="AKTIVCO DEFAUT GE &amp; POWER Cabinet","POWER ISSUE",
AQ1378="AKTIVCO Coupure ENEO &amp; Baisse de tension","POWER ISSUE",
AQ1378="Coupure ENEO &amp; Baisse de tension","POWER ISSUE",
AQ1378="Defaut GE &amp; POWER Cabinet","POWER ISSUE",
AQ1378="Sharing","POWER ISSUE",
AQ1378="Sites strategiques &amp; DataCenter","POWER ISSUE",
AQ1378="Exclu","Exclu",
AQ1378="SAT","TX ISSUE",
AQ1378="SPARE-ISSUE","SPARE-ISSUE",
AQ1378="Fiber CAmtel","TX ISSUE",
AQ1378="Fiber AOF","TX ISSUE",
AQ1378="Projet OCM (HUAWEI)","TRAVAUX-HUAWEI",
AQ1378="Projet OCM (NOKIA)","TRAVAUX -NOKIA",
AQ1378="ACCESS-ISSUE","ACCESS-ISSUE",
AQ1378="Projet OCM (ZTE, NOKIA, autres projets)","TRAVAUX OCM",
AQ1378="No root CAuse","No root cause",
AQ1378="ODU HS","TX ISSUE",
AQ1378="IP &amp; VLAN","TX ISSUE",
AQ1378="Warehouse HUAWEI","SPARE-ISSUE",
AQ1378="SPARE-HS","SPARE-ISSUE",
AQ1378="Power Telco","RAN ISSUE",AQ1378="no impacts","no impacts"
),"")</f>
        <v>No root cause</v>
      </c>
      <c r="AQ1378" s="67" t="s">
        <v>5344</v>
      </c>
      <c r="AR1378" s="48" t="str" cm="1">
        <f t="array" ref="AR1378">IFERROR(_xlfn.IFS(
AQ1378="MPR ISSUE","ACTIVE",
AQ1378="BSS Hardware Issue","ACTIVE",
AQ1378="Sites strategiques, MLL, Pylone, etc.","PASSIVE",
AQ1378="AKTIVCO DEFAUT GE &amp; POWER Cabinet","PASSIVE",
AQ1378="AKTIVCO Coupure ENEO &amp; Baisse de tension","PASSIVE",
AQ1378="Coupure ENEO &amp; Baisse de tension","PASSIVE",
AQ1378="Defaut GE &amp; POWER Cabinet","PASSIVE",
AQ1378="Sharing","PASSIVE",
AQ1378="Sites strategiques &amp; DataCenter","PASSIVE",
AQ1378="Exclu","Exclu",
AQ1378="SAT","ACTIVE",
AQ1378="SPARE-ISSUE","SPARE-ISSUE",
AQ1378="Fiber CAmtel","ACTIVE",
AQ1378="Fiber AOF","ACTIVE",
AQ1378="Projet OCM (HUAWEI)","PLANNED WORKS",
AQ1378="Projet OCM (NOKIA)","PLANNED WORKS",
AQ1378="ACCESS-ISSUE","ACCESS-ISSUE",
AQ1378="Projet OCM (ZTE, NOKIA, autres projets)","PLANNED WORKS",
AQ1378="No root CAuse","No root cause",
AQ1378="ODU HS","ACTIVE",
AQ1378="IP &amp; VLAN","ACTIVE",
AQ1378="Warehouse HUAWEI","SPARE-ISSUE",
AQ1378="SPARE-HS","SPARE-ISSUE",
AQ1378="Power Telco","ACTIVE", AQ1378="no impacts","no impacts"
),"")</f>
        <v>No root cause</v>
      </c>
      <c r="AS1378" s="92" t="s">
        <v>5695</v>
      </c>
      <c r="AT1378" s="98" t="s">
        <v>4574</v>
      </c>
      <c r="AV1378" s="17" t="s">
        <v>5537</v>
      </c>
      <c r="AW1378" s="7" t="s">
        <v>5537</v>
      </c>
      <c r="AX1378" s="6" t="s">
        <v>5537</v>
      </c>
      <c r="AY1378" s="7"/>
      <c r="AZ1378" s="3" t="s">
        <v>5537</v>
      </c>
      <c r="BA1378" s="18" t="s">
        <v>5537</v>
      </c>
      <c r="BB1378" s="18" t="s">
        <v>5537</v>
      </c>
      <c r="BC1378" s="18" t="s">
        <v>5537</v>
      </c>
      <c r="BD1378" s="18" t="s">
        <v>5537</v>
      </c>
      <c r="BE1378" s="18" t="s">
        <v>5537</v>
      </c>
      <c r="BF1378" s="18" t="s">
        <v>5537</v>
      </c>
      <c r="BG1378" s="18" t="s">
        <v>5537</v>
      </c>
      <c r="BH1378" s="18" t="s">
        <v>5537</v>
      </c>
      <c r="BI1378" s="18" t="s">
        <v>5537</v>
      </c>
      <c r="BJ1378" s="18" t="s">
        <v>5537</v>
      </c>
      <c r="BK1378" s="18" t="s">
        <v>5695</v>
      </c>
      <c r="BL1378" s="9" t="s">
        <v>5537</v>
      </c>
      <c r="BM1378" s="14" t="s">
        <v>5537</v>
      </c>
      <c r="BN1378" s="14" t="s">
        <v>5537</v>
      </c>
      <c r="BO1378" s="14" t="str">
        <f>_xlfn.XLOOKUP(B1378,'[4]cell downs 18042026 17h'!$B:$B,'[4]cell downs 18042026 17h'!$B:$B,"")</f>
        <v/>
      </c>
      <c r="BP1378" s="14" t="str">
        <f>_xlfn.XLOOKUP(B1378,'[5]Cells Huawei 19042026 15h'!$B:$B,'[5]Cells Huawei 19042026 15h'!$B:$B,"")</f>
        <v/>
      </c>
      <c r="BQ1378" s="9" t="str">
        <f>_xlfn.XLOOKUP(B1378,'[6]cells down 19042026 9H40'!$B:$B,'[6]cells down 19042026 9H40'!$B:$B,"")</f>
        <v/>
      </c>
      <c r="BR1378" s="9" t="s">
        <v>4574</v>
      </c>
      <c r="BS1378" s="9" t="s">
        <v>5537</v>
      </c>
      <c r="BT1378" s="108"/>
    </row>
    <row r="1379" spans="1:72" s="9" customFormat="1" x14ac:dyDescent="0.35">
      <c r="A1379" s="1" t="s">
        <v>4178</v>
      </c>
      <c r="B1379" s="8" t="s">
        <v>5144</v>
      </c>
      <c r="C1379" s="3" t="str">
        <f>_xlfn.XLOOKUP(B1379,'[1]daily break down'!$D:$D,'[1]daily break down'!$E:$E,"")</f>
        <v>OUEST</v>
      </c>
      <c r="D1379" s="1" t="s">
        <v>11</v>
      </c>
      <c r="E1379" s="1" t="s">
        <v>12</v>
      </c>
      <c r="F1379" s="3" t="s">
        <v>102</v>
      </c>
      <c r="G1379" s="1" t="s">
        <v>4178</v>
      </c>
      <c r="H1379" s="32" t="str">
        <f>_xlfn.XLOOKUP(B1379,[2]CALCULATION!$B:$B,[2]CALCULATION!$H:$H,"")</f>
        <v>HUAWEI</v>
      </c>
      <c r="I1379" s="28">
        <v>0</v>
      </c>
      <c r="J1379" s="28">
        <v>0</v>
      </c>
      <c r="K1379" s="28">
        <v>0</v>
      </c>
      <c r="L1379" s="28">
        <v>0</v>
      </c>
      <c r="M1379" s="28">
        <v>0</v>
      </c>
      <c r="N1379" s="28">
        <v>0</v>
      </c>
      <c r="O1379" s="28">
        <v>0</v>
      </c>
      <c r="P1379" s="28">
        <v>0</v>
      </c>
      <c r="Q1379" s="28">
        <v>0</v>
      </c>
      <c r="R1379" s="28">
        <v>0</v>
      </c>
      <c r="S1379" s="93">
        <v>0</v>
      </c>
      <c r="T1379" s="93">
        <f>_xlfn.XLOOKUP(B1379,'[3]Nur des jours'!$B:$B,'[3]Nur des jours'!$U:$U,"")</f>
        <v>0</v>
      </c>
      <c r="U1379" s="93">
        <v>0</v>
      </c>
      <c r="V1379" s="93">
        <v>0</v>
      </c>
      <c r="W1379" s="93">
        <v>0</v>
      </c>
      <c r="X1379" s="93">
        <v>0</v>
      </c>
      <c r="Y1379" s="93">
        <v>1.8726832233265697E-3</v>
      </c>
      <c r="Z1379" s="93">
        <v>0</v>
      </c>
      <c r="AA1379" s="93">
        <v>0</v>
      </c>
      <c r="AB1379" s="93">
        <v>0</v>
      </c>
      <c r="AC1379" s="93">
        <f>_xlfn.XLOOKUP(B1379,'[3]Nur des jours'!$B:$B,'[3]Nur des jours'!$N:$N,"")</f>
        <v>0</v>
      </c>
      <c r="AD1379" s="93">
        <v>0</v>
      </c>
      <c r="AE1379" s="93">
        <v>0</v>
      </c>
      <c r="AF1379" s="93">
        <v>0</v>
      </c>
      <c r="AG1379" s="93"/>
      <c r="AH1379" s="93">
        <v>0</v>
      </c>
      <c r="AI1379" s="93">
        <v>0</v>
      </c>
      <c r="AJ1379" s="93">
        <v>0</v>
      </c>
      <c r="AK1379" s="93">
        <v>0</v>
      </c>
      <c r="AL1379" s="93">
        <v>0</v>
      </c>
      <c r="AM1379" s="49" t="s">
        <v>5559</v>
      </c>
      <c r="AN1379" s="49"/>
      <c r="AO1379" s="48" t="str" cm="1">
        <f t="array" ref="AO1379">IFERROR(_xlfn.IFS(
AQ1379="MPR ISSUE","PDH",
AQ1379="BSS Hardware Issue","BSS",
AQ1379="Sites strategiques, MLL, Pylone, etc.","ENVTECH",
AQ1379="AKTIVCO DEFAUT GE &amp; POWER Cabinet","AKTIVCO",
AQ1379="AKTIVCO Coupure ENEO &amp; Baisse de tension","AKTIVCO GRID ONLY",
AQ1379="Coupure ENEO &amp; Baisse de tension","IHS GRID ONLY",
AQ1379="Defaut GE &amp; POWER Cabinet","IHS",
AQ1379="Sharing","Partners",
AQ1379="Sites strategiques &amp; DataCenter","SST &amp; DC",
AQ1379="Exclu","Exclu",
AQ1379="SAT","SAT",
AQ1379="SPARE-ISSUE","SPARE-ISSUE",
AQ1379="Fiber CAmtel","TRANS_FO_CAMTEL",
AQ1379="Fiber AOF","Fiber AOF",
AQ1379="Projet OCM (HUAWEI)","TRAVAUX-HUAWEI",
AQ1379="Projet OCM (NOKIA)","TRAVAUX-NOKIA",
AQ1379="ACCESS-ISSUE","ACCESS-ISSUE",
AQ1379="Projet OCM (ZTE, NOKIA, autres projets)","TRAVAUX OCM",
AQ1379="No root CAuse","No root cause",
AQ1379="ODU HS","PDH",
AQ1379="IP &amp; VLAN","PDH",
AQ1379="Warehouse HUAWEI","SPARE-ISSUE",
AQ1379="SPARE-HS","SPARE-ISSUE",
AQ1379="Power Telco","BSS",AQ1379="no impacts","no impacts"
),"")</f>
        <v>No root cause</v>
      </c>
      <c r="AP1379" s="48" t="str" cm="1">
        <f t="array" ref="AP1379">IFERROR(_xlfn.IFS(
AQ1379="MPR ISSUE","TX ISSUE",
AQ1379="BSS Hardware Issue","RAN ISSUE",
AQ1379="Sites strategiques, MLL, Pylone, etc.","ENVTECH",
AQ1379="AKTIVCO DEFAUT GE &amp; POWER Cabinet","POWER ISSUE",
AQ1379="AKTIVCO Coupure ENEO &amp; Baisse de tension","POWER ISSUE",
AQ1379="Coupure ENEO &amp; Baisse de tension","POWER ISSUE",
AQ1379="Defaut GE &amp; POWER Cabinet","POWER ISSUE",
AQ1379="Sharing","POWER ISSUE",
AQ1379="Sites strategiques &amp; DataCenter","POWER ISSUE",
AQ1379="Exclu","Exclu",
AQ1379="SAT","TX ISSUE",
AQ1379="SPARE-ISSUE","SPARE-ISSUE",
AQ1379="Fiber CAmtel","TX ISSUE",
AQ1379="Fiber AOF","TX ISSUE",
AQ1379="Projet OCM (HUAWEI)","TRAVAUX-HUAWEI",
AQ1379="Projet OCM (NOKIA)","TRAVAUX -NOKIA",
AQ1379="ACCESS-ISSUE","ACCESS-ISSUE",
AQ1379="Projet OCM (ZTE, NOKIA, autres projets)","TRAVAUX OCM",
AQ1379="No root CAuse","No root cause",
AQ1379="ODU HS","TX ISSUE",
AQ1379="IP &amp; VLAN","TX ISSUE",
AQ1379="Warehouse HUAWEI","SPARE-ISSUE",
AQ1379="SPARE-HS","SPARE-ISSUE",
AQ1379="Power Telco","RAN ISSUE",AQ1379="no impacts","no impacts"
),"")</f>
        <v>No root cause</v>
      </c>
      <c r="AQ1379" s="126" t="s">
        <v>5344</v>
      </c>
      <c r="AR1379" s="48" t="str" cm="1">
        <f t="array" ref="AR1379">IFERROR(_xlfn.IFS(
AQ1379="MPR ISSUE","ACTIVE",
AQ1379="BSS Hardware Issue","ACTIVE",
AQ1379="Sites strategiques, MLL, Pylone, etc.","PASSIVE",
AQ1379="AKTIVCO DEFAUT GE &amp; POWER Cabinet","PASSIVE",
AQ1379="AKTIVCO Coupure ENEO &amp; Baisse de tension","PASSIVE",
AQ1379="Coupure ENEO &amp; Baisse de tension","PASSIVE",
AQ1379="Defaut GE &amp; POWER Cabinet","PASSIVE",
AQ1379="Sharing","PASSIVE",
AQ1379="Sites strategiques &amp; DataCenter","PASSIVE",
AQ1379="Exclu","Exclu",
AQ1379="SAT","ACTIVE",
AQ1379="SPARE-ISSUE","SPARE-ISSUE",
AQ1379="Fiber CAmtel","ACTIVE",
AQ1379="Fiber AOF","ACTIVE",
AQ1379="Projet OCM (HUAWEI)","PLANNED WORKS",
AQ1379="Projet OCM (NOKIA)","PLANNED WORKS",
AQ1379="ACCESS-ISSUE","ACCESS-ISSUE",
AQ1379="Projet OCM (ZTE, NOKIA, autres projets)","PLANNED WORKS",
AQ1379="No root CAuse","No root cause",
AQ1379="ODU HS","ACTIVE",
AQ1379="IP &amp; VLAN","ACTIVE",
AQ1379="Warehouse HUAWEI","SPARE-ISSUE",
AQ1379="SPARE-HS","SPARE-ISSUE",
AQ1379="Power Telco","ACTIVE", AQ1379="no impacts","no impacts"
),"")</f>
        <v>No root cause</v>
      </c>
      <c r="AS1379" s="92" t="s">
        <v>5537</v>
      </c>
      <c r="AT1379" s="98" t="s">
        <v>5144</v>
      </c>
      <c r="AV1379" s="17" t="s">
        <v>5537</v>
      </c>
      <c r="AW1379" s="7" t="s">
        <v>5537</v>
      </c>
      <c r="AX1379" s="6" t="s">
        <v>5537</v>
      </c>
      <c r="AY1379" s="7"/>
      <c r="AZ1379" s="3" t="s">
        <v>5537</v>
      </c>
      <c r="BA1379" s="18" t="s">
        <v>5537</v>
      </c>
      <c r="BB1379" s="18" t="s">
        <v>5537</v>
      </c>
      <c r="BC1379" s="18" t="s">
        <v>5537</v>
      </c>
      <c r="BD1379" s="18" t="s">
        <v>5537</v>
      </c>
      <c r="BE1379" s="18" t="s">
        <v>5537</v>
      </c>
      <c r="BF1379" s="18" t="s">
        <v>5537</v>
      </c>
      <c r="BG1379" s="18" t="s">
        <v>5537</v>
      </c>
      <c r="BH1379" s="18" t="s">
        <v>5537</v>
      </c>
      <c r="BI1379" s="18" t="s">
        <v>5537</v>
      </c>
      <c r="BJ1379" s="18" t="s">
        <v>5537</v>
      </c>
      <c r="BK1379" s="18" t="s">
        <v>5537</v>
      </c>
      <c r="BL1379" s="9" t="s">
        <v>5537</v>
      </c>
      <c r="BM1379" s="14" t="s">
        <v>5537</v>
      </c>
      <c r="BN1379" s="14" t="s">
        <v>5537</v>
      </c>
      <c r="BO1379" s="14" t="str">
        <f>_xlfn.XLOOKUP(B1379,'[4]cell downs 18042026 17h'!$B:$B,'[4]cell downs 18042026 17h'!$B:$B,"")</f>
        <v/>
      </c>
      <c r="BP1379" s="14" t="str">
        <f>_xlfn.XLOOKUP(B1379,'[5]Cells Huawei 19042026 15h'!$B:$B,'[5]Cells Huawei 19042026 15h'!$B:$B,"")</f>
        <v/>
      </c>
      <c r="BQ1379" s="9" t="str">
        <f>_xlfn.XLOOKUP(B1379,'[6]cells down 19042026 9H40'!$B:$B,'[6]cells down 19042026 9H40'!$B:$B,"")</f>
        <v/>
      </c>
      <c r="BR1379" s="9" t="s">
        <v>5144</v>
      </c>
      <c r="BS1379" s="9" t="s">
        <v>5537</v>
      </c>
      <c r="BT1379" s="108"/>
    </row>
    <row r="1380" spans="1:72" s="9" customFormat="1" x14ac:dyDescent="0.35">
      <c r="A1380" s="1" t="s">
        <v>1843</v>
      </c>
      <c r="B1380" s="8" t="s">
        <v>1844</v>
      </c>
      <c r="C1380" s="3" t="str">
        <f>_xlfn.XLOOKUP(B1380,'[1]daily break down'!$D:$D,'[1]daily break down'!$E:$E,"")</f>
        <v>NORD</v>
      </c>
      <c r="D1380" s="1" t="s">
        <v>21</v>
      </c>
      <c r="E1380" s="1" t="s">
        <v>122</v>
      </c>
      <c r="F1380" s="3" t="s">
        <v>23</v>
      </c>
      <c r="G1380" s="1" t="s">
        <v>1843</v>
      </c>
      <c r="H1380" s="33" t="str">
        <f>_xlfn.XLOOKUP(B1380,[2]CALCULATION!$B:$B,[2]CALCULATION!$H:$H,"")</f>
        <v>NOKIA</v>
      </c>
      <c r="I1380" s="28">
        <v>0</v>
      </c>
      <c r="J1380" s="28">
        <v>0</v>
      </c>
      <c r="K1380" s="28">
        <v>0</v>
      </c>
      <c r="L1380" s="28">
        <v>0</v>
      </c>
      <c r="M1380" s="28">
        <v>0</v>
      </c>
      <c r="N1380" s="28">
        <v>0</v>
      </c>
      <c r="O1380" s="28">
        <v>0</v>
      </c>
      <c r="P1380" s="28">
        <v>0.85426571394147588</v>
      </c>
      <c r="Q1380" s="28">
        <v>0.72738700960816571</v>
      </c>
      <c r="R1380" s="28">
        <v>3.3197102560929338E-3</v>
      </c>
      <c r="S1380" s="93">
        <v>1.6943324401527621E-3</v>
      </c>
      <c r="T1380" s="93">
        <f>_xlfn.XLOOKUP(B1380,'[3]Nur des jours'!$B:$B,'[3]Nur des jours'!$U:$U,"")</f>
        <v>0</v>
      </c>
      <c r="U1380" s="93">
        <v>0</v>
      </c>
      <c r="V1380" s="93">
        <v>0</v>
      </c>
      <c r="W1380" s="93">
        <v>0</v>
      </c>
      <c r="X1380" s="93">
        <v>0</v>
      </c>
      <c r="Y1380" s="93">
        <v>1.7835800845021801E-3</v>
      </c>
      <c r="Z1380" s="93">
        <v>0</v>
      </c>
      <c r="AA1380" s="93">
        <v>0</v>
      </c>
      <c r="AB1380" s="93">
        <v>0</v>
      </c>
      <c r="AC1380" s="93">
        <f>_xlfn.XLOOKUP(B1380,'[3]Nur des jours'!$B:$B,'[3]Nur des jours'!$N:$N,"")</f>
        <v>0</v>
      </c>
      <c r="AD1380" s="93">
        <v>0</v>
      </c>
      <c r="AE1380" s="93">
        <v>0</v>
      </c>
      <c r="AF1380" s="93">
        <v>0</v>
      </c>
      <c r="AG1380" s="93"/>
      <c r="AH1380" s="93">
        <v>0</v>
      </c>
      <c r="AI1380" s="93">
        <v>0</v>
      </c>
      <c r="AJ1380" s="93">
        <v>0</v>
      </c>
      <c r="AK1380" s="93">
        <v>0</v>
      </c>
      <c r="AL1380" s="93">
        <v>0</v>
      </c>
      <c r="AM1380" s="49" t="s">
        <v>5559</v>
      </c>
      <c r="AN1380" s="49"/>
      <c r="AO1380" s="48" t="str" cm="1">
        <f t="array" ref="AO1380">IFERROR(_xlfn.IFS(
AQ1380="MPR ISSUE","PDH",
AQ1380="BSS Hardware Issue","BSS",
AQ1380="Sites strategiques, MLL, Pylone, etc.","ENVTECH",
AQ1380="AKTIVCO DEFAUT GE &amp; POWER Cabinet","AKTIVCO",
AQ1380="AKTIVCO Coupure ENEO &amp; Baisse de tension","AKTIVCO GRID ONLY",
AQ1380="Coupure ENEO &amp; Baisse de tension","IHS GRID ONLY",
AQ1380="Defaut GE &amp; POWER Cabinet","IHS",
AQ1380="Sharing","Partners",
AQ1380="Sites strategiques &amp; DataCenter","SST &amp; DC",
AQ1380="Exclu","Exclu",
AQ1380="SAT","SAT",
AQ1380="SPARE-ISSUE","SPARE-ISSUE",
AQ1380="Fiber CAmtel","TRANS_FO_CAMTEL",
AQ1380="Fiber AOF","Fiber AOF",
AQ1380="Projet OCM (HUAWEI)","TRAVAUX-HUAWEI",
AQ1380="Projet OCM (NOKIA)","TRAVAUX-NOKIA",
AQ1380="ACCESS-ISSUE","ACCESS-ISSUE",
AQ1380="Projet OCM (ZTE, NOKIA, autres projets)","TRAVAUX OCM",
AQ1380="No root CAuse","No root cause",
AQ1380="ODU HS","PDH",
AQ1380="IP &amp; VLAN","PDH",
AQ1380="Warehouse HUAWEI","SPARE-ISSUE",
AQ1380="SPARE-HS","SPARE-ISSUE",
AQ1380="Power Telco","BSS",AQ1380="no impacts","no impacts"
),"")</f>
        <v>AKTIVCO</v>
      </c>
      <c r="AP1380" s="48" t="str" cm="1">
        <f t="array" ref="AP1380">IFERROR(_xlfn.IFS(
AQ1380="MPR ISSUE","TX ISSUE",
AQ1380="BSS Hardware Issue","RAN ISSUE",
AQ1380="Sites strategiques, MLL, Pylone, etc.","ENVTECH",
AQ1380="AKTIVCO DEFAUT GE &amp; POWER Cabinet","POWER ISSUE",
AQ1380="AKTIVCO Coupure ENEO &amp; Baisse de tension","POWER ISSUE",
AQ1380="Coupure ENEO &amp; Baisse de tension","POWER ISSUE",
AQ1380="Defaut GE &amp; POWER Cabinet","POWER ISSUE",
AQ1380="Sharing","POWER ISSUE",
AQ1380="Sites strategiques &amp; DataCenter","POWER ISSUE",
AQ1380="Exclu","Exclu",
AQ1380="SAT","TX ISSUE",
AQ1380="SPARE-ISSUE","SPARE-ISSUE",
AQ1380="Fiber CAmtel","TX ISSUE",
AQ1380="Fiber AOF","TX ISSUE",
AQ1380="Projet OCM (HUAWEI)","TRAVAUX-HUAWEI",
AQ1380="Projet OCM (NOKIA)","TRAVAUX -NOKIA",
AQ1380="ACCESS-ISSUE","ACCESS-ISSUE",
AQ1380="Projet OCM (ZTE, NOKIA, autres projets)","TRAVAUX OCM",
AQ1380="No root CAuse","No root cause",
AQ1380="ODU HS","TX ISSUE",
AQ1380="IP &amp; VLAN","TX ISSUE",
AQ1380="Warehouse HUAWEI","SPARE-ISSUE",
AQ1380="SPARE-HS","SPARE-ISSUE",
AQ1380="Power Telco","RAN ISSUE",AQ1380="no impacts","no impacts"
),"")</f>
        <v>POWER ISSUE</v>
      </c>
      <c r="AQ1380" s="67" t="s">
        <v>5325</v>
      </c>
      <c r="AR1380" s="48" t="str" cm="1">
        <f t="array" ref="AR1380">IFERROR(_xlfn.IFS(
AQ1380="MPR ISSUE","ACTIVE",
AQ1380="BSS Hardware Issue","ACTIVE",
AQ1380="Sites strategiques, MLL, Pylone, etc.","PASSIVE",
AQ1380="AKTIVCO DEFAUT GE &amp; POWER Cabinet","PASSIVE",
AQ1380="AKTIVCO Coupure ENEO &amp; Baisse de tension","PASSIVE",
AQ1380="Coupure ENEO &amp; Baisse de tension","PASSIVE",
AQ1380="Defaut GE &amp; POWER Cabinet","PASSIVE",
AQ1380="Sharing","PASSIVE",
AQ1380="Sites strategiques &amp; DataCenter","PASSIVE",
AQ1380="Exclu","Exclu",
AQ1380="SAT","ACTIVE",
AQ1380="SPARE-ISSUE","SPARE-ISSUE",
AQ1380="Fiber CAmtel","ACTIVE",
AQ1380="Fiber AOF","ACTIVE",
AQ1380="Projet OCM (HUAWEI)","PLANNED WORKS",
AQ1380="Projet OCM (NOKIA)","PLANNED WORKS",
AQ1380="ACCESS-ISSUE","ACCESS-ISSUE",
AQ1380="Projet OCM (ZTE, NOKIA, autres projets)","PLANNED WORKS",
AQ1380="No root CAuse","No root cause",
AQ1380="ODU HS","ACTIVE",
AQ1380="IP &amp; VLAN","ACTIVE",
AQ1380="Warehouse HUAWEI","SPARE-ISSUE",
AQ1380="SPARE-HS","SPARE-ISSUE",
AQ1380="Power Telco","ACTIVE", AQ1380="no impacts","no impacts"
),"")</f>
        <v>PASSIVE</v>
      </c>
      <c r="AS1380" s="92" t="s">
        <v>5842</v>
      </c>
      <c r="AT1380" s="98" t="s">
        <v>1844</v>
      </c>
      <c r="AV1380" s="17" t="s">
        <v>5537</v>
      </c>
      <c r="AW1380" s="7" t="s">
        <v>5537</v>
      </c>
      <c r="AX1380" s="6" t="s">
        <v>5537</v>
      </c>
      <c r="AY1380" s="7"/>
      <c r="AZ1380" s="3" t="s">
        <v>5537</v>
      </c>
      <c r="BA1380" s="18" t="s">
        <v>5537</v>
      </c>
      <c r="BB1380" s="18" t="s">
        <v>5537</v>
      </c>
      <c r="BC1380" s="18" t="s">
        <v>5537</v>
      </c>
      <c r="BD1380" s="18" t="s">
        <v>5537</v>
      </c>
      <c r="BE1380" s="18" t="s">
        <v>5537</v>
      </c>
      <c r="BF1380" s="18" t="s">
        <v>5537</v>
      </c>
      <c r="BG1380" s="18" t="s">
        <v>5537</v>
      </c>
      <c r="BH1380" s="18" t="s">
        <v>5537</v>
      </c>
      <c r="BI1380" s="18" t="s">
        <v>5537</v>
      </c>
      <c r="BJ1380" s="18" t="s">
        <v>5537</v>
      </c>
      <c r="BK1380" s="18" t="s">
        <v>5537</v>
      </c>
      <c r="BL1380" s="9" t="s">
        <v>5842</v>
      </c>
      <c r="BM1380" s="14" t="s">
        <v>5537</v>
      </c>
      <c r="BN1380" s="14" t="s">
        <v>5537</v>
      </c>
      <c r="BO1380" s="14" t="str">
        <f>_xlfn.XLOOKUP(B1380,'[4]cell downs 18042026 17h'!$B:$B,'[4]cell downs 18042026 17h'!$B:$B,"")</f>
        <v/>
      </c>
      <c r="BP1380" s="14" t="str">
        <f>_xlfn.XLOOKUP(B1380,'[5]Cells Huawei 19042026 15h'!$B:$B,'[5]Cells Huawei 19042026 15h'!$B:$B,"")</f>
        <v/>
      </c>
      <c r="BQ1380" s="9" t="str">
        <f>_xlfn.XLOOKUP(B1380,'[6]cells down 19042026 9H40'!$B:$B,'[6]cells down 19042026 9H40'!$B:$B,"")</f>
        <v/>
      </c>
      <c r="BR1380" s="9" t="s">
        <v>5537</v>
      </c>
      <c r="BS1380" s="9" t="s">
        <v>12</v>
      </c>
      <c r="BT1380" s="108"/>
    </row>
    <row r="1381" spans="1:72" s="9" customFormat="1" x14ac:dyDescent="0.35">
      <c r="A1381" s="1" t="s">
        <v>4176</v>
      </c>
      <c r="B1381" s="8" t="s">
        <v>4177</v>
      </c>
      <c r="C1381" s="3" t="str">
        <f>_xlfn.XLOOKUP(B1381,'[1]daily break down'!$D:$D,'[1]daily break down'!$E:$E,"")</f>
        <v>OUEST</v>
      </c>
      <c r="D1381" s="1" t="s">
        <v>11</v>
      </c>
      <c r="E1381" s="1" t="s">
        <v>12</v>
      </c>
      <c r="F1381" s="3" t="s">
        <v>102</v>
      </c>
      <c r="G1381" s="1" t="s">
        <v>4178</v>
      </c>
      <c r="H1381" s="32" t="str">
        <f>_xlfn.XLOOKUP(B1381,[2]CALCULATION!$B:$B,[2]CALCULATION!$H:$H,"")</f>
        <v>HUAWEI</v>
      </c>
      <c r="I1381" s="28">
        <v>0</v>
      </c>
      <c r="J1381" s="28">
        <v>0</v>
      </c>
      <c r="K1381" s="28">
        <v>0</v>
      </c>
      <c r="L1381" s="28">
        <v>0</v>
      </c>
      <c r="M1381" s="28">
        <v>0</v>
      </c>
      <c r="N1381" s="28">
        <v>0</v>
      </c>
      <c r="O1381" s="28">
        <v>0</v>
      </c>
      <c r="P1381" s="28">
        <v>0</v>
      </c>
      <c r="Q1381" s="28">
        <v>0</v>
      </c>
      <c r="R1381" s="28">
        <v>0</v>
      </c>
      <c r="S1381" s="93">
        <v>0</v>
      </c>
      <c r="T1381" s="93">
        <f>_xlfn.XLOOKUP(B1381,'[3]Nur des jours'!$B:$B,'[3]Nur des jours'!$U:$U,"")</f>
        <v>0</v>
      </c>
      <c r="U1381" s="93">
        <v>0</v>
      </c>
      <c r="V1381" s="93">
        <v>0</v>
      </c>
      <c r="W1381" s="93">
        <v>0</v>
      </c>
      <c r="X1381" s="93">
        <v>0</v>
      </c>
      <c r="Y1381" s="93">
        <v>1.6051570485656314E-3</v>
      </c>
      <c r="Z1381" s="93">
        <v>0</v>
      </c>
      <c r="AA1381" s="93">
        <v>0</v>
      </c>
      <c r="AB1381" s="93">
        <v>0</v>
      </c>
      <c r="AC1381" s="93">
        <f>_xlfn.XLOOKUP(B1381,'[3]Nur des jours'!$B:$B,'[3]Nur des jours'!$N:$N,"")</f>
        <v>0</v>
      </c>
      <c r="AD1381" s="93">
        <v>0</v>
      </c>
      <c r="AE1381" s="93">
        <v>0</v>
      </c>
      <c r="AF1381" s="93">
        <v>0</v>
      </c>
      <c r="AG1381" s="93"/>
      <c r="AH1381" s="93">
        <v>0</v>
      </c>
      <c r="AI1381" s="93">
        <v>0</v>
      </c>
      <c r="AJ1381" s="93">
        <v>0</v>
      </c>
      <c r="AK1381" s="93">
        <v>0</v>
      </c>
      <c r="AL1381" s="93">
        <v>0</v>
      </c>
      <c r="AM1381" s="49" t="s">
        <v>5559</v>
      </c>
      <c r="AN1381" s="49"/>
      <c r="AO1381" s="48" t="str" cm="1">
        <f t="array" ref="AO1381">IFERROR(_xlfn.IFS(
AQ1381="MPR ISSUE","PDH",
AQ1381="BSS Hardware Issue","BSS",
AQ1381="Sites strategiques, MLL, Pylone, etc.","ENVTECH",
AQ1381="AKTIVCO DEFAUT GE &amp; POWER Cabinet","AKTIVCO",
AQ1381="AKTIVCO Coupure ENEO &amp; Baisse de tension","AKTIVCO GRID ONLY",
AQ1381="Coupure ENEO &amp; Baisse de tension","IHS GRID ONLY",
AQ1381="Defaut GE &amp; POWER Cabinet","IHS",
AQ1381="Sharing","Partners",
AQ1381="Sites strategiques &amp; DataCenter","SST &amp; DC",
AQ1381="Exclu","Exclu",
AQ1381="SAT","SAT",
AQ1381="SPARE-ISSUE","SPARE-ISSUE",
AQ1381="Fiber CAmtel","TRANS_FO_CAMTEL",
AQ1381="Fiber AOF","Fiber AOF",
AQ1381="Projet OCM (HUAWEI)","TRAVAUX-HUAWEI",
AQ1381="Projet OCM (NOKIA)","TRAVAUX-NOKIA",
AQ1381="ACCESS-ISSUE","ACCESS-ISSUE",
AQ1381="Projet OCM (ZTE, NOKIA, autres projets)","TRAVAUX OCM",
AQ1381="No root CAuse","No root cause",
AQ1381="ODU HS","PDH",
AQ1381="IP &amp; VLAN","PDH",
AQ1381="Warehouse HUAWEI","SPARE-ISSUE",
AQ1381="SPARE-HS","SPARE-ISSUE",
AQ1381="Power Telco","BSS",AQ1381="no impacts","no impacts"
),"")</f>
        <v>No root cause</v>
      </c>
      <c r="AP1381" s="48" t="str" cm="1">
        <f t="array" ref="AP1381">IFERROR(_xlfn.IFS(
AQ1381="MPR ISSUE","TX ISSUE",
AQ1381="BSS Hardware Issue","RAN ISSUE",
AQ1381="Sites strategiques, MLL, Pylone, etc.","ENVTECH",
AQ1381="AKTIVCO DEFAUT GE &amp; POWER Cabinet","POWER ISSUE",
AQ1381="AKTIVCO Coupure ENEO &amp; Baisse de tension","POWER ISSUE",
AQ1381="Coupure ENEO &amp; Baisse de tension","POWER ISSUE",
AQ1381="Defaut GE &amp; POWER Cabinet","POWER ISSUE",
AQ1381="Sharing","POWER ISSUE",
AQ1381="Sites strategiques &amp; DataCenter","POWER ISSUE",
AQ1381="Exclu","Exclu",
AQ1381="SAT","TX ISSUE",
AQ1381="SPARE-ISSUE","SPARE-ISSUE",
AQ1381="Fiber CAmtel","TX ISSUE",
AQ1381="Fiber AOF","TX ISSUE",
AQ1381="Projet OCM (HUAWEI)","TRAVAUX-HUAWEI",
AQ1381="Projet OCM (NOKIA)","TRAVAUX -NOKIA",
AQ1381="ACCESS-ISSUE","ACCESS-ISSUE",
AQ1381="Projet OCM (ZTE, NOKIA, autres projets)","TRAVAUX OCM",
AQ1381="No root CAuse","No root cause",
AQ1381="ODU HS","TX ISSUE",
AQ1381="IP &amp; VLAN","TX ISSUE",
AQ1381="Warehouse HUAWEI","SPARE-ISSUE",
AQ1381="SPARE-HS","SPARE-ISSUE",
AQ1381="Power Telco","RAN ISSUE",AQ1381="no impacts","no impacts"
),"")</f>
        <v>No root cause</v>
      </c>
      <c r="AQ1381" s="67" t="s">
        <v>5344</v>
      </c>
      <c r="AR1381" s="48" t="str" cm="1">
        <f t="array" ref="AR1381">IFERROR(_xlfn.IFS(
AQ1381="MPR ISSUE","ACTIVE",
AQ1381="BSS Hardware Issue","ACTIVE",
AQ1381="Sites strategiques, MLL, Pylone, etc.","PASSIVE",
AQ1381="AKTIVCO DEFAUT GE &amp; POWER Cabinet","PASSIVE",
AQ1381="AKTIVCO Coupure ENEO &amp; Baisse de tension","PASSIVE",
AQ1381="Coupure ENEO &amp; Baisse de tension","PASSIVE",
AQ1381="Defaut GE &amp; POWER Cabinet","PASSIVE",
AQ1381="Sharing","PASSIVE",
AQ1381="Sites strategiques &amp; DataCenter","PASSIVE",
AQ1381="Exclu","Exclu",
AQ1381="SAT","ACTIVE",
AQ1381="SPARE-ISSUE","SPARE-ISSUE",
AQ1381="Fiber CAmtel","ACTIVE",
AQ1381="Fiber AOF","ACTIVE",
AQ1381="Projet OCM (HUAWEI)","PLANNED WORKS",
AQ1381="Projet OCM (NOKIA)","PLANNED WORKS",
AQ1381="ACCESS-ISSUE","ACCESS-ISSUE",
AQ1381="Projet OCM (ZTE, NOKIA, autres projets)","PLANNED WORKS",
AQ1381="No root CAuse","No root cause",
AQ1381="ODU HS","ACTIVE",
AQ1381="IP &amp; VLAN","ACTIVE",
AQ1381="Warehouse HUAWEI","SPARE-ISSUE",
AQ1381="SPARE-HS","SPARE-ISSUE",
AQ1381="Power Telco","ACTIVE", AQ1381="no impacts","no impacts"
),"")</f>
        <v>No root cause</v>
      </c>
      <c r="AS1381" s="92" t="s">
        <v>5695</v>
      </c>
      <c r="AT1381" s="98" t="s">
        <v>4177</v>
      </c>
      <c r="AV1381" s="17" t="s">
        <v>5537</v>
      </c>
      <c r="AW1381" s="7" t="s">
        <v>5537</v>
      </c>
      <c r="AX1381" s="6" t="s">
        <v>5537</v>
      </c>
      <c r="AY1381" s="7"/>
      <c r="AZ1381" s="3" t="s">
        <v>5537</v>
      </c>
      <c r="BA1381" s="18" t="s">
        <v>5537</v>
      </c>
      <c r="BB1381" s="18" t="s">
        <v>5537</v>
      </c>
      <c r="BC1381" s="18" t="s">
        <v>5537</v>
      </c>
      <c r="BD1381" s="18" t="s">
        <v>5537</v>
      </c>
      <c r="BE1381" s="18" t="s">
        <v>5537</v>
      </c>
      <c r="BF1381" s="18" t="s">
        <v>5537</v>
      </c>
      <c r="BG1381" s="18" t="s">
        <v>5537</v>
      </c>
      <c r="BH1381" s="18" t="s">
        <v>5537</v>
      </c>
      <c r="BI1381" s="18" t="s">
        <v>5537</v>
      </c>
      <c r="BJ1381" s="18" t="s">
        <v>5537</v>
      </c>
      <c r="BK1381" s="18" t="s">
        <v>5695</v>
      </c>
      <c r="BL1381" s="9" t="s">
        <v>5537</v>
      </c>
      <c r="BM1381" s="14" t="s">
        <v>5537</v>
      </c>
      <c r="BN1381" s="14" t="s">
        <v>5537</v>
      </c>
      <c r="BO1381" s="14" t="str">
        <f>_xlfn.XLOOKUP(B1381,'[4]cell downs 18042026 17h'!$B:$B,'[4]cell downs 18042026 17h'!$B:$B,"")</f>
        <v/>
      </c>
      <c r="BP1381" s="14" t="str">
        <f>_xlfn.XLOOKUP(B1381,'[5]Cells Huawei 19042026 15h'!$B:$B,'[5]Cells Huawei 19042026 15h'!$B:$B,"")</f>
        <v/>
      </c>
      <c r="BQ1381" s="9" t="str">
        <f>_xlfn.XLOOKUP(B1381,'[6]cells down 19042026 9H40'!$B:$B,'[6]cells down 19042026 9H40'!$B:$B,"")</f>
        <v/>
      </c>
      <c r="BR1381" s="9" t="s">
        <v>4177</v>
      </c>
      <c r="BS1381" s="9" t="s">
        <v>594</v>
      </c>
      <c r="BT1381" s="108"/>
    </row>
    <row r="1382" spans="1:72" s="9" customFormat="1" x14ac:dyDescent="0.35">
      <c r="A1382" s="1" t="s">
        <v>2914</v>
      </c>
      <c r="B1382" s="8" t="s">
        <v>2915</v>
      </c>
      <c r="C1382" s="3" t="str">
        <f>_xlfn.XLOOKUP(B1382,'[1]daily break down'!$D:$D,'[1]daily break down'!$E:$E,"")</f>
        <v>Maroua</v>
      </c>
      <c r="D1382" s="1" t="s">
        <v>11</v>
      </c>
      <c r="E1382" s="1" t="s">
        <v>12</v>
      </c>
      <c r="F1382" s="3" t="s">
        <v>55</v>
      </c>
      <c r="G1382" s="1" t="s">
        <v>84</v>
      </c>
      <c r="H1382" s="32" t="str">
        <f>_xlfn.XLOOKUP(B1382,[2]CALCULATION!$B:$B,[2]CALCULATION!$H:$H,"")</f>
        <v>Huawei</v>
      </c>
      <c r="I1382" s="28">
        <v>0.27011226111696096</v>
      </c>
      <c r="J1382" s="28">
        <v>0.6943731041311747</v>
      </c>
      <c r="K1382" s="28">
        <v>0</v>
      </c>
      <c r="L1382" s="28">
        <v>0</v>
      </c>
      <c r="M1382" s="28">
        <v>0</v>
      </c>
      <c r="N1382" s="28">
        <v>0</v>
      </c>
      <c r="O1382" s="28">
        <v>0</v>
      </c>
      <c r="P1382" s="28">
        <v>0</v>
      </c>
      <c r="Q1382" s="28">
        <v>0</v>
      </c>
      <c r="R1382" s="28">
        <v>0</v>
      </c>
      <c r="S1382" s="93">
        <v>0</v>
      </c>
      <c r="T1382" s="93">
        <f>_xlfn.XLOOKUP(B1382,'[3]Nur des jours'!$B:$B,'[3]Nur des jours'!$U:$U,"")</f>
        <v>7.2232067185453424E-3</v>
      </c>
      <c r="U1382" s="93">
        <v>0</v>
      </c>
      <c r="V1382" s="93">
        <v>0</v>
      </c>
      <c r="W1382" s="93">
        <v>7.2232067185453424E-3</v>
      </c>
      <c r="X1382" s="93">
        <v>0</v>
      </c>
      <c r="Y1382" s="93">
        <v>8.9175391586979538E-4</v>
      </c>
      <c r="Z1382" s="93">
        <v>0</v>
      </c>
      <c r="AA1382" s="93">
        <v>0</v>
      </c>
      <c r="AB1382" s="93">
        <v>0</v>
      </c>
      <c r="AC1382" s="93">
        <f>_xlfn.XLOOKUP(B1382,'[3]Nur des jours'!$B:$B,'[3]Nur des jours'!$N:$N,"")</f>
        <v>0</v>
      </c>
      <c r="AD1382" s="93">
        <v>0</v>
      </c>
      <c r="AE1382" s="93">
        <v>0</v>
      </c>
      <c r="AF1382" s="93">
        <v>0</v>
      </c>
      <c r="AG1382" s="93"/>
      <c r="AH1382" s="93">
        <v>0</v>
      </c>
      <c r="AI1382" s="93">
        <v>0</v>
      </c>
      <c r="AJ1382" s="93">
        <v>0</v>
      </c>
      <c r="AK1382" s="93">
        <v>0</v>
      </c>
      <c r="AL1382" s="93">
        <v>0</v>
      </c>
      <c r="AM1382" s="49" t="s">
        <v>5559</v>
      </c>
      <c r="AN1382" s="49"/>
      <c r="AO1382" s="48" t="str" cm="1">
        <f t="array" ref="AO1382">IFERROR(_xlfn.IFS(
AQ1382="MPR ISSUE","PDH",
AQ1382="BSS Hardware Issue","BSS",
AQ1382="Sites strategiques, MLL, Pylone, etc.","ENVTECH",
AQ1382="AKTIVCO DEFAUT GE &amp; POWER Cabinet","AKTIVCO",
AQ1382="AKTIVCO Coupure ENEO &amp; Baisse de tension","AKTIVCO GRID ONLY",
AQ1382="Coupure ENEO &amp; Baisse de tension","IHS GRID ONLY",
AQ1382="Defaut GE &amp; POWER Cabinet","IHS",
AQ1382="Sharing","Partners",
AQ1382="Sites strategiques &amp; DataCenter","SST &amp; DC",
AQ1382="Exclu","Exclu",
AQ1382="SAT","SAT",
AQ1382="SPARE-ISSUE","SPARE-ISSUE",
AQ1382="Fiber CAmtel","TRANS_FO_CAMTEL",
AQ1382="Fiber AOF","Fiber AOF",
AQ1382="Projet OCM (HUAWEI)","TRAVAUX-HUAWEI",
AQ1382="Projet OCM (NOKIA)","TRAVAUX-NOKIA",
AQ1382="ACCESS-ISSUE","ACCESS-ISSUE",
AQ1382="Projet OCM (ZTE, NOKIA, autres projets)","TRAVAUX OCM",
AQ1382="No root CAuse","No root cause",
AQ1382="ODU HS","PDH",
AQ1382="IP &amp; VLAN","PDH",
AQ1382="Warehouse HUAWEI","SPARE-ISSUE",
AQ1382="SPARE-HS","SPARE-ISSUE",
AQ1382="Power Telco","BSS",AQ1382="no impacts","no impacts"
),"")</f>
        <v>No root cause</v>
      </c>
      <c r="AP1382" s="48" t="str" cm="1">
        <f t="array" ref="AP1382">IFERROR(_xlfn.IFS(
AQ1382="MPR ISSUE","TX ISSUE",
AQ1382="BSS Hardware Issue","RAN ISSUE",
AQ1382="Sites strategiques, MLL, Pylone, etc.","ENVTECH",
AQ1382="AKTIVCO DEFAUT GE &amp; POWER Cabinet","POWER ISSUE",
AQ1382="AKTIVCO Coupure ENEO &amp; Baisse de tension","POWER ISSUE",
AQ1382="Coupure ENEO &amp; Baisse de tension","POWER ISSUE",
AQ1382="Defaut GE &amp; POWER Cabinet","POWER ISSUE",
AQ1382="Sharing","POWER ISSUE",
AQ1382="Sites strategiques &amp; DataCenter","POWER ISSUE",
AQ1382="Exclu","Exclu",
AQ1382="SAT","TX ISSUE",
AQ1382="SPARE-ISSUE","SPARE-ISSUE",
AQ1382="Fiber CAmtel","TX ISSUE",
AQ1382="Fiber AOF","TX ISSUE",
AQ1382="Projet OCM (HUAWEI)","TRAVAUX-HUAWEI",
AQ1382="Projet OCM (NOKIA)","TRAVAUX -NOKIA",
AQ1382="ACCESS-ISSUE","ACCESS-ISSUE",
AQ1382="Projet OCM (ZTE, NOKIA, autres projets)","TRAVAUX OCM",
AQ1382="No root CAuse","No root cause",
AQ1382="ODU HS","TX ISSUE",
AQ1382="IP &amp; VLAN","TX ISSUE",
AQ1382="Warehouse HUAWEI","SPARE-ISSUE",
AQ1382="SPARE-HS","SPARE-ISSUE",
AQ1382="Power Telco","RAN ISSUE",AQ1382="no impacts","no impacts"
),"")</f>
        <v>No root cause</v>
      </c>
      <c r="AQ1382" s="126" t="s">
        <v>5344</v>
      </c>
      <c r="AR1382" s="48" t="str" cm="1">
        <f t="array" ref="AR1382">IFERROR(_xlfn.IFS(
AQ1382="MPR ISSUE","ACTIVE",
AQ1382="BSS Hardware Issue","ACTIVE",
AQ1382="Sites strategiques, MLL, Pylone, etc.","PASSIVE",
AQ1382="AKTIVCO DEFAUT GE &amp; POWER Cabinet","PASSIVE",
AQ1382="AKTIVCO Coupure ENEO &amp; Baisse de tension","PASSIVE",
AQ1382="Coupure ENEO &amp; Baisse de tension","PASSIVE",
AQ1382="Defaut GE &amp; POWER Cabinet","PASSIVE",
AQ1382="Sharing","PASSIVE",
AQ1382="Sites strategiques &amp; DataCenter","PASSIVE",
AQ1382="Exclu","Exclu",
AQ1382="SAT","ACTIVE",
AQ1382="SPARE-ISSUE","SPARE-ISSUE",
AQ1382="Fiber CAmtel","ACTIVE",
AQ1382="Fiber AOF","ACTIVE",
AQ1382="Projet OCM (HUAWEI)","PLANNED WORKS",
AQ1382="Projet OCM (NOKIA)","PLANNED WORKS",
AQ1382="ACCESS-ISSUE","ACCESS-ISSUE",
AQ1382="Projet OCM (ZTE, NOKIA, autres projets)","PLANNED WORKS",
AQ1382="No root CAuse","No root cause",
AQ1382="ODU HS","ACTIVE",
AQ1382="IP &amp; VLAN","ACTIVE",
AQ1382="Warehouse HUAWEI","SPARE-ISSUE",
AQ1382="SPARE-HS","SPARE-ISSUE",
AQ1382="Power Telco","ACTIVE", AQ1382="no impacts","no impacts"
),"")</f>
        <v>No root cause</v>
      </c>
      <c r="AS1382" s="92" t="s">
        <v>5537</v>
      </c>
      <c r="AT1382" s="98" t="s">
        <v>2915</v>
      </c>
      <c r="AV1382" s="17" t="s">
        <v>5537</v>
      </c>
      <c r="AW1382" s="7" t="s">
        <v>5537</v>
      </c>
      <c r="AX1382" s="6" t="s">
        <v>5537</v>
      </c>
      <c r="AY1382" s="7"/>
      <c r="AZ1382" s="3" t="s">
        <v>5537</v>
      </c>
      <c r="BA1382" s="18" t="s">
        <v>5537</v>
      </c>
      <c r="BB1382" s="18" t="s">
        <v>5537</v>
      </c>
      <c r="BC1382" s="18" t="s">
        <v>5537</v>
      </c>
      <c r="BD1382" s="18" t="s">
        <v>5537</v>
      </c>
      <c r="BE1382" s="18" t="s">
        <v>5537</v>
      </c>
      <c r="BF1382" s="18" t="s">
        <v>5537</v>
      </c>
      <c r="BG1382" s="18" t="s">
        <v>5537</v>
      </c>
      <c r="BH1382" s="18" t="s">
        <v>5537</v>
      </c>
      <c r="BI1382" s="18" t="s">
        <v>5537</v>
      </c>
      <c r="BJ1382" s="18" t="s">
        <v>5537</v>
      </c>
      <c r="BK1382" s="18" t="s">
        <v>5537</v>
      </c>
      <c r="BL1382" s="9" t="s">
        <v>5537</v>
      </c>
      <c r="BM1382" s="14" t="s">
        <v>5537</v>
      </c>
      <c r="BN1382" s="14" t="s">
        <v>5537</v>
      </c>
      <c r="BO1382" s="14" t="str">
        <f>_xlfn.XLOOKUP(B1382,'[4]cell downs 18042026 17h'!$B:$B,'[4]cell downs 18042026 17h'!$B:$B,"")</f>
        <v/>
      </c>
      <c r="BP1382" s="14" t="str">
        <f>_xlfn.XLOOKUP(B1382,'[5]Cells Huawei 19042026 15h'!$B:$B,'[5]Cells Huawei 19042026 15h'!$B:$B,"")</f>
        <v/>
      </c>
      <c r="BQ1382" s="9" t="str">
        <f>_xlfn.XLOOKUP(B1382,'[6]cells down 19042026 9H40'!$B:$B,'[6]cells down 19042026 9H40'!$B:$B,"")</f>
        <v/>
      </c>
      <c r="BR1382" s="9" t="s">
        <v>2915</v>
      </c>
      <c r="BS1382" s="9" t="s">
        <v>12</v>
      </c>
      <c r="BT1382" s="108"/>
    </row>
    <row r="1383" spans="1:72" s="9" customFormat="1" x14ac:dyDescent="0.35">
      <c r="A1383" s="1" t="s">
        <v>3129</v>
      </c>
      <c r="B1383" s="8" t="s">
        <v>4509</v>
      </c>
      <c r="C1383" s="3" t="str">
        <f>_xlfn.XLOOKUP(B1383,'[1]daily break down'!$D:$D,'[1]daily break down'!$E:$E,"")</f>
        <v>NORD-OUEST</v>
      </c>
      <c r="D1383" s="1" t="s">
        <v>11</v>
      </c>
      <c r="E1383" s="1" t="s">
        <v>237</v>
      </c>
      <c r="F1383" s="3" t="s">
        <v>51</v>
      </c>
      <c r="G1383" s="1" t="s">
        <v>3129</v>
      </c>
      <c r="H1383" s="32" t="str">
        <f>_xlfn.XLOOKUP(B1383,[2]CALCULATION!$B:$B,[2]CALCULATION!$H:$H,"")</f>
        <v>HUAWEI</v>
      </c>
      <c r="I1383" s="28">
        <v>0</v>
      </c>
      <c r="J1383" s="28">
        <v>0</v>
      </c>
      <c r="K1383" s="28">
        <v>0</v>
      </c>
      <c r="L1383" s="28">
        <v>0</v>
      </c>
      <c r="M1383" s="28">
        <v>0</v>
      </c>
      <c r="N1383" s="28">
        <v>0</v>
      </c>
      <c r="O1383" s="28">
        <v>0</v>
      </c>
      <c r="P1383" s="28">
        <v>0</v>
      </c>
      <c r="Q1383" s="28">
        <v>0</v>
      </c>
      <c r="R1383" s="28">
        <v>0</v>
      </c>
      <c r="S1383" s="93">
        <v>0</v>
      </c>
      <c r="T1383" s="93">
        <f>_xlfn.XLOOKUP(B1383,'[3]Nur des jours'!$B:$B,'[3]Nur des jours'!$U:$U,"")</f>
        <v>0</v>
      </c>
      <c r="U1383" s="93">
        <v>0</v>
      </c>
      <c r="V1383" s="93">
        <v>2.4969109644354268E-4</v>
      </c>
      <c r="W1383" s="93">
        <v>0</v>
      </c>
      <c r="X1383" s="93">
        <v>0</v>
      </c>
      <c r="Y1383" s="93">
        <v>5.3505234952187721E-4</v>
      </c>
      <c r="Z1383" s="93">
        <v>0</v>
      </c>
      <c r="AA1383" s="93">
        <v>0</v>
      </c>
      <c r="AB1383" s="93">
        <v>0</v>
      </c>
      <c r="AC1383" s="93">
        <f>_xlfn.XLOOKUP(B1383,'[3]Nur des jours'!$B:$B,'[3]Nur des jours'!$N:$N,"")</f>
        <v>0</v>
      </c>
      <c r="AD1383" s="93">
        <v>0</v>
      </c>
      <c r="AE1383" s="93">
        <v>0</v>
      </c>
      <c r="AF1383" s="93">
        <v>0</v>
      </c>
      <c r="AG1383" s="93"/>
      <c r="AH1383" s="93">
        <v>0</v>
      </c>
      <c r="AI1383" s="93">
        <v>0</v>
      </c>
      <c r="AJ1383" s="93">
        <v>0</v>
      </c>
      <c r="AK1383" s="93">
        <v>0</v>
      </c>
      <c r="AL1383" s="93">
        <v>0</v>
      </c>
      <c r="AM1383" s="49" t="s">
        <v>5559</v>
      </c>
      <c r="AN1383" s="49"/>
      <c r="AO1383" s="48" t="str" cm="1">
        <f t="array" ref="AO1383">IFERROR(_xlfn.IFS(
AQ1383="MPR ISSUE","PDH",
AQ1383="BSS Hardware Issue","BSS",
AQ1383="Sites strategiques, MLL, Pylone, etc.","ENVTECH",
AQ1383="AKTIVCO DEFAUT GE &amp; POWER Cabinet","AKTIVCO",
AQ1383="AKTIVCO Coupure ENEO &amp; Baisse de tension","AKTIVCO GRID ONLY",
AQ1383="Coupure ENEO &amp; Baisse de tension","IHS GRID ONLY",
AQ1383="Defaut GE &amp; POWER Cabinet","IHS",
AQ1383="Sharing","Partners",
AQ1383="Sites strategiques &amp; DataCenter","SST &amp; DC",
AQ1383="Exclu","Exclu",
AQ1383="SAT","SAT",
AQ1383="SPARE-ISSUE","SPARE-ISSUE",
AQ1383="Fiber CAmtel","TRANS_FO_CAMTEL",
AQ1383="Fiber AOF","Fiber AOF",
AQ1383="Projet OCM (HUAWEI)","TRAVAUX-HUAWEI",
AQ1383="Projet OCM (NOKIA)","TRAVAUX-NOKIA",
AQ1383="ACCESS-ISSUE","ACCESS-ISSUE",
AQ1383="Projet OCM (ZTE, NOKIA, autres projets)","TRAVAUX OCM",
AQ1383="No root CAuse","No root cause",
AQ1383="ODU HS","PDH",
AQ1383="IP &amp; VLAN","PDH",
AQ1383="Warehouse HUAWEI","SPARE-ISSUE",
AQ1383="SPARE-HS","SPARE-ISSUE",
AQ1383="Power Telco","BSS",AQ1383="no impacts","no impacts"
),"")</f>
        <v>No root cause</v>
      </c>
      <c r="AP1383" s="48" t="str" cm="1">
        <f t="array" ref="AP1383">IFERROR(_xlfn.IFS(
AQ1383="MPR ISSUE","TX ISSUE",
AQ1383="BSS Hardware Issue","RAN ISSUE",
AQ1383="Sites strategiques, MLL, Pylone, etc.","ENVTECH",
AQ1383="AKTIVCO DEFAUT GE &amp; POWER Cabinet","POWER ISSUE",
AQ1383="AKTIVCO Coupure ENEO &amp; Baisse de tension","POWER ISSUE",
AQ1383="Coupure ENEO &amp; Baisse de tension","POWER ISSUE",
AQ1383="Defaut GE &amp; POWER Cabinet","POWER ISSUE",
AQ1383="Sharing","POWER ISSUE",
AQ1383="Sites strategiques &amp; DataCenter","POWER ISSUE",
AQ1383="Exclu","Exclu",
AQ1383="SAT","TX ISSUE",
AQ1383="SPARE-ISSUE","SPARE-ISSUE",
AQ1383="Fiber CAmtel","TX ISSUE",
AQ1383="Fiber AOF","TX ISSUE",
AQ1383="Projet OCM (HUAWEI)","TRAVAUX-HUAWEI",
AQ1383="Projet OCM (NOKIA)","TRAVAUX -NOKIA",
AQ1383="ACCESS-ISSUE","ACCESS-ISSUE",
AQ1383="Projet OCM (ZTE, NOKIA, autres projets)","TRAVAUX OCM",
AQ1383="No root CAuse","No root cause",
AQ1383="ODU HS","TX ISSUE",
AQ1383="IP &amp; VLAN","TX ISSUE",
AQ1383="Warehouse HUAWEI","SPARE-ISSUE",
AQ1383="SPARE-HS","SPARE-ISSUE",
AQ1383="Power Telco","RAN ISSUE",AQ1383="no impacts","no impacts"
),"")</f>
        <v>No root cause</v>
      </c>
      <c r="AQ1383" s="126" t="s">
        <v>5344</v>
      </c>
      <c r="AR1383" s="48" t="str" cm="1">
        <f t="array" ref="AR1383">IFERROR(_xlfn.IFS(
AQ1383="MPR ISSUE","ACTIVE",
AQ1383="BSS Hardware Issue","ACTIVE",
AQ1383="Sites strategiques, MLL, Pylone, etc.","PASSIVE",
AQ1383="AKTIVCO DEFAUT GE &amp; POWER Cabinet","PASSIVE",
AQ1383="AKTIVCO Coupure ENEO &amp; Baisse de tension","PASSIVE",
AQ1383="Coupure ENEO &amp; Baisse de tension","PASSIVE",
AQ1383="Defaut GE &amp; POWER Cabinet","PASSIVE",
AQ1383="Sharing","PASSIVE",
AQ1383="Sites strategiques &amp; DataCenter","PASSIVE",
AQ1383="Exclu","Exclu",
AQ1383="SAT","ACTIVE",
AQ1383="SPARE-ISSUE","SPARE-ISSUE",
AQ1383="Fiber CAmtel","ACTIVE",
AQ1383="Fiber AOF","ACTIVE",
AQ1383="Projet OCM (HUAWEI)","PLANNED WORKS",
AQ1383="Projet OCM (NOKIA)","PLANNED WORKS",
AQ1383="ACCESS-ISSUE","ACCESS-ISSUE",
AQ1383="Projet OCM (ZTE, NOKIA, autres projets)","PLANNED WORKS",
AQ1383="No root CAuse","No root cause",
AQ1383="ODU HS","ACTIVE",
AQ1383="IP &amp; VLAN","ACTIVE",
AQ1383="Warehouse HUAWEI","SPARE-ISSUE",
AQ1383="SPARE-HS","SPARE-ISSUE",
AQ1383="Power Telco","ACTIVE", AQ1383="no impacts","no impacts"
),"")</f>
        <v>No root cause</v>
      </c>
      <c r="AS1383" s="92" t="s">
        <v>5537</v>
      </c>
      <c r="AT1383" s="98" t="s">
        <v>4509</v>
      </c>
      <c r="AV1383" s="17" t="s">
        <v>5537</v>
      </c>
      <c r="AW1383" s="7" t="s">
        <v>5537</v>
      </c>
      <c r="AX1383" s="6" t="s">
        <v>5537</v>
      </c>
      <c r="AY1383" s="7"/>
      <c r="AZ1383" s="3" t="s">
        <v>5537</v>
      </c>
      <c r="BA1383" s="18" t="s">
        <v>5537</v>
      </c>
      <c r="BB1383" s="18" t="s">
        <v>5537</v>
      </c>
      <c r="BC1383" s="18" t="s">
        <v>5537</v>
      </c>
      <c r="BD1383" s="18" t="s">
        <v>5537</v>
      </c>
      <c r="BE1383" s="18" t="s">
        <v>5537</v>
      </c>
      <c r="BF1383" s="18" t="s">
        <v>5537</v>
      </c>
      <c r="BG1383" s="18" t="s">
        <v>5537</v>
      </c>
      <c r="BH1383" s="18" t="s">
        <v>5537</v>
      </c>
      <c r="BI1383" s="18" t="s">
        <v>5537</v>
      </c>
      <c r="BJ1383" s="18" t="s">
        <v>5537</v>
      </c>
      <c r="BK1383" s="18" t="s">
        <v>5537</v>
      </c>
      <c r="BL1383" s="9" t="s">
        <v>5537</v>
      </c>
      <c r="BM1383" s="14" t="s">
        <v>5537</v>
      </c>
      <c r="BN1383" s="14" t="s">
        <v>5537</v>
      </c>
      <c r="BO1383" s="14" t="str">
        <f>_xlfn.XLOOKUP(B1383,'[4]cell downs 18042026 17h'!$B:$B,'[4]cell downs 18042026 17h'!$B:$B,"")</f>
        <v/>
      </c>
      <c r="BP1383" s="14" t="str">
        <f>_xlfn.XLOOKUP(B1383,'[5]Cells Huawei 19042026 15h'!$B:$B,'[5]Cells Huawei 19042026 15h'!$B:$B,"")</f>
        <v/>
      </c>
      <c r="BQ1383" s="9" t="str">
        <f>_xlfn.XLOOKUP(B1383,'[6]cells down 19042026 9H40'!$B:$B,'[6]cells down 19042026 9H40'!$B:$B,"")</f>
        <v/>
      </c>
      <c r="BR1383" s="9" t="s">
        <v>4509</v>
      </c>
      <c r="BS1383" s="9" t="s">
        <v>12</v>
      </c>
      <c r="BT1383" s="108"/>
    </row>
    <row r="1384" spans="1:72" s="9" customFormat="1" x14ac:dyDescent="0.35">
      <c r="A1384" s="1" t="s">
        <v>5141</v>
      </c>
      <c r="B1384" s="8" t="s">
        <v>5142</v>
      </c>
      <c r="C1384" s="3" t="str">
        <f>_xlfn.XLOOKUP(B1384,'[1]daily break down'!$D:$D,'[1]daily break down'!$E:$E,"")</f>
        <v>OUEST</v>
      </c>
      <c r="D1384" s="1" t="s">
        <v>11</v>
      </c>
      <c r="E1384" s="1" t="s">
        <v>12</v>
      </c>
      <c r="F1384" s="3" t="s">
        <v>102</v>
      </c>
      <c r="G1384" s="1" t="s">
        <v>5143</v>
      </c>
      <c r="H1384" s="32" t="str">
        <f>_xlfn.XLOOKUP(B1384,[2]CALCULATION!$B:$B,[2]CALCULATION!$H:$H,"")</f>
        <v>HUAWEI</v>
      </c>
      <c r="I1384" s="28">
        <v>0</v>
      </c>
      <c r="J1384" s="28">
        <v>0</v>
      </c>
      <c r="K1384" s="28">
        <v>0</v>
      </c>
      <c r="L1384" s="28">
        <v>0</v>
      </c>
      <c r="M1384" s="28">
        <v>0</v>
      </c>
      <c r="N1384" s="28">
        <v>0</v>
      </c>
      <c r="O1384" s="28">
        <v>0</v>
      </c>
      <c r="P1384" s="28">
        <v>0</v>
      </c>
      <c r="Q1384" s="28">
        <v>0</v>
      </c>
      <c r="R1384" s="28">
        <v>0</v>
      </c>
      <c r="S1384" s="93">
        <v>0</v>
      </c>
      <c r="T1384" s="93">
        <f>_xlfn.XLOOKUP(B1384,'[3]Nur des jours'!$B:$B,'[3]Nur des jours'!$U:$U,"")</f>
        <v>0</v>
      </c>
      <c r="U1384" s="93">
        <v>0</v>
      </c>
      <c r="V1384" s="93">
        <v>0</v>
      </c>
      <c r="W1384" s="93">
        <v>5.2256779469970005E-3</v>
      </c>
      <c r="X1384" s="93">
        <v>0</v>
      </c>
      <c r="Y1384" s="93">
        <v>3.5670156634791817E-4</v>
      </c>
      <c r="Z1384" s="93">
        <v>0</v>
      </c>
      <c r="AA1384" s="93">
        <v>0</v>
      </c>
      <c r="AB1384" s="93">
        <v>0</v>
      </c>
      <c r="AC1384" s="93">
        <f>_xlfn.XLOOKUP(B1384,'[3]Nur des jours'!$B:$B,'[3]Nur des jours'!$N:$N,"")</f>
        <v>0</v>
      </c>
      <c r="AD1384" s="93">
        <v>0</v>
      </c>
      <c r="AE1384" s="93">
        <v>0</v>
      </c>
      <c r="AF1384" s="93">
        <v>0</v>
      </c>
      <c r="AG1384" s="93"/>
      <c r="AH1384" s="93">
        <v>0</v>
      </c>
      <c r="AI1384" s="93">
        <v>0</v>
      </c>
      <c r="AJ1384" s="93">
        <v>0</v>
      </c>
      <c r="AK1384" s="93">
        <v>0</v>
      </c>
      <c r="AL1384" s="93">
        <v>0</v>
      </c>
      <c r="AM1384" s="49" t="s">
        <v>5559</v>
      </c>
      <c r="AN1384" s="49"/>
      <c r="AO1384" s="48" t="str" cm="1">
        <f t="array" ref="AO1384">IFERROR(_xlfn.IFS(
AQ1384="MPR ISSUE","PDH",
AQ1384="BSS Hardware Issue","BSS",
AQ1384="Sites strategiques, MLL, Pylone, etc.","ENVTECH",
AQ1384="AKTIVCO DEFAUT GE &amp; POWER Cabinet","AKTIVCO",
AQ1384="AKTIVCO Coupure ENEO &amp; Baisse de tension","AKTIVCO GRID ONLY",
AQ1384="Coupure ENEO &amp; Baisse de tension","IHS GRID ONLY",
AQ1384="Defaut GE &amp; POWER Cabinet","IHS",
AQ1384="Sharing","Partners",
AQ1384="Sites strategiques &amp; DataCenter","SST &amp; DC",
AQ1384="Exclu","Exclu",
AQ1384="SAT","SAT",
AQ1384="SPARE-ISSUE","SPARE-ISSUE",
AQ1384="Fiber CAmtel","TRANS_FO_CAMTEL",
AQ1384="Fiber AOF","Fiber AOF",
AQ1384="Projet OCM (HUAWEI)","TRAVAUX-HUAWEI",
AQ1384="Projet OCM (NOKIA)","TRAVAUX-NOKIA",
AQ1384="ACCESS-ISSUE","ACCESS-ISSUE",
AQ1384="Projet OCM (ZTE, NOKIA, autres projets)","TRAVAUX OCM",
AQ1384="No root CAuse","No root cause",
AQ1384="ODU HS","PDH",
AQ1384="IP &amp; VLAN","PDH",
AQ1384="Warehouse HUAWEI","SPARE-ISSUE",
AQ1384="SPARE-HS","SPARE-ISSUE",
AQ1384="Power Telco","BSS",AQ1384="no impacts","no impacts"
),"")</f>
        <v>No root cause</v>
      </c>
      <c r="AP1384" s="48" t="str" cm="1">
        <f t="array" ref="AP1384">IFERROR(_xlfn.IFS(
AQ1384="MPR ISSUE","TX ISSUE",
AQ1384="BSS Hardware Issue","RAN ISSUE",
AQ1384="Sites strategiques, MLL, Pylone, etc.","ENVTECH",
AQ1384="AKTIVCO DEFAUT GE &amp; POWER Cabinet","POWER ISSUE",
AQ1384="AKTIVCO Coupure ENEO &amp; Baisse de tension","POWER ISSUE",
AQ1384="Coupure ENEO &amp; Baisse de tension","POWER ISSUE",
AQ1384="Defaut GE &amp; POWER Cabinet","POWER ISSUE",
AQ1384="Sharing","POWER ISSUE",
AQ1384="Sites strategiques &amp; DataCenter","POWER ISSUE",
AQ1384="Exclu","Exclu",
AQ1384="SAT","TX ISSUE",
AQ1384="SPARE-ISSUE","SPARE-ISSUE",
AQ1384="Fiber CAmtel","TX ISSUE",
AQ1384="Fiber AOF","TX ISSUE",
AQ1384="Projet OCM (HUAWEI)","TRAVAUX-HUAWEI",
AQ1384="Projet OCM (NOKIA)","TRAVAUX -NOKIA",
AQ1384="ACCESS-ISSUE","ACCESS-ISSUE",
AQ1384="Projet OCM (ZTE, NOKIA, autres projets)","TRAVAUX OCM",
AQ1384="No root CAuse","No root cause",
AQ1384="ODU HS","TX ISSUE",
AQ1384="IP &amp; VLAN","TX ISSUE",
AQ1384="Warehouse HUAWEI","SPARE-ISSUE",
AQ1384="SPARE-HS","SPARE-ISSUE",
AQ1384="Power Telco","RAN ISSUE",AQ1384="no impacts","no impacts"
),"")</f>
        <v>No root cause</v>
      </c>
      <c r="AQ1384" s="126" t="s">
        <v>5344</v>
      </c>
      <c r="AR1384" s="48" t="str" cm="1">
        <f t="array" ref="AR1384">IFERROR(_xlfn.IFS(
AQ1384="MPR ISSUE","ACTIVE",
AQ1384="BSS Hardware Issue","ACTIVE",
AQ1384="Sites strategiques, MLL, Pylone, etc.","PASSIVE",
AQ1384="AKTIVCO DEFAUT GE &amp; POWER Cabinet","PASSIVE",
AQ1384="AKTIVCO Coupure ENEO &amp; Baisse de tension","PASSIVE",
AQ1384="Coupure ENEO &amp; Baisse de tension","PASSIVE",
AQ1384="Defaut GE &amp; POWER Cabinet","PASSIVE",
AQ1384="Sharing","PASSIVE",
AQ1384="Sites strategiques &amp; DataCenter","PASSIVE",
AQ1384="Exclu","Exclu",
AQ1384="SAT","ACTIVE",
AQ1384="SPARE-ISSUE","SPARE-ISSUE",
AQ1384="Fiber CAmtel","ACTIVE",
AQ1384="Fiber AOF","ACTIVE",
AQ1384="Projet OCM (HUAWEI)","PLANNED WORKS",
AQ1384="Projet OCM (NOKIA)","PLANNED WORKS",
AQ1384="ACCESS-ISSUE","ACCESS-ISSUE",
AQ1384="Projet OCM (ZTE, NOKIA, autres projets)","PLANNED WORKS",
AQ1384="No root CAuse","No root cause",
AQ1384="ODU HS","ACTIVE",
AQ1384="IP &amp; VLAN","ACTIVE",
AQ1384="Warehouse HUAWEI","SPARE-ISSUE",
AQ1384="SPARE-HS","SPARE-ISSUE",
AQ1384="Power Telco","ACTIVE", AQ1384="no impacts","no impacts"
),"")</f>
        <v>No root cause</v>
      </c>
      <c r="AS1384" s="92" t="s">
        <v>5537</v>
      </c>
      <c r="AT1384" s="98" t="s">
        <v>5142</v>
      </c>
      <c r="AV1384" s="17" t="s">
        <v>5537</v>
      </c>
      <c r="AW1384" s="7" t="s">
        <v>5537</v>
      </c>
      <c r="AX1384" s="6" t="s">
        <v>5537</v>
      </c>
      <c r="AY1384" s="7"/>
      <c r="AZ1384" s="3" t="s">
        <v>5537</v>
      </c>
      <c r="BA1384" s="18" t="s">
        <v>5537</v>
      </c>
      <c r="BB1384" s="18" t="s">
        <v>5537</v>
      </c>
      <c r="BC1384" s="18" t="s">
        <v>5537</v>
      </c>
      <c r="BD1384" s="18" t="s">
        <v>5537</v>
      </c>
      <c r="BE1384" s="18" t="s">
        <v>5537</v>
      </c>
      <c r="BF1384" s="18" t="s">
        <v>5537</v>
      </c>
      <c r="BG1384" s="18" t="s">
        <v>5537</v>
      </c>
      <c r="BH1384" s="18" t="s">
        <v>5537</v>
      </c>
      <c r="BI1384" s="18" t="s">
        <v>5537</v>
      </c>
      <c r="BJ1384" s="18" t="s">
        <v>5537</v>
      </c>
      <c r="BK1384" s="18" t="s">
        <v>5537</v>
      </c>
      <c r="BL1384" s="9" t="s">
        <v>5537</v>
      </c>
      <c r="BM1384" s="14" t="s">
        <v>5537</v>
      </c>
      <c r="BN1384" s="14" t="s">
        <v>5537</v>
      </c>
      <c r="BO1384" s="14" t="str">
        <f>_xlfn.XLOOKUP(B1384,'[4]cell downs 18042026 17h'!$B:$B,'[4]cell downs 18042026 17h'!$B:$B,"")</f>
        <v/>
      </c>
      <c r="BP1384" s="14" t="str">
        <f>_xlfn.XLOOKUP(B1384,'[5]Cells Huawei 19042026 15h'!$B:$B,'[5]Cells Huawei 19042026 15h'!$B:$B,"")</f>
        <v/>
      </c>
      <c r="BQ1384" s="9" t="str">
        <f>_xlfn.XLOOKUP(B1384,'[6]cells down 19042026 9H40'!$B:$B,'[6]cells down 19042026 9H40'!$B:$B,"")</f>
        <v/>
      </c>
      <c r="BR1384" s="9" t="s">
        <v>5142</v>
      </c>
      <c r="BS1384" s="9" t="s">
        <v>5537</v>
      </c>
      <c r="BT1384" s="108"/>
    </row>
    <row r="1385" spans="1:72" s="9" customFormat="1" x14ac:dyDescent="0.35">
      <c r="A1385" s="1" t="s">
        <v>4064</v>
      </c>
      <c r="B1385" s="8" t="s">
        <v>4065</v>
      </c>
      <c r="C1385" s="3" t="str">
        <f>_xlfn.XLOOKUP(B1385,'[1]daily break down'!$D:$D,'[1]daily break down'!$E:$E,"")</f>
        <v>OUEST</v>
      </c>
      <c r="D1385" s="1" t="s">
        <v>11</v>
      </c>
      <c r="E1385" s="1" t="s">
        <v>12</v>
      </c>
      <c r="F1385" s="3" t="s">
        <v>102</v>
      </c>
      <c r="G1385" s="1" t="s">
        <v>4064</v>
      </c>
      <c r="H1385" s="32" t="str">
        <f>_xlfn.XLOOKUP(B1385,[2]CALCULATION!$B:$B,[2]CALCULATION!$H:$H,"")</f>
        <v>HUAWEI</v>
      </c>
      <c r="I1385" s="28">
        <v>0</v>
      </c>
      <c r="J1385" s="28">
        <v>0</v>
      </c>
      <c r="K1385" s="28">
        <v>0</v>
      </c>
      <c r="L1385" s="28">
        <v>0</v>
      </c>
      <c r="M1385" s="28">
        <v>0</v>
      </c>
      <c r="N1385" s="28">
        <v>0</v>
      </c>
      <c r="O1385" s="28">
        <v>0</v>
      </c>
      <c r="P1385" s="28">
        <v>0</v>
      </c>
      <c r="Q1385" s="28">
        <v>0</v>
      </c>
      <c r="R1385" s="28">
        <v>0</v>
      </c>
      <c r="S1385" s="93">
        <v>0</v>
      </c>
      <c r="T1385" s="93">
        <f>_xlfn.XLOOKUP(B1385,'[3]Nur des jours'!$B:$B,'[3]Nur des jours'!$U:$U,"")</f>
        <v>0</v>
      </c>
      <c r="U1385" s="93">
        <v>0</v>
      </c>
      <c r="V1385" s="93">
        <v>1.3316026173334132</v>
      </c>
      <c r="W1385" s="93">
        <v>0</v>
      </c>
      <c r="X1385" s="93">
        <v>0</v>
      </c>
      <c r="Y1385" s="93">
        <v>8.9175391586979543E-5</v>
      </c>
      <c r="Z1385" s="93">
        <v>0</v>
      </c>
      <c r="AA1385" s="93">
        <v>0</v>
      </c>
      <c r="AB1385" s="93">
        <v>0</v>
      </c>
      <c r="AC1385" s="93">
        <f>_xlfn.XLOOKUP(B1385,'[3]Nur des jours'!$B:$B,'[3]Nur des jours'!$N:$N,"")</f>
        <v>0</v>
      </c>
      <c r="AD1385" s="93">
        <v>0</v>
      </c>
      <c r="AE1385" s="93">
        <v>0</v>
      </c>
      <c r="AF1385" s="93">
        <v>0</v>
      </c>
      <c r="AG1385" s="93"/>
      <c r="AH1385" s="93">
        <v>0</v>
      </c>
      <c r="AI1385" s="93">
        <v>0</v>
      </c>
      <c r="AJ1385" s="93">
        <v>0</v>
      </c>
      <c r="AK1385" s="93">
        <v>0</v>
      </c>
      <c r="AL1385" s="93">
        <v>0</v>
      </c>
      <c r="AM1385" s="49" t="s">
        <v>5559</v>
      </c>
      <c r="AN1385" s="49"/>
      <c r="AO1385" s="48" t="str" cm="1">
        <f t="array" ref="AO1385">IFERROR(_xlfn.IFS(
AQ1385="MPR ISSUE","PDH",
AQ1385="BSS Hardware Issue","BSS",
AQ1385="Sites strategiques, MLL, Pylone, etc.","ENVTECH",
AQ1385="AKTIVCO DEFAUT GE &amp; POWER Cabinet","AKTIVCO",
AQ1385="AKTIVCO Coupure ENEO &amp; Baisse de tension","AKTIVCO GRID ONLY",
AQ1385="Coupure ENEO &amp; Baisse de tension","IHS GRID ONLY",
AQ1385="Defaut GE &amp; POWER Cabinet","IHS",
AQ1385="Sharing","Partners",
AQ1385="Sites strategiques &amp; DataCenter","SST &amp; DC",
AQ1385="Exclu","Exclu",
AQ1385="SAT","SAT",
AQ1385="SPARE-ISSUE","SPARE-ISSUE",
AQ1385="Fiber CAmtel","TRANS_FO_CAMTEL",
AQ1385="Fiber AOF","Fiber AOF",
AQ1385="Projet OCM (HUAWEI)","TRAVAUX-HUAWEI",
AQ1385="Projet OCM (NOKIA)","TRAVAUX-NOKIA",
AQ1385="ACCESS-ISSUE","ACCESS-ISSUE",
AQ1385="Projet OCM (ZTE, NOKIA, autres projets)","TRAVAUX OCM",
AQ1385="No root CAuse","No root cause",
AQ1385="ODU HS","PDH",
AQ1385="IP &amp; VLAN","PDH",
AQ1385="Warehouse HUAWEI","SPARE-ISSUE",
AQ1385="SPARE-HS","SPARE-ISSUE",
AQ1385="Power Telco","BSS",AQ1385="no impacts","no impacts"
),"")</f>
        <v>No root cause</v>
      </c>
      <c r="AP1385" s="48" t="str" cm="1">
        <f t="array" ref="AP1385">IFERROR(_xlfn.IFS(
AQ1385="MPR ISSUE","TX ISSUE",
AQ1385="BSS Hardware Issue","RAN ISSUE",
AQ1385="Sites strategiques, MLL, Pylone, etc.","ENVTECH",
AQ1385="AKTIVCO DEFAUT GE &amp; POWER Cabinet","POWER ISSUE",
AQ1385="AKTIVCO Coupure ENEO &amp; Baisse de tension","POWER ISSUE",
AQ1385="Coupure ENEO &amp; Baisse de tension","POWER ISSUE",
AQ1385="Defaut GE &amp; POWER Cabinet","POWER ISSUE",
AQ1385="Sharing","POWER ISSUE",
AQ1385="Sites strategiques &amp; DataCenter","POWER ISSUE",
AQ1385="Exclu","Exclu",
AQ1385="SAT","TX ISSUE",
AQ1385="SPARE-ISSUE","SPARE-ISSUE",
AQ1385="Fiber CAmtel","TX ISSUE",
AQ1385="Fiber AOF","TX ISSUE",
AQ1385="Projet OCM (HUAWEI)","TRAVAUX-HUAWEI",
AQ1385="Projet OCM (NOKIA)","TRAVAUX -NOKIA",
AQ1385="ACCESS-ISSUE","ACCESS-ISSUE",
AQ1385="Projet OCM (ZTE, NOKIA, autres projets)","TRAVAUX OCM",
AQ1385="No root CAuse","No root cause",
AQ1385="ODU HS","TX ISSUE",
AQ1385="IP &amp; VLAN","TX ISSUE",
AQ1385="Warehouse HUAWEI","SPARE-ISSUE",
AQ1385="SPARE-HS","SPARE-ISSUE",
AQ1385="Power Telco","RAN ISSUE",AQ1385="no impacts","no impacts"
),"")</f>
        <v>No root cause</v>
      </c>
      <c r="AQ1385" s="126" t="s">
        <v>5344</v>
      </c>
      <c r="AR1385" s="48" t="str" cm="1">
        <f t="array" ref="AR1385">IFERROR(_xlfn.IFS(
AQ1385="MPR ISSUE","ACTIVE",
AQ1385="BSS Hardware Issue","ACTIVE",
AQ1385="Sites strategiques, MLL, Pylone, etc.","PASSIVE",
AQ1385="AKTIVCO DEFAUT GE &amp; POWER Cabinet","PASSIVE",
AQ1385="AKTIVCO Coupure ENEO &amp; Baisse de tension","PASSIVE",
AQ1385="Coupure ENEO &amp; Baisse de tension","PASSIVE",
AQ1385="Defaut GE &amp; POWER Cabinet","PASSIVE",
AQ1385="Sharing","PASSIVE",
AQ1385="Sites strategiques &amp; DataCenter","PASSIVE",
AQ1385="Exclu","Exclu",
AQ1385="SAT","ACTIVE",
AQ1385="SPARE-ISSUE","SPARE-ISSUE",
AQ1385="Fiber CAmtel","ACTIVE",
AQ1385="Fiber AOF","ACTIVE",
AQ1385="Projet OCM (HUAWEI)","PLANNED WORKS",
AQ1385="Projet OCM (NOKIA)","PLANNED WORKS",
AQ1385="ACCESS-ISSUE","ACCESS-ISSUE",
AQ1385="Projet OCM (ZTE, NOKIA, autres projets)","PLANNED WORKS",
AQ1385="No root CAuse","No root cause",
AQ1385="ODU HS","ACTIVE",
AQ1385="IP &amp; VLAN","ACTIVE",
AQ1385="Warehouse HUAWEI","SPARE-ISSUE",
AQ1385="SPARE-HS","SPARE-ISSUE",
AQ1385="Power Telco","ACTIVE", AQ1385="no impacts","no impacts"
),"")</f>
        <v>No root cause</v>
      </c>
      <c r="AS1385" s="92" t="s">
        <v>5537</v>
      </c>
      <c r="AT1385" s="98" t="s">
        <v>4065</v>
      </c>
      <c r="AV1385" s="17" t="s">
        <v>5537</v>
      </c>
      <c r="AW1385" s="7" t="s">
        <v>5537</v>
      </c>
      <c r="AX1385" s="6" t="s">
        <v>5537</v>
      </c>
      <c r="AY1385" s="7"/>
      <c r="AZ1385" s="3" t="s">
        <v>5537</v>
      </c>
      <c r="BA1385" s="18" t="s">
        <v>5537</v>
      </c>
      <c r="BB1385" s="18" t="s">
        <v>5537</v>
      </c>
      <c r="BC1385" s="18" t="s">
        <v>5537</v>
      </c>
      <c r="BD1385" s="18" t="s">
        <v>5537</v>
      </c>
      <c r="BE1385" s="18" t="s">
        <v>5537</v>
      </c>
      <c r="BF1385" s="18" t="s">
        <v>5537</v>
      </c>
      <c r="BG1385" s="18" t="s">
        <v>5537</v>
      </c>
      <c r="BH1385" s="18" t="s">
        <v>5537</v>
      </c>
      <c r="BI1385" s="18" t="s">
        <v>5537</v>
      </c>
      <c r="BJ1385" s="18" t="s">
        <v>5537</v>
      </c>
      <c r="BK1385" s="18" t="s">
        <v>5537</v>
      </c>
      <c r="BL1385" s="9" t="s">
        <v>5537</v>
      </c>
      <c r="BM1385" s="14" t="s">
        <v>5537</v>
      </c>
      <c r="BN1385" s="14" t="s">
        <v>5537</v>
      </c>
      <c r="BO1385" s="14" t="str">
        <f>_xlfn.XLOOKUP(B1385,'[4]cell downs 18042026 17h'!$B:$B,'[4]cell downs 18042026 17h'!$B:$B,"")</f>
        <v/>
      </c>
      <c r="BP1385" s="14" t="str">
        <f>_xlfn.XLOOKUP(B1385,'[5]Cells Huawei 19042026 15h'!$B:$B,'[5]Cells Huawei 19042026 15h'!$B:$B,"")</f>
        <v/>
      </c>
      <c r="BQ1385" s="9" t="str">
        <f>_xlfn.XLOOKUP(B1385,'[6]cells down 19042026 9H40'!$B:$B,'[6]cells down 19042026 9H40'!$B:$B,"")</f>
        <v/>
      </c>
      <c r="BR1385" s="9" t="s">
        <v>4065</v>
      </c>
      <c r="BS1385" s="9" t="s">
        <v>5537</v>
      </c>
      <c r="BT1385" s="108"/>
    </row>
    <row r="1386" spans="1:72" s="9" customFormat="1" x14ac:dyDescent="0.35">
      <c r="A1386" s="1" t="s">
        <v>2683</v>
      </c>
      <c r="B1386" s="8" t="s">
        <v>2684</v>
      </c>
      <c r="C1386" s="3" t="str">
        <f>_xlfn.XLOOKUP(B1386,'[1]daily break down'!$D:$D,'[1]daily break down'!$E:$E,"")</f>
        <v>NORD-OUEST</v>
      </c>
      <c r="D1386" s="1" t="s">
        <v>11</v>
      </c>
      <c r="E1386" s="1" t="s">
        <v>12</v>
      </c>
      <c r="F1386" s="3" t="s">
        <v>51</v>
      </c>
      <c r="G1386" s="1" t="s">
        <v>52</v>
      </c>
      <c r="H1386" s="32" t="str">
        <f>_xlfn.XLOOKUP(B1386,[2]CALCULATION!$B:$B,[2]CALCULATION!$H:$H,"")</f>
        <v>Huawei</v>
      </c>
      <c r="I1386" s="28">
        <v>7.8709767630331626</v>
      </c>
      <c r="J1386" s="28">
        <v>4.2383280113459643</v>
      </c>
      <c r="K1386" s="28">
        <v>0</v>
      </c>
      <c r="L1386" s="28">
        <v>0</v>
      </c>
      <c r="M1386" s="28">
        <v>6.8562499821649219</v>
      </c>
      <c r="N1386" s="28">
        <v>0</v>
      </c>
      <c r="O1386" s="28">
        <v>0</v>
      </c>
      <c r="P1386" s="28">
        <v>1.7007173981902388</v>
      </c>
      <c r="Q1386" s="28">
        <v>15.001744270659442</v>
      </c>
      <c r="R1386" s="28">
        <v>0.85759974089198221</v>
      </c>
      <c r="S1386" s="93">
        <v>1.0359148539093066</v>
      </c>
      <c r="T1386" s="93">
        <f>_xlfn.XLOOKUP(B1386,'[3]Nur des jours'!$B:$B,'[3]Nur des jours'!$U:$U,"")</f>
        <v>0</v>
      </c>
      <c r="U1386" s="93">
        <v>0</v>
      </c>
      <c r="V1386" s="93">
        <v>0</v>
      </c>
      <c r="W1386" s="93">
        <v>0</v>
      </c>
      <c r="X1386" s="93">
        <v>0</v>
      </c>
      <c r="Y1386" s="93">
        <v>8.9175391586979543E-5</v>
      </c>
      <c r="Z1386" s="93">
        <v>2.2393189282972781</v>
      </c>
      <c r="AA1386" s="93">
        <v>0</v>
      </c>
      <c r="AB1386" s="93">
        <v>0</v>
      </c>
      <c r="AC1386" s="93">
        <f>_xlfn.XLOOKUP(B1386,'[3]Nur des jours'!$B:$B,'[3]Nur des jours'!$N:$N,"")</f>
        <v>0</v>
      </c>
      <c r="AD1386" s="93">
        <v>0</v>
      </c>
      <c r="AE1386" s="93">
        <v>0</v>
      </c>
      <c r="AF1386" s="93">
        <v>0</v>
      </c>
      <c r="AG1386" s="93"/>
      <c r="AH1386" s="93">
        <v>0</v>
      </c>
      <c r="AI1386" s="93">
        <v>0</v>
      </c>
      <c r="AJ1386" s="93">
        <v>0</v>
      </c>
      <c r="AK1386" s="93">
        <v>0</v>
      </c>
      <c r="AL1386" s="93">
        <v>0</v>
      </c>
      <c r="AM1386" s="49" t="s">
        <v>5559</v>
      </c>
      <c r="AN1386" s="49"/>
      <c r="AO1386" s="48" t="str" cm="1">
        <f t="array" ref="AO1386">IFERROR(_xlfn.IFS(
AQ1386="MPR ISSUE","PDH",
AQ1386="BSS Hardware Issue","BSS",
AQ1386="Sites strategiques, MLL, Pylone, etc.","ENVTECH",
AQ1386="AKTIVCO DEFAUT GE &amp; POWER Cabinet","AKTIVCO",
AQ1386="AKTIVCO Coupure ENEO &amp; Baisse de tension","AKTIVCO GRID ONLY",
AQ1386="Coupure ENEO &amp; Baisse de tension","IHS GRID ONLY",
AQ1386="Defaut GE &amp; POWER Cabinet","IHS",
AQ1386="Sharing","Partners",
AQ1386="Sites strategiques &amp; DataCenter","SST &amp; DC",
AQ1386="Exclu","Exclu",
AQ1386="SAT","SAT",
AQ1386="SPARE-ISSUE","SPARE-ISSUE",
AQ1386="Fiber CAmtel","TRANS_FO_CAMTEL",
AQ1386="Fiber AOF","Fiber AOF",
AQ1386="Projet OCM (HUAWEI)","TRAVAUX-HUAWEI",
AQ1386="Projet OCM (NOKIA)","TRAVAUX-NOKIA",
AQ1386="ACCESS-ISSUE","ACCESS-ISSUE",
AQ1386="Projet OCM (ZTE, NOKIA, autres projets)","TRAVAUX OCM",
AQ1386="No root CAuse","No root cause",
AQ1386="ODU HS","PDH",
AQ1386="IP &amp; VLAN","PDH",
AQ1386="Warehouse HUAWEI","SPARE-ISSUE",
AQ1386="SPARE-HS","SPARE-ISSUE",
AQ1386="Power Telco","BSS",AQ1386="no impacts","no impacts"
),"")</f>
        <v>No root cause</v>
      </c>
      <c r="AP1386" s="48" t="str" cm="1">
        <f t="array" ref="AP1386">IFERROR(_xlfn.IFS(
AQ1386="MPR ISSUE","TX ISSUE",
AQ1386="BSS Hardware Issue","RAN ISSUE",
AQ1386="Sites strategiques, MLL, Pylone, etc.","ENVTECH",
AQ1386="AKTIVCO DEFAUT GE &amp; POWER Cabinet","POWER ISSUE",
AQ1386="AKTIVCO Coupure ENEO &amp; Baisse de tension","POWER ISSUE",
AQ1386="Coupure ENEO &amp; Baisse de tension","POWER ISSUE",
AQ1386="Defaut GE &amp; POWER Cabinet","POWER ISSUE",
AQ1386="Sharing","POWER ISSUE",
AQ1386="Sites strategiques &amp; DataCenter","POWER ISSUE",
AQ1386="Exclu","Exclu",
AQ1386="SAT","TX ISSUE",
AQ1386="SPARE-ISSUE","SPARE-ISSUE",
AQ1386="Fiber CAmtel","TX ISSUE",
AQ1386="Fiber AOF","TX ISSUE",
AQ1386="Projet OCM (HUAWEI)","TRAVAUX-HUAWEI",
AQ1386="Projet OCM (NOKIA)","TRAVAUX -NOKIA",
AQ1386="ACCESS-ISSUE","ACCESS-ISSUE",
AQ1386="Projet OCM (ZTE, NOKIA, autres projets)","TRAVAUX OCM",
AQ1386="No root CAuse","No root cause",
AQ1386="ODU HS","TX ISSUE",
AQ1386="IP &amp; VLAN","TX ISSUE",
AQ1386="Warehouse HUAWEI","SPARE-ISSUE",
AQ1386="SPARE-HS","SPARE-ISSUE",
AQ1386="Power Telco","RAN ISSUE",AQ1386="no impacts","no impacts"
),"")</f>
        <v>No root cause</v>
      </c>
      <c r="AQ1386" s="126" t="s">
        <v>5344</v>
      </c>
      <c r="AR1386" s="48" t="str" cm="1">
        <f t="array" ref="AR1386">IFERROR(_xlfn.IFS(
AQ1386="MPR ISSUE","ACTIVE",
AQ1386="BSS Hardware Issue","ACTIVE",
AQ1386="Sites strategiques, MLL, Pylone, etc.","PASSIVE",
AQ1386="AKTIVCO DEFAUT GE &amp; POWER Cabinet","PASSIVE",
AQ1386="AKTIVCO Coupure ENEO &amp; Baisse de tension","PASSIVE",
AQ1386="Coupure ENEO &amp; Baisse de tension","PASSIVE",
AQ1386="Defaut GE &amp; POWER Cabinet","PASSIVE",
AQ1386="Sharing","PASSIVE",
AQ1386="Sites strategiques &amp; DataCenter","PASSIVE",
AQ1386="Exclu","Exclu",
AQ1386="SAT","ACTIVE",
AQ1386="SPARE-ISSUE","SPARE-ISSUE",
AQ1386="Fiber CAmtel","ACTIVE",
AQ1386="Fiber AOF","ACTIVE",
AQ1386="Projet OCM (HUAWEI)","PLANNED WORKS",
AQ1386="Projet OCM (NOKIA)","PLANNED WORKS",
AQ1386="ACCESS-ISSUE","ACCESS-ISSUE",
AQ1386="Projet OCM (ZTE, NOKIA, autres projets)","PLANNED WORKS",
AQ1386="No root CAuse","No root cause",
AQ1386="ODU HS","ACTIVE",
AQ1386="IP &amp; VLAN","ACTIVE",
AQ1386="Warehouse HUAWEI","SPARE-ISSUE",
AQ1386="SPARE-HS","SPARE-ISSUE",
AQ1386="Power Telco","ACTIVE", AQ1386="no impacts","no impacts"
),"")</f>
        <v>No root cause</v>
      </c>
      <c r="AS1386" s="92" t="s">
        <v>5537</v>
      </c>
      <c r="AT1386" s="98" t="s">
        <v>2684</v>
      </c>
      <c r="AV1386" s="17" t="s">
        <v>5537</v>
      </c>
      <c r="AW1386" s="7" t="s">
        <v>5537</v>
      </c>
      <c r="AX1386" s="6" t="s">
        <v>5537</v>
      </c>
      <c r="AY1386" s="7"/>
      <c r="AZ1386" s="3" t="s">
        <v>5537</v>
      </c>
      <c r="BA1386" s="18" t="s">
        <v>5537</v>
      </c>
      <c r="BB1386" s="18" t="s">
        <v>5537</v>
      </c>
      <c r="BC1386" s="18" t="s">
        <v>5537</v>
      </c>
      <c r="BD1386" s="18" t="s">
        <v>5537</v>
      </c>
      <c r="BE1386" s="18" t="s">
        <v>5537</v>
      </c>
      <c r="BF1386" s="18" t="s">
        <v>5537</v>
      </c>
      <c r="BG1386" s="18" t="s">
        <v>5537</v>
      </c>
      <c r="BH1386" s="18" t="s">
        <v>5537</v>
      </c>
      <c r="BI1386" s="18" t="s">
        <v>5537</v>
      </c>
      <c r="BJ1386" s="18" t="s">
        <v>5537</v>
      </c>
      <c r="BK1386" s="18" t="s">
        <v>5537</v>
      </c>
      <c r="BL1386" s="9" t="s">
        <v>5537</v>
      </c>
      <c r="BM1386" s="14" t="s">
        <v>5537</v>
      </c>
      <c r="BN1386" s="14" t="s">
        <v>5537</v>
      </c>
      <c r="BO1386" s="14" t="str">
        <f>_xlfn.XLOOKUP(B1386,'[4]cell downs 18042026 17h'!$B:$B,'[4]cell downs 18042026 17h'!$B:$B,"")</f>
        <v/>
      </c>
      <c r="BP1386" s="14" t="str">
        <f>_xlfn.XLOOKUP(B1386,'[5]Cells Huawei 19042026 15h'!$B:$B,'[5]Cells Huawei 19042026 15h'!$B:$B,"")</f>
        <v/>
      </c>
      <c r="BQ1386" s="9" t="str">
        <f>_xlfn.XLOOKUP(B1386,'[6]cells down 19042026 9H40'!$B:$B,'[6]cells down 19042026 9H40'!$B:$B,"")</f>
        <v/>
      </c>
      <c r="BR1386" s="9" t="s">
        <v>2684</v>
      </c>
      <c r="BS1386" s="9" t="s">
        <v>5537</v>
      </c>
      <c r="BT1386" s="108"/>
    </row>
    <row r="1387" spans="1:72" s="9" customFormat="1" x14ac:dyDescent="0.35">
      <c r="A1387" s="1" t="s">
        <v>1214</v>
      </c>
      <c r="B1387" s="8" t="s">
        <v>1215</v>
      </c>
      <c r="C1387" s="3" t="str">
        <f>_xlfn.XLOOKUP(B1387,'[1]daily break down'!$D:$D,'[1]daily break down'!$E:$E,"")</f>
        <v>CENTRE</v>
      </c>
      <c r="D1387" s="1" t="s">
        <v>11</v>
      </c>
      <c r="E1387" s="1" t="s">
        <v>12</v>
      </c>
      <c r="F1387" s="3" t="s">
        <v>69</v>
      </c>
      <c r="G1387" s="1" t="s">
        <v>1216</v>
      </c>
      <c r="H1387" s="34" t="str">
        <f>_xlfn.XLOOKUP(B1387,[2]CALCULATION!$B:$B,[2]CALCULATION!$H:$H,"")</f>
        <v>ZTE</v>
      </c>
      <c r="I1387" s="28">
        <v>8.6845290698893322E-17</v>
      </c>
      <c r="J1387" s="28">
        <v>0</v>
      </c>
      <c r="K1387" s="28">
        <v>0</v>
      </c>
      <c r="L1387" s="28">
        <v>0</v>
      </c>
      <c r="M1387" s="28">
        <v>0</v>
      </c>
      <c r="N1387" s="28">
        <v>0</v>
      </c>
      <c r="O1387" s="28">
        <v>0</v>
      </c>
      <c r="P1387" s="28">
        <v>0</v>
      </c>
      <c r="Q1387" s="28">
        <v>0</v>
      </c>
      <c r="R1387" s="28">
        <v>0</v>
      </c>
      <c r="S1387" s="93">
        <v>0</v>
      </c>
      <c r="T1387" s="93">
        <f>_xlfn.XLOOKUP(B1387,'[3]Nur des jours'!$B:$B,'[3]Nur des jours'!$U:$U,"")</f>
        <v>9.5239318214897992E-3</v>
      </c>
      <c r="U1387" s="93">
        <v>5.7896860465928885E-17</v>
      </c>
      <c r="V1387" s="93">
        <v>0</v>
      </c>
      <c r="W1387" s="93">
        <v>9.5239318214897697E-3</v>
      </c>
      <c r="X1387" s="93">
        <v>0</v>
      </c>
      <c r="Y1387" s="93">
        <v>8.6845290698893322E-17</v>
      </c>
      <c r="Z1387" s="93">
        <v>0</v>
      </c>
      <c r="AA1387" s="93">
        <v>0</v>
      </c>
      <c r="AB1387" s="93">
        <v>0</v>
      </c>
      <c r="AC1387" s="93">
        <f>_xlfn.XLOOKUP(B1387,'[3]Nur des jours'!$B:$B,'[3]Nur des jours'!$N:$N,"")</f>
        <v>0</v>
      </c>
      <c r="AD1387" s="93">
        <v>0</v>
      </c>
      <c r="AE1387" s="93">
        <v>0</v>
      </c>
      <c r="AF1387" s="93">
        <v>0</v>
      </c>
      <c r="AG1387" s="93"/>
      <c r="AH1387" s="93">
        <v>0</v>
      </c>
      <c r="AI1387" s="93">
        <v>0</v>
      </c>
      <c r="AJ1387" s="93">
        <v>0</v>
      </c>
      <c r="AK1387" s="93">
        <v>0</v>
      </c>
      <c r="AL1387" s="93">
        <v>0</v>
      </c>
      <c r="AM1387" s="49" t="s">
        <v>5559</v>
      </c>
      <c r="AN1387" s="49"/>
      <c r="AO1387" s="48" t="str" cm="1">
        <f t="array" ref="AO1387">IFERROR(_xlfn.IFS(
AQ1387="MPR ISSUE","PDH",
AQ1387="BSS Hardware Issue","BSS",
AQ1387="Sites strategiques, MLL, Pylone, etc.","ENVTECH",
AQ1387="AKTIVCO DEFAUT GE &amp; POWER Cabinet","AKTIVCO",
AQ1387="AKTIVCO Coupure ENEO &amp; Baisse de tension","AKTIVCO GRID ONLY",
AQ1387="Coupure ENEO &amp; Baisse de tension","IHS GRID ONLY",
AQ1387="Defaut GE &amp; POWER Cabinet","IHS",
AQ1387="Sharing","Partners",
AQ1387="Sites strategiques &amp; DataCenter","SST &amp; DC",
AQ1387="Exclu","Exclu",
AQ1387="SAT","SAT",
AQ1387="SPARE-ISSUE","SPARE-ISSUE",
AQ1387="Fiber CAmtel","TRANS_FO_CAMTEL",
AQ1387="Fiber AOF","Fiber AOF",
AQ1387="Projet OCM (HUAWEI)","TRAVAUX-HUAWEI",
AQ1387="Projet OCM (NOKIA)","TRAVAUX-NOKIA",
AQ1387="ACCESS-ISSUE","ACCESS-ISSUE",
AQ1387="Projet OCM (ZTE, NOKIA, autres projets)","TRAVAUX OCM",
AQ1387="No root CAuse","No root cause",
AQ1387="ODU HS","PDH",
AQ1387="IP &amp; VLAN","PDH",
AQ1387="Warehouse HUAWEI","SPARE-ISSUE",
AQ1387="SPARE-HS","SPARE-ISSUE",
AQ1387="Power Telco","BSS",AQ1387="no impacts","no impacts"
),"")</f>
        <v>No root cause</v>
      </c>
      <c r="AP1387" s="48" t="str" cm="1">
        <f t="array" ref="AP1387">IFERROR(_xlfn.IFS(
AQ1387="MPR ISSUE","TX ISSUE",
AQ1387="BSS Hardware Issue","RAN ISSUE",
AQ1387="Sites strategiques, MLL, Pylone, etc.","ENVTECH",
AQ1387="AKTIVCO DEFAUT GE &amp; POWER Cabinet","POWER ISSUE",
AQ1387="AKTIVCO Coupure ENEO &amp; Baisse de tension","POWER ISSUE",
AQ1387="Coupure ENEO &amp; Baisse de tension","POWER ISSUE",
AQ1387="Defaut GE &amp; POWER Cabinet","POWER ISSUE",
AQ1387="Sharing","POWER ISSUE",
AQ1387="Sites strategiques &amp; DataCenter","POWER ISSUE",
AQ1387="Exclu","Exclu",
AQ1387="SAT","TX ISSUE",
AQ1387="SPARE-ISSUE","SPARE-ISSUE",
AQ1387="Fiber CAmtel","TX ISSUE",
AQ1387="Fiber AOF","TX ISSUE",
AQ1387="Projet OCM (HUAWEI)","TRAVAUX-HUAWEI",
AQ1387="Projet OCM (NOKIA)","TRAVAUX -NOKIA",
AQ1387="ACCESS-ISSUE","ACCESS-ISSUE",
AQ1387="Projet OCM (ZTE, NOKIA, autres projets)","TRAVAUX OCM",
AQ1387="No root CAuse","No root cause",
AQ1387="ODU HS","TX ISSUE",
AQ1387="IP &amp; VLAN","TX ISSUE",
AQ1387="Warehouse HUAWEI","SPARE-ISSUE",
AQ1387="SPARE-HS","SPARE-ISSUE",
AQ1387="Power Telco","RAN ISSUE",AQ1387="no impacts","no impacts"
),"")</f>
        <v>No root cause</v>
      </c>
      <c r="AQ1387" s="126" t="s">
        <v>5344</v>
      </c>
      <c r="AR1387" s="48" t="str" cm="1">
        <f t="array" ref="AR1387">IFERROR(_xlfn.IFS(
AQ1387="MPR ISSUE","ACTIVE",
AQ1387="BSS Hardware Issue","ACTIVE",
AQ1387="Sites strategiques, MLL, Pylone, etc.","PASSIVE",
AQ1387="AKTIVCO DEFAUT GE &amp; POWER Cabinet","PASSIVE",
AQ1387="AKTIVCO Coupure ENEO &amp; Baisse de tension","PASSIVE",
AQ1387="Coupure ENEO &amp; Baisse de tension","PASSIVE",
AQ1387="Defaut GE &amp; POWER Cabinet","PASSIVE",
AQ1387="Sharing","PASSIVE",
AQ1387="Sites strategiques &amp; DataCenter","PASSIVE",
AQ1387="Exclu","Exclu",
AQ1387="SAT","ACTIVE",
AQ1387="SPARE-ISSUE","SPARE-ISSUE",
AQ1387="Fiber CAmtel","ACTIVE",
AQ1387="Fiber AOF","ACTIVE",
AQ1387="Projet OCM (HUAWEI)","PLANNED WORKS",
AQ1387="Projet OCM (NOKIA)","PLANNED WORKS",
AQ1387="ACCESS-ISSUE","ACCESS-ISSUE",
AQ1387="Projet OCM (ZTE, NOKIA, autres projets)","PLANNED WORKS",
AQ1387="No root CAuse","No root cause",
AQ1387="ODU HS","ACTIVE",
AQ1387="IP &amp; VLAN","ACTIVE",
AQ1387="Warehouse HUAWEI","SPARE-ISSUE",
AQ1387="SPARE-HS","SPARE-ISSUE",
AQ1387="Power Telco","ACTIVE", AQ1387="no impacts","no impacts"
),"")</f>
        <v>No root cause</v>
      </c>
      <c r="AS1387" s="92" t="s">
        <v>5537</v>
      </c>
      <c r="AT1387" s="98" t="s">
        <v>1215</v>
      </c>
      <c r="AV1387" s="17" t="s">
        <v>5537</v>
      </c>
      <c r="AW1387" s="7" t="s">
        <v>5537</v>
      </c>
      <c r="AX1387" s="6" t="s">
        <v>5537</v>
      </c>
      <c r="AY1387" s="7"/>
      <c r="AZ1387" s="3" t="s">
        <v>5537</v>
      </c>
      <c r="BA1387" s="18" t="s">
        <v>5537</v>
      </c>
      <c r="BB1387" s="18" t="s">
        <v>5537</v>
      </c>
      <c r="BC1387" s="18" t="s">
        <v>5537</v>
      </c>
      <c r="BD1387" s="18" t="s">
        <v>5537</v>
      </c>
      <c r="BE1387" s="18" t="s">
        <v>5537</v>
      </c>
      <c r="BF1387" s="18" t="s">
        <v>5537</v>
      </c>
      <c r="BG1387" s="18" t="s">
        <v>5537</v>
      </c>
      <c r="BH1387" s="18" t="s">
        <v>5537</v>
      </c>
      <c r="BI1387" s="18" t="s">
        <v>5537</v>
      </c>
      <c r="BJ1387" s="18" t="s">
        <v>5537</v>
      </c>
      <c r="BK1387" s="18" t="s">
        <v>5537</v>
      </c>
      <c r="BL1387" s="9" t="s">
        <v>5537</v>
      </c>
      <c r="BM1387" s="14" t="s">
        <v>5537</v>
      </c>
      <c r="BN1387" s="14" t="s">
        <v>5537</v>
      </c>
      <c r="BO1387" s="14" t="str">
        <f>_xlfn.XLOOKUP(B1387,'[4]cell downs 18042026 17h'!$B:$B,'[4]cell downs 18042026 17h'!$B:$B,"")</f>
        <v/>
      </c>
      <c r="BP1387" s="14" t="str">
        <f>_xlfn.XLOOKUP(B1387,'[5]Cells Huawei 19042026 15h'!$B:$B,'[5]Cells Huawei 19042026 15h'!$B:$B,"")</f>
        <v/>
      </c>
      <c r="BQ1387" s="9" t="str">
        <f>_xlfn.XLOOKUP(B1387,'[6]cells down 19042026 9H40'!$B:$B,'[6]cells down 19042026 9H40'!$B:$B,"")</f>
        <v/>
      </c>
      <c r="BR1387" s="9" t="s">
        <v>1215</v>
      </c>
      <c r="BS1387" s="9" t="s">
        <v>12</v>
      </c>
      <c r="BT1387" s="108"/>
    </row>
    <row r="1388" spans="1:72" s="9" customFormat="1" x14ac:dyDescent="0.35">
      <c r="A1388" s="1" t="s">
        <v>3309</v>
      </c>
      <c r="B1388" s="8" t="s">
        <v>3310</v>
      </c>
      <c r="C1388" s="3" t="str">
        <f>_xlfn.XLOOKUP(B1388,'[1]daily break down'!$D:$D,'[1]daily break down'!$E:$E,"")</f>
        <v>Douala</v>
      </c>
      <c r="D1388" s="1" t="s">
        <v>1022</v>
      </c>
      <c r="E1388" s="1"/>
      <c r="F1388" s="3" t="s">
        <v>31</v>
      </c>
      <c r="G1388" s="1" t="s">
        <v>32</v>
      </c>
      <c r="H1388" s="34" t="str">
        <f>_xlfn.XLOOKUP(B1388,[2]CALCULATION!$B:$B,[2]CALCULATION!$H:$H,"")</f>
        <v>ZTE</v>
      </c>
      <c r="I1388" s="28">
        <v>0</v>
      </c>
      <c r="J1388" s="28">
        <v>0</v>
      </c>
      <c r="K1388" s="28">
        <v>0</v>
      </c>
      <c r="L1388" s="28">
        <v>0.79417820239532244</v>
      </c>
      <c r="M1388" s="28">
        <v>0</v>
      </c>
      <c r="N1388" s="28">
        <v>0</v>
      </c>
      <c r="O1388" s="28">
        <v>0</v>
      </c>
      <c r="P1388" s="28">
        <v>0</v>
      </c>
      <c r="Q1388" s="28">
        <v>0</v>
      </c>
      <c r="R1388" s="28">
        <v>0</v>
      </c>
      <c r="S1388" s="93">
        <v>0</v>
      </c>
      <c r="T1388" s="93">
        <f>_xlfn.XLOOKUP(B1388,'[3]Nur des jours'!$B:$B,'[3]Nur des jours'!$U:$U,"")</f>
        <v>22.301409969951454</v>
      </c>
      <c r="U1388" s="93">
        <v>0.969051145297389</v>
      </c>
      <c r="V1388" s="93">
        <v>0</v>
      </c>
      <c r="W1388" s="93">
        <v>22.301409969951454</v>
      </c>
      <c r="X1388" s="93">
        <v>37.183480865101181</v>
      </c>
      <c r="Y1388" s="93">
        <v>0</v>
      </c>
      <c r="Z1388" s="93">
        <v>0</v>
      </c>
      <c r="AA1388" s="93">
        <v>0</v>
      </c>
      <c r="AB1388" s="93">
        <v>0</v>
      </c>
      <c r="AC1388" s="93">
        <f>_xlfn.XLOOKUP(B1388,'[3]Nur des jours'!$B:$B,'[3]Nur des jours'!$N:$N,"")</f>
        <v>0</v>
      </c>
      <c r="AD1388" s="93">
        <v>0</v>
      </c>
      <c r="AE1388" s="93">
        <v>0</v>
      </c>
      <c r="AF1388" s="93">
        <v>0</v>
      </c>
      <c r="AG1388" s="93"/>
      <c r="AH1388" s="93">
        <v>0</v>
      </c>
      <c r="AI1388" s="93">
        <v>0</v>
      </c>
      <c r="AJ1388" s="93">
        <v>0</v>
      </c>
      <c r="AK1388" s="93">
        <v>0</v>
      </c>
      <c r="AL1388" s="93">
        <v>0</v>
      </c>
      <c r="AM1388" s="49" t="s">
        <v>5559</v>
      </c>
      <c r="AN1388" s="49"/>
      <c r="AO1388" s="48" t="str" cm="1">
        <f t="array" ref="AO1388">IFERROR(_xlfn.IFS(
AQ1388="MPR ISSUE","PDH",
AQ1388="BSS Hardware Issue","BSS",
AQ1388="Sites strategiques, MLL, Pylone, etc.","ENVTECH",
AQ1388="AKTIVCO DEFAUT GE &amp; POWER Cabinet","AKTIVCO",
AQ1388="AKTIVCO Coupure ENEO &amp; Baisse de tension","AKTIVCO GRID ONLY",
AQ1388="Coupure ENEO &amp; Baisse de tension","IHS GRID ONLY",
AQ1388="Defaut GE &amp; POWER Cabinet","IHS",
AQ1388="Sharing","Partners",
AQ1388="Sites strategiques &amp; DataCenter","SST &amp; DC",
AQ1388="Exclu","Exclu",
AQ1388="SAT","SAT",
AQ1388="SPARE-ISSUE","SPARE-ISSUE",
AQ1388="Fiber CAmtel","TRANS_FO_CAMTEL",
AQ1388="Fiber AOF","Fiber AOF",
AQ1388="Projet OCM (HUAWEI)","TRAVAUX-HUAWEI",
AQ1388="Projet OCM (NOKIA)","TRAVAUX-NOKIA",
AQ1388="ACCESS-ISSUE","ACCESS-ISSUE",
AQ1388="Projet OCM (ZTE, NOKIA, autres projets)","TRAVAUX OCM",
AQ1388="No root CAuse","No root cause",
AQ1388="ODU HS","PDH",
AQ1388="IP &amp; VLAN","PDH",
AQ1388="Warehouse HUAWEI","SPARE-ISSUE",
AQ1388="SPARE-HS","SPARE-ISSUE",
AQ1388="Power Telco","BSS",AQ1388="no impacts","no impacts"
),"")</f>
        <v>No root cause</v>
      </c>
      <c r="AP1388" s="48" t="str" cm="1">
        <f t="array" ref="AP1388">IFERROR(_xlfn.IFS(
AQ1388="MPR ISSUE","TX ISSUE",
AQ1388="BSS Hardware Issue","RAN ISSUE",
AQ1388="Sites strategiques, MLL, Pylone, etc.","ENVTECH",
AQ1388="AKTIVCO DEFAUT GE &amp; POWER Cabinet","POWER ISSUE",
AQ1388="AKTIVCO Coupure ENEO &amp; Baisse de tension","POWER ISSUE",
AQ1388="Coupure ENEO &amp; Baisse de tension","POWER ISSUE",
AQ1388="Defaut GE &amp; POWER Cabinet","POWER ISSUE",
AQ1388="Sharing","POWER ISSUE",
AQ1388="Sites strategiques &amp; DataCenter","POWER ISSUE",
AQ1388="Exclu","Exclu",
AQ1388="SAT","TX ISSUE",
AQ1388="SPARE-ISSUE","SPARE-ISSUE",
AQ1388="Fiber CAmtel","TX ISSUE",
AQ1388="Fiber AOF","TX ISSUE",
AQ1388="Projet OCM (HUAWEI)","TRAVAUX-HUAWEI",
AQ1388="Projet OCM (NOKIA)","TRAVAUX -NOKIA",
AQ1388="ACCESS-ISSUE","ACCESS-ISSUE",
AQ1388="Projet OCM (ZTE, NOKIA, autres projets)","TRAVAUX OCM",
AQ1388="No root CAuse","No root cause",
AQ1388="ODU HS","TX ISSUE",
AQ1388="IP &amp; VLAN","TX ISSUE",
AQ1388="Warehouse HUAWEI","SPARE-ISSUE",
AQ1388="SPARE-HS","SPARE-ISSUE",
AQ1388="Power Telco","RAN ISSUE",AQ1388="no impacts","no impacts"
),"")</f>
        <v>No root cause</v>
      </c>
      <c r="AQ1388" s="67" t="s">
        <v>5344</v>
      </c>
      <c r="AR1388" s="48" t="str" cm="1">
        <f t="array" ref="AR1388">IFERROR(_xlfn.IFS(
AQ1388="MPR ISSUE","ACTIVE",
AQ1388="BSS Hardware Issue","ACTIVE",
AQ1388="Sites strategiques, MLL, Pylone, etc.","PASSIVE",
AQ1388="AKTIVCO DEFAUT GE &amp; POWER Cabinet","PASSIVE",
AQ1388="AKTIVCO Coupure ENEO &amp; Baisse de tension","PASSIVE",
AQ1388="Coupure ENEO &amp; Baisse de tension","PASSIVE",
AQ1388="Defaut GE &amp; POWER Cabinet","PASSIVE",
AQ1388="Sharing","PASSIVE",
AQ1388="Sites strategiques &amp; DataCenter","PASSIVE",
AQ1388="Exclu","Exclu",
AQ1388="SAT","ACTIVE",
AQ1388="SPARE-ISSUE","SPARE-ISSUE",
AQ1388="Fiber CAmtel","ACTIVE",
AQ1388="Fiber AOF","ACTIVE",
AQ1388="Projet OCM (HUAWEI)","PLANNED WORKS",
AQ1388="Projet OCM (NOKIA)","PLANNED WORKS",
AQ1388="ACCESS-ISSUE","ACCESS-ISSUE",
AQ1388="Projet OCM (ZTE, NOKIA, autres projets)","PLANNED WORKS",
AQ1388="No root CAuse","No root cause",
AQ1388="ODU HS","ACTIVE",
AQ1388="IP &amp; VLAN","ACTIVE",
AQ1388="Warehouse HUAWEI","SPARE-ISSUE",
AQ1388="SPARE-HS","SPARE-ISSUE",
AQ1388="Power Telco","ACTIVE", AQ1388="no impacts","no impacts"
),"")</f>
        <v>No root cause</v>
      </c>
      <c r="AS1388" s="92" t="s">
        <v>5537</v>
      </c>
      <c r="AT1388" s="98" t="s">
        <v>3310</v>
      </c>
      <c r="AV1388" s="17" t="s">
        <v>5537</v>
      </c>
      <c r="AW1388" s="7" t="s">
        <v>5537</v>
      </c>
      <c r="AX1388" s="6" t="s">
        <v>5537</v>
      </c>
      <c r="AY1388" s="7"/>
      <c r="AZ1388" s="3" t="s">
        <v>5537</v>
      </c>
      <c r="BA1388" s="18" t="s">
        <v>5537</v>
      </c>
      <c r="BB1388" s="18" t="s">
        <v>5537</v>
      </c>
      <c r="BC1388" s="18" t="s">
        <v>5537</v>
      </c>
      <c r="BD1388" s="18" t="s">
        <v>5537</v>
      </c>
      <c r="BE1388" s="18" t="s">
        <v>5537</v>
      </c>
      <c r="BF1388" s="18" t="s">
        <v>5537</v>
      </c>
      <c r="BG1388" s="18" t="s">
        <v>5537</v>
      </c>
      <c r="BH1388" s="18" t="s">
        <v>5537</v>
      </c>
      <c r="BI1388" s="18" t="s">
        <v>5537</v>
      </c>
      <c r="BJ1388" s="18" t="s">
        <v>5537</v>
      </c>
      <c r="BK1388" s="18" t="s">
        <v>5537</v>
      </c>
      <c r="BL1388" s="9" t="s">
        <v>5537</v>
      </c>
      <c r="BM1388" s="14" t="s">
        <v>5537</v>
      </c>
      <c r="BN1388" s="14" t="s">
        <v>5537</v>
      </c>
      <c r="BO1388" s="14" t="str">
        <f>_xlfn.XLOOKUP(B1388,'[4]cell downs 18042026 17h'!$B:$B,'[4]cell downs 18042026 17h'!$B:$B,"")</f>
        <v/>
      </c>
      <c r="BP1388" s="14" t="str">
        <f>_xlfn.XLOOKUP(B1388,'[5]Cells Huawei 19042026 15h'!$B:$B,'[5]Cells Huawei 19042026 15h'!$B:$B,"")</f>
        <v/>
      </c>
      <c r="BQ1388" s="9" t="str">
        <f>_xlfn.XLOOKUP(B1388,'[6]cells down 19042026 9H40'!$B:$B,'[6]cells down 19042026 9H40'!$B:$B,"")</f>
        <v/>
      </c>
      <c r="BR1388" s="9" t="s">
        <v>5537</v>
      </c>
      <c r="BS1388" s="9" t="s">
        <v>5537</v>
      </c>
      <c r="BT1388" s="108"/>
    </row>
    <row r="1389" spans="1:72" s="9" customFormat="1" x14ac:dyDescent="0.35">
      <c r="A1389" s="1" t="s">
        <v>2185</v>
      </c>
      <c r="B1389" s="8" t="s">
        <v>2186</v>
      </c>
      <c r="C1389" s="3" t="str">
        <f>_xlfn.XLOOKUP(B1389,'[1]daily break down'!$D:$D,'[1]daily break down'!$E:$E,"")</f>
        <v>Yaounde</v>
      </c>
      <c r="D1389" s="1" t="s">
        <v>21</v>
      </c>
      <c r="E1389" s="1" t="s">
        <v>30</v>
      </c>
      <c r="F1389" s="3" t="s">
        <v>37</v>
      </c>
      <c r="G1389" s="1" t="s">
        <v>38</v>
      </c>
      <c r="H1389" s="34" t="str">
        <f>_xlfn.XLOOKUP(B1389,[2]CALCULATION!$B:$B,[2]CALCULATION!$H:$H,"")</f>
        <v>ZTE</v>
      </c>
      <c r="I1389" s="28">
        <v>0</v>
      </c>
      <c r="J1389" s="28">
        <v>0</v>
      </c>
      <c r="K1389" s="28">
        <v>0</v>
      </c>
      <c r="L1389" s="28">
        <v>0</v>
      </c>
      <c r="M1389" s="28">
        <v>0</v>
      </c>
      <c r="N1389" s="28">
        <v>0</v>
      </c>
      <c r="O1389" s="28">
        <v>0</v>
      </c>
      <c r="P1389" s="28">
        <v>0</v>
      </c>
      <c r="Q1389" s="28">
        <v>4.1508826223557724</v>
      </c>
      <c r="R1389" s="28">
        <v>33.897492530669204</v>
      </c>
      <c r="S1389" s="93">
        <v>15.384288865489266</v>
      </c>
      <c r="T1389" s="93">
        <f>_xlfn.XLOOKUP(B1389,'[3]Nur des jours'!$B:$B,'[3]Nur des jours'!$U:$U,"")</f>
        <v>13.868556899607057</v>
      </c>
      <c r="U1389" s="93">
        <v>13.868556899607057</v>
      </c>
      <c r="V1389" s="93">
        <v>13.868556899607057</v>
      </c>
      <c r="W1389" s="93">
        <v>13.868556899607057</v>
      </c>
      <c r="X1389" s="93">
        <v>22.189887225232784</v>
      </c>
      <c r="Y1389" s="93">
        <v>0</v>
      </c>
      <c r="Z1389" s="93">
        <v>0</v>
      </c>
      <c r="AA1389" s="93">
        <v>0</v>
      </c>
      <c r="AB1389" s="93">
        <v>0</v>
      </c>
      <c r="AC1389" s="93">
        <f>_xlfn.XLOOKUP(B1389,'[3]Nur des jours'!$B:$B,'[3]Nur des jours'!$N:$N,"")</f>
        <v>0</v>
      </c>
      <c r="AD1389" s="93">
        <v>0</v>
      </c>
      <c r="AE1389" s="93">
        <v>0</v>
      </c>
      <c r="AF1389" s="93">
        <v>0</v>
      </c>
      <c r="AG1389" s="93"/>
      <c r="AH1389" s="93">
        <v>0</v>
      </c>
      <c r="AI1389" s="93">
        <v>0</v>
      </c>
      <c r="AJ1389" s="93">
        <v>0</v>
      </c>
      <c r="AK1389" s="93">
        <v>0</v>
      </c>
      <c r="AL1389" s="93">
        <v>0</v>
      </c>
      <c r="AM1389" s="49" t="s">
        <v>5559</v>
      </c>
      <c r="AN1389" s="49"/>
      <c r="AO1389" s="48" t="str" cm="1">
        <f t="array" ref="AO1389">IFERROR(_xlfn.IFS(
AQ1389="MPR ISSUE","PDH",
AQ1389="BSS Hardware Issue","BSS",
AQ1389="Sites strategiques, MLL, Pylone, etc.","ENVTECH",
AQ1389="AKTIVCO DEFAUT GE &amp; POWER Cabinet","AKTIVCO",
AQ1389="AKTIVCO Coupure ENEO &amp; Baisse de tension","AKTIVCO GRID ONLY",
AQ1389="Coupure ENEO &amp; Baisse de tension","IHS GRID ONLY",
AQ1389="Defaut GE &amp; POWER Cabinet","IHS",
AQ1389="Sharing","Partners",
AQ1389="Sites strategiques &amp; DataCenter","SST &amp; DC",
AQ1389="Exclu","Exclu",
AQ1389="SAT","SAT",
AQ1389="SPARE-ISSUE","SPARE-ISSUE",
AQ1389="Fiber CAmtel","TRANS_FO_CAMTEL",
AQ1389="Fiber AOF","Fiber AOF",
AQ1389="Projet OCM (HUAWEI)","TRAVAUX-HUAWEI",
AQ1389="Projet OCM (NOKIA)","TRAVAUX-NOKIA",
AQ1389="ACCESS-ISSUE","ACCESS-ISSUE",
AQ1389="Projet OCM (ZTE, NOKIA, autres projets)","TRAVAUX OCM",
AQ1389="No root CAuse","No root cause",
AQ1389="ODU HS","PDH",
AQ1389="IP &amp; VLAN","PDH",
AQ1389="Warehouse HUAWEI","SPARE-ISSUE",
AQ1389="SPARE-HS","SPARE-ISSUE",
AQ1389="Power Telco","BSS",AQ1389="no impacts","no impacts"
),"")</f>
        <v>No root cause</v>
      </c>
      <c r="AP1389" s="48" t="str" cm="1">
        <f t="array" ref="AP1389">IFERROR(_xlfn.IFS(
AQ1389="MPR ISSUE","TX ISSUE",
AQ1389="BSS Hardware Issue","RAN ISSUE",
AQ1389="Sites strategiques, MLL, Pylone, etc.","ENVTECH",
AQ1389="AKTIVCO DEFAUT GE &amp; POWER Cabinet","POWER ISSUE",
AQ1389="AKTIVCO Coupure ENEO &amp; Baisse de tension","POWER ISSUE",
AQ1389="Coupure ENEO &amp; Baisse de tension","POWER ISSUE",
AQ1389="Defaut GE &amp; POWER Cabinet","POWER ISSUE",
AQ1389="Sharing","POWER ISSUE",
AQ1389="Sites strategiques &amp; DataCenter","POWER ISSUE",
AQ1389="Exclu","Exclu",
AQ1389="SAT","TX ISSUE",
AQ1389="SPARE-ISSUE","SPARE-ISSUE",
AQ1389="Fiber CAmtel","TX ISSUE",
AQ1389="Fiber AOF","TX ISSUE",
AQ1389="Projet OCM (HUAWEI)","TRAVAUX-HUAWEI",
AQ1389="Projet OCM (NOKIA)","TRAVAUX -NOKIA",
AQ1389="ACCESS-ISSUE","ACCESS-ISSUE",
AQ1389="Projet OCM (ZTE, NOKIA, autres projets)","TRAVAUX OCM",
AQ1389="No root CAuse","No root cause",
AQ1389="ODU HS","TX ISSUE",
AQ1389="IP &amp; VLAN","TX ISSUE",
AQ1389="Warehouse HUAWEI","SPARE-ISSUE",
AQ1389="SPARE-HS","SPARE-ISSUE",
AQ1389="Power Telco","RAN ISSUE",AQ1389="no impacts","no impacts"
),"")</f>
        <v>No root cause</v>
      </c>
      <c r="AQ1389" s="67" t="s">
        <v>5344</v>
      </c>
      <c r="AR1389" s="48" t="str" cm="1">
        <f t="array" ref="AR1389">IFERROR(_xlfn.IFS(
AQ1389="MPR ISSUE","ACTIVE",
AQ1389="BSS Hardware Issue","ACTIVE",
AQ1389="Sites strategiques, MLL, Pylone, etc.","PASSIVE",
AQ1389="AKTIVCO DEFAUT GE &amp; POWER Cabinet","PASSIVE",
AQ1389="AKTIVCO Coupure ENEO &amp; Baisse de tension","PASSIVE",
AQ1389="Coupure ENEO &amp; Baisse de tension","PASSIVE",
AQ1389="Defaut GE &amp; POWER Cabinet","PASSIVE",
AQ1389="Sharing","PASSIVE",
AQ1389="Sites strategiques &amp; DataCenter","PASSIVE",
AQ1389="Exclu","Exclu",
AQ1389="SAT","ACTIVE",
AQ1389="SPARE-ISSUE","SPARE-ISSUE",
AQ1389="Fiber CAmtel","ACTIVE",
AQ1389="Fiber AOF","ACTIVE",
AQ1389="Projet OCM (HUAWEI)","PLANNED WORKS",
AQ1389="Projet OCM (NOKIA)","PLANNED WORKS",
AQ1389="ACCESS-ISSUE","ACCESS-ISSUE",
AQ1389="Projet OCM (ZTE, NOKIA, autres projets)","PLANNED WORKS",
AQ1389="No root CAuse","No root cause",
AQ1389="ODU HS","ACTIVE",
AQ1389="IP &amp; VLAN","ACTIVE",
AQ1389="Warehouse HUAWEI","SPARE-ISSUE",
AQ1389="SPARE-HS","SPARE-ISSUE",
AQ1389="Power Telco","ACTIVE", AQ1389="no impacts","no impacts"
),"")</f>
        <v>No root cause</v>
      </c>
      <c r="AS1389" s="92" t="s">
        <v>5537</v>
      </c>
      <c r="AT1389" s="98" t="s">
        <v>2186</v>
      </c>
      <c r="AV1389" s="17" t="s">
        <v>5537</v>
      </c>
      <c r="AW1389" s="7" t="s">
        <v>5537</v>
      </c>
      <c r="AX1389" s="6" t="s">
        <v>5537</v>
      </c>
      <c r="AY1389" s="7"/>
      <c r="AZ1389" s="3" t="s">
        <v>5537</v>
      </c>
      <c r="BA1389" s="18" t="s">
        <v>5537</v>
      </c>
      <c r="BB1389" s="18" t="s">
        <v>5537</v>
      </c>
      <c r="BC1389" s="18" t="s">
        <v>5537</v>
      </c>
      <c r="BD1389" s="18" t="s">
        <v>5537</v>
      </c>
      <c r="BE1389" s="18" t="s">
        <v>5537</v>
      </c>
      <c r="BF1389" s="18" t="s">
        <v>5537</v>
      </c>
      <c r="BG1389" s="18" t="s">
        <v>5537</v>
      </c>
      <c r="BH1389" s="18" t="s">
        <v>5537</v>
      </c>
      <c r="BI1389" s="18" t="s">
        <v>5537</v>
      </c>
      <c r="BJ1389" s="18" t="s">
        <v>5537</v>
      </c>
      <c r="BK1389" s="18" t="s">
        <v>5537</v>
      </c>
      <c r="BL1389" s="9" t="s">
        <v>5537</v>
      </c>
      <c r="BM1389" s="14" t="s">
        <v>5537</v>
      </c>
      <c r="BN1389" s="14" t="s">
        <v>5537</v>
      </c>
      <c r="BO1389" s="14" t="str">
        <f>_xlfn.XLOOKUP(B1389,'[4]cell downs 18042026 17h'!$B:$B,'[4]cell downs 18042026 17h'!$B:$B,"")</f>
        <v/>
      </c>
      <c r="BP1389" s="14" t="str">
        <f>_xlfn.XLOOKUP(B1389,'[5]Cells Huawei 19042026 15h'!$B:$B,'[5]Cells Huawei 19042026 15h'!$B:$B,"")</f>
        <v/>
      </c>
      <c r="BQ1389" s="9" t="str">
        <f>_xlfn.XLOOKUP(B1389,'[6]cells down 19042026 9H40'!$B:$B,'[6]cells down 19042026 9H40'!$B:$B,"")</f>
        <v/>
      </c>
      <c r="BR1389" s="9" t="s">
        <v>5537</v>
      </c>
      <c r="BS1389" s="9" t="s">
        <v>5537</v>
      </c>
      <c r="BT1389" s="108"/>
    </row>
    <row r="1390" spans="1:72" s="9" customFormat="1" x14ac:dyDescent="0.35">
      <c r="A1390" s="1" t="s">
        <v>852</v>
      </c>
      <c r="B1390" s="8" t="s">
        <v>853</v>
      </c>
      <c r="C1390" s="3" t="str">
        <f>_xlfn.XLOOKUP(B1390,'[1]daily break down'!$D:$D,'[1]daily break down'!$E:$E,"")</f>
        <v>Yaounde</v>
      </c>
      <c r="D1390" s="1" t="s">
        <v>21</v>
      </c>
      <c r="E1390" s="1" t="s">
        <v>30</v>
      </c>
      <c r="F1390" s="3" t="s">
        <v>37</v>
      </c>
      <c r="G1390" s="1" t="s">
        <v>38</v>
      </c>
      <c r="H1390" s="34" t="str">
        <f>_xlfn.XLOOKUP(B1390,[2]CALCULATION!$B:$B,[2]CALCULATION!$H:$H,"")</f>
        <v>ZTE</v>
      </c>
      <c r="I1390" s="28">
        <v>0</v>
      </c>
      <c r="J1390" s="28">
        <v>0</v>
      </c>
      <c r="K1390" s="28">
        <v>14.995698179109844</v>
      </c>
      <c r="L1390" s="28">
        <v>0</v>
      </c>
      <c r="M1390" s="28">
        <v>0</v>
      </c>
      <c r="N1390" s="28">
        <v>0</v>
      </c>
      <c r="O1390" s="28">
        <v>0</v>
      </c>
      <c r="P1390" s="28">
        <v>2.4358436562766603</v>
      </c>
      <c r="Q1390" s="28">
        <v>12.95955646300434</v>
      </c>
      <c r="R1390" s="28">
        <v>0</v>
      </c>
      <c r="S1390" s="93">
        <v>0</v>
      </c>
      <c r="T1390" s="93">
        <f>_xlfn.XLOOKUP(B1390,'[3]Nur des jours'!$B:$B,'[3]Nur des jours'!$U:$U,"")</f>
        <v>0</v>
      </c>
      <c r="U1390" s="93">
        <v>24.399261057035151</v>
      </c>
      <c r="V1390" s="93">
        <v>0</v>
      </c>
      <c r="W1390" s="93">
        <v>0</v>
      </c>
      <c r="X1390" s="93">
        <v>15.756917156774616</v>
      </c>
      <c r="Y1390" s="93">
        <v>0</v>
      </c>
      <c r="Z1390" s="93">
        <v>0</v>
      </c>
      <c r="AA1390" s="93">
        <v>0</v>
      </c>
      <c r="AB1390" s="93">
        <v>0</v>
      </c>
      <c r="AC1390" s="93">
        <f>_xlfn.XLOOKUP(B1390,'[3]Nur des jours'!$B:$B,'[3]Nur des jours'!$N:$N,"")</f>
        <v>0</v>
      </c>
      <c r="AD1390" s="93">
        <v>0</v>
      </c>
      <c r="AE1390" s="93">
        <v>0</v>
      </c>
      <c r="AF1390" s="93">
        <v>0</v>
      </c>
      <c r="AG1390" s="93"/>
      <c r="AH1390" s="93">
        <v>0</v>
      </c>
      <c r="AI1390" s="93">
        <v>0</v>
      </c>
      <c r="AJ1390" s="93">
        <v>0</v>
      </c>
      <c r="AK1390" s="93">
        <v>0</v>
      </c>
      <c r="AL1390" s="93">
        <v>0</v>
      </c>
      <c r="AM1390" s="49" t="s">
        <v>5559</v>
      </c>
      <c r="AN1390" s="49"/>
      <c r="AO1390" s="48" t="str" cm="1">
        <f t="array" ref="AO1390">IFERROR(_xlfn.IFS(
AQ1390="MPR ISSUE","PDH",
AQ1390="BSS Hardware Issue","BSS",
AQ1390="Sites strategiques, MLL, Pylone, etc.","ENVTECH",
AQ1390="AKTIVCO DEFAUT GE &amp; POWER Cabinet","AKTIVCO",
AQ1390="AKTIVCO Coupure ENEO &amp; Baisse de tension","AKTIVCO GRID ONLY",
AQ1390="Coupure ENEO &amp; Baisse de tension","IHS GRID ONLY",
AQ1390="Defaut GE &amp; POWER Cabinet","IHS",
AQ1390="Sharing","Partners",
AQ1390="Sites strategiques &amp; DataCenter","SST &amp; DC",
AQ1390="Exclu","Exclu",
AQ1390="SAT","SAT",
AQ1390="SPARE-ISSUE","SPARE-ISSUE",
AQ1390="Fiber CAmtel","TRANS_FO_CAMTEL",
AQ1390="Fiber AOF","Fiber AOF",
AQ1390="Projet OCM (HUAWEI)","TRAVAUX-HUAWEI",
AQ1390="Projet OCM (NOKIA)","TRAVAUX-NOKIA",
AQ1390="ACCESS-ISSUE","ACCESS-ISSUE",
AQ1390="Projet OCM (ZTE, NOKIA, autres projets)","TRAVAUX OCM",
AQ1390="No root CAuse","No root cause",
AQ1390="ODU HS","PDH",
AQ1390="IP &amp; VLAN","PDH",
AQ1390="Warehouse HUAWEI","SPARE-ISSUE",
AQ1390="SPARE-HS","SPARE-ISSUE",
AQ1390="Power Telco","BSS",AQ1390="no impacts","no impacts"
),"")</f>
        <v>No root cause</v>
      </c>
      <c r="AP1390" s="48" t="str" cm="1">
        <f t="array" ref="AP1390">IFERROR(_xlfn.IFS(
AQ1390="MPR ISSUE","TX ISSUE",
AQ1390="BSS Hardware Issue","RAN ISSUE",
AQ1390="Sites strategiques, MLL, Pylone, etc.","ENVTECH",
AQ1390="AKTIVCO DEFAUT GE &amp; POWER Cabinet","POWER ISSUE",
AQ1390="AKTIVCO Coupure ENEO &amp; Baisse de tension","POWER ISSUE",
AQ1390="Coupure ENEO &amp; Baisse de tension","POWER ISSUE",
AQ1390="Defaut GE &amp; POWER Cabinet","POWER ISSUE",
AQ1390="Sharing","POWER ISSUE",
AQ1390="Sites strategiques &amp; DataCenter","POWER ISSUE",
AQ1390="Exclu","Exclu",
AQ1390="SAT","TX ISSUE",
AQ1390="SPARE-ISSUE","SPARE-ISSUE",
AQ1390="Fiber CAmtel","TX ISSUE",
AQ1390="Fiber AOF","TX ISSUE",
AQ1390="Projet OCM (HUAWEI)","TRAVAUX-HUAWEI",
AQ1390="Projet OCM (NOKIA)","TRAVAUX -NOKIA",
AQ1390="ACCESS-ISSUE","ACCESS-ISSUE",
AQ1390="Projet OCM (ZTE, NOKIA, autres projets)","TRAVAUX OCM",
AQ1390="No root CAuse","No root cause",
AQ1390="ODU HS","TX ISSUE",
AQ1390="IP &amp; VLAN","TX ISSUE",
AQ1390="Warehouse HUAWEI","SPARE-ISSUE",
AQ1390="SPARE-HS","SPARE-ISSUE",
AQ1390="Power Telco","RAN ISSUE",AQ1390="no impacts","no impacts"
),"")</f>
        <v>No root cause</v>
      </c>
      <c r="AQ1390" s="67" t="s">
        <v>5344</v>
      </c>
      <c r="AR1390" s="48" t="str" cm="1">
        <f t="array" ref="AR1390">IFERROR(_xlfn.IFS(
AQ1390="MPR ISSUE","ACTIVE",
AQ1390="BSS Hardware Issue","ACTIVE",
AQ1390="Sites strategiques, MLL, Pylone, etc.","PASSIVE",
AQ1390="AKTIVCO DEFAUT GE &amp; POWER Cabinet","PASSIVE",
AQ1390="AKTIVCO Coupure ENEO &amp; Baisse de tension","PASSIVE",
AQ1390="Coupure ENEO &amp; Baisse de tension","PASSIVE",
AQ1390="Defaut GE &amp; POWER Cabinet","PASSIVE",
AQ1390="Sharing","PASSIVE",
AQ1390="Sites strategiques &amp; DataCenter","PASSIVE",
AQ1390="Exclu","Exclu",
AQ1390="SAT","ACTIVE",
AQ1390="SPARE-ISSUE","SPARE-ISSUE",
AQ1390="Fiber CAmtel","ACTIVE",
AQ1390="Fiber AOF","ACTIVE",
AQ1390="Projet OCM (HUAWEI)","PLANNED WORKS",
AQ1390="Projet OCM (NOKIA)","PLANNED WORKS",
AQ1390="ACCESS-ISSUE","ACCESS-ISSUE",
AQ1390="Projet OCM (ZTE, NOKIA, autres projets)","PLANNED WORKS",
AQ1390="No root CAuse","No root cause",
AQ1390="ODU HS","ACTIVE",
AQ1390="IP &amp; VLAN","ACTIVE",
AQ1390="Warehouse HUAWEI","SPARE-ISSUE",
AQ1390="SPARE-HS","SPARE-ISSUE",
AQ1390="Power Telco","ACTIVE", AQ1390="no impacts","no impacts"
),"")</f>
        <v>No root cause</v>
      </c>
      <c r="AS1390" s="92" t="s">
        <v>5537</v>
      </c>
      <c r="AT1390" s="98" t="s">
        <v>853</v>
      </c>
      <c r="AV1390" s="17" t="s">
        <v>5537</v>
      </c>
      <c r="AW1390" s="7" t="s">
        <v>5537</v>
      </c>
      <c r="AX1390" s="6" t="s">
        <v>5537</v>
      </c>
      <c r="AY1390" s="7"/>
      <c r="AZ1390" s="3" t="s">
        <v>5537</v>
      </c>
      <c r="BA1390" s="18" t="s">
        <v>5537</v>
      </c>
      <c r="BB1390" s="18" t="s">
        <v>5537</v>
      </c>
      <c r="BC1390" s="18" t="s">
        <v>5537</v>
      </c>
      <c r="BD1390" s="18" t="s">
        <v>5537</v>
      </c>
      <c r="BE1390" s="18" t="s">
        <v>5537</v>
      </c>
      <c r="BF1390" s="18" t="s">
        <v>5537</v>
      </c>
      <c r="BG1390" s="18" t="s">
        <v>5537</v>
      </c>
      <c r="BH1390" s="18" t="s">
        <v>5537</v>
      </c>
      <c r="BI1390" s="18" t="s">
        <v>5537</v>
      </c>
      <c r="BJ1390" s="18" t="s">
        <v>5537</v>
      </c>
      <c r="BK1390" s="18" t="s">
        <v>5537</v>
      </c>
      <c r="BL1390" s="9" t="s">
        <v>5537</v>
      </c>
      <c r="BM1390" s="14" t="s">
        <v>5537</v>
      </c>
      <c r="BN1390" s="14" t="s">
        <v>5537</v>
      </c>
      <c r="BO1390" s="14" t="str">
        <f>_xlfn.XLOOKUP(B1390,'[4]cell downs 18042026 17h'!$B:$B,'[4]cell downs 18042026 17h'!$B:$B,"")</f>
        <v/>
      </c>
      <c r="BP1390" s="14" t="str">
        <f>_xlfn.XLOOKUP(B1390,'[5]Cells Huawei 19042026 15h'!$B:$B,'[5]Cells Huawei 19042026 15h'!$B:$B,"")</f>
        <v/>
      </c>
      <c r="BQ1390" s="9" t="str">
        <f>_xlfn.XLOOKUP(B1390,'[6]cells down 19042026 9H40'!$B:$B,'[6]cells down 19042026 9H40'!$B:$B,"")</f>
        <v/>
      </c>
      <c r="BR1390" s="9" t="s">
        <v>5537</v>
      </c>
      <c r="BS1390" s="9" t="s">
        <v>5537</v>
      </c>
      <c r="BT1390" s="108"/>
    </row>
    <row r="1391" spans="1:72" s="9" customFormat="1" x14ac:dyDescent="0.35">
      <c r="A1391" s="1" t="s">
        <v>561</v>
      </c>
      <c r="B1391" s="8" t="s">
        <v>562</v>
      </c>
      <c r="C1391" s="3" t="str">
        <f>_xlfn.XLOOKUP(B1391,'[1]daily break down'!$D:$D,'[1]daily break down'!$E:$E,"")</f>
        <v>Douala</v>
      </c>
      <c r="D1391" s="1" t="s">
        <v>21</v>
      </c>
      <c r="E1391" s="1" t="s">
        <v>563</v>
      </c>
      <c r="F1391" s="3" t="s">
        <v>31</v>
      </c>
      <c r="G1391" s="1" t="s">
        <v>32</v>
      </c>
      <c r="H1391" s="34" t="str">
        <f>_xlfn.XLOOKUP(B1391,[2]CALCULATION!$B:$B,[2]CALCULATION!$H:$H,"")</f>
        <v>ZTE</v>
      </c>
      <c r="I1391" s="28">
        <v>0</v>
      </c>
      <c r="J1391" s="28">
        <v>0</v>
      </c>
      <c r="K1391" s="28">
        <v>0</v>
      </c>
      <c r="L1391" s="28">
        <v>15.523134950190196</v>
      </c>
      <c r="M1391" s="28">
        <v>36.800365547765161</v>
      </c>
      <c r="N1391" s="28">
        <v>0</v>
      </c>
      <c r="O1391" s="28">
        <v>24.893025200252261</v>
      </c>
      <c r="P1391" s="28">
        <v>0</v>
      </c>
      <c r="Q1391" s="28">
        <v>0</v>
      </c>
      <c r="R1391" s="28">
        <v>0</v>
      </c>
      <c r="S1391" s="93">
        <v>0</v>
      </c>
      <c r="T1391" s="93">
        <f>_xlfn.XLOOKUP(B1391,'[3]Nur des jours'!$B:$B,'[3]Nur des jours'!$U:$U,"")</f>
        <v>0</v>
      </c>
      <c r="U1391" s="93">
        <v>7.2242054829311195</v>
      </c>
      <c r="V1391" s="93">
        <v>0</v>
      </c>
      <c r="W1391" s="93">
        <v>0</v>
      </c>
      <c r="X1391" s="93">
        <v>10.105890426986043</v>
      </c>
      <c r="Y1391" s="93">
        <v>0</v>
      </c>
      <c r="Z1391" s="93">
        <v>0</v>
      </c>
      <c r="AA1391" s="93">
        <v>0</v>
      </c>
      <c r="AB1391" s="93">
        <v>0</v>
      </c>
      <c r="AC1391" s="93">
        <f>_xlfn.XLOOKUP(B1391,'[3]Nur des jours'!$B:$B,'[3]Nur des jours'!$N:$N,"")</f>
        <v>0</v>
      </c>
      <c r="AD1391" s="93">
        <v>0</v>
      </c>
      <c r="AE1391" s="93">
        <v>0</v>
      </c>
      <c r="AF1391" s="93">
        <v>0</v>
      </c>
      <c r="AG1391" s="93"/>
      <c r="AH1391" s="93">
        <v>0</v>
      </c>
      <c r="AI1391" s="93">
        <v>0</v>
      </c>
      <c r="AJ1391" s="93">
        <v>0</v>
      </c>
      <c r="AK1391" s="93">
        <v>0</v>
      </c>
      <c r="AL1391" s="93">
        <v>0</v>
      </c>
      <c r="AM1391" s="49" t="s">
        <v>5559</v>
      </c>
      <c r="AN1391" s="49"/>
      <c r="AO1391" s="48" t="str" cm="1">
        <f t="array" ref="AO1391">IFERROR(_xlfn.IFS(
AQ1391="MPR ISSUE","PDH",
AQ1391="BSS Hardware Issue","BSS",
AQ1391="Sites strategiques, MLL, Pylone, etc.","ENVTECH",
AQ1391="AKTIVCO DEFAUT GE &amp; POWER Cabinet","AKTIVCO",
AQ1391="AKTIVCO Coupure ENEO &amp; Baisse de tension","AKTIVCO GRID ONLY",
AQ1391="Coupure ENEO &amp; Baisse de tension","IHS GRID ONLY",
AQ1391="Defaut GE &amp; POWER Cabinet","IHS",
AQ1391="Sharing","Partners",
AQ1391="Sites strategiques &amp; DataCenter","SST &amp; DC",
AQ1391="Exclu","Exclu",
AQ1391="SAT","SAT",
AQ1391="SPARE-ISSUE","SPARE-ISSUE",
AQ1391="Fiber CAmtel","TRANS_FO_CAMTEL",
AQ1391="Fiber AOF","Fiber AOF",
AQ1391="Projet OCM (HUAWEI)","TRAVAUX-HUAWEI",
AQ1391="Projet OCM (NOKIA)","TRAVAUX-NOKIA",
AQ1391="ACCESS-ISSUE","ACCESS-ISSUE",
AQ1391="Projet OCM (ZTE, NOKIA, autres projets)","TRAVAUX OCM",
AQ1391="No root CAuse","No root cause",
AQ1391="ODU HS","PDH",
AQ1391="IP &amp; VLAN","PDH",
AQ1391="Warehouse HUAWEI","SPARE-ISSUE",
AQ1391="SPARE-HS","SPARE-ISSUE",
AQ1391="Power Telco","BSS",AQ1391="no impacts","no impacts"
),"")</f>
        <v>No root cause</v>
      </c>
      <c r="AP1391" s="48" t="str" cm="1">
        <f t="array" ref="AP1391">IFERROR(_xlfn.IFS(
AQ1391="MPR ISSUE","TX ISSUE",
AQ1391="BSS Hardware Issue","RAN ISSUE",
AQ1391="Sites strategiques, MLL, Pylone, etc.","ENVTECH",
AQ1391="AKTIVCO DEFAUT GE &amp; POWER Cabinet","POWER ISSUE",
AQ1391="AKTIVCO Coupure ENEO &amp; Baisse de tension","POWER ISSUE",
AQ1391="Coupure ENEO &amp; Baisse de tension","POWER ISSUE",
AQ1391="Defaut GE &amp; POWER Cabinet","POWER ISSUE",
AQ1391="Sharing","POWER ISSUE",
AQ1391="Sites strategiques &amp; DataCenter","POWER ISSUE",
AQ1391="Exclu","Exclu",
AQ1391="SAT","TX ISSUE",
AQ1391="SPARE-ISSUE","SPARE-ISSUE",
AQ1391="Fiber CAmtel","TX ISSUE",
AQ1391="Fiber AOF","TX ISSUE",
AQ1391="Projet OCM (HUAWEI)","TRAVAUX-HUAWEI",
AQ1391="Projet OCM (NOKIA)","TRAVAUX -NOKIA",
AQ1391="ACCESS-ISSUE","ACCESS-ISSUE",
AQ1391="Projet OCM (ZTE, NOKIA, autres projets)","TRAVAUX OCM",
AQ1391="No root CAuse","No root cause",
AQ1391="ODU HS","TX ISSUE",
AQ1391="IP &amp; VLAN","TX ISSUE",
AQ1391="Warehouse HUAWEI","SPARE-ISSUE",
AQ1391="SPARE-HS","SPARE-ISSUE",
AQ1391="Power Telco","RAN ISSUE",AQ1391="no impacts","no impacts"
),"")</f>
        <v>No root cause</v>
      </c>
      <c r="AQ1391" s="67" t="s">
        <v>5344</v>
      </c>
      <c r="AR1391" s="48" t="str" cm="1">
        <f t="array" ref="AR1391">IFERROR(_xlfn.IFS(
AQ1391="MPR ISSUE","ACTIVE",
AQ1391="BSS Hardware Issue","ACTIVE",
AQ1391="Sites strategiques, MLL, Pylone, etc.","PASSIVE",
AQ1391="AKTIVCO DEFAUT GE &amp; POWER Cabinet","PASSIVE",
AQ1391="AKTIVCO Coupure ENEO &amp; Baisse de tension","PASSIVE",
AQ1391="Coupure ENEO &amp; Baisse de tension","PASSIVE",
AQ1391="Defaut GE &amp; POWER Cabinet","PASSIVE",
AQ1391="Sharing","PASSIVE",
AQ1391="Sites strategiques &amp; DataCenter","PASSIVE",
AQ1391="Exclu","Exclu",
AQ1391="SAT","ACTIVE",
AQ1391="SPARE-ISSUE","SPARE-ISSUE",
AQ1391="Fiber CAmtel","ACTIVE",
AQ1391="Fiber AOF","ACTIVE",
AQ1391="Projet OCM (HUAWEI)","PLANNED WORKS",
AQ1391="Projet OCM (NOKIA)","PLANNED WORKS",
AQ1391="ACCESS-ISSUE","ACCESS-ISSUE",
AQ1391="Projet OCM (ZTE, NOKIA, autres projets)","PLANNED WORKS",
AQ1391="No root CAuse","No root cause",
AQ1391="ODU HS","ACTIVE",
AQ1391="IP &amp; VLAN","ACTIVE",
AQ1391="Warehouse HUAWEI","SPARE-ISSUE",
AQ1391="SPARE-HS","SPARE-ISSUE",
AQ1391="Power Telco","ACTIVE", AQ1391="no impacts","no impacts"
),"")</f>
        <v>No root cause</v>
      </c>
      <c r="AS1391" s="92" t="s">
        <v>5537</v>
      </c>
      <c r="AT1391" s="98" t="s">
        <v>562</v>
      </c>
      <c r="AV1391" s="17" t="s">
        <v>5537</v>
      </c>
      <c r="AW1391" s="7" t="s">
        <v>5537</v>
      </c>
      <c r="AX1391" s="6" t="s">
        <v>5537</v>
      </c>
      <c r="AY1391" s="7"/>
      <c r="AZ1391" s="3" t="s">
        <v>5537</v>
      </c>
      <c r="BA1391" s="18" t="s">
        <v>5537</v>
      </c>
      <c r="BB1391" s="18" t="s">
        <v>5537</v>
      </c>
      <c r="BC1391" s="18" t="s">
        <v>5537</v>
      </c>
      <c r="BD1391" s="18" t="s">
        <v>5537</v>
      </c>
      <c r="BE1391" s="18" t="s">
        <v>5537</v>
      </c>
      <c r="BF1391" s="18" t="s">
        <v>5537</v>
      </c>
      <c r="BG1391" s="18" t="s">
        <v>5537</v>
      </c>
      <c r="BH1391" s="18" t="s">
        <v>5537</v>
      </c>
      <c r="BI1391" s="18" t="s">
        <v>5537</v>
      </c>
      <c r="BJ1391" s="18" t="s">
        <v>5537</v>
      </c>
      <c r="BK1391" s="18" t="s">
        <v>5537</v>
      </c>
      <c r="BL1391" s="9" t="s">
        <v>5537</v>
      </c>
      <c r="BM1391" s="14" t="s">
        <v>5537</v>
      </c>
      <c r="BN1391" s="14" t="s">
        <v>5537</v>
      </c>
      <c r="BO1391" s="14" t="str">
        <f>_xlfn.XLOOKUP(B1391,'[4]cell downs 18042026 17h'!$B:$B,'[4]cell downs 18042026 17h'!$B:$B,"")</f>
        <v/>
      </c>
      <c r="BP1391" s="14" t="str">
        <f>_xlfn.XLOOKUP(B1391,'[5]Cells Huawei 19042026 15h'!$B:$B,'[5]Cells Huawei 19042026 15h'!$B:$B,"")</f>
        <v/>
      </c>
      <c r="BQ1391" s="9" t="str">
        <f>_xlfn.XLOOKUP(B1391,'[6]cells down 19042026 9H40'!$B:$B,'[6]cells down 19042026 9H40'!$B:$B,"")</f>
        <v/>
      </c>
      <c r="BR1391" s="9" t="s">
        <v>5537</v>
      </c>
      <c r="BS1391" s="9" t="s">
        <v>5537</v>
      </c>
      <c r="BT1391" s="108"/>
    </row>
    <row r="1392" spans="1:72" s="9" customFormat="1" x14ac:dyDescent="0.35">
      <c r="A1392" s="3" t="s">
        <v>340</v>
      </c>
      <c r="B1392" s="3" t="s">
        <v>341</v>
      </c>
      <c r="C1392" s="3" t="str">
        <f>_xlfn.XLOOKUP(B1392,'[1]daily break down'!$D:$D,'[1]daily break down'!$E:$E,"")</f>
        <v>Douala</v>
      </c>
      <c r="D1392" s="3" t="s">
        <v>113</v>
      </c>
      <c r="E1392" s="3" t="s">
        <v>12</v>
      </c>
      <c r="F1392" s="3" t="s">
        <v>31</v>
      </c>
      <c r="G1392" s="3" t="s">
        <v>32</v>
      </c>
      <c r="H1392" s="34" t="str">
        <f>_xlfn.XLOOKUP(B1392,[2]CALCULATION!$B:$B,[2]CALCULATION!$H:$H,"")</f>
        <v>ZTE</v>
      </c>
      <c r="I1392" s="28">
        <v>5.7137527002308568</v>
      </c>
      <c r="J1392" s="28">
        <v>1.8071393105101401</v>
      </c>
      <c r="K1392" s="28">
        <v>2.0931782965645369</v>
      </c>
      <c r="L1392" s="28">
        <v>0</v>
      </c>
      <c r="M1392" s="28">
        <v>0.16715035399063402</v>
      </c>
      <c r="N1392" s="28">
        <v>0</v>
      </c>
      <c r="O1392" s="28">
        <v>1.1928635431023908</v>
      </c>
      <c r="P1392" s="28">
        <v>0</v>
      </c>
      <c r="Q1392" s="28">
        <v>2.2371252136642381</v>
      </c>
      <c r="R1392" s="28">
        <v>0</v>
      </c>
      <c r="S1392" s="93">
        <v>0.43084198691333331</v>
      </c>
      <c r="T1392" s="93">
        <f>_xlfn.XLOOKUP(B1392,'[3]Nur des jours'!$B:$B,'[3]Nur des jours'!$U:$U,"")</f>
        <v>0</v>
      </c>
      <c r="U1392" s="93">
        <v>1.15403657760542</v>
      </c>
      <c r="V1392" s="93">
        <v>0</v>
      </c>
      <c r="W1392" s="93">
        <v>0</v>
      </c>
      <c r="X1392" s="93">
        <v>4.9858318137846611</v>
      </c>
      <c r="Y1392" s="93">
        <v>0</v>
      </c>
      <c r="Z1392" s="93">
        <v>5.5279290192419115</v>
      </c>
      <c r="AA1392" s="93">
        <v>0</v>
      </c>
      <c r="AB1392" s="93">
        <v>0</v>
      </c>
      <c r="AC1392" s="93">
        <f>_xlfn.XLOOKUP(B1392,'[3]Nur des jours'!$B:$B,'[3]Nur des jours'!$N:$N,"")</f>
        <v>0</v>
      </c>
      <c r="AD1392" s="93">
        <v>0</v>
      </c>
      <c r="AE1392" s="93">
        <v>0</v>
      </c>
      <c r="AF1392" s="93">
        <v>0</v>
      </c>
      <c r="AG1392" s="93"/>
      <c r="AH1392" s="93">
        <v>0</v>
      </c>
      <c r="AI1392" s="93">
        <v>0</v>
      </c>
      <c r="AJ1392" s="93">
        <v>0</v>
      </c>
      <c r="AK1392" s="93">
        <v>0</v>
      </c>
      <c r="AL1392" s="93">
        <v>0</v>
      </c>
      <c r="AM1392" s="49" t="s">
        <v>5559</v>
      </c>
      <c r="AN1392" s="49"/>
      <c r="AO1392" s="48" t="str" cm="1">
        <f t="array" ref="AO1392">IFERROR(_xlfn.IFS(
AQ1392="MPR ISSUE","PDH",
AQ1392="BSS Hardware Issue","BSS",
AQ1392="Sites strategiques, MLL, Pylone, etc.","ENVTECH",
AQ1392="AKTIVCO DEFAUT GE &amp; POWER Cabinet","AKTIVCO",
AQ1392="AKTIVCO Coupure ENEO &amp; Baisse de tension","AKTIVCO GRID ONLY",
AQ1392="Coupure ENEO &amp; Baisse de tension","IHS GRID ONLY",
AQ1392="Defaut GE &amp; POWER Cabinet","IHS",
AQ1392="Sharing","Partners",
AQ1392="Sites strategiques &amp; DataCenter","SST &amp; DC",
AQ1392="Exclu","Exclu",
AQ1392="SAT","SAT",
AQ1392="SPARE-ISSUE","SPARE-ISSUE",
AQ1392="Fiber CAmtel","TRANS_FO_CAMTEL",
AQ1392="Fiber AOF","Fiber AOF",
AQ1392="Projet OCM (HUAWEI)","TRAVAUX-HUAWEI",
AQ1392="Projet OCM (NOKIA)","TRAVAUX-NOKIA",
AQ1392="ACCESS-ISSUE","ACCESS-ISSUE",
AQ1392="Projet OCM (ZTE, NOKIA, autres projets)","TRAVAUX OCM",
AQ1392="No root CAuse","No root cause",
AQ1392="ODU HS","PDH",
AQ1392="IP &amp; VLAN","PDH",
AQ1392="Warehouse HUAWEI","SPARE-ISSUE",
AQ1392="SPARE-HS","SPARE-ISSUE",
AQ1392="Power Telco","BSS",AQ1392="no impacts","no impacts"
),"")</f>
        <v>No root cause</v>
      </c>
      <c r="AP1392" s="48" t="str" cm="1">
        <f t="array" ref="AP1392">IFERROR(_xlfn.IFS(
AQ1392="MPR ISSUE","TX ISSUE",
AQ1392="BSS Hardware Issue","RAN ISSUE",
AQ1392="Sites strategiques, MLL, Pylone, etc.","ENVTECH",
AQ1392="AKTIVCO DEFAUT GE &amp; POWER Cabinet","POWER ISSUE",
AQ1392="AKTIVCO Coupure ENEO &amp; Baisse de tension","POWER ISSUE",
AQ1392="Coupure ENEO &amp; Baisse de tension","POWER ISSUE",
AQ1392="Defaut GE &amp; POWER Cabinet","POWER ISSUE",
AQ1392="Sharing","POWER ISSUE",
AQ1392="Sites strategiques &amp; DataCenter","POWER ISSUE",
AQ1392="Exclu","Exclu",
AQ1392="SAT","TX ISSUE",
AQ1392="SPARE-ISSUE","SPARE-ISSUE",
AQ1392="Fiber CAmtel","TX ISSUE",
AQ1392="Fiber AOF","TX ISSUE",
AQ1392="Projet OCM (HUAWEI)","TRAVAUX-HUAWEI",
AQ1392="Projet OCM (NOKIA)","TRAVAUX -NOKIA",
AQ1392="ACCESS-ISSUE","ACCESS-ISSUE",
AQ1392="Projet OCM (ZTE, NOKIA, autres projets)","TRAVAUX OCM",
AQ1392="No root CAuse","No root cause",
AQ1392="ODU HS","TX ISSUE",
AQ1392="IP &amp; VLAN","TX ISSUE",
AQ1392="Warehouse HUAWEI","SPARE-ISSUE",
AQ1392="SPARE-HS","SPARE-ISSUE",
AQ1392="Power Telco","RAN ISSUE",AQ1392="no impacts","no impacts"
),"")</f>
        <v>No root cause</v>
      </c>
      <c r="AQ1392" s="126" t="s">
        <v>5344</v>
      </c>
      <c r="AR1392" s="48" t="str" cm="1">
        <f t="array" ref="AR1392">IFERROR(_xlfn.IFS(
AQ1392="MPR ISSUE","ACTIVE",
AQ1392="BSS Hardware Issue","ACTIVE",
AQ1392="Sites strategiques, MLL, Pylone, etc.","PASSIVE",
AQ1392="AKTIVCO DEFAUT GE &amp; POWER Cabinet","PASSIVE",
AQ1392="AKTIVCO Coupure ENEO &amp; Baisse de tension","PASSIVE",
AQ1392="Coupure ENEO &amp; Baisse de tension","PASSIVE",
AQ1392="Defaut GE &amp; POWER Cabinet","PASSIVE",
AQ1392="Sharing","PASSIVE",
AQ1392="Sites strategiques &amp; DataCenter","PASSIVE",
AQ1392="Exclu","Exclu",
AQ1392="SAT","ACTIVE",
AQ1392="SPARE-ISSUE","SPARE-ISSUE",
AQ1392="Fiber CAmtel","ACTIVE",
AQ1392="Fiber AOF","ACTIVE",
AQ1392="Projet OCM (HUAWEI)","PLANNED WORKS",
AQ1392="Projet OCM (NOKIA)","PLANNED WORKS",
AQ1392="ACCESS-ISSUE","ACCESS-ISSUE",
AQ1392="Projet OCM (ZTE, NOKIA, autres projets)","PLANNED WORKS",
AQ1392="No root CAuse","No root cause",
AQ1392="ODU HS","ACTIVE",
AQ1392="IP &amp; VLAN","ACTIVE",
AQ1392="Warehouse HUAWEI","SPARE-ISSUE",
AQ1392="SPARE-HS","SPARE-ISSUE",
AQ1392="Power Telco","ACTIVE", AQ1392="no impacts","no impacts"
),"")</f>
        <v>No root cause</v>
      </c>
      <c r="AS1392" s="92" t="s">
        <v>5537</v>
      </c>
      <c r="AT1392" s="98" t="s">
        <v>341</v>
      </c>
      <c r="AV1392" s="17" t="s">
        <v>5537</v>
      </c>
      <c r="AW1392" s="7" t="s">
        <v>5537</v>
      </c>
      <c r="AX1392" s="6" t="s">
        <v>5537</v>
      </c>
      <c r="AY1392" s="7"/>
      <c r="AZ1392" s="3" t="s">
        <v>5537</v>
      </c>
      <c r="BA1392" s="18" t="s">
        <v>5537</v>
      </c>
      <c r="BB1392" s="18" t="s">
        <v>5537</v>
      </c>
      <c r="BC1392" s="18" t="s">
        <v>5537</v>
      </c>
      <c r="BD1392" s="18" t="s">
        <v>5537</v>
      </c>
      <c r="BE1392" s="18" t="s">
        <v>5537</v>
      </c>
      <c r="BF1392" s="18" t="s">
        <v>5537</v>
      </c>
      <c r="BG1392" s="18" t="s">
        <v>5537</v>
      </c>
      <c r="BH1392" s="18" t="s">
        <v>5537</v>
      </c>
      <c r="BI1392" s="18" t="s">
        <v>5537</v>
      </c>
      <c r="BJ1392" s="18" t="s">
        <v>5537</v>
      </c>
      <c r="BK1392" s="18" t="s">
        <v>5537</v>
      </c>
      <c r="BL1392" s="9" t="s">
        <v>5537</v>
      </c>
      <c r="BM1392" s="14" t="s">
        <v>5537</v>
      </c>
      <c r="BN1392" s="14" t="s">
        <v>5537</v>
      </c>
      <c r="BO1392" s="14" t="str">
        <f>_xlfn.XLOOKUP(B1392,'[4]cell downs 18042026 17h'!$B:$B,'[4]cell downs 18042026 17h'!$B:$B,"")</f>
        <v/>
      </c>
      <c r="BP1392" s="14" t="str">
        <f>_xlfn.XLOOKUP(B1392,'[5]Cells Huawei 19042026 15h'!$B:$B,'[5]Cells Huawei 19042026 15h'!$B:$B,"")</f>
        <v/>
      </c>
      <c r="BQ1392" s="9" t="str">
        <f>_xlfn.XLOOKUP(B1392,'[6]cells down 19042026 9H40'!$B:$B,'[6]cells down 19042026 9H40'!$B:$B,"")</f>
        <v/>
      </c>
      <c r="BR1392" s="9" t="s">
        <v>341</v>
      </c>
      <c r="BS1392" s="9" t="s">
        <v>12</v>
      </c>
      <c r="BT1392" s="108"/>
    </row>
    <row r="1393" spans="1:72" s="9" customFormat="1" x14ac:dyDescent="0.35">
      <c r="A1393" s="1" t="s">
        <v>3363</v>
      </c>
      <c r="B1393" s="8" t="s">
        <v>3364</v>
      </c>
      <c r="C1393" s="3" t="str">
        <f>_xlfn.XLOOKUP(B1393,'[1]daily break down'!$D:$D,'[1]daily break down'!$E:$E,"")</f>
        <v>Douala</v>
      </c>
      <c r="D1393" s="1" t="s">
        <v>11</v>
      </c>
      <c r="E1393" s="1" t="s">
        <v>12</v>
      </c>
      <c r="F1393" s="3" t="s">
        <v>31</v>
      </c>
      <c r="G1393" s="1" t="s">
        <v>32</v>
      </c>
      <c r="H1393" s="34" t="str">
        <f>_xlfn.XLOOKUP(B1393,[2]CALCULATION!$B:$B,[2]CALCULATION!$H:$H,"")</f>
        <v>ZTE</v>
      </c>
      <c r="I1393" s="28">
        <v>0</v>
      </c>
      <c r="J1393" s="28">
        <v>0</v>
      </c>
      <c r="K1393" s="28">
        <v>0</v>
      </c>
      <c r="L1393" s="28">
        <v>0</v>
      </c>
      <c r="M1393" s="28">
        <v>0</v>
      </c>
      <c r="N1393" s="28">
        <v>1.3079176333279103</v>
      </c>
      <c r="O1393" s="28">
        <v>0</v>
      </c>
      <c r="P1393" s="28">
        <v>0</v>
      </c>
      <c r="Q1393" s="28">
        <v>0</v>
      </c>
      <c r="R1393" s="28">
        <v>0</v>
      </c>
      <c r="S1393" s="93">
        <v>0</v>
      </c>
      <c r="T1393" s="93">
        <f>_xlfn.XLOOKUP(B1393,'[3]Nur des jours'!$B:$B,'[3]Nur des jours'!$U:$U,"")</f>
        <v>0</v>
      </c>
      <c r="U1393" s="93">
        <v>0</v>
      </c>
      <c r="V1393" s="93">
        <v>0</v>
      </c>
      <c r="W1393" s="93">
        <v>0</v>
      </c>
      <c r="X1393" s="93">
        <v>3.6955352378343385</v>
      </c>
      <c r="Y1393" s="93">
        <v>0</v>
      </c>
      <c r="Z1393" s="93">
        <v>0</v>
      </c>
      <c r="AA1393" s="93">
        <v>0</v>
      </c>
      <c r="AB1393" s="93">
        <v>0</v>
      </c>
      <c r="AC1393" s="93">
        <f>_xlfn.XLOOKUP(B1393,'[3]Nur des jours'!$B:$B,'[3]Nur des jours'!$N:$N,"")</f>
        <v>0</v>
      </c>
      <c r="AD1393" s="93">
        <v>0</v>
      </c>
      <c r="AE1393" s="93">
        <v>0</v>
      </c>
      <c r="AF1393" s="93">
        <v>0</v>
      </c>
      <c r="AG1393" s="93"/>
      <c r="AH1393" s="93">
        <v>0</v>
      </c>
      <c r="AI1393" s="93">
        <v>0</v>
      </c>
      <c r="AJ1393" s="93">
        <v>0</v>
      </c>
      <c r="AK1393" s="93">
        <v>0</v>
      </c>
      <c r="AL1393" s="93">
        <v>0</v>
      </c>
      <c r="AM1393" s="49" t="s">
        <v>5559</v>
      </c>
      <c r="AN1393" s="49"/>
      <c r="AO1393" s="48" t="str" cm="1">
        <f t="array" ref="AO1393">IFERROR(_xlfn.IFS(
AQ1393="MPR ISSUE","PDH",
AQ1393="BSS Hardware Issue","BSS",
AQ1393="Sites strategiques, MLL, Pylone, etc.","ENVTECH",
AQ1393="AKTIVCO DEFAUT GE &amp; POWER Cabinet","AKTIVCO",
AQ1393="AKTIVCO Coupure ENEO &amp; Baisse de tension","AKTIVCO GRID ONLY",
AQ1393="Coupure ENEO &amp; Baisse de tension","IHS GRID ONLY",
AQ1393="Defaut GE &amp; POWER Cabinet","IHS",
AQ1393="Sharing","Partners",
AQ1393="Sites strategiques &amp; DataCenter","SST &amp; DC",
AQ1393="Exclu","Exclu",
AQ1393="SAT","SAT",
AQ1393="SPARE-ISSUE","SPARE-ISSUE",
AQ1393="Fiber CAmtel","TRANS_FO_CAMTEL",
AQ1393="Fiber AOF","Fiber AOF",
AQ1393="Projet OCM (HUAWEI)","TRAVAUX-HUAWEI",
AQ1393="Projet OCM (NOKIA)","TRAVAUX-NOKIA",
AQ1393="ACCESS-ISSUE","ACCESS-ISSUE",
AQ1393="Projet OCM (ZTE, NOKIA, autres projets)","TRAVAUX OCM",
AQ1393="No root CAuse","No root cause",
AQ1393="ODU HS","PDH",
AQ1393="IP &amp; VLAN","PDH",
AQ1393="Warehouse HUAWEI","SPARE-ISSUE",
AQ1393="SPARE-HS","SPARE-ISSUE",
AQ1393="Power Telco","BSS",AQ1393="no impacts","no impacts"
),"")</f>
        <v>No root cause</v>
      </c>
      <c r="AP1393" s="48" t="str" cm="1">
        <f t="array" ref="AP1393">IFERROR(_xlfn.IFS(
AQ1393="MPR ISSUE","TX ISSUE",
AQ1393="BSS Hardware Issue","RAN ISSUE",
AQ1393="Sites strategiques, MLL, Pylone, etc.","ENVTECH",
AQ1393="AKTIVCO DEFAUT GE &amp; POWER Cabinet","POWER ISSUE",
AQ1393="AKTIVCO Coupure ENEO &amp; Baisse de tension","POWER ISSUE",
AQ1393="Coupure ENEO &amp; Baisse de tension","POWER ISSUE",
AQ1393="Defaut GE &amp; POWER Cabinet","POWER ISSUE",
AQ1393="Sharing","POWER ISSUE",
AQ1393="Sites strategiques &amp; DataCenter","POWER ISSUE",
AQ1393="Exclu","Exclu",
AQ1393="SAT","TX ISSUE",
AQ1393="SPARE-ISSUE","SPARE-ISSUE",
AQ1393="Fiber CAmtel","TX ISSUE",
AQ1393="Fiber AOF","TX ISSUE",
AQ1393="Projet OCM (HUAWEI)","TRAVAUX-HUAWEI",
AQ1393="Projet OCM (NOKIA)","TRAVAUX -NOKIA",
AQ1393="ACCESS-ISSUE","ACCESS-ISSUE",
AQ1393="Projet OCM (ZTE, NOKIA, autres projets)","TRAVAUX OCM",
AQ1393="No root CAuse","No root cause",
AQ1393="ODU HS","TX ISSUE",
AQ1393="IP &amp; VLAN","TX ISSUE",
AQ1393="Warehouse HUAWEI","SPARE-ISSUE",
AQ1393="SPARE-HS","SPARE-ISSUE",
AQ1393="Power Telco","RAN ISSUE",AQ1393="no impacts","no impacts"
),"")</f>
        <v>No root cause</v>
      </c>
      <c r="AQ1393" s="126" t="s">
        <v>5344</v>
      </c>
      <c r="AR1393" s="48" t="str" cm="1">
        <f t="array" ref="AR1393">IFERROR(_xlfn.IFS(
AQ1393="MPR ISSUE","ACTIVE",
AQ1393="BSS Hardware Issue","ACTIVE",
AQ1393="Sites strategiques, MLL, Pylone, etc.","PASSIVE",
AQ1393="AKTIVCO DEFAUT GE &amp; POWER Cabinet","PASSIVE",
AQ1393="AKTIVCO Coupure ENEO &amp; Baisse de tension","PASSIVE",
AQ1393="Coupure ENEO &amp; Baisse de tension","PASSIVE",
AQ1393="Defaut GE &amp; POWER Cabinet","PASSIVE",
AQ1393="Sharing","PASSIVE",
AQ1393="Sites strategiques &amp; DataCenter","PASSIVE",
AQ1393="Exclu","Exclu",
AQ1393="SAT","ACTIVE",
AQ1393="SPARE-ISSUE","SPARE-ISSUE",
AQ1393="Fiber CAmtel","ACTIVE",
AQ1393="Fiber AOF","ACTIVE",
AQ1393="Projet OCM (HUAWEI)","PLANNED WORKS",
AQ1393="Projet OCM (NOKIA)","PLANNED WORKS",
AQ1393="ACCESS-ISSUE","ACCESS-ISSUE",
AQ1393="Projet OCM (ZTE, NOKIA, autres projets)","PLANNED WORKS",
AQ1393="No root CAuse","No root cause",
AQ1393="ODU HS","ACTIVE",
AQ1393="IP &amp; VLAN","ACTIVE",
AQ1393="Warehouse HUAWEI","SPARE-ISSUE",
AQ1393="SPARE-HS","SPARE-ISSUE",
AQ1393="Power Telco","ACTIVE", AQ1393="no impacts","no impacts"
),"")</f>
        <v>No root cause</v>
      </c>
      <c r="AS1393" s="92" t="s">
        <v>5537</v>
      </c>
      <c r="AT1393" s="98" t="s">
        <v>3364</v>
      </c>
      <c r="AV1393" s="17" t="s">
        <v>5537</v>
      </c>
      <c r="AW1393" s="7" t="s">
        <v>5537</v>
      </c>
      <c r="AX1393" s="6" t="s">
        <v>5537</v>
      </c>
      <c r="AY1393" s="7"/>
      <c r="AZ1393" s="3" t="s">
        <v>5537</v>
      </c>
      <c r="BA1393" s="18" t="s">
        <v>5537</v>
      </c>
      <c r="BB1393" s="18" t="s">
        <v>5537</v>
      </c>
      <c r="BC1393" s="18" t="s">
        <v>5537</v>
      </c>
      <c r="BD1393" s="18" t="s">
        <v>5537</v>
      </c>
      <c r="BE1393" s="18" t="s">
        <v>5537</v>
      </c>
      <c r="BF1393" s="18" t="s">
        <v>5537</v>
      </c>
      <c r="BG1393" s="18" t="s">
        <v>5537</v>
      </c>
      <c r="BH1393" s="18" t="s">
        <v>5537</v>
      </c>
      <c r="BI1393" s="18" t="s">
        <v>5537</v>
      </c>
      <c r="BJ1393" s="18" t="s">
        <v>5537</v>
      </c>
      <c r="BK1393" s="18" t="s">
        <v>5537</v>
      </c>
      <c r="BL1393" s="9" t="s">
        <v>5537</v>
      </c>
      <c r="BM1393" s="14" t="s">
        <v>5537</v>
      </c>
      <c r="BN1393" s="14" t="s">
        <v>5537</v>
      </c>
      <c r="BO1393" s="14" t="str">
        <f>_xlfn.XLOOKUP(B1393,'[4]cell downs 18042026 17h'!$B:$B,'[4]cell downs 18042026 17h'!$B:$B,"")</f>
        <v/>
      </c>
      <c r="BP1393" s="14" t="str">
        <f>_xlfn.XLOOKUP(B1393,'[5]Cells Huawei 19042026 15h'!$B:$B,'[5]Cells Huawei 19042026 15h'!$B:$B,"")</f>
        <v/>
      </c>
      <c r="BQ1393" s="9" t="str">
        <f>_xlfn.XLOOKUP(B1393,'[6]cells down 19042026 9H40'!$B:$B,'[6]cells down 19042026 9H40'!$B:$B,"")</f>
        <v/>
      </c>
      <c r="BR1393" s="9" t="s">
        <v>3364</v>
      </c>
      <c r="BS1393" s="9" t="s">
        <v>5537</v>
      </c>
      <c r="BT1393" s="108"/>
    </row>
    <row r="1394" spans="1:72" s="9" customFormat="1" x14ac:dyDescent="0.35">
      <c r="A1394" s="3" t="s">
        <v>2757</v>
      </c>
      <c r="B1394" s="25" t="s">
        <v>2758</v>
      </c>
      <c r="C1394" s="3" t="str">
        <f>_xlfn.XLOOKUP(B1394,'[1]daily break down'!$D:$D,'[1]daily break down'!$E:$E,"")</f>
        <v>Douala</v>
      </c>
      <c r="D1394" s="1" t="s">
        <v>357</v>
      </c>
      <c r="E1394" s="3" t="s">
        <v>5528</v>
      </c>
      <c r="F1394" s="3" t="s">
        <v>31</v>
      </c>
      <c r="G1394" s="3" t="s">
        <v>32</v>
      </c>
      <c r="H1394" s="34" t="str">
        <f>_xlfn.XLOOKUP(B1394,[2]CALCULATION!$B:$B,[2]CALCULATION!$H:$H,"")</f>
        <v>ZTE</v>
      </c>
      <c r="I1394" s="28">
        <v>6.8049027916891403</v>
      </c>
      <c r="J1394" s="28">
        <v>1.6285388362397377</v>
      </c>
      <c r="K1394" s="28">
        <v>14.452780560049996</v>
      </c>
      <c r="L1394" s="28">
        <v>0</v>
      </c>
      <c r="M1394" s="28">
        <v>0</v>
      </c>
      <c r="N1394" s="28">
        <v>0</v>
      </c>
      <c r="O1394" s="28">
        <v>0</v>
      </c>
      <c r="P1394" s="28">
        <v>0</v>
      </c>
      <c r="Q1394" s="28">
        <v>1.9880761800401219</v>
      </c>
      <c r="R1394" s="28">
        <v>0</v>
      </c>
      <c r="S1394" s="93">
        <v>0.38261593514309417</v>
      </c>
      <c r="T1394" s="93">
        <f>_xlfn.XLOOKUP(B1394,'[3]Nur des jours'!$B:$B,'[3]Nur des jours'!$U:$U,"")</f>
        <v>0</v>
      </c>
      <c r="U1394" s="93">
        <v>1.02369782526189</v>
      </c>
      <c r="V1394" s="93">
        <v>1.551651813613344E-3</v>
      </c>
      <c r="W1394" s="93">
        <v>0</v>
      </c>
      <c r="X1394" s="93">
        <v>3.0398820887302285</v>
      </c>
      <c r="Y1394" s="93">
        <v>0</v>
      </c>
      <c r="Z1394" s="93">
        <v>4.9106747937551543</v>
      </c>
      <c r="AA1394" s="93">
        <v>0</v>
      </c>
      <c r="AB1394" s="93">
        <v>0</v>
      </c>
      <c r="AC1394" s="93">
        <f>_xlfn.XLOOKUP(B1394,'[3]Nur des jours'!$B:$B,'[3]Nur des jours'!$N:$N,"")</f>
        <v>0</v>
      </c>
      <c r="AD1394" s="93">
        <v>0</v>
      </c>
      <c r="AE1394" s="93">
        <v>0</v>
      </c>
      <c r="AF1394" s="93">
        <v>0</v>
      </c>
      <c r="AG1394" s="93"/>
      <c r="AH1394" s="93">
        <v>0</v>
      </c>
      <c r="AI1394" s="93">
        <v>0</v>
      </c>
      <c r="AJ1394" s="93">
        <v>0</v>
      </c>
      <c r="AK1394" s="93">
        <v>0</v>
      </c>
      <c r="AL1394" s="93">
        <v>0</v>
      </c>
      <c r="AM1394" s="49" t="s">
        <v>5559</v>
      </c>
      <c r="AN1394" s="49"/>
      <c r="AO1394" s="48" t="str" cm="1">
        <f t="array" ref="AO1394">IFERROR(_xlfn.IFS(
AQ1394="MPR ISSUE","PDH",
AQ1394="BSS Hardware Issue","BSS",
AQ1394="Sites strategiques, MLL, Pylone, etc.","ENVTECH",
AQ1394="AKTIVCO DEFAUT GE &amp; POWER Cabinet","AKTIVCO",
AQ1394="AKTIVCO Coupure ENEO &amp; Baisse de tension","AKTIVCO GRID ONLY",
AQ1394="Coupure ENEO &amp; Baisse de tension","IHS GRID ONLY",
AQ1394="Defaut GE &amp; POWER Cabinet","IHS",
AQ1394="Sharing","Partners",
AQ1394="Sites strategiques &amp; DataCenter","SST &amp; DC",
AQ1394="Exclu","Exclu",
AQ1394="SAT","SAT",
AQ1394="SPARE-ISSUE","SPARE-ISSUE",
AQ1394="Fiber CAmtel","TRANS_FO_CAMTEL",
AQ1394="Fiber AOF","Fiber AOF",
AQ1394="Projet OCM (HUAWEI)","TRAVAUX-HUAWEI",
AQ1394="Projet OCM (NOKIA)","TRAVAUX-NOKIA",
AQ1394="ACCESS-ISSUE","ACCESS-ISSUE",
AQ1394="Projet OCM (ZTE, NOKIA, autres projets)","TRAVAUX OCM",
AQ1394="No root CAuse","No root cause",
AQ1394="ODU HS","PDH",
AQ1394="IP &amp; VLAN","PDH",
AQ1394="Warehouse HUAWEI","SPARE-ISSUE",
AQ1394="SPARE-HS","SPARE-ISSUE",
AQ1394="Power Telco","BSS",AQ1394="no impacts","no impacts"
),"")</f>
        <v>No root cause</v>
      </c>
      <c r="AP1394" s="48" t="str" cm="1">
        <f t="array" ref="AP1394">IFERROR(_xlfn.IFS(
AQ1394="MPR ISSUE","TX ISSUE",
AQ1394="BSS Hardware Issue","RAN ISSUE",
AQ1394="Sites strategiques, MLL, Pylone, etc.","ENVTECH",
AQ1394="AKTIVCO DEFAUT GE &amp; POWER Cabinet","POWER ISSUE",
AQ1394="AKTIVCO Coupure ENEO &amp; Baisse de tension","POWER ISSUE",
AQ1394="Coupure ENEO &amp; Baisse de tension","POWER ISSUE",
AQ1394="Defaut GE &amp; POWER Cabinet","POWER ISSUE",
AQ1394="Sharing","POWER ISSUE",
AQ1394="Sites strategiques &amp; DataCenter","POWER ISSUE",
AQ1394="Exclu","Exclu",
AQ1394="SAT","TX ISSUE",
AQ1394="SPARE-ISSUE","SPARE-ISSUE",
AQ1394="Fiber CAmtel","TX ISSUE",
AQ1394="Fiber AOF","TX ISSUE",
AQ1394="Projet OCM (HUAWEI)","TRAVAUX-HUAWEI",
AQ1394="Projet OCM (NOKIA)","TRAVAUX -NOKIA",
AQ1394="ACCESS-ISSUE","ACCESS-ISSUE",
AQ1394="Projet OCM (ZTE, NOKIA, autres projets)","TRAVAUX OCM",
AQ1394="No root CAuse","No root cause",
AQ1394="ODU HS","TX ISSUE",
AQ1394="IP &amp; VLAN","TX ISSUE",
AQ1394="Warehouse HUAWEI","SPARE-ISSUE",
AQ1394="SPARE-HS","SPARE-ISSUE",
AQ1394="Power Telco","RAN ISSUE",AQ1394="no impacts","no impacts"
),"")</f>
        <v>No root cause</v>
      </c>
      <c r="AQ1394" s="67" t="s">
        <v>5344</v>
      </c>
      <c r="AR1394" s="48" t="str" cm="1">
        <f t="array" ref="AR1394">IFERROR(_xlfn.IFS(
AQ1394="MPR ISSUE","ACTIVE",
AQ1394="BSS Hardware Issue","ACTIVE",
AQ1394="Sites strategiques, MLL, Pylone, etc.","PASSIVE",
AQ1394="AKTIVCO DEFAUT GE &amp; POWER Cabinet","PASSIVE",
AQ1394="AKTIVCO Coupure ENEO &amp; Baisse de tension","PASSIVE",
AQ1394="Coupure ENEO &amp; Baisse de tension","PASSIVE",
AQ1394="Defaut GE &amp; POWER Cabinet","PASSIVE",
AQ1394="Sharing","PASSIVE",
AQ1394="Sites strategiques &amp; DataCenter","PASSIVE",
AQ1394="Exclu","Exclu",
AQ1394="SAT","ACTIVE",
AQ1394="SPARE-ISSUE","SPARE-ISSUE",
AQ1394="Fiber CAmtel","ACTIVE",
AQ1394="Fiber AOF","ACTIVE",
AQ1394="Projet OCM (HUAWEI)","PLANNED WORKS",
AQ1394="Projet OCM (NOKIA)","PLANNED WORKS",
AQ1394="ACCESS-ISSUE","ACCESS-ISSUE",
AQ1394="Projet OCM (ZTE, NOKIA, autres projets)","PLANNED WORKS",
AQ1394="No root CAuse","No root cause",
AQ1394="ODU HS","ACTIVE",
AQ1394="IP &amp; VLAN","ACTIVE",
AQ1394="Warehouse HUAWEI","SPARE-ISSUE",
AQ1394="SPARE-HS","SPARE-ISSUE",
AQ1394="Power Telco","ACTIVE", AQ1394="no impacts","no impacts"
),"")</f>
        <v>No root cause</v>
      </c>
      <c r="AS1394" s="92" t="s">
        <v>5537</v>
      </c>
      <c r="AT1394" s="98" t="s">
        <v>2758</v>
      </c>
      <c r="AV1394" s="17" t="s">
        <v>5537</v>
      </c>
      <c r="AW1394" s="7" t="s">
        <v>5537</v>
      </c>
      <c r="AX1394" s="6" t="s">
        <v>5537</v>
      </c>
      <c r="AY1394" s="7"/>
      <c r="AZ1394" s="3" t="s">
        <v>5537</v>
      </c>
      <c r="BA1394" s="18" t="s">
        <v>5537</v>
      </c>
      <c r="BB1394" s="18" t="s">
        <v>5537</v>
      </c>
      <c r="BC1394" s="18" t="s">
        <v>5537</v>
      </c>
      <c r="BD1394" s="18" t="s">
        <v>5537</v>
      </c>
      <c r="BE1394" s="18" t="s">
        <v>5537</v>
      </c>
      <c r="BF1394" s="18" t="s">
        <v>5537</v>
      </c>
      <c r="BG1394" s="18" t="s">
        <v>5537</v>
      </c>
      <c r="BH1394" s="18" t="s">
        <v>5537</v>
      </c>
      <c r="BI1394" s="18" t="s">
        <v>5537</v>
      </c>
      <c r="BJ1394" s="18" t="s">
        <v>5537</v>
      </c>
      <c r="BK1394" s="18" t="s">
        <v>5537</v>
      </c>
      <c r="BL1394" s="9" t="s">
        <v>5537</v>
      </c>
      <c r="BM1394" s="14" t="s">
        <v>5537</v>
      </c>
      <c r="BN1394" s="14" t="s">
        <v>5537</v>
      </c>
      <c r="BO1394" s="14" t="str">
        <f>_xlfn.XLOOKUP(B1394,'[4]cell downs 18042026 17h'!$B:$B,'[4]cell downs 18042026 17h'!$B:$B,"")</f>
        <v/>
      </c>
      <c r="BP1394" s="14" t="str">
        <f>_xlfn.XLOOKUP(B1394,'[5]Cells Huawei 19042026 15h'!$B:$B,'[5]Cells Huawei 19042026 15h'!$B:$B,"")</f>
        <v/>
      </c>
      <c r="BQ1394" s="9" t="str">
        <f>_xlfn.XLOOKUP(B1394,'[6]cells down 19042026 9H40'!$B:$B,'[6]cells down 19042026 9H40'!$B:$B,"")</f>
        <v/>
      </c>
      <c r="BR1394" s="9" t="s">
        <v>5537</v>
      </c>
      <c r="BS1394" s="9" t="s">
        <v>5537</v>
      </c>
      <c r="BT1394" s="108"/>
    </row>
    <row r="1395" spans="1:72" s="9" customFormat="1" x14ac:dyDescent="0.35">
      <c r="A1395" s="1" t="s">
        <v>3689</v>
      </c>
      <c r="B1395" s="8" t="s">
        <v>3690</v>
      </c>
      <c r="C1395" s="3" t="str">
        <f>_xlfn.XLOOKUP(B1395,'[1]daily break down'!$D:$D,'[1]daily break down'!$E:$E,"")</f>
        <v>Garoua</v>
      </c>
      <c r="D1395" s="1" t="s">
        <v>11</v>
      </c>
      <c r="E1395" s="1" t="s">
        <v>12</v>
      </c>
      <c r="F1395" s="3" t="s">
        <v>23</v>
      </c>
      <c r="G1395" s="1" t="s">
        <v>24</v>
      </c>
      <c r="H1395" s="32" t="str">
        <f>_xlfn.XLOOKUP(B1395,[2]CALCULATION!$B:$B,[2]CALCULATION!$H:$H,"")</f>
        <v>Huawei</v>
      </c>
      <c r="I1395" s="28">
        <v>0</v>
      </c>
      <c r="J1395" s="28">
        <v>0</v>
      </c>
      <c r="K1395" s="28">
        <v>0</v>
      </c>
      <c r="L1395" s="28">
        <v>0</v>
      </c>
      <c r="M1395" s="28">
        <v>0</v>
      </c>
      <c r="N1395" s="28">
        <v>0</v>
      </c>
      <c r="O1395" s="28">
        <v>0</v>
      </c>
      <c r="P1395" s="28">
        <v>0</v>
      </c>
      <c r="Q1395" s="28">
        <v>0</v>
      </c>
      <c r="R1395" s="28">
        <v>0</v>
      </c>
      <c r="S1395" s="93">
        <v>0</v>
      </c>
      <c r="T1395" s="93">
        <f>_xlfn.XLOOKUP(B1395,'[3]Nur des jours'!$B:$B,'[3]Nur des jours'!$U:$U,"")</f>
        <v>6.1638030664920258</v>
      </c>
      <c r="U1395" s="93">
        <v>0</v>
      </c>
      <c r="V1395" s="93">
        <v>3.1816531262752084</v>
      </c>
      <c r="W1395" s="93">
        <v>6.1638030664920258</v>
      </c>
      <c r="X1395" s="93">
        <v>2.5550533197501379</v>
      </c>
      <c r="Y1395" s="93">
        <v>0</v>
      </c>
      <c r="Z1395" s="93">
        <v>0</v>
      </c>
      <c r="AA1395" s="93">
        <v>0</v>
      </c>
      <c r="AB1395" s="93">
        <v>0</v>
      </c>
      <c r="AC1395" s="93">
        <f>_xlfn.XLOOKUP(B1395,'[3]Nur des jours'!$B:$B,'[3]Nur des jours'!$N:$N,"")</f>
        <v>0</v>
      </c>
      <c r="AD1395" s="93">
        <v>0</v>
      </c>
      <c r="AE1395" s="93">
        <v>0</v>
      </c>
      <c r="AF1395" s="93">
        <v>0</v>
      </c>
      <c r="AG1395" s="93"/>
      <c r="AH1395" s="93">
        <v>0</v>
      </c>
      <c r="AI1395" s="93">
        <v>0</v>
      </c>
      <c r="AJ1395" s="93">
        <v>0</v>
      </c>
      <c r="AK1395" s="93">
        <v>0</v>
      </c>
      <c r="AL1395" s="93">
        <v>0</v>
      </c>
      <c r="AM1395" s="49" t="s">
        <v>5559</v>
      </c>
      <c r="AN1395" s="49"/>
      <c r="AO1395" s="48" t="str" cm="1">
        <f t="array" ref="AO1395">IFERROR(_xlfn.IFS(
AQ1395="MPR ISSUE","PDH",
AQ1395="BSS Hardware Issue","BSS",
AQ1395="Sites strategiques, MLL, Pylone, etc.","ENVTECH",
AQ1395="AKTIVCO DEFAUT GE &amp; POWER Cabinet","AKTIVCO",
AQ1395="AKTIVCO Coupure ENEO &amp; Baisse de tension","AKTIVCO GRID ONLY",
AQ1395="Coupure ENEO &amp; Baisse de tension","IHS GRID ONLY",
AQ1395="Defaut GE &amp; POWER Cabinet","IHS",
AQ1395="Sharing","Partners",
AQ1395="Sites strategiques &amp; DataCenter","SST &amp; DC",
AQ1395="Exclu","Exclu",
AQ1395="SAT","SAT",
AQ1395="SPARE-ISSUE","SPARE-ISSUE",
AQ1395="Fiber CAmtel","TRANS_FO_CAMTEL",
AQ1395="Fiber AOF","Fiber AOF",
AQ1395="Projet OCM (HUAWEI)","TRAVAUX-HUAWEI",
AQ1395="Projet OCM (NOKIA)","TRAVAUX-NOKIA",
AQ1395="ACCESS-ISSUE","ACCESS-ISSUE",
AQ1395="Projet OCM (ZTE, NOKIA, autres projets)","TRAVAUX OCM",
AQ1395="No root CAuse","No root cause",
AQ1395="ODU HS","PDH",
AQ1395="IP &amp; VLAN","PDH",
AQ1395="Warehouse HUAWEI","SPARE-ISSUE",
AQ1395="SPARE-HS","SPARE-ISSUE",
AQ1395="Power Telco","BSS",AQ1395="no impacts","no impacts"
),"")</f>
        <v>No root cause</v>
      </c>
      <c r="AP1395" s="48" t="str" cm="1">
        <f t="array" ref="AP1395">IFERROR(_xlfn.IFS(
AQ1395="MPR ISSUE","TX ISSUE",
AQ1395="BSS Hardware Issue","RAN ISSUE",
AQ1395="Sites strategiques, MLL, Pylone, etc.","ENVTECH",
AQ1395="AKTIVCO DEFAUT GE &amp; POWER Cabinet","POWER ISSUE",
AQ1395="AKTIVCO Coupure ENEO &amp; Baisse de tension","POWER ISSUE",
AQ1395="Coupure ENEO &amp; Baisse de tension","POWER ISSUE",
AQ1395="Defaut GE &amp; POWER Cabinet","POWER ISSUE",
AQ1395="Sharing","POWER ISSUE",
AQ1395="Sites strategiques &amp; DataCenter","POWER ISSUE",
AQ1395="Exclu","Exclu",
AQ1395="SAT","TX ISSUE",
AQ1395="SPARE-ISSUE","SPARE-ISSUE",
AQ1395="Fiber CAmtel","TX ISSUE",
AQ1395="Fiber AOF","TX ISSUE",
AQ1395="Projet OCM (HUAWEI)","TRAVAUX-HUAWEI",
AQ1395="Projet OCM (NOKIA)","TRAVAUX -NOKIA",
AQ1395="ACCESS-ISSUE","ACCESS-ISSUE",
AQ1395="Projet OCM (ZTE, NOKIA, autres projets)","TRAVAUX OCM",
AQ1395="No root CAuse","No root cause",
AQ1395="ODU HS","TX ISSUE",
AQ1395="IP &amp; VLAN","TX ISSUE",
AQ1395="Warehouse HUAWEI","SPARE-ISSUE",
AQ1395="SPARE-HS","SPARE-ISSUE",
AQ1395="Power Telco","RAN ISSUE",AQ1395="no impacts","no impacts"
),"")</f>
        <v>No root cause</v>
      </c>
      <c r="AQ1395" s="126" t="s">
        <v>5344</v>
      </c>
      <c r="AR1395" s="48" t="str" cm="1">
        <f t="array" ref="AR1395">IFERROR(_xlfn.IFS(
AQ1395="MPR ISSUE","ACTIVE",
AQ1395="BSS Hardware Issue","ACTIVE",
AQ1395="Sites strategiques, MLL, Pylone, etc.","PASSIVE",
AQ1395="AKTIVCO DEFAUT GE &amp; POWER Cabinet","PASSIVE",
AQ1395="AKTIVCO Coupure ENEO &amp; Baisse de tension","PASSIVE",
AQ1395="Coupure ENEO &amp; Baisse de tension","PASSIVE",
AQ1395="Defaut GE &amp; POWER Cabinet","PASSIVE",
AQ1395="Sharing","PASSIVE",
AQ1395="Sites strategiques &amp; DataCenter","PASSIVE",
AQ1395="Exclu","Exclu",
AQ1395="SAT","ACTIVE",
AQ1395="SPARE-ISSUE","SPARE-ISSUE",
AQ1395="Fiber CAmtel","ACTIVE",
AQ1395="Fiber AOF","ACTIVE",
AQ1395="Projet OCM (HUAWEI)","PLANNED WORKS",
AQ1395="Projet OCM (NOKIA)","PLANNED WORKS",
AQ1395="ACCESS-ISSUE","ACCESS-ISSUE",
AQ1395="Projet OCM (ZTE, NOKIA, autres projets)","PLANNED WORKS",
AQ1395="No root CAuse","No root cause",
AQ1395="ODU HS","ACTIVE",
AQ1395="IP &amp; VLAN","ACTIVE",
AQ1395="Warehouse HUAWEI","SPARE-ISSUE",
AQ1395="SPARE-HS","SPARE-ISSUE",
AQ1395="Power Telco","ACTIVE", AQ1395="no impacts","no impacts"
),"")</f>
        <v>No root cause</v>
      </c>
      <c r="AS1395" s="92" t="s">
        <v>5537</v>
      </c>
      <c r="AT1395" s="98" t="s">
        <v>3690</v>
      </c>
      <c r="AV1395" s="17" t="s">
        <v>5537</v>
      </c>
      <c r="AW1395" s="7" t="s">
        <v>5537</v>
      </c>
      <c r="AX1395" s="6" t="s">
        <v>5537</v>
      </c>
      <c r="AY1395" s="7"/>
      <c r="AZ1395" s="3" t="s">
        <v>5537</v>
      </c>
      <c r="BA1395" s="18" t="s">
        <v>5537</v>
      </c>
      <c r="BB1395" s="18" t="s">
        <v>5537</v>
      </c>
      <c r="BC1395" s="18" t="s">
        <v>5537</v>
      </c>
      <c r="BD1395" s="18" t="s">
        <v>5537</v>
      </c>
      <c r="BE1395" s="18" t="s">
        <v>5537</v>
      </c>
      <c r="BF1395" s="18" t="s">
        <v>5537</v>
      </c>
      <c r="BG1395" s="18" t="s">
        <v>5537</v>
      </c>
      <c r="BH1395" s="18" t="s">
        <v>5537</v>
      </c>
      <c r="BI1395" s="18" t="s">
        <v>5537</v>
      </c>
      <c r="BJ1395" s="18" t="s">
        <v>5537</v>
      </c>
      <c r="BK1395" s="18" t="s">
        <v>5537</v>
      </c>
      <c r="BL1395" s="9" t="s">
        <v>5537</v>
      </c>
      <c r="BM1395" s="14" t="s">
        <v>5537</v>
      </c>
      <c r="BN1395" s="14" t="s">
        <v>5537</v>
      </c>
      <c r="BO1395" s="14" t="str">
        <f>_xlfn.XLOOKUP(B1395,'[4]cell downs 18042026 17h'!$B:$B,'[4]cell downs 18042026 17h'!$B:$B,"")</f>
        <v/>
      </c>
      <c r="BP1395" s="14" t="str">
        <f>_xlfn.XLOOKUP(B1395,'[5]Cells Huawei 19042026 15h'!$B:$B,'[5]Cells Huawei 19042026 15h'!$B:$B,"")</f>
        <v/>
      </c>
      <c r="BQ1395" s="9" t="str">
        <f>_xlfn.XLOOKUP(B1395,'[6]cells down 19042026 9H40'!$B:$B,'[6]cells down 19042026 9H40'!$B:$B,"")</f>
        <v/>
      </c>
      <c r="BR1395" s="9" t="s">
        <v>3690</v>
      </c>
      <c r="BS1395" s="9" t="s">
        <v>12</v>
      </c>
      <c r="BT1395" s="108"/>
    </row>
    <row r="1396" spans="1:72" s="9" customFormat="1" x14ac:dyDescent="0.35">
      <c r="A1396" s="1" t="s">
        <v>3383</v>
      </c>
      <c r="B1396" s="1" t="s">
        <v>3384</v>
      </c>
      <c r="C1396" s="3" t="str">
        <f>_xlfn.XLOOKUP(B1396,'[1]daily break down'!$D:$D,'[1]daily break down'!$E:$E,"")</f>
        <v>Douala</v>
      </c>
      <c r="D1396" s="1" t="s">
        <v>11</v>
      </c>
      <c r="E1396" s="1" t="s">
        <v>12</v>
      </c>
      <c r="F1396" s="3" t="s">
        <v>31</v>
      </c>
      <c r="G1396" s="1" t="s">
        <v>32</v>
      </c>
      <c r="H1396" s="34" t="str">
        <f>_xlfn.XLOOKUP(B1396,[2]CALCULATION!$B:$B,[2]CALCULATION!$H:$H,"")</f>
        <v>ZTE</v>
      </c>
      <c r="I1396" s="28">
        <v>4.9499298011317414</v>
      </c>
      <c r="J1396" s="28">
        <v>1.8527614408460404</v>
      </c>
      <c r="K1396" s="28">
        <v>2.2262458158906271</v>
      </c>
      <c r="L1396" s="28">
        <v>0</v>
      </c>
      <c r="M1396" s="28">
        <v>0</v>
      </c>
      <c r="N1396" s="28">
        <v>0</v>
      </c>
      <c r="O1396" s="28">
        <v>0</v>
      </c>
      <c r="P1396" s="28">
        <v>0</v>
      </c>
      <c r="Q1396" s="28">
        <v>1.9888430884077701</v>
      </c>
      <c r="R1396" s="28">
        <v>0</v>
      </c>
      <c r="S1396" s="93">
        <v>0.38286562623953768</v>
      </c>
      <c r="T1396" s="93">
        <f>_xlfn.XLOOKUP(B1396,'[3]Nur des jours'!$B:$B,'[3]Nur des jours'!$U:$U,"")</f>
        <v>0</v>
      </c>
      <c r="U1396" s="93">
        <v>1.0269081393590211</v>
      </c>
      <c r="V1396" s="93">
        <v>1.6764973618350781E-3</v>
      </c>
      <c r="W1396" s="93">
        <v>0</v>
      </c>
      <c r="X1396" s="93">
        <v>2.2061278475486041</v>
      </c>
      <c r="Y1396" s="93">
        <v>0</v>
      </c>
      <c r="Z1396" s="93">
        <v>4.9335036940014207</v>
      </c>
      <c r="AA1396" s="93">
        <v>0</v>
      </c>
      <c r="AB1396" s="93">
        <v>0</v>
      </c>
      <c r="AC1396" s="93">
        <f>_xlfn.XLOOKUP(B1396,'[3]Nur des jours'!$B:$B,'[3]Nur des jours'!$N:$N,"")</f>
        <v>0</v>
      </c>
      <c r="AD1396" s="93">
        <v>0</v>
      </c>
      <c r="AE1396" s="93">
        <v>0</v>
      </c>
      <c r="AF1396" s="93">
        <v>0</v>
      </c>
      <c r="AG1396" s="93"/>
      <c r="AH1396" s="93">
        <v>0</v>
      </c>
      <c r="AI1396" s="93">
        <v>0</v>
      </c>
      <c r="AJ1396" s="93">
        <v>0</v>
      </c>
      <c r="AK1396" s="93">
        <v>0</v>
      </c>
      <c r="AL1396" s="93">
        <v>0</v>
      </c>
      <c r="AM1396" s="49" t="s">
        <v>5559</v>
      </c>
      <c r="AN1396" s="49"/>
      <c r="AO1396" s="48" t="str" cm="1">
        <f t="array" ref="AO1396">IFERROR(_xlfn.IFS(
AQ1396="MPR ISSUE","PDH",
AQ1396="BSS Hardware Issue","BSS",
AQ1396="Sites strategiques, MLL, Pylone, etc.","ENVTECH",
AQ1396="AKTIVCO DEFAUT GE &amp; POWER Cabinet","AKTIVCO",
AQ1396="AKTIVCO Coupure ENEO &amp; Baisse de tension","AKTIVCO GRID ONLY",
AQ1396="Coupure ENEO &amp; Baisse de tension","IHS GRID ONLY",
AQ1396="Defaut GE &amp; POWER Cabinet","IHS",
AQ1396="Sharing","Partners",
AQ1396="Sites strategiques &amp; DataCenter","SST &amp; DC",
AQ1396="Exclu","Exclu",
AQ1396="SAT","SAT",
AQ1396="SPARE-ISSUE","SPARE-ISSUE",
AQ1396="Fiber CAmtel","TRANS_FO_CAMTEL",
AQ1396="Fiber AOF","Fiber AOF",
AQ1396="Projet OCM (HUAWEI)","TRAVAUX-HUAWEI",
AQ1396="Projet OCM (NOKIA)","TRAVAUX-NOKIA",
AQ1396="ACCESS-ISSUE","ACCESS-ISSUE",
AQ1396="Projet OCM (ZTE, NOKIA, autres projets)","TRAVAUX OCM",
AQ1396="No root CAuse","No root cause",
AQ1396="ODU HS","PDH",
AQ1396="IP &amp; VLAN","PDH",
AQ1396="Warehouse HUAWEI","SPARE-ISSUE",
AQ1396="SPARE-HS","SPARE-ISSUE",
AQ1396="Power Telco","BSS",AQ1396="no impacts","no impacts"
),"")</f>
        <v>No root cause</v>
      </c>
      <c r="AP1396" s="48" t="str" cm="1">
        <f t="array" ref="AP1396">IFERROR(_xlfn.IFS(
AQ1396="MPR ISSUE","TX ISSUE",
AQ1396="BSS Hardware Issue","RAN ISSUE",
AQ1396="Sites strategiques, MLL, Pylone, etc.","ENVTECH",
AQ1396="AKTIVCO DEFAUT GE &amp; POWER Cabinet","POWER ISSUE",
AQ1396="AKTIVCO Coupure ENEO &amp; Baisse de tension","POWER ISSUE",
AQ1396="Coupure ENEO &amp; Baisse de tension","POWER ISSUE",
AQ1396="Defaut GE &amp; POWER Cabinet","POWER ISSUE",
AQ1396="Sharing","POWER ISSUE",
AQ1396="Sites strategiques &amp; DataCenter","POWER ISSUE",
AQ1396="Exclu","Exclu",
AQ1396="SAT","TX ISSUE",
AQ1396="SPARE-ISSUE","SPARE-ISSUE",
AQ1396="Fiber CAmtel","TX ISSUE",
AQ1396="Fiber AOF","TX ISSUE",
AQ1396="Projet OCM (HUAWEI)","TRAVAUX-HUAWEI",
AQ1396="Projet OCM (NOKIA)","TRAVAUX -NOKIA",
AQ1396="ACCESS-ISSUE","ACCESS-ISSUE",
AQ1396="Projet OCM (ZTE, NOKIA, autres projets)","TRAVAUX OCM",
AQ1396="No root CAuse","No root cause",
AQ1396="ODU HS","TX ISSUE",
AQ1396="IP &amp; VLAN","TX ISSUE",
AQ1396="Warehouse HUAWEI","SPARE-ISSUE",
AQ1396="SPARE-HS","SPARE-ISSUE",
AQ1396="Power Telco","RAN ISSUE",AQ1396="no impacts","no impacts"
),"")</f>
        <v>No root cause</v>
      </c>
      <c r="AQ1396" s="126" t="s">
        <v>5344</v>
      </c>
      <c r="AR1396" s="48" t="str" cm="1">
        <f t="array" ref="AR1396">IFERROR(_xlfn.IFS(
AQ1396="MPR ISSUE","ACTIVE",
AQ1396="BSS Hardware Issue","ACTIVE",
AQ1396="Sites strategiques, MLL, Pylone, etc.","PASSIVE",
AQ1396="AKTIVCO DEFAUT GE &amp; POWER Cabinet","PASSIVE",
AQ1396="AKTIVCO Coupure ENEO &amp; Baisse de tension","PASSIVE",
AQ1396="Coupure ENEO &amp; Baisse de tension","PASSIVE",
AQ1396="Defaut GE &amp; POWER Cabinet","PASSIVE",
AQ1396="Sharing","PASSIVE",
AQ1396="Sites strategiques &amp; DataCenter","PASSIVE",
AQ1396="Exclu","Exclu",
AQ1396="SAT","ACTIVE",
AQ1396="SPARE-ISSUE","SPARE-ISSUE",
AQ1396="Fiber CAmtel","ACTIVE",
AQ1396="Fiber AOF","ACTIVE",
AQ1396="Projet OCM (HUAWEI)","PLANNED WORKS",
AQ1396="Projet OCM (NOKIA)","PLANNED WORKS",
AQ1396="ACCESS-ISSUE","ACCESS-ISSUE",
AQ1396="Projet OCM (ZTE, NOKIA, autres projets)","PLANNED WORKS",
AQ1396="No root CAuse","No root cause",
AQ1396="ODU HS","ACTIVE",
AQ1396="IP &amp; VLAN","ACTIVE",
AQ1396="Warehouse HUAWEI","SPARE-ISSUE",
AQ1396="SPARE-HS","SPARE-ISSUE",
AQ1396="Power Telco","ACTIVE", AQ1396="no impacts","no impacts"
),"")</f>
        <v>No root cause</v>
      </c>
      <c r="AS1396" s="92" t="s">
        <v>5537</v>
      </c>
      <c r="AT1396" s="98" t="s">
        <v>3384</v>
      </c>
      <c r="AV1396" s="17" t="s">
        <v>5537</v>
      </c>
      <c r="AW1396" s="7" t="s">
        <v>5537</v>
      </c>
      <c r="AX1396" s="6" t="s">
        <v>5537</v>
      </c>
      <c r="AY1396" s="7"/>
      <c r="AZ1396" s="3" t="s">
        <v>5537</v>
      </c>
      <c r="BA1396" s="18" t="s">
        <v>5537</v>
      </c>
      <c r="BB1396" s="18" t="s">
        <v>5537</v>
      </c>
      <c r="BC1396" s="18" t="s">
        <v>5537</v>
      </c>
      <c r="BD1396" s="18" t="s">
        <v>5537</v>
      </c>
      <c r="BE1396" s="18" t="s">
        <v>5537</v>
      </c>
      <c r="BF1396" s="18" t="s">
        <v>5537</v>
      </c>
      <c r="BG1396" s="18" t="s">
        <v>5537</v>
      </c>
      <c r="BH1396" s="18" t="s">
        <v>5537</v>
      </c>
      <c r="BI1396" s="18" t="s">
        <v>5537</v>
      </c>
      <c r="BJ1396" s="18" t="s">
        <v>5537</v>
      </c>
      <c r="BK1396" s="18" t="s">
        <v>5537</v>
      </c>
      <c r="BL1396" s="9" t="s">
        <v>5537</v>
      </c>
      <c r="BM1396" s="14" t="s">
        <v>5537</v>
      </c>
      <c r="BN1396" s="14" t="s">
        <v>5537</v>
      </c>
      <c r="BO1396" s="14" t="str">
        <f>_xlfn.XLOOKUP(B1396,'[4]cell downs 18042026 17h'!$B:$B,'[4]cell downs 18042026 17h'!$B:$B,"")</f>
        <v/>
      </c>
      <c r="BP1396" s="14" t="str">
        <f>_xlfn.XLOOKUP(B1396,'[5]Cells Huawei 19042026 15h'!$B:$B,'[5]Cells Huawei 19042026 15h'!$B:$B,"")</f>
        <v/>
      </c>
      <c r="BQ1396" s="9" t="str">
        <f>_xlfn.XLOOKUP(B1396,'[6]cells down 19042026 9H40'!$B:$B,'[6]cells down 19042026 9H40'!$B:$B,"")</f>
        <v/>
      </c>
      <c r="BR1396" s="9" t="s">
        <v>3384</v>
      </c>
      <c r="BS1396" s="9" t="s">
        <v>12</v>
      </c>
      <c r="BT1396" s="108"/>
    </row>
    <row r="1397" spans="1:72" s="9" customFormat="1" x14ac:dyDescent="0.35">
      <c r="A1397" s="1" t="s">
        <v>2243</v>
      </c>
      <c r="B1397" s="8" t="s">
        <v>2244</v>
      </c>
      <c r="C1397" s="3" t="str">
        <f>_xlfn.XLOOKUP(B1397,'[1]daily break down'!$D:$D,'[1]daily break down'!$E:$E,"")</f>
        <v>Yaounde</v>
      </c>
      <c r="D1397" s="1" t="s">
        <v>11</v>
      </c>
      <c r="E1397" s="1" t="s">
        <v>12</v>
      </c>
      <c r="F1397" s="3" t="s">
        <v>37</v>
      </c>
      <c r="G1397" s="1" t="s">
        <v>38</v>
      </c>
      <c r="H1397" s="34" t="str">
        <f>_xlfn.XLOOKUP(B1397,[2]CALCULATION!$B:$B,[2]CALCULATION!$H:$H,"")</f>
        <v>ZTE</v>
      </c>
      <c r="I1397" s="28">
        <v>0</v>
      </c>
      <c r="J1397" s="28">
        <v>0</v>
      </c>
      <c r="K1397" s="28">
        <v>1.5275031175716891</v>
      </c>
      <c r="L1397" s="28">
        <v>1.5374015860378438</v>
      </c>
      <c r="M1397" s="28">
        <v>0</v>
      </c>
      <c r="N1397" s="28">
        <v>0</v>
      </c>
      <c r="O1397" s="28">
        <v>0</v>
      </c>
      <c r="P1397" s="28">
        <v>0</v>
      </c>
      <c r="Q1397" s="28">
        <v>0</v>
      </c>
      <c r="R1397" s="28">
        <v>0</v>
      </c>
      <c r="S1397" s="93">
        <v>0</v>
      </c>
      <c r="T1397" s="93">
        <f>_xlfn.XLOOKUP(B1397,'[3]Nur des jours'!$B:$B,'[3]Nur des jours'!$U:$U,"")</f>
        <v>0</v>
      </c>
      <c r="U1397" s="93">
        <v>0</v>
      </c>
      <c r="V1397" s="93">
        <v>0</v>
      </c>
      <c r="W1397" s="93">
        <v>0</v>
      </c>
      <c r="X1397" s="93">
        <v>2.0181282870049344</v>
      </c>
      <c r="Y1397" s="93">
        <v>0</v>
      </c>
      <c r="Z1397" s="93">
        <v>0</v>
      </c>
      <c r="AA1397" s="93">
        <v>0</v>
      </c>
      <c r="AB1397" s="93">
        <v>0</v>
      </c>
      <c r="AC1397" s="93">
        <f>_xlfn.XLOOKUP(B1397,'[3]Nur des jours'!$B:$B,'[3]Nur des jours'!$N:$N,"")</f>
        <v>0</v>
      </c>
      <c r="AD1397" s="93">
        <v>0</v>
      </c>
      <c r="AE1397" s="93">
        <v>0</v>
      </c>
      <c r="AF1397" s="93">
        <v>0</v>
      </c>
      <c r="AG1397" s="93"/>
      <c r="AH1397" s="93">
        <v>0</v>
      </c>
      <c r="AI1397" s="93">
        <v>0</v>
      </c>
      <c r="AJ1397" s="93">
        <v>0</v>
      </c>
      <c r="AK1397" s="93">
        <v>0</v>
      </c>
      <c r="AL1397" s="93">
        <v>0</v>
      </c>
      <c r="AM1397" s="49" t="s">
        <v>5559</v>
      </c>
      <c r="AN1397" s="49"/>
      <c r="AO1397" s="48" t="str" cm="1">
        <f t="array" ref="AO1397">IFERROR(_xlfn.IFS(
AQ1397="MPR ISSUE","PDH",
AQ1397="BSS Hardware Issue","BSS",
AQ1397="Sites strategiques, MLL, Pylone, etc.","ENVTECH",
AQ1397="AKTIVCO DEFAUT GE &amp; POWER Cabinet","AKTIVCO",
AQ1397="AKTIVCO Coupure ENEO &amp; Baisse de tension","AKTIVCO GRID ONLY",
AQ1397="Coupure ENEO &amp; Baisse de tension","IHS GRID ONLY",
AQ1397="Defaut GE &amp; POWER Cabinet","IHS",
AQ1397="Sharing","Partners",
AQ1397="Sites strategiques &amp; DataCenter","SST &amp; DC",
AQ1397="Exclu","Exclu",
AQ1397="SAT","SAT",
AQ1397="SPARE-ISSUE","SPARE-ISSUE",
AQ1397="Fiber CAmtel","TRANS_FO_CAMTEL",
AQ1397="Fiber AOF","Fiber AOF",
AQ1397="Projet OCM (HUAWEI)","TRAVAUX-HUAWEI",
AQ1397="Projet OCM (NOKIA)","TRAVAUX-NOKIA",
AQ1397="ACCESS-ISSUE","ACCESS-ISSUE",
AQ1397="Projet OCM (ZTE, NOKIA, autres projets)","TRAVAUX OCM",
AQ1397="No root CAuse","No root cause",
AQ1397="ODU HS","PDH",
AQ1397="IP &amp; VLAN","PDH",
AQ1397="Warehouse HUAWEI","SPARE-ISSUE",
AQ1397="SPARE-HS","SPARE-ISSUE",
AQ1397="Power Telco","BSS",AQ1397="no impacts","no impacts"
),"")</f>
        <v>No root cause</v>
      </c>
      <c r="AP1397" s="48" t="str" cm="1">
        <f t="array" ref="AP1397">IFERROR(_xlfn.IFS(
AQ1397="MPR ISSUE","TX ISSUE",
AQ1397="BSS Hardware Issue","RAN ISSUE",
AQ1397="Sites strategiques, MLL, Pylone, etc.","ENVTECH",
AQ1397="AKTIVCO DEFAUT GE &amp; POWER Cabinet","POWER ISSUE",
AQ1397="AKTIVCO Coupure ENEO &amp; Baisse de tension","POWER ISSUE",
AQ1397="Coupure ENEO &amp; Baisse de tension","POWER ISSUE",
AQ1397="Defaut GE &amp; POWER Cabinet","POWER ISSUE",
AQ1397="Sharing","POWER ISSUE",
AQ1397="Sites strategiques &amp; DataCenter","POWER ISSUE",
AQ1397="Exclu","Exclu",
AQ1397="SAT","TX ISSUE",
AQ1397="SPARE-ISSUE","SPARE-ISSUE",
AQ1397="Fiber CAmtel","TX ISSUE",
AQ1397="Fiber AOF","TX ISSUE",
AQ1397="Projet OCM (HUAWEI)","TRAVAUX-HUAWEI",
AQ1397="Projet OCM (NOKIA)","TRAVAUX -NOKIA",
AQ1397="ACCESS-ISSUE","ACCESS-ISSUE",
AQ1397="Projet OCM (ZTE, NOKIA, autres projets)","TRAVAUX OCM",
AQ1397="No root CAuse","No root cause",
AQ1397="ODU HS","TX ISSUE",
AQ1397="IP &amp; VLAN","TX ISSUE",
AQ1397="Warehouse HUAWEI","SPARE-ISSUE",
AQ1397="SPARE-HS","SPARE-ISSUE",
AQ1397="Power Telco","RAN ISSUE",AQ1397="no impacts","no impacts"
),"")</f>
        <v>No root cause</v>
      </c>
      <c r="AQ1397" s="126" t="s">
        <v>5344</v>
      </c>
      <c r="AR1397" s="48" t="str" cm="1">
        <f t="array" ref="AR1397">IFERROR(_xlfn.IFS(
AQ1397="MPR ISSUE","ACTIVE",
AQ1397="BSS Hardware Issue","ACTIVE",
AQ1397="Sites strategiques, MLL, Pylone, etc.","PASSIVE",
AQ1397="AKTIVCO DEFAUT GE &amp; POWER Cabinet","PASSIVE",
AQ1397="AKTIVCO Coupure ENEO &amp; Baisse de tension","PASSIVE",
AQ1397="Coupure ENEO &amp; Baisse de tension","PASSIVE",
AQ1397="Defaut GE &amp; POWER Cabinet","PASSIVE",
AQ1397="Sharing","PASSIVE",
AQ1397="Sites strategiques &amp; DataCenter","PASSIVE",
AQ1397="Exclu","Exclu",
AQ1397="SAT","ACTIVE",
AQ1397="SPARE-ISSUE","SPARE-ISSUE",
AQ1397="Fiber CAmtel","ACTIVE",
AQ1397="Fiber AOF","ACTIVE",
AQ1397="Projet OCM (HUAWEI)","PLANNED WORKS",
AQ1397="Projet OCM (NOKIA)","PLANNED WORKS",
AQ1397="ACCESS-ISSUE","ACCESS-ISSUE",
AQ1397="Projet OCM (ZTE, NOKIA, autres projets)","PLANNED WORKS",
AQ1397="No root CAuse","No root cause",
AQ1397="ODU HS","ACTIVE",
AQ1397="IP &amp; VLAN","ACTIVE",
AQ1397="Warehouse HUAWEI","SPARE-ISSUE",
AQ1397="SPARE-HS","SPARE-ISSUE",
AQ1397="Power Telco","ACTIVE", AQ1397="no impacts","no impacts"
),"")</f>
        <v>No root cause</v>
      </c>
      <c r="AS1397" s="92" t="s">
        <v>5537</v>
      </c>
      <c r="AT1397" s="98" t="s">
        <v>2244</v>
      </c>
      <c r="AV1397" s="17" t="s">
        <v>5537</v>
      </c>
      <c r="AW1397" s="7" t="s">
        <v>5537</v>
      </c>
      <c r="AX1397" s="6" t="s">
        <v>5537</v>
      </c>
      <c r="AY1397" s="7"/>
      <c r="AZ1397" s="3" t="s">
        <v>5537</v>
      </c>
      <c r="BA1397" s="18" t="s">
        <v>5537</v>
      </c>
      <c r="BB1397" s="18" t="s">
        <v>5537</v>
      </c>
      <c r="BC1397" s="18" t="s">
        <v>5537</v>
      </c>
      <c r="BD1397" s="18" t="s">
        <v>5537</v>
      </c>
      <c r="BE1397" s="18" t="s">
        <v>5537</v>
      </c>
      <c r="BF1397" s="18" t="s">
        <v>5537</v>
      </c>
      <c r="BG1397" s="18" t="s">
        <v>5537</v>
      </c>
      <c r="BH1397" s="18" t="s">
        <v>5537</v>
      </c>
      <c r="BI1397" s="18" t="s">
        <v>5537</v>
      </c>
      <c r="BJ1397" s="18" t="s">
        <v>5537</v>
      </c>
      <c r="BK1397" s="18" t="s">
        <v>5537</v>
      </c>
      <c r="BL1397" s="9" t="s">
        <v>5537</v>
      </c>
      <c r="BM1397" s="14" t="s">
        <v>5537</v>
      </c>
      <c r="BN1397" s="14" t="s">
        <v>5537</v>
      </c>
      <c r="BO1397" s="14" t="str">
        <f>_xlfn.XLOOKUP(B1397,'[4]cell downs 18042026 17h'!$B:$B,'[4]cell downs 18042026 17h'!$B:$B,"")</f>
        <v/>
      </c>
      <c r="BP1397" s="14" t="str">
        <f>_xlfn.XLOOKUP(B1397,'[5]Cells Huawei 19042026 15h'!$B:$B,'[5]Cells Huawei 19042026 15h'!$B:$B,"")</f>
        <v/>
      </c>
      <c r="BQ1397" s="9" t="str">
        <f>_xlfn.XLOOKUP(B1397,'[6]cells down 19042026 9H40'!$B:$B,'[6]cells down 19042026 9H40'!$B:$B,"")</f>
        <v/>
      </c>
      <c r="BR1397" s="9" t="s">
        <v>2244</v>
      </c>
      <c r="BS1397" s="9" t="s">
        <v>5537</v>
      </c>
      <c r="BT1397" s="108"/>
    </row>
    <row r="1398" spans="1:72" s="9" customFormat="1" x14ac:dyDescent="0.35">
      <c r="A1398" s="1" t="s">
        <v>2172</v>
      </c>
      <c r="B1398" s="8" t="s">
        <v>2173</v>
      </c>
      <c r="C1398" s="3" t="str">
        <f>_xlfn.XLOOKUP(B1398,'[1]daily break down'!$D:$D,'[1]daily break down'!$E:$E,"")</f>
        <v>CENTRE</v>
      </c>
      <c r="D1398" s="1" t="s">
        <v>21</v>
      </c>
      <c r="E1398" s="1" t="s">
        <v>36</v>
      </c>
      <c r="F1398" s="3" t="s">
        <v>37</v>
      </c>
      <c r="G1398" s="1" t="s">
        <v>2174</v>
      </c>
      <c r="H1398" s="34" t="str">
        <f>_xlfn.XLOOKUP(B1398,[2]CALCULATION!$B:$B,[2]CALCULATION!$H:$H,"")</f>
        <v>ZTE</v>
      </c>
      <c r="I1398" s="28">
        <v>0</v>
      </c>
      <c r="J1398" s="28">
        <v>0</v>
      </c>
      <c r="K1398" s="28">
        <v>0</v>
      </c>
      <c r="L1398" s="28">
        <v>0</v>
      </c>
      <c r="M1398" s="28">
        <v>0</v>
      </c>
      <c r="N1398" s="28">
        <v>0</v>
      </c>
      <c r="O1398" s="28">
        <v>0</v>
      </c>
      <c r="P1398" s="28">
        <v>2.577953560309671</v>
      </c>
      <c r="Q1398" s="28">
        <v>3.8698196231519315</v>
      </c>
      <c r="R1398" s="28">
        <v>0</v>
      </c>
      <c r="S1398" s="93">
        <v>2.4796822787808237</v>
      </c>
      <c r="T1398" s="93">
        <f>_xlfn.XLOOKUP(B1398,'[3]Nur des jours'!$B:$B,'[3]Nur des jours'!$U:$U,"")</f>
        <v>0</v>
      </c>
      <c r="U1398" s="93">
        <v>0</v>
      </c>
      <c r="V1398" s="93">
        <v>14.016017327135287</v>
      </c>
      <c r="W1398" s="93">
        <v>0</v>
      </c>
      <c r="X1398" s="93">
        <v>1.9502479789289258</v>
      </c>
      <c r="Y1398" s="93">
        <v>0</v>
      </c>
      <c r="Z1398" s="93">
        <v>0</v>
      </c>
      <c r="AA1398" s="93">
        <v>0</v>
      </c>
      <c r="AB1398" s="93">
        <v>0</v>
      </c>
      <c r="AC1398" s="93">
        <f>_xlfn.XLOOKUP(B1398,'[3]Nur des jours'!$B:$B,'[3]Nur des jours'!$N:$N,"")</f>
        <v>0</v>
      </c>
      <c r="AD1398" s="93">
        <v>0</v>
      </c>
      <c r="AE1398" s="93">
        <v>0</v>
      </c>
      <c r="AF1398" s="93">
        <v>0</v>
      </c>
      <c r="AG1398" s="93"/>
      <c r="AH1398" s="93">
        <v>0</v>
      </c>
      <c r="AI1398" s="93">
        <v>0</v>
      </c>
      <c r="AJ1398" s="93">
        <v>0</v>
      </c>
      <c r="AK1398" s="93">
        <v>0</v>
      </c>
      <c r="AL1398" s="93">
        <v>0</v>
      </c>
      <c r="AM1398" s="49" t="s">
        <v>5559</v>
      </c>
      <c r="AN1398" s="49"/>
      <c r="AO1398" s="48" t="str" cm="1">
        <f t="array" ref="AO1398">IFERROR(_xlfn.IFS(
AQ1398="MPR ISSUE","PDH",
AQ1398="BSS Hardware Issue","BSS",
AQ1398="Sites strategiques, MLL, Pylone, etc.","ENVTECH",
AQ1398="AKTIVCO DEFAUT GE &amp; POWER Cabinet","AKTIVCO",
AQ1398="AKTIVCO Coupure ENEO &amp; Baisse de tension","AKTIVCO GRID ONLY",
AQ1398="Coupure ENEO &amp; Baisse de tension","IHS GRID ONLY",
AQ1398="Defaut GE &amp; POWER Cabinet","IHS",
AQ1398="Sharing","Partners",
AQ1398="Sites strategiques &amp; DataCenter","SST &amp; DC",
AQ1398="Exclu","Exclu",
AQ1398="SAT","SAT",
AQ1398="SPARE-ISSUE","SPARE-ISSUE",
AQ1398="Fiber CAmtel","TRANS_FO_CAMTEL",
AQ1398="Fiber AOF","Fiber AOF",
AQ1398="Projet OCM (HUAWEI)","TRAVAUX-HUAWEI",
AQ1398="Projet OCM (NOKIA)","TRAVAUX-NOKIA",
AQ1398="ACCESS-ISSUE","ACCESS-ISSUE",
AQ1398="Projet OCM (ZTE, NOKIA, autres projets)","TRAVAUX OCM",
AQ1398="No root CAuse","No root cause",
AQ1398="ODU HS","PDH",
AQ1398="IP &amp; VLAN","PDH",
AQ1398="Warehouse HUAWEI","SPARE-ISSUE",
AQ1398="SPARE-HS","SPARE-ISSUE",
AQ1398="Power Telco","BSS",AQ1398="no impacts","no impacts"
),"")</f>
        <v>No root cause</v>
      </c>
      <c r="AP1398" s="48" t="str" cm="1">
        <f t="array" ref="AP1398">IFERROR(_xlfn.IFS(
AQ1398="MPR ISSUE","TX ISSUE",
AQ1398="BSS Hardware Issue","RAN ISSUE",
AQ1398="Sites strategiques, MLL, Pylone, etc.","ENVTECH",
AQ1398="AKTIVCO DEFAUT GE &amp; POWER Cabinet","POWER ISSUE",
AQ1398="AKTIVCO Coupure ENEO &amp; Baisse de tension","POWER ISSUE",
AQ1398="Coupure ENEO &amp; Baisse de tension","POWER ISSUE",
AQ1398="Defaut GE &amp; POWER Cabinet","POWER ISSUE",
AQ1398="Sharing","POWER ISSUE",
AQ1398="Sites strategiques &amp; DataCenter","POWER ISSUE",
AQ1398="Exclu","Exclu",
AQ1398="SAT","TX ISSUE",
AQ1398="SPARE-ISSUE","SPARE-ISSUE",
AQ1398="Fiber CAmtel","TX ISSUE",
AQ1398="Fiber AOF","TX ISSUE",
AQ1398="Projet OCM (HUAWEI)","TRAVAUX-HUAWEI",
AQ1398="Projet OCM (NOKIA)","TRAVAUX -NOKIA",
AQ1398="ACCESS-ISSUE","ACCESS-ISSUE",
AQ1398="Projet OCM (ZTE, NOKIA, autres projets)","TRAVAUX OCM",
AQ1398="No root CAuse","No root cause",
AQ1398="ODU HS","TX ISSUE",
AQ1398="IP &amp; VLAN","TX ISSUE",
AQ1398="Warehouse HUAWEI","SPARE-ISSUE",
AQ1398="SPARE-HS","SPARE-ISSUE",
AQ1398="Power Telco","RAN ISSUE",AQ1398="no impacts","no impacts"
),"")</f>
        <v>No root cause</v>
      </c>
      <c r="AQ1398" s="67" t="s">
        <v>5344</v>
      </c>
      <c r="AR1398" s="48" t="str" cm="1">
        <f t="array" ref="AR1398">IFERROR(_xlfn.IFS(
AQ1398="MPR ISSUE","ACTIVE",
AQ1398="BSS Hardware Issue","ACTIVE",
AQ1398="Sites strategiques, MLL, Pylone, etc.","PASSIVE",
AQ1398="AKTIVCO DEFAUT GE &amp; POWER Cabinet","PASSIVE",
AQ1398="AKTIVCO Coupure ENEO &amp; Baisse de tension","PASSIVE",
AQ1398="Coupure ENEO &amp; Baisse de tension","PASSIVE",
AQ1398="Defaut GE &amp; POWER Cabinet","PASSIVE",
AQ1398="Sharing","PASSIVE",
AQ1398="Sites strategiques &amp; DataCenter","PASSIVE",
AQ1398="Exclu","Exclu",
AQ1398="SAT","ACTIVE",
AQ1398="SPARE-ISSUE","SPARE-ISSUE",
AQ1398="Fiber CAmtel","ACTIVE",
AQ1398="Fiber AOF","ACTIVE",
AQ1398="Projet OCM (HUAWEI)","PLANNED WORKS",
AQ1398="Projet OCM (NOKIA)","PLANNED WORKS",
AQ1398="ACCESS-ISSUE","ACCESS-ISSUE",
AQ1398="Projet OCM (ZTE, NOKIA, autres projets)","PLANNED WORKS",
AQ1398="No root CAuse","No root cause",
AQ1398="ODU HS","ACTIVE",
AQ1398="IP &amp; VLAN","ACTIVE",
AQ1398="Warehouse HUAWEI","SPARE-ISSUE",
AQ1398="SPARE-HS","SPARE-ISSUE",
AQ1398="Power Telco","ACTIVE", AQ1398="no impacts","no impacts"
),"")</f>
        <v>No root cause</v>
      </c>
      <c r="AS1398" s="92" t="s">
        <v>5537</v>
      </c>
      <c r="AT1398" s="98" t="s">
        <v>2173</v>
      </c>
      <c r="AV1398" s="17" t="s">
        <v>5537</v>
      </c>
      <c r="AW1398" s="7" t="s">
        <v>5537</v>
      </c>
      <c r="AX1398" s="6" t="s">
        <v>5537</v>
      </c>
      <c r="AY1398" s="7"/>
      <c r="AZ1398" s="3" t="s">
        <v>5537</v>
      </c>
      <c r="BA1398" s="18" t="s">
        <v>5537</v>
      </c>
      <c r="BB1398" s="18" t="s">
        <v>5537</v>
      </c>
      <c r="BC1398" s="18" t="s">
        <v>5537</v>
      </c>
      <c r="BD1398" s="18" t="s">
        <v>5537</v>
      </c>
      <c r="BE1398" s="18" t="s">
        <v>5537</v>
      </c>
      <c r="BF1398" s="18" t="s">
        <v>5537</v>
      </c>
      <c r="BG1398" s="18" t="s">
        <v>5537</v>
      </c>
      <c r="BH1398" s="18" t="s">
        <v>5537</v>
      </c>
      <c r="BI1398" s="18" t="s">
        <v>5537</v>
      </c>
      <c r="BJ1398" s="18" t="s">
        <v>5537</v>
      </c>
      <c r="BK1398" s="18" t="s">
        <v>5537</v>
      </c>
      <c r="BL1398" s="9" t="s">
        <v>5537</v>
      </c>
      <c r="BM1398" s="14" t="s">
        <v>5537</v>
      </c>
      <c r="BN1398" s="14" t="s">
        <v>5537</v>
      </c>
      <c r="BO1398" s="14" t="str">
        <f>_xlfn.XLOOKUP(B1398,'[4]cell downs 18042026 17h'!$B:$B,'[4]cell downs 18042026 17h'!$B:$B,"")</f>
        <v/>
      </c>
      <c r="BP1398" s="14" t="str">
        <f>_xlfn.XLOOKUP(B1398,'[5]Cells Huawei 19042026 15h'!$B:$B,'[5]Cells Huawei 19042026 15h'!$B:$B,"")</f>
        <v/>
      </c>
      <c r="BQ1398" s="9" t="str">
        <f>_xlfn.XLOOKUP(B1398,'[6]cells down 19042026 9H40'!$B:$B,'[6]cells down 19042026 9H40'!$B:$B,"")</f>
        <v/>
      </c>
      <c r="BR1398" s="9" t="s">
        <v>5537</v>
      </c>
      <c r="BS1398" s="9" t="s">
        <v>12</v>
      </c>
      <c r="BT1398" s="108"/>
    </row>
    <row r="1399" spans="1:72" s="9" customFormat="1" x14ac:dyDescent="0.35">
      <c r="A1399" s="1" t="s">
        <v>3497</v>
      </c>
      <c r="B1399" s="8" t="s">
        <v>3498</v>
      </c>
      <c r="C1399" s="3" t="str">
        <f>_xlfn.XLOOKUP(B1399,'[1]daily break down'!$D:$D,'[1]daily break down'!$E:$E,"")</f>
        <v>LITTORAL</v>
      </c>
      <c r="D1399" s="1" t="s">
        <v>21</v>
      </c>
      <c r="E1399" s="1" t="s">
        <v>12</v>
      </c>
      <c r="F1399" s="3" t="s">
        <v>31</v>
      </c>
      <c r="G1399" s="1" t="s">
        <v>484</v>
      </c>
      <c r="H1399" s="34" t="str">
        <f>_xlfn.XLOOKUP(B1399,[2]CALCULATION!$B:$B,[2]CALCULATION!$H:$H,"")</f>
        <v>ZTE</v>
      </c>
      <c r="I1399" s="28">
        <v>0</v>
      </c>
      <c r="J1399" s="28">
        <v>0</v>
      </c>
      <c r="K1399" s="28">
        <v>0</v>
      </c>
      <c r="L1399" s="28">
        <v>0</v>
      </c>
      <c r="M1399" s="28">
        <v>0</v>
      </c>
      <c r="N1399" s="28">
        <v>1.4397366971717844</v>
      </c>
      <c r="O1399" s="28">
        <v>0</v>
      </c>
      <c r="P1399" s="28">
        <v>0</v>
      </c>
      <c r="Q1399" s="28">
        <v>0</v>
      </c>
      <c r="R1399" s="28">
        <v>0</v>
      </c>
      <c r="S1399" s="93">
        <v>0</v>
      </c>
      <c r="T1399" s="93">
        <f>_xlfn.XLOOKUP(B1399,'[3]Nur des jours'!$B:$B,'[3]Nur des jours'!$U:$U,"")</f>
        <v>0</v>
      </c>
      <c r="U1399" s="93">
        <v>0</v>
      </c>
      <c r="V1399" s="93">
        <v>0</v>
      </c>
      <c r="W1399" s="93">
        <v>0</v>
      </c>
      <c r="X1399" s="93">
        <v>1.9259209321039961</v>
      </c>
      <c r="Y1399" s="93">
        <v>0</v>
      </c>
      <c r="Z1399" s="93">
        <v>0</v>
      </c>
      <c r="AA1399" s="93">
        <v>0</v>
      </c>
      <c r="AB1399" s="93">
        <v>0</v>
      </c>
      <c r="AC1399" s="93">
        <f>_xlfn.XLOOKUP(B1399,'[3]Nur des jours'!$B:$B,'[3]Nur des jours'!$N:$N,"")</f>
        <v>0</v>
      </c>
      <c r="AD1399" s="93">
        <v>0</v>
      </c>
      <c r="AE1399" s="93">
        <v>0</v>
      </c>
      <c r="AF1399" s="93">
        <v>0</v>
      </c>
      <c r="AG1399" s="93"/>
      <c r="AH1399" s="93">
        <v>0</v>
      </c>
      <c r="AI1399" s="93">
        <v>0</v>
      </c>
      <c r="AJ1399" s="93">
        <v>0</v>
      </c>
      <c r="AK1399" s="93">
        <v>0</v>
      </c>
      <c r="AL1399" s="93">
        <v>0</v>
      </c>
      <c r="AM1399" s="49" t="s">
        <v>5559</v>
      </c>
      <c r="AN1399" s="49"/>
      <c r="AO1399" s="48" t="str" cm="1">
        <f t="array" ref="AO1399">IFERROR(_xlfn.IFS(
AQ1399="MPR ISSUE","PDH",
AQ1399="BSS Hardware Issue","BSS",
AQ1399="Sites strategiques, MLL, Pylone, etc.","ENVTECH",
AQ1399="AKTIVCO DEFAUT GE &amp; POWER Cabinet","AKTIVCO",
AQ1399="AKTIVCO Coupure ENEO &amp; Baisse de tension","AKTIVCO GRID ONLY",
AQ1399="Coupure ENEO &amp; Baisse de tension","IHS GRID ONLY",
AQ1399="Defaut GE &amp; POWER Cabinet","IHS",
AQ1399="Sharing","Partners",
AQ1399="Sites strategiques &amp; DataCenter","SST &amp; DC",
AQ1399="Exclu","Exclu",
AQ1399="SAT","SAT",
AQ1399="SPARE-ISSUE","SPARE-ISSUE",
AQ1399="Fiber CAmtel","TRANS_FO_CAMTEL",
AQ1399="Fiber AOF","Fiber AOF",
AQ1399="Projet OCM (HUAWEI)","TRAVAUX-HUAWEI",
AQ1399="Projet OCM (NOKIA)","TRAVAUX-NOKIA",
AQ1399="ACCESS-ISSUE","ACCESS-ISSUE",
AQ1399="Projet OCM (ZTE, NOKIA, autres projets)","TRAVAUX OCM",
AQ1399="No root CAuse","No root cause",
AQ1399="ODU HS","PDH",
AQ1399="IP &amp; VLAN","PDH",
AQ1399="Warehouse HUAWEI","SPARE-ISSUE",
AQ1399="SPARE-HS","SPARE-ISSUE",
AQ1399="Power Telco","BSS",AQ1399="no impacts","no impacts"
),"")</f>
        <v>No root cause</v>
      </c>
      <c r="AP1399" s="48" t="str" cm="1">
        <f t="array" ref="AP1399">IFERROR(_xlfn.IFS(
AQ1399="MPR ISSUE","TX ISSUE",
AQ1399="BSS Hardware Issue","RAN ISSUE",
AQ1399="Sites strategiques, MLL, Pylone, etc.","ENVTECH",
AQ1399="AKTIVCO DEFAUT GE &amp; POWER Cabinet","POWER ISSUE",
AQ1399="AKTIVCO Coupure ENEO &amp; Baisse de tension","POWER ISSUE",
AQ1399="Coupure ENEO &amp; Baisse de tension","POWER ISSUE",
AQ1399="Defaut GE &amp; POWER Cabinet","POWER ISSUE",
AQ1399="Sharing","POWER ISSUE",
AQ1399="Sites strategiques &amp; DataCenter","POWER ISSUE",
AQ1399="Exclu","Exclu",
AQ1399="SAT","TX ISSUE",
AQ1399="SPARE-ISSUE","SPARE-ISSUE",
AQ1399="Fiber CAmtel","TX ISSUE",
AQ1399="Fiber AOF","TX ISSUE",
AQ1399="Projet OCM (HUAWEI)","TRAVAUX-HUAWEI",
AQ1399="Projet OCM (NOKIA)","TRAVAUX -NOKIA",
AQ1399="ACCESS-ISSUE","ACCESS-ISSUE",
AQ1399="Projet OCM (ZTE, NOKIA, autres projets)","TRAVAUX OCM",
AQ1399="No root CAuse","No root cause",
AQ1399="ODU HS","TX ISSUE",
AQ1399="IP &amp; VLAN","TX ISSUE",
AQ1399="Warehouse HUAWEI","SPARE-ISSUE",
AQ1399="SPARE-HS","SPARE-ISSUE",
AQ1399="Power Telco","RAN ISSUE",AQ1399="no impacts","no impacts"
),"")</f>
        <v>No root cause</v>
      </c>
      <c r="AQ1399" s="67" t="s">
        <v>5344</v>
      </c>
      <c r="AR1399" s="48" t="str" cm="1">
        <f t="array" ref="AR1399">IFERROR(_xlfn.IFS(
AQ1399="MPR ISSUE","ACTIVE",
AQ1399="BSS Hardware Issue","ACTIVE",
AQ1399="Sites strategiques, MLL, Pylone, etc.","PASSIVE",
AQ1399="AKTIVCO DEFAUT GE &amp; POWER Cabinet","PASSIVE",
AQ1399="AKTIVCO Coupure ENEO &amp; Baisse de tension","PASSIVE",
AQ1399="Coupure ENEO &amp; Baisse de tension","PASSIVE",
AQ1399="Defaut GE &amp; POWER Cabinet","PASSIVE",
AQ1399="Sharing","PASSIVE",
AQ1399="Sites strategiques &amp; DataCenter","PASSIVE",
AQ1399="Exclu","Exclu",
AQ1399="SAT","ACTIVE",
AQ1399="SPARE-ISSUE","SPARE-ISSUE",
AQ1399="Fiber CAmtel","ACTIVE",
AQ1399="Fiber AOF","ACTIVE",
AQ1399="Projet OCM (HUAWEI)","PLANNED WORKS",
AQ1399="Projet OCM (NOKIA)","PLANNED WORKS",
AQ1399="ACCESS-ISSUE","ACCESS-ISSUE",
AQ1399="Projet OCM (ZTE, NOKIA, autres projets)","PLANNED WORKS",
AQ1399="No root CAuse","No root cause",
AQ1399="ODU HS","ACTIVE",
AQ1399="IP &amp; VLAN","ACTIVE",
AQ1399="Warehouse HUAWEI","SPARE-ISSUE",
AQ1399="SPARE-HS","SPARE-ISSUE",
AQ1399="Power Telco","ACTIVE", AQ1399="no impacts","no impacts"
),"")</f>
        <v>No root cause</v>
      </c>
      <c r="AS1399" s="92" t="s">
        <v>5537</v>
      </c>
      <c r="AT1399" s="98" t="s">
        <v>3498</v>
      </c>
      <c r="AV1399" s="17" t="s">
        <v>5537</v>
      </c>
      <c r="AW1399" s="7" t="s">
        <v>5537</v>
      </c>
      <c r="AX1399" s="6" t="s">
        <v>5537</v>
      </c>
      <c r="AY1399" s="7"/>
      <c r="AZ1399" s="3" t="s">
        <v>5537</v>
      </c>
      <c r="BA1399" s="18" t="s">
        <v>5537</v>
      </c>
      <c r="BB1399" s="18" t="s">
        <v>5537</v>
      </c>
      <c r="BC1399" s="18" t="s">
        <v>5537</v>
      </c>
      <c r="BD1399" s="18" t="s">
        <v>5537</v>
      </c>
      <c r="BE1399" s="18" t="s">
        <v>5537</v>
      </c>
      <c r="BF1399" s="18" t="s">
        <v>5537</v>
      </c>
      <c r="BG1399" s="18" t="s">
        <v>5537</v>
      </c>
      <c r="BH1399" s="18" t="s">
        <v>5537</v>
      </c>
      <c r="BI1399" s="18" t="s">
        <v>5537</v>
      </c>
      <c r="BJ1399" s="18" t="s">
        <v>5537</v>
      </c>
      <c r="BK1399" s="18" t="s">
        <v>5537</v>
      </c>
      <c r="BL1399" s="9" t="s">
        <v>5537</v>
      </c>
      <c r="BM1399" s="14" t="s">
        <v>5537</v>
      </c>
      <c r="BN1399" s="14" t="s">
        <v>5537</v>
      </c>
      <c r="BO1399" s="14" t="str">
        <f>_xlfn.XLOOKUP(B1399,'[4]cell downs 18042026 17h'!$B:$B,'[4]cell downs 18042026 17h'!$B:$B,"")</f>
        <v/>
      </c>
      <c r="BP1399" s="14" t="str">
        <f>_xlfn.XLOOKUP(B1399,'[5]Cells Huawei 19042026 15h'!$B:$B,'[5]Cells Huawei 19042026 15h'!$B:$B,"")</f>
        <v/>
      </c>
      <c r="BQ1399" s="9" t="str">
        <f>_xlfn.XLOOKUP(B1399,'[6]cells down 19042026 9H40'!$B:$B,'[6]cells down 19042026 9H40'!$B:$B,"")</f>
        <v/>
      </c>
      <c r="BR1399" s="9" t="s">
        <v>5537</v>
      </c>
      <c r="BS1399" s="9" t="s">
        <v>5537</v>
      </c>
      <c r="BT1399" s="108"/>
    </row>
    <row r="1400" spans="1:72" s="9" customFormat="1" x14ac:dyDescent="0.35">
      <c r="A1400" s="1" t="s">
        <v>2562</v>
      </c>
      <c r="B1400" s="8" t="s">
        <v>2563</v>
      </c>
      <c r="C1400" s="3" t="str">
        <f>_xlfn.XLOOKUP(B1400,'[1]daily break down'!$D:$D,'[1]daily break down'!$E:$E,"")</f>
        <v>OUEST</v>
      </c>
      <c r="D1400" s="1" t="s">
        <v>21</v>
      </c>
      <c r="E1400" s="1" t="s">
        <v>22</v>
      </c>
      <c r="F1400" s="3" t="s">
        <v>102</v>
      </c>
      <c r="G1400" s="1" t="s">
        <v>856</v>
      </c>
      <c r="H1400" s="32" t="str">
        <f>_xlfn.XLOOKUP(B1400,[2]CALCULATION!$B:$B,[2]CALCULATION!$H:$H,"")</f>
        <v>Huawei</v>
      </c>
      <c r="I1400" s="28">
        <v>0</v>
      </c>
      <c r="J1400" s="28">
        <v>7.2232067185453424E-3</v>
      </c>
      <c r="K1400" s="28">
        <v>6.9367218555330101</v>
      </c>
      <c r="L1400" s="28">
        <v>12.390581794522776</v>
      </c>
      <c r="M1400" s="28">
        <v>0</v>
      </c>
      <c r="N1400" s="28">
        <v>1.2881206963956018</v>
      </c>
      <c r="O1400" s="28">
        <v>0</v>
      </c>
      <c r="P1400" s="28">
        <v>0</v>
      </c>
      <c r="Q1400" s="28">
        <v>13.0881830478294</v>
      </c>
      <c r="R1400" s="28">
        <v>18.491409199476077</v>
      </c>
      <c r="S1400" s="93">
        <v>18.259285655175169</v>
      </c>
      <c r="T1400" s="93">
        <f>_xlfn.XLOOKUP(B1400,'[3]Nur des jours'!$B:$B,'[3]Nur des jours'!$U:$U,"")</f>
        <v>0</v>
      </c>
      <c r="U1400" s="93">
        <v>0</v>
      </c>
      <c r="V1400" s="93">
        <v>0</v>
      </c>
      <c r="W1400" s="93">
        <v>0</v>
      </c>
      <c r="X1400" s="93">
        <v>1.7255616622863714</v>
      </c>
      <c r="Y1400" s="93">
        <v>0</v>
      </c>
      <c r="Z1400" s="93">
        <v>0</v>
      </c>
      <c r="AA1400" s="93">
        <v>0</v>
      </c>
      <c r="AB1400" s="93">
        <v>0</v>
      </c>
      <c r="AC1400" s="93">
        <f>_xlfn.XLOOKUP(B1400,'[3]Nur des jours'!$B:$B,'[3]Nur des jours'!$N:$N,"")</f>
        <v>0</v>
      </c>
      <c r="AD1400" s="93">
        <v>0</v>
      </c>
      <c r="AE1400" s="93">
        <v>0</v>
      </c>
      <c r="AF1400" s="93">
        <v>0</v>
      </c>
      <c r="AG1400" s="93"/>
      <c r="AH1400" s="93">
        <v>0</v>
      </c>
      <c r="AI1400" s="93">
        <v>0</v>
      </c>
      <c r="AJ1400" s="93">
        <v>0</v>
      </c>
      <c r="AK1400" s="93">
        <v>0</v>
      </c>
      <c r="AL1400" s="93">
        <v>0</v>
      </c>
      <c r="AM1400" s="49" t="s">
        <v>5559</v>
      </c>
      <c r="AN1400" s="49"/>
      <c r="AO1400" s="48" t="str" cm="1">
        <f t="array" ref="AO1400">IFERROR(_xlfn.IFS(
AQ1400="MPR ISSUE","PDH",
AQ1400="BSS Hardware Issue","BSS",
AQ1400="Sites strategiques, MLL, Pylone, etc.","ENVTECH",
AQ1400="AKTIVCO DEFAUT GE &amp; POWER Cabinet","AKTIVCO",
AQ1400="AKTIVCO Coupure ENEO &amp; Baisse de tension","AKTIVCO GRID ONLY",
AQ1400="Coupure ENEO &amp; Baisse de tension","IHS GRID ONLY",
AQ1400="Defaut GE &amp; POWER Cabinet","IHS",
AQ1400="Sharing","Partners",
AQ1400="Sites strategiques &amp; DataCenter","SST &amp; DC",
AQ1400="Exclu","Exclu",
AQ1400="SAT","SAT",
AQ1400="SPARE-ISSUE","SPARE-ISSUE",
AQ1400="Fiber CAmtel","TRANS_FO_CAMTEL",
AQ1400="Fiber AOF","Fiber AOF",
AQ1400="Projet OCM (HUAWEI)","TRAVAUX-HUAWEI",
AQ1400="Projet OCM (NOKIA)","TRAVAUX-NOKIA",
AQ1400="ACCESS-ISSUE","ACCESS-ISSUE",
AQ1400="Projet OCM (ZTE, NOKIA, autres projets)","TRAVAUX OCM",
AQ1400="No root CAuse","No root cause",
AQ1400="ODU HS","PDH",
AQ1400="IP &amp; VLAN","PDH",
AQ1400="Warehouse HUAWEI","SPARE-ISSUE",
AQ1400="SPARE-HS","SPARE-ISSUE",
AQ1400="Power Telco","BSS",AQ1400="no impacts","no impacts"
),"")</f>
        <v>No root cause</v>
      </c>
      <c r="AP1400" s="48" t="str" cm="1">
        <f t="array" ref="AP1400">IFERROR(_xlfn.IFS(
AQ1400="MPR ISSUE","TX ISSUE",
AQ1400="BSS Hardware Issue","RAN ISSUE",
AQ1400="Sites strategiques, MLL, Pylone, etc.","ENVTECH",
AQ1400="AKTIVCO DEFAUT GE &amp; POWER Cabinet","POWER ISSUE",
AQ1400="AKTIVCO Coupure ENEO &amp; Baisse de tension","POWER ISSUE",
AQ1400="Coupure ENEO &amp; Baisse de tension","POWER ISSUE",
AQ1400="Defaut GE &amp; POWER Cabinet","POWER ISSUE",
AQ1400="Sharing","POWER ISSUE",
AQ1400="Sites strategiques &amp; DataCenter","POWER ISSUE",
AQ1400="Exclu","Exclu",
AQ1400="SAT","TX ISSUE",
AQ1400="SPARE-ISSUE","SPARE-ISSUE",
AQ1400="Fiber CAmtel","TX ISSUE",
AQ1400="Fiber AOF","TX ISSUE",
AQ1400="Projet OCM (HUAWEI)","TRAVAUX-HUAWEI",
AQ1400="Projet OCM (NOKIA)","TRAVAUX -NOKIA",
AQ1400="ACCESS-ISSUE","ACCESS-ISSUE",
AQ1400="Projet OCM (ZTE, NOKIA, autres projets)","TRAVAUX OCM",
AQ1400="No root CAuse","No root cause",
AQ1400="ODU HS","TX ISSUE",
AQ1400="IP &amp; VLAN","TX ISSUE",
AQ1400="Warehouse HUAWEI","SPARE-ISSUE",
AQ1400="SPARE-HS","SPARE-ISSUE",
AQ1400="Power Telco","RAN ISSUE",AQ1400="no impacts","no impacts"
),"")</f>
        <v>No root cause</v>
      </c>
      <c r="AQ1400" s="67" t="s">
        <v>5344</v>
      </c>
      <c r="AR1400" s="48" t="str" cm="1">
        <f t="array" ref="AR1400">IFERROR(_xlfn.IFS(
AQ1400="MPR ISSUE","ACTIVE",
AQ1400="BSS Hardware Issue","ACTIVE",
AQ1400="Sites strategiques, MLL, Pylone, etc.","PASSIVE",
AQ1400="AKTIVCO DEFAUT GE &amp; POWER Cabinet","PASSIVE",
AQ1400="AKTIVCO Coupure ENEO &amp; Baisse de tension","PASSIVE",
AQ1400="Coupure ENEO &amp; Baisse de tension","PASSIVE",
AQ1400="Defaut GE &amp; POWER Cabinet","PASSIVE",
AQ1400="Sharing","PASSIVE",
AQ1400="Sites strategiques &amp; DataCenter","PASSIVE",
AQ1400="Exclu","Exclu",
AQ1400="SAT","ACTIVE",
AQ1400="SPARE-ISSUE","SPARE-ISSUE",
AQ1400="Fiber CAmtel","ACTIVE",
AQ1400="Fiber AOF","ACTIVE",
AQ1400="Projet OCM (HUAWEI)","PLANNED WORKS",
AQ1400="Projet OCM (NOKIA)","PLANNED WORKS",
AQ1400="ACCESS-ISSUE","ACCESS-ISSUE",
AQ1400="Projet OCM (ZTE, NOKIA, autres projets)","PLANNED WORKS",
AQ1400="No root CAuse","No root cause",
AQ1400="ODU HS","ACTIVE",
AQ1400="IP &amp; VLAN","ACTIVE",
AQ1400="Warehouse HUAWEI","SPARE-ISSUE",
AQ1400="SPARE-HS","SPARE-ISSUE",
AQ1400="Power Telco","ACTIVE", AQ1400="no impacts","no impacts"
),"")</f>
        <v>No root cause</v>
      </c>
      <c r="AS1400" s="92" t="s">
        <v>5537</v>
      </c>
      <c r="AT1400" s="98" t="s">
        <v>2563</v>
      </c>
      <c r="AV1400" s="17" t="s">
        <v>5537</v>
      </c>
      <c r="AW1400" s="7" t="s">
        <v>5537</v>
      </c>
      <c r="AX1400" s="6" t="s">
        <v>5537</v>
      </c>
      <c r="AY1400" s="7"/>
      <c r="AZ1400" s="3" t="s">
        <v>5537</v>
      </c>
      <c r="BA1400" s="18" t="s">
        <v>5537</v>
      </c>
      <c r="BB1400" s="18" t="s">
        <v>5537</v>
      </c>
      <c r="BC1400" s="18" t="s">
        <v>5537</v>
      </c>
      <c r="BD1400" s="18" t="s">
        <v>5537</v>
      </c>
      <c r="BE1400" s="18" t="s">
        <v>5537</v>
      </c>
      <c r="BF1400" s="18" t="s">
        <v>5537</v>
      </c>
      <c r="BG1400" s="18" t="s">
        <v>5537</v>
      </c>
      <c r="BH1400" s="18" t="s">
        <v>5537</v>
      </c>
      <c r="BI1400" s="18" t="s">
        <v>5537</v>
      </c>
      <c r="BJ1400" s="18" t="s">
        <v>5537</v>
      </c>
      <c r="BK1400" s="18" t="s">
        <v>5537</v>
      </c>
      <c r="BL1400" s="9" t="s">
        <v>5537</v>
      </c>
      <c r="BM1400" s="14" t="s">
        <v>5537</v>
      </c>
      <c r="BN1400" s="14" t="s">
        <v>5537</v>
      </c>
      <c r="BO1400" s="14" t="str">
        <f>_xlfn.XLOOKUP(B1400,'[4]cell downs 18042026 17h'!$B:$B,'[4]cell downs 18042026 17h'!$B:$B,"")</f>
        <v/>
      </c>
      <c r="BP1400" s="14" t="str">
        <f>_xlfn.XLOOKUP(B1400,'[5]Cells Huawei 19042026 15h'!$B:$B,'[5]Cells Huawei 19042026 15h'!$B:$B,"")</f>
        <v/>
      </c>
      <c r="BQ1400" s="9" t="str">
        <f>_xlfn.XLOOKUP(B1400,'[6]cells down 19042026 9H40'!$B:$B,'[6]cells down 19042026 9H40'!$B:$B,"")</f>
        <v/>
      </c>
      <c r="BR1400" s="9" t="s">
        <v>5537</v>
      </c>
      <c r="BS1400" s="9" t="s">
        <v>12</v>
      </c>
      <c r="BT1400" s="108"/>
    </row>
    <row r="1401" spans="1:72" s="9" customFormat="1" x14ac:dyDescent="0.35">
      <c r="A1401" s="1" t="s">
        <v>3153</v>
      </c>
      <c r="B1401" s="8" t="s">
        <v>3154</v>
      </c>
      <c r="C1401" s="3" t="str">
        <f>_xlfn.XLOOKUP(B1401,'[1]daily break down'!$D:$D,'[1]daily break down'!$E:$E,"")</f>
        <v>Yaounde</v>
      </c>
      <c r="D1401" s="1" t="s">
        <v>11</v>
      </c>
      <c r="E1401" s="1" t="s">
        <v>12</v>
      </c>
      <c r="F1401" s="3" t="s">
        <v>37</v>
      </c>
      <c r="G1401" s="1" t="s">
        <v>38</v>
      </c>
      <c r="H1401" s="34" t="str">
        <f>_xlfn.XLOOKUP(B1401,[2]CALCULATION!$B:$B,[2]CALCULATION!$H:$H,"")</f>
        <v>ZTE</v>
      </c>
      <c r="I1401" s="28">
        <v>0</v>
      </c>
      <c r="J1401" s="28">
        <v>0</v>
      </c>
      <c r="K1401" s="28">
        <v>0</v>
      </c>
      <c r="L1401" s="28">
        <v>0</v>
      </c>
      <c r="M1401" s="28">
        <v>0</v>
      </c>
      <c r="N1401" s="28">
        <v>0</v>
      </c>
      <c r="O1401" s="28">
        <v>0</v>
      </c>
      <c r="P1401" s="28">
        <v>0</v>
      </c>
      <c r="Q1401" s="28">
        <v>0</v>
      </c>
      <c r="R1401" s="28">
        <v>0</v>
      </c>
      <c r="S1401" s="93">
        <v>1.551651813613444E-3</v>
      </c>
      <c r="T1401" s="93">
        <f>_xlfn.XLOOKUP(B1401,'[3]Nur des jours'!$B:$B,'[3]Nur des jours'!$U:$U,"")</f>
        <v>0</v>
      </c>
      <c r="U1401" s="93">
        <v>0</v>
      </c>
      <c r="V1401" s="93">
        <v>0</v>
      </c>
      <c r="W1401" s="93">
        <v>0</v>
      </c>
      <c r="X1401" s="93">
        <v>1.656468568884778</v>
      </c>
      <c r="Y1401" s="93">
        <v>0</v>
      </c>
      <c r="Z1401" s="93">
        <v>0</v>
      </c>
      <c r="AA1401" s="93">
        <v>0</v>
      </c>
      <c r="AB1401" s="93">
        <v>0</v>
      </c>
      <c r="AC1401" s="93">
        <f>_xlfn.XLOOKUP(B1401,'[3]Nur des jours'!$B:$B,'[3]Nur des jours'!$N:$N,"")</f>
        <v>0</v>
      </c>
      <c r="AD1401" s="93">
        <v>0</v>
      </c>
      <c r="AE1401" s="93">
        <v>0</v>
      </c>
      <c r="AF1401" s="93">
        <v>0</v>
      </c>
      <c r="AG1401" s="93"/>
      <c r="AH1401" s="93">
        <v>0</v>
      </c>
      <c r="AI1401" s="93">
        <v>0</v>
      </c>
      <c r="AJ1401" s="93">
        <v>0</v>
      </c>
      <c r="AK1401" s="93">
        <v>0</v>
      </c>
      <c r="AL1401" s="93">
        <v>0</v>
      </c>
      <c r="AM1401" s="49" t="s">
        <v>5559</v>
      </c>
      <c r="AN1401" s="49"/>
      <c r="AO1401" s="48" t="str" cm="1">
        <f t="array" ref="AO1401">IFERROR(_xlfn.IFS(
AQ1401="MPR ISSUE","PDH",
AQ1401="BSS Hardware Issue","BSS",
AQ1401="Sites strategiques, MLL, Pylone, etc.","ENVTECH",
AQ1401="AKTIVCO DEFAUT GE &amp; POWER Cabinet","AKTIVCO",
AQ1401="AKTIVCO Coupure ENEO &amp; Baisse de tension","AKTIVCO GRID ONLY",
AQ1401="Coupure ENEO &amp; Baisse de tension","IHS GRID ONLY",
AQ1401="Defaut GE &amp; POWER Cabinet","IHS",
AQ1401="Sharing","Partners",
AQ1401="Sites strategiques &amp; DataCenter","SST &amp; DC",
AQ1401="Exclu","Exclu",
AQ1401="SAT","SAT",
AQ1401="SPARE-ISSUE","SPARE-ISSUE",
AQ1401="Fiber CAmtel","TRANS_FO_CAMTEL",
AQ1401="Fiber AOF","Fiber AOF",
AQ1401="Projet OCM (HUAWEI)","TRAVAUX-HUAWEI",
AQ1401="Projet OCM (NOKIA)","TRAVAUX-NOKIA",
AQ1401="ACCESS-ISSUE","ACCESS-ISSUE",
AQ1401="Projet OCM (ZTE, NOKIA, autres projets)","TRAVAUX OCM",
AQ1401="No root CAuse","No root cause",
AQ1401="ODU HS","PDH",
AQ1401="IP &amp; VLAN","PDH",
AQ1401="Warehouse HUAWEI","SPARE-ISSUE",
AQ1401="SPARE-HS","SPARE-ISSUE",
AQ1401="Power Telco","BSS",AQ1401="no impacts","no impacts"
),"")</f>
        <v>No root cause</v>
      </c>
      <c r="AP1401" s="48" t="str" cm="1">
        <f t="array" ref="AP1401">IFERROR(_xlfn.IFS(
AQ1401="MPR ISSUE","TX ISSUE",
AQ1401="BSS Hardware Issue","RAN ISSUE",
AQ1401="Sites strategiques, MLL, Pylone, etc.","ENVTECH",
AQ1401="AKTIVCO DEFAUT GE &amp; POWER Cabinet","POWER ISSUE",
AQ1401="AKTIVCO Coupure ENEO &amp; Baisse de tension","POWER ISSUE",
AQ1401="Coupure ENEO &amp; Baisse de tension","POWER ISSUE",
AQ1401="Defaut GE &amp; POWER Cabinet","POWER ISSUE",
AQ1401="Sharing","POWER ISSUE",
AQ1401="Sites strategiques &amp; DataCenter","POWER ISSUE",
AQ1401="Exclu","Exclu",
AQ1401="SAT","TX ISSUE",
AQ1401="SPARE-ISSUE","SPARE-ISSUE",
AQ1401="Fiber CAmtel","TX ISSUE",
AQ1401="Fiber AOF","TX ISSUE",
AQ1401="Projet OCM (HUAWEI)","TRAVAUX-HUAWEI",
AQ1401="Projet OCM (NOKIA)","TRAVAUX -NOKIA",
AQ1401="ACCESS-ISSUE","ACCESS-ISSUE",
AQ1401="Projet OCM (ZTE, NOKIA, autres projets)","TRAVAUX OCM",
AQ1401="No root CAuse","No root cause",
AQ1401="ODU HS","TX ISSUE",
AQ1401="IP &amp; VLAN","TX ISSUE",
AQ1401="Warehouse HUAWEI","SPARE-ISSUE",
AQ1401="SPARE-HS","SPARE-ISSUE",
AQ1401="Power Telco","RAN ISSUE",AQ1401="no impacts","no impacts"
),"")</f>
        <v>No root cause</v>
      </c>
      <c r="AQ1401" s="126" t="s">
        <v>5344</v>
      </c>
      <c r="AR1401" s="48" t="str" cm="1">
        <f t="array" ref="AR1401">IFERROR(_xlfn.IFS(
AQ1401="MPR ISSUE","ACTIVE",
AQ1401="BSS Hardware Issue","ACTIVE",
AQ1401="Sites strategiques, MLL, Pylone, etc.","PASSIVE",
AQ1401="AKTIVCO DEFAUT GE &amp; POWER Cabinet","PASSIVE",
AQ1401="AKTIVCO Coupure ENEO &amp; Baisse de tension","PASSIVE",
AQ1401="Coupure ENEO &amp; Baisse de tension","PASSIVE",
AQ1401="Defaut GE &amp; POWER Cabinet","PASSIVE",
AQ1401="Sharing","PASSIVE",
AQ1401="Sites strategiques &amp; DataCenter","PASSIVE",
AQ1401="Exclu","Exclu",
AQ1401="SAT","ACTIVE",
AQ1401="SPARE-ISSUE","SPARE-ISSUE",
AQ1401="Fiber CAmtel","ACTIVE",
AQ1401="Fiber AOF","ACTIVE",
AQ1401="Projet OCM (HUAWEI)","PLANNED WORKS",
AQ1401="Projet OCM (NOKIA)","PLANNED WORKS",
AQ1401="ACCESS-ISSUE","ACCESS-ISSUE",
AQ1401="Projet OCM (ZTE, NOKIA, autres projets)","PLANNED WORKS",
AQ1401="No root CAuse","No root cause",
AQ1401="ODU HS","ACTIVE",
AQ1401="IP &amp; VLAN","ACTIVE",
AQ1401="Warehouse HUAWEI","SPARE-ISSUE",
AQ1401="SPARE-HS","SPARE-ISSUE",
AQ1401="Power Telco","ACTIVE", AQ1401="no impacts","no impacts"
),"")</f>
        <v>No root cause</v>
      </c>
      <c r="AS1401" s="92" t="s">
        <v>5537</v>
      </c>
      <c r="AT1401" s="98" t="s">
        <v>3154</v>
      </c>
      <c r="AV1401" s="17" t="s">
        <v>5537</v>
      </c>
      <c r="AW1401" s="7" t="s">
        <v>5537</v>
      </c>
      <c r="AX1401" s="6" t="s">
        <v>5537</v>
      </c>
      <c r="AY1401" s="7"/>
      <c r="AZ1401" s="3" t="s">
        <v>5537</v>
      </c>
      <c r="BA1401" s="18" t="s">
        <v>5537</v>
      </c>
      <c r="BB1401" s="18" t="s">
        <v>5537</v>
      </c>
      <c r="BC1401" s="18" t="s">
        <v>5537</v>
      </c>
      <c r="BD1401" s="18" t="s">
        <v>5537</v>
      </c>
      <c r="BE1401" s="18" t="s">
        <v>5537</v>
      </c>
      <c r="BF1401" s="18" t="s">
        <v>5537</v>
      </c>
      <c r="BG1401" s="18" t="s">
        <v>5537</v>
      </c>
      <c r="BH1401" s="18" t="s">
        <v>5537</v>
      </c>
      <c r="BI1401" s="18" t="s">
        <v>5537</v>
      </c>
      <c r="BJ1401" s="18" t="s">
        <v>5537</v>
      </c>
      <c r="BK1401" s="18" t="s">
        <v>5537</v>
      </c>
      <c r="BL1401" s="9" t="s">
        <v>5537</v>
      </c>
      <c r="BM1401" s="14" t="s">
        <v>5537</v>
      </c>
      <c r="BN1401" s="14" t="s">
        <v>5537</v>
      </c>
      <c r="BO1401" s="14" t="str">
        <f>_xlfn.XLOOKUP(B1401,'[4]cell downs 18042026 17h'!$B:$B,'[4]cell downs 18042026 17h'!$B:$B,"")</f>
        <v/>
      </c>
      <c r="BP1401" s="14" t="str">
        <f>_xlfn.XLOOKUP(B1401,'[5]Cells Huawei 19042026 15h'!$B:$B,'[5]Cells Huawei 19042026 15h'!$B:$B,"")</f>
        <v/>
      </c>
      <c r="BQ1401" s="9" t="str">
        <f>_xlfn.XLOOKUP(B1401,'[6]cells down 19042026 9H40'!$B:$B,'[6]cells down 19042026 9H40'!$B:$B,"")</f>
        <v/>
      </c>
      <c r="BR1401" s="9" t="s">
        <v>3154</v>
      </c>
      <c r="BS1401" s="9" t="s">
        <v>5537</v>
      </c>
      <c r="BT1401" s="108"/>
    </row>
    <row r="1402" spans="1:72" s="9" customFormat="1" ht="26.5" customHeight="1" x14ac:dyDescent="0.35">
      <c r="A1402" s="1" t="s">
        <v>2564</v>
      </c>
      <c r="B1402" s="8" t="s">
        <v>2565</v>
      </c>
      <c r="C1402" s="3" t="str">
        <f>_xlfn.XLOOKUP(B1402,'[1]daily break down'!$D:$D,'[1]daily break down'!$E:$E,"")</f>
        <v>Garoua</v>
      </c>
      <c r="D1402" s="1" t="s">
        <v>21</v>
      </c>
      <c r="E1402" s="1" t="s">
        <v>36</v>
      </c>
      <c r="F1402" s="3" t="s">
        <v>23</v>
      </c>
      <c r="G1402" s="1" t="s">
        <v>24</v>
      </c>
      <c r="H1402" s="32" t="str">
        <f>_xlfn.XLOOKUP(B1402,[2]CALCULATION!$B:$B,[2]CALCULATION!$H:$H,"")</f>
        <v>Huawei</v>
      </c>
      <c r="I1402" s="28">
        <v>0</v>
      </c>
      <c r="J1402" s="28">
        <v>0</v>
      </c>
      <c r="K1402" s="28">
        <v>0</v>
      </c>
      <c r="L1402" s="28">
        <v>0</v>
      </c>
      <c r="M1402" s="28">
        <v>3.0474798320934391</v>
      </c>
      <c r="N1402" s="28">
        <v>0</v>
      </c>
      <c r="O1402" s="28">
        <v>0</v>
      </c>
      <c r="P1402" s="28">
        <v>0</v>
      </c>
      <c r="Q1402" s="28">
        <v>0</v>
      </c>
      <c r="R1402" s="28">
        <v>0</v>
      </c>
      <c r="S1402" s="93">
        <v>0</v>
      </c>
      <c r="T1402" s="93">
        <f>_xlfn.XLOOKUP(B1402,'[3]Nur des jours'!$B:$B,'[3]Nur des jours'!$U:$U,"")</f>
        <v>1.4687186994375527</v>
      </c>
      <c r="U1402" s="93">
        <v>0</v>
      </c>
      <c r="V1402" s="93">
        <v>0</v>
      </c>
      <c r="W1402" s="93">
        <v>1.4687186994375527</v>
      </c>
      <c r="X1402" s="93">
        <v>1.3763329937534421</v>
      </c>
      <c r="Y1402" s="93">
        <v>0</v>
      </c>
      <c r="Z1402" s="93">
        <v>0</v>
      </c>
      <c r="AA1402" s="93">
        <v>0</v>
      </c>
      <c r="AB1402" s="93">
        <v>0</v>
      </c>
      <c r="AC1402" s="93">
        <f>_xlfn.XLOOKUP(B1402,'[3]Nur des jours'!$B:$B,'[3]Nur des jours'!$N:$N,"")</f>
        <v>0</v>
      </c>
      <c r="AD1402" s="93">
        <v>0</v>
      </c>
      <c r="AE1402" s="93">
        <v>0</v>
      </c>
      <c r="AF1402" s="93">
        <v>0</v>
      </c>
      <c r="AG1402" s="93"/>
      <c r="AH1402" s="93">
        <v>0</v>
      </c>
      <c r="AI1402" s="93">
        <v>0</v>
      </c>
      <c r="AJ1402" s="93">
        <v>0</v>
      </c>
      <c r="AK1402" s="93">
        <v>0</v>
      </c>
      <c r="AL1402" s="93">
        <v>0</v>
      </c>
      <c r="AM1402" s="49" t="s">
        <v>5559</v>
      </c>
      <c r="AN1402" s="49"/>
      <c r="AO1402" s="48" t="str" cm="1">
        <f t="array" ref="AO1402">IFERROR(_xlfn.IFS(
AQ1402="MPR ISSUE","PDH",
AQ1402="BSS Hardware Issue","BSS",
AQ1402="Sites strategiques, MLL, Pylone, etc.","ENVTECH",
AQ1402="AKTIVCO DEFAUT GE &amp; POWER Cabinet","AKTIVCO",
AQ1402="AKTIVCO Coupure ENEO &amp; Baisse de tension","AKTIVCO GRID ONLY",
AQ1402="Coupure ENEO &amp; Baisse de tension","IHS GRID ONLY",
AQ1402="Defaut GE &amp; POWER Cabinet","IHS",
AQ1402="Sharing","Partners",
AQ1402="Sites strategiques &amp; DataCenter","SST &amp; DC",
AQ1402="Exclu","Exclu",
AQ1402="SAT","SAT",
AQ1402="SPARE-ISSUE","SPARE-ISSUE",
AQ1402="Fiber CAmtel","TRANS_FO_CAMTEL",
AQ1402="Fiber AOF","Fiber AOF",
AQ1402="Projet OCM (HUAWEI)","TRAVAUX-HUAWEI",
AQ1402="Projet OCM (NOKIA)","TRAVAUX-NOKIA",
AQ1402="ACCESS-ISSUE","ACCESS-ISSUE",
AQ1402="Projet OCM (ZTE, NOKIA, autres projets)","TRAVAUX OCM",
AQ1402="No root CAuse","No root cause",
AQ1402="ODU HS","PDH",
AQ1402="IP &amp; VLAN","PDH",
AQ1402="Warehouse HUAWEI","SPARE-ISSUE",
AQ1402="SPARE-HS","SPARE-ISSUE",
AQ1402="Power Telco","BSS",AQ1402="no impacts","no impacts"
),"")</f>
        <v>No root cause</v>
      </c>
      <c r="AP1402" s="48" t="str" cm="1">
        <f t="array" ref="AP1402">IFERROR(_xlfn.IFS(
AQ1402="MPR ISSUE","TX ISSUE",
AQ1402="BSS Hardware Issue","RAN ISSUE",
AQ1402="Sites strategiques, MLL, Pylone, etc.","ENVTECH",
AQ1402="AKTIVCO DEFAUT GE &amp; POWER Cabinet","POWER ISSUE",
AQ1402="AKTIVCO Coupure ENEO &amp; Baisse de tension","POWER ISSUE",
AQ1402="Coupure ENEO &amp; Baisse de tension","POWER ISSUE",
AQ1402="Defaut GE &amp; POWER Cabinet","POWER ISSUE",
AQ1402="Sharing","POWER ISSUE",
AQ1402="Sites strategiques &amp; DataCenter","POWER ISSUE",
AQ1402="Exclu","Exclu",
AQ1402="SAT","TX ISSUE",
AQ1402="SPARE-ISSUE","SPARE-ISSUE",
AQ1402="Fiber CAmtel","TX ISSUE",
AQ1402="Fiber AOF","TX ISSUE",
AQ1402="Projet OCM (HUAWEI)","TRAVAUX-HUAWEI",
AQ1402="Projet OCM (NOKIA)","TRAVAUX -NOKIA",
AQ1402="ACCESS-ISSUE","ACCESS-ISSUE",
AQ1402="Projet OCM (ZTE, NOKIA, autres projets)","TRAVAUX OCM",
AQ1402="No root CAuse","No root cause",
AQ1402="ODU HS","TX ISSUE",
AQ1402="IP &amp; VLAN","TX ISSUE",
AQ1402="Warehouse HUAWEI","SPARE-ISSUE",
AQ1402="SPARE-HS","SPARE-ISSUE",
AQ1402="Power Telco","RAN ISSUE",AQ1402="no impacts","no impacts"
),"")</f>
        <v>No root cause</v>
      </c>
      <c r="AQ1402" s="67" t="s">
        <v>5344</v>
      </c>
      <c r="AR1402" s="48" t="str" cm="1">
        <f t="array" ref="AR1402">IFERROR(_xlfn.IFS(
AQ1402="MPR ISSUE","ACTIVE",
AQ1402="BSS Hardware Issue","ACTIVE",
AQ1402="Sites strategiques, MLL, Pylone, etc.","PASSIVE",
AQ1402="AKTIVCO DEFAUT GE &amp; POWER Cabinet","PASSIVE",
AQ1402="AKTIVCO Coupure ENEO &amp; Baisse de tension","PASSIVE",
AQ1402="Coupure ENEO &amp; Baisse de tension","PASSIVE",
AQ1402="Defaut GE &amp; POWER Cabinet","PASSIVE",
AQ1402="Sharing","PASSIVE",
AQ1402="Sites strategiques &amp; DataCenter","PASSIVE",
AQ1402="Exclu","Exclu",
AQ1402="SAT","ACTIVE",
AQ1402="SPARE-ISSUE","SPARE-ISSUE",
AQ1402="Fiber CAmtel","ACTIVE",
AQ1402="Fiber AOF","ACTIVE",
AQ1402="Projet OCM (HUAWEI)","PLANNED WORKS",
AQ1402="Projet OCM (NOKIA)","PLANNED WORKS",
AQ1402="ACCESS-ISSUE","ACCESS-ISSUE",
AQ1402="Projet OCM (ZTE, NOKIA, autres projets)","PLANNED WORKS",
AQ1402="No root CAuse","No root cause",
AQ1402="ODU HS","ACTIVE",
AQ1402="IP &amp; VLAN","ACTIVE",
AQ1402="Warehouse HUAWEI","SPARE-ISSUE",
AQ1402="SPARE-HS","SPARE-ISSUE",
AQ1402="Power Telco","ACTIVE", AQ1402="no impacts","no impacts"
),"")</f>
        <v>No root cause</v>
      </c>
      <c r="AS1402" s="92" t="s">
        <v>5537</v>
      </c>
      <c r="AT1402" s="98" t="s">
        <v>2565</v>
      </c>
      <c r="AV1402" s="17" t="s">
        <v>5537</v>
      </c>
      <c r="AW1402" s="7" t="s">
        <v>5537</v>
      </c>
      <c r="AX1402" s="6" t="s">
        <v>5537</v>
      </c>
      <c r="AY1402" s="7"/>
      <c r="AZ1402" s="3" t="s">
        <v>5537</v>
      </c>
      <c r="BA1402" s="18" t="s">
        <v>5537</v>
      </c>
      <c r="BB1402" s="18" t="s">
        <v>5537</v>
      </c>
      <c r="BC1402" s="18" t="s">
        <v>5537</v>
      </c>
      <c r="BD1402" s="18" t="s">
        <v>5537</v>
      </c>
      <c r="BE1402" s="18" t="s">
        <v>5537</v>
      </c>
      <c r="BF1402" s="18" t="s">
        <v>5537</v>
      </c>
      <c r="BG1402" s="18" t="s">
        <v>5537</v>
      </c>
      <c r="BH1402" s="18" t="s">
        <v>5537</v>
      </c>
      <c r="BI1402" s="18" t="s">
        <v>5537</v>
      </c>
      <c r="BJ1402" s="18" t="s">
        <v>5537</v>
      </c>
      <c r="BK1402" s="18" t="s">
        <v>5537</v>
      </c>
      <c r="BL1402" s="9" t="s">
        <v>5537</v>
      </c>
      <c r="BM1402" s="14" t="s">
        <v>5537</v>
      </c>
      <c r="BN1402" s="14" t="s">
        <v>5537</v>
      </c>
      <c r="BO1402" s="14" t="str">
        <f>_xlfn.XLOOKUP(B1402,'[4]cell downs 18042026 17h'!$B:$B,'[4]cell downs 18042026 17h'!$B:$B,"")</f>
        <v/>
      </c>
      <c r="BP1402" s="14" t="str">
        <f>_xlfn.XLOOKUP(B1402,'[5]Cells Huawei 19042026 15h'!$B:$B,'[5]Cells Huawei 19042026 15h'!$B:$B,"")</f>
        <v/>
      </c>
      <c r="BQ1402" s="9" t="str">
        <f>_xlfn.XLOOKUP(B1402,'[6]cells down 19042026 9H40'!$B:$B,'[6]cells down 19042026 9H40'!$B:$B,"")</f>
        <v/>
      </c>
      <c r="BR1402" s="9" t="s">
        <v>5537</v>
      </c>
      <c r="BS1402" s="9" t="s">
        <v>5537</v>
      </c>
      <c r="BT1402" s="108"/>
    </row>
    <row r="1403" spans="1:72" s="9" customFormat="1" x14ac:dyDescent="0.35">
      <c r="A1403" s="1" t="s">
        <v>3261</v>
      </c>
      <c r="B1403" s="8" t="s">
        <v>3262</v>
      </c>
      <c r="C1403" s="3" t="str">
        <f>_xlfn.XLOOKUP(B1403,'[1]daily break down'!$D:$D,'[1]daily break down'!$E:$E,"")</f>
        <v>Douala</v>
      </c>
      <c r="D1403" s="1" t="s">
        <v>11</v>
      </c>
      <c r="E1403" s="1" t="s">
        <v>12</v>
      </c>
      <c r="F1403" s="3" t="s">
        <v>31</v>
      </c>
      <c r="G1403" s="1" t="s">
        <v>32</v>
      </c>
      <c r="H1403" s="34" t="str">
        <f>_xlfn.XLOOKUP(B1403,[2]CALCULATION!$B:$B,[2]CALCULATION!$H:$H,"")</f>
        <v>ZTE</v>
      </c>
      <c r="I1403" s="28">
        <v>0</v>
      </c>
      <c r="J1403" s="28">
        <v>0</v>
      </c>
      <c r="K1403" s="28">
        <v>0</v>
      </c>
      <c r="L1403" s="28">
        <v>0</v>
      </c>
      <c r="M1403" s="28">
        <v>3.6918612117009128E-2</v>
      </c>
      <c r="N1403" s="28">
        <v>0</v>
      </c>
      <c r="O1403" s="28">
        <v>0</v>
      </c>
      <c r="P1403" s="28">
        <v>0</v>
      </c>
      <c r="Q1403" s="28">
        <v>0</v>
      </c>
      <c r="R1403" s="28">
        <v>0</v>
      </c>
      <c r="S1403" s="93">
        <v>0</v>
      </c>
      <c r="T1403" s="93">
        <f>_xlfn.XLOOKUP(B1403,'[3]Nur des jours'!$B:$B,'[3]Nur des jours'!$U:$U,"")</f>
        <v>0</v>
      </c>
      <c r="U1403" s="93">
        <v>0</v>
      </c>
      <c r="V1403" s="93">
        <v>0</v>
      </c>
      <c r="W1403" s="93">
        <v>0</v>
      </c>
      <c r="X1403" s="93">
        <v>1.1680192790062582</v>
      </c>
      <c r="Y1403" s="93">
        <v>0</v>
      </c>
      <c r="Z1403" s="93">
        <v>0</v>
      </c>
      <c r="AA1403" s="93">
        <v>0</v>
      </c>
      <c r="AB1403" s="93">
        <v>0</v>
      </c>
      <c r="AC1403" s="93">
        <f>_xlfn.XLOOKUP(B1403,'[3]Nur des jours'!$B:$B,'[3]Nur des jours'!$N:$N,"")</f>
        <v>0</v>
      </c>
      <c r="AD1403" s="93">
        <v>0</v>
      </c>
      <c r="AE1403" s="93">
        <v>0</v>
      </c>
      <c r="AF1403" s="93">
        <v>0</v>
      </c>
      <c r="AG1403" s="93"/>
      <c r="AH1403" s="93">
        <v>0</v>
      </c>
      <c r="AI1403" s="93">
        <v>0</v>
      </c>
      <c r="AJ1403" s="93">
        <v>0</v>
      </c>
      <c r="AK1403" s="93">
        <v>0</v>
      </c>
      <c r="AL1403" s="93">
        <v>0</v>
      </c>
      <c r="AM1403" s="49" t="s">
        <v>5559</v>
      </c>
      <c r="AN1403" s="49"/>
      <c r="AO1403" s="48" t="str" cm="1">
        <f t="array" ref="AO1403">IFERROR(_xlfn.IFS(
AQ1403="MPR ISSUE","PDH",
AQ1403="BSS Hardware Issue","BSS",
AQ1403="Sites strategiques, MLL, Pylone, etc.","ENVTECH",
AQ1403="AKTIVCO DEFAUT GE &amp; POWER Cabinet","AKTIVCO",
AQ1403="AKTIVCO Coupure ENEO &amp; Baisse de tension","AKTIVCO GRID ONLY",
AQ1403="Coupure ENEO &amp; Baisse de tension","IHS GRID ONLY",
AQ1403="Defaut GE &amp; POWER Cabinet","IHS",
AQ1403="Sharing","Partners",
AQ1403="Sites strategiques &amp; DataCenter","SST &amp; DC",
AQ1403="Exclu","Exclu",
AQ1403="SAT","SAT",
AQ1403="SPARE-ISSUE","SPARE-ISSUE",
AQ1403="Fiber CAmtel","TRANS_FO_CAMTEL",
AQ1403="Fiber AOF","Fiber AOF",
AQ1403="Projet OCM (HUAWEI)","TRAVAUX-HUAWEI",
AQ1403="Projet OCM (NOKIA)","TRAVAUX-NOKIA",
AQ1403="ACCESS-ISSUE","ACCESS-ISSUE",
AQ1403="Projet OCM (ZTE, NOKIA, autres projets)","TRAVAUX OCM",
AQ1403="No root CAuse","No root cause",
AQ1403="ODU HS","PDH",
AQ1403="IP &amp; VLAN","PDH",
AQ1403="Warehouse HUAWEI","SPARE-ISSUE",
AQ1403="SPARE-HS","SPARE-ISSUE",
AQ1403="Power Telco","BSS",AQ1403="no impacts","no impacts"
),"")</f>
        <v>No root cause</v>
      </c>
      <c r="AP1403" s="48" t="str" cm="1">
        <f t="array" ref="AP1403">IFERROR(_xlfn.IFS(
AQ1403="MPR ISSUE","TX ISSUE",
AQ1403="BSS Hardware Issue","RAN ISSUE",
AQ1403="Sites strategiques, MLL, Pylone, etc.","ENVTECH",
AQ1403="AKTIVCO DEFAUT GE &amp; POWER Cabinet","POWER ISSUE",
AQ1403="AKTIVCO Coupure ENEO &amp; Baisse de tension","POWER ISSUE",
AQ1403="Coupure ENEO &amp; Baisse de tension","POWER ISSUE",
AQ1403="Defaut GE &amp; POWER Cabinet","POWER ISSUE",
AQ1403="Sharing","POWER ISSUE",
AQ1403="Sites strategiques &amp; DataCenter","POWER ISSUE",
AQ1403="Exclu","Exclu",
AQ1403="SAT","TX ISSUE",
AQ1403="SPARE-ISSUE","SPARE-ISSUE",
AQ1403="Fiber CAmtel","TX ISSUE",
AQ1403="Fiber AOF","TX ISSUE",
AQ1403="Projet OCM (HUAWEI)","TRAVAUX-HUAWEI",
AQ1403="Projet OCM (NOKIA)","TRAVAUX -NOKIA",
AQ1403="ACCESS-ISSUE","ACCESS-ISSUE",
AQ1403="Projet OCM (ZTE, NOKIA, autres projets)","TRAVAUX OCM",
AQ1403="No root CAuse","No root cause",
AQ1403="ODU HS","TX ISSUE",
AQ1403="IP &amp; VLAN","TX ISSUE",
AQ1403="Warehouse HUAWEI","SPARE-ISSUE",
AQ1403="SPARE-HS","SPARE-ISSUE",
AQ1403="Power Telco","RAN ISSUE",AQ1403="no impacts","no impacts"
),"")</f>
        <v>No root cause</v>
      </c>
      <c r="AQ1403" s="126" t="s">
        <v>5344</v>
      </c>
      <c r="AR1403" s="48" t="str" cm="1">
        <f t="array" ref="AR1403">IFERROR(_xlfn.IFS(
AQ1403="MPR ISSUE","ACTIVE",
AQ1403="BSS Hardware Issue","ACTIVE",
AQ1403="Sites strategiques, MLL, Pylone, etc.","PASSIVE",
AQ1403="AKTIVCO DEFAUT GE &amp; POWER Cabinet","PASSIVE",
AQ1403="AKTIVCO Coupure ENEO &amp; Baisse de tension","PASSIVE",
AQ1403="Coupure ENEO &amp; Baisse de tension","PASSIVE",
AQ1403="Defaut GE &amp; POWER Cabinet","PASSIVE",
AQ1403="Sharing","PASSIVE",
AQ1403="Sites strategiques &amp; DataCenter","PASSIVE",
AQ1403="Exclu","Exclu",
AQ1403="SAT","ACTIVE",
AQ1403="SPARE-ISSUE","SPARE-ISSUE",
AQ1403="Fiber CAmtel","ACTIVE",
AQ1403="Fiber AOF","ACTIVE",
AQ1403="Projet OCM (HUAWEI)","PLANNED WORKS",
AQ1403="Projet OCM (NOKIA)","PLANNED WORKS",
AQ1403="ACCESS-ISSUE","ACCESS-ISSUE",
AQ1403="Projet OCM (ZTE, NOKIA, autres projets)","PLANNED WORKS",
AQ1403="No root CAuse","No root cause",
AQ1403="ODU HS","ACTIVE",
AQ1403="IP &amp; VLAN","ACTIVE",
AQ1403="Warehouse HUAWEI","SPARE-ISSUE",
AQ1403="SPARE-HS","SPARE-ISSUE",
AQ1403="Power Telco","ACTIVE", AQ1403="no impacts","no impacts"
),"")</f>
        <v>No root cause</v>
      </c>
      <c r="AS1403" s="92" t="s">
        <v>5537</v>
      </c>
      <c r="AT1403" s="98" t="s">
        <v>3262</v>
      </c>
      <c r="AV1403" s="17" t="s">
        <v>5537</v>
      </c>
      <c r="AW1403" s="7" t="s">
        <v>5537</v>
      </c>
      <c r="AX1403" s="6" t="s">
        <v>5537</v>
      </c>
      <c r="AY1403" s="7"/>
      <c r="AZ1403" s="3" t="s">
        <v>5537</v>
      </c>
      <c r="BA1403" s="18" t="s">
        <v>5537</v>
      </c>
      <c r="BB1403" s="18" t="s">
        <v>5537</v>
      </c>
      <c r="BC1403" s="18" t="s">
        <v>5537</v>
      </c>
      <c r="BD1403" s="18" t="s">
        <v>5537</v>
      </c>
      <c r="BE1403" s="18" t="s">
        <v>5537</v>
      </c>
      <c r="BF1403" s="18" t="s">
        <v>5537</v>
      </c>
      <c r="BG1403" s="18" t="s">
        <v>5537</v>
      </c>
      <c r="BH1403" s="18" t="s">
        <v>5537</v>
      </c>
      <c r="BI1403" s="18" t="s">
        <v>5537</v>
      </c>
      <c r="BJ1403" s="18" t="s">
        <v>5537</v>
      </c>
      <c r="BK1403" s="18" t="s">
        <v>5537</v>
      </c>
      <c r="BL1403" s="9" t="s">
        <v>5537</v>
      </c>
      <c r="BM1403" s="14" t="s">
        <v>5537</v>
      </c>
      <c r="BN1403" s="14" t="s">
        <v>5537</v>
      </c>
      <c r="BO1403" s="14" t="str">
        <f>_xlfn.XLOOKUP(B1403,'[4]cell downs 18042026 17h'!$B:$B,'[4]cell downs 18042026 17h'!$B:$B,"")</f>
        <v/>
      </c>
      <c r="BP1403" s="14" t="str">
        <f>_xlfn.XLOOKUP(B1403,'[5]Cells Huawei 19042026 15h'!$B:$B,'[5]Cells Huawei 19042026 15h'!$B:$B,"")</f>
        <v/>
      </c>
      <c r="BQ1403" s="9" t="str">
        <f>_xlfn.XLOOKUP(B1403,'[6]cells down 19042026 9H40'!$B:$B,'[6]cells down 19042026 9H40'!$B:$B,"")</f>
        <v/>
      </c>
      <c r="BR1403" s="9" t="s">
        <v>3262</v>
      </c>
      <c r="BS1403" s="9" t="s">
        <v>12</v>
      </c>
      <c r="BT1403" s="108"/>
    </row>
    <row r="1404" spans="1:72" s="9" customFormat="1" x14ac:dyDescent="0.35">
      <c r="A1404" s="1" t="s">
        <v>3827</v>
      </c>
      <c r="B1404" s="8" t="s">
        <v>3828</v>
      </c>
      <c r="C1404" s="3" t="str">
        <f>_xlfn.XLOOKUP(B1404,'[1]daily break down'!$D:$D,'[1]daily break down'!$E:$E,"")</f>
        <v>Maroua</v>
      </c>
      <c r="D1404" s="1" t="s">
        <v>11</v>
      </c>
      <c r="E1404" s="1" t="s">
        <v>12</v>
      </c>
      <c r="F1404" s="3" t="s">
        <v>55</v>
      </c>
      <c r="G1404" s="1" t="s">
        <v>84</v>
      </c>
      <c r="H1404" s="32" t="str">
        <f>_xlfn.XLOOKUP(B1404,[2]CALCULATION!$B:$B,[2]CALCULATION!$H:$H,"")</f>
        <v>Huawei</v>
      </c>
      <c r="I1404" s="28">
        <v>0</v>
      </c>
      <c r="J1404" s="28">
        <v>0</v>
      </c>
      <c r="K1404" s="28">
        <v>0</v>
      </c>
      <c r="L1404" s="28">
        <v>0</v>
      </c>
      <c r="M1404" s="28">
        <v>0</v>
      </c>
      <c r="N1404" s="28">
        <v>0</v>
      </c>
      <c r="O1404" s="28">
        <v>0</v>
      </c>
      <c r="P1404" s="28">
        <v>0</v>
      </c>
      <c r="Q1404" s="28">
        <v>0</v>
      </c>
      <c r="R1404" s="28">
        <v>0.56465857952875431</v>
      </c>
      <c r="S1404" s="93">
        <v>0</v>
      </c>
      <c r="T1404" s="93">
        <f>_xlfn.XLOOKUP(B1404,'[3]Nur des jours'!$B:$B,'[3]Nur des jours'!$U:$U,"")</f>
        <v>0</v>
      </c>
      <c r="U1404" s="93">
        <v>0</v>
      </c>
      <c r="V1404" s="93">
        <v>0</v>
      </c>
      <c r="W1404" s="93">
        <v>0</v>
      </c>
      <c r="X1404" s="93">
        <v>1.0312242283118314</v>
      </c>
      <c r="Y1404" s="93">
        <v>0</v>
      </c>
      <c r="Z1404" s="93">
        <v>0</v>
      </c>
      <c r="AA1404" s="93">
        <v>0</v>
      </c>
      <c r="AB1404" s="93">
        <v>0</v>
      </c>
      <c r="AC1404" s="93">
        <f>_xlfn.XLOOKUP(B1404,'[3]Nur des jours'!$B:$B,'[3]Nur des jours'!$N:$N,"")</f>
        <v>0</v>
      </c>
      <c r="AD1404" s="93">
        <v>0</v>
      </c>
      <c r="AE1404" s="93">
        <v>0</v>
      </c>
      <c r="AF1404" s="93">
        <v>0</v>
      </c>
      <c r="AG1404" s="93"/>
      <c r="AH1404" s="93">
        <v>0</v>
      </c>
      <c r="AI1404" s="93">
        <v>0</v>
      </c>
      <c r="AJ1404" s="93">
        <v>0</v>
      </c>
      <c r="AK1404" s="93">
        <v>0</v>
      </c>
      <c r="AL1404" s="93">
        <v>0</v>
      </c>
      <c r="AM1404" s="49" t="s">
        <v>5559</v>
      </c>
      <c r="AN1404" s="49"/>
      <c r="AO1404" s="48" t="str" cm="1">
        <f t="array" ref="AO1404">IFERROR(_xlfn.IFS(
AQ1404="MPR ISSUE","PDH",
AQ1404="BSS Hardware Issue","BSS",
AQ1404="Sites strategiques, MLL, Pylone, etc.","ENVTECH",
AQ1404="AKTIVCO DEFAUT GE &amp; POWER Cabinet","AKTIVCO",
AQ1404="AKTIVCO Coupure ENEO &amp; Baisse de tension","AKTIVCO GRID ONLY",
AQ1404="Coupure ENEO &amp; Baisse de tension","IHS GRID ONLY",
AQ1404="Defaut GE &amp; POWER Cabinet","IHS",
AQ1404="Sharing","Partners",
AQ1404="Sites strategiques &amp; DataCenter","SST &amp; DC",
AQ1404="Exclu","Exclu",
AQ1404="SAT","SAT",
AQ1404="SPARE-ISSUE","SPARE-ISSUE",
AQ1404="Fiber CAmtel","TRANS_FO_CAMTEL",
AQ1404="Fiber AOF","Fiber AOF",
AQ1404="Projet OCM (HUAWEI)","TRAVAUX-HUAWEI",
AQ1404="Projet OCM (NOKIA)","TRAVAUX-NOKIA",
AQ1404="ACCESS-ISSUE","ACCESS-ISSUE",
AQ1404="Projet OCM (ZTE, NOKIA, autres projets)","TRAVAUX OCM",
AQ1404="No root CAuse","No root cause",
AQ1404="ODU HS","PDH",
AQ1404="IP &amp; VLAN","PDH",
AQ1404="Warehouse HUAWEI","SPARE-ISSUE",
AQ1404="SPARE-HS","SPARE-ISSUE",
AQ1404="Power Telco","BSS",AQ1404="no impacts","no impacts"
),"")</f>
        <v>No root cause</v>
      </c>
      <c r="AP1404" s="48" t="str" cm="1">
        <f t="array" ref="AP1404">IFERROR(_xlfn.IFS(
AQ1404="MPR ISSUE","TX ISSUE",
AQ1404="BSS Hardware Issue","RAN ISSUE",
AQ1404="Sites strategiques, MLL, Pylone, etc.","ENVTECH",
AQ1404="AKTIVCO DEFAUT GE &amp; POWER Cabinet","POWER ISSUE",
AQ1404="AKTIVCO Coupure ENEO &amp; Baisse de tension","POWER ISSUE",
AQ1404="Coupure ENEO &amp; Baisse de tension","POWER ISSUE",
AQ1404="Defaut GE &amp; POWER Cabinet","POWER ISSUE",
AQ1404="Sharing","POWER ISSUE",
AQ1404="Sites strategiques &amp; DataCenter","POWER ISSUE",
AQ1404="Exclu","Exclu",
AQ1404="SAT","TX ISSUE",
AQ1404="SPARE-ISSUE","SPARE-ISSUE",
AQ1404="Fiber CAmtel","TX ISSUE",
AQ1404="Fiber AOF","TX ISSUE",
AQ1404="Projet OCM (HUAWEI)","TRAVAUX-HUAWEI",
AQ1404="Projet OCM (NOKIA)","TRAVAUX -NOKIA",
AQ1404="ACCESS-ISSUE","ACCESS-ISSUE",
AQ1404="Projet OCM (ZTE, NOKIA, autres projets)","TRAVAUX OCM",
AQ1404="No root CAuse","No root cause",
AQ1404="ODU HS","TX ISSUE",
AQ1404="IP &amp; VLAN","TX ISSUE",
AQ1404="Warehouse HUAWEI","SPARE-ISSUE",
AQ1404="SPARE-HS","SPARE-ISSUE",
AQ1404="Power Telco","RAN ISSUE",AQ1404="no impacts","no impacts"
),"")</f>
        <v>No root cause</v>
      </c>
      <c r="AQ1404" s="126" t="s">
        <v>5344</v>
      </c>
      <c r="AR1404" s="48" t="str" cm="1">
        <f t="array" ref="AR1404">IFERROR(_xlfn.IFS(
AQ1404="MPR ISSUE","ACTIVE",
AQ1404="BSS Hardware Issue","ACTIVE",
AQ1404="Sites strategiques, MLL, Pylone, etc.","PASSIVE",
AQ1404="AKTIVCO DEFAUT GE &amp; POWER Cabinet","PASSIVE",
AQ1404="AKTIVCO Coupure ENEO &amp; Baisse de tension","PASSIVE",
AQ1404="Coupure ENEO &amp; Baisse de tension","PASSIVE",
AQ1404="Defaut GE &amp; POWER Cabinet","PASSIVE",
AQ1404="Sharing","PASSIVE",
AQ1404="Sites strategiques &amp; DataCenter","PASSIVE",
AQ1404="Exclu","Exclu",
AQ1404="SAT","ACTIVE",
AQ1404="SPARE-ISSUE","SPARE-ISSUE",
AQ1404="Fiber CAmtel","ACTIVE",
AQ1404="Fiber AOF","ACTIVE",
AQ1404="Projet OCM (HUAWEI)","PLANNED WORKS",
AQ1404="Projet OCM (NOKIA)","PLANNED WORKS",
AQ1404="ACCESS-ISSUE","ACCESS-ISSUE",
AQ1404="Projet OCM (ZTE, NOKIA, autres projets)","PLANNED WORKS",
AQ1404="No root CAuse","No root cause",
AQ1404="ODU HS","ACTIVE",
AQ1404="IP &amp; VLAN","ACTIVE",
AQ1404="Warehouse HUAWEI","SPARE-ISSUE",
AQ1404="SPARE-HS","SPARE-ISSUE",
AQ1404="Power Telco","ACTIVE", AQ1404="no impacts","no impacts"
),"")</f>
        <v>No root cause</v>
      </c>
      <c r="AS1404" s="92" t="s">
        <v>5537</v>
      </c>
      <c r="AT1404" s="98" t="s">
        <v>3828</v>
      </c>
      <c r="AV1404" s="17" t="s">
        <v>5537</v>
      </c>
      <c r="AW1404" s="7" t="s">
        <v>5537</v>
      </c>
      <c r="AX1404" s="6" t="s">
        <v>5537</v>
      </c>
      <c r="AY1404" s="7"/>
      <c r="AZ1404" s="3" t="s">
        <v>5537</v>
      </c>
      <c r="BA1404" s="18" t="s">
        <v>5537</v>
      </c>
      <c r="BB1404" s="18" t="s">
        <v>5537</v>
      </c>
      <c r="BC1404" s="18" t="s">
        <v>5537</v>
      </c>
      <c r="BD1404" s="18" t="s">
        <v>5537</v>
      </c>
      <c r="BE1404" s="18" t="s">
        <v>5537</v>
      </c>
      <c r="BF1404" s="18" t="s">
        <v>5537</v>
      </c>
      <c r="BG1404" s="18" t="s">
        <v>5537</v>
      </c>
      <c r="BH1404" s="18" t="s">
        <v>5537</v>
      </c>
      <c r="BI1404" s="18" t="s">
        <v>5537</v>
      </c>
      <c r="BJ1404" s="18" t="s">
        <v>5537</v>
      </c>
      <c r="BK1404" s="18" t="s">
        <v>5537</v>
      </c>
      <c r="BL1404" s="9" t="s">
        <v>5537</v>
      </c>
      <c r="BM1404" s="14" t="s">
        <v>5537</v>
      </c>
      <c r="BN1404" s="14" t="s">
        <v>5537</v>
      </c>
      <c r="BO1404" s="14" t="str">
        <f>_xlfn.XLOOKUP(B1404,'[4]cell downs 18042026 17h'!$B:$B,'[4]cell downs 18042026 17h'!$B:$B,"")</f>
        <v/>
      </c>
      <c r="BP1404" s="14" t="str">
        <f>_xlfn.XLOOKUP(B1404,'[5]Cells Huawei 19042026 15h'!$B:$B,'[5]Cells Huawei 19042026 15h'!$B:$B,"")</f>
        <v/>
      </c>
      <c r="BQ1404" s="9" t="str">
        <f>_xlfn.XLOOKUP(B1404,'[6]cells down 19042026 9H40'!$B:$B,'[6]cells down 19042026 9H40'!$B:$B,"")</f>
        <v/>
      </c>
      <c r="BR1404" s="9" t="s">
        <v>3828</v>
      </c>
      <c r="BS1404" s="9" t="s">
        <v>12</v>
      </c>
      <c r="BT1404" s="108"/>
    </row>
    <row r="1405" spans="1:72" s="9" customFormat="1" x14ac:dyDescent="0.35">
      <c r="A1405" s="1" t="s">
        <v>5145</v>
      </c>
      <c r="B1405" s="8" t="s">
        <v>5146</v>
      </c>
      <c r="C1405" s="3" t="str">
        <f>_xlfn.XLOOKUP(B1405,'[1]daily break down'!$D:$D,'[1]daily break down'!$E:$E,"")</f>
        <v>OUEST</v>
      </c>
      <c r="D1405" s="1" t="s">
        <v>11</v>
      </c>
      <c r="E1405" s="1" t="s">
        <v>12</v>
      </c>
      <c r="F1405" s="3" t="s">
        <v>102</v>
      </c>
      <c r="G1405" s="1" t="s">
        <v>5145</v>
      </c>
      <c r="H1405" s="32" t="str">
        <f>_xlfn.XLOOKUP(B1405,[2]CALCULATION!$B:$B,[2]CALCULATION!$H:$H,"")</f>
        <v>Huawei</v>
      </c>
      <c r="I1405" s="28">
        <v>0</v>
      </c>
      <c r="J1405" s="28">
        <v>0</v>
      </c>
      <c r="K1405" s="28">
        <v>0</v>
      </c>
      <c r="L1405" s="28">
        <v>0</v>
      </c>
      <c r="M1405" s="28">
        <v>0</v>
      </c>
      <c r="N1405" s="28">
        <v>0</v>
      </c>
      <c r="O1405" s="28">
        <v>0</v>
      </c>
      <c r="P1405" s="28">
        <v>0</v>
      </c>
      <c r="Q1405" s="28">
        <v>0</v>
      </c>
      <c r="R1405" s="28">
        <v>0</v>
      </c>
      <c r="S1405" s="93">
        <v>0</v>
      </c>
      <c r="T1405" s="93">
        <f>_xlfn.XLOOKUP(B1405,'[3]Nur des jours'!$B:$B,'[3]Nur des jours'!$U:$U,"")</f>
        <v>0</v>
      </c>
      <c r="U1405" s="93">
        <v>0</v>
      </c>
      <c r="V1405" s="93">
        <v>0</v>
      </c>
      <c r="W1405" s="93">
        <v>1.6693633305082565</v>
      </c>
      <c r="X1405" s="93">
        <v>0.87106522502161599</v>
      </c>
      <c r="Y1405" s="93">
        <v>0</v>
      </c>
      <c r="Z1405" s="93">
        <v>0</v>
      </c>
      <c r="AA1405" s="93">
        <v>0</v>
      </c>
      <c r="AB1405" s="93">
        <v>0</v>
      </c>
      <c r="AC1405" s="93">
        <f>_xlfn.XLOOKUP(B1405,'[3]Nur des jours'!$B:$B,'[3]Nur des jours'!$N:$N,"")</f>
        <v>0</v>
      </c>
      <c r="AD1405" s="93">
        <v>0</v>
      </c>
      <c r="AE1405" s="93">
        <v>0</v>
      </c>
      <c r="AF1405" s="93">
        <v>0</v>
      </c>
      <c r="AG1405" s="93"/>
      <c r="AH1405" s="93">
        <v>0</v>
      </c>
      <c r="AI1405" s="93">
        <v>0</v>
      </c>
      <c r="AJ1405" s="93">
        <v>0</v>
      </c>
      <c r="AK1405" s="93">
        <v>0</v>
      </c>
      <c r="AL1405" s="93">
        <v>0</v>
      </c>
      <c r="AM1405" s="49" t="s">
        <v>5559</v>
      </c>
      <c r="AN1405" s="49"/>
      <c r="AO1405" s="48" t="str" cm="1">
        <f t="array" ref="AO1405">IFERROR(_xlfn.IFS(
AQ1405="MPR ISSUE","PDH",
AQ1405="BSS Hardware Issue","BSS",
AQ1405="Sites strategiques, MLL, Pylone, etc.","ENVTECH",
AQ1405="AKTIVCO DEFAUT GE &amp; POWER Cabinet","AKTIVCO",
AQ1405="AKTIVCO Coupure ENEO &amp; Baisse de tension","AKTIVCO GRID ONLY",
AQ1405="Coupure ENEO &amp; Baisse de tension","IHS GRID ONLY",
AQ1405="Defaut GE &amp; POWER Cabinet","IHS",
AQ1405="Sharing","Partners",
AQ1405="Sites strategiques &amp; DataCenter","SST &amp; DC",
AQ1405="Exclu","Exclu",
AQ1405="SAT","SAT",
AQ1405="SPARE-ISSUE","SPARE-ISSUE",
AQ1405="Fiber CAmtel","TRANS_FO_CAMTEL",
AQ1405="Fiber AOF","Fiber AOF",
AQ1405="Projet OCM (HUAWEI)","TRAVAUX-HUAWEI",
AQ1405="Projet OCM (NOKIA)","TRAVAUX-NOKIA",
AQ1405="ACCESS-ISSUE","ACCESS-ISSUE",
AQ1405="Projet OCM (ZTE, NOKIA, autres projets)","TRAVAUX OCM",
AQ1405="No root CAuse","No root cause",
AQ1405="ODU HS","PDH",
AQ1405="IP &amp; VLAN","PDH",
AQ1405="Warehouse HUAWEI","SPARE-ISSUE",
AQ1405="SPARE-HS","SPARE-ISSUE",
AQ1405="Power Telco","BSS",AQ1405="no impacts","no impacts"
),"")</f>
        <v>IHS</v>
      </c>
      <c r="AP1405" s="48" t="str" cm="1">
        <f t="array" ref="AP1405">IFERROR(_xlfn.IFS(
AQ1405="MPR ISSUE","TX ISSUE",
AQ1405="BSS Hardware Issue","RAN ISSUE",
AQ1405="Sites strategiques, MLL, Pylone, etc.","ENVTECH",
AQ1405="AKTIVCO DEFAUT GE &amp; POWER Cabinet","POWER ISSUE",
AQ1405="AKTIVCO Coupure ENEO &amp; Baisse de tension","POWER ISSUE",
AQ1405="Coupure ENEO &amp; Baisse de tension","POWER ISSUE",
AQ1405="Defaut GE &amp; POWER Cabinet","POWER ISSUE",
AQ1405="Sharing","POWER ISSUE",
AQ1405="Sites strategiques &amp; DataCenter","POWER ISSUE",
AQ1405="Exclu","Exclu",
AQ1405="SAT","TX ISSUE",
AQ1405="SPARE-ISSUE","SPARE-ISSUE",
AQ1405="Fiber CAmtel","TX ISSUE",
AQ1405="Fiber AOF","TX ISSUE",
AQ1405="Projet OCM (HUAWEI)","TRAVAUX-HUAWEI",
AQ1405="Projet OCM (NOKIA)","TRAVAUX -NOKIA",
AQ1405="ACCESS-ISSUE","ACCESS-ISSUE",
AQ1405="Projet OCM (ZTE, NOKIA, autres projets)","TRAVAUX OCM",
AQ1405="No root CAuse","No root cause",
AQ1405="ODU HS","TX ISSUE",
AQ1405="IP &amp; VLAN","TX ISSUE",
AQ1405="Warehouse HUAWEI","SPARE-ISSUE",
AQ1405="SPARE-HS","SPARE-ISSUE",
AQ1405="Power Telco","RAN ISSUE",AQ1405="no impacts","no impacts"
),"")</f>
        <v>POWER ISSUE</v>
      </c>
      <c r="AQ1405" s="67" t="s">
        <v>5330</v>
      </c>
      <c r="AR1405" s="48" t="str" cm="1">
        <f t="array" ref="AR1405">IFERROR(_xlfn.IFS(
AQ1405="MPR ISSUE","ACTIVE",
AQ1405="BSS Hardware Issue","ACTIVE",
AQ1405="Sites strategiques, MLL, Pylone, etc.","PASSIVE",
AQ1405="AKTIVCO DEFAUT GE &amp; POWER Cabinet","PASSIVE",
AQ1405="AKTIVCO Coupure ENEO &amp; Baisse de tension","PASSIVE",
AQ1405="Coupure ENEO &amp; Baisse de tension","PASSIVE",
AQ1405="Defaut GE &amp; POWER Cabinet","PASSIVE",
AQ1405="Sharing","PASSIVE",
AQ1405="Sites strategiques &amp; DataCenter","PASSIVE",
AQ1405="Exclu","Exclu",
AQ1405="SAT","ACTIVE",
AQ1405="SPARE-ISSUE","SPARE-ISSUE",
AQ1405="Fiber CAmtel","ACTIVE",
AQ1405="Fiber AOF","ACTIVE",
AQ1405="Projet OCM (HUAWEI)","PLANNED WORKS",
AQ1405="Projet OCM (NOKIA)","PLANNED WORKS",
AQ1405="ACCESS-ISSUE","ACCESS-ISSUE",
AQ1405="Projet OCM (ZTE, NOKIA, autres projets)","PLANNED WORKS",
AQ1405="No root CAuse","No root cause",
AQ1405="ODU HS","ACTIVE",
AQ1405="IP &amp; VLAN","ACTIVE",
AQ1405="Warehouse HUAWEI","SPARE-ISSUE",
AQ1405="SPARE-HS","SPARE-ISSUE",
AQ1405="Power Telco","ACTIVE", AQ1405="no impacts","no impacts"
),"")</f>
        <v>PASSIVE</v>
      </c>
      <c r="AS1405" s="92" t="s">
        <v>5844</v>
      </c>
      <c r="AT1405" s="98" t="s">
        <v>5146</v>
      </c>
      <c r="AV1405" s="17" t="s">
        <v>5537</v>
      </c>
      <c r="AW1405" s="7" t="s">
        <v>5537</v>
      </c>
      <c r="AX1405" s="6" t="s">
        <v>5537</v>
      </c>
      <c r="AY1405" s="7"/>
      <c r="AZ1405" s="3" t="s">
        <v>5844</v>
      </c>
      <c r="BA1405" s="18" t="s">
        <v>5537</v>
      </c>
      <c r="BB1405" s="18" t="s">
        <v>5537</v>
      </c>
      <c r="BC1405" s="18" t="s">
        <v>5537</v>
      </c>
      <c r="BD1405" s="18" t="s">
        <v>5537</v>
      </c>
      <c r="BE1405" s="18" t="s">
        <v>5537</v>
      </c>
      <c r="BF1405" s="18" t="s">
        <v>5537</v>
      </c>
      <c r="BG1405" s="18" t="s">
        <v>5537</v>
      </c>
      <c r="BH1405" s="18" t="s">
        <v>5537</v>
      </c>
      <c r="BI1405" s="18" t="s">
        <v>5537</v>
      </c>
      <c r="BJ1405" s="18" t="s">
        <v>5537</v>
      </c>
      <c r="BK1405" s="18" t="s">
        <v>5537</v>
      </c>
      <c r="BL1405" s="9" t="s">
        <v>5537</v>
      </c>
      <c r="BM1405" s="14" t="s">
        <v>5537</v>
      </c>
      <c r="BN1405" s="14" t="s">
        <v>5537</v>
      </c>
      <c r="BO1405" s="14" t="str">
        <f>_xlfn.XLOOKUP(B1405,'[4]cell downs 18042026 17h'!$B:$B,'[4]cell downs 18042026 17h'!$B:$B,"")</f>
        <v/>
      </c>
      <c r="BP1405" s="14" t="str">
        <f>_xlfn.XLOOKUP(B1405,'[5]Cells Huawei 19042026 15h'!$B:$B,'[5]Cells Huawei 19042026 15h'!$B:$B,"")</f>
        <v/>
      </c>
      <c r="BQ1405" s="9" t="str">
        <f>_xlfn.XLOOKUP(B1405,'[6]cells down 19042026 9H40'!$B:$B,'[6]cells down 19042026 9H40'!$B:$B,"")</f>
        <v/>
      </c>
      <c r="BR1405" s="9" t="s">
        <v>5146</v>
      </c>
      <c r="BS1405" s="9" t="s">
        <v>5537</v>
      </c>
      <c r="BT1405" s="108"/>
    </row>
    <row r="1406" spans="1:72" s="9" customFormat="1" x14ac:dyDescent="0.35">
      <c r="A1406" s="1" t="s">
        <v>2840</v>
      </c>
      <c r="B1406" s="8" t="s">
        <v>2841</v>
      </c>
      <c r="C1406" s="3" t="str">
        <f>_xlfn.XLOOKUP(B1406,'[1]daily break down'!$D:$D,'[1]daily break down'!$E:$E,"")</f>
        <v>NORD</v>
      </c>
      <c r="D1406" s="1" t="s">
        <v>11</v>
      </c>
      <c r="E1406" s="1" t="s">
        <v>12</v>
      </c>
      <c r="F1406" s="3" t="s">
        <v>23</v>
      </c>
      <c r="G1406" s="1" t="s">
        <v>2842</v>
      </c>
      <c r="H1406" s="32" t="str">
        <f>_xlfn.XLOOKUP(B1406,[2]CALCULATION!$B:$B,[2]CALCULATION!$H:$H,"")</f>
        <v>HUAWEI</v>
      </c>
      <c r="I1406" s="28">
        <v>0</v>
      </c>
      <c r="J1406" s="28">
        <v>0</v>
      </c>
      <c r="K1406" s="28">
        <v>0</v>
      </c>
      <c r="L1406" s="28">
        <v>0</v>
      </c>
      <c r="M1406" s="28">
        <v>0</v>
      </c>
      <c r="N1406" s="28">
        <v>0</v>
      </c>
      <c r="O1406" s="28">
        <v>0</v>
      </c>
      <c r="P1406" s="28">
        <v>0</v>
      </c>
      <c r="Q1406" s="28">
        <v>0</v>
      </c>
      <c r="R1406" s="28">
        <v>0</v>
      </c>
      <c r="S1406" s="93">
        <v>0</v>
      </c>
      <c r="T1406" s="93">
        <f>_xlfn.XLOOKUP(B1406,'[3]Nur des jours'!$B:$B,'[3]Nur des jours'!$U:$U,"")</f>
        <v>0</v>
      </c>
      <c r="U1406" s="93">
        <v>0</v>
      </c>
      <c r="V1406" s="93">
        <v>0</v>
      </c>
      <c r="W1406" s="93">
        <v>0</v>
      </c>
      <c r="X1406" s="93">
        <v>0.83535939823018956</v>
      </c>
      <c r="Y1406" s="93">
        <v>0</v>
      </c>
      <c r="Z1406" s="93">
        <v>0</v>
      </c>
      <c r="AA1406" s="93">
        <v>0</v>
      </c>
      <c r="AB1406" s="93">
        <v>0</v>
      </c>
      <c r="AC1406" s="93">
        <f>_xlfn.XLOOKUP(B1406,'[3]Nur des jours'!$B:$B,'[3]Nur des jours'!$N:$N,"")</f>
        <v>0</v>
      </c>
      <c r="AD1406" s="93">
        <v>0</v>
      </c>
      <c r="AE1406" s="93">
        <v>0</v>
      </c>
      <c r="AF1406" s="93">
        <v>0</v>
      </c>
      <c r="AG1406" s="93"/>
      <c r="AH1406" s="93">
        <v>0</v>
      </c>
      <c r="AI1406" s="93">
        <v>0</v>
      </c>
      <c r="AJ1406" s="93">
        <v>0</v>
      </c>
      <c r="AK1406" s="93">
        <v>0</v>
      </c>
      <c r="AL1406" s="93">
        <v>0</v>
      </c>
      <c r="AM1406" s="49" t="s">
        <v>5559</v>
      </c>
      <c r="AN1406" s="49"/>
      <c r="AO1406" s="48" t="str" cm="1">
        <f t="array" ref="AO1406">IFERROR(_xlfn.IFS(
AQ1406="MPR ISSUE","PDH",
AQ1406="BSS Hardware Issue","BSS",
AQ1406="Sites strategiques, MLL, Pylone, etc.","ENVTECH",
AQ1406="AKTIVCO DEFAUT GE &amp; POWER Cabinet","AKTIVCO",
AQ1406="AKTIVCO Coupure ENEO &amp; Baisse de tension","AKTIVCO GRID ONLY",
AQ1406="Coupure ENEO &amp; Baisse de tension","IHS GRID ONLY",
AQ1406="Defaut GE &amp; POWER Cabinet","IHS",
AQ1406="Sharing","Partners",
AQ1406="Sites strategiques &amp; DataCenter","SST &amp; DC",
AQ1406="Exclu","Exclu",
AQ1406="SAT","SAT",
AQ1406="SPARE-ISSUE","SPARE-ISSUE",
AQ1406="Fiber CAmtel","TRANS_FO_CAMTEL",
AQ1406="Fiber AOF","Fiber AOF",
AQ1406="Projet OCM (HUAWEI)","TRAVAUX-HUAWEI",
AQ1406="Projet OCM (NOKIA)","TRAVAUX-NOKIA",
AQ1406="ACCESS-ISSUE","ACCESS-ISSUE",
AQ1406="Projet OCM (ZTE, NOKIA, autres projets)","TRAVAUX OCM",
AQ1406="No root CAuse","No root cause",
AQ1406="ODU HS","PDH",
AQ1406="IP &amp; VLAN","PDH",
AQ1406="Warehouse HUAWEI","SPARE-ISSUE",
AQ1406="SPARE-HS","SPARE-ISSUE",
AQ1406="Power Telco","BSS",AQ1406="no impacts","no impacts"
),"")</f>
        <v>IHS</v>
      </c>
      <c r="AP1406" s="48" t="str" cm="1">
        <f t="array" ref="AP1406">IFERROR(_xlfn.IFS(
AQ1406="MPR ISSUE","TX ISSUE",
AQ1406="BSS Hardware Issue","RAN ISSUE",
AQ1406="Sites strategiques, MLL, Pylone, etc.","ENVTECH",
AQ1406="AKTIVCO DEFAUT GE &amp; POWER Cabinet","POWER ISSUE",
AQ1406="AKTIVCO Coupure ENEO &amp; Baisse de tension","POWER ISSUE",
AQ1406="Coupure ENEO &amp; Baisse de tension","POWER ISSUE",
AQ1406="Defaut GE &amp; POWER Cabinet","POWER ISSUE",
AQ1406="Sharing","POWER ISSUE",
AQ1406="Sites strategiques &amp; DataCenter","POWER ISSUE",
AQ1406="Exclu","Exclu",
AQ1406="SAT","TX ISSUE",
AQ1406="SPARE-ISSUE","SPARE-ISSUE",
AQ1406="Fiber CAmtel","TX ISSUE",
AQ1406="Fiber AOF","TX ISSUE",
AQ1406="Projet OCM (HUAWEI)","TRAVAUX-HUAWEI",
AQ1406="Projet OCM (NOKIA)","TRAVAUX -NOKIA",
AQ1406="ACCESS-ISSUE","ACCESS-ISSUE",
AQ1406="Projet OCM (ZTE, NOKIA, autres projets)","TRAVAUX OCM",
AQ1406="No root CAuse","No root cause",
AQ1406="ODU HS","TX ISSUE",
AQ1406="IP &amp; VLAN","TX ISSUE",
AQ1406="Warehouse HUAWEI","SPARE-ISSUE",
AQ1406="SPARE-HS","SPARE-ISSUE",
AQ1406="Power Telco","RAN ISSUE",AQ1406="no impacts","no impacts"
),"")</f>
        <v>POWER ISSUE</v>
      </c>
      <c r="AQ1406" s="67" t="s">
        <v>5330</v>
      </c>
      <c r="AR1406" s="48" t="str" cm="1">
        <f t="array" ref="AR1406">IFERROR(_xlfn.IFS(
AQ1406="MPR ISSUE","ACTIVE",
AQ1406="BSS Hardware Issue","ACTIVE",
AQ1406="Sites strategiques, MLL, Pylone, etc.","PASSIVE",
AQ1406="AKTIVCO DEFAUT GE &amp; POWER Cabinet","PASSIVE",
AQ1406="AKTIVCO Coupure ENEO &amp; Baisse de tension","PASSIVE",
AQ1406="Coupure ENEO &amp; Baisse de tension","PASSIVE",
AQ1406="Defaut GE &amp; POWER Cabinet","PASSIVE",
AQ1406="Sharing","PASSIVE",
AQ1406="Sites strategiques &amp; DataCenter","PASSIVE",
AQ1406="Exclu","Exclu",
AQ1406="SAT","ACTIVE",
AQ1406="SPARE-ISSUE","SPARE-ISSUE",
AQ1406="Fiber CAmtel","ACTIVE",
AQ1406="Fiber AOF","ACTIVE",
AQ1406="Projet OCM (HUAWEI)","PLANNED WORKS",
AQ1406="Projet OCM (NOKIA)","PLANNED WORKS",
AQ1406="ACCESS-ISSUE","ACCESS-ISSUE",
AQ1406="Projet OCM (ZTE, NOKIA, autres projets)","PLANNED WORKS",
AQ1406="No root CAuse","No root cause",
AQ1406="ODU HS","ACTIVE",
AQ1406="IP &amp; VLAN","ACTIVE",
AQ1406="Warehouse HUAWEI","SPARE-ISSUE",
AQ1406="SPARE-HS","SPARE-ISSUE",
AQ1406="Power Telco","ACTIVE", AQ1406="no impacts","no impacts"
),"")</f>
        <v>PASSIVE</v>
      </c>
      <c r="AS1406" s="92" t="s">
        <v>5845</v>
      </c>
      <c r="AT1406" s="98" t="s">
        <v>2841</v>
      </c>
      <c r="AV1406" s="17" t="s">
        <v>5537</v>
      </c>
      <c r="AW1406" s="7" t="s">
        <v>5537</v>
      </c>
      <c r="AX1406" s="6" t="s">
        <v>5537</v>
      </c>
      <c r="AY1406" s="7"/>
      <c r="AZ1406" s="3" t="s">
        <v>5845</v>
      </c>
      <c r="BA1406" s="18" t="s">
        <v>5537</v>
      </c>
      <c r="BB1406" s="18" t="s">
        <v>5537</v>
      </c>
      <c r="BC1406" s="18" t="s">
        <v>5537</v>
      </c>
      <c r="BD1406" s="18" t="s">
        <v>5537</v>
      </c>
      <c r="BE1406" s="18" t="s">
        <v>5537</v>
      </c>
      <c r="BF1406" s="18" t="s">
        <v>5537</v>
      </c>
      <c r="BG1406" s="18" t="s">
        <v>5537</v>
      </c>
      <c r="BH1406" s="18" t="s">
        <v>5537</v>
      </c>
      <c r="BI1406" s="18" t="s">
        <v>5537</v>
      </c>
      <c r="BJ1406" s="18" t="s">
        <v>5537</v>
      </c>
      <c r="BK1406" s="18" t="s">
        <v>5537</v>
      </c>
      <c r="BL1406" s="9" t="s">
        <v>5537</v>
      </c>
      <c r="BM1406" s="14" t="s">
        <v>5537</v>
      </c>
      <c r="BN1406" s="14" t="s">
        <v>5537</v>
      </c>
      <c r="BO1406" s="14" t="str">
        <f>_xlfn.XLOOKUP(B1406,'[4]cell downs 18042026 17h'!$B:$B,'[4]cell downs 18042026 17h'!$B:$B,"")</f>
        <v/>
      </c>
      <c r="BP1406" s="14" t="str">
        <f>_xlfn.XLOOKUP(B1406,'[5]Cells Huawei 19042026 15h'!$B:$B,'[5]Cells Huawei 19042026 15h'!$B:$B,"")</f>
        <v/>
      </c>
      <c r="BQ1406" s="9" t="str">
        <f>_xlfn.XLOOKUP(B1406,'[6]cells down 19042026 9H40'!$B:$B,'[6]cells down 19042026 9H40'!$B:$B,"")</f>
        <v/>
      </c>
      <c r="BR1406" s="9" t="s">
        <v>2841</v>
      </c>
      <c r="BS1406" s="9" t="s">
        <v>5537</v>
      </c>
      <c r="BT1406" s="108"/>
    </row>
    <row r="1407" spans="1:72" s="9" customFormat="1" x14ac:dyDescent="0.35">
      <c r="A1407" s="1" t="s">
        <v>1109</v>
      </c>
      <c r="B1407" s="8" t="s">
        <v>1110</v>
      </c>
      <c r="C1407" s="3" t="str">
        <f>_xlfn.XLOOKUP(B1407,'[1]daily break down'!$D:$D,'[1]daily break down'!$E:$E,"")</f>
        <v>Maroua</v>
      </c>
      <c r="D1407" s="1" t="s">
        <v>11</v>
      </c>
      <c r="E1407" s="1" t="s">
        <v>12</v>
      </c>
      <c r="F1407" s="3" t="s">
        <v>55</v>
      </c>
      <c r="G1407" s="1" t="s">
        <v>84</v>
      </c>
      <c r="H1407" s="32" t="str">
        <f>_xlfn.XLOOKUP(B1407,[2]CALCULATION!$B:$B,[2]CALCULATION!$H:$H,"")</f>
        <v>Huawei</v>
      </c>
      <c r="I1407" s="28">
        <v>0.59535274931299276</v>
      </c>
      <c r="J1407" s="28">
        <v>7.874187077130293E-2</v>
      </c>
      <c r="K1407" s="28">
        <v>0</v>
      </c>
      <c r="L1407" s="28">
        <v>0</v>
      </c>
      <c r="M1407" s="28">
        <v>0</v>
      </c>
      <c r="N1407" s="28">
        <v>0</v>
      </c>
      <c r="O1407" s="28">
        <v>0</v>
      </c>
      <c r="P1407" s="28">
        <v>8.9175391586979543E-5</v>
      </c>
      <c r="Q1407" s="28">
        <v>0</v>
      </c>
      <c r="R1407" s="28">
        <v>0.56694146955338098</v>
      </c>
      <c r="S1407" s="93">
        <v>0.18511027785625211</v>
      </c>
      <c r="T1407" s="93">
        <f>_xlfn.XLOOKUP(B1407,'[3]Nur des jours'!$B:$B,'[3]Nur des jours'!$U:$U,"")</f>
        <v>0</v>
      </c>
      <c r="U1407" s="93">
        <v>9.861014801688199E-2</v>
      </c>
      <c r="V1407" s="93">
        <v>0</v>
      </c>
      <c r="W1407" s="93">
        <v>0</v>
      </c>
      <c r="X1407" s="93">
        <v>0.77413157436656943</v>
      </c>
      <c r="Y1407" s="93">
        <v>0</v>
      </c>
      <c r="Z1407" s="93">
        <v>0</v>
      </c>
      <c r="AA1407" s="93">
        <v>0</v>
      </c>
      <c r="AB1407" s="93">
        <v>0</v>
      </c>
      <c r="AC1407" s="93">
        <f>_xlfn.XLOOKUP(B1407,'[3]Nur des jours'!$B:$B,'[3]Nur des jours'!$N:$N,"")</f>
        <v>0</v>
      </c>
      <c r="AD1407" s="93">
        <v>0</v>
      </c>
      <c r="AE1407" s="93">
        <v>0</v>
      </c>
      <c r="AF1407" s="93">
        <v>0</v>
      </c>
      <c r="AG1407" s="93"/>
      <c r="AH1407" s="93">
        <v>0</v>
      </c>
      <c r="AI1407" s="93">
        <v>0</v>
      </c>
      <c r="AJ1407" s="93">
        <v>0</v>
      </c>
      <c r="AK1407" s="93">
        <v>0</v>
      </c>
      <c r="AL1407" s="93">
        <v>0</v>
      </c>
      <c r="AM1407" s="49" t="s">
        <v>5559</v>
      </c>
      <c r="AN1407" s="49"/>
      <c r="AO1407" s="48" t="str" cm="1">
        <f t="array" ref="AO1407">IFERROR(_xlfn.IFS(
AQ1407="MPR ISSUE","PDH",
AQ1407="BSS Hardware Issue","BSS",
AQ1407="Sites strategiques, MLL, Pylone, etc.","ENVTECH",
AQ1407="AKTIVCO DEFAUT GE &amp; POWER Cabinet","AKTIVCO",
AQ1407="AKTIVCO Coupure ENEO &amp; Baisse de tension","AKTIVCO GRID ONLY",
AQ1407="Coupure ENEO &amp; Baisse de tension","IHS GRID ONLY",
AQ1407="Defaut GE &amp; POWER Cabinet","IHS",
AQ1407="Sharing","Partners",
AQ1407="Sites strategiques &amp; DataCenter","SST &amp; DC",
AQ1407="Exclu","Exclu",
AQ1407="SAT","SAT",
AQ1407="SPARE-ISSUE","SPARE-ISSUE",
AQ1407="Fiber CAmtel","TRANS_FO_CAMTEL",
AQ1407="Fiber AOF","Fiber AOF",
AQ1407="Projet OCM (HUAWEI)","TRAVAUX-HUAWEI",
AQ1407="Projet OCM (NOKIA)","TRAVAUX-NOKIA",
AQ1407="ACCESS-ISSUE","ACCESS-ISSUE",
AQ1407="Projet OCM (ZTE, NOKIA, autres projets)","TRAVAUX OCM",
AQ1407="No root CAuse","No root cause",
AQ1407="ODU HS","PDH",
AQ1407="IP &amp; VLAN","PDH",
AQ1407="Warehouse HUAWEI","SPARE-ISSUE",
AQ1407="SPARE-HS","SPARE-ISSUE",
AQ1407="Power Telco","BSS",AQ1407="no impacts","no impacts"
),"")</f>
        <v>No root cause</v>
      </c>
      <c r="AP1407" s="48" t="str" cm="1">
        <f t="array" ref="AP1407">IFERROR(_xlfn.IFS(
AQ1407="MPR ISSUE","TX ISSUE",
AQ1407="BSS Hardware Issue","RAN ISSUE",
AQ1407="Sites strategiques, MLL, Pylone, etc.","ENVTECH",
AQ1407="AKTIVCO DEFAUT GE &amp; POWER Cabinet","POWER ISSUE",
AQ1407="AKTIVCO Coupure ENEO &amp; Baisse de tension","POWER ISSUE",
AQ1407="Coupure ENEO &amp; Baisse de tension","POWER ISSUE",
AQ1407="Defaut GE &amp; POWER Cabinet","POWER ISSUE",
AQ1407="Sharing","POWER ISSUE",
AQ1407="Sites strategiques &amp; DataCenter","POWER ISSUE",
AQ1407="Exclu","Exclu",
AQ1407="SAT","TX ISSUE",
AQ1407="SPARE-ISSUE","SPARE-ISSUE",
AQ1407="Fiber CAmtel","TX ISSUE",
AQ1407="Fiber AOF","TX ISSUE",
AQ1407="Projet OCM (HUAWEI)","TRAVAUX-HUAWEI",
AQ1407="Projet OCM (NOKIA)","TRAVAUX -NOKIA",
AQ1407="ACCESS-ISSUE","ACCESS-ISSUE",
AQ1407="Projet OCM (ZTE, NOKIA, autres projets)","TRAVAUX OCM",
AQ1407="No root CAuse","No root cause",
AQ1407="ODU HS","TX ISSUE",
AQ1407="IP &amp; VLAN","TX ISSUE",
AQ1407="Warehouse HUAWEI","SPARE-ISSUE",
AQ1407="SPARE-HS","SPARE-ISSUE",
AQ1407="Power Telco","RAN ISSUE",AQ1407="no impacts","no impacts"
),"")</f>
        <v>No root cause</v>
      </c>
      <c r="AQ1407" s="126" t="s">
        <v>5344</v>
      </c>
      <c r="AR1407" s="48" t="str" cm="1">
        <f t="array" ref="AR1407">IFERROR(_xlfn.IFS(
AQ1407="MPR ISSUE","ACTIVE",
AQ1407="BSS Hardware Issue","ACTIVE",
AQ1407="Sites strategiques, MLL, Pylone, etc.","PASSIVE",
AQ1407="AKTIVCO DEFAUT GE &amp; POWER Cabinet","PASSIVE",
AQ1407="AKTIVCO Coupure ENEO &amp; Baisse de tension","PASSIVE",
AQ1407="Coupure ENEO &amp; Baisse de tension","PASSIVE",
AQ1407="Defaut GE &amp; POWER Cabinet","PASSIVE",
AQ1407="Sharing","PASSIVE",
AQ1407="Sites strategiques &amp; DataCenter","PASSIVE",
AQ1407="Exclu","Exclu",
AQ1407="SAT","ACTIVE",
AQ1407="SPARE-ISSUE","SPARE-ISSUE",
AQ1407="Fiber CAmtel","ACTIVE",
AQ1407="Fiber AOF","ACTIVE",
AQ1407="Projet OCM (HUAWEI)","PLANNED WORKS",
AQ1407="Projet OCM (NOKIA)","PLANNED WORKS",
AQ1407="ACCESS-ISSUE","ACCESS-ISSUE",
AQ1407="Projet OCM (ZTE, NOKIA, autres projets)","PLANNED WORKS",
AQ1407="No root CAuse","No root cause",
AQ1407="ODU HS","ACTIVE",
AQ1407="IP &amp; VLAN","ACTIVE",
AQ1407="Warehouse HUAWEI","SPARE-ISSUE",
AQ1407="SPARE-HS","SPARE-ISSUE",
AQ1407="Power Telco","ACTIVE", AQ1407="no impacts","no impacts"
),"")</f>
        <v>No root cause</v>
      </c>
      <c r="AS1407" s="92" t="s">
        <v>5537</v>
      </c>
      <c r="AT1407" s="98" t="s">
        <v>1110</v>
      </c>
      <c r="AV1407" s="17" t="s">
        <v>5537</v>
      </c>
      <c r="AW1407" s="7" t="s">
        <v>5537</v>
      </c>
      <c r="AX1407" s="6" t="s">
        <v>5537</v>
      </c>
      <c r="AY1407" s="7"/>
      <c r="AZ1407" s="3" t="s">
        <v>5537</v>
      </c>
      <c r="BA1407" s="18" t="s">
        <v>5537</v>
      </c>
      <c r="BB1407" s="18" t="s">
        <v>5537</v>
      </c>
      <c r="BC1407" s="18" t="s">
        <v>5537</v>
      </c>
      <c r="BD1407" s="18" t="s">
        <v>5537</v>
      </c>
      <c r="BE1407" s="18" t="s">
        <v>5537</v>
      </c>
      <c r="BF1407" s="18" t="s">
        <v>5537</v>
      </c>
      <c r="BG1407" s="18" t="s">
        <v>5537</v>
      </c>
      <c r="BH1407" s="18" t="s">
        <v>5537</v>
      </c>
      <c r="BI1407" s="18" t="s">
        <v>5537</v>
      </c>
      <c r="BJ1407" s="18" t="s">
        <v>5537</v>
      </c>
      <c r="BK1407" s="18" t="s">
        <v>5537</v>
      </c>
      <c r="BL1407" s="9" t="s">
        <v>5537</v>
      </c>
      <c r="BM1407" s="14" t="s">
        <v>5537</v>
      </c>
      <c r="BN1407" s="14" t="s">
        <v>5537</v>
      </c>
      <c r="BO1407" s="14" t="str">
        <f>_xlfn.XLOOKUP(B1407,'[4]cell downs 18042026 17h'!$B:$B,'[4]cell downs 18042026 17h'!$B:$B,"")</f>
        <v/>
      </c>
      <c r="BP1407" s="14" t="str">
        <f>_xlfn.XLOOKUP(B1407,'[5]Cells Huawei 19042026 15h'!$B:$B,'[5]Cells Huawei 19042026 15h'!$B:$B,"")</f>
        <v/>
      </c>
      <c r="BQ1407" s="9" t="str">
        <f>_xlfn.XLOOKUP(B1407,'[6]cells down 19042026 9H40'!$B:$B,'[6]cells down 19042026 9H40'!$B:$B,"")</f>
        <v/>
      </c>
      <c r="BR1407" s="9" t="s">
        <v>1110</v>
      </c>
      <c r="BS1407" s="9" t="s">
        <v>12</v>
      </c>
      <c r="BT1407" s="108"/>
    </row>
    <row r="1408" spans="1:72" s="9" customFormat="1" x14ac:dyDescent="0.35">
      <c r="A1408" s="1" t="s">
        <v>85</v>
      </c>
      <c r="B1408" s="8" t="s">
        <v>86</v>
      </c>
      <c r="C1408" s="3" t="str">
        <f>_xlfn.XLOOKUP(B1408,'[1]daily break down'!$D:$D,'[1]daily break down'!$E:$E,"")</f>
        <v>Garoua</v>
      </c>
      <c r="D1408" s="1" t="s">
        <v>11</v>
      </c>
      <c r="E1408" s="1" t="s">
        <v>12</v>
      </c>
      <c r="F1408" s="3" t="s">
        <v>23</v>
      </c>
      <c r="G1408" s="1" t="s">
        <v>24</v>
      </c>
      <c r="H1408" s="32" t="str">
        <f>_xlfn.XLOOKUP(B1408,[2]CALCULATION!$B:$B,[2]CALCULATION!$H:$H,"")</f>
        <v>Huawei</v>
      </c>
      <c r="I1408" s="28">
        <v>0</v>
      </c>
      <c r="J1408" s="28">
        <v>0</v>
      </c>
      <c r="K1408" s="28">
        <v>4.9849043897121546E-2</v>
      </c>
      <c r="L1408" s="28">
        <v>2.7582305319419111</v>
      </c>
      <c r="M1408" s="28">
        <v>0</v>
      </c>
      <c r="N1408" s="28">
        <v>0</v>
      </c>
      <c r="O1408" s="28">
        <v>0</v>
      </c>
      <c r="P1408" s="28">
        <v>0</v>
      </c>
      <c r="Q1408" s="28">
        <v>0</v>
      </c>
      <c r="R1408" s="28">
        <v>0</v>
      </c>
      <c r="S1408" s="93">
        <v>0</v>
      </c>
      <c r="T1408" s="93">
        <f>_xlfn.XLOOKUP(B1408,'[3]Nur des jours'!$B:$B,'[3]Nur des jours'!$U:$U,"")</f>
        <v>0</v>
      </c>
      <c r="U1408" s="93">
        <v>0</v>
      </c>
      <c r="V1408" s="93">
        <v>0</v>
      </c>
      <c r="W1408" s="93">
        <v>0</v>
      </c>
      <c r="X1408" s="93">
        <v>0.72455005664420868</v>
      </c>
      <c r="Y1408" s="93">
        <v>0</v>
      </c>
      <c r="Z1408" s="93">
        <v>0.46620894721672901</v>
      </c>
      <c r="AA1408" s="93">
        <v>0</v>
      </c>
      <c r="AB1408" s="93">
        <v>0</v>
      </c>
      <c r="AC1408" s="93">
        <f>_xlfn.XLOOKUP(B1408,'[3]Nur des jours'!$B:$B,'[3]Nur des jours'!$N:$N,"")</f>
        <v>0</v>
      </c>
      <c r="AD1408" s="93">
        <v>0</v>
      </c>
      <c r="AE1408" s="93">
        <v>0</v>
      </c>
      <c r="AF1408" s="93">
        <v>0</v>
      </c>
      <c r="AG1408" s="93"/>
      <c r="AH1408" s="93">
        <v>0</v>
      </c>
      <c r="AI1408" s="93">
        <v>0</v>
      </c>
      <c r="AJ1408" s="93">
        <v>0</v>
      </c>
      <c r="AK1408" s="93">
        <v>0</v>
      </c>
      <c r="AL1408" s="93">
        <v>0</v>
      </c>
      <c r="AM1408" s="49" t="s">
        <v>5559</v>
      </c>
      <c r="AN1408" s="49"/>
      <c r="AO1408" s="48" t="str" cm="1">
        <f t="array" ref="AO1408">IFERROR(_xlfn.IFS(
AQ1408="MPR ISSUE","PDH",
AQ1408="BSS Hardware Issue","BSS",
AQ1408="Sites strategiques, MLL, Pylone, etc.","ENVTECH",
AQ1408="AKTIVCO DEFAUT GE &amp; POWER Cabinet","AKTIVCO",
AQ1408="AKTIVCO Coupure ENEO &amp; Baisse de tension","AKTIVCO GRID ONLY",
AQ1408="Coupure ENEO &amp; Baisse de tension","IHS GRID ONLY",
AQ1408="Defaut GE &amp; POWER Cabinet","IHS",
AQ1408="Sharing","Partners",
AQ1408="Sites strategiques &amp; DataCenter","SST &amp; DC",
AQ1408="Exclu","Exclu",
AQ1408="SAT","SAT",
AQ1408="SPARE-ISSUE","SPARE-ISSUE",
AQ1408="Fiber CAmtel","TRANS_FO_CAMTEL",
AQ1408="Fiber AOF","Fiber AOF",
AQ1408="Projet OCM (HUAWEI)","TRAVAUX-HUAWEI",
AQ1408="Projet OCM (NOKIA)","TRAVAUX-NOKIA",
AQ1408="ACCESS-ISSUE","ACCESS-ISSUE",
AQ1408="Projet OCM (ZTE, NOKIA, autres projets)","TRAVAUX OCM",
AQ1408="No root CAuse","No root cause",
AQ1408="ODU HS","PDH",
AQ1408="IP &amp; VLAN","PDH",
AQ1408="Warehouse HUAWEI","SPARE-ISSUE",
AQ1408="SPARE-HS","SPARE-ISSUE",
AQ1408="Power Telco","BSS",AQ1408="no impacts","no impacts"
),"")</f>
        <v>No root cause</v>
      </c>
      <c r="AP1408" s="48" t="str" cm="1">
        <f t="array" ref="AP1408">IFERROR(_xlfn.IFS(
AQ1408="MPR ISSUE","TX ISSUE",
AQ1408="BSS Hardware Issue","RAN ISSUE",
AQ1408="Sites strategiques, MLL, Pylone, etc.","ENVTECH",
AQ1408="AKTIVCO DEFAUT GE &amp; POWER Cabinet","POWER ISSUE",
AQ1408="AKTIVCO Coupure ENEO &amp; Baisse de tension","POWER ISSUE",
AQ1408="Coupure ENEO &amp; Baisse de tension","POWER ISSUE",
AQ1408="Defaut GE &amp; POWER Cabinet","POWER ISSUE",
AQ1408="Sharing","POWER ISSUE",
AQ1408="Sites strategiques &amp; DataCenter","POWER ISSUE",
AQ1408="Exclu","Exclu",
AQ1408="SAT","TX ISSUE",
AQ1408="SPARE-ISSUE","SPARE-ISSUE",
AQ1408="Fiber CAmtel","TX ISSUE",
AQ1408="Fiber AOF","TX ISSUE",
AQ1408="Projet OCM (HUAWEI)","TRAVAUX-HUAWEI",
AQ1408="Projet OCM (NOKIA)","TRAVAUX -NOKIA",
AQ1408="ACCESS-ISSUE","ACCESS-ISSUE",
AQ1408="Projet OCM (ZTE, NOKIA, autres projets)","TRAVAUX OCM",
AQ1408="No root CAuse","No root cause",
AQ1408="ODU HS","TX ISSUE",
AQ1408="IP &amp; VLAN","TX ISSUE",
AQ1408="Warehouse HUAWEI","SPARE-ISSUE",
AQ1408="SPARE-HS","SPARE-ISSUE",
AQ1408="Power Telco","RAN ISSUE",AQ1408="no impacts","no impacts"
),"")</f>
        <v>No root cause</v>
      </c>
      <c r="AQ1408" s="126" t="s">
        <v>5344</v>
      </c>
      <c r="AR1408" s="48" t="str" cm="1">
        <f t="array" ref="AR1408">IFERROR(_xlfn.IFS(
AQ1408="MPR ISSUE","ACTIVE",
AQ1408="BSS Hardware Issue","ACTIVE",
AQ1408="Sites strategiques, MLL, Pylone, etc.","PASSIVE",
AQ1408="AKTIVCO DEFAUT GE &amp; POWER Cabinet","PASSIVE",
AQ1408="AKTIVCO Coupure ENEO &amp; Baisse de tension","PASSIVE",
AQ1408="Coupure ENEO &amp; Baisse de tension","PASSIVE",
AQ1408="Defaut GE &amp; POWER Cabinet","PASSIVE",
AQ1408="Sharing","PASSIVE",
AQ1408="Sites strategiques &amp; DataCenter","PASSIVE",
AQ1408="Exclu","Exclu",
AQ1408="SAT","ACTIVE",
AQ1408="SPARE-ISSUE","SPARE-ISSUE",
AQ1408="Fiber CAmtel","ACTIVE",
AQ1408="Fiber AOF","ACTIVE",
AQ1408="Projet OCM (HUAWEI)","PLANNED WORKS",
AQ1408="Projet OCM (NOKIA)","PLANNED WORKS",
AQ1408="ACCESS-ISSUE","ACCESS-ISSUE",
AQ1408="Projet OCM (ZTE, NOKIA, autres projets)","PLANNED WORKS",
AQ1408="No root CAuse","No root cause",
AQ1408="ODU HS","ACTIVE",
AQ1408="IP &amp; VLAN","ACTIVE",
AQ1408="Warehouse HUAWEI","SPARE-ISSUE",
AQ1408="SPARE-HS","SPARE-ISSUE",
AQ1408="Power Telco","ACTIVE", AQ1408="no impacts","no impacts"
),"")</f>
        <v>No root cause</v>
      </c>
      <c r="AS1408" s="92" t="s">
        <v>5537</v>
      </c>
      <c r="AT1408" s="98" t="s">
        <v>86</v>
      </c>
      <c r="AV1408" s="17" t="s">
        <v>5537</v>
      </c>
      <c r="AW1408" s="7" t="s">
        <v>5537</v>
      </c>
      <c r="AX1408" s="6" t="s">
        <v>5537</v>
      </c>
      <c r="AY1408" s="7"/>
      <c r="AZ1408" s="3" t="s">
        <v>5537</v>
      </c>
      <c r="BA1408" s="18" t="s">
        <v>5537</v>
      </c>
      <c r="BB1408" s="18" t="s">
        <v>5537</v>
      </c>
      <c r="BC1408" s="18" t="s">
        <v>5537</v>
      </c>
      <c r="BD1408" s="18" t="s">
        <v>5537</v>
      </c>
      <c r="BE1408" s="18" t="s">
        <v>5537</v>
      </c>
      <c r="BF1408" s="18" t="s">
        <v>5537</v>
      </c>
      <c r="BG1408" s="18" t="s">
        <v>5537</v>
      </c>
      <c r="BH1408" s="18" t="s">
        <v>5537</v>
      </c>
      <c r="BI1408" s="18" t="s">
        <v>5537</v>
      </c>
      <c r="BJ1408" s="18" t="s">
        <v>5537</v>
      </c>
      <c r="BK1408" s="18" t="s">
        <v>5537</v>
      </c>
      <c r="BL1408" s="9" t="s">
        <v>5537</v>
      </c>
      <c r="BM1408" s="14" t="s">
        <v>5537</v>
      </c>
      <c r="BN1408" s="14" t="s">
        <v>5537</v>
      </c>
      <c r="BO1408" s="14" t="str">
        <f>_xlfn.XLOOKUP(B1408,'[4]cell downs 18042026 17h'!$B:$B,'[4]cell downs 18042026 17h'!$B:$B,"")</f>
        <v/>
      </c>
      <c r="BP1408" s="14" t="str">
        <f>_xlfn.XLOOKUP(B1408,'[5]Cells Huawei 19042026 15h'!$B:$B,'[5]Cells Huawei 19042026 15h'!$B:$B,"")</f>
        <v/>
      </c>
      <c r="BQ1408" s="9" t="str">
        <f>_xlfn.XLOOKUP(B1408,'[6]cells down 19042026 9H40'!$B:$B,'[6]cells down 19042026 9H40'!$B:$B,"")</f>
        <v/>
      </c>
      <c r="BR1408" s="9" t="s">
        <v>86</v>
      </c>
      <c r="BS1408" s="9" t="s">
        <v>5537</v>
      </c>
      <c r="BT1408" s="108"/>
    </row>
    <row r="1409" spans="1:72" s="9" customFormat="1" x14ac:dyDescent="0.35">
      <c r="A1409" s="1" t="s">
        <v>4649</v>
      </c>
      <c r="B1409" s="8" t="s">
        <v>4650</v>
      </c>
      <c r="C1409" s="3" t="str">
        <f>_xlfn.XLOOKUP(B1409,'[1]daily break down'!$D:$D,'[1]daily break down'!$E:$E,"")</f>
        <v>Yaounde</v>
      </c>
      <c r="D1409" s="1" t="s">
        <v>11</v>
      </c>
      <c r="E1409" s="1" t="s">
        <v>12</v>
      </c>
      <c r="F1409" s="3" t="s">
        <v>37</v>
      </c>
      <c r="G1409" s="1" t="s">
        <v>38</v>
      </c>
      <c r="H1409" s="34" t="str">
        <f>_xlfn.XLOOKUP(B1409,[2]CALCULATION!$B:$B,[2]CALCULATION!$H:$H,"")</f>
        <v>ZTE</v>
      </c>
      <c r="I1409" s="28">
        <v>0</v>
      </c>
      <c r="J1409" s="28">
        <v>0</v>
      </c>
      <c r="K1409" s="28">
        <v>0</v>
      </c>
      <c r="L1409" s="28">
        <v>0</v>
      </c>
      <c r="M1409" s="28">
        <v>0</v>
      </c>
      <c r="N1409" s="28">
        <v>0</v>
      </c>
      <c r="O1409" s="28">
        <v>0</v>
      </c>
      <c r="P1409" s="28">
        <v>0</v>
      </c>
      <c r="Q1409" s="28">
        <v>13.695574475006634</v>
      </c>
      <c r="R1409" s="28">
        <v>0</v>
      </c>
      <c r="S1409" s="93">
        <v>0</v>
      </c>
      <c r="T1409" s="93">
        <f>_xlfn.XLOOKUP(B1409,'[3]Nur des jours'!$B:$B,'[3]Nur des jours'!$U:$U,"")</f>
        <v>0</v>
      </c>
      <c r="U1409" s="93">
        <v>0</v>
      </c>
      <c r="V1409" s="93">
        <v>0</v>
      </c>
      <c r="W1409" s="93">
        <v>0</v>
      </c>
      <c r="X1409" s="93">
        <v>0.57002693810229121</v>
      </c>
      <c r="Y1409" s="93">
        <v>0</v>
      </c>
      <c r="Z1409" s="93">
        <v>0</v>
      </c>
      <c r="AA1409" s="93">
        <v>0</v>
      </c>
      <c r="AB1409" s="93">
        <v>0</v>
      </c>
      <c r="AC1409" s="93">
        <f>_xlfn.XLOOKUP(B1409,'[3]Nur des jours'!$B:$B,'[3]Nur des jours'!$N:$N,"")</f>
        <v>0</v>
      </c>
      <c r="AD1409" s="93">
        <v>0</v>
      </c>
      <c r="AE1409" s="93">
        <v>0</v>
      </c>
      <c r="AF1409" s="93">
        <v>0</v>
      </c>
      <c r="AG1409" s="93"/>
      <c r="AH1409" s="93">
        <v>0</v>
      </c>
      <c r="AI1409" s="93">
        <v>0</v>
      </c>
      <c r="AJ1409" s="93">
        <v>0</v>
      </c>
      <c r="AK1409" s="93">
        <v>0</v>
      </c>
      <c r="AL1409" s="93">
        <v>0</v>
      </c>
      <c r="AM1409" s="49" t="s">
        <v>5559</v>
      </c>
      <c r="AN1409" s="49"/>
      <c r="AO1409" s="48" t="str" cm="1">
        <f t="array" ref="AO1409">IFERROR(_xlfn.IFS(
AQ1409="MPR ISSUE","PDH",
AQ1409="BSS Hardware Issue","BSS",
AQ1409="Sites strategiques, MLL, Pylone, etc.","ENVTECH",
AQ1409="AKTIVCO DEFAUT GE &amp; POWER Cabinet","AKTIVCO",
AQ1409="AKTIVCO Coupure ENEO &amp; Baisse de tension","AKTIVCO GRID ONLY",
AQ1409="Coupure ENEO &amp; Baisse de tension","IHS GRID ONLY",
AQ1409="Defaut GE &amp; POWER Cabinet","IHS",
AQ1409="Sharing","Partners",
AQ1409="Sites strategiques &amp; DataCenter","SST &amp; DC",
AQ1409="Exclu","Exclu",
AQ1409="SAT","SAT",
AQ1409="SPARE-ISSUE","SPARE-ISSUE",
AQ1409="Fiber CAmtel","TRANS_FO_CAMTEL",
AQ1409="Fiber AOF","Fiber AOF",
AQ1409="Projet OCM (HUAWEI)","TRAVAUX-HUAWEI",
AQ1409="Projet OCM (NOKIA)","TRAVAUX-NOKIA",
AQ1409="ACCESS-ISSUE","ACCESS-ISSUE",
AQ1409="Projet OCM (ZTE, NOKIA, autres projets)","TRAVAUX OCM",
AQ1409="No root CAuse","No root cause",
AQ1409="ODU HS","PDH",
AQ1409="IP &amp; VLAN","PDH",
AQ1409="Warehouse HUAWEI","SPARE-ISSUE",
AQ1409="SPARE-HS","SPARE-ISSUE",
AQ1409="Power Telco","BSS",AQ1409="no impacts","no impacts"
),"")</f>
        <v>No root cause</v>
      </c>
      <c r="AP1409" s="48" t="str" cm="1">
        <f t="array" ref="AP1409">IFERROR(_xlfn.IFS(
AQ1409="MPR ISSUE","TX ISSUE",
AQ1409="BSS Hardware Issue","RAN ISSUE",
AQ1409="Sites strategiques, MLL, Pylone, etc.","ENVTECH",
AQ1409="AKTIVCO DEFAUT GE &amp; POWER Cabinet","POWER ISSUE",
AQ1409="AKTIVCO Coupure ENEO &amp; Baisse de tension","POWER ISSUE",
AQ1409="Coupure ENEO &amp; Baisse de tension","POWER ISSUE",
AQ1409="Defaut GE &amp; POWER Cabinet","POWER ISSUE",
AQ1409="Sharing","POWER ISSUE",
AQ1409="Sites strategiques &amp; DataCenter","POWER ISSUE",
AQ1409="Exclu","Exclu",
AQ1409="SAT","TX ISSUE",
AQ1409="SPARE-ISSUE","SPARE-ISSUE",
AQ1409="Fiber CAmtel","TX ISSUE",
AQ1409="Fiber AOF","TX ISSUE",
AQ1409="Projet OCM (HUAWEI)","TRAVAUX-HUAWEI",
AQ1409="Projet OCM (NOKIA)","TRAVAUX -NOKIA",
AQ1409="ACCESS-ISSUE","ACCESS-ISSUE",
AQ1409="Projet OCM (ZTE, NOKIA, autres projets)","TRAVAUX OCM",
AQ1409="No root CAuse","No root cause",
AQ1409="ODU HS","TX ISSUE",
AQ1409="IP &amp; VLAN","TX ISSUE",
AQ1409="Warehouse HUAWEI","SPARE-ISSUE",
AQ1409="SPARE-HS","SPARE-ISSUE",
AQ1409="Power Telco","RAN ISSUE",AQ1409="no impacts","no impacts"
),"")</f>
        <v>No root cause</v>
      </c>
      <c r="AQ1409" s="126" t="s">
        <v>5344</v>
      </c>
      <c r="AR1409" s="48" t="str" cm="1">
        <f t="array" ref="AR1409">IFERROR(_xlfn.IFS(
AQ1409="MPR ISSUE","ACTIVE",
AQ1409="BSS Hardware Issue","ACTIVE",
AQ1409="Sites strategiques, MLL, Pylone, etc.","PASSIVE",
AQ1409="AKTIVCO DEFAUT GE &amp; POWER Cabinet","PASSIVE",
AQ1409="AKTIVCO Coupure ENEO &amp; Baisse de tension","PASSIVE",
AQ1409="Coupure ENEO &amp; Baisse de tension","PASSIVE",
AQ1409="Defaut GE &amp; POWER Cabinet","PASSIVE",
AQ1409="Sharing","PASSIVE",
AQ1409="Sites strategiques &amp; DataCenter","PASSIVE",
AQ1409="Exclu","Exclu",
AQ1409="SAT","ACTIVE",
AQ1409="SPARE-ISSUE","SPARE-ISSUE",
AQ1409="Fiber CAmtel","ACTIVE",
AQ1409="Fiber AOF","ACTIVE",
AQ1409="Projet OCM (HUAWEI)","PLANNED WORKS",
AQ1409="Projet OCM (NOKIA)","PLANNED WORKS",
AQ1409="ACCESS-ISSUE","ACCESS-ISSUE",
AQ1409="Projet OCM (ZTE, NOKIA, autres projets)","PLANNED WORKS",
AQ1409="No root CAuse","No root cause",
AQ1409="ODU HS","ACTIVE",
AQ1409="IP &amp; VLAN","ACTIVE",
AQ1409="Warehouse HUAWEI","SPARE-ISSUE",
AQ1409="SPARE-HS","SPARE-ISSUE",
AQ1409="Power Telco","ACTIVE", AQ1409="no impacts","no impacts"
),"")</f>
        <v>No root cause</v>
      </c>
      <c r="AS1409" s="92" t="s">
        <v>5537</v>
      </c>
      <c r="AT1409" s="98" t="s">
        <v>4650</v>
      </c>
      <c r="AV1409" s="17" t="s">
        <v>5537</v>
      </c>
      <c r="AW1409" s="7" t="s">
        <v>5537</v>
      </c>
      <c r="AX1409" s="6" t="s">
        <v>5537</v>
      </c>
      <c r="AY1409" s="7"/>
      <c r="AZ1409" s="3" t="s">
        <v>5537</v>
      </c>
      <c r="BA1409" s="18" t="s">
        <v>5537</v>
      </c>
      <c r="BB1409" s="18" t="s">
        <v>5537</v>
      </c>
      <c r="BC1409" s="18" t="s">
        <v>5537</v>
      </c>
      <c r="BD1409" s="18" t="s">
        <v>5537</v>
      </c>
      <c r="BE1409" s="18" t="s">
        <v>5537</v>
      </c>
      <c r="BF1409" s="18" t="s">
        <v>5537</v>
      </c>
      <c r="BG1409" s="18" t="s">
        <v>5537</v>
      </c>
      <c r="BH1409" s="18" t="s">
        <v>5537</v>
      </c>
      <c r="BI1409" s="18" t="s">
        <v>5537</v>
      </c>
      <c r="BJ1409" s="18" t="s">
        <v>5537</v>
      </c>
      <c r="BK1409" s="18" t="s">
        <v>5537</v>
      </c>
      <c r="BL1409" s="9" t="s">
        <v>5537</v>
      </c>
      <c r="BM1409" s="14" t="s">
        <v>5537</v>
      </c>
      <c r="BN1409" s="14" t="s">
        <v>5537</v>
      </c>
      <c r="BO1409" s="14" t="str">
        <f>_xlfn.XLOOKUP(B1409,'[4]cell downs 18042026 17h'!$B:$B,'[4]cell downs 18042026 17h'!$B:$B,"")</f>
        <v/>
      </c>
      <c r="BP1409" s="14" t="str">
        <f>_xlfn.XLOOKUP(B1409,'[5]Cells Huawei 19042026 15h'!$B:$B,'[5]Cells Huawei 19042026 15h'!$B:$B,"")</f>
        <v/>
      </c>
      <c r="BQ1409" s="9" t="str">
        <f>_xlfn.XLOOKUP(B1409,'[6]cells down 19042026 9H40'!$B:$B,'[6]cells down 19042026 9H40'!$B:$B,"")</f>
        <v/>
      </c>
      <c r="BR1409" s="9" t="s">
        <v>4650</v>
      </c>
      <c r="BS1409" s="9" t="s">
        <v>12</v>
      </c>
      <c r="BT1409" s="108"/>
    </row>
    <row r="1410" spans="1:72" s="9" customFormat="1" x14ac:dyDescent="0.35">
      <c r="A1410" s="1" t="s">
        <v>4729</v>
      </c>
      <c r="B1410" s="8" t="s">
        <v>4730</v>
      </c>
      <c r="C1410" s="3" t="str">
        <f>_xlfn.XLOOKUP(B1410,'[1]daily break down'!$D:$D,'[1]daily break down'!$E:$E,"")</f>
        <v>OUEST</v>
      </c>
      <c r="D1410" s="1" t="s">
        <v>11</v>
      </c>
      <c r="E1410" s="1" t="s">
        <v>12</v>
      </c>
      <c r="F1410" s="3" t="s">
        <v>102</v>
      </c>
      <c r="G1410" s="1" t="s">
        <v>4452</v>
      </c>
      <c r="H1410" s="32" t="str">
        <f>_xlfn.XLOOKUP(B1410,[2]CALCULATION!$B:$B,[2]CALCULATION!$H:$H,"")</f>
        <v>HUAWEI</v>
      </c>
      <c r="I1410" s="28">
        <v>0</v>
      </c>
      <c r="J1410" s="28">
        <v>0</v>
      </c>
      <c r="K1410" s="28">
        <v>0</v>
      </c>
      <c r="L1410" s="28">
        <v>0</v>
      </c>
      <c r="M1410" s="28">
        <v>0</v>
      </c>
      <c r="N1410" s="28">
        <v>0</v>
      </c>
      <c r="O1410" s="28">
        <v>0</v>
      </c>
      <c r="P1410" s="28">
        <v>0</v>
      </c>
      <c r="Q1410" s="28">
        <v>0</v>
      </c>
      <c r="R1410" s="28">
        <v>0</v>
      </c>
      <c r="S1410" s="93">
        <v>0</v>
      </c>
      <c r="T1410" s="93">
        <f>_xlfn.XLOOKUP(B1410,'[3]Nur des jours'!$B:$B,'[3]Nur des jours'!$U:$U,"")</f>
        <v>0</v>
      </c>
      <c r="U1410" s="93">
        <v>0</v>
      </c>
      <c r="V1410" s="93">
        <v>0</v>
      </c>
      <c r="W1410" s="93">
        <v>0</v>
      </c>
      <c r="X1410" s="93">
        <v>0.56148393558825782</v>
      </c>
      <c r="Y1410" s="93">
        <v>0</v>
      </c>
      <c r="Z1410" s="93">
        <v>0</v>
      </c>
      <c r="AA1410" s="93">
        <v>0</v>
      </c>
      <c r="AB1410" s="93">
        <v>0</v>
      </c>
      <c r="AC1410" s="93">
        <f>_xlfn.XLOOKUP(B1410,'[3]Nur des jours'!$B:$B,'[3]Nur des jours'!$N:$N,"")</f>
        <v>0</v>
      </c>
      <c r="AD1410" s="93">
        <v>0</v>
      </c>
      <c r="AE1410" s="93">
        <v>0</v>
      </c>
      <c r="AF1410" s="93">
        <v>0</v>
      </c>
      <c r="AG1410" s="93"/>
      <c r="AH1410" s="93">
        <v>0</v>
      </c>
      <c r="AI1410" s="93">
        <v>0</v>
      </c>
      <c r="AJ1410" s="93">
        <v>0</v>
      </c>
      <c r="AK1410" s="93">
        <v>0</v>
      </c>
      <c r="AL1410" s="93">
        <v>0</v>
      </c>
      <c r="AM1410" s="49" t="s">
        <v>5559</v>
      </c>
      <c r="AN1410" s="49"/>
      <c r="AO1410" s="48" t="str" cm="1">
        <f t="array" ref="AO1410">IFERROR(_xlfn.IFS(
AQ1410="MPR ISSUE","PDH",
AQ1410="BSS Hardware Issue","BSS",
AQ1410="Sites strategiques, MLL, Pylone, etc.","ENVTECH",
AQ1410="AKTIVCO DEFAUT GE &amp; POWER Cabinet","AKTIVCO",
AQ1410="AKTIVCO Coupure ENEO &amp; Baisse de tension","AKTIVCO GRID ONLY",
AQ1410="Coupure ENEO &amp; Baisse de tension","IHS GRID ONLY",
AQ1410="Defaut GE &amp; POWER Cabinet","IHS",
AQ1410="Sharing","Partners",
AQ1410="Sites strategiques &amp; DataCenter","SST &amp; DC",
AQ1410="Exclu","Exclu",
AQ1410="SAT","SAT",
AQ1410="SPARE-ISSUE","SPARE-ISSUE",
AQ1410="Fiber CAmtel","TRANS_FO_CAMTEL",
AQ1410="Fiber AOF","Fiber AOF",
AQ1410="Projet OCM (HUAWEI)","TRAVAUX-HUAWEI",
AQ1410="Projet OCM (NOKIA)","TRAVAUX-NOKIA",
AQ1410="ACCESS-ISSUE","ACCESS-ISSUE",
AQ1410="Projet OCM (ZTE, NOKIA, autres projets)","TRAVAUX OCM",
AQ1410="No root CAuse","No root cause",
AQ1410="ODU HS","PDH",
AQ1410="IP &amp; VLAN","PDH",
AQ1410="Warehouse HUAWEI","SPARE-ISSUE",
AQ1410="SPARE-HS","SPARE-ISSUE",
AQ1410="Power Telco","BSS",AQ1410="no impacts","no impacts"
),"")</f>
        <v>No root cause</v>
      </c>
      <c r="AP1410" s="48" t="str" cm="1">
        <f t="array" ref="AP1410">IFERROR(_xlfn.IFS(
AQ1410="MPR ISSUE","TX ISSUE",
AQ1410="BSS Hardware Issue","RAN ISSUE",
AQ1410="Sites strategiques, MLL, Pylone, etc.","ENVTECH",
AQ1410="AKTIVCO DEFAUT GE &amp; POWER Cabinet","POWER ISSUE",
AQ1410="AKTIVCO Coupure ENEO &amp; Baisse de tension","POWER ISSUE",
AQ1410="Coupure ENEO &amp; Baisse de tension","POWER ISSUE",
AQ1410="Defaut GE &amp; POWER Cabinet","POWER ISSUE",
AQ1410="Sharing","POWER ISSUE",
AQ1410="Sites strategiques &amp; DataCenter","POWER ISSUE",
AQ1410="Exclu","Exclu",
AQ1410="SAT","TX ISSUE",
AQ1410="SPARE-ISSUE","SPARE-ISSUE",
AQ1410="Fiber CAmtel","TX ISSUE",
AQ1410="Fiber AOF","TX ISSUE",
AQ1410="Projet OCM (HUAWEI)","TRAVAUX-HUAWEI",
AQ1410="Projet OCM (NOKIA)","TRAVAUX -NOKIA",
AQ1410="ACCESS-ISSUE","ACCESS-ISSUE",
AQ1410="Projet OCM (ZTE, NOKIA, autres projets)","TRAVAUX OCM",
AQ1410="No root CAuse","No root cause",
AQ1410="ODU HS","TX ISSUE",
AQ1410="IP &amp; VLAN","TX ISSUE",
AQ1410="Warehouse HUAWEI","SPARE-ISSUE",
AQ1410="SPARE-HS","SPARE-ISSUE",
AQ1410="Power Telco","RAN ISSUE",AQ1410="no impacts","no impacts"
),"")</f>
        <v>No root cause</v>
      </c>
      <c r="AQ1410" s="126" t="s">
        <v>5344</v>
      </c>
      <c r="AR1410" s="48" t="str" cm="1">
        <f t="array" ref="AR1410">IFERROR(_xlfn.IFS(
AQ1410="MPR ISSUE","ACTIVE",
AQ1410="BSS Hardware Issue","ACTIVE",
AQ1410="Sites strategiques, MLL, Pylone, etc.","PASSIVE",
AQ1410="AKTIVCO DEFAUT GE &amp; POWER Cabinet","PASSIVE",
AQ1410="AKTIVCO Coupure ENEO &amp; Baisse de tension","PASSIVE",
AQ1410="Coupure ENEO &amp; Baisse de tension","PASSIVE",
AQ1410="Defaut GE &amp; POWER Cabinet","PASSIVE",
AQ1410="Sharing","PASSIVE",
AQ1410="Sites strategiques &amp; DataCenter","PASSIVE",
AQ1410="Exclu","Exclu",
AQ1410="SAT","ACTIVE",
AQ1410="SPARE-ISSUE","SPARE-ISSUE",
AQ1410="Fiber CAmtel","ACTIVE",
AQ1410="Fiber AOF","ACTIVE",
AQ1410="Projet OCM (HUAWEI)","PLANNED WORKS",
AQ1410="Projet OCM (NOKIA)","PLANNED WORKS",
AQ1410="ACCESS-ISSUE","ACCESS-ISSUE",
AQ1410="Projet OCM (ZTE, NOKIA, autres projets)","PLANNED WORKS",
AQ1410="No root CAuse","No root cause",
AQ1410="ODU HS","ACTIVE",
AQ1410="IP &amp; VLAN","ACTIVE",
AQ1410="Warehouse HUAWEI","SPARE-ISSUE",
AQ1410="SPARE-HS","SPARE-ISSUE",
AQ1410="Power Telco","ACTIVE", AQ1410="no impacts","no impacts"
),"")</f>
        <v>No root cause</v>
      </c>
      <c r="AS1410" s="92" t="s">
        <v>5537</v>
      </c>
      <c r="AT1410" s="98" t="s">
        <v>4730</v>
      </c>
      <c r="AV1410" s="17" t="s">
        <v>5537</v>
      </c>
      <c r="AW1410" s="7" t="s">
        <v>5537</v>
      </c>
      <c r="AX1410" s="6" t="s">
        <v>5537</v>
      </c>
      <c r="AY1410" s="7"/>
      <c r="AZ1410" s="3" t="s">
        <v>5537</v>
      </c>
      <c r="BA1410" s="18" t="s">
        <v>5537</v>
      </c>
      <c r="BB1410" s="18" t="s">
        <v>5537</v>
      </c>
      <c r="BC1410" s="18" t="s">
        <v>5537</v>
      </c>
      <c r="BD1410" s="18" t="s">
        <v>5537</v>
      </c>
      <c r="BE1410" s="18" t="s">
        <v>5537</v>
      </c>
      <c r="BF1410" s="18" t="s">
        <v>5537</v>
      </c>
      <c r="BG1410" s="18" t="s">
        <v>5537</v>
      </c>
      <c r="BH1410" s="18" t="s">
        <v>5537</v>
      </c>
      <c r="BI1410" s="18" t="s">
        <v>5537</v>
      </c>
      <c r="BJ1410" s="18" t="s">
        <v>5537</v>
      </c>
      <c r="BK1410" s="18" t="s">
        <v>5537</v>
      </c>
      <c r="BL1410" s="9" t="s">
        <v>5537</v>
      </c>
      <c r="BM1410" s="14" t="s">
        <v>5537</v>
      </c>
      <c r="BN1410" s="14" t="s">
        <v>5537</v>
      </c>
      <c r="BO1410" s="14" t="str">
        <f>_xlfn.XLOOKUP(B1410,'[4]cell downs 18042026 17h'!$B:$B,'[4]cell downs 18042026 17h'!$B:$B,"")</f>
        <v/>
      </c>
      <c r="BP1410" s="14" t="str">
        <f>_xlfn.XLOOKUP(B1410,'[5]Cells Huawei 19042026 15h'!$B:$B,'[5]Cells Huawei 19042026 15h'!$B:$B,"")</f>
        <v/>
      </c>
      <c r="BQ1410" s="9" t="str">
        <f>_xlfn.XLOOKUP(B1410,'[6]cells down 19042026 9H40'!$B:$B,'[6]cells down 19042026 9H40'!$B:$B,"")</f>
        <v/>
      </c>
      <c r="BR1410" s="9" t="s">
        <v>4730</v>
      </c>
      <c r="BS1410" s="9" t="s">
        <v>12</v>
      </c>
      <c r="BT1410" s="108"/>
    </row>
    <row r="1411" spans="1:72" s="9" customFormat="1" x14ac:dyDescent="0.35">
      <c r="A1411" s="1" t="s">
        <v>5202</v>
      </c>
      <c r="B1411" s="8" t="s">
        <v>5203</v>
      </c>
      <c r="C1411" s="3" t="str">
        <f>_xlfn.XLOOKUP(B1411,'[1]daily break down'!$D:$D,'[1]daily break down'!$E:$E,"")</f>
        <v>OUEST</v>
      </c>
      <c r="D1411" s="1" t="s">
        <v>11</v>
      </c>
      <c r="E1411" s="1" t="s">
        <v>12</v>
      </c>
      <c r="F1411" s="3" t="s">
        <v>102</v>
      </c>
      <c r="G1411" s="1" t="s">
        <v>856</v>
      </c>
      <c r="H1411" s="32" t="str">
        <f>_xlfn.XLOOKUP(B1411,[2]CALCULATION!$B:$B,[2]CALCULATION!$H:$H,"")</f>
        <v>Huawei</v>
      </c>
      <c r="I1411" s="28">
        <v>0</v>
      </c>
      <c r="J1411" s="28">
        <v>0</v>
      </c>
      <c r="K1411" s="28">
        <v>0</v>
      </c>
      <c r="L1411" s="28">
        <v>0</v>
      </c>
      <c r="M1411" s="28">
        <v>0</v>
      </c>
      <c r="N1411" s="28">
        <v>0</v>
      </c>
      <c r="O1411" s="28">
        <v>0</v>
      </c>
      <c r="P1411" s="28">
        <v>0</v>
      </c>
      <c r="Q1411" s="28">
        <v>0</v>
      </c>
      <c r="R1411" s="28">
        <v>0</v>
      </c>
      <c r="S1411" s="93">
        <v>0</v>
      </c>
      <c r="T1411" s="93">
        <f>_xlfn.XLOOKUP(B1411,'[3]Nur des jours'!$B:$B,'[3]Nur des jours'!$U:$U,"")</f>
        <v>0</v>
      </c>
      <c r="U1411" s="93">
        <v>0</v>
      </c>
      <c r="V1411" s="93">
        <v>0</v>
      </c>
      <c r="W1411" s="93">
        <v>0</v>
      </c>
      <c r="X1411" s="93">
        <v>0.49492342330773648</v>
      </c>
      <c r="Y1411" s="93">
        <v>0</v>
      </c>
      <c r="Z1411" s="93">
        <v>0</v>
      </c>
      <c r="AA1411" s="93">
        <v>0</v>
      </c>
      <c r="AB1411" s="93">
        <v>0</v>
      </c>
      <c r="AC1411" s="93">
        <f>_xlfn.XLOOKUP(B1411,'[3]Nur des jours'!$B:$B,'[3]Nur des jours'!$N:$N,"")</f>
        <v>0</v>
      </c>
      <c r="AD1411" s="93">
        <v>0</v>
      </c>
      <c r="AE1411" s="93">
        <v>0</v>
      </c>
      <c r="AF1411" s="93">
        <v>0</v>
      </c>
      <c r="AG1411" s="93"/>
      <c r="AH1411" s="93">
        <v>0</v>
      </c>
      <c r="AI1411" s="93">
        <v>0</v>
      </c>
      <c r="AJ1411" s="93">
        <v>0</v>
      </c>
      <c r="AK1411" s="93">
        <v>0</v>
      </c>
      <c r="AL1411" s="93">
        <v>0</v>
      </c>
      <c r="AM1411" s="49" t="s">
        <v>5559</v>
      </c>
      <c r="AN1411" s="49"/>
      <c r="AO1411" s="48" t="str" cm="1">
        <f t="array" ref="AO1411">IFERROR(_xlfn.IFS(
AQ1411="MPR ISSUE","PDH",
AQ1411="BSS Hardware Issue","BSS",
AQ1411="Sites strategiques, MLL, Pylone, etc.","ENVTECH",
AQ1411="AKTIVCO DEFAUT GE &amp; POWER Cabinet","AKTIVCO",
AQ1411="AKTIVCO Coupure ENEO &amp; Baisse de tension","AKTIVCO GRID ONLY",
AQ1411="Coupure ENEO &amp; Baisse de tension","IHS GRID ONLY",
AQ1411="Defaut GE &amp; POWER Cabinet","IHS",
AQ1411="Sharing","Partners",
AQ1411="Sites strategiques &amp; DataCenter","SST &amp; DC",
AQ1411="Exclu","Exclu",
AQ1411="SAT","SAT",
AQ1411="SPARE-ISSUE","SPARE-ISSUE",
AQ1411="Fiber CAmtel","TRANS_FO_CAMTEL",
AQ1411="Fiber AOF","Fiber AOF",
AQ1411="Projet OCM (HUAWEI)","TRAVAUX-HUAWEI",
AQ1411="Projet OCM (NOKIA)","TRAVAUX-NOKIA",
AQ1411="ACCESS-ISSUE","ACCESS-ISSUE",
AQ1411="Projet OCM (ZTE, NOKIA, autres projets)","TRAVAUX OCM",
AQ1411="No root CAuse","No root cause",
AQ1411="ODU HS","PDH",
AQ1411="IP &amp; VLAN","PDH",
AQ1411="Warehouse HUAWEI","SPARE-ISSUE",
AQ1411="SPARE-HS","SPARE-ISSUE",
AQ1411="Power Telco","BSS",AQ1411="no impacts","no impacts"
),"")</f>
        <v>No root cause</v>
      </c>
      <c r="AP1411" s="48" t="str" cm="1">
        <f t="array" ref="AP1411">IFERROR(_xlfn.IFS(
AQ1411="MPR ISSUE","TX ISSUE",
AQ1411="BSS Hardware Issue","RAN ISSUE",
AQ1411="Sites strategiques, MLL, Pylone, etc.","ENVTECH",
AQ1411="AKTIVCO DEFAUT GE &amp; POWER Cabinet","POWER ISSUE",
AQ1411="AKTIVCO Coupure ENEO &amp; Baisse de tension","POWER ISSUE",
AQ1411="Coupure ENEO &amp; Baisse de tension","POWER ISSUE",
AQ1411="Defaut GE &amp; POWER Cabinet","POWER ISSUE",
AQ1411="Sharing","POWER ISSUE",
AQ1411="Sites strategiques &amp; DataCenter","POWER ISSUE",
AQ1411="Exclu","Exclu",
AQ1411="SAT","TX ISSUE",
AQ1411="SPARE-ISSUE","SPARE-ISSUE",
AQ1411="Fiber CAmtel","TX ISSUE",
AQ1411="Fiber AOF","TX ISSUE",
AQ1411="Projet OCM (HUAWEI)","TRAVAUX-HUAWEI",
AQ1411="Projet OCM (NOKIA)","TRAVAUX -NOKIA",
AQ1411="ACCESS-ISSUE","ACCESS-ISSUE",
AQ1411="Projet OCM (ZTE, NOKIA, autres projets)","TRAVAUX OCM",
AQ1411="No root CAuse","No root cause",
AQ1411="ODU HS","TX ISSUE",
AQ1411="IP &amp; VLAN","TX ISSUE",
AQ1411="Warehouse HUAWEI","SPARE-ISSUE",
AQ1411="SPARE-HS","SPARE-ISSUE",
AQ1411="Power Telco","RAN ISSUE",AQ1411="no impacts","no impacts"
),"")</f>
        <v>No root cause</v>
      </c>
      <c r="AQ1411" s="126" t="s">
        <v>5344</v>
      </c>
      <c r="AR1411" s="48" t="str" cm="1">
        <f t="array" ref="AR1411">IFERROR(_xlfn.IFS(
AQ1411="MPR ISSUE","ACTIVE",
AQ1411="BSS Hardware Issue","ACTIVE",
AQ1411="Sites strategiques, MLL, Pylone, etc.","PASSIVE",
AQ1411="AKTIVCO DEFAUT GE &amp; POWER Cabinet","PASSIVE",
AQ1411="AKTIVCO Coupure ENEO &amp; Baisse de tension","PASSIVE",
AQ1411="Coupure ENEO &amp; Baisse de tension","PASSIVE",
AQ1411="Defaut GE &amp; POWER Cabinet","PASSIVE",
AQ1411="Sharing","PASSIVE",
AQ1411="Sites strategiques &amp; DataCenter","PASSIVE",
AQ1411="Exclu","Exclu",
AQ1411="SAT","ACTIVE",
AQ1411="SPARE-ISSUE","SPARE-ISSUE",
AQ1411="Fiber CAmtel","ACTIVE",
AQ1411="Fiber AOF","ACTIVE",
AQ1411="Projet OCM (HUAWEI)","PLANNED WORKS",
AQ1411="Projet OCM (NOKIA)","PLANNED WORKS",
AQ1411="ACCESS-ISSUE","ACCESS-ISSUE",
AQ1411="Projet OCM (ZTE, NOKIA, autres projets)","PLANNED WORKS",
AQ1411="No root CAuse","No root cause",
AQ1411="ODU HS","ACTIVE",
AQ1411="IP &amp; VLAN","ACTIVE",
AQ1411="Warehouse HUAWEI","SPARE-ISSUE",
AQ1411="SPARE-HS","SPARE-ISSUE",
AQ1411="Power Telco","ACTIVE", AQ1411="no impacts","no impacts"
),"")</f>
        <v>No root cause</v>
      </c>
      <c r="AS1411" s="92" t="s">
        <v>5537</v>
      </c>
      <c r="AT1411" s="98" t="s">
        <v>5203</v>
      </c>
      <c r="AV1411" s="17" t="s">
        <v>5537</v>
      </c>
      <c r="AW1411" s="7" t="s">
        <v>5537</v>
      </c>
      <c r="AX1411" s="6" t="s">
        <v>5537</v>
      </c>
      <c r="AY1411" s="7"/>
      <c r="AZ1411" s="3" t="s">
        <v>5537</v>
      </c>
      <c r="BA1411" s="18" t="s">
        <v>5537</v>
      </c>
      <c r="BB1411" s="18" t="s">
        <v>5537</v>
      </c>
      <c r="BC1411" s="18" t="s">
        <v>5537</v>
      </c>
      <c r="BD1411" s="18" t="s">
        <v>5537</v>
      </c>
      <c r="BE1411" s="18" t="s">
        <v>5537</v>
      </c>
      <c r="BF1411" s="18" t="s">
        <v>5537</v>
      </c>
      <c r="BG1411" s="18" t="s">
        <v>5537</v>
      </c>
      <c r="BH1411" s="18" t="s">
        <v>5537</v>
      </c>
      <c r="BI1411" s="18" t="s">
        <v>5537</v>
      </c>
      <c r="BJ1411" s="18" t="s">
        <v>5537</v>
      </c>
      <c r="BK1411" s="18" t="s">
        <v>5537</v>
      </c>
      <c r="BL1411" s="9" t="s">
        <v>5537</v>
      </c>
      <c r="BM1411" s="14" t="s">
        <v>5537</v>
      </c>
      <c r="BN1411" s="14" t="s">
        <v>5537</v>
      </c>
      <c r="BO1411" s="14" t="str">
        <f>_xlfn.XLOOKUP(B1411,'[4]cell downs 18042026 17h'!$B:$B,'[4]cell downs 18042026 17h'!$B:$B,"")</f>
        <v/>
      </c>
      <c r="BP1411" s="14" t="str">
        <f>_xlfn.XLOOKUP(B1411,'[5]Cells Huawei 19042026 15h'!$B:$B,'[5]Cells Huawei 19042026 15h'!$B:$B,"")</f>
        <v/>
      </c>
      <c r="BQ1411" s="9" t="str">
        <f>_xlfn.XLOOKUP(B1411,'[6]cells down 19042026 9H40'!$B:$B,'[6]cells down 19042026 9H40'!$B:$B,"")</f>
        <v/>
      </c>
      <c r="BR1411" s="9" t="s">
        <v>5203</v>
      </c>
      <c r="BS1411" s="9" t="s">
        <v>12</v>
      </c>
      <c r="BT1411" s="108"/>
    </row>
    <row r="1412" spans="1:72" s="9" customFormat="1" x14ac:dyDescent="0.35">
      <c r="A1412" s="2" t="s">
        <v>4365</v>
      </c>
      <c r="B1412" s="8" t="s">
        <v>4366</v>
      </c>
      <c r="C1412" s="3" t="str">
        <f>_xlfn.XLOOKUP(B1412,'[1]daily break down'!$D:$D,'[1]daily break down'!$E:$E,"")</f>
        <v>OUEST</v>
      </c>
      <c r="D1412" s="1" t="s">
        <v>357</v>
      </c>
      <c r="E1412" s="1" t="s">
        <v>22</v>
      </c>
      <c r="F1412" s="3" t="s">
        <v>102</v>
      </c>
      <c r="G1412" s="1" t="s">
        <v>4367</v>
      </c>
      <c r="H1412" s="32" t="str">
        <f>_xlfn.XLOOKUP(B1412,[2]CALCULATION!$B:$B,[2]CALCULATION!$H:$H,"")</f>
        <v>HUAWEI</v>
      </c>
      <c r="I1412" s="28">
        <v>0</v>
      </c>
      <c r="J1412" s="28">
        <v>0</v>
      </c>
      <c r="K1412" s="28">
        <v>0</v>
      </c>
      <c r="L1412" s="28">
        <v>0</v>
      </c>
      <c r="M1412" s="28">
        <v>0</v>
      </c>
      <c r="N1412" s="28">
        <v>0</v>
      </c>
      <c r="O1412" s="28">
        <v>0</v>
      </c>
      <c r="P1412" s="28">
        <v>0</v>
      </c>
      <c r="Q1412" s="28">
        <v>0</v>
      </c>
      <c r="R1412" s="28">
        <v>0</v>
      </c>
      <c r="S1412" s="93">
        <v>0</v>
      </c>
      <c r="T1412" s="93">
        <f>_xlfn.XLOOKUP(B1412,'[3]Nur des jours'!$B:$B,'[3]Nur des jours'!$U:$U,"")</f>
        <v>0</v>
      </c>
      <c r="U1412" s="93">
        <v>0</v>
      </c>
      <c r="V1412" s="93">
        <v>0</v>
      </c>
      <c r="W1412" s="93">
        <v>0</v>
      </c>
      <c r="X1412" s="93">
        <v>0.47705267483370578</v>
      </c>
      <c r="Y1412" s="93">
        <v>0</v>
      </c>
      <c r="Z1412" s="93">
        <v>0</v>
      </c>
      <c r="AA1412" s="93">
        <v>0</v>
      </c>
      <c r="AB1412" s="93">
        <v>0</v>
      </c>
      <c r="AC1412" s="93">
        <f>_xlfn.XLOOKUP(B1412,'[3]Nur des jours'!$B:$B,'[3]Nur des jours'!$N:$N,"")</f>
        <v>0</v>
      </c>
      <c r="AD1412" s="93">
        <v>0</v>
      </c>
      <c r="AE1412" s="93">
        <v>0</v>
      </c>
      <c r="AF1412" s="93">
        <v>0</v>
      </c>
      <c r="AG1412" s="93"/>
      <c r="AH1412" s="93">
        <v>0</v>
      </c>
      <c r="AI1412" s="93">
        <v>0</v>
      </c>
      <c r="AJ1412" s="93">
        <v>0</v>
      </c>
      <c r="AK1412" s="93">
        <v>0</v>
      </c>
      <c r="AL1412" s="93">
        <v>0</v>
      </c>
      <c r="AM1412" s="49" t="s">
        <v>5559</v>
      </c>
      <c r="AN1412" s="49"/>
      <c r="AO1412" s="48" t="str" cm="1">
        <f t="array" ref="AO1412">IFERROR(_xlfn.IFS(
AQ1412="MPR ISSUE","PDH",
AQ1412="BSS Hardware Issue","BSS",
AQ1412="Sites strategiques, MLL, Pylone, etc.","ENVTECH",
AQ1412="AKTIVCO DEFAUT GE &amp; POWER Cabinet","AKTIVCO",
AQ1412="AKTIVCO Coupure ENEO &amp; Baisse de tension","AKTIVCO GRID ONLY",
AQ1412="Coupure ENEO &amp; Baisse de tension","IHS GRID ONLY",
AQ1412="Defaut GE &amp; POWER Cabinet","IHS",
AQ1412="Sharing","Partners",
AQ1412="Sites strategiques &amp; DataCenter","SST &amp; DC",
AQ1412="Exclu","Exclu",
AQ1412="SAT","SAT",
AQ1412="SPARE-ISSUE","SPARE-ISSUE",
AQ1412="Fiber CAmtel","TRANS_FO_CAMTEL",
AQ1412="Fiber AOF","Fiber AOF",
AQ1412="Projet OCM (HUAWEI)","TRAVAUX-HUAWEI",
AQ1412="Projet OCM (NOKIA)","TRAVAUX-NOKIA",
AQ1412="ACCESS-ISSUE","ACCESS-ISSUE",
AQ1412="Projet OCM (ZTE, NOKIA, autres projets)","TRAVAUX OCM",
AQ1412="No root CAuse","No root cause",
AQ1412="ODU HS","PDH",
AQ1412="IP &amp; VLAN","PDH",
AQ1412="Warehouse HUAWEI","SPARE-ISSUE",
AQ1412="SPARE-HS","SPARE-ISSUE",
AQ1412="Power Telco","BSS",AQ1412="no impacts","no impacts"
),"")</f>
        <v>No root cause</v>
      </c>
      <c r="AP1412" s="48" t="str" cm="1">
        <f t="array" ref="AP1412">IFERROR(_xlfn.IFS(
AQ1412="MPR ISSUE","TX ISSUE",
AQ1412="BSS Hardware Issue","RAN ISSUE",
AQ1412="Sites strategiques, MLL, Pylone, etc.","ENVTECH",
AQ1412="AKTIVCO DEFAUT GE &amp; POWER Cabinet","POWER ISSUE",
AQ1412="AKTIVCO Coupure ENEO &amp; Baisse de tension","POWER ISSUE",
AQ1412="Coupure ENEO &amp; Baisse de tension","POWER ISSUE",
AQ1412="Defaut GE &amp; POWER Cabinet","POWER ISSUE",
AQ1412="Sharing","POWER ISSUE",
AQ1412="Sites strategiques &amp; DataCenter","POWER ISSUE",
AQ1412="Exclu","Exclu",
AQ1412="SAT","TX ISSUE",
AQ1412="SPARE-ISSUE","SPARE-ISSUE",
AQ1412="Fiber CAmtel","TX ISSUE",
AQ1412="Fiber AOF","TX ISSUE",
AQ1412="Projet OCM (HUAWEI)","TRAVAUX-HUAWEI",
AQ1412="Projet OCM (NOKIA)","TRAVAUX -NOKIA",
AQ1412="ACCESS-ISSUE","ACCESS-ISSUE",
AQ1412="Projet OCM (ZTE, NOKIA, autres projets)","TRAVAUX OCM",
AQ1412="No root CAuse","No root cause",
AQ1412="ODU HS","TX ISSUE",
AQ1412="IP &amp; VLAN","TX ISSUE",
AQ1412="Warehouse HUAWEI","SPARE-ISSUE",
AQ1412="SPARE-HS","SPARE-ISSUE",
AQ1412="Power Telco","RAN ISSUE",AQ1412="no impacts","no impacts"
),"")</f>
        <v>No root cause</v>
      </c>
      <c r="AQ1412" s="67" t="s">
        <v>5344</v>
      </c>
      <c r="AR1412" s="48" t="str" cm="1">
        <f t="array" ref="AR1412">IFERROR(_xlfn.IFS(
AQ1412="MPR ISSUE","ACTIVE",
AQ1412="BSS Hardware Issue","ACTIVE",
AQ1412="Sites strategiques, MLL, Pylone, etc.","PASSIVE",
AQ1412="AKTIVCO DEFAUT GE &amp; POWER Cabinet","PASSIVE",
AQ1412="AKTIVCO Coupure ENEO &amp; Baisse de tension","PASSIVE",
AQ1412="Coupure ENEO &amp; Baisse de tension","PASSIVE",
AQ1412="Defaut GE &amp; POWER Cabinet","PASSIVE",
AQ1412="Sharing","PASSIVE",
AQ1412="Sites strategiques &amp; DataCenter","PASSIVE",
AQ1412="Exclu","Exclu",
AQ1412="SAT","ACTIVE",
AQ1412="SPARE-ISSUE","SPARE-ISSUE",
AQ1412="Fiber CAmtel","ACTIVE",
AQ1412="Fiber AOF","ACTIVE",
AQ1412="Projet OCM (HUAWEI)","PLANNED WORKS",
AQ1412="Projet OCM (NOKIA)","PLANNED WORKS",
AQ1412="ACCESS-ISSUE","ACCESS-ISSUE",
AQ1412="Projet OCM (ZTE, NOKIA, autres projets)","PLANNED WORKS",
AQ1412="No root CAuse","No root cause",
AQ1412="ODU HS","ACTIVE",
AQ1412="IP &amp; VLAN","ACTIVE",
AQ1412="Warehouse HUAWEI","SPARE-ISSUE",
AQ1412="SPARE-HS","SPARE-ISSUE",
AQ1412="Power Telco","ACTIVE", AQ1412="no impacts","no impacts"
),"")</f>
        <v>No root cause</v>
      </c>
      <c r="AS1412" s="92" t="s">
        <v>5537</v>
      </c>
      <c r="AT1412" s="98" t="s">
        <v>4366</v>
      </c>
      <c r="AV1412" s="17" t="s">
        <v>5537</v>
      </c>
      <c r="AW1412" s="7" t="s">
        <v>5537</v>
      </c>
      <c r="AX1412" s="6" t="s">
        <v>5537</v>
      </c>
      <c r="AY1412" s="7"/>
      <c r="AZ1412" s="3" t="s">
        <v>5537</v>
      </c>
      <c r="BA1412" s="18" t="s">
        <v>5537</v>
      </c>
      <c r="BB1412" s="18" t="s">
        <v>5537</v>
      </c>
      <c r="BC1412" s="18" t="s">
        <v>5537</v>
      </c>
      <c r="BD1412" s="18" t="s">
        <v>5537</v>
      </c>
      <c r="BE1412" s="18" t="s">
        <v>5537</v>
      </c>
      <c r="BF1412" s="18" t="s">
        <v>5537</v>
      </c>
      <c r="BG1412" s="18" t="s">
        <v>5537</v>
      </c>
      <c r="BH1412" s="18" t="s">
        <v>5537</v>
      </c>
      <c r="BI1412" s="18" t="s">
        <v>5537</v>
      </c>
      <c r="BJ1412" s="18" t="s">
        <v>5537</v>
      </c>
      <c r="BK1412" s="18" t="s">
        <v>5537</v>
      </c>
      <c r="BL1412" s="9" t="s">
        <v>5537</v>
      </c>
      <c r="BM1412" s="14" t="s">
        <v>5537</v>
      </c>
      <c r="BN1412" s="14" t="s">
        <v>5537</v>
      </c>
      <c r="BO1412" s="14" t="str">
        <f>_xlfn.XLOOKUP(B1412,'[4]cell downs 18042026 17h'!$B:$B,'[4]cell downs 18042026 17h'!$B:$B,"")</f>
        <v/>
      </c>
      <c r="BP1412" s="14" t="str">
        <f>_xlfn.XLOOKUP(B1412,'[5]Cells Huawei 19042026 15h'!$B:$B,'[5]Cells Huawei 19042026 15h'!$B:$B,"")</f>
        <v/>
      </c>
      <c r="BQ1412" s="9" t="str">
        <f>_xlfn.XLOOKUP(B1412,'[6]cells down 19042026 9H40'!$B:$B,'[6]cells down 19042026 9H40'!$B:$B,"")</f>
        <v/>
      </c>
      <c r="BR1412" s="9" t="s">
        <v>5537</v>
      </c>
      <c r="BS1412" s="9" t="s">
        <v>12</v>
      </c>
      <c r="BT1412" s="108"/>
    </row>
    <row r="1413" spans="1:72" s="9" customFormat="1" x14ac:dyDescent="0.35">
      <c r="A1413" s="1" t="s">
        <v>4282</v>
      </c>
      <c r="B1413" s="8" t="s">
        <v>4283</v>
      </c>
      <c r="C1413" s="3" t="str">
        <f>_xlfn.XLOOKUP(B1413,'[1]daily break down'!$D:$D,'[1]daily break down'!$E:$E,"")</f>
        <v>ADAMAOUA</v>
      </c>
      <c r="D1413" s="1"/>
      <c r="E1413" s="1"/>
      <c r="F1413" s="3" t="s">
        <v>90</v>
      </c>
      <c r="G1413" s="1" t="s">
        <v>4263</v>
      </c>
      <c r="H1413" s="32" t="str">
        <f>_xlfn.XLOOKUP(B1413,[2]CALCULATION!$B:$B,[2]CALCULATION!$H:$H,"")</f>
        <v>HUAWEI</v>
      </c>
      <c r="I1413" s="28">
        <v>0</v>
      </c>
      <c r="J1413" s="28">
        <v>0</v>
      </c>
      <c r="K1413" s="28">
        <v>0</v>
      </c>
      <c r="L1413" s="28">
        <v>0</v>
      </c>
      <c r="M1413" s="28">
        <v>0</v>
      </c>
      <c r="N1413" s="28">
        <v>0</v>
      </c>
      <c r="O1413" s="28">
        <v>0</v>
      </c>
      <c r="P1413" s="28">
        <v>0</v>
      </c>
      <c r="Q1413" s="28">
        <v>0</v>
      </c>
      <c r="R1413" s="28">
        <v>0</v>
      </c>
      <c r="S1413" s="93">
        <v>0</v>
      </c>
      <c r="T1413" s="93">
        <f>_xlfn.XLOOKUP(B1413,'[3]Nur des jours'!$B:$B,'[3]Nur des jours'!$U:$U,"")</f>
        <v>0</v>
      </c>
      <c r="U1413" s="93">
        <v>0</v>
      </c>
      <c r="V1413" s="93">
        <v>0</v>
      </c>
      <c r="W1413" s="93">
        <v>0</v>
      </c>
      <c r="X1413" s="93">
        <v>0.35848507417965775</v>
      </c>
      <c r="Y1413" s="93">
        <v>0</v>
      </c>
      <c r="Z1413" s="93">
        <v>0</v>
      </c>
      <c r="AA1413" s="93">
        <v>0</v>
      </c>
      <c r="AB1413" s="93">
        <v>0</v>
      </c>
      <c r="AC1413" s="93">
        <f>_xlfn.XLOOKUP(B1413,'[3]Nur des jours'!$B:$B,'[3]Nur des jours'!$N:$N,"")</f>
        <v>0</v>
      </c>
      <c r="AD1413" s="93">
        <v>0</v>
      </c>
      <c r="AE1413" s="93">
        <v>0</v>
      </c>
      <c r="AF1413" s="93">
        <v>0</v>
      </c>
      <c r="AG1413" s="93"/>
      <c r="AH1413" s="93">
        <v>0</v>
      </c>
      <c r="AI1413" s="93">
        <v>0</v>
      </c>
      <c r="AJ1413" s="93">
        <v>0</v>
      </c>
      <c r="AK1413" s="93">
        <v>0</v>
      </c>
      <c r="AL1413" s="93">
        <v>0</v>
      </c>
      <c r="AM1413" s="49" t="s">
        <v>5559</v>
      </c>
      <c r="AN1413" s="49"/>
      <c r="AO1413" s="48" t="str" cm="1">
        <f t="array" ref="AO1413">IFERROR(_xlfn.IFS(
AQ1413="MPR ISSUE","PDH",
AQ1413="BSS Hardware Issue","BSS",
AQ1413="Sites strategiques, MLL, Pylone, etc.","ENVTECH",
AQ1413="AKTIVCO DEFAUT GE &amp; POWER Cabinet","AKTIVCO",
AQ1413="AKTIVCO Coupure ENEO &amp; Baisse de tension","AKTIVCO GRID ONLY",
AQ1413="Coupure ENEO &amp; Baisse de tension","IHS GRID ONLY",
AQ1413="Defaut GE &amp; POWER Cabinet","IHS",
AQ1413="Sharing","Partners",
AQ1413="Sites strategiques &amp; DataCenter","SST &amp; DC",
AQ1413="Exclu","Exclu",
AQ1413="SAT","SAT",
AQ1413="SPARE-ISSUE","SPARE-ISSUE",
AQ1413="Fiber CAmtel","TRANS_FO_CAMTEL",
AQ1413="Fiber AOF","Fiber AOF",
AQ1413="Projet OCM (HUAWEI)","TRAVAUX-HUAWEI",
AQ1413="Projet OCM (NOKIA)","TRAVAUX-NOKIA",
AQ1413="ACCESS-ISSUE","ACCESS-ISSUE",
AQ1413="Projet OCM (ZTE, NOKIA, autres projets)","TRAVAUX OCM",
AQ1413="No root CAuse","No root cause",
AQ1413="ODU HS","PDH",
AQ1413="IP &amp; VLAN","PDH",
AQ1413="Warehouse HUAWEI","SPARE-ISSUE",
AQ1413="SPARE-HS","SPARE-ISSUE",
AQ1413="Power Telco","BSS",AQ1413="no impacts","no impacts"
),"")</f>
        <v>No root cause</v>
      </c>
      <c r="AP1413" s="48" t="str" cm="1">
        <f t="array" ref="AP1413">IFERROR(_xlfn.IFS(
AQ1413="MPR ISSUE","TX ISSUE",
AQ1413="BSS Hardware Issue","RAN ISSUE",
AQ1413="Sites strategiques, MLL, Pylone, etc.","ENVTECH",
AQ1413="AKTIVCO DEFAUT GE &amp; POWER Cabinet","POWER ISSUE",
AQ1413="AKTIVCO Coupure ENEO &amp; Baisse de tension","POWER ISSUE",
AQ1413="Coupure ENEO &amp; Baisse de tension","POWER ISSUE",
AQ1413="Defaut GE &amp; POWER Cabinet","POWER ISSUE",
AQ1413="Sharing","POWER ISSUE",
AQ1413="Sites strategiques &amp; DataCenter","POWER ISSUE",
AQ1413="Exclu","Exclu",
AQ1413="SAT","TX ISSUE",
AQ1413="SPARE-ISSUE","SPARE-ISSUE",
AQ1413="Fiber CAmtel","TX ISSUE",
AQ1413="Fiber AOF","TX ISSUE",
AQ1413="Projet OCM (HUAWEI)","TRAVAUX-HUAWEI",
AQ1413="Projet OCM (NOKIA)","TRAVAUX -NOKIA",
AQ1413="ACCESS-ISSUE","ACCESS-ISSUE",
AQ1413="Projet OCM (ZTE, NOKIA, autres projets)","TRAVAUX OCM",
AQ1413="No root CAuse","No root cause",
AQ1413="ODU HS","TX ISSUE",
AQ1413="IP &amp; VLAN","TX ISSUE",
AQ1413="Warehouse HUAWEI","SPARE-ISSUE",
AQ1413="SPARE-HS","SPARE-ISSUE",
AQ1413="Power Telco","RAN ISSUE",AQ1413="no impacts","no impacts"
),"")</f>
        <v>No root cause</v>
      </c>
      <c r="AQ1413" s="67" t="s">
        <v>5344</v>
      </c>
      <c r="AR1413" s="48" t="str" cm="1">
        <f t="array" ref="AR1413">IFERROR(_xlfn.IFS(
AQ1413="MPR ISSUE","ACTIVE",
AQ1413="BSS Hardware Issue","ACTIVE",
AQ1413="Sites strategiques, MLL, Pylone, etc.","PASSIVE",
AQ1413="AKTIVCO DEFAUT GE &amp; POWER Cabinet","PASSIVE",
AQ1413="AKTIVCO Coupure ENEO &amp; Baisse de tension","PASSIVE",
AQ1413="Coupure ENEO &amp; Baisse de tension","PASSIVE",
AQ1413="Defaut GE &amp; POWER Cabinet","PASSIVE",
AQ1413="Sharing","PASSIVE",
AQ1413="Sites strategiques &amp; DataCenter","PASSIVE",
AQ1413="Exclu","Exclu",
AQ1413="SAT","ACTIVE",
AQ1413="SPARE-ISSUE","SPARE-ISSUE",
AQ1413="Fiber CAmtel","ACTIVE",
AQ1413="Fiber AOF","ACTIVE",
AQ1413="Projet OCM (HUAWEI)","PLANNED WORKS",
AQ1413="Projet OCM (NOKIA)","PLANNED WORKS",
AQ1413="ACCESS-ISSUE","ACCESS-ISSUE",
AQ1413="Projet OCM (ZTE, NOKIA, autres projets)","PLANNED WORKS",
AQ1413="No root CAuse","No root cause",
AQ1413="ODU HS","ACTIVE",
AQ1413="IP &amp; VLAN","ACTIVE",
AQ1413="Warehouse HUAWEI","SPARE-ISSUE",
AQ1413="SPARE-HS","SPARE-ISSUE",
AQ1413="Power Telco","ACTIVE", AQ1413="no impacts","no impacts"
),"")</f>
        <v>No root cause</v>
      </c>
      <c r="AS1413" s="92" t="s">
        <v>5537</v>
      </c>
      <c r="AT1413" s="98" t="s">
        <v>4283</v>
      </c>
      <c r="AV1413" s="17" t="s">
        <v>5537</v>
      </c>
      <c r="AW1413" s="7" t="s">
        <v>5537</v>
      </c>
      <c r="AX1413" s="6" t="s">
        <v>5537</v>
      </c>
      <c r="AY1413" s="7"/>
      <c r="AZ1413" s="3" t="s">
        <v>5537</v>
      </c>
      <c r="BA1413" s="18" t="s">
        <v>5537</v>
      </c>
      <c r="BB1413" s="18" t="s">
        <v>5537</v>
      </c>
      <c r="BC1413" s="18" t="s">
        <v>5537</v>
      </c>
      <c r="BD1413" s="18" t="s">
        <v>5537</v>
      </c>
      <c r="BE1413" s="18" t="s">
        <v>5537</v>
      </c>
      <c r="BF1413" s="18" t="s">
        <v>5537</v>
      </c>
      <c r="BG1413" s="18" t="s">
        <v>5537</v>
      </c>
      <c r="BH1413" s="18" t="s">
        <v>5537</v>
      </c>
      <c r="BI1413" s="18" t="s">
        <v>5537</v>
      </c>
      <c r="BJ1413" s="18" t="s">
        <v>5537</v>
      </c>
      <c r="BK1413" s="18" t="s">
        <v>5537</v>
      </c>
      <c r="BL1413" s="9" t="s">
        <v>5537</v>
      </c>
      <c r="BM1413" s="14" t="s">
        <v>5537</v>
      </c>
      <c r="BN1413" s="14" t="s">
        <v>5537</v>
      </c>
      <c r="BO1413" s="14" t="str">
        <f>_xlfn.XLOOKUP(B1413,'[4]cell downs 18042026 17h'!$B:$B,'[4]cell downs 18042026 17h'!$B:$B,"")</f>
        <v/>
      </c>
      <c r="BP1413" s="14" t="str">
        <f>_xlfn.XLOOKUP(B1413,'[5]Cells Huawei 19042026 15h'!$B:$B,'[5]Cells Huawei 19042026 15h'!$B:$B,"")</f>
        <v/>
      </c>
      <c r="BQ1413" s="9" t="str">
        <f>_xlfn.XLOOKUP(B1413,'[6]cells down 19042026 9H40'!$B:$B,'[6]cells down 19042026 9H40'!$B:$B,"")</f>
        <v/>
      </c>
      <c r="BR1413" s="9" t="s">
        <v>5537</v>
      </c>
      <c r="BS1413" s="9" t="s">
        <v>5537</v>
      </c>
      <c r="BT1413" s="108"/>
    </row>
    <row r="1414" spans="1:72" s="9" customFormat="1" x14ac:dyDescent="0.35">
      <c r="A1414" s="1" t="s">
        <v>4723</v>
      </c>
      <c r="B1414" s="8" t="s">
        <v>4724</v>
      </c>
      <c r="C1414" s="3" t="str">
        <f>_xlfn.XLOOKUP(B1414,'[1]daily break down'!$D:$D,'[1]daily break down'!$E:$E,"")</f>
        <v>Douala</v>
      </c>
      <c r="D1414" s="1" t="s">
        <v>11</v>
      </c>
      <c r="E1414" s="1" t="s">
        <v>12</v>
      </c>
      <c r="F1414" s="3" t="s">
        <v>31</v>
      </c>
      <c r="G1414" s="1" t="s">
        <v>32</v>
      </c>
      <c r="H1414" s="34" t="str">
        <f>_xlfn.XLOOKUP(B1414,[2]CALCULATION!$B:$B,[2]CALCULATION!$H:$H,"")</f>
        <v>ZTE</v>
      </c>
      <c r="I1414" s="28">
        <v>0</v>
      </c>
      <c r="J1414" s="28">
        <v>0</v>
      </c>
      <c r="K1414" s="28">
        <v>0</v>
      </c>
      <c r="L1414" s="28">
        <v>4.2804187961750177E-4</v>
      </c>
      <c r="M1414" s="28">
        <v>0</v>
      </c>
      <c r="N1414" s="28">
        <v>0</v>
      </c>
      <c r="O1414" s="28">
        <v>0</v>
      </c>
      <c r="P1414" s="28">
        <v>0</v>
      </c>
      <c r="Q1414" s="28">
        <v>0</v>
      </c>
      <c r="R1414" s="28">
        <v>0</v>
      </c>
      <c r="S1414" s="93">
        <v>0</v>
      </c>
      <c r="T1414" s="93">
        <f>_xlfn.XLOOKUP(B1414,'[3]Nur des jours'!$B:$B,'[3]Nur des jours'!$U:$U,"")</f>
        <v>0</v>
      </c>
      <c r="U1414" s="93">
        <v>0</v>
      </c>
      <c r="V1414" s="93">
        <v>3.7453664466531404E-4</v>
      </c>
      <c r="W1414" s="93">
        <v>0</v>
      </c>
      <c r="X1414" s="93">
        <v>0.30961695958999336</v>
      </c>
      <c r="Y1414" s="93">
        <v>0</v>
      </c>
      <c r="Z1414" s="93">
        <v>0</v>
      </c>
      <c r="AA1414" s="93">
        <v>0</v>
      </c>
      <c r="AB1414" s="93">
        <v>0</v>
      </c>
      <c r="AC1414" s="93">
        <f>_xlfn.XLOOKUP(B1414,'[3]Nur des jours'!$B:$B,'[3]Nur des jours'!$N:$N,"")</f>
        <v>0</v>
      </c>
      <c r="AD1414" s="93">
        <v>0</v>
      </c>
      <c r="AE1414" s="93">
        <v>0</v>
      </c>
      <c r="AF1414" s="93">
        <v>0</v>
      </c>
      <c r="AG1414" s="93"/>
      <c r="AH1414" s="93">
        <v>0</v>
      </c>
      <c r="AI1414" s="93">
        <v>0</v>
      </c>
      <c r="AJ1414" s="93">
        <v>0</v>
      </c>
      <c r="AK1414" s="93">
        <v>0</v>
      </c>
      <c r="AL1414" s="93">
        <v>0</v>
      </c>
      <c r="AM1414" s="49" t="s">
        <v>5559</v>
      </c>
      <c r="AN1414" s="49"/>
      <c r="AO1414" s="48" t="str" cm="1">
        <f t="array" ref="AO1414">IFERROR(_xlfn.IFS(
AQ1414="MPR ISSUE","PDH",
AQ1414="BSS Hardware Issue","BSS",
AQ1414="Sites strategiques, MLL, Pylone, etc.","ENVTECH",
AQ1414="AKTIVCO DEFAUT GE &amp; POWER Cabinet","AKTIVCO",
AQ1414="AKTIVCO Coupure ENEO &amp; Baisse de tension","AKTIVCO GRID ONLY",
AQ1414="Coupure ENEO &amp; Baisse de tension","IHS GRID ONLY",
AQ1414="Defaut GE &amp; POWER Cabinet","IHS",
AQ1414="Sharing","Partners",
AQ1414="Sites strategiques &amp; DataCenter","SST &amp; DC",
AQ1414="Exclu","Exclu",
AQ1414="SAT","SAT",
AQ1414="SPARE-ISSUE","SPARE-ISSUE",
AQ1414="Fiber CAmtel","TRANS_FO_CAMTEL",
AQ1414="Fiber AOF","Fiber AOF",
AQ1414="Projet OCM (HUAWEI)","TRAVAUX-HUAWEI",
AQ1414="Projet OCM (NOKIA)","TRAVAUX-NOKIA",
AQ1414="ACCESS-ISSUE","ACCESS-ISSUE",
AQ1414="Projet OCM (ZTE, NOKIA, autres projets)","TRAVAUX OCM",
AQ1414="No root CAuse","No root cause",
AQ1414="ODU HS","PDH",
AQ1414="IP &amp; VLAN","PDH",
AQ1414="Warehouse HUAWEI","SPARE-ISSUE",
AQ1414="SPARE-HS","SPARE-ISSUE",
AQ1414="Power Telco","BSS",AQ1414="no impacts","no impacts"
),"")</f>
        <v>No root cause</v>
      </c>
      <c r="AP1414" s="48" t="str" cm="1">
        <f t="array" ref="AP1414">IFERROR(_xlfn.IFS(
AQ1414="MPR ISSUE","TX ISSUE",
AQ1414="BSS Hardware Issue","RAN ISSUE",
AQ1414="Sites strategiques, MLL, Pylone, etc.","ENVTECH",
AQ1414="AKTIVCO DEFAUT GE &amp; POWER Cabinet","POWER ISSUE",
AQ1414="AKTIVCO Coupure ENEO &amp; Baisse de tension","POWER ISSUE",
AQ1414="Coupure ENEO &amp; Baisse de tension","POWER ISSUE",
AQ1414="Defaut GE &amp; POWER Cabinet","POWER ISSUE",
AQ1414="Sharing","POWER ISSUE",
AQ1414="Sites strategiques &amp; DataCenter","POWER ISSUE",
AQ1414="Exclu","Exclu",
AQ1414="SAT","TX ISSUE",
AQ1414="SPARE-ISSUE","SPARE-ISSUE",
AQ1414="Fiber CAmtel","TX ISSUE",
AQ1414="Fiber AOF","TX ISSUE",
AQ1414="Projet OCM (HUAWEI)","TRAVAUX-HUAWEI",
AQ1414="Projet OCM (NOKIA)","TRAVAUX -NOKIA",
AQ1414="ACCESS-ISSUE","ACCESS-ISSUE",
AQ1414="Projet OCM (ZTE, NOKIA, autres projets)","TRAVAUX OCM",
AQ1414="No root CAuse","No root cause",
AQ1414="ODU HS","TX ISSUE",
AQ1414="IP &amp; VLAN","TX ISSUE",
AQ1414="Warehouse HUAWEI","SPARE-ISSUE",
AQ1414="SPARE-HS","SPARE-ISSUE",
AQ1414="Power Telco","RAN ISSUE",AQ1414="no impacts","no impacts"
),"")</f>
        <v>No root cause</v>
      </c>
      <c r="AQ1414" s="126" t="s">
        <v>5344</v>
      </c>
      <c r="AR1414" s="48" t="str" cm="1">
        <f t="array" ref="AR1414">IFERROR(_xlfn.IFS(
AQ1414="MPR ISSUE","ACTIVE",
AQ1414="BSS Hardware Issue","ACTIVE",
AQ1414="Sites strategiques, MLL, Pylone, etc.","PASSIVE",
AQ1414="AKTIVCO DEFAUT GE &amp; POWER Cabinet","PASSIVE",
AQ1414="AKTIVCO Coupure ENEO &amp; Baisse de tension","PASSIVE",
AQ1414="Coupure ENEO &amp; Baisse de tension","PASSIVE",
AQ1414="Defaut GE &amp; POWER Cabinet","PASSIVE",
AQ1414="Sharing","PASSIVE",
AQ1414="Sites strategiques &amp; DataCenter","PASSIVE",
AQ1414="Exclu","Exclu",
AQ1414="SAT","ACTIVE",
AQ1414="SPARE-ISSUE","SPARE-ISSUE",
AQ1414="Fiber CAmtel","ACTIVE",
AQ1414="Fiber AOF","ACTIVE",
AQ1414="Projet OCM (HUAWEI)","PLANNED WORKS",
AQ1414="Projet OCM (NOKIA)","PLANNED WORKS",
AQ1414="ACCESS-ISSUE","ACCESS-ISSUE",
AQ1414="Projet OCM (ZTE, NOKIA, autres projets)","PLANNED WORKS",
AQ1414="No root CAuse","No root cause",
AQ1414="ODU HS","ACTIVE",
AQ1414="IP &amp; VLAN","ACTIVE",
AQ1414="Warehouse HUAWEI","SPARE-ISSUE",
AQ1414="SPARE-HS","SPARE-ISSUE",
AQ1414="Power Telco","ACTIVE", AQ1414="no impacts","no impacts"
),"")</f>
        <v>No root cause</v>
      </c>
      <c r="AS1414" s="92" t="s">
        <v>5537</v>
      </c>
      <c r="AT1414" s="98" t="s">
        <v>4724</v>
      </c>
      <c r="AV1414" s="17" t="s">
        <v>5537</v>
      </c>
      <c r="AW1414" s="7" t="s">
        <v>5537</v>
      </c>
      <c r="AX1414" s="6" t="s">
        <v>5537</v>
      </c>
      <c r="AY1414" s="7"/>
      <c r="AZ1414" s="3" t="s">
        <v>5537</v>
      </c>
      <c r="BA1414" s="18" t="s">
        <v>5537</v>
      </c>
      <c r="BB1414" s="18" t="s">
        <v>5537</v>
      </c>
      <c r="BC1414" s="18" t="s">
        <v>5537</v>
      </c>
      <c r="BD1414" s="18" t="s">
        <v>5537</v>
      </c>
      <c r="BE1414" s="18" t="s">
        <v>5537</v>
      </c>
      <c r="BF1414" s="18" t="s">
        <v>5537</v>
      </c>
      <c r="BG1414" s="18" t="s">
        <v>5537</v>
      </c>
      <c r="BH1414" s="18" t="s">
        <v>5537</v>
      </c>
      <c r="BI1414" s="18" t="s">
        <v>5537</v>
      </c>
      <c r="BJ1414" s="18" t="s">
        <v>5537</v>
      </c>
      <c r="BK1414" s="18" t="s">
        <v>5537</v>
      </c>
      <c r="BL1414" s="9" t="s">
        <v>5537</v>
      </c>
      <c r="BM1414" s="14" t="s">
        <v>5537</v>
      </c>
      <c r="BN1414" s="14" t="s">
        <v>5537</v>
      </c>
      <c r="BO1414" s="14" t="str">
        <f>_xlfn.XLOOKUP(B1414,'[4]cell downs 18042026 17h'!$B:$B,'[4]cell downs 18042026 17h'!$B:$B,"")</f>
        <v/>
      </c>
      <c r="BP1414" s="14" t="str">
        <f>_xlfn.XLOOKUP(B1414,'[5]Cells Huawei 19042026 15h'!$B:$B,'[5]Cells Huawei 19042026 15h'!$B:$B,"")</f>
        <v/>
      </c>
      <c r="BQ1414" s="9" t="str">
        <f>_xlfn.XLOOKUP(B1414,'[6]cells down 19042026 9H40'!$B:$B,'[6]cells down 19042026 9H40'!$B:$B,"")</f>
        <v/>
      </c>
      <c r="BR1414" s="9" t="s">
        <v>4724</v>
      </c>
      <c r="BS1414" s="9" t="s">
        <v>5537</v>
      </c>
      <c r="BT1414" s="108"/>
    </row>
    <row r="1415" spans="1:72" s="9" customFormat="1" x14ac:dyDescent="0.35">
      <c r="A1415" s="1" t="s">
        <v>4628</v>
      </c>
      <c r="B1415" s="8" t="s">
        <v>4629</v>
      </c>
      <c r="C1415" s="3" t="str">
        <f>_xlfn.XLOOKUP(B1415,'[1]daily break down'!$D:$D,'[1]daily break down'!$E:$E,"")</f>
        <v>SUD-OUEST</v>
      </c>
      <c r="D1415" s="1" t="s">
        <v>11</v>
      </c>
      <c r="E1415" s="1" t="s">
        <v>12</v>
      </c>
      <c r="F1415" s="3" t="s">
        <v>31</v>
      </c>
      <c r="G1415" s="1" t="s">
        <v>4630</v>
      </c>
      <c r="H1415" s="32" t="str">
        <f>_xlfn.XLOOKUP(B1415,[2]CALCULATION!$B:$B,[2]CALCULATION!$H:$H,"")</f>
        <v>HUAWEI</v>
      </c>
      <c r="I1415" s="28">
        <v>0</v>
      </c>
      <c r="J1415" s="28">
        <v>0</v>
      </c>
      <c r="K1415" s="28">
        <v>0</v>
      </c>
      <c r="L1415" s="28">
        <v>0</v>
      </c>
      <c r="M1415" s="28">
        <v>0</v>
      </c>
      <c r="N1415" s="28">
        <v>0</v>
      </c>
      <c r="O1415" s="28">
        <v>0</v>
      </c>
      <c r="P1415" s="28">
        <v>0</v>
      </c>
      <c r="Q1415" s="28">
        <v>0</v>
      </c>
      <c r="R1415" s="28">
        <v>0</v>
      </c>
      <c r="S1415" s="93">
        <v>0</v>
      </c>
      <c r="T1415" s="93">
        <f>_xlfn.XLOOKUP(B1415,'[3]Nur des jours'!$B:$B,'[3]Nur des jours'!$U:$U,"")</f>
        <v>0</v>
      </c>
      <c r="U1415" s="93">
        <v>0</v>
      </c>
      <c r="V1415" s="93">
        <v>0</v>
      </c>
      <c r="W1415" s="93">
        <v>0</v>
      </c>
      <c r="X1415" s="93">
        <v>0.22784312550473268</v>
      </c>
      <c r="Y1415" s="93">
        <v>0</v>
      </c>
      <c r="Z1415" s="93">
        <v>0</v>
      </c>
      <c r="AA1415" s="93">
        <v>0</v>
      </c>
      <c r="AB1415" s="93">
        <v>0</v>
      </c>
      <c r="AC1415" s="93">
        <f>_xlfn.XLOOKUP(B1415,'[3]Nur des jours'!$B:$B,'[3]Nur des jours'!$N:$N,"")</f>
        <v>0</v>
      </c>
      <c r="AD1415" s="93">
        <v>0</v>
      </c>
      <c r="AE1415" s="93">
        <v>0</v>
      </c>
      <c r="AF1415" s="93">
        <v>0</v>
      </c>
      <c r="AG1415" s="93"/>
      <c r="AH1415" s="93">
        <v>0</v>
      </c>
      <c r="AI1415" s="93">
        <v>0</v>
      </c>
      <c r="AJ1415" s="93">
        <v>0</v>
      </c>
      <c r="AK1415" s="93">
        <v>0</v>
      </c>
      <c r="AL1415" s="93">
        <v>0</v>
      </c>
      <c r="AM1415" s="49" t="s">
        <v>5559</v>
      </c>
      <c r="AN1415" s="49"/>
      <c r="AO1415" s="48" t="str" cm="1">
        <f t="array" ref="AO1415">IFERROR(_xlfn.IFS(
AQ1415="MPR ISSUE","PDH",
AQ1415="BSS Hardware Issue","BSS",
AQ1415="Sites strategiques, MLL, Pylone, etc.","ENVTECH",
AQ1415="AKTIVCO DEFAUT GE &amp; POWER Cabinet","AKTIVCO",
AQ1415="AKTIVCO Coupure ENEO &amp; Baisse de tension","AKTIVCO GRID ONLY",
AQ1415="Coupure ENEO &amp; Baisse de tension","IHS GRID ONLY",
AQ1415="Defaut GE &amp; POWER Cabinet","IHS",
AQ1415="Sharing","Partners",
AQ1415="Sites strategiques &amp; DataCenter","SST &amp; DC",
AQ1415="Exclu","Exclu",
AQ1415="SAT","SAT",
AQ1415="SPARE-ISSUE","SPARE-ISSUE",
AQ1415="Fiber CAmtel","TRANS_FO_CAMTEL",
AQ1415="Fiber AOF","Fiber AOF",
AQ1415="Projet OCM (HUAWEI)","TRAVAUX-HUAWEI",
AQ1415="Projet OCM (NOKIA)","TRAVAUX-NOKIA",
AQ1415="ACCESS-ISSUE","ACCESS-ISSUE",
AQ1415="Projet OCM (ZTE, NOKIA, autres projets)","TRAVAUX OCM",
AQ1415="No root CAuse","No root cause",
AQ1415="ODU HS","PDH",
AQ1415="IP &amp; VLAN","PDH",
AQ1415="Warehouse HUAWEI","SPARE-ISSUE",
AQ1415="SPARE-HS","SPARE-ISSUE",
AQ1415="Power Telco","BSS",AQ1415="no impacts","no impacts"
),"")</f>
        <v>No root cause</v>
      </c>
      <c r="AP1415" s="48" t="str" cm="1">
        <f t="array" ref="AP1415">IFERROR(_xlfn.IFS(
AQ1415="MPR ISSUE","TX ISSUE",
AQ1415="BSS Hardware Issue","RAN ISSUE",
AQ1415="Sites strategiques, MLL, Pylone, etc.","ENVTECH",
AQ1415="AKTIVCO DEFAUT GE &amp; POWER Cabinet","POWER ISSUE",
AQ1415="AKTIVCO Coupure ENEO &amp; Baisse de tension","POWER ISSUE",
AQ1415="Coupure ENEO &amp; Baisse de tension","POWER ISSUE",
AQ1415="Defaut GE &amp; POWER Cabinet","POWER ISSUE",
AQ1415="Sharing","POWER ISSUE",
AQ1415="Sites strategiques &amp; DataCenter","POWER ISSUE",
AQ1415="Exclu","Exclu",
AQ1415="SAT","TX ISSUE",
AQ1415="SPARE-ISSUE","SPARE-ISSUE",
AQ1415="Fiber CAmtel","TX ISSUE",
AQ1415="Fiber AOF","TX ISSUE",
AQ1415="Projet OCM (HUAWEI)","TRAVAUX-HUAWEI",
AQ1415="Projet OCM (NOKIA)","TRAVAUX -NOKIA",
AQ1415="ACCESS-ISSUE","ACCESS-ISSUE",
AQ1415="Projet OCM (ZTE, NOKIA, autres projets)","TRAVAUX OCM",
AQ1415="No root CAuse","No root cause",
AQ1415="ODU HS","TX ISSUE",
AQ1415="IP &amp; VLAN","TX ISSUE",
AQ1415="Warehouse HUAWEI","SPARE-ISSUE",
AQ1415="SPARE-HS","SPARE-ISSUE",
AQ1415="Power Telco","RAN ISSUE",AQ1415="no impacts","no impacts"
),"")</f>
        <v>No root cause</v>
      </c>
      <c r="AQ1415" s="126" t="s">
        <v>5344</v>
      </c>
      <c r="AR1415" s="48" t="str" cm="1">
        <f t="array" ref="AR1415">IFERROR(_xlfn.IFS(
AQ1415="MPR ISSUE","ACTIVE",
AQ1415="BSS Hardware Issue","ACTIVE",
AQ1415="Sites strategiques, MLL, Pylone, etc.","PASSIVE",
AQ1415="AKTIVCO DEFAUT GE &amp; POWER Cabinet","PASSIVE",
AQ1415="AKTIVCO Coupure ENEO &amp; Baisse de tension","PASSIVE",
AQ1415="Coupure ENEO &amp; Baisse de tension","PASSIVE",
AQ1415="Defaut GE &amp; POWER Cabinet","PASSIVE",
AQ1415="Sharing","PASSIVE",
AQ1415="Sites strategiques &amp; DataCenter","PASSIVE",
AQ1415="Exclu","Exclu",
AQ1415="SAT","ACTIVE",
AQ1415="SPARE-ISSUE","SPARE-ISSUE",
AQ1415="Fiber CAmtel","ACTIVE",
AQ1415="Fiber AOF","ACTIVE",
AQ1415="Projet OCM (HUAWEI)","PLANNED WORKS",
AQ1415="Projet OCM (NOKIA)","PLANNED WORKS",
AQ1415="ACCESS-ISSUE","ACCESS-ISSUE",
AQ1415="Projet OCM (ZTE, NOKIA, autres projets)","PLANNED WORKS",
AQ1415="No root CAuse","No root cause",
AQ1415="ODU HS","ACTIVE",
AQ1415="IP &amp; VLAN","ACTIVE",
AQ1415="Warehouse HUAWEI","SPARE-ISSUE",
AQ1415="SPARE-HS","SPARE-ISSUE",
AQ1415="Power Telco","ACTIVE", AQ1415="no impacts","no impacts"
),"")</f>
        <v>No root cause</v>
      </c>
      <c r="AS1415" s="92" t="s">
        <v>5537</v>
      </c>
      <c r="AT1415" s="98" t="s">
        <v>4629</v>
      </c>
      <c r="AV1415" s="17" t="s">
        <v>5537</v>
      </c>
      <c r="AW1415" s="7" t="s">
        <v>5537</v>
      </c>
      <c r="AX1415" s="6" t="s">
        <v>5537</v>
      </c>
      <c r="AY1415" s="7"/>
      <c r="AZ1415" s="3" t="s">
        <v>5537</v>
      </c>
      <c r="BA1415" s="18" t="s">
        <v>5537</v>
      </c>
      <c r="BB1415" s="18" t="s">
        <v>5537</v>
      </c>
      <c r="BC1415" s="18" t="s">
        <v>5537</v>
      </c>
      <c r="BD1415" s="18" t="s">
        <v>5537</v>
      </c>
      <c r="BE1415" s="18" t="s">
        <v>5537</v>
      </c>
      <c r="BF1415" s="18" t="s">
        <v>5537</v>
      </c>
      <c r="BG1415" s="18" t="s">
        <v>5537</v>
      </c>
      <c r="BH1415" s="18" t="s">
        <v>5537</v>
      </c>
      <c r="BI1415" s="18" t="s">
        <v>5537</v>
      </c>
      <c r="BJ1415" s="18" t="s">
        <v>5537</v>
      </c>
      <c r="BK1415" s="18" t="s">
        <v>5537</v>
      </c>
      <c r="BL1415" s="9" t="s">
        <v>5537</v>
      </c>
      <c r="BM1415" s="14" t="s">
        <v>5537</v>
      </c>
      <c r="BN1415" s="14" t="s">
        <v>5537</v>
      </c>
      <c r="BO1415" s="14" t="str">
        <f>_xlfn.XLOOKUP(B1415,'[4]cell downs 18042026 17h'!$B:$B,'[4]cell downs 18042026 17h'!$B:$B,"")</f>
        <v/>
      </c>
      <c r="BP1415" s="14" t="str">
        <f>_xlfn.XLOOKUP(B1415,'[5]Cells Huawei 19042026 15h'!$B:$B,'[5]Cells Huawei 19042026 15h'!$B:$B,"")</f>
        <v/>
      </c>
      <c r="BQ1415" s="9" t="str">
        <f>_xlfn.XLOOKUP(B1415,'[6]cells down 19042026 9H40'!$B:$B,'[6]cells down 19042026 9H40'!$B:$B,"")</f>
        <v/>
      </c>
      <c r="BR1415" s="9" t="s">
        <v>4629</v>
      </c>
      <c r="BS1415" s="9" t="s">
        <v>5537</v>
      </c>
      <c r="BT1415" s="108"/>
    </row>
    <row r="1416" spans="1:72" s="9" customFormat="1" x14ac:dyDescent="0.35">
      <c r="A1416" s="1" t="s">
        <v>3979</v>
      </c>
      <c r="B1416" s="8" t="s">
        <v>3980</v>
      </c>
      <c r="C1416" s="3" t="str">
        <f>_xlfn.XLOOKUP(B1416,'[1]daily break down'!$D:$D,'[1]daily break down'!$E:$E,"")</f>
        <v>OUEST</v>
      </c>
      <c r="D1416" s="1" t="s">
        <v>21</v>
      </c>
      <c r="E1416" s="1" t="s">
        <v>36</v>
      </c>
      <c r="F1416" s="3" t="s">
        <v>102</v>
      </c>
      <c r="G1416" s="1" t="s">
        <v>3979</v>
      </c>
      <c r="H1416" s="32" t="str">
        <f>_xlfn.XLOOKUP(B1416,[2]CALCULATION!$B:$B,[2]CALCULATION!$H:$H,"")</f>
        <v>HUAWEI</v>
      </c>
      <c r="I1416" s="28">
        <v>0</v>
      </c>
      <c r="J1416" s="28">
        <v>0</v>
      </c>
      <c r="K1416" s="28">
        <v>0</v>
      </c>
      <c r="L1416" s="28">
        <v>0</v>
      </c>
      <c r="M1416" s="28">
        <v>0</v>
      </c>
      <c r="N1416" s="28">
        <v>0</v>
      </c>
      <c r="O1416" s="28">
        <v>0</v>
      </c>
      <c r="P1416" s="28">
        <v>0</v>
      </c>
      <c r="Q1416" s="28">
        <v>0</v>
      </c>
      <c r="R1416" s="28">
        <v>0</v>
      </c>
      <c r="S1416" s="93">
        <v>0</v>
      </c>
      <c r="T1416" s="93">
        <f>_xlfn.XLOOKUP(B1416,'[3]Nur des jours'!$B:$B,'[3]Nur des jours'!$U:$U,"")</f>
        <v>0</v>
      </c>
      <c r="U1416" s="93">
        <v>0</v>
      </c>
      <c r="V1416" s="93">
        <v>0</v>
      </c>
      <c r="W1416" s="93">
        <v>0.1317120533739688</v>
      </c>
      <c r="X1416" s="93">
        <v>0.19463420967774156</v>
      </c>
      <c r="Y1416" s="93">
        <v>0</v>
      </c>
      <c r="Z1416" s="93">
        <v>0</v>
      </c>
      <c r="AA1416" s="93">
        <v>0</v>
      </c>
      <c r="AB1416" s="93">
        <v>0</v>
      </c>
      <c r="AC1416" s="93">
        <f>_xlfn.XLOOKUP(B1416,'[3]Nur des jours'!$B:$B,'[3]Nur des jours'!$N:$N,"")</f>
        <v>0</v>
      </c>
      <c r="AD1416" s="93">
        <v>0</v>
      </c>
      <c r="AE1416" s="93">
        <v>0</v>
      </c>
      <c r="AF1416" s="93">
        <v>0</v>
      </c>
      <c r="AG1416" s="93"/>
      <c r="AH1416" s="93">
        <v>0</v>
      </c>
      <c r="AI1416" s="93">
        <v>0</v>
      </c>
      <c r="AJ1416" s="93">
        <v>0</v>
      </c>
      <c r="AK1416" s="93">
        <v>0</v>
      </c>
      <c r="AL1416" s="93">
        <v>0</v>
      </c>
      <c r="AM1416" s="49" t="s">
        <v>5559</v>
      </c>
      <c r="AN1416" s="49"/>
      <c r="AO1416" s="48" t="str" cm="1">
        <f t="array" ref="AO1416">IFERROR(_xlfn.IFS(
AQ1416="MPR ISSUE","PDH",
AQ1416="BSS Hardware Issue","BSS",
AQ1416="Sites strategiques, MLL, Pylone, etc.","ENVTECH",
AQ1416="AKTIVCO DEFAUT GE &amp; POWER Cabinet","AKTIVCO",
AQ1416="AKTIVCO Coupure ENEO &amp; Baisse de tension","AKTIVCO GRID ONLY",
AQ1416="Coupure ENEO &amp; Baisse de tension","IHS GRID ONLY",
AQ1416="Defaut GE &amp; POWER Cabinet","IHS",
AQ1416="Sharing","Partners",
AQ1416="Sites strategiques &amp; DataCenter","SST &amp; DC",
AQ1416="Exclu","Exclu",
AQ1416="SAT","SAT",
AQ1416="SPARE-ISSUE","SPARE-ISSUE",
AQ1416="Fiber CAmtel","TRANS_FO_CAMTEL",
AQ1416="Fiber AOF","Fiber AOF",
AQ1416="Projet OCM (HUAWEI)","TRAVAUX-HUAWEI",
AQ1416="Projet OCM (NOKIA)","TRAVAUX-NOKIA",
AQ1416="ACCESS-ISSUE","ACCESS-ISSUE",
AQ1416="Projet OCM (ZTE, NOKIA, autres projets)","TRAVAUX OCM",
AQ1416="No root CAuse","No root cause",
AQ1416="ODU HS","PDH",
AQ1416="IP &amp; VLAN","PDH",
AQ1416="Warehouse HUAWEI","SPARE-ISSUE",
AQ1416="SPARE-HS","SPARE-ISSUE",
AQ1416="Power Telco","BSS",AQ1416="no impacts","no impacts"
),"")</f>
        <v>No root cause</v>
      </c>
      <c r="AP1416" s="48" t="str" cm="1">
        <f t="array" ref="AP1416">IFERROR(_xlfn.IFS(
AQ1416="MPR ISSUE","TX ISSUE",
AQ1416="BSS Hardware Issue","RAN ISSUE",
AQ1416="Sites strategiques, MLL, Pylone, etc.","ENVTECH",
AQ1416="AKTIVCO DEFAUT GE &amp; POWER Cabinet","POWER ISSUE",
AQ1416="AKTIVCO Coupure ENEO &amp; Baisse de tension","POWER ISSUE",
AQ1416="Coupure ENEO &amp; Baisse de tension","POWER ISSUE",
AQ1416="Defaut GE &amp; POWER Cabinet","POWER ISSUE",
AQ1416="Sharing","POWER ISSUE",
AQ1416="Sites strategiques &amp; DataCenter","POWER ISSUE",
AQ1416="Exclu","Exclu",
AQ1416="SAT","TX ISSUE",
AQ1416="SPARE-ISSUE","SPARE-ISSUE",
AQ1416="Fiber CAmtel","TX ISSUE",
AQ1416="Fiber AOF","TX ISSUE",
AQ1416="Projet OCM (HUAWEI)","TRAVAUX-HUAWEI",
AQ1416="Projet OCM (NOKIA)","TRAVAUX -NOKIA",
AQ1416="ACCESS-ISSUE","ACCESS-ISSUE",
AQ1416="Projet OCM (ZTE, NOKIA, autres projets)","TRAVAUX OCM",
AQ1416="No root CAuse","No root cause",
AQ1416="ODU HS","TX ISSUE",
AQ1416="IP &amp; VLAN","TX ISSUE",
AQ1416="Warehouse HUAWEI","SPARE-ISSUE",
AQ1416="SPARE-HS","SPARE-ISSUE",
AQ1416="Power Telco","RAN ISSUE",AQ1416="no impacts","no impacts"
),"")</f>
        <v>No root cause</v>
      </c>
      <c r="AQ1416" s="67" t="s">
        <v>5344</v>
      </c>
      <c r="AR1416" s="48" t="str" cm="1">
        <f t="array" ref="AR1416">IFERROR(_xlfn.IFS(
AQ1416="MPR ISSUE","ACTIVE",
AQ1416="BSS Hardware Issue","ACTIVE",
AQ1416="Sites strategiques, MLL, Pylone, etc.","PASSIVE",
AQ1416="AKTIVCO DEFAUT GE &amp; POWER Cabinet","PASSIVE",
AQ1416="AKTIVCO Coupure ENEO &amp; Baisse de tension","PASSIVE",
AQ1416="Coupure ENEO &amp; Baisse de tension","PASSIVE",
AQ1416="Defaut GE &amp; POWER Cabinet","PASSIVE",
AQ1416="Sharing","PASSIVE",
AQ1416="Sites strategiques &amp; DataCenter","PASSIVE",
AQ1416="Exclu","Exclu",
AQ1416="SAT","ACTIVE",
AQ1416="SPARE-ISSUE","SPARE-ISSUE",
AQ1416="Fiber CAmtel","ACTIVE",
AQ1416="Fiber AOF","ACTIVE",
AQ1416="Projet OCM (HUAWEI)","PLANNED WORKS",
AQ1416="Projet OCM (NOKIA)","PLANNED WORKS",
AQ1416="ACCESS-ISSUE","ACCESS-ISSUE",
AQ1416="Projet OCM (ZTE, NOKIA, autres projets)","PLANNED WORKS",
AQ1416="No root CAuse","No root cause",
AQ1416="ODU HS","ACTIVE",
AQ1416="IP &amp; VLAN","ACTIVE",
AQ1416="Warehouse HUAWEI","SPARE-ISSUE",
AQ1416="SPARE-HS","SPARE-ISSUE",
AQ1416="Power Telco","ACTIVE", AQ1416="no impacts","no impacts"
),"")</f>
        <v>No root cause</v>
      </c>
      <c r="AS1416" s="92" t="s">
        <v>5537</v>
      </c>
      <c r="AT1416" s="98" t="s">
        <v>3980</v>
      </c>
      <c r="AV1416" s="17" t="s">
        <v>5537</v>
      </c>
      <c r="AW1416" s="7" t="s">
        <v>5537</v>
      </c>
      <c r="AX1416" s="6" t="s">
        <v>5537</v>
      </c>
      <c r="AY1416" s="7"/>
      <c r="AZ1416" s="3" t="s">
        <v>5537</v>
      </c>
      <c r="BA1416" s="18" t="s">
        <v>5537</v>
      </c>
      <c r="BB1416" s="18" t="s">
        <v>5537</v>
      </c>
      <c r="BC1416" s="18" t="s">
        <v>5537</v>
      </c>
      <c r="BD1416" s="18" t="s">
        <v>5537</v>
      </c>
      <c r="BE1416" s="18" t="s">
        <v>5537</v>
      </c>
      <c r="BF1416" s="18" t="s">
        <v>5537</v>
      </c>
      <c r="BG1416" s="18" t="s">
        <v>5537</v>
      </c>
      <c r="BH1416" s="18" t="s">
        <v>5537</v>
      </c>
      <c r="BI1416" s="18" t="s">
        <v>5537</v>
      </c>
      <c r="BJ1416" s="18" t="s">
        <v>5537</v>
      </c>
      <c r="BK1416" s="18" t="s">
        <v>5537</v>
      </c>
      <c r="BL1416" s="9" t="s">
        <v>5537</v>
      </c>
      <c r="BM1416" s="14" t="s">
        <v>5537</v>
      </c>
      <c r="BN1416" s="14" t="s">
        <v>5537</v>
      </c>
      <c r="BO1416" s="14" t="str">
        <f>_xlfn.XLOOKUP(B1416,'[4]cell downs 18042026 17h'!$B:$B,'[4]cell downs 18042026 17h'!$B:$B,"")</f>
        <v/>
      </c>
      <c r="BP1416" s="14" t="str">
        <f>_xlfn.XLOOKUP(B1416,'[5]Cells Huawei 19042026 15h'!$B:$B,'[5]Cells Huawei 19042026 15h'!$B:$B,"")</f>
        <v/>
      </c>
      <c r="BQ1416" s="9" t="str">
        <f>_xlfn.XLOOKUP(B1416,'[6]cells down 19042026 9H40'!$B:$B,'[6]cells down 19042026 9H40'!$B:$B,"")</f>
        <v/>
      </c>
      <c r="BR1416" s="9" t="s">
        <v>5537</v>
      </c>
      <c r="BS1416" s="9" t="s">
        <v>12</v>
      </c>
      <c r="BT1416" s="108"/>
    </row>
    <row r="1417" spans="1:72" s="9" customFormat="1" x14ac:dyDescent="0.35">
      <c r="A1417" s="19" t="s">
        <v>5397</v>
      </c>
      <c r="B1417" s="26" t="s">
        <v>5398</v>
      </c>
      <c r="C1417" s="3" t="str">
        <f>_xlfn.XLOOKUP(B1417,'[1]daily break down'!$D:$D,'[1]daily break down'!$E:$E,"")</f>
        <v/>
      </c>
      <c r="D1417" s="19" t="s">
        <v>357</v>
      </c>
      <c r="E1417" s="19" t="s">
        <v>122</v>
      </c>
      <c r="F1417" s="19" t="s">
        <v>5382</v>
      </c>
      <c r="G1417" s="19" t="s">
        <v>84</v>
      </c>
      <c r="H1417" s="32" t="str">
        <f>_xlfn.XLOOKUP(B1417,[2]CALCULATION!$B:$B,[2]CALCULATION!$H:$H,"")</f>
        <v>Huawei</v>
      </c>
      <c r="I1417" s="28">
        <v>0.4182682566995688</v>
      </c>
      <c r="J1417" s="28">
        <v>0.72677944143388329</v>
      </c>
      <c r="K1417" s="28">
        <v>0.49076785005978313</v>
      </c>
      <c r="L1417" s="28">
        <v>4.3232229841367681E-2</v>
      </c>
      <c r="M1417" s="28">
        <v>0</v>
      </c>
      <c r="N1417" s="28">
        <v>0</v>
      </c>
      <c r="O1417" s="28">
        <v>6.6881543690234654E-3</v>
      </c>
      <c r="P1417" s="28">
        <v>8.8214615918021426</v>
      </c>
      <c r="Q1417" s="28">
        <v>29.312914308869313</v>
      </c>
      <c r="R1417" s="28">
        <v>23.129296470366658</v>
      </c>
      <c r="S1417" s="93">
        <v>0</v>
      </c>
      <c r="T1417" s="93">
        <f>_xlfn.XLOOKUP(B1417,'[3]Nur des jours'!$B:$B,'[3]Nur des jours'!$U:$U,"")</f>
        <v>5.3505234952187721E-4</v>
      </c>
      <c r="U1417" s="93">
        <v>1.2854632697263098</v>
      </c>
      <c r="V1417" s="93" t="s">
        <v>5537</v>
      </c>
      <c r="W1417" s="93">
        <v>5.3505234952187721E-4</v>
      </c>
      <c r="X1417" s="93">
        <v>0.18387965745235177</v>
      </c>
      <c r="Y1417" s="93">
        <v>0</v>
      </c>
      <c r="Z1417" s="93">
        <v>0</v>
      </c>
      <c r="AA1417" s="93">
        <v>0</v>
      </c>
      <c r="AB1417" s="93">
        <v>0</v>
      </c>
      <c r="AC1417" s="93">
        <f>_xlfn.XLOOKUP(B1417,'[3]Nur des jours'!$B:$B,'[3]Nur des jours'!$N:$N,"")</f>
        <v>0</v>
      </c>
      <c r="AD1417" s="93">
        <v>0</v>
      </c>
      <c r="AE1417" s="93">
        <v>0</v>
      </c>
      <c r="AF1417" s="93">
        <v>0</v>
      </c>
      <c r="AG1417" s="93"/>
      <c r="AH1417" s="93">
        <v>0</v>
      </c>
      <c r="AI1417" s="93">
        <v>0</v>
      </c>
      <c r="AJ1417" s="93">
        <v>0</v>
      </c>
      <c r="AK1417" s="93">
        <v>0</v>
      </c>
      <c r="AL1417" s="93">
        <v>0</v>
      </c>
      <c r="AM1417" s="49" t="s">
        <v>5559</v>
      </c>
      <c r="AN1417" s="49"/>
      <c r="AO1417" s="48" t="str" cm="1">
        <f t="array" ref="AO1417">IFERROR(_xlfn.IFS(
AQ1417="MPR ISSUE","PDH",
AQ1417="BSS Hardware Issue","BSS",
AQ1417="Sites strategiques, MLL, Pylone, etc.","ENVTECH",
AQ1417="AKTIVCO DEFAUT GE &amp; POWER Cabinet","AKTIVCO",
AQ1417="AKTIVCO Coupure ENEO &amp; Baisse de tension","AKTIVCO GRID ONLY",
AQ1417="Coupure ENEO &amp; Baisse de tension","IHS GRID ONLY",
AQ1417="Defaut GE &amp; POWER Cabinet","IHS",
AQ1417="Sharing","Partners",
AQ1417="Sites strategiques &amp; DataCenter","SST &amp; DC",
AQ1417="Exclu","Exclu",
AQ1417="SAT","SAT",
AQ1417="SPARE-ISSUE","SPARE-ISSUE",
AQ1417="Fiber CAmtel","TRANS_FO_CAMTEL",
AQ1417="Fiber AOF","Fiber AOF",
AQ1417="Projet OCM (HUAWEI)","TRAVAUX-HUAWEI",
AQ1417="Projet OCM (NOKIA)","TRAVAUX-NOKIA",
AQ1417="ACCESS-ISSUE","ACCESS-ISSUE",
AQ1417="Projet OCM (ZTE, NOKIA, autres projets)","TRAVAUX OCM",
AQ1417="No root CAuse","No root cause",
AQ1417="ODU HS","PDH",
AQ1417="IP &amp; VLAN","PDH",
AQ1417="Warehouse HUAWEI","SPARE-ISSUE",
AQ1417="SPARE-HS","SPARE-ISSUE",
AQ1417="Power Telco","BSS",AQ1417="no impacts","no impacts"
),"")</f>
        <v>No root cause</v>
      </c>
      <c r="AP1417" s="48" t="str" cm="1">
        <f t="array" ref="AP1417">IFERROR(_xlfn.IFS(
AQ1417="MPR ISSUE","TX ISSUE",
AQ1417="BSS Hardware Issue","RAN ISSUE",
AQ1417="Sites strategiques, MLL, Pylone, etc.","ENVTECH",
AQ1417="AKTIVCO DEFAUT GE &amp; POWER Cabinet","POWER ISSUE",
AQ1417="AKTIVCO Coupure ENEO &amp; Baisse de tension","POWER ISSUE",
AQ1417="Coupure ENEO &amp; Baisse de tension","POWER ISSUE",
AQ1417="Defaut GE &amp; POWER Cabinet","POWER ISSUE",
AQ1417="Sharing","POWER ISSUE",
AQ1417="Sites strategiques &amp; DataCenter","POWER ISSUE",
AQ1417="Exclu","Exclu",
AQ1417="SAT","TX ISSUE",
AQ1417="SPARE-ISSUE","SPARE-ISSUE",
AQ1417="Fiber CAmtel","TX ISSUE",
AQ1417="Fiber AOF","TX ISSUE",
AQ1417="Projet OCM (HUAWEI)","TRAVAUX-HUAWEI",
AQ1417="Projet OCM (NOKIA)","TRAVAUX -NOKIA",
AQ1417="ACCESS-ISSUE","ACCESS-ISSUE",
AQ1417="Projet OCM (ZTE, NOKIA, autres projets)","TRAVAUX OCM",
AQ1417="No root CAuse","No root cause",
AQ1417="ODU HS","TX ISSUE",
AQ1417="IP &amp; VLAN","TX ISSUE",
AQ1417="Warehouse HUAWEI","SPARE-ISSUE",
AQ1417="SPARE-HS","SPARE-ISSUE",
AQ1417="Power Telco","RAN ISSUE",AQ1417="no impacts","no impacts"
),"")</f>
        <v>No root cause</v>
      </c>
      <c r="AQ1417" s="67" t="s">
        <v>5344</v>
      </c>
      <c r="AR1417" s="48" t="str" cm="1">
        <f t="array" ref="AR1417">IFERROR(_xlfn.IFS(
AQ1417="MPR ISSUE","ACTIVE",
AQ1417="BSS Hardware Issue","ACTIVE",
AQ1417="Sites strategiques, MLL, Pylone, etc.","PASSIVE",
AQ1417="AKTIVCO DEFAUT GE &amp; POWER Cabinet","PASSIVE",
AQ1417="AKTIVCO Coupure ENEO &amp; Baisse de tension","PASSIVE",
AQ1417="Coupure ENEO &amp; Baisse de tension","PASSIVE",
AQ1417="Defaut GE &amp; POWER Cabinet","PASSIVE",
AQ1417="Sharing","PASSIVE",
AQ1417="Sites strategiques &amp; DataCenter","PASSIVE",
AQ1417="Exclu","Exclu",
AQ1417="SAT","ACTIVE",
AQ1417="SPARE-ISSUE","SPARE-ISSUE",
AQ1417="Fiber CAmtel","ACTIVE",
AQ1417="Fiber AOF","ACTIVE",
AQ1417="Projet OCM (HUAWEI)","PLANNED WORKS",
AQ1417="Projet OCM (NOKIA)","PLANNED WORKS",
AQ1417="ACCESS-ISSUE","ACCESS-ISSUE",
AQ1417="Projet OCM (ZTE, NOKIA, autres projets)","PLANNED WORKS",
AQ1417="No root CAuse","No root cause",
AQ1417="ODU HS","ACTIVE",
AQ1417="IP &amp; VLAN","ACTIVE",
AQ1417="Warehouse HUAWEI","SPARE-ISSUE",
AQ1417="SPARE-HS","SPARE-ISSUE",
AQ1417="Power Telco","ACTIVE", AQ1417="no impacts","no impacts"
),"")</f>
        <v>No root cause</v>
      </c>
      <c r="AS1417" s="92" t="s">
        <v>5537</v>
      </c>
      <c r="AT1417" s="98" t="s">
        <v>5398</v>
      </c>
      <c r="AV1417" s="17" t="s">
        <v>5537</v>
      </c>
      <c r="AW1417" s="7" t="s">
        <v>5537</v>
      </c>
      <c r="AX1417" s="6" t="s">
        <v>5537</v>
      </c>
      <c r="AY1417" s="7"/>
      <c r="AZ1417" s="3" t="s">
        <v>5537</v>
      </c>
      <c r="BA1417" s="18" t="s">
        <v>5537</v>
      </c>
      <c r="BB1417" s="18" t="s">
        <v>5537</v>
      </c>
      <c r="BC1417" s="18" t="s">
        <v>5537</v>
      </c>
      <c r="BD1417" s="18" t="s">
        <v>5537</v>
      </c>
      <c r="BE1417" s="18" t="s">
        <v>5537</v>
      </c>
      <c r="BF1417" s="18" t="s">
        <v>5537</v>
      </c>
      <c r="BG1417" s="18" t="s">
        <v>5537</v>
      </c>
      <c r="BH1417" s="18" t="s">
        <v>5537</v>
      </c>
      <c r="BI1417" s="18" t="s">
        <v>5537</v>
      </c>
      <c r="BJ1417" s="18" t="s">
        <v>5537</v>
      </c>
      <c r="BK1417" s="18" t="s">
        <v>5537</v>
      </c>
      <c r="BL1417" s="9" t="s">
        <v>5537</v>
      </c>
      <c r="BM1417" s="14" t="s">
        <v>5537</v>
      </c>
      <c r="BN1417" s="14" t="s">
        <v>5537</v>
      </c>
      <c r="BO1417" s="14" t="str">
        <f>_xlfn.XLOOKUP(B1417,'[4]cell downs 18042026 17h'!$B:$B,'[4]cell downs 18042026 17h'!$B:$B,"")</f>
        <v/>
      </c>
      <c r="BP1417" s="14" t="str">
        <f>_xlfn.XLOOKUP(B1417,'[5]Cells Huawei 19042026 15h'!$B:$B,'[5]Cells Huawei 19042026 15h'!$B:$B,"")</f>
        <v/>
      </c>
      <c r="BQ1417" s="9" t="str">
        <f>_xlfn.XLOOKUP(B1417,'[6]cells down 19042026 9H40'!$B:$B,'[6]cells down 19042026 9H40'!$B:$B,"")</f>
        <v/>
      </c>
      <c r="BR1417" s="9" t="s">
        <v>5537</v>
      </c>
      <c r="BS1417" s="9" t="s">
        <v>12</v>
      </c>
      <c r="BT1417" s="108"/>
    </row>
    <row r="1418" spans="1:72" s="9" customFormat="1" x14ac:dyDescent="0.35">
      <c r="A1418" s="1" t="s">
        <v>136</v>
      </c>
      <c r="B1418" s="8" t="s">
        <v>137</v>
      </c>
      <c r="C1418" s="3" t="str">
        <f>_xlfn.XLOOKUP(B1418,'[1]daily break down'!$D:$D,'[1]daily break down'!$E:$E,"")</f>
        <v>Maroua</v>
      </c>
      <c r="D1418" s="1" t="s">
        <v>21</v>
      </c>
      <c r="E1418" s="1" t="s">
        <v>80</v>
      </c>
      <c r="F1418" s="3" t="s">
        <v>55</v>
      </c>
      <c r="G1418" s="1" t="s">
        <v>84</v>
      </c>
      <c r="H1418" s="32" t="str">
        <f>_xlfn.XLOOKUP(B1418,[2]CALCULATION!$B:$B,[2]CALCULATION!$H:$H,"")</f>
        <v>Huawei</v>
      </c>
      <c r="I1418" s="28">
        <v>0.34455587801377158</v>
      </c>
      <c r="J1418" s="28">
        <v>0.65312056798303819</v>
      </c>
      <c r="K1418" s="28">
        <v>0.49915033686895921</v>
      </c>
      <c r="L1418" s="28">
        <v>4.1965939280832566E-2</v>
      </c>
      <c r="M1418" s="28">
        <v>0</v>
      </c>
      <c r="N1418" s="28">
        <v>0</v>
      </c>
      <c r="O1418" s="28">
        <v>4.9046465372838757E-3</v>
      </c>
      <c r="P1418" s="28">
        <v>5.3999266621579576</v>
      </c>
      <c r="Q1418" s="28">
        <v>28.175107652532724</v>
      </c>
      <c r="R1418" s="28">
        <v>21.344165646500187</v>
      </c>
      <c r="S1418" s="93">
        <v>0</v>
      </c>
      <c r="T1418" s="93">
        <f>_xlfn.XLOOKUP(B1418,'[3]Nur des jours'!$B:$B,'[3]Nur des jours'!$U:$U,"")</f>
        <v>8.0257852428281603E-4</v>
      </c>
      <c r="U1418" s="93">
        <v>0.65071283241018962</v>
      </c>
      <c r="V1418" s="93">
        <v>0.8081073985612085</v>
      </c>
      <c r="W1418" s="93">
        <v>8.0257852428281581E-4</v>
      </c>
      <c r="X1418" s="93">
        <v>0.1816502726626773</v>
      </c>
      <c r="Y1418" s="93">
        <v>0</v>
      </c>
      <c r="Z1418" s="93">
        <v>0</v>
      </c>
      <c r="AA1418" s="93">
        <v>0</v>
      </c>
      <c r="AB1418" s="93">
        <v>0</v>
      </c>
      <c r="AC1418" s="93">
        <f>_xlfn.XLOOKUP(B1418,'[3]Nur des jours'!$B:$B,'[3]Nur des jours'!$N:$N,"")</f>
        <v>0</v>
      </c>
      <c r="AD1418" s="93">
        <v>0</v>
      </c>
      <c r="AE1418" s="93">
        <v>0</v>
      </c>
      <c r="AF1418" s="93">
        <v>0</v>
      </c>
      <c r="AG1418" s="93"/>
      <c r="AH1418" s="93">
        <v>0</v>
      </c>
      <c r="AI1418" s="93">
        <v>0</v>
      </c>
      <c r="AJ1418" s="93">
        <v>0</v>
      </c>
      <c r="AK1418" s="93">
        <v>0</v>
      </c>
      <c r="AL1418" s="93">
        <v>0</v>
      </c>
      <c r="AM1418" s="49" t="s">
        <v>5559</v>
      </c>
      <c r="AN1418" s="49"/>
      <c r="AO1418" s="48" t="str" cm="1">
        <f t="array" ref="AO1418">IFERROR(_xlfn.IFS(
AQ1418="MPR ISSUE","PDH",
AQ1418="BSS Hardware Issue","BSS",
AQ1418="Sites strategiques, MLL, Pylone, etc.","ENVTECH",
AQ1418="AKTIVCO DEFAUT GE &amp; POWER Cabinet","AKTIVCO",
AQ1418="AKTIVCO Coupure ENEO &amp; Baisse de tension","AKTIVCO GRID ONLY",
AQ1418="Coupure ENEO &amp; Baisse de tension","IHS GRID ONLY",
AQ1418="Defaut GE &amp; POWER Cabinet","IHS",
AQ1418="Sharing","Partners",
AQ1418="Sites strategiques &amp; DataCenter","SST &amp; DC",
AQ1418="Exclu","Exclu",
AQ1418="SAT","SAT",
AQ1418="SPARE-ISSUE","SPARE-ISSUE",
AQ1418="Fiber CAmtel","TRANS_FO_CAMTEL",
AQ1418="Fiber AOF","Fiber AOF",
AQ1418="Projet OCM (HUAWEI)","TRAVAUX-HUAWEI",
AQ1418="Projet OCM (NOKIA)","TRAVAUX-NOKIA",
AQ1418="ACCESS-ISSUE","ACCESS-ISSUE",
AQ1418="Projet OCM (ZTE, NOKIA, autres projets)","TRAVAUX OCM",
AQ1418="No root CAuse","No root cause",
AQ1418="ODU HS","PDH",
AQ1418="IP &amp; VLAN","PDH",
AQ1418="Warehouse HUAWEI","SPARE-ISSUE",
AQ1418="SPARE-HS","SPARE-ISSUE",
AQ1418="Power Telco","BSS",AQ1418="no impacts","no impacts"
),"")</f>
        <v>No root cause</v>
      </c>
      <c r="AP1418" s="48" t="str" cm="1">
        <f t="array" ref="AP1418">IFERROR(_xlfn.IFS(
AQ1418="MPR ISSUE","TX ISSUE",
AQ1418="BSS Hardware Issue","RAN ISSUE",
AQ1418="Sites strategiques, MLL, Pylone, etc.","ENVTECH",
AQ1418="AKTIVCO DEFAUT GE &amp; POWER Cabinet","POWER ISSUE",
AQ1418="AKTIVCO Coupure ENEO &amp; Baisse de tension","POWER ISSUE",
AQ1418="Coupure ENEO &amp; Baisse de tension","POWER ISSUE",
AQ1418="Defaut GE &amp; POWER Cabinet","POWER ISSUE",
AQ1418="Sharing","POWER ISSUE",
AQ1418="Sites strategiques &amp; DataCenter","POWER ISSUE",
AQ1418="Exclu","Exclu",
AQ1418="SAT","TX ISSUE",
AQ1418="SPARE-ISSUE","SPARE-ISSUE",
AQ1418="Fiber CAmtel","TX ISSUE",
AQ1418="Fiber AOF","TX ISSUE",
AQ1418="Projet OCM (HUAWEI)","TRAVAUX-HUAWEI",
AQ1418="Projet OCM (NOKIA)","TRAVAUX -NOKIA",
AQ1418="ACCESS-ISSUE","ACCESS-ISSUE",
AQ1418="Projet OCM (ZTE, NOKIA, autres projets)","TRAVAUX OCM",
AQ1418="No root CAuse","No root cause",
AQ1418="ODU HS","TX ISSUE",
AQ1418="IP &amp; VLAN","TX ISSUE",
AQ1418="Warehouse HUAWEI","SPARE-ISSUE",
AQ1418="SPARE-HS","SPARE-ISSUE",
AQ1418="Power Telco","RAN ISSUE",AQ1418="no impacts","no impacts"
),"")</f>
        <v>No root cause</v>
      </c>
      <c r="AQ1418" s="67" t="s">
        <v>5344</v>
      </c>
      <c r="AR1418" s="48" t="str" cm="1">
        <f t="array" ref="AR1418">IFERROR(_xlfn.IFS(
AQ1418="MPR ISSUE","ACTIVE",
AQ1418="BSS Hardware Issue","ACTIVE",
AQ1418="Sites strategiques, MLL, Pylone, etc.","PASSIVE",
AQ1418="AKTIVCO DEFAUT GE &amp; POWER Cabinet","PASSIVE",
AQ1418="AKTIVCO Coupure ENEO &amp; Baisse de tension","PASSIVE",
AQ1418="Coupure ENEO &amp; Baisse de tension","PASSIVE",
AQ1418="Defaut GE &amp; POWER Cabinet","PASSIVE",
AQ1418="Sharing","PASSIVE",
AQ1418="Sites strategiques &amp; DataCenter","PASSIVE",
AQ1418="Exclu","Exclu",
AQ1418="SAT","ACTIVE",
AQ1418="SPARE-ISSUE","SPARE-ISSUE",
AQ1418="Fiber CAmtel","ACTIVE",
AQ1418="Fiber AOF","ACTIVE",
AQ1418="Projet OCM (HUAWEI)","PLANNED WORKS",
AQ1418="Projet OCM (NOKIA)","PLANNED WORKS",
AQ1418="ACCESS-ISSUE","ACCESS-ISSUE",
AQ1418="Projet OCM (ZTE, NOKIA, autres projets)","PLANNED WORKS",
AQ1418="No root CAuse","No root cause",
AQ1418="ODU HS","ACTIVE",
AQ1418="IP &amp; VLAN","ACTIVE",
AQ1418="Warehouse HUAWEI","SPARE-ISSUE",
AQ1418="SPARE-HS","SPARE-ISSUE",
AQ1418="Power Telco","ACTIVE", AQ1418="no impacts","no impacts"
),"")</f>
        <v>No root cause</v>
      </c>
      <c r="AS1418" s="92" t="s">
        <v>5846</v>
      </c>
      <c r="AT1418" s="98" t="s">
        <v>137</v>
      </c>
      <c r="AV1418" s="17" t="s">
        <v>5537</v>
      </c>
      <c r="AW1418" s="7" t="s">
        <v>5537</v>
      </c>
      <c r="AX1418" s="6" t="s">
        <v>5537</v>
      </c>
      <c r="AY1418" s="7"/>
      <c r="AZ1418" s="3" t="s">
        <v>5537</v>
      </c>
      <c r="BA1418" s="18" t="s">
        <v>5537</v>
      </c>
      <c r="BB1418" s="18" t="s">
        <v>5537</v>
      </c>
      <c r="BC1418" s="18" t="s">
        <v>5537</v>
      </c>
      <c r="BD1418" s="18" t="s">
        <v>5537</v>
      </c>
      <c r="BE1418" s="18" t="s">
        <v>5537</v>
      </c>
      <c r="BF1418" s="18" t="s">
        <v>5537</v>
      </c>
      <c r="BG1418" s="18" t="s">
        <v>5537</v>
      </c>
      <c r="BH1418" s="18" t="s">
        <v>5537</v>
      </c>
      <c r="BI1418" s="18" t="s">
        <v>5537</v>
      </c>
      <c r="BJ1418" s="18" t="s">
        <v>5537</v>
      </c>
      <c r="BK1418" s="18" t="s">
        <v>5537</v>
      </c>
      <c r="BL1418" s="9" t="s">
        <v>5846</v>
      </c>
      <c r="BM1418" s="14" t="s">
        <v>5537</v>
      </c>
      <c r="BN1418" s="14" t="s">
        <v>5537</v>
      </c>
      <c r="BO1418" s="14" t="str">
        <f>_xlfn.XLOOKUP(B1418,'[4]cell downs 18042026 17h'!$B:$B,'[4]cell downs 18042026 17h'!$B:$B,"")</f>
        <v/>
      </c>
      <c r="BP1418" s="14" t="str">
        <f>_xlfn.XLOOKUP(B1418,'[5]Cells Huawei 19042026 15h'!$B:$B,'[5]Cells Huawei 19042026 15h'!$B:$B,"")</f>
        <v/>
      </c>
      <c r="BQ1418" s="9" t="str">
        <f>_xlfn.XLOOKUP(B1418,'[6]cells down 19042026 9H40'!$B:$B,'[6]cells down 19042026 9H40'!$B:$B,"")</f>
        <v/>
      </c>
      <c r="BR1418" s="9" t="s">
        <v>5537</v>
      </c>
      <c r="BS1418" s="9" t="s">
        <v>302</v>
      </c>
      <c r="BT1418" s="108"/>
    </row>
    <row r="1419" spans="1:72" s="9" customFormat="1" x14ac:dyDescent="0.35">
      <c r="A1419" s="1" t="s">
        <v>4271</v>
      </c>
      <c r="B1419" s="8" t="s">
        <v>4272</v>
      </c>
      <c r="C1419" s="3" t="str">
        <f>_xlfn.XLOOKUP(B1419,'[1]daily break down'!$D:$D,'[1]daily break down'!$E:$E,"")</f>
        <v>NORD-OUEST</v>
      </c>
      <c r="D1419" s="1" t="s">
        <v>11</v>
      </c>
      <c r="E1419" s="1" t="s">
        <v>12</v>
      </c>
      <c r="F1419" s="3" t="s">
        <v>102</v>
      </c>
      <c r="G1419" s="1" t="s">
        <v>4273</v>
      </c>
      <c r="H1419" s="32" t="str">
        <f>_xlfn.XLOOKUP(B1419,[2]CALCULATION!$B:$B,[2]CALCULATION!$H:$H,"")</f>
        <v>HUAWEI</v>
      </c>
      <c r="I1419" s="28">
        <v>0</v>
      </c>
      <c r="J1419" s="28">
        <v>0</v>
      </c>
      <c r="K1419" s="28">
        <v>0</v>
      </c>
      <c r="L1419" s="28">
        <v>0</v>
      </c>
      <c r="M1419" s="28">
        <v>0</v>
      </c>
      <c r="N1419" s="28">
        <v>0</v>
      </c>
      <c r="O1419" s="28">
        <v>0</v>
      </c>
      <c r="P1419" s="28">
        <v>0</v>
      </c>
      <c r="Q1419" s="28">
        <v>0</v>
      </c>
      <c r="R1419" s="28">
        <v>0</v>
      </c>
      <c r="S1419" s="93">
        <v>0</v>
      </c>
      <c r="T1419" s="93">
        <f>_xlfn.XLOOKUP(B1419,'[3]Nur des jours'!$B:$B,'[3]Nur des jours'!$U:$U,"")</f>
        <v>0</v>
      </c>
      <c r="U1419" s="93">
        <v>0</v>
      </c>
      <c r="V1419" s="93">
        <v>0</v>
      </c>
      <c r="W1419" s="93">
        <v>0</v>
      </c>
      <c r="X1419" s="93">
        <v>0.16040869438665881</v>
      </c>
      <c r="Y1419" s="93">
        <v>0</v>
      </c>
      <c r="Z1419" s="93">
        <v>0</v>
      </c>
      <c r="AA1419" s="93">
        <v>0</v>
      </c>
      <c r="AB1419" s="93">
        <v>0</v>
      </c>
      <c r="AC1419" s="93">
        <f>_xlfn.XLOOKUP(B1419,'[3]Nur des jours'!$B:$B,'[3]Nur des jours'!$N:$N,"")</f>
        <v>0</v>
      </c>
      <c r="AD1419" s="93">
        <v>0</v>
      </c>
      <c r="AE1419" s="93">
        <v>0</v>
      </c>
      <c r="AF1419" s="93">
        <v>0</v>
      </c>
      <c r="AG1419" s="93"/>
      <c r="AH1419" s="93">
        <v>0</v>
      </c>
      <c r="AI1419" s="93">
        <v>0</v>
      </c>
      <c r="AJ1419" s="93">
        <v>0</v>
      </c>
      <c r="AK1419" s="93">
        <v>0</v>
      </c>
      <c r="AL1419" s="93">
        <v>0</v>
      </c>
      <c r="AM1419" s="49" t="s">
        <v>5559</v>
      </c>
      <c r="AN1419" s="49"/>
      <c r="AO1419" s="48" t="str" cm="1">
        <f t="array" ref="AO1419">IFERROR(_xlfn.IFS(
AQ1419="MPR ISSUE","PDH",
AQ1419="BSS Hardware Issue","BSS",
AQ1419="Sites strategiques, MLL, Pylone, etc.","ENVTECH",
AQ1419="AKTIVCO DEFAUT GE &amp; POWER Cabinet","AKTIVCO",
AQ1419="AKTIVCO Coupure ENEO &amp; Baisse de tension","AKTIVCO GRID ONLY",
AQ1419="Coupure ENEO &amp; Baisse de tension","IHS GRID ONLY",
AQ1419="Defaut GE &amp; POWER Cabinet","IHS",
AQ1419="Sharing","Partners",
AQ1419="Sites strategiques &amp; DataCenter","SST &amp; DC",
AQ1419="Exclu","Exclu",
AQ1419="SAT","SAT",
AQ1419="SPARE-ISSUE","SPARE-ISSUE",
AQ1419="Fiber CAmtel","TRANS_FO_CAMTEL",
AQ1419="Fiber AOF","Fiber AOF",
AQ1419="Projet OCM (HUAWEI)","TRAVAUX-HUAWEI",
AQ1419="Projet OCM (NOKIA)","TRAVAUX-NOKIA",
AQ1419="ACCESS-ISSUE","ACCESS-ISSUE",
AQ1419="Projet OCM (ZTE, NOKIA, autres projets)","TRAVAUX OCM",
AQ1419="No root CAuse","No root cause",
AQ1419="ODU HS","PDH",
AQ1419="IP &amp; VLAN","PDH",
AQ1419="Warehouse HUAWEI","SPARE-ISSUE",
AQ1419="SPARE-HS","SPARE-ISSUE",
AQ1419="Power Telco","BSS",AQ1419="no impacts","no impacts"
),"")</f>
        <v>No root cause</v>
      </c>
      <c r="AP1419" s="48" t="str" cm="1">
        <f t="array" ref="AP1419">IFERROR(_xlfn.IFS(
AQ1419="MPR ISSUE","TX ISSUE",
AQ1419="BSS Hardware Issue","RAN ISSUE",
AQ1419="Sites strategiques, MLL, Pylone, etc.","ENVTECH",
AQ1419="AKTIVCO DEFAUT GE &amp; POWER Cabinet","POWER ISSUE",
AQ1419="AKTIVCO Coupure ENEO &amp; Baisse de tension","POWER ISSUE",
AQ1419="Coupure ENEO &amp; Baisse de tension","POWER ISSUE",
AQ1419="Defaut GE &amp; POWER Cabinet","POWER ISSUE",
AQ1419="Sharing","POWER ISSUE",
AQ1419="Sites strategiques &amp; DataCenter","POWER ISSUE",
AQ1419="Exclu","Exclu",
AQ1419="SAT","TX ISSUE",
AQ1419="SPARE-ISSUE","SPARE-ISSUE",
AQ1419="Fiber CAmtel","TX ISSUE",
AQ1419="Fiber AOF","TX ISSUE",
AQ1419="Projet OCM (HUAWEI)","TRAVAUX-HUAWEI",
AQ1419="Projet OCM (NOKIA)","TRAVAUX -NOKIA",
AQ1419="ACCESS-ISSUE","ACCESS-ISSUE",
AQ1419="Projet OCM (ZTE, NOKIA, autres projets)","TRAVAUX OCM",
AQ1419="No root CAuse","No root cause",
AQ1419="ODU HS","TX ISSUE",
AQ1419="IP &amp; VLAN","TX ISSUE",
AQ1419="Warehouse HUAWEI","SPARE-ISSUE",
AQ1419="SPARE-HS","SPARE-ISSUE",
AQ1419="Power Telco","RAN ISSUE",AQ1419="no impacts","no impacts"
),"")</f>
        <v>No root cause</v>
      </c>
      <c r="AQ1419" s="126" t="s">
        <v>5344</v>
      </c>
      <c r="AR1419" s="48" t="str" cm="1">
        <f t="array" ref="AR1419">IFERROR(_xlfn.IFS(
AQ1419="MPR ISSUE","ACTIVE",
AQ1419="BSS Hardware Issue","ACTIVE",
AQ1419="Sites strategiques, MLL, Pylone, etc.","PASSIVE",
AQ1419="AKTIVCO DEFAUT GE &amp; POWER Cabinet","PASSIVE",
AQ1419="AKTIVCO Coupure ENEO &amp; Baisse de tension","PASSIVE",
AQ1419="Coupure ENEO &amp; Baisse de tension","PASSIVE",
AQ1419="Defaut GE &amp; POWER Cabinet","PASSIVE",
AQ1419="Sharing","PASSIVE",
AQ1419="Sites strategiques &amp; DataCenter","PASSIVE",
AQ1419="Exclu","Exclu",
AQ1419="SAT","ACTIVE",
AQ1419="SPARE-ISSUE","SPARE-ISSUE",
AQ1419="Fiber CAmtel","ACTIVE",
AQ1419="Fiber AOF","ACTIVE",
AQ1419="Projet OCM (HUAWEI)","PLANNED WORKS",
AQ1419="Projet OCM (NOKIA)","PLANNED WORKS",
AQ1419="ACCESS-ISSUE","ACCESS-ISSUE",
AQ1419="Projet OCM (ZTE, NOKIA, autres projets)","PLANNED WORKS",
AQ1419="No root CAuse","No root cause",
AQ1419="ODU HS","ACTIVE",
AQ1419="IP &amp; VLAN","ACTIVE",
AQ1419="Warehouse HUAWEI","SPARE-ISSUE",
AQ1419="SPARE-HS","SPARE-ISSUE",
AQ1419="Power Telco","ACTIVE", AQ1419="no impacts","no impacts"
),"")</f>
        <v>No root cause</v>
      </c>
      <c r="AS1419" s="92" t="s">
        <v>5537</v>
      </c>
      <c r="AT1419" s="98" t="s">
        <v>4272</v>
      </c>
      <c r="AV1419" s="17" t="s">
        <v>5537</v>
      </c>
      <c r="AW1419" s="7" t="s">
        <v>5537</v>
      </c>
      <c r="AX1419" s="6" t="s">
        <v>5537</v>
      </c>
      <c r="AY1419" s="7"/>
      <c r="AZ1419" s="3" t="s">
        <v>5537</v>
      </c>
      <c r="BA1419" s="18" t="s">
        <v>5537</v>
      </c>
      <c r="BB1419" s="18" t="s">
        <v>5537</v>
      </c>
      <c r="BC1419" s="18" t="s">
        <v>5537</v>
      </c>
      <c r="BD1419" s="18" t="s">
        <v>5537</v>
      </c>
      <c r="BE1419" s="18" t="s">
        <v>5537</v>
      </c>
      <c r="BF1419" s="18" t="s">
        <v>5537</v>
      </c>
      <c r="BG1419" s="18" t="s">
        <v>5537</v>
      </c>
      <c r="BH1419" s="18" t="s">
        <v>5537</v>
      </c>
      <c r="BI1419" s="18" t="s">
        <v>5537</v>
      </c>
      <c r="BJ1419" s="18" t="s">
        <v>5537</v>
      </c>
      <c r="BK1419" s="18" t="s">
        <v>5537</v>
      </c>
      <c r="BL1419" s="9" t="s">
        <v>5537</v>
      </c>
      <c r="BM1419" s="14" t="s">
        <v>5537</v>
      </c>
      <c r="BN1419" s="14" t="s">
        <v>5537</v>
      </c>
      <c r="BO1419" s="14" t="str">
        <f>_xlfn.XLOOKUP(B1419,'[4]cell downs 18042026 17h'!$B:$B,'[4]cell downs 18042026 17h'!$B:$B,"")</f>
        <v/>
      </c>
      <c r="BP1419" s="14" t="str">
        <f>_xlfn.XLOOKUP(B1419,'[5]Cells Huawei 19042026 15h'!$B:$B,'[5]Cells Huawei 19042026 15h'!$B:$B,"")</f>
        <v/>
      </c>
      <c r="BQ1419" s="9" t="str">
        <f>_xlfn.XLOOKUP(B1419,'[6]cells down 19042026 9H40'!$B:$B,'[6]cells down 19042026 9H40'!$B:$B,"")</f>
        <v/>
      </c>
      <c r="BR1419" s="9" t="s">
        <v>4272</v>
      </c>
      <c r="BS1419" s="9" t="s">
        <v>12</v>
      </c>
      <c r="BT1419" s="108"/>
    </row>
    <row r="1420" spans="1:72" s="9" customFormat="1" x14ac:dyDescent="0.35">
      <c r="A1420" s="1" t="s">
        <v>2430</v>
      </c>
      <c r="B1420" s="8" t="s">
        <v>2431</v>
      </c>
      <c r="C1420" s="3" t="str">
        <f>_xlfn.XLOOKUP(B1420,'[1]daily break down'!$D:$D,'[1]daily break down'!$E:$E,"")</f>
        <v>ADAMAOUA</v>
      </c>
      <c r="D1420" s="1" t="s">
        <v>11</v>
      </c>
      <c r="E1420" s="1" t="s">
        <v>83</v>
      </c>
      <c r="F1420" s="3" t="s">
        <v>90</v>
      </c>
      <c r="G1420" s="1" t="s">
        <v>2430</v>
      </c>
      <c r="H1420" s="33" t="str">
        <f>_xlfn.XLOOKUP(B1420,[2]CALCULATION!$B:$B,[2]CALCULATION!$H:$H,"")</f>
        <v>NOKIA</v>
      </c>
      <c r="I1420" s="28">
        <v>0</v>
      </c>
      <c r="J1420" s="28">
        <v>0</v>
      </c>
      <c r="K1420" s="28">
        <v>0</v>
      </c>
      <c r="L1420" s="28">
        <v>0</v>
      </c>
      <c r="M1420" s="28">
        <v>0</v>
      </c>
      <c r="N1420" s="28">
        <v>0</v>
      </c>
      <c r="O1420" s="28">
        <v>0</v>
      </c>
      <c r="P1420" s="28">
        <v>0</v>
      </c>
      <c r="Q1420" s="28">
        <v>0</v>
      </c>
      <c r="R1420" s="28">
        <v>3.4814715937128843E-2</v>
      </c>
      <c r="S1420" s="93">
        <v>4.4479868197211093E-2</v>
      </c>
      <c r="T1420" s="93">
        <f>_xlfn.XLOOKUP(B1420,'[3]Nur des jours'!$B:$B,'[3]Nur des jours'!$U:$U,"")</f>
        <v>0</v>
      </c>
      <c r="U1420" s="93">
        <v>0</v>
      </c>
      <c r="V1420" s="93">
        <v>0</v>
      </c>
      <c r="W1420" s="93">
        <v>0</v>
      </c>
      <c r="X1420" s="93">
        <v>0.15005992348472294</v>
      </c>
      <c r="Y1420" s="93">
        <v>0</v>
      </c>
      <c r="Z1420" s="93">
        <v>0</v>
      </c>
      <c r="AA1420" s="93">
        <v>0</v>
      </c>
      <c r="AB1420" s="93">
        <v>0</v>
      </c>
      <c r="AC1420" s="93">
        <f>_xlfn.XLOOKUP(B1420,'[3]Nur des jours'!$B:$B,'[3]Nur des jours'!$N:$N,"")</f>
        <v>0</v>
      </c>
      <c r="AD1420" s="93">
        <v>0</v>
      </c>
      <c r="AE1420" s="93">
        <v>0</v>
      </c>
      <c r="AF1420" s="93">
        <v>0</v>
      </c>
      <c r="AG1420" s="93"/>
      <c r="AH1420" s="93">
        <v>0</v>
      </c>
      <c r="AI1420" s="93">
        <v>0</v>
      </c>
      <c r="AJ1420" s="93">
        <v>0</v>
      </c>
      <c r="AK1420" s="93">
        <v>0</v>
      </c>
      <c r="AL1420" s="93">
        <v>0</v>
      </c>
      <c r="AM1420" s="49" t="s">
        <v>5559</v>
      </c>
      <c r="AN1420" s="49"/>
      <c r="AO1420" s="48" t="str" cm="1">
        <f t="array" ref="AO1420">IFERROR(_xlfn.IFS(
AQ1420="MPR ISSUE","PDH",
AQ1420="BSS Hardware Issue","BSS",
AQ1420="Sites strategiques, MLL, Pylone, etc.","ENVTECH",
AQ1420="AKTIVCO DEFAUT GE &amp; POWER Cabinet","AKTIVCO",
AQ1420="AKTIVCO Coupure ENEO &amp; Baisse de tension","AKTIVCO GRID ONLY",
AQ1420="Coupure ENEO &amp; Baisse de tension","IHS GRID ONLY",
AQ1420="Defaut GE &amp; POWER Cabinet","IHS",
AQ1420="Sharing","Partners",
AQ1420="Sites strategiques &amp; DataCenter","SST &amp; DC",
AQ1420="Exclu","Exclu",
AQ1420="SAT","SAT",
AQ1420="SPARE-ISSUE","SPARE-ISSUE",
AQ1420="Fiber CAmtel","TRANS_FO_CAMTEL",
AQ1420="Fiber AOF","Fiber AOF",
AQ1420="Projet OCM (HUAWEI)","TRAVAUX-HUAWEI",
AQ1420="Projet OCM (NOKIA)","TRAVAUX-NOKIA",
AQ1420="ACCESS-ISSUE","ACCESS-ISSUE",
AQ1420="Projet OCM (ZTE, NOKIA, autres projets)","TRAVAUX OCM",
AQ1420="No root CAuse","No root cause",
AQ1420="ODU HS","PDH",
AQ1420="IP &amp; VLAN","PDH",
AQ1420="Warehouse HUAWEI","SPARE-ISSUE",
AQ1420="SPARE-HS","SPARE-ISSUE",
AQ1420="Power Telco","BSS",AQ1420="no impacts","no impacts"
),"")</f>
        <v>IHS</v>
      </c>
      <c r="AP1420" s="48" t="str" cm="1">
        <f t="array" ref="AP1420">IFERROR(_xlfn.IFS(
AQ1420="MPR ISSUE","TX ISSUE",
AQ1420="BSS Hardware Issue","RAN ISSUE",
AQ1420="Sites strategiques, MLL, Pylone, etc.","ENVTECH",
AQ1420="AKTIVCO DEFAUT GE &amp; POWER Cabinet","POWER ISSUE",
AQ1420="AKTIVCO Coupure ENEO &amp; Baisse de tension","POWER ISSUE",
AQ1420="Coupure ENEO &amp; Baisse de tension","POWER ISSUE",
AQ1420="Defaut GE &amp; POWER Cabinet","POWER ISSUE",
AQ1420="Sharing","POWER ISSUE",
AQ1420="Sites strategiques &amp; DataCenter","POWER ISSUE",
AQ1420="Exclu","Exclu",
AQ1420="SAT","TX ISSUE",
AQ1420="SPARE-ISSUE","SPARE-ISSUE",
AQ1420="Fiber CAmtel","TX ISSUE",
AQ1420="Fiber AOF","TX ISSUE",
AQ1420="Projet OCM (HUAWEI)","TRAVAUX-HUAWEI",
AQ1420="Projet OCM (NOKIA)","TRAVAUX -NOKIA",
AQ1420="ACCESS-ISSUE","ACCESS-ISSUE",
AQ1420="Projet OCM (ZTE, NOKIA, autres projets)","TRAVAUX OCM",
AQ1420="No root CAuse","No root cause",
AQ1420="ODU HS","TX ISSUE",
AQ1420="IP &amp; VLAN","TX ISSUE",
AQ1420="Warehouse HUAWEI","SPARE-ISSUE",
AQ1420="SPARE-HS","SPARE-ISSUE",
AQ1420="Power Telco","RAN ISSUE",AQ1420="no impacts","no impacts"
),"")</f>
        <v>POWER ISSUE</v>
      </c>
      <c r="AQ1420" s="116" t="s">
        <v>5330</v>
      </c>
      <c r="AR1420" s="48" t="str" cm="1">
        <f t="array" ref="AR1420">IFERROR(_xlfn.IFS(
AQ1420="MPR ISSUE","ACTIVE",
AQ1420="BSS Hardware Issue","ACTIVE",
AQ1420="Sites strategiques, MLL, Pylone, etc.","PASSIVE",
AQ1420="AKTIVCO DEFAUT GE &amp; POWER Cabinet","PASSIVE",
AQ1420="AKTIVCO Coupure ENEO &amp; Baisse de tension","PASSIVE",
AQ1420="Coupure ENEO &amp; Baisse de tension","PASSIVE",
AQ1420="Defaut GE &amp; POWER Cabinet","PASSIVE",
AQ1420="Sharing","PASSIVE",
AQ1420="Sites strategiques &amp; DataCenter","PASSIVE",
AQ1420="Exclu","Exclu",
AQ1420="SAT","ACTIVE",
AQ1420="SPARE-ISSUE","SPARE-ISSUE",
AQ1420="Fiber CAmtel","ACTIVE",
AQ1420="Fiber AOF","ACTIVE",
AQ1420="Projet OCM (HUAWEI)","PLANNED WORKS",
AQ1420="Projet OCM (NOKIA)","PLANNED WORKS",
AQ1420="ACCESS-ISSUE","ACCESS-ISSUE",
AQ1420="Projet OCM (ZTE, NOKIA, autres projets)","PLANNED WORKS",
AQ1420="No root CAuse","No root cause",
AQ1420="ODU HS","ACTIVE",
AQ1420="IP &amp; VLAN","ACTIVE",
AQ1420="Warehouse HUAWEI","SPARE-ISSUE",
AQ1420="SPARE-HS","SPARE-ISSUE",
AQ1420="Power Telco","ACTIVE", AQ1420="no impacts","no impacts"
),"")</f>
        <v>PASSIVE</v>
      </c>
      <c r="AS1420" s="92" t="s">
        <v>5847</v>
      </c>
      <c r="AT1420" s="98" t="s">
        <v>2431</v>
      </c>
      <c r="AV1420" s="17" t="s">
        <v>5537</v>
      </c>
      <c r="AW1420" s="7" t="s">
        <v>5537</v>
      </c>
      <c r="AX1420" s="6" t="s">
        <v>5537</v>
      </c>
      <c r="AY1420" s="7"/>
      <c r="AZ1420" s="3" t="s">
        <v>5537</v>
      </c>
      <c r="BA1420" s="18" t="s">
        <v>5537</v>
      </c>
      <c r="BB1420" s="18" t="s">
        <v>5537</v>
      </c>
      <c r="BC1420" s="18" t="s">
        <v>5537</v>
      </c>
      <c r="BD1420" s="18" t="s">
        <v>5537</v>
      </c>
      <c r="BE1420" s="18" t="s">
        <v>5537</v>
      </c>
      <c r="BF1420" s="18" t="s">
        <v>5537</v>
      </c>
      <c r="BG1420" s="18" t="s">
        <v>6282</v>
      </c>
      <c r="BH1420" s="18" t="s">
        <v>6282</v>
      </c>
      <c r="BI1420" s="18" t="s">
        <v>5537</v>
      </c>
      <c r="BJ1420" s="18" t="s">
        <v>5537</v>
      </c>
      <c r="BK1420" s="18" t="s">
        <v>5537</v>
      </c>
      <c r="BL1420" s="9" t="s">
        <v>6283</v>
      </c>
      <c r="BM1420" s="14" t="s">
        <v>5537</v>
      </c>
      <c r="BN1420" s="14" t="s">
        <v>5537</v>
      </c>
      <c r="BO1420" s="14" t="str">
        <f>_xlfn.XLOOKUP(B1420,'[4]cell downs 18042026 17h'!$B:$B,'[4]cell downs 18042026 17h'!$B:$B,"")</f>
        <v/>
      </c>
      <c r="BP1420" s="14" t="str">
        <f>_xlfn.XLOOKUP(B1420,'[5]Cells Huawei 19042026 15h'!$B:$B,'[5]Cells Huawei 19042026 15h'!$B:$B,"")</f>
        <v/>
      </c>
      <c r="BQ1420" s="9" t="str">
        <f>_xlfn.XLOOKUP(B1420,'[6]cells down 19042026 9H40'!$B:$B,'[6]cells down 19042026 9H40'!$B:$B,"")</f>
        <v/>
      </c>
      <c r="BR1420" s="9" t="s">
        <v>2431</v>
      </c>
      <c r="BS1420" s="9" t="s">
        <v>12</v>
      </c>
      <c r="BT1420" s="108"/>
    </row>
    <row r="1421" spans="1:72" s="9" customFormat="1" x14ac:dyDescent="0.35">
      <c r="A1421" s="1" t="s">
        <v>3039</v>
      </c>
      <c r="B1421" s="8" t="s">
        <v>3040</v>
      </c>
      <c r="C1421" s="3" t="str">
        <f>_xlfn.XLOOKUP(B1421,'[1]daily break down'!$D:$D,'[1]daily break down'!$E:$E,"")</f>
        <v>LITTORAL</v>
      </c>
      <c r="D1421" s="1"/>
      <c r="E1421" s="1"/>
      <c r="F1421" s="3" t="s">
        <v>31</v>
      </c>
      <c r="G1421" s="1" t="s">
        <v>3039</v>
      </c>
      <c r="H1421" s="34" t="str">
        <f>_xlfn.XLOOKUP(B1421,[2]CALCULATION!$B:$B,[2]CALCULATION!$H:$H,"")</f>
        <v>ZTE</v>
      </c>
      <c r="I1421" s="28">
        <v>0</v>
      </c>
      <c r="J1421" s="28">
        <v>0</v>
      </c>
      <c r="K1421" s="28">
        <v>0</v>
      </c>
      <c r="L1421" s="28">
        <v>0</v>
      </c>
      <c r="M1421" s="28">
        <v>0</v>
      </c>
      <c r="N1421" s="28">
        <v>0</v>
      </c>
      <c r="O1421" s="28">
        <v>0</v>
      </c>
      <c r="P1421" s="28">
        <v>0</v>
      </c>
      <c r="Q1421" s="28">
        <v>0</v>
      </c>
      <c r="R1421" s="28">
        <v>0</v>
      </c>
      <c r="S1421" s="93">
        <v>0</v>
      </c>
      <c r="T1421" s="93">
        <f>_xlfn.XLOOKUP(B1421,'[3]Nur des jours'!$B:$B,'[3]Nur des jours'!$U:$U,"")</f>
        <v>0</v>
      </c>
      <c r="U1421" s="93">
        <v>0</v>
      </c>
      <c r="V1421" s="93">
        <v>0</v>
      </c>
      <c r="W1421" s="93">
        <v>0</v>
      </c>
      <c r="X1421" s="93">
        <v>0.14656867361235959</v>
      </c>
      <c r="Y1421" s="93">
        <v>0</v>
      </c>
      <c r="Z1421" s="93">
        <v>0</v>
      </c>
      <c r="AA1421" s="93">
        <v>0</v>
      </c>
      <c r="AB1421" s="93">
        <v>0</v>
      </c>
      <c r="AC1421" s="93">
        <f>_xlfn.XLOOKUP(B1421,'[3]Nur des jours'!$B:$B,'[3]Nur des jours'!$N:$N,"")</f>
        <v>0</v>
      </c>
      <c r="AD1421" s="93">
        <v>0</v>
      </c>
      <c r="AE1421" s="93">
        <v>0</v>
      </c>
      <c r="AF1421" s="93">
        <v>0</v>
      </c>
      <c r="AG1421" s="93"/>
      <c r="AH1421" s="93">
        <v>0</v>
      </c>
      <c r="AI1421" s="93">
        <v>0</v>
      </c>
      <c r="AJ1421" s="93">
        <v>0</v>
      </c>
      <c r="AK1421" s="93">
        <v>0</v>
      </c>
      <c r="AL1421" s="93">
        <v>0</v>
      </c>
      <c r="AM1421" s="49" t="s">
        <v>5559</v>
      </c>
      <c r="AN1421" s="49"/>
      <c r="AO1421" s="48" t="str" cm="1">
        <f t="array" ref="AO1421">IFERROR(_xlfn.IFS(
AQ1421="MPR ISSUE","PDH",
AQ1421="BSS Hardware Issue","BSS",
AQ1421="Sites strategiques, MLL, Pylone, etc.","ENVTECH",
AQ1421="AKTIVCO DEFAUT GE &amp; POWER Cabinet","AKTIVCO",
AQ1421="AKTIVCO Coupure ENEO &amp; Baisse de tension","AKTIVCO GRID ONLY",
AQ1421="Coupure ENEO &amp; Baisse de tension","IHS GRID ONLY",
AQ1421="Defaut GE &amp; POWER Cabinet","IHS",
AQ1421="Sharing","Partners",
AQ1421="Sites strategiques &amp; DataCenter","SST &amp; DC",
AQ1421="Exclu","Exclu",
AQ1421="SAT","SAT",
AQ1421="SPARE-ISSUE","SPARE-ISSUE",
AQ1421="Fiber CAmtel","TRANS_FO_CAMTEL",
AQ1421="Fiber AOF","Fiber AOF",
AQ1421="Projet OCM (HUAWEI)","TRAVAUX-HUAWEI",
AQ1421="Projet OCM (NOKIA)","TRAVAUX-NOKIA",
AQ1421="ACCESS-ISSUE","ACCESS-ISSUE",
AQ1421="Projet OCM (ZTE, NOKIA, autres projets)","TRAVAUX OCM",
AQ1421="No root CAuse","No root cause",
AQ1421="ODU HS","PDH",
AQ1421="IP &amp; VLAN","PDH",
AQ1421="Warehouse HUAWEI","SPARE-ISSUE",
AQ1421="SPARE-HS","SPARE-ISSUE",
AQ1421="Power Telco","BSS",AQ1421="no impacts","no impacts"
),"")</f>
        <v>No root cause</v>
      </c>
      <c r="AP1421" s="48" t="str" cm="1">
        <f t="array" ref="AP1421">IFERROR(_xlfn.IFS(
AQ1421="MPR ISSUE","TX ISSUE",
AQ1421="BSS Hardware Issue","RAN ISSUE",
AQ1421="Sites strategiques, MLL, Pylone, etc.","ENVTECH",
AQ1421="AKTIVCO DEFAUT GE &amp; POWER Cabinet","POWER ISSUE",
AQ1421="AKTIVCO Coupure ENEO &amp; Baisse de tension","POWER ISSUE",
AQ1421="Coupure ENEO &amp; Baisse de tension","POWER ISSUE",
AQ1421="Defaut GE &amp; POWER Cabinet","POWER ISSUE",
AQ1421="Sharing","POWER ISSUE",
AQ1421="Sites strategiques &amp; DataCenter","POWER ISSUE",
AQ1421="Exclu","Exclu",
AQ1421="SAT","TX ISSUE",
AQ1421="SPARE-ISSUE","SPARE-ISSUE",
AQ1421="Fiber CAmtel","TX ISSUE",
AQ1421="Fiber AOF","TX ISSUE",
AQ1421="Projet OCM (HUAWEI)","TRAVAUX-HUAWEI",
AQ1421="Projet OCM (NOKIA)","TRAVAUX -NOKIA",
AQ1421="ACCESS-ISSUE","ACCESS-ISSUE",
AQ1421="Projet OCM (ZTE, NOKIA, autres projets)","TRAVAUX OCM",
AQ1421="No root CAuse","No root cause",
AQ1421="ODU HS","TX ISSUE",
AQ1421="IP &amp; VLAN","TX ISSUE",
AQ1421="Warehouse HUAWEI","SPARE-ISSUE",
AQ1421="SPARE-HS","SPARE-ISSUE",
AQ1421="Power Telco","RAN ISSUE",AQ1421="no impacts","no impacts"
),"")</f>
        <v>No root cause</v>
      </c>
      <c r="AQ1421" s="67" t="s">
        <v>5344</v>
      </c>
      <c r="AR1421" s="48" t="str" cm="1">
        <f t="array" ref="AR1421">IFERROR(_xlfn.IFS(
AQ1421="MPR ISSUE","ACTIVE",
AQ1421="BSS Hardware Issue","ACTIVE",
AQ1421="Sites strategiques, MLL, Pylone, etc.","PASSIVE",
AQ1421="AKTIVCO DEFAUT GE &amp; POWER Cabinet","PASSIVE",
AQ1421="AKTIVCO Coupure ENEO &amp; Baisse de tension","PASSIVE",
AQ1421="Coupure ENEO &amp; Baisse de tension","PASSIVE",
AQ1421="Defaut GE &amp; POWER Cabinet","PASSIVE",
AQ1421="Sharing","PASSIVE",
AQ1421="Sites strategiques &amp; DataCenter","PASSIVE",
AQ1421="Exclu","Exclu",
AQ1421="SAT","ACTIVE",
AQ1421="SPARE-ISSUE","SPARE-ISSUE",
AQ1421="Fiber CAmtel","ACTIVE",
AQ1421="Fiber AOF","ACTIVE",
AQ1421="Projet OCM (HUAWEI)","PLANNED WORKS",
AQ1421="Projet OCM (NOKIA)","PLANNED WORKS",
AQ1421="ACCESS-ISSUE","ACCESS-ISSUE",
AQ1421="Projet OCM (ZTE, NOKIA, autres projets)","PLANNED WORKS",
AQ1421="No root CAuse","No root cause",
AQ1421="ODU HS","ACTIVE",
AQ1421="IP &amp; VLAN","ACTIVE",
AQ1421="Warehouse HUAWEI","SPARE-ISSUE",
AQ1421="SPARE-HS","SPARE-ISSUE",
AQ1421="Power Telco","ACTIVE", AQ1421="no impacts","no impacts"
),"")</f>
        <v>No root cause</v>
      </c>
      <c r="AS1421" s="92" t="s">
        <v>5537</v>
      </c>
      <c r="AT1421" s="98" t="s">
        <v>3040</v>
      </c>
      <c r="AV1421" s="17" t="s">
        <v>5537</v>
      </c>
      <c r="AW1421" s="7" t="s">
        <v>5537</v>
      </c>
      <c r="AX1421" s="6" t="s">
        <v>5537</v>
      </c>
      <c r="AY1421" s="7"/>
      <c r="AZ1421" s="3" t="s">
        <v>5537</v>
      </c>
      <c r="BA1421" s="18" t="s">
        <v>5537</v>
      </c>
      <c r="BB1421" s="18" t="s">
        <v>5537</v>
      </c>
      <c r="BC1421" s="18" t="s">
        <v>5537</v>
      </c>
      <c r="BD1421" s="18" t="s">
        <v>5537</v>
      </c>
      <c r="BE1421" s="18" t="s">
        <v>5537</v>
      </c>
      <c r="BF1421" s="18" t="s">
        <v>5537</v>
      </c>
      <c r="BG1421" s="18" t="s">
        <v>5537</v>
      </c>
      <c r="BH1421" s="18" t="s">
        <v>5537</v>
      </c>
      <c r="BI1421" s="18" t="s">
        <v>5537</v>
      </c>
      <c r="BJ1421" s="18" t="s">
        <v>5537</v>
      </c>
      <c r="BK1421" s="18" t="s">
        <v>5537</v>
      </c>
      <c r="BL1421" s="9" t="s">
        <v>5537</v>
      </c>
      <c r="BM1421" s="14" t="s">
        <v>5537</v>
      </c>
      <c r="BN1421" s="14" t="s">
        <v>5537</v>
      </c>
      <c r="BO1421" s="14" t="str">
        <f>_xlfn.XLOOKUP(B1421,'[4]cell downs 18042026 17h'!$B:$B,'[4]cell downs 18042026 17h'!$B:$B,"")</f>
        <v/>
      </c>
      <c r="BP1421" s="14" t="str">
        <f>_xlfn.XLOOKUP(B1421,'[5]Cells Huawei 19042026 15h'!$B:$B,'[5]Cells Huawei 19042026 15h'!$B:$B,"")</f>
        <v/>
      </c>
      <c r="BQ1421" s="9" t="str">
        <f>_xlfn.XLOOKUP(B1421,'[6]cells down 19042026 9H40'!$B:$B,'[6]cells down 19042026 9H40'!$B:$B,"")</f>
        <v/>
      </c>
      <c r="BR1421" s="9" t="s">
        <v>5537</v>
      </c>
      <c r="BS1421" s="9" t="s">
        <v>5537</v>
      </c>
      <c r="BT1421" s="108"/>
    </row>
    <row r="1422" spans="1:72" s="9" customFormat="1" x14ac:dyDescent="0.35">
      <c r="A1422" s="1" t="s">
        <v>736</v>
      </c>
      <c r="B1422" s="1" t="s">
        <v>737</v>
      </c>
      <c r="C1422" s="3" t="str">
        <f>_xlfn.XLOOKUP(B1422,'[1]daily break down'!$D:$D,'[1]daily break down'!$E:$E,"")</f>
        <v>douala</v>
      </c>
      <c r="D1422" s="1" t="s">
        <v>21</v>
      </c>
      <c r="E1422" s="1" t="s">
        <v>80</v>
      </c>
      <c r="F1422" s="3" t="s">
        <v>31</v>
      </c>
      <c r="G1422" s="1" t="s">
        <v>738</v>
      </c>
      <c r="H1422" s="34" t="str">
        <f>_xlfn.XLOOKUP(B1422,[2]CALCULATION!$B:$B,[2]CALCULATION!$H:$H,"")</f>
        <v>ZTE</v>
      </c>
      <c r="I1422" s="28">
        <v>0</v>
      </c>
      <c r="J1422" s="28">
        <v>2.6213284707775797</v>
      </c>
      <c r="K1422" s="28">
        <v>10.797748785074464</v>
      </c>
      <c r="L1422" s="28">
        <v>1.9717570833797049</v>
      </c>
      <c r="M1422" s="28">
        <v>0.44405777994652351</v>
      </c>
      <c r="N1422" s="28">
        <v>0</v>
      </c>
      <c r="O1422" s="28">
        <v>0</v>
      </c>
      <c r="P1422" s="28">
        <v>0</v>
      </c>
      <c r="Q1422" s="28">
        <v>0</v>
      </c>
      <c r="R1422" s="28">
        <v>0</v>
      </c>
      <c r="S1422" s="93">
        <v>0</v>
      </c>
      <c r="T1422" s="93">
        <f>_xlfn.XLOOKUP(B1422,'[3]Nur des jours'!$B:$B,'[3]Nur des jours'!$U:$U,"")</f>
        <v>0</v>
      </c>
      <c r="U1422" s="93">
        <v>0</v>
      </c>
      <c r="V1422" s="93">
        <v>0</v>
      </c>
      <c r="W1422" s="93">
        <v>0</v>
      </c>
      <c r="X1422" s="93">
        <v>0.13206875494031708</v>
      </c>
      <c r="Y1422" s="93">
        <v>0</v>
      </c>
      <c r="Z1422" s="93">
        <v>11.521585438585978</v>
      </c>
      <c r="AA1422" s="93">
        <v>0</v>
      </c>
      <c r="AB1422" s="93">
        <v>0</v>
      </c>
      <c r="AC1422" s="93">
        <f>_xlfn.XLOOKUP(B1422,'[3]Nur des jours'!$B:$B,'[3]Nur des jours'!$N:$N,"")</f>
        <v>0</v>
      </c>
      <c r="AD1422" s="93">
        <v>0</v>
      </c>
      <c r="AE1422" s="93">
        <v>0</v>
      </c>
      <c r="AF1422" s="93">
        <v>0</v>
      </c>
      <c r="AG1422" s="93"/>
      <c r="AH1422" s="93">
        <v>0</v>
      </c>
      <c r="AI1422" s="93">
        <v>0</v>
      </c>
      <c r="AJ1422" s="93">
        <v>0</v>
      </c>
      <c r="AK1422" s="93">
        <v>0</v>
      </c>
      <c r="AL1422" s="93">
        <v>0</v>
      </c>
      <c r="AM1422" s="49" t="s">
        <v>5559</v>
      </c>
      <c r="AN1422" s="49"/>
      <c r="AO1422" s="48" t="str" cm="1">
        <f t="array" ref="AO1422">IFERROR(_xlfn.IFS(
AQ1422="MPR ISSUE","PDH",
AQ1422="BSS Hardware Issue","BSS",
AQ1422="Sites strategiques, MLL, Pylone, etc.","ENVTECH",
AQ1422="AKTIVCO DEFAUT GE &amp; POWER Cabinet","AKTIVCO",
AQ1422="AKTIVCO Coupure ENEO &amp; Baisse de tension","AKTIVCO GRID ONLY",
AQ1422="Coupure ENEO &amp; Baisse de tension","IHS GRID ONLY",
AQ1422="Defaut GE &amp; POWER Cabinet","IHS",
AQ1422="Sharing","Partners",
AQ1422="Sites strategiques &amp; DataCenter","SST &amp; DC",
AQ1422="Exclu","Exclu",
AQ1422="SAT","SAT",
AQ1422="SPARE-ISSUE","SPARE-ISSUE",
AQ1422="Fiber CAmtel","TRANS_FO_CAMTEL",
AQ1422="Fiber AOF","Fiber AOF",
AQ1422="Projet OCM (HUAWEI)","TRAVAUX-HUAWEI",
AQ1422="Projet OCM (NOKIA)","TRAVAUX-NOKIA",
AQ1422="ACCESS-ISSUE","ACCESS-ISSUE",
AQ1422="Projet OCM (ZTE, NOKIA, autres projets)","TRAVAUX OCM",
AQ1422="No root CAuse","No root cause",
AQ1422="ODU HS","PDH",
AQ1422="IP &amp; VLAN","PDH",
AQ1422="Warehouse HUAWEI","SPARE-ISSUE",
AQ1422="SPARE-HS","SPARE-ISSUE",
AQ1422="Power Telco","BSS",AQ1422="no impacts","no impacts"
),"")</f>
        <v>No root cause</v>
      </c>
      <c r="AP1422" s="48" t="str" cm="1">
        <f t="array" ref="AP1422">IFERROR(_xlfn.IFS(
AQ1422="MPR ISSUE","TX ISSUE",
AQ1422="BSS Hardware Issue","RAN ISSUE",
AQ1422="Sites strategiques, MLL, Pylone, etc.","ENVTECH",
AQ1422="AKTIVCO DEFAUT GE &amp; POWER Cabinet","POWER ISSUE",
AQ1422="AKTIVCO Coupure ENEO &amp; Baisse de tension","POWER ISSUE",
AQ1422="Coupure ENEO &amp; Baisse de tension","POWER ISSUE",
AQ1422="Defaut GE &amp; POWER Cabinet","POWER ISSUE",
AQ1422="Sharing","POWER ISSUE",
AQ1422="Sites strategiques &amp; DataCenter","POWER ISSUE",
AQ1422="Exclu","Exclu",
AQ1422="SAT","TX ISSUE",
AQ1422="SPARE-ISSUE","SPARE-ISSUE",
AQ1422="Fiber CAmtel","TX ISSUE",
AQ1422="Fiber AOF","TX ISSUE",
AQ1422="Projet OCM (HUAWEI)","TRAVAUX-HUAWEI",
AQ1422="Projet OCM (NOKIA)","TRAVAUX -NOKIA",
AQ1422="ACCESS-ISSUE","ACCESS-ISSUE",
AQ1422="Projet OCM (ZTE, NOKIA, autres projets)","TRAVAUX OCM",
AQ1422="No root CAuse","No root cause",
AQ1422="ODU HS","TX ISSUE",
AQ1422="IP &amp; VLAN","TX ISSUE",
AQ1422="Warehouse HUAWEI","SPARE-ISSUE",
AQ1422="SPARE-HS","SPARE-ISSUE",
AQ1422="Power Telco","RAN ISSUE",AQ1422="no impacts","no impacts"
),"")</f>
        <v>No root cause</v>
      </c>
      <c r="AQ1422" s="67" t="s">
        <v>5344</v>
      </c>
      <c r="AR1422" s="48" t="str" cm="1">
        <f t="array" ref="AR1422">IFERROR(_xlfn.IFS(
AQ1422="MPR ISSUE","ACTIVE",
AQ1422="BSS Hardware Issue","ACTIVE",
AQ1422="Sites strategiques, MLL, Pylone, etc.","PASSIVE",
AQ1422="AKTIVCO DEFAUT GE &amp; POWER Cabinet","PASSIVE",
AQ1422="AKTIVCO Coupure ENEO &amp; Baisse de tension","PASSIVE",
AQ1422="Coupure ENEO &amp; Baisse de tension","PASSIVE",
AQ1422="Defaut GE &amp; POWER Cabinet","PASSIVE",
AQ1422="Sharing","PASSIVE",
AQ1422="Sites strategiques &amp; DataCenter","PASSIVE",
AQ1422="Exclu","Exclu",
AQ1422="SAT","ACTIVE",
AQ1422="SPARE-ISSUE","SPARE-ISSUE",
AQ1422="Fiber CAmtel","ACTIVE",
AQ1422="Fiber AOF","ACTIVE",
AQ1422="Projet OCM (HUAWEI)","PLANNED WORKS",
AQ1422="Projet OCM (NOKIA)","PLANNED WORKS",
AQ1422="ACCESS-ISSUE","ACCESS-ISSUE",
AQ1422="Projet OCM (ZTE, NOKIA, autres projets)","PLANNED WORKS",
AQ1422="No root CAuse","No root cause",
AQ1422="ODU HS","ACTIVE",
AQ1422="IP &amp; VLAN","ACTIVE",
AQ1422="Warehouse HUAWEI","SPARE-ISSUE",
AQ1422="SPARE-HS","SPARE-ISSUE",
AQ1422="Power Telco","ACTIVE", AQ1422="no impacts","no impacts"
),"")</f>
        <v>No root cause</v>
      </c>
      <c r="AS1422" s="92" t="s">
        <v>5537</v>
      </c>
      <c r="AT1422" s="98" t="s">
        <v>737</v>
      </c>
      <c r="AV1422" s="17" t="s">
        <v>5537</v>
      </c>
      <c r="AW1422" s="7" t="s">
        <v>5537</v>
      </c>
      <c r="AX1422" s="6" t="s">
        <v>5537</v>
      </c>
      <c r="AY1422" s="7"/>
      <c r="AZ1422" s="3" t="s">
        <v>5537</v>
      </c>
      <c r="BA1422" s="18" t="s">
        <v>5537</v>
      </c>
      <c r="BB1422" s="18" t="s">
        <v>5537</v>
      </c>
      <c r="BC1422" s="18" t="s">
        <v>5537</v>
      </c>
      <c r="BD1422" s="18" t="s">
        <v>5537</v>
      </c>
      <c r="BE1422" s="18" t="s">
        <v>5537</v>
      </c>
      <c r="BF1422" s="18" t="s">
        <v>5537</v>
      </c>
      <c r="BG1422" s="18" t="s">
        <v>5537</v>
      </c>
      <c r="BH1422" s="18" t="s">
        <v>5537</v>
      </c>
      <c r="BI1422" s="18" t="s">
        <v>5537</v>
      </c>
      <c r="BJ1422" s="18" t="s">
        <v>5537</v>
      </c>
      <c r="BK1422" s="18" t="s">
        <v>5537</v>
      </c>
      <c r="BL1422" s="9" t="s">
        <v>5537</v>
      </c>
      <c r="BM1422" s="14" t="s">
        <v>5537</v>
      </c>
      <c r="BN1422" s="14" t="s">
        <v>5537</v>
      </c>
      <c r="BO1422" s="14" t="str">
        <f>_xlfn.XLOOKUP(B1422,'[4]cell downs 18042026 17h'!$B:$B,'[4]cell downs 18042026 17h'!$B:$B,"")</f>
        <v/>
      </c>
      <c r="BP1422" s="14" t="str">
        <f>_xlfn.XLOOKUP(B1422,'[5]Cells Huawei 19042026 15h'!$B:$B,'[5]Cells Huawei 19042026 15h'!$B:$B,"")</f>
        <v/>
      </c>
      <c r="BQ1422" s="9" t="str">
        <f>_xlfn.XLOOKUP(B1422,'[6]cells down 19042026 9H40'!$B:$B,'[6]cells down 19042026 9H40'!$B:$B,"")</f>
        <v/>
      </c>
      <c r="BR1422" s="9" t="s">
        <v>5537</v>
      </c>
      <c r="BS1422" s="9" t="s">
        <v>302</v>
      </c>
      <c r="BT1422" s="108"/>
    </row>
    <row r="1423" spans="1:72" s="9" customFormat="1" x14ac:dyDescent="0.35">
      <c r="A1423" s="1" t="s">
        <v>3151</v>
      </c>
      <c r="B1423" s="8" t="s">
        <v>3152</v>
      </c>
      <c r="C1423" s="3" t="str">
        <f>_xlfn.XLOOKUP(B1423,'[1]daily break down'!$D:$D,'[1]daily break down'!$E:$E,"")</f>
        <v>LITTORAL</v>
      </c>
      <c r="D1423" s="1" t="s">
        <v>11</v>
      </c>
      <c r="E1423" s="1" t="s">
        <v>12</v>
      </c>
      <c r="F1423" s="3" t="s">
        <v>31</v>
      </c>
      <c r="G1423" s="1" t="s">
        <v>502</v>
      </c>
      <c r="H1423" s="34" t="str">
        <f>_xlfn.XLOOKUP(B1423,[2]CALCULATION!$B:$B,[2]CALCULATION!$H:$H,"")</f>
        <v>ZTE</v>
      </c>
      <c r="I1423" s="28">
        <v>0</v>
      </c>
      <c r="J1423" s="28">
        <v>0</v>
      </c>
      <c r="K1423" s="28">
        <v>0</v>
      </c>
      <c r="L1423" s="28">
        <v>0</v>
      </c>
      <c r="M1423" s="28">
        <v>0</v>
      </c>
      <c r="N1423" s="28">
        <v>0</v>
      </c>
      <c r="O1423" s="28">
        <v>0</v>
      </c>
      <c r="P1423" s="28">
        <v>0</v>
      </c>
      <c r="Q1423" s="28">
        <v>0</v>
      </c>
      <c r="R1423" s="28">
        <v>0</v>
      </c>
      <c r="S1423" s="93">
        <v>0</v>
      </c>
      <c r="T1423" s="93">
        <f>_xlfn.XLOOKUP(B1423,'[3]Nur des jours'!$B:$B,'[3]Nur des jours'!$U:$U,"")</f>
        <v>0</v>
      </c>
      <c r="U1423" s="93">
        <v>0</v>
      </c>
      <c r="V1423" s="93">
        <v>0</v>
      </c>
      <c r="W1423" s="93">
        <v>0</v>
      </c>
      <c r="X1423" s="93">
        <v>0.10274788618651787</v>
      </c>
      <c r="Y1423" s="93">
        <v>0</v>
      </c>
      <c r="Z1423" s="93">
        <v>0</v>
      </c>
      <c r="AA1423" s="93">
        <v>0</v>
      </c>
      <c r="AB1423" s="93">
        <v>0</v>
      </c>
      <c r="AC1423" s="93">
        <f>_xlfn.XLOOKUP(B1423,'[3]Nur des jours'!$B:$B,'[3]Nur des jours'!$N:$N,"")</f>
        <v>0</v>
      </c>
      <c r="AD1423" s="93">
        <v>0</v>
      </c>
      <c r="AE1423" s="93">
        <v>0</v>
      </c>
      <c r="AF1423" s="93">
        <v>0</v>
      </c>
      <c r="AG1423" s="93"/>
      <c r="AH1423" s="93">
        <v>0</v>
      </c>
      <c r="AI1423" s="93">
        <v>0</v>
      </c>
      <c r="AJ1423" s="93">
        <v>0</v>
      </c>
      <c r="AK1423" s="93">
        <v>0</v>
      </c>
      <c r="AL1423" s="93">
        <v>0</v>
      </c>
      <c r="AM1423" s="49" t="s">
        <v>5559</v>
      </c>
      <c r="AN1423" s="49"/>
      <c r="AO1423" s="48" t="str" cm="1">
        <f t="array" ref="AO1423">IFERROR(_xlfn.IFS(
AQ1423="MPR ISSUE","PDH",
AQ1423="BSS Hardware Issue","BSS",
AQ1423="Sites strategiques, MLL, Pylone, etc.","ENVTECH",
AQ1423="AKTIVCO DEFAUT GE &amp; POWER Cabinet","AKTIVCO",
AQ1423="AKTIVCO Coupure ENEO &amp; Baisse de tension","AKTIVCO GRID ONLY",
AQ1423="Coupure ENEO &amp; Baisse de tension","IHS GRID ONLY",
AQ1423="Defaut GE &amp; POWER Cabinet","IHS",
AQ1423="Sharing","Partners",
AQ1423="Sites strategiques &amp; DataCenter","SST &amp; DC",
AQ1423="Exclu","Exclu",
AQ1423="SAT","SAT",
AQ1423="SPARE-ISSUE","SPARE-ISSUE",
AQ1423="Fiber CAmtel","TRANS_FO_CAMTEL",
AQ1423="Fiber AOF","Fiber AOF",
AQ1423="Projet OCM (HUAWEI)","TRAVAUX-HUAWEI",
AQ1423="Projet OCM (NOKIA)","TRAVAUX-NOKIA",
AQ1423="ACCESS-ISSUE","ACCESS-ISSUE",
AQ1423="Projet OCM (ZTE, NOKIA, autres projets)","TRAVAUX OCM",
AQ1423="No root CAuse","No root cause",
AQ1423="ODU HS","PDH",
AQ1423="IP &amp; VLAN","PDH",
AQ1423="Warehouse HUAWEI","SPARE-ISSUE",
AQ1423="SPARE-HS","SPARE-ISSUE",
AQ1423="Power Telco","BSS",AQ1423="no impacts","no impacts"
),"")</f>
        <v>No root cause</v>
      </c>
      <c r="AP1423" s="48" t="str" cm="1">
        <f t="array" ref="AP1423">IFERROR(_xlfn.IFS(
AQ1423="MPR ISSUE","TX ISSUE",
AQ1423="BSS Hardware Issue","RAN ISSUE",
AQ1423="Sites strategiques, MLL, Pylone, etc.","ENVTECH",
AQ1423="AKTIVCO DEFAUT GE &amp; POWER Cabinet","POWER ISSUE",
AQ1423="AKTIVCO Coupure ENEO &amp; Baisse de tension","POWER ISSUE",
AQ1423="Coupure ENEO &amp; Baisse de tension","POWER ISSUE",
AQ1423="Defaut GE &amp; POWER Cabinet","POWER ISSUE",
AQ1423="Sharing","POWER ISSUE",
AQ1423="Sites strategiques &amp; DataCenter","POWER ISSUE",
AQ1423="Exclu","Exclu",
AQ1423="SAT","TX ISSUE",
AQ1423="SPARE-ISSUE","SPARE-ISSUE",
AQ1423="Fiber CAmtel","TX ISSUE",
AQ1423="Fiber AOF","TX ISSUE",
AQ1423="Projet OCM (HUAWEI)","TRAVAUX-HUAWEI",
AQ1423="Projet OCM (NOKIA)","TRAVAUX -NOKIA",
AQ1423="ACCESS-ISSUE","ACCESS-ISSUE",
AQ1423="Projet OCM (ZTE, NOKIA, autres projets)","TRAVAUX OCM",
AQ1423="No root CAuse","No root cause",
AQ1423="ODU HS","TX ISSUE",
AQ1423="IP &amp; VLAN","TX ISSUE",
AQ1423="Warehouse HUAWEI","SPARE-ISSUE",
AQ1423="SPARE-HS","SPARE-ISSUE",
AQ1423="Power Telco","RAN ISSUE",AQ1423="no impacts","no impacts"
),"")</f>
        <v>No root cause</v>
      </c>
      <c r="AQ1423" s="126" t="s">
        <v>5344</v>
      </c>
      <c r="AR1423" s="48" t="str" cm="1">
        <f t="array" ref="AR1423">IFERROR(_xlfn.IFS(
AQ1423="MPR ISSUE","ACTIVE",
AQ1423="BSS Hardware Issue","ACTIVE",
AQ1423="Sites strategiques, MLL, Pylone, etc.","PASSIVE",
AQ1423="AKTIVCO DEFAUT GE &amp; POWER Cabinet","PASSIVE",
AQ1423="AKTIVCO Coupure ENEO &amp; Baisse de tension","PASSIVE",
AQ1423="Coupure ENEO &amp; Baisse de tension","PASSIVE",
AQ1423="Defaut GE &amp; POWER Cabinet","PASSIVE",
AQ1423="Sharing","PASSIVE",
AQ1423="Sites strategiques &amp; DataCenter","PASSIVE",
AQ1423="Exclu","Exclu",
AQ1423="SAT","ACTIVE",
AQ1423="SPARE-ISSUE","SPARE-ISSUE",
AQ1423="Fiber CAmtel","ACTIVE",
AQ1423="Fiber AOF","ACTIVE",
AQ1423="Projet OCM (HUAWEI)","PLANNED WORKS",
AQ1423="Projet OCM (NOKIA)","PLANNED WORKS",
AQ1423="ACCESS-ISSUE","ACCESS-ISSUE",
AQ1423="Projet OCM (ZTE, NOKIA, autres projets)","PLANNED WORKS",
AQ1423="No root CAuse","No root cause",
AQ1423="ODU HS","ACTIVE",
AQ1423="IP &amp; VLAN","ACTIVE",
AQ1423="Warehouse HUAWEI","SPARE-ISSUE",
AQ1423="SPARE-HS","SPARE-ISSUE",
AQ1423="Power Telco","ACTIVE", AQ1423="no impacts","no impacts"
),"")</f>
        <v>No root cause</v>
      </c>
      <c r="AS1423" s="92" t="s">
        <v>5537</v>
      </c>
      <c r="AT1423" s="98" t="s">
        <v>3152</v>
      </c>
      <c r="AV1423" s="17" t="s">
        <v>5537</v>
      </c>
      <c r="AW1423" s="7" t="s">
        <v>5537</v>
      </c>
      <c r="AX1423" s="6" t="s">
        <v>5537</v>
      </c>
      <c r="AY1423" s="7"/>
      <c r="AZ1423" s="3" t="s">
        <v>5537</v>
      </c>
      <c r="BA1423" s="18" t="s">
        <v>5537</v>
      </c>
      <c r="BB1423" s="18" t="s">
        <v>5537</v>
      </c>
      <c r="BC1423" s="18" t="s">
        <v>5537</v>
      </c>
      <c r="BD1423" s="18" t="s">
        <v>5537</v>
      </c>
      <c r="BE1423" s="18" t="s">
        <v>5537</v>
      </c>
      <c r="BF1423" s="18" t="s">
        <v>5537</v>
      </c>
      <c r="BG1423" s="18" t="s">
        <v>5537</v>
      </c>
      <c r="BH1423" s="18" t="s">
        <v>5537</v>
      </c>
      <c r="BI1423" s="18" t="s">
        <v>5537</v>
      </c>
      <c r="BJ1423" s="18" t="s">
        <v>5537</v>
      </c>
      <c r="BK1423" s="18" t="s">
        <v>5537</v>
      </c>
      <c r="BL1423" s="9" t="s">
        <v>5537</v>
      </c>
      <c r="BM1423" s="14" t="s">
        <v>5537</v>
      </c>
      <c r="BN1423" s="14" t="s">
        <v>5537</v>
      </c>
      <c r="BO1423" s="14" t="str">
        <f>_xlfn.XLOOKUP(B1423,'[4]cell downs 18042026 17h'!$B:$B,'[4]cell downs 18042026 17h'!$B:$B,"")</f>
        <v/>
      </c>
      <c r="BP1423" s="14" t="str">
        <f>_xlfn.XLOOKUP(B1423,'[5]Cells Huawei 19042026 15h'!$B:$B,'[5]Cells Huawei 19042026 15h'!$B:$B,"")</f>
        <v/>
      </c>
      <c r="BQ1423" s="9" t="str">
        <f>_xlfn.XLOOKUP(B1423,'[6]cells down 19042026 9H40'!$B:$B,'[6]cells down 19042026 9H40'!$B:$B,"")</f>
        <v/>
      </c>
      <c r="BR1423" s="9" t="s">
        <v>3152</v>
      </c>
      <c r="BS1423" s="9" t="s">
        <v>5537</v>
      </c>
      <c r="BT1423" s="108"/>
    </row>
    <row r="1424" spans="1:72" s="9" customFormat="1" x14ac:dyDescent="0.35">
      <c r="A1424" s="1" t="s">
        <v>4310</v>
      </c>
      <c r="B1424" s="1" t="s">
        <v>4311</v>
      </c>
      <c r="C1424" s="3" t="str">
        <f>_xlfn.XLOOKUP(B1424,'[1]daily break down'!$D:$D,'[1]daily break down'!$E:$E,"")</f>
        <v>OUEST</v>
      </c>
      <c r="D1424" s="1" t="s">
        <v>11</v>
      </c>
      <c r="E1424" s="1" t="s">
        <v>12</v>
      </c>
      <c r="F1424" s="3" t="s">
        <v>102</v>
      </c>
      <c r="G1424" s="1" t="s">
        <v>4068</v>
      </c>
      <c r="H1424" s="32" t="str">
        <f>_xlfn.XLOOKUP(B1424,[2]CALCULATION!$B:$B,[2]CALCULATION!$H:$H,"")</f>
        <v>HUAWEI</v>
      </c>
      <c r="I1424" s="28">
        <v>0</v>
      </c>
      <c r="J1424" s="28">
        <v>0</v>
      </c>
      <c r="K1424" s="28">
        <v>0</v>
      </c>
      <c r="L1424" s="28">
        <v>0</v>
      </c>
      <c r="M1424" s="28">
        <v>0</v>
      </c>
      <c r="N1424" s="28">
        <v>0</v>
      </c>
      <c r="O1424" s="28">
        <v>0</v>
      </c>
      <c r="P1424" s="28">
        <v>0</v>
      </c>
      <c r="Q1424" s="28">
        <v>0</v>
      </c>
      <c r="R1424" s="28">
        <v>0</v>
      </c>
      <c r="S1424" s="93">
        <v>0</v>
      </c>
      <c r="T1424" s="93">
        <f>_xlfn.XLOOKUP(B1424,'[3]Nur des jours'!$B:$B,'[3]Nur des jours'!$U:$U,"")</f>
        <v>0</v>
      </c>
      <c r="U1424" s="93">
        <v>0</v>
      </c>
      <c r="V1424" s="93">
        <v>0</v>
      </c>
      <c r="W1424" s="93">
        <v>0</v>
      </c>
      <c r="X1424" s="93">
        <v>9.9323551149577805E-2</v>
      </c>
      <c r="Y1424" s="93">
        <v>0</v>
      </c>
      <c r="Z1424" s="93">
        <v>0</v>
      </c>
      <c r="AA1424" s="93">
        <v>0</v>
      </c>
      <c r="AB1424" s="93">
        <v>0</v>
      </c>
      <c r="AC1424" s="93">
        <f>_xlfn.XLOOKUP(B1424,'[3]Nur des jours'!$B:$B,'[3]Nur des jours'!$N:$N,"")</f>
        <v>0</v>
      </c>
      <c r="AD1424" s="93">
        <v>0</v>
      </c>
      <c r="AE1424" s="93">
        <v>0</v>
      </c>
      <c r="AF1424" s="93">
        <v>0</v>
      </c>
      <c r="AG1424" s="93"/>
      <c r="AH1424" s="93">
        <v>0</v>
      </c>
      <c r="AI1424" s="93">
        <v>0</v>
      </c>
      <c r="AJ1424" s="93">
        <v>0</v>
      </c>
      <c r="AK1424" s="93">
        <v>0</v>
      </c>
      <c r="AL1424" s="93">
        <v>0</v>
      </c>
      <c r="AM1424" s="49" t="s">
        <v>5559</v>
      </c>
      <c r="AN1424" s="49"/>
      <c r="AO1424" s="48" t="str" cm="1">
        <f t="array" ref="AO1424">IFERROR(_xlfn.IFS(
AQ1424="MPR ISSUE","PDH",
AQ1424="BSS Hardware Issue","BSS",
AQ1424="Sites strategiques, MLL, Pylone, etc.","ENVTECH",
AQ1424="AKTIVCO DEFAUT GE &amp; POWER Cabinet","AKTIVCO",
AQ1424="AKTIVCO Coupure ENEO &amp; Baisse de tension","AKTIVCO GRID ONLY",
AQ1424="Coupure ENEO &amp; Baisse de tension","IHS GRID ONLY",
AQ1424="Defaut GE &amp; POWER Cabinet","IHS",
AQ1424="Sharing","Partners",
AQ1424="Sites strategiques &amp; DataCenter","SST &amp; DC",
AQ1424="Exclu","Exclu",
AQ1424="SAT","SAT",
AQ1424="SPARE-ISSUE","SPARE-ISSUE",
AQ1424="Fiber CAmtel","TRANS_FO_CAMTEL",
AQ1424="Fiber AOF","Fiber AOF",
AQ1424="Projet OCM (HUAWEI)","TRAVAUX-HUAWEI",
AQ1424="Projet OCM (NOKIA)","TRAVAUX-NOKIA",
AQ1424="ACCESS-ISSUE","ACCESS-ISSUE",
AQ1424="Projet OCM (ZTE, NOKIA, autres projets)","TRAVAUX OCM",
AQ1424="No root CAuse","No root cause",
AQ1424="ODU HS","PDH",
AQ1424="IP &amp; VLAN","PDH",
AQ1424="Warehouse HUAWEI","SPARE-ISSUE",
AQ1424="SPARE-HS","SPARE-ISSUE",
AQ1424="Power Telco","BSS",AQ1424="no impacts","no impacts"
),"")</f>
        <v>No root cause</v>
      </c>
      <c r="AP1424" s="48" t="str" cm="1">
        <f t="array" ref="AP1424">IFERROR(_xlfn.IFS(
AQ1424="MPR ISSUE","TX ISSUE",
AQ1424="BSS Hardware Issue","RAN ISSUE",
AQ1424="Sites strategiques, MLL, Pylone, etc.","ENVTECH",
AQ1424="AKTIVCO DEFAUT GE &amp; POWER Cabinet","POWER ISSUE",
AQ1424="AKTIVCO Coupure ENEO &amp; Baisse de tension","POWER ISSUE",
AQ1424="Coupure ENEO &amp; Baisse de tension","POWER ISSUE",
AQ1424="Defaut GE &amp; POWER Cabinet","POWER ISSUE",
AQ1424="Sharing","POWER ISSUE",
AQ1424="Sites strategiques &amp; DataCenter","POWER ISSUE",
AQ1424="Exclu","Exclu",
AQ1424="SAT","TX ISSUE",
AQ1424="SPARE-ISSUE","SPARE-ISSUE",
AQ1424="Fiber CAmtel","TX ISSUE",
AQ1424="Fiber AOF","TX ISSUE",
AQ1424="Projet OCM (HUAWEI)","TRAVAUX-HUAWEI",
AQ1424="Projet OCM (NOKIA)","TRAVAUX -NOKIA",
AQ1424="ACCESS-ISSUE","ACCESS-ISSUE",
AQ1424="Projet OCM (ZTE, NOKIA, autres projets)","TRAVAUX OCM",
AQ1424="No root CAuse","No root cause",
AQ1424="ODU HS","TX ISSUE",
AQ1424="IP &amp; VLAN","TX ISSUE",
AQ1424="Warehouse HUAWEI","SPARE-ISSUE",
AQ1424="SPARE-HS","SPARE-ISSUE",
AQ1424="Power Telco","RAN ISSUE",AQ1424="no impacts","no impacts"
),"")</f>
        <v>No root cause</v>
      </c>
      <c r="AQ1424" s="126" t="s">
        <v>5344</v>
      </c>
      <c r="AR1424" s="48" t="str" cm="1">
        <f t="array" ref="AR1424">IFERROR(_xlfn.IFS(
AQ1424="MPR ISSUE","ACTIVE",
AQ1424="BSS Hardware Issue","ACTIVE",
AQ1424="Sites strategiques, MLL, Pylone, etc.","PASSIVE",
AQ1424="AKTIVCO DEFAUT GE &amp; POWER Cabinet","PASSIVE",
AQ1424="AKTIVCO Coupure ENEO &amp; Baisse de tension","PASSIVE",
AQ1424="Coupure ENEO &amp; Baisse de tension","PASSIVE",
AQ1424="Defaut GE &amp; POWER Cabinet","PASSIVE",
AQ1424="Sharing","PASSIVE",
AQ1424="Sites strategiques &amp; DataCenter","PASSIVE",
AQ1424="Exclu","Exclu",
AQ1424="SAT","ACTIVE",
AQ1424="SPARE-ISSUE","SPARE-ISSUE",
AQ1424="Fiber CAmtel","ACTIVE",
AQ1424="Fiber AOF","ACTIVE",
AQ1424="Projet OCM (HUAWEI)","PLANNED WORKS",
AQ1424="Projet OCM (NOKIA)","PLANNED WORKS",
AQ1424="ACCESS-ISSUE","ACCESS-ISSUE",
AQ1424="Projet OCM (ZTE, NOKIA, autres projets)","PLANNED WORKS",
AQ1424="No root CAuse","No root cause",
AQ1424="ODU HS","ACTIVE",
AQ1424="IP &amp; VLAN","ACTIVE",
AQ1424="Warehouse HUAWEI","SPARE-ISSUE",
AQ1424="SPARE-HS","SPARE-ISSUE",
AQ1424="Power Telco","ACTIVE", AQ1424="no impacts","no impacts"
),"")</f>
        <v>No root cause</v>
      </c>
      <c r="AS1424" s="92" t="s">
        <v>5537</v>
      </c>
      <c r="AT1424" s="98" t="s">
        <v>4311</v>
      </c>
      <c r="AV1424" s="17" t="s">
        <v>5537</v>
      </c>
      <c r="AW1424" s="7" t="s">
        <v>5537</v>
      </c>
      <c r="AX1424" s="6" t="s">
        <v>5537</v>
      </c>
      <c r="AY1424" s="7"/>
      <c r="AZ1424" s="3" t="s">
        <v>5537</v>
      </c>
      <c r="BA1424" s="18" t="s">
        <v>5537</v>
      </c>
      <c r="BB1424" s="18" t="s">
        <v>5537</v>
      </c>
      <c r="BC1424" s="18" t="s">
        <v>5537</v>
      </c>
      <c r="BD1424" s="18" t="s">
        <v>5537</v>
      </c>
      <c r="BE1424" s="18" t="s">
        <v>5537</v>
      </c>
      <c r="BF1424" s="18" t="s">
        <v>5537</v>
      </c>
      <c r="BG1424" s="18" t="s">
        <v>5537</v>
      </c>
      <c r="BH1424" s="18" t="s">
        <v>5537</v>
      </c>
      <c r="BI1424" s="18" t="s">
        <v>5537</v>
      </c>
      <c r="BJ1424" s="18" t="s">
        <v>5537</v>
      </c>
      <c r="BK1424" s="18" t="s">
        <v>5537</v>
      </c>
      <c r="BL1424" s="9" t="s">
        <v>5537</v>
      </c>
      <c r="BM1424" s="14" t="s">
        <v>5537</v>
      </c>
      <c r="BN1424" s="14" t="s">
        <v>5537</v>
      </c>
      <c r="BO1424" s="14" t="str">
        <f>_xlfn.XLOOKUP(B1424,'[4]cell downs 18042026 17h'!$B:$B,'[4]cell downs 18042026 17h'!$B:$B,"")</f>
        <v/>
      </c>
      <c r="BP1424" s="14" t="str">
        <f>_xlfn.XLOOKUP(B1424,'[5]Cells Huawei 19042026 15h'!$B:$B,'[5]Cells Huawei 19042026 15h'!$B:$B,"")</f>
        <v/>
      </c>
      <c r="BQ1424" s="9" t="str">
        <f>_xlfn.XLOOKUP(B1424,'[6]cells down 19042026 9H40'!$B:$B,'[6]cells down 19042026 9H40'!$B:$B,"")</f>
        <v/>
      </c>
      <c r="BR1424" s="9" t="s">
        <v>4311</v>
      </c>
      <c r="BS1424" s="9" t="s">
        <v>12</v>
      </c>
      <c r="BT1424" s="108"/>
    </row>
    <row r="1425" spans="1:72" s="9" customFormat="1" x14ac:dyDescent="0.35">
      <c r="A1425" s="1" t="s">
        <v>2319</v>
      </c>
      <c r="B1425" s="8" t="s">
        <v>2320</v>
      </c>
      <c r="C1425" s="3" t="str">
        <f>_xlfn.XLOOKUP(B1425,'[1]daily break down'!$D:$D,'[1]daily break down'!$E:$E,"")</f>
        <v>LITTORAL</v>
      </c>
      <c r="D1425" s="1" t="s">
        <v>21</v>
      </c>
      <c r="E1425" s="1" t="s">
        <v>36</v>
      </c>
      <c r="F1425" s="3" t="s">
        <v>31</v>
      </c>
      <c r="G1425" s="1" t="s">
        <v>2319</v>
      </c>
      <c r="H1425" s="34" t="str">
        <f>_xlfn.XLOOKUP(B1425,[2]CALCULATION!$B:$B,[2]CALCULATION!$H:$H,"")</f>
        <v>ZTE</v>
      </c>
      <c r="I1425" s="28">
        <v>0</v>
      </c>
      <c r="J1425" s="28">
        <v>1.7041238981488611</v>
      </c>
      <c r="K1425" s="28">
        <v>2.4434057294832511E-2</v>
      </c>
      <c r="L1425" s="28">
        <v>2.1892736985386643</v>
      </c>
      <c r="M1425" s="28">
        <v>0.36688539606715159</v>
      </c>
      <c r="N1425" s="28">
        <v>0</v>
      </c>
      <c r="O1425" s="28">
        <v>1.9903947402213698E-2</v>
      </c>
      <c r="P1425" s="28">
        <v>0</v>
      </c>
      <c r="Q1425" s="28">
        <v>0</v>
      </c>
      <c r="R1425" s="28">
        <v>0</v>
      </c>
      <c r="S1425" s="93">
        <v>16.667843781835604</v>
      </c>
      <c r="T1425" s="93">
        <f>_xlfn.XLOOKUP(B1425,'[3]Nur des jours'!$B:$B,'[3]Nur des jours'!$U:$U,"")</f>
        <v>0</v>
      </c>
      <c r="U1425" s="93">
        <v>0</v>
      </c>
      <c r="V1425" s="93">
        <v>4.6210509569589622</v>
      </c>
      <c r="W1425" s="93">
        <v>0</v>
      </c>
      <c r="X1425" s="93">
        <v>7.6958362939563235E-2</v>
      </c>
      <c r="Y1425" s="93">
        <v>0</v>
      </c>
      <c r="Z1425" s="93">
        <v>0</v>
      </c>
      <c r="AA1425" s="93">
        <v>0</v>
      </c>
      <c r="AB1425" s="93">
        <v>0</v>
      </c>
      <c r="AC1425" s="93">
        <f>_xlfn.XLOOKUP(B1425,'[3]Nur des jours'!$B:$B,'[3]Nur des jours'!$N:$N,"")</f>
        <v>0</v>
      </c>
      <c r="AD1425" s="93">
        <v>0</v>
      </c>
      <c r="AE1425" s="93">
        <v>0</v>
      </c>
      <c r="AF1425" s="93">
        <v>0</v>
      </c>
      <c r="AG1425" s="93"/>
      <c r="AH1425" s="93">
        <v>0</v>
      </c>
      <c r="AI1425" s="93">
        <v>0</v>
      </c>
      <c r="AJ1425" s="93">
        <v>0</v>
      </c>
      <c r="AK1425" s="93">
        <v>0</v>
      </c>
      <c r="AL1425" s="93">
        <v>0</v>
      </c>
      <c r="AM1425" s="49" t="s">
        <v>5559</v>
      </c>
      <c r="AN1425" s="49"/>
      <c r="AO1425" s="48" t="str" cm="1">
        <f t="array" ref="AO1425">IFERROR(_xlfn.IFS(
AQ1425="MPR ISSUE","PDH",
AQ1425="BSS Hardware Issue","BSS",
AQ1425="Sites strategiques, MLL, Pylone, etc.","ENVTECH",
AQ1425="AKTIVCO DEFAUT GE &amp; POWER Cabinet","AKTIVCO",
AQ1425="AKTIVCO Coupure ENEO &amp; Baisse de tension","AKTIVCO GRID ONLY",
AQ1425="Coupure ENEO &amp; Baisse de tension","IHS GRID ONLY",
AQ1425="Defaut GE &amp; POWER Cabinet","IHS",
AQ1425="Sharing","Partners",
AQ1425="Sites strategiques &amp; DataCenter","SST &amp; DC",
AQ1425="Exclu","Exclu",
AQ1425="SAT","SAT",
AQ1425="SPARE-ISSUE","SPARE-ISSUE",
AQ1425="Fiber CAmtel","TRANS_FO_CAMTEL",
AQ1425="Fiber AOF","Fiber AOF",
AQ1425="Projet OCM (HUAWEI)","TRAVAUX-HUAWEI",
AQ1425="Projet OCM (NOKIA)","TRAVAUX-NOKIA",
AQ1425="ACCESS-ISSUE","ACCESS-ISSUE",
AQ1425="Projet OCM (ZTE, NOKIA, autres projets)","TRAVAUX OCM",
AQ1425="No root CAuse","No root cause",
AQ1425="ODU HS","PDH",
AQ1425="IP &amp; VLAN","PDH",
AQ1425="Warehouse HUAWEI","SPARE-ISSUE",
AQ1425="SPARE-HS","SPARE-ISSUE",
AQ1425="Power Telco","BSS",AQ1425="no impacts","no impacts"
),"")</f>
        <v>No root cause</v>
      </c>
      <c r="AP1425" s="48" t="str" cm="1">
        <f t="array" ref="AP1425">IFERROR(_xlfn.IFS(
AQ1425="MPR ISSUE","TX ISSUE",
AQ1425="BSS Hardware Issue","RAN ISSUE",
AQ1425="Sites strategiques, MLL, Pylone, etc.","ENVTECH",
AQ1425="AKTIVCO DEFAUT GE &amp; POWER Cabinet","POWER ISSUE",
AQ1425="AKTIVCO Coupure ENEO &amp; Baisse de tension","POWER ISSUE",
AQ1425="Coupure ENEO &amp; Baisse de tension","POWER ISSUE",
AQ1425="Defaut GE &amp; POWER Cabinet","POWER ISSUE",
AQ1425="Sharing","POWER ISSUE",
AQ1425="Sites strategiques &amp; DataCenter","POWER ISSUE",
AQ1425="Exclu","Exclu",
AQ1425="SAT","TX ISSUE",
AQ1425="SPARE-ISSUE","SPARE-ISSUE",
AQ1425="Fiber CAmtel","TX ISSUE",
AQ1425="Fiber AOF","TX ISSUE",
AQ1425="Projet OCM (HUAWEI)","TRAVAUX-HUAWEI",
AQ1425="Projet OCM (NOKIA)","TRAVAUX -NOKIA",
AQ1425="ACCESS-ISSUE","ACCESS-ISSUE",
AQ1425="Projet OCM (ZTE, NOKIA, autres projets)","TRAVAUX OCM",
AQ1425="No root CAuse","No root cause",
AQ1425="ODU HS","TX ISSUE",
AQ1425="IP &amp; VLAN","TX ISSUE",
AQ1425="Warehouse HUAWEI","SPARE-ISSUE",
AQ1425="SPARE-HS","SPARE-ISSUE",
AQ1425="Power Telco","RAN ISSUE",AQ1425="no impacts","no impacts"
),"")</f>
        <v>No root cause</v>
      </c>
      <c r="AQ1425" s="67" t="s">
        <v>5344</v>
      </c>
      <c r="AR1425" s="48" t="str" cm="1">
        <f t="array" ref="AR1425">IFERROR(_xlfn.IFS(
AQ1425="MPR ISSUE","ACTIVE",
AQ1425="BSS Hardware Issue","ACTIVE",
AQ1425="Sites strategiques, MLL, Pylone, etc.","PASSIVE",
AQ1425="AKTIVCO DEFAUT GE &amp; POWER Cabinet","PASSIVE",
AQ1425="AKTIVCO Coupure ENEO &amp; Baisse de tension","PASSIVE",
AQ1425="Coupure ENEO &amp; Baisse de tension","PASSIVE",
AQ1425="Defaut GE &amp; POWER Cabinet","PASSIVE",
AQ1425="Sharing","PASSIVE",
AQ1425="Sites strategiques &amp; DataCenter","PASSIVE",
AQ1425="Exclu","Exclu",
AQ1425="SAT","ACTIVE",
AQ1425="SPARE-ISSUE","SPARE-ISSUE",
AQ1425="Fiber CAmtel","ACTIVE",
AQ1425="Fiber AOF","ACTIVE",
AQ1425="Projet OCM (HUAWEI)","PLANNED WORKS",
AQ1425="Projet OCM (NOKIA)","PLANNED WORKS",
AQ1425="ACCESS-ISSUE","ACCESS-ISSUE",
AQ1425="Projet OCM (ZTE, NOKIA, autres projets)","PLANNED WORKS",
AQ1425="No root CAuse","No root cause",
AQ1425="ODU HS","ACTIVE",
AQ1425="IP &amp; VLAN","ACTIVE",
AQ1425="Warehouse HUAWEI","SPARE-ISSUE",
AQ1425="SPARE-HS","SPARE-ISSUE",
AQ1425="Power Telco","ACTIVE", AQ1425="no impacts","no impacts"
),"")</f>
        <v>No root cause</v>
      </c>
      <c r="AS1425" s="92" t="s">
        <v>5537</v>
      </c>
      <c r="AT1425" s="98" t="s">
        <v>2320</v>
      </c>
      <c r="AV1425" s="17" t="s">
        <v>5537</v>
      </c>
      <c r="AW1425" s="7" t="s">
        <v>5537</v>
      </c>
      <c r="AX1425" s="6" t="s">
        <v>5537</v>
      </c>
      <c r="AY1425" s="7"/>
      <c r="AZ1425" s="3" t="s">
        <v>5537</v>
      </c>
      <c r="BA1425" s="18" t="s">
        <v>5537</v>
      </c>
      <c r="BB1425" s="18" t="s">
        <v>5537</v>
      </c>
      <c r="BC1425" s="18" t="s">
        <v>5537</v>
      </c>
      <c r="BD1425" s="18" t="s">
        <v>5537</v>
      </c>
      <c r="BE1425" s="18" t="s">
        <v>5537</v>
      </c>
      <c r="BF1425" s="18" t="s">
        <v>5537</v>
      </c>
      <c r="BG1425" s="18" t="s">
        <v>5537</v>
      </c>
      <c r="BH1425" s="18" t="s">
        <v>5537</v>
      </c>
      <c r="BI1425" s="18" t="s">
        <v>5537</v>
      </c>
      <c r="BJ1425" s="18" t="s">
        <v>5537</v>
      </c>
      <c r="BK1425" s="18" t="s">
        <v>5537</v>
      </c>
      <c r="BL1425" s="9" t="s">
        <v>5537</v>
      </c>
      <c r="BM1425" s="14" t="s">
        <v>5537</v>
      </c>
      <c r="BN1425" s="14" t="s">
        <v>5537</v>
      </c>
      <c r="BO1425" s="14" t="str">
        <f>_xlfn.XLOOKUP(B1425,'[4]cell downs 18042026 17h'!$B:$B,'[4]cell downs 18042026 17h'!$B:$B,"")</f>
        <v/>
      </c>
      <c r="BP1425" s="14" t="str">
        <f>_xlfn.XLOOKUP(B1425,'[5]Cells Huawei 19042026 15h'!$B:$B,'[5]Cells Huawei 19042026 15h'!$B:$B,"")</f>
        <v/>
      </c>
      <c r="BQ1425" s="9" t="str">
        <f>_xlfn.XLOOKUP(B1425,'[6]cells down 19042026 9H40'!$B:$B,'[6]cells down 19042026 9H40'!$B:$B,"")</f>
        <v/>
      </c>
      <c r="BR1425" s="9" t="s">
        <v>5537</v>
      </c>
      <c r="BS1425" s="9" t="s">
        <v>12</v>
      </c>
      <c r="BT1425" s="108"/>
    </row>
    <row r="1426" spans="1:72" s="9" customFormat="1" x14ac:dyDescent="0.35">
      <c r="A1426" s="3" t="s">
        <v>3474</v>
      </c>
      <c r="B1426" s="25" t="s">
        <v>3475</v>
      </c>
      <c r="C1426" s="3" t="str">
        <f>_xlfn.XLOOKUP(B1426,'[1]daily break down'!$D:$D,'[1]daily break down'!$E:$E,"")</f>
        <v>LITTORAL</v>
      </c>
      <c r="D1426" s="3" t="s">
        <v>11</v>
      </c>
      <c r="E1426" s="3" t="s">
        <v>96</v>
      </c>
      <c r="F1426" s="3" t="s">
        <v>31</v>
      </c>
      <c r="G1426" s="3" t="s">
        <v>3476</v>
      </c>
      <c r="H1426" s="33" t="str">
        <f>_xlfn.XLOOKUP(B1426,[2]CALCULATION!$B:$B,[2]CALCULATION!$H:$H,"")</f>
        <v>NOKIA</v>
      </c>
      <c r="I1426" s="28">
        <v>0</v>
      </c>
      <c r="J1426" s="28">
        <v>0</v>
      </c>
      <c r="K1426" s="28">
        <v>0</v>
      </c>
      <c r="L1426" s="28">
        <v>0</v>
      </c>
      <c r="M1426" s="28">
        <v>0</v>
      </c>
      <c r="N1426" s="28">
        <v>0.23718993460223825</v>
      </c>
      <c r="O1426" s="28">
        <v>0</v>
      </c>
      <c r="P1426" s="28">
        <v>2.8934958451594647E-2</v>
      </c>
      <c r="Q1426" s="28">
        <v>0</v>
      </c>
      <c r="R1426" s="28">
        <v>0</v>
      </c>
      <c r="S1426" s="93">
        <v>0</v>
      </c>
      <c r="T1426" s="93">
        <f>_xlfn.XLOOKUP(B1426,'[3]Nur des jours'!$B:$B,'[3]Nur des jours'!$U:$U,"")</f>
        <v>2.4969109644353612E-3</v>
      </c>
      <c r="U1426" s="93">
        <v>3.2101194760234701E-2</v>
      </c>
      <c r="V1426" s="93">
        <v>2.3346814240537601E-2</v>
      </c>
      <c r="W1426" s="93">
        <v>2.4969109644353608E-3</v>
      </c>
      <c r="X1426" s="93">
        <v>5.7038288720772698E-2</v>
      </c>
      <c r="Y1426" s="93">
        <v>0</v>
      </c>
      <c r="Z1426" s="93">
        <v>0</v>
      </c>
      <c r="AA1426" s="93">
        <v>0</v>
      </c>
      <c r="AB1426" s="93">
        <v>0</v>
      </c>
      <c r="AC1426" s="93">
        <f>_xlfn.XLOOKUP(B1426,'[3]Nur des jours'!$B:$B,'[3]Nur des jours'!$N:$N,"")</f>
        <v>0</v>
      </c>
      <c r="AD1426" s="93">
        <v>0</v>
      </c>
      <c r="AE1426" s="93">
        <v>0</v>
      </c>
      <c r="AF1426" s="93">
        <v>0</v>
      </c>
      <c r="AG1426" s="93"/>
      <c r="AH1426" s="93">
        <v>0</v>
      </c>
      <c r="AI1426" s="93">
        <v>0</v>
      </c>
      <c r="AJ1426" s="93">
        <v>0</v>
      </c>
      <c r="AK1426" s="93">
        <v>0</v>
      </c>
      <c r="AL1426" s="93">
        <v>0</v>
      </c>
      <c r="AM1426" s="49" t="s">
        <v>5559</v>
      </c>
      <c r="AN1426" s="49"/>
      <c r="AO1426" s="48" t="str" cm="1">
        <f t="array" ref="AO1426">IFERROR(_xlfn.IFS(
AQ1426="MPR ISSUE","PDH",
AQ1426="BSS Hardware Issue","BSS",
AQ1426="Sites strategiques, MLL, Pylone, etc.","ENVTECH",
AQ1426="AKTIVCO DEFAUT GE &amp; POWER Cabinet","AKTIVCO",
AQ1426="AKTIVCO Coupure ENEO &amp; Baisse de tension","AKTIVCO GRID ONLY",
AQ1426="Coupure ENEO &amp; Baisse de tension","IHS GRID ONLY",
AQ1426="Defaut GE &amp; POWER Cabinet","IHS",
AQ1426="Sharing","Partners",
AQ1426="Sites strategiques &amp; DataCenter","SST &amp; DC",
AQ1426="Exclu","Exclu",
AQ1426="SAT","SAT",
AQ1426="SPARE-ISSUE","SPARE-ISSUE",
AQ1426="Fiber CAmtel","TRANS_FO_CAMTEL",
AQ1426="Fiber AOF","Fiber AOF",
AQ1426="Projet OCM (HUAWEI)","TRAVAUX-HUAWEI",
AQ1426="Projet OCM (NOKIA)","TRAVAUX-NOKIA",
AQ1426="ACCESS-ISSUE","ACCESS-ISSUE",
AQ1426="Projet OCM (ZTE, NOKIA, autres projets)","TRAVAUX OCM",
AQ1426="No root CAuse","No root cause",
AQ1426="ODU HS","PDH",
AQ1426="IP &amp; VLAN","PDH",
AQ1426="Warehouse HUAWEI","SPARE-ISSUE",
AQ1426="SPARE-HS","SPARE-ISSUE",
AQ1426="Power Telco","BSS",AQ1426="no impacts","no impacts"
),"")</f>
        <v>No root cause</v>
      </c>
      <c r="AP1426" s="48" t="str" cm="1">
        <f t="array" ref="AP1426">IFERROR(_xlfn.IFS(
AQ1426="MPR ISSUE","TX ISSUE",
AQ1426="BSS Hardware Issue","RAN ISSUE",
AQ1426="Sites strategiques, MLL, Pylone, etc.","ENVTECH",
AQ1426="AKTIVCO DEFAUT GE &amp; POWER Cabinet","POWER ISSUE",
AQ1426="AKTIVCO Coupure ENEO &amp; Baisse de tension","POWER ISSUE",
AQ1426="Coupure ENEO &amp; Baisse de tension","POWER ISSUE",
AQ1426="Defaut GE &amp; POWER Cabinet","POWER ISSUE",
AQ1426="Sharing","POWER ISSUE",
AQ1426="Sites strategiques &amp; DataCenter","POWER ISSUE",
AQ1426="Exclu","Exclu",
AQ1426="SAT","TX ISSUE",
AQ1426="SPARE-ISSUE","SPARE-ISSUE",
AQ1426="Fiber CAmtel","TX ISSUE",
AQ1426="Fiber AOF","TX ISSUE",
AQ1426="Projet OCM (HUAWEI)","TRAVAUX-HUAWEI",
AQ1426="Projet OCM (NOKIA)","TRAVAUX -NOKIA",
AQ1426="ACCESS-ISSUE","ACCESS-ISSUE",
AQ1426="Projet OCM (ZTE, NOKIA, autres projets)","TRAVAUX OCM",
AQ1426="No root CAuse","No root cause",
AQ1426="ODU HS","TX ISSUE",
AQ1426="IP &amp; VLAN","TX ISSUE",
AQ1426="Warehouse HUAWEI","SPARE-ISSUE",
AQ1426="SPARE-HS","SPARE-ISSUE",
AQ1426="Power Telco","RAN ISSUE",AQ1426="no impacts","no impacts"
),"")</f>
        <v>No root cause</v>
      </c>
      <c r="AQ1426" s="126" t="s">
        <v>5344</v>
      </c>
      <c r="AR1426" s="48" t="str" cm="1">
        <f t="array" ref="AR1426">IFERROR(_xlfn.IFS(
AQ1426="MPR ISSUE","ACTIVE",
AQ1426="BSS Hardware Issue","ACTIVE",
AQ1426="Sites strategiques, MLL, Pylone, etc.","PASSIVE",
AQ1426="AKTIVCO DEFAUT GE &amp; POWER Cabinet","PASSIVE",
AQ1426="AKTIVCO Coupure ENEO &amp; Baisse de tension","PASSIVE",
AQ1426="Coupure ENEO &amp; Baisse de tension","PASSIVE",
AQ1426="Defaut GE &amp; POWER Cabinet","PASSIVE",
AQ1426="Sharing","PASSIVE",
AQ1426="Sites strategiques &amp; DataCenter","PASSIVE",
AQ1426="Exclu","Exclu",
AQ1426="SAT","ACTIVE",
AQ1426="SPARE-ISSUE","SPARE-ISSUE",
AQ1426="Fiber CAmtel","ACTIVE",
AQ1426="Fiber AOF","ACTIVE",
AQ1426="Projet OCM (HUAWEI)","PLANNED WORKS",
AQ1426="Projet OCM (NOKIA)","PLANNED WORKS",
AQ1426="ACCESS-ISSUE","ACCESS-ISSUE",
AQ1426="Projet OCM (ZTE, NOKIA, autres projets)","PLANNED WORKS",
AQ1426="No root CAuse","No root cause",
AQ1426="ODU HS","ACTIVE",
AQ1426="IP &amp; VLAN","ACTIVE",
AQ1426="Warehouse HUAWEI","SPARE-ISSUE",
AQ1426="SPARE-HS","SPARE-ISSUE",
AQ1426="Power Telco","ACTIVE", AQ1426="no impacts","no impacts"
),"")</f>
        <v>No root cause</v>
      </c>
      <c r="AS1426" s="92" t="s">
        <v>5537</v>
      </c>
      <c r="AT1426" s="98" t="s">
        <v>3475</v>
      </c>
      <c r="AV1426" s="17" t="s">
        <v>5537</v>
      </c>
      <c r="AW1426" s="7" t="s">
        <v>5537</v>
      </c>
      <c r="AX1426" s="6" t="s">
        <v>5537</v>
      </c>
      <c r="AY1426" s="7"/>
      <c r="AZ1426" s="3" t="s">
        <v>5537</v>
      </c>
      <c r="BA1426" s="18" t="s">
        <v>5537</v>
      </c>
      <c r="BB1426" s="18" t="s">
        <v>5537</v>
      </c>
      <c r="BC1426" s="18" t="s">
        <v>5537</v>
      </c>
      <c r="BD1426" s="18" t="s">
        <v>5537</v>
      </c>
      <c r="BE1426" s="18" t="s">
        <v>5537</v>
      </c>
      <c r="BF1426" s="18" t="s">
        <v>5537</v>
      </c>
      <c r="BG1426" s="18" t="s">
        <v>5537</v>
      </c>
      <c r="BH1426" s="18" t="s">
        <v>5537</v>
      </c>
      <c r="BI1426" s="18" t="s">
        <v>5537</v>
      </c>
      <c r="BJ1426" s="18" t="s">
        <v>5537</v>
      </c>
      <c r="BK1426" s="18" t="s">
        <v>5537</v>
      </c>
      <c r="BL1426" s="9" t="s">
        <v>5537</v>
      </c>
      <c r="BM1426" s="14" t="s">
        <v>5537</v>
      </c>
      <c r="BN1426" s="14" t="s">
        <v>5537</v>
      </c>
      <c r="BO1426" s="14" t="str">
        <f>_xlfn.XLOOKUP(B1426,'[4]cell downs 18042026 17h'!$B:$B,'[4]cell downs 18042026 17h'!$B:$B,"")</f>
        <v/>
      </c>
      <c r="BP1426" s="14" t="str">
        <f>_xlfn.XLOOKUP(B1426,'[5]Cells Huawei 19042026 15h'!$B:$B,'[5]Cells Huawei 19042026 15h'!$B:$B,"")</f>
        <v/>
      </c>
      <c r="BQ1426" s="9" t="str">
        <f>_xlfn.XLOOKUP(B1426,'[6]cells down 19042026 9H40'!$B:$B,'[6]cells down 19042026 9H40'!$B:$B,"")</f>
        <v/>
      </c>
      <c r="BR1426" s="9" t="s">
        <v>3475</v>
      </c>
      <c r="BS1426" s="9" t="s">
        <v>5537</v>
      </c>
      <c r="BT1426" s="108"/>
    </row>
    <row r="1427" spans="1:72" s="9" customFormat="1" x14ac:dyDescent="0.35">
      <c r="A1427" s="1" t="s">
        <v>2521</v>
      </c>
      <c r="B1427" s="8" t="s">
        <v>2522</v>
      </c>
      <c r="C1427" s="3" t="str">
        <f>_xlfn.XLOOKUP(B1427,'[1]daily break down'!$D:$D,'[1]daily break down'!$E:$E,"")</f>
        <v>Douala</v>
      </c>
      <c r="D1427" s="1"/>
      <c r="E1427" s="1"/>
      <c r="F1427" s="3" t="s">
        <v>31</v>
      </c>
      <c r="G1427" s="1" t="s">
        <v>32</v>
      </c>
      <c r="H1427" s="34" t="str">
        <f>_xlfn.XLOOKUP(B1427,[2]CALCULATION!$B:$B,[2]CALCULATION!$H:$H,"")</f>
        <v>ZTE</v>
      </c>
      <c r="I1427" s="28">
        <v>0</v>
      </c>
      <c r="J1427" s="28">
        <v>0</v>
      </c>
      <c r="K1427" s="28">
        <v>0</v>
      </c>
      <c r="L1427" s="28">
        <v>0</v>
      </c>
      <c r="M1427" s="28">
        <v>0</v>
      </c>
      <c r="N1427" s="28">
        <v>0</v>
      </c>
      <c r="O1427" s="28">
        <v>0</v>
      </c>
      <c r="P1427" s="28">
        <v>0</v>
      </c>
      <c r="Q1427" s="28">
        <v>0</v>
      </c>
      <c r="R1427" s="28">
        <v>0</v>
      </c>
      <c r="S1427" s="93">
        <v>0</v>
      </c>
      <c r="T1427" s="93">
        <f>_xlfn.XLOOKUP(B1427,'[3]Nur des jours'!$B:$B,'[3]Nur des jours'!$U:$U,"")</f>
        <v>0</v>
      </c>
      <c r="U1427" s="93">
        <v>0</v>
      </c>
      <c r="V1427" s="93">
        <v>0</v>
      </c>
      <c r="W1427" s="93">
        <v>0</v>
      </c>
      <c r="X1427" s="93">
        <v>4.8939454902934221E-2</v>
      </c>
      <c r="Y1427" s="93">
        <v>0</v>
      </c>
      <c r="Z1427" s="93">
        <v>0</v>
      </c>
      <c r="AA1427" s="93">
        <v>0</v>
      </c>
      <c r="AB1427" s="93">
        <v>0</v>
      </c>
      <c r="AC1427" s="93">
        <f>_xlfn.XLOOKUP(B1427,'[3]Nur des jours'!$B:$B,'[3]Nur des jours'!$N:$N,"")</f>
        <v>0</v>
      </c>
      <c r="AD1427" s="93">
        <v>0</v>
      </c>
      <c r="AE1427" s="93">
        <v>0</v>
      </c>
      <c r="AF1427" s="93">
        <v>0</v>
      </c>
      <c r="AG1427" s="93"/>
      <c r="AH1427" s="93">
        <v>0</v>
      </c>
      <c r="AI1427" s="93">
        <v>0</v>
      </c>
      <c r="AJ1427" s="93">
        <v>0</v>
      </c>
      <c r="AK1427" s="93">
        <v>0</v>
      </c>
      <c r="AL1427" s="93">
        <v>0</v>
      </c>
      <c r="AM1427" s="49" t="s">
        <v>5559</v>
      </c>
      <c r="AN1427" s="49"/>
      <c r="AO1427" s="48" t="str" cm="1">
        <f t="array" ref="AO1427">IFERROR(_xlfn.IFS(
AQ1427="MPR ISSUE","PDH",
AQ1427="BSS Hardware Issue","BSS",
AQ1427="Sites strategiques, MLL, Pylone, etc.","ENVTECH",
AQ1427="AKTIVCO DEFAUT GE &amp; POWER Cabinet","AKTIVCO",
AQ1427="AKTIVCO Coupure ENEO &amp; Baisse de tension","AKTIVCO GRID ONLY",
AQ1427="Coupure ENEO &amp; Baisse de tension","IHS GRID ONLY",
AQ1427="Defaut GE &amp; POWER Cabinet","IHS",
AQ1427="Sharing","Partners",
AQ1427="Sites strategiques &amp; DataCenter","SST &amp; DC",
AQ1427="Exclu","Exclu",
AQ1427="SAT","SAT",
AQ1427="SPARE-ISSUE","SPARE-ISSUE",
AQ1427="Fiber CAmtel","TRANS_FO_CAMTEL",
AQ1427="Fiber AOF","Fiber AOF",
AQ1427="Projet OCM (HUAWEI)","TRAVAUX-HUAWEI",
AQ1427="Projet OCM (NOKIA)","TRAVAUX-NOKIA",
AQ1427="ACCESS-ISSUE","ACCESS-ISSUE",
AQ1427="Projet OCM (ZTE, NOKIA, autres projets)","TRAVAUX OCM",
AQ1427="No root CAuse","No root cause",
AQ1427="ODU HS","PDH",
AQ1427="IP &amp; VLAN","PDH",
AQ1427="Warehouse HUAWEI","SPARE-ISSUE",
AQ1427="SPARE-HS","SPARE-ISSUE",
AQ1427="Power Telco","BSS",AQ1427="no impacts","no impacts"
),"")</f>
        <v>No root cause</v>
      </c>
      <c r="AP1427" s="48" t="str" cm="1">
        <f t="array" ref="AP1427">IFERROR(_xlfn.IFS(
AQ1427="MPR ISSUE","TX ISSUE",
AQ1427="BSS Hardware Issue","RAN ISSUE",
AQ1427="Sites strategiques, MLL, Pylone, etc.","ENVTECH",
AQ1427="AKTIVCO DEFAUT GE &amp; POWER Cabinet","POWER ISSUE",
AQ1427="AKTIVCO Coupure ENEO &amp; Baisse de tension","POWER ISSUE",
AQ1427="Coupure ENEO &amp; Baisse de tension","POWER ISSUE",
AQ1427="Defaut GE &amp; POWER Cabinet","POWER ISSUE",
AQ1427="Sharing","POWER ISSUE",
AQ1427="Sites strategiques &amp; DataCenter","POWER ISSUE",
AQ1427="Exclu","Exclu",
AQ1427="SAT","TX ISSUE",
AQ1427="SPARE-ISSUE","SPARE-ISSUE",
AQ1427="Fiber CAmtel","TX ISSUE",
AQ1427="Fiber AOF","TX ISSUE",
AQ1427="Projet OCM (HUAWEI)","TRAVAUX-HUAWEI",
AQ1427="Projet OCM (NOKIA)","TRAVAUX -NOKIA",
AQ1427="ACCESS-ISSUE","ACCESS-ISSUE",
AQ1427="Projet OCM (ZTE, NOKIA, autres projets)","TRAVAUX OCM",
AQ1427="No root CAuse","No root cause",
AQ1427="ODU HS","TX ISSUE",
AQ1427="IP &amp; VLAN","TX ISSUE",
AQ1427="Warehouse HUAWEI","SPARE-ISSUE",
AQ1427="SPARE-HS","SPARE-ISSUE",
AQ1427="Power Telco","RAN ISSUE",AQ1427="no impacts","no impacts"
),"")</f>
        <v>No root cause</v>
      </c>
      <c r="AQ1427" s="67" t="s">
        <v>5344</v>
      </c>
      <c r="AR1427" s="48" t="str" cm="1">
        <f t="array" ref="AR1427">IFERROR(_xlfn.IFS(
AQ1427="MPR ISSUE","ACTIVE",
AQ1427="BSS Hardware Issue","ACTIVE",
AQ1427="Sites strategiques, MLL, Pylone, etc.","PASSIVE",
AQ1427="AKTIVCO DEFAUT GE &amp; POWER Cabinet","PASSIVE",
AQ1427="AKTIVCO Coupure ENEO &amp; Baisse de tension","PASSIVE",
AQ1427="Coupure ENEO &amp; Baisse de tension","PASSIVE",
AQ1427="Defaut GE &amp; POWER Cabinet","PASSIVE",
AQ1427="Sharing","PASSIVE",
AQ1427="Sites strategiques &amp; DataCenter","PASSIVE",
AQ1427="Exclu","Exclu",
AQ1427="SAT","ACTIVE",
AQ1427="SPARE-ISSUE","SPARE-ISSUE",
AQ1427="Fiber CAmtel","ACTIVE",
AQ1427="Fiber AOF","ACTIVE",
AQ1427="Projet OCM (HUAWEI)","PLANNED WORKS",
AQ1427="Projet OCM (NOKIA)","PLANNED WORKS",
AQ1427="ACCESS-ISSUE","ACCESS-ISSUE",
AQ1427="Projet OCM (ZTE, NOKIA, autres projets)","PLANNED WORKS",
AQ1427="No root CAuse","No root cause",
AQ1427="ODU HS","ACTIVE",
AQ1427="IP &amp; VLAN","ACTIVE",
AQ1427="Warehouse HUAWEI","SPARE-ISSUE",
AQ1427="SPARE-HS","SPARE-ISSUE",
AQ1427="Power Telco","ACTIVE", AQ1427="no impacts","no impacts"
),"")</f>
        <v>No root cause</v>
      </c>
      <c r="AS1427" s="92" t="s">
        <v>5537</v>
      </c>
      <c r="AT1427" s="98" t="s">
        <v>2522</v>
      </c>
      <c r="AV1427" s="17" t="s">
        <v>5537</v>
      </c>
      <c r="AW1427" s="7" t="s">
        <v>5537</v>
      </c>
      <c r="AX1427" s="6" t="s">
        <v>5537</v>
      </c>
      <c r="AY1427" s="7"/>
      <c r="AZ1427" s="3" t="s">
        <v>5537</v>
      </c>
      <c r="BA1427" s="18" t="s">
        <v>5537</v>
      </c>
      <c r="BB1427" s="18" t="s">
        <v>5537</v>
      </c>
      <c r="BC1427" s="18" t="s">
        <v>5537</v>
      </c>
      <c r="BD1427" s="18" t="s">
        <v>5537</v>
      </c>
      <c r="BE1427" s="18" t="s">
        <v>5537</v>
      </c>
      <c r="BF1427" s="18" t="s">
        <v>5537</v>
      </c>
      <c r="BG1427" s="18" t="s">
        <v>5537</v>
      </c>
      <c r="BH1427" s="18" t="s">
        <v>5537</v>
      </c>
      <c r="BI1427" s="18" t="s">
        <v>5537</v>
      </c>
      <c r="BJ1427" s="18" t="s">
        <v>5537</v>
      </c>
      <c r="BK1427" s="18" t="s">
        <v>5537</v>
      </c>
      <c r="BL1427" s="9" t="s">
        <v>5537</v>
      </c>
      <c r="BM1427" s="14" t="s">
        <v>5537</v>
      </c>
      <c r="BN1427" s="14" t="s">
        <v>5537</v>
      </c>
      <c r="BO1427" s="14" t="str">
        <f>_xlfn.XLOOKUP(B1427,'[4]cell downs 18042026 17h'!$B:$B,'[4]cell downs 18042026 17h'!$B:$B,"")</f>
        <v/>
      </c>
      <c r="BP1427" s="14" t="str">
        <f>_xlfn.XLOOKUP(B1427,'[5]Cells Huawei 19042026 15h'!$B:$B,'[5]Cells Huawei 19042026 15h'!$B:$B,"")</f>
        <v/>
      </c>
      <c r="BQ1427" s="9" t="str">
        <f>_xlfn.XLOOKUP(B1427,'[6]cells down 19042026 9H40'!$B:$B,'[6]cells down 19042026 9H40'!$B:$B,"")</f>
        <v/>
      </c>
      <c r="BR1427" s="9" t="s">
        <v>5537</v>
      </c>
      <c r="BS1427" s="9" t="s">
        <v>5537</v>
      </c>
      <c r="BT1427" s="108"/>
    </row>
    <row r="1428" spans="1:72" s="9" customFormat="1" x14ac:dyDescent="0.35">
      <c r="A1428" s="3" t="s">
        <v>2549</v>
      </c>
      <c r="B1428" s="25" t="s">
        <v>2550</v>
      </c>
      <c r="C1428" s="3" t="str">
        <f>_xlfn.XLOOKUP(B1428,'[1]daily break down'!$D:$D,'[1]daily break down'!$E:$E,"")</f>
        <v>Garoua</v>
      </c>
      <c r="D1428" s="3" t="s">
        <v>21</v>
      </c>
      <c r="E1428" s="3" t="s">
        <v>22</v>
      </c>
      <c r="F1428" s="3" t="s">
        <v>23</v>
      </c>
      <c r="G1428" s="3" t="s">
        <v>24</v>
      </c>
      <c r="H1428" s="32" t="str">
        <f>_xlfn.XLOOKUP(B1428,[2]CALCULATION!$B:$B,[2]CALCULATION!$H:$H,"")</f>
        <v>Huawei</v>
      </c>
      <c r="I1428" s="28">
        <v>0</v>
      </c>
      <c r="J1428" s="28">
        <v>0</v>
      </c>
      <c r="K1428" s="28">
        <v>0</v>
      </c>
      <c r="L1428" s="28">
        <v>0</v>
      </c>
      <c r="M1428" s="28">
        <v>4.726295754109916E-2</v>
      </c>
      <c r="N1428" s="28">
        <v>0</v>
      </c>
      <c r="O1428" s="28">
        <v>0</v>
      </c>
      <c r="P1428" s="28">
        <v>0</v>
      </c>
      <c r="Q1428" s="28">
        <v>0</v>
      </c>
      <c r="R1428" s="28">
        <v>0</v>
      </c>
      <c r="S1428" s="93">
        <v>0</v>
      </c>
      <c r="T1428" s="93">
        <f>_xlfn.XLOOKUP(B1428,'[3]Nur des jours'!$B:$B,'[3]Nur des jours'!$U:$U,"")</f>
        <v>4.9581517722360621E-2</v>
      </c>
      <c r="U1428" s="93">
        <v>0</v>
      </c>
      <c r="V1428" s="93">
        <v>0</v>
      </c>
      <c r="W1428" s="93">
        <v>4.9581517722360621E-2</v>
      </c>
      <c r="X1428" s="93">
        <v>4.5033572751424666E-2</v>
      </c>
      <c r="Y1428" s="93">
        <v>0</v>
      </c>
      <c r="Z1428" s="93">
        <v>0</v>
      </c>
      <c r="AA1428" s="93">
        <v>0</v>
      </c>
      <c r="AB1428" s="93">
        <v>0</v>
      </c>
      <c r="AC1428" s="93">
        <f>_xlfn.XLOOKUP(B1428,'[3]Nur des jours'!$B:$B,'[3]Nur des jours'!$N:$N,"")</f>
        <v>0</v>
      </c>
      <c r="AD1428" s="93">
        <v>0</v>
      </c>
      <c r="AE1428" s="93">
        <v>0</v>
      </c>
      <c r="AF1428" s="93">
        <v>0</v>
      </c>
      <c r="AG1428" s="93"/>
      <c r="AH1428" s="93">
        <v>0</v>
      </c>
      <c r="AI1428" s="93">
        <v>0</v>
      </c>
      <c r="AJ1428" s="93">
        <v>0</v>
      </c>
      <c r="AK1428" s="93">
        <v>0</v>
      </c>
      <c r="AL1428" s="93">
        <v>0</v>
      </c>
      <c r="AM1428" s="49" t="s">
        <v>5559</v>
      </c>
      <c r="AN1428" s="49"/>
      <c r="AO1428" s="48" t="str" cm="1">
        <f t="array" ref="AO1428">IFERROR(_xlfn.IFS(
AQ1428="MPR ISSUE","PDH",
AQ1428="BSS Hardware Issue","BSS",
AQ1428="Sites strategiques, MLL, Pylone, etc.","ENVTECH",
AQ1428="AKTIVCO DEFAUT GE &amp; POWER Cabinet","AKTIVCO",
AQ1428="AKTIVCO Coupure ENEO &amp; Baisse de tension","AKTIVCO GRID ONLY",
AQ1428="Coupure ENEO &amp; Baisse de tension","IHS GRID ONLY",
AQ1428="Defaut GE &amp; POWER Cabinet","IHS",
AQ1428="Sharing","Partners",
AQ1428="Sites strategiques &amp; DataCenter","SST &amp; DC",
AQ1428="Exclu","Exclu",
AQ1428="SAT","SAT",
AQ1428="SPARE-ISSUE","SPARE-ISSUE",
AQ1428="Fiber CAmtel","TRANS_FO_CAMTEL",
AQ1428="Fiber AOF","Fiber AOF",
AQ1428="Projet OCM (HUAWEI)","TRAVAUX-HUAWEI",
AQ1428="Projet OCM (NOKIA)","TRAVAUX-NOKIA",
AQ1428="ACCESS-ISSUE","ACCESS-ISSUE",
AQ1428="Projet OCM (ZTE, NOKIA, autres projets)","TRAVAUX OCM",
AQ1428="No root CAuse","No root cause",
AQ1428="ODU HS","PDH",
AQ1428="IP &amp; VLAN","PDH",
AQ1428="Warehouse HUAWEI","SPARE-ISSUE",
AQ1428="SPARE-HS","SPARE-ISSUE",
AQ1428="Power Telco","BSS",AQ1428="no impacts","no impacts"
),"")</f>
        <v>No root cause</v>
      </c>
      <c r="AP1428" s="48" t="str" cm="1">
        <f t="array" ref="AP1428">IFERROR(_xlfn.IFS(
AQ1428="MPR ISSUE","TX ISSUE",
AQ1428="BSS Hardware Issue","RAN ISSUE",
AQ1428="Sites strategiques, MLL, Pylone, etc.","ENVTECH",
AQ1428="AKTIVCO DEFAUT GE &amp; POWER Cabinet","POWER ISSUE",
AQ1428="AKTIVCO Coupure ENEO &amp; Baisse de tension","POWER ISSUE",
AQ1428="Coupure ENEO &amp; Baisse de tension","POWER ISSUE",
AQ1428="Defaut GE &amp; POWER Cabinet","POWER ISSUE",
AQ1428="Sharing","POWER ISSUE",
AQ1428="Sites strategiques &amp; DataCenter","POWER ISSUE",
AQ1428="Exclu","Exclu",
AQ1428="SAT","TX ISSUE",
AQ1428="SPARE-ISSUE","SPARE-ISSUE",
AQ1428="Fiber CAmtel","TX ISSUE",
AQ1428="Fiber AOF","TX ISSUE",
AQ1428="Projet OCM (HUAWEI)","TRAVAUX-HUAWEI",
AQ1428="Projet OCM (NOKIA)","TRAVAUX -NOKIA",
AQ1428="ACCESS-ISSUE","ACCESS-ISSUE",
AQ1428="Projet OCM (ZTE, NOKIA, autres projets)","TRAVAUX OCM",
AQ1428="No root CAuse","No root cause",
AQ1428="ODU HS","TX ISSUE",
AQ1428="IP &amp; VLAN","TX ISSUE",
AQ1428="Warehouse HUAWEI","SPARE-ISSUE",
AQ1428="SPARE-HS","SPARE-ISSUE",
AQ1428="Power Telco","RAN ISSUE",AQ1428="no impacts","no impacts"
),"")</f>
        <v>No root cause</v>
      </c>
      <c r="AQ1428" s="67" t="s">
        <v>5344</v>
      </c>
      <c r="AR1428" s="48" t="str" cm="1">
        <f t="array" ref="AR1428">IFERROR(_xlfn.IFS(
AQ1428="MPR ISSUE","ACTIVE",
AQ1428="BSS Hardware Issue","ACTIVE",
AQ1428="Sites strategiques, MLL, Pylone, etc.","PASSIVE",
AQ1428="AKTIVCO DEFAUT GE &amp; POWER Cabinet","PASSIVE",
AQ1428="AKTIVCO Coupure ENEO &amp; Baisse de tension","PASSIVE",
AQ1428="Coupure ENEO &amp; Baisse de tension","PASSIVE",
AQ1428="Defaut GE &amp; POWER Cabinet","PASSIVE",
AQ1428="Sharing","PASSIVE",
AQ1428="Sites strategiques &amp; DataCenter","PASSIVE",
AQ1428="Exclu","Exclu",
AQ1428="SAT","ACTIVE",
AQ1428="SPARE-ISSUE","SPARE-ISSUE",
AQ1428="Fiber CAmtel","ACTIVE",
AQ1428="Fiber AOF","ACTIVE",
AQ1428="Projet OCM (HUAWEI)","PLANNED WORKS",
AQ1428="Projet OCM (NOKIA)","PLANNED WORKS",
AQ1428="ACCESS-ISSUE","ACCESS-ISSUE",
AQ1428="Projet OCM (ZTE, NOKIA, autres projets)","PLANNED WORKS",
AQ1428="No root CAuse","No root cause",
AQ1428="ODU HS","ACTIVE",
AQ1428="IP &amp; VLAN","ACTIVE",
AQ1428="Warehouse HUAWEI","SPARE-ISSUE",
AQ1428="SPARE-HS","SPARE-ISSUE",
AQ1428="Power Telco","ACTIVE", AQ1428="no impacts","no impacts"
),"")</f>
        <v>No root cause</v>
      </c>
      <c r="AS1428" s="92" t="s">
        <v>5537</v>
      </c>
      <c r="AT1428" s="98" t="s">
        <v>2550</v>
      </c>
      <c r="AV1428" s="17" t="s">
        <v>5537</v>
      </c>
      <c r="AW1428" s="7" t="s">
        <v>5537</v>
      </c>
      <c r="AX1428" s="6" t="s">
        <v>5537</v>
      </c>
      <c r="AY1428" s="7"/>
      <c r="AZ1428" s="3" t="s">
        <v>5537</v>
      </c>
      <c r="BA1428" s="18" t="s">
        <v>5537</v>
      </c>
      <c r="BB1428" s="18" t="s">
        <v>5537</v>
      </c>
      <c r="BC1428" s="18" t="s">
        <v>5537</v>
      </c>
      <c r="BD1428" s="18" t="s">
        <v>5537</v>
      </c>
      <c r="BE1428" s="18" t="s">
        <v>5537</v>
      </c>
      <c r="BF1428" s="18" t="s">
        <v>5537</v>
      </c>
      <c r="BG1428" s="18" t="s">
        <v>5537</v>
      </c>
      <c r="BH1428" s="18" t="s">
        <v>5537</v>
      </c>
      <c r="BI1428" s="18" t="s">
        <v>5537</v>
      </c>
      <c r="BJ1428" s="18" t="s">
        <v>5537</v>
      </c>
      <c r="BK1428" s="18" t="s">
        <v>5537</v>
      </c>
      <c r="BL1428" s="9" t="s">
        <v>5537</v>
      </c>
      <c r="BM1428" s="14" t="s">
        <v>5537</v>
      </c>
      <c r="BN1428" s="14" t="s">
        <v>5537</v>
      </c>
      <c r="BO1428" s="14" t="str">
        <f>_xlfn.XLOOKUP(B1428,'[4]cell downs 18042026 17h'!$B:$B,'[4]cell downs 18042026 17h'!$B:$B,"")</f>
        <v/>
      </c>
      <c r="BP1428" s="14" t="str">
        <f>_xlfn.XLOOKUP(B1428,'[5]Cells Huawei 19042026 15h'!$B:$B,'[5]Cells Huawei 19042026 15h'!$B:$B,"")</f>
        <v/>
      </c>
      <c r="BQ1428" s="9" t="str">
        <f>_xlfn.XLOOKUP(B1428,'[6]cells down 19042026 9H40'!$B:$B,'[6]cells down 19042026 9H40'!$B:$B,"")</f>
        <v/>
      </c>
      <c r="BR1428" s="9" t="s">
        <v>5537</v>
      </c>
      <c r="BS1428" s="9" t="s">
        <v>12</v>
      </c>
      <c r="BT1428" s="108"/>
    </row>
    <row r="1429" spans="1:72" s="9" customFormat="1" x14ac:dyDescent="0.35">
      <c r="A1429" s="1" t="s">
        <v>4338</v>
      </c>
      <c r="B1429" s="8" t="s">
        <v>5206</v>
      </c>
      <c r="C1429" s="3" t="str">
        <f>_xlfn.XLOOKUP(B1429,'[1]daily break down'!$D:$D,'[1]daily break down'!$E:$E,"")</f>
        <v>SUD-OUEST</v>
      </c>
      <c r="D1429" s="1" t="s">
        <v>11</v>
      </c>
      <c r="E1429" s="1" t="s">
        <v>12</v>
      </c>
      <c r="F1429" s="3" t="s">
        <v>13</v>
      </c>
      <c r="G1429" s="1" t="s">
        <v>4338</v>
      </c>
      <c r="H1429" s="32" t="str">
        <f>_xlfn.XLOOKUP(B1429,[2]CALCULATION!$B:$B,[2]CALCULATION!$H:$H,"")</f>
        <v>HUAWEI</v>
      </c>
      <c r="I1429" s="28">
        <v>0</v>
      </c>
      <c r="J1429" s="28">
        <v>0</v>
      </c>
      <c r="K1429" s="28">
        <v>0</v>
      </c>
      <c r="L1429" s="28">
        <v>0</v>
      </c>
      <c r="M1429" s="28">
        <v>0</v>
      </c>
      <c r="N1429" s="28">
        <v>0</v>
      </c>
      <c r="O1429" s="28">
        <v>0</v>
      </c>
      <c r="P1429" s="28">
        <v>0</v>
      </c>
      <c r="Q1429" s="28">
        <v>0</v>
      </c>
      <c r="R1429" s="28">
        <v>0</v>
      </c>
      <c r="S1429" s="93">
        <v>0</v>
      </c>
      <c r="T1429" s="93">
        <f>_xlfn.XLOOKUP(B1429,'[3]Nur des jours'!$B:$B,'[3]Nur des jours'!$U:$U,"")</f>
        <v>0</v>
      </c>
      <c r="U1429" s="93">
        <v>0</v>
      </c>
      <c r="V1429" s="93">
        <v>0.52930945430367571</v>
      </c>
      <c r="W1429" s="93">
        <v>0</v>
      </c>
      <c r="X1429" s="93">
        <v>3.5955517887870152E-2</v>
      </c>
      <c r="Y1429" s="93">
        <v>0</v>
      </c>
      <c r="Z1429" s="93">
        <v>0</v>
      </c>
      <c r="AA1429" s="93">
        <v>0</v>
      </c>
      <c r="AB1429" s="93">
        <v>0</v>
      </c>
      <c r="AC1429" s="93">
        <f>_xlfn.XLOOKUP(B1429,'[3]Nur des jours'!$B:$B,'[3]Nur des jours'!$N:$N,"")</f>
        <v>0</v>
      </c>
      <c r="AD1429" s="93">
        <v>0</v>
      </c>
      <c r="AE1429" s="93">
        <v>0</v>
      </c>
      <c r="AF1429" s="93">
        <v>0</v>
      </c>
      <c r="AG1429" s="93"/>
      <c r="AH1429" s="93">
        <v>0</v>
      </c>
      <c r="AI1429" s="93">
        <v>0</v>
      </c>
      <c r="AJ1429" s="93">
        <v>0</v>
      </c>
      <c r="AK1429" s="93">
        <v>0</v>
      </c>
      <c r="AL1429" s="93">
        <v>0</v>
      </c>
      <c r="AM1429" s="49" t="s">
        <v>5559</v>
      </c>
      <c r="AN1429" s="49"/>
      <c r="AO1429" s="48" t="str" cm="1">
        <f t="array" ref="AO1429">IFERROR(_xlfn.IFS(
AQ1429="MPR ISSUE","PDH",
AQ1429="BSS Hardware Issue","BSS",
AQ1429="Sites strategiques, MLL, Pylone, etc.","ENVTECH",
AQ1429="AKTIVCO DEFAUT GE &amp; POWER Cabinet","AKTIVCO",
AQ1429="AKTIVCO Coupure ENEO &amp; Baisse de tension","AKTIVCO GRID ONLY",
AQ1429="Coupure ENEO &amp; Baisse de tension","IHS GRID ONLY",
AQ1429="Defaut GE &amp; POWER Cabinet","IHS",
AQ1429="Sharing","Partners",
AQ1429="Sites strategiques &amp; DataCenter","SST &amp; DC",
AQ1429="Exclu","Exclu",
AQ1429="SAT","SAT",
AQ1429="SPARE-ISSUE","SPARE-ISSUE",
AQ1429="Fiber CAmtel","TRANS_FO_CAMTEL",
AQ1429="Fiber AOF","Fiber AOF",
AQ1429="Projet OCM (HUAWEI)","TRAVAUX-HUAWEI",
AQ1429="Projet OCM (NOKIA)","TRAVAUX-NOKIA",
AQ1429="ACCESS-ISSUE","ACCESS-ISSUE",
AQ1429="Projet OCM (ZTE, NOKIA, autres projets)","TRAVAUX OCM",
AQ1429="No root CAuse","No root cause",
AQ1429="ODU HS","PDH",
AQ1429="IP &amp; VLAN","PDH",
AQ1429="Warehouse HUAWEI","SPARE-ISSUE",
AQ1429="SPARE-HS","SPARE-ISSUE",
AQ1429="Power Telco","BSS",AQ1429="no impacts","no impacts"
),"")</f>
        <v>No root cause</v>
      </c>
      <c r="AP1429" s="48" t="str" cm="1">
        <f t="array" ref="AP1429">IFERROR(_xlfn.IFS(
AQ1429="MPR ISSUE","TX ISSUE",
AQ1429="BSS Hardware Issue","RAN ISSUE",
AQ1429="Sites strategiques, MLL, Pylone, etc.","ENVTECH",
AQ1429="AKTIVCO DEFAUT GE &amp; POWER Cabinet","POWER ISSUE",
AQ1429="AKTIVCO Coupure ENEO &amp; Baisse de tension","POWER ISSUE",
AQ1429="Coupure ENEO &amp; Baisse de tension","POWER ISSUE",
AQ1429="Defaut GE &amp; POWER Cabinet","POWER ISSUE",
AQ1429="Sharing","POWER ISSUE",
AQ1429="Sites strategiques &amp; DataCenter","POWER ISSUE",
AQ1429="Exclu","Exclu",
AQ1429="SAT","TX ISSUE",
AQ1429="SPARE-ISSUE","SPARE-ISSUE",
AQ1429="Fiber CAmtel","TX ISSUE",
AQ1429="Fiber AOF","TX ISSUE",
AQ1429="Projet OCM (HUAWEI)","TRAVAUX-HUAWEI",
AQ1429="Projet OCM (NOKIA)","TRAVAUX -NOKIA",
AQ1429="ACCESS-ISSUE","ACCESS-ISSUE",
AQ1429="Projet OCM (ZTE, NOKIA, autres projets)","TRAVAUX OCM",
AQ1429="No root CAuse","No root cause",
AQ1429="ODU HS","TX ISSUE",
AQ1429="IP &amp; VLAN","TX ISSUE",
AQ1429="Warehouse HUAWEI","SPARE-ISSUE",
AQ1429="SPARE-HS","SPARE-ISSUE",
AQ1429="Power Telco","RAN ISSUE",AQ1429="no impacts","no impacts"
),"")</f>
        <v>No root cause</v>
      </c>
      <c r="AQ1429" s="126" t="s">
        <v>5344</v>
      </c>
      <c r="AR1429" s="48" t="str" cm="1">
        <f t="array" ref="AR1429">IFERROR(_xlfn.IFS(
AQ1429="MPR ISSUE","ACTIVE",
AQ1429="BSS Hardware Issue","ACTIVE",
AQ1429="Sites strategiques, MLL, Pylone, etc.","PASSIVE",
AQ1429="AKTIVCO DEFAUT GE &amp; POWER Cabinet","PASSIVE",
AQ1429="AKTIVCO Coupure ENEO &amp; Baisse de tension","PASSIVE",
AQ1429="Coupure ENEO &amp; Baisse de tension","PASSIVE",
AQ1429="Defaut GE &amp; POWER Cabinet","PASSIVE",
AQ1429="Sharing","PASSIVE",
AQ1429="Sites strategiques &amp; DataCenter","PASSIVE",
AQ1429="Exclu","Exclu",
AQ1429="SAT","ACTIVE",
AQ1429="SPARE-ISSUE","SPARE-ISSUE",
AQ1429="Fiber CAmtel","ACTIVE",
AQ1429="Fiber AOF","ACTIVE",
AQ1429="Projet OCM (HUAWEI)","PLANNED WORKS",
AQ1429="Projet OCM (NOKIA)","PLANNED WORKS",
AQ1429="ACCESS-ISSUE","ACCESS-ISSUE",
AQ1429="Projet OCM (ZTE, NOKIA, autres projets)","PLANNED WORKS",
AQ1429="No root CAuse","No root cause",
AQ1429="ODU HS","ACTIVE",
AQ1429="IP &amp; VLAN","ACTIVE",
AQ1429="Warehouse HUAWEI","SPARE-ISSUE",
AQ1429="SPARE-HS","SPARE-ISSUE",
AQ1429="Power Telco","ACTIVE", AQ1429="no impacts","no impacts"
),"")</f>
        <v>No root cause</v>
      </c>
      <c r="AS1429" s="92" t="s">
        <v>5537</v>
      </c>
      <c r="AT1429" s="98" t="s">
        <v>5206</v>
      </c>
      <c r="AV1429" s="17" t="s">
        <v>5537</v>
      </c>
      <c r="AW1429" s="7" t="s">
        <v>5537</v>
      </c>
      <c r="AX1429" s="6" t="s">
        <v>5537</v>
      </c>
      <c r="AY1429" s="7"/>
      <c r="AZ1429" s="3" t="s">
        <v>5537</v>
      </c>
      <c r="BA1429" s="18" t="s">
        <v>5537</v>
      </c>
      <c r="BB1429" s="18" t="s">
        <v>5537</v>
      </c>
      <c r="BC1429" s="18" t="s">
        <v>5537</v>
      </c>
      <c r="BD1429" s="18" t="s">
        <v>5537</v>
      </c>
      <c r="BE1429" s="18" t="s">
        <v>5537</v>
      </c>
      <c r="BF1429" s="18" t="s">
        <v>5537</v>
      </c>
      <c r="BG1429" s="18" t="s">
        <v>5537</v>
      </c>
      <c r="BH1429" s="18" t="s">
        <v>5537</v>
      </c>
      <c r="BI1429" s="18" t="s">
        <v>5537</v>
      </c>
      <c r="BJ1429" s="18" t="s">
        <v>5537</v>
      </c>
      <c r="BK1429" s="18" t="s">
        <v>5537</v>
      </c>
      <c r="BL1429" s="9" t="s">
        <v>5537</v>
      </c>
      <c r="BM1429" s="14" t="s">
        <v>5537</v>
      </c>
      <c r="BN1429" s="14" t="s">
        <v>5537</v>
      </c>
      <c r="BO1429" s="14" t="str">
        <f>_xlfn.XLOOKUP(B1429,'[4]cell downs 18042026 17h'!$B:$B,'[4]cell downs 18042026 17h'!$B:$B,"")</f>
        <v/>
      </c>
      <c r="BP1429" s="14" t="str">
        <f>_xlfn.XLOOKUP(B1429,'[5]Cells Huawei 19042026 15h'!$B:$B,'[5]Cells Huawei 19042026 15h'!$B:$B,"")</f>
        <v/>
      </c>
      <c r="BQ1429" s="9" t="str">
        <f>_xlfn.XLOOKUP(B1429,'[6]cells down 19042026 9H40'!$B:$B,'[6]cells down 19042026 9H40'!$B:$B,"")</f>
        <v/>
      </c>
      <c r="BR1429" s="9" t="s">
        <v>5206</v>
      </c>
      <c r="BS1429" s="9" t="s">
        <v>5537</v>
      </c>
      <c r="BT1429" s="108"/>
    </row>
    <row r="1430" spans="1:72" s="9" customFormat="1" x14ac:dyDescent="0.35">
      <c r="A1430" s="1" t="s">
        <v>3711</v>
      </c>
      <c r="B1430" s="8" t="s">
        <v>3712</v>
      </c>
      <c r="C1430" s="3" t="str">
        <f>_xlfn.XLOOKUP(B1430,'[1]daily break down'!$D:$D,'[1]daily break down'!$E:$E,"")</f>
        <v>OUEST</v>
      </c>
      <c r="D1430" s="1" t="s">
        <v>21</v>
      </c>
      <c r="E1430" s="1" t="s">
        <v>36</v>
      </c>
      <c r="F1430" s="3" t="s">
        <v>102</v>
      </c>
      <c r="G1430" s="1" t="s">
        <v>3711</v>
      </c>
      <c r="H1430" s="32" t="str">
        <f>_xlfn.XLOOKUP(B1430,[2]CALCULATION!$B:$B,[2]CALCULATION!$H:$H,"")</f>
        <v>HUAWEI</v>
      </c>
      <c r="I1430" s="28">
        <v>0</v>
      </c>
      <c r="J1430" s="28">
        <v>0</v>
      </c>
      <c r="K1430" s="28">
        <v>0</v>
      </c>
      <c r="L1430" s="28">
        <v>0</v>
      </c>
      <c r="M1430" s="28">
        <v>0</v>
      </c>
      <c r="N1430" s="28">
        <v>0</v>
      </c>
      <c r="O1430" s="28">
        <v>0</v>
      </c>
      <c r="P1430" s="28">
        <v>0</v>
      </c>
      <c r="Q1430" s="28">
        <v>0</v>
      </c>
      <c r="R1430" s="28">
        <v>0</v>
      </c>
      <c r="S1430" s="93">
        <v>0</v>
      </c>
      <c r="T1430" s="93">
        <f>_xlfn.XLOOKUP(B1430,'[3]Nur des jours'!$B:$B,'[3]Nur des jours'!$U:$U,"")</f>
        <v>0</v>
      </c>
      <c r="U1430" s="93">
        <v>0</v>
      </c>
      <c r="V1430" s="93">
        <v>0</v>
      </c>
      <c r="W1430" s="93">
        <v>0</v>
      </c>
      <c r="X1430" s="93">
        <v>2.125941335433592E-2</v>
      </c>
      <c r="Y1430" s="93">
        <v>0</v>
      </c>
      <c r="Z1430" s="93">
        <v>0</v>
      </c>
      <c r="AA1430" s="93">
        <v>0</v>
      </c>
      <c r="AB1430" s="93">
        <v>0</v>
      </c>
      <c r="AC1430" s="93">
        <f>_xlfn.XLOOKUP(B1430,'[3]Nur des jours'!$B:$B,'[3]Nur des jours'!$N:$N,"")</f>
        <v>0</v>
      </c>
      <c r="AD1430" s="93">
        <v>0</v>
      </c>
      <c r="AE1430" s="93">
        <v>0</v>
      </c>
      <c r="AF1430" s="93">
        <v>0</v>
      </c>
      <c r="AG1430" s="93"/>
      <c r="AH1430" s="93">
        <v>0</v>
      </c>
      <c r="AI1430" s="93">
        <v>0</v>
      </c>
      <c r="AJ1430" s="93">
        <v>0</v>
      </c>
      <c r="AK1430" s="93">
        <v>0</v>
      </c>
      <c r="AL1430" s="93">
        <v>0</v>
      </c>
      <c r="AM1430" s="49" t="s">
        <v>5559</v>
      </c>
      <c r="AN1430" s="49"/>
      <c r="AO1430" s="48" t="str" cm="1">
        <f t="array" ref="AO1430">IFERROR(_xlfn.IFS(
AQ1430="MPR ISSUE","PDH",
AQ1430="BSS Hardware Issue","BSS",
AQ1430="Sites strategiques, MLL, Pylone, etc.","ENVTECH",
AQ1430="AKTIVCO DEFAUT GE &amp; POWER Cabinet","AKTIVCO",
AQ1430="AKTIVCO Coupure ENEO &amp; Baisse de tension","AKTIVCO GRID ONLY",
AQ1430="Coupure ENEO &amp; Baisse de tension","IHS GRID ONLY",
AQ1430="Defaut GE &amp; POWER Cabinet","IHS",
AQ1430="Sharing","Partners",
AQ1430="Sites strategiques &amp; DataCenter","SST &amp; DC",
AQ1430="Exclu","Exclu",
AQ1430="SAT","SAT",
AQ1430="SPARE-ISSUE","SPARE-ISSUE",
AQ1430="Fiber CAmtel","TRANS_FO_CAMTEL",
AQ1430="Fiber AOF","Fiber AOF",
AQ1430="Projet OCM (HUAWEI)","TRAVAUX-HUAWEI",
AQ1430="Projet OCM (NOKIA)","TRAVAUX-NOKIA",
AQ1430="ACCESS-ISSUE","ACCESS-ISSUE",
AQ1430="Projet OCM (ZTE, NOKIA, autres projets)","TRAVAUX OCM",
AQ1430="No root CAuse","No root cause",
AQ1430="ODU HS","PDH",
AQ1430="IP &amp; VLAN","PDH",
AQ1430="Warehouse HUAWEI","SPARE-ISSUE",
AQ1430="SPARE-HS","SPARE-ISSUE",
AQ1430="Power Telco","BSS",AQ1430="no impacts","no impacts"
),"")</f>
        <v>No root cause</v>
      </c>
      <c r="AP1430" s="48" t="str" cm="1">
        <f t="array" ref="AP1430">IFERROR(_xlfn.IFS(
AQ1430="MPR ISSUE","TX ISSUE",
AQ1430="BSS Hardware Issue","RAN ISSUE",
AQ1430="Sites strategiques, MLL, Pylone, etc.","ENVTECH",
AQ1430="AKTIVCO DEFAUT GE &amp; POWER Cabinet","POWER ISSUE",
AQ1430="AKTIVCO Coupure ENEO &amp; Baisse de tension","POWER ISSUE",
AQ1430="Coupure ENEO &amp; Baisse de tension","POWER ISSUE",
AQ1430="Defaut GE &amp; POWER Cabinet","POWER ISSUE",
AQ1430="Sharing","POWER ISSUE",
AQ1430="Sites strategiques &amp; DataCenter","POWER ISSUE",
AQ1430="Exclu","Exclu",
AQ1430="SAT","TX ISSUE",
AQ1430="SPARE-ISSUE","SPARE-ISSUE",
AQ1430="Fiber CAmtel","TX ISSUE",
AQ1430="Fiber AOF","TX ISSUE",
AQ1430="Projet OCM (HUAWEI)","TRAVAUX-HUAWEI",
AQ1430="Projet OCM (NOKIA)","TRAVAUX -NOKIA",
AQ1430="ACCESS-ISSUE","ACCESS-ISSUE",
AQ1430="Projet OCM (ZTE, NOKIA, autres projets)","TRAVAUX OCM",
AQ1430="No root CAuse","No root cause",
AQ1430="ODU HS","TX ISSUE",
AQ1430="IP &amp; VLAN","TX ISSUE",
AQ1430="Warehouse HUAWEI","SPARE-ISSUE",
AQ1430="SPARE-HS","SPARE-ISSUE",
AQ1430="Power Telco","RAN ISSUE",AQ1430="no impacts","no impacts"
),"")</f>
        <v>No root cause</v>
      </c>
      <c r="AQ1430" s="67" t="s">
        <v>5344</v>
      </c>
      <c r="AR1430" s="48" t="str" cm="1">
        <f t="array" ref="AR1430">IFERROR(_xlfn.IFS(
AQ1430="MPR ISSUE","ACTIVE",
AQ1430="BSS Hardware Issue","ACTIVE",
AQ1430="Sites strategiques, MLL, Pylone, etc.","PASSIVE",
AQ1430="AKTIVCO DEFAUT GE &amp; POWER Cabinet","PASSIVE",
AQ1430="AKTIVCO Coupure ENEO &amp; Baisse de tension","PASSIVE",
AQ1430="Coupure ENEO &amp; Baisse de tension","PASSIVE",
AQ1430="Defaut GE &amp; POWER Cabinet","PASSIVE",
AQ1430="Sharing","PASSIVE",
AQ1430="Sites strategiques &amp; DataCenter","PASSIVE",
AQ1430="Exclu","Exclu",
AQ1430="SAT","ACTIVE",
AQ1430="SPARE-ISSUE","SPARE-ISSUE",
AQ1430="Fiber CAmtel","ACTIVE",
AQ1430="Fiber AOF","ACTIVE",
AQ1430="Projet OCM (HUAWEI)","PLANNED WORKS",
AQ1430="Projet OCM (NOKIA)","PLANNED WORKS",
AQ1430="ACCESS-ISSUE","ACCESS-ISSUE",
AQ1430="Projet OCM (ZTE, NOKIA, autres projets)","PLANNED WORKS",
AQ1430="No root CAuse","No root cause",
AQ1430="ODU HS","ACTIVE",
AQ1430="IP &amp; VLAN","ACTIVE",
AQ1430="Warehouse HUAWEI","SPARE-ISSUE",
AQ1430="SPARE-HS","SPARE-ISSUE",
AQ1430="Power Telco","ACTIVE", AQ1430="no impacts","no impacts"
),"")</f>
        <v>No root cause</v>
      </c>
      <c r="AS1430" s="92" t="s">
        <v>5537</v>
      </c>
      <c r="AT1430" s="98" t="s">
        <v>3712</v>
      </c>
      <c r="AV1430" s="17" t="s">
        <v>5537</v>
      </c>
      <c r="AW1430" s="7" t="s">
        <v>5537</v>
      </c>
      <c r="AX1430" s="6" t="s">
        <v>5537</v>
      </c>
      <c r="AY1430" s="7"/>
      <c r="AZ1430" s="3" t="s">
        <v>5537</v>
      </c>
      <c r="BA1430" s="18" t="s">
        <v>5537</v>
      </c>
      <c r="BB1430" s="18" t="s">
        <v>5537</v>
      </c>
      <c r="BC1430" s="18" t="s">
        <v>5537</v>
      </c>
      <c r="BD1430" s="18" t="s">
        <v>5537</v>
      </c>
      <c r="BE1430" s="18" t="s">
        <v>5537</v>
      </c>
      <c r="BF1430" s="18" t="s">
        <v>5537</v>
      </c>
      <c r="BG1430" s="18" t="s">
        <v>5537</v>
      </c>
      <c r="BH1430" s="18" t="s">
        <v>5537</v>
      </c>
      <c r="BI1430" s="18" t="s">
        <v>5537</v>
      </c>
      <c r="BJ1430" s="18" t="s">
        <v>5537</v>
      </c>
      <c r="BK1430" s="18" t="s">
        <v>5537</v>
      </c>
      <c r="BL1430" s="9" t="s">
        <v>5537</v>
      </c>
      <c r="BM1430" s="14" t="s">
        <v>5537</v>
      </c>
      <c r="BN1430" s="14" t="s">
        <v>5537</v>
      </c>
      <c r="BO1430" s="14" t="str">
        <f>_xlfn.XLOOKUP(B1430,'[4]cell downs 18042026 17h'!$B:$B,'[4]cell downs 18042026 17h'!$B:$B,"")</f>
        <v/>
      </c>
      <c r="BP1430" s="14" t="str">
        <f>_xlfn.XLOOKUP(B1430,'[5]Cells Huawei 19042026 15h'!$B:$B,'[5]Cells Huawei 19042026 15h'!$B:$B,"")</f>
        <v/>
      </c>
      <c r="BQ1430" s="9" t="str">
        <f>_xlfn.XLOOKUP(B1430,'[6]cells down 19042026 9H40'!$B:$B,'[6]cells down 19042026 9H40'!$B:$B,"")</f>
        <v/>
      </c>
      <c r="BR1430" s="9" t="s">
        <v>5537</v>
      </c>
      <c r="BS1430" s="9" t="s">
        <v>12</v>
      </c>
      <c r="BT1430" s="108"/>
    </row>
    <row r="1431" spans="1:72" s="9" customFormat="1" x14ac:dyDescent="0.35">
      <c r="A1431" s="1" t="s">
        <v>2845</v>
      </c>
      <c r="B1431" s="8" t="s">
        <v>2846</v>
      </c>
      <c r="C1431" s="3" t="str">
        <f>_xlfn.XLOOKUP(B1431,'[1]daily break down'!$D:$D,'[1]daily break down'!$E:$E,"")</f>
        <v>Bafoussam</v>
      </c>
      <c r="D1431" s="1" t="s">
        <v>11</v>
      </c>
      <c r="E1431" s="1" t="s">
        <v>757</v>
      </c>
      <c r="F1431" s="3" t="s">
        <v>102</v>
      </c>
      <c r="G1431" s="1" t="s">
        <v>299</v>
      </c>
      <c r="H1431" s="32" t="str">
        <f>_xlfn.XLOOKUP(B1431,[2]CALCULATION!$B:$B,[2]CALCULATION!$H:$H,"")</f>
        <v>Huawei</v>
      </c>
      <c r="I1431" s="28">
        <v>0</v>
      </c>
      <c r="J1431" s="28">
        <v>0</v>
      </c>
      <c r="K1431" s="28">
        <v>0.90040392885373233</v>
      </c>
      <c r="L1431" s="28">
        <v>0</v>
      </c>
      <c r="M1431" s="28">
        <v>0</v>
      </c>
      <c r="N1431" s="28">
        <v>0</v>
      </c>
      <c r="O1431" s="28">
        <v>0</v>
      </c>
      <c r="P1431" s="28">
        <v>0</v>
      </c>
      <c r="Q1431" s="28">
        <v>0</v>
      </c>
      <c r="R1431" s="28">
        <v>14.772955886003887</v>
      </c>
      <c r="S1431" s="93">
        <v>0</v>
      </c>
      <c r="T1431" s="93">
        <f>_xlfn.XLOOKUP(B1431,'[3]Nur des jours'!$B:$B,'[3]Nur des jours'!$U:$U,"")</f>
        <v>0</v>
      </c>
      <c r="U1431" s="93">
        <v>0</v>
      </c>
      <c r="V1431" s="93">
        <v>0</v>
      </c>
      <c r="W1431" s="93">
        <v>0</v>
      </c>
      <c r="X1431" s="93">
        <v>1.6087240642291108E-2</v>
      </c>
      <c r="Y1431" s="93">
        <v>0</v>
      </c>
      <c r="Z1431" s="93">
        <v>0.11557130749672545</v>
      </c>
      <c r="AA1431" s="93">
        <v>0</v>
      </c>
      <c r="AB1431" s="93">
        <v>0</v>
      </c>
      <c r="AC1431" s="93">
        <f>_xlfn.XLOOKUP(B1431,'[3]Nur des jours'!$B:$B,'[3]Nur des jours'!$N:$N,"")</f>
        <v>0</v>
      </c>
      <c r="AD1431" s="93">
        <v>0</v>
      </c>
      <c r="AE1431" s="93">
        <v>0</v>
      </c>
      <c r="AF1431" s="93">
        <v>0</v>
      </c>
      <c r="AG1431" s="93"/>
      <c r="AH1431" s="93">
        <v>0</v>
      </c>
      <c r="AI1431" s="93">
        <v>0</v>
      </c>
      <c r="AJ1431" s="93">
        <v>0</v>
      </c>
      <c r="AK1431" s="93">
        <v>0</v>
      </c>
      <c r="AL1431" s="93">
        <v>0</v>
      </c>
      <c r="AM1431" s="49" t="s">
        <v>5559</v>
      </c>
      <c r="AN1431" s="49"/>
      <c r="AO1431" s="48" t="str" cm="1">
        <f t="array" ref="AO1431">IFERROR(_xlfn.IFS(
AQ1431="MPR ISSUE","PDH",
AQ1431="BSS Hardware Issue","BSS",
AQ1431="Sites strategiques, MLL, Pylone, etc.","ENVTECH",
AQ1431="AKTIVCO DEFAUT GE &amp; POWER Cabinet","AKTIVCO",
AQ1431="AKTIVCO Coupure ENEO &amp; Baisse de tension","AKTIVCO GRID ONLY",
AQ1431="Coupure ENEO &amp; Baisse de tension","IHS GRID ONLY",
AQ1431="Defaut GE &amp; POWER Cabinet","IHS",
AQ1431="Sharing","Partners",
AQ1431="Sites strategiques &amp; DataCenter","SST &amp; DC",
AQ1431="Exclu","Exclu",
AQ1431="SAT","SAT",
AQ1431="SPARE-ISSUE","SPARE-ISSUE",
AQ1431="Fiber CAmtel","TRANS_FO_CAMTEL",
AQ1431="Fiber AOF","Fiber AOF",
AQ1431="Projet OCM (HUAWEI)","TRAVAUX-HUAWEI",
AQ1431="Projet OCM (NOKIA)","TRAVAUX-NOKIA",
AQ1431="ACCESS-ISSUE","ACCESS-ISSUE",
AQ1431="Projet OCM (ZTE, NOKIA, autres projets)","TRAVAUX OCM",
AQ1431="No root CAuse","No root cause",
AQ1431="ODU HS","PDH",
AQ1431="IP &amp; VLAN","PDH",
AQ1431="Warehouse HUAWEI","SPARE-ISSUE",
AQ1431="SPARE-HS","SPARE-ISSUE",
AQ1431="Power Telco","BSS",AQ1431="no impacts","no impacts"
),"")</f>
        <v>No root cause</v>
      </c>
      <c r="AP1431" s="48" t="str" cm="1">
        <f t="array" ref="AP1431">IFERROR(_xlfn.IFS(
AQ1431="MPR ISSUE","TX ISSUE",
AQ1431="BSS Hardware Issue","RAN ISSUE",
AQ1431="Sites strategiques, MLL, Pylone, etc.","ENVTECH",
AQ1431="AKTIVCO DEFAUT GE &amp; POWER Cabinet","POWER ISSUE",
AQ1431="AKTIVCO Coupure ENEO &amp; Baisse de tension","POWER ISSUE",
AQ1431="Coupure ENEO &amp; Baisse de tension","POWER ISSUE",
AQ1431="Defaut GE &amp; POWER Cabinet","POWER ISSUE",
AQ1431="Sharing","POWER ISSUE",
AQ1431="Sites strategiques &amp; DataCenter","POWER ISSUE",
AQ1431="Exclu","Exclu",
AQ1431="SAT","TX ISSUE",
AQ1431="SPARE-ISSUE","SPARE-ISSUE",
AQ1431="Fiber CAmtel","TX ISSUE",
AQ1431="Fiber AOF","TX ISSUE",
AQ1431="Projet OCM (HUAWEI)","TRAVAUX-HUAWEI",
AQ1431="Projet OCM (NOKIA)","TRAVAUX -NOKIA",
AQ1431="ACCESS-ISSUE","ACCESS-ISSUE",
AQ1431="Projet OCM (ZTE, NOKIA, autres projets)","TRAVAUX OCM",
AQ1431="No root CAuse","No root cause",
AQ1431="ODU HS","TX ISSUE",
AQ1431="IP &amp; VLAN","TX ISSUE",
AQ1431="Warehouse HUAWEI","SPARE-ISSUE",
AQ1431="SPARE-HS","SPARE-ISSUE",
AQ1431="Power Telco","RAN ISSUE",AQ1431="no impacts","no impacts"
),"")</f>
        <v>No root cause</v>
      </c>
      <c r="AQ1431" s="126" t="s">
        <v>5344</v>
      </c>
      <c r="AR1431" s="48" t="str" cm="1">
        <f t="array" ref="AR1431">IFERROR(_xlfn.IFS(
AQ1431="MPR ISSUE","ACTIVE",
AQ1431="BSS Hardware Issue","ACTIVE",
AQ1431="Sites strategiques, MLL, Pylone, etc.","PASSIVE",
AQ1431="AKTIVCO DEFAUT GE &amp; POWER Cabinet","PASSIVE",
AQ1431="AKTIVCO Coupure ENEO &amp; Baisse de tension","PASSIVE",
AQ1431="Coupure ENEO &amp; Baisse de tension","PASSIVE",
AQ1431="Defaut GE &amp; POWER Cabinet","PASSIVE",
AQ1431="Sharing","PASSIVE",
AQ1431="Sites strategiques &amp; DataCenter","PASSIVE",
AQ1431="Exclu","Exclu",
AQ1431="SAT","ACTIVE",
AQ1431="SPARE-ISSUE","SPARE-ISSUE",
AQ1431="Fiber CAmtel","ACTIVE",
AQ1431="Fiber AOF","ACTIVE",
AQ1431="Projet OCM (HUAWEI)","PLANNED WORKS",
AQ1431="Projet OCM (NOKIA)","PLANNED WORKS",
AQ1431="ACCESS-ISSUE","ACCESS-ISSUE",
AQ1431="Projet OCM (ZTE, NOKIA, autres projets)","PLANNED WORKS",
AQ1431="No root CAuse","No root cause",
AQ1431="ODU HS","ACTIVE",
AQ1431="IP &amp; VLAN","ACTIVE",
AQ1431="Warehouse HUAWEI","SPARE-ISSUE",
AQ1431="SPARE-HS","SPARE-ISSUE",
AQ1431="Power Telco","ACTIVE", AQ1431="no impacts","no impacts"
),"")</f>
        <v>No root cause</v>
      </c>
      <c r="AS1431" s="92" t="s">
        <v>5537</v>
      </c>
      <c r="AT1431" s="98" t="s">
        <v>2846</v>
      </c>
      <c r="AV1431" s="17" t="s">
        <v>5537</v>
      </c>
      <c r="AW1431" s="7" t="s">
        <v>5537</v>
      </c>
      <c r="AX1431" s="6" t="s">
        <v>5537</v>
      </c>
      <c r="AY1431" s="7"/>
      <c r="AZ1431" s="3" t="s">
        <v>5537</v>
      </c>
      <c r="BA1431" s="18" t="s">
        <v>5537</v>
      </c>
      <c r="BB1431" s="18" t="s">
        <v>5537</v>
      </c>
      <c r="BC1431" s="18" t="s">
        <v>5537</v>
      </c>
      <c r="BD1431" s="18" t="s">
        <v>5537</v>
      </c>
      <c r="BE1431" s="18" t="s">
        <v>5537</v>
      </c>
      <c r="BF1431" s="18" t="s">
        <v>5537</v>
      </c>
      <c r="BG1431" s="18" t="s">
        <v>5537</v>
      </c>
      <c r="BH1431" s="18" t="s">
        <v>5537</v>
      </c>
      <c r="BI1431" s="18" t="s">
        <v>5537</v>
      </c>
      <c r="BJ1431" s="18" t="s">
        <v>5537</v>
      </c>
      <c r="BK1431" s="18" t="s">
        <v>5537</v>
      </c>
      <c r="BL1431" s="9" t="s">
        <v>5537</v>
      </c>
      <c r="BM1431" s="14" t="s">
        <v>5537</v>
      </c>
      <c r="BN1431" s="14" t="s">
        <v>5537</v>
      </c>
      <c r="BO1431" s="14" t="str">
        <f>_xlfn.XLOOKUP(B1431,'[4]cell downs 18042026 17h'!$B:$B,'[4]cell downs 18042026 17h'!$B:$B,"")</f>
        <v/>
      </c>
      <c r="BP1431" s="14" t="str">
        <f>_xlfn.XLOOKUP(B1431,'[5]Cells Huawei 19042026 15h'!$B:$B,'[5]Cells Huawei 19042026 15h'!$B:$B,"")</f>
        <v/>
      </c>
      <c r="BQ1431" s="9" t="str">
        <f>_xlfn.XLOOKUP(B1431,'[6]cells down 19042026 9H40'!$B:$B,'[6]cells down 19042026 9H40'!$B:$B,"")</f>
        <v/>
      </c>
      <c r="BR1431" s="9" t="s">
        <v>2846</v>
      </c>
      <c r="BS1431" s="9" t="s">
        <v>5537</v>
      </c>
      <c r="BT1431" s="108"/>
    </row>
    <row r="1432" spans="1:72" s="9" customFormat="1" x14ac:dyDescent="0.35">
      <c r="A1432" s="1" t="s">
        <v>4405</v>
      </c>
      <c r="B1432" s="8" t="s">
        <v>4406</v>
      </c>
      <c r="C1432" s="3" t="str">
        <f>_xlfn.XLOOKUP(B1432,'[1]daily break down'!$D:$D,'[1]daily break down'!$E:$E,"")</f>
        <v>OUEST</v>
      </c>
      <c r="D1432" s="1" t="s">
        <v>11</v>
      </c>
      <c r="E1432" s="1" t="s">
        <v>12</v>
      </c>
      <c r="F1432" s="3" t="s">
        <v>102</v>
      </c>
      <c r="G1432" s="1" t="s">
        <v>4407</v>
      </c>
      <c r="H1432" s="32" t="str">
        <f>_xlfn.XLOOKUP(B1432,[2]CALCULATION!$B:$B,[2]CALCULATION!$H:$H,"")</f>
        <v>HUAWEI</v>
      </c>
      <c r="I1432" s="28">
        <v>0</v>
      </c>
      <c r="J1432" s="28">
        <v>0</v>
      </c>
      <c r="K1432" s="28">
        <v>0</v>
      </c>
      <c r="L1432" s="28">
        <v>0</v>
      </c>
      <c r="M1432" s="28">
        <v>0</v>
      </c>
      <c r="N1432" s="28">
        <v>0</v>
      </c>
      <c r="O1432" s="28">
        <v>0</v>
      </c>
      <c r="P1432" s="28">
        <v>0</v>
      </c>
      <c r="Q1432" s="28">
        <v>0</v>
      </c>
      <c r="R1432" s="28">
        <v>0</v>
      </c>
      <c r="S1432" s="93">
        <v>0</v>
      </c>
      <c r="T1432" s="93">
        <f>_xlfn.XLOOKUP(B1432,'[3]Nur des jours'!$B:$B,'[3]Nur des jours'!$U:$U,"")</f>
        <v>0</v>
      </c>
      <c r="U1432" s="93">
        <v>0</v>
      </c>
      <c r="V1432" s="93">
        <v>0</v>
      </c>
      <c r="W1432" s="93">
        <v>0</v>
      </c>
      <c r="X1432" s="93">
        <v>1.5998065250704126E-2</v>
      </c>
      <c r="Y1432" s="93">
        <v>0</v>
      </c>
      <c r="Z1432" s="93">
        <v>0</v>
      </c>
      <c r="AA1432" s="93">
        <v>0</v>
      </c>
      <c r="AB1432" s="93">
        <v>0</v>
      </c>
      <c r="AC1432" s="93">
        <f>_xlfn.XLOOKUP(B1432,'[3]Nur des jours'!$B:$B,'[3]Nur des jours'!$N:$N,"")</f>
        <v>0</v>
      </c>
      <c r="AD1432" s="93">
        <v>0</v>
      </c>
      <c r="AE1432" s="93">
        <v>0</v>
      </c>
      <c r="AF1432" s="93">
        <v>0</v>
      </c>
      <c r="AG1432" s="93"/>
      <c r="AH1432" s="93">
        <v>0</v>
      </c>
      <c r="AI1432" s="93">
        <v>0</v>
      </c>
      <c r="AJ1432" s="93">
        <v>0</v>
      </c>
      <c r="AK1432" s="93">
        <v>0</v>
      </c>
      <c r="AL1432" s="93">
        <v>0</v>
      </c>
      <c r="AM1432" s="49" t="s">
        <v>5559</v>
      </c>
      <c r="AN1432" s="49"/>
      <c r="AO1432" s="48" t="str" cm="1">
        <f t="array" ref="AO1432">IFERROR(_xlfn.IFS(
AQ1432="MPR ISSUE","PDH",
AQ1432="BSS Hardware Issue","BSS",
AQ1432="Sites strategiques, MLL, Pylone, etc.","ENVTECH",
AQ1432="AKTIVCO DEFAUT GE &amp; POWER Cabinet","AKTIVCO",
AQ1432="AKTIVCO Coupure ENEO &amp; Baisse de tension","AKTIVCO GRID ONLY",
AQ1432="Coupure ENEO &amp; Baisse de tension","IHS GRID ONLY",
AQ1432="Defaut GE &amp; POWER Cabinet","IHS",
AQ1432="Sharing","Partners",
AQ1432="Sites strategiques &amp; DataCenter","SST &amp; DC",
AQ1432="Exclu","Exclu",
AQ1432="SAT","SAT",
AQ1432="SPARE-ISSUE","SPARE-ISSUE",
AQ1432="Fiber CAmtel","TRANS_FO_CAMTEL",
AQ1432="Fiber AOF","Fiber AOF",
AQ1432="Projet OCM (HUAWEI)","TRAVAUX-HUAWEI",
AQ1432="Projet OCM (NOKIA)","TRAVAUX-NOKIA",
AQ1432="ACCESS-ISSUE","ACCESS-ISSUE",
AQ1432="Projet OCM (ZTE, NOKIA, autres projets)","TRAVAUX OCM",
AQ1432="No root CAuse","No root cause",
AQ1432="ODU HS","PDH",
AQ1432="IP &amp; VLAN","PDH",
AQ1432="Warehouse HUAWEI","SPARE-ISSUE",
AQ1432="SPARE-HS","SPARE-ISSUE",
AQ1432="Power Telco","BSS",AQ1432="no impacts","no impacts"
),"")</f>
        <v>No root cause</v>
      </c>
      <c r="AP1432" s="48" t="str" cm="1">
        <f t="array" ref="AP1432">IFERROR(_xlfn.IFS(
AQ1432="MPR ISSUE","TX ISSUE",
AQ1432="BSS Hardware Issue","RAN ISSUE",
AQ1432="Sites strategiques, MLL, Pylone, etc.","ENVTECH",
AQ1432="AKTIVCO DEFAUT GE &amp; POWER Cabinet","POWER ISSUE",
AQ1432="AKTIVCO Coupure ENEO &amp; Baisse de tension","POWER ISSUE",
AQ1432="Coupure ENEO &amp; Baisse de tension","POWER ISSUE",
AQ1432="Defaut GE &amp; POWER Cabinet","POWER ISSUE",
AQ1432="Sharing","POWER ISSUE",
AQ1432="Sites strategiques &amp; DataCenter","POWER ISSUE",
AQ1432="Exclu","Exclu",
AQ1432="SAT","TX ISSUE",
AQ1432="SPARE-ISSUE","SPARE-ISSUE",
AQ1432="Fiber CAmtel","TX ISSUE",
AQ1432="Fiber AOF","TX ISSUE",
AQ1432="Projet OCM (HUAWEI)","TRAVAUX-HUAWEI",
AQ1432="Projet OCM (NOKIA)","TRAVAUX -NOKIA",
AQ1432="ACCESS-ISSUE","ACCESS-ISSUE",
AQ1432="Projet OCM (ZTE, NOKIA, autres projets)","TRAVAUX OCM",
AQ1432="No root CAuse","No root cause",
AQ1432="ODU HS","TX ISSUE",
AQ1432="IP &amp; VLAN","TX ISSUE",
AQ1432="Warehouse HUAWEI","SPARE-ISSUE",
AQ1432="SPARE-HS","SPARE-ISSUE",
AQ1432="Power Telco","RAN ISSUE",AQ1432="no impacts","no impacts"
),"")</f>
        <v>No root cause</v>
      </c>
      <c r="AQ1432" s="126" t="s">
        <v>5344</v>
      </c>
      <c r="AR1432" s="48" t="str" cm="1">
        <f t="array" ref="AR1432">IFERROR(_xlfn.IFS(
AQ1432="MPR ISSUE","ACTIVE",
AQ1432="BSS Hardware Issue","ACTIVE",
AQ1432="Sites strategiques, MLL, Pylone, etc.","PASSIVE",
AQ1432="AKTIVCO DEFAUT GE &amp; POWER Cabinet","PASSIVE",
AQ1432="AKTIVCO Coupure ENEO &amp; Baisse de tension","PASSIVE",
AQ1432="Coupure ENEO &amp; Baisse de tension","PASSIVE",
AQ1432="Defaut GE &amp; POWER Cabinet","PASSIVE",
AQ1432="Sharing","PASSIVE",
AQ1432="Sites strategiques &amp; DataCenter","PASSIVE",
AQ1432="Exclu","Exclu",
AQ1432="SAT","ACTIVE",
AQ1432="SPARE-ISSUE","SPARE-ISSUE",
AQ1432="Fiber CAmtel","ACTIVE",
AQ1432="Fiber AOF","ACTIVE",
AQ1432="Projet OCM (HUAWEI)","PLANNED WORKS",
AQ1432="Projet OCM (NOKIA)","PLANNED WORKS",
AQ1432="ACCESS-ISSUE","ACCESS-ISSUE",
AQ1432="Projet OCM (ZTE, NOKIA, autres projets)","PLANNED WORKS",
AQ1432="No root CAuse","No root cause",
AQ1432="ODU HS","ACTIVE",
AQ1432="IP &amp; VLAN","ACTIVE",
AQ1432="Warehouse HUAWEI","SPARE-ISSUE",
AQ1432="SPARE-HS","SPARE-ISSUE",
AQ1432="Power Telco","ACTIVE", AQ1432="no impacts","no impacts"
),"")</f>
        <v>No root cause</v>
      </c>
      <c r="AS1432" s="92" t="s">
        <v>5537</v>
      </c>
      <c r="AT1432" s="98" t="s">
        <v>4406</v>
      </c>
      <c r="AV1432" s="17" t="s">
        <v>5537</v>
      </c>
      <c r="AW1432" s="7" t="s">
        <v>5537</v>
      </c>
      <c r="AX1432" s="6" t="s">
        <v>5537</v>
      </c>
      <c r="AY1432" s="7"/>
      <c r="AZ1432" s="3" t="s">
        <v>5537</v>
      </c>
      <c r="BA1432" s="18" t="s">
        <v>5537</v>
      </c>
      <c r="BB1432" s="18" t="s">
        <v>5537</v>
      </c>
      <c r="BC1432" s="18" t="s">
        <v>5537</v>
      </c>
      <c r="BD1432" s="18" t="s">
        <v>5537</v>
      </c>
      <c r="BE1432" s="18" t="s">
        <v>5537</v>
      </c>
      <c r="BF1432" s="18" t="s">
        <v>5537</v>
      </c>
      <c r="BG1432" s="18" t="s">
        <v>5537</v>
      </c>
      <c r="BH1432" s="18" t="s">
        <v>5537</v>
      </c>
      <c r="BI1432" s="18" t="s">
        <v>5537</v>
      </c>
      <c r="BJ1432" s="18" t="s">
        <v>5537</v>
      </c>
      <c r="BK1432" s="18" t="s">
        <v>5537</v>
      </c>
      <c r="BL1432" s="9" t="s">
        <v>5537</v>
      </c>
      <c r="BM1432" s="14" t="s">
        <v>5537</v>
      </c>
      <c r="BN1432" s="14" t="s">
        <v>5537</v>
      </c>
      <c r="BO1432" s="14" t="str">
        <f>_xlfn.XLOOKUP(B1432,'[4]cell downs 18042026 17h'!$B:$B,'[4]cell downs 18042026 17h'!$B:$B,"")</f>
        <v/>
      </c>
      <c r="BP1432" s="14" t="str">
        <f>_xlfn.XLOOKUP(B1432,'[5]Cells Huawei 19042026 15h'!$B:$B,'[5]Cells Huawei 19042026 15h'!$B:$B,"")</f>
        <v/>
      </c>
      <c r="BQ1432" s="9" t="str">
        <f>_xlfn.XLOOKUP(B1432,'[6]cells down 19042026 9H40'!$B:$B,'[6]cells down 19042026 9H40'!$B:$B,"")</f>
        <v/>
      </c>
      <c r="BR1432" s="9" t="s">
        <v>4406</v>
      </c>
      <c r="BS1432" s="9" t="s">
        <v>12</v>
      </c>
      <c r="BT1432" s="108"/>
    </row>
    <row r="1433" spans="1:72" s="9" customFormat="1" ht="46" customHeight="1" x14ac:dyDescent="0.35">
      <c r="A1433" s="1" t="s">
        <v>4229</v>
      </c>
      <c r="B1433" s="8" t="s">
        <v>4230</v>
      </c>
      <c r="C1433" s="3" t="str">
        <f>_xlfn.XLOOKUP(B1433,'[1]daily break down'!$D:$D,'[1]daily break down'!$E:$E,"")</f>
        <v>OUEST</v>
      </c>
      <c r="D1433" s="1" t="s">
        <v>2748</v>
      </c>
      <c r="E1433" s="1" t="s">
        <v>12</v>
      </c>
      <c r="F1433" s="3" t="s">
        <v>102</v>
      </c>
      <c r="G1433" s="1" t="s">
        <v>4231</v>
      </c>
      <c r="H1433" s="32" t="str">
        <f>_xlfn.XLOOKUP(B1433,[2]CALCULATION!$B:$B,[2]CALCULATION!$H:$H,"")</f>
        <v>HUAWEI</v>
      </c>
      <c r="I1433" s="28">
        <v>0</v>
      </c>
      <c r="J1433" s="28">
        <v>0</v>
      </c>
      <c r="K1433" s="28">
        <v>0</v>
      </c>
      <c r="L1433" s="28">
        <v>0</v>
      </c>
      <c r="M1433" s="28">
        <v>0</v>
      </c>
      <c r="N1433" s="28">
        <v>0</v>
      </c>
      <c r="O1433" s="28">
        <v>0</v>
      </c>
      <c r="P1433" s="28">
        <v>0</v>
      </c>
      <c r="Q1433" s="28">
        <v>0</v>
      </c>
      <c r="R1433" s="28">
        <v>0</v>
      </c>
      <c r="S1433" s="93">
        <v>0</v>
      </c>
      <c r="T1433" s="93">
        <f>_xlfn.XLOOKUP(B1433,'[3]Nur des jours'!$B:$B,'[3]Nur des jours'!$U:$U,"")</f>
        <v>0</v>
      </c>
      <c r="U1433" s="93">
        <v>0</v>
      </c>
      <c r="V1433" s="93">
        <v>0</v>
      </c>
      <c r="W1433" s="93">
        <v>0</v>
      </c>
      <c r="X1433" s="93">
        <v>1.5498683057817042E-2</v>
      </c>
      <c r="Y1433" s="93">
        <v>0</v>
      </c>
      <c r="Z1433" s="93">
        <v>0</v>
      </c>
      <c r="AA1433" s="93">
        <v>0</v>
      </c>
      <c r="AB1433" s="93">
        <v>0</v>
      </c>
      <c r="AC1433" s="93">
        <f>_xlfn.XLOOKUP(B1433,'[3]Nur des jours'!$B:$B,'[3]Nur des jours'!$N:$N,"")</f>
        <v>0</v>
      </c>
      <c r="AD1433" s="93">
        <v>0</v>
      </c>
      <c r="AE1433" s="93">
        <v>0</v>
      </c>
      <c r="AF1433" s="93">
        <v>0</v>
      </c>
      <c r="AG1433" s="93"/>
      <c r="AH1433" s="93">
        <v>0</v>
      </c>
      <c r="AI1433" s="93">
        <v>0</v>
      </c>
      <c r="AJ1433" s="93">
        <v>0</v>
      </c>
      <c r="AK1433" s="93">
        <v>0</v>
      </c>
      <c r="AL1433" s="93">
        <v>0</v>
      </c>
      <c r="AM1433" s="49" t="s">
        <v>5559</v>
      </c>
      <c r="AN1433" s="49"/>
      <c r="AO1433" s="48" t="str" cm="1">
        <f t="array" ref="AO1433">IFERROR(_xlfn.IFS(
AQ1433="MPR ISSUE","PDH",
AQ1433="BSS Hardware Issue","BSS",
AQ1433="Sites strategiques, MLL, Pylone, etc.","ENVTECH",
AQ1433="AKTIVCO DEFAUT GE &amp; POWER Cabinet","AKTIVCO",
AQ1433="AKTIVCO Coupure ENEO &amp; Baisse de tension","AKTIVCO GRID ONLY",
AQ1433="Coupure ENEO &amp; Baisse de tension","IHS GRID ONLY",
AQ1433="Defaut GE &amp; POWER Cabinet","IHS",
AQ1433="Sharing","Partners",
AQ1433="Sites strategiques &amp; DataCenter","SST &amp; DC",
AQ1433="Exclu","Exclu",
AQ1433="SAT","SAT",
AQ1433="SPARE-ISSUE","SPARE-ISSUE",
AQ1433="Fiber CAmtel","TRANS_FO_CAMTEL",
AQ1433="Fiber AOF","Fiber AOF",
AQ1433="Projet OCM (HUAWEI)","TRAVAUX-HUAWEI",
AQ1433="Projet OCM (NOKIA)","TRAVAUX-NOKIA",
AQ1433="ACCESS-ISSUE","ACCESS-ISSUE",
AQ1433="Projet OCM (ZTE, NOKIA, autres projets)","TRAVAUX OCM",
AQ1433="No root CAuse","No root cause",
AQ1433="ODU HS","PDH",
AQ1433="IP &amp; VLAN","PDH",
AQ1433="Warehouse HUAWEI","SPARE-ISSUE",
AQ1433="SPARE-HS","SPARE-ISSUE",
AQ1433="Power Telco","BSS",AQ1433="no impacts","no impacts"
),"")</f>
        <v>No root cause</v>
      </c>
      <c r="AP1433" s="48" t="str" cm="1">
        <f t="array" ref="AP1433">IFERROR(_xlfn.IFS(
AQ1433="MPR ISSUE","TX ISSUE",
AQ1433="BSS Hardware Issue","RAN ISSUE",
AQ1433="Sites strategiques, MLL, Pylone, etc.","ENVTECH",
AQ1433="AKTIVCO DEFAUT GE &amp; POWER Cabinet","POWER ISSUE",
AQ1433="AKTIVCO Coupure ENEO &amp; Baisse de tension","POWER ISSUE",
AQ1433="Coupure ENEO &amp; Baisse de tension","POWER ISSUE",
AQ1433="Defaut GE &amp; POWER Cabinet","POWER ISSUE",
AQ1433="Sharing","POWER ISSUE",
AQ1433="Sites strategiques &amp; DataCenter","POWER ISSUE",
AQ1433="Exclu","Exclu",
AQ1433="SAT","TX ISSUE",
AQ1433="SPARE-ISSUE","SPARE-ISSUE",
AQ1433="Fiber CAmtel","TX ISSUE",
AQ1433="Fiber AOF","TX ISSUE",
AQ1433="Projet OCM (HUAWEI)","TRAVAUX-HUAWEI",
AQ1433="Projet OCM (NOKIA)","TRAVAUX -NOKIA",
AQ1433="ACCESS-ISSUE","ACCESS-ISSUE",
AQ1433="Projet OCM (ZTE, NOKIA, autres projets)","TRAVAUX OCM",
AQ1433="No root CAuse","No root cause",
AQ1433="ODU HS","TX ISSUE",
AQ1433="IP &amp; VLAN","TX ISSUE",
AQ1433="Warehouse HUAWEI","SPARE-ISSUE",
AQ1433="SPARE-HS","SPARE-ISSUE",
AQ1433="Power Telco","RAN ISSUE",AQ1433="no impacts","no impacts"
),"")</f>
        <v>No root cause</v>
      </c>
      <c r="AQ1433" s="126" t="s">
        <v>5344</v>
      </c>
      <c r="AR1433" s="48" t="str" cm="1">
        <f t="array" ref="AR1433">IFERROR(_xlfn.IFS(
AQ1433="MPR ISSUE","ACTIVE",
AQ1433="BSS Hardware Issue","ACTIVE",
AQ1433="Sites strategiques, MLL, Pylone, etc.","PASSIVE",
AQ1433="AKTIVCO DEFAUT GE &amp; POWER Cabinet","PASSIVE",
AQ1433="AKTIVCO Coupure ENEO &amp; Baisse de tension","PASSIVE",
AQ1433="Coupure ENEO &amp; Baisse de tension","PASSIVE",
AQ1433="Defaut GE &amp; POWER Cabinet","PASSIVE",
AQ1433="Sharing","PASSIVE",
AQ1433="Sites strategiques &amp; DataCenter","PASSIVE",
AQ1433="Exclu","Exclu",
AQ1433="SAT","ACTIVE",
AQ1433="SPARE-ISSUE","SPARE-ISSUE",
AQ1433="Fiber CAmtel","ACTIVE",
AQ1433="Fiber AOF","ACTIVE",
AQ1433="Projet OCM (HUAWEI)","PLANNED WORKS",
AQ1433="Projet OCM (NOKIA)","PLANNED WORKS",
AQ1433="ACCESS-ISSUE","ACCESS-ISSUE",
AQ1433="Projet OCM (ZTE, NOKIA, autres projets)","PLANNED WORKS",
AQ1433="No root CAuse","No root cause",
AQ1433="ODU HS","ACTIVE",
AQ1433="IP &amp; VLAN","ACTIVE",
AQ1433="Warehouse HUAWEI","SPARE-ISSUE",
AQ1433="SPARE-HS","SPARE-ISSUE",
AQ1433="Power Telco","ACTIVE", AQ1433="no impacts","no impacts"
),"")</f>
        <v>No root cause</v>
      </c>
      <c r="AS1433" s="92" t="s">
        <v>5537</v>
      </c>
      <c r="AT1433" s="98" t="s">
        <v>4230</v>
      </c>
      <c r="AV1433" s="17" t="s">
        <v>5537</v>
      </c>
      <c r="AW1433" s="7" t="s">
        <v>5537</v>
      </c>
      <c r="AX1433" s="6" t="s">
        <v>5537</v>
      </c>
      <c r="AY1433" s="7"/>
      <c r="AZ1433" s="3" t="s">
        <v>5537</v>
      </c>
      <c r="BA1433" s="18" t="s">
        <v>5537</v>
      </c>
      <c r="BB1433" s="18" t="s">
        <v>5537</v>
      </c>
      <c r="BC1433" s="18" t="s">
        <v>5537</v>
      </c>
      <c r="BD1433" s="18" t="s">
        <v>5537</v>
      </c>
      <c r="BE1433" s="18" t="s">
        <v>5537</v>
      </c>
      <c r="BF1433" s="18" t="s">
        <v>5537</v>
      </c>
      <c r="BG1433" s="18" t="s">
        <v>5537</v>
      </c>
      <c r="BH1433" s="18" t="s">
        <v>5537</v>
      </c>
      <c r="BI1433" s="18" t="s">
        <v>5537</v>
      </c>
      <c r="BJ1433" s="18" t="s">
        <v>5537</v>
      </c>
      <c r="BK1433" s="18" t="s">
        <v>5537</v>
      </c>
      <c r="BL1433" s="9" t="s">
        <v>5537</v>
      </c>
      <c r="BM1433" s="14" t="s">
        <v>5537</v>
      </c>
      <c r="BN1433" s="14" t="s">
        <v>5537</v>
      </c>
      <c r="BO1433" s="14" t="str">
        <f>_xlfn.XLOOKUP(B1433,'[4]cell downs 18042026 17h'!$B:$B,'[4]cell downs 18042026 17h'!$B:$B,"")</f>
        <v/>
      </c>
      <c r="BP1433" s="14" t="str">
        <f>_xlfn.XLOOKUP(B1433,'[5]Cells Huawei 19042026 15h'!$B:$B,'[5]Cells Huawei 19042026 15h'!$B:$B,"")</f>
        <v/>
      </c>
      <c r="BQ1433" s="9" t="str">
        <f>_xlfn.XLOOKUP(B1433,'[6]cells down 19042026 9H40'!$B:$B,'[6]cells down 19042026 9H40'!$B:$B,"")</f>
        <v/>
      </c>
      <c r="BR1433" s="9" t="s">
        <v>4230</v>
      </c>
      <c r="BS1433" s="9" t="s">
        <v>5537</v>
      </c>
      <c r="BT1433" s="108"/>
    </row>
    <row r="1434" spans="1:72" s="9" customFormat="1" x14ac:dyDescent="0.35">
      <c r="A1434" s="1" t="s">
        <v>4284</v>
      </c>
      <c r="B1434" s="8" t="s">
        <v>4285</v>
      </c>
      <c r="C1434" s="3" t="str">
        <f>_xlfn.XLOOKUP(B1434,'[1]daily break down'!$D:$D,'[1]daily break down'!$E:$E,"")</f>
        <v>ADAMAOUA</v>
      </c>
      <c r="D1434" s="1" t="s">
        <v>18</v>
      </c>
      <c r="E1434" s="1" t="s">
        <v>4286</v>
      </c>
      <c r="F1434" s="3" t="s">
        <v>90</v>
      </c>
      <c r="G1434" s="1" t="s">
        <v>4263</v>
      </c>
      <c r="H1434" s="32" t="str">
        <f>_xlfn.XLOOKUP(B1434,[2]CALCULATION!$B:$B,[2]CALCULATION!$H:$H,"")</f>
        <v>HUAWEI</v>
      </c>
      <c r="I1434" s="28">
        <v>0</v>
      </c>
      <c r="J1434" s="28">
        <v>0</v>
      </c>
      <c r="K1434" s="28">
        <v>0</v>
      </c>
      <c r="L1434" s="28">
        <v>0</v>
      </c>
      <c r="M1434" s="28">
        <v>0</v>
      </c>
      <c r="N1434" s="28">
        <v>0</v>
      </c>
      <c r="O1434" s="28">
        <v>0</v>
      </c>
      <c r="P1434" s="28">
        <v>0</v>
      </c>
      <c r="Q1434" s="28">
        <v>0</v>
      </c>
      <c r="R1434" s="28">
        <v>0</v>
      </c>
      <c r="S1434" s="93">
        <v>0</v>
      </c>
      <c r="T1434" s="93">
        <f>_xlfn.XLOOKUP(B1434,'[3]Nur des jours'!$B:$B,'[3]Nur des jours'!$U:$U,"")</f>
        <v>0</v>
      </c>
      <c r="U1434" s="93">
        <v>0</v>
      </c>
      <c r="V1434" s="93">
        <v>16.529479244249256</v>
      </c>
      <c r="W1434" s="93">
        <v>1.7346397171499255</v>
      </c>
      <c r="X1434" s="93">
        <v>8.9175391586979527E-3</v>
      </c>
      <c r="Y1434" s="93">
        <v>0</v>
      </c>
      <c r="Z1434" s="93">
        <v>0</v>
      </c>
      <c r="AA1434" s="93">
        <v>0</v>
      </c>
      <c r="AB1434" s="93">
        <v>0</v>
      </c>
      <c r="AC1434" s="93">
        <f>_xlfn.XLOOKUP(B1434,'[3]Nur des jours'!$B:$B,'[3]Nur des jours'!$N:$N,"")</f>
        <v>0</v>
      </c>
      <c r="AD1434" s="93">
        <v>0</v>
      </c>
      <c r="AE1434" s="93">
        <v>0</v>
      </c>
      <c r="AF1434" s="93">
        <v>0</v>
      </c>
      <c r="AG1434" s="93"/>
      <c r="AH1434" s="93">
        <v>0</v>
      </c>
      <c r="AI1434" s="93">
        <v>0</v>
      </c>
      <c r="AJ1434" s="93">
        <v>0</v>
      </c>
      <c r="AK1434" s="93">
        <v>0</v>
      </c>
      <c r="AL1434" s="93">
        <v>0</v>
      </c>
      <c r="AM1434" s="49" t="s">
        <v>5559</v>
      </c>
      <c r="AN1434" s="49"/>
      <c r="AO1434" s="48" t="str" cm="1">
        <f t="array" ref="AO1434">IFERROR(_xlfn.IFS(
AQ1434="MPR ISSUE","PDH",
AQ1434="BSS Hardware Issue","BSS",
AQ1434="Sites strategiques, MLL, Pylone, etc.","ENVTECH",
AQ1434="AKTIVCO DEFAUT GE &amp; POWER Cabinet","AKTIVCO",
AQ1434="AKTIVCO Coupure ENEO &amp; Baisse de tension","AKTIVCO GRID ONLY",
AQ1434="Coupure ENEO &amp; Baisse de tension","IHS GRID ONLY",
AQ1434="Defaut GE &amp; POWER Cabinet","IHS",
AQ1434="Sharing","Partners",
AQ1434="Sites strategiques &amp; DataCenter","SST &amp; DC",
AQ1434="Exclu","Exclu",
AQ1434="SAT","SAT",
AQ1434="SPARE-ISSUE","SPARE-ISSUE",
AQ1434="Fiber CAmtel","TRANS_FO_CAMTEL",
AQ1434="Fiber AOF","Fiber AOF",
AQ1434="Projet OCM (HUAWEI)","TRAVAUX-HUAWEI",
AQ1434="Projet OCM (NOKIA)","TRAVAUX-NOKIA",
AQ1434="ACCESS-ISSUE","ACCESS-ISSUE",
AQ1434="Projet OCM (ZTE, NOKIA, autres projets)","TRAVAUX OCM",
AQ1434="No root CAuse","No root cause",
AQ1434="ODU HS","PDH",
AQ1434="IP &amp; VLAN","PDH",
AQ1434="Warehouse HUAWEI","SPARE-ISSUE",
AQ1434="SPARE-HS","SPARE-ISSUE",
AQ1434="Power Telco","BSS",AQ1434="no impacts","no impacts"
),"")</f>
        <v>No root cause</v>
      </c>
      <c r="AP1434" s="48" t="str" cm="1">
        <f t="array" ref="AP1434">IFERROR(_xlfn.IFS(
AQ1434="MPR ISSUE","TX ISSUE",
AQ1434="BSS Hardware Issue","RAN ISSUE",
AQ1434="Sites strategiques, MLL, Pylone, etc.","ENVTECH",
AQ1434="AKTIVCO DEFAUT GE &amp; POWER Cabinet","POWER ISSUE",
AQ1434="AKTIVCO Coupure ENEO &amp; Baisse de tension","POWER ISSUE",
AQ1434="Coupure ENEO &amp; Baisse de tension","POWER ISSUE",
AQ1434="Defaut GE &amp; POWER Cabinet","POWER ISSUE",
AQ1434="Sharing","POWER ISSUE",
AQ1434="Sites strategiques &amp; DataCenter","POWER ISSUE",
AQ1434="Exclu","Exclu",
AQ1434="SAT","TX ISSUE",
AQ1434="SPARE-ISSUE","SPARE-ISSUE",
AQ1434="Fiber CAmtel","TX ISSUE",
AQ1434="Fiber AOF","TX ISSUE",
AQ1434="Projet OCM (HUAWEI)","TRAVAUX-HUAWEI",
AQ1434="Projet OCM (NOKIA)","TRAVAUX -NOKIA",
AQ1434="ACCESS-ISSUE","ACCESS-ISSUE",
AQ1434="Projet OCM (ZTE, NOKIA, autres projets)","TRAVAUX OCM",
AQ1434="No root CAuse","No root cause",
AQ1434="ODU HS","TX ISSUE",
AQ1434="IP &amp; VLAN","TX ISSUE",
AQ1434="Warehouse HUAWEI","SPARE-ISSUE",
AQ1434="SPARE-HS","SPARE-ISSUE",
AQ1434="Power Telco","RAN ISSUE",AQ1434="no impacts","no impacts"
),"")</f>
        <v>No root cause</v>
      </c>
      <c r="AQ1434" s="67" t="s">
        <v>5344</v>
      </c>
      <c r="AR1434" s="48" t="str" cm="1">
        <f t="array" ref="AR1434">IFERROR(_xlfn.IFS(
AQ1434="MPR ISSUE","ACTIVE",
AQ1434="BSS Hardware Issue","ACTIVE",
AQ1434="Sites strategiques, MLL, Pylone, etc.","PASSIVE",
AQ1434="AKTIVCO DEFAUT GE &amp; POWER Cabinet","PASSIVE",
AQ1434="AKTIVCO Coupure ENEO &amp; Baisse de tension","PASSIVE",
AQ1434="Coupure ENEO &amp; Baisse de tension","PASSIVE",
AQ1434="Defaut GE &amp; POWER Cabinet","PASSIVE",
AQ1434="Sharing","PASSIVE",
AQ1434="Sites strategiques &amp; DataCenter","PASSIVE",
AQ1434="Exclu","Exclu",
AQ1434="SAT","ACTIVE",
AQ1434="SPARE-ISSUE","SPARE-ISSUE",
AQ1434="Fiber CAmtel","ACTIVE",
AQ1434="Fiber AOF","ACTIVE",
AQ1434="Projet OCM (HUAWEI)","PLANNED WORKS",
AQ1434="Projet OCM (NOKIA)","PLANNED WORKS",
AQ1434="ACCESS-ISSUE","ACCESS-ISSUE",
AQ1434="Projet OCM (ZTE, NOKIA, autres projets)","PLANNED WORKS",
AQ1434="No root CAuse","No root cause",
AQ1434="ODU HS","ACTIVE",
AQ1434="IP &amp; VLAN","ACTIVE",
AQ1434="Warehouse HUAWEI","SPARE-ISSUE",
AQ1434="SPARE-HS","SPARE-ISSUE",
AQ1434="Power Telco","ACTIVE", AQ1434="no impacts","no impacts"
),"")</f>
        <v>No root cause</v>
      </c>
      <c r="AS1434" s="92" t="s">
        <v>5537</v>
      </c>
      <c r="AT1434" s="98" t="s">
        <v>4285</v>
      </c>
      <c r="AV1434" s="17" t="s">
        <v>5537</v>
      </c>
      <c r="AW1434" s="7" t="s">
        <v>5537</v>
      </c>
      <c r="AX1434" s="6" t="s">
        <v>5537</v>
      </c>
      <c r="AY1434" s="7"/>
      <c r="AZ1434" s="3" t="s">
        <v>5537</v>
      </c>
      <c r="BA1434" s="18" t="s">
        <v>5537</v>
      </c>
      <c r="BB1434" s="18" t="s">
        <v>5537</v>
      </c>
      <c r="BC1434" s="18" t="s">
        <v>5537</v>
      </c>
      <c r="BD1434" s="18" t="s">
        <v>5537</v>
      </c>
      <c r="BE1434" s="18" t="s">
        <v>5537</v>
      </c>
      <c r="BF1434" s="18" t="s">
        <v>5537</v>
      </c>
      <c r="BG1434" s="18" t="s">
        <v>5537</v>
      </c>
      <c r="BH1434" s="18" t="s">
        <v>5537</v>
      </c>
      <c r="BI1434" s="18" t="s">
        <v>5537</v>
      </c>
      <c r="BJ1434" s="18" t="s">
        <v>5537</v>
      </c>
      <c r="BK1434" s="18" t="s">
        <v>5537</v>
      </c>
      <c r="BL1434" s="9" t="s">
        <v>5537</v>
      </c>
      <c r="BM1434" s="14" t="s">
        <v>5537</v>
      </c>
      <c r="BN1434" s="14" t="s">
        <v>5537</v>
      </c>
      <c r="BO1434" s="14" t="str">
        <f>_xlfn.XLOOKUP(B1434,'[4]cell downs 18042026 17h'!$B:$B,'[4]cell downs 18042026 17h'!$B:$B,"")</f>
        <v/>
      </c>
      <c r="BP1434" s="14" t="str">
        <f>_xlfn.XLOOKUP(B1434,'[5]Cells Huawei 19042026 15h'!$B:$B,'[5]Cells Huawei 19042026 15h'!$B:$B,"")</f>
        <v/>
      </c>
      <c r="BQ1434" s="9" t="str">
        <f>_xlfn.XLOOKUP(B1434,'[6]cells down 19042026 9H40'!$B:$B,'[6]cells down 19042026 9H40'!$B:$B,"")</f>
        <v/>
      </c>
      <c r="BR1434" s="9" t="s">
        <v>5537</v>
      </c>
      <c r="BS1434" s="9" t="s">
        <v>12</v>
      </c>
      <c r="BT1434" s="108"/>
    </row>
    <row r="1435" spans="1:72" s="9" customFormat="1" x14ac:dyDescent="0.35">
      <c r="A1435" s="1" t="s">
        <v>3775</v>
      </c>
      <c r="B1435" s="8" t="s">
        <v>3776</v>
      </c>
      <c r="C1435" s="3" t="str">
        <f>_xlfn.XLOOKUP(B1435,'[1]daily break down'!$D:$D,'[1]daily break down'!$E:$E,"")</f>
        <v>NORD</v>
      </c>
      <c r="D1435" s="1" t="s">
        <v>11</v>
      </c>
      <c r="E1435" s="1" t="s">
        <v>12</v>
      </c>
      <c r="F1435" s="3" t="s">
        <v>23</v>
      </c>
      <c r="G1435" s="1" t="s">
        <v>24</v>
      </c>
      <c r="H1435" s="32" t="str">
        <f>_xlfn.XLOOKUP(B1435,[2]CALCULATION!$B:$B,[2]CALCULATION!$H:$H,"")</f>
        <v>Huawei</v>
      </c>
      <c r="I1435" s="28">
        <v>2.764437139196366E-3</v>
      </c>
      <c r="J1435" s="28">
        <v>8.9175391586979543E-5</v>
      </c>
      <c r="K1435" s="28">
        <v>0</v>
      </c>
      <c r="L1435" s="28">
        <v>0</v>
      </c>
      <c r="M1435" s="28">
        <v>0</v>
      </c>
      <c r="N1435" s="28">
        <v>0</v>
      </c>
      <c r="O1435" s="28">
        <v>0</v>
      </c>
      <c r="P1435" s="28">
        <v>0</v>
      </c>
      <c r="Q1435" s="28">
        <v>0</v>
      </c>
      <c r="R1435" s="28">
        <v>0.39668781193551977</v>
      </c>
      <c r="S1435" s="93">
        <v>0</v>
      </c>
      <c r="T1435" s="93">
        <f>_xlfn.XLOOKUP(B1435,'[3]Nur des jours'!$B:$B,'[3]Nur des jours'!$U:$U,"")</f>
        <v>0.26324575596476357</v>
      </c>
      <c r="U1435" s="93">
        <v>0</v>
      </c>
      <c r="V1435" s="93">
        <v>0.81770267069596736</v>
      </c>
      <c r="W1435" s="93">
        <v>0.26324575596476357</v>
      </c>
      <c r="X1435" s="93">
        <v>8.917539158697951E-3</v>
      </c>
      <c r="Y1435" s="93">
        <v>0</v>
      </c>
      <c r="Z1435" s="93">
        <v>0</v>
      </c>
      <c r="AA1435" s="93">
        <v>0</v>
      </c>
      <c r="AB1435" s="93">
        <v>0</v>
      </c>
      <c r="AC1435" s="93">
        <f>_xlfn.XLOOKUP(B1435,'[3]Nur des jours'!$B:$B,'[3]Nur des jours'!$N:$N,"")</f>
        <v>0</v>
      </c>
      <c r="AD1435" s="93">
        <v>0</v>
      </c>
      <c r="AE1435" s="93">
        <v>0</v>
      </c>
      <c r="AF1435" s="93">
        <v>0</v>
      </c>
      <c r="AG1435" s="93"/>
      <c r="AH1435" s="93">
        <v>0</v>
      </c>
      <c r="AI1435" s="93">
        <v>0</v>
      </c>
      <c r="AJ1435" s="93">
        <v>0</v>
      </c>
      <c r="AK1435" s="93">
        <v>0</v>
      </c>
      <c r="AL1435" s="93">
        <v>0</v>
      </c>
      <c r="AM1435" s="49" t="s">
        <v>5559</v>
      </c>
      <c r="AN1435" s="49"/>
      <c r="AO1435" s="48" t="str" cm="1">
        <f t="array" ref="AO1435">IFERROR(_xlfn.IFS(
AQ1435="MPR ISSUE","PDH",
AQ1435="BSS Hardware Issue","BSS",
AQ1435="Sites strategiques, MLL, Pylone, etc.","ENVTECH",
AQ1435="AKTIVCO DEFAUT GE &amp; POWER Cabinet","AKTIVCO",
AQ1435="AKTIVCO Coupure ENEO &amp; Baisse de tension","AKTIVCO GRID ONLY",
AQ1435="Coupure ENEO &amp; Baisse de tension","IHS GRID ONLY",
AQ1435="Defaut GE &amp; POWER Cabinet","IHS",
AQ1435="Sharing","Partners",
AQ1435="Sites strategiques &amp; DataCenter","SST &amp; DC",
AQ1435="Exclu","Exclu",
AQ1435="SAT","SAT",
AQ1435="SPARE-ISSUE","SPARE-ISSUE",
AQ1435="Fiber CAmtel","TRANS_FO_CAMTEL",
AQ1435="Fiber AOF","Fiber AOF",
AQ1435="Projet OCM (HUAWEI)","TRAVAUX-HUAWEI",
AQ1435="Projet OCM (NOKIA)","TRAVAUX-NOKIA",
AQ1435="ACCESS-ISSUE","ACCESS-ISSUE",
AQ1435="Projet OCM (ZTE, NOKIA, autres projets)","TRAVAUX OCM",
AQ1435="No root CAuse","No root cause",
AQ1435="ODU HS","PDH",
AQ1435="IP &amp; VLAN","PDH",
AQ1435="Warehouse HUAWEI","SPARE-ISSUE",
AQ1435="SPARE-HS","SPARE-ISSUE",
AQ1435="Power Telco","BSS",AQ1435="no impacts","no impacts"
),"")</f>
        <v>No root cause</v>
      </c>
      <c r="AP1435" s="48" t="str" cm="1">
        <f t="array" ref="AP1435">IFERROR(_xlfn.IFS(
AQ1435="MPR ISSUE","TX ISSUE",
AQ1435="BSS Hardware Issue","RAN ISSUE",
AQ1435="Sites strategiques, MLL, Pylone, etc.","ENVTECH",
AQ1435="AKTIVCO DEFAUT GE &amp; POWER Cabinet","POWER ISSUE",
AQ1435="AKTIVCO Coupure ENEO &amp; Baisse de tension","POWER ISSUE",
AQ1435="Coupure ENEO &amp; Baisse de tension","POWER ISSUE",
AQ1435="Defaut GE &amp; POWER Cabinet","POWER ISSUE",
AQ1435="Sharing","POWER ISSUE",
AQ1435="Sites strategiques &amp; DataCenter","POWER ISSUE",
AQ1435="Exclu","Exclu",
AQ1435="SAT","TX ISSUE",
AQ1435="SPARE-ISSUE","SPARE-ISSUE",
AQ1435="Fiber CAmtel","TX ISSUE",
AQ1435="Fiber AOF","TX ISSUE",
AQ1435="Projet OCM (HUAWEI)","TRAVAUX-HUAWEI",
AQ1435="Projet OCM (NOKIA)","TRAVAUX -NOKIA",
AQ1435="ACCESS-ISSUE","ACCESS-ISSUE",
AQ1435="Projet OCM (ZTE, NOKIA, autres projets)","TRAVAUX OCM",
AQ1435="No root CAuse","No root cause",
AQ1435="ODU HS","TX ISSUE",
AQ1435="IP &amp; VLAN","TX ISSUE",
AQ1435="Warehouse HUAWEI","SPARE-ISSUE",
AQ1435="SPARE-HS","SPARE-ISSUE",
AQ1435="Power Telco","RAN ISSUE",AQ1435="no impacts","no impacts"
),"")</f>
        <v>No root cause</v>
      </c>
      <c r="AQ1435" s="126" t="s">
        <v>5344</v>
      </c>
      <c r="AR1435" s="48" t="str" cm="1">
        <f t="array" ref="AR1435">IFERROR(_xlfn.IFS(
AQ1435="MPR ISSUE","ACTIVE",
AQ1435="BSS Hardware Issue","ACTIVE",
AQ1435="Sites strategiques, MLL, Pylone, etc.","PASSIVE",
AQ1435="AKTIVCO DEFAUT GE &amp; POWER Cabinet","PASSIVE",
AQ1435="AKTIVCO Coupure ENEO &amp; Baisse de tension","PASSIVE",
AQ1435="Coupure ENEO &amp; Baisse de tension","PASSIVE",
AQ1435="Defaut GE &amp; POWER Cabinet","PASSIVE",
AQ1435="Sharing","PASSIVE",
AQ1435="Sites strategiques &amp; DataCenter","PASSIVE",
AQ1435="Exclu","Exclu",
AQ1435="SAT","ACTIVE",
AQ1435="SPARE-ISSUE","SPARE-ISSUE",
AQ1435="Fiber CAmtel","ACTIVE",
AQ1435="Fiber AOF","ACTIVE",
AQ1435="Projet OCM (HUAWEI)","PLANNED WORKS",
AQ1435="Projet OCM (NOKIA)","PLANNED WORKS",
AQ1435="ACCESS-ISSUE","ACCESS-ISSUE",
AQ1435="Projet OCM (ZTE, NOKIA, autres projets)","PLANNED WORKS",
AQ1435="No root CAuse","No root cause",
AQ1435="ODU HS","ACTIVE",
AQ1435="IP &amp; VLAN","ACTIVE",
AQ1435="Warehouse HUAWEI","SPARE-ISSUE",
AQ1435="SPARE-HS","SPARE-ISSUE",
AQ1435="Power Telco","ACTIVE", AQ1435="no impacts","no impacts"
),"")</f>
        <v>No root cause</v>
      </c>
      <c r="AS1435" s="92" t="s">
        <v>5537</v>
      </c>
      <c r="AT1435" s="98" t="s">
        <v>3776</v>
      </c>
      <c r="AV1435" s="17" t="s">
        <v>5537</v>
      </c>
      <c r="AW1435" s="7" t="s">
        <v>5537</v>
      </c>
      <c r="AX1435" s="6" t="s">
        <v>5537</v>
      </c>
      <c r="AY1435" s="7"/>
      <c r="AZ1435" s="3" t="s">
        <v>5537</v>
      </c>
      <c r="BA1435" s="18" t="s">
        <v>5537</v>
      </c>
      <c r="BB1435" s="18" t="s">
        <v>5537</v>
      </c>
      <c r="BC1435" s="18" t="s">
        <v>5537</v>
      </c>
      <c r="BD1435" s="18" t="s">
        <v>5537</v>
      </c>
      <c r="BE1435" s="18" t="s">
        <v>5537</v>
      </c>
      <c r="BF1435" s="18" t="s">
        <v>5537</v>
      </c>
      <c r="BG1435" s="18" t="s">
        <v>5537</v>
      </c>
      <c r="BH1435" s="18" t="s">
        <v>5537</v>
      </c>
      <c r="BI1435" s="18" t="s">
        <v>5537</v>
      </c>
      <c r="BJ1435" s="18" t="s">
        <v>5537</v>
      </c>
      <c r="BK1435" s="18" t="s">
        <v>5537</v>
      </c>
      <c r="BL1435" s="9" t="s">
        <v>5537</v>
      </c>
      <c r="BM1435" s="14" t="s">
        <v>5537</v>
      </c>
      <c r="BN1435" s="14" t="s">
        <v>5537</v>
      </c>
      <c r="BO1435" s="14" t="str">
        <f>_xlfn.XLOOKUP(B1435,'[4]cell downs 18042026 17h'!$B:$B,'[4]cell downs 18042026 17h'!$B:$B,"")</f>
        <v/>
      </c>
      <c r="BP1435" s="14" t="str">
        <f>_xlfn.XLOOKUP(B1435,'[5]Cells Huawei 19042026 15h'!$B:$B,'[5]Cells Huawei 19042026 15h'!$B:$B,"")</f>
        <v/>
      </c>
      <c r="BQ1435" s="9" t="str">
        <f>_xlfn.XLOOKUP(B1435,'[6]cells down 19042026 9H40'!$B:$B,'[6]cells down 19042026 9H40'!$B:$B,"")</f>
        <v/>
      </c>
      <c r="BR1435" s="9" t="s">
        <v>3776</v>
      </c>
      <c r="BS1435" s="9" t="s">
        <v>5577</v>
      </c>
      <c r="BT1435" s="108"/>
    </row>
    <row r="1436" spans="1:72" s="9" customFormat="1" x14ac:dyDescent="0.35">
      <c r="A1436" s="1" t="s">
        <v>4263</v>
      </c>
      <c r="B1436" s="8" t="s">
        <v>4264</v>
      </c>
      <c r="C1436" s="3" t="str">
        <f>_xlfn.XLOOKUP(B1436,'[1]daily break down'!$D:$D,'[1]daily break down'!$E:$E,"")</f>
        <v>ADAMAOUA</v>
      </c>
      <c r="D1436" s="1" t="s">
        <v>21</v>
      </c>
      <c r="E1436" s="1" t="s">
        <v>80</v>
      </c>
      <c r="F1436" s="3" t="s">
        <v>90</v>
      </c>
      <c r="G1436" s="1" t="s">
        <v>4263</v>
      </c>
      <c r="H1436" s="32" t="str">
        <f>_xlfn.XLOOKUP(B1436,[2]CALCULATION!$B:$B,[2]CALCULATION!$H:$H,"")</f>
        <v>HUAWEI</v>
      </c>
      <c r="I1436" s="28">
        <v>0</v>
      </c>
      <c r="J1436" s="28">
        <v>0</v>
      </c>
      <c r="K1436" s="28">
        <v>0</v>
      </c>
      <c r="L1436" s="28">
        <v>0</v>
      </c>
      <c r="M1436" s="28">
        <v>0</v>
      </c>
      <c r="N1436" s="28">
        <v>0</v>
      </c>
      <c r="O1436" s="28">
        <v>0</v>
      </c>
      <c r="P1436" s="28">
        <v>0</v>
      </c>
      <c r="Q1436" s="28">
        <v>0</v>
      </c>
      <c r="R1436" s="28">
        <v>0</v>
      </c>
      <c r="S1436" s="93">
        <v>0</v>
      </c>
      <c r="T1436" s="93">
        <f>_xlfn.XLOOKUP(B1436,'[3]Nur des jours'!$B:$B,'[3]Nur des jours'!$U:$U,"")</f>
        <v>0</v>
      </c>
      <c r="U1436" s="93">
        <v>0</v>
      </c>
      <c r="V1436" s="93">
        <v>0</v>
      </c>
      <c r="W1436" s="93">
        <v>0</v>
      </c>
      <c r="X1436" s="93">
        <v>7.3123821101323226E-3</v>
      </c>
      <c r="Y1436" s="93">
        <v>0</v>
      </c>
      <c r="Z1436" s="93">
        <v>0</v>
      </c>
      <c r="AA1436" s="93">
        <v>0</v>
      </c>
      <c r="AB1436" s="93">
        <v>0</v>
      </c>
      <c r="AC1436" s="93">
        <f>_xlfn.XLOOKUP(B1436,'[3]Nur des jours'!$B:$B,'[3]Nur des jours'!$N:$N,"")</f>
        <v>0</v>
      </c>
      <c r="AD1436" s="93">
        <v>0</v>
      </c>
      <c r="AE1436" s="93">
        <v>0</v>
      </c>
      <c r="AF1436" s="93">
        <v>0</v>
      </c>
      <c r="AG1436" s="93"/>
      <c r="AH1436" s="93">
        <v>0</v>
      </c>
      <c r="AI1436" s="93">
        <v>0</v>
      </c>
      <c r="AJ1436" s="93">
        <v>0</v>
      </c>
      <c r="AK1436" s="93">
        <v>0</v>
      </c>
      <c r="AL1436" s="93">
        <v>0</v>
      </c>
      <c r="AM1436" s="49" t="s">
        <v>5559</v>
      </c>
      <c r="AN1436" s="49"/>
      <c r="AO1436" s="48" t="str" cm="1">
        <f t="array" ref="AO1436">IFERROR(_xlfn.IFS(
AQ1436="MPR ISSUE","PDH",
AQ1436="BSS Hardware Issue","BSS",
AQ1436="Sites strategiques, MLL, Pylone, etc.","ENVTECH",
AQ1436="AKTIVCO DEFAUT GE &amp; POWER Cabinet","AKTIVCO",
AQ1436="AKTIVCO Coupure ENEO &amp; Baisse de tension","AKTIVCO GRID ONLY",
AQ1436="Coupure ENEO &amp; Baisse de tension","IHS GRID ONLY",
AQ1436="Defaut GE &amp; POWER Cabinet","IHS",
AQ1436="Sharing","Partners",
AQ1436="Sites strategiques &amp; DataCenter","SST &amp; DC",
AQ1436="Exclu","Exclu",
AQ1436="SAT","SAT",
AQ1436="SPARE-ISSUE","SPARE-ISSUE",
AQ1436="Fiber CAmtel","TRANS_FO_CAMTEL",
AQ1436="Fiber AOF","Fiber AOF",
AQ1436="Projet OCM (HUAWEI)","TRAVAUX-HUAWEI",
AQ1436="Projet OCM (NOKIA)","TRAVAUX-NOKIA",
AQ1436="ACCESS-ISSUE","ACCESS-ISSUE",
AQ1436="Projet OCM (ZTE, NOKIA, autres projets)","TRAVAUX OCM",
AQ1436="No root CAuse","No root cause",
AQ1436="ODU HS","PDH",
AQ1436="IP &amp; VLAN","PDH",
AQ1436="Warehouse HUAWEI","SPARE-ISSUE",
AQ1436="SPARE-HS","SPARE-ISSUE",
AQ1436="Power Telco","BSS",AQ1436="no impacts","no impacts"
),"")</f>
        <v>No root cause</v>
      </c>
      <c r="AP1436" s="48" t="str" cm="1">
        <f t="array" ref="AP1436">IFERROR(_xlfn.IFS(
AQ1436="MPR ISSUE","TX ISSUE",
AQ1436="BSS Hardware Issue","RAN ISSUE",
AQ1436="Sites strategiques, MLL, Pylone, etc.","ENVTECH",
AQ1436="AKTIVCO DEFAUT GE &amp; POWER Cabinet","POWER ISSUE",
AQ1436="AKTIVCO Coupure ENEO &amp; Baisse de tension","POWER ISSUE",
AQ1436="Coupure ENEO &amp; Baisse de tension","POWER ISSUE",
AQ1436="Defaut GE &amp; POWER Cabinet","POWER ISSUE",
AQ1436="Sharing","POWER ISSUE",
AQ1436="Sites strategiques &amp; DataCenter","POWER ISSUE",
AQ1436="Exclu","Exclu",
AQ1436="SAT","TX ISSUE",
AQ1436="SPARE-ISSUE","SPARE-ISSUE",
AQ1436="Fiber CAmtel","TX ISSUE",
AQ1436="Fiber AOF","TX ISSUE",
AQ1436="Projet OCM (HUAWEI)","TRAVAUX-HUAWEI",
AQ1436="Projet OCM (NOKIA)","TRAVAUX -NOKIA",
AQ1436="ACCESS-ISSUE","ACCESS-ISSUE",
AQ1436="Projet OCM (ZTE, NOKIA, autres projets)","TRAVAUX OCM",
AQ1436="No root CAuse","No root cause",
AQ1436="ODU HS","TX ISSUE",
AQ1436="IP &amp; VLAN","TX ISSUE",
AQ1436="Warehouse HUAWEI","SPARE-ISSUE",
AQ1436="SPARE-HS","SPARE-ISSUE",
AQ1436="Power Telco","RAN ISSUE",AQ1436="no impacts","no impacts"
),"")</f>
        <v>No root cause</v>
      </c>
      <c r="AQ1436" s="67" t="s">
        <v>5344</v>
      </c>
      <c r="AR1436" s="48" t="str" cm="1">
        <f t="array" ref="AR1436">IFERROR(_xlfn.IFS(
AQ1436="MPR ISSUE","ACTIVE",
AQ1436="BSS Hardware Issue","ACTIVE",
AQ1436="Sites strategiques, MLL, Pylone, etc.","PASSIVE",
AQ1436="AKTIVCO DEFAUT GE &amp; POWER Cabinet","PASSIVE",
AQ1436="AKTIVCO Coupure ENEO &amp; Baisse de tension","PASSIVE",
AQ1436="Coupure ENEO &amp; Baisse de tension","PASSIVE",
AQ1436="Defaut GE &amp; POWER Cabinet","PASSIVE",
AQ1436="Sharing","PASSIVE",
AQ1436="Sites strategiques &amp; DataCenter","PASSIVE",
AQ1436="Exclu","Exclu",
AQ1436="SAT","ACTIVE",
AQ1436="SPARE-ISSUE","SPARE-ISSUE",
AQ1436="Fiber CAmtel","ACTIVE",
AQ1436="Fiber AOF","ACTIVE",
AQ1436="Projet OCM (HUAWEI)","PLANNED WORKS",
AQ1436="Projet OCM (NOKIA)","PLANNED WORKS",
AQ1436="ACCESS-ISSUE","ACCESS-ISSUE",
AQ1436="Projet OCM (ZTE, NOKIA, autres projets)","PLANNED WORKS",
AQ1436="No root CAuse","No root cause",
AQ1436="ODU HS","ACTIVE",
AQ1436="IP &amp; VLAN","ACTIVE",
AQ1436="Warehouse HUAWEI","SPARE-ISSUE",
AQ1436="SPARE-HS","SPARE-ISSUE",
AQ1436="Power Telco","ACTIVE", AQ1436="no impacts","no impacts"
),"")</f>
        <v>No root cause</v>
      </c>
      <c r="AS1436" s="92" t="s">
        <v>5537</v>
      </c>
      <c r="AT1436" s="98" t="s">
        <v>4264</v>
      </c>
      <c r="AV1436" s="17" t="s">
        <v>5537</v>
      </c>
      <c r="AW1436" s="7" t="s">
        <v>5537</v>
      </c>
      <c r="AX1436" s="6" t="s">
        <v>5537</v>
      </c>
      <c r="AY1436" s="7"/>
      <c r="AZ1436" s="3" t="s">
        <v>5537</v>
      </c>
      <c r="BA1436" s="18" t="s">
        <v>5537</v>
      </c>
      <c r="BB1436" s="18" t="s">
        <v>5537</v>
      </c>
      <c r="BC1436" s="18" t="s">
        <v>5537</v>
      </c>
      <c r="BD1436" s="18" t="s">
        <v>5537</v>
      </c>
      <c r="BE1436" s="18" t="s">
        <v>5537</v>
      </c>
      <c r="BF1436" s="18" t="s">
        <v>5537</v>
      </c>
      <c r="BG1436" s="18" t="s">
        <v>5537</v>
      </c>
      <c r="BH1436" s="18" t="s">
        <v>5537</v>
      </c>
      <c r="BI1436" s="18" t="s">
        <v>5537</v>
      </c>
      <c r="BJ1436" s="18" t="s">
        <v>5537</v>
      </c>
      <c r="BK1436" s="18" t="s">
        <v>5537</v>
      </c>
      <c r="BL1436" s="9" t="s">
        <v>5537</v>
      </c>
      <c r="BM1436" s="14" t="s">
        <v>5537</v>
      </c>
      <c r="BN1436" s="14" t="s">
        <v>5537</v>
      </c>
      <c r="BO1436" s="14" t="str">
        <f>_xlfn.XLOOKUP(B1436,'[4]cell downs 18042026 17h'!$B:$B,'[4]cell downs 18042026 17h'!$B:$B,"")</f>
        <v/>
      </c>
      <c r="BP1436" s="14" t="str">
        <f>_xlfn.XLOOKUP(B1436,'[5]Cells Huawei 19042026 15h'!$B:$B,'[5]Cells Huawei 19042026 15h'!$B:$B,"")</f>
        <v/>
      </c>
      <c r="BQ1436" s="9" t="str">
        <f>_xlfn.XLOOKUP(B1436,'[6]cells down 19042026 9H40'!$B:$B,'[6]cells down 19042026 9H40'!$B:$B,"")</f>
        <v/>
      </c>
      <c r="BR1436" s="9" t="s">
        <v>5537</v>
      </c>
      <c r="BS1436" s="9" t="s">
        <v>5537</v>
      </c>
      <c r="BT1436" s="108"/>
    </row>
    <row r="1437" spans="1:72" s="9" customFormat="1" x14ac:dyDescent="0.35">
      <c r="A1437" s="1" t="s">
        <v>2852</v>
      </c>
      <c r="B1437" s="8" t="s">
        <v>2853</v>
      </c>
      <c r="C1437" s="3" t="str">
        <f>_xlfn.XLOOKUP(B1437,'[1]daily break down'!$D:$D,'[1]daily break down'!$E:$E,"")</f>
        <v>OUEST</v>
      </c>
      <c r="D1437" s="1" t="s">
        <v>11</v>
      </c>
      <c r="E1437" s="1" t="s">
        <v>12</v>
      </c>
      <c r="F1437" s="3" t="s">
        <v>102</v>
      </c>
      <c r="G1437" s="1" t="s">
        <v>2854</v>
      </c>
      <c r="H1437" s="32" t="str">
        <f>_xlfn.XLOOKUP(B1437,[2]CALCULATION!$B:$B,[2]CALCULATION!$H:$H,"")</f>
        <v>HUAWEI</v>
      </c>
      <c r="I1437" s="28">
        <v>0</v>
      </c>
      <c r="J1437" s="28">
        <v>0</v>
      </c>
      <c r="K1437" s="28">
        <v>0</v>
      </c>
      <c r="L1437" s="28">
        <v>0</v>
      </c>
      <c r="M1437" s="28">
        <v>0</v>
      </c>
      <c r="N1437" s="28">
        <v>0</v>
      </c>
      <c r="O1437" s="28">
        <v>0</v>
      </c>
      <c r="P1437" s="28">
        <v>0</v>
      </c>
      <c r="Q1437" s="28">
        <v>0</v>
      </c>
      <c r="R1437" s="28">
        <v>0</v>
      </c>
      <c r="S1437" s="93">
        <v>0</v>
      </c>
      <c r="T1437" s="93">
        <f>_xlfn.XLOOKUP(B1437,'[3]Nur des jours'!$B:$B,'[3]Nur des jours'!$U:$U,"")</f>
        <v>0</v>
      </c>
      <c r="U1437" s="93">
        <v>0</v>
      </c>
      <c r="V1437" s="93">
        <v>0</v>
      </c>
      <c r="W1437" s="93">
        <v>0</v>
      </c>
      <c r="X1437" s="93">
        <v>6.9378454654670059E-3</v>
      </c>
      <c r="Y1437" s="93">
        <v>0</v>
      </c>
      <c r="Z1437" s="93">
        <v>0</v>
      </c>
      <c r="AA1437" s="93">
        <v>0</v>
      </c>
      <c r="AB1437" s="93">
        <v>0</v>
      </c>
      <c r="AC1437" s="93">
        <f>_xlfn.XLOOKUP(B1437,'[3]Nur des jours'!$B:$B,'[3]Nur des jours'!$N:$N,"")</f>
        <v>0</v>
      </c>
      <c r="AD1437" s="93">
        <v>0</v>
      </c>
      <c r="AE1437" s="93">
        <v>0</v>
      </c>
      <c r="AF1437" s="93">
        <v>0</v>
      </c>
      <c r="AG1437" s="93"/>
      <c r="AH1437" s="93">
        <v>0</v>
      </c>
      <c r="AI1437" s="93">
        <v>0</v>
      </c>
      <c r="AJ1437" s="93">
        <v>0</v>
      </c>
      <c r="AK1437" s="93">
        <v>0</v>
      </c>
      <c r="AL1437" s="93">
        <v>0</v>
      </c>
      <c r="AM1437" s="49" t="s">
        <v>5559</v>
      </c>
      <c r="AN1437" s="49"/>
      <c r="AO1437" s="48" t="str" cm="1">
        <f t="array" ref="AO1437">IFERROR(_xlfn.IFS(
AQ1437="MPR ISSUE","PDH",
AQ1437="BSS Hardware Issue","BSS",
AQ1437="Sites strategiques, MLL, Pylone, etc.","ENVTECH",
AQ1437="AKTIVCO DEFAUT GE &amp; POWER Cabinet","AKTIVCO",
AQ1437="AKTIVCO Coupure ENEO &amp; Baisse de tension","AKTIVCO GRID ONLY",
AQ1437="Coupure ENEO &amp; Baisse de tension","IHS GRID ONLY",
AQ1437="Defaut GE &amp; POWER Cabinet","IHS",
AQ1437="Sharing","Partners",
AQ1437="Sites strategiques &amp; DataCenter","SST &amp; DC",
AQ1437="Exclu","Exclu",
AQ1437="SAT","SAT",
AQ1437="SPARE-ISSUE","SPARE-ISSUE",
AQ1437="Fiber CAmtel","TRANS_FO_CAMTEL",
AQ1437="Fiber AOF","Fiber AOF",
AQ1437="Projet OCM (HUAWEI)","TRAVAUX-HUAWEI",
AQ1437="Projet OCM (NOKIA)","TRAVAUX-NOKIA",
AQ1437="ACCESS-ISSUE","ACCESS-ISSUE",
AQ1437="Projet OCM (ZTE, NOKIA, autres projets)","TRAVAUX OCM",
AQ1437="No root CAuse","No root cause",
AQ1437="ODU HS","PDH",
AQ1437="IP &amp; VLAN","PDH",
AQ1437="Warehouse HUAWEI","SPARE-ISSUE",
AQ1437="SPARE-HS","SPARE-ISSUE",
AQ1437="Power Telco","BSS",AQ1437="no impacts","no impacts"
),"")</f>
        <v>No root cause</v>
      </c>
      <c r="AP1437" s="48" t="str" cm="1">
        <f t="array" ref="AP1437">IFERROR(_xlfn.IFS(
AQ1437="MPR ISSUE","TX ISSUE",
AQ1437="BSS Hardware Issue","RAN ISSUE",
AQ1437="Sites strategiques, MLL, Pylone, etc.","ENVTECH",
AQ1437="AKTIVCO DEFAUT GE &amp; POWER Cabinet","POWER ISSUE",
AQ1437="AKTIVCO Coupure ENEO &amp; Baisse de tension","POWER ISSUE",
AQ1437="Coupure ENEO &amp; Baisse de tension","POWER ISSUE",
AQ1437="Defaut GE &amp; POWER Cabinet","POWER ISSUE",
AQ1437="Sharing","POWER ISSUE",
AQ1437="Sites strategiques &amp; DataCenter","POWER ISSUE",
AQ1437="Exclu","Exclu",
AQ1437="SAT","TX ISSUE",
AQ1437="SPARE-ISSUE","SPARE-ISSUE",
AQ1437="Fiber CAmtel","TX ISSUE",
AQ1437="Fiber AOF","TX ISSUE",
AQ1437="Projet OCM (HUAWEI)","TRAVAUX-HUAWEI",
AQ1437="Projet OCM (NOKIA)","TRAVAUX -NOKIA",
AQ1437="ACCESS-ISSUE","ACCESS-ISSUE",
AQ1437="Projet OCM (ZTE, NOKIA, autres projets)","TRAVAUX OCM",
AQ1437="No root CAuse","No root cause",
AQ1437="ODU HS","TX ISSUE",
AQ1437="IP &amp; VLAN","TX ISSUE",
AQ1437="Warehouse HUAWEI","SPARE-ISSUE",
AQ1437="SPARE-HS","SPARE-ISSUE",
AQ1437="Power Telco","RAN ISSUE",AQ1437="no impacts","no impacts"
),"")</f>
        <v>No root cause</v>
      </c>
      <c r="AQ1437" s="126" t="s">
        <v>5344</v>
      </c>
      <c r="AR1437" s="48" t="str" cm="1">
        <f t="array" ref="AR1437">IFERROR(_xlfn.IFS(
AQ1437="MPR ISSUE","ACTIVE",
AQ1437="BSS Hardware Issue","ACTIVE",
AQ1437="Sites strategiques, MLL, Pylone, etc.","PASSIVE",
AQ1437="AKTIVCO DEFAUT GE &amp; POWER Cabinet","PASSIVE",
AQ1437="AKTIVCO Coupure ENEO &amp; Baisse de tension","PASSIVE",
AQ1437="Coupure ENEO &amp; Baisse de tension","PASSIVE",
AQ1437="Defaut GE &amp; POWER Cabinet","PASSIVE",
AQ1437="Sharing","PASSIVE",
AQ1437="Sites strategiques &amp; DataCenter","PASSIVE",
AQ1437="Exclu","Exclu",
AQ1437="SAT","ACTIVE",
AQ1437="SPARE-ISSUE","SPARE-ISSUE",
AQ1437="Fiber CAmtel","ACTIVE",
AQ1437="Fiber AOF","ACTIVE",
AQ1437="Projet OCM (HUAWEI)","PLANNED WORKS",
AQ1437="Projet OCM (NOKIA)","PLANNED WORKS",
AQ1437="ACCESS-ISSUE","ACCESS-ISSUE",
AQ1437="Projet OCM (ZTE, NOKIA, autres projets)","PLANNED WORKS",
AQ1437="No root CAuse","No root cause",
AQ1437="ODU HS","ACTIVE",
AQ1437="IP &amp; VLAN","ACTIVE",
AQ1437="Warehouse HUAWEI","SPARE-ISSUE",
AQ1437="SPARE-HS","SPARE-ISSUE",
AQ1437="Power Telco","ACTIVE", AQ1437="no impacts","no impacts"
),"")</f>
        <v>No root cause</v>
      </c>
      <c r="AS1437" s="92" t="s">
        <v>5537</v>
      </c>
      <c r="AT1437" s="98" t="s">
        <v>2853</v>
      </c>
      <c r="AV1437" s="17" t="s">
        <v>5537</v>
      </c>
      <c r="AW1437" s="7" t="s">
        <v>5537</v>
      </c>
      <c r="AX1437" s="6" t="s">
        <v>5537</v>
      </c>
      <c r="AY1437" s="7"/>
      <c r="AZ1437" s="3" t="s">
        <v>5537</v>
      </c>
      <c r="BA1437" s="18" t="s">
        <v>5537</v>
      </c>
      <c r="BB1437" s="18" t="s">
        <v>5537</v>
      </c>
      <c r="BC1437" s="18" t="s">
        <v>5537</v>
      </c>
      <c r="BD1437" s="18" t="s">
        <v>5537</v>
      </c>
      <c r="BE1437" s="18" t="s">
        <v>5537</v>
      </c>
      <c r="BF1437" s="18" t="s">
        <v>5537</v>
      </c>
      <c r="BG1437" s="18" t="s">
        <v>5537</v>
      </c>
      <c r="BH1437" s="18" t="s">
        <v>5537</v>
      </c>
      <c r="BI1437" s="18" t="s">
        <v>5537</v>
      </c>
      <c r="BJ1437" s="18" t="s">
        <v>5537</v>
      </c>
      <c r="BK1437" s="18" t="s">
        <v>5537</v>
      </c>
      <c r="BL1437" s="9" t="s">
        <v>5537</v>
      </c>
      <c r="BM1437" s="14" t="s">
        <v>5537</v>
      </c>
      <c r="BN1437" s="14" t="s">
        <v>5537</v>
      </c>
      <c r="BO1437" s="14" t="str">
        <f>_xlfn.XLOOKUP(B1437,'[4]cell downs 18042026 17h'!$B:$B,'[4]cell downs 18042026 17h'!$B:$B,"")</f>
        <v/>
      </c>
      <c r="BP1437" s="14" t="str">
        <f>_xlfn.XLOOKUP(B1437,'[5]Cells Huawei 19042026 15h'!$B:$B,'[5]Cells Huawei 19042026 15h'!$B:$B,"")</f>
        <v/>
      </c>
      <c r="BQ1437" s="9" t="str">
        <f>_xlfn.XLOOKUP(B1437,'[6]cells down 19042026 9H40'!$B:$B,'[6]cells down 19042026 9H40'!$B:$B,"")</f>
        <v/>
      </c>
      <c r="BR1437" s="9" t="s">
        <v>2853</v>
      </c>
      <c r="BS1437" s="9" t="s">
        <v>5537</v>
      </c>
      <c r="BT1437" s="108"/>
    </row>
    <row r="1438" spans="1:72" s="9" customFormat="1" x14ac:dyDescent="0.35">
      <c r="A1438" s="1" t="s">
        <v>1729</v>
      </c>
      <c r="B1438" s="8" t="s">
        <v>1730</v>
      </c>
      <c r="C1438" s="3" t="str">
        <f>_xlfn.XLOOKUP(B1438,'[1]daily break down'!$D:$D,'[1]daily break down'!$E:$E,"")</f>
        <v>Douala</v>
      </c>
      <c r="D1438" s="1" t="s">
        <v>11</v>
      </c>
      <c r="E1438" s="1" t="s">
        <v>12</v>
      </c>
      <c r="F1438" s="3" t="s">
        <v>31</v>
      </c>
      <c r="G1438" s="1" t="s">
        <v>32</v>
      </c>
      <c r="H1438" s="34" t="str">
        <f>_xlfn.XLOOKUP(B1438,[2]CALCULATION!$B:$B,[2]CALCULATION!$H:$H,"")</f>
        <v>ZTE</v>
      </c>
      <c r="I1438" s="28">
        <v>0</v>
      </c>
      <c r="J1438" s="28">
        <v>0</v>
      </c>
      <c r="K1438" s="28">
        <v>0</v>
      </c>
      <c r="L1438" s="28">
        <v>0</v>
      </c>
      <c r="M1438" s="28">
        <v>0</v>
      </c>
      <c r="N1438" s="28">
        <v>0</v>
      </c>
      <c r="O1438" s="28">
        <v>0</v>
      </c>
      <c r="P1438" s="28">
        <v>0</v>
      </c>
      <c r="Q1438" s="28">
        <v>0</v>
      </c>
      <c r="R1438" s="28">
        <v>0</v>
      </c>
      <c r="S1438" s="93">
        <v>0</v>
      </c>
      <c r="T1438" s="93">
        <f>_xlfn.XLOOKUP(B1438,'[3]Nur des jours'!$B:$B,'[3]Nur des jours'!$U:$U,"")</f>
        <v>0</v>
      </c>
      <c r="U1438" s="93">
        <v>0</v>
      </c>
      <c r="V1438" s="93">
        <v>0</v>
      </c>
      <c r="W1438" s="93">
        <v>0</v>
      </c>
      <c r="X1438" s="93">
        <v>3.3529947236703274E-3</v>
      </c>
      <c r="Y1438" s="93">
        <v>0</v>
      </c>
      <c r="Z1438" s="93">
        <v>0</v>
      </c>
      <c r="AA1438" s="93">
        <v>0</v>
      </c>
      <c r="AB1438" s="93">
        <v>0</v>
      </c>
      <c r="AC1438" s="93">
        <f>_xlfn.XLOOKUP(B1438,'[3]Nur des jours'!$B:$B,'[3]Nur des jours'!$N:$N,"")</f>
        <v>0</v>
      </c>
      <c r="AD1438" s="93">
        <v>0</v>
      </c>
      <c r="AE1438" s="93">
        <v>0</v>
      </c>
      <c r="AF1438" s="93">
        <v>0</v>
      </c>
      <c r="AG1438" s="93"/>
      <c r="AH1438" s="93">
        <v>0</v>
      </c>
      <c r="AI1438" s="93">
        <v>0</v>
      </c>
      <c r="AJ1438" s="93">
        <v>0</v>
      </c>
      <c r="AK1438" s="93">
        <v>0</v>
      </c>
      <c r="AL1438" s="93">
        <v>0</v>
      </c>
      <c r="AM1438" s="49" t="s">
        <v>5559</v>
      </c>
      <c r="AN1438" s="49"/>
      <c r="AO1438" s="48" t="str" cm="1">
        <f t="array" ref="AO1438">IFERROR(_xlfn.IFS(
AQ1438="MPR ISSUE","PDH",
AQ1438="BSS Hardware Issue","BSS",
AQ1438="Sites strategiques, MLL, Pylone, etc.","ENVTECH",
AQ1438="AKTIVCO DEFAUT GE &amp; POWER Cabinet","AKTIVCO",
AQ1438="AKTIVCO Coupure ENEO &amp; Baisse de tension","AKTIVCO GRID ONLY",
AQ1438="Coupure ENEO &amp; Baisse de tension","IHS GRID ONLY",
AQ1438="Defaut GE &amp; POWER Cabinet","IHS",
AQ1438="Sharing","Partners",
AQ1438="Sites strategiques &amp; DataCenter","SST &amp; DC",
AQ1438="Exclu","Exclu",
AQ1438="SAT","SAT",
AQ1438="SPARE-ISSUE","SPARE-ISSUE",
AQ1438="Fiber CAmtel","TRANS_FO_CAMTEL",
AQ1438="Fiber AOF","Fiber AOF",
AQ1438="Projet OCM (HUAWEI)","TRAVAUX-HUAWEI",
AQ1438="Projet OCM (NOKIA)","TRAVAUX-NOKIA",
AQ1438="ACCESS-ISSUE","ACCESS-ISSUE",
AQ1438="Projet OCM (ZTE, NOKIA, autres projets)","TRAVAUX OCM",
AQ1438="No root CAuse","No root cause",
AQ1438="ODU HS","PDH",
AQ1438="IP &amp; VLAN","PDH",
AQ1438="Warehouse HUAWEI","SPARE-ISSUE",
AQ1438="SPARE-HS","SPARE-ISSUE",
AQ1438="Power Telco","BSS",AQ1438="no impacts","no impacts"
),"")</f>
        <v>No root cause</v>
      </c>
      <c r="AP1438" s="48" t="str" cm="1">
        <f t="array" ref="AP1438">IFERROR(_xlfn.IFS(
AQ1438="MPR ISSUE","TX ISSUE",
AQ1438="BSS Hardware Issue","RAN ISSUE",
AQ1438="Sites strategiques, MLL, Pylone, etc.","ENVTECH",
AQ1438="AKTIVCO DEFAUT GE &amp; POWER Cabinet","POWER ISSUE",
AQ1438="AKTIVCO Coupure ENEO &amp; Baisse de tension","POWER ISSUE",
AQ1438="Coupure ENEO &amp; Baisse de tension","POWER ISSUE",
AQ1438="Defaut GE &amp; POWER Cabinet","POWER ISSUE",
AQ1438="Sharing","POWER ISSUE",
AQ1438="Sites strategiques &amp; DataCenter","POWER ISSUE",
AQ1438="Exclu","Exclu",
AQ1438="SAT","TX ISSUE",
AQ1438="SPARE-ISSUE","SPARE-ISSUE",
AQ1438="Fiber CAmtel","TX ISSUE",
AQ1438="Fiber AOF","TX ISSUE",
AQ1438="Projet OCM (HUAWEI)","TRAVAUX-HUAWEI",
AQ1438="Projet OCM (NOKIA)","TRAVAUX -NOKIA",
AQ1438="ACCESS-ISSUE","ACCESS-ISSUE",
AQ1438="Projet OCM (ZTE, NOKIA, autres projets)","TRAVAUX OCM",
AQ1438="No root CAuse","No root cause",
AQ1438="ODU HS","TX ISSUE",
AQ1438="IP &amp; VLAN","TX ISSUE",
AQ1438="Warehouse HUAWEI","SPARE-ISSUE",
AQ1438="SPARE-HS","SPARE-ISSUE",
AQ1438="Power Telco","RAN ISSUE",AQ1438="no impacts","no impacts"
),"")</f>
        <v>No root cause</v>
      </c>
      <c r="AQ1438" s="126" t="s">
        <v>5344</v>
      </c>
      <c r="AR1438" s="48" t="str" cm="1">
        <f t="array" ref="AR1438">IFERROR(_xlfn.IFS(
AQ1438="MPR ISSUE","ACTIVE",
AQ1438="BSS Hardware Issue","ACTIVE",
AQ1438="Sites strategiques, MLL, Pylone, etc.","PASSIVE",
AQ1438="AKTIVCO DEFAUT GE &amp; POWER Cabinet","PASSIVE",
AQ1438="AKTIVCO Coupure ENEO &amp; Baisse de tension","PASSIVE",
AQ1438="Coupure ENEO &amp; Baisse de tension","PASSIVE",
AQ1438="Defaut GE &amp; POWER Cabinet","PASSIVE",
AQ1438="Sharing","PASSIVE",
AQ1438="Sites strategiques &amp; DataCenter","PASSIVE",
AQ1438="Exclu","Exclu",
AQ1438="SAT","ACTIVE",
AQ1438="SPARE-ISSUE","SPARE-ISSUE",
AQ1438="Fiber CAmtel","ACTIVE",
AQ1438="Fiber AOF","ACTIVE",
AQ1438="Projet OCM (HUAWEI)","PLANNED WORKS",
AQ1438="Projet OCM (NOKIA)","PLANNED WORKS",
AQ1438="ACCESS-ISSUE","ACCESS-ISSUE",
AQ1438="Projet OCM (ZTE, NOKIA, autres projets)","PLANNED WORKS",
AQ1438="No root CAuse","No root cause",
AQ1438="ODU HS","ACTIVE",
AQ1438="IP &amp; VLAN","ACTIVE",
AQ1438="Warehouse HUAWEI","SPARE-ISSUE",
AQ1438="SPARE-HS","SPARE-ISSUE",
AQ1438="Power Telco","ACTIVE", AQ1438="no impacts","no impacts"
),"")</f>
        <v>No root cause</v>
      </c>
      <c r="AS1438" s="92" t="s">
        <v>5537</v>
      </c>
      <c r="AT1438" s="98" t="s">
        <v>1730</v>
      </c>
      <c r="AV1438" s="17" t="s">
        <v>5537</v>
      </c>
      <c r="AW1438" s="7" t="s">
        <v>5537</v>
      </c>
      <c r="AX1438" s="6" t="s">
        <v>5537</v>
      </c>
      <c r="AY1438" s="7"/>
      <c r="AZ1438" s="3" t="s">
        <v>5537</v>
      </c>
      <c r="BA1438" s="18" t="s">
        <v>5537</v>
      </c>
      <c r="BB1438" s="18" t="s">
        <v>5537</v>
      </c>
      <c r="BC1438" s="18" t="s">
        <v>5537</v>
      </c>
      <c r="BD1438" s="18" t="s">
        <v>5537</v>
      </c>
      <c r="BE1438" s="18" t="s">
        <v>5537</v>
      </c>
      <c r="BF1438" s="18" t="s">
        <v>5537</v>
      </c>
      <c r="BG1438" s="18" t="s">
        <v>5537</v>
      </c>
      <c r="BH1438" s="18" t="s">
        <v>5537</v>
      </c>
      <c r="BI1438" s="18" t="s">
        <v>5537</v>
      </c>
      <c r="BJ1438" s="18" t="s">
        <v>5537</v>
      </c>
      <c r="BK1438" s="18" t="s">
        <v>5537</v>
      </c>
      <c r="BL1438" s="9" t="s">
        <v>5537</v>
      </c>
      <c r="BM1438" s="14" t="s">
        <v>5537</v>
      </c>
      <c r="BN1438" s="14" t="s">
        <v>5537</v>
      </c>
      <c r="BO1438" s="14" t="str">
        <f>_xlfn.XLOOKUP(B1438,'[4]cell downs 18042026 17h'!$B:$B,'[4]cell downs 18042026 17h'!$B:$B,"")</f>
        <v/>
      </c>
      <c r="BP1438" s="14" t="str">
        <f>_xlfn.XLOOKUP(B1438,'[5]Cells Huawei 19042026 15h'!$B:$B,'[5]Cells Huawei 19042026 15h'!$B:$B,"")</f>
        <v/>
      </c>
      <c r="BQ1438" s="9" t="str">
        <f>_xlfn.XLOOKUP(B1438,'[6]cells down 19042026 9H40'!$B:$B,'[6]cells down 19042026 9H40'!$B:$B,"")</f>
        <v/>
      </c>
      <c r="BR1438" s="9" t="s">
        <v>1730</v>
      </c>
      <c r="BS1438" s="9" t="s">
        <v>12</v>
      </c>
      <c r="BT1438" s="108"/>
    </row>
    <row r="1439" spans="1:72" s="9" customFormat="1" x14ac:dyDescent="0.35">
      <c r="A1439" s="1" t="s">
        <v>2732</v>
      </c>
      <c r="B1439" s="8" t="s">
        <v>2733</v>
      </c>
      <c r="C1439" s="3" t="str">
        <f>_xlfn.XLOOKUP(B1439,'[1]daily break down'!$D:$D,'[1]daily break down'!$E:$E,"")</f>
        <v>Yaounde</v>
      </c>
      <c r="D1439" s="1" t="s">
        <v>11</v>
      </c>
      <c r="E1439" s="1" t="s">
        <v>12</v>
      </c>
      <c r="F1439" s="3" t="s">
        <v>37</v>
      </c>
      <c r="G1439" s="1" t="s">
        <v>38</v>
      </c>
      <c r="H1439" s="34" t="str">
        <f>_xlfn.XLOOKUP(B1439,[2]CALCULATION!$B:$B,[2]CALCULATION!$H:$H,"")</f>
        <v>ZTE</v>
      </c>
      <c r="I1439" s="28">
        <v>0</v>
      </c>
      <c r="J1439" s="28">
        <v>0</v>
      </c>
      <c r="K1439" s="28">
        <v>0</v>
      </c>
      <c r="L1439" s="28">
        <v>0</v>
      </c>
      <c r="M1439" s="28">
        <v>0</v>
      </c>
      <c r="N1439" s="28">
        <v>0</v>
      </c>
      <c r="O1439" s="28">
        <v>0</v>
      </c>
      <c r="P1439" s="28">
        <v>0</v>
      </c>
      <c r="Q1439" s="28">
        <v>0</v>
      </c>
      <c r="R1439" s="28">
        <v>0</v>
      </c>
      <c r="S1439" s="93">
        <v>0</v>
      </c>
      <c r="T1439" s="93">
        <f>_xlfn.XLOOKUP(B1439,'[3]Nur des jours'!$B:$B,'[3]Nur des jours'!$U:$U,"")</f>
        <v>20.569909226585398</v>
      </c>
      <c r="U1439" s="93">
        <v>10.968412649493624</v>
      </c>
      <c r="V1439" s="93">
        <v>13.868556899607057</v>
      </c>
      <c r="W1439" s="93">
        <v>20.569909226585398</v>
      </c>
      <c r="X1439" s="93">
        <v>0</v>
      </c>
      <c r="Y1439" s="93">
        <v>0</v>
      </c>
      <c r="Z1439" s="93">
        <v>0</v>
      </c>
      <c r="AA1439" s="93">
        <v>0</v>
      </c>
      <c r="AB1439" s="93">
        <v>0</v>
      </c>
      <c r="AC1439" s="93">
        <f>_xlfn.XLOOKUP(B1439,'[3]Nur des jours'!$B:$B,'[3]Nur des jours'!$N:$N,"")</f>
        <v>0</v>
      </c>
      <c r="AD1439" s="93">
        <v>0</v>
      </c>
      <c r="AE1439" s="93">
        <v>0</v>
      </c>
      <c r="AF1439" s="93">
        <v>0</v>
      </c>
      <c r="AG1439" s="93"/>
      <c r="AH1439" s="93">
        <v>0</v>
      </c>
      <c r="AI1439" s="93">
        <v>0</v>
      </c>
      <c r="AJ1439" s="93">
        <v>0</v>
      </c>
      <c r="AK1439" s="93">
        <v>0</v>
      </c>
      <c r="AL1439" s="93">
        <v>0</v>
      </c>
      <c r="AM1439" s="49" t="s">
        <v>5559</v>
      </c>
      <c r="AN1439" s="49"/>
      <c r="AO1439" s="48" t="str" cm="1">
        <f t="array" ref="AO1439">IFERROR(_xlfn.IFS(
AQ1439="MPR ISSUE","PDH",
AQ1439="BSS Hardware Issue","BSS",
AQ1439="Sites strategiques, MLL, Pylone, etc.","ENVTECH",
AQ1439="AKTIVCO DEFAUT GE &amp; POWER Cabinet","AKTIVCO",
AQ1439="AKTIVCO Coupure ENEO &amp; Baisse de tension","AKTIVCO GRID ONLY",
AQ1439="Coupure ENEO &amp; Baisse de tension","IHS GRID ONLY",
AQ1439="Defaut GE &amp; POWER Cabinet","IHS",
AQ1439="Sharing","Partners",
AQ1439="Sites strategiques &amp; DataCenter","SST &amp; DC",
AQ1439="Exclu","Exclu",
AQ1439="SAT","SAT",
AQ1439="SPARE-ISSUE","SPARE-ISSUE",
AQ1439="Fiber CAmtel","TRANS_FO_CAMTEL",
AQ1439="Fiber AOF","Fiber AOF",
AQ1439="Projet OCM (HUAWEI)","TRAVAUX-HUAWEI",
AQ1439="Projet OCM (NOKIA)","TRAVAUX-NOKIA",
AQ1439="ACCESS-ISSUE","ACCESS-ISSUE",
AQ1439="Projet OCM (ZTE, NOKIA, autres projets)","TRAVAUX OCM",
AQ1439="No root CAuse","No root cause",
AQ1439="ODU HS","PDH",
AQ1439="IP &amp; VLAN","PDH",
AQ1439="Warehouse HUAWEI","SPARE-ISSUE",
AQ1439="SPARE-HS","SPARE-ISSUE",
AQ1439="Power Telco","BSS",AQ1439="no impacts","no impacts"
),"")</f>
        <v>No root cause</v>
      </c>
      <c r="AP1439" s="48" t="str" cm="1">
        <f t="array" ref="AP1439">IFERROR(_xlfn.IFS(
AQ1439="MPR ISSUE","TX ISSUE",
AQ1439="BSS Hardware Issue","RAN ISSUE",
AQ1439="Sites strategiques, MLL, Pylone, etc.","ENVTECH",
AQ1439="AKTIVCO DEFAUT GE &amp; POWER Cabinet","POWER ISSUE",
AQ1439="AKTIVCO Coupure ENEO &amp; Baisse de tension","POWER ISSUE",
AQ1439="Coupure ENEO &amp; Baisse de tension","POWER ISSUE",
AQ1439="Defaut GE &amp; POWER Cabinet","POWER ISSUE",
AQ1439="Sharing","POWER ISSUE",
AQ1439="Sites strategiques &amp; DataCenter","POWER ISSUE",
AQ1439="Exclu","Exclu",
AQ1439="SAT","TX ISSUE",
AQ1439="SPARE-ISSUE","SPARE-ISSUE",
AQ1439="Fiber CAmtel","TX ISSUE",
AQ1439="Fiber AOF","TX ISSUE",
AQ1439="Projet OCM (HUAWEI)","TRAVAUX-HUAWEI",
AQ1439="Projet OCM (NOKIA)","TRAVAUX -NOKIA",
AQ1439="ACCESS-ISSUE","ACCESS-ISSUE",
AQ1439="Projet OCM (ZTE, NOKIA, autres projets)","TRAVAUX OCM",
AQ1439="No root CAuse","No root cause",
AQ1439="ODU HS","TX ISSUE",
AQ1439="IP &amp; VLAN","TX ISSUE",
AQ1439="Warehouse HUAWEI","SPARE-ISSUE",
AQ1439="SPARE-HS","SPARE-ISSUE",
AQ1439="Power Telco","RAN ISSUE",AQ1439="no impacts","no impacts"
),"")</f>
        <v>No root cause</v>
      </c>
      <c r="AQ1439" s="126" t="s">
        <v>5344</v>
      </c>
      <c r="AR1439" s="48" t="str" cm="1">
        <f t="array" ref="AR1439">IFERROR(_xlfn.IFS(
AQ1439="MPR ISSUE","ACTIVE",
AQ1439="BSS Hardware Issue","ACTIVE",
AQ1439="Sites strategiques, MLL, Pylone, etc.","PASSIVE",
AQ1439="AKTIVCO DEFAUT GE &amp; POWER Cabinet","PASSIVE",
AQ1439="AKTIVCO Coupure ENEO &amp; Baisse de tension","PASSIVE",
AQ1439="Coupure ENEO &amp; Baisse de tension","PASSIVE",
AQ1439="Defaut GE &amp; POWER Cabinet","PASSIVE",
AQ1439="Sharing","PASSIVE",
AQ1439="Sites strategiques &amp; DataCenter","PASSIVE",
AQ1439="Exclu","Exclu",
AQ1439="SAT","ACTIVE",
AQ1439="SPARE-ISSUE","SPARE-ISSUE",
AQ1439="Fiber CAmtel","ACTIVE",
AQ1439="Fiber AOF","ACTIVE",
AQ1439="Projet OCM (HUAWEI)","PLANNED WORKS",
AQ1439="Projet OCM (NOKIA)","PLANNED WORKS",
AQ1439="ACCESS-ISSUE","ACCESS-ISSUE",
AQ1439="Projet OCM (ZTE, NOKIA, autres projets)","PLANNED WORKS",
AQ1439="No root CAuse","No root cause",
AQ1439="ODU HS","ACTIVE",
AQ1439="IP &amp; VLAN","ACTIVE",
AQ1439="Warehouse HUAWEI","SPARE-ISSUE",
AQ1439="SPARE-HS","SPARE-ISSUE",
AQ1439="Power Telco","ACTIVE", AQ1439="no impacts","no impacts"
),"")</f>
        <v>No root cause</v>
      </c>
      <c r="AS1439" s="92" t="s">
        <v>5537</v>
      </c>
      <c r="AT1439" s="98" t="s">
        <v>2733</v>
      </c>
      <c r="AV1439" s="17" t="s">
        <v>5537</v>
      </c>
      <c r="AW1439" s="7" t="s">
        <v>5537</v>
      </c>
      <c r="AX1439" s="6" t="s">
        <v>5537</v>
      </c>
      <c r="AY1439" s="7"/>
      <c r="AZ1439" s="3" t="s">
        <v>5537</v>
      </c>
      <c r="BA1439" s="18" t="s">
        <v>5537</v>
      </c>
      <c r="BB1439" s="18" t="s">
        <v>5537</v>
      </c>
      <c r="BC1439" s="18" t="s">
        <v>5537</v>
      </c>
      <c r="BD1439" s="18" t="s">
        <v>5537</v>
      </c>
      <c r="BE1439" s="18" t="s">
        <v>5537</v>
      </c>
      <c r="BF1439" s="18" t="s">
        <v>5537</v>
      </c>
      <c r="BG1439" s="18" t="s">
        <v>5537</v>
      </c>
      <c r="BH1439" s="18" t="s">
        <v>5537</v>
      </c>
      <c r="BI1439" s="18" t="s">
        <v>5537</v>
      </c>
      <c r="BJ1439" s="18" t="s">
        <v>5537</v>
      </c>
      <c r="BK1439" s="18" t="s">
        <v>5537</v>
      </c>
      <c r="BL1439" s="9" t="s">
        <v>5537</v>
      </c>
      <c r="BM1439" s="14" t="s">
        <v>5537</v>
      </c>
      <c r="BN1439" s="14" t="s">
        <v>5537</v>
      </c>
      <c r="BO1439" s="14" t="str">
        <f>_xlfn.XLOOKUP(B1439,'[4]cell downs 18042026 17h'!$B:$B,'[4]cell downs 18042026 17h'!$B:$B,"")</f>
        <v/>
      </c>
      <c r="BP1439" s="14" t="str">
        <f>_xlfn.XLOOKUP(B1439,'[5]Cells Huawei 19042026 15h'!$B:$B,'[5]Cells Huawei 19042026 15h'!$B:$B,"")</f>
        <v/>
      </c>
      <c r="BQ1439" s="9" t="str">
        <f>_xlfn.XLOOKUP(B1439,'[6]cells down 19042026 9H40'!$B:$B,'[6]cells down 19042026 9H40'!$B:$B,"")</f>
        <v/>
      </c>
      <c r="BR1439" s="9" t="s">
        <v>2733</v>
      </c>
      <c r="BS1439" s="9" t="s">
        <v>5579</v>
      </c>
      <c r="BT1439" s="108"/>
    </row>
    <row r="1440" spans="1:72" s="9" customFormat="1" x14ac:dyDescent="0.35">
      <c r="A1440" s="1" t="s">
        <v>1907</v>
      </c>
      <c r="B1440" s="8" t="s">
        <v>1908</v>
      </c>
      <c r="C1440" s="3" t="str">
        <f>_xlfn.XLOOKUP(B1440,'[1]daily break down'!$D:$D,'[1]daily break down'!$E:$E,"")</f>
        <v>Douala</v>
      </c>
      <c r="D1440" s="1" t="s">
        <v>11</v>
      </c>
      <c r="E1440" s="1" t="s">
        <v>145</v>
      </c>
      <c r="F1440" s="3" t="s">
        <v>31</v>
      </c>
      <c r="G1440" s="1" t="s">
        <v>32</v>
      </c>
      <c r="H1440" s="34" t="str">
        <f>_xlfn.XLOOKUP(B1440,[2]CALCULATION!$B:$B,[2]CALCULATION!$H:$H,"")</f>
        <v>ZTE</v>
      </c>
      <c r="I1440" s="28">
        <v>0</v>
      </c>
      <c r="J1440" s="28">
        <v>4.2096492054115924</v>
      </c>
      <c r="K1440" s="28">
        <v>4.2464429719803798</v>
      </c>
      <c r="L1440" s="28">
        <v>0</v>
      </c>
      <c r="M1440" s="28">
        <v>0</v>
      </c>
      <c r="N1440" s="28">
        <v>4.44093450103159E-3</v>
      </c>
      <c r="O1440" s="28">
        <v>27.146255489637099</v>
      </c>
      <c r="P1440" s="28">
        <v>18.560466622721034</v>
      </c>
      <c r="Q1440" s="28">
        <v>23.18105386764374</v>
      </c>
      <c r="R1440" s="28">
        <v>7.86960346200273</v>
      </c>
      <c r="S1440" s="93">
        <v>60.072021613261327</v>
      </c>
      <c r="T1440" s="93">
        <f>_xlfn.XLOOKUP(B1440,'[3]Nur des jours'!$B:$B,'[3]Nur des jours'!$U:$U,"")</f>
        <v>19.157995251588744</v>
      </c>
      <c r="U1440" s="93">
        <v>0</v>
      </c>
      <c r="V1440" s="93">
        <v>0</v>
      </c>
      <c r="W1440" s="93">
        <v>19.157995251588744</v>
      </c>
      <c r="X1440" s="93">
        <v>0</v>
      </c>
      <c r="Y1440" s="93">
        <v>0</v>
      </c>
      <c r="Z1440" s="93">
        <v>0</v>
      </c>
      <c r="AA1440" s="93">
        <v>0</v>
      </c>
      <c r="AB1440" s="93">
        <v>0</v>
      </c>
      <c r="AC1440" s="93">
        <f>_xlfn.XLOOKUP(B1440,'[3]Nur des jours'!$B:$B,'[3]Nur des jours'!$N:$N,"")</f>
        <v>0</v>
      </c>
      <c r="AD1440" s="93">
        <v>0</v>
      </c>
      <c r="AE1440" s="93">
        <v>0</v>
      </c>
      <c r="AF1440" s="93">
        <v>0</v>
      </c>
      <c r="AG1440" s="93"/>
      <c r="AH1440" s="93">
        <v>0</v>
      </c>
      <c r="AI1440" s="93">
        <v>0</v>
      </c>
      <c r="AJ1440" s="93">
        <v>0</v>
      </c>
      <c r="AK1440" s="93">
        <v>0</v>
      </c>
      <c r="AL1440" s="93">
        <v>0</v>
      </c>
      <c r="AM1440" s="49" t="s">
        <v>5559</v>
      </c>
      <c r="AN1440" s="49"/>
      <c r="AO1440" s="48" t="str" cm="1">
        <f t="array" ref="AO1440">IFERROR(_xlfn.IFS(
AQ1440="MPR ISSUE","PDH",
AQ1440="BSS Hardware Issue","BSS",
AQ1440="Sites strategiques, MLL, Pylone, etc.","ENVTECH",
AQ1440="AKTIVCO DEFAUT GE &amp; POWER Cabinet","AKTIVCO",
AQ1440="AKTIVCO Coupure ENEO &amp; Baisse de tension","AKTIVCO GRID ONLY",
AQ1440="Coupure ENEO &amp; Baisse de tension","IHS GRID ONLY",
AQ1440="Defaut GE &amp; POWER Cabinet","IHS",
AQ1440="Sharing","Partners",
AQ1440="Sites strategiques &amp; DataCenter","SST &amp; DC",
AQ1440="Exclu","Exclu",
AQ1440="SAT","SAT",
AQ1440="SPARE-ISSUE","SPARE-ISSUE",
AQ1440="Fiber CAmtel","TRANS_FO_CAMTEL",
AQ1440="Fiber AOF","Fiber AOF",
AQ1440="Projet OCM (HUAWEI)","TRAVAUX-HUAWEI",
AQ1440="Projet OCM (NOKIA)","TRAVAUX-NOKIA",
AQ1440="ACCESS-ISSUE","ACCESS-ISSUE",
AQ1440="Projet OCM (ZTE, NOKIA, autres projets)","TRAVAUX OCM",
AQ1440="No root CAuse","No root cause",
AQ1440="ODU HS","PDH",
AQ1440="IP &amp; VLAN","PDH",
AQ1440="Warehouse HUAWEI","SPARE-ISSUE",
AQ1440="SPARE-HS","SPARE-ISSUE",
AQ1440="Power Telco","BSS",AQ1440="no impacts","no impacts"
),"")</f>
        <v>No root cause</v>
      </c>
      <c r="AP1440" s="48" t="str" cm="1">
        <f t="array" ref="AP1440">IFERROR(_xlfn.IFS(
AQ1440="MPR ISSUE","TX ISSUE",
AQ1440="BSS Hardware Issue","RAN ISSUE",
AQ1440="Sites strategiques, MLL, Pylone, etc.","ENVTECH",
AQ1440="AKTIVCO DEFAUT GE &amp; POWER Cabinet","POWER ISSUE",
AQ1440="AKTIVCO Coupure ENEO &amp; Baisse de tension","POWER ISSUE",
AQ1440="Coupure ENEO &amp; Baisse de tension","POWER ISSUE",
AQ1440="Defaut GE &amp; POWER Cabinet","POWER ISSUE",
AQ1440="Sharing","POWER ISSUE",
AQ1440="Sites strategiques &amp; DataCenter","POWER ISSUE",
AQ1440="Exclu","Exclu",
AQ1440="SAT","TX ISSUE",
AQ1440="SPARE-ISSUE","SPARE-ISSUE",
AQ1440="Fiber CAmtel","TX ISSUE",
AQ1440="Fiber AOF","TX ISSUE",
AQ1440="Projet OCM (HUAWEI)","TRAVAUX-HUAWEI",
AQ1440="Projet OCM (NOKIA)","TRAVAUX -NOKIA",
AQ1440="ACCESS-ISSUE","ACCESS-ISSUE",
AQ1440="Projet OCM (ZTE, NOKIA, autres projets)","TRAVAUX OCM",
AQ1440="No root CAuse","No root cause",
AQ1440="ODU HS","TX ISSUE",
AQ1440="IP &amp; VLAN","TX ISSUE",
AQ1440="Warehouse HUAWEI","SPARE-ISSUE",
AQ1440="SPARE-HS","SPARE-ISSUE",
AQ1440="Power Telco","RAN ISSUE",AQ1440="no impacts","no impacts"
),"")</f>
        <v>No root cause</v>
      </c>
      <c r="AQ1440" s="126" t="s">
        <v>5344</v>
      </c>
      <c r="AR1440" s="48" t="str" cm="1">
        <f t="array" ref="AR1440">IFERROR(_xlfn.IFS(
AQ1440="MPR ISSUE","ACTIVE",
AQ1440="BSS Hardware Issue","ACTIVE",
AQ1440="Sites strategiques, MLL, Pylone, etc.","PASSIVE",
AQ1440="AKTIVCO DEFAUT GE &amp; POWER Cabinet","PASSIVE",
AQ1440="AKTIVCO Coupure ENEO &amp; Baisse de tension","PASSIVE",
AQ1440="Coupure ENEO &amp; Baisse de tension","PASSIVE",
AQ1440="Defaut GE &amp; POWER Cabinet","PASSIVE",
AQ1440="Sharing","PASSIVE",
AQ1440="Sites strategiques &amp; DataCenter","PASSIVE",
AQ1440="Exclu","Exclu",
AQ1440="SAT","ACTIVE",
AQ1440="SPARE-ISSUE","SPARE-ISSUE",
AQ1440="Fiber CAmtel","ACTIVE",
AQ1440="Fiber AOF","ACTIVE",
AQ1440="Projet OCM (HUAWEI)","PLANNED WORKS",
AQ1440="Projet OCM (NOKIA)","PLANNED WORKS",
AQ1440="ACCESS-ISSUE","ACCESS-ISSUE",
AQ1440="Projet OCM (ZTE, NOKIA, autres projets)","PLANNED WORKS",
AQ1440="No root CAuse","No root cause",
AQ1440="ODU HS","ACTIVE",
AQ1440="IP &amp; VLAN","ACTIVE",
AQ1440="Warehouse HUAWEI","SPARE-ISSUE",
AQ1440="SPARE-HS","SPARE-ISSUE",
AQ1440="Power Telco","ACTIVE", AQ1440="no impacts","no impacts"
),"")</f>
        <v>No root cause</v>
      </c>
      <c r="AS1440" s="92" t="s">
        <v>5537</v>
      </c>
      <c r="AT1440" s="98" t="s">
        <v>1908</v>
      </c>
      <c r="AV1440" s="17" t="s">
        <v>5537</v>
      </c>
      <c r="AW1440" s="7" t="s">
        <v>5537</v>
      </c>
      <c r="AX1440" s="6" t="s">
        <v>5537</v>
      </c>
      <c r="AY1440" s="7"/>
      <c r="AZ1440" s="3" t="s">
        <v>5537</v>
      </c>
      <c r="BA1440" s="18" t="s">
        <v>5537</v>
      </c>
      <c r="BB1440" s="18" t="s">
        <v>5537</v>
      </c>
      <c r="BC1440" s="18" t="s">
        <v>5537</v>
      </c>
      <c r="BD1440" s="18" t="s">
        <v>5537</v>
      </c>
      <c r="BE1440" s="18" t="s">
        <v>5537</v>
      </c>
      <c r="BF1440" s="18" t="s">
        <v>5537</v>
      </c>
      <c r="BG1440" s="18" t="s">
        <v>5537</v>
      </c>
      <c r="BH1440" s="18" t="s">
        <v>5537</v>
      </c>
      <c r="BI1440" s="18" t="s">
        <v>5537</v>
      </c>
      <c r="BJ1440" s="18" t="s">
        <v>5537</v>
      </c>
      <c r="BK1440" s="18" t="s">
        <v>5537</v>
      </c>
      <c r="BL1440" s="9" t="s">
        <v>5537</v>
      </c>
      <c r="BM1440" s="14" t="s">
        <v>5537</v>
      </c>
      <c r="BN1440" s="14" t="s">
        <v>5537</v>
      </c>
      <c r="BO1440" s="14" t="str">
        <f>_xlfn.XLOOKUP(B1440,'[4]cell downs 18042026 17h'!$B:$B,'[4]cell downs 18042026 17h'!$B:$B,"")</f>
        <v/>
      </c>
      <c r="BP1440" s="14" t="str">
        <f>_xlfn.XLOOKUP(B1440,'[5]Cells Huawei 19042026 15h'!$B:$B,'[5]Cells Huawei 19042026 15h'!$B:$B,"")</f>
        <v/>
      </c>
      <c r="BQ1440" s="9" t="str">
        <f>_xlfn.XLOOKUP(B1440,'[6]cells down 19042026 9H40'!$B:$B,'[6]cells down 19042026 9H40'!$B:$B,"")</f>
        <v/>
      </c>
      <c r="BR1440" s="9" t="s">
        <v>1908</v>
      </c>
      <c r="BS1440" s="9" t="s">
        <v>12</v>
      </c>
      <c r="BT1440" s="108"/>
    </row>
    <row r="1441" spans="1:72" s="9" customFormat="1" x14ac:dyDescent="0.35">
      <c r="A1441" s="1" t="s">
        <v>1284</v>
      </c>
      <c r="B1441" s="8" t="s">
        <v>1285</v>
      </c>
      <c r="C1441" s="3" t="str">
        <f>_xlfn.XLOOKUP(B1441,'[1]daily break down'!$D:$D,'[1]daily break down'!$E:$E,"")</f>
        <v>NORD</v>
      </c>
      <c r="D1441" s="1" t="s">
        <v>11</v>
      </c>
      <c r="E1441" s="1" t="s">
        <v>96</v>
      </c>
      <c r="F1441" s="3" t="s">
        <v>23</v>
      </c>
      <c r="G1441" s="1" t="s">
        <v>1286</v>
      </c>
      <c r="H1441" s="33" t="str">
        <f>_xlfn.XLOOKUP(B1441,[2]CALCULATION!$B:$B,[2]CALCULATION!$H:$H,"")</f>
        <v>NOKIA</v>
      </c>
      <c r="I1441" s="28">
        <v>0.11132655885718525</v>
      </c>
      <c r="J1441" s="28">
        <v>0.14555207414826801</v>
      </c>
      <c r="K1441" s="28">
        <v>0.15846467085006266</v>
      </c>
      <c r="L1441" s="28">
        <v>6.3171847400216294E-2</v>
      </c>
      <c r="M1441" s="28">
        <v>4.977770358385198E-2</v>
      </c>
      <c r="N1441" s="28">
        <v>7.3266501727862393E-2</v>
      </c>
      <c r="O1441" s="28">
        <v>9.9626747480973527E-2</v>
      </c>
      <c r="P1441" s="28">
        <v>0.10472757987974879</v>
      </c>
      <c r="Q1441" s="28">
        <v>9.9733757950877897E-2</v>
      </c>
      <c r="R1441" s="28">
        <v>9.2528386310649968E-2</v>
      </c>
      <c r="S1441" s="93">
        <v>0.13012473140372055</v>
      </c>
      <c r="T1441" s="93">
        <f>_xlfn.XLOOKUP(B1441,'[3]Nur des jours'!$B:$B,'[3]Nur des jours'!$U:$U,"")</f>
        <v>4.6213541532903575</v>
      </c>
      <c r="U1441" s="93">
        <v>4.6214076585253103</v>
      </c>
      <c r="V1441" s="93">
        <v>4.6214611637602614</v>
      </c>
      <c r="W1441" s="93">
        <v>4.6213541532903575</v>
      </c>
      <c r="X1441" s="93">
        <v>0</v>
      </c>
      <c r="Y1441" s="93">
        <v>0</v>
      </c>
      <c r="Z1441" s="93">
        <v>0</v>
      </c>
      <c r="AA1441" s="93">
        <v>0</v>
      </c>
      <c r="AB1441" s="93">
        <v>0</v>
      </c>
      <c r="AC1441" s="93">
        <f>_xlfn.XLOOKUP(B1441,'[3]Nur des jours'!$B:$B,'[3]Nur des jours'!$N:$N,"")</f>
        <v>0</v>
      </c>
      <c r="AD1441" s="93">
        <v>0</v>
      </c>
      <c r="AE1441" s="93">
        <v>0</v>
      </c>
      <c r="AF1441" s="93">
        <v>0</v>
      </c>
      <c r="AG1441" s="93"/>
      <c r="AH1441" s="93">
        <v>0</v>
      </c>
      <c r="AI1441" s="93">
        <v>0</v>
      </c>
      <c r="AJ1441" s="93">
        <v>0</v>
      </c>
      <c r="AK1441" s="93">
        <v>0</v>
      </c>
      <c r="AL1441" s="93">
        <v>0</v>
      </c>
      <c r="AM1441" s="49" t="s">
        <v>5559</v>
      </c>
      <c r="AN1441" s="49"/>
      <c r="AO1441" s="48" t="str" cm="1">
        <f t="array" ref="AO1441">IFERROR(_xlfn.IFS(
AQ1441="MPR ISSUE","PDH",
AQ1441="BSS Hardware Issue","BSS",
AQ1441="Sites strategiques, MLL, Pylone, etc.","ENVTECH",
AQ1441="AKTIVCO DEFAUT GE &amp; POWER Cabinet","AKTIVCO",
AQ1441="AKTIVCO Coupure ENEO &amp; Baisse de tension","AKTIVCO GRID ONLY",
AQ1441="Coupure ENEO &amp; Baisse de tension","IHS GRID ONLY",
AQ1441="Defaut GE &amp; POWER Cabinet","IHS",
AQ1441="Sharing","Partners",
AQ1441="Sites strategiques &amp; DataCenter","SST &amp; DC",
AQ1441="Exclu","Exclu",
AQ1441="SAT","SAT",
AQ1441="SPARE-ISSUE","SPARE-ISSUE",
AQ1441="Fiber CAmtel","TRANS_FO_CAMTEL",
AQ1441="Fiber AOF","Fiber AOF",
AQ1441="Projet OCM (HUAWEI)","TRAVAUX-HUAWEI",
AQ1441="Projet OCM (NOKIA)","TRAVAUX-NOKIA",
AQ1441="ACCESS-ISSUE","ACCESS-ISSUE",
AQ1441="Projet OCM (ZTE, NOKIA, autres projets)","TRAVAUX OCM",
AQ1441="No root CAuse","No root cause",
AQ1441="ODU HS","PDH",
AQ1441="IP &amp; VLAN","PDH",
AQ1441="Warehouse HUAWEI","SPARE-ISSUE",
AQ1441="SPARE-HS","SPARE-ISSUE",
AQ1441="Power Telco","BSS",AQ1441="no impacts","no impacts"
),"")</f>
        <v>No root cause</v>
      </c>
      <c r="AP1441" s="48" t="str" cm="1">
        <f t="array" ref="AP1441">IFERROR(_xlfn.IFS(
AQ1441="MPR ISSUE","TX ISSUE",
AQ1441="BSS Hardware Issue","RAN ISSUE",
AQ1441="Sites strategiques, MLL, Pylone, etc.","ENVTECH",
AQ1441="AKTIVCO DEFAUT GE &amp; POWER Cabinet","POWER ISSUE",
AQ1441="AKTIVCO Coupure ENEO &amp; Baisse de tension","POWER ISSUE",
AQ1441="Coupure ENEO &amp; Baisse de tension","POWER ISSUE",
AQ1441="Defaut GE &amp; POWER Cabinet","POWER ISSUE",
AQ1441="Sharing","POWER ISSUE",
AQ1441="Sites strategiques &amp; DataCenter","POWER ISSUE",
AQ1441="Exclu","Exclu",
AQ1441="SAT","TX ISSUE",
AQ1441="SPARE-ISSUE","SPARE-ISSUE",
AQ1441="Fiber CAmtel","TX ISSUE",
AQ1441="Fiber AOF","TX ISSUE",
AQ1441="Projet OCM (HUAWEI)","TRAVAUX-HUAWEI",
AQ1441="Projet OCM (NOKIA)","TRAVAUX -NOKIA",
AQ1441="ACCESS-ISSUE","ACCESS-ISSUE",
AQ1441="Projet OCM (ZTE, NOKIA, autres projets)","TRAVAUX OCM",
AQ1441="No root CAuse","No root cause",
AQ1441="ODU HS","TX ISSUE",
AQ1441="IP &amp; VLAN","TX ISSUE",
AQ1441="Warehouse HUAWEI","SPARE-ISSUE",
AQ1441="SPARE-HS","SPARE-ISSUE",
AQ1441="Power Telco","RAN ISSUE",AQ1441="no impacts","no impacts"
),"")</f>
        <v>No root cause</v>
      </c>
      <c r="AQ1441" s="126" t="s">
        <v>5344</v>
      </c>
      <c r="AR1441" s="48" t="str" cm="1">
        <f t="array" ref="AR1441">IFERROR(_xlfn.IFS(
AQ1441="MPR ISSUE","ACTIVE",
AQ1441="BSS Hardware Issue","ACTIVE",
AQ1441="Sites strategiques, MLL, Pylone, etc.","PASSIVE",
AQ1441="AKTIVCO DEFAUT GE &amp; POWER Cabinet","PASSIVE",
AQ1441="AKTIVCO Coupure ENEO &amp; Baisse de tension","PASSIVE",
AQ1441="Coupure ENEO &amp; Baisse de tension","PASSIVE",
AQ1441="Defaut GE &amp; POWER Cabinet","PASSIVE",
AQ1441="Sharing","PASSIVE",
AQ1441="Sites strategiques &amp; DataCenter","PASSIVE",
AQ1441="Exclu","Exclu",
AQ1441="SAT","ACTIVE",
AQ1441="SPARE-ISSUE","SPARE-ISSUE",
AQ1441="Fiber CAmtel","ACTIVE",
AQ1441="Fiber AOF","ACTIVE",
AQ1441="Projet OCM (HUAWEI)","PLANNED WORKS",
AQ1441="Projet OCM (NOKIA)","PLANNED WORKS",
AQ1441="ACCESS-ISSUE","ACCESS-ISSUE",
AQ1441="Projet OCM (ZTE, NOKIA, autres projets)","PLANNED WORKS",
AQ1441="No root CAuse","No root cause",
AQ1441="ODU HS","ACTIVE",
AQ1441="IP &amp; VLAN","ACTIVE",
AQ1441="Warehouse HUAWEI","SPARE-ISSUE",
AQ1441="SPARE-HS","SPARE-ISSUE",
AQ1441="Power Telco","ACTIVE", AQ1441="no impacts","no impacts"
),"")</f>
        <v>No root cause</v>
      </c>
      <c r="AS1441" s="92" t="s">
        <v>5537</v>
      </c>
      <c r="AT1441" s="98" t="s">
        <v>1285</v>
      </c>
      <c r="AV1441" s="17" t="s">
        <v>5537</v>
      </c>
      <c r="AW1441" s="7" t="s">
        <v>5537</v>
      </c>
      <c r="AX1441" s="6" t="s">
        <v>5537</v>
      </c>
      <c r="AY1441" s="7"/>
      <c r="AZ1441" s="3" t="s">
        <v>5537</v>
      </c>
      <c r="BA1441" s="18" t="s">
        <v>5537</v>
      </c>
      <c r="BB1441" s="18" t="s">
        <v>5537</v>
      </c>
      <c r="BC1441" s="18" t="s">
        <v>5537</v>
      </c>
      <c r="BD1441" s="18" t="s">
        <v>5537</v>
      </c>
      <c r="BE1441" s="18" t="s">
        <v>5537</v>
      </c>
      <c r="BF1441" s="18" t="s">
        <v>5537</v>
      </c>
      <c r="BG1441" s="18" t="s">
        <v>5537</v>
      </c>
      <c r="BH1441" s="18" t="s">
        <v>5537</v>
      </c>
      <c r="BI1441" s="18" t="s">
        <v>5537</v>
      </c>
      <c r="BJ1441" s="18" t="s">
        <v>5537</v>
      </c>
      <c r="BK1441" s="18" t="s">
        <v>5537</v>
      </c>
      <c r="BL1441" s="9" t="s">
        <v>5537</v>
      </c>
      <c r="BM1441" s="14" t="s">
        <v>5537</v>
      </c>
      <c r="BN1441" s="14" t="s">
        <v>5537</v>
      </c>
      <c r="BO1441" s="14" t="str">
        <f>_xlfn.XLOOKUP(B1441,'[4]cell downs 18042026 17h'!$B:$B,'[4]cell downs 18042026 17h'!$B:$B,"")</f>
        <v/>
      </c>
      <c r="BP1441" s="14" t="str">
        <f>_xlfn.XLOOKUP(B1441,'[5]Cells Huawei 19042026 15h'!$B:$B,'[5]Cells Huawei 19042026 15h'!$B:$B,"")</f>
        <v/>
      </c>
      <c r="BQ1441" s="9" t="str">
        <f>_xlfn.XLOOKUP(B1441,'[6]cells down 19042026 9H40'!$B:$B,'[6]cells down 19042026 9H40'!$B:$B,"")</f>
        <v/>
      </c>
      <c r="BR1441" s="9" t="s">
        <v>1285</v>
      </c>
      <c r="BS1441" s="9" t="s">
        <v>154</v>
      </c>
      <c r="BT1441" s="108"/>
    </row>
    <row r="1442" spans="1:72" s="9" customFormat="1" x14ac:dyDescent="0.35">
      <c r="A1442" s="1" t="s">
        <v>3339</v>
      </c>
      <c r="B1442" s="8" t="s">
        <v>3340</v>
      </c>
      <c r="C1442" s="3" t="str">
        <f>_xlfn.XLOOKUP(B1442,'[1]daily break down'!$D:$D,'[1]daily break down'!$E:$E,"")</f>
        <v>Yaounde</v>
      </c>
      <c r="D1442" s="1" t="s">
        <v>11</v>
      </c>
      <c r="E1442" s="1" t="s">
        <v>12</v>
      </c>
      <c r="F1442" s="3" t="s">
        <v>37</v>
      </c>
      <c r="G1442" s="1" t="s">
        <v>38</v>
      </c>
      <c r="H1442" s="34" t="str">
        <f>_xlfn.XLOOKUP(B1442,[2]CALCULATION!$B:$B,[2]CALCULATION!$H:$H,"")</f>
        <v>ZTE</v>
      </c>
      <c r="I1442" s="28">
        <v>1.2698575761985931E-2</v>
      </c>
      <c r="J1442" s="28">
        <v>0</v>
      </c>
      <c r="K1442" s="28">
        <v>0</v>
      </c>
      <c r="L1442" s="28">
        <v>0.20241030382412623</v>
      </c>
      <c r="M1442" s="28">
        <v>0.72057283417942941</v>
      </c>
      <c r="N1442" s="28">
        <v>0</v>
      </c>
      <c r="O1442" s="28">
        <v>0</v>
      </c>
      <c r="P1442" s="28">
        <v>0</v>
      </c>
      <c r="Q1442" s="28">
        <v>4.2804187961750177E-4</v>
      </c>
      <c r="R1442" s="28">
        <v>0</v>
      </c>
      <c r="S1442" s="93">
        <v>0</v>
      </c>
      <c r="T1442" s="93">
        <f>_xlfn.XLOOKUP(B1442,'[3]Nur des jours'!$B:$B,'[3]Nur des jours'!$U:$U,"")</f>
        <v>3.8613301258728487</v>
      </c>
      <c r="U1442" s="93">
        <v>3.8723165341163654</v>
      </c>
      <c r="V1442" s="93">
        <v>3.8862635653605794E-2</v>
      </c>
      <c r="W1442" s="93">
        <v>3.8613301258728487</v>
      </c>
      <c r="X1442" s="93">
        <v>0</v>
      </c>
      <c r="Y1442" s="93">
        <v>0</v>
      </c>
      <c r="Z1442" s="93">
        <v>0</v>
      </c>
      <c r="AA1442" s="93">
        <v>0</v>
      </c>
      <c r="AB1442" s="93">
        <v>0</v>
      </c>
      <c r="AC1442" s="93">
        <f>_xlfn.XLOOKUP(B1442,'[3]Nur des jours'!$B:$B,'[3]Nur des jours'!$N:$N,"")</f>
        <v>0</v>
      </c>
      <c r="AD1442" s="93">
        <v>0</v>
      </c>
      <c r="AE1442" s="93">
        <v>0</v>
      </c>
      <c r="AF1442" s="93">
        <v>0</v>
      </c>
      <c r="AG1442" s="93"/>
      <c r="AH1442" s="93">
        <v>0</v>
      </c>
      <c r="AI1442" s="93">
        <v>0</v>
      </c>
      <c r="AJ1442" s="93">
        <v>0</v>
      </c>
      <c r="AK1442" s="93">
        <v>0</v>
      </c>
      <c r="AL1442" s="93">
        <v>0</v>
      </c>
      <c r="AM1442" s="49" t="s">
        <v>5559</v>
      </c>
      <c r="AN1442" s="49"/>
      <c r="AO1442" s="48" t="str" cm="1">
        <f t="array" ref="AO1442">IFERROR(_xlfn.IFS(
AQ1442="MPR ISSUE","PDH",
AQ1442="BSS Hardware Issue","BSS",
AQ1442="Sites strategiques, MLL, Pylone, etc.","ENVTECH",
AQ1442="AKTIVCO DEFAUT GE &amp; POWER Cabinet","AKTIVCO",
AQ1442="AKTIVCO Coupure ENEO &amp; Baisse de tension","AKTIVCO GRID ONLY",
AQ1442="Coupure ENEO &amp; Baisse de tension","IHS GRID ONLY",
AQ1442="Defaut GE &amp; POWER Cabinet","IHS",
AQ1442="Sharing","Partners",
AQ1442="Sites strategiques &amp; DataCenter","SST &amp; DC",
AQ1442="Exclu","Exclu",
AQ1442="SAT","SAT",
AQ1442="SPARE-ISSUE","SPARE-ISSUE",
AQ1442="Fiber CAmtel","TRANS_FO_CAMTEL",
AQ1442="Fiber AOF","Fiber AOF",
AQ1442="Projet OCM (HUAWEI)","TRAVAUX-HUAWEI",
AQ1442="Projet OCM (NOKIA)","TRAVAUX-NOKIA",
AQ1442="ACCESS-ISSUE","ACCESS-ISSUE",
AQ1442="Projet OCM (ZTE, NOKIA, autres projets)","TRAVAUX OCM",
AQ1442="No root CAuse","No root cause",
AQ1442="ODU HS","PDH",
AQ1442="IP &amp; VLAN","PDH",
AQ1442="Warehouse HUAWEI","SPARE-ISSUE",
AQ1442="SPARE-HS","SPARE-ISSUE",
AQ1442="Power Telco","BSS",AQ1442="no impacts","no impacts"
),"")</f>
        <v>No root cause</v>
      </c>
      <c r="AP1442" s="48" t="str" cm="1">
        <f t="array" ref="AP1442">IFERROR(_xlfn.IFS(
AQ1442="MPR ISSUE","TX ISSUE",
AQ1442="BSS Hardware Issue","RAN ISSUE",
AQ1442="Sites strategiques, MLL, Pylone, etc.","ENVTECH",
AQ1442="AKTIVCO DEFAUT GE &amp; POWER Cabinet","POWER ISSUE",
AQ1442="AKTIVCO Coupure ENEO &amp; Baisse de tension","POWER ISSUE",
AQ1442="Coupure ENEO &amp; Baisse de tension","POWER ISSUE",
AQ1442="Defaut GE &amp; POWER Cabinet","POWER ISSUE",
AQ1442="Sharing","POWER ISSUE",
AQ1442="Sites strategiques &amp; DataCenter","POWER ISSUE",
AQ1442="Exclu","Exclu",
AQ1442="SAT","TX ISSUE",
AQ1442="SPARE-ISSUE","SPARE-ISSUE",
AQ1442="Fiber CAmtel","TX ISSUE",
AQ1442="Fiber AOF","TX ISSUE",
AQ1442="Projet OCM (HUAWEI)","TRAVAUX-HUAWEI",
AQ1442="Projet OCM (NOKIA)","TRAVAUX -NOKIA",
AQ1442="ACCESS-ISSUE","ACCESS-ISSUE",
AQ1442="Projet OCM (ZTE, NOKIA, autres projets)","TRAVAUX OCM",
AQ1442="No root CAuse","No root cause",
AQ1442="ODU HS","TX ISSUE",
AQ1442="IP &amp; VLAN","TX ISSUE",
AQ1442="Warehouse HUAWEI","SPARE-ISSUE",
AQ1442="SPARE-HS","SPARE-ISSUE",
AQ1442="Power Telco","RAN ISSUE",AQ1442="no impacts","no impacts"
),"")</f>
        <v>No root cause</v>
      </c>
      <c r="AQ1442" s="126" t="s">
        <v>5344</v>
      </c>
      <c r="AR1442" s="48" t="str" cm="1">
        <f t="array" ref="AR1442">IFERROR(_xlfn.IFS(
AQ1442="MPR ISSUE","ACTIVE",
AQ1442="BSS Hardware Issue","ACTIVE",
AQ1442="Sites strategiques, MLL, Pylone, etc.","PASSIVE",
AQ1442="AKTIVCO DEFAUT GE &amp; POWER Cabinet","PASSIVE",
AQ1442="AKTIVCO Coupure ENEO &amp; Baisse de tension","PASSIVE",
AQ1442="Coupure ENEO &amp; Baisse de tension","PASSIVE",
AQ1442="Defaut GE &amp; POWER Cabinet","PASSIVE",
AQ1442="Sharing","PASSIVE",
AQ1442="Sites strategiques &amp; DataCenter","PASSIVE",
AQ1442="Exclu","Exclu",
AQ1442="SAT","ACTIVE",
AQ1442="SPARE-ISSUE","SPARE-ISSUE",
AQ1442="Fiber CAmtel","ACTIVE",
AQ1442="Fiber AOF","ACTIVE",
AQ1442="Projet OCM (HUAWEI)","PLANNED WORKS",
AQ1442="Projet OCM (NOKIA)","PLANNED WORKS",
AQ1442="ACCESS-ISSUE","ACCESS-ISSUE",
AQ1442="Projet OCM (ZTE, NOKIA, autres projets)","PLANNED WORKS",
AQ1442="No root CAuse","No root cause",
AQ1442="ODU HS","ACTIVE",
AQ1442="IP &amp; VLAN","ACTIVE",
AQ1442="Warehouse HUAWEI","SPARE-ISSUE",
AQ1442="SPARE-HS","SPARE-ISSUE",
AQ1442="Power Telco","ACTIVE", AQ1442="no impacts","no impacts"
),"")</f>
        <v>No root cause</v>
      </c>
      <c r="AS1442" s="92" t="s">
        <v>5537</v>
      </c>
      <c r="AT1442" s="98" t="s">
        <v>3340</v>
      </c>
      <c r="AV1442" s="17" t="s">
        <v>5537</v>
      </c>
      <c r="AW1442" s="7" t="s">
        <v>5537</v>
      </c>
      <c r="AX1442" s="6" t="s">
        <v>5537</v>
      </c>
      <c r="AY1442" s="7"/>
      <c r="AZ1442" s="3" t="s">
        <v>5537</v>
      </c>
      <c r="BA1442" s="18" t="s">
        <v>5537</v>
      </c>
      <c r="BB1442" s="18" t="s">
        <v>5537</v>
      </c>
      <c r="BC1442" s="18" t="s">
        <v>5537</v>
      </c>
      <c r="BD1442" s="18" t="s">
        <v>5537</v>
      </c>
      <c r="BE1442" s="18" t="s">
        <v>5537</v>
      </c>
      <c r="BF1442" s="18" t="s">
        <v>5537</v>
      </c>
      <c r="BG1442" s="18" t="s">
        <v>5537</v>
      </c>
      <c r="BH1442" s="18" t="s">
        <v>5537</v>
      </c>
      <c r="BI1442" s="18" t="s">
        <v>5537</v>
      </c>
      <c r="BJ1442" s="18" t="s">
        <v>5537</v>
      </c>
      <c r="BK1442" s="18" t="s">
        <v>5537</v>
      </c>
      <c r="BL1442" s="9" t="s">
        <v>5537</v>
      </c>
      <c r="BM1442" s="14" t="s">
        <v>5537</v>
      </c>
      <c r="BN1442" s="14" t="s">
        <v>5537</v>
      </c>
      <c r="BO1442" s="14" t="str">
        <f>_xlfn.XLOOKUP(B1442,'[4]cell downs 18042026 17h'!$B:$B,'[4]cell downs 18042026 17h'!$B:$B,"")</f>
        <v/>
      </c>
      <c r="BP1442" s="14" t="str">
        <f>_xlfn.XLOOKUP(B1442,'[5]Cells Huawei 19042026 15h'!$B:$B,'[5]Cells Huawei 19042026 15h'!$B:$B,"")</f>
        <v/>
      </c>
      <c r="BQ1442" s="9" t="str">
        <f>_xlfn.XLOOKUP(B1442,'[6]cells down 19042026 9H40'!$B:$B,'[6]cells down 19042026 9H40'!$B:$B,"")</f>
        <v/>
      </c>
      <c r="BR1442" s="9" t="s">
        <v>3340</v>
      </c>
      <c r="BS1442" s="9" t="s">
        <v>12</v>
      </c>
      <c r="BT1442" s="108"/>
    </row>
    <row r="1443" spans="1:72" s="9" customFormat="1" x14ac:dyDescent="0.35">
      <c r="A1443" s="1" t="s">
        <v>4464</v>
      </c>
      <c r="B1443" s="8" t="s">
        <v>4465</v>
      </c>
      <c r="C1443" s="3" t="str">
        <f>_xlfn.XLOOKUP(B1443,'[1]daily break down'!$D:$D,'[1]daily break down'!$E:$E,"")</f>
        <v>OUEST</v>
      </c>
      <c r="D1443" s="1" t="s">
        <v>21</v>
      </c>
      <c r="E1443" s="1" t="s">
        <v>122</v>
      </c>
      <c r="F1443" s="3" t="s">
        <v>102</v>
      </c>
      <c r="G1443" s="1" t="s">
        <v>4466</v>
      </c>
      <c r="H1443" s="32" t="str">
        <f>_xlfn.XLOOKUP(B1443,[2]CALCULATION!$B:$B,[2]CALCULATION!$H:$H,"")</f>
        <v>HUAWEI</v>
      </c>
      <c r="I1443" s="28">
        <v>0</v>
      </c>
      <c r="J1443" s="28">
        <v>0</v>
      </c>
      <c r="K1443" s="28">
        <v>0</v>
      </c>
      <c r="L1443" s="28">
        <v>0</v>
      </c>
      <c r="M1443" s="28">
        <v>0</v>
      </c>
      <c r="N1443" s="28">
        <v>0</v>
      </c>
      <c r="O1443" s="28">
        <v>0</v>
      </c>
      <c r="P1443" s="28">
        <v>0</v>
      </c>
      <c r="Q1443" s="28">
        <v>0</v>
      </c>
      <c r="R1443" s="28">
        <v>0</v>
      </c>
      <c r="S1443" s="93">
        <v>0</v>
      </c>
      <c r="T1443" s="93">
        <f>_xlfn.XLOOKUP(B1443,'[3]Nur des jours'!$B:$B,'[3]Nur des jours'!$U:$U,"")</f>
        <v>0</v>
      </c>
      <c r="U1443" s="93">
        <v>0</v>
      </c>
      <c r="V1443" s="93">
        <v>0</v>
      </c>
      <c r="W1443" s="93">
        <v>3.2897515359569449</v>
      </c>
      <c r="X1443" s="93">
        <v>0</v>
      </c>
      <c r="Y1443" s="93">
        <v>0</v>
      </c>
      <c r="Z1443" s="93">
        <v>0</v>
      </c>
      <c r="AA1443" s="93">
        <v>0</v>
      </c>
      <c r="AB1443" s="93">
        <v>0</v>
      </c>
      <c r="AC1443" s="93">
        <f>_xlfn.XLOOKUP(B1443,'[3]Nur des jours'!$B:$B,'[3]Nur des jours'!$N:$N,"")</f>
        <v>0</v>
      </c>
      <c r="AD1443" s="93">
        <v>0</v>
      </c>
      <c r="AE1443" s="93">
        <v>0</v>
      </c>
      <c r="AF1443" s="93">
        <v>0</v>
      </c>
      <c r="AG1443" s="93"/>
      <c r="AH1443" s="93">
        <v>0</v>
      </c>
      <c r="AI1443" s="93">
        <v>0</v>
      </c>
      <c r="AJ1443" s="93">
        <v>0</v>
      </c>
      <c r="AK1443" s="93">
        <v>0</v>
      </c>
      <c r="AL1443" s="93">
        <v>0</v>
      </c>
      <c r="AM1443" s="49" t="s">
        <v>5559</v>
      </c>
      <c r="AN1443" s="49"/>
      <c r="AO1443" s="48" t="str" cm="1">
        <f t="array" ref="AO1443">IFERROR(_xlfn.IFS(
AQ1443="MPR ISSUE","PDH",
AQ1443="BSS Hardware Issue","BSS",
AQ1443="Sites strategiques, MLL, Pylone, etc.","ENVTECH",
AQ1443="AKTIVCO DEFAUT GE &amp; POWER Cabinet","AKTIVCO",
AQ1443="AKTIVCO Coupure ENEO &amp; Baisse de tension","AKTIVCO GRID ONLY",
AQ1443="Coupure ENEO &amp; Baisse de tension","IHS GRID ONLY",
AQ1443="Defaut GE &amp; POWER Cabinet","IHS",
AQ1443="Sharing","Partners",
AQ1443="Sites strategiques &amp; DataCenter","SST &amp; DC",
AQ1443="Exclu","Exclu",
AQ1443="SAT","SAT",
AQ1443="SPARE-ISSUE","SPARE-ISSUE",
AQ1443="Fiber CAmtel","TRANS_FO_CAMTEL",
AQ1443="Fiber AOF","Fiber AOF",
AQ1443="Projet OCM (HUAWEI)","TRAVAUX-HUAWEI",
AQ1443="Projet OCM (NOKIA)","TRAVAUX-NOKIA",
AQ1443="ACCESS-ISSUE","ACCESS-ISSUE",
AQ1443="Projet OCM (ZTE, NOKIA, autres projets)","TRAVAUX OCM",
AQ1443="No root CAuse","No root cause",
AQ1443="ODU HS","PDH",
AQ1443="IP &amp; VLAN","PDH",
AQ1443="Warehouse HUAWEI","SPARE-ISSUE",
AQ1443="SPARE-HS","SPARE-ISSUE",
AQ1443="Power Telco","BSS",AQ1443="no impacts","no impacts"
),"")</f>
        <v>No root cause</v>
      </c>
      <c r="AP1443" s="48" t="str" cm="1">
        <f t="array" ref="AP1443">IFERROR(_xlfn.IFS(
AQ1443="MPR ISSUE","TX ISSUE",
AQ1443="BSS Hardware Issue","RAN ISSUE",
AQ1443="Sites strategiques, MLL, Pylone, etc.","ENVTECH",
AQ1443="AKTIVCO DEFAUT GE &amp; POWER Cabinet","POWER ISSUE",
AQ1443="AKTIVCO Coupure ENEO &amp; Baisse de tension","POWER ISSUE",
AQ1443="Coupure ENEO &amp; Baisse de tension","POWER ISSUE",
AQ1443="Defaut GE &amp; POWER Cabinet","POWER ISSUE",
AQ1443="Sharing","POWER ISSUE",
AQ1443="Sites strategiques &amp; DataCenter","POWER ISSUE",
AQ1443="Exclu","Exclu",
AQ1443="SAT","TX ISSUE",
AQ1443="SPARE-ISSUE","SPARE-ISSUE",
AQ1443="Fiber CAmtel","TX ISSUE",
AQ1443="Fiber AOF","TX ISSUE",
AQ1443="Projet OCM (HUAWEI)","TRAVAUX-HUAWEI",
AQ1443="Projet OCM (NOKIA)","TRAVAUX -NOKIA",
AQ1443="ACCESS-ISSUE","ACCESS-ISSUE",
AQ1443="Projet OCM (ZTE, NOKIA, autres projets)","TRAVAUX OCM",
AQ1443="No root CAuse","No root cause",
AQ1443="ODU HS","TX ISSUE",
AQ1443="IP &amp; VLAN","TX ISSUE",
AQ1443="Warehouse HUAWEI","SPARE-ISSUE",
AQ1443="SPARE-HS","SPARE-ISSUE",
AQ1443="Power Telco","RAN ISSUE",AQ1443="no impacts","no impacts"
),"")</f>
        <v>No root cause</v>
      </c>
      <c r="AQ1443" s="67" t="s">
        <v>5344</v>
      </c>
      <c r="AR1443" s="48" t="str" cm="1">
        <f t="array" ref="AR1443">IFERROR(_xlfn.IFS(
AQ1443="MPR ISSUE","ACTIVE",
AQ1443="BSS Hardware Issue","ACTIVE",
AQ1443="Sites strategiques, MLL, Pylone, etc.","PASSIVE",
AQ1443="AKTIVCO DEFAUT GE &amp; POWER Cabinet","PASSIVE",
AQ1443="AKTIVCO Coupure ENEO &amp; Baisse de tension","PASSIVE",
AQ1443="Coupure ENEO &amp; Baisse de tension","PASSIVE",
AQ1443="Defaut GE &amp; POWER Cabinet","PASSIVE",
AQ1443="Sharing","PASSIVE",
AQ1443="Sites strategiques &amp; DataCenter","PASSIVE",
AQ1443="Exclu","Exclu",
AQ1443="SAT","ACTIVE",
AQ1443="SPARE-ISSUE","SPARE-ISSUE",
AQ1443="Fiber CAmtel","ACTIVE",
AQ1443="Fiber AOF","ACTIVE",
AQ1443="Projet OCM (HUAWEI)","PLANNED WORKS",
AQ1443="Projet OCM (NOKIA)","PLANNED WORKS",
AQ1443="ACCESS-ISSUE","ACCESS-ISSUE",
AQ1443="Projet OCM (ZTE, NOKIA, autres projets)","PLANNED WORKS",
AQ1443="No root CAuse","No root cause",
AQ1443="ODU HS","ACTIVE",
AQ1443="IP &amp; VLAN","ACTIVE",
AQ1443="Warehouse HUAWEI","SPARE-ISSUE",
AQ1443="SPARE-HS","SPARE-ISSUE",
AQ1443="Power Telco","ACTIVE", AQ1443="no impacts","no impacts"
),"")</f>
        <v>No root cause</v>
      </c>
      <c r="AS1443" s="92" t="s">
        <v>5537</v>
      </c>
      <c r="AT1443" s="98" t="s">
        <v>4465</v>
      </c>
      <c r="AV1443" s="17" t="s">
        <v>5537</v>
      </c>
      <c r="AW1443" s="7" t="s">
        <v>5537</v>
      </c>
      <c r="AX1443" s="6" t="s">
        <v>5537</v>
      </c>
      <c r="AY1443" s="7"/>
      <c r="AZ1443" s="3" t="s">
        <v>5537</v>
      </c>
      <c r="BA1443" s="18" t="s">
        <v>5537</v>
      </c>
      <c r="BB1443" s="18" t="s">
        <v>5537</v>
      </c>
      <c r="BC1443" s="18" t="s">
        <v>5537</v>
      </c>
      <c r="BD1443" s="18" t="s">
        <v>5537</v>
      </c>
      <c r="BE1443" s="18" t="s">
        <v>5537</v>
      </c>
      <c r="BF1443" s="18" t="s">
        <v>5537</v>
      </c>
      <c r="BG1443" s="18" t="s">
        <v>5537</v>
      </c>
      <c r="BH1443" s="18" t="s">
        <v>5537</v>
      </c>
      <c r="BI1443" s="18" t="s">
        <v>5537</v>
      </c>
      <c r="BJ1443" s="18" t="s">
        <v>5537</v>
      </c>
      <c r="BK1443" s="18" t="s">
        <v>5537</v>
      </c>
      <c r="BL1443" s="9" t="s">
        <v>5537</v>
      </c>
      <c r="BM1443" s="14" t="s">
        <v>5537</v>
      </c>
      <c r="BN1443" s="14" t="s">
        <v>5537</v>
      </c>
      <c r="BO1443" s="14" t="str">
        <f>_xlfn.XLOOKUP(B1443,'[4]cell downs 18042026 17h'!$B:$B,'[4]cell downs 18042026 17h'!$B:$B,"")</f>
        <v/>
      </c>
      <c r="BP1443" s="14" t="str">
        <f>_xlfn.XLOOKUP(B1443,'[5]Cells Huawei 19042026 15h'!$B:$B,'[5]Cells Huawei 19042026 15h'!$B:$B,"")</f>
        <v/>
      </c>
      <c r="BQ1443" s="9" t="str">
        <f>_xlfn.XLOOKUP(B1443,'[6]cells down 19042026 9H40'!$B:$B,'[6]cells down 19042026 9H40'!$B:$B,"")</f>
        <v/>
      </c>
      <c r="BR1443" s="9" t="s">
        <v>5537</v>
      </c>
      <c r="BS1443" s="9" t="s">
        <v>12</v>
      </c>
      <c r="BT1443" s="108"/>
    </row>
    <row r="1444" spans="1:72" s="9" customFormat="1" x14ac:dyDescent="0.35">
      <c r="A1444" s="1" t="s">
        <v>3199</v>
      </c>
      <c r="B1444" s="1" t="s">
        <v>3200</v>
      </c>
      <c r="C1444" s="3" t="str">
        <f>_xlfn.XLOOKUP(B1444,'[1]daily break down'!$D:$D,'[1]daily break down'!$E:$E,"")</f>
        <v>Douala</v>
      </c>
      <c r="D1444" s="1" t="s">
        <v>21</v>
      </c>
      <c r="E1444" s="1" t="s">
        <v>30</v>
      </c>
      <c r="F1444" s="3" t="s">
        <v>31</v>
      </c>
      <c r="G1444" s="1" t="s">
        <v>32</v>
      </c>
      <c r="H1444" s="34" t="str">
        <f>_xlfn.XLOOKUP(B1444,[2]CALCULATION!$B:$B,[2]CALCULATION!$H:$H,"")</f>
        <v>ZTE</v>
      </c>
      <c r="I1444" s="28">
        <v>0</v>
      </c>
      <c r="J1444" s="28">
        <v>12.118418499399315</v>
      </c>
      <c r="K1444" s="28">
        <v>0</v>
      </c>
      <c r="L1444" s="28">
        <v>0</v>
      </c>
      <c r="M1444" s="28">
        <v>0</v>
      </c>
      <c r="N1444" s="28">
        <v>0</v>
      </c>
      <c r="O1444" s="28">
        <v>0</v>
      </c>
      <c r="P1444" s="28">
        <v>0</v>
      </c>
      <c r="Q1444" s="28">
        <v>0</v>
      </c>
      <c r="R1444" s="28">
        <v>0</v>
      </c>
      <c r="S1444" s="93">
        <v>0</v>
      </c>
      <c r="T1444" s="93">
        <f>_xlfn.XLOOKUP(B1444,'[3]Nur des jours'!$B:$B,'[3]Nur des jours'!$U:$U,"")</f>
        <v>2.875442666643838</v>
      </c>
      <c r="U1444" s="93">
        <v>0</v>
      </c>
      <c r="V1444" s="93">
        <v>2.051034006500451E-3</v>
      </c>
      <c r="W1444" s="93">
        <v>2.875442666643838</v>
      </c>
      <c r="X1444" s="93">
        <v>0</v>
      </c>
      <c r="Y1444" s="93">
        <v>0</v>
      </c>
      <c r="Z1444" s="93">
        <v>0</v>
      </c>
      <c r="AA1444" s="93">
        <v>0</v>
      </c>
      <c r="AB1444" s="93">
        <v>0</v>
      </c>
      <c r="AC1444" s="93">
        <f>_xlfn.XLOOKUP(B1444,'[3]Nur des jours'!$B:$B,'[3]Nur des jours'!$N:$N,"")</f>
        <v>0</v>
      </c>
      <c r="AD1444" s="93">
        <v>0</v>
      </c>
      <c r="AE1444" s="93">
        <v>0</v>
      </c>
      <c r="AF1444" s="93">
        <v>0</v>
      </c>
      <c r="AG1444" s="93"/>
      <c r="AH1444" s="93">
        <v>0</v>
      </c>
      <c r="AI1444" s="93">
        <v>0</v>
      </c>
      <c r="AJ1444" s="93">
        <v>0</v>
      </c>
      <c r="AK1444" s="93">
        <v>0</v>
      </c>
      <c r="AL1444" s="93">
        <v>0</v>
      </c>
      <c r="AM1444" s="49" t="s">
        <v>5559</v>
      </c>
      <c r="AN1444" s="49"/>
      <c r="AO1444" s="48" t="str" cm="1">
        <f t="array" ref="AO1444">IFERROR(_xlfn.IFS(
AQ1444="MPR ISSUE","PDH",
AQ1444="BSS Hardware Issue","BSS",
AQ1444="Sites strategiques, MLL, Pylone, etc.","ENVTECH",
AQ1444="AKTIVCO DEFAUT GE &amp; POWER Cabinet","AKTIVCO",
AQ1444="AKTIVCO Coupure ENEO &amp; Baisse de tension","AKTIVCO GRID ONLY",
AQ1444="Coupure ENEO &amp; Baisse de tension","IHS GRID ONLY",
AQ1444="Defaut GE &amp; POWER Cabinet","IHS",
AQ1444="Sharing","Partners",
AQ1444="Sites strategiques &amp; DataCenter","SST &amp; DC",
AQ1444="Exclu","Exclu",
AQ1444="SAT","SAT",
AQ1444="SPARE-ISSUE","SPARE-ISSUE",
AQ1444="Fiber CAmtel","TRANS_FO_CAMTEL",
AQ1444="Fiber AOF","Fiber AOF",
AQ1444="Projet OCM (HUAWEI)","TRAVAUX-HUAWEI",
AQ1444="Projet OCM (NOKIA)","TRAVAUX-NOKIA",
AQ1444="ACCESS-ISSUE","ACCESS-ISSUE",
AQ1444="Projet OCM (ZTE, NOKIA, autres projets)","TRAVAUX OCM",
AQ1444="No root CAuse","No root cause",
AQ1444="ODU HS","PDH",
AQ1444="IP &amp; VLAN","PDH",
AQ1444="Warehouse HUAWEI","SPARE-ISSUE",
AQ1444="SPARE-HS","SPARE-ISSUE",
AQ1444="Power Telco","BSS",AQ1444="no impacts","no impacts"
),"")</f>
        <v>No root cause</v>
      </c>
      <c r="AP1444" s="48" t="str" cm="1">
        <f t="array" ref="AP1444">IFERROR(_xlfn.IFS(
AQ1444="MPR ISSUE","TX ISSUE",
AQ1444="BSS Hardware Issue","RAN ISSUE",
AQ1444="Sites strategiques, MLL, Pylone, etc.","ENVTECH",
AQ1444="AKTIVCO DEFAUT GE &amp; POWER Cabinet","POWER ISSUE",
AQ1444="AKTIVCO Coupure ENEO &amp; Baisse de tension","POWER ISSUE",
AQ1444="Coupure ENEO &amp; Baisse de tension","POWER ISSUE",
AQ1444="Defaut GE &amp; POWER Cabinet","POWER ISSUE",
AQ1444="Sharing","POWER ISSUE",
AQ1444="Sites strategiques &amp; DataCenter","POWER ISSUE",
AQ1444="Exclu","Exclu",
AQ1444="SAT","TX ISSUE",
AQ1444="SPARE-ISSUE","SPARE-ISSUE",
AQ1444="Fiber CAmtel","TX ISSUE",
AQ1444="Fiber AOF","TX ISSUE",
AQ1444="Projet OCM (HUAWEI)","TRAVAUX-HUAWEI",
AQ1444="Projet OCM (NOKIA)","TRAVAUX -NOKIA",
AQ1444="ACCESS-ISSUE","ACCESS-ISSUE",
AQ1444="Projet OCM (ZTE, NOKIA, autres projets)","TRAVAUX OCM",
AQ1444="No root CAuse","No root cause",
AQ1444="ODU HS","TX ISSUE",
AQ1444="IP &amp; VLAN","TX ISSUE",
AQ1444="Warehouse HUAWEI","SPARE-ISSUE",
AQ1444="SPARE-HS","SPARE-ISSUE",
AQ1444="Power Telco","RAN ISSUE",AQ1444="no impacts","no impacts"
),"")</f>
        <v>No root cause</v>
      </c>
      <c r="AQ1444" s="67" t="s">
        <v>5344</v>
      </c>
      <c r="AR1444" s="48" t="str" cm="1">
        <f t="array" ref="AR1444">IFERROR(_xlfn.IFS(
AQ1444="MPR ISSUE","ACTIVE",
AQ1444="BSS Hardware Issue","ACTIVE",
AQ1444="Sites strategiques, MLL, Pylone, etc.","PASSIVE",
AQ1444="AKTIVCO DEFAUT GE &amp; POWER Cabinet","PASSIVE",
AQ1444="AKTIVCO Coupure ENEO &amp; Baisse de tension","PASSIVE",
AQ1444="Coupure ENEO &amp; Baisse de tension","PASSIVE",
AQ1444="Defaut GE &amp; POWER Cabinet","PASSIVE",
AQ1444="Sharing","PASSIVE",
AQ1444="Sites strategiques &amp; DataCenter","PASSIVE",
AQ1444="Exclu","Exclu",
AQ1444="SAT","ACTIVE",
AQ1444="SPARE-ISSUE","SPARE-ISSUE",
AQ1444="Fiber CAmtel","ACTIVE",
AQ1444="Fiber AOF","ACTIVE",
AQ1444="Projet OCM (HUAWEI)","PLANNED WORKS",
AQ1444="Projet OCM (NOKIA)","PLANNED WORKS",
AQ1444="ACCESS-ISSUE","ACCESS-ISSUE",
AQ1444="Projet OCM (ZTE, NOKIA, autres projets)","PLANNED WORKS",
AQ1444="No root CAuse","No root cause",
AQ1444="ODU HS","ACTIVE",
AQ1444="IP &amp; VLAN","ACTIVE",
AQ1444="Warehouse HUAWEI","SPARE-ISSUE",
AQ1444="SPARE-HS","SPARE-ISSUE",
AQ1444="Power Telco","ACTIVE", AQ1444="no impacts","no impacts"
),"")</f>
        <v>No root cause</v>
      </c>
      <c r="AS1444" s="92" t="s">
        <v>5537</v>
      </c>
      <c r="AT1444" s="98" t="s">
        <v>3200</v>
      </c>
      <c r="AV1444" s="17" t="s">
        <v>5537</v>
      </c>
      <c r="AW1444" s="7" t="s">
        <v>5537</v>
      </c>
      <c r="AX1444" s="6" t="s">
        <v>5537</v>
      </c>
      <c r="AY1444" s="7"/>
      <c r="AZ1444" s="3" t="s">
        <v>5537</v>
      </c>
      <c r="BA1444" s="18" t="s">
        <v>5537</v>
      </c>
      <c r="BB1444" s="18" t="s">
        <v>5537</v>
      </c>
      <c r="BC1444" s="18" t="s">
        <v>5537</v>
      </c>
      <c r="BD1444" s="18" t="s">
        <v>5537</v>
      </c>
      <c r="BE1444" s="18" t="s">
        <v>5537</v>
      </c>
      <c r="BF1444" s="18" t="s">
        <v>5537</v>
      </c>
      <c r="BG1444" s="18" t="s">
        <v>5537</v>
      </c>
      <c r="BH1444" s="18" t="s">
        <v>5537</v>
      </c>
      <c r="BI1444" s="18" t="s">
        <v>5537</v>
      </c>
      <c r="BJ1444" s="18" t="s">
        <v>5537</v>
      </c>
      <c r="BK1444" s="18" t="s">
        <v>5537</v>
      </c>
      <c r="BL1444" s="9" t="s">
        <v>5537</v>
      </c>
      <c r="BM1444" s="14" t="s">
        <v>5537</v>
      </c>
      <c r="BN1444" s="14" t="s">
        <v>5537</v>
      </c>
      <c r="BO1444" s="14" t="str">
        <f>_xlfn.XLOOKUP(B1444,'[4]cell downs 18042026 17h'!$B:$B,'[4]cell downs 18042026 17h'!$B:$B,"")</f>
        <v/>
      </c>
      <c r="BP1444" s="14" t="str">
        <f>_xlfn.XLOOKUP(B1444,'[5]Cells Huawei 19042026 15h'!$B:$B,'[5]Cells Huawei 19042026 15h'!$B:$B,"")</f>
        <v/>
      </c>
      <c r="BQ1444" s="9" t="str">
        <f>_xlfn.XLOOKUP(B1444,'[6]cells down 19042026 9H40'!$B:$B,'[6]cells down 19042026 9H40'!$B:$B,"")</f>
        <v/>
      </c>
      <c r="BR1444" s="9" t="s">
        <v>5537</v>
      </c>
      <c r="BS1444" s="9" t="s">
        <v>5537</v>
      </c>
      <c r="BT1444" s="108"/>
    </row>
    <row r="1445" spans="1:72" s="9" customFormat="1" x14ac:dyDescent="0.35">
      <c r="A1445" s="1" t="s">
        <v>3185</v>
      </c>
      <c r="B1445" s="8" t="s">
        <v>3186</v>
      </c>
      <c r="C1445" s="3" t="str">
        <f>_xlfn.XLOOKUP(B1445,'[1]daily break down'!$D:$D,'[1]daily break down'!$E:$E,"")</f>
        <v>LITTORAL</v>
      </c>
      <c r="D1445" s="1" t="s">
        <v>11</v>
      </c>
      <c r="E1445" s="1" t="s">
        <v>12</v>
      </c>
      <c r="F1445" s="3" t="s">
        <v>31</v>
      </c>
      <c r="G1445" s="1" t="s">
        <v>484</v>
      </c>
      <c r="H1445" s="34" t="str">
        <f>_xlfn.XLOOKUP(B1445,[2]CALCULATION!$B:$B,[2]CALCULATION!$H:$H,"")</f>
        <v>ZTE</v>
      </c>
      <c r="I1445" s="28">
        <v>0</v>
      </c>
      <c r="J1445" s="28">
        <v>0</v>
      </c>
      <c r="K1445" s="28">
        <v>0</v>
      </c>
      <c r="L1445" s="28">
        <v>0</v>
      </c>
      <c r="M1445" s="28">
        <v>0</v>
      </c>
      <c r="N1445" s="28">
        <v>0.89715794459996578</v>
      </c>
      <c r="O1445" s="28">
        <v>1.0080207914208992</v>
      </c>
      <c r="P1445" s="28">
        <v>1.8178046873439433</v>
      </c>
      <c r="Q1445" s="28">
        <v>0</v>
      </c>
      <c r="R1445" s="28">
        <v>0</v>
      </c>
      <c r="S1445" s="93">
        <v>0</v>
      </c>
      <c r="T1445" s="93">
        <f>_xlfn.XLOOKUP(B1445,'[3]Nur des jours'!$B:$B,'[3]Nur des jours'!$U:$U,"")</f>
        <v>1.1816274437624303</v>
      </c>
      <c r="U1445" s="93">
        <v>1.1446553264104691</v>
      </c>
      <c r="V1445" s="93">
        <v>10.453121566747425</v>
      </c>
      <c r="W1445" s="93">
        <v>2.7107178833043681</v>
      </c>
      <c r="X1445" s="93">
        <v>0</v>
      </c>
      <c r="Y1445" s="93">
        <v>0</v>
      </c>
      <c r="Z1445" s="93">
        <v>0</v>
      </c>
      <c r="AA1445" s="93">
        <v>0</v>
      </c>
      <c r="AB1445" s="93">
        <v>0</v>
      </c>
      <c r="AC1445" s="93">
        <f>_xlfn.XLOOKUP(B1445,'[3]Nur des jours'!$B:$B,'[3]Nur des jours'!$N:$N,"")</f>
        <v>0</v>
      </c>
      <c r="AD1445" s="93">
        <v>0</v>
      </c>
      <c r="AE1445" s="93">
        <v>0</v>
      </c>
      <c r="AF1445" s="93">
        <v>0</v>
      </c>
      <c r="AG1445" s="93"/>
      <c r="AH1445" s="93">
        <v>0</v>
      </c>
      <c r="AI1445" s="93">
        <v>0</v>
      </c>
      <c r="AJ1445" s="93">
        <v>0</v>
      </c>
      <c r="AK1445" s="93">
        <v>0</v>
      </c>
      <c r="AL1445" s="93">
        <v>0</v>
      </c>
      <c r="AM1445" s="49" t="s">
        <v>5559</v>
      </c>
      <c r="AN1445" s="49"/>
      <c r="AO1445" s="48" t="str" cm="1">
        <f t="array" ref="AO1445">IFERROR(_xlfn.IFS(
AQ1445="MPR ISSUE","PDH",
AQ1445="BSS Hardware Issue","BSS",
AQ1445="Sites strategiques, MLL, Pylone, etc.","ENVTECH",
AQ1445="AKTIVCO DEFAUT GE &amp; POWER Cabinet","AKTIVCO",
AQ1445="AKTIVCO Coupure ENEO &amp; Baisse de tension","AKTIVCO GRID ONLY",
AQ1445="Coupure ENEO &amp; Baisse de tension","IHS GRID ONLY",
AQ1445="Defaut GE &amp; POWER Cabinet","IHS",
AQ1445="Sharing","Partners",
AQ1445="Sites strategiques &amp; DataCenter","SST &amp; DC",
AQ1445="Exclu","Exclu",
AQ1445="SAT","SAT",
AQ1445="SPARE-ISSUE","SPARE-ISSUE",
AQ1445="Fiber CAmtel","TRANS_FO_CAMTEL",
AQ1445="Fiber AOF","Fiber AOF",
AQ1445="Projet OCM (HUAWEI)","TRAVAUX-HUAWEI",
AQ1445="Projet OCM (NOKIA)","TRAVAUX-NOKIA",
AQ1445="ACCESS-ISSUE","ACCESS-ISSUE",
AQ1445="Projet OCM (ZTE, NOKIA, autres projets)","TRAVAUX OCM",
AQ1445="No root CAuse","No root cause",
AQ1445="ODU HS","PDH",
AQ1445="IP &amp; VLAN","PDH",
AQ1445="Warehouse HUAWEI","SPARE-ISSUE",
AQ1445="SPARE-HS","SPARE-ISSUE",
AQ1445="Power Telco","BSS",AQ1445="no impacts","no impacts"
),"")</f>
        <v>No root cause</v>
      </c>
      <c r="AP1445" s="48" t="str" cm="1">
        <f t="array" ref="AP1445">IFERROR(_xlfn.IFS(
AQ1445="MPR ISSUE","TX ISSUE",
AQ1445="BSS Hardware Issue","RAN ISSUE",
AQ1445="Sites strategiques, MLL, Pylone, etc.","ENVTECH",
AQ1445="AKTIVCO DEFAUT GE &amp; POWER Cabinet","POWER ISSUE",
AQ1445="AKTIVCO Coupure ENEO &amp; Baisse de tension","POWER ISSUE",
AQ1445="Coupure ENEO &amp; Baisse de tension","POWER ISSUE",
AQ1445="Defaut GE &amp; POWER Cabinet","POWER ISSUE",
AQ1445="Sharing","POWER ISSUE",
AQ1445="Sites strategiques &amp; DataCenter","POWER ISSUE",
AQ1445="Exclu","Exclu",
AQ1445="SAT","TX ISSUE",
AQ1445="SPARE-ISSUE","SPARE-ISSUE",
AQ1445="Fiber CAmtel","TX ISSUE",
AQ1445="Fiber AOF","TX ISSUE",
AQ1445="Projet OCM (HUAWEI)","TRAVAUX-HUAWEI",
AQ1445="Projet OCM (NOKIA)","TRAVAUX -NOKIA",
AQ1445="ACCESS-ISSUE","ACCESS-ISSUE",
AQ1445="Projet OCM (ZTE, NOKIA, autres projets)","TRAVAUX OCM",
AQ1445="No root CAuse","No root cause",
AQ1445="ODU HS","TX ISSUE",
AQ1445="IP &amp; VLAN","TX ISSUE",
AQ1445="Warehouse HUAWEI","SPARE-ISSUE",
AQ1445="SPARE-HS","SPARE-ISSUE",
AQ1445="Power Telco","RAN ISSUE",AQ1445="no impacts","no impacts"
),"")</f>
        <v>No root cause</v>
      </c>
      <c r="AQ1445" s="126" t="s">
        <v>5344</v>
      </c>
      <c r="AR1445" s="48" t="str" cm="1">
        <f t="array" ref="AR1445">IFERROR(_xlfn.IFS(
AQ1445="MPR ISSUE","ACTIVE",
AQ1445="BSS Hardware Issue","ACTIVE",
AQ1445="Sites strategiques, MLL, Pylone, etc.","PASSIVE",
AQ1445="AKTIVCO DEFAUT GE &amp; POWER Cabinet","PASSIVE",
AQ1445="AKTIVCO Coupure ENEO &amp; Baisse de tension","PASSIVE",
AQ1445="Coupure ENEO &amp; Baisse de tension","PASSIVE",
AQ1445="Defaut GE &amp; POWER Cabinet","PASSIVE",
AQ1445="Sharing","PASSIVE",
AQ1445="Sites strategiques &amp; DataCenter","PASSIVE",
AQ1445="Exclu","Exclu",
AQ1445="SAT","ACTIVE",
AQ1445="SPARE-ISSUE","SPARE-ISSUE",
AQ1445="Fiber CAmtel","ACTIVE",
AQ1445="Fiber AOF","ACTIVE",
AQ1445="Projet OCM (HUAWEI)","PLANNED WORKS",
AQ1445="Projet OCM (NOKIA)","PLANNED WORKS",
AQ1445="ACCESS-ISSUE","ACCESS-ISSUE",
AQ1445="Projet OCM (ZTE, NOKIA, autres projets)","PLANNED WORKS",
AQ1445="No root CAuse","No root cause",
AQ1445="ODU HS","ACTIVE",
AQ1445="IP &amp; VLAN","ACTIVE",
AQ1445="Warehouse HUAWEI","SPARE-ISSUE",
AQ1445="SPARE-HS","SPARE-ISSUE",
AQ1445="Power Telco","ACTIVE", AQ1445="no impacts","no impacts"
),"")</f>
        <v>No root cause</v>
      </c>
      <c r="AS1445" s="92" t="s">
        <v>5537</v>
      </c>
      <c r="AT1445" s="98" t="s">
        <v>3186</v>
      </c>
      <c r="AV1445" s="17" t="s">
        <v>5537</v>
      </c>
      <c r="AW1445" s="7" t="s">
        <v>5537</v>
      </c>
      <c r="AX1445" s="6" t="s">
        <v>5537</v>
      </c>
      <c r="AY1445" s="7"/>
      <c r="AZ1445" s="3" t="s">
        <v>5537</v>
      </c>
      <c r="BA1445" s="18" t="s">
        <v>5537</v>
      </c>
      <c r="BB1445" s="18" t="s">
        <v>5537</v>
      </c>
      <c r="BC1445" s="18" t="s">
        <v>5537</v>
      </c>
      <c r="BD1445" s="18" t="s">
        <v>5537</v>
      </c>
      <c r="BE1445" s="18" t="s">
        <v>5537</v>
      </c>
      <c r="BF1445" s="18" t="s">
        <v>5537</v>
      </c>
      <c r="BG1445" s="18" t="s">
        <v>5537</v>
      </c>
      <c r="BH1445" s="18" t="s">
        <v>5537</v>
      </c>
      <c r="BI1445" s="18" t="s">
        <v>5537</v>
      </c>
      <c r="BJ1445" s="18" t="s">
        <v>5537</v>
      </c>
      <c r="BK1445" s="18" t="s">
        <v>5537</v>
      </c>
      <c r="BL1445" s="9" t="s">
        <v>5537</v>
      </c>
      <c r="BM1445" s="14" t="s">
        <v>5537</v>
      </c>
      <c r="BN1445" s="14" t="s">
        <v>5537</v>
      </c>
      <c r="BO1445" s="14" t="str">
        <f>_xlfn.XLOOKUP(B1445,'[4]cell downs 18042026 17h'!$B:$B,'[4]cell downs 18042026 17h'!$B:$B,"")</f>
        <v/>
      </c>
      <c r="BP1445" s="14" t="str">
        <f>_xlfn.XLOOKUP(B1445,'[5]Cells Huawei 19042026 15h'!$B:$B,'[5]Cells Huawei 19042026 15h'!$B:$B,"")</f>
        <v/>
      </c>
      <c r="BQ1445" s="9" t="str">
        <f>_xlfn.XLOOKUP(B1445,'[6]cells down 19042026 9H40'!$B:$B,'[6]cells down 19042026 9H40'!$B:$B,"")</f>
        <v/>
      </c>
      <c r="BR1445" s="9" t="s">
        <v>3186</v>
      </c>
      <c r="BS1445" s="9" t="s">
        <v>12</v>
      </c>
      <c r="BT1445" s="108"/>
    </row>
    <row r="1446" spans="1:72" s="9" customFormat="1" x14ac:dyDescent="0.35">
      <c r="A1446" s="1" t="s">
        <v>5173</v>
      </c>
      <c r="B1446" s="8" t="s">
        <v>5174</v>
      </c>
      <c r="C1446" s="3" t="str">
        <f>_xlfn.XLOOKUP(B1446,'[1]daily break down'!$D:$D,'[1]daily break down'!$E:$E,"")</f>
        <v>OUEST</v>
      </c>
      <c r="D1446" s="1" t="s">
        <v>11</v>
      </c>
      <c r="E1446" s="1" t="s">
        <v>12</v>
      </c>
      <c r="F1446" s="3" t="s">
        <v>102</v>
      </c>
      <c r="G1446" s="1" t="s">
        <v>4466</v>
      </c>
      <c r="H1446" s="32" t="str">
        <f>_xlfn.XLOOKUP(B1446,[2]CALCULATION!$B:$B,[2]CALCULATION!$H:$H,"")</f>
        <v>HUAWEI</v>
      </c>
      <c r="I1446" s="28">
        <v>0</v>
      </c>
      <c r="J1446" s="28">
        <v>0</v>
      </c>
      <c r="K1446" s="28">
        <v>0</v>
      </c>
      <c r="L1446" s="28">
        <v>0</v>
      </c>
      <c r="M1446" s="28">
        <v>0</v>
      </c>
      <c r="N1446" s="28">
        <v>0</v>
      </c>
      <c r="O1446" s="28">
        <v>0</v>
      </c>
      <c r="P1446" s="28">
        <v>0</v>
      </c>
      <c r="Q1446" s="28">
        <v>0</v>
      </c>
      <c r="R1446" s="28">
        <v>0</v>
      </c>
      <c r="S1446" s="93">
        <v>0</v>
      </c>
      <c r="T1446" s="93">
        <f>_xlfn.XLOOKUP(B1446,'[3]Nur des jours'!$B:$B,'[3]Nur des jours'!$U:$U,"")</f>
        <v>0</v>
      </c>
      <c r="U1446" s="93">
        <v>0</v>
      </c>
      <c r="V1446" s="93">
        <v>0</v>
      </c>
      <c r="W1446" s="93">
        <v>2.5522353773759896</v>
      </c>
      <c r="X1446" s="93">
        <v>0</v>
      </c>
      <c r="Y1446" s="93">
        <v>0</v>
      </c>
      <c r="Z1446" s="93">
        <v>0</v>
      </c>
      <c r="AA1446" s="93">
        <v>0</v>
      </c>
      <c r="AB1446" s="93">
        <v>0</v>
      </c>
      <c r="AC1446" s="93">
        <f>_xlfn.XLOOKUP(B1446,'[3]Nur des jours'!$B:$B,'[3]Nur des jours'!$N:$N,"")</f>
        <v>0</v>
      </c>
      <c r="AD1446" s="93">
        <v>0</v>
      </c>
      <c r="AE1446" s="93">
        <v>0</v>
      </c>
      <c r="AF1446" s="93">
        <v>0</v>
      </c>
      <c r="AG1446" s="93"/>
      <c r="AH1446" s="93">
        <v>0</v>
      </c>
      <c r="AI1446" s="93">
        <v>0</v>
      </c>
      <c r="AJ1446" s="93">
        <v>0</v>
      </c>
      <c r="AK1446" s="93">
        <v>0</v>
      </c>
      <c r="AL1446" s="93">
        <v>0</v>
      </c>
      <c r="AM1446" s="49" t="s">
        <v>5559</v>
      </c>
      <c r="AN1446" s="49"/>
      <c r="AO1446" s="48" t="str" cm="1">
        <f t="array" ref="AO1446">IFERROR(_xlfn.IFS(
AQ1446="MPR ISSUE","PDH",
AQ1446="BSS Hardware Issue","BSS",
AQ1446="Sites strategiques, MLL, Pylone, etc.","ENVTECH",
AQ1446="AKTIVCO DEFAUT GE &amp; POWER Cabinet","AKTIVCO",
AQ1446="AKTIVCO Coupure ENEO &amp; Baisse de tension","AKTIVCO GRID ONLY",
AQ1446="Coupure ENEO &amp; Baisse de tension","IHS GRID ONLY",
AQ1446="Defaut GE &amp; POWER Cabinet","IHS",
AQ1446="Sharing","Partners",
AQ1446="Sites strategiques &amp; DataCenter","SST &amp; DC",
AQ1446="Exclu","Exclu",
AQ1446="SAT","SAT",
AQ1446="SPARE-ISSUE","SPARE-ISSUE",
AQ1446="Fiber CAmtel","TRANS_FO_CAMTEL",
AQ1446="Fiber AOF","Fiber AOF",
AQ1446="Projet OCM (HUAWEI)","TRAVAUX-HUAWEI",
AQ1446="Projet OCM (NOKIA)","TRAVAUX-NOKIA",
AQ1446="ACCESS-ISSUE","ACCESS-ISSUE",
AQ1446="Projet OCM (ZTE, NOKIA, autres projets)","TRAVAUX OCM",
AQ1446="No root CAuse","No root cause",
AQ1446="ODU HS","PDH",
AQ1446="IP &amp; VLAN","PDH",
AQ1446="Warehouse HUAWEI","SPARE-ISSUE",
AQ1446="SPARE-HS","SPARE-ISSUE",
AQ1446="Power Telco","BSS",AQ1446="no impacts","no impacts"
),"")</f>
        <v>No root cause</v>
      </c>
      <c r="AP1446" s="48" t="str" cm="1">
        <f t="array" ref="AP1446">IFERROR(_xlfn.IFS(
AQ1446="MPR ISSUE","TX ISSUE",
AQ1446="BSS Hardware Issue","RAN ISSUE",
AQ1446="Sites strategiques, MLL, Pylone, etc.","ENVTECH",
AQ1446="AKTIVCO DEFAUT GE &amp; POWER Cabinet","POWER ISSUE",
AQ1446="AKTIVCO Coupure ENEO &amp; Baisse de tension","POWER ISSUE",
AQ1446="Coupure ENEO &amp; Baisse de tension","POWER ISSUE",
AQ1446="Defaut GE &amp; POWER Cabinet","POWER ISSUE",
AQ1446="Sharing","POWER ISSUE",
AQ1446="Sites strategiques &amp; DataCenter","POWER ISSUE",
AQ1446="Exclu","Exclu",
AQ1446="SAT","TX ISSUE",
AQ1446="SPARE-ISSUE","SPARE-ISSUE",
AQ1446="Fiber CAmtel","TX ISSUE",
AQ1446="Fiber AOF","TX ISSUE",
AQ1446="Projet OCM (HUAWEI)","TRAVAUX-HUAWEI",
AQ1446="Projet OCM (NOKIA)","TRAVAUX -NOKIA",
AQ1446="ACCESS-ISSUE","ACCESS-ISSUE",
AQ1446="Projet OCM (ZTE, NOKIA, autres projets)","TRAVAUX OCM",
AQ1446="No root CAuse","No root cause",
AQ1446="ODU HS","TX ISSUE",
AQ1446="IP &amp; VLAN","TX ISSUE",
AQ1446="Warehouse HUAWEI","SPARE-ISSUE",
AQ1446="SPARE-HS","SPARE-ISSUE",
AQ1446="Power Telco","RAN ISSUE",AQ1446="no impacts","no impacts"
),"")</f>
        <v>No root cause</v>
      </c>
      <c r="AQ1446" s="126" t="s">
        <v>5344</v>
      </c>
      <c r="AR1446" s="48" t="str" cm="1">
        <f t="array" ref="AR1446">IFERROR(_xlfn.IFS(
AQ1446="MPR ISSUE","ACTIVE",
AQ1446="BSS Hardware Issue","ACTIVE",
AQ1446="Sites strategiques, MLL, Pylone, etc.","PASSIVE",
AQ1446="AKTIVCO DEFAUT GE &amp; POWER Cabinet","PASSIVE",
AQ1446="AKTIVCO Coupure ENEO &amp; Baisse de tension","PASSIVE",
AQ1446="Coupure ENEO &amp; Baisse de tension","PASSIVE",
AQ1446="Defaut GE &amp; POWER Cabinet","PASSIVE",
AQ1446="Sharing","PASSIVE",
AQ1446="Sites strategiques &amp; DataCenter","PASSIVE",
AQ1446="Exclu","Exclu",
AQ1446="SAT","ACTIVE",
AQ1446="SPARE-ISSUE","SPARE-ISSUE",
AQ1446="Fiber CAmtel","ACTIVE",
AQ1446="Fiber AOF","ACTIVE",
AQ1446="Projet OCM (HUAWEI)","PLANNED WORKS",
AQ1446="Projet OCM (NOKIA)","PLANNED WORKS",
AQ1446="ACCESS-ISSUE","ACCESS-ISSUE",
AQ1446="Projet OCM (ZTE, NOKIA, autres projets)","PLANNED WORKS",
AQ1446="No root CAuse","No root cause",
AQ1446="ODU HS","ACTIVE",
AQ1446="IP &amp; VLAN","ACTIVE",
AQ1446="Warehouse HUAWEI","SPARE-ISSUE",
AQ1446="SPARE-HS","SPARE-ISSUE",
AQ1446="Power Telco","ACTIVE", AQ1446="no impacts","no impacts"
),"")</f>
        <v>No root cause</v>
      </c>
      <c r="AS1446" s="92" t="s">
        <v>5537</v>
      </c>
      <c r="AT1446" s="98" t="s">
        <v>5174</v>
      </c>
      <c r="AV1446" s="17" t="s">
        <v>5537</v>
      </c>
      <c r="AW1446" s="7" t="s">
        <v>5537</v>
      </c>
      <c r="AX1446" s="6" t="s">
        <v>5537</v>
      </c>
      <c r="AY1446" s="7"/>
      <c r="AZ1446" s="3" t="s">
        <v>5537</v>
      </c>
      <c r="BA1446" s="18" t="s">
        <v>5537</v>
      </c>
      <c r="BB1446" s="18" t="s">
        <v>5537</v>
      </c>
      <c r="BC1446" s="18" t="s">
        <v>5537</v>
      </c>
      <c r="BD1446" s="18" t="s">
        <v>5537</v>
      </c>
      <c r="BE1446" s="18" t="s">
        <v>5537</v>
      </c>
      <c r="BF1446" s="18" t="s">
        <v>5537</v>
      </c>
      <c r="BG1446" s="18" t="s">
        <v>5537</v>
      </c>
      <c r="BH1446" s="18" t="s">
        <v>5537</v>
      </c>
      <c r="BI1446" s="18" t="s">
        <v>5537</v>
      </c>
      <c r="BJ1446" s="18" t="s">
        <v>5537</v>
      </c>
      <c r="BK1446" s="18" t="s">
        <v>5537</v>
      </c>
      <c r="BL1446" s="9" t="s">
        <v>5537</v>
      </c>
      <c r="BM1446" s="14" t="s">
        <v>5537</v>
      </c>
      <c r="BN1446" s="14" t="s">
        <v>5537</v>
      </c>
      <c r="BO1446" s="14" t="str">
        <f>_xlfn.XLOOKUP(B1446,'[4]cell downs 18042026 17h'!$B:$B,'[4]cell downs 18042026 17h'!$B:$B,"")</f>
        <v/>
      </c>
      <c r="BP1446" s="14" t="str">
        <f>_xlfn.XLOOKUP(B1446,'[5]Cells Huawei 19042026 15h'!$B:$B,'[5]Cells Huawei 19042026 15h'!$B:$B,"")</f>
        <v/>
      </c>
      <c r="BQ1446" s="9" t="str">
        <f>_xlfn.XLOOKUP(B1446,'[6]cells down 19042026 9H40'!$B:$B,'[6]cells down 19042026 9H40'!$B:$B,"")</f>
        <v/>
      </c>
      <c r="BR1446" s="9" t="s">
        <v>5174</v>
      </c>
      <c r="BS1446" s="9" t="s">
        <v>12</v>
      </c>
      <c r="BT1446" s="108"/>
    </row>
    <row r="1447" spans="1:72" s="9" customFormat="1" x14ac:dyDescent="0.35">
      <c r="A1447" s="1" t="s">
        <v>4976</v>
      </c>
      <c r="B1447" s="8" t="s">
        <v>4977</v>
      </c>
      <c r="C1447" s="3" t="str">
        <f>_xlfn.XLOOKUP(B1447,'[1]daily break down'!$D:$D,'[1]daily break down'!$E:$E,"")</f>
        <v>Yaounde</v>
      </c>
      <c r="D1447" s="1" t="s">
        <v>11</v>
      </c>
      <c r="E1447" s="1" t="s">
        <v>12</v>
      </c>
      <c r="F1447" s="3" t="s">
        <v>37</v>
      </c>
      <c r="G1447" s="1" t="s">
        <v>38</v>
      </c>
      <c r="H1447" s="34" t="str">
        <f>_xlfn.XLOOKUP(B1447,[2]CALCULATION!$B:$B,[2]CALCULATION!$H:$H,"")</f>
        <v>ZTE</v>
      </c>
      <c r="I1447" s="28">
        <v>3.5170239389555191</v>
      </c>
      <c r="J1447" s="28">
        <v>8.2978415274817134</v>
      </c>
      <c r="K1447" s="28">
        <v>0</v>
      </c>
      <c r="L1447" s="28">
        <v>0.78208601929612642</v>
      </c>
      <c r="M1447" s="28">
        <v>2.0640714487505472</v>
      </c>
      <c r="N1447" s="28">
        <v>3.0569324236016691E-2</v>
      </c>
      <c r="O1447" s="28">
        <v>0</v>
      </c>
      <c r="P1447" s="28">
        <v>0</v>
      </c>
      <c r="Q1447" s="28">
        <v>0</v>
      </c>
      <c r="R1447" s="28">
        <v>0</v>
      </c>
      <c r="S1447" s="93">
        <v>0</v>
      </c>
      <c r="T1447" s="93">
        <f>_xlfn.XLOOKUP(B1447,'[3]Nur des jours'!$B:$B,'[3]Nur des jours'!$U:$U,"")</f>
        <v>1.1410348055120376</v>
      </c>
      <c r="U1447" s="93">
        <v>0</v>
      </c>
      <c r="V1447" s="93">
        <v>0</v>
      </c>
      <c r="W1447" s="93">
        <v>1.1410348055120381</v>
      </c>
      <c r="X1447" s="93">
        <v>0</v>
      </c>
      <c r="Y1447" s="93">
        <v>0</v>
      </c>
      <c r="Z1447" s="93">
        <v>0</v>
      </c>
      <c r="AA1447" s="93">
        <v>0</v>
      </c>
      <c r="AB1447" s="93">
        <v>0</v>
      </c>
      <c r="AC1447" s="93">
        <f>_xlfn.XLOOKUP(B1447,'[3]Nur des jours'!$B:$B,'[3]Nur des jours'!$N:$N,"")</f>
        <v>0</v>
      </c>
      <c r="AD1447" s="93">
        <v>0</v>
      </c>
      <c r="AE1447" s="93">
        <v>0</v>
      </c>
      <c r="AF1447" s="93">
        <v>0</v>
      </c>
      <c r="AG1447" s="93"/>
      <c r="AH1447" s="93">
        <v>0</v>
      </c>
      <c r="AI1447" s="93">
        <v>0</v>
      </c>
      <c r="AJ1447" s="93">
        <v>0</v>
      </c>
      <c r="AK1447" s="93">
        <v>0</v>
      </c>
      <c r="AL1447" s="93">
        <v>0</v>
      </c>
      <c r="AM1447" s="49" t="s">
        <v>5559</v>
      </c>
      <c r="AN1447" s="49"/>
      <c r="AO1447" s="48" t="str" cm="1">
        <f t="array" ref="AO1447">IFERROR(_xlfn.IFS(
AQ1447="MPR ISSUE","PDH",
AQ1447="BSS Hardware Issue","BSS",
AQ1447="Sites strategiques, MLL, Pylone, etc.","ENVTECH",
AQ1447="AKTIVCO DEFAUT GE &amp; POWER Cabinet","AKTIVCO",
AQ1447="AKTIVCO Coupure ENEO &amp; Baisse de tension","AKTIVCO GRID ONLY",
AQ1447="Coupure ENEO &amp; Baisse de tension","IHS GRID ONLY",
AQ1447="Defaut GE &amp; POWER Cabinet","IHS",
AQ1447="Sharing","Partners",
AQ1447="Sites strategiques &amp; DataCenter","SST &amp; DC",
AQ1447="Exclu","Exclu",
AQ1447="SAT","SAT",
AQ1447="SPARE-ISSUE","SPARE-ISSUE",
AQ1447="Fiber CAmtel","TRANS_FO_CAMTEL",
AQ1447="Fiber AOF","Fiber AOF",
AQ1447="Projet OCM (HUAWEI)","TRAVAUX-HUAWEI",
AQ1447="Projet OCM (NOKIA)","TRAVAUX-NOKIA",
AQ1447="ACCESS-ISSUE","ACCESS-ISSUE",
AQ1447="Projet OCM (ZTE, NOKIA, autres projets)","TRAVAUX OCM",
AQ1447="No root CAuse","No root cause",
AQ1447="ODU HS","PDH",
AQ1447="IP &amp; VLAN","PDH",
AQ1447="Warehouse HUAWEI","SPARE-ISSUE",
AQ1447="SPARE-HS","SPARE-ISSUE",
AQ1447="Power Telco","BSS",AQ1447="no impacts","no impacts"
),"")</f>
        <v>No root cause</v>
      </c>
      <c r="AP1447" s="48" t="str" cm="1">
        <f t="array" ref="AP1447">IFERROR(_xlfn.IFS(
AQ1447="MPR ISSUE","TX ISSUE",
AQ1447="BSS Hardware Issue","RAN ISSUE",
AQ1447="Sites strategiques, MLL, Pylone, etc.","ENVTECH",
AQ1447="AKTIVCO DEFAUT GE &amp; POWER Cabinet","POWER ISSUE",
AQ1447="AKTIVCO Coupure ENEO &amp; Baisse de tension","POWER ISSUE",
AQ1447="Coupure ENEO &amp; Baisse de tension","POWER ISSUE",
AQ1447="Defaut GE &amp; POWER Cabinet","POWER ISSUE",
AQ1447="Sharing","POWER ISSUE",
AQ1447="Sites strategiques &amp; DataCenter","POWER ISSUE",
AQ1447="Exclu","Exclu",
AQ1447="SAT","TX ISSUE",
AQ1447="SPARE-ISSUE","SPARE-ISSUE",
AQ1447="Fiber CAmtel","TX ISSUE",
AQ1447="Fiber AOF","TX ISSUE",
AQ1447="Projet OCM (HUAWEI)","TRAVAUX-HUAWEI",
AQ1447="Projet OCM (NOKIA)","TRAVAUX -NOKIA",
AQ1447="ACCESS-ISSUE","ACCESS-ISSUE",
AQ1447="Projet OCM (ZTE, NOKIA, autres projets)","TRAVAUX OCM",
AQ1447="No root CAuse","No root cause",
AQ1447="ODU HS","TX ISSUE",
AQ1447="IP &amp; VLAN","TX ISSUE",
AQ1447="Warehouse HUAWEI","SPARE-ISSUE",
AQ1447="SPARE-HS","SPARE-ISSUE",
AQ1447="Power Telco","RAN ISSUE",AQ1447="no impacts","no impacts"
),"")</f>
        <v>No root cause</v>
      </c>
      <c r="AQ1447" s="126" t="s">
        <v>5344</v>
      </c>
      <c r="AR1447" s="48" t="str" cm="1">
        <f t="array" ref="AR1447">IFERROR(_xlfn.IFS(
AQ1447="MPR ISSUE","ACTIVE",
AQ1447="BSS Hardware Issue","ACTIVE",
AQ1447="Sites strategiques, MLL, Pylone, etc.","PASSIVE",
AQ1447="AKTIVCO DEFAUT GE &amp; POWER Cabinet","PASSIVE",
AQ1447="AKTIVCO Coupure ENEO &amp; Baisse de tension","PASSIVE",
AQ1447="Coupure ENEO &amp; Baisse de tension","PASSIVE",
AQ1447="Defaut GE &amp; POWER Cabinet","PASSIVE",
AQ1447="Sharing","PASSIVE",
AQ1447="Sites strategiques &amp; DataCenter","PASSIVE",
AQ1447="Exclu","Exclu",
AQ1447="SAT","ACTIVE",
AQ1447="SPARE-ISSUE","SPARE-ISSUE",
AQ1447="Fiber CAmtel","ACTIVE",
AQ1447="Fiber AOF","ACTIVE",
AQ1447="Projet OCM (HUAWEI)","PLANNED WORKS",
AQ1447="Projet OCM (NOKIA)","PLANNED WORKS",
AQ1447="ACCESS-ISSUE","ACCESS-ISSUE",
AQ1447="Projet OCM (ZTE, NOKIA, autres projets)","PLANNED WORKS",
AQ1447="No root CAuse","No root cause",
AQ1447="ODU HS","ACTIVE",
AQ1447="IP &amp; VLAN","ACTIVE",
AQ1447="Warehouse HUAWEI","SPARE-ISSUE",
AQ1447="SPARE-HS","SPARE-ISSUE",
AQ1447="Power Telco","ACTIVE", AQ1447="no impacts","no impacts"
),"")</f>
        <v>No root cause</v>
      </c>
      <c r="AS1447" s="92" t="s">
        <v>5537</v>
      </c>
      <c r="AT1447" s="98" t="s">
        <v>4977</v>
      </c>
      <c r="AV1447" s="17" t="s">
        <v>5537</v>
      </c>
      <c r="AW1447" s="7" t="s">
        <v>5537</v>
      </c>
      <c r="AX1447" s="6" t="s">
        <v>5537</v>
      </c>
      <c r="AY1447" s="7"/>
      <c r="AZ1447" s="3" t="s">
        <v>5537</v>
      </c>
      <c r="BA1447" s="18" t="s">
        <v>5537</v>
      </c>
      <c r="BB1447" s="18" t="s">
        <v>5537</v>
      </c>
      <c r="BC1447" s="18" t="s">
        <v>5537</v>
      </c>
      <c r="BD1447" s="18" t="s">
        <v>5537</v>
      </c>
      <c r="BE1447" s="18" t="s">
        <v>5537</v>
      </c>
      <c r="BF1447" s="18" t="s">
        <v>5537</v>
      </c>
      <c r="BG1447" s="18" t="s">
        <v>5537</v>
      </c>
      <c r="BH1447" s="18" t="s">
        <v>5537</v>
      </c>
      <c r="BI1447" s="18" t="s">
        <v>5537</v>
      </c>
      <c r="BJ1447" s="18" t="s">
        <v>5537</v>
      </c>
      <c r="BK1447" s="18" t="s">
        <v>5537</v>
      </c>
      <c r="BL1447" s="9" t="s">
        <v>5537</v>
      </c>
      <c r="BM1447" s="14" t="s">
        <v>5537</v>
      </c>
      <c r="BN1447" s="14" t="s">
        <v>5537</v>
      </c>
      <c r="BO1447" s="14" t="str">
        <f>_xlfn.XLOOKUP(B1447,'[4]cell downs 18042026 17h'!$B:$B,'[4]cell downs 18042026 17h'!$B:$B,"")</f>
        <v/>
      </c>
      <c r="BP1447" s="14" t="str">
        <f>_xlfn.XLOOKUP(B1447,'[5]Cells Huawei 19042026 15h'!$B:$B,'[5]Cells Huawei 19042026 15h'!$B:$B,"")</f>
        <v/>
      </c>
      <c r="BQ1447" s="9" t="str">
        <f>_xlfn.XLOOKUP(B1447,'[6]cells down 19042026 9H40'!$B:$B,'[6]cells down 19042026 9H40'!$B:$B,"")</f>
        <v/>
      </c>
      <c r="BR1447" s="9" t="s">
        <v>4977</v>
      </c>
      <c r="BS1447" s="9" t="s">
        <v>318</v>
      </c>
      <c r="BT1447" s="108"/>
    </row>
    <row r="1448" spans="1:72" s="9" customFormat="1" x14ac:dyDescent="0.35">
      <c r="A1448" s="1" t="s">
        <v>1032</v>
      </c>
      <c r="B1448" s="8" t="s">
        <v>1033</v>
      </c>
      <c r="C1448" s="3" t="str">
        <f>_xlfn.XLOOKUP(B1448,'[1]daily break down'!$D:$D,'[1]daily break down'!$E:$E,"")</f>
        <v>Garoua</v>
      </c>
      <c r="D1448" s="1" t="s">
        <v>11</v>
      </c>
      <c r="E1448" s="1" t="s">
        <v>12</v>
      </c>
      <c r="F1448" s="3" t="s">
        <v>23</v>
      </c>
      <c r="G1448" s="1" t="s">
        <v>24</v>
      </c>
      <c r="H1448" s="32" t="str">
        <f>_xlfn.XLOOKUP(B1448,[2]CALCULATION!$B:$B,[2]CALCULATION!$H:$H,"")</f>
        <v>Huawei</v>
      </c>
      <c r="I1448" s="28">
        <v>0</v>
      </c>
      <c r="J1448" s="28">
        <v>0</v>
      </c>
      <c r="K1448" s="28">
        <v>0</v>
      </c>
      <c r="L1448" s="28">
        <v>0</v>
      </c>
      <c r="M1448" s="28">
        <v>0</v>
      </c>
      <c r="N1448" s="28">
        <v>0</v>
      </c>
      <c r="O1448" s="28">
        <v>0</v>
      </c>
      <c r="P1448" s="28">
        <v>0</v>
      </c>
      <c r="Q1448" s="28">
        <v>0</v>
      </c>
      <c r="R1448" s="28">
        <v>2.2788771320052623</v>
      </c>
      <c r="S1448" s="93">
        <v>0</v>
      </c>
      <c r="T1448" s="93">
        <f>_xlfn.XLOOKUP(B1448,'[3]Nur des jours'!$B:$B,'[3]Nur des jours'!$U:$U,"")</f>
        <v>1.0555691102150768</v>
      </c>
      <c r="U1448" s="93">
        <v>0</v>
      </c>
      <c r="V1448" s="93">
        <v>0.98146435980629665</v>
      </c>
      <c r="W1448" s="93">
        <v>1.0555691102150768</v>
      </c>
      <c r="X1448" s="93">
        <v>0</v>
      </c>
      <c r="Y1448" s="93">
        <v>0</v>
      </c>
      <c r="Z1448" s="93">
        <v>0</v>
      </c>
      <c r="AA1448" s="93">
        <v>0</v>
      </c>
      <c r="AB1448" s="93">
        <v>0</v>
      </c>
      <c r="AC1448" s="93">
        <f>_xlfn.XLOOKUP(B1448,'[3]Nur des jours'!$B:$B,'[3]Nur des jours'!$N:$N,"")</f>
        <v>0</v>
      </c>
      <c r="AD1448" s="93">
        <v>0</v>
      </c>
      <c r="AE1448" s="93">
        <v>0</v>
      </c>
      <c r="AF1448" s="93">
        <v>0</v>
      </c>
      <c r="AG1448" s="93"/>
      <c r="AH1448" s="93">
        <v>0</v>
      </c>
      <c r="AI1448" s="93">
        <v>0</v>
      </c>
      <c r="AJ1448" s="93">
        <v>0</v>
      </c>
      <c r="AK1448" s="93">
        <v>0</v>
      </c>
      <c r="AL1448" s="93">
        <v>0</v>
      </c>
      <c r="AM1448" s="49" t="s">
        <v>5559</v>
      </c>
      <c r="AN1448" s="49"/>
      <c r="AO1448" s="48" t="str" cm="1">
        <f t="array" ref="AO1448">IFERROR(_xlfn.IFS(
AQ1448="MPR ISSUE","PDH",
AQ1448="BSS Hardware Issue","BSS",
AQ1448="Sites strategiques, MLL, Pylone, etc.","ENVTECH",
AQ1448="AKTIVCO DEFAUT GE &amp; POWER Cabinet","AKTIVCO",
AQ1448="AKTIVCO Coupure ENEO &amp; Baisse de tension","AKTIVCO GRID ONLY",
AQ1448="Coupure ENEO &amp; Baisse de tension","IHS GRID ONLY",
AQ1448="Defaut GE &amp; POWER Cabinet","IHS",
AQ1448="Sharing","Partners",
AQ1448="Sites strategiques &amp; DataCenter","SST &amp; DC",
AQ1448="Exclu","Exclu",
AQ1448="SAT","SAT",
AQ1448="SPARE-ISSUE","SPARE-ISSUE",
AQ1448="Fiber CAmtel","TRANS_FO_CAMTEL",
AQ1448="Fiber AOF","Fiber AOF",
AQ1448="Projet OCM (HUAWEI)","TRAVAUX-HUAWEI",
AQ1448="Projet OCM (NOKIA)","TRAVAUX-NOKIA",
AQ1448="ACCESS-ISSUE","ACCESS-ISSUE",
AQ1448="Projet OCM (ZTE, NOKIA, autres projets)","TRAVAUX OCM",
AQ1448="No root CAuse","No root cause",
AQ1448="ODU HS","PDH",
AQ1448="IP &amp; VLAN","PDH",
AQ1448="Warehouse HUAWEI","SPARE-ISSUE",
AQ1448="SPARE-HS","SPARE-ISSUE",
AQ1448="Power Telco","BSS",AQ1448="no impacts","no impacts"
),"")</f>
        <v>No root cause</v>
      </c>
      <c r="AP1448" s="48" t="str" cm="1">
        <f t="array" ref="AP1448">IFERROR(_xlfn.IFS(
AQ1448="MPR ISSUE","TX ISSUE",
AQ1448="BSS Hardware Issue","RAN ISSUE",
AQ1448="Sites strategiques, MLL, Pylone, etc.","ENVTECH",
AQ1448="AKTIVCO DEFAUT GE &amp; POWER Cabinet","POWER ISSUE",
AQ1448="AKTIVCO Coupure ENEO &amp; Baisse de tension","POWER ISSUE",
AQ1448="Coupure ENEO &amp; Baisse de tension","POWER ISSUE",
AQ1448="Defaut GE &amp; POWER Cabinet","POWER ISSUE",
AQ1448="Sharing","POWER ISSUE",
AQ1448="Sites strategiques &amp; DataCenter","POWER ISSUE",
AQ1448="Exclu","Exclu",
AQ1448="SAT","TX ISSUE",
AQ1448="SPARE-ISSUE","SPARE-ISSUE",
AQ1448="Fiber CAmtel","TX ISSUE",
AQ1448="Fiber AOF","TX ISSUE",
AQ1448="Projet OCM (HUAWEI)","TRAVAUX-HUAWEI",
AQ1448="Projet OCM (NOKIA)","TRAVAUX -NOKIA",
AQ1448="ACCESS-ISSUE","ACCESS-ISSUE",
AQ1448="Projet OCM (ZTE, NOKIA, autres projets)","TRAVAUX OCM",
AQ1448="No root CAuse","No root cause",
AQ1448="ODU HS","TX ISSUE",
AQ1448="IP &amp; VLAN","TX ISSUE",
AQ1448="Warehouse HUAWEI","SPARE-ISSUE",
AQ1448="SPARE-HS","SPARE-ISSUE",
AQ1448="Power Telco","RAN ISSUE",AQ1448="no impacts","no impacts"
),"")</f>
        <v>No root cause</v>
      </c>
      <c r="AQ1448" s="126" t="s">
        <v>5344</v>
      </c>
      <c r="AR1448" s="48" t="str" cm="1">
        <f t="array" ref="AR1448">IFERROR(_xlfn.IFS(
AQ1448="MPR ISSUE","ACTIVE",
AQ1448="BSS Hardware Issue","ACTIVE",
AQ1448="Sites strategiques, MLL, Pylone, etc.","PASSIVE",
AQ1448="AKTIVCO DEFAUT GE &amp; POWER Cabinet","PASSIVE",
AQ1448="AKTIVCO Coupure ENEO &amp; Baisse de tension","PASSIVE",
AQ1448="Coupure ENEO &amp; Baisse de tension","PASSIVE",
AQ1448="Defaut GE &amp; POWER Cabinet","PASSIVE",
AQ1448="Sharing","PASSIVE",
AQ1448="Sites strategiques &amp; DataCenter","PASSIVE",
AQ1448="Exclu","Exclu",
AQ1448="SAT","ACTIVE",
AQ1448="SPARE-ISSUE","SPARE-ISSUE",
AQ1448="Fiber CAmtel","ACTIVE",
AQ1448="Fiber AOF","ACTIVE",
AQ1448="Projet OCM (HUAWEI)","PLANNED WORKS",
AQ1448="Projet OCM (NOKIA)","PLANNED WORKS",
AQ1448="ACCESS-ISSUE","ACCESS-ISSUE",
AQ1448="Projet OCM (ZTE, NOKIA, autres projets)","PLANNED WORKS",
AQ1448="No root CAuse","No root cause",
AQ1448="ODU HS","ACTIVE",
AQ1448="IP &amp; VLAN","ACTIVE",
AQ1448="Warehouse HUAWEI","SPARE-ISSUE",
AQ1448="SPARE-HS","SPARE-ISSUE",
AQ1448="Power Telco","ACTIVE", AQ1448="no impacts","no impacts"
),"")</f>
        <v>No root cause</v>
      </c>
      <c r="AS1448" s="92" t="s">
        <v>5537</v>
      </c>
      <c r="AT1448" s="98" t="s">
        <v>1033</v>
      </c>
      <c r="AV1448" s="17" t="s">
        <v>5537</v>
      </c>
      <c r="AW1448" s="7" t="s">
        <v>5537</v>
      </c>
      <c r="AX1448" s="6" t="s">
        <v>5537</v>
      </c>
      <c r="AY1448" s="7"/>
      <c r="AZ1448" s="3" t="s">
        <v>5537</v>
      </c>
      <c r="BA1448" s="18" t="s">
        <v>5537</v>
      </c>
      <c r="BB1448" s="18" t="s">
        <v>5537</v>
      </c>
      <c r="BC1448" s="18" t="s">
        <v>5537</v>
      </c>
      <c r="BD1448" s="18" t="s">
        <v>5537</v>
      </c>
      <c r="BE1448" s="18" t="s">
        <v>5537</v>
      </c>
      <c r="BF1448" s="18" t="s">
        <v>5537</v>
      </c>
      <c r="BG1448" s="18" t="s">
        <v>5537</v>
      </c>
      <c r="BH1448" s="18" t="s">
        <v>5537</v>
      </c>
      <c r="BI1448" s="18" t="s">
        <v>5537</v>
      </c>
      <c r="BJ1448" s="18" t="s">
        <v>5537</v>
      </c>
      <c r="BK1448" s="18" t="s">
        <v>5537</v>
      </c>
      <c r="BL1448" s="9" t="s">
        <v>5537</v>
      </c>
      <c r="BM1448" s="14" t="s">
        <v>5537</v>
      </c>
      <c r="BN1448" s="14" t="s">
        <v>5537</v>
      </c>
      <c r="BO1448" s="14" t="str">
        <f>_xlfn.XLOOKUP(B1448,'[4]cell downs 18042026 17h'!$B:$B,'[4]cell downs 18042026 17h'!$B:$B,"")</f>
        <v/>
      </c>
      <c r="BP1448" s="14" t="str">
        <f>_xlfn.XLOOKUP(B1448,'[5]Cells Huawei 19042026 15h'!$B:$B,'[5]Cells Huawei 19042026 15h'!$B:$B,"")</f>
        <v/>
      </c>
      <c r="BQ1448" s="9" t="str">
        <f>_xlfn.XLOOKUP(B1448,'[6]cells down 19042026 9H40'!$B:$B,'[6]cells down 19042026 9H40'!$B:$B,"")</f>
        <v/>
      </c>
      <c r="BR1448" s="9" t="s">
        <v>1033</v>
      </c>
      <c r="BS1448" s="9" t="s">
        <v>12</v>
      </c>
      <c r="BT1448" s="108"/>
    </row>
    <row r="1449" spans="1:72" s="9" customFormat="1" x14ac:dyDescent="0.35">
      <c r="A1449" s="1" t="s">
        <v>5555</v>
      </c>
      <c r="B1449" s="8" t="s">
        <v>2330</v>
      </c>
      <c r="C1449" s="3" t="str">
        <f>_xlfn.XLOOKUP(B1449,'[1]daily break down'!$D:$D,'[1]daily break down'!$E:$E,"")</f>
        <v>Yaounde</v>
      </c>
      <c r="D1449" s="1" t="s">
        <v>11</v>
      </c>
      <c r="E1449" s="1" t="s">
        <v>12</v>
      </c>
      <c r="F1449" s="3" t="s">
        <v>37</v>
      </c>
      <c r="G1449" s="1" t="s">
        <v>38</v>
      </c>
      <c r="H1449" s="34" t="str">
        <f>_xlfn.XLOOKUP(B1449,[2]CALCULATION!$B:$B,[2]CALCULATION!$H:$H,"")</f>
        <v>ZTE</v>
      </c>
      <c r="I1449" s="28">
        <v>0</v>
      </c>
      <c r="J1449" s="28">
        <v>0</v>
      </c>
      <c r="K1449" s="28">
        <v>0</v>
      </c>
      <c r="L1449" s="28">
        <v>0</v>
      </c>
      <c r="M1449" s="28">
        <v>0</v>
      </c>
      <c r="N1449" s="28">
        <v>0</v>
      </c>
      <c r="O1449" s="28">
        <v>0</v>
      </c>
      <c r="P1449" s="28">
        <v>0</v>
      </c>
      <c r="Q1449" s="28">
        <v>5.2906868074639135</v>
      </c>
      <c r="R1449" s="28">
        <v>0</v>
      </c>
      <c r="S1449" s="93">
        <v>7.785011685543311E-2</v>
      </c>
      <c r="T1449" s="93">
        <f>_xlfn.XLOOKUP(B1449,'[3]Nur des jours'!$B:$B,'[3]Nur des jours'!$U:$U,"")</f>
        <v>1.0123368803737094</v>
      </c>
      <c r="U1449" s="93">
        <v>0</v>
      </c>
      <c r="V1449" s="93">
        <v>0</v>
      </c>
      <c r="W1449" s="93">
        <v>1.0123368803737094</v>
      </c>
      <c r="X1449" s="93">
        <v>0</v>
      </c>
      <c r="Y1449" s="93">
        <v>0</v>
      </c>
      <c r="Z1449" s="93">
        <v>0</v>
      </c>
      <c r="AA1449" s="93">
        <v>0</v>
      </c>
      <c r="AB1449" s="93">
        <v>0</v>
      </c>
      <c r="AC1449" s="93">
        <f>_xlfn.XLOOKUP(B1449,'[3]Nur des jours'!$B:$B,'[3]Nur des jours'!$N:$N,"")</f>
        <v>0</v>
      </c>
      <c r="AD1449" s="93">
        <v>0</v>
      </c>
      <c r="AE1449" s="93">
        <v>0</v>
      </c>
      <c r="AF1449" s="93">
        <v>0</v>
      </c>
      <c r="AG1449" s="93"/>
      <c r="AH1449" s="93">
        <v>0</v>
      </c>
      <c r="AI1449" s="93">
        <v>0</v>
      </c>
      <c r="AJ1449" s="93">
        <v>0</v>
      </c>
      <c r="AK1449" s="93">
        <v>0</v>
      </c>
      <c r="AL1449" s="93">
        <v>0</v>
      </c>
      <c r="AM1449" s="49" t="s">
        <v>5559</v>
      </c>
      <c r="AN1449" s="49"/>
      <c r="AO1449" s="48" t="str" cm="1">
        <f t="array" ref="AO1449">IFERROR(_xlfn.IFS(
AQ1449="MPR ISSUE","PDH",
AQ1449="BSS Hardware Issue","BSS",
AQ1449="Sites strategiques, MLL, Pylone, etc.","ENVTECH",
AQ1449="AKTIVCO DEFAUT GE &amp; POWER Cabinet","AKTIVCO",
AQ1449="AKTIVCO Coupure ENEO &amp; Baisse de tension","AKTIVCO GRID ONLY",
AQ1449="Coupure ENEO &amp; Baisse de tension","IHS GRID ONLY",
AQ1449="Defaut GE &amp; POWER Cabinet","IHS",
AQ1449="Sharing","Partners",
AQ1449="Sites strategiques &amp; DataCenter","SST &amp; DC",
AQ1449="Exclu","Exclu",
AQ1449="SAT","SAT",
AQ1449="SPARE-ISSUE","SPARE-ISSUE",
AQ1449="Fiber CAmtel","TRANS_FO_CAMTEL",
AQ1449="Fiber AOF","Fiber AOF",
AQ1449="Projet OCM (HUAWEI)","TRAVAUX-HUAWEI",
AQ1449="Projet OCM (NOKIA)","TRAVAUX-NOKIA",
AQ1449="ACCESS-ISSUE","ACCESS-ISSUE",
AQ1449="Projet OCM (ZTE, NOKIA, autres projets)","TRAVAUX OCM",
AQ1449="No root CAuse","No root cause",
AQ1449="ODU HS","PDH",
AQ1449="IP &amp; VLAN","PDH",
AQ1449="Warehouse HUAWEI","SPARE-ISSUE",
AQ1449="SPARE-HS","SPARE-ISSUE",
AQ1449="Power Telco","BSS",AQ1449="no impacts","no impacts"
),"")</f>
        <v>No root cause</v>
      </c>
      <c r="AP1449" s="48" t="str" cm="1">
        <f t="array" ref="AP1449">IFERROR(_xlfn.IFS(
AQ1449="MPR ISSUE","TX ISSUE",
AQ1449="BSS Hardware Issue","RAN ISSUE",
AQ1449="Sites strategiques, MLL, Pylone, etc.","ENVTECH",
AQ1449="AKTIVCO DEFAUT GE &amp; POWER Cabinet","POWER ISSUE",
AQ1449="AKTIVCO Coupure ENEO &amp; Baisse de tension","POWER ISSUE",
AQ1449="Coupure ENEO &amp; Baisse de tension","POWER ISSUE",
AQ1449="Defaut GE &amp; POWER Cabinet","POWER ISSUE",
AQ1449="Sharing","POWER ISSUE",
AQ1449="Sites strategiques &amp; DataCenter","POWER ISSUE",
AQ1449="Exclu","Exclu",
AQ1449="SAT","TX ISSUE",
AQ1449="SPARE-ISSUE","SPARE-ISSUE",
AQ1449="Fiber CAmtel","TX ISSUE",
AQ1449="Fiber AOF","TX ISSUE",
AQ1449="Projet OCM (HUAWEI)","TRAVAUX-HUAWEI",
AQ1449="Projet OCM (NOKIA)","TRAVAUX -NOKIA",
AQ1449="ACCESS-ISSUE","ACCESS-ISSUE",
AQ1449="Projet OCM (ZTE, NOKIA, autres projets)","TRAVAUX OCM",
AQ1449="No root CAuse","No root cause",
AQ1449="ODU HS","TX ISSUE",
AQ1449="IP &amp; VLAN","TX ISSUE",
AQ1449="Warehouse HUAWEI","SPARE-ISSUE",
AQ1449="SPARE-HS","SPARE-ISSUE",
AQ1449="Power Telco","RAN ISSUE",AQ1449="no impacts","no impacts"
),"")</f>
        <v>No root cause</v>
      </c>
      <c r="AQ1449" s="126" t="s">
        <v>5344</v>
      </c>
      <c r="AR1449" s="48" t="str" cm="1">
        <f t="array" ref="AR1449">IFERROR(_xlfn.IFS(
AQ1449="MPR ISSUE","ACTIVE",
AQ1449="BSS Hardware Issue","ACTIVE",
AQ1449="Sites strategiques, MLL, Pylone, etc.","PASSIVE",
AQ1449="AKTIVCO DEFAUT GE &amp; POWER Cabinet","PASSIVE",
AQ1449="AKTIVCO Coupure ENEO &amp; Baisse de tension","PASSIVE",
AQ1449="Coupure ENEO &amp; Baisse de tension","PASSIVE",
AQ1449="Defaut GE &amp; POWER Cabinet","PASSIVE",
AQ1449="Sharing","PASSIVE",
AQ1449="Sites strategiques &amp; DataCenter","PASSIVE",
AQ1449="Exclu","Exclu",
AQ1449="SAT","ACTIVE",
AQ1449="SPARE-ISSUE","SPARE-ISSUE",
AQ1449="Fiber CAmtel","ACTIVE",
AQ1449="Fiber AOF","ACTIVE",
AQ1449="Projet OCM (HUAWEI)","PLANNED WORKS",
AQ1449="Projet OCM (NOKIA)","PLANNED WORKS",
AQ1449="ACCESS-ISSUE","ACCESS-ISSUE",
AQ1449="Projet OCM (ZTE, NOKIA, autres projets)","PLANNED WORKS",
AQ1449="No root CAuse","No root cause",
AQ1449="ODU HS","ACTIVE",
AQ1449="IP &amp; VLAN","ACTIVE",
AQ1449="Warehouse HUAWEI","SPARE-ISSUE",
AQ1449="SPARE-HS","SPARE-ISSUE",
AQ1449="Power Telco","ACTIVE", AQ1449="no impacts","no impacts"
),"")</f>
        <v>No root cause</v>
      </c>
      <c r="AS1449" s="92" t="s">
        <v>5537</v>
      </c>
      <c r="AT1449" s="98" t="s">
        <v>2330</v>
      </c>
      <c r="AV1449" s="17" t="s">
        <v>5537</v>
      </c>
      <c r="AW1449" s="7" t="s">
        <v>5537</v>
      </c>
      <c r="AX1449" s="6" t="s">
        <v>5537</v>
      </c>
      <c r="AY1449" s="7"/>
      <c r="AZ1449" s="3" t="s">
        <v>5537</v>
      </c>
      <c r="BA1449" s="18" t="s">
        <v>5537</v>
      </c>
      <c r="BB1449" s="18" t="s">
        <v>5537</v>
      </c>
      <c r="BC1449" s="18" t="s">
        <v>5537</v>
      </c>
      <c r="BD1449" s="18" t="s">
        <v>5537</v>
      </c>
      <c r="BE1449" s="18" t="s">
        <v>5537</v>
      </c>
      <c r="BF1449" s="18" t="s">
        <v>5537</v>
      </c>
      <c r="BG1449" s="18" t="s">
        <v>5537</v>
      </c>
      <c r="BH1449" s="18" t="s">
        <v>5537</v>
      </c>
      <c r="BI1449" s="18" t="s">
        <v>5537</v>
      </c>
      <c r="BJ1449" s="18" t="s">
        <v>5537</v>
      </c>
      <c r="BK1449" s="18" t="s">
        <v>5537</v>
      </c>
      <c r="BL1449" s="9" t="s">
        <v>5537</v>
      </c>
      <c r="BM1449" s="14" t="s">
        <v>5537</v>
      </c>
      <c r="BN1449" s="14" t="s">
        <v>5537</v>
      </c>
      <c r="BO1449" s="14" t="str">
        <f>_xlfn.XLOOKUP(B1449,'[4]cell downs 18042026 17h'!$B:$B,'[4]cell downs 18042026 17h'!$B:$B,"")</f>
        <v/>
      </c>
      <c r="BP1449" s="14" t="str">
        <f>_xlfn.XLOOKUP(B1449,'[5]Cells Huawei 19042026 15h'!$B:$B,'[5]Cells Huawei 19042026 15h'!$B:$B,"")</f>
        <v/>
      </c>
      <c r="BQ1449" s="9" t="str">
        <f>_xlfn.XLOOKUP(B1449,'[6]cells down 19042026 9H40'!$B:$B,'[6]cells down 19042026 9H40'!$B:$B,"")</f>
        <v/>
      </c>
      <c r="BR1449" s="9" t="s">
        <v>2330</v>
      </c>
      <c r="BS1449" s="9" t="s">
        <v>318</v>
      </c>
      <c r="BT1449" s="108"/>
    </row>
    <row r="1450" spans="1:72" s="9" customFormat="1" x14ac:dyDescent="0.35">
      <c r="A1450" s="1" t="s">
        <v>2599</v>
      </c>
      <c r="B1450" s="8" t="s">
        <v>2600</v>
      </c>
      <c r="C1450" s="3" t="str">
        <f>_xlfn.XLOOKUP(B1450,'[1]daily break down'!$D:$D,'[1]daily break down'!$E:$E,"")</f>
        <v>Yaounde</v>
      </c>
      <c r="D1450" s="1" t="s">
        <v>11</v>
      </c>
      <c r="E1450" s="1" t="s">
        <v>145</v>
      </c>
      <c r="F1450" s="3" t="s">
        <v>37</v>
      </c>
      <c r="G1450" s="1" t="s">
        <v>38</v>
      </c>
      <c r="H1450" s="34" t="str">
        <f>_xlfn.XLOOKUP(B1450,[2]CALCULATION!$B:$B,[2]CALCULATION!$H:$H,"")</f>
        <v>ZTE</v>
      </c>
      <c r="I1450" s="28">
        <v>0</v>
      </c>
      <c r="J1450" s="28">
        <v>0</v>
      </c>
      <c r="K1450" s="28">
        <v>0</v>
      </c>
      <c r="L1450" s="28">
        <v>0</v>
      </c>
      <c r="M1450" s="28">
        <v>0</v>
      </c>
      <c r="N1450" s="28">
        <v>0</v>
      </c>
      <c r="O1450" s="28">
        <v>0</v>
      </c>
      <c r="P1450" s="28">
        <v>0</v>
      </c>
      <c r="Q1450" s="28">
        <v>0</v>
      </c>
      <c r="R1450" s="28">
        <v>0</v>
      </c>
      <c r="S1450" s="93">
        <v>0</v>
      </c>
      <c r="T1450" s="93">
        <f>_xlfn.XLOOKUP(B1450,'[3]Nur des jours'!$B:$B,'[3]Nur des jours'!$U:$U,"")</f>
        <v>0.31364768728972425</v>
      </c>
      <c r="U1450" s="93">
        <v>0</v>
      </c>
      <c r="V1450" s="93">
        <v>0</v>
      </c>
      <c r="W1450" s="93">
        <v>0.84003218874934726</v>
      </c>
      <c r="X1450" s="93">
        <v>0</v>
      </c>
      <c r="Y1450" s="93">
        <v>0</v>
      </c>
      <c r="Z1450" s="93">
        <v>0</v>
      </c>
      <c r="AA1450" s="93">
        <v>0</v>
      </c>
      <c r="AB1450" s="93">
        <v>0</v>
      </c>
      <c r="AC1450" s="93">
        <f>_xlfn.XLOOKUP(B1450,'[3]Nur des jours'!$B:$B,'[3]Nur des jours'!$N:$N,"")</f>
        <v>0</v>
      </c>
      <c r="AD1450" s="93">
        <v>0</v>
      </c>
      <c r="AE1450" s="93">
        <v>0</v>
      </c>
      <c r="AF1450" s="93">
        <v>0</v>
      </c>
      <c r="AG1450" s="93"/>
      <c r="AH1450" s="93">
        <v>0</v>
      </c>
      <c r="AI1450" s="93">
        <v>0</v>
      </c>
      <c r="AJ1450" s="93">
        <v>0</v>
      </c>
      <c r="AK1450" s="93">
        <v>0</v>
      </c>
      <c r="AL1450" s="93">
        <v>0</v>
      </c>
      <c r="AM1450" s="49" t="s">
        <v>5559</v>
      </c>
      <c r="AN1450" s="49"/>
      <c r="AO1450" s="48" t="str" cm="1">
        <f t="array" ref="AO1450">IFERROR(_xlfn.IFS(
AQ1450="MPR ISSUE","PDH",
AQ1450="BSS Hardware Issue","BSS",
AQ1450="Sites strategiques, MLL, Pylone, etc.","ENVTECH",
AQ1450="AKTIVCO DEFAUT GE &amp; POWER Cabinet","AKTIVCO",
AQ1450="AKTIVCO Coupure ENEO &amp; Baisse de tension","AKTIVCO GRID ONLY",
AQ1450="Coupure ENEO &amp; Baisse de tension","IHS GRID ONLY",
AQ1450="Defaut GE &amp; POWER Cabinet","IHS",
AQ1450="Sharing","Partners",
AQ1450="Sites strategiques &amp; DataCenter","SST &amp; DC",
AQ1450="Exclu","Exclu",
AQ1450="SAT","SAT",
AQ1450="SPARE-ISSUE","SPARE-ISSUE",
AQ1450="Fiber CAmtel","TRANS_FO_CAMTEL",
AQ1450="Fiber AOF","Fiber AOF",
AQ1450="Projet OCM (HUAWEI)","TRAVAUX-HUAWEI",
AQ1450="Projet OCM (NOKIA)","TRAVAUX-NOKIA",
AQ1450="ACCESS-ISSUE","ACCESS-ISSUE",
AQ1450="Projet OCM (ZTE, NOKIA, autres projets)","TRAVAUX OCM",
AQ1450="No root CAuse","No root cause",
AQ1450="ODU HS","PDH",
AQ1450="IP &amp; VLAN","PDH",
AQ1450="Warehouse HUAWEI","SPARE-ISSUE",
AQ1450="SPARE-HS","SPARE-ISSUE",
AQ1450="Power Telco","BSS",AQ1450="no impacts","no impacts"
),"")</f>
        <v>No root cause</v>
      </c>
      <c r="AP1450" s="48" t="str" cm="1">
        <f t="array" ref="AP1450">IFERROR(_xlfn.IFS(
AQ1450="MPR ISSUE","TX ISSUE",
AQ1450="BSS Hardware Issue","RAN ISSUE",
AQ1450="Sites strategiques, MLL, Pylone, etc.","ENVTECH",
AQ1450="AKTIVCO DEFAUT GE &amp; POWER Cabinet","POWER ISSUE",
AQ1450="AKTIVCO Coupure ENEO &amp; Baisse de tension","POWER ISSUE",
AQ1450="Coupure ENEO &amp; Baisse de tension","POWER ISSUE",
AQ1450="Defaut GE &amp; POWER Cabinet","POWER ISSUE",
AQ1450="Sharing","POWER ISSUE",
AQ1450="Sites strategiques &amp; DataCenter","POWER ISSUE",
AQ1450="Exclu","Exclu",
AQ1450="SAT","TX ISSUE",
AQ1450="SPARE-ISSUE","SPARE-ISSUE",
AQ1450="Fiber CAmtel","TX ISSUE",
AQ1450="Fiber AOF","TX ISSUE",
AQ1450="Projet OCM (HUAWEI)","TRAVAUX-HUAWEI",
AQ1450="Projet OCM (NOKIA)","TRAVAUX -NOKIA",
AQ1450="ACCESS-ISSUE","ACCESS-ISSUE",
AQ1450="Projet OCM (ZTE, NOKIA, autres projets)","TRAVAUX OCM",
AQ1450="No root CAuse","No root cause",
AQ1450="ODU HS","TX ISSUE",
AQ1450="IP &amp; VLAN","TX ISSUE",
AQ1450="Warehouse HUAWEI","SPARE-ISSUE",
AQ1450="SPARE-HS","SPARE-ISSUE",
AQ1450="Power Telco","RAN ISSUE",AQ1450="no impacts","no impacts"
),"")</f>
        <v>No root cause</v>
      </c>
      <c r="AQ1450" s="126" t="s">
        <v>5344</v>
      </c>
      <c r="AR1450" s="48" t="str" cm="1">
        <f t="array" ref="AR1450">IFERROR(_xlfn.IFS(
AQ1450="MPR ISSUE","ACTIVE",
AQ1450="BSS Hardware Issue","ACTIVE",
AQ1450="Sites strategiques, MLL, Pylone, etc.","PASSIVE",
AQ1450="AKTIVCO DEFAUT GE &amp; POWER Cabinet","PASSIVE",
AQ1450="AKTIVCO Coupure ENEO &amp; Baisse de tension","PASSIVE",
AQ1450="Coupure ENEO &amp; Baisse de tension","PASSIVE",
AQ1450="Defaut GE &amp; POWER Cabinet","PASSIVE",
AQ1450="Sharing","PASSIVE",
AQ1450="Sites strategiques &amp; DataCenter","PASSIVE",
AQ1450="Exclu","Exclu",
AQ1450="SAT","ACTIVE",
AQ1450="SPARE-ISSUE","SPARE-ISSUE",
AQ1450="Fiber CAmtel","ACTIVE",
AQ1450="Fiber AOF","ACTIVE",
AQ1450="Projet OCM (HUAWEI)","PLANNED WORKS",
AQ1450="Projet OCM (NOKIA)","PLANNED WORKS",
AQ1450="ACCESS-ISSUE","ACCESS-ISSUE",
AQ1450="Projet OCM (ZTE, NOKIA, autres projets)","PLANNED WORKS",
AQ1450="No root CAuse","No root cause",
AQ1450="ODU HS","ACTIVE",
AQ1450="IP &amp; VLAN","ACTIVE",
AQ1450="Warehouse HUAWEI","SPARE-ISSUE",
AQ1450="SPARE-HS","SPARE-ISSUE",
AQ1450="Power Telco","ACTIVE", AQ1450="no impacts","no impacts"
),"")</f>
        <v>No root cause</v>
      </c>
      <c r="AS1450" s="92" t="s">
        <v>5537</v>
      </c>
      <c r="AT1450" s="98" t="s">
        <v>2600</v>
      </c>
      <c r="AV1450" s="17" t="s">
        <v>5537</v>
      </c>
      <c r="AW1450" s="7" t="s">
        <v>5537</v>
      </c>
      <c r="AX1450" s="6" t="s">
        <v>5537</v>
      </c>
      <c r="AY1450" s="7"/>
      <c r="AZ1450" s="3" t="s">
        <v>5537</v>
      </c>
      <c r="BA1450" s="18" t="s">
        <v>5537</v>
      </c>
      <c r="BB1450" s="18" t="s">
        <v>5537</v>
      </c>
      <c r="BC1450" s="18" t="s">
        <v>5537</v>
      </c>
      <c r="BD1450" s="18" t="s">
        <v>5537</v>
      </c>
      <c r="BE1450" s="18" t="s">
        <v>5537</v>
      </c>
      <c r="BF1450" s="18" t="s">
        <v>5537</v>
      </c>
      <c r="BG1450" s="18" t="s">
        <v>5537</v>
      </c>
      <c r="BH1450" s="18" t="s">
        <v>5537</v>
      </c>
      <c r="BI1450" s="18" t="s">
        <v>5537</v>
      </c>
      <c r="BJ1450" s="18" t="s">
        <v>5537</v>
      </c>
      <c r="BK1450" s="18" t="s">
        <v>5537</v>
      </c>
      <c r="BL1450" s="9" t="s">
        <v>5537</v>
      </c>
      <c r="BM1450" s="14" t="s">
        <v>5537</v>
      </c>
      <c r="BN1450" s="14" t="s">
        <v>5537</v>
      </c>
      <c r="BO1450" s="14" t="str">
        <f>_xlfn.XLOOKUP(B1450,'[4]cell downs 18042026 17h'!$B:$B,'[4]cell downs 18042026 17h'!$B:$B,"")</f>
        <v/>
      </c>
      <c r="BP1450" s="14" t="str">
        <f>_xlfn.XLOOKUP(B1450,'[5]Cells Huawei 19042026 15h'!$B:$B,'[5]Cells Huawei 19042026 15h'!$B:$B,"")</f>
        <v/>
      </c>
      <c r="BQ1450" s="9" t="str">
        <f>_xlfn.XLOOKUP(B1450,'[6]cells down 19042026 9H40'!$B:$B,'[6]cells down 19042026 9H40'!$B:$B,"")</f>
        <v/>
      </c>
      <c r="BR1450" s="9" t="s">
        <v>2600</v>
      </c>
      <c r="BS1450" s="9" t="s">
        <v>5537</v>
      </c>
      <c r="BT1450" s="108"/>
    </row>
    <row r="1451" spans="1:72" s="9" customFormat="1" x14ac:dyDescent="0.35">
      <c r="A1451" s="1" t="s">
        <v>2603</v>
      </c>
      <c r="B1451" s="8" t="s">
        <v>2604</v>
      </c>
      <c r="C1451" s="3" t="str">
        <f>_xlfn.XLOOKUP(B1451,'[1]daily break down'!$D:$D,'[1]daily break down'!$E:$E,"")</f>
        <v>Yaounde</v>
      </c>
      <c r="D1451" s="1" t="s">
        <v>11</v>
      </c>
      <c r="E1451" s="1" t="s">
        <v>12</v>
      </c>
      <c r="F1451" s="3" t="s">
        <v>37</v>
      </c>
      <c r="G1451" s="1" t="s">
        <v>38</v>
      </c>
      <c r="H1451" s="34" t="str">
        <f>_xlfn.XLOOKUP(B1451,[2]CALCULATION!$B:$B,[2]CALCULATION!$H:$H,"")</f>
        <v>ZTE</v>
      </c>
      <c r="I1451" s="28">
        <v>0</v>
      </c>
      <c r="J1451" s="28">
        <v>0</v>
      </c>
      <c r="K1451" s="28">
        <v>0</v>
      </c>
      <c r="L1451" s="28">
        <v>0</v>
      </c>
      <c r="M1451" s="28">
        <v>1.5262189919328377</v>
      </c>
      <c r="N1451" s="28">
        <v>0</v>
      </c>
      <c r="O1451" s="28">
        <v>0</v>
      </c>
      <c r="P1451" s="28">
        <v>0</v>
      </c>
      <c r="Q1451" s="28">
        <v>0</v>
      </c>
      <c r="R1451" s="28">
        <v>0</v>
      </c>
      <c r="S1451" s="93">
        <v>0</v>
      </c>
      <c r="T1451" s="93">
        <f>_xlfn.XLOOKUP(B1451,'[3]Nur des jours'!$B:$B,'[3]Nur des jours'!$U:$U,"")</f>
        <v>0.73485873191166351</v>
      </c>
      <c r="U1451" s="93">
        <v>0</v>
      </c>
      <c r="V1451" s="93">
        <v>0</v>
      </c>
      <c r="W1451" s="93">
        <v>0.73485873191166351</v>
      </c>
      <c r="X1451" s="93">
        <v>0</v>
      </c>
      <c r="Y1451" s="93">
        <v>0</v>
      </c>
      <c r="Z1451" s="93">
        <v>0</v>
      </c>
      <c r="AA1451" s="93">
        <v>0</v>
      </c>
      <c r="AB1451" s="93">
        <v>0</v>
      </c>
      <c r="AC1451" s="93">
        <f>_xlfn.XLOOKUP(B1451,'[3]Nur des jours'!$B:$B,'[3]Nur des jours'!$N:$N,"")</f>
        <v>0</v>
      </c>
      <c r="AD1451" s="93">
        <v>0</v>
      </c>
      <c r="AE1451" s="93">
        <v>0</v>
      </c>
      <c r="AF1451" s="93">
        <v>0</v>
      </c>
      <c r="AG1451" s="93"/>
      <c r="AH1451" s="93">
        <v>0</v>
      </c>
      <c r="AI1451" s="93">
        <v>0</v>
      </c>
      <c r="AJ1451" s="93">
        <v>0</v>
      </c>
      <c r="AK1451" s="93">
        <v>0</v>
      </c>
      <c r="AL1451" s="93">
        <v>0</v>
      </c>
      <c r="AM1451" s="49" t="s">
        <v>5559</v>
      </c>
      <c r="AN1451" s="49"/>
      <c r="AO1451" s="48" t="str" cm="1">
        <f t="array" ref="AO1451">IFERROR(_xlfn.IFS(
AQ1451="MPR ISSUE","PDH",
AQ1451="BSS Hardware Issue","BSS",
AQ1451="Sites strategiques, MLL, Pylone, etc.","ENVTECH",
AQ1451="AKTIVCO DEFAUT GE &amp; POWER Cabinet","AKTIVCO",
AQ1451="AKTIVCO Coupure ENEO &amp; Baisse de tension","AKTIVCO GRID ONLY",
AQ1451="Coupure ENEO &amp; Baisse de tension","IHS GRID ONLY",
AQ1451="Defaut GE &amp; POWER Cabinet","IHS",
AQ1451="Sharing","Partners",
AQ1451="Sites strategiques &amp; DataCenter","SST &amp; DC",
AQ1451="Exclu","Exclu",
AQ1451="SAT","SAT",
AQ1451="SPARE-ISSUE","SPARE-ISSUE",
AQ1451="Fiber CAmtel","TRANS_FO_CAMTEL",
AQ1451="Fiber AOF","Fiber AOF",
AQ1451="Projet OCM (HUAWEI)","TRAVAUX-HUAWEI",
AQ1451="Projet OCM (NOKIA)","TRAVAUX-NOKIA",
AQ1451="ACCESS-ISSUE","ACCESS-ISSUE",
AQ1451="Projet OCM (ZTE, NOKIA, autres projets)","TRAVAUX OCM",
AQ1451="No root CAuse","No root cause",
AQ1451="ODU HS","PDH",
AQ1451="IP &amp; VLAN","PDH",
AQ1451="Warehouse HUAWEI","SPARE-ISSUE",
AQ1451="SPARE-HS","SPARE-ISSUE",
AQ1451="Power Telco","BSS",AQ1451="no impacts","no impacts"
),"")</f>
        <v>No root cause</v>
      </c>
      <c r="AP1451" s="48" t="str" cm="1">
        <f t="array" ref="AP1451">IFERROR(_xlfn.IFS(
AQ1451="MPR ISSUE","TX ISSUE",
AQ1451="BSS Hardware Issue","RAN ISSUE",
AQ1451="Sites strategiques, MLL, Pylone, etc.","ENVTECH",
AQ1451="AKTIVCO DEFAUT GE &amp; POWER Cabinet","POWER ISSUE",
AQ1451="AKTIVCO Coupure ENEO &amp; Baisse de tension","POWER ISSUE",
AQ1451="Coupure ENEO &amp; Baisse de tension","POWER ISSUE",
AQ1451="Defaut GE &amp; POWER Cabinet","POWER ISSUE",
AQ1451="Sharing","POWER ISSUE",
AQ1451="Sites strategiques &amp; DataCenter","POWER ISSUE",
AQ1451="Exclu","Exclu",
AQ1451="SAT","TX ISSUE",
AQ1451="SPARE-ISSUE","SPARE-ISSUE",
AQ1451="Fiber CAmtel","TX ISSUE",
AQ1451="Fiber AOF","TX ISSUE",
AQ1451="Projet OCM (HUAWEI)","TRAVAUX-HUAWEI",
AQ1451="Projet OCM (NOKIA)","TRAVAUX -NOKIA",
AQ1451="ACCESS-ISSUE","ACCESS-ISSUE",
AQ1451="Projet OCM (ZTE, NOKIA, autres projets)","TRAVAUX OCM",
AQ1451="No root CAuse","No root cause",
AQ1451="ODU HS","TX ISSUE",
AQ1451="IP &amp; VLAN","TX ISSUE",
AQ1451="Warehouse HUAWEI","SPARE-ISSUE",
AQ1451="SPARE-HS","SPARE-ISSUE",
AQ1451="Power Telco","RAN ISSUE",AQ1451="no impacts","no impacts"
),"")</f>
        <v>No root cause</v>
      </c>
      <c r="AQ1451" s="126" t="s">
        <v>5344</v>
      </c>
      <c r="AR1451" s="48" t="str" cm="1">
        <f t="array" ref="AR1451">IFERROR(_xlfn.IFS(
AQ1451="MPR ISSUE","ACTIVE",
AQ1451="BSS Hardware Issue","ACTIVE",
AQ1451="Sites strategiques, MLL, Pylone, etc.","PASSIVE",
AQ1451="AKTIVCO DEFAUT GE &amp; POWER Cabinet","PASSIVE",
AQ1451="AKTIVCO Coupure ENEO &amp; Baisse de tension","PASSIVE",
AQ1451="Coupure ENEO &amp; Baisse de tension","PASSIVE",
AQ1451="Defaut GE &amp; POWER Cabinet","PASSIVE",
AQ1451="Sharing","PASSIVE",
AQ1451="Sites strategiques &amp; DataCenter","PASSIVE",
AQ1451="Exclu","Exclu",
AQ1451="SAT","ACTIVE",
AQ1451="SPARE-ISSUE","SPARE-ISSUE",
AQ1451="Fiber CAmtel","ACTIVE",
AQ1451="Fiber AOF","ACTIVE",
AQ1451="Projet OCM (HUAWEI)","PLANNED WORKS",
AQ1451="Projet OCM (NOKIA)","PLANNED WORKS",
AQ1451="ACCESS-ISSUE","ACCESS-ISSUE",
AQ1451="Projet OCM (ZTE, NOKIA, autres projets)","PLANNED WORKS",
AQ1451="No root CAuse","No root cause",
AQ1451="ODU HS","ACTIVE",
AQ1451="IP &amp; VLAN","ACTIVE",
AQ1451="Warehouse HUAWEI","SPARE-ISSUE",
AQ1451="SPARE-HS","SPARE-ISSUE",
AQ1451="Power Telco","ACTIVE", AQ1451="no impacts","no impacts"
),"")</f>
        <v>No root cause</v>
      </c>
      <c r="AS1451" s="92" t="s">
        <v>5537</v>
      </c>
      <c r="AT1451" s="98" t="s">
        <v>2604</v>
      </c>
      <c r="AV1451" s="17" t="s">
        <v>5537</v>
      </c>
      <c r="AW1451" s="7" t="s">
        <v>5537</v>
      </c>
      <c r="AX1451" s="6" t="s">
        <v>5537</v>
      </c>
      <c r="AY1451" s="7"/>
      <c r="AZ1451" s="3" t="s">
        <v>5537</v>
      </c>
      <c r="BA1451" s="18" t="s">
        <v>5537</v>
      </c>
      <c r="BB1451" s="18" t="s">
        <v>5537</v>
      </c>
      <c r="BC1451" s="18" t="s">
        <v>5537</v>
      </c>
      <c r="BD1451" s="18" t="s">
        <v>5537</v>
      </c>
      <c r="BE1451" s="18" t="s">
        <v>5537</v>
      </c>
      <c r="BF1451" s="18" t="s">
        <v>5537</v>
      </c>
      <c r="BG1451" s="18" t="s">
        <v>5537</v>
      </c>
      <c r="BH1451" s="18" t="s">
        <v>5537</v>
      </c>
      <c r="BI1451" s="18" t="s">
        <v>5537</v>
      </c>
      <c r="BJ1451" s="18" t="s">
        <v>5537</v>
      </c>
      <c r="BK1451" s="18" t="s">
        <v>5537</v>
      </c>
      <c r="BL1451" s="9" t="s">
        <v>5537</v>
      </c>
      <c r="BM1451" s="14" t="s">
        <v>5537</v>
      </c>
      <c r="BN1451" s="14" t="s">
        <v>5537</v>
      </c>
      <c r="BO1451" s="14" t="str">
        <f>_xlfn.XLOOKUP(B1451,'[4]cell downs 18042026 17h'!$B:$B,'[4]cell downs 18042026 17h'!$B:$B,"")</f>
        <v/>
      </c>
      <c r="BP1451" s="14" t="str">
        <f>_xlfn.XLOOKUP(B1451,'[5]Cells Huawei 19042026 15h'!$B:$B,'[5]Cells Huawei 19042026 15h'!$B:$B,"")</f>
        <v/>
      </c>
      <c r="BQ1451" s="9" t="str">
        <f>_xlfn.XLOOKUP(B1451,'[6]cells down 19042026 9H40'!$B:$B,'[6]cells down 19042026 9H40'!$B:$B,"")</f>
        <v/>
      </c>
      <c r="BR1451" s="9" t="s">
        <v>2604</v>
      </c>
      <c r="BS1451" s="9" t="s">
        <v>594</v>
      </c>
      <c r="BT1451" s="108"/>
    </row>
    <row r="1452" spans="1:72" s="9" customFormat="1" x14ac:dyDescent="0.35">
      <c r="A1452" s="1" t="s">
        <v>2309</v>
      </c>
      <c r="B1452" s="8" t="s">
        <v>2310</v>
      </c>
      <c r="C1452" s="3" t="str">
        <f>_xlfn.XLOOKUP(B1452,'[1]daily break down'!$D:$D,'[1]daily break down'!$E:$E,"")</f>
        <v>Yaounde</v>
      </c>
      <c r="D1452" s="1" t="s">
        <v>11</v>
      </c>
      <c r="E1452" s="1" t="s">
        <v>12</v>
      </c>
      <c r="F1452" s="3" t="s">
        <v>37</v>
      </c>
      <c r="G1452" s="1" t="s">
        <v>38</v>
      </c>
      <c r="H1452" s="34" t="str">
        <f>_xlfn.XLOOKUP(B1452,[2]CALCULATION!$B:$B,[2]CALCULATION!$H:$H,"")</f>
        <v>ZTE</v>
      </c>
      <c r="I1452" s="28">
        <v>0</v>
      </c>
      <c r="J1452" s="28">
        <v>0</v>
      </c>
      <c r="K1452" s="28">
        <v>0</v>
      </c>
      <c r="L1452" s="28">
        <v>0</v>
      </c>
      <c r="M1452" s="28">
        <v>0</v>
      </c>
      <c r="N1452" s="28">
        <v>0</v>
      </c>
      <c r="O1452" s="28">
        <v>0</v>
      </c>
      <c r="P1452" s="28">
        <v>0</v>
      </c>
      <c r="Q1452" s="28">
        <v>0</v>
      </c>
      <c r="R1452" s="28">
        <v>0</v>
      </c>
      <c r="S1452" s="93">
        <v>0</v>
      </c>
      <c r="T1452" s="93">
        <f>_xlfn.XLOOKUP(B1452,'[3]Nur des jours'!$B:$B,'[3]Nur des jours'!$U:$U,"")</f>
        <v>0.44107932186751786</v>
      </c>
      <c r="U1452" s="93">
        <v>0</v>
      </c>
      <c r="V1452" s="93">
        <v>0</v>
      </c>
      <c r="W1452" s="93">
        <v>0.44107932186751786</v>
      </c>
      <c r="X1452" s="93">
        <v>0</v>
      </c>
      <c r="Y1452" s="93">
        <v>0</v>
      </c>
      <c r="Z1452" s="93">
        <v>0</v>
      </c>
      <c r="AA1452" s="93">
        <v>0</v>
      </c>
      <c r="AB1452" s="93">
        <v>0</v>
      </c>
      <c r="AC1452" s="93">
        <f>_xlfn.XLOOKUP(B1452,'[3]Nur des jours'!$B:$B,'[3]Nur des jours'!$N:$N,"")</f>
        <v>0</v>
      </c>
      <c r="AD1452" s="93">
        <v>0</v>
      </c>
      <c r="AE1452" s="93">
        <v>0</v>
      </c>
      <c r="AF1452" s="93">
        <v>0</v>
      </c>
      <c r="AG1452" s="93"/>
      <c r="AH1452" s="93">
        <v>0</v>
      </c>
      <c r="AI1452" s="93">
        <v>0</v>
      </c>
      <c r="AJ1452" s="93">
        <v>0</v>
      </c>
      <c r="AK1452" s="93">
        <v>0</v>
      </c>
      <c r="AL1452" s="93">
        <v>0</v>
      </c>
      <c r="AM1452" s="49" t="s">
        <v>5559</v>
      </c>
      <c r="AN1452" s="49"/>
      <c r="AO1452" s="48" t="str" cm="1">
        <f t="array" ref="AO1452">IFERROR(_xlfn.IFS(
AQ1452="MPR ISSUE","PDH",
AQ1452="BSS Hardware Issue","BSS",
AQ1452="Sites strategiques, MLL, Pylone, etc.","ENVTECH",
AQ1452="AKTIVCO DEFAUT GE &amp; POWER Cabinet","AKTIVCO",
AQ1452="AKTIVCO Coupure ENEO &amp; Baisse de tension","AKTIVCO GRID ONLY",
AQ1452="Coupure ENEO &amp; Baisse de tension","IHS GRID ONLY",
AQ1452="Defaut GE &amp; POWER Cabinet","IHS",
AQ1452="Sharing","Partners",
AQ1452="Sites strategiques &amp; DataCenter","SST &amp; DC",
AQ1452="Exclu","Exclu",
AQ1452="SAT","SAT",
AQ1452="SPARE-ISSUE","SPARE-ISSUE",
AQ1452="Fiber CAmtel","TRANS_FO_CAMTEL",
AQ1452="Fiber AOF","Fiber AOF",
AQ1452="Projet OCM (HUAWEI)","TRAVAUX-HUAWEI",
AQ1452="Projet OCM (NOKIA)","TRAVAUX-NOKIA",
AQ1452="ACCESS-ISSUE","ACCESS-ISSUE",
AQ1452="Projet OCM (ZTE, NOKIA, autres projets)","TRAVAUX OCM",
AQ1452="No root CAuse","No root cause",
AQ1452="ODU HS","PDH",
AQ1452="IP &amp; VLAN","PDH",
AQ1452="Warehouse HUAWEI","SPARE-ISSUE",
AQ1452="SPARE-HS","SPARE-ISSUE",
AQ1452="Power Telco","BSS",AQ1452="no impacts","no impacts"
),"")</f>
        <v>No root cause</v>
      </c>
      <c r="AP1452" s="48" t="str" cm="1">
        <f t="array" ref="AP1452">IFERROR(_xlfn.IFS(
AQ1452="MPR ISSUE","TX ISSUE",
AQ1452="BSS Hardware Issue","RAN ISSUE",
AQ1452="Sites strategiques, MLL, Pylone, etc.","ENVTECH",
AQ1452="AKTIVCO DEFAUT GE &amp; POWER Cabinet","POWER ISSUE",
AQ1452="AKTIVCO Coupure ENEO &amp; Baisse de tension","POWER ISSUE",
AQ1452="Coupure ENEO &amp; Baisse de tension","POWER ISSUE",
AQ1452="Defaut GE &amp; POWER Cabinet","POWER ISSUE",
AQ1452="Sharing","POWER ISSUE",
AQ1452="Sites strategiques &amp; DataCenter","POWER ISSUE",
AQ1452="Exclu","Exclu",
AQ1452="SAT","TX ISSUE",
AQ1452="SPARE-ISSUE","SPARE-ISSUE",
AQ1452="Fiber CAmtel","TX ISSUE",
AQ1452="Fiber AOF","TX ISSUE",
AQ1452="Projet OCM (HUAWEI)","TRAVAUX-HUAWEI",
AQ1452="Projet OCM (NOKIA)","TRAVAUX -NOKIA",
AQ1452="ACCESS-ISSUE","ACCESS-ISSUE",
AQ1452="Projet OCM (ZTE, NOKIA, autres projets)","TRAVAUX OCM",
AQ1452="No root CAuse","No root cause",
AQ1452="ODU HS","TX ISSUE",
AQ1452="IP &amp; VLAN","TX ISSUE",
AQ1452="Warehouse HUAWEI","SPARE-ISSUE",
AQ1452="SPARE-HS","SPARE-ISSUE",
AQ1452="Power Telco","RAN ISSUE",AQ1452="no impacts","no impacts"
),"")</f>
        <v>No root cause</v>
      </c>
      <c r="AQ1452" s="126" t="s">
        <v>5344</v>
      </c>
      <c r="AR1452" s="48" t="str" cm="1">
        <f t="array" ref="AR1452">IFERROR(_xlfn.IFS(
AQ1452="MPR ISSUE","ACTIVE",
AQ1452="BSS Hardware Issue","ACTIVE",
AQ1452="Sites strategiques, MLL, Pylone, etc.","PASSIVE",
AQ1452="AKTIVCO DEFAUT GE &amp; POWER Cabinet","PASSIVE",
AQ1452="AKTIVCO Coupure ENEO &amp; Baisse de tension","PASSIVE",
AQ1452="Coupure ENEO &amp; Baisse de tension","PASSIVE",
AQ1452="Defaut GE &amp; POWER Cabinet","PASSIVE",
AQ1452="Sharing","PASSIVE",
AQ1452="Sites strategiques &amp; DataCenter","PASSIVE",
AQ1452="Exclu","Exclu",
AQ1452="SAT","ACTIVE",
AQ1452="SPARE-ISSUE","SPARE-ISSUE",
AQ1452="Fiber CAmtel","ACTIVE",
AQ1452="Fiber AOF","ACTIVE",
AQ1452="Projet OCM (HUAWEI)","PLANNED WORKS",
AQ1452="Projet OCM (NOKIA)","PLANNED WORKS",
AQ1452="ACCESS-ISSUE","ACCESS-ISSUE",
AQ1452="Projet OCM (ZTE, NOKIA, autres projets)","PLANNED WORKS",
AQ1452="No root CAuse","No root cause",
AQ1452="ODU HS","ACTIVE",
AQ1452="IP &amp; VLAN","ACTIVE",
AQ1452="Warehouse HUAWEI","SPARE-ISSUE",
AQ1452="SPARE-HS","SPARE-ISSUE",
AQ1452="Power Telco","ACTIVE", AQ1452="no impacts","no impacts"
),"")</f>
        <v>No root cause</v>
      </c>
      <c r="AS1452" s="92" t="s">
        <v>5537</v>
      </c>
      <c r="AT1452" s="98" t="s">
        <v>2310</v>
      </c>
      <c r="AV1452" s="17" t="s">
        <v>5537</v>
      </c>
      <c r="AW1452" s="7" t="s">
        <v>5537</v>
      </c>
      <c r="AX1452" s="6" t="s">
        <v>5537</v>
      </c>
      <c r="AY1452" s="7"/>
      <c r="AZ1452" s="3" t="s">
        <v>5537</v>
      </c>
      <c r="BA1452" s="18" t="s">
        <v>5537</v>
      </c>
      <c r="BB1452" s="18" t="s">
        <v>5537</v>
      </c>
      <c r="BC1452" s="18" t="s">
        <v>5537</v>
      </c>
      <c r="BD1452" s="18" t="s">
        <v>5537</v>
      </c>
      <c r="BE1452" s="18" t="s">
        <v>5537</v>
      </c>
      <c r="BF1452" s="18" t="s">
        <v>5537</v>
      </c>
      <c r="BG1452" s="18" t="s">
        <v>5537</v>
      </c>
      <c r="BH1452" s="18" t="s">
        <v>5537</v>
      </c>
      <c r="BI1452" s="18" t="s">
        <v>5537</v>
      </c>
      <c r="BJ1452" s="18" t="s">
        <v>5537</v>
      </c>
      <c r="BK1452" s="18" t="s">
        <v>5537</v>
      </c>
      <c r="BL1452" s="9" t="s">
        <v>5537</v>
      </c>
      <c r="BM1452" s="14" t="s">
        <v>5537</v>
      </c>
      <c r="BN1452" s="14" t="s">
        <v>5537</v>
      </c>
      <c r="BO1452" s="14" t="str">
        <f>_xlfn.XLOOKUP(B1452,'[4]cell downs 18042026 17h'!$B:$B,'[4]cell downs 18042026 17h'!$B:$B,"")</f>
        <v/>
      </c>
      <c r="BP1452" s="14" t="str">
        <f>_xlfn.XLOOKUP(B1452,'[5]Cells Huawei 19042026 15h'!$B:$B,'[5]Cells Huawei 19042026 15h'!$B:$B,"")</f>
        <v/>
      </c>
      <c r="BQ1452" s="9" t="str">
        <f>_xlfn.XLOOKUP(B1452,'[6]cells down 19042026 9H40'!$B:$B,'[6]cells down 19042026 9H40'!$B:$B,"")</f>
        <v/>
      </c>
      <c r="BR1452" s="9" t="s">
        <v>2310</v>
      </c>
      <c r="BS1452" s="9" t="s">
        <v>1713</v>
      </c>
      <c r="BT1452" s="108"/>
    </row>
    <row r="1453" spans="1:72" s="9" customFormat="1" x14ac:dyDescent="0.35">
      <c r="A1453" s="1" t="s">
        <v>2831</v>
      </c>
      <c r="B1453" s="8" t="s">
        <v>2832</v>
      </c>
      <c r="C1453" s="3" t="str">
        <f>_xlfn.XLOOKUP(B1453,'[1]daily break down'!$D:$D,'[1]daily break down'!$E:$E,"")</f>
        <v>Ngaoundere</v>
      </c>
      <c r="D1453" s="1" t="s">
        <v>18</v>
      </c>
      <c r="E1453" s="1"/>
      <c r="F1453" s="3" t="s">
        <v>90</v>
      </c>
      <c r="G1453" s="1" t="s">
        <v>91</v>
      </c>
      <c r="H1453" s="32" t="str">
        <f>_xlfn.XLOOKUP(B1453,[2]CALCULATION!$B:$B,[2]CALCULATION!$H:$H,"")</f>
        <v>Huawei</v>
      </c>
      <c r="I1453" s="28">
        <v>0</v>
      </c>
      <c r="J1453" s="28">
        <v>0</v>
      </c>
      <c r="K1453" s="28">
        <v>0</v>
      </c>
      <c r="L1453" s="28">
        <v>0</v>
      </c>
      <c r="M1453" s="28">
        <v>0</v>
      </c>
      <c r="N1453" s="28">
        <v>0</v>
      </c>
      <c r="O1453" s="28">
        <v>0</v>
      </c>
      <c r="P1453" s="28">
        <v>0</v>
      </c>
      <c r="Q1453" s="28">
        <v>0</v>
      </c>
      <c r="R1453" s="28">
        <v>0</v>
      </c>
      <c r="S1453" s="93">
        <v>0</v>
      </c>
      <c r="T1453" s="93">
        <f>_xlfn.XLOOKUP(B1453,'[3]Nur des jours'!$B:$B,'[3]Nur des jours'!$U:$U,"")</f>
        <v>0.40803092174538352</v>
      </c>
      <c r="U1453" s="93">
        <v>2.242778933490853</v>
      </c>
      <c r="V1453" s="93">
        <v>0.72246335248107341</v>
      </c>
      <c r="W1453" s="93">
        <v>0.40803092174538352</v>
      </c>
      <c r="X1453" s="93">
        <v>0</v>
      </c>
      <c r="Y1453" s="93">
        <v>0</v>
      </c>
      <c r="Z1453" s="93">
        <v>0</v>
      </c>
      <c r="AA1453" s="93">
        <v>0</v>
      </c>
      <c r="AB1453" s="93">
        <v>0</v>
      </c>
      <c r="AC1453" s="93">
        <f>_xlfn.XLOOKUP(B1453,'[3]Nur des jours'!$B:$B,'[3]Nur des jours'!$N:$N,"")</f>
        <v>0</v>
      </c>
      <c r="AD1453" s="93">
        <v>0</v>
      </c>
      <c r="AE1453" s="93">
        <v>0</v>
      </c>
      <c r="AF1453" s="93">
        <v>0</v>
      </c>
      <c r="AG1453" s="93"/>
      <c r="AH1453" s="93">
        <v>0</v>
      </c>
      <c r="AI1453" s="93">
        <v>0</v>
      </c>
      <c r="AJ1453" s="93">
        <v>0</v>
      </c>
      <c r="AK1453" s="93">
        <v>0</v>
      </c>
      <c r="AL1453" s="93">
        <v>0</v>
      </c>
      <c r="AM1453" s="49" t="s">
        <v>5559</v>
      </c>
      <c r="AN1453" s="49"/>
      <c r="AO1453" s="48" t="str" cm="1">
        <f t="array" ref="AO1453">IFERROR(_xlfn.IFS(
AQ1453="MPR ISSUE","PDH",
AQ1453="BSS Hardware Issue","BSS",
AQ1453="Sites strategiques, MLL, Pylone, etc.","ENVTECH",
AQ1453="AKTIVCO DEFAUT GE &amp; POWER Cabinet","AKTIVCO",
AQ1453="AKTIVCO Coupure ENEO &amp; Baisse de tension","AKTIVCO GRID ONLY",
AQ1453="Coupure ENEO &amp; Baisse de tension","IHS GRID ONLY",
AQ1453="Defaut GE &amp; POWER Cabinet","IHS",
AQ1453="Sharing","Partners",
AQ1453="Sites strategiques &amp; DataCenter","SST &amp; DC",
AQ1453="Exclu","Exclu",
AQ1453="SAT","SAT",
AQ1453="SPARE-ISSUE","SPARE-ISSUE",
AQ1453="Fiber CAmtel","TRANS_FO_CAMTEL",
AQ1453="Fiber AOF","Fiber AOF",
AQ1453="Projet OCM (HUAWEI)","TRAVAUX-HUAWEI",
AQ1453="Projet OCM (NOKIA)","TRAVAUX-NOKIA",
AQ1453="ACCESS-ISSUE","ACCESS-ISSUE",
AQ1453="Projet OCM (ZTE, NOKIA, autres projets)","TRAVAUX OCM",
AQ1453="No root CAuse","No root cause",
AQ1453="ODU HS","PDH",
AQ1453="IP &amp; VLAN","PDH",
AQ1453="Warehouse HUAWEI","SPARE-ISSUE",
AQ1453="SPARE-HS","SPARE-ISSUE",
AQ1453="Power Telco","BSS",AQ1453="no impacts","no impacts"
),"")</f>
        <v>No root cause</v>
      </c>
      <c r="AP1453" s="48" t="str" cm="1">
        <f t="array" ref="AP1453">IFERROR(_xlfn.IFS(
AQ1453="MPR ISSUE","TX ISSUE",
AQ1453="BSS Hardware Issue","RAN ISSUE",
AQ1453="Sites strategiques, MLL, Pylone, etc.","ENVTECH",
AQ1453="AKTIVCO DEFAUT GE &amp; POWER Cabinet","POWER ISSUE",
AQ1453="AKTIVCO Coupure ENEO &amp; Baisse de tension","POWER ISSUE",
AQ1453="Coupure ENEO &amp; Baisse de tension","POWER ISSUE",
AQ1453="Defaut GE &amp; POWER Cabinet","POWER ISSUE",
AQ1453="Sharing","POWER ISSUE",
AQ1453="Sites strategiques &amp; DataCenter","POWER ISSUE",
AQ1453="Exclu","Exclu",
AQ1453="SAT","TX ISSUE",
AQ1453="SPARE-ISSUE","SPARE-ISSUE",
AQ1453="Fiber CAmtel","TX ISSUE",
AQ1453="Fiber AOF","TX ISSUE",
AQ1453="Projet OCM (HUAWEI)","TRAVAUX-HUAWEI",
AQ1453="Projet OCM (NOKIA)","TRAVAUX -NOKIA",
AQ1453="ACCESS-ISSUE","ACCESS-ISSUE",
AQ1453="Projet OCM (ZTE, NOKIA, autres projets)","TRAVAUX OCM",
AQ1453="No root CAuse","No root cause",
AQ1453="ODU HS","TX ISSUE",
AQ1453="IP &amp; VLAN","TX ISSUE",
AQ1453="Warehouse HUAWEI","SPARE-ISSUE",
AQ1453="SPARE-HS","SPARE-ISSUE",
AQ1453="Power Telco","RAN ISSUE",AQ1453="no impacts","no impacts"
),"")</f>
        <v>No root cause</v>
      </c>
      <c r="AQ1453" s="67" t="s">
        <v>5344</v>
      </c>
      <c r="AR1453" s="48" t="str" cm="1">
        <f t="array" ref="AR1453">IFERROR(_xlfn.IFS(
AQ1453="MPR ISSUE","ACTIVE",
AQ1453="BSS Hardware Issue","ACTIVE",
AQ1453="Sites strategiques, MLL, Pylone, etc.","PASSIVE",
AQ1453="AKTIVCO DEFAUT GE &amp; POWER Cabinet","PASSIVE",
AQ1453="AKTIVCO Coupure ENEO &amp; Baisse de tension","PASSIVE",
AQ1453="Coupure ENEO &amp; Baisse de tension","PASSIVE",
AQ1453="Defaut GE &amp; POWER Cabinet","PASSIVE",
AQ1453="Sharing","PASSIVE",
AQ1453="Sites strategiques &amp; DataCenter","PASSIVE",
AQ1453="Exclu","Exclu",
AQ1453="SAT","ACTIVE",
AQ1453="SPARE-ISSUE","SPARE-ISSUE",
AQ1453="Fiber CAmtel","ACTIVE",
AQ1453="Fiber AOF","ACTIVE",
AQ1453="Projet OCM (HUAWEI)","PLANNED WORKS",
AQ1453="Projet OCM (NOKIA)","PLANNED WORKS",
AQ1453="ACCESS-ISSUE","ACCESS-ISSUE",
AQ1453="Projet OCM (ZTE, NOKIA, autres projets)","PLANNED WORKS",
AQ1453="No root CAuse","No root cause",
AQ1453="ODU HS","ACTIVE",
AQ1453="IP &amp; VLAN","ACTIVE",
AQ1453="Warehouse HUAWEI","SPARE-ISSUE",
AQ1453="SPARE-HS","SPARE-ISSUE",
AQ1453="Power Telco","ACTIVE", AQ1453="no impacts","no impacts"
),"")</f>
        <v>No root cause</v>
      </c>
      <c r="AS1453" s="92" t="s">
        <v>5537</v>
      </c>
      <c r="AT1453" s="98" t="s">
        <v>2832</v>
      </c>
      <c r="AV1453" s="17" t="s">
        <v>5537</v>
      </c>
      <c r="AW1453" s="7" t="s">
        <v>5537</v>
      </c>
      <c r="AX1453" s="6" t="s">
        <v>5537</v>
      </c>
      <c r="AY1453" s="7"/>
      <c r="AZ1453" s="3" t="s">
        <v>5537</v>
      </c>
      <c r="BA1453" s="18" t="s">
        <v>5537</v>
      </c>
      <c r="BB1453" s="18" t="s">
        <v>5537</v>
      </c>
      <c r="BC1453" s="18" t="s">
        <v>5537</v>
      </c>
      <c r="BD1453" s="18" t="s">
        <v>5537</v>
      </c>
      <c r="BE1453" s="18" t="s">
        <v>5537</v>
      </c>
      <c r="BF1453" s="18" t="s">
        <v>5537</v>
      </c>
      <c r="BG1453" s="18" t="s">
        <v>5537</v>
      </c>
      <c r="BH1453" s="18" t="s">
        <v>5537</v>
      </c>
      <c r="BI1453" s="18" t="s">
        <v>5537</v>
      </c>
      <c r="BJ1453" s="18" t="s">
        <v>5537</v>
      </c>
      <c r="BK1453" s="18" t="s">
        <v>5537</v>
      </c>
      <c r="BL1453" s="9" t="s">
        <v>5537</v>
      </c>
      <c r="BM1453" s="14" t="s">
        <v>5537</v>
      </c>
      <c r="BN1453" s="14" t="s">
        <v>5537</v>
      </c>
      <c r="BO1453" s="14" t="str">
        <f>_xlfn.XLOOKUP(B1453,'[4]cell downs 18042026 17h'!$B:$B,'[4]cell downs 18042026 17h'!$B:$B,"")</f>
        <v/>
      </c>
      <c r="BP1453" s="14" t="str">
        <f>_xlfn.XLOOKUP(B1453,'[5]Cells Huawei 19042026 15h'!$B:$B,'[5]Cells Huawei 19042026 15h'!$B:$B,"")</f>
        <v/>
      </c>
      <c r="BQ1453" s="9" t="str">
        <f>_xlfn.XLOOKUP(B1453,'[6]cells down 19042026 9H40'!$B:$B,'[6]cells down 19042026 9H40'!$B:$B,"")</f>
        <v/>
      </c>
      <c r="BR1453" s="9" t="s">
        <v>5537</v>
      </c>
      <c r="BS1453" s="9" t="s">
        <v>318</v>
      </c>
      <c r="BT1453" s="108"/>
    </row>
    <row r="1454" spans="1:72" s="9" customFormat="1" x14ac:dyDescent="0.35">
      <c r="A1454" s="1" t="s">
        <v>1082</v>
      </c>
      <c r="B1454" s="8" t="s">
        <v>1083</v>
      </c>
      <c r="C1454" s="3" t="str">
        <f>_xlfn.XLOOKUP(B1454,'[1]daily break down'!$D:$D,'[1]daily break down'!$E:$E,"")</f>
        <v>NORD</v>
      </c>
      <c r="D1454" s="1" t="s">
        <v>11</v>
      </c>
      <c r="E1454" s="1" t="s">
        <v>66</v>
      </c>
      <c r="F1454" s="3" t="s">
        <v>23</v>
      </c>
      <c r="G1454" s="1" t="s">
        <v>1082</v>
      </c>
      <c r="H1454" s="33" t="str">
        <f>_xlfn.XLOOKUP(B1454,[2]CALCULATION!$B:$B,[2]CALCULATION!$H:$H,"")</f>
        <v>NOKIA</v>
      </c>
      <c r="I1454" s="28">
        <v>0</v>
      </c>
      <c r="J1454" s="28">
        <v>0</v>
      </c>
      <c r="K1454" s="28">
        <v>0.46621302258272607</v>
      </c>
      <c r="L1454" s="28">
        <v>0</v>
      </c>
      <c r="M1454" s="28">
        <v>0</v>
      </c>
      <c r="N1454" s="28">
        <v>0</v>
      </c>
      <c r="O1454" s="28">
        <v>0</v>
      </c>
      <c r="P1454" s="28">
        <v>0</v>
      </c>
      <c r="Q1454" s="28">
        <v>0</v>
      </c>
      <c r="R1454" s="28">
        <v>0</v>
      </c>
      <c r="S1454" s="93">
        <v>0</v>
      </c>
      <c r="T1454" s="93">
        <f>_xlfn.XLOOKUP(B1454,'[3]Nur des jours'!$B:$B,'[3]Nur des jours'!$U:$U,"")</f>
        <v>0.39311835192284178</v>
      </c>
      <c r="U1454" s="93">
        <v>0</v>
      </c>
      <c r="V1454" s="93">
        <v>0</v>
      </c>
      <c r="W1454" s="93">
        <v>0.39311835192284178</v>
      </c>
      <c r="X1454" s="93">
        <v>0</v>
      </c>
      <c r="Y1454" s="93">
        <v>0</v>
      </c>
      <c r="Z1454" s="93">
        <v>0</v>
      </c>
      <c r="AA1454" s="93">
        <v>0</v>
      </c>
      <c r="AB1454" s="93">
        <v>0</v>
      </c>
      <c r="AC1454" s="93">
        <f>_xlfn.XLOOKUP(B1454,'[3]Nur des jours'!$B:$B,'[3]Nur des jours'!$N:$N,"")</f>
        <v>0</v>
      </c>
      <c r="AD1454" s="93">
        <v>0</v>
      </c>
      <c r="AE1454" s="93">
        <v>0</v>
      </c>
      <c r="AF1454" s="93">
        <v>0</v>
      </c>
      <c r="AG1454" s="93"/>
      <c r="AH1454" s="93">
        <v>0</v>
      </c>
      <c r="AI1454" s="93">
        <v>0</v>
      </c>
      <c r="AJ1454" s="93">
        <v>0</v>
      </c>
      <c r="AK1454" s="93">
        <v>0</v>
      </c>
      <c r="AL1454" s="93">
        <v>0</v>
      </c>
      <c r="AM1454" s="49" t="s">
        <v>5559</v>
      </c>
      <c r="AN1454" s="49"/>
      <c r="AO1454" s="48" t="str" cm="1">
        <f t="array" ref="AO1454">IFERROR(_xlfn.IFS(
AQ1454="MPR ISSUE","PDH",
AQ1454="BSS Hardware Issue","BSS",
AQ1454="Sites strategiques, MLL, Pylone, etc.","ENVTECH",
AQ1454="AKTIVCO DEFAUT GE &amp; POWER Cabinet","AKTIVCO",
AQ1454="AKTIVCO Coupure ENEO &amp; Baisse de tension","AKTIVCO GRID ONLY",
AQ1454="Coupure ENEO &amp; Baisse de tension","IHS GRID ONLY",
AQ1454="Defaut GE &amp; POWER Cabinet","IHS",
AQ1454="Sharing","Partners",
AQ1454="Sites strategiques &amp; DataCenter","SST &amp; DC",
AQ1454="Exclu","Exclu",
AQ1454="SAT","SAT",
AQ1454="SPARE-ISSUE","SPARE-ISSUE",
AQ1454="Fiber CAmtel","TRANS_FO_CAMTEL",
AQ1454="Fiber AOF","Fiber AOF",
AQ1454="Projet OCM (HUAWEI)","TRAVAUX-HUAWEI",
AQ1454="Projet OCM (NOKIA)","TRAVAUX-NOKIA",
AQ1454="ACCESS-ISSUE","ACCESS-ISSUE",
AQ1454="Projet OCM (ZTE, NOKIA, autres projets)","TRAVAUX OCM",
AQ1454="No root CAuse","No root cause",
AQ1454="ODU HS","PDH",
AQ1454="IP &amp; VLAN","PDH",
AQ1454="Warehouse HUAWEI","SPARE-ISSUE",
AQ1454="SPARE-HS","SPARE-ISSUE",
AQ1454="Power Telco","BSS",AQ1454="no impacts","no impacts"
),"")</f>
        <v>IHS</v>
      </c>
      <c r="AP1454" s="48" t="str" cm="1">
        <f t="array" ref="AP1454">IFERROR(_xlfn.IFS(
AQ1454="MPR ISSUE","TX ISSUE",
AQ1454="BSS Hardware Issue","RAN ISSUE",
AQ1454="Sites strategiques, MLL, Pylone, etc.","ENVTECH",
AQ1454="AKTIVCO DEFAUT GE &amp; POWER Cabinet","POWER ISSUE",
AQ1454="AKTIVCO Coupure ENEO &amp; Baisse de tension","POWER ISSUE",
AQ1454="Coupure ENEO &amp; Baisse de tension","POWER ISSUE",
AQ1454="Defaut GE &amp; POWER Cabinet","POWER ISSUE",
AQ1454="Sharing","POWER ISSUE",
AQ1454="Sites strategiques &amp; DataCenter","POWER ISSUE",
AQ1454="Exclu","Exclu",
AQ1454="SAT","TX ISSUE",
AQ1454="SPARE-ISSUE","SPARE-ISSUE",
AQ1454="Fiber CAmtel","TX ISSUE",
AQ1454="Fiber AOF","TX ISSUE",
AQ1454="Projet OCM (HUAWEI)","TRAVAUX-HUAWEI",
AQ1454="Projet OCM (NOKIA)","TRAVAUX -NOKIA",
AQ1454="ACCESS-ISSUE","ACCESS-ISSUE",
AQ1454="Projet OCM (ZTE, NOKIA, autres projets)","TRAVAUX OCM",
AQ1454="No root CAuse","No root cause",
AQ1454="ODU HS","TX ISSUE",
AQ1454="IP &amp; VLAN","TX ISSUE",
AQ1454="Warehouse HUAWEI","SPARE-ISSUE",
AQ1454="SPARE-HS","SPARE-ISSUE",
AQ1454="Power Telco","RAN ISSUE",AQ1454="no impacts","no impacts"
),"")</f>
        <v>POWER ISSUE</v>
      </c>
      <c r="AQ1454" s="67" t="s">
        <v>5330</v>
      </c>
      <c r="AR1454" s="48" t="str" cm="1">
        <f t="array" ref="AR1454">IFERROR(_xlfn.IFS(
AQ1454="MPR ISSUE","ACTIVE",
AQ1454="BSS Hardware Issue","ACTIVE",
AQ1454="Sites strategiques, MLL, Pylone, etc.","PASSIVE",
AQ1454="AKTIVCO DEFAUT GE &amp; POWER Cabinet","PASSIVE",
AQ1454="AKTIVCO Coupure ENEO &amp; Baisse de tension","PASSIVE",
AQ1454="Coupure ENEO &amp; Baisse de tension","PASSIVE",
AQ1454="Defaut GE &amp; POWER Cabinet","PASSIVE",
AQ1454="Sharing","PASSIVE",
AQ1454="Sites strategiques &amp; DataCenter","PASSIVE",
AQ1454="Exclu","Exclu",
AQ1454="SAT","ACTIVE",
AQ1454="SPARE-ISSUE","SPARE-ISSUE",
AQ1454="Fiber CAmtel","ACTIVE",
AQ1454="Fiber AOF","ACTIVE",
AQ1454="Projet OCM (HUAWEI)","PLANNED WORKS",
AQ1454="Projet OCM (NOKIA)","PLANNED WORKS",
AQ1454="ACCESS-ISSUE","ACCESS-ISSUE",
AQ1454="Projet OCM (ZTE, NOKIA, autres projets)","PLANNED WORKS",
AQ1454="No root CAuse","No root cause",
AQ1454="ODU HS","ACTIVE",
AQ1454="IP &amp; VLAN","ACTIVE",
AQ1454="Warehouse HUAWEI","SPARE-ISSUE",
AQ1454="SPARE-HS","SPARE-ISSUE",
AQ1454="Power Telco","ACTIVE", AQ1454="no impacts","no impacts"
),"")</f>
        <v>PASSIVE</v>
      </c>
      <c r="AS1454" s="92" t="s">
        <v>5849</v>
      </c>
      <c r="AT1454" s="98" t="s">
        <v>1083</v>
      </c>
      <c r="AV1454" s="17" t="s">
        <v>5537</v>
      </c>
      <c r="AW1454" s="7" t="s">
        <v>5537</v>
      </c>
      <c r="AX1454" s="6" t="s">
        <v>5537</v>
      </c>
      <c r="AY1454" s="7"/>
      <c r="AZ1454" s="3" t="s">
        <v>5537</v>
      </c>
      <c r="BA1454" s="18" t="s">
        <v>5537</v>
      </c>
      <c r="BB1454" s="18" t="s">
        <v>5537</v>
      </c>
      <c r="BC1454" s="18" t="s">
        <v>5537</v>
      </c>
      <c r="BD1454" s="18" t="s">
        <v>5537</v>
      </c>
      <c r="BE1454" s="18" t="s">
        <v>5537</v>
      </c>
      <c r="BF1454" s="18" t="s">
        <v>5537</v>
      </c>
      <c r="BG1454" s="18" t="s">
        <v>5537</v>
      </c>
      <c r="BH1454" s="18" t="s">
        <v>5537</v>
      </c>
      <c r="BI1454" s="18" t="s">
        <v>5537</v>
      </c>
      <c r="BJ1454" s="18" t="s">
        <v>5537</v>
      </c>
      <c r="BK1454" s="18" t="s">
        <v>5537</v>
      </c>
      <c r="BL1454" s="9" t="s">
        <v>5849</v>
      </c>
      <c r="BM1454" s="14" t="s">
        <v>5537</v>
      </c>
      <c r="BN1454" s="14" t="s">
        <v>5537</v>
      </c>
      <c r="BO1454" s="14" t="str">
        <f>_xlfn.XLOOKUP(B1454,'[4]cell downs 18042026 17h'!$B:$B,'[4]cell downs 18042026 17h'!$B:$B,"")</f>
        <v/>
      </c>
      <c r="BP1454" s="14" t="str">
        <f>_xlfn.XLOOKUP(B1454,'[5]Cells Huawei 19042026 15h'!$B:$B,'[5]Cells Huawei 19042026 15h'!$B:$B,"")</f>
        <v/>
      </c>
      <c r="BQ1454" s="9" t="str">
        <f>_xlfn.XLOOKUP(B1454,'[6]cells down 19042026 9H40'!$B:$B,'[6]cells down 19042026 9H40'!$B:$B,"")</f>
        <v/>
      </c>
      <c r="BR1454" s="9" t="s">
        <v>1083</v>
      </c>
      <c r="BS1454" s="9" t="s">
        <v>12</v>
      </c>
      <c r="BT1454" s="108"/>
    </row>
    <row r="1455" spans="1:72" s="9" customFormat="1" x14ac:dyDescent="0.35">
      <c r="A1455" s="1" t="s">
        <v>4543</v>
      </c>
      <c r="B1455" s="8" t="s">
        <v>4544</v>
      </c>
      <c r="C1455" s="3" t="str">
        <f>_xlfn.XLOOKUP(B1455,'[1]daily break down'!$D:$D,'[1]daily break down'!$E:$E,"")</f>
        <v>Yaounde</v>
      </c>
      <c r="D1455" s="1" t="s">
        <v>11</v>
      </c>
      <c r="E1455" s="1" t="s">
        <v>12</v>
      </c>
      <c r="F1455" s="3" t="s">
        <v>37</v>
      </c>
      <c r="G1455" s="1" t="s">
        <v>38</v>
      </c>
      <c r="H1455" s="34" t="str">
        <f>_xlfn.XLOOKUP(B1455,[2]CALCULATION!$B:$B,[2]CALCULATION!$H:$H,"")</f>
        <v>ZTE</v>
      </c>
      <c r="I1455" s="28">
        <v>0</v>
      </c>
      <c r="J1455" s="28">
        <v>0</v>
      </c>
      <c r="K1455" s="28">
        <v>0</v>
      </c>
      <c r="L1455" s="28">
        <v>0</v>
      </c>
      <c r="M1455" s="28">
        <v>0</v>
      </c>
      <c r="N1455" s="28">
        <v>0</v>
      </c>
      <c r="O1455" s="28">
        <v>0</v>
      </c>
      <c r="P1455" s="28">
        <v>0</v>
      </c>
      <c r="Q1455" s="28">
        <v>0</v>
      </c>
      <c r="R1455" s="28">
        <v>0</v>
      </c>
      <c r="S1455" s="93">
        <v>0</v>
      </c>
      <c r="T1455" s="93">
        <f>_xlfn.XLOOKUP(B1455,'[3]Nur des jours'!$B:$B,'[3]Nur des jours'!$U:$U,"")</f>
        <v>0.36046476787288878</v>
      </c>
      <c r="U1455" s="93">
        <v>0</v>
      </c>
      <c r="V1455" s="93">
        <v>0</v>
      </c>
      <c r="W1455" s="93">
        <v>0.36046476787288878</v>
      </c>
      <c r="X1455" s="93">
        <v>0</v>
      </c>
      <c r="Y1455" s="93">
        <v>0</v>
      </c>
      <c r="Z1455" s="93">
        <v>0</v>
      </c>
      <c r="AA1455" s="93">
        <v>0</v>
      </c>
      <c r="AB1455" s="93">
        <v>0</v>
      </c>
      <c r="AC1455" s="93">
        <f>_xlfn.XLOOKUP(B1455,'[3]Nur des jours'!$B:$B,'[3]Nur des jours'!$N:$N,"")</f>
        <v>0</v>
      </c>
      <c r="AD1455" s="93">
        <v>0</v>
      </c>
      <c r="AE1455" s="93">
        <v>0</v>
      </c>
      <c r="AF1455" s="93">
        <v>0</v>
      </c>
      <c r="AG1455" s="93"/>
      <c r="AH1455" s="93">
        <v>0</v>
      </c>
      <c r="AI1455" s="93">
        <v>0</v>
      </c>
      <c r="AJ1455" s="93">
        <v>0</v>
      </c>
      <c r="AK1455" s="93">
        <v>0</v>
      </c>
      <c r="AL1455" s="93">
        <v>0</v>
      </c>
      <c r="AM1455" s="49" t="s">
        <v>5559</v>
      </c>
      <c r="AN1455" s="49"/>
      <c r="AO1455" s="48" t="str" cm="1">
        <f t="array" ref="AO1455">IFERROR(_xlfn.IFS(
AQ1455="MPR ISSUE","PDH",
AQ1455="BSS Hardware Issue","BSS",
AQ1455="Sites strategiques, MLL, Pylone, etc.","ENVTECH",
AQ1455="AKTIVCO DEFAUT GE &amp; POWER Cabinet","AKTIVCO",
AQ1455="AKTIVCO Coupure ENEO &amp; Baisse de tension","AKTIVCO GRID ONLY",
AQ1455="Coupure ENEO &amp; Baisse de tension","IHS GRID ONLY",
AQ1455="Defaut GE &amp; POWER Cabinet","IHS",
AQ1455="Sharing","Partners",
AQ1455="Sites strategiques &amp; DataCenter","SST &amp; DC",
AQ1455="Exclu","Exclu",
AQ1455="SAT","SAT",
AQ1455="SPARE-ISSUE","SPARE-ISSUE",
AQ1455="Fiber CAmtel","TRANS_FO_CAMTEL",
AQ1455="Fiber AOF","Fiber AOF",
AQ1455="Projet OCM (HUAWEI)","TRAVAUX-HUAWEI",
AQ1455="Projet OCM (NOKIA)","TRAVAUX-NOKIA",
AQ1455="ACCESS-ISSUE","ACCESS-ISSUE",
AQ1455="Projet OCM (ZTE, NOKIA, autres projets)","TRAVAUX OCM",
AQ1455="No root CAuse","No root cause",
AQ1455="ODU HS","PDH",
AQ1455="IP &amp; VLAN","PDH",
AQ1455="Warehouse HUAWEI","SPARE-ISSUE",
AQ1455="SPARE-HS","SPARE-ISSUE",
AQ1455="Power Telco","BSS",AQ1455="no impacts","no impacts"
),"")</f>
        <v>No root cause</v>
      </c>
      <c r="AP1455" s="48" t="str" cm="1">
        <f t="array" ref="AP1455">IFERROR(_xlfn.IFS(
AQ1455="MPR ISSUE","TX ISSUE",
AQ1455="BSS Hardware Issue","RAN ISSUE",
AQ1455="Sites strategiques, MLL, Pylone, etc.","ENVTECH",
AQ1455="AKTIVCO DEFAUT GE &amp; POWER Cabinet","POWER ISSUE",
AQ1455="AKTIVCO Coupure ENEO &amp; Baisse de tension","POWER ISSUE",
AQ1455="Coupure ENEO &amp; Baisse de tension","POWER ISSUE",
AQ1455="Defaut GE &amp; POWER Cabinet","POWER ISSUE",
AQ1455="Sharing","POWER ISSUE",
AQ1455="Sites strategiques &amp; DataCenter","POWER ISSUE",
AQ1455="Exclu","Exclu",
AQ1455="SAT","TX ISSUE",
AQ1455="SPARE-ISSUE","SPARE-ISSUE",
AQ1455="Fiber CAmtel","TX ISSUE",
AQ1455="Fiber AOF","TX ISSUE",
AQ1455="Projet OCM (HUAWEI)","TRAVAUX-HUAWEI",
AQ1455="Projet OCM (NOKIA)","TRAVAUX -NOKIA",
AQ1455="ACCESS-ISSUE","ACCESS-ISSUE",
AQ1455="Projet OCM (ZTE, NOKIA, autres projets)","TRAVAUX OCM",
AQ1455="No root CAuse","No root cause",
AQ1455="ODU HS","TX ISSUE",
AQ1455="IP &amp; VLAN","TX ISSUE",
AQ1455="Warehouse HUAWEI","SPARE-ISSUE",
AQ1455="SPARE-HS","SPARE-ISSUE",
AQ1455="Power Telco","RAN ISSUE",AQ1455="no impacts","no impacts"
),"")</f>
        <v>No root cause</v>
      </c>
      <c r="AQ1455" s="126" t="s">
        <v>5344</v>
      </c>
      <c r="AR1455" s="48" t="str" cm="1">
        <f t="array" ref="AR1455">IFERROR(_xlfn.IFS(
AQ1455="MPR ISSUE","ACTIVE",
AQ1455="BSS Hardware Issue","ACTIVE",
AQ1455="Sites strategiques, MLL, Pylone, etc.","PASSIVE",
AQ1455="AKTIVCO DEFAUT GE &amp; POWER Cabinet","PASSIVE",
AQ1455="AKTIVCO Coupure ENEO &amp; Baisse de tension","PASSIVE",
AQ1455="Coupure ENEO &amp; Baisse de tension","PASSIVE",
AQ1455="Defaut GE &amp; POWER Cabinet","PASSIVE",
AQ1455="Sharing","PASSIVE",
AQ1455="Sites strategiques &amp; DataCenter","PASSIVE",
AQ1455="Exclu","Exclu",
AQ1455="SAT","ACTIVE",
AQ1455="SPARE-ISSUE","SPARE-ISSUE",
AQ1455="Fiber CAmtel","ACTIVE",
AQ1455="Fiber AOF","ACTIVE",
AQ1455="Projet OCM (HUAWEI)","PLANNED WORKS",
AQ1455="Projet OCM (NOKIA)","PLANNED WORKS",
AQ1455="ACCESS-ISSUE","ACCESS-ISSUE",
AQ1455="Projet OCM (ZTE, NOKIA, autres projets)","PLANNED WORKS",
AQ1455="No root CAuse","No root cause",
AQ1455="ODU HS","ACTIVE",
AQ1455="IP &amp; VLAN","ACTIVE",
AQ1455="Warehouse HUAWEI","SPARE-ISSUE",
AQ1455="SPARE-HS","SPARE-ISSUE",
AQ1455="Power Telco","ACTIVE", AQ1455="no impacts","no impacts"
),"")</f>
        <v>No root cause</v>
      </c>
      <c r="AS1455" s="92" t="s">
        <v>5537</v>
      </c>
      <c r="AT1455" s="98" t="s">
        <v>4544</v>
      </c>
      <c r="AV1455" s="17" t="s">
        <v>5537</v>
      </c>
      <c r="AW1455" s="7" t="s">
        <v>5537</v>
      </c>
      <c r="AX1455" s="6" t="s">
        <v>5537</v>
      </c>
      <c r="AY1455" s="7"/>
      <c r="AZ1455" s="3" t="s">
        <v>5537</v>
      </c>
      <c r="BA1455" s="18" t="s">
        <v>5537</v>
      </c>
      <c r="BB1455" s="18" t="s">
        <v>5537</v>
      </c>
      <c r="BC1455" s="18" t="s">
        <v>5537</v>
      </c>
      <c r="BD1455" s="18" t="s">
        <v>5537</v>
      </c>
      <c r="BE1455" s="18" t="s">
        <v>5537</v>
      </c>
      <c r="BF1455" s="18" t="s">
        <v>5537</v>
      </c>
      <c r="BG1455" s="18" t="s">
        <v>5537</v>
      </c>
      <c r="BH1455" s="18" t="s">
        <v>5537</v>
      </c>
      <c r="BI1455" s="18" t="s">
        <v>5537</v>
      </c>
      <c r="BJ1455" s="18" t="s">
        <v>5537</v>
      </c>
      <c r="BK1455" s="18" t="s">
        <v>5537</v>
      </c>
      <c r="BL1455" s="9" t="s">
        <v>5537</v>
      </c>
      <c r="BM1455" s="14" t="s">
        <v>5537</v>
      </c>
      <c r="BN1455" s="14" t="s">
        <v>5537</v>
      </c>
      <c r="BO1455" s="14" t="str">
        <f>_xlfn.XLOOKUP(B1455,'[4]cell downs 18042026 17h'!$B:$B,'[4]cell downs 18042026 17h'!$B:$B,"")</f>
        <v/>
      </c>
      <c r="BP1455" s="14" t="str">
        <f>_xlfn.XLOOKUP(B1455,'[5]Cells Huawei 19042026 15h'!$B:$B,'[5]Cells Huawei 19042026 15h'!$B:$B,"")</f>
        <v/>
      </c>
      <c r="BQ1455" s="9" t="str">
        <f>_xlfn.XLOOKUP(B1455,'[6]cells down 19042026 9H40'!$B:$B,'[6]cells down 19042026 9H40'!$B:$B,"")</f>
        <v/>
      </c>
      <c r="BR1455" s="9" t="s">
        <v>4544</v>
      </c>
      <c r="BS1455" s="9" t="s">
        <v>12</v>
      </c>
      <c r="BT1455" s="108"/>
    </row>
    <row r="1456" spans="1:72" s="9" customFormat="1" x14ac:dyDescent="0.35">
      <c r="A1456" s="1" t="s">
        <v>3493</v>
      </c>
      <c r="B1456" s="8" t="s">
        <v>3494</v>
      </c>
      <c r="C1456" s="3" t="str">
        <f>_xlfn.XLOOKUP(B1456,'[1]daily break down'!$D:$D,'[1]daily break down'!$E:$E,"")</f>
        <v>Yaounde</v>
      </c>
      <c r="D1456" s="1" t="s">
        <v>357</v>
      </c>
      <c r="E1456" s="1" t="s">
        <v>30</v>
      </c>
      <c r="F1456" s="3" t="s">
        <v>37</v>
      </c>
      <c r="G1456" s="1" t="s">
        <v>38</v>
      </c>
      <c r="H1456" s="34" t="str">
        <f>_xlfn.XLOOKUP(B1456,[2]CALCULATION!$B:$B,[2]CALCULATION!$H:$H,"")</f>
        <v>ZTE</v>
      </c>
      <c r="I1456" s="28">
        <v>0</v>
      </c>
      <c r="J1456" s="28">
        <v>0</v>
      </c>
      <c r="K1456" s="28">
        <v>0</v>
      </c>
      <c r="L1456" s="28">
        <v>0</v>
      </c>
      <c r="M1456" s="28">
        <v>0</v>
      </c>
      <c r="N1456" s="28">
        <v>0</v>
      </c>
      <c r="O1456" s="28">
        <v>0</v>
      </c>
      <c r="P1456" s="28">
        <v>0</v>
      </c>
      <c r="Q1456" s="28">
        <v>0</v>
      </c>
      <c r="R1456" s="28">
        <v>0</v>
      </c>
      <c r="S1456" s="93">
        <v>0</v>
      </c>
      <c r="T1456" s="93">
        <f>_xlfn.XLOOKUP(B1456,'[3]Nur des jours'!$B:$B,'[3]Nur des jours'!$U:$U,"")</f>
        <v>0.35117269206952567</v>
      </c>
      <c r="U1456" s="93">
        <v>0</v>
      </c>
      <c r="V1456" s="93">
        <v>0</v>
      </c>
      <c r="W1456" s="93">
        <v>0.35117269206952567</v>
      </c>
      <c r="X1456" s="93">
        <v>0</v>
      </c>
      <c r="Y1456" s="93">
        <v>0</v>
      </c>
      <c r="Z1456" s="93">
        <v>0</v>
      </c>
      <c r="AA1456" s="93">
        <v>0</v>
      </c>
      <c r="AB1456" s="93">
        <v>0</v>
      </c>
      <c r="AC1456" s="93">
        <f>_xlfn.XLOOKUP(B1456,'[3]Nur des jours'!$B:$B,'[3]Nur des jours'!$N:$N,"")</f>
        <v>0</v>
      </c>
      <c r="AD1456" s="93">
        <v>0</v>
      </c>
      <c r="AE1456" s="93">
        <v>0</v>
      </c>
      <c r="AF1456" s="93">
        <v>0</v>
      </c>
      <c r="AG1456" s="93"/>
      <c r="AH1456" s="93">
        <v>0</v>
      </c>
      <c r="AI1456" s="93">
        <v>0</v>
      </c>
      <c r="AJ1456" s="93">
        <v>0</v>
      </c>
      <c r="AK1456" s="93">
        <v>0</v>
      </c>
      <c r="AL1456" s="93">
        <v>0</v>
      </c>
      <c r="AM1456" s="49" t="s">
        <v>5559</v>
      </c>
      <c r="AN1456" s="49"/>
      <c r="AO1456" s="48" t="str" cm="1">
        <f t="array" ref="AO1456">IFERROR(_xlfn.IFS(
AQ1456="MPR ISSUE","PDH",
AQ1456="BSS Hardware Issue","BSS",
AQ1456="Sites strategiques, MLL, Pylone, etc.","ENVTECH",
AQ1456="AKTIVCO DEFAUT GE &amp; POWER Cabinet","AKTIVCO",
AQ1456="AKTIVCO Coupure ENEO &amp; Baisse de tension","AKTIVCO GRID ONLY",
AQ1456="Coupure ENEO &amp; Baisse de tension","IHS GRID ONLY",
AQ1456="Defaut GE &amp; POWER Cabinet","IHS",
AQ1456="Sharing","Partners",
AQ1456="Sites strategiques &amp; DataCenter","SST &amp; DC",
AQ1456="Exclu","Exclu",
AQ1456="SAT","SAT",
AQ1456="SPARE-ISSUE","SPARE-ISSUE",
AQ1456="Fiber CAmtel","TRANS_FO_CAMTEL",
AQ1456="Fiber AOF","Fiber AOF",
AQ1456="Projet OCM (HUAWEI)","TRAVAUX-HUAWEI",
AQ1456="Projet OCM (NOKIA)","TRAVAUX-NOKIA",
AQ1456="ACCESS-ISSUE","ACCESS-ISSUE",
AQ1456="Projet OCM (ZTE, NOKIA, autres projets)","TRAVAUX OCM",
AQ1456="No root CAuse","No root cause",
AQ1456="ODU HS","PDH",
AQ1456="IP &amp; VLAN","PDH",
AQ1456="Warehouse HUAWEI","SPARE-ISSUE",
AQ1456="SPARE-HS","SPARE-ISSUE",
AQ1456="Power Telco","BSS",AQ1456="no impacts","no impacts"
),"")</f>
        <v>No root cause</v>
      </c>
      <c r="AP1456" s="48" t="str" cm="1">
        <f t="array" ref="AP1456">IFERROR(_xlfn.IFS(
AQ1456="MPR ISSUE","TX ISSUE",
AQ1456="BSS Hardware Issue","RAN ISSUE",
AQ1456="Sites strategiques, MLL, Pylone, etc.","ENVTECH",
AQ1456="AKTIVCO DEFAUT GE &amp; POWER Cabinet","POWER ISSUE",
AQ1456="AKTIVCO Coupure ENEO &amp; Baisse de tension","POWER ISSUE",
AQ1456="Coupure ENEO &amp; Baisse de tension","POWER ISSUE",
AQ1456="Defaut GE &amp; POWER Cabinet","POWER ISSUE",
AQ1456="Sharing","POWER ISSUE",
AQ1456="Sites strategiques &amp; DataCenter","POWER ISSUE",
AQ1456="Exclu","Exclu",
AQ1456="SAT","TX ISSUE",
AQ1456="SPARE-ISSUE","SPARE-ISSUE",
AQ1456="Fiber CAmtel","TX ISSUE",
AQ1456="Fiber AOF","TX ISSUE",
AQ1456="Projet OCM (HUAWEI)","TRAVAUX-HUAWEI",
AQ1456="Projet OCM (NOKIA)","TRAVAUX -NOKIA",
AQ1456="ACCESS-ISSUE","ACCESS-ISSUE",
AQ1456="Projet OCM (ZTE, NOKIA, autres projets)","TRAVAUX OCM",
AQ1456="No root CAuse","No root cause",
AQ1456="ODU HS","TX ISSUE",
AQ1456="IP &amp; VLAN","TX ISSUE",
AQ1456="Warehouse HUAWEI","SPARE-ISSUE",
AQ1456="SPARE-HS","SPARE-ISSUE",
AQ1456="Power Telco","RAN ISSUE",AQ1456="no impacts","no impacts"
),"")</f>
        <v>No root cause</v>
      </c>
      <c r="AQ1456" s="67" t="s">
        <v>5344</v>
      </c>
      <c r="AR1456" s="48" t="str" cm="1">
        <f t="array" ref="AR1456">IFERROR(_xlfn.IFS(
AQ1456="MPR ISSUE","ACTIVE",
AQ1456="BSS Hardware Issue","ACTIVE",
AQ1456="Sites strategiques, MLL, Pylone, etc.","PASSIVE",
AQ1456="AKTIVCO DEFAUT GE &amp; POWER Cabinet","PASSIVE",
AQ1456="AKTIVCO Coupure ENEO &amp; Baisse de tension","PASSIVE",
AQ1456="Coupure ENEO &amp; Baisse de tension","PASSIVE",
AQ1456="Defaut GE &amp; POWER Cabinet","PASSIVE",
AQ1456="Sharing","PASSIVE",
AQ1456="Sites strategiques &amp; DataCenter","PASSIVE",
AQ1456="Exclu","Exclu",
AQ1456="SAT","ACTIVE",
AQ1456="SPARE-ISSUE","SPARE-ISSUE",
AQ1456="Fiber CAmtel","ACTIVE",
AQ1456="Fiber AOF","ACTIVE",
AQ1456="Projet OCM (HUAWEI)","PLANNED WORKS",
AQ1456="Projet OCM (NOKIA)","PLANNED WORKS",
AQ1456="ACCESS-ISSUE","ACCESS-ISSUE",
AQ1456="Projet OCM (ZTE, NOKIA, autres projets)","PLANNED WORKS",
AQ1456="No root CAuse","No root cause",
AQ1456="ODU HS","ACTIVE",
AQ1456="IP &amp; VLAN","ACTIVE",
AQ1456="Warehouse HUAWEI","SPARE-ISSUE",
AQ1456="SPARE-HS","SPARE-ISSUE",
AQ1456="Power Telco","ACTIVE", AQ1456="no impacts","no impacts"
),"")</f>
        <v>No root cause</v>
      </c>
      <c r="AS1456" s="92" t="s">
        <v>5537</v>
      </c>
      <c r="AT1456" s="98" t="s">
        <v>3494</v>
      </c>
      <c r="AV1456" s="17" t="s">
        <v>5537</v>
      </c>
      <c r="AW1456" s="7" t="s">
        <v>5537</v>
      </c>
      <c r="AX1456" s="6" t="s">
        <v>5537</v>
      </c>
      <c r="AY1456" s="7"/>
      <c r="AZ1456" s="3" t="s">
        <v>5537</v>
      </c>
      <c r="BA1456" s="18" t="s">
        <v>5537</v>
      </c>
      <c r="BB1456" s="18" t="s">
        <v>5537</v>
      </c>
      <c r="BC1456" s="18" t="s">
        <v>5537</v>
      </c>
      <c r="BD1456" s="18" t="s">
        <v>5537</v>
      </c>
      <c r="BE1456" s="18" t="s">
        <v>5537</v>
      </c>
      <c r="BF1456" s="18" t="s">
        <v>5537</v>
      </c>
      <c r="BG1456" s="18" t="s">
        <v>5537</v>
      </c>
      <c r="BH1456" s="18" t="s">
        <v>5537</v>
      </c>
      <c r="BI1456" s="18" t="s">
        <v>5537</v>
      </c>
      <c r="BJ1456" s="18" t="s">
        <v>5537</v>
      </c>
      <c r="BK1456" s="18" t="s">
        <v>5537</v>
      </c>
      <c r="BL1456" s="9" t="s">
        <v>5537</v>
      </c>
      <c r="BM1456" s="14" t="s">
        <v>5537</v>
      </c>
      <c r="BN1456" s="14" t="s">
        <v>5537</v>
      </c>
      <c r="BO1456" s="14" t="str">
        <f>_xlfn.XLOOKUP(B1456,'[4]cell downs 18042026 17h'!$B:$B,'[4]cell downs 18042026 17h'!$B:$B,"")</f>
        <v/>
      </c>
      <c r="BP1456" s="14" t="str">
        <f>_xlfn.XLOOKUP(B1456,'[5]Cells Huawei 19042026 15h'!$B:$B,'[5]Cells Huawei 19042026 15h'!$B:$B,"")</f>
        <v/>
      </c>
      <c r="BQ1456" s="9" t="str">
        <f>_xlfn.XLOOKUP(B1456,'[6]cells down 19042026 9H40'!$B:$B,'[6]cells down 19042026 9H40'!$B:$B,"")</f>
        <v/>
      </c>
      <c r="BR1456" s="9" t="s">
        <v>5537</v>
      </c>
      <c r="BS1456" s="9" t="s">
        <v>5537</v>
      </c>
      <c r="BT1456" s="108"/>
    </row>
    <row r="1457" spans="1:72" s="9" customFormat="1" x14ac:dyDescent="0.35">
      <c r="A1457" s="2" t="s">
        <v>3704</v>
      </c>
      <c r="B1457" s="8" t="s">
        <v>3705</v>
      </c>
      <c r="C1457" s="3" t="str">
        <f>_xlfn.XLOOKUP(B1457,'[1]daily break down'!$D:$D,'[1]daily break down'!$E:$E,"")</f>
        <v>NORD</v>
      </c>
      <c r="D1457" s="1" t="s">
        <v>11</v>
      </c>
      <c r="E1457" s="1" t="s">
        <v>66</v>
      </c>
      <c r="F1457" s="3" t="s">
        <v>23</v>
      </c>
      <c r="G1457" s="1" t="s">
        <v>3706</v>
      </c>
      <c r="H1457" s="33" t="str">
        <f>_xlfn.XLOOKUP(B1457,[2]CALCULATION!$B:$B,[2]CALCULATION!$H:$H,"")</f>
        <v>NOKIA</v>
      </c>
      <c r="I1457" s="28">
        <v>0</v>
      </c>
      <c r="J1457" s="28">
        <v>9.8098607748450719E-4</v>
      </c>
      <c r="K1457" s="28">
        <v>2.5483726777558637E-2</v>
      </c>
      <c r="L1457" s="28">
        <v>0</v>
      </c>
      <c r="M1457" s="28">
        <v>0</v>
      </c>
      <c r="N1457" s="28">
        <v>0</v>
      </c>
      <c r="O1457" s="28">
        <v>0</v>
      </c>
      <c r="P1457" s="28">
        <v>0.10843379050572668</v>
      </c>
      <c r="Q1457" s="28">
        <v>0</v>
      </c>
      <c r="R1457" s="28">
        <v>0</v>
      </c>
      <c r="S1457" s="93">
        <v>0</v>
      </c>
      <c r="T1457" s="93">
        <f>_xlfn.XLOOKUP(B1457,'[3]Nur des jours'!$B:$B,'[3]Nur des jours'!$U:$U,"")</f>
        <v>0.30135324048778761</v>
      </c>
      <c r="U1457" s="93">
        <v>0.11792436547633295</v>
      </c>
      <c r="V1457" s="93">
        <v>1.5784864895840522E-2</v>
      </c>
      <c r="W1457" s="93">
        <v>0.30135324048778761</v>
      </c>
      <c r="X1457" s="93">
        <v>0</v>
      </c>
      <c r="Y1457" s="93">
        <v>0</v>
      </c>
      <c r="Z1457" s="93">
        <v>0</v>
      </c>
      <c r="AA1457" s="93">
        <v>0</v>
      </c>
      <c r="AB1457" s="93">
        <v>0</v>
      </c>
      <c r="AC1457" s="93">
        <f>_xlfn.XLOOKUP(B1457,'[3]Nur des jours'!$B:$B,'[3]Nur des jours'!$N:$N,"")</f>
        <v>0</v>
      </c>
      <c r="AD1457" s="93">
        <v>0</v>
      </c>
      <c r="AE1457" s="93">
        <v>0</v>
      </c>
      <c r="AF1457" s="93">
        <v>0</v>
      </c>
      <c r="AG1457" s="93"/>
      <c r="AH1457" s="93">
        <v>0</v>
      </c>
      <c r="AI1457" s="93">
        <v>0</v>
      </c>
      <c r="AJ1457" s="93">
        <v>0</v>
      </c>
      <c r="AK1457" s="93">
        <v>0</v>
      </c>
      <c r="AL1457" s="93">
        <v>0</v>
      </c>
      <c r="AM1457" s="49" t="s">
        <v>5559</v>
      </c>
      <c r="AN1457" s="49"/>
      <c r="AO1457" s="48" t="str" cm="1">
        <f t="array" ref="AO1457">IFERROR(_xlfn.IFS(
AQ1457="MPR ISSUE","PDH",
AQ1457="BSS Hardware Issue","BSS",
AQ1457="Sites strategiques, MLL, Pylone, etc.","ENVTECH",
AQ1457="AKTIVCO DEFAUT GE &amp; POWER Cabinet","AKTIVCO",
AQ1457="AKTIVCO Coupure ENEO &amp; Baisse de tension","AKTIVCO GRID ONLY",
AQ1457="Coupure ENEO &amp; Baisse de tension","IHS GRID ONLY",
AQ1457="Defaut GE &amp; POWER Cabinet","IHS",
AQ1457="Sharing","Partners",
AQ1457="Sites strategiques &amp; DataCenter","SST &amp; DC",
AQ1457="Exclu","Exclu",
AQ1457="SAT","SAT",
AQ1457="SPARE-ISSUE","SPARE-ISSUE",
AQ1457="Fiber CAmtel","TRANS_FO_CAMTEL",
AQ1457="Fiber AOF","Fiber AOF",
AQ1457="Projet OCM (HUAWEI)","TRAVAUX-HUAWEI",
AQ1457="Projet OCM (NOKIA)","TRAVAUX-NOKIA",
AQ1457="ACCESS-ISSUE","ACCESS-ISSUE",
AQ1457="Projet OCM (ZTE, NOKIA, autres projets)","TRAVAUX OCM",
AQ1457="No root CAuse","No root cause",
AQ1457="ODU HS","PDH",
AQ1457="IP &amp; VLAN","PDH",
AQ1457="Warehouse HUAWEI","SPARE-ISSUE",
AQ1457="SPARE-HS","SPARE-ISSUE",
AQ1457="Power Telco","BSS",AQ1457="no impacts","no impacts"
),"")</f>
        <v>No root cause</v>
      </c>
      <c r="AP1457" s="48" t="str" cm="1">
        <f t="array" ref="AP1457">IFERROR(_xlfn.IFS(
AQ1457="MPR ISSUE","TX ISSUE",
AQ1457="BSS Hardware Issue","RAN ISSUE",
AQ1457="Sites strategiques, MLL, Pylone, etc.","ENVTECH",
AQ1457="AKTIVCO DEFAUT GE &amp; POWER Cabinet","POWER ISSUE",
AQ1457="AKTIVCO Coupure ENEO &amp; Baisse de tension","POWER ISSUE",
AQ1457="Coupure ENEO &amp; Baisse de tension","POWER ISSUE",
AQ1457="Defaut GE &amp; POWER Cabinet","POWER ISSUE",
AQ1457="Sharing","POWER ISSUE",
AQ1457="Sites strategiques &amp; DataCenter","POWER ISSUE",
AQ1457="Exclu","Exclu",
AQ1457="SAT","TX ISSUE",
AQ1457="SPARE-ISSUE","SPARE-ISSUE",
AQ1457="Fiber CAmtel","TX ISSUE",
AQ1457="Fiber AOF","TX ISSUE",
AQ1457="Projet OCM (HUAWEI)","TRAVAUX-HUAWEI",
AQ1457="Projet OCM (NOKIA)","TRAVAUX -NOKIA",
AQ1457="ACCESS-ISSUE","ACCESS-ISSUE",
AQ1457="Projet OCM (ZTE, NOKIA, autres projets)","TRAVAUX OCM",
AQ1457="No root CAuse","No root cause",
AQ1457="ODU HS","TX ISSUE",
AQ1457="IP &amp; VLAN","TX ISSUE",
AQ1457="Warehouse HUAWEI","SPARE-ISSUE",
AQ1457="SPARE-HS","SPARE-ISSUE",
AQ1457="Power Telco","RAN ISSUE",AQ1457="no impacts","no impacts"
),"")</f>
        <v>No root cause</v>
      </c>
      <c r="AQ1457" s="67" t="s">
        <v>5344</v>
      </c>
      <c r="AR1457" s="48" t="str" cm="1">
        <f t="array" ref="AR1457">IFERROR(_xlfn.IFS(
AQ1457="MPR ISSUE","ACTIVE",
AQ1457="BSS Hardware Issue","ACTIVE",
AQ1457="Sites strategiques, MLL, Pylone, etc.","PASSIVE",
AQ1457="AKTIVCO DEFAUT GE &amp; POWER Cabinet","PASSIVE",
AQ1457="AKTIVCO Coupure ENEO &amp; Baisse de tension","PASSIVE",
AQ1457="Coupure ENEO &amp; Baisse de tension","PASSIVE",
AQ1457="Defaut GE &amp; POWER Cabinet","PASSIVE",
AQ1457="Sharing","PASSIVE",
AQ1457="Sites strategiques &amp; DataCenter","PASSIVE",
AQ1457="Exclu","Exclu",
AQ1457="SAT","ACTIVE",
AQ1457="SPARE-ISSUE","SPARE-ISSUE",
AQ1457="Fiber CAmtel","ACTIVE",
AQ1457="Fiber AOF","ACTIVE",
AQ1457="Projet OCM (HUAWEI)","PLANNED WORKS",
AQ1457="Projet OCM (NOKIA)","PLANNED WORKS",
AQ1457="ACCESS-ISSUE","ACCESS-ISSUE",
AQ1457="Projet OCM (ZTE, NOKIA, autres projets)","PLANNED WORKS",
AQ1457="No root CAuse","No root cause",
AQ1457="ODU HS","ACTIVE",
AQ1457="IP &amp; VLAN","ACTIVE",
AQ1457="Warehouse HUAWEI","SPARE-ISSUE",
AQ1457="SPARE-HS","SPARE-ISSUE",
AQ1457="Power Telco","ACTIVE", AQ1457="no impacts","no impacts"
),"")</f>
        <v>No root cause</v>
      </c>
      <c r="AS1457" s="92" t="s">
        <v>5850</v>
      </c>
      <c r="AT1457" s="98" t="s">
        <v>3705</v>
      </c>
      <c r="AV1457" s="17" t="s">
        <v>5537</v>
      </c>
      <c r="AW1457" s="7" t="s">
        <v>5537</v>
      </c>
      <c r="AX1457" s="6" t="s">
        <v>5537</v>
      </c>
      <c r="AY1457" s="7"/>
      <c r="AZ1457" s="3" t="s">
        <v>5537</v>
      </c>
      <c r="BA1457" s="18" t="s">
        <v>5537</v>
      </c>
      <c r="BB1457" s="18" t="s">
        <v>5537</v>
      </c>
      <c r="BC1457" s="18" t="s">
        <v>5537</v>
      </c>
      <c r="BD1457" s="18" t="s">
        <v>5537</v>
      </c>
      <c r="BE1457" s="18" t="s">
        <v>5537</v>
      </c>
      <c r="BF1457" s="18" t="s">
        <v>5537</v>
      </c>
      <c r="BG1457" s="18" t="s">
        <v>5537</v>
      </c>
      <c r="BH1457" s="18" t="s">
        <v>5537</v>
      </c>
      <c r="BI1457" s="18" t="s">
        <v>5537</v>
      </c>
      <c r="BJ1457" s="18" t="s">
        <v>5537</v>
      </c>
      <c r="BK1457" s="18" t="s">
        <v>5537</v>
      </c>
      <c r="BL1457" s="9" t="s">
        <v>5850</v>
      </c>
      <c r="BM1457" s="14" t="s">
        <v>5537</v>
      </c>
      <c r="BN1457" s="14" t="s">
        <v>5537</v>
      </c>
      <c r="BO1457" s="14" t="str">
        <f>_xlfn.XLOOKUP(B1457,'[4]cell downs 18042026 17h'!$B:$B,'[4]cell downs 18042026 17h'!$B:$B,"")</f>
        <v/>
      </c>
      <c r="BP1457" s="14" t="str">
        <f>_xlfn.XLOOKUP(B1457,'[5]Cells Huawei 19042026 15h'!$B:$B,'[5]Cells Huawei 19042026 15h'!$B:$B,"")</f>
        <v/>
      </c>
      <c r="BQ1457" s="9" t="str">
        <f>_xlfn.XLOOKUP(B1457,'[6]cells down 19042026 9H40'!$B:$B,'[6]cells down 19042026 9H40'!$B:$B,"")</f>
        <v/>
      </c>
      <c r="BR1457" s="9" t="s">
        <v>3705</v>
      </c>
      <c r="BS1457" s="9" t="s">
        <v>12</v>
      </c>
      <c r="BT1457" s="108"/>
    </row>
    <row r="1458" spans="1:72" s="9" customFormat="1" x14ac:dyDescent="0.35">
      <c r="A1458" s="1" t="s">
        <v>1317</v>
      </c>
      <c r="B1458" s="8" t="s">
        <v>1318</v>
      </c>
      <c r="C1458" s="3" t="str">
        <f>_xlfn.XLOOKUP(B1458,'[1]daily break down'!$D:$D,'[1]daily break down'!$E:$E,"")</f>
        <v>Maroua</v>
      </c>
      <c r="D1458" s="1" t="s">
        <v>11</v>
      </c>
      <c r="E1458" s="1" t="s">
        <v>12</v>
      </c>
      <c r="F1458" s="3" t="s">
        <v>55</v>
      </c>
      <c r="G1458" s="1" t="s">
        <v>84</v>
      </c>
      <c r="H1458" s="32" t="str">
        <f>_xlfn.XLOOKUP(B1458,[2]CALCULATION!$B:$B,[2]CALCULATION!$H:$H,"")</f>
        <v>Huawei</v>
      </c>
      <c r="I1458" s="28">
        <v>0</v>
      </c>
      <c r="J1458" s="28">
        <v>0</v>
      </c>
      <c r="K1458" s="28">
        <v>0</v>
      </c>
      <c r="L1458" s="28">
        <v>0</v>
      </c>
      <c r="M1458" s="28">
        <v>0</v>
      </c>
      <c r="N1458" s="28">
        <v>0</v>
      </c>
      <c r="O1458" s="28">
        <v>0</v>
      </c>
      <c r="P1458" s="28">
        <v>0</v>
      </c>
      <c r="Q1458" s="28">
        <v>0</v>
      </c>
      <c r="R1458" s="28">
        <v>0</v>
      </c>
      <c r="S1458" s="93">
        <v>0</v>
      </c>
      <c r="T1458" s="93">
        <f>_xlfn.XLOOKUP(B1458,'[3]Nur des jours'!$B:$B,'[3]Nur des jours'!$U:$U,"")</f>
        <v>0.26217565126571984</v>
      </c>
      <c r="U1458" s="93">
        <v>0</v>
      </c>
      <c r="V1458" s="93">
        <v>0</v>
      </c>
      <c r="W1458" s="93">
        <v>0.26217565126571984</v>
      </c>
      <c r="X1458" s="93">
        <v>0</v>
      </c>
      <c r="Y1458" s="93">
        <v>0</v>
      </c>
      <c r="Z1458" s="93">
        <v>0</v>
      </c>
      <c r="AA1458" s="93">
        <v>0</v>
      </c>
      <c r="AB1458" s="93">
        <v>0</v>
      </c>
      <c r="AC1458" s="93">
        <f>_xlfn.XLOOKUP(B1458,'[3]Nur des jours'!$B:$B,'[3]Nur des jours'!$N:$N,"")</f>
        <v>0</v>
      </c>
      <c r="AD1458" s="93">
        <v>0</v>
      </c>
      <c r="AE1458" s="93">
        <v>0</v>
      </c>
      <c r="AF1458" s="93">
        <v>0</v>
      </c>
      <c r="AG1458" s="93"/>
      <c r="AH1458" s="93">
        <v>0</v>
      </c>
      <c r="AI1458" s="93">
        <v>0</v>
      </c>
      <c r="AJ1458" s="93">
        <v>0</v>
      </c>
      <c r="AK1458" s="93">
        <v>0</v>
      </c>
      <c r="AL1458" s="93">
        <v>0</v>
      </c>
      <c r="AM1458" s="49" t="s">
        <v>5559</v>
      </c>
      <c r="AN1458" s="49"/>
      <c r="AO1458" s="48" t="str" cm="1">
        <f t="array" ref="AO1458">IFERROR(_xlfn.IFS(
AQ1458="MPR ISSUE","PDH",
AQ1458="BSS Hardware Issue","BSS",
AQ1458="Sites strategiques, MLL, Pylone, etc.","ENVTECH",
AQ1458="AKTIVCO DEFAUT GE &amp; POWER Cabinet","AKTIVCO",
AQ1458="AKTIVCO Coupure ENEO &amp; Baisse de tension","AKTIVCO GRID ONLY",
AQ1458="Coupure ENEO &amp; Baisse de tension","IHS GRID ONLY",
AQ1458="Defaut GE &amp; POWER Cabinet","IHS",
AQ1458="Sharing","Partners",
AQ1458="Sites strategiques &amp; DataCenter","SST &amp; DC",
AQ1458="Exclu","Exclu",
AQ1458="SAT","SAT",
AQ1458="SPARE-ISSUE","SPARE-ISSUE",
AQ1458="Fiber CAmtel","TRANS_FO_CAMTEL",
AQ1458="Fiber AOF","Fiber AOF",
AQ1458="Projet OCM (HUAWEI)","TRAVAUX-HUAWEI",
AQ1458="Projet OCM (NOKIA)","TRAVAUX-NOKIA",
AQ1458="ACCESS-ISSUE","ACCESS-ISSUE",
AQ1458="Projet OCM (ZTE, NOKIA, autres projets)","TRAVAUX OCM",
AQ1458="No root CAuse","No root cause",
AQ1458="ODU HS","PDH",
AQ1458="IP &amp; VLAN","PDH",
AQ1458="Warehouse HUAWEI","SPARE-ISSUE",
AQ1458="SPARE-HS","SPARE-ISSUE",
AQ1458="Power Telco","BSS",AQ1458="no impacts","no impacts"
),"")</f>
        <v>No root cause</v>
      </c>
      <c r="AP1458" s="48" t="str" cm="1">
        <f t="array" ref="AP1458">IFERROR(_xlfn.IFS(
AQ1458="MPR ISSUE","TX ISSUE",
AQ1458="BSS Hardware Issue","RAN ISSUE",
AQ1458="Sites strategiques, MLL, Pylone, etc.","ENVTECH",
AQ1458="AKTIVCO DEFAUT GE &amp; POWER Cabinet","POWER ISSUE",
AQ1458="AKTIVCO Coupure ENEO &amp; Baisse de tension","POWER ISSUE",
AQ1458="Coupure ENEO &amp; Baisse de tension","POWER ISSUE",
AQ1458="Defaut GE &amp; POWER Cabinet","POWER ISSUE",
AQ1458="Sharing","POWER ISSUE",
AQ1458="Sites strategiques &amp; DataCenter","POWER ISSUE",
AQ1458="Exclu","Exclu",
AQ1458="SAT","TX ISSUE",
AQ1458="SPARE-ISSUE","SPARE-ISSUE",
AQ1458="Fiber CAmtel","TX ISSUE",
AQ1458="Fiber AOF","TX ISSUE",
AQ1458="Projet OCM (HUAWEI)","TRAVAUX-HUAWEI",
AQ1458="Projet OCM (NOKIA)","TRAVAUX -NOKIA",
AQ1458="ACCESS-ISSUE","ACCESS-ISSUE",
AQ1458="Projet OCM (ZTE, NOKIA, autres projets)","TRAVAUX OCM",
AQ1458="No root CAuse","No root cause",
AQ1458="ODU HS","TX ISSUE",
AQ1458="IP &amp; VLAN","TX ISSUE",
AQ1458="Warehouse HUAWEI","SPARE-ISSUE",
AQ1458="SPARE-HS","SPARE-ISSUE",
AQ1458="Power Telco","RAN ISSUE",AQ1458="no impacts","no impacts"
),"")</f>
        <v>No root cause</v>
      </c>
      <c r="AQ1458" s="126" t="s">
        <v>5344</v>
      </c>
      <c r="AR1458" s="48" t="str" cm="1">
        <f t="array" ref="AR1458">IFERROR(_xlfn.IFS(
AQ1458="MPR ISSUE","ACTIVE",
AQ1458="BSS Hardware Issue","ACTIVE",
AQ1458="Sites strategiques, MLL, Pylone, etc.","PASSIVE",
AQ1458="AKTIVCO DEFAUT GE &amp; POWER Cabinet","PASSIVE",
AQ1458="AKTIVCO Coupure ENEO &amp; Baisse de tension","PASSIVE",
AQ1458="Coupure ENEO &amp; Baisse de tension","PASSIVE",
AQ1458="Defaut GE &amp; POWER Cabinet","PASSIVE",
AQ1458="Sharing","PASSIVE",
AQ1458="Sites strategiques &amp; DataCenter","PASSIVE",
AQ1458="Exclu","Exclu",
AQ1458="SAT","ACTIVE",
AQ1458="SPARE-ISSUE","SPARE-ISSUE",
AQ1458="Fiber CAmtel","ACTIVE",
AQ1458="Fiber AOF","ACTIVE",
AQ1458="Projet OCM (HUAWEI)","PLANNED WORKS",
AQ1458="Projet OCM (NOKIA)","PLANNED WORKS",
AQ1458="ACCESS-ISSUE","ACCESS-ISSUE",
AQ1458="Projet OCM (ZTE, NOKIA, autres projets)","PLANNED WORKS",
AQ1458="No root CAuse","No root cause",
AQ1458="ODU HS","ACTIVE",
AQ1458="IP &amp; VLAN","ACTIVE",
AQ1458="Warehouse HUAWEI","SPARE-ISSUE",
AQ1458="SPARE-HS","SPARE-ISSUE",
AQ1458="Power Telco","ACTIVE", AQ1458="no impacts","no impacts"
),"")</f>
        <v>No root cause</v>
      </c>
      <c r="AS1458" s="92" t="s">
        <v>5537</v>
      </c>
      <c r="AT1458" s="98" t="s">
        <v>1318</v>
      </c>
      <c r="AV1458" s="17" t="s">
        <v>5537</v>
      </c>
      <c r="AW1458" s="7" t="s">
        <v>5537</v>
      </c>
      <c r="AX1458" s="6" t="s">
        <v>5537</v>
      </c>
      <c r="AY1458" s="7"/>
      <c r="AZ1458" s="3" t="s">
        <v>5537</v>
      </c>
      <c r="BA1458" s="18" t="s">
        <v>5537</v>
      </c>
      <c r="BB1458" s="18" t="s">
        <v>5537</v>
      </c>
      <c r="BC1458" s="18" t="s">
        <v>5537</v>
      </c>
      <c r="BD1458" s="18" t="s">
        <v>5537</v>
      </c>
      <c r="BE1458" s="18" t="s">
        <v>5537</v>
      </c>
      <c r="BF1458" s="18" t="s">
        <v>5537</v>
      </c>
      <c r="BG1458" s="18" t="s">
        <v>5537</v>
      </c>
      <c r="BH1458" s="18" t="s">
        <v>5537</v>
      </c>
      <c r="BI1458" s="18" t="s">
        <v>5537</v>
      </c>
      <c r="BJ1458" s="18" t="s">
        <v>5537</v>
      </c>
      <c r="BK1458" s="18" t="s">
        <v>5537</v>
      </c>
      <c r="BL1458" s="9" t="s">
        <v>5537</v>
      </c>
      <c r="BM1458" s="14" t="s">
        <v>5537</v>
      </c>
      <c r="BN1458" s="14" t="s">
        <v>5537</v>
      </c>
      <c r="BO1458" s="14" t="str">
        <f>_xlfn.XLOOKUP(B1458,'[4]cell downs 18042026 17h'!$B:$B,'[4]cell downs 18042026 17h'!$B:$B,"")</f>
        <v/>
      </c>
      <c r="BP1458" s="14" t="str">
        <f>_xlfn.XLOOKUP(B1458,'[5]Cells Huawei 19042026 15h'!$B:$B,'[5]Cells Huawei 19042026 15h'!$B:$B,"")</f>
        <v/>
      </c>
      <c r="BQ1458" s="9" t="str">
        <f>_xlfn.XLOOKUP(B1458,'[6]cells down 19042026 9H40'!$B:$B,'[6]cells down 19042026 9H40'!$B:$B,"")</f>
        <v/>
      </c>
      <c r="BR1458" s="9" t="s">
        <v>1318</v>
      </c>
      <c r="BS1458" s="9" t="s">
        <v>318</v>
      </c>
      <c r="BT1458" s="108"/>
    </row>
    <row r="1459" spans="1:72" s="9" customFormat="1" x14ac:dyDescent="0.35">
      <c r="A1459" s="1" t="s">
        <v>2921</v>
      </c>
      <c r="B1459" s="8" t="s">
        <v>2922</v>
      </c>
      <c r="C1459" s="3" t="str">
        <f>_xlfn.XLOOKUP(B1459,'[1]daily break down'!$D:$D,'[1]daily break down'!$E:$E,"")</f>
        <v>Maroua</v>
      </c>
      <c r="D1459" s="1" t="s">
        <v>11</v>
      </c>
      <c r="E1459" s="1" t="s">
        <v>12</v>
      </c>
      <c r="F1459" s="3" t="s">
        <v>55</v>
      </c>
      <c r="G1459" s="1" t="s">
        <v>84</v>
      </c>
      <c r="H1459" s="32" t="str">
        <f>_xlfn.XLOOKUP(B1459,[2]CALCULATION!$B:$B,[2]CALCULATION!$H:$H,"")</f>
        <v>Huawei</v>
      </c>
      <c r="I1459" s="28">
        <v>0.27136071659917876</v>
      </c>
      <c r="J1459" s="28">
        <v>0.69431959889622274</v>
      </c>
      <c r="K1459" s="28">
        <v>0</v>
      </c>
      <c r="L1459" s="28">
        <v>0</v>
      </c>
      <c r="M1459" s="28">
        <v>0</v>
      </c>
      <c r="N1459" s="28">
        <v>0</v>
      </c>
      <c r="O1459" s="28">
        <v>0</v>
      </c>
      <c r="P1459" s="28">
        <v>0</v>
      </c>
      <c r="Q1459" s="28">
        <v>0</v>
      </c>
      <c r="R1459" s="28">
        <v>0</v>
      </c>
      <c r="S1459" s="93">
        <v>0</v>
      </c>
      <c r="T1459" s="93">
        <f>_xlfn.XLOOKUP(B1459,'[3]Nur des jours'!$B:$B,'[3]Nur des jours'!$U:$U,"")</f>
        <v>0.18646574380837422</v>
      </c>
      <c r="U1459" s="93">
        <v>0</v>
      </c>
      <c r="V1459" s="93">
        <v>0</v>
      </c>
      <c r="W1459" s="93">
        <v>0.18646574380837422</v>
      </c>
      <c r="X1459" s="93">
        <v>0</v>
      </c>
      <c r="Y1459" s="93">
        <v>0</v>
      </c>
      <c r="Z1459" s="93">
        <v>0</v>
      </c>
      <c r="AA1459" s="93">
        <v>0</v>
      </c>
      <c r="AB1459" s="93">
        <v>0</v>
      </c>
      <c r="AC1459" s="93">
        <f>_xlfn.XLOOKUP(B1459,'[3]Nur des jours'!$B:$B,'[3]Nur des jours'!$N:$N,"")</f>
        <v>0</v>
      </c>
      <c r="AD1459" s="93">
        <v>0</v>
      </c>
      <c r="AE1459" s="93">
        <v>0</v>
      </c>
      <c r="AF1459" s="93">
        <v>0</v>
      </c>
      <c r="AG1459" s="93"/>
      <c r="AH1459" s="93">
        <v>0</v>
      </c>
      <c r="AI1459" s="93">
        <v>0</v>
      </c>
      <c r="AJ1459" s="93">
        <v>0</v>
      </c>
      <c r="AK1459" s="93">
        <v>0</v>
      </c>
      <c r="AL1459" s="93">
        <v>0</v>
      </c>
      <c r="AM1459" s="49" t="s">
        <v>5559</v>
      </c>
      <c r="AN1459" s="49"/>
      <c r="AO1459" s="48" t="str" cm="1">
        <f t="array" ref="AO1459">IFERROR(_xlfn.IFS(
AQ1459="MPR ISSUE","PDH",
AQ1459="BSS Hardware Issue","BSS",
AQ1459="Sites strategiques, MLL, Pylone, etc.","ENVTECH",
AQ1459="AKTIVCO DEFAUT GE &amp; POWER Cabinet","AKTIVCO",
AQ1459="AKTIVCO Coupure ENEO &amp; Baisse de tension","AKTIVCO GRID ONLY",
AQ1459="Coupure ENEO &amp; Baisse de tension","IHS GRID ONLY",
AQ1459="Defaut GE &amp; POWER Cabinet","IHS",
AQ1459="Sharing","Partners",
AQ1459="Sites strategiques &amp; DataCenter","SST &amp; DC",
AQ1459="Exclu","Exclu",
AQ1459="SAT","SAT",
AQ1459="SPARE-ISSUE","SPARE-ISSUE",
AQ1459="Fiber CAmtel","TRANS_FO_CAMTEL",
AQ1459="Fiber AOF","Fiber AOF",
AQ1459="Projet OCM (HUAWEI)","TRAVAUX-HUAWEI",
AQ1459="Projet OCM (NOKIA)","TRAVAUX-NOKIA",
AQ1459="ACCESS-ISSUE","ACCESS-ISSUE",
AQ1459="Projet OCM (ZTE, NOKIA, autres projets)","TRAVAUX OCM",
AQ1459="No root CAuse","No root cause",
AQ1459="ODU HS","PDH",
AQ1459="IP &amp; VLAN","PDH",
AQ1459="Warehouse HUAWEI","SPARE-ISSUE",
AQ1459="SPARE-HS","SPARE-ISSUE",
AQ1459="Power Telco","BSS",AQ1459="no impacts","no impacts"
),"")</f>
        <v>No root cause</v>
      </c>
      <c r="AP1459" s="48" t="str" cm="1">
        <f t="array" ref="AP1459">IFERROR(_xlfn.IFS(
AQ1459="MPR ISSUE","TX ISSUE",
AQ1459="BSS Hardware Issue","RAN ISSUE",
AQ1459="Sites strategiques, MLL, Pylone, etc.","ENVTECH",
AQ1459="AKTIVCO DEFAUT GE &amp; POWER Cabinet","POWER ISSUE",
AQ1459="AKTIVCO Coupure ENEO &amp; Baisse de tension","POWER ISSUE",
AQ1459="Coupure ENEO &amp; Baisse de tension","POWER ISSUE",
AQ1459="Defaut GE &amp; POWER Cabinet","POWER ISSUE",
AQ1459="Sharing","POWER ISSUE",
AQ1459="Sites strategiques &amp; DataCenter","POWER ISSUE",
AQ1459="Exclu","Exclu",
AQ1459="SAT","TX ISSUE",
AQ1459="SPARE-ISSUE","SPARE-ISSUE",
AQ1459="Fiber CAmtel","TX ISSUE",
AQ1459="Fiber AOF","TX ISSUE",
AQ1459="Projet OCM (HUAWEI)","TRAVAUX-HUAWEI",
AQ1459="Projet OCM (NOKIA)","TRAVAUX -NOKIA",
AQ1459="ACCESS-ISSUE","ACCESS-ISSUE",
AQ1459="Projet OCM (ZTE, NOKIA, autres projets)","TRAVAUX OCM",
AQ1459="No root CAuse","No root cause",
AQ1459="ODU HS","TX ISSUE",
AQ1459="IP &amp; VLAN","TX ISSUE",
AQ1459="Warehouse HUAWEI","SPARE-ISSUE",
AQ1459="SPARE-HS","SPARE-ISSUE",
AQ1459="Power Telco","RAN ISSUE",AQ1459="no impacts","no impacts"
),"")</f>
        <v>No root cause</v>
      </c>
      <c r="AQ1459" s="126" t="s">
        <v>5344</v>
      </c>
      <c r="AR1459" s="48" t="str" cm="1">
        <f t="array" ref="AR1459">IFERROR(_xlfn.IFS(
AQ1459="MPR ISSUE","ACTIVE",
AQ1459="BSS Hardware Issue","ACTIVE",
AQ1459="Sites strategiques, MLL, Pylone, etc.","PASSIVE",
AQ1459="AKTIVCO DEFAUT GE &amp; POWER Cabinet","PASSIVE",
AQ1459="AKTIVCO Coupure ENEO &amp; Baisse de tension","PASSIVE",
AQ1459="Coupure ENEO &amp; Baisse de tension","PASSIVE",
AQ1459="Defaut GE &amp; POWER Cabinet","PASSIVE",
AQ1459="Sharing","PASSIVE",
AQ1459="Sites strategiques &amp; DataCenter","PASSIVE",
AQ1459="Exclu","Exclu",
AQ1459="SAT","ACTIVE",
AQ1459="SPARE-ISSUE","SPARE-ISSUE",
AQ1459="Fiber CAmtel","ACTIVE",
AQ1459="Fiber AOF","ACTIVE",
AQ1459="Projet OCM (HUAWEI)","PLANNED WORKS",
AQ1459="Projet OCM (NOKIA)","PLANNED WORKS",
AQ1459="ACCESS-ISSUE","ACCESS-ISSUE",
AQ1459="Projet OCM (ZTE, NOKIA, autres projets)","PLANNED WORKS",
AQ1459="No root CAuse","No root cause",
AQ1459="ODU HS","ACTIVE",
AQ1459="IP &amp; VLAN","ACTIVE",
AQ1459="Warehouse HUAWEI","SPARE-ISSUE",
AQ1459="SPARE-HS","SPARE-ISSUE",
AQ1459="Power Telco","ACTIVE", AQ1459="no impacts","no impacts"
),"")</f>
        <v>No root cause</v>
      </c>
      <c r="AS1459" s="92" t="s">
        <v>5537</v>
      </c>
      <c r="AT1459" s="98" t="s">
        <v>2922</v>
      </c>
      <c r="AV1459" s="17" t="s">
        <v>5537</v>
      </c>
      <c r="AW1459" s="7" t="s">
        <v>5537</v>
      </c>
      <c r="AX1459" s="6" t="s">
        <v>5537</v>
      </c>
      <c r="AY1459" s="7"/>
      <c r="AZ1459" s="3" t="s">
        <v>5537</v>
      </c>
      <c r="BA1459" s="18" t="s">
        <v>5537</v>
      </c>
      <c r="BB1459" s="18" t="s">
        <v>5537</v>
      </c>
      <c r="BC1459" s="18" t="s">
        <v>5537</v>
      </c>
      <c r="BD1459" s="18" t="s">
        <v>5537</v>
      </c>
      <c r="BE1459" s="18" t="s">
        <v>5537</v>
      </c>
      <c r="BF1459" s="18" t="s">
        <v>5537</v>
      </c>
      <c r="BG1459" s="18" t="s">
        <v>5537</v>
      </c>
      <c r="BH1459" s="18" t="s">
        <v>5537</v>
      </c>
      <c r="BI1459" s="18" t="s">
        <v>5537</v>
      </c>
      <c r="BJ1459" s="18" t="s">
        <v>5537</v>
      </c>
      <c r="BK1459" s="18" t="s">
        <v>5537</v>
      </c>
      <c r="BL1459" s="9" t="s">
        <v>5537</v>
      </c>
      <c r="BM1459" s="14" t="s">
        <v>5537</v>
      </c>
      <c r="BN1459" s="14" t="s">
        <v>5537</v>
      </c>
      <c r="BO1459" s="14" t="str">
        <f>_xlfn.XLOOKUP(B1459,'[4]cell downs 18042026 17h'!$B:$B,'[4]cell downs 18042026 17h'!$B:$B,"")</f>
        <v/>
      </c>
      <c r="BP1459" s="14" t="str">
        <f>_xlfn.XLOOKUP(B1459,'[5]Cells Huawei 19042026 15h'!$B:$B,'[5]Cells Huawei 19042026 15h'!$B:$B,"")</f>
        <v/>
      </c>
      <c r="BQ1459" s="9" t="str">
        <f>_xlfn.XLOOKUP(B1459,'[6]cells down 19042026 9H40'!$B:$B,'[6]cells down 19042026 9H40'!$B:$B,"")</f>
        <v/>
      </c>
      <c r="BR1459" s="9" t="s">
        <v>2922</v>
      </c>
      <c r="BS1459" s="9" t="s">
        <v>5537</v>
      </c>
      <c r="BT1459" s="108"/>
    </row>
    <row r="1460" spans="1:72" s="9" customFormat="1" x14ac:dyDescent="0.35">
      <c r="A1460" s="1" t="s">
        <v>3753</v>
      </c>
      <c r="B1460" s="8" t="s">
        <v>3754</v>
      </c>
      <c r="C1460" s="3" t="str">
        <f>_xlfn.XLOOKUP(B1460,'[1]daily break down'!$D:$D,'[1]daily break down'!$E:$E,"")</f>
        <v>Maroua</v>
      </c>
      <c r="D1460" s="1" t="s">
        <v>11</v>
      </c>
      <c r="E1460" s="1" t="s">
        <v>12</v>
      </c>
      <c r="F1460" s="3" t="s">
        <v>55</v>
      </c>
      <c r="G1460" s="1" t="s">
        <v>84</v>
      </c>
      <c r="H1460" s="32" t="str">
        <f>_xlfn.XLOOKUP(B1460,[2]CALCULATION!$B:$B,[2]CALCULATION!$H:$H,"")</f>
        <v>Huawei</v>
      </c>
      <c r="I1460" s="28">
        <v>0</v>
      </c>
      <c r="J1460" s="28">
        <v>0</v>
      </c>
      <c r="K1460" s="28">
        <v>1.0317236105047183</v>
      </c>
      <c r="L1460" s="28">
        <v>0</v>
      </c>
      <c r="M1460" s="28">
        <v>0</v>
      </c>
      <c r="N1460" s="28">
        <v>0</v>
      </c>
      <c r="O1460" s="28">
        <v>4.8154711456968955E-3</v>
      </c>
      <c r="P1460" s="28">
        <v>0</v>
      </c>
      <c r="Q1460" s="28">
        <v>0</v>
      </c>
      <c r="R1460" s="28">
        <v>0</v>
      </c>
      <c r="S1460" s="93">
        <v>0</v>
      </c>
      <c r="T1460" s="93">
        <f>_xlfn.XLOOKUP(B1460,'[3]Nur des jours'!$B:$B,'[3]Nur des jours'!$U:$U,"")</f>
        <v>0.14357238045503706</v>
      </c>
      <c r="U1460" s="93">
        <v>0</v>
      </c>
      <c r="V1460" s="93">
        <v>0</v>
      </c>
      <c r="W1460" s="93">
        <v>0.14357238045503706</v>
      </c>
      <c r="X1460" s="93">
        <v>0</v>
      </c>
      <c r="Y1460" s="93">
        <v>0</v>
      </c>
      <c r="Z1460" s="93">
        <v>3.7329353970659156</v>
      </c>
      <c r="AA1460" s="93">
        <v>0</v>
      </c>
      <c r="AB1460" s="93">
        <v>0</v>
      </c>
      <c r="AC1460" s="93">
        <f>_xlfn.XLOOKUP(B1460,'[3]Nur des jours'!$B:$B,'[3]Nur des jours'!$N:$N,"")</f>
        <v>0</v>
      </c>
      <c r="AD1460" s="93">
        <v>0</v>
      </c>
      <c r="AE1460" s="93">
        <v>0</v>
      </c>
      <c r="AF1460" s="93">
        <v>0</v>
      </c>
      <c r="AG1460" s="93"/>
      <c r="AH1460" s="93">
        <v>0</v>
      </c>
      <c r="AI1460" s="93">
        <v>0</v>
      </c>
      <c r="AJ1460" s="93">
        <v>0</v>
      </c>
      <c r="AK1460" s="93">
        <v>0</v>
      </c>
      <c r="AL1460" s="93">
        <v>0</v>
      </c>
      <c r="AM1460" s="49" t="s">
        <v>5559</v>
      </c>
      <c r="AN1460" s="49"/>
      <c r="AO1460" s="48" t="str" cm="1">
        <f t="array" ref="AO1460">IFERROR(_xlfn.IFS(
AQ1460="MPR ISSUE","PDH",
AQ1460="BSS Hardware Issue","BSS",
AQ1460="Sites strategiques, MLL, Pylone, etc.","ENVTECH",
AQ1460="AKTIVCO DEFAUT GE &amp; POWER Cabinet","AKTIVCO",
AQ1460="AKTIVCO Coupure ENEO &amp; Baisse de tension","AKTIVCO GRID ONLY",
AQ1460="Coupure ENEO &amp; Baisse de tension","IHS GRID ONLY",
AQ1460="Defaut GE &amp; POWER Cabinet","IHS",
AQ1460="Sharing","Partners",
AQ1460="Sites strategiques &amp; DataCenter","SST &amp; DC",
AQ1460="Exclu","Exclu",
AQ1460="SAT","SAT",
AQ1460="SPARE-ISSUE","SPARE-ISSUE",
AQ1460="Fiber CAmtel","TRANS_FO_CAMTEL",
AQ1460="Fiber AOF","Fiber AOF",
AQ1460="Projet OCM (HUAWEI)","TRAVAUX-HUAWEI",
AQ1460="Projet OCM (NOKIA)","TRAVAUX-NOKIA",
AQ1460="ACCESS-ISSUE","ACCESS-ISSUE",
AQ1460="Projet OCM (ZTE, NOKIA, autres projets)","TRAVAUX OCM",
AQ1460="No root CAuse","No root cause",
AQ1460="ODU HS","PDH",
AQ1460="IP &amp; VLAN","PDH",
AQ1460="Warehouse HUAWEI","SPARE-ISSUE",
AQ1460="SPARE-HS","SPARE-ISSUE",
AQ1460="Power Telco","BSS",AQ1460="no impacts","no impacts"
),"")</f>
        <v>No root cause</v>
      </c>
      <c r="AP1460" s="48" t="str" cm="1">
        <f t="array" ref="AP1460">IFERROR(_xlfn.IFS(
AQ1460="MPR ISSUE","TX ISSUE",
AQ1460="BSS Hardware Issue","RAN ISSUE",
AQ1460="Sites strategiques, MLL, Pylone, etc.","ENVTECH",
AQ1460="AKTIVCO DEFAUT GE &amp; POWER Cabinet","POWER ISSUE",
AQ1460="AKTIVCO Coupure ENEO &amp; Baisse de tension","POWER ISSUE",
AQ1460="Coupure ENEO &amp; Baisse de tension","POWER ISSUE",
AQ1460="Defaut GE &amp; POWER Cabinet","POWER ISSUE",
AQ1460="Sharing","POWER ISSUE",
AQ1460="Sites strategiques &amp; DataCenter","POWER ISSUE",
AQ1460="Exclu","Exclu",
AQ1460="SAT","TX ISSUE",
AQ1460="SPARE-ISSUE","SPARE-ISSUE",
AQ1460="Fiber CAmtel","TX ISSUE",
AQ1460="Fiber AOF","TX ISSUE",
AQ1460="Projet OCM (HUAWEI)","TRAVAUX-HUAWEI",
AQ1460="Projet OCM (NOKIA)","TRAVAUX -NOKIA",
AQ1460="ACCESS-ISSUE","ACCESS-ISSUE",
AQ1460="Projet OCM (ZTE, NOKIA, autres projets)","TRAVAUX OCM",
AQ1460="No root CAuse","No root cause",
AQ1460="ODU HS","TX ISSUE",
AQ1460="IP &amp; VLAN","TX ISSUE",
AQ1460="Warehouse HUAWEI","SPARE-ISSUE",
AQ1460="SPARE-HS","SPARE-ISSUE",
AQ1460="Power Telco","RAN ISSUE",AQ1460="no impacts","no impacts"
),"")</f>
        <v>No root cause</v>
      </c>
      <c r="AQ1460" s="126" t="s">
        <v>5344</v>
      </c>
      <c r="AR1460" s="48" t="str" cm="1">
        <f t="array" ref="AR1460">IFERROR(_xlfn.IFS(
AQ1460="MPR ISSUE","ACTIVE",
AQ1460="BSS Hardware Issue","ACTIVE",
AQ1460="Sites strategiques, MLL, Pylone, etc.","PASSIVE",
AQ1460="AKTIVCO DEFAUT GE &amp; POWER Cabinet","PASSIVE",
AQ1460="AKTIVCO Coupure ENEO &amp; Baisse de tension","PASSIVE",
AQ1460="Coupure ENEO &amp; Baisse de tension","PASSIVE",
AQ1460="Defaut GE &amp; POWER Cabinet","PASSIVE",
AQ1460="Sharing","PASSIVE",
AQ1460="Sites strategiques &amp; DataCenter","PASSIVE",
AQ1460="Exclu","Exclu",
AQ1460="SAT","ACTIVE",
AQ1460="SPARE-ISSUE","SPARE-ISSUE",
AQ1460="Fiber CAmtel","ACTIVE",
AQ1460="Fiber AOF","ACTIVE",
AQ1460="Projet OCM (HUAWEI)","PLANNED WORKS",
AQ1460="Projet OCM (NOKIA)","PLANNED WORKS",
AQ1460="ACCESS-ISSUE","ACCESS-ISSUE",
AQ1460="Projet OCM (ZTE, NOKIA, autres projets)","PLANNED WORKS",
AQ1460="No root CAuse","No root cause",
AQ1460="ODU HS","ACTIVE",
AQ1460="IP &amp; VLAN","ACTIVE",
AQ1460="Warehouse HUAWEI","SPARE-ISSUE",
AQ1460="SPARE-HS","SPARE-ISSUE",
AQ1460="Power Telco","ACTIVE", AQ1460="no impacts","no impacts"
),"")</f>
        <v>No root cause</v>
      </c>
      <c r="AS1460" s="92" t="s">
        <v>5537</v>
      </c>
      <c r="AT1460" s="98" t="s">
        <v>3754</v>
      </c>
      <c r="AV1460" s="17" t="s">
        <v>5537</v>
      </c>
      <c r="AW1460" s="7" t="s">
        <v>5537</v>
      </c>
      <c r="AX1460" s="6" t="s">
        <v>5537</v>
      </c>
      <c r="AY1460" s="7"/>
      <c r="AZ1460" s="3" t="s">
        <v>5537</v>
      </c>
      <c r="BA1460" s="18" t="s">
        <v>5537</v>
      </c>
      <c r="BB1460" s="18" t="s">
        <v>5537</v>
      </c>
      <c r="BC1460" s="18" t="s">
        <v>5537</v>
      </c>
      <c r="BD1460" s="18" t="s">
        <v>5537</v>
      </c>
      <c r="BE1460" s="18" t="s">
        <v>5537</v>
      </c>
      <c r="BF1460" s="18" t="s">
        <v>5537</v>
      </c>
      <c r="BG1460" s="18" t="s">
        <v>5537</v>
      </c>
      <c r="BH1460" s="18" t="s">
        <v>5537</v>
      </c>
      <c r="BI1460" s="18" t="s">
        <v>5537</v>
      </c>
      <c r="BJ1460" s="18" t="s">
        <v>5537</v>
      </c>
      <c r="BK1460" s="18" t="s">
        <v>5537</v>
      </c>
      <c r="BL1460" s="9" t="s">
        <v>5537</v>
      </c>
      <c r="BM1460" s="14" t="s">
        <v>5537</v>
      </c>
      <c r="BN1460" s="14" t="s">
        <v>5537</v>
      </c>
      <c r="BO1460" s="14" t="str">
        <f>_xlfn.XLOOKUP(B1460,'[4]cell downs 18042026 17h'!$B:$B,'[4]cell downs 18042026 17h'!$B:$B,"")</f>
        <v/>
      </c>
      <c r="BP1460" s="14" t="str">
        <f>_xlfn.XLOOKUP(B1460,'[5]Cells Huawei 19042026 15h'!$B:$B,'[5]Cells Huawei 19042026 15h'!$B:$B,"")</f>
        <v/>
      </c>
      <c r="BQ1460" s="9" t="str">
        <f>_xlfn.XLOOKUP(B1460,'[6]cells down 19042026 9H40'!$B:$B,'[6]cells down 19042026 9H40'!$B:$B,"")</f>
        <v/>
      </c>
      <c r="BR1460" s="9" t="s">
        <v>3754</v>
      </c>
      <c r="BS1460" s="9" t="s">
        <v>12</v>
      </c>
      <c r="BT1460" s="108"/>
    </row>
    <row r="1461" spans="1:72" s="9" customFormat="1" x14ac:dyDescent="0.35">
      <c r="A1461" s="1" t="s">
        <v>2990</v>
      </c>
      <c r="B1461" s="8" t="s">
        <v>2991</v>
      </c>
      <c r="C1461" s="3" t="str">
        <f>_xlfn.XLOOKUP(B1461,'[1]daily break down'!$D:$D,'[1]daily break down'!$E:$E,"")</f>
        <v>ADAMAOUA</v>
      </c>
      <c r="D1461" s="1" t="s">
        <v>21</v>
      </c>
      <c r="E1461" s="1" t="s">
        <v>122</v>
      </c>
      <c r="F1461" s="3" t="s">
        <v>90</v>
      </c>
      <c r="G1461" s="1" t="s">
        <v>2990</v>
      </c>
      <c r="H1461" s="32" t="str">
        <f>_xlfn.XLOOKUP(B1461,[2]CALCULATION!$B:$B,[2]CALCULATION!$H:$H,"")</f>
        <v>HUAWEI</v>
      </c>
      <c r="I1461" s="28">
        <v>0</v>
      </c>
      <c r="J1461" s="28">
        <v>0</v>
      </c>
      <c r="K1461" s="28">
        <v>0</v>
      </c>
      <c r="L1461" s="28">
        <v>0</v>
      </c>
      <c r="M1461" s="28">
        <v>0</v>
      </c>
      <c r="N1461" s="28">
        <v>0</v>
      </c>
      <c r="O1461" s="28">
        <v>0</v>
      </c>
      <c r="P1461" s="28">
        <v>0</v>
      </c>
      <c r="Q1461" s="28">
        <v>0</v>
      </c>
      <c r="R1461" s="28">
        <v>0</v>
      </c>
      <c r="S1461" s="93">
        <v>0</v>
      </c>
      <c r="T1461" s="93">
        <f>_xlfn.XLOOKUP(B1461,'[3]Nur des jours'!$B:$B,'[3]Nur des jours'!$U:$U,"")</f>
        <v>0</v>
      </c>
      <c r="U1461" s="93">
        <v>0</v>
      </c>
      <c r="V1461" s="93">
        <v>0</v>
      </c>
      <c r="W1461" s="93">
        <v>0.13365607691056491</v>
      </c>
      <c r="X1461" s="93">
        <v>0</v>
      </c>
      <c r="Y1461" s="93">
        <v>0</v>
      </c>
      <c r="Z1461" s="93">
        <v>0</v>
      </c>
      <c r="AA1461" s="93">
        <v>0</v>
      </c>
      <c r="AB1461" s="93">
        <v>0</v>
      </c>
      <c r="AC1461" s="93">
        <f>_xlfn.XLOOKUP(B1461,'[3]Nur des jours'!$B:$B,'[3]Nur des jours'!$N:$N,"")</f>
        <v>0</v>
      </c>
      <c r="AD1461" s="93">
        <v>0</v>
      </c>
      <c r="AE1461" s="93">
        <v>0</v>
      </c>
      <c r="AF1461" s="93">
        <v>0</v>
      </c>
      <c r="AG1461" s="93"/>
      <c r="AH1461" s="93">
        <v>0</v>
      </c>
      <c r="AI1461" s="93">
        <v>0</v>
      </c>
      <c r="AJ1461" s="93">
        <v>0</v>
      </c>
      <c r="AK1461" s="93">
        <v>0</v>
      </c>
      <c r="AL1461" s="93">
        <v>0</v>
      </c>
      <c r="AM1461" s="49" t="s">
        <v>5559</v>
      </c>
      <c r="AN1461" s="49"/>
      <c r="AO1461" s="48" t="str" cm="1">
        <f t="array" ref="AO1461">IFERROR(_xlfn.IFS(
AQ1461="MPR ISSUE","PDH",
AQ1461="BSS Hardware Issue","BSS",
AQ1461="Sites strategiques, MLL, Pylone, etc.","ENVTECH",
AQ1461="AKTIVCO DEFAUT GE &amp; POWER Cabinet","AKTIVCO",
AQ1461="AKTIVCO Coupure ENEO &amp; Baisse de tension","AKTIVCO GRID ONLY",
AQ1461="Coupure ENEO &amp; Baisse de tension","IHS GRID ONLY",
AQ1461="Defaut GE &amp; POWER Cabinet","IHS",
AQ1461="Sharing","Partners",
AQ1461="Sites strategiques &amp; DataCenter","SST &amp; DC",
AQ1461="Exclu","Exclu",
AQ1461="SAT","SAT",
AQ1461="SPARE-ISSUE","SPARE-ISSUE",
AQ1461="Fiber CAmtel","TRANS_FO_CAMTEL",
AQ1461="Fiber AOF","Fiber AOF",
AQ1461="Projet OCM (HUAWEI)","TRAVAUX-HUAWEI",
AQ1461="Projet OCM (NOKIA)","TRAVAUX-NOKIA",
AQ1461="ACCESS-ISSUE","ACCESS-ISSUE",
AQ1461="Projet OCM (ZTE, NOKIA, autres projets)","TRAVAUX OCM",
AQ1461="No root CAuse","No root cause",
AQ1461="ODU HS","PDH",
AQ1461="IP &amp; VLAN","PDH",
AQ1461="Warehouse HUAWEI","SPARE-ISSUE",
AQ1461="SPARE-HS","SPARE-ISSUE",
AQ1461="Power Telco","BSS",AQ1461="no impacts","no impacts"
),"")</f>
        <v>No root cause</v>
      </c>
      <c r="AP1461" s="48" t="str" cm="1">
        <f t="array" ref="AP1461">IFERROR(_xlfn.IFS(
AQ1461="MPR ISSUE","TX ISSUE",
AQ1461="BSS Hardware Issue","RAN ISSUE",
AQ1461="Sites strategiques, MLL, Pylone, etc.","ENVTECH",
AQ1461="AKTIVCO DEFAUT GE &amp; POWER Cabinet","POWER ISSUE",
AQ1461="AKTIVCO Coupure ENEO &amp; Baisse de tension","POWER ISSUE",
AQ1461="Coupure ENEO &amp; Baisse de tension","POWER ISSUE",
AQ1461="Defaut GE &amp; POWER Cabinet","POWER ISSUE",
AQ1461="Sharing","POWER ISSUE",
AQ1461="Sites strategiques &amp; DataCenter","POWER ISSUE",
AQ1461="Exclu","Exclu",
AQ1461="SAT","TX ISSUE",
AQ1461="SPARE-ISSUE","SPARE-ISSUE",
AQ1461="Fiber CAmtel","TX ISSUE",
AQ1461="Fiber AOF","TX ISSUE",
AQ1461="Projet OCM (HUAWEI)","TRAVAUX-HUAWEI",
AQ1461="Projet OCM (NOKIA)","TRAVAUX -NOKIA",
AQ1461="ACCESS-ISSUE","ACCESS-ISSUE",
AQ1461="Projet OCM (ZTE, NOKIA, autres projets)","TRAVAUX OCM",
AQ1461="No root CAuse","No root cause",
AQ1461="ODU HS","TX ISSUE",
AQ1461="IP &amp; VLAN","TX ISSUE",
AQ1461="Warehouse HUAWEI","SPARE-ISSUE",
AQ1461="SPARE-HS","SPARE-ISSUE",
AQ1461="Power Telco","RAN ISSUE",AQ1461="no impacts","no impacts"
),"")</f>
        <v>No root cause</v>
      </c>
      <c r="AQ1461" s="67" t="s">
        <v>5344</v>
      </c>
      <c r="AR1461" s="48" t="str" cm="1">
        <f t="array" ref="AR1461">IFERROR(_xlfn.IFS(
AQ1461="MPR ISSUE","ACTIVE",
AQ1461="BSS Hardware Issue","ACTIVE",
AQ1461="Sites strategiques, MLL, Pylone, etc.","PASSIVE",
AQ1461="AKTIVCO DEFAUT GE &amp; POWER Cabinet","PASSIVE",
AQ1461="AKTIVCO Coupure ENEO &amp; Baisse de tension","PASSIVE",
AQ1461="Coupure ENEO &amp; Baisse de tension","PASSIVE",
AQ1461="Defaut GE &amp; POWER Cabinet","PASSIVE",
AQ1461="Sharing","PASSIVE",
AQ1461="Sites strategiques &amp; DataCenter","PASSIVE",
AQ1461="Exclu","Exclu",
AQ1461="SAT","ACTIVE",
AQ1461="SPARE-ISSUE","SPARE-ISSUE",
AQ1461="Fiber CAmtel","ACTIVE",
AQ1461="Fiber AOF","ACTIVE",
AQ1461="Projet OCM (HUAWEI)","PLANNED WORKS",
AQ1461="Projet OCM (NOKIA)","PLANNED WORKS",
AQ1461="ACCESS-ISSUE","ACCESS-ISSUE",
AQ1461="Projet OCM (ZTE, NOKIA, autres projets)","PLANNED WORKS",
AQ1461="No root CAuse","No root cause",
AQ1461="ODU HS","ACTIVE",
AQ1461="IP &amp; VLAN","ACTIVE",
AQ1461="Warehouse HUAWEI","SPARE-ISSUE",
AQ1461="SPARE-HS","SPARE-ISSUE",
AQ1461="Power Telco","ACTIVE", AQ1461="no impacts","no impacts"
),"")</f>
        <v>No root cause</v>
      </c>
      <c r="AS1461" s="92" t="s">
        <v>5537</v>
      </c>
      <c r="AT1461" s="98" t="s">
        <v>2991</v>
      </c>
      <c r="AV1461" s="17" t="s">
        <v>5537</v>
      </c>
      <c r="AW1461" s="7" t="s">
        <v>5537</v>
      </c>
      <c r="AX1461" s="6" t="s">
        <v>5537</v>
      </c>
      <c r="AY1461" s="7"/>
      <c r="AZ1461" s="3" t="s">
        <v>5537</v>
      </c>
      <c r="BA1461" s="18" t="s">
        <v>5537</v>
      </c>
      <c r="BB1461" s="18" t="s">
        <v>5537</v>
      </c>
      <c r="BC1461" s="18" t="s">
        <v>5537</v>
      </c>
      <c r="BD1461" s="18" t="s">
        <v>5537</v>
      </c>
      <c r="BE1461" s="18" t="s">
        <v>5537</v>
      </c>
      <c r="BF1461" s="18" t="s">
        <v>5537</v>
      </c>
      <c r="BG1461" s="18" t="s">
        <v>5537</v>
      </c>
      <c r="BH1461" s="18" t="s">
        <v>5537</v>
      </c>
      <c r="BI1461" s="18" t="s">
        <v>5537</v>
      </c>
      <c r="BJ1461" s="18" t="s">
        <v>5537</v>
      </c>
      <c r="BK1461" s="18" t="s">
        <v>5537</v>
      </c>
      <c r="BL1461" s="9" t="s">
        <v>5537</v>
      </c>
      <c r="BM1461" s="14" t="s">
        <v>5537</v>
      </c>
      <c r="BN1461" s="14" t="s">
        <v>5537</v>
      </c>
      <c r="BO1461" s="14" t="str">
        <f>_xlfn.XLOOKUP(B1461,'[4]cell downs 18042026 17h'!$B:$B,'[4]cell downs 18042026 17h'!$B:$B,"")</f>
        <v/>
      </c>
      <c r="BP1461" s="14" t="str">
        <f>_xlfn.XLOOKUP(B1461,'[5]Cells Huawei 19042026 15h'!$B:$B,'[5]Cells Huawei 19042026 15h'!$B:$B,"")</f>
        <v/>
      </c>
      <c r="BQ1461" s="9" t="str">
        <f>_xlfn.XLOOKUP(B1461,'[6]cells down 19042026 9H40'!$B:$B,'[6]cells down 19042026 9H40'!$B:$B,"")</f>
        <v/>
      </c>
      <c r="BR1461" s="9" t="s">
        <v>5537</v>
      </c>
      <c r="BS1461" s="9" t="s">
        <v>12</v>
      </c>
      <c r="BT1461" s="108"/>
    </row>
    <row r="1462" spans="1:72" s="9" customFormat="1" x14ac:dyDescent="0.35">
      <c r="A1462" s="1" t="s">
        <v>2480</v>
      </c>
      <c r="B1462" s="8" t="s">
        <v>2481</v>
      </c>
      <c r="C1462" s="3" t="str">
        <f>_xlfn.XLOOKUP(B1462,'[1]daily break down'!$D:$D,'[1]daily break down'!$E:$E,"")</f>
        <v>NORD-OUEST</v>
      </c>
      <c r="D1462" s="1" t="s">
        <v>11</v>
      </c>
      <c r="E1462" s="1" t="s">
        <v>12</v>
      </c>
      <c r="F1462" s="3" t="s">
        <v>51</v>
      </c>
      <c r="G1462" s="1" t="s">
        <v>52</v>
      </c>
      <c r="H1462" s="32" t="str">
        <f>_xlfn.XLOOKUP(B1462,[2]CALCULATION!$B:$B,[2]CALCULATION!$H:$H,"")</f>
        <v>Huawei</v>
      </c>
      <c r="I1462" s="28">
        <v>7.6643573807261305</v>
      </c>
      <c r="J1462" s="28">
        <v>4.0899401597452298</v>
      </c>
      <c r="K1462" s="28">
        <v>7.936609851241179E-3</v>
      </c>
      <c r="L1462" s="28">
        <v>0</v>
      </c>
      <c r="M1462" s="28">
        <v>6.5819286425650567</v>
      </c>
      <c r="N1462" s="28">
        <v>0</v>
      </c>
      <c r="O1462" s="28">
        <v>0</v>
      </c>
      <c r="P1462" s="28">
        <v>1.7078692645955151</v>
      </c>
      <c r="Q1462" s="28">
        <v>15.006827267979901</v>
      </c>
      <c r="R1462" s="28">
        <v>0.87418636372716041</v>
      </c>
      <c r="S1462" s="93">
        <v>0.91943395741839384</v>
      </c>
      <c r="T1462" s="93">
        <f>_xlfn.XLOOKUP(B1462,'[3]Nur des jours'!$B:$B,'[3]Nur des jours'!$U:$U,"")</f>
        <v>4.0182431449092976E-2</v>
      </c>
      <c r="U1462" s="93">
        <v>23.114261499345094</v>
      </c>
      <c r="V1462" s="93">
        <v>21.026665582293905</v>
      </c>
      <c r="W1462" s="93">
        <v>4.0182431449092976E-2</v>
      </c>
      <c r="X1462" s="93">
        <v>0</v>
      </c>
      <c r="Y1462" s="93">
        <v>0</v>
      </c>
      <c r="Z1462" s="93">
        <v>2.0499460667231681</v>
      </c>
      <c r="AA1462" s="93">
        <v>0</v>
      </c>
      <c r="AB1462" s="93">
        <v>0</v>
      </c>
      <c r="AC1462" s="93">
        <f>_xlfn.XLOOKUP(B1462,'[3]Nur des jours'!$B:$B,'[3]Nur des jours'!$N:$N,"")</f>
        <v>0</v>
      </c>
      <c r="AD1462" s="93">
        <v>0</v>
      </c>
      <c r="AE1462" s="93">
        <v>0</v>
      </c>
      <c r="AF1462" s="93">
        <v>0</v>
      </c>
      <c r="AG1462" s="93"/>
      <c r="AH1462" s="93">
        <v>0</v>
      </c>
      <c r="AI1462" s="93">
        <v>0</v>
      </c>
      <c r="AJ1462" s="93">
        <v>0</v>
      </c>
      <c r="AK1462" s="93">
        <v>0</v>
      </c>
      <c r="AL1462" s="93">
        <v>0</v>
      </c>
      <c r="AM1462" s="49" t="s">
        <v>5559</v>
      </c>
      <c r="AN1462" s="49"/>
      <c r="AO1462" s="48" t="str" cm="1">
        <f t="array" ref="AO1462">IFERROR(_xlfn.IFS(
AQ1462="MPR ISSUE","PDH",
AQ1462="BSS Hardware Issue","BSS",
AQ1462="Sites strategiques, MLL, Pylone, etc.","ENVTECH",
AQ1462="AKTIVCO DEFAUT GE &amp; POWER Cabinet","AKTIVCO",
AQ1462="AKTIVCO Coupure ENEO &amp; Baisse de tension","AKTIVCO GRID ONLY",
AQ1462="Coupure ENEO &amp; Baisse de tension","IHS GRID ONLY",
AQ1462="Defaut GE &amp; POWER Cabinet","IHS",
AQ1462="Sharing","Partners",
AQ1462="Sites strategiques &amp; DataCenter","SST &amp; DC",
AQ1462="Exclu","Exclu",
AQ1462="SAT","SAT",
AQ1462="SPARE-ISSUE","SPARE-ISSUE",
AQ1462="Fiber CAmtel","TRANS_FO_CAMTEL",
AQ1462="Fiber AOF","Fiber AOF",
AQ1462="Projet OCM (HUAWEI)","TRAVAUX-HUAWEI",
AQ1462="Projet OCM (NOKIA)","TRAVAUX-NOKIA",
AQ1462="ACCESS-ISSUE","ACCESS-ISSUE",
AQ1462="Projet OCM (ZTE, NOKIA, autres projets)","TRAVAUX OCM",
AQ1462="No root CAuse","No root cause",
AQ1462="ODU HS","PDH",
AQ1462="IP &amp; VLAN","PDH",
AQ1462="Warehouse HUAWEI","SPARE-ISSUE",
AQ1462="SPARE-HS","SPARE-ISSUE",
AQ1462="Power Telco","BSS",AQ1462="no impacts","no impacts"
),"")</f>
        <v>No root cause</v>
      </c>
      <c r="AP1462" s="48" t="str" cm="1">
        <f t="array" ref="AP1462">IFERROR(_xlfn.IFS(
AQ1462="MPR ISSUE","TX ISSUE",
AQ1462="BSS Hardware Issue","RAN ISSUE",
AQ1462="Sites strategiques, MLL, Pylone, etc.","ENVTECH",
AQ1462="AKTIVCO DEFAUT GE &amp; POWER Cabinet","POWER ISSUE",
AQ1462="AKTIVCO Coupure ENEO &amp; Baisse de tension","POWER ISSUE",
AQ1462="Coupure ENEO &amp; Baisse de tension","POWER ISSUE",
AQ1462="Defaut GE &amp; POWER Cabinet","POWER ISSUE",
AQ1462="Sharing","POWER ISSUE",
AQ1462="Sites strategiques &amp; DataCenter","POWER ISSUE",
AQ1462="Exclu","Exclu",
AQ1462="SAT","TX ISSUE",
AQ1462="SPARE-ISSUE","SPARE-ISSUE",
AQ1462="Fiber CAmtel","TX ISSUE",
AQ1462="Fiber AOF","TX ISSUE",
AQ1462="Projet OCM (HUAWEI)","TRAVAUX-HUAWEI",
AQ1462="Projet OCM (NOKIA)","TRAVAUX -NOKIA",
AQ1462="ACCESS-ISSUE","ACCESS-ISSUE",
AQ1462="Projet OCM (ZTE, NOKIA, autres projets)","TRAVAUX OCM",
AQ1462="No root CAuse","No root cause",
AQ1462="ODU HS","TX ISSUE",
AQ1462="IP &amp; VLAN","TX ISSUE",
AQ1462="Warehouse HUAWEI","SPARE-ISSUE",
AQ1462="SPARE-HS","SPARE-ISSUE",
AQ1462="Power Telco","RAN ISSUE",AQ1462="no impacts","no impacts"
),"")</f>
        <v>No root cause</v>
      </c>
      <c r="AQ1462" s="126" t="s">
        <v>5344</v>
      </c>
      <c r="AR1462" s="48" t="str" cm="1">
        <f t="array" ref="AR1462">IFERROR(_xlfn.IFS(
AQ1462="MPR ISSUE","ACTIVE",
AQ1462="BSS Hardware Issue","ACTIVE",
AQ1462="Sites strategiques, MLL, Pylone, etc.","PASSIVE",
AQ1462="AKTIVCO DEFAUT GE &amp; POWER Cabinet","PASSIVE",
AQ1462="AKTIVCO Coupure ENEO &amp; Baisse de tension","PASSIVE",
AQ1462="Coupure ENEO &amp; Baisse de tension","PASSIVE",
AQ1462="Defaut GE &amp; POWER Cabinet","PASSIVE",
AQ1462="Sharing","PASSIVE",
AQ1462="Sites strategiques &amp; DataCenter","PASSIVE",
AQ1462="Exclu","Exclu",
AQ1462="SAT","ACTIVE",
AQ1462="SPARE-ISSUE","SPARE-ISSUE",
AQ1462="Fiber CAmtel","ACTIVE",
AQ1462="Fiber AOF","ACTIVE",
AQ1462="Projet OCM (HUAWEI)","PLANNED WORKS",
AQ1462="Projet OCM (NOKIA)","PLANNED WORKS",
AQ1462="ACCESS-ISSUE","ACCESS-ISSUE",
AQ1462="Projet OCM (ZTE, NOKIA, autres projets)","PLANNED WORKS",
AQ1462="No root CAuse","No root cause",
AQ1462="ODU HS","ACTIVE",
AQ1462="IP &amp; VLAN","ACTIVE",
AQ1462="Warehouse HUAWEI","SPARE-ISSUE",
AQ1462="SPARE-HS","SPARE-ISSUE",
AQ1462="Power Telco","ACTIVE", AQ1462="no impacts","no impacts"
),"")</f>
        <v>No root cause</v>
      </c>
      <c r="AS1462" s="92" t="s">
        <v>5537</v>
      </c>
      <c r="AT1462" s="98" t="s">
        <v>2481</v>
      </c>
      <c r="AV1462" s="17" t="s">
        <v>5537</v>
      </c>
      <c r="AW1462" s="7" t="s">
        <v>5537</v>
      </c>
      <c r="AX1462" s="6" t="s">
        <v>5537</v>
      </c>
      <c r="AY1462" s="7"/>
      <c r="AZ1462" s="3" t="s">
        <v>5537</v>
      </c>
      <c r="BA1462" s="18" t="s">
        <v>5537</v>
      </c>
      <c r="BB1462" s="18" t="s">
        <v>5537</v>
      </c>
      <c r="BC1462" s="18" t="s">
        <v>5537</v>
      </c>
      <c r="BD1462" s="18" t="s">
        <v>5537</v>
      </c>
      <c r="BE1462" s="18" t="s">
        <v>5537</v>
      </c>
      <c r="BF1462" s="18" t="s">
        <v>5537</v>
      </c>
      <c r="BG1462" s="18" t="s">
        <v>5537</v>
      </c>
      <c r="BH1462" s="18" t="s">
        <v>5537</v>
      </c>
      <c r="BI1462" s="18" t="s">
        <v>5537</v>
      </c>
      <c r="BJ1462" s="18" t="s">
        <v>5537</v>
      </c>
      <c r="BK1462" s="18" t="s">
        <v>5537</v>
      </c>
      <c r="BL1462" s="9" t="s">
        <v>5537</v>
      </c>
      <c r="BM1462" s="14" t="s">
        <v>5537</v>
      </c>
      <c r="BN1462" s="14" t="s">
        <v>5537</v>
      </c>
      <c r="BO1462" s="14" t="str">
        <f>_xlfn.XLOOKUP(B1462,'[4]cell downs 18042026 17h'!$B:$B,'[4]cell downs 18042026 17h'!$B:$B,"")</f>
        <v/>
      </c>
      <c r="BP1462" s="14" t="str">
        <f>_xlfn.XLOOKUP(B1462,'[5]Cells Huawei 19042026 15h'!$B:$B,'[5]Cells Huawei 19042026 15h'!$B:$B,"")</f>
        <v/>
      </c>
      <c r="BQ1462" s="9" t="str">
        <f>_xlfn.XLOOKUP(B1462,'[6]cells down 19042026 9H40'!$B:$B,'[6]cells down 19042026 9H40'!$B:$B,"")</f>
        <v/>
      </c>
      <c r="BR1462" s="9" t="s">
        <v>2481</v>
      </c>
      <c r="BS1462" s="9" t="s">
        <v>12</v>
      </c>
      <c r="BT1462" s="108"/>
    </row>
    <row r="1463" spans="1:72" s="9" customFormat="1" x14ac:dyDescent="0.35">
      <c r="A1463" s="1" t="s">
        <v>1515</v>
      </c>
      <c r="B1463" s="8" t="s">
        <v>4702</v>
      </c>
      <c r="C1463" s="3" t="str">
        <f>_xlfn.XLOOKUP(B1463,'[1]daily break down'!$D:$D,'[1]daily break down'!$E:$E,"")</f>
        <v>CENTRE</v>
      </c>
      <c r="D1463" s="1" t="s">
        <v>11</v>
      </c>
      <c r="E1463" s="1" t="s">
        <v>12</v>
      </c>
      <c r="F1463" s="3" t="s">
        <v>37</v>
      </c>
      <c r="G1463" s="1" t="s">
        <v>1515</v>
      </c>
      <c r="H1463" s="34" t="str">
        <f>_xlfn.XLOOKUP(B1463,[2]CALCULATION!$B:$B,[2]CALCULATION!$H:$H,"")</f>
        <v>ZTE</v>
      </c>
      <c r="I1463" s="28">
        <v>0</v>
      </c>
      <c r="J1463" s="28">
        <v>0</v>
      </c>
      <c r="K1463" s="28">
        <v>0</v>
      </c>
      <c r="L1463" s="28">
        <v>0</v>
      </c>
      <c r="M1463" s="28">
        <v>0.25056501528109515</v>
      </c>
      <c r="N1463" s="28">
        <v>5.1418530789052404E-2</v>
      </c>
      <c r="O1463" s="28">
        <v>0</v>
      </c>
      <c r="P1463" s="28">
        <v>0</v>
      </c>
      <c r="Q1463" s="28">
        <v>0</v>
      </c>
      <c r="R1463" s="28">
        <v>0</v>
      </c>
      <c r="S1463" s="93">
        <v>0</v>
      </c>
      <c r="T1463" s="93">
        <f>_xlfn.XLOOKUP(B1463,'[3]Nur des jours'!$B:$B,'[3]Nur des jours'!$U:$U,"")</f>
        <v>3.8131397442592439E-2</v>
      </c>
      <c r="U1463" s="93">
        <v>0.58181592487008926</v>
      </c>
      <c r="V1463" s="93">
        <v>0</v>
      </c>
      <c r="W1463" s="93">
        <v>3.8131397442592446E-2</v>
      </c>
      <c r="X1463" s="93">
        <v>0</v>
      </c>
      <c r="Y1463" s="93">
        <v>0</v>
      </c>
      <c r="Z1463" s="93">
        <v>0</v>
      </c>
      <c r="AA1463" s="93">
        <v>0</v>
      </c>
      <c r="AB1463" s="93">
        <v>0</v>
      </c>
      <c r="AC1463" s="93">
        <f>_xlfn.XLOOKUP(B1463,'[3]Nur des jours'!$B:$B,'[3]Nur des jours'!$N:$N,"")</f>
        <v>0</v>
      </c>
      <c r="AD1463" s="93">
        <v>0</v>
      </c>
      <c r="AE1463" s="93">
        <v>0</v>
      </c>
      <c r="AF1463" s="93">
        <v>0</v>
      </c>
      <c r="AG1463" s="93"/>
      <c r="AH1463" s="93">
        <v>0</v>
      </c>
      <c r="AI1463" s="93">
        <v>0</v>
      </c>
      <c r="AJ1463" s="93">
        <v>0</v>
      </c>
      <c r="AK1463" s="93">
        <v>0</v>
      </c>
      <c r="AL1463" s="93">
        <v>0</v>
      </c>
      <c r="AM1463" s="49" t="s">
        <v>5559</v>
      </c>
      <c r="AN1463" s="49"/>
      <c r="AO1463" s="48" t="str" cm="1">
        <f t="array" ref="AO1463">IFERROR(_xlfn.IFS(
AQ1463="MPR ISSUE","PDH",
AQ1463="BSS Hardware Issue","BSS",
AQ1463="Sites strategiques, MLL, Pylone, etc.","ENVTECH",
AQ1463="AKTIVCO DEFAUT GE &amp; POWER Cabinet","AKTIVCO",
AQ1463="AKTIVCO Coupure ENEO &amp; Baisse de tension","AKTIVCO GRID ONLY",
AQ1463="Coupure ENEO &amp; Baisse de tension","IHS GRID ONLY",
AQ1463="Defaut GE &amp; POWER Cabinet","IHS",
AQ1463="Sharing","Partners",
AQ1463="Sites strategiques &amp; DataCenter","SST &amp; DC",
AQ1463="Exclu","Exclu",
AQ1463="SAT","SAT",
AQ1463="SPARE-ISSUE","SPARE-ISSUE",
AQ1463="Fiber CAmtel","TRANS_FO_CAMTEL",
AQ1463="Fiber AOF","Fiber AOF",
AQ1463="Projet OCM (HUAWEI)","TRAVAUX-HUAWEI",
AQ1463="Projet OCM (NOKIA)","TRAVAUX-NOKIA",
AQ1463="ACCESS-ISSUE","ACCESS-ISSUE",
AQ1463="Projet OCM (ZTE, NOKIA, autres projets)","TRAVAUX OCM",
AQ1463="No root CAuse","No root cause",
AQ1463="ODU HS","PDH",
AQ1463="IP &amp; VLAN","PDH",
AQ1463="Warehouse HUAWEI","SPARE-ISSUE",
AQ1463="SPARE-HS","SPARE-ISSUE",
AQ1463="Power Telco","BSS",AQ1463="no impacts","no impacts"
),"")</f>
        <v>No root cause</v>
      </c>
      <c r="AP1463" s="48" t="str" cm="1">
        <f t="array" ref="AP1463">IFERROR(_xlfn.IFS(
AQ1463="MPR ISSUE","TX ISSUE",
AQ1463="BSS Hardware Issue","RAN ISSUE",
AQ1463="Sites strategiques, MLL, Pylone, etc.","ENVTECH",
AQ1463="AKTIVCO DEFAUT GE &amp; POWER Cabinet","POWER ISSUE",
AQ1463="AKTIVCO Coupure ENEO &amp; Baisse de tension","POWER ISSUE",
AQ1463="Coupure ENEO &amp; Baisse de tension","POWER ISSUE",
AQ1463="Defaut GE &amp; POWER Cabinet","POWER ISSUE",
AQ1463="Sharing","POWER ISSUE",
AQ1463="Sites strategiques &amp; DataCenter","POWER ISSUE",
AQ1463="Exclu","Exclu",
AQ1463="SAT","TX ISSUE",
AQ1463="SPARE-ISSUE","SPARE-ISSUE",
AQ1463="Fiber CAmtel","TX ISSUE",
AQ1463="Fiber AOF","TX ISSUE",
AQ1463="Projet OCM (HUAWEI)","TRAVAUX-HUAWEI",
AQ1463="Projet OCM (NOKIA)","TRAVAUX -NOKIA",
AQ1463="ACCESS-ISSUE","ACCESS-ISSUE",
AQ1463="Projet OCM (ZTE, NOKIA, autres projets)","TRAVAUX OCM",
AQ1463="No root CAuse","No root cause",
AQ1463="ODU HS","TX ISSUE",
AQ1463="IP &amp; VLAN","TX ISSUE",
AQ1463="Warehouse HUAWEI","SPARE-ISSUE",
AQ1463="SPARE-HS","SPARE-ISSUE",
AQ1463="Power Telco","RAN ISSUE",AQ1463="no impacts","no impacts"
),"")</f>
        <v>No root cause</v>
      </c>
      <c r="AQ1463" s="126" t="s">
        <v>5344</v>
      </c>
      <c r="AR1463" s="48" t="str" cm="1">
        <f t="array" ref="AR1463">IFERROR(_xlfn.IFS(
AQ1463="MPR ISSUE","ACTIVE",
AQ1463="BSS Hardware Issue","ACTIVE",
AQ1463="Sites strategiques, MLL, Pylone, etc.","PASSIVE",
AQ1463="AKTIVCO DEFAUT GE &amp; POWER Cabinet","PASSIVE",
AQ1463="AKTIVCO Coupure ENEO &amp; Baisse de tension","PASSIVE",
AQ1463="Coupure ENEO &amp; Baisse de tension","PASSIVE",
AQ1463="Defaut GE &amp; POWER Cabinet","PASSIVE",
AQ1463="Sharing","PASSIVE",
AQ1463="Sites strategiques &amp; DataCenter","PASSIVE",
AQ1463="Exclu","Exclu",
AQ1463="SAT","ACTIVE",
AQ1463="SPARE-ISSUE","SPARE-ISSUE",
AQ1463="Fiber CAmtel","ACTIVE",
AQ1463="Fiber AOF","ACTIVE",
AQ1463="Projet OCM (HUAWEI)","PLANNED WORKS",
AQ1463="Projet OCM (NOKIA)","PLANNED WORKS",
AQ1463="ACCESS-ISSUE","ACCESS-ISSUE",
AQ1463="Projet OCM (ZTE, NOKIA, autres projets)","PLANNED WORKS",
AQ1463="No root CAuse","No root cause",
AQ1463="ODU HS","ACTIVE",
AQ1463="IP &amp; VLAN","ACTIVE",
AQ1463="Warehouse HUAWEI","SPARE-ISSUE",
AQ1463="SPARE-HS","SPARE-ISSUE",
AQ1463="Power Telco","ACTIVE", AQ1463="no impacts","no impacts"
),"")</f>
        <v>No root cause</v>
      </c>
      <c r="AS1463" s="92" t="s">
        <v>5537</v>
      </c>
      <c r="AT1463" s="98" t="s">
        <v>4702</v>
      </c>
      <c r="AV1463" s="17" t="s">
        <v>5537</v>
      </c>
      <c r="AW1463" s="7" t="s">
        <v>5537</v>
      </c>
      <c r="AX1463" s="6" t="s">
        <v>5537</v>
      </c>
      <c r="AY1463" s="7"/>
      <c r="AZ1463" s="3" t="s">
        <v>5537</v>
      </c>
      <c r="BA1463" s="18" t="s">
        <v>5537</v>
      </c>
      <c r="BB1463" s="18" t="s">
        <v>5537</v>
      </c>
      <c r="BC1463" s="18" t="s">
        <v>5537</v>
      </c>
      <c r="BD1463" s="18" t="s">
        <v>5537</v>
      </c>
      <c r="BE1463" s="18" t="s">
        <v>5537</v>
      </c>
      <c r="BF1463" s="18" t="s">
        <v>5537</v>
      </c>
      <c r="BG1463" s="18" t="s">
        <v>5537</v>
      </c>
      <c r="BH1463" s="18" t="s">
        <v>5537</v>
      </c>
      <c r="BI1463" s="18" t="s">
        <v>5537</v>
      </c>
      <c r="BJ1463" s="18" t="s">
        <v>5537</v>
      </c>
      <c r="BK1463" s="18" t="s">
        <v>5537</v>
      </c>
      <c r="BL1463" s="9" t="s">
        <v>5537</v>
      </c>
      <c r="BM1463" s="14" t="s">
        <v>5537</v>
      </c>
      <c r="BN1463" s="14" t="s">
        <v>5537</v>
      </c>
      <c r="BO1463" s="14" t="str">
        <f>_xlfn.XLOOKUP(B1463,'[4]cell downs 18042026 17h'!$B:$B,'[4]cell downs 18042026 17h'!$B:$B,"")</f>
        <v/>
      </c>
      <c r="BP1463" s="14" t="str">
        <f>_xlfn.XLOOKUP(B1463,'[5]Cells Huawei 19042026 15h'!$B:$B,'[5]Cells Huawei 19042026 15h'!$B:$B,"")</f>
        <v/>
      </c>
      <c r="BQ1463" s="9" t="str">
        <f>_xlfn.XLOOKUP(B1463,'[6]cells down 19042026 9H40'!$B:$B,'[6]cells down 19042026 9H40'!$B:$B,"")</f>
        <v/>
      </c>
      <c r="BR1463" s="9" t="s">
        <v>4702</v>
      </c>
      <c r="BS1463" s="9" t="s">
        <v>12</v>
      </c>
      <c r="BT1463" s="108"/>
    </row>
    <row r="1464" spans="1:72" s="9" customFormat="1" x14ac:dyDescent="0.35">
      <c r="A1464" s="1" t="s">
        <v>5153</v>
      </c>
      <c r="B1464" s="8" t="s">
        <v>5154</v>
      </c>
      <c r="C1464" s="3" t="str">
        <f>_xlfn.XLOOKUP(B1464,'[1]daily break down'!$D:$D,'[1]daily break down'!$E:$E,"")</f>
        <v>OUEST</v>
      </c>
      <c r="D1464" s="1" t="s">
        <v>11</v>
      </c>
      <c r="E1464" s="1" t="s">
        <v>12</v>
      </c>
      <c r="F1464" s="3" t="s">
        <v>102</v>
      </c>
      <c r="G1464" s="1" t="s">
        <v>3711</v>
      </c>
      <c r="H1464" s="32" t="str">
        <f>_xlfn.XLOOKUP(B1464,[2]CALCULATION!$B:$B,[2]CALCULATION!$H:$H,"")</f>
        <v>HUAWEI</v>
      </c>
      <c r="I1464" s="28">
        <v>0</v>
      </c>
      <c r="J1464" s="28">
        <v>0</v>
      </c>
      <c r="K1464" s="28">
        <v>0</v>
      </c>
      <c r="L1464" s="28">
        <v>0</v>
      </c>
      <c r="M1464" s="28">
        <v>0</v>
      </c>
      <c r="N1464" s="28">
        <v>0</v>
      </c>
      <c r="O1464" s="28">
        <v>0</v>
      </c>
      <c r="P1464" s="28">
        <v>0</v>
      </c>
      <c r="Q1464" s="28">
        <v>0</v>
      </c>
      <c r="R1464" s="28">
        <v>0</v>
      </c>
      <c r="S1464" s="93">
        <v>0</v>
      </c>
      <c r="T1464" s="93">
        <f>_xlfn.XLOOKUP(B1464,'[3]Nur des jours'!$B:$B,'[3]Nur des jours'!$U:$U,"")</f>
        <v>0</v>
      </c>
      <c r="U1464" s="93">
        <v>0</v>
      </c>
      <c r="V1464" s="93">
        <v>0</v>
      </c>
      <c r="W1464" s="93">
        <v>2.5646842620415309E-2</v>
      </c>
      <c r="X1464" s="93">
        <v>0</v>
      </c>
      <c r="Y1464" s="93">
        <v>0</v>
      </c>
      <c r="Z1464" s="93">
        <v>0</v>
      </c>
      <c r="AA1464" s="93">
        <v>0</v>
      </c>
      <c r="AB1464" s="93">
        <v>0</v>
      </c>
      <c r="AC1464" s="93">
        <f>_xlfn.XLOOKUP(B1464,'[3]Nur des jours'!$B:$B,'[3]Nur des jours'!$N:$N,"")</f>
        <v>0</v>
      </c>
      <c r="AD1464" s="93">
        <v>0</v>
      </c>
      <c r="AE1464" s="93">
        <v>0</v>
      </c>
      <c r="AF1464" s="93">
        <v>0</v>
      </c>
      <c r="AG1464" s="93"/>
      <c r="AH1464" s="93">
        <v>0</v>
      </c>
      <c r="AI1464" s="93">
        <v>0</v>
      </c>
      <c r="AJ1464" s="93">
        <v>0</v>
      </c>
      <c r="AK1464" s="93">
        <v>0</v>
      </c>
      <c r="AL1464" s="93">
        <v>0</v>
      </c>
      <c r="AM1464" s="49" t="s">
        <v>5559</v>
      </c>
      <c r="AN1464" s="49"/>
      <c r="AO1464" s="48" t="str" cm="1">
        <f t="array" ref="AO1464">IFERROR(_xlfn.IFS(
AQ1464="MPR ISSUE","PDH",
AQ1464="BSS Hardware Issue","BSS",
AQ1464="Sites strategiques, MLL, Pylone, etc.","ENVTECH",
AQ1464="AKTIVCO DEFAUT GE &amp; POWER Cabinet","AKTIVCO",
AQ1464="AKTIVCO Coupure ENEO &amp; Baisse de tension","AKTIVCO GRID ONLY",
AQ1464="Coupure ENEO &amp; Baisse de tension","IHS GRID ONLY",
AQ1464="Defaut GE &amp; POWER Cabinet","IHS",
AQ1464="Sharing","Partners",
AQ1464="Sites strategiques &amp; DataCenter","SST &amp; DC",
AQ1464="Exclu","Exclu",
AQ1464="SAT","SAT",
AQ1464="SPARE-ISSUE","SPARE-ISSUE",
AQ1464="Fiber CAmtel","TRANS_FO_CAMTEL",
AQ1464="Fiber AOF","Fiber AOF",
AQ1464="Projet OCM (HUAWEI)","TRAVAUX-HUAWEI",
AQ1464="Projet OCM (NOKIA)","TRAVAUX-NOKIA",
AQ1464="ACCESS-ISSUE","ACCESS-ISSUE",
AQ1464="Projet OCM (ZTE, NOKIA, autres projets)","TRAVAUX OCM",
AQ1464="No root CAuse","No root cause",
AQ1464="ODU HS","PDH",
AQ1464="IP &amp; VLAN","PDH",
AQ1464="Warehouse HUAWEI","SPARE-ISSUE",
AQ1464="SPARE-HS","SPARE-ISSUE",
AQ1464="Power Telco","BSS",AQ1464="no impacts","no impacts"
),"")</f>
        <v>No root cause</v>
      </c>
      <c r="AP1464" s="48" t="str" cm="1">
        <f t="array" ref="AP1464">IFERROR(_xlfn.IFS(
AQ1464="MPR ISSUE","TX ISSUE",
AQ1464="BSS Hardware Issue","RAN ISSUE",
AQ1464="Sites strategiques, MLL, Pylone, etc.","ENVTECH",
AQ1464="AKTIVCO DEFAUT GE &amp; POWER Cabinet","POWER ISSUE",
AQ1464="AKTIVCO Coupure ENEO &amp; Baisse de tension","POWER ISSUE",
AQ1464="Coupure ENEO &amp; Baisse de tension","POWER ISSUE",
AQ1464="Defaut GE &amp; POWER Cabinet","POWER ISSUE",
AQ1464="Sharing","POWER ISSUE",
AQ1464="Sites strategiques &amp; DataCenter","POWER ISSUE",
AQ1464="Exclu","Exclu",
AQ1464="SAT","TX ISSUE",
AQ1464="SPARE-ISSUE","SPARE-ISSUE",
AQ1464="Fiber CAmtel","TX ISSUE",
AQ1464="Fiber AOF","TX ISSUE",
AQ1464="Projet OCM (HUAWEI)","TRAVAUX-HUAWEI",
AQ1464="Projet OCM (NOKIA)","TRAVAUX -NOKIA",
AQ1464="ACCESS-ISSUE","ACCESS-ISSUE",
AQ1464="Projet OCM (ZTE, NOKIA, autres projets)","TRAVAUX OCM",
AQ1464="No root CAuse","No root cause",
AQ1464="ODU HS","TX ISSUE",
AQ1464="IP &amp; VLAN","TX ISSUE",
AQ1464="Warehouse HUAWEI","SPARE-ISSUE",
AQ1464="SPARE-HS","SPARE-ISSUE",
AQ1464="Power Telco","RAN ISSUE",AQ1464="no impacts","no impacts"
),"")</f>
        <v>No root cause</v>
      </c>
      <c r="AQ1464" s="126" t="s">
        <v>5344</v>
      </c>
      <c r="AR1464" s="48" t="str" cm="1">
        <f t="array" ref="AR1464">IFERROR(_xlfn.IFS(
AQ1464="MPR ISSUE","ACTIVE",
AQ1464="BSS Hardware Issue","ACTIVE",
AQ1464="Sites strategiques, MLL, Pylone, etc.","PASSIVE",
AQ1464="AKTIVCO DEFAUT GE &amp; POWER Cabinet","PASSIVE",
AQ1464="AKTIVCO Coupure ENEO &amp; Baisse de tension","PASSIVE",
AQ1464="Coupure ENEO &amp; Baisse de tension","PASSIVE",
AQ1464="Defaut GE &amp; POWER Cabinet","PASSIVE",
AQ1464="Sharing","PASSIVE",
AQ1464="Sites strategiques &amp; DataCenter","PASSIVE",
AQ1464="Exclu","Exclu",
AQ1464="SAT","ACTIVE",
AQ1464="SPARE-ISSUE","SPARE-ISSUE",
AQ1464="Fiber CAmtel","ACTIVE",
AQ1464="Fiber AOF","ACTIVE",
AQ1464="Projet OCM (HUAWEI)","PLANNED WORKS",
AQ1464="Projet OCM (NOKIA)","PLANNED WORKS",
AQ1464="ACCESS-ISSUE","ACCESS-ISSUE",
AQ1464="Projet OCM (ZTE, NOKIA, autres projets)","PLANNED WORKS",
AQ1464="No root CAuse","No root cause",
AQ1464="ODU HS","ACTIVE",
AQ1464="IP &amp; VLAN","ACTIVE",
AQ1464="Warehouse HUAWEI","SPARE-ISSUE",
AQ1464="SPARE-HS","SPARE-ISSUE",
AQ1464="Power Telco","ACTIVE", AQ1464="no impacts","no impacts"
),"")</f>
        <v>No root cause</v>
      </c>
      <c r="AS1464" s="92" t="s">
        <v>5537</v>
      </c>
      <c r="AT1464" s="98" t="s">
        <v>5154</v>
      </c>
      <c r="AV1464" s="17" t="s">
        <v>5537</v>
      </c>
      <c r="AW1464" s="7" t="s">
        <v>5537</v>
      </c>
      <c r="AX1464" s="6" t="s">
        <v>5537</v>
      </c>
      <c r="AY1464" s="7"/>
      <c r="AZ1464" s="3" t="s">
        <v>5537</v>
      </c>
      <c r="BA1464" s="18" t="s">
        <v>5537</v>
      </c>
      <c r="BB1464" s="18" t="s">
        <v>5537</v>
      </c>
      <c r="BC1464" s="18" t="s">
        <v>5537</v>
      </c>
      <c r="BD1464" s="18" t="s">
        <v>5537</v>
      </c>
      <c r="BE1464" s="18" t="s">
        <v>5537</v>
      </c>
      <c r="BF1464" s="18" t="s">
        <v>5537</v>
      </c>
      <c r="BG1464" s="18" t="s">
        <v>5537</v>
      </c>
      <c r="BH1464" s="18" t="s">
        <v>5537</v>
      </c>
      <c r="BI1464" s="18" t="s">
        <v>5537</v>
      </c>
      <c r="BJ1464" s="18" t="s">
        <v>5537</v>
      </c>
      <c r="BK1464" s="18" t="s">
        <v>5537</v>
      </c>
      <c r="BL1464" s="9" t="s">
        <v>5537</v>
      </c>
      <c r="BM1464" s="14" t="s">
        <v>5537</v>
      </c>
      <c r="BN1464" s="14" t="s">
        <v>5537</v>
      </c>
      <c r="BO1464" s="14" t="str">
        <f>_xlfn.XLOOKUP(B1464,'[4]cell downs 18042026 17h'!$B:$B,'[4]cell downs 18042026 17h'!$B:$B,"")</f>
        <v/>
      </c>
      <c r="BP1464" s="14" t="str">
        <f>_xlfn.XLOOKUP(B1464,'[5]Cells Huawei 19042026 15h'!$B:$B,'[5]Cells Huawei 19042026 15h'!$B:$B,"")</f>
        <v/>
      </c>
      <c r="BQ1464" s="9" t="str">
        <f>_xlfn.XLOOKUP(B1464,'[6]cells down 19042026 9H40'!$B:$B,'[6]cells down 19042026 9H40'!$B:$B,"")</f>
        <v/>
      </c>
      <c r="BR1464" s="9" t="s">
        <v>5154</v>
      </c>
      <c r="BS1464" s="9" t="s">
        <v>12</v>
      </c>
      <c r="BT1464" s="108"/>
    </row>
    <row r="1465" spans="1:72" s="9" customFormat="1" x14ac:dyDescent="0.35">
      <c r="A1465" s="1" t="s">
        <v>3417</v>
      </c>
      <c r="B1465" s="8" t="s">
        <v>3418</v>
      </c>
      <c r="C1465" s="3" t="str">
        <f>_xlfn.XLOOKUP(B1465,'[1]daily break down'!$D:$D,'[1]daily break down'!$E:$E,"")</f>
        <v>CENTRE</v>
      </c>
      <c r="D1465" s="1" t="s">
        <v>11</v>
      </c>
      <c r="E1465" s="1" t="s">
        <v>12</v>
      </c>
      <c r="F1465" s="3" t="s">
        <v>69</v>
      </c>
      <c r="G1465" s="1" t="s">
        <v>502</v>
      </c>
      <c r="H1465" s="34" t="str">
        <f>_xlfn.XLOOKUP(B1465,[2]CALCULATION!$B:$B,[2]CALCULATION!$H:$H,"")</f>
        <v>ZTE</v>
      </c>
      <c r="I1465" s="28">
        <v>0</v>
      </c>
      <c r="J1465" s="28">
        <v>0</v>
      </c>
      <c r="K1465" s="28">
        <v>0</v>
      </c>
      <c r="L1465" s="28">
        <v>0</v>
      </c>
      <c r="M1465" s="28">
        <v>0</v>
      </c>
      <c r="N1465" s="28">
        <v>0</v>
      </c>
      <c r="O1465" s="28">
        <v>0</v>
      </c>
      <c r="P1465" s="28">
        <v>0</v>
      </c>
      <c r="Q1465" s="28">
        <v>0</v>
      </c>
      <c r="R1465" s="28">
        <v>0</v>
      </c>
      <c r="S1465" s="93">
        <v>0</v>
      </c>
      <c r="T1465" s="93">
        <f>_xlfn.XLOOKUP(B1465,'[3]Nur des jours'!$B:$B,'[3]Nur des jours'!$U:$U,"")</f>
        <v>1.4696104533534354E-2</v>
      </c>
      <c r="U1465" s="93">
        <v>0</v>
      </c>
      <c r="V1465" s="93">
        <v>0</v>
      </c>
      <c r="W1465" s="93">
        <v>1.4696104533534354E-2</v>
      </c>
      <c r="X1465" s="93">
        <v>0</v>
      </c>
      <c r="Y1465" s="93">
        <v>0</v>
      </c>
      <c r="Z1465" s="93">
        <v>0</v>
      </c>
      <c r="AA1465" s="93">
        <v>0</v>
      </c>
      <c r="AB1465" s="93">
        <v>0</v>
      </c>
      <c r="AC1465" s="93">
        <f>_xlfn.XLOOKUP(B1465,'[3]Nur des jours'!$B:$B,'[3]Nur des jours'!$N:$N,"")</f>
        <v>0</v>
      </c>
      <c r="AD1465" s="93">
        <v>0</v>
      </c>
      <c r="AE1465" s="93">
        <v>0</v>
      </c>
      <c r="AF1465" s="93">
        <v>0</v>
      </c>
      <c r="AG1465" s="93"/>
      <c r="AH1465" s="93">
        <v>0</v>
      </c>
      <c r="AI1465" s="93">
        <v>0</v>
      </c>
      <c r="AJ1465" s="93">
        <v>0</v>
      </c>
      <c r="AK1465" s="93">
        <v>0</v>
      </c>
      <c r="AL1465" s="93">
        <v>0</v>
      </c>
      <c r="AM1465" s="49" t="s">
        <v>5559</v>
      </c>
      <c r="AN1465" s="49"/>
      <c r="AO1465" s="48" t="str" cm="1">
        <f t="array" ref="AO1465">IFERROR(_xlfn.IFS(
AQ1465="MPR ISSUE","PDH",
AQ1465="BSS Hardware Issue","BSS",
AQ1465="Sites strategiques, MLL, Pylone, etc.","ENVTECH",
AQ1465="AKTIVCO DEFAUT GE &amp; POWER Cabinet","AKTIVCO",
AQ1465="AKTIVCO Coupure ENEO &amp; Baisse de tension","AKTIVCO GRID ONLY",
AQ1465="Coupure ENEO &amp; Baisse de tension","IHS GRID ONLY",
AQ1465="Defaut GE &amp; POWER Cabinet","IHS",
AQ1465="Sharing","Partners",
AQ1465="Sites strategiques &amp; DataCenter","SST &amp; DC",
AQ1465="Exclu","Exclu",
AQ1465="SAT","SAT",
AQ1465="SPARE-ISSUE","SPARE-ISSUE",
AQ1465="Fiber CAmtel","TRANS_FO_CAMTEL",
AQ1465="Fiber AOF","Fiber AOF",
AQ1465="Projet OCM (HUAWEI)","TRAVAUX-HUAWEI",
AQ1465="Projet OCM (NOKIA)","TRAVAUX-NOKIA",
AQ1465="ACCESS-ISSUE","ACCESS-ISSUE",
AQ1465="Projet OCM (ZTE, NOKIA, autres projets)","TRAVAUX OCM",
AQ1465="No root CAuse","No root cause",
AQ1465="ODU HS","PDH",
AQ1465="IP &amp; VLAN","PDH",
AQ1465="Warehouse HUAWEI","SPARE-ISSUE",
AQ1465="SPARE-HS","SPARE-ISSUE",
AQ1465="Power Telco","BSS",AQ1465="no impacts","no impacts"
),"")</f>
        <v>No root cause</v>
      </c>
      <c r="AP1465" s="48" t="str" cm="1">
        <f t="array" ref="AP1465">IFERROR(_xlfn.IFS(
AQ1465="MPR ISSUE","TX ISSUE",
AQ1465="BSS Hardware Issue","RAN ISSUE",
AQ1465="Sites strategiques, MLL, Pylone, etc.","ENVTECH",
AQ1465="AKTIVCO DEFAUT GE &amp; POWER Cabinet","POWER ISSUE",
AQ1465="AKTIVCO Coupure ENEO &amp; Baisse de tension","POWER ISSUE",
AQ1465="Coupure ENEO &amp; Baisse de tension","POWER ISSUE",
AQ1465="Defaut GE &amp; POWER Cabinet","POWER ISSUE",
AQ1465="Sharing","POWER ISSUE",
AQ1465="Sites strategiques &amp; DataCenter","POWER ISSUE",
AQ1465="Exclu","Exclu",
AQ1465="SAT","TX ISSUE",
AQ1465="SPARE-ISSUE","SPARE-ISSUE",
AQ1465="Fiber CAmtel","TX ISSUE",
AQ1465="Fiber AOF","TX ISSUE",
AQ1465="Projet OCM (HUAWEI)","TRAVAUX-HUAWEI",
AQ1465="Projet OCM (NOKIA)","TRAVAUX -NOKIA",
AQ1465="ACCESS-ISSUE","ACCESS-ISSUE",
AQ1465="Projet OCM (ZTE, NOKIA, autres projets)","TRAVAUX OCM",
AQ1465="No root CAuse","No root cause",
AQ1465="ODU HS","TX ISSUE",
AQ1465="IP &amp; VLAN","TX ISSUE",
AQ1465="Warehouse HUAWEI","SPARE-ISSUE",
AQ1465="SPARE-HS","SPARE-ISSUE",
AQ1465="Power Telco","RAN ISSUE",AQ1465="no impacts","no impacts"
),"")</f>
        <v>No root cause</v>
      </c>
      <c r="AQ1465" s="126" t="s">
        <v>5344</v>
      </c>
      <c r="AR1465" s="48" t="str" cm="1">
        <f t="array" ref="AR1465">IFERROR(_xlfn.IFS(
AQ1465="MPR ISSUE","ACTIVE",
AQ1465="BSS Hardware Issue","ACTIVE",
AQ1465="Sites strategiques, MLL, Pylone, etc.","PASSIVE",
AQ1465="AKTIVCO DEFAUT GE &amp; POWER Cabinet","PASSIVE",
AQ1465="AKTIVCO Coupure ENEO &amp; Baisse de tension","PASSIVE",
AQ1465="Coupure ENEO &amp; Baisse de tension","PASSIVE",
AQ1465="Defaut GE &amp; POWER Cabinet","PASSIVE",
AQ1465="Sharing","PASSIVE",
AQ1465="Sites strategiques &amp; DataCenter","PASSIVE",
AQ1465="Exclu","Exclu",
AQ1465="SAT","ACTIVE",
AQ1465="SPARE-ISSUE","SPARE-ISSUE",
AQ1465="Fiber CAmtel","ACTIVE",
AQ1465="Fiber AOF","ACTIVE",
AQ1465="Projet OCM (HUAWEI)","PLANNED WORKS",
AQ1465="Projet OCM (NOKIA)","PLANNED WORKS",
AQ1465="ACCESS-ISSUE","ACCESS-ISSUE",
AQ1465="Projet OCM (ZTE, NOKIA, autres projets)","PLANNED WORKS",
AQ1465="No root CAuse","No root cause",
AQ1465="ODU HS","ACTIVE",
AQ1465="IP &amp; VLAN","ACTIVE",
AQ1465="Warehouse HUAWEI","SPARE-ISSUE",
AQ1465="SPARE-HS","SPARE-ISSUE",
AQ1465="Power Telco","ACTIVE", AQ1465="no impacts","no impacts"
),"")</f>
        <v>No root cause</v>
      </c>
      <c r="AS1465" s="92" t="s">
        <v>5537</v>
      </c>
      <c r="AT1465" s="98" t="s">
        <v>3418</v>
      </c>
      <c r="AV1465" s="17" t="s">
        <v>5537</v>
      </c>
      <c r="AW1465" s="7" t="s">
        <v>5537</v>
      </c>
      <c r="AX1465" s="6" t="s">
        <v>5537</v>
      </c>
      <c r="AY1465" s="7"/>
      <c r="AZ1465" s="3" t="s">
        <v>5537</v>
      </c>
      <c r="BA1465" s="18" t="s">
        <v>5537</v>
      </c>
      <c r="BB1465" s="18" t="s">
        <v>5537</v>
      </c>
      <c r="BC1465" s="18" t="s">
        <v>5537</v>
      </c>
      <c r="BD1465" s="18" t="s">
        <v>5537</v>
      </c>
      <c r="BE1465" s="18" t="s">
        <v>5537</v>
      </c>
      <c r="BF1465" s="18" t="s">
        <v>5537</v>
      </c>
      <c r="BG1465" s="18" t="s">
        <v>5537</v>
      </c>
      <c r="BH1465" s="18" t="s">
        <v>5537</v>
      </c>
      <c r="BI1465" s="18" t="s">
        <v>5537</v>
      </c>
      <c r="BJ1465" s="18" t="s">
        <v>5537</v>
      </c>
      <c r="BK1465" s="18" t="s">
        <v>5537</v>
      </c>
      <c r="BL1465" s="9" t="s">
        <v>5537</v>
      </c>
      <c r="BM1465" s="14" t="s">
        <v>5537</v>
      </c>
      <c r="BN1465" s="14" t="s">
        <v>5537</v>
      </c>
      <c r="BO1465" s="14" t="str">
        <f>_xlfn.XLOOKUP(B1465,'[4]cell downs 18042026 17h'!$B:$B,'[4]cell downs 18042026 17h'!$B:$B,"")</f>
        <v/>
      </c>
      <c r="BP1465" s="14" t="str">
        <f>_xlfn.XLOOKUP(B1465,'[5]Cells Huawei 19042026 15h'!$B:$B,'[5]Cells Huawei 19042026 15h'!$B:$B,"")</f>
        <v/>
      </c>
      <c r="BQ1465" s="9" t="str">
        <f>_xlfn.XLOOKUP(B1465,'[6]cells down 19042026 9H40'!$B:$B,'[6]cells down 19042026 9H40'!$B:$B,"")</f>
        <v/>
      </c>
      <c r="BR1465" s="9" t="s">
        <v>3418</v>
      </c>
      <c r="BS1465" s="9" t="s">
        <v>12</v>
      </c>
      <c r="BT1465" s="108"/>
    </row>
    <row r="1466" spans="1:72" s="9" customFormat="1" x14ac:dyDescent="0.35">
      <c r="A1466" s="1" t="s">
        <v>1782</v>
      </c>
      <c r="B1466" s="8" t="s">
        <v>1783</v>
      </c>
      <c r="C1466" s="3" t="str">
        <f>_xlfn.XLOOKUP(B1466,'[1]daily break down'!$D:$D,'[1]daily break down'!$E:$E,"")</f>
        <v>CENTRE</v>
      </c>
      <c r="D1466" s="1" t="s">
        <v>11</v>
      </c>
      <c r="E1466" s="1" t="s">
        <v>12</v>
      </c>
      <c r="F1466" s="3" t="s">
        <v>69</v>
      </c>
      <c r="G1466" s="1" t="s">
        <v>502</v>
      </c>
      <c r="H1466" s="34" t="str">
        <f>_xlfn.XLOOKUP(B1466,[2]CALCULATION!$B:$B,[2]CALCULATION!$H:$H,"")</f>
        <v>ZTE</v>
      </c>
      <c r="I1466" s="28">
        <v>0</v>
      </c>
      <c r="J1466" s="28">
        <v>0</v>
      </c>
      <c r="K1466" s="28">
        <v>0</v>
      </c>
      <c r="L1466" s="28">
        <v>0</v>
      </c>
      <c r="M1466" s="28">
        <v>0</v>
      </c>
      <c r="N1466" s="28">
        <v>0</v>
      </c>
      <c r="O1466" s="28">
        <v>0</v>
      </c>
      <c r="P1466" s="28">
        <v>0</v>
      </c>
      <c r="Q1466" s="28">
        <v>0</v>
      </c>
      <c r="R1466" s="28">
        <v>0</v>
      </c>
      <c r="S1466" s="93">
        <v>0</v>
      </c>
      <c r="T1466" s="93">
        <f>_xlfn.XLOOKUP(B1466,'[3]Nur des jours'!$B:$B,'[3]Nur des jours'!$U:$U,"")</f>
        <v>1.2431049587225291E-2</v>
      </c>
      <c r="U1466" s="93">
        <v>0</v>
      </c>
      <c r="V1466" s="93">
        <v>0</v>
      </c>
      <c r="W1466" s="93">
        <v>1.2431049587225294E-2</v>
      </c>
      <c r="X1466" s="93">
        <v>0</v>
      </c>
      <c r="Y1466" s="93">
        <v>0</v>
      </c>
      <c r="Z1466" s="93">
        <v>0</v>
      </c>
      <c r="AA1466" s="93">
        <v>0</v>
      </c>
      <c r="AB1466" s="93">
        <v>0</v>
      </c>
      <c r="AC1466" s="93">
        <f>_xlfn.XLOOKUP(B1466,'[3]Nur des jours'!$B:$B,'[3]Nur des jours'!$N:$N,"")</f>
        <v>0</v>
      </c>
      <c r="AD1466" s="93">
        <v>0</v>
      </c>
      <c r="AE1466" s="93">
        <v>0</v>
      </c>
      <c r="AF1466" s="93">
        <v>0</v>
      </c>
      <c r="AG1466" s="93"/>
      <c r="AH1466" s="93">
        <v>0</v>
      </c>
      <c r="AI1466" s="93">
        <v>0</v>
      </c>
      <c r="AJ1466" s="93">
        <v>0</v>
      </c>
      <c r="AK1466" s="93">
        <v>0</v>
      </c>
      <c r="AL1466" s="93">
        <v>0</v>
      </c>
      <c r="AM1466" s="49" t="s">
        <v>5559</v>
      </c>
      <c r="AN1466" s="49"/>
      <c r="AO1466" s="48" t="str" cm="1">
        <f t="array" ref="AO1466">IFERROR(_xlfn.IFS(
AQ1466="MPR ISSUE","PDH",
AQ1466="BSS Hardware Issue","BSS",
AQ1466="Sites strategiques, MLL, Pylone, etc.","ENVTECH",
AQ1466="AKTIVCO DEFAUT GE &amp; POWER Cabinet","AKTIVCO",
AQ1466="AKTIVCO Coupure ENEO &amp; Baisse de tension","AKTIVCO GRID ONLY",
AQ1466="Coupure ENEO &amp; Baisse de tension","IHS GRID ONLY",
AQ1466="Defaut GE &amp; POWER Cabinet","IHS",
AQ1466="Sharing","Partners",
AQ1466="Sites strategiques &amp; DataCenter","SST &amp; DC",
AQ1466="Exclu","Exclu",
AQ1466="SAT","SAT",
AQ1466="SPARE-ISSUE","SPARE-ISSUE",
AQ1466="Fiber CAmtel","TRANS_FO_CAMTEL",
AQ1466="Fiber AOF","Fiber AOF",
AQ1466="Projet OCM (HUAWEI)","TRAVAUX-HUAWEI",
AQ1466="Projet OCM (NOKIA)","TRAVAUX-NOKIA",
AQ1466="ACCESS-ISSUE","ACCESS-ISSUE",
AQ1466="Projet OCM (ZTE, NOKIA, autres projets)","TRAVAUX OCM",
AQ1466="No root CAuse","No root cause",
AQ1466="ODU HS","PDH",
AQ1466="IP &amp; VLAN","PDH",
AQ1466="Warehouse HUAWEI","SPARE-ISSUE",
AQ1466="SPARE-HS","SPARE-ISSUE",
AQ1466="Power Telco","BSS",AQ1466="no impacts","no impacts"
),"")</f>
        <v>No root cause</v>
      </c>
      <c r="AP1466" s="48" t="str" cm="1">
        <f t="array" ref="AP1466">IFERROR(_xlfn.IFS(
AQ1466="MPR ISSUE","TX ISSUE",
AQ1466="BSS Hardware Issue","RAN ISSUE",
AQ1466="Sites strategiques, MLL, Pylone, etc.","ENVTECH",
AQ1466="AKTIVCO DEFAUT GE &amp; POWER Cabinet","POWER ISSUE",
AQ1466="AKTIVCO Coupure ENEO &amp; Baisse de tension","POWER ISSUE",
AQ1466="Coupure ENEO &amp; Baisse de tension","POWER ISSUE",
AQ1466="Defaut GE &amp; POWER Cabinet","POWER ISSUE",
AQ1466="Sharing","POWER ISSUE",
AQ1466="Sites strategiques &amp; DataCenter","POWER ISSUE",
AQ1466="Exclu","Exclu",
AQ1466="SAT","TX ISSUE",
AQ1466="SPARE-ISSUE","SPARE-ISSUE",
AQ1466="Fiber CAmtel","TX ISSUE",
AQ1466="Fiber AOF","TX ISSUE",
AQ1466="Projet OCM (HUAWEI)","TRAVAUX-HUAWEI",
AQ1466="Projet OCM (NOKIA)","TRAVAUX -NOKIA",
AQ1466="ACCESS-ISSUE","ACCESS-ISSUE",
AQ1466="Projet OCM (ZTE, NOKIA, autres projets)","TRAVAUX OCM",
AQ1466="No root CAuse","No root cause",
AQ1466="ODU HS","TX ISSUE",
AQ1466="IP &amp; VLAN","TX ISSUE",
AQ1466="Warehouse HUAWEI","SPARE-ISSUE",
AQ1466="SPARE-HS","SPARE-ISSUE",
AQ1466="Power Telco","RAN ISSUE",AQ1466="no impacts","no impacts"
),"")</f>
        <v>No root cause</v>
      </c>
      <c r="AQ1466" s="126" t="s">
        <v>5344</v>
      </c>
      <c r="AR1466" s="48" t="str" cm="1">
        <f t="array" ref="AR1466">IFERROR(_xlfn.IFS(
AQ1466="MPR ISSUE","ACTIVE",
AQ1466="BSS Hardware Issue","ACTIVE",
AQ1466="Sites strategiques, MLL, Pylone, etc.","PASSIVE",
AQ1466="AKTIVCO DEFAUT GE &amp; POWER Cabinet","PASSIVE",
AQ1466="AKTIVCO Coupure ENEO &amp; Baisse de tension","PASSIVE",
AQ1466="Coupure ENEO &amp; Baisse de tension","PASSIVE",
AQ1466="Defaut GE &amp; POWER Cabinet","PASSIVE",
AQ1466="Sharing","PASSIVE",
AQ1466="Sites strategiques &amp; DataCenter","PASSIVE",
AQ1466="Exclu","Exclu",
AQ1466="SAT","ACTIVE",
AQ1466="SPARE-ISSUE","SPARE-ISSUE",
AQ1466="Fiber CAmtel","ACTIVE",
AQ1466="Fiber AOF","ACTIVE",
AQ1466="Projet OCM (HUAWEI)","PLANNED WORKS",
AQ1466="Projet OCM (NOKIA)","PLANNED WORKS",
AQ1466="ACCESS-ISSUE","ACCESS-ISSUE",
AQ1466="Projet OCM (ZTE, NOKIA, autres projets)","PLANNED WORKS",
AQ1466="No root CAuse","No root cause",
AQ1466="ODU HS","ACTIVE",
AQ1466="IP &amp; VLAN","ACTIVE",
AQ1466="Warehouse HUAWEI","SPARE-ISSUE",
AQ1466="SPARE-HS","SPARE-ISSUE",
AQ1466="Power Telco","ACTIVE", AQ1466="no impacts","no impacts"
),"")</f>
        <v>No root cause</v>
      </c>
      <c r="AS1466" s="92" t="s">
        <v>5537</v>
      </c>
      <c r="AT1466" s="98" t="s">
        <v>1783</v>
      </c>
      <c r="AV1466" s="17" t="s">
        <v>5537</v>
      </c>
      <c r="AW1466" s="7" t="s">
        <v>5537</v>
      </c>
      <c r="AX1466" s="6" t="s">
        <v>5537</v>
      </c>
      <c r="AY1466" s="7"/>
      <c r="AZ1466" s="3" t="s">
        <v>5537</v>
      </c>
      <c r="BA1466" s="18" t="s">
        <v>5537</v>
      </c>
      <c r="BB1466" s="18" t="s">
        <v>5537</v>
      </c>
      <c r="BC1466" s="18" t="s">
        <v>5537</v>
      </c>
      <c r="BD1466" s="18" t="s">
        <v>5537</v>
      </c>
      <c r="BE1466" s="18" t="s">
        <v>5537</v>
      </c>
      <c r="BF1466" s="18" t="s">
        <v>5537</v>
      </c>
      <c r="BG1466" s="18" t="s">
        <v>5537</v>
      </c>
      <c r="BH1466" s="18" t="s">
        <v>5537</v>
      </c>
      <c r="BI1466" s="18" t="s">
        <v>5537</v>
      </c>
      <c r="BJ1466" s="18" t="s">
        <v>5537</v>
      </c>
      <c r="BK1466" s="18" t="s">
        <v>5537</v>
      </c>
      <c r="BL1466" s="9" t="s">
        <v>5537</v>
      </c>
      <c r="BM1466" s="14" t="s">
        <v>5537</v>
      </c>
      <c r="BN1466" s="14" t="s">
        <v>5537</v>
      </c>
      <c r="BO1466" s="14" t="str">
        <f>_xlfn.XLOOKUP(B1466,'[4]cell downs 18042026 17h'!$B:$B,'[4]cell downs 18042026 17h'!$B:$B,"")</f>
        <v/>
      </c>
      <c r="BP1466" s="14" t="str">
        <f>_xlfn.XLOOKUP(B1466,'[5]Cells Huawei 19042026 15h'!$B:$B,'[5]Cells Huawei 19042026 15h'!$B:$B,"")</f>
        <v/>
      </c>
      <c r="BQ1466" s="9" t="str">
        <f>_xlfn.XLOOKUP(B1466,'[6]cells down 19042026 9H40'!$B:$B,'[6]cells down 19042026 9H40'!$B:$B,"")</f>
        <v/>
      </c>
      <c r="BR1466" s="9" t="s">
        <v>1783</v>
      </c>
      <c r="BS1466" s="9" t="s">
        <v>1129</v>
      </c>
      <c r="BT1466" s="108"/>
    </row>
    <row r="1467" spans="1:72" s="9" customFormat="1" x14ac:dyDescent="0.35">
      <c r="A1467" s="1" t="s">
        <v>4221</v>
      </c>
      <c r="B1467" s="8" t="s">
        <v>4222</v>
      </c>
      <c r="C1467" s="3" t="str">
        <f>_xlfn.XLOOKUP(B1467,'[1]daily break down'!$D:$D,'[1]daily break down'!$E:$E,"")</f>
        <v>LITTORAL</v>
      </c>
      <c r="D1467" s="1" t="s">
        <v>11</v>
      </c>
      <c r="E1467" s="1" t="s">
        <v>318</v>
      </c>
      <c r="F1467" s="3" t="s">
        <v>69</v>
      </c>
      <c r="G1467" s="1" t="s">
        <v>502</v>
      </c>
      <c r="H1467" s="34" t="str">
        <f>_xlfn.XLOOKUP(B1467,[2]CALCULATION!$B:$B,[2]CALCULATION!$H:$H,"")</f>
        <v>ZTE</v>
      </c>
      <c r="I1467" s="28">
        <v>0</v>
      </c>
      <c r="J1467" s="28">
        <v>3.2031800658042973E-2</v>
      </c>
      <c r="K1467" s="28">
        <v>1.3911361087569274E-3</v>
      </c>
      <c r="L1467" s="28">
        <v>0</v>
      </c>
      <c r="M1467" s="28">
        <v>0</v>
      </c>
      <c r="N1467" s="28">
        <v>0</v>
      </c>
      <c r="O1467" s="28">
        <v>0</v>
      </c>
      <c r="P1467" s="28">
        <v>0</v>
      </c>
      <c r="Q1467" s="28">
        <v>0</v>
      </c>
      <c r="R1467" s="28">
        <v>0</v>
      </c>
      <c r="S1467" s="93">
        <v>16.943253061212843</v>
      </c>
      <c r="T1467" s="93">
        <f>_xlfn.XLOOKUP(B1467,'[3]Nur des jours'!$B:$B,'[3]Nur des jours'!$U:$U,"")</f>
        <v>1.2038677864242234E-2</v>
      </c>
      <c r="U1467" s="93">
        <v>0</v>
      </c>
      <c r="V1467" s="93">
        <v>0</v>
      </c>
      <c r="W1467" s="93">
        <v>1.2038677864242234E-2</v>
      </c>
      <c r="X1467" s="93">
        <v>0</v>
      </c>
      <c r="Y1467" s="93">
        <v>0</v>
      </c>
      <c r="Z1467" s="93">
        <v>0</v>
      </c>
      <c r="AA1467" s="93">
        <v>0</v>
      </c>
      <c r="AB1467" s="93">
        <v>0</v>
      </c>
      <c r="AC1467" s="93">
        <f>_xlfn.XLOOKUP(B1467,'[3]Nur des jours'!$B:$B,'[3]Nur des jours'!$N:$N,"")</f>
        <v>0</v>
      </c>
      <c r="AD1467" s="93">
        <v>0</v>
      </c>
      <c r="AE1467" s="93">
        <v>0</v>
      </c>
      <c r="AF1467" s="93">
        <v>0</v>
      </c>
      <c r="AG1467" s="93"/>
      <c r="AH1467" s="93">
        <v>0</v>
      </c>
      <c r="AI1467" s="93">
        <v>0</v>
      </c>
      <c r="AJ1467" s="93">
        <v>0</v>
      </c>
      <c r="AK1467" s="93">
        <v>0</v>
      </c>
      <c r="AL1467" s="93">
        <v>0</v>
      </c>
      <c r="AM1467" s="49" t="s">
        <v>5559</v>
      </c>
      <c r="AN1467" s="49"/>
      <c r="AO1467" s="48" t="str" cm="1">
        <f t="array" ref="AO1467">IFERROR(_xlfn.IFS(
AQ1467="MPR ISSUE","PDH",
AQ1467="BSS Hardware Issue","BSS",
AQ1467="Sites strategiques, MLL, Pylone, etc.","ENVTECH",
AQ1467="AKTIVCO DEFAUT GE &amp; POWER Cabinet","AKTIVCO",
AQ1467="AKTIVCO Coupure ENEO &amp; Baisse de tension","AKTIVCO GRID ONLY",
AQ1467="Coupure ENEO &amp; Baisse de tension","IHS GRID ONLY",
AQ1467="Defaut GE &amp; POWER Cabinet","IHS",
AQ1467="Sharing","Partners",
AQ1467="Sites strategiques &amp; DataCenter","SST &amp; DC",
AQ1467="Exclu","Exclu",
AQ1467="SAT","SAT",
AQ1467="SPARE-ISSUE","SPARE-ISSUE",
AQ1467="Fiber CAmtel","TRANS_FO_CAMTEL",
AQ1467="Fiber AOF","Fiber AOF",
AQ1467="Projet OCM (HUAWEI)","TRAVAUX-HUAWEI",
AQ1467="Projet OCM (NOKIA)","TRAVAUX-NOKIA",
AQ1467="ACCESS-ISSUE","ACCESS-ISSUE",
AQ1467="Projet OCM (ZTE, NOKIA, autres projets)","TRAVAUX OCM",
AQ1467="No root CAuse","No root cause",
AQ1467="ODU HS","PDH",
AQ1467="IP &amp; VLAN","PDH",
AQ1467="Warehouse HUAWEI","SPARE-ISSUE",
AQ1467="SPARE-HS","SPARE-ISSUE",
AQ1467="Power Telco","BSS",AQ1467="no impacts","no impacts"
),"")</f>
        <v>No root cause</v>
      </c>
      <c r="AP1467" s="48" t="str" cm="1">
        <f t="array" ref="AP1467">IFERROR(_xlfn.IFS(
AQ1467="MPR ISSUE","TX ISSUE",
AQ1467="BSS Hardware Issue","RAN ISSUE",
AQ1467="Sites strategiques, MLL, Pylone, etc.","ENVTECH",
AQ1467="AKTIVCO DEFAUT GE &amp; POWER Cabinet","POWER ISSUE",
AQ1467="AKTIVCO Coupure ENEO &amp; Baisse de tension","POWER ISSUE",
AQ1467="Coupure ENEO &amp; Baisse de tension","POWER ISSUE",
AQ1467="Defaut GE &amp; POWER Cabinet","POWER ISSUE",
AQ1467="Sharing","POWER ISSUE",
AQ1467="Sites strategiques &amp; DataCenter","POWER ISSUE",
AQ1467="Exclu","Exclu",
AQ1467="SAT","TX ISSUE",
AQ1467="SPARE-ISSUE","SPARE-ISSUE",
AQ1467="Fiber CAmtel","TX ISSUE",
AQ1467="Fiber AOF","TX ISSUE",
AQ1467="Projet OCM (HUAWEI)","TRAVAUX-HUAWEI",
AQ1467="Projet OCM (NOKIA)","TRAVAUX -NOKIA",
AQ1467="ACCESS-ISSUE","ACCESS-ISSUE",
AQ1467="Projet OCM (ZTE, NOKIA, autres projets)","TRAVAUX OCM",
AQ1467="No root CAuse","No root cause",
AQ1467="ODU HS","TX ISSUE",
AQ1467="IP &amp; VLAN","TX ISSUE",
AQ1467="Warehouse HUAWEI","SPARE-ISSUE",
AQ1467="SPARE-HS","SPARE-ISSUE",
AQ1467="Power Telco","RAN ISSUE",AQ1467="no impacts","no impacts"
),"")</f>
        <v>No root cause</v>
      </c>
      <c r="AQ1467" s="126" t="s">
        <v>5344</v>
      </c>
      <c r="AR1467" s="48" t="str" cm="1">
        <f t="array" ref="AR1467">IFERROR(_xlfn.IFS(
AQ1467="MPR ISSUE","ACTIVE",
AQ1467="BSS Hardware Issue","ACTIVE",
AQ1467="Sites strategiques, MLL, Pylone, etc.","PASSIVE",
AQ1467="AKTIVCO DEFAUT GE &amp; POWER Cabinet","PASSIVE",
AQ1467="AKTIVCO Coupure ENEO &amp; Baisse de tension","PASSIVE",
AQ1467="Coupure ENEO &amp; Baisse de tension","PASSIVE",
AQ1467="Defaut GE &amp; POWER Cabinet","PASSIVE",
AQ1467="Sharing","PASSIVE",
AQ1467="Sites strategiques &amp; DataCenter","PASSIVE",
AQ1467="Exclu","Exclu",
AQ1467="SAT","ACTIVE",
AQ1467="SPARE-ISSUE","SPARE-ISSUE",
AQ1467="Fiber CAmtel","ACTIVE",
AQ1467="Fiber AOF","ACTIVE",
AQ1467="Projet OCM (HUAWEI)","PLANNED WORKS",
AQ1467="Projet OCM (NOKIA)","PLANNED WORKS",
AQ1467="ACCESS-ISSUE","ACCESS-ISSUE",
AQ1467="Projet OCM (ZTE, NOKIA, autres projets)","PLANNED WORKS",
AQ1467="No root CAuse","No root cause",
AQ1467="ODU HS","ACTIVE",
AQ1467="IP &amp; VLAN","ACTIVE",
AQ1467="Warehouse HUAWEI","SPARE-ISSUE",
AQ1467="SPARE-HS","SPARE-ISSUE",
AQ1467="Power Telco","ACTIVE", AQ1467="no impacts","no impacts"
),"")</f>
        <v>No root cause</v>
      </c>
      <c r="AS1467" s="92" t="s">
        <v>5537</v>
      </c>
      <c r="AT1467" s="98" t="s">
        <v>4222</v>
      </c>
      <c r="AV1467" s="17" t="s">
        <v>5537</v>
      </c>
      <c r="AW1467" s="7" t="s">
        <v>5537</v>
      </c>
      <c r="AX1467" s="6" t="s">
        <v>5537</v>
      </c>
      <c r="AY1467" s="7"/>
      <c r="AZ1467" s="3" t="s">
        <v>5537</v>
      </c>
      <c r="BA1467" s="18" t="s">
        <v>5537</v>
      </c>
      <c r="BB1467" s="18" t="s">
        <v>5537</v>
      </c>
      <c r="BC1467" s="18" t="s">
        <v>5537</v>
      </c>
      <c r="BD1467" s="18" t="s">
        <v>5537</v>
      </c>
      <c r="BE1467" s="18" t="s">
        <v>5537</v>
      </c>
      <c r="BF1467" s="18" t="s">
        <v>5537</v>
      </c>
      <c r="BG1467" s="18" t="s">
        <v>5537</v>
      </c>
      <c r="BH1467" s="18" t="s">
        <v>5537</v>
      </c>
      <c r="BI1467" s="18" t="s">
        <v>5537</v>
      </c>
      <c r="BJ1467" s="18" t="s">
        <v>5537</v>
      </c>
      <c r="BK1467" s="18" t="s">
        <v>5537</v>
      </c>
      <c r="BL1467" s="9" t="s">
        <v>5537</v>
      </c>
      <c r="BM1467" s="14" t="s">
        <v>5537</v>
      </c>
      <c r="BN1467" s="14" t="s">
        <v>5537</v>
      </c>
      <c r="BO1467" s="14" t="str">
        <f>_xlfn.XLOOKUP(B1467,'[4]cell downs 18042026 17h'!$B:$B,'[4]cell downs 18042026 17h'!$B:$B,"")</f>
        <v/>
      </c>
      <c r="BP1467" s="14" t="str">
        <f>_xlfn.XLOOKUP(B1467,'[5]Cells Huawei 19042026 15h'!$B:$B,'[5]Cells Huawei 19042026 15h'!$B:$B,"")</f>
        <v/>
      </c>
      <c r="BQ1467" s="9" t="str">
        <f>_xlfn.XLOOKUP(B1467,'[6]cells down 19042026 9H40'!$B:$B,'[6]cells down 19042026 9H40'!$B:$B,"")</f>
        <v/>
      </c>
      <c r="BR1467" s="9" t="s">
        <v>4222</v>
      </c>
      <c r="BS1467" s="9" t="s">
        <v>5537</v>
      </c>
      <c r="BT1467" s="108"/>
    </row>
    <row r="1468" spans="1:72" s="9" customFormat="1" x14ac:dyDescent="0.35">
      <c r="A1468" s="1" t="s">
        <v>4324</v>
      </c>
      <c r="B1468" s="8" t="s">
        <v>4325</v>
      </c>
      <c r="C1468" s="3" t="str">
        <f>_xlfn.XLOOKUP(B1468,'[1]daily break down'!$D:$D,'[1]daily break down'!$E:$E,"")</f>
        <v>CENTRE</v>
      </c>
      <c r="D1468" s="1" t="s">
        <v>11</v>
      </c>
      <c r="E1468" s="1" t="s">
        <v>12</v>
      </c>
      <c r="F1468" s="3" t="s">
        <v>69</v>
      </c>
      <c r="G1468" s="1" t="s">
        <v>1216</v>
      </c>
      <c r="H1468" s="34" t="str">
        <f>_xlfn.XLOOKUP(B1468,[2]CALCULATION!$B:$B,[2]CALCULATION!$H:$H,"")</f>
        <v>ZTE</v>
      </c>
      <c r="I1468" s="28">
        <v>0</v>
      </c>
      <c r="J1468" s="28">
        <v>0.13228277588012607</v>
      </c>
      <c r="K1468" s="28">
        <v>0</v>
      </c>
      <c r="L1468" s="28">
        <v>0</v>
      </c>
      <c r="M1468" s="28">
        <v>0</v>
      </c>
      <c r="N1468" s="28">
        <v>0</v>
      </c>
      <c r="O1468" s="28">
        <v>0</v>
      </c>
      <c r="P1468" s="28">
        <v>0</v>
      </c>
      <c r="Q1468" s="28">
        <v>0</v>
      </c>
      <c r="R1468" s="28">
        <v>0</v>
      </c>
      <c r="S1468" s="93">
        <v>0</v>
      </c>
      <c r="T1468" s="93">
        <f>_xlfn.XLOOKUP(B1468,'[3]Nur des jours'!$B:$B,'[3]Nur des jours'!$U:$U,"")</f>
        <v>0</v>
      </c>
      <c r="U1468" s="93">
        <v>0</v>
      </c>
      <c r="V1468" s="93">
        <v>0</v>
      </c>
      <c r="W1468" s="93">
        <v>1.2020842785924555E-2</v>
      </c>
      <c r="X1468" s="93">
        <v>0</v>
      </c>
      <c r="Y1468" s="93">
        <v>0</v>
      </c>
      <c r="Z1468" s="93">
        <v>0</v>
      </c>
      <c r="AA1468" s="93">
        <v>0</v>
      </c>
      <c r="AB1468" s="93">
        <v>0</v>
      </c>
      <c r="AC1468" s="93">
        <f>_xlfn.XLOOKUP(B1468,'[3]Nur des jours'!$B:$B,'[3]Nur des jours'!$N:$N,"")</f>
        <v>0</v>
      </c>
      <c r="AD1468" s="93">
        <v>0</v>
      </c>
      <c r="AE1468" s="93">
        <v>0</v>
      </c>
      <c r="AF1468" s="93">
        <v>0</v>
      </c>
      <c r="AG1468" s="93"/>
      <c r="AH1468" s="93">
        <v>0</v>
      </c>
      <c r="AI1468" s="93">
        <v>0</v>
      </c>
      <c r="AJ1468" s="93">
        <v>0</v>
      </c>
      <c r="AK1468" s="93">
        <v>0</v>
      </c>
      <c r="AL1468" s="93">
        <v>0</v>
      </c>
      <c r="AM1468" s="49" t="s">
        <v>5559</v>
      </c>
      <c r="AN1468" s="49"/>
      <c r="AO1468" s="48" t="str" cm="1">
        <f t="array" ref="AO1468">IFERROR(_xlfn.IFS(
AQ1468="MPR ISSUE","PDH",
AQ1468="BSS Hardware Issue","BSS",
AQ1468="Sites strategiques, MLL, Pylone, etc.","ENVTECH",
AQ1468="AKTIVCO DEFAUT GE &amp; POWER Cabinet","AKTIVCO",
AQ1468="AKTIVCO Coupure ENEO &amp; Baisse de tension","AKTIVCO GRID ONLY",
AQ1468="Coupure ENEO &amp; Baisse de tension","IHS GRID ONLY",
AQ1468="Defaut GE &amp; POWER Cabinet","IHS",
AQ1468="Sharing","Partners",
AQ1468="Sites strategiques &amp; DataCenter","SST &amp; DC",
AQ1468="Exclu","Exclu",
AQ1468="SAT","SAT",
AQ1468="SPARE-ISSUE","SPARE-ISSUE",
AQ1468="Fiber CAmtel","TRANS_FO_CAMTEL",
AQ1468="Fiber AOF","Fiber AOF",
AQ1468="Projet OCM (HUAWEI)","TRAVAUX-HUAWEI",
AQ1468="Projet OCM (NOKIA)","TRAVAUX-NOKIA",
AQ1468="ACCESS-ISSUE","ACCESS-ISSUE",
AQ1468="Projet OCM (ZTE, NOKIA, autres projets)","TRAVAUX OCM",
AQ1468="No root CAuse","No root cause",
AQ1468="ODU HS","PDH",
AQ1468="IP &amp; VLAN","PDH",
AQ1468="Warehouse HUAWEI","SPARE-ISSUE",
AQ1468="SPARE-HS","SPARE-ISSUE",
AQ1468="Power Telco","BSS",AQ1468="no impacts","no impacts"
),"")</f>
        <v>No root cause</v>
      </c>
      <c r="AP1468" s="48" t="str" cm="1">
        <f t="array" ref="AP1468">IFERROR(_xlfn.IFS(
AQ1468="MPR ISSUE","TX ISSUE",
AQ1468="BSS Hardware Issue","RAN ISSUE",
AQ1468="Sites strategiques, MLL, Pylone, etc.","ENVTECH",
AQ1468="AKTIVCO DEFAUT GE &amp; POWER Cabinet","POWER ISSUE",
AQ1468="AKTIVCO Coupure ENEO &amp; Baisse de tension","POWER ISSUE",
AQ1468="Coupure ENEO &amp; Baisse de tension","POWER ISSUE",
AQ1468="Defaut GE &amp; POWER Cabinet","POWER ISSUE",
AQ1468="Sharing","POWER ISSUE",
AQ1468="Sites strategiques &amp; DataCenter","POWER ISSUE",
AQ1468="Exclu","Exclu",
AQ1468="SAT","TX ISSUE",
AQ1468="SPARE-ISSUE","SPARE-ISSUE",
AQ1468="Fiber CAmtel","TX ISSUE",
AQ1468="Fiber AOF","TX ISSUE",
AQ1468="Projet OCM (HUAWEI)","TRAVAUX-HUAWEI",
AQ1468="Projet OCM (NOKIA)","TRAVAUX -NOKIA",
AQ1468="ACCESS-ISSUE","ACCESS-ISSUE",
AQ1468="Projet OCM (ZTE, NOKIA, autres projets)","TRAVAUX OCM",
AQ1468="No root CAuse","No root cause",
AQ1468="ODU HS","TX ISSUE",
AQ1468="IP &amp; VLAN","TX ISSUE",
AQ1468="Warehouse HUAWEI","SPARE-ISSUE",
AQ1468="SPARE-HS","SPARE-ISSUE",
AQ1468="Power Telco","RAN ISSUE",AQ1468="no impacts","no impacts"
),"")</f>
        <v>No root cause</v>
      </c>
      <c r="AQ1468" s="126" t="s">
        <v>5344</v>
      </c>
      <c r="AR1468" s="48" t="str" cm="1">
        <f t="array" ref="AR1468">IFERROR(_xlfn.IFS(
AQ1468="MPR ISSUE","ACTIVE",
AQ1468="BSS Hardware Issue","ACTIVE",
AQ1468="Sites strategiques, MLL, Pylone, etc.","PASSIVE",
AQ1468="AKTIVCO DEFAUT GE &amp; POWER Cabinet","PASSIVE",
AQ1468="AKTIVCO Coupure ENEO &amp; Baisse de tension","PASSIVE",
AQ1468="Coupure ENEO &amp; Baisse de tension","PASSIVE",
AQ1468="Defaut GE &amp; POWER Cabinet","PASSIVE",
AQ1468="Sharing","PASSIVE",
AQ1468="Sites strategiques &amp; DataCenter","PASSIVE",
AQ1468="Exclu","Exclu",
AQ1468="SAT","ACTIVE",
AQ1468="SPARE-ISSUE","SPARE-ISSUE",
AQ1468="Fiber CAmtel","ACTIVE",
AQ1468="Fiber AOF","ACTIVE",
AQ1468="Projet OCM (HUAWEI)","PLANNED WORKS",
AQ1468="Projet OCM (NOKIA)","PLANNED WORKS",
AQ1468="ACCESS-ISSUE","ACCESS-ISSUE",
AQ1468="Projet OCM (ZTE, NOKIA, autres projets)","PLANNED WORKS",
AQ1468="No root CAuse","No root cause",
AQ1468="ODU HS","ACTIVE",
AQ1468="IP &amp; VLAN","ACTIVE",
AQ1468="Warehouse HUAWEI","SPARE-ISSUE",
AQ1468="SPARE-HS","SPARE-ISSUE",
AQ1468="Power Telco","ACTIVE", AQ1468="no impacts","no impacts"
),"")</f>
        <v>No root cause</v>
      </c>
      <c r="AS1468" s="92" t="s">
        <v>5537</v>
      </c>
      <c r="AT1468" s="98" t="s">
        <v>4325</v>
      </c>
      <c r="AV1468" s="17" t="s">
        <v>5537</v>
      </c>
      <c r="AW1468" s="7" t="s">
        <v>5537</v>
      </c>
      <c r="AX1468" s="6" t="s">
        <v>5537</v>
      </c>
      <c r="AY1468" s="7"/>
      <c r="AZ1468" s="3" t="s">
        <v>5537</v>
      </c>
      <c r="BA1468" s="18" t="s">
        <v>5537</v>
      </c>
      <c r="BB1468" s="18" t="s">
        <v>5537</v>
      </c>
      <c r="BC1468" s="18" t="s">
        <v>5537</v>
      </c>
      <c r="BD1468" s="18" t="s">
        <v>5537</v>
      </c>
      <c r="BE1468" s="18" t="s">
        <v>5537</v>
      </c>
      <c r="BF1468" s="18" t="s">
        <v>5537</v>
      </c>
      <c r="BG1468" s="18" t="s">
        <v>5537</v>
      </c>
      <c r="BH1468" s="18" t="s">
        <v>5537</v>
      </c>
      <c r="BI1468" s="18" t="s">
        <v>5537</v>
      </c>
      <c r="BJ1468" s="18" t="s">
        <v>5537</v>
      </c>
      <c r="BK1468" s="18" t="s">
        <v>5537</v>
      </c>
      <c r="BL1468" s="9" t="s">
        <v>5537</v>
      </c>
      <c r="BM1468" s="14" t="s">
        <v>5537</v>
      </c>
      <c r="BN1468" s="14" t="s">
        <v>5537</v>
      </c>
      <c r="BO1468" s="14" t="str">
        <f>_xlfn.XLOOKUP(B1468,'[4]cell downs 18042026 17h'!$B:$B,'[4]cell downs 18042026 17h'!$B:$B,"")</f>
        <v/>
      </c>
      <c r="BP1468" s="14" t="str">
        <f>_xlfn.XLOOKUP(B1468,'[5]Cells Huawei 19042026 15h'!$B:$B,'[5]Cells Huawei 19042026 15h'!$B:$B,"")</f>
        <v/>
      </c>
      <c r="BQ1468" s="9" t="str">
        <f>_xlfn.XLOOKUP(B1468,'[6]cells down 19042026 9H40'!$B:$B,'[6]cells down 19042026 9H40'!$B:$B,"")</f>
        <v/>
      </c>
      <c r="BR1468" s="9" t="s">
        <v>4325</v>
      </c>
      <c r="BS1468" s="9" t="s">
        <v>12</v>
      </c>
      <c r="BT1468" s="108"/>
    </row>
    <row r="1469" spans="1:72" s="9" customFormat="1" x14ac:dyDescent="0.35">
      <c r="A1469" s="1" t="s">
        <v>4685</v>
      </c>
      <c r="B1469" s="8" t="s">
        <v>4686</v>
      </c>
      <c r="C1469" s="3" t="str">
        <f>_xlfn.XLOOKUP(B1469,'[1]daily break down'!$D:$D,'[1]daily break down'!$E:$E,"")</f>
        <v>LITTORAL</v>
      </c>
      <c r="D1469" s="1"/>
      <c r="E1469" s="1"/>
      <c r="F1469" s="3" t="s">
        <v>69</v>
      </c>
      <c r="G1469" s="1" t="s">
        <v>502</v>
      </c>
      <c r="H1469" s="34" t="str">
        <f>_xlfn.XLOOKUP(B1469,[2]CALCULATION!$B:$B,[2]CALCULATION!$H:$H,"")</f>
        <v>ZTE</v>
      </c>
      <c r="I1469" s="28">
        <v>0</v>
      </c>
      <c r="J1469" s="28">
        <v>0</v>
      </c>
      <c r="K1469" s="28">
        <v>0</v>
      </c>
      <c r="L1469" s="28">
        <v>0</v>
      </c>
      <c r="M1469" s="28">
        <v>0</v>
      </c>
      <c r="N1469" s="28">
        <v>0</v>
      </c>
      <c r="O1469" s="28">
        <v>0</v>
      </c>
      <c r="P1469" s="28">
        <v>0</v>
      </c>
      <c r="Q1469" s="28">
        <v>0</v>
      </c>
      <c r="R1469" s="28">
        <v>0</v>
      </c>
      <c r="S1469" s="93">
        <v>0</v>
      </c>
      <c r="T1469" s="93">
        <f>_xlfn.XLOOKUP(B1469,'[3]Nur des jours'!$B:$B,'[3]Nur des jours'!$U:$U,"")</f>
        <v>1.1878162159385646E-2</v>
      </c>
      <c r="U1469" s="93">
        <v>0</v>
      </c>
      <c r="V1469" s="93">
        <v>0</v>
      </c>
      <c r="W1469" s="93">
        <v>1.187816215938565E-2</v>
      </c>
      <c r="X1469" s="93">
        <v>0</v>
      </c>
      <c r="Y1469" s="93">
        <v>0</v>
      </c>
      <c r="Z1469" s="93">
        <v>0</v>
      </c>
      <c r="AA1469" s="93">
        <v>0</v>
      </c>
      <c r="AB1469" s="93">
        <v>0</v>
      </c>
      <c r="AC1469" s="93">
        <f>_xlfn.XLOOKUP(B1469,'[3]Nur des jours'!$B:$B,'[3]Nur des jours'!$N:$N,"")</f>
        <v>0</v>
      </c>
      <c r="AD1469" s="93">
        <v>0</v>
      </c>
      <c r="AE1469" s="93">
        <v>0</v>
      </c>
      <c r="AF1469" s="93">
        <v>0</v>
      </c>
      <c r="AG1469" s="93"/>
      <c r="AH1469" s="93">
        <v>0</v>
      </c>
      <c r="AI1469" s="93">
        <v>0</v>
      </c>
      <c r="AJ1469" s="93">
        <v>0</v>
      </c>
      <c r="AK1469" s="93">
        <v>0</v>
      </c>
      <c r="AL1469" s="93">
        <v>0</v>
      </c>
      <c r="AM1469" s="49" t="s">
        <v>5559</v>
      </c>
      <c r="AN1469" s="49"/>
      <c r="AO1469" s="48" t="str" cm="1">
        <f t="array" ref="AO1469">IFERROR(_xlfn.IFS(
AQ1469="MPR ISSUE","PDH",
AQ1469="BSS Hardware Issue","BSS",
AQ1469="Sites strategiques, MLL, Pylone, etc.","ENVTECH",
AQ1469="AKTIVCO DEFAUT GE &amp; POWER Cabinet","AKTIVCO",
AQ1469="AKTIVCO Coupure ENEO &amp; Baisse de tension","AKTIVCO GRID ONLY",
AQ1469="Coupure ENEO &amp; Baisse de tension","IHS GRID ONLY",
AQ1469="Defaut GE &amp; POWER Cabinet","IHS",
AQ1469="Sharing","Partners",
AQ1469="Sites strategiques &amp; DataCenter","SST &amp; DC",
AQ1469="Exclu","Exclu",
AQ1469="SAT","SAT",
AQ1469="SPARE-ISSUE","SPARE-ISSUE",
AQ1469="Fiber CAmtel","TRANS_FO_CAMTEL",
AQ1469="Fiber AOF","Fiber AOF",
AQ1469="Projet OCM (HUAWEI)","TRAVAUX-HUAWEI",
AQ1469="Projet OCM (NOKIA)","TRAVAUX-NOKIA",
AQ1469="ACCESS-ISSUE","ACCESS-ISSUE",
AQ1469="Projet OCM (ZTE, NOKIA, autres projets)","TRAVAUX OCM",
AQ1469="No root CAuse","No root cause",
AQ1469="ODU HS","PDH",
AQ1469="IP &amp; VLAN","PDH",
AQ1469="Warehouse HUAWEI","SPARE-ISSUE",
AQ1469="SPARE-HS","SPARE-ISSUE",
AQ1469="Power Telco","BSS",AQ1469="no impacts","no impacts"
),"")</f>
        <v>No root cause</v>
      </c>
      <c r="AP1469" s="48" t="str" cm="1">
        <f t="array" ref="AP1469">IFERROR(_xlfn.IFS(
AQ1469="MPR ISSUE","TX ISSUE",
AQ1469="BSS Hardware Issue","RAN ISSUE",
AQ1469="Sites strategiques, MLL, Pylone, etc.","ENVTECH",
AQ1469="AKTIVCO DEFAUT GE &amp; POWER Cabinet","POWER ISSUE",
AQ1469="AKTIVCO Coupure ENEO &amp; Baisse de tension","POWER ISSUE",
AQ1469="Coupure ENEO &amp; Baisse de tension","POWER ISSUE",
AQ1469="Defaut GE &amp; POWER Cabinet","POWER ISSUE",
AQ1469="Sharing","POWER ISSUE",
AQ1469="Sites strategiques &amp; DataCenter","POWER ISSUE",
AQ1469="Exclu","Exclu",
AQ1469="SAT","TX ISSUE",
AQ1469="SPARE-ISSUE","SPARE-ISSUE",
AQ1469="Fiber CAmtel","TX ISSUE",
AQ1469="Fiber AOF","TX ISSUE",
AQ1469="Projet OCM (HUAWEI)","TRAVAUX-HUAWEI",
AQ1469="Projet OCM (NOKIA)","TRAVAUX -NOKIA",
AQ1469="ACCESS-ISSUE","ACCESS-ISSUE",
AQ1469="Projet OCM (ZTE, NOKIA, autres projets)","TRAVAUX OCM",
AQ1469="No root CAuse","No root cause",
AQ1469="ODU HS","TX ISSUE",
AQ1469="IP &amp; VLAN","TX ISSUE",
AQ1469="Warehouse HUAWEI","SPARE-ISSUE",
AQ1469="SPARE-HS","SPARE-ISSUE",
AQ1469="Power Telco","RAN ISSUE",AQ1469="no impacts","no impacts"
),"")</f>
        <v>No root cause</v>
      </c>
      <c r="AQ1469" s="67" t="s">
        <v>5344</v>
      </c>
      <c r="AR1469" s="48" t="str" cm="1">
        <f t="array" ref="AR1469">IFERROR(_xlfn.IFS(
AQ1469="MPR ISSUE","ACTIVE",
AQ1469="BSS Hardware Issue","ACTIVE",
AQ1469="Sites strategiques, MLL, Pylone, etc.","PASSIVE",
AQ1469="AKTIVCO DEFAUT GE &amp; POWER Cabinet","PASSIVE",
AQ1469="AKTIVCO Coupure ENEO &amp; Baisse de tension","PASSIVE",
AQ1469="Coupure ENEO &amp; Baisse de tension","PASSIVE",
AQ1469="Defaut GE &amp; POWER Cabinet","PASSIVE",
AQ1469="Sharing","PASSIVE",
AQ1469="Sites strategiques &amp; DataCenter","PASSIVE",
AQ1469="Exclu","Exclu",
AQ1469="SAT","ACTIVE",
AQ1469="SPARE-ISSUE","SPARE-ISSUE",
AQ1469="Fiber CAmtel","ACTIVE",
AQ1469="Fiber AOF","ACTIVE",
AQ1469="Projet OCM (HUAWEI)","PLANNED WORKS",
AQ1469="Projet OCM (NOKIA)","PLANNED WORKS",
AQ1469="ACCESS-ISSUE","ACCESS-ISSUE",
AQ1469="Projet OCM (ZTE, NOKIA, autres projets)","PLANNED WORKS",
AQ1469="No root CAuse","No root cause",
AQ1469="ODU HS","ACTIVE",
AQ1469="IP &amp; VLAN","ACTIVE",
AQ1469="Warehouse HUAWEI","SPARE-ISSUE",
AQ1469="SPARE-HS","SPARE-ISSUE",
AQ1469="Power Telco","ACTIVE", AQ1469="no impacts","no impacts"
),"")</f>
        <v>No root cause</v>
      </c>
      <c r="AS1469" s="92" t="s">
        <v>5537</v>
      </c>
      <c r="AT1469" s="98" t="s">
        <v>4686</v>
      </c>
      <c r="AV1469" s="17" t="s">
        <v>5537</v>
      </c>
      <c r="AW1469" s="7" t="s">
        <v>5537</v>
      </c>
      <c r="AX1469" s="6" t="s">
        <v>5537</v>
      </c>
      <c r="AY1469" s="7"/>
      <c r="AZ1469" s="3" t="s">
        <v>5537</v>
      </c>
      <c r="BA1469" s="18" t="s">
        <v>5537</v>
      </c>
      <c r="BB1469" s="18" t="s">
        <v>5537</v>
      </c>
      <c r="BC1469" s="18" t="s">
        <v>5537</v>
      </c>
      <c r="BD1469" s="18" t="s">
        <v>5537</v>
      </c>
      <c r="BE1469" s="18" t="s">
        <v>5537</v>
      </c>
      <c r="BF1469" s="18" t="s">
        <v>5537</v>
      </c>
      <c r="BG1469" s="18" t="s">
        <v>5537</v>
      </c>
      <c r="BH1469" s="18" t="s">
        <v>5537</v>
      </c>
      <c r="BI1469" s="18" t="s">
        <v>5537</v>
      </c>
      <c r="BJ1469" s="18" t="s">
        <v>5537</v>
      </c>
      <c r="BK1469" s="18" t="s">
        <v>5537</v>
      </c>
      <c r="BL1469" s="9" t="s">
        <v>5537</v>
      </c>
      <c r="BM1469" s="14" t="s">
        <v>5537</v>
      </c>
      <c r="BN1469" s="14" t="s">
        <v>5537</v>
      </c>
      <c r="BO1469" s="14" t="str">
        <f>_xlfn.XLOOKUP(B1469,'[4]cell downs 18042026 17h'!$B:$B,'[4]cell downs 18042026 17h'!$B:$B,"")</f>
        <v/>
      </c>
      <c r="BP1469" s="14" t="str">
        <f>_xlfn.XLOOKUP(B1469,'[5]Cells Huawei 19042026 15h'!$B:$B,'[5]Cells Huawei 19042026 15h'!$B:$B,"")</f>
        <v/>
      </c>
      <c r="BQ1469" s="9" t="str">
        <f>_xlfn.XLOOKUP(B1469,'[6]cells down 19042026 9H40'!$B:$B,'[6]cells down 19042026 9H40'!$B:$B,"")</f>
        <v/>
      </c>
      <c r="BR1469" s="9" t="s">
        <v>5537</v>
      </c>
      <c r="BS1469" s="9" t="s">
        <v>5537</v>
      </c>
      <c r="BT1469" s="108"/>
    </row>
    <row r="1470" spans="1:72" s="9" customFormat="1" x14ac:dyDescent="0.35">
      <c r="A1470" s="1" t="s">
        <v>75</v>
      </c>
      <c r="B1470" s="8" t="s">
        <v>76</v>
      </c>
      <c r="C1470" s="3" t="str">
        <f>_xlfn.XLOOKUP(B1470,'[1]daily break down'!$D:$D,'[1]daily break down'!$E:$E,"")</f>
        <v>CENTRE</v>
      </c>
      <c r="D1470" s="1" t="s">
        <v>11</v>
      </c>
      <c r="E1470" s="1" t="s">
        <v>12</v>
      </c>
      <c r="F1470" s="3" t="s">
        <v>69</v>
      </c>
      <c r="G1470" s="1" t="s">
        <v>77</v>
      </c>
      <c r="H1470" s="34" t="str">
        <f>_xlfn.XLOOKUP(B1470,[2]CALCULATION!$B:$B,[2]CALCULATION!$H:$H,"")</f>
        <v>ZTE</v>
      </c>
      <c r="I1470" s="28">
        <v>0</v>
      </c>
      <c r="J1470" s="28">
        <v>0</v>
      </c>
      <c r="K1470" s="28">
        <v>0</v>
      </c>
      <c r="L1470" s="28">
        <v>0</v>
      </c>
      <c r="M1470" s="28">
        <v>0</v>
      </c>
      <c r="N1470" s="28">
        <v>0</v>
      </c>
      <c r="O1470" s="28">
        <v>0</v>
      </c>
      <c r="P1470" s="28">
        <v>0</v>
      </c>
      <c r="Q1470" s="28">
        <v>0</v>
      </c>
      <c r="R1470" s="28">
        <v>0</v>
      </c>
      <c r="S1470" s="93">
        <v>0</v>
      </c>
      <c r="T1470" s="93">
        <f>_xlfn.XLOOKUP(B1470,'[3]Nur des jours'!$B:$B,'[3]Nur des jours'!$U:$U,"")</f>
        <v>1.166414121957669E-2</v>
      </c>
      <c r="U1470" s="93">
        <v>0</v>
      </c>
      <c r="V1470" s="93">
        <v>0</v>
      </c>
      <c r="W1470" s="93">
        <v>1.1664141219576691E-2</v>
      </c>
      <c r="X1470" s="93">
        <v>0</v>
      </c>
      <c r="Y1470" s="93">
        <v>0</v>
      </c>
      <c r="Z1470" s="93">
        <v>0</v>
      </c>
      <c r="AA1470" s="93">
        <v>0</v>
      </c>
      <c r="AB1470" s="93">
        <v>0</v>
      </c>
      <c r="AC1470" s="93">
        <f>_xlfn.XLOOKUP(B1470,'[3]Nur des jours'!$B:$B,'[3]Nur des jours'!$N:$N,"")</f>
        <v>0</v>
      </c>
      <c r="AD1470" s="93">
        <v>0</v>
      </c>
      <c r="AE1470" s="93">
        <v>0</v>
      </c>
      <c r="AF1470" s="93">
        <v>0</v>
      </c>
      <c r="AG1470" s="93"/>
      <c r="AH1470" s="93">
        <v>0</v>
      </c>
      <c r="AI1470" s="93">
        <v>0</v>
      </c>
      <c r="AJ1470" s="93">
        <v>0</v>
      </c>
      <c r="AK1470" s="93">
        <v>0</v>
      </c>
      <c r="AL1470" s="93">
        <v>0</v>
      </c>
      <c r="AM1470" s="49" t="s">
        <v>5559</v>
      </c>
      <c r="AN1470" s="49"/>
      <c r="AO1470" s="48" t="str" cm="1">
        <f t="array" ref="AO1470">IFERROR(_xlfn.IFS(
AQ1470="MPR ISSUE","PDH",
AQ1470="BSS Hardware Issue","BSS",
AQ1470="Sites strategiques, MLL, Pylone, etc.","ENVTECH",
AQ1470="AKTIVCO DEFAUT GE &amp; POWER Cabinet","AKTIVCO",
AQ1470="AKTIVCO Coupure ENEO &amp; Baisse de tension","AKTIVCO GRID ONLY",
AQ1470="Coupure ENEO &amp; Baisse de tension","IHS GRID ONLY",
AQ1470="Defaut GE &amp; POWER Cabinet","IHS",
AQ1470="Sharing","Partners",
AQ1470="Sites strategiques &amp; DataCenter","SST &amp; DC",
AQ1470="Exclu","Exclu",
AQ1470="SAT","SAT",
AQ1470="SPARE-ISSUE","SPARE-ISSUE",
AQ1470="Fiber CAmtel","TRANS_FO_CAMTEL",
AQ1470="Fiber AOF","Fiber AOF",
AQ1470="Projet OCM (HUAWEI)","TRAVAUX-HUAWEI",
AQ1470="Projet OCM (NOKIA)","TRAVAUX-NOKIA",
AQ1470="ACCESS-ISSUE","ACCESS-ISSUE",
AQ1470="Projet OCM (ZTE, NOKIA, autres projets)","TRAVAUX OCM",
AQ1470="No root CAuse","No root cause",
AQ1470="ODU HS","PDH",
AQ1470="IP &amp; VLAN","PDH",
AQ1470="Warehouse HUAWEI","SPARE-ISSUE",
AQ1470="SPARE-HS","SPARE-ISSUE",
AQ1470="Power Telco","BSS",AQ1470="no impacts","no impacts"
),"")</f>
        <v>No root cause</v>
      </c>
      <c r="AP1470" s="48" t="str" cm="1">
        <f t="array" ref="AP1470">IFERROR(_xlfn.IFS(
AQ1470="MPR ISSUE","TX ISSUE",
AQ1470="BSS Hardware Issue","RAN ISSUE",
AQ1470="Sites strategiques, MLL, Pylone, etc.","ENVTECH",
AQ1470="AKTIVCO DEFAUT GE &amp; POWER Cabinet","POWER ISSUE",
AQ1470="AKTIVCO Coupure ENEO &amp; Baisse de tension","POWER ISSUE",
AQ1470="Coupure ENEO &amp; Baisse de tension","POWER ISSUE",
AQ1470="Defaut GE &amp; POWER Cabinet","POWER ISSUE",
AQ1470="Sharing","POWER ISSUE",
AQ1470="Sites strategiques &amp; DataCenter","POWER ISSUE",
AQ1470="Exclu","Exclu",
AQ1470="SAT","TX ISSUE",
AQ1470="SPARE-ISSUE","SPARE-ISSUE",
AQ1470="Fiber CAmtel","TX ISSUE",
AQ1470="Fiber AOF","TX ISSUE",
AQ1470="Projet OCM (HUAWEI)","TRAVAUX-HUAWEI",
AQ1470="Projet OCM (NOKIA)","TRAVAUX -NOKIA",
AQ1470="ACCESS-ISSUE","ACCESS-ISSUE",
AQ1470="Projet OCM (ZTE, NOKIA, autres projets)","TRAVAUX OCM",
AQ1470="No root CAuse","No root cause",
AQ1470="ODU HS","TX ISSUE",
AQ1470="IP &amp; VLAN","TX ISSUE",
AQ1470="Warehouse HUAWEI","SPARE-ISSUE",
AQ1470="SPARE-HS","SPARE-ISSUE",
AQ1470="Power Telco","RAN ISSUE",AQ1470="no impacts","no impacts"
),"")</f>
        <v>No root cause</v>
      </c>
      <c r="AQ1470" s="126" t="s">
        <v>5344</v>
      </c>
      <c r="AR1470" s="48" t="str" cm="1">
        <f t="array" ref="AR1470">IFERROR(_xlfn.IFS(
AQ1470="MPR ISSUE","ACTIVE",
AQ1470="BSS Hardware Issue","ACTIVE",
AQ1470="Sites strategiques, MLL, Pylone, etc.","PASSIVE",
AQ1470="AKTIVCO DEFAUT GE &amp; POWER Cabinet","PASSIVE",
AQ1470="AKTIVCO Coupure ENEO &amp; Baisse de tension","PASSIVE",
AQ1470="Coupure ENEO &amp; Baisse de tension","PASSIVE",
AQ1470="Defaut GE &amp; POWER Cabinet","PASSIVE",
AQ1470="Sharing","PASSIVE",
AQ1470="Sites strategiques &amp; DataCenter","PASSIVE",
AQ1470="Exclu","Exclu",
AQ1470="SAT","ACTIVE",
AQ1470="SPARE-ISSUE","SPARE-ISSUE",
AQ1470="Fiber CAmtel","ACTIVE",
AQ1470="Fiber AOF","ACTIVE",
AQ1470="Projet OCM (HUAWEI)","PLANNED WORKS",
AQ1470="Projet OCM (NOKIA)","PLANNED WORKS",
AQ1470="ACCESS-ISSUE","ACCESS-ISSUE",
AQ1470="Projet OCM (ZTE, NOKIA, autres projets)","PLANNED WORKS",
AQ1470="No root CAuse","No root cause",
AQ1470="ODU HS","ACTIVE",
AQ1470="IP &amp; VLAN","ACTIVE",
AQ1470="Warehouse HUAWEI","SPARE-ISSUE",
AQ1470="SPARE-HS","SPARE-ISSUE",
AQ1470="Power Telco","ACTIVE", AQ1470="no impacts","no impacts"
),"")</f>
        <v>No root cause</v>
      </c>
      <c r="AS1470" s="92" t="s">
        <v>5537</v>
      </c>
      <c r="AT1470" s="98" t="s">
        <v>76</v>
      </c>
      <c r="AV1470" s="17" t="s">
        <v>5537</v>
      </c>
      <c r="AW1470" s="7" t="s">
        <v>5537</v>
      </c>
      <c r="AX1470" s="6" t="s">
        <v>5537</v>
      </c>
      <c r="AY1470" s="7"/>
      <c r="AZ1470" s="3" t="s">
        <v>5537</v>
      </c>
      <c r="BA1470" s="18" t="s">
        <v>5537</v>
      </c>
      <c r="BB1470" s="18" t="s">
        <v>5537</v>
      </c>
      <c r="BC1470" s="18" t="s">
        <v>5537</v>
      </c>
      <c r="BD1470" s="18" t="s">
        <v>5537</v>
      </c>
      <c r="BE1470" s="18" t="s">
        <v>5537</v>
      </c>
      <c r="BF1470" s="18" t="s">
        <v>5537</v>
      </c>
      <c r="BG1470" s="18" t="s">
        <v>5537</v>
      </c>
      <c r="BH1470" s="18" t="s">
        <v>5537</v>
      </c>
      <c r="BI1470" s="18" t="s">
        <v>5537</v>
      </c>
      <c r="BJ1470" s="18" t="s">
        <v>5537</v>
      </c>
      <c r="BK1470" s="18" t="s">
        <v>5537</v>
      </c>
      <c r="BL1470" s="9" t="s">
        <v>5537</v>
      </c>
      <c r="BM1470" s="14" t="s">
        <v>5537</v>
      </c>
      <c r="BN1470" s="14" t="s">
        <v>5537</v>
      </c>
      <c r="BO1470" s="14" t="str">
        <f>_xlfn.XLOOKUP(B1470,'[4]cell downs 18042026 17h'!$B:$B,'[4]cell downs 18042026 17h'!$B:$B,"")</f>
        <v/>
      </c>
      <c r="BP1470" s="14" t="str">
        <f>_xlfn.XLOOKUP(B1470,'[5]Cells Huawei 19042026 15h'!$B:$B,'[5]Cells Huawei 19042026 15h'!$B:$B,"")</f>
        <v/>
      </c>
      <c r="BQ1470" s="9" t="str">
        <f>_xlfn.XLOOKUP(B1470,'[6]cells down 19042026 9H40'!$B:$B,'[6]cells down 19042026 9H40'!$B:$B,"")</f>
        <v/>
      </c>
      <c r="BR1470" s="9" t="s">
        <v>76</v>
      </c>
      <c r="BS1470" s="9" t="s">
        <v>5537</v>
      </c>
      <c r="BT1470" s="108"/>
    </row>
    <row r="1471" spans="1:72" s="9" customFormat="1" x14ac:dyDescent="0.35">
      <c r="A1471" s="1" t="s">
        <v>2749</v>
      </c>
      <c r="B1471" s="8" t="s">
        <v>2750</v>
      </c>
      <c r="C1471" s="3" t="str">
        <f>_xlfn.XLOOKUP(B1471,'[1]daily break down'!$D:$D,'[1]daily break down'!$E:$E,"")</f>
        <v>CENTRE</v>
      </c>
      <c r="D1471" s="1" t="s">
        <v>21</v>
      </c>
      <c r="E1471" s="1" t="s">
        <v>188</v>
      </c>
      <c r="F1471" s="3" t="s">
        <v>69</v>
      </c>
      <c r="G1471" s="1" t="s">
        <v>1216</v>
      </c>
      <c r="H1471" s="34" t="str">
        <f>_xlfn.XLOOKUP(B1471,[2]CALCULATION!$B:$B,[2]CALCULATION!$H:$H,"")</f>
        <v>ZTE</v>
      </c>
      <c r="I1471" s="28">
        <v>0</v>
      </c>
      <c r="J1471" s="28">
        <v>0</v>
      </c>
      <c r="K1471" s="28">
        <v>0</v>
      </c>
      <c r="L1471" s="28">
        <v>0</v>
      </c>
      <c r="M1471" s="28">
        <v>0</v>
      </c>
      <c r="N1471" s="28">
        <v>0</v>
      </c>
      <c r="O1471" s="28">
        <v>0</v>
      </c>
      <c r="P1471" s="28">
        <v>0</v>
      </c>
      <c r="Q1471" s="28">
        <v>0</v>
      </c>
      <c r="R1471" s="28">
        <v>0</v>
      </c>
      <c r="S1471" s="93">
        <v>0</v>
      </c>
      <c r="T1471" s="93">
        <f>_xlfn.XLOOKUP(B1471,'[3]Nur des jours'!$B:$B,'[3]Nur des jours'!$U:$U,"")</f>
        <v>1.1057748556785537E-2</v>
      </c>
      <c r="U1471" s="93">
        <v>0</v>
      </c>
      <c r="V1471" s="93">
        <v>0</v>
      </c>
      <c r="W1471" s="93">
        <v>1.1057748556785537E-2</v>
      </c>
      <c r="X1471" s="93">
        <v>0</v>
      </c>
      <c r="Y1471" s="93">
        <v>0</v>
      </c>
      <c r="Z1471" s="93">
        <v>0</v>
      </c>
      <c r="AA1471" s="93">
        <v>0</v>
      </c>
      <c r="AB1471" s="93">
        <v>0</v>
      </c>
      <c r="AC1471" s="93">
        <f>_xlfn.XLOOKUP(B1471,'[3]Nur des jours'!$B:$B,'[3]Nur des jours'!$N:$N,"")</f>
        <v>0</v>
      </c>
      <c r="AD1471" s="93">
        <v>0</v>
      </c>
      <c r="AE1471" s="93">
        <v>0</v>
      </c>
      <c r="AF1471" s="93">
        <v>0</v>
      </c>
      <c r="AG1471" s="93"/>
      <c r="AH1471" s="93">
        <v>0</v>
      </c>
      <c r="AI1471" s="93">
        <v>0</v>
      </c>
      <c r="AJ1471" s="93">
        <v>0</v>
      </c>
      <c r="AK1471" s="93">
        <v>0</v>
      </c>
      <c r="AL1471" s="93">
        <v>0</v>
      </c>
      <c r="AM1471" s="49" t="s">
        <v>5559</v>
      </c>
      <c r="AN1471" s="49"/>
      <c r="AO1471" s="48" t="str" cm="1">
        <f t="array" ref="AO1471">IFERROR(_xlfn.IFS(
AQ1471="MPR ISSUE","PDH",
AQ1471="BSS Hardware Issue","BSS",
AQ1471="Sites strategiques, MLL, Pylone, etc.","ENVTECH",
AQ1471="AKTIVCO DEFAUT GE &amp; POWER Cabinet","AKTIVCO",
AQ1471="AKTIVCO Coupure ENEO &amp; Baisse de tension","AKTIVCO GRID ONLY",
AQ1471="Coupure ENEO &amp; Baisse de tension","IHS GRID ONLY",
AQ1471="Defaut GE &amp; POWER Cabinet","IHS",
AQ1471="Sharing","Partners",
AQ1471="Sites strategiques &amp; DataCenter","SST &amp; DC",
AQ1471="Exclu","Exclu",
AQ1471="SAT","SAT",
AQ1471="SPARE-ISSUE","SPARE-ISSUE",
AQ1471="Fiber CAmtel","TRANS_FO_CAMTEL",
AQ1471="Fiber AOF","Fiber AOF",
AQ1471="Projet OCM (HUAWEI)","TRAVAUX-HUAWEI",
AQ1471="Projet OCM (NOKIA)","TRAVAUX-NOKIA",
AQ1471="ACCESS-ISSUE","ACCESS-ISSUE",
AQ1471="Projet OCM (ZTE, NOKIA, autres projets)","TRAVAUX OCM",
AQ1471="No root CAuse","No root cause",
AQ1471="ODU HS","PDH",
AQ1471="IP &amp; VLAN","PDH",
AQ1471="Warehouse HUAWEI","SPARE-ISSUE",
AQ1471="SPARE-HS","SPARE-ISSUE",
AQ1471="Power Telco","BSS",AQ1471="no impacts","no impacts"
),"")</f>
        <v>No root cause</v>
      </c>
      <c r="AP1471" s="48" t="str" cm="1">
        <f t="array" ref="AP1471">IFERROR(_xlfn.IFS(
AQ1471="MPR ISSUE","TX ISSUE",
AQ1471="BSS Hardware Issue","RAN ISSUE",
AQ1471="Sites strategiques, MLL, Pylone, etc.","ENVTECH",
AQ1471="AKTIVCO DEFAUT GE &amp; POWER Cabinet","POWER ISSUE",
AQ1471="AKTIVCO Coupure ENEO &amp; Baisse de tension","POWER ISSUE",
AQ1471="Coupure ENEO &amp; Baisse de tension","POWER ISSUE",
AQ1471="Defaut GE &amp; POWER Cabinet","POWER ISSUE",
AQ1471="Sharing","POWER ISSUE",
AQ1471="Sites strategiques &amp; DataCenter","POWER ISSUE",
AQ1471="Exclu","Exclu",
AQ1471="SAT","TX ISSUE",
AQ1471="SPARE-ISSUE","SPARE-ISSUE",
AQ1471="Fiber CAmtel","TX ISSUE",
AQ1471="Fiber AOF","TX ISSUE",
AQ1471="Projet OCM (HUAWEI)","TRAVAUX-HUAWEI",
AQ1471="Projet OCM (NOKIA)","TRAVAUX -NOKIA",
AQ1471="ACCESS-ISSUE","ACCESS-ISSUE",
AQ1471="Projet OCM (ZTE, NOKIA, autres projets)","TRAVAUX OCM",
AQ1471="No root CAuse","No root cause",
AQ1471="ODU HS","TX ISSUE",
AQ1471="IP &amp; VLAN","TX ISSUE",
AQ1471="Warehouse HUAWEI","SPARE-ISSUE",
AQ1471="SPARE-HS","SPARE-ISSUE",
AQ1471="Power Telco","RAN ISSUE",AQ1471="no impacts","no impacts"
),"")</f>
        <v>No root cause</v>
      </c>
      <c r="AQ1471" s="67" t="s">
        <v>5344</v>
      </c>
      <c r="AR1471" s="48" t="str" cm="1">
        <f t="array" ref="AR1471">IFERROR(_xlfn.IFS(
AQ1471="MPR ISSUE","ACTIVE",
AQ1471="BSS Hardware Issue","ACTIVE",
AQ1471="Sites strategiques, MLL, Pylone, etc.","PASSIVE",
AQ1471="AKTIVCO DEFAUT GE &amp; POWER Cabinet","PASSIVE",
AQ1471="AKTIVCO Coupure ENEO &amp; Baisse de tension","PASSIVE",
AQ1471="Coupure ENEO &amp; Baisse de tension","PASSIVE",
AQ1471="Defaut GE &amp; POWER Cabinet","PASSIVE",
AQ1471="Sharing","PASSIVE",
AQ1471="Sites strategiques &amp; DataCenter","PASSIVE",
AQ1471="Exclu","Exclu",
AQ1471="SAT","ACTIVE",
AQ1471="SPARE-ISSUE","SPARE-ISSUE",
AQ1471="Fiber CAmtel","ACTIVE",
AQ1471="Fiber AOF","ACTIVE",
AQ1471="Projet OCM (HUAWEI)","PLANNED WORKS",
AQ1471="Projet OCM (NOKIA)","PLANNED WORKS",
AQ1471="ACCESS-ISSUE","ACCESS-ISSUE",
AQ1471="Projet OCM (ZTE, NOKIA, autres projets)","PLANNED WORKS",
AQ1471="No root CAuse","No root cause",
AQ1471="ODU HS","ACTIVE",
AQ1471="IP &amp; VLAN","ACTIVE",
AQ1471="Warehouse HUAWEI","SPARE-ISSUE",
AQ1471="SPARE-HS","SPARE-ISSUE",
AQ1471="Power Telco","ACTIVE", AQ1471="no impacts","no impacts"
),"")</f>
        <v>No root cause</v>
      </c>
      <c r="AS1471" s="92" t="s">
        <v>5537</v>
      </c>
      <c r="AT1471" s="98" t="s">
        <v>2750</v>
      </c>
      <c r="AV1471" s="17" t="s">
        <v>5537</v>
      </c>
      <c r="AW1471" s="7" t="s">
        <v>5537</v>
      </c>
      <c r="AX1471" s="6" t="s">
        <v>5537</v>
      </c>
      <c r="AY1471" s="7"/>
      <c r="AZ1471" s="3" t="s">
        <v>5537</v>
      </c>
      <c r="BA1471" s="18" t="s">
        <v>5537</v>
      </c>
      <c r="BB1471" s="18" t="s">
        <v>5537</v>
      </c>
      <c r="BC1471" s="18" t="s">
        <v>5537</v>
      </c>
      <c r="BD1471" s="18" t="s">
        <v>5537</v>
      </c>
      <c r="BE1471" s="18" t="s">
        <v>5537</v>
      </c>
      <c r="BF1471" s="18" t="s">
        <v>5537</v>
      </c>
      <c r="BG1471" s="18" t="s">
        <v>5537</v>
      </c>
      <c r="BH1471" s="18" t="s">
        <v>5537</v>
      </c>
      <c r="BI1471" s="18" t="s">
        <v>5537</v>
      </c>
      <c r="BJ1471" s="18" t="s">
        <v>5537</v>
      </c>
      <c r="BK1471" s="18" t="s">
        <v>5537</v>
      </c>
      <c r="BL1471" s="9" t="s">
        <v>5537</v>
      </c>
      <c r="BM1471" s="14" t="s">
        <v>5537</v>
      </c>
      <c r="BN1471" s="14" t="s">
        <v>5537</v>
      </c>
      <c r="BO1471" s="14" t="str">
        <f>_xlfn.XLOOKUP(B1471,'[4]cell downs 18042026 17h'!$B:$B,'[4]cell downs 18042026 17h'!$B:$B,"")</f>
        <v/>
      </c>
      <c r="BP1471" s="14" t="str">
        <f>_xlfn.XLOOKUP(B1471,'[5]Cells Huawei 19042026 15h'!$B:$B,'[5]Cells Huawei 19042026 15h'!$B:$B,"")</f>
        <v/>
      </c>
      <c r="BQ1471" s="9" t="str">
        <f>_xlfn.XLOOKUP(B1471,'[6]cells down 19042026 9H40'!$B:$B,'[6]cells down 19042026 9H40'!$B:$B,"")</f>
        <v/>
      </c>
      <c r="BR1471" s="9" t="s">
        <v>5537</v>
      </c>
      <c r="BS1471" s="9" t="s">
        <v>12</v>
      </c>
      <c r="BT1471" s="108"/>
    </row>
    <row r="1472" spans="1:72" s="9" customFormat="1" x14ac:dyDescent="0.35">
      <c r="A1472" s="1" t="s">
        <v>1563</v>
      </c>
      <c r="B1472" s="8" t="s">
        <v>1564</v>
      </c>
      <c r="C1472" s="3" t="str">
        <f>_xlfn.XLOOKUP(B1472,'[1]daily break down'!$D:$D,'[1]daily break down'!$E:$E,"")</f>
        <v>CENTRE</v>
      </c>
      <c r="D1472" s="1" t="s">
        <v>11</v>
      </c>
      <c r="E1472" s="1" t="s">
        <v>12</v>
      </c>
      <c r="F1472" s="3" t="s">
        <v>69</v>
      </c>
      <c r="G1472" s="1" t="s">
        <v>502</v>
      </c>
      <c r="H1472" s="34" t="str">
        <f>_xlfn.XLOOKUP(B1472,[2]CALCULATION!$B:$B,[2]CALCULATION!$H:$H,"")</f>
        <v>ZTE</v>
      </c>
      <c r="I1472" s="28">
        <v>0</v>
      </c>
      <c r="J1472" s="28">
        <v>0.87898399979454001</v>
      </c>
      <c r="K1472" s="28">
        <v>0</v>
      </c>
      <c r="L1472" s="28">
        <v>0</v>
      </c>
      <c r="M1472" s="28">
        <v>0</v>
      </c>
      <c r="N1472" s="28">
        <v>0</v>
      </c>
      <c r="O1472" s="28">
        <v>0</v>
      </c>
      <c r="P1472" s="28">
        <v>0</v>
      </c>
      <c r="Q1472" s="28">
        <v>0</v>
      </c>
      <c r="R1472" s="28">
        <v>0</v>
      </c>
      <c r="S1472" s="93">
        <v>0</v>
      </c>
      <c r="T1472" s="93">
        <f>_xlfn.XLOOKUP(B1472,'[3]Nur des jours'!$B:$B,'[3]Nur des jours'!$U:$U,"")</f>
        <v>1.036218050240687E-2</v>
      </c>
      <c r="U1472" s="93">
        <v>0</v>
      </c>
      <c r="V1472" s="93">
        <v>0</v>
      </c>
      <c r="W1472" s="93">
        <v>1.0362180502406842E-2</v>
      </c>
      <c r="X1472" s="93">
        <v>0</v>
      </c>
      <c r="Y1472" s="93">
        <v>0</v>
      </c>
      <c r="Z1472" s="93">
        <v>0</v>
      </c>
      <c r="AA1472" s="93">
        <v>0</v>
      </c>
      <c r="AB1472" s="93">
        <v>0</v>
      </c>
      <c r="AC1472" s="93">
        <f>_xlfn.XLOOKUP(B1472,'[3]Nur des jours'!$B:$B,'[3]Nur des jours'!$N:$N,"")</f>
        <v>0</v>
      </c>
      <c r="AD1472" s="93">
        <v>0</v>
      </c>
      <c r="AE1472" s="93">
        <v>0</v>
      </c>
      <c r="AF1472" s="93">
        <v>0</v>
      </c>
      <c r="AG1472" s="93"/>
      <c r="AH1472" s="93">
        <v>0</v>
      </c>
      <c r="AI1472" s="93">
        <v>0</v>
      </c>
      <c r="AJ1472" s="93">
        <v>0</v>
      </c>
      <c r="AK1472" s="93">
        <v>0</v>
      </c>
      <c r="AL1472" s="93">
        <v>0</v>
      </c>
      <c r="AM1472" s="49" t="s">
        <v>5559</v>
      </c>
      <c r="AN1472" s="49"/>
      <c r="AO1472" s="48" t="str" cm="1">
        <f t="array" ref="AO1472">IFERROR(_xlfn.IFS(
AQ1472="MPR ISSUE","PDH",
AQ1472="BSS Hardware Issue","BSS",
AQ1472="Sites strategiques, MLL, Pylone, etc.","ENVTECH",
AQ1472="AKTIVCO DEFAUT GE &amp; POWER Cabinet","AKTIVCO",
AQ1472="AKTIVCO Coupure ENEO &amp; Baisse de tension","AKTIVCO GRID ONLY",
AQ1472="Coupure ENEO &amp; Baisse de tension","IHS GRID ONLY",
AQ1472="Defaut GE &amp; POWER Cabinet","IHS",
AQ1472="Sharing","Partners",
AQ1472="Sites strategiques &amp; DataCenter","SST &amp; DC",
AQ1472="Exclu","Exclu",
AQ1472="SAT","SAT",
AQ1472="SPARE-ISSUE","SPARE-ISSUE",
AQ1472="Fiber CAmtel","TRANS_FO_CAMTEL",
AQ1472="Fiber AOF","Fiber AOF",
AQ1472="Projet OCM (HUAWEI)","TRAVAUX-HUAWEI",
AQ1472="Projet OCM (NOKIA)","TRAVAUX-NOKIA",
AQ1472="ACCESS-ISSUE","ACCESS-ISSUE",
AQ1472="Projet OCM (ZTE, NOKIA, autres projets)","TRAVAUX OCM",
AQ1472="No root CAuse","No root cause",
AQ1472="ODU HS","PDH",
AQ1472="IP &amp; VLAN","PDH",
AQ1472="Warehouse HUAWEI","SPARE-ISSUE",
AQ1472="SPARE-HS","SPARE-ISSUE",
AQ1472="Power Telco","BSS",AQ1472="no impacts","no impacts"
),"")</f>
        <v>No root cause</v>
      </c>
      <c r="AP1472" s="48" t="str" cm="1">
        <f t="array" ref="AP1472">IFERROR(_xlfn.IFS(
AQ1472="MPR ISSUE","TX ISSUE",
AQ1472="BSS Hardware Issue","RAN ISSUE",
AQ1472="Sites strategiques, MLL, Pylone, etc.","ENVTECH",
AQ1472="AKTIVCO DEFAUT GE &amp; POWER Cabinet","POWER ISSUE",
AQ1472="AKTIVCO Coupure ENEO &amp; Baisse de tension","POWER ISSUE",
AQ1472="Coupure ENEO &amp; Baisse de tension","POWER ISSUE",
AQ1472="Defaut GE &amp; POWER Cabinet","POWER ISSUE",
AQ1472="Sharing","POWER ISSUE",
AQ1472="Sites strategiques &amp; DataCenter","POWER ISSUE",
AQ1472="Exclu","Exclu",
AQ1472="SAT","TX ISSUE",
AQ1472="SPARE-ISSUE","SPARE-ISSUE",
AQ1472="Fiber CAmtel","TX ISSUE",
AQ1472="Fiber AOF","TX ISSUE",
AQ1472="Projet OCM (HUAWEI)","TRAVAUX-HUAWEI",
AQ1472="Projet OCM (NOKIA)","TRAVAUX -NOKIA",
AQ1472="ACCESS-ISSUE","ACCESS-ISSUE",
AQ1472="Projet OCM (ZTE, NOKIA, autres projets)","TRAVAUX OCM",
AQ1472="No root CAuse","No root cause",
AQ1472="ODU HS","TX ISSUE",
AQ1472="IP &amp; VLAN","TX ISSUE",
AQ1472="Warehouse HUAWEI","SPARE-ISSUE",
AQ1472="SPARE-HS","SPARE-ISSUE",
AQ1472="Power Telco","RAN ISSUE",AQ1472="no impacts","no impacts"
),"")</f>
        <v>No root cause</v>
      </c>
      <c r="AQ1472" s="126" t="s">
        <v>5344</v>
      </c>
      <c r="AR1472" s="48" t="str" cm="1">
        <f t="array" ref="AR1472">IFERROR(_xlfn.IFS(
AQ1472="MPR ISSUE","ACTIVE",
AQ1472="BSS Hardware Issue","ACTIVE",
AQ1472="Sites strategiques, MLL, Pylone, etc.","PASSIVE",
AQ1472="AKTIVCO DEFAUT GE &amp; POWER Cabinet","PASSIVE",
AQ1472="AKTIVCO Coupure ENEO &amp; Baisse de tension","PASSIVE",
AQ1472="Coupure ENEO &amp; Baisse de tension","PASSIVE",
AQ1472="Defaut GE &amp; POWER Cabinet","PASSIVE",
AQ1472="Sharing","PASSIVE",
AQ1472="Sites strategiques &amp; DataCenter","PASSIVE",
AQ1472="Exclu","Exclu",
AQ1472="SAT","ACTIVE",
AQ1472="SPARE-ISSUE","SPARE-ISSUE",
AQ1472="Fiber CAmtel","ACTIVE",
AQ1472="Fiber AOF","ACTIVE",
AQ1472="Projet OCM (HUAWEI)","PLANNED WORKS",
AQ1472="Projet OCM (NOKIA)","PLANNED WORKS",
AQ1472="ACCESS-ISSUE","ACCESS-ISSUE",
AQ1472="Projet OCM (ZTE, NOKIA, autres projets)","PLANNED WORKS",
AQ1472="No root CAuse","No root cause",
AQ1472="ODU HS","ACTIVE",
AQ1472="IP &amp; VLAN","ACTIVE",
AQ1472="Warehouse HUAWEI","SPARE-ISSUE",
AQ1472="SPARE-HS","SPARE-ISSUE",
AQ1472="Power Telco","ACTIVE", AQ1472="no impacts","no impacts"
),"")</f>
        <v>No root cause</v>
      </c>
      <c r="AS1472" s="92" t="s">
        <v>5537</v>
      </c>
      <c r="AT1472" s="98" t="s">
        <v>1564</v>
      </c>
      <c r="AV1472" s="17" t="s">
        <v>5537</v>
      </c>
      <c r="AW1472" s="7" t="s">
        <v>5537</v>
      </c>
      <c r="AX1472" s="6" t="s">
        <v>5537</v>
      </c>
      <c r="AY1472" s="7"/>
      <c r="AZ1472" s="3" t="s">
        <v>5537</v>
      </c>
      <c r="BA1472" s="18" t="s">
        <v>5537</v>
      </c>
      <c r="BB1472" s="18" t="s">
        <v>5537</v>
      </c>
      <c r="BC1472" s="18" t="s">
        <v>5537</v>
      </c>
      <c r="BD1472" s="18" t="s">
        <v>5537</v>
      </c>
      <c r="BE1472" s="18" t="s">
        <v>5537</v>
      </c>
      <c r="BF1472" s="18" t="s">
        <v>5537</v>
      </c>
      <c r="BG1472" s="18" t="s">
        <v>5537</v>
      </c>
      <c r="BH1472" s="18" t="s">
        <v>5537</v>
      </c>
      <c r="BI1472" s="18" t="s">
        <v>5537</v>
      </c>
      <c r="BJ1472" s="18" t="s">
        <v>5537</v>
      </c>
      <c r="BK1472" s="18" t="s">
        <v>5537</v>
      </c>
      <c r="BL1472" s="9" t="s">
        <v>5537</v>
      </c>
      <c r="BM1472" s="14" t="s">
        <v>5537</v>
      </c>
      <c r="BN1472" s="14" t="s">
        <v>5537</v>
      </c>
      <c r="BO1472" s="14" t="str">
        <f>_xlfn.XLOOKUP(B1472,'[4]cell downs 18042026 17h'!$B:$B,'[4]cell downs 18042026 17h'!$B:$B,"")</f>
        <v/>
      </c>
      <c r="BP1472" s="14" t="str">
        <f>_xlfn.XLOOKUP(B1472,'[5]Cells Huawei 19042026 15h'!$B:$B,'[5]Cells Huawei 19042026 15h'!$B:$B,"")</f>
        <v/>
      </c>
      <c r="BQ1472" s="9" t="str">
        <f>_xlfn.XLOOKUP(B1472,'[6]cells down 19042026 9H40'!$B:$B,'[6]cells down 19042026 9H40'!$B:$B,"")</f>
        <v/>
      </c>
      <c r="BR1472" s="9" t="s">
        <v>1564</v>
      </c>
      <c r="BS1472" s="9" t="s">
        <v>318</v>
      </c>
      <c r="BT1472" s="108"/>
    </row>
    <row r="1473" spans="1:72" s="9" customFormat="1" x14ac:dyDescent="0.35">
      <c r="A1473" s="1" t="s">
        <v>2736</v>
      </c>
      <c r="B1473" s="8" t="s">
        <v>2737</v>
      </c>
      <c r="C1473" s="3" t="str">
        <f>_xlfn.XLOOKUP(B1473,'[1]daily break down'!$D:$D,'[1]daily break down'!$E:$E,"")</f>
        <v>CENTRE</v>
      </c>
      <c r="D1473" s="1" t="s">
        <v>21</v>
      </c>
      <c r="E1473" s="1" t="s">
        <v>36</v>
      </c>
      <c r="F1473" s="3" t="s">
        <v>69</v>
      </c>
      <c r="G1473" s="1" t="s">
        <v>502</v>
      </c>
      <c r="H1473" s="34" t="str">
        <f>_xlfn.XLOOKUP(B1473,[2]CALCULATION!$B:$B,[2]CALCULATION!$H:$H,"")</f>
        <v>ZTE</v>
      </c>
      <c r="I1473" s="28">
        <v>0.6507485025668247</v>
      </c>
      <c r="J1473" s="28">
        <v>0</v>
      </c>
      <c r="K1473" s="28">
        <v>0</v>
      </c>
      <c r="L1473" s="28">
        <v>0</v>
      </c>
      <c r="M1473" s="28">
        <v>0</v>
      </c>
      <c r="N1473" s="28">
        <v>0</v>
      </c>
      <c r="O1473" s="28">
        <v>0</v>
      </c>
      <c r="P1473" s="28">
        <v>0</v>
      </c>
      <c r="Q1473" s="28">
        <v>0</v>
      </c>
      <c r="R1473" s="28">
        <v>0</v>
      </c>
      <c r="S1473" s="93">
        <v>0</v>
      </c>
      <c r="T1473" s="93">
        <f>_xlfn.XLOOKUP(B1473,'[3]Nur des jours'!$B:$B,'[3]Nur des jours'!$U:$U,"")</f>
        <v>9.9519737011067588E-3</v>
      </c>
      <c r="U1473" s="93">
        <v>0</v>
      </c>
      <c r="V1473" s="93">
        <v>0</v>
      </c>
      <c r="W1473" s="93">
        <v>9.9519737011067588E-3</v>
      </c>
      <c r="X1473" s="93">
        <v>0</v>
      </c>
      <c r="Y1473" s="93">
        <v>0</v>
      </c>
      <c r="Z1473" s="93">
        <v>0</v>
      </c>
      <c r="AA1473" s="93">
        <v>0</v>
      </c>
      <c r="AB1473" s="93">
        <v>0</v>
      </c>
      <c r="AC1473" s="93">
        <f>_xlfn.XLOOKUP(B1473,'[3]Nur des jours'!$B:$B,'[3]Nur des jours'!$N:$N,"")</f>
        <v>0</v>
      </c>
      <c r="AD1473" s="93">
        <v>0</v>
      </c>
      <c r="AE1473" s="93">
        <v>0</v>
      </c>
      <c r="AF1473" s="93">
        <v>0</v>
      </c>
      <c r="AG1473" s="93"/>
      <c r="AH1473" s="93">
        <v>0</v>
      </c>
      <c r="AI1473" s="93">
        <v>0</v>
      </c>
      <c r="AJ1473" s="93">
        <v>0</v>
      </c>
      <c r="AK1473" s="93">
        <v>0</v>
      </c>
      <c r="AL1473" s="93">
        <v>0</v>
      </c>
      <c r="AM1473" s="49" t="s">
        <v>5559</v>
      </c>
      <c r="AN1473" s="49"/>
      <c r="AO1473" s="48" t="str" cm="1">
        <f t="array" ref="AO1473">IFERROR(_xlfn.IFS(
AQ1473="MPR ISSUE","PDH",
AQ1473="BSS Hardware Issue","BSS",
AQ1473="Sites strategiques, MLL, Pylone, etc.","ENVTECH",
AQ1473="AKTIVCO DEFAUT GE &amp; POWER Cabinet","AKTIVCO",
AQ1473="AKTIVCO Coupure ENEO &amp; Baisse de tension","AKTIVCO GRID ONLY",
AQ1473="Coupure ENEO &amp; Baisse de tension","IHS GRID ONLY",
AQ1473="Defaut GE &amp; POWER Cabinet","IHS",
AQ1473="Sharing","Partners",
AQ1473="Sites strategiques &amp; DataCenter","SST &amp; DC",
AQ1473="Exclu","Exclu",
AQ1473="SAT","SAT",
AQ1473="SPARE-ISSUE","SPARE-ISSUE",
AQ1473="Fiber CAmtel","TRANS_FO_CAMTEL",
AQ1473="Fiber AOF","Fiber AOF",
AQ1473="Projet OCM (HUAWEI)","TRAVAUX-HUAWEI",
AQ1473="Projet OCM (NOKIA)","TRAVAUX-NOKIA",
AQ1473="ACCESS-ISSUE","ACCESS-ISSUE",
AQ1473="Projet OCM (ZTE, NOKIA, autres projets)","TRAVAUX OCM",
AQ1473="No root CAuse","No root cause",
AQ1473="ODU HS","PDH",
AQ1473="IP &amp; VLAN","PDH",
AQ1473="Warehouse HUAWEI","SPARE-ISSUE",
AQ1473="SPARE-HS","SPARE-ISSUE",
AQ1473="Power Telco","BSS",AQ1473="no impacts","no impacts"
),"")</f>
        <v>No root cause</v>
      </c>
      <c r="AP1473" s="48" t="str" cm="1">
        <f t="array" ref="AP1473">IFERROR(_xlfn.IFS(
AQ1473="MPR ISSUE","TX ISSUE",
AQ1473="BSS Hardware Issue","RAN ISSUE",
AQ1473="Sites strategiques, MLL, Pylone, etc.","ENVTECH",
AQ1473="AKTIVCO DEFAUT GE &amp; POWER Cabinet","POWER ISSUE",
AQ1473="AKTIVCO Coupure ENEO &amp; Baisse de tension","POWER ISSUE",
AQ1473="Coupure ENEO &amp; Baisse de tension","POWER ISSUE",
AQ1473="Defaut GE &amp; POWER Cabinet","POWER ISSUE",
AQ1473="Sharing","POWER ISSUE",
AQ1473="Sites strategiques &amp; DataCenter","POWER ISSUE",
AQ1473="Exclu","Exclu",
AQ1473="SAT","TX ISSUE",
AQ1473="SPARE-ISSUE","SPARE-ISSUE",
AQ1473="Fiber CAmtel","TX ISSUE",
AQ1473="Fiber AOF","TX ISSUE",
AQ1473="Projet OCM (HUAWEI)","TRAVAUX-HUAWEI",
AQ1473="Projet OCM (NOKIA)","TRAVAUX -NOKIA",
AQ1473="ACCESS-ISSUE","ACCESS-ISSUE",
AQ1473="Projet OCM (ZTE, NOKIA, autres projets)","TRAVAUX OCM",
AQ1473="No root CAuse","No root cause",
AQ1473="ODU HS","TX ISSUE",
AQ1473="IP &amp; VLAN","TX ISSUE",
AQ1473="Warehouse HUAWEI","SPARE-ISSUE",
AQ1473="SPARE-HS","SPARE-ISSUE",
AQ1473="Power Telco","RAN ISSUE",AQ1473="no impacts","no impacts"
),"")</f>
        <v>No root cause</v>
      </c>
      <c r="AQ1473" s="67" t="s">
        <v>5344</v>
      </c>
      <c r="AR1473" s="48" t="str" cm="1">
        <f t="array" ref="AR1473">IFERROR(_xlfn.IFS(
AQ1473="MPR ISSUE","ACTIVE",
AQ1473="BSS Hardware Issue","ACTIVE",
AQ1473="Sites strategiques, MLL, Pylone, etc.","PASSIVE",
AQ1473="AKTIVCO DEFAUT GE &amp; POWER Cabinet","PASSIVE",
AQ1473="AKTIVCO Coupure ENEO &amp; Baisse de tension","PASSIVE",
AQ1473="Coupure ENEO &amp; Baisse de tension","PASSIVE",
AQ1473="Defaut GE &amp; POWER Cabinet","PASSIVE",
AQ1473="Sharing","PASSIVE",
AQ1473="Sites strategiques &amp; DataCenter","PASSIVE",
AQ1473="Exclu","Exclu",
AQ1473="SAT","ACTIVE",
AQ1473="SPARE-ISSUE","SPARE-ISSUE",
AQ1473="Fiber CAmtel","ACTIVE",
AQ1473="Fiber AOF","ACTIVE",
AQ1473="Projet OCM (HUAWEI)","PLANNED WORKS",
AQ1473="Projet OCM (NOKIA)","PLANNED WORKS",
AQ1473="ACCESS-ISSUE","ACCESS-ISSUE",
AQ1473="Projet OCM (ZTE, NOKIA, autres projets)","PLANNED WORKS",
AQ1473="No root CAuse","No root cause",
AQ1473="ODU HS","ACTIVE",
AQ1473="IP &amp; VLAN","ACTIVE",
AQ1473="Warehouse HUAWEI","SPARE-ISSUE",
AQ1473="SPARE-HS","SPARE-ISSUE",
AQ1473="Power Telco","ACTIVE", AQ1473="no impacts","no impacts"
),"")</f>
        <v>No root cause</v>
      </c>
      <c r="AS1473" s="92" t="s">
        <v>5537</v>
      </c>
      <c r="AT1473" s="98" t="s">
        <v>2737</v>
      </c>
      <c r="AV1473" s="17" t="s">
        <v>5537</v>
      </c>
      <c r="AW1473" s="7" t="s">
        <v>5537</v>
      </c>
      <c r="AX1473" s="6" t="s">
        <v>5537</v>
      </c>
      <c r="AY1473" s="7"/>
      <c r="AZ1473" s="3" t="s">
        <v>5537</v>
      </c>
      <c r="BA1473" s="18" t="s">
        <v>5537</v>
      </c>
      <c r="BB1473" s="18" t="s">
        <v>5537</v>
      </c>
      <c r="BC1473" s="18" t="s">
        <v>5537</v>
      </c>
      <c r="BD1473" s="18" t="s">
        <v>5537</v>
      </c>
      <c r="BE1473" s="18" t="s">
        <v>5537</v>
      </c>
      <c r="BF1473" s="18" t="s">
        <v>5537</v>
      </c>
      <c r="BG1473" s="18" t="s">
        <v>5537</v>
      </c>
      <c r="BH1473" s="18" t="s">
        <v>5537</v>
      </c>
      <c r="BI1473" s="18" t="s">
        <v>5537</v>
      </c>
      <c r="BJ1473" s="18" t="s">
        <v>5537</v>
      </c>
      <c r="BK1473" s="18" t="s">
        <v>5537</v>
      </c>
      <c r="BL1473" s="9" t="s">
        <v>5537</v>
      </c>
      <c r="BM1473" s="14" t="s">
        <v>5537</v>
      </c>
      <c r="BN1473" s="14" t="s">
        <v>5537</v>
      </c>
      <c r="BO1473" s="14" t="str">
        <f>_xlfn.XLOOKUP(B1473,'[4]cell downs 18042026 17h'!$B:$B,'[4]cell downs 18042026 17h'!$B:$B,"")</f>
        <v/>
      </c>
      <c r="BP1473" s="14" t="str">
        <f>_xlfn.XLOOKUP(B1473,'[5]Cells Huawei 19042026 15h'!$B:$B,'[5]Cells Huawei 19042026 15h'!$B:$B,"")</f>
        <v/>
      </c>
      <c r="BQ1473" s="9" t="str">
        <f>_xlfn.XLOOKUP(B1473,'[6]cells down 19042026 9H40'!$B:$B,'[6]cells down 19042026 9H40'!$B:$B,"")</f>
        <v/>
      </c>
      <c r="BR1473" s="9" t="s">
        <v>5537</v>
      </c>
      <c r="BS1473" s="9" t="s">
        <v>12</v>
      </c>
      <c r="BT1473" s="108"/>
    </row>
    <row r="1474" spans="1:72" s="9" customFormat="1" x14ac:dyDescent="0.35">
      <c r="A1474" s="1" t="s">
        <v>2422</v>
      </c>
      <c r="B1474" s="8" t="s">
        <v>2423</v>
      </c>
      <c r="C1474" s="3" t="str">
        <f>_xlfn.XLOOKUP(B1474,'[1]daily break down'!$D:$D,'[1]daily break down'!$E:$E,"")</f>
        <v>CENTRE</v>
      </c>
      <c r="D1474" s="1" t="s">
        <v>21</v>
      </c>
      <c r="E1474" s="1" t="s">
        <v>30</v>
      </c>
      <c r="F1474" s="3" t="s">
        <v>69</v>
      </c>
      <c r="G1474" s="1" t="s">
        <v>502</v>
      </c>
      <c r="H1474" s="34" t="str">
        <f>_xlfn.XLOOKUP(B1474,[2]CALCULATION!$B:$B,[2]CALCULATION!$H:$H,"")</f>
        <v>ZTE</v>
      </c>
      <c r="I1474" s="28">
        <v>0</v>
      </c>
      <c r="J1474" s="28">
        <v>0</v>
      </c>
      <c r="K1474" s="28">
        <v>0</v>
      </c>
      <c r="L1474" s="28">
        <v>0</v>
      </c>
      <c r="M1474" s="28">
        <v>0</v>
      </c>
      <c r="N1474" s="28">
        <v>0</v>
      </c>
      <c r="O1474" s="28">
        <v>0</v>
      </c>
      <c r="P1474" s="28">
        <v>0</v>
      </c>
      <c r="Q1474" s="28">
        <v>0</v>
      </c>
      <c r="R1474" s="28">
        <v>0</v>
      </c>
      <c r="S1474" s="93">
        <v>0</v>
      </c>
      <c r="T1474" s="93">
        <f>_xlfn.XLOOKUP(B1474,'[3]Nur des jours'!$B:$B,'[3]Nur des jours'!$U:$U,"")</f>
        <v>9.8092930745678555E-3</v>
      </c>
      <c r="U1474" s="93">
        <v>0</v>
      </c>
      <c r="V1474" s="93">
        <v>0</v>
      </c>
      <c r="W1474" s="93">
        <v>9.8092930745678555E-3</v>
      </c>
      <c r="X1474" s="93">
        <v>0</v>
      </c>
      <c r="Y1474" s="93">
        <v>0</v>
      </c>
      <c r="Z1474" s="93">
        <v>0</v>
      </c>
      <c r="AA1474" s="93">
        <v>0</v>
      </c>
      <c r="AB1474" s="93">
        <v>0</v>
      </c>
      <c r="AC1474" s="93">
        <f>_xlfn.XLOOKUP(B1474,'[3]Nur des jours'!$B:$B,'[3]Nur des jours'!$N:$N,"")</f>
        <v>0</v>
      </c>
      <c r="AD1474" s="93">
        <v>0</v>
      </c>
      <c r="AE1474" s="93">
        <v>0</v>
      </c>
      <c r="AF1474" s="93">
        <v>0</v>
      </c>
      <c r="AG1474" s="93"/>
      <c r="AH1474" s="93">
        <v>0</v>
      </c>
      <c r="AI1474" s="93">
        <v>0</v>
      </c>
      <c r="AJ1474" s="93">
        <v>0</v>
      </c>
      <c r="AK1474" s="93">
        <v>0</v>
      </c>
      <c r="AL1474" s="93">
        <v>0</v>
      </c>
      <c r="AM1474" s="49" t="s">
        <v>5559</v>
      </c>
      <c r="AN1474" s="49"/>
      <c r="AO1474" s="48" t="str" cm="1">
        <f t="array" ref="AO1474">IFERROR(_xlfn.IFS(
AQ1474="MPR ISSUE","PDH",
AQ1474="BSS Hardware Issue","BSS",
AQ1474="Sites strategiques, MLL, Pylone, etc.","ENVTECH",
AQ1474="AKTIVCO DEFAUT GE &amp; POWER Cabinet","AKTIVCO",
AQ1474="AKTIVCO Coupure ENEO &amp; Baisse de tension","AKTIVCO GRID ONLY",
AQ1474="Coupure ENEO &amp; Baisse de tension","IHS GRID ONLY",
AQ1474="Defaut GE &amp; POWER Cabinet","IHS",
AQ1474="Sharing","Partners",
AQ1474="Sites strategiques &amp; DataCenter","SST &amp; DC",
AQ1474="Exclu","Exclu",
AQ1474="SAT","SAT",
AQ1474="SPARE-ISSUE","SPARE-ISSUE",
AQ1474="Fiber CAmtel","TRANS_FO_CAMTEL",
AQ1474="Fiber AOF","Fiber AOF",
AQ1474="Projet OCM (HUAWEI)","TRAVAUX-HUAWEI",
AQ1474="Projet OCM (NOKIA)","TRAVAUX-NOKIA",
AQ1474="ACCESS-ISSUE","ACCESS-ISSUE",
AQ1474="Projet OCM (ZTE, NOKIA, autres projets)","TRAVAUX OCM",
AQ1474="No root CAuse","No root cause",
AQ1474="ODU HS","PDH",
AQ1474="IP &amp; VLAN","PDH",
AQ1474="Warehouse HUAWEI","SPARE-ISSUE",
AQ1474="SPARE-HS","SPARE-ISSUE",
AQ1474="Power Telco","BSS",AQ1474="no impacts","no impacts"
),"")</f>
        <v>No root cause</v>
      </c>
      <c r="AP1474" s="48" t="str" cm="1">
        <f t="array" ref="AP1474">IFERROR(_xlfn.IFS(
AQ1474="MPR ISSUE","TX ISSUE",
AQ1474="BSS Hardware Issue","RAN ISSUE",
AQ1474="Sites strategiques, MLL, Pylone, etc.","ENVTECH",
AQ1474="AKTIVCO DEFAUT GE &amp; POWER Cabinet","POWER ISSUE",
AQ1474="AKTIVCO Coupure ENEO &amp; Baisse de tension","POWER ISSUE",
AQ1474="Coupure ENEO &amp; Baisse de tension","POWER ISSUE",
AQ1474="Defaut GE &amp; POWER Cabinet","POWER ISSUE",
AQ1474="Sharing","POWER ISSUE",
AQ1474="Sites strategiques &amp; DataCenter","POWER ISSUE",
AQ1474="Exclu","Exclu",
AQ1474="SAT","TX ISSUE",
AQ1474="SPARE-ISSUE","SPARE-ISSUE",
AQ1474="Fiber CAmtel","TX ISSUE",
AQ1474="Fiber AOF","TX ISSUE",
AQ1474="Projet OCM (HUAWEI)","TRAVAUX-HUAWEI",
AQ1474="Projet OCM (NOKIA)","TRAVAUX -NOKIA",
AQ1474="ACCESS-ISSUE","ACCESS-ISSUE",
AQ1474="Projet OCM (ZTE, NOKIA, autres projets)","TRAVAUX OCM",
AQ1474="No root CAuse","No root cause",
AQ1474="ODU HS","TX ISSUE",
AQ1474="IP &amp; VLAN","TX ISSUE",
AQ1474="Warehouse HUAWEI","SPARE-ISSUE",
AQ1474="SPARE-HS","SPARE-ISSUE",
AQ1474="Power Telco","RAN ISSUE",AQ1474="no impacts","no impacts"
),"")</f>
        <v>No root cause</v>
      </c>
      <c r="AQ1474" s="67" t="s">
        <v>5344</v>
      </c>
      <c r="AR1474" s="48" t="str" cm="1">
        <f t="array" ref="AR1474">IFERROR(_xlfn.IFS(
AQ1474="MPR ISSUE","ACTIVE",
AQ1474="BSS Hardware Issue","ACTIVE",
AQ1474="Sites strategiques, MLL, Pylone, etc.","PASSIVE",
AQ1474="AKTIVCO DEFAUT GE &amp; POWER Cabinet","PASSIVE",
AQ1474="AKTIVCO Coupure ENEO &amp; Baisse de tension","PASSIVE",
AQ1474="Coupure ENEO &amp; Baisse de tension","PASSIVE",
AQ1474="Defaut GE &amp; POWER Cabinet","PASSIVE",
AQ1474="Sharing","PASSIVE",
AQ1474="Sites strategiques &amp; DataCenter","PASSIVE",
AQ1474="Exclu","Exclu",
AQ1474="SAT","ACTIVE",
AQ1474="SPARE-ISSUE","SPARE-ISSUE",
AQ1474="Fiber CAmtel","ACTIVE",
AQ1474="Fiber AOF","ACTIVE",
AQ1474="Projet OCM (HUAWEI)","PLANNED WORKS",
AQ1474="Projet OCM (NOKIA)","PLANNED WORKS",
AQ1474="ACCESS-ISSUE","ACCESS-ISSUE",
AQ1474="Projet OCM (ZTE, NOKIA, autres projets)","PLANNED WORKS",
AQ1474="No root CAuse","No root cause",
AQ1474="ODU HS","ACTIVE",
AQ1474="IP &amp; VLAN","ACTIVE",
AQ1474="Warehouse HUAWEI","SPARE-ISSUE",
AQ1474="SPARE-HS","SPARE-ISSUE",
AQ1474="Power Telco","ACTIVE", AQ1474="no impacts","no impacts"
),"")</f>
        <v>No root cause</v>
      </c>
      <c r="AS1474" s="92" t="s">
        <v>5537</v>
      </c>
      <c r="AT1474" s="98" t="s">
        <v>2423</v>
      </c>
      <c r="AV1474" s="17" t="s">
        <v>5537</v>
      </c>
      <c r="AW1474" s="7" t="s">
        <v>5537</v>
      </c>
      <c r="AX1474" s="6" t="s">
        <v>5537</v>
      </c>
      <c r="AY1474" s="7"/>
      <c r="AZ1474" s="3" t="s">
        <v>5537</v>
      </c>
      <c r="BA1474" s="18" t="s">
        <v>5537</v>
      </c>
      <c r="BB1474" s="18" t="s">
        <v>5537</v>
      </c>
      <c r="BC1474" s="18" t="s">
        <v>5537</v>
      </c>
      <c r="BD1474" s="18" t="s">
        <v>5537</v>
      </c>
      <c r="BE1474" s="18" t="s">
        <v>5537</v>
      </c>
      <c r="BF1474" s="18" t="s">
        <v>5537</v>
      </c>
      <c r="BG1474" s="18" t="s">
        <v>5537</v>
      </c>
      <c r="BH1474" s="18" t="s">
        <v>5537</v>
      </c>
      <c r="BI1474" s="18" t="s">
        <v>5537</v>
      </c>
      <c r="BJ1474" s="18" t="s">
        <v>5537</v>
      </c>
      <c r="BK1474" s="18" t="s">
        <v>5537</v>
      </c>
      <c r="BL1474" s="9" t="s">
        <v>5537</v>
      </c>
      <c r="BM1474" s="14" t="s">
        <v>5537</v>
      </c>
      <c r="BN1474" s="14" t="s">
        <v>5537</v>
      </c>
      <c r="BO1474" s="14" t="str">
        <f>_xlfn.XLOOKUP(B1474,'[4]cell downs 18042026 17h'!$B:$B,'[4]cell downs 18042026 17h'!$B:$B,"")</f>
        <v/>
      </c>
      <c r="BP1474" s="14" t="str">
        <f>_xlfn.XLOOKUP(B1474,'[5]Cells Huawei 19042026 15h'!$B:$B,'[5]Cells Huawei 19042026 15h'!$B:$B,"")</f>
        <v/>
      </c>
      <c r="BQ1474" s="9" t="str">
        <f>_xlfn.XLOOKUP(B1474,'[6]cells down 19042026 9H40'!$B:$B,'[6]cells down 19042026 9H40'!$B:$B,"")</f>
        <v/>
      </c>
      <c r="BR1474" s="9" t="s">
        <v>5537</v>
      </c>
      <c r="BS1474" s="9" t="s">
        <v>12</v>
      </c>
      <c r="BT1474" s="108"/>
    </row>
    <row r="1475" spans="1:72" s="9" customFormat="1" x14ac:dyDescent="0.35">
      <c r="A1475" s="1" t="s">
        <v>1698</v>
      </c>
      <c r="B1475" s="8" t="s">
        <v>1712</v>
      </c>
      <c r="C1475" s="3" t="str">
        <f>_xlfn.XLOOKUP(B1475,'[1]daily break down'!$D:$D,'[1]daily break down'!$E:$E,"")</f>
        <v>CENTRE</v>
      </c>
      <c r="D1475" s="1" t="s">
        <v>11</v>
      </c>
      <c r="E1475" s="1" t="s">
        <v>1713</v>
      </c>
      <c r="F1475" s="3" t="s">
        <v>69</v>
      </c>
      <c r="G1475" s="1" t="s">
        <v>1698</v>
      </c>
      <c r="H1475" s="34" t="str">
        <f>_xlfn.XLOOKUP(B1475,[2]CALCULATION!$B:$B,[2]CALCULATION!$H:$H,"")</f>
        <v>ZTE</v>
      </c>
      <c r="I1475" s="28">
        <v>0.55970042775651829</v>
      </c>
      <c r="J1475" s="28">
        <v>0</v>
      </c>
      <c r="K1475" s="28">
        <v>0</v>
      </c>
      <c r="L1475" s="28">
        <v>5.7896860465928885E-17</v>
      </c>
      <c r="M1475" s="28">
        <v>0</v>
      </c>
      <c r="N1475" s="28">
        <v>0</v>
      </c>
      <c r="O1475" s="28">
        <v>0</v>
      </c>
      <c r="P1475" s="28">
        <v>0</v>
      </c>
      <c r="Q1475" s="28">
        <v>0</v>
      </c>
      <c r="R1475" s="28">
        <v>0</v>
      </c>
      <c r="S1475" s="93">
        <v>0</v>
      </c>
      <c r="T1475" s="93">
        <f>_xlfn.XLOOKUP(B1475,'[3]Nur des jours'!$B:$B,'[3]Nur des jours'!$U:$U,"")</f>
        <v>8.5608375923502886E-3</v>
      </c>
      <c r="U1475" s="93">
        <v>0</v>
      </c>
      <c r="V1475" s="93">
        <v>0</v>
      </c>
      <c r="W1475" s="93">
        <v>8.5608375923501741E-3</v>
      </c>
      <c r="X1475" s="93">
        <v>0</v>
      </c>
      <c r="Y1475" s="93">
        <v>0</v>
      </c>
      <c r="Z1475" s="93">
        <v>0</v>
      </c>
      <c r="AA1475" s="93">
        <v>0</v>
      </c>
      <c r="AB1475" s="93">
        <v>0</v>
      </c>
      <c r="AC1475" s="93">
        <f>_xlfn.XLOOKUP(B1475,'[3]Nur des jours'!$B:$B,'[3]Nur des jours'!$N:$N,"")</f>
        <v>0</v>
      </c>
      <c r="AD1475" s="93">
        <v>0</v>
      </c>
      <c r="AE1475" s="93">
        <v>0</v>
      </c>
      <c r="AF1475" s="93">
        <v>0</v>
      </c>
      <c r="AG1475" s="93"/>
      <c r="AH1475" s="93">
        <v>0</v>
      </c>
      <c r="AI1475" s="93">
        <v>0</v>
      </c>
      <c r="AJ1475" s="93">
        <v>0</v>
      </c>
      <c r="AK1475" s="93">
        <v>0</v>
      </c>
      <c r="AL1475" s="93">
        <v>0</v>
      </c>
      <c r="AM1475" s="49" t="s">
        <v>5559</v>
      </c>
      <c r="AN1475" s="49"/>
      <c r="AO1475" s="48" t="str" cm="1">
        <f t="array" ref="AO1475">IFERROR(_xlfn.IFS(
AQ1475="MPR ISSUE","PDH",
AQ1475="BSS Hardware Issue","BSS",
AQ1475="Sites strategiques, MLL, Pylone, etc.","ENVTECH",
AQ1475="AKTIVCO DEFAUT GE &amp; POWER Cabinet","AKTIVCO",
AQ1475="AKTIVCO Coupure ENEO &amp; Baisse de tension","AKTIVCO GRID ONLY",
AQ1475="Coupure ENEO &amp; Baisse de tension","IHS GRID ONLY",
AQ1475="Defaut GE &amp; POWER Cabinet","IHS",
AQ1475="Sharing","Partners",
AQ1475="Sites strategiques &amp; DataCenter","SST &amp; DC",
AQ1475="Exclu","Exclu",
AQ1475="SAT","SAT",
AQ1475="SPARE-ISSUE","SPARE-ISSUE",
AQ1475="Fiber CAmtel","TRANS_FO_CAMTEL",
AQ1475="Fiber AOF","Fiber AOF",
AQ1475="Projet OCM (HUAWEI)","TRAVAUX-HUAWEI",
AQ1475="Projet OCM (NOKIA)","TRAVAUX-NOKIA",
AQ1475="ACCESS-ISSUE","ACCESS-ISSUE",
AQ1475="Projet OCM (ZTE, NOKIA, autres projets)","TRAVAUX OCM",
AQ1475="No root CAuse","No root cause",
AQ1475="ODU HS","PDH",
AQ1475="IP &amp; VLAN","PDH",
AQ1475="Warehouse HUAWEI","SPARE-ISSUE",
AQ1475="SPARE-HS","SPARE-ISSUE",
AQ1475="Power Telco","BSS",AQ1475="no impacts","no impacts"
),"")</f>
        <v>No root cause</v>
      </c>
      <c r="AP1475" s="48" t="str" cm="1">
        <f t="array" ref="AP1475">IFERROR(_xlfn.IFS(
AQ1475="MPR ISSUE","TX ISSUE",
AQ1475="BSS Hardware Issue","RAN ISSUE",
AQ1475="Sites strategiques, MLL, Pylone, etc.","ENVTECH",
AQ1475="AKTIVCO DEFAUT GE &amp; POWER Cabinet","POWER ISSUE",
AQ1475="AKTIVCO Coupure ENEO &amp; Baisse de tension","POWER ISSUE",
AQ1475="Coupure ENEO &amp; Baisse de tension","POWER ISSUE",
AQ1475="Defaut GE &amp; POWER Cabinet","POWER ISSUE",
AQ1475="Sharing","POWER ISSUE",
AQ1475="Sites strategiques &amp; DataCenter","POWER ISSUE",
AQ1475="Exclu","Exclu",
AQ1475="SAT","TX ISSUE",
AQ1475="SPARE-ISSUE","SPARE-ISSUE",
AQ1475="Fiber CAmtel","TX ISSUE",
AQ1475="Fiber AOF","TX ISSUE",
AQ1475="Projet OCM (HUAWEI)","TRAVAUX-HUAWEI",
AQ1475="Projet OCM (NOKIA)","TRAVAUX -NOKIA",
AQ1475="ACCESS-ISSUE","ACCESS-ISSUE",
AQ1475="Projet OCM (ZTE, NOKIA, autres projets)","TRAVAUX OCM",
AQ1475="No root CAuse","No root cause",
AQ1475="ODU HS","TX ISSUE",
AQ1475="IP &amp; VLAN","TX ISSUE",
AQ1475="Warehouse HUAWEI","SPARE-ISSUE",
AQ1475="SPARE-HS","SPARE-ISSUE",
AQ1475="Power Telco","RAN ISSUE",AQ1475="no impacts","no impacts"
),"")</f>
        <v>No root cause</v>
      </c>
      <c r="AQ1475" s="126" t="s">
        <v>5344</v>
      </c>
      <c r="AR1475" s="48" t="str" cm="1">
        <f t="array" ref="AR1475">IFERROR(_xlfn.IFS(
AQ1475="MPR ISSUE","ACTIVE",
AQ1475="BSS Hardware Issue","ACTIVE",
AQ1475="Sites strategiques, MLL, Pylone, etc.","PASSIVE",
AQ1475="AKTIVCO DEFAUT GE &amp; POWER Cabinet","PASSIVE",
AQ1475="AKTIVCO Coupure ENEO &amp; Baisse de tension","PASSIVE",
AQ1475="Coupure ENEO &amp; Baisse de tension","PASSIVE",
AQ1475="Defaut GE &amp; POWER Cabinet","PASSIVE",
AQ1475="Sharing","PASSIVE",
AQ1475="Sites strategiques &amp; DataCenter","PASSIVE",
AQ1475="Exclu","Exclu",
AQ1475="SAT","ACTIVE",
AQ1475="SPARE-ISSUE","SPARE-ISSUE",
AQ1475="Fiber CAmtel","ACTIVE",
AQ1475="Fiber AOF","ACTIVE",
AQ1475="Projet OCM (HUAWEI)","PLANNED WORKS",
AQ1475="Projet OCM (NOKIA)","PLANNED WORKS",
AQ1475="ACCESS-ISSUE","ACCESS-ISSUE",
AQ1475="Projet OCM (ZTE, NOKIA, autres projets)","PLANNED WORKS",
AQ1475="No root CAuse","No root cause",
AQ1475="ODU HS","ACTIVE",
AQ1475="IP &amp; VLAN","ACTIVE",
AQ1475="Warehouse HUAWEI","SPARE-ISSUE",
AQ1475="SPARE-HS","SPARE-ISSUE",
AQ1475="Power Telco","ACTIVE", AQ1475="no impacts","no impacts"
),"")</f>
        <v>No root cause</v>
      </c>
      <c r="AS1475" s="92" t="s">
        <v>5537</v>
      </c>
      <c r="AT1475" s="98" t="s">
        <v>1712</v>
      </c>
      <c r="AV1475" s="17" t="s">
        <v>5537</v>
      </c>
      <c r="AW1475" s="7" t="s">
        <v>5537</v>
      </c>
      <c r="AX1475" s="6" t="s">
        <v>5537</v>
      </c>
      <c r="AY1475" s="7"/>
      <c r="AZ1475" s="3" t="s">
        <v>5537</v>
      </c>
      <c r="BA1475" s="18" t="s">
        <v>5537</v>
      </c>
      <c r="BB1475" s="18" t="s">
        <v>5537</v>
      </c>
      <c r="BC1475" s="18" t="s">
        <v>5537</v>
      </c>
      <c r="BD1475" s="18" t="s">
        <v>5537</v>
      </c>
      <c r="BE1475" s="18" t="s">
        <v>5537</v>
      </c>
      <c r="BF1475" s="18" t="s">
        <v>5537</v>
      </c>
      <c r="BG1475" s="18" t="s">
        <v>5537</v>
      </c>
      <c r="BH1475" s="18" t="s">
        <v>5537</v>
      </c>
      <c r="BI1475" s="18" t="s">
        <v>5537</v>
      </c>
      <c r="BJ1475" s="18" t="s">
        <v>5537</v>
      </c>
      <c r="BK1475" s="18" t="s">
        <v>5537</v>
      </c>
      <c r="BL1475" s="9" t="s">
        <v>5537</v>
      </c>
      <c r="BM1475" s="14" t="s">
        <v>5537</v>
      </c>
      <c r="BN1475" s="14" t="s">
        <v>5537</v>
      </c>
      <c r="BO1475" s="14" t="str">
        <f>_xlfn.XLOOKUP(B1475,'[4]cell downs 18042026 17h'!$B:$B,'[4]cell downs 18042026 17h'!$B:$B,"")</f>
        <v/>
      </c>
      <c r="BP1475" s="14" t="str">
        <f>_xlfn.XLOOKUP(B1475,'[5]Cells Huawei 19042026 15h'!$B:$B,'[5]Cells Huawei 19042026 15h'!$B:$B,"")</f>
        <v/>
      </c>
      <c r="BQ1475" s="9" t="str">
        <f>_xlfn.XLOOKUP(B1475,'[6]cells down 19042026 9H40'!$B:$B,'[6]cells down 19042026 9H40'!$B:$B,"")</f>
        <v/>
      </c>
      <c r="BR1475" s="9" t="s">
        <v>1712</v>
      </c>
      <c r="BS1475" s="9" t="s">
        <v>12</v>
      </c>
      <c r="BT1475" s="108"/>
    </row>
    <row r="1476" spans="1:72" s="9" customFormat="1" x14ac:dyDescent="0.35">
      <c r="A1476" s="1" t="s">
        <v>2095</v>
      </c>
      <c r="B1476" s="8" t="s">
        <v>2096</v>
      </c>
      <c r="C1476" s="3" t="str">
        <f>_xlfn.XLOOKUP(B1476,'[1]daily break down'!$D:$D,'[1]daily break down'!$E:$E,"")</f>
        <v>LITTORAL</v>
      </c>
      <c r="D1476" s="1" t="s">
        <v>21</v>
      </c>
      <c r="E1476" s="1" t="s">
        <v>89</v>
      </c>
      <c r="F1476" s="3" t="s">
        <v>69</v>
      </c>
      <c r="G1476" s="1" t="s">
        <v>502</v>
      </c>
      <c r="H1476" s="34" t="str">
        <f>_xlfn.XLOOKUP(B1476,[2]CALCULATION!$B:$B,[2]CALCULATION!$H:$H,"")</f>
        <v>ZTE</v>
      </c>
      <c r="I1476" s="28">
        <v>0</v>
      </c>
      <c r="J1476" s="28">
        <v>0</v>
      </c>
      <c r="K1476" s="28">
        <v>0</v>
      </c>
      <c r="L1476" s="28">
        <v>0</v>
      </c>
      <c r="M1476" s="28">
        <v>0</v>
      </c>
      <c r="N1476" s="28">
        <v>8.6845290698893322E-17</v>
      </c>
      <c r="O1476" s="28">
        <v>0</v>
      </c>
      <c r="P1476" s="28">
        <v>0</v>
      </c>
      <c r="Q1476" s="28">
        <v>0</v>
      </c>
      <c r="R1476" s="28">
        <v>5.7896860465928885E-17</v>
      </c>
      <c r="S1476" s="93">
        <v>8.6845290698893322E-17</v>
      </c>
      <c r="T1476" s="93">
        <f>_xlfn.XLOOKUP(B1476,'[3]Nur des jours'!$B:$B,'[3]Nur des jours'!$U:$U,"")</f>
        <v>7.9722800078760574E-3</v>
      </c>
      <c r="U1476" s="93">
        <v>5.7896860465928885E-17</v>
      </c>
      <c r="V1476" s="93">
        <v>0</v>
      </c>
      <c r="W1476" s="93">
        <v>7.9722800078760418E-3</v>
      </c>
      <c r="X1476" s="93">
        <v>0</v>
      </c>
      <c r="Y1476" s="93">
        <v>0</v>
      </c>
      <c r="Z1476" s="93">
        <v>0</v>
      </c>
      <c r="AA1476" s="93">
        <v>0</v>
      </c>
      <c r="AB1476" s="93">
        <v>0</v>
      </c>
      <c r="AC1476" s="93">
        <f>_xlfn.XLOOKUP(B1476,'[3]Nur des jours'!$B:$B,'[3]Nur des jours'!$N:$N,"")</f>
        <v>0</v>
      </c>
      <c r="AD1476" s="93">
        <v>0</v>
      </c>
      <c r="AE1476" s="93">
        <v>0</v>
      </c>
      <c r="AF1476" s="93">
        <v>0</v>
      </c>
      <c r="AG1476" s="93"/>
      <c r="AH1476" s="93">
        <v>0</v>
      </c>
      <c r="AI1476" s="93">
        <v>0</v>
      </c>
      <c r="AJ1476" s="93">
        <v>0</v>
      </c>
      <c r="AK1476" s="93">
        <v>0</v>
      </c>
      <c r="AL1476" s="93">
        <v>0</v>
      </c>
      <c r="AM1476" s="49" t="s">
        <v>5559</v>
      </c>
      <c r="AN1476" s="49"/>
      <c r="AO1476" s="48" t="str" cm="1">
        <f t="array" ref="AO1476">IFERROR(_xlfn.IFS(
AQ1476="MPR ISSUE","PDH",
AQ1476="BSS Hardware Issue","BSS",
AQ1476="Sites strategiques, MLL, Pylone, etc.","ENVTECH",
AQ1476="AKTIVCO DEFAUT GE &amp; POWER Cabinet","AKTIVCO",
AQ1476="AKTIVCO Coupure ENEO &amp; Baisse de tension","AKTIVCO GRID ONLY",
AQ1476="Coupure ENEO &amp; Baisse de tension","IHS GRID ONLY",
AQ1476="Defaut GE &amp; POWER Cabinet","IHS",
AQ1476="Sharing","Partners",
AQ1476="Sites strategiques &amp; DataCenter","SST &amp; DC",
AQ1476="Exclu","Exclu",
AQ1476="SAT","SAT",
AQ1476="SPARE-ISSUE","SPARE-ISSUE",
AQ1476="Fiber CAmtel","TRANS_FO_CAMTEL",
AQ1476="Fiber AOF","Fiber AOF",
AQ1476="Projet OCM (HUAWEI)","TRAVAUX-HUAWEI",
AQ1476="Projet OCM (NOKIA)","TRAVAUX-NOKIA",
AQ1476="ACCESS-ISSUE","ACCESS-ISSUE",
AQ1476="Projet OCM (ZTE, NOKIA, autres projets)","TRAVAUX OCM",
AQ1476="No root CAuse","No root cause",
AQ1476="ODU HS","PDH",
AQ1476="IP &amp; VLAN","PDH",
AQ1476="Warehouse HUAWEI","SPARE-ISSUE",
AQ1476="SPARE-HS","SPARE-ISSUE",
AQ1476="Power Telco","BSS",AQ1476="no impacts","no impacts"
),"")</f>
        <v>No root cause</v>
      </c>
      <c r="AP1476" s="48" t="str" cm="1">
        <f t="array" ref="AP1476">IFERROR(_xlfn.IFS(
AQ1476="MPR ISSUE","TX ISSUE",
AQ1476="BSS Hardware Issue","RAN ISSUE",
AQ1476="Sites strategiques, MLL, Pylone, etc.","ENVTECH",
AQ1476="AKTIVCO DEFAUT GE &amp; POWER Cabinet","POWER ISSUE",
AQ1476="AKTIVCO Coupure ENEO &amp; Baisse de tension","POWER ISSUE",
AQ1476="Coupure ENEO &amp; Baisse de tension","POWER ISSUE",
AQ1476="Defaut GE &amp; POWER Cabinet","POWER ISSUE",
AQ1476="Sharing","POWER ISSUE",
AQ1476="Sites strategiques &amp; DataCenter","POWER ISSUE",
AQ1476="Exclu","Exclu",
AQ1476="SAT","TX ISSUE",
AQ1476="SPARE-ISSUE","SPARE-ISSUE",
AQ1476="Fiber CAmtel","TX ISSUE",
AQ1476="Fiber AOF","TX ISSUE",
AQ1476="Projet OCM (HUAWEI)","TRAVAUX-HUAWEI",
AQ1476="Projet OCM (NOKIA)","TRAVAUX -NOKIA",
AQ1476="ACCESS-ISSUE","ACCESS-ISSUE",
AQ1476="Projet OCM (ZTE, NOKIA, autres projets)","TRAVAUX OCM",
AQ1476="No root CAuse","No root cause",
AQ1476="ODU HS","TX ISSUE",
AQ1476="IP &amp; VLAN","TX ISSUE",
AQ1476="Warehouse HUAWEI","SPARE-ISSUE",
AQ1476="SPARE-HS","SPARE-ISSUE",
AQ1476="Power Telco","RAN ISSUE",AQ1476="no impacts","no impacts"
),"")</f>
        <v>No root cause</v>
      </c>
      <c r="AQ1476" s="67" t="s">
        <v>5344</v>
      </c>
      <c r="AR1476" s="48" t="str" cm="1">
        <f t="array" ref="AR1476">IFERROR(_xlfn.IFS(
AQ1476="MPR ISSUE","ACTIVE",
AQ1476="BSS Hardware Issue","ACTIVE",
AQ1476="Sites strategiques, MLL, Pylone, etc.","PASSIVE",
AQ1476="AKTIVCO DEFAUT GE &amp; POWER Cabinet","PASSIVE",
AQ1476="AKTIVCO Coupure ENEO &amp; Baisse de tension","PASSIVE",
AQ1476="Coupure ENEO &amp; Baisse de tension","PASSIVE",
AQ1476="Defaut GE &amp; POWER Cabinet","PASSIVE",
AQ1476="Sharing","PASSIVE",
AQ1476="Sites strategiques &amp; DataCenter","PASSIVE",
AQ1476="Exclu","Exclu",
AQ1476="SAT","ACTIVE",
AQ1476="SPARE-ISSUE","SPARE-ISSUE",
AQ1476="Fiber CAmtel","ACTIVE",
AQ1476="Fiber AOF","ACTIVE",
AQ1476="Projet OCM (HUAWEI)","PLANNED WORKS",
AQ1476="Projet OCM (NOKIA)","PLANNED WORKS",
AQ1476="ACCESS-ISSUE","ACCESS-ISSUE",
AQ1476="Projet OCM (ZTE, NOKIA, autres projets)","PLANNED WORKS",
AQ1476="No root CAuse","No root cause",
AQ1476="ODU HS","ACTIVE",
AQ1476="IP &amp; VLAN","ACTIVE",
AQ1476="Warehouse HUAWEI","SPARE-ISSUE",
AQ1476="SPARE-HS","SPARE-ISSUE",
AQ1476="Power Telco","ACTIVE", AQ1476="no impacts","no impacts"
),"")</f>
        <v>No root cause</v>
      </c>
      <c r="AS1476" s="92" t="s">
        <v>5537</v>
      </c>
      <c r="AT1476" s="98" t="s">
        <v>2096</v>
      </c>
      <c r="AV1476" s="17" t="s">
        <v>5537</v>
      </c>
      <c r="AW1476" s="7" t="s">
        <v>5537</v>
      </c>
      <c r="AX1476" s="6" t="s">
        <v>5537</v>
      </c>
      <c r="AY1476" s="7"/>
      <c r="AZ1476" s="3" t="s">
        <v>5537</v>
      </c>
      <c r="BA1476" s="18" t="s">
        <v>5537</v>
      </c>
      <c r="BB1476" s="18" t="s">
        <v>5537</v>
      </c>
      <c r="BC1476" s="18" t="s">
        <v>5537</v>
      </c>
      <c r="BD1476" s="18" t="s">
        <v>5537</v>
      </c>
      <c r="BE1476" s="18" t="s">
        <v>5537</v>
      </c>
      <c r="BF1476" s="18" t="s">
        <v>5537</v>
      </c>
      <c r="BG1476" s="18" t="s">
        <v>5537</v>
      </c>
      <c r="BH1476" s="18" t="s">
        <v>5537</v>
      </c>
      <c r="BI1476" s="18" t="s">
        <v>5537</v>
      </c>
      <c r="BJ1476" s="18" t="s">
        <v>5537</v>
      </c>
      <c r="BK1476" s="18" t="s">
        <v>5537</v>
      </c>
      <c r="BL1476" s="9" t="s">
        <v>5537</v>
      </c>
      <c r="BM1476" s="14" t="s">
        <v>5537</v>
      </c>
      <c r="BN1476" s="14" t="s">
        <v>5537</v>
      </c>
      <c r="BO1476" s="14" t="str">
        <f>_xlfn.XLOOKUP(B1476,'[4]cell downs 18042026 17h'!$B:$B,'[4]cell downs 18042026 17h'!$B:$B,"")</f>
        <v/>
      </c>
      <c r="BP1476" s="14" t="str">
        <f>_xlfn.XLOOKUP(B1476,'[5]Cells Huawei 19042026 15h'!$B:$B,'[5]Cells Huawei 19042026 15h'!$B:$B,"")</f>
        <v/>
      </c>
      <c r="BQ1476" s="9" t="str">
        <f>_xlfn.XLOOKUP(B1476,'[6]cells down 19042026 9H40'!$B:$B,'[6]cells down 19042026 9H40'!$B:$B,"")</f>
        <v/>
      </c>
      <c r="BR1476" s="9" t="s">
        <v>5537</v>
      </c>
      <c r="BS1476" s="9" t="s">
        <v>12</v>
      </c>
      <c r="BT1476" s="108"/>
    </row>
    <row r="1477" spans="1:72" s="9" customFormat="1" x14ac:dyDescent="0.35">
      <c r="A1477" s="1" t="s">
        <v>500</v>
      </c>
      <c r="B1477" s="8" t="s">
        <v>501</v>
      </c>
      <c r="C1477" s="3" t="str">
        <f>_xlfn.XLOOKUP(B1477,'[1]daily break down'!$D:$D,'[1]daily break down'!$E:$E,"")</f>
        <v>LITTORAL</v>
      </c>
      <c r="D1477" s="1" t="s">
        <v>11</v>
      </c>
      <c r="E1477" s="1" t="s">
        <v>12</v>
      </c>
      <c r="F1477" s="3" t="s">
        <v>69</v>
      </c>
      <c r="G1477" s="1" t="s">
        <v>502</v>
      </c>
      <c r="H1477" s="34" t="str">
        <f>_xlfn.XLOOKUP(B1477,[2]CALCULATION!$B:$B,[2]CALCULATION!$H:$H,"")</f>
        <v>ZTE</v>
      </c>
      <c r="I1477" s="28">
        <v>0</v>
      </c>
      <c r="J1477" s="28">
        <v>0</v>
      </c>
      <c r="K1477" s="28">
        <v>0</v>
      </c>
      <c r="L1477" s="28">
        <v>0</v>
      </c>
      <c r="M1477" s="28">
        <v>0</v>
      </c>
      <c r="N1477" s="28">
        <v>0</v>
      </c>
      <c r="O1477" s="28">
        <v>0</v>
      </c>
      <c r="P1477" s="28">
        <v>0</v>
      </c>
      <c r="Q1477" s="28">
        <v>0</v>
      </c>
      <c r="R1477" s="28">
        <v>0</v>
      </c>
      <c r="S1477" s="93">
        <v>0</v>
      </c>
      <c r="T1477" s="93">
        <f>_xlfn.XLOOKUP(B1477,'[3]Nur des jours'!$B:$B,'[3]Nur des jours'!$U:$U,"")</f>
        <v>7.9009396946064809E-3</v>
      </c>
      <c r="U1477" s="93">
        <v>0</v>
      </c>
      <c r="V1477" s="93">
        <v>0</v>
      </c>
      <c r="W1477" s="93">
        <v>7.9009396946064809E-3</v>
      </c>
      <c r="X1477" s="93">
        <v>0</v>
      </c>
      <c r="Y1477" s="93">
        <v>0</v>
      </c>
      <c r="Z1477" s="93">
        <v>0</v>
      </c>
      <c r="AA1477" s="93">
        <v>0</v>
      </c>
      <c r="AB1477" s="93">
        <v>0</v>
      </c>
      <c r="AC1477" s="93">
        <f>_xlfn.XLOOKUP(B1477,'[3]Nur des jours'!$B:$B,'[3]Nur des jours'!$N:$N,"")</f>
        <v>0</v>
      </c>
      <c r="AD1477" s="93">
        <v>0</v>
      </c>
      <c r="AE1477" s="93">
        <v>0</v>
      </c>
      <c r="AF1477" s="93">
        <v>0</v>
      </c>
      <c r="AG1477" s="93"/>
      <c r="AH1477" s="93">
        <v>0</v>
      </c>
      <c r="AI1477" s="93">
        <v>0</v>
      </c>
      <c r="AJ1477" s="93">
        <v>0</v>
      </c>
      <c r="AK1477" s="93">
        <v>0</v>
      </c>
      <c r="AL1477" s="93">
        <v>0</v>
      </c>
      <c r="AM1477" s="49" t="s">
        <v>5559</v>
      </c>
      <c r="AN1477" s="49"/>
      <c r="AO1477" s="48" t="str" cm="1">
        <f t="array" ref="AO1477">IFERROR(_xlfn.IFS(
AQ1477="MPR ISSUE","PDH",
AQ1477="BSS Hardware Issue","BSS",
AQ1477="Sites strategiques, MLL, Pylone, etc.","ENVTECH",
AQ1477="AKTIVCO DEFAUT GE &amp; POWER Cabinet","AKTIVCO",
AQ1477="AKTIVCO Coupure ENEO &amp; Baisse de tension","AKTIVCO GRID ONLY",
AQ1477="Coupure ENEO &amp; Baisse de tension","IHS GRID ONLY",
AQ1477="Defaut GE &amp; POWER Cabinet","IHS",
AQ1477="Sharing","Partners",
AQ1477="Sites strategiques &amp; DataCenter","SST &amp; DC",
AQ1477="Exclu","Exclu",
AQ1477="SAT","SAT",
AQ1477="SPARE-ISSUE","SPARE-ISSUE",
AQ1477="Fiber CAmtel","TRANS_FO_CAMTEL",
AQ1477="Fiber AOF","Fiber AOF",
AQ1477="Projet OCM (HUAWEI)","TRAVAUX-HUAWEI",
AQ1477="Projet OCM (NOKIA)","TRAVAUX-NOKIA",
AQ1477="ACCESS-ISSUE","ACCESS-ISSUE",
AQ1477="Projet OCM (ZTE, NOKIA, autres projets)","TRAVAUX OCM",
AQ1477="No root CAuse","No root cause",
AQ1477="ODU HS","PDH",
AQ1477="IP &amp; VLAN","PDH",
AQ1477="Warehouse HUAWEI","SPARE-ISSUE",
AQ1477="SPARE-HS","SPARE-ISSUE",
AQ1477="Power Telco","BSS",AQ1477="no impacts","no impacts"
),"")</f>
        <v>No root cause</v>
      </c>
      <c r="AP1477" s="48" t="str" cm="1">
        <f t="array" ref="AP1477">IFERROR(_xlfn.IFS(
AQ1477="MPR ISSUE","TX ISSUE",
AQ1477="BSS Hardware Issue","RAN ISSUE",
AQ1477="Sites strategiques, MLL, Pylone, etc.","ENVTECH",
AQ1477="AKTIVCO DEFAUT GE &amp; POWER Cabinet","POWER ISSUE",
AQ1477="AKTIVCO Coupure ENEO &amp; Baisse de tension","POWER ISSUE",
AQ1477="Coupure ENEO &amp; Baisse de tension","POWER ISSUE",
AQ1477="Defaut GE &amp; POWER Cabinet","POWER ISSUE",
AQ1477="Sharing","POWER ISSUE",
AQ1477="Sites strategiques &amp; DataCenter","POWER ISSUE",
AQ1477="Exclu","Exclu",
AQ1477="SAT","TX ISSUE",
AQ1477="SPARE-ISSUE","SPARE-ISSUE",
AQ1477="Fiber CAmtel","TX ISSUE",
AQ1477="Fiber AOF","TX ISSUE",
AQ1477="Projet OCM (HUAWEI)","TRAVAUX-HUAWEI",
AQ1477="Projet OCM (NOKIA)","TRAVAUX -NOKIA",
AQ1477="ACCESS-ISSUE","ACCESS-ISSUE",
AQ1477="Projet OCM (ZTE, NOKIA, autres projets)","TRAVAUX OCM",
AQ1477="No root CAuse","No root cause",
AQ1477="ODU HS","TX ISSUE",
AQ1477="IP &amp; VLAN","TX ISSUE",
AQ1477="Warehouse HUAWEI","SPARE-ISSUE",
AQ1477="SPARE-HS","SPARE-ISSUE",
AQ1477="Power Telco","RAN ISSUE",AQ1477="no impacts","no impacts"
),"")</f>
        <v>No root cause</v>
      </c>
      <c r="AQ1477" s="126" t="s">
        <v>5344</v>
      </c>
      <c r="AR1477" s="48" t="str" cm="1">
        <f t="array" ref="AR1477">IFERROR(_xlfn.IFS(
AQ1477="MPR ISSUE","ACTIVE",
AQ1477="BSS Hardware Issue","ACTIVE",
AQ1477="Sites strategiques, MLL, Pylone, etc.","PASSIVE",
AQ1477="AKTIVCO DEFAUT GE &amp; POWER Cabinet","PASSIVE",
AQ1477="AKTIVCO Coupure ENEO &amp; Baisse de tension","PASSIVE",
AQ1477="Coupure ENEO &amp; Baisse de tension","PASSIVE",
AQ1477="Defaut GE &amp; POWER Cabinet","PASSIVE",
AQ1477="Sharing","PASSIVE",
AQ1477="Sites strategiques &amp; DataCenter","PASSIVE",
AQ1477="Exclu","Exclu",
AQ1477="SAT","ACTIVE",
AQ1477="SPARE-ISSUE","SPARE-ISSUE",
AQ1477="Fiber CAmtel","ACTIVE",
AQ1477="Fiber AOF","ACTIVE",
AQ1477="Projet OCM (HUAWEI)","PLANNED WORKS",
AQ1477="Projet OCM (NOKIA)","PLANNED WORKS",
AQ1477="ACCESS-ISSUE","ACCESS-ISSUE",
AQ1477="Projet OCM (ZTE, NOKIA, autres projets)","PLANNED WORKS",
AQ1477="No root CAuse","No root cause",
AQ1477="ODU HS","ACTIVE",
AQ1477="IP &amp; VLAN","ACTIVE",
AQ1477="Warehouse HUAWEI","SPARE-ISSUE",
AQ1477="SPARE-HS","SPARE-ISSUE",
AQ1477="Power Telco","ACTIVE", AQ1477="no impacts","no impacts"
),"")</f>
        <v>No root cause</v>
      </c>
      <c r="AS1477" s="92" t="s">
        <v>5537</v>
      </c>
      <c r="AT1477" s="98" t="s">
        <v>501</v>
      </c>
      <c r="AV1477" s="17" t="s">
        <v>5537</v>
      </c>
      <c r="AW1477" s="7" t="s">
        <v>5537</v>
      </c>
      <c r="AX1477" s="6" t="s">
        <v>5537</v>
      </c>
      <c r="AY1477" s="7"/>
      <c r="AZ1477" s="3" t="s">
        <v>5537</v>
      </c>
      <c r="BA1477" s="18" t="s">
        <v>5537</v>
      </c>
      <c r="BB1477" s="18" t="s">
        <v>5537</v>
      </c>
      <c r="BC1477" s="18" t="s">
        <v>5537</v>
      </c>
      <c r="BD1477" s="18" t="s">
        <v>5537</v>
      </c>
      <c r="BE1477" s="18" t="s">
        <v>5537</v>
      </c>
      <c r="BF1477" s="18" t="s">
        <v>5537</v>
      </c>
      <c r="BG1477" s="18" t="s">
        <v>5537</v>
      </c>
      <c r="BH1477" s="18" t="s">
        <v>5537</v>
      </c>
      <c r="BI1477" s="18" t="s">
        <v>5537</v>
      </c>
      <c r="BJ1477" s="18" t="s">
        <v>5537</v>
      </c>
      <c r="BK1477" s="18" t="s">
        <v>5537</v>
      </c>
      <c r="BL1477" s="9" t="s">
        <v>5537</v>
      </c>
      <c r="BM1477" s="14" t="s">
        <v>5537</v>
      </c>
      <c r="BN1477" s="14" t="s">
        <v>5537</v>
      </c>
      <c r="BO1477" s="14" t="str">
        <f>_xlfn.XLOOKUP(B1477,'[4]cell downs 18042026 17h'!$B:$B,'[4]cell downs 18042026 17h'!$B:$B,"")</f>
        <v/>
      </c>
      <c r="BP1477" s="14" t="str">
        <f>_xlfn.XLOOKUP(B1477,'[5]Cells Huawei 19042026 15h'!$B:$B,'[5]Cells Huawei 19042026 15h'!$B:$B,"")</f>
        <v/>
      </c>
      <c r="BQ1477" s="9" t="str">
        <f>_xlfn.XLOOKUP(B1477,'[6]cells down 19042026 9H40'!$B:$B,'[6]cells down 19042026 9H40'!$B:$B,"")</f>
        <v/>
      </c>
      <c r="BR1477" s="9" t="s">
        <v>501</v>
      </c>
      <c r="BS1477" s="9" t="s">
        <v>12</v>
      </c>
      <c r="BT1477" s="108"/>
    </row>
    <row r="1478" spans="1:72" s="9" customFormat="1" x14ac:dyDescent="0.35">
      <c r="A1478" s="1" t="s">
        <v>3981</v>
      </c>
      <c r="B1478" s="8" t="s">
        <v>3982</v>
      </c>
      <c r="C1478" s="3" t="str">
        <f>_xlfn.XLOOKUP(B1478,'[1]daily break down'!$D:$D,'[1]daily break down'!$E:$E,"")</f>
        <v>LITTORAL</v>
      </c>
      <c r="D1478" s="1" t="s">
        <v>11</v>
      </c>
      <c r="E1478" s="1" t="s">
        <v>12</v>
      </c>
      <c r="F1478" s="3" t="s">
        <v>69</v>
      </c>
      <c r="G1478" s="1" t="s">
        <v>502</v>
      </c>
      <c r="H1478" s="34" t="str">
        <f>_xlfn.XLOOKUP(B1478,[2]CALCULATION!$B:$B,[2]CALCULATION!$H:$H,"")</f>
        <v>ZTE</v>
      </c>
      <c r="I1478" s="28">
        <v>0</v>
      </c>
      <c r="J1478" s="28">
        <v>0</v>
      </c>
      <c r="K1478" s="28">
        <v>0</v>
      </c>
      <c r="L1478" s="28">
        <v>0</v>
      </c>
      <c r="M1478" s="28">
        <v>0</v>
      </c>
      <c r="N1478" s="28">
        <v>0</v>
      </c>
      <c r="O1478" s="28">
        <v>0</v>
      </c>
      <c r="P1478" s="28">
        <v>0</v>
      </c>
      <c r="Q1478" s="28">
        <v>0</v>
      </c>
      <c r="R1478" s="28">
        <v>0</v>
      </c>
      <c r="S1478" s="93">
        <v>0</v>
      </c>
      <c r="T1478" s="93">
        <f>_xlfn.XLOOKUP(B1478,'[3]Nur des jours'!$B:$B,'[3]Nur des jours'!$U:$U,"")</f>
        <v>7.2945470318146414E-3</v>
      </c>
      <c r="U1478" s="93">
        <v>0</v>
      </c>
      <c r="V1478" s="93">
        <v>0</v>
      </c>
      <c r="W1478" s="93">
        <v>7.2945470318146405E-3</v>
      </c>
      <c r="X1478" s="93">
        <v>0</v>
      </c>
      <c r="Y1478" s="93">
        <v>0</v>
      </c>
      <c r="Z1478" s="93">
        <v>0</v>
      </c>
      <c r="AA1478" s="93">
        <v>0</v>
      </c>
      <c r="AB1478" s="93">
        <v>0</v>
      </c>
      <c r="AC1478" s="93">
        <f>_xlfn.XLOOKUP(B1478,'[3]Nur des jours'!$B:$B,'[3]Nur des jours'!$N:$N,"")</f>
        <v>0</v>
      </c>
      <c r="AD1478" s="93">
        <v>0</v>
      </c>
      <c r="AE1478" s="93">
        <v>0</v>
      </c>
      <c r="AF1478" s="93">
        <v>0</v>
      </c>
      <c r="AG1478" s="93"/>
      <c r="AH1478" s="93">
        <v>0</v>
      </c>
      <c r="AI1478" s="93">
        <v>0</v>
      </c>
      <c r="AJ1478" s="93">
        <v>0</v>
      </c>
      <c r="AK1478" s="93">
        <v>0</v>
      </c>
      <c r="AL1478" s="93">
        <v>0</v>
      </c>
      <c r="AM1478" s="49" t="s">
        <v>5559</v>
      </c>
      <c r="AN1478" s="49"/>
      <c r="AO1478" s="48" t="str" cm="1">
        <f t="array" ref="AO1478">IFERROR(_xlfn.IFS(
AQ1478="MPR ISSUE","PDH",
AQ1478="BSS Hardware Issue","BSS",
AQ1478="Sites strategiques, MLL, Pylone, etc.","ENVTECH",
AQ1478="AKTIVCO DEFAUT GE &amp; POWER Cabinet","AKTIVCO",
AQ1478="AKTIVCO Coupure ENEO &amp; Baisse de tension","AKTIVCO GRID ONLY",
AQ1478="Coupure ENEO &amp; Baisse de tension","IHS GRID ONLY",
AQ1478="Defaut GE &amp; POWER Cabinet","IHS",
AQ1478="Sharing","Partners",
AQ1478="Sites strategiques &amp; DataCenter","SST &amp; DC",
AQ1478="Exclu","Exclu",
AQ1478="SAT","SAT",
AQ1478="SPARE-ISSUE","SPARE-ISSUE",
AQ1478="Fiber CAmtel","TRANS_FO_CAMTEL",
AQ1478="Fiber AOF","Fiber AOF",
AQ1478="Projet OCM (HUAWEI)","TRAVAUX-HUAWEI",
AQ1478="Projet OCM (NOKIA)","TRAVAUX-NOKIA",
AQ1478="ACCESS-ISSUE","ACCESS-ISSUE",
AQ1478="Projet OCM (ZTE, NOKIA, autres projets)","TRAVAUX OCM",
AQ1478="No root CAuse","No root cause",
AQ1478="ODU HS","PDH",
AQ1478="IP &amp; VLAN","PDH",
AQ1478="Warehouse HUAWEI","SPARE-ISSUE",
AQ1478="SPARE-HS","SPARE-ISSUE",
AQ1478="Power Telco","BSS",AQ1478="no impacts","no impacts"
),"")</f>
        <v>No root cause</v>
      </c>
      <c r="AP1478" s="48" t="str" cm="1">
        <f t="array" ref="AP1478">IFERROR(_xlfn.IFS(
AQ1478="MPR ISSUE","TX ISSUE",
AQ1478="BSS Hardware Issue","RAN ISSUE",
AQ1478="Sites strategiques, MLL, Pylone, etc.","ENVTECH",
AQ1478="AKTIVCO DEFAUT GE &amp; POWER Cabinet","POWER ISSUE",
AQ1478="AKTIVCO Coupure ENEO &amp; Baisse de tension","POWER ISSUE",
AQ1478="Coupure ENEO &amp; Baisse de tension","POWER ISSUE",
AQ1478="Defaut GE &amp; POWER Cabinet","POWER ISSUE",
AQ1478="Sharing","POWER ISSUE",
AQ1478="Sites strategiques &amp; DataCenter","POWER ISSUE",
AQ1478="Exclu","Exclu",
AQ1478="SAT","TX ISSUE",
AQ1478="SPARE-ISSUE","SPARE-ISSUE",
AQ1478="Fiber CAmtel","TX ISSUE",
AQ1478="Fiber AOF","TX ISSUE",
AQ1478="Projet OCM (HUAWEI)","TRAVAUX-HUAWEI",
AQ1478="Projet OCM (NOKIA)","TRAVAUX -NOKIA",
AQ1478="ACCESS-ISSUE","ACCESS-ISSUE",
AQ1478="Projet OCM (ZTE, NOKIA, autres projets)","TRAVAUX OCM",
AQ1478="No root CAuse","No root cause",
AQ1478="ODU HS","TX ISSUE",
AQ1478="IP &amp; VLAN","TX ISSUE",
AQ1478="Warehouse HUAWEI","SPARE-ISSUE",
AQ1478="SPARE-HS","SPARE-ISSUE",
AQ1478="Power Telco","RAN ISSUE",AQ1478="no impacts","no impacts"
),"")</f>
        <v>No root cause</v>
      </c>
      <c r="AQ1478" s="126" t="s">
        <v>5344</v>
      </c>
      <c r="AR1478" s="48" t="str" cm="1">
        <f t="array" ref="AR1478">IFERROR(_xlfn.IFS(
AQ1478="MPR ISSUE","ACTIVE",
AQ1478="BSS Hardware Issue","ACTIVE",
AQ1478="Sites strategiques, MLL, Pylone, etc.","PASSIVE",
AQ1478="AKTIVCO DEFAUT GE &amp; POWER Cabinet","PASSIVE",
AQ1478="AKTIVCO Coupure ENEO &amp; Baisse de tension","PASSIVE",
AQ1478="Coupure ENEO &amp; Baisse de tension","PASSIVE",
AQ1478="Defaut GE &amp; POWER Cabinet","PASSIVE",
AQ1478="Sharing","PASSIVE",
AQ1478="Sites strategiques &amp; DataCenter","PASSIVE",
AQ1478="Exclu","Exclu",
AQ1478="SAT","ACTIVE",
AQ1478="SPARE-ISSUE","SPARE-ISSUE",
AQ1478="Fiber CAmtel","ACTIVE",
AQ1478="Fiber AOF","ACTIVE",
AQ1478="Projet OCM (HUAWEI)","PLANNED WORKS",
AQ1478="Projet OCM (NOKIA)","PLANNED WORKS",
AQ1478="ACCESS-ISSUE","ACCESS-ISSUE",
AQ1478="Projet OCM (ZTE, NOKIA, autres projets)","PLANNED WORKS",
AQ1478="No root CAuse","No root cause",
AQ1478="ODU HS","ACTIVE",
AQ1478="IP &amp; VLAN","ACTIVE",
AQ1478="Warehouse HUAWEI","SPARE-ISSUE",
AQ1478="SPARE-HS","SPARE-ISSUE",
AQ1478="Power Telco","ACTIVE", AQ1478="no impacts","no impacts"
),"")</f>
        <v>No root cause</v>
      </c>
      <c r="AS1478" s="92" t="s">
        <v>5537</v>
      </c>
      <c r="AT1478" s="98" t="s">
        <v>3982</v>
      </c>
      <c r="AV1478" s="17" t="s">
        <v>5537</v>
      </c>
      <c r="AW1478" s="7" t="s">
        <v>5537</v>
      </c>
      <c r="AX1478" s="6" t="s">
        <v>5537</v>
      </c>
      <c r="AY1478" s="7"/>
      <c r="AZ1478" s="3" t="s">
        <v>5537</v>
      </c>
      <c r="BA1478" s="18" t="s">
        <v>5537</v>
      </c>
      <c r="BB1478" s="18" t="s">
        <v>5537</v>
      </c>
      <c r="BC1478" s="18" t="s">
        <v>5537</v>
      </c>
      <c r="BD1478" s="18" t="s">
        <v>5537</v>
      </c>
      <c r="BE1478" s="18" t="s">
        <v>5537</v>
      </c>
      <c r="BF1478" s="18" t="s">
        <v>5537</v>
      </c>
      <c r="BG1478" s="18" t="s">
        <v>5537</v>
      </c>
      <c r="BH1478" s="18" t="s">
        <v>5537</v>
      </c>
      <c r="BI1478" s="18" t="s">
        <v>5537</v>
      </c>
      <c r="BJ1478" s="18" t="s">
        <v>5537</v>
      </c>
      <c r="BK1478" s="18" t="s">
        <v>5537</v>
      </c>
      <c r="BL1478" s="9" t="s">
        <v>5537</v>
      </c>
      <c r="BM1478" s="14" t="s">
        <v>5537</v>
      </c>
      <c r="BN1478" s="14" t="s">
        <v>5537</v>
      </c>
      <c r="BO1478" s="14" t="str">
        <f>_xlfn.XLOOKUP(B1478,'[4]cell downs 18042026 17h'!$B:$B,'[4]cell downs 18042026 17h'!$B:$B,"")</f>
        <v/>
      </c>
      <c r="BP1478" s="14" t="str">
        <f>_xlfn.XLOOKUP(B1478,'[5]Cells Huawei 19042026 15h'!$B:$B,'[5]Cells Huawei 19042026 15h'!$B:$B,"")</f>
        <v/>
      </c>
      <c r="BQ1478" s="9" t="str">
        <f>_xlfn.XLOOKUP(B1478,'[6]cells down 19042026 9H40'!$B:$B,'[6]cells down 19042026 9H40'!$B:$B,"")</f>
        <v/>
      </c>
      <c r="BR1478" s="9" t="s">
        <v>3982</v>
      </c>
      <c r="BS1478" s="9" t="s">
        <v>12</v>
      </c>
      <c r="BT1478" s="108"/>
    </row>
    <row r="1479" spans="1:72" s="9" customFormat="1" x14ac:dyDescent="0.35">
      <c r="A1479" s="1" t="s">
        <v>1701</v>
      </c>
      <c r="B1479" s="8" t="s">
        <v>1702</v>
      </c>
      <c r="C1479" s="3" t="str">
        <f>_xlfn.XLOOKUP(B1479,'[1]daily break down'!$D:$D,'[1]daily break down'!$E:$E,"")</f>
        <v>LITTORAL</v>
      </c>
      <c r="D1479" s="1" t="s">
        <v>11</v>
      </c>
      <c r="E1479" s="1" t="s">
        <v>12</v>
      </c>
      <c r="F1479" s="3" t="s">
        <v>69</v>
      </c>
      <c r="G1479" s="1" t="s">
        <v>502</v>
      </c>
      <c r="H1479" s="34" t="str">
        <f>_xlfn.XLOOKUP(B1479,[2]CALCULATION!$B:$B,[2]CALCULATION!$H:$H,"")</f>
        <v>ZTE</v>
      </c>
      <c r="I1479" s="28">
        <v>0</v>
      </c>
      <c r="J1479" s="28">
        <v>0</v>
      </c>
      <c r="K1479" s="28">
        <v>0</v>
      </c>
      <c r="L1479" s="28">
        <v>0</v>
      </c>
      <c r="M1479" s="28">
        <v>0</v>
      </c>
      <c r="N1479" s="28">
        <v>0</v>
      </c>
      <c r="O1479" s="28">
        <v>0</v>
      </c>
      <c r="P1479" s="28">
        <v>0</v>
      </c>
      <c r="Q1479" s="28">
        <v>0</v>
      </c>
      <c r="R1479" s="28">
        <v>0</v>
      </c>
      <c r="S1479" s="93">
        <v>0</v>
      </c>
      <c r="T1479" s="93">
        <f>_xlfn.XLOOKUP(B1479,'[3]Nur des jours'!$B:$B,'[3]Nur des jours'!$U:$U,"")</f>
        <v>7.0091857787370022E-3</v>
      </c>
      <c r="U1479" s="93">
        <v>0</v>
      </c>
      <c r="V1479" s="93">
        <v>0</v>
      </c>
      <c r="W1479" s="93">
        <v>7.0091857787370022E-3</v>
      </c>
      <c r="X1479" s="93">
        <v>0</v>
      </c>
      <c r="Y1479" s="93">
        <v>0</v>
      </c>
      <c r="Z1479" s="93">
        <v>0</v>
      </c>
      <c r="AA1479" s="93">
        <v>0</v>
      </c>
      <c r="AB1479" s="93">
        <v>0</v>
      </c>
      <c r="AC1479" s="93">
        <f>_xlfn.XLOOKUP(B1479,'[3]Nur des jours'!$B:$B,'[3]Nur des jours'!$N:$N,"")</f>
        <v>0</v>
      </c>
      <c r="AD1479" s="93">
        <v>0</v>
      </c>
      <c r="AE1479" s="93">
        <v>0</v>
      </c>
      <c r="AF1479" s="93">
        <v>0</v>
      </c>
      <c r="AG1479" s="93"/>
      <c r="AH1479" s="93">
        <v>0</v>
      </c>
      <c r="AI1479" s="93">
        <v>0</v>
      </c>
      <c r="AJ1479" s="93">
        <v>0</v>
      </c>
      <c r="AK1479" s="93">
        <v>0</v>
      </c>
      <c r="AL1479" s="93">
        <v>0</v>
      </c>
      <c r="AM1479" s="49" t="s">
        <v>5559</v>
      </c>
      <c r="AN1479" s="49"/>
      <c r="AO1479" s="48" t="str" cm="1">
        <f t="array" ref="AO1479">IFERROR(_xlfn.IFS(
AQ1479="MPR ISSUE","PDH",
AQ1479="BSS Hardware Issue","BSS",
AQ1479="Sites strategiques, MLL, Pylone, etc.","ENVTECH",
AQ1479="AKTIVCO DEFAUT GE &amp; POWER Cabinet","AKTIVCO",
AQ1479="AKTIVCO Coupure ENEO &amp; Baisse de tension","AKTIVCO GRID ONLY",
AQ1479="Coupure ENEO &amp; Baisse de tension","IHS GRID ONLY",
AQ1479="Defaut GE &amp; POWER Cabinet","IHS",
AQ1479="Sharing","Partners",
AQ1479="Sites strategiques &amp; DataCenter","SST &amp; DC",
AQ1479="Exclu","Exclu",
AQ1479="SAT","SAT",
AQ1479="SPARE-ISSUE","SPARE-ISSUE",
AQ1479="Fiber CAmtel","TRANS_FO_CAMTEL",
AQ1479="Fiber AOF","Fiber AOF",
AQ1479="Projet OCM (HUAWEI)","TRAVAUX-HUAWEI",
AQ1479="Projet OCM (NOKIA)","TRAVAUX-NOKIA",
AQ1479="ACCESS-ISSUE","ACCESS-ISSUE",
AQ1479="Projet OCM (ZTE, NOKIA, autres projets)","TRAVAUX OCM",
AQ1479="No root CAuse","No root cause",
AQ1479="ODU HS","PDH",
AQ1479="IP &amp; VLAN","PDH",
AQ1479="Warehouse HUAWEI","SPARE-ISSUE",
AQ1479="SPARE-HS","SPARE-ISSUE",
AQ1479="Power Telco","BSS",AQ1479="no impacts","no impacts"
),"")</f>
        <v>No root cause</v>
      </c>
      <c r="AP1479" s="48" t="str" cm="1">
        <f t="array" ref="AP1479">IFERROR(_xlfn.IFS(
AQ1479="MPR ISSUE","TX ISSUE",
AQ1479="BSS Hardware Issue","RAN ISSUE",
AQ1479="Sites strategiques, MLL, Pylone, etc.","ENVTECH",
AQ1479="AKTIVCO DEFAUT GE &amp; POWER Cabinet","POWER ISSUE",
AQ1479="AKTIVCO Coupure ENEO &amp; Baisse de tension","POWER ISSUE",
AQ1479="Coupure ENEO &amp; Baisse de tension","POWER ISSUE",
AQ1479="Defaut GE &amp; POWER Cabinet","POWER ISSUE",
AQ1479="Sharing","POWER ISSUE",
AQ1479="Sites strategiques &amp; DataCenter","POWER ISSUE",
AQ1479="Exclu","Exclu",
AQ1479="SAT","TX ISSUE",
AQ1479="SPARE-ISSUE","SPARE-ISSUE",
AQ1479="Fiber CAmtel","TX ISSUE",
AQ1479="Fiber AOF","TX ISSUE",
AQ1479="Projet OCM (HUAWEI)","TRAVAUX-HUAWEI",
AQ1479="Projet OCM (NOKIA)","TRAVAUX -NOKIA",
AQ1479="ACCESS-ISSUE","ACCESS-ISSUE",
AQ1479="Projet OCM (ZTE, NOKIA, autres projets)","TRAVAUX OCM",
AQ1479="No root CAuse","No root cause",
AQ1479="ODU HS","TX ISSUE",
AQ1479="IP &amp; VLAN","TX ISSUE",
AQ1479="Warehouse HUAWEI","SPARE-ISSUE",
AQ1479="SPARE-HS","SPARE-ISSUE",
AQ1479="Power Telco","RAN ISSUE",AQ1479="no impacts","no impacts"
),"")</f>
        <v>No root cause</v>
      </c>
      <c r="AQ1479" s="126" t="s">
        <v>5344</v>
      </c>
      <c r="AR1479" s="48" t="str" cm="1">
        <f t="array" ref="AR1479">IFERROR(_xlfn.IFS(
AQ1479="MPR ISSUE","ACTIVE",
AQ1479="BSS Hardware Issue","ACTIVE",
AQ1479="Sites strategiques, MLL, Pylone, etc.","PASSIVE",
AQ1479="AKTIVCO DEFAUT GE &amp; POWER Cabinet","PASSIVE",
AQ1479="AKTIVCO Coupure ENEO &amp; Baisse de tension","PASSIVE",
AQ1479="Coupure ENEO &amp; Baisse de tension","PASSIVE",
AQ1479="Defaut GE &amp; POWER Cabinet","PASSIVE",
AQ1479="Sharing","PASSIVE",
AQ1479="Sites strategiques &amp; DataCenter","PASSIVE",
AQ1479="Exclu","Exclu",
AQ1479="SAT","ACTIVE",
AQ1479="SPARE-ISSUE","SPARE-ISSUE",
AQ1479="Fiber CAmtel","ACTIVE",
AQ1479="Fiber AOF","ACTIVE",
AQ1479="Projet OCM (HUAWEI)","PLANNED WORKS",
AQ1479="Projet OCM (NOKIA)","PLANNED WORKS",
AQ1479="ACCESS-ISSUE","ACCESS-ISSUE",
AQ1479="Projet OCM (ZTE, NOKIA, autres projets)","PLANNED WORKS",
AQ1479="No root CAuse","No root cause",
AQ1479="ODU HS","ACTIVE",
AQ1479="IP &amp; VLAN","ACTIVE",
AQ1479="Warehouse HUAWEI","SPARE-ISSUE",
AQ1479="SPARE-HS","SPARE-ISSUE",
AQ1479="Power Telco","ACTIVE", AQ1479="no impacts","no impacts"
),"")</f>
        <v>No root cause</v>
      </c>
      <c r="AS1479" s="92" t="s">
        <v>5537</v>
      </c>
      <c r="AT1479" s="98" t="s">
        <v>1702</v>
      </c>
      <c r="AV1479" s="17" t="s">
        <v>5537</v>
      </c>
      <c r="AW1479" s="7" t="s">
        <v>5537</v>
      </c>
      <c r="AX1479" s="6" t="s">
        <v>5537</v>
      </c>
      <c r="AY1479" s="7"/>
      <c r="AZ1479" s="3" t="s">
        <v>5537</v>
      </c>
      <c r="BA1479" s="18" t="s">
        <v>5537</v>
      </c>
      <c r="BB1479" s="18" t="s">
        <v>5537</v>
      </c>
      <c r="BC1479" s="18" t="s">
        <v>5537</v>
      </c>
      <c r="BD1479" s="18" t="s">
        <v>5537</v>
      </c>
      <c r="BE1479" s="18" t="s">
        <v>5537</v>
      </c>
      <c r="BF1479" s="18" t="s">
        <v>5537</v>
      </c>
      <c r="BG1479" s="18" t="s">
        <v>5537</v>
      </c>
      <c r="BH1479" s="18" t="s">
        <v>5537</v>
      </c>
      <c r="BI1479" s="18" t="s">
        <v>5537</v>
      </c>
      <c r="BJ1479" s="18" t="s">
        <v>5537</v>
      </c>
      <c r="BK1479" s="18" t="s">
        <v>5537</v>
      </c>
      <c r="BL1479" s="9" t="s">
        <v>5537</v>
      </c>
      <c r="BM1479" s="14" t="s">
        <v>5537</v>
      </c>
      <c r="BN1479" s="14" t="s">
        <v>5537</v>
      </c>
      <c r="BO1479" s="14" t="str">
        <f>_xlfn.XLOOKUP(B1479,'[4]cell downs 18042026 17h'!$B:$B,'[4]cell downs 18042026 17h'!$B:$B,"")</f>
        <v/>
      </c>
      <c r="BP1479" s="14" t="str">
        <f>_xlfn.XLOOKUP(B1479,'[5]Cells Huawei 19042026 15h'!$B:$B,'[5]Cells Huawei 19042026 15h'!$B:$B,"")</f>
        <v/>
      </c>
      <c r="BQ1479" s="9" t="str">
        <f>_xlfn.XLOOKUP(B1479,'[6]cells down 19042026 9H40'!$B:$B,'[6]cells down 19042026 9H40'!$B:$B,"")</f>
        <v/>
      </c>
      <c r="BR1479" s="9" t="s">
        <v>1702</v>
      </c>
      <c r="BS1479" s="9" t="s">
        <v>318</v>
      </c>
      <c r="BT1479" s="108"/>
    </row>
    <row r="1480" spans="1:72" s="9" customFormat="1" x14ac:dyDescent="0.35">
      <c r="A1480" s="1" t="s">
        <v>3941</v>
      </c>
      <c r="B1480" s="8" t="s">
        <v>3942</v>
      </c>
      <c r="C1480" s="3" t="str">
        <f>_xlfn.XLOOKUP(B1480,'[1]daily break down'!$D:$D,'[1]daily break down'!$E:$E,"")</f>
        <v>ADAMAOUA</v>
      </c>
      <c r="D1480" s="1" t="s">
        <v>11</v>
      </c>
      <c r="E1480" s="1" t="s">
        <v>66</v>
      </c>
      <c r="F1480" s="3" t="s">
        <v>90</v>
      </c>
      <c r="G1480" s="1" t="s">
        <v>3943</v>
      </c>
      <c r="H1480" s="32" t="str">
        <f>_xlfn.XLOOKUP(B1480,[2]CALCULATION!$B:$B,[2]CALCULATION!$H:$H,"")</f>
        <v>HUAWEI</v>
      </c>
      <c r="I1480" s="28">
        <v>0</v>
      </c>
      <c r="J1480" s="28">
        <v>0</v>
      </c>
      <c r="K1480" s="28">
        <v>0</v>
      </c>
      <c r="L1480" s="28">
        <v>0</v>
      </c>
      <c r="M1480" s="28">
        <v>0</v>
      </c>
      <c r="N1480" s="28">
        <v>0</v>
      </c>
      <c r="O1480" s="28">
        <v>0</v>
      </c>
      <c r="P1480" s="28">
        <v>0</v>
      </c>
      <c r="Q1480" s="28">
        <v>0</v>
      </c>
      <c r="R1480" s="28">
        <v>0</v>
      </c>
      <c r="S1480" s="93">
        <v>0</v>
      </c>
      <c r="T1480" s="93">
        <f>_xlfn.XLOOKUP(B1480,'[3]Nur des jours'!$B:$B,'[3]Nur des jours'!$U:$U,"")</f>
        <v>0</v>
      </c>
      <c r="U1480" s="93">
        <v>0</v>
      </c>
      <c r="V1480" s="93">
        <v>0</v>
      </c>
      <c r="W1480" s="93">
        <v>6.4206281942625247E-3</v>
      </c>
      <c r="X1480" s="93">
        <v>0</v>
      </c>
      <c r="Y1480" s="93">
        <v>0</v>
      </c>
      <c r="Z1480" s="93">
        <v>0</v>
      </c>
      <c r="AA1480" s="93">
        <v>0</v>
      </c>
      <c r="AB1480" s="93">
        <v>0</v>
      </c>
      <c r="AC1480" s="93">
        <f>_xlfn.XLOOKUP(B1480,'[3]Nur des jours'!$B:$B,'[3]Nur des jours'!$N:$N,"")</f>
        <v>0</v>
      </c>
      <c r="AD1480" s="93">
        <v>0</v>
      </c>
      <c r="AE1480" s="93">
        <v>0</v>
      </c>
      <c r="AF1480" s="93">
        <v>0</v>
      </c>
      <c r="AG1480" s="93"/>
      <c r="AH1480" s="93">
        <v>0</v>
      </c>
      <c r="AI1480" s="93">
        <v>0</v>
      </c>
      <c r="AJ1480" s="93">
        <v>0</v>
      </c>
      <c r="AK1480" s="93">
        <v>0</v>
      </c>
      <c r="AL1480" s="93">
        <v>0</v>
      </c>
      <c r="AM1480" s="49" t="s">
        <v>5559</v>
      </c>
      <c r="AN1480" s="49"/>
      <c r="AO1480" s="48" t="str" cm="1">
        <f t="array" ref="AO1480">IFERROR(_xlfn.IFS(
AQ1480="MPR ISSUE","PDH",
AQ1480="BSS Hardware Issue","BSS",
AQ1480="Sites strategiques, MLL, Pylone, etc.","ENVTECH",
AQ1480="AKTIVCO DEFAUT GE &amp; POWER Cabinet","AKTIVCO",
AQ1480="AKTIVCO Coupure ENEO &amp; Baisse de tension","AKTIVCO GRID ONLY",
AQ1480="Coupure ENEO &amp; Baisse de tension","IHS GRID ONLY",
AQ1480="Defaut GE &amp; POWER Cabinet","IHS",
AQ1480="Sharing","Partners",
AQ1480="Sites strategiques &amp; DataCenter","SST &amp; DC",
AQ1480="Exclu","Exclu",
AQ1480="SAT","SAT",
AQ1480="SPARE-ISSUE","SPARE-ISSUE",
AQ1480="Fiber CAmtel","TRANS_FO_CAMTEL",
AQ1480="Fiber AOF","Fiber AOF",
AQ1480="Projet OCM (HUAWEI)","TRAVAUX-HUAWEI",
AQ1480="Projet OCM (NOKIA)","TRAVAUX-NOKIA",
AQ1480="ACCESS-ISSUE","ACCESS-ISSUE",
AQ1480="Projet OCM (ZTE, NOKIA, autres projets)","TRAVAUX OCM",
AQ1480="No root CAuse","No root cause",
AQ1480="ODU HS","PDH",
AQ1480="IP &amp; VLAN","PDH",
AQ1480="Warehouse HUAWEI","SPARE-ISSUE",
AQ1480="SPARE-HS","SPARE-ISSUE",
AQ1480="Power Telco","BSS",AQ1480="no impacts","no impacts"
),"")</f>
        <v>No root cause</v>
      </c>
      <c r="AP1480" s="48" t="str" cm="1">
        <f t="array" ref="AP1480">IFERROR(_xlfn.IFS(
AQ1480="MPR ISSUE","TX ISSUE",
AQ1480="BSS Hardware Issue","RAN ISSUE",
AQ1480="Sites strategiques, MLL, Pylone, etc.","ENVTECH",
AQ1480="AKTIVCO DEFAUT GE &amp; POWER Cabinet","POWER ISSUE",
AQ1480="AKTIVCO Coupure ENEO &amp; Baisse de tension","POWER ISSUE",
AQ1480="Coupure ENEO &amp; Baisse de tension","POWER ISSUE",
AQ1480="Defaut GE &amp; POWER Cabinet","POWER ISSUE",
AQ1480="Sharing","POWER ISSUE",
AQ1480="Sites strategiques &amp; DataCenter","POWER ISSUE",
AQ1480="Exclu","Exclu",
AQ1480="SAT","TX ISSUE",
AQ1480="SPARE-ISSUE","SPARE-ISSUE",
AQ1480="Fiber CAmtel","TX ISSUE",
AQ1480="Fiber AOF","TX ISSUE",
AQ1480="Projet OCM (HUAWEI)","TRAVAUX-HUAWEI",
AQ1480="Projet OCM (NOKIA)","TRAVAUX -NOKIA",
AQ1480="ACCESS-ISSUE","ACCESS-ISSUE",
AQ1480="Projet OCM (ZTE, NOKIA, autres projets)","TRAVAUX OCM",
AQ1480="No root CAuse","No root cause",
AQ1480="ODU HS","TX ISSUE",
AQ1480="IP &amp; VLAN","TX ISSUE",
AQ1480="Warehouse HUAWEI","SPARE-ISSUE",
AQ1480="SPARE-HS","SPARE-ISSUE",
AQ1480="Power Telco","RAN ISSUE",AQ1480="no impacts","no impacts"
),"")</f>
        <v>No root cause</v>
      </c>
      <c r="AQ1480" s="126" t="s">
        <v>5344</v>
      </c>
      <c r="AR1480" s="48" t="str" cm="1">
        <f t="array" ref="AR1480">IFERROR(_xlfn.IFS(
AQ1480="MPR ISSUE","ACTIVE",
AQ1480="BSS Hardware Issue","ACTIVE",
AQ1480="Sites strategiques, MLL, Pylone, etc.","PASSIVE",
AQ1480="AKTIVCO DEFAUT GE &amp; POWER Cabinet","PASSIVE",
AQ1480="AKTIVCO Coupure ENEO &amp; Baisse de tension","PASSIVE",
AQ1480="Coupure ENEO &amp; Baisse de tension","PASSIVE",
AQ1480="Defaut GE &amp; POWER Cabinet","PASSIVE",
AQ1480="Sharing","PASSIVE",
AQ1480="Sites strategiques &amp; DataCenter","PASSIVE",
AQ1480="Exclu","Exclu",
AQ1480="SAT","ACTIVE",
AQ1480="SPARE-ISSUE","SPARE-ISSUE",
AQ1480="Fiber CAmtel","ACTIVE",
AQ1480="Fiber AOF","ACTIVE",
AQ1480="Projet OCM (HUAWEI)","PLANNED WORKS",
AQ1480="Projet OCM (NOKIA)","PLANNED WORKS",
AQ1480="ACCESS-ISSUE","ACCESS-ISSUE",
AQ1480="Projet OCM (ZTE, NOKIA, autres projets)","PLANNED WORKS",
AQ1480="No root CAuse","No root cause",
AQ1480="ODU HS","ACTIVE",
AQ1480="IP &amp; VLAN","ACTIVE",
AQ1480="Warehouse HUAWEI","SPARE-ISSUE",
AQ1480="SPARE-HS","SPARE-ISSUE",
AQ1480="Power Telco","ACTIVE", AQ1480="no impacts","no impacts"
),"")</f>
        <v>No root cause</v>
      </c>
      <c r="AS1480" s="92" t="s">
        <v>5537</v>
      </c>
      <c r="AT1480" s="98" t="s">
        <v>3942</v>
      </c>
      <c r="AV1480" s="17" t="s">
        <v>5537</v>
      </c>
      <c r="AW1480" s="7" t="s">
        <v>5537</v>
      </c>
      <c r="AX1480" s="6" t="s">
        <v>5537</v>
      </c>
      <c r="AY1480" s="7"/>
      <c r="AZ1480" s="3" t="s">
        <v>5537</v>
      </c>
      <c r="BA1480" s="18" t="s">
        <v>5537</v>
      </c>
      <c r="BB1480" s="18" t="s">
        <v>5537</v>
      </c>
      <c r="BC1480" s="18" t="s">
        <v>5537</v>
      </c>
      <c r="BD1480" s="18" t="s">
        <v>5537</v>
      </c>
      <c r="BE1480" s="18" t="s">
        <v>5537</v>
      </c>
      <c r="BF1480" s="18" t="s">
        <v>5537</v>
      </c>
      <c r="BG1480" s="18" t="s">
        <v>5537</v>
      </c>
      <c r="BH1480" s="18" t="s">
        <v>5537</v>
      </c>
      <c r="BI1480" s="18" t="s">
        <v>5537</v>
      </c>
      <c r="BJ1480" s="18" t="s">
        <v>5537</v>
      </c>
      <c r="BK1480" s="18" t="s">
        <v>5537</v>
      </c>
      <c r="BL1480" s="9" t="s">
        <v>5537</v>
      </c>
      <c r="BM1480" s="14" t="s">
        <v>5537</v>
      </c>
      <c r="BN1480" s="14" t="s">
        <v>5537</v>
      </c>
      <c r="BO1480" s="14" t="str">
        <f>_xlfn.XLOOKUP(B1480,'[4]cell downs 18042026 17h'!$B:$B,'[4]cell downs 18042026 17h'!$B:$B,"")</f>
        <v/>
      </c>
      <c r="BP1480" s="14" t="str">
        <f>_xlfn.XLOOKUP(B1480,'[5]Cells Huawei 19042026 15h'!$B:$B,'[5]Cells Huawei 19042026 15h'!$B:$B,"")</f>
        <v/>
      </c>
      <c r="BQ1480" s="9" t="str">
        <f>_xlfn.XLOOKUP(B1480,'[6]cells down 19042026 9H40'!$B:$B,'[6]cells down 19042026 9H40'!$B:$B,"")</f>
        <v/>
      </c>
      <c r="BR1480" s="9" t="s">
        <v>3942</v>
      </c>
      <c r="BS1480" s="9" t="s">
        <v>12</v>
      </c>
      <c r="BT1480" s="108"/>
    </row>
    <row r="1481" spans="1:72" s="9" customFormat="1" x14ac:dyDescent="0.35">
      <c r="A1481" s="1" t="s">
        <v>1091</v>
      </c>
      <c r="B1481" s="8" t="s">
        <v>1092</v>
      </c>
      <c r="C1481" s="3" t="str">
        <f>_xlfn.XLOOKUP(B1481,'[1]daily break down'!$D:$D,'[1]daily break down'!$E:$E,"")</f>
        <v>NORD</v>
      </c>
      <c r="D1481" s="1" t="s">
        <v>21</v>
      </c>
      <c r="E1481" s="1" t="s">
        <v>122</v>
      </c>
      <c r="F1481" s="3" t="s">
        <v>23</v>
      </c>
      <c r="G1481" s="1" t="s">
        <v>1093</v>
      </c>
      <c r="H1481" s="33" t="str">
        <f>_xlfn.XLOOKUP(B1481,[2]CALCULATION!$B:$B,[2]CALCULATION!$H:$H,"")</f>
        <v>NOKIA</v>
      </c>
      <c r="I1481" s="28">
        <v>1.2485277349802194E-3</v>
      </c>
      <c r="J1481" s="28">
        <v>0</v>
      </c>
      <c r="K1481" s="28">
        <v>0</v>
      </c>
      <c r="L1481" s="28">
        <v>4.8157498349233373E-3</v>
      </c>
      <c r="M1481" s="28">
        <v>0</v>
      </c>
      <c r="N1481" s="28">
        <v>0</v>
      </c>
      <c r="O1481" s="28">
        <v>0</v>
      </c>
      <c r="P1481" s="28">
        <v>0</v>
      </c>
      <c r="Q1481" s="28">
        <v>0</v>
      </c>
      <c r="R1481" s="28">
        <v>0</v>
      </c>
      <c r="S1481" s="93">
        <v>0</v>
      </c>
      <c r="T1481" s="93">
        <f>_xlfn.XLOOKUP(B1481,'[3]Nur des jours'!$B:$B,'[3]Nur des jours'!$U:$U,"")</f>
        <v>5.6186999824777671E-3</v>
      </c>
      <c r="U1481" s="93">
        <v>0</v>
      </c>
      <c r="V1481" s="93">
        <v>0</v>
      </c>
      <c r="W1481" s="93">
        <v>5.6186999824777671E-3</v>
      </c>
      <c r="X1481" s="93">
        <v>0</v>
      </c>
      <c r="Y1481" s="93">
        <v>0</v>
      </c>
      <c r="Z1481" s="93">
        <v>0</v>
      </c>
      <c r="AA1481" s="93">
        <v>0</v>
      </c>
      <c r="AB1481" s="93">
        <v>0</v>
      </c>
      <c r="AC1481" s="93">
        <f>_xlfn.XLOOKUP(B1481,'[3]Nur des jours'!$B:$B,'[3]Nur des jours'!$N:$N,"")</f>
        <v>0</v>
      </c>
      <c r="AD1481" s="93">
        <v>0</v>
      </c>
      <c r="AE1481" s="93">
        <v>0</v>
      </c>
      <c r="AF1481" s="93">
        <v>0</v>
      </c>
      <c r="AG1481" s="93"/>
      <c r="AH1481" s="93">
        <v>0</v>
      </c>
      <c r="AI1481" s="93">
        <v>0</v>
      </c>
      <c r="AJ1481" s="93">
        <v>0</v>
      </c>
      <c r="AK1481" s="93">
        <v>0</v>
      </c>
      <c r="AL1481" s="93">
        <v>0</v>
      </c>
      <c r="AM1481" s="49" t="s">
        <v>5559</v>
      </c>
      <c r="AN1481" s="49"/>
      <c r="AO1481" s="48" t="str" cm="1">
        <f t="array" ref="AO1481">IFERROR(_xlfn.IFS(
AQ1481="MPR ISSUE","PDH",
AQ1481="BSS Hardware Issue","BSS",
AQ1481="Sites strategiques, MLL, Pylone, etc.","ENVTECH",
AQ1481="AKTIVCO DEFAUT GE &amp; POWER Cabinet","AKTIVCO",
AQ1481="AKTIVCO Coupure ENEO &amp; Baisse de tension","AKTIVCO GRID ONLY",
AQ1481="Coupure ENEO &amp; Baisse de tension","IHS GRID ONLY",
AQ1481="Defaut GE &amp; POWER Cabinet","IHS",
AQ1481="Sharing","Partners",
AQ1481="Sites strategiques &amp; DataCenter","SST &amp; DC",
AQ1481="Exclu","Exclu",
AQ1481="SAT","SAT",
AQ1481="SPARE-ISSUE","SPARE-ISSUE",
AQ1481="Fiber CAmtel","TRANS_FO_CAMTEL",
AQ1481="Fiber AOF","Fiber AOF",
AQ1481="Projet OCM (HUAWEI)","TRAVAUX-HUAWEI",
AQ1481="Projet OCM (NOKIA)","TRAVAUX-NOKIA",
AQ1481="ACCESS-ISSUE","ACCESS-ISSUE",
AQ1481="Projet OCM (ZTE, NOKIA, autres projets)","TRAVAUX OCM",
AQ1481="No root CAuse","No root cause",
AQ1481="ODU HS","PDH",
AQ1481="IP &amp; VLAN","PDH",
AQ1481="Warehouse HUAWEI","SPARE-ISSUE",
AQ1481="SPARE-HS","SPARE-ISSUE",
AQ1481="Power Telco","BSS",AQ1481="no impacts","no impacts"
),"")</f>
        <v>AKTIVCO</v>
      </c>
      <c r="AP1481" s="48" t="str" cm="1">
        <f t="array" ref="AP1481">IFERROR(_xlfn.IFS(
AQ1481="MPR ISSUE","TX ISSUE",
AQ1481="BSS Hardware Issue","RAN ISSUE",
AQ1481="Sites strategiques, MLL, Pylone, etc.","ENVTECH",
AQ1481="AKTIVCO DEFAUT GE &amp; POWER Cabinet","POWER ISSUE",
AQ1481="AKTIVCO Coupure ENEO &amp; Baisse de tension","POWER ISSUE",
AQ1481="Coupure ENEO &amp; Baisse de tension","POWER ISSUE",
AQ1481="Defaut GE &amp; POWER Cabinet","POWER ISSUE",
AQ1481="Sharing","POWER ISSUE",
AQ1481="Sites strategiques &amp; DataCenter","POWER ISSUE",
AQ1481="Exclu","Exclu",
AQ1481="SAT","TX ISSUE",
AQ1481="SPARE-ISSUE","SPARE-ISSUE",
AQ1481="Fiber CAmtel","TX ISSUE",
AQ1481="Fiber AOF","TX ISSUE",
AQ1481="Projet OCM (HUAWEI)","TRAVAUX-HUAWEI",
AQ1481="Projet OCM (NOKIA)","TRAVAUX -NOKIA",
AQ1481="ACCESS-ISSUE","ACCESS-ISSUE",
AQ1481="Projet OCM (ZTE, NOKIA, autres projets)","TRAVAUX OCM",
AQ1481="No root CAuse","No root cause",
AQ1481="ODU HS","TX ISSUE",
AQ1481="IP &amp; VLAN","TX ISSUE",
AQ1481="Warehouse HUAWEI","SPARE-ISSUE",
AQ1481="SPARE-HS","SPARE-ISSUE",
AQ1481="Power Telco","RAN ISSUE",AQ1481="no impacts","no impacts"
),"")</f>
        <v>POWER ISSUE</v>
      </c>
      <c r="AQ1481" s="67" t="s">
        <v>5325</v>
      </c>
      <c r="AR1481" s="48" t="str" cm="1">
        <f t="array" ref="AR1481">IFERROR(_xlfn.IFS(
AQ1481="MPR ISSUE","ACTIVE",
AQ1481="BSS Hardware Issue","ACTIVE",
AQ1481="Sites strategiques, MLL, Pylone, etc.","PASSIVE",
AQ1481="AKTIVCO DEFAUT GE &amp; POWER Cabinet","PASSIVE",
AQ1481="AKTIVCO Coupure ENEO &amp; Baisse de tension","PASSIVE",
AQ1481="Coupure ENEO &amp; Baisse de tension","PASSIVE",
AQ1481="Defaut GE &amp; POWER Cabinet","PASSIVE",
AQ1481="Sharing","PASSIVE",
AQ1481="Sites strategiques &amp; DataCenter","PASSIVE",
AQ1481="Exclu","Exclu",
AQ1481="SAT","ACTIVE",
AQ1481="SPARE-ISSUE","SPARE-ISSUE",
AQ1481="Fiber CAmtel","ACTIVE",
AQ1481="Fiber AOF","ACTIVE",
AQ1481="Projet OCM (HUAWEI)","PLANNED WORKS",
AQ1481="Projet OCM (NOKIA)","PLANNED WORKS",
AQ1481="ACCESS-ISSUE","ACCESS-ISSUE",
AQ1481="Projet OCM (ZTE, NOKIA, autres projets)","PLANNED WORKS",
AQ1481="No root CAuse","No root cause",
AQ1481="ODU HS","ACTIVE",
AQ1481="IP &amp; VLAN","ACTIVE",
AQ1481="Warehouse HUAWEI","SPARE-ISSUE",
AQ1481="SPARE-HS","SPARE-ISSUE",
AQ1481="Power Telco","ACTIVE", AQ1481="no impacts","no impacts"
),"")</f>
        <v>PASSIVE</v>
      </c>
      <c r="AS1481" s="92" t="s">
        <v>5851</v>
      </c>
      <c r="AT1481" s="98" t="s">
        <v>1092</v>
      </c>
      <c r="AV1481" s="17" t="s">
        <v>5537</v>
      </c>
      <c r="AW1481" s="7" t="s">
        <v>5537</v>
      </c>
      <c r="AX1481" s="6" t="s">
        <v>5537</v>
      </c>
      <c r="AY1481" s="7"/>
      <c r="AZ1481" s="3" t="s">
        <v>5537</v>
      </c>
      <c r="BA1481" s="18" t="s">
        <v>5537</v>
      </c>
      <c r="BB1481" s="18" t="s">
        <v>5537</v>
      </c>
      <c r="BC1481" s="18" t="s">
        <v>5537</v>
      </c>
      <c r="BD1481" s="18" t="s">
        <v>5537</v>
      </c>
      <c r="BE1481" s="18" t="s">
        <v>5537</v>
      </c>
      <c r="BF1481" s="18" t="s">
        <v>5537</v>
      </c>
      <c r="BG1481" s="18" t="s">
        <v>5537</v>
      </c>
      <c r="BH1481" s="18" t="s">
        <v>5537</v>
      </c>
      <c r="BI1481" s="18" t="s">
        <v>5537</v>
      </c>
      <c r="BJ1481" s="18" t="s">
        <v>5537</v>
      </c>
      <c r="BK1481" s="18" t="s">
        <v>5537</v>
      </c>
      <c r="BL1481" s="9" t="s">
        <v>5851</v>
      </c>
      <c r="BM1481" s="14" t="s">
        <v>5537</v>
      </c>
      <c r="BN1481" s="14" t="s">
        <v>5537</v>
      </c>
      <c r="BO1481" s="14" t="str">
        <f>_xlfn.XLOOKUP(B1481,'[4]cell downs 18042026 17h'!$B:$B,'[4]cell downs 18042026 17h'!$B:$B,"")</f>
        <v/>
      </c>
      <c r="BP1481" s="14" t="str">
        <f>_xlfn.XLOOKUP(B1481,'[5]Cells Huawei 19042026 15h'!$B:$B,'[5]Cells Huawei 19042026 15h'!$B:$B,"")</f>
        <v/>
      </c>
      <c r="BQ1481" s="9" t="str">
        <f>_xlfn.XLOOKUP(B1481,'[6]cells down 19042026 9H40'!$B:$B,'[6]cells down 19042026 9H40'!$B:$B,"")</f>
        <v/>
      </c>
      <c r="BR1481" s="9" t="s">
        <v>5537</v>
      </c>
      <c r="BS1481" s="9" t="s">
        <v>66</v>
      </c>
      <c r="BT1481" s="108"/>
    </row>
    <row r="1482" spans="1:72" s="9" customFormat="1" x14ac:dyDescent="0.35">
      <c r="A1482" s="1" t="s">
        <v>3489</v>
      </c>
      <c r="B1482" s="8" t="s">
        <v>3490</v>
      </c>
      <c r="C1482" s="3" t="str">
        <f>_xlfn.XLOOKUP(B1482,'[1]daily break down'!$D:$D,'[1]daily break down'!$E:$E,"")</f>
        <v>CENTRE</v>
      </c>
      <c r="D1482" s="1" t="s">
        <v>11</v>
      </c>
      <c r="E1482" s="1" t="s">
        <v>12</v>
      </c>
      <c r="F1482" s="3" t="s">
        <v>69</v>
      </c>
      <c r="G1482" s="1" t="s">
        <v>70</v>
      </c>
      <c r="H1482" s="34" t="str">
        <f>_xlfn.XLOOKUP(B1482,[2]CALCULATION!$B:$B,[2]CALCULATION!$H:$H,"")</f>
        <v>ZTE</v>
      </c>
      <c r="I1482" s="28">
        <v>0</v>
      </c>
      <c r="J1482" s="28">
        <v>0</v>
      </c>
      <c r="K1482" s="28">
        <v>0</v>
      </c>
      <c r="L1482" s="28">
        <v>0</v>
      </c>
      <c r="M1482" s="28">
        <v>0</v>
      </c>
      <c r="N1482" s="28">
        <v>0</v>
      </c>
      <c r="O1482" s="28">
        <v>0</v>
      </c>
      <c r="P1482" s="28">
        <v>0</v>
      </c>
      <c r="Q1482" s="28">
        <v>0</v>
      </c>
      <c r="R1482" s="28">
        <v>0</v>
      </c>
      <c r="S1482" s="93">
        <v>0</v>
      </c>
      <c r="T1482" s="93">
        <f>_xlfn.XLOOKUP(B1482,'[3]Nur des jours'!$B:$B,'[3]Nur des jours'!$U:$U,"")</f>
        <v>5.4218638084884618E-3</v>
      </c>
      <c r="U1482" s="93">
        <v>0</v>
      </c>
      <c r="V1482" s="93">
        <v>0</v>
      </c>
      <c r="W1482" s="93">
        <v>5.4218638084884618E-3</v>
      </c>
      <c r="X1482" s="93">
        <v>0</v>
      </c>
      <c r="Y1482" s="93">
        <v>0</v>
      </c>
      <c r="Z1482" s="93">
        <v>0</v>
      </c>
      <c r="AA1482" s="93">
        <v>0</v>
      </c>
      <c r="AB1482" s="93">
        <v>0</v>
      </c>
      <c r="AC1482" s="93">
        <f>_xlfn.XLOOKUP(B1482,'[3]Nur des jours'!$B:$B,'[3]Nur des jours'!$N:$N,"")</f>
        <v>0</v>
      </c>
      <c r="AD1482" s="93">
        <v>0</v>
      </c>
      <c r="AE1482" s="93">
        <v>0</v>
      </c>
      <c r="AF1482" s="93">
        <v>0</v>
      </c>
      <c r="AG1482" s="93"/>
      <c r="AH1482" s="93">
        <v>0</v>
      </c>
      <c r="AI1482" s="93">
        <v>0</v>
      </c>
      <c r="AJ1482" s="93">
        <v>0</v>
      </c>
      <c r="AK1482" s="93">
        <v>0</v>
      </c>
      <c r="AL1482" s="93">
        <v>0</v>
      </c>
      <c r="AM1482" s="49" t="s">
        <v>5559</v>
      </c>
      <c r="AN1482" s="49"/>
      <c r="AO1482" s="48" t="str" cm="1">
        <f t="array" ref="AO1482">IFERROR(_xlfn.IFS(
AQ1482="MPR ISSUE","PDH",
AQ1482="BSS Hardware Issue","BSS",
AQ1482="Sites strategiques, MLL, Pylone, etc.","ENVTECH",
AQ1482="AKTIVCO DEFAUT GE &amp; POWER Cabinet","AKTIVCO",
AQ1482="AKTIVCO Coupure ENEO &amp; Baisse de tension","AKTIVCO GRID ONLY",
AQ1482="Coupure ENEO &amp; Baisse de tension","IHS GRID ONLY",
AQ1482="Defaut GE &amp; POWER Cabinet","IHS",
AQ1482="Sharing","Partners",
AQ1482="Sites strategiques &amp; DataCenter","SST &amp; DC",
AQ1482="Exclu","Exclu",
AQ1482="SAT","SAT",
AQ1482="SPARE-ISSUE","SPARE-ISSUE",
AQ1482="Fiber CAmtel","TRANS_FO_CAMTEL",
AQ1482="Fiber AOF","Fiber AOF",
AQ1482="Projet OCM (HUAWEI)","TRAVAUX-HUAWEI",
AQ1482="Projet OCM (NOKIA)","TRAVAUX-NOKIA",
AQ1482="ACCESS-ISSUE","ACCESS-ISSUE",
AQ1482="Projet OCM (ZTE, NOKIA, autres projets)","TRAVAUX OCM",
AQ1482="No root CAuse","No root cause",
AQ1482="ODU HS","PDH",
AQ1482="IP &amp; VLAN","PDH",
AQ1482="Warehouse HUAWEI","SPARE-ISSUE",
AQ1482="SPARE-HS","SPARE-ISSUE",
AQ1482="Power Telco","BSS",AQ1482="no impacts","no impacts"
),"")</f>
        <v>No root cause</v>
      </c>
      <c r="AP1482" s="48" t="str" cm="1">
        <f t="array" ref="AP1482">IFERROR(_xlfn.IFS(
AQ1482="MPR ISSUE","TX ISSUE",
AQ1482="BSS Hardware Issue","RAN ISSUE",
AQ1482="Sites strategiques, MLL, Pylone, etc.","ENVTECH",
AQ1482="AKTIVCO DEFAUT GE &amp; POWER Cabinet","POWER ISSUE",
AQ1482="AKTIVCO Coupure ENEO &amp; Baisse de tension","POWER ISSUE",
AQ1482="Coupure ENEO &amp; Baisse de tension","POWER ISSUE",
AQ1482="Defaut GE &amp; POWER Cabinet","POWER ISSUE",
AQ1482="Sharing","POWER ISSUE",
AQ1482="Sites strategiques &amp; DataCenter","POWER ISSUE",
AQ1482="Exclu","Exclu",
AQ1482="SAT","TX ISSUE",
AQ1482="SPARE-ISSUE","SPARE-ISSUE",
AQ1482="Fiber CAmtel","TX ISSUE",
AQ1482="Fiber AOF","TX ISSUE",
AQ1482="Projet OCM (HUAWEI)","TRAVAUX-HUAWEI",
AQ1482="Projet OCM (NOKIA)","TRAVAUX -NOKIA",
AQ1482="ACCESS-ISSUE","ACCESS-ISSUE",
AQ1482="Projet OCM (ZTE, NOKIA, autres projets)","TRAVAUX OCM",
AQ1482="No root CAuse","No root cause",
AQ1482="ODU HS","TX ISSUE",
AQ1482="IP &amp; VLAN","TX ISSUE",
AQ1482="Warehouse HUAWEI","SPARE-ISSUE",
AQ1482="SPARE-HS","SPARE-ISSUE",
AQ1482="Power Telco","RAN ISSUE",AQ1482="no impacts","no impacts"
),"")</f>
        <v>No root cause</v>
      </c>
      <c r="AQ1482" s="126" t="s">
        <v>5344</v>
      </c>
      <c r="AR1482" s="48" t="str" cm="1">
        <f t="array" ref="AR1482">IFERROR(_xlfn.IFS(
AQ1482="MPR ISSUE","ACTIVE",
AQ1482="BSS Hardware Issue","ACTIVE",
AQ1482="Sites strategiques, MLL, Pylone, etc.","PASSIVE",
AQ1482="AKTIVCO DEFAUT GE &amp; POWER Cabinet","PASSIVE",
AQ1482="AKTIVCO Coupure ENEO &amp; Baisse de tension","PASSIVE",
AQ1482="Coupure ENEO &amp; Baisse de tension","PASSIVE",
AQ1482="Defaut GE &amp; POWER Cabinet","PASSIVE",
AQ1482="Sharing","PASSIVE",
AQ1482="Sites strategiques &amp; DataCenter","PASSIVE",
AQ1482="Exclu","Exclu",
AQ1482="SAT","ACTIVE",
AQ1482="SPARE-ISSUE","SPARE-ISSUE",
AQ1482="Fiber CAmtel","ACTIVE",
AQ1482="Fiber AOF","ACTIVE",
AQ1482="Projet OCM (HUAWEI)","PLANNED WORKS",
AQ1482="Projet OCM (NOKIA)","PLANNED WORKS",
AQ1482="ACCESS-ISSUE","ACCESS-ISSUE",
AQ1482="Projet OCM (ZTE, NOKIA, autres projets)","PLANNED WORKS",
AQ1482="No root CAuse","No root cause",
AQ1482="ODU HS","ACTIVE",
AQ1482="IP &amp; VLAN","ACTIVE",
AQ1482="Warehouse HUAWEI","SPARE-ISSUE",
AQ1482="SPARE-HS","SPARE-ISSUE",
AQ1482="Power Telco","ACTIVE", AQ1482="no impacts","no impacts"
),"")</f>
        <v>No root cause</v>
      </c>
      <c r="AS1482" s="92" t="s">
        <v>5537</v>
      </c>
      <c r="AT1482" s="98" t="s">
        <v>3490</v>
      </c>
      <c r="AV1482" s="17" t="s">
        <v>5537</v>
      </c>
      <c r="AW1482" s="7" t="s">
        <v>5537</v>
      </c>
      <c r="AX1482" s="6" t="s">
        <v>5537</v>
      </c>
      <c r="AY1482" s="7"/>
      <c r="AZ1482" s="3" t="s">
        <v>5537</v>
      </c>
      <c r="BA1482" s="18" t="s">
        <v>5537</v>
      </c>
      <c r="BB1482" s="18" t="s">
        <v>5537</v>
      </c>
      <c r="BC1482" s="18" t="s">
        <v>5537</v>
      </c>
      <c r="BD1482" s="18" t="s">
        <v>5537</v>
      </c>
      <c r="BE1482" s="18" t="s">
        <v>5537</v>
      </c>
      <c r="BF1482" s="18" t="s">
        <v>5537</v>
      </c>
      <c r="BG1482" s="18" t="s">
        <v>5537</v>
      </c>
      <c r="BH1482" s="18" t="s">
        <v>5537</v>
      </c>
      <c r="BI1482" s="18" t="s">
        <v>5537</v>
      </c>
      <c r="BJ1482" s="18" t="s">
        <v>5537</v>
      </c>
      <c r="BK1482" s="18" t="s">
        <v>5537</v>
      </c>
      <c r="BL1482" s="9" t="s">
        <v>5537</v>
      </c>
      <c r="BM1482" s="14" t="s">
        <v>5537</v>
      </c>
      <c r="BN1482" s="14" t="s">
        <v>5537</v>
      </c>
      <c r="BO1482" s="14" t="str">
        <f>_xlfn.XLOOKUP(B1482,'[4]cell downs 18042026 17h'!$B:$B,'[4]cell downs 18042026 17h'!$B:$B,"")</f>
        <v/>
      </c>
      <c r="BP1482" s="14" t="str">
        <f>_xlfn.XLOOKUP(B1482,'[5]Cells Huawei 19042026 15h'!$B:$B,'[5]Cells Huawei 19042026 15h'!$B:$B,"")</f>
        <v/>
      </c>
      <c r="BQ1482" s="9" t="str">
        <f>_xlfn.XLOOKUP(B1482,'[6]cells down 19042026 9H40'!$B:$B,'[6]cells down 19042026 9H40'!$B:$B,"")</f>
        <v/>
      </c>
      <c r="BR1482" s="9" t="s">
        <v>3490</v>
      </c>
      <c r="BS1482" s="9" t="s">
        <v>5537</v>
      </c>
      <c r="BT1482" s="108"/>
    </row>
    <row r="1483" spans="1:72" s="9" customFormat="1" x14ac:dyDescent="0.35">
      <c r="A1483" s="1" t="s">
        <v>1895</v>
      </c>
      <c r="B1483" s="8" t="s">
        <v>1896</v>
      </c>
      <c r="C1483" s="3" t="str">
        <f>_xlfn.XLOOKUP(B1483,'[1]daily break down'!$D:$D,'[1]daily break down'!$E:$E,"")</f>
        <v>CENTRE</v>
      </c>
      <c r="D1483" s="1" t="s">
        <v>11</v>
      </c>
      <c r="E1483" s="1" t="s">
        <v>12</v>
      </c>
      <c r="F1483" s="3" t="s">
        <v>69</v>
      </c>
      <c r="G1483" s="1" t="s">
        <v>70</v>
      </c>
      <c r="H1483" s="34" t="str">
        <f>_xlfn.XLOOKUP(B1483,[2]CALCULATION!$B:$B,[2]CALCULATION!$H:$H,"")</f>
        <v>ZTE</v>
      </c>
      <c r="I1483" s="28">
        <v>0</v>
      </c>
      <c r="J1483" s="28">
        <v>0</v>
      </c>
      <c r="K1483" s="28">
        <v>0</v>
      </c>
      <c r="L1483" s="28">
        <v>0</v>
      </c>
      <c r="M1483" s="28">
        <v>0</v>
      </c>
      <c r="N1483" s="28">
        <v>0</v>
      </c>
      <c r="O1483" s="28">
        <v>0</v>
      </c>
      <c r="P1483" s="28">
        <v>0</v>
      </c>
      <c r="Q1483" s="28">
        <v>0</v>
      </c>
      <c r="R1483" s="28">
        <v>0</v>
      </c>
      <c r="S1483" s="93">
        <v>0</v>
      </c>
      <c r="T1483" s="93">
        <f>_xlfn.XLOOKUP(B1483,'[3]Nur des jours'!$B:$B,'[3]Nur des jours'!$U:$U,"")</f>
        <v>2.9606230006877844E-3</v>
      </c>
      <c r="U1483" s="93">
        <v>0</v>
      </c>
      <c r="V1483" s="93">
        <v>0</v>
      </c>
      <c r="W1483" s="93">
        <v>2.9606230006877844E-3</v>
      </c>
      <c r="X1483" s="93">
        <v>0</v>
      </c>
      <c r="Y1483" s="93">
        <v>0</v>
      </c>
      <c r="Z1483" s="93">
        <v>0</v>
      </c>
      <c r="AA1483" s="93">
        <v>0</v>
      </c>
      <c r="AB1483" s="93">
        <v>0</v>
      </c>
      <c r="AC1483" s="93">
        <f>_xlfn.XLOOKUP(B1483,'[3]Nur des jours'!$B:$B,'[3]Nur des jours'!$N:$N,"")</f>
        <v>0</v>
      </c>
      <c r="AD1483" s="93">
        <v>0</v>
      </c>
      <c r="AE1483" s="93">
        <v>0</v>
      </c>
      <c r="AF1483" s="93">
        <v>0</v>
      </c>
      <c r="AG1483" s="93"/>
      <c r="AH1483" s="93">
        <v>0</v>
      </c>
      <c r="AI1483" s="93">
        <v>0</v>
      </c>
      <c r="AJ1483" s="93">
        <v>0</v>
      </c>
      <c r="AK1483" s="93">
        <v>0</v>
      </c>
      <c r="AL1483" s="93">
        <v>0</v>
      </c>
      <c r="AM1483" s="49" t="s">
        <v>5559</v>
      </c>
      <c r="AN1483" s="49"/>
      <c r="AO1483" s="48" t="str" cm="1">
        <f t="array" ref="AO1483">IFERROR(_xlfn.IFS(
AQ1483="MPR ISSUE","PDH",
AQ1483="BSS Hardware Issue","BSS",
AQ1483="Sites strategiques, MLL, Pylone, etc.","ENVTECH",
AQ1483="AKTIVCO DEFAUT GE &amp; POWER Cabinet","AKTIVCO",
AQ1483="AKTIVCO Coupure ENEO &amp; Baisse de tension","AKTIVCO GRID ONLY",
AQ1483="Coupure ENEO &amp; Baisse de tension","IHS GRID ONLY",
AQ1483="Defaut GE &amp; POWER Cabinet","IHS",
AQ1483="Sharing","Partners",
AQ1483="Sites strategiques &amp; DataCenter","SST &amp; DC",
AQ1483="Exclu","Exclu",
AQ1483="SAT","SAT",
AQ1483="SPARE-ISSUE","SPARE-ISSUE",
AQ1483="Fiber CAmtel","TRANS_FO_CAMTEL",
AQ1483="Fiber AOF","Fiber AOF",
AQ1483="Projet OCM (HUAWEI)","TRAVAUX-HUAWEI",
AQ1483="Projet OCM (NOKIA)","TRAVAUX-NOKIA",
AQ1483="ACCESS-ISSUE","ACCESS-ISSUE",
AQ1483="Projet OCM (ZTE, NOKIA, autres projets)","TRAVAUX OCM",
AQ1483="No root CAuse","No root cause",
AQ1483="ODU HS","PDH",
AQ1483="IP &amp; VLAN","PDH",
AQ1483="Warehouse HUAWEI","SPARE-ISSUE",
AQ1483="SPARE-HS","SPARE-ISSUE",
AQ1483="Power Telco","BSS",AQ1483="no impacts","no impacts"
),"")</f>
        <v>No root cause</v>
      </c>
      <c r="AP1483" s="48" t="str" cm="1">
        <f t="array" ref="AP1483">IFERROR(_xlfn.IFS(
AQ1483="MPR ISSUE","TX ISSUE",
AQ1483="BSS Hardware Issue","RAN ISSUE",
AQ1483="Sites strategiques, MLL, Pylone, etc.","ENVTECH",
AQ1483="AKTIVCO DEFAUT GE &amp; POWER Cabinet","POWER ISSUE",
AQ1483="AKTIVCO Coupure ENEO &amp; Baisse de tension","POWER ISSUE",
AQ1483="Coupure ENEO &amp; Baisse de tension","POWER ISSUE",
AQ1483="Defaut GE &amp; POWER Cabinet","POWER ISSUE",
AQ1483="Sharing","POWER ISSUE",
AQ1483="Sites strategiques &amp; DataCenter","POWER ISSUE",
AQ1483="Exclu","Exclu",
AQ1483="SAT","TX ISSUE",
AQ1483="SPARE-ISSUE","SPARE-ISSUE",
AQ1483="Fiber CAmtel","TX ISSUE",
AQ1483="Fiber AOF","TX ISSUE",
AQ1483="Projet OCM (HUAWEI)","TRAVAUX-HUAWEI",
AQ1483="Projet OCM (NOKIA)","TRAVAUX -NOKIA",
AQ1483="ACCESS-ISSUE","ACCESS-ISSUE",
AQ1483="Projet OCM (ZTE, NOKIA, autres projets)","TRAVAUX OCM",
AQ1483="No root CAuse","No root cause",
AQ1483="ODU HS","TX ISSUE",
AQ1483="IP &amp; VLAN","TX ISSUE",
AQ1483="Warehouse HUAWEI","SPARE-ISSUE",
AQ1483="SPARE-HS","SPARE-ISSUE",
AQ1483="Power Telco","RAN ISSUE",AQ1483="no impacts","no impacts"
),"")</f>
        <v>No root cause</v>
      </c>
      <c r="AQ1483" s="126" t="s">
        <v>5344</v>
      </c>
      <c r="AR1483" s="48" t="str" cm="1">
        <f t="array" ref="AR1483">IFERROR(_xlfn.IFS(
AQ1483="MPR ISSUE","ACTIVE",
AQ1483="BSS Hardware Issue","ACTIVE",
AQ1483="Sites strategiques, MLL, Pylone, etc.","PASSIVE",
AQ1483="AKTIVCO DEFAUT GE &amp; POWER Cabinet","PASSIVE",
AQ1483="AKTIVCO Coupure ENEO &amp; Baisse de tension","PASSIVE",
AQ1483="Coupure ENEO &amp; Baisse de tension","PASSIVE",
AQ1483="Defaut GE &amp; POWER Cabinet","PASSIVE",
AQ1483="Sharing","PASSIVE",
AQ1483="Sites strategiques &amp; DataCenter","PASSIVE",
AQ1483="Exclu","Exclu",
AQ1483="SAT","ACTIVE",
AQ1483="SPARE-ISSUE","SPARE-ISSUE",
AQ1483="Fiber CAmtel","ACTIVE",
AQ1483="Fiber AOF","ACTIVE",
AQ1483="Projet OCM (HUAWEI)","PLANNED WORKS",
AQ1483="Projet OCM (NOKIA)","PLANNED WORKS",
AQ1483="ACCESS-ISSUE","ACCESS-ISSUE",
AQ1483="Projet OCM (ZTE, NOKIA, autres projets)","PLANNED WORKS",
AQ1483="No root CAuse","No root cause",
AQ1483="ODU HS","ACTIVE",
AQ1483="IP &amp; VLAN","ACTIVE",
AQ1483="Warehouse HUAWEI","SPARE-ISSUE",
AQ1483="SPARE-HS","SPARE-ISSUE",
AQ1483="Power Telco","ACTIVE", AQ1483="no impacts","no impacts"
),"")</f>
        <v>No root cause</v>
      </c>
      <c r="AS1483" s="92" t="s">
        <v>5537</v>
      </c>
      <c r="AT1483" s="98" t="s">
        <v>1896</v>
      </c>
      <c r="AV1483" s="17" t="s">
        <v>5537</v>
      </c>
      <c r="AW1483" s="7" t="s">
        <v>5537</v>
      </c>
      <c r="AX1483" s="6" t="s">
        <v>5537</v>
      </c>
      <c r="AY1483" s="7"/>
      <c r="AZ1483" s="3" t="s">
        <v>5537</v>
      </c>
      <c r="BA1483" s="18" t="s">
        <v>5537</v>
      </c>
      <c r="BB1483" s="18" t="s">
        <v>5537</v>
      </c>
      <c r="BC1483" s="18" t="s">
        <v>5537</v>
      </c>
      <c r="BD1483" s="18" t="s">
        <v>5537</v>
      </c>
      <c r="BE1483" s="18" t="s">
        <v>5537</v>
      </c>
      <c r="BF1483" s="18" t="s">
        <v>5537</v>
      </c>
      <c r="BG1483" s="18" t="s">
        <v>5537</v>
      </c>
      <c r="BH1483" s="18" t="s">
        <v>5537</v>
      </c>
      <c r="BI1483" s="18" t="s">
        <v>5537</v>
      </c>
      <c r="BJ1483" s="18" t="s">
        <v>5537</v>
      </c>
      <c r="BK1483" s="18" t="s">
        <v>5537</v>
      </c>
      <c r="BL1483" s="9" t="s">
        <v>5537</v>
      </c>
      <c r="BM1483" s="14" t="s">
        <v>5537</v>
      </c>
      <c r="BN1483" s="14" t="s">
        <v>5537</v>
      </c>
      <c r="BO1483" s="14" t="str">
        <f>_xlfn.XLOOKUP(B1483,'[4]cell downs 18042026 17h'!$B:$B,'[4]cell downs 18042026 17h'!$B:$B,"")</f>
        <v/>
      </c>
      <c r="BP1483" s="14" t="str">
        <f>_xlfn.XLOOKUP(B1483,'[5]Cells Huawei 19042026 15h'!$B:$B,'[5]Cells Huawei 19042026 15h'!$B:$B,"")</f>
        <v/>
      </c>
      <c r="BQ1483" s="9" t="str">
        <f>_xlfn.XLOOKUP(B1483,'[6]cells down 19042026 9H40'!$B:$B,'[6]cells down 19042026 9H40'!$B:$B,"")</f>
        <v/>
      </c>
      <c r="BR1483" s="9" t="s">
        <v>1896</v>
      </c>
      <c r="BS1483" s="9" t="s">
        <v>1129</v>
      </c>
      <c r="BT1483" s="108"/>
    </row>
    <row r="1484" spans="1:72" s="9" customFormat="1" x14ac:dyDescent="0.35">
      <c r="A1484" s="1" t="s">
        <v>3748</v>
      </c>
      <c r="B1484" s="8" t="s">
        <v>3749</v>
      </c>
      <c r="C1484" s="3" t="str">
        <f>_xlfn.XLOOKUP(B1484,'[1]daily break down'!$D:$D,'[1]daily break down'!$E:$E,"")</f>
        <v>Maroua</v>
      </c>
      <c r="D1484" s="1" t="s">
        <v>11</v>
      </c>
      <c r="E1484" s="1" t="s">
        <v>83</v>
      </c>
      <c r="F1484" s="3" t="s">
        <v>55</v>
      </c>
      <c r="G1484" s="1" t="s">
        <v>84</v>
      </c>
      <c r="H1484" s="32" t="str">
        <f>_xlfn.XLOOKUP(B1484,[2]CALCULATION!$B:$B,[2]CALCULATION!$H:$H,"")</f>
        <v>Huawei</v>
      </c>
      <c r="I1484" s="28">
        <v>0</v>
      </c>
      <c r="J1484" s="28">
        <v>0</v>
      </c>
      <c r="K1484" s="28">
        <v>0</v>
      </c>
      <c r="L1484" s="28">
        <v>0</v>
      </c>
      <c r="M1484" s="28">
        <v>0</v>
      </c>
      <c r="N1484" s="28">
        <v>0</v>
      </c>
      <c r="O1484" s="28">
        <v>3.2103140971312641E-3</v>
      </c>
      <c r="P1484" s="28">
        <v>0</v>
      </c>
      <c r="Q1484" s="28">
        <v>0</v>
      </c>
      <c r="R1484" s="28">
        <v>0</v>
      </c>
      <c r="S1484" s="93">
        <v>0</v>
      </c>
      <c r="T1484" s="93">
        <f>_xlfn.XLOOKUP(B1484,'[3]Nur des jours'!$B:$B,'[3]Nur des jours'!$U:$U,"")</f>
        <v>1.159280090630734E-3</v>
      </c>
      <c r="U1484" s="93">
        <v>0</v>
      </c>
      <c r="V1484" s="93">
        <v>0</v>
      </c>
      <c r="W1484" s="93">
        <v>1.159280090630734E-3</v>
      </c>
      <c r="X1484" s="93">
        <v>0</v>
      </c>
      <c r="Y1484" s="93">
        <v>0</v>
      </c>
      <c r="Z1484" s="93">
        <v>0.41197247405352799</v>
      </c>
      <c r="AA1484" s="93">
        <v>0</v>
      </c>
      <c r="AB1484" s="93">
        <v>0</v>
      </c>
      <c r="AC1484" s="93">
        <f>_xlfn.XLOOKUP(B1484,'[3]Nur des jours'!$B:$B,'[3]Nur des jours'!$N:$N,"")</f>
        <v>0</v>
      </c>
      <c r="AD1484" s="93">
        <v>0</v>
      </c>
      <c r="AE1484" s="93">
        <v>0</v>
      </c>
      <c r="AF1484" s="93">
        <v>0</v>
      </c>
      <c r="AG1484" s="93"/>
      <c r="AH1484" s="93">
        <v>0</v>
      </c>
      <c r="AI1484" s="93">
        <v>0</v>
      </c>
      <c r="AJ1484" s="93">
        <v>0</v>
      </c>
      <c r="AK1484" s="93">
        <v>0</v>
      </c>
      <c r="AL1484" s="93">
        <v>0</v>
      </c>
      <c r="AM1484" s="49" t="s">
        <v>5559</v>
      </c>
      <c r="AN1484" s="49"/>
      <c r="AO1484" s="48" t="str" cm="1">
        <f t="array" ref="AO1484">IFERROR(_xlfn.IFS(
AQ1484="MPR ISSUE","PDH",
AQ1484="BSS Hardware Issue","BSS",
AQ1484="Sites strategiques, MLL, Pylone, etc.","ENVTECH",
AQ1484="AKTIVCO DEFAUT GE &amp; POWER Cabinet","AKTIVCO",
AQ1484="AKTIVCO Coupure ENEO &amp; Baisse de tension","AKTIVCO GRID ONLY",
AQ1484="Coupure ENEO &amp; Baisse de tension","IHS GRID ONLY",
AQ1484="Defaut GE &amp; POWER Cabinet","IHS",
AQ1484="Sharing","Partners",
AQ1484="Sites strategiques &amp; DataCenter","SST &amp; DC",
AQ1484="Exclu","Exclu",
AQ1484="SAT","SAT",
AQ1484="SPARE-ISSUE","SPARE-ISSUE",
AQ1484="Fiber CAmtel","TRANS_FO_CAMTEL",
AQ1484="Fiber AOF","Fiber AOF",
AQ1484="Projet OCM (HUAWEI)","TRAVAUX-HUAWEI",
AQ1484="Projet OCM (NOKIA)","TRAVAUX-NOKIA",
AQ1484="ACCESS-ISSUE","ACCESS-ISSUE",
AQ1484="Projet OCM (ZTE, NOKIA, autres projets)","TRAVAUX OCM",
AQ1484="No root CAuse","No root cause",
AQ1484="ODU HS","PDH",
AQ1484="IP &amp; VLAN","PDH",
AQ1484="Warehouse HUAWEI","SPARE-ISSUE",
AQ1484="SPARE-HS","SPARE-ISSUE",
AQ1484="Power Telco","BSS",AQ1484="no impacts","no impacts"
),"")</f>
        <v>No root cause</v>
      </c>
      <c r="AP1484" s="48" t="str" cm="1">
        <f t="array" ref="AP1484">IFERROR(_xlfn.IFS(
AQ1484="MPR ISSUE","TX ISSUE",
AQ1484="BSS Hardware Issue","RAN ISSUE",
AQ1484="Sites strategiques, MLL, Pylone, etc.","ENVTECH",
AQ1484="AKTIVCO DEFAUT GE &amp; POWER Cabinet","POWER ISSUE",
AQ1484="AKTIVCO Coupure ENEO &amp; Baisse de tension","POWER ISSUE",
AQ1484="Coupure ENEO &amp; Baisse de tension","POWER ISSUE",
AQ1484="Defaut GE &amp; POWER Cabinet","POWER ISSUE",
AQ1484="Sharing","POWER ISSUE",
AQ1484="Sites strategiques &amp; DataCenter","POWER ISSUE",
AQ1484="Exclu","Exclu",
AQ1484="SAT","TX ISSUE",
AQ1484="SPARE-ISSUE","SPARE-ISSUE",
AQ1484="Fiber CAmtel","TX ISSUE",
AQ1484="Fiber AOF","TX ISSUE",
AQ1484="Projet OCM (HUAWEI)","TRAVAUX-HUAWEI",
AQ1484="Projet OCM (NOKIA)","TRAVAUX -NOKIA",
AQ1484="ACCESS-ISSUE","ACCESS-ISSUE",
AQ1484="Projet OCM (ZTE, NOKIA, autres projets)","TRAVAUX OCM",
AQ1484="No root CAuse","No root cause",
AQ1484="ODU HS","TX ISSUE",
AQ1484="IP &amp; VLAN","TX ISSUE",
AQ1484="Warehouse HUAWEI","SPARE-ISSUE",
AQ1484="SPARE-HS","SPARE-ISSUE",
AQ1484="Power Telco","RAN ISSUE",AQ1484="no impacts","no impacts"
),"")</f>
        <v>No root cause</v>
      </c>
      <c r="AQ1484" s="126" t="s">
        <v>5344</v>
      </c>
      <c r="AR1484" s="48" t="str" cm="1">
        <f t="array" ref="AR1484">IFERROR(_xlfn.IFS(
AQ1484="MPR ISSUE","ACTIVE",
AQ1484="BSS Hardware Issue","ACTIVE",
AQ1484="Sites strategiques, MLL, Pylone, etc.","PASSIVE",
AQ1484="AKTIVCO DEFAUT GE &amp; POWER Cabinet","PASSIVE",
AQ1484="AKTIVCO Coupure ENEO &amp; Baisse de tension","PASSIVE",
AQ1484="Coupure ENEO &amp; Baisse de tension","PASSIVE",
AQ1484="Defaut GE &amp; POWER Cabinet","PASSIVE",
AQ1484="Sharing","PASSIVE",
AQ1484="Sites strategiques &amp; DataCenter","PASSIVE",
AQ1484="Exclu","Exclu",
AQ1484="SAT","ACTIVE",
AQ1484="SPARE-ISSUE","SPARE-ISSUE",
AQ1484="Fiber CAmtel","ACTIVE",
AQ1484="Fiber AOF","ACTIVE",
AQ1484="Projet OCM (HUAWEI)","PLANNED WORKS",
AQ1484="Projet OCM (NOKIA)","PLANNED WORKS",
AQ1484="ACCESS-ISSUE","ACCESS-ISSUE",
AQ1484="Projet OCM (ZTE, NOKIA, autres projets)","PLANNED WORKS",
AQ1484="No root CAuse","No root cause",
AQ1484="ODU HS","ACTIVE",
AQ1484="IP &amp; VLAN","ACTIVE",
AQ1484="Warehouse HUAWEI","SPARE-ISSUE",
AQ1484="SPARE-HS","SPARE-ISSUE",
AQ1484="Power Telco","ACTIVE", AQ1484="no impacts","no impacts"
),"")</f>
        <v>No root cause</v>
      </c>
      <c r="AS1484" s="92" t="s">
        <v>5537</v>
      </c>
      <c r="AT1484" s="98" t="s">
        <v>3749</v>
      </c>
      <c r="AV1484" s="17" t="s">
        <v>5537</v>
      </c>
      <c r="AW1484" s="7" t="s">
        <v>5537</v>
      </c>
      <c r="AX1484" s="6" t="s">
        <v>5537</v>
      </c>
      <c r="AY1484" s="7"/>
      <c r="AZ1484" s="3" t="s">
        <v>5537</v>
      </c>
      <c r="BA1484" s="18" t="s">
        <v>5537</v>
      </c>
      <c r="BB1484" s="18" t="s">
        <v>5537</v>
      </c>
      <c r="BC1484" s="18" t="s">
        <v>5537</v>
      </c>
      <c r="BD1484" s="18" t="s">
        <v>5537</v>
      </c>
      <c r="BE1484" s="18" t="s">
        <v>5537</v>
      </c>
      <c r="BF1484" s="18" t="s">
        <v>5537</v>
      </c>
      <c r="BG1484" s="18" t="s">
        <v>5537</v>
      </c>
      <c r="BH1484" s="18" t="s">
        <v>5537</v>
      </c>
      <c r="BI1484" s="18" t="s">
        <v>5537</v>
      </c>
      <c r="BJ1484" s="18" t="s">
        <v>5537</v>
      </c>
      <c r="BK1484" s="18" t="s">
        <v>5537</v>
      </c>
      <c r="BL1484" s="9" t="s">
        <v>5537</v>
      </c>
      <c r="BM1484" s="14" t="s">
        <v>5537</v>
      </c>
      <c r="BN1484" s="14" t="s">
        <v>5537</v>
      </c>
      <c r="BO1484" s="14" t="str">
        <f>_xlfn.XLOOKUP(B1484,'[4]cell downs 18042026 17h'!$B:$B,'[4]cell downs 18042026 17h'!$B:$B,"")</f>
        <v/>
      </c>
      <c r="BP1484" s="14" t="str">
        <f>_xlfn.XLOOKUP(B1484,'[5]Cells Huawei 19042026 15h'!$B:$B,'[5]Cells Huawei 19042026 15h'!$B:$B,"")</f>
        <v/>
      </c>
      <c r="BQ1484" s="9" t="str">
        <f>_xlfn.XLOOKUP(B1484,'[6]cells down 19042026 9H40'!$B:$B,'[6]cells down 19042026 9H40'!$B:$B,"")</f>
        <v/>
      </c>
      <c r="BR1484" s="9" t="s">
        <v>3749</v>
      </c>
      <c r="BS1484" s="9" t="s">
        <v>12</v>
      </c>
      <c r="BT1484" s="108"/>
    </row>
    <row r="1485" spans="1:72" s="9" customFormat="1" x14ac:dyDescent="0.35">
      <c r="A1485" s="1" t="s">
        <v>3755</v>
      </c>
      <c r="B1485" s="8" t="s">
        <v>3756</v>
      </c>
      <c r="C1485" s="3" t="str">
        <f>_xlfn.XLOOKUP(B1485,'[1]daily break down'!$D:$D,'[1]daily break down'!$E:$E,"")</f>
        <v>Maroua</v>
      </c>
      <c r="D1485" s="1" t="s">
        <v>11</v>
      </c>
      <c r="E1485" s="1" t="s">
        <v>12</v>
      </c>
      <c r="F1485" s="3" t="s">
        <v>55</v>
      </c>
      <c r="G1485" s="1" t="s">
        <v>84</v>
      </c>
      <c r="H1485" s="32" t="str">
        <f>_xlfn.XLOOKUP(B1485,[2]CALCULATION!$B:$B,[2]CALCULATION!$H:$H,"")</f>
        <v>Huawei</v>
      </c>
      <c r="I1485" s="28">
        <v>0</v>
      </c>
      <c r="J1485" s="28">
        <v>0</v>
      </c>
      <c r="K1485" s="28">
        <v>0</v>
      </c>
      <c r="L1485" s="28">
        <v>0</v>
      </c>
      <c r="M1485" s="28">
        <v>0</v>
      </c>
      <c r="N1485" s="28">
        <v>0</v>
      </c>
      <c r="O1485" s="28">
        <v>4.8154711456968955E-3</v>
      </c>
      <c r="P1485" s="28">
        <v>0</v>
      </c>
      <c r="Q1485" s="28">
        <v>0</v>
      </c>
      <c r="R1485" s="28">
        <v>0</v>
      </c>
      <c r="S1485" s="93">
        <v>0</v>
      </c>
      <c r="T1485" s="93">
        <f>_xlfn.XLOOKUP(B1485,'[3]Nur des jours'!$B:$B,'[3]Nur des jours'!$U:$U,"")</f>
        <v>8.0257852428281603E-4</v>
      </c>
      <c r="U1485" s="93">
        <v>0</v>
      </c>
      <c r="V1485" s="93">
        <v>0</v>
      </c>
      <c r="W1485" s="93">
        <v>8.0257852428281581E-4</v>
      </c>
      <c r="X1485" s="93">
        <v>0</v>
      </c>
      <c r="Y1485" s="93">
        <v>0</v>
      </c>
      <c r="Z1485" s="93">
        <v>0</v>
      </c>
      <c r="AA1485" s="93">
        <v>0</v>
      </c>
      <c r="AB1485" s="93">
        <v>0</v>
      </c>
      <c r="AC1485" s="93">
        <f>_xlfn.XLOOKUP(B1485,'[3]Nur des jours'!$B:$B,'[3]Nur des jours'!$N:$N,"")</f>
        <v>0</v>
      </c>
      <c r="AD1485" s="93">
        <v>0</v>
      </c>
      <c r="AE1485" s="93">
        <v>0</v>
      </c>
      <c r="AF1485" s="93">
        <v>0</v>
      </c>
      <c r="AG1485" s="93"/>
      <c r="AH1485" s="93">
        <v>0</v>
      </c>
      <c r="AI1485" s="93">
        <v>0</v>
      </c>
      <c r="AJ1485" s="93">
        <v>0</v>
      </c>
      <c r="AK1485" s="93">
        <v>0</v>
      </c>
      <c r="AL1485" s="93">
        <v>0</v>
      </c>
      <c r="AM1485" s="49" t="s">
        <v>5559</v>
      </c>
      <c r="AN1485" s="49"/>
      <c r="AO1485" s="48" t="str" cm="1">
        <f t="array" ref="AO1485">IFERROR(_xlfn.IFS(
AQ1485="MPR ISSUE","PDH",
AQ1485="BSS Hardware Issue","BSS",
AQ1485="Sites strategiques, MLL, Pylone, etc.","ENVTECH",
AQ1485="AKTIVCO DEFAUT GE &amp; POWER Cabinet","AKTIVCO",
AQ1485="AKTIVCO Coupure ENEO &amp; Baisse de tension","AKTIVCO GRID ONLY",
AQ1485="Coupure ENEO &amp; Baisse de tension","IHS GRID ONLY",
AQ1485="Defaut GE &amp; POWER Cabinet","IHS",
AQ1485="Sharing","Partners",
AQ1485="Sites strategiques &amp; DataCenter","SST &amp; DC",
AQ1485="Exclu","Exclu",
AQ1485="SAT","SAT",
AQ1485="SPARE-ISSUE","SPARE-ISSUE",
AQ1485="Fiber CAmtel","TRANS_FO_CAMTEL",
AQ1485="Fiber AOF","Fiber AOF",
AQ1485="Projet OCM (HUAWEI)","TRAVAUX-HUAWEI",
AQ1485="Projet OCM (NOKIA)","TRAVAUX-NOKIA",
AQ1485="ACCESS-ISSUE","ACCESS-ISSUE",
AQ1485="Projet OCM (ZTE, NOKIA, autres projets)","TRAVAUX OCM",
AQ1485="No root CAuse","No root cause",
AQ1485="ODU HS","PDH",
AQ1485="IP &amp; VLAN","PDH",
AQ1485="Warehouse HUAWEI","SPARE-ISSUE",
AQ1485="SPARE-HS","SPARE-ISSUE",
AQ1485="Power Telco","BSS",AQ1485="no impacts","no impacts"
),"")</f>
        <v>No root cause</v>
      </c>
      <c r="AP1485" s="48" t="str" cm="1">
        <f t="array" ref="AP1485">IFERROR(_xlfn.IFS(
AQ1485="MPR ISSUE","TX ISSUE",
AQ1485="BSS Hardware Issue","RAN ISSUE",
AQ1485="Sites strategiques, MLL, Pylone, etc.","ENVTECH",
AQ1485="AKTIVCO DEFAUT GE &amp; POWER Cabinet","POWER ISSUE",
AQ1485="AKTIVCO Coupure ENEO &amp; Baisse de tension","POWER ISSUE",
AQ1485="Coupure ENEO &amp; Baisse de tension","POWER ISSUE",
AQ1485="Defaut GE &amp; POWER Cabinet","POWER ISSUE",
AQ1485="Sharing","POWER ISSUE",
AQ1485="Sites strategiques &amp; DataCenter","POWER ISSUE",
AQ1485="Exclu","Exclu",
AQ1485="SAT","TX ISSUE",
AQ1485="SPARE-ISSUE","SPARE-ISSUE",
AQ1485="Fiber CAmtel","TX ISSUE",
AQ1485="Fiber AOF","TX ISSUE",
AQ1485="Projet OCM (HUAWEI)","TRAVAUX-HUAWEI",
AQ1485="Projet OCM (NOKIA)","TRAVAUX -NOKIA",
AQ1485="ACCESS-ISSUE","ACCESS-ISSUE",
AQ1485="Projet OCM (ZTE, NOKIA, autres projets)","TRAVAUX OCM",
AQ1485="No root CAuse","No root cause",
AQ1485="ODU HS","TX ISSUE",
AQ1485="IP &amp; VLAN","TX ISSUE",
AQ1485="Warehouse HUAWEI","SPARE-ISSUE",
AQ1485="SPARE-HS","SPARE-ISSUE",
AQ1485="Power Telco","RAN ISSUE",AQ1485="no impacts","no impacts"
),"")</f>
        <v>No root cause</v>
      </c>
      <c r="AQ1485" s="126" t="s">
        <v>5344</v>
      </c>
      <c r="AR1485" s="48" t="str" cm="1">
        <f t="array" ref="AR1485">IFERROR(_xlfn.IFS(
AQ1485="MPR ISSUE","ACTIVE",
AQ1485="BSS Hardware Issue","ACTIVE",
AQ1485="Sites strategiques, MLL, Pylone, etc.","PASSIVE",
AQ1485="AKTIVCO DEFAUT GE &amp; POWER Cabinet","PASSIVE",
AQ1485="AKTIVCO Coupure ENEO &amp; Baisse de tension","PASSIVE",
AQ1485="Coupure ENEO &amp; Baisse de tension","PASSIVE",
AQ1485="Defaut GE &amp; POWER Cabinet","PASSIVE",
AQ1485="Sharing","PASSIVE",
AQ1485="Sites strategiques &amp; DataCenter","PASSIVE",
AQ1485="Exclu","Exclu",
AQ1485="SAT","ACTIVE",
AQ1485="SPARE-ISSUE","SPARE-ISSUE",
AQ1485="Fiber CAmtel","ACTIVE",
AQ1485="Fiber AOF","ACTIVE",
AQ1485="Projet OCM (HUAWEI)","PLANNED WORKS",
AQ1485="Projet OCM (NOKIA)","PLANNED WORKS",
AQ1485="ACCESS-ISSUE","ACCESS-ISSUE",
AQ1485="Projet OCM (ZTE, NOKIA, autres projets)","PLANNED WORKS",
AQ1485="No root CAuse","No root cause",
AQ1485="ODU HS","ACTIVE",
AQ1485="IP &amp; VLAN","ACTIVE",
AQ1485="Warehouse HUAWEI","SPARE-ISSUE",
AQ1485="SPARE-HS","SPARE-ISSUE",
AQ1485="Power Telco","ACTIVE", AQ1485="no impacts","no impacts"
),"")</f>
        <v>No root cause</v>
      </c>
      <c r="AS1485" s="92" t="s">
        <v>5537</v>
      </c>
      <c r="AT1485" s="98" t="s">
        <v>3756</v>
      </c>
      <c r="AV1485" s="17" t="s">
        <v>5537</v>
      </c>
      <c r="AW1485" s="7" t="s">
        <v>5537</v>
      </c>
      <c r="AX1485" s="6" t="s">
        <v>5537</v>
      </c>
      <c r="AY1485" s="7"/>
      <c r="AZ1485" s="3" t="s">
        <v>5537</v>
      </c>
      <c r="BA1485" s="18" t="s">
        <v>5537</v>
      </c>
      <c r="BB1485" s="18" t="s">
        <v>5537</v>
      </c>
      <c r="BC1485" s="18" t="s">
        <v>5537</v>
      </c>
      <c r="BD1485" s="18" t="s">
        <v>5537</v>
      </c>
      <c r="BE1485" s="18" t="s">
        <v>5537</v>
      </c>
      <c r="BF1485" s="18" t="s">
        <v>5537</v>
      </c>
      <c r="BG1485" s="18" t="s">
        <v>5537</v>
      </c>
      <c r="BH1485" s="18" t="s">
        <v>5537</v>
      </c>
      <c r="BI1485" s="18" t="s">
        <v>5537</v>
      </c>
      <c r="BJ1485" s="18" t="s">
        <v>5537</v>
      </c>
      <c r="BK1485" s="18" t="s">
        <v>5537</v>
      </c>
      <c r="BL1485" s="9" t="s">
        <v>5537</v>
      </c>
      <c r="BM1485" s="14" t="s">
        <v>5537</v>
      </c>
      <c r="BN1485" s="14" t="s">
        <v>5537</v>
      </c>
      <c r="BO1485" s="14" t="str">
        <f>_xlfn.XLOOKUP(B1485,'[4]cell downs 18042026 17h'!$B:$B,'[4]cell downs 18042026 17h'!$B:$B,"")</f>
        <v/>
      </c>
      <c r="BP1485" s="14" t="str">
        <f>_xlfn.XLOOKUP(B1485,'[5]Cells Huawei 19042026 15h'!$B:$B,'[5]Cells Huawei 19042026 15h'!$B:$B,"")</f>
        <v/>
      </c>
      <c r="BQ1485" s="9" t="str">
        <f>_xlfn.XLOOKUP(B1485,'[6]cells down 19042026 9H40'!$B:$B,'[6]cells down 19042026 9H40'!$B:$B,"")</f>
        <v/>
      </c>
      <c r="BR1485" s="9" t="s">
        <v>3756</v>
      </c>
      <c r="BS1485" s="9" t="s">
        <v>1713</v>
      </c>
      <c r="BT1485" s="108"/>
    </row>
    <row r="1486" spans="1:72" s="9" customFormat="1" x14ac:dyDescent="0.35">
      <c r="A1486" s="1" t="s">
        <v>3782</v>
      </c>
      <c r="B1486" s="8" t="s">
        <v>3783</v>
      </c>
      <c r="C1486" s="3" t="str">
        <f>_xlfn.XLOOKUP(B1486,'[1]daily break down'!$D:$D,'[1]daily break down'!$E:$E,"")</f>
        <v>Maroua</v>
      </c>
      <c r="D1486" s="1" t="s">
        <v>21</v>
      </c>
      <c r="E1486" s="1" t="s">
        <v>80</v>
      </c>
      <c r="F1486" s="3" t="s">
        <v>55</v>
      </c>
      <c r="G1486" s="1" t="s">
        <v>84</v>
      </c>
      <c r="H1486" s="32" t="str">
        <f>_xlfn.XLOOKUP(B1486,[2]CALCULATION!$B:$B,[2]CALCULATION!$H:$H,"")</f>
        <v>Huawei</v>
      </c>
      <c r="I1486" s="28">
        <v>0</v>
      </c>
      <c r="J1486" s="28">
        <v>0</v>
      </c>
      <c r="K1486" s="28">
        <v>0</v>
      </c>
      <c r="L1486" s="28">
        <v>0</v>
      </c>
      <c r="M1486" s="28">
        <v>0</v>
      </c>
      <c r="N1486" s="28">
        <v>0</v>
      </c>
      <c r="O1486" s="28">
        <v>4.8154711456968955E-3</v>
      </c>
      <c r="P1486" s="28">
        <v>0</v>
      </c>
      <c r="Q1486" s="28">
        <v>0</v>
      </c>
      <c r="R1486" s="28">
        <v>0</v>
      </c>
      <c r="S1486" s="93">
        <v>0</v>
      </c>
      <c r="T1486" s="93">
        <f>_xlfn.XLOOKUP(B1486,'[3]Nur des jours'!$B:$B,'[3]Nur des jours'!$U:$U,"")</f>
        <v>5.3505234952187721E-4</v>
      </c>
      <c r="U1486" s="93">
        <v>0</v>
      </c>
      <c r="V1486" s="93">
        <v>0</v>
      </c>
      <c r="W1486" s="93">
        <v>5.3505234952187721E-4</v>
      </c>
      <c r="X1486" s="93">
        <v>0</v>
      </c>
      <c r="Y1486" s="93">
        <v>0</v>
      </c>
      <c r="Z1486" s="93">
        <v>0</v>
      </c>
      <c r="AA1486" s="93">
        <v>0</v>
      </c>
      <c r="AB1486" s="93">
        <v>0</v>
      </c>
      <c r="AC1486" s="93">
        <f>_xlfn.XLOOKUP(B1486,'[3]Nur des jours'!$B:$B,'[3]Nur des jours'!$N:$N,"")</f>
        <v>0</v>
      </c>
      <c r="AD1486" s="93">
        <v>0</v>
      </c>
      <c r="AE1486" s="93">
        <v>0</v>
      </c>
      <c r="AF1486" s="93">
        <v>0</v>
      </c>
      <c r="AG1486" s="93"/>
      <c r="AH1486" s="93">
        <v>0</v>
      </c>
      <c r="AI1486" s="93">
        <v>0</v>
      </c>
      <c r="AJ1486" s="93">
        <v>0</v>
      </c>
      <c r="AK1486" s="93">
        <v>0</v>
      </c>
      <c r="AL1486" s="93">
        <v>0</v>
      </c>
      <c r="AM1486" s="49" t="s">
        <v>5559</v>
      </c>
      <c r="AN1486" s="49"/>
      <c r="AO1486" s="48" t="str" cm="1">
        <f t="array" ref="AO1486">IFERROR(_xlfn.IFS(
AQ1486="MPR ISSUE","PDH",
AQ1486="BSS Hardware Issue","BSS",
AQ1486="Sites strategiques, MLL, Pylone, etc.","ENVTECH",
AQ1486="AKTIVCO DEFAUT GE &amp; POWER Cabinet","AKTIVCO",
AQ1486="AKTIVCO Coupure ENEO &amp; Baisse de tension","AKTIVCO GRID ONLY",
AQ1486="Coupure ENEO &amp; Baisse de tension","IHS GRID ONLY",
AQ1486="Defaut GE &amp; POWER Cabinet","IHS",
AQ1486="Sharing","Partners",
AQ1486="Sites strategiques &amp; DataCenter","SST &amp; DC",
AQ1486="Exclu","Exclu",
AQ1486="SAT","SAT",
AQ1486="SPARE-ISSUE","SPARE-ISSUE",
AQ1486="Fiber CAmtel","TRANS_FO_CAMTEL",
AQ1486="Fiber AOF","Fiber AOF",
AQ1486="Projet OCM (HUAWEI)","TRAVAUX-HUAWEI",
AQ1486="Projet OCM (NOKIA)","TRAVAUX-NOKIA",
AQ1486="ACCESS-ISSUE","ACCESS-ISSUE",
AQ1486="Projet OCM (ZTE, NOKIA, autres projets)","TRAVAUX OCM",
AQ1486="No root CAuse","No root cause",
AQ1486="ODU HS","PDH",
AQ1486="IP &amp; VLAN","PDH",
AQ1486="Warehouse HUAWEI","SPARE-ISSUE",
AQ1486="SPARE-HS","SPARE-ISSUE",
AQ1486="Power Telco","BSS",AQ1486="no impacts","no impacts"
),"")</f>
        <v>No root cause</v>
      </c>
      <c r="AP1486" s="48" t="str" cm="1">
        <f t="array" ref="AP1486">IFERROR(_xlfn.IFS(
AQ1486="MPR ISSUE","TX ISSUE",
AQ1486="BSS Hardware Issue","RAN ISSUE",
AQ1486="Sites strategiques, MLL, Pylone, etc.","ENVTECH",
AQ1486="AKTIVCO DEFAUT GE &amp; POWER Cabinet","POWER ISSUE",
AQ1486="AKTIVCO Coupure ENEO &amp; Baisse de tension","POWER ISSUE",
AQ1486="Coupure ENEO &amp; Baisse de tension","POWER ISSUE",
AQ1486="Defaut GE &amp; POWER Cabinet","POWER ISSUE",
AQ1486="Sharing","POWER ISSUE",
AQ1486="Sites strategiques &amp; DataCenter","POWER ISSUE",
AQ1486="Exclu","Exclu",
AQ1486="SAT","TX ISSUE",
AQ1486="SPARE-ISSUE","SPARE-ISSUE",
AQ1486="Fiber CAmtel","TX ISSUE",
AQ1486="Fiber AOF","TX ISSUE",
AQ1486="Projet OCM (HUAWEI)","TRAVAUX-HUAWEI",
AQ1486="Projet OCM (NOKIA)","TRAVAUX -NOKIA",
AQ1486="ACCESS-ISSUE","ACCESS-ISSUE",
AQ1486="Projet OCM (ZTE, NOKIA, autres projets)","TRAVAUX OCM",
AQ1486="No root CAuse","No root cause",
AQ1486="ODU HS","TX ISSUE",
AQ1486="IP &amp; VLAN","TX ISSUE",
AQ1486="Warehouse HUAWEI","SPARE-ISSUE",
AQ1486="SPARE-HS","SPARE-ISSUE",
AQ1486="Power Telco","RAN ISSUE",AQ1486="no impacts","no impacts"
),"")</f>
        <v>No root cause</v>
      </c>
      <c r="AQ1486" s="67" t="s">
        <v>5344</v>
      </c>
      <c r="AR1486" s="48" t="str" cm="1">
        <f t="array" ref="AR1486">IFERROR(_xlfn.IFS(
AQ1486="MPR ISSUE","ACTIVE",
AQ1486="BSS Hardware Issue","ACTIVE",
AQ1486="Sites strategiques, MLL, Pylone, etc.","PASSIVE",
AQ1486="AKTIVCO DEFAUT GE &amp; POWER Cabinet","PASSIVE",
AQ1486="AKTIVCO Coupure ENEO &amp; Baisse de tension","PASSIVE",
AQ1486="Coupure ENEO &amp; Baisse de tension","PASSIVE",
AQ1486="Defaut GE &amp; POWER Cabinet","PASSIVE",
AQ1486="Sharing","PASSIVE",
AQ1486="Sites strategiques &amp; DataCenter","PASSIVE",
AQ1486="Exclu","Exclu",
AQ1486="SAT","ACTIVE",
AQ1486="SPARE-ISSUE","SPARE-ISSUE",
AQ1486="Fiber CAmtel","ACTIVE",
AQ1486="Fiber AOF","ACTIVE",
AQ1486="Projet OCM (HUAWEI)","PLANNED WORKS",
AQ1486="Projet OCM (NOKIA)","PLANNED WORKS",
AQ1486="ACCESS-ISSUE","ACCESS-ISSUE",
AQ1486="Projet OCM (ZTE, NOKIA, autres projets)","PLANNED WORKS",
AQ1486="No root CAuse","No root cause",
AQ1486="ODU HS","ACTIVE",
AQ1486="IP &amp; VLAN","ACTIVE",
AQ1486="Warehouse HUAWEI","SPARE-ISSUE",
AQ1486="SPARE-HS","SPARE-ISSUE",
AQ1486="Power Telco","ACTIVE", AQ1486="no impacts","no impacts"
),"")</f>
        <v>No root cause</v>
      </c>
      <c r="AS1486" s="92" t="s">
        <v>5537</v>
      </c>
      <c r="AT1486" s="98" t="s">
        <v>3783</v>
      </c>
      <c r="AV1486" s="17" t="s">
        <v>5537</v>
      </c>
      <c r="AW1486" s="7" t="s">
        <v>5537</v>
      </c>
      <c r="AX1486" s="6" t="s">
        <v>5537</v>
      </c>
      <c r="AY1486" s="7"/>
      <c r="AZ1486" s="3" t="s">
        <v>5537</v>
      </c>
      <c r="BA1486" s="18" t="s">
        <v>5537</v>
      </c>
      <c r="BB1486" s="18" t="s">
        <v>5537</v>
      </c>
      <c r="BC1486" s="18" t="s">
        <v>5537</v>
      </c>
      <c r="BD1486" s="18" t="s">
        <v>5537</v>
      </c>
      <c r="BE1486" s="18" t="s">
        <v>5537</v>
      </c>
      <c r="BF1486" s="18" t="s">
        <v>5537</v>
      </c>
      <c r="BG1486" s="18" t="s">
        <v>5537</v>
      </c>
      <c r="BH1486" s="18" t="s">
        <v>5537</v>
      </c>
      <c r="BI1486" s="18" t="s">
        <v>5537</v>
      </c>
      <c r="BJ1486" s="18" t="s">
        <v>5537</v>
      </c>
      <c r="BK1486" s="18" t="s">
        <v>5537</v>
      </c>
      <c r="BL1486" s="9" t="s">
        <v>5537</v>
      </c>
      <c r="BM1486" s="14" t="s">
        <v>5537</v>
      </c>
      <c r="BN1486" s="14" t="s">
        <v>5537</v>
      </c>
      <c r="BO1486" s="14" t="str">
        <f>_xlfn.XLOOKUP(B1486,'[4]cell downs 18042026 17h'!$B:$B,'[4]cell downs 18042026 17h'!$B:$B,"")</f>
        <v/>
      </c>
      <c r="BP1486" s="14" t="str">
        <f>_xlfn.XLOOKUP(B1486,'[5]Cells Huawei 19042026 15h'!$B:$B,'[5]Cells Huawei 19042026 15h'!$B:$B,"")</f>
        <v/>
      </c>
      <c r="BQ1486" s="9" t="str">
        <f>_xlfn.XLOOKUP(B1486,'[6]cells down 19042026 9H40'!$B:$B,'[6]cells down 19042026 9H40'!$B:$B,"")</f>
        <v/>
      </c>
      <c r="BR1486" s="9" t="s">
        <v>5537</v>
      </c>
      <c r="BS1486" s="9" t="s">
        <v>5537</v>
      </c>
      <c r="BT1486" s="108"/>
    </row>
    <row r="1487" spans="1:72" s="9" customFormat="1" x14ac:dyDescent="0.35">
      <c r="A1487" s="1" t="s">
        <v>1205</v>
      </c>
      <c r="B1487" s="8" t="s">
        <v>4893</v>
      </c>
      <c r="C1487" s="3" t="str">
        <f>_xlfn.XLOOKUP(B1487,'[1]daily break down'!$D:$D,'[1]daily break down'!$E:$E,"")</f>
        <v>OUEST</v>
      </c>
      <c r="D1487" s="1" t="s">
        <v>11</v>
      </c>
      <c r="E1487" s="1" t="s">
        <v>12</v>
      </c>
      <c r="F1487" s="3" t="s">
        <v>102</v>
      </c>
      <c r="G1487" s="1" t="s">
        <v>1205</v>
      </c>
      <c r="H1487" s="32" t="str">
        <f>_xlfn.XLOOKUP(B1487,[2]CALCULATION!$B:$B,[2]CALCULATION!$H:$H,"")</f>
        <v>HUAWEI</v>
      </c>
      <c r="I1487" s="28">
        <v>0</v>
      </c>
      <c r="J1487" s="28">
        <v>0</v>
      </c>
      <c r="K1487" s="28">
        <v>0</v>
      </c>
      <c r="L1487" s="28">
        <v>0</v>
      </c>
      <c r="M1487" s="28">
        <v>0</v>
      </c>
      <c r="N1487" s="28">
        <v>0</v>
      </c>
      <c r="O1487" s="28">
        <v>0</v>
      </c>
      <c r="P1487" s="28">
        <v>0</v>
      </c>
      <c r="Q1487" s="28">
        <v>0</v>
      </c>
      <c r="R1487" s="28">
        <v>0</v>
      </c>
      <c r="S1487" s="93">
        <v>0</v>
      </c>
      <c r="T1487" s="93">
        <f>_xlfn.XLOOKUP(B1487,'[3]Nur des jours'!$B:$B,'[3]Nur des jours'!$U:$U,"")</f>
        <v>0</v>
      </c>
      <c r="U1487" s="93">
        <v>0</v>
      </c>
      <c r="V1487" s="93">
        <v>0</v>
      </c>
      <c r="W1487" s="93">
        <v>8.9175391586979543E-5</v>
      </c>
      <c r="X1487" s="93">
        <v>0</v>
      </c>
      <c r="Y1487" s="93">
        <v>0</v>
      </c>
      <c r="Z1487" s="93">
        <v>0</v>
      </c>
      <c r="AA1487" s="93">
        <v>0</v>
      </c>
      <c r="AB1487" s="93">
        <v>0</v>
      </c>
      <c r="AC1487" s="93">
        <f>_xlfn.XLOOKUP(B1487,'[3]Nur des jours'!$B:$B,'[3]Nur des jours'!$N:$N,"")</f>
        <v>0</v>
      </c>
      <c r="AD1487" s="93">
        <v>0</v>
      </c>
      <c r="AE1487" s="93">
        <v>0</v>
      </c>
      <c r="AF1487" s="93">
        <v>0</v>
      </c>
      <c r="AG1487" s="93"/>
      <c r="AH1487" s="93">
        <v>0</v>
      </c>
      <c r="AI1487" s="93">
        <v>0</v>
      </c>
      <c r="AJ1487" s="93">
        <v>0</v>
      </c>
      <c r="AK1487" s="93">
        <v>0</v>
      </c>
      <c r="AL1487" s="93">
        <v>0</v>
      </c>
      <c r="AM1487" s="49" t="s">
        <v>5559</v>
      </c>
      <c r="AN1487" s="49"/>
      <c r="AO1487" s="48" t="str" cm="1">
        <f t="array" ref="AO1487">IFERROR(_xlfn.IFS(
AQ1487="MPR ISSUE","PDH",
AQ1487="BSS Hardware Issue","BSS",
AQ1487="Sites strategiques, MLL, Pylone, etc.","ENVTECH",
AQ1487="AKTIVCO DEFAUT GE &amp; POWER Cabinet","AKTIVCO",
AQ1487="AKTIVCO Coupure ENEO &amp; Baisse de tension","AKTIVCO GRID ONLY",
AQ1487="Coupure ENEO &amp; Baisse de tension","IHS GRID ONLY",
AQ1487="Defaut GE &amp; POWER Cabinet","IHS",
AQ1487="Sharing","Partners",
AQ1487="Sites strategiques &amp; DataCenter","SST &amp; DC",
AQ1487="Exclu","Exclu",
AQ1487="SAT","SAT",
AQ1487="SPARE-ISSUE","SPARE-ISSUE",
AQ1487="Fiber CAmtel","TRANS_FO_CAMTEL",
AQ1487="Fiber AOF","Fiber AOF",
AQ1487="Projet OCM (HUAWEI)","TRAVAUX-HUAWEI",
AQ1487="Projet OCM (NOKIA)","TRAVAUX-NOKIA",
AQ1487="ACCESS-ISSUE","ACCESS-ISSUE",
AQ1487="Projet OCM (ZTE, NOKIA, autres projets)","TRAVAUX OCM",
AQ1487="No root CAuse","No root cause",
AQ1487="ODU HS","PDH",
AQ1487="IP &amp; VLAN","PDH",
AQ1487="Warehouse HUAWEI","SPARE-ISSUE",
AQ1487="SPARE-HS","SPARE-ISSUE",
AQ1487="Power Telco","BSS",AQ1487="no impacts","no impacts"
),"")</f>
        <v>No root cause</v>
      </c>
      <c r="AP1487" s="48" t="str" cm="1">
        <f t="array" ref="AP1487">IFERROR(_xlfn.IFS(
AQ1487="MPR ISSUE","TX ISSUE",
AQ1487="BSS Hardware Issue","RAN ISSUE",
AQ1487="Sites strategiques, MLL, Pylone, etc.","ENVTECH",
AQ1487="AKTIVCO DEFAUT GE &amp; POWER Cabinet","POWER ISSUE",
AQ1487="AKTIVCO Coupure ENEO &amp; Baisse de tension","POWER ISSUE",
AQ1487="Coupure ENEO &amp; Baisse de tension","POWER ISSUE",
AQ1487="Defaut GE &amp; POWER Cabinet","POWER ISSUE",
AQ1487="Sharing","POWER ISSUE",
AQ1487="Sites strategiques &amp; DataCenter","POWER ISSUE",
AQ1487="Exclu","Exclu",
AQ1487="SAT","TX ISSUE",
AQ1487="SPARE-ISSUE","SPARE-ISSUE",
AQ1487="Fiber CAmtel","TX ISSUE",
AQ1487="Fiber AOF","TX ISSUE",
AQ1487="Projet OCM (HUAWEI)","TRAVAUX-HUAWEI",
AQ1487="Projet OCM (NOKIA)","TRAVAUX -NOKIA",
AQ1487="ACCESS-ISSUE","ACCESS-ISSUE",
AQ1487="Projet OCM (ZTE, NOKIA, autres projets)","TRAVAUX OCM",
AQ1487="No root CAuse","No root cause",
AQ1487="ODU HS","TX ISSUE",
AQ1487="IP &amp; VLAN","TX ISSUE",
AQ1487="Warehouse HUAWEI","SPARE-ISSUE",
AQ1487="SPARE-HS","SPARE-ISSUE",
AQ1487="Power Telco","RAN ISSUE",AQ1487="no impacts","no impacts"
),"")</f>
        <v>No root cause</v>
      </c>
      <c r="AQ1487" s="126" t="s">
        <v>5344</v>
      </c>
      <c r="AR1487" s="48" t="str" cm="1">
        <f t="array" ref="AR1487">IFERROR(_xlfn.IFS(
AQ1487="MPR ISSUE","ACTIVE",
AQ1487="BSS Hardware Issue","ACTIVE",
AQ1487="Sites strategiques, MLL, Pylone, etc.","PASSIVE",
AQ1487="AKTIVCO DEFAUT GE &amp; POWER Cabinet","PASSIVE",
AQ1487="AKTIVCO Coupure ENEO &amp; Baisse de tension","PASSIVE",
AQ1487="Coupure ENEO &amp; Baisse de tension","PASSIVE",
AQ1487="Defaut GE &amp; POWER Cabinet","PASSIVE",
AQ1487="Sharing","PASSIVE",
AQ1487="Sites strategiques &amp; DataCenter","PASSIVE",
AQ1487="Exclu","Exclu",
AQ1487="SAT","ACTIVE",
AQ1487="SPARE-ISSUE","SPARE-ISSUE",
AQ1487="Fiber CAmtel","ACTIVE",
AQ1487="Fiber AOF","ACTIVE",
AQ1487="Projet OCM (HUAWEI)","PLANNED WORKS",
AQ1487="Projet OCM (NOKIA)","PLANNED WORKS",
AQ1487="ACCESS-ISSUE","ACCESS-ISSUE",
AQ1487="Projet OCM (ZTE, NOKIA, autres projets)","PLANNED WORKS",
AQ1487="No root CAuse","No root cause",
AQ1487="ODU HS","ACTIVE",
AQ1487="IP &amp; VLAN","ACTIVE",
AQ1487="Warehouse HUAWEI","SPARE-ISSUE",
AQ1487="SPARE-HS","SPARE-ISSUE",
AQ1487="Power Telco","ACTIVE", AQ1487="no impacts","no impacts"
),"")</f>
        <v>No root cause</v>
      </c>
      <c r="AS1487" s="92" t="s">
        <v>5537</v>
      </c>
      <c r="AT1487" s="98" t="s">
        <v>4893</v>
      </c>
      <c r="AV1487" s="17" t="s">
        <v>5537</v>
      </c>
      <c r="AW1487" s="7" t="s">
        <v>5537</v>
      </c>
      <c r="AX1487" s="6" t="s">
        <v>5537</v>
      </c>
      <c r="AY1487" s="7"/>
      <c r="AZ1487" s="3" t="s">
        <v>5537</v>
      </c>
      <c r="BA1487" s="18" t="s">
        <v>5537</v>
      </c>
      <c r="BB1487" s="18" t="s">
        <v>5537</v>
      </c>
      <c r="BC1487" s="18" t="s">
        <v>5537</v>
      </c>
      <c r="BD1487" s="18" t="s">
        <v>5537</v>
      </c>
      <c r="BE1487" s="18" t="s">
        <v>5537</v>
      </c>
      <c r="BF1487" s="18" t="s">
        <v>5537</v>
      </c>
      <c r="BG1487" s="18" t="s">
        <v>5537</v>
      </c>
      <c r="BH1487" s="18" t="s">
        <v>5537</v>
      </c>
      <c r="BI1487" s="18" t="s">
        <v>5537</v>
      </c>
      <c r="BJ1487" s="18" t="s">
        <v>5537</v>
      </c>
      <c r="BK1487" s="18" t="s">
        <v>5537</v>
      </c>
      <c r="BL1487" s="9" t="s">
        <v>5537</v>
      </c>
      <c r="BM1487" s="14" t="s">
        <v>5537</v>
      </c>
      <c r="BN1487" s="14" t="s">
        <v>5537</v>
      </c>
      <c r="BO1487" s="14" t="str">
        <f>_xlfn.XLOOKUP(B1487,'[4]cell downs 18042026 17h'!$B:$B,'[4]cell downs 18042026 17h'!$B:$B,"")</f>
        <v/>
      </c>
      <c r="BP1487" s="14" t="str">
        <f>_xlfn.XLOOKUP(B1487,'[5]Cells Huawei 19042026 15h'!$B:$B,'[5]Cells Huawei 19042026 15h'!$B:$B,"")</f>
        <v/>
      </c>
      <c r="BQ1487" s="9" t="str">
        <f>_xlfn.XLOOKUP(B1487,'[6]cells down 19042026 9H40'!$B:$B,'[6]cells down 19042026 9H40'!$B:$B,"")</f>
        <v/>
      </c>
      <c r="BR1487" s="9" t="s">
        <v>4893</v>
      </c>
      <c r="BS1487" s="9" t="s">
        <v>5537</v>
      </c>
      <c r="BT1487" s="108"/>
    </row>
    <row r="1488" spans="1:72" s="9" customFormat="1" x14ac:dyDescent="0.35">
      <c r="A1488" s="19" t="s">
        <v>5465</v>
      </c>
      <c r="B1488" s="26" t="s">
        <v>5466</v>
      </c>
      <c r="C1488" s="3" t="str">
        <f>_xlfn.XLOOKUP(B1488,'[1]daily break down'!$D:$D,'[1]daily break down'!$E:$E,"")</f>
        <v>CENTRE</v>
      </c>
      <c r="D1488" s="19" t="s">
        <v>357</v>
      </c>
      <c r="E1488" s="19" t="s">
        <v>987</v>
      </c>
      <c r="F1488" s="19" t="s">
        <v>5388</v>
      </c>
      <c r="G1488" s="19" t="s">
        <v>2612</v>
      </c>
      <c r="H1488" s="34" t="str">
        <f>_xlfn.XLOOKUP(B1488,[2]CALCULATION!$B:$B,[2]CALCULATION!$H:$H,"")</f>
        <v>ZTE</v>
      </c>
      <c r="I1488" s="28">
        <v>0</v>
      </c>
      <c r="J1488" s="28">
        <v>0</v>
      </c>
      <c r="K1488" s="28">
        <v>0</v>
      </c>
      <c r="L1488" s="28">
        <v>0</v>
      </c>
      <c r="M1488" s="28">
        <v>0</v>
      </c>
      <c r="N1488" s="28">
        <v>0</v>
      </c>
      <c r="O1488" s="28">
        <v>0</v>
      </c>
      <c r="P1488" s="28">
        <v>0</v>
      </c>
      <c r="Q1488" s="28">
        <v>0</v>
      </c>
      <c r="R1488" s="28">
        <v>0</v>
      </c>
      <c r="S1488" s="93">
        <v>0</v>
      </c>
      <c r="T1488" s="93">
        <f>_xlfn.XLOOKUP(B1488,'[3]Nur des jours'!$B:$B,'[3]Nur des jours'!$U:$U,"")</f>
        <v>0</v>
      </c>
      <c r="U1488" s="93">
        <v>0</v>
      </c>
      <c r="V1488" s="93" t="s">
        <v>5537</v>
      </c>
      <c r="W1488" s="93">
        <v>0</v>
      </c>
      <c r="X1488" s="93">
        <v>0</v>
      </c>
      <c r="Y1488" s="93">
        <v>0</v>
      </c>
      <c r="Z1488" s="93">
        <v>0</v>
      </c>
      <c r="AA1488" s="93">
        <v>0</v>
      </c>
      <c r="AB1488" s="93">
        <v>0</v>
      </c>
      <c r="AC1488" s="93">
        <f>_xlfn.XLOOKUP(B1488,'[3]Nur des jours'!$B:$B,'[3]Nur des jours'!$N:$N,"")</f>
        <v>0</v>
      </c>
      <c r="AD1488" s="93">
        <v>0</v>
      </c>
      <c r="AE1488" s="93">
        <v>0</v>
      </c>
      <c r="AF1488" s="93">
        <v>0</v>
      </c>
      <c r="AG1488" s="93"/>
      <c r="AH1488" s="93">
        <v>0</v>
      </c>
      <c r="AI1488" s="93">
        <v>0</v>
      </c>
      <c r="AJ1488" s="93">
        <v>0</v>
      </c>
      <c r="AK1488" s="93">
        <v>0</v>
      </c>
      <c r="AL1488" s="93">
        <v>0</v>
      </c>
      <c r="AM1488" s="49" t="s">
        <v>5559</v>
      </c>
      <c r="AN1488" s="49"/>
      <c r="AO1488" s="48" t="str" cm="1">
        <f t="array" ref="AO1488">IFERROR(_xlfn.IFS(
AQ1488="MPR ISSUE","PDH",
AQ1488="BSS Hardware Issue","BSS",
AQ1488="Sites strategiques, MLL, Pylone, etc.","ENVTECH",
AQ1488="AKTIVCO DEFAUT GE &amp; POWER Cabinet","AKTIVCO",
AQ1488="AKTIVCO Coupure ENEO &amp; Baisse de tension","AKTIVCO GRID ONLY",
AQ1488="Coupure ENEO &amp; Baisse de tension","IHS GRID ONLY",
AQ1488="Defaut GE &amp; POWER Cabinet","IHS",
AQ1488="Sharing","Partners",
AQ1488="Sites strategiques &amp; DataCenter","SST &amp; DC",
AQ1488="Exclu","Exclu",
AQ1488="SAT","SAT",
AQ1488="SPARE-ISSUE","SPARE-ISSUE",
AQ1488="Fiber CAmtel","TRANS_FO_CAMTEL",
AQ1488="Fiber AOF","Fiber AOF",
AQ1488="Projet OCM (HUAWEI)","TRAVAUX-HUAWEI",
AQ1488="Projet OCM (NOKIA)","TRAVAUX-NOKIA",
AQ1488="ACCESS-ISSUE","ACCESS-ISSUE",
AQ1488="Projet OCM (ZTE, NOKIA, autres projets)","TRAVAUX OCM",
AQ1488="No root CAuse","No root cause",
AQ1488="ODU HS","PDH",
AQ1488="IP &amp; VLAN","PDH",
AQ1488="Warehouse HUAWEI","SPARE-ISSUE",
AQ1488="SPARE-HS","SPARE-ISSUE",
AQ1488="Power Telco","BSS",AQ1488="no impacts","no impacts"
),"")</f>
        <v>No root cause</v>
      </c>
      <c r="AP1488" s="48" t="str" cm="1">
        <f t="array" ref="AP1488">IFERROR(_xlfn.IFS(
AQ1488="MPR ISSUE","TX ISSUE",
AQ1488="BSS Hardware Issue","RAN ISSUE",
AQ1488="Sites strategiques, MLL, Pylone, etc.","ENVTECH",
AQ1488="AKTIVCO DEFAUT GE &amp; POWER Cabinet","POWER ISSUE",
AQ1488="AKTIVCO Coupure ENEO &amp; Baisse de tension","POWER ISSUE",
AQ1488="Coupure ENEO &amp; Baisse de tension","POWER ISSUE",
AQ1488="Defaut GE &amp; POWER Cabinet","POWER ISSUE",
AQ1488="Sharing","POWER ISSUE",
AQ1488="Sites strategiques &amp; DataCenter","POWER ISSUE",
AQ1488="Exclu","Exclu",
AQ1488="SAT","TX ISSUE",
AQ1488="SPARE-ISSUE","SPARE-ISSUE",
AQ1488="Fiber CAmtel","TX ISSUE",
AQ1488="Fiber AOF","TX ISSUE",
AQ1488="Projet OCM (HUAWEI)","TRAVAUX-HUAWEI",
AQ1488="Projet OCM (NOKIA)","TRAVAUX -NOKIA",
AQ1488="ACCESS-ISSUE","ACCESS-ISSUE",
AQ1488="Projet OCM (ZTE, NOKIA, autres projets)","TRAVAUX OCM",
AQ1488="No root CAuse","No root cause",
AQ1488="ODU HS","TX ISSUE",
AQ1488="IP &amp; VLAN","TX ISSUE",
AQ1488="Warehouse HUAWEI","SPARE-ISSUE",
AQ1488="SPARE-HS","SPARE-ISSUE",
AQ1488="Power Telco","RAN ISSUE",AQ1488="no impacts","no impacts"
),"")</f>
        <v>No root cause</v>
      </c>
      <c r="AQ1488" s="67" t="s">
        <v>5344</v>
      </c>
      <c r="AR1488" s="48" t="str" cm="1">
        <f t="array" ref="AR1488">IFERROR(_xlfn.IFS(
AQ1488="MPR ISSUE","ACTIVE",
AQ1488="BSS Hardware Issue","ACTIVE",
AQ1488="Sites strategiques, MLL, Pylone, etc.","PASSIVE",
AQ1488="AKTIVCO DEFAUT GE &amp; POWER Cabinet","PASSIVE",
AQ1488="AKTIVCO Coupure ENEO &amp; Baisse de tension","PASSIVE",
AQ1488="Coupure ENEO &amp; Baisse de tension","PASSIVE",
AQ1488="Defaut GE &amp; POWER Cabinet","PASSIVE",
AQ1488="Sharing","PASSIVE",
AQ1488="Sites strategiques &amp; DataCenter","PASSIVE",
AQ1488="Exclu","Exclu",
AQ1488="SAT","ACTIVE",
AQ1488="SPARE-ISSUE","SPARE-ISSUE",
AQ1488="Fiber CAmtel","ACTIVE",
AQ1488="Fiber AOF","ACTIVE",
AQ1488="Projet OCM (HUAWEI)","PLANNED WORKS",
AQ1488="Projet OCM (NOKIA)","PLANNED WORKS",
AQ1488="ACCESS-ISSUE","ACCESS-ISSUE",
AQ1488="Projet OCM (ZTE, NOKIA, autres projets)","PLANNED WORKS",
AQ1488="No root CAuse","No root cause",
AQ1488="ODU HS","ACTIVE",
AQ1488="IP &amp; VLAN","ACTIVE",
AQ1488="Warehouse HUAWEI","SPARE-ISSUE",
AQ1488="SPARE-HS","SPARE-ISSUE",
AQ1488="Power Telco","ACTIVE", AQ1488="no impacts","no impacts"
),"")</f>
        <v>No root cause</v>
      </c>
      <c r="AS1488" s="92" t="s">
        <v>5537</v>
      </c>
      <c r="AT1488" s="98" t="s">
        <v>5466</v>
      </c>
      <c r="AV1488" s="17" t="s">
        <v>5537</v>
      </c>
      <c r="AW1488" s="7" t="s">
        <v>5537</v>
      </c>
      <c r="AX1488" s="6" t="s">
        <v>5537</v>
      </c>
      <c r="AY1488" s="7"/>
      <c r="AZ1488" s="3" t="s">
        <v>5537</v>
      </c>
      <c r="BA1488" s="18" t="s">
        <v>5537</v>
      </c>
      <c r="BB1488" s="18" t="s">
        <v>5537</v>
      </c>
      <c r="BC1488" s="18" t="s">
        <v>5537</v>
      </c>
      <c r="BD1488" s="18" t="s">
        <v>5537</v>
      </c>
      <c r="BE1488" s="18" t="s">
        <v>5537</v>
      </c>
      <c r="BF1488" s="18" t="s">
        <v>5537</v>
      </c>
      <c r="BG1488" s="18" t="s">
        <v>5537</v>
      </c>
      <c r="BH1488" s="18" t="s">
        <v>5537</v>
      </c>
      <c r="BI1488" s="18" t="s">
        <v>5537</v>
      </c>
      <c r="BJ1488" s="18" t="s">
        <v>5537</v>
      </c>
      <c r="BK1488" s="18" t="s">
        <v>5537</v>
      </c>
      <c r="BL1488" s="9" t="s">
        <v>5537</v>
      </c>
      <c r="BM1488" s="14" t="s">
        <v>5537</v>
      </c>
      <c r="BN1488" s="14" t="s">
        <v>5537</v>
      </c>
      <c r="BO1488" s="14" t="str">
        <f>_xlfn.XLOOKUP(B1488,'[4]cell downs 18042026 17h'!$B:$B,'[4]cell downs 18042026 17h'!$B:$B,"")</f>
        <v/>
      </c>
      <c r="BP1488" s="14" t="str">
        <f>_xlfn.XLOOKUP(B1488,'[5]Cells Huawei 19042026 15h'!$B:$B,'[5]Cells Huawei 19042026 15h'!$B:$B,"")</f>
        <v/>
      </c>
      <c r="BQ1488" s="9" t="str">
        <f>_xlfn.XLOOKUP(B1488,'[6]cells down 19042026 9H40'!$B:$B,'[6]cells down 19042026 9H40'!$B:$B,"")</f>
        <v/>
      </c>
      <c r="BR1488" s="9" t="s">
        <v>5537</v>
      </c>
      <c r="BS1488" s="9" t="s">
        <v>594</v>
      </c>
      <c r="BT1488" s="108"/>
    </row>
    <row r="1489" spans="1:72" s="9" customFormat="1" x14ac:dyDescent="0.35">
      <c r="A1489" s="19" t="s">
        <v>4858</v>
      </c>
      <c r="B1489" s="26" t="s">
        <v>5383</v>
      </c>
      <c r="C1489" s="3" t="str">
        <f>_xlfn.XLOOKUP(B1489,'[1]daily break down'!$D:$D,'[1]daily break down'!$E:$E,"")</f>
        <v/>
      </c>
      <c r="D1489" s="19" t="s">
        <v>11</v>
      </c>
      <c r="E1489" s="19" t="s">
        <v>5504</v>
      </c>
      <c r="F1489" s="19" t="s">
        <v>69</v>
      </c>
      <c r="G1489" s="19" t="s">
        <v>4858</v>
      </c>
      <c r="H1489" s="34" t="str">
        <f>_xlfn.XLOOKUP(B1489,[2]CALCULATION!$B:$B,[2]CALCULATION!$H:$H,"")</f>
        <v>ZTE</v>
      </c>
      <c r="I1489" s="28">
        <v>18.491409199476074</v>
      </c>
      <c r="J1489" s="28">
        <v>18.491409199476074</v>
      </c>
      <c r="K1489" s="28">
        <v>18.491409199476074</v>
      </c>
      <c r="L1489" s="28">
        <v>18.491409199476074</v>
      </c>
      <c r="M1489" s="28">
        <v>0</v>
      </c>
      <c r="N1489" s="28">
        <v>0</v>
      </c>
      <c r="O1489" s="28">
        <v>0</v>
      </c>
      <c r="P1489" s="28">
        <v>0</v>
      </c>
      <c r="Q1489" s="28">
        <v>0</v>
      </c>
      <c r="R1489" s="28">
        <v>0</v>
      </c>
      <c r="S1489" s="93">
        <v>0</v>
      </c>
      <c r="T1489" s="93">
        <f>_xlfn.XLOOKUP(B1489,'[3]Nur des jours'!$B:$B,'[3]Nur des jours'!$U:$U,"")</f>
        <v>0</v>
      </c>
      <c r="U1489" s="93">
        <v>0</v>
      </c>
      <c r="V1489" s="93" t="s">
        <v>5537</v>
      </c>
      <c r="W1489" s="93">
        <v>0</v>
      </c>
      <c r="X1489" s="93">
        <v>0</v>
      </c>
      <c r="Y1489" s="93">
        <v>0</v>
      </c>
      <c r="Z1489" s="93">
        <v>0</v>
      </c>
      <c r="AA1489" s="93">
        <v>0</v>
      </c>
      <c r="AB1489" s="93">
        <v>0</v>
      </c>
      <c r="AC1489" s="93">
        <f>_xlfn.XLOOKUP(B1489,'[3]Nur des jours'!$B:$B,'[3]Nur des jours'!$N:$N,"")</f>
        <v>0</v>
      </c>
      <c r="AD1489" s="93">
        <v>0</v>
      </c>
      <c r="AE1489" s="93">
        <v>0</v>
      </c>
      <c r="AF1489" s="93">
        <v>0</v>
      </c>
      <c r="AG1489" s="93"/>
      <c r="AH1489" s="93">
        <v>0</v>
      </c>
      <c r="AI1489" s="93">
        <v>0</v>
      </c>
      <c r="AJ1489" s="93">
        <v>0</v>
      </c>
      <c r="AK1489" s="93">
        <v>0</v>
      </c>
      <c r="AL1489" s="93">
        <v>0</v>
      </c>
      <c r="AM1489" s="49" t="s">
        <v>5559</v>
      </c>
      <c r="AN1489" s="49"/>
      <c r="AO1489" s="48" t="str" cm="1">
        <f t="array" ref="AO1489">IFERROR(_xlfn.IFS(
AQ1489="MPR ISSUE","PDH",
AQ1489="BSS Hardware Issue","BSS",
AQ1489="Sites strategiques, MLL, Pylone, etc.","ENVTECH",
AQ1489="AKTIVCO DEFAUT GE &amp; POWER Cabinet","AKTIVCO",
AQ1489="AKTIVCO Coupure ENEO &amp; Baisse de tension","AKTIVCO GRID ONLY",
AQ1489="Coupure ENEO &amp; Baisse de tension","IHS GRID ONLY",
AQ1489="Defaut GE &amp; POWER Cabinet","IHS",
AQ1489="Sharing","Partners",
AQ1489="Sites strategiques &amp; DataCenter","SST &amp; DC",
AQ1489="Exclu","Exclu",
AQ1489="SAT","SAT",
AQ1489="SPARE-ISSUE","SPARE-ISSUE",
AQ1489="Fiber CAmtel","TRANS_FO_CAMTEL",
AQ1489="Fiber AOF","Fiber AOF",
AQ1489="Projet OCM (HUAWEI)","TRAVAUX-HUAWEI",
AQ1489="Projet OCM (NOKIA)","TRAVAUX-NOKIA",
AQ1489="ACCESS-ISSUE","ACCESS-ISSUE",
AQ1489="Projet OCM (ZTE, NOKIA, autres projets)","TRAVAUX OCM",
AQ1489="No root CAuse","No root cause",
AQ1489="ODU HS","PDH",
AQ1489="IP &amp; VLAN","PDH",
AQ1489="Warehouse HUAWEI","SPARE-ISSUE",
AQ1489="SPARE-HS","SPARE-ISSUE",
AQ1489="Power Telco","BSS",AQ1489="no impacts","no impacts"
),"")</f>
        <v>No root cause</v>
      </c>
      <c r="AP1489" s="48" t="str" cm="1">
        <f t="array" ref="AP1489">IFERROR(_xlfn.IFS(
AQ1489="MPR ISSUE","TX ISSUE",
AQ1489="BSS Hardware Issue","RAN ISSUE",
AQ1489="Sites strategiques, MLL, Pylone, etc.","ENVTECH",
AQ1489="AKTIVCO DEFAUT GE &amp; POWER Cabinet","POWER ISSUE",
AQ1489="AKTIVCO Coupure ENEO &amp; Baisse de tension","POWER ISSUE",
AQ1489="Coupure ENEO &amp; Baisse de tension","POWER ISSUE",
AQ1489="Defaut GE &amp; POWER Cabinet","POWER ISSUE",
AQ1489="Sharing","POWER ISSUE",
AQ1489="Sites strategiques &amp; DataCenter","POWER ISSUE",
AQ1489="Exclu","Exclu",
AQ1489="SAT","TX ISSUE",
AQ1489="SPARE-ISSUE","SPARE-ISSUE",
AQ1489="Fiber CAmtel","TX ISSUE",
AQ1489="Fiber AOF","TX ISSUE",
AQ1489="Projet OCM (HUAWEI)","TRAVAUX-HUAWEI",
AQ1489="Projet OCM (NOKIA)","TRAVAUX -NOKIA",
AQ1489="ACCESS-ISSUE","ACCESS-ISSUE",
AQ1489="Projet OCM (ZTE, NOKIA, autres projets)","TRAVAUX OCM",
AQ1489="No root CAuse","No root cause",
AQ1489="ODU HS","TX ISSUE",
AQ1489="IP &amp; VLAN","TX ISSUE",
AQ1489="Warehouse HUAWEI","SPARE-ISSUE",
AQ1489="SPARE-HS","SPARE-ISSUE",
AQ1489="Power Telco","RAN ISSUE",AQ1489="no impacts","no impacts"
),"")</f>
        <v>No root cause</v>
      </c>
      <c r="AQ1489" s="126" t="s">
        <v>5344</v>
      </c>
      <c r="AR1489" s="48" t="str" cm="1">
        <f t="array" ref="AR1489">IFERROR(_xlfn.IFS(
AQ1489="MPR ISSUE","ACTIVE",
AQ1489="BSS Hardware Issue","ACTIVE",
AQ1489="Sites strategiques, MLL, Pylone, etc.","PASSIVE",
AQ1489="AKTIVCO DEFAUT GE &amp; POWER Cabinet","PASSIVE",
AQ1489="AKTIVCO Coupure ENEO &amp; Baisse de tension","PASSIVE",
AQ1489="Coupure ENEO &amp; Baisse de tension","PASSIVE",
AQ1489="Defaut GE &amp; POWER Cabinet","PASSIVE",
AQ1489="Sharing","PASSIVE",
AQ1489="Sites strategiques &amp; DataCenter","PASSIVE",
AQ1489="Exclu","Exclu",
AQ1489="SAT","ACTIVE",
AQ1489="SPARE-ISSUE","SPARE-ISSUE",
AQ1489="Fiber CAmtel","ACTIVE",
AQ1489="Fiber AOF","ACTIVE",
AQ1489="Projet OCM (HUAWEI)","PLANNED WORKS",
AQ1489="Projet OCM (NOKIA)","PLANNED WORKS",
AQ1489="ACCESS-ISSUE","ACCESS-ISSUE",
AQ1489="Projet OCM (ZTE, NOKIA, autres projets)","PLANNED WORKS",
AQ1489="No root CAuse","No root cause",
AQ1489="ODU HS","ACTIVE",
AQ1489="IP &amp; VLAN","ACTIVE",
AQ1489="Warehouse HUAWEI","SPARE-ISSUE",
AQ1489="SPARE-HS","SPARE-ISSUE",
AQ1489="Power Telco","ACTIVE", AQ1489="no impacts","no impacts"
),"")</f>
        <v>No root cause</v>
      </c>
      <c r="AS1489" s="92" t="s">
        <v>5537</v>
      </c>
      <c r="AT1489" s="98" t="s">
        <v>5383</v>
      </c>
      <c r="AV1489" s="17" t="s">
        <v>5537</v>
      </c>
      <c r="AW1489" s="7" t="s">
        <v>5537</v>
      </c>
      <c r="AX1489" s="6" t="s">
        <v>5537</v>
      </c>
      <c r="AY1489" s="7"/>
      <c r="AZ1489" s="3" t="s">
        <v>5537</v>
      </c>
      <c r="BA1489" s="18" t="s">
        <v>5537</v>
      </c>
      <c r="BB1489" s="18" t="s">
        <v>5537</v>
      </c>
      <c r="BC1489" s="18" t="s">
        <v>5537</v>
      </c>
      <c r="BD1489" s="18" t="s">
        <v>5537</v>
      </c>
      <c r="BE1489" s="18" t="s">
        <v>5537</v>
      </c>
      <c r="BF1489" s="18" t="s">
        <v>5537</v>
      </c>
      <c r="BG1489" s="18" t="s">
        <v>5537</v>
      </c>
      <c r="BH1489" s="18" t="s">
        <v>5537</v>
      </c>
      <c r="BI1489" s="18" t="s">
        <v>5537</v>
      </c>
      <c r="BJ1489" s="18" t="s">
        <v>5537</v>
      </c>
      <c r="BK1489" s="18" t="s">
        <v>5537</v>
      </c>
      <c r="BL1489" s="9" t="s">
        <v>5537</v>
      </c>
      <c r="BM1489" s="14" t="s">
        <v>5537</v>
      </c>
      <c r="BN1489" s="14" t="s">
        <v>5537</v>
      </c>
      <c r="BO1489" s="14" t="str">
        <f>_xlfn.XLOOKUP(B1489,'[4]cell downs 18042026 17h'!$B:$B,'[4]cell downs 18042026 17h'!$B:$B,"")</f>
        <v/>
      </c>
      <c r="BP1489" s="14" t="str">
        <f>_xlfn.XLOOKUP(B1489,'[5]Cells Huawei 19042026 15h'!$B:$B,'[5]Cells Huawei 19042026 15h'!$B:$B,"")</f>
        <v/>
      </c>
      <c r="BQ1489" s="9" t="str">
        <f>_xlfn.XLOOKUP(B1489,'[6]cells down 19042026 9H40'!$B:$B,'[6]cells down 19042026 9H40'!$B:$B,"")</f>
        <v/>
      </c>
      <c r="BR1489" s="9" t="s">
        <v>5537</v>
      </c>
      <c r="BS1489" s="9" t="s">
        <v>12</v>
      </c>
      <c r="BT1489" s="108"/>
    </row>
    <row r="1490" spans="1:72" s="9" customFormat="1" x14ac:dyDescent="0.35">
      <c r="A1490" s="19" t="s">
        <v>5369</v>
      </c>
      <c r="B1490" s="26" t="s">
        <v>5370</v>
      </c>
      <c r="C1490" s="3" t="str">
        <f>_xlfn.XLOOKUP(B1490,'[1]daily break down'!$D:$D,'[1]daily break down'!$E:$E,"")</f>
        <v/>
      </c>
      <c r="D1490" s="19" t="s">
        <v>11</v>
      </c>
      <c r="E1490" s="19" t="e">
        <v>#REF!</v>
      </c>
      <c r="F1490" s="19" t="s">
        <v>5371</v>
      </c>
      <c r="G1490" s="19" t="s">
        <v>3505</v>
      </c>
      <c r="H1490" s="34" t="str">
        <f>_xlfn.XLOOKUP(B1490,[2]CALCULATION!$B:$B,[2]CALCULATION!$H:$H,"")</f>
        <v>ZTE</v>
      </c>
      <c r="I1490" s="28">
        <v>0</v>
      </c>
      <c r="J1490" s="28">
        <v>0</v>
      </c>
      <c r="K1490" s="28">
        <v>0</v>
      </c>
      <c r="L1490" s="28">
        <v>0</v>
      </c>
      <c r="M1490" s="28">
        <v>0</v>
      </c>
      <c r="N1490" s="28">
        <v>0</v>
      </c>
      <c r="O1490" s="28">
        <v>0</v>
      </c>
      <c r="P1490" s="28">
        <v>0</v>
      </c>
      <c r="Q1490" s="28">
        <v>0</v>
      </c>
      <c r="R1490" s="28">
        <v>0</v>
      </c>
      <c r="S1490" s="93">
        <v>0</v>
      </c>
      <c r="T1490" s="93">
        <f>_xlfn.XLOOKUP(B1490,'[3]Nur des jours'!$B:$B,'[3]Nur des jours'!$U:$U,"")</f>
        <v>0</v>
      </c>
      <c r="U1490" s="93">
        <v>0</v>
      </c>
      <c r="V1490" s="93" t="s">
        <v>5537</v>
      </c>
      <c r="W1490" s="93">
        <v>0</v>
      </c>
      <c r="X1490" s="93">
        <v>0</v>
      </c>
      <c r="Y1490" s="93">
        <v>0</v>
      </c>
      <c r="Z1490" s="93">
        <v>0</v>
      </c>
      <c r="AA1490" s="93">
        <v>0</v>
      </c>
      <c r="AB1490" s="93">
        <v>0</v>
      </c>
      <c r="AC1490" s="93">
        <f>_xlfn.XLOOKUP(B1490,'[3]Nur des jours'!$B:$B,'[3]Nur des jours'!$N:$N,"")</f>
        <v>0</v>
      </c>
      <c r="AD1490" s="93">
        <v>0</v>
      </c>
      <c r="AE1490" s="93">
        <v>0</v>
      </c>
      <c r="AF1490" s="93">
        <v>0</v>
      </c>
      <c r="AG1490" s="93"/>
      <c r="AH1490" s="93">
        <v>0</v>
      </c>
      <c r="AI1490" s="93">
        <v>0</v>
      </c>
      <c r="AJ1490" s="93">
        <v>0</v>
      </c>
      <c r="AK1490" s="93">
        <v>0</v>
      </c>
      <c r="AL1490" s="93">
        <v>0</v>
      </c>
      <c r="AM1490" s="49" t="s">
        <v>5559</v>
      </c>
      <c r="AN1490" s="49"/>
      <c r="AO1490" s="48" t="str" cm="1">
        <f t="array" ref="AO1490">IFERROR(_xlfn.IFS(
AQ1490="MPR ISSUE","PDH",
AQ1490="BSS Hardware Issue","BSS",
AQ1490="Sites strategiques, MLL, Pylone, etc.","ENVTECH",
AQ1490="AKTIVCO DEFAUT GE &amp; POWER Cabinet","AKTIVCO",
AQ1490="AKTIVCO Coupure ENEO &amp; Baisse de tension","AKTIVCO GRID ONLY",
AQ1490="Coupure ENEO &amp; Baisse de tension","IHS GRID ONLY",
AQ1490="Defaut GE &amp; POWER Cabinet","IHS",
AQ1490="Sharing","Partners",
AQ1490="Sites strategiques &amp; DataCenter","SST &amp; DC",
AQ1490="Exclu","Exclu",
AQ1490="SAT","SAT",
AQ1490="SPARE-ISSUE","SPARE-ISSUE",
AQ1490="Fiber CAmtel","TRANS_FO_CAMTEL",
AQ1490="Fiber AOF","Fiber AOF",
AQ1490="Projet OCM (HUAWEI)","TRAVAUX-HUAWEI",
AQ1490="Projet OCM (NOKIA)","TRAVAUX-NOKIA",
AQ1490="ACCESS-ISSUE","ACCESS-ISSUE",
AQ1490="Projet OCM (ZTE, NOKIA, autres projets)","TRAVAUX OCM",
AQ1490="No root CAuse","No root cause",
AQ1490="ODU HS","PDH",
AQ1490="IP &amp; VLAN","PDH",
AQ1490="Warehouse HUAWEI","SPARE-ISSUE",
AQ1490="SPARE-HS","SPARE-ISSUE",
AQ1490="Power Telco","BSS",AQ1490="no impacts","no impacts"
),"")</f>
        <v>No root cause</v>
      </c>
      <c r="AP1490" s="48" t="str" cm="1">
        <f t="array" ref="AP1490">IFERROR(_xlfn.IFS(
AQ1490="MPR ISSUE","TX ISSUE",
AQ1490="BSS Hardware Issue","RAN ISSUE",
AQ1490="Sites strategiques, MLL, Pylone, etc.","ENVTECH",
AQ1490="AKTIVCO DEFAUT GE &amp; POWER Cabinet","POWER ISSUE",
AQ1490="AKTIVCO Coupure ENEO &amp; Baisse de tension","POWER ISSUE",
AQ1490="Coupure ENEO &amp; Baisse de tension","POWER ISSUE",
AQ1490="Defaut GE &amp; POWER Cabinet","POWER ISSUE",
AQ1490="Sharing","POWER ISSUE",
AQ1490="Sites strategiques &amp; DataCenter","POWER ISSUE",
AQ1490="Exclu","Exclu",
AQ1490="SAT","TX ISSUE",
AQ1490="SPARE-ISSUE","SPARE-ISSUE",
AQ1490="Fiber CAmtel","TX ISSUE",
AQ1490="Fiber AOF","TX ISSUE",
AQ1490="Projet OCM (HUAWEI)","TRAVAUX-HUAWEI",
AQ1490="Projet OCM (NOKIA)","TRAVAUX -NOKIA",
AQ1490="ACCESS-ISSUE","ACCESS-ISSUE",
AQ1490="Projet OCM (ZTE, NOKIA, autres projets)","TRAVAUX OCM",
AQ1490="No root CAuse","No root cause",
AQ1490="ODU HS","TX ISSUE",
AQ1490="IP &amp; VLAN","TX ISSUE",
AQ1490="Warehouse HUAWEI","SPARE-ISSUE",
AQ1490="SPARE-HS","SPARE-ISSUE",
AQ1490="Power Telco","RAN ISSUE",AQ1490="no impacts","no impacts"
),"")</f>
        <v>No root cause</v>
      </c>
      <c r="AQ1490" s="126" t="s">
        <v>5344</v>
      </c>
      <c r="AR1490" s="48" t="str" cm="1">
        <f t="array" ref="AR1490">IFERROR(_xlfn.IFS(
AQ1490="MPR ISSUE","ACTIVE",
AQ1490="BSS Hardware Issue","ACTIVE",
AQ1490="Sites strategiques, MLL, Pylone, etc.","PASSIVE",
AQ1490="AKTIVCO DEFAUT GE &amp; POWER Cabinet","PASSIVE",
AQ1490="AKTIVCO Coupure ENEO &amp; Baisse de tension","PASSIVE",
AQ1490="Coupure ENEO &amp; Baisse de tension","PASSIVE",
AQ1490="Defaut GE &amp; POWER Cabinet","PASSIVE",
AQ1490="Sharing","PASSIVE",
AQ1490="Sites strategiques &amp; DataCenter","PASSIVE",
AQ1490="Exclu","Exclu",
AQ1490="SAT","ACTIVE",
AQ1490="SPARE-ISSUE","SPARE-ISSUE",
AQ1490="Fiber CAmtel","ACTIVE",
AQ1490="Fiber AOF","ACTIVE",
AQ1490="Projet OCM (HUAWEI)","PLANNED WORKS",
AQ1490="Projet OCM (NOKIA)","PLANNED WORKS",
AQ1490="ACCESS-ISSUE","ACCESS-ISSUE",
AQ1490="Projet OCM (ZTE, NOKIA, autres projets)","PLANNED WORKS",
AQ1490="No root CAuse","No root cause",
AQ1490="ODU HS","ACTIVE",
AQ1490="IP &amp; VLAN","ACTIVE",
AQ1490="Warehouse HUAWEI","SPARE-ISSUE",
AQ1490="SPARE-HS","SPARE-ISSUE",
AQ1490="Power Telco","ACTIVE", AQ1490="no impacts","no impacts"
),"")</f>
        <v>No root cause</v>
      </c>
      <c r="AS1490" s="92" t="s">
        <v>5537</v>
      </c>
      <c r="AT1490" s="98" t="s">
        <v>5370</v>
      </c>
      <c r="AV1490" s="17" t="s">
        <v>5537</v>
      </c>
      <c r="AW1490" s="7" t="s">
        <v>5537</v>
      </c>
      <c r="AX1490" s="6" t="s">
        <v>5537</v>
      </c>
      <c r="AY1490" s="7"/>
      <c r="AZ1490" s="3" t="s">
        <v>5537</v>
      </c>
      <c r="BA1490" s="18" t="s">
        <v>5537</v>
      </c>
      <c r="BB1490" s="18" t="s">
        <v>5537</v>
      </c>
      <c r="BC1490" s="18" t="s">
        <v>5537</v>
      </c>
      <c r="BD1490" s="18" t="s">
        <v>5537</v>
      </c>
      <c r="BE1490" s="18" t="s">
        <v>5537</v>
      </c>
      <c r="BF1490" s="18" t="s">
        <v>5537</v>
      </c>
      <c r="BG1490" s="18" t="s">
        <v>5537</v>
      </c>
      <c r="BH1490" s="18" t="s">
        <v>5537</v>
      </c>
      <c r="BI1490" s="18" t="s">
        <v>5537</v>
      </c>
      <c r="BJ1490" s="18" t="s">
        <v>5537</v>
      </c>
      <c r="BK1490" s="18" t="s">
        <v>5537</v>
      </c>
      <c r="BL1490" s="9" t="s">
        <v>5537</v>
      </c>
      <c r="BM1490" s="14" t="s">
        <v>5537</v>
      </c>
      <c r="BN1490" s="14" t="s">
        <v>5537</v>
      </c>
      <c r="BO1490" s="14" t="str">
        <f>_xlfn.XLOOKUP(B1490,'[4]cell downs 18042026 17h'!$B:$B,'[4]cell downs 18042026 17h'!$B:$B,"")</f>
        <v/>
      </c>
      <c r="BP1490" s="14" t="str">
        <f>_xlfn.XLOOKUP(B1490,'[5]Cells Huawei 19042026 15h'!$B:$B,'[5]Cells Huawei 19042026 15h'!$B:$B,"")</f>
        <v/>
      </c>
      <c r="BQ1490" s="9" t="str">
        <f>_xlfn.XLOOKUP(B1490,'[6]cells down 19042026 9H40'!$B:$B,'[6]cells down 19042026 9H40'!$B:$B,"")</f>
        <v/>
      </c>
      <c r="BR1490" s="9" t="s">
        <v>5370</v>
      </c>
      <c r="BS1490" s="9" t="s">
        <v>12</v>
      </c>
      <c r="BT1490" s="108"/>
    </row>
    <row r="1491" spans="1:72" s="9" customFormat="1" x14ac:dyDescent="0.35">
      <c r="A1491" s="19" t="s">
        <v>4933</v>
      </c>
      <c r="B1491" s="26" t="s">
        <v>5378</v>
      </c>
      <c r="C1491" s="3" t="str">
        <f>_xlfn.XLOOKUP(B1491,'[1]daily break down'!$D:$D,'[1]daily break down'!$E:$E,"")</f>
        <v>LITTORAL</v>
      </c>
      <c r="D1491" s="19" t="s">
        <v>11</v>
      </c>
      <c r="E1491" s="19" t="s">
        <v>5505</v>
      </c>
      <c r="F1491" s="19" t="s">
        <v>5371</v>
      </c>
      <c r="G1491" s="19" t="s">
        <v>5379</v>
      </c>
      <c r="H1491" s="34" t="str">
        <f>_xlfn.XLOOKUP(B1491,[2]CALCULATION!$B:$B,[2]CALCULATION!$H:$H,"")</f>
        <v>ZTE</v>
      </c>
      <c r="I1491" s="28">
        <v>0</v>
      </c>
      <c r="J1491" s="28">
        <v>0</v>
      </c>
      <c r="K1491" s="28">
        <v>0</v>
      </c>
      <c r="L1491" s="28">
        <v>0</v>
      </c>
      <c r="M1491" s="28">
        <v>0</v>
      </c>
      <c r="N1491" s="28">
        <v>0</v>
      </c>
      <c r="O1491" s="28">
        <v>0</v>
      </c>
      <c r="P1491" s="28">
        <v>0</v>
      </c>
      <c r="Q1491" s="28">
        <v>0</v>
      </c>
      <c r="R1491" s="28">
        <v>0</v>
      </c>
      <c r="S1491" s="93">
        <v>0</v>
      </c>
      <c r="T1491" s="93">
        <f>_xlfn.XLOOKUP(B1491,'[3]Nur des jours'!$B:$B,'[3]Nur des jours'!$U:$U,"")</f>
        <v>0</v>
      </c>
      <c r="U1491" s="93">
        <v>0</v>
      </c>
      <c r="V1491" s="93" t="s">
        <v>5537</v>
      </c>
      <c r="W1491" s="93">
        <v>0</v>
      </c>
      <c r="X1491" s="93">
        <v>0</v>
      </c>
      <c r="Y1491" s="93">
        <v>0</v>
      </c>
      <c r="Z1491" s="93">
        <v>0</v>
      </c>
      <c r="AA1491" s="93">
        <v>0</v>
      </c>
      <c r="AB1491" s="93">
        <v>0</v>
      </c>
      <c r="AC1491" s="93">
        <f>_xlfn.XLOOKUP(B1491,'[3]Nur des jours'!$B:$B,'[3]Nur des jours'!$N:$N,"")</f>
        <v>0</v>
      </c>
      <c r="AD1491" s="93">
        <v>0</v>
      </c>
      <c r="AE1491" s="93">
        <v>0</v>
      </c>
      <c r="AF1491" s="93">
        <v>0</v>
      </c>
      <c r="AG1491" s="93"/>
      <c r="AH1491" s="93">
        <v>0</v>
      </c>
      <c r="AI1491" s="93">
        <v>0</v>
      </c>
      <c r="AJ1491" s="93">
        <v>0</v>
      </c>
      <c r="AK1491" s="93">
        <v>0</v>
      </c>
      <c r="AL1491" s="93">
        <v>0</v>
      </c>
      <c r="AM1491" s="49" t="s">
        <v>5559</v>
      </c>
      <c r="AN1491" s="49"/>
      <c r="AO1491" s="48" t="str" cm="1">
        <f t="array" ref="AO1491">IFERROR(_xlfn.IFS(
AQ1491="MPR ISSUE","PDH",
AQ1491="BSS Hardware Issue","BSS",
AQ1491="Sites strategiques, MLL, Pylone, etc.","ENVTECH",
AQ1491="AKTIVCO DEFAUT GE &amp; POWER Cabinet","AKTIVCO",
AQ1491="AKTIVCO Coupure ENEO &amp; Baisse de tension","AKTIVCO GRID ONLY",
AQ1491="Coupure ENEO &amp; Baisse de tension","IHS GRID ONLY",
AQ1491="Defaut GE &amp; POWER Cabinet","IHS",
AQ1491="Sharing","Partners",
AQ1491="Sites strategiques &amp; DataCenter","SST &amp; DC",
AQ1491="Exclu","Exclu",
AQ1491="SAT","SAT",
AQ1491="SPARE-ISSUE","SPARE-ISSUE",
AQ1491="Fiber CAmtel","TRANS_FO_CAMTEL",
AQ1491="Fiber AOF","Fiber AOF",
AQ1491="Projet OCM (HUAWEI)","TRAVAUX-HUAWEI",
AQ1491="Projet OCM (NOKIA)","TRAVAUX-NOKIA",
AQ1491="ACCESS-ISSUE","ACCESS-ISSUE",
AQ1491="Projet OCM (ZTE, NOKIA, autres projets)","TRAVAUX OCM",
AQ1491="No root CAuse","No root cause",
AQ1491="ODU HS","PDH",
AQ1491="IP &amp; VLAN","PDH",
AQ1491="Warehouse HUAWEI","SPARE-ISSUE",
AQ1491="SPARE-HS","SPARE-ISSUE",
AQ1491="Power Telco","BSS",AQ1491="no impacts","no impacts"
),"")</f>
        <v>No root cause</v>
      </c>
      <c r="AP1491" s="48" t="str" cm="1">
        <f t="array" ref="AP1491">IFERROR(_xlfn.IFS(
AQ1491="MPR ISSUE","TX ISSUE",
AQ1491="BSS Hardware Issue","RAN ISSUE",
AQ1491="Sites strategiques, MLL, Pylone, etc.","ENVTECH",
AQ1491="AKTIVCO DEFAUT GE &amp; POWER Cabinet","POWER ISSUE",
AQ1491="AKTIVCO Coupure ENEO &amp; Baisse de tension","POWER ISSUE",
AQ1491="Coupure ENEO &amp; Baisse de tension","POWER ISSUE",
AQ1491="Defaut GE &amp; POWER Cabinet","POWER ISSUE",
AQ1491="Sharing","POWER ISSUE",
AQ1491="Sites strategiques &amp; DataCenter","POWER ISSUE",
AQ1491="Exclu","Exclu",
AQ1491="SAT","TX ISSUE",
AQ1491="SPARE-ISSUE","SPARE-ISSUE",
AQ1491="Fiber CAmtel","TX ISSUE",
AQ1491="Fiber AOF","TX ISSUE",
AQ1491="Projet OCM (HUAWEI)","TRAVAUX-HUAWEI",
AQ1491="Projet OCM (NOKIA)","TRAVAUX -NOKIA",
AQ1491="ACCESS-ISSUE","ACCESS-ISSUE",
AQ1491="Projet OCM (ZTE, NOKIA, autres projets)","TRAVAUX OCM",
AQ1491="No root CAuse","No root cause",
AQ1491="ODU HS","TX ISSUE",
AQ1491="IP &amp; VLAN","TX ISSUE",
AQ1491="Warehouse HUAWEI","SPARE-ISSUE",
AQ1491="SPARE-HS","SPARE-ISSUE",
AQ1491="Power Telco","RAN ISSUE",AQ1491="no impacts","no impacts"
),"")</f>
        <v>No root cause</v>
      </c>
      <c r="AQ1491" s="126" t="s">
        <v>5344</v>
      </c>
      <c r="AR1491" s="48" t="str" cm="1">
        <f t="array" ref="AR1491">IFERROR(_xlfn.IFS(
AQ1491="MPR ISSUE","ACTIVE",
AQ1491="BSS Hardware Issue","ACTIVE",
AQ1491="Sites strategiques, MLL, Pylone, etc.","PASSIVE",
AQ1491="AKTIVCO DEFAUT GE &amp; POWER Cabinet","PASSIVE",
AQ1491="AKTIVCO Coupure ENEO &amp; Baisse de tension","PASSIVE",
AQ1491="Coupure ENEO &amp; Baisse de tension","PASSIVE",
AQ1491="Defaut GE &amp; POWER Cabinet","PASSIVE",
AQ1491="Sharing","PASSIVE",
AQ1491="Sites strategiques &amp; DataCenter","PASSIVE",
AQ1491="Exclu","Exclu",
AQ1491="SAT","ACTIVE",
AQ1491="SPARE-ISSUE","SPARE-ISSUE",
AQ1491="Fiber CAmtel","ACTIVE",
AQ1491="Fiber AOF","ACTIVE",
AQ1491="Projet OCM (HUAWEI)","PLANNED WORKS",
AQ1491="Projet OCM (NOKIA)","PLANNED WORKS",
AQ1491="ACCESS-ISSUE","ACCESS-ISSUE",
AQ1491="Projet OCM (ZTE, NOKIA, autres projets)","PLANNED WORKS",
AQ1491="No root CAuse","No root cause",
AQ1491="ODU HS","ACTIVE",
AQ1491="IP &amp; VLAN","ACTIVE",
AQ1491="Warehouse HUAWEI","SPARE-ISSUE",
AQ1491="SPARE-HS","SPARE-ISSUE",
AQ1491="Power Telco","ACTIVE", AQ1491="no impacts","no impacts"
),"")</f>
        <v>No root cause</v>
      </c>
      <c r="AS1491" s="92" t="s">
        <v>5537</v>
      </c>
      <c r="AT1491" s="98" t="s">
        <v>5378</v>
      </c>
      <c r="AV1491" s="17" t="s">
        <v>5537</v>
      </c>
      <c r="AW1491" s="7" t="s">
        <v>5537</v>
      </c>
      <c r="AX1491" s="6" t="s">
        <v>5537</v>
      </c>
      <c r="AY1491" s="7"/>
      <c r="AZ1491" s="3" t="s">
        <v>5537</v>
      </c>
      <c r="BA1491" s="18" t="s">
        <v>5537</v>
      </c>
      <c r="BB1491" s="18" t="s">
        <v>5537</v>
      </c>
      <c r="BC1491" s="18" t="s">
        <v>5537</v>
      </c>
      <c r="BD1491" s="18" t="s">
        <v>5537</v>
      </c>
      <c r="BE1491" s="18" t="s">
        <v>5537</v>
      </c>
      <c r="BF1491" s="18" t="s">
        <v>5537</v>
      </c>
      <c r="BG1491" s="18" t="s">
        <v>5537</v>
      </c>
      <c r="BH1491" s="18" t="s">
        <v>5537</v>
      </c>
      <c r="BI1491" s="18" t="s">
        <v>5537</v>
      </c>
      <c r="BJ1491" s="18" t="s">
        <v>5537</v>
      </c>
      <c r="BK1491" s="18" t="s">
        <v>5537</v>
      </c>
      <c r="BL1491" s="9" t="s">
        <v>5537</v>
      </c>
      <c r="BM1491" s="14" t="s">
        <v>5537</v>
      </c>
      <c r="BN1491" s="14" t="s">
        <v>5537</v>
      </c>
      <c r="BO1491" s="14" t="str">
        <f>_xlfn.XLOOKUP(B1491,'[4]cell downs 18042026 17h'!$B:$B,'[4]cell downs 18042026 17h'!$B:$B,"")</f>
        <v/>
      </c>
      <c r="BP1491" s="14" t="str">
        <f>_xlfn.XLOOKUP(B1491,'[5]Cells Huawei 19042026 15h'!$B:$B,'[5]Cells Huawei 19042026 15h'!$B:$B,"")</f>
        <v/>
      </c>
      <c r="BQ1491" s="9" t="str">
        <f>_xlfn.XLOOKUP(B1491,'[6]cells down 19042026 9H40'!$B:$B,'[6]cells down 19042026 9H40'!$B:$B,"")</f>
        <v/>
      </c>
      <c r="BR1491" s="9" t="s">
        <v>5378</v>
      </c>
      <c r="BS1491" s="9" t="s">
        <v>5537</v>
      </c>
      <c r="BT1491" s="108"/>
    </row>
    <row r="1492" spans="1:72" s="9" customFormat="1" x14ac:dyDescent="0.35">
      <c r="A1492" s="1" t="s">
        <v>5229</v>
      </c>
      <c r="B1492" s="8" t="s">
        <v>5230</v>
      </c>
      <c r="C1492" s="3" t="str">
        <f>_xlfn.XLOOKUP(B1492,'[1]daily break down'!$D:$D,'[1]daily break down'!$E:$E,"")</f>
        <v/>
      </c>
      <c r="D1492" s="1" t="s">
        <v>11</v>
      </c>
      <c r="E1492" s="1" t="e">
        <v>#N/A</v>
      </c>
      <c r="F1492" s="3" t="s">
        <v>13</v>
      </c>
      <c r="G1492" s="1" t="s">
        <v>14</v>
      </c>
      <c r="H1492" s="34" t="str">
        <f>_xlfn.XLOOKUP(B1492,[2]CALCULATION!$B:$B,[2]CALCULATION!$H:$H,"")</f>
        <v>ZTE</v>
      </c>
      <c r="I1492" s="28">
        <v>0</v>
      </c>
      <c r="J1492" s="28">
        <v>0</v>
      </c>
      <c r="K1492" s="28">
        <v>0</v>
      </c>
      <c r="L1492" s="28">
        <v>0</v>
      </c>
      <c r="M1492" s="28">
        <v>0</v>
      </c>
      <c r="N1492" s="28">
        <v>0</v>
      </c>
      <c r="O1492" s="28">
        <v>0</v>
      </c>
      <c r="P1492" s="28">
        <v>0</v>
      </c>
      <c r="Q1492" s="28">
        <v>0</v>
      </c>
      <c r="R1492" s="28">
        <v>0</v>
      </c>
      <c r="S1492" s="93">
        <v>0</v>
      </c>
      <c r="T1492" s="93">
        <f>_xlfn.XLOOKUP(B1492,'[3]Nur des jours'!$B:$B,'[3]Nur des jours'!$U:$U,"")</f>
        <v>0</v>
      </c>
      <c r="U1492" s="93">
        <v>0</v>
      </c>
      <c r="V1492" s="93" t="s">
        <v>5537</v>
      </c>
      <c r="W1492" s="93">
        <v>0</v>
      </c>
      <c r="X1492" s="93">
        <v>0</v>
      </c>
      <c r="Y1492" s="93">
        <v>0</v>
      </c>
      <c r="Z1492" s="93">
        <v>0</v>
      </c>
      <c r="AA1492" s="93">
        <v>0</v>
      </c>
      <c r="AB1492" s="93">
        <v>0</v>
      </c>
      <c r="AC1492" s="93">
        <f>_xlfn.XLOOKUP(B1492,'[3]Nur des jours'!$B:$B,'[3]Nur des jours'!$N:$N,"")</f>
        <v>0</v>
      </c>
      <c r="AD1492" s="93">
        <v>0</v>
      </c>
      <c r="AE1492" s="93">
        <v>0</v>
      </c>
      <c r="AF1492" s="93">
        <v>0</v>
      </c>
      <c r="AG1492" s="93"/>
      <c r="AH1492" s="93">
        <v>0</v>
      </c>
      <c r="AI1492" s="93">
        <v>0</v>
      </c>
      <c r="AJ1492" s="93">
        <v>0</v>
      </c>
      <c r="AK1492" s="93">
        <v>0</v>
      </c>
      <c r="AL1492" s="93">
        <v>0</v>
      </c>
      <c r="AM1492" s="49" t="s">
        <v>5559</v>
      </c>
      <c r="AN1492" s="49"/>
      <c r="AO1492" s="48" t="str" cm="1">
        <f t="array" ref="AO1492">IFERROR(_xlfn.IFS(
AQ1492="MPR ISSUE","PDH",
AQ1492="BSS Hardware Issue","BSS",
AQ1492="Sites strategiques, MLL, Pylone, etc.","ENVTECH",
AQ1492="AKTIVCO DEFAUT GE &amp; POWER Cabinet","AKTIVCO",
AQ1492="AKTIVCO Coupure ENEO &amp; Baisse de tension","AKTIVCO GRID ONLY",
AQ1492="Coupure ENEO &amp; Baisse de tension","IHS GRID ONLY",
AQ1492="Defaut GE &amp; POWER Cabinet","IHS",
AQ1492="Sharing","Partners",
AQ1492="Sites strategiques &amp; DataCenter","SST &amp; DC",
AQ1492="Exclu","Exclu",
AQ1492="SAT","SAT",
AQ1492="SPARE-ISSUE","SPARE-ISSUE",
AQ1492="Fiber CAmtel","TRANS_FO_CAMTEL",
AQ1492="Fiber AOF","Fiber AOF",
AQ1492="Projet OCM (HUAWEI)","TRAVAUX-HUAWEI",
AQ1492="Projet OCM (NOKIA)","TRAVAUX-NOKIA",
AQ1492="ACCESS-ISSUE","ACCESS-ISSUE",
AQ1492="Projet OCM (ZTE, NOKIA, autres projets)","TRAVAUX OCM",
AQ1492="No root CAuse","No root cause",
AQ1492="ODU HS","PDH",
AQ1492="IP &amp; VLAN","PDH",
AQ1492="Warehouse HUAWEI","SPARE-ISSUE",
AQ1492="SPARE-HS","SPARE-ISSUE",
AQ1492="Power Telco","BSS",AQ1492="no impacts","no impacts"
),"")</f>
        <v>No root cause</v>
      </c>
      <c r="AP1492" s="48" t="str" cm="1">
        <f t="array" ref="AP1492">IFERROR(_xlfn.IFS(
AQ1492="MPR ISSUE","TX ISSUE",
AQ1492="BSS Hardware Issue","RAN ISSUE",
AQ1492="Sites strategiques, MLL, Pylone, etc.","ENVTECH",
AQ1492="AKTIVCO DEFAUT GE &amp; POWER Cabinet","POWER ISSUE",
AQ1492="AKTIVCO Coupure ENEO &amp; Baisse de tension","POWER ISSUE",
AQ1492="Coupure ENEO &amp; Baisse de tension","POWER ISSUE",
AQ1492="Defaut GE &amp; POWER Cabinet","POWER ISSUE",
AQ1492="Sharing","POWER ISSUE",
AQ1492="Sites strategiques &amp; DataCenter","POWER ISSUE",
AQ1492="Exclu","Exclu",
AQ1492="SAT","TX ISSUE",
AQ1492="SPARE-ISSUE","SPARE-ISSUE",
AQ1492="Fiber CAmtel","TX ISSUE",
AQ1492="Fiber AOF","TX ISSUE",
AQ1492="Projet OCM (HUAWEI)","TRAVAUX-HUAWEI",
AQ1492="Projet OCM (NOKIA)","TRAVAUX -NOKIA",
AQ1492="ACCESS-ISSUE","ACCESS-ISSUE",
AQ1492="Projet OCM (ZTE, NOKIA, autres projets)","TRAVAUX OCM",
AQ1492="No root CAuse","No root cause",
AQ1492="ODU HS","TX ISSUE",
AQ1492="IP &amp; VLAN","TX ISSUE",
AQ1492="Warehouse HUAWEI","SPARE-ISSUE",
AQ1492="SPARE-HS","SPARE-ISSUE",
AQ1492="Power Telco","RAN ISSUE",AQ1492="no impacts","no impacts"
),"")</f>
        <v>No root cause</v>
      </c>
      <c r="AQ1492" s="126" t="s">
        <v>5344</v>
      </c>
      <c r="AR1492" s="48" t="str" cm="1">
        <f t="array" ref="AR1492">IFERROR(_xlfn.IFS(
AQ1492="MPR ISSUE","ACTIVE",
AQ1492="BSS Hardware Issue","ACTIVE",
AQ1492="Sites strategiques, MLL, Pylone, etc.","PASSIVE",
AQ1492="AKTIVCO DEFAUT GE &amp; POWER Cabinet","PASSIVE",
AQ1492="AKTIVCO Coupure ENEO &amp; Baisse de tension","PASSIVE",
AQ1492="Coupure ENEO &amp; Baisse de tension","PASSIVE",
AQ1492="Defaut GE &amp; POWER Cabinet","PASSIVE",
AQ1492="Sharing","PASSIVE",
AQ1492="Sites strategiques &amp; DataCenter","PASSIVE",
AQ1492="Exclu","Exclu",
AQ1492="SAT","ACTIVE",
AQ1492="SPARE-ISSUE","SPARE-ISSUE",
AQ1492="Fiber CAmtel","ACTIVE",
AQ1492="Fiber AOF","ACTIVE",
AQ1492="Projet OCM (HUAWEI)","PLANNED WORKS",
AQ1492="Projet OCM (NOKIA)","PLANNED WORKS",
AQ1492="ACCESS-ISSUE","ACCESS-ISSUE",
AQ1492="Projet OCM (ZTE, NOKIA, autres projets)","PLANNED WORKS",
AQ1492="No root CAuse","No root cause",
AQ1492="ODU HS","ACTIVE",
AQ1492="IP &amp; VLAN","ACTIVE",
AQ1492="Warehouse HUAWEI","SPARE-ISSUE",
AQ1492="SPARE-HS","SPARE-ISSUE",
AQ1492="Power Telco","ACTIVE", AQ1492="no impacts","no impacts"
),"")</f>
        <v>No root cause</v>
      </c>
      <c r="AS1492" s="92" t="s">
        <v>5537</v>
      </c>
      <c r="AT1492" s="98" t="s">
        <v>5230</v>
      </c>
      <c r="AV1492" s="17" t="s">
        <v>5537</v>
      </c>
      <c r="AW1492" s="7" t="s">
        <v>5537</v>
      </c>
      <c r="AX1492" s="6" t="s">
        <v>5537</v>
      </c>
      <c r="AY1492" s="7"/>
      <c r="AZ1492" s="3" t="s">
        <v>5537</v>
      </c>
      <c r="BA1492" s="18" t="s">
        <v>5537</v>
      </c>
      <c r="BB1492" s="18" t="s">
        <v>5537</v>
      </c>
      <c r="BC1492" s="18" t="s">
        <v>5537</v>
      </c>
      <c r="BD1492" s="18" t="s">
        <v>5537</v>
      </c>
      <c r="BE1492" s="18" t="s">
        <v>5537</v>
      </c>
      <c r="BF1492" s="18" t="s">
        <v>5537</v>
      </c>
      <c r="BG1492" s="18" t="s">
        <v>5537</v>
      </c>
      <c r="BH1492" s="18" t="s">
        <v>5537</v>
      </c>
      <c r="BI1492" s="18" t="s">
        <v>5537</v>
      </c>
      <c r="BJ1492" s="18" t="s">
        <v>5537</v>
      </c>
      <c r="BK1492" s="18" t="s">
        <v>5537</v>
      </c>
      <c r="BL1492" s="9" t="s">
        <v>5537</v>
      </c>
      <c r="BM1492" s="14" t="s">
        <v>5537</v>
      </c>
      <c r="BN1492" s="14" t="s">
        <v>5537</v>
      </c>
      <c r="BO1492" s="14" t="str">
        <f>_xlfn.XLOOKUP(B1492,'[4]cell downs 18042026 17h'!$B:$B,'[4]cell downs 18042026 17h'!$B:$B,"")</f>
        <v/>
      </c>
      <c r="BP1492" s="14" t="str">
        <f>_xlfn.XLOOKUP(B1492,'[5]Cells Huawei 19042026 15h'!$B:$B,'[5]Cells Huawei 19042026 15h'!$B:$B,"")</f>
        <v/>
      </c>
      <c r="BQ1492" s="9" t="str">
        <f>_xlfn.XLOOKUP(B1492,'[6]cells down 19042026 9H40'!$B:$B,'[6]cells down 19042026 9H40'!$B:$B,"")</f>
        <v/>
      </c>
      <c r="BR1492" s="9" t="s">
        <v>5537</v>
      </c>
      <c r="BS1492" s="9" t="s">
        <v>5537</v>
      </c>
      <c r="BT1492" s="108"/>
    </row>
    <row r="1493" spans="1:72" s="9" customFormat="1" x14ac:dyDescent="0.35">
      <c r="A1493" s="19" t="s">
        <v>5476</v>
      </c>
      <c r="B1493" s="26" t="s">
        <v>5477</v>
      </c>
      <c r="C1493" s="3" t="str">
        <f>_xlfn.XLOOKUP(B1493,'[1]daily break down'!$D:$D,'[1]daily break down'!$E:$E,"")</f>
        <v/>
      </c>
      <c r="D1493" s="19" t="s">
        <v>357</v>
      </c>
      <c r="E1493" s="19" t="s">
        <v>987</v>
      </c>
      <c r="F1493" s="19" t="s">
        <v>5376</v>
      </c>
      <c r="G1493" s="19" t="s">
        <v>299</v>
      </c>
      <c r="H1493" s="32" t="str">
        <f>_xlfn.XLOOKUP(B1493,[2]CALCULATION!$B:$B,[2]CALCULATION!$H:$H,"")</f>
        <v>Huawei</v>
      </c>
      <c r="I1493" s="28">
        <v>0</v>
      </c>
      <c r="J1493" s="28">
        <v>0</v>
      </c>
      <c r="K1493" s="28">
        <v>0</v>
      </c>
      <c r="L1493" s="28">
        <v>0</v>
      </c>
      <c r="M1493" s="28">
        <v>0</v>
      </c>
      <c r="N1493" s="28">
        <v>0</v>
      </c>
      <c r="O1493" s="28">
        <v>0</v>
      </c>
      <c r="P1493" s="28">
        <v>0</v>
      </c>
      <c r="Q1493" s="28">
        <v>0</v>
      </c>
      <c r="R1493" s="28">
        <v>0</v>
      </c>
      <c r="S1493" s="93">
        <v>0</v>
      </c>
      <c r="T1493" s="93">
        <f>_xlfn.XLOOKUP(B1493,'[3]Nur des jours'!$B:$B,'[3]Nur des jours'!$U:$U,"")</f>
        <v>0</v>
      </c>
      <c r="U1493" s="93">
        <v>0</v>
      </c>
      <c r="V1493" s="93" t="s">
        <v>5537</v>
      </c>
      <c r="W1493" s="93">
        <v>0</v>
      </c>
      <c r="X1493" s="93">
        <v>0</v>
      </c>
      <c r="Y1493" s="93">
        <v>0</v>
      </c>
      <c r="Z1493" s="93">
        <v>0</v>
      </c>
      <c r="AA1493" s="93">
        <v>0</v>
      </c>
      <c r="AB1493" s="93">
        <v>0</v>
      </c>
      <c r="AC1493" s="93">
        <f>_xlfn.XLOOKUP(B1493,'[3]Nur des jours'!$B:$B,'[3]Nur des jours'!$N:$N,"")</f>
        <v>0</v>
      </c>
      <c r="AD1493" s="93">
        <v>0</v>
      </c>
      <c r="AE1493" s="93">
        <v>0</v>
      </c>
      <c r="AF1493" s="93">
        <v>0</v>
      </c>
      <c r="AG1493" s="93"/>
      <c r="AH1493" s="93">
        <v>0</v>
      </c>
      <c r="AI1493" s="93">
        <v>0</v>
      </c>
      <c r="AJ1493" s="93">
        <v>0</v>
      </c>
      <c r="AK1493" s="93">
        <v>0</v>
      </c>
      <c r="AL1493" s="93">
        <v>0</v>
      </c>
      <c r="AM1493" s="49" t="s">
        <v>5559</v>
      </c>
      <c r="AN1493" s="49"/>
      <c r="AO1493" s="48" t="str" cm="1">
        <f t="array" ref="AO1493">IFERROR(_xlfn.IFS(
AQ1493="MPR ISSUE","PDH",
AQ1493="BSS Hardware Issue","BSS",
AQ1493="Sites strategiques, MLL, Pylone, etc.","ENVTECH",
AQ1493="AKTIVCO DEFAUT GE &amp; POWER Cabinet","AKTIVCO",
AQ1493="AKTIVCO Coupure ENEO &amp; Baisse de tension","AKTIVCO GRID ONLY",
AQ1493="Coupure ENEO &amp; Baisse de tension","IHS GRID ONLY",
AQ1493="Defaut GE &amp; POWER Cabinet","IHS",
AQ1493="Sharing","Partners",
AQ1493="Sites strategiques &amp; DataCenter","SST &amp; DC",
AQ1493="Exclu","Exclu",
AQ1493="SAT","SAT",
AQ1493="SPARE-ISSUE","SPARE-ISSUE",
AQ1493="Fiber CAmtel","TRANS_FO_CAMTEL",
AQ1493="Fiber AOF","Fiber AOF",
AQ1493="Projet OCM (HUAWEI)","TRAVAUX-HUAWEI",
AQ1493="Projet OCM (NOKIA)","TRAVAUX-NOKIA",
AQ1493="ACCESS-ISSUE","ACCESS-ISSUE",
AQ1493="Projet OCM (ZTE, NOKIA, autres projets)","TRAVAUX OCM",
AQ1493="No root CAuse","No root cause",
AQ1493="ODU HS","PDH",
AQ1493="IP &amp; VLAN","PDH",
AQ1493="Warehouse HUAWEI","SPARE-ISSUE",
AQ1493="SPARE-HS","SPARE-ISSUE",
AQ1493="Power Telco","BSS",AQ1493="no impacts","no impacts"
),"")</f>
        <v>No root cause</v>
      </c>
      <c r="AP1493" s="48" t="str" cm="1">
        <f t="array" ref="AP1493">IFERROR(_xlfn.IFS(
AQ1493="MPR ISSUE","TX ISSUE",
AQ1493="BSS Hardware Issue","RAN ISSUE",
AQ1493="Sites strategiques, MLL, Pylone, etc.","ENVTECH",
AQ1493="AKTIVCO DEFAUT GE &amp; POWER Cabinet","POWER ISSUE",
AQ1493="AKTIVCO Coupure ENEO &amp; Baisse de tension","POWER ISSUE",
AQ1493="Coupure ENEO &amp; Baisse de tension","POWER ISSUE",
AQ1493="Defaut GE &amp; POWER Cabinet","POWER ISSUE",
AQ1493="Sharing","POWER ISSUE",
AQ1493="Sites strategiques &amp; DataCenter","POWER ISSUE",
AQ1493="Exclu","Exclu",
AQ1493="SAT","TX ISSUE",
AQ1493="SPARE-ISSUE","SPARE-ISSUE",
AQ1493="Fiber CAmtel","TX ISSUE",
AQ1493="Fiber AOF","TX ISSUE",
AQ1493="Projet OCM (HUAWEI)","TRAVAUX-HUAWEI",
AQ1493="Projet OCM (NOKIA)","TRAVAUX -NOKIA",
AQ1493="ACCESS-ISSUE","ACCESS-ISSUE",
AQ1493="Projet OCM (ZTE, NOKIA, autres projets)","TRAVAUX OCM",
AQ1493="No root CAuse","No root cause",
AQ1493="ODU HS","TX ISSUE",
AQ1493="IP &amp; VLAN","TX ISSUE",
AQ1493="Warehouse HUAWEI","SPARE-ISSUE",
AQ1493="SPARE-HS","SPARE-ISSUE",
AQ1493="Power Telco","RAN ISSUE",AQ1493="no impacts","no impacts"
),"")</f>
        <v>No root cause</v>
      </c>
      <c r="AQ1493" s="67" t="s">
        <v>5344</v>
      </c>
      <c r="AR1493" s="48" t="str" cm="1">
        <f t="array" ref="AR1493">IFERROR(_xlfn.IFS(
AQ1493="MPR ISSUE","ACTIVE",
AQ1493="BSS Hardware Issue","ACTIVE",
AQ1493="Sites strategiques, MLL, Pylone, etc.","PASSIVE",
AQ1493="AKTIVCO DEFAUT GE &amp; POWER Cabinet","PASSIVE",
AQ1493="AKTIVCO Coupure ENEO &amp; Baisse de tension","PASSIVE",
AQ1493="Coupure ENEO &amp; Baisse de tension","PASSIVE",
AQ1493="Defaut GE &amp; POWER Cabinet","PASSIVE",
AQ1493="Sharing","PASSIVE",
AQ1493="Sites strategiques &amp; DataCenter","PASSIVE",
AQ1493="Exclu","Exclu",
AQ1493="SAT","ACTIVE",
AQ1493="SPARE-ISSUE","SPARE-ISSUE",
AQ1493="Fiber CAmtel","ACTIVE",
AQ1493="Fiber AOF","ACTIVE",
AQ1493="Projet OCM (HUAWEI)","PLANNED WORKS",
AQ1493="Projet OCM (NOKIA)","PLANNED WORKS",
AQ1493="ACCESS-ISSUE","ACCESS-ISSUE",
AQ1493="Projet OCM (ZTE, NOKIA, autres projets)","PLANNED WORKS",
AQ1493="No root CAuse","No root cause",
AQ1493="ODU HS","ACTIVE",
AQ1493="IP &amp; VLAN","ACTIVE",
AQ1493="Warehouse HUAWEI","SPARE-ISSUE",
AQ1493="SPARE-HS","SPARE-ISSUE",
AQ1493="Power Telco","ACTIVE", AQ1493="no impacts","no impacts"
),"")</f>
        <v>No root cause</v>
      </c>
      <c r="AS1493" s="92" t="s">
        <v>5537</v>
      </c>
      <c r="AT1493" s="98" t="s">
        <v>5477</v>
      </c>
      <c r="AV1493" s="17" t="s">
        <v>5537</v>
      </c>
      <c r="AW1493" s="7" t="s">
        <v>5537</v>
      </c>
      <c r="AX1493" s="6" t="s">
        <v>5537</v>
      </c>
      <c r="AY1493" s="7"/>
      <c r="AZ1493" s="3" t="s">
        <v>5537</v>
      </c>
      <c r="BA1493" s="18" t="s">
        <v>5537</v>
      </c>
      <c r="BB1493" s="18" t="s">
        <v>5537</v>
      </c>
      <c r="BC1493" s="18" t="s">
        <v>5537</v>
      </c>
      <c r="BD1493" s="18" t="s">
        <v>5537</v>
      </c>
      <c r="BE1493" s="18" t="s">
        <v>5537</v>
      </c>
      <c r="BF1493" s="18" t="s">
        <v>5537</v>
      </c>
      <c r="BG1493" s="18" t="s">
        <v>5537</v>
      </c>
      <c r="BH1493" s="18" t="s">
        <v>5537</v>
      </c>
      <c r="BI1493" s="18" t="s">
        <v>5537</v>
      </c>
      <c r="BJ1493" s="18" t="s">
        <v>5537</v>
      </c>
      <c r="BK1493" s="18" t="s">
        <v>5537</v>
      </c>
      <c r="BL1493" s="9" t="s">
        <v>5537</v>
      </c>
      <c r="BM1493" s="14" t="s">
        <v>5537</v>
      </c>
      <c r="BN1493" s="14" t="s">
        <v>5537</v>
      </c>
      <c r="BO1493" s="14" t="str">
        <f>_xlfn.XLOOKUP(B1493,'[4]cell downs 18042026 17h'!$B:$B,'[4]cell downs 18042026 17h'!$B:$B,"")</f>
        <v/>
      </c>
      <c r="BP1493" s="14" t="str">
        <f>_xlfn.XLOOKUP(B1493,'[5]Cells Huawei 19042026 15h'!$B:$B,'[5]Cells Huawei 19042026 15h'!$B:$B,"")</f>
        <v/>
      </c>
      <c r="BQ1493" s="9" t="str">
        <f>_xlfn.XLOOKUP(B1493,'[6]cells down 19042026 9H40'!$B:$B,'[6]cells down 19042026 9H40'!$B:$B,"")</f>
        <v/>
      </c>
      <c r="BR1493" s="9" t="s">
        <v>5537</v>
      </c>
      <c r="BS1493" s="9" t="s">
        <v>5537</v>
      </c>
      <c r="BT1493" s="108"/>
    </row>
    <row r="1494" spans="1:72" s="9" customFormat="1" x14ac:dyDescent="0.35">
      <c r="A1494" s="19" t="s">
        <v>5478</v>
      </c>
      <c r="B1494" s="26" t="s">
        <v>5479</v>
      </c>
      <c r="C1494" s="3" t="str">
        <f>_xlfn.XLOOKUP(B1494,'[1]daily break down'!$D:$D,'[1]daily break down'!$E:$E,"")</f>
        <v/>
      </c>
      <c r="D1494" s="19" t="s">
        <v>357</v>
      </c>
      <c r="E1494" s="19" t="s">
        <v>987</v>
      </c>
      <c r="F1494" s="19" t="s">
        <v>5376</v>
      </c>
      <c r="G1494" s="19" t="s">
        <v>103</v>
      </c>
      <c r="H1494" s="32" t="str">
        <f>_xlfn.XLOOKUP(B1494,[2]CALCULATION!$B:$B,[2]CALCULATION!$H:$H,"")</f>
        <v>Huawei</v>
      </c>
      <c r="I1494" s="28">
        <v>0</v>
      </c>
      <c r="J1494" s="28">
        <v>0</v>
      </c>
      <c r="K1494" s="28">
        <v>0</v>
      </c>
      <c r="L1494" s="28">
        <v>0</v>
      </c>
      <c r="M1494" s="28">
        <v>0</v>
      </c>
      <c r="N1494" s="28">
        <v>0</v>
      </c>
      <c r="O1494" s="28">
        <v>0</v>
      </c>
      <c r="P1494" s="28">
        <v>0</v>
      </c>
      <c r="Q1494" s="28">
        <v>0</v>
      </c>
      <c r="R1494" s="28">
        <v>0</v>
      </c>
      <c r="S1494" s="93">
        <v>0</v>
      </c>
      <c r="T1494" s="93">
        <f>_xlfn.XLOOKUP(B1494,'[3]Nur des jours'!$B:$B,'[3]Nur des jours'!$U:$U,"")</f>
        <v>0</v>
      </c>
      <c r="U1494" s="93">
        <v>0</v>
      </c>
      <c r="V1494" s="93" t="s">
        <v>5537</v>
      </c>
      <c r="W1494" s="93">
        <v>0</v>
      </c>
      <c r="X1494" s="93">
        <v>0</v>
      </c>
      <c r="Y1494" s="93">
        <v>0</v>
      </c>
      <c r="Z1494" s="93">
        <v>0</v>
      </c>
      <c r="AA1494" s="93">
        <v>0</v>
      </c>
      <c r="AB1494" s="93">
        <v>0</v>
      </c>
      <c r="AC1494" s="93">
        <f>_xlfn.XLOOKUP(B1494,'[3]Nur des jours'!$B:$B,'[3]Nur des jours'!$N:$N,"")</f>
        <v>0</v>
      </c>
      <c r="AD1494" s="93">
        <v>0</v>
      </c>
      <c r="AE1494" s="93">
        <v>0</v>
      </c>
      <c r="AF1494" s="93">
        <v>0</v>
      </c>
      <c r="AG1494" s="93"/>
      <c r="AH1494" s="93">
        <v>0</v>
      </c>
      <c r="AI1494" s="93">
        <v>0</v>
      </c>
      <c r="AJ1494" s="93">
        <v>0</v>
      </c>
      <c r="AK1494" s="93">
        <v>0</v>
      </c>
      <c r="AL1494" s="93">
        <v>0</v>
      </c>
      <c r="AM1494" s="49" t="s">
        <v>5559</v>
      </c>
      <c r="AN1494" s="49"/>
      <c r="AO1494" s="48" t="str" cm="1">
        <f t="array" ref="AO1494">IFERROR(_xlfn.IFS(
AQ1494="MPR ISSUE","PDH",
AQ1494="BSS Hardware Issue","BSS",
AQ1494="Sites strategiques, MLL, Pylone, etc.","ENVTECH",
AQ1494="AKTIVCO DEFAUT GE &amp; POWER Cabinet","AKTIVCO",
AQ1494="AKTIVCO Coupure ENEO &amp; Baisse de tension","AKTIVCO GRID ONLY",
AQ1494="Coupure ENEO &amp; Baisse de tension","IHS GRID ONLY",
AQ1494="Defaut GE &amp; POWER Cabinet","IHS",
AQ1494="Sharing","Partners",
AQ1494="Sites strategiques &amp; DataCenter","SST &amp; DC",
AQ1494="Exclu","Exclu",
AQ1494="SAT","SAT",
AQ1494="SPARE-ISSUE","SPARE-ISSUE",
AQ1494="Fiber CAmtel","TRANS_FO_CAMTEL",
AQ1494="Fiber AOF","Fiber AOF",
AQ1494="Projet OCM (HUAWEI)","TRAVAUX-HUAWEI",
AQ1494="Projet OCM (NOKIA)","TRAVAUX-NOKIA",
AQ1494="ACCESS-ISSUE","ACCESS-ISSUE",
AQ1494="Projet OCM (ZTE, NOKIA, autres projets)","TRAVAUX OCM",
AQ1494="No root CAuse","No root cause",
AQ1494="ODU HS","PDH",
AQ1494="IP &amp; VLAN","PDH",
AQ1494="Warehouse HUAWEI","SPARE-ISSUE",
AQ1494="SPARE-HS","SPARE-ISSUE",
AQ1494="Power Telco","BSS",AQ1494="no impacts","no impacts"
),"")</f>
        <v>No root cause</v>
      </c>
      <c r="AP1494" s="48" t="str" cm="1">
        <f t="array" ref="AP1494">IFERROR(_xlfn.IFS(
AQ1494="MPR ISSUE","TX ISSUE",
AQ1494="BSS Hardware Issue","RAN ISSUE",
AQ1494="Sites strategiques, MLL, Pylone, etc.","ENVTECH",
AQ1494="AKTIVCO DEFAUT GE &amp; POWER Cabinet","POWER ISSUE",
AQ1494="AKTIVCO Coupure ENEO &amp; Baisse de tension","POWER ISSUE",
AQ1494="Coupure ENEO &amp; Baisse de tension","POWER ISSUE",
AQ1494="Defaut GE &amp; POWER Cabinet","POWER ISSUE",
AQ1494="Sharing","POWER ISSUE",
AQ1494="Sites strategiques &amp; DataCenter","POWER ISSUE",
AQ1494="Exclu","Exclu",
AQ1494="SAT","TX ISSUE",
AQ1494="SPARE-ISSUE","SPARE-ISSUE",
AQ1494="Fiber CAmtel","TX ISSUE",
AQ1494="Fiber AOF","TX ISSUE",
AQ1494="Projet OCM (HUAWEI)","TRAVAUX-HUAWEI",
AQ1494="Projet OCM (NOKIA)","TRAVAUX -NOKIA",
AQ1494="ACCESS-ISSUE","ACCESS-ISSUE",
AQ1494="Projet OCM (ZTE, NOKIA, autres projets)","TRAVAUX OCM",
AQ1494="No root CAuse","No root cause",
AQ1494="ODU HS","TX ISSUE",
AQ1494="IP &amp; VLAN","TX ISSUE",
AQ1494="Warehouse HUAWEI","SPARE-ISSUE",
AQ1494="SPARE-HS","SPARE-ISSUE",
AQ1494="Power Telco","RAN ISSUE",AQ1494="no impacts","no impacts"
),"")</f>
        <v>No root cause</v>
      </c>
      <c r="AQ1494" s="67" t="s">
        <v>5344</v>
      </c>
      <c r="AR1494" s="48" t="str" cm="1">
        <f t="array" ref="AR1494">IFERROR(_xlfn.IFS(
AQ1494="MPR ISSUE","ACTIVE",
AQ1494="BSS Hardware Issue","ACTIVE",
AQ1494="Sites strategiques, MLL, Pylone, etc.","PASSIVE",
AQ1494="AKTIVCO DEFAUT GE &amp; POWER Cabinet","PASSIVE",
AQ1494="AKTIVCO Coupure ENEO &amp; Baisse de tension","PASSIVE",
AQ1494="Coupure ENEO &amp; Baisse de tension","PASSIVE",
AQ1494="Defaut GE &amp; POWER Cabinet","PASSIVE",
AQ1494="Sharing","PASSIVE",
AQ1494="Sites strategiques &amp; DataCenter","PASSIVE",
AQ1494="Exclu","Exclu",
AQ1494="SAT","ACTIVE",
AQ1494="SPARE-ISSUE","SPARE-ISSUE",
AQ1494="Fiber CAmtel","ACTIVE",
AQ1494="Fiber AOF","ACTIVE",
AQ1494="Projet OCM (HUAWEI)","PLANNED WORKS",
AQ1494="Projet OCM (NOKIA)","PLANNED WORKS",
AQ1494="ACCESS-ISSUE","ACCESS-ISSUE",
AQ1494="Projet OCM (ZTE, NOKIA, autres projets)","PLANNED WORKS",
AQ1494="No root CAuse","No root cause",
AQ1494="ODU HS","ACTIVE",
AQ1494="IP &amp; VLAN","ACTIVE",
AQ1494="Warehouse HUAWEI","SPARE-ISSUE",
AQ1494="SPARE-HS","SPARE-ISSUE",
AQ1494="Power Telco","ACTIVE", AQ1494="no impacts","no impacts"
),"")</f>
        <v>No root cause</v>
      </c>
      <c r="AS1494" s="92" t="s">
        <v>5537</v>
      </c>
      <c r="AT1494" s="98" t="s">
        <v>5479</v>
      </c>
      <c r="AV1494" s="17" t="s">
        <v>5537</v>
      </c>
      <c r="AW1494" s="7" t="s">
        <v>5537</v>
      </c>
      <c r="AX1494" s="6" t="s">
        <v>5537</v>
      </c>
      <c r="AY1494" s="7"/>
      <c r="AZ1494" s="3" t="s">
        <v>5537</v>
      </c>
      <c r="BA1494" s="18" t="s">
        <v>5537</v>
      </c>
      <c r="BB1494" s="18" t="s">
        <v>5537</v>
      </c>
      <c r="BC1494" s="18" t="s">
        <v>5537</v>
      </c>
      <c r="BD1494" s="18" t="s">
        <v>5537</v>
      </c>
      <c r="BE1494" s="18" t="s">
        <v>5537</v>
      </c>
      <c r="BF1494" s="18" t="s">
        <v>5537</v>
      </c>
      <c r="BG1494" s="18" t="s">
        <v>5537</v>
      </c>
      <c r="BH1494" s="18" t="s">
        <v>5537</v>
      </c>
      <c r="BI1494" s="18" t="s">
        <v>5537</v>
      </c>
      <c r="BJ1494" s="18" t="s">
        <v>5537</v>
      </c>
      <c r="BK1494" s="18" t="s">
        <v>5537</v>
      </c>
      <c r="BL1494" s="9" t="s">
        <v>5537</v>
      </c>
      <c r="BM1494" s="14" t="s">
        <v>5537</v>
      </c>
      <c r="BN1494" s="14" t="s">
        <v>5537</v>
      </c>
      <c r="BO1494" s="14" t="str">
        <f>_xlfn.XLOOKUP(B1494,'[4]cell downs 18042026 17h'!$B:$B,'[4]cell downs 18042026 17h'!$B:$B,"")</f>
        <v/>
      </c>
      <c r="BP1494" s="14" t="str">
        <f>_xlfn.XLOOKUP(B1494,'[5]Cells Huawei 19042026 15h'!$B:$B,'[5]Cells Huawei 19042026 15h'!$B:$B,"")</f>
        <v/>
      </c>
      <c r="BQ1494" s="9" t="str">
        <f>_xlfn.XLOOKUP(B1494,'[6]cells down 19042026 9H40'!$B:$B,'[6]cells down 19042026 9H40'!$B:$B,"")</f>
        <v/>
      </c>
      <c r="BR1494" s="9" t="s">
        <v>5537</v>
      </c>
      <c r="BS1494" s="9" t="s">
        <v>302</v>
      </c>
      <c r="BT1494" s="108"/>
    </row>
    <row r="1495" spans="1:72" s="9" customFormat="1" x14ac:dyDescent="0.35">
      <c r="A1495" s="1" t="s">
        <v>4933</v>
      </c>
      <c r="B1495" s="8" t="s">
        <v>4934</v>
      </c>
      <c r="C1495" s="3" t="str">
        <f>_xlfn.XLOOKUP(B1495,'[1]daily break down'!$D:$D,'[1]daily break down'!$E:$E,"")</f>
        <v/>
      </c>
      <c r="D1495" s="1"/>
      <c r="E1495" s="1"/>
      <c r="F1495" s="3" t="s">
        <v>31</v>
      </c>
      <c r="G1495" s="1"/>
      <c r="H1495" s="34" t="str">
        <f>_xlfn.XLOOKUP(B1495,[2]CALCULATION!$B:$B,[2]CALCULATION!$H:$H,"")</f>
        <v>ZTE</v>
      </c>
      <c r="I1495" s="28">
        <v>0</v>
      </c>
      <c r="J1495" s="28">
        <v>0</v>
      </c>
      <c r="K1495" s="28">
        <v>0</v>
      </c>
      <c r="L1495" s="28">
        <v>0</v>
      </c>
      <c r="M1495" s="28">
        <v>0</v>
      </c>
      <c r="N1495" s="28">
        <v>0</v>
      </c>
      <c r="O1495" s="28">
        <v>0</v>
      </c>
      <c r="P1495" s="28">
        <v>0</v>
      </c>
      <c r="Q1495" s="28">
        <v>0</v>
      </c>
      <c r="R1495" s="28">
        <v>0</v>
      </c>
      <c r="S1495" s="93">
        <v>0</v>
      </c>
      <c r="T1495" s="93">
        <f>_xlfn.XLOOKUP(B1495,'[3]Nur des jours'!$B:$B,'[3]Nur des jours'!$U:$U,"")</f>
        <v>0</v>
      </c>
      <c r="U1495" s="93">
        <v>0</v>
      </c>
      <c r="V1495" s="93" t="s">
        <v>5537</v>
      </c>
      <c r="W1495" s="93">
        <v>0</v>
      </c>
      <c r="X1495" s="93">
        <v>0</v>
      </c>
      <c r="Y1495" s="93">
        <v>0</v>
      </c>
      <c r="Z1495" s="93">
        <v>0</v>
      </c>
      <c r="AA1495" s="93">
        <v>0</v>
      </c>
      <c r="AB1495" s="93">
        <v>0</v>
      </c>
      <c r="AC1495" s="93">
        <f>_xlfn.XLOOKUP(B1495,'[3]Nur des jours'!$B:$B,'[3]Nur des jours'!$N:$N,"")</f>
        <v>0</v>
      </c>
      <c r="AD1495" s="93">
        <v>0</v>
      </c>
      <c r="AE1495" s="93">
        <v>0</v>
      </c>
      <c r="AF1495" s="93">
        <v>0</v>
      </c>
      <c r="AG1495" s="93"/>
      <c r="AH1495" s="93">
        <v>0</v>
      </c>
      <c r="AI1495" s="93">
        <v>0</v>
      </c>
      <c r="AJ1495" s="93">
        <v>0</v>
      </c>
      <c r="AK1495" s="93">
        <v>0</v>
      </c>
      <c r="AL1495" s="93">
        <v>0</v>
      </c>
      <c r="AM1495" s="49" t="s">
        <v>5559</v>
      </c>
      <c r="AN1495" s="49"/>
      <c r="AO1495" s="48" t="str" cm="1">
        <f t="array" ref="AO1495">IFERROR(_xlfn.IFS(
AQ1495="MPR ISSUE","PDH",
AQ1495="BSS Hardware Issue","BSS",
AQ1495="Sites strategiques, MLL, Pylone, etc.","ENVTECH",
AQ1495="AKTIVCO DEFAUT GE &amp; POWER Cabinet","AKTIVCO",
AQ1495="AKTIVCO Coupure ENEO &amp; Baisse de tension","AKTIVCO GRID ONLY",
AQ1495="Coupure ENEO &amp; Baisse de tension","IHS GRID ONLY",
AQ1495="Defaut GE &amp; POWER Cabinet","IHS",
AQ1495="Sharing","Partners",
AQ1495="Sites strategiques &amp; DataCenter","SST &amp; DC",
AQ1495="Exclu","Exclu",
AQ1495="SAT","SAT",
AQ1495="SPARE-ISSUE","SPARE-ISSUE",
AQ1495="Fiber CAmtel","TRANS_FO_CAMTEL",
AQ1495="Fiber AOF","Fiber AOF",
AQ1495="Projet OCM (HUAWEI)","TRAVAUX-HUAWEI",
AQ1495="Projet OCM (NOKIA)","TRAVAUX-NOKIA",
AQ1495="ACCESS-ISSUE","ACCESS-ISSUE",
AQ1495="Projet OCM (ZTE, NOKIA, autres projets)","TRAVAUX OCM",
AQ1495="No root CAuse","No root cause",
AQ1495="ODU HS","PDH",
AQ1495="IP &amp; VLAN","PDH",
AQ1495="Warehouse HUAWEI","SPARE-ISSUE",
AQ1495="SPARE-HS","SPARE-ISSUE",
AQ1495="Power Telco","BSS",AQ1495="no impacts","no impacts"
),"")</f>
        <v>No root cause</v>
      </c>
      <c r="AP1495" s="48" t="str" cm="1">
        <f t="array" ref="AP1495">IFERROR(_xlfn.IFS(
AQ1495="MPR ISSUE","TX ISSUE",
AQ1495="BSS Hardware Issue","RAN ISSUE",
AQ1495="Sites strategiques, MLL, Pylone, etc.","ENVTECH",
AQ1495="AKTIVCO DEFAUT GE &amp; POWER Cabinet","POWER ISSUE",
AQ1495="AKTIVCO Coupure ENEO &amp; Baisse de tension","POWER ISSUE",
AQ1495="Coupure ENEO &amp; Baisse de tension","POWER ISSUE",
AQ1495="Defaut GE &amp; POWER Cabinet","POWER ISSUE",
AQ1495="Sharing","POWER ISSUE",
AQ1495="Sites strategiques &amp; DataCenter","POWER ISSUE",
AQ1495="Exclu","Exclu",
AQ1495="SAT","TX ISSUE",
AQ1495="SPARE-ISSUE","SPARE-ISSUE",
AQ1495="Fiber CAmtel","TX ISSUE",
AQ1495="Fiber AOF","TX ISSUE",
AQ1495="Projet OCM (HUAWEI)","TRAVAUX-HUAWEI",
AQ1495="Projet OCM (NOKIA)","TRAVAUX -NOKIA",
AQ1495="ACCESS-ISSUE","ACCESS-ISSUE",
AQ1495="Projet OCM (ZTE, NOKIA, autres projets)","TRAVAUX OCM",
AQ1495="No root CAuse","No root cause",
AQ1495="ODU HS","TX ISSUE",
AQ1495="IP &amp; VLAN","TX ISSUE",
AQ1495="Warehouse HUAWEI","SPARE-ISSUE",
AQ1495="SPARE-HS","SPARE-ISSUE",
AQ1495="Power Telco","RAN ISSUE",AQ1495="no impacts","no impacts"
),"")</f>
        <v>No root cause</v>
      </c>
      <c r="AQ1495" s="67" t="s">
        <v>5344</v>
      </c>
      <c r="AR1495" s="48" t="str" cm="1">
        <f t="array" ref="AR1495">IFERROR(_xlfn.IFS(
AQ1495="MPR ISSUE","ACTIVE",
AQ1495="BSS Hardware Issue","ACTIVE",
AQ1495="Sites strategiques, MLL, Pylone, etc.","PASSIVE",
AQ1495="AKTIVCO DEFAUT GE &amp; POWER Cabinet","PASSIVE",
AQ1495="AKTIVCO Coupure ENEO &amp; Baisse de tension","PASSIVE",
AQ1495="Coupure ENEO &amp; Baisse de tension","PASSIVE",
AQ1495="Defaut GE &amp; POWER Cabinet","PASSIVE",
AQ1495="Sharing","PASSIVE",
AQ1495="Sites strategiques &amp; DataCenter","PASSIVE",
AQ1495="Exclu","Exclu",
AQ1495="SAT","ACTIVE",
AQ1495="SPARE-ISSUE","SPARE-ISSUE",
AQ1495="Fiber CAmtel","ACTIVE",
AQ1495="Fiber AOF","ACTIVE",
AQ1495="Projet OCM (HUAWEI)","PLANNED WORKS",
AQ1495="Projet OCM (NOKIA)","PLANNED WORKS",
AQ1495="ACCESS-ISSUE","ACCESS-ISSUE",
AQ1495="Projet OCM (ZTE, NOKIA, autres projets)","PLANNED WORKS",
AQ1495="No root CAuse","No root cause",
AQ1495="ODU HS","ACTIVE",
AQ1495="IP &amp; VLAN","ACTIVE",
AQ1495="Warehouse HUAWEI","SPARE-ISSUE",
AQ1495="SPARE-HS","SPARE-ISSUE",
AQ1495="Power Telco","ACTIVE", AQ1495="no impacts","no impacts"
),"")</f>
        <v>No root cause</v>
      </c>
      <c r="AS1495" s="92" t="s">
        <v>5537</v>
      </c>
      <c r="AT1495" s="98" t="s">
        <v>4934</v>
      </c>
      <c r="AV1495" s="17" t="s">
        <v>5537</v>
      </c>
      <c r="AW1495" s="7" t="s">
        <v>5537</v>
      </c>
      <c r="AX1495" s="6" t="s">
        <v>5537</v>
      </c>
      <c r="AY1495" s="7"/>
      <c r="AZ1495" s="3" t="s">
        <v>5537</v>
      </c>
      <c r="BA1495" s="18" t="s">
        <v>5537</v>
      </c>
      <c r="BB1495" s="18" t="s">
        <v>5537</v>
      </c>
      <c r="BC1495" s="18" t="s">
        <v>5537</v>
      </c>
      <c r="BD1495" s="18" t="s">
        <v>5537</v>
      </c>
      <c r="BE1495" s="18" t="s">
        <v>5537</v>
      </c>
      <c r="BF1495" s="18" t="s">
        <v>5537</v>
      </c>
      <c r="BG1495" s="18" t="s">
        <v>5537</v>
      </c>
      <c r="BH1495" s="18" t="s">
        <v>5537</v>
      </c>
      <c r="BI1495" s="18" t="s">
        <v>5537</v>
      </c>
      <c r="BJ1495" s="18" t="s">
        <v>5537</v>
      </c>
      <c r="BK1495" s="18" t="s">
        <v>5537</v>
      </c>
      <c r="BL1495" s="9" t="s">
        <v>5537</v>
      </c>
      <c r="BM1495" s="14" t="s">
        <v>5537</v>
      </c>
      <c r="BN1495" s="14" t="s">
        <v>5537</v>
      </c>
      <c r="BO1495" s="14" t="str">
        <f>_xlfn.XLOOKUP(B1495,'[4]cell downs 18042026 17h'!$B:$B,'[4]cell downs 18042026 17h'!$B:$B,"")</f>
        <v/>
      </c>
      <c r="BP1495" s="14" t="str">
        <f>_xlfn.XLOOKUP(B1495,'[5]Cells Huawei 19042026 15h'!$B:$B,'[5]Cells Huawei 19042026 15h'!$B:$B,"")</f>
        <v/>
      </c>
      <c r="BQ1495" s="9" t="str">
        <f>_xlfn.XLOOKUP(B1495,'[6]cells down 19042026 9H40'!$B:$B,'[6]cells down 19042026 9H40'!$B:$B,"")</f>
        <v/>
      </c>
      <c r="BR1495" s="9" t="s">
        <v>5537</v>
      </c>
      <c r="BS1495" s="9" t="s">
        <v>5537</v>
      </c>
      <c r="BT1495" s="108"/>
    </row>
    <row r="1496" spans="1:72" s="9" customFormat="1" x14ac:dyDescent="0.35">
      <c r="A1496" s="19" t="s">
        <v>5438</v>
      </c>
      <c r="B1496" s="19" t="s">
        <v>5439</v>
      </c>
      <c r="C1496" s="3" t="str">
        <f>_xlfn.XLOOKUP(B1496,'[1]daily break down'!$D:$D,'[1]daily break down'!$E:$E,"")</f>
        <v>Yaounde</v>
      </c>
      <c r="D1496" s="19" t="s">
        <v>357</v>
      </c>
      <c r="E1496" s="19" t="s">
        <v>36</v>
      </c>
      <c r="F1496" s="19" t="s">
        <v>5388</v>
      </c>
      <c r="G1496" s="19" t="s">
        <v>38</v>
      </c>
      <c r="H1496" s="34" t="str">
        <f>_xlfn.XLOOKUP(B1496,[2]CALCULATION!$B:$B,[2]CALCULATION!$H:$H,"")</f>
        <v>ZTE</v>
      </c>
      <c r="I1496" s="28">
        <v>0</v>
      </c>
      <c r="J1496" s="28">
        <v>6.8272679798991511</v>
      </c>
      <c r="K1496" s="28">
        <v>0</v>
      </c>
      <c r="L1496" s="28">
        <v>0</v>
      </c>
      <c r="M1496" s="28">
        <v>0</v>
      </c>
      <c r="N1496" s="28">
        <v>0</v>
      </c>
      <c r="O1496" s="28">
        <v>0</v>
      </c>
      <c r="P1496" s="28">
        <v>13.02151552507897</v>
      </c>
      <c r="Q1496" s="28">
        <v>0</v>
      </c>
      <c r="R1496" s="28">
        <v>0</v>
      </c>
      <c r="S1496" s="93">
        <v>0</v>
      </c>
      <c r="T1496" s="93">
        <f>_xlfn.XLOOKUP(B1496,'[3]Nur des jours'!$B:$B,'[3]Nur des jours'!$U:$U,"")</f>
        <v>0</v>
      </c>
      <c r="U1496" s="93">
        <v>0</v>
      </c>
      <c r="V1496" s="93">
        <v>19.987326393347651</v>
      </c>
      <c r="W1496" s="93">
        <v>0</v>
      </c>
      <c r="X1496" s="93">
        <v>0</v>
      </c>
      <c r="Y1496" s="93">
        <v>0</v>
      </c>
      <c r="Z1496" s="93">
        <v>0</v>
      </c>
      <c r="AA1496" s="93">
        <v>0</v>
      </c>
      <c r="AB1496" s="93">
        <v>0</v>
      </c>
      <c r="AC1496" s="93">
        <f>_xlfn.XLOOKUP(B1496,'[3]Nur des jours'!$B:$B,'[3]Nur des jours'!$N:$N,"")</f>
        <v>0</v>
      </c>
      <c r="AD1496" s="93">
        <v>0</v>
      </c>
      <c r="AE1496" s="93">
        <v>0</v>
      </c>
      <c r="AF1496" s="93">
        <v>0</v>
      </c>
      <c r="AG1496" s="93"/>
      <c r="AH1496" s="93">
        <v>0</v>
      </c>
      <c r="AI1496" s="93">
        <v>0</v>
      </c>
      <c r="AJ1496" s="93">
        <v>0</v>
      </c>
      <c r="AK1496" s="93">
        <v>0</v>
      </c>
      <c r="AL1496" s="93">
        <v>0</v>
      </c>
      <c r="AM1496" s="49" t="s">
        <v>5559</v>
      </c>
      <c r="AN1496" s="49"/>
      <c r="AO1496" s="48" t="str" cm="1">
        <f t="array" ref="AO1496">IFERROR(_xlfn.IFS(
AQ1496="MPR ISSUE","PDH",
AQ1496="BSS Hardware Issue","BSS",
AQ1496="Sites strategiques, MLL, Pylone, etc.","ENVTECH",
AQ1496="AKTIVCO DEFAUT GE &amp; POWER Cabinet","AKTIVCO",
AQ1496="AKTIVCO Coupure ENEO &amp; Baisse de tension","AKTIVCO GRID ONLY",
AQ1496="Coupure ENEO &amp; Baisse de tension","IHS GRID ONLY",
AQ1496="Defaut GE &amp; POWER Cabinet","IHS",
AQ1496="Sharing","Partners",
AQ1496="Sites strategiques &amp; DataCenter","SST &amp; DC",
AQ1496="Exclu","Exclu",
AQ1496="SAT","SAT",
AQ1496="SPARE-ISSUE","SPARE-ISSUE",
AQ1496="Fiber CAmtel","TRANS_FO_CAMTEL",
AQ1496="Fiber AOF","Fiber AOF",
AQ1496="Projet OCM (HUAWEI)","TRAVAUX-HUAWEI",
AQ1496="Projet OCM (NOKIA)","TRAVAUX-NOKIA",
AQ1496="ACCESS-ISSUE","ACCESS-ISSUE",
AQ1496="Projet OCM (ZTE, NOKIA, autres projets)","TRAVAUX OCM",
AQ1496="No root CAuse","No root cause",
AQ1496="ODU HS","PDH",
AQ1496="IP &amp; VLAN","PDH",
AQ1496="Warehouse HUAWEI","SPARE-ISSUE",
AQ1496="SPARE-HS","SPARE-ISSUE",
AQ1496="Power Telco","BSS",AQ1496="no impacts","no impacts"
),"")</f>
        <v>No root cause</v>
      </c>
      <c r="AP1496" s="48" t="str" cm="1">
        <f t="array" ref="AP1496">IFERROR(_xlfn.IFS(
AQ1496="MPR ISSUE","TX ISSUE",
AQ1496="BSS Hardware Issue","RAN ISSUE",
AQ1496="Sites strategiques, MLL, Pylone, etc.","ENVTECH",
AQ1496="AKTIVCO DEFAUT GE &amp; POWER Cabinet","POWER ISSUE",
AQ1496="AKTIVCO Coupure ENEO &amp; Baisse de tension","POWER ISSUE",
AQ1496="Coupure ENEO &amp; Baisse de tension","POWER ISSUE",
AQ1496="Defaut GE &amp; POWER Cabinet","POWER ISSUE",
AQ1496="Sharing","POWER ISSUE",
AQ1496="Sites strategiques &amp; DataCenter","POWER ISSUE",
AQ1496="Exclu","Exclu",
AQ1496="SAT","TX ISSUE",
AQ1496="SPARE-ISSUE","SPARE-ISSUE",
AQ1496="Fiber CAmtel","TX ISSUE",
AQ1496="Fiber AOF","TX ISSUE",
AQ1496="Projet OCM (HUAWEI)","TRAVAUX-HUAWEI",
AQ1496="Projet OCM (NOKIA)","TRAVAUX -NOKIA",
AQ1496="ACCESS-ISSUE","ACCESS-ISSUE",
AQ1496="Projet OCM (ZTE, NOKIA, autres projets)","TRAVAUX OCM",
AQ1496="No root CAuse","No root cause",
AQ1496="ODU HS","TX ISSUE",
AQ1496="IP &amp; VLAN","TX ISSUE",
AQ1496="Warehouse HUAWEI","SPARE-ISSUE",
AQ1496="SPARE-HS","SPARE-ISSUE",
AQ1496="Power Telco","RAN ISSUE",AQ1496="no impacts","no impacts"
),"")</f>
        <v>No root cause</v>
      </c>
      <c r="AQ1496" s="67" t="s">
        <v>5344</v>
      </c>
      <c r="AR1496" s="48" t="str" cm="1">
        <f t="array" ref="AR1496">IFERROR(_xlfn.IFS(
AQ1496="MPR ISSUE","ACTIVE",
AQ1496="BSS Hardware Issue","ACTIVE",
AQ1496="Sites strategiques, MLL, Pylone, etc.","PASSIVE",
AQ1496="AKTIVCO DEFAUT GE &amp; POWER Cabinet","PASSIVE",
AQ1496="AKTIVCO Coupure ENEO &amp; Baisse de tension","PASSIVE",
AQ1496="Coupure ENEO &amp; Baisse de tension","PASSIVE",
AQ1496="Defaut GE &amp; POWER Cabinet","PASSIVE",
AQ1496="Sharing","PASSIVE",
AQ1496="Sites strategiques &amp; DataCenter","PASSIVE",
AQ1496="Exclu","Exclu",
AQ1496="SAT","ACTIVE",
AQ1496="SPARE-ISSUE","SPARE-ISSUE",
AQ1496="Fiber CAmtel","ACTIVE",
AQ1496="Fiber AOF","ACTIVE",
AQ1496="Projet OCM (HUAWEI)","PLANNED WORKS",
AQ1496="Projet OCM (NOKIA)","PLANNED WORKS",
AQ1496="ACCESS-ISSUE","ACCESS-ISSUE",
AQ1496="Projet OCM (ZTE, NOKIA, autres projets)","PLANNED WORKS",
AQ1496="No root CAuse","No root cause",
AQ1496="ODU HS","ACTIVE",
AQ1496="IP &amp; VLAN","ACTIVE",
AQ1496="Warehouse HUAWEI","SPARE-ISSUE",
AQ1496="SPARE-HS","SPARE-ISSUE",
AQ1496="Power Telco","ACTIVE", AQ1496="no impacts","no impacts"
),"")</f>
        <v>No root cause</v>
      </c>
      <c r="AS1496" s="92" t="s">
        <v>5537</v>
      </c>
      <c r="AT1496" s="98" t="s">
        <v>5439</v>
      </c>
      <c r="AV1496" s="17" t="s">
        <v>5537</v>
      </c>
      <c r="AW1496" s="7" t="s">
        <v>5537</v>
      </c>
      <c r="AX1496" s="6" t="s">
        <v>5537</v>
      </c>
      <c r="AY1496" s="7"/>
      <c r="AZ1496" s="3" t="s">
        <v>5537</v>
      </c>
      <c r="BA1496" s="18" t="s">
        <v>5537</v>
      </c>
      <c r="BB1496" s="18" t="s">
        <v>5537</v>
      </c>
      <c r="BC1496" s="18" t="s">
        <v>5537</v>
      </c>
      <c r="BD1496" s="18" t="s">
        <v>5537</v>
      </c>
      <c r="BE1496" s="18" t="s">
        <v>5537</v>
      </c>
      <c r="BF1496" s="18" t="s">
        <v>5537</v>
      </c>
      <c r="BG1496" s="18" t="s">
        <v>5537</v>
      </c>
      <c r="BH1496" s="18" t="s">
        <v>5537</v>
      </c>
      <c r="BI1496" s="18" t="s">
        <v>5537</v>
      </c>
      <c r="BJ1496" s="18" t="s">
        <v>5537</v>
      </c>
      <c r="BK1496" s="18" t="s">
        <v>5537</v>
      </c>
      <c r="BL1496" s="9" t="s">
        <v>5537</v>
      </c>
      <c r="BM1496" s="14" t="s">
        <v>5537</v>
      </c>
      <c r="BN1496" s="14" t="s">
        <v>5537</v>
      </c>
      <c r="BO1496" s="14" t="str">
        <f>_xlfn.XLOOKUP(B1496,'[4]cell downs 18042026 17h'!$B:$B,'[4]cell downs 18042026 17h'!$B:$B,"")</f>
        <v/>
      </c>
      <c r="BP1496" s="14" t="str">
        <f>_xlfn.XLOOKUP(B1496,'[5]Cells Huawei 19042026 15h'!$B:$B,'[5]Cells Huawei 19042026 15h'!$B:$B,"")</f>
        <v/>
      </c>
      <c r="BQ1496" s="9" t="str">
        <f>_xlfn.XLOOKUP(B1496,'[6]cells down 19042026 9H40'!$B:$B,'[6]cells down 19042026 9H40'!$B:$B,"")</f>
        <v/>
      </c>
      <c r="BR1496" s="9" t="s">
        <v>5537</v>
      </c>
      <c r="BS1496" s="9" t="s">
        <v>302</v>
      </c>
      <c r="BT1496" s="108"/>
    </row>
    <row r="1497" spans="1:72" s="9" customFormat="1" x14ac:dyDescent="0.35">
      <c r="A1497" s="1" t="s">
        <v>1573</v>
      </c>
      <c r="B1497" s="8" t="s">
        <v>1574</v>
      </c>
      <c r="C1497" s="3" t="str">
        <f>_xlfn.XLOOKUP(B1497,'[1]daily break down'!$D:$D,'[1]daily break down'!$E:$E,"")</f>
        <v>Yaounde</v>
      </c>
      <c r="D1497" s="1" t="s">
        <v>21</v>
      </c>
      <c r="E1497" s="1" t="s">
        <v>36</v>
      </c>
      <c r="F1497" s="3" t="s">
        <v>37</v>
      </c>
      <c r="G1497" s="1" t="s">
        <v>38</v>
      </c>
      <c r="H1497" s="34" t="str">
        <f>_xlfn.XLOOKUP(B1497,[2]CALCULATION!$B:$B,[2]CALCULATION!$H:$H,"")</f>
        <v>ZTE</v>
      </c>
      <c r="I1497" s="28">
        <v>13.444884614177317</v>
      </c>
      <c r="J1497" s="28">
        <v>0</v>
      </c>
      <c r="K1497" s="28">
        <v>0</v>
      </c>
      <c r="L1497" s="28">
        <v>0</v>
      </c>
      <c r="M1497" s="28">
        <v>0</v>
      </c>
      <c r="N1497" s="28">
        <v>0</v>
      </c>
      <c r="O1497" s="28">
        <v>0</v>
      </c>
      <c r="P1497" s="28">
        <v>0</v>
      </c>
      <c r="Q1497" s="28">
        <v>0</v>
      </c>
      <c r="R1497" s="28">
        <v>0</v>
      </c>
      <c r="S1497" s="93">
        <v>1.6586622835179196E-3</v>
      </c>
      <c r="T1497" s="93">
        <f>_xlfn.XLOOKUP(B1497,'[3]Nur des jours'!$B:$B,'[3]Nur des jours'!$U:$U,"")</f>
        <v>0</v>
      </c>
      <c r="U1497" s="93">
        <v>15.12154249171739</v>
      </c>
      <c r="V1497" s="93">
        <v>14.511029925834613</v>
      </c>
      <c r="W1497" s="93">
        <v>0</v>
      </c>
      <c r="X1497" s="93">
        <v>0</v>
      </c>
      <c r="Y1497" s="93">
        <v>0</v>
      </c>
      <c r="Z1497" s="93">
        <v>0</v>
      </c>
      <c r="AA1497" s="93">
        <v>0</v>
      </c>
      <c r="AB1497" s="93">
        <v>0</v>
      </c>
      <c r="AC1497" s="93">
        <f>_xlfn.XLOOKUP(B1497,'[3]Nur des jours'!$B:$B,'[3]Nur des jours'!$N:$N,"")</f>
        <v>0</v>
      </c>
      <c r="AD1497" s="93">
        <v>0</v>
      </c>
      <c r="AE1497" s="93">
        <v>0</v>
      </c>
      <c r="AF1497" s="93">
        <v>0</v>
      </c>
      <c r="AG1497" s="93"/>
      <c r="AH1497" s="93">
        <v>0</v>
      </c>
      <c r="AI1497" s="93">
        <v>0</v>
      </c>
      <c r="AJ1497" s="93">
        <v>0</v>
      </c>
      <c r="AK1497" s="93">
        <v>0</v>
      </c>
      <c r="AL1497" s="93">
        <v>0</v>
      </c>
      <c r="AM1497" s="49" t="s">
        <v>5559</v>
      </c>
      <c r="AN1497" s="49"/>
      <c r="AO1497" s="48" t="str" cm="1">
        <f t="array" ref="AO1497">IFERROR(_xlfn.IFS(
AQ1497="MPR ISSUE","PDH",
AQ1497="BSS Hardware Issue","BSS",
AQ1497="Sites strategiques, MLL, Pylone, etc.","ENVTECH",
AQ1497="AKTIVCO DEFAUT GE &amp; POWER Cabinet","AKTIVCO",
AQ1497="AKTIVCO Coupure ENEO &amp; Baisse de tension","AKTIVCO GRID ONLY",
AQ1497="Coupure ENEO &amp; Baisse de tension","IHS GRID ONLY",
AQ1497="Defaut GE &amp; POWER Cabinet","IHS",
AQ1497="Sharing","Partners",
AQ1497="Sites strategiques &amp; DataCenter","SST &amp; DC",
AQ1497="Exclu","Exclu",
AQ1497="SAT","SAT",
AQ1497="SPARE-ISSUE","SPARE-ISSUE",
AQ1497="Fiber CAmtel","TRANS_FO_CAMTEL",
AQ1497="Fiber AOF","Fiber AOF",
AQ1497="Projet OCM (HUAWEI)","TRAVAUX-HUAWEI",
AQ1497="Projet OCM (NOKIA)","TRAVAUX-NOKIA",
AQ1497="ACCESS-ISSUE","ACCESS-ISSUE",
AQ1497="Projet OCM (ZTE, NOKIA, autres projets)","TRAVAUX OCM",
AQ1497="No root CAuse","No root cause",
AQ1497="ODU HS","PDH",
AQ1497="IP &amp; VLAN","PDH",
AQ1497="Warehouse HUAWEI","SPARE-ISSUE",
AQ1497="SPARE-HS","SPARE-ISSUE",
AQ1497="Power Telco","BSS",AQ1497="no impacts","no impacts"
),"")</f>
        <v>No root cause</v>
      </c>
      <c r="AP1497" s="48" t="str" cm="1">
        <f t="array" ref="AP1497">IFERROR(_xlfn.IFS(
AQ1497="MPR ISSUE","TX ISSUE",
AQ1497="BSS Hardware Issue","RAN ISSUE",
AQ1497="Sites strategiques, MLL, Pylone, etc.","ENVTECH",
AQ1497="AKTIVCO DEFAUT GE &amp; POWER Cabinet","POWER ISSUE",
AQ1497="AKTIVCO Coupure ENEO &amp; Baisse de tension","POWER ISSUE",
AQ1497="Coupure ENEO &amp; Baisse de tension","POWER ISSUE",
AQ1497="Defaut GE &amp; POWER Cabinet","POWER ISSUE",
AQ1497="Sharing","POWER ISSUE",
AQ1497="Sites strategiques &amp; DataCenter","POWER ISSUE",
AQ1497="Exclu","Exclu",
AQ1497="SAT","TX ISSUE",
AQ1497="SPARE-ISSUE","SPARE-ISSUE",
AQ1497="Fiber CAmtel","TX ISSUE",
AQ1497="Fiber AOF","TX ISSUE",
AQ1497="Projet OCM (HUAWEI)","TRAVAUX-HUAWEI",
AQ1497="Projet OCM (NOKIA)","TRAVAUX -NOKIA",
AQ1497="ACCESS-ISSUE","ACCESS-ISSUE",
AQ1497="Projet OCM (ZTE, NOKIA, autres projets)","TRAVAUX OCM",
AQ1497="No root CAuse","No root cause",
AQ1497="ODU HS","TX ISSUE",
AQ1497="IP &amp; VLAN","TX ISSUE",
AQ1497="Warehouse HUAWEI","SPARE-ISSUE",
AQ1497="SPARE-HS","SPARE-ISSUE",
AQ1497="Power Telco","RAN ISSUE",AQ1497="no impacts","no impacts"
),"")</f>
        <v>No root cause</v>
      </c>
      <c r="AQ1497" s="67" t="s">
        <v>5344</v>
      </c>
      <c r="AR1497" s="48" t="str" cm="1">
        <f t="array" ref="AR1497">IFERROR(_xlfn.IFS(
AQ1497="MPR ISSUE","ACTIVE",
AQ1497="BSS Hardware Issue","ACTIVE",
AQ1497="Sites strategiques, MLL, Pylone, etc.","PASSIVE",
AQ1497="AKTIVCO DEFAUT GE &amp; POWER Cabinet","PASSIVE",
AQ1497="AKTIVCO Coupure ENEO &amp; Baisse de tension","PASSIVE",
AQ1497="Coupure ENEO &amp; Baisse de tension","PASSIVE",
AQ1497="Defaut GE &amp; POWER Cabinet","PASSIVE",
AQ1497="Sharing","PASSIVE",
AQ1497="Sites strategiques &amp; DataCenter","PASSIVE",
AQ1497="Exclu","Exclu",
AQ1497="SAT","ACTIVE",
AQ1497="SPARE-ISSUE","SPARE-ISSUE",
AQ1497="Fiber CAmtel","ACTIVE",
AQ1497="Fiber AOF","ACTIVE",
AQ1497="Projet OCM (HUAWEI)","PLANNED WORKS",
AQ1497="Projet OCM (NOKIA)","PLANNED WORKS",
AQ1497="ACCESS-ISSUE","ACCESS-ISSUE",
AQ1497="Projet OCM (ZTE, NOKIA, autres projets)","PLANNED WORKS",
AQ1497="No root CAuse","No root cause",
AQ1497="ODU HS","ACTIVE",
AQ1497="IP &amp; VLAN","ACTIVE",
AQ1497="Warehouse HUAWEI","SPARE-ISSUE",
AQ1497="SPARE-HS","SPARE-ISSUE",
AQ1497="Power Telco","ACTIVE", AQ1497="no impacts","no impacts"
),"")</f>
        <v>No root cause</v>
      </c>
      <c r="AS1497" s="92" t="s">
        <v>5537</v>
      </c>
      <c r="AT1497" s="98" t="s">
        <v>1574</v>
      </c>
      <c r="AV1497" s="17" t="s">
        <v>5537</v>
      </c>
      <c r="AW1497" s="7" t="s">
        <v>5537</v>
      </c>
      <c r="AX1497" s="6" t="s">
        <v>5537</v>
      </c>
      <c r="AY1497" s="7"/>
      <c r="AZ1497" s="3" t="s">
        <v>5537</v>
      </c>
      <c r="BA1497" s="18" t="s">
        <v>5537</v>
      </c>
      <c r="BB1497" s="18" t="s">
        <v>5537</v>
      </c>
      <c r="BC1497" s="18" t="s">
        <v>5537</v>
      </c>
      <c r="BD1497" s="18" t="s">
        <v>5537</v>
      </c>
      <c r="BE1497" s="18" t="s">
        <v>5537</v>
      </c>
      <c r="BF1497" s="18" t="s">
        <v>5537</v>
      </c>
      <c r="BG1497" s="18" t="s">
        <v>5537</v>
      </c>
      <c r="BH1497" s="18" t="s">
        <v>5537</v>
      </c>
      <c r="BI1497" s="18" t="s">
        <v>5537</v>
      </c>
      <c r="BJ1497" s="18" t="s">
        <v>5537</v>
      </c>
      <c r="BK1497" s="18" t="s">
        <v>5537</v>
      </c>
      <c r="BL1497" s="9" t="s">
        <v>5537</v>
      </c>
      <c r="BM1497" s="14" t="s">
        <v>5537</v>
      </c>
      <c r="BN1497" s="14" t="s">
        <v>5537</v>
      </c>
      <c r="BO1497" s="14" t="str">
        <f>_xlfn.XLOOKUP(B1497,'[4]cell downs 18042026 17h'!$B:$B,'[4]cell downs 18042026 17h'!$B:$B,"")</f>
        <v/>
      </c>
      <c r="BP1497" s="14" t="str">
        <f>_xlfn.XLOOKUP(B1497,'[5]Cells Huawei 19042026 15h'!$B:$B,'[5]Cells Huawei 19042026 15h'!$B:$B,"")</f>
        <v/>
      </c>
      <c r="BQ1497" s="9" t="str">
        <f>_xlfn.XLOOKUP(B1497,'[6]cells down 19042026 9H40'!$B:$B,'[6]cells down 19042026 9H40'!$B:$B,"")</f>
        <v/>
      </c>
      <c r="BR1497" s="9" t="s">
        <v>5537</v>
      </c>
      <c r="BS1497" s="9" t="s">
        <v>5537</v>
      </c>
      <c r="BT1497" s="108"/>
    </row>
    <row r="1498" spans="1:72" s="9" customFormat="1" x14ac:dyDescent="0.35">
      <c r="A1498" s="91" t="s">
        <v>2151</v>
      </c>
      <c r="B1498" s="1" t="s">
        <v>2152</v>
      </c>
      <c r="C1498" s="3" t="str">
        <f>_xlfn.XLOOKUP(B1498,'[1]daily break down'!$D:$D,'[1]daily break down'!$E:$E,"")</f>
        <v>Yaounde</v>
      </c>
      <c r="D1498" s="1" t="s">
        <v>11</v>
      </c>
      <c r="E1498" s="1" t="s">
        <v>12</v>
      </c>
      <c r="F1498" s="3" t="s">
        <v>37</v>
      </c>
      <c r="G1498" s="1" t="s">
        <v>38</v>
      </c>
      <c r="H1498" s="34" t="str">
        <f>_xlfn.XLOOKUP(B1498,[2]CALCULATION!$B:$B,[2]CALCULATION!$H:$H,"")</f>
        <v>ZTE</v>
      </c>
      <c r="I1498" s="28">
        <v>4.4709509378397581</v>
      </c>
      <c r="J1498" s="28">
        <v>10.516097228286149</v>
      </c>
      <c r="K1498" s="28">
        <v>0</v>
      </c>
      <c r="L1498" s="28">
        <v>0</v>
      </c>
      <c r="M1498" s="28">
        <v>1.048738275219514</v>
      </c>
      <c r="N1498" s="28">
        <v>2.09622809495681</v>
      </c>
      <c r="O1498" s="28">
        <v>5.7526866761977322</v>
      </c>
      <c r="P1498" s="28">
        <v>12.041691992477876</v>
      </c>
      <c r="Q1498" s="28">
        <v>0</v>
      </c>
      <c r="R1498" s="28">
        <v>0</v>
      </c>
      <c r="S1498" s="93">
        <v>0</v>
      </c>
      <c r="T1498" s="93">
        <f>_xlfn.XLOOKUP(B1498,'[3]Nur des jours'!$B:$B,'[3]Nur des jours'!$U:$U,"")</f>
        <v>0</v>
      </c>
      <c r="U1498" s="93">
        <v>0</v>
      </c>
      <c r="V1498" s="93">
        <v>10.223815964820666</v>
      </c>
      <c r="W1498" s="93">
        <v>0</v>
      </c>
      <c r="X1498" s="93">
        <v>0</v>
      </c>
      <c r="Y1498" s="93">
        <v>0</v>
      </c>
      <c r="Z1498" s="93">
        <v>0</v>
      </c>
      <c r="AA1498" s="93">
        <v>0</v>
      </c>
      <c r="AB1498" s="93">
        <v>0</v>
      </c>
      <c r="AC1498" s="93">
        <f>_xlfn.XLOOKUP(B1498,'[3]Nur des jours'!$B:$B,'[3]Nur des jours'!$N:$N,"")</f>
        <v>0</v>
      </c>
      <c r="AD1498" s="93">
        <v>0</v>
      </c>
      <c r="AE1498" s="93">
        <v>0</v>
      </c>
      <c r="AF1498" s="93">
        <v>0</v>
      </c>
      <c r="AG1498" s="93"/>
      <c r="AH1498" s="93">
        <v>0</v>
      </c>
      <c r="AI1498" s="93">
        <v>0</v>
      </c>
      <c r="AJ1498" s="93">
        <v>0</v>
      </c>
      <c r="AK1498" s="93">
        <v>0</v>
      </c>
      <c r="AL1498" s="93">
        <v>0</v>
      </c>
      <c r="AM1498" s="49" t="s">
        <v>5559</v>
      </c>
      <c r="AN1498" s="49"/>
      <c r="AO1498" s="48" t="str" cm="1">
        <f t="array" ref="AO1498">IFERROR(_xlfn.IFS(
AQ1498="MPR ISSUE","PDH",
AQ1498="BSS Hardware Issue","BSS",
AQ1498="Sites strategiques, MLL, Pylone, etc.","ENVTECH",
AQ1498="AKTIVCO DEFAUT GE &amp; POWER Cabinet","AKTIVCO",
AQ1498="AKTIVCO Coupure ENEO &amp; Baisse de tension","AKTIVCO GRID ONLY",
AQ1498="Coupure ENEO &amp; Baisse de tension","IHS GRID ONLY",
AQ1498="Defaut GE &amp; POWER Cabinet","IHS",
AQ1498="Sharing","Partners",
AQ1498="Sites strategiques &amp; DataCenter","SST &amp; DC",
AQ1498="Exclu","Exclu",
AQ1498="SAT","SAT",
AQ1498="SPARE-ISSUE","SPARE-ISSUE",
AQ1498="Fiber CAmtel","TRANS_FO_CAMTEL",
AQ1498="Fiber AOF","Fiber AOF",
AQ1498="Projet OCM (HUAWEI)","TRAVAUX-HUAWEI",
AQ1498="Projet OCM (NOKIA)","TRAVAUX-NOKIA",
AQ1498="ACCESS-ISSUE","ACCESS-ISSUE",
AQ1498="Projet OCM (ZTE, NOKIA, autres projets)","TRAVAUX OCM",
AQ1498="No root CAuse","No root cause",
AQ1498="ODU HS","PDH",
AQ1498="IP &amp; VLAN","PDH",
AQ1498="Warehouse HUAWEI","SPARE-ISSUE",
AQ1498="SPARE-HS","SPARE-ISSUE",
AQ1498="Power Telco","BSS",AQ1498="no impacts","no impacts"
),"")</f>
        <v>BSS</v>
      </c>
      <c r="AP1498" s="48" t="str" cm="1">
        <f t="array" ref="AP1498">IFERROR(_xlfn.IFS(
AQ1498="MPR ISSUE","TX ISSUE",
AQ1498="BSS Hardware Issue","RAN ISSUE",
AQ1498="Sites strategiques, MLL, Pylone, etc.","ENVTECH",
AQ1498="AKTIVCO DEFAUT GE &amp; POWER Cabinet","POWER ISSUE",
AQ1498="AKTIVCO Coupure ENEO &amp; Baisse de tension","POWER ISSUE",
AQ1498="Coupure ENEO &amp; Baisse de tension","POWER ISSUE",
AQ1498="Defaut GE &amp; POWER Cabinet","POWER ISSUE",
AQ1498="Sharing","POWER ISSUE",
AQ1498="Sites strategiques &amp; DataCenter","POWER ISSUE",
AQ1498="Exclu","Exclu",
AQ1498="SAT","TX ISSUE",
AQ1498="SPARE-ISSUE","SPARE-ISSUE",
AQ1498="Fiber CAmtel","TX ISSUE",
AQ1498="Fiber AOF","TX ISSUE",
AQ1498="Projet OCM (HUAWEI)","TRAVAUX-HUAWEI",
AQ1498="Projet OCM (NOKIA)","TRAVAUX -NOKIA",
AQ1498="ACCESS-ISSUE","ACCESS-ISSUE",
AQ1498="Projet OCM (ZTE, NOKIA, autres projets)","TRAVAUX OCM",
AQ1498="No root CAuse","No root cause",
AQ1498="ODU HS","TX ISSUE",
AQ1498="IP &amp; VLAN","TX ISSUE",
AQ1498="Warehouse HUAWEI","SPARE-ISSUE",
AQ1498="SPARE-HS","SPARE-ISSUE",
AQ1498="Power Telco","RAN ISSUE",AQ1498="no impacts","no impacts"
),"")</f>
        <v>RAN ISSUE</v>
      </c>
      <c r="AQ1498" s="67" t="s">
        <v>5320</v>
      </c>
      <c r="AR1498" s="48" t="str" cm="1">
        <f t="array" ref="AR1498">IFERROR(_xlfn.IFS(
AQ1498="MPR ISSUE","ACTIVE",
AQ1498="BSS Hardware Issue","ACTIVE",
AQ1498="Sites strategiques, MLL, Pylone, etc.","PASSIVE",
AQ1498="AKTIVCO DEFAUT GE &amp; POWER Cabinet","PASSIVE",
AQ1498="AKTIVCO Coupure ENEO &amp; Baisse de tension","PASSIVE",
AQ1498="Coupure ENEO &amp; Baisse de tension","PASSIVE",
AQ1498="Defaut GE &amp; POWER Cabinet","PASSIVE",
AQ1498="Sharing","PASSIVE",
AQ1498="Sites strategiques &amp; DataCenter","PASSIVE",
AQ1498="Exclu","Exclu",
AQ1498="SAT","ACTIVE",
AQ1498="SPARE-ISSUE","SPARE-ISSUE",
AQ1498="Fiber CAmtel","ACTIVE",
AQ1498="Fiber AOF","ACTIVE",
AQ1498="Projet OCM (HUAWEI)","PLANNED WORKS",
AQ1498="Projet OCM (NOKIA)","PLANNED WORKS",
AQ1498="ACCESS-ISSUE","ACCESS-ISSUE",
AQ1498="Projet OCM (ZTE, NOKIA, autres projets)","PLANNED WORKS",
AQ1498="No root CAuse","No root cause",
AQ1498="ODU HS","ACTIVE",
AQ1498="IP &amp; VLAN","ACTIVE",
AQ1498="Warehouse HUAWEI","SPARE-ISSUE",
AQ1498="SPARE-HS","SPARE-ISSUE",
AQ1498="Power Telco","ACTIVE", AQ1498="no impacts","no impacts"
),"")</f>
        <v>ACTIVE</v>
      </c>
      <c r="AS1498" s="92" t="s">
        <v>6015</v>
      </c>
      <c r="AT1498" s="98" t="s">
        <v>2152</v>
      </c>
      <c r="AV1498" s="17" t="s">
        <v>5537</v>
      </c>
      <c r="AW1498" s="7" t="s">
        <v>5537</v>
      </c>
      <c r="AX1498" s="6" t="s">
        <v>5537</v>
      </c>
      <c r="AY1498" s="7"/>
      <c r="AZ1498" s="3" t="s">
        <v>5537</v>
      </c>
      <c r="BA1498" s="18" t="s">
        <v>5537</v>
      </c>
      <c r="BB1498" s="18" t="s">
        <v>5537</v>
      </c>
      <c r="BC1498" s="18" t="s">
        <v>5537</v>
      </c>
      <c r="BD1498" s="18" t="s">
        <v>5537</v>
      </c>
      <c r="BE1498" s="18" t="s">
        <v>5537</v>
      </c>
      <c r="BF1498" s="18" t="s">
        <v>5537</v>
      </c>
      <c r="BG1498" s="18" t="s">
        <v>5537</v>
      </c>
      <c r="BH1498" s="18" t="s">
        <v>5537</v>
      </c>
      <c r="BI1498" s="18" t="s">
        <v>5537</v>
      </c>
      <c r="BJ1498" s="18" t="s">
        <v>5537</v>
      </c>
      <c r="BK1498" s="18" t="s">
        <v>5537</v>
      </c>
      <c r="BL1498" s="9" t="s">
        <v>5537</v>
      </c>
      <c r="BM1498" s="14" t="s">
        <v>5537</v>
      </c>
      <c r="BN1498" s="14" t="s">
        <v>2152</v>
      </c>
      <c r="BO1498" s="14" t="str">
        <f>_xlfn.XLOOKUP(B1498,'[4]cell downs 18042026 17h'!$B:$B,'[4]cell downs 18042026 17h'!$B:$B,"")</f>
        <v/>
      </c>
      <c r="BP1498" s="14" t="str">
        <f>_xlfn.XLOOKUP(B1498,'[5]Cells Huawei 19042026 15h'!$B:$B,'[5]Cells Huawei 19042026 15h'!$B:$B,"")</f>
        <v/>
      </c>
      <c r="BQ1498" s="9" t="str">
        <f>_xlfn.XLOOKUP(B1498,'[6]cells down 19042026 9H40'!$B:$B,'[6]cells down 19042026 9H40'!$B:$B,"")</f>
        <v>CTR_478</v>
      </c>
      <c r="BR1498" s="9" t="s">
        <v>2152</v>
      </c>
      <c r="BS1498" s="9" t="s">
        <v>302</v>
      </c>
      <c r="BT1498" s="108"/>
    </row>
    <row r="1499" spans="1:72" s="9" customFormat="1" x14ac:dyDescent="0.35">
      <c r="A1499" s="1" t="s">
        <v>1988</v>
      </c>
      <c r="B1499" s="8" t="s">
        <v>1989</v>
      </c>
      <c r="C1499" s="3" t="str">
        <f>_xlfn.XLOOKUP(B1499,'[1]daily break down'!$D:$D,'[1]daily break down'!$E:$E,"")</f>
        <v>Douala</v>
      </c>
      <c r="D1499" s="1" t="s">
        <v>11</v>
      </c>
      <c r="E1499" s="1" t="s">
        <v>12</v>
      </c>
      <c r="F1499" s="3" t="s">
        <v>31</v>
      </c>
      <c r="G1499" s="1" t="s">
        <v>32</v>
      </c>
      <c r="H1499" s="34" t="str">
        <f>_xlfn.XLOOKUP(B1499,[2]CALCULATION!$B:$B,[2]CALCULATION!$H:$H,"")</f>
        <v>ZTE</v>
      </c>
      <c r="I1499" s="28">
        <v>0</v>
      </c>
      <c r="J1499" s="28">
        <v>0</v>
      </c>
      <c r="K1499" s="28">
        <v>0</v>
      </c>
      <c r="L1499" s="28">
        <v>0</v>
      </c>
      <c r="M1499" s="28">
        <v>2.1432948666364182</v>
      </c>
      <c r="N1499" s="28">
        <v>0</v>
      </c>
      <c r="O1499" s="28">
        <v>0</v>
      </c>
      <c r="P1499" s="28">
        <v>0.8292419663673225</v>
      </c>
      <c r="Q1499" s="28">
        <v>0</v>
      </c>
      <c r="R1499" s="28">
        <v>0</v>
      </c>
      <c r="S1499" s="93">
        <v>0</v>
      </c>
      <c r="T1499" s="93">
        <f>_xlfn.XLOOKUP(B1499,'[3]Nur des jours'!$B:$B,'[3]Nur des jours'!$U:$U,"")</f>
        <v>0</v>
      </c>
      <c r="U1499" s="93">
        <v>0</v>
      </c>
      <c r="V1499" s="93">
        <v>7.8664109829839113</v>
      </c>
      <c r="W1499" s="93">
        <v>0</v>
      </c>
      <c r="X1499" s="93">
        <v>0</v>
      </c>
      <c r="Y1499" s="93">
        <v>0</v>
      </c>
      <c r="Z1499" s="93">
        <v>0</v>
      </c>
      <c r="AA1499" s="93">
        <v>0</v>
      </c>
      <c r="AB1499" s="93">
        <v>0</v>
      </c>
      <c r="AC1499" s="93">
        <f>_xlfn.XLOOKUP(B1499,'[3]Nur des jours'!$B:$B,'[3]Nur des jours'!$N:$N,"")</f>
        <v>0</v>
      </c>
      <c r="AD1499" s="93">
        <v>0</v>
      </c>
      <c r="AE1499" s="93">
        <v>0</v>
      </c>
      <c r="AF1499" s="93">
        <v>0</v>
      </c>
      <c r="AG1499" s="93"/>
      <c r="AH1499" s="93">
        <v>0</v>
      </c>
      <c r="AI1499" s="93">
        <v>0</v>
      </c>
      <c r="AJ1499" s="93">
        <v>0</v>
      </c>
      <c r="AK1499" s="93">
        <v>0</v>
      </c>
      <c r="AL1499" s="93">
        <v>0</v>
      </c>
      <c r="AM1499" s="49" t="s">
        <v>5559</v>
      </c>
      <c r="AN1499" s="49"/>
      <c r="AO1499" s="48" t="str" cm="1">
        <f t="array" ref="AO1499">IFERROR(_xlfn.IFS(
AQ1499="MPR ISSUE","PDH",
AQ1499="BSS Hardware Issue","BSS",
AQ1499="Sites strategiques, MLL, Pylone, etc.","ENVTECH",
AQ1499="AKTIVCO DEFAUT GE &amp; POWER Cabinet","AKTIVCO",
AQ1499="AKTIVCO Coupure ENEO &amp; Baisse de tension","AKTIVCO GRID ONLY",
AQ1499="Coupure ENEO &amp; Baisse de tension","IHS GRID ONLY",
AQ1499="Defaut GE &amp; POWER Cabinet","IHS",
AQ1499="Sharing","Partners",
AQ1499="Sites strategiques &amp; DataCenter","SST &amp; DC",
AQ1499="Exclu","Exclu",
AQ1499="SAT","SAT",
AQ1499="SPARE-ISSUE","SPARE-ISSUE",
AQ1499="Fiber CAmtel","TRANS_FO_CAMTEL",
AQ1499="Fiber AOF","Fiber AOF",
AQ1499="Projet OCM (HUAWEI)","TRAVAUX-HUAWEI",
AQ1499="Projet OCM (NOKIA)","TRAVAUX-NOKIA",
AQ1499="ACCESS-ISSUE","ACCESS-ISSUE",
AQ1499="Projet OCM (ZTE, NOKIA, autres projets)","TRAVAUX OCM",
AQ1499="No root CAuse","No root cause",
AQ1499="ODU HS","PDH",
AQ1499="IP &amp; VLAN","PDH",
AQ1499="Warehouse HUAWEI","SPARE-ISSUE",
AQ1499="SPARE-HS","SPARE-ISSUE",
AQ1499="Power Telco","BSS",AQ1499="no impacts","no impacts"
),"")</f>
        <v>No root cause</v>
      </c>
      <c r="AP1499" s="48" t="str" cm="1">
        <f t="array" ref="AP1499">IFERROR(_xlfn.IFS(
AQ1499="MPR ISSUE","TX ISSUE",
AQ1499="BSS Hardware Issue","RAN ISSUE",
AQ1499="Sites strategiques, MLL, Pylone, etc.","ENVTECH",
AQ1499="AKTIVCO DEFAUT GE &amp; POWER Cabinet","POWER ISSUE",
AQ1499="AKTIVCO Coupure ENEO &amp; Baisse de tension","POWER ISSUE",
AQ1499="Coupure ENEO &amp; Baisse de tension","POWER ISSUE",
AQ1499="Defaut GE &amp; POWER Cabinet","POWER ISSUE",
AQ1499="Sharing","POWER ISSUE",
AQ1499="Sites strategiques &amp; DataCenter","POWER ISSUE",
AQ1499="Exclu","Exclu",
AQ1499="SAT","TX ISSUE",
AQ1499="SPARE-ISSUE","SPARE-ISSUE",
AQ1499="Fiber CAmtel","TX ISSUE",
AQ1499="Fiber AOF","TX ISSUE",
AQ1499="Projet OCM (HUAWEI)","TRAVAUX-HUAWEI",
AQ1499="Projet OCM (NOKIA)","TRAVAUX -NOKIA",
AQ1499="ACCESS-ISSUE","ACCESS-ISSUE",
AQ1499="Projet OCM (ZTE, NOKIA, autres projets)","TRAVAUX OCM",
AQ1499="No root CAuse","No root cause",
AQ1499="ODU HS","TX ISSUE",
AQ1499="IP &amp; VLAN","TX ISSUE",
AQ1499="Warehouse HUAWEI","SPARE-ISSUE",
AQ1499="SPARE-HS","SPARE-ISSUE",
AQ1499="Power Telco","RAN ISSUE",AQ1499="no impacts","no impacts"
),"")</f>
        <v>No root cause</v>
      </c>
      <c r="AQ1499" s="126" t="s">
        <v>5344</v>
      </c>
      <c r="AR1499" s="48" t="str" cm="1">
        <f t="array" ref="AR1499">IFERROR(_xlfn.IFS(
AQ1499="MPR ISSUE","ACTIVE",
AQ1499="BSS Hardware Issue","ACTIVE",
AQ1499="Sites strategiques, MLL, Pylone, etc.","PASSIVE",
AQ1499="AKTIVCO DEFAUT GE &amp; POWER Cabinet","PASSIVE",
AQ1499="AKTIVCO Coupure ENEO &amp; Baisse de tension","PASSIVE",
AQ1499="Coupure ENEO &amp; Baisse de tension","PASSIVE",
AQ1499="Defaut GE &amp; POWER Cabinet","PASSIVE",
AQ1499="Sharing","PASSIVE",
AQ1499="Sites strategiques &amp; DataCenter","PASSIVE",
AQ1499="Exclu","Exclu",
AQ1499="SAT","ACTIVE",
AQ1499="SPARE-ISSUE","SPARE-ISSUE",
AQ1499="Fiber CAmtel","ACTIVE",
AQ1499="Fiber AOF","ACTIVE",
AQ1499="Projet OCM (HUAWEI)","PLANNED WORKS",
AQ1499="Projet OCM (NOKIA)","PLANNED WORKS",
AQ1499="ACCESS-ISSUE","ACCESS-ISSUE",
AQ1499="Projet OCM (ZTE, NOKIA, autres projets)","PLANNED WORKS",
AQ1499="No root CAuse","No root cause",
AQ1499="ODU HS","ACTIVE",
AQ1499="IP &amp; VLAN","ACTIVE",
AQ1499="Warehouse HUAWEI","SPARE-ISSUE",
AQ1499="SPARE-HS","SPARE-ISSUE",
AQ1499="Power Telco","ACTIVE", AQ1499="no impacts","no impacts"
),"")</f>
        <v>No root cause</v>
      </c>
      <c r="AS1499" s="92" t="s">
        <v>5537</v>
      </c>
      <c r="AT1499" s="98" t="s">
        <v>1989</v>
      </c>
      <c r="AV1499" s="17" t="s">
        <v>5537</v>
      </c>
      <c r="AW1499" s="7" t="s">
        <v>5537</v>
      </c>
      <c r="AX1499" s="6" t="s">
        <v>5537</v>
      </c>
      <c r="AY1499" s="7"/>
      <c r="AZ1499" s="3" t="s">
        <v>5537</v>
      </c>
      <c r="BA1499" s="18" t="s">
        <v>5537</v>
      </c>
      <c r="BB1499" s="18" t="s">
        <v>5537</v>
      </c>
      <c r="BC1499" s="18" t="s">
        <v>5537</v>
      </c>
      <c r="BD1499" s="18" t="s">
        <v>5537</v>
      </c>
      <c r="BE1499" s="18" t="s">
        <v>5537</v>
      </c>
      <c r="BF1499" s="18" t="s">
        <v>5537</v>
      </c>
      <c r="BG1499" s="18" t="s">
        <v>5537</v>
      </c>
      <c r="BH1499" s="18" t="s">
        <v>5537</v>
      </c>
      <c r="BI1499" s="18" t="s">
        <v>5537</v>
      </c>
      <c r="BJ1499" s="18" t="s">
        <v>5537</v>
      </c>
      <c r="BK1499" s="18" t="s">
        <v>5537</v>
      </c>
      <c r="BL1499" s="9" t="s">
        <v>5537</v>
      </c>
      <c r="BM1499" s="14" t="s">
        <v>5537</v>
      </c>
      <c r="BN1499" s="14" t="s">
        <v>5537</v>
      </c>
      <c r="BO1499" s="14" t="str">
        <f>_xlfn.XLOOKUP(B1499,'[4]cell downs 18042026 17h'!$B:$B,'[4]cell downs 18042026 17h'!$B:$B,"")</f>
        <v/>
      </c>
      <c r="BP1499" s="14" t="str">
        <f>_xlfn.XLOOKUP(B1499,'[5]Cells Huawei 19042026 15h'!$B:$B,'[5]Cells Huawei 19042026 15h'!$B:$B,"")</f>
        <v/>
      </c>
      <c r="BQ1499" s="9" t="str">
        <f>_xlfn.XLOOKUP(B1499,'[6]cells down 19042026 9H40'!$B:$B,'[6]cells down 19042026 9H40'!$B:$B,"")</f>
        <v/>
      </c>
      <c r="BR1499" s="9" t="s">
        <v>1989</v>
      </c>
      <c r="BS1499" s="9" t="s">
        <v>12</v>
      </c>
      <c r="BT1499" s="108"/>
    </row>
    <row r="1500" spans="1:72" s="9" customFormat="1" x14ac:dyDescent="0.35">
      <c r="A1500" s="1" t="s">
        <v>3750</v>
      </c>
      <c r="B1500" s="8" t="s">
        <v>3751</v>
      </c>
      <c r="C1500" s="3" t="str">
        <f>_xlfn.XLOOKUP(B1500,'[1]daily break down'!$D:$D,'[1]daily break down'!$E:$E,"")</f>
        <v>NORD</v>
      </c>
      <c r="D1500" s="1" t="s">
        <v>11</v>
      </c>
      <c r="E1500" s="1" t="s">
        <v>12</v>
      </c>
      <c r="F1500" s="3" t="s">
        <v>23</v>
      </c>
      <c r="G1500" s="1" t="s">
        <v>3752</v>
      </c>
      <c r="H1500" s="32" t="str">
        <f>_xlfn.XLOOKUP(B1500,[2]CALCULATION!$B:$B,[2]CALCULATION!$H:$H,"")</f>
        <v>HUAWEI</v>
      </c>
      <c r="I1500" s="28">
        <v>0</v>
      </c>
      <c r="J1500" s="28">
        <v>0</v>
      </c>
      <c r="K1500" s="28">
        <v>0</v>
      </c>
      <c r="L1500" s="28">
        <v>0</v>
      </c>
      <c r="M1500" s="28">
        <v>0</v>
      </c>
      <c r="N1500" s="28">
        <v>0</v>
      </c>
      <c r="O1500" s="28">
        <v>0</v>
      </c>
      <c r="P1500" s="28">
        <v>0</v>
      </c>
      <c r="Q1500" s="28">
        <v>0</v>
      </c>
      <c r="R1500" s="28">
        <v>0</v>
      </c>
      <c r="S1500" s="93">
        <v>0</v>
      </c>
      <c r="T1500" s="93">
        <f>_xlfn.XLOOKUP(B1500,'[3]Nur des jours'!$B:$B,'[3]Nur des jours'!$U:$U,"")</f>
        <v>0</v>
      </c>
      <c r="U1500" s="93">
        <v>0</v>
      </c>
      <c r="V1500" s="93">
        <v>6.3994757913780944</v>
      </c>
      <c r="W1500" s="93">
        <v>0</v>
      </c>
      <c r="X1500" s="93">
        <v>0</v>
      </c>
      <c r="Y1500" s="93">
        <v>0</v>
      </c>
      <c r="Z1500" s="93">
        <v>0</v>
      </c>
      <c r="AA1500" s="93">
        <v>0</v>
      </c>
      <c r="AB1500" s="93">
        <v>0</v>
      </c>
      <c r="AC1500" s="93">
        <f>_xlfn.XLOOKUP(B1500,'[3]Nur des jours'!$B:$B,'[3]Nur des jours'!$N:$N,"")</f>
        <v>0</v>
      </c>
      <c r="AD1500" s="93">
        <v>0</v>
      </c>
      <c r="AE1500" s="93">
        <v>0</v>
      </c>
      <c r="AF1500" s="93">
        <v>0</v>
      </c>
      <c r="AG1500" s="93"/>
      <c r="AH1500" s="93">
        <v>0</v>
      </c>
      <c r="AI1500" s="93">
        <v>0</v>
      </c>
      <c r="AJ1500" s="93">
        <v>0</v>
      </c>
      <c r="AK1500" s="93">
        <v>0</v>
      </c>
      <c r="AL1500" s="93">
        <v>0</v>
      </c>
      <c r="AM1500" s="49" t="s">
        <v>5559</v>
      </c>
      <c r="AN1500" s="49"/>
      <c r="AO1500" s="48" t="str" cm="1">
        <f t="array" ref="AO1500">IFERROR(_xlfn.IFS(
AQ1500="MPR ISSUE","PDH",
AQ1500="BSS Hardware Issue","BSS",
AQ1500="Sites strategiques, MLL, Pylone, etc.","ENVTECH",
AQ1500="AKTIVCO DEFAUT GE &amp; POWER Cabinet","AKTIVCO",
AQ1500="AKTIVCO Coupure ENEO &amp; Baisse de tension","AKTIVCO GRID ONLY",
AQ1500="Coupure ENEO &amp; Baisse de tension","IHS GRID ONLY",
AQ1500="Defaut GE &amp; POWER Cabinet","IHS",
AQ1500="Sharing","Partners",
AQ1500="Sites strategiques &amp; DataCenter","SST &amp; DC",
AQ1500="Exclu","Exclu",
AQ1500="SAT","SAT",
AQ1500="SPARE-ISSUE","SPARE-ISSUE",
AQ1500="Fiber CAmtel","TRANS_FO_CAMTEL",
AQ1500="Fiber AOF","Fiber AOF",
AQ1500="Projet OCM (HUAWEI)","TRAVAUX-HUAWEI",
AQ1500="Projet OCM (NOKIA)","TRAVAUX-NOKIA",
AQ1500="ACCESS-ISSUE","ACCESS-ISSUE",
AQ1500="Projet OCM (ZTE, NOKIA, autres projets)","TRAVAUX OCM",
AQ1500="No root CAuse","No root cause",
AQ1500="ODU HS","PDH",
AQ1500="IP &amp; VLAN","PDH",
AQ1500="Warehouse HUAWEI","SPARE-ISSUE",
AQ1500="SPARE-HS","SPARE-ISSUE",
AQ1500="Power Telco","BSS",AQ1500="no impacts","no impacts"
),"")</f>
        <v>No root cause</v>
      </c>
      <c r="AP1500" s="48" t="str" cm="1">
        <f t="array" ref="AP1500">IFERROR(_xlfn.IFS(
AQ1500="MPR ISSUE","TX ISSUE",
AQ1500="BSS Hardware Issue","RAN ISSUE",
AQ1500="Sites strategiques, MLL, Pylone, etc.","ENVTECH",
AQ1500="AKTIVCO DEFAUT GE &amp; POWER Cabinet","POWER ISSUE",
AQ1500="AKTIVCO Coupure ENEO &amp; Baisse de tension","POWER ISSUE",
AQ1500="Coupure ENEO &amp; Baisse de tension","POWER ISSUE",
AQ1500="Defaut GE &amp; POWER Cabinet","POWER ISSUE",
AQ1500="Sharing","POWER ISSUE",
AQ1500="Sites strategiques &amp; DataCenter","POWER ISSUE",
AQ1500="Exclu","Exclu",
AQ1500="SAT","TX ISSUE",
AQ1500="SPARE-ISSUE","SPARE-ISSUE",
AQ1500="Fiber CAmtel","TX ISSUE",
AQ1500="Fiber AOF","TX ISSUE",
AQ1500="Projet OCM (HUAWEI)","TRAVAUX-HUAWEI",
AQ1500="Projet OCM (NOKIA)","TRAVAUX -NOKIA",
AQ1500="ACCESS-ISSUE","ACCESS-ISSUE",
AQ1500="Projet OCM (ZTE, NOKIA, autres projets)","TRAVAUX OCM",
AQ1500="No root CAuse","No root cause",
AQ1500="ODU HS","TX ISSUE",
AQ1500="IP &amp; VLAN","TX ISSUE",
AQ1500="Warehouse HUAWEI","SPARE-ISSUE",
AQ1500="SPARE-HS","SPARE-ISSUE",
AQ1500="Power Telco","RAN ISSUE",AQ1500="no impacts","no impacts"
),"")</f>
        <v>No root cause</v>
      </c>
      <c r="AQ1500" s="126" t="s">
        <v>5344</v>
      </c>
      <c r="AR1500" s="48" t="str" cm="1">
        <f t="array" ref="AR1500">IFERROR(_xlfn.IFS(
AQ1500="MPR ISSUE","ACTIVE",
AQ1500="BSS Hardware Issue","ACTIVE",
AQ1500="Sites strategiques, MLL, Pylone, etc.","PASSIVE",
AQ1500="AKTIVCO DEFAUT GE &amp; POWER Cabinet","PASSIVE",
AQ1500="AKTIVCO Coupure ENEO &amp; Baisse de tension","PASSIVE",
AQ1500="Coupure ENEO &amp; Baisse de tension","PASSIVE",
AQ1500="Defaut GE &amp; POWER Cabinet","PASSIVE",
AQ1500="Sharing","PASSIVE",
AQ1500="Sites strategiques &amp; DataCenter","PASSIVE",
AQ1500="Exclu","Exclu",
AQ1500="SAT","ACTIVE",
AQ1500="SPARE-ISSUE","SPARE-ISSUE",
AQ1500="Fiber CAmtel","ACTIVE",
AQ1500="Fiber AOF","ACTIVE",
AQ1500="Projet OCM (HUAWEI)","PLANNED WORKS",
AQ1500="Projet OCM (NOKIA)","PLANNED WORKS",
AQ1500="ACCESS-ISSUE","ACCESS-ISSUE",
AQ1500="Projet OCM (ZTE, NOKIA, autres projets)","PLANNED WORKS",
AQ1500="No root CAuse","No root cause",
AQ1500="ODU HS","ACTIVE",
AQ1500="IP &amp; VLAN","ACTIVE",
AQ1500="Warehouse HUAWEI","SPARE-ISSUE",
AQ1500="SPARE-HS","SPARE-ISSUE",
AQ1500="Power Telco","ACTIVE", AQ1500="no impacts","no impacts"
),"")</f>
        <v>No root cause</v>
      </c>
      <c r="AS1500" s="92" t="s">
        <v>5537</v>
      </c>
      <c r="AT1500" s="98" t="s">
        <v>3751</v>
      </c>
      <c r="AV1500" s="17" t="s">
        <v>5537</v>
      </c>
      <c r="AW1500" s="7" t="s">
        <v>5537</v>
      </c>
      <c r="AX1500" s="6" t="s">
        <v>5537</v>
      </c>
      <c r="AY1500" s="7"/>
      <c r="AZ1500" s="3" t="s">
        <v>5537</v>
      </c>
      <c r="BA1500" s="18" t="s">
        <v>5537</v>
      </c>
      <c r="BB1500" s="18" t="s">
        <v>5537</v>
      </c>
      <c r="BC1500" s="18" t="s">
        <v>5537</v>
      </c>
      <c r="BD1500" s="18" t="s">
        <v>5537</v>
      </c>
      <c r="BE1500" s="18" t="s">
        <v>5537</v>
      </c>
      <c r="BF1500" s="18" t="s">
        <v>5537</v>
      </c>
      <c r="BG1500" s="18" t="s">
        <v>5537</v>
      </c>
      <c r="BH1500" s="18" t="s">
        <v>5537</v>
      </c>
      <c r="BI1500" s="18" t="s">
        <v>5537</v>
      </c>
      <c r="BJ1500" s="18" t="s">
        <v>5537</v>
      </c>
      <c r="BK1500" s="18" t="s">
        <v>5537</v>
      </c>
      <c r="BL1500" s="9" t="s">
        <v>5537</v>
      </c>
      <c r="BM1500" s="14" t="s">
        <v>5537</v>
      </c>
      <c r="BN1500" s="14" t="s">
        <v>5537</v>
      </c>
      <c r="BO1500" s="14" t="str">
        <f>_xlfn.XLOOKUP(B1500,'[4]cell downs 18042026 17h'!$B:$B,'[4]cell downs 18042026 17h'!$B:$B,"")</f>
        <v/>
      </c>
      <c r="BP1500" s="14" t="str">
        <f>_xlfn.XLOOKUP(B1500,'[5]Cells Huawei 19042026 15h'!$B:$B,'[5]Cells Huawei 19042026 15h'!$B:$B,"")</f>
        <v/>
      </c>
      <c r="BQ1500" s="9" t="str">
        <f>_xlfn.XLOOKUP(B1500,'[6]cells down 19042026 9H40'!$B:$B,'[6]cells down 19042026 9H40'!$B:$B,"")</f>
        <v/>
      </c>
      <c r="BR1500" s="9" t="s">
        <v>3751</v>
      </c>
      <c r="BS1500" s="9" t="s">
        <v>5537</v>
      </c>
      <c r="BT1500" s="108"/>
    </row>
    <row r="1501" spans="1:72" s="9" customFormat="1" x14ac:dyDescent="0.35">
      <c r="A1501" s="1" t="s">
        <v>885</v>
      </c>
      <c r="B1501" s="8" t="s">
        <v>886</v>
      </c>
      <c r="C1501" s="3" t="str">
        <f>_xlfn.XLOOKUP(B1501,'[1]daily break down'!$D:$D,'[1]daily break down'!$E:$E,"")</f>
        <v>Yaounde</v>
      </c>
      <c r="D1501" s="1" t="s">
        <v>11</v>
      </c>
      <c r="E1501" s="1" t="s">
        <v>12</v>
      </c>
      <c r="F1501" s="3" t="s">
        <v>37</v>
      </c>
      <c r="G1501" s="1" t="s">
        <v>38</v>
      </c>
      <c r="H1501" s="34" t="str">
        <f>_xlfn.XLOOKUP(B1501,[2]CALCULATION!$B:$B,[2]CALCULATION!$H:$H,"")</f>
        <v>ZTE</v>
      </c>
      <c r="I1501" s="28">
        <v>0</v>
      </c>
      <c r="J1501" s="28">
        <v>0</v>
      </c>
      <c r="K1501" s="28">
        <v>0</v>
      </c>
      <c r="L1501" s="28">
        <v>0</v>
      </c>
      <c r="M1501" s="28">
        <v>0</v>
      </c>
      <c r="N1501" s="28">
        <v>0</v>
      </c>
      <c r="O1501" s="28">
        <v>0</v>
      </c>
      <c r="P1501" s="28">
        <v>0</v>
      </c>
      <c r="Q1501" s="28">
        <v>0</v>
      </c>
      <c r="R1501" s="28">
        <v>0</v>
      </c>
      <c r="S1501" s="93">
        <v>0</v>
      </c>
      <c r="T1501" s="93">
        <f>_xlfn.XLOOKUP(B1501,'[3]Nur des jours'!$B:$B,'[3]Nur des jours'!$U:$U,"")</f>
        <v>0</v>
      </c>
      <c r="U1501" s="93">
        <v>0</v>
      </c>
      <c r="V1501" s="93">
        <v>2.7791689138865312</v>
      </c>
      <c r="W1501" s="93">
        <v>0</v>
      </c>
      <c r="X1501" s="93">
        <v>0</v>
      </c>
      <c r="Y1501" s="93">
        <v>0</v>
      </c>
      <c r="Z1501" s="93">
        <v>0</v>
      </c>
      <c r="AA1501" s="93">
        <v>0</v>
      </c>
      <c r="AB1501" s="93">
        <v>0</v>
      </c>
      <c r="AC1501" s="93">
        <f>_xlfn.XLOOKUP(B1501,'[3]Nur des jours'!$B:$B,'[3]Nur des jours'!$N:$N,"")</f>
        <v>0</v>
      </c>
      <c r="AD1501" s="93">
        <v>0</v>
      </c>
      <c r="AE1501" s="93">
        <v>0</v>
      </c>
      <c r="AF1501" s="93">
        <v>0</v>
      </c>
      <c r="AG1501" s="93"/>
      <c r="AH1501" s="93">
        <v>0</v>
      </c>
      <c r="AI1501" s="93">
        <v>0</v>
      </c>
      <c r="AJ1501" s="93">
        <v>0</v>
      </c>
      <c r="AK1501" s="93">
        <v>0</v>
      </c>
      <c r="AL1501" s="93">
        <v>0</v>
      </c>
      <c r="AM1501" s="49" t="s">
        <v>5559</v>
      </c>
      <c r="AN1501" s="49"/>
      <c r="AO1501" s="48" t="str" cm="1">
        <f t="array" ref="AO1501">IFERROR(_xlfn.IFS(
AQ1501="MPR ISSUE","PDH",
AQ1501="BSS Hardware Issue","BSS",
AQ1501="Sites strategiques, MLL, Pylone, etc.","ENVTECH",
AQ1501="AKTIVCO DEFAUT GE &amp; POWER Cabinet","AKTIVCO",
AQ1501="AKTIVCO Coupure ENEO &amp; Baisse de tension","AKTIVCO GRID ONLY",
AQ1501="Coupure ENEO &amp; Baisse de tension","IHS GRID ONLY",
AQ1501="Defaut GE &amp; POWER Cabinet","IHS",
AQ1501="Sharing","Partners",
AQ1501="Sites strategiques &amp; DataCenter","SST &amp; DC",
AQ1501="Exclu","Exclu",
AQ1501="SAT","SAT",
AQ1501="SPARE-ISSUE","SPARE-ISSUE",
AQ1501="Fiber CAmtel","TRANS_FO_CAMTEL",
AQ1501="Fiber AOF","Fiber AOF",
AQ1501="Projet OCM (HUAWEI)","TRAVAUX-HUAWEI",
AQ1501="Projet OCM (NOKIA)","TRAVAUX-NOKIA",
AQ1501="ACCESS-ISSUE","ACCESS-ISSUE",
AQ1501="Projet OCM (ZTE, NOKIA, autres projets)","TRAVAUX OCM",
AQ1501="No root CAuse","No root cause",
AQ1501="ODU HS","PDH",
AQ1501="IP &amp; VLAN","PDH",
AQ1501="Warehouse HUAWEI","SPARE-ISSUE",
AQ1501="SPARE-HS","SPARE-ISSUE",
AQ1501="Power Telco","BSS",AQ1501="no impacts","no impacts"
),"")</f>
        <v>No root cause</v>
      </c>
      <c r="AP1501" s="48" t="str" cm="1">
        <f t="array" ref="AP1501">IFERROR(_xlfn.IFS(
AQ1501="MPR ISSUE","TX ISSUE",
AQ1501="BSS Hardware Issue","RAN ISSUE",
AQ1501="Sites strategiques, MLL, Pylone, etc.","ENVTECH",
AQ1501="AKTIVCO DEFAUT GE &amp; POWER Cabinet","POWER ISSUE",
AQ1501="AKTIVCO Coupure ENEO &amp; Baisse de tension","POWER ISSUE",
AQ1501="Coupure ENEO &amp; Baisse de tension","POWER ISSUE",
AQ1501="Defaut GE &amp; POWER Cabinet","POWER ISSUE",
AQ1501="Sharing","POWER ISSUE",
AQ1501="Sites strategiques &amp; DataCenter","POWER ISSUE",
AQ1501="Exclu","Exclu",
AQ1501="SAT","TX ISSUE",
AQ1501="SPARE-ISSUE","SPARE-ISSUE",
AQ1501="Fiber CAmtel","TX ISSUE",
AQ1501="Fiber AOF","TX ISSUE",
AQ1501="Projet OCM (HUAWEI)","TRAVAUX-HUAWEI",
AQ1501="Projet OCM (NOKIA)","TRAVAUX -NOKIA",
AQ1501="ACCESS-ISSUE","ACCESS-ISSUE",
AQ1501="Projet OCM (ZTE, NOKIA, autres projets)","TRAVAUX OCM",
AQ1501="No root CAuse","No root cause",
AQ1501="ODU HS","TX ISSUE",
AQ1501="IP &amp; VLAN","TX ISSUE",
AQ1501="Warehouse HUAWEI","SPARE-ISSUE",
AQ1501="SPARE-HS","SPARE-ISSUE",
AQ1501="Power Telco","RAN ISSUE",AQ1501="no impacts","no impacts"
),"")</f>
        <v>No root cause</v>
      </c>
      <c r="AQ1501" s="126" t="s">
        <v>5344</v>
      </c>
      <c r="AR1501" s="48" t="str" cm="1">
        <f t="array" ref="AR1501">IFERROR(_xlfn.IFS(
AQ1501="MPR ISSUE","ACTIVE",
AQ1501="BSS Hardware Issue","ACTIVE",
AQ1501="Sites strategiques, MLL, Pylone, etc.","PASSIVE",
AQ1501="AKTIVCO DEFAUT GE &amp; POWER Cabinet","PASSIVE",
AQ1501="AKTIVCO Coupure ENEO &amp; Baisse de tension","PASSIVE",
AQ1501="Coupure ENEO &amp; Baisse de tension","PASSIVE",
AQ1501="Defaut GE &amp; POWER Cabinet","PASSIVE",
AQ1501="Sharing","PASSIVE",
AQ1501="Sites strategiques &amp; DataCenter","PASSIVE",
AQ1501="Exclu","Exclu",
AQ1501="SAT","ACTIVE",
AQ1501="SPARE-ISSUE","SPARE-ISSUE",
AQ1501="Fiber CAmtel","ACTIVE",
AQ1501="Fiber AOF","ACTIVE",
AQ1501="Projet OCM (HUAWEI)","PLANNED WORKS",
AQ1501="Projet OCM (NOKIA)","PLANNED WORKS",
AQ1501="ACCESS-ISSUE","ACCESS-ISSUE",
AQ1501="Projet OCM (ZTE, NOKIA, autres projets)","PLANNED WORKS",
AQ1501="No root CAuse","No root cause",
AQ1501="ODU HS","ACTIVE",
AQ1501="IP &amp; VLAN","ACTIVE",
AQ1501="Warehouse HUAWEI","SPARE-ISSUE",
AQ1501="SPARE-HS","SPARE-ISSUE",
AQ1501="Power Telco","ACTIVE", AQ1501="no impacts","no impacts"
),"")</f>
        <v>No root cause</v>
      </c>
      <c r="AS1501" s="92" t="s">
        <v>5537</v>
      </c>
      <c r="AT1501" s="98" t="s">
        <v>886</v>
      </c>
      <c r="AV1501" s="17" t="s">
        <v>5537</v>
      </c>
      <c r="AW1501" s="7" t="s">
        <v>5537</v>
      </c>
      <c r="AX1501" s="6" t="s">
        <v>5537</v>
      </c>
      <c r="AY1501" s="7"/>
      <c r="AZ1501" s="3" t="s">
        <v>5537</v>
      </c>
      <c r="BA1501" s="18" t="s">
        <v>5537</v>
      </c>
      <c r="BB1501" s="18" t="s">
        <v>5537</v>
      </c>
      <c r="BC1501" s="18" t="s">
        <v>5537</v>
      </c>
      <c r="BD1501" s="18" t="s">
        <v>5537</v>
      </c>
      <c r="BE1501" s="18" t="s">
        <v>5537</v>
      </c>
      <c r="BF1501" s="18" t="s">
        <v>5537</v>
      </c>
      <c r="BG1501" s="18" t="s">
        <v>5537</v>
      </c>
      <c r="BH1501" s="18" t="s">
        <v>5537</v>
      </c>
      <c r="BI1501" s="18" t="s">
        <v>5537</v>
      </c>
      <c r="BJ1501" s="18" t="s">
        <v>5537</v>
      </c>
      <c r="BK1501" s="18" t="s">
        <v>5537</v>
      </c>
      <c r="BL1501" s="9" t="s">
        <v>5537</v>
      </c>
      <c r="BM1501" s="14" t="s">
        <v>5537</v>
      </c>
      <c r="BN1501" s="14" t="s">
        <v>5537</v>
      </c>
      <c r="BO1501" s="14" t="str">
        <f>_xlfn.XLOOKUP(B1501,'[4]cell downs 18042026 17h'!$B:$B,'[4]cell downs 18042026 17h'!$B:$B,"")</f>
        <v/>
      </c>
      <c r="BP1501" s="14" t="str">
        <f>_xlfn.XLOOKUP(B1501,'[5]Cells Huawei 19042026 15h'!$B:$B,'[5]Cells Huawei 19042026 15h'!$B:$B,"")</f>
        <v/>
      </c>
      <c r="BQ1501" s="9" t="str">
        <f>_xlfn.XLOOKUP(B1501,'[6]cells down 19042026 9H40'!$B:$B,'[6]cells down 19042026 9H40'!$B:$B,"")</f>
        <v/>
      </c>
      <c r="BR1501" s="9" t="s">
        <v>886</v>
      </c>
      <c r="BS1501" s="9" t="s">
        <v>1129</v>
      </c>
      <c r="BT1501" s="108"/>
    </row>
    <row r="1502" spans="1:72" s="9" customFormat="1" x14ac:dyDescent="0.35">
      <c r="A1502" s="1" t="s">
        <v>778</v>
      </c>
      <c r="B1502" s="8" t="s">
        <v>779</v>
      </c>
      <c r="C1502" s="3" t="str">
        <f>_xlfn.XLOOKUP(B1502,'[1]daily break down'!$D:$D,'[1]daily break down'!$E:$E,"")</f>
        <v>Garoua</v>
      </c>
      <c r="D1502" s="1" t="s">
        <v>11</v>
      </c>
      <c r="E1502" s="1" t="s">
        <v>12</v>
      </c>
      <c r="F1502" s="3" t="s">
        <v>23</v>
      </c>
      <c r="G1502" s="1" t="s">
        <v>24</v>
      </c>
      <c r="H1502" s="32" t="str">
        <f>_xlfn.XLOOKUP(B1502,[2]CALCULATION!$B:$B,[2]CALCULATION!$H:$H,"")</f>
        <v>Huawei</v>
      </c>
      <c r="I1502" s="28">
        <v>0</v>
      </c>
      <c r="J1502" s="28">
        <v>0</v>
      </c>
      <c r="K1502" s="28">
        <v>0</v>
      </c>
      <c r="L1502" s="28">
        <v>2.595949154331926</v>
      </c>
      <c r="M1502" s="28">
        <v>3.287450810854001</v>
      </c>
      <c r="N1502" s="28">
        <v>0</v>
      </c>
      <c r="O1502" s="28">
        <v>0</v>
      </c>
      <c r="P1502" s="28">
        <v>0</v>
      </c>
      <c r="Q1502" s="28">
        <v>0</v>
      </c>
      <c r="R1502" s="28">
        <v>0</v>
      </c>
      <c r="S1502" s="93">
        <v>0</v>
      </c>
      <c r="T1502" s="93">
        <f>_xlfn.XLOOKUP(B1502,'[3]Nur des jours'!$B:$B,'[3]Nur des jours'!$U:$U,"")</f>
        <v>0</v>
      </c>
      <c r="U1502" s="93">
        <v>0</v>
      </c>
      <c r="V1502" s="93">
        <v>2.2288497373249667</v>
      </c>
      <c r="W1502" s="93">
        <v>0</v>
      </c>
      <c r="X1502" s="93">
        <v>0</v>
      </c>
      <c r="Y1502" s="93">
        <v>0</v>
      </c>
      <c r="Z1502" s="93">
        <v>8.586698455910259</v>
      </c>
      <c r="AA1502" s="93">
        <v>0</v>
      </c>
      <c r="AB1502" s="93">
        <v>0</v>
      </c>
      <c r="AC1502" s="93">
        <f>_xlfn.XLOOKUP(B1502,'[3]Nur des jours'!$B:$B,'[3]Nur des jours'!$N:$N,"")</f>
        <v>0</v>
      </c>
      <c r="AD1502" s="93">
        <v>0</v>
      </c>
      <c r="AE1502" s="93">
        <v>0</v>
      </c>
      <c r="AF1502" s="93">
        <v>0</v>
      </c>
      <c r="AG1502" s="93"/>
      <c r="AH1502" s="93">
        <v>0</v>
      </c>
      <c r="AI1502" s="93">
        <v>0</v>
      </c>
      <c r="AJ1502" s="93">
        <v>0</v>
      </c>
      <c r="AK1502" s="93">
        <v>0</v>
      </c>
      <c r="AL1502" s="93">
        <v>0</v>
      </c>
      <c r="AM1502" s="49" t="s">
        <v>5559</v>
      </c>
      <c r="AN1502" s="49"/>
      <c r="AO1502" s="48" t="str" cm="1">
        <f t="array" ref="AO1502">IFERROR(_xlfn.IFS(
AQ1502="MPR ISSUE","PDH",
AQ1502="BSS Hardware Issue","BSS",
AQ1502="Sites strategiques, MLL, Pylone, etc.","ENVTECH",
AQ1502="AKTIVCO DEFAUT GE &amp; POWER Cabinet","AKTIVCO",
AQ1502="AKTIVCO Coupure ENEO &amp; Baisse de tension","AKTIVCO GRID ONLY",
AQ1502="Coupure ENEO &amp; Baisse de tension","IHS GRID ONLY",
AQ1502="Defaut GE &amp; POWER Cabinet","IHS",
AQ1502="Sharing","Partners",
AQ1502="Sites strategiques &amp; DataCenter","SST &amp; DC",
AQ1502="Exclu","Exclu",
AQ1502="SAT","SAT",
AQ1502="SPARE-ISSUE","SPARE-ISSUE",
AQ1502="Fiber CAmtel","TRANS_FO_CAMTEL",
AQ1502="Fiber AOF","Fiber AOF",
AQ1502="Projet OCM (HUAWEI)","TRAVAUX-HUAWEI",
AQ1502="Projet OCM (NOKIA)","TRAVAUX-NOKIA",
AQ1502="ACCESS-ISSUE","ACCESS-ISSUE",
AQ1502="Projet OCM (ZTE, NOKIA, autres projets)","TRAVAUX OCM",
AQ1502="No root CAuse","No root cause",
AQ1502="ODU HS","PDH",
AQ1502="IP &amp; VLAN","PDH",
AQ1502="Warehouse HUAWEI","SPARE-ISSUE",
AQ1502="SPARE-HS","SPARE-ISSUE",
AQ1502="Power Telco","BSS",AQ1502="no impacts","no impacts"
),"")</f>
        <v>No root cause</v>
      </c>
      <c r="AP1502" s="48" t="str" cm="1">
        <f t="array" ref="AP1502">IFERROR(_xlfn.IFS(
AQ1502="MPR ISSUE","TX ISSUE",
AQ1502="BSS Hardware Issue","RAN ISSUE",
AQ1502="Sites strategiques, MLL, Pylone, etc.","ENVTECH",
AQ1502="AKTIVCO DEFAUT GE &amp; POWER Cabinet","POWER ISSUE",
AQ1502="AKTIVCO Coupure ENEO &amp; Baisse de tension","POWER ISSUE",
AQ1502="Coupure ENEO &amp; Baisse de tension","POWER ISSUE",
AQ1502="Defaut GE &amp; POWER Cabinet","POWER ISSUE",
AQ1502="Sharing","POWER ISSUE",
AQ1502="Sites strategiques &amp; DataCenter","POWER ISSUE",
AQ1502="Exclu","Exclu",
AQ1502="SAT","TX ISSUE",
AQ1502="SPARE-ISSUE","SPARE-ISSUE",
AQ1502="Fiber CAmtel","TX ISSUE",
AQ1502="Fiber AOF","TX ISSUE",
AQ1502="Projet OCM (HUAWEI)","TRAVAUX-HUAWEI",
AQ1502="Projet OCM (NOKIA)","TRAVAUX -NOKIA",
AQ1502="ACCESS-ISSUE","ACCESS-ISSUE",
AQ1502="Projet OCM (ZTE, NOKIA, autres projets)","TRAVAUX OCM",
AQ1502="No root CAuse","No root cause",
AQ1502="ODU HS","TX ISSUE",
AQ1502="IP &amp; VLAN","TX ISSUE",
AQ1502="Warehouse HUAWEI","SPARE-ISSUE",
AQ1502="SPARE-HS","SPARE-ISSUE",
AQ1502="Power Telco","RAN ISSUE",AQ1502="no impacts","no impacts"
),"")</f>
        <v>No root cause</v>
      </c>
      <c r="AQ1502" s="126" t="s">
        <v>5344</v>
      </c>
      <c r="AR1502" s="48" t="str" cm="1">
        <f t="array" ref="AR1502">IFERROR(_xlfn.IFS(
AQ1502="MPR ISSUE","ACTIVE",
AQ1502="BSS Hardware Issue","ACTIVE",
AQ1502="Sites strategiques, MLL, Pylone, etc.","PASSIVE",
AQ1502="AKTIVCO DEFAUT GE &amp; POWER Cabinet","PASSIVE",
AQ1502="AKTIVCO Coupure ENEO &amp; Baisse de tension","PASSIVE",
AQ1502="Coupure ENEO &amp; Baisse de tension","PASSIVE",
AQ1502="Defaut GE &amp; POWER Cabinet","PASSIVE",
AQ1502="Sharing","PASSIVE",
AQ1502="Sites strategiques &amp; DataCenter","PASSIVE",
AQ1502="Exclu","Exclu",
AQ1502="SAT","ACTIVE",
AQ1502="SPARE-ISSUE","SPARE-ISSUE",
AQ1502="Fiber CAmtel","ACTIVE",
AQ1502="Fiber AOF","ACTIVE",
AQ1502="Projet OCM (HUAWEI)","PLANNED WORKS",
AQ1502="Projet OCM (NOKIA)","PLANNED WORKS",
AQ1502="ACCESS-ISSUE","ACCESS-ISSUE",
AQ1502="Projet OCM (ZTE, NOKIA, autres projets)","PLANNED WORKS",
AQ1502="No root CAuse","No root cause",
AQ1502="ODU HS","ACTIVE",
AQ1502="IP &amp; VLAN","ACTIVE",
AQ1502="Warehouse HUAWEI","SPARE-ISSUE",
AQ1502="SPARE-HS","SPARE-ISSUE",
AQ1502="Power Telco","ACTIVE", AQ1502="no impacts","no impacts"
),"")</f>
        <v>No root cause</v>
      </c>
      <c r="AS1502" s="92" t="s">
        <v>5537</v>
      </c>
      <c r="AT1502" s="98" t="s">
        <v>779</v>
      </c>
      <c r="AV1502" s="17" t="s">
        <v>5537</v>
      </c>
      <c r="AW1502" s="7" t="s">
        <v>5537</v>
      </c>
      <c r="AX1502" s="6" t="s">
        <v>5537</v>
      </c>
      <c r="AY1502" s="7"/>
      <c r="AZ1502" s="3" t="s">
        <v>5537</v>
      </c>
      <c r="BA1502" s="18" t="s">
        <v>5537</v>
      </c>
      <c r="BB1502" s="18" t="s">
        <v>5537</v>
      </c>
      <c r="BC1502" s="18" t="s">
        <v>5537</v>
      </c>
      <c r="BD1502" s="18" t="s">
        <v>5537</v>
      </c>
      <c r="BE1502" s="18" t="s">
        <v>5537</v>
      </c>
      <c r="BF1502" s="18" t="s">
        <v>5537</v>
      </c>
      <c r="BG1502" s="18" t="s">
        <v>5537</v>
      </c>
      <c r="BH1502" s="18" t="s">
        <v>5537</v>
      </c>
      <c r="BI1502" s="18" t="s">
        <v>5537</v>
      </c>
      <c r="BJ1502" s="18" t="s">
        <v>5537</v>
      </c>
      <c r="BK1502" s="18" t="s">
        <v>5537</v>
      </c>
      <c r="BL1502" s="9" t="s">
        <v>5537</v>
      </c>
      <c r="BM1502" s="14" t="s">
        <v>5537</v>
      </c>
      <c r="BN1502" s="14" t="s">
        <v>5537</v>
      </c>
      <c r="BO1502" s="14" t="str">
        <f>_xlfn.XLOOKUP(B1502,'[4]cell downs 18042026 17h'!$B:$B,'[4]cell downs 18042026 17h'!$B:$B,"")</f>
        <v/>
      </c>
      <c r="BP1502" s="14" t="str">
        <f>_xlfn.XLOOKUP(B1502,'[5]Cells Huawei 19042026 15h'!$B:$B,'[5]Cells Huawei 19042026 15h'!$B:$B,"")</f>
        <v/>
      </c>
      <c r="BQ1502" s="9" t="str">
        <f>_xlfn.XLOOKUP(B1502,'[6]cells down 19042026 9H40'!$B:$B,'[6]cells down 19042026 9H40'!$B:$B,"")</f>
        <v/>
      </c>
      <c r="BR1502" s="9" t="s">
        <v>779</v>
      </c>
      <c r="BS1502" s="9" t="s">
        <v>5537</v>
      </c>
      <c r="BT1502" s="108"/>
    </row>
    <row r="1503" spans="1:72" s="9" customFormat="1" x14ac:dyDescent="0.35">
      <c r="A1503" s="1" t="s">
        <v>3831</v>
      </c>
      <c r="B1503" s="8" t="s">
        <v>3832</v>
      </c>
      <c r="C1503" s="3" t="str">
        <f>_xlfn.XLOOKUP(B1503,'[1]daily break down'!$D:$D,'[1]daily break down'!$E:$E,"")</f>
        <v>NORD</v>
      </c>
      <c r="D1503" s="1" t="s">
        <v>11</v>
      </c>
      <c r="E1503" s="1" t="s">
        <v>66</v>
      </c>
      <c r="F1503" s="3" t="s">
        <v>23</v>
      </c>
      <c r="G1503" s="1" t="s">
        <v>3833</v>
      </c>
      <c r="H1503" s="32" t="str">
        <f>_xlfn.XLOOKUP(B1503,[2]CALCULATION!$B:$B,[2]CALCULATION!$H:$H,"")</f>
        <v>HUAWEI</v>
      </c>
      <c r="I1503" s="28">
        <v>0</v>
      </c>
      <c r="J1503" s="28">
        <v>0</v>
      </c>
      <c r="K1503" s="28">
        <v>0</v>
      </c>
      <c r="L1503" s="28">
        <v>0</v>
      </c>
      <c r="M1503" s="28">
        <v>0</v>
      </c>
      <c r="N1503" s="28">
        <v>0</v>
      </c>
      <c r="O1503" s="28">
        <v>0</v>
      </c>
      <c r="P1503" s="28">
        <v>0</v>
      </c>
      <c r="Q1503" s="28">
        <v>0</v>
      </c>
      <c r="R1503" s="28">
        <v>0</v>
      </c>
      <c r="S1503" s="93">
        <v>0</v>
      </c>
      <c r="T1503" s="93">
        <f>_xlfn.XLOOKUP(B1503,'[3]Nur des jours'!$B:$B,'[3]Nur des jours'!$U:$U,"")</f>
        <v>0</v>
      </c>
      <c r="U1503" s="93">
        <v>0</v>
      </c>
      <c r="V1503" s="93">
        <v>1.2446209403794732</v>
      </c>
      <c r="W1503" s="93">
        <v>0</v>
      </c>
      <c r="X1503" s="93">
        <v>0</v>
      </c>
      <c r="Y1503" s="93">
        <v>0</v>
      </c>
      <c r="Z1503" s="93">
        <v>0</v>
      </c>
      <c r="AA1503" s="93">
        <v>0</v>
      </c>
      <c r="AB1503" s="93">
        <v>0</v>
      </c>
      <c r="AC1503" s="93">
        <f>_xlfn.XLOOKUP(B1503,'[3]Nur des jours'!$B:$B,'[3]Nur des jours'!$N:$N,"")</f>
        <v>0</v>
      </c>
      <c r="AD1503" s="93">
        <v>0</v>
      </c>
      <c r="AE1503" s="93">
        <v>0</v>
      </c>
      <c r="AF1503" s="93">
        <v>0</v>
      </c>
      <c r="AG1503" s="93"/>
      <c r="AH1503" s="93">
        <v>0</v>
      </c>
      <c r="AI1503" s="93">
        <v>0</v>
      </c>
      <c r="AJ1503" s="93">
        <v>0</v>
      </c>
      <c r="AK1503" s="93">
        <v>0</v>
      </c>
      <c r="AL1503" s="93">
        <v>0</v>
      </c>
      <c r="AM1503" s="49" t="s">
        <v>5559</v>
      </c>
      <c r="AN1503" s="49"/>
      <c r="AO1503" s="48" t="str" cm="1">
        <f t="array" ref="AO1503">IFERROR(_xlfn.IFS(
AQ1503="MPR ISSUE","PDH",
AQ1503="BSS Hardware Issue","BSS",
AQ1503="Sites strategiques, MLL, Pylone, etc.","ENVTECH",
AQ1503="AKTIVCO DEFAUT GE &amp; POWER Cabinet","AKTIVCO",
AQ1503="AKTIVCO Coupure ENEO &amp; Baisse de tension","AKTIVCO GRID ONLY",
AQ1503="Coupure ENEO &amp; Baisse de tension","IHS GRID ONLY",
AQ1503="Defaut GE &amp; POWER Cabinet","IHS",
AQ1503="Sharing","Partners",
AQ1503="Sites strategiques &amp; DataCenter","SST &amp; DC",
AQ1503="Exclu","Exclu",
AQ1503="SAT","SAT",
AQ1503="SPARE-ISSUE","SPARE-ISSUE",
AQ1503="Fiber CAmtel","TRANS_FO_CAMTEL",
AQ1503="Fiber AOF","Fiber AOF",
AQ1503="Projet OCM (HUAWEI)","TRAVAUX-HUAWEI",
AQ1503="Projet OCM (NOKIA)","TRAVAUX-NOKIA",
AQ1503="ACCESS-ISSUE","ACCESS-ISSUE",
AQ1503="Projet OCM (ZTE, NOKIA, autres projets)","TRAVAUX OCM",
AQ1503="No root CAuse","No root cause",
AQ1503="ODU HS","PDH",
AQ1503="IP &amp; VLAN","PDH",
AQ1503="Warehouse HUAWEI","SPARE-ISSUE",
AQ1503="SPARE-HS","SPARE-ISSUE",
AQ1503="Power Telco","BSS",AQ1503="no impacts","no impacts"
),"")</f>
        <v>No root cause</v>
      </c>
      <c r="AP1503" s="48" t="str" cm="1">
        <f t="array" ref="AP1503">IFERROR(_xlfn.IFS(
AQ1503="MPR ISSUE","TX ISSUE",
AQ1503="BSS Hardware Issue","RAN ISSUE",
AQ1503="Sites strategiques, MLL, Pylone, etc.","ENVTECH",
AQ1503="AKTIVCO DEFAUT GE &amp; POWER Cabinet","POWER ISSUE",
AQ1503="AKTIVCO Coupure ENEO &amp; Baisse de tension","POWER ISSUE",
AQ1503="Coupure ENEO &amp; Baisse de tension","POWER ISSUE",
AQ1503="Defaut GE &amp; POWER Cabinet","POWER ISSUE",
AQ1503="Sharing","POWER ISSUE",
AQ1503="Sites strategiques &amp; DataCenter","POWER ISSUE",
AQ1503="Exclu","Exclu",
AQ1503="SAT","TX ISSUE",
AQ1503="SPARE-ISSUE","SPARE-ISSUE",
AQ1503="Fiber CAmtel","TX ISSUE",
AQ1503="Fiber AOF","TX ISSUE",
AQ1503="Projet OCM (HUAWEI)","TRAVAUX-HUAWEI",
AQ1503="Projet OCM (NOKIA)","TRAVAUX -NOKIA",
AQ1503="ACCESS-ISSUE","ACCESS-ISSUE",
AQ1503="Projet OCM (ZTE, NOKIA, autres projets)","TRAVAUX OCM",
AQ1503="No root CAuse","No root cause",
AQ1503="ODU HS","TX ISSUE",
AQ1503="IP &amp; VLAN","TX ISSUE",
AQ1503="Warehouse HUAWEI","SPARE-ISSUE",
AQ1503="SPARE-HS","SPARE-ISSUE",
AQ1503="Power Telco","RAN ISSUE",AQ1503="no impacts","no impacts"
),"")</f>
        <v>No root cause</v>
      </c>
      <c r="AQ1503" s="126" t="s">
        <v>5344</v>
      </c>
      <c r="AR1503" s="48" t="str" cm="1">
        <f t="array" ref="AR1503">IFERROR(_xlfn.IFS(
AQ1503="MPR ISSUE","ACTIVE",
AQ1503="BSS Hardware Issue","ACTIVE",
AQ1503="Sites strategiques, MLL, Pylone, etc.","PASSIVE",
AQ1503="AKTIVCO DEFAUT GE &amp; POWER Cabinet","PASSIVE",
AQ1503="AKTIVCO Coupure ENEO &amp; Baisse de tension","PASSIVE",
AQ1503="Coupure ENEO &amp; Baisse de tension","PASSIVE",
AQ1503="Defaut GE &amp; POWER Cabinet","PASSIVE",
AQ1503="Sharing","PASSIVE",
AQ1503="Sites strategiques &amp; DataCenter","PASSIVE",
AQ1503="Exclu","Exclu",
AQ1503="SAT","ACTIVE",
AQ1503="SPARE-ISSUE","SPARE-ISSUE",
AQ1503="Fiber CAmtel","ACTIVE",
AQ1503="Fiber AOF","ACTIVE",
AQ1503="Projet OCM (HUAWEI)","PLANNED WORKS",
AQ1503="Projet OCM (NOKIA)","PLANNED WORKS",
AQ1503="ACCESS-ISSUE","ACCESS-ISSUE",
AQ1503="Projet OCM (ZTE, NOKIA, autres projets)","PLANNED WORKS",
AQ1503="No root CAuse","No root cause",
AQ1503="ODU HS","ACTIVE",
AQ1503="IP &amp; VLAN","ACTIVE",
AQ1503="Warehouse HUAWEI","SPARE-ISSUE",
AQ1503="SPARE-HS","SPARE-ISSUE",
AQ1503="Power Telco","ACTIVE", AQ1503="no impacts","no impacts"
),"")</f>
        <v>No root cause</v>
      </c>
      <c r="AS1503" s="92" t="s">
        <v>5537</v>
      </c>
      <c r="AT1503" s="98" t="s">
        <v>3832</v>
      </c>
      <c r="AV1503" s="17" t="s">
        <v>5537</v>
      </c>
      <c r="AW1503" s="7" t="s">
        <v>5537</v>
      </c>
      <c r="AX1503" s="6" t="s">
        <v>5537</v>
      </c>
      <c r="AY1503" s="7"/>
      <c r="AZ1503" s="3" t="s">
        <v>5537</v>
      </c>
      <c r="BA1503" s="18" t="s">
        <v>5537</v>
      </c>
      <c r="BB1503" s="18" t="s">
        <v>5537</v>
      </c>
      <c r="BC1503" s="18" t="s">
        <v>5537</v>
      </c>
      <c r="BD1503" s="18" t="s">
        <v>5537</v>
      </c>
      <c r="BE1503" s="18" t="s">
        <v>5537</v>
      </c>
      <c r="BF1503" s="18" t="s">
        <v>5537</v>
      </c>
      <c r="BG1503" s="18" t="s">
        <v>5537</v>
      </c>
      <c r="BH1503" s="18" t="s">
        <v>5537</v>
      </c>
      <c r="BI1503" s="18" t="s">
        <v>5537</v>
      </c>
      <c r="BJ1503" s="18" t="s">
        <v>5537</v>
      </c>
      <c r="BK1503" s="18" t="s">
        <v>5537</v>
      </c>
      <c r="BL1503" s="9" t="s">
        <v>5537</v>
      </c>
      <c r="BM1503" s="14" t="s">
        <v>5537</v>
      </c>
      <c r="BN1503" s="14" t="s">
        <v>5537</v>
      </c>
      <c r="BO1503" s="14" t="str">
        <f>_xlfn.XLOOKUP(B1503,'[4]cell downs 18042026 17h'!$B:$B,'[4]cell downs 18042026 17h'!$B:$B,"")</f>
        <v/>
      </c>
      <c r="BP1503" s="14" t="str">
        <f>_xlfn.XLOOKUP(B1503,'[5]Cells Huawei 19042026 15h'!$B:$B,'[5]Cells Huawei 19042026 15h'!$B:$B,"")</f>
        <v>NRD_069</v>
      </c>
      <c r="BQ1503" s="9" t="str">
        <f>_xlfn.XLOOKUP(B1503,'[6]cells down 19042026 9H40'!$B:$B,'[6]cells down 19042026 9H40'!$B:$B,"")</f>
        <v/>
      </c>
      <c r="BR1503" s="9" t="s">
        <v>3832</v>
      </c>
      <c r="BS1503" s="9" t="s">
        <v>12</v>
      </c>
      <c r="BT1503" s="108"/>
    </row>
    <row r="1504" spans="1:72" s="9" customFormat="1" ht="19" customHeight="1" x14ac:dyDescent="0.35">
      <c r="A1504" s="1" t="s">
        <v>2669</v>
      </c>
      <c r="B1504" s="8" t="s">
        <v>2670</v>
      </c>
      <c r="C1504" s="3" t="str">
        <f>_xlfn.XLOOKUP(B1504,'[1]daily break down'!$D:$D,'[1]daily break down'!$E:$E,"")</f>
        <v>NORD-OUEST</v>
      </c>
      <c r="D1504" s="1" t="s">
        <v>11</v>
      </c>
      <c r="E1504" s="1" t="s">
        <v>12</v>
      </c>
      <c r="F1504" s="3" t="s">
        <v>102</v>
      </c>
      <c r="G1504" s="1" t="s">
        <v>52</v>
      </c>
      <c r="H1504" s="32" t="str">
        <f>_xlfn.XLOOKUP(B1504,[2]CALCULATION!$B:$B,[2]CALCULATION!$H:$H,"")</f>
        <v>Huawei</v>
      </c>
      <c r="I1504" s="28">
        <v>0</v>
      </c>
      <c r="J1504" s="28">
        <v>0</v>
      </c>
      <c r="K1504" s="28">
        <v>0</v>
      </c>
      <c r="L1504" s="28">
        <v>0</v>
      </c>
      <c r="M1504" s="28">
        <v>0.56287507169701478</v>
      </c>
      <c r="N1504" s="28">
        <v>0</v>
      </c>
      <c r="O1504" s="28">
        <v>0</v>
      </c>
      <c r="P1504" s="28">
        <v>0</v>
      </c>
      <c r="Q1504" s="28">
        <v>0</v>
      </c>
      <c r="R1504" s="28">
        <v>0</v>
      </c>
      <c r="S1504" s="93">
        <v>1.0384474350303767</v>
      </c>
      <c r="T1504" s="93">
        <f>_xlfn.XLOOKUP(B1504,'[3]Nur des jours'!$B:$B,'[3]Nur des jours'!$U:$U,"")</f>
        <v>0</v>
      </c>
      <c r="U1504" s="93">
        <v>0</v>
      </c>
      <c r="V1504" s="93">
        <v>1.0907042145003467</v>
      </c>
      <c r="W1504" s="93">
        <v>0</v>
      </c>
      <c r="X1504" s="93">
        <v>0</v>
      </c>
      <c r="Y1504" s="93">
        <v>0</v>
      </c>
      <c r="Z1504" s="93">
        <v>3.5271899335964356</v>
      </c>
      <c r="AA1504" s="93">
        <v>0</v>
      </c>
      <c r="AB1504" s="93">
        <v>0</v>
      </c>
      <c r="AC1504" s="93">
        <f>_xlfn.XLOOKUP(B1504,'[3]Nur des jours'!$B:$B,'[3]Nur des jours'!$N:$N,"")</f>
        <v>0</v>
      </c>
      <c r="AD1504" s="93">
        <v>0</v>
      </c>
      <c r="AE1504" s="93">
        <v>0</v>
      </c>
      <c r="AF1504" s="93">
        <v>0</v>
      </c>
      <c r="AG1504" s="93"/>
      <c r="AH1504" s="93">
        <v>0</v>
      </c>
      <c r="AI1504" s="93">
        <v>0</v>
      </c>
      <c r="AJ1504" s="93">
        <v>0</v>
      </c>
      <c r="AK1504" s="93">
        <v>0</v>
      </c>
      <c r="AL1504" s="93">
        <v>0</v>
      </c>
      <c r="AM1504" s="49" t="s">
        <v>5559</v>
      </c>
      <c r="AN1504" s="49"/>
      <c r="AO1504" s="48" t="str" cm="1">
        <f t="array" ref="AO1504">IFERROR(_xlfn.IFS(
AQ1504="MPR ISSUE","PDH",
AQ1504="BSS Hardware Issue","BSS",
AQ1504="Sites strategiques, MLL, Pylone, etc.","ENVTECH",
AQ1504="AKTIVCO DEFAUT GE &amp; POWER Cabinet","AKTIVCO",
AQ1504="AKTIVCO Coupure ENEO &amp; Baisse de tension","AKTIVCO GRID ONLY",
AQ1504="Coupure ENEO &amp; Baisse de tension","IHS GRID ONLY",
AQ1504="Defaut GE &amp; POWER Cabinet","IHS",
AQ1504="Sharing","Partners",
AQ1504="Sites strategiques &amp; DataCenter","SST &amp; DC",
AQ1504="Exclu","Exclu",
AQ1504="SAT","SAT",
AQ1504="SPARE-ISSUE","SPARE-ISSUE",
AQ1504="Fiber CAmtel","TRANS_FO_CAMTEL",
AQ1504="Fiber AOF","Fiber AOF",
AQ1504="Projet OCM (HUAWEI)","TRAVAUX-HUAWEI",
AQ1504="Projet OCM (NOKIA)","TRAVAUX-NOKIA",
AQ1504="ACCESS-ISSUE","ACCESS-ISSUE",
AQ1504="Projet OCM (ZTE, NOKIA, autres projets)","TRAVAUX OCM",
AQ1504="No root CAuse","No root cause",
AQ1504="ODU HS","PDH",
AQ1504="IP &amp; VLAN","PDH",
AQ1504="Warehouse HUAWEI","SPARE-ISSUE",
AQ1504="SPARE-HS","SPARE-ISSUE",
AQ1504="Power Telco","BSS",AQ1504="no impacts","no impacts"
),"")</f>
        <v>No root cause</v>
      </c>
      <c r="AP1504" s="48" t="str" cm="1">
        <f t="array" ref="AP1504">IFERROR(_xlfn.IFS(
AQ1504="MPR ISSUE","TX ISSUE",
AQ1504="BSS Hardware Issue","RAN ISSUE",
AQ1504="Sites strategiques, MLL, Pylone, etc.","ENVTECH",
AQ1504="AKTIVCO DEFAUT GE &amp; POWER Cabinet","POWER ISSUE",
AQ1504="AKTIVCO Coupure ENEO &amp; Baisse de tension","POWER ISSUE",
AQ1504="Coupure ENEO &amp; Baisse de tension","POWER ISSUE",
AQ1504="Defaut GE &amp; POWER Cabinet","POWER ISSUE",
AQ1504="Sharing","POWER ISSUE",
AQ1504="Sites strategiques &amp; DataCenter","POWER ISSUE",
AQ1504="Exclu","Exclu",
AQ1504="SAT","TX ISSUE",
AQ1504="SPARE-ISSUE","SPARE-ISSUE",
AQ1504="Fiber CAmtel","TX ISSUE",
AQ1504="Fiber AOF","TX ISSUE",
AQ1504="Projet OCM (HUAWEI)","TRAVAUX-HUAWEI",
AQ1504="Projet OCM (NOKIA)","TRAVAUX -NOKIA",
AQ1504="ACCESS-ISSUE","ACCESS-ISSUE",
AQ1504="Projet OCM (ZTE, NOKIA, autres projets)","TRAVAUX OCM",
AQ1504="No root CAuse","No root cause",
AQ1504="ODU HS","TX ISSUE",
AQ1504="IP &amp; VLAN","TX ISSUE",
AQ1504="Warehouse HUAWEI","SPARE-ISSUE",
AQ1504="SPARE-HS","SPARE-ISSUE",
AQ1504="Power Telco","RAN ISSUE",AQ1504="no impacts","no impacts"
),"")</f>
        <v>No root cause</v>
      </c>
      <c r="AQ1504" s="126" t="s">
        <v>5344</v>
      </c>
      <c r="AR1504" s="48" t="str" cm="1">
        <f t="array" ref="AR1504">IFERROR(_xlfn.IFS(
AQ1504="MPR ISSUE","ACTIVE",
AQ1504="BSS Hardware Issue","ACTIVE",
AQ1504="Sites strategiques, MLL, Pylone, etc.","PASSIVE",
AQ1504="AKTIVCO DEFAUT GE &amp; POWER Cabinet","PASSIVE",
AQ1504="AKTIVCO Coupure ENEO &amp; Baisse de tension","PASSIVE",
AQ1504="Coupure ENEO &amp; Baisse de tension","PASSIVE",
AQ1504="Defaut GE &amp; POWER Cabinet","PASSIVE",
AQ1504="Sharing","PASSIVE",
AQ1504="Sites strategiques &amp; DataCenter","PASSIVE",
AQ1504="Exclu","Exclu",
AQ1504="SAT","ACTIVE",
AQ1504="SPARE-ISSUE","SPARE-ISSUE",
AQ1504="Fiber CAmtel","ACTIVE",
AQ1504="Fiber AOF","ACTIVE",
AQ1504="Projet OCM (HUAWEI)","PLANNED WORKS",
AQ1504="Projet OCM (NOKIA)","PLANNED WORKS",
AQ1504="ACCESS-ISSUE","ACCESS-ISSUE",
AQ1504="Projet OCM (ZTE, NOKIA, autres projets)","PLANNED WORKS",
AQ1504="No root CAuse","No root cause",
AQ1504="ODU HS","ACTIVE",
AQ1504="IP &amp; VLAN","ACTIVE",
AQ1504="Warehouse HUAWEI","SPARE-ISSUE",
AQ1504="SPARE-HS","SPARE-ISSUE",
AQ1504="Power Telco","ACTIVE", AQ1504="no impacts","no impacts"
),"")</f>
        <v>No root cause</v>
      </c>
      <c r="AS1504" s="92" t="s">
        <v>5537</v>
      </c>
      <c r="AT1504" s="98" t="s">
        <v>2670</v>
      </c>
      <c r="AV1504" s="17" t="s">
        <v>5537</v>
      </c>
      <c r="AW1504" s="7" t="s">
        <v>5537</v>
      </c>
      <c r="AX1504" s="6" t="s">
        <v>5537</v>
      </c>
      <c r="AY1504" s="7"/>
      <c r="AZ1504" s="3" t="s">
        <v>5537</v>
      </c>
      <c r="BA1504" s="18" t="s">
        <v>5537</v>
      </c>
      <c r="BB1504" s="18" t="s">
        <v>5537</v>
      </c>
      <c r="BC1504" s="18" t="s">
        <v>5537</v>
      </c>
      <c r="BD1504" s="18" t="s">
        <v>5537</v>
      </c>
      <c r="BE1504" s="18" t="s">
        <v>5537</v>
      </c>
      <c r="BF1504" s="18" t="s">
        <v>5537</v>
      </c>
      <c r="BG1504" s="18" t="s">
        <v>5537</v>
      </c>
      <c r="BH1504" s="18" t="s">
        <v>5537</v>
      </c>
      <c r="BI1504" s="18" t="s">
        <v>5537</v>
      </c>
      <c r="BJ1504" s="18" t="s">
        <v>5537</v>
      </c>
      <c r="BK1504" s="18" t="s">
        <v>5537</v>
      </c>
      <c r="BL1504" s="9" t="s">
        <v>5537</v>
      </c>
      <c r="BM1504" s="14" t="s">
        <v>5537</v>
      </c>
      <c r="BN1504" s="14" t="s">
        <v>5537</v>
      </c>
      <c r="BO1504" s="14" t="str">
        <f>_xlfn.XLOOKUP(B1504,'[4]cell downs 18042026 17h'!$B:$B,'[4]cell downs 18042026 17h'!$B:$B,"")</f>
        <v/>
      </c>
      <c r="BP1504" s="14" t="str">
        <f>_xlfn.XLOOKUP(B1504,'[5]Cells Huawei 19042026 15h'!$B:$B,'[5]Cells Huawei 19042026 15h'!$B:$B,"")</f>
        <v/>
      </c>
      <c r="BQ1504" s="9" t="str">
        <f>_xlfn.XLOOKUP(B1504,'[6]cells down 19042026 9H40'!$B:$B,'[6]cells down 19042026 9H40'!$B:$B,"")</f>
        <v/>
      </c>
      <c r="BR1504" s="9" t="s">
        <v>2670</v>
      </c>
      <c r="BS1504" s="9" t="s">
        <v>12</v>
      </c>
      <c r="BT1504" s="108"/>
    </row>
    <row r="1505" spans="1:72" s="9" customFormat="1" ht="22" customHeight="1" x14ac:dyDescent="0.35">
      <c r="A1505" s="1" t="s">
        <v>1672</v>
      </c>
      <c r="B1505" s="8" t="s">
        <v>1673</v>
      </c>
      <c r="C1505" s="3" t="str">
        <f>_xlfn.XLOOKUP(B1505,'[1]daily break down'!$D:$D,'[1]daily break down'!$E:$E,"")</f>
        <v>CENTRE</v>
      </c>
      <c r="D1505" s="1" t="s">
        <v>18</v>
      </c>
      <c r="E1505" s="1"/>
      <c r="F1505" s="3" t="s">
        <v>37</v>
      </c>
      <c r="G1505" s="1" t="s">
        <v>1618</v>
      </c>
      <c r="H1505" s="34" t="str">
        <f>_xlfn.XLOOKUP(B1505,[2]CALCULATION!$B:$B,[2]CALCULATION!$H:$H,"")</f>
        <v>ZTE</v>
      </c>
      <c r="I1505" s="28">
        <v>1.5248991961373319E-2</v>
      </c>
      <c r="J1505" s="28">
        <v>0.19985988762473889</v>
      </c>
      <c r="K1505" s="28">
        <v>2.773176327571889</v>
      </c>
      <c r="L1505" s="28">
        <v>0</v>
      </c>
      <c r="M1505" s="28">
        <v>6.1901633122451365</v>
      </c>
      <c r="N1505" s="28">
        <v>5.8409881489472029E-2</v>
      </c>
      <c r="O1505" s="28">
        <v>1.5945451769667809</v>
      </c>
      <c r="P1505" s="28">
        <v>0</v>
      </c>
      <c r="Q1505" s="28">
        <v>6.1743792679342411</v>
      </c>
      <c r="R1505" s="28">
        <v>4.2660437230511965</v>
      </c>
      <c r="S1505" s="93">
        <v>2.2073763030308222</v>
      </c>
      <c r="T1505" s="93">
        <f>_xlfn.XLOOKUP(B1505,'[3]Nur des jours'!$B:$B,'[3]Nur des jours'!$U:$U,"")</f>
        <v>0</v>
      </c>
      <c r="U1505" s="93">
        <v>0.39784709202615121</v>
      </c>
      <c r="V1505" s="93">
        <v>0.88945319076685136</v>
      </c>
      <c r="W1505" s="93">
        <v>0</v>
      </c>
      <c r="X1505" s="93">
        <v>0</v>
      </c>
      <c r="Y1505" s="93">
        <v>0</v>
      </c>
      <c r="Z1505" s="93">
        <v>0</v>
      </c>
      <c r="AA1505" s="93">
        <v>0</v>
      </c>
      <c r="AB1505" s="93">
        <v>0</v>
      </c>
      <c r="AC1505" s="93">
        <f>_xlfn.XLOOKUP(B1505,'[3]Nur des jours'!$B:$B,'[3]Nur des jours'!$N:$N,"")</f>
        <v>0</v>
      </c>
      <c r="AD1505" s="93">
        <v>0</v>
      </c>
      <c r="AE1505" s="93">
        <v>0</v>
      </c>
      <c r="AF1505" s="93">
        <v>0</v>
      </c>
      <c r="AG1505" s="93"/>
      <c r="AH1505" s="93">
        <v>0</v>
      </c>
      <c r="AI1505" s="93">
        <v>0</v>
      </c>
      <c r="AJ1505" s="93">
        <v>0</v>
      </c>
      <c r="AK1505" s="93">
        <v>0</v>
      </c>
      <c r="AL1505" s="93">
        <v>0</v>
      </c>
      <c r="AM1505" s="49" t="s">
        <v>5559</v>
      </c>
      <c r="AN1505" s="49"/>
      <c r="AO1505" s="48" t="str" cm="1">
        <f t="array" ref="AO1505">IFERROR(_xlfn.IFS(
AQ1505="MPR ISSUE","PDH",
AQ1505="BSS Hardware Issue","BSS",
AQ1505="Sites strategiques, MLL, Pylone, etc.","ENVTECH",
AQ1505="AKTIVCO DEFAUT GE &amp; POWER Cabinet","AKTIVCO",
AQ1505="AKTIVCO Coupure ENEO &amp; Baisse de tension","AKTIVCO GRID ONLY",
AQ1505="Coupure ENEO &amp; Baisse de tension","IHS GRID ONLY",
AQ1505="Defaut GE &amp; POWER Cabinet","IHS",
AQ1505="Sharing","Partners",
AQ1505="Sites strategiques &amp; DataCenter","SST &amp; DC",
AQ1505="Exclu","Exclu",
AQ1505="SAT","SAT",
AQ1505="SPARE-ISSUE","SPARE-ISSUE",
AQ1505="Fiber CAmtel","TRANS_FO_CAMTEL",
AQ1505="Fiber AOF","Fiber AOF",
AQ1505="Projet OCM (HUAWEI)","TRAVAUX-HUAWEI",
AQ1505="Projet OCM (NOKIA)","TRAVAUX-NOKIA",
AQ1505="ACCESS-ISSUE","ACCESS-ISSUE",
AQ1505="Projet OCM (ZTE, NOKIA, autres projets)","TRAVAUX OCM",
AQ1505="No root CAuse","No root cause",
AQ1505="ODU HS","PDH",
AQ1505="IP &amp; VLAN","PDH",
AQ1505="Warehouse HUAWEI","SPARE-ISSUE",
AQ1505="SPARE-HS","SPARE-ISSUE",
AQ1505="Power Telco","BSS",AQ1505="no impacts","no impacts"
),"")</f>
        <v>No root cause</v>
      </c>
      <c r="AP1505" s="48" t="str" cm="1">
        <f t="array" ref="AP1505">IFERROR(_xlfn.IFS(
AQ1505="MPR ISSUE","TX ISSUE",
AQ1505="BSS Hardware Issue","RAN ISSUE",
AQ1505="Sites strategiques, MLL, Pylone, etc.","ENVTECH",
AQ1505="AKTIVCO DEFAUT GE &amp; POWER Cabinet","POWER ISSUE",
AQ1505="AKTIVCO Coupure ENEO &amp; Baisse de tension","POWER ISSUE",
AQ1505="Coupure ENEO &amp; Baisse de tension","POWER ISSUE",
AQ1505="Defaut GE &amp; POWER Cabinet","POWER ISSUE",
AQ1505="Sharing","POWER ISSUE",
AQ1505="Sites strategiques &amp; DataCenter","POWER ISSUE",
AQ1505="Exclu","Exclu",
AQ1505="SAT","TX ISSUE",
AQ1505="SPARE-ISSUE","SPARE-ISSUE",
AQ1505="Fiber CAmtel","TX ISSUE",
AQ1505="Fiber AOF","TX ISSUE",
AQ1505="Projet OCM (HUAWEI)","TRAVAUX-HUAWEI",
AQ1505="Projet OCM (NOKIA)","TRAVAUX -NOKIA",
AQ1505="ACCESS-ISSUE","ACCESS-ISSUE",
AQ1505="Projet OCM (ZTE, NOKIA, autres projets)","TRAVAUX OCM",
AQ1505="No root CAuse","No root cause",
AQ1505="ODU HS","TX ISSUE",
AQ1505="IP &amp; VLAN","TX ISSUE",
AQ1505="Warehouse HUAWEI","SPARE-ISSUE",
AQ1505="SPARE-HS","SPARE-ISSUE",
AQ1505="Power Telco","RAN ISSUE",AQ1505="no impacts","no impacts"
),"")</f>
        <v>No root cause</v>
      </c>
      <c r="AQ1505" s="67" t="s">
        <v>5344</v>
      </c>
      <c r="AR1505" s="48" t="str" cm="1">
        <f t="array" ref="AR1505">IFERROR(_xlfn.IFS(
AQ1505="MPR ISSUE","ACTIVE",
AQ1505="BSS Hardware Issue","ACTIVE",
AQ1505="Sites strategiques, MLL, Pylone, etc.","PASSIVE",
AQ1505="AKTIVCO DEFAUT GE &amp; POWER Cabinet","PASSIVE",
AQ1505="AKTIVCO Coupure ENEO &amp; Baisse de tension","PASSIVE",
AQ1505="Coupure ENEO &amp; Baisse de tension","PASSIVE",
AQ1505="Defaut GE &amp; POWER Cabinet","PASSIVE",
AQ1505="Sharing","PASSIVE",
AQ1505="Sites strategiques &amp; DataCenter","PASSIVE",
AQ1505="Exclu","Exclu",
AQ1505="SAT","ACTIVE",
AQ1505="SPARE-ISSUE","SPARE-ISSUE",
AQ1505="Fiber CAmtel","ACTIVE",
AQ1505="Fiber AOF","ACTIVE",
AQ1505="Projet OCM (HUAWEI)","PLANNED WORKS",
AQ1505="Projet OCM (NOKIA)","PLANNED WORKS",
AQ1505="ACCESS-ISSUE","ACCESS-ISSUE",
AQ1505="Projet OCM (ZTE, NOKIA, autres projets)","PLANNED WORKS",
AQ1505="No root CAuse","No root cause",
AQ1505="ODU HS","ACTIVE",
AQ1505="IP &amp; VLAN","ACTIVE",
AQ1505="Warehouse HUAWEI","SPARE-ISSUE",
AQ1505="SPARE-HS","SPARE-ISSUE",
AQ1505="Power Telco","ACTIVE", AQ1505="no impacts","no impacts"
),"")</f>
        <v>No root cause</v>
      </c>
      <c r="AS1505" s="92" t="s">
        <v>5537</v>
      </c>
      <c r="AT1505" s="98" t="s">
        <v>1673</v>
      </c>
      <c r="AV1505" s="17" t="s">
        <v>5537</v>
      </c>
      <c r="AW1505" s="7" t="s">
        <v>5537</v>
      </c>
      <c r="AX1505" s="6" t="s">
        <v>5537</v>
      </c>
      <c r="AY1505" s="7"/>
      <c r="AZ1505" s="3" t="s">
        <v>5537</v>
      </c>
      <c r="BA1505" s="18" t="s">
        <v>5537</v>
      </c>
      <c r="BB1505" s="18" t="s">
        <v>5537</v>
      </c>
      <c r="BC1505" s="18" t="s">
        <v>5537</v>
      </c>
      <c r="BD1505" s="18" t="s">
        <v>5537</v>
      </c>
      <c r="BE1505" s="18" t="s">
        <v>5537</v>
      </c>
      <c r="BF1505" s="18" t="s">
        <v>5537</v>
      </c>
      <c r="BG1505" s="18" t="s">
        <v>5537</v>
      </c>
      <c r="BH1505" s="18" t="s">
        <v>5537</v>
      </c>
      <c r="BI1505" s="18" t="s">
        <v>5537</v>
      </c>
      <c r="BJ1505" s="18" t="s">
        <v>5537</v>
      </c>
      <c r="BK1505" s="18" t="s">
        <v>5537</v>
      </c>
      <c r="BL1505" s="9" t="s">
        <v>5537</v>
      </c>
      <c r="BM1505" s="14" t="s">
        <v>5537</v>
      </c>
      <c r="BN1505" s="14" t="s">
        <v>5537</v>
      </c>
      <c r="BO1505" s="14" t="str">
        <f>_xlfn.XLOOKUP(B1505,'[4]cell downs 18042026 17h'!$B:$B,'[4]cell downs 18042026 17h'!$B:$B,"")</f>
        <v/>
      </c>
      <c r="BP1505" s="14" t="str">
        <f>_xlfn.XLOOKUP(B1505,'[5]Cells Huawei 19042026 15h'!$B:$B,'[5]Cells Huawei 19042026 15h'!$B:$B,"")</f>
        <v/>
      </c>
      <c r="BQ1505" s="9" t="str">
        <f>_xlfn.XLOOKUP(B1505,'[6]cells down 19042026 9H40'!$B:$B,'[6]cells down 19042026 9H40'!$B:$B,"")</f>
        <v/>
      </c>
      <c r="BR1505" s="9" t="s">
        <v>5537</v>
      </c>
      <c r="BS1505" s="9" t="s">
        <v>12</v>
      </c>
      <c r="BT1505" s="108"/>
    </row>
    <row r="1506" spans="1:72" s="9" customFormat="1" x14ac:dyDescent="0.35">
      <c r="A1506" s="1" t="s">
        <v>2181</v>
      </c>
      <c r="B1506" s="8" t="s">
        <v>2182</v>
      </c>
      <c r="C1506" s="3" t="str">
        <f>_xlfn.XLOOKUP(B1506,'[1]daily break down'!$D:$D,'[1]daily break down'!$E:$E,"")</f>
        <v>CENTRE</v>
      </c>
      <c r="D1506" s="1" t="s">
        <v>11</v>
      </c>
      <c r="E1506" s="1" t="s">
        <v>12</v>
      </c>
      <c r="F1506" s="3" t="s">
        <v>37</v>
      </c>
      <c r="G1506" s="1" t="s">
        <v>1618</v>
      </c>
      <c r="H1506" s="34" t="str">
        <f>_xlfn.XLOOKUP(B1506,[2]CALCULATION!$B:$B,[2]CALCULATION!$H:$H,"")</f>
        <v>ZTE</v>
      </c>
      <c r="I1506" s="28">
        <v>0</v>
      </c>
      <c r="J1506" s="28">
        <v>0</v>
      </c>
      <c r="K1506" s="28">
        <v>0</v>
      </c>
      <c r="L1506" s="28">
        <v>0</v>
      </c>
      <c r="M1506" s="28">
        <v>0</v>
      </c>
      <c r="N1506" s="28">
        <v>0</v>
      </c>
      <c r="O1506" s="28">
        <v>0.21651785077318528</v>
      </c>
      <c r="P1506" s="28">
        <v>0</v>
      </c>
      <c r="Q1506" s="28">
        <v>3.5804276423738632</v>
      </c>
      <c r="R1506" s="28">
        <v>0</v>
      </c>
      <c r="S1506" s="93">
        <v>1.9547959238998613</v>
      </c>
      <c r="T1506" s="93">
        <f>_xlfn.XLOOKUP(B1506,'[3]Nur des jours'!$B:$B,'[3]Nur des jours'!$U:$U,"")</f>
        <v>0</v>
      </c>
      <c r="U1506" s="93">
        <v>0</v>
      </c>
      <c r="V1506" s="93">
        <v>0.87152893705786816</v>
      </c>
      <c r="W1506" s="93">
        <v>0</v>
      </c>
      <c r="X1506" s="93">
        <v>0</v>
      </c>
      <c r="Y1506" s="93">
        <v>0</v>
      </c>
      <c r="Z1506" s="93">
        <v>0</v>
      </c>
      <c r="AA1506" s="93">
        <v>0</v>
      </c>
      <c r="AB1506" s="93">
        <v>0</v>
      </c>
      <c r="AC1506" s="93">
        <f>_xlfn.XLOOKUP(B1506,'[3]Nur des jours'!$B:$B,'[3]Nur des jours'!$N:$N,"")</f>
        <v>0</v>
      </c>
      <c r="AD1506" s="93">
        <v>0</v>
      </c>
      <c r="AE1506" s="93">
        <v>0</v>
      </c>
      <c r="AF1506" s="93">
        <v>0</v>
      </c>
      <c r="AG1506" s="93"/>
      <c r="AH1506" s="93">
        <v>0</v>
      </c>
      <c r="AI1506" s="93">
        <v>0</v>
      </c>
      <c r="AJ1506" s="93">
        <v>0</v>
      </c>
      <c r="AK1506" s="93">
        <v>0</v>
      </c>
      <c r="AL1506" s="93">
        <v>0</v>
      </c>
      <c r="AM1506" s="49" t="s">
        <v>5559</v>
      </c>
      <c r="AN1506" s="49"/>
      <c r="AO1506" s="48" t="str" cm="1">
        <f t="array" ref="AO1506">IFERROR(_xlfn.IFS(
AQ1506="MPR ISSUE","PDH",
AQ1506="BSS Hardware Issue","BSS",
AQ1506="Sites strategiques, MLL, Pylone, etc.","ENVTECH",
AQ1506="AKTIVCO DEFAUT GE &amp; POWER Cabinet","AKTIVCO",
AQ1506="AKTIVCO Coupure ENEO &amp; Baisse de tension","AKTIVCO GRID ONLY",
AQ1506="Coupure ENEO &amp; Baisse de tension","IHS GRID ONLY",
AQ1506="Defaut GE &amp; POWER Cabinet","IHS",
AQ1506="Sharing","Partners",
AQ1506="Sites strategiques &amp; DataCenter","SST &amp; DC",
AQ1506="Exclu","Exclu",
AQ1506="SAT","SAT",
AQ1506="SPARE-ISSUE","SPARE-ISSUE",
AQ1506="Fiber CAmtel","TRANS_FO_CAMTEL",
AQ1506="Fiber AOF","Fiber AOF",
AQ1506="Projet OCM (HUAWEI)","TRAVAUX-HUAWEI",
AQ1506="Projet OCM (NOKIA)","TRAVAUX-NOKIA",
AQ1506="ACCESS-ISSUE","ACCESS-ISSUE",
AQ1506="Projet OCM (ZTE, NOKIA, autres projets)","TRAVAUX OCM",
AQ1506="No root CAuse","No root cause",
AQ1506="ODU HS","PDH",
AQ1506="IP &amp; VLAN","PDH",
AQ1506="Warehouse HUAWEI","SPARE-ISSUE",
AQ1506="SPARE-HS","SPARE-ISSUE",
AQ1506="Power Telco","BSS",AQ1506="no impacts","no impacts"
),"")</f>
        <v>No root cause</v>
      </c>
      <c r="AP1506" s="48" t="str" cm="1">
        <f t="array" ref="AP1506">IFERROR(_xlfn.IFS(
AQ1506="MPR ISSUE","TX ISSUE",
AQ1506="BSS Hardware Issue","RAN ISSUE",
AQ1506="Sites strategiques, MLL, Pylone, etc.","ENVTECH",
AQ1506="AKTIVCO DEFAUT GE &amp; POWER Cabinet","POWER ISSUE",
AQ1506="AKTIVCO Coupure ENEO &amp; Baisse de tension","POWER ISSUE",
AQ1506="Coupure ENEO &amp; Baisse de tension","POWER ISSUE",
AQ1506="Defaut GE &amp; POWER Cabinet","POWER ISSUE",
AQ1506="Sharing","POWER ISSUE",
AQ1506="Sites strategiques &amp; DataCenter","POWER ISSUE",
AQ1506="Exclu","Exclu",
AQ1506="SAT","TX ISSUE",
AQ1506="SPARE-ISSUE","SPARE-ISSUE",
AQ1506="Fiber CAmtel","TX ISSUE",
AQ1506="Fiber AOF","TX ISSUE",
AQ1506="Projet OCM (HUAWEI)","TRAVAUX-HUAWEI",
AQ1506="Projet OCM (NOKIA)","TRAVAUX -NOKIA",
AQ1506="ACCESS-ISSUE","ACCESS-ISSUE",
AQ1506="Projet OCM (ZTE, NOKIA, autres projets)","TRAVAUX OCM",
AQ1506="No root CAuse","No root cause",
AQ1506="ODU HS","TX ISSUE",
AQ1506="IP &amp; VLAN","TX ISSUE",
AQ1506="Warehouse HUAWEI","SPARE-ISSUE",
AQ1506="SPARE-HS","SPARE-ISSUE",
AQ1506="Power Telco","RAN ISSUE",AQ1506="no impacts","no impacts"
),"")</f>
        <v>No root cause</v>
      </c>
      <c r="AQ1506" s="126" t="s">
        <v>5344</v>
      </c>
      <c r="AR1506" s="48" t="str" cm="1">
        <f t="array" ref="AR1506">IFERROR(_xlfn.IFS(
AQ1506="MPR ISSUE","ACTIVE",
AQ1506="BSS Hardware Issue","ACTIVE",
AQ1506="Sites strategiques, MLL, Pylone, etc.","PASSIVE",
AQ1506="AKTIVCO DEFAUT GE &amp; POWER Cabinet","PASSIVE",
AQ1506="AKTIVCO Coupure ENEO &amp; Baisse de tension","PASSIVE",
AQ1506="Coupure ENEO &amp; Baisse de tension","PASSIVE",
AQ1506="Defaut GE &amp; POWER Cabinet","PASSIVE",
AQ1506="Sharing","PASSIVE",
AQ1506="Sites strategiques &amp; DataCenter","PASSIVE",
AQ1506="Exclu","Exclu",
AQ1506="SAT","ACTIVE",
AQ1506="SPARE-ISSUE","SPARE-ISSUE",
AQ1506="Fiber CAmtel","ACTIVE",
AQ1506="Fiber AOF","ACTIVE",
AQ1506="Projet OCM (HUAWEI)","PLANNED WORKS",
AQ1506="Projet OCM (NOKIA)","PLANNED WORKS",
AQ1506="ACCESS-ISSUE","ACCESS-ISSUE",
AQ1506="Projet OCM (ZTE, NOKIA, autres projets)","PLANNED WORKS",
AQ1506="No root CAuse","No root cause",
AQ1506="ODU HS","ACTIVE",
AQ1506="IP &amp; VLAN","ACTIVE",
AQ1506="Warehouse HUAWEI","SPARE-ISSUE",
AQ1506="SPARE-HS","SPARE-ISSUE",
AQ1506="Power Telco","ACTIVE", AQ1506="no impacts","no impacts"
),"")</f>
        <v>No root cause</v>
      </c>
      <c r="AS1506" s="92" t="s">
        <v>5537</v>
      </c>
      <c r="AT1506" s="98" t="s">
        <v>2182</v>
      </c>
      <c r="AV1506" s="17" t="s">
        <v>5537</v>
      </c>
      <c r="AW1506" s="7" t="s">
        <v>5537</v>
      </c>
      <c r="AX1506" s="6" t="s">
        <v>5537</v>
      </c>
      <c r="AY1506" s="7"/>
      <c r="AZ1506" s="3" t="s">
        <v>5537</v>
      </c>
      <c r="BA1506" s="18" t="s">
        <v>5537</v>
      </c>
      <c r="BB1506" s="18" t="s">
        <v>5537</v>
      </c>
      <c r="BC1506" s="18" t="s">
        <v>5537</v>
      </c>
      <c r="BD1506" s="18" t="s">
        <v>5537</v>
      </c>
      <c r="BE1506" s="18" t="s">
        <v>5537</v>
      </c>
      <c r="BF1506" s="18" t="s">
        <v>5537</v>
      </c>
      <c r="BG1506" s="18" t="s">
        <v>5537</v>
      </c>
      <c r="BH1506" s="18" t="s">
        <v>5537</v>
      </c>
      <c r="BI1506" s="18" t="s">
        <v>5537</v>
      </c>
      <c r="BJ1506" s="18" t="s">
        <v>5537</v>
      </c>
      <c r="BK1506" s="18" t="s">
        <v>5537</v>
      </c>
      <c r="BL1506" s="9" t="s">
        <v>5537</v>
      </c>
      <c r="BM1506" s="14" t="s">
        <v>5537</v>
      </c>
      <c r="BN1506" s="14" t="s">
        <v>5537</v>
      </c>
      <c r="BO1506" s="14" t="str">
        <f>_xlfn.XLOOKUP(B1506,'[4]cell downs 18042026 17h'!$B:$B,'[4]cell downs 18042026 17h'!$B:$B,"")</f>
        <v/>
      </c>
      <c r="BP1506" s="14" t="str">
        <f>_xlfn.XLOOKUP(B1506,'[5]Cells Huawei 19042026 15h'!$B:$B,'[5]Cells Huawei 19042026 15h'!$B:$B,"")</f>
        <v/>
      </c>
      <c r="BQ1506" s="9" t="str">
        <f>_xlfn.XLOOKUP(B1506,'[6]cells down 19042026 9H40'!$B:$B,'[6]cells down 19042026 9H40'!$B:$B,"")</f>
        <v/>
      </c>
      <c r="BR1506" s="9" t="s">
        <v>2182</v>
      </c>
      <c r="BS1506" s="9" t="s">
        <v>12</v>
      </c>
      <c r="BT1506" s="108"/>
    </row>
    <row r="1507" spans="1:72" s="9" customFormat="1" x14ac:dyDescent="0.35">
      <c r="A1507" s="1" t="s">
        <v>2956</v>
      </c>
      <c r="B1507" s="8" t="s">
        <v>2957</v>
      </c>
      <c r="C1507" s="3" t="str">
        <f>_xlfn.XLOOKUP(B1507,'[1]daily break down'!$D:$D,'[1]daily break down'!$E:$E,"")</f>
        <v>NORD</v>
      </c>
      <c r="D1507" s="1" t="s">
        <v>11</v>
      </c>
      <c r="E1507" s="1" t="s">
        <v>96</v>
      </c>
      <c r="F1507" s="3" t="s">
        <v>23</v>
      </c>
      <c r="G1507" s="1" t="s">
        <v>2958</v>
      </c>
      <c r="H1507" s="32" t="str">
        <f>_xlfn.XLOOKUP(B1507,[2]CALCULATION!$B:$B,[2]CALCULATION!$H:$H,"")</f>
        <v>HUAWEI</v>
      </c>
      <c r="I1507" s="28">
        <v>0</v>
      </c>
      <c r="J1507" s="28">
        <v>0</v>
      </c>
      <c r="K1507" s="28">
        <v>0</v>
      </c>
      <c r="L1507" s="28">
        <v>0</v>
      </c>
      <c r="M1507" s="28">
        <v>0</v>
      </c>
      <c r="N1507" s="28">
        <v>0</v>
      </c>
      <c r="O1507" s="28">
        <v>0</v>
      </c>
      <c r="P1507" s="28">
        <v>0</v>
      </c>
      <c r="Q1507" s="28">
        <v>0</v>
      </c>
      <c r="R1507" s="28">
        <v>0</v>
      </c>
      <c r="S1507" s="93">
        <v>0</v>
      </c>
      <c r="T1507" s="93">
        <f>_xlfn.XLOOKUP(B1507,'[3]Nur des jours'!$B:$B,'[3]Nur des jours'!$U:$U,"")</f>
        <v>0</v>
      </c>
      <c r="U1507" s="93">
        <v>0</v>
      </c>
      <c r="V1507" s="93">
        <v>0.40214534590064288</v>
      </c>
      <c r="W1507" s="93">
        <v>0</v>
      </c>
      <c r="X1507" s="93">
        <v>0</v>
      </c>
      <c r="Y1507" s="93">
        <v>0</v>
      </c>
      <c r="Z1507" s="93">
        <v>0</v>
      </c>
      <c r="AA1507" s="93">
        <v>0</v>
      </c>
      <c r="AB1507" s="93">
        <v>0</v>
      </c>
      <c r="AC1507" s="93">
        <f>_xlfn.XLOOKUP(B1507,'[3]Nur des jours'!$B:$B,'[3]Nur des jours'!$N:$N,"")</f>
        <v>0</v>
      </c>
      <c r="AD1507" s="93">
        <v>0</v>
      </c>
      <c r="AE1507" s="93">
        <v>0</v>
      </c>
      <c r="AF1507" s="93">
        <v>0</v>
      </c>
      <c r="AG1507" s="93"/>
      <c r="AH1507" s="93">
        <v>0</v>
      </c>
      <c r="AI1507" s="93">
        <v>0</v>
      </c>
      <c r="AJ1507" s="93">
        <v>0</v>
      </c>
      <c r="AK1507" s="93">
        <v>0</v>
      </c>
      <c r="AL1507" s="93">
        <v>0</v>
      </c>
      <c r="AM1507" s="49" t="s">
        <v>5559</v>
      </c>
      <c r="AN1507" s="49"/>
      <c r="AO1507" s="48" t="str" cm="1">
        <f t="array" ref="AO1507">IFERROR(_xlfn.IFS(
AQ1507="MPR ISSUE","PDH",
AQ1507="BSS Hardware Issue","BSS",
AQ1507="Sites strategiques, MLL, Pylone, etc.","ENVTECH",
AQ1507="AKTIVCO DEFAUT GE &amp; POWER Cabinet","AKTIVCO",
AQ1507="AKTIVCO Coupure ENEO &amp; Baisse de tension","AKTIVCO GRID ONLY",
AQ1507="Coupure ENEO &amp; Baisse de tension","IHS GRID ONLY",
AQ1507="Defaut GE &amp; POWER Cabinet","IHS",
AQ1507="Sharing","Partners",
AQ1507="Sites strategiques &amp; DataCenter","SST &amp; DC",
AQ1507="Exclu","Exclu",
AQ1507="SAT","SAT",
AQ1507="SPARE-ISSUE","SPARE-ISSUE",
AQ1507="Fiber CAmtel","TRANS_FO_CAMTEL",
AQ1507="Fiber AOF","Fiber AOF",
AQ1507="Projet OCM (HUAWEI)","TRAVAUX-HUAWEI",
AQ1507="Projet OCM (NOKIA)","TRAVAUX-NOKIA",
AQ1507="ACCESS-ISSUE","ACCESS-ISSUE",
AQ1507="Projet OCM (ZTE, NOKIA, autres projets)","TRAVAUX OCM",
AQ1507="No root CAuse","No root cause",
AQ1507="ODU HS","PDH",
AQ1507="IP &amp; VLAN","PDH",
AQ1507="Warehouse HUAWEI","SPARE-ISSUE",
AQ1507="SPARE-HS","SPARE-ISSUE",
AQ1507="Power Telco","BSS",AQ1507="no impacts","no impacts"
),"")</f>
        <v>No root cause</v>
      </c>
      <c r="AP1507" s="48" t="str" cm="1">
        <f t="array" ref="AP1507">IFERROR(_xlfn.IFS(
AQ1507="MPR ISSUE","TX ISSUE",
AQ1507="BSS Hardware Issue","RAN ISSUE",
AQ1507="Sites strategiques, MLL, Pylone, etc.","ENVTECH",
AQ1507="AKTIVCO DEFAUT GE &amp; POWER Cabinet","POWER ISSUE",
AQ1507="AKTIVCO Coupure ENEO &amp; Baisse de tension","POWER ISSUE",
AQ1507="Coupure ENEO &amp; Baisse de tension","POWER ISSUE",
AQ1507="Defaut GE &amp; POWER Cabinet","POWER ISSUE",
AQ1507="Sharing","POWER ISSUE",
AQ1507="Sites strategiques &amp; DataCenter","POWER ISSUE",
AQ1507="Exclu","Exclu",
AQ1507="SAT","TX ISSUE",
AQ1507="SPARE-ISSUE","SPARE-ISSUE",
AQ1507="Fiber CAmtel","TX ISSUE",
AQ1507="Fiber AOF","TX ISSUE",
AQ1507="Projet OCM (HUAWEI)","TRAVAUX-HUAWEI",
AQ1507="Projet OCM (NOKIA)","TRAVAUX -NOKIA",
AQ1507="ACCESS-ISSUE","ACCESS-ISSUE",
AQ1507="Projet OCM (ZTE, NOKIA, autres projets)","TRAVAUX OCM",
AQ1507="No root CAuse","No root cause",
AQ1507="ODU HS","TX ISSUE",
AQ1507="IP &amp; VLAN","TX ISSUE",
AQ1507="Warehouse HUAWEI","SPARE-ISSUE",
AQ1507="SPARE-HS","SPARE-ISSUE",
AQ1507="Power Telco","RAN ISSUE",AQ1507="no impacts","no impacts"
),"")</f>
        <v>No root cause</v>
      </c>
      <c r="AQ1507" s="126" t="s">
        <v>5344</v>
      </c>
      <c r="AR1507" s="48" t="str" cm="1">
        <f t="array" ref="AR1507">IFERROR(_xlfn.IFS(
AQ1507="MPR ISSUE","ACTIVE",
AQ1507="BSS Hardware Issue","ACTIVE",
AQ1507="Sites strategiques, MLL, Pylone, etc.","PASSIVE",
AQ1507="AKTIVCO DEFAUT GE &amp; POWER Cabinet","PASSIVE",
AQ1507="AKTIVCO Coupure ENEO &amp; Baisse de tension","PASSIVE",
AQ1507="Coupure ENEO &amp; Baisse de tension","PASSIVE",
AQ1507="Defaut GE &amp; POWER Cabinet","PASSIVE",
AQ1507="Sharing","PASSIVE",
AQ1507="Sites strategiques &amp; DataCenter","PASSIVE",
AQ1507="Exclu","Exclu",
AQ1507="SAT","ACTIVE",
AQ1507="SPARE-ISSUE","SPARE-ISSUE",
AQ1507="Fiber CAmtel","ACTIVE",
AQ1507="Fiber AOF","ACTIVE",
AQ1507="Projet OCM (HUAWEI)","PLANNED WORKS",
AQ1507="Projet OCM (NOKIA)","PLANNED WORKS",
AQ1507="ACCESS-ISSUE","ACCESS-ISSUE",
AQ1507="Projet OCM (ZTE, NOKIA, autres projets)","PLANNED WORKS",
AQ1507="No root CAuse","No root cause",
AQ1507="ODU HS","ACTIVE",
AQ1507="IP &amp; VLAN","ACTIVE",
AQ1507="Warehouse HUAWEI","SPARE-ISSUE",
AQ1507="SPARE-HS","SPARE-ISSUE",
AQ1507="Power Telco","ACTIVE", AQ1507="no impacts","no impacts"
),"")</f>
        <v>No root cause</v>
      </c>
      <c r="AS1507" s="92" t="s">
        <v>5537</v>
      </c>
      <c r="AT1507" s="98" t="s">
        <v>2957</v>
      </c>
      <c r="AV1507" s="17" t="s">
        <v>5537</v>
      </c>
      <c r="AW1507" s="7" t="s">
        <v>5537</v>
      </c>
      <c r="AX1507" s="6" t="s">
        <v>5537</v>
      </c>
      <c r="AY1507" s="7"/>
      <c r="AZ1507" s="3" t="s">
        <v>5537</v>
      </c>
      <c r="BA1507" s="18" t="s">
        <v>5537</v>
      </c>
      <c r="BB1507" s="18" t="s">
        <v>5537</v>
      </c>
      <c r="BC1507" s="18" t="s">
        <v>5537</v>
      </c>
      <c r="BD1507" s="18" t="s">
        <v>5537</v>
      </c>
      <c r="BE1507" s="18" t="s">
        <v>5537</v>
      </c>
      <c r="BF1507" s="18" t="s">
        <v>5537</v>
      </c>
      <c r="BG1507" s="18" t="s">
        <v>5537</v>
      </c>
      <c r="BH1507" s="18" t="s">
        <v>5537</v>
      </c>
      <c r="BI1507" s="18" t="s">
        <v>5537</v>
      </c>
      <c r="BJ1507" s="18" t="s">
        <v>5537</v>
      </c>
      <c r="BK1507" s="18" t="s">
        <v>5537</v>
      </c>
      <c r="BL1507" s="9" t="s">
        <v>5537</v>
      </c>
      <c r="BM1507" s="14" t="s">
        <v>5537</v>
      </c>
      <c r="BN1507" s="14" t="s">
        <v>5537</v>
      </c>
      <c r="BO1507" s="14" t="str">
        <f>_xlfn.XLOOKUP(B1507,'[4]cell downs 18042026 17h'!$B:$B,'[4]cell downs 18042026 17h'!$B:$B,"")</f>
        <v/>
      </c>
      <c r="BP1507" s="14" t="str">
        <f>_xlfn.XLOOKUP(B1507,'[5]Cells Huawei 19042026 15h'!$B:$B,'[5]Cells Huawei 19042026 15h'!$B:$B,"")</f>
        <v/>
      </c>
      <c r="BQ1507" s="9" t="str">
        <f>_xlfn.XLOOKUP(B1507,'[6]cells down 19042026 9H40'!$B:$B,'[6]cells down 19042026 9H40'!$B:$B,"")</f>
        <v/>
      </c>
      <c r="BR1507" s="9" t="s">
        <v>2957</v>
      </c>
      <c r="BS1507" s="9" t="s">
        <v>12</v>
      </c>
      <c r="BT1507" s="108"/>
    </row>
    <row r="1508" spans="1:72" s="9" customFormat="1" x14ac:dyDescent="0.35">
      <c r="A1508" s="1" t="s">
        <v>3740</v>
      </c>
      <c r="B1508" s="8" t="s">
        <v>3741</v>
      </c>
      <c r="C1508" s="3" t="str">
        <f>_xlfn.XLOOKUP(B1508,'[1]daily break down'!$D:$D,'[1]daily break down'!$E:$E,"")</f>
        <v>Maroua</v>
      </c>
      <c r="D1508" s="1" t="s">
        <v>11</v>
      </c>
      <c r="E1508" s="1" t="s">
        <v>12</v>
      </c>
      <c r="F1508" s="3" t="s">
        <v>55</v>
      </c>
      <c r="G1508" s="1" t="s">
        <v>84</v>
      </c>
      <c r="H1508" s="32" t="str">
        <f>_xlfn.XLOOKUP(B1508,[2]CALCULATION!$B:$B,[2]CALCULATION!$H:$H,"")</f>
        <v>Huawei</v>
      </c>
      <c r="I1508" s="28">
        <v>0</v>
      </c>
      <c r="J1508" s="28">
        <v>0</v>
      </c>
      <c r="K1508" s="28">
        <v>0</v>
      </c>
      <c r="L1508" s="28">
        <v>0</v>
      </c>
      <c r="M1508" s="28">
        <v>0</v>
      </c>
      <c r="N1508" s="28">
        <v>0</v>
      </c>
      <c r="O1508" s="28">
        <v>0</v>
      </c>
      <c r="P1508" s="28">
        <v>0</v>
      </c>
      <c r="Q1508" s="28">
        <v>0</v>
      </c>
      <c r="R1508" s="28">
        <v>0</v>
      </c>
      <c r="S1508" s="93">
        <v>0</v>
      </c>
      <c r="T1508" s="93">
        <f>_xlfn.XLOOKUP(B1508,'[3]Nur des jours'!$B:$B,'[3]Nur des jours'!$U:$U,"")</f>
        <v>0</v>
      </c>
      <c r="U1508" s="93">
        <v>0</v>
      </c>
      <c r="V1508" s="93">
        <v>0.23611860184400438</v>
      </c>
      <c r="W1508" s="93">
        <v>0</v>
      </c>
      <c r="X1508" s="93">
        <v>0</v>
      </c>
      <c r="Y1508" s="93">
        <v>0</v>
      </c>
      <c r="Z1508" s="93">
        <v>0</v>
      </c>
      <c r="AA1508" s="93">
        <v>0</v>
      </c>
      <c r="AB1508" s="93">
        <v>0</v>
      </c>
      <c r="AC1508" s="93">
        <f>_xlfn.XLOOKUP(B1508,'[3]Nur des jours'!$B:$B,'[3]Nur des jours'!$N:$N,"")</f>
        <v>0</v>
      </c>
      <c r="AD1508" s="93">
        <v>0</v>
      </c>
      <c r="AE1508" s="93">
        <v>0</v>
      </c>
      <c r="AF1508" s="93">
        <v>0</v>
      </c>
      <c r="AG1508" s="93"/>
      <c r="AH1508" s="93">
        <v>0</v>
      </c>
      <c r="AI1508" s="93">
        <v>0</v>
      </c>
      <c r="AJ1508" s="93">
        <v>0</v>
      </c>
      <c r="AK1508" s="93">
        <v>0</v>
      </c>
      <c r="AL1508" s="93">
        <v>0</v>
      </c>
      <c r="AM1508" s="49" t="s">
        <v>5559</v>
      </c>
      <c r="AN1508" s="49"/>
      <c r="AO1508" s="48" t="str" cm="1">
        <f t="array" ref="AO1508">IFERROR(_xlfn.IFS(
AQ1508="MPR ISSUE","PDH",
AQ1508="BSS Hardware Issue","BSS",
AQ1508="Sites strategiques, MLL, Pylone, etc.","ENVTECH",
AQ1508="AKTIVCO DEFAUT GE &amp; POWER Cabinet","AKTIVCO",
AQ1508="AKTIVCO Coupure ENEO &amp; Baisse de tension","AKTIVCO GRID ONLY",
AQ1508="Coupure ENEO &amp; Baisse de tension","IHS GRID ONLY",
AQ1508="Defaut GE &amp; POWER Cabinet","IHS",
AQ1508="Sharing","Partners",
AQ1508="Sites strategiques &amp; DataCenter","SST &amp; DC",
AQ1508="Exclu","Exclu",
AQ1508="SAT","SAT",
AQ1508="SPARE-ISSUE","SPARE-ISSUE",
AQ1508="Fiber CAmtel","TRANS_FO_CAMTEL",
AQ1508="Fiber AOF","Fiber AOF",
AQ1508="Projet OCM (HUAWEI)","TRAVAUX-HUAWEI",
AQ1508="Projet OCM (NOKIA)","TRAVAUX-NOKIA",
AQ1508="ACCESS-ISSUE","ACCESS-ISSUE",
AQ1508="Projet OCM (ZTE, NOKIA, autres projets)","TRAVAUX OCM",
AQ1508="No root CAuse","No root cause",
AQ1508="ODU HS","PDH",
AQ1508="IP &amp; VLAN","PDH",
AQ1508="Warehouse HUAWEI","SPARE-ISSUE",
AQ1508="SPARE-HS","SPARE-ISSUE",
AQ1508="Power Telco","BSS",AQ1508="no impacts","no impacts"
),"")</f>
        <v>No root cause</v>
      </c>
      <c r="AP1508" s="48" t="str" cm="1">
        <f t="array" ref="AP1508">IFERROR(_xlfn.IFS(
AQ1508="MPR ISSUE","TX ISSUE",
AQ1508="BSS Hardware Issue","RAN ISSUE",
AQ1508="Sites strategiques, MLL, Pylone, etc.","ENVTECH",
AQ1508="AKTIVCO DEFAUT GE &amp; POWER Cabinet","POWER ISSUE",
AQ1508="AKTIVCO Coupure ENEO &amp; Baisse de tension","POWER ISSUE",
AQ1508="Coupure ENEO &amp; Baisse de tension","POWER ISSUE",
AQ1508="Defaut GE &amp; POWER Cabinet","POWER ISSUE",
AQ1508="Sharing","POWER ISSUE",
AQ1508="Sites strategiques &amp; DataCenter","POWER ISSUE",
AQ1508="Exclu","Exclu",
AQ1508="SAT","TX ISSUE",
AQ1508="SPARE-ISSUE","SPARE-ISSUE",
AQ1508="Fiber CAmtel","TX ISSUE",
AQ1508="Fiber AOF","TX ISSUE",
AQ1508="Projet OCM (HUAWEI)","TRAVAUX-HUAWEI",
AQ1508="Projet OCM (NOKIA)","TRAVAUX -NOKIA",
AQ1508="ACCESS-ISSUE","ACCESS-ISSUE",
AQ1508="Projet OCM (ZTE, NOKIA, autres projets)","TRAVAUX OCM",
AQ1508="No root CAuse","No root cause",
AQ1508="ODU HS","TX ISSUE",
AQ1508="IP &amp; VLAN","TX ISSUE",
AQ1508="Warehouse HUAWEI","SPARE-ISSUE",
AQ1508="SPARE-HS","SPARE-ISSUE",
AQ1508="Power Telco","RAN ISSUE",AQ1508="no impacts","no impacts"
),"")</f>
        <v>No root cause</v>
      </c>
      <c r="AQ1508" s="126" t="s">
        <v>5344</v>
      </c>
      <c r="AR1508" s="48" t="str" cm="1">
        <f t="array" ref="AR1508">IFERROR(_xlfn.IFS(
AQ1508="MPR ISSUE","ACTIVE",
AQ1508="BSS Hardware Issue","ACTIVE",
AQ1508="Sites strategiques, MLL, Pylone, etc.","PASSIVE",
AQ1508="AKTIVCO DEFAUT GE &amp; POWER Cabinet","PASSIVE",
AQ1508="AKTIVCO Coupure ENEO &amp; Baisse de tension","PASSIVE",
AQ1508="Coupure ENEO &amp; Baisse de tension","PASSIVE",
AQ1508="Defaut GE &amp; POWER Cabinet","PASSIVE",
AQ1508="Sharing","PASSIVE",
AQ1508="Sites strategiques &amp; DataCenter","PASSIVE",
AQ1508="Exclu","Exclu",
AQ1508="SAT","ACTIVE",
AQ1508="SPARE-ISSUE","SPARE-ISSUE",
AQ1508="Fiber CAmtel","ACTIVE",
AQ1508="Fiber AOF","ACTIVE",
AQ1508="Projet OCM (HUAWEI)","PLANNED WORKS",
AQ1508="Projet OCM (NOKIA)","PLANNED WORKS",
AQ1508="ACCESS-ISSUE","ACCESS-ISSUE",
AQ1508="Projet OCM (ZTE, NOKIA, autres projets)","PLANNED WORKS",
AQ1508="No root CAuse","No root cause",
AQ1508="ODU HS","ACTIVE",
AQ1508="IP &amp; VLAN","ACTIVE",
AQ1508="Warehouse HUAWEI","SPARE-ISSUE",
AQ1508="SPARE-HS","SPARE-ISSUE",
AQ1508="Power Telco","ACTIVE", AQ1508="no impacts","no impacts"
),"")</f>
        <v>No root cause</v>
      </c>
      <c r="AS1508" s="92" t="s">
        <v>5537</v>
      </c>
      <c r="AT1508" s="98" t="s">
        <v>3741</v>
      </c>
      <c r="AV1508" s="17" t="s">
        <v>5537</v>
      </c>
      <c r="AW1508" s="7" t="s">
        <v>5537</v>
      </c>
      <c r="AX1508" s="6" t="s">
        <v>5537</v>
      </c>
      <c r="AY1508" s="7"/>
      <c r="AZ1508" s="3" t="s">
        <v>5537</v>
      </c>
      <c r="BA1508" s="18" t="s">
        <v>5537</v>
      </c>
      <c r="BB1508" s="18" t="s">
        <v>5537</v>
      </c>
      <c r="BC1508" s="18" t="s">
        <v>5537</v>
      </c>
      <c r="BD1508" s="18" t="s">
        <v>5537</v>
      </c>
      <c r="BE1508" s="18" t="s">
        <v>5537</v>
      </c>
      <c r="BF1508" s="18" t="s">
        <v>5537</v>
      </c>
      <c r="BG1508" s="18" t="s">
        <v>5537</v>
      </c>
      <c r="BH1508" s="18" t="s">
        <v>5537</v>
      </c>
      <c r="BI1508" s="18" t="s">
        <v>5537</v>
      </c>
      <c r="BJ1508" s="18" t="s">
        <v>5537</v>
      </c>
      <c r="BK1508" s="18" t="s">
        <v>5537</v>
      </c>
      <c r="BL1508" s="9" t="s">
        <v>5537</v>
      </c>
      <c r="BM1508" s="14" t="s">
        <v>5537</v>
      </c>
      <c r="BN1508" s="14" t="s">
        <v>5537</v>
      </c>
      <c r="BO1508" s="14" t="str">
        <f>_xlfn.XLOOKUP(B1508,'[4]cell downs 18042026 17h'!$B:$B,'[4]cell downs 18042026 17h'!$B:$B,"")</f>
        <v/>
      </c>
      <c r="BP1508" s="14" t="str">
        <f>_xlfn.XLOOKUP(B1508,'[5]Cells Huawei 19042026 15h'!$B:$B,'[5]Cells Huawei 19042026 15h'!$B:$B,"")</f>
        <v/>
      </c>
      <c r="BQ1508" s="9" t="str">
        <f>_xlfn.XLOOKUP(B1508,'[6]cells down 19042026 9H40'!$B:$B,'[6]cells down 19042026 9H40'!$B:$B,"")</f>
        <v/>
      </c>
      <c r="BR1508" s="9" t="s">
        <v>3741</v>
      </c>
      <c r="BS1508" s="9" t="s">
        <v>594</v>
      </c>
      <c r="BT1508" s="108"/>
    </row>
    <row r="1509" spans="1:72" s="9" customFormat="1" x14ac:dyDescent="0.35">
      <c r="A1509" s="1" t="s">
        <v>4696</v>
      </c>
      <c r="B1509" s="8" t="s">
        <v>4697</v>
      </c>
      <c r="C1509" s="3" t="str">
        <f>_xlfn.XLOOKUP(B1509,'[1]daily break down'!$D:$D,'[1]daily break down'!$E:$E,"")</f>
        <v>ADAMAOUA</v>
      </c>
      <c r="D1509" s="1" t="s">
        <v>11</v>
      </c>
      <c r="E1509" s="1" t="s">
        <v>66</v>
      </c>
      <c r="F1509" s="3" t="s">
        <v>90</v>
      </c>
      <c r="G1509" s="1" t="s">
        <v>4698</v>
      </c>
      <c r="H1509" s="33" t="str">
        <f>_xlfn.XLOOKUP(B1509,[2]CALCULATION!$B:$B,[2]CALCULATION!$H:$H,"")</f>
        <v>NOKIA</v>
      </c>
      <c r="I1509" s="28">
        <v>0</v>
      </c>
      <c r="J1509" s="28">
        <v>0</v>
      </c>
      <c r="K1509" s="28">
        <v>0</v>
      </c>
      <c r="L1509" s="28">
        <v>0</v>
      </c>
      <c r="M1509" s="28">
        <v>0</v>
      </c>
      <c r="N1509" s="28">
        <v>0</v>
      </c>
      <c r="O1509" s="28">
        <v>0</v>
      </c>
      <c r="P1509" s="28">
        <v>0</v>
      </c>
      <c r="Q1509" s="28">
        <v>1.8728999941590844E-3</v>
      </c>
      <c r="R1509" s="28">
        <v>0</v>
      </c>
      <c r="S1509" s="93">
        <v>0</v>
      </c>
      <c r="T1509" s="93">
        <f>_xlfn.XLOOKUP(B1509,'[3]Nur des jours'!$B:$B,'[3]Nur des jours'!$U:$U,"")</f>
        <v>0</v>
      </c>
      <c r="U1509" s="93">
        <v>0</v>
      </c>
      <c r="V1509" s="93">
        <v>0.12829903972362774</v>
      </c>
      <c r="W1509" s="93">
        <v>0</v>
      </c>
      <c r="X1509" s="93">
        <v>0</v>
      </c>
      <c r="Y1509" s="93">
        <v>0</v>
      </c>
      <c r="Z1509" s="93">
        <v>0</v>
      </c>
      <c r="AA1509" s="93">
        <v>0</v>
      </c>
      <c r="AB1509" s="93">
        <v>0</v>
      </c>
      <c r="AC1509" s="93">
        <f>_xlfn.XLOOKUP(B1509,'[3]Nur des jours'!$B:$B,'[3]Nur des jours'!$N:$N,"")</f>
        <v>0</v>
      </c>
      <c r="AD1509" s="93">
        <v>0</v>
      </c>
      <c r="AE1509" s="93">
        <v>0</v>
      </c>
      <c r="AF1509" s="93">
        <v>0</v>
      </c>
      <c r="AG1509" s="93"/>
      <c r="AH1509" s="93">
        <v>0</v>
      </c>
      <c r="AI1509" s="93">
        <v>0</v>
      </c>
      <c r="AJ1509" s="93">
        <v>0</v>
      </c>
      <c r="AK1509" s="93">
        <v>0</v>
      </c>
      <c r="AL1509" s="93">
        <v>0</v>
      </c>
      <c r="AM1509" s="49" t="s">
        <v>5559</v>
      </c>
      <c r="AN1509" s="49"/>
      <c r="AO1509" s="48" t="str" cm="1">
        <f t="array" ref="AO1509">IFERROR(_xlfn.IFS(
AQ1509="MPR ISSUE","PDH",
AQ1509="BSS Hardware Issue","BSS",
AQ1509="Sites strategiques, MLL, Pylone, etc.","ENVTECH",
AQ1509="AKTIVCO DEFAUT GE &amp; POWER Cabinet","AKTIVCO",
AQ1509="AKTIVCO Coupure ENEO &amp; Baisse de tension","AKTIVCO GRID ONLY",
AQ1509="Coupure ENEO &amp; Baisse de tension","IHS GRID ONLY",
AQ1509="Defaut GE &amp; POWER Cabinet","IHS",
AQ1509="Sharing","Partners",
AQ1509="Sites strategiques &amp; DataCenter","SST &amp; DC",
AQ1509="Exclu","Exclu",
AQ1509="SAT","SAT",
AQ1509="SPARE-ISSUE","SPARE-ISSUE",
AQ1509="Fiber CAmtel","TRANS_FO_CAMTEL",
AQ1509="Fiber AOF","Fiber AOF",
AQ1509="Projet OCM (HUAWEI)","TRAVAUX-HUAWEI",
AQ1509="Projet OCM (NOKIA)","TRAVAUX-NOKIA",
AQ1509="ACCESS-ISSUE","ACCESS-ISSUE",
AQ1509="Projet OCM (ZTE, NOKIA, autres projets)","TRAVAUX OCM",
AQ1509="No root CAuse","No root cause",
AQ1509="ODU HS","PDH",
AQ1509="IP &amp; VLAN","PDH",
AQ1509="Warehouse HUAWEI","SPARE-ISSUE",
AQ1509="SPARE-HS","SPARE-ISSUE",
AQ1509="Power Telco","BSS",AQ1509="no impacts","no impacts"
),"")</f>
        <v>IHS</v>
      </c>
      <c r="AP1509" s="48" t="str" cm="1">
        <f t="array" ref="AP1509">IFERROR(_xlfn.IFS(
AQ1509="MPR ISSUE","TX ISSUE",
AQ1509="BSS Hardware Issue","RAN ISSUE",
AQ1509="Sites strategiques, MLL, Pylone, etc.","ENVTECH",
AQ1509="AKTIVCO DEFAUT GE &amp; POWER Cabinet","POWER ISSUE",
AQ1509="AKTIVCO Coupure ENEO &amp; Baisse de tension","POWER ISSUE",
AQ1509="Coupure ENEO &amp; Baisse de tension","POWER ISSUE",
AQ1509="Defaut GE &amp; POWER Cabinet","POWER ISSUE",
AQ1509="Sharing","POWER ISSUE",
AQ1509="Sites strategiques &amp; DataCenter","POWER ISSUE",
AQ1509="Exclu","Exclu",
AQ1509="SAT","TX ISSUE",
AQ1509="SPARE-ISSUE","SPARE-ISSUE",
AQ1509="Fiber CAmtel","TX ISSUE",
AQ1509="Fiber AOF","TX ISSUE",
AQ1509="Projet OCM (HUAWEI)","TRAVAUX-HUAWEI",
AQ1509="Projet OCM (NOKIA)","TRAVAUX -NOKIA",
AQ1509="ACCESS-ISSUE","ACCESS-ISSUE",
AQ1509="Projet OCM (ZTE, NOKIA, autres projets)","TRAVAUX OCM",
AQ1509="No root CAuse","No root cause",
AQ1509="ODU HS","TX ISSUE",
AQ1509="IP &amp; VLAN","TX ISSUE",
AQ1509="Warehouse HUAWEI","SPARE-ISSUE",
AQ1509="SPARE-HS","SPARE-ISSUE",
AQ1509="Power Telco","RAN ISSUE",AQ1509="no impacts","no impacts"
),"")</f>
        <v>POWER ISSUE</v>
      </c>
      <c r="AQ1509" s="67" t="s">
        <v>5330</v>
      </c>
      <c r="AR1509" s="48" t="str" cm="1">
        <f t="array" ref="AR1509">IFERROR(_xlfn.IFS(
AQ1509="MPR ISSUE","ACTIVE",
AQ1509="BSS Hardware Issue","ACTIVE",
AQ1509="Sites strategiques, MLL, Pylone, etc.","PASSIVE",
AQ1509="AKTIVCO DEFAUT GE &amp; POWER Cabinet","PASSIVE",
AQ1509="AKTIVCO Coupure ENEO &amp; Baisse de tension","PASSIVE",
AQ1509="Coupure ENEO &amp; Baisse de tension","PASSIVE",
AQ1509="Defaut GE &amp; POWER Cabinet","PASSIVE",
AQ1509="Sharing","PASSIVE",
AQ1509="Sites strategiques &amp; DataCenter","PASSIVE",
AQ1509="Exclu","Exclu",
AQ1509="SAT","ACTIVE",
AQ1509="SPARE-ISSUE","SPARE-ISSUE",
AQ1509="Fiber CAmtel","ACTIVE",
AQ1509="Fiber AOF","ACTIVE",
AQ1509="Projet OCM (HUAWEI)","PLANNED WORKS",
AQ1509="Projet OCM (NOKIA)","PLANNED WORKS",
AQ1509="ACCESS-ISSUE","ACCESS-ISSUE",
AQ1509="Projet OCM (ZTE, NOKIA, autres projets)","PLANNED WORKS",
AQ1509="No root CAuse","No root cause",
AQ1509="ODU HS","ACTIVE",
AQ1509="IP &amp; VLAN","ACTIVE",
AQ1509="Warehouse HUAWEI","SPARE-ISSUE",
AQ1509="SPARE-HS","SPARE-ISSUE",
AQ1509="Power Telco","ACTIVE", AQ1509="no impacts","no impacts"
),"")</f>
        <v>PASSIVE</v>
      </c>
      <c r="AS1509" s="92" t="s">
        <v>5852</v>
      </c>
      <c r="AT1509" s="98" t="s">
        <v>4697</v>
      </c>
      <c r="AV1509" s="17" t="s">
        <v>5537</v>
      </c>
      <c r="AW1509" s="7" t="s">
        <v>5537</v>
      </c>
      <c r="AX1509" s="6" t="s">
        <v>5537</v>
      </c>
      <c r="AY1509" s="7"/>
      <c r="AZ1509" s="3" t="s">
        <v>5537</v>
      </c>
      <c r="BA1509" s="18" t="s">
        <v>5537</v>
      </c>
      <c r="BB1509" s="18" t="s">
        <v>5537</v>
      </c>
      <c r="BC1509" s="18" t="s">
        <v>5537</v>
      </c>
      <c r="BD1509" s="18" t="s">
        <v>5537</v>
      </c>
      <c r="BE1509" s="18" t="s">
        <v>5537</v>
      </c>
      <c r="BF1509" s="18" t="s">
        <v>5537</v>
      </c>
      <c r="BG1509" s="18" t="s">
        <v>5537</v>
      </c>
      <c r="BH1509" s="18" t="s">
        <v>5537</v>
      </c>
      <c r="BI1509" s="18" t="s">
        <v>5537</v>
      </c>
      <c r="BJ1509" s="18" t="s">
        <v>5537</v>
      </c>
      <c r="BK1509" s="18" t="s">
        <v>5537</v>
      </c>
      <c r="BL1509" s="9" t="s">
        <v>5852</v>
      </c>
      <c r="BM1509" s="14" t="s">
        <v>5537</v>
      </c>
      <c r="BN1509" s="14" t="s">
        <v>5537</v>
      </c>
      <c r="BO1509" s="14" t="str">
        <f>_xlfn.XLOOKUP(B1509,'[4]cell downs 18042026 17h'!$B:$B,'[4]cell downs 18042026 17h'!$B:$B,"")</f>
        <v/>
      </c>
      <c r="BP1509" s="14" t="str">
        <f>_xlfn.XLOOKUP(B1509,'[5]Cells Huawei 19042026 15h'!$B:$B,'[5]Cells Huawei 19042026 15h'!$B:$B,"")</f>
        <v/>
      </c>
      <c r="BQ1509" s="9" t="str">
        <f>_xlfn.XLOOKUP(B1509,'[6]cells down 19042026 9H40'!$B:$B,'[6]cells down 19042026 9H40'!$B:$B,"")</f>
        <v/>
      </c>
      <c r="BR1509" s="9" t="s">
        <v>4697</v>
      </c>
      <c r="BS1509" s="9" t="s">
        <v>1129</v>
      </c>
      <c r="BT1509" s="108"/>
    </row>
    <row r="1510" spans="1:72" s="9" customFormat="1" x14ac:dyDescent="0.35">
      <c r="A1510" s="1" t="s">
        <v>1133</v>
      </c>
      <c r="B1510" s="8" t="s">
        <v>1134</v>
      </c>
      <c r="C1510" s="3" t="str">
        <f>_xlfn.XLOOKUP(B1510,'[1]daily break down'!$D:$D,'[1]daily break down'!$E:$E,"")</f>
        <v>Douala</v>
      </c>
      <c r="D1510" s="1" t="s">
        <v>11</v>
      </c>
      <c r="E1510" s="1" t="s">
        <v>12</v>
      </c>
      <c r="F1510" s="3" t="s">
        <v>31</v>
      </c>
      <c r="G1510" s="1" t="s">
        <v>32</v>
      </c>
      <c r="H1510" s="34" t="str">
        <f>_xlfn.XLOOKUP(B1510,[2]CALCULATION!$B:$B,[2]CALCULATION!$H:$H,"")</f>
        <v>ZTE</v>
      </c>
      <c r="I1510" s="28">
        <v>0.16599107390000439</v>
      </c>
      <c r="J1510" s="28">
        <v>1.5409507666230247E-2</v>
      </c>
      <c r="K1510" s="28">
        <v>0.34776619211090265</v>
      </c>
      <c r="L1510" s="28">
        <v>0.96630454323651027</v>
      </c>
      <c r="M1510" s="28">
        <v>1.8801382860632423</v>
      </c>
      <c r="N1510" s="28">
        <v>1.0613655106682309</v>
      </c>
      <c r="O1510" s="28">
        <v>0</v>
      </c>
      <c r="P1510" s="28">
        <v>3.7150468135135548E-2</v>
      </c>
      <c r="Q1510" s="28">
        <v>6.4545148430655411E-2</v>
      </c>
      <c r="R1510" s="28">
        <v>1.9903947402214038E-2</v>
      </c>
      <c r="S1510" s="93">
        <v>0</v>
      </c>
      <c r="T1510" s="93">
        <f>_xlfn.XLOOKUP(B1510,'[3]Nur des jours'!$B:$B,'[3]Nur des jours'!$U:$U,"")</f>
        <v>0</v>
      </c>
      <c r="U1510" s="93">
        <v>0</v>
      </c>
      <c r="V1510" s="93">
        <v>0.11751533103332193</v>
      </c>
      <c r="W1510" s="93">
        <v>0</v>
      </c>
      <c r="X1510" s="93">
        <v>0</v>
      </c>
      <c r="Y1510" s="93">
        <v>0</v>
      </c>
      <c r="Z1510" s="93">
        <v>0</v>
      </c>
      <c r="AA1510" s="93">
        <v>0</v>
      </c>
      <c r="AB1510" s="93">
        <v>0</v>
      </c>
      <c r="AC1510" s="93">
        <f>_xlfn.XLOOKUP(B1510,'[3]Nur des jours'!$B:$B,'[3]Nur des jours'!$N:$N,"")</f>
        <v>0</v>
      </c>
      <c r="AD1510" s="93">
        <v>0</v>
      </c>
      <c r="AE1510" s="93">
        <v>0</v>
      </c>
      <c r="AF1510" s="93">
        <v>0</v>
      </c>
      <c r="AG1510" s="93"/>
      <c r="AH1510" s="93">
        <v>0</v>
      </c>
      <c r="AI1510" s="93">
        <v>0</v>
      </c>
      <c r="AJ1510" s="93">
        <v>0</v>
      </c>
      <c r="AK1510" s="93">
        <v>0</v>
      </c>
      <c r="AL1510" s="93">
        <v>0</v>
      </c>
      <c r="AM1510" s="49" t="s">
        <v>5559</v>
      </c>
      <c r="AN1510" s="49"/>
      <c r="AO1510" s="48" t="str" cm="1">
        <f t="array" ref="AO1510">IFERROR(_xlfn.IFS(
AQ1510="MPR ISSUE","PDH",
AQ1510="BSS Hardware Issue","BSS",
AQ1510="Sites strategiques, MLL, Pylone, etc.","ENVTECH",
AQ1510="AKTIVCO DEFAUT GE &amp; POWER Cabinet","AKTIVCO",
AQ1510="AKTIVCO Coupure ENEO &amp; Baisse de tension","AKTIVCO GRID ONLY",
AQ1510="Coupure ENEO &amp; Baisse de tension","IHS GRID ONLY",
AQ1510="Defaut GE &amp; POWER Cabinet","IHS",
AQ1510="Sharing","Partners",
AQ1510="Sites strategiques &amp; DataCenter","SST &amp; DC",
AQ1510="Exclu","Exclu",
AQ1510="SAT","SAT",
AQ1510="SPARE-ISSUE","SPARE-ISSUE",
AQ1510="Fiber CAmtel","TRANS_FO_CAMTEL",
AQ1510="Fiber AOF","Fiber AOF",
AQ1510="Projet OCM (HUAWEI)","TRAVAUX-HUAWEI",
AQ1510="Projet OCM (NOKIA)","TRAVAUX-NOKIA",
AQ1510="ACCESS-ISSUE","ACCESS-ISSUE",
AQ1510="Projet OCM (ZTE, NOKIA, autres projets)","TRAVAUX OCM",
AQ1510="No root CAuse","No root cause",
AQ1510="ODU HS","PDH",
AQ1510="IP &amp; VLAN","PDH",
AQ1510="Warehouse HUAWEI","SPARE-ISSUE",
AQ1510="SPARE-HS","SPARE-ISSUE",
AQ1510="Power Telco","BSS",AQ1510="no impacts","no impacts"
),"")</f>
        <v>No root cause</v>
      </c>
      <c r="AP1510" s="48" t="str" cm="1">
        <f t="array" ref="AP1510">IFERROR(_xlfn.IFS(
AQ1510="MPR ISSUE","TX ISSUE",
AQ1510="BSS Hardware Issue","RAN ISSUE",
AQ1510="Sites strategiques, MLL, Pylone, etc.","ENVTECH",
AQ1510="AKTIVCO DEFAUT GE &amp; POWER Cabinet","POWER ISSUE",
AQ1510="AKTIVCO Coupure ENEO &amp; Baisse de tension","POWER ISSUE",
AQ1510="Coupure ENEO &amp; Baisse de tension","POWER ISSUE",
AQ1510="Defaut GE &amp; POWER Cabinet","POWER ISSUE",
AQ1510="Sharing","POWER ISSUE",
AQ1510="Sites strategiques &amp; DataCenter","POWER ISSUE",
AQ1510="Exclu","Exclu",
AQ1510="SAT","TX ISSUE",
AQ1510="SPARE-ISSUE","SPARE-ISSUE",
AQ1510="Fiber CAmtel","TX ISSUE",
AQ1510="Fiber AOF","TX ISSUE",
AQ1510="Projet OCM (HUAWEI)","TRAVAUX-HUAWEI",
AQ1510="Projet OCM (NOKIA)","TRAVAUX -NOKIA",
AQ1510="ACCESS-ISSUE","ACCESS-ISSUE",
AQ1510="Projet OCM (ZTE, NOKIA, autres projets)","TRAVAUX OCM",
AQ1510="No root CAuse","No root cause",
AQ1510="ODU HS","TX ISSUE",
AQ1510="IP &amp; VLAN","TX ISSUE",
AQ1510="Warehouse HUAWEI","SPARE-ISSUE",
AQ1510="SPARE-HS","SPARE-ISSUE",
AQ1510="Power Telco","RAN ISSUE",AQ1510="no impacts","no impacts"
),"")</f>
        <v>No root cause</v>
      </c>
      <c r="AQ1510" s="126" t="s">
        <v>5344</v>
      </c>
      <c r="AR1510" s="48" t="str" cm="1">
        <f t="array" ref="AR1510">IFERROR(_xlfn.IFS(
AQ1510="MPR ISSUE","ACTIVE",
AQ1510="BSS Hardware Issue","ACTIVE",
AQ1510="Sites strategiques, MLL, Pylone, etc.","PASSIVE",
AQ1510="AKTIVCO DEFAUT GE &amp; POWER Cabinet","PASSIVE",
AQ1510="AKTIVCO Coupure ENEO &amp; Baisse de tension","PASSIVE",
AQ1510="Coupure ENEO &amp; Baisse de tension","PASSIVE",
AQ1510="Defaut GE &amp; POWER Cabinet","PASSIVE",
AQ1510="Sharing","PASSIVE",
AQ1510="Sites strategiques &amp; DataCenter","PASSIVE",
AQ1510="Exclu","Exclu",
AQ1510="SAT","ACTIVE",
AQ1510="SPARE-ISSUE","SPARE-ISSUE",
AQ1510="Fiber CAmtel","ACTIVE",
AQ1510="Fiber AOF","ACTIVE",
AQ1510="Projet OCM (HUAWEI)","PLANNED WORKS",
AQ1510="Projet OCM (NOKIA)","PLANNED WORKS",
AQ1510="ACCESS-ISSUE","ACCESS-ISSUE",
AQ1510="Projet OCM (ZTE, NOKIA, autres projets)","PLANNED WORKS",
AQ1510="No root CAuse","No root cause",
AQ1510="ODU HS","ACTIVE",
AQ1510="IP &amp; VLAN","ACTIVE",
AQ1510="Warehouse HUAWEI","SPARE-ISSUE",
AQ1510="SPARE-HS","SPARE-ISSUE",
AQ1510="Power Telco","ACTIVE", AQ1510="no impacts","no impacts"
),"")</f>
        <v>No root cause</v>
      </c>
      <c r="AS1510" s="92" t="s">
        <v>5537</v>
      </c>
      <c r="AT1510" s="98" t="s">
        <v>1134</v>
      </c>
      <c r="AV1510" s="17" t="s">
        <v>5537</v>
      </c>
      <c r="AW1510" s="7" t="s">
        <v>5537</v>
      </c>
      <c r="AX1510" s="6" t="s">
        <v>5537</v>
      </c>
      <c r="AY1510" s="7"/>
      <c r="AZ1510" s="3" t="s">
        <v>5537</v>
      </c>
      <c r="BA1510" s="18" t="s">
        <v>5537</v>
      </c>
      <c r="BB1510" s="18" t="s">
        <v>5537</v>
      </c>
      <c r="BC1510" s="18" t="s">
        <v>5537</v>
      </c>
      <c r="BD1510" s="18" t="s">
        <v>5537</v>
      </c>
      <c r="BE1510" s="18" t="s">
        <v>5537</v>
      </c>
      <c r="BF1510" s="18" t="s">
        <v>5537</v>
      </c>
      <c r="BG1510" s="18" t="s">
        <v>5537</v>
      </c>
      <c r="BH1510" s="18" t="s">
        <v>5537</v>
      </c>
      <c r="BI1510" s="18" t="s">
        <v>5537</v>
      </c>
      <c r="BJ1510" s="18" t="s">
        <v>5537</v>
      </c>
      <c r="BK1510" s="18" t="s">
        <v>5537</v>
      </c>
      <c r="BL1510" s="9" t="s">
        <v>5537</v>
      </c>
      <c r="BM1510" s="14" t="s">
        <v>5537</v>
      </c>
      <c r="BN1510" s="14" t="s">
        <v>5537</v>
      </c>
      <c r="BO1510" s="14" t="str">
        <f>_xlfn.XLOOKUP(B1510,'[4]cell downs 18042026 17h'!$B:$B,'[4]cell downs 18042026 17h'!$B:$B,"")</f>
        <v/>
      </c>
      <c r="BP1510" s="14" t="str">
        <f>_xlfn.XLOOKUP(B1510,'[5]Cells Huawei 19042026 15h'!$B:$B,'[5]Cells Huawei 19042026 15h'!$B:$B,"")</f>
        <v/>
      </c>
      <c r="BQ1510" s="9" t="str">
        <f>_xlfn.XLOOKUP(B1510,'[6]cells down 19042026 9H40'!$B:$B,'[6]cells down 19042026 9H40'!$B:$B,"")</f>
        <v/>
      </c>
      <c r="BR1510" s="9" t="s">
        <v>1134</v>
      </c>
      <c r="BS1510" s="9" t="s">
        <v>12</v>
      </c>
      <c r="BT1510" s="108"/>
    </row>
    <row r="1511" spans="1:72" s="9" customFormat="1" x14ac:dyDescent="0.35">
      <c r="A1511" s="1" t="s">
        <v>2675</v>
      </c>
      <c r="B1511" s="8" t="s">
        <v>2676</v>
      </c>
      <c r="C1511" s="3" t="str">
        <f>_xlfn.XLOOKUP(B1511,'[1]daily break down'!$D:$D,'[1]daily break down'!$E:$E,"")</f>
        <v>NORD-OUEST</v>
      </c>
      <c r="D1511" s="1" t="s">
        <v>11</v>
      </c>
      <c r="E1511" s="1" t="s">
        <v>12</v>
      </c>
      <c r="F1511" s="3" t="s">
        <v>51</v>
      </c>
      <c r="G1511" s="1" t="s">
        <v>52</v>
      </c>
      <c r="H1511" s="32" t="str">
        <f>_xlfn.XLOOKUP(B1511,[2]CALCULATION!$B:$B,[2]CALCULATION!$H:$H,"")</f>
        <v>Huawei</v>
      </c>
      <c r="I1511" s="28">
        <v>8.550671597709119</v>
      </c>
      <c r="J1511" s="28">
        <v>4.5593594210590886</v>
      </c>
      <c r="K1511" s="28">
        <v>0</v>
      </c>
      <c r="L1511" s="28">
        <v>0</v>
      </c>
      <c r="M1511" s="28">
        <v>7.3854702610770122</v>
      </c>
      <c r="N1511" s="28">
        <v>0</v>
      </c>
      <c r="O1511" s="28">
        <v>0</v>
      </c>
      <c r="P1511" s="28">
        <v>1.7037671965825134</v>
      </c>
      <c r="Q1511" s="28">
        <v>14.999586226183036</v>
      </c>
      <c r="R1511" s="28">
        <v>0.86946006797305042</v>
      </c>
      <c r="S1511" s="93">
        <v>1.0492019872557665</v>
      </c>
      <c r="T1511" s="93">
        <f>_xlfn.XLOOKUP(B1511,'[3]Nur des jours'!$B:$B,'[3]Nur des jours'!$U:$U,"")</f>
        <v>0</v>
      </c>
      <c r="U1511" s="93">
        <v>0.34988856643067295</v>
      </c>
      <c r="V1511" s="93">
        <v>4.6157182685420607E-2</v>
      </c>
      <c r="W1511" s="93">
        <v>0</v>
      </c>
      <c r="X1511" s="93">
        <v>0</v>
      </c>
      <c r="Y1511" s="93">
        <v>0</v>
      </c>
      <c r="Z1511" s="93">
        <v>2.5902062591137249</v>
      </c>
      <c r="AA1511" s="93">
        <v>0</v>
      </c>
      <c r="AB1511" s="93">
        <v>0</v>
      </c>
      <c r="AC1511" s="93">
        <f>_xlfn.XLOOKUP(B1511,'[3]Nur des jours'!$B:$B,'[3]Nur des jours'!$N:$N,"")</f>
        <v>0</v>
      </c>
      <c r="AD1511" s="93">
        <v>0</v>
      </c>
      <c r="AE1511" s="93">
        <v>0</v>
      </c>
      <c r="AF1511" s="93">
        <v>0</v>
      </c>
      <c r="AG1511" s="93"/>
      <c r="AH1511" s="93">
        <v>0</v>
      </c>
      <c r="AI1511" s="93">
        <v>0</v>
      </c>
      <c r="AJ1511" s="93">
        <v>0</v>
      </c>
      <c r="AK1511" s="93">
        <v>0</v>
      </c>
      <c r="AL1511" s="93">
        <v>0</v>
      </c>
      <c r="AM1511" s="49" t="s">
        <v>5559</v>
      </c>
      <c r="AN1511" s="49"/>
      <c r="AO1511" s="48" t="str" cm="1">
        <f t="array" ref="AO1511">IFERROR(_xlfn.IFS(
AQ1511="MPR ISSUE","PDH",
AQ1511="BSS Hardware Issue","BSS",
AQ1511="Sites strategiques, MLL, Pylone, etc.","ENVTECH",
AQ1511="AKTIVCO DEFAUT GE &amp; POWER Cabinet","AKTIVCO",
AQ1511="AKTIVCO Coupure ENEO &amp; Baisse de tension","AKTIVCO GRID ONLY",
AQ1511="Coupure ENEO &amp; Baisse de tension","IHS GRID ONLY",
AQ1511="Defaut GE &amp; POWER Cabinet","IHS",
AQ1511="Sharing","Partners",
AQ1511="Sites strategiques &amp; DataCenter","SST &amp; DC",
AQ1511="Exclu","Exclu",
AQ1511="SAT","SAT",
AQ1511="SPARE-ISSUE","SPARE-ISSUE",
AQ1511="Fiber CAmtel","TRANS_FO_CAMTEL",
AQ1511="Fiber AOF","Fiber AOF",
AQ1511="Projet OCM (HUAWEI)","TRAVAUX-HUAWEI",
AQ1511="Projet OCM (NOKIA)","TRAVAUX-NOKIA",
AQ1511="ACCESS-ISSUE","ACCESS-ISSUE",
AQ1511="Projet OCM (ZTE, NOKIA, autres projets)","TRAVAUX OCM",
AQ1511="No root CAuse","No root cause",
AQ1511="ODU HS","PDH",
AQ1511="IP &amp; VLAN","PDH",
AQ1511="Warehouse HUAWEI","SPARE-ISSUE",
AQ1511="SPARE-HS","SPARE-ISSUE",
AQ1511="Power Telco","BSS",AQ1511="no impacts","no impacts"
),"")</f>
        <v>No root cause</v>
      </c>
      <c r="AP1511" s="48" t="str" cm="1">
        <f t="array" ref="AP1511">IFERROR(_xlfn.IFS(
AQ1511="MPR ISSUE","TX ISSUE",
AQ1511="BSS Hardware Issue","RAN ISSUE",
AQ1511="Sites strategiques, MLL, Pylone, etc.","ENVTECH",
AQ1511="AKTIVCO DEFAUT GE &amp; POWER Cabinet","POWER ISSUE",
AQ1511="AKTIVCO Coupure ENEO &amp; Baisse de tension","POWER ISSUE",
AQ1511="Coupure ENEO &amp; Baisse de tension","POWER ISSUE",
AQ1511="Defaut GE &amp; POWER Cabinet","POWER ISSUE",
AQ1511="Sharing","POWER ISSUE",
AQ1511="Sites strategiques &amp; DataCenter","POWER ISSUE",
AQ1511="Exclu","Exclu",
AQ1511="SAT","TX ISSUE",
AQ1511="SPARE-ISSUE","SPARE-ISSUE",
AQ1511="Fiber CAmtel","TX ISSUE",
AQ1511="Fiber AOF","TX ISSUE",
AQ1511="Projet OCM (HUAWEI)","TRAVAUX-HUAWEI",
AQ1511="Projet OCM (NOKIA)","TRAVAUX -NOKIA",
AQ1511="ACCESS-ISSUE","ACCESS-ISSUE",
AQ1511="Projet OCM (ZTE, NOKIA, autres projets)","TRAVAUX OCM",
AQ1511="No root CAuse","No root cause",
AQ1511="ODU HS","TX ISSUE",
AQ1511="IP &amp; VLAN","TX ISSUE",
AQ1511="Warehouse HUAWEI","SPARE-ISSUE",
AQ1511="SPARE-HS","SPARE-ISSUE",
AQ1511="Power Telco","RAN ISSUE",AQ1511="no impacts","no impacts"
),"")</f>
        <v>No root cause</v>
      </c>
      <c r="AQ1511" s="126" t="s">
        <v>5344</v>
      </c>
      <c r="AR1511" s="48" t="str" cm="1">
        <f t="array" ref="AR1511">IFERROR(_xlfn.IFS(
AQ1511="MPR ISSUE","ACTIVE",
AQ1511="BSS Hardware Issue","ACTIVE",
AQ1511="Sites strategiques, MLL, Pylone, etc.","PASSIVE",
AQ1511="AKTIVCO DEFAUT GE &amp; POWER Cabinet","PASSIVE",
AQ1511="AKTIVCO Coupure ENEO &amp; Baisse de tension","PASSIVE",
AQ1511="Coupure ENEO &amp; Baisse de tension","PASSIVE",
AQ1511="Defaut GE &amp; POWER Cabinet","PASSIVE",
AQ1511="Sharing","PASSIVE",
AQ1511="Sites strategiques &amp; DataCenter","PASSIVE",
AQ1511="Exclu","Exclu",
AQ1511="SAT","ACTIVE",
AQ1511="SPARE-ISSUE","SPARE-ISSUE",
AQ1511="Fiber CAmtel","ACTIVE",
AQ1511="Fiber AOF","ACTIVE",
AQ1511="Projet OCM (HUAWEI)","PLANNED WORKS",
AQ1511="Projet OCM (NOKIA)","PLANNED WORKS",
AQ1511="ACCESS-ISSUE","ACCESS-ISSUE",
AQ1511="Projet OCM (ZTE, NOKIA, autres projets)","PLANNED WORKS",
AQ1511="No root CAuse","No root cause",
AQ1511="ODU HS","ACTIVE",
AQ1511="IP &amp; VLAN","ACTIVE",
AQ1511="Warehouse HUAWEI","SPARE-ISSUE",
AQ1511="SPARE-HS","SPARE-ISSUE",
AQ1511="Power Telco","ACTIVE", AQ1511="no impacts","no impacts"
),"")</f>
        <v>No root cause</v>
      </c>
      <c r="AS1511" s="92" t="s">
        <v>5537</v>
      </c>
      <c r="AT1511" s="98" t="s">
        <v>2676</v>
      </c>
      <c r="AV1511" s="17" t="s">
        <v>5537</v>
      </c>
      <c r="AW1511" s="7" t="s">
        <v>5537</v>
      </c>
      <c r="AX1511" s="6" t="s">
        <v>5537</v>
      </c>
      <c r="AY1511" s="7"/>
      <c r="AZ1511" s="3" t="s">
        <v>5537</v>
      </c>
      <c r="BA1511" s="18" t="s">
        <v>5537</v>
      </c>
      <c r="BB1511" s="18" t="s">
        <v>5537</v>
      </c>
      <c r="BC1511" s="18" t="s">
        <v>5537</v>
      </c>
      <c r="BD1511" s="18" t="s">
        <v>5537</v>
      </c>
      <c r="BE1511" s="18" t="s">
        <v>5537</v>
      </c>
      <c r="BF1511" s="18" t="s">
        <v>5537</v>
      </c>
      <c r="BG1511" s="18" t="s">
        <v>5537</v>
      </c>
      <c r="BH1511" s="18" t="s">
        <v>5537</v>
      </c>
      <c r="BI1511" s="18" t="s">
        <v>5537</v>
      </c>
      <c r="BJ1511" s="18" t="s">
        <v>5537</v>
      </c>
      <c r="BK1511" s="18" t="s">
        <v>5537</v>
      </c>
      <c r="BL1511" s="9" t="s">
        <v>5537</v>
      </c>
      <c r="BM1511" s="14" t="s">
        <v>5537</v>
      </c>
      <c r="BN1511" s="14" t="s">
        <v>5537</v>
      </c>
      <c r="BO1511" s="14" t="str">
        <f>_xlfn.XLOOKUP(B1511,'[4]cell downs 18042026 17h'!$B:$B,'[4]cell downs 18042026 17h'!$B:$B,"")</f>
        <v/>
      </c>
      <c r="BP1511" s="14" t="str">
        <f>_xlfn.XLOOKUP(B1511,'[5]Cells Huawei 19042026 15h'!$B:$B,'[5]Cells Huawei 19042026 15h'!$B:$B,"")</f>
        <v/>
      </c>
      <c r="BQ1511" s="9" t="str">
        <f>_xlfn.XLOOKUP(B1511,'[6]cells down 19042026 9H40'!$B:$B,'[6]cells down 19042026 9H40'!$B:$B,"")</f>
        <v/>
      </c>
      <c r="BR1511" s="9" t="s">
        <v>2676</v>
      </c>
      <c r="BS1511" s="9" t="s">
        <v>154</v>
      </c>
      <c r="BT1511" s="108"/>
    </row>
    <row r="1512" spans="1:72" s="9" customFormat="1" x14ac:dyDescent="0.35">
      <c r="A1512" s="1" t="s">
        <v>1849</v>
      </c>
      <c r="B1512" s="8" t="s">
        <v>1850</v>
      </c>
      <c r="C1512" s="3" t="str">
        <f>_xlfn.XLOOKUP(B1512,'[1]daily break down'!$D:$D,'[1]daily break down'!$E:$E,"")</f>
        <v>NORD-OUEST</v>
      </c>
      <c r="D1512" s="1" t="s">
        <v>11</v>
      </c>
      <c r="E1512" s="1" t="s">
        <v>12</v>
      </c>
      <c r="F1512" s="3" t="s">
        <v>51</v>
      </c>
      <c r="G1512" s="1" t="s">
        <v>52</v>
      </c>
      <c r="H1512" s="32" t="str">
        <f>_xlfn.XLOOKUP(B1512,[2]CALCULATION!$B:$B,[2]CALCULATION!$H:$H,"")</f>
        <v>Huawei</v>
      </c>
      <c r="I1512" s="28">
        <v>8.5479963359615088</v>
      </c>
      <c r="J1512" s="28">
        <v>4.5545439499133913</v>
      </c>
      <c r="K1512" s="28">
        <v>0</v>
      </c>
      <c r="L1512" s="28">
        <v>0</v>
      </c>
      <c r="M1512" s="28">
        <v>10.455368786615416</v>
      </c>
      <c r="N1512" s="28">
        <v>23.113993973170334</v>
      </c>
      <c r="O1512" s="28">
        <v>0</v>
      </c>
      <c r="P1512" s="28">
        <v>1.6995759531779253</v>
      </c>
      <c r="Q1512" s="28">
        <v>15.000442309942274</v>
      </c>
      <c r="R1512" s="28">
        <v>0.8597756204467043</v>
      </c>
      <c r="S1512" s="93">
        <v>1.0441903302485782</v>
      </c>
      <c r="T1512" s="93">
        <f>_xlfn.XLOOKUP(B1512,'[3]Nur des jours'!$B:$B,'[3]Nur des jours'!$U:$U,"")</f>
        <v>0</v>
      </c>
      <c r="U1512" s="93">
        <v>0.29597312467718512</v>
      </c>
      <c r="V1512" s="93">
        <v>3.977222464779287E-2</v>
      </c>
      <c r="W1512" s="93">
        <v>0</v>
      </c>
      <c r="X1512" s="93">
        <v>0</v>
      </c>
      <c r="Y1512" s="93">
        <v>0</v>
      </c>
      <c r="Z1512" s="93">
        <v>2.4605274046679395</v>
      </c>
      <c r="AA1512" s="93">
        <v>0</v>
      </c>
      <c r="AB1512" s="93">
        <v>0</v>
      </c>
      <c r="AC1512" s="93">
        <f>_xlfn.XLOOKUP(B1512,'[3]Nur des jours'!$B:$B,'[3]Nur des jours'!$N:$N,"")</f>
        <v>0</v>
      </c>
      <c r="AD1512" s="93">
        <v>0</v>
      </c>
      <c r="AE1512" s="93">
        <v>0</v>
      </c>
      <c r="AF1512" s="93">
        <v>0</v>
      </c>
      <c r="AG1512" s="93"/>
      <c r="AH1512" s="93">
        <v>0</v>
      </c>
      <c r="AI1512" s="93">
        <v>0</v>
      </c>
      <c r="AJ1512" s="93">
        <v>0</v>
      </c>
      <c r="AK1512" s="93">
        <v>0</v>
      </c>
      <c r="AL1512" s="93">
        <v>0</v>
      </c>
      <c r="AM1512" s="49" t="s">
        <v>5559</v>
      </c>
      <c r="AN1512" s="49"/>
      <c r="AO1512" s="48" t="str" cm="1">
        <f t="array" ref="AO1512">IFERROR(_xlfn.IFS(
AQ1512="MPR ISSUE","PDH",
AQ1512="BSS Hardware Issue","BSS",
AQ1512="Sites strategiques, MLL, Pylone, etc.","ENVTECH",
AQ1512="AKTIVCO DEFAUT GE &amp; POWER Cabinet","AKTIVCO",
AQ1512="AKTIVCO Coupure ENEO &amp; Baisse de tension","AKTIVCO GRID ONLY",
AQ1512="Coupure ENEO &amp; Baisse de tension","IHS GRID ONLY",
AQ1512="Defaut GE &amp; POWER Cabinet","IHS",
AQ1512="Sharing","Partners",
AQ1512="Sites strategiques &amp; DataCenter","SST &amp; DC",
AQ1512="Exclu","Exclu",
AQ1512="SAT","SAT",
AQ1512="SPARE-ISSUE","SPARE-ISSUE",
AQ1512="Fiber CAmtel","TRANS_FO_CAMTEL",
AQ1512="Fiber AOF","Fiber AOF",
AQ1512="Projet OCM (HUAWEI)","TRAVAUX-HUAWEI",
AQ1512="Projet OCM (NOKIA)","TRAVAUX-NOKIA",
AQ1512="ACCESS-ISSUE","ACCESS-ISSUE",
AQ1512="Projet OCM (ZTE, NOKIA, autres projets)","TRAVAUX OCM",
AQ1512="No root CAuse","No root cause",
AQ1512="ODU HS","PDH",
AQ1512="IP &amp; VLAN","PDH",
AQ1512="Warehouse HUAWEI","SPARE-ISSUE",
AQ1512="SPARE-HS","SPARE-ISSUE",
AQ1512="Power Telco","BSS",AQ1512="no impacts","no impacts"
),"")</f>
        <v>No root cause</v>
      </c>
      <c r="AP1512" s="48" t="str" cm="1">
        <f t="array" ref="AP1512">IFERROR(_xlfn.IFS(
AQ1512="MPR ISSUE","TX ISSUE",
AQ1512="BSS Hardware Issue","RAN ISSUE",
AQ1512="Sites strategiques, MLL, Pylone, etc.","ENVTECH",
AQ1512="AKTIVCO DEFAUT GE &amp; POWER Cabinet","POWER ISSUE",
AQ1512="AKTIVCO Coupure ENEO &amp; Baisse de tension","POWER ISSUE",
AQ1512="Coupure ENEO &amp; Baisse de tension","POWER ISSUE",
AQ1512="Defaut GE &amp; POWER Cabinet","POWER ISSUE",
AQ1512="Sharing","POWER ISSUE",
AQ1512="Sites strategiques &amp; DataCenter","POWER ISSUE",
AQ1512="Exclu","Exclu",
AQ1512="SAT","TX ISSUE",
AQ1512="SPARE-ISSUE","SPARE-ISSUE",
AQ1512="Fiber CAmtel","TX ISSUE",
AQ1512="Fiber AOF","TX ISSUE",
AQ1512="Projet OCM (HUAWEI)","TRAVAUX-HUAWEI",
AQ1512="Projet OCM (NOKIA)","TRAVAUX -NOKIA",
AQ1512="ACCESS-ISSUE","ACCESS-ISSUE",
AQ1512="Projet OCM (ZTE, NOKIA, autres projets)","TRAVAUX OCM",
AQ1512="No root CAuse","No root cause",
AQ1512="ODU HS","TX ISSUE",
AQ1512="IP &amp; VLAN","TX ISSUE",
AQ1512="Warehouse HUAWEI","SPARE-ISSUE",
AQ1512="SPARE-HS","SPARE-ISSUE",
AQ1512="Power Telco","RAN ISSUE",AQ1512="no impacts","no impacts"
),"")</f>
        <v>No root cause</v>
      </c>
      <c r="AQ1512" s="126" t="s">
        <v>5344</v>
      </c>
      <c r="AR1512" s="48" t="str" cm="1">
        <f t="array" ref="AR1512">IFERROR(_xlfn.IFS(
AQ1512="MPR ISSUE","ACTIVE",
AQ1512="BSS Hardware Issue","ACTIVE",
AQ1512="Sites strategiques, MLL, Pylone, etc.","PASSIVE",
AQ1512="AKTIVCO DEFAUT GE &amp; POWER Cabinet","PASSIVE",
AQ1512="AKTIVCO Coupure ENEO &amp; Baisse de tension","PASSIVE",
AQ1512="Coupure ENEO &amp; Baisse de tension","PASSIVE",
AQ1512="Defaut GE &amp; POWER Cabinet","PASSIVE",
AQ1512="Sharing","PASSIVE",
AQ1512="Sites strategiques &amp; DataCenter","PASSIVE",
AQ1512="Exclu","Exclu",
AQ1512="SAT","ACTIVE",
AQ1512="SPARE-ISSUE","SPARE-ISSUE",
AQ1512="Fiber CAmtel","ACTIVE",
AQ1512="Fiber AOF","ACTIVE",
AQ1512="Projet OCM (HUAWEI)","PLANNED WORKS",
AQ1512="Projet OCM (NOKIA)","PLANNED WORKS",
AQ1512="ACCESS-ISSUE","ACCESS-ISSUE",
AQ1512="Projet OCM (ZTE, NOKIA, autres projets)","PLANNED WORKS",
AQ1512="No root CAuse","No root cause",
AQ1512="ODU HS","ACTIVE",
AQ1512="IP &amp; VLAN","ACTIVE",
AQ1512="Warehouse HUAWEI","SPARE-ISSUE",
AQ1512="SPARE-HS","SPARE-ISSUE",
AQ1512="Power Telco","ACTIVE", AQ1512="no impacts","no impacts"
),"")</f>
        <v>No root cause</v>
      </c>
      <c r="AS1512" s="92" t="s">
        <v>5537</v>
      </c>
      <c r="AT1512" s="98" t="s">
        <v>1850</v>
      </c>
      <c r="AV1512" s="17" t="s">
        <v>5537</v>
      </c>
      <c r="AW1512" s="7" t="s">
        <v>5537</v>
      </c>
      <c r="AX1512" s="6" t="s">
        <v>5537</v>
      </c>
      <c r="AY1512" s="7"/>
      <c r="AZ1512" s="3" t="s">
        <v>5537</v>
      </c>
      <c r="BA1512" s="18" t="s">
        <v>5537</v>
      </c>
      <c r="BB1512" s="18" t="s">
        <v>5537</v>
      </c>
      <c r="BC1512" s="18" t="s">
        <v>5537</v>
      </c>
      <c r="BD1512" s="18" t="s">
        <v>5537</v>
      </c>
      <c r="BE1512" s="18" t="s">
        <v>5537</v>
      </c>
      <c r="BF1512" s="18" t="s">
        <v>5537</v>
      </c>
      <c r="BG1512" s="18" t="s">
        <v>5537</v>
      </c>
      <c r="BH1512" s="18" t="s">
        <v>5537</v>
      </c>
      <c r="BI1512" s="18" t="s">
        <v>5537</v>
      </c>
      <c r="BJ1512" s="18" t="s">
        <v>5537</v>
      </c>
      <c r="BK1512" s="18" t="s">
        <v>5537</v>
      </c>
      <c r="BL1512" s="9" t="s">
        <v>5537</v>
      </c>
      <c r="BM1512" s="14" t="s">
        <v>5537</v>
      </c>
      <c r="BN1512" s="14" t="s">
        <v>5537</v>
      </c>
      <c r="BO1512" s="14" t="str">
        <f>_xlfn.XLOOKUP(B1512,'[4]cell downs 18042026 17h'!$B:$B,'[4]cell downs 18042026 17h'!$B:$B,"")</f>
        <v/>
      </c>
      <c r="BP1512" s="14" t="str">
        <f>_xlfn.XLOOKUP(B1512,'[5]Cells Huawei 19042026 15h'!$B:$B,'[5]Cells Huawei 19042026 15h'!$B:$B,"")</f>
        <v/>
      </c>
      <c r="BQ1512" s="9" t="str">
        <f>_xlfn.XLOOKUP(B1512,'[6]cells down 19042026 9H40'!$B:$B,'[6]cells down 19042026 9H40'!$B:$B,"")</f>
        <v/>
      </c>
      <c r="BR1512" s="9" t="s">
        <v>1850</v>
      </c>
      <c r="BS1512" s="9" t="s">
        <v>12</v>
      </c>
      <c r="BT1512" s="108"/>
    </row>
    <row r="1513" spans="1:72" s="9" customFormat="1" x14ac:dyDescent="0.35">
      <c r="A1513" s="1" t="s">
        <v>4259</v>
      </c>
      <c r="B1513" s="8" t="s">
        <v>4260</v>
      </c>
      <c r="C1513" s="3" t="str">
        <f>_xlfn.XLOOKUP(B1513,'[1]daily break down'!$D:$D,'[1]daily break down'!$E:$E,"")</f>
        <v>CENTRE</v>
      </c>
      <c r="D1513" s="1" t="s">
        <v>21</v>
      </c>
      <c r="E1513" s="1" t="s">
        <v>30</v>
      </c>
      <c r="F1513" s="3" t="s">
        <v>69</v>
      </c>
      <c r="G1513" s="1" t="s">
        <v>502</v>
      </c>
      <c r="H1513" s="34" t="str">
        <f>_xlfn.XLOOKUP(B1513,[2]CALCULATION!$B:$B,[2]CALCULATION!$H:$H,"")</f>
        <v>ZTE</v>
      </c>
      <c r="I1513" s="28">
        <v>0</v>
      </c>
      <c r="J1513" s="28">
        <v>2.6752617476098045E-4</v>
      </c>
      <c r="K1513" s="28">
        <v>0</v>
      </c>
      <c r="L1513" s="28">
        <v>9.4169213515849729E-3</v>
      </c>
      <c r="M1513" s="28">
        <v>0</v>
      </c>
      <c r="N1513" s="28">
        <v>0</v>
      </c>
      <c r="O1513" s="28">
        <v>0</v>
      </c>
      <c r="P1513" s="28">
        <v>0</v>
      </c>
      <c r="Q1513" s="28">
        <v>0</v>
      </c>
      <c r="R1513" s="28">
        <v>0</v>
      </c>
      <c r="S1513" s="93">
        <v>1.4106655195144295</v>
      </c>
      <c r="T1513" s="93">
        <f>_xlfn.XLOOKUP(B1513,'[3]Nur des jours'!$B:$B,'[3]Nur des jours'!$U:$U,"")</f>
        <v>0</v>
      </c>
      <c r="U1513" s="93">
        <v>4.7298627697734158E-2</v>
      </c>
      <c r="V1513" s="93">
        <v>9.5239318214895355E-3</v>
      </c>
      <c r="W1513" s="93">
        <v>0</v>
      </c>
      <c r="X1513" s="93">
        <v>0</v>
      </c>
      <c r="Y1513" s="93">
        <v>0</v>
      </c>
      <c r="Z1513" s="93">
        <v>0</v>
      </c>
      <c r="AA1513" s="93">
        <v>0</v>
      </c>
      <c r="AB1513" s="93">
        <v>0</v>
      </c>
      <c r="AC1513" s="93">
        <f>_xlfn.XLOOKUP(B1513,'[3]Nur des jours'!$B:$B,'[3]Nur des jours'!$N:$N,"")</f>
        <v>0</v>
      </c>
      <c r="AD1513" s="93">
        <v>0</v>
      </c>
      <c r="AE1513" s="93">
        <v>0</v>
      </c>
      <c r="AF1513" s="93">
        <v>0</v>
      </c>
      <c r="AG1513" s="93"/>
      <c r="AH1513" s="93">
        <v>0</v>
      </c>
      <c r="AI1513" s="93">
        <v>0</v>
      </c>
      <c r="AJ1513" s="93">
        <v>0</v>
      </c>
      <c r="AK1513" s="93">
        <v>0</v>
      </c>
      <c r="AL1513" s="93">
        <v>0</v>
      </c>
      <c r="AM1513" s="49" t="s">
        <v>5559</v>
      </c>
      <c r="AN1513" s="49"/>
      <c r="AO1513" s="48" t="str" cm="1">
        <f t="array" ref="AO1513">IFERROR(_xlfn.IFS(
AQ1513="MPR ISSUE","PDH",
AQ1513="BSS Hardware Issue","BSS",
AQ1513="Sites strategiques, MLL, Pylone, etc.","ENVTECH",
AQ1513="AKTIVCO DEFAUT GE &amp; POWER Cabinet","AKTIVCO",
AQ1513="AKTIVCO Coupure ENEO &amp; Baisse de tension","AKTIVCO GRID ONLY",
AQ1513="Coupure ENEO &amp; Baisse de tension","IHS GRID ONLY",
AQ1513="Defaut GE &amp; POWER Cabinet","IHS",
AQ1513="Sharing","Partners",
AQ1513="Sites strategiques &amp; DataCenter","SST &amp; DC",
AQ1513="Exclu","Exclu",
AQ1513="SAT","SAT",
AQ1513="SPARE-ISSUE","SPARE-ISSUE",
AQ1513="Fiber CAmtel","TRANS_FO_CAMTEL",
AQ1513="Fiber AOF","Fiber AOF",
AQ1513="Projet OCM (HUAWEI)","TRAVAUX-HUAWEI",
AQ1513="Projet OCM (NOKIA)","TRAVAUX-NOKIA",
AQ1513="ACCESS-ISSUE","ACCESS-ISSUE",
AQ1513="Projet OCM (ZTE, NOKIA, autres projets)","TRAVAUX OCM",
AQ1513="No root CAuse","No root cause",
AQ1513="ODU HS","PDH",
AQ1513="IP &amp; VLAN","PDH",
AQ1513="Warehouse HUAWEI","SPARE-ISSUE",
AQ1513="SPARE-HS","SPARE-ISSUE",
AQ1513="Power Telco","BSS",AQ1513="no impacts","no impacts"
),"")</f>
        <v>No root cause</v>
      </c>
      <c r="AP1513" s="48" t="str" cm="1">
        <f t="array" ref="AP1513">IFERROR(_xlfn.IFS(
AQ1513="MPR ISSUE","TX ISSUE",
AQ1513="BSS Hardware Issue","RAN ISSUE",
AQ1513="Sites strategiques, MLL, Pylone, etc.","ENVTECH",
AQ1513="AKTIVCO DEFAUT GE &amp; POWER Cabinet","POWER ISSUE",
AQ1513="AKTIVCO Coupure ENEO &amp; Baisse de tension","POWER ISSUE",
AQ1513="Coupure ENEO &amp; Baisse de tension","POWER ISSUE",
AQ1513="Defaut GE &amp; POWER Cabinet","POWER ISSUE",
AQ1513="Sharing","POWER ISSUE",
AQ1513="Sites strategiques &amp; DataCenter","POWER ISSUE",
AQ1513="Exclu","Exclu",
AQ1513="SAT","TX ISSUE",
AQ1513="SPARE-ISSUE","SPARE-ISSUE",
AQ1513="Fiber CAmtel","TX ISSUE",
AQ1513="Fiber AOF","TX ISSUE",
AQ1513="Projet OCM (HUAWEI)","TRAVAUX-HUAWEI",
AQ1513="Projet OCM (NOKIA)","TRAVAUX -NOKIA",
AQ1513="ACCESS-ISSUE","ACCESS-ISSUE",
AQ1513="Projet OCM (ZTE, NOKIA, autres projets)","TRAVAUX OCM",
AQ1513="No root CAuse","No root cause",
AQ1513="ODU HS","TX ISSUE",
AQ1513="IP &amp; VLAN","TX ISSUE",
AQ1513="Warehouse HUAWEI","SPARE-ISSUE",
AQ1513="SPARE-HS","SPARE-ISSUE",
AQ1513="Power Telco","RAN ISSUE",AQ1513="no impacts","no impacts"
),"")</f>
        <v>No root cause</v>
      </c>
      <c r="AQ1513" s="67" t="s">
        <v>5344</v>
      </c>
      <c r="AR1513" s="48" t="str" cm="1">
        <f t="array" ref="AR1513">IFERROR(_xlfn.IFS(
AQ1513="MPR ISSUE","ACTIVE",
AQ1513="BSS Hardware Issue","ACTIVE",
AQ1513="Sites strategiques, MLL, Pylone, etc.","PASSIVE",
AQ1513="AKTIVCO DEFAUT GE &amp; POWER Cabinet","PASSIVE",
AQ1513="AKTIVCO Coupure ENEO &amp; Baisse de tension","PASSIVE",
AQ1513="Coupure ENEO &amp; Baisse de tension","PASSIVE",
AQ1513="Defaut GE &amp; POWER Cabinet","PASSIVE",
AQ1513="Sharing","PASSIVE",
AQ1513="Sites strategiques &amp; DataCenter","PASSIVE",
AQ1513="Exclu","Exclu",
AQ1513="SAT","ACTIVE",
AQ1513="SPARE-ISSUE","SPARE-ISSUE",
AQ1513="Fiber CAmtel","ACTIVE",
AQ1513="Fiber AOF","ACTIVE",
AQ1513="Projet OCM (HUAWEI)","PLANNED WORKS",
AQ1513="Projet OCM (NOKIA)","PLANNED WORKS",
AQ1513="ACCESS-ISSUE","ACCESS-ISSUE",
AQ1513="Projet OCM (ZTE, NOKIA, autres projets)","PLANNED WORKS",
AQ1513="No root CAuse","No root cause",
AQ1513="ODU HS","ACTIVE",
AQ1513="IP &amp; VLAN","ACTIVE",
AQ1513="Warehouse HUAWEI","SPARE-ISSUE",
AQ1513="SPARE-HS","SPARE-ISSUE",
AQ1513="Power Telco","ACTIVE", AQ1513="no impacts","no impacts"
),"")</f>
        <v>No root cause</v>
      </c>
      <c r="AS1513" s="92" t="s">
        <v>5537</v>
      </c>
      <c r="AT1513" s="98" t="s">
        <v>4260</v>
      </c>
      <c r="AV1513" s="17" t="s">
        <v>5537</v>
      </c>
      <c r="AW1513" s="7" t="s">
        <v>5537</v>
      </c>
      <c r="AX1513" s="6" t="s">
        <v>5537</v>
      </c>
      <c r="AY1513" s="7"/>
      <c r="AZ1513" s="3" t="s">
        <v>5537</v>
      </c>
      <c r="BA1513" s="18" t="s">
        <v>5537</v>
      </c>
      <c r="BB1513" s="18" t="s">
        <v>5537</v>
      </c>
      <c r="BC1513" s="18" t="s">
        <v>5537</v>
      </c>
      <c r="BD1513" s="18" t="s">
        <v>5537</v>
      </c>
      <c r="BE1513" s="18" t="s">
        <v>5537</v>
      </c>
      <c r="BF1513" s="18" t="s">
        <v>5537</v>
      </c>
      <c r="BG1513" s="18" t="s">
        <v>5537</v>
      </c>
      <c r="BH1513" s="18" t="s">
        <v>5537</v>
      </c>
      <c r="BI1513" s="18" t="s">
        <v>5537</v>
      </c>
      <c r="BJ1513" s="18" t="s">
        <v>5537</v>
      </c>
      <c r="BK1513" s="18" t="s">
        <v>5537</v>
      </c>
      <c r="BL1513" s="9" t="s">
        <v>5537</v>
      </c>
      <c r="BM1513" s="14" t="s">
        <v>5537</v>
      </c>
      <c r="BN1513" s="14" t="s">
        <v>5537</v>
      </c>
      <c r="BO1513" s="14" t="str">
        <f>_xlfn.XLOOKUP(B1513,'[4]cell downs 18042026 17h'!$B:$B,'[4]cell downs 18042026 17h'!$B:$B,"")</f>
        <v/>
      </c>
      <c r="BP1513" s="14" t="str">
        <f>_xlfn.XLOOKUP(B1513,'[5]Cells Huawei 19042026 15h'!$B:$B,'[5]Cells Huawei 19042026 15h'!$B:$B,"")</f>
        <v/>
      </c>
      <c r="BQ1513" s="9" t="str">
        <f>_xlfn.XLOOKUP(B1513,'[6]cells down 19042026 9H40'!$B:$B,'[6]cells down 19042026 9H40'!$B:$B,"")</f>
        <v/>
      </c>
      <c r="BR1513" s="9" t="s">
        <v>5537</v>
      </c>
      <c r="BS1513" s="9" t="s">
        <v>12</v>
      </c>
      <c r="BT1513" s="108"/>
    </row>
    <row r="1514" spans="1:72" s="9" customFormat="1" x14ac:dyDescent="0.35">
      <c r="A1514" s="1" t="s">
        <v>4332</v>
      </c>
      <c r="B1514" s="8" t="s">
        <v>4333</v>
      </c>
      <c r="C1514" s="3" t="str">
        <f>_xlfn.XLOOKUP(B1514,'[1]daily break down'!$D:$D,'[1]daily break down'!$E:$E,"")</f>
        <v>NORD-OUEST</v>
      </c>
      <c r="D1514" s="1"/>
      <c r="E1514" s="1"/>
      <c r="F1514" s="3" t="s">
        <v>13</v>
      </c>
      <c r="G1514" s="1" t="s">
        <v>52</v>
      </c>
      <c r="H1514" s="32" t="str">
        <f>_xlfn.XLOOKUP(B1514,[2]CALCULATION!$B:$B,[2]CALCULATION!$H:$H,"")</f>
        <v>HUAWEI</v>
      </c>
      <c r="I1514" s="28">
        <v>0</v>
      </c>
      <c r="J1514" s="28">
        <v>0</v>
      </c>
      <c r="K1514" s="28">
        <v>0</v>
      </c>
      <c r="L1514" s="28">
        <v>0</v>
      </c>
      <c r="M1514" s="28">
        <v>0</v>
      </c>
      <c r="N1514" s="28">
        <v>0</v>
      </c>
      <c r="O1514" s="28">
        <v>0</v>
      </c>
      <c r="P1514" s="28">
        <v>0</v>
      </c>
      <c r="Q1514" s="28">
        <v>0</v>
      </c>
      <c r="R1514" s="28">
        <v>0</v>
      </c>
      <c r="S1514" s="93">
        <v>0</v>
      </c>
      <c r="T1514" s="93">
        <f>_xlfn.XLOOKUP(B1514,'[3]Nur des jours'!$B:$B,'[3]Nur des jours'!$U:$U,"")</f>
        <v>0</v>
      </c>
      <c r="U1514" s="93">
        <v>0</v>
      </c>
      <c r="V1514" s="93">
        <v>4.0128926214140796E-3</v>
      </c>
      <c r="W1514" s="93">
        <v>0</v>
      </c>
      <c r="X1514" s="93">
        <v>0</v>
      </c>
      <c r="Y1514" s="93">
        <v>0</v>
      </c>
      <c r="Z1514" s="93">
        <v>0</v>
      </c>
      <c r="AA1514" s="93">
        <v>0</v>
      </c>
      <c r="AB1514" s="93">
        <v>0</v>
      </c>
      <c r="AC1514" s="93">
        <f>_xlfn.XLOOKUP(B1514,'[3]Nur des jours'!$B:$B,'[3]Nur des jours'!$N:$N,"")</f>
        <v>0</v>
      </c>
      <c r="AD1514" s="93">
        <v>0</v>
      </c>
      <c r="AE1514" s="93">
        <v>0</v>
      </c>
      <c r="AF1514" s="93">
        <v>0</v>
      </c>
      <c r="AG1514" s="93"/>
      <c r="AH1514" s="93">
        <v>0</v>
      </c>
      <c r="AI1514" s="93">
        <v>0</v>
      </c>
      <c r="AJ1514" s="93">
        <v>0</v>
      </c>
      <c r="AK1514" s="93">
        <v>0</v>
      </c>
      <c r="AL1514" s="93">
        <v>0</v>
      </c>
      <c r="AM1514" s="49" t="s">
        <v>5559</v>
      </c>
      <c r="AN1514" s="49"/>
      <c r="AO1514" s="48" t="str" cm="1">
        <f t="array" ref="AO1514">IFERROR(_xlfn.IFS(
AQ1514="MPR ISSUE","PDH",
AQ1514="BSS Hardware Issue","BSS",
AQ1514="Sites strategiques, MLL, Pylone, etc.","ENVTECH",
AQ1514="AKTIVCO DEFAUT GE &amp; POWER Cabinet","AKTIVCO",
AQ1514="AKTIVCO Coupure ENEO &amp; Baisse de tension","AKTIVCO GRID ONLY",
AQ1514="Coupure ENEO &amp; Baisse de tension","IHS GRID ONLY",
AQ1514="Defaut GE &amp; POWER Cabinet","IHS",
AQ1514="Sharing","Partners",
AQ1514="Sites strategiques &amp; DataCenter","SST &amp; DC",
AQ1514="Exclu","Exclu",
AQ1514="SAT","SAT",
AQ1514="SPARE-ISSUE","SPARE-ISSUE",
AQ1514="Fiber CAmtel","TRANS_FO_CAMTEL",
AQ1514="Fiber AOF","Fiber AOF",
AQ1514="Projet OCM (HUAWEI)","TRAVAUX-HUAWEI",
AQ1514="Projet OCM (NOKIA)","TRAVAUX-NOKIA",
AQ1514="ACCESS-ISSUE","ACCESS-ISSUE",
AQ1514="Projet OCM (ZTE, NOKIA, autres projets)","TRAVAUX OCM",
AQ1514="No root CAuse","No root cause",
AQ1514="ODU HS","PDH",
AQ1514="IP &amp; VLAN","PDH",
AQ1514="Warehouse HUAWEI","SPARE-ISSUE",
AQ1514="SPARE-HS","SPARE-ISSUE",
AQ1514="Power Telco","BSS",AQ1514="no impacts","no impacts"
),"")</f>
        <v>No root cause</v>
      </c>
      <c r="AP1514" s="48" t="str" cm="1">
        <f t="array" ref="AP1514">IFERROR(_xlfn.IFS(
AQ1514="MPR ISSUE","TX ISSUE",
AQ1514="BSS Hardware Issue","RAN ISSUE",
AQ1514="Sites strategiques, MLL, Pylone, etc.","ENVTECH",
AQ1514="AKTIVCO DEFAUT GE &amp; POWER Cabinet","POWER ISSUE",
AQ1514="AKTIVCO Coupure ENEO &amp; Baisse de tension","POWER ISSUE",
AQ1514="Coupure ENEO &amp; Baisse de tension","POWER ISSUE",
AQ1514="Defaut GE &amp; POWER Cabinet","POWER ISSUE",
AQ1514="Sharing","POWER ISSUE",
AQ1514="Sites strategiques &amp; DataCenter","POWER ISSUE",
AQ1514="Exclu","Exclu",
AQ1514="SAT","TX ISSUE",
AQ1514="SPARE-ISSUE","SPARE-ISSUE",
AQ1514="Fiber CAmtel","TX ISSUE",
AQ1514="Fiber AOF","TX ISSUE",
AQ1514="Projet OCM (HUAWEI)","TRAVAUX-HUAWEI",
AQ1514="Projet OCM (NOKIA)","TRAVAUX -NOKIA",
AQ1514="ACCESS-ISSUE","ACCESS-ISSUE",
AQ1514="Projet OCM (ZTE, NOKIA, autres projets)","TRAVAUX OCM",
AQ1514="No root CAuse","No root cause",
AQ1514="ODU HS","TX ISSUE",
AQ1514="IP &amp; VLAN","TX ISSUE",
AQ1514="Warehouse HUAWEI","SPARE-ISSUE",
AQ1514="SPARE-HS","SPARE-ISSUE",
AQ1514="Power Telco","RAN ISSUE",AQ1514="no impacts","no impacts"
),"")</f>
        <v>No root cause</v>
      </c>
      <c r="AQ1514" s="67" t="s">
        <v>5344</v>
      </c>
      <c r="AR1514" s="48" t="str" cm="1">
        <f t="array" ref="AR1514">IFERROR(_xlfn.IFS(
AQ1514="MPR ISSUE","ACTIVE",
AQ1514="BSS Hardware Issue","ACTIVE",
AQ1514="Sites strategiques, MLL, Pylone, etc.","PASSIVE",
AQ1514="AKTIVCO DEFAUT GE &amp; POWER Cabinet","PASSIVE",
AQ1514="AKTIVCO Coupure ENEO &amp; Baisse de tension","PASSIVE",
AQ1514="Coupure ENEO &amp; Baisse de tension","PASSIVE",
AQ1514="Defaut GE &amp; POWER Cabinet","PASSIVE",
AQ1514="Sharing","PASSIVE",
AQ1514="Sites strategiques &amp; DataCenter","PASSIVE",
AQ1514="Exclu","Exclu",
AQ1514="SAT","ACTIVE",
AQ1514="SPARE-ISSUE","SPARE-ISSUE",
AQ1514="Fiber CAmtel","ACTIVE",
AQ1514="Fiber AOF","ACTIVE",
AQ1514="Projet OCM (HUAWEI)","PLANNED WORKS",
AQ1514="Projet OCM (NOKIA)","PLANNED WORKS",
AQ1514="ACCESS-ISSUE","ACCESS-ISSUE",
AQ1514="Projet OCM (ZTE, NOKIA, autres projets)","PLANNED WORKS",
AQ1514="No root CAuse","No root cause",
AQ1514="ODU HS","ACTIVE",
AQ1514="IP &amp; VLAN","ACTIVE",
AQ1514="Warehouse HUAWEI","SPARE-ISSUE",
AQ1514="SPARE-HS","SPARE-ISSUE",
AQ1514="Power Telco","ACTIVE", AQ1514="no impacts","no impacts"
),"")</f>
        <v>No root cause</v>
      </c>
      <c r="AS1514" s="92" t="s">
        <v>5537</v>
      </c>
      <c r="AT1514" s="98" t="s">
        <v>4333</v>
      </c>
      <c r="AV1514" s="17" t="s">
        <v>5537</v>
      </c>
      <c r="AW1514" s="7" t="s">
        <v>5537</v>
      </c>
      <c r="AX1514" s="6" t="s">
        <v>5537</v>
      </c>
      <c r="AY1514" s="7"/>
      <c r="AZ1514" s="3" t="s">
        <v>5537</v>
      </c>
      <c r="BA1514" s="18" t="s">
        <v>5537</v>
      </c>
      <c r="BB1514" s="18" t="s">
        <v>5537</v>
      </c>
      <c r="BC1514" s="18" t="s">
        <v>5537</v>
      </c>
      <c r="BD1514" s="18" t="s">
        <v>5537</v>
      </c>
      <c r="BE1514" s="18" t="s">
        <v>5537</v>
      </c>
      <c r="BF1514" s="18" t="s">
        <v>5537</v>
      </c>
      <c r="BG1514" s="18" t="s">
        <v>5537</v>
      </c>
      <c r="BH1514" s="18" t="s">
        <v>5537</v>
      </c>
      <c r="BI1514" s="18" t="s">
        <v>5537</v>
      </c>
      <c r="BJ1514" s="18" t="s">
        <v>5537</v>
      </c>
      <c r="BK1514" s="18" t="s">
        <v>5537</v>
      </c>
      <c r="BL1514" s="9" t="s">
        <v>5537</v>
      </c>
      <c r="BM1514" s="14" t="s">
        <v>5537</v>
      </c>
      <c r="BN1514" s="14" t="s">
        <v>5537</v>
      </c>
      <c r="BO1514" s="14" t="str">
        <f>_xlfn.XLOOKUP(B1514,'[4]cell downs 18042026 17h'!$B:$B,'[4]cell downs 18042026 17h'!$B:$B,"")</f>
        <v/>
      </c>
      <c r="BP1514" s="14" t="str">
        <f>_xlfn.XLOOKUP(B1514,'[5]Cells Huawei 19042026 15h'!$B:$B,'[5]Cells Huawei 19042026 15h'!$B:$B,"")</f>
        <v/>
      </c>
      <c r="BQ1514" s="9" t="str">
        <f>_xlfn.XLOOKUP(B1514,'[6]cells down 19042026 9H40'!$B:$B,'[6]cells down 19042026 9H40'!$B:$B,"")</f>
        <v/>
      </c>
      <c r="BR1514" s="9" t="s">
        <v>5537</v>
      </c>
      <c r="BS1514" s="9" t="s">
        <v>5537</v>
      </c>
      <c r="BT1514" s="108"/>
    </row>
    <row r="1515" spans="1:72" s="9" customFormat="1" x14ac:dyDescent="0.35">
      <c r="A1515" s="1" t="s">
        <v>4750</v>
      </c>
      <c r="B1515" s="8" t="s">
        <v>4751</v>
      </c>
      <c r="C1515" s="3" t="str">
        <f>_xlfn.XLOOKUP(B1515,'[1]daily break down'!$D:$D,'[1]daily break down'!$E:$E,"")</f>
        <v>Douala</v>
      </c>
      <c r="D1515" s="1"/>
      <c r="E1515" s="1"/>
      <c r="F1515" s="3" t="s">
        <v>31</v>
      </c>
      <c r="G1515" s="1" t="s">
        <v>32</v>
      </c>
      <c r="H1515" s="34" t="str">
        <f>_xlfn.XLOOKUP(B1515,[2]CALCULATION!$B:$B,[2]CALCULATION!$H:$H,"")</f>
        <v>ZTE</v>
      </c>
      <c r="I1515" s="28">
        <v>0</v>
      </c>
      <c r="J1515" s="28">
        <v>0</v>
      </c>
      <c r="K1515" s="28">
        <v>0</v>
      </c>
      <c r="L1515" s="28">
        <v>0</v>
      </c>
      <c r="M1515" s="28">
        <v>0</v>
      </c>
      <c r="N1515" s="28">
        <v>0</v>
      </c>
      <c r="O1515" s="28">
        <v>0</v>
      </c>
      <c r="P1515" s="28">
        <v>0</v>
      </c>
      <c r="Q1515" s="28">
        <v>0</v>
      </c>
      <c r="R1515" s="28">
        <v>0</v>
      </c>
      <c r="S1515" s="93">
        <v>0</v>
      </c>
      <c r="T1515" s="93">
        <f>_xlfn.XLOOKUP(B1515,'[3]Nur des jours'!$B:$B,'[3]Nur des jours'!$U:$U,"")</f>
        <v>0</v>
      </c>
      <c r="U1515" s="93">
        <v>0</v>
      </c>
      <c r="V1515" s="93">
        <v>2.56825127770507E-3</v>
      </c>
      <c r="W1515" s="93">
        <v>0</v>
      </c>
      <c r="X1515" s="93">
        <v>0</v>
      </c>
      <c r="Y1515" s="93">
        <v>0</v>
      </c>
      <c r="Z1515" s="93">
        <v>0</v>
      </c>
      <c r="AA1515" s="93">
        <v>0</v>
      </c>
      <c r="AB1515" s="93">
        <v>0</v>
      </c>
      <c r="AC1515" s="93">
        <f>_xlfn.XLOOKUP(B1515,'[3]Nur des jours'!$B:$B,'[3]Nur des jours'!$N:$N,"")</f>
        <v>0</v>
      </c>
      <c r="AD1515" s="93">
        <v>0</v>
      </c>
      <c r="AE1515" s="93">
        <v>0</v>
      </c>
      <c r="AF1515" s="93">
        <v>0</v>
      </c>
      <c r="AG1515" s="93"/>
      <c r="AH1515" s="93">
        <v>0</v>
      </c>
      <c r="AI1515" s="93">
        <v>0</v>
      </c>
      <c r="AJ1515" s="93">
        <v>0</v>
      </c>
      <c r="AK1515" s="93">
        <v>0</v>
      </c>
      <c r="AL1515" s="93">
        <v>0</v>
      </c>
      <c r="AM1515" s="49" t="s">
        <v>5559</v>
      </c>
      <c r="AN1515" s="49"/>
      <c r="AO1515" s="48" t="str" cm="1">
        <f t="array" ref="AO1515">IFERROR(_xlfn.IFS(
AQ1515="MPR ISSUE","PDH",
AQ1515="BSS Hardware Issue","BSS",
AQ1515="Sites strategiques, MLL, Pylone, etc.","ENVTECH",
AQ1515="AKTIVCO DEFAUT GE &amp; POWER Cabinet","AKTIVCO",
AQ1515="AKTIVCO Coupure ENEO &amp; Baisse de tension","AKTIVCO GRID ONLY",
AQ1515="Coupure ENEO &amp; Baisse de tension","IHS GRID ONLY",
AQ1515="Defaut GE &amp; POWER Cabinet","IHS",
AQ1515="Sharing","Partners",
AQ1515="Sites strategiques &amp; DataCenter","SST &amp; DC",
AQ1515="Exclu","Exclu",
AQ1515="SAT","SAT",
AQ1515="SPARE-ISSUE","SPARE-ISSUE",
AQ1515="Fiber CAmtel","TRANS_FO_CAMTEL",
AQ1515="Fiber AOF","Fiber AOF",
AQ1515="Projet OCM (HUAWEI)","TRAVAUX-HUAWEI",
AQ1515="Projet OCM (NOKIA)","TRAVAUX-NOKIA",
AQ1515="ACCESS-ISSUE","ACCESS-ISSUE",
AQ1515="Projet OCM (ZTE, NOKIA, autres projets)","TRAVAUX OCM",
AQ1515="No root CAuse","No root cause",
AQ1515="ODU HS","PDH",
AQ1515="IP &amp; VLAN","PDH",
AQ1515="Warehouse HUAWEI","SPARE-ISSUE",
AQ1515="SPARE-HS","SPARE-ISSUE",
AQ1515="Power Telco","BSS",AQ1515="no impacts","no impacts"
),"")</f>
        <v>No root cause</v>
      </c>
      <c r="AP1515" s="48" t="str" cm="1">
        <f t="array" ref="AP1515">IFERROR(_xlfn.IFS(
AQ1515="MPR ISSUE","TX ISSUE",
AQ1515="BSS Hardware Issue","RAN ISSUE",
AQ1515="Sites strategiques, MLL, Pylone, etc.","ENVTECH",
AQ1515="AKTIVCO DEFAUT GE &amp; POWER Cabinet","POWER ISSUE",
AQ1515="AKTIVCO Coupure ENEO &amp; Baisse de tension","POWER ISSUE",
AQ1515="Coupure ENEO &amp; Baisse de tension","POWER ISSUE",
AQ1515="Defaut GE &amp; POWER Cabinet","POWER ISSUE",
AQ1515="Sharing","POWER ISSUE",
AQ1515="Sites strategiques &amp; DataCenter","POWER ISSUE",
AQ1515="Exclu","Exclu",
AQ1515="SAT","TX ISSUE",
AQ1515="SPARE-ISSUE","SPARE-ISSUE",
AQ1515="Fiber CAmtel","TX ISSUE",
AQ1515="Fiber AOF","TX ISSUE",
AQ1515="Projet OCM (HUAWEI)","TRAVAUX-HUAWEI",
AQ1515="Projet OCM (NOKIA)","TRAVAUX -NOKIA",
AQ1515="ACCESS-ISSUE","ACCESS-ISSUE",
AQ1515="Projet OCM (ZTE, NOKIA, autres projets)","TRAVAUX OCM",
AQ1515="No root CAuse","No root cause",
AQ1515="ODU HS","TX ISSUE",
AQ1515="IP &amp; VLAN","TX ISSUE",
AQ1515="Warehouse HUAWEI","SPARE-ISSUE",
AQ1515="SPARE-HS","SPARE-ISSUE",
AQ1515="Power Telco","RAN ISSUE",AQ1515="no impacts","no impacts"
),"")</f>
        <v>No root cause</v>
      </c>
      <c r="AQ1515" s="67" t="s">
        <v>5344</v>
      </c>
      <c r="AR1515" s="48" t="str" cm="1">
        <f t="array" ref="AR1515">IFERROR(_xlfn.IFS(
AQ1515="MPR ISSUE","ACTIVE",
AQ1515="BSS Hardware Issue","ACTIVE",
AQ1515="Sites strategiques, MLL, Pylone, etc.","PASSIVE",
AQ1515="AKTIVCO DEFAUT GE &amp; POWER Cabinet","PASSIVE",
AQ1515="AKTIVCO Coupure ENEO &amp; Baisse de tension","PASSIVE",
AQ1515="Coupure ENEO &amp; Baisse de tension","PASSIVE",
AQ1515="Defaut GE &amp; POWER Cabinet","PASSIVE",
AQ1515="Sharing","PASSIVE",
AQ1515="Sites strategiques &amp; DataCenter","PASSIVE",
AQ1515="Exclu","Exclu",
AQ1515="SAT","ACTIVE",
AQ1515="SPARE-ISSUE","SPARE-ISSUE",
AQ1515="Fiber CAmtel","ACTIVE",
AQ1515="Fiber AOF","ACTIVE",
AQ1515="Projet OCM (HUAWEI)","PLANNED WORKS",
AQ1515="Projet OCM (NOKIA)","PLANNED WORKS",
AQ1515="ACCESS-ISSUE","ACCESS-ISSUE",
AQ1515="Projet OCM (ZTE, NOKIA, autres projets)","PLANNED WORKS",
AQ1515="No root CAuse","No root cause",
AQ1515="ODU HS","ACTIVE",
AQ1515="IP &amp; VLAN","ACTIVE",
AQ1515="Warehouse HUAWEI","SPARE-ISSUE",
AQ1515="SPARE-HS","SPARE-ISSUE",
AQ1515="Power Telco","ACTIVE", AQ1515="no impacts","no impacts"
),"")</f>
        <v>No root cause</v>
      </c>
      <c r="AS1515" s="92" t="s">
        <v>5537</v>
      </c>
      <c r="AT1515" s="98" t="s">
        <v>4751</v>
      </c>
      <c r="AV1515" s="17" t="s">
        <v>5537</v>
      </c>
      <c r="AW1515" s="7" t="s">
        <v>5537</v>
      </c>
      <c r="AX1515" s="6" t="s">
        <v>5537</v>
      </c>
      <c r="AY1515" s="7"/>
      <c r="AZ1515" s="3" t="s">
        <v>5537</v>
      </c>
      <c r="BA1515" s="18" t="s">
        <v>5537</v>
      </c>
      <c r="BB1515" s="18" t="s">
        <v>5537</v>
      </c>
      <c r="BC1515" s="18" t="s">
        <v>5537</v>
      </c>
      <c r="BD1515" s="18" t="s">
        <v>5537</v>
      </c>
      <c r="BE1515" s="18" t="s">
        <v>5537</v>
      </c>
      <c r="BF1515" s="18" t="s">
        <v>5537</v>
      </c>
      <c r="BG1515" s="18" t="s">
        <v>5537</v>
      </c>
      <c r="BH1515" s="18" t="s">
        <v>5537</v>
      </c>
      <c r="BI1515" s="18" t="s">
        <v>5537</v>
      </c>
      <c r="BJ1515" s="18" t="s">
        <v>5537</v>
      </c>
      <c r="BK1515" s="18" t="s">
        <v>5537</v>
      </c>
      <c r="BL1515" s="9" t="s">
        <v>5537</v>
      </c>
      <c r="BM1515" s="14" t="s">
        <v>5537</v>
      </c>
      <c r="BN1515" s="14" t="s">
        <v>5537</v>
      </c>
      <c r="BO1515" s="14" t="str">
        <f>_xlfn.XLOOKUP(B1515,'[4]cell downs 18042026 17h'!$B:$B,'[4]cell downs 18042026 17h'!$B:$B,"")</f>
        <v/>
      </c>
      <c r="BP1515" s="14" t="str">
        <f>_xlfn.XLOOKUP(B1515,'[5]Cells Huawei 19042026 15h'!$B:$B,'[5]Cells Huawei 19042026 15h'!$B:$B,"")</f>
        <v/>
      </c>
      <c r="BQ1515" s="9" t="str">
        <f>_xlfn.XLOOKUP(B1515,'[6]cells down 19042026 9H40'!$B:$B,'[6]cells down 19042026 9H40'!$B:$B,"")</f>
        <v/>
      </c>
      <c r="BR1515" s="9" t="s">
        <v>5537</v>
      </c>
      <c r="BS1515" s="9" t="s">
        <v>5537</v>
      </c>
      <c r="BT1515" s="108"/>
    </row>
    <row r="1516" spans="1:72" s="9" customFormat="1" x14ac:dyDescent="0.35">
      <c r="A1516" s="1" t="s">
        <v>3313</v>
      </c>
      <c r="B1516" s="8" t="s">
        <v>3314</v>
      </c>
      <c r="C1516" s="3" t="str">
        <f>_xlfn.XLOOKUP(B1516,'[1]daily break down'!$D:$D,'[1]daily break down'!$E:$E,"")</f>
        <v>Douala</v>
      </c>
      <c r="D1516" s="1" t="s">
        <v>11</v>
      </c>
      <c r="E1516" s="1" t="s">
        <v>12</v>
      </c>
      <c r="F1516" s="3" t="s">
        <v>31</v>
      </c>
      <c r="G1516" s="1" t="s">
        <v>32</v>
      </c>
      <c r="H1516" s="34" t="str">
        <f>_xlfn.XLOOKUP(B1516,[2]CALCULATION!$B:$B,[2]CALCULATION!$H:$H,"")</f>
        <v>ZTE</v>
      </c>
      <c r="I1516" s="28">
        <v>0</v>
      </c>
      <c r="J1516" s="28">
        <v>0</v>
      </c>
      <c r="K1516" s="28">
        <v>0.35877043543273729</v>
      </c>
      <c r="L1516" s="28">
        <v>0</v>
      </c>
      <c r="M1516" s="28">
        <v>0</v>
      </c>
      <c r="N1516" s="28">
        <v>0</v>
      </c>
      <c r="O1516" s="28">
        <v>0</v>
      </c>
      <c r="P1516" s="28">
        <v>0</v>
      </c>
      <c r="Q1516" s="28">
        <v>0</v>
      </c>
      <c r="R1516" s="28">
        <v>0</v>
      </c>
      <c r="S1516" s="93">
        <v>0.77719920783716157</v>
      </c>
      <c r="T1516" s="93">
        <f>_xlfn.XLOOKUP(B1516,'[3]Nur des jours'!$B:$B,'[3]Nur des jours'!$U:$U,"")</f>
        <v>0</v>
      </c>
      <c r="U1516" s="93">
        <v>0</v>
      </c>
      <c r="V1516" s="93">
        <v>2.3720654162136274E-3</v>
      </c>
      <c r="W1516" s="93">
        <v>0</v>
      </c>
      <c r="X1516" s="93">
        <v>0</v>
      </c>
      <c r="Y1516" s="93">
        <v>0</v>
      </c>
      <c r="Z1516" s="93">
        <v>0</v>
      </c>
      <c r="AA1516" s="93">
        <v>0</v>
      </c>
      <c r="AB1516" s="93">
        <v>0</v>
      </c>
      <c r="AC1516" s="93">
        <f>_xlfn.XLOOKUP(B1516,'[3]Nur des jours'!$B:$B,'[3]Nur des jours'!$N:$N,"")</f>
        <v>0</v>
      </c>
      <c r="AD1516" s="93">
        <v>0</v>
      </c>
      <c r="AE1516" s="93">
        <v>0</v>
      </c>
      <c r="AF1516" s="93">
        <v>0</v>
      </c>
      <c r="AG1516" s="93"/>
      <c r="AH1516" s="93">
        <v>0</v>
      </c>
      <c r="AI1516" s="93">
        <v>0</v>
      </c>
      <c r="AJ1516" s="93">
        <v>0</v>
      </c>
      <c r="AK1516" s="93">
        <v>0</v>
      </c>
      <c r="AL1516" s="93">
        <v>0</v>
      </c>
      <c r="AM1516" s="49" t="s">
        <v>5559</v>
      </c>
      <c r="AN1516" s="49"/>
      <c r="AO1516" s="48" t="str" cm="1">
        <f t="array" ref="AO1516">IFERROR(_xlfn.IFS(
AQ1516="MPR ISSUE","PDH",
AQ1516="BSS Hardware Issue","BSS",
AQ1516="Sites strategiques, MLL, Pylone, etc.","ENVTECH",
AQ1516="AKTIVCO DEFAUT GE &amp; POWER Cabinet","AKTIVCO",
AQ1516="AKTIVCO Coupure ENEO &amp; Baisse de tension","AKTIVCO GRID ONLY",
AQ1516="Coupure ENEO &amp; Baisse de tension","IHS GRID ONLY",
AQ1516="Defaut GE &amp; POWER Cabinet","IHS",
AQ1516="Sharing","Partners",
AQ1516="Sites strategiques &amp; DataCenter","SST &amp; DC",
AQ1516="Exclu","Exclu",
AQ1516="SAT","SAT",
AQ1516="SPARE-ISSUE","SPARE-ISSUE",
AQ1516="Fiber CAmtel","TRANS_FO_CAMTEL",
AQ1516="Fiber AOF","Fiber AOF",
AQ1516="Projet OCM (HUAWEI)","TRAVAUX-HUAWEI",
AQ1516="Projet OCM (NOKIA)","TRAVAUX-NOKIA",
AQ1516="ACCESS-ISSUE","ACCESS-ISSUE",
AQ1516="Projet OCM (ZTE, NOKIA, autres projets)","TRAVAUX OCM",
AQ1516="No root CAuse","No root cause",
AQ1516="ODU HS","PDH",
AQ1516="IP &amp; VLAN","PDH",
AQ1516="Warehouse HUAWEI","SPARE-ISSUE",
AQ1516="SPARE-HS","SPARE-ISSUE",
AQ1516="Power Telco","BSS",AQ1516="no impacts","no impacts"
),"")</f>
        <v>No root cause</v>
      </c>
      <c r="AP1516" s="48" t="str" cm="1">
        <f t="array" ref="AP1516">IFERROR(_xlfn.IFS(
AQ1516="MPR ISSUE","TX ISSUE",
AQ1516="BSS Hardware Issue","RAN ISSUE",
AQ1516="Sites strategiques, MLL, Pylone, etc.","ENVTECH",
AQ1516="AKTIVCO DEFAUT GE &amp; POWER Cabinet","POWER ISSUE",
AQ1516="AKTIVCO Coupure ENEO &amp; Baisse de tension","POWER ISSUE",
AQ1516="Coupure ENEO &amp; Baisse de tension","POWER ISSUE",
AQ1516="Defaut GE &amp; POWER Cabinet","POWER ISSUE",
AQ1516="Sharing","POWER ISSUE",
AQ1516="Sites strategiques &amp; DataCenter","POWER ISSUE",
AQ1516="Exclu","Exclu",
AQ1516="SAT","TX ISSUE",
AQ1516="SPARE-ISSUE","SPARE-ISSUE",
AQ1516="Fiber CAmtel","TX ISSUE",
AQ1516="Fiber AOF","TX ISSUE",
AQ1516="Projet OCM (HUAWEI)","TRAVAUX-HUAWEI",
AQ1516="Projet OCM (NOKIA)","TRAVAUX -NOKIA",
AQ1516="ACCESS-ISSUE","ACCESS-ISSUE",
AQ1516="Projet OCM (ZTE, NOKIA, autres projets)","TRAVAUX OCM",
AQ1516="No root CAuse","No root cause",
AQ1516="ODU HS","TX ISSUE",
AQ1516="IP &amp; VLAN","TX ISSUE",
AQ1516="Warehouse HUAWEI","SPARE-ISSUE",
AQ1516="SPARE-HS","SPARE-ISSUE",
AQ1516="Power Telco","RAN ISSUE",AQ1516="no impacts","no impacts"
),"")</f>
        <v>No root cause</v>
      </c>
      <c r="AQ1516" s="126" t="s">
        <v>5344</v>
      </c>
      <c r="AR1516" s="48" t="str" cm="1">
        <f t="array" ref="AR1516">IFERROR(_xlfn.IFS(
AQ1516="MPR ISSUE","ACTIVE",
AQ1516="BSS Hardware Issue","ACTIVE",
AQ1516="Sites strategiques, MLL, Pylone, etc.","PASSIVE",
AQ1516="AKTIVCO DEFAUT GE &amp; POWER Cabinet","PASSIVE",
AQ1516="AKTIVCO Coupure ENEO &amp; Baisse de tension","PASSIVE",
AQ1516="Coupure ENEO &amp; Baisse de tension","PASSIVE",
AQ1516="Defaut GE &amp; POWER Cabinet","PASSIVE",
AQ1516="Sharing","PASSIVE",
AQ1516="Sites strategiques &amp; DataCenter","PASSIVE",
AQ1516="Exclu","Exclu",
AQ1516="SAT","ACTIVE",
AQ1516="SPARE-ISSUE","SPARE-ISSUE",
AQ1516="Fiber CAmtel","ACTIVE",
AQ1516="Fiber AOF","ACTIVE",
AQ1516="Projet OCM (HUAWEI)","PLANNED WORKS",
AQ1516="Projet OCM (NOKIA)","PLANNED WORKS",
AQ1516="ACCESS-ISSUE","ACCESS-ISSUE",
AQ1516="Projet OCM (ZTE, NOKIA, autres projets)","PLANNED WORKS",
AQ1516="No root CAuse","No root cause",
AQ1516="ODU HS","ACTIVE",
AQ1516="IP &amp; VLAN","ACTIVE",
AQ1516="Warehouse HUAWEI","SPARE-ISSUE",
AQ1516="SPARE-HS","SPARE-ISSUE",
AQ1516="Power Telco","ACTIVE", AQ1516="no impacts","no impacts"
),"")</f>
        <v>No root cause</v>
      </c>
      <c r="AS1516" s="92" t="s">
        <v>5537</v>
      </c>
      <c r="AT1516" s="98" t="s">
        <v>3314</v>
      </c>
      <c r="AV1516" s="17" t="s">
        <v>5537</v>
      </c>
      <c r="AW1516" s="7" t="s">
        <v>5537</v>
      </c>
      <c r="AX1516" s="6" t="s">
        <v>5537</v>
      </c>
      <c r="AY1516" s="7"/>
      <c r="AZ1516" s="3" t="s">
        <v>5537</v>
      </c>
      <c r="BA1516" s="18" t="s">
        <v>5537</v>
      </c>
      <c r="BB1516" s="18" t="s">
        <v>5537</v>
      </c>
      <c r="BC1516" s="18" t="s">
        <v>5537</v>
      </c>
      <c r="BD1516" s="18" t="s">
        <v>5537</v>
      </c>
      <c r="BE1516" s="18" t="s">
        <v>5537</v>
      </c>
      <c r="BF1516" s="18" t="s">
        <v>5537</v>
      </c>
      <c r="BG1516" s="18" t="s">
        <v>5537</v>
      </c>
      <c r="BH1516" s="18" t="s">
        <v>5537</v>
      </c>
      <c r="BI1516" s="18" t="s">
        <v>5537</v>
      </c>
      <c r="BJ1516" s="18" t="s">
        <v>5537</v>
      </c>
      <c r="BK1516" s="18" t="s">
        <v>5537</v>
      </c>
      <c r="BL1516" s="9" t="s">
        <v>5537</v>
      </c>
      <c r="BM1516" s="14" t="s">
        <v>5537</v>
      </c>
      <c r="BN1516" s="14" t="s">
        <v>5537</v>
      </c>
      <c r="BO1516" s="14" t="str">
        <f>_xlfn.XLOOKUP(B1516,'[4]cell downs 18042026 17h'!$B:$B,'[4]cell downs 18042026 17h'!$B:$B,"")</f>
        <v/>
      </c>
      <c r="BP1516" s="14" t="str">
        <f>_xlfn.XLOOKUP(B1516,'[5]Cells Huawei 19042026 15h'!$B:$B,'[5]Cells Huawei 19042026 15h'!$B:$B,"")</f>
        <v/>
      </c>
      <c r="BQ1516" s="9" t="str">
        <f>_xlfn.XLOOKUP(B1516,'[6]cells down 19042026 9H40'!$B:$B,'[6]cells down 19042026 9H40'!$B:$B,"")</f>
        <v/>
      </c>
      <c r="BR1516" s="9" t="s">
        <v>3314</v>
      </c>
      <c r="BS1516" s="9" t="s">
        <v>594</v>
      </c>
      <c r="BT1516" s="108"/>
    </row>
    <row r="1517" spans="1:72" s="9" customFormat="1" x14ac:dyDescent="0.35">
      <c r="A1517" s="1" t="s">
        <v>4752</v>
      </c>
      <c r="B1517" s="1" t="s">
        <v>4753</v>
      </c>
      <c r="C1517" s="3" t="str">
        <f>_xlfn.XLOOKUP(B1517,'[1]daily break down'!$D:$D,'[1]daily break down'!$E:$E,"")</f>
        <v>Douala</v>
      </c>
      <c r="D1517" s="1" t="s">
        <v>11</v>
      </c>
      <c r="E1517" s="1" t="s">
        <v>12</v>
      </c>
      <c r="F1517" s="3" t="s">
        <v>31</v>
      </c>
      <c r="G1517" s="1" t="s">
        <v>32</v>
      </c>
      <c r="H1517" s="34" t="str">
        <f>_xlfn.XLOOKUP(B1517,[2]CALCULATION!$B:$B,[2]CALCULATION!$H:$H,"")</f>
        <v>ZTE</v>
      </c>
      <c r="I1517" s="28">
        <v>0</v>
      </c>
      <c r="J1517" s="28">
        <v>1.7554532535463276</v>
      </c>
      <c r="K1517" s="28">
        <v>0</v>
      </c>
      <c r="L1517" s="28">
        <v>0</v>
      </c>
      <c r="M1517" s="28">
        <v>0</v>
      </c>
      <c r="N1517" s="28">
        <v>0</v>
      </c>
      <c r="O1517" s="28">
        <v>0</v>
      </c>
      <c r="P1517" s="28">
        <v>0</v>
      </c>
      <c r="Q1517" s="28">
        <v>0</v>
      </c>
      <c r="R1517" s="28">
        <v>0</v>
      </c>
      <c r="S1517" s="93">
        <v>0</v>
      </c>
      <c r="T1517" s="93">
        <f>_xlfn.XLOOKUP(B1517,'[3]Nur des jours'!$B:$B,'[3]Nur des jours'!$U:$U,"")</f>
        <v>0</v>
      </c>
      <c r="U1517" s="93">
        <v>0</v>
      </c>
      <c r="V1517" s="93">
        <v>2.1045392414528177E-3</v>
      </c>
      <c r="W1517" s="93">
        <v>0</v>
      </c>
      <c r="X1517" s="93">
        <v>0</v>
      </c>
      <c r="Y1517" s="93">
        <v>0</v>
      </c>
      <c r="Z1517" s="93">
        <v>0</v>
      </c>
      <c r="AA1517" s="93">
        <v>0</v>
      </c>
      <c r="AB1517" s="93">
        <v>0</v>
      </c>
      <c r="AC1517" s="93">
        <f>_xlfn.XLOOKUP(B1517,'[3]Nur des jours'!$B:$B,'[3]Nur des jours'!$N:$N,"")</f>
        <v>0</v>
      </c>
      <c r="AD1517" s="93">
        <v>0</v>
      </c>
      <c r="AE1517" s="93">
        <v>0</v>
      </c>
      <c r="AF1517" s="93">
        <v>0</v>
      </c>
      <c r="AG1517" s="93"/>
      <c r="AH1517" s="93">
        <v>0</v>
      </c>
      <c r="AI1517" s="93">
        <v>0</v>
      </c>
      <c r="AJ1517" s="93">
        <v>0</v>
      </c>
      <c r="AK1517" s="93">
        <v>0</v>
      </c>
      <c r="AL1517" s="93">
        <v>0</v>
      </c>
      <c r="AM1517" s="49" t="s">
        <v>5559</v>
      </c>
      <c r="AN1517" s="49"/>
      <c r="AO1517" s="48" t="str" cm="1">
        <f t="array" ref="AO1517">IFERROR(_xlfn.IFS(
AQ1517="MPR ISSUE","PDH",
AQ1517="BSS Hardware Issue","BSS",
AQ1517="Sites strategiques, MLL, Pylone, etc.","ENVTECH",
AQ1517="AKTIVCO DEFAUT GE &amp; POWER Cabinet","AKTIVCO",
AQ1517="AKTIVCO Coupure ENEO &amp; Baisse de tension","AKTIVCO GRID ONLY",
AQ1517="Coupure ENEO &amp; Baisse de tension","IHS GRID ONLY",
AQ1517="Defaut GE &amp; POWER Cabinet","IHS",
AQ1517="Sharing","Partners",
AQ1517="Sites strategiques &amp; DataCenter","SST &amp; DC",
AQ1517="Exclu","Exclu",
AQ1517="SAT","SAT",
AQ1517="SPARE-ISSUE","SPARE-ISSUE",
AQ1517="Fiber CAmtel","TRANS_FO_CAMTEL",
AQ1517="Fiber AOF","Fiber AOF",
AQ1517="Projet OCM (HUAWEI)","TRAVAUX-HUAWEI",
AQ1517="Projet OCM (NOKIA)","TRAVAUX-NOKIA",
AQ1517="ACCESS-ISSUE","ACCESS-ISSUE",
AQ1517="Projet OCM (ZTE, NOKIA, autres projets)","TRAVAUX OCM",
AQ1517="No root CAuse","No root cause",
AQ1517="ODU HS","PDH",
AQ1517="IP &amp; VLAN","PDH",
AQ1517="Warehouse HUAWEI","SPARE-ISSUE",
AQ1517="SPARE-HS","SPARE-ISSUE",
AQ1517="Power Telco","BSS",AQ1517="no impacts","no impacts"
),"")</f>
        <v>No root cause</v>
      </c>
      <c r="AP1517" s="48" t="str" cm="1">
        <f t="array" ref="AP1517">IFERROR(_xlfn.IFS(
AQ1517="MPR ISSUE","TX ISSUE",
AQ1517="BSS Hardware Issue","RAN ISSUE",
AQ1517="Sites strategiques, MLL, Pylone, etc.","ENVTECH",
AQ1517="AKTIVCO DEFAUT GE &amp; POWER Cabinet","POWER ISSUE",
AQ1517="AKTIVCO Coupure ENEO &amp; Baisse de tension","POWER ISSUE",
AQ1517="Coupure ENEO &amp; Baisse de tension","POWER ISSUE",
AQ1517="Defaut GE &amp; POWER Cabinet","POWER ISSUE",
AQ1517="Sharing","POWER ISSUE",
AQ1517="Sites strategiques &amp; DataCenter","POWER ISSUE",
AQ1517="Exclu","Exclu",
AQ1517="SAT","TX ISSUE",
AQ1517="SPARE-ISSUE","SPARE-ISSUE",
AQ1517="Fiber CAmtel","TX ISSUE",
AQ1517="Fiber AOF","TX ISSUE",
AQ1517="Projet OCM (HUAWEI)","TRAVAUX-HUAWEI",
AQ1517="Projet OCM (NOKIA)","TRAVAUX -NOKIA",
AQ1517="ACCESS-ISSUE","ACCESS-ISSUE",
AQ1517="Projet OCM (ZTE, NOKIA, autres projets)","TRAVAUX OCM",
AQ1517="No root CAuse","No root cause",
AQ1517="ODU HS","TX ISSUE",
AQ1517="IP &amp; VLAN","TX ISSUE",
AQ1517="Warehouse HUAWEI","SPARE-ISSUE",
AQ1517="SPARE-HS","SPARE-ISSUE",
AQ1517="Power Telco","RAN ISSUE",AQ1517="no impacts","no impacts"
),"")</f>
        <v>No root cause</v>
      </c>
      <c r="AQ1517" s="126" t="s">
        <v>5344</v>
      </c>
      <c r="AR1517" s="48" t="str" cm="1">
        <f t="array" ref="AR1517">IFERROR(_xlfn.IFS(
AQ1517="MPR ISSUE","ACTIVE",
AQ1517="BSS Hardware Issue","ACTIVE",
AQ1517="Sites strategiques, MLL, Pylone, etc.","PASSIVE",
AQ1517="AKTIVCO DEFAUT GE &amp; POWER Cabinet","PASSIVE",
AQ1517="AKTIVCO Coupure ENEO &amp; Baisse de tension","PASSIVE",
AQ1517="Coupure ENEO &amp; Baisse de tension","PASSIVE",
AQ1517="Defaut GE &amp; POWER Cabinet","PASSIVE",
AQ1517="Sharing","PASSIVE",
AQ1517="Sites strategiques &amp; DataCenter","PASSIVE",
AQ1517="Exclu","Exclu",
AQ1517="SAT","ACTIVE",
AQ1517="SPARE-ISSUE","SPARE-ISSUE",
AQ1517="Fiber CAmtel","ACTIVE",
AQ1517="Fiber AOF","ACTIVE",
AQ1517="Projet OCM (HUAWEI)","PLANNED WORKS",
AQ1517="Projet OCM (NOKIA)","PLANNED WORKS",
AQ1517="ACCESS-ISSUE","ACCESS-ISSUE",
AQ1517="Projet OCM (ZTE, NOKIA, autres projets)","PLANNED WORKS",
AQ1517="No root CAuse","No root cause",
AQ1517="ODU HS","ACTIVE",
AQ1517="IP &amp; VLAN","ACTIVE",
AQ1517="Warehouse HUAWEI","SPARE-ISSUE",
AQ1517="SPARE-HS","SPARE-ISSUE",
AQ1517="Power Telco","ACTIVE", AQ1517="no impacts","no impacts"
),"")</f>
        <v>No root cause</v>
      </c>
      <c r="AS1517" s="92" t="s">
        <v>5537</v>
      </c>
      <c r="AT1517" s="98" t="s">
        <v>4753</v>
      </c>
      <c r="AV1517" s="17" t="s">
        <v>5537</v>
      </c>
      <c r="AW1517" s="7" t="s">
        <v>5537</v>
      </c>
      <c r="AX1517" s="6" t="s">
        <v>5537</v>
      </c>
      <c r="AY1517" s="7"/>
      <c r="AZ1517" s="3" t="s">
        <v>5537</v>
      </c>
      <c r="BA1517" s="18" t="s">
        <v>5537</v>
      </c>
      <c r="BB1517" s="18" t="s">
        <v>5537</v>
      </c>
      <c r="BC1517" s="18" t="s">
        <v>5537</v>
      </c>
      <c r="BD1517" s="18" t="s">
        <v>5537</v>
      </c>
      <c r="BE1517" s="18" t="s">
        <v>5537</v>
      </c>
      <c r="BF1517" s="18" t="s">
        <v>5537</v>
      </c>
      <c r="BG1517" s="18" t="s">
        <v>5537</v>
      </c>
      <c r="BH1517" s="18" t="s">
        <v>5537</v>
      </c>
      <c r="BI1517" s="18" t="s">
        <v>5537</v>
      </c>
      <c r="BJ1517" s="18" t="s">
        <v>5537</v>
      </c>
      <c r="BK1517" s="18" t="s">
        <v>5537</v>
      </c>
      <c r="BL1517" s="9" t="s">
        <v>5537</v>
      </c>
      <c r="BM1517" s="14" t="s">
        <v>5537</v>
      </c>
      <c r="BN1517" s="14" t="s">
        <v>5537</v>
      </c>
      <c r="BO1517" s="14" t="str">
        <f>_xlfn.XLOOKUP(B1517,'[4]cell downs 18042026 17h'!$B:$B,'[4]cell downs 18042026 17h'!$B:$B,"")</f>
        <v/>
      </c>
      <c r="BP1517" s="14" t="str">
        <f>_xlfn.XLOOKUP(B1517,'[5]Cells Huawei 19042026 15h'!$B:$B,'[5]Cells Huawei 19042026 15h'!$B:$B,"")</f>
        <v/>
      </c>
      <c r="BQ1517" s="9" t="str">
        <f>_xlfn.XLOOKUP(B1517,'[6]cells down 19042026 9H40'!$B:$B,'[6]cells down 19042026 9H40'!$B:$B,"")</f>
        <v/>
      </c>
      <c r="BR1517" s="9" t="s">
        <v>4753</v>
      </c>
      <c r="BS1517" s="9" t="s">
        <v>12</v>
      </c>
      <c r="BT1517" s="108"/>
    </row>
    <row r="1518" spans="1:72" s="9" customFormat="1" x14ac:dyDescent="0.35">
      <c r="A1518" s="1" t="s">
        <v>4155</v>
      </c>
      <c r="B1518" s="8" t="s">
        <v>4156</v>
      </c>
      <c r="C1518" s="3" t="str">
        <f>_xlfn.XLOOKUP(B1518,'[1]daily break down'!$D:$D,'[1]daily break down'!$E:$E,"")</f>
        <v>Douala</v>
      </c>
      <c r="D1518" s="1" t="s">
        <v>11</v>
      </c>
      <c r="E1518" s="1" t="s">
        <v>12</v>
      </c>
      <c r="F1518" s="3" t="s">
        <v>31</v>
      </c>
      <c r="G1518" s="1" t="s">
        <v>32</v>
      </c>
      <c r="H1518" s="34" t="str">
        <f>_xlfn.XLOOKUP(B1518,[2]CALCULATION!$B:$B,[2]CALCULATION!$H:$H,"")</f>
        <v>ZTE</v>
      </c>
      <c r="I1518" s="28">
        <v>0</v>
      </c>
      <c r="J1518" s="28">
        <v>0</v>
      </c>
      <c r="K1518" s="28">
        <v>0</v>
      </c>
      <c r="L1518" s="28">
        <v>0</v>
      </c>
      <c r="M1518" s="28">
        <v>0</v>
      </c>
      <c r="N1518" s="28">
        <v>8.4071705575673512</v>
      </c>
      <c r="O1518" s="28">
        <v>0</v>
      </c>
      <c r="P1518" s="28">
        <v>0</v>
      </c>
      <c r="Q1518" s="28">
        <v>0</v>
      </c>
      <c r="R1518" s="28">
        <v>0</v>
      </c>
      <c r="S1518" s="93">
        <v>0</v>
      </c>
      <c r="T1518" s="93">
        <f>_xlfn.XLOOKUP(B1518,'[3]Nur des jours'!$B:$B,'[3]Nur des jours'!$U:$U,"")</f>
        <v>0</v>
      </c>
      <c r="U1518" s="93">
        <v>0</v>
      </c>
      <c r="V1518" s="93">
        <v>2.0867041631353052E-3</v>
      </c>
      <c r="W1518" s="93">
        <v>0</v>
      </c>
      <c r="X1518" s="93">
        <v>0</v>
      </c>
      <c r="Y1518" s="93">
        <v>0</v>
      </c>
      <c r="Z1518" s="93">
        <v>0</v>
      </c>
      <c r="AA1518" s="93">
        <v>0</v>
      </c>
      <c r="AB1518" s="93">
        <v>0</v>
      </c>
      <c r="AC1518" s="93">
        <f>_xlfn.XLOOKUP(B1518,'[3]Nur des jours'!$B:$B,'[3]Nur des jours'!$N:$N,"")</f>
        <v>0</v>
      </c>
      <c r="AD1518" s="93">
        <v>0</v>
      </c>
      <c r="AE1518" s="93">
        <v>0</v>
      </c>
      <c r="AF1518" s="93">
        <v>0</v>
      </c>
      <c r="AG1518" s="93"/>
      <c r="AH1518" s="93">
        <v>0</v>
      </c>
      <c r="AI1518" s="93">
        <v>0</v>
      </c>
      <c r="AJ1518" s="93">
        <v>0</v>
      </c>
      <c r="AK1518" s="93">
        <v>0</v>
      </c>
      <c r="AL1518" s="93">
        <v>0</v>
      </c>
      <c r="AM1518" s="49" t="s">
        <v>5559</v>
      </c>
      <c r="AN1518" s="49"/>
      <c r="AO1518" s="48" t="str" cm="1">
        <f t="array" ref="AO1518">IFERROR(_xlfn.IFS(
AQ1518="MPR ISSUE","PDH",
AQ1518="BSS Hardware Issue","BSS",
AQ1518="Sites strategiques, MLL, Pylone, etc.","ENVTECH",
AQ1518="AKTIVCO DEFAUT GE &amp; POWER Cabinet","AKTIVCO",
AQ1518="AKTIVCO Coupure ENEO &amp; Baisse de tension","AKTIVCO GRID ONLY",
AQ1518="Coupure ENEO &amp; Baisse de tension","IHS GRID ONLY",
AQ1518="Defaut GE &amp; POWER Cabinet","IHS",
AQ1518="Sharing","Partners",
AQ1518="Sites strategiques &amp; DataCenter","SST &amp; DC",
AQ1518="Exclu","Exclu",
AQ1518="SAT","SAT",
AQ1518="SPARE-ISSUE","SPARE-ISSUE",
AQ1518="Fiber CAmtel","TRANS_FO_CAMTEL",
AQ1518="Fiber AOF","Fiber AOF",
AQ1518="Projet OCM (HUAWEI)","TRAVAUX-HUAWEI",
AQ1518="Projet OCM (NOKIA)","TRAVAUX-NOKIA",
AQ1518="ACCESS-ISSUE","ACCESS-ISSUE",
AQ1518="Projet OCM (ZTE, NOKIA, autres projets)","TRAVAUX OCM",
AQ1518="No root CAuse","No root cause",
AQ1518="ODU HS","PDH",
AQ1518="IP &amp; VLAN","PDH",
AQ1518="Warehouse HUAWEI","SPARE-ISSUE",
AQ1518="SPARE-HS","SPARE-ISSUE",
AQ1518="Power Telco","BSS",AQ1518="no impacts","no impacts"
),"")</f>
        <v>No root cause</v>
      </c>
      <c r="AP1518" s="48" t="str" cm="1">
        <f t="array" ref="AP1518">IFERROR(_xlfn.IFS(
AQ1518="MPR ISSUE","TX ISSUE",
AQ1518="BSS Hardware Issue","RAN ISSUE",
AQ1518="Sites strategiques, MLL, Pylone, etc.","ENVTECH",
AQ1518="AKTIVCO DEFAUT GE &amp; POWER Cabinet","POWER ISSUE",
AQ1518="AKTIVCO Coupure ENEO &amp; Baisse de tension","POWER ISSUE",
AQ1518="Coupure ENEO &amp; Baisse de tension","POWER ISSUE",
AQ1518="Defaut GE &amp; POWER Cabinet","POWER ISSUE",
AQ1518="Sharing","POWER ISSUE",
AQ1518="Sites strategiques &amp; DataCenter","POWER ISSUE",
AQ1518="Exclu","Exclu",
AQ1518="SAT","TX ISSUE",
AQ1518="SPARE-ISSUE","SPARE-ISSUE",
AQ1518="Fiber CAmtel","TX ISSUE",
AQ1518="Fiber AOF","TX ISSUE",
AQ1518="Projet OCM (HUAWEI)","TRAVAUX-HUAWEI",
AQ1518="Projet OCM (NOKIA)","TRAVAUX -NOKIA",
AQ1518="ACCESS-ISSUE","ACCESS-ISSUE",
AQ1518="Projet OCM (ZTE, NOKIA, autres projets)","TRAVAUX OCM",
AQ1518="No root CAuse","No root cause",
AQ1518="ODU HS","TX ISSUE",
AQ1518="IP &amp; VLAN","TX ISSUE",
AQ1518="Warehouse HUAWEI","SPARE-ISSUE",
AQ1518="SPARE-HS","SPARE-ISSUE",
AQ1518="Power Telco","RAN ISSUE",AQ1518="no impacts","no impacts"
),"")</f>
        <v>No root cause</v>
      </c>
      <c r="AQ1518" s="126" t="s">
        <v>5344</v>
      </c>
      <c r="AR1518" s="48" t="str" cm="1">
        <f t="array" ref="AR1518">IFERROR(_xlfn.IFS(
AQ1518="MPR ISSUE","ACTIVE",
AQ1518="BSS Hardware Issue","ACTIVE",
AQ1518="Sites strategiques, MLL, Pylone, etc.","PASSIVE",
AQ1518="AKTIVCO DEFAUT GE &amp; POWER Cabinet","PASSIVE",
AQ1518="AKTIVCO Coupure ENEO &amp; Baisse de tension","PASSIVE",
AQ1518="Coupure ENEO &amp; Baisse de tension","PASSIVE",
AQ1518="Defaut GE &amp; POWER Cabinet","PASSIVE",
AQ1518="Sharing","PASSIVE",
AQ1518="Sites strategiques &amp; DataCenter","PASSIVE",
AQ1518="Exclu","Exclu",
AQ1518="SAT","ACTIVE",
AQ1518="SPARE-ISSUE","SPARE-ISSUE",
AQ1518="Fiber CAmtel","ACTIVE",
AQ1518="Fiber AOF","ACTIVE",
AQ1518="Projet OCM (HUAWEI)","PLANNED WORKS",
AQ1518="Projet OCM (NOKIA)","PLANNED WORKS",
AQ1518="ACCESS-ISSUE","ACCESS-ISSUE",
AQ1518="Projet OCM (ZTE, NOKIA, autres projets)","PLANNED WORKS",
AQ1518="No root CAuse","No root cause",
AQ1518="ODU HS","ACTIVE",
AQ1518="IP &amp; VLAN","ACTIVE",
AQ1518="Warehouse HUAWEI","SPARE-ISSUE",
AQ1518="SPARE-HS","SPARE-ISSUE",
AQ1518="Power Telco","ACTIVE", AQ1518="no impacts","no impacts"
),"")</f>
        <v>No root cause</v>
      </c>
      <c r="AS1518" s="92" t="s">
        <v>5537</v>
      </c>
      <c r="AT1518" s="98" t="s">
        <v>4156</v>
      </c>
      <c r="AV1518" s="17" t="s">
        <v>5537</v>
      </c>
      <c r="AW1518" s="7" t="s">
        <v>5537</v>
      </c>
      <c r="AX1518" s="6" t="s">
        <v>5537</v>
      </c>
      <c r="AY1518" s="7"/>
      <c r="AZ1518" s="3" t="s">
        <v>5537</v>
      </c>
      <c r="BA1518" s="18" t="s">
        <v>5537</v>
      </c>
      <c r="BB1518" s="18" t="s">
        <v>5537</v>
      </c>
      <c r="BC1518" s="18" t="s">
        <v>5537</v>
      </c>
      <c r="BD1518" s="18" t="s">
        <v>5537</v>
      </c>
      <c r="BE1518" s="18" t="s">
        <v>5537</v>
      </c>
      <c r="BF1518" s="18" t="s">
        <v>5537</v>
      </c>
      <c r="BG1518" s="18" t="s">
        <v>5537</v>
      </c>
      <c r="BH1518" s="18" t="s">
        <v>5537</v>
      </c>
      <c r="BI1518" s="18" t="s">
        <v>5537</v>
      </c>
      <c r="BJ1518" s="18" t="s">
        <v>5537</v>
      </c>
      <c r="BK1518" s="18" t="s">
        <v>5537</v>
      </c>
      <c r="BL1518" s="9" t="s">
        <v>5537</v>
      </c>
      <c r="BM1518" s="14" t="s">
        <v>5537</v>
      </c>
      <c r="BN1518" s="14" t="s">
        <v>5537</v>
      </c>
      <c r="BO1518" s="14" t="str">
        <f>_xlfn.XLOOKUP(B1518,'[4]cell downs 18042026 17h'!$B:$B,'[4]cell downs 18042026 17h'!$B:$B,"")</f>
        <v/>
      </c>
      <c r="BP1518" s="14" t="str">
        <f>_xlfn.XLOOKUP(B1518,'[5]Cells Huawei 19042026 15h'!$B:$B,'[5]Cells Huawei 19042026 15h'!$B:$B,"")</f>
        <v/>
      </c>
      <c r="BQ1518" s="9" t="str">
        <f>_xlfn.XLOOKUP(B1518,'[6]cells down 19042026 9H40'!$B:$B,'[6]cells down 19042026 9H40'!$B:$B,"")</f>
        <v/>
      </c>
      <c r="BR1518" s="9" t="s">
        <v>4156</v>
      </c>
      <c r="BS1518" s="9" t="s">
        <v>5537</v>
      </c>
      <c r="BT1518" s="108"/>
    </row>
    <row r="1519" spans="1:72" s="9" customFormat="1" x14ac:dyDescent="0.35">
      <c r="A1519" s="1" t="s">
        <v>2412</v>
      </c>
      <c r="B1519" s="1" t="s">
        <v>2413</v>
      </c>
      <c r="C1519" s="3" t="str">
        <f>_xlfn.XLOOKUP(B1519,'[1]daily break down'!$D:$D,'[1]daily break down'!$E:$E,"")</f>
        <v>Douala</v>
      </c>
      <c r="D1519" s="1" t="s">
        <v>11</v>
      </c>
      <c r="E1519" s="1" t="s">
        <v>12</v>
      </c>
      <c r="F1519" s="3" t="s">
        <v>31</v>
      </c>
      <c r="G1519" s="1" t="s">
        <v>32</v>
      </c>
      <c r="H1519" s="34" t="str">
        <f>_xlfn.XLOOKUP(B1519,[2]CALCULATION!$B:$B,[2]CALCULATION!$H:$H,"")</f>
        <v>ZTE</v>
      </c>
      <c r="I1519" s="28">
        <v>0</v>
      </c>
      <c r="J1519" s="28">
        <v>57.767140937069307</v>
      </c>
      <c r="K1519" s="28">
        <v>13.868556899607057</v>
      </c>
      <c r="L1519" s="28">
        <v>13.868556899607057</v>
      </c>
      <c r="M1519" s="28">
        <v>43.079383220187594</v>
      </c>
      <c r="N1519" s="28">
        <v>0</v>
      </c>
      <c r="O1519" s="28">
        <v>0</v>
      </c>
      <c r="P1519" s="28">
        <v>0</v>
      </c>
      <c r="Q1519" s="28">
        <v>0</v>
      </c>
      <c r="R1519" s="28">
        <v>0</v>
      </c>
      <c r="S1519" s="93">
        <v>0</v>
      </c>
      <c r="T1519" s="93">
        <f>_xlfn.XLOOKUP(B1519,'[3]Nur des jours'!$B:$B,'[3]Nur des jours'!$U:$U,"")</f>
        <v>0</v>
      </c>
      <c r="U1519" s="93">
        <v>0</v>
      </c>
      <c r="V1519" s="93">
        <v>2.0331989281831093E-3</v>
      </c>
      <c r="W1519" s="93">
        <v>0</v>
      </c>
      <c r="X1519" s="93">
        <v>0</v>
      </c>
      <c r="Y1519" s="93">
        <v>0</v>
      </c>
      <c r="Z1519" s="93">
        <v>0</v>
      </c>
      <c r="AA1519" s="93">
        <v>0</v>
      </c>
      <c r="AB1519" s="93">
        <v>0</v>
      </c>
      <c r="AC1519" s="93">
        <f>_xlfn.XLOOKUP(B1519,'[3]Nur des jours'!$B:$B,'[3]Nur des jours'!$N:$N,"")</f>
        <v>0</v>
      </c>
      <c r="AD1519" s="93">
        <v>0</v>
      </c>
      <c r="AE1519" s="93">
        <v>0</v>
      </c>
      <c r="AF1519" s="93">
        <v>0</v>
      </c>
      <c r="AG1519" s="93"/>
      <c r="AH1519" s="93">
        <v>0</v>
      </c>
      <c r="AI1519" s="93">
        <v>0</v>
      </c>
      <c r="AJ1519" s="93">
        <v>0</v>
      </c>
      <c r="AK1519" s="93">
        <v>0</v>
      </c>
      <c r="AL1519" s="93">
        <v>0</v>
      </c>
      <c r="AM1519" s="49" t="s">
        <v>5559</v>
      </c>
      <c r="AN1519" s="49"/>
      <c r="AO1519" s="48" t="str" cm="1">
        <f t="array" ref="AO1519">IFERROR(_xlfn.IFS(
AQ1519="MPR ISSUE","PDH",
AQ1519="BSS Hardware Issue","BSS",
AQ1519="Sites strategiques, MLL, Pylone, etc.","ENVTECH",
AQ1519="AKTIVCO DEFAUT GE &amp; POWER Cabinet","AKTIVCO",
AQ1519="AKTIVCO Coupure ENEO &amp; Baisse de tension","AKTIVCO GRID ONLY",
AQ1519="Coupure ENEO &amp; Baisse de tension","IHS GRID ONLY",
AQ1519="Defaut GE &amp; POWER Cabinet","IHS",
AQ1519="Sharing","Partners",
AQ1519="Sites strategiques &amp; DataCenter","SST &amp; DC",
AQ1519="Exclu","Exclu",
AQ1519="SAT","SAT",
AQ1519="SPARE-ISSUE","SPARE-ISSUE",
AQ1519="Fiber CAmtel","TRANS_FO_CAMTEL",
AQ1519="Fiber AOF","Fiber AOF",
AQ1519="Projet OCM (HUAWEI)","TRAVAUX-HUAWEI",
AQ1519="Projet OCM (NOKIA)","TRAVAUX-NOKIA",
AQ1519="ACCESS-ISSUE","ACCESS-ISSUE",
AQ1519="Projet OCM (ZTE, NOKIA, autres projets)","TRAVAUX OCM",
AQ1519="No root CAuse","No root cause",
AQ1519="ODU HS","PDH",
AQ1519="IP &amp; VLAN","PDH",
AQ1519="Warehouse HUAWEI","SPARE-ISSUE",
AQ1519="SPARE-HS","SPARE-ISSUE",
AQ1519="Power Telco","BSS",AQ1519="no impacts","no impacts"
),"")</f>
        <v>No root cause</v>
      </c>
      <c r="AP1519" s="48" t="str" cm="1">
        <f t="array" ref="AP1519">IFERROR(_xlfn.IFS(
AQ1519="MPR ISSUE","TX ISSUE",
AQ1519="BSS Hardware Issue","RAN ISSUE",
AQ1519="Sites strategiques, MLL, Pylone, etc.","ENVTECH",
AQ1519="AKTIVCO DEFAUT GE &amp; POWER Cabinet","POWER ISSUE",
AQ1519="AKTIVCO Coupure ENEO &amp; Baisse de tension","POWER ISSUE",
AQ1519="Coupure ENEO &amp; Baisse de tension","POWER ISSUE",
AQ1519="Defaut GE &amp; POWER Cabinet","POWER ISSUE",
AQ1519="Sharing","POWER ISSUE",
AQ1519="Sites strategiques &amp; DataCenter","POWER ISSUE",
AQ1519="Exclu","Exclu",
AQ1519="SAT","TX ISSUE",
AQ1519="SPARE-ISSUE","SPARE-ISSUE",
AQ1519="Fiber CAmtel","TX ISSUE",
AQ1519="Fiber AOF","TX ISSUE",
AQ1519="Projet OCM (HUAWEI)","TRAVAUX-HUAWEI",
AQ1519="Projet OCM (NOKIA)","TRAVAUX -NOKIA",
AQ1519="ACCESS-ISSUE","ACCESS-ISSUE",
AQ1519="Projet OCM (ZTE, NOKIA, autres projets)","TRAVAUX OCM",
AQ1519="No root CAuse","No root cause",
AQ1519="ODU HS","TX ISSUE",
AQ1519="IP &amp; VLAN","TX ISSUE",
AQ1519="Warehouse HUAWEI","SPARE-ISSUE",
AQ1519="SPARE-HS","SPARE-ISSUE",
AQ1519="Power Telco","RAN ISSUE",AQ1519="no impacts","no impacts"
),"")</f>
        <v>No root cause</v>
      </c>
      <c r="AQ1519" s="126" t="s">
        <v>5344</v>
      </c>
      <c r="AR1519" s="48" t="str" cm="1">
        <f t="array" ref="AR1519">IFERROR(_xlfn.IFS(
AQ1519="MPR ISSUE","ACTIVE",
AQ1519="BSS Hardware Issue","ACTIVE",
AQ1519="Sites strategiques, MLL, Pylone, etc.","PASSIVE",
AQ1519="AKTIVCO DEFAUT GE &amp; POWER Cabinet","PASSIVE",
AQ1519="AKTIVCO Coupure ENEO &amp; Baisse de tension","PASSIVE",
AQ1519="Coupure ENEO &amp; Baisse de tension","PASSIVE",
AQ1519="Defaut GE &amp; POWER Cabinet","PASSIVE",
AQ1519="Sharing","PASSIVE",
AQ1519="Sites strategiques &amp; DataCenter","PASSIVE",
AQ1519="Exclu","Exclu",
AQ1519="SAT","ACTIVE",
AQ1519="SPARE-ISSUE","SPARE-ISSUE",
AQ1519="Fiber CAmtel","ACTIVE",
AQ1519="Fiber AOF","ACTIVE",
AQ1519="Projet OCM (HUAWEI)","PLANNED WORKS",
AQ1519="Projet OCM (NOKIA)","PLANNED WORKS",
AQ1519="ACCESS-ISSUE","ACCESS-ISSUE",
AQ1519="Projet OCM (ZTE, NOKIA, autres projets)","PLANNED WORKS",
AQ1519="No root CAuse","No root cause",
AQ1519="ODU HS","ACTIVE",
AQ1519="IP &amp; VLAN","ACTIVE",
AQ1519="Warehouse HUAWEI","SPARE-ISSUE",
AQ1519="SPARE-HS","SPARE-ISSUE",
AQ1519="Power Telco","ACTIVE", AQ1519="no impacts","no impacts"
),"")</f>
        <v>No root cause</v>
      </c>
      <c r="AS1519" s="92" t="s">
        <v>5537</v>
      </c>
      <c r="AT1519" s="98" t="s">
        <v>2413</v>
      </c>
      <c r="AV1519" s="17" t="s">
        <v>5537</v>
      </c>
      <c r="AW1519" s="7" t="s">
        <v>5537</v>
      </c>
      <c r="AX1519" s="6" t="s">
        <v>5537</v>
      </c>
      <c r="AY1519" s="7"/>
      <c r="AZ1519" s="3" t="s">
        <v>5537</v>
      </c>
      <c r="BA1519" s="18" t="s">
        <v>5537</v>
      </c>
      <c r="BB1519" s="18" t="s">
        <v>5537</v>
      </c>
      <c r="BC1519" s="18" t="s">
        <v>5537</v>
      </c>
      <c r="BD1519" s="18" t="s">
        <v>5537</v>
      </c>
      <c r="BE1519" s="18" t="s">
        <v>5537</v>
      </c>
      <c r="BF1519" s="18" t="s">
        <v>5537</v>
      </c>
      <c r="BG1519" s="18" t="s">
        <v>5537</v>
      </c>
      <c r="BH1519" s="18" t="s">
        <v>5537</v>
      </c>
      <c r="BI1519" s="18" t="s">
        <v>5537</v>
      </c>
      <c r="BJ1519" s="18" t="s">
        <v>5537</v>
      </c>
      <c r="BK1519" s="18" t="s">
        <v>5537</v>
      </c>
      <c r="BL1519" s="9" t="s">
        <v>5537</v>
      </c>
      <c r="BM1519" s="14" t="s">
        <v>5537</v>
      </c>
      <c r="BN1519" s="14" t="s">
        <v>5537</v>
      </c>
      <c r="BO1519" s="14" t="str">
        <f>_xlfn.XLOOKUP(B1519,'[4]cell downs 18042026 17h'!$B:$B,'[4]cell downs 18042026 17h'!$B:$B,"")</f>
        <v/>
      </c>
      <c r="BP1519" s="14" t="str">
        <f>_xlfn.XLOOKUP(B1519,'[5]Cells Huawei 19042026 15h'!$B:$B,'[5]Cells Huawei 19042026 15h'!$B:$B,"")</f>
        <v/>
      </c>
      <c r="BQ1519" s="9" t="str">
        <f>_xlfn.XLOOKUP(B1519,'[6]cells down 19042026 9H40'!$B:$B,'[6]cells down 19042026 9H40'!$B:$B,"")</f>
        <v/>
      </c>
      <c r="BR1519" s="9" t="s">
        <v>2413</v>
      </c>
      <c r="BS1519" s="9" t="s">
        <v>5537</v>
      </c>
      <c r="BT1519" s="108"/>
    </row>
    <row r="1520" spans="1:72" s="9" customFormat="1" x14ac:dyDescent="0.35">
      <c r="A1520" s="1" t="s">
        <v>4401</v>
      </c>
      <c r="B1520" s="8" t="s">
        <v>4402</v>
      </c>
      <c r="C1520" s="3" t="str">
        <f>_xlfn.XLOOKUP(B1520,'[1]daily break down'!$D:$D,'[1]daily break down'!$E:$E,"")</f>
        <v>OUEST</v>
      </c>
      <c r="D1520" s="1" t="s">
        <v>11</v>
      </c>
      <c r="E1520" s="1" t="s">
        <v>12</v>
      </c>
      <c r="F1520" s="3" t="s">
        <v>102</v>
      </c>
      <c r="G1520" s="1" t="s">
        <v>1099</v>
      </c>
      <c r="H1520" s="32" t="str">
        <f>_xlfn.XLOOKUP(B1520,[2]CALCULATION!$B:$B,[2]CALCULATION!$H:$H,"")</f>
        <v>HUAWEI</v>
      </c>
      <c r="I1520" s="28">
        <v>0</v>
      </c>
      <c r="J1520" s="28">
        <v>0</v>
      </c>
      <c r="K1520" s="28">
        <v>0</v>
      </c>
      <c r="L1520" s="28">
        <v>0</v>
      </c>
      <c r="M1520" s="28">
        <v>0</v>
      </c>
      <c r="N1520" s="28">
        <v>0</v>
      </c>
      <c r="O1520" s="28">
        <v>0</v>
      </c>
      <c r="P1520" s="28">
        <v>0</v>
      </c>
      <c r="Q1520" s="28">
        <v>0</v>
      </c>
      <c r="R1520" s="28">
        <v>0</v>
      </c>
      <c r="S1520" s="93">
        <v>0</v>
      </c>
      <c r="T1520" s="93">
        <f>_xlfn.XLOOKUP(B1520,'[3]Nur des jours'!$B:$B,'[3]Nur des jours'!$U:$U,"")</f>
        <v>0</v>
      </c>
      <c r="U1520" s="93">
        <v>0</v>
      </c>
      <c r="V1520" s="93">
        <v>1.8726832233265697E-3</v>
      </c>
      <c r="W1520" s="93">
        <v>0</v>
      </c>
      <c r="X1520" s="93">
        <v>0</v>
      </c>
      <c r="Y1520" s="93">
        <v>0</v>
      </c>
      <c r="Z1520" s="93">
        <v>0</v>
      </c>
      <c r="AA1520" s="93">
        <v>0</v>
      </c>
      <c r="AB1520" s="93">
        <v>0</v>
      </c>
      <c r="AC1520" s="93">
        <f>_xlfn.XLOOKUP(B1520,'[3]Nur des jours'!$B:$B,'[3]Nur des jours'!$N:$N,"")</f>
        <v>0</v>
      </c>
      <c r="AD1520" s="93">
        <v>0</v>
      </c>
      <c r="AE1520" s="93">
        <v>0</v>
      </c>
      <c r="AF1520" s="93">
        <v>0</v>
      </c>
      <c r="AG1520" s="93"/>
      <c r="AH1520" s="93">
        <v>0</v>
      </c>
      <c r="AI1520" s="93">
        <v>0</v>
      </c>
      <c r="AJ1520" s="93">
        <v>0</v>
      </c>
      <c r="AK1520" s="93">
        <v>0</v>
      </c>
      <c r="AL1520" s="93">
        <v>0</v>
      </c>
      <c r="AM1520" s="49" t="s">
        <v>5559</v>
      </c>
      <c r="AN1520" s="49"/>
      <c r="AO1520" s="48" t="str" cm="1">
        <f t="array" ref="AO1520">IFERROR(_xlfn.IFS(
AQ1520="MPR ISSUE","PDH",
AQ1520="BSS Hardware Issue","BSS",
AQ1520="Sites strategiques, MLL, Pylone, etc.","ENVTECH",
AQ1520="AKTIVCO DEFAUT GE &amp; POWER Cabinet","AKTIVCO",
AQ1520="AKTIVCO Coupure ENEO &amp; Baisse de tension","AKTIVCO GRID ONLY",
AQ1520="Coupure ENEO &amp; Baisse de tension","IHS GRID ONLY",
AQ1520="Defaut GE &amp; POWER Cabinet","IHS",
AQ1520="Sharing","Partners",
AQ1520="Sites strategiques &amp; DataCenter","SST &amp; DC",
AQ1520="Exclu","Exclu",
AQ1520="SAT","SAT",
AQ1520="SPARE-ISSUE","SPARE-ISSUE",
AQ1520="Fiber CAmtel","TRANS_FO_CAMTEL",
AQ1520="Fiber AOF","Fiber AOF",
AQ1520="Projet OCM (HUAWEI)","TRAVAUX-HUAWEI",
AQ1520="Projet OCM (NOKIA)","TRAVAUX-NOKIA",
AQ1520="ACCESS-ISSUE","ACCESS-ISSUE",
AQ1520="Projet OCM (ZTE, NOKIA, autres projets)","TRAVAUX OCM",
AQ1520="No root CAuse","No root cause",
AQ1520="ODU HS","PDH",
AQ1520="IP &amp; VLAN","PDH",
AQ1520="Warehouse HUAWEI","SPARE-ISSUE",
AQ1520="SPARE-HS","SPARE-ISSUE",
AQ1520="Power Telco","BSS",AQ1520="no impacts","no impacts"
),"")</f>
        <v>No root cause</v>
      </c>
      <c r="AP1520" s="48" t="str" cm="1">
        <f t="array" ref="AP1520">IFERROR(_xlfn.IFS(
AQ1520="MPR ISSUE","TX ISSUE",
AQ1520="BSS Hardware Issue","RAN ISSUE",
AQ1520="Sites strategiques, MLL, Pylone, etc.","ENVTECH",
AQ1520="AKTIVCO DEFAUT GE &amp; POWER Cabinet","POWER ISSUE",
AQ1520="AKTIVCO Coupure ENEO &amp; Baisse de tension","POWER ISSUE",
AQ1520="Coupure ENEO &amp; Baisse de tension","POWER ISSUE",
AQ1520="Defaut GE &amp; POWER Cabinet","POWER ISSUE",
AQ1520="Sharing","POWER ISSUE",
AQ1520="Sites strategiques &amp; DataCenter","POWER ISSUE",
AQ1520="Exclu","Exclu",
AQ1520="SAT","TX ISSUE",
AQ1520="SPARE-ISSUE","SPARE-ISSUE",
AQ1520="Fiber CAmtel","TX ISSUE",
AQ1520="Fiber AOF","TX ISSUE",
AQ1520="Projet OCM (HUAWEI)","TRAVAUX-HUAWEI",
AQ1520="Projet OCM (NOKIA)","TRAVAUX -NOKIA",
AQ1520="ACCESS-ISSUE","ACCESS-ISSUE",
AQ1520="Projet OCM (ZTE, NOKIA, autres projets)","TRAVAUX OCM",
AQ1520="No root CAuse","No root cause",
AQ1520="ODU HS","TX ISSUE",
AQ1520="IP &amp; VLAN","TX ISSUE",
AQ1520="Warehouse HUAWEI","SPARE-ISSUE",
AQ1520="SPARE-HS","SPARE-ISSUE",
AQ1520="Power Telco","RAN ISSUE",AQ1520="no impacts","no impacts"
),"")</f>
        <v>No root cause</v>
      </c>
      <c r="AQ1520" s="126" t="s">
        <v>5344</v>
      </c>
      <c r="AR1520" s="48" t="str" cm="1">
        <f t="array" ref="AR1520">IFERROR(_xlfn.IFS(
AQ1520="MPR ISSUE","ACTIVE",
AQ1520="BSS Hardware Issue","ACTIVE",
AQ1520="Sites strategiques, MLL, Pylone, etc.","PASSIVE",
AQ1520="AKTIVCO DEFAUT GE &amp; POWER Cabinet","PASSIVE",
AQ1520="AKTIVCO Coupure ENEO &amp; Baisse de tension","PASSIVE",
AQ1520="Coupure ENEO &amp; Baisse de tension","PASSIVE",
AQ1520="Defaut GE &amp; POWER Cabinet","PASSIVE",
AQ1520="Sharing","PASSIVE",
AQ1520="Sites strategiques &amp; DataCenter","PASSIVE",
AQ1520="Exclu","Exclu",
AQ1520="SAT","ACTIVE",
AQ1520="SPARE-ISSUE","SPARE-ISSUE",
AQ1520="Fiber CAmtel","ACTIVE",
AQ1520="Fiber AOF","ACTIVE",
AQ1520="Projet OCM (HUAWEI)","PLANNED WORKS",
AQ1520="Projet OCM (NOKIA)","PLANNED WORKS",
AQ1520="ACCESS-ISSUE","ACCESS-ISSUE",
AQ1520="Projet OCM (ZTE, NOKIA, autres projets)","PLANNED WORKS",
AQ1520="No root CAuse","No root cause",
AQ1520="ODU HS","ACTIVE",
AQ1520="IP &amp; VLAN","ACTIVE",
AQ1520="Warehouse HUAWEI","SPARE-ISSUE",
AQ1520="SPARE-HS","SPARE-ISSUE",
AQ1520="Power Telco","ACTIVE", AQ1520="no impacts","no impacts"
),"")</f>
        <v>No root cause</v>
      </c>
      <c r="AS1520" s="92" t="s">
        <v>5537</v>
      </c>
      <c r="AT1520" s="98" t="s">
        <v>4402</v>
      </c>
      <c r="AV1520" s="17" t="s">
        <v>5537</v>
      </c>
      <c r="AW1520" s="7" t="s">
        <v>5537</v>
      </c>
      <c r="AX1520" s="6" t="s">
        <v>5537</v>
      </c>
      <c r="AY1520" s="7"/>
      <c r="AZ1520" s="3" t="s">
        <v>5537</v>
      </c>
      <c r="BA1520" s="18" t="s">
        <v>5537</v>
      </c>
      <c r="BB1520" s="18" t="s">
        <v>5537</v>
      </c>
      <c r="BC1520" s="18" t="s">
        <v>5537</v>
      </c>
      <c r="BD1520" s="18" t="s">
        <v>5537</v>
      </c>
      <c r="BE1520" s="18" t="s">
        <v>5537</v>
      </c>
      <c r="BF1520" s="18" t="s">
        <v>5537</v>
      </c>
      <c r="BG1520" s="18" t="s">
        <v>5537</v>
      </c>
      <c r="BH1520" s="18" t="s">
        <v>5537</v>
      </c>
      <c r="BI1520" s="18" t="s">
        <v>5537</v>
      </c>
      <c r="BJ1520" s="18" t="s">
        <v>5537</v>
      </c>
      <c r="BK1520" s="18" t="s">
        <v>5537</v>
      </c>
      <c r="BL1520" s="9" t="s">
        <v>5537</v>
      </c>
      <c r="BM1520" s="14" t="s">
        <v>5537</v>
      </c>
      <c r="BN1520" s="14" t="s">
        <v>5537</v>
      </c>
      <c r="BO1520" s="14" t="str">
        <f>_xlfn.XLOOKUP(B1520,'[4]cell downs 18042026 17h'!$B:$B,'[4]cell downs 18042026 17h'!$B:$B,"")</f>
        <v/>
      </c>
      <c r="BP1520" s="14" t="str">
        <f>_xlfn.XLOOKUP(B1520,'[5]Cells Huawei 19042026 15h'!$B:$B,'[5]Cells Huawei 19042026 15h'!$B:$B,"")</f>
        <v/>
      </c>
      <c r="BQ1520" s="9" t="str">
        <f>_xlfn.XLOOKUP(B1520,'[6]cells down 19042026 9H40'!$B:$B,'[6]cells down 19042026 9H40'!$B:$B,"")</f>
        <v/>
      </c>
      <c r="BR1520" s="9" t="s">
        <v>4402</v>
      </c>
      <c r="BS1520" s="9" t="s">
        <v>5537</v>
      </c>
      <c r="BT1520" s="108"/>
    </row>
    <row r="1521" spans="1:72" s="9" customFormat="1" x14ac:dyDescent="0.35">
      <c r="A1521" s="1" t="s">
        <v>2517</v>
      </c>
      <c r="B1521" s="8" t="s">
        <v>2518</v>
      </c>
      <c r="C1521" s="3" t="str">
        <f>_xlfn.XLOOKUP(B1521,'[1]daily break down'!$D:$D,'[1]daily break down'!$E:$E,"")</f>
        <v>Douala</v>
      </c>
      <c r="D1521" s="1" t="s">
        <v>11</v>
      </c>
      <c r="E1521" s="1" t="s">
        <v>12</v>
      </c>
      <c r="F1521" s="3" t="s">
        <v>31</v>
      </c>
      <c r="G1521" s="1" t="s">
        <v>32</v>
      </c>
      <c r="H1521" s="34" t="str">
        <f>_xlfn.XLOOKUP(B1521,[2]CALCULATION!$B:$B,[2]CALCULATION!$H:$H,"")</f>
        <v>ZTE</v>
      </c>
      <c r="I1521" s="28">
        <v>0</v>
      </c>
      <c r="J1521" s="28">
        <v>0</v>
      </c>
      <c r="K1521" s="28">
        <v>0</v>
      </c>
      <c r="L1521" s="28">
        <v>0</v>
      </c>
      <c r="M1521" s="28">
        <v>0</v>
      </c>
      <c r="N1521" s="28">
        <v>0</v>
      </c>
      <c r="O1521" s="28">
        <v>0</v>
      </c>
      <c r="P1521" s="28">
        <v>0</v>
      </c>
      <c r="Q1521" s="28">
        <v>5.4676999597640661</v>
      </c>
      <c r="R1521" s="28">
        <v>1.9723456409641797</v>
      </c>
      <c r="S1521" s="93">
        <v>1.7559704708175321</v>
      </c>
      <c r="T1521" s="93">
        <f>_xlfn.XLOOKUP(B1521,'[3]Nur des jours'!$B:$B,'[3]Nur des jours'!$U:$U,"")</f>
        <v>0</v>
      </c>
      <c r="U1521" s="93">
        <v>2.3293860738001273</v>
      </c>
      <c r="V1521" s="93">
        <v>1.8370130666916665E-3</v>
      </c>
      <c r="W1521" s="93">
        <v>0</v>
      </c>
      <c r="X1521" s="93">
        <v>0</v>
      </c>
      <c r="Y1521" s="93">
        <v>0</v>
      </c>
      <c r="Z1521" s="93">
        <v>15.099248643820651</v>
      </c>
      <c r="AA1521" s="93">
        <v>0</v>
      </c>
      <c r="AB1521" s="93">
        <v>0</v>
      </c>
      <c r="AC1521" s="93">
        <f>_xlfn.XLOOKUP(B1521,'[3]Nur des jours'!$B:$B,'[3]Nur des jours'!$N:$N,"")</f>
        <v>0</v>
      </c>
      <c r="AD1521" s="93">
        <v>0</v>
      </c>
      <c r="AE1521" s="93">
        <v>0</v>
      </c>
      <c r="AF1521" s="93">
        <v>0</v>
      </c>
      <c r="AG1521" s="93"/>
      <c r="AH1521" s="93">
        <v>0</v>
      </c>
      <c r="AI1521" s="93">
        <v>0</v>
      </c>
      <c r="AJ1521" s="93">
        <v>0</v>
      </c>
      <c r="AK1521" s="93">
        <v>0</v>
      </c>
      <c r="AL1521" s="93">
        <v>0</v>
      </c>
      <c r="AM1521" s="49" t="s">
        <v>5559</v>
      </c>
      <c r="AN1521" s="49"/>
      <c r="AO1521" s="48" t="str" cm="1">
        <f t="array" ref="AO1521">IFERROR(_xlfn.IFS(
AQ1521="MPR ISSUE","PDH",
AQ1521="BSS Hardware Issue","BSS",
AQ1521="Sites strategiques, MLL, Pylone, etc.","ENVTECH",
AQ1521="AKTIVCO DEFAUT GE &amp; POWER Cabinet","AKTIVCO",
AQ1521="AKTIVCO Coupure ENEO &amp; Baisse de tension","AKTIVCO GRID ONLY",
AQ1521="Coupure ENEO &amp; Baisse de tension","IHS GRID ONLY",
AQ1521="Defaut GE &amp; POWER Cabinet","IHS",
AQ1521="Sharing","Partners",
AQ1521="Sites strategiques &amp; DataCenter","SST &amp; DC",
AQ1521="Exclu","Exclu",
AQ1521="SAT","SAT",
AQ1521="SPARE-ISSUE","SPARE-ISSUE",
AQ1521="Fiber CAmtel","TRANS_FO_CAMTEL",
AQ1521="Fiber AOF","Fiber AOF",
AQ1521="Projet OCM (HUAWEI)","TRAVAUX-HUAWEI",
AQ1521="Projet OCM (NOKIA)","TRAVAUX-NOKIA",
AQ1521="ACCESS-ISSUE","ACCESS-ISSUE",
AQ1521="Projet OCM (ZTE, NOKIA, autres projets)","TRAVAUX OCM",
AQ1521="No root CAuse","No root cause",
AQ1521="ODU HS","PDH",
AQ1521="IP &amp; VLAN","PDH",
AQ1521="Warehouse HUAWEI","SPARE-ISSUE",
AQ1521="SPARE-HS","SPARE-ISSUE",
AQ1521="Power Telco","BSS",AQ1521="no impacts","no impacts"
),"")</f>
        <v>No root cause</v>
      </c>
      <c r="AP1521" s="48" t="str" cm="1">
        <f t="array" ref="AP1521">IFERROR(_xlfn.IFS(
AQ1521="MPR ISSUE","TX ISSUE",
AQ1521="BSS Hardware Issue","RAN ISSUE",
AQ1521="Sites strategiques, MLL, Pylone, etc.","ENVTECH",
AQ1521="AKTIVCO DEFAUT GE &amp; POWER Cabinet","POWER ISSUE",
AQ1521="AKTIVCO Coupure ENEO &amp; Baisse de tension","POWER ISSUE",
AQ1521="Coupure ENEO &amp; Baisse de tension","POWER ISSUE",
AQ1521="Defaut GE &amp; POWER Cabinet","POWER ISSUE",
AQ1521="Sharing","POWER ISSUE",
AQ1521="Sites strategiques &amp; DataCenter","POWER ISSUE",
AQ1521="Exclu","Exclu",
AQ1521="SAT","TX ISSUE",
AQ1521="SPARE-ISSUE","SPARE-ISSUE",
AQ1521="Fiber CAmtel","TX ISSUE",
AQ1521="Fiber AOF","TX ISSUE",
AQ1521="Projet OCM (HUAWEI)","TRAVAUX-HUAWEI",
AQ1521="Projet OCM (NOKIA)","TRAVAUX -NOKIA",
AQ1521="ACCESS-ISSUE","ACCESS-ISSUE",
AQ1521="Projet OCM (ZTE, NOKIA, autres projets)","TRAVAUX OCM",
AQ1521="No root CAuse","No root cause",
AQ1521="ODU HS","TX ISSUE",
AQ1521="IP &amp; VLAN","TX ISSUE",
AQ1521="Warehouse HUAWEI","SPARE-ISSUE",
AQ1521="SPARE-HS","SPARE-ISSUE",
AQ1521="Power Telco","RAN ISSUE",AQ1521="no impacts","no impacts"
),"")</f>
        <v>No root cause</v>
      </c>
      <c r="AQ1521" s="126" t="s">
        <v>5344</v>
      </c>
      <c r="AR1521" s="48" t="str" cm="1">
        <f t="array" ref="AR1521">IFERROR(_xlfn.IFS(
AQ1521="MPR ISSUE","ACTIVE",
AQ1521="BSS Hardware Issue","ACTIVE",
AQ1521="Sites strategiques, MLL, Pylone, etc.","PASSIVE",
AQ1521="AKTIVCO DEFAUT GE &amp; POWER Cabinet","PASSIVE",
AQ1521="AKTIVCO Coupure ENEO &amp; Baisse de tension","PASSIVE",
AQ1521="Coupure ENEO &amp; Baisse de tension","PASSIVE",
AQ1521="Defaut GE &amp; POWER Cabinet","PASSIVE",
AQ1521="Sharing","PASSIVE",
AQ1521="Sites strategiques &amp; DataCenter","PASSIVE",
AQ1521="Exclu","Exclu",
AQ1521="SAT","ACTIVE",
AQ1521="SPARE-ISSUE","SPARE-ISSUE",
AQ1521="Fiber CAmtel","ACTIVE",
AQ1521="Fiber AOF","ACTIVE",
AQ1521="Projet OCM (HUAWEI)","PLANNED WORKS",
AQ1521="Projet OCM (NOKIA)","PLANNED WORKS",
AQ1521="ACCESS-ISSUE","ACCESS-ISSUE",
AQ1521="Projet OCM (ZTE, NOKIA, autres projets)","PLANNED WORKS",
AQ1521="No root CAuse","No root cause",
AQ1521="ODU HS","ACTIVE",
AQ1521="IP &amp; VLAN","ACTIVE",
AQ1521="Warehouse HUAWEI","SPARE-ISSUE",
AQ1521="SPARE-HS","SPARE-ISSUE",
AQ1521="Power Telco","ACTIVE", AQ1521="no impacts","no impacts"
),"")</f>
        <v>No root cause</v>
      </c>
      <c r="AS1521" s="92" t="s">
        <v>5537</v>
      </c>
      <c r="AT1521" s="98" t="s">
        <v>2518</v>
      </c>
      <c r="AV1521" s="17" t="s">
        <v>5537</v>
      </c>
      <c r="AW1521" s="7" t="s">
        <v>5537</v>
      </c>
      <c r="AX1521" s="6" t="s">
        <v>5537</v>
      </c>
      <c r="AY1521" s="7"/>
      <c r="AZ1521" s="3" t="s">
        <v>5537</v>
      </c>
      <c r="BA1521" s="18" t="s">
        <v>5537</v>
      </c>
      <c r="BB1521" s="18" t="s">
        <v>5537</v>
      </c>
      <c r="BC1521" s="18" t="s">
        <v>5537</v>
      </c>
      <c r="BD1521" s="18" t="s">
        <v>5537</v>
      </c>
      <c r="BE1521" s="18" t="s">
        <v>5537</v>
      </c>
      <c r="BF1521" s="18" t="s">
        <v>5537</v>
      </c>
      <c r="BG1521" s="18" t="s">
        <v>5537</v>
      </c>
      <c r="BH1521" s="18" t="s">
        <v>5537</v>
      </c>
      <c r="BI1521" s="18" t="s">
        <v>5537</v>
      </c>
      <c r="BJ1521" s="18" t="s">
        <v>5537</v>
      </c>
      <c r="BK1521" s="18" t="s">
        <v>5537</v>
      </c>
      <c r="BL1521" s="9" t="s">
        <v>5537</v>
      </c>
      <c r="BM1521" s="14" t="s">
        <v>5537</v>
      </c>
      <c r="BN1521" s="14" t="s">
        <v>5537</v>
      </c>
      <c r="BO1521" s="14" t="str">
        <f>_xlfn.XLOOKUP(B1521,'[4]cell downs 18042026 17h'!$B:$B,'[4]cell downs 18042026 17h'!$B:$B,"")</f>
        <v/>
      </c>
      <c r="BP1521" s="14" t="str">
        <f>_xlfn.XLOOKUP(B1521,'[5]Cells Huawei 19042026 15h'!$B:$B,'[5]Cells Huawei 19042026 15h'!$B:$B,"")</f>
        <v/>
      </c>
      <c r="BQ1521" s="9" t="str">
        <f>_xlfn.XLOOKUP(B1521,'[6]cells down 19042026 9H40'!$B:$B,'[6]cells down 19042026 9H40'!$B:$B,"")</f>
        <v/>
      </c>
      <c r="BR1521" s="9" t="s">
        <v>2518</v>
      </c>
      <c r="BS1521" s="9" t="s">
        <v>12</v>
      </c>
      <c r="BT1521" s="108"/>
    </row>
    <row r="1522" spans="1:72" s="9" customFormat="1" x14ac:dyDescent="0.35">
      <c r="A1522" s="1" t="s">
        <v>3249</v>
      </c>
      <c r="B1522" s="8" t="s">
        <v>3250</v>
      </c>
      <c r="C1522" s="3" t="str">
        <f>_xlfn.XLOOKUP(B1522,'[1]daily break down'!$D:$D,'[1]daily break down'!$E:$E,"")</f>
        <v>Douala</v>
      </c>
      <c r="D1522" s="1" t="s">
        <v>11</v>
      </c>
      <c r="E1522" s="1" t="s">
        <v>12</v>
      </c>
      <c r="F1522" s="3" t="s">
        <v>31</v>
      </c>
      <c r="G1522" s="1" t="s">
        <v>32</v>
      </c>
      <c r="H1522" s="34" t="str">
        <f>_xlfn.XLOOKUP(B1522,[2]CALCULATION!$B:$B,[2]CALCULATION!$H:$H,"")</f>
        <v>ZTE</v>
      </c>
      <c r="I1522" s="28">
        <v>0</v>
      </c>
      <c r="J1522" s="28">
        <v>0</v>
      </c>
      <c r="K1522" s="28">
        <v>0</v>
      </c>
      <c r="L1522" s="28">
        <v>0</v>
      </c>
      <c r="M1522" s="28">
        <v>0</v>
      </c>
      <c r="N1522" s="28">
        <v>0</v>
      </c>
      <c r="O1522" s="28">
        <v>0</v>
      </c>
      <c r="P1522" s="28">
        <v>0</v>
      </c>
      <c r="Q1522" s="28">
        <v>0</v>
      </c>
      <c r="R1522" s="28">
        <v>0</v>
      </c>
      <c r="S1522" s="93">
        <v>0</v>
      </c>
      <c r="T1522" s="93">
        <f>_xlfn.XLOOKUP(B1522,'[3]Nur des jours'!$B:$B,'[3]Nur des jours'!$U:$U,"")</f>
        <v>0</v>
      </c>
      <c r="U1522" s="93">
        <v>0</v>
      </c>
      <c r="V1522" s="93">
        <v>1.7835078317394704E-3</v>
      </c>
      <c r="W1522" s="93">
        <v>0</v>
      </c>
      <c r="X1522" s="93">
        <v>0</v>
      </c>
      <c r="Y1522" s="93">
        <v>0</v>
      </c>
      <c r="Z1522" s="93">
        <v>0</v>
      </c>
      <c r="AA1522" s="93">
        <v>0</v>
      </c>
      <c r="AB1522" s="93">
        <v>0</v>
      </c>
      <c r="AC1522" s="93">
        <f>_xlfn.XLOOKUP(B1522,'[3]Nur des jours'!$B:$B,'[3]Nur des jours'!$N:$N,"")</f>
        <v>0</v>
      </c>
      <c r="AD1522" s="93">
        <v>0</v>
      </c>
      <c r="AE1522" s="93">
        <v>0</v>
      </c>
      <c r="AF1522" s="93">
        <v>0</v>
      </c>
      <c r="AG1522" s="93"/>
      <c r="AH1522" s="93">
        <v>0</v>
      </c>
      <c r="AI1522" s="93">
        <v>0</v>
      </c>
      <c r="AJ1522" s="93">
        <v>0</v>
      </c>
      <c r="AK1522" s="93">
        <v>0</v>
      </c>
      <c r="AL1522" s="93">
        <v>0</v>
      </c>
      <c r="AM1522" s="49" t="s">
        <v>5559</v>
      </c>
      <c r="AN1522" s="49"/>
      <c r="AO1522" s="48" t="str" cm="1">
        <f t="array" ref="AO1522">IFERROR(_xlfn.IFS(
AQ1522="MPR ISSUE","PDH",
AQ1522="BSS Hardware Issue","BSS",
AQ1522="Sites strategiques, MLL, Pylone, etc.","ENVTECH",
AQ1522="AKTIVCO DEFAUT GE &amp; POWER Cabinet","AKTIVCO",
AQ1522="AKTIVCO Coupure ENEO &amp; Baisse de tension","AKTIVCO GRID ONLY",
AQ1522="Coupure ENEO &amp; Baisse de tension","IHS GRID ONLY",
AQ1522="Defaut GE &amp; POWER Cabinet","IHS",
AQ1522="Sharing","Partners",
AQ1522="Sites strategiques &amp; DataCenter","SST &amp; DC",
AQ1522="Exclu","Exclu",
AQ1522="SAT","SAT",
AQ1522="SPARE-ISSUE","SPARE-ISSUE",
AQ1522="Fiber CAmtel","TRANS_FO_CAMTEL",
AQ1522="Fiber AOF","Fiber AOF",
AQ1522="Projet OCM (HUAWEI)","TRAVAUX-HUAWEI",
AQ1522="Projet OCM (NOKIA)","TRAVAUX-NOKIA",
AQ1522="ACCESS-ISSUE","ACCESS-ISSUE",
AQ1522="Projet OCM (ZTE, NOKIA, autres projets)","TRAVAUX OCM",
AQ1522="No root CAuse","No root cause",
AQ1522="ODU HS","PDH",
AQ1522="IP &amp; VLAN","PDH",
AQ1522="Warehouse HUAWEI","SPARE-ISSUE",
AQ1522="SPARE-HS","SPARE-ISSUE",
AQ1522="Power Telco","BSS",AQ1522="no impacts","no impacts"
),"")</f>
        <v>No root cause</v>
      </c>
      <c r="AP1522" s="48" t="str" cm="1">
        <f t="array" ref="AP1522">IFERROR(_xlfn.IFS(
AQ1522="MPR ISSUE","TX ISSUE",
AQ1522="BSS Hardware Issue","RAN ISSUE",
AQ1522="Sites strategiques, MLL, Pylone, etc.","ENVTECH",
AQ1522="AKTIVCO DEFAUT GE &amp; POWER Cabinet","POWER ISSUE",
AQ1522="AKTIVCO Coupure ENEO &amp; Baisse de tension","POWER ISSUE",
AQ1522="Coupure ENEO &amp; Baisse de tension","POWER ISSUE",
AQ1522="Defaut GE &amp; POWER Cabinet","POWER ISSUE",
AQ1522="Sharing","POWER ISSUE",
AQ1522="Sites strategiques &amp; DataCenter","POWER ISSUE",
AQ1522="Exclu","Exclu",
AQ1522="SAT","TX ISSUE",
AQ1522="SPARE-ISSUE","SPARE-ISSUE",
AQ1522="Fiber CAmtel","TX ISSUE",
AQ1522="Fiber AOF","TX ISSUE",
AQ1522="Projet OCM (HUAWEI)","TRAVAUX-HUAWEI",
AQ1522="Projet OCM (NOKIA)","TRAVAUX -NOKIA",
AQ1522="ACCESS-ISSUE","ACCESS-ISSUE",
AQ1522="Projet OCM (ZTE, NOKIA, autres projets)","TRAVAUX OCM",
AQ1522="No root CAuse","No root cause",
AQ1522="ODU HS","TX ISSUE",
AQ1522="IP &amp; VLAN","TX ISSUE",
AQ1522="Warehouse HUAWEI","SPARE-ISSUE",
AQ1522="SPARE-HS","SPARE-ISSUE",
AQ1522="Power Telco","RAN ISSUE",AQ1522="no impacts","no impacts"
),"")</f>
        <v>No root cause</v>
      </c>
      <c r="AQ1522" s="126" t="s">
        <v>5344</v>
      </c>
      <c r="AR1522" s="48" t="str" cm="1">
        <f t="array" ref="AR1522">IFERROR(_xlfn.IFS(
AQ1522="MPR ISSUE","ACTIVE",
AQ1522="BSS Hardware Issue","ACTIVE",
AQ1522="Sites strategiques, MLL, Pylone, etc.","PASSIVE",
AQ1522="AKTIVCO DEFAUT GE &amp; POWER Cabinet","PASSIVE",
AQ1522="AKTIVCO Coupure ENEO &amp; Baisse de tension","PASSIVE",
AQ1522="Coupure ENEO &amp; Baisse de tension","PASSIVE",
AQ1522="Defaut GE &amp; POWER Cabinet","PASSIVE",
AQ1522="Sharing","PASSIVE",
AQ1522="Sites strategiques &amp; DataCenter","PASSIVE",
AQ1522="Exclu","Exclu",
AQ1522="SAT","ACTIVE",
AQ1522="SPARE-ISSUE","SPARE-ISSUE",
AQ1522="Fiber CAmtel","ACTIVE",
AQ1522="Fiber AOF","ACTIVE",
AQ1522="Projet OCM (HUAWEI)","PLANNED WORKS",
AQ1522="Projet OCM (NOKIA)","PLANNED WORKS",
AQ1522="ACCESS-ISSUE","ACCESS-ISSUE",
AQ1522="Projet OCM (ZTE, NOKIA, autres projets)","PLANNED WORKS",
AQ1522="No root CAuse","No root cause",
AQ1522="ODU HS","ACTIVE",
AQ1522="IP &amp; VLAN","ACTIVE",
AQ1522="Warehouse HUAWEI","SPARE-ISSUE",
AQ1522="SPARE-HS","SPARE-ISSUE",
AQ1522="Power Telco","ACTIVE", AQ1522="no impacts","no impacts"
),"")</f>
        <v>No root cause</v>
      </c>
      <c r="AS1522" s="92" t="s">
        <v>5537</v>
      </c>
      <c r="AT1522" s="98" t="s">
        <v>3250</v>
      </c>
      <c r="AV1522" s="17" t="s">
        <v>5537</v>
      </c>
      <c r="AW1522" s="7" t="s">
        <v>5537</v>
      </c>
      <c r="AX1522" s="6" t="s">
        <v>5537</v>
      </c>
      <c r="AY1522" s="7"/>
      <c r="AZ1522" s="3" t="s">
        <v>5537</v>
      </c>
      <c r="BA1522" s="18" t="s">
        <v>5537</v>
      </c>
      <c r="BB1522" s="18" t="s">
        <v>5537</v>
      </c>
      <c r="BC1522" s="18" t="s">
        <v>5537</v>
      </c>
      <c r="BD1522" s="18" t="s">
        <v>5537</v>
      </c>
      <c r="BE1522" s="18" t="s">
        <v>5537</v>
      </c>
      <c r="BF1522" s="18" t="s">
        <v>5537</v>
      </c>
      <c r="BG1522" s="18" t="s">
        <v>5537</v>
      </c>
      <c r="BH1522" s="18" t="s">
        <v>5537</v>
      </c>
      <c r="BI1522" s="18" t="s">
        <v>5537</v>
      </c>
      <c r="BJ1522" s="18" t="s">
        <v>5537</v>
      </c>
      <c r="BK1522" s="18" t="s">
        <v>5537</v>
      </c>
      <c r="BL1522" s="9" t="s">
        <v>5537</v>
      </c>
      <c r="BM1522" s="14" t="s">
        <v>5537</v>
      </c>
      <c r="BN1522" s="14" t="s">
        <v>5537</v>
      </c>
      <c r="BO1522" s="14" t="str">
        <f>_xlfn.XLOOKUP(B1522,'[4]cell downs 18042026 17h'!$B:$B,'[4]cell downs 18042026 17h'!$B:$B,"")</f>
        <v/>
      </c>
      <c r="BP1522" s="14" t="str">
        <f>_xlfn.XLOOKUP(B1522,'[5]Cells Huawei 19042026 15h'!$B:$B,'[5]Cells Huawei 19042026 15h'!$B:$B,"")</f>
        <v/>
      </c>
      <c r="BQ1522" s="9" t="str">
        <f>_xlfn.XLOOKUP(B1522,'[6]cells down 19042026 9H40'!$B:$B,'[6]cells down 19042026 9H40'!$B:$B,"")</f>
        <v/>
      </c>
      <c r="BR1522" s="9" t="s">
        <v>3250</v>
      </c>
      <c r="BS1522" s="9" t="s">
        <v>594</v>
      </c>
      <c r="BT1522" s="108"/>
    </row>
    <row r="1523" spans="1:72" s="9" customFormat="1" x14ac:dyDescent="0.35">
      <c r="A1523" s="1" t="s">
        <v>2723</v>
      </c>
      <c r="B1523" s="8" t="s">
        <v>2724</v>
      </c>
      <c r="C1523" s="3" t="str">
        <f>_xlfn.XLOOKUP(B1523,'[1]daily break down'!$D:$D,'[1]daily break down'!$E:$E,"")</f>
        <v>Douala</v>
      </c>
      <c r="D1523" s="1" t="s">
        <v>21</v>
      </c>
      <c r="E1523" s="1" t="s">
        <v>36</v>
      </c>
      <c r="F1523" s="3" t="s">
        <v>31</v>
      </c>
      <c r="G1523" s="1" t="s">
        <v>32</v>
      </c>
      <c r="H1523" s="34" t="str">
        <f>_xlfn.XLOOKUP(B1523,[2]CALCULATION!$B:$B,[2]CALCULATION!$H:$H,"")</f>
        <v>ZTE</v>
      </c>
      <c r="I1523" s="28">
        <v>0</v>
      </c>
      <c r="J1523" s="28">
        <v>0</v>
      </c>
      <c r="K1523" s="28">
        <v>0</v>
      </c>
      <c r="L1523" s="28">
        <v>0</v>
      </c>
      <c r="M1523" s="28">
        <v>0</v>
      </c>
      <c r="N1523" s="28">
        <v>0</v>
      </c>
      <c r="O1523" s="28">
        <v>0</v>
      </c>
      <c r="P1523" s="28">
        <v>0</v>
      </c>
      <c r="Q1523" s="28">
        <v>0</v>
      </c>
      <c r="R1523" s="28">
        <v>0</v>
      </c>
      <c r="S1523" s="93">
        <v>0</v>
      </c>
      <c r="T1523" s="93">
        <f>_xlfn.XLOOKUP(B1523,'[3]Nur des jours'!$B:$B,'[3]Nur des jours'!$U:$U,"")</f>
        <v>0</v>
      </c>
      <c r="U1523" s="93">
        <v>0</v>
      </c>
      <c r="V1523" s="93">
        <v>1.6408272052002239E-3</v>
      </c>
      <c r="W1523" s="93">
        <v>0</v>
      </c>
      <c r="X1523" s="93">
        <v>0</v>
      </c>
      <c r="Y1523" s="93">
        <v>0</v>
      </c>
      <c r="Z1523" s="93">
        <v>0</v>
      </c>
      <c r="AA1523" s="93">
        <v>0</v>
      </c>
      <c r="AB1523" s="93">
        <v>0</v>
      </c>
      <c r="AC1523" s="93">
        <f>_xlfn.XLOOKUP(B1523,'[3]Nur des jours'!$B:$B,'[3]Nur des jours'!$N:$N,"")</f>
        <v>0</v>
      </c>
      <c r="AD1523" s="93">
        <v>0</v>
      </c>
      <c r="AE1523" s="93">
        <v>0</v>
      </c>
      <c r="AF1523" s="93">
        <v>0</v>
      </c>
      <c r="AG1523" s="93"/>
      <c r="AH1523" s="93">
        <v>0</v>
      </c>
      <c r="AI1523" s="93">
        <v>0</v>
      </c>
      <c r="AJ1523" s="93">
        <v>0</v>
      </c>
      <c r="AK1523" s="93">
        <v>0</v>
      </c>
      <c r="AL1523" s="93">
        <v>0</v>
      </c>
      <c r="AM1523" s="49" t="s">
        <v>5559</v>
      </c>
      <c r="AN1523" s="49"/>
      <c r="AO1523" s="48" t="str" cm="1">
        <f t="array" ref="AO1523">IFERROR(_xlfn.IFS(
AQ1523="MPR ISSUE","PDH",
AQ1523="BSS Hardware Issue","BSS",
AQ1523="Sites strategiques, MLL, Pylone, etc.","ENVTECH",
AQ1523="AKTIVCO DEFAUT GE &amp; POWER Cabinet","AKTIVCO",
AQ1523="AKTIVCO Coupure ENEO &amp; Baisse de tension","AKTIVCO GRID ONLY",
AQ1523="Coupure ENEO &amp; Baisse de tension","IHS GRID ONLY",
AQ1523="Defaut GE &amp; POWER Cabinet","IHS",
AQ1523="Sharing","Partners",
AQ1523="Sites strategiques &amp; DataCenter","SST &amp; DC",
AQ1523="Exclu","Exclu",
AQ1523="SAT","SAT",
AQ1523="SPARE-ISSUE","SPARE-ISSUE",
AQ1523="Fiber CAmtel","TRANS_FO_CAMTEL",
AQ1523="Fiber AOF","Fiber AOF",
AQ1523="Projet OCM (HUAWEI)","TRAVAUX-HUAWEI",
AQ1523="Projet OCM (NOKIA)","TRAVAUX-NOKIA",
AQ1523="ACCESS-ISSUE","ACCESS-ISSUE",
AQ1523="Projet OCM (ZTE, NOKIA, autres projets)","TRAVAUX OCM",
AQ1523="No root CAuse","No root cause",
AQ1523="ODU HS","PDH",
AQ1523="IP &amp; VLAN","PDH",
AQ1523="Warehouse HUAWEI","SPARE-ISSUE",
AQ1523="SPARE-HS","SPARE-ISSUE",
AQ1523="Power Telco","BSS",AQ1523="no impacts","no impacts"
),"")</f>
        <v>No root cause</v>
      </c>
      <c r="AP1523" s="48" t="str" cm="1">
        <f t="array" ref="AP1523">IFERROR(_xlfn.IFS(
AQ1523="MPR ISSUE","TX ISSUE",
AQ1523="BSS Hardware Issue","RAN ISSUE",
AQ1523="Sites strategiques, MLL, Pylone, etc.","ENVTECH",
AQ1523="AKTIVCO DEFAUT GE &amp; POWER Cabinet","POWER ISSUE",
AQ1523="AKTIVCO Coupure ENEO &amp; Baisse de tension","POWER ISSUE",
AQ1523="Coupure ENEO &amp; Baisse de tension","POWER ISSUE",
AQ1523="Defaut GE &amp; POWER Cabinet","POWER ISSUE",
AQ1523="Sharing","POWER ISSUE",
AQ1523="Sites strategiques &amp; DataCenter","POWER ISSUE",
AQ1523="Exclu","Exclu",
AQ1523="SAT","TX ISSUE",
AQ1523="SPARE-ISSUE","SPARE-ISSUE",
AQ1523="Fiber CAmtel","TX ISSUE",
AQ1523="Fiber AOF","TX ISSUE",
AQ1523="Projet OCM (HUAWEI)","TRAVAUX-HUAWEI",
AQ1523="Projet OCM (NOKIA)","TRAVAUX -NOKIA",
AQ1523="ACCESS-ISSUE","ACCESS-ISSUE",
AQ1523="Projet OCM (ZTE, NOKIA, autres projets)","TRAVAUX OCM",
AQ1523="No root CAuse","No root cause",
AQ1523="ODU HS","TX ISSUE",
AQ1523="IP &amp; VLAN","TX ISSUE",
AQ1523="Warehouse HUAWEI","SPARE-ISSUE",
AQ1523="SPARE-HS","SPARE-ISSUE",
AQ1523="Power Telco","RAN ISSUE",AQ1523="no impacts","no impacts"
),"")</f>
        <v>No root cause</v>
      </c>
      <c r="AQ1523" s="67" t="s">
        <v>5344</v>
      </c>
      <c r="AR1523" s="48" t="str" cm="1">
        <f t="array" ref="AR1523">IFERROR(_xlfn.IFS(
AQ1523="MPR ISSUE","ACTIVE",
AQ1523="BSS Hardware Issue","ACTIVE",
AQ1523="Sites strategiques, MLL, Pylone, etc.","PASSIVE",
AQ1523="AKTIVCO DEFAUT GE &amp; POWER Cabinet","PASSIVE",
AQ1523="AKTIVCO Coupure ENEO &amp; Baisse de tension","PASSIVE",
AQ1523="Coupure ENEO &amp; Baisse de tension","PASSIVE",
AQ1523="Defaut GE &amp; POWER Cabinet","PASSIVE",
AQ1523="Sharing","PASSIVE",
AQ1523="Sites strategiques &amp; DataCenter","PASSIVE",
AQ1523="Exclu","Exclu",
AQ1523="SAT","ACTIVE",
AQ1523="SPARE-ISSUE","SPARE-ISSUE",
AQ1523="Fiber CAmtel","ACTIVE",
AQ1523="Fiber AOF","ACTIVE",
AQ1523="Projet OCM (HUAWEI)","PLANNED WORKS",
AQ1523="Projet OCM (NOKIA)","PLANNED WORKS",
AQ1523="ACCESS-ISSUE","ACCESS-ISSUE",
AQ1523="Projet OCM (ZTE, NOKIA, autres projets)","PLANNED WORKS",
AQ1523="No root CAuse","No root cause",
AQ1523="ODU HS","ACTIVE",
AQ1523="IP &amp; VLAN","ACTIVE",
AQ1523="Warehouse HUAWEI","SPARE-ISSUE",
AQ1523="SPARE-HS","SPARE-ISSUE",
AQ1523="Power Telco","ACTIVE", AQ1523="no impacts","no impacts"
),"")</f>
        <v>No root cause</v>
      </c>
      <c r="AS1523" s="92" t="s">
        <v>5537</v>
      </c>
      <c r="AT1523" s="98" t="s">
        <v>2724</v>
      </c>
      <c r="AV1523" s="17" t="s">
        <v>5537</v>
      </c>
      <c r="AW1523" s="7" t="s">
        <v>5537</v>
      </c>
      <c r="AX1523" s="6" t="s">
        <v>5537</v>
      </c>
      <c r="AY1523" s="7"/>
      <c r="AZ1523" s="3" t="s">
        <v>5537</v>
      </c>
      <c r="BA1523" s="18" t="s">
        <v>5537</v>
      </c>
      <c r="BB1523" s="18" t="s">
        <v>5537</v>
      </c>
      <c r="BC1523" s="18" t="s">
        <v>5537</v>
      </c>
      <c r="BD1523" s="18" t="s">
        <v>5537</v>
      </c>
      <c r="BE1523" s="18" t="s">
        <v>5537</v>
      </c>
      <c r="BF1523" s="18" t="s">
        <v>5537</v>
      </c>
      <c r="BG1523" s="18" t="s">
        <v>5537</v>
      </c>
      <c r="BH1523" s="18" t="s">
        <v>5537</v>
      </c>
      <c r="BI1523" s="18" t="s">
        <v>5537</v>
      </c>
      <c r="BJ1523" s="18" t="s">
        <v>5537</v>
      </c>
      <c r="BK1523" s="18" t="s">
        <v>5537</v>
      </c>
      <c r="BL1523" s="9" t="s">
        <v>5537</v>
      </c>
      <c r="BM1523" s="14" t="s">
        <v>5537</v>
      </c>
      <c r="BN1523" s="14" t="s">
        <v>5537</v>
      </c>
      <c r="BO1523" s="14" t="str">
        <f>_xlfn.XLOOKUP(B1523,'[4]cell downs 18042026 17h'!$B:$B,'[4]cell downs 18042026 17h'!$B:$B,"")</f>
        <v/>
      </c>
      <c r="BP1523" s="14" t="str">
        <f>_xlfn.XLOOKUP(B1523,'[5]Cells Huawei 19042026 15h'!$B:$B,'[5]Cells Huawei 19042026 15h'!$B:$B,"")</f>
        <v/>
      </c>
      <c r="BQ1523" s="9" t="str">
        <f>_xlfn.XLOOKUP(B1523,'[6]cells down 19042026 9H40'!$B:$B,'[6]cells down 19042026 9H40'!$B:$B,"")</f>
        <v/>
      </c>
      <c r="BR1523" s="9" t="s">
        <v>5537</v>
      </c>
      <c r="BS1523" s="9" t="s">
        <v>12</v>
      </c>
      <c r="BT1523" s="108"/>
    </row>
    <row r="1524" spans="1:72" s="9" customFormat="1" x14ac:dyDescent="0.35">
      <c r="A1524" s="1" t="s">
        <v>5020</v>
      </c>
      <c r="B1524" s="8" t="s">
        <v>5021</v>
      </c>
      <c r="C1524" s="3" t="str">
        <f>_xlfn.XLOOKUP(B1524,'[1]daily break down'!$D:$D,'[1]daily break down'!$E:$E,"")</f>
        <v>Douala</v>
      </c>
      <c r="D1524" s="1" t="s">
        <v>21</v>
      </c>
      <c r="E1524" s="1" t="s">
        <v>36</v>
      </c>
      <c r="F1524" s="3" t="s">
        <v>31</v>
      </c>
      <c r="G1524" s="1" t="s">
        <v>32</v>
      </c>
      <c r="H1524" s="34" t="str">
        <f>_xlfn.XLOOKUP(B1524,[2]CALCULATION!$B:$B,[2]CALCULATION!$H:$H,"")</f>
        <v>ZTE</v>
      </c>
      <c r="I1524" s="28">
        <v>0</v>
      </c>
      <c r="J1524" s="28">
        <v>0</v>
      </c>
      <c r="K1524" s="28">
        <v>0</v>
      </c>
      <c r="L1524" s="28">
        <v>0</v>
      </c>
      <c r="M1524" s="28">
        <v>15.181700210881967</v>
      </c>
      <c r="N1524" s="28">
        <v>0</v>
      </c>
      <c r="O1524" s="28">
        <v>0</v>
      </c>
      <c r="P1524" s="28">
        <v>0</v>
      </c>
      <c r="Q1524" s="28">
        <v>7.1749271615401522</v>
      </c>
      <c r="R1524" s="28">
        <v>0</v>
      </c>
      <c r="S1524" s="93">
        <v>0</v>
      </c>
      <c r="T1524" s="93">
        <f>_xlfn.XLOOKUP(B1524,'[3]Nur des jours'!$B:$B,'[3]Nur des jours'!$U:$U,"")</f>
        <v>0</v>
      </c>
      <c r="U1524" s="93">
        <v>0</v>
      </c>
      <c r="V1524" s="93">
        <v>1.391136108756585E-3</v>
      </c>
      <c r="W1524" s="93">
        <v>0</v>
      </c>
      <c r="X1524" s="93">
        <v>0</v>
      </c>
      <c r="Y1524" s="93">
        <v>0</v>
      </c>
      <c r="Z1524" s="93">
        <v>0</v>
      </c>
      <c r="AA1524" s="93">
        <v>0</v>
      </c>
      <c r="AB1524" s="93">
        <v>0</v>
      </c>
      <c r="AC1524" s="93">
        <f>_xlfn.XLOOKUP(B1524,'[3]Nur des jours'!$B:$B,'[3]Nur des jours'!$N:$N,"")</f>
        <v>0</v>
      </c>
      <c r="AD1524" s="93">
        <v>0</v>
      </c>
      <c r="AE1524" s="93">
        <v>0</v>
      </c>
      <c r="AF1524" s="93">
        <v>0</v>
      </c>
      <c r="AG1524" s="93"/>
      <c r="AH1524" s="93">
        <v>0</v>
      </c>
      <c r="AI1524" s="93">
        <v>0</v>
      </c>
      <c r="AJ1524" s="93">
        <v>0</v>
      </c>
      <c r="AK1524" s="93">
        <v>0</v>
      </c>
      <c r="AL1524" s="93">
        <v>0</v>
      </c>
      <c r="AM1524" s="49" t="s">
        <v>5559</v>
      </c>
      <c r="AN1524" s="49"/>
      <c r="AO1524" s="48" t="str" cm="1">
        <f t="array" ref="AO1524">IFERROR(_xlfn.IFS(
AQ1524="MPR ISSUE","PDH",
AQ1524="BSS Hardware Issue","BSS",
AQ1524="Sites strategiques, MLL, Pylone, etc.","ENVTECH",
AQ1524="AKTIVCO DEFAUT GE &amp; POWER Cabinet","AKTIVCO",
AQ1524="AKTIVCO Coupure ENEO &amp; Baisse de tension","AKTIVCO GRID ONLY",
AQ1524="Coupure ENEO &amp; Baisse de tension","IHS GRID ONLY",
AQ1524="Defaut GE &amp; POWER Cabinet","IHS",
AQ1524="Sharing","Partners",
AQ1524="Sites strategiques &amp; DataCenter","SST &amp; DC",
AQ1524="Exclu","Exclu",
AQ1524="SAT","SAT",
AQ1524="SPARE-ISSUE","SPARE-ISSUE",
AQ1524="Fiber CAmtel","TRANS_FO_CAMTEL",
AQ1524="Fiber AOF","Fiber AOF",
AQ1524="Projet OCM (HUAWEI)","TRAVAUX-HUAWEI",
AQ1524="Projet OCM (NOKIA)","TRAVAUX-NOKIA",
AQ1524="ACCESS-ISSUE","ACCESS-ISSUE",
AQ1524="Projet OCM (ZTE, NOKIA, autres projets)","TRAVAUX OCM",
AQ1524="No root CAuse","No root cause",
AQ1524="ODU HS","PDH",
AQ1524="IP &amp; VLAN","PDH",
AQ1524="Warehouse HUAWEI","SPARE-ISSUE",
AQ1524="SPARE-HS","SPARE-ISSUE",
AQ1524="Power Telco","BSS",AQ1524="no impacts","no impacts"
),"")</f>
        <v>No root cause</v>
      </c>
      <c r="AP1524" s="48" t="str" cm="1">
        <f t="array" ref="AP1524">IFERROR(_xlfn.IFS(
AQ1524="MPR ISSUE","TX ISSUE",
AQ1524="BSS Hardware Issue","RAN ISSUE",
AQ1524="Sites strategiques, MLL, Pylone, etc.","ENVTECH",
AQ1524="AKTIVCO DEFAUT GE &amp; POWER Cabinet","POWER ISSUE",
AQ1524="AKTIVCO Coupure ENEO &amp; Baisse de tension","POWER ISSUE",
AQ1524="Coupure ENEO &amp; Baisse de tension","POWER ISSUE",
AQ1524="Defaut GE &amp; POWER Cabinet","POWER ISSUE",
AQ1524="Sharing","POWER ISSUE",
AQ1524="Sites strategiques &amp; DataCenter","POWER ISSUE",
AQ1524="Exclu","Exclu",
AQ1524="SAT","TX ISSUE",
AQ1524="SPARE-ISSUE","SPARE-ISSUE",
AQ1524="Fiber CAmtel","TX ISSUE",
AQ1524="Fiber AOF","TX ISSUE",
AQ1524="Projet OCM (HUAWEI)","TRAVAUX-HUAWEI",
AQ1524="Projet OCM (NOKIA)","TRAVAUX -NOKIA",
AQ1524="ACCESS-ISSUE","ACCESS-ISSUE",
AQ1524="Projet OCM (ZTE, NOKIA, autres projets)","TRAVAUX OCM",
AQ1524="No root CAuse","No root cause",
AQ1524="ODU HS","TX ISSUE",
AQ1524="IP &amp; VLAN","TX ISSUE",
AQ1524="Warehouse HUAWEI","SPARE-ISSUE",
AQ1524="SPARE-HS","SPARE-ISSUE",
AQ1524="Power Telco","RAN ISSUE",AQ1524="no impacts","no impacts"
),"")</f>
        <v>No root cause</v>
      </c>
      <c r="AQ1524" s="67" t="s">
        <v>5344</v>
      </c>
      <c r="AR1524" s="48" t="str" cm="1">
        <f t="array" ref="AR1524">IFERROR(_xlfn.IFS(
AQ1524="MPR ISSUE","ACTIVE",
AQ1524="BSS Hardware Issue","ACTIVE",
AQ1524="Sites strategiques, MLL, Pylone, etc.","PASSIVE",
AQ1524="AKTIVCO DEFAUT GE &amp; POWER Cabinet","PASSIVE",
AQ1524="AKTIVCO Coupure ENEO &amp; Baisse de tension","PASSIVE",
AQ1524="Coupure ENEO &amp; Baisse de tension","PASSIVE",
AQ1524="Defaut GE &amp; POWER Cabinet","PASSIVE",
AQ1524="Sharing","PASSIVE",
AQ1524="Sites strategiques &amp; DataCenter","PASSIVE",
AQ1524="Exclu","Exclu",
AQ1524="SAT","ACTIVE",
AQ1524="SPARE-ISSUE","SPARE-ISSUE",
AQ1524="Fiber CAmtel","ACTIVE",
AQ1524="Fiber AOF","ACTIVE",
AQ1524="Projet OCM (HUAWEI)","PLANNED WORKS",
AQ1524="Projet OCM (NOKIA)","PLANNED WORKS",
AQ1524="ACCESS-ISSUE","ACCESS-ISSUE",
AQ1524="Projet OCM (ZTE, NOKIA, autres projets)","PLANNED WORKS",
AQ1524="No root CAuse","No root cause",
AQ1524="ODU HS","ACTIVE",
AQ1524="IP &amp; VLAN","ACTIVE",
AQ1524="Warehouse HUAWEI","SPARE-ISSUE",
AQ1524="SPARE-HS","SPARE-ISSUE",
AQ1524="Power Telco","ACTIVE", AQ1524="no impacts","no impacts"
),"")</f>
        <v>No root cause</v>
      </c>
      <c r="AS1524" s="92" t="s">
        <v>5537</v>
      </c>
      <c r="AT1524" s="98" t="s">
        <v>5021</v>
      </c>
      <c r="AV1524" s="17" t="s">
        <v>5537</v>
      </c>
      <c r="AW1524" s="7" t="s">
        <v>5537</v>
      </c>
      <c r="AX1524" s="6" t="s">
        <v>5537</v>
      </c>
      <c r="AY1524" s="7"/>
      <c r="AZ1524" s="3" t="s">
        <v>5537</v>
      </c>
      <c r="BA1524" s="18" t="s">
        <v>5537</v>
      </c>
      <c r="BB1524" s="18" t="s">
        <v>5537</v>
      </c>
      <c r="BC1524" s="18" t="s">
        <v>5537</v>
      </c>
      <c r="BD1524" s="18" t="s">
        <v>5537</v>
      </c>
      <c r="BE1524" s="18" t="s">
        <v>5537</v>
      </c>
      <c r="BF1524" s="18" t="s">
        <v>5537</v>
      </c>
      <c r="BG1524" s="18" t="s">
        <v>5537</v>
      </c>
      <c r="BH1524" s="18" t="s">
        <v>5537</v>
      </c>
      <c r="BI1524" s="18" t="s">
        <v>5537</v>
      </c>
      <c r="BJ1524" s="18" t="s">
        <v>5537</v>
      </c>
      <c r="BK1524" s="18" t="s">
        <v>5537</v>
      </c>
      <c r="BL1524" s="9" t="s">
        <v>5537</v>
      </c>
      <c r="BM1524" s="14" t="s">
        <v>5537</v>
      </c>
      <c r="BN1524" s="14" t="s">
        <v>5537</v>
      </c>
      <c r="BO1524" s="14" t="str">
        <f>_xlfn.XLOOKUP(B1524,'[4]cell downs 18042026 17h'!$B:$B,'[4]cell downs 18042026 17h'!$B:$B,"")</f>
        <v/>
      </c>
      <c r="BP1524" s="14" t="str">
        <f>_xlfn.XLOOKUP(B1524,'[5]Cells Huawei 19042026 15h'!$B:$B,'[5]Cells Huawei 19042026 15h'!$B:$B,"")</f>
        <v/>
      </c>
      <c r="BQ1524" s="9" t="str">
        <f>_xlfn.XLOOKUP(B1524,'[6]cells down 19042026 9H40'!$B:$B,'[6]cells down 19042026 9H40'!$B:$B,"")</f>
        <v/>
      </c>
      <c r="BR1524" s="9" t="s">
        <v>5537</v>
      </c>
      <c r="BS1524" s="9" t="s">
        <v>5537</v>
      </c>
      <c r="BT1524" s="108"/>
    </row>
    <row r="1525" spans="1:72" s="9" customFormat="1" x14ac:dyDescent="0.35">
      <c r="A1525" s="1" t="s">
        <v>2729</v>
      </c>
      <c r="B1525" s="8" t="s">
        <v>2730</v>
      </c>
      <c r="C1525" s="3" t="str">
        <f>_xlfn.XLOOKUP(B1525,'[1]daily break down'!$D:$D,'[1]daily break down'!$E:$E,"")</f>
        <v>LITTORAL</v>
      </c>
      <c r="D1525" s="1" t="s">
        <v>11</v>
      </c>
      <c r="E1525" s="1" t="s">
        <v>12</v>
      </c>
      <c r="F1525" s="3" t="s">
        <v>31</v>
      </c>
      <c r="G1525" s="1" t="s">
        <v>2731</v>
      </c>
      <c r="H1525" s="34" t="str">
        <f>_xlfn.XLOOKUP(B1525,[2]CALCULATION!$B:$B,[2]CALCULATION!$H:$H,"")</f>
        <v>ZTE</v>
      </c>
      <c r="I1525" s="28">
        <v>0</v>
      </c>
      <c r="J1525" s="28">
        <v>0</v>
      </c>
      <c r="K1525" s="28">
        <v>0</v>
      </c>
      <c r="L1525" s="28">
        <v>0</v>
      </c>
      <c r="M1525" s="28">
        <v>2.2071622820910135</v>
      </c>
      <c r="N1525" s="28">
        <v>0</v>
      </c>
      <c r="O1525" s="28">
        <v>0</v>
      </c>
      <c r="P1525" s="28">
        <v>0</v>
      </c>
      <c r="Q1525" s="28">
        <v>0</v>
      </c>
      <c r="R1525" s="28">
        <v>0</v>
      </c>
      <c r="S1525" s="93">
        <v>0</v>
      </c>
      <c r="T1525" s="93">
        <f>_xlfn.XLOOKUP(B1525,'[3]Nur des jours'!$B:$B,'[3]Nur des jours'!$U:$U,"")</f>
        <v>0</v>
      </c>
      <c r="U1525" s="93">
        <v>0</v>
      </c>
      <c r="V1525" s="93">
        <v>1.3554659521219016E-3</v>
      </c>
      <c r="W1525" s="93">
        <v>0</v>
      </c>
      <c r="X1525" s="93">
        <v>0</v>
      </c>
      <c r="Y1525" s="93">
        <v>0</v>
      </c>
      <c r="Z1525" s="93">
        <v>0</v>
      </c>
      <c r="AA1525" s="93">
        <v>0</v>
      </c>
      <c r="AB1525" s="93">
        <v>0</v>
      </c>
      <c r="AC1525" s="93">
        <f>_xlfn.XLOOKUP(B1525,'[3]Nur des jours'!$B:$B,'[3]Nur des jours'!$N:$N,"")</f>
        <v>0</v>
      </c>
      <c r="AD1525" s="93">
        <v>0</v>
      </c>
      <c r="AE1525" s="93">
        <v>0</v>
      </c>
      <c r="AF1525" s="93">
        <v>0</v>
      </c>
      <c r="AG1525" s="93"/>
      <c r="AH1525" s="93">
        <v>0</v>
      </c>
      <c r="AI1525" s="93">
        <v>0</v>
      </c>
      <c r="AJ1525" s="93">
        <v>0</v>
      </c>
      <c r="AK1525" s="93">
        <v>0</v>
      </c>
      <c r="AL1525" s="93">
        <v>0</v>
      </c>
      <c r="AM1525" s="49" t="s">
        <v>5559</v>
      </c>
      <c r="AN1525" s="49"/>
      <c r="AO1525" s="48" t="str" cm="1">
        <f t="array" ref="AO1525">IFERROR(_xlfn.IFS(
AQ1525="MPR ISSUE","PDH",
AQ1525="BSS Hardware Issue","BSS",
AQ1525="Sites strategiques, MLL, Pylone, etc.","ENVTECH",
AQ1525="AKTIVCO DEFAUT GE &amp; POWER Cabinet","AKTIVCO",
AQ1525="AKTIVCO Coupure ENEO &amp; Baisse de tension","AKTIVCO GRID ONLY",
AQ1525="Coupure ENEO &amp; Baisse de tension","IHS GRID ONLY",
AQ1525="Defaut GE &amp; POWER Cabinet","IHS",
AQ1525="Sharing","Partners",
AQ1525="Sites strategiques &amp; DataCenter","SST &amp; DC",
AQ1525="Exclu","Exclu",
AQ1525="SAT","SAT",
AQ1525="SPARE-ISSUE","SPARE-ISSUE",
AQ1525="Fiber CAmtel","TRANS_FO_CAMTEL",
AQ1525="Fiber AOF","Fiber AOF",
AQ1525="Projet OCM (HUAWEI)","TRAVAUX-HUAWEI",
AQ1525="Projet OCM (NOKIA)","TRAVAUX-NOKIA",
AQ1525="ACCESS-ISSUE","ACCESS-ISSUE",
AQ1525="Projet OCM (ZTE, NOKIA, autres projets)","TRAVAUX OCM",
AQ1525="No root CAuse","No root cause",
AQ1525="ODU HS","PDH",
AQ1525="IP &amp; VLAN","PDH",
AQ1525="Warehouse HUAWEI","SPARE-ISSUE",
AQ1525="SPARE-HS","SPARE-ISSUE",
AQ1525="Power Telco","BSS",AQ1525="no impacts","no impacts"
),"")</f>
        <v>No root cause</v>
      </c>
      <c r="AP1525" s="48" t="str" cm="1">
        <f t="array" ref="AP1525">IFERROR(_xlfn.IFS(
AQ1525="MPR ISSUE","TX ISSUE",
AQ1525="BSS Hardware Issue","RAN ISSUE",
AQ1525="Sites strategiques, MLL, Pylone, etc.","ENVTECH",
AQ1525="AKTIVCO DEFAUT GE &amp; POWER Cabinet","POWER ISSUE",
AQ1525="AKTIVCO Coupure ENEO &amp; Baisse de tension","POWER ISSUE",
AQ1525="Coupure ENEO &amp; Baisse de tension","POWER ISSUE",
AQ1525="Defaut GE &amp; POWER Cabinet","POWER ISSUE",
AQ1525="Sharing","POWER ISSUE",
AQ1525="Sites strategiques &amp; DataCenter","POWER ISSUE",
AQ1525="Exclu","Exclu",
AQ1525="SAT","TX ISSUE",
AQ1525="SPARE-ISSUE","SPARE-ISSUE",
AQ1525="Fiber CAmtel","TX ISSUE",
AQ1525="Fiber AOF","TX ISSUE",
AQ1525="Projet OCM (HUAWEI)","TRAVAUX-HUAWEI",
AQ1525="Projet OCM (NOKIA)","TRAVAUX -NOKIA",
AQ1525="ACCESS-ISSUE","ACCESS-ISSUE",
AQ1525="Projet OCM (ZTE, NOKIA, autres projets)","TRAVAUX OCM",
AQ1525="No root CAuse","No root cause",
AQ1525="ODU HS","TX ISSUE",
AQ1525="IP &amp; VLAN","TX ISSUE",
AQ1525="Warehouse HUAWEI","SPARE-ISSUE",
AQ1525="SPARE-HS","SPARE-ISSUE",
AQ1525="Power Telco","RAN ISSUE",AQ1525="no impacts","no impacts"
),"")</f>
        <v>No root cause</v>
      </c>
      <c r="AQ1525" s="126" t="s">
        <v>5344</v>
      </c>
      <c r="AR1525" s="48" t="str" cm="1">
        <f t="array" ref="AR1525">IFERROR(_xlfn.IFS(
AQ1525="MPR ISSUE","ACTIVE",
AQ1525="BSS Hardware Issue","ACTIVE",
AQ1525="Sites strategiques, MLL, Pylone, etc.","PASSIVE",
AQ1525="AKTIVCO DEFAUT GE &amp; POWER Cabinet","PASSIVE",
AQ1525="AKTIVCO Coupure ENEO &amp; Baisse de tension","PASSIVE",
AQ1525="Coupure ENEO &amp; Baisse de tension","PASSIVE",
AQ1525="Defaut GE &amp; POWER Cabinet","PASSIVE",
AQ1525="Sharing","PASSIVE",
AQ1525="Sites strategiques &amp; DataCenter","PASSIVE",
AQ1525="Exclu","Exclu",
AQ1525="SAT","ACTIVE",
AQ1525="SPARE-ISSUE","SPARE-ISSUE",
AQ1525="Fiber CAmtel","ACTIVE",
AQ1525="Fiber AOF","ACTIVE",
AQ1525="Projet OCM (HUAWEI)","PLANNED WORKS",
AQ1525="Projet OCM (NOKIA)","PLANNED WORKS",
AQ1525="ACCESS-ISSUE","ACCESS-ISSUE",
AQ1525="Projet OCM (ZTE, NOKIA, autres projets)","PLANNED WORKS",
AQ1525="No root CAuse","No root cause",
AQ1525="ODU HS","ACTIVE",
AQ1525="IP &amp; VLAN","ACTIVE",
AQ1525="Warehouse HUAWEI","SPARE-ISSUE",
AQ1525="SPARE-HS","SPARE-ISSUE",
AQ1525="Power Telco","ACTIVE", AQ1525="no impacts","no impacts"
),"")</f>
        <v>No root cause</v>
      </c>
      <c r="AS1525" s="92" t="s">
        <v>5537</v>
      </c>
      <c r="AT1525" s="98" t="s">
        <v>2730</v>
      </c>
      <c r="AV1525" s="17" t="s">
        <v>5537</v>
      </c>
      <c r="AW1525" s="7" t="s">
        <v>5537</v>
      </c>
      <c r="AX1525" s="6" t="s">
        <v>5537</v>
      </c>
      <c r="AY1525" s="7"/>
      <c r="AZ1525" s="3" t="s">
        <v>5537</v>
      </c>
      <c r="BA1525" s="18" t="s">
        <v>5537</v>
      </c>
      <c r="BB1525" s="18" t="s">
        <v>5537</v>
      </c>
      <c r="BC1525" s="18" t="s">
        <v>5537</v>
      </c>
      <c r="BD1525" s="18" t="s">
        <v>5537</v>
      </c>
      <c r="BE1525" s="18" t="s">
        <v>5537</v>
      </c>
      <c r="BF1525" s="18" t="s">
        <v>5537</v>
      </c>
      <c r="BG1525" s="18" t="s">
        <v>5537</v>
      </c>
      <c r="BH1525" s="18" t="s">
        <v>5537</v>
      </c>
      <c r="BI1525" s="18" t="s">
        <v>5537</v>
      </c>
      <c r="BJ1525" s="18" t="s">
        <v>5537</v>
      </c>
      <c r="BK1525" s="18" t="s">
        <v>5537</v>
      </c>
      <c r="BL1525" s="9" t="s">
        <v>5537</v>
      </c>
      <c r="BM1525" s="14" t="s">
        <v>5537</v>
      </c>
      <c r="BN1525" s="14" t="s">
        <v>5537</v>
      </c>
      <c r="BO1525" s="14" t="str">
        <f>_xlfn.XLOOKUP(B1525,'[4]cell downs 18042026 17h'!$B:$B,'[4]cell downs 18042026 17h'!$B:$B,"")</f>
        <v/>
      </c>
      <c r="BP1525" s="14" t="str">
        <f>_xlfn.XLOOKUP(B1525,'[5]Cells Huawei 19042026 15h'!$B:$B,'[5]Cells Huawei 19042026 15h'!$B:$B,"")</f>
        <v/>
      </c>
      <c r="BQ1525" s="9" t="str">
        <f>_xlfn.XLOOKUP(B1525,'[6]cells down 19042026 9H40'!$B:$B,'[6]cells down 19042026 9H40'!$B:$B,"")</f>
        <v/>
      </c>
      <c r="BR1525" s="9" t="s">
        <v>2730</v>
      </c>
      <c r="BS1525" s="9" t="s">
        <v>5578</v>
      </c>
      <c r="BT1525" s="108"/>
    </row>
    <row r="1526" spans="1:72" s="9" customFormat="1" x14ac:dyDescent="0.35">
      <c r="A1526" s="1" t="s">
        <v>4299</v>
      </c>
      <c r="B1526" s="8" t="s">
        <v>4300</v>
      </c>
      <c r="C1526" s="3" t="str">
        <f>_xlfn.XLOOKUP(B1526,'[1]daily break down'!$D:$D,'[1]daily break down'!$E:$E,"")</f>
        <v>OUEST</v>
      </c>
      <c r="D1526" s="1" t="s">
        <v>11</v>
      </c>
      <c r="E1526" s="1" t="str">
        <f>BS1526</f>
        <v>Solar-Grid-Gen-Lithium</v>
      </c>
      <c r="F1526" s="3" t="s">
        <v>102</v>
      </c>
      <c r="G1526" s="1" t="s">
        <v>1799</v>
      </c>
      <c r="H1526" s="32" t="str">
        <f>_xlfn.XLOOKUP(B1526,[2]CALCULATION!$B:$B,[2]CALCULATION!$H:$H,"")</f>
        <v>HUAWEI</v>
      </c>
      <c r="I1526" s="28">
        <v>0</v>
      </c>
      <c r="J1526" s="28">
        <v>0</v>
      </c>
      <c r="K1526" s="28">
        <v>0</v>
      </c>
      <c r="L1526" s="28">
        <v>0</v>
      </c>
      <c r="M1526" s="28">
        <v>0</v>
      </c>
      <c r="N1526" s="28">
        <v>0</v>
      </c>
      <c r="O1526" s="28">
        <v>0</v>
      </c>
      <c r="P1526" s="28">
        <v>0</v>
      </c>
      <c r="Q1526" s="28">
        <v>0</v>
      </c>
      <c r="R1526" s="28">
        <v>0</v>
      </c>
      <c r="S1526" s="93">
        <v>0</v>
      </c>
      <c r="T1526" s="93">
        <f>_xlfn.XLOOKUP(B1526,'[3]Nur des jours'!$B:$B,'[3]Nur des jours'!$U:$U,"")</f>
        <v>0</v>
      </c>
      <c r="U1526" s="93">
        <v>0</v>
      </c>
      <c r="V1526" s="93">
        <v>5.3505234952187721E-4</v>
      </c>
      <c r="W1526" s="93">
        <v>0</v>
      </c>
      <c r="X1526" s="93">
        <v>0</v>
      </c>
      <c r="Y1526" s="93">
        <v>0</v>
      </c>
      <c r="Z1526" s="93">
        <v>0</v>
      </c>
      <c r="AA1526" s="93">
        <v>0</v>
      </c>
      <c r="AB1526" s="93">
        <v>0</v>
      </c>
      <c r="AC1526" s="93">
        <f>_xlfn.XLOOKUP(B1526,'[3]Nur des jours'!$B:$B,'[3]Nur des jours'!$N:$N,"")</f>
        <v>0</v>
      </c>
      <c r="AD1526" s="93">
        <v>0</v>
      </c>
      <c r="AE1526" s="93">
        <v>0</v>
      </c>
      <c r="AF1526" s="93">
        <v>0</v>
      </c>
      <c r="AG1526" s="93"/>
      <c r="AH1526" s="93">
        <v>0</v>
      </c>
      <c r="AI1526" s="93">
        <v>0</v>
      </c>
      <c r="AJ1526" s="93">
        <v>0</v>
      </c>
      <c r="AK1526" s="93">
        <v>0</v>
      </c>
      <c r="AL1526" s="93">
        <v>0</v>
      </c>
      <c r="AM1526" s="49" t="s">
        <v>5559</v>
      </c>
      <c r="AN1526" s="49"/>
      <c r="AO1526" s="48" t="str" cm="1">
        <f t="array" ref="AO1526">IFERROR(_xlfn.IFS(
AQ1526="MPR ISSUE","PDH",
AQ1526="BSS Hardware Issue","BSS",
AQ1526="Sites strategiques, MLL, Pylone, etc.","ENVTECH",
AQ1526="AKTIVCO DEFAUT GE &amp; POWER Cabinet","AKTIVCO",
AQ1526="AKTIVCO Coupure ENEO &amp; Baisse de tension","AKTIVCO GRID ONLY",
AQ1526="Coupure ENEO &amp; Baisse de tension","IHS GRID ONLY",
AQ1526="Defaut GE &amp; POWER Cabinet","IHS",
AQ1526="Sharing","Partners",
AQ1526="Sites strategiques &amp; DataCenter","SST &amp; DC",
AQ1526="Exclu","Exclu",
AQ1526="SAT","SAT",
AQ1526="SPARE-ISSUE","SPARE-ISSUE",
AQ1526="Fiber CAmtel","TRANS_FO_CAMTEL",
AQ1526="Fiber AOF","Fiber AOF",
AQ1526="Projet OCM (HUAWEI)","TRAVAUX-HUAWEI",
AQ1526="Projet OCM (NOKIA)","TRAVAUX-NOKIA",
AQ1526="ACCESS-ISSUE","ACCESS-ISSUE",
AQ1526="Projet OCM (ZTE, NOKIA, autres projets)","TRAVAUX OCM",
AQ1526="No root CAuse","No root cause",
AQ1526="ODU HS","PDH",
AQ1526="IP &amp; VLAN","PDH",
AQ1526="Warehouse HUAWEI","SPARE-ISSUE",
AQ1526="SPARE-HS","SPARE-ISSUE",
AQ1526="Power Telco","BSS",AQ1526="no impacts","no impacts"
),"")</f>
        <v>No root cause</v>
      </c>
      <c r="AP1526" s="48" t="str" cm="1">
        <f t="array" ref="AP1526">IFERROR(_xlfn.IFS(
AQ1526="MPR ISSUE","TX ISSUE",
AQ1526="BSS Hardware Issue","RAN ISSUE",
AQ1526="Sites strategiques, MLL, Pylone, etc.","ENVTECH",
AQ1526="AKTIVCO DEFAUT GE &amp; POWER Cabinet","POWER ISSUE",
AQ1526="AKTIVCO Coupure ENEO &amp; Baisse de tension","POWER ISSUE",
AQ1526="Coupure ENEO &amp; Baisse de tension","POWER ISSUE",
AQ1526="Defaut GE &amp; POWER Cabinet","POWER ISSUE",
AQ1526="Sharing","POWER ISSUE",
AQ1526="Sites strategiques &amp; DataCenter","POWER ISSUE",
AQ1526="Exclu","Exclu",
AQ1526="SAT","TX ISSUE",
AQ1526="SPARE-ISSUE","SPARE-ISSUE",
AQ1526="Fiber CAmtel","TX ISSUE",
AQ1526="Fiber AOF","TX ISSUE",
AQ1526="Projet OCM (HUAWEI)","TRAVAUX-HUAWEI",
AQ1526="Projet OCM (NOKIA)","TRAVAUX -NOKIA",
AQ1526="ACCESS-ISSUE","ACCESS-ISSUE",
AQ1526="Projet OCM (ZTE, NOKIA, autres projets)","TRAVAUX OCM",
AQ1526="No root CAuse","No root cause",
AQ1526="ODU HS","TX ISSUE",
AQ1526="IP &amp; VLAN","TX ISSUE",
AQ1526="Warehouse HUAWEI","SPARE-ISSUE",
AQ1526="SPARE-HS","SPARE-ISSUE",
AQ1526="Power Telco","RAN ISSUE",AQ1526="no impacts","no impacts"
),"")</f>
        <v>No root cause</v>
      </c>
      <c r="AQ1526" s="126" t="s">
        <v>5344</v>
      </c>
      <c r="AR1526" s="48" t="str" cm="1">
        <f t="array" ref="AR1526">IFERROR(_xlfn.IFS(
AQ1526="MPR ISSUE","ACTIVE",
AQ1526="BSS Hardware Issue","ACTIVE",
AQ1526="Sites strategiques, MLL, Pylone, etc.","PASSIVE",
AQ1526="AKTIVCO DEFAUT GE &amp; POWER Cabinet","PASSIVE",
AQ1526="AKTIVCO Coupure ENEO &amp; Baisse de tension","PASSIVE",
AQ1526="Coupure ENEO &amp; Baisse de tension","PASSIVE",
AQ1526="Defaut GE &amp; POWER Cabinet","PASSIVE",
AQ1526="Sharing","PASSIVE",
AQ1526="Sites strategiques &amp; DataCenter","PASSIVE",
AQ1526="Exclu","Exclu",
AQ1526="SAT","ACTIVE",
AQ1526="SPARE-ISSUE","SPARE-ISSUE",
AQ1526="Fiber CAmtel","ACTIVE",
AQ1526="Fiber AOF","ACTIVE",
AQ1526="Projet OCM (HUAWEI)","PLANNED WORKS",
AQ1526="Projet OCM (NOKIA)","PLANNED WORKS",
AQ1526="ACCESS-ISSUE","ACCESS-ISSUE",
AQ1526="Projet OCM (ZTE, NOKIA, autres projets)","PLANNED WORKS",
AQ1526="No root CAuse","No root cause",
AQ1526="ODU HS","ACTIVE",
AQ1526="IP &amp; VLAN","ACTIVE",
AQ1526="Warehouse HUAWEI","SPARE-ISSUE",
AQ1526="SPARE-HS","SPARE-ISSUE",
AQ1526="Power Telco","ACTIVE", AQ1526="no impacts","no impacts"
),"")</f>
        <v>No root cause</v>
      </c>
      <c r="AS1526" s="92" t="s">
        <v>5537</v>
      </c>
      <c r="AT1526" s="98" t="s">
        <v>4300</v>
      </c>
      <c r="AV1526" s="17" t="s">
        <v>5537</v>
      </c>
      <c r="AW1526" s="7" t="s">
        <v>5537</v>
      </c>
      <c r="AX1526" s="6" t="s">
        <v>5537</v>
      </c>
      <c r="AY1526" s="7"/>
      <c r="AZ1526" s="3" t="s">
        <v>5537</v>
      </c>
      <c r="BA1526" s="18" t="s">
        <v>5537</v>
      </c>
      <c r="BB1526" s="18" t="s">
        <v>5537</v>
      </c>
      <c r="BC1526" s="18" t="s">
        <v>5537</v>
      </c>
      <c r="BD1526" s="18" t="s">
        <v>5537</v>
      </c>
      <c r="BE1526" s="18" t="s">
        <v>5537</v>
      </c>
      <c r="BF1526" s="18" t="s">
        <v>5537</v>
      </c>
      <c r="BG1526" s="18" t="s">
        <v>5537</v>
      </c>
      <c r="BH1526" s="18" t="s">
        <v>5537</v>
      </c>
      <c r="BI1526" s="18" t="s">
        <v>5537</v>
      </c>
      <c r="BJ1526" s="18" t="s">
        <v>5537</v>
      </c>
      <c r="BK1526" s="18" t="s">
        <v>5537</v>
      </c>
      <c r="BL1526" s="9" t="s">
        <v>5537</v>
      </c>
      <c r="BM1526" s="14" t="s">
        <v>5537</v>
      </c>
      <c r="BN1526" s="14" t="s">
        <v>5537</v>
      </c>
      <c r="BO1526" s="14" t="str">
        <f>_xlfn.XLOOKUP(B1526,'[4]cell downs 18042026 17h'!$B:$B,'[4]cell downs 18042026 17h'!$B:$B,"")</f>
        <v/>
      </c>
      <c r="BP1526" s="14" t="str">
        <f>_xlfn.XLOOKUP(B1526,'[5]Cells Huawei 19042026 15h'!$B:$B,'[5]Cells Huawei 19042026 15h'!$B:$B,"")</f>
        <v/>
      </c>
      <c r="BQ1526" s="9" t="str">
        <f>_xlfn.XLOOKUP(B1526,'[6]cells down 19042026 9H40'!$B:$B,'[6]cells down 19042026 9H40'!$B:$B,"")</f>
        <v/>
      </c>
      <c r="BR1526" s="9" t="s">
        <v>4300</v>
      </c>
      <c r="BS1526" s="9" t="s">
        <v>1713</v>
      </c>
      <c r="BT1526" s="108"/>
    </row>
    <row r="1527" spans="1:72" s="9" customFormat="1" x14ac:dyDescent="0.35">
      <c r="A1527" s="1" t="s">
        <v>1799</v>
      </c>
      <c r="B1527" s="8" t="s">
        <v>2090</v>
      </c>
      <c r="C1527" s="3" t="str">
        <f>_xlfn.XLOOKUP(B1527,'[1]daily break down'!$D:$D,'[1]daily break down'!$E:$E,"")</f>
        <v>OUEST</v>
      </c>
      <c r="D1527" s="1" t="s">
        <v>11</v>
      </c>
      <c r="E1527" s="1" t="s">
        <v>12</v>
      </c>
      <c r="F1527" s="3" t="s">
        <v>102</v>
      </c>
      <c r="G1527" s="1" t="s">
        <v>1799</v>
      </c>
      <c r="H1527" s="32" t="str">
        <f>_xlfn.XLOOKUP(B1527,[2]CALCULATION!$B:$B,[2]CALCULATION!$H:$H,"")</f>
        <v>Huawei</v>
      </c>
      <c r="I1527" s="28">
        <v>4.6228522998690194</v>
      </c>
      <c r="J1527" s="28">
        <v>4.6228522998690194</v>
      </c>
      <c r="K1527" s="28">
        <v>4.6228522998690194</v>
      </c>
      <c r="L1527" s="28">
        <v>4.6228522998690194</v>
      </c>
      <c r="M1527" s="28">
        <v>4.6228522998690194</v>
      </c>
      <c r="N1527" s="28">
        <v>4.6228522998690194</v>
      </c>
      <c r="O1527" s="28">
        <v>4.6228522998690194</v>
      </c>
      <c r="P1527" s="28">
        <v>4.6233873522185416</v>
      </c>
      <c r="Q1527" s="28">
        <v>4.6228522998690194</v>
      </c>
      <c r="R1527" s="28">
        <v>0</v>
      </c>
      <c r="S1527" s="93">
        <v>0</v>
      </c>
      <c r="T1527" s="93">
        <f>_xlfn.XLOOKUP(B1527,'[3]Nur des jours'!$B:$B,'[3]Nur des jours'!$U:$U,"")</f>
        <v>0</v>
      </c>
      <c r="U1527" s="93">
        <v>0</v>
      </c>
      <c r="V1527" s="93">
        <v>2.675261747609386E-4</v>
      </c>
      <c r="W1527" s="93">
        <v>0</v>
      </c>
      <c r="X1527" s="93">
        <v>0</v>
      </c>
      <c r="Y1527" s="93">
        <v>0</v>
      </c>
      <c r="Z1527" s="93">
        <v>0</v>
      </c>
      <c r="AA1527" s="93">
        <v>0</v>
      </c>
      <c r="AB1527" s="93">
        <v>0</v>
      </c>
      <c r="AC1527" s="93">
        <f>_xlfn.XLOOKUP(B1527,'[3]Nur des jours'!$B:$B,'[3]Nur des jours'!$N:$N,"")</f>
        <v>0</v>
      </c>
      <c r="AD1527" s="93">
        <v>0</v>
      </c>
      <c r="AE1527" s="93">
        <v>0</v>
      </c>
      <c r="AF1527" s="93">
        <v>0</v>
      </c>
      <c r="AG1527" s="93"/>
      <c r="AH1527" s="93">
        <v>0</v>
      </c>
      <c r="AI1527" s="93">
        <v>0</v>
      </c>
      <c r="AJ1527" s="93">
        <v>0</v>
      </c>
      <c r="AK1527" s="93">
        <v>0</v>
      </c>
      <c r="AL1527" s="93">
        <v>0</v>
      </c>
      <c r="AM1527" s="49" t="s">
        <v>5559</v>
      </c>
      <c r="AN1527" s="49"/>
      <c r="AO1527" s="48" t="str" cm="1">
        <f t="array" ref="AO1527">IFERROR(_xlfn.IFS(
AQ1527="MPR ISSUE","PDH",
AQ1527="BSS Hardware Issue","BSS",
AQ1527="Sites strategiques, MLL, Pylone, etc.","ENVTECH",
AQ1527="AKTIVCO DEFAUT GE &amp; POWER Cabinet","AKTIVCO",
AQ1527="AKTIVCO Coupure ENEO &amp; Baisse de tension","AKTIVCO GRID ONLY",
AQ1527="Coupure ENEO &amp; Baisse de tension","IHS GRID ONLY",
AQ1527="Defaut GE &amp; POWER Cabinet","IHS",
AQ1527="Sharing","Partners",
AQ1527="Sites strategiques &amp; DataCenter","SST &amp; DC",
AQ1527="Exclu","Exclu",
AQ1527="SAT","SAT",
AQ1527="SPARE-ISSUE","SPARE-ISSUE",
AQ1527="Fiber CAmtel","TRANS_FO_CAMTEL",
AQ1527="Fiber AOF","Fiber AOF",
AQ1527="Projet OCM (HUAWEI)","TRAVAUX-HUAWEI",
AQ1527="Projet OCM (NOKIA)","TRAVAUX-NOKIA",
AQ1527="ACCESS-ISSUE","ACCESS-ISSUE",
AQ1527="Projet OCM (ZTE, NOKIA, autres projets)","TRAVAUX OCM",
AQ1527="No root CAuse","No root cause",
AQ1527="ODU HS","PDH",
AQ1527="IP &amp; VLAN","PDH",
AQ1527="Warehouse HUAWEI","SPARE-ISSUE",
AQ1527="SPARE-HS","SPARE-ISSUE",
AQ1527="Power Telco","BSS",AQ1527="no impacts","no impacts"
),"")</f>
        <v>No root cause</v>
      </c>
      <c r="AP1527" s="48" t="str" cm="1">
        <f t="array" ref="AP1527">IFERROR(_xlfn.IFS(
AQ1527="MPR ISSUE","TX ISSUE",
AQ1527="BSS Hardware Issue","RAN ISSUE",
AQ1527="Sites strategiques, MLL, Pylone, etc.","ENVTECH",
AQ1527="AKTIVCO DEFAUT GE &amp; POWER Cabinet","POWER ISSUE",
AQ1527="AKTIVCO Coupure ENEO &amp; Baisse de tension","POWER ISSUE",
AQ1527="Coupure ENEO &amp; Baisse de tension","POWER ISSUE",
AQ1527="Defaut GE &amp; POWER Cabinet","POWER ISSUE",
AQ1527="Sharing","POWER ISSUE",
AQ1527="Sites strategiques &amp; DataCenter","POWER ISSUE",
AQ1527="Exclu","Exclu",
AQ1527="SAT","TX ISSUE",
AQ1527="SPARE-ISSUE","SPARE-ISSUE",
AQ1527="Fiber CAmtel","TX ISSUE",
AQ1527="Fiber AOF","TX ISSUE",
AQ1527="Projet OCM (HUAWEI)","TRAVAUX-HUAWEI",
AQ1527="Projet OCM (NOKIA)","TRAVAUX -NOKIA",
AQ1527="ACCESS-ISSUE","ACCESS-ISSUE",
AQ1527="Projet OCM (ZTE, NOKIA, autres projets)","TRAVAUX OCM",
AQ1527="No root CAuse","No root cause",
AQ1527="ODU HS","TX ISSUE",
AQ1527="IP &amp; VLAN","TX ISSUE",
AQ1527="Warehouse HUAWEI","SPARE-ISSUE",
AQ1527="SPARE-HS","SPARE-ISSUE",
AQ1527="Power Telco","RAN ISSUE",AQ1527="no impacts","no impacts"
),"")</f>
        <v>No root cause</v>
      </c>
      <c r="AQ1527" s="126" t="s">
        <v>5344</v>
      </c>
      <c r="AR1527" s="48" t="str" cm="1">
        <f t="array" ref="AR1527">IFERROR(_xlfn.IFS(
AQ1527="MPR ISSUE","ACTIVE",
AQ1527="BSS Hardware Issue","ACTIVE",
AQ1527="Sites strategiques, MLL, Pylone, etc.","PASSIVE",
AQ1527="AKTIVCO DEFAUT GE &amp; POWER Cabinet","PASSIVE",
AQ1527="AKTIVCO Coupure ENEO &amp; Baisse de tension","PASSIVE",
AQ1527="Coupure ENEO &amp; Baisse de tension","PASSIVE",
AQ1527="Defaut GE &amp; POWER Cabinet","PASSIVE",
AQ1527="Sharing","PASSIVE",
AQ1527="Sites strategiques &amp; DataCenter","PASSIVE",
AQ1527="Exclu","Exclu",
AQ1527="SAT","ACTIVE",
AQ1527="SPARE-ISSUE","SPARE-ISSUE",
AQ1527="Fiber CAmtel","ACTIVE",
AQ1527="Fiber AOF","ACTIVE",
AQ1527="Projet OCM (HUAWEI)","PLANNED WORKS",
AQ1527="Projet OCM (NOKIA)","PLANNED WORKS",
AQ1527="ACCESS-ISSUE","ACCESS-ISSUE",
AQ1527="Projet OCM (ZTE, NOKIA, autres projets)","PLANNED WORKS",
AQ1527="No root CAuse","No root cause",
AQ1527="ODU HS","ACTIVE",
AQ1527="IP &amp; VLAN","ACTIVE",
AQ1527="Warehouse HUAWEI","SPARE-ISSUE",
AQ1527="SPARE-HS","SPARE-ISSUE",
AQ1527="Power Telco","ACTIVE", AQ1527="no impacts","no impacts"
),"")</f>
        <v>No root cause</v>
      </c>
      <c r="AS1527" s="92" t="s">
        <v>5537</v>
      </c>
      <c r="AT1527" s="98" t="s">
        <v>2090</v>
      </c>
      <c r="AV1527" s="17" t="s">
        <v>5537</v>
      </c>
      <c r="AW1527" s="7" t="s">
        <v>5537</v>
      </c>
      <c r="AX1527" s="6" t="s">
        <v>5537</v>
      </c>
      <c r="AY1527" s="7"/>
      <c r="AZ1527" s="3" t="s">
        <v>5537</v>
      </c>
      <c r="BA1527" s="18" t="s">
        <v>5537</v>
      </c>
      <c r="BB1527" s="18" t="s">
        <v>5537</v>
      </c>
      <c r="BC1527" s="18" t="s">
        <v>5537</v>
      </c>
      <c r="BD1527" s="18" t="s">
        <v>5537</v>
      </c>
      <c r="BE1527" s="18" t="s">
        <v>5537</v>
      </c>
      <c r="BF1527" s="18" t="s">
        <v>5537</v>
      </c>
      <c r="BG1527" s="18" t="s">
        <v>5537</v>
      </c>
      <c r="BH1527" s="18" t="s">
        <v>5537</v>
      </c>
      <c r="BI1527" s="18" t="s">
        <v>5537</v>
      </c>
      <c r="BJ1527" s="18" t="s">
        <v>5537</v>
      </c>
      <c r="BK1527" s="18" t="s">
        <v>5537</v>
      </c>
      <c r="BL1527" s="9" t="s">
        <v>5537</v>
      </c>
      <c r="BM1527" s="14" t="s">
        <v>5537</v>
      </c>
      <c r="BN1527" s="14" t="s">
        <v>5537</v>
      </c>
      <c r="BO1527" s="14" t="str">
        <f>_xlfn.XLOOKUP(B1527,'[4]cell downs 18042026 17h'!$B:$B,'[4]cell downs 18042026 17h'!$B:$B,"")</f>
        <v/>
      </c>
      <c r="BP1527" s="14" t="str">
        <f>_xlfn.XLOOKUP(B1527,'[5]Cells Huawei 19042026 15h'!$B:$B,'[5]Cells Huawei 19042026 15h'!$B:$B,"")</f>
        <v/>
      </c>
      <c r="BQ1527" s="9" t="str">
        <f>_xlfn.XLOOKUP(B1527,'[6]cells down 19042026 9H40'!$B:$B,'[6]cells down 19042026 9H40'!$B:$B,"")</f>
        <v/>
      </c>
      <c r="BR1527" s="9" t="s">
        <v>2090</v>
      </c>
      <c r="BS1527" s="9" t="s">
        <v>5537</v>
      </c>
      <c r="BT1527" s="108"/>
    </row>
    <row r="1528" spans="1:72" s="9" customFormat="1" x14ac:dyDescent="0.35">
      <c r="A1528" s="1" t="s">
        <v>4581</v>
      </c>
      <c r="B1528" s="8" t="s">
        <v>4582</v>
      </c>
      <c r="C1528" s="3" t="str">
        <f>_xlfn.XLOOKUP(B1528,'[1]daily break down'!$D:$D,'[1]daily break down'!$E:$E,"")</f>
        <v>Yaounde</v>
      </c>
      <c r="D1528" s="1" t="s">
        <v>11</v>
      </c>
      <c r="E1528" s="1" t="s">
        <v>12</v>
      </c>
      <c r="F1528" s="3" t="s">
        <v>37</v>
      </c>
      <c r="G1528" s="1" t="s">
        <v>38</v>
      </c>
      <c r="H1528" s="34" t="str">
        <f>_xlfn.XLOOKUP(B1528,[2]CALCULATION!$B:$B,[2]CALCULATION!$H:$H,"")</f>
        <v>ZTE</v>
      </c>
      <c r="I1528" s="28">
        <v>0</v>
      </c>
      <c r="J1528" s="28">
        <v>0</v>
      </c>
      <c r="K1528" s="28">
        <v>0</v>
      </c>
      <c r="L1528" s="28">
        <v>0</v>
      </c>
      <c r="M1528" s="28">
        <v>0</v>
      </c>
      <c r="N1528" s="28">
        <v>0</v>
      </c>
      <c r="O1528" s="28">
        <v>0</v>
      </c>
      <c r="P1528" s="28">
        <v>0</v>
      </c>
      <c r="Q1528" s="28">
        <v>12.20406254547945</v>
      </c>
      <c r="R1528" s="28">
        <v>0</v>
      </c>
      <c r="S1528" s="93">
        <v>4.6602167889439627</v>
      </c>
      <c r="T1528" s="93">
        <f>_xlfn.XLOOKUP(B1528,'[3]Nur des jours'!$B:$B,'[3]Nur des jours'!$U:$U,"")</f>
        <v>0</v>
      </c>
      <c r="U1528" s="93">
        <v>0</v>
      </c>
      <c r="V1528" s="93">
        <v>0</v>
      </c>
      <c r="W1528" s="93">
        <v>0</v>
      </c>
      <c r="X1528" s="93">
        <v>0</v>
      </c>
      <c r="Y1528" s="93">
        <v>0</v>
      </c>
      <c r="Z1528" s="93">
        <v>0</v>
      </c>
      <c r="AA1528" s="93">
        <v>0</v>
      </c>
      <c r="AB1528" s="93">
        <v>0</v>
      </c>
      <c r="AC1528" s="93">
        <f>_xlfn.XLOOKUP(B1528,'[3]Nur des jours'!$B:$B,'[3]Nur des jours'!$N:$N,"")</f>
        <v>0</v>
      </c>
      <c r="AD1528" s="93">
        <v>0</v>
      </c>
      <c r="AE1528" s="93">
        <v>0</v>
      </c>
      <c r="AF1528" s="93">
        <v>0</v>
      </c>
      <c r="AG1528" s="93"/>
      <c r="AH1528" s="93">
        <v>0</v>
      </c>
      <c r="AI1528" s="93">
        <v>0</v>
      </c>
      <c r="AJ1528" s="93">
        <v>0</v>
      </c>
      <c r="AK1528" s="93">
        <v>0</v>
      </c>
      <c r="AL1528" s="93">
        <v>0</v>
      </c>
      <c r="AM1528" s="49" t="s">
        <v>5559</v>
      </c>
      <c r="AN1528" s="49"/>
      <c r="AO1528" s="48" t="str" cm="1">
        <f t="array" ref="AO1528">IFERROR(_xlfn.IFS(
AQ1528="MPR ISSUE","PDH",
AQ1528="BSS Hardware Issue","BSS",
AQ1528="Sites strategiques, MLL, Pylone, etc.","ENVTECH",
AQ1528="AKTIVCO DEFAUT GE &amp; POWER Cabinet","AKTIVCO",
AQ1528="AKTIVCO Coupure ENEO &amp; Baisse de tension","AKTIVCO GRID ONLY",
AQ1528="Coupure ENEO &amp; Baisse de tension","IHS GRID ONLY",
AQ1528="Defaut GE &amp; POWER Cabinet","IHS",
AQ1528="Sharing","Partners",
AQ1528="Sites strategiques &amp; DataCenter","SST &amp; DC",
AQ1528="Exclu","Exclu",
AQ1528="SAT","SAT",
AQ1528="SPARE-ISSUE","SPARE-ISSUE",
AQ1528="Fiber CAmtel","TRANS_FO_CAMTEL",
AQ1528="Fiber AOF","Fiber AOF",
AQ1528="Projet OCM (HUAWEI)","TRAVAUX-HUAWEI",
AQ1528="Projet OCM (NOKIA)","TRAVAUX-NOKIA",
AQ1528="ACCESS-ISSUE","ACCESS-ISSUE",
AQ1528="Projet OCM (ZTE, NOKIA, autres projets)","TRAVAUX OCM",
AQ1528="No root CAuse","No root cause",
AQ1528="ODU HS","PDH",
AQ1528="IP &amp; VLAN","PDH",
AQ1528="Warehouse HUAWEI","SPARE-ISSUE",
AQ1528="SPARE-HS","SPARE-ISSUE",
AQ1528="Power Telco","BSS",AQ1528="no impacts","no impacts"
),"")</f>
        <v>No root cause</v>
      </c>
      <c r="AP1528" s="48" t="str" cm="1">
        <f t="array" ref="AP1528">IFERROR(_xlfn.IFS(
AQ1528="MPR ISSUE","TX ISSUE",
AQ1528="BSS Hardware Issue","RAN ISSUE",
AQ1528="Sites strategiques, MLL, Pylone, etc.","ENVTECH",
AQ1528="AKTIVCO DEFAUT GE &amp; POWER Cabinet","POWER ISSUE",
AQ1528="AKTIVCO Coupure ENEO &amp; Baisse de tension","POWER ISSUE",
AQ1528="Coupure ENEO &amp; Baisse de tension","POWER ISSUE",
AQ1528="Defaut GE &amp; POWER Cabinet","POWER ISSUE",
AQ1528="Sharing","POWER ISSUE",
AQ1528="Sites strategiques &amp; DataCenter","POWER ISSUE",
AQ1528="Exclu","Exclu",
AQ1528="SAT","TX ISSUE",
AQ1528="SPARE-ISSUE","SPARE-ISSUE",
AQ1528="Fiber CAmtel","TX ISSUE",
AQ1528="Fiber AOF","TX ISSUE",
AQ1528="Projet OCM (HUAWEI)","TRAVAUX-HUAWEI",
AQ1528="Projet OCM (NOKIA)","TRAVAUX -NOKIA",
AQ1528="ACCESS-ISSUE","ACCESS-ISSUE",
AQ1528="Projet OCM (ZTE, NOKIA, autres projets)","TRAVAUX OCM",
AQ1528="No root CAuse","No root cause",
AQ1528="ODU HS","TX ISSUE",
AQ1528="IP &amp; VLAN","TX ISSUE",
AQ1528="Warehouse HUAWEI","SPARE-ISSUE",
AQ1528="SPARE-HS","SPARE-ISSUE",
AQ1528="Power Telco","RAN ISSUE",AQ1528="no impacts","no impacts"
),"")</f>
        <v>No root cause</v>
      </c>
      <c r="AQ1528" s="126" t="s">
        <v>5344</v>
      </c>
      <c r="AR1528" s="48" t="str" cm="1">
        <f t="array" ref="AR1528">IFERROR(_xlfn.IFS(
AQ1528="MPR ISSUE","ACTIVE",
AQ1528="BSS Hardware Issue","ACTIVE",
AQ1528="Sites strategiques, MLL, Pylone, etc.","PASSIVE",
AQ1528="AKTIVCO DEFAUT GE &amp; POWER Cabinet","PASSIVE",
AQ1528="AKTIVCO Coupure ENEO &amp; Baisse de tension","PASSIVE",
AQ1528="Coupure ENEO &amp; Baisse de tension","PASSIVE",
AQ1528="Defaut GE &amp; POWER Cabinet","PASSIVE",
AQ1528="Sharing","PASSIVE",
AQ1528="Sites strategiques &amp; DataCenter","PASSIVE",
AQ1528="Exclu","Exclu",
AQ1528="SAT","ACTIVE",
AQ1528="SPARE-ISSUE","SPARE-ISSUE",
AQ1528="Fiber CAmtel","ACTIVE",
AQ1528="Fiber AOF","ACTIVE",
AQ1528="Projet OCM (HUAWEI)","PLANNED WORKS",
AQ1528="Projet OCM (NOKIA)","PLANNED WORKS",
AQ1528="ACCESS-ISSUE","ACCESS-ISSUE",
AQ1528="Projet OCM (ZTE, NOKIA, autres projets)","PLANNED WORKS",
AQ1528="No root CAuse","No root cause",
AQ1528="ODU HS","ACTIVE",
AQ1528="IP &amp; VLAN","ACTIVE",
AQ1528="Warehouse HUAWEI","SPARE-ISSUE",
AQ1528="SPARE-HS","SPARE-ISSUE",
AQ1528="Power Telco","ACTIVE", AQ1528="no impacts","no impacts"
),"")</f>
        <v>No root cause</v>
      </c>
      <c r="AS1528" s="92" t="s">
        <v>5537</v>
      </c>
      <c r="AT1528" s="98" t="s">
        <v>4582</v>
      </c>
      <c r="AV1528" s="17" t="s">
        <v>5537</v>
      </c>
      <c r="AW1528" s="7" t="s">
        <v>5537</v>
      </c>
      <c r="AX1528" s="6" t="s">
        <v>5537</v>
      </c>
      <c r="AY1528" s="7"/>
      <c r="AZ1528" s="3" t="s">
        <v>5537</v>
      </c>
      <c r="BA1528" s="18" t="s">
        <v>5537</v>
      </c>
      <c r="BB1528" s="18" t="s">
        <v>5537</v>
      </c>
      <c r="BC1528" s="18" t="s">
        <v>5537</v>
      </c>
      <c r="BD1528" s="18" t="s">
        <v>5537</v>
      </c>
      <c r="BE1528" s="18" t="s">
        <v>5537</v>
      </c>
      <c r="BF1528" s="18" t="s">
        <v>5537</v>
      </c>
      <c r="BG1528" s="18" t="s">
        <v>5537</v>
      </c>
      <c r="BH1528" s="18" t="s">
        <v>5537</v>
      </c>
      <c r="BI1528" s="18" t="s">
        <v>5537</v>
      </c>
      <c r="BJ1528" s="18" t="s">
        <v>5537</v>
      </c>
      <c r="BK1528" s="18" t="s">
        <v>5537</v>
      </c>
      <c r="BL1528" s="9" t="s">
        <v>5537</v>
      </c>
      <c r="BM1528" s="14" t="s">
        <v>5537</v>
      </c>
      <c r="BN1528" s="14" t="s">
        <v>5537</v>
      </c>
      <c r="BO1528" s="14" t="str">
        <f>_xlfn.XLOOKUP(B1528,'[4]cell downs 18042026 17h'!$B:$B,'[4]cell downs 18042026 17h'!$B:$B,"")</f>
        <v/>
      </c>
      <c r="BP1528" s="14" t="str">
        <f>_xlfn.XLOOKUP(B1528,'[5]Cells Huawei 19042026 15h'!$B:$B,'[5]Cells Huawei 19042026 15h'!$B:$B,"")</f>
        <v/>
      </c>
      <c r="BQ1528" s="9" t="str">
        <f>_xlfn.XLOOKUP(B1528,'[6]cells down 19042026 9H40'!$B:$B,'[6]cells down 19042026 9H40'!$B:$B,"")</f>
        <v/>
      </c>
      <c r="BR1528" s="9" t="s">
        <v>4582</v>
      </c>
      <c r="BS1528" s="9" t="s">
        <v>5537</v>
      </c>
      <c r="BT1528" s="108"/>
    </row>
    <row r="1529" spans="1:72" s="9" customFormat="1" x14ac:dyDescent="0.35">
      <c r="A1529" s="1" t="s">
        <v>2195</v>
      </c>
      <c r="B1529" s="8" t="s">
        <v>2196</v>
      </c>
      <c r="C1529" s="3" t="str">
        <f>_xlfn.XLOOKUP(B1529,'[1]daily break down'!$D:$D,'[1]daily break down'!$E:$E,"")</f>
        <v>Yaounde</v>
      </c>
      <c r="D1529" s="1" t="s">
        <v>21</v>
      </c>
      <c r="E1529" s="1" t="s">
        <v>30</v>
      </c>
      <c r="F1529" s="3" t="s">
        <v>37</v>
      </c>
      <c r="G1529" s="1" t="s">
        <v>38</v>
      </c>
      <c r="H1529" s="34" t="str">
        <f>_xlfn.XLOOKUP(B1529,[2]CALCULATION!$B:$B,[2]CALCULATION!$H:$H,"")</f>
        <v>ZTE</v>
      </c>
      <c r="I1529" s="28">
        <v>0</v>
      </c>
      <c r="J1529" s="28">
        <v>0</v>
      </c>
      <c r="K1529" s="28">
        <v>0</v>
      </c>
      <c r="L1529" s="28">
        <v>0</v>
      </c>
      <c r="M1529" s="28">
        <v>0</v>
      </c>
      <c r="N1529" s="28">
        <v>0</v>
      </c>
      <c r="O1529" s="28">
        <v>0</v>
      </c>
      <c r="P1529" s="28">
        <v>0</v>
      </c>
      <c r="Q1529" s="28">
        <v>0</v>
      </c>
      <c r="R1529" s="28">
        <v>0</v>
      </c>
      <c r="S1529" s="93">
        <v>2.4465982085020532</v>
      </c>
      <c r="T1529" s="93">
        <f>_xlfn.XLOOKUP(B1529,'[3]Nur des jours'!$B:$B,'[3]Nur des jours'!$U:$U,"")</f>
        <v>0</v>
      </c>
      <c r="U1529" s="93">
        <v>0</v>
      </c>
      <c r="V1529" s="93">
        <v>0</v>
      </c>
      <c r="W1529" s="93">
        <v>0</v>
      </c>
      <c r="X1529" s="93">
        <v>0</v>
      </c>
      <c r="Y1529" s="93">
        <v>0</v>
      </c>
      <c r="Z1529" s="93">
        <v>0</v>
      </c>
      <c r="AA1529" s="93">
        <v>0</v>
      </c>
      <c r="AB1529" s="93">
        <v>0</v>
      </c>
      <c r="AC1529" s="93">
        <f>_xlfn.XLOOKUP(B1529,'[3]Nur des jours'!$B:$B,'[3]Nur des jours'!$N:$N,"")</f>
        <v>0</v>
      </c>
      <c r="AD1529" s="93">
        <v>0</v>
      </c>
      <c r="AE1529" s="93">
        <v>0</v>
      </c>
      <c r="AF1529" s="93">
        <v>0</v>
      </c>
      <c r="AG1529" s="93"/>
      <c r="AH1529" s="93">
        <v>0</v>
      </c>
      <c r="AI1529" s="93">
        <v>0</v>
      </c>
      <c r="AJ1529" s="93">
        <v>0</v>
      </c>
      <c r="AK1529" s="93">
        <v>0</v>
      </c>
      <c r="AL1529" s="93">
        <v>0</v>
      </c>
      <c r="AM1529" s="49" t="s">
        <v>5559</v>
      </c>
      <c r="AN1529" s="49"/>
      <c r="AO1529" s="48" t="str" cm="1">
        <f t="array" ref="AO1529">IFERROR(_xlfn.IFS(
AQ1529="MPR ISSUE","PDH",
AQ1529="BSS Hardware Issue","BSS",
AQ1529="Sites strategiques, MLL, Pylone, etc.","ENVTECH",
AQ1529="AKTIVCO DEFAUT GE &amp; POWER Cabinet","AKTIVCO",
AQ1529="AKTIVCO Coupure ENEO &amp; Baisse de tension","AKTIVCO GRID ONLY",
AQ1529="Coupure ENEO &amp; Baisse de tension","IHS GRID ONLY",
AQ1529="Defaut GE &amp; POWER Cabinet","IHS",
AQ1529="Sharing","Partners",
AQ1529="Sites strategiques &amp; DataCenter","SST &amp; DC",
AQ1529="Exclu","Exclu",
AQ1529="SAT","SAT",
AQ1529="SPARE-ISSUE","SPARE-ISSUE",
AQ1529="Fiber CAmtel","TRANS_FO_CAMTEL",
AQ1529="Fiber AOF","Fiber AOF",
AQ1529="Projet OCM (HUAWEI)","TRAVAUX-HUAWEI",
AQ1529="Projet OCM (NOKIA)","TRAVAUX-NOKIA",
AQ1529="ACCESS-ISSUE","ACCESS-ISSUE",
AQ1529="Projet OCM (ZTE, NOKIA, autres projets)","TRAVAUX OCM",
AQ1529="No root CAuse","No root cause",
AQ1529="ODU HS","PDH",
AQ1529="IP &amp; VLAN","PDH",
AQ1529="Warehouse HUAWEI","SPARE-ISSUE",
AQ1529="SPARE-HS","SPARE-ISSUE",
AQ1529="Power Telco","BSS",AQ1529="no impacts","no impacts"
),"")</f>
        <v>No root cause</v>
      </c>
      <c r="AP1529" s="48" t="str" cm="1">
        <f t="array" ref="AP1529">IFERROR(_xlfn.IFS(
AQ1529="MPR ISSUE","TX ISSUE",
AQ1529="BSS Hardware Issue","RAN ISSUE",
AQ1529="Sites strategiques, MLL, Pylone, etc.","ENVTECH",
AQ1529="AKTIVCO DEFAUT GE &amp; POWER Cabinet","POWER ISSUE",
AQ1529="AKTIVCO Coupure ENEO &amp; Baisse de tension","POWER ISSUE",
AQ1529="Coupure ENEO &amp; Baisse de tension","POWER ISSUE",
AQ1529="Defaut GE &amp; POWER Cabinet","POWER ISSUE",
AQ1529="Sharing","POWER ISSUE",
AQ1529="Sites strategiques &amp; DataCenter","POWER ISSUE",
AQ1529="Exclu","Exclu",
AQ1529="SAT","TX ISSUE",
AQ1529="SPARE-ISSUE","SPARE-ISSUE",
AQ1529="Fiber CAmtel","TX ISSUE",
AQ1529="Fiber AOF","TX ISSUE",
AQ1529="Projet OCM (HUAWEI)","TRAVAUX-HUAWEI",
AQ1529="Projet OCM (NOKIA)","TRAVAUX -NOKIA",
AQ1529="ACCESS-ISSUE","ACCESS-ISSUE",
AQ1529="Projet OCM (ZTE, NOKIA, autres projets)","TRAVAUX OCM",
AQ1529="No root CAuse","No root cause",
AQ1529="ODU HS","TX ISSUE",
AQ1529="IP &amp; VLAN","TX ISSUE",
AQ1529="Warehouse HUAWEI","SPARE-ISSUE",
AQ1529="SPARE-HS","SPARE-ISSUE",
AQ1529="Power Telco","RAN ISSUE",AQ1529="no impacts","no impacts"
),"")</f>
        <v>No root cause</v>
      </c>
      <c r="AQ1529" s="67" t="s">
        <v>5344</v>
      </c>
      <c r="AR1529" s="48" t="str" cm="1">
        <f t="array" ref="AR1529">IFERROR(_xlfn.IFS(
AQ1529="MPR ISSUE","ACTIVE",
AQ1529="BSS Hardware Issue","ACTIVE",
AQ1529="Sites strategiques, MLL, Pylone, etc.","PASSIVE",
AQ1529="AKTIVCO DEFAUT GE &amp; POWER Cabinet","PASSIVE",
AQ1529="AKTIVCO Coupure ENEO &amp; Baisse de tension","PASSIVE",
AQ1529="Coupure ENEO &amp; Baisse de tension","PASSIVE",
AQ1529="Defaut GE &amp; POWER Cabinet","PASSIVE",
AQ1529="Sharing","PASSIVE",
AQ1529="Sites strategiques &amp; DataCenter","PASSIVE",
AQ1529="Exclu","Exclu",
AQ1529="SAT","ACTIVE",
AQ1529="SPARE-ISSUE","SPARE-ISSUE",
AQ1529="Fiber CAmtel","ACTIVE",
AQ1529="Fiber AOF","ACTIVE",
AQ1529="Projet OCM (HUAWEI)","PLANNED WORKS",
AQ1529="Projet OCM (NOKIA)","PLANNED WORKS",
AQ1529="ACCESS-ISSUE","ACCESS-ISSUE",
AQ1529="Projet OCM (ZTE, NOKIA, autres projets)","PLANNED WORKS",
AQ1529="No root CAuse","No root cause",
AQ1529="ODU HS","ACTIVE",
AQ1529="IP &amp; VLAN","ACTIVE",
AQ1529="Warehouse HUAWEI","SPARE-ISSUE",
AQ1529="SPARE-HS","SPARE-ISSUE",
AQ1529="Power Telco","ACTIVE", AQ1529="no impacts","no impacts"
),"")</f>
        <v>No root cause</v>
      </c>
      <c r="AS1529" s="92" t="s">
        <v>5537</v>
      </c>
      <c r="AT1529" s="98" t="s">
        <v>2196</v>
      </c>
      <c r="AV1529" s="17" t="s">
        <v>5537</v>
      </c>
      <c r="AW1529" s="7" t="s">
        <v>5537</v>
      </c>
      <c r="AX1529" s="6" t="s">
        <v>5537</v>
      </c>
      <c r="AY1529" s="7"/>
      <c r="AZ1529" s="3" t="s">
        <v>5537</v>
      </c>
      <c r="BA1529" s="18" t="s">
        <v>5537</v>
      </c>
      <c r="BB1529" s="18" t="s">
        <v>5537</v>
      </c>
      <c r="BC1529" s="18" t="s">
        <v>5537</v>
      </c>
      <c r="BD1529" s="18" t="s">
        <v>5537</v>
      </c>
      <c r="BE1529" s="18" t="s">
        <v>5537</v>
      </c>
      <c r="BF1529" s="18" t="s">
        <v>5537</v>
      </c>
      <c r="BG1529" s="18" t="s">
        <v>5537</v>
      </c>
      <c r="BH1529" s="18" t="s">
        <v>5537</v>
      </c>
      <c r="BI1529" s="18" t="s">
        <v>5537</v>
      </c>
      <c r="BJ1529" s="18" t="s">
        <v>5537</v>
      </c>
      <c r="BK1529" s="18" t="s">
        <v>5537</v>
      </c>
      <c r="BL1529" s="9" t="s">
        <v>5537</v>
      </c>
      <c r="BM1529" s="14" t="s">
        <v>5537</v>
      </c>
      <c r="BN1529" s="14" t="s">
        <v>5537</v>
      </c>
      <c r="BO1529" s="14" t="str">
        <f>_xlfn.XLOOKUP(B1529,'[4]cell downs 18042026 17h'!$B:$B,'[4]cell downs 18042026 17h'!$B:$B,"")</f>
        <v/>
      </c>
      <c r="BP1529" s="14" t="str">
        <f>_xlfn.XLOOKUP(B1529,'[5]Cells Huawei 19042026 15h'!$B:$B,'[5]Cells Huawei 19042026 15h'!$B:$B,"")</f>
        <v/>
      </c>
      <c r="BQ1529" s="9" t="str">
        <f>_xlfn.XLOOKUP(B1529,'[6]cells down 19042026 9H40'!$B:$B,'[6]cells down 19042026 9H40'!$B:$B,"")</f>
        <v/>
      </c>
      <c r="BR1529" s="9" t="s">
        <v>5537</v>
      </c>
      <c r="BS1529" s="9" t="s">
        <v>12</v>
      </c>
      <c r="BT1529" s="108"/>
    </row>
    <row r="1530" spans="1:72" s="9" customFormat="1" ht="27" customHeight="1" x14ac:dyDescent="0.35">
      <c r="A1530" s="1" t="s">
        <v>100</v>
      </c>
      <c r="B1530" s="8" t="s">
        <v>101</v>
      </c>
      <c r="C1530" s="3" t="str">
        <f>_xlfn.XLOOKUP(B1530,'[1]daily break down'!$D:$D,'[1]daily break down'!$E:$E,"")</f>
        <v>OUEST</v>
      </c>
      <c r="D1530" s="1" t="s">
        <v>11</v>
      </c>
      <c r="E1530" s="1" t="s">
        <v>12</v>
      </c>
      <c r="F1530" s="3" t="s">
        <v>102</v>
      </c>
      <c r="G1530" s="1" t="s">
        <v>103</v>
      </c>
      <c r="H1530" s="32" t="str">
        <f>_xlfn.XLOOKUP(B1530,[2]CALCULATION!$B:$B,[2]CALCULATION!$H:$H,"")</f>
        <v>Huawei</v>
      </c>
      <c r="I1530" s="28">
        <v>0</v>
      </c>
      <c r="J1530" s="28">
        <v>0</v>
      </c>
      <c r="K1530" s="28">
        <v>0</v>
      </c>
      <c r="L1530" s="28">
        <v>0</v>
      </c>
      <c r="M1530" s="28">
        <v>0</v>
      </c>
      <c r="N1530" s="28">
        <v>0</v>
      </c>
      <c r="O1530" s="28">
        <v>0</v>
      </c>
      <c r="P1530" s="28">
        <v>0</v>
      </c>
      <c r="Q1530" s="28">
        <v>0</v>
      </c>
      <c r="R1530" s="28">
        <v>0</v>
      </c>
      <c r="S1530" s="93">
        <v>5.8839706876920843</v>
      </c>
      <c r="T1530" s="93">
        <f>_xlfn.XLOOKUP(B1530,'[3]Nur des jours'!$B:$B,'[3]Nur des jours'!$U:$U,"")</f>
        <v>0</v>
      </c>
      <c r="U1530" s="93">
        <v>0</v>
      </c>
      <c r="V1530" s="93">
        <v>0</v>
      </c>
      <c r="W1530" s="93">
        <v>0</v>
      </c>
      <c r="X1530" s="93">
        <v>0</v>
      </c>
      <c r="Y1530" s="93">
        <v>0</v>
      </c>
      <c r="Z1530" s="93">
        <v>0</v>
      </c>
      <c r="AA1530" s="93">
        <v>0</v>
      </c>
      <c r="AB1530" s="93">
        <v>0</v>
      </c>
      <c r="AC1530" s="93">
        <f>_xlfn.XLOOKUP(B1530,'[3]Nur des jours'!$B:$B,'[3]Nur des jours'!$N:$N,"")</f>
        <v>0</v>
      </c>
      <c r="AD1530" s="93">
        <v>0</v>
      </c>
      <c r="AE1530" s="93">
        <v>0</v>
      </c>
      <c r="AF1530" s="93">
        <v>0</v>
      </c>
      <c r="AG1530" s="93"/>
      <c r="AH1530" s="93">
        <v>0</v>
      </c>
      <c r="AI1530" s="93">
        <v>0</v>
      </c>
      <c r="AJ1530" s="93">
        <v>0</v>
      </c>
      <c r="AK1530" s="93">
        <v>0</v>
      </c>
      <c r="AL1530" s="93">
        <v>0</v>
      </c>
      <c r="AM1530" s="49" t="s">
        <v>5559</v>
      </c>
      <c r="AN1530" s="49"/>
      <c r="AO1530" s="48" t="str" cm="1">
        <f t="array" ref="AO1530">IFERROR(_xlfn.IFS(
AQ1530="MPR ISSUE","PDH",
AQ1530="BSS Hardware Issue","BSS",
AQ1530="Sites strategiques, MLL, Pylone, etc.","ENVTECH",
AQ1530="AKTIVCO DEFAUT GE &amp; POWER Cabinet","AKTIVCO",
AQ1530="AKTIVCO Coupure ENEO &amp; Baisse de tension","AKTIVCO GRID ONLY",
AQ1530="Coupure ENEO &amp; Baisse de tension","IHS GRID ONLY",
AQ1530="Defaut GE &amp; POWER Cabinet","IHS",
AQ1530="Sharing","Partners",
AQ1530="Sites strategiques &amp; DataCenter","SST &amp; DC",
AQ1530="Exclu","Exclu",
AQ1530="SAT","SAT",
AQ1530="SPARE-ISSUE","SPARE-ISSUE",
AQ1530="Fiber CAmtel","TRANS_FO_CAMTEL",
AQ1530="Fiber AOF","Fiber AOF",
AQ1530="Projet OCM (HUAWEI)","TRAVAUX-HUAWEI",
AQ1530="Projet OCM (NOKIA)","TRAVAUX-NOKIA",
AQ1530="ACCESS-ISSUE","ACCESS-ISSUE",
AQ1530="Projet OCM (ZTE, NOKIA, autres projets)","TRAVAUX OCM",
AQ1530="No root CAuse","No root cause",
AQ1530="ODU HS","PDH",
AQ1530="IP &amp; VLAN","PDH",
AQ1530="Warehouse HUAWEI","SPARE-ISSUE",
AQ1530="SPARE-HS","SPARE-ISSUE",
AQ1530="Power Telco","BSS",AQ1530="no impacts","no impacts"
),"")</f>
        <v>No root cause</v>
      </c>
      <c r="AP1530" s="48" t="str" cm="1">
        <f t="array" ref="AP1530">IFERROR(_xlfn.IFS(
AQ1530="MPR ISSUE","TX ISSUE",
AQ1530="BSS Hardware Issue","RAN ISSUE",
AQ1530="Sites strategiques, MLL, Pylone, etc.","ENVTECH",
AQ1530="AKTIVCO DEFAUT GE &amp; POWER Cabinet","POWER ISSUE",
AQ1530="AKTIVCO Coupure ENEO &amp; Baisse de tension","POWER ISSUE",
AQ1530="Coupure ENEO &amp; Baisse de tension","POWER ISSUE",
AQ1530="Defaut GE &amp; POWER Cabinet","POWER ISSUE",
AQ1530="Sharing","POWER ISSUE",
AQ1530="Sites strategiques &amp; DataCenter","POWER ISSUE",
AQ1530="Exclu","Exclu",
AQ1530="SAT","TX ISSUE",
AQ1530="SPARE-ISSUE","SPARE-ISSUE",
AQ1530="Fiber CAmtel","TX ISSUE",
AQ1530="Fiber AOF","TX ISSUE",
AQ1530="Projet OCM (HUAWEI)","TRAVAUX-HUAWEI",
AQ1530="Projet OCM (NOKIA)","TRAVAUX -NOKIA",
AQ1530="ACCESS-ISSUE","ACCESS-ISSUE",
AQ1530="Projet OCM (ZTE, NOKIA, autres projets)","TRAVAUX OCM",
AQ1530="No root CAuse","No root cause",
AQ1530="ODU HS","TX ISSUE",
AQ1530="IP &amp; VLAN","TX ISSUE",
AQ1530="Warehouse HUAWEI","SPARE-ISSUE",
AQ1530="SPARE-HS","SPARE-ISSUE",
AQ1530="Power Telco","RAN ISSUE",AQ1530="no impacts","no impacts"
),"")</f>
        <v>No root cause</v>
      </c>
      <c r="AQ1530" s="126" t="s">
        <v>5344</v>
      </c>
      <c r="AR1530" s="48" t="str" cm="1">
        <f t="array" ref="AR1530">IFERROR(_xlfn.IFS(
AQ1530="MPR ISSUE","ACTIVE",
AQ1530="BSS Hardware Issue","ACTIVE",
AQ1530="Sites strategiques, MLL, Pylone, etc.","PASSIVE",
AQ1530="AKTIVCO DEFAUT GE &amp; POWER Cabinet","PASSIVE",
AQ1530="AKTIVCO Coupure ENEO &amp; Baisse de tension","PASSIVE",
AQ1530="Coupure ENEO &amp; Baisse de tension","PASSIVE",
AQ1530="Defaut GE &amp; POWER Cabinet","PASSIVE",
AQ1530="Sharing","PASSIVE",
AQ1530="Sites strategiques &amp; DataCenter","PASSIVE",
AQ1530="Exclu","Exclu",
AQ1530="SAT","ACTIVE",
AQ1530="SPARE-ISSUE","SPARE-ISSUE",
AQ1530="Fiber CAmtel","ACTIVE",
AQ1530="Fiber AOF","ACTIVE",
AQ1530="Projet OCM (HUAWEI)","PLANNED WORKS",
AQ1530="Projet OCM (NOKIA)","PLANNED WORKS",
AQ1530="ACCESS-ISSUE","ACCESS-ISSUE",
AQ1530="Projet OCM (ZTE, NOKIA, autres projets)","PLANNED WORKS",
AQ1530="No root CAuse","No root cause",
AQ1530="ODU HS","ACTIVE",
AQ1530="IP &amp; VLAN","ACTIVE",
AQ1530="Warehouse HUAWEI","SPARE-ISSUE",
AQ1530="SPARE-HS","SPARE-ISSUE",
AQ1530="Power Telco","ACTIVE", AQ1530="no impacts","no impacts"
),"")</f>
        <v>No root cause</v>
      </c>
      <c r="AS1530" s="92" t="s">
        <v>5537</v>
      </c>
      <c r="AT1530" s="98" t="s">
        <v>101</v>
      </c>
      <c r="AV1530" s="17" t="s">
        <v>5537</v>
      </c>
      <c r="AW1530" s="7" t="s">
        <v>5537</v>
      </c>
      <c r="AX1530" s="6" t="s">
        <v>5537</v>
      </c>
      <c r="AY1530" s="7"/>
      <c r="AZ1530" s="3" t="s">
        <v>5537</v>
      </c>
      <c r="BA1530" s="18" t="s">
        <v>5537</v>
      </c>
      <c r="BB1530" s="18" t="s">
        <v>5537</v>
      </c>
      <c r="BC1530" s="18" t="s">
        <v>5537</v>
      </c>
      <c r="BD1530" s="18" t="s">
        <v>5537</v>
      </c>
      <c r="BE1530" s="18" t="s">
        <v>5537</v>
      </c>
      <c r="BF1530" s="18" t="s">
        <v>5537</v>
      </c>
      <c r="BG1530" s="18" t="s">
        <v>5537</v>
      </c>
      <c r="BH1530" s="18" t="s">
        <v>5537</v>
      </c>
      <c r="BI1530" s="18" t="s">
        <v>5537</v>
      </c>
      <c r="BJ1530" s="18" t="s">
        <v>5537</v>
      </c>
      <c r="BK1530" s="18" t="s">
        <v>5537</v>
      </c>
      <c r="BL1530" s="9" t="s">
        <v>5537</v>
      </c>
      <c r="BM1530" s="14" t="s">
        <v>5537</v>
      </c>
      <c r="BN1530" s="14" t="s">
        <v>5537</v>
      </c>
      <c r="BO1530" s="14" t="str">
        <f>_xlfn.XLOOKUP(B1530,'[4]cell downs 18042026 17h'!$B:$B,'[4]cell downs 18042026 17h'!$B:$B,"")</f>
        <v/>
      </c>
      <c r="BP1530" s="14" t="str">
        <f>_xlfn.XLOOKUP(B1530,'[5]Cells Huawei 19042026 15h'!$B:$B,'[5]Cells Huawei 19042026 15h'!$B:$B,"")</f>
        <v/>
      </c>
      <c r="BQ1530" s="9" t="str">
        <f>_xlfn.XLOOKUP(B1530,'[6]cells down 19042026 9H40'!$B:$B,'[6]cells down 19042026 9H40'!$B:$B,"")</f>
        <v/>
      </c>
      <c r="BR1530" s="9" t="s">
        <v>101</v>
      </c>
      <c r="BS1530" s="9" t="s">
        <v>594</v>
      </c>
      <c r="BT1530" s="108"/>
    </row>
    <row r="1531" spans="1:72" s="9" customFormat="1" x14ac:dyDescent="0.35">
      <c r="A1531" s="1" t="s">
        <v>2145</v>
      </c>
      <c r="B1531" s="8" t="s">
        <v>2146</v>
      </c>
      <c r="C1531" s="3" t="str">
        <f>_xlfn.XLOOKUP(B1531,'[1]daily break down'!$D:$D,'[1]daily break down'!$E:$E,"")</f>
        <v>Yaounde</v>
      </c>
      <c r="D1531" s="1" t="s">
        <v>21</v>
      </c>
      <c r="E1531" s="1" t="s">
        <v>36</v>
      </c>
      <c r="F1531" s="3" t="s">
        <v>37</v>
      </c>
      <c r="G1531" s="1" t="s">
        <v>38</v>
      </c>
      <c r="H1531" s="34" t="str">
        <f>_xlfn.XLOOKUP(B1531,[2]CALCULATION!$B:$B,[2]CALCULATION!$H:$H,"")</f>
        <v>ZTE</v>
      </c>
      <c r="I1531" s="28">
        <v>0</v>
      </c>
      <c r="J1531" s="28">
        <v>0</v>
      </c>
      <c r="K1531" s="28">
        <v>0</v>
      </c>
      <c r="L1531" s="28">
        <v>0</v>
      </c>
      <c r="M1531" s="28">
        <v>0</v>
      </c>
      <c r="N1531" s="28">
        <v>0</v>
      </c>
      <c r="O1531" s="28">
        <v>0</v>
      </c>
      <c r="P1531" s="28">
        <v>0</v>
      </c>
      <c r="Q1531" s="28">
        <v>0</v>
      </c>
      <c r="R1531" s="28">
        <v>0</v>
      </c>
      <c r="S1531" s="93">
        <v>1.2217742050548894</v>
      </c>
      <c r="T1531" s="93">
        <f>_xlfn.XLOOKUP(B1531,'[3]Nur des jours'!$B:$B,'[3]Nur des jours'!$U:$U,"")</f>
        <v>0</v>
      </c>
      <c r="U1531" s="93">
        <v>0</v>
      </c>
      <c r="V1531" s="93">
        <v>0</v>
      </c>
      <c r="W1531" s="93">
        <v>0</v>
      </c>
      <c r="X1531" s="93">
        <v>0</v>
      </c>
      <c r="Y1531" s="93">
        <v>0</v>
      </c>
      <c r="Z1531" s="93">
        <v>0</v>
      </c>
      <c r="AA1531" s="93">
        <v>0</v>
      </c>
      <c r="AB1531" s="93">
        <v>0</v>
      </c>
      <c r="AC1531" s="93">
        <f>_xlfn.XLOOKUP(B1531,'[3]Nur des jours'!$B:$B,'[3]Nur des jours'!$N:$N,"")</f>
        <v>0</v>
      </c>
      <c r="AD1531" s="93">
        <v>0</v>
      </c>
      <c r="AE1531" s="93">
        <v>0</v>
      </c>
      <c r="AF1531" s="93">
        <v>0</v>
      </c>
      <c r="AG1531" s="93"/>
      <c r="AH1531" s="93">
        <v>0</v>
      </c>
      <c r="AI1531" s="93">
        <v>0</v>
      </c>
      <c r="AJ1531" s="93">
        <v>0</v>
      </c>
      <c r="AK1531" s="93">
        <v>0</v>
      </c>
      <c r="AL1531" s="93">
        <v>0</v>
      </c>
      <c r="AM1531" s="49" t="s">
        <v>5559</v>
      </c>
      <c r="AN1531" s="49"/>
      <c r="AO1531" s="48" t="str" cm="1">
        <f t="array" ref="AO1531">IFERROR(_xlfn.IFS(
AQ1531="MPR ISSUE","PDH",
AQ1531="BSS Hardware Issue","BSS",
AQ1531="Sites strategiques, MLL, Pylone, etc.","ENVTECH",
AQ1531="AKTIVCO DEFAUT GE &amp; POWER Cabinet","AKTIVCO",
AQ1531="AKTIVCO Coupure ENEO &amp; Baisse de tension","AKTIVCO GRID ONLY",
AQ1531="Coupure ENEO &amp; Baisse de tension","IHS GRID ONLY",
AQ1531="Defaut GE &amp; POWER Cabinet","IHS",
AQ1531="Sharing","Partners",
AQ1531="Sites strategiques &amp; DataCenter","SST &amp; DC",
AQ1531="Exclu","Exclu",
AQ1531="SAT","SAT",
AQ1531="SPARE-ISSUE","SPARE-ISSUE",
AQ1531="Fiber CAmtel","TRANS_FO_CAMTEL",
AQ1531="Fiber AOF","Fiber AOF",
AQ1531="Projet OCM (HUAWEI)","TRAVAUX-HUAWEI",
AQ1531="Projet OCM (NOKIA)","TRAVAUX-NOKIA",
AQ1531="ACCESS-ISSUE","ACCESS-ISSUE",
AQ1531="Projet OCM (ZTE, NOKIA, autres projets)","TRAVAUX OCM",
AQ1531="No root CAuse","No root cause",
AQ1531="ODU HS","PDH",
AQ1531="IP &amp; VLAN","PDH",
AQ1531="Warehouse HUAWEI","SPARE-ISSUE",
AQ1531="SPARE-HS","SPARE-ISSUE",
AQ1531="Power Telco","BSS",AQ1531="no impacts","no impacts"
),"")</f>
        <v>No root cause</v>
      </c>
      <c r="AP1531" s="48" t="str" cm="1">
        <f t="array" ref="AP1531">IFERROR(_xlfn.IFS(
AQ1531="MPR ISSUE","TX ISSUE",
AQ1531="BSS Hardware Issue","RAN ISSUE",
AQ1531="Sites strategiques, MLL, Pylone, etc.","ENVTECH",
AQ1531="AKTIVCO DEFAUT GE &amp; POWER Cabinet","POWER ISSUE",
AQ1531="AKTIVCO Coupure ENEO &amp; Baisse de tension","POWER ISSUE",
AQ1531="Coupure ENEO &amp; Baisse de tension","POWER ISSUE",
AQ1531="Defaut GE &amp; POWER Cabinet","POWER ISSUE",
AQ1531="Sharing","POWER ISSUE",
AQ1531="Sites strategiques &amp; DataCenter","POWER ISSUE",
AQ1531="Exclu","Exclu",
AQ1531="SAT","TX ISSUE",
AQ1531="SPARE-ISSUE","SPARE-ISSUE",
AQ1531="Fiber CAmtel","TX ISSUE",
AQ1531="Fiber AOF","TX ISSUE",
AQ1531="Projet OCM (HUAWEI)","TRAVAUX-HUAWEI",
AQ1531="Projet OCM (NOKIA)","TRAVAUX -NOKIA",
AQ1531="ACCESS-ISSUE","ACCESS-ISSUE",
AQ1531="Projet OCM (ZTE, NOKIA, autres projets)","TRAVAUX OCM",
AQ1531="No root CAuse","No root cause",
AQ1531="ODU HS","TX ISSUE",
AQ1531="IP &amp; VLAN","TX ISSUE",
AQ1531="Warehouse HUAWEI","SPARE-ISSUE",
AQ1531="SPARE-HS","SPARE-ISSUE",
AQ1531="Power Telco","RAN ISSUE",AQ1531="no impacts","no impacts"
),"")</f>
        <v>No root cause</v>
      </c>
      <c r="AQ1531" s="67" t="s">
        <v>5344</v>
      </c>
      <c r="AR1531" s="48" t="str" cm="1">
        <f t="array" ref="AR1531">IFERROR(_xlfn.IFS(
AQ1531="MPR ISSUE","ACTIVE",
AQ1531="BSS Hardware Issue","ACTIVE",
AQ1531="Sites strategiques, MLL, Pylone, etc.","PASSIVE",
AQ1531="AKTIVCO DEFAUT GE &amp; POWER Cabinet","PASSIVE",
AQ1531="AKTIVCO Coupure ENEO &amp; Baisse de tension","PASSIVE",
AQ1531="Coupure ENEO &amp; Baisse de tension","PASSIVE",
AQ1531="Defaut GE &amp; POWER Cabinet","PASSIVE",
AQ1531="Sharing","PASSIVE",
AQ1531="Sites strategiques &amp; DataCenter","PASSIVE",
AQ1531="Exclu","Exclu",
AQ1531="SAT","ACTIVE",
AQ1531="SPARE-ISSUE","SPARE-ISSUE",
AQ1531="Fiber CAmtel","ACTIVE",
AQ1531="Fiber AOF","ACTIVE",
AQ1531="Projet OCM (HUAWEI)","PLANNED WORKS",
AQ1531="Projet OCM (NOKIA)","PLANNED WORKS",
AQ1531="ACCESS-ISSUE","ACCESS-ISSUE",
AQ1531="Projet OCM (ZTE, NOKIA, autres projets)","PLANNED WORKS",
AQ1531="No root CAuse","No root cause",
AQ1531="ODU HS","ACTIVE",
AQ1531="IP &amp; VLAN","ACTIVE",
AQ1531="Warehouse HUAWEI","SPARE-ISSUE",
AQ1531="SPARE-HS","SPARE-ISSUE",
AQ1531="Power Telco","ACTIVE", AQ1531="no impacts","no impacts"
),"")</f>
        <v>No root cause</v>
      </c>
      <c r="AS1531" s="92" t="s">
        <v>5537</v>
      </c>
      <c r="AT1531" s="98" t="s">
        <v>2146</v>
      </c>
      <c r="AV1531" s="17" t="s">
        <v>5537</v>
      </c>
      <c r="AW1531" s="7" t="s">
        <v>5537</v>
      </c>
      <c r="AX1531" s="6" t="s">
        <v>5537</v>
      </c>
      <c r="AY1531" s="7"/>
      <c r="AZ1531" s="3" t="s">
        <v>5537</v>
      </c>
      <c r="BA1531" s="18" t="s">
        <v>5537</v>
      </c>
      <c r="BB1531" s="18" t="s">
        <v>5537</v>
      </c>
      <c r="BC1531" s="18" t="s">
        <v>5537</v>
      </c>
      <c r="BD1531" s="18" t="s">
        <v>5537</v>
      </c>
      <c r="BE1531" s="18" t="s">
        <v>5537</v>
      </c>
      <c r="BF1531" s="18" t="s">
        <v>5537</v>
      </c>
      <c r="BG1531" s="18" t="s">
        <v>5537</v>
      </c>
      <c r="BH1531" s="18" t="s">
        <v>5537</v>
      </c>
      <c r="BI1531" s="18" t="s">
        <v>5537</v>
      </c>
      <c r="BJ1531" s="18" t="s">
        <v>5537</v>
      </c>
      <c r="BK1531" s="18" t="s">
        <v>5537</v>
      </c>
      <c r="BL1531" s="9" t="s">
        <v>5537</v>
      </c>
      <c r="BM1531" s="14" t="s">
        <v>5537</v>
      </c>
      <c r="BN1531" s="14" t="s">
        <v>5537</v>
      </c>
      <c r="BO1531" s="14" t="str">
        <f>_xlfn.XLOOKUP(B1531,'[4]cell downs 18042026 17h'!$B:$B,'[4]cell downs 18042026 17h'!$B:$B,"")</f>
        <v/>
      </c>
      <c r="BP1531" s="14" t="str">
        <f>_xlfn.XLOOKUP(B1531,'[5]Cells Huawei 19042026 15h'!$B:$B,'[5]Cells Huawei 19042026 15h'!$B:$B,"")</f>
        <v/>
      </c>
      <c r="BQ1531" s="9" t="str">
        <f>_xlfn.XLOOKUP(B1531,'[6]cells down 19042026 9H40'!$B:$B,'[6]cells down 19042026 9H40'!$B:$B,"")</f>
        <v/>
      </c>
      <c r="BR1531" s="9" t="s">
        <v>5537</v>
      </c>
      <c r="BS1531" s="9" t="s">
        <v>12</v>
      </c>
      <c r="BT1531" s="108"/>
    </row>
    <row r="1532" spans="1:72" s="9" customFormat="1" x14ac:dyDescent="0.35">
      <c r="A1532" s="1" t="s">
        <v>3337</v>
      </c>
      <c r="B1532" s="8" t="s">
        <v>3338</v>
      </c>
      <c r="C1532" s="3" t="str">
        <f>_xlfn.XLOOKUP(B1532,'[1]daily break down'!$D:$D,'[1]daily break down'!$E:$E,"")</f>
        <v>Yaounde</v>
      </c>
      <c r="D1532" s="1" t="s">
        <v>11</v>
      </c>
      <c r="E1532" s="1" t="s">
        <v>12</v>
      </c>
      <c r="F1532" s="3" t="s">
        <v>37</v>
      </c>
      <c r="G1532" s="1" t="s">
        <v>38</v>
      </c>
      <c r="H1532" s="34" t="str">
        <f>_xlfn.XLOOKUP(B1532,[2]CALCULATION!$B:$B,[2]CALCULATION!$H:$H,"")</f>
        <v>ZTE</v>
      </c>
      <c r="I1532" s="28">
        <v>0</v>
      </c>
      <c r="J1532" s="28">
        <v>0</v>
      </c>
      <c r="K1532" s="28">
        <v>0</v>
      </c>
      <c r="L1532" s="28">
        <v>0</v>
      </c>
      <c r="M1532" s="28">
        <v>0</v>
      </c>
      <c r="N1532" s="28">
        <v>0</v>
      </c>
      <c r="O1532" s="28">
        <v>0</v>
      </c>
      <c r="P1532" s="28">
        <v>0</v>
      </c>
      <c r="Q1532" s="28">
        <v>0</v>
      </c>
      <c r="R1532" s="28">
        <v>0</v>
      </c>
      <c r="S1532" s="93">
        <v>0</v>
      </c>
      <c r="T1532" s="93">
        <f>_xlfn.XLOOKUP(B1532,'[3]Nur des jours'!$B:$B,'[3]Nur des jours'!$U:$U,"")</f>
        <v>0</v>
      </c>
      <c r="U1532" s="93">
        <v>0</v>
      </c>
      <c r="V1532" s="93">
        <v>0</v>
      </c>
      <c r="W1532" s="93">
        <v>0</v>
      </c>
      <c r="X1532" s="93">
        <v>0</v>
      </c>
      <c r="Y1532" s="93">
        <v>0</v>
      </c>
      <c r="Z1532" s="93">
        <v>0</v>
      </c>
      <c r="AA1532" s="93">
        <v>0</v>
      </c>
      <c r="AB1532" s="93">
        <v>0</v>
      </c>
      <c r="AC1532" s="93">
        <f>_xlfn.XLOOKUP(B1532,'[3]Nur des jours'!$B:$B,'[3]Nur des jours'!$N:$N,"")</f>
        <v>0</v>
      </c>
      <c r="AD1532" s="93">
        <v>0</v>
      </c>
      <c r="AE1532" s="93">
        <v>0</v>
      </c>
      <c r="AF1532" s="93">
        <v>0</v>
      </c>
      <c r="AG1532" s="93"/>
      <c r="AH1532" s="93">
        <v>0</v>
      </c>
      <c r="AI1532" s="93">
        <v>0</v>
      </c>
      <c r="AJ1532" s="93">
        <v>0</v>
      </c>
      <c r="AK1532" s="93">
        <v>0</v>
      </c>
      <c r="AL1532" s="93">
        <v>0</v>
      </c>
      <c r="AM1532" s="49" t="s">
        <v>5559</v>
      </c>
      <c r="AN1532" s="49"/>
      <c r="AO1532" s="48" t="str" cm="1">
        <f t="array" ref="AO1532">IFERROR(_xlfn.IFS(
AQ1532="MPR ISSUE","PDH",
AQ1532="BSS Hardware Issue","BSS",
AQ1532="Sites strategiques, MLL, Pylone, etc.","ENVTECH",
AQ1532="AKTIVCO DEFAUT GE &amp; POWER Cabinet","AKTIVCO",
AQ1532="AKTIVCO Coupure ENEO &amp; Baisse de tension","AKTIVCO GRID ONLY",
AQ1532="Coupure ENEO &amp; Baisse de tension","IHS GRID ONLY",
AQ1532="Defaut GE &amp; POWER Cabinet","IHS",
AQ1532="Sharing","Partners",
AQ1532="Sites strategiques &amp; DataCenter","SST &amp; DC",
AQ1532="Exclu","Exclu",
AQ1532="SAT","SAT",
AQ1532="SPARE-ISSUE","SPARE-ISSUE",
AQ1532="Fiber CAmtel","TRANS_FO_CAMTEL",
AQ1532="Fiber AOF","Fiber AOF",
AQ1532="Projet OCM (HUAWEI)","TRAVAUX-HUAWEI",
AQ1532="Projet OCM (NOKIA)","TRAVAUX-NOKIA",
AQ1532="ACCESS-ISSUE","ACCESS-ISSUE",
AQ1532="Projet OCM (ZTE, NOKIA, autres projets)","TRAVAUX OCM",
AQ1532="No root CAuse","No root cause",
AQ1532="ODU HS","PDH",
AQ1532="IP &amp; VLAN","PDH",
AQ1532="Warehouse HUAWEI","SPARE-ISSUE",
AQ1532="SPARE-HS","SPARE-ISSUE",
AQ1532="Power Telco","BSS",AQ1532="no impacts","no impacts"
),"")</f>
        <v>No root cause</v>
      </c>
      <c r="AP1532" s="48" t="str" cm="1">
        <f t="array" ref="AP1532">IFERROR(_xlfn.IFS(
AQ1532="MPR ISSUE","TX ISSUE",
AQ1532="BSS Hardware Issue","RAN ISSUE",
AQ1532="Sites strategiques, MLL, Pylone, etc.","ENVTECH",
AQ1532="AKTIVCO DEFAUT GE &amp; POWER Cabinet","POWER ISSUE",
AQ1532="AKTIVCO Coupure ENEO &amp; Baisse de tension","POWER ISSUE",
AQ1532="Coupure ENEO &amp; Baisse de tension","POWER ISSUE",
AQ1532="Defaut GE &amp; POWER Cabinet","POWER ISSUE",
AQ1532="Sharing","POWER ISSUE",
AQ1532="Sites strategiques &amp; DataCenter","POWER ISSUE",
AQ1532="Exclu","Exclu",
AQ1532="SAT","TX ISSUE",
AQ1532="SPARE-ISSUE","SPARE-ISSUE",
AQ1532="Fiber CAmtel","TX ISSUE",
AQ1532="Fiber AOF","TX ISSUE",
AQ1532="Projet OCM (HUAWEI)","TRAVAUX-HUAWEI",
AQ1532="Projet OCM (NOKIA)","TRAVAUX -NOKIA",
AQ1532="ACCESS-ISSUE","ACCESS-ISSUE",
AQ1532="Projet OCM (ZTE, NOKIA, autres projets)","TRAVAUX OCM",
AQ1532="No root CAuse","No root cause",
AQ1532="ODU HS","TX ISSUE",
AQ1532="IP &amp; VLAN","TX ISSUE",
AQ1532="Warehouse HUAWEI","SPARE-ISSUE",
AQ1532="SPARE-HS","SPARE-ISSUE",
AQ1532="Power Telco","RAN ISSUE",AQ1532="no impacts","no impacts"
),"")</f>
        <v>No root cause</v>
      </c>
      <c r="AQ1532" s="126" t="s">
        <v>5344</v>
      </c>
      <c r="AR1532" s="48" t="str" cm="1">
        <f t="array" ref="AR1532">IFERROR(_xlfn.IFS(
AQ1532="MPR ISSUE","ACTIVE",
AQ1532="BSS Hardware Issue","ACTIVE",
AQ1532="Sites strategiques, MLL, Pylone, etc.","PASSIVE",
AQ1532="AKTIVCO DEFAUT GE &amp; POWER Cabinet","PASSIVE",
AQ1532="AKTIVCO Coupure ENEO &amp; Baisse de tension","PASSIVE",
AQ1532="Coupure ENEO &amp; Baisse de tension","PASSIVE",
AQ1532="Defaut GE &amp; POWER Cabinet","PASSIVE",
AQ1532="Sharing","PASSIVE",
AQ1532="Sites strategiques &amp; DataCenter","PASSIVE",
AQ1532="Exclu","Exclu",
AQ1532="SAT","ACTIVE",
AQ1532="SPARE-ISSUE","SPARE-ISSUE",
AQ1532="Fiber CAmtel","ACTIVE",
AQ1532="Fiber AOF","ACTIVE",
AQ1532="Projet OCM (HUAWEI)","PLANNED WORKS",
AQ1532="Projet OCM (NOKIA)","PLANNED WORKS",
AQ1532="ACCESS-ISSUE","ACCESS-ISSUE",
AQ1532="Projet OCM (ZTE, NOKIA, autres projets)","PLANNED WORKS",
AQ1532="No root CAuse","No root cause",
AQ1532="ODU HS","ACTIVE",
AQ1532="IP &amp; VLAN","ACTIVE",
AQ1532="Warehouse HUAWEI","SPARE-ISSUE",
AQ1532="SPARE-HS","SPARE-ISSUE",
AQ1532="Power Telco","ACTIVE", AQ1532="no impacts","no impacts"
),"")</f>
        <v>No root cause</v>
      </c>
      <c r="AS1532" s="92" t="s">
        <v>5537</v>
      </c>
      <c r="AT1532" s="98" t="s">
        <v>3338</v>
      </c>
      <c r="AV1532" s="17" t="s">
        <v>5537</v>
      </c>
      <c r="AW1532" s="7" t="s">
        <v>5537</v>
      </c>
      <c r="AX1532" s="6" t="s">
        <v>5537</v>
      </c>
      <c r="AY1532" s="7"/>
      <c r="AZ1532" s="3" t="s">
        <v>5537</v>
      </c>
      <c r="BA1532" s="18" t="s">
        <v>5537</v>
      </c>
      <c r="BB1532" s="18" t="s">
        <v>5537</v>
      </c>
      <c r="BC1532" s="18" t="s">
        <v>5537</v>
      </c>
      <c r="BD1532" s="18" t="s">
        <v>5537</v>
      </c>
      <c r="BE1532" s="18" t="s">
        <v>5537</v>
      </c>
      <c r="BF1532" s="18" t="s">
        <v>5537</v>
      </c>
      <c r="BG1532" s="18" t="s">
        <v>5537</v>
      </c>
      <c r="BH1532" s="18" t="s">
        <v>5537</v>
      </c>
      <c r="BI1532" s="18" t="s">
        <v>5537</v>
      </c>
      <c r="BJ1532" s="18" t="s">
        <v>5537</v>
      </c>
      <c r="BK1532" s="18" t="s">
        <v>5537</v>
      </c>
      <c r="BL1532" s="9" t="s">
        <v>5537</v>
      </c>
      <c r="BM1532" s="14" t="s">
        <v>5537</v>
      </c>
      <c r="BN1532" s="14" t="s">
        <v>5537</v>
      </c>
      <c r="BO1532" s="14" t="str">
        <f>_xlfn.XLOOKUP(B1532,'[4]cell downs 18042026 17h'!$B:$B,'[4]cell downs 18042026 17h'!$B:$B,"")</f>
        <v/>
      </c>
      <c r="BP1532" s="14" t="str">
        <f>_xlfn.XLOOKUP(B1532,'[5]Cells Huawei 19042026 15h'!$B:$B,'[5]Cells Huawei 19042026 15h'!$B:$B,"")</f>
        <v/>
      </c>
      <c r="BQ1532" s="9" t="str">
        <f>_xlfn.XLOOKUP(B1532,'[6]cells down 19042026 9H40'!$B:$B,'[6]cells down 19042026 9H40'!$B:$B,"")</f>
        <v/>
      </c>
      <c r="BR1532" s="9" t="s">
        <v>3338</v>
      </c>
      <c r="BS1532" s="9" t="s">
        <v>5537</v>
      </c>
      <c r="BT1532" s="108"/>
    </row>
    <row r="1533" spans="1:72" s="9" customFormat="1" x14ac:dyDescent="0.35">
      <c r="A1533" s="1" t="s">
        <v>1918</v>
      </c>
      <c r="B1533" s="8" t="s">
        <v>1919</v>
      </c>
      <c r="C1533" s="3" t="str">
        <f>_xlfn.XLOOKUP(B1533,'[1]daily break down'!$D:$D,'[1]daily break down'!$E:$E,"")</f>
        <v>CENTRE</v>
      </c>
      <c r="D1533" s="1" t="s">
        <v>21</v>
      </c>
      <c r="E1533" s="1" t="s">
        <v>36</v>
      </c>
      <c r="F1533" s="3" t="s">
        <v>69</v>
      </c>
      <c r="G1533" s="1" t="s">
        <v>70</v>
      </c>
      <c r="H1533" s="34" t="str">
        <f>_xlfn.XLOOKUP(B1533,[2]CALCULATION!$B:$B,[2]CALCULATION!$H:$H,"")</f>
        <v>ZTE</v>
      </c>
      <c r="I1533" s="28">
        <v>0</v>
      </c>
      <c r="J1533" s="28">
        <v>0</v>
      </c>
      <c r="K1533" s="28">
        <v>0</v>
      </c>
      <c r="L1533" s="28">
        <v>0</v>
      </c>
      <c r="M1533" s="28">
        <v>0</v>
      </c>
      <c r="N1533" s="28">
        <v>0</v>
      </c>
      <c r="O1533" s="28">
        <v>0</v>
      </c>
      <c r="P1533" s="28">
        <v>0</v>
      </c>
      <c r="Q1533" s="28">
        <v>0</v>
      </c>
      <c r="R1533" s="28">
        <v>0</v>
      </c>
      <c r="S1533" s="93">
        <v>0</v>
      </c>
      <c r="T1533" s="93">
        <f>_xlfn.XLOOKUP(B1533,'[3]Nur des jours'!$B:$B,'[3]Nur des jours'!$U:$U,"")</f>
        <v>0</v>
      </c>
      <c r="U1533" s="93">
        <v>0</v>
      </c>
      <c r="V1533" s="93">
        <v>0</v>
      </c>
      <c r="W1533" s="93">
        <v>0</v>
      </c>
      <c r="X1533" s="93">
        <v>0</v>
      </c>
      <c r="Y1533" s="93">
        <v>0</v>
      </c>
      <c r="Z1533" s="93">
        <v>0</v>
      </c>
      <c r="AA1533" s="93">
        <v>0</v>
      </c>
      <c r="AB1533" s="93">
        <v>0</v>
      </c>
      <c r="AC1533" s="93">
        <f>_xlfn.XLOOKUP(B1533,'[3]Nur des jours'!$B:$B,'[3]Nur des jours'!$N:$N,"")</f>
        <v>0</v>
      </c>
      <c r="AD1533" s="93">
        <v>0</v>
      </c>
      <c r="AE1533" s="93">
        <v>0</v>
      </c>
      <c r="AF1533" s="93">
        <v>0</v>
      </c>
      <c r="AG1533" s="93"/>
      <c r="AH1533" s="93">
        <v>0</v>
      </c>
      <c r="AI1533" s="93">
        <v>0</v>
      </c>
      <c r="AJ1533" s="93">
        <v>0</v>
      </c>
      <c r="AK1533" s="93">
        <v>0</v>
      </c>
      <c r="AL1533" s="93">
        <v>0</v>
      </c>
      <c r="AM1533" s="49" t="s">
        <v>5559</v>
      </c>
      <c r="AN1533" s="49"/>
      <c r="AO1533" s="48" t="str" cm="1">
        <f t="array" ref="AO1533">IFERROR(_xlfn.IFS(
AQ1533="MPR ISSUE","PDH",
AQ1533="BSS Hardware Issue","BSS",
AQ1533="Sites strategiques, MLL, Pylone, etc.","ENVTECH",
AQ1533="AKTIVCO DEFAUT GE &amp; POWER Cabinet","AKTIVCO",
AQ1533="AKTIVCO Coupure ENEO &amp; Baisse de tension","AKTIVCO GRID ONLY",
AQ1533="Coupure ENEO &amp; Baisse de tension","IHS GRID ONLY",
AQ1533="Defaut GE &amp; POWER Cabinet","IHS",
AQ1533="Sharing","Partners",
AQ1533="Sites strategiques &amp; DataCenter","SST &amp; DC",
AQ1533="Exclu","Exclu",
AQ1533="SAT","SAT",
AQ1533="SPARE-ISSUE","SPARE-ISSUE",
AQ1533="Fiber CAmtel","TRANS_FO_CAMTEL",
AQ1533="Fiber AOF","Fiber AOF",
AQ1533="Projet OCM (HUAWEI)","TRAVAUX-HUAWEI",
AQ1533="Projet OCM (NOKIA)","TRAVAUX-NOKIA",
AQ1533="ACCESS-ISSUE","ACCESS-ISSUE",
AQ1533="Projet OCM (ZTE, NOKIA, autres projets)","TRAVAUX OCM",
AQ1533="No root CAuse","No root cause",
AQ1533="ODU HS","PDH",
AQ1533="IP &amp; VLAN","PDH",
AQ1533="Warehouse HUAWEI","SPARE-ISSUE",
AQ1533="SPARE-HS","SPARE-ISSUE",
AQ1533="Power Telco","BSS",AQ1533="no impacts","no impacts"
),"")</f>
        <v>No root cause</v>
      </c>
      <c r="AP1533" s="48" t="str" cm="1">
        <f t="array" ref="AP1533">IFERROR(_xlfn.IFS(
AQ1533="MPR ISSUE","TX ISSUE",
AQ1533="BSS Hardware Issue","RAN ISSUE",
AQ1533="Sites strategiques, MLL, Pylone, etc.","ENVTECH",
AQ1533="AKTIVCO DEFAUT GE &amp; POWER Cabinet","POWER ISSUE",
AQ1533="AKTIVCO Coupure ENEO &amp; Baisse de tension","POWER ISSUE",
AQ1533="Coupure ENEO &amp; Baisse de tension","POWER ISSUE",
AQ1533="Defaut GE &amp; POWER Cabinet","POWER ISSUE",
AQ1533="Sharing","POWER ISSUE",
AQ1533="Sites strategiques &amp; DataCenter","POWER ISSUE",
AQ1533="Exclu","Exclu",
AQ1533="SAT","TX ISSUE",
AQ1533="SPARE-ISSUE","SPARE-ISSUE",
AQ1533="Fiber CAmtel","TX ISSUE",
AQ1533="Fiber AOF","TX ISSUE",
AQ1533="Projet OCM (HUAWEI)","TRAVAUX-HUAWEI",
AQ1533="Projet OCM (NOKIA)","TRAVAUX -NOKIA",
AQ1533="ACCESS-ISSUE","ACCESS-ISSUE",
AQ1533="Projet OCM (ZTE, NOKIA, autres projets)","TRAVAUX OCM",
AQ1533="No root CAuse","No root cause",
AQ1533="ODU HS","TX ISSUE",
AQ1533="IP &amp; VLAN","TX ISSUE",
AQ1533="Warehouse HUAWEI","SPARE-ISSUE",
AQ1533="SPARE-HS","SPARE-ISSUE",
AQ1533="Power Telco","RAN ISSUE",AQ1533="no impacts","no impacts"
),"")</f>
        <v>No root cause</v>
      </c>
      <c r="AQ1533" s="67" t="s">
        <v>5344</v>
      </c>
      <c r="AR1533" s="48" t="str" cm="1">
        <f t="array" ref="AR1533">IFERROR(_xlfn.IFS(
AQ1533="MPR ISSUE","ACTIVE",
AQ1533="BSS Hardware Issue","ACTIVE",
AQ1533="Sites strategiques, MLL, Pylone, etc.","PASSIVE",
AQ1533="AKTIVCO DEFAUT GE &amp; POWER Cabinet","PASSIVE",
AQ1533="AKTIVCO Coupure ENEO &amp; Baisse de tension","PASSIVE",
AQ1533="Coupure ENEO &amp; Baisse de tension","PASSIVE",
AQ1533="Defaut GE &amp; POWER Cabinet","PASSIVE",
AQ1533="Sharing","PASSIVE",
AQ1533="Sites strategiques &amp; DataCenter","PASSIVE",
AQ1533="Exclu","Exclu",
AQ1533="SAT","ACTIVE",
AQ1533="SPARE-ISSUE","SPARE-ISSUE",
AQ1533="Fiber CAmtel","ACTIVE",
AQ1533="Fiber AOF","ACTIVE",
AQ1533="Projet OCM (HUAWEI)","PLANNED WORKS",
AQ1533="Projet OCM (NOKIA)","PLANNED WORKS",
AQ1533="ACCESS-ISSUE","ACCESS-ISSUE",
AQ1533="Projet OCM (ZTE, NOKIA, autres projets)","PLANNED WORKS",
AQ1533="No root CAuse","No root cause",
AQ1533="ODU HS","ACTIVE",
AQ1533="IP &amp; VLAN","ACTIVE",
AQ1533="Warehouse HUAWEI","SPARE-ISSUE",
AQ1533="SPARE-HS","SPARE-ISSUE",
AQ1533="Power Telco","ACTIVE", AQ1533="no impacts","no impacts"
),"")</f>
        <v>No root cause</v>
      </c>
      <c r="AS1533" s="92" t="s">
        <v>5537</v>
      </c>
      <c r="AT1533" s="98" t="s">
        <v>1919</v>
      </c>
      <c r="AV1533" s="17" t="s">
        <v>5537</v>
      </c>
      <c r="AW1533" s="7" t="s">
        <v>5537</v>
      </c>
      <c r="AX1533" s="6" t="s">
        <v>5537</v>
      </c>
      <c r="AY1533" s="7"/>
      <c r="AZ1533" s="3" t="s">
        <v>5537</v>
      </c>
      <c r="BA1533" s="18" t="s">
        <v>5537</v>
      </c>
      <c r="BB1533" s="18" t="s">
        <v>5537</v>
      </c>
      <c r="BC1533" s="18" t="s">
        <v>5537</v>
      </c>
      <c r="BD1533" s="18" t="s">
        <v>5537</v>
      </c>
      <c r="BE1533" s="18" t="s">
        <v>5537</v>
      </c>
      <c r="BF1533" s="18" t="s">
        <v>5537</v>
      </c>
      <c r="BG1533" s="18" t="s">
        <v>5537</v>
      </c>
      <c r="BH1533" s="18" t="s">
        <v>5537</v>
      </c>
      <c r="BI1533" s="18" t="s">
        <v>5537</v>
      </c>
      <c r="BJ1533" s="18" t="s">
        <v>5537</v>
      </c>
      <c r="BK1533" s="18" t="s">
        <v>5537</v>
      </c>
      <c r="BL1533" s="9" t="s">
        <v>5537</v>
      </c>
      <c r="BM1533" s="14" t="s">
        <v>5537</v>
      </c>
      <c r="BN1533" s="14" t="s">
        <v>5537</v>
      </c>
      <c r="BO1533" s="14" t="str">
        <f>_xlfn.XLOOKUP(B1533,'[4]cell downs 18042026 17h'!$B:$B,'[4]cell downs 18042026 17h'!$B:$B,"")</f>
        <v/>
      </c>
      <c r="BP1533" s="14" t="str">
        <f>_xlfn.XLOOKUP(B1533,'[5]Cells Huawei 19042026 15h'!$B:$B,'[5]Cells Huawei 19042026 15h'!$B:$B,"")</f>
        <v/>
      </c>
      <c r="BQ1533" s="9" t="str">
        <f>_xlfn.XLOOKUP(B1533,'[6]cells down 19042026 9H40'!$B:$B,'[6]cells down 19042026 9H40'!$B:$B,"")</f>
        <v/>
      </c>
      <c r="BR1533" s="9" t="s">
        <v>5537</v>
      </c>
      <c r="BS1533" s="9" t="s">
        <v>12</v>
      </c>
      <c r="BT1533" s="108"/>
    </row>
    <row r="1534" spans="1:72" s="9" customFormat="1" x14ac:dyDescent="0.35">
      <c r="A1534" s="1" t="s">
        <v>132</v>
      </c>
      <c r="B1534" s="8" t="s">
        <v>133</v>
      </c>
      <c r="C1534" s="3" t="str">
        <f>_xlfn.XLOOKUP(B1534,'[1]daily break down'!$D:$D,'[1]daily break down'!$E:$E,"")</f>
        <v>Douala</v>
      </c>
      <c r="D1534" s="1" t="s">
        <v>11</v>
      </c>
      <c r="E1534" s="1" t="s">
        <v>12</v>
      </c>
      <c r="F1534" s="3" t="s">
        <v>31</v>
      </c>
      <c r="G1534" s="1" t="s">
        <v>32</v>
      </c>
      <c r="H1534" s="34" t="str">
        <f>_xlfn.XLOOKUP(B1534,[2]CALCULATION!$B:$B,[2]CALCULATION!$H:$H,"")</f>
        <v>ZTE</v>
      </c>
      <c r="I1534" s="28">
        <v>0</v>
      </c>
      <c r="J1534" s="28">
        <v>0</v>
      </c>
      <c r="K1534" s="28">
        <v>0</v>
      </c>
      <c r="L1534" s="28">
        <v>0</v>
      </c>
      <c r="M1534" s="28">
        <v>0</v>
      </c>
      <c r="N1534" s="28">
        <v>0</v>
      </c>
      <c r="O1534" s="28">
        <v>0</v>
      </c>
      <c r="P1534" s="28">
        <v>0</v>
      </c>
      <c r="Q1534" s="28">
        <v>0</v>
      </c>
      <c r="R1534" s="28">
        <v>0</v>
      </c>
      <c r="S1534" s="93">
        <v>0</v>
      </c>
      <c r="T1534" s="93">
        <f>_xlfn.XLOOKUP(B1534,'[3]Nur des jours'!$B:$B,'[3]Nur des jours'!$U:$U,"")</f>
        <v>0</v>
      </c>
      <c r="U1534" s="93">
        <v>0</v>
      </c>
      <c r="V1534" s="93">
        <v>0</v>
      </c>
      <c r="W1534" s="93">
        <v>0</v>
      </c>
      <c r="X1534" s="93">
        <v>0</v>
      </c>
      <c r="Y1534" s="93">
        <v>0</v>
      </c>
      <c r="Z1534" s="93">
        <v>0</v>
      </c>
      <c r="AA1534" s="93">
        <v>0</v>
      </c>
      <c r="AB1534" s="93">
        <v>0</v>
      </c>
      <c r="AC1534" s="93">
        <f>_xlfn.XLOOKUP(B1534,'[3]Nur des jours'!$B:$B,'[3]Nur des jours'!$N:$N,"")</f>
        <v>0</v>
      </c>
      <c r="AD1534" s="93">
        <v>0</v>
      </c>
      <c r="AE1534" s="93">
        <v>0</v>
      </c>
      <c r="AF1534" s="93">
        <v>0</v>
      </c>
      <c r="AG1534" s="93"/>
      <c r="AH1534" s="93">
        <v>0</v>
      </c>
      <c r="AI1534" s="93">
        <v>0</v>
      </c>
      <c r="AJ1534" s="93">
        <v>0</v>
      </c>
      <c r="AK1534" s="93">
        <v>0</v>
      </c>
      <c r="AL1534" s="93">
        <v>0</v>
      </c>
      <c r="AM1534" s="49" t="s">
        <v>5559</v>
      </c>
      <c r="AN1534" s="49"/>
      <c r="AO1534" s="48" t="str" cm="1">
        <f t="array" ref="AO1534">IFERROR(_xlfn.IFS(
AQ1534="MPR ISSUE","PDH",
AQ1534="BSS Hardware Issue","BSS",
AQ1534="Sites strategiques, MLL, Pylone, etc.","ENVTECH",
AQ1534="AKTIVCO DEFAUT GE &amp; POWER Cabinet","AKTIVCO",
AQ1534="AKTIVCO Coupure ENEO &amp; Baisse de tension","AKTIVCO GRID ONLY",
AQ1534="Coupure ENEO &amp; Baisse de tension","IHS GRID ONLY",
AQ1534="Defaut GE &amp; POWER Cabinet","IHS",
AQ1534="Sharing","Partners",
AQ1534="Sites strategiques &amp; DataCenter","SST &amp; DC",
AQ1534="Exclu","Exclu",
AQ1534="SAT","SAT",
AQ1534="SPARE-ISSUE","SPARE-ISSUE",
AQ1534="Fiber CAmtel","TRANS_FO_CAMTEL",
AQ1534="Fiber AOF","Fiber AOF",
AQ1534="Projet OCM (HUAWEI)","TRAVAUX-HUAWEI",
AQ1534="Projet OCM (NOKIA)","TRAVAUX-NOKIA",
AQ1534="ACCESS-ISSUE","ACCESS-ISSUE",
AQ1534="Projet OCM (ZTE, NOKIA, autres projets)","TRAVAUX OCM",
AQ1534="No root CAuse","No root cause",
AQ1534="ODU HS","PDH",
AQ1534="IP &amp; VLAN","PDH",
AQ1534="Warehouse HUAWEI","SPARE-ISSUE",
AQ1534="SPARE-HS","SPARE-ISSUE",
AQ1534="Power Telco","BSS",AQ1534="no impacts","no impacts"
),"")</f>
        <v>No root cause</v>
      </c>
      <c r="AP1534" s="48" t="str" cm="1">
        <f t="array" ref="AP1534">IFERROR(_xlfn.IFS(
AQ1534="MPR ISSUE","TX ISSUE",
AQ1534="BSS Hardware Issue","RAN ISSUE",
AQ1534="Sites strategiques, MLL, Pylone, etc.","ENVTECH",
AQ1534="AKTIVCO DEFAUT GE &amp; POWER Cabinet","POWER ISSUE",
AQ1534="AKTIVCO Coupure ENEO &amp; Baisse de tension","POWER ISSUE",
AQ1534="Coupure ENEO &amp; Baisse de tension","POWER ISSUE",
AQ1534="Defaut GE &amp; POWER Cabinet","POWER ISSUE",
AQ1534="Sharing","POWER ISSUE",
AQ1534="Sites strategiques &amp; DataCenter","POWER ISSUE",
AQ1534="Exclu","Exclu",
AQ1534="SAT","TX ISSUE",
AQ1534="SPARE-ISSUE","SPARE-ISSUE",
AQ1534="Fiber CAmtel","TX ISSUE",
AQ1534="Fiber AOF","TX ISSUE",
AQ1534="Projet OCM (HUAWEI)","TRAVAUX-HUAWEI",
AQ1534="Projet OCM (NOKIA)","TRAVAUX -NOKIA",
AQ1534="ACCESS-ISSUE","ACCESS-ISSUE",
AQ1534="Projet OCM (ZTE, NOKIA, autres projets)","TRAVAUX OCM",
AQ1534="No root CAuse","No root cause",
AQ1534="ODU HS","TX ISSUE",
AQ1534="IP &amp; VLAN","TX ISSUE",
AQ1534="Warehouse HUAWEI","SPARE-ISSUE",
AQ1534="SPARE-HS","SPARE-ISSUE",
AQ1534="Power Telco","RAN ISSUE",AQ1534="no impacts","no impacts"
),"")</f>
        <v>No root cause</v>
      </c>
      <c r="AQ1534" s="126" t="s">
        <v>5344</v>
      </c>
      <c r="AR1534" s="48" t="str" cm="1">
        <f t="array" ref="AR1534">IFERROR(_xlfn.IFS(
AQ1534="MPR ISSUE","ACTIVE",
AQ1534="BSS Hardware Issue","ACTIVE",
AQ1534="Sites strategiques, MLL, Pylone, etc.","PASSIVE",
AQ1534="AKTIVCO DEFAUT GE &amp; POWER Cabinet","PASSIVE",
AQ1534="AKTIVCO Coupure ENEO &amp; Baisse de tension","PASSIVE",
AQ1534="Coupure ENEO &amp; Baisse de tension","PASSIVE",
AQ1534="Defaut GE &amp; POWER Cabinet","PASSIVE",
AQ1534="Sharing","PASSIVE",
AQ1534="Sites strategiques &amp; DataCenter","PASSIVE",
AQ1534="Exclu","Exclu",
AQ1534="SAT","ACTIVE",
AQ1534="SPARE-ISSUE","SPARE-ISSUE",
AQ1534="Fiber CAmtel","ACTIVE",
AQ1534="Fiber AOF","ACTIVE",
AQ1534="Projet OCM (HUAWEI)","PLANNED WORKS",
AQ1534="Projet OCM (NOKIA)","PLANNED WORKS",
AQ1534="ACCESS-ISSUE","ACCESS-ISSUE",
AQ1534="Projet OCM (ZTE, NOKIA, autres projets)","PLANNED WORKS",
AQ1534="No root CAuse","No root cause",
AQ1534="ODU HS","ACTIVE",
AQ1534="IP &amp; VLAN","ACTIVE",
AQ1534="Warehouse HUAWEI","SPARE-ISSUE",
AQ1534="SPARE-HS","SPARE-ISSUE",
AQ1534="Power Telco","ACTIVE", AQ1534="no impacts","no impacts"
),"")</f>
        <v>No root cause</v>
      </c>
      <c r="AS1534" s="92" t="s">
        <v>5537</v>
      </c>
      <c r="AT1534" s="98" t="s">
        <v>133</v>
      </c>
      <c r="AV1534" s="17" t="s">
        <v>5537</v>
      </c>
      <c r="AW1534" s="7" t="s">
        <v>5537</v>
      </c>
      <c r="AX1534" s="6" t="s">
        <v>5537</v>
      </c>
      <c r="AY1534" s="7"/>
      <c r="AZ1534" s="3" t="s">
        <v>5537</v>
      </c>
      <c r="BA1534" s="18" t="s">
        <v>5537</v>
      </c>
      <c r="BB1534" s="18" t="s">
        <v>5537</v>
      </c>
      <c r="BC1534" s="18" t="s">
        <v>5537</v>
      </c>
      <c r="BD1534" s="18" t="s">
        <v>5537</v>
      </c>
      <c r="BE1534" s="18" t="s">
        <v>5537</v>
      </c>
      <c r="BF1534" s="18" t="s">
        <v>5537</v>
      </c>
      <c r="BG1534" s="18" t="s">
        <v>5537</v>
      </c>
      <c r="BH1534" s="18" t="s">
        <v>5537</v>
      </c>
      <c r="BI1534" s="18" t="s">
        <v>5537</v>
      </c>
      <c r="BJ1534" s="18" t="s">
        <v>5537</v>
      </c>
      <c r="BK1534" s="18" t="s">
        <v>5537</v>
      </c>
      <c r="BL1534" s="9" t="s">
        <v>5537</v>
      </c>
      <c r="BM1534" s="14" t="s">
        <v>5537</v>
      </c>
      <c r="BN1534" s="14" t="s">
        <v>5537</v>
      </c>
      <c r="BO1534" s="14" t="str">
        <f>_xlfn.XLOOKUP(B1534,'[4]cell downs 18042026 17h'!$B:$B,'[4]cell downs 18042026 17h'!$B:$B,"")</f>
        <v/>
      </c>
      <c r="BP1534" s="14" t="str">
        <f>_xlfn.XLOOKUP(B1534,'[5]Cells Huawei 19042026 15h'!$B:$B,'[5]Cells Huawei 19042026 15h'!$B:$B,"")</f>
        <v/>
      </c>
      <c r="BQ1534" s="9" t="str">
        <f>_xlfn.XLOOKUP(B1534,'[6]cells down 19042026 9H40'!$B:$B,'[6]cells down 19042026 9H40'!$B:$B,"")</f>
        <v/>
      </c>
      <c r="BR1534" s="9" t="s">
        <v>133</v>
      </c>
      <c r="BS1534" s="9" t="s">
        <v>594</v>
      </c>
      <c r="BT1534" s="108"/>
    </row>
    <row r="1535" spans="1:72" s="9" customFormat="1" x14ac:dyDescent="0.35">
      <c r="A1535" s="1" t="s">
        <v>1941</v>
      </c>
      <c r="B1535" s="8" t="s">
        <v>1942</v>
      </c>
      <c r="C1535" s="3" t="str">
        <f>_xlfn.XLOOKUP(B1535,'[1]daily break down'!$D:$D,'[1]daily break down'!$E:$E,"")</f>
        <v>Douala</v>
      </c>
      <c r="D1535" s="1" t="s">
        <v>11</v>
      </c>
      <c r="E1535" s="1" t="s">
        <v>5516</v>
      </c>
      <c r="F1535" s="3" t="s">
        <v>31</v>
      </c>
      <c r="G1535" s="1" t="s">
        <v>32</v>
      </c>
      <c r="H1535" s="34" t="str">
        <f>_xlfn.XLOOKUP(B1535,[2]CALCULATION!$B:$B,[2]CALCULATION!$H:$H,"")</f>
        <v>ZTE</v>
      </c>
      <c r="I1535" s="28">
        <v>0</v>
      </c>
      <c r="J1535" s="28">
        <v>0.72301623990891328</v>
      </c>
      <c r="K1535" s="28">
        <v>0</v>
      </c>
      <c r="L1535" s="28">
        <v>5.7412900611529185</v>
      </c>
      <c r="M1535" s="28">
        <v>0</v>
      </c>
      <c r="N1535" s="28">
        <v>0</v>
      </c>
      <c r="O1535" s="28">
        <v>0.72323026084872188</v>
      </c>
      <c r="P1535" s="28">
        <v>1.3597107007616307</v>
      </c>
      <c r="Q1535" s="28">
        <v>3.7495755251360459</v>
      </c>
      <c r="R1535" s="28">
        <v>0</v>
      </c>
      <c r="S1535" s="93">
        <v>5.0546930511681261</v>
      </c>
      <c r="T1535" s="93">
        <f>_xlfn.XLOOKUP(B1535,'[3]Nur des jours'!$B:$B,'[3]Nur des jours'!$U:$U,"")</f>
        <v>0</v>
      </c>
      <c r="U1535" s="93">
        <v>2.1617363376166052</v>
      </c>
      <c r="V1535" s="93">
        <v>0</v>
      </c>
      <c r="W1535" s="93">
        <v>0</v>
      </c>
      <c r="X1535" s="93">
        <v>0</v>
      </c>
      <c r="Y1535" s="93">
        <v>0</v>
      </c>
      <c r="Z1535" s="93">
        <v>9.3796103677450464</v>
      </c>
      <c r="AA1535" s="93">
        <v>0</v>
      </c>
      <c r="AB1535" s="93">
        <v>0</v>
      </c>
      <c r="AC1535" s="93">
        <f>_xlfn.XLOOKUP(B1535,'[3]Nur des jours'!$B:$B,'[3]Nur des jours'!$N:$N,"")</f>
        <v>0</v>
      </c>
      <c r="AD1535" s="93">
        <v>0</v>
      </c>
      <c r="AE1535" s="93">
        <v>0</v>
      </c>
      <c r="AF1535" s="93">
        <v>0</v>
      </c>
      <c r="AG1535" s="93"/>
      <c r="AH1535" s="93">
        <v>0</v>
      </c>
      <c r="AI1535" s="93">
        <v>0</v>
      </c>
      <c r="AJ1535" s="93">
        <v>0</v>
      </c>
      <c r="AK1535" s="93">
        <v>0</v>
      </c>
      <c r="AL1535" s="93">
        <v>0</v>
      </c>
      <c r="AM1535" s="49" t="s">
        <v>5559</v>
      </c>
      <c r="AN1535" s="49"/>
      <c r="AO1535" s="48" t="str" cm="1">
        <f t="array" ref="AO1535">IFERROR(_xlfn.IFS(
AQ1535="MPR ISSUE","PDH",
AQ1535="BSS Hardware Issue","BSS",
AQ1535="Sites strategiques, MLL, Pylone, etc.","ENVTECH",
AQ1535="AKTIVCO DEFAUT GE &amp; POWER Cabinet","AKTIVCO",
AQ1535="AKTIVCO Coupure ENEO &amp; Baisse de tension","AKTIVCO GRID ONLY",
AQ1535="Coupure ENEO &amp; Baisse de tension","IHS GRID ONLY",
AQ1535="Defaut GE &amp; POWER Cabinet","IHS",
AQ1535="Sharing","Partners",
AQ1535="Sites strategiques &amp; DataCenter","SST &amp; DC",
AQ1535="Exclu","Exclu",
AQ1535="SAT","SAT",
AQ1535="SPARE-ISSUE","SPARE-ISSUE",
AQ1535="Fiber CAmtel","TRANS_FO_CAMTEL",
AQ1535="Fiber AOF","Fiber AOF",
AQ1535="Projet OCM (HUAWEI)","TRAVAUX-HUAWEI",
AQ1535="Projet OCM (NOKIA)","TRAVAUX-NOKIA",
AQ1535="ACCESS-ISSUE","ACCESS-ISSUE",
AQ1535="Projet OCM (ZTE, NOKIA, autres projets)","TRAVAUX OCM",
AQ1535="No root CAuse","No root cause",
AQ1535="ODU HS","PDH",
AQ1535="IP &amp; VLAN","PDH",
AQ1535="Warehouse HUAWEI","SPARE-ISSUE",
AQ1535="SPARE-HS","SPARE-ISSUE",
AQ1535="Power Telco","BSS",AQ1535="no impacts","no impacts"
),"")</f>
        <v>No root cause</v>
      </c>
      <c r="AP1535" s="48" t="str" cm="1">
        <f t="array" ref="AP1535">IFERROR(_xlfn.IFS(
AQ1535="MPR ISSUE","TX ISSUE",
AQ1535="BSS Hardware Issue","RAN ISSUE",
AQ1535="Sites strategiques, MLL, Pylone, etc.","ENVTECH",
AQ1535="AKTIVCO DEFAUT GE &amp; POWER Cabinet","POWER ISSUE",
AQ1535="AKTIVCO Coupure ENEO &amp; Baisse de tension","POWER ISSUE",
AQ1535="Coupure ENEO &amp; Baisse de tension","POWER ISSUE",
AQ1535="Defaut GE &amp; POWER Cabinet","POWER ISSUE",
AQ1535="Sharing","POWER ISSUE",
AQ1535="Sites strategiques &amp; DataCenter","POWER ISSUE",
AQ1535="Exclu","Exclu",
AQ1535="SAT","TX ISSUE",
AQ1535="SPARE-ISSUE","SPARE-ISSUE",
AQ1535="Fiber CAmtel","TX ISSUE",
AQ1535="Fiber AOF","TX ISSUE",
AQ1535="Projet OCM (HUAWEI)","TRAVAUX-HUAWEI",
AQ1535="Projet OCM (NOKIA)","TRAVAUX -NOKIA",
AQ1535="ACCESS-ISSUE","ACCESS-ISSUE",
AQ1535="Projet OCM (ZTE, NOKIA, autres projets)","TRAVAUX OCM",
AQ1535="No root CAuse","No root cause",
AQ1535="ODU HS","TX ISSUE",
AQ1535="IP &amp; VLAN","TX ISSUE",
AQ1535="Warehouse HUAWEI","SPARE-ISSUE",
AQ1535="SPARE-HS","SPARE-ISSUE",
AQ1535="Power Telco","RAN ISSUE",AQ1535="no impacts","no impacts"
),"")</f>
        <v>No root cause</v>
      </c>
      <c r="AQ1535" s="126" t="s">
        <v>5344</v>
      </c>
      <c r="AR1535" s="48" t="str" cm="1">
        <f t="array" ref="AR1535">IFERROR(_xlfn.IFS(
AQ1535="MPR ISSUE","ACTIVE",
AQ1535="BSS Hardware Issue","ACTIVE",
AQ1535="Sites strategiques, MLL, Pylone, etc.","PASSIVE",
AQ1535="AKTIVCO DEFAUT GE &amp; POWER Cabinet","PASSIVE",
AQ1535="AKTIVCO Coupure ENEO &amp; Baisse de tension","PASSIVE",
AQ1535="Coupure ENEO &amp; Baisse de tension","PASSIVE",
AQ1535="Defaut GE &amp; POWER Cabinet","PASSIVE",
AQ1535="Sharing","PASSIVE",
AQ1535="Sites strategiques &amp; DataCenter","PASSIVE",
AQ1535="Exclu","Exclu",
AQ1535="SAT","ACTIVE",
AQ1535="SPARE-ISSUE","SPARE-ISSUE",
AQ1535="Fiber CAmtel","ACTIVE",
AQ1535="Fiber AOF","ACTIVE",
AQ1535="Projet OCM (HUAWEI)","PLANNED WORKS",
AQ1535="Projet OCM (NOKIA)","PLANNED WORKS",
AQ1535="ACCESS-ISSUE","ACCESS-ISSUE",
AQ1535="Projet OCM (ZTE, NOKIA, autres projets)","PLANNED WORKS",
AQ1535="No root CAuse","No root cause",
AQ1535="ODU HS","ACTIVE",
AQ1535="IP &amp; VLAN","ACTIVE",
AQ1535="Warehouse HUAWEI","SPARE-ISSUE",
AQ1535="SPARE-HS","SPARE-ISSUE",
AQ1535="Power Telco","ACTIVE", AQ1535="no impacts","no impacts"
),"")</f>
        <v>No root cause</v>
      </c>
      <c r="AS1535" s="92" t="s">
        <v>5537</v>
      </c>
      <c r="AT1535" s="98" t="s">
        <v>1942</v>
      </c>
      <c r="AV1535" s="17" t="s">
        <v>5537</v>
      </c>
      <c r="AW1535" s="7" t="s">
        <v>5537</v>
      </c>
      <c r="AX1535" s="6" t="s">
        <v>5537</v>
      </c>
      <c r="AY1535" s="7"/>
      <c r="AZ1535" s="3" t="s">
        <v>5537</v>
      </c>
      <c r="BA1535" s="18" t="s">
        <v>5537</v>
      </c>
      <c r="BB1535" s="18" t="s">
        <v>5537</v>
      </c>
      <c r="BC1535" s="18" t="s">
        <v>5537</v>
      </c>
      <c r="BD1535" s="18" t="s">
        <v>5537</v>
      </c>
      <c r="BE1535" s="18" t="s">
        <v>5537</v>
      </c>
      <c r="BF1535" s="18" t="s">
        <v>5537</v>
      </c>
      <c r="BG1535" s="18" t="s">
        <v>5537</v>
      </c>
      <c r="BH1535" s="18" t="s">
        <v>5537</v>
      </c>
      <c r="BI1535" s="18" t="s">
        <v>5537</v>
      </c>
      <c r="BJ1535" s="18" t="s">
        <v>5537</v>
      </c>
      <c r="BK1535" s="18" t="s">
        <v>5537</v>
      </c>
      <c r="BL1535" s="9" t="s">
        <v>5537</v>
      </c>
      <c r="BM1535" s="14" t="s">
        <v>5537</v>
      </c>
      <c r="BN1535" s="14" t="s">
        <v>5537</v>
      </c>
      <c r="BO1535" s="14" t="str">
        <f>_xlfn.XLOOKUP(B1535,'[4]cell downs 18042026 17h'!$B:$B,'[4]cell downs 18042026 17h'!$B:$B,"")</f>
        <v/>
      </c>
      <c r="BP1535" s="14" t="str">
        <f>_xlfn.XLOOKUP(B1535,'[5]Cells Huawei 19042026 15h'!$B:$B,'[5]Cells Huawei 19042026 15h'!$B:$B,"")</f>
        <v/>
      </c>
      <c r="BQ1535" s="9" t="str">
        <f>_xlfn.XLOOKUP(B1535,'[6]cells down 19042026 9H40'!$B:$B,'[6]cells down 19042026 9H40'!$B:$B,"")</f>
        <v/>
      </c>
      <c r="BR1535" s="9" t="s">
        <v>5537</v>
      </c>
      <c r="BS1535" s="9" t="s">
        <v>12</v>
      </c>
      <c r="BT1535" s="108"/>
    </row>
    <row r="1536" spans="1:72" s="9" customFormat="1" x14ac:dyDescent="0.35">
      <c r="A1536" s="1" t="s">
        <v>2445</v>
      </c>
      <c r="B1536" s="1" t="s">
        <v>2446</v>
      </c>
      <c r="C1536" s="3" t="str">
        <f>_xlfn.XLOOKUP(B1536,'[1]daily break down'!$D:$D,'[1]daily break down'!$E:$E,"")</f>
        <v>Douala</v>
      </c>
      <c r="D1536" s="1" t="s">
        <v>11</v>
      </c>
      <c r="E1536" s="1" t="s">
        <v>12</v>
      </c>
      <c r="F1536" s="3" t="s">
        <v>31</v>
      </c>
      <c r="G1536" s="1" t="s">
        <v>32</v>
      </c>
      <c r="H1536" s="34" t="str">
        <f>_xlfn.XLOOKUP(B1536,[2]CALCULATION!$B:$B,[2]CALCULATION!$H:$H,"")</f>
        <v>ZTE</v>
      </c>
      <c r="I1536" s="28">
        <v>11.697885187753437</v>
      </c>
      <c r="J1536" s="28">
        <v>22.335813836025714</v>
      </c>
      <c r="K1536" s="28">
        <v>9.3552833209201189</v>
      </c>
      <c r="L1536" s="28">
        <v>1.2422845451198943</v>
      </c>
      <c r="M1536" s="28">
        <v>17.856801442786495</v>
      </c>
      <c r="N1536" s="28">
        <v>0</v>
      </c>
      <c r="O1536" s="28">
        <v>0</v>
      </c>
      <c r="P1536" s="28">
        <v>0</v>
      </c>
      <c r="Q1536" s="28">
        <v>0</v>
      </c>
      <c r="R1536" s="28">
        <v>0</v>
      </c>
      <c r="S1536" s="93">
        <v>0</v>
      </c>
      <c r="T1536" s="93">
        <f>_xlfn.XLOOKUP(B1536,'[3]Nur des jours'!$B:$B,'[3]Nur des jours'!$U:$U,"")</f>
        <v>0</v>
      </c>
      <c r="U1536" s="93">
        <v>0</v>
      </c>
      <c r="V1536" s="93">
        <v>0</v>
      </c>
      <c r="W1536" s="93">
        <v>0</v>
      </c>
      <c r="X1536" s="93">
        <v>0</v>
      </c>
      <c r="Y1536" s="93">
        <v>0</v>
      </c>
      <c r="Z1536" s="93">
        <v>0</v>
      </c>
      <c r="AA1536" s="93">
        <v>0</v>
      </c>
      <c r="AB1536" s="93">
        <v>0</v>
      </c>
      <c r="AC1536" s="93">
        <f>_xlfn.XLOOKUP(B1536,'[3]Nur des jours'!$B:$B,'[3]Nur des jours'!$N:$N,"")</f>
        <v>0</v>
      </c>
      <c r="AD1536" s="93">
        <v>0</v>
      </c>
      <c r="AE1536" s="93">
        <v>0</v>
      </c>
      <c r="AF1536" s="93">
        <v>0</v>
      </c>
      <c r="AG1536" s="93"/>
      <c r="AH1536" s="93">
        <v>0</v>
      </c>
      <c r="AI1536" s="93">
        <v>0</v>
      </c>
      <c r="AJ1536" s="93">
        <v>0</v>
      </c>
      <c r="AK1536" s="93">
        <v>0</v>
      </c>
      <c r="AL1536" s="93">
        <v>0</v>
      </c>
      <c r="AM1536" s="49" t="s">
        <v>5559</v>
      </c>
      <c r="AN1536" s="49"/>
      <c r="AO1536" s="48" t="str" cm="1">
        <f t="array" ref="AO1536">IFERROR(_xlfn.IFS(
AQ1536="MPR ISSUE","PDH",
AQ1536="BSS Hardware Issue","BSS",
AQ1536="Sites strategiques, MLL, Pylone, etc.","ENVTECH",
AQ1536="AKTIVCO DEFAUT GE &amp; POWER Cabinet","AKTIVCO",
AQ1536="AKTIVCO Coupure ENEO &amp; Baisse de tension","AKTIVCO GRID ONLY",
AQ1536="Coupure ENEO &amp; Baisse de tension","IHS GRID ONLY",
AQ1536="Defaut GE &amp; POWER Cabinet","IHS",
AQ1536="Sharing","Partners",
AQ1536="Sites strategiques &amp; DataCenter","SST &amp; DC",
AQ1536="Exclu","Exclu",
AQ1536="SAT","SAT",
AQ1536="SPARE-ISSUE","SPARE-ISSUE",
AQ1536="Fiber CAmtel","TRANS_FO_CAMTEL",
AQ1536="Fiber AOF","Fiber AOF",
AQ1536="Projet OCM (HUAWEI)","TRAVAUX-HUAWEI",
AQ1536="Projet OCM (NOKIA)","TRAVAUX-NOKIA",
AQ1536="ACCESS-ISSUE","ACCESS-ISSUE",
AQ1536="Projet OCM (ZTE, NOKIA, autres projets)","TRAVAUX OCM",
AQ1536="No root CAuse","No root cause",
AQ1536="ODU HS","PDH",
AQ1536="IP &amp; VLAN","PDH",
AQ1536="Warehouse HUAWEI","SPARE-ISSUE",
AQ1536="SPARE-HS","SPARE-ISSUE",
AQ1536="Power Telco","BSS",AQ1536="no impacts","no impacts"
),"")</f>
        <v>No root cause</v>
      </c>
      <c r="AP1536" s="48" t="str" cm="1">
        <f t="array" ref="AP1536">IFERROR(_xlfn.IFS(
AQ1536="MPR ISSUE","TX ISSUE",
AQ1536="BSS Hardware Issue","RAN ISSUE",
AQ1536="Sites strategiques, MLL, Pylone, etc.","ENVTECH",
AQ1536="AKTIVCO DEFAUT GE &amp; POWER Cabinet","POWER ISSUE",
AQ1536="AKTIVCO Coupure ENEO &amp; Baisse de tension","POWER ISSUE",
AQ1536="Coupure ENEO &amp; Baisse de tension","POWER ISSUE",
AQ1536="Defaut GE &amp; POWER Cabinet","POWER ISSUE",
AQ1536="Sharing","POWER ISSUE",
AQ1536="Sites strategiques &amp; DataCenter","POWER ISSUE",
AQ1536="Exclu","Exclu",
AQ1536="SAT","TX ISSUE",
AQ1536="SPARE-ISSUE","SPARE-ISSUE",
AQ1536="Fiber CAmtel","TX ISSUE",
AQ1536="Fiber AOF","TX ISSUE",
AQ1536="Projet OCM (HUAWEI)","TRAVAUX-HUAWEI",
AQ1536="Projet OCM (NOKIA)","TRAVAUX -NOKIA",
AQ1536="ACCESS-ISSUE","ACCESS-ISSUE",
AQ1536="Projet OCM (ZTE, NOKIA, autres projets)","TRAVAUX OCM",
AQ1536="No root CAuse","No root cause",
AQ1536="ODU HS","TX ISSUE",
AQ1536="IP &amp; VLAN","TX ISSUE",
AQ1536="Warehouse HUAWEI","SPARE-ISSUE",
AQ1536="SPARE-HS","SPARE-ISSUE",
AQ1536="Power Telco","RAN ISSUE",AQ1536="no impacts","no impacts"
),"")</f>
        <v>No root cause</v>
      </c>
      <c r="AQ1536" s="126" t="s">
        <v>5344</v>
      </c>
      <c r="AR1536" s="48" t="str" cm="1">
        <f t="array" ref="AR1536">IFERROR(_xlfn.IFS(
AQ1536="MPR ISSUE","ACTIVE",
AQ1536="BSS Hardware Issue","ACTIVE",
AQ1536="Sites strategiques, MLL, Pylone, etc.","PASSIVE",
AQ1536="AKTIVCO DEFAUT GE &amp; POWER Cabinet","PASSIVE",
AQ1536="AKTIVCO Coupure ENEO &amp; Baisse de tension","PASSIVE",
AQ1536="Coupure ENEO &amp; Baisse de tension","PASSIVE",
AQ1536="Defaut GE &amp; POWER Cabinet","PASSIVE",
AQ1536="Sharing","PASSIVE",
AQ1536="Sites strategiques &amp; DataCenter","PASSIVE",
AQ1536="Exclu","Exclu",
AQ1536="SAT","ACTIVE",
AQ1536="SPARE-ISSUE","SPARE-ISSUE",
AQ1536="Fiber CAmtel","ACTIVE",
AQ1536="Fiber AOF","ACTIVE",
AQ1536="Projet OCM (HUAWEI)","PLANNED WORKS",
AQ1536="Projet OCM (NOKIA)","PLANNED WORKS",
AQ1536="ACCESS-ISSUE","ACCESS-ISSUE",
AQ1536="Projet OCM (ZTE, NOKIA, autres projets)","PLANNED WORKS",
AQ1536="No root CAuse","No root cause",
AQ1536="ODU HS","ACTIVE",
AQ1536="IP &amp; VLAN","ACTIVE",
AQ1536="Warehouse HUAWEI","SPARE-ISSUE",
AQ1536="SPARE-HS","SPARE-ISSUE",
AQ1536="Power Telco","ACTIVE", AQ1536="no impacts","no impacts"
),"")</f>
        <v>No root cause</v>
      </c>
      <c r="AS1536" s="92" t="s">
        <v>5537</v>
      </c>
      <c r="AT1536" s="98" t="s">
        <v>2446</v>
      </c>
      <c r="AV1536" s="17" t="s">
        <v>5537</v>
      </c>
      <c r="AW1536" s="7" t="s">
        <v>5537</v>
      </c>
      <c r="AX1536" s="6" t="s">
        <v>5537</v>
      </c>
      <c r="AY1536" s="7"/>
      <c r="AZ1536" s="3" t="s">
        <v>5537</v>
      </c>
      <c r="BA1536" s="18" t="s">
        <v>5537</v>
      </c>
      <c r="BB1536" s="18" t="s">
        <v>5537</v>
      </c>
      <c r="BC1536" s="18" t="s">
        <v>5537</v>
      </c>
      <c r="BD1536" s="18" t="s">
        <v>5537</v>
      </c>
      <c r="BE1536" s="18" t="s">
        <v>5537</v>
      </c>
      <c r="BF1536" s="18" t="s">
        <v>5537</v>
      </c>
      <c r="BG1536" s="18" t="s">
        <v>5537</v>
      </c>
      <c r="BH1536" s="18" t="s">
        <v>5537</v>
      </c>
      <c r="BI1536" s="18" t="s">
        <v>5537</v>
      </c>
      <c r="BJ1536" s="18" t="s">
        <v>5537</v>
      </c>
      <c r="BK1536" s="18" t="s">
        <v>5537</v>
      </c>
      <c r="BL1536" s="9" t="s">
        <v>5537</v>
      </c>
      <c r="BM1536" s="14" t="s">
        <v>5537</v>
      </c>
      <c r="BN1536" s="14" t="s">
        <v>5537</v>
      </c>
      <c r="BO1536" s="14" t="str">
        <f>_xlfn.XLOOKUP(B1536,'[4]cell downs 18042026 17h'!$B:$B,'[4]cell downs 18042026 17h'!$B:$B,"")</f>
        <v/>
      </c>
      <c r="BP1536" s="14" t="str">
        <f>_xlfn.XLOOKUP(B1536,'[5]Cells Huawei 19042026 15h'!$B:$B,'[5]Cells Huawei 19042026 15h'!$B:$B,"")</f>
        <v/>
      </c>
      <c r="BQ1536" s="9" t="str">
        <f>_xlfn.XLOOKUP(B1536,'[6]cells down 19042026 9H40'!$B:$B,'[6]cells down 19042026 9H40'!$B:$B,"")</f>
        <v/>
      </c>
      <c r="BR1536" s="9" t="s">
        <v>2446</v>
      </c>
      <c r="BS1536" s="9" t="s">
        <v>594</v>
      </c>
      <c r="BT1536" s="108"/>
    </row>
    <row r="1537" spans="1:72" s="9" customFormat="1" x14ac:dyDescent="0.35">
      <c r="A1537" s="1" t="s">
        <v>1036</v>
      </c>
      <c r="B1537" s="1" t="s">
        <v>1037</v>
      </c>
      <c r="C1537" s="3" t="str">
        <f>_xlfn.XLOOKUP(B1537,'[1]daily break down'!$D:$D,'[1]daily break down'!$E:$E,"")</f>
        <v>NGAOUNDERE</v>
      </c>
      <c r="D1537" s="1" t="s">
        <v>21</v>
      </c>
      <c r="E1537" s="1" t="s">
        <v>122</v>
      </c>
      <c r="F1537" s="3" t="s">
        <v>90</v>
      </c>
      <c r="G1537" s="1" t="s">
        <v>1038</v>
      </c>
      <c r="H1537" s="33" t="str">
        <f>_xlfn.XLOOKUP(B1537,[2]CALCULATION!$B:$B,[2]CALCULATION!$H:$H,"")</f>
        <v>NOKIA</v>
      </c>
      <c r="I1537" s="28">
        <v>4.621675184700071</v>
      </c>
      <c r="J1537" s="28">
        <v>4.6215681742301671</v>
      </c>
      <c r="K1537" s="28">
        <v>4.6214611637602614</v>
      </c>
      <c r="L1537" s="28">
        <v>4.621621679465119</v>
      </c>
      <c r="M1537" s="28">
        <v>4.6215146689952142</v>
      </c>
      <c r="N1537" s="28">
        <v>4.6218892056398797</v>
      </c>
      <c r="O1537" s="28">
        <v>4.6218357004049269</v>
      </c>
      <c r="P1537" s="28">
        <v>4.6217821951699758</v>
      </c>
      <c r="Q1537" s="28">
        <v>4.6213541532903575</v>
      </c>
      <c r="R1537" s="28">
        <v>4.6217286899350229</v>
      </c>
      <c r="S1537" s="93">
        <v>4.6218357004049269</v>
      </c>
      <c r="T1537" s="93">
        <f>_xlfn.XLOOKUP(B1537,'[3]Nur des jours'!$B:$B,'[3]Nur des jours'!$U:$U,"")</f>
        <v>0</v>
      </c>
      <c r="U1537" s="93">
        <v>0</v>
      </c>
      <c r="V1537" s="93">
        <v>0</v>
      </c>
      <c r="W1537" s="93">
        <v>0</v>
      </c>
      <c r="X1537" s="93">
        <v>0</v>
      </c>
      <c r="Y1537" s="93">
        <v>0</v>
      </c>
      <c r="Z1537" s="93">
        <v>0</v>
      </c>
      <c r="AA1537" s="93">
        <v>0</v>
      </c>
      <c r="AB1537" s="93">
        <v>0</v>
      </c>
      <c r="AC1537" s="93">
        <f>_xlfn.XLOOKUP(B1537,'[3]Nur des jours'!$B:$B,'[3]Nur des jours'!$N:$N,"")</f>
        <v>0</v>
      </c>
      <c r="AD1537" s="93">
        <v>0</v>
      </c>
      <c r="AE1537" s="93">
        <v>0</v>
      </c>
      <c r="AF1537" s="93">
        <v>0</v>
      </c>
      <c r="AG1537" s="93"/>
      <c r="AH1537" s="93">
        <v>0</v>
      </c>
      <c r="AI1537" s="93">
        <v>0</v>
      </c>
      <c r="AJ1537" s="93">
        <v>0</v>
      </c>
      <c r="AK1537" s="93">
        <v>0</v>
      </c>
      <c r="AL1537" s="93">
        <v>0</v>
      </c>
      <c r="AM1537" s="49" t="s">
        <v>5559</v>
      </c>
      <c r="AN1537" s="49"/>
      <c r="AO1537" s="48" t="str" cm="1">
        <f t="array" ref="AO1537">IFERROR(_xlfn.IFS(
AQ1537="MPR ISSUE","PDH",
AQ1537="BSS Hardware Issue","BSS",
AQ1537="Sites strategiques, MLL, Pylone, etc.","ENVTECH",
AQ1537="AKTIVCO DEFAUT GE &amp; POWER Cabinet","AKTIVCO",
AQ1537="AKTIVCO Coupure ENEO &amp; Baisse de tension","AKTIVCO GRID ONLY",
AQ1537="Coupure ENEO &amp; Baisse de tension","IHS GRID ONLY",
AQ1537="Defaut GE &amp; POWER Cabinet","IHS",
AQ1537="Sharing","Partners",
AQ1537="Sites strategiques &amp; DataCenter","SST &amp; DC",
AQ1537="Exclu","Exclu",
AQ1537="SAT","SAT",
AQ1537="SPARE-ISSUE","SPARE-ISSUE",
AQ1537="Fiber CAmtel","TRANS_FO_CAMTEL",
AQ1537="Fiber AOF","Fiber AOF",
AQ1537="Projet OCM (HUAWEI)","TRAVAUX-HUAWEI",
AQ1537="Projet OCM (NOKIA)","TRAVAUX-NOKIA",
AQ1537="ACCESS-ISSUE","ACCESS-ISSUE",
AQ1537="Projet OCM (ZTE, NOKIA, autres projets)","TRAVAUX OCM",
AQ1537="No root CAuse","No root cause",
AQ1537="ODU HS","PDH",
AQ1537="IP &amp; VLAN","PDH",
AQ1537="Warehouse HUAWEI","SPARE-ISSUE",
AQ1537="SPARE-HS","SPARE-ISSUE",
AQ1537="Power Telco","BSS",AQ1537="no impacts","no impacts"
),"")</f>
        <v>PDH</v>
      </c>
      <c r="AP1537" s="48" t="str" cm="1">
        <f t="array" ref="AP1537">IFERROR(_xlfn.IFS(
AQ1537="MPR ISSUE","TX ISSUE",
AQ1537="BSS Hardware Issue","RAN ISSUE",
AQ1537="Sites strategiques, MLL, Pylone, etc.","ENVTECH",
AQ1537="AKTIVCO DEFAUT GE &amp; POWER Cabinet","POWER ISSUE",
AQ1537="AKTIVCO Coupure ENEO &amp; Baisse de tension","POWER ISSUE",
AQ1537="Coupure ENEO &amp; Baisse de tension","POWER ISSUE",
AQ1537="Defaut GE &amp; POWER Cabinet","POWER ISSUE",
AQ1537="Sharing","POWER ISSUE",
AQ1537="Sites strategiques &amp; DataCenter","POWER ISSUE",
AQ1537="Exclu","Exclu",
AQ1537="SAT","TX ISSUE",
AQ1537="SPARE-ISSUE","SPARE-ISSUE",
AQ1537="Fiber CAmtel","TX ISSUE",
AQ1537="Fiber AOF","TX ISSUE",
AQ1537="Projet OCM (HUAWEI)","TRAVAUX-HUAWEI",
AQ1537="Projet OCM (NOKIA)","TRAVAUX -NOKIA",
AQ1537="ACCESS-ISSUE","ACCESS-ISSUE",
AQ1537="Projet OCM (ZTE, NOKIA, autres projets)","TRAVAUX OCM",
AQ1537="No root CAuse","No root cause",
AQ1537="ODU HS","TX ISSUE",
AQ1537="IP &amp; VLAN","TX ISSUE",
AQ1537="Warehouse HUAWEI","SPARE-ISSUE",
AQ1537="SPARE-HS","SPARE-ISSUE",
AQ1537="Power Telco","RAN ISSUE",AQ1537="no impacts","no impacts"
),"")</f>
        <v>TX ISSUE</v>
      </c>
      <c r="AQ1537" s="67" t="s">
        <v>5352</v>
      </c>
      <c r="AR1537" s="48" t="str" cm="1">
        <f t="array" ref="AR1537">IFERROR(_xlfn.IFS(
AQ1537="MPR ISSUE","ACTIVE",
AQ1537="BSS Hardware Issue","ACTIVE",
AQ1537="Sites strategiques, MLL, Pylone, etc.","PASSIVE",
AQ1537="AKTIVCO DEFAUT GE &amp; POWER Cabinet","PASSIVE",
AQ1537="AKTIVCO Coupure ENEO &amp; Baisse de tension","PASSIVE",
AQ1537="Coupure ENEO &amp; Baisse de tension","PASSIVE",
AQ1537="Defaut GE &amp; POWER Cabinet","PASSIVE",
AQ1537="Sharing","PASSIVE",
AQ1537="Sites strategiques &amp; DataCenter","PASSIVE",
AQ1537="Exclu","Exclu",
AQ1537="SAT","ACTIVE",
AQ1537="SPARE-ISSUE","SPARE-ISSUE",
AQ1537="Fiber CAmtel","ACTIVE",
AQ1537="Fiber AOF","ACTIVE",
AQ1537="Projet OCM (HUAWEI)","PLANNED WORKS",
AQ1537="Projet OCM (NOKIA)","PLANNED WORKS",
AQ1537="ACCESS-ISSUE","ACCESS-ISSUE",
AQ1537="Projet OCM (ZTE, NOKIA, autres projets)","PLANNED WORKS",
AQ1537="No root CAuse","No root cause",
AQ1537="ODU HS","ACTIVE",
AQ1537="IP &amp; VLAN","ACTIVE",
AQ1537="Warehouse HUAWEI","SPARE-ISSUE",
AQ1537="SPARE-HS","SPARE-ISSUE",
AQ1537="Power Telco","ACTIVE", AQ1537="no impacts","no impacts"
),"")</f>
        <v>ACTIVE</v>
      </c>
      <c r="AS1537" s="92" t="s">
        <v>5853</v>
      </c>
      <c r="AT1537" s="98" t="s">
        <v>1037</v>
      </c>
      <c r="AV1537" s="17" t="s">
        <v>5537</v>
      </c>
      <c r="AW1537" s="7" t="s">
        <v>5537</v>
      </c>
      <c r="AX1537" s="6" t="s">
        <v>5537</v>
      </c>
      <c r="AY1537" s="7"/>
      <c r="AZ1537" s="3" t="s">
        <v>5537</v>
      </c>
      <c r="BA1537" s="18" t="s">
        <v>5537</v>
      </c>
      <c r="BB1537" s="18" t="s">
        <v>5537</v>
      </c>
      <c r="BC1537" s="18" t="s">
        <v>5537</v>
      </c>
      <c r="BD1537" s="18" t="s">
        <v>5537</v>
      </c>
      <c r="BE1537" s="18" t="s">
        <v>5537</v>
      </c>
      <c r="BF1537" s="18" t="s">
        <v>5537</v>
      </c>
      <c r="BG1537" s="18" t="s">
        <v>5537</v>
      </c>
      <c r="BH1537" s="18" t="s">
        <v>5537</v>
      </c>
      <c r="BI1537" s="18" t="s">
        <v>5537</v>
      </c>
      <c r="BJ1537" s="18" t="s">
        <v>6284</v>
      </c>
      <c r="BK1537" s="18" t="s">
        <v>6285</v>
      </c>
      <c r="BL1537" s="9" t="s">
        <v>5537</v>
      </c>
      <c r="BM1537" s="14" t="s">
        <v>5537</v>
      </c>
      <c r="BN1537" s="14" t="s">
        <v>5537</v>
      </c>
      <c r="BO1537" s="14" t="str">
        <f>_xlfn.XLOOKUP(B1537,'[4]cell downs 18042026 17h'!$B:$B,'[4]cell downs 18042026 17h'!$B:$B,"")</f>
        <v/>
      </c>
      <c r="BP1537" s="14" t="str">
        <f>_xlfn.XLOOKUP(B1537,'[5]Cells Huawei 19042026 15h'!$B:$B,'[5]Cells Huawei 19042026 15h'!$B:$B,"")</f>
        <v/>
      </c>
      <c r="BQ1537" s="9" t="str">
        <f>_xlfn.XLOOKUP(B1537,'[6]cells down 19042026 9H40'!$B:$B,'[6]cells down 19042026 9H40'!$B:$B,"")</f>
        <v/>
      </c>
      <c r="BR1537" s="9" t="s">
        <v>5537</v>
      </c>
      <c r="BS1537" s="9" t="s">
        <v>12</v>
      </c>
      <c r="BT1537" s="108"/>
    </row>
    <row r="1538" spans="1:72" s="9" customFormat="1" x14ac:dyDescent="0.35">
      <c r="A1538" s="1" t="s">
        <v>2857</v>
      </c>
      <c r="B1538" s="1" t="s">
        <v>2858</v>
      </c>
      <c r="C1538" s="3" t="str">
        <f>_xlfn.XLOOKUP(B1538,'[1]daily break down'!$D:$D,'[1]daily break down'!$E:$E,"")</f>
        <v>Douala</v>
      </c>
      <c r="D1538" s="1" t="s">
        <v>11</v>
      </c>
      <c r="E1538" s="1" t="s">
        <v>12</v>
      </c>
      <c r="F1538" s="3" t="s">
        <v>31</v>
      </c>
      <c r="G1538" s="1" t="s">
        <v>32</v>
      </c>
      <c r="H1538" s="34" t="str">
        <f>_xlfn.XLOOKUP(B1538,[2]CALCULATION!$B:$B,[2]CALCULATION!$H:$H,"")</f>
        <v>ZTE</v>
      </c>
      <c r="I1538" s="28">
        <v>1.5409507666230065</v>
      </c>
      <c r="J1538" s="28">
        <v>1.5409507666230065</v>
      </c>
      <c r="K1538" s="28">
        <v>1.5409507666230065</v>
      </c>
      <c r="L1538" s="28">
        <v>1.5409507666230065</v>
      </c>
      <c r="M1538" s="28">
        <v>1.5409507666230065</v>
      </c>
      <c r="N1538" s="28">
        <v>1.5409507666230065</v>
      </c>
      <c r="O1538" s="28">
        <v>1.5409507666230065</v>
      </c>
      <c r="P1538" s="28">
        <v>1.5409507666230065</v>
      </c>
      <c r="Q1538" s="28">
        <v>1.5409507666230065</v>
      </c>
      <c r="R1538" s="28">
        <v>2.0150071482993903</v>
      </c>
      <c r="S1538" s="93">
        <v>1.5409507666230065</v>
      </c>
      <c r="T1538" s="93">
        <f>_xlfn.XLOOKUP(B1538,'[3]Nur des jours'!$B:$B,'[3]Nur des jours'!$U:$U,"")</f>
        <v>0</v>
      </c>
      <c r="U1538" s="93">
        <v>0</v>
      </c>
      <c r="V1538" s="93">
        <v>0</v>
      </c>
      <c r="W1538" s="93">
        <v>0</v>
      </c>
      <c r="X1538" s="93">
        <v>0</v>
      </c>
      <c r="Y1538" s="93">
        <v>0</v>
      </c>
      <c r="Z1538" s="93">
        <v>0</v>
      </c>
      <c r="AA1538" s="93">
        <v>0</v>
      </c>
      <c r="AB1538" s="93">
        <v>0</v>
      </c>
      <c r="AC1538" s="93">
        <f>_xlfn.XLOOKUP(B1538,'[3]Nur des jours'!$B:$B,'[3]Nur des jours'!$N:$N,"")</f>
        <v>0</v>
      </c>
      <c r="AD1538" s="93">
        <v>0</v>
      </c>
      <c r="AE1538" s="93">
        <v>0</v>
      </c>
      <c r="AF1538" s="93">
        <v>0</v>
      </c>
      <c r="AG1538" s="93"/>
      <c r="AH1538" s="93">
        <v>0</v>
      </c>
      <c r="AI1538" s="93">
        <v>0</v>
      </c>
      <c r="AJ1538" s="93">
        <v>0</v>
      </c>
      <c r="AK1538" s="93">
        <v>0</v>
      </c>
      <c r="AL1538" s="93">
        <v>0</v>
      </c>
      <c r="AM1538" s="49" t="s">
        <v>5559</v>
      </c>
      <c r="AN1538" s="49"/>
      <c r="AO1538" s="48" t="str" cm="1">
        <f t="array" ref="AO1538">IFERROR(_xlfn.IFS(
AQ1538="MPR ISSUE","PDH",
AQ1538="BSS Hardware Issue","BSS",
AQ1538="Sites strategiques, MLL, Pylone, etc.","ENVTECH",
AQ1538="AKTIVCO DEFAUT GE &amp; POWER Cabinet","AKTIVCO",
AQ1538="AKTIVCO Coupure ENEO &amp; Baisse de tension","AKTIVCO GRID ONLY",
AQ1538="Coupure ENEO &amp; Baisse de tension","IHS GRID ONLY",
AQ1538="Defaut GE &amp; POWER Cabinet","IHS",
AQ1538="Sharing","Partners",
AQ1538="Sites strategiques &amp; DataCenter","SST &amp; DC",
AQ1538="Exclu","Exclu",
AQ1538="SAT","SAT",
AQ1538="SPARE-ISSUE","SPARE-ISSUE",
AQ1538="Fiber CAmtel","TRANS_FO_CAMTEL",
AQ1538="Fiber AOF","Fiber AOF",
AQ1538="Projet OCM (HUAWEI)","TRAVAUX-HUAWEI",
AQ1538="Projet OCM (NOKIA)","TRAVAUX-NOKIA",
AQ1538="ACCESS-ISSUE","ACCESS-ISSUE",
AQ1538="Projet OCM (ZTE, NOKIA, autres projets)","TRAVAUX OCM",
AQ1538="No root CAuse","No root cause",
AQ1538="ODU HS","PDH",
AQ1538="IP &amp; VLAN","PDH",
AQ1538="Warehouse HUAWEI","SPARE-ISSUE",
AQ1538="SPARE-HS","SPARE-ISSUE",
AQ1538="Power Telco","BSS",AQ1538="no impacts","no impacts"
),"")</f>
        <v>No root cause</v>
      </c>
      <c r="AP1538" s="48" t="str" cm="1">
        <f t="array" ref="AP1538">IFERROR(_xlfn.IFS(
AQ1538="MPR ISSUE","TX ISSUE",
AQ1538="BSS Hardware Issue","RAN ISSUE",
AQ1538="Sites strategiques, MLL, Pylone, etc.","ENVTECH",
AQ1538="AKTIVCO DEFAUT GE &amp; POWER Cabinet","POWER ISSUE",
AQ1538="AKTIVCO Coupure ENEO &amp; Baisse de tension","POWER ISSUE",
AQ1538="Coupure ENEO &amp; Baisse de tension","POWER ISSUE",
AQ1538="Defaut GE &amp; POWER Cabinet","POWER ISSUE",
AQ1538="Sharing","POWER ISSUE",
AQ1538="Sites strategiques &amp; DataCenter","POWER ISSUE",
AQ1538="Exclu","Exclu",
AQ1538="SAT","TX ISSUE",
AQ1538="SPARE-ISSUE","SPARE-ISSUE",
AQ1538="Fiber CAmtel","TX ISSUE",
AQ1538="Fiber AOF","TX ISSUE",
AQ1538="Projet OCM (HUAWEI)","TRAVAUX-HUAWEI",
AQ1538="Projet OCM (NOKIA)","TRAVAUX -NOKIA",
AQ1538="ACCESS-ISSUE","ACCESS-ISSUE",
AQ1538="Projet OCM (ZTE, NOKIA, autres projets)","TRAVAUX OCM",
AQ1538="No root CAuse","No root cause",
AQ1538="ODU HS","TX ISSUE",
AQ1538="IP &amp; VLAN","TX ISSUE",
AQ1538="Warehouse HUAWEI","SPARE-ISSUE",
AQ1538="SPARE-HS","SPARE-ISSUE",
AQ1538="Power Telco","RAN ISSUE",AQ1538="no impacts","no impacts"
),"")</f>
        <v>No root cause</v>
      </c>
      <c r="AQ1538" s="126" t="s">
        <v>5344</v>
      </c>
      <c r="AR1538" s="48" t="str" cm="1">
        <f t="array" ref="AR1538">IFERROR(_xlfn.IFS(
AQ1538="MPR ISSUE","ACTIVE",
AQ1538="BSS Hardware Issue","ACTIVE",
AQ1538="Sites strategiques, MLL, Pylone, etc.","PASSIVE",
AQ1538="AKTIVCO DEFAUT GE &amp; POWER Cabinet","PASSIVE",
AQ1538="AKTIVCO Coupure ENEO &amp; Baisse de tension","PASSIVE",
AQ1538="Coupure ENEO &amp; Baisse de tension","PASSIVE",
AQ1538="Defaut GE &amp; POWER Cabinet","PASSIVE",
AQ1538="Sharing","PASSIVE",
AQ1538="Sites strategiques &amp; DataCenter","PASSIVE",
AQ1538="Exclu","Exclu",
AQ1538="SAT","ACTIVE",
AQ1538="SPARE-ISSUE","SPARE-ISSUE",
AQ1538="Fiber CAmtel","ACTIVE",
AQ1538="Fiber AOF","ACTIVE",
AQ1538="Projet OCM (HUAWEI)","PLANNED WORKS",
AQ1538="Projet OCM (NOKIA)","PLANNED WORKS",
AQ1538="ACCESS-ISSUE","ACCESS-ISSUE",
AQ1538="Projet OCM (ZTE, NOKIA, autres projets)","PLANNED WORKS",
AQ1538="No root CAuse","No root cause",
AQ1538="ODU HS","ACTIVE",
AQ1538="IP &amp; VLAN","ACTIVE",
AQ1538="Warehouse HUAWEI","SPARE-ISSUE",
AQ1538="SPARE-HS","SPARE-ISSUE",
AQ1538="Power Telco","ACTIVE", AQ1538="no impacts","no impacts"
),"")</f>
        <v>No root cause</v>
      </c>
      <c r="AS1538" s="92" t="s">
        <v>5537</v>
      </c>
      <c r="AT1538" s="98" t="s">
        <v>2858</v>
      </c>
      <c r="AV1538" s="17" t="s">
        <v>5537</v>
      </c>
      <c r="AW1538" s="7" t="s">
        <v>5537</v>
      </c>
      <c r="AX1538" s="6" t="s">
        <v>5537</v>
      </c>
      <c r="AY1538" s="7"/>
      <c r="AZ1538" s="3" t="s">
        <v>5537</v>
      </c>
      <c r="BA1538" s="18" t="s">
        <v>5537</v>
      </c>
      <c r="BB1538" s="18" t="s">
        <v>5537</v>
      </c>
      <c r="BC1538" s="18" t="s">
        <v>5537</v>
      </c>
      <c r="BD1538" s="18" t="s">
        <v>5537</v>
      </c>
      <c r="BE1538" s="18" t="s">
        <v>5537</v>
      </c>
      <c r="BF1538" s="18" t="s">
        <v>5537</v>
      </c>
      <c r="BG1538" s="18" t="s">
        <v>5537</v>
      </c>
      <c r="BH1538" s="18" t="s">
        <v>5537</v>
      </c>
      <c r="BI1538" s="18" t="s">
        <v>5537</v>
      </c>
      <c r="BJ1538" s="18" t="s">
        <v>5537</v>
      </c>
      <c r="BK1538" s="18" t="s">
        <v>5537</v>
      </c>
      <c r="BL1538" s="9" t="s">
        <v>5537</v>
      </c>
      <c r="BM1538" s="14" t="s">
        <v>5537</v>
      </c>
      <c r="BN1538" s="14" t="s">
        <v>5537</v>
      </c>
      <c r="BO1538" s="14" t="str">
        <f>_xlfn.XLOOKUP(B1538,'[4]cell downs 18042026 17h'!$B:$B,'[4]cell downs 18042026 17h'!$B:$B,"")</f>
        <v/>
      </c>
      <c r="BP1538" s="14" t="str">
        <f>_xlfn.XLOOKUP(B1538,'[5]Cells Huawei 19042026 15h'!$B:$B,'[5]Cells Huawei 19042026 15h'!$B:$B,"")</f>
        <v/>
      </c>
      <c r="BQ1538" s="9" t="str">
        <f>_xlfn.XLOOKUP(B1538,'[6]cells down 19042026 9H40'!$B:$B,'[6]cells down 19042026 9H40'!$B:$B,"")</f>
        <v>LIT_377</v>
      </c>
      <c r="BR1538" s="9" t="s">
        <v>2858</v>
      </c>
      <c r="BS1538" s="9" t="s">
        <v>12</v>
      </c>
      <c r="BT1538" s="108"/>
    </row>
    <row r="1539" spans="1:72" s="9" customFormat="1" x14ac:dyDescent="0.35">
      <c r="A1539" s="1" t="s">
        <v>4564</v>
      </c>
      <c r="B1539" s="8" t="s">
        <v>4565</v>
      </c>
      <c r="C1539" s="3" t="str">
        <f>_xlfn.XLOOKUP(B1539,'[1]daily break down'!$D:$D,'[1]daily break down'!$E:$E,"")</f>
        <v>Yaounde</v>
      </c>
      <c r="D1539" s="1" t="s">
        <v>2748</v>
      </c>
      <c r="E1539" s="1" t="s">
        <v>12</v>
      </c>
      <c r="F1539" s="3" t="s">
        <v>37</v>
      </c>
      <c r="G1539" s="1" t="s">
        <v>38</v>
      </c>
      <c r="H1539" s="34" t="str">
        <f>_xlfn.XLOOKUP(B1539,[2]CALCULATION!$B:$B,[2]CALCULATION!$H:$H,"")</f>
        <v>ZTE</v>
      </c>
      <c r="I1539" s="28">
        <v>0</v>
      </c>
      <c r="J1539" s="28">
        <v>0</v>
      </c>
      <c r="K1539" s="28">
        <v>0</v>
      </c>
      <c r="L1539" s="28">
        <v>0</v>
      </c>
      <c r="M1539" s="28">
        <v>0</v>
      </c>
      <c r="N1539" s="28">
        <v>0</v>
      </c>
      <c r="O1539" s="28">
        <v>0</v>
      </c>
      <c r="P1539" s="28">
        <v>0</v>
      </c>
      <c r="Q1539" s="28">
        <v>0</v>
      </c>
      <c r="R1539" s="28">
        <v>0</v>
      </c>
      <c r="S1539" s="93">
        <v>0</v>
      </c>
      <c r="T1539" s="93">
        <f>_xlfn.XLOOKUP(B1539,'[3]Nur des jours'!$B:$B,'[3]Nur des jours'!$U:$U,"")</f>
        <v>0</v>
      </c>
      <c r="U1539" s="93">
        <v>0</v>
      </c>
      <c r="V1539" s="93">
        <v>0</v>
      </c>
      <c r="W1539" s="93">
        <v>0</v>
      </c>
      <c r="X1539" s="93">
        <v>0</v>
      </c>
      <c r="Y1539" s="93">
        <v>0</v>
      </c>
      <c r="Z1539" s="93">
        <v>2.6146759865651923</v>
      </c>
      <c r="AA1539" s="93">
        <v>0</v>
      </c>
      <c r="AB1539" s="93">
        <v>0</v>
      </c>
      <c r="AC1539" s="93">
        <f>_xlfn.XLOOKUP(B1539,'[3]Nur des jours'!$B:$B,'[3]Nur des jours'!$N:$N,"")</f>
        <v>0</v>
      </c>
      <c r="AD1539" s="93">
        <v>0</v>
      </c>
      <c r="AE1539" s="93">
        <v>0</v>
      </c>
      <c r="AF1539" s="93">
        <v>0</v>
      </c>
      <c r="AG1539" s="93"/>
      <c r="AH1539" s="93">
        <v>0</v>
      </c>
      <c r="AI1539" s="93">
        <v>0</v>
      </c>
      <c r="AJ1539" s="93">
        <v>0</v>
      </c>
      <c r="AK1539" s="93">
        <v>0</v>
      </c>
      <c r="AL1539" s="93">
        <v>0</v>
      </c>
      <c r="AM1539" s="49" t="s">
        <v>5559</v>
      </c>
      <c r="AN1539" s="49"/>
      <c r="AO1539" s="48" t="str" cm="1">
        <f t="array" ref="AO1539">IFERROR(_xlfn.IFS(
AQ1539="MPR ISSUE","PDH",
AQ1539="BSS Hardware Issue","BSS",
AQ1539="Sites strategiques, MLL, Pylone, etc.","ENVTECH",
AQ1539="AKTIVCO DEFAUT GE &amp; POWER Cabinet","AKTIVCO",
AQ1539="AKTIVCO Coupure ENEO &amp; Baisse de tension","AKTIVCO GRID ONLY",
AQ1539="Coupure ENEO &amp; Baisse de tension","IHS GRID ONLY",
AQ1539="Defaut GE &amp; POWER Cabinet","IHS",
AQ1539="Sharing","Partners",
AQ1539="Sites strategiques &amp; DataCenter","SST &amp; DC",
AQ1539="Exclu","Exclu",
AQ1539="SAT","SAT",
AQ1539="SPARE-ISSUE","SPARE-ISSUE",
AQ1539="Fiber CAmtel","TRANS_FO_CAMTEL",
AQ1539="Fiber AOF","Fiber AOF",
AQ1539="Projet OCM (HUAWEI)","TRAVAUX-HUAWEI",
AQ1539="Projet OCM (NOKIA)","TRAVAUX-NOKIA",
AQ1539="ACCESS-ISSUE","ACCESS-ISSUE",
AQ1539="Projet OCM (ZTE, NOKIA, autres projets)","TRAVAUX OCM",
AQ1539="No root CAuse","No root cause",
AQ1539="ODU HS","PDH",
AQ1539="IP &amp; VLAN","PDH",
AQ1539="Warehouse HUAWEI","SPARE-ISSUE",
AQ1539="SPARE-HS","SPARE-ISSUE",
AQ1539="Power Telco","BSS",AQ1539="no impacts","no impacts"
),"")</f>
        <v>No root cause</v>
      </c>
      <c r="AP1539" s="48" t="str" cm="1">
        <f t="array" ref="AP1539">IFERROR(_xlfn.IFS(
AQ1539="MPR ISSUE","TX ISSUE",
AQ1539="BSS Hardware Issue","RAN ISSUE",
AQ1539="Sites strategiques, MLL, Pylone, etc.","ENVTECH",
AQ1539="AKTIVCO DEFAUT GE &amp; POWER Cabinet","POWER ISSUE",
AQ1539="AKTIVCO Coupure ENEO &amp; Baisse de tension","POWER ISSUE",
AQ1539="Coupure ENEO &amp; Baisse de tension","POWER ISSUE",
AQ1539="Defaut GE &amp; POWER Cabinet","POWER ISSUE",
AQ1539="Sharing","POWER ISSUE",
AQ1539="Sites strategiques &amp; DataCenter","POWER ISSUE",
AQ1539="Exclu","Exclu",
AQ1539="SAT","TX ISSUE",
AQ1539="SPARE-ISSUE","SPARE-ISSUE",
AQ1539="Fiber CAmtel","TX ISSUE",
AQ1539="Fiber AOF","TX ISSUE",
AQ1539="Projet OCM (HUAWEI)","TRAVAUX-HUAWEI",
AQ1539="Projet OCM (NOKIA)","TRAVAUX -NOKIA",
AQ1539="ACCESS-ISSUE","ACCESS-ISSUE",
AQ1539="Projet OCM (ZTE, NOKIA, autres projets)","TRAVAUX OCM",
AQ1539="No root CAuse","No root cause",
AQ1539="ODU HS","TX ISSUE",
AQ1539="IP &amp; VLAN","TX ISSUE",
AQ1539="Warehouse HUAWEI","SPARE-ISSUE",
AQ1539="SPARE-HS","SPARE-ISSUE",
AQ1539="Power Telco","RAN ISSUE",AQ1539="no impacts","no impacts"
),"")</f>
        <v>No root cause</v>
      </c>
      <c r="AQ1539" s="126" t="s">
        <v>5344</v>
      </c>
      <c r="AR1539" s="48" t="str" cm="1">
        <f t="array" ref="AR1539">IFERROR(_xlfn.IFS(
AQ1539="MPR ISSUE","ACTIVE",
AQ1539="BSS Hardware Issue","ACTIVE",
AQ1539="Sites strategiques, MLL, Pylone, etc.","PASSIVE",
AQ1539="AKTIVCO DEFAUT GE &amp; POWER Cabinet","PASSIVE",
AQ1539="AKTIVCO Coupure ENEO &amp; Baisse de tension","PASSIVE",
AQ1539="Coupure ENEO &amp; Baisse de tension","PASSIVE",
AQ1539="Defaut GE &amp; POWER Cabinet","PASSIVE",
AQ1539="Sharing","PASSIVE",
AQ1539="Sites strategiques &amp; DataCenter","PASSIVE",
AQ1539="Exclu","Exclu",
AQ1539="SAT","ACTIVE",
AQ1539="SPARE-ISSUE","SPARE-ISSUE",
AQ1539="Fiber CAmtel","ACTIVE",
AQ1539="Fiber AOF","ACTIVE",
AQ1539="Projet OCM (HUAWEI)","PLANNED WORKS",
AQ1539="Projet OCM (NOKIA)","PLANNED WORKS",
AQ1539="ACCESS-ISSUE","ACCESS-ISSUE",
AQ1539="Projet OCM (ZTE, NOKIA, autres projets)","PLANNED WORKS",
AQ1539="No root CAuse","No root cause",
AQ1539="ODU HS","ACTIVE",
AQ1539="IP &amp; VLAN","ACTIVE",
AQ1539="Warehouse HUAWEI","SPARE-ISSUE",
AQ1539="SPARE-HS","SPARE-ISSUE",
AQ1539="Power Telco","ACTIVE", AQ1539="no impacts","no impacts"
),"")</f>
        <v>No root cause</v>
      </c>
      <c r="AS1539" s="92" t="s">
        <v>5537</v>
      </c>
      <c r="AT1539" s="98" t="s">
        <v>4565</v>
      </c>
      <c r="AV1539" s="17" t="s">
        <v>5537</v>
      </c>
      <c r="AW1539" s="7" t="s">
        <v>5537</v>
      </c>
      <c r="AX1539" s="6" t="s">
        <v>5537</v>
      </c>
      <c r="AY1539" s="7"/>
      <c r="AZ1539" s="3" t="s">
        <v>5537</v>
      </c>
      <c r="BA1539" s="18" t="s">
        <v>5537</v>
      </c>
      <c r="BB1539" s="18" t="s">
        <v>5537</v>
      </c>
      <c r="BC1539" s="18" t="s">
        <v>5537</v>
      </c>
      <c r="BD1539" s="18" t="s">
        <v>5537</v>
      </c>
      <c r="BE1539" s="18" t="s">
        <v>5537</v>
      </c>
      <c r="BF1539" s="18" t="s">
        <v>5537</v>
      </c>
      <c r="BG1539" s="18" t="s">
        <v>5537</v>
      </c>
      <c r="BH1539" s="18" t="s">
        <v>5537</v>
      </c>
      <c r="BI1539" s="18" t="s">
        <v>5537</v>
      </c>
      <c r="BJ1539" s="18" t="s">
        <v>5537</v>
      </c>
      <c r="BK1539" s="18" t="s">
        <v>5537</v>
      </c>
      <c r="BL1539" s="9" t="s">
        <v>5537</v>
      </c>
      <c r="BM1539" s="14" t="s">
        <v>5537</v>
      </c>
      <c r="BN1539" s="14" t="s">
        <v>5537</v>
      </c>
      <c r="BO1539" s="14" t="str">
        <f>_xlfn.XLOOKUP(B1539,'[4]cell downs 18042026 17h'!$B:$B,'[4]cell downs 18042026 17h'!$B:$B,"")</f>
        <v/>
      </c>
      <c r="BP1539" s="14" t="str">
        <f>_xlfn.XLOOKUP(B1539,'[5]Cells Huawei 19042026 15h'!$B:$B,'[5]Cells Huawei 19042026 15h'!$B:$B,"")</f>
        <v/>
      </c>
      <c r="BQ1539" s="9" t="str">
        <f>_xlfn.XLOOKUP(B1539,'[6]cells down 19042026 9H40'!$B:$B,'[6]cells down 19042026 9H40'!$B:$B,"")</f>
        <v/>
      </c>
      <c r="BR1539" s="9" t="s">
        <v>5537</v>
      </c>
      <c r="BS1539" s="9" t="s">
        <v>5537</v>
      </c>
      <c r="BT1539" s="108"/>
    </row>
    <row r="1540" spans="1:72" s="9" customFormat="1" x14ac:dyDescent="0.35">
      <c r="A1540" s="1" t="s">
        <v>1619</v>
      </c>
      <c r="B1540" s="8" t="s">
        <v>1620</v>
      </c>
      <c r="C1540" s="3" t="str">
        <f>_xlfn.XLOOKUP(B1540,'[1]daily break down'!$D:$D,'[1]daily break down'!$E:$E,"")</f>
        <v>Yaounde</v>
      </c>
      <c r="D1540" s="1" t="s">
        <v>11</v>
      </c>
      <c r="E1540" s="1" t="s">
        <v>12</v>
      </c>
      <c r="F1540" s="3" t="s">
        <v>37</v>
      </c>
      <c r="G1540" s="1" t="s">
        <v>38</v>
      </c>
      <c r="H1540" s="34" t="str">
        <f>_xlfn.XLOOKUP(B1540,[2]CALCULATION!$B:$B,[2]CALCULATION!$H:$H,"")</f>
        <v>ZTE</v>
      </c>
      <c r="I1540" s="28">
        <v>0</v>
      </c>
      <c r="J1540" s="28">
        <v>50.465709565023836</v>
      </c>
      <c r="K1540" s="28">
        <v>24.766503154668658</v>
      </c>
      <c r="L1540" s="28">
        <v>0</v>
      </c>
      <c r="M1540" s="28">
        <v>3.6696030339608434</v>
      </c>
      <c r="N1540" s="28">
        <v>0.62986362585715361</v>
      </c>
      <c r="O1540" s="28">
        <v>0</v>
      </c>
      <c r="P1540" s="28">
        <v>0</v>
      </c>
      <c r="Q1540" s="28">
        <v>4.1849832920986323</v>
      </c>
      <c r="R1540" s="28">
        <v>0</v>
      </c>
      <c r="S1540" s="93">
        <v>0.18464656582000016</v>
      </c>
      <c r="T1540" s="93">
        <f>_xlfn.XLOOKUP(B1540,'[3]Nur des jours'!$B:$B,'[3]Nur des jours'!$U:$U,"")</f>
        <v>0</v>
      </c>
      <c r="U1540" s="93">
        <v>0</v>
      </c>
      <c r="V1540" s="93">
        <v>0</v>
      </c>
      <c r="W1540" s="93">
        <v>0</v>
      </c>
      <c r="X1540" s="93">
        <v>0</v>
      </c>
      <c r="Y1540" s="93">
        <v>0</v>
      </c>
      <c r="Z1540" s="93">
        <v>0</v>
      </c>
      <c r="AA1540" s="93">
        <v>0</v>
      </c>
      <c r="AB1540" s="93">
        <v>0</v>
      </c>
      <c r="AC1540" s="93">
        <f>_xlfn.XLOOKUP(B1540,'[3]Nur des jours'!$B:$B,'[3]Nur des jours'!$N:$N,"")</f>
        <v>0</v>
      </c>
      <c r="AD1540" s="93">
        <v>0</v>
      </c>
      <c r="AE1540" s="93">
        <v>0</v>
      </c>
      <c r="AF1540" s="93">
        <v>0</v>
      </c>
      <c r="AG1540" s="93"/>
      <c r="AH1540" s="93">
        <v>0</v>
      </c>
      <c r="AI1540" s="93">
        <v>0</v>
      </c>
      <c r="AJ1540" s="93">
        <v>0</v>
      </c>
      <c r="AK1540" s="93">
        <v>0</v>
      </c>
      <c r="AL1540" s="93">
        <v>0</v>
      </c>
      <c r="AM1540" s="49" t="s">
        <v>5559</v>
      </c>
      <c r="AN1540" s="49"/>
      <c r="AO1540" s="48" t="str" cm="1">
        <f t="array" ref="AO1540">IFERROR(_xlfn.IFS(
AQ1540="MPR ISSUE","PDH",
AQ1540="BSS Hardware Issue","BSS",
AQ1540="Sites strategiques, MLL, Pylone, etc.","ENVTECH",
AQ1540="AKTIVCO DEFAUT GE &amp; POWER Cabinet","AKTIVCO",
AQ1540="AKTIVCO Coupure ENEO &amp; Baisse de tension","AKTIVCO GRID ONLY",
AQ1540="Coupure ENEO &amp; Baisse de tension","IHS GRID ONLY",
AQ1540="Defaut GE &amp; POWER Cabinet","IHS",
AQ1540="Sharing","Partners",
AQ1540="Sites strategiques &amp; DataCenter","SST &amp; DC",
AQ1540="Exclu","Exclu",
AQ1540="SAT","SAT",
AQ1540="SPARE-ISSUE","SPARE-ISSUE",
AQ1540="Fiber CAmtel","TRANS_FO_CAMTEL",
AQ1540="Fiber AOF","Fiber AOF",
AQ1540="Projet OCM (HUAWEI)","TRAVAUX-HUAWEI",
AQ1540="Projet OCM (NOKIA)","TRAVAUX-NOKIA",
AQ1540="ACCESS-ISSUE","ACCESS-ISSUE",
AQ1540="Projet OCM (ZTE, NOKIA, autres projets)","TRAVAUX OCM",
AQ1540="No root CAuse","No root cause",
AQ1540="ODU HS","PDH",
AQ1540="IP &amp; VLAN","PDH",
AQ1540="Warehouse HUAWEI","SPARE-ISSUE",
AQ1540="SPARE-HS","SPARE-ISSUE",
AQ1540="Power Telco","BSS",AQ1540="no impacts","no impacts"
),"")</f>
        <v>No root cause</v>
      </c>
      <c r="AP1540" s="48" t="str" cm="1">
        <f t="array" ref="AP1540">IFERROR(_xlfn.IFS(
AQ1540="MPR ISSUE","TX ISSUE",
AQ1540="BSS Hardware Issue","RAN ISSUE",
AQ1540="Sites strategiques, MLL, Pylone, etc.","ENVTECH",
AQ1540="AKTIVCO DEFAUT GE &amp; POWER Cabinet","POWER ISSUE",
AQ1540="AKTIVCO Coupure ENEO &amp; Baisse de tension","POWER ISSUE",
AQ1540="Coupure ENEO &amp; Baisse de tension","POWER ISSUE",
AQ1540="Defaut GE &amp; POWER Cabinet","POWER ISSUE",
AQ1540="Sharing","POWER ISSUE",
AQ1540="Sites strategiques &amp; DataCenter","POWER ISSUE",
AQ1540="Exclu","Exclu",
AQ1540="SAT","TX ISSUE",
AQ1540="SPARE-ISSUE","SPARE-ISSUE",
AQ1540="Fiber CAmtel","TX ISSUE",
AQ1540="Fiber AOF","TX ISSUE",
AQ1540="Projet OCM (HUAWEI)","TRAVAUX-HUAWEI",
AQ1540="Projet OCM (NOKIA)","TRAVAUX -NOKIA",
AQ1540="ACCESS-ISSUE","ACCESS-ISSUE",
AQ1540="Projet OCM (ZTE, NOKIA, autres projets)","TRAVAUX OCM",
AQ1540="No root CAuse","No root cause",
AQ1540="ODU HS","TX ISSUE",
AQ1540="IP &amp; VLAN","TX ISSUE",
AQ1540="Warehouse HUAWEI","SPARE-ISSUE",
AQ1540="SPARE-HS","SPARE-ISSUE",
AQ1540="Power Telco","RAN ISSUE",AQ1540="no impacts","no impacts"
),"")</f>
        <v>No root cause</v>
      </c>
      <c r="AQ1540" s="126" t="s">
        <v>5344</v>
      </c>
      <c r="AR1540" s="48" t="str" cm="1">
        <f t="array" ref="AR1540">IFERROR(_xlfn.IFS(
AQ1540="MPR ISSUE","ACTIVE",
AQ1540="BSS Hardware Issue","ACTIVE",
AQ1540="Sites strategiques, MLL, Pylone, etc.","PASSIVE",
AQ1540="AKTIVCO DEFAUT GE &amp; POWER Cabinet","PASSIVE",
AQ1540="AKTIVCO Coupure ENEO &amp; Baisse de tension","PASSIVE",
AQ1540="Coupure ENEO &amp; Baisse de tension","PASSIVE",
AQ1540="Defaut GE &amp; POWER Cabinet","PASSIVE",
AQ1540="Sharing","PASSIVE",
AQ1540="Sites strategiques &amp; DataCenter","PASSIVE",
AQ1540="Exclu","Exclu",
AQ1540="SAT","ACTIVE",
AQ1540="SPARE-ISSUE","SPARE-ISSUE",
AQ1540="Fiber CAmtel","ACTIVE",
AQ1540="Fiber AOF","ACTIVE",
AQ1540="Projet OCM (HUAWEI)","PLANNED WORKS",
AQ1540="Projet OCM (NOKIA)","PLANNED WORKS",
AQ1540="ACCESS-ISSUE","ACCESS-ISSUE",
AQ1540="Projet OCM (ZTE, NOKIA, autres projets)","PLANNED WORKS",
AQ1540="No root CAuse","No root cause",
AQ1540="ODU HS","ACTIVE",
AQ1540="IP &amp; VLAN","ACTIVE",
AQ1540="Warehouse HUAWEI","SPARE-ISSUE",
AQ1540="SPARE-HS","SPARE-ISSUE",
AQ1540="Power Telco","ACTIVE", AQ1540="no impacts","no impacts"
),"")</f>
        <v>No root cause</v>
      </c>
      <c r="AS1540" s="92" t="s">
        <v>5537</v>
      </c>
      <c r="AT1540" s="98" t="s">
        <v>1620</v>
      </c>
      <c r="AV1540" s="17" t="s">
        <v>5537</v>
      </c>
      <c r="AW1540" s="7" t="s">
        <v>5537</v>
      </c>
      <c r="AX1540" s="6" t="s">
        <v>5537</v>
      </c>
      <c r="AY1540" s="7"/>
      <c r="AZ1540" s="3" t="s">
        <v>5537</v>
      </c>
      <c r="BA1540" s="18" t="s">
        <v>5537</v>
      </c>
      <c r="BB1540" s="18" t="s">
        <v>5537</v>
      </c>
      <c r="BC1540" s="18" t="s">
        <v>5537</v>
      </c>
      <c r="BD1540" s="18" t="s">
        <v>5537</v>
      </c>
      <c r="BE1540" s="18" t="s">
        <v>5537</v>
      </c>
      <c r="BF1540" s="18" t="s">
        <v>5537</v>
      </c>
      <c r="BG1540" s="18" t="s">
        <v>5537</v>
      </c>
      <c r="BH1540" s="18" t="s">
        <v>5537</v>
      </c>
      <c r="BI1540" s="18" t="s">
        <v>5537</v>
      </c>
      <c r="BJ1540" s="18" t="s">
        <v>5537</v>
      </c>
      <c r="BK1540" s="18" t="s">
        <v>5537</v>
      </c>
      <c r="BL1540" s="9" t="s">
        <v>5537</v>
      </c>
      <c r="BM1540" s="14" t="s">
        <v>5537</v>
      </c>
      <c r="BN1540" s="14" t="s">
        <v>5537</v>
      </c>
      <c r="BO1540" s="14" t="str">
        <f>_xlfn.XLOOKUP(B1540,'[4]cell downs 18042026 17h'!$B:$B,'[4]cell downs 18042026 17h'!$B:$B,"")</f>
        <v/>
      </c>
      <c r="BP1540" s="14" t="str">
        <f>_xlfn.XLOOKUP(B1540,'[5]Cells Huawei 19042026 15h'!$B:$B,'[5]Cells Huawei 19042026 15h'!$B:$B,"")</f>
        <v/>
      </c>
      <c r="BQ1540" s="9" t="str">
        <f>_xlfn.XLOOKUP(B1540,'[6]cells down 19042026 9H40'!$B:$B,'[6]cells down 19042026 9H40'!$B:$B,"")</f>
        <v/>
      </c>
      <c r="BR1540" s="9" t="s">
        <v>1620</v>
      </c>
      <c r="BS1540" s="9" t="s">
        <v>12</v>
      </c>
      <c r="BT1540" s="108"/>
    </row>
    <row r="1541" spans="1:72" s="9" customFormat="1" x14ac:dyDescent="0.35">
      <c r="A1541" s="1" t="s">
        <v>2048</v>
      </c>
      <c r="B1541" s="8" t="s">
        <v>2049</v>
      </c>
      <c r="C1541" s="3" t="str">
        <f>_xlfn.XLOOKUP(B1541,'[1]daily break down'!$D:$D,'[1]daily break down'!$E:$E,"")</f>
        <v>ADAMAOUA</v>
      </c>
      <c r="D1541" s="1" t="s">
        <v>11</v>
      </c>
      <c r="E1541" s="1" t="s">
        <v>12</v>
      </c>
      <c r="F1541" s="3" t="s">
        <v>90</v>
      </c>
      <c r="G1541" s="1" t="s">
        <v>2050</v>
      </c>
      <c r="H1541" s="33" t="str">
        <f>_xlfn.XLOOKUP(B1541,[2]CALCULATION!$B:$B,[2]CALCULATION!$H:$H,"")</f>
        <v>NOKIA</v>
      </c>
      <c r="I1541" s="28">
        <v>0</v>
      </c>
      <c r="J1541" s="28">
        <v>0</v>
      </c>
      <c r="K1541" s="28">
        <v>0</v>
      </c>
      <c r="L1541" s="28">
        <v>0</v>
      </c>
      <c r="M1541" s="28">
        <v>0</v>
      </c>
      <c r="N1541" s="28">
        <v>0</v>
      </c>
      <c r="O1541" s="28">
        <v>0</v>
      </c>
      <c r="P1541" s="28">
        <v>0</v>
      </c>
      <c r="Q1541" s="28">
        <v>0</v>
      </c>
      <c r="R1541" s="28">
        <v>0</v>
      </c>
      <c r="S1541" s="93">
        <v>0</v>
      </c>
      <c r="T1541" s="93">
        <f>_xlfn.XLOOKUP(B1541,'[3]Nur des jours'!$B:$B,'[3]Nur des jours'!$U:$U,"")</f>
        <v>0</v>
      </c>
      <c r="U1541" s="93">
        <v>0</v>
      </c>
      <c r="V1541" s="93">
        <v>0</v>
      </c>
      <c r="W1541" s="93">
        <v>0</v>
      </c>
      <c r="X1541" s="93">
        <v>0</v>
      </c>
      <c r="Y1541" s="93">
        <v>0</v>
      </c>
      <c r="Z1541" s="93">
        <v>0</v>
      </c>
      <c r="AA1541" s="93">
        <v>0</v>
      </c>
      <c r="AB1541" s="93">
        <v>0</v>
      </c>
      <c r="AC1541" s="93">
        <f>_xlfn.XLOOKUP(B1541,'[3]Nur des jours'!$B:$B,'[3]Nur des jours'!$N:$N,"")</f>
        <v>0</v>
      </c>
      <c r="AD1541" s="93">
        <v>0</v>
      </c>
      <c r="AE1541" s="93">
        <v>0</v>
      </c>
      <c r="AF1541" s="93">
        <v>0</v>
      </c>
      <c r="AG1541" s="93"/>
      <c r="AH1541" s="93">
        <v>0</v>
      </c>
      <c r="AI1541" s="93">
        <v>0</v>
      </c>
      <c r="AJ1541" s="93">
        <v>0</v>
      </c>
      <c r="AK1541" s="93">
        <v>0</v>
      </c>
      <c r="AL1541" s="93">
        <v>0</v>
      </c>
      <c r="AM1541" s="49" t="s">
        <v>5559</v>
      </c>
      <c r="AN1541" s="49"/>
      <c r="AO1541" s="48" t="str" cm="1">
        <f t="array" ref="AO1541">IFERROR(_xlfn.IFS(
AQ1541="MPR ISSUE","PDH",
AQ1541="BSS Hardware Issue","BSS",
AQ1541="Sites strategiques, MLL, Pylone, etc.","ENVTECH",
AQ1541="AKTIVCO DEFAUT GE &amp; POWER Cabinet","AKTIVCO",
AQ1541="AKTIVCO Coupure ENEO &amp; Baisse de tension","AKTIVCO GRID ONLY",
AQ1541="Coupure ENEO &amp; Baisse de tension","IHS GRID ONLY",
AQ1541="Defaut GE &amp; POWER Cabinet","IHS",
AQ1541="Sharing","Partners",
AQ1541="Sites strategiques &amp; DataCenter","SST &amp; DC",
AQ1541="Exclu","Exclu",
AQ1541="SAT","SAT",
AQ1541="SPARE-ISSUE","SPARE-ISSUE",
AQ1541="Fiber CAmtel","TRANS_FO_CAMTEL",
AQ1541="Fiber AOF","Fiber AOF",
AQ1541="Projet OCM (HUAWEI)","TRAVAUX-HUAWEI",
AQ1541="Projet OCM (NOKIA)","TRAVAUX-NOKIA",
AQ1541="ACCESS-ISSUE","ACCESS-ISSUE",
AQ1541="Projet OCM (ZTE, NOKIA, autres projets)","TRAVAUX OCM",
AQ1541="No root CAuse","No root cause",
AQ1541="ODU HS","PDH",
AQ1541="IP &amp; VLAN","PDH",
AQ1541="Warehouse HUAWEI","SPARE-ISSUE",
AQ1541="SPARE-HS","SPARE-ISSUE",
AQ1541="Power Telco","BSS",AQ1541="no impacts","no impacts"
),"")</f>
        <v>No root cause</v>
      </c>
      <c r="AP1541" s="48" t="str" cm="1">
        <f t="array" ref="AP1541">IFERROR(_xlfn.IFS(
AQ1541="MPR ISSUE","TX ISSUE",
AQ1541="BSS Hardware Issue","RAN ISSUE",
AQ1541="Sites strategiques, MLL, Pylone, etc.","ENVTECH",
AQ1541="AKTIVCO DEFAUT GE &amp; POWER Cabinet","POWER ISSUE",
AQ1541="AKTIVCO Coupure ENEO &amp; Baisse de tension","POWER ISSUE",
AQ1541="Coupure ENEO &amp; Baisse de tension","POWER ISSUE",
AQ1541="Defaut GE &amp; POWER Cabinet","POWER ISSUE",
AQ1541="Sharing","POWER ISSUE",
AQ1541="Sites strategiques &amp; DataCenter","POWER ISSUE",
AQ1541="Exclu","Exclu",
AQ1541="SAT","TX ISSUE",
AQ1541="SPARE-ISSUE","SPARE-ISSUE",
AQ1541="Fiber CAmtel","TX ISSUE",
AQ1541="Fiber AOF","TX ISSUE",
AQ1541="Projet OCM (HUAWEI)","TRAVAUX-HUAWEI",
AQ1541="Projet OCM (NOKIA)","TRAVAUX -NOKIA",
AQ1541="ACCESS-ISSUE","ACCESS-ISSUE",
AQ1541="Projet OCM (ZTE, NOKIA, autres projets)","TRAVAUX OCM",
AQ1541="No root CAuse","No root cause",
AQ1541="ODU HS","TX ISSUE",
AQ1541="IP &amp; VLAN","TX ISSUE",
AQ1541="Warehouse HUAWEI","SPARE-ISSUE",
AQ1541="SPARE-HS","SPARE-ISSUE",
AQ1541="Power Telco","RAN ISSUE",AQ1541="no impacts","no impacts"
),"")</f>
        <v>No root cause</v>
      </c>
      <c r="AQ1541" s="126" t="s">
        <v>5344</v>
      </c>
      <c r="AR1541" s="48" t="str" cm="1">
        <f t="array" ref="AR1541">IFERROR(_xlfn.IFS(
AQ1541="MPR ISSUE","ACTIVE",
AQ1541="BSS Hardware Issue","ACTIVE",
AQ1541="Sites strategiques, MLL, Pylone, etc.","PASSIVE",
AQ1541="AKTIVCO DEFAUT GE &amp; POWER Cabinet","PASSIVE",
AQ1541="AKTIVCO Coupure ENEO &amp; Baisse de tension","PASSIVE",
AQ1541="Coupure ENEO &amp; Baisse de tension","PASSIVE",
AQ1541="Defaut GE &amp; POWER Cabinet","PASSIVE",
AQ1541="Sharing","PASSIVE",
AQ1541="Sites strategiques &amp; DataCenter","PASSIVE",
AQ1541="Exclu","Exclu",
AQ1541="SAT","ACTIVE",
AQ1541="SPARE-ISSUE","SPARE-ISSUE",
AQ1541="Fiber CAmtel","ACTIVE",
AQ1541="Fiber AOF","ACTIVE",
AQ1541="Projet OCM (HUAWEI)","PLANNED WORKS",
AQ1541="Projet OCM (NOKIA)","PLANNED WORKS",
AQ1541="ACCESS-ISSUE","ACCESS-ISSUE",
AQ1541="Projet OCM (ZTE, NOKIA, autres projets)","PLANNED WORKS",
AQ1541="No root CAuse","No root cause",
AQ1541="ODU HS","ACTIVE",
AQ1541="IP &amp; VLAN","ACTIVE",
AQ1541="Warehouse HUAWEI","SPARE-ISSUE",
AQ1541="SPARE-HS","SPARE-ISSUE",
AQ1541="Power Telco","ACTIVE", AQ1541="no impacts","no impacts"
),"")</f>
        <v>No root cause</v>
      </c>
      <c r="AS1541" s="92" t="s">
        <v>5537</v>
      </c>
      <c r="AT1541" s="98" t="s">
        <v>2049</v>
      </c>
      <c r="AV1541" s="17" t="s">
        <v>5537</v>
      </c>
      <c r="AW1541" s="7" t="s">
        <v>5537</v>
      </c>
      <c r="AX1541" s="6" t="s">
        <v>5537</v>
      </c>
      <c r="AY1541" s="7"/>
      <c r="AZ1541" s="3" t="s">
        <v>5537</v>
      </c>
      <c r="BA1541" s="18" t="s">
        <v>5537</v>
      </c>
      <c r="BB1541" s="18" t="s">
        <v>5537</v>
      </c>
      <c r="BC1541" s="18" t="s">
        <v>5537</v>
      </c>
      <c r="BD1541" s="18" t="s">
        <v>5537</v>
      </c>
      <c r="BE1541" s="18" t="s">
        <v>5537</v>
      </c>
      <c r="BF1541" s="18" t="s">
        <v>5537</v>
      </c>
      <c r="BG1541" s="18" t="s">
        <v>5537</v>
      </c>
      <c r="BH1541" s="18" t="s">
        <v>5537</v>
      </c>
      <c r="BI1541" s="18" t="s">
        <v>5537</v>
      </c>
      <c r="BJ1541" s="18" t="s">
        <v>5537</v>
      </c>
      <c r="BK1541" s="18" t="s">
        <v>5537</v>
      </c>
      <c r="BL1541" s="9" t="s">
        <v>5537</v>
      </c>
      <c r="BM1541" s="14" t="s">
        <v>5537</v>
      </c>
      <c r="BN1541" s="14" t="s">
        <v>5537</v>
      </c>
      <c r="BO1541" s="14" t="str">
        <f>_xlfn.XLOOKUP(B1541,'[4]cell downs 18042026 17h'!$B:$B,'[4]cell downs 18042026 17h'!$B:$B,"")</f>
        <v/>
      </c>
      <c r="BP1541" s="14" t="str">
        <f>_xlfn.XLOOKUP(B1541,'[5]Cells Huawei 19042026 15h'!$B:$B,'[5]Cells Huawei 19042026 15h'!$B:$B,"")</f>
        <v/>
      </c>
      <c r="BQ1541" s="9" t="str">
        <f>_xlfn.XLOOKUP(B1541,'[6]cells down 19042026 9H40'!$B:$B,'[6]cells down 19042026 9H40'!$B:$B,"")</f>
        <v/>
      </c>
      <c r="BR1541" s="9" t="s">
        <v>2049</v>
      </c>
      <c r="BS1541" s="9" t="s">
        <v>5537</v>
      </c>
      <c r="BT1541" s="108"/>
    </row>
    <row r="1542" spans="1:72" s="9" customFormat="1" x14ac:dyDescent="0.35">
      <c r="A1542" s="1" t="s">
        <v>4639</v>
      </c>
      <c r="B1542" s="8" t="s">
        <v>4640</v>
      </c>
      <c r="C1542" s="3" t="str">
        <f>_xlfn.XLOOKUP(B1542,'[1]daily break down'!$D:$D,'[1]daily break down'!$E:$E,"")</f>
        <v>Yaounde</v>
      </c>
      <c r="D1542" s="1"/>
      <c r="E1542" s="1"/>
      <c r="F1542" s="3" t="s">
        <v>37</v>
      </c>
      <c r="G1542" s="1" t="s">
        <v>38</v>
      </c>
      <c r="H1542" s="34" t="str">
        <f>_xlfn.XLOOKUP(B1542,[2]CALCULATION!$B:$B,[2]CALCULATION!$H:$H,"")</f>
        <v>ZTE</v>
      </c>
      <c r="I1542" s="28">
        <v>0</v>
      </c>
      <c r="J1542" s="28">
        <v>0</v>
      </c>
      <c r="K1542" s="28">
        <v>0</v>
      </c>
      <c r="L1542" s="28">
        <v>0</v>
      </c>
      <c r="M1542" s="28">
        <v>0</v>
      </c>
      <c r="N1542" s="28">
        <v>0</v>
      </c>
      <c r="O1542" s="28">
        <v>0</v>
      </c>
      <c r="P1542" s="28">
        <v>0</v>
      </c>
      <c r="Q1542" s="28">
        <v>0</v>
      </c>
      <c r="R1542" s="28">
        <v>0</v>
      </c>
      <c r="S1542" s="93">
        <v>0</v>
      </c>
      <c r="T1542" s="93">
        <f>_xlfn.XLOOKUP(B1542,'[3]Nur des jours'!$B:$B,'[3]Nur des jours'!$U:$U,"")</f>
        <v>0</v>
      </c>
      <c r="U1542" s="93">
        <v>0</v>
      </c>
      <c r="V1542" s="93">
        <v>0</v>
      </c>
      <c r="W1542" s="93">
        <v>0</v>
      </c>
      <c r="X1542" s="93">
        <v>0</v>
      </c>
      <c r="Y1542" s="93">
        <v>0</v>
      </c>
      <c r="Z1542" s="93">
        <v>0</v>
      </c>
      <c r="AA1542" s="93">
        <v>0</v>
      </c>
      <c r="AB1542" s="93">
        <v>0</v>
      </c>
      <c r="AC1542" s="93">
        <f>_xlfn.XLOOKUP(B1542,'[3]Nur des jours'!$B:$B,'[3]Nur des jours'!$N:$N,"")</f>
        <v>0</v>
      </c>
      <c r="AD1542" s="93">
        <v>0</v>
      </c>
      <c r="AE1542" s="93">
        <v>0</v>
      </c>
      <c r="AF1542" s="93">
        <v>0</v>
      </c>
      <c r="AG1542" s="93"/>
      <c r="AH1542" s="93">
        <v>0</v>
      </c>
      <c r="AI1542" s="93">
        <v>0</v>
      </c>
      <c r="AJ1542" s="93">
        <v>0</v>
      </c>
      <c r="AK1542" s="93">
        <v>0</v>
      </c>
      <c r="AL1542" s="93">
        <v>0</v>
      </c>
      <c r="AM1542" s="49" t="s">
        <v>5559</v>
      </c>
      <c r="AN1542" s="49"/>
      <c r="AO1542" s="48" t="str" cm="1">
        <f t="array" ref="AO1542">IFERROR(_xlfn.IFS(
AQ1542="MPR ISSUE","PDH",
AQ1542="BSS Hardware Issue","BSS",
AQ1542="Sites strategiques, MLL, Pylone, etc.","ENVTECH",
AQ1542="AKTIVCO DEFAUT GE &amp; POWER Cabinet","AKTIVCO",
AQ1542="AKTIVCO Coupure ENEO &amp; Baisse de tension","AKTIVCO GRID ONLY",
AQ1542="Coupure ENEO &amp; Baisse de tension","IHS GRID ONLY",
AQ1542="Defaut GE &amp; POWER Cabinet","IHS",
AQ1542="Sharing","Partners",
AQ1542="Sites strategiques &amp; DataCenter","SST &amp; DC",
AQ1542="Exclu","Exclu",
AQ1542="SAT","SAT",
AQ1542="SPARE-ISSUE","SPARE-ISSUE",
AQ1542="Fiber CAmtel","TRANS_FO_CAMTEL",
AQ1542="Fiber AOF","Fiber AOF",
AQ1542="Projet OCM (HUAWEI)","TRAVAUX-HUAWEI",
AQ1542="Projet OCM (NOKIA)","TRAVAUX-NOKIA",
AQ1542="ACCESS-ISSUE","ACCESS-ISSUE",
AQ1542="Projet OCM (ZTE, NOKIA, autres projets)","TRAVAUX OCM",
AQ1542="No root CAuse","No root cause",
AQ1542="ODU HS","PDH",
AQ1542="IP &amp; VLAN","PDH",
AQ1542="Warehouse HUAWEI","SPARE-ISSUE",
AQ1542="SPARE-HS","SPARE-ISSUE",
AQ1542="Power Telco","BSS",AQ1542="no impacts","no impacts"
),"")</f>
        <v>No root cause</v>
      </c>
      <c r="AP1542" s="48" t="str" cm="1">
        <f t="array" ref="AP1542">IFERROR(_xlfn.IFS(
AQ1542="MPR ISSUE","TX ISSUE",
AQ1542="BSS Hardware Issue","RAN ISSUE",
AQ1542="Sites strategiques, MLL, Pylone, etc.","ENVTECH",
AQ1542="AKTIVCO DEFAUT GE &amp; POWER Cabinet","POWER ISSUE",
AQ1542="AKTIVCO Coupure ENEO &amp; Baisse de tension","POWER ISSUE",
AQ1542="Coupure ENEO &amp; Baisse de tension","POWER ISSUE",
AQ1542="Defaut GE &amp; POWER Cabinet","POWER ISSUE",
AQ1542="Sharing","POWER ISSUE",
AQ1542="Sites strategiques &amp; DataCenter","POWER ISSUE",
AQ1542="Exclu","Exclu",
AQ1542="SAT","TX ISSUE",
AQ1542="SPARE-ISSUE","SPARE-ISSUE",
AQ1542="Fiber CAmtel","TX ISSUE",
AQ1542="Fiber AOF","TX ISSUE",
AQ1542="Projet OCM (HUAWEI)","TRAVAUX-HUAWEI",
AQ1542="Projet OCM (NOKIA)","TRAVAUX -NOKIA",
AQ1542="ACCESS-ISSUE","ACCESS-ISSUE",
AQ1542="Projet OCM (ZTE, NOKIA, autres projets)","TRAVAUX OCM",
AQ1542="No root CAuse","No root cause",
AQ1542="ODU HS","TX ISSUE",
AQ1542="IP &amp; VLAN","TX ISSUE",
AQ1542="Warehouse HUAWEI","SPARE-ISSUE",
AQ1542="SPARE-HS","SPARE-ISSUE",
AQ1542="Power Telco","RAN ISSUE",AQ1542="no impacts","no impacts"
),"")</f>
        <v>No root cause</v>
      </c>
      <c r="AQ1542" s="67" t="s">
        <v>5344</v>
      </c>
      <c r="AR1542" s="48" t="str" cm="1">
        <f t="array" ref="AR1542">IFERROR(_xlfn.IFS(
AQ1542="MPR ISSUE","ACTIVE",
AQ1542="BSS Hardware Issue","ACTIVE",
AQ1542="Sites strategiques, MLL, Pylone, etc.","PASSIVE",
AQ1542="AKTIVCO DEFAUT GE &amp; POWER Cabinet","PASSIVE",
AQ1542="AKTIVCO Coupure ENEO &amp; Baisse de tension","PASSIVE",
AQ1542="Coupure ENEO &amp; Baisse de tension","PASSIVE",
AQ1542="Defaut GE &amp; POWER Cabinet","PASSIVE",
AQ1542="Sharing","PASSIVE",
AQ1542="Sites strategiques &amp; DataCenter","PASSIVE",
AQ1542="Exclu","Exclu",
AQ1542="SAT","ACTIVE",
AQ1542="SPARE-ISSUE","SPARE-ISSUE",
AQ1542="Fiber CAmtel","ACTIVE",
AQ1542="Fiber AOF","ACTIVE",
AQ1542="Projet OCM (HUAWEI)","PLANNED WORKS",
AQ1542="Projet OCM (NOKIA)","PLANNED WORKS",
AQ1542="ACCESS-ISSUE","ACCESS-ISSUE",
AQ1542="Projet OCM (ZTE, NOKIA, autres projets)","PLANNED WORKS",
AQ1542="No root CAuse","No root cause",
AQ1542="ODU HS","ACTIVE",
AQ1542="IP &amp; VLAN","ACTIVE",
AQ1542="Warehouse HUAWEI","SPARE-ISSUE",
AQ1542="SPARE-HS","SPARE-ISSUE",
AQ1542="Power Telco","ACTIVE", AQ1542="no impacts","no impacts"
),"")</f>
        <v>No root cause</v>
      </c>
      <c r="AS1542" s="92" t="s">
        <v>5537</v>
      </c>
      <c r="AT1542" s="98" t="s">
        <v>4640</v>
      </c>
      <c r="AV1542" s="17" t="s">
        <v>5537</v>
      </c>
      <c r="AW1542" s="7" t="s">
        <v>5537</v>
      </c>
      <c r="AX1542" s="6" t="s">
        <v>5537</v>
      </c>
      <c r="AY1542" s="7"/>
      <c r="AZ1542" s="3" t="s">
        <v>5537</v>
      </c>
      <c r="BA1542" s="18" t="s">
        <v>5537</v>
      </c>
      <c r="BB1542" s="18" t="s">
        <v>5537</v>
      </c>
      <c r="BC1542" s="18" t="s">
        <v>5537</v>
      </c>
      <c r="BD1542" s="18" t="s">
        <v>5537</v>
      </c>
      <c r="BE1542" s="18" t="s">
        <v>5537</v>
      </c>
      <c r="BF1542" s="18" t="s">
        <v>5537</v>
      </c>
      <c r="BG1542" s="18" t="s">
        <v>5537</v>
      </c>
      <c r="BH1542" s="18" t="s">
        <v>5537</v>
      </c>
      <c r="BI1542" s="18" t="s">
        <v>5537</v>
      </c>
      <c r="BJ1542" s="18" t="s">
        <v>5537</v>
      </c>
      <c r="BK1542" s="18" t="s">
        <v>5537</v>
      </c>
      <c r="BL1542" s="9" t="s">
        <v>5537</v>
      </c>
      <c r="BM1542" s="14" t="s">
        <v>5537</v>
      </c>
      <c r="BN1542" s="14" t="s">
        <v>5537</v>
      </c>
      <c r="BO1542" s="14" t="str">
        <f>_xlfn.XLOOKUP(B1542,'[4]cell downs 18042026 17h'!$B:$B,'[4]cell downs 18042026 17h'!$B:$B,"")</f>
        <v/>
      </c>
      <c r="BP1542" s="14" t="str">
        <f>_xlfn.XLOOKUP(B1542,'[5]Cells Huawei 19042026 15h'!$B:$B,'[5]Cells Huawei 19042026 15h'!$B:$B,"")</f>
        <v/>
      </c>
      <c r="BQ1542" s="9" t="str">
        <f>_xlfn.XLOOKUP(B1542,'[6]cells down 19042026 9H40'!$B:$B,'[6]cells down 19042026 9H40'!$B:$B,"")</f>
        <v/>
      </c>
      <c r="BR1542" s="9" t="s">
        <v>5537</v>
      </c>
      <c r="BS1542" s="9" t="s">
        <v>594</v>
      </c>
      <c r="BT1542" s="108"/>
    </row>
    <row r="1543" spans="1:72" s="9" customFormat="1" x14ac:dyDescent="0.35">
      <c r="A1543" s="1" t="s">
        <v>1540</v>
      </c>
      <c r="B1543" s="8" t="s">
        <v>1541</v>
      </c>
      <c r="C1543" s="3" t="str">
        <f>_xlfn.XLOOKUP(B1543,'[1]daily break down'!$D:$D,'[1]daily break down'!$E:$E,"")</f>
        <v>Bafoussam</v>
      </c>
      <c r="D1543" s="1" t="s">
        <v>11</v>
      </c>
      <c r="E1543" s="1" t="s">
        <v>145</v>
      </c>
      <c r="F1543" s="3" t="s">
        <v>102</v>
      </c>
      <c r="G1543" s="1" t="s">
        <v>299</v>
      </c>
      <c r="H1543" s="32" t="str">
        <f>_xlfn.XLOOKUP(B1543,[2]CALCULATION!$B:$B,[2]CALCULATION!$H:$H,"")</f>
        <v>Huawei</v>
      </c>
      <c r="I1543" s="28">
        <v>0</v>
      </c>
      <c r="J1543" s="28">
        <v>0</v>
      </c>
      <c r="K1543" s="28">
        <v>0</v>
      </c>
      <c r="L1543" s="28">
        <v>0</v>
      </c>
      <c r="M1543" s="28">
        <v>4.6192852842055409E-3</v>
      </c>
      <c r="N1543" s="28">
        <v>0</v>
      </c>
      <c r="O1543" s="28">
        <v>0</v>
      </c>
      <c r="P1543" s="28">
        <v>0</v>
      </c>
      <c r="Q1543" s="28">
        <v>0</v>
      </c>
      <c r="R1543" s="28">
        <v>0</v>
      </c>
      <c r="S1543" s="93">
        <v>0</v>
      </c>
      <c r="T1543" s="93">
        <f>_xlfn.XLOOKUP(B1543,'[3]Nur des jours'!$B:$B,'[3]Nur des jours'!$U:$U,"")</f>
        <v>0</v>
      </c>
      <c r="U1543" s="93">
        <v>8.9175391586979543E-5</v>
      </c>
      <c r="V1543" s="93">
        <v>0</v>
      </c>
      <c r="W1543" s="93">
        <v>0</v>
      </c>
      <c r="X1543" s="93">
        <v>0</v>
      </c>
      <c r="Y1543" s="93">
        <v>0</v>
      </c>
      <c r="Z1543" s="93">
        <v>0</v>
      </c>
      <c r="AA1543" s="93">
        <v>0</v>
      </c>
      <c r="AB1543" s="93">
        <v>0</v>
      </c>
      <c r="AC1543" s="93">
        <f>_xlfn.XLOOKUP(B1543,'[3]Nur des jours'!$B:$B,'[3]Nur des jours'!$N:$N,"")</f>
        <v>0</v>
      </c>
      <c r="AD1543" s="93">
        <v>0</v>
      </c>
      <c r="AE1543" s="93">
        <v>0</v>
      </c>
      <c r="AF1543" s="93">
        <v>0</v>
      </c>
      <c r="AG1543" s="93"/>
      <c r="AH1543" s="93">
        <v>0</v>
      </c>
      <c r="AI1543" s="93">
        <v>0</v>
      </c>
      <c r="AJ1543" s="93">
        <v>0</v>
      </c>
      <c r="AK1543" s="93">
        <v>0</v>
      </c>
      <c r="AL1543" s="93">
        <v>0</v>
      </c>
      <c r="AM1543" s="49" t="s">
        <v>5559</v>
      </c>
      <c r="AN1543" s="49"/>
      <c r="AO1543" s="48" t="str" cm="1">
        <f t="array" ref="AO1543">IFERROR(_xlfn.IFS(
AQ1543="MPR ISSUE","PDH",
AQ1543="BSS Hardware Issue","BSS",
AQ1543="Sites strategiques, MLL, Pylone, etc.","ENVTECH",
AQ1543="AKTIVCO DEFAUT GE &amp; POWER Cabinet","AKTIVCO",
AQ1543="AKTIVCO Coupure ENEO &amp; Baisse de tension","AKTIVCO GRID ONLY",
AQ1543="Coupure ENEO &amp; Baisse de tension","IHS GRID ONLY",
AQ1543="Defaut GE &amp; POWER Cabinet","IHS",
AQ1543="Sharing","Partners",
AQ1543="Sites strategiques &amp; DataCenter","SST &amp; DC",
AQ1543="Exclu","Exclu",
AQ1543="SAT","SAT",
AQ1543="SPARE-ISSUE","SPARE-ISSUE",
AQ1543="Fiber CAmtel","TRANS_FO_CAMTEL",
AQ1543="Fiber AOF","Fiber AOF",
AQ1543="Projet OCM (HUAWEI)","TRAVAUX-HUAWEI",
AQ1543="Projet OCM (NOKIA)","TRAVAUX-NOKIA",
AQ1543="ACCESS-ISSUE","ACCESS-ISSUE",
AQ1543="Projet OCM (ZTE, NOKIA, autres projets)","TRAVAUX OCM",
AQ1543="No root CAuse","No root cause",
AQ1543="ODU HS","PDH",
AQ1543="IP &amp; VLAN","PDH",
AQ1543="Warehouse HUAWEI","SPARE-ISSUE",
AQ1543="SPARE-HS","SPARE-ISSUE",
AQ1543="Power Telco","BSS",AQ1543="no impacts","no impacts"
),"")</f>
        <v>No root cause</v>
      </c>
      <c r="AP1543" s="48" t="str" cm="1">
        <f t="array" ref="AP1543">IFERROR(_xlfn.IFS(
AQ1543="MPR ISSUE","TX ISSUE",
AQ1543="BSS Hardware Issue","RAN ISSUE",
AQ1543="Sites strategiques, MLL, Pylone, etc.","ENVTECH",
AQ1543="AKTIVCO DEFAUT GE &amp; POWER Cabinet","POWER ISSUE",
AQ1543="AKTIVCO Coupure ENEO &amp; Baisse de tension","POWER ISSUE",
AQ1543="Coupure ENEO &amp; Baisse de tension","POWER ISSUE",
AQ1543="Defaut GE &amp; POWER Cabinet","POWER ISSUE",
AQ1543="Sharing","POWER ISSUE",
AQ1543="Sites strategiques &amp; DataCenter","POWER ISSUE",
AQ1543="Exclu","Exclu",
AQ1543="SAT","TX ISSUE",
AQ1543="SPARE-ISSUE","SPARE-ISSUE",
AQ1543="Fiber CAmtel","TX ISSUE",
AQ1543="Fiber AOF","TX ISSUE",
AQ1543="Projet OCM (HUAWEI)","TRAVAUX-HUAWEI",
AQ1543="Projet OCM (NOKIA)","TRAVAUX -NOKIA",
AQ1543="ACCESS-ISSUE","ACCESS-ISSUE",
AQ1543="Projet OCM (ZTE, NOKIA, autres projets)","TRAVAUX OCM",
AQ1543="No root CAuse","No root cause",
AQ1543="ODU HS","TX ISSUE",
AQ1543="IP &amp; VLAN","TX ISSUE",
AQ1543="Warehouse HUAWEI","SPARE-ISSUE",
AQ1543="SPARE-HS","SPARE-ISSUE",
AQ1543="Power Telco","RAN ISSUE",AQ1543="no impacts","no impacts"
),"")</f>
        <v>No root cause</v>
      </c>
      <c r="AQ1543" s="126" t="s">
        <v>5344</v>
      </c>
      <c r="AR1543" s="48" t="str" cm="1">
        <f t="array" ref="AR1543">IFERROR(_xlfn.IFS(
AQ1543="MPR ISSUE","ACTIVE",
AQ1543="BSS Hardware Issue","ACTIVE",
AQ1543="Sites strategiques, MLL, Pylone, etc.","PASSIVE",
AQ1543="AKTIVCO DEFAUT GE &amp; POWER Cabinet","PASSIVE",
AQ1543="AKTIVCO Coupure ENEO &amp; Baisse de tension","PASSIVE",
AQ1543="Coupure ENEO &amp; Baisse de tension","PASSIVE",
AQ1543="Defaut GE &amp; POWER Cabinet","PASSIVE",
AQ1543="Sharing","PASSIVE",
AQ1543="Sites strategiques &amp; DataCenter","PASSIVE",
AQ1543="Exclu","Exclu",
AQ1543="SAT","ACTIVE",
AQ1543="SPARE-ISSUE","SPARE-ISSUE",
AQ1543="Fiber CAmtel","ACTIVE",
AQ1543="Fiber AOF","ACTIVE",
AQ1543="Projet OCM (HUAWEI)","PLANNED WORKS",
AQ1543="Projet OCM (NOKIA)","PLANNED WORKS",
AQ1543="ACCESS-ISSUE","ACCESS-ISSUE",
AQ1543="Projet OCM (ZTE, NOKIA, autres projets)","PLANNED WORKS",
AQ1543="No root CAuse","No root cause",
AQ1543="ODU HS","ACTIVE",
AQ1543="IP &amp; VLAN","ACTIVE",
AQ1543="Warehouse HUAWEI","SPARE-ISSUE",
AQ1543="SPARE-HS","SPARE-ISSUE",
AQ1543="Power Telco","ACTIVE", AQ1543="no impacts","no impacts"
),"")</f>
        <v>No root cause</v>
      </c>
      <c r="AS1543" s="92" t="s">
        <v>5537</v>
      </c>
      <c r="AT1543" s="98" t="s">
        <v>1541</v>
      </c>
      <c r="AV1543" s="17" t="s">
        <v>5537</v>
      </c>
      <c r="AW1543" s="7" t="s">
        <v>5537</v>
      </c>
      <c r="AX1543" s="6" t="s">
        <v>5537</v>
      </c>
      <c r="AY1543" s="7"/>
      <c r="AZ1543" s="3" t="s">
        <v>5537</v>
      </c>
      <c r="BA1543" s="18" t="s">
        <v>5537</v>
      </c>
      <c r="BB1543" s="18" t="s">
        <v>5537</v>
      </c>
      <c r="BC1543" s="18" t="s">
        <v>5537</v>
      </c>
      <c r="BD1543" s="18" t="s">
        <v>5537</v>
      </c>
      <c r="BE1543" s="18" t="s">
        <v>5537</v>
      </c>
      <c r="BF1543" s="18" t="s">
        <v>5537</v>
      </c>
      <c r="BG1543" s="18" t="s">
        <v>5537</v>
      </c>
      <c r="BH1543" s="18" t="s">
        <v>5537</v>
      </c>
      <c r="BI1543" s="18" t="s">
        <v>5537</v>
      </c>
      <c r="BJ1543" s="18" t="s">
        <v>5537</v>
      </c>
      <c r="BK1543" s="18" t="s">
        <v>5537</v>
      </c>
      <c r="BL1543" s="9" t="s">
        <v>5537</v>
      </c>
      <c r="BM1543" s="14" t="s">
        <v>5537</v>
      </c>
      <c r="BN1543" s="14" t="s">
        <v>5537</v>
      </c>
      <c r="BO1543" s="14" t="str">
        <f>_xlfn.XLOOKUP(B1543,'[4]cell downs 18042026 17h'!$B:$B,'[4]cell downs 18042026 17h'!$B:$B,"")</f>
        <v/>
      </c>
      <c r="BP1543" s="14" t="str">
        <f>_xlfn.XLOOKUP(B1543,'[5]Cells Huawei 19042026 15h'!$B:$B,'[5]Cells Huawei 19042026 15h'!$B:$B,"")</f>
        <v/>
      </c>
      <c r="BQ1543" s="9" t="str">
        <f>_xlfn.XLOOKUP(B1543,'[6]cells down 19042026 9H40'!$B:$B,'[6]cells down 19042026 9H40'!$B:$B,"")</f>
        <v/>
      </c>
      <c r="BR1543" s="9" t="s">
        <v>1541</v>
      </c>
      <c r="BS1543" s="9" t="s">
        <v>12</v>
      </c>
      <c r="BT1543" s="108"/>
    </row>
    <row r="1544" spans="1:72" s="9" customFormat="1" x14ac:dyDescent="0.35">
      <c r="A1544" s="1" t="s">
        <v>470</v>
      </c>
      <c r="B1544" s="8" t="s">
        <v>471</v>
      </c>
      <c r="C1544" s="3" t="str">
        <f>_xlfn.XLOOKUP(B1544,'[1]daily break down'!$D:$D,'[1]daily break down'!$E:$E,"")</f>
        <v>Yaounde</v>
      </c>
      <c r="D1544" s="1" t="s">
        <v>11</v>
      </c>
      <c r="E1544" s="1" t="s">
        <v>12</v>
      </c>
      <c r="F1544" s="3" t="s">
        <v>37</v>
      </c>
      <c r="G1544" s="1" t="s">
        <v>38</v>
      </c>
      <c r="H1544" s="34" t="str">
        <f>_xlfn.XLOOKUP(B1544,[2]CALCULATION!$B:$B,[2]CALCULATION!$H:$H,"")</f>
        <v>ZTE</v>
      </c>
      <c r="I1544" s="28">
        <v>0</v>
      </c>
      <c r="J1544" s="28">
        <v>0</v>
      </c>
      <c r="K1544" s="28">
        <v>0</v>
      </c>
      <c r="L1544" s="28">
        <v>0</v>
      </c>
      <c r="M1544" s="28">
        <v>0</v>
      </c>
      <c r="N1544" s="28">
        <v>0</v>
      </c>
      <c r="O1544" s="28">
        <v>0</v>
      </c>
      <c r="P1544" s="28">
        <v>4.2462467861188884</v>
      </c>
      <c r="Q1544" s="28">
        <v>1.2934177146558701</v>
      </c>
      <c r="R1544" s="28">
        <v>0</v>
      </c>
      <c r="S1544" s="93">
        <v>0</v>
      </c>
      <c r="T1544" s="93">
        <f>_xlfn.XLOOKUP(B1544,'[3]Nur des jours'!$B:$B,'[3]Nur des jours'!$U:$U,"")</f>
        <v>0</v>
      </c>
      <c r="U1544" s="93">
        <v>0</v>
      </c>
      <c r="V1544" s="93">
        <v>0</v>
      </c>
      <c r="W1544" s="93">
        <v>0</v>
      </c>
      <c r="X1544" s="93">
        <v>0</v>
      </c>
      <c r="Y1544" s="93">
        <v>0</v>
      </c>
      <c r="Z1544" s="93">
        <v>0</v>
      </c>
      <c r="AA1544" s="93">
        <v>0</v>
      </c>
      <c r="AB1544" s="93">
        <v>0</v>
      </c>
      <c r="AC1544" s="93">
        <f>_xlfn.XLOOKUP(B1544,'[3]Nur des jours'!$B:$B,'[3]Nur des jours'!$N:$N,"")</f>
        <v>0</v>
      </c>
      <c r="AD1544" s="93">
        <v>0</v>
      </c>
      <c r="AE1544" s="93">
        <v>0</v>
      </c>
      <c r="AF1544" s="93">
        <v>0</v>
      </c>
      <c r="AG1544" s="93"/>
      <c r="AH1544" s="93">
        <v>0</v>
      </c>
      <c r="AI1544" s="93">
        <v>0</v>
      </c>
      <c r="AJ1544" s="93">
        <v>0</v>
      </c>
      <c r="AK1544" s="93">
        <v>0</v>
      </c>
      <c r="AL1544" s="93">
        <v>0</v>
      </c>
      <c r="AM1544" s="49" t="s">
        <v>5559</v>
      </c>
      <c r="AN1544" s="49"/>
      <c r="AO1544" s="48" t="str" cm="1">
        <f t="array" ref="AO1544">IFERROR(_xlfn.IFS(
AQ1544="MPR ISSUE","PDH",
AQ1544="BSS Hardware Issue","BSS",
AQ1544="Sites strategiques, MLL, Pylone, etc.","ENVTECH",
AQ1544="AKTIVCO DEFAUT GE &amp; POWER Cabinet","AKTIVCO",
AQ1544="AKTIVCO Coupure ENEO &amp; Baisse de tension","AKTIVCO GRID ONLY",
AQ1544="Coupure ENEO &amp; Baisse de tension","IHS GRID ONLY",
AQ1544="Defaut GE &amp; POWER Cabinet","IHS",
AQ1544="Sharing","Partners",
AQ1544="Sites strategiques &amp; DataCenter","SST &amp; DC",
AQ1544="Exclu","Exclu",
AQ1544="SAT","SAT",
AQ1544="SPARE-ISSUE","SPARE-ISSUE",
AQ1544="Fiber CAmtel","TRANS_FO_CAMTEL",
AQ1544="Fiber AOF","Fiber AOF",
AQ1544="Projet OCM (HUAWEI)","TRAVAUX-HUAWEI",
AQ1544="Projet OCM (NOKIA)","TRAVAUX-NOKIA",
AQ1544="ACCESS-ISSUE","ACCESS-ISSUE",
AQ1544="Projet OCM (ZTE, NOKIA, autres projets)","TRAVAUX OCM",
AQ1544="No root CAuse","No root cause",
AQ1544="ODU HS","PDH",
AQ1544="IP &amp; VLAN","PDH",
AQ1544="Warehouse HUAWEI","SPARE-ISSUE",
AQ1544="SPARE-HS","SPARE-ISSUE",
AQ1544="Power Telco","BSS",AQ1544="no impacts","no impacts"
),"")</f>
        <v>No root cause</v>
      </c>
      <c r="AP1544" s="48" t="str" cm="1">
        <f t="array" ref="AP1544">IFERROR(_xlfn.IFS(
AQ1544="MPR ISSUE","TX ISSUE",
AQ1544="BSS Hardware Issue","RAN ISSUE",
AQ1544="Sites strategiques, MLL, Pylone, etc.","ENVTECH",
AQ1544="AKTIVCO DEFAUT GE &amp; POWER Cabinet","POWER ISSUE",
AQ1544="AKTIVCO Coupure ENEO &amp; Baisse de tension","POWER ISSUE",
AQ1544="Coupure ENEO &amp; Baisse de tension","POWER ISSUE",
AQ1544="Defaut GE &amp; POWER Cabinet","POWER ISSUE",
AQ1544="Sharing","POWER ISSUE",
AQ1544="Sites strategiques &amp; DataCenter","POWER ISSUE",
AQ1544="Exclu","Exclu",
AQ1544="SAT","TX ISSUE",
AQ1544="SPARE-ISSUE","SPARE-ISSUE",
AQ1544="Fiber CAmtel","TX ISSUE",
AQ1544="Fiber AOF","TX ISSUE",
AQ1544="Projet OCM (HUAWEI)","TRAVAUX-HUAWEI",
AQ1544="Projet OCM (NOKIA)","TRAVAUX -NOKIA",
AQ1544="ACCESS-ISSUE","ACCESS-ISSUE",
AQ1544="Projet OCM (ZTE, NOKIA, autres projets)","TRAVAUX OCM",
AQ1544="No root CAuse","No root cause",
AQ1544="ODU HS","TX ISSUE",
AQ1544="IP &amp; VLAN","TX ISSUE",
AQ1544="Warehouse HUAWEI","SPARE-ISSUE",
AQ1544="SPARE-HS","SPARE-ISSUE",
AQ1544="Power Telco","RAN ISSUE",AQ1544="no impacts","no impacts"
),"")</f>
        <v>No root cause</v>
      </c>
      <c r="AQ1544" s="126" t="s">
        <v>5344</v>
      </c>
      <c r="AR1544" s="48" t="str" cm="1">
        <f t="array" ref="AR1544">IFERROR(_xlfn.IFS(
AQ1544="MPR ISSUE","ACTIVE",
AQ1544="BSS Hardware Issue","ACTIVE",
AQ1544="Sites strategiques, MLL, Pylone, etc.","PASSIVE",
AQ1544="AKTIVCO DEFAUT GE &amp; POWER Cabinet","PASSIVE",
AQ1544="AKTIVCO Coupure ENEO &amp; Baisse de tension","PASSIVE",
AQ1544="Coupure ENEO &amp; Baisse de tension","PASSIVE",
AQ1544="Defaut GE &amp; POWER Cabinet","PASSIVE",
AQ1544="Sharing","PASSIVE",
AQ1544="Sites strategiques &amp; DataCenter","PASSIVE",
AQ1544="Exclu","Exclu",
AQ1544="SAT","ACTIVE",
AQ1544="SPARE-ISSUE","SPARE-ISSUE",
AQ1544="Fiber CAmtel","ACTIVE",
AQ1544="Fiber AOF","ACTIVE",
AQ1544="Projet OCM (HUAWEI)","PLANNED WORKS",
AQ1544="Projet OCM (NOKIA)","PLANNED WORKS",
AQ1544="ACCESS-ISSUE","ACCESS-ISSUE",
AQ1544="Projet OCM (ZTE, NOKIA, autres projets)","PLANNED WORKS",
AQ1544="No root CAuse","No root cause",
AQ1544="ODU HS","ACTIVE",
AQ1544="IP &amp; VLAN","ACTIVE",
AQ1544="Warehouse HUAWEI","SPARE-ISSUE",
AQ1544="SPARE-HS","SPARE-ISSUE",
AQ1544="Power Telco","ACTIVE", AQ1544="no impacts","no impacts"
),"")</f>
        <v>No root cause</v>
      </c>
      <c r="AS1544" s="92" t="s">
        <v>5537</v>
      </c>
      <c r="AT1544" s="98" t="s">
        <v>471</v>
      </c>
      <c r="AV1544" s="17" t="s">
        <v>5537</v>
      </c>
      <c r="AW1544" s="7" t="s">
        <v>5537</v>
      </c>
      <c r="AX1544" s="6" t="s">
        <v>5537</v>
      </c>
      <c r="AY1544" s="7"/>
      <c r="AZ1544" s="3" t="s">
        <v>5537</v>
      </c>
      <c r="BA1544" s="18" t="s">
        <v>5537</v>
      </c>
      <c r="BB1544" s="18" t="s">
        <v>5537</v>
      </c>
      <c r="BC1544" s="18" t="s">
        <v>5537</v>
      </c>
      <c r="BD1544" s="18" t="s">
        <v>5537</v>
      </c>
      <c r="BE1544" s="18" t="s">
        <v>5537</v>
      </c>
      <c r="BF1544" s="18" t="s">
        <v>5537</v>
      </c>
      <c r="BG1544" s="18" t="s">
        <v>5537</v>
      </c>
      <c r="BH1544" s="18" t="s">
        <v>5537</v>
      </c>
      <c r="BI1544" s="18" t="s">
        <v>5537</v>
      </c>
      <c r="BJ1544" s="18" t="s">
        <v>5537</v>
      </c>
      <c r="BK1544" s="18" t="s">
        <v>5537</v>
      </c>
      <c r="BL1544" s="9" t="s">
        <v>5537</v>
      </c>
      <c r="BM1544" s="14" t="s">
        <v>5537</v>
      </c>
      <c r="BN1544" s="14" t="s">
        <v>5537</v>
      </c>
      <c r="BO1544" s="14" t="str">
        <f>_xlfn.XLOOKUP(B1544,'[4]cell downs 18042026 17h'!$B:$B,'[4]cell downs 18042026 17h'!$B:$B,"")</f>
        <v/>
      </c>
      <c r="BP1544" s="14" t="str">
        <f>_xlfn.XLOOKUP(B1544,'[5]Cells Huawei 19042026 15h'!$B:$B,'[5]Cells Huawei 19042026 15h'!$B:$B,"")</f>
        <v/>
      </c>
      <c r="BQ1544" s="9" t="str">
        <f>_xlfn.XLOOKUP(B1544,'[6]cells down 19042026 9H40'!$B:$B,'[6]cells down 19042026 9H40'!$B:$B,"")</f>
        <v/>
      </c>
      <c r="BR1544" s="9" t="s">
        <v>471</v>
      </c>
      <c r="BS1544" s="9" t="s">
        <v>12</v>
      </c>
      <c r="BT1544" s="108"/>
    </row>
    <row r="1545" spans="1:72" s="9" customFormat="1" x14ac:dyDescent="0.35">
      <c r="A1545" s="1" t="s">
        <v>3147</v>
      </c>
      <c r="B1545" s="8" t="s">
        <v>3148</v>
      </c>
      <c r="C1545" s="3" t="str">
        <f>_xlfn.XLOOKUP(B1545,'[1]daily break down'!$D:$D,'[1]daily break down'!$E:$E,"")</f>
        <v>Yaounde</v>
      </c>
      <c r="D1545" s="1" t="s">
        <v>11</v>
      </c>
      <c r="E1545" s="1" t="s">
        <v>12</v>
      </c>
      <c r="F1545" s="3" t="s">
        <v>37</v>
      </c>
      <c r="G1545" s="1" t="s">
        <v>38</v>
      </c>
      <c r="H1545" s="34" t="str">
        <f>_xlfn.XLOOKUP(B1545,[2]CALCULATION!$B:$B,[2]CALCULATION!$H:$H,"")</f>
        <v>ZTE</v>
      </c>
      <c r="I1545" s="28">
        <v>0</v>
      </c>
      <c r="J1545" s="28">
        <v>0</v>
      </c>
      <c r="K1545" s="28">
        <v>0</v>
      </c>
      <c r="L1545" s="28">
        <v>0</v>
      </c>
      <c r="M1545" s="28">
        <v>0</v>
      </c>
      <c r="N1545" s="28">
        <v>0</v>
      </c>
      <c r="O1545" s="28">
        <v>0</v>
      </c>
      <c r="P1545" s="28">
        <v>0</v>
      </c>
      <c r="Q1545" s="28">
        <v>0</v>
      </c>
      <c r="R1545" s="28">
        <v>0</v>
      </c>
      <c r="S1545" s="93">
        <v>0</v>
      </c>
      <c r="T1545" s="93">
        <f>_xlfn.XLOOKUP(B1545,'[3]Nur des jours'!$B:$B,'[3]Nur des jours'!$U:$U,"")</f>
        <v>0</v>
      </c>
      <c r="U1545" s="93">
        <v>0</v>
      </c>
      <c r="V1545" s="93">
        <v>0</v>
      </c>
      <c r="W1545" s="93">
        <v>0</v>
      </c>
      <c r="X1545" s="93">
        <v>0</v>
      </c>
      <c r="Y1545" s="93">
        <v>0</v>
      </c>
      <c r="Z1545" s="93">
        <v>0</v>
      </c>
      <c r="AA1545" s="93">
        <v>0</v>
      </c>
      <c r="AB1545" s="93">
        <v>0</v>
      </c>
      <c r="AC1545" s="93">
        <f>_xlfn.XLOOKUP(B1545,'[3]Nur des jours'!$B:$B,'[3]Nur des jours'!$N:$N,"")</f>
        <v>0</v>
      </c>
      <c r="AD1545" s="93">
        <v>0</v>
      </c>
      <c r="AE1545" s="93">
        <v>0</v>
      </c>
      <c r="AF1545" s="93">
        <v>0</v>
      </c>
      <c r="AG1545" s="93"/>
      <c r="AH1545" s="93">
        <v>0</v>
      </c>
      <c r="AI1545" s="93">
        <v>0</v>
      </c>
      <c r="AJ1545" s="93">
        <v>0</v>
      </c>
      <c r="AK1545" s="93">
        <v>0</v>
      </c>
      <c r="AL1545" s="93">
        <v>0</v>
      </c>
      <c r="AM1545" s="49" t="s">
        <v>5559</v>
      </c>
      <c r="AN1545" s="49"/>
      <c r="AO1545" s="48" t="str" cm="1">
        <f t="array" ref="AO1545">IFERROR(_xlfn.IFS(
AQ1545="MPR ISSUE","PDH",
AQ1545="BSS Hardware Issue","BSS",
AQ1545="Sites strategiques, MLL, Pylone, etc.","ENVTECH",
AQ1545="AKTIVCO DEFAUT GE &amp; POWER Cabinet","AKTIVCO",
AQ1545="AKTIVCO Coupure ENEO &amp; Baisse de tension","AKTIVCO GRID ONLY",
AQ1545="Coupure ENEO &amp; Baisse de tension","IHS GRID ONLY",
AQ1545="Defaut GE &amp; POWER Cabinet","IHS",
AQ1545="Sharing","Partners",
AQ1545="Sites strategiques &amp; DataCenter","SST &amp; DC",
AQ1545="Exclu","Exclu",
AQ1545="SAT","SAT",
AQ1545="SPARE-ISSUE","SPARE-ISSUE",
AQ1545="Fiber CAmtel","TRANS_FO_CAMTEL",
AQ1545="Fiber AOF","Fiber AOF",
AQ1545="Projet OCM (HUAWEI)","TRAVAUX-HUAWEI",
AQ1545="Projet OCM (NOKIA)","TRAVAUX-NOKIA",
AQ1545="ACCESS-ISSUE","ACCESS-ISSUE",
AQ1545="Projet OCM (ZTE, NOKIA, autres projets)","TRAVAUX OCM",
AQ1545="No root CAuse","No root cause",
AQ1545="ODU HS","PDH",
AQ1545="IP &amp; VLAN","PDH",
AQ1545="Warehouse HUAWEI","SPARE-ISSUE",
AQ1545="SPARE-HS","SPARE-ISSUE",
AQ1545="Power Telco","BSS",AQ1545="no impacts","no impacts"
),"")</f>
        <v>No root cause</v>
      </c>
      <c r="AP1545" s="48" t="str" cm="1">
        <f t="array" ref="AP1545">IFERROR(_xlfn.IFS(
AQ1545="MPR ISSUE","TX ISSUE",
AQ1545="BSS Hardware Issue","RAN ISSUE",
AQ1545="Sites strategiques, MLL, Pylone, etc.","ENVTECH",
AQ1545="AKTIVCO DEFAUT GE &amp; POWER Cabinet","POWER ISSUE",
AQ1545="AKTIVCO Coupure ENEO &amp; Baisse de tension","POWER ISSUE",
AQ1545="Coupure ENEO &amp; Baisse de tension","POWER ISSUE",
AQ1545="Defaut GE &amp; POWER Cabinet","POWER ISSUE",
AQ1545="Sharing","POWER ISSUE",
AQ1545="Sites strategiques &amp; DataCenter","POWER ISSUE",
AQ1545="Exclu","Exclu",
AQ1545="SAT","TX ISSUE",
AQ1545="SPARE-ISSUE","SPARE-ISSUE",
AQ1545="Fiber CAmtel","TX ISSUE",
AQ1545="Fiber AOF","TX ISSUE",
AQ1545="Projet OCM (HUAWEI)","TRAVAUX-HUAWEI",
AQ1545="Projet OCM (NOKIA)","TRAVAUX -NOKIA",
AQ1545="ACCESS-ISSUE","ACCESS-ISSUE",
AQ1545="Projet OCM (ZTE, NOKIA, autres projets)","TRAVAUX OCM",
AQ1545="No root CAuse","No root cause",
AQ1545="ODU HS","TX ISSUE",
AQ1545="IP &amp; VLAN","TX ISSUE",
AQ1545="Warehouse HUAWEI","SPARE-ISSUE",
AQ1545="SPARE-HS","SPARE-ISSUE",
AQ1545="Power Telco","RAN ISSUE",AQ1545="no impacts","no impacts"
),"")</f>
        <v>No root cause</v>
      </c>
      <c r="AQ1545" s="126" t="s">
        <v>5344</v>
      </c>
      <c r="AR1545" s="48" t="str" cm="1">
        <f t="array" ref="AR1545">IFERROR(_xlfn.IFS(
AQ1545="MPR ISSUE","ACTIVE",
AQ1545="BSS Hardware Issue","ACTIVE",
AQ1545="Sites strategiques, MLL, Pylone, etc.","PASSIVE",
AQ1545="AKTIVCO DEFAUT GE &amp; POWER Cabinet","PASSIVE",
AQ1545="AKTIVCO Coupure ENEO &amp; Baisse de tension","PASSIVE",
AQ1545="Coupure ENEO &amp; Baisse de tension","PASSIVE",
AQ1545="Defaut GE &amp; POWER Cabinet","PASSIVE",
AQ1545="Sharing","PASSIVE",
AQ1545="Sites strategiques &amp; DataCenter","PASSIVE",
AQ1545="Exclu","Exclu",
AQ1545="SAT","ACTIVE",
AQ1545="SPARE-ISSUE","SPARE-ISSUE",
AQ1545="Fiber CAmtel","ACTIVE",
AQ1545="Fiber AOF","ACTIVE",
AQ1545="Projet OCM (HUAWEI)","PLANNED WORKS",
AQ1545="Projet OCM (NOKIA)","PLANNED WORKS",
AQ1545="ACCESS-ISSUE","ACCESS-ISSUE",
AQ1545="Projet OCM (ZTE, NOKIA, autres projets)","PLANNED WORKS",
AQ1545="No root CAuse","No root cause",
AQ1545="ODU HS","ACTIVE",
AQ1545="IP &amp; VLAN","ACTIVE",
AQ1545="Warehouse HUAWEI","SPARE-ISSUE",
AQ1545="SPARE-HS","SPARE-ISSUE",
AQ1545="Power Telco","ACTIVE", AQ1545="no impacts","no impacts"
),"")</f>
        <v>No root cause</v>
      </c>
      <c r="AS1545" s="92" t="s">
        <v>5537</v>
      </c>
      <c r="AT1545" s="98" t="s">
        <v>3148</v>
      </c>
      <c r="AV1545" s="17" t="s">
        <v>5537</v>
      </c>
      <c r="AW1545" s="7" t="s">
        <v>5537</v>
      </c>
      <c r="AX1545" s="6" t="s">
        <v>5537</v>
      </c>
      <c r="AY1545" s="7"/>
      <c r="AZ1545" s="3" t="s">
        <v>5537</v>
      </c>
      <c r="BA1545" s="18" t="s">
        <v>5537</v>
      </c>
      <c r="BB1545" s="18" t="s">
        <v>5537</v>
      </c>
      <c r="BC1545" s="18" t="s">
        <v>5537</v>
      </c>
      <c r="BD1545" s="18" t="s">
        <v>5537</v>
      </c>
      <c r="BE1545" s="18" t="s">
        <v>5537</v>
      </c>
      <c r="BF1545" s="18" t="s">
        <v>5537</v>
      </c>
      <c r="BG1545" s="18" t="s">
        <v>5537</v>
      </c>
      <c r="BH1545" s="18" t="s">
        <v>5537</v>
      </c>
      <c r="BI1545" s="18" t="s">
        <v>5537</v>
      </c>
      <c r="BJ1545" s="18" t="s">
        <v>5537</v>
      </c>
      <c r="BK1545" s="18" t="s">
        <v>5537</v>
      </c>
      <c r="BL1545" s="9" t="s">
        <v>5537</v>
      </c>
      <c r="BM1545" s="14" t="s">
        <v>5537</v>
      </c>
      <c r="BN1545" s="14" t="s">
        <v>5537</v>
      </c>
      <c r="BO1545" s="14" t="str">
        <f>_xlfn.XLOOKUP(B1545,'[4]cell downs 18042026 17h'!$B:$B,'[4]cell downs 18042026 17h'!$B:$B,"")</f>
        <v/>
      </c>
      <c r="BP1545" s="14" t="str">
        <f>_xlfn.XLOOKUP(B1545,'[5]Cells Huawei 19042026 15h'!$B:$B,'[5]Cells Huawei 19042026 15h'!$B:$B,"")</f>
        <v/>
      </c>
      <c r="BQ1545" s="9" t="str">
        <f>_xlfn.XLOOKUP(B1545,'[6]cells down 19042026 9H40'!$B:$B,'[6]cells down 19042026 9H40'!$B:$B,"")</f>
        <v/>
      </c>
      <c r="BR1545" s="9" t="s">
        <v>3148</v>
      </c>
      <c r="BS1545" s="9" t="s">
        <v>12</v>
      </c>
      <c r="BT1545" s="108"/>
    </row>
    <row r="1546" spans="1:72" s="9" customFormat="1" ht="18.5" customHeight="1" x14ac:dyDescent="0.35">
      <c r="A1546" s="1" t="s">
        <v>3391</v>
      </c>
      <c r="B1546" s="8" t="s">
        <v>3392</v>
      </c>
      <c r="C1546" s="3" t="str">
        <f>_xlfn.XLOOKUP(B1546,'[1]daily break down'!$D:$D,'[1]daily break down'!$E:$E,"")</f>
        <v>Yaounde</v>
      </c>
      <c r="D1546" s="1" t="s">
        <v>11</v>
      </c>
      <c r="E1546" s="1" t="s">
        <v>12</v>
      </c>
      <c r="F1546" s="3" t="s">
        <v>37</v>
      </c>
      <c r="G1546" s="1" t="s">
        <v>38</v>
      </c>
      <c r="H1546" s="34" t="str">
        <f>_xlfn.XLOOKUP(B1546,[2]CALCULATION!$B:$B,[2]CALCULATION!$H:$H,"")</f>
        <v>ZTE</v>
      </c>
      <c r="I1546" s="28">
        <v>0</v>
      </c>
      <c r="J1546" s="28">
        <v>0</v>
      </c>
      <c r="K1546" s="28">
        <v>0</v>
      </c>
      <c r="L1546" s="28">
        <v>0</v>
      </c>
      <c r="M1546" s="28">
        <v>0</v>
      </c>
      <c r="N1546" s="28">
        <v>0</v>
      </c>
      <c r="O1546" s="28">
        <v>0</v>
      </c>
      <c r="P1546" s="28">
        <v>0</v>
      </c>
      <c r="Q1546" s="28">
        <v>0</v>
      </c>
      <c r="R1546" s="28">
        <v>0</v>
      </c>
      <c r="S1546" s="93">
        <v>0</v>
      </c>
      <c r="T1546" s="93">
        <f>_xlfn.XLOOKUP(B1546,'[3]Nur des jours'!$B:$B,'[3]Nur des jours'!$U:$U,"")</f>
        <v>0</v>
      </c>
      <c r="U1546" s="93">
        <v>0</v>
      </c>
      <c r="V1546" s="93">
        <v>0</v>
      </c>
      <c r="W1546" s="93">
        <v>0</v>
      </c>
      <c r="X1546" s="93">
        <v>0</v>
      </c>
      <c r="Y1546" s="93">
        <v>0</v>
      </c>
      <c r="Z1546" s="93">
        <v>0</v>
      </c>
      <c r="AA1546" s="93">
        <v>0</v>
      </c>
      <c r="AB1546" s="93">
        <v>0</v>
      </c>
      <c r="AC1546" s="93">
        <f>_xlfn.XLOOKUP(B1546,'[3]Nur des jours'!$B:$B,'[3]Nur des jours'!$N:$N,"")</f>
        <v>0</v>
      </c>
      <c r="AD1546" s="93">
        <v>0</v>
      </c>
      <c r="AE1546" s="93">
        <v>0</v>
      </c>
      <c r="AF1546" s="93">
        <v>0</v>
      </c>
      <c r="AG1546" s="93"/>
      <c r="AH1546" s="93">
        <v>0</v>
      </c>
      <c r="AI1546" s="93">
        <v>0</v>
      </c>
      <c r="AJ1546" s="93">
        <v>0</v>
      </c>
      <c r="AK1546" s="93">
        <v>0</v>
      </c>
      <c r="AL1546" s="93">
        <v>0</v>
      </c>
      <c r="AM1546" s="49" t="s">
        <v>5559</v>
      </c>
      <c r="AN1546" s="49"/>
      <c r="AO1546" s="48" t="str" cm="1">
        <f t="array" ref="AO1546">IFERROR(_xlfn.IFS(
AQ1546="MPR ISSUE","PDH",
AQ1546="BSS Hardware Issue","BSS",
AQ1546="Sites strategiques, MLL, Pylone, etc.","ENVTECH",
AQ1546="AKTIVCO DEFAUT GE &amp; POWER Cabinet","AKTIVCO",
AQ1546="AKTIVCO Coupure ENEO &amp; Baisse de tension","AKTIVCO GRID ONLY",
AQ1546="Coupure ENEO &amp; Baisse de tension","IHS GRID ONLY",
AQ1546="Defaut GE &amp; POWER Cabinet","IHS",
AQ1546="Sharing","Partners",
AQ1546="Sites strategiques &amp; DataCenter","SST &amp; DC",
AQ1546="Exclu","Exclu",
AQ1546="SAT","SAT",
AQ1546="SPARE-ISSUE","SPARE-ISSUE",
AQ1546="Fiber CAmtel","TRANS_FO_CAMTEL",
AQ1546="Fiber AOF","Fiber AOF",
AQ1546="Projet OCM (HUAWEI)","TRAVAUX-HUAWEI",
AQ1546="Projet OCM (NOKIA)","TRAVAUX-NOKIA",
AQ1546="ACCESS-ISSUE","ACCESS-ISSUE",
AQ1546="Projet OCM (ZTE, NOKIA, autres projets)","TRAVAUX OCM",
AQ1546="No root CAuse","No root cause",
AQ1546="ODU HS","PDH",
AQ1546="IP &amp; VLAN","PDH",
AQ1546="Warehouse HUAWEI","SPARE-ISSUE",
AQ1546="SPARE-HS","SPARE-ISSUE",
AQ1546="Power Telco","BSS",AQ1546="no impacts","no impacts"
),"")</f>
        <v>No root cause</v>
      </c>
      <c r="AP1546" s="48" t="str" cm="1">
        <f t="array" ref="AP1546">IFERROR(_xlfn.IFS(
AQ1546="MPR ISSUE","TX ISSUE",
AQ1546="BSS Hardware Issue","RAN ISSUE",
AQ1546="Sites strategiques, MLL, Pylone, etc.","ENVTECH",
AQ1546="AKTIVCO DEFAUT GE &amp; POWER Cabinet","POWER ISSUE",
AQ1546="AKTIVCO Coupure ENEO &amp; Baisse de tension","POWER ISSUE",
AQ1546="Coupure ENEO &amp; Baisse de tension","POWER ISSUE",
AQ1546="Defaut GE &amp; POWER Cabinet","POWER ISSUE",
AQ1546="Sharing","POWER ISSUE",
AQ1546="Sites strategiques &amp; DataCenter","POWER ISSUE",
AQ1546="Exclu","Exclu",
AQ1546="SAT","TX ISSUE",
AQ1546="SPARE-ISSUE","SPARE-ISSUE",
AQ1546="Fiber CAmtel","TX ISSUE",
AQ1546="Fiber AOF","TX ISSUE",
AQ1546="Projet OCM (HUAWEI)","TRAVAUX-HUAWEI",
AQ1546="Projet OCM (NOKIA)","TRAVAUX -NOKIA",
AQ1546="ACCESS-ISSUE","ACCESS-ISSUE",
AQ1546="Projet OCM (ZTE, NOKIA, autres projets)","TRAVAUX OCM",
AQ1546="No root CAuse","No root cause",
AQ1546="ODU HS","TX ISSUE",
AQ1546="IP &amp; VLAN","TX ISSUE",
AQ1546="Warehouse HUAWEI","SPARE-ISSUE",
AQ1546="SPARE-HS","SPARE-ISSUE",
AQ1546="Power Telco","RAN ISSUE",AQ1546="no impacts","no impacts"
),"")</f>
        <v>No root cause</v>
      </c>
      <c r="AQ1546" s="126" t="s">
        <v>5344</v>
      </c>
      <c r="AR1546" s="48" t="str" cm="1">
        <f t="array" ref="AR1546">IFERROR(_xlfn.IFS(
AQ1546="MPR ISSUE","ACTIVE",
AQ1546="BSS Hardware Issue","ACTIVE",
AQ1546="Sites strategiques, MLL, Pylone, etc.","PASSIVE",
AQ1546="AKTIVCO DEFAUT GE &amp; POWER Cabinet","PASSIVE",
AQ1546="AKTIVCO Coupure ENEO &amp; Baisse de tension","PASSIVE",
AQ1546="Coupure ENEO &amp; Baisse de tension","PASSIVE",
AQ1546="Defaut GE &amp; POWER Cabinet","PASSIVE",
AQ1546="Sharing","PASSIVE",
AQ1546="Sites strategiques &amp; DataCenter","PASSIVE",
AQ1546="Exclu","Exclu",
AQ1546="SAT","ACTIVE",
AQ1546="SPARE-ISSUE","SPARE-ISSUE",
AQ1546="Fiber CAmtel","ACTIVE",
AQ1546="Fiber AOF","ACTIVE",
AQ1546="Projet OCM (HUAWEI)","PLANNED WORKS",
AQ1546="Projet OCM (NOKIA)","PLANNED WORKS",
AQ1546="ACCESS-ISSUE","ACCESS-ISSUE",
AQ1546="Projet OCM (ZTE, NOKIA, autres projets)","PLANNED WORKS",
AQ1546="No root CAuse","No root cause",
AQ1546="ODU HS","ACTIVE",
AQ1546="IP &amp; VLAN","ACTIVE",
AQ1546="Warehouse HUAWEI","SPARE-ISSUE",
AQ1546="SPARE-HS","SPARE-ISSUE",
AQ1546="Power Telco","ACTIVE", AQ1546="no impacts","no impacts"
),"")</f>
        <v>No root cause</v>
      </c>
      <c r="AS1546" s="92" t="s">
        <v>5537</v>
      </c>
      <c r="AT1546" s="98" t="s">
        <v>3392</v>
      </c>
      <c r="AV1546" s="17" t="s">
        <v>5537</v>
      </c>
      <c r="AW1546" s="7" t="s">
        <v>5537</v>
      </c>
      <c r="AX1546" s="6" t="s">
        <v>5537</v>
      </c>
      <c r="AY1546" s="7"/>
      <c r="AZ1546" s="3" t="s">
        <v>5537</v>
      </c>
      <c r="BA1546" s="18" t="s">
        <v>5537</v>
      </c>
      <c r="BB1546" s="18" t="s">
        <v>5537</v>
      </c>
      <c r="BC1546" s="18" t="s">
        <v>5537</v>
      </c>
      <c r="BD1546" s="18" t="s">
        <v>5537</v>
      </c>
      <c r="BE1546" s="18" t="s">
        <v>5537</v>
      </c>
      <c r="BF1546" s="18" t="s">
        <v>5537</v>
      </c>
      <c r="BG1546" s="18" t="s">
        <v>5537</v>
      </c>
      <c r="BH1546" s="18" t="s">
        <v>5537</v>
      </c>
      <c r="BI1546" s="18" t="s">
        <v>5537</v>
      </c>
      <c r="BJ1546" s="18" t="s">
        <v>5537</v>
      </c>
      <c r="BK1546" s="18" t="s">
        <v>5537</v>
      </c>
      <c r="BL1546" s="9" t="s">
        <v>5537</v>
      </c>
      <c r="BM1546" s="14" t="s">
        <v>5537</v>
      </c>
      <c r="BN1546" s="14" t="s">
        <v>5537</v>
      </c>
      <c r="BO1546" s="14" t="str">
        <f>_xlfn.XLOOKUP(B1546,'[4]cell downs 18042026 17h'!$B:$B,'[4]cell downs 18042026 17h'!$B:$B,"")</f>
        <v/>
      </c>
      <c r="BP1546" s="14" t="str">
        <f>_xlfn.XLOOKUP(B1546,'[5]Cells Huawei 19042026 15h'!$B:$B,'[5]Cells Huawei 19042026 15h'!$B:$B,"")</f>
        <v/>
      </c>
      <c r="BQ1546" s="9" t="str">
        <f>_xlfn.XLOOKUP(B1546,'[6]cells down 19042026 9H40'!$B:$B,'[6]cells down 19042026 9H40'!$B:$B,"")</f>
        <v/>
      </c>
      <c r="BR1546" s="9" t="s">
        <v>3392</v>
      </c>
      <c r="BS1546" s="9" t="s">
        <v>12</v>
      </c>
      <c r="BT1546" s="108"/>
    </row>
    <row r="1547" spans="1:72" s="9" customFormat="1" x14ac:dyDescent="0.35">
      <c r="A1547" s="1" t="s">
        <v>4874</v>
      </c>
      <c r="B1547" s="1" t="s">
        <v>4875</v>
      </c>
      <c r="C1547" s="3" t="str">
        <f>_xlfn.XLOOKUP(B1547,'[1]daily break down'!$D:$D,'[1]daily break down'!$E:$E,"")</f>
        <v>Yaounde</v>
      </c>
      <c r="D1547" s="1" t="s">
        <v>11</v>
      </c>
      <c r="E1547" s="1" t="s">
        <v>594</v>
      </c>
      <c r="F1547" s="3" t="s">
        <v>37</v>
      </c>
      <c r="G1547" s="1" t="s">
        <v>38</v>
      </c>
      <c r="H1547" s="34" t="str">
        <f>_xlfn.XLOOKUP(B1547,[2]CALCULATION!$B:$B,[2]CALCULATION!$H:$H,"")</f>
        <v>ZTE</v>
      </c>
      <c r="I1547" s="28">
        <v>0</v>
      </c>
      <c r="J1547" s="28">
        <v>4.2423944092023307</v>
      </c>
      <c r="K1547" s="28">
        <v>0</v>
      </c>
      <c r="L1547" s="28">
        <v>0</v>
      </c>
      <c r="M1547" s="28">
        <v>0</v>
      </c>
      <c r="N1547" s="28">
        <v>0</v>
      </c>
      <c r="O1547" s="28">
        <v>4.0342947153949517E-2</v>
      </c>
      <c r="P1547" s="28">
        <v>0</v>
      </c>
      <c r="Q1547" s="28">
        <v>0</v>
      </c>
      <c r="R1547" s="28">
        <v>0</v>
      </c>
      <c r="S1547" s="93">
        <v>1.0165994640915666E-3</v>
      </c>
      <c r="T1547" s="93">
        <f>_xlfn.XLOOKUP(B1547,'[3]Nur des jours'!$B:$B,'[3]Nur des jours'!$U:$U,"")</f>
        <v>0</v>
      </c>
      <c r="U1547" s="93">
        <v>0</v>
      </c>
      <c r="V1547" s="93">
        <v>0</v>
      </c>
      <c r="W1547" s="93">
        <v>0</v>
      </c>
      <c r="X1547" s="93">
        <v>0</v>
      </c>
      <c r="Y1547" s="93">
        <v>0</v>
      </c>
      <c r="Z1547" s="93">
        <v>0</v>
      </c>
      <c r="AA1547" s="93">
        <v>0</v>
      </c>
      <c r="AB1547" s="93">
        <v>0</v>
      </c>
      <c r="AC1547" s="93">
        <f>_xlfn.XLOOKUP(B1547,'[3]Nur des jours'!$B:$B,'[3]Nur des jours'!$N:$N,"")</f>
        <v>0</v>
      </c>
      <c r="AD1547" s="93">
        <v>0</v>
      </c>
      <c r="AE1547" s="93">
        <v>0</v>
      </c>
      <c r="AF1547" s="93">
        <v>0</v>
      </c>
      <c r="AG1547" s="93"/>
      <c r="AH1547" s="93">
        <v>0</v>
      </c>
      <c r="AI1547" s="93">
        <v>0</v>
      </c>
      <c r="AJ1547" s="93">
        <v>0</v>
      </c>
      <c r="AK1547" s="93">
        <v>0</v>
      </c>
      <c r="AL1547" s="93">
        <v>0</v>
      </c>
      <c r="AM1547" s="49" t="s">
        <v>5559</v>
      </c>
      <c r="AN1547" s="49"/>
      <c r="AO1547" s="48" t="str" cm="1">
        <f t="array" ref="AO1547">IFERROR(_xlfn.IFS(
AQ1547="MPR ISSUE","PDH",
AQ1547="BSS Hardware Issue","BSS",
AQ1547="Sites strategiques, MLL, Pylone, etc.","ENVTECH",
AQ1547="AKTIVCO DEFAUT GE &amp; POWER Cabinet","AKTIVCO",
AQ1547="AKTIVCO Coupure ENEO &amp; Baisse de tension","AKTIVCO GRID ONLY",
AQ1547="Coupure ENEO &amp; Baisse de tension","IHS GRID ONLY",
AQ1547="Defaut GE &amp; POWER Cabinet","IHS",
AQ1547="Sharing","Partners",
AQ1547="Sites strategiques &amp; DataCenter","SST &amp; DC",
AQ1547="Exclu","Exclu",
AQ1547="SAT","SAT",
AQ1547="SPARE-ISSUE","SPARE-ISSUE",
AQ1547="Fiber CAmtel","TRANS_FO_CAMTEL",
AQ1547="Fiber AOF","Fiber AOF",
AQ1547="Projet OCM (HUAWEI)","TRAVAUX-HUAWEI",
AQ1547="Projet OCM (NOKIA)","TRAVAUX-NOKIA",
AQ1547="ACCESS-ISSUE","ACCESS-ISSUE",
AQ1547="Projet OCM (ZTE, NOKIA, autres projets)","TRAVAUX OCM",
AQ1547="No root CAuse","No root cause",
AQ1547="ODU HS","PDH",
AQ1547="IP &amp; VLAN","PDH",
AQ1547="Warehouse HUAWEI","SPARE-ISSUE",
AQ1547="SPARE-HS","SPARE-ISSUE",
AQ1547="Power Telco","BSS",AQ1547="no impacts","no impacts"
),"")</f>
        <v>No root cause</v>
      </c>
      <c r="AP1547" s="48" t="str" cm="1">
        <f t="array" ref="AP1547">IFERROR(_xlfn.IFS(
AQ1547="MPR ISSUE","TX ISSUE",
AQ1547="BSS Hardware Issue","RAN ISSUE",
AQ1547="Sites strategiques, MLL, Pylone, etc.","ENVTECH",
AQ1547="AKTIVCO DEFAUT GE &amp; POWER Cabinet","POWER ISSUE",
AQ1547="AKTIVCO Coupure ENEO &amp; Baisse de tension","POWER ISSUE",
AQ1547="Coupure ENEO &amp; Baisse de tension","POWER ISSUE",
AQ1547="Defaut GE &amp; POWER Cabinet","POWER ISSUE",
AQ1547="Sharing","POWER ISSUE",
AQ1547="Sites strategiques &amp; DataCenter","POWER ISSUE",
AQ1547="Exclu","Exclu",
AQ1547="SAT","TX ISSUE",
AQ1547="SPARE-ISSUE","SPARE-ISSUE",
AQ1547="Fiber CAmtel","TX ISSUE",
AQ1547="Fiber AOF","TX ISSUE",
AQ1547="Projet OCM (HUAWEI)","TRAVAUX-HUAWEI",
AQ1547="Projet OCM (NOKIA)","TRAVAUX -NOKIA",
AQ1547="ACCESS-ISSUE","ACCESS-ISSUE",
AQ1547="Projet OCM (ZTE, NOKIA, autres projets)","TRAVAUX OCM",
AQ1547="No root CAuse","No root cause",
AQ1547="ODU HS","TX ISSUE",
AQ1547="IP &amp; VLAN","TX ISSUE",
AQ1547="Warehouse HUAWEI","SPARE-ISSUE",
AQ1547="SPARE-HS","SPARE-ISSUE",
AQ1547="Power Telco","RAN ISSUE",AQ1547="no impacts","no impacts"
),"")</f>
        <v>No root cause</v>
      </c>
      <c r="AQ1547" s="126" t="s">
        <v>5344</v>
      </c>
      <c r="AR1547" s="48" t="str" cm="1">
        <f t="array" ref="AR1547">IFERROR(_xlfn.IFS(
AQ1547="MPR ISSUE","ACTIVE",
AQ1547="BSS Hardware Issue","ACTIVE",
AQ1547="Sites strategiques, MLL, Pylone, etc.","PASSIVE",
AQ1547="AKTIVCO DEFAUT GE &amp; POWER Cabinet","PASSIVE",
AQ1547="AKTIVCO Coupure ENEO &amp; Baisse de tension","PASSIVE",
AQ1547="Coupure ENEO &amp; Baisse de tension","PASSIVE",
AQ1547="Defaut GE &amp; POWER Cabinet","PASSIVE",
AQ1547="Sharing","PASSIVE",
AQ1547="Sites strategiques &amp; DataCenter","PASSIVE",
AQ1547="Exclu","Exclu",
AQ1547="SAT","ACTIVE",
AQ1547="SPARE-ISSUE","SPARE-ISSUE",
AQ1547="Fiber CAmtel","ACTIVE",
AQ1547="Fiber AOF","ACTIVE",
AQ1547="Projet OCM (HUAWEI)","PLANNED WORKS",
AQ1547="Projet OCM (NOKIA)","PLANNED WORKS",
AQ1547="ACCESS-ISSUE","ACCESS-ISSUE",
AQ1547="Projet OCM (ZTE, NOKIA, autres projets)","PLANNED WORKS",
AQ1547="No root CAuse","No root cause",
AQ1547="ODU HS","ACTIVE",
AQ1547="IP &amp; VLAN","ACTIVE",
AQ1547="Warehouse HUAWEI","SPARE-ISSUE",
AQ1547="SPARE-HS","SPARE-ISSUE",
AQ1547="Power Telco","ACTIVE", AQ1547="no impacts","no impacts"
),"")</f>
        <v>No root cause</v>
      </c>
      <c r="AS1547" s="92" t="s">
        <v>5537</v>
      </c>
      <c r="AT1547" s="98" t="s">
        <v>4875</v>
      </c>
      <c r="AV1547" s="17" t="s">
        <v>5537</v>
      </c>
      <c r="AW1547" s="7" t="s">
        <v>5537</v>
      </c>
      <c r="AX1547" s="6" t="s">
        <v>5537</v>
      </c>
      <c r="AY1547" s="7"/>
      <c r="AZ1547" s="3" t="s">
        <v>5537</v>
      </c>
      <c r="BA1547" s="18" t="s">
        <v>5537</v>
      </c>
      <c r="BB1547" s="18" t="s">
        <v>5537</v>
      </c>
      <c r="BC1547" s="18" t="s">
        <v>5537</v>
      </c>
      <c r="BD1547" s="18" t="s">
        <v>5537</v>
      </c>
      <c r="BE1547" s="18" t="s">
        <v>5537</v>
      </c>
      <c r="BF1547" s="18" t="s">
        <v>5537</v>
      </c>
      <c r="BG1547" s="18" t="s">
        <v>5537</v>
      </c>
      <c r="BH1547" s="18" t="s">
        <v>5537</v>
      </c>
      <c r="BI1547" s="18" t="s">
        <v>5537</v>
      </c>
      <c r="BJ1547" s="18" t="s">
        <v>5537</v>
      </c>
      <c r="BK1547" s="18" t="s">
        <v>5537</v>
      </c>
      <c r="BL1547" s="9" t="s">
        <v>5537</v>
      </c>
      <c r="BM1547" s="14" t="s">
        <v>5537</v>
      </c>
      <c r="BN1547" s="14" t="s">
        <v>5537</v>
      </c>
      <c r="BO1547" s="14" t="str">
        <f>_xlfn.XLOOKUP(B1547,'[4]cell downs 18042026 17h'!$B:$B,'[4]cell downs 18042026 17h'!$B:$B,"")</f>
        <v/>
      </c>
      <c r="BP1547" s="14" t="str">
        <f>_xlfn.XLOOKUP(B1547,'[5]Cells Huawei 19042026 15h'!$B:$B,'[5]Cells Huawei 19042026 15h'!$B:$B,"")</f>
        <v/>
      </c>
      <c r="BQ1547" s="9" t="str">
        <f>_xlfn.XLOOKUP(B1547,'[6]cells down 19042026 9H40'!$B:$B,'[6]cells down 19042026 9H40'!$B:$B,"")</f>
        <v/>
      </c>
      <c r="BR1547" s="9" t="s">
        <v>4875</v>
      </c>
      <c r="BS1547" s="9" t="s">
        <v>12</v>
      </c>
      <c r="BT1547" s="108"/>
    </row>
    <row r="1548" spans="1:72" s="9" customFormat="1" ht="37" customHeight="1" x14ac:dyDescent="0.35">
      <c r="A1548" s="1" t="s">
        <v>4575</v>
      </c>
      <c r="B1548" s="8" t="s">
        <v>4576</v>
      </c>
      <c r="C1548" s="3" t="str">
        <f>_xlfn.XLOOKUP(B1548,'[1]daily break down'!$D:$D,'[1]daily break down'!$E:$E,"")</f>
        <v>Yaounde</v>
      </c>
      <c r="D1548" s="1" t="s">
        <v>11</v>
      </c>
      <c r="E1548" s="1" t="s">
        <v>12</v>
      </c>
      <c r="F1548" s="3" t="s">
        <v>37</v>
      </c>
      <c r="G1548" s="1" t="s">
        <v>38</v>
      </c>
      <c r="H1548" s="34" t="str">
        <f>_xlfn.XLOOKUP(B1548,[2]CALCULATION!$B:$B,[2]CALCULATION!$H:$H,"")</f>
        <v>ZTE</v>
      </c>
      <c r="I1548" s="28">
        <v>0</v>
      </c>
      <c r="J1548" s="28">
        <v>0</v>
      </c>
      <c r="K1548" s="28">
        <v>0</v>
      </c>
      <c r="L1548" s="28">
        <v>0</v>
      </c>
      <c r="M1548" s="28">
        <v>0</v>
      </c>
      <c r="N1548" s="28">
        <v>1.2549296156469283</v>
      </c>
      <c r="O1548" s="28">
        <v>4.1591402636167125E-2</v>
      </c>
      <c r="P1548" s="28">
        <v>0</v>
      </c>
      <c r="Q1548" s="28">
        <v>0.7294903733381275</v>
      </c>
      <c r="R1548" s="28">
        <v>0</v>
      </c>
      <c r="S1548" s="93">
        <v>0</v>
      </c>
      <c r="T1548" s="93">
        <f>_xlfn.XLOOKUP(B1548,'[3]Nur des jours'!$B:$B,'[3]Nur des jours'!$U:$U,"")</f>
        <v>0</v>
      </c>
      <c r="U1548" s="93">
        <v>0</v>
      </c>
      <c r="V1548" s="93">
        <v>0</v>
      </c>
      <c r="W1548" s="93">
        <v>0</v>
      </c>
      <c r="X1548" s="93">
        <v>0</v>
      </c>
      <c r="Y1548" s="93">
        <v>0</v>
      </c>
      <c r="Z1548" s="93">
        <v>0</v>
      </c>
      <c r="AA1548" s="93">
        <v>0</v>
      </c>
      <c r="AB1548" s="93">
        <v>0</v>
      </c>
      <c r="AC1548" s="93">
        <f>_xlfn.XLOOKUP(B1548,'[3]Nur des jours'!$B:$B,'[3]Nur des jours'!$N:$N,"")</f>
        <v>0</v>
      </c>
      <c r="AD1548" s="93">
        <v>0</v>
      </c>
      <c r="AE1548" s="93">
        <v>0</v>
      </c>
      <c r="AF1548" s="93">
        <v>0</v>
      </c>
      <c r="AG1548" s="93"/>
      <c r="AH1548" s="93">
        <v>0</v>
      </c>
      <c r="AI1548" s="93">
        <v>0</v>
      </c>
      <c r="AJ1548" s="93">
        <v>0</v>
      </c>
      <c r="AK1548" s="93">
        <v>0</v>
      </c>
      <c r="AL1548" s="93">
        <v>0</v>
      </c>
      <c r="AM1548" s="49" t="s">
        <v>5559</v>
      </c>
      <c r="AN1548" s="49"/>
      <c r="AO1548" s="48" t="str" cm="1">
        <f t="array" ref="AO1548">IFERROR(_xlfn.IFS(
AQ1548="MPR ISSUE","PDH",
AQ1548="BSS Hardware Issue","BSS",
AQ1548="Sites strategiques, MLL, Pylone, etc.","ENVTECH",
AQ1548="AKTIVCO DEFAUT GE &amp; POWER Cabinet","AKTIVCO",
AQ1548="AKTIVCO Coupure ENEO &amp; Baisse de tension","AKTIVCO GRID ONLY",
AQ1548="Coupure ENEO &amp; Baisse de tension","IHS GRID ONLY",
AQ1548="Defaut GE &amp; POWER Cabinet","IHS",
AQ1548="Sharing","Partners",
AQ1548="Sites strategiques &amp; DataCenter","SST &amp; DC",
AQ1548="Exclu","Exclu",
AQ1548="SAT","SAT",
AQ1548="SPARE-ISSUE","SPARE-ISSUE",
AQ1548="Fiber CAmtel","TRANS_FO_CAMTEL",
AQ1548="Fiber AOF","Fiber AOF",
AQ1548="Projet OCM (HUAWEI)","TRAVAUX-HUAWEI",
AQ1548="Projet OCM (NOKIA)","TRAVAUX-NOKIA",
AQ1548="ACCESS-ISSUE","ACCESS-ISSUE",
AQ1548="Projet OCM (ZTE, NOKIA, autres projets)","TRAVAUX OCM",
AQ1548="No root CAuse","No root cause",
AQ1548="ODU HS","PDH",
AQ1548="IP &amp; VLAN","PDH",
AQ1548="Warehouse HUAWEI","SPARE-ISSUE",
AQ1548="SPARE-HS","SPARE-ISSUE",
AQ1548="Power Telco","BSS",AQ1548="no impacts","no impacts"
),"")</f>
        <v>No root cause</v>
      </c>
      <c r="AP1548" s="48" t="str" cm="1">
        <f t="array" ref="AP1548">IFERROR(_xlfn.IFS(
AQ1548="MPR ISSUE","TX ISSUE",
AQ1548="BSS Hardware Issue","RAN ISSUE",
AQ1548="Sites strategiques, MLL, Pylone, etc.","ENVTECH",
AQ1548="AKTIVCO DEFAUT GE &amp; POWER Cabinet","POWER ISSUE",
AQ1548="AKTIVCO Coupure ENEO &amp; Baisse de tension","POWER ISSUE",
AQ1548="Coupure ENEO &amp; Baisse de tension","POWER ISSUE",
AQ1548="Defaut GE &amp; POWER Cabinet","POWER ISSUE",
AQ1548="Sharing","POWER ISSUE",
AQ1548="Sites strategiques &amp; DataCenter","POWER ISSUE",
AQ1548="Exclu","Exclu",
AQ1548="SAT","TX ISSUE",
AQ1548="SPARE-ISSUE","SPARE-ISSUE",
AQ1548="Fiber CAmtel","TX ISSUE",
AQ1548="Fiber AOF","TX ISSUE",
AQ1548="Projet OCM (HUAWEI)","TRAVAUX-HUAWEI",
AQ1548="Projet OCM (NOKIA)","TRAVAUX -NOKIA",
AQ1548="ACCESS-ISSUE","ACCESS-ISSUE",
AQ1548="Projet OCM (ZTE, NOKIA, autres projets)","TRAVAUX OCM",
AQ1548="No root CAuse","No root cause",
AQ1548="ODU HS","TX ISSUE",
AQ1548="IP &amp; VLAN","TX ISSUE",
AQ1548="Warehouse HUAWEI","SPARE-ISSUE",
AQ1548="SPARE-HS","SPARE-ISSUE",
AQ1548="Power Telco","RAN ISSUE",AQ1548="no impacts","no impacts"
),"")</f>
        <v>No root cause</v>
      </c>
      <c r="AQ1548" s="126" t="s">
        <v>5344</v>
      </c>
      <c r="AR1548" s="48" t="str" cm="1">
        <f t="array" ref="AR1548">IFERROR(_xlfn.IFS(
AQ1548="MPR ISSUE","ACTIVE",
AQ1548="BSS Hardware Issue","ACTIVE",
AQ1548="Sites strategiques, MLL, Pylone, etc.","PASSIVE",
AQ1548="AKTIVCO DEFAUT GE &amp; POWER Cabinet","PASSIVE",
AQ1548="AKTIVCO Coupure ENEO &amp; Baisse de tension","PASSIVE",
AQ1548="Coupure ENEO &amp; Baisse de tension","PASSIVE",
AQ1548="Defaut GE &amp; POWER Cabinet","PASSIVE",
AQ1548="Sharing","PASSIVE",
AQ1548="Sites strategiques &amp; DataCenter","PASSIVE",
AQ1548="Exclu","Exclu",
AQ1548="SAT","ACTIVE",
AQ1548="SPARE-ISSUE","SPARE-ISSUE",
AQ1548="Fiber CAmtel","ACTIVE",
AQ1548="Fiber AOF","ACTIVE",
AQ1548="Projet OCM (HUAWEI)","PLANNED WORKS",
AQ1548="Projet OCM (NOKIA)","PLANNED WORKS",
AQ1548="ACCESS-ISSUE","ACCESS-ISSUE",
AQ1548="Projet OCM (ZTE, NOKIA, autres projets)","PLANNED WORKS",
AQ1548="No root CAuse","No root cause",
AQ1548="ODU HS","ACTIVE",
AQ1548="IP &amp; VLAN","ACTIVE",
AQ1548="Warehouse HUAWEI","SPARE-ISSUE",
AQ1548="SPARE-HS","SPARE-ISSUE",
AQ1548="Power Telco","ACTIVE", AQ1548="no impacts","no impacts"
),"")</f>
        <v>No root cause</v>
      </c>
      <c r="AS1548" s="92" t="s">
        <v>5537</v>
      </c>
      <c r="AT1548" s="98" t="s">
        <v>4576</v>
      </c>
      <c r="AV1548" s="17" t="s">
        <v>5537</v>
      </c>
      <c r="AW1548" s="7" t="s">
        <v>5537</v>
      </c>
      <c r="AX1548" s="6" t="s">
        <v>5537</v>
      </c>
      <c r="AY1548" s="7"/>
      <c r="AZ1548" s="3" t="s">
        <v>5537</v>
      </c>
      <c r="BA1548" s="18" t="s">
        <v>5537</v>
      </c>
      <c r="BB1548" s="18" t="s">
        <v>5537</v>
      </c>
      <c r="BC1548" s="18" t="s">
        <v>5537</v>
      </c>
      <c r="BD1548" s="18" t="s">
        <v>5537</v>
      </c>
      <c r="BE1548" s="18" t="s">
        <v>5537</v>
      </c>
      <c r="BF1548" s="18" t="s">
        <v>5537</v>
      </c>
      <c r="BG1548" s="18" t="s">
        <v>5537</v>
      </c>
      <c r="BH1548" s="18" t="s">
        <v>5537</v>
      </c>
      <c r="BI1548" s="18" t="s">
        <v>5537</v>
      </c>
      <c r="BJ1548" s="18" t="s">
        <v>5537</v>
      </c>
      <c r="BK1548" s="18" t="s">
        <v>5537</v>
      </c>
      <c r="BL1548" s="9" t="s">
        <v>5537</v>
      </c>
      <c r="BM1548" s="14" t="s">
        <v>5537</v>
      </c>
      <c r="BN1548" s="14" t="s">
        <v>5537</v>
      </c>
      <c r="BO1548" s="14" t="str">
        <f>_xlfn.XLOOKUP(B1548,'[4]cell downs 18042026 17h'!$B:$B,'[4]cell downs 18042026 17h'!$B:$B,"")</f>
        <v/>
      </c>
      <c r="BP1548" s="14" t="str">
        <f>_xlfn.XLOOKUP(B1548,'[5]Cells Huawei 19042026 15h'!$B:$B,'[5]Cells Huawei 19042026 15h'!$B:$B,"")</f>
        <v/>
      </c>
      <c r="BQ1548" s="9" t="str">
        <f>_xlfn.XLOOKUP(B1548,'[6]cells down 19042026 9H40'!$B:$B,'[6]cells down 19042026 9H40'!$B:$B,"")</f>
        <v/>
      </c>
      <c r="BR1548" s="9" t="s">
        <v>4576</v>
      </c>
      <c r="BS1548" s="9" t="s">
        <v>318</v>
      </c>
      <c r="BT1548" s="108"/>
    </row>
    <row r="1549" spans="1:72" s="9" customFormat="1" x14ac:dyDescent="0.35">
      <c r="A1549" s="1" t="s">
        <v>5067</v>
      </c>
      <c r="B1549" s="8" t="s">
        <v>5068</v>
      </c>
      <c r="C1549" s="3" t="str">
        <f>_xlfn.XLOOKUP(B1549,'[1]daily break down'!$D:$D,'[1]daily break down'!$E:$E,"")</f>
        <v>CENTRE</v>
      </c>
      <c r="D1549" s="1" t="s">
        <v>11</v>
      </c>
      <c r="E1549" s="1" t="s">
        <v>594</v>
      </c>
      <c r="F1549" s="3" t="s">
        <v>37</v>
      </c>
      <c r="G1549" s="1" t="s">
        <v>4805</v>
      </c>
      <c r="H1549" s="33" t="str">
        <f>_xlfn.XLOOKUP(B1549,[2]CALCULATION!$B:$B,[2]CALCULATION!$H:$H,"")</f>
        <v>NOKIA</v>
      </c>
      <c r="I1549" s="28">
        <v>0</v>
      </c>
      <c r="J1549" s="28">
        <v>0</v>
      </c>
      <c r="K1549" s="28">
        <v>0</v>
      </c>
      <c r="L1549" s="28">
        <v>0</v>
      </c>
      <c r="M1549" s="28">
        <v>0</v>
      </c>
      <c r="N1549" s="28">
        <v>0</v>
      </c>
      <c r="O1549" s="28">
        <v>0</v>
      </c>
      <c r="P1549" s="28">
        <v>0</v>
      </c>
      <c r="Q1549" s="28">
        <v>0</v>
      </c>
      <c r="R1549" s="28">
        <v>1.2045578683424085</v>
      </c>
      <c r="S1549" s="93">
        <v>0</v>
      </c>
      <c r="T1549" s="93">
        <f>_xlfn.XLOOKUP(B1549,'[3]Nur des jours'!$B:$B,'[3]Nur des jours'!$U:$U,"")</f>
        <v>0</v>
      </c>
      <c r="U1549" s="93">
        <v>0</v>
      </c>
      <c r="V1549" s="93">
        <v>0</v>
      </c>
      <c r="W1549" s="93">
        <v>0</v>
      </c>
      <c r="X1549" s="93">
        <v>0</v>
      </c>
      <c r="Y1549" s="93">
        <v>0</v>
      </c>
      <c r="Z1549" s="93">
        <v>0</v>
      </c>
      <c r="AA1549" s="93">
        <v>0</v>
      </c>
      <c r="AB1549" s="93">
        <v>0</v>
      </c>
      <c r="AC1549" s="93">
        <f>_xlfn.XLOOKUP(B1549,'[3]Nur des jours'!$B:$B,'[3]Nur des jours'!$N:$N,"")</f>
        <v>0</v>
      </c>
      <c r="AD1549" s="93">
        <v>0</v>
      </c>
      <c r="AE1549" s="93">
        <v>0</v>
      </c>
      <c r="AF1549" s="93">
        <v>0</v>
      </c>
      <c r="AG1549" s="93"/>
      <c r="AH1549" s="93">
        <v>0</v>
      </c>
      <c r="AI1549" s="93">
        <v>0</v>
      </c>
      <c r="AJ1549" s="93">
        <v>0</v>
      </c>
      <c r="AK1549" s="93">
        <v>0</v>
      </c>
      <c r="AL1549" s="93">
        <v>0</v>
      </c>
      <c r="AM1549" s="49" t="s">
        <v>5559</v>
      </c>
      <c r="AN1549" s="49"/>
      <c r="AO1549" s="48" t="str" cm="1">
        <f t="array" ref="AO1549">IFERROR(_xlfn.IFS(
AQ1549="MPR ISSUE","PDH",
AQ1549="BSS Hardware Issue","BSS",
AQ1549="Sites strategiques, MLL, Pylone, etc.","ENVTECH",
AQ1549="AKTIVCO DEFAUT GE &amp; POWER Cabinet","AKTIVCO",
AQ1549="AKTIVCO Coupure ENEO &amp; Baisse de tension","AKTIVCO GRID ONLY",
AQ1549="Coupure ENEO &amp; Baisse de tension","IHS GRID ONLY",
AQ1549="Defaut GE &amp; POWER Cabinet","IHS",
AQ1549="Sharing","Partners",
AQ1549="Sites strategiques &amp; DataCenter","SST &amp; DC",
AQ1549="Exclu","Exclu",
AQ1549="SAT","SAT",
AQ1549="SPARE-ISSUE","SPARE-ISSUE",
AQ1549="Fiber CAmtel","TRANS_FO_CAMTEL",
AQ1549="Fiber AOF","Fiber AOF",
AQ1549="Projet OCM (HUAWEI)","TRAVAUX-HUAWEI",
AQ1549="Projet OCM (NOKIA)","TRAVAUX-NOKIA",
AQ1549="ACCESS-ISSUE","ACCESS-ISSUE",
AQ1549="Projet OCM (ZTE, NOKIA, autres projets)","TRAVAUX OCM",
AQ1549="No root CAuse","No root cause",
AQ1549="ODU HS","PDH",
AQ1549="IP &amp; VLAN","PDH",
AQ1549="Warehouse HUAWEI","SPARE-ISSUE",
AQ1549="SPARE-HS","SPARE-ISSUE",
AQ1549="Power Telco","BSS",AQ1549="no impacts","no impacts"
),"")</f>
        <v>No root cause</v>
      </c>
      <c r="AP1549" s="48" t="str" cm="1">
        <f t="array" ref="AP1549">IFERROR(_xlfn.IFS(
AQ1549="MPR ISSUE","TX ISSUE",
AQ1549="BSS Hardware Issue","RAN ISSUE",
AQ1549="Sites strategiques, MLL, Pylone, etc.","ENVTECH",
AQ1549="AKTIVCO DEFAUT GE &amp; POWER Cabinet","POWER ISSUE",
AQ1549="AKTIVCO Coupure ENEO &amp; Baisse de tension","POWER ISSUE",
AQ1549="Coupure ENEO &amp; Baisse de tension","POWER ISSUE",
AQ1549="Defaut GE &amp; POWER Cabinet","POWER ISSUE",
AQ1549="Sharing","POWER ISSUE",
AQ1549="Sites strategiques &amp; DataCenter","POWER ISSUE",
AQ1549="Exclu","Exclu",
AQ1549="SAT","TX ISSUE",
AQ1549="SPARE-ISSUE","SPARE-ISSUE",
AQ1549="Fiber CAmtel","TX ISSUE",
AQ1549="Fiber AOF","TX ISSUE",
AQ1549="Projet OCM (HUAWEI)","TRAVAUX-HUAWEI",
AQ1549="Projet OCM (NOKIA)","TRAVAUX -NOKIA",
AQ1549="ACCESS-ISSUE","ACCESS-ISSUE",
AQ1549="Projet OCM (ZTE, NOKIA, autres projets)","TRAVAUX OCM",
AQ1549="No root CAuse","No root cause",
AQ1549="ODU HS","TX ISSUE",
AQ1549="IP &amp; VLAN","TX ISSUE",
AQ1549="Warehouse HUAWEI","SPARE-ISSUE",
AQ1549="SPARE-HS","SPARE-ISSUE",
AQ1549="Power Telco","RAN ISSUE",AQ1549="no impacts","no impacts"
),"")</f>
        <v>No root cause</v>
      </c>
      <c r="AQ1549" s="126" t="s">
        <v>5344</v>
      </c>
      <c r="AR1549" s="48" t="str" cm="1">
        <f t="array" ref="AR1549">IFERROR(_xlfn.IFS(
AQ1549="MPR ISSUE","ACTIVE",
AQ1549="BSS Hardware Issue","ACTIVE",
AQ1549="Sites strategiques, MLL, Pylone, etc.","PASSIVE",
AQ1549="AKTIVCO DEFAUT GE &amp; POWER Cabinet","PASSIVE",
AQ1549="AKTIVCO Coupure ENEO &amp; Baisse de tension","PASSIVE",
AQ1549="Coupure ENEO &amp; Baisse de tension","PASSIVE",
AQ1549="Defaut GE &amp; POWER Cabinet","PASSIVE",
AQ1549="Sharing","PASSIVE",
AQ1549="Sites strategiques &amp; DataCenter","PASSIVE",
AQ1549="Exclu","Exclu",
AQ1549="SAT","ACTIVE",
AQ1549="SPARE-ISSUE","SPARE-ISSUE",
AQ1549="Fiber CAmtel","ACTIVE",
AQ1549="Fiber AOF","ACTIVE",
AQ1549="Projet OCM (HUAWEI)","PLANNED WORKS",
AQ1549="Projet OCM (NOKIA)","PLANNED WORKS",
AQ1549="ACCESS-ISSUE","ACCESS-ISSUE",
AQ1549="Projet OCM (ZTE, NOKIA, autres projets)","PLANNED WORKS",
AQ1549="No root CAuse","No root cause",
AQ1549="ODU HS","ACTIVE",
AQ1549="IP &amp; VLAN","ACTIVE",
AQ1549="Warehouse HUAWEI","SPARE-ISSUE",
AQ1549="SPARE-HS","SPARE-ISSUE",
AQ1549="Power Telco","ACTIVE", AQ1549="no impacts","no impacts"
),"")</f>
        <v>No root cause</v>
      </c>
      <c r="AS1549" s="92" t="s">
        <v>5537</v>
      </c>
      <c r="AT1549" s="98" t="s">
        <v>5068</v>
      </c>
      <c r="AV1549" s="17" t="s">
        <v>5537</v>
      </c>
      <c r="AW1549" s="7" t="s">
        <v>5537</v>
      </c>
      <c r="AX1549" s="6" t="s">
        <v>5537</v>
      </c>
      <c r="AY1549" s="7"/>
      <c r="AZ1549" s="3" t="s">
        <v>5537</v>
      </c>
      <c r="BA1549" s="18" t="s">
        <v>5537</v>
      </c>
      <c r="BB1549" s="18" t="s">
        <v>5537</v>
      </c>
      <c r="BC1549" s="18" t="s">
        <v>5537</v>
      </c>
      <c r="BD1549" s="18" t="s">
        <v>5537</v>
      </c>
      <c r="BE1549" s="18" t="s">
        <v>5537</v>
      </c>
      <c r="BF1549" s="18" t="s">
        <v>5537</v>
      </c>
      <c r="BG1549" s="18" t="s">
        <v>5537</v>
      </c>
      <c r="BH1549" s="18" t="s">
        <v>5537</v>
      </c>
      <c r="BI1549" s="18" t="s">
        <v>5537</v>
      </c>
      <c r="BJ1549" s="18" t="s">
        <v>5537</v>
      </c>
      <c r="BK1549" s="18" t="s">
        <v>5537</v>
      </c>
      <c r="BL1549" s="9" t="s">
        <v>5537</v>
      </c>
      <c r="BM1549" s="14" t="s">
        <v>5537</v>
      </c>
      <c r="BN1549" s="14" t="s">
        <v>5537</v>
      </c>
      <c r="BO1549" s="14" t="str">
        <f>_xlfn.XLOOKUP(B1549,'[4]cell downs 18042026 17h'!$B:$B,'[4]cell downs 18042026 17h'!$B:$B,"")</f>
        <v/>
      </c>
      <c r="BP1549" s="14" t="str">
        <f>_xlfn.XLOOKUP(B1549,'[5]Cells Huawei 19042026 15h'!$B:$B,'[5]Cells Huawei 19042026 15h'!$B:$B,"")</f>
        <v/>
      </c>
      <c r="BQ1549" s="9" t="str">
        <f>_xlfn.XLOOKUP(B1549,'[6]cells down 19042026 9H40'!$B:$B,'[6]cells down 19042026 9H40'!$B:$B,"")</f>
        <v/>
      </c>
      <c r="BR1549" s="9" t="s">
        <v>5068</v>
      </c>
      <c r="BS1549" s="9" t="s">
        <v>12</v>
      </c>
      <c r="BT1549" s="108"/>
    </row>
    <row r="1550" spans="1:72" s="9" customFormat="1" x14ac:dyDescent="0.35">
      <c r="A1550" s="1" t="s">
        <v>5200</v>
      </c>
      <c r="B1550" s="8" t="s">
        <v>5201</v>
      </c>
      <c r="C1550" s="3" t="str">
        <f>_xlfn.XLOOKUP(B1550,'[1]daily break down'!$D:$D,'[1]daily break down'!$E:$E,"")</f>
        <v>Yaounde</v>
      </c>
      <c r="D1550" s="1" t="s">
        <v>11</v>
      </c>
      <c r="E1550" s="1" t="s">
        <v>145</v>
      </c>
      <c r="F1550" s="3" t="s">
        <v>37</v>
      </c>
      <c r="G1550" s="1" t="s">
        <v>38</v>
      </c>
      <c r="H1550" s="34" t="str">
        <f>_xlfn.XLOOKUP(B1550,[2]CALCULATION!$B:$B,[2]CALCULATION!$H:$H,"")</f>
        <v>ZTE</v>
      </c>
      <c r="I1550" s="28">
        <v>0</v>
      </c>
      <c r="J1550" s="28">
        <v>0</v>
      </c>
      <c r="K1550" s="28">
        <v>0</v>
      </c>
      <c r="L1550" s="28">
        <v>0</v>
      </c>
      <c r="M1550" s="28">
        <v>0</v>
      </c>
      <c r="N1550" s="28">
        <v>0</v>
      </c>
      <c r="O1550" s="28">
        <v>0</v>
      </c>
      <c r="P1550" s="28">
        <v>0</v>
      </c>
      <c r="Q1550" s="28">
        <v>0</v>
      </c>
      <c r="R1550" s="28">
        <v>0</v>
      </c>
      <c r="S1550" s="93">
        <v>0</v>
      </c>
      <c r="T1550" s="93">
        <f>_xlfn.XLOOKUP(B1550,'[3]Nur des jours'!$B:$B,'[3]Nur des jours'!$U:$U,"")</f>
        <v>0</v>
      </c>
      <c r="U1550" s="93">
        <v>0</v>
      </c>
      <c r="V1550" s="93">
        <v>0</v>
      </c>
      <c r="W1550" s="93">
        <v>0</v>
      </c>
      <c r="X1550" s="93">
        <v>0</v>
      </c>
      <c r="Y1550" s="93">
        <v>0</v>
      </c>
      <c r="Z1550" s="93">
        <v>0</v>
      </c>
      <c r="AA1550" s="93">
        <v>0</v>
      </c>
      <c r="AB1550" s="93">
        <v>0</v>
      </c>
      <c r="AC1550" s="93">
        <f>_xlfn.XLOOKUP(B1550,'[3]Nur des jours'!$B:$B,'[3]Nur des jours'!$N:$N,"")</f>
        <v>0</v>
      </c>
      <c r="AD1550" s="93">
        <v>0</v>
      </c>
      <c r="AE1550" s="93">
        <v>0</v>
      </c>
      <c r="AF1550" s="93">
        <v>0</v>
      </c>
      <c r="AG1550" s="93"/>
      <c r="AH1550" s="93">
        <v>0</v>
      </c>
      <c r="AI1550" s="93">
        <v>0</v>
      </c>
      <c r="AJ1550" s="93">
        <v>0</v>
      </c>
      <c r="AK1550" s="93">
        <v>0</v>
      </c>
      <c r="AL1550" s="93">
        <v>0</v>
      </c>
      <c r="AM1550" s="49" t="s">
        <v>5559</v>
      </c>
      <c r="AN1550" s="49"/>
      <c r="AO1550" s="48" t="str" cm="1">
        <f t="array" ref="AO1550">IFERROR(_xlfn.IFS(
AQ1550="MPR ISSUE","PDH",
AQ1550="BSS Hardware Issue","BSS",
AQ1550="Sites strategiques, MLL, Pylone, etc.","ENVTECH",
AQ1550="AKTIVCO DEFAUT GE &amp; POWER Cabinet","AKTIVCO",
AQ1550="AKTIVCO Coupure ENEO &amp; Baisse de tension","AKTIVCO GRID ONLY",
AQ1550="Coupure ENEO &amp; Baisse de tension","IHS GRID ONLY",
AQ1550="Defaut GE &amp; POWER Cabinet","IHS",
AQ1550="Sharing","Partners",
AQ1550="Sites strategiques &amp; DataCenter","SST &amp; DC",
AQ1550="Exclu","Exclu",
AQ1550="SAT","SAT",
AQ1550="SPARE-ISSUE","SPARE-ISSUE",
AQ1550="Fiber CAmtel","TRANS_FO_CAMTEL",
AQ1550="Fiber AOF","Fiber AOF",
AQ1550="Projet OCM (HUAWEI)","TRAVAUX-HUAWEI",
AQ1550="Projet OCM (NOKIA)","TRAVAUX-NOKIA",
AQ1550="ACCESS-ISSUE","ACCESS-ISSUE",
AQ1550="Projet OCM (ZTE, NOKIA, autres projets)","TRAVAUX OCM",
AQ1550="No root CAuse","No root cause",
AQ1550="ODU HS","PDH",
AQ1550="IP &amp; VLAN","PDH",
AQ1550="Warehouse HUAWEI","SPARE-ISSUE",
AQ1550="SPARE-HS","SPARE-ISSUE",
AQ1550="Power Telco","BSS",AQ1550="no impacts","no impacts"
),"")</f>
        <v>No root cause</v>
      </c>
      <c r="AP1550" s="48" t="str" cm="1">
        <f t="array" ref="AP1550">IFERROR(_xlfn.IFS(
AQ1550="MPR ISSUE","TX ISSUE",
AQ1550="BSS Hardware Issue","RAN ISSUE",
AQ1550="Sites strategiques, MLL, Pylone, etc.","ENVTECH",
AQ1550="AKTIVCO DEFAUT GE &amp; POWER Cabinet","POWER ISSUE",
AQ1550="AKTIVCO Coupure ENEO &amp; Baisse de tension","POWER ISSUE",
AQ1550="Coupure ENEO &amp; Baisse de tension","POWER ISSUE",
AQ1550="Defaut GE &amp; POWER Cabinet","POWER ISSUE",
AQ1550="Sharing","POWER ISSUE",
AQ1550="Sites strategiques &amp; DataCenter","POWER ISSUE",
AQ1550="Exclu","Exclu",
AQ1550="SAT","TX ISSUE",
AQ1550="SPARE-ISSUE","SPARE-ISSUE",
AQ1550="Fiber CAmtel","TX ISSUE",
AQ1550="Fiber AOF","TX ISSUE",
AQ1550="Projet OCM (HUAWEI)","TRAVAUX-HUAWEI",
AQ1550="Projet OCM (NOKIA)","TRAVAUX -NOKIA",
AQ1550="ACCESS-ISSUE","ACCESS-ISSUE",
AQ1550="Projet OCM (ZTE, NOKIA, autres projets)","TRAVAUX OCM",
AQ1550="No root CAuse","No root cause",
AQ1550="ODU HS","TX ISSUE",
AQ1550="IP &amp; VLAN","TX ISSUE",
AQ1550="Warehouse HUAWEI","SPARE-ISSUE",
AQ1550="SPARE-HS","SPARE-ISSUE",
AQ1550="Power Telco","RAN ISSUE",AQ1550="no impacts","no impacts"
),"")</f>
        <v>No root cause</v>
      </c>
      <c r="AQ1550" s="126" t="s">
        <v>5344</v>
      </c>
      <c r="AR1550" s="48" t="str" cm="1">
        <f t="array" ref="AR1550">IFERROR(_xlfn.IFS(
AQ1550="MPR ISSUE","ACTIVE",
AQ1550="BSS Hardware Issue","ACTIVE",
AQ1550="Sites strategiques, MLL, Pylone, etc.","PASSIVE",
AQ1550="AKTIVCO DEFAUT GE &amp; POWER Cabinet","PASSIVE",
AQ1550="AKTIVCO Coupure ENEO &amp; Baisse de tension","PASSIVE",
AQ1550="Coupure ENEO &amp; Baisse de tension","PASSIVE",
AQ1550="Defaut GE &amp; POWER Cabinet","PASSIVE",
AQ1550="Sharing","PASSIVE",
AQ1550="Sites strategiques &amp; DataCenter","PASSIVE",
AQ1550="Exclu","Exclu",
AQ1550="SAT","ACTIVE",
AQ1550="SPARE-ISSUE","SPARE-ISSUE",
AQ1550="Fiber CAmtel","ACTIVE",
AQ1550="Fiber AOF","ACTIVE",
AQ1550="Projet OCM (HUAWEI)","PLANNED WORKS",
AQ1550="Projet OCM (NOKIA)","PLANNED WORKS",
AQ1550="ACCESS-ISSUE","ACCESS-ISSUE",
AQ1550="Projet OCM (ZTE, NOKIA, autres projets)","PLANNED WORKS",
AQ1550="No root CAuse","No root cause",
AQ1550="ODU HS","ACTIVE",
AQ1550="IP &amp; VLAN","ACTIVE",
AQ1550="Warehouse HUAWEI","SPARE-ISSUE",
AQ1550="SPARE-HS","SPARE-ISSUE",
AQ1550="Power Telco","ACTIVE", AQ1550="no impacts","no impacts"
),"")</f>
        <v>No root cause</v>
      </c>
      <c r="AS1550" s="92" t="s">
        <v>5537</v>
      </c>
      <c r="AT1550" s="98" t="s">
        <v>5201</v>
      </c>
      <c r="AV1550" s="17" t="s">
        <v>5537</v>
      </c>
      <c r="AW1550" s="7" t="s">
        <v>5537</v>
      </c>
      <c r="AX1550" s="6" t="s">
        <v>5537</v>
      </c>
      <c r="AY1550" s="7"/>
      <c r="AZ1550" s="3" t="s">
        <v>5537</v>
      </c>
      <c r="BA1550" s="18" t="s">
        <v>5537</v>
      </c>
      <c r="BB1550" s="18" t="s">
        <v>5537</v>
      </c>
      <c r="BC1550" s="18" t="s">
        <v>5537</v>
      </c>
      <c r="BD1550" s="18" t="s">
        <v>5537</v>
      </c>
      <c r="BE1550" s="18" t="s">
        <v>5537</v>
      </c>
      <c r="BF1550" s="18" t="s">
        <v>5537</v>
      </c>
      <c r="BG1550" s="18" t="s">
        <v>5537</v>
      </c>
      <c r="BH1550" s="18" t="s">
        <v>5537</v>
      </c>
      <c r="BI1550" s="18" t="s">
        <v>5537</v>
      </c>
      <c r="BJ1550" s="18" t="s">
        <v>5537</v>
      </c>
      <c r="BK1550" s="18" t="s">
        <v>5537</v>
      </c>
      <c r="BL1550" s="9" t="s">
        <v>5537</v>
      </c>
      <c r="BM1550" s="14" t="s">
        <v>5537</v>
      </c>
      <c r="BN1550" s="14" t="s">
        <v>5537</v>
      </c>
      <c r="BO1550" s="14" t="str">
        <f>_xlfn.XLOOKUP(B1550,'[4]cell downs 18042026 17h'!$B:$B,'[4]cell downs 18042026 17h'!$B:$B,"")</f>
        <v/>
      </c>
      <c r="BP1550" s="14" t="str">
        <f>_xlfn.XLOOKUP(B1550,'[5]Cells Huawei 19042026 15h'!$B:$B,'[5]Cells Huawei 19042026 15h'!$B:$B,"")</f>
        <v/>
      </c>
      <c r="BQ1550" s="9" t="str">
        <f>_xlfn.XLOOKUP(B1550,'[6]cells down 19042026 9H40'!$B:$B,'[6]cells down 19042026 9H40'!$B:$B,"")</f>
        <v/>
      </c>
      <c r="BR1550" s="9" t="s">
        <v>5201</v>
      </c>
      <c r="BS1550" s="9" t="s">
        <v>12</v>
      </c>
      <c r="BT1550" s="108"/>
    </row>
    <row r="1551" spans="1:72" s="9" customFormat="1" x14ac:dyDescent="0.35">
      <c r="A1551" s="1" t="s">
        <v>4825</v>
      </c>
      <c r="B1551" s="8" t="s">
        <v>4826</v>
      </c>
      <c r="C1551" s="3" t="str">
        <f>_xlfn.XLOOKUP(B1551,'[1]daily break down'!$D:$D,'[1]daily break down'!$E:$E,"")</f>
        <v>Yaounde</v>
      </c>
      <c r="D1551" s="1" t="s">
        <v>21</v>
      </c>
      <c r="E1551" s="1" t="s">
        <v>30</v>
      </c>
      <c r="F1551" s="3" t="s">
        <v>37</v>
      </c>
      <c r="G1551" s="1" t="s">
        <v>38</v>
      </c>
      <c r="H1551" s="34" t="str">
        <f>_xlfn.XLOOKUP(B1551,[2]CALCULATION!$B:$B,[2]CALCULATION!$H:$H,"")</f>
        <v>ZTE</v>
      </c>
      <c r="I1551" s="28">
        <v>0</v>
      </c>
      <c r="J1551" s="28">
        <v>0</v>
      </c>
      <c r="K1551" s="28">
        <v>0</v>
      </c>
      <c r="L1551" s="28">
        <v>0</v>
      </c>
      <c r="M1551" s="28">
        <v>0</v>
      </c>
      <c r="N1551" s="28">
        <v>0</v>
      </c>
      <c r="O1551" s="28">
        <v>0</v>
      </c>
      <c r="P1551" s="28">
        <v>0</v>
      </c>
      <c r="Q1551" s="28">
        <v>0</v>
      </c>
      <c r="R1551" s="28">
        <v>0</v>
      </c>
      <c r="S1551" s="93">
        <v>0</v>
      </c>
      <c r="T1551" s="93">
        <f>_xlfn.XLOOKUP(B1551,'[3]Nur des jours'!$B:$B,'[3]Nur des jours'!$U:$U,"")</f>
        <v>0</v>
      </c>
      <c r="U1551" s="93">
        <v>8.6818664338118872</v>
      </c>
      <c r="V1551" s="93">
        <v>0</v>
      </c>
      <c r="W1551" s="93">
        <v>0</v>
      </c>
      <c r="X1551" s="93">
        <v>0</v>
      </c>
      <c r="Y1551" s="93">
        <v>0</v>
      </c>
      <c r="Z1551" s="93">
        <v>0</v>
      </c>
      <c r="AA1551" s="93">
        <v>0</v>
      </c>
      <c r="AB1551" s="93">
        <v>0</v>
      </c>
      <c r="AC1551" s="93">
        <f>_xlfn.XLOOKUP(B1551,'[3]Nur des jours'!$B:$B,'[3]Nur des jours'!$N:$N,"")</f>
        <v>0</v>
      </c>
      <c r="AD1551" s="93">
        <v>0</v>
      </c>
      <c r="AE1551" s="93">
        <v>0</v>
      </c>
      <c r="AF1551" s="93">
        <v>0</v>
      </c>
      <c r="AG1551" s="93"/>
      <c r="AH1551" s="93">
        <v>0</v>
      </c>
      <c r="AI1551" s="93">
        <v>0</v>
      </c>
      <c r="AJ1551" s="93">
        <v>0</v>
      </c>
      <c r="AK1551" s="93">
        <v>0</v>
      </c>
      <c r="AL1551" s="93">
        <v>0</v>
      </c>
      <c r="AM1551" s="49" t="s">
        <v>5559</v>
      </c>
      <c r="AN1551" s="49"/>
      <c r="AO1551" s="48" t="str" cm="1">
        <f t="array" ref="AO1551">IFERROR(_xlfn.IFS(
AQ1551="MPR ISSUE","PDH",
AQ1551="BSS Hardware Issue","BSS",
AQ1551="Sites strategiques, MLL, Pylone, etc.","ENVTECH",
AQ1551="AKTIVCO DEFAUT GE &amp; POWER Cabinet","AKTIVCO",
AQ1551="AKTIVCO Coupure ENEO &amp; Baisse de tension","AKTIVCO GRID ONLY",
AQ1551="Coupure ENEO &amp; Baisse de tension","IHS GRID ONLY",
AQ1551="Defaut GE &amp; POWER Cabinet","IHS",
AQ1551="Sharing","Partners",
AQ1551="Sites strategiques &amp; DataCenter","SST &amp; DC",
AQ1551="Exclu","Exclu",
AQ1551="SAT","SAT",
AQ1551="SPARE-ISSUE","SPARE-ISSUE",
AQ1551="Fiber CAmtel","TRANS_FO_CAMTEL",
AQ1551="Fiber AOF","Fiber AOF",
AQ1551="Projet OCM (HUAWEI)","TRAVAUX-HUAWEI",
AQ1551="Projet OCM (NOKIA)","TRAVAUX-NOKIA",
AQ1551="ACCESS-ISSUE","ACCESS-ISSUE",
AQ1551="Projet OCM (ZTE, NOKIA, autres projets)","TRAVAUX OCM",
AQ1551="No root CAuse","No root cause",
AQ1551="ODU HS","PDH",
AQ1551="IP &amp; VLAN","PDH",
AQ1551="Warehouse HUAWEI","SPARE-ISSUE",
AQ1551="SPARE-HS","SPARE-ISSUE",
AQ1551="Power Telco","BSS",AQ1551="no impacts","no impacts"
),"")</f>
        <v>No root cause</v>
      </c>
      <c r="AP1551" s="48" t="str" cm="1">
        <f t="array" ref="AP1551">IFERROR(_xlfn.IFS(
AQ1551="MPR ISSUE","TX ISSUE",
AQ1551="BSS Hardware Issue","RAN ISSUE",
AQ1551="Sites strategiques, MLL, Pylone, etc.","ENVTECH",
AQ1551="AKTIVCO DEFAUT GE &amp; POWER Cabinet","POWER ISSUE",
AQ1551="AKTIVCO Coupure ENEO &amp; Baisse de tension","POWER ISSUE",
AQ1551="Coupure ENEO &amp; Baisse de tension","POWER ISSUE",
AQ1551="Defaut GE &amp; POWER Cabinet","POWER ISSUE",
AQ1551="Sharing","POWER ISSUE",
AQ1551="Sites strategiques &amp; DataCenter","POWER ISSUE",
AQ1551="Exclu","Exclu",
AQ1551="SAT","TX ISSUE",
AQ1551="SPARE-ISSUE","SPARE-ISSUE",
AQ1551="Fiber CAmtel","TX ISSUE",
AQ1551="Fiber AOF","TX ISSUE",
AQ1551="Projet OCM (HUAWEI)","TRAVAUX-HUAWEI",
AQ1551="Projet OCM (NOKIA)","TRAVAUX -NOKIA",
AQ1551="ACCESS-ISSUE","ACCESS-ISSUE",
AQ1551="Projet OCM (ZTE, NOKIA, autres projets)","TRAVAUX OCM",
AQ1551="No root CAuse","No root cause",
AQ1551="ODU HS","TX ISSUE",
AQ1551="IP &amp; VLAN","TX ISSUE",
AQ1551="Warehouse HUAWEI","SPARE-ISSUE",
AQ1551="SPARE-HS","SPARE-ISSUE",
AQ1551="Power Telco","RAN ISSUE",AQ1551="no impacts","no impacts"
),"")</f>
        <v>No root cause</v>
      </c>
      <c r="AQ1551" s="67" t="s">
        <v>5344</v>
      </c>
      <c r="AR1551" s="48" t="str" cm="1">
        <f t="array" ref="AR1551">IFERROR(_xlfn.IFS(
AQ1551="MPR ISSUE","ACTIVE",
AQ1551="BSS Hardware Issue","ACTIVE",
AQ1551="Sites strategiques, MLL, Pylone, etc.","PASSIVE",
AQ1551="AKTIVCO DEFAUT GE &amp; POWER Cabinet","PASSIVE",
AQ1551="AKTIVCO Coupure ENEO &amp; Baisse de tension","PASSIVE",
AQ1551="Coupure ENEO &amp; Baisse de tension","PASSIVE",
AQ1551="Defaut GE &amp; POWER Cabinet","PASSIVE",
AQ1551="Sharing","PASSIVE",
AQ1551="Sites strategiques &amp; DataCenter","PASSIVE",
AQ1551="Exclu","Exclu",
AQ1551="SAT","ACTIVE",
AQ1551="SPARE-ISSUE","SPARE-ISSUE",
AQ1551="Fiber CAmtel","ACTIVE",
AQ1551="Fiber AOF","ACTIVE",
AQ1551="Projet OCM (HUAWEI)","PLANNED WORKS",
AQ1551="Projet OCM (NOKIA)","PLANNED WORKS",
AQ1551="ACCESS-ISSUE","ACCESS-ISSUE",
AQ1551="Projet OCM (ZTE, NOKIA, autres projets)","PLANNED WORKS",
AQ1551="No root CAuse","No root cause",
AQ1551="ODU HS","ACTIVE",
AQ1551="IP &amp; VLAN","ACTIVE",
AQ1551="Warehouse HUAWEI","SPARE-ISSUE",
AQ1551="SPARE-HS","SPARE-ISSUE",
AQ1551="Power Telco","ACTIVE", AQ1551="no impacts","no impacts"
),"")</f>
        <v>No root cause</v>
      </c>
      <c r="AS1551" s="92" t="s">
        <v>5537</v>
      </c>
      <c r="AT1551" s="98" t="s">
        <v>4826</v>
      </c>
      <c r="AV1551" s="17" t="s">
        <v>5537</v>
      </c>
      <c r="AW1551" s="7" t="s">
        <v>5537</v>
      </c>
      <c r="AX1551" s="6" t="s">
        <v>5537</v>
      </c>
      <c r="AY1551" s="7"/>
      <c r="AZ1551" s="3" t="s">
        <v>5537</v>
      </c>
      <c r="BA1551" s="18" t="s">
        <v>5537</v>
      </c>
      <c r="BB1551" s="18" t="s">
        <v>5537</v>
      </c>
      <c r="BC1551" s="18" t="s">
        <v>5537</v>
      </c>
      <c r="BD1551" s="18" t="s">
        <v>5537</v>
      </c>
      <c r="BE1551" s="18" t="s">
        <v>5537</v>
      </c>
      <c r="BF1551" s="18" t="s">
        <v>5537</v>
      </c>
      <c r="BG1551" s="18" t="s">
        <v>5537</v>
      </c>
      <c r="BH1551" s="18" t="s">
        <v>5537</v>
      </c>
      <c r="BI1551" s="18" t="s">
        <v>5537</v>
      </c>
      <c r="BJ1551" s="18" t="s">
        <v>5537</v>
      </c>
      <c r="BK1551" s="18" t="s">
        <v>5537</v>
      </c>
      <c r="BL1551" s="9" t="s">
        <v>5537</v>
      </c>
      <c r="BM1551" s="14" t="s">
        <v>5537</v>
      </c>
      <c r="BN1551" s="14" t="s">
        <v>5537</v>
      </c>
      <c r="BO1551" s="14" t="str">
        <f>_xlfn.XLOOKUP(B1551,'[4]cell downs 18042026 17h'!$B:$B,'[4]cell downs 18042026 17h'!$B:$B,"")</f>
        <v/>
      </c>
      <c r="BP1551" s="14" t="str">
        <f>_xlfn.XLOOKUP(B1551,'[5]Cells Huawei 19042026 15h'!$B:$B,'[5]Cells Huawei 19042026 15h'!$B:$B,"")</f>
        <v/>
      </c>
      <c r="BQ1551" s="9" t="str">
        <f>_xlfn.XLOOKUP(B1551,'[6]cells down 19042026 9H40'!$B:$B,'[6]cells down 19042026 9H40'!$B:$B,"")</f>
        <v/>
      </c>
      <c r="BR1551" s="9" t="s">
        <v>5537</v>
      </c>
      <c r="BS1551" s="9" t="s">
        <v>12</v>
      </c>
      <c r="BT1551" s="108"/>
    </row>
    <row r="1552" spans="1:72" s="9" customFormat="1" x14ac:dyDescent="0.35">
      <c r="A1552" s="1" t="s">
        <v>2354</v>
      </c>
      <c r="B1552" s="8" t="s">
        <v>2355</v>
      </c>
      <c r="C1552" s="3" t="str">
        <f>_xlfn.XLOOKUP(B1552,'[1]daily break down'!$D:$D,'[1]daily break down'!$E:$E,"")</f>
        <v>Yaounde</v>
      </c>
      <c r="D1552" s="1" t="s">
        <v>11</v>
      </c>
      <c r="E1552" s="1" t="s">
        <v>12</v>
      </c>
      <c r="F1552" s="3" t="s">
        <v>37</v>
      </c>
      <c r="G1552" s="1" t="s">
        <v>38</v>
      </c>
      <c r="H1552" s="34" t="str">
        <f>_xlfn.XLOOKUP(B1552,[2]CALCULATION!$B:$B,[2]CALCULATION!$H:$H,"")</f>
        <v>ZTE</v>
      </c>
      <c r="I1552" s="28">
        <v>0</v>
      </c>
      <c r="J1552" s="28">
        <v>0</v>
      </c>
      <c r="K1552" s="28">
        <v>0</v>
      </c>
      <c r="L1552" s="28">
        <v>0</v>
      </c>
      <c r="M1552" s="28">
        <v>0.87261687683522893</v>
      </c>
      <c r="N1552" s="28">
        <v>0</v>
      </c>
      <c r="O1552" s="28">
        <v>0</v>
      </c>
      <c r="P1552" s="28">
        <v>0</v>
      </c>
      <c r="Q1552" s="28">
        <v>0</v>
      </c>
      <c r="R1552" s="28">
        <v>0</v>
      </c>
      <c r="S1552" s="93">
        <v>0.23146364640316447</v>
      </c>
      <c r="T1552" s="93">
        <f>_xlfn.XLOOKUP(B1552,'[3]Nur des jours'!$B:$B,'[3]Nur des jours'!$U:$U,"")</f>
        <v>0</v>
      </c>
      <c r="U1552" s="93">
        <v>0</v>
      </c>
      <c r="V1552" s="93">
        <v>0</v>
      </c>
      <c r="W1552" s="93">
        <v>0</v>
      </c>
      <c r="X1552" s="93">
        <v>0</v>
      </c>
      <c r="Y1552" s="93">
        <v>0</v>
      </c>
      <c r="Z1552" s="93">
        <v>0</v>
      </c>
      <c r="AA1552" s="93">
        <v>0</v>
      </c>
      <c r="AB1552" s="93">
        <v>0</v>
      </c>
      <c r="AC1552" s="93">
        <f>_xlfn.XLOOKUP(B1552,'[3]Nur des jours'!$B:$B,'[3]Nur des jours'!$N:$N,"")</f>
        <v>0</v>
      </c>
      <c r="AD1552" s="93">
        <v>0</v>
      </c>
      <c r="AE1552" s="93">
        <v>0</v>
      </c>
      <c r="AF1552" s="93">
        <v>0</v>
      </c>
      <c r="AG1552" s="93"/>
      <c r="AH1552" s="93">
        <v>0</v>
      </c>
      <c r="AI1552" s="93">
        <v>0</v>
      </c>
      <c r="AJ1552" s="93">
        <v>0</v>
      </c>
      <c r="AK1552" s="93">
        <v>0</v>
      </c>
      <c r="AL1552" s="93">
        <v>0</v>
      </c>
      <c r="AM1552" s="49" t="s">
        <v>5559</v>
      </c>
      <c r="AN1552" s="49"/>
      <c r="AO1552" s="48" t="str" cm="1">
        <f t="array" ref="AO1552">IFERROR(_xlfn.IFS(
AQ1552="MPR ISSUE","PDH",
AQ1552="BSS Hardware Issue","BSS",
AQ1552="Sites strategiques, MLL, Pylone, etc.","ENVTECH",
AQ1552="AKTIVCO DEFAUT GE &amp; POWER Cabinet","AKTIVCO",
AQ1552="AKTIVCO Coupure ENEO &amp; Baisse de tension","AKTIVCO GRID ONLY",
AQ1552="Coupure ENEO &amp; Baisse de tension","IHS GRID ONLY",
AQ1552="Defaut GE &amp; POWER Cabinet","IHS",
AQ1552="Sharing","Partners",
AQ1552="Sites strategiques &amp; DataCenter","SST &amp; DC",
AQ1552="Exclu","Exclu",
AQ1552="SAT","SAT",
AQ1552="SPARE-ISSUE","SPARE-ISSUE",
AQ1552="Fiber CAmtel","TRANS_FO_CAMTEL",
AQ1552="Fiber AOF","Fiber AOF",
AQ1552="Projet OCM (HUAWEI)","TRAVAUX-HUAWEI",
AQ1552="Projet OCM (NOKIA)","TRAVAUX-NOKIA",
AQ1552="ACCESS-ISSUE","ACCESS-ISSUE",
AQ1552="Projet OCM (ZTE, NOKIA, autres projets)","TRAVAUX OCM",
AQ1552="No root CAuse","No root cause",
AQ1552="ODU HS","PDH",
AQ1552="IP &amp; VLAN","PDH",
AQ1552="Warehouse HUAWEI","SPARE-ISSUE",
AQ1552="SPARE-HS","SPARE-ISSUE",
AQ1552="Power Telco","BSS",AQ1552="no impacts","no impacts"
),"")</f>
        <v>No root cause</v>
      </c>
      <c r="AP1552" s="48" t="str" cm="1">
        <f t="array" ref="AP1552">IFERROR(_xlfn.IFS(
AQ1552="MPR ISSUE","TX ISSUE",
AQ1552="BSS Hardware Issue","RAN ISSUE",
AQ1552="Sites strategiques, MLL, Pylone, etc.","ENVTECH",
AQ1552="AKTIVCO DEFAUT GE &amp; POWER Cabinet","POWER ISSUE",
AQ1552="AKTIVCO Coupure ENEO &amp; Baisse de tension","POWER ISSUE",
AQ1552="Coupure ENEO &amp; Baisse de tension","POWER ISSUE",
AQ1552="Defaut GE &amp; POWER Cabinet","POWER ISSUE",
AQ1552="Sharing","POWER ISSUE",
AQ1552="Sites strategiques &amp; DataCenter","POWER ISSUE",
AQ1552="Exclu","Exclu",
AQ1552="SAT","TX ISSUE",
AQ1552="SPARE-ISSUE","SPARE-ISSUE",
AQ1552="Fiber CAmtel","TX ISSUE",
AQ1552="Fiber AOF","TX ISSUE",
AQ1552="Projet OCM (HUAWEI)","TRAVAUX-HUAWEI",
AQ1552="Projet OCM (NOKIA)","TRAVAUX -NOKIA",
AQ1552="ACCESS-ISSUE","ACCESS-ISSUE",
AQ1552="Projet OCM (ZTE, NOKIA, autres projets)","TRAVAUX OCM",
AQ1552="No root CAuse","No root cause",
AQ1552="ODU HS","TX ISSUE",
AQ1552="IP &amp; VLAN","TX ISSUE",
AQ1552="Warehouse HUAWEI","SPARE-ISSUE",
AQ1552="SPARE-HS","SPARE-ISSUE",
AQ1552="Power Telco","RAN ISSUE",AQ1552="no impacts","no impacts"
),"")</f>
        <v>No root cause</v>
      </c>
      <c r="AQ1552" s="126" t="s">
        <v>5344</v>
      </c>
      <c r="AR1552" s="48" t="str" cm="1">
        <f t="array" ref="AR1552">IFERROR(_xlfn.IFS(
AQ1552="MPR ISSUE","ACTIVE",
AQ1552="BSS Hardware Issue","ACTIVE",
AQ1552="Sites strategiques, MLL, Pylone, etc.","PASSIVE",
AQ1552="AKTIVCO DEFAUT GE &amp; POWER Cabinet","PASSIVE",
AQ1552="AKTIVCO Coupure ENEO &amp; Baisse de tension","PASSIVE",
AQ1552="Coupure ENEO &amp; Baisse de tension","PASSIVE",
AQ1552="Defaut GE &amp; POWER Cabinet","PASSIVE",
AQ1552="Sharing","PASSIVE",
AQ1552="Sites strategiques &amp; DataCenter","PASSIVE",
AQ1552="Exclu","Exclu",
AQ1552="SAT","ACTIVE",
AQ1552="SPARE-ISSUE","SPARE-ISSUE",
AQ1552="Fiber CAmtel","ACTIVE",
AQ1552="Fiber AOF","ACTIVE",
AQ1552="Projet OCM (HUAWEI)","PLANNED WORKS",
AQ1552="Projet OCM (NOKIA)","PLANNED WORKS",
AQ1552="ACCESS-ISSUE","ACCESS-ISSUE",
AQ1552="Projet OCM (ZTE, NOKIA, autres projets)","PLANNED WORKS",
AQ1552="No root CAuse","No root cause",
AQ1552="ODU HS","ACTIVE",
AQ1552="IP &amp; VLAN","ACTIVE",
AQ1552="Warehouse HUAWEI","SPARE-ISSUE",
AQ1552="SPARE-HS","SPARE-ISSUE",
AQ1552="Power Telco","ACTIVE", AQ1552="no impacts","no impacts"
),"")</f>
        <v>No root cause</v>
      </c>
      <c r="AS1552" s="92" t="s">
        <v>5537</v>
      </c>
      <c r="AT1552" s="98" t="s">
        <v>2355</v>
      </c>
      <c r="AV1552" s="17" t="s">
        <v>5537</v>
      </c>
      <c r="AW1552" s="7" t="s">
        <v>5537</v>
      </c>
      <c r="AX1552" s="6" t="s">
        <v>5537</v>
      </c>
      <c r="AY1552" s="7"/>
      <c r="AZ1552" s="3" t="s">
        <v>5537</v>
      </c>
      <c r="BA1552" s="18" t="s">
        <v>5537</v>
      </c>
      <c r="BB1552" s="18" t="s">
        <v>5537</v>
      </c>
      <c r="BC1552" s="18" t="s">
        <v>5537</v>
      </c>
      <c r="BD1552" s="18" t="s">
        <v>5537</v>
      </c>
      <c r="BE1552" s="18" t="s">
        <v>5537</v>
      </c>
      <c r="BF1552" s="18" t="s">
        <v>5537</v>
      </c>
      <c r="BG1552" s="18" t="s">
        <v>5537</v>
      </c>
      <c r="BH1552" s="18" t="s">
        <v>5537</v>
      </c>
      <c r="BI1552" s="18" t="s">
        <v>5537</v>
      </c>
      <c r="BJ1552" s="18" t="s">
        <v>5537</v>
      </c>
      <c r="BK1552" s="18" t="s">
        <v>5537</v>
      </c>
      <c r="BL1552" s="9" t="s">
        <v>5537</v>
      </c>
      <c r="BM1552" s="14" t="s">
        <v>5537</v>
      </c>
      <c r="BN1552" s="14" t="s">
        <v>5537</v>
      </c>
      <c r="BO1552" s="14" t="str">
        <f>_xlfn.XLOOKUP(B1552,'[4]cell downs 18042026 17h'!$B:$B,'[4]cell downs 18042026 17h'!$B:$B,"")</f>
        <v/>
      </c>
      <c r="BP1552" s="14" t="str">
        <f>_xlfn.XLOOKUP(B1552,'[5]Cells Huawei 19042026 15h'!$B:$B,'[5]Cells Huawei 19042026 15h'!$B:$B,"")</f>
        <v/>
      </c>
      <c r="BQ1552" s="9" t="str">
        <f>_xlfn.XLOOKUP(B1552,'[6]cells down 19042026 9H40'!$B:$B,'[6]cells down 19042026 9H40'!$B:$B,"")</f>
        <v/>
      </c>
      <c r="BR1552" s="9" t="s">
        <v>2355</v>
      </c>
      <c r="BS1552" s="9" t="s">
        <v>5537</v>
      </c>
      <c r="BT1552" s="108"/>
    </row>
    <row r="1553" spans="1:72" s="9" customFormat="1" ht="27" customHeight="1" x14ac:dyDescent="0.35">
      <c r="A1553" s="1" t="s">
        <v>3448</v>
      </c>
      <c r="B1553" s="8" t="s">
        <v>3449</v>
      </c>
      <c r="C1553" s="3" t="str">
        <f>_xlfn.XLOOKUP(B1553,'[1]daily break down'!$D:$D,'[1]daily break down'!$E:$E,"")</f>
        <v>Yaounde</v>
      </c>
      <c r="D1553" s="1" t="s">
        <v>11</v>
      </c>
      <c r="E1553" s="1" t="s">
        <v>12</v>
      </c>
      <c r="F1553" s="3" t="s">
        <v>37</v>
      </c>
      <c r="G1553" s="1" t="s">
        <v>38</v>
      </c>
      <c r="H1553" s="34" t="str">
        <f>_xlfn.XLOOKUP(B1553,[2]CALCULATION!$B:$B,[2]CALCULATION!$H:$H,"")</f>
        <v>ZTE</v>
      </c>
      <c r="I1553" s="28">
        <v>0</v>
      </c>
      <c r="J1553" s="28">
        <v>0</v>
      </c>
      <c r="K1553" s="28">
        <v>0</v>
      </c>
      <c r="L1553" s="28">
        <v>0</v>
      </c>
      <c r="M1553" s="28">
        <v>0</v>
      </c>
      <c r="N1553" s="28">
        <v>0</v>
      </c>
      <c r="O1553" s="28">
        <v>0</v>
      </c>
      <c r="P1553" s="28">
        <v>0</v>
      </c>
      <c r="Q1553" s="28">
        <v>0</v>
      </c>
      <c r="R1553" s="28">
        <v>0</v>
      </c>
      <c r="S1553" s="93">
        <v>0</v>
      </c>
      <c r="T1553" s="93">
        <f>_xlfn.XLOOKUP(B1553,'[3]Nur des jours'!$B:$B,'[3]Nur des jours'!$U:$U,"")</f>
        <v>0</v>
      </c>
      <c r="U1553" s="93">
        <v>0</v>
      </c>
      <c r="V1553" s="93">
        <v>0</v>
      </c>
      <c r="W1553" s="93">
        <v>0</v>
      </c>
      <c r="X1553" s="93">
        <v>0</v>
      </c>
      <c r="Y1553" s="93">
        <v>0</v>
      </c>
      <c r="Z1553" s="93">
        <v>0</v>
      </c>
      <c r="AA1553" s="93">
        <v>0</v>
      </c>
      <c r="AB1553" s="93">
        <v>0</v>
      </c>
      <c r="AC1553" s="93">
        <f>_xlfn.XLOOKUP(B1553,'[3]Nur des jours'!$B:$B,'[3]Nur des jours'!$N:$N,"")</f>
        <v>0</v>
      </c>
      <c r="AD1553" s="93">
        <v>0</v>
      </c>
      <c r="AE1553" s="93">
        <v>0</v>
      </c>
      <c r="AF1553" s="93">
        <v>0</v>
      </c>
      <c r="AG1553" s="93"/>
      <c r="AH1553" s="93">
        <v>0</v>
      </c>
      <c r="AI1553" s="93">
        <v>0</v>
      </c>
      <c r="AJ1553" s="93">
        <v>0</v>
      </c>
      <c r="AK1553" s="93">
        <v>0</v>
      </c>
      <c r="AL1553" s="93">
        <v>0</v>
      </c>
      <c r="AM1553" s="49" t="s">
        <v>5559</v>
      </c>
      <c r="AN1553" s="49"/>
      <c r="AO1553" s="48" t="str" cm="1">
        <f t="array" ref="AO1553">IFERROR(_xlfn.IFS(
AQ1553="MPR ISSUE","PDH",
AQ1553="BSS Hardware Issue","BSS",
AQ1553="Sites strategiques, MLL, Pylone, etc.","ENVTECH",
AQ1553="AKTIVCO DEFAUT GE &amp; POWER Cabinet","AKTIVCO",
AQ1553="AKTIVCO Coupure ENEO &amp; Baisse de tension","AKTIVCO GRID ONLY",
AQ1553="Coupure ENEO &amp; Baisse de tension","IHS GRID ONLY",
AQ1553="Defaut GE &amp; POWER Cabinet","IHS",
AQ1553="Sharing","Partners",
AQ1553="Sites strategiques &amp; DataCenter","SST &amp; DC",
AQ1553="Exclu","Exclu",
AQ1553="SAT","SAT",
AQ1553="SPARE-ISSUE","SPARE-ISSUE",
AQ1553="Fiber CAmtel","TRANS_FO_CAMTEL",
AQ1553="Fiber AOF","Fiber AOF",
AQ1553="Projet OCM (HUAWEI)","TRAVAUX-HUAWEI",
AQ1553="Projet OCM (NOKIA)","TRAVAUX-NOKIA",
AQ1553="ACCESS-ISSUE","ACCESS-ISSUE",
AQ1553="Projet OCM (ZTE, NOKIA, autres projets)","TRAVAUX OCM",
AQ1553="No root CAuse","No root cause",
AQ1553="ODU HS","PDH",
AQ1553="IP &amp; VLAN","PDH",
AQ1553="Warehouse HUAWEI","SPARE-ISSUE",
AQ1553="SPARE-HS","SPARE-ISSUE",
AQ1553="Power Telco","BSS",AQ1553="no impacts","no impacts"
),"")</f>
        <v>No root cause</v>
      </c>
      <c r="AP1553" s="48" t="str" cm="1">
        <f t="array" ref="AP1553">IFERROR(_xlfn.IFS(
AQ1553="MPR ISSUE","TX ISSUE",
AQ1553="BSS Hardware Issue","RAN ISSUE",
AQ1553="Sites strategiques, MLL, Pylone, etc.","ENVTECH",
AQ1553="AKTIVCO DEFAUT GE &amp; POWER Cabinet","POWER ISSUE",
AQ1553="AKTIVCO Coupure ENEO &amp; Baisse de tension","POWER ISSUE",
AQ1553="Coupure ENEO &amp; Baisse de tension","POWER ISSUE",
AQ1553="Defaut GE &amp; POWER Cabinet","POWER ISSUE",
AQ1553="Sharing","POWER ISSUE",
AQ1553="Sites strategiques &amp; DataCenter","POWER ISSUE",
AQ1553="Exclu","Exclu",
AQ1553="SAT","TX ISSUE",
AQ1553="SPARE-ISSUE","SPARE-ISSUE",
AQ1553="Fiber CAmtel","TX ISSUE",
AQ1553="Fiber AOF","TX ISSUE",
AQ1553="Projet OCM (HUAWEI)","TRAVAUX-HUAWEI",
AQ1553="Projet OCM (NOKIA)","TRAVAUX -NOKIA",
AQ1553="ACCESS-ISSUE","ACCESS-ISSUE",
AQ1553="Projet OCM (ZTE, NOKIA, autres projets)","TRAVAUX OCM",
AQ1553="No root CAuse","No root cause",
AQ1553="ODU HS","TX ISSUE",
AQ1553="IP &amp; VLAN","TX ISSUE",
AQ1553="Warehouse HUAWEI","SPARE-ISSUE",
AQ1553="SPARE-HS","SPARE-ISSUE",
AQ1553="Power Telco","RAN ISSUE",AQ1553="no impacts","no impacts"
),"")</f>
        <v>No root cause</v>
      </c>
      <c r="AQ1553" s="126" t="s">
        <v>5344</v>
      </c>
      <c r="AR1553" s="48" t="str" cm="1">
        <f t="array" ref="AR1553">IFERROR(_xlfn.IFS(
AQ1553="MPR ISSUE","ACTIVE",
AQ1553="BSS Hardware Issue","ACTIVE",
AQ1553="Sites strategiques, MLL, Pylone, etc.","PASSIVE",
AQ1553="AKTIVCO DEFAUT GE &amp; POWER Cabinet","PASSIVE",
AQ1553="AKTIVCO Coupure ENEO &amp; Baisse de tension","PASSIVE",
AQ1553="Coupure ENEO &amp; Baisse de tension","PASSIVE",
AQ1553="Defaut GE &amp; POWER Cabinet","PASSIVE",
AQ1553="Sharing","PASSIVE",
AQ1553="Sites strategiques &amp; DataCenter","PASSIVE",
AQ1553="Exclu","Exclu",
AQ1553="SAT","ACTIVE",
AQ1553="SPARE-ISSUE","SPARE-ISSUE",
AQ1553="Fiber CAmtel","ACTIVE",
AQ1553="Fiber AOF","ACTIVE",
AQ1553="Projet OCM (HUAWEI)","PLANNED WORKS",
AQ1553="Projet OCM (NOKIA)","PLANNED WORKS",
AQ1553="ACCESS-ISSUE","ACCESS-ISSUE",
AQ1553="Projet OCM (ZTE, NOKIA, autres projets)","PLANNED WORKS",
AQ1553="No root CAuse","No root cause",
AQ1553="ODU HS","ACTIVE",
AQ1553="IP &amp; VLAN","ACTIVE",
AQ1553="Warehouse HUAWEI","SPARE-ISSUE",
AQ1553="SPARE-HS","SPARE-ISSUE",
AQ1553="Power Telco","ACTIVE", AQ1553="no impacts","no impacts"
),"")</f>
        <v>No root cause</v>
      </c>
      <c r="AS1553" s="92" t="s">
        <v>5537</v>
      </c>
      <c r="AT1553" s="98" t="s">
        <v>3449</v>
      </c>
      <c r="AV1553" s="17" t="s">
        <v>5537</v>
      </c>
      <c r="AW1553" s="7" t="s">
        <v>5537</v>
      </c>
      <c r="AX1553" s="6" t="s">
        <v>5537</v>
      </c>
      <c r="AY1553" s="7"/>
      <c r="AZ1553" s="3" t="s">
        <v>5537</v>
      </c>
      <c r="BA1553" s="18" t="s">
        <v>5537</v>
      </c>
      <c r="BB1553" s="18" t="s">
        <v>5537</v>
      </c>
      <c r="BC1553" s="18" t="s">
        <v>5537</v>
      </c>
      <c r="BD1553" s="18" t="s">
        <v>5537</v>
      </c>
      <c r="BE1553" s="18" t="s">
        <v>5537</v>
      </c>
      <c r="BF1553" s="18" t="s">
        <v>5537</v>
      </c>
      <c r="BG1553" s="18" t="s">
        <v>5537</v>
      </c>
      <c r="BH1553" s="18" t="s">
        <v>5537</v>
      </c>
      <c r="BI1553" s="18" t="s">
        <v>5537</v>
      </c>
      <c r="BJ1553" s="18" t="s">
        <v>5537</v>
      </c>
      <c r="BK1553" s="18" t="s">
        <v>5537</v>
      </c>
      <c r="BL1553" s="9" t="s">
        <v>5537</v>
      </c>
      <c r="BM1553" s="14" t="s">
        <v>5537</v>
      </c>
      <c r="BN1553" s="14" t="s">
        <v>5537</v>
      </c>
      <c r="BO1553" s="14" t="str">
        <f>_xlfn.XLOOKUP(B1553,'[4]cell downs 18042026 17h'!$B:$B,'[4]cell downs 18042026 17h'!$B:$B,"")</f>
        <v/>
      </c>
      <c r="BP1553" s="14" t="str">
        <f>_xlfn.XLOOKUP(B1553,'[5]Cells Huawei 19042026 15h'!$B:$B,'[5]Cells Huawei 19042026 15h'!$B:$B,"")</f>
        <v/>
      </c>
      <c r="BQ1553" s="9" t="str">
        <f>_xlfn.XLOOKUP(B1553,'[6]cells down 19042026 9H40'!$B:$B,'[6]cells down 19042026 9H40'!$B:$B,"")</f>
        <v/>
      </c>
      <c r="BR1553" s="9" t="s">
        <v>3449</v>
      </c>
      <c r="BS1553" s="9" t="s">
        <v>12</v>
      </c>
      <c r="BT1553" s="108"/>
    </row>
    <row r="1554" spans="1:72" s="9" customFormat="1" x14ac:dyDescent="0.35">
      <c r="A1554" s="1" t="s">
        <v>3461</v>
      </c>
      <c r="B1554" s="8" t="s">
        <v>3462</v>
      </c>
      <c r="C1554" s="3" t="str">
        <f>_xlfn.XLOOKUP(B1554,'[1]daily break down'!$D:$D,'[1]daily break down'!$E:$E,"")</f>
        <v>Yaounde</v>
      </c>
      <c r="D1554" s="1"/>
      <c r="E1554" s="1"/>
      <c r="F1554" s="3" t="s">
        <v>37</v>
      </c>
      <c r="G1554" s="1" t="s">
        <v>38</v>
      </c>
      <c r="H1554" s="34" t="str">
        <f>_xlfn.XLOOKUP(B1554,[2]CALCULATION!$B:$B,[2]CALCULATION!$H:$H,"")</f>
        <v>ZTE</v>
      </c>
      <c r="I1554" s="28">
        <v>0</v>
      </c>
      <c r="J1554" s="28">
        <v>0</v>
      </c>
      <c r="K1554" s="28">
        <v>0</v>
      </c>
      <c r="L1554" s="28">
        <v>0</v>
      </c>
      <c r="M1554" s="28">
        <v>0</v>
      </c>
      <c r="N1554" s="28">
        <v>0</v>
      </c>
      <c r="O1554" s="28">
        <v>0</v>
      </c>
      <c r="P1554" s="28">
        <v>0</v>
      </c>
      <c r="Q1554" s="28">
        <v>0</v>
      </c>
      <c r="R1554" s="28">
        <v>0</v>
      </c>
      <c r="S1554" s="93">
        <v>0</v>
      </c>
      <c r="T1554" s="93">
        <f>_xlfn.XLOOKUP(B1554,'[3]Nur des jours'!$B:$B,'[3]Nur des jours'!$U:$U,"")</f>
        <v>0</v>
      </c>
      <c r="U1554" s="93">
        <v>0</v>
      </c>
      <c r="V1554" s="93">
        <v>0</v>
      </c>
      <c r="W1554" s="93">
        <v>0</v>
      </c>
      <c r="X1554" s="93">
        <v>0</v>
      </c>
      <c r="Y1554" s="93">
        <v>0</v>
      </c>
      <c r="Z1554" s="93">
        <v>0</v>
      </c>
      <c r="AA1554" s="93">
        <v>0</v>
      </c>
      <c r="AB1554" s="93">
        <v>0</v>
      </c>
      <c r="AC1554" s="93">
        <f>_xlfn.XLOOKUP(B1554,'[3]Nur des jours'!$B:$B,'[3]Nur des jours'!$N:$N,"")</f>
        <v>0</v>
      </c>
      <c r="AD1554" s="93">
        <v>0</v>
      </c>
      <c r="AE1554" s="93">
        <v>0</v>
      </c>
      <c r="AF1554" s="93">
        <v>0</v>
      </c>
      <c r="AG1554" s="93"/>
      <c r="AH1554" s="93">
        <v>0</v>
      </c>
      <c r="AI1554" s="93">
        <v>0</v>
      </c>
      <c r="AJ1554" s="93">
        <v>0</v>
      </c>
      <c r="AK1554" s="93">
        <v>0</v>
      </c>
      <c r="AL1554" s="93">
        <v>0</v>
      </c>
      <c r="AM1554" s="49" t="s">
        <v>5559</v>
      </c>
      <c r="AN1554" s="49"/>
      <c r="AO1554" s="48" t="str" cm="1">
        <f t="array" ref="AO1554">IFERROR(_xlfn.IFS(
AQ1554="MPR ISSUE","PDH",
AQ1554="BSS Hardware Issue","BSS",
AQ1554="Sites strategiques, MLL, Pylone, etc.","ENVTECH",
AQ1554="AKTIVCO DEFAUT GE &amp; POWER Cabinet","AKTIVCO",
AQ1554="AKTIVCO Coupure ENEO &amp; Baisse de tension","AKTIVCO GRID ONLY",
AQ1554="Coupure ENEO &amp; Baisse de tension","IHS GRID ONLY",
AQ1554="Defaut GE &amp; POWER Cabinet","IHS",
AQ1554="Sharing","Partners",
AQ1554="Sites strategiques &amp; DataCenter","SST &amp; DC",
AQ1554="Exclu","Exclu",
AQ1554="SAT","SAT",
AQ1554="SPARE-ISSUE","SPARE-ISSUE",
AQ1554="Fiber CAmtel","TRANS_FO_CAMTEL",
AQ1554="Fiber AOF","Fiber AOF",
AQ1554="Projet OCM (HUAWEI)","TRAVAUX-HUAWEI",
AQ1554="Projet OCM (NOKIA)","TRAVAUX-NOKIA",
AQ1554="ACCESS-ISSUE","ACCESS-ISSUE",
AQ1554="Projet OCM (ZTE, NOKIA, autres projets)","TRAVAUX OCM",
AQ1554="No root CAuse","No root cause",
AQ1554="ODU HS","PDH",
AQ1554="IP &amp; VLAN","PDH",
AQ1554="Warehouse HUAWEI","SPARE-ISSUE",
AQ1554="SPARE-HS","SPARE-ISSUE",
AQ1554="Power Telco","BSS",AQ1554="no impacts","no impacts"
),"")</f>
        <v>No root cause</v>
      </c>
      <c r="AP1554" s="48" t="str" cm="1">
        <f t="array" ref="AP1554">IFERROR(_xlfn.IFS(
AQ1554="MPR ISSUE","TX ISSUE",
AQ1554="BSS Hardware Issue","RAN ISSUE",
AQ1554="Sites strategiques, MLL, Pylone, etc.","ENVTECH",
AQ1554="AKTIVCO DEFAUT GE &amp; POWER Cabinet","POWER ISSUE",
AQ1554="AKTIVCO Coupure ENEO &amp; Baisse de tension","POWER ISSUE",
AQ1554="Coupure ENEO &amp; Baisse de tension","POWER ISSUE",
AQ1554="Defaut GE &amp; POWER Cabinet","POWER ISSUE",
AQ1554="Sharing","POWER ISSUE",
AQ1554="Sites strategiques &amp; DataCenter","POWER ISSUE",
AQ1554="Exclu","Exclu",
AQ1554="SAT","TX ISSUE",
AQ1554="SPARE-ISSUE","SPARE-ISSUE",
AQ1554="Fiber CAmtel","TX ISSUE",
AQ1554="Fiber AOF","TX ISSUE",
AQ1554="Projet OCM (HUAWEI)","TRAVAUX-HUAWEI",
AQ1554="Projet OCM (NOKIA)","TRAVAUX -NOKIA",
AQ1554="ACCESS-ISSUE","ACCESS-ISSUE",
AQ1554="Projet OCM (ZTE, NOKIA, autres projets)","TRAVAUX OCM",
AQ1554="No root CAuse","No root cause",
AQ1554="ODU HS","TX ISSUE",
AQ1554="IP &amp; VLAN","TX ISSUE",
AQ1554="Warehouse HUAWEI","SPARE-ISSUE",
AQ1554="SPARE-HS","SPARE-ISSUE",
AQ1554="Power Telco","RAN ISSUE",AQ1554="no impacts","no impacts"
),"")</f>
        <v>No root cause</v>
      </c>
      <c r="AQ1554" s="67" t="s">
        <v>5344</v>
      </c>
      <c r="AR1554" s="48" t="str" cm="1">
        <f t="array" ref="AR1554">IFERROR(_xlfn.IFS(
AQ1554="MPR ISSUE","ACTIVE",
AQ1554="BSS Hardware Issue","ACTIVE",
AQ1554="Sites strategiques, MLL, Pylone, etc.","PASSIVE",
AQ1554="AKTIVCO DEFAUT GE &amp; POWER Cabinet","PASSIVE",
AQ1554="AKTIVCO Coupure ENEO &amp; Baisse de tension","PASSIVE",
AQ1554="Coupure ENEO &amp; Baisse de tension","PASSIVE",
AQ1554="Defaut GE &amp; POWER Cabinet","PASSIVE",
AQ1554="Sharing","PASSIVE",
AQ1554="Sites strategiques &amp; DataCenter","PASSIVE",
AQ1554="Exclu","Exclu",
AQ1554="SAT","ACTIVE",
AQ1554="SPARE-ISSUE","SPARE-ISSUE",
AQ1554="Fiber CAmtel","ACTIVE",
AQ1554="Fiber AOF","ACTIVE",
AQ1554="Projet OCM (HUAWEI)","PLANNED WORKS",
AQ1554="Projet OCM (NOKIA)","PLANNED WORKS",
AQ1554="ACCESS-ISSUE","ACCESS-ISSUE",
AQ1554="Projet OCM (ZTE, NOKIA, autres projets)","PLANNED WORKS",
AQ1554="No root CAuse","No root cause",
AQ1554="ODU HS","ACTIVE",
AQ1554="IP &amp; VLAN","ACTIVE",
AQ1554="Warehouse HUAWEI","SPARE-ISSUE",
AQ1554="SPARE-HS","SPARE-ISSUE",
AQ1554="Power Telco","ACTIVE", AQ1554="no impacts","no impacts"
),"")</f>
        <v>No root cause</v>
      </c>
      <c r="AS1554" s="92" t="s">
        <v>5537</v>
      </c>
      <c r="AT1554" s="98" t="s">
        <v>3462</v>
      </c>
      <c r="AV1554" s="17" t="s">
        <v>5537</v>
      </c>
      <c r="AW1554" s="7" t="s">
        <v>5537</v>
      </c>
      <c r="AX1554" s="6" t="s">
        <v>5537</v>
      </c>
      <c r="AY1554" s="7"/>
      <c r="AZ1554" s="3" t="s">
        <v>5537</v>
      </c>
      <c r="BA1554" s="18" t="s">
        <v>5537</v>
      </c>
      <c r="BB1554" s="18" t="s">
        <v>5537</v>
      </c>
      <c r="BC1554" s="18" t="s">
        <v>5537</v>
      </c>
      <c r="BD1554" s="18" t="s">
        <v>5537</v>
      </c>
      <c r="BE1554" s="18" t="s">
        <v>5537</v>
      </c>
      <c r="BF1554" s="18" t="s">
        <v>5537</v>
      </c>
      <c r="BG1554" s="18" t="s">
        <v>5537</v>
      </c>
      <c r="BH1554" s="18" t="s">
        <v>5537</v>
      </c>
      <c r="BI1554" s="18" t="s">
        <v>5537</v>
      </c>
      <c r="BJ1554" s="18" t="s">
        <v>5537</v>
      </c>
      <c r="BK1554" s="18" t="s">
        <v>5537</v>
      </c>
      <c r="BL1554" s="9" t="s">
        <v>5537</v>
      </c>
      <c r="BM1554" s="14" t="s">
        <v>5537</v>
      </c>
      <c r="BN1554" s="14" t="s">
        <v>5537</v>
      </c>
      <c r="BO1554" s="14" t="str">
        <f>_xlfn.XLOOKUP(B1554,'[4]cell downs 18042026 17h'!$B:$B,'[4]cell downs 18042026 17h'!$B:$B,"")</f>
        <v/>
      </c>
      <c r="BP1554" s="14" t="str">
        <f>_xlfn.XLOOKUP(B1554,'[5]Cells Huawei 19042026 15h'!$B:$B,'[5]Cells Huawei 19042026 15h'!$B:$B,"")</f>
        <v/>
      </c>
      <c r="BQ1554" s="9" t="str">
        <f>_xlfn.XLOOKUP(B1554,'[6]cells down 19042026 9H40'!$B:$B,'[6]cells down 19042026 9H40'!$B:$B,"")</f>
        <v/>
      </c>
      <c r="BR1554" s="9" t="s">
        <v>5537</v>
      </c>
      <c r="BS1554" s="9" t="s">
        <v>12</v>
      </c>
      <c r="BT1554" s="108"/>
    </row>
    <row r="1555" spans="1:72" s="9" customFormat="1" x14ac:dyDescent="0.35">
      <c r="A1555" s="1" t="s">
        <v>2746</v>
      </c>
      <c r="B1555" s="8" t="s">
        <v>2747</v>
      </c>
      <c r="C1555" s="3" t="str">
        <f>_xlfn.XLOOKUP(B1555,'[1]daily break down'!$D:$D,'[1]daily break down'!$E:$E,"")</f>
        <v>Yaounde</v>
      </c>
      <c r="D1555" s="1" t="s">
        <v>2748</v>
      </c>
      <c r="E1555" s="1" t="s">
        <v>12</v>
      </c>
      <c r="F1555" s="3" t="s">
        <v>37</v>
      </c>
      <c r="G1555" s="1" t="s">
        <v>38</v>
      </c>
      <c r="H1555" s="34" t="str">
        <f>_xlfn.XLOOKUP(B1555,[2]CALCULATION!$B:$B,[2]CALCULATION!$H:$H,"")</f>
        <v>ZTE</v>
      </c>
      <c r="I1555" s="28">
        <v>0</v>
      </c>
      <c r="J1555" s="28">
        <v>0</v>
      </c>
      <c r="K1555" s="28">
        <v>0</v>
      </c>
      <c r="L1555" s="28">
        <v>0</v>
      </c>
      <c r="M1555" s="28">
        <v>0</v>
      </c>
      <c r="N1555" s="28">
        <v>0</v>
      </c>
      <c r="O1555" s="28">
        <v>0</v>
      </c>
      <c r="P1555" s="28">
        <v>0</v>
      </c>
      <c r="Q1555" s="28">
        <v>0</v>
      </c>
      <c r="R1555" s="28">
        <v>4.3714668709853255</v>
      </c>
      <c r="S1555" s="93">
        <v>0</v>
      </c>
      <c r="T1555" s="93">
        <f>_xlfn.XLOOKUP(B1555,'[3]Nur des jours'!$B:$B,'[3]Nur des jours'!$U:$U,"")</f>
        <v>0</v>
      </c>
      <c r="U1555" s="93">
        <v>0</v>
      </c>
      <c r="V1555" s="93">
        <v>0</v>
      </c>
      <c r="W1555" s="93">
        <v>0</v>
      </c>
      <c r="X1555" s="93">
        <v>0</v>
      </c>
      <c r="Y1555" s="93">
        <v>0</v>
      </c>
      <c r="Z1555" s="93">
        <v>0</v>
      </c>
      <c r="AA1555" s="93">
        <v>0</v>
      </c>
      <c r="AB1555" s="93">
        <v>0</v>
      </c>
      <c r="AC1555" s="93">
        <f>_xlfn.XLOOKUP(B1555,'[3]Nur des jours'!$B:$B,'[3]Nur des jours'!$N:$N,"")</f>
        <v>0</v>
      </c>
      <c r="AD1555" s="93">
        <v>0</v>
      </c>
      <c r="AE1555" s="93">
        <v>0</v>
      </c>
      <c r="AF1555" s="93">
        <v>0</v>
      </c>
      <c r="AG1555" s="93"/>
      <c r="AH1555" s="93">
        <v>0</v>
      </c>
      <c r="AI1555" s="93">
        <v>0</v>
      </c>
      <c r="AJ1555" s="93">
        <v>0</v>
      </c>
      <c r="AK1555" s="93">
        <v>0</v>
      </c>
      <c r="AL1555" s="93">
        <v>0</v>
      </c>
      <c r="AM1555" s="49" t="s">
        <v>5559</v>
      </c>
      <c r="AN1555" s="49"/>
      <c r="AO1555" s="48" t="str" cm="1">
        <f t="array" ref="AO1555">IFERROR(_xlfn.IFS(
AQ1555="MPR ISSUE","PDH",
AQ1555="BSS Hardware Issue","BSS",
AQ1555="Sites strategiques, MLL, Pylone, etc.","ENVTECH",
AQ1555="AKTIVCO DEFAUT GE &amp; POWER Cabinet","AKTIVCO",
AQ1555="AKTIVCO Coupure ENEO &amp; Baisse de tension","AKTIVCO GRID ONLY",
AQ1555="Coupure ENEO &amp; Baisse de tension","IHS GRID ONLY",
AQ1555="Defaut GE &amp; POWER Cabinet","IHS",
AQ1555="Sharing","Partners",
AQ1555="Sites strategiques &amp; DataCenter","SST &amp; DC",
AQ1555="Exclu","Exclu",
AQ1555="SAT","SAT",
AQ1555="SPARE-ISSUE","SPARE-ISSUE",
AQ1555="Fiber CAmtel","TRANS_FO_CAMTEL",
AQ1555="Fiber AOF","Fiber AOF",
AQ1555="Projet OCM (HUAWEI)","TRAVAUX-HUAWEI",
AQ1555="Projet OCM (NOKIA)","TRAVAUX-NOKIA",
AQ1555="ACCESS-ISSUE","ACCESS-ISSUE",
AQ1555="Projet OCM (ZTE, NOKIA, autres projets)","TRAVAUX OCM",
AQ1555="No root CAuse","No root cause",
AQ1555="ODU HS","PDH",
AQ1555="IP &amp; VLAN","PDH",
AQ1555="Warehouse HUAWEI","SPARE-ISSUE",
AQ1555="SPARE-HS","SPARE-ISSUE",
AQ1555="Power Telco","BSS",AQ1555="no impacts","no impacts"
),"")</f>
        <v>No root cause</v>
      </c>
      <c r="AP1555" s="48" t="str" cm="1">
        <f t="array" ref="AP1555">IFERROR(_xlfn.IFS(
AQ1555="MPR ISSUE","TX ISSUE",
AQ1555="BSS Hardware Issue","RAN ISSUE",
AQ1555="Sites strategiques, MLL, Pylone, etc.","ENVTECH",
AQ1555="AKTIVCO DEFAUT GE &amp; POWER Cabinet","POWER ISSUE",
AQ1555="AKTIVCO Coupure ENEO &amp; Baisse de tension","POWER ISSUE",
AQ1555="Coupure ENEO &amp; Baisse de tension","POWER ISSUE",
AQ1555="Defaut GE &amp; POWER Cabinet","POWER ISSUE",
AQ1555="Sharing","POWER ISSUE",
AQ1555="Sites strategiques &amp; DataCenter","POWER ISSUE",
AQ1555="Exclu","Exclu",
AQ1555="SAT","TX ISSUE",
AQ1555="SPARE-ISSUE","SPARE-ISSUE",
AQ1555="Fiber CAmtel","TX ISSUE",
AQ1555="Fiber AOF","TX ISSUE",
AQ1555="Projet OCM (HUAWEI)","TRAVAUX-HUAWEI",
AQ1555="Projet OCM (NOKIA)","TRAVAUX -NOKIA",
AQ1555="ACCESS-ISSUE","ACCESS-ISSUE",
AQ1555="Projet OCM (ZTE, NOKIA, autres projets)","TRAVAUX OCM",
AQ1555="No root CAuse","No root cause",
AQ1555="ODU HS","TX ISSUE",
AQ1555="IP &amp; VLAN","TX ISSUE",
AQ1555="Warehouse HUAWEI","SPARE-ISSUE",
AQ1555="SPARE-HS","SPARE-ISSUE",
AQ1555="Power Telco","RAN ISSUE",AQ1555="no impacts","no impacts"
),"")</f>
        <v>No root cause</v>
      </c>
      <c r="AQ1555" s="126" t="s">
        <v>5344</v>
      </c>
      <c r="AR1555" s="48" t="str" cm="1">
        <f t="array" ref="AR1555">IFERROR(_xlfn.IFS(
AQ1555="MPR ISSUE","ACTIVE",
AQ1555="BSS Hardware Issue","ACTIVE",
AQ1555="Sites strategiques, MLL, Pylone, etc.","PASSIVE",
AQ1555="AKTIVCO DEFAUT GE &amp; POWER Cabinet","PASSIVE",
AQ1555="AKTIVCO Coupure ENEO &amp; Baisse de tension","PASSIVE",
AQ1555="Coupure ENEO &amp; Baisse de tension","PASSIVE",
AQ1555="Defaut GE &amp; POWER Cabinet","PASSIVE",
AQ1555="Sharing","PASSIVE",
AQ1555="Sites strategiques &amp; DataCenter","PASSIVE",
AQ1555="Exclu","Exclu",
AQ1555="SAT","ACTIVE",
AQ1555="SPARE-ISSUE","SPARE-ISSUE",
AQ1555="Fiber CAmtel","ACTIVE",
AQ1555="Fiber AOF","ACTIVE",
AQ1555="Projet OCM (HUAWEI)","PLANNED WORKS",
AQ1555="Projet OCM (NOKIA)","PLANNED WORKS",
AQ1555="ACCESS-ISSUE","ACCESS-ISSUE",
AQ1555="Projet OCM (ZTE, NOKIA, autres projets)","PLANNED WORKS",
AQ1555="No root CAuse","No root cause",
AQ1555="ODU HS","ACTIVE",
AQ1555="IP &amp; VLAN","ACTIVE",
AQ1555="Warehouse HUAWEI","SPARE-ISSUE",
AQ1555="SPARE-HS","SPARE-ISSUE",
AQ1555="Power Telco","ACTIVE", AQ1555="no impacts","no impacts"
),"")</f>
        <v>No root cause</v>
      </c>
      <c r="AS1555" s="92" t="s">
        <v>5537</v>
      </c>
      <c r="AT1555" s="98" t="s">
        <v>2747</v>
      </c>
      <c r="AV1555" s="17" t="s">
        <v>5537</v>
      </c>
      <c r="AW1555" s="7" t="s">
        <v>5537</v>
      </c>
      <c r="AX1555" s="6" t="s">
        <v>5537</v>
      </c>
      <c r="AY1555" s="7"/>
      <c r="AZ1555" s="3" t="s">
        <v>5537</v>
      </c>
      <c r="BA1555" s="18" t="s">
        <v>5537</v>
      </c>
      <c r="BB1555" s="18" t="s">
        <v>5537</v>
      </c>
      <c r="BC1555" s="18" t="s">
        <v>5537</v>
      </c>
      <c r="BD1555" s="18" t="s">
        <v>5537</v>
      </c>
      <c r="BE1555" s="18" t="s">
        <v>5537</v>
      </c>
      <c r="BF1555" s="18" t="s">
        <v>5537</v>
      </c>
      <c r="BG1555" s="18" t="s">
        <v>5537</v>
      </c>
      <c r="BH1555" s="18" t="s">
        <v>5537</v>
      </c>
      <c r="BI1555" s="18" t="s">
        <v>5537</v>
      </c>
      <c r="BJ1555" s="18" t="s">
        <v>5537</v>
      </c>
      <c r="BK1555" s="18" t="s">
        <v>5537</v>
      </c>
      <c r="BL1555" s="9" t="s">
        <v>5537</v>
      </c>
      <c r="BM1555" s="14" t="s">
        <v>5537</v>
      </c>
      <c r="BN1555" s="14" t="s">
        <v>5537</v>
      </c>
      <c r="BO1555" s="14" t="str">
        <f>_xlfn.XLOOKUP(B1555,'[4]cell downs 18042026 17h'!$B:$B,'[4]cell downs 18042026 17h'!$B:$B,"")</f>
        <v/>
      </c>
      <c r="BP1555" s="14" t="str">
        <f>_xlfn.XLOOKUP(B1555,'[5]Cells Huawei 19042026 15h'!$B:$B,'[5]Cells Huawei 19042026 15h'!$B:$B,"")</f>
        <v/>
      </c>
      <c r="BQ1555" s="9" t="str">
        <f>_xlfn.XLOOKUP(B1555,'[6]cells down 19042026 9H40'!$B:$B,'[6]cells down 19042026 9H40'!$B:$B,"")</f>
        <v/>
      </c>
      <c r="BR1555" s="9" t="s">
        <v>2747</v>
      </c>
      <c r="BS1555" s="9" t="s">
        <v>12</v>
      </c>
      <c r="BT1555" s="108"/>
    </row>
    <row r="1556" spans="1:72" s="9" customFormat="1" x14ac:dyDescent="0.35">
      <c r="A1556" s="1" t="s">
        <v>4735</v>
      </c>
      <c r="B1556" s="8" t="s">
        <v>4736</v>
      </c>
      <c r="C1556" s="3" t="str">
        <f>_xlfn.XLOOKUP(B1556,'[1]daily break down'!$D:$D,'[1]daily break down'!$E:$E,"")</f>
        <v>Yaounde</v>
      </c>
      <c r="D1556" s="1" t="s">
        <v>11</v>
      </c>
      <c r="E1556" s="1" t="s">
        <v>12</v>
      </c>
      <c r="F1556" s="3" t="s">
        <v>37</v>
      </c>
      <c r="G1556" s="1" t="s">
        <v>38</v>
      </c>
      <c r="H1556" s="34" t="str">
        <f>_xlfn.XLOOKUP(B1556,[2]CALCULATION!$B:$B,[2]CALCULATION!$H:$H,"")</f>
        <v>ZTE</v>
      </c>
      <c r="I1556" s="28">
        <v>0</v>
      </c>
      <c r="J1556" s="28">
        <v>0</v>
      </c>
      <c r="K1556" s="28">
        <v>0</v>
      </c>
      <c r="L1556" s="28">
        <v>0</v>
      </c>
      <c r="M1556" s="28">
        <v>0</v>
      </c>
      <c r="N1556" s="28">
        <v>0</v>
      </c>
      <c r="O1556" s="28">
        <v>0</v>
      </c>
      <c r="P1556" s="28">
        <v>0</v>
      </c>
      <c r="Q1556" s="28">
        <v>0</v>
      </c>
      <c r="R1556" s="28">
        <v>0</v>
      </c>
      <c r="S1556" s="93">
        <v>0.41468340595777187</v>
      </c>
      <c r="T1556" s="93">
        <f>_xlfn.XLOOKUP(B1556,'[3]Nur des jours'!$B:$B,'[3]Nur des jours'!$U:$U,"")</f>
        <v>0</v>
      </c>
      <c r="U1556" s="93">
        <v>0.49206981077695305</v>
      </c>
      <c r="V1556" s="93">
        <v>0</v>
      </c>
      <c r="W1556" s="93">
        <v>0</v>
      </c>
      <c r="X1556" s="93">
        <v>0</v>
      </c>
      <c r="Y1556" s="93">
        <v>0</v>
      </c>
      <c r="Z1556" s="93">
        <v>0</v>
      </c>
      <c r="AA1556" s="93">
        <v>0</v>
      </c>
      <c r="AB1556" s="93">
        <v>0</v>
      </c>
      <c r="AC1556" s="93">
        <f>_xlfn.XLOOKUP(B1556,'[3]Nur des jours'!$B:$B,'[3]Nur des jours'!$N:$N,"")</f>
        <v>0</v>
      </c>
      <c r="AD1556" s="93">
        <v>0</v>
      </c>
      <c r="AE1556" s="93">
        <v>0</v>
      </c>
      <c r="AF1556" s="93">
        <v>0</v>
      </c>
      <c r="AG1556" s="93"/>
      <c r="AH1556" s="93">
        <v>0</v>
      </c>
      <c r="AI1556" s="93">
        <v>0</v>
      </c>
      <c r="AJ1556" s="93">
        <v>0</v>
      </c>
      <c r="AK1556" s="93">
        <v>0</v>
      </c>
      <c r="AL1556" s="93">
        <v>0</v>
      </c>
      <c r="AM1556" s="49" t="s">
        <v>5559</v>
      </c>
      <c r="AN1556" s="49"/>
      <c r="AO1556" s="48" t="str" cm="1">
        <f t="array" ref="AO1556">IFERROR(_xlfn.IFS(
AQ1556="MPR ISSUE","PDH",
AQ1556="BSS Hardware Issue","BSS",
AQ1556="Sites strategiques, MLL, Pylone, etc.","ENVTECH",
AQ1556="AKTIVCO DEFAUT GE &amp; POWER Cabinet","AKTIVCO",
AQ1556="AKTIVCO Coupure ENEO &amp; Baisse de tension","AKTIVCO GRID ONLY",
AQ1556="Coupure ENEO &amp; Baisse de tension","IHS GRID ONLY",
AQ1556="Defaut GE &amp; POWER Cabinet","IHS",
AQ1556="Sharing","Partners",
AQ1556="Sites strategiques &amp; DataCenter","SST &amp; DC",
AQ1556="Exclu","Exclu",
AQ1556="SAT","SAT",
AQ1556="SPARE-ISSUE","SPARE-ISSUE",
AQ1556="Fiber CAmtel","TRANS_FO_CAMTEL",
AQ1556="Fiber AOF","Fiber AOF",
AQ1556="Projet OCM (HUAWEI)","TRAVAUX-HUAWEI",
AQ1556="Projet OCM (NOKIA)","TRAVAUX-NOKIA",
AQ1556="ACCESS-ISSUE","ACCESS-ISSUE",
AQ1556="Projet OCM (ZTE, NOKIA, autres projets)","TRAVAUX OCM",
AQ1556="No root CAuse","No root cause",
AQ1556="ODU HS","PDH",
AQ1556="IP &amp; VLAN","PDH",
AQ1556="Warehouse HUAWEI","SPARE-ISSUE",
AQ1556="SPARE-HS","SPARE-ISSUE",
AQ1556="Power Telco","BSS",AQ1556="no impacts","no impacts"
),"")</f>
        <v>No root cause</v>
      </c>
      <c r="AP1556" s="48" t="str" cm="1">
        <f t="array" ref="AP1556">IFERROR(_xlfn.IFS(
AQ1556="MPR ISSUE","TX ISSUE",
AQ1556="BSS Hardware Issue","RAN ISSUE",
AQ1556="Sites strategiques, MLL, Pylone, etc.","ENVTECH",
AQ1556="AKTIVCO DEFAUT GE &amp; POWER Cabinet","POWER ISSUE",
AQ1556="AKTIVCO Coupure ENEO &amp; Baisse de tension","POWER ISSUE",
AQ1556="Coupure ENEO &amp; Baisse de tension","POWER ISSUE",
AQ1556="Defaut GE &amp; POWER Cabinet","POWER ISSUE",
AQ1556="Sharing","POWER ISSUE",
AQ1556="Sites strategiques &amp; DataCenter","POWER ISSUE",
AQ1556="Exclu","Exclu",
AQ1556="SAT","TX ISSUE",
AQ1556="SPARE-ISSUE","SPARE-ISSUE",
AQ1556="Fiber CAmtel","TX ISSUE",
AQ1556="Fiber AOF","TX ISSUE",
AQ1556="Projet OCM (HUAWEI)","TRAVAUX-HUAWEI",
AQ1556="Projet OCM (NOKIA)","TRAVAUX -NOKIA",
AQ1556="ACCESS-ISSUE","ACCESS-ISSUE",
AQ1556="Projet OCM (ZTE, NOKIA, autres projets)","TRAVAUX OCM",
AQ1556="No root CAuse","No root cause",
AQ1556="ODU HS","TX ISSUE",
AQ1556="IP &amp; VLAN","TX ISSUE",
AQ1556="Warehouse HUAWEI","SPARE-ISSUE",
AQ1556="SPARE-HS","SPARE-ISSUE",
AQ1556="Power Telco","RAN ISSUE",AQ1556="no impacts","no impacts"
),"")</f>
        <v>No root cause</v>
      </c>
      <c r="AQ1556" s="126" t="s">
        <v>5344</v>
      </c>
      <c r="AR1556" s="48" t="str" cm="1">
        <f t="array" ref="AR1556">IFERROR(_xlfn.IFS(
AQ1556="MPR ISSUE","ACTIVE",
AQ1556="BSS Hardware Issue","ACTIVE",
AQ1556="Sites strategiques, MLL, Pylone, etc.","PASSIVE",
AQ1556="AKTIVCO DEFAUT GE &amp; POWER Cabinet","PASSIVE",
AQ1556="AKTIVCO Coupure ENEO &amp; Baisse de tension","PASSIVE",
AQ1556="Coupure ENEO &amp; Baisse de tension","PASSIVE",
AQ1556="Defaut GE &amp; POWER Cabinet","PASSIVE",
AQ1556="Sharing","PASSIVE",
AQ1556="Sites strategiques &amp; DataCenter","PASSIVE",
AQ1556="Exclu","Exclu",
AQ1556="SAT","ACTIVE",
AQ1556="SPARE-ISSUE","SPARE-ISSUE",
AQ1556="Fiber CAmtel","ACTIVE",
AQ1556="Fiber AOF","ACTIVE",
AQ1556="Projet OCM (HUAWEI)","PLANNED WORKS",
AQ1556="Projet OCM (NOKIA)","PLANNED WORKS",
AQ1556="ACCESS-ISSUE","ACCESS-ISSUE",
AQ1556="Projet OCM (ZTE, NOKIA, autres projets)","PLANNED WORKS",
AQ1556="No root CAuse","No root cause",
AQ1556="ODU HS","ACTIVE",
AQ1556="IP &amp; VLAN","ACTIVE",
AQ1556="Warehouse HUAWEI","SPARE-ISSUE",
AQ1556="SPARE-HS","SPARE-ISSUE",
AQ1556="Power Telco","ACTIVE", AQ1556="no impacts","no impacts"
),"")</f>
        <v>No root cause</v>
      </c>
      <c r="AS1556" s="92" t="s">
        <v>5537</v>
      </c>
      <c r="AT1556" s="98" t="s">
        <v>4736</v>
      </c>
      <c r="AV1556" s="17" t="s">
        <v>5537</v>
      </c>
      <c r="AW1556" s="7" t="s">
        <v>5537</v>
      </c>
      <c r="AX1556" s="6" t="s">
        <v>5537</v>
      </c>
      <c r="AY1556" s="7"/>
      <c r="AZ1556" s="3" t="s">
        <v>5537</v>
      </c>
      <c r="BA1556" s="18" t="s">
        <v>5537</v>
      </c>
      <c r="BB1556" s="18" t="s">
        <v>5537</v>
      </c>
      <c r="BC1556" s="18" t="s">
        <v>5537</v>
      </c>
      <c r="BD1556" s="18" t="s">
        <v>5537</v>
      </c>
      <c r="BE1556" s="18" t="s">
        <v>5537</v>
      </c>
      <c r="BF1556" s="18" t="s">
        <v>5537</v>
      </c>
      <c r="BG1556" s="18" t="s">
        <v>5537</v>
      </c>
      <c r="BH1556" s="18" t="s">
        <v>5537</v>
      </c>
      <c r="BI1556" s="18" t="s">
        <v>5537</v>
      </c>
      <c r="BJ1556" s="18" t="s">
        <v>5537</v>
      </c>
      <c r="BK1556" s="18" t="s">
        <v>5537</v>
      </c>
      <c r="BL1556" s="9" t="s">
        <v>5537</v>
      </c>
      <c r="BM1556" s="14" t="s">
        <v>5537</v>
      </c>
      <c r="BN1556" s="14" t="s">
        <v>5537</v>
      </c>
      <c r="BO1556" s="14" t="str">
        <f>_xlfn.XLOOKUP(B1556,'[4]cell downs 18042026 17h'!$B:$B,'[4]cell downs 18042026 17h'!$B:$B,"")</f>
        <v/>
      </c>
      <c r="BP1556" s="14" t="str">
        <f>_xlfn.XLOOKUP(B1556,'[5]Cells Huawei 19042026 15h'!$B:$B,'[5]Cells Huawei 19042026 15h'!$B:$B,"")</f>
        <v/>
      </c>
      <c r="BQ1556" s="9" t="str">
        <f>_xlfn.XLOOKUP(B1556,'[6]cells down 19042026 9H40'!$B:$B,'[6]cells down 19042026 9H40'!$B:$B,"")</f>
        <v/>
      </c>
      <c r="BR1556" s="9" t="s">
        <v>4736</v>
      </c>
      <c r="BS1556" s="9" t="s">
        <v>5537</v>
      </c>
      <c r="BT1556" s="108"/>
    </row>
    <row r="1557" spans="1:72" s="9" customFormat="1" x14ac:dyDescent="0.35">
      <c r="A1557" s="1" t="s">
        <v>2925</v>
      </c>
      <c r="B1557" s="8" t="s">
        <v>2926</v>
      </c>
      <c r="C1557" s="3" t="str">
        <f>_xlfn.XLOOKUP(B1557,'[1]daily break down'!$D:$D,'[1]daily break down'!$E:$E,"")</f>
        <v>Yaounde</v>
      </c>
      <c r="D1557" s="1" t="s">
        <v>11</v>
      </c>
      <c r="E1557" s="1" t="s">
        <v>12</v>
      </c>
      <c r="F1557" s="3" t="s">
        <v>37</v>
      </c>
      <c r="G1557" s="1" t="s">
        <v>38</v>
      </c>
      <c r="H1557" s="34" t="str">
        <f>_xlfn.XLOOKUP(B1557,[2]CALCULATION!$B:$B,[2]CALCULATION!$H:$H,"")</f>
        <v>ZTE</v>
      </c>
      <c r="I1557" s="28">
        <v>0</v>
      </c>
      <c r="J1557" s="28">
        <v>0</v>
      </c>
      <c r="K1557" s="28">
        <v>0</v>
      </c>
      <c r="L1557" s="28">
        <v>0</v>
      </c>
      <c r="M1557" s="28">
        <v>0</v>
      </c>
      <c r="N1557" s="28">
        <v>0</v>
      </c>
      <c r="O1557" s="28">
        <v>0</v>
      </c>
      <c r="P1557" s="28">
        <v>0</v>
      </c>
      <c r="Q1557" s="28">
        <v>0.66414264638318832</v>
      </c>
      <c r="R1557" s="28">
        <v>0</v>
      </c>
      <c r="S1557" s="93">
        <v>5.7944207594604427</v>
      </c>
      <c r="T1557" s="93">
        <f>_xlfn.XLOOKUP(B1557,'[3]Nur des jours'!$B:$B,'[3]Nur des jours'!$U:$U,"")</f>
        <v>0</v>
      </c>
      <c r="U1557" s="93">
        <v>0</v>
      </c>
      <c r="V1557" s="93">
        <v>0</v>
      </c>
      <c r="W1557" s="93">
        <v>0</v>
      </c>
      <c r="X1557" s="93">
        <v>0</v>
      </c>
      <c r="Y1557" s="93">
        <v>0</v>
      </c>
      <c r="Z1557" s="93">
        <v>0</v>
      </c>
      <c r="AA1557" s="93">
        <v>0</v>
      </c>
      <c r="AB1557" s="93">
        <v>0</v>
      </c>
      <c r="AC1557" s="93">
        <f>_xlfn.XLOOKUP(B1557,'[3]Nur des jours'!$B:$B,'[3]Nur des jours'!$N:$N,"")</f>
        <v>0</v>
      </c>
      <c r="AD1557" s="93">
        <v>0</v>
      </c>
      <c r="AE1557" s="93">
        <v>0</v>
      </c>
      <c r="AF1557" s="93">
        <v>0</v>
      </c>
      <c r="AG1557" s="93"/>
      <c r="AH1557" s="93">
        <v>0</v>
      </c>
      <c r="AI1557" s="93">
        <v>0</v>
      </c>
      <c r="AJ1557" s="93">
        <v>0</v>
      </c>
      <c r="AK1557" s="93">
        <v>0</v>
      </c>
      <c r="AL1557" s="93">
        <v>0</v>
      </c>
      <c r="AM1557" s="49" t="s">
        <v>5559</v>
      </c>
      <c r="AN1557" s="49"/>
      <c r="AO1557" s="48" t="str" cm="1">
        <f t="array" ref="AO1557">IFERROR(_xlfn.IFS(
AQ1557="MPR ISSUE","PDH",
AQ1557="BSS Hardware Issue","BSS",
AQ1557="Sites strategiques, MLL, Pylone, etc.","ENVTECH",
AQ1557="AKTIVCO DEFAUT GE &amp; POWER Cabinet","AKTIVCO",
AQ1557="AKTIVCO Coupure ENEO &amp; Baisse de tension","AKTIVCO GRID ONLY",
AQ1557="Coupure ENEO &amp; Baisse de tension","IHS GRID ONLY",
AQ1557="Defaut GE &amp; POWER Cabinet","IHS",
AQ1557="Sharing","Partners",
AQ1557="Sites strategiques &amp; DataCenter","SST &amp; DC",
AQ1557="Exclu","Exclu",
AQ1557="SAT","SAT",
AQ1557="SPARE-ISSUE","SPARE-ISSUE",
AQ1557="Fiber CAmtel","TRANS_FO_CAMTEL",
AQ1557="Fiber AOF","Fiber AOF",
AQ1557="Projet OCM (HUAWEI)","TRAVAUX-HUAWEI",
AQ1557="Projet OCM (NOKIA)","TRAVAUX-NOKIA",
AQ1557="ACCESS-ISSUE","ACCESS-ISSUE",
AQ1557="Projet OCM (ZTE, NOKIA, autres projets)","TRAVAUX OCM",
AQ1557="No root CAuse","No root cause",
AQ1557="ODU HS","PDH",
AQ1557="IP &amp; VLAN","PDH",
AQ1557="Warehouse HUAWEI","SPARE-ISSUE",
AQ1557="SPARE-HS","SPARE-ISSUE",
AQ1557="Power Telco","BSS",AQ1557="no impacts","no impacts"
),"")</f>
        <v>No root cause</v>
      </c>
      <c r="AP1557" s="48" t="str" cm="1">
        <f t="array" ref="AP1557">IFERROR(_xlfn.IFS(
AQ1557="MPR ISSUE","TX ISSUE",
AQ1557="BSS Hardware Issue","RAN ISSUE",
AQ1557="Sites strategiques, MLL, Pylone, etc.","ENVTECH",
AQ1557="AKTIVCO DEFAUT GE &amp; POWER Cabinet","POWER ISSUE",
AQ1557="AKTIVCO Coupure ENEO &amp; Baisse de tension","POWER ISSUE",
AQ1557="Coupure ENEO &amp; Baisse de tension","POWER ISSUE",
AQ1557="Defaut GE &amp; POWER Cabinet","POWER ISSUE",
AQ1557="Sharing","POWER ISSUE",
AQ1557="Sites strategiques &amp; DataCenter","POWER ISSUE",
AQ1557="Exclu","Exclu",
AQ1557="SAT","TX ISSUE",
AQ1557="SPARE-ISSUE","SPARE-ISSUE",
AQ1557="Fiber CAmtel","TX ISSUE",
AQ1557="Fiber AOF","TX ISSUE",
AQ1557="Projet OCM (HUAWEI)","TRAVAUX-HUAWEI",
AQ1557="Projet OCM (NOKIA)","TRAVAUX -NOKIA",
AQ1557="ACCESS-ISSUE","ACCESS-ISSUE",
AQ1557="Projet OCM (ZTE, NOKIA, autres projets)","TRAVAUX OCM",
AQ1557="No root CAuse","No root cause",
AQ1557="ODU HS","TX ISSUE",
AQ1557="IP &amp; VLAN","TX ISSUE",
AQ1557="Warehouse HUAWEI","SPARE-ISSUE",
AQ1557="SPARE-HS","SPARE-ISSUE",
AQ1557="Power Telco","RAN ISSUE",AQ1557="no impacts","no impacts"
),"")</f>
        <v>No root cause</v>
      </c>
      <c r="AQ1557" s="126" t="s">
        <v>5344</v>
      </c>
      <c r="AR1557" s="48" t="str" cm="1">
        <f t="array" ref="AR1557">IFERROR(_xlfn.IFS(
AQ1557="MPR ISSUE","ACTIVE",
AQ1557="BSS Hardware Issue","ACTIVE",
AQ1557="Sites strategiques, MLL, Pylone, etc.","PASSIVE",
AQ1557="AKTIVCO DEFAUT GE &amp; POWER Cabinet","PASSIVE",
AQ1557="AKTIVCO Coupure ENEO &amp; Baisse de tension","PASSIVE",
AQ1557="Coupure ENEO &amp; Baisse de tension","PASSIVE",
AQ1557="Defaut GE &amp; POWER Cabinet","PASSIVE",
AQ1557="Sharing","PASSIVE",
AQ1557="Sites strategiques &amp; DataCenter","PASSIVE",
AQ1557="Exclu","Exclu",
AQ1557="SAT","ACTIVE",
AQ1557="SPARE-ISSUE","SPARE-ISSUE",
AQ1557="Fiber CAmtel","ACTIVE",
AQ1557="Fiber AOF","ACTIVE",
AQ1557="Projet OCM (HUAWEI)","PLANNED WORKS",
AQ1557="Projet OCM (NOKIA)","PLANNED WORKS",
AQ1557="ACCESS-ISSUE","ACCESS-ISSUE",
AQ1557="Projet OCM (ZTE, NOKIA, autres projets)","PLANNED WORKS",
AQ1557="No root CAuse","No root cause",
AQ1557="ODU HS","ACTIVE",
AQ1557="IP &amp; VLAN","ACTIVE",
AQ1557="Warehouse HUAWEI","SPARE-ISSUE",
AQ1557="SPARE-HS","SPARE-ISSUE",
AQ1557="Power Telco","ACTIVE", AQ1557="no impacts","no impacts"
),"")</f>
        <v>No root cause</v>
      </c>
      <c r="AS1557" s="92" t="s">
        <v>5537</v>
      </c>
      <c r="AT1557" s="98" t="s">
        <v>2926</v>
      </c>
      <c r="AV1557" s="17" t="s">
        <v>5537</v>
      </c>
      <c r="AW1557" s="7" t="s">
        <v>5537</v>
      </c>
      <c r="AX1557" s="6" t="s">
        <v>5537</v>
      </c>
      <c r="AY1557" s="7"/>
      <c r="AZ1557" s="3" t="s">
        <v>5537</v>
      </c>
      <c r="BA1557" s="18" t="s">
        <v>5537</v>
      </c>
      <c r="BB1557" s="18" t="s">
        <v>5537</v>
      </c>
      <c r="BC1557" s="18" t="s">
        <v>5537</v>
      </c>
      <c r="BD1557" s="18" t="s">
        <v>5537</v>
      </c>
      <c r="BE1557" s="18" t="s">
        <v>5537</v>
      </c>
      <c r="BF1557" s="18" t="s">
        <v>5537</v>
      </c>
      <c r="BG1557" s="18" t="s">
        <v>5537</v>
      </c>
      <c r="BH1557" s="18" t="s">
        <v>5537</v>
      </c>
      <c r="BI1557" s="18" t="s">
        <v>5537</v>
      </c>
      <c r="BJ1557" s="18" t="s">
        <v>5537</v>
      </c>
      <c r="BK1557" s="18" t="s">
        <v>5537</v>
      </c>
      <c r="BL1557" s="9" t="s">
        <v>5537</v>
      </c>
      <c r="BM1557" s="14" t="s">
        <v>5537</v>
      </c>
      <c r="BN1557" s="14" t="s">
        <v>5537</v>
      </c>
      <c r="BO1557" s="14" t="str">
        <f>_xlfn.XLOOKUP(B1557,'[4]cell downs 18042026 17h'!$B:$B,'[4]cell downs 18042026 17h'!$B:$B,"")</f>
        <v/>
      </c>
      <c r="BP1557" s="14" t="str">
        <f>_xlfn.XLOOKUP(B1557,'[5]Cells Huawei 19042026 15h'!$B:$B,'[5]Cells Huawei 19042026 15h'!$B:$B,"")</f>
        <v/>
      </c>
      <c r="BQ1557" s="9" t="str">
        <f>_xlfn.XLOOKUP(B1557,'[6]cells down 19042026 9H40'!$B:$B,'[6]cells down 19042026 9H40'!$B:$B,"")</f>
        <v/>
      </c>
      <c r="BR1557" s="9" t="s">
        <v>2926</v>
      </c>
      <c r="BS1557" s="9" t="s">
        <v>12</v>
      </c>
      <c r="BT1557" s="108"/>
    </row>
    <row r="1558" spans="1:72" s="9" customFormat="1" x14ac:dyDescent="0.35">
      <c r="A1558" s="3" t="s">
        <v>1936</v>
      </c>
      <c r="B1558" s="25" t="s">
        <v>1937</v>
      </c>
      <c r="C1558" s="3" t="str">
        <f>_xlfn.XLOOKUP(B1558,'[1]daily break down'!$D:$D,'[1]daily break down'!$E:$E,"")</f>
        <v>CENTRE</v>
      </c>
      <c r="D1558" s="3" t="s">
        <v>11</v>
      </c>
      <c r="E1558" s="3" t="s">
        <v>12</v>
      </c>
      <c r="F1558" s="3" t="s">
        <v>69</v>
      </c>
      <c r="G1558" s="3" t="s">
        <v>1936</v>
      </c>
      <c r="H1558" s="33" t="str">
        <f>_xlfn.XLOOKUP(B1558,[2]CALCULATION!$B:$B,[2]CALCULATION!$H:$H,"")</f>
        <v>NOKIA</v>
      </c>
      <c r="I1558" s="28">
        <v>9.7201176829808059E-3</v>
      </c>
      <c r="J1558" s="28">
        <v>3.8345418382400923E-3</v>
      </c>
      <c r="K1558" s="28">
        <v>0</v>
      </c>
      <c r="L1558" s="28">
        <v>0</v>
      </c>
      <c r="M1558" s="28">
        <v>2.4077355728483103E-3</v>
      </c>
      <c r="N1558" s="28">
        <v>0</v>
      </c>
      <c r="O1558" s="28">
        <v>0</v>
      </c>
      <c r="P1558" s="28">
        <v>0</v>
      </c>
      <c r="Q1558" s="28">
        <v>3.1505322438735179</v>
      </c>
      <c r="R1558" s="28">
        <v>7.1233332771329856</v>
      </c>
      <c r="S1558" s="93">
        <v>0</v>
      </c>
      <c r="T1558" s="93">
        <f>_xlfn.XLOOKUP(B1558,'[3]Nur des jours'!$B:$B,'[3]Nur des jours'!$U:$U,"")</f>
        <v>0</v>
      </c>
      <c r="U1558" s="93">
        <v>0</v>
      </c>
      <c r="V1558" s="93">
        <v>0</v>
      </c>
      <c r="W1558" s="93">
        <v>0</v>
      </c>
      <c r="X1558" s="93">
        <v>0</v>
      </c>
      <c r="Y1558" s="93">
        <v>0</v>
      </c>
      <c r="Z1558" s="93">
        <v>1.8405800823552466E-2</v>
      </c>
      <c r="AA1558" s="93">
        <v>0</v>
      </c>
      <c r="AB1558" s="93">
        <v>0</v>
      </c>
      <c r="AC1558" s="93">
        <f>_xlfn.XLOOKUP(B1558,'[3]Nur des jours'!$B:$B,'[3]Nur des jours'!$N:$N,"")</f>
        <v>0</v>
      </c>
      <c r="AD1558" s="93">
        <v>0</v>
      </c>
      <c r="AE1558" s="93">
        <v>0</v>
      </c>
      <c r="AF1558" s="93">
        <v>0</v>
      </c>
      <c r="AG1558" s="93"/>
      <c r="AH1558" s="93">
        <v>0</v>
      </c>
      <c r="AI1558" s="93">
        <v>0</v>
      </c>
      <c r="AJ1558" s="93">
        <v>0</v>
      </c>
      <c r="AK1558" s="93">
        <v>0</v>
      </c>
      <c r="AL1558" s="93">
        <v>0</v>
      </c>
      <c r="AM1558" s="49" t="s">
        <v>5559</v>
      </c>
      <c r="AN1558" s="49"/>
      <c r="AO1558" s="48" t="str" cm="1">
        <f t="array" ref="AO1558">IFERROR(_xlfn.IFS(
AQ1558="MPR ISSUE","PDH",
AQ1558="BSS Hardware Issue","BSS",
AQ1558="Sites strategiques, MLL, Pylone, etc.","ENVTECH",
AQ1558="AKTIVCO DEFAUT GE &amp; POWER Cabinet","AKTIVCO",
AQ1558="AKTIVCO Coupure ENEO &amp; Baisse de tension","AKTIVCO GRID ONLY",
AQ1558="Coupure ENEO &amp; Baisse de tension","IHS GRID ONLY",
AQ1558="Defaut GE &amp; POWER Cabinet","IHS",
AQ1558="Sharing","Partners",
AQ1558="Sites strategiques &amp; DataCenter","SST &amp; DC",
AQ1558="Exclu","Exclu",
AQ1558="SAT","SAT",
AQ1558="SPARE-ISSUE","SPARE-ISSUE",
AQ1558="Fiber CAmtel","TRANS_FO_CAMTEL",
AQ1558="Fiber AOF","Fiber AOF",
AQ1558="Projet OCM (HUAWEI)","TRAVAUX-HUAWEI",
AQ1558="Projet OCM (NOKIA)","TRAVAUX-NOKIA",
AQ1558="ACCESS-ISSUE","ACCESS-ISSUE",
AQ1558="Projet OCM (ZTE, NOKIA, autres projets)","TRAVAUX OCM",
AQ1558="No root CAuse","No root cause",
AQ1558="ODU HS","PDH",
AQ1558="IP &amp; VLAN","PDH",
AQ1558="Warehouse HUAWEI","SPARE-ISSUE",
AQ1558="SPARE-HS","SPARE-ISSUE",
AQ1558="Power Telco","BSS",AQ1558="no impacts","no impacts"
),"")</f>
        <v>No root cause</v>
      </c>
      <c r="AP1558" s="48" t="str" cm="1">
        <f t="array" ref="AP1558">IFERROR(_xlfn.IFS(
AQ1558="MPR ISSUE","TX ISSUE",
AQ1558="BSS Hardware Issue","RAN ISSUE",
AQ1558="Sites strategiques, MLL, Pylone, etc.","ENVTECH",
AQ1558="AKTIVCO DEFAUT GE &amp; POWER Cabinet","POWER ISSUE",
AQ1558="AKTIVCO Coupure ENEO &amp; Baisse de tension","POWER ISSUE",
AQ1558="Coupure ENEO &amp; Baisse de tension","POWER ISSUE",
AQ1558="Defaut GE &amp; POWER Cabinet","POWER ISSUE",
AQ1558="Sharing","POWER ISSUE",
AQ1558="Sites strategiques &amp; DataCenter","POWER ISSUE",
AQ1558="Exclu","Exclu",
AQ1558="SAT","TX ISSUE",
AQ1558="SPARE-ISSUE","SPARE-ISSUE",
AQ1558="Fiber CAmtel","TX ISSUE",
AQ1558="Fiber AOF","TX ISSUE",
AQ1558="Projet OCM (HUAWEI)","TRAVAUX-HUAWEI",
AQ1558="Projet OCM (NOKIA)","TRAVAUX -NOKIA",
AQ1558="ACCESS-ISSUE","ACCESS-ISSUE",
AQ1558="Projet OCM (ZTE, NOKIA, autres projets)","TRAVAUX OCM",
AQ1558="No root CAuse","No root cause",
AQ1558="ODU HS","TX ISSUE",
AQ1558="IP &amp; VLAN","TX ISSUE",
AQ1558="Warehouse HUAWEI","SPARE-ISSUE",
AQ1558="SPARE-HS","SPARE-ISSUE",
AQ1558="Power Telco","RAN ISSUE",AQ1558="no impacts","no impacts"
),"")</f>
        <v>No root cause</v>
      </c>
      <c r="AQ1558" s="126" t="s">
        <v>5344</v>
      </c>
      <c r="AR1558" s="48" t="str" cm="1">
        <f t="array" ref="AR1558">IFERROR(_xlfn.IFS(
AQ1558="MPR ISSUE","ACTIVE",
AQ1558="BSS Hardware Issue","ACTIVE",
AQ1558="Sites strategiques, MLL, Pylone, etc.","PASSIVE",
AQ1558="AKTIVCO DEFAUT GE &amp; POWER Cabinet","PASSIVE",
AQ1558="AKTIVCO Coupure ENEO &amp; Baisse de tension","PASSIVE",
AQ1558="Coupure ENEO &amp; Baisse de tension","PASSIVE",
AQ1558="Defaut GE &amp; POWER Cabinet","PASSIVE",
AQ1558="Sharing","PASSIVE",
AQ1558="Sites strategiques &amp; DataCenter","PASSIVE",
AQ1558="Exclu","Exclu",
AQ1558="SAT","ACTIVE",
AQ1558="SPARE-ISSUE","SPARE-ISSUE",
AQ1558="Fiber CAmtel","ACTIVE",
AQ1558="Fiber AOF","ACTIVE",
AQ1558="Projet OCM (HUAWEI)","PLANNED WORKS",
AQ1558="Projet OCM (NOKIA)","PLANNED WORKS",
AQ1558="ACCESS-ISSUE","ACCESS-ISSUE",
AQ1558="Projet OCM (ZTE, NOKIA, autres projets)","PLANNED WORKS",
AQ1558="No root CAuse","No root cause",
AQ1558="ODU HS","ACTIVE",
AQ1558="IP &amp; VLAN","ACTIVE",
AQ1558="Warehouse HUAWEI","SPARE-ISSUE",
AQ1558="SPARE-HS","SPARE-ISSUE",
AQ1558="Power Telco","ACTIVE", AQ1558="no impacts","no impacts"
),"")</f>
        <v>No root cause</v>
      </c>
      <c r="AS1558" s="92" t="s">
        <v>5537</v>
      </c>
      <c r="AT1558" s="98" t="s">
        <v>1937</v>
      </c>
      <c r="AV1558" s="17" t="s">
        <v>5537</v>
      </c>
      <c r="AW1558" s="7" t="s">
        <v>5537</v>
      </c>
      <c r="AX1558" s="6" t="s">
        <v>5537</v>
      </c>
      <c r="AY1558" s="7"/>
      <c r="AZ1558" s="3" t="s">
        <v>5537</v>
      </c>
      <c r="BA1558" s="18" t="s">
        <v>5537</v>
      </c>
      <c r="BB1558" s="18" t="s">
        <v>5537</v>
      </c>
      <c r="BC1558" s="18" t="s">
        <v>5537</v>
      </c>
      <c r="BD1558" s="18" t="s">
        <v>5537</v>
      </c>
      <c r="BE1558" s="18" t="s">
        <v>5537</v>
      </c>
      <c r="BF1558" s="18" t="s">
        <v>5537</v>
      </c>
      <c r="BG1558" s="18" t="s">
        <v>5537</v>
      </c>
      <c r="BH1558" s="18" t="s">
        <v>5537</v>
      </c>
      <c r="BI1558" s="18" t="s">
        <v>5537</v>
      </c>
      <c r="BJ1558" s="18" t="s">
        <v>5537</v>
      </c>
      <c r="BK1558" s="18" t="s">
        <v>5537</v>
      </c>
      <c r="BL1558" s="9" t="s">
        <v>5537</v>
      </c>
      <c r="BM1558" s="14" t="s">
        <v>5537</v>
      </c>
      <c r="BN1558" s="14" t="s">
        <v>5537</v>
      </c>
      <c r="BO1558" s="14" t="str">
        <f>_xlfn.XLOOKUP(B1558,'[4]cell downs 18042026 17h'!$B:$B,'[4]cell downs 18042026 17h'!$B:$B,"")</f>
        <v/>
      </c>
      <c r="BP1558" s="14" t="str">
        <f>_xlfn.XLOOKUP(B1558,'[5]Cells Huawei 19042026 15h'!$B:$B,'[5]Cells Huawei 19042026 15h'!$B:$B,"")</f>
        <v/>
      </c>
      <c r="BQ1558" s="9" t="str">
        <f>_xlfn.XLOOKUP(B1558,'[6]cells down 19042026 9H40'!$B:$B,'[6]cells down 19042026 9H40'!$B:$B,"")</f>
        <v/>
      </c>
      <c r="BR1558" s="9" t="s">
        <v>1937</v>
      </c>
      <c r="BS1558" s="9" t="s">
        <v>318</v>
      </c>
      <c r="BT1558" s="108"/>
    </row>
    <row r="1559" spans="1:72" s="9" customFormat="1" x14ac:dyDescent="0.35">
      <c r="A1559" s="1" t="s">
        <v>3485</v>
      </c>
      <c r="B1559" s="8" t="s">
        <v>3486</v>
      </c>
      <c r="C1559" s="3" t="str">
        <f>_xlfn.XLOOKUP(B1559,'[1]daily break down'!$D:$D,'[1]daily break down'!$E:$E,"")</f>
        <v>Yaounde</v>
      </c>
      <c r="D1559" s="1" t="s">
        <v>11</v>
      </c>
      <c r="E1559" s="1" t="s">
        <v>12</v>
      </c>
      <c r="F1559" s="3" t="s">
        <v>37</v>
      </c>
      <c r="G1559" s="1" t="s">
        <v>38</v>
      </c>
      <c r="H1559" s="34" t="str">
        <f>_xlfn.XLOOKUP(B1559,[2]CALCULATION!$B:$B,[2]CALCULATION!$H:$H,"")</f>
        <v>ZTE</v>
      </c>
      <c r="I1559" s="28">
        <v>0</v>
      </c>
      <c r="J1559" s="28">
        <v>0</v>
      </c>
      <c r="K1559" s="28">
        <v>0</v>
      </c>
      <c r="L1559" s="28">
        <v>0</v>
      </c>
      <c r="M1559" s="28">
        <v>0</v>
      </c>
      <c r="N1559" s="28">
        <v>0</v>
      </c>
      <c r="O1559" s="28">
        <v>9.2742407250458962E-3</v>
      </c>
      <c r="P1559" s="28">
        <v>0</v>
      </c>
      <c r="Q1559" s="28">
        <v>3.4859552325266199</v>
      </c>
      <c r="R1559" s="28">
        <v>0</v>
      </c>
      <c r="S1559" s="93">
        <v>0</v>
      </c>
      <c r="T1559" s="93">
        <f>_xlfn.XLOOKUP(B1559,'[3]Nur des jours'!$B:$B,'[3]Nur des jours'!$U:$U,"")</f>
        <v>0</v>
      </c>
      <c r="U1559" s="93">
        <v>0</v>
      </c>
      <c r="V1559" s="93">
        <v>0</v>
      </c>
      <c r="W1559" s="93">
        <v>0</v>
      </c>
      <c r="X1559" s="93">
        <v>0</v>
      </c>
      <c r="Y1559" s="93">
        <v>0</v>
      </c>
      <c r="Z1559" s="93">
        <v>0</v>
      </c>
      <c r="AA1559" s="93">
        <v>0</v>
      </c>
      <c r="AB1559" s="93">
        <v>0</v>
      </c>
      <c r="AC1559" s="93">
        <f>_xlfn.XLOOKUP(B1559,'[3]Nur des jours'!$B:$B,'[3]Nur des jours'!$N:$N,"")</f>
        <v>0</v>
      </c>
      <c r="AD1559" s="93">
        <v>0</v>
      </c>
      <c r="AE1559" s="93">
        <v>0</v>
      </c>
      <c r="AF1559" s="93">
        <v>0</v>
      </c>
      <c r="AG1559" s="93"/>
      <c r="AH1559" s="93">
        <v>0</v>
      </c>
      <c r="AI1559" s="93">
        <v>0</v>
      </c>
      <c r="AJ1559" s="93">
        <v>0</v>
      </c>
      <c r="AK1559" s="93">
        <v>0</v>
      </c>
      <c r="AL1559" s="93">
        <v>0</v>
      </c>
      <c r="AM1559" s="49" t="s">
        <v>5559</v>
      </c>
      <c r="AN1559" s="49"/>
      <c r="AO1559" s="48" t="str" cm="1">
        <f t="array" ref="AO1559">IFERROR(_xlfn.IFS(
AQ1559="MPR ISSUE","PDH",
AQ1559="BSS Hardware Issue","BSS",
AQ1559="Sites strategiques, MLL, Pylone, etc.","ENVTECH",
AQ1559="AKTIVCO DEFAUT GE &amp; POWER Cabinet","AKTIVCO",
AQ1559="AKTIVCO Coupure ENEO &amp; Baisse de tension","AKTIVCO GRID ONLY",
AQ1559="Coupure ENEO &amp; Baisse de tension","IHS GRID ONLY",
AQ1559="Defaut GE &amp; POWER Cabinet","IHS",
AQ1559="Sharing","Partners",
AQ1559="Sites strategiques &amp; DataCenter","SST &amp; DC",
AQ1559="Exclu","Exclu",
AQ1559="SAT","SAT",
AQ1559="SPARE-ISSUE","SPARE-ISSUE",
AQ1559="Fiber CAmtel","TRANS_FO_CAMTEL",
AQ1559="Fiber AOF","Fiber AOF",
AQ1559="Projet OCM (HUAWEI)","TRAVAUX-HUAWEI",
AQ1559="Projet OCM (NOKIA)","TRAVAUX-NOKIA",
AQ1559="ACCESS-ISSUE","ACCESS-ISSUE",
AQ1559="Projet OCM (ZTE, NOKIA, autres projets)","TRAVAUX OCM",
AQ1559="No root CAuse","No root cause",
AQ1559="ODU HS","PDH",
AQ1559="IP &amp; VLAN","PDH",
AQ1559="Warehouse HUAWEI","SPARE-ISSUE",
AQ1559="SPARE-HS","SPARE-ISSUE",
AQ1559="Power Telco","BSS",AQ1559="no impacts","no impacts"
),"")</f>
        <v>No root cause</v>
      </c>
      <c r="AP1559" s="48" t="str" cm="1">
        <f t="array" ref="AP1559">IFERROR(_xlfn.IFS(
AQ1559="MPR ISSUE","TX ISSUE",
AQ1559="BSS Hardware Issue","RAN ISSUE",
AQ1559="Sites strategiques, MLL, Pylone, etc.","ENVTECH",
AQ1559="AKTIVCO DEFAUT GE &amp; POWER Cabinet","POWER ISSUE",
AQ1559="AKTIVCO Coupure ENEO &amp; Baisse de tension","POWER ISSUE",
AQ1559="Coupure ENEO &amp; Baisse de tension","POWER ISSUE",
AQ1559="Defaut GE &amp; POWER Cabinet","POWER ISSUE",
AQ1559="Sharing","POWER ISSUE",
AQ1559="Sites strategiques &amp; DataCenter","POWER ISSUE",
AQ1559="Exclu","Exclu",
AQ1559="SAT","TX ISSUE",
AQ1559="SPARE-ISSUE","SPARE-ISSUE",
AQ1559="Fiber CAmtel","TX ISSUE",
AQ1559="Fiber AOF","TX ISSUE",
AQ1559="Projet OCM (HUAWEI)","TRAVAUX-HUAWEI",
AQ1559="Projet OCM (NOKIA)","TRAVAUX -NOKIA",
AQ1559="ACCESS-ISSUE","ACCESS-ISSUE",
AQ1559="Projet OCM (ZTE, NOKIA, autres projets)","TRAVAUX OCM",
AQ1559="No root CAuse","No root cause",
AQ1559="ODU HS","TX ISSUE",
AQ1559="IP &amp; VLAN","TX ISSUE",
AQ1559="Warehouse HUAWEI","SPARE-ISSUE",
AQ1559="SPARE-HS","SPARE-ISSUE",
AQ1559="Power Telco","RAN ISSUE",AQ1559="no impacts","no impacts"
),"")</f>
        <v>No root cause</v>
      </c>
      <c r="AQ1559" s="126" t="s">
        <v>5344</v>
      </c>
      <c r="AR1559" s="48" t="str" cm="1">
        <f t="array" ref="AR1559">IFERROR(_xlfn.IFS(
AQ1559="MPR ISSUE","ACTIVE",
AQ1559="BSS Hardware Issue","ACTIVE",
AQ1559="Sites strategiques, MLL, Pylone, etc.","PASSIVE",
AQ1559="AKTIVCO DEFAUT GE &amp; POWER Cabinet","PASSIVE",
AQ1559="AKTIVCO Coupure ENEO &amp; Baisse de tension","PASSIVE",
AQ1559="Coupure ENEO &amp; Baisse de tension","PASSIVE",
AQ1559="Defaut GE &amp; POWER Cabinet","PASSIVE",
AQ1559="Sharing","PASSIVE",
AQ1559="Sites strategiques &amp; DataCenter","PASSIVE",
AQ1559="Exclu","Exclu",
AQ1559="SAT","ACTIVE",
AQ1559="SPARE-ISSUE","SPARE-ISSUE",
AQ1559="Fiber CAmtel","ACTIVE",
AQ1559="Fiber AOF","ACTIVE",
AQ1559="Projet OCM (HUAWEI)","PLANNED WORKS",
AQ1559="Projet OCM (NOKIA)","PLANNED WORKS",
AQ1559="ACCESS-ISSUE","ACCESS-ISSUE",
AQ1559="Projet OCM (ZTE, NOKIA, autres projets)","PLANNED WORKS",
AQ1559="No root CAuse","No root cause",
AQ1559="ODU HS","ACTIVE",
AQ1559="IP &amp; VLAN","ACTIVE",
AQ1559="Warehouse HUAWEI","SPARE-ISSUE",
AQ1559="SPARE-HS","SPARE-ISSUE",
AQ1559="Power Telco","ACTIVE", AQ1559="no impacts","no impacts"
),"")</f>
        <v>No root cause</v>
      </c>
      <c r="AS1559" s="92" t="s">
        <v>5537</v>
      </c>
      <c r="AT1559" s="98" t="s">
        <v>3486</v>
      </c>
      <c r="AV1559" s="17" t="s">
        <v>5537</v>
      </c>
      <c r="AW1559" s="7" t="s">
        <v>5537</v>
      </c>
      <c r="AX1559" s="6" t="s">
        <v>5537</v>
      </c>
      <c r="AY1559" s="7"/>
      <c r="AZ1559" s="3" t="s">
        <v>5537</v>
      </c>
      <c r="BA1559" s="18" t="s">
        <v>5537</v>
      </c>
      <c r="BB1559" s="18" t="s">
        <v>5537</v>
      </c>
      <c r="BC1559" s="18" t="s">
        <v>5537</v>
      </c>
      <c r="BD1559" s="18" t="s">
        <v>5537</v>
      </c>
      <c r="BE1559" s="18" t="s">
        <v>5537</v>
      </c>
      <c r="BF1559" s="18" t="s">
        <v>5537</v>
      </c>
      <c r="BG1559" s="18" t="s">
        <v>5537</v>
      </c>
      <c r="BH1559" s="18" t="s">
        <v>5537</v>
      </c>
      <c r="BI1559" s="18" t="s">
        <v>5537</v>
      </c>
      <c r="BJ1559" s="18" t="s">
        <v>5537</v>
      </c>
      <c r="BK1559" s="18" t="s">
        <v>5537</v>
      </c>
      <c r="BL1559" s="9" t="s">
        <v>5537</v>
      </c>
      <c r="BM1559" s="14" t="s">
        <v>5537</v>
      </c>
      <c r="BN1559" s="14" t="s">
        <v>5537</v>
      </c>
      <c r="BO1559" s="14" t="str">
        <f>_xlfn.XLOOKUP(B1559,'[4]cell downs 18042026 17h'!$B:$B,'[4]cell downs 18042026 17h'!$B:$B,"")</f>
        <v/>
      </c>
      <c r="BP1559" s="14" t="str">
        <f>_xlfn.XLOOKUP(B1559,'[5]Cells Huawei 19042026 15h'!$B:$B,'[5]Cells Huawei 19042026 15h'!$B:$B,"")</f>
        <v/>
      </c>
      <c r="BQ1559" s="9" t="str">
        <f>_xlfn.XLOOKUP(B1559,'[6]cells down 19042026 9H40'!$B:$B,'[6]cells down 19042026 9H40'!$B:$B,"")</f>
        <v/>
      </c>
      <c r="BR1559" s="9" t="s">
        <v>3486</v>
      </c>
      <c r="BS1559" s="9" t="s">
        <v>12</v>
      </c>
      <c r="BT1559" s="108"/>
    </row>
    <row r="1560" spans="1:72" s="9" customFormat="1" x14ac:dyDescent="0.35">
      <c r="A1560" s="1" t="s">
        <v>4167</v>
      </c>
      <c r="B1560" s="8" t="s">
        <v>4168</v>
      </c>
      <c r="C1560" s="3" t="str">
        <f>_xlfn.XLOOKUP(B1560,'[1]daily break down'!$D:$D,'[1]daily break down'!$E:$E,"")</f>
        <v>Yaounde</v>
      </c>
      <c r="D1560" s="1" t="s">
        <v>11</v>
      </c>
      <c r="E1560" s="1" t="s">
        <v>12</v>
      </c>
      <c r="F1560" s="3" t="s">
        <v>37</v>
      </c>
      <c r="G1560" s="1" t="s">
        <v>38</v>
      </c>
      <c r="H1560" s="34" t="str">
        <f>_xlfn.XLOOKUP(B1560,[2]CALCULATION!$B:$B,[2]CALCULATION!$H:$H,"")</f>
        <v>ZTE</v>
      </c>
      <c r="I1560" s="28">
        <v>0</v>
      </c>
      <c r="J1560" s="28">
        <v>0</v>
      </c>
      <c r="K1560" s="28">
        <v>0</v>
      </c>
      <c r="L1560" s="28">
        <v>0</v>
      </c>
      <c r="M1560" s="28">
        <v>0</v>
      </c>
      <c r="N1560" s="28">
        <v>0</v>
      </c>
      <c r="O1560" s="28">
        <v>0</v>
      </c>
      <c r="P1560" s="28">
        <v>0</v>
      </c>
      <c r="Q1560" s="28">
        <v>0</v>
      </c>
      <c r="R1560" s="28">
        <v>0</v>
      </c>
      <c r="S1560" s="93">
        <v>0.65065932717523789</v>
      </c>
      <c r="T1560" s="93">
        <f>_xlfn.XLOOKUP(B1560,'[3]Nur des jours'!$B:$B,'[3]Nur des jours'!$U:$U,"")</f>
        <v>0</v>
      </c>
      <c r="U1560" s="93">
        <v>0</v>
      </c>
      <c r="V1560" s="93">
        <v>0</v>
      </c>
      <c r="W1560" s="93">
        <v>0</v>
      </c>
      <c r="X1560" s="93">
        <v>0</v>
      </c>
      <c r="Y1560" s="93">
        <v>0</v>
      </c>
      <c r="Z1560" s="93">
        <v>0</v>
      </c>
      <c r="AA1560" s="93">
        <v>0</v>
      </c>
      <c r="AB1560" s="93">
        <v>0</v>
      </c>
      <c r="AC1560" s="93">
        <f>_xlfn.XLOOKUP(B1560,'[3]Nur des jours'!$B:$B,'[3]Nur des jours'!$N:$N,"")</f>
        <v>0</v>
      </c>
      <c r="AD1560" s="93">
        <v>0</v>
      </c>
      <c r="AE1560" s="93">
        <v>0</v>
      </c>
      <c r="AF1560" s="93">
        <v>0</v>
      </c>
      <c r="AG1560" s="93"/>
      <c r="AH1560" s="93">
        <v>0</v>
      </c>
      <c r="AI1560" s="93">
        <v>0</v>
      </c>
      <c r="AJ1560" s="93">
        <v>0</v>
      </c>
      <c r="AK1560" s="93">
        <v>0</v>
      </c>
      <c r="AL1560" s="93">
        <v>0</v>
      </c>
      <c r="AM1560" s="49" t="s">
        <v>5559</v>
      </c>
      <c r="AN1560" s="49"/>
      <c r="AO1560" s="48" t="str" cm="1">
        <f t="array" ref="AO1560">IFERROR(_xlfn.IFS(
AQ1560="MPR ISSUE","PDH",
AQ1560="BSS Hardware Issue","BSS",
AQ1560="Sites strategiques, MLL, Pylone, etc.","ENVTECH",
AQ1560="AKTIVCO DEFAUT GE &amp; POWER Cabinet","AKTIVCO",
AQ1560="AKTIVCO Coupure ENEO &amp; Baisse de tension","AKTIVCO GRID ONLY",
AQ1560="Coupure ENEO &amp; Baisse de tension","IHS GRID ONLY",
AQ1560="Defaut GE &amp; POWER Cabinet","IHS",
AQ1560="Sharing","Partners",
AQ1560="Sites strategiques &amp; DataCenter","SST &amp; DC",
AQ1560="Exclu","Exclu",
AQ1560="SAT","SAT",
AQ1560="SPARE-ISSUE","SPARE-ISSUE",
AQ1560="Fiber CAmtel","TRANS_FO_CAMTEL",
AQ1560="Fiber AOF","Fiber AOF",
AQ1560="Projet OCM (HUAWEI)","TRAVAUX-HUAWEI",
AQ1560="Projet OCM (NOKIA)","TRAVAUX-NOKIA",
AQ1560="ACCESS-ISSUE","ACCESS-ISSUE",
AQ1560="Projet OCM (ZTE, NOKIA, autres projets)","TRAVAUX OCM",
AQ1560="No root CAuse","No root cause",
AQ1560="ODU HS","PDH",
AQ1560="IP &amp; VLAN","PDH",
AQ1560="Warehouse HUAWEI","SPARE-ISSUE",
AQ1560="SPARE-HS","SPARE-ISSUE",
AQ1560="Power Telco","BSS",AQ1560="no impacts","no impacts"
),"")</f>
        <v>No root cause</v>
      </c>
      <c r="AP1560" s="48" t="str" cm="1">
        <f t="array" ref="AP1560">IFERROR(_xlfn.IFS(
AQ1560="MPR ISSUE","TX ISSUE",
AQ1560="BSS Hardware Issue","RAN ISSUE",
AQ1560="Sites strategiques, MLL, Pylone, etc.","ENVTECH",
AQ1560="AKTIVCO DEFAUT GE &amp; POWER Cabinet","POWER ISSUE",
AQ1560="AKTIVCO Coupure ENEO &amp; Baisse de tension","POWER ISSUE",
AQ1560="Coupure ENEO &amp; Baisse de tension","POWER ISSUE",
AQ1560="Defaut GE &amp; POWER Cabinet","POWER ISSUE",
AQ1560="Sharing","POWER ISSUE",
AQ1560="Sites strategiques &amp; DataCenter","POWER ISSUE",
AQ1560="Exclu","Exclu",
AQ1560="SAT","TX ISSUE",
AQ1560="SPARE-ISSUE","SPARE-ISSUE",
AQ1560="Fiber CAmtel","TX ISSUE",
AQ1560="Fiber AOF","TX ISSUE",
AQ1560="Projet OCM (HUAWEI)","TRAVAUX-HUAWEI",
AQ1560="Projet OCM (NOKIA)","TRAVAUX -NOKIA",
AQ1560="ACCESS-ISSUE","ACCESS-ISSUE",
AQ1560="Projet OCM (ZTE, NOKIA, autres projets)","TRAVAUX OCM",
AQ1560="No root CAuse","No root cause",
AQ1560="ODU HS","TX ISSUE",
AQ1560="IP &amp; VLAN","TX ISSUE",
AQ1560="Warehouse HUAWEI","SPARE-ISSUE",
AQ1560="SPARE-HS","SPARE-ISSUE",
AQ1560="Power Telco","RAN ISSUE",AQ1560="no impacts","no impacts"
),"")</f>
        <v>No root cause</v>
      </c>
      <c r="AQ1560" s="126" t="s">
        <v>5344</v>
      </c>
      <c r="AR1560" s="48" t="str" cm="1">
        <f t="array" ref="AR1560">IFERROR(_xlfn.IFS(
AQ1560="MPR ISSUE","ACTIVE",
AQ1560="BSS Hardware Issue","ACTIVE",
AQ1560="Sites strategiques, MLL, Pylone, etc.","PASSIVE",
AQ1560="AKTIVCO DEFAUT GE &amp; POWER Cabinet","PASSIVE",
AQ1560="AKTIVCO Coupure ENEO &amp; Baisse de tension","PASSIVE",
AQ1560="Coupure ENEO &amp; Baisse de tension","PASSIVE",
AQ1560="Defaut GE &amp; POWER Cabinet","PASSIVE",
AQ1560="Sharing","PASSIVE",
AQ1560="Sites strategiques &amp; DataCenter","PASSIVE",
AQ1560="Exclu","Exclu",
AQ1560="SAT","ACTIVE",
AQ1560="SPARE-ISSUE","SPARE-ISSUE",
AQ1560="Fiber CAmtel","ACTIVE",
AQ1560="Fiber AOF","ACTIVE",
AQ1560="Projet OCM (HUAWEI)","PLANNED WORKS",
AQ1560="Projet OCM (NOKIA)","PLANNED WORKS",
AQ1560="ACCESS-ISSUE","ACCESS-ISSUE",
AQ1560="Projet OCM (ZTE, NOKIA, autres projets)","PLANNED WORKS",
AQ1560="No root CAuse","No root cause",
AQ1560="ODU HS","ACTIVE",
AQ1560="IP &amp; VLAN","ACTIVE",
AQ1560="Warehouse HUAWEI","SPARE-ISSUE",
AQ1560="SPARE-HS","SPARE-ISSUE",
AQ1560="Power Telco","ACTIVE", AQ1560="no impacts","no impacts"
),"")</f>
        <v>No root cause</v>
      </c>
      <c r="AS1560" s="92" t="s">
        <v>5537</v>
      </c>
      <c r="AT1560" s="98" t="s">
        <v>4168</v>
      </c>
      <c r="AV1560" s="17" t="s">
        <v>5537</v>
      </c>
      <c r="AW1560" s="7" t="s">
        <v>5537</v>
      </c>
      <c r="AX1560" s="6" t="s">
        <v>5537</v>
      </c>
      <c r="AY1560" s="7"/>
      <c r="AZ1560" s="3" t="s">
        <v>5537</v>
      </c>
      <c r="BA1560" s="18" t="s">
        <v>5537</v>
      </c>
      <c r="BB1560" s="18" t="s">
        <v>5537</v>
      </c>
      <c r="BC1560" s="18" t="s">
        <v>5537</v>
      </c>
      <c r="BD1560" s="18" t="s">
        <v>5537</v>
      </c>
      <c r="BE1560" s="18" t="s">
        <v>5537</v>
      </c>
      <c r="BF1560" s="18" t="s">
        <v>5537</v>
      </c>
      <c r="BG1560" s="18" t="s">
        <v>5537</v>
      </c>
      <c r="BH1560" s="18" t="s">
        <v>5537</v>
      </c>
      <c r="BI1560" s="18" t="s">
        <v>5537</v>
      </c>
      <c r="BJ1560" s="18" t="s">
        <v>5537</v>
      </c>
      <c r="BK1560" s="18" t="s">
        <v>5537</v>
      </c>
      <c r="BL1560" s="9" t="s">
        <v>5537</v>
      </c>
      <c r="BM1560" s="14" t="s">
        <v>5537</v>
      </c>
      <c r="BN1560" s="14" t="s">
        <v>5537</v>
      </c>
      <c r="BO1560" s="14" t="str">
        <f>_xlfn.XLOOKUP(B1560,'[4]cell downs 18042026 17h'!$B:$B,'[4]cell downs 18042026 17h'!$B:$B,"")</f>
        <v/>
      </c>
      <c r="BP1560" s="14" t="str">
        <f>_xlfn.XLOOKUP(B1560,'[5]Cells Huawei 19042026 15h'!$B:$B,'[5]Cells Huawei 19042026 15h'!$B:$B,"")</f>
        <v/>
      </c>
      <c r="BQ1560" s="9" t="str">
        <f>_xlfn.XLOOKUP(B1560,'[6]cells down 19042026 9H40'!$B:$B,'[6]cells down 19042026 9H40'!$B:$B,"")</f>
        <v/>
      </c>
      <c r="BR1560" s="9" t="s">
        <v>4168</v>
      </c>
      <c r="BS1560" s="9" t="s">
        <v>5537</v>
      </c>
      <c r="BT1560" s="108"/>
    </row>
    <row r="1561" spans="1:72" s="9" customFormat="1" x14ac:dyDescent="0.35">
      <c r="A1561" s="1" t="s">
        <v>1192</v>
      </c>
      <c r="B1561" s="8" t="s">
        <v>1193</v>
      </c>
      <c r="C1561" s="3" t="str">
        <f>_xlfn.XLOOKUP(B1561,'[1]daily break down'!$D:$D,'[1]daily break down'!$E:$E,"")</f>
        <v>Yaounde</v>
      </c>
      <c r="D1561" s="1" t="s">
        <v>11</v>
      </c>
      <c r="E1561" s="1" t="s">
        <v>12</v>
      </c>
      <c r="F1561" s="3" t="s">
        <v>37</v>
      </c>
      <c r="G1561" s="1" t="s">
        <v>38</v>
      </c>
      <c r="H1561" s="34" t="str">
        <f>_xlfn.XLOOKUP(B1561,[2]CALCULATION!$B:$B,[2]CALCULATION!$H:$H,"")</f>
        <v>ZTE</v>
      </c>
      <c r="I1561" s="28">
        <v>0</v>
      </c>
      <c r="J1561" s="28">
        <v>0</v>
      </c>
      <c r="K1561" s="28">
        <v>0</v>
      </c>
      <c r="L1561" s="28">
        <v>0</v>
      </c>
      <c r="M1561" s="28">
        <v>0</v>
      </c>
      <c r="N1561" s="28">
        <v>0</v>
      </c>
      <c r="O1561" s="28">
        <v>0</v>
      </c>
      <c r="P1561" s="28">
        <v>0</v>
      </c>
      <c r="Q1561" s="28">
        <v>0</v>
      </c>
      <c r="R1561" s="28">
        <v>0</v>
      </c>
      <c r="S1561" s="93">
        <v>0</v>
      </c>
      <c r="T1561" s="93">
        <f>_xlfn.XLOOKUP(B1561,'[3]Nur des jours'!$B:$B,'[3]Nur des jours'!$U:$U,"")</f>
        <v>0</v>
      </c>
      <c r="U1561" s="93">
        <v>0</v>
      </c>
      <c r="V1561" s="93">
        <v>0</v>
      </c>
      <c r="W1561" s="93">
        <v>0</v>
      </c>
      <c r="X1561" s="93">
        <v>0</v>
      </c>
      <c r="Y1561" s="93">
        <v>0</v>
      </c>
      <c r="Z1561" s="93">
        <v>0</v>
      </c>
      <c r="AA1561" s="93">
        <v>0</v>
      </c>
      <c r="AB1561" s="93">
        <v>0</v>
      </c>
      <c r="AC1561" s="93">
        <f>_xlfn.XLOOKUP(B1561,'[3]Nur des jours'!$B:$B,'[3]Nur des jours'!$N:$N,"")</f>
        <v>0</v>
      </c>
      <c r="AD1561" s="93">
        <v>0</v>
      </c>
      <c r="AE1561" s="93">
        <v>0</v>
      </c>
      <c r="AF1561" s="93">
        <v>0</v>
      </c>
      <c r="AG1561" s="93"/>
      <c r="AH1561" s="93">
        <v>0</v>
      </c>
      <c r="AI1561" s="93">
        <v>0</v>
      </c>
      <c r="AJ1561" s="93">
        <v>0</v>
      </c>
      <c r="AK1561" s="93">
        <v>0</v>
      </c>
      <c r="AL1561" s="93">
        <v>0</v>
      </c>
      <c r="AM1561" s="49" t="s">
        <v>5559</v>
      </c>
      <c r="AN1561" s="49"/>
      <c r="AO1561" s="48" t="str" cm="1">
        <f t="array" ref="AO1561">IFERROR(_xlfn.IFS(
AQ1561="MPR ISSUE","PDH",
AQ1561="BSS Hardware Issue","BSS",
AQ1561="Sites strategiques, MLL, Pylone, etc.","ENVTECH",
AQ1561="AKTIVCO DEFAUT GE &amp; POWER Cabinet","AKTIVCO",
AQ1561="AKTIVCO Coupure ENEO &amp; Baisse de tension","AKTIVCO GRID ONLY",
AQ1561="Coupure ENEO &amp; Baisse de tension","IHS GRID ONLY",
AQ1561="Defaut GE &amp; POWER Cabinet","IHS",
AQ1561="Sharing","Partners",
AQ1561="Sites strategiques &amp; DataCenter","SST &amp; DC",
AQ1561="Exclu","Exclu",
AQ1561="SAT","SAT",
AQ1561="SPARE-ISSUE","SPARE-ISSUE",
AQ1561="Fiber CAmtel","TRANS_FO_CAMTEL",
AQ1561="Fiber AOF","Fiber AOF",
AQ1561="Projet OCM (HUAWEI)","TRAVAUX-HUAWEI",
AQ1561="Projet OCM (NOKIA)","TRAVAUX-NOKIA",
AQ1561="ACCESS-ISSUE","ACCESS-ISSUE",
AQ1561="Projet OCM (ZTE, NOKIA, autres projets)","TRAVAUX OCM",
AQ1561="No root CAuse","No root cause",
AQ1561="ODU HS","PDH",
AQ1561="IP &amp; VLAN","PDH",
AQ1561="Warehouse HUAWEI","SPARE-ISSUE",
AQ1561="SPARE-HS","SPARE-ISSUE",
AQ1561="Power Telco","BSS",AQ1561="no impacts","no impacts"
),"")</f>
        <v>No root cause</v>
      </c>
      <c r="AP1561" s="48" t="str" cm="1">
        <f t="array" ref="AP1561">IFERROR(_xlfn.IFS(
AQ1561="MPR ISSUE","TX ISSUE",
AQ1561="BSS Hardware Issue","RAN ISSUE",
AQ1561="Sites strategiques, MLL, Pylone, etc.","ENVTECH",
AQ1561="AKTIVCO DEFAUT GE &amp; POWER Cabinet","POWER ISSUE",
AQ1561="AKTIVCO Coupure ENEO &amp; Baisse de tension","POWER ISSUE",
AQ1561="Coupure ENEO &amp; Baisse de tension","POWER ISSUE",
AQ1561="Defaut GE &amp; POWER Cabinet","POWER ISSUE",
AQ1561="Sharing","POWER ISSUE",
AQ1561="Sites strategiques &amp; DataCenter","POWER ISSUE",
AQ1561="Exclu","Exclu",
AQ1561="SAT","TX ISSUE",
AQ1561="SPARE-ISSUE","SPARE-ISSUE",
AQ1561="Fiber CAmtel","TX ISSUE",
AQ1561="Fiber AOF","TX ISSUE",
AQ1561="Projet OCM (HUAWEI)","TRAVAUX-HUAWEI",
AQ1561="Projet OCM (NOKIA)","TRAVAUX -NOKIA",
AQ1561="ACCESS-ISSUE","ACCESS-ISSUE",
AQ1561="Projet OCM (ZTE, NOKIA, autres projets)","TRAVAUX OCM",
AQ1561="No root CAuse","No root cause",
AQ1561="ODU HS","TX ISSUE",
AQ1561="IP &amp; VLAN","TX ISSUE",
AQ1561="Warehouse HUAWEI","SPARE-ISSUE",
AQ1561="SPARE-HS","SPARE-ISSUE",
AQ1561="Power Telco","RAN ISSUE",AQ1561="no impacts","no impacts"
),"")</f>
        <v>No root cause</v>
      </c>
      <c r="AQ1561" s="126" t="s">
        <v>5344</v>
      </c>
      <c r="AR1561" s="48" t="str" cm="1">
        <f t="array" ref="AR1561">IFERROR(_xlfn.IFS(
AQ1561="MPR ISSUE","ACTIVE",
AQ1561="BSS Hardware Issue","ACTIVE",
AQ1561="Sites strategiques, MLL, Pylone, etc.","PASSIVE",
AQ1561="AKTIVCO DEFAUT GE &amp; POWER Cabinet","PASSIVE",
AQ1561="AKTIVCO Coupure ENEO &amp; Baisse de tension","PASSIVE",
AQ1561="Coupure ENEO &amp; Baisse de tension","PASSIVE",
AQ1561="Defaut GE &amp; POWER Cabinet","PASSIVE",
AQ1561="Sharing","PASSIVE",
AQ1561="Sites strategiques &amp; DataCenter","PASSIVE",
AQ1561="Exclu","Exclu",
AQ1561="SAT","ACTIVE",
AQ1561="SPARE-ISSUE","SPARE-ISSUE",
AQ1561="Fiber CAmtel","ACTIVE",
AQ1561="Fiber AOF","ACTIVE",
AQ1561="Projet OCM (HUAWEI)","PLANNED WORKS",
AQ1561="Projet OCM (NOKIA)","PLANNED WORKS",
AQ1561="ACCESS-ISSUE","ACCESS-ISSUE",
AQ1561="Projet OCM (ZTE, NOKIA, autres projets)","PLANNED WORKS",
AQ1561="No root CAuse","No root cause",
AQ1561="ODU HS","ACTIVE",
AQ1561="IP &amp; VLAN","ACTIVE",
AQ1561="Warehouse HUAWEI","SPARE-ISSUE",
AQ1561="SPARE-HS","SPARE-ISSUE",
AQ1561="Power Telco","ACTIVE", AQ1561="no impacts","no impacts"
),"")</f>
        <v>No root cause</v>
      </c>
      <c r="AS1561" s="92" t="s">
        <v>5537</v>
      </c>
      <c r="AT1561" s="98" t="s">
        <v>1193</v>
      </c>
      <c r="AV1561" s="17" t="s">
        <v>5537</v>
      </c>
      <c r="AW1561" s="7" t="s">
        <v>5537</v>
      </c>
      <c r="AX1561" s="6" t="s">
        <v>5537</v>
      </c>
      <c r="AY1561" s="7"/>
      <c r="AZ1561" s="3" t="s">
        <v>5537</v>
      </c>
      <c r="BA1561" s="18" t="s">
        <v>5537</v>
      </c>
      <c r="BB1561" s="18" t="s">
        <v>5537</v>
      </c>
      <c r="BC1561" s="18" t="s">
        <v>5537</v>
      </c>
      <c r="BD1561" s="18" t="s">
        <v>5537</v>
      </c>
      <c r="BE1561" s="18" t="s">
        <v>5537</v>
      </c>
      <c r="BF1561" s="18" t="s">
        <v>5537</v>
      </c>
      <c r="BG1561" s="18" t="s">
        <v>5537</v>
      </c>
      <c r="BH1561" s="18" t="s">
        <v>5537</v>
      </c>
      <c r="BI1561" s="18" t="s">
        <v>5537</v>
      </c>
      <c r="BJ1561" s="18" t="s">
        <v>5537</v>
      </c>
      <c r="BK1561" s="18" t="s">
        <v>5537</v>
      </c>
      <c r="BL1561" s="9" t="s">
        <v>5537</v>
      </c>
      <c r="BM1561" s="14" t="s">
        <v>5537</v>
      </c>
      <c r="BN1561" s="14" t="s">
        <v>5537</v>
      </c>
      <c r="BO1561" s="14" t="str">
        <f>_xlfn.XLOOKUP(B1561,'[4]cell downs 18042026 17h'!$B:$B,'[4]cell downs 18042026 17h'!$B:$B,"")</f>
        <v/>
      </c>
      <c r="BP1561" s="14" t="str">
        <f>_xlfn.XLOOKUP(B1561,'[5]Cells Huawei 19042026 15h'!$B:$B,'[5]Cells Huawei 19042026 15h'!$B:$B,"")</f>
        <v/>
      </c>
      <c r="BQ1561" s="9" t="str">
        <f>_xlfn.XLOOKUP(B1561,'[6]cells down 19042026 9H40'!$B:$B,'[6]cells down 19042026 9H40'!$B:$B,"")</f>
        <v/>
      </c>
      <c r="BR1561" s="9" t="s">
        <v>1193</v>
      </c>
      <c r="BS1561" s="9" t="s">
        <v>12</v>
      </c>
      <c r="BT1561" s="108"/>
    </row>
    <row r="1562" spans="1:72" s="9" customFormat="1" x14ac:dyDescent="0.35">
      <c r="A1562" s="19" t="s">
        <v>5418</v>
      </c>
      <c r="B1562" s="26" t="s">
        <v>5419</v>
      </c>
      <c r="C1562" s="3" t="str">
        <f>_xlfn.XLOOKUP(B1562,'[1]daily break down'!$D:$D,'[1]daily break down'!$E:$E,"")</f>
        <v>Yaounde</v>
      </c>
      <c r="D1562" s="19" t="s">
        <v>357</v>
      </c>
      <c r="E1562" s="19" t="s">
        <v>80</v>
      </c>
      <c r="F1562" s="19" t="s">
        <v>5388</v>
      </c>
      <c r="G1562" s="19" t="s">
        <v>115</v>
      </c>
      <c r="H1562" s="34" t="str">
        <f>_xlfn.XLOOKUP(B1562,[2]CALCULATION!$B:$B,[2]CALCULATION!$H:$H,"")</f>
        <v>ZTE</v>
      </c>
      <c r="I1562" s="28">
        <v>0</v>
      </c>
      <c r="J1562" s="28">
        <v>0</v>
      </c>
      <c r="K1562" s="28">
        <v>0</v>
      </c>
      <c r="L1562" s="28">
        <v>0</v>
      </c>
      <c r="M1562" s="28">
        <v>0</v>
      </c>
      <c r="N1562" s="28">
        <v>0</v>
      </c>
      <c r="O1562" s="28">
        <v>0</v>
      </c>
      <c r="P1562" s="28">
        <v>0</v>
      </c>
      <c r="Q1562" s="28">
        <v>0</v>
      </c>
      <c r="R1562" s="28">
        <v>0</v>
      </c>
      <c r="S1562" s="93">
        <v>0</v>
      </c>
      <c r="T1562" s="93">
        <f>_xlfn.XLOOKUP(B1562,'[3]Nur des jours'!$B:$B,'[3]Nur des jours'!$U:$U,"")</f>
        <v>0</v>
      </c>
      <c r="U1562" s="93">
        <v>0</v>
      </c>
      <c r="V1562" s="93">
        <v>0</v>
      </c>
      <c r="W1562" s="93">
        <v>0</v>
      </c>
      <c r="X1562" s="93">
        <v>0</v>
      </c>
      <c r="Y1562" s="93">
        <v>0</v>
      </c>
      <c r="Z1562" s="93">
        <v>0</v>
      </c>
      <c r="AA1562" s="93">
        <v>0</v>
      </c>
      <c r="AB1562" s="93">
        <v>0</v>
      </c>
      <c r="AC1562" s="93">
        <f>_xlfn.XLOOKUP(B1562,'[3]Nur des jours'!$B:$B,'[3]Nur des jours'!$N:$N,"")</f>
        <v>0</v>
      </c>
      <c r="AD1562" s="93">
        <v>0</v>
      </c>
      <c r="AE1562" s="93">
        <v>0</v>
      </c>
      <c r="AF1562" s="93">
        <v>0</v>
      </c>
      <c r="AG1562" s="93"/>
      <c r="AH1562" s="93">
        <v>0</v>
      </c>
      <c r="AI1562" s="93">
        <v>0</v>
      </c>
      <c r="AJ1562" s="93">
        <v>0</v>
      </c>
      <c r="AK1562" s="93">
        <v>0</v>
      </c>
      <c r="AL1562" s="93">
        <v>0</v>
      </c>
      <c r="AM1562" s="49" t="s">
        <v>5559</v>
      </c>
      <c r="AN1562" s="49"/>
      <c r="AO1562" s="48" t="str" cm="1">
        <f t="array" ref="AO1562">IFERROR(_xlfn.IFS(
AQ1562="MPR ISSUE","PDH",
AQ1562="BSS Hardware Issue","BSS",
AQ1562="Sites strategiques, MLL, Pylone, etc.","ENVTECH",
AQ1562="AKTIVCO DEFAUT GE &amp; POWER Cabinet","AKTIVCO",
AQ1562="AKTIVCO Coupure ENEO &amp; Baisse de tension","AKTIVCO GRID ONLY",
AQ1562="Coupure ENEO &amp; Baisse de tension","IHS GRID ONLY",
AQ1562="Defaut GE &amp; POWER Cabinet","IHS",
AQ1562="Sharing","Partners",
AQ1562="Sites strategiques &amp; DataCenter","SST &amp; DC",
AQ1562="Exclu","Exclu",
AQ1562="SAT","SAT",
AQ1562="SPARE-ISSUE","SPARE-ISSUE",
AQ1562="Fiber CAmtel","TRANS_FO_CAMTEL",
AQ1562="Fiber AOF","Fiber AOF",
AQ1562="Projet OCM (HUAWEI)","TRAVAUX-HUAWEI",
AQ1562="Projet OCM (NOKIA)","TRAVAUX-NOKIA",
AQ1562="ACCESS-ISSUE","ACCESS-ISSUE",
AQ1562="Projet OCM (ZTE, NOKIA, autres projets)","TRAVAUX OCM",
AQ1562="No root CAuse","No root cause",
AQ1562="ODU HS","PDH",
AQ1562="IP &amp; VLAN","PDH",
AQ1562="Warehouse HUAWEI","SPARE-ISSUE",
AQ1562="SPARE-HS","SPARE-ISSUE",
AQ1562="Power Telco","BSS",AQ1562="no impacts","no impacts"
),"")</f>
        <v>No root cause</v>
      </c>
      <c r="AP1562" s="48" t="str" cm="1">
        <f t="array" ref="AP1562">IFERROR(_xlfn.IFS(
AQ1562="MPR ISSUE","TX ISSUE",
AQ1562="BSS Hardware Issue","RAN ISSUE",
AQ1562="Sites strategiques, MLL, Pylone, etc.","ENVTECH",
AQ1562="AKTIVCO DEFAUT GE &amp; POWER Cabinet","POWER ISSUE",
AQ1562="AKTIVCO Coupure ENEO &amp; Baisse de tension","POWER ISSUE",
AQ1562="Coupure ENEO &amp; Baisse de tension","POWER ISSUE",
AQ1562="Defaut GE &amp; POWER Cabinet","POWER ISSUE",
AQ1562="Sharing","POWER ISSUE",
AQ1562="Sites strategiques &amp; DataCenter","POWER ISSUE",
AQ1562="Exclu","Exclu",
AQ1562="SAT","TX ISSUE",
AQ1562="SPARE-ISSUE","SPARE-ISSUE",
AQ1562="Fiber CAmtel","TX ISSUE",
AQ1562="Fiber AOF","TX ISSUE",
AQ1562="Projet OCM (HUAWEI)","TRAVAUX-HUAWEI",
AQ1562="Projet OCM (NOKIA)","TRAVAUX -NOKIA",
AQ1562="ACCESS-ISSUE","ACCESS-ISSUE",
AQ1562="Projet OCM (ZTE, NOKIA, autres projets)","TRAVAUX OCM",
AQ1562="No root CAuse","No root cause",
AQ1562="ODU HS","TX ISSUE",
AQ1562="IP &amp; VLAN","TX ISSUE",
AQ1562="Warehouse HUAWEI","SPARE-ISSUE",
AQ1562="SPARE-HS","SPARE-ISSUE",
AQ1562="Power Telco","RAN ISSUE",AQ1562="no impacts","no impacts"
),"")</f>
        <v>No root cause</v>
      </c>
      <c r="AQ1562" s="67" t="s">
        <v>5344</v>
      </c>
      <c r="AR1562" s="48" t="str" cm="1">
        <f t="array" ref="AR1562">IFERROR(_xlfn.IFS(
AQ1562="MPR ISSUE","ACTIVE",
AQ1562="BSS Hardware Issue","ACTIVE",
AQ1562="Sites strategiques, MLL, Pylone, etc.","PASSIVE",
AQ1562="AKTIVCO DEFAUT GE &amp; POWER Cabinet","PASSIVE",
AQ1562="AKTIVCO Coupure ENEO &amp; Baisse de tension","PASSIVE",
AQ1562="Coupure ENEO &amp; Baisse de tension","PASSIVE",
AQ1562="Defaut GE &amp; POWER Cabinet","PASSIVE",
AQ1562="Sharing","PASSIVE",
AQ1562="Sites strategiques &amp; DataCenter","PASSIVE",
AQ1562="Exclu","Exclu",
AQ1562="SAT","ACTIVE",
AQ1562="SPARE-ISSUE","SPARE-ISSUE",
AQ1562="Fiber CAmtel","ACTIVE",
AQ1562="Fiber AOF","ACTIVE",
AQ1562="Projet OCM (HUAWEI)","PLANNED WORKS",
AQ1562="Projet OCM (NOKIA)","PLANNED WORKS",
AQ1562="ACCESS-ISSUE","ACCESS-ISSUE",
AQ1562="Projet OCM (ZTE, NOKIA, autres projets)","PLANNED WORKS",
AQ1562="No root CAuse","No root cause",
AQ1562="ODU HS","ACTIVE",
AQ1562="IP &amp; VLAN","ACTIVE",
AQ1562="Warehouse HUAWEI","SPARE-ISSUE",
AQ1562="SPARE-HS","SPARE-ISSUE",
AQ1562="Power Telco","ACTIVE", AQ1562="no impacts","no impacts"
),"")</f>
        <v>No root cause</v>
      </c>
      <c r="AS1562" s="92" t="s">
        <v>5537</v>
      </c>
      <c r="AT1562" s="98" t="s">
        <v>5419</v>
      </c>
      <c r="AV1562" s="17" t="s">
        <v>5537</v>
      </c>
      <c r="AW1562" s="7" t="s">
        <v>5537</v>
      </c>
      <c r="AX1562" s="6" t="s">
        <v>5537</v>
      </c>
      <c r="AY1562" s="7"/>
      <c r="AZ1562" s="3" t="s">
        <v>5537</v>
      </c>
      <c r="BA1562" s="18" t="s">
        <v>5537</v>
      </c>
      <c r="BB1562" s="18" t="s">
        <v>5537</v>
      </c>
      <c r="BC1562" s="18" t="s">
        <v>5537</v>
      </c>
      <c r="BD1562" s="18" t="s">
        <v>5537</v>
      </c>
      <c r="BE1562" s="18" t="s">
        <v>5537</v>
      </c>
      <c r="BF1562" s="18" t="s">
        <v>5537</v>
      </c>
      <c r="BG1562" s="18" t="s">
        <v>5537</v>
      </c>
      <c r="BH1562" s="18" t="s">
        <v>5537</v>
      </c>
      <c r="BI1562" s="18" t="s">
        <v>5537</v>
      </c>
      <c r="BJ1562" s="18" t="s">
        <v>5537</v>
      </c>
      <c r="BK1562" s="18" t="s">
        <v>5537</v>
      </c>
      <c r="BL1562" s="9" t="s">
        <v>5537</v>
      </c>
      <c r="BM1562" s="14" t="s">
        <v>5537</v>
      </c>
      <c r="BN1562" s="14" t="s">
        <v>5537</v>
      </c>
      <c r="BO1562" s="14" t="str">
        <f>_xlfn.XLOOKUP(B1562,'[4]cell downs 18042026 17h'!$B:$B,'[4]cell downs 18042026 17h'!$B:$B,"")</f>
        <v/>
      </c>
      <c r="BP1562" s="14" t="str">
        <f>_xlfn.XLOOKUP(B1562,'[5]Cells Huawei 19042026 15h'!$B:$B,'[5]Cells Huawei 19042026 15h'!$B:$B,"")</f>
        <v/>
      </c>
      <c r="BQ1562" s="9" t="str">
        <f>_xlfn.XLOOKUP(B1562,'[6]cells down 19042026 9H40'!$B:$B,'[6]cells down 19042026 9H40'!$B:$B,"")</f>
        <v/>
      </c>
      <c r="BR1562" s="9" t="s">
        <v>5537</v>
      </c>
      <c r="BS1562" s="9" t="s">
        <v>594</v>
      </c>
      <c r="BT1562" s="108"/>
    </row>
    <row r="1563" spans="1:72" s="9" customFormat="1" x14ac:dyDescent="0.35">
      <c r="A1563" s="1" t="s">
        <v>4643</v>
      </c>
      <c r="B1563" s="8" t="s">
        <v>4644</v>
      </c>
      <c r="C1563" s="3" t="str">
        <f>_xlfn.XLOOKUP(B1563,'[1]daily break down'!$D:$D,'[1]daily break down'!$E:$E,"")</f>
        <v>Yaounde</v>
      </c>
      <c r="D1563" s="1"/>
      <c r="E1563" s="1"/>
      <c r="F1563" s="3" t="s">
        <v>37</v>
      </c>
      <c r="G1563" s="1" t="s">
        <v>38</v>
      </c>
      <c r="H1563" s="34" t="str">
        <f>_xlfn.XLOOKUP(B1563,[2]CALCULATION!$B:$B,[2]CALCULATION!$H:$H,"")</f>
        <v>ZTE</v>
      </c>
      <c r="I1563" s="28">
        <v>0</v>
      </c>
      <c r="J1563" s="28">
        <v>0</v>
      </c>
      <c r="K1563" s="28">
        <v>0</v>
      </c>
      <c r="L1563" s="28">
        <v>0</v>
      </c>
      <c r="M1563" s="28">
        <v>0</v>
      </c>
      <c r="N1563" s="28">
        <v>0</v>
      </c>
      <c r="O1563" s="28">
        <v>0</v>
      </c>
      <c r="P1563" s="28">
        <v>0</v>
      </c>
      <c r="Q1563" s="28">
        <v>0</v>
      </c>
      <c r="R1563" s="28">
        <v>0</v>
      </c>
      <c r="S1563" s="93">
        <v>0</v>
      </c>
      <c r="T1563" s="93">
        <f>_xlfn.XLOOKUP(B1563,'[3]Nur des jours'!$B:$B,'[3]Nur des jours'!$U:$U,"")</f>
        <v>0</v>
      </c>
      <c r="U1563" s="93">
        <v>0</v>
      </c>
      <c r="V1563" s="93">
        <v>0</v>
      </c>
      <c r="W1563" s="93">
        <v>0</v>
      </c>
      <c r="X1563" s="93">
        <v>0</v>
      </c>
      <c r="Y1563" s="93">
        <v>0</v>
      </c>
      <c r="Z1563" s="93">
        <v>0</v>
      </c>
      <c r="AA1563" s="93">
        <v>0</v>
      </c>
      <c r="AB1563" s="93">
        <v>0</v>
      </c>
      <c r="AC1563" s="93">
        <f>_xlfn.XLOOKUP(B1563,'[3]Nur des jours'!$B:$B,'[3]Nur des jours'!$N:$N,"")</f>
        <v>0</v>
      </c>
      <c r="AD1563" s="93">
        <v>0</v>
      </c>
      <c r="AE1563" s="93">
        <v>0</v>
      </c>
      <c r="AF1563" s="93">
        <v>0</v>
      </c>
      <c r="AG1563" s="93"/>
      <c r="AH1563" s="93">
        <v>0</v>
      </c>
      <c r="AI1563" s="93">
        <v>0</v>
      </c>
      <c r="AJ1563" s="93">
        <v>0</v>
      </c>
      <c r="AK1563" s="93">
        <v>0</v>
      </c>
      <c r="AL1563" s="93">
        <v>0</v>
      </c>
      <c r="AM1563" s="49" t="s">
        <v>5559</v>
      </c>
      <c r="AN1563" s="49"/>
      <c r="AO1563" s="48" t="str" cm="1">
        <f t="array" ref="AO1563">IFERROR(_xlfn.IFS(
AQ1563="MPR ISSUE","PDH",
AQ1563="BSS Hardware Issue","BSS",
AQ1563="Sites strategiques, MLL, Pylone, etc.","ENVTECH",
AQ1563="AKTIVCO DEFAUT GE &amp; POWER Cabinet","AKTIVCO",
AQ1563="AKTIVCO Coupure ENEO &amp; Baisse de tension","AKTIVCO GRID ONLY",
AQ1563="Coupure ENEO &amp; Baisse de tension","IHS GRID ONLY",
AQ1563="Defaut GE &amp; POWER Cabinet","IHS",
AQ1563="Sharing","Partners",
AQ1563="Sites strategiques &amp; DataCenter","SST &amp; DC",
AQ1563="Exclu","Exclu",
AQ1563="SAT","SAT",
AQ1563="SPARE-ISSUE","SPARE-ISSUE",
AQ1563="Fiber CAmtel","TRANS_FO_CAMTEL",
AQ1563="Fiber AOF","Fiber AOF",
AQ1563="Projet OCM (HUAWEI)","TRAVAUX-HUAWEI",
AQ1563="Projet OCM (NOKIA)","TRAVAUX-NOKIA",
AQ1563="ACCESS-ISSUE","ACCESS-ISSUE",
AQ1563="Projet OCM (ZTE, NOKIA, autres projets)","TRAVAUX OCM",
AQ1563="No root CAuse","No root cause",
AQ1563="ODU HS","PDH",
AQ1563="IP &amp; VLAN","PDH",
AQ1563="Warehouse HUAWEI","SPARE-ISSUE",
AQ1563="SPARE-HS","SPARE-ISSUE",
AQ1563="Power Telco","BSS",AQ1563="no impacts","no impacts"
),"")</f>
        <v>No root cause</v>
      </c>
      <c r="AP1563" s="48" t="str" cm="1">
        <f t="array" ref="AP1563">IFERROR(_xlfn.IFS(
AQ1563="MPR ISSUE","TX ISSUE",
AQ1563="BSS Hardware Issue","RAN ISSUE",
AQ1563="Sites strategiques, MLL, Pylone, etc.","ENVTECH",
AQ1563="AKTIVCO DEFAUT GE &amp; POWER Cabinet","POWER ISSUE",
AQ1563="AKTIVCO Coupure ENEO &amp; Baisse de tension","POWER ISSUE",
AQ1563="Coupure ENEO &amp; Baisse de tension","POWER ISSUE",
AQ1563="Defaut GE &amp; POWER Cabinet","POWER ISSUE",
AQ1563="Sharing","POWER ISSUE",
AQ1563="Sites strategiques &amp; DataCenter","POWER ISSUE",
AQ1563="Exclu","Exclu",
AQ1563="SAT","TX ISSUE",
AQ1563="SPARE-ISSUE","SPARE-ISSUE",
AQ1563="Fiber CAmtel","TX ISSUE",
AQ1563="Fiber AOF","TX ISSUE",
AQ1563="Projet OCM (HUAWEI)","TRAVAUX-HUAWEI",
AQ1563="Projet OCM (NOKIA)","TRAVAUX -NOKIA",
AQ1563="ACCESS-ISSUE","ACCESS-ISSUE",
AQ1563="Projet OCM (ZTE, NOKIA, autres projets)","TRAVAUX OCM",
AQ1563="No root CAuse","No root cause",
AQ1563="ODU HS","TX ISSUE",
AQ1563="IP &amp; VLAN","TX ISSUE",
AQ1563="Warehouse HUAWEI","SPARE-ISSUE",
AQ1563="SPARE-HS","SPARE-ISSUE",
AQ1563="Power Telco","RAN ISSUE",AQ1563="no impacts","no impacts"
),"")</f>
        <v>No root cause</v>
      </c>
      <c r="AQ1563" s="67" t="s">
        <v>5344</v>
      </c>
      <c r="AR1563" s="48" t="str" cm="1">
        <f t="array" ref="AR1563">IFERROR(_xlfn.IFS(
AQ1563="MPR ISSUE","ACTIVE",
AQ1563="BSS Hardware Issue","ACTIVE",
AQ1563="Sites strategiques, MLL, Pylone, etc.","PASSIVE",
AQ1563="AKTIVCO DEFAUT GE &amp; POWER Cabinet","PASSIVE",
AQ1563="AKTIVCO Coupure ENEO &amp; Baisse de tension","PASSIVE",
AQ1563="Coupure ENEO &amp; Baisse de tension","PASSIVE",
AQ1563="Defaut GE &amp; POWER Cabinet","PASSIVE",
AQ1563="Sharing","PASSIVE",
AQ1563="Sites strategiques &amp; DataCenter","PASSIVE",
AQ1563="Exclu","Exclu",
AQ1563="SAT","ACTIVE",
AQ1563="SPARE-ISSUE","SPARE-ISSUE",
AQ1563="Fiber CAmtel","ACTIVE",
AQ1563="Fiber AOF","ACTIVE",
AQ1563="Projet OCM (HUAWEI)","PLANNED WORKS",
AQ1563="Projet OCM (NOKIA)","PLANNED WORKS",
AQ1563="ACCESS-ISSUE","ACCESS-ISSUE",
AQ1563="Projet OCM (ZTE, NOKIA, autres projets)","PLANNED WORKS",
AQ1563="No root CAuse","No root cause",
AQ1563="ODU HS","ACTIVE",
AQ1563="IP &amp; VLAN","ACTIVE",
AQ1563="Warehouse HUAWEI","SPARE-ISSUE",
AQ1563="SPARE-HS","SPARE-ISSUE",
AQ1563="Power Telco","ACTIVE", AQ1563="no impacts","no impacts"
),"")</f>
        <v>No root cause</v>
      </c>
      <c r="AS1563" s="92" t="s">
        <v>5537</v>
      </c>
      <c r="AT1563" s="98" t="s">
        <v>4644</v>
      </c>
      <c r="AV1563" s="17" t="s">
        <v>5537</v>
      </c>
      <c r="AW1563" s="7" t="s">
        <v>5537</v>
      </c>
      <c r="AX1563" s="6" t="s">
        <v>5537</v>
      </c>
      <c r="AY1563" s="7"/>
      <c r="AZ1563" s="3" t="s">
        <v>5537</v>
      </c>
      <c r="BA1563" s="18" t="s">
        <v>5537</v>
      </c>
      <c r="BB1563" s="18" t="s">
        <v>5537</v>
      </c>
      <c r="BC1563" s="18" t="s">
        <v>5537</v>
      </c>
      <c r="BD1563" s="18" t="s">
        <v>5537</v>
      </c>
      <c r="BE1563" s="18" t="s">
        <v>5537</v>
      </c>
      <c r="BF1563" s="18" t="s">
        <v>5537</v>
      </c>
      <c r="BG1563" s="18" t="s">
        <v>5537</v>
      </c>
      <c r="BH1563" s="18" t="s">
        <v>5537</v>
      </c>
      <c r="BI1563" s="18" t="s">
        <v>5537</v>
      </c>
      <c r="BJ1563" s="18" t="s">
        <v>5537</v>
      </c>
      <c r="BK1563" s="18" t="s">
        <v>5537</v>
      </c>
      <c r="BL1563" s="9" t="s">
        <v>5537</v>
      </c>
      <c r="BM1563" s="14" t="s">
        <v>5537</v>
      </c>
      <c r="BN1563" s="14" t="s">
        <v>5537</v>
      </c>
      <c r="BO1563" s="14" t="str">
        <f>_xlfn.XLOOKUP(B1563,'[4]cell downs 18042026 17h'!$B:$B,'[4]cell downs 18042026 17h'!$B:$B,"")</f>
        <v/>
      </c>
      <c r="BP1563" s="14" t="str">
        <f>_xlfn.XLOOKUP(B1563,'[5]Cells Huawei 19042026 15h'!$B:$B,'[5]Cells Huawei 19042026 15h'!$B:$B,"")</f>
        <v/>
      </c>
      <c r="BQ1563" s="9" t="str">
        <f>_xlfn.XLOOKUP(B1563,'[6]cells down 19042026 9H40'!$B:$B,'[6]cells down 19042026 9H40'!$B:$B,"")</f>
        <v/>
      </c>
      <c r="BR1563" s="9" t="s">
        <v>5537</v>
      </c>
      <c r="BS1563" s="9" t="s">
        <v>12</v>
      </c>
      <c r="BT1563" s="108"/>
    </row>
    <row r="1564" spans="1:72" s="9" customFormat="1" x14ac:dyDescent="0.35">
      <c r="A1564" s="1" t="s">
        <v>4811</v>
      </c>
      <c r="B1564" s="8" t="s">
        <v>4812</v>
      </c>
      <c r="C1564" s="3" t="str">
        <f>_xlfn.XLOOKUP(B1564,'[1]daily break down'!$D:$D,'[1]daily break down'!$E:$E,"")</f>
        <v>Yaounde</v>
      </c>
      <c r="D1564" s="1" t="s">
        <v>11</v>
      </c>
      <c r="E1564" s="1" t="s">
        <v>12</v>
      </c>
      <c r="F1564" s="3" t="s">
        <v>37</v>
      </c>
      <c r="G1564" s="1" t="s">
        <v>38</v>
      </c>
      <c r="H1564" s="34" t="str">
        <f>_xlfn.XLOOKUP(B1564,[2]CALCULATION!$B:$B,[2]CALCULATION!$H:$H,"")</f>
        <v>ZTE</v>
      </c>
      <c r="I1564" s="28">
        <v>0</v>
      </c>
      <c r="J1564" s="28">
        <v>0</v>
      </c>
      <c r="K1564" s="28">
        <v>0</v>
      </c>
      <c r="L1564" s="28">
        <v>0</v>
      </c>
      <c r="M1564" s="28">
        <v>0</v>
      </c>
      <c r="N1564" s="28">
        <v>0</v>
      </c>
      <c r="O1564" s="28">
        <v>0</v>
      </c>
      <c r="P1564" s="28">
        <v>13.140457662377692</v>
      </c>
      <c r="Q1564" s="28">
        <v>24.400937554396993</v>
      </c>
      <c r="R1564" s="28">
        <v>0</v>
      </c>
      <c r="S1564" s="93">
        <v>0</v>
      </c>
      <c r="T1564" s="93">
        <f>_xlfn.XLOOKUP(B1564,'[3]Nur des jours'!$B:$B,'[3]Nur des jours'!$U:$U,"")</f>
        <v>0</v>
      </c>
      <c r="U1564" s="93">
        <v>0</v>
      </c>
      <c r="V1564" s="93">
        <v>0</v>
      </c>
      <c r="W1564" s="93">
        <v>0</v>
      </c>
      <c r="X1564" s="93">
        <v>0</v>
      </c>
      <c r="Y1564" s="93">
        <v>0</v>
      </c>
      <c r="Z1564" s="93">
        <v>0</v>
      </c>
      <c r="AA1564" s="93">
        <v>0</v>
      </c>
      <c r="AB1564" s="93">
        <v>0</v>
      </c>
      <c r="AC1564" s="93">
        <f>_xlfn.XLOOKUP(B1564,'[3]Nur des jours'!$B:$B,'[3]Nur des jours'!$N:$N,"")</f>
        <v>0</v>
      </c>
      <c r="AD1564" s="93">
        <v>0</v>
      </c>
      <c r="AE1564" s="93">
        <v>0</v>
      </c>
      <c r="AF1564" s="93">
        <v>0</v>
      </c>
      <c r="AG1564" s="93"/>
      <c r="AH1564" s="93">
        <v>0</v>
      </c>
      <c r="AI1564" s="93">
        <v>0</v>
      </c>
      <c r="AJ1564" s="93">
        <v>0</v>
      </c>
      <c r="AK1564" s="93">
        <v>0</v>
      </c>
      <c r="AL1564" s="93">
        <v>0</v>
      </c>
      <c r="AM1564" s="49" t="s">
        <v>5559</v>
      </c>
      <c r="AN1564" s="49"/>
      <c r="AO1564" s="48" t="str" cm="1">
        <f t="array" ref="AO1564">IFERROR(_xlfn.IFS(
AQ1564="MPR ISSUE","PDH",
AQ1564="BSS Hardware Issue","BSS",
AQ1564="Sites strategiques, MLL, Pylone, etc.","ENVTECH",
AQ1564="AKTIVCO DEFAUT GE &amp; POWER Cabinet","AKTIVCO",
AQ1564="AKTIVCO Coupure ENEO &amp; Baisse de tension","AKTIVCO GRID ONLY",
AQ1564="Coupure ENEO &amp; Baisse de tension","IHS GRID ONLY",
AQ1564="Defaut GE &amp; POWER Cabinet","IHS",
AQ1564="Sharing","Partners",
AQ1564="Sites strategiques &amp; DataCenter","SST &amp; DC",
AQ1564="Exclu","Exclu",
AQ1564="SAT","SAT",
AQ1564="SPARE-ISSUE","SPARE-ISSUE",
AQ1564="Fiber CAmtel","TRANS_FO_CAMTEL",
AQ1564="Fiber AOF","Fiber AOF",
AQ1564="Projet OCM (HUAWEI)","TRAVAUX-HUAWEI",
AQ1564="Projet OCM (NOKIA)","TRAVAUX-NOKIA",
AQ1564="ACCESS-ISSUE","ACCESS-ISSUE",
AQ1564="Projet OCM (ZTE, NOKIA, autres projets)","TRAVAUX OCM",
AQ1564="No root CAuse","No root cause",
AQ1564="ODU HS","PDH",
AQ1564="IP &amp; VLAN","PDH",
AQ1564="Warehouse HUAWEI","SPARE-ISSUE",
AQ1564="SPARE-HS","SPARE-ISSUE",
AQ1564="Power Telco","BSS",AQ1564="no impacts","no impacts"
),"")</f>
        <v>No root cause</v>
      </c>
      <c r="AP1564" s="48" t="str" cm="1">
        <f t="array" ref="AP1564">IFERROR(_xlfn.IFS(
AQ1564="MPR ISSUE","TX ISSUE",
AQ1564="BSS Hardware Issue","RAN ISSUE",
AQ1564="Sites strategiques, MLL, Pylone, etc.","ENVTECH",
AQ1564="AKTIVCO DEFAUT GE &amp; POWER Cabinet","POWER ISSUE",
AQ1564="AKTIVCO Coupure ENEO &amp; Baisse de tension","POWER ISSUE",
AQ1564="Coupure ENEO &amp; Baisse de tension","POWER ISSUE",
AQ1564="Defaut GE &amp; POWER Cabinet","POWER ISSUE",
AQ1564="Sharing","POWER ISSUE",
AQ1564="Sites strategiques &amp; DataCenter","POWER ISSUE",
AQ1564="Exclu","Exclu",
AQ1564="SAT","TX ISSUE",
AQ1564="SPARE-ISSUE","SPARE-ISSUE",
AQ1564="Fiber CAmtel","TX ISSUE",
AQ1564="Fiber AOF","TX ISSUE",
AQ1564="Projet OCM (HUAWEI)","TRAVAUX-HUAWEI",
AQ1564="Projet OCM (NOKIA)","TRAVAUX -NOKIA",
AQ1564="ACCESS-ISSUE","ACCESS-ISSUE",
AQ1564="Projet OCM (ZTE, NOKIA, autres projets)","TRAVAUX OCM",
AQ1564="No root CAuse","No root cause",
AQ1564="ODU HS","TX ISSUE",
AQ1564="IP &amp; VLAN","TX ISSUE",
AQ1564="Warehouse HUAWEI","SPARE-ISSUE",
AQ1564="SPARE-HS","SPARE-ISSUE",
AQ1564="Power Telco","RAN ISSUE",AQ1564="no impacts","no impacts"
),"")</f>
        <v>No root cause</v>
      </c>
      <c r="AQ1564" s="126" t="s">
        <v>5344</v>
      </c>
      <c r="AR1564" s="48" t="str" cm="1">
        <f t="array" ref="AR1564">IFERROR(_xlfn.IFS(
AQ1564="MPR ISSUE","ACTIVE",
AQ1564="BSS Hardware Issue","ACTIVE",
AQ1564="Sites strategiques, MLL, Pylone, etc.","PASSIVE",
AQ1564="AKTIVCO DEFAUT GE &amp; POWER Cabinet","PASSIVE",
AQ1564="AKTIVCO Coupure ENEO &amp; Baisse de tension","PASSIVE",
AQ1564="Coupure ENEO &amp; Baisse de tension","PASSIVE",
AQ1564="Defaut GE &amp; POWER Cabinet","PASSIVE",
AQ1564="Sharing","PASSIVE",
AQ1564="Sites strategiques &amp; DataCenter","PASSIVE",
AQ1564="Exclu","Exclu",
AQ1564="SAT","ACTIVE",
AQ1564="SPARE-ISSUE","SPARE-ISSUE",
AQ1564="Fiber CAmtel","ACTIVE",
AQ1564="Fiber AOF","ACTIVE",
AQ1564="Projet OCM (HUAWEI)","PLANNED WORKS",
AQ1564="Projet OCM (NOKIA)","PLANNED WORKS",
AQ1564="ACCESS-ISSUE","ACCESS-ISSUE",
AQ1564="Projet OCM (ZTE, NOKIA, autres projets)","PLANNED WORKS",
AQ1564="No root CAuse","No root cause",
AQ1564="ODU HS","ACTIVE",
AQ1564="IP &amp; VLAN","ACTIVE",
AQ1564="Warehouse HUAWEI","SPARE-ISSUE",
AQ1564="SPARE-HS","SPARE-ISSUE",
AQ1564="Power Telco","ACTIVE", AQ1564="no impacts","no impacts"
),"")</f>
        <v>No root cause</v>
      </c>
      <c r="AS1564" s="92" t="s">
        <v>5537</v>
      </c>
      <c r="AT1564" s="98" t="s">
        <v>4812</v>
      </c>
      <c r="AV1564" s="17" t="s">
        <v>5537</v>
      </c>
      <c r="AW1564" s="7" t="s">
        <v>5537</v>
      </c>
      <c r="AX1564" s="6" t="s">
        <v>5537</v>
      </c>
      <c r="AY1564" s="7"/>
      <c r="AZ1564" s="3" t="s">
        <v>5537</v>
      </c>
      <c r="BA1564" s="18" t="s">
        <v>5537</v>
      </c>
      <c r="BB1564" s="18" t="s">
        <v>5537</v>
      </c>
      <c r="BC1564" s="18" t="s">
        <v>5537</v>
      </c>
      <c r="BD1564" s="18" t="s">
        <v>5537</v>
      </c>
      <c r="BE1564" s="18" t="s">
        <v>5537</v>
      </c>
      <c r="BF1564" s="18" t="s">
        <v>5537</v>
      </c>
      <c r="BG1564" s="18" t="s">
        <v>5537</v>
      </c>
      <c r="BH1564" s="18" t="s">
        <v>5537</v>
      </c>
      <c r="BI1564" s="18" t="s">
        <v>5537</v>
      </c>
      <c r="BJ1564" s="18" t="s">
        <v>5537</v>
      </c>
      <c r="BK1564" s="18" t="s">
        <v>5537</v>
      </c>
      <c r="BL1564" s="9" t="s">
        <v>5537</v>
      </c>
      <c r="BM1564" s="14" t="s">
        <v>5537</v>
      </c>
      <c r="BN1564" s="14" t="s">
        <v>5537</v>
      </c>
      <c r="BO1564" s="14" t="str">
        <f>_xlfn.XLOOKUP(B1564,'[4]cell downs 18042026 17h'!$B:$B,'[4]cell downs 18042026 17h'!$B:$B,"")</f>
        <v/>
      </c>
      <c r="BP1564" s="14" t="str">
        <f>_xlfn.XLOOKUP(B1564,'[5]Cells Huawei 19042026 15h'!$B:$B,'[5]Cells Huawei 19042026 15h'!$B:$B,"")</f>
        <v/>
      </c>
      <c r="BQ1564" s="9" t="str">
        <f>_xlfn.XLOOKUP(B1564,'[6]cells down 19042026 9H40'!$B:$B,'[6]cells down 19042026 9H40'!$B:$B,"")</f>
        <v/>
      </c>
      <c r="BR1564" s="9" t="s">
        <v>4812</v>
      </c>
      <c r="BS1564" s="9" t="s">
        <v>5537</v>
      </c>
      <c r="BT1564" s="108"/>
    </row>
    <row r="1565" spans="1:72" s="9" customFormat="1" x14ac:dyDescent="0.35">
      <c r="A1565" s="1" t="s">
        <v>3225</v>
      </c>
      <c r="B1565" s="8" t="s">
        <v>3226</v>
      </c>
      <c r="C1565" s="3" t="str">
        <f>_xlfn.XLOOKUP(B1565,'[1]daily break down'!$D:$D,'[1]daily break down'!$E:$E,"")</f>
        <v>Yaounde</v>
      </c>
      <c r="D1565" s="1" t="s">
        <v>11</v>
      </c>
      <c r="E1565" s="1" t="s">
        <v>12</v>
      </c>
      <c r="F1565" s="3" t="s">
        <v>37</v>
      </c>
      <c r="G1565" s="1" t="s">
        <v>38</v>
      </c>
      <c r="H1565" s="34" t="str">
        <f>_xlfn.XLOOKUP(B1565,[2]CALCULATION!$B:$B,[2]CALCULATION!$H:$H,"")</f>
        <v>ZTE</v>
      </c>
      <c r="I1565" s="28">
        <v>0</v>
      </c>
      <c r="J1565" s="28">
        <v>0</v>
      </c>
      <c r="K1565" s="28">
        <v>0.24598140015352477</v>
      </c>
      <c r="L1565" s="28">
        <v>0</v>
      </c>
      <c r="M1565" s="28">
        <v>0</v>
      </c>
      <c r="N1565" s="28">
        <v>0</v>
      </c>
      <c r="O1565" s="28">
        <v>62.058367790704629</v>
      </c>
      <c r="P1565" s="28">
        <v>0</v>
      </c>
      <c r="Q1565" s="28">
        <v>0</v>
      </c>
      <c r="R1565" s="28">
        <v>0</v>
      </c>
      <c r="S1565" s="93">
        <v>2.2278153027825578</v>
      </c>
      <c r="T1565" s="93">
        <f>_xlfn.XLOOKUP(B1565,'[3]Nur des jours'!$B:$B,'[3]Nur des jours'!$U:$U,"")</f>
        <v>0</v>
      </c>
      <c r="U1565" s="93">
        <v>0</v>
      </c>
      <c r="V1565" s="93">
        <v>0</v>
      </c>
      <c r="W1565" s="93">
        <v>0</v>
      </c>
      <c r="X1565" s="93">
        <v>0</v>
      </c>
      <c r="Y1565" s="93">
        <v>0</v>
      </c>
      <c r="Z1565" s="93">
        <v>0</v>
      </c>
      <c r="AA1565" s="93">
        <v>0</v>
      </c>
      <c r="AB1565" s="93">
        <v>0</v>
      </c>
      <c r="AC1565" s="93">
        <f>_xlfn.XLOOKUP(B1565,'[3]Nur des jours'!$B:$B,'[3]Nur des jours'!$N:$N,"")</f>
        <v>0</v>
      </c>
      <c r="AD1565" s="93">
        <v>0</v>
      </c>
      <c r="AE1565" s="93">
        <v>0</v>
      </c>
      <c r="AF1565" s="93">
        <v>0</v>
      </c>
      <c r="AG1565" s="93"/>
      <c r="AH1565" s="93">
        <v>0</v>
      </c>
      <c r="AI1565" s="93">
        <v>0</v>
      </c>
      <c r="AJ1565" s="93">
        <v>0</v>
      </c>
      <c r="AK1565" s="93">
        <v>0</v>
      </c>
      <c r="AL1565" s="93">
        <v>0</v>
      </c>
      <c r="AM1565" s="49" t="s">
        <v>5559</v>
      </c>
      <c r="AN1565" s="49"/>
      <c r="AO1565" s="48" t="str" cm="1">
        <f t="array" ref="AO1565">IFERROR(_xlfn.IFS(
AQ1565="MPR ISSUE","PDH",
AQ1565="BSS Hardware Issue","BSS",
AQ1565="Sites strategiques, MLL, Pylone, etc.","ENVTECH",
AQ1565="AKTIVCO DEFAUT GE &amp; POWER Cabinet","AKTIVCO",
AQ1565="AKTIVCO Coupure ENEO &amp; Baisse de tension","AKTIVCO GRID ONLY",
AQ1565="Coupure ENEO &amp; Baisse de tension","IHS GRID ONLY",
AQ1565="Defaut GE &amp; POWER Cabinet","IHS",
AQ1565="Sharing","Partners",
AQ1565="Sites strategiques &amp; DataCenter","SST &amp; DC",
AQ1565="Exclu","Exclu",
AQ1565="SAT","SAT",
AQ1565="SPARE-ISSUE","SPARE-ISSUE",
AQ1565="Fiber CAmtel","TRANS_FO_CAMTEL",
AQ1565="Fiber AOF","Fiber AOF",
AQ1565="Projet OCM (HUAWEI)","TRAVAUX-HUAWEI",
AQ1565="Projet OCM (NOKIA)","TRAVAUX-NOKIA",
AQ1565="ACCESS-ISSUE","ACCESS-ISSUE",
AQ1565="Projet OCM (ZTE, NOKIA, autres projets)","TRAVAUX OCM",
AQ1565="No root CAuse","No root cause",
AQ1565="ODU HS","PDH",
AQ1565="IP &amp; VLAN","PDH",
AQ1565="Warehouse HUAWEI","SPARE-ISSUE",
AQ1565="SPARE-HS","SPARE-ISSUE",
AQ1565="Power Telco","BSS",AQ1565="no impacts","no impacts"
),"")</f>
        <v>No root cause</v>
      </c>
      <c r="AP1565" s="48" t="str" cm="1">
        <f t="array" ref="AP1565">IFERROR(_xlfn.IFS(
AQ1565="MPR ISSUE","TX ISSUE",
AQ1565="BSS Hardware Issue","RAN ISSUE",
AQ1565="Sites strategiques, MLL, Pylone, etc.","ENVTECH",
AQ1565="AKTIVCO DEFAUT GE &amp; POWER Cabinet","POWER ISSUE",
AQ1565="AKTIVCO Coupure ENEO &amp; Baisse de tension","POWER ISSUE",
AQ1565="Coupure ENEO &amp; Baisse de tension","POWER ISSUE",
AQ1565="Defaut GE &amp; POWER Cabinet","POWER ISSUE",
AQ1565="Sharing","POWER ISSUE",
AQ1565="Sites strategiques &amp; DataCenter","POWER ISSUE",
AQ1565="Exclu","Exclu",
AQ1565="SAT","TX ISSUE",
AQ1565="SPARE-ISSUE","SPARE-ISSUE",
AQ1565="Fiber CAmtel","TX ISSUE",
AQ1565="Fiber AOF","TX ISSUE",
AQ1565="Projet OCM (HUAWEI)","TRAVAUX-HUAWEI",
AQ1565="Projet OCM (NOKIA)","TRAVAUX -NOKIA",
AQ1565="ACCESS-ISSUE","ACCESS-ISSUE",
AQ1565="Projet OCM (ZTE, NOKIA, autres projets)","TRAVAUX OCM",
AQ1565="No root CAuse","No root cause",
AQ1565="ODU HS","TX ISSUE",
AQ1565="IP &amp; VLAN","TX ISSUE",
AQ1565="Warehouse HUAWEI","SPARE-ISSUE",
AQ1565="SPARE-HS","SPARE-ISSUE",
AQ1565="Power Telco","RAN ISSUE",AQ1565="no impacts","no impacts"
),"")</f>
        <v>No root cause</v>
      </c>
      <c r="AQ1565" s="126" t="s">
        <v>5344</v>
      </c>
      <c r="AR1565" s="48" t="str" cm="1">
        <f t="array" ref="AR1565">IFERROR(_xlfn.IFS(
AQ1565="MPR ISSUE","ACTIVE",
AQ1565="BSS Hardware Issue","ACTIVE",
AQ1565="Sites strategiques, MLL, Pylone, etc.","PASSIVE",
AQ1565="AKTIVCO DEFAUT GE &amp; POWER Cabinet","PASSIVE",
AQ1565="AKTIVCO Coupure ENEO &amp; Baisse de tension","PASSIVE",
AQ1565="Coupure ENEO &amp; Baisse de tension","PASSIVE",
AQ1565="Defaut GE &amp; POWER Cabinet","PASSIVE",
AQ1565="Sharing","PASSIVE",
AQ1565="Sites strategiques &amp; DataCenter","PASSIVE",
AQ1565="Exclu","Exclu",
AQ1565="SAT","ACTIVE",
AQ1565="SPARE-ISSUE","SPARE-ISSUE",
AQ1565="Fiber CAmtel","ACTIVE",
AQ1565="Fiber AOF","ACTIVE",
AQ1565="Projet OCM (HUAWEI)","PLANNED WORKS",
AQ1565="Projet OCM (NOKIA)","PLANNED WORKS",
AQ1565="ACCESS-ISSUE","ACCESS-ISSUE",
AQ1565="Projet OCM (ZTE, NOKIA, autres projets)","PLANNED WORKS",
AQ1565="No root CAuse","No root cause",
AQ1565="ODU HS","ACTIVE",
AQ1565="IP &amp; VLAN","ACTIVE",
AQ1565="Warehouse HUAWEI","SPARE-ISSUE",
AQ1565="SPARE-HS","SPARE-ISSUE",
AQ1565="Power Telco","ACTIVE", AQ1565="no impacts","no impacts"
),"")</f>
        <v>No root cause</v>
      </c>
      <c r="AS1565" s="92" t="s">
        <v>5537</v>
      </c>
      <c r="AT1565" s="98" t="s">
        <v>3226</v>
      </c>
      <c r="AV1565" s="17" t="s">
        <v>5537</v>
      </c>
      <c r="AW1565" s="7" t="s">
        <v>5537</v>
      </c>
      <c r="AX1565" s="6" t="s">
        <v>5537</v>
      </c>
      <c r="AY1565" s="7"/>
      <c r="AZ1565" s="3" t="s">
        <v>5537</v>
      </c>
      <c r="BA1565" s="18" t="s">
        <v>5537</v>
      </c>
      <c r="BB1565" s="18" t="s">
        <v>5537</v>
      </c>
      <c r="BC1565" s="18" t="s">
        <v>5537</v>
      </c>
      <c r="BD1565" s="18" t="s">
        <v>5537</v>
      </c>
      <c r="BE1565" s="18" t="s">
        <v>5537</v>
      </c>
      <c r="BF1565" s="18" t="s">
        <v>5537</v>
      </c>
      <c r="BG1565" s="18" t="s">
        <v>5537</v>
      </c>
      <c r="BH1565" s="18" t="s">
        <v>5537</v>
      </c>
      <c r="BI1565" s="18" t="s">
        <v>5537</v>
      </c>
      <c r="BJ1565" s="18" t="s">
        <v>5537</v>
      </c>
      <c r="BK1565" s="18" t="s">
        <v>5537</v>
      </c>
      <c r="BL1565" s="9" t="s">
        <v>5537</v>
      </c>
      <c r="BM1565" s="14" t="s">
        <v>5537</v>
      </c>
      <c r="BN1565" s="14" t="s">
        <v>5537</v>
      </c>
      <c r="BO1565" s="14" t="str">
        <f>_xlfn.XLOOKUP(B1565,'[4]cell downs 18042026 17h'!$B:$B,'[4]cell downs 18042026 17h'!$B:$B,"")</f>
        <v/>
      </c>
      <c r="BP1565" s="14" t="str">
        <f>_xlfn.XLOOKUP(B1565,'[5]Cells Huawei 19042026 15h'!$B:$B,'[5]Cells Huawei 19042026 15h'!$B:$B,"")</f>
        <v/>
      </c>
      <c r="BQ1565" s="9" t="str">
        <f>_xlfn.XLOOKUP(B1565,'[6]cells down 19042026 9H40'!$B:$B,'[6]cells down 19042026 9H40'!$B:$B,"")</f>
        <v/>
      </c>
      <c r="BR1565" s="9" t="s">
        <v>3226</v>
      </c>
      <c r="BS1565" s="9" t="s">
        <v>594</v>
      </c>
      <c r="BT1565" s="108"/>
    </row>
    <row r="1566" spans="1:72" s="9" customFormat="1" x14ac:dyDescent="0.35">
      <c r="A1566" s="1" t="s">
        <v>4316</v>
      </c>
      <c r="B1566" s="8" t="s">
        <v>4317</v>
      </c>
      <c r="C1566" s="3" t="str">
        <f>_xlfn.XLOOKUP(B1566,'[1]daily break down'!$D:$D,'[1]daily break down'!$E:$E,"")</f>
        <v>Yaounde</v>
      </c>
      <c r="D1566" s="1" t="s">
        <v>11</v>
      </c>
      <c r="E1566" s="1" t="s">
        <v>12</v>
      </c>
      <c r="F1566" s="3" t="s">
        <v>37</v>
      </c>
      <c r="G1566" s="1" t="s">
        <v>38</v>
      </c>
      <c r="H1566" s="34" t="str">
        <f>_xlfn.XLOOKUP(B1566,[2]CALCULATION!$B:$B,[2]CALCULATION!$H:$H,"")</f>
        <v>ZTE</v>
      </c>
      <c r="I1566" s="28">
        <v>0.35479321296795668</v>
      </c>
      <c r="J1566" s="28">
        <v>0.1385963936044835</v>
      </c>
      <c r="K1566" s="28">
        <v>0</v>
      </c>
      <c r="L1566" s="28">
        <v>0</v>
      </c>
      <c r="M1566" s="28">
        <v>0</v>
      </c>
      <c r="N1566" s="28">
        <v>0</v>
      </c>
      <c r="O1566" s="28">
        <v>0</v>
      </c>
      <c r="P1566" s="28">
        <v>0</v>
      </c>
      <c r="Q1566" s="28">
        <v>3.2071216181124482</v>
      </c>
      <c r="R1566" s="28">
        <v>0</v>
      </c>
      <c r="S1566" s="93">
        <v>0.80268553475272031</v>
      </c>
      <c r="T1566" s="93">
        <f>_xlfn.XLOOKUP(B1566,'[3]Nur des jours'!$B:$B,'[3]Nur des jours'!$U:$U,"")</f>
        <v>0</v>
      </c>
      <c r="U1566" s="93">
        <v>0.35687991713109229</v>
      </c>
      <c r="V1566" s="93">
        <v>0</v>
      </c>
      <c r="W1566" s="93">
        <v>0</v>
      </c>
      <c r="X1566" s="93">
        <v>0</v>
      </c>
      <c r="Y1566" s="93">
        <v>0</v>
      </c>
      <c r="Z1566" s="93">
        <v>0</v>
      </c>
      <c r="AA1566" s="93">
        <v>0</v>
      </c>
      <c r="AB1566" s="93">
        <v>0</v>
      </c>
      <c r="AC1566" s="93">
        <f>_xlfn.XLOOKUP(B1566,'[3]Nur des jours'!$B:$B,'[3]Nur des jours'!$N:$N,"")</f>
        <v>0</v>
      </c>
      <c r="AD1566" s="93">
        <v>0</v>
      </c>
      <c r="AE1566" s="93">
        <v>0</v>
      </c>
      <c r="AF1566" s="93">
        <v>0</v>
      </c>
      <c r="AG1566" s="93"/>
      <c r="AH1566" s="93">
        <v>0</v>
      </c>
      <c r="AI1566" s="93">
        <v>0</v>
      </c>
      <c r="AJ1566" s="93">
        <v>0</v>
      </c>
      <c r="AK1566" s="93">
        <v>0</v>
      </c>
      <c r="AL1566" s="93">
        <v>0</v>
      </c>
      <c r="AM1566" s="49" t="s">
        <v>5559</v>
      </c>
      <c r="AN1566" s="49"/>
      <c r="AO1566" s="48" t="str" cm="1">
        <f t="array" ref="AO1566">IFERROR(_xlfn.IFS(
AQ1566="MPR ISSUE","PDH",
AQ1566="BSS Hardware Issue","BSS",
AQ1566="Sites strategiques, MLL, Pylone, etc.","ENVTECH",
AQ1566="AKTIVCO DEFAUT GE &amp; POWER Cabinet","AKTIVCO",
AQ1566="AKTIVCO Coupure ENEO &amp; Baisse de tension","AKTIVCO GRID ONLY",
AQ1566="Coupure ENEO &amp; Baisse de tension","IHS GRID ONLY",
AQ1566="Defaut GE &amp; POWER Cabinet","IHS",
AQ1566="Sharing","Partners",
AQ1566="Sites strategiques &amp; DataCenter","SST &amp; DC",
AQ1566="Exclu","Exclu",
AQ1566="SAT","SAT",
AQ1566="SPARE-ISSUE","SPARE-ISSUE",
AQ1566="Fiber CAmtel","TRANS_FO_CAMTEL",
AQ1566="Fiber AOF","Fiber AOF",
AQ1566="Projet OCM (HUAWEI)","TRAVAUX-HUAWEI",
AQ1566="Projet OCM (NOKIA)","TRAVAUX-NOKIA",
AQ1566="ACCESS-ISSUE","ACCESS-ISSUE",
AQ1566="Projet OCM (ZTE, NOKIA, autres projets)","TRAVAUX OCM",
AQ1566="No root CAuse","No root cause",
AQ1566="ODU HS","PDH",
AQ1566="IP &amp; VLAN","PDH",
AQ1566="Warehouse HUAWEI","SPARE-ISSUE",
AQ1566="SPARE-HS","SPARE-ISSUE",
AQ1566="Power Telco","BSS",AQ1566="no impacts","no impacts"
),"")</f>
        <v>No root cause</v>
      </c>
      <c r="AP1566" s="48" t="str" cm="1">
        <f t="array" ref="AP1566">IFERROR(_xlfn.IFS(
AQ1566="MPR ISSUE","TX ISSUE",
AQ1566="BSS Hardware Issue","RAN ISSUE",
AQ1566="Sites strategiques, MLL, Pylone, etc.","ENVTECH",
AQ1566="AKTIVCO DEFAUT GE &amp; POWER Cabinet","POWER ISSUE",
AQ1566="AKTIVCO Coupure ENEO &amp; Baisse de tension","POWER ISSUE",
AQ1566="Coupure ENEO &amp; Baisse de tension","POWER ISSUE",
AQ1566="Defaut GE &amp; POWER Cabinet","POWER ISSUE",
AQ1566="Sharing","POWER ISSUE",
AQ1566="Sites strategiques &amp; DataCenter","POWER ISSUE",
AQ1566="Exclu","Exclu",
AQ1566="SAT","TX ISSUE",
AQ1566="SPARE-ISSUE","SPARE-ISSUE",
AQ1566="Fiber CAmtel","TX ISSUE",
AQ1566="Fiber AOF","TX ISSUE",
AQ1566="Projet OCM (HUAWEI)","TRAVAUX-HUAWEI",
AQ1566="Projet OCM (NOKIA)","TRAVAUX -NOKIA",
AQ1566="ACCESS-ISSUE","ACCESS-ISSUE",
AQ1566="Projet OCM (ZTE, NOKIA, autres projets)","TRAVAUX OCM",
AQ1566="No root CAuse","No root cause",
AQ1566="ODU HS","TX ISSUE",
AQ1566="IP &amp; VLAN","TX ISSUE",
AQ1566="Warehouse HUAWEI","SPARE-ISSUE",
AQ1566="SPARE-HS","SPARE-ISSUE",
AQ1566="Power Telco","RAN ISSUE",AQ1566="no impacts","no impacts"
),"")</f>
        <v>No root cause</v>
      </c>
      <c r="AQ1566" s="126" t="s">
        <v>5344</v>
      </c>
      <c r="AR1566" s="48" t="str" cm="1">
        <f t="array" ref="AR1566">IFERROR(_xlfn.IFS(
AQ1566="MPR ISSUE","ACTIVE",
AQ1566="BSS Hardware Issue","ACTIVE",
AQ1566="Sites strategiques, MLL, Pylone, etc.","PASSIVE",
AQ1566="AKTIVCO DEFAUT GE &amp; POWER Cabinet","PASSIVE",
AQ1566="AKTIVCO Coupure ENEO &amp; Baisse de tension","PASSIVE",
AQ1566="Coupure ENEO &amp; Baisse de tension","PASSIVE",
AQ1566="Defaut GE &amp; POWER Cabinet","PASSIVE",
AQ1566="Sharing","PASSIVE",
AQ1566="Sites strategiques &amp; DataCenter","PASSIVE",
AQ1566="Exclu","Exclu",
AQ1566="SAT","ACTIVE",
AQ1566="SPARE-ISSUE","SPARE-ISSUE",
AQ1566="Fiber CAmtel","ACTIVE",
AQ1566="Fiber AOF","ACTIVE",
AQ1566="Projet OCM (HUAWEI)","PLANNED WORKS",
AQ1566="Projet OCM (NOKIA)","PLANNED WORKS",
AQ1566="ACCESS-ISSUE","ACCESS-ISSUE",
AQ1566="Projet OCM (ZTE, NOKIA, autres projets)","PLANNED WORKS",
AQ1566="No root CAuse","No root cause",
AQ1566="ODU HS","ACTIVE",
AQ1566="IP &amp; VLAN","ACTIVE",
AQ1566="Warehouse HUAWEI","SPARE-ISSUE",
AQ1566="SPARE-HS","SPARE-ISSUE",
AQ1566="Power Telco","ACTIVE", AQ1566="no impacts","no impacts"
),"")</f>
        <v>No root cause</v>
      </c>
      <c r="AS1566" s="92" t="s">
        <v>5537</v>
      </c>
      <c r="AT1566" s="98" t="s">
        <v>4317</v>
      </c>
      <c r="AV1566" s="17" t="s">
        <v>5537</v>
      </c>
      <c r="AW1566" s="7" t="s">
        <v>5537</v>
      </c>
      <c r="AX1566" s="6" t="s">
        <v>5537</v>
      </c>
      <c r="AY1566" s="7"/>
      <c r="AZ1566" s="3" t="s">
        <v>5537</v>
      </c>
      <c r="BA1566" s="18" t="s">
        <v>5537</v>
      </c>
      <c r="BB1566" s="18" t="s">
        <v>5537</v>
      </c>
      <c r="BC1566" s="18" t="s">
        <v>5537</v>
      </c>
      <c r="BD1566" s="18" t="s">
        <v>5537</v>
      </c>
      <c r="BE1566" s="18" t="s">
        <v>5537</v>
      </c>
      <c r="BF1566" s="18" t="s">
        <v>5537</v>
      </c>
      <c r="BG1566" s="18" t="s">
        <v>5537</v>
      </c>
      <c r="BH1566" s="18" t="s">
        <v>5537</v>
      </c>
      <c r="BI1566" s="18" t="s">
        <v>5537</v>
      </c>
      <c r="BJ1566" s="18" t="s">
        <v>5537</v>
      </c>
      <c r="BK1566" s="18" t="s">
        <v>5537</v>
      </c>
      <c r="BL1566" s="9" t="s">
        <v>5537</v>
      </c>
      <c r="BM1566" s="14" t="s">
        <v>5537</v>
      </c>
      <c r="BN1566" s="14" t="s">
        <v>5537</v>
      </c>
      <c r="BO1566" s="14" t="str">
        <f>_xlfn.XLOOKUP(B1566,'[4]cell downs 18042026 17h'!$B:$B,'[4]cell downs 18042026 17h'!$B:$B,"")</f>
        <v/>
      </c>
      <c r="BP1566" s="14" t="str">
        <f>_xlfn.XLOOKUP(B1566,'[5]Cells Huawei 19042026 15h'!$B:$B,'[5]Cells Huawei 19042026 15h'!$B:$B,"")</f>
        <v/>
      </c>
      <c r="BQ1566" s="9" t="str">
        <f>_xlfn.XLOOKUP(B1566,'[6]cells down 19042026 9H40'!$B:$B,'[6]cells down 19042026 9H40'!$B:$B,"")</f>
        <v/>
      </c>
      <c r="BR1566" s="9" t="s">
        <v>4317</v>
      </c>
      <c r="BS1566" s="9" t="s">
        <v>594</v>
      </c>
      <c r="BT1566" s="108"/>
    </row>
    <row r="1567" spans="1:72" s="9" customFormat="1" x14ac:dyDescent="0.35">
      <c r="A1567" s="1" t="s">
        <v>3181</v>
      </c>
      <c r="B1567" s="8" t="s">
        <v>3182</v>
      </c>
      <c r="C1567" s="3" t="str">
        <f>_xlfn.XLOOKUP(B1567,'[1]daily break down'!$D:$D,'[1]daily break down'!$E:$E,"")</f>
        <v>Yaounde</v>
      </c>
      <c r="D1567" s="1" t="s">
        <v>11</v>
      </c>
      <c r="E1567" s="1" t="s">
        <v>12</v>
      </c>
      <c r="F1567" s="3" t="s">
        <v>37</v>
      </c>
      <c r="G1567" s="1" t="s">
        <v>38</v>
      </c>
      <c r="H1567" s="34" t="str">
        <f>_xlfn.XLOOKUP(B1567,[2]CALCULATION!$B:$B,[2]CALCULATION!$H:$H,"")</f>
        <v>ZTE</v>
      </c>
      <c r="I1567" s="28">
        <v>0</v>
      </c>
      <c r="J1567" s="28">
        <v>0</v>
      </c>
      <c r="K1567" s="28">
        <v>0</v>
      </c>
      <c r="L1567" s="28">
        <v>0</v>
      </c>
      <c r="M1567" s="28">
        <v>0</v>
      </c>
      <c r="N1567" s="28">
        <v>0</v>
      </c>
      <c r="O1567" s="28">
        <v>0</v>
      </c>
      <c r="P1567" s="28">
        <v>0</v>
      </c>
      <c r="Q1567" s="28">
        <v>0</v>
      </c>
      <c r="R1567" s="28">
        <v>0</v>
      </c>
      <c r="S1567" s="93">
        <v>0</v>
      </c>
      <c r="T1567" s="93">
        <f>_xlfn.XLOOKUP(B1567,'[3]Nur des jours'!$B:$B,'[3]Nur des jours'!$U:$U,"")</f>
        <v>0</v>
      </c>
      <c r="U1567" s="93">
        <v>0</v>
      </c>
      <c r="V1567" s="93">
        <v>0</v>
      </c>
      <c r="W1567" s="93">
        <v>0</v>
      </c>
      <c r="X1567" s="93">
        <v>0</v>
      </c>
      <c r="Y1567" s="93">
        <v>0</v>
      </c>
      <c r="Z1567" s="93">
        <v>0</v>
      </c>
      <c r="AA1567" s="93">
        <v>0</v>
      </c>
      <c r="AB1567" s="93">
        <v>0</v>
      </c>
      <c r="AC1567" s="93">
        <f>_xlfn.XLOOKUP(B1567,'[3]Nur des jours'!$B:$B,'[3]Nur des jours'!$N:$N,"")</f>
        <v>0</v>
      </c>
      <c r="AD1567" s="93">
        <v>0</v>
      </c>
      <c r="AE1567" s="93">
        <v>0</v>
      </c>
      <c r="AF1567" s="93">
        <v>0</v>
      </c>
      <c r="AG1567" s="93"/>
      <c r="AH1567" s="93">
        <v>0</v>
      </c>
      <c r="AI1567" s="93">
        <v>0</v>
      </c>
      <c r="AJ1567" s="93">
        <v>0</v>
      </c>
      <c r="AK1567" s="93">
        <v>0</v>
      </c>
      <c r="AL1567" s="93">
        <v>0</v>
      </c>
      <c r="AM1567" s="49" t="s">
        <v>5559</v>
      </c>
      <c r="AN1567" s="49"/>
      <c r="AO1567" s="48" t="str" cm="1">
        <f t="array" ref="AO1567">IFERROR(_xlfn.IFS(
AQ1567="MPR ISSUE","PDH",
AQ1567="BSS Hardware Issue","BSS",
AQ1567="Sites strategiques, MLL, Pylone, etc.","ENVTECH",
AQ1567="AKTIVCO DEFAUT GE &amp; POWER Cabinet","AKTIVCO",
AQ1567="AKTIVCO Coupure ENEO &amp; Baisse de tension","AKTIVCO GRID ONLY",
AQ1567="Coupure ENEO &amp; Baisse de tension","IHS GRID ONLY",
AQ1567="Defaut GE &amp; POWER Cabinet","IHS",
AQ1567="Sharing","Partners",
AQ1567="Sites strategiques &amp; DataCenter","SST &amp; DC",
AQ1567="Exclu","Exclu",
AQ1567="SAT","SAT",
AQ1567="SPARE-ISSUE","SPARE-ISSUE",
AQ1567="Fiber CAmtel","TRANS_FO_CAMTEL",
AQ1567="Fiber AOF","Fiber AOF",
AQ1567="Projet OCM (HUAWEI)","TRAVAUX-HUAWEI",
AQ1567="Projet OCM (NOKIA)","TRAVAUX-NOKIA",
AQ1567="ACCESS-ISSUE","ACCESS-ISSUE",
AQ1567="Projet OCM (ZTE, NOKIA, autres projets)","TRAVAUX OCM",
AQ1567="No root CAuse","No root cause",
AQ1567="ODU HS","PDH",
AQ1567="IP &amp; VLAN","PDH",
AQ1567="Warehouse HUAWEI","SPARE-ISSUE",
AQ1567="SPARE-HS","SPARE-ISSUE",
AQ1567="Power Telco","BSS",AQ1567="no impacts","no impacts"
),"")</f>
        <v>No root cause</v>
      </c>
      <c r="AP1567" s="48" t="str" cm="1">
        <f t="array" ref="AP1567">IFERROR(_xlfn.IFS(
AQ1567="MPR ISSUE","TX ISSUE",
AQ1567="BSS Hardware Issue","RAN ISSUE",
AQ1567="Sites strategiques, MLL, Pylone, etc.","ENVTECH",
AQ1567="AKTIVCO DEFAUT GE &amp; POWER Cabinet","POWER ISSUE",
AQ1567="AKTIVCO Coupure ENEO &amp; Baisse de tension","POWER ISSUE",
AQ1567="Coupure ENEO &amp; Baisse de tension","POWER ISSUE",
AQ1567="Defaut GE &amp; POWER Cabinet","POWER ISSUE",
AQ1567="Sharing","POWER ISSUE",
AQ1567="Sites strategiques &amp; DataCenter","POWER ISSUE",
AQ1567="Exclu","Exclu",
AQ1567="SAT","TX ISSUE",
AQ1567="SPARE-ISSUE","SPARE-ISSUE",
AQ1567="Fiber CAmtel","TX ISSUE",
AQ1567="Fiber AOF","TX ISSUE",
AQ1567="Projet OCM (HUAWEI)","TRAVAUX-HUAWEI",
AQ1567="Projet OCM (NOKIA)","TRAVAUX -NOKIA",
AQ1567="ACCESS-ISSUE","ACCESS-ISSUE",
AQ1567="Projet OCM (ZTE, NOKIA, autres projets)","TRAVAUX OCM",
AQ1567="No root CAuse","No root cause",
AQ1567="ODU HS","TX ISSUE",
AQ1567="IP &amp; VLAN","TX ISSUE",
AQ1567="Warehouse HUAWEI","SPARE-ISSUE",
AQ1567="SPARE-HS","SPARE-ISSUE",
AQ1567="Power Telco","RAN ISSUE",AQ1567="no impacts","no impacts"
),"")</f>
        <v>No root cause</v>
      </c>
      <c r="AQ1567" s="126" t="s">
        <v>5344</v>
      </c>
      <c r="AR1567" s="48" t="str" cm="1">
        <f t="array" ref="AR1567">IFERROR(_xlfn.IFS(
AQ1567="MPR ISSUE","ACTIVE",
AQ1567="BSS Hardware Issue","ACTIVE",
AQ1567="Sites strategiques, MLL, Pylone, etc.","PASSIVE",
AQ1567="AKTIVCO DEFAUT GE &amp; POWER Cabinet","PASSIVE",
AQ1567="AKTIVCO Coupure ENEO &amp; Baisse de tension","PASSIVE",
AQ1567="Coupure ENEO &amp; Baisse de tension","PASSIVE",
AQ1567="Defaut GE &amp; POWER Cabinet","PASSIVE",
AQ1567="Sharing","PASSIVE",
AQ1567="Sites strategiques &amp; DataCenter","PASSIVE",
AQ1567="Exclu","Exclu",
AQ1567="SAT","ACTIVE",
AQ1567="SPARE-ISSUE","SPARE-ISSUE",
AQ1567="Fiber CAmtel","ACTIVE",
AQ1567="Fiber AOF","ACTIVE",
AQ1567="Projet OCM (HUAWEI)","PLANNED WORKS",
AQ1567="Projet OCM (NOKIA)","PLANNED WORKS",
AQ1567="ACCESS-ISSUE","ACCESS-ISSUE",
AQ1567="Projet OCM (ZTE, NOKIA, autres projets)","PLANNED WORKS",
AQ1567="No root CAuse","No root cause",
AQ1567="ODU HS","ACTIVE",
AQ1567="IP &amp; VLAN","ACTIVE",
AQ1567="Warehouse HUAWEI","SPARE-ISSUE",
AQ1567="SPARE-HS","SPARE-ISSUE",
AQ1567="Power Telco","ACTIVE", AQ1567="no impacts","no impacts"
),"")</f>
        <v>No root cause</v>
      </c>
      <c r="AS1567" s="92" t="s">
        <v>5537</v>
      </c>
      <c r="AT1567" s="98" t="s">
        <v>3182</v>
      </c>
      <c r="AV1567" s="17" t="s">
        <v>5537</v>
      </c>
      <c r="AW1567" s="7" t="s">
        <v>5537</v>
      </c>
      <c r="AX1567" s="6" t="s">
        <v>5537</v>
      </c>
      <c r="AY1567" s="7"/>
      <c r="AZ1567" s="3" t="s">
        <v>5537</v>
      </c>
      <c r="BA1567" s="18" t="s">
        <v>5537</v>
      </c>
      <c r="BB1567" s="18" t="s">
        <v>5537</v>
      </c>
      <c r="BC1567" s="18" t="s">
        <v>5537</v>
      </c>
      <c r="BD1567" s="18" t="s">
        <v>5537</v>
      </c>
      <c r="BE1567" s="18" t="s">
        <v>5537</v>
      </c>
      <c r="BF1567" s="18" t="s">
        <v>5537</v>
      </c>
      <c r="BG1567" s="18" t="s">
        <v>5537</v>
      </c>
      <c r="BH1567" s="18" t="s">
        <v>5537</v>
      </c>
      <c r="BI1567" s="18" t="s">
        <v>5537</v>
      </c>
      <c r="BJ1567" s="18" t="s">
        <v>5537</v>
      </c>
      <c r="BK1567" s="18" t="s">
        <v>5537</v>
      </c>
      <c r="BL1567" s="9" t="s">
        <v>5537</v>
      </c>
      <c r="BM1567" s="14" t="s">
        <v>5537</v>
      </c>
      <c r="BN1567" s="14" t="s">
        <v>5537</v>
      </c>
      <c r="BO1567" s="14" t="str">
        <f>_xlfn.XLOOKUP(B1567,'[4]cell downs 18042026 17h'!$B:$B,'[4]cell downs 18042026 17h'!$B:$B,"")</f>
        <v/>
      </c>
      <c r="BP1567" s="14" t="str">
        <f>_xlfn.XLOOKUP(B1567,'[5]Cells Huawei 19042026 15h'!$B:$B,'[5]Cells Huawei 19042026 15h'!$B:$B,"")</f>
        <v/>
      </c>
      <c r="BQ1567" s="9" t="str">
        <f>_xlfn.XLOOKUP(B1567,'[6]cells down 19042026 9H40'!$B:$B,'[6]cells down 19042026 9H40'!$B:$B,"")</f>
        <v/>
      </c>
      <c r="BR1567" s="9" t="s">
        <v>3182</v>
      </c>
      <c r="BS1567" s="9" t="s">
        <v>5459</v>
      </c>
      <c r="BT1567" s="108"/>
    </row>
    <row r="1568" spans="1:72" s="9" customFormat="1" x14ac:dyDescent="0.35">
      <c r="A1568" s="1" t="s">
        <v>4815</v>
      </c>
      <c r="B1568" s="1" t="s">
        <v>4816</v>
      </c>
      <c r="C1568" s="3" t="str">
        <f>_xlfn.XLOOKUP(B1568,'[1]daily break down'!$D:$D,'[1]daily break down'!$E:$E,"")</f>
        <v>Yaounde</v>
      </c>
      <c r="D1568" s="1" t="s">
        <v>11</v>
      </c>
      <c r="E1568" s="1" t="s">
        <v>12</v>
      </c>
      <c r="F1568" s="3" t="s">
        <v>37</v>
      </c>
      <c r="G1568" s="1" t="s">
        <v>38</v>
      </c>
      <c r="H1568" s="34" t="str">
        <f>_xlfn.XLOOKUP(B1568,[2]CALCULATION!$B:$B,[2]CALCULATION!$H:$H,"")</f>
        <v>ZTE</v>
      </c>
      <c r="I1568" s="28">
        <v>2.5783994372676076</v>
      </c>
      <c r="J1568" s="28">
        <v>5.0194866065695862</v>
      </c>
      <c r="K1568" s="28">
        <v>0</v>
      </c>
      <c r="L1568" s="28">
        <v>0</v>
      </c>
      <c r="M1568" s="28">
        <v>0</v>
      </c>
      <c r="N1568" s="28">
        <v>0</v>
      </c>
      <c r="O1568" s="28">
        <v>0</v>
      </c>
      <c r="P1568" s="28">
        <v>6.0937647139396116</v>
      </c>
      <c r="Q1568" s="28">
        <v>0</v>
      </c>
      <c r="R1568" s="28">
        <v>0</v>
      </c>
      <c r="S1568" s="93">
        <v>0</v>
      </c>
      <c r="T1568" s="93">
        <f>_xlfn.XLOOKUP(B1568,'[3]Nur des jours'!$B:$B,'[3]Nur des jours'!$U:$U,"")</f>
        <v>0</v>
      </c>
      <c r="U1568" s="93">
        <v>0</v>
      </c>
      <c r="V1568" s="93">
        <v>0</v>
      </c>
      <c r="W1568" s="93">
        <v>0</v>
      </c>
      <c r="X1568" s="93">
        <v>0</v>
      </c>
      <c r="Y1568" s="93">
        <v>0</v>
      </c>
      <c r="Z1568" s="93">
        <v>0</v>
      </c>
      <c r="AA1568" s="93">
        <v>0</v>
      </c>
      <c r="AB1568" s="93">
        <v>0</v>
      </c>
      <c r="AC1568" s="93">
        <f>_xlfn.XLOOKUP(B1568,'[3]Nur des jours'!$B:$B,'[3]Nur des jours'!$N:$N,"")</f>
        <v>0</v>
      </c>
      <c r="AD1568" s="93">
        <v>0</v>
      </c>
      <c r="AE1568" s="93">
        <v>0</v>
      </c>
      <c r="AF1568" s="93">
        <v>0</v>
      </c>
      <c r="AG1568" s="93"/>
      <c r="AH1568" s="93">
        <v>0</v>
      </c>
      <c r="AI1568" s="93">
        <v>0</v>
      </c>
      <c r="AJ1568" s="93">
        <v>0</v>
      </c>
      <c r="AK1568" s="93">
        <v>0</v>
      </c>
      <c r="AL1568" s="93">
        <v>0</v>
      </c>
      <c r="AM1568" s="49" t="s">
        <v>5559</v>
      </c>
      <c r="AN1568" s="49"/>
      <c r="AO1568" s="48" t="str" cm="1">
        <f t="array" ref="AO1568">IFERROR(_xlfn.IFS(
AQ1568="MPR ISSUE","PDH",
AQ1568="BSS Hardware Issue","BSS",
AQ1568="Sites strategiques, MLL, Pylone, etc.","ENVTECH",
AQ1568="AKTIVCO DEFAUT GE &amp; POWER Cabinet","AKTIVCO",
AQ1568="AKTIVCO Coupure ENEO &amp; Baisse de tension","AKTIVCO GRID ONLY",
AQ1568="Coupure ENEO &amp; Baisse de tension","IHS GRID ONLY",
AQ1568="Defaut GE &amp; POWER Cabinet","IHS",
AQ1568="Sharing","Partners",
AQ1568="Sites strategiques &amp; DataCenter","SST &amp; DC",
AQ1568="Exclu","Exclu",
AQ1568="SAT","SAT",
AQ1568="SPARE-ISSUE","SPARE-ISSUE",
AQ1568="Fiber CAmtel","TRANS_FO_CAMTEL",
AQ1568="Fiber AOF","Fiber AOF",
AQ1568="Projet OCM (HUAWEI)","TRAVAUX-HUAWEI",
AQ1568="Projet OCM (NOKIA)","TRAVAUX-NOKIA",
AQ1568="ACCESS-ISSUE","ACCESS-ISSUE",
AQ1568="Projet OCM (ZTE, NOKIA, autres projets)","TRAVAUX OCM",
AQ1568="No root CAuse","No root cause",
AQ1568="ODU HS","PDH",
AQ1568="IP &amp; VLAN","PDH",
AQ1568="Warehouse HUAWEI","SPARE-ISSUE",
AQ1568="SPARE-HS","SPARE-ISSUE",
AQ1568="Power Telco","BSS",AQ1568="no impacts","no impacts"
),"")</f>
        <v>No root cause</v>
      </c>
      <c r="AP1568" s="48" t="str" cm="1">
        <f t="array" ref="AP1568">IFERROR(_xlfn.IFS(
AQ1568="MPR ISSUE","TX ISSUE",
AQ1568="BSS Hardware Issue","RAN ISSUE",
AQ1568="Sites strategiques, MLL, Pylone, etc.","ENVTECH",
AQ1568="AKTIVCO DEFAUT GE &amp; POWER Cabinet","POWER ISSUE",
AQ1568="AKTIVCO Coupure ENEO &amp; Baisse de tension","POWER ISSUE",
AQ1568="Coupure ENEO &amp; Baisse de tension","POWER ISSUE",
AQ1568="Defaut GE &amp; POWER Cabinet","POWER ISSUE",
AQ1568="Sharing","POWER ISSUE",
AQ1568="Sites strategiques &amp; DataCenter","POWER ISSUE",
AQ1568="Exclu","Exclu",
AQ1568="SAT","TX ISSUE",
AQ1568="SPARE-ISSUE","SPARE-ISSUE",
AQ1568="Fiber CAmtel","TX ISSUE",
AQ1568="Fiber AOF","TX ISSUE",
AQ1568="Projet OCM (HUAWEI)","TRAVAUX-HUAWEI",
AQ1568="Projet OCM (NOKIA)","TRAVAUX -NOKIA",
AQ1568="ACCESS-ISSUE","ACCESS-ISSUE",
AQ1568="Projet OCM (ZTE, NOKIA, autres projets)","TRAVAUX OCM",
AQ1568="No root CAuse","No root cause",
AQ1568="ODU HS","TX ISSUE",
AQ1568="IP &amp; VLAN","TX ISSUE",
AQ1568="Warehouse HUAWEI","SPARE-ISSUE",
AQ1568="SPARE-HS","SPARE-ISSUE",
AQ1568="Power Telco","RAN ISSUE",AQ1568="no impacts","no impacts"
),"")</f>
        <v>No root cause</v>
      </c>
      <c r="AQ1568" s="126" t="s">
        <v>5344</v>
      </c>
      <c r="AR1568" s="48" t="str" cm="1">
        <f t="array" ref="AR1568">IFERROR(_xlfn.IFS(
AQ1568="MPR ISSUE","ACTIVE",
AQ1568="BSS Hardware Issue","ACTIVE",
AQ1568="Sites strategiques, MLL, Pylone, etc.","PASSIVE",
AQ1568="AKTIVCO DEFAUT GE &amp; POWER Cabinet","PASSIVE",
AQ1568="AKTIVCO Coupure ENEO &amp; Baisse de tension","PASSIVE",
AQ1568="Coupure ENEO &amp; Baisse de tension","PASSIVE",
AQ1568="Defaut GE &amp; POWER Cabinet","PASSIVE",
AQ1568="Sharing","PASSIVE",
AQ1568="Sites strategiques &amp; DataCenter","PASSIVE",
AQ1568="Exclu","Exclu",
AQ1568="SAT","ACTIVE",
AQ1568="SPARE-ISSUE","SPARE-ISSUE",
AQ1568="Fiber CAmtel","ACTIVE",
AQ1568="Fiber AOF","ACTIVE",
AQ1568="Projet OCM (HUAWEI)","PLANNED WORKS",
AQ1568="Projet OCM (NOKIA)","PLANNED WORKS",
AQ1568="ACCESS-ISSUE","ACCESS-ISSUE",
AQ1568="Projet OCM (ZTE, NOKIA, autres projets)","PLANNED WORKS",
AQ1568="No root CAuse","No root cause",
AQ1568="ODU HS","ACTIVE",
AQ1568="IP &amp; VLAN","ACTIVE",
AQ1568="Warehouse HUAWEI","SPARE-ISSUE",
AQ1568="SPARE-HS","SPARE-ISSUE",
AQ1568="Power Telco","ACTIVE", AQ1568="no impacts","no impacts"
),"")</f>
        <v>No root cause</v>
      </c>
      <c r="AS1568" s="92" t="s">
        <v>5537</v>
      </c>
      <c r="AT1568" s="98" t="s">
        <v>4816</v>
      </c>
      <c r="AV1568" s="17" t="s">
        <v>5537</v>
      </c>
      <c r="AW1568" s="7" t="s">
        <v>5537</v>
      </c>
      <c r="AX1568" s="6" t="s">
        <v>5537</v>
      </c>
      <c r="AY1568" s="7"/>
      <c r="AZ1568" s="3" t="s">
        <v>5537</v>
      </c>
      <c r="BA1568" s="18" t="s">
        <v>5537</v>
      </c>
      <c r="BB1568" s="18" t="s">
        <v>5537</v>
      </c>
      <c r="BC1568" s="18" t="s">
        <v>5537</v>
      </c>
      <c r="BD1568" s="18" t="s">
        <v>5537</v>
      </c>
      <c r="BE1568" s="18" t="s">
        <v>5537</v>
      </c>
      <c r="BF1568" s="18" t="s">
        <v>5537</v>
      </c>
      <c r="BG1568" s="18" t="s">
        <v>5537</v>
      </c>
      <c r="BH1568" s="18" t="s">
        <v>5537</v>
      </c>
      <c r="BI1568" s="18" t="s">
        <v>5537</v>
      </c>
      <c r="BJ1568" s="18" t="s">
        <v>5537</v>
      </c>
      <c r="BK1568" s="18" t="s">
        <v>5537</v>
      </c>
      <c r="BL1568" s="9" t="s">
        <v>5537</v>
      </c>
      <c r="BM1568" s="14" t="s">
        <v>5537</v>
      </c>
      <c r="BN1568" s="14" t="s">
        <v>5537</v>
      </c>
      <c r="BO1568" s="14" t="str">
        <f>_xlfn.XLOOKUP(B1568,'[4]cell downs 18042026 17h'!$B:$B,'[4]cell downs 18042026 17h'!$B:$B,"")</f>
        <v/>
      </c>
      <c r="BP1568" s="14" t="str">
        <f>_xlfn.XLOOKUP(B1568,'[5]Cells Huawei 19042026 15h'!$B:$B,'[5]Cells Huawei 19042026 15h'!$B:$B,"")</f>
        <v/>
      </c>
      <c r="BQ1568" s="9" t="str">
        <f>_xlfn.XLOOKUP(B1568,'[6]cells down 19042026 9H40'!$B:$B,'[6]cells down 19042026 9H40'!$B:$B,"")</f>
        <v/>
      </c>
      <c r="BR1568" s="9" t="s">
        <v>4816</v>
      </c>
      <c r="BS1568" s="9" t="s">
        <v>12</v>
      </c>
      <c r="BT1568" s="108"/>
    </row>
    <row r="1569" spans="1:72" s="9" customFormat="1" x14ac:dyDescent="0.35">
      <c r="A1569" s="1" t="s">
        <v>2774</v>
      </c>
      <c r="B1569" s="8" t="s">
        <v>2775</v>
      </c>
      <c r="C1569" s="3" t="str">
        <f>_xlfn.XLOOKUP(B1569,'[1]daily break down'!$D:$D,'[1]daily break down'!$E:$E,"")</f>
        <v>Yaounde</v>
      </c>
      <c r="D1569" s="1" t="s">
        <v>11</v>
      </c>
      <c r="E1569" s="1" t="s">
        <v>12</v>
      </c>
      <c r="F1569" s="3" t="s">
        <v>37</v>
      </c>
      <c r="G1569" s="1" t="s">
        <v>38</v>
      </c>
      <c r="H1569" s="34" t="str">
        <f>_xlfn.XLOOKUP(B1569,[2]CALCULATION!$B:$B,[2]CALCULATION!$H:$H,"")</f>
        <v>ZTE</v>
      </c>
      <c r="I1569" s="28">
        <v>0</v>
      </c>
      <c r="J1569" s="28">
        <v>0</v>
      </c>
      <c r="K1569" s="28">
        <v>0</v>
      </c>
      <c r="L1569" s="28">
        <v>1.0041149092693984E-2</v>
      </c>
      <c r="M1569" s="28">
        <v>0</v>
      </c>
      <c r="N1569" s="28">
        <v>0</v>
      </c>
      <c r="O1569" s="28">
        <v>1.1146923948372248E-2</v>
      </c>
      <c r="P1569" s="28">
        <v>0</v>
      </c>
      <c r="Q1569" s="28">
        <v>0</v>
      </c>
      <c r="R1569" s="28">
        <v>7.8726532603949959</v>
      </c>
      <c r="S1569" s="93">
        <v>0</v>
      </c>
      <c r="T1569" s="93">
        <f>_xlfn.XLOOKUP(B1569,'[3]Nur des jours'!$B:$B,'[3]Nur des jours'!$U:$U,"")</f>
        <v>0</v>
      </c>
      <c r="U1569" s="93">
        <v>0</v>
      </c>
      <c r="V1569" s="93">
        <v>0</v>
      </c>
      <c r="W1569" s="93">
        <v>0</v>
      </c>
      <c r="X1569" s="93">
        <v>0</v>
      </c>
      <c r="Y1569" s="93">
        <v>0</v>
      </c>
      <c r="Z1569" s="93">
        <v>0</v>
      </c>
      <c r="AA1569" s="93">
        <v>0</v>
      </c>
      <c r="AB1569" s="93">
        <v>0</v>
      </c>
      <c r="AC1569" s="93">
        <f>_xlfn.XLOOKUP(B1569,'[3]Nur des jours'!$B:$B,'[3]Nur des jours'!$N:$N,"")</f>
        <v>0</v>
      </c>
      <c r="AD1569" s="93">
        <v>0</v>
      </c>
      <c r="AE1569" s="93">
        <v>0</v>
      </c>
      <c r="AF1569" s="93">
        <v>0</v>
      </c>
      <c r="AG1569" s="93"/>
      <c r="AH1569" s="93">
        <v>0</v>
      </c>
      <c r="AI1569" s="93">
        <v>0</v>
      </c>
      <c r="AJ1569" s="93">
        <v>0</v>
      </c>
      <c r="AK1569" s="93">
        <v>0</v>
      </c>
      <c r="AL1569" s="93">
        <v>0</v>
      </c>
      <c r="AM1569" s="49" t="s">
        <v>5559</v>
      </c>
      <c r="AN1569" s="49"/>
      <c r="AO1569" s="48" t="str" cm="1">
        <f t="array" ref="AO1569">IFERROR(_xlfn.IFS(
AQ1569="MPR ISSUE","PDH",
AQ1569="BSS Hardware Issue","BSS",
AQ1569="Sites strategiques, MLL, Pylone, etc.","ENVTECH",
AQ1569="AKTIVCO DEFAUT GE &amp; POWER Cabinet","AKTIVCO",
AQ1569="AKTIVCO Coupure ENEO &amp; Baisse de tension","AKTIVCO GRID ONLY",
AQ1569="Coupure ENEO &amp; Baisse de tension","IHS GRID ONLY",
AQ1569="Defaut GE &amp; POWER Cabinet","IHS",
AQ1569="Sharing","Partners",
AQ1569="Sites strategiques &amp; DataCenter","SST &amp; DC",
AQ1569="Exclu","Exclu",
AQ1569="SAT","SAT",
AQ1569="SPARE-ISSUE","SPARE-ISSUE",
AQ1569="Fiber CAmtel","TRANS_FO_CAMTEL",
AQ1569="Fiber AOF","Fiber AOF",
AQ1569="Projet OCM (HUAWEI)","TRAVAUX-HUAWEI",
AQ1569="Projet OCM (NOKIA)","TRAVAUX-NOKIA",
AQ1569="ACCESS-ISSUE","ACCESS-ISSUE",
AQ1569="Projet OCM (ZTE, NOKIA, autres projets)","TRAVAUX OCM",
AQ1569="No root CAuse","No root cause",
AQ1569="ODU HS","PDH",
AQ1569="IP &amp; VLAN","PDH",
AQ1569="Warehouse HUAWEI","SPARE-ISSUE",
AQ1569="SPARE-HS","SPARE-ISSUE",
AQ1569="Power Telco","BSS",AQ1569="no impacts","no impacts"
),"")</f>
        <v>No root cause</v>
      </c>
      <c r="AP1569" s="48" t="str" cm="1">
        <f t="array" ref="AP1569">IFERROR(_xlfn.IFS(
AQ1569="MPR ISSUE","TX ISSUE",
AQ1569="BSS Hardware Issue","RAN ISSUE",
AQ1569="Sites strategiques, MLL, Pylone, etc.","ENVTECH",
AQ1569="AKTIVCO DEFAUT GE &amp; POWER Cabinet","POWER ISSUE",
AQ1569="AKTIVCO Coupure ENEO &amp; Baisse de tension","POWER ISSUE",
AQ1569="Coupure ENEO &amp; Baisse de tension","POWER ISSUE",
AQ1569="Defaut GE &amp; POWER Cabinet","POWER ISSUE",
AQ1569="Sharing","POWER ISSUE",
AQ1569="Sites strategiques &amp; DataCenter","POWER ISSUE",
AQ1569="Exclu","Exclu",
AQ1569="SAT","TX ISSUE",
AQ1569="SPARE-ISSUE","SPARE-ISSUE",
AQ1569="Fiber CAmtel","TX ISSUE",
AQ1569="Fiber AOF","TX ISSUE",
AQ1569="Projet OCM (HUAWEI)","TRAVAUX-HUAWEI",
AQ1569="Projet OCM (NOKIA)","TRAVAUX -NOKIA",
AQ1569="ACCESS-ISSUE","ACCESS-ISSUE",
AQ1569="Projet OCM (ZTE, NOKIA, autres projets)","TRAVAUX OCM",
AQ1569="No root CAuse","No root cause",
AQ1569="ODU HS","TX ISSUE",
AQ1569="IP &amp; VLAN","TX ISSUE",
AQ1569="Warehouse HUAWEI","SPARE-ISSUE",
AQ1569="SPARE-HS","SPARE-ISSUE",
AQ1569="Power Telco","RAN ISSUE",AQ1569="no impacts","no impacts"
),"")</f>
        <v>No root cause</v>
      </c>
      <c r="AQ1569" s="126" t="s">
        <v>5344</v>
      </c>
      <c r="AR1569" s="48" t="str" cm="1">
        <f t="array" ref="AR1569">IFERROR(_xlfn.IFS(
AQ1569="MPR ISSUE","ACTIVE",
AQ1569="BSS Hardware Issue","ACTIVE",
AQ1569="Sites strategiques, MLL, Pylone, etc.","PASSIVE",
AQ1569="AKTIVCO DEFAUT GE &amp; POWER Cabinet","PASSIVE",
AQ1569="AKTIVCO Coupure ENEO &amp; Baisse de tension","PASSIVE",
AQ1569="Coupure ENEO &amp; Baisse de tension","PASSIVE",
AQ1569="Defaut GE &amp; POWER Cabinet","PASSIVE",
AQ1569="Sharing","PASSIVE",
AQ1569="Sites strategiques &amp; DataCenter","PASSIVE",
AQ1569="Exclu","Exclu",
AQ1569="SAT","ACTIVE",
AQ1569="SPARE-ISSUE","SPARE-ISSUE",
AQ1569="Fiber CAmtel","ACTIVE",
AQ1569="Fiber AOF","ACTIVE",
AQ1569="Projet OCM (HUAWEI)","PLANNED WORKS",
AQ1569="Projet OCM (NOKIA)","PLANNED WORKS",
AQ1569="ACCESS-ISSUE","ACCESS-ISSUE",
AQ1569="Projet OCM (ZTE, NOKIA, autres projets)","PLANNED WORKS",
AQ1569="No root CAuse","No root cause",
AQ1569="ODU HS","ACTIVE",
AQ1569="IP &amp; VLAN","ACTIVE",
AQ1569="Warehouse HUAWEI","SPARE-ISSUE",
AQ1569="SPARE-HS","SPARE-ISSUE",
AQ1569="Power Telco","ACTIVE", AQ1569="no impacts","no impacts"
),"")</f>
        <v>No root cause</v>
      </c>
      <c r="AS1569" s="92" t="s">
        <v>5537</v>
      </c>
      <c r="AT1569" s="98" t="s">
        <v>2775</v>
      </c>
      <c r="AV1569" s="17" t="s">
        <v>5537</v>
      </c>
      <c r="AW1569" s="7" t="s">
        <v>5537</v>
      </c>
      <c r="AX1569" s="6" t="s">
        <v>5537</v>
      </c>
      <c r="AY1569" s="7"/>
      <c r="AZ1569" s="3" t="s">
        <v>5537</v>
      </c>
      <c r="BA1569" s="18" t="s">
        <v>5537</v>
      </c>
      <c r="BB1569" s="18" t="s">
        <v>5537</v>
      </c>
      <c r="BC1569" s="18" t="s">
        <v>5537</v>
      </c>
      <c r="BD1569" s="18" t="s">
        <v>5537</v>
      </c>
      <c r="BE1569" s="18" t="s">
        <v>5537</v>
      </c>
      <c r="BF1569" s="18" t="s">
        <v>5537</v>
      </c>
      <c r="BG1569" s="18" t="s">
        <v>5537</v>
      </c>
      <c r="BH1569" s="18" t="s">
        <v>5537</v>
      </c>
      <c r="BI1569" s="18" t="s">
        <v>5537</v>
      </c>
      <c r="BJ1569" s="18" t="s">
        <v>5537</v>
      </c>
      <c r="BK1569" s="18" t="s">
        <v>5537</v>
      </c>
      <c r="BL1569" s="9" t="s">
        <v>5537</v>
      </c>
      <c r="BM1569" s="14" t="s">
        <v>5537</v>
      </c>
      <c r="BN1569" s="14" t="s">
        <v>5537</v>
      </c>
      <c r="BO1569" s="14" t="str">
        <f>_xlfn.XLOOKUP(B1569,'[4]cell downs 18042026 17h'!$B:$B,'[4]cell downs 18042026 17h'!$B:$B,"")</f>
        <v/>
      </c>
      <c r="BP1569" s="14" t="str">
        <f>_xlfn.XLOOKUP(B1569,'[5]Cells Huawei 19042026 15h'!$B:$B,'[5]Cells Huawei 19042026 15h'!$B:$B,"")</f>
        <v/>
      </c>
      <c r="BQ1569" s="9" t="str">
        <f>_xlfn.XLOOKUP(B1569,'[6]cells down 19042026 9H40'!$B:$B,'[6]cells down 19042026 9H40'!$B:$B,"")</f>
        <v/>
      </c>
      <c r="BR1569" s="9" t="s">
        <v>2775</v>
      </c>
      <c r="BS1569" s="9" t="s">
        <v>12</v>
      </c>
      <c r="BT1569" s="108"/>
    </row>
    <row r="1570" spans="1:72" s="9" customFormat="1" x14ac:dyDescent="0.35">
      <c r="A1570" s="2" t="s">
        <v>1390</v>
      </c>
      <c r="B1570" s="8" t="s">
        <v>1391</v>
      </c>
      <c r="C1570" s="3" t="str">
        <f>_xlfn.XLOOKUP(B1570,'[1]daily break down'!$D:$D,'[1]daily break down'!$E:$E,"")</f>
        <v>CENTRE</v>
      </c>
      <c r="D1570" s="1"/>
      <c r="E1570" s="1"/>
      <c r="F1570" s="3" t="s">
        <v>69</v>
      </c>
      <c r="G1570" s="1" t="s">
        <v>1392</v>
      </c>
      <c r="H1570" s="33" t="str">
        <f>_xlfn.XLOOKUP(B1570,[2]CALCULATION!$B:$B,[2]CALCULATION!$H:$H,"")</f>
        <v>NOKIA</v>
      </c>
      <c r="I1570" s="28">
        <v>0.20976555317945933</v>
      </c>
      <c r="J1570" s="28">
        <v>0</v>
      </c>
      <c r="K1570" s="28">
        <v>0</v>
      </c>
      <c r="L1570" s="28">
        <v>0</v>
      </c>
      <c r="M1570" s="28">
        <v>0</v>
      </c>
      <c r="N1570" s="28">
        <v>0</v>
      </c>
      <c r="O1570" s="28">
        <v>0</v>
      </c>
      <c r="P1570" s="28">
        <v>0</v>
      </c>
      <c r="Q1570" s="28">
        <v>0</v>
      </c>
      <c r="R1570" s="28">
        <v>0</v>
      </c>
      <c r="S1570" s="93">
        <v>0</v>
      </c>
      <c r="T1570" s="93">
        <f>_xlfn.XLOOKUP(B1570,'[3]Nur des jours'!$B:$B,'[3]Nur des jours'!$U:$U,"")</f>
        <v>0</v>
      </c>
      <c r="U1570" s="93">
        <v>0</v>
      </c>
      <c r="V1570" s="93">
        <v>0</v>
      </c>
      <c r="W1570" s="93">
        <v>0</v>
      </c>
      <c r="X1570" s="93">
        <v>0</v>
      </c>
      <c r="Y1570" s="93">
        <v>0</v>
      </c>
      <c r="Z1570" s="93">
        <v>0</v>
      </c>
      <c r="AA1570" s="93">
        <v>0</v>
      </c>
      <c r="AB1570" s="93">
        <v>0</v>
      </c>
      <c r="AC1570" s="93">
        <f>_xlfn.XLOOKUP(B1570,'[3]Nur des jours'!$B:$B,'[3]Nur des jours'!$N:$N,"")</f>
        <v>0</v>
      </c>
      <c r="AD1570" s="93">
        <v>0</v>
      </c>
      <c r="AE1570" s="93">
        <v>0</v>
      </c>
      <c r="AF1570" s="93">
        <v>0</v>
      </c>
      <c r="AG1570" s="93"/>
      <c r="AH1570" s="93">
        <v>0</v>
      </c>
      <c r="AI1570" s="93">
        <v>0</v>
      </c>
      <c r="AJ1570" s="93">
        <v>0</v>
      </c>
      <c r="AK1570" s="93">
        <v>0</v>
      </c>
      <c r="AL1570" s="93">
        <v>0</v>
      </c>
      <c r="AM1570" s="49" t="s">
        <v>5559</v>
      </c>
      <c r="AN1570" s="49"/>
      <c r="AO1570" s="48" t="str" cm="1">
        <f t="array" ref="AO1570">IFERROR(_xlfn.IFS(
AQ1570="MPR ISSUE","PDH",
AQ1570="BSS Hardware Issue","BSS",
AQ1570="Sites strategiques, MLL, Pylone, etc.","ENVTECH",
AQ1570="AKTIVCO DEFAUT GE &amp; POWER Cabinet","AKTIVCO",
AQ1570="AKTIVCO Coupure ENEO &amp; Baisse de tension","AKTIVCO GRID ONLY",
AQ1570="Coupure ENEO &amp; Baisse de tension","IHS GRID ONLY",
AQ1570="Defaut GE &amp; POWER Cabinet","IHS",
AQ1570="Sharing","Partners",
AQ1570="Sites strategiques &amp; DataCenter","SST &amp; DC",
AQ1570="Exclu","Exclu",
AQ1570="SAT","SAT",
AQ1570="SPARE-ISSUE","SPARE-ISSUE",
AQ1570="Fiber CAmtel","TRANS_FO_CAMTEL",
AQ1570="Fiber AOF","Fiber AOF",
AQ1570="Projet OCM (HUAWEI)","TRAVAUX-HUAWEI",
AQ1570="Projet OCM (NOKIA)","TRAVAUX-NOKIA",
AQ1570="ACCESS-ISSUE","ACCESS-ISSUE",
AQ1570="Projet OCM (ZTE, NOKIA, autres projets)","TRAVAUX OCM",
AQ1570="No root CAuse","No root cause",
AQ1570="ODU HS","PDH",
AQ1570="IP &amp; VLAN","PDH",
AQ1570="Warehouse HUAWEI","SPARE-ISSUE",
AQ1570="SPARE-HS","SPARE-ISSUE",
AQ1570="Power Telco","BSS",AQ1570="no impacts","no impacts"
),"")</f>
        <v>No root cause</v>
      </c>
      <c r="AP1570" s="48" t="str" cm="1">
        <f t="array" ref="AP1570">IFERROR(_xlfn.IFS(
AQ1570="MPR ISSUE","TX ISSUE",
AQ1570="BSS Hardware Issue","RAN ISSUE",
AQ1570="Sites strategiques, MLL, Pylone, etc.","ENVTECH",
AQ1570="AKTIVCO DEFAUT GE &amp; POWER Cabinet","POWER ISSUE",
AQ1570="AKTIVCO Coupure ENEO &amp; Baisse de tension","POWER ISSUE",
AQ1570="Coupure ENEO &amp; Baisse de tension","POWER ISSUE",
AQ1570="Defaut GE &amp; POWER Cabinet","POWER ISSUE",
AQ1570="Sharing","POWER ISSUE",
AQ1570="Sites strategiques &amp; DataCenter","POWER ISSUE",
AQ1570="Exclu","Exclu",
AQ1570="SAT","TX ISSUE",
AQ1570="SPARE-ISSUE","SPARE-ISSUE",
AQ1570="Fiber CAmtel","TX ISSUE",
AQ1570="Fiber AOF","TX ISSUE",
AQ1570="Projet OCM (HUAWEI)","TRAVAUX-HUAWEI",
AQ1570="Projet OCM (NOKIA)","TRAVAUX -NOKIA",
AQ1570="ACCESS-ISSUE","ACCESS-ISSUE",
AQ1570="Projet OCM (ZTE, NOKIA, autres projets)","TRAVAUX OCM",
AQ1570="No root CAuse","No root cause",
AQ1570="ODU HS","TX ISSUE",
AQ1570="IP &amp; VLAN","TX ISSUE",
AQ1570="Warehouse HUAWEI","SPARE-ISSUE",
AQ1570="SPARE-HS","SPARE-ISSUE",
AQ1570="Power Telco","RAN ISSUE",AQ1570="no impacts","no impacts"
),"")</f>
        <v>No root cause</v>
      </c>
      <c r="AQ1570" s="67" t="s">
        <v>5344</v>
      </c>
      <c r="AR1570" s="48" t="str" cm="1">
        <f t="array" ref="AR1570">IFERROR(_xlfn.IFS(
AQ1570="MPR ISSUE","ACTIVE",
AQ1570="BSS Hardware Issue","ACTIVE",
AQ1570="Sites strategiques, MLL, Pylone, etc.","PASSIVE",
AQ1570="AKTIVCO DEFAUT GE &amp; POWER Cabinet","PASSIVE",
AQ1570="AKTIVCO Coupure ENEO &amp; Baisse de tension","PASSIVE",
AQ1570="Coupure ENEO &amp; Baisse de tension","PASSIVE",
AQ1570="Defaut GE &amp; POWER Cabinet","PASSIVE",
AQ1570="Sharing","PASSIVE",
AQ1570="Sites strategiques &amp; DataCenter","PASSIVE",
AQ1570="Exclu","Exclu",
AQ1570="SAT","ACTIVE",
AQ1570="SPARE-ISSUE","SPARE-ISSUE",
AQ1570="Fiber CAmtel","ACTIVE",
AQ1570="Fiber AOF","ACTIVE",
AQ1570="Projet OCM (HUAWEI)","PLANNED WORKS",
AQ1570="Projet OCM (NOKIA)","PLANNED WORKS",
AQ1570="ACCESS-ISSUE","ACCESS-ISSUE",
AQ1570="Projet OCM (ZTE, NOKIA, autres projets)","PLANNED WORKS",
AQ1570="No root CAuse","No root cause",
AQ1570="ODU HS","ACTIVE",
AQ1570="IP &amp; VLAN","ACTIVE",
AQ1570="Warehouse HUAWEI","SPARE-ISSUE",
AQ1570="SPARE-HS","SPARE-ISSUE",
AQ1570="Power Telco","ACTIVE", AQ1570="no impacts","no impacts"
),"")</f>
        <v>No root cause</v>
      </c>
      <c r="AS1570" s="92" t="s">
        <v>5537</v>
      </c>
      <c r="AT1570" s="98" t="s">
        <v>1391</v>
      </c>
      <c r="AV1570" s="17" t="s">
        <v>5537</v>
      </c>
      <c r="AW1570" s="7" t="s">
        <v>5537</v>
      </c>
      <c r="AX1570" s="6" t="s">
        <v>5537</v>
      </c>
      <c r="AY1570" s="7"/>
      <c r="AZ1570" s="3" t="s">
        <v>5537</v>
      </c>
      <c r="BA1570" s="18" t="s">
        <v>5537</v>
      </c>
      <c r="BB1570" s="18" t="s">
        <v>5537</v>
      </c>
      <c r="BC1570" s="18" t="s">
        <v>5537</v>
      </c>
      <c r="BD1570" s="18" t="s">
        <v>5537</v>
      </c>
      <c r="BE1570" s="18" t="s">
        <v>5537</v>
      </c>
      <c r="BF1570" s="18" t="s">
        <v>5537</v>
      </c>
      <c r="BG1570" s="18" t="s">
        <v>5537</v>
      </c>
      <c r="BH1570" s="18" t="s">
        <v>5537</v>
      </c>
      <c r="BI1570" s="18" t="s">
        <v>5537</v>
      </c>
      <c r="BJ1570" s="18" t="s">
        <v>5537</v>
      </c>
      <c r="BK1570" s="18" t="s">
        <v>5537</v>
      </c>
      <c r="BL1570" s="9" t="s">
        <v>5537</v>
      </c>
      <c r="BM1570" s="14" t="s">
        <v>5537</v>
      </c>
      <c r="BN1570" s="14" t="s">
        <v>5537</v>
      </c>
      <c r="BO1570" s="14" t="str">
        <f>_xlfn.XLOOKUP(B1570,'[4]cell downs 18042026 17h'!$B:$B,'[4]cell downs 18042026 17h'!$B:$B,"")</f>
        <v/>
      </c>
      <c r="BP1570" s="14" t="str">
        <f>_xlfn.XLOOKUP(B1570,'[5]Cells Huawei 19042026 15h'!$B:$B,'[5]Cells Huawei 19042026 15h'!$B:$B,"")</f>
        <v/>
      </c>
      <c r="BQ1570" s="9" t="str">
        <f>_xlfn.XLOOKUP(B1570,'[6]cells down 19042026 9H40'!$B:$B,'[6]cells down 19042026 9H40'!$B:$B,"")</f>
        <v/>
      </c>
      <c r="BR1570" s="9" t="s">
        <v>5537</v>
      </c>
      <c r="BS1570" s="9" t="s">
        <v>5459</v>
      </c>
      <c r="BT1570" s="108"/>
    </row>
    <row r="1571" spans="1:72" s="9" customFormat="1" x14ac:dyDescent="0.35">
      <c r="A1571" s="1" t="s">
        <v>4535</v>
      </c>
      <c r="B1571" s="8" t="s">
        <v>4536</v>
      </c>
      <c r="C1571" s="3" t="str">
        <f>_xlfn.XLOOKUP(B1571,'[1]daily break down'!$D:$D,'[1]daily break down'!$E:$E,"")</f>
        <v>Yaounde</v>
      </c>
      <c r="D1571" s="1" t="s">
        <v>11</v>
      </c>
      <c r="E1571" s="1" t="s">
        <v>12</v>
      </c>
      <c r="F1571" s="3" t="s">
        <v>37</v>
      </c>
      <c r="G1571" s="1" t="s">
        <v>38</v>
      </c>
      <c r="H1571" s="34" t="str">
        <f>_xlfn.XLOOKUP(B1571,[2]CALCULATION!$B:$B,[2]CALCULATION!$H:$H,"")</f>
        <v>ZTE</v>
      </c>
      <c r="I1571" s="28">
        <v>0</v>
      </c>
      <c r="J1571" s="28">
        <v>0</v>
      </c>
      <c r="K1571" s="28">
        <v>0</v>
      </c>
      <c r="L1571" s="28">
        <v>0</v>
      </c>
      <c r="M1571" s="28">
        <v>0</v>
      </c>
      <c r="N1571" s="28">
        <v>0</v>
      </c>
      <c r="O1571" s="28">
        <v>0</v>
      </c>
      <c r="P1571" s="28">
        <v>0</v>
      </c>
      <c r="Q1571" s="28">
        <v>0</v>
      </c>
      <c r="R1571" s="28">
        <v>0</v>
      </c>
      <c r="S1571" s="93">
        <v>0</v>
      </c>
      <c r="T1571" s="93">
        <f>_xlfn.XLOOKUP(B1571,'[3]Nur des jours'!$B:$B,'[3]Nur des jours'!$U:$U,"")</f>
        <v>0</v>
      </c>
      <c r="U1571" s="93">
        <v>0</v>
      </c>
      <c r="V1571" s="93">
        <v>0</v>
      </c>
      <c r="W1571" s="93">
        <v>0</v>
      </c>
      <c r="X1571" s="93">
        <v>0</v>
      </c>
      <c r="Y1571" s="93">
        <v>0</v>
      </c>
      <c r="Z1571" s="93">
        <v>0</v>
      </c>
      <c r="AA1571" s="93">
        <v>0</v>
      </c>
      <c r="AB1571" s="93">
        <v>0</v>
      </c>
      <c r="AC1571" s="93">
        <f>_xlfn.XLOOKUP(B1571,'[3]Nur des jours'!$B:$B,'[3]Nur des jours'!$N:$N,"")</f>
        <v>0</v>
      </c>
      <c r="AD1571" s="93">
        <v>0</v>
      </c>
      <c r="AE1571" s="93">
        <v>0</v>
      </c>
      <c r="AF1571" s="93">
        <v>0</v>
      </c>
      <c r="AG1571" s="93"/>
      <c r="AH1571" s="93">
        <v>0</v>
      </c>
      <c r="AI1571" s="93">
        <v>0</v>
      </c>
      <c r="AJ1571" s="93">
        <v>0</v>
      </c>
      <c r="AK1571" s="93">
        <v>0</v>
      </c>
      <c r="AL1571" s="93">
        <v>0</v>
      </c>
      <c r="AM1571" s="49" t="s">
        <v>5559</v>
      </c>
      <c r="AN1571" s="49"/>
      <c r="AO1571" s="48" t="str" cm="1">
        <f t="array" ref="AO1571">IFERROR(_xlfn.IFS(
AQ1571="MPR ISSUE","PDH",
AQ1571="BSS Hardware Issue","BSS",
AQ1571="Sites strategiques, MLL, Pylone, etc.","ENVTECH",
AQ1571="AKTIVCO DEFAUT GE &amp; POWER Cabinet","AKTIVCO",
AQ1571="AKTIVCO Coupure ENEO &amp; Baisse de tension","AKTIVCO GRID ONLY",
AQ1571="Coupure ENEO &amp; Baisse de tension","IHS GRID ONLY",
AQ1571="Defaut GE &amp; POWER Cabinet","IHS",
AQ1571="Sharing","Partners",
AQ1571="Sites strategiques &amp; DataCenter","SST &amp; DC",
AQ1571="Exclu","Exclu",
AQ1571="SAT","SAT",
AQ1571="SPARE-ISSUE","SPARE-ISSUE",
AQ1571="Fiber CAmtel","TRANS_FO_CAMTEL",
AQ1571="Fiber AOF","Fiber AOF",
AQ1571="Projet OCM (HUAWEI)","TRAVAUX-HUAWEI",
AQ1571="Projet OCM (NOKIA)","TRAVAUX-NOKIA",
AQ1571="ACCESS-ISSUE","ACCESS-ISSUE",
AQ1571="Projet OCM (ZTE, NOKIA, autres projets)","TRAVAUX OCM",
AQ1571="No root CAuse","No root cause",
AQ1571="ODU HS","PDH",
AQ1571="IP &amp; VLAN","PDH",
AQ1571="Warehouse HUAWEI","SPARE-ISSUE",
AQ1571="SPARE-HS","SPARE-ISSUE",
AQ1571="Power Telco","BSS",AQ1571="no impacts","no impacts"
),"")</f>
        <v>No root cause</v>
      </c>
      <c r="AP1571" s="48" t="str" cm="1">
        <f t="array" ref="AP1571">IFERROR(_xlfn.IFS(
AQ1571="MPR ISSUE","TX ISSUE",
AQ1571="BSS Hardware Issue","RAN ISSUE",
AQ1571="Sites strategiques, MLL, Pylone, etc.","ENVTECH",
AQ1571="AKTIVCO DEFAUT GE &amp; POWER Cabinet","POWER ISSUE",
AQ1571="AKTIVCO Coupure ENEO &amp; Baisse de tension","POWER ISSUE",
AQ1571="Coupure ENEO &amp; Baisse de tension","POWER ISSUE",
AQ1571="Defaut GE &amp; POWER Cabinet","POWER ISSUE",
AQ1571="Sharing","POWER ISSUE",
AQ1571="Sites strategiques &amp; DataCenter","POWER ISSUE",
AQ1571="Exclu","Exclu",
AQ1571="SAT","TX ISSUE",
AQ1571="SPARE-ISSUE","SPARE-ISSUE",
AQ1571="Fiber CAmtel","TX ISSUE",
AQ1571="Fiber AOF","TX ISSUE",
AQ1571="Projet OCM (HUAWEI)","TRAVAUX-HUAWEI",
AQ1571="Projet OCM (NOKIA)","TRAVAUX -NOKIA",
AQ1571="ACCESS-ISSUE","ACCESS-ISSUE",
AQ1571="Projet OCM (ZTE, NOKIA, autres projets)","TRAVAUX OCM",
AQ1571="No root CAuse","No root cause",
AQ1571="ODU HS","TX ISSUE",
AQ1571="IP &amp; VLAN","TX ISSUE",
AQ1571="Warehouse HUAWEI","SPARE-ISSUE",
AQ1571="SPARE-HS","SPARE-ISSUE",
AQ1571="Power Telco","RAN ISSUE",AQ1571="no impacts","no impacts"
),"")</f>
        <v>No root cause</v>
      </c>
      <c r="AQ1571" s="126" t="s">
        <v>5344</v>
      </c>
      <c r="AR1571" s="48" t="str" cm="1">
        <f t="array" ref="AR1571">IFERROR(_xlfn.IFS(
AQ1571="MPR ISSUE","ACTIVE",
AQ1571="BSS Hardware Issue","ACTIVE",
AQ1571="Sites strategiques, MLL, Pylone, etc.","PASSIVE",
AQ1571="AKTIVCO DEFAUT GE &amp; POWER Cabinet","PASSIVE",
AQ1571="AKTIVCO Coupure ENEO &amp; Baisse de tension","PASSIVE",
AQ1571="Coupure ENEO &amp; Baisse de tension","PASSIVE",
AQ1571="Defaut GE &amp; POWER Cabinet","PASSIVE",
AQ1571="Sharing","PASSIVE",
AQ1571="Sites strategiques &amp; DataCenter","PASSIVE",
AQ1571="Exclu","Exclu",
AQ1571="SAT","ACTIVE",
AQ1571="SPARE-ISSUE","SPARE-ISSUE",
AQ1571="Fiber CAmtel","ACTIVE",
AQ1571="Fiber AOF","ACTIVE",
AQ1571="Projet OCM (HUAWEI)","PLANNED WORKS",
AQ1571="Projet OCM (NOKIA)","PLANNED WORKS",
AQ1571="ACCESS-ISSUE","ACCESS-ISSUE",
AQ1571="Projet OCM (ZTE, NOKIA, autres projets)","PLANNED WORKS",
AQ1571="No root CAuse","No root cause",
AQ1571="ODU HS","ACTIVE",
AQ1571="IP &amp; VLAN","ACTIVE",
AQ1571="Warehouse HUAWEI","SPARE-ISSUE",
AQ1571="SPARE-HS","SPARE-ISSUE",
AQ1571="Power Telco","ACTIVE", AQ1571="no impacts","no impacts"
),"")</f>
        <v>No root cause</v>
      </c>
      <c r="AS1571" s="92" t="s">
        <v>5537</v>
      </c>
      <c r="AT1571" s="98" t="s">
        <v>4536</v>
      </c>
      <c r="AV1571" s="17" t="s">
        <v>5537</v>
      </c>
      <c r="AW1571" s="7" t="s">
        <v>5537</v>
      </c>
      <c r="AX1571" s="6" t="s">
        <v>5537</v>
      </c>
      <c r="AY1571" s="7"/>
      <c r="AZ1571" s="3" t="s">
        <v>5537</v>
      </c>
      <c r="BA1571" s="18" t="s">
        <v>5537</v>
      </c>
      <c r="BB1571" s="18" t="s">
        <v>5537</v>
      </c>
      <c r="BC1571" s="18" t="s">
        <v>5537</v>
      </c>
      <c r="BD1571" s="18" t="s">
        <v>5537</v>
      </c>
      <c r="BE1571" s="18" t="s">
        <v>5537</v>
      </c>
      <c r="BF1571" s="18" t="s">
        <v>5537</v>
      </c>
      <c r="BG1571" s="18" t="s">
        <v>5537</v>
      </c>
      <c r="BH1571" s="18" t="s">
        <v>5537</v>
      </c>
      <c r="BI1571" s="18" t="s">
        <v>5537</v>
      </c>
      <c r="BJ1571" s="18" t="s">
        <v>5537</v>
      </c>
      <c r="BK1571" s="18" t="s">
        <v>5537</v>
      </c>
      <c r="BL1571" s="9" t="s">
        <v>5537</v>
      </c>
      <c r="BM1571" s="14" t="s">
        <v>5537</v>
      </c>
      <c r="BN1571" s="14" t="s">
        <v>5537</v>
      </c>
      <c r="BO1571" s="14" t="str">
        <f>_xlfn.XLOOKUP(B1571,'[4]cell downs 18042026 17h'!$B:$B,'[4]cell downs 18042026 17h'!$B:$B,"")</f>
        <v/>
      </c>
      <c r="BP1571" s="14" t="str">
        <f>_xlfn.XLOOKUP(B1571,'[5]Cells Huawei 19042026 15h'!$B:$B,'[5]Cells Huawei 19042026 15h'!$B:$B,"")</f>
        <v/>
      </c>
      <c r="BQ1571" s="9" t="str">
        <f>_xlfn.XLOOKUP(B1571,'[6]cells down 19042026 9H40'!$B:$B,'[6]cells down 19042026 9H40'!$B:$B,"")</f>
        <v/>
      </c>
      <c r="BR1571" s="9" t="s">
        <v>4536</v>
      </c>
      <c r="BS1571" s="9" t="s">
        <v>5537</v>
      </c>
      <c r="BT1571" s="108"/>
    </row>
    <row r="1572" spans="1:72" s="9" customFormat="1" x14ac:dyDescent="0.35">
      <c r="A1572" s="1" t="s">
        <v>4618</v>
      </c>
      <c r="B1572" s="8" t="s">
        <v>4619</v>
      </c>
      <c r="C1572" s="3" t="str">
        <f>_xlfn.XLOOKUP(B1572,'[1]daily break down'!$D:$D,'[1]daily break down'!$E:$E,"")</f>
        <v>Yaounde</v>
      </c>
      <c r="D1572" s="1" t="s">
        <v>11</v>
      </c>
      <c r="E1572" s="1" t="s">
        <v>145</v>
      </c>
      <c r="F1572" s="3" t="s">
        <v>37</v>
      </c>
      <c r="G1572" s="1" t="s">
        <v>38</v>
      </c>
      <c r="H1572" s="34" t="str">
        <f>_xlfn.XLOOKUP(B1572,[2]CALCULATION!$B:$B,[2]CALCULATION!$H:$H,"")</f>
        <v>ZTE</v>
      </c>
      <c r="I1572" s="28">
        <v>0</v>
      </c>
      <c r="J1572" s="28">
        <v>0</v>
      </c>
      <c r="K1572" s="28">
        <v>0</v>
      </c>
      <c r="L1572" s="28">
        <v>0</v>
      </c>
      <c r="M1572" s="28">
        <v>0</v>
      </c>
      <c r="N1572" s="28">
        <v>0</v>
      </c>
      <c r="O1572" s="28">
        <v>0</v>
      </c>
      <c r="P1572" s="28">
        <v>0</v>
      </c>
      <c r="Q1572" s="28">
        <v>0</v>
      </c>
      <c r="R1572" s="28">
        <v>0</v>
      </c>
      <c r="S1572" s="93">
        <v>0</v>
      </c>
      <c r="T1572" s="93">
        <f>_xlfn.XLOOKUP(B1572,'[3]Nur des jours'!$B:$B,'[3]Nur des jours'!$U:$U,"")</f>
        <v>0</v>
      </c>
      <c r="U1572" s="93">
        <v>0</v>
      </c>
      <c r="V1572" s="93">
        <v>0</v>
      </c>
      <c r="W1572" s="93">
        <v>0</v>
      </c>
      <c r="X1572" s="93">
        <v>0</v>
      </c>
      <c r="Y1572" s="93">
        <v>0</v>
      </c>
      <c r="Z1572" s="93">
        <v>0</v>
      </c>
      <c r="AA1572" s="93">
        <v>0</v>
      </c>
      <c r="AB1572" s="93">
        <v>0</v>
      </c>
      <c r="AC1572" s="93">
        <f>_xlfn.XLOOKUP(B1572,'[3]Nur des jours'!$B:$B,'[3]Nur des jours'!$N:$N,"")</f>
        <v>0</v>
      </c>
      <c r="AD1572" s="93">
        <v>0</v>
      </c>
      <c r="AE1572" s="93">
        <v>0</v>
      </c>
      <c r="AF1572" s="93">
        <v>0</v>
      </c>
      <c r="AG1572" s="93"/>
      <c r="AH1572" s="93">
        <v>0</v>
      </c>
      <c r="AI1572" s="93">
        <v>0</v>
      </c>
      <c r="AJ1572" s="93">
        <v>0</v>
      </c>
      <c r="AK1572" s="93">
        <v>0</v>
      </c>
      <c r="AL1572" s="93">
        <v>0</v>
      </c>
      <c r="AM1572" s="49" t="s">
        <v>5559</v>
      </c>
      <c r="AN1572" s="49"/>
      <c r="AO1572" s="48" t="str" cm="1">
        <f t="array" ref="AO1572">IFERROR(_xlfn.IFS(
AQ1572="MPR ISSUE","PDH",
AQ1572="BSS Hardware Issue","BSS",
AQ1572="Sites strategiques, MLL, Pylone, etc.","ENVTECH",
AQ1572="AKTIVCO DEFAUT GE &amp; POWER Cabinet","AKTIVCO",
AQ1572="AKTIVCO Coupure ENEO &amp; Baisse de tension","AKTIVCO GRID ONLY",
AQ1572="Coupure ENEO &amp; Baisse de tension","IHS GRID ONLY",
AQ1572="Defaut GE &amp; POWER Cabinet","IHS",
AQ1572="Sharing","Partners",
AQ1572="Sites strategiques &amp; DataCenter","SST &amp; DC",
AQ1572="Exclu","Exclu",
AQ1572="SAT","SAT",
AQ1572="SPARE-ISSUE","SPARE-ISSUE",
AQ1572="Fiber CAmtel","TRANS_FO_CAMTEL",
AQ1572="Fiber AOF","Fiber AOF",
AQ1572="Projet OCM (HUAWEI)","TRAVAUX-HUAWEI",
AQ1572="Projet OCM (NOKIA)","TRAVAUX-NOKIA",
AQ1572="ACCESS-ISSUE","ACCESS-ISSUE",
AQ1572="Projet OCM (ZTE, NOKIA, autres projets)","TRAVAUX OCM",
AQ1572="No root CAuse","No root cause",
AQ1572="ODU HS","PDH",
AQ1572="IP &amp; VLAN","PDH",
AQ1572="Warehouse HUAWEI","SPARE-ISSUE",
AQ1572="SPARE-HS","SPARE-ISSUE",
AQ1572="Power Telco","BSS",AQ1572="no impacts","no impacts"
),"")</f>
        <v>No root cause</v>
      </c>
      <c r="AP1572" s="48" t="str" cm="1">
        <f t="array" ref="AP1572">IFERROR(_xlfn.IFS(
AQ1572="MPR ISSUE","TX ISSUE",
AQ1572="BSS Hardware Issue","RAN ISSUE",
AQ1572="Sites strategiques, MLL, Pylone, etc.","ENVTECH",
AQ1572="AKTIVCO DEFAUT GE &amp; POWER Cabinet","POWER ISSUE",
AQ1572="AKTIVCO Coupure ENEO &amp; Baisse de tension","POWER ISSUE",
AQ1572="Coupure ENEO &amp; Baisse de tension","POWER ISSUE",
AQ1572="Defaut GE &amp; POWER Cabinet","POWER ISSUE",
AQ1572="Sharing","POWER ISSUE",
AQ1572="Sites strategiques &amp; DataCenter","POWER ISSUE",
AQ1572="Exclu","Exclu",
AQ1572="SAT","TX ISSUE",
AQ1572="SPARE-ISSUE","SPARE-ISSUE",
AQ1572="Fiber CAmtel","TX ISSUE",
AQ1572="Fiber AOF","TX ISSUE",
AQ1572="Projet OCM (HUAWEI)","TRAVAUX-HUAWEI",
AQ1572="Projet OCM (NOKIA)","TRAVAUX -NOKIA",
AQ1572="ACCESS-ISSUE","ACCESS-ISSUE",
AQ1572="Projet OCM (ZTE, NOKIA, autres projets)","TRAVAUX OCM",
AQ1572="No root CAuse","No root cause",
AQ1572="ODU HS","TX ISSUE",
AQ1572="IP &amp; VLAN","TX ISSUE",
AQ1572="Warehouse HUAWEI","SPARE-ISSUE",
AQ1572="SPARE-HS","SPARE-ISSUE",
AQ1572="Power Telco","RAN ISSUE",AQ1572="no impacts","no impacts"
),"")</f>
        <v>No root cause</v>
      </c>
      <c r="AQ1572" s="126" t="s">
        <v>5344</v>
      </c>
      <c r="AR1572" s="48" t="str" cm="1">
        <f t="array" ref="AR1572">IFERROR(_xlfn.IFS(
AQ1572="MPR ISSUE","ACTIVE",
AQ1572="BSS Hardware Issue","ACTIVE",
AQ1572="Sites strategiques, MLL, Pylone, etc.","PASSIVE",
AQ1572="AKTIVCO DEFAUT GE &amp; POWER Cabinet","PASSIVE",
AQ1572="AKTIVCO Coupure ENEO &amp; Baisse de tension","PASSIVE",
AQ1572="Coupure ENEO &amp; Baisse de tension","PASSIVE",
AQ1572="Defaut GE &amp; POWER Cabinet","PASSIVE",
AQ1572="Sharing","PASSIVE",
AQ1572="Sites strategiques &amp; DataCenter","PASSIVE",
AQ1572="Exclu","Exclu",
AQ1572="SAT","ACTIVE",
AQ1572="SPARE-ISSUE","SPARE-ISSUE",
AQ1572="Fiber CAmtel","ACTIVE",
AQ1572="Fiber AOF","ACTIVE",
AQ1572="Projet OCM (HUAWEI)","PLANNED WORKS",
AQ1572="Projet OCM (NOKIA)","PLANNED WORKS",
AQ1572="ACCESS-ISSUE","ACCESS-ISSUE",
AQ1572="Projet OCM (ZTE, NOKIA, autres projets)","PLANNED WORKS",
AQ1572="No root CAuse","No root cause",
AQ1572="ODU HS","ACTIVE",
AQ1572="IP &amp; VLAN","ACTIVE",
AQ1572="Warehouse HUAWEI","SPARE-ISSUE",
AQ1572="SPARE-HS","SPARE-ISSUE",
AQ1572="Power Telco","ACTIVE", AQ1572="no impacts","no impacts"
),"")</f>
        <v>No root cause</v>
      </c>
      <c r="AS1572" s="92" t="s">
        <v>5537</v>
      </c>
      <c r="AT1572" s="98" t="s">
        <v>4619</v>
      </c>
      <c r="AV1572" s="17" t="s">
        <v>5537</v>
      </c>
      <c r="AW1572" s="7" t="s">
        <v>5537</v>
      </c>
      <c r="AX1572" s="6" t="s">
        <v>5537</v>
      </c>
      <c r="AY1572" s="7"/>
      <c r="AZ1572" s="3" t="s">
        <v>5537</v>
      </c>
      <c r="BA1572" s="18" t="s">
        <v>5537</v>
      </c>
      <c r="BB1572" s="18" t="s">
        <v>5537</v>
      </c>
      <c r="BC1572" s="18" t="s">
        <v>5537</v>
      </c>
      <c r="BD1572" s="18" t="s">
        <v>5537</v>
      </c>
      <c r="BE1572" s="18" t="s">
        <v>5537</v>
      </c>
      <c r="BF1572" s="18" t="s">
        <v>5537</v>
      </c>
      <c r="BG1572" s="18" t="s">
        <v>5537</v>
      </c>
      <c r="BH1572" s="18" t="s">
        <v>5537</v>
      </c>
      <c r="BI1572" s="18" t="s">
        <v>5537</v>
      </c>
      <c r="BJ1572" s="18" t="s">
        <v>5537</v>
      </c>
      <c r="BK1572" s="18" t="s">
        <v>5537</v>
      </c>
      <c r="BL1572" s="9" t="s">
        <v>5537</v>
      </c>
      <c r="BM1572" s="14" t="s">
        <v>5537</v>
      </c>
      <c r="BN1572" s="14" t="s">
        <v>5537</v>
      </c>
      <c r="BO1572" s="14" t="str">
        <f>_xlfn.XLOOKUP(B1572,'[4]cell downs 18042026 17h'!$B:$B,'[4]cell downs 18042026 17h'!$B:$B,"")</f>
        <v/>
      </c>
      <c r="BP1572" s="14" t="str">
        <f>_xlfn.XLOOKUP(B1572,'[5]Cells Huawei 19042026 15h'!$B:$B,'[5]Cells Huawei 19042026 15h'!$B:$B,"")</f>
        <v/>
      </c>
      <c r="BQ1572" s="9" t="str">
        <f>_xlfn.XLOOKUP(B1572,'[6]cells down 19042026 9H40'!$B:$B,'[6]cells down 19042026 9H40'!$B:$B,"")</f>
        <v/>
      </c>
      <c r="BR1572" s="9" t="s">
        <v>5537</v>
      </c>
      <c r="BS1572" s="9" t="s">
        <v>1129</v>
      </c>
      <c r="BT1572" s="108"/>
    </row>
    <row r="1573" spans="1:72" s="9" customFormat="1" ht="24" customHeight="1" x14ac:dyDescent="0.35">
      <c r="A1573" s="1" t="s">
        <v>3197</v>
      </c>
      <c r="B1573" s="8" t="s">
        <v>3198</v>
      </c>
      <c r="C1573" s="3" t="str">
        <f>_xlfn.XLOOKUP(B1573,'[1]daily break down'!$D:$D,'[1]daily break down'!$E:$E,"")</f>
        <v>Yaounde</v>
      </c>
      <c r="D1573" s="1" t="s">
        <v>11</v>
      </c>
      <c r="E1573" s="1" t="s">
        <v>12</v>
      </c>
      <c r="F1573" s="3" t="s">
        <v>37</v>
      </c>
      <c r="G1573" s="1" t="s">
        <v>38</v>
      </c>
      <c r="H1573" s="34" t="str">
        <f>_xlfn.XLOOKUP(B1573,[2]CALCULATION!$B:$B,[2]CALCULATION!$H:$H,"")</f>
        <v>ZTE</v>
      </c>
      <c r="I1573" s="28">
        <v>0</v>
      </c>
      <c r="J1573" s="28">
        <v>0</v>
      </c>
      <c r="K1573" s="28">
        <v>0</v>
      </c>
      <c r="L1573" s="28">
        <v>0</v>
      </c>
      <c r="M1573" s="28">
        <v>1.1664141219576867E-2</v>
      </c>
      <c r="N1573" s="28">
        <v>0</v>
      </c>
      <c r="O1573" s="28">
        <v>0</v>
      </c>
      <c r="P1573" s="28">
        <v>0</v>
      </c>
      <c r="Q1573" s="28">
        <v>0</v>
      </c>
      <c r="R1573" s="28">
        <v>0</v>
      </c>
      <c r="S1573" s="93">
        <v>0</v>
      </c>
      <c r="T1573" s="93">
        <f>_xlfn.XLOOKUP(B1573,'[3]Nur des jours'!$B:$B,'[3]Nur des jours'!$U:$U,"")</f>
        <v>0</v>
      </c>
      <c r="U1573" s="93">
        <v>0</v>
      </c>
      <c r="V1573" s="93">
        <v>0</v>
      </c>
      <c r="W1573" s="93">
        <v>0</v>
      </c>
      <c r="X1573" s="93">
        <v>0</v>
      </c>
      <c r="Y1573" s="93">
        <v>0</v>
      </c>
      <c r="Z1573" s="93">
        <v>0</v>
      </c>
      <c r="AA1573" s="93">
        <v>0</v>
      </c>
      <c r="AB1573" s="93">
        <v>0</v>
      </c>
      <c r="AC1573" s="93">
        <f>_xlfn.XLOOKUP(B1573,'[3]Nur des jours'!$B:$B,'[3]Nur des jours'!$N:$N,"")</f>
        <v>0</v>
      </c>
      <c r="AD1573" s="93">
        <v>0</v>
      </c>
      <c r="AE1573" s="93">
        <v>0</v>
      </c>
      <c r="AF1573" s="93">
        <v>0</v>
      </c>
      <c r="AG1573" s="93"/>
      <c r="AH1573" s="93">
        <v>0</v>
      </c>
      <c r="AI1573" s="93">
        <v>0</v>
      </c>
      <c r="AJ1573" s="93">
        <v>0</v>
      </c>
      <c r="AK1573" s="93">
        <v>0</v>
      </c>
      <c r="AL1573" s="93">
        <v>0</v>
      </c>
      <c r="AM1573" s="49" t="s">
        <v>5559</v>
      </c>
      <c r="AN1573" s="49"/>
      <c r="AO1573" s="48" t="str" cm="1">
        <f t="array" ref="AO1573">IFERROR(_xlfn.IFS(
AQ1573="MPR ISSUE","PDH",
AQ1573="BSS Hardware Issue","BSS",
AQ1573="Sites strategiques, MLL, Pylone, etc.","ENVTECH",
AQ1573="AKTIVCO DEFAUT GE &amp; POWER Cabinet","AKTIVCO",
AQ1573="AKTIVCO Coupure ENEO &amp; Baisse de tension","AKTIVCO GRID ONLY",
AQ1573="Coupure ENEO &amp; Baisse de tension","IHS GRID ONLY",
AQ1573="Defaut GE &amp; POWER Cabinet","IHS",
AQ1573="Sharing","Partners",
AQ1573="Sites strategiques &amp; DataCenter","SST &amp; DC",
AQ1573="Exclu","Exclu",
AQ1573="SAT","SAT",
AQ1573="SPARE-ISSUE","SPARE-ISSUE",
AQ1573="Fiber CAmtel","TRANS_FO_CAMTEL",
AQ1573="Fiber AOF","Fiber AOF",
AQ1573="Projet OCM (HUAWEI)","TRAVAUX-HUAWEI",
AQ1573="Projet OCM (NOKIA)","TRAVAUX-NOKIA",
AQ1573="ACCESS-ISSUE","ACCESS-ISSUE",
AQ1573="Projet OCM (ZTE, NOKIA, autres projets)","TRAVAUX OCM",
AQ1573="No root CAuse","No root cause",
AQ1573="ODU HS","PDH",
AQ1573="IP &amp; VLAN","PDH",
AQ1573="Warehouse HUAWEI","SPARE-ISSUE",
AQ1573="SPARE-HS","SPARE-ISSUE",
AQ1573="Power Telco","BSS",AQ1573="no impacts","no impacts"
),"")</f>
        <v>No root cause</v>
      </c>
      <c r="AP1573" s="48" t="str" cm="1">
        <f t="array" ref="AP1573">IFERROR(_xlfn.IFS(
AQ1573="MPR ISSUE","TX ISSUE",
AQ1573="BSS Hardware Issue","RAN ISSUE",
AQ1573="Sites strategiques, MLL, Pylone, etc.","ENVTECH",
AQ1573="AKTIVCO DEFAUT GE &amp; POWER Cabinet","POWER ISSUE",
AQ1573="AKTIVCO Coupure ENEO &amp; Baisse de tension","POWER ISSUE",
AQ1573="Coupure ENEO &amp; Baisse de tension","POWER ISSUE",
AQ1573="Defaut GE &amp; POWER Cabinet","POWER ISSUE",
AQ1573="Sharing","POWER ISSUE",
AQ1573="Sites strategiques &amp; DataCenter","POWER ISSUE",
AQ1573="Exclu","Exclu",
AQ1573="SAT","TX ISSUE",
AQ1573="SPARE-ISSUE","SPARE-ISSUE",
AQ1573="Fiber CAmtel","TX ISSUE",
AQ1573="Fiber AOF","TX ISSUE",
AQ1573="Projet OCM (HUAWEI)","TRAVAUX-HUAWEI",
AQ1573="Projet OCM (NOKIA)","TRAVAUX -NOKIA",
AQ1573="ACCESS-ISSUE","ACCESS-ISSUE",
AQ1573="Projet OCM (ZTE, NOKIA, autres projets)","TRAVAUX OCM",
AQ1573="No root CAuse","No root cause",
AQ1573="ODU HS","TX ISSUE",
AQ1573="IP &amp; VLAN","TX ISSUE",
AQ1573="Warehouse HUAWEI","SPARE-ISSUE",
AQ1573="SPARE-HS","SPARE-ISSUE",
AQ1573="Power Telco","RAN ISSUE",AQ1573="no impacts","no impacts"
),"")</f>
        <v>No root cause</v>
      </c>
      <c r="AQ1573" s="126" t="s">
        <v>5344</v>
      </c>
      <c r="AR1573" s="48" t="str" cm="1">
        <f t="array" ref="AR1573">IFERROR(_xlfn.IFS(
AQ1573="MPR ISSUE","ACTIVE",
AQ1573="BSS Hardware Issue","ACTIVE",
AQ1573="Sites strategiques, MLL, Pylone, etc.","PASSIVE",
AQ1573="AKTIVCO DEFAUT GE &amp; POWER Cabinet","PASSIVE",
AQ1573="AKTIVCO Coupure ENEO &amp; Baisse de tension","PASSIVE",
AQ1573="Coupure ENEO &amp; Baisse de tension","PASSIVE",
AQ1573="Defaut GE &amp; POWER Cabinet","PASSIVE",
AQ1573="Sharing","PASSIVE",
AQ1573="Sites strategiques &amp; DataCenter","PASSIVE",
AQ1573="Exclu","Exclu",
AQ1573="SAT","ACTIVE",
AQ1573="SPARE-ISSUE","SPARE-ISSUE",
AQ1573="Fiber CAmtel","ACTIVE",
AQ1573="Fiber AOF","ACTIVE",
AQ1573="Projet OCM (HUAWEI)","PLANNED WORKS",
AQ1573="Projet OCM (NOKIA)","PLANNED WORKS",
AQ1573="ACCESS-ISSUE","ACCESS-ISSUE",
AQ1573="Projet OCM (ZTE, NOKIA, autres projets)","PLANNED WORKS",
AQ1573="No root CAuse","No root cause",
AQ1573="ODU HS","ACTIVE",
AQ1573="IP &amp; VLAN","ACTIVE",
AQ1573="Warehouse HUAWEI","SPARE-ISSUE",
AQ1573="SPARE-HS","SPARE-ISSUE",
AQ1573="Power Telco","ACTIVE", AQ1573="no impacts","no impacts"
),"")</f>
        <v>No root cause</v>
      </c>
      <c r="AS1573" s="92" t="s">
        <v>5537</v>
      </c>
      <c r="AT1573" s="98" t="s">
        <v>3198</v>
      </c>
      <c r="AV1573" s="17" t="s">
        <v>5537</v>
      </c>
      <c r="AW1573" s="7" t="s">
        <v>5537</v>
      </c>
      <c r="AX1573" s="6" t="s">
        <v>5537</v>
      </c>
      <c r="AY1573" s="7"/>
      <c r="AZ1573" s="3" t="s">
        <v>5537</v>
      </c>
      <c r="BA1573" s="18" t="s">
        <v>5537</v>
      </c>
      <c r="BB1573" s="18" t="s">
        <v>5537</v>
      </c>
      <c r="BC1573" s="18" t="s">
        <v>5537</v>
      </c>
      <c r="BD1573" s="18" t="s">
        <v>5537</v>
      </c>
      <c r="BE1573" s="18" t="s">
        <v>5537</v>
      </c>
      <c r="BF1573" s="18" t="s">
        <v>5537</v>
      </c>
      <c r="BG1573" s="18" t="s">
        <v>5537</v>
      </c>
      <c r="BH1573" s="18" t="s">
        <v>5537</v>
      </c>
      <c r="BI1573" s="18" t="s">
        <v>5537</v>
      </c>
      <c r="BJ1573" s="18" t="s">
        <v>5537</v>
      </c>
      <c r="BK1573" s="18" t="s">
        <v>5537</v>
      </c>
      <c r="BL1573" s="9" t="s">
        <v>5537</v>
      </c>
      <c r="BM1573" s="14" t="s">
        <v>5537</v>
      </c>
      <c r="BN1573" s="14" t="s">
        <v>5537</v>
      </c>
      <c r="BO1573" s="14" t="str">
        <f>_xlfn.XLOOKUP(B1573,'[4]cell downs 18042026 17h'!$B:$B,'[4]cell downs 18042026 17h'!$B:$B,"")</f>
        <v/>
      </c>
      <c r="BP1573" s="14" t="str">
        <f>_xlfn.XLOOKUP(B1573,'[5]Cells Huawei 19042026 15h'!$B:$B,'[5]Cells Huawei 19042026 15h'!$B:$B,"")</f>
        <v/>
      </c>
      <c r="BQ1573" s="9" t="str">
        <f>_xlfn.XLOOKUP(B1573,'[6]cells down 19042026 9H40'!$B:$B,'[6]cells down 19042026 9H40'!$B:$B,"")</f>
        <v/>
      </c>
      <c r="BR1573" s="9" t="s">
        <v>3198</v>
      </c>
      <c r="BS1573" s="9" t="s">
        <v>5537</v>
      </c>
      <c r="BT1573" s="108"/>
    </row>
    <row r="1574" spans="1:72" s="9" customFormat="1" ht="15.5" customHeight="1" x14ac:dyDescent="0.35">
      <c r="A1574" s="1" t="s">
        <v>4809</v>
      </c>
      <c r="B1574" s="8" t="s">
        <v>4810</v>
      </c>
      <c r="C1574" s="3" t="str">
        <f>_xlfn.XLOOKUP(B1574,'[1]daily break down'!$D:$D,'[1]daily break down'!$E:$E,"")</f>
        <v>Yaounde</v>
      </c>
      <c r="D1574" s="1" t="s">
        <v>11</v>
      </c>
      <c r="E1574" s="1" t="s">
        <v>145</v>
      </c>
      <c r="F1574" s="3" t="s">
        <v>37</v>
      </c>
      <c r="G1574" s="1" t="s">
        <v>38</v>
      </c>
      <c r="H1574" s="34" t="str">
        <f>_xlfn.XLOOKUP(B1574,[2]CALCULATION!$B:$B,[2]CALCULATION!$H:$H,"")</f>
        <v>ZTE</v>
      </c>
      <c r="I1574" s="28">
        <v>0</v>
      </c>
      <c r="J1574" s="28">
        <v>0</v>
      </c>
      <c r="K1574" s="28">
        <v>0</v>
      </c>
      <c r="L1574" s="28">
        <v>0</v>
      </c>
      <c r="M1574" s="28">
        <v>0</v>
      </c>
      <c r="N1574" s="28">
        <v>0</v>
      </c>
      <c r="O1574" s="28">
        <v>0</v>
      </c>
      <c r="P1574" s="28">
        <v>12.351398127459456</v>
      </c>
      <c r="Q1574" s="28">
        <v>3.5285989047835122</v>
      </c>
      <c r="R1574" s="28">
        <v>0</v>
      </c>
      <c r="S1574" s="93">
        <v>0</v>
      </c>
      <c r="T1574" s="93">
        <f>_xlfn.XLOOKUP(B1574,'[3]Nur des jours'!$B:$B,'[3]Nur des jours'!$U:$U,"")</f>
        <v>0</v>
      </c>
      <c r="U1574" s="93">
        <v>0</v>
      </c>
      <c r="V1574" s="93">
        <v>0</v>
      </c>
      <c r="W1574" s="93">
        <v>0</v>
      </c>
      <c r="X1574" s="93">
        <v>0</v>
      </c>
      <c r="Y1574" s="93">
        <v>0</v>
      </c>
      <c r="Z1574" s="93">
        <v>0</v>
      </c>
      <c r="AA1574" s="93">
        <v>0</v>
      </c>
      <c r="AB1574" s="93">
        <v>0</v>
      </c>
      <c r="AC1574" s="93">
        <f>_xlfn.XLOOKUP(B1574,'[3]Nur des jours'!$B:$B,'[3]Nur des jours'!$N:$N,"")</f>
        <v>0</v>
      </c>
      <c r="AD1574" s="93">
        <v>0</v>
      </c>
      <c r="AE1574" s="93">
        <v>0</v>
      </c>
      <c r="AF1574" s="93">
        <v>0</v>
      </c>
      <c r="AG1574" s="93"/>
      <c r="AH1574" s="93">
        <v>0</v>
      </c>
      <c r="AI1574" s="93">
        <v>0</v>
      </c>
      <c r="AJ1574" s="93">
        <v>0</v>
      </c>
      <c r="AK1574" s="93">
        <v>0</v>
      </c>
      <c r="AL1574" s="93">
        <v>0</v>
      </c>
      <c r="AM1574" s="49" t="s">
        <v>5559</v>
      </c>
      <c r="AN1574" s="49"/>
      <c r="AO1574" s="48" t="str" cm="1">
        <f t="array" ref="AO1574">IFERROR(_xlfn.IFS(
AQ1574="MPR ISSUE","PDH",
AQ1574="BSS Hardware Issue","BSS",
AQ1574="Sites strategiques, MLL, Pylone, etc.","ENVTECH",
AQ1574="AKTIVCO DEFAUT GE &amp; POWER Cabinet","AKTIVCO",
AQ1574="AKTIVCO Coupure ENEO &amp; Baisse de tension","AKTIVCO GRID ONLY",
AQ1574="Coupure ENEO &amp; Baisse de tension","IHS GRID ONLY",
AQ1574="Defaut GE &amp; POWER Cabinet","IHS",
AQ1574="Sharing","Partners",
AQ1574="Sites strategiques &amp; DataCenter","SST &amp; DC",
AQ1574="Exclu","Exclu",
AQ1574="SAT","SAT",
AQ1574="SPARE-ISSUE","SPARE-ISSUE",
AQ1574="Fiber CAmtel","TRANS_FO_CAMTEL",
AQ1574="Fiber AOF","Fiber AOF",
AQ1574="Projet OCM (HUAWEI)","TRAVAUX-HUAWEI",
AQ1574="Projet OCM (NOKIA)","TRAVAUX-NOKIA",
AQ1574="ACCESS-ISSUE","ACCESS-ISSUE",
AQ1574="Projet OCM (ZTE, NOKIA, autres projets)","TRAVAUX OCM",
AQ1574="No root CAuse","No root cause",
AQ1574="ODU HS","PDH",
AQ1574="IP &amp; VLAN","PDH",
AQ1574="Warehouse HUAWEI","SPARE-ISSUE",
AQ1574="SPARE-HS","SPARE-ISSUE",
AQ1574="Power Telco","BSS",AQ1574="no impacts","no impacts"
),"")</f>
        <v>No root cause</v>
      </c>
      <c r="AP1574" s="48" t="str" cm="1">
        <f t="array" ref="AP1574">IFERROR(_xlfn.IFS(
AQ1574="MPR ISSUE","TX ISSUE",
AQ1574="BSS Hardware Issue","RAN ISSUE",
AQ1574="Sites strategiques, MLL, Pylone, etc.","ENVTECH",
AQ1574="AKTIVCO DEFAUT GE &amp; POWER Cabinet","POWER ISSUE",
AQ1574="AKTIVCO Coupure ENEO &amp; Baisse de tension","POWER ISSUE",
AQ1574="Coupure ENEO &amp; Baisse de tension","POWER ISSUE",
AQ1574="Defaut GE &amp; POWER Cabinet","POWER ISSUE",
AQ1574="Sharing","POWER ISSUE",
AQ1574="Sites strategiques &amp; DataCenter","POWER ISSUE",
AQ1574="Exclu","Exclu",
AQ1574="SAT","TX ISSUE",
AQ1574="SPARE-ISSUE","SPARE-ISSUE",
AQ1574="Fiber CAmtel","TX ISSUE",
AQ1574="Fiber AOF","TX ISSUE",
AQ1574="Projet OCM (HUAWEI)","TRAVAUX-HUAWEI",
AQ1574="Projet OCM (NOKIA)","TRAVAUX -NOKIA",
AQ1574="ACCESS-ISSUE","ACCESS-ISSUE",
AQ1574="Projet OCM (ZTE, NOKIA, autres projets)","TRAVAUX OCM",
AQ1574="No root CAuse","No root cause",
AQ1574="ODU HS","TX ISSUE",
AQ1574="IP &amp; VLAN","TX ISSUE",
AQ1574="Warehouse HUAWEI","SPARE-ISSUE",
AQ1574="SPARE-HS","SPARE-ISSUE",
AQ1574="Power Telco","RAN ISSUE",AQ1574="no impacts","no impacts"
),"")</f>
        <v>No root cause</v>
      </c>
      <c r="AQ1574" s="126" t="s">
        <v>5344</v>
      </c>
      <c r="AR1574" s="48" t="str" cm="1">
        <f t="array" ref="AR1574">IFERROR(_xlfn.IFS(
AQ1574="MPR ISSUE","ACTIVE",
AQ1574="BSS Hardware Issue","ACTIVE",
AQ1574="Sites strategiques, MLL, Pylone, etc.","PASSIVE",
AQ1574="AKTIVCO DEFAUT GE &amp; POWER Cabinet","PASSIVE",
AQ1574="AKTIVCO Coupure ENEO &amp; Baisse de tension","PASSIVE",
AQ1574="Coupure ENEO &amp; Baisse de tension","PASSIVE",
AQ1574="Defaut GE &amp; POWER Cabinet","PASSIVE",
AQ1574="Sharing","PASSIVE",
AQ1574="Sites strategiques &amp; DataCenter","PASSIVE",
AQ1574="Exclu","Exclu",
AQ1574="SAT","ACTIVE",
AQ1574="SPARE-ISSUE","SPARE-ISSUE",
AQ1574="Fiber CAmtel","ACTIVE",
AQ1574="Fiber AOF","ACTIVE",
AQ1574="Projet OCM (HUAWEI)","PLANNED WORKS",
AQ1574="Projet OCM (NOKIA)","PLANNED WORKS",
AQ1574="ACCESS-ISSUE","ACCESS-ISSUE",
AQ1574="Projet OCM (ZTE, NOKIA, autres projets)","PLANNED WORKS",
AQ1574="No root CAuse","No root cause",
AQ1574="ODU HS","ACTIVE",
AQ1574="IP &amp; VLAN","ACTIVE",
AQ1574="Warehouse HUAWEI","SPARE-ISSUE",
AQ1574="SPARE-HS","SPARE-ISSUE",
AQ1574="Power Telco","ACTIVE", AQ1574="no impacts","no impacts"
),"")</f>
        <v>No root cause</v>
      </c>
      <c r="AS1574" s="92" t="s">
        <v>5537</v>
      </c>
      <c r="AT1574" s="98" t="s">
        <v>4810</v>
      </c>
      <c r="AV1574" s="17" t="s">
        <v>5537</v>
      </c>
      <c r="AW1574" s="7" t="s">
        <v>5537</v>
      </c>
      <c r="AX1574" s="6" t="s">
        <v>5537</v>
      </c>
      <c r="AY1574" s="7"/>
      <c r="AZ1574" s="3" t="s">
        <v>5537</v>
      </c>
      <c r="BA1574" s="18" t="s">
        <v>5537</v>
      </c>
      <c r="BB1574" s="18" t="s">
        <v>5537</v>
      </c>
      <c r="BC1574" s="18" t="s">
        <v>5537</v>
      </c>
      <c r="BD1574" s="18" t="s">
        <v>5537</v>
      </c>
      <c r="BE1574" s="18" t="s">
        <v>5537</v>
      </c>
      <c r="BF1574" s="18" t="s">
        <v>5537</v>
      </c>
      <c r="BG1574" s="18" t="s">
        <v>5537</v>
      </c>
      <c r="BH1574" s="18" t="s">
        <v>5537</v>
      </c>
      <c r="BI1574" s="18" t="s">
        <v>5537</v>
      </c>
      <c r="BJ1574" s="18" t="s">
        <v>5537</v>
      </c>
      <c r="BK1574" s="18" t="s">
        <v>5537</v>
      </c>
      <c r="BL1574" s="9" t="s">
        <v>5537</v>
      </c>
      <c r="BM1574" s="14" t="s">
        <v>5537</v>
      </c>
      <c r="BN1574" s="14" t="s">
        <v>5537</v>
      </c>
      <c r="BO1574" s="14" t="str">
        <f>_xlfn.XLOOKUP(B1574,'[4]cell downs 18042026 17h'!$B:$B,'[4]cell downs 18042026 17h'!$B:$B,"")</f>
        <v/>
      </c>
      <c r="BP1574" s="14" t="str">
        <f>_xlfn.XLOOKUP(B1574,'[5]Cells Huawei 19042026 15h'!$B:$B,'[5]Cells Huawei 19042026 15h'!$B:$B,"")</f>
        <v/>
      </c>
      <c r="BQ1574" s="9" t="str">
        <f>_xlfn.XLOOKUP(B1574,'[6]cells down 19042026 9H40'!$B:$B,'[6]cells down 19042026 9H40'!$B:$B,"")</f>
        <v/>
      </c>
      <c r="BR1574" s="9" t="s">
        <v>5537</v>
      </c>
      <c r="BS1574" s="9" t="s">
        <v>1129</v>
      </c>
      <c r="BT1574" s="108"/>
    </row>
    <row r="1575" spans="1:72" s="9" customFormat="1" x14ac:dyDescent="0.35">
      <c r="A1575" s="1" t="s">
        <v>1246</v>
      </c>
      <c r="B1575" s="8" t="s">
        <v>1247</v>
      </c>
      <c r="C1575" s="3" t="str">
        <f>_xlfn.XLOOKUP(B1575,'[1]daily break down'!$D:$D,'[1]daily break down'!$E:$E,"")</f>
        <v>Yaounde</v>
      </c>
      <c r="D1575" s="1" t="s">
        <v>11</v>
      </c>
      <c r="E1575" s="1" t="s">
        <v>12</v>
      </c>
      <c r="F1575" s="3" t="s">
        <v>37</v>
      </c>
      <c r="G1575" s="1" t="s">
        <v>38</v>
      </c>
      <c r="H1575" s="34" t="str">
        <f>_xlfn.XLOOKUP(B1575,[2]CALCULATION!$B:$B,[2]CALCULATION!$H:$H,"")</f>
        <v>ZTE</v>
      </c>
      <c r="I1575" s="28">
        <v>0</v>
      </c>
      <c r="J1575" s="28">
        <v>0</v>
      </c>
      <c r="K1575" s="28">
        <v>0</v>
      </c>
      <c r="L1575" s="28">
        <v>0.58590015780477378</v>
      </c>
      <c r="M1575" s="28">
        <v>0</v>
      </c>
      <c r="N1575" s="28">
        <v>0</v>
      </c>
      <c r="O1575" s="28">
        <v>0</v>
      </c>
      <c r="P1575" s="28">
        <v>0</v>
      </c>
      <c r="Q1575" s="28">
        <v>0</v>
      </c>
      <c r="R1575" s="28">
        <v>0</v>
      </c>
      <c r="S1575" s="93">
        <v>0</v>
      </c>
      <c r="T1575" s="93">
        <f>_xlfn.XLOOKUP(B1575,'[3]Nur des jours'!$B:$B,'[3]Nur des jours'!$U:$U,"")</f>
        <v>0</v>
      </c>
      <c r="U1575" s="93">
        <v>0</v>
      </c>
      <c r="V1575" s="93">
        <v>0</v>
      </c>
      <c r="W1575" s="93">
        <v>0</v>
      </c>
      <c r="X1575" s="93">
        <v>0</v>
      </c>
      <c r="Y1575" s="93">
        <v>0</v>
      </c>
      <c r="Z1575" s="93">
        <v>0</v>
      </c>
      <c r="AA1575" s="93">
        <v>0</v>
      </c>
      <c r="AB1575" s="93">
        <v>0</v>
      </c>
      <c r="AC1575" s="93">
        <f>_xlfn.XLOOKUP(B1575,'[3]Nur des jours'!$B:$B,'[3]Nur des jours'!$N:$N,"")</f>
        <v>0</v>
      </c>
      <c r="AD1575" s="93">
        <v>0</v>
      </c>
      <c r="AE1575" s="93">
        <v>0</v>
      </c>
      <c r="AF1575" s="93">
        <v>0</v>
      </c>
      <c r="AG1575" s="93"/>
      <c r="AH1575" s="93">
        <v>0</v>
      </c>
      <c r="AI1575" s="93">
        <v>0</v>
      </c>
      <c r="AJ1575" s="93">
        <v>0</v>
      </c>
      <c r="AK1575" s="93">
        <v>0</v>
      </c>
      <c r="AL1575" s="93">
        <v>0</v>
      </c>
      <c r="AM1575" s="49" t="s">
        <v>5559</v>
      </c>
      <c r="AN1575" s="49"/>
      <c r="AO1575" s="48" t="str" cm="1">
        <f t="array" ref="AO1575">IFERROR(_xlfn.IFS(
AQ1575="MPR ISSUE","PDH",
AQ1575="BSS Hardware Issue","BSS",
AQ1575="Sites strategiques, MLL, Pylone, etc.","ENVTECH",
AQ1575="AKTIVCO DEFAUT GE &amp; POWER Cabinet","AKTIVCO",
AQ1575="AKTIVCO Coupure ENEO &amp; Baisse de tension","AKTIVCO GRID ONLY",
AQ1575="Coupure ENEO &amp; Baisse de tension","IHS GRID ONLY",
AQ1575="Defaut GE &amp; POWER Cabinet","IHS",
AQ1575="Sharing","Partners",
AQ1575="Sites strategiques &amp; DataCenter","SST &amp; DC",
AQ1575="Exclu","Exclu",
AQ1575="SAT","SAT",
AQ1575="SPARE-ISSUE","SPARE-ISSUE",
AQ1575="Fiber CAmtel","TRANS_FO_CAMTEL",
AQ1575="Fiber AOF","Fiber AOF",
AQ1575="Projet OCM (HUAWEI)","TRAVAUX-HUAWEI",
AQ1575="Projet OCM (NOKIA)","TRAVAUX-NOKIA",
AQ1575="ACCESS-ISSUE","ACCESS-ISSUE",
AQ1575="Projet OCM (ZTE, NOKIA, autres projets)","TRAVAUX OCM",
AQ1575="No root CAuse","No root cause",
AQ1575="ODU HS","PDH",
AQ1575="IP &amp; VLAN","PDH",
AQ1575="Warehouse HUAWEI","SPARE-ISSUE",
AQ1575="SPARE-HS","SPARE-ISSUE",
AQ1575="Power Telco","BSS",AQ1575="no impacts","no impacts"
),"")</f>
        <v>No root cause</v>
      </c>
      <c r="AP1575" s="48" t="str" cm="1">
        <f t="array" ref="AP1575">IFERROR(_xlfn.IFS(
AQ1575="MPR ISSUE","TX ISSUE",
AQ1575="BSS Hardware Issue","RAN ISSUE",
AQ1575="Sites strategiques, MLL, Pylone, etc.","ENVTECH",
AQ1575="AKTIVCO DEFAUT GE &amp; POWER Cabinet","POWER ISSUE",
AQ1575="AKTIVCO Coupure ENEO &amp; Baisse de tension","POWER ISSUE",
AQ1575="Coupure ENEO &amp; Baisse de tension","POWER ISSUE",
AQ1575="Defaut GE &amp; POWER Cabinet","POWER ISSUE",
AQ1575="Sharing","POWER ISSUE",
AQ1575="Sites strategiques &amp; DataCenter","POWER ISSUE",
AQ1575="Exclu","Exclu",
AQ1575="SAT","TX ISSUE",
AQ1575="SPARE-ISSUE","SPARE-ISSUE",
AQ1575="Fiber CAmtel","TX ISSUE",
AQ1575="Fiber AOF","TX ISSUE",
AQ1575="Projet OCM (HUAWEI)","TRAVAUX-HUAWEI",
AQ1575="Projet OCM (NOKIA)","TRAVAUX -NOKIA",
AQ1575="ACCESS-ISSUE","ACCESS-ISSUE",
AQ1575="Projet OCM (ZTE, NOKIA, autres projets)","TRAVAUX OCM",
AQ1575="No root CAuse","No root cause",
AQ1575="ODU HS","TX ISSUE",
AQ1575="IP &amp; VLAN","TX ISSUE",
AQ1575="Warehouse HUAWEI","SPARE-ISSUE",
AQ1575="SPARE-HS","SPARE-ISSUE",
AQ1575="Power Telco","RAN ISSUE",AQ1575="no impacts","no impacts"
),"")</f>
        <v>No root cause</v>
      </c>
      <c r="AQ1575" s="126" t="s">
        <v>5344</v>
      </c>
      <c r="AR1575" s="48" t="str" cm="1">
        <f t="array" ref="AR1575">IFERROR(_xlfn.IFS(
AQ1575="MPR ISSUE","ACTIVE",
AQ1575="BSS Hardware Issue","ACTIVE",
AQ1575="Sites strategiques, MLL, Pylone, etc.","PASSIVE",
AQ1575="AKTIVCO DEFAUT GE &amp; POWER Cabinet","PASSIVE",
AQ1575="AKTIVCO Coupure ENEO &amp; Baisse de tension","PASSIVE",
AQ1575="Coupure ENEO &amp; Baisse de tension","PASSIVE",
AQ1575="Defaut GE &amp; POWER Cabinet","PASSIVE",
AQ1575="Sharing","PASSIVE",
AQ1575="Sites strategiques &amp; DataCenter","PASSIVE",
AQ1575="Exclu","Exclu",
AQ1575="SAT","ACTIVE",
AQ1575="SPARE-ISSUE","SPARE-ISSUE",
AQ1575="Fiber CAmtel","ACTIVE",
AQ1575="Fiber AOF","ACTIVE",
AQ1575="Projet OCM (HUAWEI)","PLANNED WORKS",
AQ1575="Projet OCM (NOKIA)","PLANNED WORKS",
AQ1575="ACCESS-ISSUE","ACCESS-ISSUE",
AQ1575="Projet OCM (ZTE, NOKIA, autres projets)","PLANNED WORKS",
AQ1575="No root CAuse","No root cause",
AQ1575="ODU HS","ACTIVE",
AQ1575="IP &amp; VLAN","ACTIVE",
AQ1575="Warehouse HUAWEI","SPARE-ISSUE",
AQ1575="SPARE-HS","SPARE-ISSUE",
AQ1575="Power Telco","ACTIVE", AQ1575="no impacts","no impacts"
),"")</f>
        <v>No root cause</v>
      </c>
      <c r="AS1575" s="92" t="s">
        <v>5537</v>
      </c>
      <c r="AT1575" s="98" t="s">
        <v>1247</v>
      </c>
      <c r="AV1575" s="17" t="s">
        <v>5537</v>
      </c>
      <c r="AW1575" s="7" t="s">
        <v>5537</v>
      </c>
      <c r="AX1575" s="6" t="s">
        <v>5537</v>
      </c>
      <c r="AY1575" s="7"/>
      <c r="AZ1575" s="3" t="s">
        <v>5537</v>
      </c>
      <c r="BA1575" s="18" t="s">
        <v>5537</v>
      </c>
      <c r="BB1575" s="18" t="s">
        <v>5537</v>
      </c>
      <c r="BC1575" s="18" t="s">
        <v>5537</v>
      </c>
      <c r="BD1575" s="18" t="s">
        <v>5537</v>
      </c>
      <c r="BE1575" s="18" t="s">
        <v>5537</v>
      </c>
      <c r="BF1575" s="18" t="s">
        <v>5537</v>
      </c>
      <c r="BG1575" s="18" t="s">
        <v>5537</v>
      </c>
      <c r="BH1575" s="18" t="s">
        <v>5537</v>
      </c>
      <c r="BI1575" s="18" t="s">
        <v>5537</v>
      </c>
      <c r="BJ1575" s="18" t="s">
        <v>5537</v>
      </c>
      <c r="BK1575" s="18" t="s">
        <v>5537</v>
      </c>
      <c r="BL1575" s="9" t="s">
        <v>5537</v>
      </c>
      <c r="BM1575" s="14" t="s">
        <v>5537</v>
      </c>
      <c r="BN1575" s="14" t="s">
        <v>5537</v>
      </c>
      <c r="BO1575" s="14" t="str">
        <f>_xlfn.XLOOKUP(B1575,'[4]cell downs 18042026 17h'!$B:$B,'[4]cell downs 18042026 17h'!$B:$B,"")</f>
        <v/>
      </c>
      <c r="BP1575" s="14" t="str">
        <f>_xlfn.XLOOKUP(B1575,'[5]Cells Huawei 19042026 15h'!$B:$B,'[5]Cells Huawei 19042026 15h'!$B:$B,"")</f>
        <v/>
      </c>
      <c r="BQ1575" s="9" t="str">
        <f>_xlfn.XLOOKUP(B1575,'[6]cells down 19042026 9H40'!$B:$B,'[6]cells down 19042026 9H40'!$B:$B,"")</f>
        <v/>
      </c>
      <c r="BR1575" s="9" t="s">
        <v>1247</v>
      </c>
      <c r="BS1575" s="9" t="s">
        <v>12</v>
      </c>
      <c r="BT1575" s="108"/>
    </row>
    <row r="1576" spans="1:72" s="9" customFormat="1" ht="24" customHeight="1" x14ac:dyDescent="0.35">
      <c r="A1576" s="91" t="s">
        <v>498</v>
      </c>
      <c r="B1576" s="8" t="s">
        <v>499</v>
      </c>
      <c r="C1576" s="3" t="str">
        <f>_xlfn.XLOOKUP(B1576,'[1]daily break down'!$D:$D,'[1]daily break down'!$E:$E,"")</f>
        <v>Yaounde</v>
      </c>
      <c r="D1576" s="1" t="s">
        <v>21</v>
      </c>
      <c r="E1576" s="1" t="s">
        <v>188</v>
      </c>
      <c r="F1576" s="3" t="s">
        <v>37</v>
      </c>
      <c r="G1576" s="1" t="s">
        <v>38</v>
      </c>
      <c r="H1576" s="34" t="str">
        <f>_xlfn.XLOOKUP(B1576,[2]CALCULATION!$B:$B,[2]CALCULATION!$H:$H,"")</f>
        <v>ZTE</v>
      </c>
      <c r="I1576" s="28">
        <v>46.22852299869021</v>
      </c>
      <c r="J1576" s="28">
        <v>46.22852299869021</v>
      </c>
      <c r="K1576" s="28">
        <v>46.22852299869021</v>
      </c>
      <c r="L1576" s="28">
        <v>31.777008729200727</v>
      </c>
      <c r="M1576" s="28">
        <v>0</v>
      </c>
      <c r="N1576" s="28">
        <v>0</v>
      </c>
      <c r="O1576" s="28">
        <v>0</v>
      </c>
      <c r="P1576" s="28">
        <v>0</v>
      </c>
      <c r="Q1576" s="28">
        <v>0</v>
      </c>
      <c r="R1576" s="28">
        <v>0</v>
      </c>
      <c r="S1576" s="93">
        <v>1.7524569603890046</v>
      </c>
      <c r="T1576" s="93">
        <f>_xlfn.XLOOKUP(B1576,'[3]Nur des jours'!$B:$B,'[3]Nur des jours'!$U:$U,"")</f>
        <v>0</v>
      </c>
      <c r="U1576" s="93">
        <v>0</v>
      </c>
      <c r="V1576" s="93">
        <v>0</v>
      </c>
      <c r="W1576" s="93">
        <v>0</v>
      </c>
      <c r="X1576" s="93">
        <v>0</v>
      </c>
      <c r="Y1576" s="93">
        <v>0</v>
      </c>
      <c r="Z1576" s="93">
        <v>0</v>
      </c>
      <c r="AA1576" s="93">
        <v>0</v>
      </c>
      <c r="AB1576" s="93">
        <v>0</v>
      </c>
      <c r="AC1576" s="93">
        <f>_xlfn.XLOOKUP(B1576,'[3]Nur des jours'!$B:$B,'[3]Nur des jours'!$N:$N,"")</f>
        <v>0</v>
      </c>
      <c r="AD1576" s="93">
        <v>0</v>
      </c>
      <c r="AE1576" s="93">
        <v>0</v>
      </c>
      <c r="AF1576" s="93">
        <v>0</v>
      </c>
      <c r="AG1576" s="93"/>
      <c r="AH1576" s="93">
        <v>0</v>
      </c>
      <c r="AI1576" s="93">
        <v>0</v>
      </c>
      <c r="AJ1576" s="93">
        <v>0</v>
      </c>
      <c r="AK1576" s="93">
        <v>0</v>
      </c>
      <c r="AL1576" s="93">
        <v>0</v>
      </c>
      <c r="AM1576" s="49" t="s">
        <v>5559</v>
      </c>
      <c r="AN1576" s="49"/>
      <c r="AO1576" s="48" t="str" cm="1">
        <f t="array" ref="AO1576">IFERROR(_xlfn.IFS(
AQ1576="MPR ISSUE","PDH",
AQ1576="BSS Hardware Issue","BSS",
AQ1576="Sites strategiques, MLL, Pylone, etc.","ENVTECH",
AQ1576="AKTIVCO DEFAUT GE &amp; POWER Cabinet","AKTIVCO",
AQ1576="AKTIVCO Coupure ENEO &amp; Baisse de tension","AKTIVCO GRID ONLY",
AQ1576="Coupure ENEO &amp; Baisse de tension","IHS GRID ONLY",
AQ1576="Defaut GE &amp; POWER Cabinet","IHS",
AQ1576="Sharing","Partners",
AQ1576="Sites strategiques &amp; DataCenter","SST &amp; DC",
AQ1576="Exclu","Exclu",
AQ1576="SAT","SAT",
AQ1576="SPARE-ISSUE","SPARE-ISSUE",
AQ1576="Fiber CAmtel","TRANS_FO_CAMTEL",
AQ1576="Fiber AOF","Fiber AOF",
AQ1576="Projet OCM (HUAWEI)","TRAVAUX-HUAWEI",
AQ1576="Projet OCM (NOKIA)","TRAVAUX-NOKIA",
AQ1576="ACCESS-ISSUE","ACCESS-ISSUE",
AQ1576="Projet OCM (ZTE, NOKIA, autres projets)","TRAVAUX OCM",
AQ1576="No root CAuse","No root cause",
AQ1576="ODU HS","PDH",
AQ1576="IP &amp; VLAN","PDH",
AQ1576="Warehouse HUAWEI","SPARE-ISSUE",
AQ1576="SPARE-HS","SPARE-ISSUE",
AQ1576="Power Telco","BSS",AQ1576="no impacts","no impacts"
),"")</f>
        <v>BSS</v>
      </c>
      <c r="AP1576" s="48" t="str" cm="1">
        <f t="array" ref="AP1576">IFERROR(_xlfn.IFS(
AQ1576="MPR ISSUE","TX ISSUE",
AQ1576="BSS Hardware Issue","RAN ISSUE",
AQ1576="Sites strategiques, MLL, Pylone, etc.","ENVTECH",
AQ1576="AKTIVCO DEFAUT GE &amp; POWER Cabinet","POWER ISSUE",
AQ1576="AKTIVCO Coupure ENEO &amp; Baisse de tension","POWER ISSUE",
AQ1576="Coupure ENEO &amp; Baisse de tension","POWER ISSUE",
AQ1576="Defaut GE &amp; POWER Cabinet","POWER ISSUE",
AQ1576="Sharing","POWER ISSUE",
AQ1576="Sites strategiques &amp; DataCenter","POWER ISSUE",
AQ1576="Exclu","Exclu",
AQ1576="SAT","TX ISSUE",
AQ1576="SPARE-ISSUE","SPARE-ISSUE",
AQ1576="Fiber CAmtel","TX ISSUE",
AQ1576="Fiber AOF","TX ISSUE",
AQ1576="Projet OCM (HUAWEI)","TRAVAUX-HUAWEI",
AQ1576="Projet OCM (NOKIA)","TRAVAUX -NOKIA",
AQ1576="ACCESS-ISSUE","ACCESS-ISSUE",
AQ1576="Projet OCM (ZTE, NOKIA, autres projets)","TRAVAUX OCM",
AQ1576="No root CAuse","No root cause",
AQ1576="ODU HS","TX ISSUE",
AQ1576="IP &amp; VLAN","TX ISSUE",
AQ1576="Warehouse HUAWEI","SPARE-ISSUE",
AQ1576="SPARE-HS","SPARE-ISSUE",
AQ1576="Power Telco","RAN ISSUE",AQ1576="no impacts","no impacts"
),"")</f>
        <v>RAN ISSUE</v>
      </c>
      <c r="AQ1576" s="67" t="s">
        <v>5320</v>
      </c>
      <c r="AR1576" s="48" t="str" cm="1">
        <f t="array" ref="AR1576">IFERROR(_xlfn.IFS(
AQ1576="MPR ISSUE","ACTIVE",
AQ1576="BSS Hardware Issue","ACTIVE",
AQ1576="Sites strategiques, MLL, Pylone, etc.","PASSIVE",
AQ1576="AKTIVCO DEFAUT GE &amp; POWER Cabinet","PASSIVE",
AQ1576="AKTIVCO Coupure ENEO &amp; Baisse de tension","PASSIVE",
AQ1576="Coupure ENEO &amp; Baisse de tension","PASSIVE",
AQ1576="Defaut GE &amp; POWER Cabinet","PASSIVE",
AQ1576="Sharing","PASSIVE",
AQ1576="Sites strategiques &amp; DataCenter","PASSIVE",
AQ1576="Exclu","Exclu",
AQ1576="SAT","ACTIVE",
AQ1576="SPARE-ISSUE","SPARE-ISSUE",
AQ1576="Fiber CAmtel","ACTIVE",
AQ1576="Fiber AOF","ACTIVE",
AQ1576="Projet OCM (HUAWEI)","PLANNED WORKS",
AQ1576="Projet OCM (NOKIA)","PLANNED WORKS",
AQ1576="ACCESS-ISSUE","ACCESS-ISSUE",
AQ1576="Projet OCM (ZTE, NOKIA, autres projets)","PLANNED WORKS",
AQ1576="No root CAuse","No root cause",
AQ1576="ODU HS","ACTIVE",
AQ1576="IP &amp; VLAN","ACTIVE",
AQ1576="Warehouse HUAWEI","SPARE-ISSUE",
AQ1576="SPARE-HS","SPARE-ISSUE",
AQ1576="Power Telco","ACTIVE", AQ1576="no impacts","no impacts"
),"")</f>
        <v>ACTIVE</v>
      </c>
      <c r="AS1576" s="92" t="s">
        <v>6015</v>
      </c>
      <c r="AT1576" s="98" t="s">
        <v>499</v>
      </c>
      <c r="AV1576" s="17" t="s">
        <v>5537</v>
      </c>
      <c r="AW1576" s="7" t="s">
        <v>5537</v>
      </c>
      <c r="AX1576" s="6" t="s">
        <v>5537</v>
      </c>
      <c r="AY1576" s="7"/>
      <c r="AZ1576" s="3" t="s">
        <v>5537</v>
      </c>
      <c r="BA1576" s="18" t="s">
        <v>5537</v>
      </c>
      <c r="BB1576" s="18" t="s">
        <v>5537</v>
      </c>
      <c r="BC1576" s="18" t="s">
        <v>5537</v>
      </c>
      <c r="BD1576" s="18" t="s">
        <v>5537</v>
      </c>
      <c r="BE1576" s="18" t="s">
        <v>5537</v>
      </c>
      <c r="BF1576" s="18" t="s">
        <v>5537</v>
      </c>
      <c r="BG1576" s="18" t="s">
        <v>5537</v>
      </c>
      <c r="BH1576" s="18" t="s">
        <v>5537</v>
      </c>
      <c r="BI1576" s="18" t="s">
        <v>5537</v>
      </c>
      <c r="BJ1576" s="18" t="s">
        <v>5537</v>
      </c>
      <c r="BK1576" s="18" t="s">
        <v>5537</v>
      </c>
      <c r="BL1576" s="9" t="s">
        <v>5537</v>
      </c>
      <c r="BM1576" s="14" t="s">
        <v>5537</v>
      </c>
      <c r="BN1576" s="14" t="s">
        <v>499</v>
      </c>
      <c r="BO1576" s="14" t="str">
        <f>_xlfn.XLOOKUP(B1576,'[4]cell downs 18042026 17h'!$B:$B,'[4]cell downs 18042026 17h'!$B:$B,"")</f>
        <v/>
      </c>
      <c r="BP1576" s="14" t="str">
        <f>_xlfn.XLOOKUP(B1576,'[5]Cells Huawei 19042026 15h'!$B:$B,'[5]Cells Huawei 19042026 15h'!$B:$B,"")</f>
        <v/>
      </c>
      <c r="BQ1576" s="9" t="str">
        <f>_xlfn.XLOOKUP(B1576,'[6]cells down 19042026 9H40'!$B:$B,'[6]cells down 19042026 9H40'!$B:$B,"")</f>
        <v/>
      </c>
      <c r="BR1576" s="9" t="s">
        <v>5537</v>
      </c>
      <c r="BS1576" s="9" t="s">
        <v>5537</v>
      </c>
      <c r="BT1576" s="108"/>
    </row>
    <row r="1577" spans="1:72" s="9" customFormat="1" x14ac:dyDescent="0.35">
      <c r="A1577" s="1" t="s">
        <v>2569</v>
      </c>
      <c r="B1577" s="8" t="s">
        <v>2570</v>
      </c>
      <c r="C1577" s="3" t="str">
        <f>_xlfn.XLOOKUP(B1577,'[1]daily break down'!$D:$D,'[1]daily break down'!$E:$E,"")</f>
        <v>Yaounde</v>
      </c>
      <c r="D1577" s="1" t="s">
        <v>11</v>
      </c>
      <c r="E1577" s="1" t="s">
        <v>12</v>
      </c>
      <c r="F1577" s="3" t="s">
        <v>37</v>
      </c>
      <c r="G1577" s="1" t="s">
        <v>38</v>
      </c>
      <c r="H1577" s="34" t="str">
        <f>_xlfn.XLOOKUP(B1577,[2]CALCULATION!$B:$B,[2]CALCULATION!$H:$H,"")</f>
        <v>ZTE</v>
      </c>
      <c r="I1577" s="28">
        <v>0</v>
      </c>
      <c r="J1577" s="28">
        <v>0</v>
      </c>
      <c r="K1577" s="28">
        <v>0</v>
      </c>
      <c r="L1577" s="28">
        <v>0</v>
      </c>
      <c r="M1577" s="28">
        <v>0</v>
      </c>
      <c r="N1577" s="28">
        <v>0</v>
      </c>
      <c r="O1577" s="28">
        <v>0</v>
      </c>
      <c r="P1577" s="28">
        <v>0</v>
      </c>
      <c r="Q1577" s="28">
        <v>0</v>
      </c>
      <c r="R1577" s="28">
        <v>0</v>
      </c>
      <c r="S1577" s="93">
        <v>0</v>
      </c>
      <c r="T1577" s="93">
        <f>_xlfn.XLOOKUP(B1577,'[3]Nur des jours'!$B:$B,'[3]Nur des jours'!$U:$U,"")</f>
        <v>0</v>
      </c>
      <c r="U1577" s="93">
        <v>0</v>
      </c>
      <c r="V1577" s="93">
        <v>0</v>
      </c>
      <c r="W1577" s="93">
        <v>0</v>
      </c>
      <c r="X1577" s="93">
        <v>0</v>
      </c>
      <c r="Y1577" s="93">
        <v>0</v>
      </c>
      <c r="Z1577" s="93">
        <v>0</v>
      </c>
      <c r="AA1577" s="93">
        <v>0</v>
      </c>
      <c r="AB1577" s="93">
        <v>0</v>
      </c>
      <c r="AC1577" s="93">
        <f>_xlfn.XLOOKUP(B1577,'[3]Nur des jours'!$B:$B,'[3]Nur des jours'!$N:$N,"")</f>
        <v>0</v>
      </c>
      <c r="AD1577" s="93">
        <v>0</v>
      </c>
      <c r="AE1577" s="93">
        <v>0</v>
      </c>
      <c r="AF1577" s="93">
        <v>0</v>
      </c>
      <c r="AG1577" s="93"/>
      <c r="AH1577" s="93">
        <v>0</v>
      </c>
      <c r="AI1577" s="93">
        <v>0</v>
      </c>
      <c r="AJ1577" s="93">
        <v>0</v>
      </c>
      <c r="AK1577" s="93">
        <v>0</v>
      </c>
      <c r="AL1577" s="93">
        <v>0</v>
      </c>
      <c r="AM1577" s="49" t="s">
        <v>5559</v>
      </c>
      <c r="AN1577" s="49"/>
      <c r="AO1577" s="48" t="str" cm="1">
        <f t="array" ref="AO1577">IFERROR(_xlfn.IFS(
AQ1577="MPR ISSUE","PDH",
AQ1577="BSS Hardware Issue","BSS",
AQ1577="Sites strategiques, MLL, Pylone, etc.","ENVTECH",
AQ1577="AKTIVCO DEFAUT GE &amp; POWER Cabinet","AKTIVCO",
AQ1577="AKTIVCO Coupure ENEO &amp; Baisse de tension","AKTIVCO GRID ONLY",
AQ1577="Coupure ENEO &amp; Baisse de tension","IHS GRID ONLY",
AQ1577="Defaut GE &amp; POWER Cabinet","IHS",
AQ1577="Sharing","Partners",
AQ1577="Sites strategiques &amp; DataCenter","SST &amp; DC",
AQ1577="Exclu","Exclu",
AQ1577="SAT","SAT",
AQ1577="SPARE-ISSUE","SPARE-ISSUE",
AQ1577="Fiber CAmtel","TRANS_FO_CAMTEL",
AQ1577="Fiber AOF","Fiber AOF",
AQ1577="Projet OCM (HUAWEI)","TRAVAUX-HUAWEI",
AQ1577="Projet OCM (NOKIA)","TRAVAUX-NOKIA",
AQ1577="ACCESS-ISSUE","ACCESS-ISSUE",
AQ1577="Projet OCM (ZTE, NOKIA, autres projets)","TRAVAUX OCM",
AQ1577="No root CAuse","No root cause",
AQ1577="ODU HS","PDH",
AQ1577="IP &amp; VLAN","PDH",
AQ1577="Warehouse HUAWEI","SPARE-ISSUE",
AQ1577="SPARE-HS","SPARE-ISSUE",
AQ1577="Power Telco","BSS",AQ1577="no impacts","no impacts"
),"")</f>
        <v>No root cause</v>
      </c>
      <c r="AP1577" s="48" t="str" cm="1">
        <f t="array" ref="AP1577">IFERROR(_xlfn.IFS(
AQ1577="MPR ISSUE","TX ISSUE",
AQ1577="BSS Hardware Issue","RAN ISSUE",
AQ1577="Sites strategiques, MLL, Pylone, etc.","ENVTECH",
AQ1577="AKTIVCO DEFAUT GE &amp; POWER Cabinet","POWER ISSUE",
AQ1577="AKTIVCO Coupure ENEO &amp; Baisse de tension","POWER ISSUE",
AQ1577="Coupure ENEO &amp; Baisse de tension","POWER ISSUE",
AQ1577="Defaut GE &amp; POWER Cabinet","POWER ISSUE",
AQ1577="Sharing","POWER ISSUE",
AQ1577="Sites strategiques &amp; DataCenter","POWER ISSUE",
AQ1577="Exclu","Exclu",
AQ1577="SAT","TX ISSUE",
AQ1577="SPARE-ISSUE","SPARE-ISSUE",
AQ1577="Fiber CAmtel","TX ISSUE",
AQ1577="Fiber AOF","TX ISSUE",
AQ1577="Projet OCM (HUAWEI)","TRAVAUX-HUAWEI",
AQ1577="Projet OCM (NOKIA)","TRAVAUX -NOKIA",
AQ1577="ACCESS-ISSUE","ACCESS-ISSUE",
AQ1577="Projet OCM (ZTE, NOKIA, autres projets)","TRAVAUX OCM",
AQ1577="No root CAuse","No root cause",
AQ1577="ODU HS","TX ISSUE",
AQ1577="IP &amp; VLAN","TX ISSUE",
AQ1577="Warehouse HUAWEI","SPARE-ISSUE",
AQ1577="SPARE-HS","SPARE-ISSUE",
AQ1577="Power Telco","RAN ISSUE",AQ1577="no impacts","no impacts"
),"")</f>
        <v>No root cause</v>
      </c>
      <c r="AQ1577" s="126" t="s">
        <v>5344</v>
      </c>
      <c r="AR1577" s="48" t="str" cm="1">
        <f t="array" ref="AR1577">IFERROR(_xlfn.IFS(
AQ1577="MPR ISSUE","ACTIVE",
AQ1577="BSS Hardware Issue","ACTIVE",
AQ1577="Sites strategiques, MLL, Pylone, etc.","PASSIVE",
AQ1577="AKTIVCO DEFAUT GE &amp; POWER Cabinet","PASSIVE",
AQ1577="AKTIVCO Coupure ENEO &amp; Baisse de tension","PASSIVE",
AQ1577="Coupure ENEO &amp; Baisse de tension","PASSIVE",
AQ1577="Defaut GE &amp; POWER Cabinet","PASSIVE",
AQ1577="Sharing","PASSIVE",
AQ1577="Sites strategiques &amp; DataCenter","PASSIVE",
AQ1577="Exclu","Exclu",
AQ1577="SAT","ACTIVE",
AQ1577="SPARE-ISSUE","SPARE-ISSUE",
AQ1577="Fiber CAmtel","ACTIVE",
AQ1577="Fiber AOF","ACTIVE",
AQ1577="Projet OCM (HUAWEI)","PLANNED WORKS",
AQ1577="Projet OCM (NOKIA)","PLANNED WORKS",
AQ1577="ACCESS-ISSUE","ACCESS-ISSUE",
AQ1577="Projet OCM (ZTE, NOKIA, autres projets)","PLANNED WORKS",
AQ1577="No root CAuse","No root cause",
AQ1577="ODU HS","ACTIVE",
AQ1577="IP &amp; VLAN","ACTIVE",
AQ1577="Warehouse HUAWEI","SPARE-ISSUE",
AQ1577="SPARE-HS","SPARE-ISSUE",
AQ1577="Power Telco","ACTIVE", AQ1577="no impacts","no impacts"
),"")</f>
        <v>No root cause</v>
      </c>
      <c r="AS1577" s="92" t="s">
        <v>5537</v>
      </c>
      <c r="AT1577" s="98" t="s">
        <v>2570</v>
      </c>
      <c r="AV1577" s="17" t="s">
        <v>5537</v>
      </c>
      <c r="AW1577" s="7" t="s">
        <v>5537</v>
      </c>
      <c r="AX1577" s="6" t="s">
        <v>5537</v>
      </c>
      <c r="AY1577" s="7"/>
      <c r="AZ1577" s="3" t="s">
        <v>5537</v>
      </c>
      <c r="BA1577" s="18" t="s">
        <v>5537</v>
      </c>
      <c r="BB1577" s="18" t="s">
        <v>5537</v>
      </c>
      <c r="BC1577" s="18" t="s">
        <v>5537</v>
      </c>
      <c r="BD1577" s="18" t="s">
        <v>5537</v>
      </c>
      <c r="BE1577" s="18" t="s">
        <v>5537</v>
      </c>
      <c r="BF1577" s="18" t="s">
        <v>5537</v>
      </c>
      <c r="BG1577" s="18" t="s">
        <v>5537</v>
      </c>
      <c r="BH1577" s="18" t="s">
        <v>5537</v>
      </c>
      <c r="BI1577" s="18" t="s">
        <v>5537</v>
      </c>
      <c r="BJ1577" s="18" t="s">
        <v>5537</v>
      </c>
      <c r="BK1577" s="18" t="s">
        <v>5537</v>
      </c>
      <c r="BL1577" s="9" t="s">
        <v>5537</v>
      </c>
      <c r="BM1577" s="14" t="s">
        <v>5537</v>
      </c>
      <c r="BN1577" s="14" t="s">
        <v>5537</v>
      </c>
      <c r="BO1577" s="14" t="str">
        <f>_xlfn.XLOOKUP(B1577,'[4]cell downs 18042026 17h'!$B:$B,'[4]cell downs 18042026 17h'!$B:$B,"")</f>
        <v/>
      </c>
      <c r="BP1577" s="14" t="str">
        <f>_xlfn.XLOOKUP(B1577,'[5]Cells Huawei 19042026 15h'!$B:$B,'[5]Cells Huawei 19042026 15h'!$B:$B,"")</f>
        <v/>
      </c>
      <c r="BQ1577" s="9" t="str">
        <f>_xlfn.XLOOKUP(B1577,'[6]cells down 19042026 9H40'!$B:$B,'[6]cells down 19042026 9H40'!$B:$B,"")</f>
        <v/>
      </c>
      <c r="BR1577" s="9" t="s">
        <v>2570</v>
      </c>
      <c r="BS1577" s="9" t="s">
        <v>12</v>
      </c>
      <c r="BT1577" s="108"/>
    </row>
    <row r="1578" spans="1:72" s="9" customFormat="1" x14ac:dyDescent="0.35">
      <c r="A1578" s="1" t="s">
        <v>3255</v>
      </c>
      <c r="B1578" s="8" t="s">
        <v>3256</v>
      </c>
      <c r="C1578" s="3" t="str">
        <f>_xlfn.XLOOKUP(B1578,'[1]daily break down'!$D:$D,'[1]daily break down'!$E:$E,"")</f>
        <v>Yaounde</v>
      </c>
      <c r="D1578" s="1" t="s">
        <v>21</v>
      </c>
      <c r="E1578" s="1" t="s">
        <v>30</v>
      </c>
      <c r="F1578" s="3" t="s">
        <v>37</v>
      </c>
      <c r="G1578" s="1" t="s">
        <v>38</v>
      </c>
      <c r="H1578" s="34" t="str">
        <f>_xlfn.XLOOKUP(B1578,[2]CALCULATION!$B:$B,[2]CALCULATION!$H:$H,"")</f>
        <v>ZTE</v>
      </c>
      <c r="I1578" s="28">
        <v>0</v>
      </c>
      <c r="J1578" s="28">
        <v>0</v>
      </c>
      <c r="K1578" s="28">
        <v>0</v>
      </c>
      <c r="L1578" s="28">
        <v>0.26349544706120653</v>
      </c>
      <c r="M1578" s="28">
        <v>0</v>
      </c>
      <c r="N1578" s="28">
        <v>0</v>
      </c>
      <c r="O1578" s="28">
        <v>1.7153421624105036</v>
      </c>
      <c r="P1578" s="28">
        <v>0</v>
      </c>
      <c r="Q1578" s="28">
        <v>0</v>
      </c>
      <c r="R1578" s="28">
        <v>0</v>
      </c>
      <c r="S1578" s="93">
        <v>0</v>
      </c>
      <c r="T1578" s="93">
        <f>_xlfn.XLOOKUP(B1578,'[3]Nur des jours'!$B:$B,'[3]Nur des jours'!$U:$U,"")</f>
        <v>0</v>
      </c>
      <c r="U1578" s="93">
        <v>0.15775126771736708</v>
      </c>
      <c r="V1578" s="93">
        <v>0</v>
      </c>
      <c r="W1578" s="93">
        <v>0</v>
      </c>
      <c r="X1578" s="93">
        <v>0</v>
      </c>
      <c r="Y1578" s="93">
        <v>0</v>
      </c>
      <c r="Z1578" s="93">
        <v>0</v>
      </c>
      <c r="AA1578" s="93">
        <v>0</v>
      </c>
      <c r="AB1578" s="93">
        <v>0</v>
      </c>
      <c r="AC1578" s="93">
        <f>_xlfn.XLOOKUP(B1578,'[3]Nur des jours'!$B:$B,'[3]Nur des jours'!$N:$N,"")</f>
        <v>0</v>
      </c>
      <c r="AD1578" s="93">
        <v>0</v>
      </c>
      <c r="AE1578" s="93">
        <v>0</v>
      </c>
      <c r="AF1578" s="93">
        <v>0</v>
      </c>
      <c r="AG1578" s="93"/>
      <c r="AH1578" s="93">
        <v>0</v>
      </c>
      <c r="AI1578" s="93">
        <v>0</v>
      </c>
      <c r="AJ1578" s="93">
        <v>0</v>
      </c>
      <c r="AK1578" s="93">
        <v>0</v>
      </c>
      <c r="AL1578" s="93">
        <v>0</v>
      </c>
      <c r="AM1578" s="49" t="s">
        <v>5559</v>
      </c>
      <c r="AN1578" s="49"/>
      <c r="AO1578" s="48" t="str" cm="1">
        <f t="array" ref="AO1578">IFERROR(_xlfn.IFS(
AQ1578="MPR ISSUE","PDH",
AQ1578="BSS Hardware Issue","BSS",
AQ1578="Sites strategiques, MLL, Pylone, etc.","ENVTECH",
AQ1578="AKTIVCO DEFAUT GE &amp; POWER Cabinet","AKTIVCO",
AQ1578="AKTIVCO Coupure ENEO &amp; Baisse de tension","AKTIVCO GRID ONLY",
AQ1578="Coupure ENEO &amp; Baisse de tension","IHS GRID ONLY",
AQ1578="Defaut GE &amp; POWER Cabinet","IHS",
AQ1578="Sharing","Partners",
AQ1578="Sites strategiques &amp; DataCenter","SST &amp; DC",
AQ1578="Exclu","Exclu",
AQ1578="SAT","SAT",
AQ1578="SPARE-ISSUE","SPARE-ISSUE",
AQ1578="Fiber CAmtel","TRANS_FO_CAMTEL",
AQ1578="Fiber AOF","Fiber AOF",
AQ1578="Projet OCM (HUAWEI)","TRAVAUX-HUAWEI",
AQ1578="Projet OCM (NOKIA)","TRAVAUX-NOKIA",
AQ1578="ACCESS-ISSUE","ACCESS-ISSUE",
AQ1578="Projet OCM (ZTE, NOKIA, autres projets)","TRAVAUX OCM",
AQ1578="No root CAuse","No root cause",
AQ1578="ODU HS","PDH",
AQ1578="IP &amp; VLAN","PDH",
AQ1578="Warehouse HUAWEI","SPARE-ISSUE",
AQ1578="SPARE-HS","SPARE-ISSUE",
AQ1578="Power Telco","BSS",AQ1578="no impacts","no impacts"
),"")</f>
        <v>No root cause</v>
      </c>
      <c r="AP1578" s="48" t="str" cm="1">
        <f t="array" ref="AP1578">IFERROR(_xlfn.IFS(
AQ1578="MPR ISSUE","TX ISSUE",
AQ1578="BSS Hardware Issue","RAN ISSUE",
AQ1578="Sites strategiques, MLL, Pylone, etc.","ENVTECH",
AQ1578="AKTIVCO DEFAUT GE &amp; POWER Cabinet","POWER ISSUE",
AQ1578="AKTIVCO Coupure ENEO &amp; Baisse de tension","POWER ISSUE",
AQ1578="Coupure ENEO &amp; Baisse de tension","POWER ISSUE",
AQ1578="Defaut GE &amp; POWER Cabinet","POWER ISSUE",
AQ1578="Sharing","POWER ISSUE",
AQ1578="Sites strategiques &amp; DataCenter","POWER ISSUE",
AQ1578="Exclu","Exclu",
AQ1578="SAT","TX ISSUE",
AQ1578="SPARE-ISSUE","SPARE-ISSUE",
AQ1578="Fiber CAmtel","TX ISSUE",
AQ1578="Fiber AOF","TX ISSUE",
AQ1578="Projet OCM (HUAWEI)","TRAVAUX-HUAWEI",
AQ1578="Projet OCM (NOKIA)","TRAVAUX -NOKIA",
AQ1578="ACCESS-ISSUE","ACCESS-ISSUE",
AQ1578="Projet OCM (ZTE, NOKIA, autres projets)","TRAVAUX OCM",
AQ1578="No root CAuse","No root cause",
AQ1578="ODU HS","TX ISSUE",
AQ1578="IP &amp; VLAN","TX ISSUE",
AQ1578="Warehouse HUAWEI","SPARE-ISSUE",
AQ1578="SPARE-HS","SPARE-ISSUE",
AQ1578="Power Telco","RAN ISSUE",AQ1578="no impacts","no impacts"
),"")</f>
        <v>No root cause</v>
      </c>
      <c r="AQ1578" s="67" t="s">
        <v>5344</v>
      </c>
      <c r="AR1578" s="48" t="str" cm="1">
        <f t="array" ref="AR1578">IFERROR(_xlfn.IFS(
AQ1578="MPR ISSUE","ACTIVE",
AQ1578="BSS Hardware Issue","ACTIVE",
AQ1578="Sites strategiques, MLL, Pylone, etc.","PASSIVE",
AQ1578="AKTIVCO DEFAUT GE &amp; POWER Cabinet","PASSIVE",
AQ1578="AKTIVCO Coupure ENEO &amp; Baisse de tension","PASSIVE",
AQ1578="Coupure ENEO &amp; Baisse de tension","PASSIVE",
AQ1578="Defaut GE &amp; POWER Cabinet","PASSIVE",
AQ1578="Sharing","PASSIVE",
AQ1578="Sites strategiques &amp; DataCenter","PASSIVE",
AQ1578="Exclu","Exclu",
AQ1578="SAT","ACTIVE",
AQ1578="SPARE-ISSUE","SPARE-ISSUE",
AQ1578="Fiber CAmtel","ACTIVE",
AQ1578="Fiber AOF","ACTIVE",
AQ1578="Projet OCM (HUAWEI)","PLANNED WORKS",
AQ1578="Projet OCM (NOKIA)","PLANNED WORKS",
AQ1578="ACCESS-ISSUE","ACCESS-ISSUE",
AQ1578="Projet OCM (ZTE, NOKIA, autres projets)","PLANNED WORKS",
AQ1578="No root CAuse","No root cause",
AQ1578="ODU HS","ACTIVE",
AQ1578="IP &amp; VLAN","ACTIVE",
AQ1578="Warehouse HUAWEI","SPARE-ISSUE",
AQ1578="SPARE-HS","SPARE-ISSUE",
AQ1578="Power Telco","ACTIVE", AQ1578="no impacts","no impacts"
),"")</f>
        <v>No root cause</v>
      </c>
      <c r="AS1578" s="92" t="s">
        <v>5537</v>
      </c>
      <c r="AT1578" s="98" t="s">
        <v>3256</v>
      </c>
      <c r="AV1578" s="17" t="s">
        <v>5537</v>
      </c>
      <c r="AW1578" s="7" t="s">
        <v>5537</v>
      </c>
      <c r="AX1578" s="6" t="s">
        <v>5537</v>
      </c>
      <c r="AY1578" s="7"/>
      <c r="AZ1578" s="3" t="s">
        <v>5537</v>
      </c>
      <c r="BA1578" s="18" t="s">
        <v>5537</v>
      </c>
      <c r="BB1578" s="18" t="s">
        <v>5537</v>
      </c>
      <c r="BC1578" s="18" t="s">
        <v>5537</v>
      </c>
      <c r="BD1578" s="18" t="s">
        <v>5537</v>
      </c>
      <c r="BE1578" s="18" t="s">
        <v>5537</v>
      </c>
      <c r="BF1578" s="18" t="s">
        <v>5537</v>
      </c>
      <c r="BG1578" s="18" t="s">
        <v>5537</v>
      </c>
      <c r="BH1578" s="18" t="s">
        <v>5537</v>
      </c>
      <c r="BI1578" s="18" t="s">
        <v>5537</v>
      </c>
      <c r="BJ1578" s="18" t="s">
        <v>5537</v>
      </c>
      <c r="BK1578" s="18" t="s">
        <v>5537</v>
      </c>
      <c r="BL1578" s="9" t="s">
        <v>5537</v>
      </c>
      <c r="BM1578" s="14" t="s">
        <v>5537</v>
      </c>
      <c r="BN1578" s="14" t="s">
        <v>5537</v>
      </c>
      <c r="BO1578" s="14" t="str">
        <f>_xlfn.XLOOKUP(B1578,'[4]cell downs 18042026 17h'!$B:$B,'[4]cell downs 18042026 17h'!$B:$B,"")</f>
        <v/>
      </c>
      <c r="BP1578" s="14" t="str">
        <f>_xlfn.XLOOKUP(B1578,'[5]Cells Huawei 19042026 15h'!$B:$B,'[5]Cells Huawei 19042026 15h'!$B:$B,"")</f>
        <v/>
      </c>
      <c r="BQ1578" s="9" t="str">
        <f>_xlfn.XLOOKUP(B1578,'[6]cells down 19042026 9H40'!$B:$B,'[6]cells down 19042026 9H40'!$B:$B,"")</f>
        <v/>
      </c>
      <c r="BR1578" s="9" t="s">
        <v>5537</v>
      </c>
      <c r="BS1578" s="9" t="s">
        <v>594</v>
      </c>
      <c r="BT1578" s="108"/>
    </row>
    <row r="1579" spans="1:72" s="9" customFormat="1" x14ac:dyDescent="0.35">
      <c r="A1579" s="1" t="s">
        <v>896</v>
      </c>
      <c r="B1579" s="8" t="s">
        <v>897</v>
      </c>
      <c r="C1579" s="3" t="str">
        <f>_xlfn.XLOOKUP(B1579,'[1]daily break down'!$D:$D,'[1]daily break down'!$E:$E,"")</f>
        <v>Yaounde</v>
      </c>
      <c r="D1579" s="1" t="s">
        <v>11</v>
      </c>
      <c r="E1579" s="1" t="s">
        <v>12</v>
      </c>
      <c r="F1579" s="3" t="s">
        <v>37</v>
      </c>
      <c r="G1579" s="1" t="s">
        <v>38</v>
      </c>
      <c r="H1579" s="34" t="str">
        <f>_xlfn.XLOOKUP(B1579,[2]CALCULATION!$B:$B,[2]CALCULATION!$H:$H,"")</f>
        <v>ZTE</v>
      </c>
      <c r="I1579" s="28">
        <v>0</v>
      </c>
      <c r="J1579" s="28">
        <v>0</v>
      </c>
      <c r="K1579" s="28">
        <v>0</v>
      </c>
      <c r="L1579" s="28">
        <v>0</v>
      </c>
      <c r="M1579" s="28">
        <v>0</v>
      </c>
      <c r="N1579" s="28">
        <v>0</v>
      </c>
      <c r="O1579" s="28">
        <v>0</v>
      </c>
      <c r="P1579" s="28">
        <v>4.4780314639317673</v>
      </c>
      <c r="Q1579" s="28">
        <v>0</v>
      </c>
      <c r="R1579" s="28">
        <v>21.040041891031947</v>
      </c>
      <c r="S1579" s="93">
        <v>0</v>
      </c>
      <c r="T1579" s="93">
        <f>_xlfn.XLOOKUP(B1579,'[3]Nur des jours'!$B:$B,'[3]Nur des jours'!$U:$U,"")</f>
        <v>0</v>
      </c>
      <c r="U1579" s="93">
        <v>0</v>
      </c>
      <c r="V1579" s="93">
        <v>0</v>
      </c>
      <c r="W1579" s="93">
        <v>0</v>
      </c>
      <c r="X1579" s="93">
        <v>0</v>
      </c>
      <c r="Y1579" s="93">
        <v>0</v>
      </c>
      <c r="Z1579" s="93">
        <v>0</v>
      </c>
      <c r="AA1579" s="93">
        <v>0</v>
      </c>
      <c r="AB1579" s="93">
        <v>0</v>
      </c>
      <c r="AC1579" s="93">
        <f>_xlfn.XLOOKUP(B1579,'[3]Nur des jours'!$B:$B,'[3]Nur des jours'!$N:$N,"")</f>
        <v>0</v>
      </c>
      <c r="AD1579" s="93">
        <v>0</v>
      </c>
      <c r="AE1579" s="93">
        <v>0</v>
      </c>
      <c r="AF1579" s="93">
        <v>0</v>
      </c>
      <c r="AG1579" s="93"/>
      <c r="AH1579" s="93">
        <v>0</v>
      </c>
      <c r="AI1579" s="93">
        <v>0</v>
      </c>
      <c r="AJ1579" s="93">
        <v>0</v>
      </c>
      <c r="AK1579" s="93">
        <v>0</v>
      </c>
      <c r="AL1579" s="93">
        <v>0</v>
      </c>
      <c r="AM1579" s="49" t="s">
        <v>5559</v>
      </c>
      <c r="AN1579" s="49"/>
      <c r="AO1579" s="48" t="str" cm="1">
        <f t="array" ref="AO1579">IFERROR(_xlfn.IFS(
AQ1579="MPR ISSUE","PDH",
AQ1579="BSS Hardware Issue","BSS",
AQ1579="Sites strategiques, MLL, Pylone, etc.","ENVTECH",
AQ1579="AKTIVCO DEFAUT GE &amp; POWER Cabinet","AKTIVCO",
AQ1579="AKTIVCO Coupure ENEO &amp; Baisse de tension","AKTIVCO GRID ONLY",
AQ1579="Coupure ENEO &amp; Baisse de tension","IHS GRID ONLY",
AQ1579="Defaut GE &amp; POWER Cabinet","IHS",
AQ1579="Sharing","Partners",
AQ1579="Sites strategiques &amp; DataCenter","SST &amp; DC",
AQ1579="Exclu","Exclu",
AQ1579="SAT","SAT",
AQ1579="SPARE-ISSUE","SPARE-ISSUE",
AQ1579="Fiber CAmtel","TRANS_FO_CAMTEL",
AQ1579="Fiber AOF","Fiber AOF",
AQ1579="Projet OCM (HUAWEI)","TRAVAUX-HUAWEI",
AQ1579="Projet OCM (NOKIA)","TRAVAUX-NOKIA",
AQ1579="ACCESS-ISSUE","ACCESS-ISSUE",
AQ1579="Projet OCM (ZTE, NOKIA, autres projets)","TRAVAUX OCM",
AQ1579="No root CAuse","No root cause",
AQ1579="ODU HS","PDH",
AQ1579="IP &amp; VLAN","PDH",
AQ1579="Warehouse HUAWEI","SPARE-ISSUE",
AQ1579="SPARE-HS","SPARE-ISSUE",
AQ1579="Power Telco","BSS",AQ1579="no impacts","no impacts"
),"")</f>
        <v>No root cause</v>
      </c>
      <c r="AP1579" s="48" t="str" cm="1">
        <f t="array" ref="AP1579">IFERROR(_xlfn.IFS(
AQ1579="MPR ISSUE","TX ISSUE",
AQ1579="BSS Hardware Issue","RAN ISSUE",
AQ1579="Sites strategiques, MLL, Pylone, etc.","ENVTECH",
AQ1579="AKTIVCO DEFAUT GE &amp; POWER Cabinet","POWER ISSUE",
AQ1579="AKTIVCO Coupure ENEO &amp; Baisse de tension","POWER ISSUE",
AQ1579="Coupure ENEO &amp; Baisse de tension","POWER ISSUE",
AQ1579="Defaut GE &amp; POWER Cabinet","POWER ISSUE",
AQ1579="Sharing","POWER ISSUE",
AQ1579="Sites strategiques &amp; DataCenter","POWER ISSUE",
AQ1579="Exclu","Exclu",
AQ1579="SAT","TX ISSUE",
AQ1579="SPARE-ISSUE","SPARE-ISSUE",
AQ1579="Fiber CAmtel","TX ISSUE",
AQ1579="Fiber AOF","TX ISSUE",
AQ1579="Projet OCM (HUAWEI)","TRAVAUX-HUAWEI",
AQ1579="Projet OCM (NOKIA)","TRAVAUX -NOKIA",
AQ1579="ACCESS-ISSUE","ACCESS-ISSUE",
AQ1579="Projet OCM (ZTE, NOKIA, autres projets)","TRAVAUX OCM",
AQ1579="No root CAuse","No root cause",
AQ1579="ODU HS","TX ISSUE",
AQ1579="IP &amp; VLAN","TX ISSUE",
AQ1579="Warehouse HUAWEI","SPARE-ISSUE",
AQ1579="SPARE-HS","SPARE-ISSUE",
AQ1579="Power Telco","RAN ISSUE",AQ1579="no impacts","no impacts"
),"")</f>
        <v>No root cause</v>
      </c>
      <c r="AQ1579" s="126" t="s">
        <v>5344</v>
      </c>
      <c r="AR1579" s="48" t="str" cm="1">
        <f t="array" ref="AR1579">IFERROR(_xlfn.IFS(
AQ1579="MPR ISSUE","ACTIVE",
AQ1579="BSS Hardware Issue","ACTIVE",
AQ1579="Sites strategiques, MLL, Pylone, etc.","PASSIVE",
AQ1579="AKTIVCO DEFAUT GE &amp; POWER Cabinet","PASSIVE",
AQ1579="AKTIVCO Coupure ENEO &amp; Baisse de tension","PASSIVE",
AQ1579="Coupure ENEO &amp; Baisse de tension","PASSIVE",
AQ1579="Defaut GE &amp; POWER Cabinet","PASSIVE",
AQ1579="Sharing","PASSIVE",
AQ1579="Sites strategiques &amp; DataCenter","PASSIVE",
AQ1579="Exclu","Exclu",
AQ1579="SAT","ACTIVE",
AQ1579="SPARE-ISSUE","SPARE-ISSUE",
AQ1579="Fiber CAmtel","ACTIVE",
AQ1579="Fiber AOF","ACTIVE",
AQ1579="Projet OCM (HUAWEI)","PLANNED WORKS",
AQ1579="Projet OCM (NOKIA)","PLANNED WORKS",
AQ1579="ACCESS-ISSUE","ACCESS-ISSUE",
AQ1579="Projet OCM (ZTE, NOKIA, autres projets)","PLANNED WORKS",
AQ1579="No root CAuse","No root cause",
AQ1579="ODU HS","ACTIVE",
AQ1579="IP &amp; VLAN","ACTIVE",
AQ1579="Warehouse HUAWEI","SPARE-ISSUE",
AQ1579="SPARE-HS","SPARE-ISSUE",
AQ1579="Power Telco","ACTIVE", AQ1579="no impacts","no impacts"
),"")</f>
        <v>No root cause</v>
      </c>
      <c r="AS1579" s="92" t="s">
        <v>5537</v>
      </c>
      <c r="AT1579" s="98" t="s">
        <v>897</v>
      </c>
      <c r="AV1579" s="17" t="s">
        <v>5537</v>
      </c>
      <c r="AW1579" s="7" t="s">
        <v>5537</v>
      </c>
      <c r="AX1579" s="6" t="s">
        <v>5537</v>
      </c>
      <c r="AY1579" s="7"/>
      <c r="AZ1579" s="3" t="s">
        <v>5537</v>
      </c>
      <c r="BA1579" s="18" t="s">
        <v>5537</v>
      </c>
      <c r="BB1579" s="18" t="s">
        <v>5537</v>
      </c>
      <c r="BC1579" s="18" t="s">
        <v>5537</v>
      </c>
      <c r="BD1579" s="18" t="s">
        <v>5537</v>
      </c>
      <c r="BE1579" s="18" t="s">
        <v>5537</v>
      </c>
      <c r="BF1579" s="18" t="s">
        <v>5537</v>
      </c>
      <c r="BG1579" s="18" t="s">
        <v>5537</v>
      </c>
      <c r="BH1579" s="18" t="s">
        <v>5537</v>
      </c>
      <c r="BI1579" s="18" t="s">
        <v>5537</v>
      </c>
      <c r="BJ1579" s="18" t="s">
        <v>5537</v>
      </c>
      <c r="BK1579" s="18" t="s">
        <v>5537</v>
      </c>
      <c r="BL1579" s="9" t="s">
        <v>5537</v>
      </c>
      <c r="BM1579" s="14" t="s">
        <v>5537</v>
      </c>
      <c r="BN1579" s="14" t="s">
        <v>5537</v>
      </c>
      <c r="BO1579" s="14" t="str">
        <f>_xlfn.XLOOKUP(B1579,'[4]cell downs 18042026 17h'!$B:$B,'[4]cell downs 18042026 17h'!$B:$B,"")</f>
        <v/>
      </c>
      <c r="BP1579" s="14" t="str">
        <f>_xlfn.XLOOKUP(B1579,'[5]Cells Huawei 19042026 15h'!$B:$B,'[5]Cells Huawei 19042026 15h'!$B:$B,"")</f>
        <v/>
      </c>
      <c r="BQ1579" s="9" t="str">
        <f>_xlfn.XLOOKUP(B1579,'[6]cells down 19042026 9H40'!$B:$B,'[6]cells down 19042026 9H40'!$B:$B,"")</f>
        <v/>
      </c>
      <c r="BR1579" s="9" t="s">
        <v>897</v>
      </c>
      <c r="BS1579" s="9" t="s">
        <v>12</v>
      </c>
      <c r="BT1579" s="108"/>
    </row>
    <row r="1580" spans="1:72" s="9" customFormat="1" x14ac:dyDescent="0.35">
      <c r="A1580" s="1" t="s">
        <v>43</v>
      </c>
      <c r="B1580" s="8" t="s">
        <v>44</v>
      </c>
      <c r="C1580" s="3" t="str">
        <f>_xlfn.XLOOKUP(B1580,'[1]daily break down'!$D:$D,'[1]daily break down'!$E:$E,"")</f>
        <v>Yaounde</v>
      </c>
      <c r="D1580" s="1" t="s">
        <v>11</v>
      </c>
      <c r="E1580" s="1" t="s">
        <v>12</v>
      </c>
      <c r="F1580" s="3" t="s">
        <v>37</v>
      </c>
      <c r="G1580" s="1" t="s">
        <v>38</v>
      </c>
      <c r="H1580" s="34" t="str">
        <f>_xlfn.XLOOKUP(B1580,[2]CALCULATION!$B:$B,[2]CALCULATION!$H:$H,"")</f>
        <v>ZTE</v>
      </c>
      <c r="I1580" s="28">
        <v>0</v>
      </c>
      <c r="J1580" s="28">
        <v>0</v>
      </c>
      <c r="K1580" s="28">
        <v>0</v>
      </c>
      <c r="L1580" s="28">
        <v>0</v>
      </c>
      <c r="M1580" s="28">
        <v>0</v>
      </c>
      <c r="N1580" s="28">
        <v>0</v>
      </c>
      <c r="O1580" s="28">
        <v>0</v>
      </c>
      <c r="P1580" s="28">
        <v>0</v>
      </c>
      <c r="Q1580" s="28">
        <v>0</v>
      </c>
      <c r="R1580" s="28">
        <v>0</v>
      </c>
      <c r="S1580" s="93">
        <v>0</v>
      </c>
      <c r="T1580" s="93">
        <f>_xlfn.XLOOKUP(B1580,'[3]Nur des jours'!$B:$B,'[3]Nur des jours'!$U:$U,"")</f>
        <v>0</v>
      </c>
      <c r="U1580" s="93">
        <v>0</v>
      </c>
      <c r="V1580" s="93">
        <v>0</v>
      </c>
      <c r="W1580" s="93">
        <v>0</v>
      </c>
      <c r="X1580" s="93">
        <v>0</v>
      </c>
      <c r="Y1580" s="93">
        <v>0</v>
      </c>
      <c r="Z1580" s="93">
        <v>0</v>
      </c>
      <c r="AA1580" s="93">
        <v>0</v>
      </c>
      <c r="AB1580" s="93">
        <v>0</v>
      </c>
      <c r="AC1580" s="93">
        <f>_xlfn.XLOOKUP(B1580,'[3]Nur des jours'!$B:$B,'[3]Nur des jours'!$N:$N,"")</f>
        <v>0</v>
      </c>
      <c r="AD1580" s="93">
        <v>0</v>
      </c>
      <c r="AE1580" s="93">
        <v>0</v>
      </c>
      <c r="AF1580" s="93">
        <v>0</v>
      </c>
      <c r="AG1580" s="93"/>
      <c r="AH1580" s="93">
        <v>0</v>
      </c>
      <c r="AI1580" s="93">
        <v>0</v>
      </c>
      <c r="AJ1580" s="93">
        <v>0</v>
      </c>
      <c r="AK1580" s="93">
        <v>0</v>
      </c>
      <c r="AL1580" s="93">
        <v>0</v>
      </c>
      <c r="AM1580" s="49" t="s">
        <v>5559</v>
      </c>
      <c r="AN1580" s="49"/>
      <c r="AO1580" s="48" t="str" cm="1">
        <f t="array" ref="AO1580">IFERROR(_xlfn.IFS(
AQ1580="MPR ISSUE","PDH",
AQ1580="BSS Hardware Issue","BSS",
AQ1580="Sites strategiques, MLL, Pylone, etc.","ENVTECH",
AQ1580="AKTIVCO DEFAUT GE &amp; POWER Cabinet","AKTIVCO",
AQ1580="AKTIVCO Coupure ENEO &amp; Baisse de tension","AKTIVCO GRID ONLY",
AQ1580="Coupure ENEO &amp; Baisse de tension","IHS GRID ONLY",
AQ1580="Defaut GE &amp; POWER Cabinet","IHS",
AQ1580="Sharing","Partners",
AQ1580="Sites strategiques &amp; DataCenter","SST &amp; DC",
AQ1580="Exclu","Exclu",
AQ1580="SAT","SAT",
AQ1580="SPARE-ISSUE","SPARE-ISSUE",
AQ1580="Fiber CAmtel","TRANS_FO_CAMTEL",
AQ1580="Fiber AOF","Fiber AOF",
AQ1580="Projet OCM (HUAWEI)","TRAVAUX-HUAWEI",
AQ1580="Projet OCM (NOKIA)","TRAVAUX-NOKIA",
AQ1580="ACCESS-ISSUE","ACCESS-ISSUE",
AQ1580="Projet OCM (ZTE, NOKIA, autres projets)","TRAVAUX OCM",
AQ1580="No root CAuse","No root cause",
AQ1580="ODU HS","PDH",
AQ1580="IP &amp; VLAN","PDH",
AQ1580="Warehouse HUAWEI","SPARE-ISSUE",
AQ1580="SPARE-HS","SPARE-ISSUE",
AQ1580="Power Telco","BSS",AQ1580="no impacts","no impacts"
),"")</f>
        <v>No root cause</v>
      </c>
      <c r="AP1580" s="48" t="str" cm="1">
        <f t="array" ref="AP1580">IFERROR(_xlfn.IFS(
AQ1580="MPR ISSUE","TX ISSUE",
AQ1580="BSS Hardware Issue","RAN ISSUE",
AQ1580="Sites strategiques, MLL, Pylone, etc.","ENVTECH",
AQ1580="AKTIVCO DEFAUT GE &amp; POWER Cabinet","POWER ISSUE",
AQ1580="AKTIVCO Coupure ENEO &amp; Baisse de tension","POWER ISSUE",
AQ1580="Coupure ENEO &amp; Baisse de tension","POWER ISSUE",
AQ1580="Defaut GE &amp; POWER Cabinet","POWER ISSUE",
AQ1580="Sharing","POWER ISSUE",
AQ1580="Sites strategiques &amp; DataCenter","POWER ISSUE",
AQ1580="Exclu","Exclu",
AQ1580="SAT","TX ISSUE",
AQ1580="SPARE-ISSUE","SPARE-ISSUE",
AQ1580="Fiber CAmtel","TX ISSUE",
AQ1580="Fiber AOF","TX ISSUE",
AQ1580="Projet OCM (HUAWEI)","TRAVAUX-HUAWEI",
AQ1580="Projet OCM (NOKIA)","TRAVAUX -NOKIA",
AQ1580="ACCESS-ISSUE","ACCESS-ISSUE",
AQ1580="Projet OCM (ZTE, NOKIA, autres projets)","TRAVAUX OCM",
AQ1580="No root CAuse","No root cause",
AQ1580="ODU HS","TX ISSUE",
AQ1580="IP &amp; VLAN","TX ISSUE",
AQ1580="Warehouse HUAWEI","SPARE-ISSUE",
AQ1580="SPARE-HS","SPARE-ISSUE",
AQ1580="Power Telco","RAN ISSUE",AQ1580="no impacts","no impacts"
),"")</f>
        <v>No root cause</v>
      </c>
      <c r="AQ1580" s="126" t="s">
        <v>5344</v>
      </c>
      <c r="AR1580" s="48" t="str" cm="1">
        <f t="array" ref="AR1580">IFERROR(_xlfn.IFS(
AQ1580="MPR ISSUE","ACTIVE",
AQ1580="BSS Hardware Issue","ACTIVE",
AQ1580="Sites strategiques, MLL, Pylone, etc.","PASSIVE",
AQ1580="AKTIVCO DEFAUT GE &amp; POWER Cabinet","PASSIVE",
AQ1580="AKTIVCO Coupure ENEO &amp; Baisse de tension","PASSIVE",
AQ1580="Coupure ENEO &amp; Baisse de tension","PASSIVE",
AQ1580="Defaut GE &amp; POWER Cabinet","PASSIVE",
AQ1580="Sharing","PASSIVE",
AQ1580="Sites strategiques &amp; DataCenter","PASSIVE",
AQ1580="Exclu","Exclu",
AQ1580="SAT","ACTIVE",
AQ1580="SPARE-ISSUE","SPARE-ISSUE",
AQ1580="Fiber CAmtel","ACTIVE",
AQ1580="Fiber AOF","ACTIVE",
AQ1580="Projet OCM (HUAWEI)","PLANNED WORKS",
AQ1580="Projet OCM (NOKIA)","PLANNED WORKS",
AQ1580="ACCESS-ISSUE","ACCESS-ISSUE",
AQ1580="Projet OCM (ZTE, NOKIA, autres projets)","PLANNED WORKS",
AQ1580="No root CAuse","No root cause",
AQ1580="ODU HS","ACTIVE",
AQ1580="IP &amp; VLAN","ACTIVE",
AQ1580="Warehouse HUAWEI","SPARE-ISSUE",
AQ1580="SPARE-HS","SPARE-ISSUE",
AQ1580="Power Telco","ACTIVE", AQ1580="no impacts","no impacts"
),"")</f>
        <v>No root cause</v>
      </c>
      <c r="AS1580" s="92" t="s">
        <v>5537</v>
      </c>
      <c r="AT1580" s="98" t="s">
        <v>44</v>
      </c>
      <c r="AV1580" s="17" t="s">
        <v>5537</v>
      </c>
      <c r="AW1580" s="7" t="s">
        <v>5537</v>
      </c>
      <c r="AX1580" s="6" t="s">
        <v>5537</v>
      </c>
      <c r="AY1580" s="7"/>
      <c r="AZ1580" s="3" t="s">
        <v>5537</v>
      </c>
      <c r="BA1580" s="18" t="s">
        <v>5537</v>
      </c>
      <c r="BB1580" s="18" t="s">
        <v>5537</v>
      </c>
      <c r="BC1580" s="18" t="s">
        <v>5537</v>
      </c>
      <c r="BD1580" s="18" t="s">
        <v>5537</v>
      </c>
      <c r="BE1580" s="18" t="s">
        <v>5537</v>
      </c>
      <c r="BF1580" s="18" t="s">
        <v>5537</v>
      </c>
      <c r="BG1580" s="18" t="s">
        <v>5537</v>
      </c>
      <c r="BH1580" s="18" t="s">
        <v>5537</v>
      </c>
      <c r="BI1580" s="18" t="s">
        <v>5537</v>
      </c>
      <c r="BJ1580" s="18" t="s">
        <v>5537</v>
      </c>
      <c r="BK1580" s="18" t="s">
        <v>5537</v>
      </c>
      <c r="BL1580" s="9" t="s">
        <v>5537</v>
      </c>
      <c r="BM1580" s="14" t="s">
        <v>5537</v>
      </c>
      <c r="BN1580" s="14" t="s">
        <v>5537</v>
      </c>
      <c r="BO1580" s="14" t="str">
        <f>_xlfn.XLOOKUP(B1580,'[4]cell downs 18042026 17h'!$B:$B,'[4]cell downs 18042026 17h'!$B:$B,"")</f>
        <v/>
      </c>
      <c r="BP1580" s="14" t="str">
        <f>_xlfn.XLOOKUP(B1580,'[5]Cells Huawei 19042026 15h'!$B:$B,'[5]Cells Huawei 19042026 15h'!$B:$B,"")</f>
        <v/>
      </c>
      <c r="BQ1580" s="9" t="str">
        <f>_xlfn.XLOOKUP(B1580,'[6]cells down 19042026 9H40'!$B:$B,'[6]cells down 19042026 9H40'!$B:$B,"")</f>
        <v/>
      </c>
      <c r="BR1580" s="9" t="s">
        <v>44</v>
      </c>
      <c r="BS1580" s="9" t="s">
        <v>12</v>
      </c>
      <c r="BT1580" s="108"/>
    </row>
    <row r="1581" spans="1:72" s="9" customFormat="1" x14ac:dyDescent="0.35">
      <c r="A1581" s="1" t="s">
        <v>4560</v>
      </c>
      <c r="B1581" s="8" t="s">
        <v>4561</v>
      </c>
      <c r="C1581" s="3" t="str">
        <f>_xlfn.XLOOKUP(B1581,'[1]daily break down'!$D:$D,'[1]daily break down'!$E:$E,"")</f>
        <v>Yaounde</v>
      </c>
      <c r="D1581" s="1" t="s">
        <v>11</v>
      </c>
      <c r="E1581" s="1" t="s">
        <v>12</v>
      </c>
      <c r="F1581" s="3" t="s">
        <v>37</v>
      </c>
      <c r="G1581" s="1" t="s">
        <v>38</v>
      </c>
      <c r="H1581" s="34" t="str">
        <f>_xlfn.XLOOKUP(B1581,[2]CALCULATION!$B:$B,[2]CALCULATION!$H:$H,"")</f>
        <v>ZTE</v>
      </c>
      <c r="I1581" s="28">
        <v>0</v>
      </c>
      <c r="J1581" s="28">
        <v>0</v>
      </c>
      <c r="K1581" s="28">
        <v>0</v>
      </c>
      <c r="L1581" s="28">
        <v>1.7728067847491338E-2</v>
      </c>
      <c r="M1581" s="28">
        <v>0</v>
      </c>
      <c r="N1581" s="28">
        <v>0</v>
      </c>
      <c r="O1581" s="28">
        <v>1.8976523329709189E-2</v>
      </c>
      <c r="P1581" s="28">
        <v>0</v>
      </c>
      <c r="Q1581" s="28">
        <v>0</v>
      </c>
      <c r="R1581" s="28">
        <v>7.8339868106028838</v>
      </c>
      <c r="S1581" s="93">
        <v>0</v>
      </c>
      <c r="T1581" s="93">
        <f>_xlfn.XLOOKUP(B1581,'[3]Nur des jours'!$B:$B,'[3]Nur des jours'!$U:$U,"")</f>
        <v>0</v>
      </c>
      <c r="U1581" s="93">
        <v>0</v>
      </c>
      <c r="V1581" s="93">
        <v>0</v>
      </c>
      <c r="W1581" s="93">
        <v>0</v>
      </c>
      <c r="X1581" s="93">
        <v>0</v>
      </c>
      <c r="Y1581" s="93">
        <v>0</v>
      </c>
      <c r="Z1581" s="93">
        <v>0</v>
      </c>
      <c r="AA1581" s="93">
        <v>0</v>
      </c>
      <c r="AB1581" s="93">
        <v>0</v>
      </c>
      <c r="AC1581" s="93">
        <f>_xlfn.XLOOKUP(B1581,'[3]Nur des jours'!$B:$B,'[3]Nur des jours'!$N:$N,"")</f>
        <v>0</v>
      </c>
      <c r="AD1581" s="93">
        <v>0</v>
      </c>
      <c r="AE1581" s="93">
        <v>0</v>
      </c>
      <c r="AF1581" s="93">
        <v>0</v>
      </c>
      <c r="AG1581" s="93"/>
      <c r="AH1581" s="93">
        <v>0</v>
      </c>
      <c r="AI1581" s="93">
        <v>0</v>
      </c>
      <c r="AJ1581" s="93">
        <v>0</v>
      </c>
      <c r="AK1581" s="93">
        <v>0</v>
      </c>
      <c r="AL1581" s="93">
        <v>0</v>
      </c>
      <c r="AM1581" s="49" t="s">
        <v>5559</v>
      </c>
      <c r="AN1581" s="49"/>
      <c r="AO1581" s="48" t="str" cm="1">
        <f t="array" ref="AO1581">IFERROR(_xlfn.IFS(
AQ1581="MPR ISSUE","PDH",
AQ1581="BSS Hardware Issue","BSS",
AQ1581="Sites strategiques, MLL, Pylone, etc.","ENVTECH",
AQ1581="AKTIVCO DEFAUT GE &amp; POWER Cabinet","AKTIVCO",
AQ1581="AKTIVCO Coupure ENEO &amp; Baisse de tension","AKTIVCO GRID ONLY",
AQ1581="Coupure ENEO &amp; Baisse de tension","IHS GRID ONLY",
AQ1581="Defaut GE &amp; POWER Cabinet","IHS",
AQ1581="Sharing","Partners",
AQ1581="Sites strategiques &amp; DataCenter","SST &amp; DC",
AQ1581="Exclu","Exclu",
AQ1581="SAT","SAT",
AQ1581="SPARE-ISSUE","SPARE-ISSUE",
AQ1581="Fiber CAmtel","TRANS_FO_CAMTEL",
AQ1581="Fiber AOF","Fiber AOF",
AQ1581="Projet OCM (HUAWEI)","TRAVAUX-HUAWEI",
AQ1581="Projet OCM (NOKIA)","TRAVAUX-NOKIA",
AQ1581="ACCESS-ISSUE","ACCESS-ISSUE",
AQ1581="Projet OCM (ZTE, NOKIA, autres projets)","TRAVAUX OCM",
AQ1581="No root CAuse","No root cause",
AQ1581="ODU HS","PDH",
AQ1581="IP &amp; VLAN","PDH",
AQ1581="Warehouse HUAWEI","SPARE-ISSUE",
AQ1581="SPARE-HS","SPARE-ISSUE",
AQ1581="Power Telco","BSS",AQ1581="no impacts","no impacts"
),"")</f>
        <v>No root cause</v>
      </c>
      <c r="AP1581" s="48" t="str" cm="1">
        <f t="array" ref="AP1581">IFERROR(_xlfn.IFS(
AQ1581="MPR ISSUE","TX ISSUE",
AQ1581="BSS Hardware Issue","RAN ISSUE",
AQ1581="Sites strategiques, MLL, Pylone, etc.","ENVTECH",
AQ1581="AKTIVCO DEFAUT GE &amp; POWER Cabinet","POWER ISSUE",
AQ1581="AKTIVCO Coupure ENEO &amp; Baisse de tension","POWER ISSUE",
AQ1581="Coupure ENEO &amp; Baisse de tension","POWER ISSUE",
AQ1581="Defaut GE &amp; POWER Cabinet","POWER ISSUE",
AQ1581="Sharing","POWER ISSUE",
AQ1581="Sites strategiques &amp; DataCenter","POWER ISSUE",
AQ1581="Exclu","Exclu",
AQ1581="SAT","TX ISSUE",
AQ1581="SPARE-ISSUE","SPARE-ISSUE",
AQ1581="Fiber CAmtel","TX ISSUE",
AQ1581="Fiber AOF","TX ISSUE",
AQ1581="Projet OCM (HUAWEI)","TRAVAUX-HUAWEI",
AQ1581="Projet OCM (NOKIA)","TRAVAUX -NOKIA",
AQ1581="ACCESS-ISSUE","ACCESS-ISSUE",
AQ1581="Projet OCM (ZTE, NOKIA, autres projets)","TRAVAUX OCM",
AQ1581="No root CAuse","No root cause",
AQ1581="ODU HS","TX ISSUE",
AQ1581="IP &amp; VLAN","TX ISSUE",
AQ1581="Warehouse HUAWEI","SPARE-ISSUE",
AQ1581="SPARE-HS","SPARE-ISSUE",
AQ1581="Power Telco","RAN ISSUE",AQ1581="no impacts","no impacts"
),"")</f>
        <v>No root cause</v>
      </c>
      <c r="AQ1581" s="126" t="s">
        <v>5344</v>
      </c>
      <c r="AR1581" s="48" t="str" cm="1">
        <f t="array" ref="AR1581">IFERROR(_xlfn.IFS(
AQ1581="MPR ISSUE","ACTIVE",
AQ1581="BSS Hardware Issue","ACTIVE",
AQ1581="Sites strategiques, MLL, Pylone, etc.","PASSIVE",
AQ1581="AKTIVCO DEFAUT GE &amp; POWER Cabinet","PASSIVE",
AQ1581="AKTIVCO Coupure ENEO &amp; Baisse de tension","PASSIVE",
AQ1581="Coupure ENEO &amp; Baisse de tension","PASSIVE",
AQ1581="Defaut GE &amp; POWER Cabinet","PASSIVE",
AQ1581="Sharing","PASSIVE",
AQ1581="Sites strategiques &amp; DataCenter","PASSIVE",
AQ1581="Exclu","Exclu",
AQ1581="SAT","ACTIVE",
AQ1581="SPARE-ISSUE","SPARE-ISSUE",
AQ1581="Fiber CAmtel","ACTIVE",
AQ1581="Fiber AOF","ACTIVE",
AQ1581="Projet OCM (HUAWEI)","PLANNED WORKS",
AQ1581="Projet OCM (NOKIA)","PLANNED WORKS",
AQ1581="ACCESS-ISSUE","ACCESS-ISSUE",
AQ1581="Projet OCM (ZTE, NOKIA, autres projets)","PLANNED WORKS",
AQ1581="No root CAuse","No root cause",
AQ1581="ODU HS","ACTIVE",
AQ1581="IP &amp; VLAN","ACTIVE",
AQ1581="Warehouse HUAWEI","SPARE-ISSUE",
AQ1581="SPARE-HS","SPARE-ISSUE",
AQ1581="Power Telco","ACTIVE", AQ1581="no impacts","no impacts"
),"")</f>
        <v>No root cause</v>
      </c>
      <c r="AS1581" s="92" t="s">
        <v>5537</v>
      </c>
      <c r="AT1581" s="98" t="s">
        <v>4561</v>
      </c>
      <c r="AV1581" s="17" t="s">
        <v>5537</v>
      </c>
      <c r="AW1581" s="7" t="s">
        <v>5537</v>
      </c>
      <c r="AX1581" s="6" t="s">
        <v>5537</v>
      </c>
      <c r="AY1581" s="7"/>
      <c r="AZ1581" s="3" t="s">
        <v>5537</v>
      </c>
      <c r="BA1581" s="18" t="s">
        <v>5537</v>
      </c>
      <c r="BB1581" s="18" t="s">
        <v>5537</v>
      </c>
      <c r="BC1581" s="18" t="s">
        <v>5537</v>
      </c>
      <c r="BD1581" s="18" t="s">
        <v>5537</v>
      </c>
      <c r="BE1581" s="18" t="s">
        <v>5537</v>
      </c>
      <c r="BF1581" s="18" t="s">
        <v>5537</v>
      </c>
      <c r="BG1581" s="18" t="s">
        <v>5537</v>
      </c>
      <c r="BH1581" s="18" t="s">
        <v>5537</v>
      </c>
      <c r="BI1581" s="18" t="s">
        <v>5537</v>
      </c>
      <c r="BJ1581" s="18" t="s">
        <v>5537</v>
      </c>
      <c r="BK1581" s="18" t="s">
        <v>5537</v>
      </c>
      <c r="BL1581" s="9" t="s">
        <v>5537</v>
      </c>
      <c r="BM1581" s="14" t="s">
        <v>5537</v>
      </c>
      <c r="BN1581" s="14" t="s">
        <v>5537</v>
      </c>
      <c r="BO1581" s="14" t="str">
        <f>_xlfn.XLOOKUP(B1581,'[4]cell downs 18042026 17h'!$B:$B,'[4]cell downs 18042026 17h'!$B:$B,"")</f>
        <v/>
      </c>
      <c r="BP1581" s="14" t="str">
        <f>_xlfn.XLOOKUP(B1581,'[5]Cells Huawei 19042026 15h'!$B:$B,'[5]Cells Huawei 19042026 15h'!$B:$B,"")</f>
        <v/>
      </c>
      <c r="BQ1581" s="9" t="str">
        <f>_xlfn.XLOOKUP(B1581,'[6]cells down 19042026 9H40'!$B:$B,'[6]cells down 19042026 9H40'!$B:$B,"")</f>
        <v/>
      </c>
      <c r="BR1581" s="9" t="s">
        <v>4561</v>
      </c>
      <c r="BS1581" s="9" t="s">
        <v>154</v>
      </c>
      <c r="BT1581" s="108"/>
    </row>
    <row r="1582" spans="1:72" s="9" customFormat="1" x14ac:dyDescent="0.35">
      <c r="A1582" s="1" t="s">
        <v>3179</v>
      </c>
      <c r="B1582" s="8" t="s">
        <v>3180</v>
      </c>
      <c r="C1582" s="3" t="str">
        <f>_xlfn.XLOOKUP(B1582,'[1]daily break down'!$D:$D,'[1]daily break down'!$E:$E,"")</f>
        <v>Yaounde</v>
      </c>
      <c r="D1582" s="1" t="s">
        <v>11</v>
      </c>
      <c r="E1582" s="1" t="s">
        <v>12</v>
      </c>
      <c r="F1582" s="3" t="s">
        <v>37</v>
      </c>
      <c r="G1582" s="1" t="s">
        <v>38</v>
      </c>
      <c r="H1582" s="34" t="str">
        <f>_xlfn.XLOOKUP(B1582,[2]CALCULATION!$B:$B,[2]CALCULATION!$H:$H,"")</f>
        <v>ZTE</v>
      </c>
      <c r="I1582" s="28">
        <v>0</v>
      </c>
      <c r="J1582" s="28">
        <v>0</v>
      </c>
      <c r="K1582" s="28">
        <v>1.6099903547896446</v>
      </c>
      <c r="L1582" s="28">
        <v>0.23544086886794377</v>
      </c>
      <c r="M1582" s="28">
        <v>0</v>
      </c>
      <c r="N1582" s="28">
        <v>0</v>
      </c>
      <c r="O1582" s="28">
        <v>0</v>
      </c>
      <c r="P1582" s="28">
        <v>0</v>
      </c>
      <c r="Q1582" s="28">
        <v>0</v>
      </c>
      <c r="R1582" s="28">
        <v>0</v>
      </c>
      <c r="S1582" s="93">
        <v>0</v>
      </c>
      <c r="T1582" s="93">
        <f>_xlfn.XLOOKUP(B1582,'[3]Nur des jours'!$B:$B,'[3]Nur des jours'!$U:$U,"")</f>
        <v>0</v>
      </c>
      <c r="U1582" s="93">
        <v>0.13618865803163549</v>
      </c>
      <c r="V1582" s="93">
        <v>0</v>
      </c>
      <c r="W1582" s="93">
        <v>0</v>
      </c>
      <c r="X1582" s="93">
        <v>0</v>
      </c>
      <c r="Y1582" s="93">
        <v>0</v>
      </c>
      <c r="Z1582" s="93">
        <v>0</v>
      </c>
      <c r="AA1582" s="93">
        <v>0</v>
      </c>
      <c r="AB1582" s="93">
        <v>0</v>
      </c>
      <c r="AC1582" s="93">
        <f>_xlfn.XLOOKUP(B1582,'[3]Nur des jours'!$B:$B,'[3]Nur des jours'!$N:$N,"")</f>
        <v>0</v>
      </c>
      <c r="AD1582" s="93">
        <v>0</v>
      </c>
      <c r="AE1582" s="93">
        <v>0</v>
      </c>
      <c r="AF1582" s="93">
        <v>0</v>
      </c>
      <c r="AG1582" s="93"/>
      <c r="AH1582" s="93">
        <v>0</v>
      </c>
      <c r="AI1582" s="93">
        <v>0</v>
      </c>
      <c r="AJ1582" s="93">
        <v>0</v>
      </c>
      <c r="AK1582" s="93">
        <v>0</v>
      </c>
      <c r="AL1582" s="93">
        <v>0</v>
      </c>
      <c r="AM1582" s="49" t="s">
        <v>5559</v>
      </c>
      <c r="AN1582" s="49"/>
      <c r="AO1582" s="48" t="str" cm="1">
        <f t="array" ref="AO1582">IFERROR(_xlfn.IFS(
AQ1582="MPR ISSUE","PDH",
AQ1582="BSS Hardware Issue","BSS",
AQ1582="Sites strategiques, MLL, Pylone, etc.","ENVTECH",
AQ1582="AKTIVCO DEFAUT GE &amp; POWER Cabinet","AKTIVCO",
AQ1582="AKTIVCO Coupure ENEO &amp; Baisse de tension","AKTIVCO GRID ONLY",
AQ1582="Coupure ENEO &amp; Baisse de tension","IHS GRID ONLY",
AQ1582="Defaut GE &amp; POWER Cabinet","IHS",
AQ1582="Sharing","Partners",
AQ1582="Sites strategiques &amp; DataCenter","SST &amp; DC",
AQ1582="Exclu","Exclu",
AQ1582="SAT","SAT",
AQ1582="SPARE-ISSUE","SPARE-ISSUE",
AQ1582="Fiber CAmtel","TRANS_FO_CAMTEL",
AQ1582="Fiber AOF","Fiber AOF",
AQ1582="Projet OCM (HUAWEI)","TRAVAUX-HUAWEI",
AQ1582="Projet OCM (NOKIA)","TRAVAUX-NOKIA",
AQ1582="ACCESS-ISSUE","ACCESS-ISSUE",
AQ1582="Projet OCM (ZTE, NOKIA, autres projets)","TRAVAUX OCM",
AQ1582="No root CAuse","No root cause",
AQ1582="ODU HS","PDH",
AQ1582="IP &amp; VLAN","PDH",
AQ1582="Warehouse HUAWEI","SPARE-ISSUE",
AQ1582="SPARE-HS","SPARE-ISSUE",
AQ1582="Power Telco","BSS",AQ1582="no impacts","no impacts"
),"")</f>
        <v>No root cause</v>
      </c>
      <c r="AP1582" s="48" t="str" cm="1">
        <f t="array" ref="AP1582">IFERROR(_xlfn.IFS(
AQ1582="MPR ISSUE","TX ISSUE",
AQ1582="BSS Hardware Issue","RAN ISSUE",
AQ1582="Sites strategiques, MLL, Pylone, etc.","ENVTECH",
AQ1582="AKTIVCO DEFAUT GE &amp; POWER Cabinet","POWER ISSUE",
AQ1582="AKTIVCO Coupure ENEO &amp; Baisse de tension","POWER ISSUE",
AQ1582="Coupure ENEO &amp; Baisse de tension","POWER ISSUE",
AQ1582="Defaut GE &amp; POWER Cabinet","POWER ISSUE",
AQ1582="Sharing","POWER ISSUE",
AQ1582="Sites strategiques &amp; DataCenter","POWER ISSUE",
AQ1582="Exclu","Exclu",
AQ1582="SAT","TX ISSUE",
AQ1582="SPARE-ISSUE","SPARE-ISSUE",
AQ1582="Fiber CAmtel","TX ISSUE",
AQ1582="Fiber AOF","TX ISSUE",
AQ1582="Projet OCM (HUAWEI)","TRAVAUX-HUAWEI",
AQ1582="Projet OCM (NOKIA)","TRAVAUX -NOKIA",
AQ1582="ACCESS-ISSUE","ACCESS-ISSUE",
AQ1582="Projet OCM (ZTE, NOKIA, autres projets)","TRAVAUX OCM",
AQ1582="No root CAuse","No root cause",
AQ1582="ODU HS","TX ISSUE",
AQ1582="IP &amp; VLAN","TX ISSUE",
AQ1582="Warehouse HUAWEI","SPARE-ISSUE",
AQ1582="SPARE-HS","SPARE-ISSUE",
AQ1582="Power Telco","RAN ISSUE",AQ1582="no impacts","no impacts"
),"")</f>
        <v>No root cause</v>
      </c>
      <c r="AQ1582" s="126" t="s">
        <v>5344</v>
      </c>
      <c r="AR1582" s="48" t="str" cm="1">
        <f t="array" ref="AR1582">IFERROR(_xlfn.IFS(
AQ1582="MPR ISSUE","ACTIVE",
AQ1582="BSS Hardware Issue","ACTIVE",
AQ1582="Sites strategiques, MLL, Pylone, etc.","PASSIVE",
AQ1582="AKTIVCO DEFAUT GE &amp; POWER Cabinet","PASSIVE",
AQ1582="AKTIVCO Coupure ENEO &amp; Baisse de tension","PASSIVE",
AQ1582="Coupure ENEO &amp; Baisse de tension","PASSIVE",
AQ1582="Defaut GE &amp; POWER Cabinet","PASSIVE",
AQ1582="Sharing","PASSIVE",
AQ1582="Sites strategiques &amp; DataCenter","PASSIVE",
AQ1582="Exclu","Exclu",
AQ1582="SAT","ACTIVE",
AQ1582="SPARE-ISSUE","SPARE-ISSUE",
AQ1582="Fiber CAmtel","ACTIVE",
AQ1582="Fiber AOF","ACTIVE",
AQ1582="Projet OCM (HUAWEI)","PLANNED WORKS",
AQ1582="Projet OCM (NOKIA)","PLANNED WORKS",
AQ1582="ACCESS-ISSUE","ACCESS-ISSUE",
AQ1582="Projet OCM (ZTE, NOKIA, autres projets)","PLANNED WORKS",
AQ1582="No root CAuse","No root cause",
AQ1582="ODU HS","ACTIVE",
AQ1582="IP &amp; VLAN","ACTIVE",
AQ1582="Warehouse HUAWEI","SPARE-ISSUE",
AQ1582="SPARE-HS","SPARE-ISSUE",
AQ1582="Power Telco","ACTIVE", AQ1582="no impacts","no impacts"
),"")</f>
        <v>No root cause</v>
      </c>
      <c r="AS1582" s="92" t="s">
        <v>5537</v>
      </c>
      <c r="AT1582" s="98" t="s">
        <v>3180</v>
      </c>
      <c r="AV1582" s="17" t="s">
        <v>5537</v>
      </c>
      <c r="AW1582" s="7" t="s">
        <v>5537</v>
      </c>
      <c r="AX1582" s="6" t="s">
        <v>5537</v>
      </c>
      <c r="AY1582" s="7"/>
      <c r="AZ1582" s="3" t="s">
        <v>5537</v>
      </c>
      <c r="BA1582" s="18" t="s">
        <v>5537</v>
      </c>
      <c r="BB1582" s="18" t="s">
        <v>5537</v>
      </c>
      <c r="BC1582" s="18" t="s">
        <v>5537</v>
      </c>
      <c r="BD1582" s="18" t="s">
        <v>5537</v>
      </c>
      <c r="BE1582" s="18" t="s">
        <v>5537</v>
      </c>
      <c r="BF1582" s="18" t="s">
        <v>5537</v>
      </c>
      <c r="BG1582" s="18" t="s">
        <v>5537</v>
      </c>
      <c r="BH1582" s="18" t="s">
        <v>5537</v>
      </c>
      <c r="BI1582" s="18" t="s">
        <v>5537</v>
      </c>
      <c r="BJ1582" s="18" t="s">
        <v>5537</v>
      </c>
      <c r="BK1582" s="18" t="s">
        <v>5537</v>
      </c>
      <c r="BL1582" s="9" t="s">
        <v>5537</v>
      </c>
      <c r="BM1582" s="14" t="s">
        <v>5537</v>
      </c>
      <c r="BN1582" s="14" t="s">
        <v>5537</v>
      </c>
      <c r="BO1582" s="14" t="str">
        <f>_xlfn.XLOOKUP(B1582,'[4]cell downs 18042026 17h'!$B:$B,'[4]cell downs 18042026 17h'!$B:$B,"")</f>
        <v/>
      </c>
      <c r="BP1582" s="14" t="str">
        <f>_xlfn.XLOOKUP(B1582,'[5]Cells Huawei 19042026 15h'!$B:$B,'[5]Cells Huawei 19042026 15h'!$B:$B,"")</f>
        <v/>
      </c>
      <c r="BQ1582" s="9" t="str">
        <f>_xlfn.XLOOKUP(B1582,'[6]cells down 19042026 9H40'!$B:$B,'[6]cells down 19042026 9H40'!$B:$B,"")</f>
        <v/>
      </c>
      <c r="BR1582" s="9" t="s">
        <v>5537</v>
      </c>
      <c r="BS1582" s="9" t="s">
        <v>5537</v>
      </c>
      <c r="BT1582" s="108"/>
    </row>
    <row r="1583" spans="1:72" s="9" customFormat="1" x14ac:dyDescent="0.35">
      <c r="A1583" s="1" t="s">
        <v>2866</v>
      </c>
      <c r="B1583" s="8" t="s">
        <v>2867</v>
      </c>
      <c r="C1583" s="3" t="str">
        <f>_xlfn.XLOOKUP(B1583,'[1]daily break down'!$D:$D,'[1]daily break down'!$E:$E,"")</f>
        <v>Yaounde</v>
      </c>
      <c r="D1583" s="1" t="s">
        <v>11</v>
      </c>
      <c r="E1583" s="1" t="s">
        <v>12</v>
      </c>
      <c r="F1583" s="3" t="s">
        <v>37</v>
      </c>
      <c r="G1583" s="1" t="s">
        <v>38</v>
      </c>
      <c r="H1583" s="34" t="str">
        <f>_xlfn.XLOOKUP(B1583,[2]CALCULATION!$B:$B,[2]CALCULATION!$H:$H,"")</f>
        <v>ZTE</v>
      </c>
      <c r="I1583" s="28">
        <v>0</v>
      </c>
      <c r="J1583" s="28">
        <v>0</v>
      </c>
      <c r="K1583" s="28">
        <v>0</v>
      </c>
      <c r="L1583" s="28">
        <v>0</v>
      </c>
      <c r="M1583" s="28">
        <v>0.94524131574366665</v>
      </c>
      <c r="N1583" s="28">
        <v>0</v>
      </c>
      <c r="O1583" s="28">
        <v>0</v>
      </c>
      <c r="P1583" s="28">
        <v>0</v>
      </c>
      <c r="Q1583" s="28">
        <v>0</v>
      </c>
      <c r="R1583" s="28">
        <v>0</v>
      </c>
      <c r="S1583" s="93">
        <v>2.1830135860492372E-2</v>
      </c>
      <c r="T1583" s="93">
        <f>_xlfn.XLOOKUP(B1583,'[3]Nur des jours'!$B:$B,'[3]Nur des jours'!$U:$U,"")</f>
        <v>0</v>
      </c>
      <c r="U1583" s="93">
        <v>0</v>
      </c>
      <c r="V1583" s="93">
        <v>0</v>
      </c>
      <c r="W1583" s="93">
        <v>0</v>
      </c>
      <c r="X1583" s="93">
        <v>0</v>
      </c>
      <c r="Y1583" s="93">
        <v>0</v>
      </c>
      <c r="Z1583" s="93">
        <v>0</v>
      </c>
      <c r="AA1583" s="93">
        <v>0</v>
      </c>
      <c r="AB1583" s="93">
        <v>0</v>
      </c>
      <c r="AC1583" s="93">
        <f>_xlfn.XLOOKUP(B1583,'[3]Nur des jours'!$B:$B,'[3]Nur des jours'!$N:$N,"")</f>
        <v>0</v>
      </c>
      <c r="AD1583" s="93">
        <v>0</v>
      </c>
      <c r="AE1583" s="93">
        <v>0</v>
      </c>
      <c r="AF1583" s="93">
        <v>0</v>
      </c>
      <c r="AG1583" s="93"/>
      <c r="AH1583" s="93">
        <v>0</v>
      </c>
      <c r="AI1583" s="93">
        <v>0</v>
      </c>
      <c r="AJ1583" s="93">
        <v>0</v>
      </c>
      <c r="AK1583" s="93">
        <v>0</v>
      </c>
      <c r="AL1583" s="93">
        <v>0</v>
      </c>
      <c r="AM1583" s="49" t="s">
        <v>5559</v>
      </c>
      <c r="AN1583" s="49"/>
      <c r="AO1583" s="48" t="str" cm="1">
        <f t="array" ref="AO1583">IFERROR(_xlfn.IFS(
AQ1583="MPR ISSUE","PDH",
AQ1583="BSS Hardware Issue","BSS",
AQ1583="Sites strategiques, MLL, Pylone, etc.","ENVTECH",
AQ1583="AKTIVCO DEFAUT GE &amp; POWER Cabinet","AKTIVCO",
AQ1583="AKTIVCO Coupure ENEO &amp; Baisse de tension","AKTIVCO GRID ONLY",
AQ1583="Coupure ENEO &amp; Baisse de tension","IHS GRID ONLY",
AQ1583="Defaut GE &amp; POWER Cabinet","IHS",
AQ1583="Sharing","Partners",
AQ1583="Sites strategiques &amp; DataCenter","SST &amp; DC",
AQ1583="Exclu","Exclu",
AQ1583="SAT","SAT",
AQ1583="SPARE-ISSUE","SPARE-ISSUE",
AQ1583="Fiber CAmtel","TRANS_FO_CAMTEL",
AQ1583="Fiber AOF","Fiber AOF",
AQ1583="Projet OCM (HUAWEI)","TRAVAUX-HUAWEI",
AQ1583="Projet OCM (NOKIA)","TRAVAUX-NOKIA",
AQ1583="ACCESS-ISSUE","ACCESS-ISSUE",
AQ1583="Projet OCM (ZTE, NOKIA, autres projets)","TRAVAUX OCM",
AQ1583="No root CAuse","No root cause",
AQ1583="ODU HS","PDH",
AQ1583="IP &amp; VLAN","PDH",
AQ1583="Warehouse HUAWEI","SPARE-ISSUE",
AQ1583="SPARE-HS","SPARE-ISSUE",
AQ1583="Power Telco","BSS",AQ1583="no impacts","no impacts"
),"")</f>
        <v>No root cause</v>
      </c>
      <c r="AP1583" s="48" t="str" cm="1">
        <f t="array" ref="AP1583">IFERROR(_xlfn.IFS(
AQ1583="MPR ISSUE","TX ISSUE",
AQ1583="BSS Hardware Issue","RAN ISSUE",
AQ1583="Sites strategiques, MLL, Pylone, etc.","ENVTECH",
AQ1583="AKTIVCO DEFAUT GE &amp; POWER Cabinet","POWER ISSUE",
AQ1583="AKTIVCO Coupure ENEO &amp; Baisse de tension","POWER ISSUE",
AQ1583="Coupure ENEO &amp; Baisse de tension","POWER ISSUE",
AQ1583="Defaut GE &amp; POWER Cabinet","POWER ISSUE",
AQ1583="Sharing","POWER ISSUE",
AQ1583="Sites strategiques &amp; DataCenter","POWER ISSUE",
AQ1583="Exclu","Exclu",
AQ1583="SAT","TX ISSUE",
AQ1583="SPARE-ISSUE","SPARE-ISSUE",
AQ1583="Fiber CAmtel","TX ISSUE",
AQ1583="Fiber AOF","TX ISSUE",
AQ1583="Projet OCM (HUAWEI)","TRAVAUX-HUAWEI",
AQ1583="Projet OCM (NOKIA)","TRAVAUX -NOKIA",
AQ1583="ACCESS-ISSUE","ACCESS-ISSUE",
AQ1583="Projet OCM (ZTE, NOKIA, autres projets)","TRAVAUX OCM",
AQ1583="No root CAuse","No root cause",
AQ1583="ODU HS","TX ISSUE",
AQ1583="IP &amp; VLAN","TX ISSUE",
AQ1583="Warehouse HUAWEI","SPARE-ISSUE",
AQ1583="SPARE-HS","SPARE-ISSUE",
AQ1583="Power Telco","RAN ISSUE",AQ1583="no impacts","no impacts"
),"")</f>
        <v>No root cause</v>
      </c>
      <c r="AQ1583" s="126" t="s">
        <v>5344</v>
      </c>
      <c r="AR1583" s="48" t="str" cm="1">
        <f t="array" ref="AR1583">IFERROR(_xlfn.IFS(
AQ1583="MPR ISSUE","ACTIVE",
AQ1583="BSS Hardware Issue","ACTIVE",
AQ1583="Sites strategiques, MLL, Pylone, etc.","PASSIVE",
AQ1583="AKTIVCO DEFAUT GE &amp; POWER Cabinet","PASSIVE",
AQ1583="AKTIVCO Coupure ENEO &amp; Baisse de tension","PASSIVE",
AQ1583="Coupure ENEO &amp; Baisse de tension","PASSIVE",
AQ1583="Defaut GE &amp; POWER Cabinet","PASSIVE",
AQ1583="Sharing","PASSIVE",
AQ1583="Sites strategiques &amp; DataCenter","PASSIVE",
AQ1583="Exclu","Exclu",
AQ1583="SAT","ACTIVE",
AQ1583="SPARE-ISSUE","SPARE-ISSUE",
AQ1583="Fiber CAmtel","ACTIVE",
AQ1583="Fiber AOF","ACTIVE",
AQ1583="Projet OCM (HUAWEI)","PLANNED WORKS",
AQ1583="Projet OCM (NOKIA)","PLANNED WORKS",
AQ1583="ACCESS-ISSUE","ACCESS-ISSUE",
AQ1583="Projet OCM (ZTE, NOKIA, autres projets)","PLANNED WORKS",
AQ1583="No root CAuse","No root cause",
AQ1583="ODU HS","ACTIVE",
AQ1583="IP &amp; VLAN","ACTIVE",
AQ1583="Warehouse HUAWEI","SPARE-ISSUE",
AQ1583="SPARE-HS","SPARE-ISSUE",
AQ1583="Power Telco","ACTIVE", AQ1583="no impacts","no impacts"
),"")</f>
        <v>No root cause</v>
      </c>
      <c r="AS1583" s="92" t="s">
        <v>5537</v>
      </c>
      <c r="AT1583" s="98" t="s">
        <v>2867</v>
      </c>
      <c r="AV1583" s="17" t="s">
        <v>5537</v>
      </c>
      <c r="AW1583" s="7" t="s">
        <v>5537</v>
      </c>
      <c r="AX1583" s="6" t="s">
        <v>5537</v>
      </c>
      <c r="AY1583" s="7"/>
      <c r="AZ1583" s="3" t="s">
        <v>5537</v>
      </c>
      <c r="BA1583" s="18" t="s">
        <v>5537</v>
      </c>
      <c r="BB1583" s="18" t="s">
        <v>5537</v>
      </c>
      <c r="BC1583" s="18" t="s">
        <v>5537</v>
      </c>
      <c r="BD1583" s="18" t="s">
        <v>5537</v>
      </c>
      <c r="BE1583" s="18" t="s">
        <v>5537</v>
      </c>
      <c r="BF1583" s="18" t="s">
        <v>5537</v>
      </c>
      <c r="BG1583" s="18" t="s">
        <v>5537</v>
      </c>
      <c r="BH1583" s="18" t="s">
        <v>5537</v>
      </c>
      <c r="BI1583" s="18" t="s">
        <v>5537</v>
      </c>
      <c r="BJ1583" s="18" t="s">
        <v>5537</v>
      </c>
      <c r="BK1583" s="18" t="s">
        <v>5537</v>
      </c>
      <c r="BL1583" s="9" t="s">
        <v>5537</v>
      </c>
      <c r="BM1583" s="14" t="s">
        <v>5537</v>
      </c>
      <c r="BN1583" s="14" t="s">
        <v>5537</v>
      </c>
      <c r="BO1583" s="14" t="str">
        <f>_xlfn.XLOOKUP(B1583,'[4]cell downs 18042026 17h'!$B:$B,'[4]cell downs 18042026 17h'!$B:$B,"")</f>
        <v/>
      </c>
      <c r="BP1583" s="14" t="str">
        <f>_xlfn.XLOOKUP(B1583,'[5]Cells Huawei 19042026 15h'!$B:$B,'[5]Cells Huawei 19042026 15h'!$B:$B,"")</f>
        <v/>
      </c>
      <c r="BQ1583" s="9" t="str">
        <f>_xlfn.XLOOKUP(B1583,'[6]cells down 19042026 9H40'!$B:$B,'[6]cells down 19042026 9H40'!$B:$B,"")</f>
        <v/>
      </c>
      <c r="BR1583" s="9" t="s">
        <v>2867</v>
      </c>
      <c r="BS1583" s="9" t="s">
        <v>12</v>
      </c>
      <c r="BT1583" s="108"/>
    </row>
    <row r="1584" spans="1:72" s="9" customFormat="1" x14ac:dyDescent="0.35">
      <c r="A1584" s="1" t="s">
        <v>1934</v>
      </c>
      <c r="B1584" s="8" t="s">
        <v>1935</v>
      </c>
      <c r="C1584" s="3" t="str">
        <f>_xlfn.XLOOKUP(B1584,'[1]daily break down'!$D:$D,'[1]daily break down'!$E:$E,"")</f>
        <v>Yaounde</v>
      </c>
      <c r="D1584" s="1"/>
      <c r="E1584" s="1"/>
      <c r="F1584" s="3" t="s">
        <v>37</v>
      </c>
      <c r="G1584" s="1" t="s">
        <v>38</v>
      </c>
      <c r="H1584" s="34" t="str">
        <f>_xlfn.XLOOKUP(B1584,[2]CALCULATION!$B:$B,[2]CALCULATION!$H:$H,"")</f>
        <v>ZTE</v>
      </c>
      <c r="I1584" s="28">
        <v>0</v>
      </c>
      <c r="J1584" s="28">
        <v>0</v>
      </c>
      <c r="K1584" s="28">
        <v>0</v>
      </c>
      <c r="L1584" s="28">
        <v>0</v>
      </c>
      <c r="M1584" s="28">
        <v>0</v>
      </c>
      <c r="N1584" s="28">
        <v>0</v>
      </c>
      <c r="O1584" s="28">
        <v>0</v>
      </c>
      <c r="P1584" s="28">
        <v>0</v>
      </c>
      <c r="Q1584" s="28">
        <v>0</v>
      </c>
      <c r="R1584" s="28">
        <v>0</v>
      </c>
      <c r="S1584" s="93">
        <v>0</v>
      </c>
      <c r="T1584" s="93">
        <f>_xlfn.XLOOKUP(B1584,'[3]Nur des jours'!$B:$B,'[3]Nur des jours'!$U:$U,"")</f>
        <v>0</v>
      </c>
      <c r="U1584" s="93">
        <v>0.22573858626328039</v>
      </c>
      <c r="V1584" s="93">
        <v>0</v>
      </c>
      <c r="W1584" s="93">
        <v>0</v>
      </c>
      <c r="X1584" s="93">
        <v>0</v>
      </c>
      <c r="Y1584" s="93">
        <v>0</v>
      </c>
      <c r="Z1584" s="93">
        <v>0</v>
      </c>
      <c r="AA1584" s="93">
        <v>0</v>
      </c>
      <c r="AB1584" s="93">
        <v>0</v>
      </c>
      <c r="AC1584" s="93">
        <f>_xlfn.XLOOKUP(B1584,'[3]Nur des jours'!$B:$B,'[3]Nur des jours'!$N:$N,"")</f>
        <v>0</v>
      </c>
      <c r="AD1584" s="93">
        <v>0</v>
      </c>
      <c r="AE1584" s="93">
        <v>0</v>
      </c>
      <c r="AF1584" s="93">
        <v>0</v>
      </c>
      <c r="AG1584" s="93"/>
      <c r="AH1584" s="93">
        <v>0</v>
      </c>
      <c r="AI1584" s="93">
        <v>0</v>
      </c>
      <c r="AJ1584" s="93">
        <v>0</v>
      </c>
      <c r="AK1584" s="93">
        <v>0</v>
      </c>
      <c r="AL1584" s="93">
        <v>0</v>
      </c>
      <c r="AM1584" s="49" t="s">
        <v>5559</v>
      </c>
      <c r="AN1584" s="49"/>
      <c r="AO1584" s="48" t="str" cm="1">
        <f t="array" ref="AO1584">IFERROR(_xlfn.IFS(
AQ1584="MPR ISSUE","PDH",
AQ1584="BSS Hardware Issue","BSS",
AQ1584="Sites strategiques, MLL, Pylone, etc.","ENVTECH",
AQ1584="AKTIVCO DEFAUT GE &amp; POWER Cabinet","AKTIVCO",
AQ1584="AKTIVCO Coupure ENEO &amp; Baisse de tension","AKTIVCO GRID ONLY",
AQ1584="Coupure ENEO &amp; Baisse de tension","IHS GRID ONLY",
AQ1584="Defaut GE &amp; POWER Cabinet","IHS",
AQ1584="Sharing","Partners",
AQ1584="Sites strategiques &amp; DataCenter","SST &amp; DC",
AQ1584="Exclu","Exclu",
AQ1584="SAT","SAT",
AQ1584="SPARE-ISSUE","SPARE-ISSUE",
AQ1584="Fiber CAmtel","TRANS_FO_CAMTEL",
AQ1584="Fiber AOF","Fiber AOF",
AQ1584="Projet OCM (HUAWEI)","TRAVAUX-HUAWEI",
AQ1584="Projet OCM (NOKIA)","TRAVAUX-NOKIA",
AQ1584="ACCESS-ISSUE","ACCESS-ISSUE",
AQ1584="Projet OCM (ZTE, NOKIA, autres projets)","TRAVAUX OCM",
AQ1584="No root CAuse","No root cause",
AQ1584="ODU HS","PDH",
AQ1584="IP &amp; VLAN","PDH",
AQ1584="Warehouse HUAWEI","SPARE-ISSUE",
AQ1584="SPARE-HS","SPARE-ISSUE",
AQ1584="Power Telco","BSS",AQ1584="no impacts","no impacts"
),"")</f>
        <v>No root cause</v>
      </c>
      <c r="AP1584" s="48" t="str" cm="1">
        <f t="array" ref="AP1584">IFERROR(_xlfn.IFS(
AQ1584="MPR ISSUE","TX ISSUE",
AQ1584="BSS Hardware Issue","RAN ISSUE",
AQ1584="Sites strategiques, MLL, Pylone, etc.","ENVTECH",
AQ1584="AKTIVCO DEFAUT GE &amp; POWER Cabinet","POWER ISSUE",
AQ1584="AKTIVCO Coupure ENEO &amp; Baisse de tension","POWER ISSUE",
AQ1584="Coupure ENEO &amp; Baisse de tension","POWER ISSUE",
AQ1584="Defaut GE &amp; POWER Cabinet","POWER ISSUE",
AQ1584="Sharing","POWER ISSUE",
AQ1584="Sites strategiques &amp; DataCenter","POWER ISSUE",
AQ1584="Exclu","Exclu",
AQ1584="SAT","TX ISSUE",
AQ1584="SPARE-ISSUE","SPARE-ISSUE",
AQ1584="Fiber CAmtel","TX ISSUE",
AQ1584="Fiber AOF","TX ISSUE",
AQ1584="Projet OCM (HUAWEI)","TRAVAUX-HUAWEI",
AQ1584="Projet OCM (NOKIA)","TRAVAUX -NOKIA",
AQ1584="ACCESS-ISSUE","ACCESS-ISSUE",
AQ1584="Projet OCM (ZTE, NOKIA, autres projets)","TRAVAUX OCM",
AQ1584="No root CAuse","No root cause",
AQ1584="ODU HS","TX ISSUE",
AQ1584="IP &amp; VLAN","TX ISSUE",
AQ1584="Warehouse HUAWEI","SPARE-ISSUE",
AQ1584="SPARE-HS","SPARE-ISSUE",
AQ1584="Power Telco","RAN ISSUE",AQ1584="no impacts","no impacts"
),"")</f>
        <v>No root cause</v>
      </c>
      <c r="AQ1584" s="67" t="s">
        <v>5344</v>
      </c>
      <c r="AR1584" s="48" t="str" cm="1">
        <f t="array" ref="AR1584">IFERROR(_xlfn.IFS(
AQ1584="MPR ISSUE","ACTIVE",
AQ1584="BSS Hardware Issue","ACTIVE",
AQ1584="Sites strategiques, MLL, Pylone, etc.","PASSIVE",
AQ1584="AKTIVCO DEFAUT GE &amp; POWER Cabinet","PASSIVE",
AQ1584="AKTIVCO Coupure ENEO &amp; Baisse de tension","PASSIVE",
AQ1584="Coupure ENEO &amp; Baisse de tension","PASSIVE",
AQ1584="Defaut GE &amp; POWER Cabinet","PASSIVE",
AQ1584="Sharing","PASSIVE",
AQ1584="Sites strategiques &amp; DataCenter","PASSIVE",
AQ1584="Exclu","Exclu",
AQ1584="SAT","ACTIVE",
AQ1584="SPARE-ISSUE","SPARE-ISSUE",
AQ1584="Fiber CAmtel","ACTIVE",
AQ1584="Fiber AOF","ACTIVE",
AQ1584="Projet OCM (HUAWEI)","PLANNED WORKS",
AQ1584="Projet OCM (NOKIA)","PLANNED WORKS",
AQ1584="ACCESS-ISSUE","ACCESS-ISSUE",
AQ1584="Projet OCM (ZTE, NOKIA, autres projets)","PLANNED WORKS",
AQ1584="No root CAuse","No root cause",
AQ1584="ODU HS","ACTIVE",
AQ1584="IP &amp; VLAN","ACTIVE",
AQ1584="Warehouse HUAWEI","SPARE-ISSUE",
AQ1584="SPARE-HS","SPARE-ISSUE",
AQ1584="Power Telco","ACTIVE", AQ1584="no impacts","no impacts"
),"")</f>
        <v>No root cause</v>
      </c>
      <c r="AS1584" s="92" t="s">
        <v>5537</v>
      </c>
      <c r="AT1584" s="98" t="s">
        <v>1935</v>
      </c>
      <c r="AV1584" s="17" t="s">
        <v>5537</v>
      </c>
      <c r="AW1584" s="7" t="s">
        <v>5537</v>
      </c>
      <c r="AX1584" s="6" t="s">
        <v>5537</v>
      </c>
      <c r="AY1584" s="7"/>
      <c r="AZ1584" s="3" t="s">
        <v>5537</v>
      </c>
      <c r="BA1584" s="18" t="s">
        <v>5537</v>
      </c>
      <c r="BB1584" s="18" t="s">
        <v>5537</v>
      </c>
      <c r="BC1584" s="18" t="s">
        <v>5537</v>
      </c>
      <c r="BD1584" s="18" t="s">
        <v>5537</v>
      </c>
      <c r="BE1584" s="18" t="s">
        <v>5537</v>
      </c>
      <c r="BF1584" s="18" t="s">
        <v>5537</v>
      </c>
      <c r="BG1584" s="18" t="s">
        <v>5537</v>
      </c>
      <c r="BH1584" s="18" t="s">
        <v>5537</v>
      </c>
      <c r="BI1584" s="18" t="s">
        <v>5537</v>
      </c>
      <c r="BJ1584" s="18" t="s">
        <v>5537</v>
      </c>
      <c r="BK1584" s="18" t="s">
        <v>5537</v>
      </c>
      <c r="BL1584" s="9" t="s">
        <v>5537</v>
      </c>
      <c r="BM1584" s="14" t="s">
        <v>5537</v>
      </c>
      <c r="BN1584" s="14" t="s">
        <v>5537</v>
      </c>
      <c r="BO1584" s="14" t="str">
        <f>_xlfn.XLOOKUP(B1584,'[4]cell downs 18042026 17h'!$B:$B,'[4]cell downs 18042026 17h'!$B:$B,"")</f>
        <v/>
      </c>
      <c r="BP1584" s="14" t="str">
        <f>_xlfn.XLOOKUP(B1584,'[5]Cells Huawei 19042026 15h'!$B:$B,'[5]Cells Huawei 19042026 15h'!$B:$B,"")</f>
        <v/>
      </c>
      <c r="BQ1584" s="9" t="str">
        <f>_xlfn.XLOOKUP(B1584,'[6]cells down 19042026 9H40'!$B:$B,'[6]cells down 19042026 9H40'!$B:$B,"")</f>
        <v/>
      </c>
      <c r="BR1584" s="9" t="s">
        <v>5537</v>
      </c>
      <c r="BS1584" s="9" t="s">
        <v>5537</v>
      </c>
      <c r="BT1584" s="108"/>
    </row>
    <row r="1585" spans="1:72" s="9" customFormat="1" x14ac:dyDescent="0.35">
      <c r="A1585" s="1" t="s">
        <v>4579</v>
      </c>
      <c r="B1585" s="8" t="s">
        <v>4580</v>
      </c>
      <c r="C1585" s="3" t="str">
        <f>_xlfn.XLOOKUP(B1585,'[1]daily break down'!$D:$D,'[1]daily break down'!$E:$E,"")</f>
        <v>Yaounde</v>
      </c>
      <c r="D1585" s="1" t="s">
        <v>11</v>
      </c>
      <c r="E1585" s="1" t="s">
        <v>12</v>
      </c>
      <c r="F1585" s="3" t="s">
        <v>37</v>
      </c>
      <c r="G1585" s="1" t="s">
        <v>38</v>
      </c>
      <c r="H1585" s="34" t="str">
        <f>_xlfn.XLOOKUP(B1585,[2]CALCULATION!$B:$B,[2]CALCULATION!$H:$H,"")</f>
        <v>ZTE</v>
      </c>
      <c r="I1585" s="28">
        <v>0</v>
      </c>
      <c r="J1585" s="28">
        <v>0</v>
      </c>
      <c r="K1585" s="28">
        <v>0</v>
      </c>
      <c r="L1585" s="28">
        <v>1.6283426503782214E-2</v>
      </c>
      <c r="M1585" s="28">
        <v>0</v>
      </c>
      <c r="N1585" s="28">
        <v>0</v>
      </c>
      <c r="O1585" s="28">
        <v>1.8887347938122478E-2</v>
      </c>
      <c r="P1585" s="28">
        <v>0</v>
      </c>
      <c r="Q1585" s="28">
        <v>0</v>
      </c>
      <c r="R1585" s="28">
        <v>0</v>
      </c>
      <c r="S1585" s="93">
        <v>0</v>
      </c>
      <c r="T1585" s="93">
        <f>_xlfn.XLOOKUP(B1585,'[3]Nur des jours'!$B:$B,'[3]Nur des jours'!$U:$U,"")</f>
        <v>0</v>
      </c>
      <c r="U1585" s="93">
        <v>0</v>
      </c>
      <c r="V1585" s="93">
        <v>0</v>
      </c>
      <c r="W1585" s="93">
        <v>0</v>
      </c>
      <c r="X1585" s="93">
        <v>0</v>
      </c>
      <c r="Y1585" s="93">
        <v>0</v>
      </c>
      <c r="Z1585" s="93">
        <v>0</v>
      </c>
      <c r="AA1585" s="93">
        <v>0</v>
      </c>
      <c r="AB1585" s="93">
        <v>0</v>
      </c>
      <c r="AC1585" s="93">
        <f>_xlfn.XLOOKUP(B1585,'[3]Nur des jours'!$B:$B,'[3]Nur des jours'!$N:$N,"")</f>
        <v>0</v>
      </c>
      <c r="AD1585" s="93">
        <v>0</v>
      </c>
      <c r="AE1585" s="93">
        <v>0</v>
      </c>
      <c r="AF1585" s="93">
        <v>0</v>
      </c>
      <c r="AG1585" s="93"/>
      <c r="AH1585" s="93">
        <v>0</v>
      </c>
      <c r="AI1585" s="93">
        <v>0</v>
      </c>
      <c r="AJ1585" s="93">
        <v>0</v>
      </c>
      <c r="AK1585" s="93">
        <v>0</v>
      </c>
      <c r="AL1585" s="93">
        <v>0</v>
      </c>
      <c r="AM1585" s="49" t="s">
        <v>5559</v>
      </c>
      <c r="AN1585" s="49"/>
      <c r="AO1585" s="48" t="str" cm="1">
        <f t="array" ref="AO1585">IFERROR(_xlfn.IFS(
AQ1585="MPR ISSUE","PDH",
AQ1585="BSS Hardware Issue","BSS",
AQ1585="Sites strategiques, MLL, Pylone, etc.","ENVTECH",
AQ1585="AKTIVCO DEFAUT GE &amp; POWER Cabinet","AKTIVCO",
AQ1585="AKTIVCO Coupure ENEO &amp; Baisse de tension","AKTIVCO GRID ONLY",
AQ1585="Coupure ENEO &amp; Baisse de tension","IHS GRID ONLY",
AQ1585="Defaut GE &amp; POWER Cabinet","IHS",
AQ1585="Sharing","Partners",
AQ1585="Sites strategiques &amp; DataCenter","SST &amp; DC",
AQ1585="Exclu","Exclu",
AQ1585="SAT","SAT",
AQ1585="SPARE-ISSUE","SPARE-ISSUE",
AQ1585="Fiber CAmtel","TRANS_FO_CAMTEL",
AQ1585="Fiber AOF","Fiber AOF",
AQ1585="Projet OCM (HUAWEI)","TRAVAUX-HUAWEI",
AQ1585="Projet OCM (NOKIA)","TRAVAUX-NOKIA",
AQ1585="ACCESS-ISSUE","ACCESS-ISSUE",
AQ1585="Projet OCM (ZTE, NOKIA, autres projets)","TRAVAUX OCM",
AQ1585="No root CAuse","No root cause",
AQ1585="ODU HS","PDH",
AQ1585="IP &amp; VLAN","PDH",
AQ1585="Warehouse HUAWEI","SPARE-ISSUE",
AQ1585="SPARE-HS","SPARE-ISSUE",
AQ1585="Power Telco","BSS",AQ1585="no impacts","no impacts"
),"")</f>
        <v>No root cause</v>
      </c>
      <c r="AP1585" s="48" t="str" cm="1">
        <f t="array" ref="AP1585">IFERROR(_xlfn.IFS(
AQ1585="MPR ISSUE","TX ISSUE",
AQ1585="BSS Hardware Issue","RAN ISSUE",
AQ1585="Sites strategiques, MLL, Pylone, etc.","ENVTECH",
AQ1585="AKTIVCO DEFAUT GE &amp; POWER Cabinet","POWER ISSUE",
AQ1585="AKTIVCO Coupure ENEO &amp; Baisse de tension","POWER ISSUE",
AQ1585="Coupure ENEO &amp; Baisse de tension","POWER ISSUE",
AQ1585="Defaut GE &amp; POWER Cabinet","POWER ISSUE",
AQ1585="Sharing","POWER ISSUE",
AQ1585="Sites strategiques &amp; DataCenter","POWER ISSUE",
AQ1585="Exclu","Exclu",
AQ1585="SAT","TX ISSUE",
AQ1585="SPARE-ISSUE","SPARE-ISSUE",
AQ1585="Fiber CAmtel","TX ISSUE",
AQ1585="Fiber AOF","TX ISSUE",
AQ1585="Projet OCM (HUAWEI)","TRAVAUX-HUAWEI",
AQ1585="Projet OCM (NOKIA)","TRAVAUX -NOKIA",
AQ1585="ACCESS-ISSUE","ACCESS-ISSUE",
AQ1585="Projet OCM (ZTE, NOKIA, autres projets)","TRAVAUX OCM",
AQ1585="No root CAuse","No root cause",
AQ1585="ODU HS","TX ISSUE",
AQ1585="IP &amp; VLAN","TX ISSUE",
AQ1585="Warehouse HUAWEI","SPARE-ISSUE",
AQ1585="SPARE-HS","SPARE-ISSUE",
AQ1585="Power Telco","RAN ISSUE",AQ1585="no impacts","no impacts"
),"")</f>
        <v>No root cause</v>
      </c>
      <c r="AQ1585" s="126" t="s">
        <v>5344</v>
      </c>
      <c r="AR1585" s="48" t="str" cm="1">
        <f t="array" ref="AR1585">IFERROR(_xlfn.IFS(
AQ1585="MPR ISSUE","ACTIVE",
AQ1585="BSS Hardware Issue","ACTIVE",
AQ1585="Sites strategiques, MLL, Pylone, etc.","PASSIVE",
AQ1585="AKTIVCO DEFAUT GE &amp; POWER Cabinet","PASSIVE",
AQ1585="AKTIVCO Coupure ENEO &amp; Baisse de tension","PASSIVE",
AQ1585="Coupure ENEO &amp; Baisse de tension","PASSIVE",
AQ1585="Defaut GE &amp; POWER Cabinet","PASSIVE",
AQ1585="Sharing","PASSIVE",
AQ1585="Sites strategiques &amp; DataCenter","PASSIVE",
AQ1585="Exclu","Exclu",
AQ1585="SAT","ACTIVE",
AQ1585="SPARE-ISSUE","SPARE-ISSUE",
AQ1585="Fiber CAmtel","ACTIVE",
AQ1585="Fiber AOF","ACTIVE",
AQ1585="Projet OCM (HUAWEI)","PLANNED WORKS",
AQ1585="Projet OCM (NOKIA)","PLANNED WORKS",
AQ1585="ACCESS-ISSUE","ACCESS-ISSUE",
AQ1585="Projet OCM (ZTE, NOKIA, autres projets)","PLANNED WORKS",
AQ1585="No root CAuse","No root cause",
AQ1585="ODU HS","ACTIVE",
AQ1585="IP &amp; VLAN","ACTIVE",
AQ1585="Warehouse HUAWEI","SPARE-ISSUE",
AQ1585="SPARE-HS","SPARE-ISSUE",
AQ1585="Power Telco","ACTIVE", AQ1585="no impacts","no impacts"
),"")</f>
        <v>No root cause</v>
      </c>
      <c r="AS1585" s="92" t="s">
        <v>5537</v>
      </c>
      <c r="AT1585" s="98" t="s">
        <v>4580</v>
      </c>
      <c r="AV1585" s="17" t="s">
        <v>5537</v>
      </c>
      <c r="AW1585" s="7" t="s">
        <v>5537</v>
      </c>
      <c r="AX1585" s="6" t="s">
        <v>5537</v>
      </c>
      <c r="AY1585" s="7"/>
      <c r="AZ1585" s="3" t="s">
        <v>5537</v>
      </c>
      <c r="BA1585" s="18" t="s">
        <v>5537</v>
      </c>
      <c r="BB1585" s="18" t="s">
        <v>5537</v>
      </c>
      <c r="BC1585" s="18" t="s">
        <v>5537</v>
      </c>
      <c r="BD1585" s="18" t="s">
        <v>5537</v>
      </c>
      <c r="BE1585" s="18" t="s">
        <v>5537</v>
      </c>
      <c r="BF1585" s="18" t="s">
        <v>5537</v>
      </c>
      <c r="BG1585" s="18" t="s">
        <v>5537</v>
      </c>
      <c r="BH1585" s="18" t="s">
        <v>5537</v>
      </c>
      <c r="BI1585" s="18" t="s">
        <v>5537</v>
      </c>
      <c r="BJ1585" s="18" t="s">
        <v>5537</v>
      </c>
      <c r="BK1585" s="18" t="s">
        <v>5537</v>
      </c>
      <c r="BL1585" s="9" t="s">
        <v>5537</v>
      </c>
      <c r="BM1585" s="14" t="s">
        <v>5537</v>
      </c>
      <c r="BN1585" s="14" t="s">
        <v>5537</v>
      </c>
      <c r="BO1585" s="14" t="str">
        <f>_xlfn.XLOOKUP(B1585,'[4]cell downs 18042026 17h'!$B:$B,'[4]cell downs 18042026 17h'!$B:$B,"")</f>
        <v/>
      </c>
      <c r="BP1585" s="14" t="str">
        <f>_xlfn.XLOOKUP(B1585,'[5]Cells Huawei 19042026 15h'!$B:$B,'[5]Cells Huawei 19042026 15h'!$B:$B,"")</f>
        <v/>
      </c>
      <c r="BQ1585" s="9" t="str">
        <f>_xlfn.XLOOKUP(B1585,'[6]cells down 19042026 9H40'!$B:$B,'[6]cells down 19042026 9H40'!$B:$B,"")</f>
        <v/>
      </c>
      <c r="BR1585" s="9" t="s">
        <v>4580</v>
      </c>
      <c r="BS1585" s="9" t="s">
        <v>5537</v>
      </c>
      <c r="BT1585" s="108"/>
    </row>
    <row r="1586" spans="1:72" s="9" customFormat="1" x14ac:dyDescent="0.35">
      <c r="A1586" s="1" t="s">
        <v>4633</v>
      </c>
      <c r="B1586" s="8" t="s">
        <v>4634</v>
      </c>
      <c r="C1586" s="3" t="str">
        <f>_xlfn.XLOOKUP(B1586,'[1]daily break down'!$D:$D,'[1]daily break down'!$E:$E,"")</f>
        <v>Yaounde</v>
      </c>
      <c r="D1586" s="1" t="s">
        <v>11</v>
      </c>
      <c r="E1586" s="1" t="s">
        <v>12</v>
      </c>
      <c r="F1586" s="3" t="s">
        <v>37</v>
      </c>
      <c r="G1586" s="1" t="s">
        <v>38</v>
      </c>
      <c r="H1586" s="34" t="str">
        <f>_xlfn.XLOOKUP(B1586,[2]CALCULATION!$B:$B,[2]CALCULATION!$H:$H,"")</f>
        <v>ZTE</v>
      </c>
      <c r="I1586" s="28">
        <v>0</v>
      </c>
      <c r="J1586" s="28">
        <v>0</v>
      </c>
      <c r="K1586" s="28">
        <v>0</v>
      </c>
      <c r="L1586" s="28">
        <v>0</v>
      </c>
      <c r="M1586" s="28">
        <v>0</v>
      </c>
      <c r="N1586" s="28">
        <v>0</v>
      </c>
      <c r="O1586" s="28">
        <v>0</v>
      </c>
      <c r="P1586" s="28">
        <v>0</v>
      </c>
      <c r="Q1586" s="28">
        <v>0</v>
      </c>
      <c r="R1586" s="28">
        <v>1.3371849968467582</v>
      </c>
      <c r="S1586" s="93">
        <v>0</v>
      </c>
      <c r="T1586" s="93">
        <f>_xlfn.XLOOKUP(B1586,'[3]Nur des jours'!$B:$B,'[3]Nur des jours'!$U:$U,"")</f>
        <v>0</v>
      </c>
      <c r="U1586" s="93">
        <v>0</v>
      </c>
      <c r="V1586" s="93">
        <v>0</v>
      </c>
      <c r="W1586" s="93">
        <v>0</v>
      </c>
      <c r="X1586" s="93">
        <v>0</v>
      </c>
      <c r="Y1586" s="93">
        <v>0</v>
      </c>
      <c r="Z1586" s="93">
        <v>0</v>
      </c>
      <c r="AA1586" s="93">
        <v>0</v>
      </c>
      <c r="AB1586" s="93">
        <v>0</v>
      </c>
      <c r="AC1586" s="93">
        <f>_xlfn.XLOOKUP(B1586,'[3]Nur des jours'!$B:$B,'[3]Nur des jours'!$N:$N,"")</f>
        <v>0</v>
      </c>
      <c r="AD1586" s="93">
        <v>0</v>
      </c>
      <c r="AE1586" s="93">
        <v>0</v>
      </c>
      <c r="AF1586" s="93">
        <v>0</v>
      </c>
      <c r="AG1586" s="93"/>
      <c r="AH1586" s="93">
        <v>0</v>
      </c>
      <c r="AI1586" s="93">
        <v>0</v>
      </c>
      <c r="AJ1586" s="93">
        <v>0</v>
      </c>
      <c r="AK1586" s="93">
        <v>0</v>
      </c>
      <c r="AL1586" s="93">
        <v>0</v>
      </c>
      <c r="AM1586" s="49" t="s">
        <v>5559</v>
      </c>
      <c r="AN1586" s="49"/>
      <c r="AO1586" s="48" t="str" cm="1">
        <f t="array" ref="AO1586">IFERROR(_xlfn.IFS(
AQ1586="MPR ISSUE","PDH",
AQ1586="BSS Hardware Issue","BSS",
AQ1586="Sites strategiques, MLL, Pylone, etc.","ENVTECH",
AQ1586="AKTIVCO DEFAUT GE &amp; POWER Cabinet","AKTIVCO",
AQ1586="AKTIVCO Coupure ENEO &amp; Baisse de tension","AKTIVCO GRID ONLY",
AQ1586="Coupure ENEO &amp; Baisse de tension","IHS GRID ONLY",
AQ1586="Defaut GE &amp; POWER Cabinet","IHS",
AQ1586="Sharing","Partners",
AQ1586="Sites strategiques &amp; DataCenter","SST &amp; DC",
AQ1586="Exclu","Exclu",
AQ1586="SAT","SAT",
AQ1586="SPARE-ISSUE","SPARE-ISSUE",
AQ1586="Fiber CAmtel","TRANS_FO_CAMTEL",
AQ1586="Fiber AOF","Fiber AOF",
AQ1586="Projet OCM (HUAWEI)","TRAVAUX-HUAWEI",
AQ1586="Projet OCM (NOKIA)","TRAVAUX-NOKIA",
AQ1586="ACCESS-ISSUE","ACCESS-ISSUE",
AQ1586="Projet OCM (ZTE, NOKIA, autres projets)","TRAVAUX OCM",
AQ1586="No root CAuse","No root cause",
AQ1586="ODU HS","PDH",
AQ1586="IP &amp; VLAN","PDH",
AQ1586="Warehouse HUAWEI","SPARE-ISSUE",
AQ1586="SPARE-HS","SPARE-ISSUE",
AQ1586="Power Telco","BSS",AQ1586="no impacts","no impacts"
),"")</f>
        <v>No root cause</v>
      </c>
      <c r="AP1586" s="48" t="str" cm="1">
        <f t="array" ref="AP1586">IFERROR(_xlfn.IFS(
AQ1586="MPR ISSUE","TX ISSUE",
AQ1586="BSS Hardware Issue","RAN ISSUE",
AQ1586="Sites strategiques, MLL, Pylone, etc.","ENVTECH",
AQ1586="AKTIVCO DEFAUT GE &amp; POWER Cabinet","POWER ISSUE",
AQ1586="AKTIVCO Coupure ENEO &amp; Baisse de tension","POWER ISSUE",
AQ1586="Coupure ENEO &amp; Baisse de tension","POWER ISSUE",
AQ1586="Defaut GE &amp; POWER Cabinet","POWER ISSUE",
AQ1586="Sharing","POWER ISSUE",
AQ1586="Sites strategiques &amp; DataCenter","POWER ISSUE",
AQ1586="Exclu","Exclu",
AQ1586="SAT","TX ISSUE",
AQ1586="SPARE-ISSUE","SPARE-ISSUE",
AQ1586="Fiber CAmtel","TX ISSUE",
AQ1586="Fiber AOF","TX ISSUE",
AQ1586="Projet OCM (HUAWEI)","TRAVAUX-HUAWEI",
AQ1586="Projet OCM (NOKIA)","TRAVAUX -NOKIA",
AQ1586="ACCESS-ISSUE","ACCESS-ISSUE",
AQ1586="Projet OCM (ZTE, NOKIA, autres projets)","TRAVAUX OCM",
AQ1586="No root CAuse","No root cause",
AQ1586="ODU HS","TX ISSUE",
AQ1586="IP &amp; VLAN","TX ISSUE",
AQ1586="Warehouse HUAWEI","SPARE-ISSUE",
AQ1586="SPARE-HS","SPARE-ISSUE",
AQ1586="Power Telco","RAN ISSUE",AQ1586="no impacts","no impacts"
),"")</f>
        <v>No root cause</v>
      </c>
      <c r="AQ1586" s="126" t="s">
        <v>5344</v>
      </c>
      <c r="AR1586" s="48" t="str" cm="1">
        <f t="array" ref="AR1586">IFERROR(_xlfn.IFS(
AQ1586="MPR ISSUE","ACTIVE",
AQ1586="BSS Hardware Issue","ACTIVE",
AQ1586="Sites strategiques, MLL, Pylone, etc.","PASSIVE",
AQ1586="AKTIVCO DEFAUT GE &amp; POWER Cabinet","PASSIVE",
AQ1586="AKTIVCO Coupure ENEO &amp; Baisse de tension","PASSIVE",
AQ1586="Coupure ENEO &amp; Baisse de tension","PASSIVE",
AQ1586="Defaut GE &amp; POWER Cabinet","PASSIVE",
AQ1586="Sharing","PASSIVE",
AQ1586="Sites strategiques &amp; DataCenter","PASSIVE",
AQ1586="Exclu","Exclu",
AQ1586="SAT","ACTIVE",
AQ1586="SPARE-ISSUE","SPARE-ISSUE",
AQ1586="Fiber CAmtel","ACTIVE",
AQ1586="Fiber AOF","ACTIVE",
AQ1586="Projet OCM (HUAWEI)","PLANNED WORKS",
AQ1586="Projet OCM (NOKIA)","PLANNED WORKS",
AQ1586="ACCESS-ISSUE","ACCESS-ISSUE",
AQ1586="Projet OCM (ZTE, NOKIA, autres projets)","PLANNED WORKS",
AQ1586="No root CAuse","No root cause",
AQ1586="ODU HS","ACTIVE",
AQ1586="IP &amp; VLAN","ACTIVE",
AQ1586="Warehouse HUAWEI","SPARE-ISSUE",
AQ1586="SPARE-HS","SPARE-ISSUE",
AQ1586="Power Telco","ACTIVE", AQ1586="no impacts","no impacts"
),"")</f>
        <v>No root cause</v>
      </c>
      <c r="AS1586" s="92" t="s">
        <v>5537</v>
      </c>
      <c r="AT1586" s="98" t="s">
        <v>4634</v>
      </c>
      <c r="AV1586" s="17" t="s">
        <v>5537</v>
      </c>
      <c r="AW1586" s="7" t="s">
        <v>5537</v>
      </c>
      <c r="AX1586" s="6" t="s">
        <v>5537</v>
      </c>
      <c r="AY1586" s="7"/>
      <c r="AZ1586" s="3" t="s">
        <v>5537</v>
      </c>
      <c r="BA1586" s="18" t="s">
        <v>5537</v>
      </c>
      <c r="BB1586" s="18" t="s">
        <v>5537</v>
      </c>
      <c r="BC1586" s="18" t="s">
        <v>5537</v>
      </c>
      <c r="BD1586" s="18" t="s">
        <v>5537</v>
      </c>
      <c r="BE1586" s="18" t="s">
        <v>5537</v>
      </c>
      <c r="BF1586" s="18" t="s">
        <v>5537</v>
      </c>
      <c r="BG1586" s="18" t="s">
        <v>5537</v>
      </c>
      <c r="BH1586" s="18" t="s">
        <v>5537</v>
      </c>
      <c r="BI1586" s="18" t="s">
        <v>5537</v>
      </c>
      <c r="BJ1586" s="18" t="s">
        <v>5537</v>
      </c>
      <c r="BK1586" s="18" t="s">
        <v>5537</v>
      </c>
      <c r="BL1586" s="9" t="s">
        <v>5537</v>
      </c>
      <c r="BM1586" s="14" t="s">
        <v>5537</v>
      </c>
      <c r="BN1586" s="14" t="s">
        <v>5537</v>
      </c>
      <c r="BO1586" s="14" t="str">
        <f>_xlfn.XLOOKUP(B1586,'[4]cell downs 18042026 17h'!$B:$B,'[4]cell downs 18042026 17h'!$B:$B,"")</f>
        <v/>
      </c>
      <c r="BP1586" s="14" t="str">
        <f>_xlfn.XLOOKUP(B1586,'[5]Cells Huawei 19042026 15h'!$B:$B,'[5]Cells Huawei 19042026 15h'!$B:$B,"")</f>
        <v/>
      </c>
      <c r="BQ1586" s="9" t="str">
        <f>_xlfn.XLOOKUP(B1586,'[6]cells down 19042026 9H40'!$B:$B,'[6]cells down 19042026 9H40'!$B:$B,"")</f>
        <v/>
      </c>
      <c r="BR1586" s="9" t="s">
        <v>4634</v>
      </c>
      <c r="BS1586" s="9" t="s">
        <v>5537</v>
      </c>
      <c r="BT1586" s="108"/>
    </row>
    <row r="1587" spans="1:72" s="9" customFormat="1" x14ac:dyDescent="0.35">
      <c r="A1587" s="1" t="s">
        <v>1135</v>
      </c>
      <c r="B1587" s="8" t="s">
        <v>1136</v>
      </c>
      <c r="C1587" s="3" t="str">
        <f>_xlfn.XLOOKUP(B1587,'[1]daily break down'!$D:$D,'[1]daily break down'!$E:$E,"")</f>
        <v>Yaounde</v>
      </c>
      <c r="D1587" s="1" t="s">
        <v>11</v>
      </c>
      <c r="E1587" s="1" t="s">
        <v>12</v>
      </c>
      <c r="F1587" s="3" t="s">
        <v>37</v>
      </c>
      <c r="G1587" s="1" t="s">
        <v>38</v>
      </c>
      <c r="H1587" s="34" t="str">
        <f>_xlfn.XLOOKUP(B1587,[2]CALCULATION!$B:$B,[2]CALCULATION!$H:$H,"")</f>
        <v>ZTE</v>
      </c>
      <c r="I1587" s="28">
        <v>0</v>
      </c>
      <c r="J1587" s="28">
        <v>0</v>
      </c>
      <c r="K1587" s="28">
        <v>0</v>
      </c>
      <c r="L1587" s="28">
        <v>0</v>
      </c>
      <c r="M1587" s="28">
        <v>0</v>
      </c>
      <c r="N1587" s="28">
        <v>0</v>
      </c>
      <c r="O1587" s="28">
        <v>0</v>
      </c>
      <c r="P1587" s="28">
        <v>3.7293862164807545</v>
      </c>
      <c r="Q1587" s="28">
        <v>0</v>
      </c>
      <c r="R1587" s="28">
        <v>0</v>
      </c>
      <c r="S1587" s="93">
        <v>0</v>
      </c>
      <c r="T1587" s="93">
        <f>_xlfn.XLOOKUP(B1587,'[3]Nur des jours'!$B:$B,'[3]Nur des jours'!$U:$U,"")</f>
        <v>0</v>
      </c>
      <c r="U1587" s="93">
        <v>0</v>
      </c>
      <c r="V1587" s="93">
        <v>0</v>
      </c>
      <c r="W1587" s="93">
        <v>0</v>
      </c>
      <c r="X1587" s="93">
        <v>0</v>
      </c>
      <c r="Y1587" s="93">
        <v>0</v>
      </c>
      <c r="Z1587" s="93">
        <v>0</v>
      </c>
      <c r="AA1587" s="93">
        <v>0</v>
      </c>
      <c r="AB1587" s="93">
        <v>0</v>
      </c>
      <c r="AC1587" s="93">
        <f>_xlfn.XLOOKUP(B1587,'[3]Nur des jours'!$B:$B,'[3]Nur des jours'!$N:$N,"")</f>
        <v>0</v>
      </c>
      <c r="AD1587" s="93">
        <v>0</v>
      </c>
      <c r="AE1587" s="93">
        <v>0</v>
      </c>
      <c r="AF1587" s="93">
        <v>0</v>
      </c>
      <c r="AG1587" s="93"/>
      <c r="AH1587" s="93">
        <v>0</v>
      </c>
      <c r="AI1587" s="93">
        <v>0</v>
      </c>
      <c r="AJ1587" s="93">
        <v>0</v>
      </c>
      <c r="AK1587" s="93">
        <v>0</v>
      </c>
      <c r="AL1587" s="93">
        <v>0</v>
      </c>
      <c r="AM1587" s="49" t="s">
        <v>5559</v>
      </c>
      <c r="AN1587" s="49"/>
      <c r="AO1587" s="48" t="str" cm="1">
        <f t="array" ref="AO1587">IFERROR(_xlfn.IFS(
AQ1587="MPR ISSUE","PDH",
AQ1587="BSS Hardware Issue","BSS",
AQ1587="Sites strategiques, MLL, Pylone, etc.","ENVTECH",
AQ1587="AKTIVCO DEFAUT GE &amp; POWER Cabinet","AKTIVCO",
AQ1587="AKTIVCO Coupure ENEO &amp; Baisse de tension","AKTIVCO GRID ONLY",
AQ1587="Coupure ENEO &amp; Baisse de tension","IHS GRID ONLY",
AQ1587="Defaut GE &amp; POWER Cabinet","IHS",
AQ1587="Sharing","Partners",
AQ1587="Sites strategiques &amp; DataCenter","SST &amp; DC",
AQ1587="Exclu","Exclu",
AQ1587="SAT","SAT",
AQ1587="SPARE-ISSUE","SPARE-ISSUE",
AQ1587="Fiber CAmtel","TRANS_FO_CAMTEL",
AQ1587="Fiber AOF","Fiber AOF",
AQ1587="Projet OCM (HUAWEI)","TRAVAUX-HUAWEI",
AQ1587="Projet OCM (NOKIA)","TRAVAUX-NOKIA",
AQ1587="ACCESS-ISSUE","ACCESS-ISSUE",
AQ1587="Projet OCM (ZTE, NOKIA, autres projets)","TRAVAUX OCM",
AQ1587="No root CAuse","No root cause",
AQ1587="ODU HS","PDH",
AQ1587="IP &amp; VLAN","PDH",
AQ1587="Warehouse HUAWEI","SPARE-ISSUE",
AQ1587="SPARE-HS","SPARE-ISSUE",
AQ1587="Power Telco","BSS",AQ1587="no impacts","no impacts"
),"")</f>
        <v>No root cause</v>
      </c>
      <c r="AP1587" s="48" t="str" cm="1">
        <f t="array" ref="AP1587">IFERROR(_xlfn.IFS(
AQ1587="MPR ISSUE","TX ISSUE",
AQ1587="BSS Hardware Issue","RAN ISSUE",
AQ1587="Sites strategiques, MLL, Pylone, etc.","ENVTECH",
AQ1587="AKTIVCO DEFAUT GE &amp; POWER Cabinet","POWER ISSUE",
AQ1587="AKTIVCO Coupure ENEO &amp; Baisse de tension","POWER ISSUE",
AQ1587="Coupure ENEO &amp; Baisse de tension","POWER ISSUE",
AQ1587="Defaut GE &amp; POWER Cabinet","POWER ISSUE",
AQ1587="Sharing","POWER ISSUE",
AQ1587="Sites strategiques &amp; DataCenter","POWER ISSUE",
AQ1587="Exclu","Exclu",
AQ1587="SAT","TX ISSUE",
AQ1587="SPARE-ISSUE","SPARE-ISSUE",
AQ1587="Fiber CAmtel","TX ISSUE",
AQ1587="Fiber AOF","TX ISSUE",
AQ1587="Projet OCM (HUAWEI)","TRAVAUX-HUAWEI",
AQ1587="Projet OCM (NOKIA)","TRAVAUX -NOKIA",
AQ1587="ACCESS-ISSUE","ACCESS-ISSUE",
AQ1587="Projet OCM (ZTE, NOKIA, autres projets)","TRAVAUX OCM",
AQ1587="No root CAuse","No root cause",
AQ1587="ODU HS","TX ISSUE",
AQ1587="IP &amp; VLAN","TX ISSUE",
AQ1587="Warehouse HUAWEI","SPARE-ISSUE",
AQ1587="SPARE-HS","SPARE-ISSUE",
AQ1587="Power Telco","RAN ISSUE",AQ1587="no impacts","no impacts"
),"")</f>
        <v>No root cause</v>
      </c>
      <c r="AQ1587" s="126" t="s">
        <v>5344</v>
      </c>
      <c r="AR1587" s="48" t="str" cm="1">
        <f t="array" ref="AR1587">IFERROR(_xlfn.IFS(
AQ1587="MPR ISSUE","ACTIVE",
AQ1587="BSS Hardware Issue","ACTIVE",
AQ1587="Sites strategiques, MLL, Pylone, etc.","PASSIVE",
AQ1587="AKTIVCO DEFAUT GE &amp; POWER Cabinet","PASSIVE",
AQ1587="AKTIVCO Coupure ENEO &amp; Baisse de tension","PASSIVE",
AQ1587="Coupure ENEO &amp; Baisse de tension","PASSIVE",
AQ1587="Defaut GE &amp; POWER Cabinet","PASSIVE",
AQ1587="Sharing","PASSIVE",
AQ1587="Sites strategiques &amp; DataCenter","PASSIVE",
AQ1587="Exclu","Exclu",
AQ1587="SAT","ACTIVE",
AQ1587="SPARE-ISSUE","SPARE-ISSUE",
AQ1587="Fiber CAmtel","ACTIVE",
AQ1587="Fiber AOF","ACTIVE",
AQ1587="Projet OCM (HUAWEI)","PLANNED WORKS",
AQ1587="Projet OCM (NOKIA)","PLANNED WORKS",
AQ1587="ACCESS-ISSUE","ACCESS-ISSUE",
AQ1587="Projet OCM (ZTE, NOKIA, autres projets)","PLANNED WORKS",
AQ1587="No root CAuse","No root cause",
AQ1587="ODU HS","ACTIVE",
AQ1587="IP &amp; VLAN","ACTIVE",
AQ1587="Warehouse HUAWEI","SPARE-ISSUE",
AQ1587="SPARE-HS","SPARE-ISSUE",
AQ1587="Power Telco","ACTIVE", AQ1587="no impacts","no impacts"
),"")</f>
        <v>No root cause</v>
      </c>
      <c r="AS1587" s="92" t="s">
        <v>5537</v>
      </c>
      <c r="AT1587" s="98" t="s">
        <v>1136</v>
      </c>
      <c r="AV1587" s="17" t="s">
        <v>5537</v>
      </c>
      <c r="AW1587" s="7" t="s">
        <v>5537</v>
      </c>
      <c r="AX1587" s="6" t="s">
        <v>5537</v>
      </c>
      <c r="AY1587" s="7"/>
      <c r="AZ1587" s="3" t="s">
        <v>5537</v>
      </c>
      <c r="BA1587" s="18" t="s">
        <v>5537</v>
      </c>
      <c r="BB1587" s="18" t="s">
        <v>5537</v>
      </c>
      <c r="BC1587" s="18" t="s">
        <v>5537</v>
      </c>
      <c r="BD1587" s="18" t="s">
        <v>5537</v>
      </c>
      <c r="BE1587" s="18" t="s">
        <v>5537</v>
      </c>
      <c r="BF1587" s="18" t="s">
        <v>5537</v>
      </c>
      <c r="BG1587" s="18" t="s">
        <v>5537</v>
      </c>
      <c r="BH1587" s="18" t="s">
        <v>5537</v>
      </c>
      <c r="BI1587" s="18" t="s">
        <v>5537</v>
      </c>
      <c r="BJ1587" s="18" t="s">
        <v>5537</v>
      </c>
      <c r="BK1587" s="18" t="s">
        <v>5537</v>
      </c>
      <c r="BL1587" s="9" t="s">
        <v>5537</v>
      </c>
      <c r="BM1587" s="14" t="s">
        <v>5537</v>
      </c>
      <c r="BN1587" s="14" t="s">
        <v>5537</v>
      </c>
      <c r="BO1587" s="14" t="str">
        <f>_xlfn.XLOOKUP(B1587,'[4]cell downs 18042026 17h'!$B:$B,'[4]cell downs 18042026 17h'!$B:$B,"")</f>
        <v/>
      </c>
      <c r="BP1587" s="14" t="str">
        <f>_xlfn.XLOOKUP(B1587,'[5]Cells Huawei 19042026 15h'!$B:$B,'[5]Cells Huawei 19042026 15h'!$B:$B,"")</f>
        <v/>
      </c>
      <c r="BQ1587" s="9" t="str">
        <f>_xlfn.XLOOKUP(B1587,'[6]cells down 19042026 9H40'!$B:$B,'[6]cells down 19042026 9H40'!$B:$B,"")</f>
        <v/>
      </c>
      <c r="BR1587" s="9" t="s">
        <v>1136</v>
      </c>
      <c r="BS1587" s="9" t="s">
        <v>12</v>
      </c>
      <c r="BT1587" s="108"/>
    </row>
    <row r="1588" spans="1:72" s="9" customFormat="1" x14ac:dyDescent="0.35">
      <c r="A1588" s="1" t="s">
        <v>2252</v>
      </c>
      <c r="B1588" s="8" t="s">
        <v>2253</v>
      </c>
      <c r="C1588" s="3" t="str">
        <f>_xlfn.XLOOKUP(B1588,'[1]daily break down'!$D:$D,'[1]daily break down'!$E:$E,"")</f>
        <v>Yaounde</v>
      </c>
      <c r="D1588" s="1" t="s">
        <v>21</v>
      </c>
      <c r="E1588" s="1" t="s">
        <v>36</v>
      </c>
      <c r="F1588" s="3" t="s">
        <v>37</v>
      </c>
      <c r="G1588" s="1" t="s">
        <v>38</v>
      </c>
      <c r="H1588" s="34" t="str">
        <f>_xlfn.XLOOKUP(B1588,[2]CALCULATION!$B:$B,[2]CALCULATION!$H:$H,"")</f>
        <v>ZTE</v>
      </c>
      <c r="I1588" s="28">
        <v>0</v>
      </c>
      <c r="J1588" s="28">
        <v>0</v>
      </c>
      <c r="K1588" s="28">
        <v>0</v>
      </c>
      <c r="L1588" s="28">
        <v>0</v>
      </c>
      <c r="M1588" s="28">
        <v>0</v>
      </c>
      <c r="N1588" s="28">
        <v>0</v>
      </c>
      <c r="O1588" s="28">
        <v>0</v>
      </c>
      <c r="P1588" s="28">
        <v>0</v>
      </c>
      <c r="Q1588" s="28">
        <v>0</v>
      </c>
      <c r="R1588" s="28">
        <v>0</v>
      </c>
      <c r="S1588" s="93">
        <v>0</v>
      </c>
      <c r="T1588" s="93">
        <f>_xlfn.XLOOKUP(B1588,'[3]Nur des jours'!$B:$B,'[3]Nur des jours'!$U:$U,"")</f>
        <v>0</v>
      </c>
      <c r="U1588" s="93">
        <v>3.3071942425513581</v>
      </c>
      <c r="V1588" s="93">
        <v>0</v>
      </c>
      <c r="W1588" s="93">
        <v>0</v>
      </c>
      <c r="X1588" s="93">
        <v>0</v>
      </c>
      <c r="Y1588" s="93">
        <v>0</v>
      </c>
      <c r="Z1588" s="93">
        <v>0</v>
      </c>
      <c r="AA1588" s="93">
        <v>0</v>
      </c>
      <c r="AB1588" s="93">
        <v>0</v>
      </c>
      <c r="AC1588" s="93">
        <f>_xlfn.XLOOKUP(B1588,'[3]Nur des jours'!$B:$B,'[3]Nur des jours'!$N:$N,"")</f>
        <v>0</v>
      </c>
      <c r="AD1588" s="93">
        <v>0</v>
      </c>
      <c r="AE1588" s="93">
        <v>0</v>
      </c>
      <c r="AF1588" s="93">
        <v>0</v>
      </c>
      <c r="AG1588" s="93"/>
      <c r="AH1588" s="93">
        <v>0</v>
      </c>
      <c r="AI1588" s="93">
        <v>0</v>
      </c>
      <c r="AJ1588" s="93">
        <v>0</v>
      </c>
      <c r="AK1588" s="93">
        <v>0</v>
      </c>
      <c r="AL1588" s="93">
        <v>0</v>
      </c>
      <c r="AM1588" s="49" t="s">
        <v>5559</v>
      </c>
      <c r="AN1588" s="49"/>
      <c r="AO1588" s="48" t="str" cm="1">
        <f t="array" ref="AO1588">IFERROR(_xlfn.IFS(
AQ1588="MPR ISSUE","PDH",
AQ1588="BSS Hardware Issue","BSS",
AQ1588="Sites strategiques, MLL, Pylone, etc.","ENVTECH",
AQ1588="AKTIVCO DEFAUT GE &amp; POWER Cabinet","AKTIVCO",
AQ1588="AKTIVCO Coupure ENEO &amp; Baisse de tension","AKTIVCO GRID ONLY",
AQ1588="Coupure ENEO &amp; Baisse de tension","IHS GRID ONLY",
AQ1588="Defaut GE &amp; POWER Cabinet","IHS",
AQ1588="Sharing","Partners",
AQ1588="Sites strategiques &amp; DataCenter","SST &amp; DC",
AQ1588="Exclu","Exclu",
AQ1588="SAT","SAT",
AQ1588="SPARE-ISSUE","SPARE-ISSUE",
AQ1588="Fiber CAmtel","TRANS_FO_CAMTEL",
AQ1588="Fiber AOF","Fiber AOF",
AQ1588="Projet OCM (HUAWEI)","TRAVAUX-HUAWEI",
AQ1588="Projet OCM (NOKIA)","TRAVAUX-NOKIA",
AQ1588="ACCESS-ISSUE","ACCESS-ISSUE",
AQ1588="Projet OCM (ZTE, NOKIA, autres projets)","TRAVAUX OCM",
AQ1588="No root CAuse","No root cause",
AQ1588="ODU HS","PDH",
AQ1588="IP &amp; VLAN","PDH",
AQ1588="Warehouse HUAWEI","SPARE-ISSUE",
AQ1588="SPARE-HS","SPARE-ISSUE",
AQ1588="Power Telco","BSS",AQ1588="no impacts","no impacts"
),"")</f>
        <v>No root cause</v>
      </c>
      <c r="AP1588" s="48" t="str" cm="1">
        <f t="array" ref="AP1588">IFERROR(_xlfn.IFS(
AQ1588="MPR ISSUE","TX ISSUE",
AQ1588="BSS Hardware Issue","RAN ISSUE",
AQ1588="Sites strategiques, MLL, Pylone, etc.","ENVTECH",
AQ1588="AKTIVCO DEFAUT GE &amp; POWER Cabinet","POWER ISSUE",
AQ1588="AKTIVCO Coupure ENEO &amp; Baisse de tension","POWER ISSUE",
AQ1588="Coupure ENEO &amp; Baisse de tension","POWER ISSUE",
AQ1588="Defaut GE &amp; POWER Cabinet","POWER ISSUE",
AQ1588="Sharing","POWER ISSUE",
AQ1588="Sites strategiques &amp; DataCenter","POWER ISSUE",
AQ1588="Exclu","Exclu",
AQ1588="SAT","TX ISSUE",
AQ1588="SPARE-ISSUE","SPARE-ISSUE",
AQ1588="Fiber CAmtel","TX ISSUE",
AQ1588="Fiber AOF","TX ISSUE",
AQ1588="Projet OCM (HUAWEI)","TRAVAUX-HUAWEI",
AQ1588="Projet OCM (NOKIA)","TRAVAUX -NOKIA",
AQ1588="ACCESS-ISSUE","ACCESS-ISSUE",
AQ1588="Projet OCM (ZTE, NOKIA, autres projets)","TRAVAUX OCM",
AQ1588="No root CAuse","No root cause",
AQ1588="ODU HS","TX ISSUE",
AQ1588="IP &amp; VLAN","TX ISSUE",
AQ1588="Warehouse HUAWEI","SPARE-ISSUE",
AQ1588="SPARE-HS","SPARE-ISSUE",
AQ1588="Power Telco","RAN ISSUE",AQ1588="no impacts","no impacts"
),"")</f>
        <v>No root cause</v>
      </c>
      <c r="AQ1588" s="67" t="s">
        <v>5344</v>
      </c>
      <c r="AR1588" s="48" t="str" cm="1">
        <f t="array" ref="AR1588">IFERROR(_xlfn.IFS(
AQ1588="MPR ISSUE","ACTIVE",
AQ1588="BSS Hardware Issue","ACTIVE",
AQ1588="Sites strategiques, MLL, Pylone, etc.","PASSIVE",
AQ1588="AKTIVCO DEFAUT GE &amp; POWER Cabinet","PASSIVE",
AQ1588="AKTIVCO Coupure ENEO &amp; Baisse de tension","PASSIVE",
AQ1588="Coupure ENEO &amp; Baisse de tension","PASSIVE",
AQ1588="Defaut GE &amp; POWER Cabinet","PASSIVE",
AQ1588="Sharing","PASSIVE",
AQ1588="Sites strategiques &amp; DataCenter","PASSIVE",
AQ1588="Exclu","Exclu",
AQ1588="SAT","ACTIVE",
AQ1588="SPARE-ISSUE","SPARE-ISSUE",
AQ1588="Fiber CAmtel","ACTIVE",
AQ1588="Fiber AOF","ACTIVE",
AQ1588="Projet OCM (HUAWEI)","PLANNED WORKS",
AQ1588="Projet OCM (NOKIA)","PLANNED WORKS",
AQ1588="ACCESS-ISSUE","ACCESS-ISSUE",
AQ1588="Projet OCM (ZTE, NOKIA, autres projets)","PLANNED WORKS",
AQ1588="No root CAuse","No root cause",
AQ1588="ODU HS","ACTIVE",
AQ1588="IP &amp; VLAN","ACTIVE",
AQ1588="Warehouse HUAWEI","SPARE-ISSUE",
AQ1588="SPARE-HS","SPARE-ISSUE",
AQ1588="Power Telco","ACTIVE", AQ1588="no impacts","no impacts"
),"")</f>
        <v>No root cause</v>
      </c>
      <c r="AS1588" s="92" t="s">
        <v>5537</v>
      </c>
      <c r="AT1588" s="98" t="s">
        <v>2253</v>
      </c>
      <c r="AV1588" s="17" t="s">
        <v>5537</v>
      </c>
      <c r="AW1588" s="7" t="s">
        <v>5537</v>
      </c>
      <c r="AX1588" s="6" t="s">
        <v>5537</v>
      </c>
      <c r="AY1588" s="7"/>
      <c r="AZ1588" s="3" t="s">
        <v>5537</v>
      </c>
      <c r="BA1588" s="18" t="s">
        <v>5537</v>
      </c>
      <c r="BB1588" s="18" t="s">
        <v>5537</v>
      </c>
      <c r="BC1588" s="18" t="s">
        <v>5537</v>
      </c>
      <c r="BD1588" s="18" t="s">
        <v>5537</v>
      </c>
      <c r="BE1588" s="18" t="s">
        <v>5537</v>
      </c>
      <c r="BF1588" s="18" t="s">
        <v>5537</v>
      </c>
      <c r="BG1588" s="18" t="s">
        <v>5537</v>
      </c>
      <c r="BH1588" s="18" t="s">
        <v>5537</v>
      </c>
      <c r="BI1588" s="18" t="s">
        <v>5537</v>
      </c>
      <c r="BJ1588" s="18" t="s">
        <v>5537</v>
      </c>
      <c r="BK1588" s="18" t="s">
        <v>5537</v>
      </c>
      <c r="BL1588" s="9" t="s">
        <v>5537</v>
      </c>
      <c r="BM1588" s="14" t="s">
        <v>5537</v>
      </c>
      <c r="BN1588" s="14" t="s">
        <v>5537</v>
      </c>
      <c r="BO1588" s="14" t="str">
        <f>_xlfn.XLOOKUP(B1588,'[4]cell downs 18042026 17h'!$B:$B,'[4]cell downs 18042026 17h'!$B:$B,"")</f>
        <v/>
      </c>
      <c r="BP1588" s="14" t="str">
        <f>_xlfn.XLOOKUP(B1588,'[5]Cells Huawei 19042026 15h'!$B:$B,'[5]Cells Huawei 19042026 15h'!$B:$B,"")</f>
        <v/>
      </c>
      <c r="BQ1588" s="9" t="str">
        <f>_xlfn.XLOOKUP(B1588,'[6]cells down 19042026 9H40'!$B:$B,'[6]cells down 19042026 9H40'!$B:$B,"")</f>
        <v/>
      </c>
      <c r="BR1588" s="9" t="s">
        <v>5537</v>
      </c>
      <c r="BS1588" s="9" t="s">
        <v>12</v>
      </c>
      <c r="BT1588" s="108"/>
    </row>
    <row r="1589" spans="1:72" s="9" customFormat="1" x14ac:dyDescent="0.35">
      <c r="A1589" s="1" t="s">
        <v>4261</v>
      </c>
      <c r="B1589" s="8" t="s">
        <v>4262</v>
      </c>
      <c r="C1589" s="3" t="str">
        <f>_xlfn.XLOOKUP(B1589,'[1]daily break down'!$D:$D,'[1]daily break down'!$E:$E,"")</f>
        <v>Yaounde</v>
      </c>
      <c r="D1589" s="1" t="s">
        <v>11</v>
      </c>
      <c r="E1589" s="1" t="s">
        <v>12</v>
      </c>
      <c r="F1589" s="3" t="s">
        <v>37</v>
      </c>
      <c r="G1589" s="1" t="s">
        <v>38</v>
      </c>
      <c r="H1589" s="34" t="str">
        <f>_xlfn.XLOOKUP(B1589,[2]CALCULATION!$B:$B,[2]CALCULATION!$H:$H,"")</f>
        <v>ZTE</v>
      </c>
      <c r="I1589" s="28">
        <v>0.5850262389672215</v>
      </c>
      <c r="J1589" s="28">
        <v>0</v>
      </c>
      <c r="K1589" s="28">
        <v>0</v>
      </c>
      <c r="L1589" s="28">
        <v>0</v>
      </c>
      <c r="M1589" s="28">
        <v>0</v>
      </c>
      <c r="N1589" s="28">
        <v>0</v>
      </c>
      <c r="O1589" s="28">
        <v>0.70329064328987367</v>
      </c>
      <c r="P1589" s="28">
        <v>0</v>
      </c>
      <c r="Q1589" s="28">
        <v>0</v>
      </c>
      <c r="R1589" s="28">
        <v>0</v>
      </c>
      <c r="S1589" s="93">
        <v>0</v>
      </c>
      <c r="T1589" s="93">
        <f>_xlfn.XLOOKUP(B1589,'[3]Nur des jours'!$B:$B,'[3]Nur des jours'!$U:$U,"")</f>
        <v>0</v>
      </c>
      <c r="U1589" s="93">
        <v>0</v>
      </c>
      <c r="V1589" s="93">
        <v>0</v>
      </c>
      <c r="W1589" s="93">
        <v>0</v>
      </c>
      <c r="X1589" s="93">
        <v>0</v>
      </c>
      <c r="Y1589" s="93">
        <v>0</v>
      </c>
      <c r="Z1589" s="93">
        <v>0</v>
      </c>
      <c r="AA1589" s="93">
        <v>0</v>
      </c>
      <c r="AB1589" s="93">
        <v>0</v>
      </c>
      <c r="AC1589" s="93">
        <f>_xlfn.XLOOKUP(B1589,'[3]Nur des jours'!$B:$B,'[3]Nur des jours'!$N:$N,"")</f>
        <v>0</v>
      </c>
      <c r="AD1589" s="93">
        <v>0</v>
      </c>
      <c r="AE1589" s="93">
        <v>0</v>
      </c>
      <c r="AF1589" s="93">
        <v>0</v>
      </c>
      <c r="AG1589" s="93"/>
      <c r="AH1589" s="93">
        <v>0</v>
      </c>
      <c r="AI1589" s="93">
        <v>0</v>
      </c>
      <c r="AJ1589" s="93">
        <v>0</v>
      </c>
      <c r="AK1589" s="93">
        <v>0</v>
      </c>
      <c r="AL1589" s="93">
        <v>0</v>
      </c>
      <c r="AM1589" s="49" t="s">
        <v>5559</v>
      </c>
      <c r="AN1589" s="49"/>
      <c r="AO1589" s="48" t="str" cm="1">
        <f t="array" ref="AO1589">IFERROR(_xlfn.IFS(
AQ1589="MPR ISSUE","PDH",
AQ1589="BSS Hardware Issue","BSS",
AQ1589="Sites strategiques, MLL, Pylone, etc.","ENVTECH",
AQ1589="AKTIVCO DEFAUT GE &amp; POWER Cabinet","AKTIVCO",
AQ1589="AKTIVCO Coupure ENEO &amp; Baisse de tension","AKTIVCO GRID ONLY",
AQ1589="Coupure ENEO &amp; Baisse de tension","IHS GRID ONLY",
AQ1589="Defaut GE &amp; POWER Cabinet","IHS",
AQ1589="Sharing","Partners",
AQ1589="Sites strategiques &amp; DataCenter","SST &amp; DC",
AQ1589="Exclu","Exclu",
AQ1589="SAT","SAT",
AQ1589="SPARE-ISSUE","SPARE-ISSUE",
AQ1589="Fiber CAmtel","TRANS_FO_CAMTEL",
AQ1589="Fiber AOF","Fiber AOF",
AQ1589="Projet OCM (HUAWEI)","TRAVAUX-HUAWEI",
AQ1589="Projet OCM (NOKIA)","TRAVAUX-NOKIA",
AQ1589="ACCESS-ISSUE","ACCESS-ISSUE",
AQ1589="Projet OCM (ZTE, NOKIA, autres projets)","TRAVAUX OCM",
AQ1589="No root CAuse","No root cause",
AQ1589="ODU HS","PDH",
AQ1589="IP &amp; VLAN","PDH",
AQ1589="Warehouse HUAWEI","SPARE-ISSUE",
AQ1589="SPARE-HS","SPARE-ISSUE",
AQ1589="Power Telco","BSS",AQ1589="no impacts","no impacts"
),"")</f>
        <v>No root cause</v>
      </c>
      <c r="AP1589" s="48" t="str" cm="1">
        <f t="array" ref="AP1589">IFERROR(_xlfn.IFS(
AQ1589="MPR ISSUE","TX ISSUE",
AQ1589="BSS Hardware Issue","RAN ISSUE",
AQ1589="Sites strategiques, MLL, Pylone, etc.","ENVTECH",
AQ1589="AKTIVCO DEFAUT GE &amp; POWER Cabinet","POWER ISSUE",
AQ1589="AKTIVCO Coupure ENEO &amp; Baisse de tension","POWER ISSUE",
AQ1589="Coupure ENEO &amp; Baisse de tension","POWER ISSUE",
AQ1589="Defaut GE &amp; POWER Cabinet","POWER ISSUE",
AQ1589="Sharing","POWER ISSUE",
AQ1589="Sites strategiques &amp; DataCenter","POWER ISSUE",
AQ1589="Exclu","Exclu",
AQ1589="SAT","TX ISSUE",
AQ1589="SPARE-ISSUE","SPARE-ISSUE",
AQ1589="Fiber CAmtel","TX ISSUE",
AQ1589="Fiber AOF","TX ISSUE",
AQ1589="Projet OCM (HUAWEI)","TRAVAUX-HUAWEI",
AQ1589="Projet OCM (NOKIA)","TRAVAUX -NOKIA",
AQ1589="ACCESS-ISSUE","ACCESS-ISSUE",
AQ1589="Projet OCM (ZTE, NOKIA, autres projets)","TRAVAUX OCM",
AQ1589="No root CAuse","No root cause",
AQ1589="ODU HS","TX ISSUE",
AQ1589="IP &amp; VLAN","TX ISSUE",
AQ1589="Warehouse HUAWEI","SPARE-ISSUE",
AQ1589="SPARE-HS","SPARE-ISSUE",
AQ1589="Power Telco","RAN ISSUE",AQ1589="no impacts","no impacts"
),"")</f>
        <v>No root cause</v>
      </c>
      <c r="AQ1589" s="126" t="s">
        <v>5344</v>
      </c>
      <c r="AR1589" s="48" t="str" cm="1">
        <f t="array" ref="AR1589">IFERROR(_xlfn.IFS(
AQ1589="MPR ISSUE","ACTIVE",
AQ1589="BSS Hardware Issue","ACTIVE",
AQ1589="Sites strategiques, MLL, Pylone, etc.","PASSIVE",
AQ1589="AKTIVCO DEFAUT GE &amp; POWER Cabinet","PASSIVE",
AQ1589="AKTIVCO Coupure ENEO &amp; Baisse de tension","PASSIVE",
AQ1589="Coupure ENEO &amp; Baisse de tension","PASSIVE",
AQ1589="Defaut GE &amp; POWER Cabinet","PASSIVE",
AQ1589="Sharing","PASSIVE",
AQ1589="Sites strategiques &amp; DataCenter","PASSIVE",
AQ1589="Exclu","Exclu",
AQ1589="SAT","ACTIVE",
AQ1589="SPARE-ISSUE","SPARE-ISSUE",
AQ1589="Fiber CAmtel","ACTIVE",
AQ1589="Fiber AOF","ACTIVE",
AQ1589="Projet OCM (HUAWEI)","PLANNED WORKS",
AQ1589="Projet OCM (NOKIA)","PLANNED WORKS",
AQ1589="ACCESS-ISSUE","ACCESS-ISSUE",
AQ1589="Projet OCM (ZTE, NOKIA, autres projets)","PLANNED WORKS",
AQ1589="No root CAuse","No root cause",
AQ1589="ODU HS","ACTIVE",
AQ1589="IP &amp; VLAN","ACTIVE",
AQ1589="Warehouse HUAWEI","SPARE-ISSUE",
AQ1589="SPARE-HS","SPARE-ISSUE",
AQ1589="Power Telco","ACTIVE", AQ1589="no impacts","no impacts"
),"")</f>
        <v>No root cause</v>
      </c>
      <c r="AS1589" s="92" t="s">
        <v>5537</v>
      </c>
      <c r="AT1589" s="98" t="s">
        <v>4262</v>
      </c>
      <c r="AV1589" s="17" t="s">
        <v>5537</v>
      </c>
      <c r="AW1589" s="7" t="s">
        <v>5537</v>
      </c>
      <c r="AX1589" s="6" t="s">
        <v>5537</v>
      </c>
      <c r="AY1589" s="7"/>
      <c r="AZ1589" s="3" t="s">
        <v>5537</v>
      </c>
      <c r="BA1589" s="18" t="s">
        <v>5537</v>
      </c>
      <c r="BB1589" s="18" t="s">
        <v>5537</v>
      </c>
      <c r="BC1589" s="18" t="s">
        <v>5537</v>
      </c>
      <c r="BD1589" s="18" t="s">
        <v>5537</v>
      </c>
      <c r="BE1589" s="18" t="s">
        <v>5537</v>
      </c>
      <c r="BF1589" s="18" t="s">
        <v>5537</v>
      </c>
      <c r="BG1589" s="18" t="s">
        <v>5537</v>
      </c>
      <c r="BH1589" s="18" t="s">
        <v>5537</v>
      </c>
      <c r="BI1589" s="18" t="s">
        <v>5537</v>
      </c>
      <c r="BJ1589" s="18" t="s">
        <v>5537</v>
      </c>
      <c r="BK1589" s="18" t="s">
        <v>5537</v>
      </c>
      <c r="BL1589" s="9" t="s">
        <v>5537</v>
      </c>
      <c r="BM1589" s="14" t="s">
        <v>5537</v>
      </c>
      <c r="BN1589" s="14" t="s">
        <v>5537</v>
      </c>
      <c r="BO1589" s="14" t="str">
        <f>_xlfn.XLOOKUP(B1589,'[4]cell downs 18042026 17h'!$B:$B,'[4]cell downs 18042026 17h'!$B:$B,"")</f>
        <v/>
      </c>
      <c r="BP1589" s="14" t="str">
        <f>_xlfn.XLOOKUP(B1589,'[5]Cells Huawei 19042026 15h'!$B:$B,'[5]Cells Huawei 19042026 15h'!$B:$B,"")</f>
        <v/>
      </c>
      <c r="BQ1589" s="9" t="str">
        <f>_xlfn.XLOOKUP(B1589,'[6]cells down 19042026 9H40'!$B:$B,'[6]cells down 19042026 9H40'!$B:$B,"")</f>
        <v/>
      </c>
      <c r="BR1589" s="9" t="s">
        <v>4262</v>
      </c>
      <c r="BS1589" s="9" t="s">
        <v>5537</v>
      </c>
      <c r="BT1589" s="108"/>
    </row>
    <row r="1590" spans="1:72" s="9" customFormat="1" x14ac:dyDescent="0.35">
      <c r="A1590" s="1" t="s">
        <v>4840</v>
      </c>
      <c r="B1590" s="8" t="s">
        <v>4841</v>
      </c>
      <c r="C1590" s="3" t="str">
        <f>_xlfn.XLOOKUP(B1590,'[1]daily break down'!$D:$D,'[1]daily break down'!$E:$E,"")</f>
        <v>Yaounde</v>
      </c>
      <c r="D1590" s="1" t="s">
        <v>11</v>
      </c>
      <c r="E1590" s="1" t="s">
        <v>12</v>
      </c>
      <c r="F1590" s="3" t="s">
        <v>37</v>
      </c>
      <c r="G1590" s="1" t="s">
        <v>38</v>
      </c>
      <c r="H1590" s="34" t="str">
        <f>_xlfn.XLOOKUP(B1590,[2]CALCULATION!$B:$B,[2]CALCULATION!$H:$H,"")</f>
        <v>ZTE</v>
      </c>
      <c r="I1590" s="28">
        <v>0</v>
      </c>
      <c r="J1590" s="28">
        <v>0</v>
      </c>
      <c r="K1590" s="28">
        <v>0</v>
      </c>
      <c r="L1590" s="28">
        <v>0</v>
      </c>
      <c r="M1590" s="28">
        <v>0</v>
      </c>
      <c r="N1590" s="28">
        <v>0</v>
      </c>
      <c r="O1590" s="28">
        <v>0</v>
      </c>
      <c r="P1590" s="28">
        <v>0</v>
      </c>
      <c r="Q1590" s="28">
        <v>0</v>
      </c>
      <c r="R1590" s="28">
        <v>0</v>
      </c>
      <c r="S1590" s="93">
        <v>0</v>
      </c>
      <c r="T1590" s="93">
        <f>_xlfn.XLOOKUP(B1590,'[3]Nur des jours'!$B:$B,'[3]Nur des jours'!$U:$U,"")</f>
        <v>0</v>
      </c>
      <c r="U1590" s="93">
        <v>0</v>
      </c>
      <c r="V1590" s="93">
        <v>0</v>
      </c>
      <c r="W1590" s="93">
        <v>0</v>
      </c>
      <c r="X1590" s="93">
        <v>0</v>
      </c>
      <c r="Y1590" s="93">
        <v>0</v>
      </c>
      <c r="Z1590" s="93">
        <v>0</v>
      </c>
      <c r="AA1590" s="93">
        <v>0</v>
      </c>
      <c r="AB1590" s="93">
        <v>0</v>
      </c>
      <c r="AC1590" s="93">
        <f>_xlfn.XLOOKUP(B1590,'[3]Nur des jours'!$B:$B,'[3]Nur des jours'!$N:$N,"")</f>
        <v>0</v>
      </c>
      <c r="AD1590" s="93">
        <v>0</v>
      </c>
      <c r="AE1590" s="93">
        <v>0</v>
      </c>
      <c r="AF1590" s="93">
        <v>0</v>
      </c>
      <c r="AG1590" s="93"/>
      <c r="AH1590" s="93">
        <v>0</v>
      </c>
      <c r="AI1590" s="93">
        <v>0</v>
      </c>
      <c r="AJ1590" s="93">
        <v>0</v>
      </c>
      <c r="AK1590" s="93">
        <v>0</v>
      </c>
      <c r="AL1590" s="93">
        <v>0</v>
      </c>
      <c r="AM1590" s="49" t="s">
        <v>5559</v>
      </c>
      <c r="AN1590" s="49"/>
      <c r="AO1590" s="48" t="str" cm="1">
        <f t="array" ref="AO1590">IFERROR(_xlfn.IFS(
AQ1590="MPR ISSUE","PDH",
AQ1590="BSS Hardware Issue","BSS",
AQ1590="Sites strategiques, MLL, Pylone, etc.","ENVTECH",
AQ1590="AKTIVCO DEFAUT GE &amp; POWER Cabinet","AKTIVCO",
AQ1590="AKTIVCO Coupure ENEO &amp; Baisse de tension","AKTIVCO GRID ONLY",
AQ1590="Coupure ENEO &amp; Baisse de tension","IHS GRID ONLY",
AQ1590="Defaut GE &amp; POWER Cabinet","IHS",
AQ1590="Sharing","Partners",
AQ1590="Sites strategiques &amp; DataCenter","SST &amp; DC",
AQ1590="Exclu","Exclu",
AQ1590="SAT","SAT",
AQ1590="SPARE-ISSUE","SPARE-ISSUE",
AQ1590="Fiber CAmtel","TRANS_FO_CAMTEL",
AQ1590="Fiber AOF","Fiber AOF",
AQ1590="Projet OCM (HUAWEI)","TRAVAUX-HUAWEI",
AQ1590="Projet OCM (NOKIA)","TRAVAUX-NOKIA",
AQ1590="ACCESS-ISSUE","ACCESS-ISSUE",
AQ1590="Projet OCM (ZTE, NOKIA, autres projets)","TRAVAUX OCM",
AQ1590="No root CAuse","No root cause",
AQ1590="ODU HS","PDH",
AQ1590="IP &amp; VLAN","PDH",
AQ1590="Warehouse HUAWEI","SPARE-ISSUE",
AQ1590="SPARE-HS","SPARE-ISSUE",
AQ1590="Power Telco","BSS",AQ1590="no impacts","no impacts"
),"")</f>
        <v>No root cause</v>
      </c>
      <c r="AP1590" s="48" t="str" cm="1">
        <f t="array" ref="AP1590">IFERROR(_xlfn.IFS(
AQ1590="MPR ISSUE","TX ISSUE",
AQ1590="BSS Hardware Issue","RAN ISSUE",
AQ1590="Sites strategiques, MLL, Pylone, etc.","ENVTECH",
AQ1590="AKTIVCO DEFAUT GE &amp; POWER Cabinet","POWER ISSUE",
AQ1590="AKTIVCO Coupure ENEO &amp; Baisse de tension","POWER ISSUE",
AQ1590="Coupure ENEO &amp; Baisse de tension","POWER ISSUE",
AQ1590="Defaut GE &amp; POWER Cabinet","POWER ISSUE",
AQ1590="Sharing","POWER ISSUE",
AQ1590="Sites strategiques &amp; DataCenter","POWER ISSUE",
AQ1590="Exclu","Exclu",
AQ1590="SAT","TX ISSUE",
AQ1590="SPARE-ISSUE","SPARE-ISSUE",
AQ1590="Fiber CAmtel","TX ISSUE",
AQ1590="Fiber AOF","TX ISSUE",
AQ1590="Projet OCM (HUAWEI)","TRAVAUX-HUAWEI",
AQ1590="Projet OCM (NOKIA)","TRAVAUX -NOKIA",
AQ1590="ACCESS-ISSUE","ACCESS-ISSUE",
AQ1590="Projet OCM (ZTE, NOKIA, autres projets)","TRAVAUX OCM",
AQ1590="No root CAuse","No root cause",
AQ1590="ODU HS","TX ISSUE",
AQ1590="IP &amp; VLAN","TX ISSUE",
AQ1590="Warehouse HUAWEI","SPARE-ISSUE",
AQ1590="SPARE-HS","SPARE-ISSUE",
AQ1590="Power Telco","RAN ISSUE",AQ1590="no impacts","no impacts"
),"")</f>
        <v>No root cause</v>
      </c>
      <c r="AQ1590" s="126" t="s">
        <v>5344</v>
      </c>
      <c r="AR1590" s="48" t="str" cm="1">
        <f t="array" ref="AR1590">IFERROR(_xlfn.IFS(
AQ1590="MPR ISSUE","ACTIVE",
AQ1590="BSS Hardware Issue","ACTIVE",
AQ1590="Sites strategiques, MLL, Pylone, etc.","PASSIVE",
AQ1590="AKTIVCO DEFAUT GE &amp; POWER Cabinet","PASSIVE",
AQ1590="AKTIVCO Coupure ENEO &amp; Baisse de tension","PASSIVE",
AQ1590="Coupure ENEO &amp; Baisse de tension","PASSIVE",
AQ1590="Defaut GE &amp; POWER Cabinet","PASSIVE",
AQ1590="Sharing","PASSIVE",
AQ1590="Sites strategiques &amp; DataCenter","PASSIVE",
AQ1590="Exclu","Exclu",
AQ1590="SAT","ACTIVE",
AQ1590="SPARE-ISSUE","SPARE-ISSUE",
AQ1590="Fiber CAmtel","ACTIVE",
AQ1590="Fiber AOF","ACTIVE",
AQ1590="Projet OCM (HUAWEI)","PLANNED WORKS",
AQ1590="Projet OCM (NOKIA)","PLANNED WORKS",
AQ1590="ACCESS-ISSUE","ACCESS-ISSUE",
AQ1590="Projet OCM (ZTE, NOKIA, autres projets)","PLANNED WORKS",
AQ1590="No root CAuse","No root cause",
AQ1590="ODU HS","ACTIVE",
AQ1590="IP &amp; VLAN","ACTIVE",
AQ1590="Warehouse HUAWEI","SPARE-ISSUE",
AQ1590="SPARE-HS","SPARE-ISSUE",
AQ1590="Power Telco","ACTIVE", AQ1590="no impacts","no impacts"
),"")</f>
        <v>No root cause</v>
      </c>
      <c r="AS1590" s="92" t="s">
        <v>5537</v>
      </c>
      <c r="AT1590" s="98" t="s">
        <v>4841</v>
      </c>
      <c r="AV1590" s="17" t="s">
        <v>5537</v>
      </c>
      <c r="AW1590" s="7" t="s">
        <v>5537</v>
      </c>
      <c r="AX1590" s="6" t="s">
        <v>5537</v>
      </c>
      <c r="AY1590" s="7"/>
      <c r="AZ1590" s="3" t="s">
        <v>5537</v>
      </c>
      <c r="BA1590" s="18" t="s">
        <v>5537</v>
      </c>
      <c r="BB1590" s="18" t="s">
        <v>5537</v>
      </c>
      <c r="BC1590" s="18" t="s">
        <v>5537</v>
      </c>
      <c r="BD1590" s="18" t="s">
        <v>5537</v>
      </c>
      <c r="BE1590" s="18" t="s">
        <v>5537</v>
      </c>
      <c r="BF1590" s="18" t="s">
        <v>5537</v>
      </c>
      <c r="BG1590" s="18" t="s">
        <v>5537</v>
      </c>
      <c r="BH1590" s="18" t="s">
        <v>5537</v>
      </c>
      <c r="BI1590" s="18" t="s">
        <v>5537</v>
      </c>
      <c r="BJ1590" s="18" t="s">
        <v>5537</v>
      </c>
      <c r="BK1590" s="18" t="s">
        <v>5537</v>
      </c>
      <c r="BL1590" s="9" t="s">
        <v>5537</v>
      </c>
      <c r="BM1590" s="14" t="s">
        <v>5537</v>
      </c>
      <c r="BN1590" s="14" t="s">
        <v>5537</v>
      </c>
      <c r="BO1590" s="14" t="str">
        <f>_xlfn.XLOOKUP(B1590,'[4]cell downs 18042026 17h'!$B:$B,'[4]cell downs 18042026 17h'!$B:$B,"")</f>
        <v/>
      </c>
      <c r="BP1590" s="14" t="str">
        <f>_xlfn.XLOOKUP(B1590,'[5]Cells Huawei 19042026 15h'!$B:$B,'[5]Cells Huawei 19042026 15h'!$B:$B,"")</f>
        <v/>
      </c>
      <c r="BQ1590" s="9" t="str">
        <f>_xlfn.XLOOKUP(B1590,'[6]cells down 19042026 9H40'!$B:$B,'[6]cells down 19042026 9H40'!$B:$B,"")</f>
        <v/>
      </c>
      <c r="BR1590" s="9" t="s">
        <v>4841</v>
      </c>
      <c r="BS1590" s="9" t="s">
        <v>5537</v>
      </c>
      <c r="BT1590" s="108"/>
    </row>
    <row r="1591" spans="1:72" s="9" customFormat="1" ht="18" customHeight="1" x14ac:dyDescent="0.35">
      <c r="A1591" s="1" t="s">
        <v>4161</v>
      </c>
      <c r="B1591" s="8" t="s">
        <v>4162</v>
      </c>
      <c r="C1591" s="3" t="str">
        <f>_xlfn.XLOOKUP(B1591,'[1]daily break down'!$D:$D,'[1]daily break down'!$E:$E,"")</f>
        <v>Yaounde</v>
      </c>
      <c r="D1591" s="1" t="s">
        <v>21</v>
      </c>
      <c r="E1591" s="1" t="s">
        <v>36</v>
      </c>
      <c r="F1591" s="3" t="s">
        <v>37</v>
      </c>
      <c r="G1591" s="1" t="s">
        <v>2778</v>
      </c>
      <c r="H1591" s="34" t="str">
        <f>_xlfn.XLOOKUP(B1591,[2]CALCULATION!$B:$B,[2]CALCULATION!$H:$H,"")</f>
        <v>ZTE</v>
      </c>
      <c r="I1591" s="28">
        <v>0</v>
      </c>
      <c r="J1591" s="28">
        <v>0</v>
      </c>
      <c r="K1591" s="28">
        <v>0</v>
      </c>
      <c r="L1591" s="28">
        <v>0</v>
      </c>
      <c r="M1591" s="28">
        <v>0</v>
      </c>
      <c r="N1591" s="28">
        <v>0</v>
      </c>
      <c r="O1591" s="28">
        <v>0</v>
      </c>
      <c r="P1591" s="28">
        <v>0</v>
      </c>
      <c r="Q1591" s="28">
        <v>0</v>
      </c>
      <c r="R1591" s="28">
        <v>0</v>
      </c>
      <c r="S1591" s="93">
        <v>0</v>
      </c>
      <c r="T1591" s="93">
        <f>_xlfn.XLOOKUP(B1591,'[3]Nur des jours'!$B:$B,'[3]Nur des jours'!$U:$U,"")</f>
        <v>0</v>
      </c>
      <c r="U1591" s="93">
        <v>0</v>
      </c>
      <c r="V1591" s="93">
        <v>0</v>
      </c>
      <c r="W1591" s="93">
        <v>0</v>
      </c>
      <c r="X1591" s="93">
        <v>0</v>
      </c>
      <c r="Y1591" s="93">
        <v>0</v>
      </c>
      <c r="Z1591" s="93">
        <v>0</v>
      </c>
      <c r="AA1591" s="93">
        <v>0</v>
      </c>
      <c r="AB1591" s="93">
        <v>0</v>
      </c>
      <c r="AC1591" s="93">
        <f>_xlfn.XLOOKUP(B1591,'[3]Nur des jours'!$B:$B,'[3]Nur des jours'!$N:$N,"")</f>
        <v>0</v>
      </c>
      <c r="AD1591" s="93">
        <v>0</v>
      </c>
      <c r="AE1591" s="93">
        <v>0</v>
      </c>
      <c r="AF1591" s="93">
        <v>0</v>
      </c>
      <c r="AG1591" s="93"/>
      <c r="AH1591" s="93">
        <v>0</v>
      </c>
      <c r="AI1591" s="93">
        <v>0</v>
      </c>
      <c r="AJ1591" s="93">
        <v>0</v>
      </c>
      <c r="AK1591" s="93">
        <v>0</v>
      </c>
      <c r="AL1591" s="93">
        <v>0</v>
      </c>
      <c r="AM1591" s="49" t="s">
        <v>5559</v>
      </c>
      <c r="AN1591" s="49"/>
      <c r="AO1591" s="48" t="str" cm="1">
        <f t="array" ref="AO1591">IFERROR(_xlfn.IFS(
AQ1591="MPR ISSUE","PDH",
AQ1591="BSS Hardware Issue","BSS",
AQ1591="Sites strategiques, MLL, Pylone, etc.","ENVTECH",
AQ1591="AKTIVCO DEFAUT GE &amp; POWER Cabinet","AKTIVCO",
AQ1591="AKTIVCO Coupure ENEO &amp; Baisse de tension","AKTIVCO GRID ONLY",
AQ1591="Coupure ENEO &amp; Baisse de tension","IHS GRID ONLY",
AQ1591="Defaut GE &amp; POWER Cabinet","IHS",
AQ1591="Sharing","Partners",
AQ1591="Sites strategiques &amp; DataCenter","SST &amp; DC",
AQ1591="Exclu","Exclu",
AQ1591="SAT","SAT",
AQ1591="SPARE-ISSUE","SPARE-ISSUE",
AQ1591="Fiber CAmtel","TRANS_FO_CAMTEL",
AQ1591="Fiber AOF","Fiber AOF",
AQ1591="Projet OCM (HUAWEI)","TRAVAUX-HUAWEI",
AQ1591="Projet OCM (NOKIA)","TRAVAUX-NOKIA",
AQ1591="ACCESS-ISSUE","ACCESS-ISSUE",
AQ1591="Projet OCM (ZTE, NOKIA, autres projets)","TRAVAUX OCM",
AQ1591="No root CAuse","No root cause",
AQ1591="ODU HS","PDH",
AQ1591="IP &amp; VLAN","PDH",
AQ1591="Warehouse HUAWEI","SPARE-ISSUE",
AQ1591="SPARE-HS","SPARE-ISSUE",
AQ1591="Power Telco","BSS",AQ1591="no impacts","no impacts"
),"")</f>
        <v>No root cause</v>
      </c>
      <c r="AP1591" s="48" t="str" cm="1">
        <f t="array" ref="AP1591">IFERROR(_xlfn.IFS(
AQ1591="MPR ISSUE","TX ISSUE",
AQ1591="BSS Hardware Issue","RAN ISSUE",
AQ1591="Sites strategiques, MLL, Pylone, etc.","ENVTECH",
AQ1591="AKTIVCO DEFAUT GE &amp; POWER Cabinet","POWER ISSUE",
AQ1591="AKTIVCO Coupure ENEO &amp; Baisse de tension","POWER ISSUE",
AQ1591="Coupure ENEO &amp; Baisse de tension","POWER ISSUE",
AQ1591="Defaut GE &amp; POWER Cabinet","POWER ISSUE",
AQ1591="Sharing","POWER ISSUE",
AQ1591="Sites strategiques &amp; DataCenter","POWER ISSUE",
AQ1591="Exclu","Exclu",
AQ1591="SAT","TX ISSUE",
AQ1591="SPARE-ISSUE","SPARE-ISSUE",
AQ1591="Fiber CAmtel","TX ISSUE",
AQ1591="Fiber AOF","TX ISSUE",
AQ1591="Projet OCM (HUAWEI)","TRAVAUX-HUAWEI",
AQ1591="Projet OCM (NOKIA)","TRAVAUX -NOKIA",
AQ1591="ACCESS-ISSUE","ACCESS-ISSUE",
AQ1591="Projet OCM (ZTE, NOKIA, autres projets)","TRAVAUX OCM",
AQ1591="No root CAuse","No root cause",
AQ1591="ODU HS","TX ISSUE",
AQ1591="IP &amp; VLAN","TX ISSUE",
AQ1591="Warehouse HUAWEI","SPARE-ISSUE",
AQ1591="SPARE-HS","SPARE-ISSUE",
AQ1591="Power Telco","RAN ISSUE",AQ1591="no impacts","no impacts"
),"")</f>
        <v>No root cause</v>
      </c>
      <c r="AQ1591" s="67" t="s">
        <v>5344</v>
      </c>
      <c r="AR1591" s="48" t="str" cm="1">
        <f t="array" ref="AR1591">IFERROR(_xlfn.IFS(
AQ1591="MPR ISSUE","ACTIVE",
AQ1591="BSS Hardware Issue","ACTIVE",
AQ1591="Sites strategiques, MLL, Pylone, etc.","PASSIVE",
AQ1591="AKTIVCO DEFAUT GE &amp; POWER Cabinet","PASSIVE",
AQ1591="AKTIVCO Coupure ENEO &amp; Baisse de tension","PASSIVE",
AQ1591="Coupure ENEO &amp; Baisse de tension","PASSIVE",
AQ1591="Defaut GE &amp; POWER Cabinet","PASSIVE",
AQ1591="Sharing","PASSIVE",
AQ1591="Sites strategiques &amp; DataCenter","PASSIVE",
AQ1591="Exclu","Exclu",
AQ1591="SAT","ACTIVE",
AQ1591="SPARE-ISSUE","SPARE-ISSUE",
AQ1591="Fiber CAmtel","ACTIVE",
AQ1591="Fiber AOF","ACTIVE",
AQ1591="Projet OCM (HUAWEI)","PLANNED WORKS",
AQ1591="Projet OCM (NOKIA)","PLANNED WORKS",
AQ1591="ACCESS-ISSUE","ACCESS-ISSUE",
AQ1591="Projet OCM (ZTE, NOKIA, autres projets)","PLANNED WORKS",
AQ1591="No root CAuse","No root cause",
AQ1591="ODU HS","ACTIVE",
AQ1591="IP &amp; VLAN","ACTIVE",
AQ1591="Warehouse HUAWEI","SPARE-ISSUE",
AQ1591="SPARE-HS","SPARE-ISSUE",
AQ1591="Power Telco","ACTIVE", AQ1591="no impacts","no impacts"
),"")</f>
        <v>No root cause</v>
      </c>
      <c r="AS1591" s="92" t="s">
        <v>5537</v>
      </c>
      <c r="AT1591" s="98" t="s">
        <v>4162</v>
      </c>
      <c r="AV1591" s="17" t="s">
        <v>5537</v>
      </c>
      <c r="AW1591" s="7" t="s">
        <v>5537</v>
      </c>
      <c r="AX1591" s="6" t="s">
        <v>5537</v>
      </c>
      <c r="AY1591" s="7"/>
      <c r="AZ1591" s="3" t="s">
        <v>5537</v>
      </c>
      <c r="BA1591" s="18" t="s">
        <v>5537</v>
      </c>
      <c r="BB1591" s="18" t="s">
        <v>5537</v>
      </c>
      <c r="BC1591" s="18" t="s">
        <v>5537</v>
      </c>
      <c r="BD1591" s="18" t="s">
        <v>5537</v>
      </c>
      <c r="BE1591" s="18" t="s">
        <v>5537</v>
      </c>
      <c r="BF1591" s="18" t="s">
        <v>5537</v>
      </c>
      <c r="BG1591" s="18" t="s">
        <v>5537</v>
      </c>
      <c r="BH1591" s="18" t="s">
        <v>5537</v>
      </c>
      <c r="BI1591" s="18" t="s">
        <v>5537</v>
      </c>
      <c r="BJ1591" s="18" t="s">
        <v>5537</v>
      </c>
      <c r="BK1591" s="18" t="s">
        <v>5537</v>
      </c>
      <c r="BL1591" s="9" t="s">
        <v>5537</v>
      </c>
      <c r="BM1591" s="14" t="s">
        <v>5537</v>
      </c>
      <c r="BN1591" s="14" t="s">
        <v>5537</v>
      </c>
      <c r="BO1591" s="14" t="str">
        <f>_xlfn.XLOOKUP(B1591,'[4]cell downs 18042026 17h'!$B:$B,'[4]cell downs 18042026 17h'!$B:$B,"")</f>
        <v/>
      </c>
      <c r="BP1591" s="14" t="str">
        <f>_xlfn.XLOOKUP(B1591,'[5]Cells Huawei 19042026 15h'!$B:$B,'[5]Cells Huawei 19042026 15h'!$B:$B,"")</f>
        <v/>
      </c>
      <c r="BQ1591" s="9" t="str">
        <f>_xlfn.XLOOKUP(B1591,'[6]cells down 19042026 9H40'!$B:$B,'[6]cells down 19042026 9H40'!$B:$B,"")</f>
        <v/>
      </c>
      <c r="BR1591" s="9" t="s">
        <v>5537</v>
      </c>
      <c r="BS1591" s="9" t="s">
        <v>12</v>
      </c>
      <c r="BT1591" s="108"/>
    </row>
    <row r="1592" spans="1:72" s="9" customFormat="1" x14ac:dyDescent="0.35">
      <c r="A1592" s="1" t="s">
        <v>2699</v>
      </c>
      <c r="B1592" s="8" t="s">
        <v>2700</v>
      </c>
      <c r="C1592" s="3" t="str">
        <f>_xlfn.XLOOKUP(B1592,'[1]daily break down'!$D:$D,'[1]daily break down'!$E:$E,"")</f>
        <v>Yaounde</v>
      </c>
      <c r="D1592" s="1" t="s">
        <v>11</v>
      </c>
      <c r="E1592" s="1" t="s">
        <v>12</v>
      </c>
      <c r="F1592" s="3" t="s">
        <v>37</v>
      </c>
      <c r="G1592" s="1" t="s">
        <v>38</v>
      </c>
      <c r="H1592" s="34" t="str">
        <f>_xlfn.XLOOKUP(B1592,[2]CALCULATION!$B:$B,[2]CALCULATION!$H:$H,"")</f>
        <v>ZTE</v>
      </c>
      <c r="I1592" s="28">
        <v>0</v>
      </c>
      <c r="J1592" s="28">
        <v>0</v>
      </c>
      <c r="K1592" s="28">
        <v>0</v>
      </c>
      <c r="L1592" s="28">
        <v>0.20280267554710912</v>
      </c>
      <c r="M1592" s="28">
        <v>0</v>
      </c>
      <c r="N1592" s="28">
        <v>0</v>
      </c>
      <c r="O1592" s="28">
        <v>0</v>
      </c>
      <c r="P1592" s="28">
        <v>0</v>
      </c>
      <c r="Q1592" s="28">
        <v>0</v>
      </c>
      <c r="R1592" s="28">
        <v>0</v>
      </c>
      <c r="S1592" s="93">
        <v>0</v>
      </c>
      <c r="T1592" s="93">
        <f>_xlfn.XLOOKUP(B1592,'[3]Nur des jours'!$B:$B,'[3]Nur des jours'!$U:$U,"")</f>
        <v>0</v>
      </c>
      <c r="U1592" s="93">
        <v>0.11913832316020478</v>
      </c>
      <c r="V1592" s="93">
        <v>0</v>
      </c>
      <c r="W1592" s="93">
        <v>0</v>
      </c>
      <c r="X1592" s="93">
        <v>0</v>
      </c>
      <c r="Y1592" s="93">
        <v>0</v>
      </c>
      <c r="Z1592" s="93">
        <v>0</v>
      </c>
      <c r="AA1592" s="93">
        <v>0</v>
      </c>
      <c r="AB1592" s="93">
        <v>0</v>
      </c>
      <c r="AC1592" s="93">
        <f>_xlfn.XLOOKUP(B1592,'[3]Nur des jours'!$B:$B,'[3]Nur des jours'!$N:$N,"")</f>
        <v>0</v>
      </c>
      <c r="AD1592" s="93">
        <v>0</v>
      </c>
      <c r="AE1592" s="93">
        <v>0</v>
      </c>
      <c r="AF1592" s="93">
        <v>0</v>
      </c>
      <c r="AG1592" s="93"/>
      <c r="AH1592" s="93">
        <v>0</v>
      </c>
      <c r="AI1592" s="93">
        <v>0</v>
      </c>
      <c r="AJ1592" s="93">
        <v>0</v>
      </c>
      <c r="AK1592" s="93">
        <v>0</v>
      </c>
      <c r="AL1592" s="93">
        <v>0</v>
      </c>
      <c r="AM1592" s="49" t="s">
        <v>5559</v>
      </c>
      <c r="AN1592" s="49"/>
      <c r="AO1592" s="48" t="str" cm="1">
        <f t="array" ref="AO1592">IFERROR(_xlfn.IFS(
AQ1592="MPR ISSUE","PDH",
AQ1592="BSS Hardware Issue","BSS",
AQ1592="Sites strategiques, MLL, Pylone, etc.","ENVTECH",
AQ1592="AKTIVCO DEFAUT GE &amp; POWER Cabinet","AKTIVCO",
AQ1592="AKTIVCO Coupure ENEO &amp; Baisse de tension","AKTIVCO GRID ONLY",
AQ1592="Coupure ENEO &amp; Baisse de tension","IHS GRID ONLY",
AQ1592="Defaut GE &amp; POWER Cabinet","IHS",
AQ1592="Sharing","Partners",
AQ1592="Sites strategiques &amp; DataCenter","SST &amp; DC",
AQ1592="Exclu","Exclu",
AQ1592="SAT","SAT",
AQ1592="SPARE-ISSUE","SPARE-ISSUE",
AQ1592="Fiber CAmtel","TRANS_FO_CAMTEL",
AQ1592="Fiber AOF","Fiber AOF",
AQ1592="Projet OCM (HUAWEI)","TRAVAUX-HUAWEI",
AQ1592="Projet OCM (NOKIA)","TRAVAUX-NOKIA",
AQ1592="ACCESS-ISSUE","ACCESS-ISSUE",
AQ1592="Projet OCM (ZTE, NOKIA, autres projets)","TRAVAUX OCM",
AQ1592="No root CAuse","No root cause",
AQ1592="ODU HS","PDH",
AQ1592="IP &amp; VLAN","PDH",
AQ1592="Warehouse HUAWEI","SPARE-ISSUE",
AQ1592="SPARE-HS","SPARE-ISSUE",
AQ1592="Power Telco","BSS",AQ1592="no impacts","no impacts"
),"")</f>
        <v>No root cause</v>
      </c>
      <c r="AP1592" s="48" t="str" cm="1">
        <f t="array" ref="AP1592">IFERROR(_xlfn.IFS(
AQ1592="MPR ISSUE","TX ISSUE",
AQ1592="BSS Hardware Issue","RAN ISSUE",
AQ1592="Sites strategiques, MLL, Pylone, etc.","ENVTECH",
AQ1592="AKTIVCO DEFAUT GE &amp; POWER Cabinet","POWER ISSUE",
AQ1592="AKTIVCO Coupure ENEO &amp; Baisse de tension","POWER ISSUE",
AQ1592="Coupure ENEO &amp; Baisse de tension","POWER ISSUE",
AQ1592="Defaut GE &amp; POWER Cabinet","POWER ISSUE",
AQ1592="Sharing","POWER ISSUE",
AQ1592="Sites strategiques &amp; DataCenter","POWER ISSUE",
AQ1592="Exclu","Exclu",
AQ1592="SAT","TX ISSUE",
AQ1592="SPARE-ISSUE","SPARE-ISSUE",
AQ1592="Fiber CAmtel","TX ISSUE",
AQ1592="Fiber AOF","TX ISSUE",
AQ1592="Projet OCM (HUAWEI)","TRAVAUX-HUAWEI",
AQ1592="Projet OCM (NOKIA)","TRAVAUX -NOKIA",
AQ1592="ACCESS-ISSUE","ACCESS-ISSUE",
AQ1592="Projet OCM (ZTE, NOKIA, autres projets)","TRAVAUX OCM",
AQ1592="No root CAuse","No root cause",
AQ1592="ODU HS","TX ISSUE",
AQ1592="IP &amp; VLAN","TX ISSUE",
AQ1592="Warehouse HUAWEI","SPARE-ISSUE",
AQ1592="SPARE-HS","SPARE-ISSUE",
AQ1592="Power Telco","RAN ISSUE",AQ1592="no impacts","no impacts"
),"")</f>
        <v>No root cause</v>
      </c>
      <c r="AQ1592" s="126" t="s">
        <v>5344</v>
      </c>
      <c r="AR1592" s="48" t="str" cm="1">
        <f t="array" ref="AR1592">IFERROR(_xlfn.IFS(
AQ1592="MPR ISSUE","ACTIVE",
AQ1592="BSS Hardware Issue","ACTIVE",
AQ1592="Sites strategiques, MLL, Pylone, etc.","PASSIVE",
AQ1592="AKTIVCO DEFAUT GE &amp; POWER Cabinet","PASSIVE",
AQ1592="AKTIVCO Coupure ENEO &amp; Baisse de tension","PASSIVE",
AQ1592="Coupure ENEO &amp; Baisse de tension","PASSIVE",
AQ1592="Defaut GE &amp; POWER Cabinet","PASSIVE",
AQ1592="Sharing","PASSIVE",
AQ1592="Sites strategiques &amp; DataCenter","PASSIVE",
AQ1592="Exclu","Exclu",
AQ1592="SAT","ACTIVE",
AQ1592="SPARE-ISSUE","SPARE-ISSUE",
AQ1592="Fiber CAmtel","ACTIVE",
AQ1592="Fiber AOF","ACTIVE",
AQ1592="Projet OCM (HUAWEI)","PLANNED WORKS",
AQ1592="Projet OCM (NOKIA)","PLANNED WORKS",
AQ1592="ACCESS-ISSUE","ACCESS-ISSUE",
AQ1592="Projet OCM (ZTE, NOKIA, autres projets)","PLANNED WORKS",
AQ1592="No root CAuse","No root cause",
AQ1592="ODU HS","ACTIVE",
AQ1592="IP &amp; VLAN","ACTIVE",
AQ1592="Warehouse HUAWEI","SPARE-ISSUE",
AQ1592="SPARE-HS","SPARE-ISSUE",
AQ1592="Power Telco","ACTIVE", AQ1592="no impacts","no impacts"
),"")</f>
        <v>No root cause</v>
      </c>
      <c r="AS1592" s="92" t="s">
        <v>5537</v>
      </c>
      <c r="AT1592" s="98" t="s">
        <v>2700</v>
      </c>
      <c r="AV1592" s="17" t="s">
        <v>5537</v>
      </c>
      <c r="AW1592" s="7" t="s">
        <v>5537</v>
      </c>
      <c r="AX1592" s="6" t="s">
        <v>5537</v>
      </c>
      <c r="AY1592" s="7"/>
      <c r="AZ1592" s="3" t="s">
        <v>5537</v>
      </c>
      <c r="BA1592" s="18" t="s">
        <v>5537</v>
      </c>
      <c r="BB1592" s="18" t="s">
        <v>5537</v>
      </c>
      <c r="BC1592" s="18" t="s">
        <v>5537</v>
      </c>
      <c r="BD1592" s="18" t="s">
        <v>5537</v>
      </c>
      <c r="BE1592" s="18" t="s">
        <v>5537</v>
      </c>
      <c r="BF1592" s="18" t="s">
        <v>5537</v>
      </c>
      <c r="BG1592" s="18" t="s">
        <v>5537</v>
      </c>
      <c r="BH1592" s="18" t="s">
        <v>5537</v>
      </c>
      <c r="BI1592" s="18" t="s">
        <v>5537</v>
      </c>
      <c r="BJ1592" s="18" t="s">
        <v>5537</v>
      </c>
      <c r="BK1592" s="18" t="s">
        <v>5537</v>
      </c>
      <c r="BL1592" s="9" t="s">
        <v>5537</v>
      </c>
      <c r="BM1592" s="14" t="s">
        <v>5537</v>
      </c>
      <c r="BN1592" s="14" t="s">
        <v>5537</v>
      </c>
      <c r="BO1592" s="14" t="str">
        <f>_xlfn.XLOOKUP(B1592,'[4]cell downs 18042026 17h'!$B:$B,'[4]cell downs 18042026 17h'!$B:$B,"")</f>
        <v/>
      </c>
      <c r="BP1592" s="14" t="str">
        <f>_xlfn.XLOOKUP(B1592,'[5]Cells Huawei 19042026 15h'!$B:$B,'[5]Cells Huawei 19042026 15h'!$B:$B,"")</f>
        <v/>
      </c>
      <c r="BQ1592" s="9" t="str">
        <f>_xlfn.XLOOKUP(B1592,'[6]cells down 19042026 9H40'!$B:$B,'[6]cells down 19042026 9H40'!$B:$B,"")</f>
        <v/>
      </c>
      <c r="BR1592" s="9" t="s">
        <v>2700</v>
      </c>
      <c r="BS1592" s="9" t="s">
        <v>318</v>
      </c>
      <c r="BT1592" s="108"/>
    </row>
    <row r="1593" spans="1:72" s="9" customFormat="1" x14ac:dyDescent="0.35">
      <c r="A1593" s="1" t="s">
        <v>1626</v>
      </c>
      <c r="B1593" s="8" t="s">
        <v>1627</v>
      </c>
      <c r="C1593" s="3" t="str">
        <f>_xlfn.XLOOKUP(B1593,'[1]daily break down'!$D:$D,'[1]daily break down'!$E:$E,"")</f>
        <v>Yaounde</v>
      </c>
      <c r="D1593" s="1" t="s">
        <v>21</v>
      </c>
      <c r="E1593" s="1" t="s">
        <v>36</v>
      </c>
      <c r="F1593" s="3" t="s">
        <v>37</v>
      </c>
      <c r="G1593" s="1" t="s">
        <v>38</v>
      </c>
      <c r="H1593" s="34" t="str">
        <f>_xlfn.XLOOKUP(B1593,[2]CALCULATION!$B:$B,[2]CALCULATION!$H:$H,"")</f>
        <v>ZTE</v>
      </c>
      <c r="I1593" s="28">
        <v>0</v>
      </c>
      <c r="J1593" s="28">
        <v>0</v>
      </c>
      <c r="K1593" s="28">
        <v>0</v>
      </c>
      <c r="L1593" s="28">
        <v>0</v>
      </c>
      <c r="M1593" s="28">
        <v>0</v>
      </c>
      <c r="N1593" s="28">
        <v>0</v>
      </c>
      <c r="O1593" s="28">
        <v>0</v>
      </c>
      <c r="P1593" s="28">
        <v>0</v>
      </c>
      <c r="Q1593" s="28">
        <v>0</v>
      </c>
      <c r="R1593" s="28">
        <v>0</v>
      </c>
      <c r="S1593" s="93">
        <v>0</v>
      </c>
      <c r="T1593" s="93">
        <f>_xlfn.XLOOKUP(B1593,'[3]Nur des jours'!$B:$B,'[3]Nur des jours'!$U:$U,"")</f>
        <v>0</v>
      </c>
      <c r="U1593" s="93">
        <v>0</v>
      </c>
      <c r="V1593" s="93">
        <v>0</v>
      </c>
      <c r="W1593" s="93">
        <v>0</v>
      </c>
      <c r="X1593" s="93">
        <v>0</v>
      </c>
      <c r="Y1593" s="93">
        <v>0</v>
      </c>
      <c r="Z1593" s="93">
        <v>0</v>
      </c>
      <c r="AA1593" s="93">
        <v>0</v>
      </c>
      <c r="AB1593" s="93">
        <v>0</v>
      </c>
      <c r="AC1593" s="93">
        <f>_xlfn.XLOOKUP(B1593,'[3]Nur des jours'!$B:$B,'[3]Nur des jours'!$N:$N,"")</f>
        <v>0</v>
      </c>
      <c r="AD1593" s="93">
        <v>0</v>
      </c>
      <c r="AE1593" s="93">
        <v>0</v>
      </c>
      <c r="AF1593" s="93">
        <v>0</v>
      </c>
      <c r="AG1593" s="93"/>
      <c r="AH1593" s="93">
        <v>0</v>
      </c>
      <c r="AI1593" s="93">
        <v>0</v>
      </c>
      <c r="AJ1593" s="93">
        <v>0</v>
      </c>
      <c r="AK1593" s="93">
        <v>0</v>
      </c>
      <c r="AL1593" s="93">
        <v>0</v>
      </c>
      <c r="AM1593" s="49" t="s">
        <v>5559</v>
      </c>
      <c r="AN1593" s="49"/>
      <c r="AO1593" s="48" t="str" cm="1">
        <f t="array" ref="AO1593">IFERROR(_xlfn.IFS(
AQ1593="MPR ISSUE","PDH",
AQ1593="BSS Hardware Issue","BSS",
AQ1593="Sites strategiques, MLL, Pylone, etc.","ENVTECH",
AQ1593="AKTIVCO DEFAUT GE &amp; POWER Cabinet","AKTIVCO",
AQ1593="AKTIVCO Coupure ENEO &amp; Baisse de tension","AKTIVCO GRID ONLY",
AQ1593="Coupure ENEO &amp; Baisse de tension","IHS GRID ONLY",
AQ1593="Defaut GE &amp; POWER Cabinet","IHS",
AQ1593="Sharing","Partners",
AQ1593="Sites strategiques &amp; DataCenter","SST &amp; DC",
AQ1593="Exclu","Exclu",
AQ1593="SAT","SAT",
AQ1593="SPARE-ISSUE","SPARE-ISSUE",
AQ1593="Fiber CAmtel","TRANS_FO_CAMTEL",
AQ1593="Fiber AOF","Fiber AOF",
AQ1593="Projet OCM (HUAWEI)","TRAVAUX-HUAWEI",
AQ1593="Projet OCM (NOKIA)","TRAVAUX-NOKIA",
AQ1593="ACCESS-ISSUE","ACCESS-ISSUE",
AQ1593="Projet OCM (ZTE, NOKIA, autres projets)","TRAVAUX OCM",
AQ1593="No root CAuse","No root cause",
AQ1593="ODU HS","PDH",
AQ1593="IP &amp; VLAN","PDH",
AQ1593="Warehouse HUAWEI","SPARE-ISSUE",
AQ1593="SPARE-HS","SPARE-ISSUE",
AQ1593="Power Telco","BSS",AQ1593="no impacts","no impacts"
),"")</f>
        <v>No root cause</v>
      </c>
      <c r="AP1593" s="48" t="str" cm="1">
        <f t="array" ref="AP1593">IFERROR(_xlfn.IFS(
AQ1593="MPR ISSUE","TX ISSUE",
AQ1593="BSS Hardware Issue","RAN ISSUE",
AQ1593="Sites strategiques, MLL, Pylone, etc.","ENVTECH",
AQ1593="AKTIVCO DEFAUT GE &amp; POWER Cabinet","POWER ISSUE",
AQ1593="AKTIVCO Coupure ENEO &amp; Baisse de tension","POWER ISSUE",
AQ1593="Coupure ENEO &amp; Baisse de tension","POWER ISSUE",
AQ1593="Defaut GE &amp; POWER Cabinet","POWER ISSUE",
AQ1593="Sharing","POWER ISSUE",
AQ1593="Sites strategiques &amp; DataCenter","POWER ISSUE",
AQ1593="Exclu","Exclu",
AQ1593="SAT","TX ISSUE",
AQ1593="SPARE-ISSUE","SPARE-ISSUE",
AQ1593="Fiber CAmtel","TX ISSUE",
AQ1593="Fiber AOF","TX ISSUE",
AQ1593="Projet OCM (HUAWEI)","TRAVAUX-HUAWEI",
AQ1593="Projet OCM (NOKIA)","TRAVAUX -NOKIA",
AQ1593="ACCESS-ISSUE","ACCESS-ISSUE",
AQ1593="Projet OCM (ZTE, NOKIA, autres projets)","TRAVAUX OCM",
AQ1593="No root CAuse","No root cause",
AQ1593="ODU HS","TX ISSUE",
AQ1593="IP &amp; VLAN","TX ISSUE",
AQ1593="Warehouse HUAWEI","SPARE-ISSUE",
AQ1593="SPARE-HS","SPARE-ISSUE",
AQ1593="Power Telco","RAN ISSUE",AQ1593="no impacts","no impacts"
),"")</f>
        <v>No root cause</v>
      </c>
      <c r="AQ1593" s="67" t="s">
        <v>5344</v>
      </c>
      <c r="AR1593" s="48" t="str" cm="1">
        <f t="array" ref="AR1593">IFERROR(_xlfn.IFS(
AQ1593="MPR ISSUE","ACTIVE",
AQ1593="BSS Hardware Issue","ACTIVE",
AQ1593="Sites strategiques, MLL, Pylone, etc.","PASSIVE",
AQ1593="AKTIVCO DEFAUT GE &amp; POWER Cabinet","PASSIVE",
AQ1593="AKTIVCO Coupure ENEO &amp; Baisse de tension","PASSIVE",
AQ1593="Coupure ENEO &amp; Baisse de tension","PASSIVE",
AQ1593="Defaut GE &amp; POWER Cabinet","PASSIVE",
AQ1593="Sharing","PASSIVE",
AQ1593="Sites strategiques &amp; DataCenter","PASSIVE",
AQ1593="Exclu","Exclu",
AQ1593="SAT","ACTIVE",
AQ1593="SPARE-ISSUE","SPARE-ISSUE",
AQ1593="Fiber CAmtel","ACTIVE",
AQ1593="Fiber AOF","ACTIVE",
AQ1593="Projet OCM (HUAWEI)","PLANNED WORKS",
AQ1593="Projet OCM (NOKIA)","PLANNED WORKS",
AQ1593="ACCESS-ISSUE","ACCESS-ISSUE",
AQ1593="Projet OCM (ZTE, NOKIA, autres projets)","PLANNED WORKS",
AQ1593="No root CAuse","No root cause",
AQ1593="ODU HS","ACTIVE",
AQ1593="IP &amp; VLAN","ACTIVE",
AQ1593="Warehouse HUAWEI","SPARE-ISSUE",
AQ1593="SPARE-HS","SPARE-ISSUE",
AQ1593="Power Telco","ACTIVE", AQ1593="no impacts","no impacts"
),"")</f>
        <v>No root cause</v>
      </c>
      <c r="AS1593" s="92" t="s">
        <v>5537</v>
      </c>
      <c r="AT1593" s="98" t="s">
        <v>1627</v>
      </c>
      <c r="AV1593" s="17" t="s">
        <v>5537</v>
      </c>
      <c r="AW1593" s="7" t="s">
        <v>5537</v>
      </c>
      <c r="AX1593" s="6" t="s">
        <v>5537</v>
      </c>
      <c r="AY1593" s="7"/>
      <c r="AZ1593" s="3" t="s">
        <v>5537</v>
      </c>
      <c r="BA1593" s="18" t="s">
        <v>5537</v>
      </c>
      <c r="BB1593" s="18" t="s">
        <v>5537</v>
      </c>
      <c r="BC1593" s="18" t="s">
        <v>5537</v>
      </c>
      <c r="BD1593" s="18" t="s">
        <v>5537</v>
      </c>
      <c r="BE1593" s="18" t="s">
        <v>5537</v>
      </c>
      <c r="BF1593" s="18" t="s">
        <v>5537</v>
      </c>
      <c r="BG1593" s="18" t="s">
        <v>5537</v>
      </c>
      <c r="BH1593" s="18" t="s">
        <v>5537</v>
      </c>
      <c r="BI1593" s="18" t="s">
        <v>5537</v>
      </c>
      <c r="BJ1593" s="18" t="s">
        <v>5537</v>
      </c>
      <c r="BK1593" s="18" t="s">
        <v>5537</v>
      </c>
      <c r="BL1593" s="9" t="s">
        <v>5537</v>
      </c>
      <c r="BM1593" s="14" t="s">
        <v>5537</v>
      </c>
      <c r="BN1593" s="14" t="s">
        <v>5537</v>
      </c>
      <c r="BO1593" s="14" t="str">
        <f>_xlfn.XLOOKUP(B1593,'[4]cell downs 18042026 17h'!$B:$B,'[4]cell downs 18042026 17h'!$B:$B,"")</f>
        <v/>
      </c>
      <c r="BP1593" s="14" t="str">
        <f>_xlfn.XLOOKUP(B1593,'[5]Cells Huawei 19042026 15h'!$B:$B,'[5]Cells Huawei 19042026 15h'!$B:$B,"")</f>
        <v/>
      </c>
      <c r="BQ1593" s="9" t="str">
        <f>_xlfn.XLOOKUP(B1593,'[6]cells down 19042026 9H40'!$B:$B,'[6]cells down 19042026 9H40'!$B:$B,"")</f>
        <v/>
      </c>
      <c r="BR1593" s="9" t="s">
        <v>5537</v>
      </c>
      <c r="BS1593" s="9" t="s">
        <v>5537</v>
      </c>
      <c r="BT1593" s="108"/>
    </row>
    <row r="1594" spans="1:72" s="9" customFormat="1" x14ac:dyDescent="0.35">
      <c r="A1594" s="1" t="s">
        <v>4590</v>
      </c>
      <c r="B1594" s="8" t="s">
        <v>4591</v>
      </c>
      <c r="C1594" s="3" t="str">
        <f>_xlfn.XLOOKUP(B1594,'[1]daily break down'!$D:$D,'[1]daily break down'!$E:$E,"")</f>
        <v>Yaounde</v>
      </c>
      <c r="D1594" s="1" t="s">
        <v>21</v>
      </c>
      <c r="E1594" s="1" t="s">
        <v>36</v>
      </c>
      <c r="F1594" s="3" t="s">
        <v>37</v>
      </c>
      <c r="G1594" s="1" t="s">
        <v>38</v>
      </c>
      <c r="H1594" s="34" t="str">
        <f>_xlfn.XLOOKUP(B1594,[2]CALCULATION!$B:$B,[2]CALCULATION!$H:$H,"")</f>
        <v>ZTE</v>
      </c>
      <c r="I1594" s="28">
        <v>0</v>
      </c>
      <c r="J1594" s="28">
        <v>0</v>
      </c>
      <c r="K1594" s="28">
        <v>0</v>
      </c>
      <c r="L1594" s="28">
        <v>0</v>
      </c>
      <c r="M1594" s="28">
        <v>0</v>
      </c>
      <c r="N1594" s="28">
        <v>0</v>
      </c>
      <c r="O1594" s="28">
        <v>0</v>
      </c>
      <c r="P1594" s="28">
        <v>9.8754612151252896</v>
      </c>
      <c r="Q1594" s="28">
        <v>12.299765575730596</v>
      </c>
      <c r="R1594" s="28">
        <v>1.9944433029994322</v>
      </c>
      <c r="S1594" s="93">
        <v>0</v>
      </c>
      <c r="T1594" s="93">
        <f>_xlfn.XLOOKUP(B1594,'[3]Nur des jours'!$B:$B,'[3]Nur des jours'!$U:$U,"")</f>
        <v>0</v>
      </c>
      <c r="U1594" s="93">
        <v>0</v>
      </c>
      <c r="V1594" s="93">
        <v>0</v>
      </c>
      <c r="W1594" s="93">
        <v>0</v>
      </c>
      <c r="X1594" s="93">
        <v>0</v>
      </c>
      <c r="Y1594" s="93">
        <v>0</v>
      </c>
      <c r="Z1594" s="93">
        <v>0</v>
      </c>
      <c r="AA1594" s="93">
        <v>0</v>
      </c>
      <c r="AB1594" s="93">
        <v>0</v>
      </c>
      <c r="AC1594" s="93">
        <f>_xlfn.XLOOKUP(B1594,'[3]Nur des jours'!$B:$B,'[3]Nur des jours'!$N:$N,"")</f>
        <v>0</v>
      </c>
      <c r="AD1594" s="93">
        <v>0</v>
      </c>
      <c r="AE1594" s="93">
        <v>0</v>
      </c>
      <c r="AF1594" s="93">
        <v>0</v>
      </c>
      <c r="AG1594" s="93"/>
      <c r="AH1594" s="93">
        <v>0</v>
      </c>
      <c r="AI1594" s="93">
        <v>0</v>
      </c>
      <c r="AJ1594" s="93">
        <v>0</v>
      </c>
      <c r="AK1594" s="93">
        <v>0</v>
      </c>
      <c r="AL1594" s="93">
        <v>0</v>
      </c>
      <c r="AM1594" s="49" t="s">
        <v>5559</v>
      </c>
      <c r="AN1594" s="49"/>
      <c r="AO1594" s="48" t="str" cm="1">
        <f t="array" ref="AO1594">IFERROR(_xlfn.IFS(
AQ1594="MPR ISSUE","PDH",
AQ1594="BSS Hardware Issue","BSS",
AQ1594="Sites strategiques, MLL, Pylone, etc.","ENVTECH",
AQ1594="AKTIVCO DEFAUT GE &amp; POWER Cabinet","AKTIVCO",
AQ1594="AKTIVCO Coupure ENEO &amp; Baisse de tension","AKTIVCO GRID ONLY",
AQ1594="Coupure ENEO &amp; Baisse de tension","IHS GRID ONLY",
AQ1594="Defaut GE &amp; POWER Cabinet","IHS",
AQ1594="Sharing","Partners",
AQ1594="Sites strategiques &amp; DataCenter","SST &amp; DC",
AQ1594="Exclu","Exclu",
AQ1594="SAT","SAT",
AQ1594="SPARE-ISSUE","SPARE-ISSUE",
AQ1594="Fiber CAmtel","TRANS_FO_CAMTEL",
AQ1594="Fiber AOF","Fiber AOF",
AQ1594="Projet OCM (HUAWEI)","TRAVAUX-HUAWEI",
AQ1594="Projet OCM (NOKIA)","TRAVAUX-NOKIA",
AQ1594="ACCESS-ISSUE","ACCESS-ISSUE",
AQ1594="Projet OCM (ZTE, NOKIA, autres projets)","TRAVAUX OCM",
AQ1594="No root CAuse","No root cause",
AQ1594="ODU HS","PDH",
AQ1594="IP &amp; VLAN","PDH",
AQ1594="Warehouse HUAWEI","SPARE-ISSUE",
AQ1594="SPARE-HS","SPARE-ISSUE",
AQ1594="Power Telco","BSS",AQ1594="no impacts","no impacts"
),"")</f>
        <v>No root cause</v>
      </c>
      <c r="AP1594" s="48" t="str" cm="1">
        <f t="array" ref="AP1594">IFERROR(_xlfn.IFS(
AQ1594="MPR ISSUE","TX ISSUE",
AQ1594="BSS Hardware Issue","RAN ISSUE",
AQ1594="Sites strategiques, MLL, Pylone, etc.","ENVTECH",
AQ1594="AKTIVCO DEFAUT GE &amp; POWER Cabinet","POWER ISSUE",
AQ1594="AKTIVCO Coupure ENEO &amp; Baisse de tension","POWER ISSUE",
AQ1594="Coupure ENEO &amp; Baisse de tension","POWER ISSUE",
AQ1594="Defaut GE &amp; POWER Cabinet","POWER ISSUE",
AQ1594="Sharing","POWER ISSUE",
AQ1594="Sites strategiques &amp; DataCenter","POWER ISSUE",
AQ1594="Exclu","Exclu",
AQ1594="SAT","TX ISSUE",
AQ1594="SPARE-ISSUE","SPARE-ISSUE",
AQ1594="Fiber CAmtel","TX ISSUE",
AQ1594="Fiber AOF","TX ISSUE",
AQ1594="Projet OCM (HUAWEI)","TRAVAUX-HUAWEI",
AQ1594="Projet OCM (NOKIA)","TRAVAUX -NOKIA",
AQ1594="ACCESS-ISSUE","ACCESS-ISSUE",
AQ1594="Projet OCM (ZTE, NOKIA, autres projets)","TRAVAUX OCM",
AQ1594="No root CAuse","No root cause",
AQ1594="ODU HS","TX ISSUE",
AQ1594="IP &amp; VLAN","TX ISSUE",
AQ1594="Warehouse HUAWEI","SPARE-ISSUE",
AQ1594="SPARE-HS","SPARE-ISSUE",
AQ1594="Power Telco","RAN ISSUE",AQ1594="no impacts","no impacts"
),"")</f>
        <v>No root cause</v>
      </c>
      <c r="AQ1594" s="67" t="s">
        <v>5344</v>
      </c>
      <c r="AR1594" s="48" t="str" cm="1">
        <f t="array" ref="AR1594">IFERROR(_xlfn.IFS(
AQ1594="MPR ISSUE","ACTIVE",
AQ1594="BSS Hardware Issue","ACTIVE",
AQ1594="Sites strategiques, MLL, Pylone, etc.","PASSIVE",
AQ1594="AKTIVCO DEFAUT GE &amp; POWER Cabinet","PASSIVE",
AQ1594="AKTIVCO Coupure ENEO &amp; Baisse de tension","PASSIVE",
AQ1594="Coupure ENEO &amp; Baisse de tension","PASSIVE",
AQ1594="Defaut GE &amp; POWER Cabinet","PASSIVE",
AQ1594="Sharing","PASSIVE",
AQ1594="Sites strategiques &amp; DataCenter","PASSIVE",
AQ1594="Exclu","Exclu",
AQ1594="SAT","ACTIVE",
AQ1594="SPARE-ISSUE","SPARE-ISSUE",
AQ1594="Fiber CAmtel","ACTIVE",
AQ1594="Fiber AOF","ACTIVE",
AQ1594="Projet OCM (HUAWEI)","PLANNED WORKS",
AQ1594="Projet OCM (NOKIA)","PLANNED WORKS",
AQ1594="ACCESS-ISSUE","ACCESS-ISSUE",
AQ1594="Projet OCM (ZTE, NOKIA, autres projets)","PLANNED WORKS",
AQ1594="No root CAuse","No root cause",
AQ1594="ODU HS","ACTIVE",
AQ1594="IP &amp; VLAN","ACTIVE",
AQ1594="Warehouse HUAWEI","SPARE-ISSUE",
AQ1594="SPARE-HS","SPARE-ISSUE",
AQ1594="Power Telco","ACTIVE", AQ1594="no impacts","no impacts"
),"")</f>
        <v>No root cause</v>
      </c>
      <c r="AS1594" s="92" t="s">
        <v>5537</v>
      </c>
      <c r="AT1594" s="98" t="s">
        <v>4591</v>
      </c>
      <c r="AV1594" s="17" t="s">
        <v>5537</v>
      </c>
      <c r="AW1594" s="7" t="s">
        <v>5537</v>
      </c>
      <c r="AX1594" s="6" t="s">
        <v>5537</v>
      </c>
      <c r="AY1594" s="7"/>
      <c r="AZ1594" s="3" t="s">
        <v>5537</v>
      </c>
      <c r="BA1594" s="18" t="s">
        <v>5537</v>
      </c>
      <c r="BB1594" s="18" t="s">
        <v>5537</v>
      </c>
      <c r="BC1594" s="18" t="s">
        <v>5537</v>
      </c>
      <c r="BD1594" s="18" t="s">
        <v>5537</v>
      </c>
      <c r="BE1594" s="18" t="s">
        <v>5537</v>
      </c>
      <c r="BF1594" s="18" t="s">
        <v>5537</v>
      </c>
      <c r="BG1594" s="18" t="s">
        <v>5537</v>
      </c>
      <c r="BH1594" s="18" t="s">
        <v>5537</v>
      </c>
      <c r="BI1594" s="18" t="s">
        <v>5537</v>
      </c>
      <c r="BJ1594" s="18" t="s">
        <v>5537</v>
      </c>
      <c r="BK1594" s="18" t="s">
        <v>5537</v>
      </c>
      <c r="BL1594" s="9" t="s">
        <v>5537</v>
      </c>
      <c r="BM1594" s="14" t="s">
        <v>5537</v>
      </c>
      <c r="BN1594" s="14" t="s">
        <v>5537</v>
      </c>
      <c r="BO1594" s="14" t="str">
        <f>_xlfn.XLOOKUP(B1594,'[4]cell downs 18042026 17h'!$B:$B,'[4]cell downs 18042026 17h'!$B:$B,"")</f>
        <v/>
      </c>
      <c r="BP1594" s="14" t="str">
        <f>_xlfn.XLOOKUP(B1594,'[5]Cells Huawei 19042026 15h'!$B:$B,'[5]Cells Huawei 19042026 15h'!$B:$B,"")</f>
        <v/>
      </c>
      <c r="BQ1594" s="9" t="str">
        <f>_xlfn.XLOOKUP(B1594,'[6]cells down 19042026 9H40'!$B:$B,'[6]cells down 19042026 9H40'!$B:$B,"")</f>
        <v/>
      </c>
      <c r="BR1594" s="9" t="s">
        <v>5537</v>
      </c>
      <c r="BS1594" s="9" t="s">
        <v>5537</v>
      </c>
      <c r="BT1594" s="108"/>
    </row>
    <row r="1595" spans="1:72" s="9" customFormat="1" ht="21" customHeight="1" x14ac:dyDescent="0.35">
      <c r="A1595" s="1" t="s">
        <v>123</v>
      </c>
      <c r="B1595" s="8" t="s">
        <v>124</v>
      </c>
      <c r="C1595" s="3" t="str">
        <f>_xlfn.XLOOKUP(B1595,'[1]daily break down'!$D:$D,'[1]daily break down'!$E:$E,"")</f>
        <v>Yaounde</v>
      </c>
      <c r="D1595" s="1" t="s">
        <v>21</v>
      </c>
      <c r="E1595" s="1" t="s">
        <v>125</v>
      </c>
      <c r="F1595" s="3" t="s">
        <v>37</v>
      </c>
      <c r="G1595" s="1" t="s">
        <v>38</v>
      </c>
      <c r="H1595" s="34" t="str">
        <f>_xlfn.XLOOKUP(B1595,[2]CALCULATION!$B:$B,[2]CALCULATION!$H:$H,"")</f>
        <v>ZTE</v>
      </c>
      <c r="I1595" s="28">
        <v>0</v>
      </c>
      <c r="J1595" s="28">
        <v>0</v>
      </c>
      <c r="K1595" s="28">
        <v>0</v>
      </c>
      <c r="L1595" s="28">
        <v>0</v>
      </c>
      <c r="M1595" s="28">
        <v>0</v>
      </c>
      <c r="N1595" s="28">
        <v>0</v>
      </c>
      <c r="O1595" s="28">
        <v>0</v>
      </c>
      <c r="P1595" s="28">
        <v>0</v>
      </c>
      <c r="Q1595" s="28">
        <v>0</v>
      </c>
      <c r="R1595" s="28">
        <v>0</v>
      </c>
      <c r="S1595" s="93">
        <v>0</v>
      </c>
      <c r="T1595" s="93">
        <f>_xlfn.XLOOKUP(B1595,'[3]Nur des jours'!$B:$B,'[3]Nur des jours'!$U:$U,"")</f>
        <v>0</v>
      </c>
      <c r="U1595" s="93">
        <v>0</v>
      </c>
      <c r="V1595" s="93">
        <v>0</v>
      </c>
      <c r="W1595" s="93">
        <v>0</v>
      </c>
      <c r="X1595" s="93">
        <v>0</v>
      </c>
      <c r="Y1595" s="93">
        <v>0</v>
      </c>
      <c r="Z1595" s="93">
        <v>0</v>
      </c>
      <c r="AA1595" s="93">
        <v>0</v>
      </c>
      <c r="AB1595" s="93">
        <v>0</v>
      </c>
      <c r="AC1595" s="93">
        <f>_xlfn.XLOOKUP(B1595,'[3]Nur des jours'!$B:$B,'[3]Nur des jours'!$N:$N,"")</f>
        <v>0</v>
      </c>
      <c r="AD1595" s="93">
        <v>0</v>
      </c>
      <c r="AE1595" s="93">
        <v>0</v>
      </c>
      <c r="AF1595" s="93">
        <v>0</v>
      </c>
      <c r="AG1595" s="93"/>
      <c r="AH1595" s="93">
        <v>0</v>
      </c>
      <c r="AI1595" s="93">
        <v>0</v>
      </c>
      <c r="AJ1595" s="93">
        <v>0</v>
      </c>
      <c r="AK1595" s="93">
        <v>0</v>
      </c>
      <c r="AL1595" s="93">
        <v>0</v>
      </c>
      <c r="AM1595" s="49" t="s">
        <v>5559</v>
      </c>
      <c r="AN1595" s="49"/>
      <c r="AO1595" s="48" t="str" cm="1">
        <f t="array" ref="AO1595">IFERROR(_xlfn.IFS(
AQ1595="MPR ISSUE","PDH",
AQ1595="BSS Hardware Issue","BSS",
AQ1595="Sites strategiques, MLL, Pylone, etc.","ENVTECH",
AQ1595="AKTIVCO DEFAUT GE &amp; POWER Cabinet","AKTIVCO",
AQ1595="AKTIVCO Coupure ENEO &amp; Baisse de tension","AKTIVCO GRID ONLY",
AQ1595="Coupure ENEO &amp; Baisse de tension","IHS GRID ONLY",
AQ1595="Defaut GE &amp; POWER Cabinet","IHS",
AQ1595="Sharing","Partners",
AQ1595="Sites strategiques &amp; DataCenter","SST &amp; DC",
AQ1595="Exclu","Exclu",
AQ1595="SAT","SAT",
AQ1595="SPARE-ISSUE","SPARE-ISSUE",
AQ1595="Fiber CAmtel","TRANS_FO_CAMTEL",
AQ1595="Fiber AOF","Fiber AOF",
AQ1595="Projet OCM (HUAWEI)","TRAVAUX-HUAWEI",
AQ1595="Projet OCM (NOKIA)","TRAVAUX-NOKIA",
AQ1595="ACCESS-ISSUE","ACCESS-ISSUE",
AQ1595="Projet OCM (ZTE, NOKIA, autres projets)","TRAVAUX OCM",
AQ1595="No root CAuse","No root cause",
AQ1595="ODU HS","PDH",
AQ1595="IP &amp; VLAN","PDH",
AQ1595="Warehouse HUAWEI","SPARE-ISSUE",
AQ1595="SPARE-HS","SPARE-ISSUE",
AQ1595="Power Telco","BSS",AQ1595="no impacts","no impacts"
),"")</f>
        <v>No root cause</v>
      </c>
      <c r="AP1595" s="48" t="str" cm="1">
        <f t="array" ref="AP1595">IFERROR(_xlfn.IFS(
AQ1595="MPR ISSUE","TX ISSUE",
AQ1595="BSS Hardware Issue","RAN ISSUE",
AQ1595="Sites strategiques, MLL, Pylone, etc.","ENVTECH",
AQ1595="AKTIVCO DEFAUT GE &amp; POWER Cabinet","POWER ISSUE",
AQ1595="AKTIVCO Coupure ENEO &amp; Baisse de tension","POWER ISSUE",
AQ1595="Coupure ENEO &amp; Baisse de tension","POWER ISSUE",
AQ1595="Defaut GE &amp; POWER Cabinet","POWER ISSUE",
AQ1595="Sharing","POWER ISSUE",
AQ1595="Sites strategiques &amp; DataCenter","POWER ISSUE",
AQ1595="Exclu","Exclu",
AQ1595="SAT","TX ISSUE",
AQ1595="SPARE-ISSUE","SPARE-ISSUE",
AQ1595="Fiber CAmtel","TX ISSUE",
AQ1595="Fiber AOF","TX ISSUE",
AQ1595="Projet OCM (HUAWEI)","TRAVAUX-HUAWEI",
AQ1595="Projet OCM (NOKIA)","TRAVAUX -NOKIA",
AQ1595="ACCESS-ISSUE","ACCESS-ISSUE",
AQ1595="Projet OCM (ZTE, NOKIA, autres projets)","TRAVAUX OCM",
AQ1595="No root CAuse","No root cause",
AQ1595="ODU HS","TX ISSUE",
AQ1595="IP &amp; VLAN","TX ISSUE",
AQ1595="Warehouse HUAWEI","SPARE-ISSUE",
AQ1595="SPARE-HS","SPARE-ISSUE",
AQ1595="Power Telco","RAN ISSUE",AQ1595="no impacts","no impacts"
),"")</f>
        <v>No root cause</v>
      </c>
      <c r="AQ1595" s="67" t="s">
        <v>5344</v>
      </c>
      <c r="AR1595" s="48" t="str" cm="1">
        <f t="array" ref="AR1595">IFERROR(_xlfn.IFS(
AQ1595="MPR ISSUE","ACTIVE",
AQ1595="BSS Hardware Issue","ACTIVE",
AQ1595="Sites strategiques, MLL, Pylone, etc.","PASSIVE",
AQ1595="AKTIVCO DEFAUT GE &amp; POWER Cabinet","PASSIVE",
AQ1595="AKTIVCO Coupure ENEO &amp; Baisse de tension","PASSIVE",
AQ1595="Coupure ENEO &amp; Baisse de tension","PASSIVE",
AQ1595="Defaut GE &amp; POWER Cabinet","PASSIVE",
AQ1595="Sharing","PASSIVE",
AQ1595="Sites strategiques &amp; DataCenter","PASSIVE",
AQ1595="Exclu","Exclu",
AQ1595="SAT","ACTIVE",
AQ1595="SPARE-ISSUE","SPARE-ISSUE",
AQ1595="Fiber CAmtel","ACTIVE",
AQ1595="Fiber AOF","ACTIVE",
AQ1595="Projet OCM (HUAWEI)","PLANNED WORKS",
AQ1595="Projet OCM (NOKIA)","PLANNED WORKS",
AQ1595="ACCESS-ISSUE","ACCESS-ISSUE",
AQ1595="Projet OCM (ZTE, NOKIA, autres projets)","PLANNED WORKS",
AQ1595="No root CAuse","No root cause",
AQ1595="ODU HS","ACTIVE",
AQ1595="IP &amp; VLAN","ACTIVE",
AQ1595="Warehouse HUAWEI","SPARE-ISSUE",
AQ1595="SPARE-HS","SPARE-ISSUE",
AQ1595="Power Telco","ACTIVE", AQ1595="no impacts","no impacts"
),"")</f>
        <v>No root cause</v>
      </c>
      <c r="AS1595" s="92" t="s">
        <v>5537</v>
      </c>
      <c r="AT1595" s="98" t="s">
        <v>124</v>
      </c>
      <c r="AV1595" s="17" t="s">
        <v>5537</v>
      </c>
      <c r="AW1595" s="7" t="s">
        <v>5537</v>
      </c>
      <c r="AX1595" s="6" t="s">
        <v>5537</v>
      </c>
      <c r="AY1595" s="7"/>
      <c r="AZ1595" s="3" t="s">
        <v>5537</v>
      </c>
      <c r="BA1595" s="18" t="s">
        <v>5537</v>
      </c>
      <c r="BB1595" s="18" t="s">
        <v>5537</v>
      </c>
      <c r="BC1595" s="18" t="s">
        <v>5537</v>
      </c>
      <c r="BD1595" s="18" t="s">
        <v>5537</v>
      </c>
      <c r="BE1595" s="18" t="s">
        <v>5537</v>
      </c>
      <c r="BF1595" s="18" t="s">
        <v>5537</v>
      </c>
      <c r="BG1595" s="18" t="s">
        <v>5537</v>
      </c>
      <c r="BH1595" s="18" t="s">
        <v>5537</v>
      </c>
      <c r="BI1595" s="18" t="s">
        <v>5537</v>
      </c>
      <c r="BJ1595" s="18" t="s">
        <v>5537</v>
      </c>
      <c r="BK1595" s="18" t="s">
        <v>5537</v>
      </c>
      <c r="BL1595" s="9" t="s">
        <v>5537</v>
      </c>
      <c r="BM1595" s="14" t="s">
        <v>5537</v>
      </c>
      <c r="BN1595" s="14" t="s">
        <v>5537</v>
      </c>
      <c r="BO1595" s="14" t="str">
        <f>_xlfn.XLOOKUP(B1595,'[4]cell downs 18042026 17h'!$B:$B,'[4]cell downs 18042026 17h'!$B:$B,"")</f>
        <v/>
      </c>
      <c r="BP1595" s="14" t="str">
        <f>_xlfn.XLOOKUP(B1595,'[5]Cells Huawei 19042026 15h'!$B:$B,'[5]Cells Huawei 19042026 15h'!$B:$B,"")</f>
        <v/>
      </c>
      <c r="BQ1595" s="9" t="str">
        <f>_xlfn.XLOOKUP(B1595,'[6]cells down 19042026 9H40'!$B:$B,'[6]cells down 19042026 9H40'!$B:$B,"")</f>
        <v/>
      </c>
      <c r="BR1595" s="9" t="s">
        <v>5537</v>
      </c>
      <c r="BS1595" s="9" t="s">
        <v>318</v>
      </c>
      <c r="BT1595" s="108"/>
    </row>
    <row r="1596" spans="1:72" s="9" customFormat="1" ht="17" customHeight="1" x14ac:dyDescent="0.35">
      <c r="A1596" s="1" t="s">
        <v>613</v>
      </c>
      <c r="B1596" s="8" t="s">
        <v>614</v>
      </c>
      <c r="C1596" s="3" t="str">
        <f>_xlfn.XLOOKUP(B1596,'[1]daily break down'!$D:$D,'[1]daily break down'!$E:$E,"")</f>
        <v>Yaounde</v>
      </c>
      <c r="D1596" s="1" t="s">
        <v>21</v>
      </c>
      <c r="E1596" s="1" t="s">
        <v>122</v>
      </c>
      <c r="F1596" s="3" t="s">
        <v>37</v>
      </c>
      <c r="G1596" s="1" t="s">
        <v>38</v>
      </c>
      <c r="H1596" s="34" t="str">
        <f>_xlfn.XLOOKUP(B1596,[2]CALCULATION!$B:$B,[2]CALCULATION!$H:$H,"")</f>
        <v>ZTE</v>
      </c>
      <c r="I1596" s="28">
        <v>0</v>
      </c>
      <c r="J1596" s="28">
        <v>0</v>
      </c>
      <c r="K1596" s="28">
        <v>0</v>
      </c>
      <c r="L1596" s="28">
        <v>0</v>
      </c>
      <c r="M1596" s="28">
        <v>5.500338153084932E-2</v>
      </c>
      <c r="N1596" s="28">
        <v>1.9064985318163523</v>
      </c>
      <c r="O1596" s="28">
        <v>4.8868114589664786E-2</v>
      </c>
      <c r="P1596" s="28">
        <v>0</v>
      </c>
      <c r="Q1596" s="28">
        <v>0</v>
      </c>
      <c r="R1596" s="28">
        <v>0</v>
      </c>
      <c r="S1596" s="93">
        <v>0</v>
      </c>
      <c r="T1596" s="93">
        <f>_xlfn.XLOOKUP(B1596,'[3]Nur des jours'!$B:$B,'[3]Nur des jours'!$U:$U,"")</f>
        <v>0</v>
      </c>
      <c r="U1596" s="93">
        <v>0</v>
      </c>
      <c r="V1596" s="93">
        <v>0</v>
      </c>
      <c r="W1596" s="93">
        <v>0</v>
      </c>
      <c r="X1596" s="93">
        <v>0</v>
      </c>
      <c r="Y1596" s="93">
        <v>0</v>
      </c>
      <c r="Z1596" s="93">
        <v>0</v>
      </c>
      <c r="AA1596" s="93">
        <v>0</v>
      </c>
      <c r="AB1596" s="93">
        <v>0</v>
      </c>
      <c r="AC1596" s="93">
        <f>_xlfn.XLOOKUP(B1596,'[3]Nur des jours'!$B:$B,'[3]Nur des jours'!$N:$N,"")</f>
        <v>0</v>
      </c>
      <c r="AD1596" s="93">
        <v>0</v>
      </c>
      <c r="AE1596" s="93">
        <v>0</v>
      </c>
      <c r="AF1596" s="93">
        <v>0</v>
      </c>
      <c r="AG1596" s="93"/>
      <c r="AH1596" s="93">
        <v>0</v>
      </c>
      <c r="AI1596" s="93">
        <v>0</v>
      </c>
      <c r="AJ1596" s="93">
        <v>0</v>
      </c>
      <c r="AK1596" s="93">
        <v>0</v>
      </c>
      <c r="AL1596" s="93">
        <v>0</v>
      </c>
      <c r="AM1596" s="49" t="s">
        <v>5559</v>
      </c>
      <c r="AN1596" s="49"/>
      <c r="AO1596" s="48" t="str" cm="1">
        <f t="array" ref="AO1596">IFERROR(_xlfn.IFS(
AQ1596="MPR ISSUE","PDH",
AQ1596="BSS Hardware Issue","BSS",
AQ1596="Sites strategiques, MLL, Pylone, etc.","ENVTECH",
AQ1596="AKTIVCO DEFAUT GE &amp; POWER Cabinet","AKTIVCO",
AQ1596="AKTIVCO Coupure ENEO &amp; Baisse de tension","AKTIVCO GRID ONLY",
AQ1596="Coupure ENEO &amp; Baisse de tension","IHS GRID ONLY",
AQ1596="Defaut GE &amp; POWER Cabinet","IHS",
AQ1596="Sharing","Partners",
AQ1596="Sites strategiques &amp; DataCenter","SST &amp; DC",
AQ1596="Exclu","Exclu",
AQ1596="SAT","SAT",
AQ1596="SPARE-ISSUE","SPARE-ISSUE",
AQ1596="Fiber CAmtel","TRANS_FO_CAMTEL",
AQ1596="Fiber AOF","Fiber AOF",
AQ1596="Projet OCM (HUAWEI)","TRAVAUX-HUAWEI",
AQ1596="Projet OCM (NOKIA)","TRAVAUX-NOKIA",
AQ1596="ACCESS-ISSUE","ACCESS-ISSUE",
AQ1596="Projet OCM (ZTE, NOKIA, autres projets)","TRAVAUX OCM",
AQ1596="No root CAuse","No root cause",
AQ1596="ODU HS","PDH",
AQ1596="IP &amp; VLAN","PDH",
AQ1596="Warehouse HUAWEI","SPARE-ISSUE",
AQ1596="SPARE-HS","SPARE-ISSUE",
AQ1596="Power Telco","BSS",AQ1596="no impacts","no impacts"
),"")</f>
        <v>No root cause</v>
      </c>
      <c r="AP1596" s="48" t="str" cm="1">
        <f t="array" ref="AP1596">IFERROR(_xlfn.IFS(
AQ1596="MPR ISSUE","TX ISSUE",
AQ1596="BSS Hardware Issue","RAN ISSUE",
AQ1596="Sites strategiques, MLL, Pylone, etc.","ENVTECH",
AQ1596="AKTIVCO DEFAUT GE &amp; POWER Cabinet","POWER ISSUE",
AQ1596="AKTIVCO Coupure ENEO &amp; Baisse de tension","POWER ISSUE",
AQ1596="Coupure ENEO &amp; Baisse de tension","POWER ISSUE",
AQ1596="Defaut GE &amp; POWER Cabinet","POWER ISSUE",
AQ1596="Sharing","POWER ISSUE",
AQ1596="Sites strategiques &amp; DataCenter","POWER ISSUE",
AQ1596="Exclu","Exclu",
AQ1596="SAT","TX ISSUE",
AQ1596="SPARE-ISSUE","SPARE-ISSUE",
AQ1596="Fiber CAmtel","TX ISSUE",
AQ1596="Fiber AOF","TX ISSUE",
AQ1596="Projet OCM (HUAWEI)","TRAVAUX-HUAWEI",
AQ1596="Projet OCM (NOKIA)","TRAVAUX -NOKIA",
AQ1596="ACCESS-ISSUE","ACCESS-ISSUE",
AQ1596="Projet OCM (ZTE, NOKIA, autres projets)","TRAVAUX OCM",
AQ1596="No root CAuse","No root cause",
AQ1596="ODU HS","TX ISSUE",
AQ1596="IP &amp; VLAN","TX ISSUE",
AQ1596="Warehouse HUAWEI","SPARE-ISSUE",
AQ1596="SPARE-HS","SPARE-ISSUE",
AQ1596="Power Telco","RAN ISSUE",AQ1596="no impacts","no impacts"
),"")</f>
        <v>No root cause</v>
      </c>
      <c r="AQ1596" s="67" t="s">
        <v>5344</v>
      </c>
      <c r="AR1596" s="48" t="str" cm="1">
        <f t="array" ref="AR1596">IFERROR(_xlfn.IFS(
AQ1596="MPR ISSUE","ACTIVE",
AQ1596="BSS Hardware Issue","ACTIVE",
AQ1596="Sites strategiques, MLL, Pylone, etc.","PASSIVE",
AQ1596="AKTIVCO DEFAUT GE &amp; POWER Cabinet","PASSIVE",
AQ1596="AKTIVCO Coupure ENEO &amp; Baisse de tension","PASSIVE",
AQ1596="Coupure ENEO &amp; Baisse de tension","PASSIVE",
AQ1596="Defaut GE &amp; POWER Cabinet","PASSIVE",
AQ1596="Sharing","PASSIVE",
AQ1596="Sites strategiques &amp; DataCenter","PASSIVE",
AQ1596="Exclu","Exclu",
AQ1596="SAT","ACTIVE",
AQ1596="SPARE-ISSUE","SPARE-ISSUE",
AQ1596="Fiber CAmtel","ACTIVE",
AQ1596="Fiber AOF","ACTIVE",
AQ1596="Projet OCM (HUAWEI)","PLANNED WORKS",
AQ1596="Projet OCM (NOKIA)","PLANNED WORKS",
AQ1596="ACCESS-ISSUE","ACCESS-ISSUE",
AQ1596="Projet OCM (ZTE, NOKIA, autres projets)","PLANNED WORKS",
AQ1596="No root CAuse","No root cause",
AQ1596="ODU HS","ACTIVE",
AQ1596="IP &amp; VLAN","ACTIVE",
AQ1596="Warehouse HUAWEI","SPARE-ISSUE",
AQ1596="SPARE-HS","SPARE-ISSUE",
AQ1596="Power Telco","ACTIVE", AQ1596="no impacts","no impacts"
),"")</f>
        <v>No root cause</v>
      </c>
      <c r="AS1596" s="92" t="s">
        <v>5537</v>
      </c>
      <c r="AT1596" s="98" t="s">
        <v>614</v>
      </c>
      <c r="AV1596" s="17" t="s">
        <v>5537</v>
      </c>
      <c r="AW1596" s="7" t="s">
        <v>5537</v>
      </c>
      <c r="AX1596" s="6" t="s">
        <v>5537</v>
      </c>
      <c r="AY1596" s="7"/>
      <c r="AZ1596" s="3" t="s">
        <v>5537</v>
      </c>
      <c r="BA1596" s="18" t="s">
        <v>5537</v>
      </c>
      <c r="BB1596" s="18" t="s">
        <v>5537</v>
      </c>
      <c r="BC1596" s="18" t="s">
        <v>5537</v>
      </c>
      <c r="BD1596" s="18" t="s">
        <v>5537</v>
      </c>
      <c r="BE1596" s="18" t="s">
        <v>5537</v>
      </c>
      <c r="BF1596" s="18" t="s">
        <v>5537</v>
      </c>
      <c r="BG1596" s="18" t="s">
        <v>5537</v>
      </c>
      <c r="BH1596" s="18" t="s">
        <v>5537</v>
      </c>
      <c r="BI1596" s="18" t="s">
        <v>5537</v>
      </c>
      <c r="BJ1596" s="18" t="s">
        <v>5537</v>
      </c>
      <c r="BK1596" s="18" t="s">
        <v>5537</v>
      </c>
      <c r="BL1596" s="9" t="s">
        <v>5537</v>
      </c>
      <c r="BM1596" s="14" t="s">
        <v>5537</v>
      </c>
      <c r="BN1596" s="14" t="s">
        <v>5537</v>
      </c>
      <c r="BO1596" s="14" t="str">
        <f>_xlfn.XLOOKUP(B1596,'[4]cell downs 18042026 17h'!$B:$B,'[4]cell downs 18042026 17h'!$B:$B,"")</f>
        <v/>
      </c>
      <c r="BP1596" s="14" t="str">
        <f>_xlfn.XLOOKUP(B1596,'[5]Cells Huawei 19042026 15h'!$B:$B,'[5]Cells Huawei 19042026 15h'!$B:$B,"")</f>
        <v/>
      </c>
      <c r="BQ1596" s="9" t="str">
        <f>_xlfn.XLOOKUP(B1596,'[6]cells down 19042026 9H40'!$B:$B,'[6]cells down 19042026 9H40'!$B:$B,"")</f>
        <v/>
      </c>
      <c r="BR1596" s="9" t="s">
        <v>5537</v>
      </c>
      <c r="BS1596" s="9" t="s">
        <v>302</v>
      </c>
      <c r="BT1596" s="108"/>
    </row>
    <row r="1597" spans="1:72" s="9" customFormat="1" x14ac:dyDescent="0.35">
      <c r="A1597" s="3" t="s">
        <v>2296</v>
      </c>
      <c r="B1597" s="25" t="s">
        <v>2297</v>
      </c>
      <c r="C1597" s="3" t="str">
        <f>_xlfn.XLOOKUP(B1597,'[1]daily break down'!$D:$D,'[1]daily break down'!$E:$E,"")</f>
        <v>Yaounde</v>
      </c>
      <c r="D1597" s="1"/>
      <c r="E1597" s="3" t="e">
        <v>#N/A</v>
      </c>
      <c r="F1597" s="3" t="s">
        <v>37</v>
      </c>
      <c r="G1597" s="3" t="s">
        <v>38</v>
      </c>
      <c r="H1597" s="34" t="str">
        <f>_xlfn.XLOOKUP(B1597,[2]CALCULATION!$B:$B,[2]CALCULATION!$H:$H,"")</f>
        <v>ZTE</v>
      </c>
      <c r="I1597" s="28">
        <v>0</v>
      </c>
      <c r="J1597" s="28">
        <v>0</v>
      </c>
      <c r="K1597" s="28">
        <v>0</v>
      </c>
      <c r="L1597" s="28">
        <v>0</v>
      </c>
      <c r="M1597" s="28">
        <v>0</v>
      </c>
      <c r="N1597" s="28">
        <v>0</v>
      </c>
      <c r="O1597" s="28">
        <v>0</v>
      </c>
      <c r="P1597" s="28">
        <v>0</v>
      </c>
      <c r="Q1597" s="28">
        <v>0.62499464947650485</v>
      </c>
      <c r="R1597" s="28">
        <v>0</v>
      </c>
      <c r="S1597" s="93">
        <v>0</v>
      </c>
      <c r="T1597" s="93">
        <f>_xlfn.XLOOKUP(B1597,'[3]Nur des jours'!$B:$B,'[3]Nur des jours'!$U:$U,"")</f>
        <v>0</v>
      </c>
      <c r="U1597" s="93">
        <v>0</v>
      </c>
      <c r="V1597" s="93">
        <v>0</v>
      </c>
      <c r="W1597" s="93">
        <v>0</v>
      </c>
      <c r="X1597" s="93">
        <v>0</v>
      </c>
      <c r="Y1597" s="93">
        <v>0</v>
      </c>
      <c r="Z1597" s="93">
        <v>0</v>
      </c>
      <c r="AA1597" s="93">
        <v>0</v>
      </c>
      <c r="AB1597" s="93">
        <v>0</v>
      </c>
      <c r="AC1597" s="93">
        <f>_xlfn.XLOOKUP(B1597,'[3]Nur des jours'!$B:$B,'[3]Nur des jours'!$N:$N,"")</f>
        <v>0</v>
      </c>
      <c r="AD1597" s="93">
        <v>0</v>
      </c>
      <c r="AE1597" s="93">
        <v>0</v>
      </c>
      <c r="AF1597" s="93">
        <v>0</v>
      </c>
      <c r="AG1597" s="93"/>
      <c r="AH1597" s="93">
        <v>0</v>
      </c>
      <c r="AI1597" s="93">
        <v>0</v>
      </c>
      <c r="AJ1597" s="93">
        <v>0</v>
      </c>
      <c r="AK1597" s="93">
        <v>0</v>
      </c>
      <c r="AL1597" s="93">
        <v>0</v>
      </c>
      <c r="AM1597" s="49" t="s">
        <v>5559</v>
      </c>
      <c r="AN1597" s="49"/>
      <c r="AO1597" s="48" t="str" cm="1">
        <f t="array" ref="AO1597">IFERROR(_xlfn.IFS(
AQ1597="MPR ISSUE","PDH",
AQ1597="BSS Hardware Issue","BSS",
AQ1597="Sites strategiques, MLL, Pylone, etc.","ENVTECH",
AQ1597="AKTIVCO DEFAUT GE &amp; POWER Cabinet","AKTIVCO",
AQ1597="AKTIVCO Coupure ENEO &amp; Baisse de tension","AKTIVCO GRID ONLY",
AQ1597="Coupure ENEO &amp; Baisse de tension","IHS GRID ONLY",
AQ1597="Defaut GE &amp; POWER Cabinet","IHS",
AQ1597="Sharing","Partners",
AQ1597="Sites strategiques &amp; DataCenter","SST &amp; DC",
AQ1597="Exclu","Exclu",
AQ1597="SAT","SAT",
AQ1597="SPARE-ISSUE","SPARE-ISSUE",
AQ1597="Fiber CAmtel","TRANS_FO_CAMTEL",
AQ1597="Fiber AOF","Fiber AOF",
AQ1597="Projet OCM (HUAWEI)","TRAVAUX-HUAWEI",
AQ1597="Projet OCM (NOKIA)","TRAVAUX-NOKIA",
AQ1597="ACCESS-ISSUE","ACCESS-ISSUE",
AQ1597="Projet OCM (ZTE, NOKIA, autres projets)","TRAVAUX OCM",
AQ1597="No root CAuse","No root cause",
AQ1597="ODU HS","PDH",
AQ1597="IP &amp; VLAN","PDH",
AQ1597="Warehouse HUAWEI","SPARE-ISSUE",
AQ1597="SPARE-HS","SPARE-ISSUE",
AQ1597="Power Telco","BSS",AQ1597="no impacts","no impacts"
),"")</f>
        <v>No root cause</v>
      </c>
      <c r="AP1597" s="48" t="str" cm="1">
        <f t="array" ref="AP1597">IFERROR(_xlfn.IFS(
AQ1597="MPR ISSUE","TX ISSUE",
AQ1597="BSS Hardware Issue","RAN ISSUE",
AQ1597="Sites strategiques, MLL, Pylone, etc.","ENVTECH",
AQ1597="AKTIVCO DEFAUT GE &amp; POWER Cabinet","POWER ISSUE",
AQ1597="AKTIVCO Coupure ENEO &amp; Baisse de tension","POWER ISSUE",
AQ1597="Coupure ENEO &amp; Baisse de tension","POWER ISSUE",
AQ1597="Defaut GE &amp; POWER Cabinet","POWER ISSUE",
AQ1597="Sharing","POWER ISSUE",
AQ1597="Sites strategiques &amp; DataCenter","POWER ISSUE",
AQ1597="Exclu","Exclu",
AQ1597="SAT","TX ISSUE",
AQ1597="SPARE-ISSUE","SPARE-ISSUE",
AQ1597="Fiber CAmtel","TX ISSUE",
AQ1597="Fiber AOF","TX ISSUE",
AQ1597="Projet OCM (HUAWEI)","TRAVAUX-HUAWEI",
AQ1597="Projet OCM (NOKIA)","TRAVAUX -NOKIA",
AQ1597="ACCESS-ISSUE","ACCESS-ISSUE",
AQ1597="Projet OCM (ZTE, NOKIA, autres projets)","TRAVAUX OCM",
AQ1597="No root CAuse","No root cause",
AQ1597="ODU HS","TX ISSUE",
AQ1597="IP &amp; VLAN","TX ISSUE",
AQ1597="Warehouse HUAWEI","SPARE-ISSUE",
AQ1597="SPARE-HS","SPARE-ISSUE",
AQ1597="Power Telco","RAN ISSUE",AQ1597="no impacts","no impacts"
),"")</f>
        <v>No root cause</v>
      </c>
      <c r="AQ1597" s="67" t="s">
        <v>5344</v>
      </c>
      <c r="AR1597" s="48" t="str" cm="1">
        <f t="array" ref="AR1597">IFERROR(_xlfn.IFS(
AQ1597="MPR ISSUE","ACTIVE",
AQ1597="BSS Hardware Issue","ACTIVE",
AQ1597="Sites strategiques, MLL, Pylone, etc.","PASSIVE",
AQ1597="AKTIVCO DEFAUT GE &amp; POWER Cabinet","PASSIVE",
AQ1597="AKTIVCO Coupure ENEO &amp; Baisse de tension","PASSIVE",
AQ1597="Coupure ENEO &amp; Baisse de tension","PASSIVE",
AQ1597="Defaut GE &amp; POWER Cabinet","PASSIVE",
AQ1597="Sharing","PASSIVE",
AQ1597="Sites strategiques &amp; DataCenter","PASSIVE",
AQ1597="Exclu","Exclu",
AQ1597="SAT","ACTIVE",
AQ1597="SPARE-ISSUE","SPARE-ISSUE",
AQ1597="Fiber CAmtel","ACTIVE",
AQ1597="Fiber AOF","ACTIVE",
AQ1597="Projet OCM (HUAWEI)","PLANNED WORKS",
AQ1597="Projet OCM (NOKIA)","PLANNED WORKS",
AQ1597="ACCESS-ISSUE","ACCESS-ISSUE",
AQ1597="Projet OCM (ZTE, NOKIA, autres projets)","PLANNED WORKS",
AQ1597="No root CAuse","No root cause",
AQ1597="ODU HS","ACTIVE",
AQ1597="IP &amp; VLAN","ACTIVE",
AQ1597="Warehouse HUAWEI","SPARE-ISSUE",
AQ1597="SPARE-HS","SPARE-ISSUE",
AQ1597="Power Telco","ACTIVE", AQ1597="no impacts","no impacts"
),"")</f>
        <v>No root cause</v>
      </c>
      <c r="AS1597" s="92" t="s">
        <v>5537</v>
      </c>
      <c r="AT1597" s="98" t="s">
        <v>2297</v>
      </c>
      <c r="AV1597" s="17" t="s">
        <v>5537</v>
      </c>
      <c r="AW1597" s="7" t="s">
        <v>5537</v>
      </c>
      <c r="AX1597" s="6" t="s">
        <v>5537</v>
      </c>
      <c r="AY1597" s="7"/>
      <c r="AZ1597" s="3" t="s">
        <v>5537</v>
      </c>
      <c r="BA1597" s="18" t="s">
        <v>5537</v>
      </c>
      <c r="BB1597" s="18" t="s">
        <v>5537</v>
      </c>
      <c r="BC1597" s="18" t="s">
        <v>5537</v>
      </c>
      <c r="BD1597" s="18" t="s">
        <v>5537</v>
      </c>
      <c r="BE1597" s="18" t="s">
        <v>5537</v>
      </c>
      <c r="BF1597" s="18" t="s">
        <v>5537</v>
      </c>
      <c r="BG1597" s="18" t="s">
        <v>5537</v>
      </c>
      <c r="BH1597" s="18" t="s">
        <v>5537</v>
      </c>
      <c r="BI1597" s="18" t="s">
        <v>5537</v>
      </c>
      <c r="BJ1597" s="18" t="s">
        <v>5537</v>
      </c>
      <c r="BK1597" s="18" t="s">
        <v>5537</v>
      </c>
      <c r="BL1597" s="9" t="s">
        <v>5537</v>
      </c>
      <c r="BM1597" s="14" t="s">
        <v>5537</v>
      </c>
      <c r="BN1597" s="14" t="s">
        <v>5537</v>
      </c>
      <c r="BO1597" s="14" t="str">
        <f>_xlfn.XLOOKUP(B1597,'[4]cell downs 18042026 17h'!$B:$B,'[4]cell downs 18042026 17h'!$B:$B,"")</f>
        <v/>
      </c>
      <c r="BP1597" s="14" t="str">
        <f>_xlfn.XLOOKUP(B1597,'[5]Cells Huawei 19042026 15h'!$B:$B,'[5]Cells Huawei 19042026 15h'!$B:$B,"")</f>
        <v/>
      </c>
      <c r="BQ1597" s="9" t="str">
        <f>_xlfn.XLOOKUP(B1597,'[6]cells down 19042026 9H40'!$B:$B,'[6]cells down 19042026 9H40'!$B:$B,"")</f>
        <v/>
      </c>
      <c r="BR1597" s="9" t="s">
        <v>5537</v>
      </c>
      <c r="BS1597" s="9" t="s">
        <v>5537</v>
      </c>
      <c r="BT1597" s="108"/>
    </row>
    <row r="1598" spans="1:72" s="9" customFormat="1" x14ac:dyDescent="0.35">
      <c r="A1598" s="1" t="s">
        <v>1949</v>
      </c>
      <c r="B1598" s="8" t="s">
        <v>1950</v>
      </c>
      <c r="C1598" s="3" t="str">
        <f>_xlfn.XLOOKUP(B1598,'[1]daily break down'!$D:$D,'[1]daily break down'!$E:$E,"")</f>
        <v>Yaounde</v>
      </c>
      <c r="D1598" s="1" t="s">
        <v>11</v>
      </c>
      <c r="E1598" s="1" t="s">
        <v>12</v>
      </c>
      <c r="F1598" s="3" t="s">
        <v>37</v>
      </c>
      <c r="G1598" s="1" t="s">
        <v>38</v>
      </c>
      <c r="H1598" s="34" t="str">
        <f>_xlfn.XLOOKUP(B1598,[2]CALCULATION!$B:$B,[2]CALCULATION!$H:$H,"")</f>
        <v>ZTE</v>
      </c>
      <c r="I1598" s="28">
        <v>0</v>
      </c>
      <c r="J1598" s="28">
        <v>0</v>
      </c>
      <c r="K1598" s="28">
        <v>0</v>
      </c>
      <c r="L1598" s="28">
        <v>0</v>
      </c>
      <c r="M1598" s="28">
        <v>0</v>
      </c>
      <c r="N1598" s="28">
        <v>0</v>
      </c>
      <c r="O1598" s="28">
        <v>0</v>
      </c>
      <c r="P1598" s="28">
        <v>0</v>
      </c>
      <c r="Q1598" s="28">
        <v>0</v>
      </c>
      <c r="R1598" s="28">
        <v>0</v>
      </c>
      <c r="S1598" s="93">
        <v>0</v>
      </c>
      <c r="T1598" s="93">
        <f>_xlfn.XLOOKUP(B1598,'[3]Nur des jours'!$B:$B,'[3]Nur des jours'!$U:$U,"")</f>
        <v>0</v>
      </c>
      <c r="U1598" s="93">
        <v>0.20471102892707058</v>
      </c>
      <c r="V1598" s="93">
        <v>0</v>
      </c>
      <c r="W1598" s="93">
        <v>0</v>
      </c>
      <c r="X1598" s="93">
        <v>0</v>
      </c>
      <c r="Y1598" s="93">
        <v>0</v>
      </c>
      <c r="Z1598" s="93">
        <v>0</v>
      </c>
      <c r="AA1598" s="93">
        <v>0</v>
      </c>
      <c r="AB1598" s="93">
        <v>0</v>
      </c>
      <c r="AC1598" s="93">
        <f>_xlfn.XLOOKUP(B1598,'[3]Nur des jours'!$B:$B,'[3]Nur des jours'!$N:$N,"")</f>
        <v>0</v>
      </c>
      <c r="AD1598" s="93">
        <v>0</v>
      </c>
      <c r="AE1598" s="93">
        <v>0</v>
      </c>
      <c r="AF1598" s="93">
        <v>0</v>
      </c>
      <c r="AG1598" s="93"/>
      <c r="AH1598" s="93">
        <v>0</v>
      </c>
      <c r="AI1598" s="93">
        <v>0</v>
      </c>
      <c r="AJ1598" s="93">
        <v>0</v>
      </c>
      <c r="AK1598" s="93">
        <v>0</v>
      </c>
      <c r="AL1598" s="93">
        <v>0</v>
      </c>
      <c r="AM1598" s="49" t="s">
        <v>5559</v>
      </c>
      <c r="AN1598" s="49"/>
      <c r="AO1598" s="48" t="str" cm="1">
        <f t="array" ref="AO1598">IFERROR(_xlfn.IFS(
AQ1598="MPR ISSUE","PDH",
AQ1598="BSS Hardware Issue","BSS",
AQ1598="Sites strategiques, MLL, Pylone, etc.","ENVTECH",
AQ1598="AKTIVCO DEFAUT GE &amp; POWER Cabinet","AKTIVCO",
AQ1598="AKTIVCO Coupure ENEO &amp; Baisse de tension","AKTIVCO GRID ONLY",
AQ1598="Coupure ENEO &amp; Baisse de tension","IHS GRID ONLY",
AQ1598="Defaut GE &amp; POWER Cabinet","IHS",
AQ1598="Sharing","Partners",
AQ1598="Sites strategiques &amp; DataCenter","SST &amp; DC",
AQ1598="Exclu","Exclu",
AQ1598="SAT","SAT",
AQ1598="SPARE-ISSUE","SPARE-ISSUE",
AQ1598="Fiber CAmtel","TRANS_FO_CAMTEL",
AQ1598="Fiber AOF","Fiber AOF",
AQ1598="Projet OCM (HUAWEI)","TRAVAUX-HUAWEI",
AQ1598="Projet OCM (NOKIA)","TRAVAUX-NOKIA",
AQ1598="ACCESS-ISSUE","ACCESS-ISSUE",
AQ1598="Projet OCM (ZTE, NOKIA, autres projets)","TRAVAUX OCM",
AQ1598="No root CAuse","No root cause",
AQ1598="ODU HS","PDH",
AQ1598="IP &amp; VLAN","PDH",
AQ1598="Warehouse HUAWEI","SPARE-ISSUE",
AQ1598="SPARE-HS","SPARE-ISSUE",
AQ1598="Power Telco","BSS",AQ1598="no impacts","no impacts"
),"")</f>
        <v>No root cause</v>
      </c>
      <c r="AP1598" s="48" t="str" cm="1">
        <f t="array" ref="AP1598">IFERROR(_xlfn.IFS(
AQ1598="MPR ISSUE","TX ISSUE",
AQ1598="BSS Hardware Issue","RAN ISSUE",
AQ1598="Sites strategiques, MLL, Pylone, etc.","ENVTECH",
AQ1598="AKTIVCO DEFAUT GE &amp; POWER Cabinet","POWER ISSUE",
AQ1598="AKTIVCO Coupure ENEO &amp; Baisse de tension","POWER ISSUE",
AQ1598="Coupure ENEO &amp; Baisse de tension","POWER ISSUE",
AQ1598="Defaut GE &amp; POWER Cabinet","POWER ISSUE",
AQ1598="Sharing","POWER ISSUE",
AQ1598="Sites strategiques &amp; DataCenter","POWER ISSUE",
AQ1598="Exclu","Exclu",
AQ1598="SAT","TX ISSUE",
AQ1598="SPARE-ISSUE","SPARE-ISSUE",
AQ1598="Fiber CAmtel","TX ISSUE",
AQ1598="Fiber AOF","TX ISSUE",
AQ1598="Projet OCM (HUAWEI)","TRAVAUX-HUAWEI",
AQ1598="Projet OCM (NOKIA)","TRAVAUX -NOKIA",
AQ1598="ACCESS-ISSUE","ACCESS-ISSUE",
AQ1598="Projet OCM (ZTE, NOKIA, autres projets)","TRAVAUX OCM",
AQ1598="No root CAuse","No root cause",
AQ1598="ODU HS","TX ISSUE",
AQ1598="IP &amp; VLAN","TX ISSUE",
AQ1598="Warehouse HUAWEI","SPARE-ISSUE",
AQ1598="SPARE-HS","SPARE-ISSUE",
AQ1598="Power Telco","RAN ISSUE",AQ1598="no impacts","no impacts"
),"")</f>
        <v>No root cause</v>
      </c>
      <c r="AQ1598" s="126" t="s">
        <v>5344</v>
      </c>
      <c r="AR1598" s="48" t="str" cm="1">
        <f t="array" ref="AR1598">IFERROR(_xlfn.IFS(
AQ1598="MPR ISSUE","ACTIVE",
AQ1598="BSS Hardware Issue","ACTIVE",
AQ1598="Sites strategiques, MLL, Pylone, etc.","PASSIVE",
AQ1598="AKTIVCO DEFAUT GE &amp; POWER Cabinet","PASSIVE",
AQ1598="AKTIVCO Coupure ENEO &amp; Baisse de tension","PASSIVE",
AQ1598="Coupure ENEO &amp; Baisse de tension","PASSIVE",
AQ1598="Defaut GE &amp; POWER Cabinet","PASSIVE",
AQ1598="Sharing","PASSIVE",
AQ1598="Sites strategiques &amp; DataCenter","PASSIVE",
AQ1598="Exclu","Exclu",
AQ1598="SAT","ACTIVE",
AQ1598="SPARE-ISSUE","SPARE-ISSUE",
AQ1598="Fiber CAmtel","ACTIVE",
AQ1598="Fiber AOF","ACTIVE",
AQ1598="Projet OCM (HUAWEI)","PLANNED WORKS",
AQ1598="Projet OCM (NOKIA)","PLANNED WORKS",
AQ1598="ACCESS-ISSUE","ACCESS-ISSUE",
AQ1598="Projet OCM (ZTE, NOKIA, autres projets)","PLANNED WORKS",
AQ1598="No root CAuse","No root cause",
AQ1598="ODU HS","ACTIVE",
AQ1598="IP &amp; VLAN","ACTIVE",
AQ1598="Warehouse HUAWEI","SPARE-ISSUE",
AQ1598="SPARE-HS","SPARE-ISSUE",
AQ1598="Power Telco","ACTIVE", AQ1598="no impacts","no impacts"
),"")</f>
        <v>No root cause</v>
      </c>
      <c r="AS1598" s="92" t="s">
        <v>5537</v>
      </c>
      <c r="AT1598" s="98" t="s">
        <v>1950</v>
      </c>
      <c r="AV1598" s="17" t="s">
        <v>5537</v>
      </c>
      <c r="AW1598" s="7" t="s">
        <v>5537</v>
      </c>
      <c r="AX1598" s="6" t="s">
        <v>5537</v>
      </c>
      <c r="AY1598" s="7"/>
      <c r="AZ1598" s="3" t="s">
        <v>5537</v>
      </c>
      <c r="BA1598" s="18" t="s">
        <v>5537</v>
      </c>
      <c r="BB1598" s="18" t="s">
        <v>5537</v>
      </c>
      <c r="BC1598" s="18" t="s">
        <v>5537</v>
      </c>
      <c r="BD1598" s="18" t="s">
        <v>5537</v>
      </c>
      <c r="BE1598" s="18" t="s">
        <v>5537</v>
      </c>
      <c r="BF1598" s="18" t="s">
        <v>5537</v>
      </c>
      <c r="BG1598" s="18" t="s">
        <v>5537</v>
      </c>
      <c r="BH1598" s="18" t="s">
        <v>5537</v>
      </c>
      <c r="BI1598" s="18" t="s">
        <v>5537</v>
      </c>
      <c r="BJ1598" s="18" t="s">
        <v>5537</v>
      </c>
      <c r="BK1598" s="18" t="s">
        <v>5537</v>
      </c>
      <c r="BL1598" s="9" t="s">
        <v>5537</v>
      </c>
      <c r="BM1598" s="14" t="s">
        <v>5537</v>
      </c>
      <c r="BN1598" s="14" t="s">
        <v>5537</v>
      </c>
      <c r="BO1598" s="14" t="str">
        <f>_xlfn.XLOOKUP(B1598,'[4]cell downs 18042026 17h'!$B:$B,'[4]cell downs 18042026 17h'!$B:$B,"")</f>
        <v/>
      </c>
      <c r="BP1598" s="14" t="str">
        <f>_xlfn.XLOOKUP(B1598,'[5]Cells Huawei 19042026 15h'!$B:$B,'[5]Cells Huawei 19042026 15h'!$B:$B,"")</f>
        <v/>
      </c>
      <c r="BQ1598" s="9" t="str">
        <f>_xlfn.XLOOKUP(B1598,'[6]cells down 19042026 9H40'!$B:$B,'[6]cells down 19042026 9H40'!$B:$B,"")</f>
        <v/>
      </c>
      <c r="BR1598" s="9" t="s">
        <v>1950</v>
      </c>
      <c r="BS1598" s="9" t="s">
        <v>154</v>
      </c>
      <c r="BT1598" s="108"/>
    </row>
    <row r="1599" spans="1:72" s="9" customFormat="1" x14ac:dyDescent="0.35">
      <c r="A1599" s="1" t="s">
        <v>3483</v>
      </c>
      <c r="B1599" s="8" t="s">
        <v>3484</v>
      </c>
      <c r="C1599" s="3" t="str">
        <f>_xlfn.XLOOKUP(B1599,'[1]daily break down'!$D:$D,'[1]daily break down'!$E:$E,"")</f>
        <v>Yaounde</v>
      </c>
      <c r="D1599" s="1" t="s">
        <v>11</v>
      </c>
      <c r="E1599" s="1" t="s">
        <v>12</v>
      </c>
      <c r="F1599" s="3" t="s">
        <v>37</v>
      </c>
      <c r="G1599" s="1" t="s">
        <v>38</v>
      </c>
      <c r="H1599" s="34" t="str">
        <f>_xlfn.XLOOKUP(B1599,[2]CALCULATION!$B:$B,[2]CALCULATION!$H:$H,"")</f>
        <v>ZTE</v>
      </c>
      <c r="I1599" s="28">
        <v>0</v>
      </c>
      <c r="J1599" s="28">
        <v>0</v>
      </c>
      <c r="K1599" s="28">
        <v>0</v>
      </c>
      <c r="L1599" s="28">
        <v>0</v>
      </c>
      <c r="M1599" s="28">
        <v>0</v>
      </c>
      <c r="N1599" s="28">
        <v>0</v>
      </c>
      <c r="O1599" s="28">
        <v>0</v>
      </c>
      <c r="P1599" s="28">
        <v>0</v>
      </c>
      <c r="Q1599" s="28">
        <v>0</v>
      </c>
      <c r="R1599" s="28">
        <v>0</v>
      </c>
      <c r="S1599" s="93">
        <v>0</v>
      </c>
      <c r="T1599" s="93">
        <f>_xlfn.XLOOKUP(B1599,'[3]Nur des jours'!$B:$B,'[3]Nur des jours'!$U:$U,"")</f>
        <v>0</v>
      </c>
      <c r="U1599" s="93">
        <v>0</v>
      </c>
      <c r="V1599" s="93">
        <v>0</v>
      </c>
      <c r="W1599" s="93">
        <v>0</v>
      </c>
      <c r="X1599" s="93">
        <v>0</v>
      </c>
      <c r="Y1599" s="93">
        <v>0</v>
      </c>
      <c r="Z1599" s="93">
        <v>0</v>
      </c>
      <c r="AA1599" s="93">
        <v>0</v>
      </c>
      <c r="AB1599" s="93">
        <v>0</v>
      </c>
      <c r="AC1599" s="93">
        <f>_xlfn.XLOOKUP(B1599,'[3]Nur des jours'!$B:$B,'[3]Nur des jours'!$N:$N,"")</f>
        <v>0</v>
      </c>
      <c r="AD1599" s="93">
        <v>0</v>
      </c>
      <c r="AE1599" s="93">
        <v>0</v>
      </c>
      <c r="AF1599" s="93">
        <v>0</v>
      </c>
      <c r="AG1599" s="93"/>
      <c r="AH1599" s="93">
        <v>0</v>
      </c>
      <c r="AI1599" s="93">
        <v>0</v>
      </c>
      <c r="AJ1599" s="93">
        <v>0</v>
      </c>
      <c r="AK1599" s="93">
        <v>0</v>
      </c>
      <c r="AL1599" s="93">
        <v>0</v>
      </c>
      <c r="AM1599" s="49" t="s">
        <v>5559</v>
      </c>
      <c r="AN1599" s="49"/>
      <c r="AO1599" s="48" t="str" cm="1">
        <f t="array" ref="AO1599">IFERROR(_xlfn.IFS(
AQ1599="MPR ISSUE","PDH",
AQ1599="BSS Hardware Issue","BSS",
AQ1599="Sites strategiques, MLL, Pylone, etc.","ENVTECH",
AQ1599="AKTIVCO DEFAUT GE &amp; POWER Cabinet","AKTIVCO",
AQ1599="AKTIVCO Coupure ENEO &amp; Baisse de tension","AKTIVCO GRID ONLY",
AQ1599="Coupure ENEO &amp; Baisse de tension","IHS GRID ONLY",
AQ1599="Defaut GE &amp; POWER Cabinet","IHS",
AQ1599="Sharing","Partners",
AQ1599="Sites strategiques &amp; DataCenter","SST &amp; DC",
AQ1599="Exclu","Exclu",
AQ1599="SAT","SAT",
AQ1599="SPARE-ISSUE","SPARE-ISSUE",
AQ1599="Fiber CAmtel","TRANS_FO_CAMTEL",
AQ1599="Fiber AOF","Fiber AOF",
AQ1599="Projet OCM (HUAWEI)","TRAVAUX-HUAWEI",
AQ1599="Projet OCM (NOKIA)","TRAVAUX-NOKIA",
AQ1599="ACCESS-ISSUE","ACCESS-ISSUE",
AQ1599="Projet OCM (ZTE, NOKIA, autres projets)","TRAVAUX OCM",
AQ1599="No root CAuse","No root cause",
AQ1599="ODU HS","PDH",
AQ1599="IP &amp; VLAN","PDH",
AQ1599="Warehouse HUAWEI","SPARE-ISSUE",
AQ1599="SPARE-HS","SPARE-ISSUE",
AQ1599="Power Telco","BSS",AQ1599="no impacts","no impacts"
),"")</f>
        <v>No root cause</v>
      </c>
      <c r="AP1599" s="48" t="str" cm="1">
        <f t="array" ref="AP1599">IFERROR(_xlfn.IFS(
AQ1599="MPR ISSUE","TX ISSUE",
AQ1599="BSS Hardware Issue","RAN ISSUE",
AQ1599="Sites strategiques, MLL, Pylone, etc.","ENVTECH",
AQ1599="AKTIVCO DEFAUT GE &amp; POWER Cabinet","POWER ISSUE",
AQ1599="AKTIVCO Coupure ENEO &amp; Baisse de tension","POWER ISSUE",
AQ1599="Coupure ENEO &amp; Baisse de tension","POWER ISSUE",
AQ1599="Defaut GE &amp; POWER Cabinet","POWER ISSUE",
AQ1599="Sharing","POWER ISSUE",
AQ1599="Sites strategiques &amp; DataCenter","POWER ISSUE",
AQ1599="Exclu","Exclu",
AQ1599="SAT","TX ISSUE",
AQ1599="SPARE-ISSUE","SPARE-ISSUE",
AQ1599="Fiber CAmtel","TX ISSUE",
AQ1599="Fiber AOF","TX ISSUE",
AQ1599="Projet OCM (HUAWEI)","TRAVAUX-HUAWEI",
AQ1599="Projet OCM (NOKIA)","TRAVAUX -NOKIA",
AQ1599="ACCESS-ISSUE","ACCESS-ISSUE",
AQ1599="Projet OCM (ZTE, NOKIA, autres projets)","TRAVAUX OCM",
AQ1599="No root CAuse","No root cause",
AQ1599="ODU HS","TX ISSUE",
AQ1599="IP &amp; VLAN","TX ISSUE",
AQ1599="Warehouse HUAWEI","SPARE-ISSUE",
AQ1599="SPARE-HS","SPARE-ISSUE",
AQ1599="Power Telco","RAN ISSUE",AQ1599="no impacts","no impacts"
),"")</f>
        <v>No root cause</v>
      </c>
      <c r="AQ1599" s="126" t="s">
        <v>5344</v>
      </c>
      <c r="AR1599" s="48" t="str" cm="1">
        <f t="array" ref="AR1599">IFERROR(_xlfn.IFS(
AQ1599="MPR ISSUE","ACTIVE",
AQ1599="BSS Hardware Issue","ACTIVE",
AQ1599="Sites strategiques, MLL, Pylone, etc.","PASSIVE",
AQ1599="AKTIVCO DEFAUT GE &amp; POWER Cabinet","PASSIVE",
AQ1599="AKTIVCO Coupure ENEO &amp; Baisse de tension","PASSIVE",
AQ1599="Coupure ENEO &amp; Baisse de tension","PASSIVE",
AQ1599="Defaut GE &amp; POWER Cabinet","PASSIVE",
AQ1599="Sharing","PASSIVE",
AQ1599="Sites strategiques &amp; DataCenter","PASSIVE",
AQ1599="Exclu","Exclu",
AQ1599="SAT","ACTIVE",
AQ1599="SPARE-ISSUE","SPARE-ISSUE",
AQ1599="Fiber CAmtel","ACTIVE",
AQ1599="Fiber AOF","ACTIVE",
AQ1599="Projet OCM (HUAWEI)","PLANNED WORKS",
AQ1599="Projet OCM (NOKIA)","PLANNED WORKS",
AQ1599="ACCESS-ISSUE","ACCESS-ISSUE",
AQ1599="Projet OCM (ZTE, NOKIA, autres projets)","PLANNED WORKS",
AQ1599="No root CAuse","No root cause",
AQ1599="ODU HS","ACTIVE",
AQ1599="IP &amp; VLAN","ACTIVE",
AQ1599="Warehouse HUAWEI","SPARE-ISSUE",
AQ1599="SPARE-HS","SPARE-ISSUE",
AQ1599="Power Telco","ACTIVE", AQ1599="no impacts","no impacts"
),"")</f>
        <v>No root cause</v>
      </c>
      <c r="AS1599" s="92" t="s">
        <v>5537</v>
      </c>
      <c r="AT1599" s="98" t="s">
        <v>3484</v>
      </c>
      <c r="AV1599" s="17" t="s">
        <v>5537</v>
      </c>
      <c r="AW1599" s="7" t="s">
        <v>5537</v>
      </c>
      <c r="AX1599" s="6" t="s">
        <v>5537</v>
      </c>
      <c r="AY1599" s="7"/>
      <c r="AZ1599" s="3" t="s">
        <v>5537</v>
      </c>
      <c r="BA1599" s="18" t="s">
        <v>5537</v>
      </c>
      <c r="BB1599" s="18" t="s">
        <v>5537</v>
      </c>
      <c r="BC1599" s="18" t="s">
        <v>5537</v>
      </c>
      <c r="BD1599" s="18" t="s">
        <v>5537</v>
      </c>
      <c r="BE1599" s="18" t="s">
        <v>5537</v>
      </c>
      <c r="BF1599" s="18" t="s">
        <v>5537</v>
      </c>
      <c r="BG1599" s="18" t="s">
        <v>5537</v>
      </c>
      <c r="BH1599" s="18" t="s">
        <v>5537</v>
      </c>
      <c r="BI1599" s="18" t="s">
        <v>5537</v>
      </c>
      <c r="BJ1599" s="18" t="s">
        <v>5537</v>
      </c>
      <c r="BK1599" s="18" t="s">
        <v>5537</v>
      </c>
      <c r="BL1599" s="9" t="s">
        <v>5537</v>
      </c>
      <c r="BM1599" s="14" t="s">
        <v>5537</v>
      </c>
      <c r="BN1599" s="14" t="s">
        <v>5537</v>
      </c>
      <c r="BO1599" s="14" t="str">
        <f>_xlfn.XLOOKUP(B1599,'[4]cell downs 18042026 17h'!$B:$B,'[4]cell downs 18042026 17h'!$B:$B,"")</f>
        <v/>
      </c>
      <c r="BP1599" s="14" t="str">
        <f>_xlfn.XLOOKUP(B1599,'[5]Cells Huawei 19042026 15h'!$B:$B,'[5]Cells Huawei 19042026 15h'!$B:$B,"")</f>
        <v/>
      </c>
      <c r="BQ1599" s="9" t="str">
        <f>_xlfn.XLOOKUP(B1599,'[6]cells down 19042026 9H40'!$B:$B,'[6]cells down 19042026 9H40'!$B:$B,"")</f>
        <v/>
      </c>
      <c r="BR1599" s="9" t="s">
        <v>3484</v>
      </c>
      <c r="BS1599" s="9" t="s">
        <v>12</v>
      </c>
      <c r="BT1599" s="108"/>
    </row>
    <row r="1600" spans="1:72" s="9" customFormat="1" x14ac:dyDescent="0.35">
      <c r="A1600" s="1" t="s">
        <v>2705</v>
      </c>
      <c r="B1600" s="8" t="s">
        <v>2706</v>
      </c>
      <c r="C1600" s="3" t="str">
        <f>_xlfn.XLOOKUP(B1600,'[1]daily break down'!$D:$D,'[1]daily break down'!$E:$E,"")</f>
        <v>Yaounde</v>
      </c>
      <c r="D1600" s="1" t="s">
        <v>21</v>
      </c>
      <c r="E1600" s="1" t="s">
        <v>80</v>
      </c>
      <c r="F1600" s="3" t="s">
        <v>37</v>
      </c>
      <c r="G1600" s="1" t="s">
        <v>38</v>
      </c>
      <c r="H1600" s="34" t="str">
        <f>_xlfn.XLOOKUP(B1600,[2]CALCULATION!$B:$B,[2]CALCULATION!$H:$H,"")</f>
        <v>ZTE</v>
      </c>
      <c r="I1600" s="28">
        <v>5.5391651185818702</v>
      </c>
      <c r="J1600" s="28">
        <v>0</v>
      </c>
      <c r="K1600" s="28">
        <v>0</v>
      </c>
      <c r="L1600" s="28">
        <v>0</v>
      </c>
      <c r="M1600" s="28">
        <v>0</v>
      </c>
      <c r="N1600" s="28">
        <v>0</v>
      </c>
      <c r="O1600" s="28">
        <v>0</v>
      </c>
      <c r="P1600" s="28">
        <v>0</v>
      </c>
      <c r="Q1600" s="28">
        <v>0</v>
      </c>
      <c r="R1600" s="28">
        <v>0</v>
      </c>
      <c r="S1600" s="93">
        <v>0</v>
      </c>
      <c r="T1600" s="93">
        <f>_xlfn.XLOOKUP(B1600,'[3]Nur des jours'!$B:$B,'[3]Nur des jours'!$U:$U,"")</f>
        <v>0</v>
      </c>
      <c r="U1600" s="93">
        <v>0</v>
      </c>
      <c r="V1600" s="93">
        <v>0</v>
      </c>
      <c r="W1600" s="93">
        <v>0</v>
      </c>
      <c r="X1600" s="93">
        <v>0</v>
      </c>
      <c r="Y1600" s="93">
        <v>0</v>
      </c>
      <c r="Z1600" s="93">
        <v>0</v>
      </c>
      <c r="AA1600" s="93">
        <v>0</v>
      </c>
      <c r="AB1600" s="93">
        <v>0</v>
      </c>
      <c r="AC1600" s="93">
        <f>_xlfn.XLOOKUP(B1600,'[3]Nur des jours'!$B:$B,'[3]Nur des jours'!$N:$N,"")</f>
        <v>0</v>
      </c>
      <c r="AD1600" s="93">
        <v>0</v>
      </c>
      <c r="AE1600" s="93">
        <v>0</v>
      </c>
      <c r="AF1600" s="93">
        <v>0</v>
      </c>
      <c r="AG1600" s="93"/>
      <c r="AH1600" s="93">
        <v>0</v>
      </c>
      <c r="AI1600" s="93">
        <v>0</v>
      </c>
      <c r="AJ1600" s="93">
        <v>0</v>
      </c>
      <c r="AK1600" s="93">
        <v>0</v>
      </c>
      <c r="AL1600" s="93">
        <v>0</v>
      </c>
      <c r="AM1600" s="49" t="s">
        <v>5559</v>
      </c>
      <c r="AN1600" s="49"/>
      <c r="AO1600" s="48" t="str" cm="1">
        <f t="array" ref="AO1600">IFERROR(_xlfn.IFS(
AQ1600="MPR ISSUE","PDH",
AQ1600="BSS Hardware Issue","BSS",
AQ1600="Sites strategiques, MLL, Pylone, etc.","ENVTECH",
AQ1600="AKTIVCO DEFAUT GE &amp; POWER Cabinet","AKTIVCO",
AQ1600="AKTIVCO Coupure ENEO &amp; Baisse de tension","AKTIVCO GRID ONLY",
AQ1600="Coupure ENEO &amp; Baisse de tension","IHS GRID ONLY",
AQ1600="Defaut GE &amp; POWER Cabinet","IHS",
AQ1600="Sharing","Partners",
AQ1600="Sites strategiques &amp; DataCenter","SST &amp; DC",
AQ1600="Exclu","Exclu",
AQ1600="SAT","SAT",
AQ1600="SPARE-ISSUE","SPARE-ISSUE",
AQ1600="Fiber CAmtel","TRANS_FO_CAMTEL",
AQ1600="Fiber AOF","Fiber AOF",
AQ1600="Projet OCM (HUAWEI)","TRAVAUX-HUAWEI",
AQ1600="Projet OCM (NOKIA)","TRAVAUX-NOKIA",
AQ1600="ACCESS-ISSUE","ACCESS-ISSUE",
AQ1600="Projet OCM (ZTE, NOKIA, autres projets)","TRAVAUX OCM",
AQ1600="No root CAuse","No root cause",
AQ1600="ODU HS","PDH",
AQ1600="IP &amp; VLAN","PDH",
AQ1600="Warehouse HUAWEI","SPARE-ISSUE",
AQ1600="SPARE-HS","SPARE-ISSUE",
AQ1600="Power Telco","BSS",AQ1600="no impacts","no impacts"
),"")</f>
        <v>No root cause</v>
      </c>
      <c r="AP1600" s="48" t="str" cm="1">
        <f t="array" ref="AP1600">IFERROR(_xlfn.IFS(
AQ1600="MPR ISSUE","TX ISSUE",
AQ1600="BSS Hardware Issue","RAN ISSUE",
AQ1600="Sites strategiques, MLL, Pylone, etc.","ENVTECH",
AQ1600="AKTIVCO DEFAUT GE &amp; POWER Cabinet","POWER ISSUE",
AQ1600="AKTIVCO Coupure ENEO &amp; Baisse de tension","POWER ISSUE",
AQ1600="Coupure ENEO &amp; Baisse de tension","POWER ISSUE",
AQ1600="Defaut GE &amp; POWER Cabinet","POWER ISSUE",
AQ1600="Sharing","POWER ISSUE",
AQ1600="Sites strategiques &amp; DataCenter","POWER ISSUE",
AQ1600="Exclu","Exclu",
AQ1600="SAT","TX ISSUE",
AQ1600="SPARE-ISSUE","SPARE-ISSUE",
AQ1600="Fiber CAmtel","TX ISSUE",
AQ1600="Fiber AOF","TX ISSUE",
AQ1600="Projet OCM (HUAWEI)","TRAVAUX-HUAWEI",
AQ1600="Projet OCM (NOKIA)","TRAVAUX -NOKIA",
AQ1600="ACCESS-ISSUE","ACCESS-ISSUE",
AQ1600="Projet OCM (ZTE, NOKIA, autres projets)","TRAVAUX OCM",
AQ1600="No root CAuse","No root cause",
AQ1600="ODU HS","TX ISSUE",
AQ1600="IP &amp; VLAN","TX ISSUE",
AQ1600="Warehouse HUAWEI","SPARE-ISSUE",
AQ1600="SPARE-HS","SPARE-ISSUE",
AQ1600="Power Telco","RAN ISSUE",AQ1600="no impacts","no impacts"
),"")</f>
        <v>No root cause</v>
      </c>
      <c r="AQ1600" s="67" t="s">
        <v>5344</v>
      </c>
      <c r="AR1600" s="48" t="str" cm="1">
        <f t="array" ref="AR1600">IFERROR(_xlfn.IFS(
AQ1600="MPR ISSUE","ACTIVE",
AQ1600="BSS Hardware Issue","ACTIVE",
AQ1600="Sites strategiques, MLL, Pylone, etc.","PASSIVE",
AQ1600="AKTIVCO DEFAUT GE &amp; POWER Cabinet","PASSIVE",
AQ1600="AKTIVCO Coupure ENEO &amp; Baisse de tension","PASSIVE",
AQ1600="Coupure ENEO &amp; Baisse de tension","PASSIVE",
AQ1600="Defaut GE &amp; POWER Cabinet","PASSIVE",
AQ1600="Sharing","PASSIVE",
AQ1600="Sites strategiques &amp; DataCenter","PASSIVE",
AQ1600="Exclu","Exclu",
AQ1600="SAT","ACTIVE",
AQ1600="SPARE-ISSUE","SPARE-ISSUE",
AQ1600="Fiber CAmtel","ACTIVE",
AQ1600="Fiber AOF","ACTIVE",
AQ1600="Projet OCM (HUAWEI)","PLANNED WORKS",
AQ1600="Projet OCM (NOKIA)","PLANNED WORKS",
AQ1600="ACCESS-ISSUE","ACCESS-ISSUE",
AQ1600="Projet OCM (ZTE, NOKIA, autres projets)","PLANNED WORKS",
AQ1600="No root CAuse","No root cause",
AQ1600="ODU HS","ACTIVE",
AQ1600="IP &amp; VLAN","ACTIVE",
AQ1600="Warehouse HUAWEI","SPARE-ISSUE",
AQ1600="SPARE-HS","SPARE-ISSUE",
AQ1600="Power Telco","ACTIVE", AQ1600="no impacts","no impacts"
),"")</f>
        <v>No root cause</v>
      </c>
      <c r="AS1600" s="92" t="s">
        <v>5537</v>
      </c>
      <c r="AT1600" s="98" t="s">
        <v>2706</v>
      </c>
      <c r="AV1600" s="17" t="s">
        <v>5537</v>
      </c>
      <c r="AW1600" s="7" t="s">
        <v>5537</v>
      </c>
      <c r="AX1600" s="6" t="s">
        <v>5537</v>
      </c>
      <c r="AY1600" s="7"/>
      <c r="AZ1600" s="3" t="s">
        <v>5537</v>
      </c>
      <c r="BA1600" s="18" t="s">
        <v>5537</v>
      </c>
      <c r="BB1600" s="18" t="s">
        <v>5537</v>
      </c>
      <c r="BC1600" s="18" t="s">
        <v>5537</v>
      </c>
      <c r="BD1600" s="18" t="s">
        <v>5537</v>
      </c>
      <c r="BE1600" s="18" t="s">
        <v>5537</v>
      </c>
      <c r="BF1600" s="18" t="s">
        <v>5537</v>
      </c>
      <c r="BG1600" s="18" t="s">
        <v>5537</v>
      </c>
      <c r="BH1600" s="18" t="s">
        <v>5537</v>
      </c>
      <c r="BI1600" s="18" t="s">
        <v>5537</v>
      </c>
      <c r="BJ1600" s="18" t="s">
        <v>5537</v>
      </c>
      <c r="BK1600" s="18" t="s">
        <v>5537</v>
      </c>
      <c r="BL1600" s="9" t="s">
        <v>5537</v>
      </c>
      <c r="BM1600" s="14" t="s">
        <v>5537</v>
      </c>
      <c r="BN1600" s="14" t="s">
        <v>5537</v>
      </c>
      <c r="BO1600" s="14" t="str">
        <f>_xlfn.XLOOKUP(B1600,'[4]cell downs 18042026 17h'!$B:$B,'[4]cell downs 18042026 17h'!$B:$B,"")</f>
        <v/>
      </c>
      <c r="BP1600" s="14" t="str">
        <f>_xlfn.XLOOKUP(B1600,'[5]Cells Huawei 19042026 15h'!$B:$B,'[5]Cells Huawei 19042026 15h'!$B:$B,"")</f>
        <v/>
      </c>
      <c r="BQ1600" s="9" t="str">
        <f>_xlfn.XLOOKUP(B1600,'[6]cells down 19042026 9H40'!$B:$B,'[6]cells down 19042026 9H40'!$B:$B,"")</f>
        <v/>
      </c>
      <c r="BR1600" s="9" t="s">
        <v>5537</v>
      </c>
      <c r="BS1600" s="9" t="s">
        <v>594</v>
      </c>
      <c r="BT1600" s="108"/>
    </row>
    <row r="1601" spans="1:72" s="9" customFormat="1" x14ac:dyDescent="0.35">
      <c r="A1601" s="1" t="s">
        <v>2742</v>
      </c>
      <c r="B1601" s="8" t="s">
        <v>2743</v>
      </c>
      <c r="C1601" s="3" t="str">
        <f>_xlfn.XLOOKUP(B1601,'[1]daily break down'!$D:$D,'[1]daily break down'!$E:$E,"")</f>
        <v>Yaounde</v>
      </c>
      <c r="D1601" s="1" t="s">
        <v>5519</v>
      </c>
      <c r="E1601" s="1" t="s">
        <v>12</v>
      </c>
      <c r="F1601" s="3" t="s">
        <v>37</v>
      </c>
      <c r="G1601" s="1" t="s">
        <v>38</v>
      </c>
      <c r="H1601" s="34" t="str">
        <f>_xlfn.XLOOKUP(B1601,[2]CALCULATION!$B:$B,[2]CALCULATION!$H:$H,"")</f>
        <v>ZTE</v>
      </c>
      <c r="I1601" s="28">
        <v>0</v>
      </c>
      <c r="J1601" s="28">
        <v>0</v>
      </c>
      <c r="K1601" s="28">
        <v>0</v>
      </c>
      <c r="L1601" s="28">
        <v>0</v>
      </c>
      <c r="M1601" s="28">
        <v>0</v>
      </c>
      <c r="N1601" s="28">
        <v>0</v>
      </c>
      <c r="O1601" s="28">
        <v>0</v>
      </c>
      <c r="P1601" s="28">
        <v>0</v>
      </c>
      <c r="Q1601" s="28">
        <v>0</v>
      </c>
      <c r="R1601" s="28">
        <v>0</v>
      </c>
      <c r="S1601" s="93">
        <v>0</v>
      </c>
      <c r="T1601" s="93">
        <f>_xlfn.XLOOKUP(B1601,'[3]Nur des jours'!$B:$B,'[3]Nur des jours'!$U:$U,"")</f>
        <v>0</v>
      </c>
      <c r="U1601" s="93">
        <v>0</v>
      </c>
      <c r="V1601" s="93">
        <v>0</v>
      </c>
      <c r="W1601" s="93">
        <v>0</v>
      </c>
      <c r="X1601" s="93">
        <v>0</v>
      </c>
      <c r="Y1601" s="93">
        <v>0</v>
      </c>
      <c r="Z1601" s="93">
        <v>0</v>
      </c>
      <c r="AA1601" s="93">
        <v>0</v>
      </c>
      <c r="AB1601" s="93">
        <v>0</v>
      </c>
      <c r="AC1601" s="93">
        <f>_xlfn.XLOOKUP(B1601,'[3]Nur des jours'!$B:$B,'[3]Nur des jours'!$N:$N,"")</f>
        <v>0</v>
      </c>
      <c r="AD1601" s="93">
        <v>0</v>
      </c>
      <c r="AE1601" s="93">
        <v>0</v>
      </c>
      <c r="AF1601" s="93">
        <v>0</v>
      </c>
      <c r="AG1601" s="93"/>
      <c r="AH1601" s="93">
        <v>0</v>
      </c>
      <c r="AI1601" s="93">
        <v>0</v>
      </c>
      <c r="AJ1601" s="93">
        <v>0</v>
      </c>
      <c r="AK1601" s="93">
        <v>0</v>
      </c>
      <c r="AL1601" s="93">
        <v>0</v>
      </c>
      <c r="AM1601" s="49" t="s">
        <v>5559</v>
      </c>
      <c r="AN1601" s="49"/>
      <c r="AO1601" s="48" t="str" cm="1">
        <f t="array" ref="AO1601">IFERROR(_xlfn.IFS(
AQ1601="MPR ISSUE","PDH",
AQ1601="BSS Hardware Issue","BSS",
AQ1601="Sites strategiques, MLL, Pylone, etc.","ENVTECH",
AQ1601="AKTIVCO DEFAUT GE &amp; POWER Cabinet","AKTIVCO",
AQ1601="AKTIVCO Coupure ENEO &amp; Baisse de tension","AKTIVCO GRID ONLY",
AQ1601="Coupure ENEO &amp; Baisse de tension","IHS GRID ONLY",
AQ1601="Defaut GE &amp; POWER Cabinet","IHS",
AQ1601="Sharing","Partners",
AQ1601="Sites strategiques &amp; DataCenter","SST &amp; DC",
AQ1601="Exclu","Exclu",
AQ1601="SAT","SAT",
AQ1601="SPARE-ISSUE","SPARE-ISSUE",
AQ1601="Fiber CAmtel","TRANS_FO_CAMTEL",
AQ1601="Fiber AOF","Fiber AOF",
AQ1601="Projet OCM (HUAWEI)","TRAVAUX-HUAWEI",
AQ1601="Projet OCM (NOKIA)","TRAVAUX-NOKIA",
AQ1601="ACCESS-ISSUE","ACCESS-ISSUE",
AQ1601="Projet OCM (ZTE, NOKIA, autres projets)","TRAVAUX OCM",
AQ1601="No root CAuse","No root cause",
AQ1601="ODU HS","PDH",
AQ1601="IP &amp; VLAN","PDH",
AQ1601="Warehouse HUAWEI","SPARE-ISSUE",
AQ1601="SPARE-HS","SPARE-ISSUE",
AQ1601="Power Telco","BSS",AQ1601="no impacts","no impacts"
),"")</f>
        <v>No root cause</v>
      </c>
      <c r="AP1601" s="48" t="str" cm="1">
        <f t="array" ref="AP1601">IFERROR(_xlfn.IFS(
AQ1601="MPR ISSUE","TX ISSUE",
AQ1601="BSS Hardware Issue","RAN ISSUE",
AQ1601="Sites strategiques, MLL, Pylone, etc.","ENVTECH",
AQ1601="AKTIVCO DEFAUT GE &amp; POWER Cabinet","POWER ISSUE",
AQ1601="AKTIVCO Coupure ENEO &amp; Baisse de tension","POWER ISSUE",
AQ1601="Coupure ENEO &amp; Baisse de tension","POWER ISSUE",
AQ1601="Defaut GE &amp; POWER Cabinet","POWER ISSUE",
AQ1601="Sharing","POWER ISSUE",
AQ1601="Sites strategiques &amp; DataCenter","POWER ISSUE",
AQ1601="Exclu","Exclu",
AQ1601="SAT","TX ISSUE",
AQ1601="SPARE-ISSUE","SPARE-ISSUE",
AQ1601="Fiber CAmtel","TX ISSUE",
AQ1601="Fiber AOF","TX ISSUE",
AQ1601="Projet OCM (HUAWEI)","TRAVAUX-HUAWEI",
AQ1601="Projet OCM (NOKIA)","TRAVAUX -NOKIA",
AQ1601="ACCESS-ISSUE","ACCESS-ISSUE",
AQ1601="Projet OCM (ZTE, NOKIA, autres projets)","TRAVAUX OCM",
AQ1601="No root CAuse","No root cause",
AQ1601="ODU HS","TX ISSUE",
AQ1601="IP &amp; VLAN","TX ISSUE",
AQ1601="Warehouse HUAWEI","SPARE-ISSUE",
AQ1601="SPARE-HS","SPARE-ISSUE",
AQ1601="Power Telco","RAN ISSUE",AQ1601="no impacts","no impacts"
),"")</f>
        <v>No root cause</v>
      </c>
      <c r="AQ1601" s="67" t="s">
        <v>5344</v>
      </c>
      <c r="AR1601" s="48" t="str" cm="1">
        <f t="array" ref="AR1601">IFERROR(_xlfn.IFS(
AQ1601="MPR ISSUE","ACTIVE",
AQ1601="BSS Hardware Issue","ACTIVE",
AQ1601="Sites strategiques, MLL, Pylone, etc.","PASSIVE",
AQ1601="AKTIVCO DEFAUT GE &amp; POWER Cabinet","PASSIVE",
AQ1601="AKTIVCO Coupure ENEO &amp; Baisse de tension","PASSIVE",
AQ1601="Coupure ENEO &amp; Baisse de tension","PASSIVE",
AQ1601="Defaut GE &amp; POWER Cabinet","PASSIVE",
AQ1601="Sharing","PASSIVE",
AQ1601="Sites strategiques &amp; DataCenter","PASSIVE",
AQ1601="Exclu","Exclu",
AQ1601="SAT","ACTIVE",
AQ1601="SPARE-ISSUE","SPARE-ISSUE",
AQ1601="Fiber CAmtel","ACTIVE",
AQ1601="Fiber AOF","ACTIVE",
AQ1601="Projet OCM (HUAWEI)","PLANNED WORKS",
AQ1601="Projet OCM (NOKIA)","PLANNED WORKS",
AQ1601="ACCESS-ISSUE","ACCESS-ISSUE",
AQ1601="Projet OCM (ZTE, NOKIA, autres projets)","PLANNED WORKS",
AQ1601="No root CAuse","No root cause",
AQ1601="ODU HS","ACTIVE",
AQ1601="IP &amp; VLAN","ACTIVE",
AQ1601="Warehouse HUAWEI","SPARE-ISSUE",
AQ1601="SPARE-HS","SPARE-ISSUE",
AQ1601="Power Telco","ACTIVE", AQ1601="no impacts","no impacts"
),"")</f>
        <v>No root cause</v>
      </c>
      <c r="AS1601" s="92" t="s">
        <v>5537</v>
      </c>
      <c r="AT1601" s="98" t="s">
        <v>2743</v>
      </c>
      <c r="AV1601" s="17" t="s">
        <v>5537</v>
      </c>
      <c r="AW1601" s="7" t="s">
        <v>5537</v>
      </c>
      <c r="AX1601" s="6" t="s">
        <v>5537</v>
      </c>
      <c r="AY1601" s="7"/>
      <c r="AZ1601" s="3" t="s">
        <v>5537</v>
      </c>
      <c r="BA1601" s="18" t="s">
        <v>5537</v>
      </c>
      <c r="BB1601" s="18" t="s">
        <v>5537</v>
      </c>
      <c r="BC1601" s="18" t="s">
        <v>5537</v>
      </c>
      <c r="BD1601" s="18" t="s">
        <v>5537</v>
      </c>
      <c r="BE1601" s="18" t="s">
        <v>5537</v>
      </c>
      <c r="BF1601" s="18" t="s">
        <v>5537</v>
      </c>
      <c r="BG1601" s="18" t="s">
        <v>5537</v>
      </c>
      <c r="BH1601" s="18" t="s">
        <v>5537</v>
      </c>
      <c r="BI1601" s="18" t="s">
        <v>5537</v>
      </c>
      <c r="BJ1601" s="18" t="s">
        <v>5537</v>
      </c>
      <c r="BK1601" s="18" t="s">
        <v>5537</v>
      </c>
      <c r="BL1601" s="9" t="s">
        <v>5537</v>
      </c>
      <c r="BM1601" s="14" t="s">
        <v>5537</v>
      </c>
      <c r="BN1601" s="14" t="s">
        <v>5537</v>
      </c>
      <c r="BO1601" s="14" t="str">
        <f>_xlfn.XLOOKUP(B1601,'[4]cell downs 18042026 17h'!$B:$B,'[4]cell downs 18042026 17h'!$B:$B,"")</f>
        <v/>
      </c>
      <c r="BP1601" s="14" t="str">
        <f>_xlfn.XLOOKUP(B1601,'[5]Cells Huawei 19042026 15h'!$B:$B,'[5]Cells Huawei 19042026 15h'!$B:$B,"")</f>
        <v/>
      </c>
      <c r="BQ1601" s="9" t="str">
        <f>_xlfn.XLOOKUP(B1601,'[6]cells down 19042026 9H40'!$B:$B,'[6]cells down 19042026 9H40'!$B:$B,"")</f>
        <v/>
      </c>
      <c r="BR1601" s="9" t="s">
        <v>5537</v>
      </c>
      <c r="BS1601" s="9" t="s">
        <v>12</v>
      </c>
      <c r="BT1601" s="108"/>
    </row>
    <row r="1602" spans="1:72" s="9" customFormat="1" x14ac:dyDescent="0.35">
      <c r="A1602" s="1" t="s">
        <v>2281</v>
      </c>
      <c r="B1602" s="8" t="s">
        <v>2282</v>
      </c>
      <c r="C1602" s="3" t="str">
        <f>_xlfn.XLOOKUP(B1602,'[1]daily break down'!$D:$D,'[1]daily break down'!$E:$E,"")</f>
        <v>Yaounde</v>
      </c>
      <c r="D1602" s="1" t="s">
        <v>11</v>
      </c>
      <c r="E1602" s="1" t="s">
        <v>12</v>
      </c>
      <c r="F1602" s="3" t="s">
        <v>37</v>
      </c>
      <c r="G1602" s="1" t="s">
        <v>38</v>
      </c>
      <c r="H1602" s="34" t="str">
        <f>_xlfn.XLOOKUP(B1602,[2]CALCULATION!$B:$B,[2]CALCULATION!$H:$H,"")</f>
        <v>ZTE</v>
      </c>
      <c r="I1602" s="28">
        <v>0</v>
      </c>
      <c r="J1602" s="28">
        <v>0</v>
      </c>
      <c r="K1602" s="28">
        <v>0</v>
      </c>
      <c r="L1602" s="28">
        <v>0</v>
      </c>
      <c r="M1602" s="28">
        <v>0</v>
      </c>
      <c r="N1602" s="28">
        <v>0</v>
      </c>
      <c r="O1602" s="28">
        <v>0</v>
      </c>
      <c r="P1602" s="28">
        <v>0</v>
      </c>
      <c r="Q1602" s="28">
        <v>0</v>
      </c>
      <c r="R1602" s="28">
        <v>0</v>
      </c>
      <c r="S1602" s="93">
        <v>0</v>
      </c>
      <c r="T1602" s="93">
        <f>_xlfn.XLOOKUP(B1602,'[3]Nur des jours'!$B:$B,'[3]Nur des jours'!$U:$U,"")</f>
        <v>0</v>
      </c>
      <c r="U1602" s="93">
        <v>0</v>
      </c>
      <c r="V1602" s="93">
        <v>0</v>
      </c>
      <c r="W1602" s="93">
        <v>0</v>
      </c>
      <c r="X1602" s="93">
        <v>0</v>
      </c>
      <c r="Y1602" s="93">
        <v>0</v>
      </c>
      <c r="Z1602" s="93">
        <v>0</v>
      </c>
      <c r="AA1602" s="93">
        <v>0</v>
      </c>
      <c r="AB1602" s="93">
        <v>0</v>
      </c>
      <c r="AC1602" s="93">
        <f>_xlfn.XLOOKUP(B1602,'[3]Nur des jours'!$B:$B,'[3]Nur des jours'!$N:$N,"")</f>
        <v>0</v>
      </c>
      <c r="AD1602" s="93">
        <v>0</v>
      </c>
      <c r="AE1602" s="93">
        <v>0</v>
      </c>
      <c r="AF1602" s="93">
        <v>0</v>
      </c>
      <c r="AG1602" s="93"/>
      <c r="AH1602" s="93">
        <v>0</v>
      </c>
      <c r="AI1602" s="93">
        <v>0</v>
      </c>
      <c r="AJ1602" s="93">
        <v>0</v>
      </c>
      <c r="AK1602" s="93">
        <v>0</v>
      </c>
      <c r="AL1602" s="93">
        <v>0</v>
      </c>
      <c r="AM1602" s="49" t="s">
        <v>5559</v>
      </c>
      <c r="AN1602" s="49"/>
      <c r="AO1602" s="48" t="str" cm="1">
        <f t="array" ref="AO1602">IFERROR(_xlfn.IFS(
AQ1602="MPR ISSUE","PDH",
AQ1602="BSS Hardware Issue","BSS",
AQ1602="Sites strategiques, MLL, Pylone, etc.","ENVTECH",
AQ1602="AKTIVCO DEFAUT GE &amp; POWER Cabinet","AKTIVCO",
AQ1602="AKTIVCO Coupure ENEO &amp; Baisse de tension","AKTIVCO GRID ONLY",
AQ1602="Coupure ENEO &amp; Baisse de tension","IHS GRID ONLY",
AQ1602="Defaut GE &amp; POWER Cabinet","IHS",
AQ1602="Sharing","Partners",
AQ1602="Sites strategiques &amp; DataCenter","SST &amp; DC",
AQ1602="Exclu","Exclu",
AQ1602="SAT","SAT",
AQ1602="SPARE-ISSUE","SPARE-ISSUE",
AQ1602="Fiber CAmtel","TRANS_FO_CAMTEL",
AQ1602="Fiber AOF","Fiber AOF",
AQ1602="Projet OCM (HUAWEI)","TRAVAUX-HUAWEI",
AQ1602="Projet OCM (NOKIA)","TRAVAUX-NOKIA",
AQ1602="ACCESS-ISSUE","ACCESS-ISSUE",
AQ1602="Projet OCM (ZTE, NOKIA, autres projets)","TRAVAUX OCM",
AQ1602="No root CAuse","No root cause",
AQ1602="ODU HS","PDH",
AQ1602="IP &amp; VLAN","PDH",
AQ1602="Warehouse HUAWEI","SPARE-ISSUE",
AQ1602="SPARE-HS","SPARE-ISSUE",
AQ1602="Power Telco","BSS",AQ1602="no impacts","no impacts"
),"")</f>
        <v>No root cause</v>
      </c>
      <c r="AP1602" s="48" t="str" cm="1">
        <f t="array" ref="AP1602">IFERROR(_xlfn.IFS(
AQ1602="MPR ISSUE","TX ISSUE",
AQ1602="BSS Hardware Issue","RAN ISSUE",
AQ1602="Sites strategiques, MLL, Pylone, etc.","ENVTECH",
AQ1602="AKTIVCO DEFAUT GE &amp; POWER Cabinet","POWER ISSUE",
AQ1602="AKTIVCO Coupure ENEO &amp; Baisse de tension","POWER ISSUE",
AQ1602="Coupure ENEO &amp; Baisse de tension","POWER ISSUE",
AQ1602="Defaut GE &amp; POWER Cabinet","POWER ISSUE",
AQ1602="Sharing","POWER ISSUE",
AQ1602="Sites strategiques &amp; DataCenter","POWER ISSUE",
AQ1602="Exclu","Exclu",
AQ1602="SAT","TX ISSUE",
AQ1602="SPARE-ISSUE","SPARE-ISSUE",
AQ1602="Fiber CAmtel","TX ISSUE",
AQ1602="Fiber AOF","TX ISSUE",
AQ1602="Projet OCM (HUAWEI)","TRAVAUX-HUAWEI",
AQ1602="Projet OCM (NOKIA)","TRAVAUX -NOKIA",
AQ1602="ACCESS-ISSUE","ACCESS-ISSUE",
AQ1602="Projet OCM (ZTE, NOKIA, autres projets)","TRAVAUX OCM",
AQ1602="No root CAuse","No root cause",
AQ1602="ODU HS","TX ISSUE",
AQ1602="IP &amp; VLAN","TX ISSUE",
AQ1602="Warehouse HUAWEI","SPARE-ISSUE",
AQ1602="SPARE-HS","SPARE-ISSUE",
AQ1602="Power Telco","RAN ISSUE",AQ1602="no impacts","no impacts"
),"")</f>
        <v>No root cause</v>
      </c>
      <c r="AQ1602" s="126" t="s">
        <v>5344</v>
      </c>
      <c r="AR1602" s="48" t="str" cm="1">
        <f t="array" ref="AR1602">IFERROR(_xlfn.IFS(
AQ1602="MPR ISSUE","ACTIVE",
AQ1602="BSS Hardware Issue","ACTIVE",
AQ1602="Sites strategiques, MLL, Pylone, etc.","PASSIVE",
AQ1602="AKTIVCO DEFAUT GE &amp; POWER Cabinet","PASSIVE",
AQ1602="AKTIVCO Coupure ENEO &amp; Baisse de tension","PASSIVE",
AQ1602="Coupure ENEO &amp; Baisse de tension","PASSIVE",
AQ1602="Defaut GE &amp; POWER Cabinet","PASSIVE",
AQ1602="Sharing","PASSIVE",
AQ1602="Sites strategiques &amp; DataCenter","PASSIVE",
AQ1602="Exclu","Exclu",
AQ1602="SAT","ACTIVE",
AQ1602="SPARE-ISSUE","SPARE-ISSUE",
AQ1602="Fiber CAmtel","ACTIVE",
AQ1602="Fiber AOF","ACTIVE",
AQ1602="Projet OCM (HUAWEI)","PLANNED WORKS",
AQ1602="Projet OCM (NOKIA)","PLANNED WORKS",
AQ1602="ACCESS-ISSUE","ACCESS-ISSUE",
AQ1602="Projet OCM (ZTE, NOKIA, autres projets)","PLANNED WORKS",
AQ1602="No root CAuse","No root cause",
AQ1602="ODU HS","ACTIVE",
AQ1602="IP &amp; VLAN","ACTIVE",
AQ1602="Warehouse HUAWEI","SPARE-ISSUE",
AQ1602="SPARE-HS","SPARE-ISSUE",
AQ1602="Power Telco","ACTIVE", AQ1602="no impacts","no impacts"
),"")</f>
        <v>No root cause</v>
      </c>
      <c r="AS1602" s="92" t="s">
        <v>5537</v>
      </c>
      <c r="AT1602" s="98" t="s">
        <v>2282</v>
      </c>
      <c r="AV1602" s="17" t="s">
        <v>5537</v>
      </c>
      <c r="AW1602" s="7" t="s">
        <v>5537</v>
      </c>
      <c r="AX1602" s="6" t="s">
        <v>5537</v>
      </c>
      <c r="AY1602" s="7"/>
      <c r="AZ1602" s="3" t="s">
        <v>5537</v>
      </c>
      <c r="BA1602" s="18" t="s">
        <v>5537</v>
      </c>
      <c r="BB1602" s="18" t="s">
        <v>5537</v>
      </c>
      <c r="BC1602" s="18" t="s">
        <v>5537</v>
      </c>
      <c r="BD1602" s="18" t="s">
        <v>5537</v>
      </c>
      <c r="BE1602" s="18" t="s">
        <v>5537</v>
      </c>
      <c r="BF1602" s="18" t="s">
        <v>5537</v>
      </c>
      <c r="BG1602" s="18" t="s">
        <v>5537</v>
      </c>
      <c r="BH1602" s="18" t="s">
        <v>5537</v>
      </c>
      <c r="BI1602" s="18" t="s">
        <v>5537</v>
      </c>
      <c r="BJ1602" s="18" t="s">
        <v>5537</v>
      </c>
      <c r="BK1602" s="18" t="s">
        <v>5537</v>
      </c>
      <c r="BL1602" s="9" t="s">
        <v>5537</v>
      </c>
      <c r="BM1602" s="14" t="s">
        <v>5537</v>
      </c>
      <c r="BN1602" s="14" t="s">
        <v>5537</v>
      </c>
      <c r="BO1602" s="14" t="str">
        <f>_xlfn.XLOOKUP(B1602,'[4]cell downs 18042026 17h'!$B:$B,'[4]cell downs 18042026 17h'!$B:$B,"")</f>
        <v/>
      </c>
      <c r="BP1602" s="14" t="str">
        <f>_xlfn.XLOOKUP(B1602,'[5]Cells Huawei 19042026 15h'!$B:$B,'[5]Cells Huawei 19042026 15h'!$B:$B,"")</f>
        <v/>
      </c>
      <c r="BQ1602" s="9" t="str">
        <f>_xlfn.XLOOKUP(B1602,'[6]cells down 19042026 9H40'!$B:$B,'[6]cells down 19042026 9H40'!$B:$B,"")</f>
        <v/>
      </c>
      <c r="BR1602" s="9" t="s">
        <v>2282</v>
      </c>
      <c r="BS1602" s="9" t="s">
        <v>5537</v>
      </c>
      <c r="BT1602" s="108"/>
    </row>
    <row r="1603" spans="1:72" s="9" customFormat="1" x14ac:dyDescent="0.35">
      <c r="A1603" s="1" t="s">
        <v>3157</v>
      </c>
      <c r="B1603" s="8" t="s">
        <v>3158</v>
      </c>
      <c r="C1603" s="3" t="str">
        <f>_xlfn.XLOOKUP(B1603,'[1]daily break down'!$D:$D,'[1]daily break down'!$E:$E,"")</f>
        <v>Yaounde</v>
      </c>
      <c r="D1603" s="1" t="s">
        <v>21</v>
      </c>
      <c r="E1603" s="1" t="s">
        <v>125</v>
      </c>
      <c r="F1603" s="3" t="s">
        <v>37</v>
      </c>
      <c r="G1603" s="1" t="s">
        <v>38</v>
      </c>
      <c r="H1603" s="34" t="str">
        <f>_xlfn.XLOOKUP(B1603,[2]CALCULATION!$B:$B,[2]CALCULATION!$H:$H,"")</f>
        <v>ZTE</v>
      </c>
      <c r="I1603" s="28">
        <v>0</v>
      </c>
      <c r="J1603" s="28">
        <v>0</v>
      </c>
      <c r="K1603" s="28">
        <v>0</v>
      </c>
      <c r="L1603" s="28">
        <v>0</v>
      </c>
      <c r="M1603" s="28">
        <v>0.38074325191976849</v>
      </c>
      <c r="N1603" s="28">
        <v>0</v>
      </c>
      <c r="O1603" s="28">
        <v>0</v>
      </c>
      <c r="P1603" s="28">
        <v>0</v>
      </c>
      <c r="Q1603" s="28">
        <v>0</v>
      </c>
      <c r="R1603" s="28">
        <v>0</v>
      </c>
      <c r="S1603" s="93">
        <v>0</v>
      </c>
      <c r="T1603" s="93">
        <f>_xlfn.XLOOKUP(B1603,'[3]Nur des jours'!$B:$B,'[3]Nur des jours'!$U:$U,"")</f>
        <v>0</v>
      </c>
      <c r="U1603" s="93">
        <v>9.4887075418125573</v>
      </c>
      <c r="V1603" s="93">
        <v>0</v>
      </c>
      <c r="W1603" s="93">
        <v>0</v>
      </c>
      <c r="X1603" s="93">
        <v>0</v>
      </c>
      <c r="Y1603" s="93">
        <v>0</v>
      </c>
      <c r="Z1603" s="93">
        <v>0</v>
      </c>
      <c r="AA1603" s="93">
        <v>0</v>
      </c>
      <c r="AB1603" s="93">
        <v>0</v>
      </c>
      <c r="AC1603" s="93">
        <f>_xlfn.XLOOKUP(B1603,'[3]Nur des jours'!$B:$B,'[3]Nur des jours'!$N:$N,"")</f>
        <v>0</v>
      </c>
      <c r="AD1603" s="93">
        <v>0</v>
      </c>
      <c r="AE1603" s="93">
        <v>0</v>
      </c>
      <c r="AF1603" s="93">
        <v>0</v>
      </c>
      <c r="AG1603" s="93"/>
      <c r="AH1603" s="93">
        <v>0</v>
      </c>
      <c r="AI1603" s="93">
        <v>0</v>
      </c>
      <c r="AJ1603" s="93">
        <v>0</v>
      </c>
      <c r="AK1603" s="93">
        <v>0</v>
      </c>
      <c r="AL1603" s="93">
        <v>0</v>
      </c>
      <c r="AM1603" s="49" t="s">
        <v>5559</v>
      </c>
      <c r="AN1603" s="49"/>
      <c r="AO1603" s="48" t="str" cm="1">
        <f t="array" ref="AO1603">IFERROR(_xlfn.IFS(
AQ1603="MPR ISSUE","PDH",
AQ1603="BSS Hardware Issue","BSS",
AQ1603="Sites strategiques, MLL, Pylone, etc.","ENVTECH",
AQ1603="AKTIVCO DEFAUT GE &amp; POWER Cabinet","AKTIVCO",
AQ1603="AKTIVCO Coupure ENEO &amp; Baisse de tension","AKTIVCO GRID ONLY",
AQ1603="Coupure ENEO &amp; Baisse de tension","IHS GRID ONLY",
AQ1603="Defaut GE &amp; POWER Cabinet","IHS",
AQ1603="Sharing","Partners",
AQ1603="Sites strategiques &amp; DataCenter","SST &amp; DC",
AQ1603="Exclu","Exclu",
AQ1603="SAT","SAT",
AQ1603="SPARE-ISSUE","SPARE-ISSUE",
AQ1603="Fiber CAmtel","TRANS_FO_CAMTEL",
AQ1603="Fiber AOF","Fiber AOF",
AQ1603="Projet OCM (HUAWEI)","TRAVAUX-HUAWEI",
AQ1603="Projet OCM (NOKIA)","TRAVAUX-NOKIA",
AQ1603="ACCESS-ISSUE","ACCESS-ISSUE",
AQ1603="Projet OCM (ZTE, NOKIA, autres projets)","TRAVAUX OCM",
AQ1603="No root CAuse","No root cause",
AQ1603="ODU HS","PDH",
AQ1603="IP &amp; VLAN","PDH",
AQ1603="Warehouse HUAWEI","SPARE-ISSUE",
AQ1603="SPARE-HS","SPARE-ISSUE",
AQ1603="Power Telco","BSS",AQ1603="no impacts","no impacts"
),"")</f>
        <v>No root cause</v>
      </c>
      <c r="AP1603" s="48" t="str" cm="1">
        <f t="array" ref="AP1603">IFERROR(_xlfn.IFS(
AQ1603="MPR ISSUE","TX ISSUE",
AQ1603="BSS Hardware Issue","RAN ISSUE",
AQ1603="Sites strategiques, MLL, Pylone, etc.","ENVTECH",
AQ1603="AKTIVCO DEFAUT GE &amp; POWER Cabinet","POWER ISSUE",
AQ1603="AKTIVCO Coupure ENEO &amp; Baisse de tension","POWER ISSUE",
AQ1603="Coupure ENEO &amp; Baisse de tension","POWER ISSUE",
AQ1603="Defaut GE &amp; POWER Cabinet","POWER ISSUE",
AQ1603="Sharing","POWER ISSUE",
AQ1603="Sites strategiques &amp; DataCenter","POWER ISSUE",
AQ1603="Exclu","Exclu",
AQ1603="SAT","TX ISSUE",
AQ1603="SPARE-ISSUE","SPARE-ISSUE",
AQ1603="Fiber CAmtel","TX ISSUE",
AQ1603="Fiber AOF","TX ISSUE",
AQ1603="Projet OCM (HUAWEI)","TRAVAUX-HUAWEI",
AQ1603="Projet OCM (NOKIA)","TRAVAUX -NOKIA",
AQ1603="ACCESS-ISSUE","ACCESS-ISSUE",
AQ1603="Projet OCM (ZTE, NOKIA, autres projets)","TRAVAUX OCM",
AQ1603="No root CAuse","No root cause",
AQ1603="ODU HS","TX ISSUE",
AQ1603="IP &amp; VLAN","TX ISSUE",
AQ1603="Warehouse HUAWEI","SPARE-ISSUE",
AQ1603="SPARE-HS","SPARE-ISSUE",
AQ1603="Power Telco","RAN ISSUE",AQ1603="no impacts","no impacts"
),"")</f>
        <v>No root cause</v>
      </c>
      <c r="AQ1603" s="67" t="s">
        <v>5344</v>
      </c>
      <c r="AR1603" s="48" t="str" cm="1">
        <f t="array" ref="AR1603">IFERROR(_xlfn.IFS(
AQ1603="MPR ISSUE","ACTIVE",
AQ1603="BSS Hardware Issue","ACTIVE",
AQ1603="Sites strategiques, MLL, Pylone, etc.","PASSIVE",
AQ1603="AKTIVCO DEFAUT GE &amp; POWER Cabinet","PASSIVE",
AQ1603="AKTIVCO Coupure ENEO &amp; Baisse de tension","PASSIVE",
AQ1603="Coupure ENEO &amp; Baisse de tension","PASSIVE",
AQ1603="Defaut GE &amp; POWER Cabinet","PASSIVE",
AQ1603="Sharing","PASSIVE",
AQ1603="Sites strategiques &amp; DataCenter","PASSIVE",
AQ1603="Exclu","Exclu",
AQ1603="SAT","ACTIVE",
AQ1603="SPARE-ISSUE","SPARE-ISSUE",
AQ1603="Fiber CAmtel","ACTIVE",
AQ1603="Fiber AOF","ACTIVE",
AQ1603="Projet OCM (HUAWEI)","PLANNED WORKS",
AQ1603="Projet OCM (NOKIA)","PLANNED WORKS",
AQ1603="ACCESS-ISSUE","ACCESS-ISSUE",
AQ1603="Projet OCM (ZTE, NOKIA, autres projets)","PLANNED WORKS",
AQ1603="No root CAuse","No root cause",
AQ1603="ODU HS","ACTIVE",
AQ1603="IP &amp; VLAN","ACTIVE",
AQ1603="Warehouse HUAWEI","SPARE-ISSUE",
AQ1603="SPARE-HS","SPARE-ISSUE",
AQ1603="Power Telco","ACTIVE", AQ1603="no impacts","no impacts"
),"")</f>
        <v>No root cause</v>
      </c>
      <c r="AS1603" s="92" t="s">
        <v>5537</v>
      </c>
      <c r="AT1603" s="98" t="s">
        <v>3158</v>
      </c>
      <c r="AV1603" s="17" t="s">
        <v>5537</v>
      </c>
      <c r="AW1603" s="7" t="s">
        <v>5537</v>
      </c>
      <c r="AX1603" s="6" t="s">
        <v>5537</v>
      </c>
      <c r="AY1603" s="7"/>
      <c r="AZ1603" s="3" t="s">
        <v>5537</v>
      </c>
      <c r="BA1603" s="18" t="s">
        <v>5537</v>
      </c>
      <c r="BB1603" s="18" t="s">
        <v>5537</v>
      </c>
      <c r="BC1603" s="18" t="s">
        <v>5537</v>
      </c>
      <c r="BD1603" s="18" t="s">
        <v>5537</v>
      </c>
      <c r="BE1603" s="18" t="s">
        <v>5537</v>
      </c>
      <c r="BF1603" s="18" t="s">
        <v>5537</v>
      </c>
      <c r="BG1603" s="18" t="s">
        <v>5537</v>
      </c>
      <c r="BH1603" s="18" t="s">
        <v>5537</v>
      </c>
      <c r="BI1603" s="18" t="s">
        <v>5537</v>
      </c>
      <c r="BJ1603" s="18" t="s">
        <v>5537</v>
      </c>
      <c r="BK1603" s="18" t="s">
        <v>5537</v>
      </c>
      <c r="BL1603" s="9" t="s">
        <v>5537</v>
      </c>
      <c r="BM1603" s="14" t="s">
        <v>5537</v>
      </c>
      <c r="BN1603" s="14" t="s">
        <v>5537</v>
      </c>
      <c r="BO1603" s="14" t="str">
        <f>_xlfn.XLOOKUP(B1603,'[4]cell downs 18042026 17h'!$B:$B,'[4]cell downs 18042026 17h'!$B:$B,"")</f>
        <v/>
      </c>
      <c r="BP1603" s="14" t="str">
        <f>_xlfn.XLOOKUP(B1603,'[5]Cells Huawei 19042026 15h'!$B:$B,'[5]Cells Huawei 19042026 15h'!$B:$B,"")</f>
        <v/>
      </c>
      <c r="BQ1603" s="9" t="str">
        <f>_xlfn.XLOOKUP(B1603,'[6]cells down 19042026 9H40'!$B:$B,'[6]cells down 19042026 9H40'!$B:$B,"")</f>
        <v/>
      </c>
      <c r="BR1603" s="9" t="s">
        <v>5537</v>
      </c>
      <c r="BS1603" s="9" t="s">
        <v>12</v>
      </c>
      <c r="BT1603" s="108"/>
    </row>
    <row r="1604" spans="1:72" s="9" customFormat="1" x14ac:dyDescent="0.35">
      <c r="A1604" s="1" t="s">
        <v>2929</v>
      </c>
      <c r="B1604" s="8" t="s">
        <v>2930</v>
      </c>
      <c r="C1604" s="3" t="str">
        <f>_xlfn.XLOOKUP(B1604,'[1]daily break down'!$D:$D,'[1]daily break down'!$E:$E,"")</f>
        <v>Yaounde</v>
      </c>
      <c r="D1604" s="1" t="s">
        <v>21</v>
      </c>
      <c r="E1604" s="1" t="s">
        <v>30</v>
      </c>
      <c r="F1604" s="3" t="s">
        <v>37</v>
      </c>
      <c r="G1604" s="1" t="s">
        <v>38</v>
      </c>
      <c r="H1604" s="34" t="str">
        <f>_xlfn.XLOOKUP(B1604,[2]CALCULATION!$B:$B,[2]CALCULATION!$H:$H,"")</f>
        <v>ZTE</v>
      </c>
      <c r="I1604" s="28">
        <v>0</v>
      </c>
      <c r="J1604" s="28">
        <v>0</v>
      </c>
      <c r="K1604" s="28">
        <v>0</v>
      </c>
      <c r="L1604" s="28">
        <v>0</v>
      </c>
      <c r="M1604" s="28">
        <v>16.809151107344341</v>
      </c>
      <c r="N1604" s="28">
        <v>0</v>
      </c>
      <c r="O1604" s="28">
        <v>0</v>
      </c>
      <c r="P1604" s="28">
        <v>0</v>
      </c>
      <c r="Q1604" s="28">
        <v>0</v>
      </c>
      <c r="R1604" s="28">
        <v>0</v>
      </c>
      <c r="S1604" s="93">
        <v>0</v>
      </c>
      <c r="T1604" s="93">
        <f>_xlfn.XLOOKUP(B1604,'[3]Nur des jours'!$B:$B,'[3]Nur des jours'!$U:$U,"")</f>
        <v>0</v>
      </c>
      <c r="U1604" s="93">
        <v>0</v>
      </c>
      <c r="V1604" s="93">
        <v>0</v>
      </c>
      <c r="W1604" s="93">
        <v>0</v>
      </c>
      <c r="X1604" s="93">
        <v>0</v>
      </c>
      <c r="Y1604" s="93">
        <v>0</v>
      </c>
      <c r="Z1604" s="93">
        <v>0</v>
      </c>
      <c r="AA1604" s="93">
        <v>0</v>
      </c>
      <c r="AB1604" s="93">
        <v>0</v>
      </c>
      <c r="AC1604" s="93">
        <f>_xlfn.XLOOKUP(B1604,'[3]Nur des jours'!$B:$B,'[3]Nur des jours'!$N:$N,"")</f>
        <v>0</v>
      </c>
      <c r="AD1604" s="93">
        <v>0</v>
      </c>
      <c r="AE1604" s="93">
        <v>0</v>
      </c>
      <c r="AF1604" s="93">
        <v>0</v>
      </c>
      <c r="AG1604" s="93"/>
      <c r="AH1604" s="93">
        <v>0</v>
      </c>
      <c r="AI1604" s="93">
        <v>0</v>
      </c>
      <c r="AJ1604" s="93">
        <v>0</v>
      </c>
      <c r="AK1604" s="93">
        <v>0</v>
      </c>
      <c r="AL1604" s="93">
        <v>0</v>
      </c>
      <c r="AM1604" s="49" t="s">
        <v>5559</v>
      </c>
      <c r="AN1604" s="49"/>
      <c r="AO1604" s="48" t="str" cm="1">
        <f t="array" ref="AO1604">IFERROR(_xlfn.IFS(
AQ1604="MPR ISSUE","PDH",
AQ1604="BSS Hardware Issue","BSS",
AQ1604="Sites strategiques, MLL, Pylone, etc.","ENVTECH",
AQ1604="AKTIVCO DEFAUT GE &amp; POWER Cabinet","AKTIVCO",
AQ1604="AKTIVCO Coupure ENEO &amp; Baisse de tension","AKTIVCO GRID ONLY",
AQ1604="Coupure ENEO &amp; Baisse de tension","IHS GRID ONLY",
AQ1604="Defaut GE &amp; POWER Cabinet","IHS",
AQ1604="Sharing","Partners",
AQ1604="Sites strategiques &amp; DataCenter","SST &amp; DC",
AQ1604="Exclu","Exclu",
AQ1604="SAT","SAT",
AQ1604="SPARE-ISSUE","SPARE-ISSUE",
AQ1604="Fiber CAmtel","TRANS_FO_CAMTEL",
AQ1604="Fiber AOF","Fiber AOF",
AQ1604="Projet OCM (HUAWEI)","TRAVAUX-HUAWEI",
AQ1604="Projet OCM (NOKIA)","TRAVAUX-NOKIA",
AQ1604="ACCESS-ISSUE","ACCESS-ISSUE",
AQ1604="Projet OCM (ZTE, NOKIA, autres projets)","TRAVAUX OCM",
AQ1604="No root CAuse","No root cause",
AQ1604="ODU HS","PDH",
AQ1604="IP &amp; VLAN","PDH",
AQ1604="Warehouse HUAWEI","SPARE-ISSUE",
AQ1604="SPARE-HS","SPARE-ISSUE",
AQ1604="Power Telco","BSS",AQ1604="no impacts","no impacts"
),"")</f>
        <v>No root cause</v>
      </c>
      <c r="AP1604" s="48" t="str" cm="1">
        <f t="array" ref="AP1604">IFERROR(_xlfn.IFS(
AQ1604="MPR ISSUE","TX ISSUE",
AQ1604="BSS Hardware Issue","RAN ISSUE",
AQ1604="Sites strategiques, MLL, Pylone, etc.","ENVTECH",
AQ1604="AKTIVCO DEFAUT GE &amp; POWER Cabinet","POWER ISSUE",
AQ1604="AKTIVCO Coupure ENEO &amp; Baisse de tension","POWER ISSUE",
AQ1604="Coupure ENEO &amp; Baisse de tension","POWER ISSUE",
AQ1604="Defaut GE &amp; POWER Cabinet","POWER ISSUE",
AQ1604="Sharing","POWER ISSUE",
AQ1604="Sites strategiques &amp; DataCenter","POWER ISSUE",
AQ1604="Exclu","Exclu",
AQ1604="SAT","TX ISSUE",
AQ1604="SPARE-ISSUE","SPARE-ISSUE",
AQ1604="Fiber CAmtel","TX ISSUE",
AQ1604="Fiber AOF","TX ISSUE",
AQ1604="Projet OCM (HUAWEI)","TRAVAUX-HUAWEI",
AQ1604="Projet OCM (NOKIA)","TRAVAUX -NOKIA",
AQ1604="ACCESS-ISSUE","ACCESS-ISSUE",
AQ1604="Projet OCM (ZTE, NOKIA, autres projets)","TRAVAUX OCM",
AQ1604="No root CAuse","No root cause",
AQ1604="ODU HS","TX ISSUE",
AQ1604="IP &amp; VLAN","TX ISSUE",
AQ1604="Warehouse HUAWEI","SPARE-ISSUE",
AQ1604="SPARE-HS","SPARE-ISSUE",
AQ1604="Power Telco","RAN ISSUE",AQ1604="no impacts","no impacts"
),"")</f>
        <v>No root cause</v>
      </c>
      <c r="AQ1604" s="67" t="s">
        <v>5344</v>
      </c>
      <c r="AR1604" s="48" t="str" cm="1">
        <f t="array" ref="AR1604">IFERROR(_xlfn.IFS(
AQ1604="MPR ISSUE","ACTIVE",
AQ1604="BSS Hardware Issue","ACTIVE",
AQ1604="Sites strategiques, MLL, Pylone, etc.","PASSIVE",
AQ1604="AKTIVCO DEFAUT GE &amp; POWER Cabinet","PASSIVE",
AQ1604="AKTIVCO Coupure ENEO &amp; Baisse de tension","PASSIVE",
AQ1604="Coupure ENEO &amp; Baisse de tension","PASSIVE",
AQ1604="Defaut GE &amp; POWER Cabinet","PASSIVE",
AQ1604="Sharing","PASSIVE",
AQ1604="Sites strategiques &amp; DataCenter","PASSIVE",
AQ1604="Exclu","Exclu",
AQ1604="SAT","ACTIVE",
AQ1604="SPARE-ISSUE","SPARE-ISSUE",
AQ1604="Fiber CAmtel","ACTIVE",
AQ1604="Fiber AOF","ACTIVE",
AQ1604="Projet OCM (HUAWEI)","PLANNED WORKS",
AQ1604="Projet OCM (NOKIA)","PLANNED WORKS",
AQ1604="ACCESS-ISSUE","ACCESS-ISSUE",
AQ1604="Projet OCM (ZTE, NOKIA, autres projets)","PLANNED WORKS",
AQ1604="No root CAuse","No root cause",
AQ1604="ODU HS","ACTIVE",
AQ1604="IP &amp; VLAN","ACTIVE",
AQ1604="Warehouse HUAWEI","SPARE-ISSUE",
AQ1604="SPARE-HS","SPARE-ISSUE",
AQ1604="Power Telco","ACTIVE", AQ1604="no impacts","no impacts"
),"")</f>
        <v>No root cause</v>
      </c>
      <c r="AS1604" s="92" t="s">
        <v>5537</v>
      </c>
      <c r="AT1604" s="98" t="s">
        <v>2930</v>
      </c>
      <c r="AV1604" s="17" t="s">
        <v>5537</v>
      </c>
      <c r="AW1604" s="7" t="s">
        <v>5537</v>
      </c>
      <c r="AX1604" s="6" t="s">
        <v>5537</v>
      </c>
      <c r="AY1604" s="7"/>
      <c r="AZ1604" s="3" t="s">
        <v>5537</v>
      </c>
      <c r="BA1604" s="18" t="s">
        <v>5537</v>
      </c>
      <c r="BB1604" s="18" t="s">
        <v>5537</v>
      </c>
      <c r="BC1604" s="18" t="s">
        <v>5537</v>
      </c>
      <c r="BD1604" s="18" t="s">
        <v>5537</v>
      </c>
      <c r="BE1604" s="18" t="s">
        <v>5537</v>
      </c>
      <c r="BF1604" s="18" t="s">
        <v>5537</v>
      </c>
      <c r="BG1604" s="18" t="s">
        <v>5537</v>
      </c>
      <c r="BH1604" s="18" t="s">
        <v>5537</v>
      </c>
      <c r="BI1604" s="18" t="s">
        <v>5537</v>
      </c>
      <c r="BJ1604" s="18" t="s">
        <v>5537</v>
      </c>
      <c r="BK1604" s="18" t="s">
        <v>5537</v>
      </c>
      <c r="BL1604" s="9" t="s">
        <v>5537</v>
      </c>
      <c r="BM1604" s="14" t="s">
        <v>5537</v>
      </c>
      <c r="BN1604" s="14" t="s">
        <v>5537</v>
      </c>
      <c r="BO1604" s="14" t="str">
        <f>_xlfn.XLOOKUP(B1604,'[4]cell downs 18042026 17h'!$B:$B,'[4]cell downs 18042026 17h'!$B:$B,"")</f>
        <v/>
      </c>
      <c r="BP1604" s="14" t="str">
        <f>_xlfn.XLOOKUP(B1604,'[5]Cells Huawei 19042026 15h'!$B:$B,'[5]Cells Huawei 19042026 15h'!$B:$B,"")</f>
        <v/>
      </c>
      <c r="BQ1604" s="9" t="str">
        <f>_xlfn.XLOOKUP(B1604,'[6]cells down 19042026 9H40'!$B:$B,'[6]cells down 19042026 9H40'!$B:$B,"")</f>
        <v/>
      </c>
      <c r="BR1604" s="9" t="s">
        <v>5537</v>
      </c>
      <c r="BS1604" s="9" t="s">
        <v>5537</v>
      </c>
      <c r="BT1604" s="108"/>
    </row>
    <row r="1605" spans="1:72" s="9" customFormat="1" x14ac:dyDescent="0.35">
      <c r="A1605" s="1" t="s">
        <v>2391</v>
      </c>
      <c r="B1605" s="8" t="s">
        <v>2392</v>
      </c>
      <c r="C1605" s="3" t="str">
        <f>_xlfn.XLOOKUP(B1605,'[1]daily break down'!$D:$D,'[1]daily break down'!$E:$E,"")</f>
        <v>Yaounde</v>
      </c>
      <c r="D1605" s="1" t="s">
        <v>11</v>
      </c>
      <c r="E1605" s="1" t="s">
        <v>12</v>
      </c>
      <c r="F1605" s="3" t="s">
        <v>37</v>
      </c>
      <c r="G1605" s="1" t="s">
        <v>38</v>
      </c>
      <c r="H1605" s="34" t="str">
        <f>_xlfn.XLOOKUP(B1605,[2]CALCULATION!$B:$B,[2]CALCULATION!$H:$H,"")</f>
        <v>ZTE</v>
      </c>
      <c r="I1605" s="28">
        <v>0</v>
      </c>
      <c r="J1605" s="28">
        <v>0</v>
      </c>
      <c r="K1605" s="28">
        <v>0</v>
      </c>
      <c r="L1605" s="28">
        <v>0</v>
      </c>
      <c r="M1605" s="28">
        <v>0</v>
      </c>
      <c r="N1605" s="28">
        <v>0</v>
      </c>
      <c r="O1605" s="28">
        <v>0</v>
      </c>
      <c r="P1605" s="28">
        <v>0</v>
      </c>
      <c r="Q1605" s="28">
        <v>0</v>
      </c>
      <c r="R1605" s="28">
        <v>0</v>
      </c>
      <c r="S1605" s="93">
        <v>0</v>
      </c>
      <c r="T1605" s="93">
        <f>_xlfn.XLOOKUP(B1605,'[3]Nur des jours'!$B:$B,'[3]Nur des jours'!$U:$U,"")</f>
        <v>0</v>
      </c>
      <c r="U1605" s="93">
        <v>0</v>
      </c>
      <c r="V1605" s="93">
        <v>0</v>
      </c>
      <c r="W1605" s="93">
        <v>0</v>
      </c>
      <c r="X1605" s="93">
        <v>0</v>
      </c>
      <c r="Y1605" s="93">
        <v>0</v>
      </c>
      <c r="Z1605" s="93">
        <v>0</v>
      </c>
      <c r="AA1605" s="93">
        <v>0</v>
      </c>
      <c r="AB1605" s="93">
        <v>0</v>
      </c>
      <c r="AC1605" s="93">
        <f>_xlfn.XLOOKUP(B1605,'[3]Nur des jours'!$B:$B,'[3]Nur des jours'!$N:$N,"")</f>
        <v>0</v>
      </c>
      <c r="AD1605" s="93">
        <v>0</v>
      </c>
      <c r="AE1605" s="93">
        <v>0</v>
      </c>
      <c r="AF1605" s="93">
        <v>0</v>
      </c>
      <c r="AG1605" s="93"/>
      <c r="AH1605" s="93">
        <v>0</v>
      </c>
      <c r="AI1605" s="93">
        <v>0</v>
      </c>
      <c r="AJ1605" s="93">
        <v>0</v>
      </c>
      <c r="AK1605" s="93">
        <v>0</v>
      </c>
      <c r="AL1605" s="93">
        <v>0</v>
      </c>
      <c r="AM1605" s="49" t="s">
        <v>5559</v>
      </c>
      <c r="AN1605" s="49"/>
      <c r="AO1605" s="48" t="str" cm="1">
        <f t="array" ref="AO1605">IFERROR(_xlfn.IFS(
AQ1605="MPR ISSUE","PDH",
AQ1605="BSS Hardware Issue","BSS",
AQ1605="Sites strategiques, MLL, Pylone, etc.","ENVTECH",
AQ1605="AKTIVCO DEFAUT GE &amp; POWER Cabinet","AKTIVCO",
AQ1605="AKTIVCO Coupure ENEO &amp; Baisse de tension","AKTIVCO GRID ONLY",
AQ1605="Coupure ENEO &amp; Baisse de tension","IHS GRID ONLY",
AQ1605="Defaut GE &amp; POWER Cabinet","IHS",
AQ1605="Sharing","Partners",
AQ1605="Sites strategiques &amp; DataCenter","SST &amp; DC",
AQ1605="Exclu","Exclu",
AQ1605="SAT","SAT",
AQ1605="SPARE-ISSUE","SPARE-ISSUE",
AQ1605="Fiber CAmtel","TRANS_FO_CAMTEL",
AQ1605="Fiber AOF","Fiber AOF",
AQ1605="Projet OCM (HUAWEI)","TRAVAUX-HUAWEI",
AQ1605="Projet OCM (NOKIA)","TRAVAUX-NOKIA",
AQ1605="ACCESS-ISSUE","ACCESS-ISSUE",
AQ1605="Projet OCM (ZTE, NOKIA, autres projets)","TRAVAUX OCM",
AQ1605="No root CAuse","No root cause",
AQ1605="ODU HS","PDH",
AQ1605="IP &amp; VLAN","PDH",
AQ1605="Warehouse HUAWEI","SPARE-ISSUE",
AQ1605="SPARE-HS","SPARE-ISSUE",
AQ1605="Power Telco","BSS",AQ1605="no impacts","no impacts"
),"")</f>
        <v>No root cause</v>
      </c>
      <c r="AP1605" s="48" t="str" cm="1">
        <f t="array" ref="AP1605">IFERROR(_xlfn.IFS(
AQ1605="MPR ISSUE","TX ISSUE",
AQ1605="BSS Hardware Issue","RAN ISSUE",
AQ1605="Sites strategiques, MLL, Pylone, etc.","ENVTECH",
AQ1605="AKTIVCO DEFAUT GE &amp; POWER Cabinet","POWER ISSUE",
AQ1605="AKTIVCO Coupure ENEO &amp; Baisse de tension","POWER ISSUE",
AQ1605="Coupure ENEO &amp; Baisse de tension","POWER ISSUE",
AQ1605="Defaut GE &amp; POWER Cabinet","POWER ISSUE",
AQ1605="Sharing","POWER ISSUE",
AQ1605="Sites strategiques &amp; DataCenter","POWER ISSUE",
AQ1605="Exclu","Exclu",
AQ1605="SAT","TX ISSUE",
AQ1605="SPARE-ISSUE","SPARE-ISSUE",
AQ1605="Fiber CAmtel","TX ISSUE",
AQ1605="Fiber AOF","TX ISSUE",
AQ1605="Projet OCM (HUAWEI)","TRAVAUX-HUAWEI",
AQ1605="Projet OCM (NOKIA)","TRAVAUX -NOKIA",
AQ1605="ACCESS-ISSUE","ACCESS-ISSUE",
AQ1605="Projet OCM (ZTE, NOKIA, autres projets)","TRAVAUX OCM",
AQ1605="No root CAuse","No root cause",
AQ1605="ODU HS","TX ISSUE",
AQ1605="IP &amp; VLAN","TX ISSUE",
AQ1605="Warehouse HUAWEI","SPARE-ISSUE",
AQ1605="SPARE-HS","SPARE-ISSUE",
AQ1605="Power Telco","RAN ISSUE",AQ1605="no impacts","no impacts"
),"")</f>
        <v>No root cause</v>
      </c>
      <c r="AQ1605" s="126" t="s">
        <v>5344</v>
      </c>
      <c r="AR1605" s="48" t="str" cm="1">
        <f t="array" ref="AR1605">IFERROR(_xlfn.IFS(
AQ1605="MPR ISSUE","ACTIVE",
AQ1605="BSS Hardware Issue","ACTIVE",
AQ1605="Sites strategiques, MLL, Pylone, etc.","PASSIVE",
AQ1605="AKTIVCO DEFAUT GE &amp; POWER Cabinet","PASSIVE",
AQ1605="AKTIVCO Coupure ENEO &amp; Baisse de tension","PASSIVE",
AQ1605="Coupure ENEO &amp; Baisse de tension","PASSIVE",
AQ1605="Defaut GE &amp; POWER Cabinet","PASSIVE",
AQ1605="Sharing","PASSIVE",
AQ1605="Sites strategiques &amp; DataCenter","PASSIVE",
AQ1605="Exclu","Exclu",
AQ1605="SAT","ACTIVE",
AQ1605="SPARE-ISSUE","SPARE-ISSUE",
AQ1605="Fiber CAmtel","ACTIVE",
AQ1605="Fiber AOF","ACTIVE",
AQ1605="Projet OCM (HUAWEI)","PLANNED WORKS",
AQ1605="Projet OCM (NOKIA)","PLANNED WORKS",
AQ1605="ACCESS-ISSUE","ACCESS-ISSUE",
AQ1605="Projet OCM (ZTE, NOKIA, autres projets)","PLANNED WORKS",
AQ1605="No root CAuse","No root cause",
AQ1605="ODU HS","ACTIVE",
AQ1605="IP &amp; VLAN","ACTIVE",
AQ1605="Warehouse HUAWEI","SPARE-ISSUE",
AQ1605="SPARE-HS","SPARE-ISSUE",
AQ1605="Power Telco","ACTIVE", AQ1605="no impacts","no impacts"
),"")</f>
        <v>No root cause</v>
      </c>
      <c r="AS1605" s="92" t="s">
        <v>5537</v>
      </c>
      <c r="AT1605" s="98" t="s">
        <v>2392</v>
      </c>
      <c r="AV1605" s="17" t="s">
        <v>5537</v>
      </c>
      <c r="AW1605" s="7" t="s">
        <v>5537</v>
      </c>
      <c r="AX1605" s="6" t="s">
        <v>5537</v>
      </c>
      <c r="AY1605" s="7"/>
      <c r="AZ1605" s="3" t="s">
        <v>5537</v>
      </c>
      <c r="BA1605" s="18" t="s">
        <v>5537</v>
      </c>
      <c r="BB1605" s="18" t="s">
        <v>5537</v>
      </c>
      <c r="BC1605" s="18" t="s">
        <v>5537</v>
      </c>
      <c r="BD1605" s="18" t="s">
        <v>5537</v>
      </c>
      <c r="BE1605" s="18" t="s">
        <v>5537</v>
      </c>
      <c r="BF1605" s="18" t="s">
        <v>5537</v>
      </c>
      <c r="BG1605" s="18" t="s">
        <v>5537</v>
      </c>
      <c r="BH1605" s="18" t="s">
        <v>5537</v>
      </c>
      <c r="BI1605" s="18" t="s">
        <v>5537</v>
      </c>
      <c r="BJ1605" s="18" t="s">
        <v>5537</v>
      </c>
      <c r="BK1605" s="18" t="s">
        <v>5537</v>
      </c>
      <c r="BL1605" s="9" t="s">
        <v>5537</v>
      </c>
      <c r="BM1605" s="14" t="s">
        <v>5537</v>
      </c>
      <c r="BN1605" s="14" t="s">
        <v>5537</v>
      </c>
      <c r="BO1605" s="14" t="str">
        <f>_xlfn.XLOOKUP(B1605,'[4]cell downs 18042026 17h'!$B:$B,'[4]cell downs 18042026 17h'!$B:$B,"")</f>
        <v/>
      </c>
      <c r="BP1605" s="14" t="str">
        <f>_xlfn.XLOOKUP(B1605,'[5]Cells Huawei 19042026 15h'!$B:$B,'[5]Cells Huawei 19042026 15h'!$B:$B,"")</f>
        <v/>
      </c>
      <c r="BQ1605" s="9" t="str">
        <f>_xlfn.XLOOKUP(B1605,'[6]cells down 19042026 9H40'!$B:$B,'[6]cells down 19042026 9H40'!$B:$B,"")</f>
        <v/>
      </c>
      <c r="BR1605" s="9" t="s">
        <v>2392</v>
      </c>
      <c r="BS1605" s="9" t="s">
        <v>154</v>
      </c>
      <c r="BT1605" s="108"/>
    </row>
    <row r="1606" spans="1:72" s="9" customFormat="1" x14ac:dyDescent="0.35">
      <c r="A1606" s="1" t="s">
        <v>715</v>
      </c>
      <c r="B1606" s="8" t="s">
        <v>716</v>
      </c>
      <c r="C1606" s="3" t="str">
        <f>_xlfn.XLOOKUP(B1606,'[1]daily break down'!$D:$D,'[1]daily break down'!$E:$E,"")</f>
        <v>Maroua</v>
      </c>
      <c r="D1606" s="1" t="s">
        <v>11</v>
      </c>
      <c r="E1606" s="1" t="s">
        <v>12</v>
      </c>
      <c r="F1606" s="3" t="s">
        <v>55</v>
      </c>
      <c r="G1606" s="1" t="s">
        <v>84</v>
      </c>
      <c r="H1606" s="32" t="str">
        <f>_xlfn.XLOOKUP(B1606,[2]CALCULATION!$B:$B,[2]CALCULATION!$H:$H,"")</f>
        <v>Huawei</v>
      </c>
      <c r="I1606" s="28">
        <v>0</v>
      </c>
      <c r="J1606" s="28">
        <v>2.0510340065005295E-3</v>
      </c>
      <c r="K1606" s="28">
        <v>0</v>
      </c>
      <c r="L1606" s="28">
        <v>0</v>
      </c>
      <c r="M1606" s="28">
        <v>5.439698886805751E-3</v>
      </c>
      <c r="N1606" s="28">
        <v>0</v>
      </c>
      <c r="O1606" s="28">
        <v>0</v>
      </c>
      <c r="P1606" s="28">
        <v>0</v>
      </c>
      <c r="Q1606" s="28">
        <v>0</v>
      </c>
      <c r="R1606" s="28">
        <v>0</v>
      </c>
      <c r="S1606" s="93">
        <v>5.5288742783927312E-3</v>
      </c>
      <c r="T1606" s="93">
        <f>_xlfn.XLOOKUP(B1606,'[3]Nur des jours'!$B:$B,'[3]Nur des jours'!$U:$U,"")</f>
        <v>0</v>
      </c>
      <c r="U1606" s="93">
        <v>0</v>
      </c>
      <c r="V1606" s="93">
        <v>0</v>
      </c>
      <c r="W1606" s="93">
        <v>0</v>
      </c>
      <c r="X1606" s="93">
        <v>0</v>
      </c>
      <c r="Y1606" s="93">
        <v>0</v>
      </c>
      <c r="Z1606" s="93">
        <v>0</v>
      </c>
      <c r="AA1606" s="93">
        <v>0</v>
      </c>
      <c r="AB1606" s="93">
        <v>0</v>
      </c>
      <c r="AC1606" s="93">
        <f>_xlfn.XLOOKUP(B1606,'[3]Nur des jours'!$B:$B,'[3]Nur des jours'!$N:$N,"")</f>
        <v>0</v>
      </c>
      <c r="AD1606" s="93">
        <v>0</v>
      </c>
      <c r="AE1606" s="93">
        <v>0</v>
      </c>
      <c r="AF1606" s="93">
        <v>0</v>
      </c>
      <c r="AG1606" s="93"/>
      <c r="AH1606" s="93">
        <v>0</v>
      </c>
      <c r="AI1606" s="93">
        <v>0</v>
      </c>
      <c r="AJ1606" s="93">
        <v>0</v>
      </c>
      <c r="AK1606" s="93">
        <v>0</v>
      </c>
      <c r="AL1606" s="93">
        <v>0</v>
      </c>
      <c r="AM1606" s="49" t="s">
        <v>5559</v>
      </c>
      <c r="AN1606" s="49"/>
      <c r="AO1606" s="48" t="str" cm="1">
        <f t="array" ref="AO1606">IFERROR(_xlfn.IFS(
AQ1606="MPR ISSUE","PDH",
AQ1606="BSS Hardware Issue","BSS",
AQ1606="Sites strategiques, MLL, Pylone, etc.","ENVTECH",
AQ1606="AKTIVCO DEFAUT GE &amp; POWER Cabinet","AKTIVCO",
AQ1606="AKTIVCO Coupure ENEO &amp; Baisse de tension","AKTIVCO GRID ONLY",
AQ1606="Coupure ENEO &amp; Baisse de tension","IHS GRID ONLY",
AQ1606="Defaut GE &amp; POWER Cabinet","IHS",
AQ1606="Sharing","Partners",
AQ1606="Sites strategiques &amp; DataCenter","SST &amp; DC",
AQ1606="Exclu","Exclu",
AQ1606="SAT","SAT",
AQ1606="SPARE-ISSUE","SPARE-ISSUE",
AQ1606="Fiber CAmtel","TRANS_FO_CAMTEL",
AQ1606="Fiber AOF","Fiber AOF",
AQ1606="Projet OCM (HUAWEI)","TRAVAUX-HUAWEI",
AQ1606="Projet OCM (NOKIA)","TRAVAUX-NOKIA",
AQ1606="ACCESS-ISSUE","ACCESS-ISSUE",
AQ1606="Projet OCM (ZTE, NOKIA, autres projets)","TRAVAUX OCM",
AQ1606="No root CAuse","No root cause",
AQ1606="ODU HS","PDH",
AQ1606="IP &amp; VLAN","PDH",
AQ1606="Warehouse HUAWEI","SPARE-ISSUE",
AQ1606="SPARE-HS","SPARE-ISSUE",
AQ1606="Power Telco","BSS",AQ1606="no impacts","no impacts"
),"")</f>
        <v>No root cause</v>
      </c>
      <c r="AP1606" s="48" t="str" cm="1">
        <f t="array" ref="AP1606">IFERROR(_xlfn.IFS(
AQ1606="MPR ISSUE","TX ISSUE",
AQ1606="BSS Hardware Issue","RAN ISSUE",
AQ1606="Sites strategiques, MLL, Pylone, etc.","ENVTECH",
AQ1606="AKTIVCO DEFAUT GE &amp; POWER Cabinet","POWER ISSUE",
AQ1606="AKTIVCO Coupure ENEO &amp; Baisse de tension","POWER ISSUE",
AQ1606="Coupure ENEO &amp; Baisse de tension","POWER ISSUE",
AQ1606="Defaut GE &amp; POWER Cabinet","POWER ISSUE",
AQ1606="Sharing","POWER ISSUE",
AQ1606="Sites strategiques &amp; DataCenter","POWER ISSUE",
AQ1606="Exclu","Exclu",
AQ1606="SAT","TX ISSUE",
AQ1606="SPARE-ISSUE","SPARE-ISSUE",
AQ1606="Fiber CAmtel","TX ISSUE",
AQ1606="Fiber AOF","TX ISSUE",
AQ1606="Projet OCM (HUAWEI)","TRAVAUX-HUAWEI",
AQ1606="Projet OCM (NOKIA)","TRAVAUX -NOKIA",
AQ1606="ACCESS-ISSUE","ACCESS-ISSUE",
AQ1606="Projet OCM (ZTE, NOKIA, autres projets)","TRAVAUX OCM",
AQ1606="No root CAuse","No root cause",
AQ1606="ODU HS","TX ISSUE",
AQ1606="IP &amp; VLAN","TX ISSUE",
AQ1606="Warehouse HUAWEI","SPARE-ISSUE",
AQ1606="SPARE-HS","SPARE-ISSUE",
AQ1606="Power Telco","RAN ISSUE",AQ1606="no impacts","no impacts"
),"")</f>
        <v>No root cause</v>
      </c>
      <c r="AQ1606" s="126" t="s">
        <v>5344</v>
      </c>
      <c r="AR1606" s="48" t="str" cm="1">
        <f t="array" ref="AR1606">IFERROR(_xlfn.IFS(
AQ1606="MPR ISSUE","ACTIVE",
AQ1606="BSS Hardware Issue","ACTIVE",
AQ1606="Sites strategiques, MLL, Pylone, etc.","PASSIVE",
AQ1606="AKTIVCO DEFAUT GE &amp; POWER Cabinet","PASSIVE",
AQ1606="AKTIVCO Coupure ENEO &amp; Baisse de tension","PASSIVE",
AQ1606="Coupure ENEO &amp; Baisse de tension","PASSIVE",
AQ1606="Defaut GE &amp; POWER Cabinet","PASSIVE",
AQ1606="Sharing","PASSIVE",
AQ1606="Sites strategiques &amp; DataCenter","PASSIVE",
AQ1606="Exclu","Exclu",
AQ1606="SAT","ACTIVE",
AQ1606="SPARE-ISSUE","SPARE-ISSUE",
AQ1606="Fiber CAmtel","ACTIVE",
AQ1606="Fiber AOF","ACTIVE",
AQ1606="Projet OCM (HUAWEI)","PLANNED WORKS",
AQ1606="Projet OCM (NOKIA)","PLANNED WORKS",
AQ1606="ACCESS-ISSUE","ACCESS-ISSUE",
AQ1606="Projet OCM (ZTE, NOKIA, autres projets)","PLANNED WORKS",
AQ1606="No root CAuse","No root cause",
AQ1606="ODU HS","ACTIVE",
AQ1606="IP &amp; VLAN","ACTIVE",
AQ1606="Warehouse HUAWEI","SPARE-ISSUE",
AQ1606="SPARE-HS","SPARE-ISSUE",
AQ1606="Power Telco","ACTIVE", AQ1606="no impacts","no impacts"
),"")</f>
        <v>No root cause</v>
      </c>
      <c r="AS1606" s="92" t="s">
        <v>5537</v>
      </c>
      <c r="AT1606" s="98" t="s">
        <v>716</v>
      </c>
      <c r="AV1606" s="17" t="s">
        <v>5537</v>
      </c>
      <c r="AW1606" s="7" t="s">
        <v>5537</v>
      </c>
      <c r="AX1606" s="6" t="s">
        <v>5537</v>
      </c>
      <c r="AY1606" s="7"/>
      <c r="AZ1606" s="3" t="s">
        <v>5537</v>
      </c>
      <c r="BA1606" s="18" t="s">
        <v>5537</v>
      </c>
      <c r="BB1606" s="18" t="s">
        <v>5537</v>
      </c>
      <c r="BC1606" s="18" t="s">
        <v>5537</v>
      </c>
      <c r="BD1606" s="18" t="s">
        <v>5537</v>
      </c>
      <c r="BE1606" s="18" t="s">
        <v>5537</v>
      </c>
      <c r="BF1606" s="18" t="s">
        <v>5537</v>
      </c>
      <c r="BG1606" s="18" t="s">
        <v>5537</v>
      </c>
      <c r="BH1606" s="18" t="s">
        <v>5537</v>
      </c>
      <c r="BI1606" s="18" t="s">
        <v>5537</v>
      </c>
      <c r="BJ1606" s="18" t="s">
        <v>5537</v>
      </c>
      <c r="BK1606" s="18" t="s">
        <v>5537</v>
      </c>
      <c r="BL1606" s="9" t="s">
        <v>5537</v>
      </c>
      <c r="BM1606" s="14" t="s">
        <v>5537</v>
      </c>
      <c r="BN1606" s="14" t="s">
        <v>5537</v>
      </c>
      <c r="BO1606" s="14" t="str">
        <f>_xlfn.XLOOKUP(B1606,'[4]cell downs 18042026 17h'!$B:$B,'[4]cell downs 18042026 17h'!$B:$B,"")</f>
        <v/>
      </c>
      <c r="BP1606" s="14" t="str">
        <f>_xlfn.XLOOKUP(B1606,'[5]Cells Huawei 19042026 15h'!$B:$B,'[5]Cells Huawei 19042026 15h'!$B:$B,"")</f>
        <v/>
      </c>
      <c r="BQ1606" s="9" t="str">
        <f>_xlfn.XLOOKUP(B1606,'[6]cells down 19042026 9H40'!$B:$B,'[6]cells down 19042026 9H40'!$B:$B,"")</f>
        <v/>
      </c>
      <c r="BR1606" s="9" t="s">
        <v>716</v>
      </c>
      <c r="BS1606" s="9" t="s">
        <v>5537</v>
      </c>
      <c r="BT1606" s="108"/>
    </row>
    <row r="1607" spans="1:72" s="9" customFormat="1" x14ac:dyDescent="0.35">
      <c r="A1607" s="1" t="s">
        <v>4529</v>
      </c>
      <c r="B1607" s="8" t="s">
        <v>4530</v>
      </c>
      <c r="C1607" s="3" t="str">
        <f>_xlfn.XLOOKUP(B1607,'[1]daily break down'!$D:$D,'[1]daily break down'!$E:$E,"")</f>
        <v>Douala</v>
      </c>
      <c r="D1607" s="1" t="s">
        <v>11</v>
      </c>
      <c r="E1607" s="1" t="s">
        <v>12</v>
      </c>
      <c r="F1607" s="3" t="s">
        <v>31</v>
      </c>
      <c r="G1607" s="1" t="s">
        <v>32</v>
      </c>
      <c r="H1607" s="34" t="str">
        <f>_xlfn.XLOOKUP(B1607,[2]CALCULATION!$B:$B,[2]CALCULATION!$H:$H,"")</f>
        <v>ZTE</v>
      </c>
      <c r="I1607" s="28">
        <v>0</v>
      </c>
      <c r="J1607" s="28">
        <v>0</v>
      </c>
      <c r="K1607" s="28">
        <v>0</v>
      </c>
      <c r="L1607" s="28">
        <v>0</v>
      </c>
      <c r="M1607" s="28">
        <v>0</v>
      </c>
      <c r="N1607" s="28">
        <v>0</v>
      </c>
      <c r="O1607" s="28">
        <v>0</v>
      </c>
      <c r="P1607" s="28">
        <v>0</v>
      </c>
      <c r="Q1607" s="28">
        <v>0</v>
      </c>
      <c r="R1607" s="28">
        <v>0</v>
      </c>
      <c r="S1607" s="93">
        <v>0</v>
      </c>
      <c r="T1607" s="93">
        <f>_xlfn.XLOOKUP(B1607,'[3]Nur des jours'!$B:$B,'[3]Nur des jours'!$U:$U,"")</f>
        <v>0</v>
      </c>
      <c r="U1607" s="93">
        <v>0</v>
      </c>
      <c r="V1607" s="93">
        <v>0</v>
      </c>
      <c r="W1607" s="93">
        <v>0</v>
      </c>
      <c r="X1607" s="93">
        <v>0</v>
      </c>
      <c r="Y1607" s="93">
        <v>0</v>
      </c>
      <c r="Z1607" s="93">
        <v>0</v>
      </c>
      <c r="AA1607" s="93">
        <v>0</v>
      </c>
      <c r="AB1607" s="93">
        <v>0</v>
      </c>
      <c r="AC1607" s="93">
        <f>_xlfn.XLOOKUP(B1607,'[3]Nur des jours'!$B:$B,'[3]Nur des jours'!$N:$N,"")</f>
        <v>0</v>
      </c>
      <c r="AD1607" s="93">
        <v>0</v>
      </c>
      <c r="AE1607" s="93">
        <v>0</v>
      </c>
      <c r="AF1607" s="93">
        <v>0</v>
      </c>
      <c r="AG1607" s="93"/>
      <c r="AH1607" s="93">
        <v>0</v>
      </c>
      <c r="AI1607" s="93">
        <v>0</v>
      </c>
      <c r="AJ1607" s="93">
        <v>0</v>
      </c>
      <c r="AK1607" s="93">
        <v>0</v>
      </c>
      <c r="AL1607" s="93">
        <v>0</v>
      </c>
      <c r="AM1607" s="49" t="s">
        <v>5559</v>
      </c>
      <c r="AN1607" s="49"/>
      <c r="AO1607" s="48" t="str" cm="1">
        <f t="array" ref="AO1607">IFERROR(_xlfn.IFS(
AQ1607="MPR ISSUE","PDH",
AQ1607="BSS Hardware Issue","BSS",
AQ1607="Sites strategiques, MLL, Pylone, etc.","ENVTECH",
AQ1607="AKTIVCO DEFAUT GE &amp; POWER Cabinet","AKTIVCO",
AQ1607="AKTIVCO Coupure ENEO &amp; Baisse de tension","AKTIVCO GRID ONLY",
AQ1607="Coupure ENEO &amp; Baisse de tension","IHS GRID ONLY",
AQ1607="Defaut GE &amp; POWER Cabinet","IHS",
AQ1607="Sharing","Partners",
AQ1607="Sites strategiques &amp; DataCenter","SST &amp; DC",
AQ1607="Exclu","Exclu",
AQ1607="SAT","SAT",
AQ1607="SPARE-ISSUE","SPARE-ISSUE",
AQ1607="Fiber CAmtel","TRANS_FO_CAMTEL",
AQ1607="Fiber AOF","Fiber AOF",
AQ1607="Projet OCM (HUAWEI)","TRAVAUX-HUAWEI",
AQ1607="Projet OCM (NOKIA)","TRAVAUX-NOKIA",
AQ1607="ACCESS-ISSUE","ACCESS-ISSUE",
AQ1607="Projet OCM (ZTE, NOKIA, autres projets)","TRAVAUX OCM",
AQ1607="No root CAuse","No root cause",
AQ1607="ODU HS","PDH",
AQ1607="IP &amp; VLAN","PDH",
AQ1607="Warehouse HUAWEI","SPARE-ISSUE",
AQ1607="SPARE-HS","SPARE-ISSUE",
AQ1607="Power Telco","BSS",AQ1607="no impacts","no impacts"
),"")</f>
        <v>No root cause</v>
      </c>
      <c r="AP1607" s="48" t="str" cm="1">
        <f t="array" ref="AP1607">IFERROR(_xlfn.IFS(
AQ1607="MPR ISSUE","TX ISSUE",
AQ1607="BSS Hardware Issue","RAN ISSUE",
AQ1607="Sites strategiques, MLL, Pylone, etc.","ENVTECH",
AQ1607="AKTIVCO DEFAUT GE &amp; POWER Cabinet","POWER ISSUE",
AQ1607="AKTIVCO Coupure ENEO &amp; Baisse de tension","POWER ISSUE",
AQ1607="Coupure ENEO &amp; Baisse de tension","POWER ISSUE",
AQ1607="Defaut GE &amp; POWER Cabinet","POWER ISSUE",
AQ1607="Sharing","POWER ISSUE",
AQ1607="Sites strategiques &amp; DataCenter","POWER ISSUE",
AQ1607="Exclu","Exclu",
AQ1607="SAT","TX ISSUE",
AQ1607="SPARE-ISSUE","SPARE-ISSUE",
AQ1607="Fiber CAmtel","TX ISSUE",
AQ1607="Fiber AOF","TX ISSUE",
AQ1607="Projet OCM (HUAWEI)","TRAVAUX-HUAWEI",
AQ1607="Projet OCM (NOKIA)","TRAVAUX -NOKIA",
AQ1607="ACCESS-ISSUE","ACCESS-ISSUE",
AQ1607="Projet OCM (ZTE, NOKIA, autres projets)","TRAVAUX OCM",
AQ1607="No root CAuse","No root cause",
AQ1607="ODU HS","TX ISSUE",
AQ1607="IP &amp; VLAN","TX ISSUE",
AQ1607="Warehouse HUAWEI","SPARE-ISSUE",
AQ1607="SPARE-HS","SPARE-ISSUE",
AQ1607="Power Telco","RAN ISSUE",AQ1607="no impacts","no impacts"
),"")</f>
        <v>No root cause</v>
      </c>
      <c r="AQ1607" s="126" t="s">
        <v>5344</v>
      </c>
      <c r="AR1607" s="48" t="str" cm="1">
        <f t="array" ref="AR1607">IFERROR(_xlfn.IFS(
AQ1607="MPR ISSUE","ACTIVE",
AQ1607="BSS Hardware Issue","ACTIVE",
AQ1607="Sites strategiques, MLL, Pylone, etc.","PASSIVE",
AQ1607="AKTIVCO DEFAUT GE &amp; POWER Cabinet","PASSIVE",
AQ1607="AKTIVCO Coupure ENEO &amp; Baisse de tension","PASSIVE",
AQ1607="Coupure ENEO &amp; Baisse de tension","PASSIVE",
AQ1607="Defaut GE &amp; POWER Cabinet","PASSIVE",
AQ1607="Sharing","PASSIVE",
AQ1607="Sites strategiques &amp; DataCenter","PASSIVE",
AQ1607="Exclu","Exclu",
AQ1607="SAT","ACTIVE",
AQ1607="SPARE-ISSUE","SPARE-ISSUE",
AQ1607="Fiber CAmtel","ACTIVE",
AQ1607="Fiber AOF","ACTIVE",
AQ1607="Projet OCM (HUAWEI)","PLANNED WORKS",
AQ1607="Projet OCM (NOKIA)","PLANNED WORKS",
AQ1607="ACCESS-ISSUE","ACCESS-ISSUE",
AQ1607="Projet OCM (ZTE, NOKIA, autres projets)","PLANNED WORKS",
AQ1607="No root CAuse","No root cause",
AQ1607="ODU HS","ACTIVE",
AQ1607="IP &amp; VLAN","ACTIVE",
AQ1607="Warehouse HUAWEI","SPARE-ISSUE",
AQ1607="SPARE-HS","SPARE-ISSUE",
AQ1607="Power Telco","ACTIVE", AQ1607="no impacts","no impacts"
),"")</f>
        <v>No root cause</v>
      </c>
      <c r="AS1607" s="92" t="s">
        <v>5537</v>
      </c>
      <c r="AT1607" s="98" t="s">
        <v>4530</v>
      </c>
      <c r="AV1607" s="17" t="s">
        <v>5537</v>
      </c>
      <c r="AW1607" s="7" t="s">
        <v>5537</v>
      </c>
      <c r="AX1607" s="6" t="s">
        <v>5537</v>
      </c>
      <c r="AY1607" s="7"/>
      <c r="AZ1607" s="3" t="s">
        <v>5537</v>
      </c>
      <c r="BA1607" s="18" t="s">
        <v>5537</v>
      </c>
      <c r="BB1607" s="18" t="s">
        <v>5537</v>
      </c>
      <c r="BC1607" s="18" t="s">
        <v>5537</v>
      </c>
      <c r="BD1607" s="18" t="s">
        <v>5537</v>
      </c>
      <c r="BE1607" s="18" t="s">
        <v>5537</v>
      </c>
      <c r="BF1607" s="18" t="s">
        <v>5537</v>
      </c>
      <c r="BG1607" s="18" t="s">
        <v>5537</v>
      </c>
      <c r="BH1607" s="18" t="s">
        <v>5537</v>
      </c>
      <c r="BI1607" s="18" t="s">
        <v>5537</v>
      </c>
      <c r="BJ1607" s="18" t="s">
        <v>5537</v>
      </c>
      <c r="BK1607" s="18" t="s">
        <v>5537</v>
      </c>
      <c r="BL1607" s="9" t="s">
        <v>5537</v>
      </c>
      <c r="BM1607" s="14" t="s">
        <v>5537</v>
      </c>
      <c r="BN1607" s="14" t="s">
        <v>5537</v>
      </c>
      <c r="BO1607" s="14" t="str">
        <f>_xlfn.XLOOKUP(B1607,'[4]cell downs 18042026 17h'!$B:$B,'[4]cell downs 18042026 17h'!$B:$B,"")</f>
        <v/>
      </c>
      <c r="BP1607" s="14" t="str">
        <f>_xlfn.XLOOKUP(B1607,'[5]Cells Huawei 19042026 15h'!$B:$B,'[5]Cells Huawei 19042026 15h'!$B:$B,"")</f>
        <v/>
      </c>
      <c r="BQ1607" s="9" t="str">
        <f>_xlfn.XLOOKUP(B1607,'[6]cells down 19042026 9H40'!$B:$B,'[6]cells down 19042026 9H40'!$B:$B,"")</f>
        <v/>
      </c>
      <c r="BR1607" s="9" t="s">
        <v>4530</v>
      </c>
      <c r="BS1607" s="9" t="s">
        <v>12</v>
      </c>
      <c r="BT1607" s="108"/>
    </row>
    <row r="1608" spans="1:72" s="9" customFormat="1" x14ac:dyDescent="0.35">
      <c r="A1608" s="1" t="s">
        <v>1666</v>
      </c>
      <c r="B1608" s="8" t="s">
        <v>1667</v>
      </c>
      <c r="C1608" s="3" t="str">
        <f>_xlfn.XLOOKUP(B1608,'[1]daily break down'!$D:$D,'[1]daily break down'!$E:$E,"")</f>
        <v>Douala</v>
      </c>
      <c r="D1608" s="1" t="s">
        <v>11</v>
      </c>
      <c r="E1608" s="1" t="s">
        <v>12</v>
      </c>
      <c r="F1608" s="3" t="s">
        <v>31</v>
      </c>
      <c r="G1608" s="1" t="s">
        <v>32</v>
      </c>
      <c r="H1608" s="34" t="str">
        <f>_xlfn.XLOOKUP(B1608,[2]CALCULATION!$B:$B,[2]CALCULATION!$H:$H,"")</f>
        <v>ZTE</v>
      </c>
      <c r="I1608" s="28">
        <v>0</v>
      </c>
      <c r="J1608" s="28">
        <v>0</v>
      </c>
      <c r="K1608" s="28">
        <v>0</v>
      </c>
      <c r="L1608" s="28">
        <v>0</v>
      </c>
      <c r="M1608" s="28">
        <v>4.7405638167637855E-2</v>
      </c>
      <c r="N1608" s="28">
        <v>0</v>
      </c>
      <c r="O1608" s="28">
        <v>0</v>
      </c>
      <c r="P1608" s="28">
        <v>1.6498874249856603</v>
      </c>
      <c r="Q1608" s="28">
        <v>0</v>
      </c>
      <c r="R1608" s="28">
        <v>0</v>
      </c>
      <c r="S1608" s="93">
        <v>0</v>
      </c>
      <c r="T1608" s="93">
        <f>_xlfn.XLOOKUP(B1608,'[3]Nur des jours'!$B:$B,'[3]Nur des jours'!$U:$U,"")</f>
        <v>0</v>
      </c>
      <c r="U1608" s="93">
        <v>0</v>
      </c>
      <c r="V1608" s="93">
        <v>0</v>
      </c>
      <c r="W1608" s="93">
        <v>0</v>
      </c>
      <c r="X1608" s="93">
        <v>0</v>
      </c>
      <c r="Y1608" s="93">
        <v>0</v>
      </c>
      <c r="Z1608" s="93">
        <v>0</v>
      </c>
      <c r="AA1608" s="93">
        <v>0</v>
      </c>
      <c r="AB1608" s="93">
        <v>0</v>
      </c>
      <c r="AC1608" s="93">
        <f>_xlfn.XLOOKUP(B1608,'[3]Nur des jours'!$B:$B,'[3]Nur des jours'!$N:$N,"")</f>
        <v>0</v>
      </c>
      <c r="AD1608" s="93">
        <v>0</v>
      </c>
      <c r="AE1608" s="93">
        <v>0</v>
      </c>
      <c r="AF1608" s="93">
        <v>0</v>
      </c>
      <c r="AG1608" s="93"/>
      <c r="AH1608" s="93">
        <v>0</v>
      </c>
      <c r="AI1608" s="93">
        <v>0</v>
      </c>
      <c r="AJ1608" s="93">
        <v>0</v>
      </c>
      <c r="AK1608" s="93">
        <v>0</v>
      </c>
      <c r="AL1608" s="93">
        <v>0</v>
      </c>
      <c r="AM1608" s="49" t="s">
        <v>5559</v>
      </c>
      <c r="AN1608" s="49"/>
      <c r="AO1608" s="48" t="str" cm="1">
        <f t="array" ref="AO1608">IFERROR(_xlfn.IFS(
AQ1608="MPR ISSUE","PDH",
AQ1608="BSS Hardware Issue","BSS",
AQ1608="Sites strategiques, MLL, Pylone, etc.","ENVTECH",
AQ1608="AKTIVCO DEFAUT GE &amp; POWER Cabinet","AKTIVCO",
AQ1608="AKTIVCO Coupure ENEO &amp; Baisse de tension","AKTIVCO GRID ONLY",
AQ1608="Coupure ENEO &amp; Baisse de tension","IHS GRID ONLY",
AQ1608="Defaut GE &amp; POWER Cabinet","IHS",
AQ1608="Sharing","Partners",
AQ1608="Sites strategiques &amp; DataCenter","SST &amp; DC",
AQ1608="Exclu","Exclu",
AQ1608="SAT","SAT",
AQ1608="SPARE-ISSUE","SPARE-ISSUE",
AQ1608="Fiber CAmtel","TRANS_FO_CAMTEL",
AQ1608="Fiber AOF","Fiber AOF",
AQ1608="Projet OCM (HUAWEI)","TRAVAUX-HUAWEI",
AQ1608="Projet OCM (NOKIA)","TRAVAUX-NOKIA",
AQ1608="ACCESS-ISSUE","ACCESS-ISSUE",
AQ1608="Projet OCM (ZTE, NOKIA, autres projets)","TRAVAUX OCM",
AQ1608="No root CAuse","No root cause",
AQ1608="ODU HS","PDH",
AQ1608="IP &amp; VLAN","PDH",
AQ1608="Warehouse HUAWEI","SPARE-ISSUE",
AQ1608="SPARE-HS","SPARE-ISSUE",
AQ1608="Power Telco","BSS",AQ1608="no impacts","no impacts"
),"")</f>
        <v>No root cause</v>
      </c>
      <c r="AP1608" s="48" t="str" cm="1">
        <f t="array" ref="AP1608">IFERROR(_xlfn.IFS(
AQ1608="MPR ISSUE","TX ISSUE",
AQ1608="BSS Hardware Issue","RAN ISSUE",
AQ1608="Sites strategiques, MLL, Pylone, etc.","ENVTECH",
AQ1608="AKTIVCO DEFAUT GE &amp; POWER Cabinet","POWER ISSUE",
AQ1608="AKTIVCO Coupure ENEO &amp; Baisse de tension","POWER ISSUE",
AQ1608="Coupure ENEO &amp; Baisse de tension","POWER ISSUE",
AQ1608="Defaut GE &amp; POWER Cabinet","POWER ISSUE",
AQ1608="Sharing","POWER ISSUE",
AQ1608="Sites strategiques &amp; DataCenter","POWER ISSUE",
AQ1608="Exclu","Exclu",
AQ1608="SAT","TX ISSUE",
AQ1608="SPARE-ISSUE","SPARE-ISSUE",
AQ1608="Fiber CAmtel","TX ISSUE",
AQ1608="Fiber AOF","TX ISSUE",
AQ1608="Projet OCM (HUAWEI)","TRAVAUX-HUAWEI",
AQ1608="Projet OCM (NOKIA)","TRAVAUX -NOKIA",
AQ1608="ACCESS-ISSUE","ACCESS-ISSUE",
AQ1608="Projet OCM (ZTE, NOKIA, autres projets)","TRAVAUX OCM",
AQ1608="No root CAuse","No root cause",
AQ1608="ODU HS","TX ISSUE",
AQ1608="IP &amp; VLAN","TX ISSUE",
AQ1608="Warehouse HUAWEI","SPARE-ISSUE",
AQ1608="SPARE-HS","SPARE-ISSUE",
AQ1608="Power Telco","RAN ISSUE",AQ1608="no impacts","no impacts"
),"")</f>
        <v>No root cause</v>
      </c>
      <c r="AQ1608" s="126" t="s">
        <v>5344</v>
      </c>
      <c r="AR1608" s="48" t="str" cm="1">
        <f t="array" ref="AR1608">IFERROR(_xlfn.IFS(
AQ1608="MPR ISSUE","ACTIVE",
AQ1608="BSS Hardware Issue","ACTIVE",
AQ1608="Sites strategiques, MLL, Pylone, etc.","PASSIVE",
AQ1608="AKTIVCO DEFAUT GE &amp; POWER Cabinet","PASSIVE",
AQ1608="AKTIVCO Coupure ENEO &amp; Baisse de tension","PASSIVE",
AQ1608="Coupure ENEO &amp; Baisse de tension","PASSIVE",
AQ1608="Defaut GE &amp; POWER Cabinet","PASSIVE",
AQ1608="Sharing","PASSIVE",
AQ1608="Sites strategiques &amp; DataCenter","PASSIVE",
AQ1608="Exclu","Exclu",
AQ1608="SAT","ACTIVE",
AQ1608="SPARE-ISSUE","SPARE-ISSUE",
AQ1608="Fiber CAmtel","ACTIVE",
AQ1608="Fiber AOF","ACTIVE",
AQ1608="Projet OCM (HUAWEI)","PLANNED WORKS",
AQ1608="Projet OCM (NOKIA)","PLANNED WORKS",
AQ1608="ACCESS-ISSUE","ACCESS-ISSUE",
AQ1608="Projet OCM (ZTE, NOKIA, autres projets)","PLANNED WORKS",
AQ1608="No root CAuse","No root cause",
AQ1608="ODU HS","ACTIVE",
AQ1608="IP &amp; VLAN","ACTIVE",
AQ1608="Warehouse HUAWEI","SPARE-ISSUE",
AQ1608="SPARE-HS","SPARE-ISSUE",
AQ1608="Power Telco","ACTIVE", AQ1608="no impacts","no impacts"
),"")</f>
        <v>No root cause</v>
      </c>
      <c r="AS1608" s="92" t="s">
        <v>5537</v>
      </c>
      <c r="AT1608" s="98" t="s">
        <v>1667</v>
      </c>
      <c r="AV1608" s="17" t="s">
        <v>5537</v>
      </c>
      <c r="AW1608" s="7" t="s">
        <v>5537</v>
      </c>
      <c r="AX1608" s="6" t="s">
        <v>5537</v>
      </c>
      <c r="AY1608" s="7"/>
      <c r="AZ1608" s="3" t="s">
        <v>5537</v>
      </c>
      <c r="BA1608" s="18" t="s">
        <v>5537</v>
      </c>
      <c r="BB1608" s="18" t="s">
        <v>5537</v>
      </c>
      <c r="BC1608" s="18" t="s">
        <v>5537</v>
      </c>
      <c r="BD1608" s="18" t="s">
        <v>5537</v>
      </c>
      <c r="BE1608" s="18" t="s">
        <v>5537</v>
      </c>
      <c r="BF1608" s="18" t="s">
        <v>5537</v>
      </c>
      <c r="BG1608" s="18" t="s">
        <v>5537</v>
      </c>
      <c r="BH1608" s="18" t="s">
        <v>5537</v>
      </c>
      <c r="BI1608" s="18" t="s">
        <v>5537</v>
      </c>
      <c r="BJ1608" s="18" t="s">
        <v>5537</v>
      </c>
      <c r="BK1608" s="18" t="s">
        <v>5537</v>
      </c>
      <c r="BL1608" s="9" t="s">
        <v>5537</v>
      </c>
      <c r="BM1608" s="14" t="s">
        <v>5537</v>
      </c>
      <c r="BN1608" s="14" t="s">
        <v>5537</v>
      </c>
      <c r="BO1608" s="14" t="str">
        <f>_xlfn.XLOOKUP(B1608,'[4]cell downs 18042026 17h'!$B:$B,'[4]cell downs 18042026 17h'!$B:$B,"")</f>
        <v/>
      </c>
      <c r="BP1608" s="14" t="str">
        <f>_xlfn.XLOOKUP(B1608,'[5]Cells Huawei 19042026 15h'!$B:$B,'[5]Cells Huawei 19042026 15h'!$B:$B,"")</f>
        <v/>
      </c>
      <c r="BQ1608" s="9" t="str">
        <f>_xlfn.XLOOKUP(B1608,'[6]cells down 19042026 9H40'!$B:$B,'[6]cells down 19042026 9H40'!$B:$B,"")</f>
        <v/>
      </c>
      <c r="BR1608" s="9" t="s">
        <v>1667</v>
      </c>
      <c r="BS1608" s="9" t="s">
        <v>594</v>
      </c>
      <c r="BT1608" s="108"/>
    </row>
    <row r="1609" spans="1:72" s="9" customFormat="1" x14ac:dyDescent="0.35">
      <c r="A1609" s="1" t="s">
        <v>2612</v>
      </c>
      <c r="B1609" s="8" t="s">
        <v>4502</v>
      </c>
      <c r="C1609" s="3" t="str">
        <f>_xlfn.XLOOKUP(B1609,'[1]daily break down'!$D:$D,'[1]daily break down'!$E:$E,"")</f>
        <v>CENTRE</v>
      </c>
      <c r="D1609" s="1"/>
      <c r="E1609" s="1"/>
      <c r="F1609" s="3" t="s">
        <v>37</v>
      </c>
      <c r="G1609" s="1" t="s">
        <v>2612</v>
      </c>
      <c r="H1609" s="34" t="str">
        <f>_xlfn.XLOOKUP(B1609,[2]CALCULATION!$B:$B,[2]CALCULATION!$H:$H,"")</f>
        <v>ZTE</v>
      </c>
      <c r="I1609" s="28">
        <v>0</v>
      </c>
      <c r="J1609" s="28">
        <v>0</v>
      </c>
      <c r="K1609" s="28">
        <v>0</v>
      </c>
      <c r="L1609" s="28">
        <v>0</v>
      </c>
      <c r="M1609" s="28">
        <v>0</v>
      </c>
      <c r="N1609" s="28">
        <v>0</v>
      </c>
      <c r="O1609" s="28">
        <v>0</v>
      </c>
      <c r="P1609" s="28">
        <v>0</v>
      </c>
      <c r="Q1609" s="28">
        <v>0</v>
      </c>
      <c r="R1609" s="28">
        <v>0</v>
      </c>
      <c r="S1609" s="93">
        <v>0</v>
      </c>
      <c r="T1609" s="93">
        <f>_xlfn.XLOOKUP(B1609,'[3]Nur des jours'!$B:$B,'[3]Nur des jours'!$U:$U,"")</f>
        <v>0</v>
      </c>
      <c r="U1609" s="93">
        <v>0</v>
      </c>
      <c r="V1609" s="93">
        <v>0</v>
      </c>
      <c r="W1609" s="93">
        <v>0</v>
      </c>
      <c r="X1609" s="93">
        <v>0</v>
      </c>
      <c r="Y1609" s="93">
        <v>0</v>
      </c>
      <c r="Z1609" s="93">
        <v>0</v>
      </c>
      <c r="AA1609" s="93">
        <v>0</v>
      </c>
      <c r="AB1609" s="93">
        <v>0</v>
      </c>
      <c r="AC1609" s="93">
        <f>_xlfn.XLOOKUP(B1609,'[3]Nur des jours'!$B:$B,'[3]Nur des jours'!$N:$N,"")</f>
        <v>0</v>
      </c>
      <c r="AD1609" s="93">
        <v>0</v>
      </c>
      <c r="AE1609" s="93">
        <v>0</v>
      </c>
      <c r="AF1609" s="93">
        <v>0</v>
      </c>
      <c r="AG1609" s="93"/>
      <c r="AH1609" s="93">
        <v>0</v>
      </c>
      <c r="AI1609" s="93">
        <v>0</v>
      </c>
      <c r="AJ1609" s="93">
        <v>0</v>
      </c>
      <c r="AK1609" s="93">
        <v>0</v>
      </c>
      <c r="AL1609" s="93">
        <v>0</v>
      </c>
      <c r="AM1609" s="49" t="s">
        <v>5559</v>
      </c>
      <c r="AN1609" s="49"/>
      <c r="AO1609" s="48" t="str" cm="1">
        <f t="array" ref="AO1609">IFERROR(_xlfn.IFS(
AQ1609="MPR ISSUE","PDH",
AQ1609="BSS Hardware Issue","BSS",
AQ1609="Sites strategiques, MLL, Pylone, etc.","ENVTECH",
AQ1609="AKTIVCO DEFAUT GE &amp; POWER Cabinet","AKTIVCO",
AQ1609="AKTIVCO Coupure ENEO &amp; Baisse de tension","AKTIVCO GRID ONLY",
AQ1609="Coupure ENEO &amp; Baisse de tension","IHS GRID ONLY",
AQ1609="Defaut GE &amp; POWER Cabinet","IHS",
AQ1609="Sharing","Partners",
AQ1609="Sites strategiques &amp; DataCenter","SST &amp; DC",
AQ1609="Exclu","Exclu",
AQ1609="SAT","SAT",
AQ1609="SPARE-ISSUE","SPARE-ISSUE",
AQ1609="Fiber CAmtel","TRANS_FO_CAMTEL",
AQ1609="Fiber AOF","Fiber AOF",
AQ1609="Projet OCM (HUAWEI)","TRAVAUX-HUAWEI",
AQ1609="Projet OCM (NOKIA)","TRAVAUX-NOKIA",
AQ1609="ACCESS-ISSUE","ACCESS-ISSUE",
AQ1609="Projet OCM (ZTE, NOKIA, autres projets)","TRAVAUX OCM",
AQ1609="No root CAuse","No root cause",
AQ1609="ODU HS","PDH",
AQ1609="IP &amp; VLAN","PDH",
AQ1609="Warehouse HUAWEI","SPARE-ISSUE",
AQ1609="SPARE-HS","SPARE-ISSUE",
AQ1609="Power Telco","BSS",AQ1609="no impacts","no impacts"
),"")</f>
        <v>No root cause</v>
      </c>
      <c r="AP1609" s="48" t="str" cm="1">
        <f t="array" ref="AP1609">IFERROR(_xlfn.IFS(
AQ1609="MPR ISSUE","TX ISSUE",
AQ1609="BSS Hardware Issue","RAN ISSUE",
AQ1609="Sites strategiques, MLL, Pylone, etc.","ENVTECH",
AQ1609="AKTIVCO DEFAUT GE &amp; POWER Cabinet","POWER ISSUE",
AQ1609="AKTIVCO Coupure ENEO &amp; Baisse de tension","POWER ISSUE",
AQ1609="Coupure ENEO &amp; Baisse de tension","POWER ISSUE",
AQ1609="Defaut GE &amp; POWER Cabinet","POWER ISSUE",
AQ1609="Sharing","POWER ISSUE",
AQ1609="Sites strategiques &amp; DataCenter","POWER ISSUE",
AQ1609="Exclu","Exclu",
AQ1609="SAT","TX ISSUE",
AQ1609="SPARE-ISSUE","SPARE-ISSUE",
AQ1609="Fiber CAmtel","TX ISSUE",
AQ1609="Fiber AOF","TX ISSUE",
AQ1609="Projet OCM (HUAWEI)","TRAVAUX-HUAWEI",
AQ1609="Projet OCM (NOKIA)","TRAVAUX -NOKIA",
AQ1609="ACCESS-ISSUE","ACCESS-ISSUE",
AQ1609="Projet OCM (ZTE, NOKIA, autres projets)","TRAVAUX OCM",
AQ1609="No root CAuse","No root cause",
AQ1609="ODU HS","TX ISSUE",
AQ1609="IP &amp; VLAN","TX ISSUE",
AQ1609="Warehouse HUAWEI","SPARE-ISSUE",
AQ1609="SPARE-HS","SPARE-ISSUE",
AQ1609="Power Telco","RAN ISSUE",AQ1609="no impacts","no impacts"
),"")</f>
        <v>No root cause</v>
      </c>
      <c r="AQ1609" s="67" t="s">
        <v>5344</v>
      </c>
      <c r="AR1609" s="48" t="str" cm="1">
        <f t="array" ref="AR1609">IFERROR(_xlfn.IFS(
AQ1609="MPR ISSUE","ACTIVE",
AQ1609="BSS Hardware Issue","ACTIVE",
AQ1609="Sites strategiques, MLL, Pylone, etc.","PASSIVE",
AQ1609="AKTIVCO DEFAUT GE &amp; POWER Cabinet","PASSIVE",
AQ1609="AKTIVCO Coupure ENEO &amp; Baisse de tension","PASSIVE",
AQ1609="Coupure ENEO &amp; Baisse de tension","PASSIVE",
AQ1609="Defaut GE &amp; POWER Cabinet","PASSIVE",
AQ1609="Sharing","PASSIVE",
AQ1609="Sites strategiques &amp; DataCenter","PASSIVE",
AQ1609="Exclu","Exclu",
AQ1609="SAT","ACTIVE",
AQ1609="SPARE-ISSUE","SPARE-ISSUE",
AQ1609="Fiber CAmtel","ACTIVE",
AQ1609="Fiber AOF","ACTIVE",
AQ1609="Projet OCM (HUAWEI)","PLANNED WORKS",
AQ1609="Projet OCM (NOKIA)","PLANNED WORKS",
AQ1609="ACCESS-ISSUE","ACCESS-ISSUE",
AQ1609="Projet OCM (ZTE, NOKIA, autres projets)","PLANNED WORKS",
AQ1609="No root CAuse","No root cause",
AQ1609="ODU HS","ACTIVE",
AQ1609="IP &amp; VLAN","ACTIVE",
AQ1609="Warehouse HUAWEI","SPARE-ISSUE",
AQ1609="SPARE-HS","SPARE-ISSUE",
AQ1609="Power Telco","ACTIVE", AQ1609="no impacts","no impacts"
),"")</f>
        <v>No root cause</v>
      </c>
      <c r="AS1609" s="92" t="s">
        <v>5537</v>
      </c>
      <c r="AT1609" s="98" t="s">
        <v>4502</v>
      </c>
      <c r="AV1609" s="17" t="s">
        <v>5537</v>
      </c>
      <c r="AW1609" s="7" t="s">
        <v>5537</v>
      </c>
      <c r="AX1609" s="6" t="s">
        <v>5537</v>
      </c>
      <c r="AY1609" s="7"/>
      <c r="AZ1609" s="3" t="s">
        <v>5537</v>
      </c>
      <c r="BA1609" s="18" t="s">
        <v>5537</v>
      </c>
      <c r="BB1609" s="18" t="s">
        <v>5537</v>
      </c>
      <c r="BC1609" s="18" t="s">
        <v>5537</v>
      </c>
      <c r="BD1609" s="18" t="s">
        <v>5537</v>
      </c>
      <c r="BE1609" s="18" t="s">
        <v>5537</v>
      </c>
      <c r="BF1609" s="18" t="s">
        <v>5537</v>
      </c>
      <c r="BG1609" s="18" t="s">
        <v>5537</v>
      </c>
      <c r="BH1609" s="18" t="s">
        <v>5537</v>
      </c>
      <c r="BI1609" s="18" t="s">
        <v>5537</v>
      </c>
      <c r="BJ1609" s="18" t="s">
        <v>5537</v>
      </c>
      <c r="BK1609" s="18" t="s">
        <v>5537</v>
      </c>
      <c r="BL1609" s="9" t="s">
        <v>5537</v>
      </c>
      <c r="BM1609" s="14" t="s">
        <v>5537</v>
      </c>
      <c r="BN1609" s="14" t="s">
        <v>5537</v>
      </c>
      <c r="BO1609" s="14" t="str">
        <f>_xlfn.XLOOKUP(B1609,'[4]cell downs 18042026 17h'!$B:$B,'[4]cell downs 18042026 17h'!$B:$B,"")</f>
        <v/>
      </c>
      <c r="BP1609" s="14" t="str">
        <f>_xlfn.XLOOKUP(B1609,'[5]Cells Huawei 19042026 15h'!$B:$B,'[5]Cells Huawei 19042026 15h'!$B:$B,"")</f>
        <v/>
      </c>
      <c r="BQ1609" s="9" t="str">
        <f>_xlfn.XLOOKUP(B1609,'[6]cells down 19042026 9H40'!$B:$B,'[6]cells down 19042026 9H40'!$B:$B,"")</f>
        <v/>
      </c>
      <c r="BR1609" s="9" t="s">
        <v>5537</v>
      </c>
      <c r="BS1609" s="9" t="s">
        <v>5537</v>
      </c>
      <c r="BT1609" s="108"/>
    </row>
    <row r="1610" spans="1:72" s="9" customFormat="1" x14ac:dyDescent="0.35">
      <c r="A1610" s="1" t="s">
        <v>1676</v>
      </c>
      <c r="B1610" s="8" t="s">
        <v>1677</v>
      </c>
      <c r="C1610" s="3" t="str">
        <f>_xlfn.XLOOKUP(B1610,'[1]daily break down'!$D:$D,'[1]daily break down'!$E:$E,"")</f>
        <v>Douala</v>
      </c>
      <c r="D1610" s="1" t="s">
        <v>11</v>
      </c>
      <c r="E1610" s="1" t="s">
        <v>12</v>
      </c>
      <c r="F1610" s="3" t="s">
        <v>31</v>
      </c>
      <c r="G1610" s="1" t="s">
        <v>32</v>
      </c>
      <c r="H1610" s="34" t="str">
        <f>_xlfn.XLOOKUP(B1610,[2]CALCULATION!$B:$B,[2]CALCULATION!$H:$H,"")</f>
        <v>ZTE</v>
      </c>
      <c r="I1610" s="28">
        <v>0</v>
      </c>
      <c r="J1610" s="28">
        <v>0</v>
      </c>
      <c r="K1610" s="28">
        <v>0</v>
      </c>
      <c r="L1610" s="28">
        <v>0</v>
      </c>
      <c r="M1610" s="28">
        <v>4.8689763806490573E-2</v>
      </c>
      <c r="N1610" s="28">
        <v>0</v>
      </c>
      <c r="O1610" s="28">
        <v>0</v>
      </c>
      <c r="P1610" s="28">
        <v>1.443250207600312</v>
      </c>
      <c r="Q1610" s="28">
        <v>0</v>
      </c>
      <c r="R1610" s="28">
        <v>0</v>
      </c>
      <c r="S1610" s="93">
        <v>0</v>
      </c>
      <c r="T1610" s="93">
        <f>_xlfn.XLOOKUP(B1610,'[3]Nur des jours'!$B:$B,'[3]Nur des jours'!$U:$U,"")</f>
        <v>0</v>
      </c>
      <c r="U1610" s="93">
        <v>0</v>
      </c>
      <c r="V1610" s="93">
        <v>0</v>
      </c>
      <c r="W1610" s="93">
        <v>0</v>
      </c>
      <c r="X1610" s="93">
        <v>0</v>
      </c>
      <c r="Y1610" s="93">
        <v>0</v>
      </c>
      <c r="Z1610" s="93">
        <v>0</v>
      </c>
      <c r="AA1610" s="93">
        <v>0</v>
      </c>
      <c r="AB1610" s="93">
        <v>0</v>
      </c>
      <c r="AC1610" s="93">
        <f>_xlfn.XLOOKUP(B1610,'[3]Nur des jours'!$B:$B,'[3]Nur des jours'!$N:$N,"")</f>
        <v>0</v>
      </c>
      <c r="AD1610" s="93">
        <v>0</v>
      </c>
      <c r="AE1610" s="93">
        <v>0</v>
      </c>
      <c r="AF1610" s="93">
        <v>0</v>
      </c>
      <c r="AG1610" s="93"/>
      <c r="AH1610" s="93">
        <v>0</v>
      </c>
      <c r="AI1610" s="93">
        <v>0</v>
      </c>
      <c r="AJ1610" s="93">
        <v>0</v>
      </c>
      <c r="AK1610" s="93">
        <v>0</v>
      </c>
      <c r="AL1610" s="93">
        <v>0</v>
      </c>
      <c r="AM1610" s="49" t="s">
        <v>5559</v>
      </c>
      <c r="AN1610" s="49"/>
      <c r="AO1610" s="48" t="str" cm="1">
        <f t="array" ref="AO1610">IFERROR(_xlfn.IFS(
AQ1610="MPR ISSUE","PDH",
AQ1610="BSS Hardware Issue","BSS",
AQ1610="Sites strategiques, MLL, Pylone, etc.","ENVTECH",
AQ1610="AKTIVCO DEFAUT GE &amp; POWER Cabinet","AKTIVCO",
AQ1610="AKTIVCO Coupure ENEO &amp; Baisse de tension","AKTIVCO GRID ONLY",
AQ1610="Coupure ENEO &amp; Baisse de tension","IHS GRID ONLY",
AQ1610="Defaut GE &amp; POWER Cabinet","IHS",
AQ1610="Sharing","Partners",
AQ1610="Sites strategiques &amp; DataCenter","SST &amp; DC",
AQ1610="Exclu","Exclu",
AQ1610="SAT","SAT",
AQ1610="SPARE-ISSUE","SPARE-ISSUE",
AQ1610="Fiber CAmtel","TRANS_FO_CAMTEL",
AQ1610="Fiber AOF","Fiber AOF",
AQ1610="Projet OCM (HUAWEI)","TRAVAUX-HUAWEI",
AQ1610="Projet OCM (NOKIA)","TRAVAUX-NOKIA",
AQ1610="ACCESS-ISSUE","ACCESS-ISSUE",
AQ1610="Projet OCM (ZTE, NOKIA, autres projets)","TRAVAUX OCM",
AQ1610="No root CAuse","No root cause",
AQ1610="ODU HS","PDH",
AQ1610="IP &amp; VLAN","PDH",
AQ1610="Warehouse HUAWEI","SPARE-ISSUE",
AQ1610="SPARE-HS","SPARE-ISSUE",
AQ1610="Power Telco","BSS",AQ1610="no impacts","no impacts"
),"")</f>
        <v>No root cause</v>
      </c>
      <c r="AP1610" s="48" t="str" cm="1">
        <f t="array" ref="AP1610">IFERROR(_xlfn.IFS(
AQ1610="MPR ISSUE","TX ISSUE",
AQ1610="BSS Hardware Issue","RAN ISSUE",
AQ1610="Sites strategiques, MLL, Pylone, etc.","ENVTECH",
AQ1610="AKTIVCO DEFAUT GE &amp; POWER Cabinet","POWER ISSUE",
AQ1610="AKTIVCO Coupure ENEO &amp; Baisse de tension","POWER ISSUE",
AQ1610="Coupure ENEO &amp; Baisse de tension","POWER ISSUE",
AQ1610="Defaut GE &amp; POWER Cabinet","POWER ISSUE",
AQ1610="Sharing","POWER ISSUE",
AQ1610="Sites strategiques &amp; DataCenter","POWER ISSUE",
AQ1610="Exclu","Exclu",
AQ1610="SAT","TX ISSUE",
AQ1610="SPARE-ISSUE","SPARE-ISSUE",
AQ1610="Fiber CAmtel","TX ISSUE",
AQ1610="Fiber AOF","TX ISSUE",
AQ1610="Projet OCM (HUAWEI)","TRAVAUX-HUAWEI",
AQ1610="Projet OCM (NOKIA)","TRAVAUX -NOKIA",
AQ1610="ACCESS-ISSUE","ACCESS-ISSUE",
AQ1610="Projet OCM (ZTE, NOKIA, autres projets)","TRAVAUX OCM",
AQ1610="No root CAuse","No root cause",
AQ1610="ODU HS","TX ISSUE",
AQ1610="IP &amp; VLAN","TX ISSUE",
AQ1610="Warehouse HUAWEI","SPARE-ISSUE",
AQ1610="SPARE-HS","SPARE-ISSUE",
AQ1610="Power Telco","RAN ISSUE",AQ1610="no impacts","no impacts"
),"")</f>
        <v>No root cause</v>
      </c>
      <c r="AQ1610" s="126" t="s">
        <v>5344</v>
      </c>
      <c r="AR1610" s="48" t="str" cm="1">
        <f t="array" ref="AR1610">IFERROR(_xlfn.IFS(
AQ1610="MPR ISSUE","ACTIVE",
AQ1610="BSS Hardware Issue","ACTIVE",
AQ1610="Sites strategiques, MLL, Pylone, etc.","PASSIVE",
AQ1610="AKTIVCO DEFAUT GE &amp; POWER Cabinet","PASSIVE",
AQ1610="AKTIVCO Coupure ENEO &amp; Baisse de tension","PASSIVE",
AQ1610="Coupure ENEO &amp; Baisse de tension","PASSIVE",
AQ1610="Defaut GE &amp; POWER Cabinet","PASSIVE",
AQ1610="Sharing","PASSIVE",
AQ1610="Sites strategiques &amp; DataCenter","PASSIVE",
AQ1610="Exclu","Exclu",
AQ1610="SAT","ACTIVE",
AQ1610="SPARE-ISSUE","SPARE-ISSUE",
AQ1610="Fiber CAmtel","ACTIVE",
AQ1610="Fiber AOF","ACTIVE",
AQ1610="Projet OCM (HUAWEI)","PLANNED WORKS",
AQ1610="Projet OCM (NOKIA)","PLANNED WORKS",
AQ1610="ACCESS-ISSUE","ACCESS-ISSUE",
AQ1610="Projet OCM (ZTE, NOKIA, autres projets)","PLANNED WORKS",
AQ1610="No root CAuse","No root cause",
AQ1610="ODU HS","ACTIVE",
AQ1610="IP &amp; VLAN","ACTIVE",
AQ1610="Warehouse HUAWEI","SPARE-ISSUE",
AQ1610="SPARE-HS","SPARE-ISSUE",
AQ1610="Power Telco","ACTIVE", AQ1610="no impacts","no impacts"
),"")</f>
        <v>No root cause</v>
      </c>
      <c r="AS1610" s="92" t="s">
        <v>5537</v>
      </c>
      <c r="AT1610" s="98" t="s">
        <v>1677</v>
      </c>
      <c r="AV1610" s="17" t="s">
        <v>5537</v>
      </c>
      <c r="AW1610" s="7" t="s">
        <v>5537</v>
      </c>
      <c r="AX1610" s="6" t="s">
        <v>5537</v>
      </c>
      <c r="AY1610" s="7"/>
      <c r="AZ1610" s="3" t="s">
        <v>5537</v>
      </c>
      <c r="BA1610" s="18" t="s">
        <v>5537</v>
      </c>
      <c r="BB1610" s="18" t="s">
        <v>5537</v>
      </c>
      <c r="BC1610" s="18" t="s">
        <v>5537</v>
      </c>
      <c r="BD1610" s="18" t="s">
        <v>5537</v>
      </c>
      <c r="BE1610" s="18" t="s">
        <v>5537</v>
      </c>
      <c r="BF1610" s="18" t="s">
        <v>5537</v>
      </c>
      <c r="BG1610" s="18" t="s">
        <v>5537</v>
      </c>
      <c r="BH1610" s="18" t="s">
        <v>5537</v>
      </c>
      <c r="BI1610" s="18" t="s">
        <v>5537</v>
      </c>
      <c r="BJ1610" s="18" t="s">
        <v>5537</v>
      </c>
      <c r="BK1610" s="18" t="s">
        <v>5537</v>
      </c>
      <c r="BL1610" s="9" t="s">
        <v>5537</v>
      </c>
      <c r="BM1610" s="14" t="s">
        <v>5537</v>
      </c>
      <c r="BN1610" s="14" t="s">
        <v>5537</v>
      </c>
      <c r="BO1610" s="14" t="str">
        <f>_xlfn.XLOOKUP(B1610,'[4]cell downs 18042026 17h'!$B:$B,'[4]cell downs 18042026 17h'!$B:$B,"")</f>
        <v/>
      </c>
      <c r="BP1610" s="14" t="str">
        <f>_xlfn.XLOOKUP(B1610,'[5]Cells Huawei 19042026 15h'!$B:$B,'[5]Cells Huawei 19042026 15h'!$B:$B,"")</f>
        <v/>
      </c>
      <c r="BQ1610" s="9" t="str">
        <f>_xlfn.XLOOKUP(B1610,'[6]cells down 19042026 9H40'!$B:$B,'[6]cells down 19042026 9H40'!$B:$B,"")</f>
        <v/>
      </c>
      <c r="BR1610" s="9" t="s">
        <v>1677</v>
      </c>
      <c r="BS1610" s="9" t="s">
        <v>5537</v>
      </c>
      <c r="BT1610" s="108"/>
    </row>
    <row r="1611" spans="1:72" s="9" customFormat="1" x14ac:dyDescent="0.35">
      <c r="A1611" s="1" t="s">
        <v>3335</v>
      </c>
      <c r="B1611" s="8" t="s">
        <v>3336</v>
      </c>
      <c r="C1611" s="3" t="str">
        <f>_xlfn.XLOOKUP(B1611,'[1]daily break down'!$D:$D,'[1]daily break down'!$E:$E,"")</f>
        <v>Douala</v>
      </c>
      <c r="D1611" s="1" t="s">
        <v>11</v>
      </c>
      <c r="E1611" s="1" t="s">
        <v>12</v>
      </c>
      <c r="F1611" s="3" t="s">
        <v>31</v>
      </c>
      <c r="G1611" s="1" t="s">
        <v>32</v>
      </c>
      <c r="H1611" s="34" t="str">
        <f>_xlfn.XLOOKUP(B1611,[2]CALCULATION!$B:$B,[2]CALCULATION!$H:$H,"")</f>
        <v>ZTE</v>
      </c>
      <c r="I1611" s="28">
        <v>0</v>
      </c>
      <c r="J1611" s="28">
        <v>0</v>
      </c>
      <c r="K1611" s="28">
        <v>0.36747395365162511</v>
      </c>
      <c r="L1611" s="28">
        <v>0</v>
      </c>
      <c r="M1611" s="28">
        <v>0</v>
      </c>
      <c r="N1611" s="28">
        <v>0</v>
      </c>
      <c r="O1611" s="28">
        <v>0</v>
      </c>
      <c r="P1611" s="28">
        <v>0</v>
      </c>
      <c r="Q1611" s="28">
        <v>0</v>
      </c>
      <c r="R1611" s="28">
        <v>0</v>
      </c>
      <c r="S1611" s="93">
        <v>0</v>
      </c>
      <c r="T1611" s="93">
        <f>_xlfn.XLOOKUP(B1611,'[3]Nur des jours'!$B:$B,'[3]Nur des jours'!$U:$U,"")</f>
        <v>0</v>
      </c>
      <c r="U1611" s="93">
        <v>0</v>
      </c>
      <c r="V1611" s="93">
        <v>0</v>
      </c>
      <c r="W1611" s="93">
        <v>0</v>
      </c>
      <c r="X1611" s="93">
        <v>0</v>
      </c>
      <c r="Y1611" s="93">
        <v>0</v>
      </c>
      <c r="Z1611" s="93">
        <v>0</v>
      </c>
      <c r="AA1611" s="93">
        <v>0</v>
      </c>
      <c r="AB1611" s="93">
        <v>0</v>
      </c>
      <c r="AC1611" s="93">
        <f>_xlfn.XLOOKUP(B1611,'[3]Nur des jours'!$B:$B,'[3]Nur des jours'!$N:$N,"")</f>
        <v>0</v>
      </c>
      <c r="AD1611" s="93">
        <v>0</v>
      </c>
      <c r="AE1611" s="93">
        <v>0</v>
      </c>
      <c r="AF1611" s="93">
        <v>0</v>
      </c>
      <c r="AG1611" s="93"/>
      <c r="AH1611" s="93">
        <v>0</v>
      </c>
      <c r="AI1611" s="93">
        <v>0</v>
      </c>
      <c r="AJ1611" s="93">
        <v>0</v>
      </c>
      <c r="AK1611" s="93">
        <v>0</v>
      </c>
      <c r="AL1611" s="93">
        <v>0</v>
      </c>
      <c r="AM1611" s="49" t="s">
        <v>5559</v>
      </c>
      <c r="AN1611" s="49"/>
      <c r="AO1611" s="48" t="str" cm="1">
        <f t="array" ref="AO1611">IFERROR(_xlfn.IFS(
AQ1611="MPR ISSUE","PDH",
AQ1611="BSS Hardware Issue","BSS",
AQ1611="Sites strategiques, MLL, Pylone, etc.","ENVTECH",
AQ1611="AKTIVCO DEFAUT GE &amp; POWER Cabinet","AKTIVCO",
AQ1611="AKTIVCO Coupure ENEO &amp; Baisse de tension","AKTIVCO GRID ONLY",
AQ1611="Coupure ENEO &amp; Baisse de tension","IHS GRID ONLY",
AQ1611="Defaut GE &amp; POWER Cabinet","IHS",
AQ1611="Sharing","Partners",
AQ1611="Sites strategiques &amp; DataCenter","SST &amp; DC",
AQ1611="Exclu","Exclu",
AQ1611="SAT","SAT",
AQ1611="SPARE-ISSUE","SPARE-ISSUE",
AQ1611="Fiber CAmtel","TRANS_FO_CAMTEL",
AQ1611="Fiber AOF","Fiber AOF",
AQ1611="Projet OCM (HUAWEI)","TRAVAUX-HUAWEI",
AQ1611="Projet OCM (NOKIA)","TRAVAUX-NOKIA",
AQ1611="ACCESS-ISSUE","ACCESS-ISSUE",
AQ1611="Projet OCM (ZTE, NOKIA, autres projets)","TRAVAUX OCM",
AQ1611="No root CAuse","No root cause",
AQ1611="ODU HS","PDH",
AQ1611="IP &amp; VLAN","PDH",
AQ1611="Warehouse HUAWEI","SPARE-ISSUE",
AQ1611="SPARE-HS","SPARE-ISSUE",
AQ1611="Power Telco","BSS",AQ1611="no impacts","no impacts"
),"")</f>
        <v>No root cause</v>
      </c>
      <c r="AP1611" s="48" t="str" cm="1">
        <f t="array" ref="AP1611">IFERROR(_xlfn.IFS(
AQ1611="MPR ISSUE","TX ISSUE",
AQ1611="BSS Hardware Issue","RAN ISSUE",
AQ1611="Sites strategiques, MLL, Pylone, etc.","ENVTECH",
AQ1611="AKTIVCO DEFAUT GE &amp; POWER Cabinet","POWER ISSUE",
AQ1611="AKTIVCO Coupure ENEO &amp; Baisse de tension","POWER ISSUE",
AQ1611="Coupure ENEO &amp; Baisse de tension","POWER ISSUE",
AQ1611="Defaut GE &amp; POWER Cabinet","POWER ISSUE",
AQ1611="Sharing","POWER ISSUE",
AQ1611="Sites strategiques &amp; DataCenter","POWER ISSUE",
AQ1611="Exclu","Exclu",
AQ1611="SAT","TX ISSUE",
AQ1611="SPARE-ISSUE","SPARE-ISSUE",
AQ1611="Fiber CAmtel","TX ISSUE",
AQ1611="Fiber AOF","TX ISSUE",
AQ1611="Projet OCM (HUAWEI)","TRAVAUX-HUAWEI",
AQ1611="Projet OCM (NOKIA)","TRAVAUX -NOKIA",
AQ1611="ACCESS-ISSUE","ACCESS-ISSUE",
AQ1611="Projet OCM (ZTE, NOKIA, autres projets)","TRAVAUX OCM",
AQ1611="No root CAuse","No root cause",
AQ1611="ODU HS","TX ISSUE",
AQ1611="IP &amp; VLAN","TX ISSUE",
AQ1611="Warehouse HUAWEI","SPARE-ISSUE",
AQ1611="SPARE-HS","SPARE-ISSUE",
AQ1611="Power Telco","RAN ISSUE",AQ1611="no impacts","no impacts"
),"")</f>
        <v>No root cause</v>
      </c>
      <c r="AQ1611" s="126" t="s">
        <v>5344</v>
      </c>
      <c r="AR1611" s="48" t="str" cm="1">
        <f t="array" ref="AR1611">IFERROR(_xlfn.IFS(
AQ1611="MPR ISSUE","ACTIVE",
AQ1611="BSS Hardware Issue","ACTIVE",
AQ1611="Sites strategiques, MLL, Pylone, etc.","PASSIVE",
AQ1611="AKTIVCO DEFAUT GE &amp; POWER Cabinet","PASSIVE",
AQ1611="AKTIVCO Coupure ENEO &amp; Baisse de tension","PASSIVE",
AQ1611="Coupure ENEO &amp; Baisse de tension","PASSIVE",
AQ1611="Defaut GE &amp; POWER Cabinet","PASSIVE",
AQ1611="Sharing","PASSIVE",
AQ1611="Sites strategiques &amp; DataCenter","PASSIVE",
AQ1611="Exclu","Exclu",
AQ1611="SAT","ACTIVE",
AQ1611="SPARE-ISSUE","SPARE-ISSUE",
AQ1611="Fiber CAmtel","ACTIVE",
AQ1611="Fiber AOF","ACTIVE",
AQ1611="Projet OCM (HUAWEI)","PLANNED WORKS",
AQ1611="Projet OCM (NOKIA)","PLANNED WORKS",
AQ1611="ACCESS-ISSUE","ACCESS-ISSUE",
AQ1611="Projet OCM (ZTE, NOKIA, autres projets)","PLANNED WORKS",
AQ1611="No root CAuse","No root cause",
AQ1611="ODU HS","ACTIVE",
AQ1611="IP &amp; VLAN","ACTIVE",
AQ1611="Warehouse HUAWEI","SPARE-ISSUE",
AQ1611="SPARE-HS","SPARE-ISSUE",
AQ1611="Power Telco","ACTIVE", AQ1611="no impacts","no impacts"
),"")</f>
        <v>No root cause</v>
      </c>
      <c r="AS1611" s="92" t="s">
        <v>5537</v>
      </c>
      <c r="AT1611" s="98" t="s">
        <v>3336</v>
      </c>
      <c r="AV1611" s="17" t="s">
        <v>5537</v>
      </c>
      <c r="AW1611" s="7" t="s">
        <v>5537</v>
      </c>
      <c r="AX1611" s="6" t="s">
        <v>5537</v>
      </c>
      <c r="AY1611" s="7"/>
      <c r="AZ1611" s="3" t="s">
        <v>5537</v>
      </c>
      <c r="BA1611" s="18" t="s">
        <v>5537</v>
      </c>
      <c r="BB1611" s="18" t="s">
        <v>5537</v>
      </c>
      <c r="BC1611" s="18" t="s">
        <v>5537</v>
      </c>
      <c r="BD1611" s="18" t="s">
        <v>5537</v>
      </c>
      <c r="BE1611" s="18" t="s">
        <v>5537</v>
      </c>
      <c r="BF1611" s="18" t="s">
        <v>5537</v>
      </c>
      <c r="BG1611" s="18" t="s">
        <v>5537</v>
      </c>
      <c r="BH1611" s="18" t="s">
        <v>5537</v>
      </c>
      <c r="BI1611" s="18" t="s">
        <v>5537</v>
      </c>
      <c r="BJ1611" s="18" t="s">
        <v>5537</v>
      </c>
      <c r="BK1611" s="18" t="s">
        <v>5537</v>
      </c>
      <c r="BL1611" s="9" t="s">
        <v>5537</v>
      </c>
      <c r="BM1611" s="14" t="s">
        <v>5537</v>
      </c>
      <c r="BN1611" s="14" t="s">
        <v>5537</v>
      </c>
      <c r="BO1611" s="14" t="str">
        <f>_xlfn.XLOOKUP(B1611,'[4]cell downs 18042026 17h'!$B:$B,'[4]cell downs 18042026 17h'!$B:$B,"")</f>
        <v/>
      </c>
      <c r="BP1611" s="14" t="str">
        <f>_xlfn.XLOOKUP(B1611,'[5]Cells Huawei 19042026 15h'!$B:$B,'[5]Cells Huawei 19042026 15h'!$B:$B,"")</f>
        <v/>
      </c>
      <c r="BQ1611" s="9" t="str">
        <f>_xlfn.XLOOKUP(B1611,'[6]cells down 19042026 9H40'!$B:$B,'[6]cells down 19042026 9H40'!$B:$B,"")</f>
        <v/>
      </c>
      <c r="BR1611" s="9" t="s">
        <v>3336</v>
      </c>
      <c r="BS1611" s="9" t="s">
        <v>302</v>
      </c>
      <c r="BT1611" s="108"/>
    </row>
    <row r="1612" spans="1:72" s="9" customFormat="1" x14ac:dyDescent="0.35">
      <c r="A1612" s="1" t="s">
        <v>1662</v>
      </c>
      <c r="B1612" s="8" t="s">
        <v>1663</v>
      </c>
      <c r="C1612" s="3" t="str">
        <f>_xlfn.XLOOKUP(B1612,'[1]daily break down'!$D:$D,'[1]daily break down'!$E:$E,"")</f>
        <v>Douala</v>
      </c>
      <c r="D1612" s="1" t="s">
        <v>11</v>
      </c>
      <c r="E1612" s="1" t="s">
        <v>12</v>
      </c>
      <c r="F1612" s="3" t="s">
        <v>31</v>
      </c>
      <c r="G1612" s="1" t="s">
        <v>32</v>
      </c>
      <c r="H1612" s="34" t="str">
        <f>_xlfn.XLOOKUP(B1612,[2]CALCULATION!$B:$B,[2]CALCULATION!$H:$H,"")</f>
        <v>ZTE</v>
      </c>
      <c r="I1612" s="28">
        <v>0</v>
      </c>
      <c r="J1612" s="28">
        <v>0</v>
      </c>
      <c r="K1612" s="28">
        <v>0</v>
      </c>
      <c r="L1612" s="28">
        <v>0</v>
      </c>
      <c r="M1612" s="28">
        <v>1.5944560015751692E-2</v>
      </c>
      <c r="N1612" s="28">
        <v>0</v>
      </c>
      <c r="O1612" s="28">
        <v>0</v>
      </c>
      <c r="P1612" s="28">
        <v>3.1680271264407174</v>
      </c>
      <c r="Q1612" s="28">
        <v>0</v>
      </c>
      <c r="R1612" s="28">
        <v>0</v>
      </c>
      <c r="S1612" s="93">
        <v>0</v>
      </c>
      <c r="T1612" s="93">
        <f>_xlfn.XLOOKUP(B1612,'[3]Nur des jours'!$B:$B,'[3]Nur des jours'!$U:$U,"")</f>
        <v>0</v>
      </c>
      <c r="U1612" s="93">
        <v>0</v>
      </c>
      <c r="V1612" s="93">
        <v>0</v>
      </c>
      <c r="W1612" s="93">
        <v>0</v>
      </c>
      <c r="X1612" s="93">
        <v>0</v>
      </c>
      <c r="Y1612" s="93">
        <v>0</v>
      </c>
      <c r="Z1612" s="93">
        <v>0</v>
      </c>
      <c r="AA1612" s="93">
        <v>0</v>
      </c>
      <c r="AB1612" s="93">
        <v>0</v>
      </c>
      <c r="AC1612" s="93">
        <f>_xlfn.XLOOKUP(B1612,'[3]Nur des jours'!$B:$B,'[3]Nur des jours'!$N:$N,"")</f>
        <v>0</v>
      </c>
      <c r="AD1612" s="93">
        <v>0</v>
      </c>
      <c r="AE1612" s="93">
        <v>0</v>
      </c>
      <c r="AF1612" s="93">
        <v>0</v>
      </c>
      <c r="AG1612" s="93"/>
      <c r="AH1612" s="93">
        <v>0</v>
      </c>
      <c r="AI1612" s="93">
        <v>0</v>
      </c>
      <c r="AJ1612" s="93">
        <v>0</v>
      </c>
      <c r="AK1612" s="93">
        <v>0</v>
      </c>
      <c r="AL1612" s="93">
        <v>0</v>
      </c>
      <c r="AM1612" s="49" t="s">
        <v>5559</v>
      </c>
      <c r="AN1612" s="49"/>
      <c r="AO1612" s="48" t="str" cm="1">
        <f t="array" ref="AO1612">IFERROR(_xlfn.IFS(
AQ1612="MPR ISSUE","PDH",
AQ1612="BSS Hardware Issue","BSS",
AQ1612="Sites strategiques, MLL, Pylone, etc.","ENVTECH",
AQ1612="AKTIVCO DEFAUT GE &amp; POWER Cabinet","AKTIVCO",
AQ1612="AKTIVCO Coupure ENEO &amp; Baisse de tension","AKTIVCO GRID ONLY",
AQ1612="Coupure ENEO &amp; Baisse de tension","IHS GRID ONLY",
AQ1612="Defaut GE &amp; POWER Cabinet","IHS",
AQ1612="Sharing","Partners",
AQ1612="Sites strategiques &amp; DataCenter","SST &amp; DC",
AQ1612="Exclu","Exclu",
AQ1612="SAT","SAT",
AQ1612="SPARE-ISSUE","SPARE-ISSUE",
AQ1612="Fiber CAmtel","TRANS_FO_CAMTEL",
AQ1612="Fiber AOF","Fiber AOF",
AQ1612="Projet OCM (HUAWEI)","TRAVAUX-HUAWEI",
AQ1612="Projet OCM (NOKIA)","TRAVAUX-NOKIA",
AQ1612="ACCESS-ISSUE","ACCESS-ISSUE",
AQ1612="Projet OCM (ZTE, NOKIA, autres projets)","TRAVAUX OCM",
AQ1612="No root CAuse","No root cause",
AQ1612="ODU HS","PDH",
AQ1612="IP &amp; VLAN","PDH",
AQ1612="Warehouse HUAWEI","SPARE-ISSUE",
AQ1612="SPARE-HS","SPARE-ISSUE",
AQ1612="Power Telco","BSS",AQ1612="no impacts","no impacts"
),"")</f>
        <v>No root cause</v>
      </c>
      <c r="AP1612" s="48" t="str" cm="1">
        <f t="array" ref="AP1612">IFERROR(_xlfn.IFS(
AQ1612="MPR ISSUE","TX ISSUE",
AQ1612="BSS Hardware Issue","RAN ISSUE",
AQ1612="Sites strategiques, MLL, Pylone, etc.","ENVTECH",
AQ1612="AKTIVCO DEFAUT GE &amp; POWER Cabinet","POWER ISSUE",
AQ1612="AKTIVCO Coupure ENEO &amp; Baisse de tension","POWER ISSUE",
AQ1612="Coupure ENEO &amp; Baisse de tension","POWER ISSUE",
AQ1612="Defaut GE &amp; POWER Cabinet","POWER ISSUE",
AQ1612="Sharing","POWER ISSUE",
AQ1612="Sites strategiques &amp; DataCenter","POWER ISSUE",
AQ1612="Exclu","Exclu",
AQ1612="SAT","TX ISSUE",
AQ1612="SPARE-ISSUE","SPARE-ISSUE",
AQ1612="Fiber CAmtel","TX ISSUE",
AQ1612="Fiber AOF","TX ISSUE",
AQ1612="Projet OCM (HUAWEI)","TRAVAUX-HUAWEI",
AQ1612="Projet OCM (NOKIA)","TRAVAUX -NOKIA",
AQ1612="ACCESS-ISSUE","ACCESS-ISSUE",
AQ1612="Projet OCM (ZTE, NOKIA, autres projets)","TRAVAUX OCM",
AQ1612="No root CAuse","No root cause",
AQ1612="ODU HS","TX ISSUE",
AQ1612="IP &amp; VLAN","TX ISSUE",
AQ1612="Warehouse HUAWEI","SPARE-ISSUE",
AQ1612="SPARE-HS","SPARE-ISSUE",
AQ1612="Power Telco","RAN ISSUE",AQ1612="no impacts","no impacts"
),"")</f>
        <v>No root cause</v>
      </c>
      <c r="AQ1612" s="126" t="s">
        <v>5344</v>
      </c>
      <c r="AR1612" s="48" t="str" cm="1">
        <f t="array" ref="AR1612">IFERROR(_xlfn.IFS(
AQ1612="MPR ISSUE","ACTIVE",
AQ1612="BSS Hardware Issue","ACTIVE",
AQ1612="Sites strategiques, MLL, Pylone, etc.","PASSIVE",
AQ1612="AKTIVCO DEFAUT GE &amp; POWER Cabinet","PASSIVE",
AQ1612="AKTIVCO Coupure ENEO &amp; Baisse de tension","PASSIVE",
AQ1612="Coupure ENEO &amp; Baisse de tension","PASSIVE",
AQ1612="Defaut GE &amp; POWER Cabinet","PASSIVE",
AQ1612="Sharing","PASSIVE",
AQ1612="Sites strategiques &amp; DataCenter","PASSIVE",
AQ1612="Exclu","Exclu",
AQ1612="SAT","ACTIVE",
AQ1612="SPARE-ISSUE","SPARE-ISSUE",
AQ1612="Fiber CAmtel","ACTIVE",
AQ1612="Fiber AOF","ACTIVE",
AQ1612="Projet OCM (HUAWEI)","PLANNED WORKS",
AQ1612="Projet OCM (NOKIA)","PLANNED WORKS",
AQ1612="ACCESS-ISSUE","ACCESS-ISSUE",
AQ1612="Projet OCM (ZTE, NOKIA, autres projets)","PLANNED WORKS",
AQ1612="No root CAuse","No root cause",
AQ1612="ODU HS","ACTIVE",
AQ1612="IP &amp; VLAN","ACTIVE",
AQ1612="Warehouse HUAWEI","SPARE-ISSUE",
AQ1612="SPARE-HS","SPARE-ISSUE",
AQ1612="Power Telco","ACTIVE", AQ1612="no impacts","no impacts"
),"")</f>
        <v>No root cause</v>
      </c>
      <c r="AS1612" s="92" t="s">
        <v>5537</v>
      </c>
      <c r="AT1612" s="98" t="s">
        <v>1663</v>
      </c>
      <c r="AV1612" s="17" t="s">
        <v>5537</v>
      </c>
      <c r="AW1612" s="7" t="s">
        <v>5537</v>
      </c>
      <c r="AX1612" s="6" t="s">
        <v>5537</v>
      </c>
      <c r="AY1612" s="7"/>
      <c r="AZ1612" s="3" t="s">
        <v>5537</v>
      </c>
      <c r="BA1612" s="18" t="s">
        <v>5537</v>
      </c>
      <c r="BB1612" s="18" t="s">
        <v>5537</v>
      </c>
      <c r="BC1612" s="18" t="s">
        <v>5537</v>
      </c>
      <c r="BD1612" s="18" t="s">
        <v>5537</v>
      </c>
      <c r="BE1612" s="18" t="s">
        <v>5537</v>
      </c>
      <c r="BF1612" s="18" t="s">
        <v>5537</v>
      </c>
      <c r="BG1612" s="18" t="s">
        <v>5537</v>
      </c>
      <c r="BH1612" s="18" t="s">
        <v>5537</v>
      </c>
      <c r="BI1612" s="18" t="s">
        <v>5537</v>
      </c>
      <c r="BJ1612" s="18" t="s">
        <v>5537</v>
      </c>
      <c r="BK1612" s="18" t="s">
        <v>5537</v>
      </c>
      <c r="BL1612" s="9" t="s">
        <v>5537</v>
      </c>
      <c r="BM1612" s="14" t="s">
        <v>5537</v>
      </c>
      <c r="BN1612" s="14" t="s">
        <v>5537</v>
      </c>
      <c r="BO1612" s="14" t="str">
        <f>_xlfn.XLOOKUP(B1612,'[4]cell downs 18042026 17h'!$B:$B,'[4]cell downs 18042026 17h'!$B:$B,"")</f>
        <v/>
      </c>
      <c r="BP1612" s="14" t="str">
        <f>_xlfn.XLOOKUP(B1612,'[5]Cells Huawei 19042026 15h'!$B:$B,'[5]Cells Huawei 19042026 15h'!$B:$B,"")</f>
        <v/>
      </c>
      <c r="BQ1612" s="9" t="str">
        <f>_xlfn.XLOOKUP(B1612,'[6]cells down 19042026 9H40'!$B:$B,'[6]cells down 19042026 9H40'!$B:$B,"")</f>
        <v/>
      </c>
      <c r="BR1612" s="9" t="s">
        <v>1663</v>
      </c>
      <c r="BS1612" s="9" t="s">
        <v>5537</v>
      </c>
      <c r="BT1612" s="108"/>
    </row>
    <row r="1613" spans="1:72" s="9" customFormat="1" x14ac:dyDescent="0.35">
      <c r="A1613" s="1" t="s">
        <v>3189</v>
      </c>
      <c r="B1613" s="8" t="s">
        <v>3190</v>
      </c>
      <c r="C1613" s="3" t="str">
        <f>_xlfn.XLOOKUP(B1613,'[1]daily break down'!$D:$D,'[1]daily break down'!$E:$E,"")</f>
        <v>CENTRE</v>
      </c>
      <c r="D1613" s="1" t="s">
        <v>11</v>
      </c>
      <c r="E1613" s="1" t="s">
        <v>12</v>
      </c>
      <c r="F1613" s="3" t="s">
        <v>37</v>
      </c>
      <c r="G1613" s="1" t="s">
        <v>2612</v>
      </c>
      <c r="H1613" s="34" t="str">
        <f>_xlfn.XLOOKUP(B1613,[2]CALCULATION!$B:$B,[2]CALCULATION!$H:$H,"")</f>
        <v>ZTE</v>
      </c>
      <c r="I1613" s="28">
        <v>0</v>
      </c>
      <c r="J1613" s="28">
        <v>0</v>
      </c>
      <c r="K1613" s="28">
        <v>0</v>
      </c>
      <c r="L1613" s="28">
        <v>0</v>
      </c>
      <c r="M1613" s="28">
        <v>0</v>
      </c>
      <c r="N1613" s="28">
        <v>0</v>
      </c>
      <c r="O1613" s="28">
        <v>0</v>
      </c>
      <c r="P1613" s="28">
        <v>0</v>
      </c>
      <c r="Q1613" s="28">
        <v>0</v>
      </c>
      <c r="R1613" s="28">
        <v>0</v>
      </c>
      <c r="S1613" s="93">
        <v>0</v>
      </c>
      <c r="T1613" s="93">
        <f>_xlfn.XLOOKUP(B1613,'[3]Nur des jours'!$B:$B,'[3]Nur des jours'!$U:$U,"")</f>
        <v>0</v>
      </c>
      <c r="U1613" s="93">
        <v>0</v>
      </c>
      <c r="V1613" s="93">
        <v>0</v>
      </c>
      <c r="W1613" s="93">
        <v>0</v>
      </c>
      <c r="X1613" s="93">
        <v>0</v>
      </c>
      <c r="Y1613" s="93">
        <v>0</v>
      </c>
      <c r="Z1613" s="93">
        <v>0</v>
      </c>
      <c r="AA1613" s="93">
        <v>0</v>
      </c>
      <c r="AB1613" s="93">
        <v>0</v>
      </c>
      <c r="AC1613" s="93">
        <f>_xlfn.XLOOKUP(B1613,'[3]Nur des jours'!$B:$B,'[3]Nur des jours'!$N:$N,"")</f>
        <v>0</v>
      </c>
      <c r="AD1613" s="93">
        <v>0</v>
      </c>
      <c r="AE1613" s="93">
        <v>0</v>
      </c>
      <c r="AF1613" s="93">
        <v>0</v>
      </c>
      <c r="AG1613" s="93"/>
      <c r="AH1613" s="93">
        <v>0</v>
      </c>
      <c r="AI1613" s="93">
        <v>0</v>
      </c>
      <c r="AJ1613" s="93">
        <v>0</v>
      </c>
      <c r="AK1613" s="93">
        <v>0</v>
      </c>
      <c r="AL1613" s="93">
        <v>0</v>
      </c>
      <c r="AM1613" s="49" t="s">
        <v>5559</v>
      </c>
      <c r="AN1613" s="49"/>
      <c r="AO1613" s="48" t="str" cm="1">
        <f t="array" ref="AO1613">IFERROR(_xlfn.IFS(
AQ1613="MPR ISSUE","PDH",
AQ1613="BSS Hardware Issue","BSS",
AQ1613="Sites strategiques, MLL, Pylone, etc.","ENVTECH",
AQ1613="AKTIVCO DEFAUT GE &amp; POWER Cabinet","AKTIVCO",
AQ1613="AKTIVCO Coupure ENEO &amp; Baisse de tension","AKTIVCO GRID ONLY",
AQ1613="Coupure ENEO &amp; Baisse de tension","IHS GRID ONLY",
AQ1613="Defaut GE &amp; POWER Cabinet","IHS",
AQ1613="Sharing","Partners",
AQ1613="Sites strategiques &amp; DataCenter","SST &amp; DC",
AQ1613="Exclu","Exclu",
AQ1613="SAT","SAT",
AQ1613="SPARE-ISSUE","SPARE-ISSUE",
AQ1613="Fiber CAmtel","TRANS_FO_CAMTEL",
AQ1613="Fiber AOF","Fiber AOF",
AQ1613="Projet OCM (HUAWEI)","TRAVAUX-HUAWEI",
AQ1613="Projet OCM (NOKIA)","TRAVAUX-NOKIA",
AQ1613="ACCESS-ISSUE","ACCESS-ISSUE",
AQ1613="Projet OCM (ZTE, NOKIA, autres projets)","TRAVAUX OCM",
AQ1613="No root CAuse","No root cause",
AQ1613="ODU HS","PDH",
AQ1613="IP &amp; VLAN","PDH",
AQ1613="Warehouse HUAWEI","SPARE-ISSUE",
AQ1613="SPARE-HS","SPARE-ISSUE",
AQ1613="Power Telco","BSS",AQ1613="no impacts","no impacts"
),"")</f>
        <v>No root cause</v>
      </c>
      <c r="AP1613" s="48" t="str" cm="1">
        <f t="array" ref="AP1613">IFERROR(_xlfn.IFS(
AQ1613="MPR ISSUE","TX ISSUE",
AQ1613="BSS Hardware Issue","RAN ISSUE",
AQ1613="Sites strategiques, MLL, Pylone, etc.","ENVTECH",
AQ1613="AKTIVCO DEFAUT GE &amp; POWER Cabinet","POWER ISSUE",
AQ1613="AKTIVCO Coupure ENEO &amp; Baisse de tension","POWER ISSUE",
AQ1613="Coupure ENEO &amp; Baisse de tension","POWER ISSUE",
AQ1613="Defaut GE &amp; POWER Cabinet","POWER ISSUE",
AQ1613="Sharing","POWER ISSUE",
AQ1613="Sites strategiques &amp; DataCenter","POWER ISSUE",
AQ1613="Exclu","Exclu",
AQ1613="SAT","TX ISSUE",
AQ1613="SPARE-ISSUE","SPARE-ISSUE",
AQ1613="Fiber CAmtel","TX ISSUE",
AQ1613="Fiber AOF","TX ISSUE",
AQ1613="Projet OCM (HUAWEI)","TRAVAUX-HUAWEI",
AQ1613="Projet OCM (NOKIA)","TRAVAUX -NOKIA",
AQ1613="ACCESS-ISSUE","ACCESS-ISSUE",
AQ1613="Projet OCM (ZTE, NOKIA, autres projets)","TRAVAUX OCM",
AQ1613="No root CAuse","No root cause",
AQ1613="ODU HS","TX ISSUE",
AQ1613="IP &amp; VLAN","TX ISSUE",
AQ1613="Warehouse HUAWEI","SPARE-ISSUE",
AQ1613="SPARE-HS","SPARE-ISSUE",
AQ1613="Power Telco","RAN ISSUE",AQ1613="no impacts","no impacts"
),"")</f>
        <v>No root cause</v>
      </c>
      <c r="AQ1613" s="126" t="s">
        <v>5344</v>
      </c>
      <c r="AR1613" s="48" t="str" cm="1">
        <f t="array" ref="AR1613">IFERROR(_xlfn.IFS(
AQ1613="MPR ISSUE","ACTIVE",
AQ1613="BSS Hardware Issue","ACTIVE",
AQ1613="Sites strategiques, MLL, Pylone, etc.","PASSIVE",
AQ1613="AKTIVCO DEFAUT GE &amp; POWER Cabinet","PASSIVE",
AQ1613="AKTIVCO Coupure ENEO &amp; Baisse de tension","PASSIVE",
AQ1613="Coupure ENEO &amp; Baisse de tension","PASSIVE",
AQ1613="Defaut GE &amp; POWER Cabinet","PASSIVE",
AQ1613="Sharing","PASSIVE",
AQ1613="Sites strategiques &amp; DataCenter","PASSIVE",
AQ1613="Exclu","Exclu",
AQ1613="SAT","ACTIVE",
AQ1613="SPARE-ISSUE","SPARE-ISSUE",
AQ1613="Fiber CAmtel","ACTIVE",
AQ1613="Fiber AOF","ACTIVE",
AQ1613="Projet OCM (HUAWEI)","PLANNED WORKS",
AQ1613="Projet OCM (NOKIA)","PLANNED WORKS",
AQ1613="ACCESS-ISSUE","ACCESS-ISSUE",
AQ1613="Projet OCM (ZTE, NOKIA, autres projets)","PLANNED WORKS",
AQ1613="No root CAuse","No root cause",
AQ1613="ODU HS","ACTIVE",
AQ1613="IP &amp; VLAN","ACTIVE",
AQ1613="Warehouse HUAWEI","SPARE-ISSUE",
AQ1613="SPARE-HS","SPARE-ISSUE",
AQ1613="Power Telco","ACTIVE", AQ1613="no impacts","no impacts"
),"")</f>
        <v>No root cause</v>
      </c>
      <c r="AS1613" s="92" t="s">
        <v>5537</v>
      </c>
      <c r="AT1613" s="98" t="s">
        <v>3190</v>
      </c>
      <c r="AV1613" s="17" t="s">
        <v>5537</v>
      </c>
      <c r="AW1613" s="7" t="s">
        <v>5537</v>
      </c>
      <c r="AX1613" s="6" t="s">
        <v>5537</v>
      </c>
      <c r="AY1613" s="7"/>
      <c r="AZ1613" s="3" t="s">
        <v>5537</v>
      </c>
      <c r="BA1613" s="18" t="s">
        <v>5537</v>
      </c>
      <c r="BB1613" s="18" t="s">
        <v>5537</v>
      </c>
      <c r="BC1613" s="18" t="s">
        <v>5537</v>
      </c>
      <c r="BD1613" s="18" t="s">
        <v>5537</v>
      </c>
      <c r="BE1613" s="18" t="s">
        <v>5537</v>
      </c>
      <c r="BF1613" s="18" t="s">
        <v>5537</v>
      </c>
      <c r="BG1613" s="18" t="s">
        <v>5537</v>
      </c>
      <c r="BH1613" s="18" t="s">
        <v>5537</v>
      </c>
      <c r="BI1613" s="18" t="s">
        <v>5537</v>
      </c>
      <c r="BJ1613" s="18" t="s">
        <v>5537</v>
      </c>
      <c r="BK1613" s="18" t="s">
        <v>5537</v>
      </c>
      <c r="BL1613" s="9" t="s">
        <v>5537</v>
      </c>
      <c r="BM1613" s="14" t="s">
        <v>5537</v>
      </c>
      <c r="BN1613" s="14" t="s">
        <v>5537</v>
      </c>
      <c r="BO1613" s="14" t="str">
        <f>_xlfn.XLOOKUP(B1613,'[4]cell downs 18042026 17h'!$B:$B,'[4]cell downs 18042026 17h'!$B:$B,"")</f>
        <v/>
      </c>
      <c r="BP1613" s="14" t="str">
        <f>_xlfn.XLOOKUP(B1613,'[5]Cells Huawei 19042026 15h'!$B:$B,'[5]Cells Huawei 19042026 15h'!$B:$B,"")</f>
        <v/>
      </c>
      <c r="BQ1613" s="9" t="str">
        <f>_xlfn.XLOOKUP(B1613,'[6]cells down 19042026 9H40'!$B:$B,'[6]cells down 19042026 9H40'!$B:$B,"")</f>
        <v/>
      </c>
      <c r="BR1613" s="9" t="s">
        <v>3190</v>
      </c>
      <c r="BS1613" s="9" t="s">
        <v>12</v>
      </c>
      <c r="BT1613" s="108"/>
    </row>
    <row r="1614" spans="1:72" s="9" customFormat="1" x14ac:dyDescent="0.35">
      <c r="A1614" s="1" t="s">
        <v>4694</v>
      </c>
      <c r="B1614" s="8" t="s">
        <v>4695</v>
      </c>
      <c r="C1614" s="3" t="str">
        <f>_xlfn.XLOOKUP(B1614,'[1]daily break down'!$D:$D,'[1]daily break down'!$E:$E,"")</f>
        <v>ADAMAOUA</v>
      </c>
      <c r="D1614" s="1" t="s">
        <v>11</v>
      </c>
      <c r="E1614" s="1" t="s">
        <v>12</v>
      </c>
      <c r="F1614" s="3" t="s">
        <v>90</v>
      </c>
      <c r="G1614" s="1" t="s">
        <v>4694</v>
      </c>
      <c r="H1614" s="33" t="str">
        <f>_xlfn.XLOOKUP(B1614,[2]CALCULATION!$B:$B,[2]CALCULATION!$H:$H,"")</f>
        <v>NOKIA</v>
      </c>
      <c r="I1614" s="28">
        <v>0</v>
      </c>
      <c r="J1614" s="28">
        <v>0</v>
      </c>
      <c r="K1614" s="28">
        <v>0</v>
      </c>
      <c r="L1614" s="28">
        <v>0</v>
      </c>
      <c r="M1614" s="28">
        <v>0</v>
      </c>
      <c r="N1614" s="28">
        <v>0</v>
      </c>
      <c r="O1614" s="28">
        <v>0</v>
      </c>
      <c r="P1614" s="28">
        <v>0</v>
      </c>
      <c r="Q1614" s="28">
        <v>2.3188285641970513E-3</v>
      </c>
      <c r="R1614" s="28">
        <v>0</v>
      </c>
      <c r="S1614" s="93">
        <v>0</v>
      </c>
      <c r="T1614" s="93">
        <f>_xlfn.XLOOKUP(B1614,'[3]Nur des jours'!$B:$B,'[3]Nur des jours'!$U:$U,"")</f>
        <v>0</v>
      </c>
      <c r="U1614" s="93">
        <v>0</v>
      </c>
      <c r="V1614" s="93">
        <v>0</v>
      </c>
      <c r="W1614" s="93">
        <v>0</v>
      </c>
      <c r="X1614" s="93">
        <v>0</v>
      </c>
      <c r="Y1614" s="93">
        <v>0</v>
      </c>
      <c r="Z1614" s="93">
        <v>0</v>
      </c>
      <c r="AA1614" s="93">
        <v>0</v>
      </c>
      <c r="AB1614" s="93">
        <v>0</v>
      </c>
      <c r="AC1614" s="93">
        <f>_xlfn.XLOOKUP(B1614,'[3]Nur des jours'!$B:$B,'[3]Nur des jours'!$N:$N,"")</f>
        <v>0</v>
      </c>
      <c r="AD1614" s="93">
        <v>0</v>
      </c>
      <c r="AE1614" s="93">
        <v>0</v>
      </c>
      <c r="AF1614" s="93">
        <v>0</v>
      </c>
      <c r="AG1614" s="93"/>
      <c r="AH1614" s="93">
        <v>0</v>
      </c>
      <c r="AI1614" s="93">
        <v>0</v>
      </c>
      <c r="AJ1614" s="93">
        <v>0</v>
      </c>
      <c r="AK1614" s="93">
        <v>0</v>
      </c>
      <c r="AL1614" s="93">
        <v>0</v>
      </c>
      <c r="AM1614" s="49" t="s">
        <v>5559</v>
      </c>
      <c r="AN1614" s="49"/>
      <c r="AO1614" s="48" t="str" cm="1">
        <f t="array" ref="AO1614">IFERROR(_xlfn.IFS(
AQ1614="MPR ISSUE","PDH",
AQ1614="BSS Hardware Issue","BSS",
AQ1614="Sites strategiques, MLL, Pylone, etc.","ENVTECH",
AQ1614="AKTIVCO DEFAUT GE &amp; POWER Cabinet","AKTIVCO",
AQ1614="AKTIVCO Coupure ENEO &amp; Baisse de tension","AKTIVCO GRID ONLY",
AQ1614="Coupure ENEO &amp; Baisse de tension","IHS GRID ONLY",
AQ1614="Defaut GE &amp; POWER Cabinet","IHS",
AQ1614="Sharing","Partners",
AQ1614="Sites strategiques &amp; DataCenter","SST &amp; DC",
AQ1614="Exclu","Exclu",
AQ1614="SAT","SAT",
AQ1614="SPARE-ISSUE","SPARE-ISSUE",
AQ1614="Fiber CAmtel","TRANS_FO_CAMTEL",
AQ1614="Fiber AOF","Fiber AOF",
AQ1614="Projet OCM (HUAWEI)","TRAVAUX-HUAWEI",
AQ1614="Projet OCM (NOKIA)","TRAVAUX-NOKIA",
AQ1614="ACCESS-ISSUE","ACCESS-ISSUE",
AQ1614="Projet OCM (ZTE, NOKIA, autres projets)","TRAVAUX OCM",
AQ1614="No root CAuse","No root cause",
AQ1614="ODU HS","PDH",
AQ1614="IP &amp; VLAN","PDH",
AQ1614="Warehouse HUAWEI","SPARE-ISSUE",
AQ1614="SPARE-HS","SPARE-ISSUE",
AQ1614="Power Telco","BSS",AQ1614="no impacts","no impacts"
),"")</f>
        <v>No root cause</v>
      </c>
      <c r="AP1614" s="48" t="str" cm="1">
        <f t="array" ref="AP1614">IFERROR(_xlfn.IFS(
AQ1614="MPR ISSUE","TX ISSUE",
AQ1614="BSS Hardware Issue","RAN ISSUE",
AQ1614="Sites strategiques, MLL, Pylone, etc.","ENVTECH",
AQ1614="AKTIVCO DEFAUT GE &amp; POWER Cabinet","POWER ISSUE",
AQ1614="AKTIVCO Coupure ENEO &amp; Baisse de tension","POWER ISSUE",
AQ1614="Coupure ENEO &amp; Baisse de tension","POWER ISSUE",
AQ1614="Defaut GE &amp; POWER Cabinet","POWER ISSUE",
AQ1614="Sharing","POWER ISSUE",
AQ1614="Sites strategiques &amp; DataCenter","POWER ISSUE",
AQ1614="Exclu","Exclu",
AQ1614="SAT","TX ISSUE",
AQ1614="SPARE-ISSUE","SPARE-ISSUE",
AQ1614="Fiber CAmtel","TX ISSUE",
AQ1614="Fiber AOF","TX ISSUE",
AQ1614="Projet OCM (HUAWEI)","TRAVAUX-HUAWEI",
AQ1614="Projet OCM (NOKIA)","TRAVAUX -NOKIA",
AQ1614="ACCESS-ISSUE","ACCESS-ISSUE",
AQ1614="Projet OCM (ZTE, NOKIA, autres projets)","TRAVAUX OCM",
AQ1614="No root CAuse","No root cause",
AQ1614="ODU HS","TX ISSUE",
AQ1614="IP &amp; VLAN","TX ISSUE",
AQ1614="Warehouse HUAWEI","SPARE-ISSUE",
AQ1614="SPARE-HS","SPARE-ISSUE",
AQ1614="Power Telco","RAN ISSUE",AQ1614="no impacts","no impacts"
),"")</f>
        <v>No root cause</v>
      </c>
      <c r="AQ1614" s="126" t="s">
        <v>5344</v>
      </c>
      <c r="AR1614" s="48" t="str" cm="1">
        <f t="array" ref="AR1614">IFERROR(_xlfn.IFS(
AQ1614="MPR ISSUE","ACTIVE",
AQ1614="BSS Hardware Issue","ACTIVE",
AQ1614="Sites strategiques, MLL, Pylone, etc.","PASSIVE",
AQ1614="AKTIVCO DEFAUT GE &amp; POWER Cabinet","PASSIVE",
AQ1614="AKTIVCO Coupure ENEO &amp; Baisse de tension","PASSIVE",
AQ1614="Coupure ENEO &amp; Baisse de tension","PASSIVE",
AQ1614="Defaut GE &amp; POWER Cabinet","PASSIVE",
AQ1614="Sharing","PASSIVE",
AQ1614="Sites strategiques &amp; DataCenter","PASSIVE",
AQ1614="Exclu","Exclu",
AQ1614="SAT","ACTIVE",
AQ1614="SPARE-ISSUE","SPARE-ISSUE",
AQ1614="Fiber CAmtel","ACTIVE",
AQ1614="Fiber AOF","ACTIVE",
AQ1614="Projet OCM (HUAWEI)","PLANNED WORKS",
AQ1614="Projet OCM (NOKIA)","PLANNED WORKS",
AQ1614="ACCESS-ISSUE","ACCESS-ISSUE",
AQ1614="Projet OCM (ZTE, NOKIA, autres projets)","PLANNED WORKS",
AQ1614="No root CAuse","No root cause",
AQ1614="ODU HS","ACTIVE",
AQ1614="IP &amp; VLAN","ACTIVE",
AQ1614="Warehouse HUAWEI","SPARE-ISSUE",
AQ1614="SPARE-HS","SPARE-ISSUE",
AQ1614="Power Telco","ACTIVE", AQ1614="no impacts","no impacts"
),"")</f>
        <v>No root cause</v>
      </c>
      <c r="AS1614" s="92" t="s">
        <v>5537</v>
      </c>
      <c r="AT1614" s="98" t="s">
        <v>4695</v>
      </c>
      <c r="AV1614" s="17" t="s">
        <v>5537</v>
      </c>
      <c r="AW1614" s="7" t="s">
        <v>5537</v>
      </c>
      <c r="AX1614" s="6" t="s">
        <v>5537</v>
      </c>
      <c r="AY1614" s="7"/>
      <c r="AZ1614" s="3" t="s">
        <v>5537</v>
      </c>
      <c r="BA1614" s="18" t="s">
        <v>5537</v>
      </c>
      <c r="BB1614" s="18" t="s">
        <v>5537</v>
      </c>
      <c r="BC1614" s="18" t="s">
        <v>5537</v>
      </c>
      <c r="BD1614" s="18" t="s">
        <v>5537</v>
      </c>
      <c r="BE1614" s="18" t="s">
        <v>5537</v>
      </c>
      <c r="BF1614" s="18" t="s">
        <v>5537</v>
      </c>
      <c r="BG1614" s="18" t="s">
        <v>5537</v>
      </c>
      <c r="BH1614" s="18" t="s">
        <v>5537</v>
      </c>
      <c r="BI1614" s="18" t="s">
        <v>5537</v>
      </c>
      <c r="BJ1614" s="18" t="s">
        <v>5537</v>
      </c>
      <c r="BK1614" s="18" t="s">
        <v>5537</v>
      </c>
      <c r="BL1614" s="9" t="s">
        <v>5537</v>
      </c>
      <c r="BM1614" s="14" t="s">
        <v>5537</v>
      </c>
      <c r="BN1614" s="14" t="s">
        <v>5537</v>
      </c>
      <c r="BO1614" s="14" t="str">
        <f>_xlfn.XLOOKUP(B1614,'[4]cell downs 18042026 17h'!$B:$B,'[4]cell downs 18042026 17h'!$B:$B,"")</f>
        <v/>
      </c>
      <c r="BP1614" s="14" t="str">
        <f>_xlfn.XLOOKUP(B1614,'[5]Cells Huawei 19042026 15h'!$B:$B,'[5]Cells Huawei 19042026 15h'!$B:$B,"")</f>
        <v/>
      </c>
      <c r="BQ1614" s="9" t="str">
        <f>_xlfn.XLOOKUP(B1614,'[6]cells down 19042026 9H40'!$B:$B,'[6]cells down 19042026 9H40'!$B:$B,"")</f>
        <v/>
      </c>
      <c r="BR1614" s="9" t="s">
        <v>4695</v>
      </c>
      <c r="BS1614" s="9" t="s">
        <v>5537</v>
      </c>
      <c r="BT1614" s="108"/>
    </row>
    <row r="1615" spans="1:72" s="9" customFormat="1" x14ac:dyDescent="0.35">
      <c r="A1615" s="1" t="s">
        <v>2610</v>
      </c>
      <c r="B1615" s="8" t="s">
        <v>2611</v>
      </c>
      <c r="C1615" s="3" t="str">
        <f>_xlfn.XLOOKUP(B1615,'[1]daily break down'!$D:$D,'[1]daily break down'!$E:$E,"")</f>
        <v>CENTRE</v>
      </c>
      <c r="D1615" s="1" t="s">
        <v>11</v>
      </c>
      <c r="E1615" s="1" t="s">
        <v>12</v>
      </c>
      <c r="F1615" s="3" t="s">
        <v>37</v>
      </c>
      <c r="G1615" s="1" t="s">
        <v>2612</v>
      </c>
      <c r="H1615" s="34" t="str">
        <f>_xlfn.XLOOKUP(B1615,[2]CALCULATION!$B:$B,[2]CALCULATION!$H:$H,"")</f>
        <v>ZTE</v>
      </c>
      <c r="I1615" s="28">
        <v>0</v>
      </c>
      <c r="J1615" s="28">
        <v>0</v>
      </c>
      <c r="K1615" s="28">
        <v>0</v>
      </c>
      <c r="L1615" s="28">
        <v>0</v>
      </c>
      <c r="M1615" s="28">
        <v>0</v>
      </c>
      <c r="N1615" s="28">
        <v>0</v>
      </c>
      <c r="O1615" s="28">
        <v>0</v>
      </c>
      <c r="P1615" s="28">
        <v>0</v>
      </c>
      <c r="Q1615" s="28">
        <v>0</v>
      </c>
      <c r="R1615" s="28">
        <v>0</v>
      </c>
      <c r="S1615" s="93">
        <v>0</v>
      </c>
      <c r="T1615" s="93">
        <f>_xlfn.XLOOKUP(B1615,'[3]Nur des jours'!$B:$B,'[3]Nur des jours'!$U:$U,"")</f>
        <v>0</v>
      </c>
      <c r="U1615" s="93">
        <v>0</v>
      </c>
      <c r="V1615" s="93">
        <v>0</v>
      </c>
      <c r="W1615" s="93">
        <v>0</v>
      </c>
      <c r="X1615" s="93">
        <v>0</v>
      </c>
      <c r="Y1615" s="93">
        <v>0</v>
      </c>
      <c r="Z1615" s="93">
        <v>0</v>
      </c>
      <c r="AA1615" s="93">
        <v>0</v>
      </c>
      <c r="AB1615" s="93">
        <v>0</v>
      </c>
      <c r="AC1615" s="93">
        <f>_xlfn.XLOOKUP(B1615,'[3]Nur des jours'!$B:$B,'[3]Nur des jours'!$N:$N,"")</f>
        <v>0</v>
      </c>
      <c r="AD1615" s="93">
        <v>0</v>
      </c>
      <c r="AE1615" s="93">
        <v>0</v>
      </c>
      <c r="AF1615" s="93">
        <v>0</v>
      </c>
      <c r="AG1615" s="93"/>
      <c r="AH1615" s="93">
        <v>0</v>
      </c>
      <c r="AI1615" s="93">
        <v>0</v>
      </c>
      <c r="AJ1615" s="93">
        <v>0</v>
      </c>
      <c r="AK1615" s="93">
        <v>0</v>
      </c>
      <c r="AL1615" s="93">
        <v>0</v>
      </c>
      <c r="AM1615" s="49" t="s">
        <v>5559</v>
      </c>
      <c r="AN1615" s="49"/>
      <c r="AO1615" s="48" t="str" cm="1">
        <f t="array" ref="AO1615">IFERROR(_xlfn.IFS(
AQ1615="MPR ISSUE","PDH",
AQ1615="BSS Hardware Issue","BSS",
AQ1615="Sites strategiques, MLL, Pylone, etc.","ENVTECH",
AQ1615="AKTIVCO DEFAUT GE &amp; POWER Cabinet","AKTIVCO",
AQ1615="AKTIVCO Coupure ENEO &amp; Baisse de tension","AKTIVCO GRID ONLY",
AQ1615="Coupure ENEO &amp; Baisse de tension","IHS GRID ONLY",
AQ1615="Defaut GE &amp; POWER Cabinet","IHS",
AQ1615="Sharing","Partners",
AQ1615="Sites strategiques &amp; DataCenter","SST &amp; DC",
AQ1615="Exclu","Exclu",
AQ1615="SAT","SAT",
AQ1615="SPARE-ISSUE","SPARE-ISSUE",
AQ1615="Fiber CAmtel","TRANS_FO_CAMTEL",
AQ1615="Fiber AOF","Fiber AOF",
AQ1615="Projet OCM (HUAWEI)","TRAVAUX-HUAWEI",
AQ1615="Projet OCM (NOKIA)","TRAVAUX-NOKIA",
AQ1615="ACCESS-ISSUE","ACCESS-ISSUE",
AQ1615="Projet OCM (ZTE, NOKIA, autres projets)","TRAVAUX OCM",
AQ1615="No root CAuse","No root cause",
AQ1615="ODU HS","PDH",
AQ1615="IP &amp; VLAN","PDH",
AQ1615="Warehouse HUAWEI","SPARE-ISSUE",
AQ1615="SPARE-HS","SPARE-ISSUE",
AQ1615="Power Telco","BSS",AQ1615="no impacts","no impacts"
),"")</f>
        <v>No root cause</v>
      </c>
      <c r="AP1615" s="48" t="str" cm="1">
        <f t="array" ref="AP1615">IFERROR(_xlfn.IFS(
AQ1615="MPR ISSUE","TX ISSUE",
AQ1615="BSS Hardware Issue","RAN ISSUE",
AQ1615="Sites strategiques, MLL, Pylone, etc.","ENVTECH",
AQ1615="AKTIVCO DEFAUT GE &amp; POWER Cabinet","POWER ISSUE",
AQ1615="AKTIVCO Coupure ENEO &amp; Baisse de tension","POWER ISSUE",
AQ1615="Coupure ENEO &amp; Baisse de tension","POWER ISSUE",
AQ1615="Defaut GE &amp; POWER Cabinet","POWER ISSUE",
AQ1615="Sharing","POWER ISSUE",
AQ1615="Sites strategiques &amp; DataCenter","POWER ISSUE",
AQ1615="Exclu","Exclu",
AQ1615="SAT","TX ISSUE",
AQ1615="SPARE-ISSUE","SPARE-ISSUE",
AQ1615="Fiber CAmtel","TX ISSUE",
AQ1615="Fiber AOF","TX ISSUE",
AQ1615="Projet OCM (HUAWEI)","TRAVAUX-HUAWEI",
AQ1615="Projet OCM (NOKIA)","TRAVAUX -NOKIA",
AQ1615="ACCESS-ISSUE","ACCESS-ISSUE",
AQ1615="Projet OCM (ZTE, NOKIA, autres projets)","TRAVAUX OCM",
AQ1615="No root CAuse","No root cause",
AQ1615="ODU HS","TX ISSUE",
AQ1615="IP &amp; VLAN","TX ISSUE",
AQ1615="Warehouse HUAWEI","SPARE-ISSUE",
AQ1615="SPARE-HS","SPARE-ISSUE",
AQ1615="Power Telco","RAN ISSUE",AQ1615="no impacts","no impacts"
),"")</f>
        <v>No root cause</v>
      </c>
      <c r="AQ1615" s="126" t="s">
        <v>5344</v>
      </c>
      <c r="AR1615" s="48" t="str" cm="1">
        <f t="array" ref="AR1615">IFERROR(_xlfn.IFS(
AQ1615="MPR ISSUE","ACTIVE",
AQ1615="BSS Hardware Issue","ACTIVE",
AQ1615="Sites strategiques, MLL, Pylone, etc.","PASSIVE",
AQ1615="AKTIVCO DEFAUT GE &amp; POWER Cabinet","PASSIVE",
AQ1615="AKTIVCO Coupure ENEO &amp; Baisse de tension","PASSIVE",
AQ1615="Coupure ENEO &amp; Baisse de tension","PASSIVE",
AQ1615="Defaut GE &amp; POWER Cabinet","PASSIVE",
AQ1615="Sharing","PASSIVE",
AQ1615="Sites strategiques &amp; DataCenter","PASSIVE",
AQ1615="Exclu","Exclu",
AQ1615="SAT","ACTIVE",
AQ1615="SPARE-ISSUE","SPARE-ISSUE",
AQ1615="Fiber CAmtel","ACTIVE",
AQ1615="Fiber AOF","ACTIVE",
AQ1615="Projet OCM (HUAWEI)","PLANNED WORKS",
AQ1615="Projet OCM (NOKIA)","PLANNED WORKS",
AQ1615="ACCESS-ISSUE","ACCESS-ISSUE",
AQ1615="Projet OCM (ZTE, NOKIA, autres projets)","PLANNED WORKS",
AQ1615="No root CAuse","No root cause",
AQ1615="ODU HS","ACTIVE",
AQ1615="IP &amp; VLAN","ACTIVE",
AQ1615="Warehouse HUAWEI","SPARE-ISSUE",
AQ1615="SPARE-HS","SPARE-ISSUE",
AQ1615="Power Telco","ACTIVE", AQ1615="no impacts","no impacts"
),"")</f>
        <v>No root cause</v>
      </c>
      <c r="AS1615" s="92" t="s">
        <v>5537</v>
      </c>
      <c r="AT1615" s="98" t="s">
        <v>2611</v>
      </c>
      <c r="AV1615" s="17" t="s">
        <v>5537</v>
      </c>
      <c r="AW1615" s="7" t="s">
        <v>5537</v>
      </c>
      <c r="AX1615" s="6" t="s">
        <v>5537</v>
      </c>
      <c r="AY1615" s="7"/>
      <c r="AZ1615" s="3" t="s">
        <v>5537</v>
      </c>
      <c r="BA1615" s="18" t="s">
        <v>5537</v>
      </c>
      <c r="BB1615" s="18" t="s">
        <v>5537</v>
      </c>
      <c r="BC1615" s="18" t="s">
        <v>5537</v>
      </c>
      <c r="BD1615" s="18" t="s">
        <v>5537</v>
      </c>
      <c r="BE1615" s="18" t="s">
        <v>5537</v>
      </c>
      <c r="BF1615" s="18" t="s">
        <v>5537</v>
      </c>
      <c r="BG1615" s="18" t="s">
        <v>5537</v>
      </c>
      <c r="BH1615" s="18" t="s">
        <v>5537</v>
      </c>
      <c r="BI1615" s="18" t="s">
        <v>5537</v>
      </c>
      <c r="BJ1615" s="18" t="s">
        <v>5537</v>
      </c>
      <c r="BK1615" s="18" t="s">
        <v>5537</v>
      </c>
      <c r="BL1615" s="9" t="s">
        <v>5537</v>
      </c>
      <c r="BM1615" s="14" t="s">
        <v>5537</v>
      </c>
      <c r="BN1615" s="14" t="s">
        <v>5537</v>
      </c>
      <c r="BO1615" s="14" t="str">
        <f>_xlfn.XLOOKUP(B1615,'[4]cell downs 18042026 17h'!$B:$B,'[4]cell downs 18042026 17h'!$B:$B,"")</f>
        <v/>
      </c>
      <c r="BP1615" s="14" t="str">
        <f>_xlfn.XLOOKUP(B1615,'[5]Cells Huawei 19042026 15h'!$B:$B,'[5]Cells Huawei 19042026 15h'!$B:$B,"")</f>
        <v/>
      </c>
      <c r="BQ1615" s="9" t="str">
        <f>_xlfn.XLOOKUP(B1615,'[6]cells down 19042026 9H40'!$B:$B,'[6]cells down 19042026 9H40'!$B:$B,"")</f>
        <v/>
      </c>
      <c r="BR1615" s="9" t="s">
        <v>2611</v>
      </c>
      <c r="BS1615" s="9" t="s">
        <v>594</v>
      </c>
      <c r="BT1615" s="108"/>
    </row>
    <row r="1616" spans="1:72" s="9" customFormat="1" x14ac:dyDescent="0.35">
      <c r="A1616" s="1" t="s">
        <v>4876</v>
      </c>
      <c r="B1616" s="1" t="s">
        <v>4877</v>
      </c>
      <c r="C1616" s="3" t="str">
        <f>_xlfn.XLOOKUP(B1616,'[1]daily break down'!$D:$D,'[1]daily break down'!$E:$E,"")</f>
        <v>Douala</v>
      </c>
      <c r="D1616" s="1" t="s">
        <v>11</v>
      </c>
      <c r="E1616" s="1" t="s">
        <v>12</v>
      </c>
      <c r="F1616" s="3" t="s">
        <v>31</v>
      </c>
      <c r="G1616" s="1" t="s">
        <v>32</v>
      </c>
      <c r="H1616" s="34" t="str">
        <f>_xlfn.XLOOKUP(B1616,[2]CALCULATION!$B:$B,[2]CALCULATION!$H:$H,"")</f>
        <v>ZTE</v>
      </c>
      <c r="I1616" s="28">
        <v>0</v>
      </c>
      <c r="J1616" s="28">
        <v>3.7257478605040033</v>
      </c>
      <c r="K1616" s="28">
        <v>3.3257605590797668</v>
      </c>
      <c r="L1616" s="28">
        <v>0</v>
      </c>
      <c r="M1616" s="28">
        <v>0</v>
      </c>
      <c r="N1616" s="28">
        <v>0</v>
      </c>
      <c r="O1616" s="28">
        <v>13.516028741585416</v>
      </c>
      <c r="P1616" s="28">
        <v>0</v>
      </c>
      <c r="Q1616" s="28">
        <v>0</v>
      </c>
      <c r="R1616" s="28">
        <v>0</v>
      </c>
      <c r="S1616" s="93">
        <v>0</v>
      </c>
      <c r="T1616" s="93">
        <f>_xlfn.XLOOKUP(B1616,'[3]Nur des jours'!$B:$B,'[3]Nur des jours'!$U:$U,"")</f>
        <v>0</v>
      </c>
      <c r="U1616" s="93">
        <v>0</v>
      </c>
      <c r="V1616" s="93">
        <v>0</v>
      </c>
      <c r="W1616" s="93">
        <v>0</v>
      </c>
      <c r="X1616" s="93">
        <v>0</v>
      </c>
      <c r="Y1616" s="93">
        <v>0</v>
      </c>
      <c r="Z1616" s="93">
        <v>0</v>
      </c>
      <c r="AA1616" s="93">
        <v>0</v>
      </c>
      <c r="AB1616" s="93">
        <v>0</v>
      </c>
      <c r="AC1616" s="93">
        <f>_xlfn.XLOOKUP(B1616,'[3]Nur des jours'!$B:$B,'[3]Nur des jours'!$N:$N,"")</f>
        <v>0</v>
      </c>
      <c r="AD1616" s="93">
        <v>0</v>
      </c>
      <c r="AE1616" s="93">
        <v>0</v>
      </c>
      <c r="AF1616" s="93">
        <v>0</v>
      </c>
      <c r="AG1616" s="93"/>
      <c r="AH1616" s="93">
        <v>0</v>
      </c>
      <c r="AI1616" s="93">
        <v>0</v>
      </c>
      <c r="AJ1616" s="93">
        <v>0</v>
      </c>
      <c r="AK1616" s="93">
        <v>0</v>
      </c>
      <c r="AL1616" s="93">
        <v>0</v>
      </c>
      <c r="AM1616" s="49" t="s">
        <v>5559</v>
      </c>
      <c r="AN1616" s="49"/>
      <c r="AO1616" s="48" t="str" cm="1">
        <f t="array" ref="AO1616">IFERROR(_xlfn.IFS(
AQ1616="MPR ISSUE","PDH",
AQ1616="BSS Hardware Issue","BSS",
AQ1616="Sites strategiques, MLL, Pylone, etc.","ENVTECH",
AQ1616="AKTIVCO DEFAUT GE &amp; POWER Cabinet","AKTIVCO",
AQ1616="AKTIVCO Coupure ENEO &amp; Baisse de tension","AKTIVCO GRID ONLY",
AQ1616="Coupure ENEO &amp; Baisse de tension","IHS GRID ONLY",
AQ1616="Defaut GE &amp; POWER Cabinet","IHS",
AQ1616="Sharing","Partners",
AQ1616="Sites strategiques &amp; DataCenter","SST &amp; DC",
AQ1616="Exclu","Exclu",
AQ1616="SAT","SAT",
AQ1616="SPARE-ISSUE","SPARE-ISSUE",
AQ1616="Fiber CAmtel","TRANS_FO_CAMTEL",
AQ1616="Fiber AOF","Fiber AOF",
AQ1616="Projet OCM (HUAWEI)","TRAVAUX-HUAWEI",
AQ1616="Projet OCM (NOKIA)","TRAVAUX-NOKIA",
AQ1616="ACCESS-ISSUE","ACCESS-ISSUE",
AQ1616="Projet OCM (ZTE, NOKIA, autres projets)","TRAVAUX OCM",
AQ1616="No root CAuse","No root cause",
AQ1616="ODU HS","PDH",
AQ1616="IP &amp; VLAN","PDH",
AQ1616="Warehouse HUAWEI","SPARE-ISSUE",
AQ1616="SPARE-HS","SPARE-ISSUE",
AQ1616="Power Telco","BSS",AQ1616="no impacts","no impacts"
),"")</f>
        <v>No root cause</v>
      </c>
      <c r="AP1616" s="48" t="str" cm="1">
        <f t="array" ref="AP1616">IFERROR(_xlfn.IFS(
AQ1616="MPR ISSUE","TX ISSUE",
AQ1616="BSS Hardware Issue","RAN ISSUE",
AQ1616="Sites strategiques, MLL, Pylone, etc.","ENVTECH",
AQ1616="AKTIVCO DEFAUT GE &amp; POWER Cabinet","POWER ISSUE",
AQ1616="AKTIVCO Coupure ENEO &amp; Baisse de tension","POWER ISSUE",
AQ1616="Coupure ENEO &amp; Baisse de tension","POWER ISSUE",
AQ1616="Defaut GE &amp; POWER Cabinet","POWER ISSUE",
AQ1616="Sharing","POWER ISSUE",
AQ1616="Sites strategiques &amp; DataCenter","POWER ISSUE",
AQ1616="Exclu","Exclu",
AQ1616="SAT","TX ISSUE",
AQ1616="SPARE-ISSUE","SPARE-ISSUE",
AQ1616="Fiber CAmtel","TX ISSUE",
AQ1616="Fiber AOF","TX ISSUE",
AQ1616="Projet OCM (HUAWEI)","TRAVAUX-HUAWEI",
AQ1616="Projet OCM (NOKIA)","TRAVAUX -NOKIA",
AQ1616="ACCESS-ISSUE","ACCESS-ISSUE",
AQ1616="Projet OCM (ZTE, NOKIA, autres projets)","TRAVAUX OCM",
AQ1616="No root CAuse","No root cause",
AQ1616="ODU HS","TX ISSUE",
AQ1616="IP &amp; VLAN","TX ISSUE",
AQ1616="Warehouse HUAWEI","SPARE-ISSUE",
AQ1616="SPARE-HS","SPARE-ISSUE",
AQ1616="Power Telco","RAN ISSUE",AQ1616="no impacts","no impacts"
),"")</f>
        <v>No root cause</v>
      </c>
      <c r="AQ1616" s="126" t="s">
        <v>5344</v>
      </c>
      <c r="AR1616" s="48" t="str" cm="1">
        <f t="array" ref="AR1616">IFERROR(_xlfn.IFS(
AQ1616="MPR ISSUE","ACTIVE",
AQ1616="BSS Hardware Issue","ACTIVE",
AQ1616="Sites strategiques, MLL, Pylone, etc.","PASSIVE",
AQ1616="AKTIVCO DEFAUT GE &amp; POWER Cabinet","PASSIVE",
AQ1616="AKTIVCO Coupure ENEO &amp; Baisse de tension","PASSIVE",
AQ1616="Coupure ENEO &amp; Baisse de tension","PASSIVE",
AQ1616="Defaut GE &amp; POWER Cabinet","PASSIVE",
AQ1616="Sharing","PASSIVE",
AQ1616="Sites strategiques &amp; DataCenter","PASSIVE",
AQ1616="Exclu","Exclu",
AQ1616="SAT","ACTIVE",
AQ1616="SPARE-ISSUE","SPARE-ISSUE",
AQ1616="Fiber CAmtel","ACTIVE",
AQ1616="Fiber AOF","ACTIVE",
AQ1616="Projet OCM (HUAWEI)","PLANNED WORKS",
AQ1616="Projet OCM (NOKIA)","PLANNED WORKS",
AQ1616="ACCESS-ISSUE","ACCESS-ISSUE",
AQ1616="Projet OCM (ZTE, NOKIA, autres projets)","PLANNED WORKS",
AQ1616="No root CAuse","No root cause",
AQ1616="ODU HS","ACTIVE",
AQ1616="IP &amp; VLAN","ACTIVE",
AQ1616="Warehouse HUAWEI","SPARE-ISSUE",
AQ1616="SPARE-HS","SPARE-ISSUE",
AQ1616="Power Telco","ACTIVE", AQ1616="no impacts","no impacts"
),"")</f>
        <v>No root cause</v>
      </c>
      <c r="AS1616" s="92" t="s">
        <v>5537</v>
      </c>
      <c r="AT1616" s="98" t="s">
        <v>4877</v>
      </c>
      <c r="AV1616" s="17" t="s">
        <v>5537</v>
      </c>
      <c r="AW1616" s="7" t="s">
        <v>5537</v>
      </c>
      <c r="AX1616" s="6" t="s">
        <v>5537</v>
      </c>
      <c r="AY1616" s="7"/>
      <c r="AZ1616" s="3" t="s">
        <v>5537</v>
      </c>
      <c r="BA1616" s="18" t="s">
        <v>5537</v>
      </c>
      <c r="BB1616" s="18" t="s">
        <v>5537</v>
      </c>
      <c r="BC1616" s="18" t="s">
        <v>5537</v>
      </c>
      <c r="BD1616" s="18" t="s">
        <v>5537</v>
      </c>
      <c r="BE1616" s="18" t="s">
        <v>5537</v>
      </c>
      <c r="BF1616" s="18" t="s">
        <v>5537</v>
      </c>
      <c r="BG1616" s="18" t="s">
        <v>5537</v>
      </c>
      <c r="BH1616" s="18" t="s">
        <v>5537</v>
      </c>
      <c r="BI1616" s="18" t="s">
        <v>5537</v>
      </c>
      <c r="BJ1616" s="18" t="s">
        <v>5537</v>
      </c>
      <c r="BK1616" s="18" t="s">
        <v>5537</v>
      </c>
      <c r="BL1616" s="9" t="s">
        <v>5537</v>
      </c>
      <c r="BM1616" s="14" t="s">
        <v>5537</v>
      </c>
      <c r="BN1616" s="14" t="s">
        <v>5537</v>
      </c>
      <c r="BO1616" s="14" t="str">
        <f>_xlfn.XLOOKUP(B1616,'[4]cell downs 18042026 17h'!$B:$B,'[4]cell downs 18042026 17h'!$B:$B,"")</f>
        <v/>
      </c>
      <c r="BP1616" s="14" t="str">
        <f>_xlfn.XLOOKUP(B1616,'[5]Cells Huawei 19042026 15h'!$B:$B,'[5]Cells Huawei 19042026 15h'!$B:$B,"")</f>
        <v/>
      </c>
      <c r="BQ1616" s="9" t="str">
        <f>_xlfn.XLOOKUP(B1616,'[6]cells down 19042026 9H40'!$B:$B,'[6]cells down 19042026 9H40'!$B:$B,"")</f>
        <v/>
      </c>
      <c r="BR1616" s="9" t="s">
        <v>4877</v>
      </c>
      <c r="BS1616" s="9" t="s">
        <v>66</v>
      </c>
      <c r="BT1616" s="108"/>
    </row>
    <row r="1617" spans="1:72" s="9" customFormat="1" x14ac:dyDescent="0.35">
      <c r="A1617" s="1" t="s">
        <v>4577</v>
      </c>
      <c r="B1617" s="8" t="s">
        <v>4578</v>
      </c>
      <c r="C1617" s="3" t="str">
        <f>_xlfn.XLOOKUP(B1617,'[1]daily break down'!$D:$D,'[1]daily break down'!$E:$E,"")</f>
        <v>CENTRE</v>
      </c>
      <c r="D1617" s="1" t="s">
        <v>11</v>
      </c>
      <c r="E1617" s="1" t="s">
        <v>12</v>
      </c>
      <c r="F1617" s="3" t="s">
        <v>37</v>
      </c>
      <c r="G1617" s="1" t="s">
        <v>2612</v>
      </c>
      <c r="H1617" s="34" t="str">
        <f>_xlfn.XLOOKUP(B1617,[2]CALCULATION!$B:$B,[2]CALCULATION!$H:$H,"")</f>
        <v>ZTE</v>
      </c>
      <c r="I1617" s="28">
        <v>0</v>
      </c>
      <c r="J1617" s="28">
        <v>0</v>
      </c>
      <c r="K1617" s="28">
        <v>6.7523606509661188E-2</v>
      </c>
      <c r="L1617" s="28">
        <v>0</v>
      </c>
      <c r="M1617" s="28">
        <v>0</v>
      </c>
      <c r="N1617" s="28">
        <v>0</v>
      </c>
      <c r="O1617" s="28">
        <v>0</v>
      </c>
      <c r="P1617" s="28">
        <v>0</v>
      </c>
      <c r="Q1617" s="28">
        <v>0</v>
      </c>
      <c r="R1617" s="28">
        <v>0</v>
      </c>
      <c r="S1617" s="93">
        <v>0</v>
      </c>
      <c r="T1617" s="93">
        <f>_xlfn.XLOOKUP(B1617,'[3]Nur des jours'!$B:$B,'[3]Nur des jours'!$U:$U,"")</f>
        <v>0</v>
      </c>
      <c r="U1617" s="93">
        <v>0</v>
      </c>
      <c r="V1617" s="93">
        <v>0</v>
      </c>
      <c r="W1617" s="93">
        <v>0</v>
      </c>
      <c r="X1617" s="93">
        <v>0</v>
      </c>
      <c r="Y1617" s="93">
        <v>0</v>
      </c>
      <c r="Z1617" s="93">
        <v>0</v>
      </c>
      <c r="AA1617" s="93">
        <v>0</v>
      </c>
      <c r="AB1617" s="93">
        <v>0</v>
      </c>
      <c r="AC1617" s="93">
        <f>_xlfn.XLOOKUP(B1617,'[3]Nur des jours'!$B:$B,'[3]Nur des jours'!$N:$N,"")</f>
        <v>0</v>
      </c>
      <c r="AD1617" s="93">
        <v>0</v>
      </c>
      <c r="AE1617" s="93">
        <v>0</v>
      </c>
      <c r="AF1617" s="93">
        <v>0</v>
      </c>
      <c r="AG1617" s="93"/>
      <c r="AH1617" s="93">
        <v>0</v>
      </c>
      <c r="AI1617" s="93">
        <v>0</v>
      </c>
      <c r="AJ1617" s="93">
        <v>0</v>
      </c>
      <c r="AK1617" s="93">
        <v>0</v>
      </c>
      <c r="AL1617" s="93">
        <v>0</v>
      </c>
      <c r="AM1617" s="49" t="s">
        <v>5559</v>
      </c>
      <c r="AN1617" s="49"/>
      <c r="AO1617" s="48" t="str" cm="1">
        <f t="array" ref="AO1617">IFERROR(_xlfn.IFS(
AQ1617="MPR ISSUE","PDH",
AQ1617="BSS Hardware Issue","BSS",
AQ1617="Sites strategiques, MLL, Pylone, etc.","ENVTECH",
AQ1617="AKTIVCO DEFAUT GE &amp; POWER Cabinet","AKTIVCO",
AQ1617="AKTIVCO Coupure ENEO &amp; Baisse de tension","AKTIVCO GRID ONLY",
AQ1617="Coupure ENEO &amp; Baisse de tension","IHS GRID ONLY",
AQ1617="Defaut GE &amp; POWER Cabinet","IHS",
AQ1617="Sharing","Partners",
AQ1617="Sites strategiques &amp; DataCenter","SST &amp; DC",
AQ1617="Exclu","Exclu",
AQ1617="SAT","SAT",
AQ1617="SPARE-ISSUE","SPARE-ISSUE",
AQ1617="Fiber CAmtel","TRANS_FO_CAMTEL",
AQ1617="Fiber AOF","Fiber AOF",
AQ1617="Projet OCM (HUAWEI)","TRAVAUX-HUAWEI",
AQ1617="Projet OCM (NOKIA)","TRAVAUX-NOKIA",
AQ1617="ACCESS-ISSUE","ACCESS-ISSUE",
AQ1617="Projet OCM (ZTE, NOKIA, autres projets)","TRAVAUX OCM",
AQ1617="No root CAuse","No root cause",
AQ1617="ODU HS","PDH",
AQ1617="IP &amp; VLAN","PDH",
AQ1617="Warehouse HUAWEI","SPARE-ISSUE",
AQ1617="SPARE-HS","SPARE-ISSUE",
AQ1617="Power Telco","BSS",AQ1617="no impacts","no impacts"
),"")</f>
        <v>No root cause</v>
      </c>
      <c r="AP1617" s="48" t="str" cm="1">
        <f t="array" ref="AP1617">IFERROR(_xlfn.IFS(
AQ1617="MPR ISSUE","TX ISSUE",
AQ1617="BSS Hardware Issue","RAN ISSUE",
AQ1617="Sites strategiques, MLL, Pylone, etc.","ENVTECH",
AQ1617="AKTIVCO DEFAUT GE &amp; POWER Cabinet","POWER ISSUE",
AQ1617="AKTIVCO Coupure ENEO &amp; Baisse de tension","POWER ISSUE",
AQ1617="Coupure ENEO &amp; Baisse de tension","POWER ISSUE",
AQ1617="Defaut GE &amp; POWER Cabinet","POWER ISSUE",
AQ1617="Sharing","POWER ISSUE",
AQ1617="Sites strategiques &amp; DataCenter","POWER ISSUE",
AQ1617="Exclu","Exclu",
AQ1617="SAT","TX ISSUE",
AQ1617="SPARE-ISSUE","SPARE-ISSUE",
AQ1617="Fiber CAmtel","TX ISSUE",
AQ1617="Fiber AOF","TX ISSUE",
AQ1617="Projet OCM (HUAWEI)","TRAVAUX-HUAWEI",
AQ1617="Projet OCM (NOKIA)","TRAVAUX -NOKIA",
AQ1617="ACCESS-ISSUE","ACCESS-ISSUE",
AQ1617="Projet OCM (ZTE, NOKIA, autres projets)","TRAVAUX OCM",
AQ1617="No root CAuse","No root cause",
AQ1617="ODU HS","TX ISSUE",
AQ1617="IP &amp; VLAN","TX ISSUE",
AQ1617="Warehouse HUAWEI","SPARE-ISSUE",
AQ1617="SPARE-HS","SPARE-ISSUE",
AQ1617="Power Telco","RAN ISSUE",AQ1617="no impacts","no impacts"
),"")</f>
        <v>No root cause</v>
      </c>
      <c r="AQ1617" s="126" t="s">
        <v>5344</v>
      </c>
      <c r="AR1617" s="48" t="str" cm="1">
        <f t="array" ref="AR1617">IFERROR(_xlfn.IFS(
AQ1617="MPR ISSUE","ACTIVE",
AQ1617="BSS Hardware Issue","ACTIVE",
AQ1617="Sites strategiques, MLL, Pylone, etc.","PASSIVE",
AQ1617="AKTIVCO DEFAUT GE &amp; POWER Cabinet","PASSIVE",
AQ1617="AKTIVCO Coupure ENEO &amp; Baisse de tension","PASSIVE",
AQ1617="Coupure ENEO &amp; Baisse de tension","PASSIVE",
AQ1617="Defaut GE &amp; POWER Cabinet","PASSIVE",
AQ1617="Sharing","PASSIVE",
AQ1617="Sites strategiques &amp; DataCenter","PASSIVE",
AQ1617="Exclu","Exclu",
AQ1617="SAT","ACTIVE",
AQ1617="SPARE-ISSUE","SPARE-ISSUE",
AQ1617="Fiber CAmtel","ACTIVE",
AQ1617="Fiber AOF","ACTIVE",
AQ1617="Projet OCM (HUAWEI)","PLANNED WORKS",
AQ1617="Projet OCM (NOKIA)","PLANNED WORKS",
AQ1617="ACCESS-ISSUE","ACCESS-ISSUE",
AQ1617="Projet OCM (ZTE, NOKIA, autres projets)","PLANNED WORKS",
AQ1617="No root CAuse","No root cause",
AQ1617="ODU HS","ACTIVE",
AQ1617="IP &amp; VLAN","ACTIVE",
AQ1617="Warehouse HUAWEI","SPARE-ISSUE",
AQ1617="SPARE-HS","SPARE-ISSUE",
AQ1617="Power Telco","ACTIVE", AQ1617="no impacts","no impacts"
),"")</f>
        <v>No root cause</v>
      </c>
      <c r="AS1617" s="92" t="s">
        <v>5537</v>
      </c>
      <c r="AT1617" s="98" t="s">
        <v>4578</v>
      </c>
      <c r="AV1617" s="17" t="s">
        <v>5537</v>
      </c>
      <c r="AW1617" s="7" t="s">
        <v>5537</v>
      </c>
      <c r="AX1617" s="6" t="s">
        <v>5537</v>
      </c>
      <c r="AY1617" s="7"/>
      <c r="AZ1617" s="3" t="s">
        <v>5537</v>
      </c>
      <c r="BA1617" s="18" t="s">
        <v>5537</v>
      </c>
      <c r="BB1617" s="18" t="s">
        <v>5537</v>
      </c>
      <c r="BC1617" s="18" t="s">
        <v>5537</v>
      </c>
      <c r="BD1617" s="18" t="s">
        <v>5537</v>
      </c>
      <c r="BE1617" s="18" t="s">
        <v>5537</v>
      </c>
      <c r="BF1617" s="18" t="s">
        <v>5537</v>
      </c>
      <c r="BG1617" s="18" t="s">
        <v>5537</v>
      </c>
      <c r="BH1617" s="18" t="s">
        <v>5537</v>
      </c>
      <c r="BI1617" s="18" t="s">
        <v>5537</v>
      </c>
      <c r="BJ1617" s="18" t="s">
        <v>5537</v>
      </c>
      <c r="BK1617" s="18" t="s">
        <v>5537</v>
      </c>
      <c r="BL1617" s="9" t="s">
        <v>5537</v>
      </c>
      <c r="BM1617" s="14" t="s">
        <v>5537</v>
      </c>
      <c r="BN1617" s="14" t="s">
        <v>5537</v>
      </c>
      <c r="BO1617" s="14" t="str">
        <f>_xlfn.XLOOKUP(B1617,'[4]cell downs 18042026 17h'!$B:$B,'[4]cell downs 18042026 17h'!$B:$B,"")</f>
        <v/>
      </c>
      <c r="BP1617" s="14" t="str">
        <f>_xlfn.XLOOKUP(B1617,'[5]Cells Huawei 19042026 15h'!$B:$B,'[5]Cells Huawei 19042026 15h'!$B:$B,"")</f>
        <v/>
      </c>
      <c r="BQ1617" s="9" t="str">
        <f>_xlfn.XLOOKUP(B1617,'[6]cells down 19042026 9H40'!$B:$B,'[6]cells down 19042026 9H40'!$B:$B,"")</f>
        <v/>
      </c>
      <c r="BR1617" s="9" t="s">
        <v>4578</v>
      </c>
      <c r="BS1617" s="9" t="s">
        <v>12</v>
      </c>
      <c r="BT1617" s="108"/>
    </row>
    <row r="1618" spans="1:72" s="9" customFormat="1" x14ac:dyDescent="0.35">
      <c r="A1618" s="1" t="s">
        <v>3456</v>
      </c>
      <c r="B1618" s="8" t="s">
        <v>3457</v>
      </c>
      <c r="C1618" s="3" t="str">
        <f>_xlfn.XLOOKUP(B1618,'[1]daily break down'!$D:$D,'[1]daily break down'!$E:$E,"")</f>
        <v>ADAMAOUA</v>
      </c>
      <c r="D1618" s="1" t="s">
        <v>11</v>
      </c>
      <c r="E1618" s="1" t="s">
        <v>12</v>
      </c>
      <c r="F1618" s="3" t="s">
        <v>90</v>
      </c>
      <c r="G1618" s="1" t="s">
        <v>3458</v>
      </c>
      <c r="H1618" s="33" t="str">
        <f>_xlfn.XLOOKUP(B1618,[2]CALCULATION!$B:$B,[2]CALCULATION!$H:$H,"")</f>
        <v>NOKIA</v>
      </c>
      <c r="I1618" s="28">
        <v>0</v>
      </c>
      <c r="J1618" s="28">
        <v>0</v>
      </c>
      <c r="K1618" s="28">
        <v>0</v>
      </c>
      <c r="L1618" s="28">
        <v>0</v>
      </c>
      <c r="M1618" s="28">
        <v>0</v>
      </c>
      <c r="N1618" s="28">
        <v>0</v>
      </c>
      <c r="O1618" s="28">
        <v>0</v>
      </c>
      <c r="P1618" s="28">
        <v>0</v>
      </c>
      <c r="Q1618" s="28">
        <v>1.7837142801515253E-3</v>
      </c>
      <c r="R1618" s="28">
        <v>0</v>
      </c>
      <c r="S1618" s="93">
        <v>0</v>
      </c>
      <c r="T1618" s="93">
        <f>_xlfn.XLOOKUP(B1618,'[3]Nur des jours'!$B:$B,'[3]Nur des jours'!$U:$U,"")</f>
        <v>0</v>
      </c>
      <c r="U1618" s="93">
        <v>0</v>
      </c>
      <c r="V1618" s="93">
        <v>0</v>
      </c>
      <c r="W1618" s="93">
        <v>0</v>
      </c>
      <c r="X1618" s="93">
        <v>0</v>
      </c>
      <c r="Y1618" s="93">
        <v>0</v>
      </c>
      <c r="Z1618" s="93">
        <v>0</v>
      </c>
      <c r="AA1618" s="93">
        <v>0</v>
      </c>
      <c r="AB1618" s="93">
        <v>0</v>
      </c>
      <c r="AC1618" s="93">
        <f>_xlfn.XLOOKUP(B1618,'[3]Nur des jours'!$B:$B,'[3]Nur des jours'!$N:$N,"")</f>
        <v>0</v>
      </c>
      <c r="AD1618" s="93">
        <v>0</v>
      </c>
      <c r="AE1618" s="93">
        <v>0</v>
      </c>
      <c r="AF1618" s="93">
        <v>0</v>
      </c>
      <c r="AG1618" s="93"/>
      <c r="AH1618" s="93">
        <v>0</v>
      </c>
      <c r="AI1618" s="93">
        <v>0</v>
      </c>
      <c r="AJ1618" s="93">
        <v>0</v>
      </c>
      <c r="AK1618" s="93">
        <v>0</v>
      </c>
      <c r="AL1618" s="93">
        <v>0</v>
      </c>
      <c r="AM1618" s="49" t="s">
        <v>5559</v>
      </c>
      <c r="AN1618" s="49"/>
      <c r="AO1618" s="48" t="str" cm="1">
        <f t="array" ref="AO1618">IFERROR(_xlfn.IFS(
AQ1618="MPR ISSUE","PDH",
AQ1618="BSS Hardware Issue","BSS",
AQ1618="Sites strategiques, MLL, Pylone, etc.","ENVTECH",
AQ1618="AKTIVCO DEFAUT GE &amp; POWER Cabinet","AKTIVCO",
AQ1618="AKTIVCO Coupure ENEO &amp; Baisse de tension","AKTIVCO GRID ONLY",
AQ1618="Coupure ENEO &amp; Baisse de tension","IHS GRID ONLY",
AQ1618="Defaut GE &amp; POWER Cabinet","IHS",
AQ1618="Sharing","Partners",
AQ1618="Sites strategiques &amp; DataCenter","SST &amp; DC",
AQ1618="Exclu","Exclu",
AQ1618="SAT","SAT",
AQ1618="SPARE-ISSUE","SPARE-ISSUE",
AQ1618="Fiber CAmtel","TRANS_FO_CAMTEL",
AQ1618="Fiber AOF","Fiber AOF",
AQ1618="Projet OCM (HUAWEI)","TRAVAUX-HUAWEI",
AQ1618="Projet OCM (NOKIA)","TRAVAUX-NOKIA",
AQ1618="ACCESS-ISSUE","ACCESS-ISSUE",
AQ1618="Projet OCM (ZTE, NOKIA, autres projets)","TRAVAUX OCM",
AQ1618="No root CAuse","No root cause",
AQ1618="ODU HS","PDH",
AQ1618="IP &amp; VLAN","PDH",
AQ1618="Warehouse HUAWEI","SPARE-ISSUE",
AQ1618="SPARE-HS","SPARE-ISSUE",
AQ1618="Power Telco","BSS",AQ1618="no impacts","no impacts"
),"")</f>
        <v>No root cause</v>
      </c>
      <c r="AP1618" s="48" t="str" cm="1">
        <f t="array" ref="AP1618">IFERROR(_xlfn.IFS(
AQ1618="MPR ISSUE","TX ISSUE",
AQ1618="BSS Hardware Issue","RAN ISSUE",
AQ1618="Sites strategiques, MLL, Pylone, etc.","ENVTECH",
AQ1618="AKTIVCO DEFAUT GE &amp; POWER Cabinet","POWER ISSUE",
AQ1618="AKTIVCO Coupure ENEO &amp; Baisse de tension","POWER ISSUE",
AQ1618="Coupure ENEO &amp; Baisse de tension","POWER ISSUE",
AQ1618="Defaut GE &amp; POWER Cabinet","POWER ISSUE",
AQ1618="Sharing","POWER ISSUE",
AQ1618="Sites strategiques &amp; DataCenter","POWER ISSUE",
AQ1618="Exclu","Exclu",
AQ1618="SAT","TX ISSUE",
AQ1618="SPARE-ISSUE","SPARE-ISSUE",
AQ1618="Fiber CAmtel","TX ISSUE",
AQ1618="Fiber AOF","TX ISSUE",
AQ1618="Projet OCM (HUAWEI)","TRAVAUX-HUAWEI",
AQ1618="Projet OCM (NOKIA)","TRAVAUX -NOKIA",
AQ1618="ACCESS-ISSUE","ACCESS-ISSUE",
AQ1618="Projet OCM (ZTE, NOKIA, autres projets)","TRAVAUX OCM",
AQ1618="No root CAuse","No root cause",
AQ1618="ODU HS","TX ISSUE",
AQ1618="IP &amp; VLAN","TX ISSUE",
AQ1618="Warehouse HUAWEI","SPARE-ISSUE",
AQ1618="SPARE-HS","SPARE-ISSUE",
AQ1618="Power Telco","RAN ISSUE",AQ1618="no impacts","no impacts"
),"")</f>
        <v>No root cause</v>
      </c>
      <c r="AQ1618" s="126" t="s">
        <v>5344</v>
      </c>
      <c r="AR1618" s="48" t="str" cm="1">
        <f t="array" ref="AR1618">IFERROR(_xlfn.IFS(
AQ1618="MPR ISSUE","ACTIVE",
AQ1618="BSS Hardware Issue","ACTIVE",
AQ1618="Sites strategiques, MLL, Pylone, etc.","PASSIVE",
AQ1618="AKTIVCO DEFAUT GE &amp; POWER Cabinet","PASSIVE",
AQ1618="AKTIVCO Coupure ENEO &amp; Baisse de tension","PASSIVE",
AQ1618="Coupure ENEO &amp; Baisse de tension","PASSIVE",
AQ1618="Defaut GE &amp; POWER Cabinet","PASSIVE",
AQ1618="Sharing","PASSIVE",
AQ1618="Sites strategiques &amp; DataCenter","PASSIVE",
AQ1618="Exclu","Exclu",
AQ1618="SAT","ACTIVE",
AQ1618="SPARE-ISSUE","SPARE-ISSUE",
AQ1618="Fiber CAmtel","ACTIVE",
AQ1618="Fiber AOF","ACTIVE",
AQ1618="Projet OCM (HUAWEI)","PLANNED WORKS",
AQ1618="Projet OCM (NOKIA)","PLANNED WORKS",
AQ1618="ACCESS-ISSUE","ACCESS-ISSUE",
AQ1618="Projet OCM (ZTE, NOKIA, autres projets)","PLANNED WORKS",
AQ1618="No root CAuse","No root cause",
AQ1618="ODU HS","ACTIVE",
AQ1618="IP &amp; VLAN","ACTIVE",
AQ1618="Warehouse HUAWEI","SPARE-ISSUE",
AQ1618="SPARE-HS","SPARE-ISSUE",
AQ1618="Power Telco","ACTIVE", AQ1618="no impacts","no impacts"
),"")</f>
        <v>No root cause</v>
      </c>
      <c r="AS1618" s="92" t="s">
        <v>5537</v>
      </c>
      <c r="AT1618" s="98" t="s">
        <v>3457</v>
      </c>
      <c r="AV1618" s="17" t="s">
        <v>5537</v>
      </c>
      <c r="AW1618" s="7" t="s">
        <v>5537</v>
      </c>
      <c r="AX1618" s="6" t="s">
        <v>5537</v>
      </c>
      <c r="AY1618" s="7"/>
      <c r="AZ1618" s="3" t="s">
        <v>5537</v>
      </c>
      <c r="BA1618" s="18" t="s">
        <v>5537</v>
      </c>
      <c r="BB1618" s="18" t="s">
        <v>5537</v>
      </c>
      <c r="BC1618" s="18" t="s">
        <v>5537</v>
      </c>
      <c r="BD1618" s="18" t="s">
        <v>5537</v>
      </c>
      <c r="BE1618" s="18" t="s">
        <v>5537</v>
      </c>
      <c r="BF1618" s="18" t="s">
        <v>5537</v>
      </c>
      <c r="BG1618" s="18" t="s">
        <v>5537</v>
      </c>
      <c r="BH1618" s="18" t="s">
        <v>5537</v>
      </c>
      <c r="BI1618" s="18" t="s">
        <v>5537</v>
      </c>
      <c r="BJ1618" s="18" t="s">
        <v>5537</v>
      </c>
      <c r="BK1618" s="18" t="s">
        <v>5537</v>
      </c>
      <c r="BL1618" s="9" t="s">
        <v>5537</v>
      </c>
      <c r="BM1618" s="14" t="s">
        <v>5537</v>
      </c>
      <c r="BN1618" s="14" t="s">
        <v>5537</v>
      </c>
      <c r="BO1618" s="14" t="str">
        <f>_xlfn.XLOOKUP(B1618,'[4]cell downs 18042026 17h'!$B:$B,'[4]cell downs 18042026 17h'!$B:$B,"")</f>
        <v/>
      </c>
      <c r="BP1618" s="14" t="str">
        <f>_xlfn.XLOOKUP(B1618,'[5]Cells Huawei 19042026 15h'!$B:$B,'[5]Cells Huawei 19042026 15h'!$B:$B,"")</f>
        <v/>
      </c>
      <c r="BQ1618" s="9" t="str">
        <f>_xlfn.XLOOKUP(B1618,'[6]cells down 19042026 9H40'!$B:$B,'[6]cells down 19042026 9H40'!$B:$B,"")</f>
        <v/>
      </c>
      <c r="BR1618" s="9" t="s">
        <v>3457</v>
      </c>
      <c r="BS1618" s="9" t="s">
        <v>12</v>
      </c>
      <c r="BT1618" s="108"/>
    </row>
    <row r="1619" spans="1:72" s="9" customFormat="1" x14ac:dyDescent="0.35">
      <c r="A1619" s="1" t="s">
        <v>3894</v>
      </c>
      <c r="B1619" s="8" t="s">
        <v>3895</v>
      </c>
      <c r="C1619" s="3" t="str">
        <f>_xlfn.XLOOKUP(B1619,'[1]daily break down'!$D:$D,'[1]daily break down'!$E:$E,"")</f>
        <v>NORD</v>
      </c>
      <c r="D1619" s="1" t="s">
        <v>11</v>
      </c>
      <c r="E1619" s="1" t="s">
        <v>154</v>
      </c>
      <c r="F1619" s="3" t="s">
        <v>23</v>
      </c>
      <c r="G1619" s="1" t="s">
        <v>3896</v>
      </c>
      <c r="H1619" s="33" t="str">
        <f>_xlfn.XLOOKUP(B1619,[2]CALCULATION!$B:$B,[2]CALCULATION!$H:$H,"")</f>
        <v>NOKIA</v>
      </c>
      <c r="I1619" s="28">
        <v>0</v>
      </c>
      <c r="J1619" s="28">
        <v>0</v>
      </c>
      <c r="K1619" s="28">
        <v>0</v>
      </c>
      <c r="L1619" s="28">
        <v>0</v>
      </c>
      <c r="M1619" s="28">
        <v>0</v>
      </c>
      <c r="N1619" s="28">
        <v>0</v>
      </c>
      <c r="O1619" s="28">
        <v>0</v>
      </c>
      <c r="P1619" s="28">
        <v>0</v>
      </c>
      <c r="Q1619" s="28">
        <v>0</v>
      </c>
      <c r="R1619" s="28">
        <v>0</v>
      </c>
      <c r="S1619" s="93">
        <v>0</v>
      </c>
      <c r="T1619" s="93">
        <f>_xlfn.XLOOKUP(B1619,'[3]Nur des jours'!$B:$B,'[3]Nur des jours'!$U:$U,"")</f>
        <v>0</v>
      </c>
      <c r="U1619" s="93">
        <v>0</v>
      </c>
      <c r="V1619" s="93">
        <v>0</v>
      </c>
      <c r="W1619" s="93">
        <v>0</v>
      </c>
      <c r="X1619" s="93">
        <v>0</v>
      </c>
      <c r="Y1619" s="93">
        <v>0</v>
      </c>
      <c r="Z1619" s="93">
        <v>0</v>
      </c>
      <c r="AA1619" s="93">
        <v>0</v>
      </c>
      <c r="AB1619" s="93">
        <v>0</v>
      </c>
      <c r="AC1619" s="93">
        <f>_xlfn.XLOOKUP(B1619,'[3]Nur des jours'!$B:$B,'[3]Nur des jours'!$N:$N,"")</f>
        <v>0</v>
      </c>
      <c r="AD1619" s="93">
        <v>0</v>
      </c>
      <c r="AE1619" s="93">
        <v>0</v>
      </c>
      <c r="AF1619" s="93">
        <v>0</v>
      </c>
      <c r="AG1619" s="93"/>
      <c r="AH1619" s="93">
        <v>0</v>
      </c>
      <c r="AI1619" s="93">
        <v>0</v>
      </c>
      <c r="AJ1619" s="93">
        <v>0</v>
      </c>
      <c r="AK1619" s="93">
        <v>0</v>
      </c>
      <c r="AL1619" s="93">
        <v>0</v>
      </c>
      <c r="AM1619" s="49" t="s">
        <v>5559</v>
      </c>
      <c r="AN1619" s="49"/>
      <c r="AO1619" s="48" t="str" cm="1">
        <f t="array" ref="AO1619">IFERROR(_xlfn.IFS(
AQ1619="MPR ISSUE","PDH",
AQ1619="BSS Hardware Issue","BSS",
AQ1619="Sites strategiques, MLL, Pylone, etc.","ENVTECH",
AQ1619="AKTIVCO DEFAUT GE &amp; POWER Cabinet","AKTIVCO",
AQ1619="AKTIVCO Coupure ENEO &amp; Baisse de tension","AKTIVCO GRID ONLY",
AQ1619="Coupure ENEO &amp; Baisse de tension","IHS GRID ONLY",
AQ1619="Defaut GE &amp; POWER Cabinet","IHS",
AQ1619="Sharing","Partners",
AQ1619="Sites strategiques &amp; DataCenter","SST &amp; DC",
AQ1619="Exclu","Exclu",
AQ1619="SAT","SAT",
AQ1619="SPARE-ISSUE","SPARE-ISSUE",
AQ1619="Fiber CAmtel","TRANS_FO_CAMTEL",
AQ1619="Fiber AOF","Fiber AOF",
AQ1619="Projet OCM (HUAWEI)","TRAVAUX-HUAWEI",
AQ1619="Projet OCM (NOKIA)","TRAVAUX-NOKIA",
AQ1619="ACCESS-ISSUE","ACCESS-ISSUE",
AQ1619="Projet OCM (ZTE, NOKIA, autres projets)","TRAVAUX OCM",
AQ1619="No root CAuse","No root cause",
AQ1619="ODU HS","PDH",
AQ1619="IP &amp; VLAN","PDH",
AQ1619="Warehouse HUAWEI","SPARE-ISSUE",
AQ1619="SPARE-HS","SPARE-ISSUE",
AQ1619="Power Telco","BSS",AQ1619="no impacts","no impacts"
),"")</f>
        <v>No root cause</v>
      </c>
      <c r="AP1619" s="48" t="str" cm="1">
        <f t="array" ref="AP1619">IFERROR(_xlfn.IFS(
AQ1619="MPR ISSUE","TX ISSUE",
AQ1619="BSS Hardware Issue","RAN ISSUE",
AQ1619="Sites strategiques, MLL, Pylone, etc.","ENVTECH",
AQ1619="AKTIVCO DEFAUT GE &amp; POWER Cabinet","POWER ISSUE",
AQ1619="AKTIVCO Coupure ENEO &amp; Baisse de tension","POWER ISSUE",
AQ1619="Coupure ENEO &amp; Baisse de tension","POWER ISSUE",
AQ1619="Defaut GE &amp; POWER Cabinet","POWER ISSUE",
AQ1619="Sharing","POWER ISSUE",
AQ1619="Sites strategiques &amp; DataCenter","POWER ISSUE",
AQ1619="Exclu","Exclu",
AQ1619="SAT","TX ISSUE",
AQ1619="SPARE-ISSUE","SPARE-ISSUE",
AQ1619="Fiber CAmtel","TX ISSUE",
AQ1619="Fiber AOF","TX ISSUE",
AQ1619="Projet OCM (HUAWEI)","TRAVAUX-HUAWEI",
AQ1619="Projet OCM (NOKIA)","TRAVAUX -NOKIA",
AQ1619="ACCESS-ISSUE","ACCESS-ISSUE",
AQ1619="Projet OCM (ZTE, NOKIA, autres projets)","TRAVAUX OCM",
AQ1619="No root CAuse","No root cause",
AQ1619="ODU HS","TX ISSUE",
AQ1619="IP &amp; VLAN","TX ISSUE",
AQ1619="Warehouse HUAWEI","SPARE-ISSUE",
AQ1619="SPARE-HS","SPARE-ISSUE",
AQ1619="Power Telco","RAN ISSUE",AQ1619="no impacts","no impacts"
),"")</f>
        <v>No root cause</v>
      </c>
      <c r="AQ1619" s="67" t="s">
        <v>5344</v>
      </c>
      <c r="AR1619" s="48" t="str" cm="1">
        <f t="array" ref="AR1619">IFERROR(_xlfn.IFS(
AQ1619="MPR ISSUE","ACTIVE",
AQ1619="BSS Hardware Issue","ACTIVE",
AQ1619="Sites strategiques, MLL, Pylone, etc.","PASSIVE",
AQ1619="AKTIVCO DEFAUT GE &amp; POWER Cabinet","PASSIVE",
AQ1619="AKTIVCO Coupure ENEO &amp; Baisse de tension","PASSIVE",
AQ1619="Coupure ENEO &amp; Baisse de tension","PASSIVE",
AQ1619="Defaut GE &amp; POWER Cabinet","PASSIVE",
AQ1619="Sharing","PASSIVE",
AQ1619="Sites strategiques &amp; DataCenter","PASSIVE",
AQ1619="Exclu","Exclu",
AQ1619="SAT","ACTIVE",
AQ1619="SPARE-ISSUE","SPARE-ISSUE",
AQ1619="Fiber CAmtel","ACTIVE",
AQ1619="Fiber AOF","ACTIVE",
AQ1619="Projet OCM (HUAWEI)","PLANNED WORKS",
AQ1619="Projet OCM (NOKIA)","PLANNED WORKS",
AQ1619="ACCESS-ISSUE","ACCESS-ISSUE",
AQ1619="Projet OCM (ZTE, NOKIA, autres projets)","PLANNED WORKS",
AQ1619="No root CAuse","No root cause",
AQ1619="ODU HS","ACTIVE",
AQ1619="IP &amp; VLAN","ACTIVE",
AQ1619="Warehouse HUAWEI","SPARE-ISSUE",
AQ1619="SPARE-HS","SPARE-ISSUE",
AQ1619="Power Telco","ACTIVE", AQ1619="no impacts","no impacts"
),"")</f>
        <v>No root cause</v>
      </c>
      <c r="AS1619" s="92" t="s">
        <v>5858</v>
      </c>
      <c r="AT1619" s="98" t="s">
        <v>3895</v>
      </c>
      <c r="AV1619" s="17" t="s">
        <v>5537</v>
      </c>
      <c r="AW1619" s="7" t="s">
        <v>5537</v>
      </c>
      <c r="AX1619" s="6" t="s">
        <v>5537</v>
      </c>
      <c r="AY1619" s="7"/>
      <c r="AZ1619" s="3" t="s">
        <v>5537</v>
      </c>
      <c r="BA1619" s="18" t="s">
        <v>5537</v>
      </c>
      <c r="BB1619" s="18" t="s">
        <v>5537</v>
      </c>
      <c r="BC1619" s="18" t="s">
        <v>5537</v>
      </c>
      <c r="BD1619" s="18" t="s">
        <v>5537</v>
      </c>
      <c r="BE1619" s="18" t="s">
        <v>5537</v>
      </c>
      <c r="BF1619" s="18" t="s">
        <v>5537</v>
      </c>
      <c r="BG1619" s="18" t="s">
        <v>5537</v>
      </c>
      <c r="BH1619" s="18" t="s">
        <v>5537</v>
      </c>
      <c r="BI1619" s="18" t="s">
        <v>5537</v>
      </c>
      <c r="BJ1619" s="18" t="s">
        <v>5537</v>
      </c>
      <c r="BK1619" s="18" t="s">
        <v>5537</v>
      </c>
      <c r="BL1619" s="9" t="s">
        <v>5858</v>
      </c>
      <c r="BM1619" s="14" t="s">
        <v>5537</v>
      </c>
      <c r="BN1619" s="14" t="s">
        <v>5537</v>
      </c>
      <c r="BO1619" s="14" t="str">
        <f>_xlfn.XLOOKUP(B1619,'[4]cell downs 18042026 17h'!$B:$B,'[4]cell downs 18042026 17h'!$B:$B,"")</f>
        <v/>
      </c>
      <c r="BP1619" s="14" t="str">
        <f>_xlfn.XLOOKUP(B1619,'[5]Cells Huawei 19042026 15h'!$B:$B,'[5]Cells Huawei 19042026 15h'!$B:$B,"")</f>
        <v/>
      </c>
      <c r="BQ1619" s="9" t="str">
        <f>_xlfn.XLOOKUP(B1619,'[6]cells down 19042026 9H40'!$B:$B,'[6]cells down 19042026 9H40'!$B:$B,"")</f>
        <v/>
      </c>
      <c r="BR1619" s="9" t="s">
        <v>3895</v>
      </c>
      <c r="BS1619" s="9" t="s">
        <v>5537</v>
      </c>
      <c r="BT1619" s="108"/>
    </row>
    <row r="1620" spans="1:72" s="9" customFormat="1" x14ac:dyDescent="0.35">
      <c r="A1620" s="1" t="s">
        <v>891</v>
      </c>
      <c r="B1620" s="8" t="s">
        <v>892</v>
      </c>
      <c r="C1620" s="3" t="str">
        <f>_xlfn.XLOOKUP(B1620,'[1]daily break down'!$D:$D,'[1]daily break down'!$E:$E,"")</f>
        <v>CENTRE</v>
      </c>
      <c r="D1620" s="1" t="s">
        <v>11</v>
      </c>
      <c r="E1620" s="1" t="str">
        <f>BS1620</f>
        <v>Grid-Gen</v>
      </c>
      <c r="F1620" s="3" t="s">
        <v>226</v>
      </c>
      <c r="G1620" s="1" t="s">
        <v>893</v>
      </c>
      <c r="H1620" s="33" t="str">
        <f>_xlfn.XLOOKUP(B1620,[2]CALCULATION!$B:$B,[2]CALCULATION!$H:$H,"")</f>
        <v>NOKIA</v>
      </c>
      <c r="I1620" s="28">
        <v>0</v>
      </c>
      <c r="J1620" s="28">
        <v>0</v>
      </c>
      <c r="K1620" s="28">
        <v>0</v>
      </c>
      <c r="L1620" s="28">
        <v>0</v>
      </c>
      <c r="M1620" s="28">
        <v>0</v>
      </c>
      <c r="N1620" s="28">
        <v>0</v>
      </c>
      <c r="O1620" s="28">
        <v>0</v>
      </c>
      <c r="P1620" s="28">
        <v>0</v>
      </c>
      <c r="Q1620" s="28">
        <v>0</v>
      </c>
      <c r="R1620" s="28">
        <v>0</v>
      </c>
      <c r="S1620" s="93">
        <v>0</v>
      </c>
      <c r="T1620" s="93">
        <f>_xlfn.XLOOKUP(B1620,'[3]Nur des jours'!$B:$B,'[3]Nur des jours'!$U:$U,"")</f>
        <v>0</v>
      </c>
      <c r="U1620" s="93">
        <v>0</v>
      </c>
      <c r="V1620" s="93">
        <v>0</v>
      </c>
      <c r="W1620" s="93">
        <v>0</v>
      </c>
      <c r="X1620" s="93">
        <v>0</v>
      </c>
      <c r="Y1620" s="93">
        <v>0</v>
      </c>
      <c r="Z1620" s="93">
        <v>0</v>
      </c>
      <c r="AA1620" s="93">
        <v>0</v>
      </c>
      <c r="AB1620" s="93">
        <v>0</v>
      </c>
      <c r="AC1620" s="93">
        <f>_xlfn.XLOOKUP(B1620,'[3]Nur des jours'!$B:$B,'[3]Nur des jours'!$N:$N,"")</f>
        <v>0</v>
      </c>
      <c r="AD1620" s="93">
        <v>0</v>
      </c>
      <c r="AE1620" s="93">
        <v>0</v>
      </c>
      <c r="AF1620" s="93">
        <v>0</v>
      </c>
      <c r="AG1620" s="93"/>
      <c r="AH1620" s="93">
        <v>0</v>
      </c>
      <c r="AI1620" s="93">
        <v>0</v>
      </c>
      <c r="AJ1620" s="93">
        <v>0</v>
      </c>
      <c r="AK1620" s="93">
        <v>0</v>
      </c>
      <c r="AL1620" s="93">
        <v>0</v>
      </c>
      <c r="AM1620" s="49" t="s">
        <v>5559</v>
      </c>
      <c r="AN1620" s="49"/>
      <c r="AO1620" s="48" t="str" cm="1">
        <f t="array" ref="AO1620">IFERROR(_xlfn.IFS(
AQ1620="MPR ISSUE","PDH",
AQ1620="BSS Hardware Issue","BSS",
AQ1620="Sites strategiques, MLL, Pylone, etc.","ENVTECH",
AQ1620="AKTIVCO DEFAUT GE &amp; POWER Cabinet","AKTIVCO",
AQ1620="AKTIVCO Coupure ENEO &amp; Baisse de tension","AKTIVCO GRID ONLY",
AQ1620="Coupure ENEO &amp; Baisse de tension","IHS GRID ONLY",
AQ1620="Defaut GE &amp; POWER Cabinet","IHS",
AQ1620="Sharing","Partners",
AQ1620="Sites strategiques &amp; DataCenter","SST &amp; DC",
AQ1620="Exclu","Exclu",
AQ1620="SAT","SAT",
AQ1620="SPARE-ISSUE","SPARE-ISSUE",
AQ1620="Fiber CAmtel","TRANS_FO_CAMTEL",
AQ1620="Fiber AOF","Fiber AOF",
AQ1620="Projet OCM (HUAWEI)","TRAVAUX-HUAWEI",
AQ1620="Projet OCM (NOKIA)","TRAVAUX-NOKIA",
AQ1620="ACCESS-ISSUE","ACCESS-ISSUE",
AQ1620="Projet OCM (ZTE, NOKIA, autres projets)","TRAVAUX OCM",
AQ1620="No root CAuse","No root cause",
AQ1620="ODU HS","PDH",
AQ1620="IP &amp; VLAN","PDH",
AQ1620="Warehouse HUAWEI","SPARE-ISSUE",
AQ1620="SPARE-HS","SPARE-ISSUE",
AQ1620="Power Telco","BSS",AQ1620="no impacts","no impacts"
),"")</f>
        <v>No root cause</v>
      </c>
      <c r="AP1620" s="48" t="str" cm="1">
        <f t="array" ref="AP1620">IFERROR(_xlfn.IFS(
AQ1620="MPR ISSUE","TX ISSUE",
AQ1620="BSS Hardware Issue","RAN ISSUE",
AQ1620="Sites strategiques, MLL, Pylone, etc.","ENVTECH",
AQ1620="AKTIVCO DEFAUT GE &amp; POWER Cabinet","POWER ISSUE",
AQ1620="AKTIVCO Coupure ENEO &amp; Baisse de tension","POWER ISSUE",
AQ1620="Coupure ENEO &amp; Baisse de tension","POWER ISSUE",
AQ1620="Defaut GE &amp; POWER Cabinet","POWER ISSUE",
AQ1620="Sharing","POWER ISSUE",
AQ1620="Sites strategiques &amp; DataCenter","POWER ISSUE",
AQ1620="Exclu","Exclu",
AQ1620="SAT","TX ISSUE",
AQ1620="SPARE-ISSUE","SPARE-ISSUE",
AQ1620="Fiber CAmtel","TX ISSUE",
AQ1620="Fiber AOF","TX ISSUE",
AQ1620="Projet OCM (HUAWEI)","TRAVAUX-HUAWEI",
AQ1620="Projet OCM (NOKIA)","TRAVAUX -NOKIA",
AQ1620="ACCESS-ISSUE","ACCESS-ISSUE",
AQ1620="Projet OCM (ZTE, NOKIA, autres projets)","TRAVAUX OCM",
AQ1620="No root CAuse","No root cause",
AQ1620="ODU HS","TX ISSUE",
AQ1620="IP &amp; VLAN","TX ISSUE",
AQ1620="Warehouse HUAWEI","SPARE-ISSUE",
AQ1620="SPARE-HS","SPARE-ISSUE",
AQ1620="Power Telco","RAN ISSUE",AQ1620="no impacts","no impacts"
),"")</f>
        <v>No root cause</v>
      </c>
      <c r="AQ1620" s="126" t="s">
        <v>5344</v>
      </c>
      <c r="AR1620" s="48" t="str" cm="1">
        <f t="array" ref="AR1620">IFERROR(_xlfn.IFS(
AQ1620="MPR ISSUE","ACTIVE",
AQ1620="BSS Hardware Issue","ACTIVE",
AQ1620="Sites strategiques, MLL, Pylone, etc.","PASSIVE",
AQ1620="AKTIVCO DEFAUT GE &amp; POWER Cabinet","PASSIVE",
AQ1620="AKTIVCO Coupure ENEO &amp; Baisse de tension","PASSIVE",
AQ1620="Coupure ENEO &amp; Baisse de tension","PASSIVE",
AQ1620="Defaut GE &amp; POWER Cabinet","PASSIVE",
AQ1620="Sharing","PASSIVE",
AQ1620="Sites strategiques &amp; DataCenter","PASSIVE",
AQ1620="Exclu","Exclu",
AQ1620="SAT","ACTIVE",
AQ1620="SPARE-ISSUE","SPARE-ISSUE",
AQ1620="Fiber CAmtel","ACTIVE",
AQ1620="Fiber AOF","ACTIVE",
AQ1620="Projet OCM (HUAWEI)","PLANNED WORKS",
AQ1620="Projet OCM (NOKIA)","PLANNED WORKS",
AQ1620="ACCESS-ISSUE","ACCESS-ISSUE",
AQ1620="Projet OCM (ZTE, NOKIA, autres projets)","PLANNED WORKS",
AQ1620="No root CAuse","No root cause",
AQ1620="ODU HS","ACTIVE",
AQ1620="IP &amp; VLAN","ACTIVE",
AQ1620="Warehouse HUAWEI","SPARE-ISSUE",
AQ1620="SPARE-HS","SPARE-ISSUE",
AQ1620="Power Telco","ACTIVE", AQ1620="no impacts","no impacts"
),"")</f>
        <v>No root cause</v>
      </c>
      <c r="AS1620" s="92" t="s">
        <v>5537</v>
      </c>
      <c r="AT1620" s="98" t="s">
        <v>892</v>
      </c>
      <c r="AV1620" s="17" t="s">
        <v>5537</v>
      </c>
      <c r="AW1620" s="7" t="s">
        <v>5537</v>
      </c>
      <c r="AX1620" s="6" t="s">
        <v>5537</v>
      </c>
      <c r="AY1620" s="7"/>
      <c r="AZ1620" s="3" t="s">
        <v>5537</v>
      </c>
      <c r="BA1620" s="18" t="s">
        <v>5537</v>
      </c>
      <c r="BB1620" s="18" t="s">
        <v>5537</v>
      </c>
      <c r="BC1620" s="18" t="s">
        <v>5537</v>
      </c>
      <c r="BD1620" s="18" t="s">
        <v>5537</v>
      </c>
      <c r="BE1620" s="18" t="s">
        <v>5537</v>
      </c>
      <c r="BF1620" s="18" t="s">
        <v>5537</v>
      </c>
      <c r="BG1620" s="18" t="s">
        <v>5537</v>
      </c>
      <c r="BH1620" s="18" t="s">
        <v>5537</v>
      </c>
      <c r="BI1620" s="18" t="s">
        <v>5537</v>
      </c>
      <c r="BJ1620" s="18" t="s">
        <v>5537</v>
      </c>
      <c r="BK1620" s="18" t="s">
        <v>5537</v>
      </c>
      <c r="BL1620" s="9" t="s">
        <v>5537</v>
      </c>
      <c r="BM1620" s="14" t="s">
        <v>5537</v>
      </c>
      <c r="BN1620" s="14" t="s">
        <v>5537</v>
      </c>
      <c r="BO1620" s="14" t="str">
        <f>_xlfn.XLOOKUP(B1620,'[4]cell downs 18042026 17h'!$B:$B,'[4]cell downs 18042026 17h'!$B:$B,"")</f>
        <v/>
      </c>
      <c r="BP1620" s="14" t="str">
        <f>_xlfn.XLOOKUP(B1620,'[5]Cells Huawei 19042026 15h'!$B:$B,'[5]Cells Huawei 19042026 15h'!$B:$B,"")</f>
        <v/>
      </c>
      <c r="BQ1620" s="9" t="str">
        <f>_xlfn.XLOOKUP(B1620,'[6]cells down 19042026 9H40'!$B:$B,'[6]cells down 19042026 9H40'!$B:$B,"")</f>
        <v/>
      </c>
      <c r="BR1620" s="9" t="s">
        <v>892</v>
      </c>
      <c r="BS1620" s="9" t="s">
        <v>12</v>
      </c>
      <c r="BT1620" s="108"/>
    </row>
    <row r="1621" spans="1:72" s="9" customFormat="1" x14ac:dyDescent="0.35">
      <c r="A1621" s="1" t="s">
        <v>3026</v>
      </c>
      <c r="B1621" s="8" t="s">
        <v>3027</v>
      </c>
      <c r="C1621" s="3" t="str">
        <f>_xlfn.XLOOKUP(B1621,'[1]daily break down'!$D:$D,'[1]daily break down'!$E:$E,"")</f>
        <v>NORD</v>
      </c>
      <c r="D1621" s="1" t="s">
        <v>11</v>
      </c>
      <c r="E1621" s="1" t="s">
        <v>237</v>
      </c>
      <c r="F1621" s="3" t="s">
        <v>23</v>
      </c>
      <c r="G1621" s="1" t="s">
        <v>2918</v>
      </c>
      <c r="H1621" s="33" t="str">
        <f>_xlfn.XLOOKUP(B1621,[2]CALCULATION!$B:$B,[2]CALCULATION!$H:$H,"")</f>
        <v>NOKIA</v>
      </c>
      <c r="I1621" s="28">
        <v>0</v>
      </c>
      <c r="J1621" s="28">
        <v>0</v>
      </c>
      <c r="K1621" s="28">
        <v>0</v>
      </c>
      <c r="L1621" s="28">
        <v>0.15395771234068034</v>
      </c>
      <c r="M1621" s="28">
        <v>0</v>
      </c>
      <c r="N1621" s="28">
        <v>0</v>
      </c>
      <c r="O1621" s="28">
        <v>0</v>
      </c>
      <c r="P1621" s="28">
        <v>0</v>
      </c>
      <c r="Q1621" s="28">
        <v>0</v>
      </c>
      <c r="R1621" s="28">
        <v>0</v>
      </c>
      <c r="S1621" s="93">
        <v>0</v>
      </c>
      <c r="T1621" s="93">
        <f>_xlfn.XLOOKUP(B1621,'[3]Nur des jours'!$B:$B,'[3]Nur des jours'!$U:$U,"")</f>
        <v>0</v>
      </c>
      <c r="U1621" s="93">
        <v>6.4938767910017337</v>
      </c>
      <c r="V1621" s="93">
        <v>0</v>
      </c>
      <c r="W1621" s="93">
        <v>0</v>
      </c>
      <c r="X1621" s="93">
        <v>0</v>
      </c>
      <c r="Y1621" s="93">
        <v>0</v>
      </c>
      <c r="Z1621" s="93">
        <v>0</v>
      </c>
      <c r="AA1621" s="93">
        <v>0</v>
      </c>
      <c r="AB1621" s="93">
        <v>0</v>
      </c>
      <c r="AC1621" s="93">
        <f>_xlfn.XLOOKUP(B1621,'[3]Nur des jours'!$B:$B,'[3]Nur des jours'!$N:$N,"")</f>
        <v>0</v>
      </c>
      <c r="AD1621" s="93">
        <v>0</v>
      </c>
      <c r="AE1621" s="93">
        <v>0</v>
      </c>
      <c r="AF1621" s="93">
        <v>0</v>
      </c>
      <c r="AG1621" s="93"/>
      <c r="AH1621" s="93">
        <v>0</v>
      </c>
      <c r="AI1621" s="93">
        <v>0</v>
      </c>
      <c r="AJ1621" s="93">
        <v>0</v>
      </c>
      <c r="AK1621" s="93">
        <v>0</v>
      </c>
      <c r="AL1621" s="93">
        <v>0</v>
      </c>
      <c r="AM1621" s="49" t="s">
        <v>5559</v>
      </c>
      <c r="AN1621" s="49"/>
      <c r="AO1621" s="48" t="str" cm="1">
        <f t="array" ref="AO1621">IFERROR(_xlfn.IFS(
AQ1621="MPR ISSUE","PDH",
AQ1621="BSS Hardware Issue","BSS",
AQ1621="Sites strategiques, MLL, Pylone, etc.","ENVTECH",
AQ1621="AKTIVCO DEFAUT GE &amp; POWER Cabinet","AKTIVCO",
AQ1621="AKTIVCO Coupure ENEO &amp; Baisse de tension","AKTIVCO GRID ONLY",
AQ1621="Coupure ENEO &amp; Baisse de tension","IHS GRID ONLY",
AQ1621="Defaut GE &amp; POWER Cabinet","IHS",
AQ1621="Sharing","Partners",
AQ1621="Sites strategiques &amp; DataCenter","SST &amp; DC",
AQ1621="Exclu","Exclu",
AQ1621="SAT","SAT",
AQ1621="SPARE-ISSUE","SPARE-ISSUE",
AQ1621="Fiber CAmtel","TRANS_FO_CAMTEL",
AQ1621="Fiber AOF","Fiber AOF",
AQ1621="Projet OCM (HUAWEI)","TRAVAUX-HUAWEI",
AQ1621="Projet OCM (NOKIA)","TRAVAUX-NOKIA",
AQ1621="ACCESS-ISSUE","ACCESS-ISSUE",
AQ1621="Projet OCM (ZTE, NOKIA, autres projets)","TRAVAUX OCM",
AQ1621="No root CAuse","No root cause",
AQ1621="ODU HS","PDH",
AQ1621="IP &amp; VLAN","PDH",
AQ1621="Warehouse HUAWEI","SPARE-ISSUE",
AQ1621="SPARE-HS","SPARE-ISSUE",
AQ1621="Power Telco","BSS",AQ1621="no impacts","no impacts"
),"")</f>
        <v>No root cause</v>
      </c>
      <c r="AP1621" s="48" t="str" cm="1">
        <f t="array" ref="AP1621">IFERROR(_xlfn.IFS(
AQ1621="MPR ISSUE","TX ISSUE",
AQ1621="BSS Hardware Issue","RAN ISSUE",
AQ1621="Sites strategiques, MLL, Pylone, etc.","ENVTECH",
AQ1621="AKTIVCO DEFAUT GE &amp; POWER Cabinet","POWER ISSUE",
AQ1621="AKTIVCO Coupure ENEO &amp; Baisse de tension","POWER ISSUE",
AQ1621="Coupure ENEO &amp; Baisse de tension","POWER ISSUE",
AQ1621="Defaut GE &amp; POWER Cabinet","POWER ISSUE",
AQ1621="Sharing","POWER ISSUE",
AQ1621="Sites strategiques &amp; DataCenter","POWER ISSUE",
AQ1621="Exclu","Exclu",
AQ1621="SAT","TX ISSUE",
AQ1621="SPARE-ISSUE","SPARE-ISSUE",
AQ1621="Fiber CAmtel","TX ISSUE",
AQ1621="Fiber AOF","TX ISSUE",
AQ1621="Projet OCM (HUAWEI)","TRAVAUX-HUAWEI",
AQ1621="Projet OCM (NOKIA)","TRAVAUX -NOKIA",
AQ1621="ACCESS-ISSUE","ACCESS-ISSUE",
AQ1621="Projet OCM (ZTE, NOKIA, autres projets)","TRAVAUX OCM",
AQ1621="No root CAuse","No root cause",
AQ1621="ODU HS","TX ISSUE",
AQ1621="IP &amp; VLAN","TX ISSUE",
AQ1621="Warehouse HUAWEI","SPARE-ISSUE",
AQ1621="SPARE-HS","SPARE-ISSUE",
AQ1621="Power Telco","RAN ISSUE",AQ1621="no impacts","no impacts"
),"")</f>
        <v>No root cause</v>
      </c>
      <c r="AQ1621" s="67" t="s">
        <v>5344</v>
      </c>
      <c r="AR1621" s="48" t="str" cm="1">
        <f t="array" ref="AR1621">IFERROR(_xlfn.IFS(
AQ1621="MPR ISSUE","ACTIVE",
AQ1621="BSS Hardware Issue","ACTIVE",
AQ1621="Sites strategiques, MLL, Pylone, etc.","PASSIVE",
AQ1621="AKTIVCO DEFAUT GE &amp; POWER Cabinet","PASSIVE",
AQ1621="AKTIVCO Coupure ENEO &amp; Baisse de tension","PASSIVE",
AQ1621="Coupure ENEO &amp; Baisse de tension","PASSIVE",
AQ1621="Defaut GE &amp; POWER Cabinet","PASSIVE",
AQ1621="Sharing","PASSIVE",
AQ1621="Sites strategiques &amp; DataCenter","PASSIVE",
AQ1621="Exclu","Exclu",
AQ1621="SAT","ACTIVE",
AQ1621="SPARE-ISSUE","SPARE-ISSUE",
AQ1621="Fiber CAmtel","ACTIVE",
AQ1621="Fiber AOF","ACTIVE",
AQ1621="Projet OCM (HUAWEI)","PLANNED WORKS",
AQ1621="Projet OCM (NOKIA)","PLANNED WORKS",
AQ1621="ACCESS-ISSUE","ACCESS-ISSUE",
AQ1621="Projet OCM (ZTE, NOKIA, autres projets)","PLANNED WORKS",
AQ1621="No root CAuse","No root cause",
AQ1621="ODU HS","ACTIVE",
AQ1621="IP &amp; VLAN","ACTIVE",
AQ1621="Warehouse HUAWEI","SPARE-ISSUE",
AQ1621="SPARE-HS","SPARE-ISSUE",
AQ1621="Power Telco","ACTIVE", AQ1621="no impacts","no impacts"
),"")</f>
        <v>No root cause</v>
      </c>
      <c r="AS1621" s="92" t="s">
        <v>5859</v>
      </c>
      <c r="AT1621" s="98" t="s">
        <v>3027</v>
      </c>
      <c r="AV1621" s="17" t="s">
        <v>5537</v>
      </c>
      <c r="AW1621" s="7" t="s">
        <v>5537</v>
      </c>
      <c r="AX1621" s="6" t="s">
        <v>5537</v>
      </c>
      <c r="AY1621" s="7"/>
      <c r="AZ1621" s="3" t="s">
        <v>5537</v>
      </c>
      <c r="BA1621" s="18" t="s">
        <v>5537</v>
      </c>
      <c r="BB1621" s="18" t="s">
        <v>5537</v>
      </c>
      <c r="BC1621" s="18" t="s">
        <v>5537</v>
      </c>
      <c r="BD1621" s="18" t="s">
        <v>5537</v>
      </c>
      <c r="BE1621" s="18" t="s">
        <v>5537</v>
      </c>
      <c r="BF1621" s="18" t="s">
        <v>5537</v>
      </c>
      <c r="BG1621" s="18" t="s">
        <v>5537</v>
      </c>
      <c r="BH1621" s="18" t="s">
        <v>5537</v>
      </c>
      <c r="BI1621" s="18" t="s">
        <v>5537</v>
      </c>
      <c r="BJ1621" s="18" t="s">
        <v>5537</v>
      </c>
      <c r="BK1621" s="18" t="s">
        <v>5537</v>
      </c>
      <c r="BL1621" s="9" t="s">
        <v>5859</v>
      </c>
      <c r="BM1621" s="14" t="s">
        <v>5537</v>
      </c>
      <c r="BN1621" s="14" t="s">
        <v>5537</v>
      </c>
      <c r="BO1621" s="14" t="str">
        <f>_xlfn.XLOOKUP(B1621,'[4]cell downs 18042026 17h'!$B:$B,'[4]cell downs 18042026 17h'!$B:$B,"")</f>
        <v/>
      </c>
      <c r="BP1621" s="14" t="str">
        <f>_xlfn.XLOOKUP(B1621,'[5]Cells Huawei 19042026 15h'!$B:$B,'[5]Cells Huawei 19042026 15h'!$B:$B,"")</f>
        <v/>
      </c>
      <c r="BQ1621" s="9" t="str">
        <f>_xlfn.XLOOKUP(B1621,'[6]cells down 19042026 9H40'!$B:$B,'[6]cells down 19042026 9H40'!$B:$B,"")</f>
        <v/>
      </c>
      <c r="BR1621" s="9" t="s">
        <v>3027</v>
      </c>
      <c r="BS1621" s="9" t="s">
        <v>5459</v>
      </c>
      <c r="BT1621" s="108"/>
    </row>
    <row r="1622" spans="1:72" s="9" customFormat="1" x14ac:dyDescent="0.35">
      <c r="A1622" s="1" t="s">
        <v>2496</v>
      </c>
      <c r="B1622" s="8" t="s">
        <v>2497</v>
      </c>
      <c r="C1622" s="3" t="str">
        <f>_xlfn.XLOOKUP(B1622,'[1]daily break down'!$D:$D,'[1]daily break down'!$E:$E,"")</f>
        <v>Bafoussam</v>
      </c>
      <c r="D1622" s="1" t="s">
        <v>11</v>
      </c>
      <c r="E1622" s="1" t="s">
        <v>12</v>
      </c>
      <c r="F1622" s="3" t="s">
        <v>102</v>
      </c>
      <c r="G1622" s="1" t="s">
        <v>299</v>
      </c>
      <c r="H1622" s="32" t="str">
        <f>_xlfn.XLOOKUP(B1622,[2]CALCULATION!$B:$B,[2]CALCULATION!$H:$H,"")</f>
        <v>Huawei</v>
      </c>
      <c r="I1622" s="28">
        <v>0</v>
      </c>
      <c r="J1622" s="28">
        <v>0</v>
      </c>
      <c r="K1622" s="28">
        <v>0</v>
      </c>
      <c r="L1622" s="28">
        <v>0</v>
      </c>
      <c r="M1622" s="28">
        <v>0</v>
      </c>
      <c r="N1622" s="28">
        <v>0</v>
      </c>
      <c r="O1622" s="28">
        <v>7.4409551897224295</v>
      </c>
      <c r="P1622" s="28">
        <v>18.431108799684964</v>
      </c>
      <c r="Q1622" s="28">
        <v>18.478478767695965</v>
      </c>
      <c r="R1622" s="28">
        <v>18.491409199476077</v>
      </c>
      <c r="S1622" s="93">
        <v>29.694959521506256</v>
      </c>
      <c r="T1622" s="93">
        <f>_xlfn.XLOOKUP(B1622,'[3]Nur des jours'!$B:$B,'[3]Nur des jours'!$U:$U,"")</f>
        <v>0</v>
      </c>
      <c r="U1622" s="93">
        <v>0</v>
      </c>
      <c r="V1622" s="93">
        <v>0</v>
      </c>
      <c r="W1622" s="93">
        <v>0</v>
      </c>
      <c r="X1622" s="93">
        <v>0</v>
      </c>
      <c r="Y1622" s="93">
        <v>0</v>
      </c>
      <c r="Z1622" s="93">
        <v>0</v>
      </c>
      <c r="AA1622" s="93">
        <v>0</v>
      </c>
      <c r="AB1622" s="93">
        <v>0</v>
      </c>
      <c r="AC1622" s="93">
        <f>_xlfn.XLOOKUP(B1622,'[3]Nur des jours'!$B:$B,'[3]Nur des jours'!$N:$N,"")</f>
        <v>0</v>
      </c>
      <c r="AD1622" s="93">
        <v>0</v>
      </c>
      <c r="AE1622" s="93">
        <v>0</v>
      </c>
      <c r="AF1622" s="93">
        <v>0</v>
      </c>
      <c r="AG1622" s="93"/>
      <c r="AH1622" s="93">
        <v>0</v>
      </c>
      <c r="AI1622" s="93">
        <v>0</v>
      </c>
      <c r="AJ1622" s="93">
        <v>0</v>
      </c>
      <c r="AK1622" s="93">
        <v>0</v>
      </c>
      <c r="AL1622" s="93">
        <v>0</v>
      </c>
      <c r="AM1622" s="49" t="s">
        <v>5559</v>
      </c>
      <c r="AN1622" s="49"/>
      <c r="AO1622" s="48" t="str" cm="1">
        <f t="array" ref="AO1622">IFERROR(_xlfn.IFS(
AQ1622="MPR ISSUE","PDH",
AQ1622="BSS Hardware Issue","BSS",
AQ1622="Sites strategiques, MLL, Pylone, etc.","ENVTECH",
AQ1622="AKTIVCO DEFAUT GE &amp; POWER Cabinet","AKTIVCO",
AQ1622="AKTIVCO Coupure ENEO &amp; Baisse de tension","AKTIVCO GRID ONLY",
AQ1622="Coupure ENEO &amp; Baisse de tension","IHS GRID ONLY",
AQ1622="Defaut GE &amp; POWER Cabinet","IHS",
AQ1622="Sharing","Partners",
AQ1622="Sites strategiques &amp; DataCenter","SST &amp; DC",
AQ1622="Exclu","Exclu",
AQ1622="SAT","SAT",
AQ1622="SPARE-ISSUE","SPARE-ISSUE",
AQ1622="Fiber CAmtel","TRANS_FO_CAMTEL",
AQ1622="Fiber AOF","Fiber AOF",
AQ1622="Projet OCM (HUAWEI)","TRAVAUX-HUAWEI",
AQ1622="Projet OCM (NOKIA)","TRAVAUX-NOKIA",
AQ1622="ACCESS-ISSUE","ACCESS-ISSUE",
AQ1622="Projet OCM (ZTE, NOKIA, autres projets)","TRAVAUX OCM",
AQ1622="No root CAuse","No root cause",
AQ1622="ODU HS","PDH",
AQ1622="IP &amp; VLAN","PDH",
AQ1622="Warehouse HUAWEI","SPARE-ISSUE",
AQ1622="SPARE-HS","SPARE-ISSUE",
AQ1622="Power Telco","BSS",AQ1622="no impacts","no impacts"
),"")</f>
        <v>No root cause</v>
      </c>
      <c r="AP1622" s="48" t="str" cm="1">
        <f t="array" ref="AP1622">IFERROR(_xlfn.IFS(
AQ1622="MPR ISSUE","TX ISSUE",
AQ1622="BSS Hardware Issue","RAN ISSUE",
AQ1622="Sites strategiques, MLL, Pylone, etc.","ENVTECH",
AQ1622="AKTIVCO DEFAUT GE &amp; POWER Cabinet","POWER ISSUE",
AQ1622="AKTIVCO Coupure ENEO &amp; Baisse de tension","POWER ISSUE",
AQ1622="Coupure ENEO &amp; Baisse de tension","POWER ISSUE",
AQ1622="Defaut GE &amp; POWER Cabinet","POWER ISSUE",
AQ1622="Sharing","POWER ISSUE",
AQ1622="Sites strategiques &amp; DataCenter","POWER ISSUE",
AQ1622="Exclu","Exclu",
AQ1622="SAT","TX ISSUE",
AQ1622="SPARE-ISSUE","SPARE-ISSUE",
AQ1622="Fiber CAmtel","TX ISSUE",
AQ1622="Fiber AOF","TX ISSUE",
AQ1622="Projet OCM (HUAWEI)","TRAVAUX-HUAWEI",
AQ1622="Projet OCM (NOKIA)","TRAVAUX -NOKIA",
AQ1622="ACCESS-ISSUE","ACCESS-ISSUE",
AQ1622="Projet OCM (ZTE, NOKIA, autres projets)","TRAVAUX OCM",
AQ1622="No root CAuse","No root cause",
AQ1622="ODU HS","TX ISSUE",
AQ1622="IP &amp; VLAN","TX ISSUE",
AQ1622="Warehouse HUAWEI","SPARE-ISSUE",
AQ1622="SPARE-HS","SPARE-ISSUE",
AQ1622="Power Telco","RAN ISSUE",AQ1622="no impacts","no impacts"
),"")</f>
        <v>No root cause</v>
      </c>
      <c r="AQ1622" s="126" t="s">
        <v>5344</v>
      </c>
      <c r="AR1622" s="48" t="str" cm="1">
        <f t="array" ref="AR1622">IFERROR(_xlfn.IFS(
AQ1622="MPR ISSUE","ACTIVE",
AQ1622="BSS Hardware Issue","ACTIVE",
AQ1622="Sites strategiques, MLL, Pylone, etc.","PASSIVE",
AQ1622="AKTIVCO DEFAUT GE &amp; POWER Cabinet","PASSIVE",
AQ1622="AKTIVCO Coupure ENEO &amp; Baisse de tension","PASSIVE",
AQ1622="Coupure ENEO &amp; Baisse de tension","PASSIVE",
AQ1622="Defaut GE &amp; POWER Cabinet","PASSIVE",
AQ1622="Sharing","PASSIVE",
AQ1622="Sites strategiques &amp; DataCenter","PASSIVE",
AQ1622="Exclu","Exclu",
AQ1622="SAT","ACTIVE",
AQ1622="SPARE-ISSUE","SPARE-ISSUE",
AQ1622="Fiber CAmtel","ACTIVE",
AQ1622="Fiber AOF","ACTIVE",
AQ1622="Projet OCM (HUAWEI)","PLANNED WORKS",
AQ1622="Projet OCM (NOKIA)","PLANNED WORKS",
AQ1622="ACCESS-ISSUE","ACCESS-ISSUE",
AQ1622="Projet OCM (ZTE, NOKIA, autres projets)","PLANNED WORKS",
AQ1622="No root CAuse","No root cause",
AQ1622="ODU HS","ACTIVE",
AQ1622="IP &amp; VLAN","ACTIVE",
AQ1622="Warehouse HUAWEI","SPARE-ISSUE",
AQ1622="SPARE-HS","SPARE-ISSUE",
AQ1622="Power Telco","ACTIVE", AQ1622="no impacts","no impacts"
),"")</f>
        <v>No root cause</v>
      </c>
      <c r="AS1622" s="92" t="s">
        <v>5537</v>
      </c>
      <c r="AT1622" s="98" t="s">
        <v>2497</v>
      </c>
      <c r="AV1622" s="17" t="s">
        <v>5537</v>
      </c>
      <c r="AW1622" s="7" t="s">
        <v>5537</v>
      </c>
      <c r="AX1622" s="6" t="s">
        <v>5537</v>
      </c>
      <c r="AY1622" s="7"/>
      <c r="AZ1622" s="3" t="s">
        <v>5537</v>
      </c>
      <c r="BA1622" s="18" t="s">
        <v>5537</v>
      </c>
      <c r="BB1622" s="18" t="s">
        <v>5537</v>
      </c>
      <c r="BC1622" s="18" t="s">
        <v>5537</v>
      </c>
      <c r="BD1622" s="18" t="s">
        <v>5537</v>
      </c>
      <c r="BE1622" s="18" t="s">
        <v>5537</v>
      </c>
      <c r="BF1622" s="18" t="s">
        <v>5537</v>
      </c>
      <c r="BG1622" s="18" t="s">
        <v>5537</v>
      </c>
      <c r="BH1622" s="18" t="s">
        <v>5537</v>
      </c>
      <c r="BI1622" s="18" t="s">
        <v>5537</v>
      </c>
      <c r="BJ1622" s="18" t="s">
        <v>5537</v>
      </c>
      <c r="BK1622" s="18" t="s">
        <v>5537</v>
      </c>
      <c r="BL1622" s="9" t="s">
        <v>5537</v>
      </c>
      <c r="BM1622" s="14" t="s">
        <v>5537</v>
      </c>
      <c r="BN1622" s="14" t="s">
        <v>5537</v>
      </c>
      <c r="BO1622" s="14" t="str">
        <f>_xlfn.XLOOKUP(B1622,'[4]cell downs 18042026 17h'!$B:$B,'[4]cell downs 18042026 17h'!$B:$B,"")</f>
        <v/>
      </c>
      <c r="BP1622" s="14" t="str">
        <f>_xlfn.XLOOKUP(B1622,'[5]Cells Huawei 19042026 15h'!$B:$B,'[5]Cells Huawei 19042026 15h'!$B:$B,"")</f>
        <v/>
      </c>
      <c r="BQ1622" s="9" t="str">
        <f>_xlfn.XLOOKUP(B1622,'[6]cells down 19042026 9H40'!$B:$B,'[6]cells down 19042026 9H40'!$B:$B,"")</f>
        <v/>
      </c>
      <c r="BR1622" s="9" t="s">
        <v>2497</v>
      </c>
      <c r="BS1622" s="9" t="s">
        <v>594</v>
      </c>
      <c r="BT1622" s="108"/>
    </row>
    <row r="1623" spans="1:72" s="9" customFormat="1" x14ac:dyDescent="0.35">
      <c r="A1623" s="1" t="s">
        <v>1111</v>
      </c>
      <c r="B1623" s="8" t="s">
        <v>1112</v>
      </c>
      <c r="C1623" s="3" t="str">
        <f>_xlfn.XLOOKUP(B1623,'[1]daily break down'!$D:$D,'[1]daily break down'!$E:$E,"")</f>
        <v>Bafoussam</v>
      </c>
      <c r="D1623" s="1" t="s">
        <v>21</v>
      </c>
      <c r="E1623" s="1" t="s">
        <v>22</v>
      </c>
      <c r="F1623" s="3" t="s">
        <v>102</v>
      </c>
      <c r="G1623" s="1" t="s">
        <v>299</v>
      </c>
      <c r="H1623" s="33" t="str">
        <f>_xlfn.XLOOKUP(B1623,[2]CALCULATION!$B:$B,[2]CALCULATION!$H:$H,"")</f>
        <v>NOKIA</v>
      </c>
      <c r="I1623" s="28">
        <v>0</v>
      </c>
      <c r="J1623" s="28">
        <v>0</v>
      </c>
      <c r="K1623" s="28">
        <v>0</v>
      </c>
      <c r="L1623" s="28">
        <v>0</v>
      </c>
      <c r="M1623" s="28">
        <v>0</v>
      </c>
      <c r="N1623" s="28">
        <v>1.082132283504853E-3</v>
      </c>
      <c r="O1623" s="28">
        <v>7.2541455387393317</v>
      </c>
      <c r="P1623" s="28">
        <v>27.735584468495354</v>
      </c>
      <c r="Q1623" s="28">
        <v>23.164597465791779</v>
      </c>
      <c r="R1623" s="28">
        <v>23.165463171618583</v>
      </c>
      <c r="S1623" s="93">
        <v>19.561856515356606</v>
      </c>
      <c r="T1623" s="93">
        <f>_xlfn.XLOOKUP(B1623,'[3]Nur des jours'!$B:$B,'[3]Nur des jours'!$U:$U,"")</f>
        <v>0</v>
      </c>
      <c r="U1623" s="93">
        <v>0</v>
      </c>
      <c r="V1623" s="93">
        <v>0</v>
      </c>
      <c r="W1623" s="93">
        <v>0</v>
      </c>
      <c r="X1623" s="93">
        <v>0</v>
      </c>
      <c r="Y1623" s="93">
        <v>0</v>
      </c>
      <c r="Z1623" s="93">
        <v>0</v>
      </c>
      <c r="AA1623" s="93">
        <v>0</v>
      </c>
      <c r="AB1623" s="93">
        <v>0</v>
      </c>
      <c r="AC1623" s="93">
        <f>_xlfn.XLOOKUP(B1623,'[3]Nur des jours'!$B:$B,'[3]Nur des jours'!$N:$N,"")</f>
        <v>0</v>
      </c>
      <c r="AD1623" s="93">
        <v>0</v>
      </c>
      <c r="AE1623" s="93">
        <v>0</v>
      </c>
      <c r="AF1623" s="93">
        <v>0</v>
      </c>
      <c r="AG1623" s="93"/>
      <c r="AH1623" s="93">
        <v>0</v>
      </c>
      <c r="AI1623" s="93">
        <v>0</v>
      </c>
      <c r="AJ1623" s="93">
        <v>0</v>
      </c>
      <c r="AK1623" s="93">
        <v>0</v>
      </c>
      <c r="AL1623" s="93">
        <v>0</v>
      </c>
      <c r="AM1623" s="49" t="s">
        <v>5559</v>
      </c>
      <c r="AN1623" s="49"/>
      <c r="AO1623" s="48" t="str" cm="1">
        <f t="array" ref="AO1623">IFERROR(_xlfn.IFS(
AQ1623="MPR ISSUE","PDH",
AQ1623="BSS Hardware Issue","BSS",
AQ1623="Sites strategiques, MLL, Pylone, etc.","ENVTECH",
AQ1623="AKTIVCO DEFAUT GE &amp; POWER Cabinet","AKTIVCO",
AQ1623="AKTIVCO Coupure ENEO &amp; Baisse de tension","AKTIVCO GRID ONLY",
AQ1623="Coupure ENEO &amp; Baisse de tension","IHS GRID ONLY",
AQ1623="Defaut GE &amp; POWER Cabinet","IHS",
AQ1623="Sharing","Partners",
AQ1623="Sites strategiques &amp; DataCenter","SST &amp; DC",
AQ1623="Exclu","Exclu",
AQ1623="SAT","SAT",
AQ1623="SPARE-ISSUE","SPARE-ISSUE",
AQ1623="Fiber CAmtel","TRANS_FO_CAMTEL",
AQ1623="Fiber AOF","Fiber AOF",
AQ1623="Projet OCM (HUAWEI)","TRAVAUX-HUAWEI",
AQ1623="Projet OCM (NOKIA)","TRAVAUX-NOKIA",
AQ1623="ACCESS-ISSUE","ACCESS-ISSUE",
AQ1623="Projet OCM (ZTE, NOKIA, autres projets)","TRAVAUX OCM",
AQ1623="No root CAuse","No root cause",
AQ1623="ODU HS","PDH",
AQ1623="IP &amp; VLAN","PDH",
AQ1623="Warehouse HUAWEI","SPARE-ISSUE",
AQ1623="SPARE-HS","SPARE-ISSUE",
AQ1623="Power Telco","BSS",AQ1623="no impacts","no impacts"
),"")</f>
        <v>No root cause</v>
      </c>
      <c r="AP1623" s="48" t="str" cm="1">
        <f t="array" ref="AP1623">IFERROR(_xlfn.IFS(
AQ1623="MPR ISSUE","TX ISSUE",
AQ1623="BSS Hardware Issue","RAN ISSUE",
AQ1623="Sites strategiques, MLL, Pylone, etc.","ENVTECH",
AQ1623="AKTIVCO DEFAUT GE &amp; POWER Cabinet","POWER ISSUE",
AQ1623="AKTIVCO Coupure ENEO &amp; Baisse de tension","POWER ISSUE",
AQ1623="Coupure ENEO &amp; Baisse de tension","POWER ISSUE",
AQ1623="Defaut GE &amp; POWER Cabinet","POWER ISSUE",
AQ1623="Sharing","POWER ISSUE",
AQ1623="Sites strategiques &amp; DataCenter","POWER ISSUE",
AQ1623="Exclu","Exclu",
AQ1623="SAT","TX ISSUE",
AQ1623="SPARE-ISSUE","SPARE-ISSUE",
AQ1623="Fiber CAmtel","TX ISSUE",
AQ1623="Fiber AOF","TX ISSUE",
AQ1623="Projet OCM (HUAWEI)","TRAVAUX-HUAWEI",
AQ1623="Projet OCM (NOKIA)","TRAVAUX -NOKIA",
AQ1623="ACCESS-ISSUE","ACCESS-ISSUE",
AQ1623="Projet OCM (ZTE, NOKIA, autres projets)","TRAVAUX OCM",
AQ1623="No root CAuse","No root cause",
AQ1623="ODU HS","TX ISSUE",
AQ1623="IP &amp; VLAN","TX ISSUE",
AQ1623="Warehouse HUAWEI","SPARE-ISSUE",
AQ1623="SPARE-HS","SPARE-ISSUE",
AQ1623="Power Telco","RAN ISSUE",AQ1623="no impacts","no impacts"
),"")</f>
        <v>No root cause</v>
      </c>
      <c r="AQ1623" s="67" t="s">
        <v>5344</v>
      </c>
      <c r="AR1623" s="48" t="str" cm="1">
        <f t="array" ref="AR1623">IFERROR(_xlfn.IFS(
AQ1623="MPR ISSUE","ACTIVE",
AQ1623="BSS Hardware Issue","ACTIVE",
AQ1623="Sites strategiques, MLL, Pylone, etc.","PASSIVE",
AQ1623="AKTIVCO DEFAUT GE &amp; POWER Cabinet","PASSIVE",
AQ1623="AKTIVCO Coupure ENEO &amp; Baisse de tension","PASSIVE",
AQ1623="Coupure ENEO &amp; Baisse de tension","PASSIVE",
AQ1623="Defaut GE &amp; POWER Cabinet","PASSIVE",
AQ1623="Sharing","PASSIVE",
AQ1623="Sites strategiques &amp; DataCenter","PASSIVE",
AQ1623="Exclu","Exclu",
AQ1623="SAT","ACTIVE",
AQ1623="SPARE-ISSUE","SPARE-ISSUE",
AQ1623="Fiber CAmtel","ACTIVE",
AQ1623="Fiber AOF","ACTIVE",
AQ1623="Projet OCM (HUAWEI)","PLANNED WORKS",
AQ1623="Projet OCM (NOKIA)","PLANNED WORKS",
AQ1623="ACCESS-ISSUE","ACCESS-ISSUE",
AQ1623="Projet OCM (ZTE, NOKIA, autres projets)","PLANNED WORKS",
AQ1623="No root CAuse","No root cause",
AQ1623="ODU HS","ACTIVE",
AQ1623="IP &amp; VLAN","ACTIVE",
AQ1623="Warehouse HUAWEI","SPARE-ISSUE",
AQ1623="SPARE-HS","SPARE-ISSUE",
AQ1623="Power Telco","ACTIVE", AQ1623="no impacts","no impacts"
),"")</f>
        <v>No root cause</v>
      </c>
      <c r="AS1623" s="92" t="s">
        <v>5537</v>
      </c>
      <c r="AT1623" s="98" t="s">
        <v>1112</v>
      </c>
      <c r="AV1623" s="17" t="s">
        <v>5537</v>
      </c>
      <c r="AW1623" s="7" t="s">
        <v>5537</v>
      </c>
      <c r="AX1623" s="6" t="s">
        <v>5537</v>
      </c>
      <c r="AY1623" s="7"/>
      <c r="AZ1623" s="3" t="s">
        <v>5537</v>
      </c>
      <c r="BA1623" s="18" t="s">
        <v>5537</v>
      </c>
      <c r="BB1623" s="18" t="s">
        <v>5537</v>
      </c>
      <c r="BC1623" s="18" t="s">
        <v>5537</v>
      </c>
      <c r="BD1623" s="18" t="s">
        <v>5537</v>
      </c>
      <c r="BE1623" s="18" t="s">
        <v>5537</v>
      </c>
      <c r="BF1623" s="18" t="s">
        <v>5537</v>
      </c>
      <c r="BG1623" s="18" t="s">
        <v>5537</v>
      </c>
      <c r="BH1623" s="18" t="s">
        <v>5537</v>
      </c>
      <c r="BI1623" s="18" t="s">
        <v>5537</v>
      </c>
      <c r="BJ1623" s="18" t="s">
        <v>5537</v>
      </c>
      <c r="BK1623" s="18" t="s">
        <v>5537</v>
      </c>
      <c r="BL1623" s="9" t="s">
        <v>5537</v>
      </c>
      <c r="BM1623" s="14" t="s">
        <v>5537</v>
      </c>
      <c r="BN1623" s="14" t="s">
        <v>5537</v>
      </c>
      <c r="BO1623" s="14" t="str">
        <f>_xlfn.XLOOKUP(B1623,'[4]cell downs 18042026 17h'!$B:$B,'[4]cell downs 18042026 17h'!$B:$B,"")</f>
        <v/>
      </c>
      <c r="BP1623" s="14" t="str">
        <f>_xlfn.XLOOKUP(B1623,'[5]Cells Huawei 19042026 15h'!$B:$B,'[5]Cells Huawei 19042026 15h'!$B:$B,"")</f>
        <v/>
      </c>
      <c r="BQ1623" s="9" t="str">
        <f>_xlfn.XLOOKUP(B1623,'[6]cells down 19042026 9H40'!$B:$B,'[6]cells down 19042026 9H40'!$B:$B,"")</f>
        <v/>
      </c>
      <c r="BR1623" s="9" t="s">
        <v>5537</v>
      </c>
      <c r="BS1623" s="9" t="s">
        <v>12</v>
      </c>
      <c r="BT1623" s="108"/>
    </row>
    <row r="1624" spans="1:72" s="9" customFormat="1" x14ac:dyDescent="0.35">
      <c r="A1624" s="1" t="s">
        <v>1684</v>
      </c>
      <c r="B1624" s="8" t="s">
        <v>1685</v>
      </c>
      <c r="C1624" s="3" t="str">
        <f>_xlfn.XLOOKUP(B1624,'[1]daily break down'!$D:$D,'[1]daily break down'!$E:$E,"")</f>
        <v>Douala</v>
      </c>
      <c r="D1624" s="1" t="s">
        <v>21</v>
      </c>
      <c r="E1624" s="1" t="s">
        <v>30</v>
      </c>
      <c r="F1624" s="3" t="s">
        <v>31</v>
      </c>
      <c r="G1624" s="1" t="s">
        <v>32</v>
      </c>
      <c r="H1624" s="34" t="str">
        <f>_xlfn.XLOOKUP(B1624,[2]CALCULATION!$B:$B,[2]CALCULATION!$H:$H,"")</f>
        <v>ZTE</v>
      </c>
      <c r="I1624" s="28">
        <v>0</v>
      </c>
      <c r="J1624" s="28">
        <v>0</v>
      </c>
      <c r="K1624" s="28">
        <v>0</v>
      </c>
      <c r="L1624" s="28">
        <v>0</v>
      </c>
      <c r="M1624" s="28">
        <v>0</v>
      </c>
      <c r="N1624" s="28">
        <v>2.2925209669180697</v>
      </c>
      <c r="O1624" s="28">
        <v>0</v>
      </c>
      <c r="P1624" s="28">
        <v>0</v>
      </c>
      <c r="Q1624" s="28">
        <v>1.3378092245878672</v>
      </c>
      <c r="R1624" s="28">
        <v>14.355151341340568</v>
      </c>
      <c r="S1624" s="93">
        <v>17.936987954901511</v>
      </c>
      <c r="T1624" s="93">
        <f>_xlfn.XLOOKUP(B1624,'[3]Nur des jours'!$B:$B,'[3]Nur des jours'!$U:$U,"")</f>
        <v>0</v>
      </c>
      <c r="U1624" s="93">
        <v>0</v>
      </c>
      <c r="V1624" s="93">
        <v>0</v>
      </c>
      <c r="W1624" s="93">
        <v>0</v>
      </c>
      <c r="X1624" s="93">
        <v>0</v>
      </c>
      <c r="Y1624" s="93">
        <v>0</v>
      </c>
      <c r="Z1624" s="93">
        <v>0</v>
      </c>
      <c r="AA1624" s="93">
        <v>0</v>
      </c>
      <c r="AB1624" s="93">
        <v>0</v>
      </c>
      <c r="AC1624" s="93">
        <f>_xlfn.XLOOKUP(B1624,'[3]Nur des jours'!$B:$B,'[3]Nur des jours'!$N:$N,"")</f>
        <v>0</v>
      </c>
      <c r="AD1624" s="93">
        <v>0</v>
      </c>
      <c r="AE1624" s="93">
        <v>0</v>
      </c>
      <c r="AF1624" s="93">
        <v>0</v>
      </c>
      <c r="AG1624" s="93"/>
      <c r="AH1624" s="93">
        <v>0</v>
      </c>
      <c r="AI1624" s="93">
        <v>0</v>
      </c>
      <c r="AJ1624" s="93">
        <v>0</v>
      </c>
      <c r="AK1624" s="93">
        <v>0</v>
      </c>
      <c r="AL1624" s="93">
        <v>0</v>
      </c>
      <c r="AM1624" s="49" t="s">
        <v>5559</v>
      </c>
      <c r="AN1624" s="49"/>
      <c r="AO1624" s="48" t="str" cm="1">
        <f t="array" ref="AO1624">IFERROR(_xlfn.IFS(
AQ1624="MPR ISSUE","PDH",
AQ1624="BSS Hardware Issue","BSS",
AQ1624="Sites strategiques, MLL, Pylone, etc.","ENVTECH",
AQ1624="AKTIVCO DEFAUT GE &amp; POWER Cabinet","AKTIVCO",
AQ1624="AKTIVCO Coupure ENEO &amp; Baisse de tension","AKTIVCO GRID ONLY",
AQ1624="Coupure ENEO &amp; Baisse de tension","IHS GRID ONLY",
AQ1624="Defaut GE &amp; POWER Cabinet","IHS",
AQ1624="Sharing","Partners",
AQ1624="Sites strategiques &amp; DataCenter","SST &amp; DC",
AQ1624="Exclu","Exclu",
AQ1624="SAT","SAT",
AQ1624="SPARE-ISSUE","SPARE-ISSUE",
AQ1624="Fiber CAmtel","TRANS_FO_CAMTEL",
AQ1624="Fiber AOF","Fiber AOF",
AQ1624="Projet OCM (HUAWEI)","TRAVAUX-HUAWEI",
AQ1624="Projet OCM (NOKIA)","TRAVAUX-NOKIA",
AQ1624="ACCESS-ISSUE","ACCESS-ISSUE",
AQ1624="Projet OCM (ZTE, NOKIA, autres projets)","TRAVAUX OCM",
AQ1624="No root CAuse","No root cause",
AQ1624="ODU HS","PDH",
AQ1624="IP &amp; VLAN","PDH",
AQ1624="Warehouse HUAWEI","SPARE-ISSUE",
AQ1624="SPARE-HS","SPARE-ISSUE",
AQ1624="Power Telco","BSS",AQ1624="no impacts","no impacts"
),"")</f>
        <v>No root cause</v>
      </c>
      <c r="AP1624" s="48" t="str" cm="1">
        <f t="array" ref="AP1624">IFERROR(_xlfn.IFS(
AQ1624="MPR ISSUE","TX ISSUE",
AQ1624="BSS Hardware Issue","RAN ISSUE",
AQ1624="Sites strategiques, MLL, Pylone, etc.","ENVTECH",
AQ1624="AKTIVCO DEFAUT GE &amp; POWER Cabinet","POWER ISSUE",
AQ1624="AKTIVCO Coupure ENEO &amp; Baisse de tension","POWER ISSUE",
AQ1624="Coupure ENEO &amp; Baisse de tension","POWER ISSUE",
AQ1624="Defaut GE &amp; POWER Cabinet","POWER ISSUE",
AQ1624="Sharing","POWER ISSUE",
AQ1624="Sites strategiques &amp; DataCenter","POWER ISSUE",
AQ1624="Exclu","Exclu",
AQ1624="SAT","TX ISSUE",
AQ1624="SPARE-ISSUE","SPARE-ISSUE",
AQ1624="Fiber CAmtel","TX ISSUE",
AQ1624="Fiber AOF","TX ISSUE",
AQ1624="Projet OCM (HUAWEI)","TRAVAUX-HUAWEI",
AQ1624="Projet OCM (NOKIA)","TRAVAUX -NOKIA",
AQ1624="ACCESS-ISSUE","ACCESS-ISSUE",
AQ1624="Projet OCM (ZTE, NOKIA, autres projets)","TRAVAUX OCM",
AQ1624="No root CAuse","No root cause",
AQ1624="ODU HS","TX ISSUE",
AQ1624="IP &amp; VLAN","TX ISSUE",
AQ1624="Warehouse HUAWEI","SPARE-ISSUE",
AQ1624="SPARE-HS","SPARE-ISSUE",
AQ1624="Power Telco","RAN ISSUE",AQ1624="no impacts","no impacts"
),"")</f>
        <v>No root cause</v>
      </c>
      <c r="AQ1624" s="67" t="s">
        <v>5344</v>
      </c>
      <c r="AR1624" s="48" t="str" cm="1">
        <f t="array" ref="AR1624">IFERROR(_xlfn.IFS(
AQ1624="MPR ISSUE","ACTIVE",
AQ1624="BSS Hardware Issue","ACTIVE",
AQ1624="Sites strategiques, MLL, Pylone, etc.","PASSIVE",
AQ1624="AKTIVCO DEFAUT GE &amp; POWER Cabinet","PASSIVE",
AQ1624="AKTIVCO Coupure ENEO &amp; Baisse de tension","PASSIVE",
AQ1624="Coupure ENEO &amp; Baisse de tension","PASSIVE",
AQ1624="Defaut GE &amp; POWER Cabinet","PASSIVE",
AQ1624="Sharing","PASSIVE",
AQ1624="Sites strategiques &amp; DataCenter","PASSIVE",
AQ1624="Exclu","Exclu",
AQ1624="SAT","ACTIVE",
AQ1624="SPARE-ISSUE","SPARE-ISSUE",
AQ1624="Fiber CAmtel","ACTIVE",
AQ1624="Fiber AOF","ACTIVE",
AQ1624="Projet OCM (HUAWEI)","PLANNED WORKS",
AQ1624="Projet OCM (NOKIA)","PLANNED WORKS",
AQ1624="ACCESS-ISSUE","ACCESS-ISSUE",
AQ1624="Projet OCM (ZTE, NOKIA, autres projets)","PLANNED WORKS",
AQ1624="No root CAuse","No root cause",
AQ1624="ODU HS","ACTIVE",
AQ1624="IP &amp; VLAN","ACTIVE",
AQ1624="Warehouse HUAWEI","SPARE-ISSUE",
AQ1624="SPARE-HS","SPARE-ISSUE",
AQ1624="Power Telco","ACTIVE", AQ1624="no impacts","no impacts"
),"")</f>
        <v>No root cause</v>
      </c>
      <c r="AS1624" s="92" t="s">
        <v>5537</v>
      </c>
      <c r="AT1624" s="98" t="s">
        <v>1685</v>
      </c>
      <c r="AV1624" s="17" t="s">
        <v>5537</v>
      </c>
      <c r="AW1624" s="7" t="s">
        <v>5537</v>
      </c>
      <c r="AX1624" s="6" t="s">
        <v>5537</v>
      </c>
      <c r="AY1624" s="7"/>
      <c r="AZ1624" s="3" t="s">
        <v>5537</v>
      </c>
      <c r="BA1624" s="18" t="s">
        <v>5537</v>
      </c>
      <c r="BB1624" s="18" t="s">
        <v>5537</v>
      </c>
      <c r="BC1624" s="18" t="s">
        <v>5537</v>
      </c>
      <c r="BD1624" s="18" t="s">
        <v>5537</v>
      </c>
      <c r="BE1624" s="18" t="s">
        <v>5537</v>
      </c>
      <c r="BF1624" s="18" t="s">
        <v>5537</v>
      </c>
      <c r="BG1624" s="18" t="s">
        <v>5537</v>
      </c>
      <c r="BH1624" s="18" t="s">
        <v>5537</v>
      </c>
      <c r="BI1624" s="18" t="s">
        <v>5537</v>
      </c>
      <c r="BJ1624" s="18" t="s">
        <v>5537</v>
      </c>
      <c r="BK1624" s="18" t="s">
        <v>5537</v>
      </c>
      <c r="BL1624" s="9" t="s">
        <v>5537</v>
      </c>
      <c r="BM1624" s="14" t="s">
        <v>5537</v>
      </c>
      <c r="BN1624" s="14" t="s">
        <v>5537</v>
      </c>
      <c r="BO1624" s="14" t="str">
        <f>_xlfn.XLOOKUP(B1624,'[4]cell downs 18042026 17h'!$B:$B,'[4]cell downs 18042026 17h'!$B:$B,"")</f>
        <v/>
      </c>
      <c r="BP1624" s="14" t="str">
        <f>_xlfn.XLOOKUP(B1624,'[5]Cells Huawei 19042026 15h'!$B:$B,'[5]Cells Huawei 19042026 15h'!$B:$B,"")</f>
        <v/>
      </c>
      <c r="BQ1624" s="9" t="str">
        <f>_xlfn.XLOOKUP(B1624,'[6]cells down 19042026 9H40'!$B:$B,'[6]cells down 19042026 9H40'!$B:$B,"")</f>
        <v/>
      </c>
      <c r="BR1624" s="9" t="s">
        <v>5537</v>
      </c>
      <c r="BS1624" s="9" t="s">
        <v>114</v>
      </c>
      <c r="BT1624" s="108"/>
    </row>
    <row r="1625" spans="1:72" s="9" customFormat="1" x14ac:dyDescent="0.35">
      <c r="A1625" s="1" t="s">
        <v>2288</v>
      </c>
      <c r="B1625" s="8" t="s">
        <v>2289</v>
      </c>
      <c r="C1625" s="3" t="str">
        <f>_xlfn.XLOOKUP(B1625,'[1]daily break down'!$D:$D,'[1]daily break down'!$E:$E,"")</f>
        <v>Douala</v>
      </c>
      <c r="D1625" s="1" t="s">
        <v>11</v>
      </c>
      <c r="E1625" s="1" t="s">
        <v>12</v>
      </c>
      <c r="F1625" s="3" t="s">
        <v>31</v>
      </c>
      <c r="G1625" s="1" t="s">
        <v>32</v>
      </c>
      <c r="H1625" s="34" t="str">
        <f>_xlfn.XLOOKUP(B1625,[2]CALCULATION!$B:$B,[2]CALCULATION!$H:$H,"")</f>
        <v>ZTE</v>
      </c>
      <c r="I1625" s="28">
        <v>0</v>
      </c>
      <c r="J1625" s="28">
        <v>0</v>
      </c>
      <c r="K1625" s="28">
        <v>0</v>
      </c>
      <c r="L1625" s="28">
        <v>2.1223743197701598E-3</v>
      </c>
      <c r="M1625" s="28">
        <v>0</v>
      </c>
      <c r="N1625" s="28">
        <v>0</v>
      </c>
      <c r="O1625" s="28">
        <v>0</v>
      </c>
      <c r="P1625" s="28">
        <v>0</v>
      </c>
      <c r="Q1625" s="28">
        <v>0</v>
      </c>
      <c r="R1625" s="28">
        <v>0</v>
      </c>
      <c r="S1625" s="93">
        <v>16.420257224633534</v>
      </c>
      <c r="T1625" s="93">
        <f>_xlfn.XLOOKUP(B1625,'[3]Nur des jours'!$B:$B,'[3]Nur des jours'!$U:$U,"")</f>
        <v>0</v>
      </c>
      <c r="U1625" s="93">
        <v>0</v>
      </c>
      <c r="V1625" s="93">
        <v>0</v>
      </c>
      <c r="W1625" s="93">
        <v>0</v>
      </c>
      <c r="X1625" s="93">
        <v>0</v>
      </c>
      <c r="Y1625" s="93">
        <v>0</v>
      </c>
      <c r="Z1625" s="93">
        <v>0</v>
      </c>
      <c r="AA1625" s="93">
        <v>0</v>
      </c>
      <c r="AB1625" s="93">
        <v>0</v>
      </c>
      <c r="AC1625" s="93">
        <f>_xlfn.XLOOKUP(B1625,'[3]Nur des jours'!$B:$B,'[3]Nur des jours'!$N:$N,"")</f>
        <v>0</v>
      </c>
      <c r="AD1625" s="93">
        <v>0</v>
      </c>
      <c r="AE1625" s="93">
        <v>0</v>
      </c>
      <c r="AF1625" s="93">
        <v>0</v>
      </c>
      <c r="AG1625" s="93"/>
      <c r="AH1625" s="93">
        <v>0</v>
      </c>
      <c r="AI1625" s="93">
        <v>0</v>
      </c>
      <c r="AJ1625" s="93">
        <v>0</v>
      </c>
      <c r="AK1625" s="93">
        <v>0</v>
      </c>
      <c r="AL1625" s="93">
        <v>0</v>
      </c>
      <c r="AM1625" s="49" t="s">
        <v>5559</v>
      </c>
      <c r="AN1625" s="49"/>
      <c r="AO1625" s="48" t="str" cm="1">
        <f t="array" ref="AO1625">IFERROR(_xlfn.IFS(
AQ1625="MPR ISSUE","PDH",
AQ1625="BSS Hardware Issue","BSS",
AQ1625="Sites strategiques, MLL, Pylone, etc.","ENVTECH",
AQ1625="AKTIVCO DEFAUT GE &amp; POWER Cabinet","AKTIVCO",
AQ1625="AKTIVCO Coupure ENEO &amp; Baisse de tension","AKTIVCO GRID ONLY",
AQ1625="Coupure ENEO &amp; Baisse de tension","IHS GRID ONLY",
AQ1625="Defaut GE &amp; POWER Cabinet","IHS",
AQ1625="Sharing","Partners",
AQ1625="Sites strategiques &amp; DataCenter","SST &amp; DC",
AQ1625="Exclu","Exclu",
AQ1625="SAT","SAT",
AQ1625="SPARE-ISSUE","SPARE-ISSUE",
AQ1625="Fiber CAmtel","TRANS_FO_CAMTEL",
AQ1625="Fiber AOF","Fiber AOF",
AQ1625="Projet OCM (HUAWEI)","TRAVAUX-HUAWEI",
AQ1625="Projet OCM (NOKIA)","TRAVAUX-NOKIA",
AQ1625="ACCESS-ISSUE","ACCESS-ISSUE",
AQ1625="Projet OCM (ZTE, NOKIA, autres projets)","TRAVAUX OCM",
AQ1625="No root CAuse","No root cause",
AQ1625="ODU HS","PDH",
AQ1625="IP &amp; VLAN","PDH",
AQ1625="Warehouse HUAWEI","SPARE-ISSUE",
AQ1625="SPARE-HS","SPARE-ISSUE",
AQ1625="Power Telco","BSS",AQ1625="no impacts","no impacts"
),"")</f>
        <v>No root cause</v>
      </c>
      <c r="AP1625" s="48" t="str" cm="1">
        <f t="array" ref="AP1625">IFERROR(_xlfn.IFS(
AQ1625="MPR ISSUE","TX ISSUE",
AQ1625="BSS Hardware Issue","RAN ISSUE",
AQ1625="Sites strategiques, MLL, Pylone, etc.","ENVTECH",
AQ1625="AKTIVCO DEFAUT GE &amp; POWER Cabinet","POWER ISSUE",
AQ1625="AKTIVCO Coupure ENEO &amp; Baisse de tension","POWER ISSUE",
AQ1625="Coupure ENEO &amp; Baisse de tension","POWER ISSUE",
AQ1625="Defaut GE &amp; POWER Cabinet","POWER ISSUE",
AQ1625="Sharing","POWER ISSUE",
AQ1625="Sites strategiques &amp; DataCenter","POWER ISSUE",
AQ1625="Exclu","Exclu",
AQ1625="SAT","TX ISSUE",
AQ1625="SPARE-ISSUE","SPARE-ISSUE",
AQ1625="Fiber CAmtel","TX ISSUE",
AQ1625="Fiber AOF","TX ISSUE",
AQ1625="Projet OCM (HUAWEI)","TRAVAUX-HUAWEI",
AQ1625="Projet OCM (NOKIA)","TRAVAUX -NOKIA",
AQ1625="ACCESS-ISSUE","ACCESS-ISSUE",
AQ1625="Projet OCM (ZTE, NOKIA, autres projets)","TRAVAUX OCM",
AQ1625="No root CAuse","No root cause",
AQ1625="ODU HS","TX ISSUE",
AQ1625="IP &amp; VLAN","TX ISSUE",
AQ1625="Warehouse HUAWEI","SPARE-ISSUE",
AQ1625="SPARE-HS","SPARE-ISSUE",
AQ1625="Power Telco","RAN ISSUE",AQ1625="no impacts","no impacts"
),"")</f>
        <v>No root cause</v>
      </c>
      <c r="AQ1625" s="126" t="s">
        <v>5344</v>
      </c>
      <c r="AR1625" s="48" t="str" cm="1">
        <f t="array" ref="AR1625">IFERROR(_xlfn.IFS(
AQ1625="MPR ISSUE","ACTIVE",
AQ1625="BSS Hardware Issue","ACTIVE",
AQ1625="Sites strategiques, MLL, Pylone, etc.","PASSIVE",
AQ1625="AKTIVCO DEFAUT GE &amp; POWER Cabinet","PASSIVE",
AQ1625="AKTIVCO Coupure ENEO &amp; Baisse de tension","PASSIVE",
AQ1625="Coupure ENEO &amp; Baisse de tension","PASSIVE",
AQ1625="Defaut GE &amp; POWER Cabinet","PASSIVE",
AQ1625="Sharing","PASSIVE",
AQ1625="Sites strategiques &amp; DataCenter","PASSIVE",
AQ1625="Exclu","Exclu",
AQ1625="SAT","ACTIVE",
AQ1625="SPARE-ISSUE","SPARE-ISSUE",
AQ1625="Fiber CAmtel","ACTIVE",
AQ1625="Fiber AOF","ACTIVE",
AQ1625="Projet OCM (HUAWEI)","PLANNED WORKS",
AQ1625="Projet OCM (NOKIA)","PLANNED WORKS",
AQ1625="ACCESS-ISSUE","ACCESS-ISSUE",
AQ1625="Projet OCM (ZTE, NOKIA, autres projets)","PLANNED WORKS",
AQ1625="No root CAuse","No root cause",
AQ1625="ODU HS","ACTIVE",
AQ1625="IP &amp; VLAN","ACTIVE",
AQ1625="Warehouse HUAWEI","SPARE-ISSUE",
AQ1625="SPARE-HS","SPARE-ISSUE",
AQ1625="Power Telco","ACTIVE", AQ1625="no impacts","no impacts"
),"")</f>
        <v>No root cause</v>
      </c>
      <c r="AS1625" s="92" t="s">
        <v>5537</v>
      </c>
      <c r="AT1625" s="98" t="s">
        <v>2289</v>
      </c>
      <c r="AV1625" s="17" t="s">
        <v>5537</v>
      </c>
      <c r="AW1625" s="7" t="s">
        <v>5537</v>
      </c>
      <c r="AX1625" s="6" t="s">
        <v>5537</v>
      </c>
      <c r="AY1625" s="7"/>
      <c r="AZ1625" s="3" t="s">
        <v>5537</v>
      </c>
      <c r="BA1625" s="18" t="s">
        <v>5537</v>
      </c>
      <c r="BB1625" s="18" t="s">
        <v>5537</v>
      </c>
      <c r="BC1625" s="18" t="s">
        <v>5537</v>
      </c>
      <c r="BD1625" s="18" t="s">
        <v>5537</v>
      </c>
      <c r="BE1625" s="18" t="s">
        <v>5537</v>
      </c>
      <c r="BF1625" s="18" t="s">
        <v>5537</v>
      </c>
      <c r="BG1625" s="18" t="s">
        <v>5537</v>
      </c>
      <c r="BH1625" s="18" t="s">
        <v>5537</v>
      </c>
      <c r="BI1625" s="18" t="s">
        <v>5537</v>
      </c>
      <c r="BJ1625" s="18" t="s">
        <v>5537</v>
      </c>
      <c r="BK1625" s="18" t="s">
        <v>5537</v>
      </c>
      <c r="BL1625" s="9" t="s">
        <v>5537</v>
      </c>
      <c r="BM1625" s="14" t="s">
        <v>5537</v>
      </c>
      <c r="BN1625" s="14" t="s">
        <v>5537</v>
      </c>
      <c r="BO1625" s="14" t="str">
        <f>_xlfn.XLOOKUP(B1625,'[4]cell downs 18042026 17h'!$B:$B,'[4]cell downs 18042026 17h'!$B:$B,"")</f>
        <v/>
      </c>
      <c r="BP1625" s="14" t="str">
        <f>_xlfn.XLOOKUP(B1625,'[5]Cells Huawei 19042026 15h'!$B:$B,'[5]Cells Huawei 19042026 15h'!$B:$B,"")</f>
        <v/>
      </c>
      <c r="BQ1625" s="9" t="str">
        <f>_xlfn.XLOOKUP(B1625,'[6]cells down 19042026 9H40'!$B:$B,'[6]cells down 19042026 9H40'!$B:$B,"")</f>
        <v/>
      </c>
      <c r="BR1625" s="9" t="s">
        <v>5537</v>
      </c>
      <c r="BS1625" s="9" t="s">
        <v>12</v>
      </c>
      <c r="BT1625" s="108"/>
    </row>
    <row r="1626" spans="1:72" s="121" customFormat="1" ht="22" customHeight="1" x14ac:dyDescent="0.35">
      <c r="A1626" s="1" t="s">
        <v>2111</v>
      </c>
      <c r="B1626" s="8" t="s">
        <v>2112</v>
      </c>
      <c r="C1626" s="3" t="str">
        <f>_xlfn.XLOOKUP(B1626,'[1]daily break down'!$D:$D,'[1]daily break down'!$E:$E,"")</f>
        <v>Douala</v>
      </c>
      <c r="D1626" s="1" t="s">
        <v>11</v>
      </c>
      <c r="E1626" s="1" t="s">
        <v>145</v>
      </c>
      <c r="F1626" s="3" t="s">
        <v>31</v>
      </c>
      <c r="G1626" s="1" t="s">
        <v>32</v>
      </c>
      <c r="H1626" s="34" t="str">
        <f>_xlfn.XLOOKUP(B1626,[2]CALCULATION!$B:$B,[2]CALCULATION!$H:$H,"")</f>
        <v>ZTE</v>
      </c>
      <c r="I1626" s="28">
        <v>0</v>
      </c>
      <c r="J1626" s="28">
        <v>0</v>
      </c>
      <c r="K1626" s="28">
        <v>0</v>
      </c>
      <c r="L1626" s="28">
        <v>4.9634666255746458</v>
      </c>
      <c r="M1626" s="28">
        <v>0</v>
      </c>
      <c r="N1626" s="28">
        <v>0</v>
      </c>
      <c r="O1626" s="28">
        <v>0</v>
      </c>
      <c r="P1626" s="28">
        <v>0</v>
      </c>
      <c r="Q1626" s="28">
        <v>0</v>
      </c>
      <c r="R1626" s="28">
        <v>0</v>
      </c>
      <c r="S1626" s="93">
        <v>6.7972515430909812</v>
      </c>
      <c r="T1626" s="93">
        <f>_xlfn.XLOOKUP(B1626,'[3]Nur des jours'!$B:$B,'[3]Nur des jours'!$U:$U,"")</f>
        <v>0</v>
      </c>
      <c r="U1626" s="93">
        <v>0</v>
      </c>
      <c r="V1626" s="93">
        <v>0</v>
      </c>
      <c r="W1626" s="93">
        <v>0</v>
      </c>
      <c r="X1626" s="93">
        <v>0</v>
      </c>
      <c r="Y1626" s="93">
        <v>0</v>
      </c>
      <c r="Z1626" s="93">
        <v>0</v>
      </c>
      <c r="AA1626" s="93">
        <v>0</v>
      </c>
      <c r="AB1626" s="93">
        <v>0</v>
      </c>
      <c r="AC1626" s="93">
        <f>_xlfn.XLOOKUP(B1626,'[3]Nur des jours'!$B:$B,'[3]Nur des jours'!$N:$N,"")</f>
        <v>0</v>
      </c>
      <c r="AD1626" s="93">
        <v>0</v>
      </c>
      <c r="AE1626" s="93">
        <v>0</v>
      </c>
      <c r="AF1626" s="93">
        <v>0</v>
      </c>
      <c r="AG1626" s="93"/>
      <c r="AH1626" s="93">
        <v>0</v>
      </c>
      <c r="AI1626" s="93">
        <v>0</v>
      </c>
      <c r="AJ1626" s="93">
        <v>0</v>
      </c>
      <c r="AK1626" s="93">
        <v>0</v>
      </c>
      <c r="AL1626" s="93">
        <v>0</v>
      </c>
      <c r="AM1626" s="49" t="s">
        <v>5559</v>
      </c>
      <c r="AN1626" s="49"/>
      <c r="AO1626" s="48" t="str" cm="1">
        <f t="array" ref="AO1626">IFERROR(_xlfn.IFS(
AQ1626="MPR ISSUE","PDH",
AQ1626="BSS Hardware Issue","BSS",
AQ1626="Sites strategiques, MLL, Pylone, etc.","ENVTECH",
AQ1626="AKTIVCO DEFAUT GE &amp; POWER Cabinet","AKTIVCO",
AQ1626="AKTIVCO Coupure ENEO &amp; Baisse de tension","AKTIVCO GRID ONLY",
AQ1626="Coupure ENEO &amp; Baisse de tension","IHS GRID ONLY",
AQ1626="Defaut GE &amp; POWER Cabinet","IHS",
AQ1626="Sharing","Partners",
AQ1626="Sites strategiques &amp; DataCenter","SST &amp; DC",
AQ1626="Exclu","Exclu",
AQ1626="SAT","SAT",
AQ1626="SPARE-ISSUE","SPARE-ISSUE",
AQ1626="Fiber CAmtel","TRANS_FO_CAMTEL",
AQ1626="Fiber AOF","Fiber AOF",
AQ1626="Projet OCM (HUAWEI)","TRAVAUX-HUAWEI",
AQ1626="Projet OCM (NOKIA)","TRAVAUX-NOKIA",
AQ1626="ACCESS-ISSUE","ACCESS-ISSUE",
AQ1626="Projet OCM (ZTE, NOKIA, autres projets)","TRAVAUX OCM",
AQ1626="No root CAuse","No root cause",
AQ1626="ODU HS","PDH",
AQ1626="IP &amp; VLAN","PDH",
AQ1626="Warehouse HUAWEI","SPARE-ISSUE",
AQ1626="SPARE-HS","SPARE-ISSUE",
AQ1626="Power Telco","BSS",AQ1626="no impacts","no impacts"
),"")</f>
        <v>No root cause</v>
      </c>
      <c r="AP1626" s="48" t="str" cm="1">
        <f t="array" ref="AP1626">IFERROR(_xlfn.IFS(
AQ1626="MPR ISSUE","TX ISSUE",
AQ1626="BSS Hardware Issue","RAN ISSUE",
AQ1626="Sites strategiques, MLL, Pylone, etc.","ENVTECH",
AQ1626="AKTIVCO DEFAUT GE &amp; POWER Cabinet","POWER ISSUE",
AQ1626="AKTIVCO Coupure ENEO &amp; Baisse de tension","POWER ISSUE",
AQ1626="Coupure ENEO &amp; Baisse de tension","POWER ISSUE",
AQ1626="Defaut GE &amp; POWER Cabinet","POWER ISSUE",
AQ1626="Sharing","POWER ISSUE",
AQ1626="Sites strategiques &amp; DataCenter","POWER ISSUE",
AQ1626="Exclu","Exclu",
AQ1626="SAT","TX ISSUE",
AQ1626="SPARE-ISSUE","SPARE-ISSUE",
AQ1626="Fiber CAmtel","TX ISSUE",
AQ1626="Fiber AOF","TX ISSUE",
AQ1626="Projet OCM (HUAWEI)","TRAVAUX-HUAWEI",
AQ1626="Projet OCM (NOKIA)","TRAVAUX -NOKIA",
AQ1626="ACCESS-ISSUE","ACCESS-ISSUE",
AQ1626="Projet OCM (ZTE, NOKIA, autres projets)","TRAVAUX OCM",
AQ1626="No root CAuse","No root cause",
AQ1626="ODU HS","TX ISSUE",
AQ1626="IP &amp; VLAN","TX ISSUE",
AQ1626="Warehouse HUAWEI","SPARE-ISSUE",
AQ1626="SPARE-HS","SPARE-ISSUE",
AQ1626="Power Telco","RAN ISSUE",AQ1626="no impacts","no impacts"
),"")</f>
        <v>No root cause</v>
      </c>
      <c r="AQ1626" s="126" t="s">
        <v>5344</v>
      </c>
      <c r="AR1626" s="48" t="str" cm="1">
        <f t="array" ref="AR1626">IFERROR(_xlfn.IFS(
AQ1626="MPR ISSUE","ACTIVE",
AQ1626="BSS Hardware Issue","ACTIVE",
AQ1626="Sites strategiques, MLL, Pylone, etc.","PASSIVE",
AQ1626="AKTIVCO DEFAUT GE &amp; POWER Cabinet","PASSIVE",
AQ1626="AKTIVCO Coupure ENEO &amp; Baisse de tension","PASSIVE",
AQ1626="Coupure ENEO &amp; Baisse de tension","PASSIVE",
AQ1626="Defaut GE &amp; POWER Cabinet","PASSIVE",
AQ1626="Sharing","PASSIVE",
AQ1626="Sites strategiques &amp; DataCenter","PASSIVE",
AQ1626="Exclu","Exclu",
AQ1626="SAT","ACTIVE",
AQ1626="SPARE-ISSUE","SPARE-ISSUE",
AQ1626="Fiber CAmtel","ACTIVE",
AQ1626="Fiber AOF","ACTIVE",
AQ1626="Projet OCM (HUAWEI)","PLANNED WORKS",
AQ1626="Projet OCM (NOKIA)","PLANNED WORKS",
AQ1626="ACCESS-ISSUE","ACCESS-ISSUE",
AQ1626="Projet OCM (ZTE, NOKIA, autres projets)","PLANNED WORKS",
AQ1626="No root CAuse","No root cause",
AQ1626="ODU HS","ACTIVE",
AQ1626="IP &amp; VLAN","ACTIVE",
AQ1626="Warehouse HUAWEI","SPARE-ISSUE",
AQ1626="SPARE-HS","SPARE-ISSUE",
AQ1626="Power Telco","ACTIVE", AQ1626="no impacts","no impacts"
),"")</f>
        <v>No root cause</v>
      </c>
      <c r="AS1626" s="92" t="s">
        <v>5537</v>
      </c>
      <c r="AT1626" s="98" t="s">
        <v>2112</v>
      </c>
      <c r="AU1626" s="9"/>
      <c r="AV1626" s="17" t="s">
        <v>5537</v>
      </c>
      <c r="AW1626" s="7" t="s">
        <v>5537</v>
      </c>
      <c r="AX1626" s="6" t="s">
        <v>5537</v>
      </c>
      <c r="AY1626" s="7"/>
      <c r="AZ1626" s="3" t="s">
        <v>5537</v>
      </c>
      <c r="BA1626" s="18" t="s">
        <v>5537</v>
      </c>
      <c r="BB1626" s="18" t="s">
        <v>5537</v>
      </c>
      <c r="BC1626" s="18" t="s">
        <v>5537</v>
      </c>
      <c r="BD1626" s="18" t="s">
        <v>5537</v>
      </c>
      <c r="BE1626" s="18" t="s">
        <v>5537</v>
      </c>
      <c r="BF1626" s="18" t="s">
        <v>5537</v>
      </c>
      <c r="BG1626" s="18" t="s">
        <v>5537</v>
      </c>
      <c r="BH1626" s="18" t="s">
        <v>5537</v>
      </c>
      <c r="BI1626" s="18" t="s">
        <v>5537</v>
      </c>
      <c r="BJ1626" s="18" t="s">
        <v>5537</v>
      </c>
      <c r="BK1626" s="18" t="s">
        <v>5537</v>
      </c>
      <c r="BL1626" s="9" t="s">
        <v>5537</v>
      </c>
      <c r="BM1626" s="14" t="s">
        <v>5537</v>
      </c>
      <c r="BN1626" s="14" t="s">
        <v>5537</v>
      </c>
      <c r="BO1626" s="14" t="str">
        <f>_xlfn.XLOOKUP(B1626,'[4]cell downs 18042026 17h'!$B:$B,'[4]cell downs 18042026 17h'!$B:$B,"")</f>
        <v/>
      </c>
      <c r="BP1626" s="14" t="str">
        <f>_xlfn.XLOOKUP(B1626,'[5]Cells Huawei 19042026 15h'!$B:$B,'[5]Cells Huawei 19042026 15h'!$B:$B,"")</f>
        <v/>
      </c>
      <c r="BQ1626" s="9" t="str">
        <f>_xlfn.XLOOKUP(B1626,'[6]cells down 19042026 9H40'!$B:$B,'[6]cells down 19042026 9H40'!$B:$B,"")</f>
        <v/>
      </c>
      <c r="BR1626" s="9" t="s">
        <v>2112</v>
      </c>
      <c r="BS1626" s="121" t="s">
        <v>318</v>
      </c>
      <c r="BT1626" s="124"/>
    </row>
    <row r="1627" spans="1:72" s="9" customFormat="1" x14ac:dyDescent="0.35">
      <c r="A1627" s="1" t="s">
        <v>2695</v>
      </c>
      <c r="B1627" s="8" t="s">
        <v>2696</v>
      </c>
      <c r="C1627" s="3" t="str">
        <f>_xlfn.XLOOKUP(B1627,'[1]daily break down'!$D:$D,'[1]daily break down'!$E:$E,"")</f>
        <v>Douala</v>
      </c>
      <c r="D1627" s="1" t="s">
        <v>11</v>
      </c>
      <c r="E1627" s="1" t="s">
        <v>12</v>
      </c>
      <c r="F1627" s="3" t="s">
        <v>31</v>
      </c>
      <c r="G1627" s="1" t="s">
        <v>32</v>
      </c>
      <c r="H1627" s="34" t="str">
        <f>_xlfn.XLOOKUP(B1627,[2]CALCULATION!$B:$B,[2]CALCULATION!$H:$H,"")</f>
        <v>ZTE</v>
      </c>
      <c r="I1627" s="28">
        <v>3.0819015332460129</v>
      </c>
      <c r="J1627" s="28">
        <v>3.0819015332460129</v>
      </c>
      <c r="K1627" s="28">
        <v>3.0819015332460129</v>
      </c>
      <c r="L1627" s="28">
        <v>3.0819015332460129</v>
      </c>
      <c r="M1627" s="28">
        <v>3.0819015332460129</v>
      </c>
      <c r="N1627" s="28">
        <v>3.0819015332460129</v>
      </c>
      <c r="O1627" s="28">
        <v>3.0819015332460129</v>
      </c>
      <c r="P1627" s="28">
        <v>3.0819015332460129</v>
      </c>
      <c r="Q1627" s="28">
        <v>2.4736005170745905</v>
      </c>
      <c r="R1627" s="28">
        <v>0</v>
      </c>
      <c r="S1627" s="93">
        <v>6.5100711120242662</v>
      </c>
      <c r="T1627" s="93">
        <f>_xlfn.XLOOKUP(B1627,'[3]Nur des jours'!$B:$B,'[3]Nur des jours'!$U:$U,"")</f>
        <v>0</v>
      </c>
      <c r="U1627" s="93">
        <v>0</v>
      </c>
      <c r="V1627" s="93">
        <v>0</v>
      </c>
      <c r="W1627" s="93">
        <v>0</v>
      </c>
      <c r="X1627" s="93">
        <v>0</v>
      </c>
      <c r="Y1627" s="93">
        <v>0</v>
      </c>
      <c r="Z1627" s="93">
        <v>0</v>
      </c>
      <c r="AA1627" s="93">
        <v>0</v>
      </c>
      <c r="AB1627" s="93">
        <v>0</v>
      </c>
      <c r="AC1627" s="93">
        <f>_xlfn.XLOOKUP(B1627,'[3]Nur des jours'!$B:$B,'[3]Nur des jours'!$N:$N,"")</f>
        <v>0</v>
      </c>
      <c r="AD1627" s="93">
        <v>0</v>
      </c>
      <c r="AE1627" s="93">
        <v>0</v>
      </c>
      <c r="AF1627" s="93">
        <v>0</v>
      </c>
      <c r="AG1627" s="93"/>
      <c r="AH1627" s="93">
        <v>0</v>
      </c>
      <c r="AI1627" s="93">
        <v>0</v>
      </c>
      <c r="AJ1627" s="93">
        <v>0</v>
      </c>
      <c r="AK1627" s="93">
        <v>0</v>
      </c>
      <c r="AL1627" s="93">
        <v>0</v>
      </c>
      <c r="AM1627" s="49" t="s">
        <v>5559</v>
      </c>
      <c r="AN1627" s="49"/>
      <c r="AO1627" s="48" t="str" cm="1">
        <f t="array" ref="AO1627">IFERROR(_xlfn.IFS(
AQ1627="MPR ISSUE","PDH",
AQ1627="BSS Hardware Issue","BSS",
AQ1627="Sites strategiques, MLL, Pylone, etc.","ENVTECH",
AQ1627="AKTIVCO DEFAUT GE &amp; POWER Cabinet","AKTIVCO",
AQ1627="AKTIVCO Coupure ENEO &amp; Baisse de tension","AKTIVCO GRID ONLY",
AQ1627="Coupure ENEO &amp; Baisse de tension","IHS GRID ONLY",
AQ1627="Defaut GE &amp; POWER Cabinet","IHS",
AQ1627="Sharing","Partners",
AQ1627="Sites strategiques &amp; DataCenter","SST &amp; DC",
AQ1627="Exclu","Exclu",
AQ1627="SAT","SAT",
AQ1627="SPARE-ISSUE","SPARE-ISSUE",
AQ1627="Fiber CAmtel","TRANS_FO_CAMTEL",
AQ1627="Fiber AOF","Fiber AOF",
AQ1627="Projet OCM (HUAWEI)","TRAVAUX-HUAWEI",
AQ1627="Projet OCM (NOKIA)","TRAVAUX-NOKIA",
AQ1627="ACCESS-ISSUE","ACCESS-ISSUE",
AQ1627="Projet OCM (ZTE, NOKIA, autres projets)","TRAVAUX OCM",
AQ1627="No root CAuse","No root cause",
AQ1627="ODU HS","PDH",
AQ1627="IP &amp; VLAN","PDH",
AQ1627="Warehouse HUAWEI","SPARE-ISSUE",
AQ1627="SPARE-HS","SPARE-ISSUE",
AQ1627="Power Telco","BSS",AQ1627="no impacts","no impacts"
),"")</f>
        <v>No root cause</v>
      </c>
      <c r="AP1627" s="48" t="str" cm="1">
        <f t="array" ref="AP1627">IFERROR(_xlfn.IFS(
AQ1627="MPR ISSUE","TX ISSUE",
AQ1627="BSS Hardware Issue","RAN ISSUE",
AQ1627="Sites strategiques, MLL, Pylone, etc.","ENVTECH",
AQ1627="AKTIVCO DEFAUT GE &amp; POWER Cabinet","POWER ISSUE",
AQ1627="AKTIVCO Coupure ENEO &amp; Baisse de tension","POWER ISSUE",
AQ1627="Coupure ENEO &amp; Baisse de tension","POWER ISSUE",
AQ1627="Defaut GE &amp; POWER Cabinet","POWER ISSUE",
AQ1627="Sharing","POWER ISSUE",
AQ1627="Sites strategiques &amp; DataCenter","POWER ISSUE",
AQ1627="Exclu","Exclu",
AQ1627="SAT","TX ISSUE",
AQ1627="SPARE-ISSUE","SPARE-ISSUE",
AQ1627="Fiber CAmtel","TX ISSUE",
AQ1627="Fiber AOF","TX ISSUE",
AQ1627="Projet OCM (HUAWEI)","TRAVAUX-HUAWEI",
AQ1627="Projet OCM (NOKIA)","TRAVAUX -NOKIA",
AQ1627="ACCESS-ISSUE","ACCESS-ISSUE",
AQ1627="Projet OCM (ZTE, NOKIA, autres projets)","TRAVAUX OCM",
AQ1627="No root CAuse","No root cause",
AQ1627="ODU HS","TX ISSUE",
AQ1627="IP &amp; VLAN","TX ISSUE",
AQ1627="Warehouse HUAWEI","SPARE-ISSUE",
AQ1627="SPARE-HS","SPARE-ISSUE",
AQ1627="Power Telco","RAN ISSUE",AQ1627="no impacts","no impacts"
),"")</f>
        <v>No root cause</v>
      </c>
      <c r="AQ1627" s="126" t="s">
        <v>5344</v>
      </c>
      <c r="AR1627" s="48" t="str" cm="1">
        <f t="array" ref="AR1627">IFERROR(_xlfn.IFS(
AQ1627="MPR ISSUE","ACTIVE",
AQ1627="BSS Hardware Issue","ACTIVE",
AQ1627="Sites strategiques, MLL, Pylone, etc.","PASSIVE",
AQ1627="AKTIVCO DEFAUT GE &amp; POWER Cabinet","PASSIVE",
AQ1627="AKTIVCO Coupure ENEO &amp; Baisse de tension","PASSIVE",
AQ1627="Coupure ENEO &amp; Baisse de tension","PASSIVE",
AQ1627="Defaut GE &amp; POWER Cabinet","PASSIVE",
AQ1627="Sharing","PASSIVE",
AQ1627="Sites strategiques &amp; DataCenter","PASSIVE",
AQ1627="Exclu","Exclu",
AQ1627="SAT","ACTIVE",
AQ1627="SPARE-ISSUE","SPARE-ISSUE",
AQ1627="Fiber CAmtel","ACTIVE",
AQ1627="Fiber AOF","ACTIVE",
AQ1627="Projet OCM (HUAWEI)","PLANNED WORKS",
AQ1627="Projet OCM (NOKIA)","PLANNED WORKS",
AQ1627="ACCESS-ISSUE","ACCESS-ISSUE",
AQ1627="Projet OCM (ZTE, NOKIA, autres projets)","PLANNED WORKS",
AQ1627="No root CAuse","No root cause",
AQ1627="ODU HS","ACTIVE",
AQ1627="IP &amp; VLAN","ACTIVE",
AQ1627="Warehouse HUAWEI","SPARE-ISSUE",
AQ1627="SPARE-HS","SPARE-ISSUE",
AQ1627="Power Telco","ACTIVE", AQ1627="no impacts","no impacts"
),"")</f>
        <v>No root cause</v>
      </c>
      <c r="AS1627" s="92" t="s">
        <v>5537</v>
      </c>
      <c r="AT1627" s="98" t="s">
        <v>2696</v>
      </c>
      <c r="AV1627" s="17" t="s">
        <v>5537</v>
      </c>
      <c r="AW1627" s="7" t="s">
        <v>5537</v>
      </c>
      <c r="AX1627" s="6" t="s">
        <v>5537</v>
      </c>
      <c r="AY1627" s="7"/>
      <c r="AZ1627" s="3" t="s">
        <v>5537</v>
      </c>
      <c r="BA1627" s="18" t="s">
        <v>5537</v>
      </c>
      <c r="BB1627" s="18" t="s">
        <v>5537</v>
      </c>
      <c r="BC1627" s="18" t="s">
        <v>5537</v>
      </c>
      <c r="BD1627" s="18" t="s">
        <v>5537</v>
      </c>
      <c r="BE1627" s="18" t="s">
        <v>5537</v>
      </c>
      <c r="BF1627" s="18" t="s">
        <v>5537</v>
      </c>
      <c r="BG1627" s="18" t="s">
        <v>5537</v>
      </c>
      <c r="BH1627" s="18" t="s">
        <v>5537</v>
      </c>
      <c r="BI1627" s="18" t="s">
        <v>5537</v>
      </c>
      <c r="BJ1627" s="18" t="s">
        <v>5537</v>
      </c>
      <c r="BK1627" s="18" t="s">
        <v>5537</v>
      </c>
      <c r="BL1627" s="9" t="s">
        <v>5537</v>
      </c>
      <c r="BM1627" s="14" t="s">
        <v>5537</v>
      </c>
      <c r="BN1627" s="14" t="s">
        <v>5537</v>
      </c>
      <c r="BO1627" s="14" t="str">
        <f>_xlfn.XLOOKUP(B1627,'[4]cell downs 18042026 17h'!$B:$B,'[4]cell downs 18042026 17h'!$B:$B,"")</f>
        <v/>
      </c>
      <c r="BP1627" s="14" t="str">
        <f>_xlfn.XLOOKUP(B1627,'[5]Cells Huawei 19042026 15h'!$B:$B,'[5]Cells Huawei 19042026 15h'!$B:$B,"")</f>
        <v/>
      </c>
      <c r="BQ1627" s="9" t="str">
        <f>_xlfn.XLOOKUP(B1627,'[6]cells down 19042026 9H40'!$B:$B,'[6]cells down 19042026 9H40'!$B:$B,"")</f>
        <v>LIT_139</v>
      </c>
      <c r="BR1627" s="9" t="s">
        <v>5537</v>
      </c>
      <c r="BS1627" s="9" t="s">
        <v>594</v>
      </c>
      <c r="BT1627" s="108"/>
    </row>
    <row r="1628" spans="1:72" s="9" customFormat="1" x14ac:dyDescent="0.35">
      <c r="A1628" s="1" t="s">
        <v>1614</v>
      </c>
      <c r="B1628" s="8" t="s">
        <v>1615</v>
      </c>
      <c r="C1628" s="3" t="str">
        <f>_xlfn.XLOOKUP(B1628,'[1]daily break down'!$D:$D,'[1]daily break down'!$E:$E,"")</f>
        <v>NORD-OUEST</v>
      </c>
      <c r="D1628" s="1" t="s">
        <v>11</v>
      </c>
      <c r="E1628" s="1" t="s">
        <v>12</v>
      </c>
      <c r="F1628" s="3" t="s">
        <v>51</v>
      </c>
      <c r="G1628" s="1" t="s">
        <v>52</v>
      </c>
      <c r="H1628" s="32" t="str">
        <f>_xlfn.XLOOKUP(B1628,[2]CALCULATION!$B:$B,[2]CALCULATION!$H:$H,"")</f>
        <v>Huawei</v>
      </c>
      <c r="I1628" s="28">
        <v>4.5670998450488396</v>
      </c>
      <c r="J1628" s="28">
        <v>2.3213246184006642</v>
      </c>
      <c r="K1628" s="28">
        <v>0.16452859747797724</v>
      </c>
      <c r="L1628" s="28">
        <v>0</v>
      </c>
      <c r="M1628" s="28">
        <v>0</v>
      </c>
      <c r="N1628" s="28">
        <v>7.3837224234019052E-3</v>
      </c>
      <c r="O1628" s="28">
        <v>0</v>
      </c>
      <c r="P1628" s="28">
        <v>0</v>
      </c>
      <c r="Q1628" s="28">
        <v>0</v>
      </c>
      <c r="R1628" s="28">
        <v>0</v>
      </c>
      <c r="S1628" s="93">
        <v>4.9592932172483764</v>
      </c>
      <c r="T1628" s="93">
        <f>_xlfn.XLOOKUP(B1628,'[3]Nur des jours'!$B:$B,'[3]Nur des jours'!$U:$U,"")</f>
        <v>0</v>
      </c>
      <c r="U1628" s="93">
        <v>0</v>
      </c>
      <c r="V1628" s="93">
        <v>0</v>
      </c>
      <c r="W1628" s="93">
        <v>0</v>
      </c>
      <c r="X1628" s="93">
        <v>0</v>
      </c>
      <c r="Y1628" s="93">
        <v>0</v>
      </c>
      <c r="Z1628" s="93">
        <v>0.2626215282236547</v>
      </c>
      <c r="AA1628" s="93">
        <v>0</v>
      </c>
      <c r="AB1628" s="93">
        <v>0</v>
      </c>
      <c r="AC1628" s="93">
        <f>_xlfn.XLOOKUP(B1628,'[3]Nur des jours'!$B:$B,'[3]Nur des jours'!$N:$N,"")</f>
        <v>0</v>
      </c>
      <c r="AD1628" s="93">
        <v>0</v>
      </c>
      <c r="AE1628" s="93">
        <v>0</v>
      </c>
      <c r="AF1628" s="93">
        <v>0</v>
      </c>
      <c r="AG1628" s="93"/>
      <c r="AH1628" s="93">
        <v>0</v>
      </c>
      <c r="AI1628" s="93">
        <v>0</v>
      </c>
      <c r="AJ1628" s="93">
        <v>0</v>
      </c>
      <c r="AK1628" s="93">
        <v>0</v>
      </c>
      <c r="AL1628" s="93">
        <v>0</v>
      </c>
      <c r="AM1628" s="49" t="s">
        <v>5559</v>
      </c>
      <c r="AN1628" s="49"/>
      <c r="AO1628" s="48" t="str" cm="1">
        <f t="array" ref="AO1628">IFERROR(_xlfn.IFS(
AQ1628="MPR ISSUE","PDH",
AQ1628="BSS Hardware Issue","BSS",
AQ1628="Sites strategiques, MLL, Pylone, etc.","ENVTECH",
AQ1628="AKTIVCO DEFAUT GE &amp; POWER Cabinet","AKTIVCO",
AQ1628="AKTIVCO Coupure ENEO &amp; Baisse de tension","AKTIVCO GRID ONLY",
AQ1628="Coupure ENEO &amp; Baisse de tension","IHS GRID ONLY",
AQ1628="Defaut GE &amp; POWER Cabinet","IHS",
AQ1628="Sharing","Partners",
AQ1628="Sites strategiques &amp; DataCenter","SST &amp; DC",
AQ1628="Exclu","Exclu",
AQ1628="SAT","SAT",
AQ1628="SPARE-ISSUE","SPARE-ISSUE",
AQ1628="Fiber CAmtel","TRANS_FO_CAMTEL",
AQ1628="Fiber AOF","Fiber AOF",
AQ1628="Projet OCM (HUAWEI)","TRAVAUX-HUAWEI",
AQ1628="Projet OCM (NOKIA)","TRAVAUX-NOKIA",
AQ1628="ACCESS-ISSUE","ACCESS-ISSUE",
AQ1628="Projet OCM (ZTE, NOKIA, autres projets)","TRAVAUX OCM",
AQ1628="No root CAuse","No root cause",
AQ1628="ODU HS","PDH",
AQ1628="IP &amp; VLAN","PDH",
AQ1628="Warehouse HUAWEI","SPARE-ISSUE",
AQ1628="SPARE-HS","SPARE-ISSUE",
AQ1628="Power Telco","BSS",AQ1628="no impacts","no impacts"
),"")</f>
        <v>No root cause</v>
      </c>
      <c r="AP1628" s="48" t="str" cm="1">
        <f t="array" ref="AP1628">IFERROR(_xlfn.IFS(
AQ1628="MPR ISSUE","TX ISSUE",
AQ1628="BSS Hardware Issue","RAN ISSUE",
AQ1628="Sites strategiques, MLL, Pylone, etc.","ENVTECH",
AQ1628="AKTIVCO DEFAUT GE &amp; POWER Cabinet","POWER ISSUE",
AQ1628="AKTIVCO Coupure ENEO &amp; Baisse de tension","POWER ISSUE",
AQ1628="Coupure ENEO &amp; Baisse de tension","POWER ISSUE",
AQ1628="Defaut GE &amp; POWER Cabinet","POWER ISSUE",
AQ1628="Sharing","POWER ISSUE",
AQ1628="Sites strategiques &amp; DataCenter","POWER ISSUE",
AQ1628="Exclu","Exclu",
AQ1628="SAT","TX ISSUE",
AQ1628="SPARE-ISSUE","SPARE-ISSUE",
AQ1628="Fiber CAmtel","TX ISSUE",
AQ1628="Fiber AOF","TX ISSUE",
AQ1628="Projet OCM (HUAWEI)","TRAVAUX-HUAWEI",
AQ1628="Projet OCM (NOKIA)","TRAVAUX -NOKIA",
AQ1628="ACCESS-ISSUE","ACCESS-ISSUE",
AQ1628="Projet OCM (ZTE, NOKIA, autres projets)","TRAVAUX OCM",
AQ1628="No root CAuse","No root cause",
AQ1628="ODU HS","TX ISSUE",
AQ1628="IP &amp; VLAN","TX ISSUE",
AQ1628="Warehouse HUAWEI","SPARE-ISSUE",
AQ1628="SPARE-HS","SPARE-ISSUE",
AQ1628="Power Telco","RAN ISSUE",AQ1628="no impacts","no impacts"
),"")</f>
        <v>No root cause</v>
      </c>
      <c r="AQ1628" s="126" t="s">
        <v>5344</v>
      </c>
      <c r="AR1628" s="48" t="str" cm="1">
        <f t="array" ref="AR1628">IFERROR(_xlfn.IFS(
AQ1628="MPR ISSUE","ACTIVE",
AQ1628="BSS Hardware Issue","ACTIVE",
AQ1628="Sites strategiques, MLL, Pylone, etc.","PASSIVE",
AQ1628="AKTIVCO DEFAUT GE &amp; POWER Cabinet","PASSIVE",
AQ1628="AKTIVCO Coupure ENEO &amp; Baisse de tension","PASSIVE",
AQ1628="Coupure ENEO &amp; Baisse de tension","PASSIVE",
AQ1628="Defaut GE &amp; POWER Cabinet","PASSIVE",
AQ1628="Sharing","PASSIVE",
AQ1628="Sites strategiques &amp; DataCenter","PASSIVE",
AQ1628="Exclu","Exclu",
AQ1628="SAT","ACTIVE",
AQ1628="SPARE-ISSUE","SPARE-ISSUE",
AQ1628="Fiber CAmtel","ACTIVE",
AQ1628="Fiber AOF","ACTIVE",
AQ1628="Projet OCM (HUAWEI)","PLANNED WORKS",
AQ1628="Projet OCM (NOKIA)","PLANNED WORKS",
AQ1628="ACCESS-ISSUE","ACCESS-ISSUE",
AQ1628="Projet OCM (ZTE, NOKIA, autres projets)","PLANNED WORKS",
AQ1628="No root CAuse","No root cause",
AQ1628="ODU HS","ACTIVE",
AQ1628="IP &amp; VLAN","ACTIVE",
AQ1628="Warehouse HUAWEI","SPARE-ISSUE",
AQ1628="SPARE-HS","SPARE-ISSUE",
AQ1628="Power Telco","ACTIVE", AQ1628="no impacts","no impacts"
),"")</f>
        <v>No root cause</v>
      </c>
      <c r="AS1628" s="92" t="s">
        <v>5537</v>
      </c>
      <c r="AT1628" s="98" t="s">
        <v>1615</v>
      </c>
      <c r="AV1628" s="17" t="s">
        <v>5537</v>
      </c>
      <c r="AW1628" s="7" t="s">
        <v>5537</v>
      </c>
      <c r="AX1628" s="6" t="s">
        <v>5537</v>
      </c>
      <c r="AY1628" s="7"/>
      <c r="AZ1628" s="3" t="s">
        <v>5537</v>
      </c>
      <c r="BA1628" s="18" t="s">
        <v>5537</v>
      </c>
      <c r="BB1628" s="18" t="s">
        <v>5537</v>
      </c>
      <c r="BC1628" s="18" t="s">
        <v>5537</v>
      </c>
      <c r="BD1628" s="18" t="s">
        <v>5537</v>
      </c>
      <c r="BE1628" s="18" t="s">
        <v>5537</v>
      </c>
      <c r="BF1628" s="18" t="s">
        <v>5537</v>
      </c>
      <c r="BG1628" s="18" t="s">
        <v>5537</v>
      </c>
      <c r="BH1628" s="18" t="s">
        <v>5537</v>
      </c>
      <c r="BI1628" s="18" t="s">
        <v>5537</v>
      </c>
      <c r="BJ1628" s="18" t="s">
        <v>5537</v>
      </c>
      <c r="BK1628" s="18" t="s">
        <v>5537</v>
      </c>
      <c r="BL1628" s="9" t="s">
        <v>5537</v>
      </c>
      <c r="BM1628" s="14" t="s">
        <v>5537</v>
      </c>
      <c r="BN1628" s="14" t="s">
        <v>5537</v>
      </c>
      <c r="BO1628" s="14" t="str">
        <f>_xlfn.XLOOKUP(B1628,'[4]cell downs 18042026 17h'!$B:$B,'[4]cell downs 18042026 17h'!$B:$B,"")</f>
        <v/>
      </c>
      <c r="BP1628" s="14" t="str">
        <f>_xlfn.XLOOKUP(B1628,'[5]Cells Huawei 19042026 15h'!$B:$B,'[5]Cells Huawei 19042026 15h'!$B:$B,"")</f>
        <v/>
      </c>
      <c r="BQ1628" s="9" t="str">
        <f>_xlfn.XLOOKUP(B1628,'[6]cells down 19042026 9H40'!$B:$B,'[6]cells down 19042026 9H40'!$B:$B,"")</f>
        <v/>
      </c>
      <c r="BR1628" s="9" t="s">
        <v>1615</v>
      </c>
      <c r="BS1628" s="9" t="s">
        <v>594</v>
      </c>
      <c r="BT1628" s="108"/>
    </row>
    <row r="1629" spans="1:72" s="9" customFormat="1" x14ac:dyDescent="0.35">
      <c r="A1629" s="1" t="s">
        <v>2855</v>
      </c>
      <c r="B1629" s="8" t="s">
        <v>2856</v>
      </c>
      <c r="C1629" s="3" t="str">
        <f>_xlfn.XLOOKUP(B1629,'[1]daily break down'!$D:$D,'[1]daily break down'!$E:$E,"")</f>
        <v>Douala</v>
      </c>
      <c r="D1629" s="1" t="s">
        <v>11</v>
      </c>
      <c r="E1629" s="1" t="s">
        <v>12</v>
      </c>
      <c r="F1629" s="3" t="s">
        <v>31</v>
      </c>
      <c r="G1629" s="1" t="s">
        <v>32</v>
      </c>
      <c r="H1629" s="34" t="str">
        <f>_xlfn.XLOOKUP(B1629,[2]CALCULATION!$B:$B,[2]CALCULATION!$H:$H,"")</f>
        <v>ZTE</v>
      </c>
      <c r="I1629" s="28">
        <v>0</v>
      </c>
      <c r="J1629" s="28">
        <v>0</v>
      </c>
      <c r="K1629" s="28">
        <v>0</v>
      </c>
      <c r="L1629" s="28">
        <v>2.1937146330396977E-3</v>
      </c>
      <c r="M1629" s="28">
        <v>0</v>
      </c>
      <c r="N1629" s="28">
        <v>0</v>
      </c>
      <c r="O1629" s="28">
        <v>0</v>
      </c>
      <c r="P1629" s="28">
        <v>0</v>
      </c>
      <c r="Q1629" s="28">
        <v>0.51728861151774996</v>
      </c>
      <c r="R1629" s="28">
        <v>26.773502352803554</v>
      </c>
      <c r="S1629" s="93">
        <v>4.0995354318799864</v>
      </c>
      <c r="T1629" s="93">
        <f>_xlfn.XLOOKUP(B1629,'[3]Nur des jours'!$B:$B,'[3]Nur des jours'!$U:$U,"")</f>
        <v>0</v>
      </c>
      <c r="U1629" s="93">
        <v>0</v>
      </c>
      <c r="V1629" s="93">
        <v>0</v>
      </c>
      <c r="W1629" s="93">
        <v>0</v>
      </c>
      <c r="X1629" s="93">
        <v>0</v>
      </c>
      <c r="Y1629" s="93">
        <v>0</v>
      </c>
      <c r="Z1629" s="93">
        <v>0</v>
      </c>
      <c r="AA1629" s="93">
        <v>0</v>
      </c>
      <c r="AB1629" s="93">
        <v>0</v>
      </c>
      <c r="AC1629" s="93">
        <f>_xlfn.XLOOKUP(B1629,'[3]Nur des jours'!$B:$B,'[3]Nur des jours'!$N:$N,"")</f>
        <v>0</v>
      </c>
      <c r="AD1629" s="93">
        <v>0</v>
      </c>
      <c r="AE1629" s="93">
        <v>0</v>
      </c>
      <c r="AF1629" s="93">
        <v>0</v>
      </c>
      <c r="AG1629" s="93"/>
      <c r="AH1629" s="93">
        <v>0</v>
      </c>
      <c r="AI1629" s="93">
        <v>0</v>
      </c>
      <c r="AJ1629" s="93">
        <v>0</v>
      </c>
      <c r="AK1629" s="93">
        <v>0</v>
      </c>
      <c r="AL1629" s="93">
        <v>0</v>
      </c>
      <c r="AM1629" s="49" t="s">
        <v>5559</v>
      </c>
      <c r="AN1629" s="49"/>
      <c r="AO1629" s="48" t="str" cm="1">
        <f t="array" ref="AO1629">IFERROR(_xlfn.IFS(
AQ1629="MPR ISSUE","PDH",
AQ1629="BSS Hardware Issue","BSS",
AQ1629="Sites strategiques, MLL, Pylone, etc.","ENVTECH",
AQ1629="AKTIVCO DEFAUT GE &amp; POWER Cabinet","AKTIVCO",
AQ1629="AKTIVCO Coupure ENEO &amp; Baisse de tension","AKTIVCO GRID ONLY",
AQ1629="Coupure ENEO &amp; Baisse de tension","IHS GRID ONLY",
AQ1629="Defaut GE &amp; POWER Cabinet","IHS",
AQ1629="Sharing","Partners",
AQ1629="Sites strategiques &amp; DataCenter","SST &amp; DC",
AQ1629="Exclu","Exclu",
AQ1629="SAT","SAT",
AQ1629="SPARE-ISSUE","SPARE-ISSUE",
AQ1629="Fiber CAmtel","TRANS_FO_CAMTEL",
AQ1629="Fiber AOF","Fiber AOF",
AQ1629="Projet OCM (HUAWEI)","TRAVAUX-HUAWEI",
AQ1629="Projet OCM (NOKIA)","TRAVAUX-NOKIA",
AQ1629="ACCESS-ISSUE","ACCESS-ISSUE",
AQ1629="Projet OCM (ZTE, NOKIA, autres projets)","TRAVAUX OCM",
AQ1629="No root CAuse","No root cause",
AQ1629="ODU HS","PDH",
AQ1629="IP &amp; VLAN","PDH",
AQ1629="Warehouse HUAWEI","SPARE-ISSUE",
AQ1629="SPARE-HS","SPARE-ISSUE",
AQ1629="Power Telco","BSS",AQ1629="no impacts","no impacts"
),"")</f>
        <v>No root cause</v>
      </c>
      <c r="AP1629" s="48" t="str" cm="1">
        <f t="array" ref="AP1629">IFERROR(_xlfn.IFS(
AQ1629="MPR ISSUE","TX ISSUE",
AQ1629="BSS Hardware Issue","RAN ISSUE",
AQ1629="Sites strategiques, MLL, Pylone, etc.","ENVTECH",
AQ1629="AKTIVCO DEFAUT GE &amp; POWER Cabinet","POWER ISSUE",
AQ1629="AKTIVCO Coupure ENEO &amp; Baisse de tension","POWER ISSUE",
AQ1629="Coupure ENEO &amp; Baisse de tension","POWER ISSUE",
AQ1629="Defaut GE &amp; POWER Cabinet","POWER ISSUE",
AQ1629="Sharing","POWER ISSUE",
AQ1629="Sites strategiques &amp; DataCenter","POWER ISSUE",
AQ1629="Exclu","Exclu",
AQ1629="SAT","TX ISSUE",
AQ1629="SPARE-ISSUE","SPARE-ISSUE",
AQ1629="Fiber CAmtel","TX ISSUE",
AQ1629="Fiber AOF","TX ISSUE",
AQ1629="Projet OCM (HUAWEI)","TRAVAUX-HUAWEI",
AQ1629="Projet OCM (NOKIA)","TRAVAUX -NOKIA",
AQ1629="ACCESS-ISSUE","ACCESS-ISSUE",
AQ1629="Projet OCM (ZTE, NOKIA, autres projets)","TRAVAUX OCM",
AQ1629="No root CAuse","No root cause",
AQ1629="ODU HS","TX ISSUE",
AQ1629="IP &amp; VLAN","TX ISSUE",
AQ1629="Warehouse HUAWEI","SPARE-ISSUE",
AQ1629="SPARE-HS","SPARE-ISSUE",
AQ1629="Power Telco","RAN ISSUE",AQ1629="no impacts","no impacts"
),"")</f>
        <v>No root cause</v>
      </c>
      <c r="AQ1629" s="126" t="s">
        <v>5344</v>
      </c>
      <c r="AR1629" s="48" t="str" cm="1">
        <f t="array" ref="AR1629">IFERROR(_xlfn.IFS(
AQ1629="MPR ISSUE","ACTIVE",
AQ1629="BSS Hardware Issue","ACTIVE",
AQ1629="Sites strategiques, MLL, Pylone, etc.","PASSIVE",
AQ1629="AKTIVCO DEFAUT GE &amp; POWER Cabinet","PASSIVE",
AQ1629="AKTIVCO Coupure ENEO &amp; Baisse de tension","PASSIVE",
AQ1629="Coupure ENEO &amp; Baisse de tension","PASSIVE",
AQ1629="Defaut GE &amp; POWER Cabinet","PASSIVE",
AQ1629="Sharing","PASSIVE",
AQ1629="Sites strategiques &amp; DataCenter","PASSIVE",
AQ1629="Exclu","Exclu",
AQ1629="SAT","ACTIVE",
AQ1629="SPARE-ISSUE","SPARE-ISSUE",
AQ1629="Fiber CAmtel","ACTIVE",
AQ1629="Fiber AOF","ACTIVE",
AQ1629="Projet OCM (HUAWEI)","PLANNED WORKS",
AQ1629="Projet OCM (NOKIA)","PLANNED WORKS",
AQ1629="ACCESS-ISSUE","ACCESS-ISSUE",
AQ1629="Projet OCM (ZTE, NOKIA, autres projets)","PLANNED WORKS",
AQ1629="No root CAuse","No root cause",
AQ1629="ODU HS","ACTIVE",
AQ1629="IP &amp; VLAN","ACTIVE",
AQ1629="Warehouse HUAWEI","SPARE-ISSUE",
AQ1629="SPARE-HS","SPARE-ISSUE",
AQ1629="Power Telco","ACTIVE", AQ1629="no impacts","no impacts"
),"")</f>
        <v>No root cause</v>
      </c>
      <c r="AS1629" s="92" t="s">
        <v>5537</v>
      </c>
      <c r="AT1629" s="98" t="s">
        <v>2856</v>
      </c>
      <c r="AV1629" s="17" t="s">
        <v>5537</v>
      </c>
      <c r="AW1629" s="7" t="s">
        <v>5537</v>
      </c>
      <c r="AX1629" s="6" t="s">
        <v>5537</v>
      </c>
      <c r="AY1629" s="7"/>
      <c r="AZ1629" s="3" t="s">
        <v>5537</v>
      </c>
      <c r="BA1629" s="18" t="s">
        <v>5537</v>
      </c>
      <c r="BB1629" s="18" t="s">
        <v>5537</v>
      </c>
      <c r="BC1629" s="18" t="s">
        <v>5537</v>
      </c>
      <c r="BD1629" s="18" t="s">
        <v>5537</v>
      </c>
      <c r="BE1629" s="18" t="s">
        <v>5537</v>
      </c>
      <c r="BF1629" s="18" t="s">
        <v>5537</v>
      </c>
      <c r="BG1629" s="18" t="s">
        <v>5537</v>
      </c>
      <c r="BH1629" s="18" t="s">
        <v>5537</v>
      </c>
      <c r="BI1629" s="18" t="s">
        <v>5537</v>
      </c>
      <c r="BJ1629" s="18" t="s">
        <v>5537</v>
      </c>
      <c r="BK1629" s="18" t="s">
        <v>5537</v>
      </c>
      <c r="BL1629" s="9" t="s">
        <v>5537</v>
      </c>
      <c r="BM1629" s="14" t="s">
        <v>5537</v>
      </c>
      <c r="BN1629" s="14" t="s">
        <v>5537</v>
      </c>
      <c r="BO1629" s="14" t="str">
        <f>_xlfn.XLOOKUP(B1629,'[4]cell downs 18042026 17h'!$B:$B,'[4]cell downs 18042026 17h'!$B:$B,"")</f>
        <v/>
      </c>
      <c r="BP1629" s="14" t="str">
        <f>_xlfn.XLOOKUP(B1629,'[5]Cells Huawei 19042026 15h'!$B:$B,'[5]Cells Huawei 19042026 15h'!$B:$B,"")</f>
        <v/>
      </c>
      <c r="BQ1629" s="9" t="str">
        <f>_xlfn.XLOOKUP(B1629,'[6]cells down 19042026 9H40'!$B:$B,'[6]cells down 19042026 9H40'!$B:$B,"")</f>
        <v/>
      </c>
      <c r="BR1629" s="9" t="s">
        <v>2856</v>
      </c>
      <c r="BS1629" s="9" t="s">
        <v>12</v>
      </c>
      <c r="BT1629" s="108"/>
    </row>
    <row r="1630" spans="1:72" s="9" customFormat="1" x14ac:dyDescent="0.35">
      <c r="A1630" s="1" t="s">
        <v>1014</v>
      </c>
      <c r="B1630" s="8" t="s">
        <v>1015</v>
      </c>
      <c r="C1630" s="3" t="str">
        <f>_xlfn.XLOOKUP(B1630,'[1]daily break down'!$D:$D,'[1]daily break down'!$E:$E,"")</f>
        <v>Garoua</v>
      </c>
      <c r="D1630" s="1" t="s">
        <v>11</v>
      </c>
      <c r="E1630" s="1" t="s">
        <v>12</v>
      </c>
      <c r="F1630" s="3" t="s">
        <v>23</v>
      </c>
      <c r="G1630" s="1" t="s">
        <v>24</v>
      </c>
      <c r="H1630" s="32" t="str">
        <f>_xlfn.XLOOKUP(B1630,[2]CALCULATION!$B:$B,[2]CALCULATION!$H:$H,"")</f>
        <v>Huawei</v>
      </c>
      <c r="I1630" s="28">
        <v>0</v>
      </c>
      <c r="J1630" s="28">
        <v>0</v>
      </c>
      <c r="K1630" s="28">
        <v>0</v>
      </c>
      <c r="L1630" s="28">
        <v>0</v>
      </c>
      <c r="M1630" s="28">
        <v>0</v>
      </c>
      <c r="N1630" s="28">
        <v>0</v>
      </c>
      <c r="O1630" s="28">
        <v>0</v>
      </c>
      <c r="P1630" s="28">
        <v>0</v>
      </c>
      <c r="Q1630" s="28">
        <v>0</v>
      </c>
      <c r="R1630" s="28">
        <v>0</v>
      </c>
      <c r="S1630" s="93">
        <v>2.6528073840077848</v>
      </c>
      <c r="T1630" s="93">
        <f>_xlfn.XLOOKUP(B1630,'[3]Nur des jours'!$B:$B,'[3]Nur des jours'!$U:$U,"")</f>
        <v>0</v>
      </c>
      <c r="U1630" s="93">
        <v>0</v>
      </c>
      <c r="V1630" s="93">
        <v>0</v>
      </c>
      <c r="W1630" s="93">
        <v>0</v>
      </c>
      <c r="X1630" s="93">
        <v>0</v>
      </c>
      <c r="Y1630" s="93">
        <v>0</v>
      </c>
      <c r="Z1630" s="93">
        <v>0</v>
      </c>
      <c r="AA1630" s="93">
        <v>0</v>
      </c>
      <c r="AB1630" s="93">
        <v>0</v>
      </c>
      <c r="AC1630" s="93">
        <f>_xlfn.XLOOKUP(B1630,'[3]Nur des jours'!$B:$B,'[3]Nur des jours'!$N:$N,"")</f>
        <v>0</v>
      </c>
      <c r="AD1630" s="93">
        <v>0</v>
      </c>
      <c r="AE1630" s="93">
        <v>0</v>
      </c>
      <c r="AF1630" s="93">
        <v>0</v>
      </c>
      <c r="AG1630" s="93"/>
      <c r="AH1630" s="93">
        <v>0</v>
      </c>
      <c r="AI1630" s="93">
        <v>0</v>
      </c>
      <c r="AJ1630" s="93">
        <v>0</v>
      </c>
      <c r="AK1630" s="93">
        <v>0</v>
      </c>
      <c r="AL1630" s="93">
        <v>0</v>
      </c>
      <c r="AM1630" s="49" t="s">
        <v>5559</v>
      </c>
      <c r="AN1630" s="49"/>
      <c r="AO1630" s="48" t="str" cm="1">
        <f t="array" ref="AO1630">IFERROR(_xlfn.IFS(
AQ1630="MPR ISSUE","PDH",
AQ1630="BSS Hardware Issue","BSS",
AQ1630="Sites strategiques, MLL, Pylone, etc.","ENVTECH",
AQ1630="AKTIVCO DEFAUT GE &amp; POWER Cabinet","AKTIVCO",
AQ1630="AKTIVCO Coupure ENEO &amp; Baisse de tension","AKTIVCO GRID ONLY",
AQ1630="Coupure ENEO &amp; Baisse de tension","IHS GRID ONLY",
AQ1630="Defaut GE &amp; POWER Cabinet","IHS",
AQ1630="Sharing","Partners",
AQ1630="Sites strategiques &amp; DataCenter","SST &amp; DC",
AQ1630="Exclu","Exclu",
AQ1630="SAT","SAT",
AQ1630="SPARE-ISSUE","SPARE-ISSUE",
AQ1630="Fiber CAmtel","TRANS_FO_CAMTEL",
AQ1630="Fiber AOF","Fiber AOF",
AQ1630="Projet OCM (HUAWEI)","TRAVAUX-HUAWEI",
AQ1630="Projet OCM (NOKIA)","TRAVAUX-NOKIA",
AQ1630="ACCESS-ISSUE","ACCESS-ISSUE",
AQ1630="Projet OCM (ZTE, NOKIA, autres projets)","TRAVAUX OCM",
AQ1630="No root CAuse","No root cause",
AQ1630="ODU HS","PDH",
AQ1630="IP &amp; VLAN","PDH",
AQ1630="Warehouse HUAWEI","SPARE-ISSUE",
AQ1630="SPARE-HS","SPARE-ISSUE",
AQ1630="Power Telco","BSS",AQ1630="no impacts","no impacts"
),"")</f>
        <v>No root cause</v>
      </c>
      <c r="AP1630" s="48" t="str" cm="1">
        <f t="array" ref="AP1630">IFERROR(_xlfn.IFS(
AQ1630="MPR ISSUE","TX ISSUE",
AQ1630="BSS Hardware Issue","RAN ISSUE",
AQ1630="Sites strategiques, MLL, Pylone, etc.","ENVTECH",
AQ1630="AKTIVCO DEFAUT GE &amp; POWER Cabinet","POWER ISSUE",
AQ1630="AKTIVCO Coupure ENEO &amp; Baisse de tension","POWER ISSUE",
AQ1630="Coupure ENEO &amp; Baisse de tension","POWER ISSUE",
AQ1630="Defaut GE &amp; POWER Cabinet","POWER ISSUE",
AQ1630="Sharing","POWER ISSUE",
AQ1630="Sites strategiques &amp; DataCenter","POWER ISSUE",
AQ1630="Exclu","Exclu",
AQ1630="SAT","TX ISSUE",
AQ1630="SPARE-ISSUE","SPARE-ISSUE",
AQ1630="Fiber CAmtel","TX ISSUE",
AQ1630="Fiber AOF","TX ISSUE",
AQ1630="Projet OCM (HUAWEI)","TRAVAUX-HUAWEI",
AQ1630="Projet OCM (NOKIA)","TRAVAUX -NOKIA",
AQ1630="ACCESS-ISSUE","ACCESS-ISSUE",
AQ1630="Projet OCM (ZTE, NOKIA, autres projets)","TRAVAUX OCM",
AQ1630="No root CAuse","No root cause",
AQ1630="ODU HS","TX ISSUE",
AQ1630="IP &amp; VLAN","TX ISSUE",
AQ1630="Warehouse HUAWEI","SPARE-ISSUE",
AQ1630="SPARE-HS","SPARE-ISSUE",
AQ1630="Power Telco","RAN ISSUE",AQ1630="no impacts","no impacts"
),"")</f>
        <v>No root cause</v>
      </c>
      <c r="AQ1630" s="126" t="s">
        <v>5344</v>
      </c>
      <c r="AR1630" s="48" t="str" cm="1">
        <f t="array" ref="AR1630">IFERROR(_xlfn.IFS(
AQ1630="MPR ISSUE","ACTIVE",
AQ1630="BSS Hardware Issue","ACTIVE",
AQ1630="Sites strategiques, MLL, Pylone, etc.","PASSIVE",
AQ1630="AKTIVCO DEFAUT GE &amp; POWER Cabinet","PASSIVE",
AQ1630="AKTIVCO Coupure ENEO &amp; Baisse de tension","PASSIVE",
AQ1630="Coupure ENEO &amp; Baisse de tension","PASSIVE",
AQ1630="Defaut GE &amp; POWER Cabinet","PASSIVE",
AQ1630="Sharing","PASSIVE",
AQ1630="Sites strategiques &amp; DataCenter","PASSIVE",
AQ1630="Exclu","Exclu",
AQ1630="SAT","ACTIVE",
AQ1630="SPARE-ISSUE","SPARE-ISSUE",
AQ1630="Fiber CAmtel","ACTIVE",
AQ1630="Fiber AOF","ACTIVE",
AQ1630="Projet OCM (HUAWEI)","PLANNED WORKS",
AQ1630="Projet OCM (NOKIA)","PLANNED WORKS",
AQ1630="ACCESS-ISSUE","ACCESS-ISSUE",
AQ1630="Projet OCM (ZTE, NOKIA, autres projets)","PLANNED WORKS",
AQ1630="No root CAuse","No root cause",
AQ1630="ODU HS","ACTIVE",
AQ1630="IP &amp; VLAN","ACTIVE",
AQ1630="Warehouse HUAWEI","SPARE-ISSUE",
AQ1630="SPARE-HS","SPARE-ISSUE",
AQ1630="Power Telco","ACTIVE", AQ1630="no impacts","no impacts"
),"")</f>
        <v>No root cause</v>
      </c>
      <c r="AS1630" s="92" t="s">
        <v>5537</v>
      </c>
      <c r="AT1630" s="98" t="s">
        <v>1015</v>
      </c>
      <c r="AV1630" s="17" t="s">
        <v>5537</v>
      </c>
      <c r="AW1630" s="7" t="s">
        <v>5537</v>
      </c>
      <c r="AX1630" s="6" t="s">
        <v>5537</v>
      </c>
      <c r="AY1630" s="7"/>
      <c r="AZ1630" s="3" t="s">
        <v>5537</v>
      </c>
      <c r="BA1630" s="18" t="s">
        <v>5537</v>
      </c>
      <c r="BB1630" s="18" t="s">
        <v>5537</v>
      </c>
      <c r="BC1630" s="18" t="s">
        <v>5537</v>
      </c>
      <c r="BD1630" s="18" t="s">
        <v>5537</v>
      </c>
      <c r="BE1630" s="18" t="s">
        <v>5537</v>
      </c>
      <c r="BF1630" s="18" t="s">
        <v>5537</v>
      </c>
      <c r="BG1630" s="18" t="s">
        <v>5537</v>
      </c>
      <c r="BH1630" s="18" t="s">
        <v>5537</v>
      </c>
      <c r="BI1630" s="18" t="s">
        <v>5537</v>
      </c>
      <c r="BJ1630" s="18" t="s">
        <v>5537</v>
      </c>
      <c r="BK1630" s="18" t="s">
        <v>5537</v>
      </c>
      <c r="BL1630" s="9" t="s">
        <v>5537</v>
      </c>
      <c r="BM1630" s="14" t="s">
        <v>5537</v>
      </c>
      <c r="BN1630" s="14" t="s">
        <v>5537</v>
      </c>
      <c r="BO1630" s="14" t="str">
        <f>_xlfn.XLOOKUP(B1630,'[4]cell downs 18042026 17h'!$B:$B,'[4]cell downs 18042026 17h'!$B:$B,"")</f>
        <v/>
      </c>
      <c r="BP1630" s="14" t="str">
        <f>_xlfn.XLOOKUP(B1630,'[5]Cells Huawei 19042026 15h'!$B:$B,'[5]Cells Huawei 19042026 15h'!$B:$B,"")</f>
        <v/>
      </c>
      <c r="BQ1630" s="9" t="str">
        <f>_xlfn.XLOOKUP(B1630,'[6]cells down 19042026 9H40'!$B:$B,'[6]cells down 19042026 9H40'!$B:$B,"")</f>
        <v/>
      </c>
      <c r="BR1630" s="9" t="s">
        <v>1015</v>
      </c>
      <c r="BS1630" s="9" t="s">
        <v>12</v>
      </c>
      <c r="BT1630" s="108"/>
    </row>
    <row r="1631" spans="1:72" s="9" customFormat="1" x14ac:dyDescent="0.35">
      <c r="A1631" s="1" t="s">
        <v>1688</v>
      </c>
      <c r="B1631" s="8" t="s">
        <v>1689</v>
      </c>
      <c r="C1631" s="3" t="str">
        <f>_xlfn.XLOOKUP(B1631,'[1]daily break down'!$D:$D,'[1]daily break down'!$E:$E,"")</f>
        <v>NORD-OUEST</v>
      </c>
      <c r="D1631" s="1" t="s">
        <v>11</v>
      </c>
      <c r="E1631" s="1" t="s">
        <v>12</v>
      </c>
      <c r="F1631" s="3" t="s">
        <v>51</v>
      </c>
      <c r="G1631" s="1" t="s">
        <v>52</v>
      </c>
      <c r="H1631" s="32" t="str">
        <f>_xlfn.XLOOKUP(B1631,[2]CALCULATION!$B:$B,[2]CALCULATION!$H:$H,"")</f>
        <v>Huawei</v>
      </c>
      <c r="I1631" s="28">
        <v>0</v>
      </c>
      <c r="J1631" s="28">
        <v>0</v>
      </c>
      <c r="K1631" s="28">
        <v>0</v>
      </c>
      <c r="L1631" s="28">
        <v>1.3401277847691289</v>
      </c>
      <c r="M1631" s="28">
        <v>0</v>
      </c>
      <c r="N1631" s="28">
        <v>0</v>
      </c>
      <c r="O1631" s="28">
        <v>0</v>
      </c>
      <c r="P1631" s="28">
        <v>0</v>
      </c>
      <c r="Q1631" s="28">
        <v>0</v>
      </c>
      <c r="R1631" s="28">
        <v>0</v>
      </c>
      <c r="S1631" s="93">
        <v>2.3148861551280842</v>
      </c>
      <c r="T1631" s="93">
        <f>_xlfn.XLOOKUP(B1631,'[3]Nur des jours'!$B:$B,'[3]Nur des jours'!$U:$U,"")</f>
        <v>0</v>
      </c>
      <c r="U1631" s="93">
        <v>0</v>
      </c>
      <c r="V1631" s="93">
        <v>0</v>
      </c>
      <c r="W1631" s="93">
        <v>0</v>
      </c>
      <c r="X1631" s="93">
        <v>0</v>
      </c>
      <c r="Y1631" s="93">
        <v>0</v>
      </c>
      <c r="Z1631" s="93">
        <v>13.788816264449983</v>
      </c>
      <c r="AA1631" s="93">
        <v>0</v>
      </c>
      <c r="AB1631" s="93">
        <v>0</v>
      </c>
      <c r="AC1631" s="93">
        <f>_xlfn.XLOOKUP(B1631,'[3]Nur des jours'!$B:$B,'[3]Nur des jours'!$N:$N,"")</f>
        <v>0</v>
      </c>
      <c r="AD1631" s="93">
        <v>0</v>
      </c>
      <c r="AE1631" s="93">
        <v>0</v>
      </c>
      <c r="AF1631" s="93">
        <v>0</v>
      </c>
      <c r="AG1631" s="93"/>
      <c r="AH1631" s="93">
        <v>0</v>
      </c>
      <c r="AI1631" s="93">
        <v>0</v>
      </c>
      <c r="AJ1631" s="93">
        <v>0</v>
      </c>
      <c r="AK1631" s="93">
        <v>0</v>
      </c>
      <c r="AL1631" s="93">
        <v>0</v>
      </c>
      <c r="AM1631" s="49" t="s">
        <v>5559</v>
      </c>
      <c r="AN1631" s="49"/>
      <c r="AO1631" s="48" t="str" cm="1">
        <f t="array" ref="AO1631">IFERROR(_xlfn.IFS(
AQ1631="MPR ISSUE","PDH",
AQ1631="BSS Hardware Issue","BSS",
AQ1631="Sites strategiques, MLL, Pylone, etc.","ENVTECH",
AQ1631="AKTIVCO DEFAUT GE &amp; POWER Cabinet","AKTIVCO",
AQ1631="AKTIVCO Coupure ENEO &amp; Baisse de tension","AKTIVCO GRID ONLY",
AQ1631="Coupure ENEO &amp; Baisse de tension","IHS GRID ONLY",
AQ1631="Defaut GE &amp; POWER Cabinet","IHS",
AQ1631="Sharing","Partners",
AQ1631="Sites strategiques &amp; DataCenter","SST &amp; DC",
AQ1631="Exclu","Exclu",
AQ1631="SAT","SAT",
AQ1631="SPARE-ISSUE","SPARE-ISSUE",
AQ1631="Fiber CAmtel","TRANS_FO_CAMTEL",
AQ1631="Fiber AOF","Fiber AOF",
AQ1631="Projet OCM (HUAWEI)","TRAVAUX-HUAWEI",
AQ1631="Projet OCM (NOKIA)","TRAVAUX-NOKIA",
AQ1631="ACCESS-ISSUE","ACCESS-ISSUE",
AQ1631="Projet OCM (ZTE, NOKIA, autres projets)","TRAVAUX OCM",
AQ1631="No root CAuse","No root cause",
AQ1631="ODU HS","PDH",
AQ1631="IP &amp; VLAN","PDH",
AQ1631="Warehouse HUAWEI","SPARE-ISSUE",
AQ1631="SPARE-HS","SPARE-ISSUE",
AQ1631="Power Telco","BSS",AQ1631="no impacts","no impacts"
),"")</f>
        <v>No root cause</v>
      </c>
      <c r="AP1631" s="48" t="str" cm="1">
        <f t="array" ref="AP1631">IFERROR(_xlfn.IFS(
AQ1631="MPR ISSUE","TX ISSUE",
AQ1631="BSS Hardware Issue","RAN ISSUE",
AQ1631="Sites strategiques, MLL, Pylone, etc.","ENVTECH",
AQ1631="AKTIVCO DEFAUT GE &amp; POWER Cabinet","POWER ISSUE",
AQ1631="AKTIVCO Coupure ENEO &amp; Baisse de tension","POWER ISSUE",
AQ1631="Coupure ENEO &amp; Baisse de tension","POWER ISSUE",
AQ1631="Defaut GE &amp; POWER Cabinet","POWER ISSUE",
AQ1631="Sharing","POWER ISSUE",
AQ1631="Sites strategiques &amp; DataCenter","POWER ISSUE",
AQ1631="Exclu","Exclu",
AQ1631="SAT","TX ISSUE",
AQ1631="SPARE-ISSUE","SPARE-ISSUE",
AQ1631="Fiber CAmtel","TX ISSUE",
AQ1631="Fiber AOF","TX ISSUE",
AQ1631="Projet OCM (HUAWEI)","TRAVAUX-HUAWEI",
AQ1631="Projet OCM (NOKIA)","TRAVAUX -NOKIA",
AQ1631="ACCESS-ISSUE","ACCESS-ISSUE",
AQ1631="Projet OCM (ZTE, NOKIA, autres projets)","TRAVAUX OCM",
AQ1631="No root CAuse","No root cause",
AQ1631="ODU HS","TX ISSUE",
AQ1631="IP &amp; VLAN","TX ISSUE",
AQ1631="Warehouse HUAWEI","SPARE-ISSUE",
AQ1631="SPARE-HS","SPARE-ISSUE",
AQ1631="Power Telco","RAN ISSUE",AQ1631="no impacts","no impacts"
),"")</f>
        <v>No root cause</v>
      </c>
      <c r="AQ1631" s="126" t="s">
        <v>5344</v>
      </c>
      <c r="AR1631" s="48" t="str" cm="1">
        <f t="array" ref="AR1631">IFERROR(_xlfn.IFS(
AQ1631="MPR ISSUE","ACTIVE",
AQ1631="BSS Hardware Issue","ACTIVE",
AQ1631="Sites strategiques, MLL, Pylone, etc.","PASSIVE",
AQ1631="AKTIVCO DEFAUT GE &amp; POWER Cabinet","PASSIVE",
AQ1631="AKTIVCO Coupure ENEO &amp; Baisse de tension","PASSIVE",
AQ1631="Coupure ENEO &amp; Baisse de tension","PASSIVE",
AQ1631="Defaut GE &amp; POWER Cabinet","PASSIVE",
AQ1631="Sharing","PASSIVE",
AQ1631="Sites strategiques &amp; DataCenter","PASSIVE",
AQ1631="Exclu","Exclu",
AQ1631="SAT","ACTIVE",
AQ1631="SPARE-ISSUE","SPARE-ISSUE",
AQ1631="Fiber CAmtel","ACTIVE",
AQ1631="Fiber AOF","ACTIVE",
AQ1631="Projet OCM (HUAWEI)","PLANNED WORKS",
AQ1631="Projet OCM (NOKIA)","PLANNED WORKS",
AQ1631="ACCESS-ISSUE","ACCESS-ISSUE",
AQ1631="Projet OCM (ZTE, NOKIA, autres projets)","PLANNED WORKS",
AQ1631="No root CAuse","No root cause",
AQ1631="ODU HS","ACTIVE",
AQ1631="IP &amp; VLAN","ACTIVE",
AQ1631="Warehouse HUAWEI","SPARE-ISSUE",
AQ1631="SPARE-HS","SPARE-ISSUE",
AQ1631="Power Telco","ACTIVE", AQ1631="no impacts","no impacts"
),"")</f>
        <v>No root cause</v>
      </c>
      <c r="AS1631" s="92" t="s">
        <v>5537</v>
      </c>
      <c r="AT1631" s="98" t="s">
        <v>1689</v>
      </c>
      <c r="AV1631" s="17" t="s">
        <v>5537</v>
      </c>
      <c r="AW1631" s="7" t="s">
        <v>5537</v>
      </c>
      <c r="AX1631" s="6" t="s">
        <v>5537</v>
      </c>
      <c r="AY1631" s="7"/>
      <c r="AZ1631" s="3" t="s">
        <v>5537</v>
      </c>
      <c r="BA1631" s="18" t="s">
        <v>5537</v>
      </c>
      <c r="BB1631" s="18" t="s">
        <v>5537</v>
      </c>
      <c r="BC1631" s="18" t="s">
        <v>5537</v>
      </c>
      <c r="BD1631" s="18" t="s">
        <v>5537</v>
      </c>
      <c r="BE1631" s="18" t="s">
        <v>5537</v>
      </c>
      <c r="BF1631" s="18" t="s">
        <v>5537</v>
      </c>
      <c r="BG1631" s="18" t="s">
        <v>5537</v>
      </c>
      <c r="BH1631" s="18" t="s">
        <v>5537</v>
      </c>
      <c r="BI1631" s="18" t="s">
        <v>5537</v>
      </c>
      <c r="BJ1631" s="18" t="s">
        <v>5537</v>
      </c>
      <c r="BK1631" s="18" t="s">
        <v>5537</v>
      </c>
      <c r="BL1631" s="9" t="s">
        <v>5537</v>
      </c>
      <c r="BM1631" s="14" t="s">
        <v>5537</v>
      </c>
      <c r="BN1631" s="14" t="s">
        <v>5537</v>
      </c>
      <c r="BO1631" s="14" t="str">
        <f>_xlfn.XLOOKUP(B1631,'[4]cell downs 18042026 17h'!$B:$B,'[4]cell downs 18042026 17h'!$B:$B,"")</f>
        <v/>
      </c>
      <c r="BP1631" s="14" t="str">
        <f>_xlfn.XLOOKUP(B1631,'[5]Cells Huawei 19042026 15h'!$B:$B,'[5]Cells Huawei 19042026 15h'!$B:$B,"")</f>
        <v/>
      </c>
      <c r="BQ1631" s="9" t="str">
        <f>_xlfn.XLOOKUP(B1631,'[6]cells down 19042026 9H40'!$B:$B,'[6]cells down 19042026 9H40'!$B:$B,"")</f>
        <v/>
      </c>
      <c r="BR1631" s="9" t="s">
        <v>1689</v>
      </c>
      <c r="BS1631" s="9" t="s">
        <v>12</v>
      </c>
      <c r="BT1631" s="108"/>
    </row>
    <row r="1632" spans="1:72" s="9" customFormat="1" x14ac:dyDescent="0.35">
      <c r="A1632" s="1" t="s">
        <v>2617</v>
      </c>
      <c r="B1632" s="8" t="s">
        <v>2618</v>
      </c>
      <c r="C1632" s="3" t="str">
        <f>_xlfn.XLOOKUP(B1632,'[1]daily break down'!$D:$D,'[1]daily break down'!$E:$E,"")</f>
        <v>LITTORAL</v>
      </c>
      <c r="D1632" s="1" t="s">
        <v>11</v>
      </c>
      <c r="E1632" s="1" t="s">
        <v>12</v>
      </c>
      <c r="F1632" s="3" t="s">
        <v>31</v>
      </c>
      <c r="G1632" s="1" t="s">
        <v>484</v>
      </c>
      <c r="H1632" s="34" t="str">
        <f>_xlfn.XLOOKUP(B1632,[2]CALCULATION!$B:$B,[2]CALCULATION!$H:$H,"")</f>
        <v>ZTE</v>
      </c>
      <c r="I1632" s="28">
        <v>0</v>
      </c>
      <c r="J1632" s="28">
        <v>0</v>
      </c>
      <c r="K1632" s="28">
        <v>0</v>
      </c>
      <c r="L1632" s="28">
        <v>0</v>
      </c>
      <c r="M1632" s="28">
        <v>0.4110807201376574</v>
      </c>
      <c r="N1632" s="28">
        <v>4.1577134573513339</v>
      </c>
      <c r="O1632" s="28">
        <v>0</v>
      </c>
      <c r="P1632" s="28">
        <v>2.4190965177366279</v>
      </c>
      <c r="Q1632" s="28">
        <v>3.1977403669174982</v>
      </c>
      <c r="R1632" s="28">
        <v>4.4890357072535991</v>
      </c>
      <c r="S1632" s="93">
        <v>2.2382488235982341</v>
      </c>
      <c r="T1632" s="93">
        <f>_xlfn.XLOOKUP(B1632,'[3]Nur des jours'!$B:$B,'[3]Nur des jours'!$U:$U,"")</f>
        <v>0</v>
      </c>
      <c r="U1632" s="93">
        <v>0</v>
      </c>
      <c r="V1632" s="93">
        <v>0</v>
      </c>
      <c r="W1632" s="93">
        <v>0</v>
      </c>
      <c r="X1632" s="93">
        <v>0</v>
      </c>
      <c r="Y1632" s="93">
        <v>0</v>
      </c>
      <c r="Z1632" s="93">
        <v>0</v>
      </c>
      <c r="AA1632" s="93">
        <v>0</v>
      </c>
      <c r="AB1632" s="93">
        <v>0</v>
      </c>
      <c r="AC1632" s="93">
        <f>_xlfn.XLOOKUP(B1632,'[3]Nur des jours'!$B:$B,'[3]Nur des jours'!$N:$N,"")</f>
        <v>0</v>
      </c>
      <c r="AD1632" s="93">
        <v>0</v>
      </c>
      <c r="AE1632" s="93">
        <v>0</v>
      </c>
      <c r="AF1632" s="93">
        <v>0</v>
      </c>
      <c r="AG1632" s="93"/>
      <c r="AH1632" s="93">
        <v>0</v>
      </c>
      <c r="AI1632" s="93">
        <v>0</v>
      </c>
      <c r="AJ1632" s="93">
        <v>0</v>
      </c>
      <c r="AK1632" s="93">
        <v>0</v>
      </c>
      <c r="AL1632" s="93">
        <v>0</v>
      </c>
      <c r="AM1632" s="49" t="s">
        <v>5559</v>
      </c>
      <c r="AN1632" s="49"/>
      <c r="AO1632" s="48" t="str" cm="1">
        <f t="array" ref="AO1632">IFERROR(_xlfn.IFS(
AQ1632="MPR ISSUE","PDH",
AQ1632="BSS Hardware Issue","BSS",
AQ1632="Sites strategiques, MLL, Pylone, etc.","ENVTECH",
AQ1632="AKTIVCO DEFAUT GE &amp; POWER Cabinet","AKTIVCO",
AQ1632="AKTIVCO Coupure ENEO &amp; Baisse de tension","AKTIVCO GRID ONLY",
AQ1632="Coupure ENEO &amp; Baisse de tension","IHS GRID ONLY",
AQ1632="Defaut GE &amp; POWER Cabinet","IHS",
AQ1632="Sharing","Partners",
AQ1632="Sites strategiques &amp; DataCenter","SST &amp; DC",
AQ1632="Exclu","Exclu",
AQ1632="SAT","SAT",
AQ1632="SPARE-ISSUE","SPARE-ISSUE",
AQ1632="Fiber CAmtel","TRANS_FO_CAMTEL",
AQ1632="Fiber AOF","Fiber AOF",
AQ1632="Projet OCM (HUAWEI)","TRAVAUX-HUAWEI",
AQ1632="Projet OCM (NOKIA)","TRAVAUX-NOKIA",
AQ1632="ACCESS-ISSUE","ACCESS-ISSUE",
AQ1632="Projet OCM (ZTE, NOKIA, autres projets)","TRAVAUX OCM",
AQ1632="No root CAuse","No root cause",
AQ1632="ODU HS","PDH",
AQ1632="IP &amp; VLAN","PDH",
AQ1632="Warehouse HUAWEI","SPARE-ISSUE",
AQ1632="SPARE-HS","SPARE-ISSUE",
AQ1632="Power Telco","BSS",AQ1632="no impacts","no impacts"
),"")</f>
        <v>No root cause</v>
      </c>
      <c r="AP1632" s="48" t="str" cm="1">
        <f t="array" ref="AP1632">IFERROR(_xlfn.IFS(
AQ1632="MPR ISSUE","TX ISSUE",
AQ1632="BSS Hardware Issue","RAN ISSUE",
AQ1632="Sites strategiques, MLL, Pylone, etc.","ENVTECH",
AQ1632="AKTIVCO DEFAUT GE &amp; POWER Cabinet","POWER ISSUE",
AQ1632="AKTIVCO Coupure ENEO &amp; Baisse de tension","POWER ISSUE",
AQ1632="Coupure ENEO &amp; Baisse de tension","POWER ISSUE",
AQ1632="Defaut GE &amp; POWER Cabinet","POWER ISSUE",
AQ1632="Sharing","POWER ISSUE",
AQ1632="Sites strategiques &amp; DataCenter","POWER ISSUE",
AQ1632="Exclu","Exclu",
AQ1632="SAT","TX ISSUE",
AQ1632="SPARE-ISSUE","SPARE-ISSUE",
AQ1632="Fiber CAmtel","TX ISSUE",
AQ1632="Fiber AOF","TX ISSUE",
AQ1632="Projet OCM (HUAWEI)","TRAVAUX-HUAWEI",
AQ1632="Projet OCM (NOKIA)","TRAVAUX -NOKIA",
AQ1632="ACCESS-ISSUE","ACCESS-ISSUE",
AQ1632="Projet OCM (ZTE, NOKIA, autres projets)","TRAVAUX OCM",
AQ1632="No root CAuse","No root cause",
AQ1632="ODU HS","TX ISSUE",
AQ1632="IP &amp; VLAN","TX ISSUE",
AQ1632="Warehouse HUAWEI","SPARE-ISSUE",
AQ1632="SPARE-HS","SPARE-ISSUE",
AQ1632="Power Telco","RAN ISSUE",AQ1632="no impacts","no impacts"
),"")</f>
        <v>No root cause</v>
      </c>
      <c r="AQ1632" s="126" t="s">
        <v>5344</v>
      </c>
      <c r="AR1632" s="48" t="str" cm="1">
        <f t="array" ref="AR1632">IFERROR(_xlfn.IFS(
AQ1632="MPR ISSUE","ACTIVE",
AQ1632="BSS Hardware Issue","ACTIVE",
AQ1632="Sites strategiques, MLL, Pylone, etc.","PASSIVE",
AQ1632="AKTIVCO DEFAUT GE &amp; POWER Cabinet","PASSIVE",
AQ1632="AKTIVCO Coupure ENEO &amp; Baisse de tension","PASSIVE",
AQ1632="Coupure ENEO &amp; Baisse de tension","PASSIVE",
AQ1632="Defaut GE &amp; POWER Cabinet","PASSIVE",
AQ1632="Sharing","PASSIVE",
AQ1632="Sites strategiques &amp; DataCenter","PASSIVE",
AQ1632="Exclu","Exclu",
AQ1632="SAT","ACTIVE",
AQ1632="SPARE-ISSUE","SPARE-ISSUE",
AQ1632="Fiber CAmtel","ACTIVE",
AQ1632="Fiber AOF","ACTIVE",
AQ1632="Projet OCM (HUAWEI)","PLANNED WORKS",
AQ1632="Projet OCM (NOKIA)","PLANNED WORKS",
AQ1632="ACCESS-ISSUE","ACCESS-ISSUE",
AQ1632="Projet OCM (ZTE, NOKIA, autres projets)","PLANNED WORKS",
AQ1632="No root CAuse","No root cause",
AQ1632="ODU HS","ACTIVE",
AQ1632="IP &amp; VLAN","ACTIVE",
AQ1632="Warehouse HUAWEI","SPARE-ISSUE",
AQ1632="SPARE-HS","SPARE-ISSUE",
AQ1632="Power Telco","ACTIVE", AQ1632="no impacts","no impacts"
),"")</f>
        <v>No root cause</v>
      </c>
      <c r="AS1632" s="92" t="s">
        <v>5537</v>
      </c>
      <c r="AT1632" s="98" t="s">
        <v>2618</v>
      </c>
      <c r="AV1632" s="17" t="s">
        <v>5537</v>
      </c>
      <c r="AW1632" s="7" t="s">
        <v>5537</v>
      </c>
      <c r="AX1632" s="6" t="s">
        <v>5537</v>
      </c>
      <c r="AY1632" s="7"/>
      <c r="AZ1632" s="3" t="s">
        <v>5537</v>
      </c>
      <c r="BA1632" s="18" t="s">
        <v>5537</v>
      </c>
      <c r="BB1632" s="18" t="s">
        <v>5537</v>
      </c>
      <c r="BC1632" s="18" t="s">
        <v>5537</v>
      </c>
      <c r="BD1632" s="18" t="s">
        <v>5537</v>
      </c>
      <c r="BE1632" s="18" t="s">
        <v>5537</v>
      </c>
      <c r="BF1632" s="18" t="s">
        <v>5537</v>
      </c>
      <c r="BG1632" s="18" t="s">
        <v>5537</v>
      </c>
      <c r="BH1632" s="18" t="s">
        <v>5537</v>
      </c>
      <c r="BI1632" s="18" t="s">
        <v>5537</v>
      </c>
      <c r="BJ1632" s="18" t="s">
        <v>5537</v>
      </c>
      <c r="BK1632" s="18" t="s">
        <v>5537</v>
      </c>
      <c r="BL1632" s="9" t="s">
        <v>5537</v>
      </c>
      <c r="BM1632" s="14" t="s">
        <v>5537</v>
      </c>
      <c r="BN1632" s="14" t="s">
        <v>5537</v>
      </c>
      <c r="BO1632" s="14" t="str">
        <f>_xlfn.XLOOKUP(B1632,'[4]cell downs 18042026 17h'!$B:$B,'[4]cell downs 18042026 17h'!$B:$B,"")</f>
        <v/>
      </c>
      <c r="BP1632" s="14" t="str">
        <f>_xlfn.XLOOKUP(B1632,'[5]Cells Huawei 19042026 15h'!$B:$B,'[5]Cells Huawei 19042026 15h'!$B:$B,"")</f>
        <v/>
      </c>
      <c r="BQ1632" s="9" t="str">
        <f>_xlfn.XLOOKUP(B1632,'[6]cells down 19042026 9H40'!$B:$B,'[6]cells down 19042026 9H40'!$B:$B,"")</f>
        <v/>
      </c>
      <c r="BR1632" s="9" t="s">
        <v>2618</v>
      </c>
      <c r="BS1632" s="9" t="s">
        <v>594</v>
      </c>
      <c r="BT1632" s="108"/>
    </row>
    <row r="1633" spans="1:72" s="9" customFormat="1" x14ac:dyDescent="0.35">
      <c r="A1633" s="1" t="s">
        <v>1584</v>
      </c>
      <c r="B1633" s="8" t="s">
        <v>1585</v>
      </c>
      <c r="C1633" s="3" t="str">
        <f>_xlfn.XLOOKUP(B1633,'[1]daily break down'!$D:$D,'[1]daily break down'!$E:$E,"")</f>
        <v>Douala</v>
      </c>
      <c r="D1633" s="1" t="s">
        <v>21</v>
      </c>
      <c r="E1633" s="1" t="s">
        <v>30</v>
      </c>
      <c r="F1633" s="3" t="s">
        <v>31</v>
      </c>
      <c r="G1633" s="1" t="s">
        <v>32</v>
      </c>
      <c r="H1633" s="34" t="str">
        <f>_xlfn.XLOOKUP(B1633,[2]CALCULATION!$B:$B,[2]CALCULATION!$H:$H,"")</f>
        <v>ZTE</v>
      </c>
      <c r="I1633" s="28">
        <v>0</v>
      </c>
      <c r="J1633" s="28">
        <v>0</v>
      </c>
      <c r="K1633" s="28">
        <v>0</v>
      </c>
      <c r="L1633" s="28">
        <v>0</v>
      </c>
      <c r="M1633" s="28">
        <v>0</v>
      </c>
      <c r="N1633" s="28">
        <v>2.2985492233893474</v>
      </c>
      <c r="O1633" s="28">
        <v>0</v>
      </c>
      <c r="P1633" s="28">
        <v>5.0158125804362053</v>
      </c>
      <c r="Q1633" s="28">
        <v>0</v>
      </c>
      <c r="R1633" s="28">
        <v>0</v>
      </c>
      <c r="S1633" s="93">
        <v>2.1714029500646324</v>
      </c>
      <c r="T1633" s="93">
        <f>_xlfn.XLOOKUP(B1633,'[3]Nur des jours'!$B:$B,'[3]Nur des jours'!$U:$U,"")</f>
        <v>0</v>
      </c>
      <c r="U1633" s="93">
        <v>0</v>
      </c>
      <c r="V1633" s="93">
        <v>0</v>
      </c>
      <c r="W1633" s="93">
        <v>0</v>
      </c>
      <c r="X1633" s="93">
        <v>0</v>
      </c>
      <c r="Y1633" s="93">
        <v>0</v>
      </c>
      <c r="Z1633" s="93">
        <v>0</v>
      </c>
      <c r="AA1633" s="93">
        <v>0</v>
      </c>
      <c r="AB1633" s="93">
        <v>0</v>
      </c>
      <c r="AC1633" s="93">
        <f>_xlfn.XLOOKUP(B1633,'[3]Nur des jours'!$B:$B,'[3]Nur des jours'!$N:$N,"")</f>
        <v>0</v>
      </c>
      <c r="AD1633" s="93">
        <v>0</v>
      </c>
      <c r="AE1633" s="93">
        <v>0</v>
      </c>
      <c r="AF1633" s="93">
        <v>0</v>
      </c>
      <c r="AG1633" s="93"/>
      <c r="AH1633" s="93">
        <v>0</v>
      </c>
      <c r="AI1633" s="93">
        <v>0</v>
      </c>
      <c r="AJ1633" s="93">
        <v>0</v>
      </c>
      <c r="AK1633" s="93">
        <v>0</v>
      </c>
      <c r="AL1633" s="93">
        <v>0</v>
      </c>
      <c r="AM1633" s="49" t="s">
        <v>5559</v>
      </c>
      <c r="AN1633" s="49"/>
      <c r="AO1633" s="48" t="str" cm="1">
        <f t="array" ref="AO1633">IFERROR(_xlfn.IFS(
AQ1633="MPR ISSUE","PDH",
AQ1633="BSS Hardware Issue","BSS",
AQ1633="Sites strategiques, MLL, Pylone, etc.","ENVTECH",
AQ1633="AKTIVCO DEFAUT GE &amp; POWER Cabinet","AKTIVCO",
AQ1633="AKTIVCO Coupure ENEO &amp; Baisse de tension","AKTIVCO GRID ONLY",
AQ1633="Coupure ENEO &amp; Baisse de tension","IHS GRID ONLY",
AQ1633="Defaut GE &amp; POWER Cabinet","IHS",
AQ1633="Sharing","Partners",
AQ1633="Sites strategiques &amp; DataCenter","SST &amp; DC",
AQ1633="Exclu","Exclu",
AQ1633="SAT","SAT",
AQ1633="SPARE-ISSUE","SPARE-ISSUE",
AQ1633="Fiber CAmtel","TRANS_FO_CAMTEL",
AQ1633="Fiber AOF","Fiber AOF",
AQ1633="Projet OCM (HUAWEI)","TRAVAUX-HUAWEI",
AQ1633="Projet OCM (NOKIA)","TRAVAUX-NOKIA",
AQ1633="ACCESS-ISSUE","ACCESS-ISSUE",
AQ1633="Projet OCM (ZTE, NOKIA, autres projets)","TRAVAUX OCM",
AQ1633="No root CAuse","No root cause",
AQ1633="ODU HS","PDH",
AQ1633="IP &amp; VLAN","PDH",
AQ1633="Warehouse HUAWEI","SPARE-ISSUE",
AQ1633="SPARE-HS","SPARE-ISSUE",
AQ1633="Power Telco","BSS",AQ1633="no impacts","no impacts"
),"")</f>
        <v>No root cause</v>
      </c>
      <c r="AP1633" s="48" t="str" cm="1">
        <f t="array" ref="AP1633">IFERROR(_xlfn.IFS(
AQ1633="MPR ISSUE","TX ISSUE",
AQ1633="BSS Hardware Issue","RAN ISSUE",
AQ1633="Sites strategiques, MLL, Pylone, etc.","ENVTECH",
AQ1633="AKTIVCO DEFAUT GE &amp; POWER Cabinet","POWER ISSUE",
AQ1633="AKTIVCO Coupure ENEO &amp; Baisse de tension","POWER ISSUE",
AQ1633="Coupure ENEO &amp; Baisse de tension","POWER ISSUE",
AQ1633="Defaut GE &amp; POWER Cabinet","POWER ISSUE",
AQ1633="Sharing","POWER ISSUE",
AQ1633="Sites strategiques &amp; DataCenter","POWER ISSUE",
AQ1633="Exclu","Exclu",
AQ1633="SAT","TX ISSUE",
AQ1633="SPARE-ISSUE","SPARE-ISSUE",
AQ1633="Fiber CAmtel","TX ISSUE",
AQ1633="Fiber AOF","TX ISSUE",
AQ1633="Projet OCM (HUAWEI)","TRAVAUX-HUAWEI",
AQ1633="Projet OCM (NOKIA)","TRAVAUX -NOKIA",
AQ1633="ACCESS-ISSUE","ACCESS-ISSUE",
AQ1633="Projet OCM (ZTE, NOKIA, autres projets)","TRAVAUX OCM",
AQ1633="No root CAuse","No root cause",
AQ1633="ODU HS","TX ISSUE",
AQ1633="IP &amp; VLAN","TX ISSUE",
AQ1633="Warehouse HUAWEI","SPARE-ISSUE",
AQ1633="SPARE-HS","SPARE-ISSUE",
AQ1633="Power Telco","RAN ISSUE",AQ1633="no impacts","no impacts"
),"")</f>
        <v>No root cause</v>
      </c>
      <c r="AQ1633" s="67" t="s">
        <v>5344</v>
      </c>
      <c r="AR1633" s="48" t="str" cm="1">
        <f t="array" ref="AR1633">IFERROR(_xlfn.IFS(
AQ1633="MPR ISSUE","ACTIVE",
AQ1633="BSS Hardware Issue","ACTIVE",
AQ1633="Sites strategiques, MLL, Pylone, etc.","PASSIVE",
AQ1633="AKTIVCO DEFAUT GE &amp; POWER Cabinet","PASSIVE",
AQ1633="AKTIVCO Coupure ENEO &amp; Baisse de tension","PASSIVE",
AQ1633="Coupure ENEO &amp; Baisse de tension","PASSIVE",
AQ1633="Defaut GE &amp; POWER Cabinet","PASSIVE",
AQ1633="Sharing","PASSIVE",
AQ1633="Sites strategiques &amp; DataCenter","PASSIVE",
AQ1633="Exclu","Exclu",
AQ1633="SAT","ACTIVE",
AQ1633="SPARE-ISSUE","SPARE-ISSUE",
AQ1633="Fiber CAmtel","ACTIVE",
AQ1633="Fiber AOF","ACTIVE",
AQ1633="Projet OCM (HUAWEI)","PLANNED WORKS",
AQ1633="Projet OCM (NOKIA)","PLANNED WORKS",
AQ1633="ACCESS-ISSUE","ACCESS-ISSUE",
AQ1633="Projet OCM (ZTE, NOKIA, autres projets)","PLANNED WORKS",
AQ1633="No root CAuse","No root cause",
AQ1633="ODU HS","ACTIVE",
AQ1633="IP &amp; VLAN","ACTIVE",
AQ1633="Warehouse HUAWEI","SPARE-ISSUE",
AQ1633="SPARE-HS","SPARE-ISSUE",
AQ1633="Power Telco","ACTIVE", AQ1633="no impacts","no impacts"
),"")</f>
        <v>No root cause</v>
      </c>
      <c r="AS1633" s="92" t="s">
        <v>5537</v>
      </c>
      <c r="AT1633" s="98" t="s">
        <v>1585</v>
      </c>
      <c r="AV1633" s="17" t="s">
        <v>5537</v>
      </c>
      <c r="AW1633" s="7" t="s">
        <v>5537</v>
      </c>
      <c r="AX1633" s="6" t="s">
        <v>5537</v>
      </c>
      <c r="AY1633" s="7"/>
      <c r="AZ1633" s="3" t="s">
        <v>5537</v>
      </c>
      <c r="BA1633" s="18" t="s">
        <v>5537</v>
      </c>
      <c r="BB1633" s="18" t="s">
        <v>5537</v>
      </c>
      <c r="BC1633" s="18" t="s">
        <v>5537</v>
      </c>
      <c r="BD1633" s="18" t="s">
        <v>5537</v>
      </c>
      <c r="BE1633" s="18" t="s">
        <v>5537</v>
      </c>
      <c r="BF1633" s="18" t="s">
        <v>5537</v>
      </c>
      <c r="BG1633" s="18" t="s">
        <v>5537</v>
      </c>
      <c r="BH1633" s="18" t="s">
        <v>5537</v>
      </c>
      <c r="BI1633" s="18" t="s">
        <v>5537</v>
      </c>
      <c r="BJ1633" s="18" t="s">
        <v>5537</v>
      </c>
      <c r="BK1633" s="18" t="s">
        <v>5537</v>
      </c>
      <c r="BL1633" s="9" t="s">
        <v>5537</v>
      </c>
      <c r="BM1633" s="14" t="s">
        <v>5537</v>
      </c>
      <c r="BN1633" s="14" t="s">
        <v>5537</v>
      </c>
      <c r="BO1633" s="14" t="str">
        <f>_xlfn.XLOOKUP(B1633,'[4]cell downs 18042026 17h'!$B:$B,'[4]cell downs 18042026 17h'!$B:$B,"")</f>
        <v/>
      </c>
      <c r="BP1633" s="14" t="str">
        <f>_xlfn.XLOOKUP(B1633,'[5]Cells Huawei 19042026 15h'!$B:$B,'[5]Cells Huawei 19042026 15h'!$B:$B,"")</f>
        <v/>
      </c>
      <c r="BQ1633" s="9" t="str">
        <f>_xlfn.XLOOKUP(B1633,'[6]cells down 19042026 9H40'!$B:$B,'[6]cells down 19042026 9H40'!$B:$B,"")</f>
        <v/>
      </c>
      <c r="BR1633" s="9" t="s">
        <v>5537</v>
      </c>
      <c r="BS1633" s="9" t="s">
        <v>5537</v>
      </c>
      <c r="BT1633" s="108"/>
    </row>
    <row r="1634" spans="1:72" s="9" customFormat="1" x14ac:dyDescent="0.35">
      <c r="A1634" s="1" t="s">
        <v>1176</v>
      </c>
      <c r="B1634" s="8" t="s">
        <v>2055</v>
      </c>
      <c r="C1634" s="3" t="str">
        <f>_xlfn.XLOOKUP(B1634,'[1]daily break down'!$D:$D,'[1]daily break down'!$E:$E,"")</f>
        <v>OUEST</v>
      </c>
      <c r="D1634" s="1" t="s">
        <v>11</v>
      </c>
      <c r="E1634" s="1" t="s">
        <v>12</v>
      </c>
      <c r="F1634" s="3" t="s">
        <v>102</v>
      </c>
      <c r="G1634" s="1" t="s">
        <v>1176</v>
      </c>
      <c r="H1634" s="32" t="str">
        <f>_xlfn.XLOOKUP(B1634,[2]CALCULATION!$B:$B,[2]CALCULATION!$H:$H,"")</f>
        <v>Huawei</v>
      </c>
      <c r="I1634" s="28">
        <v>2.1472007487879283</v>
      </c>
      <c r="J1634" s="28">
        <v>1.1485790436402967</v>
      </c>
      <c r="K1634" s="28">
        <v>0</v>
      </c>
      <c r="L1634" s="28">
        <v>0</v>
      </c>
      <c r="M1634" s="28">
        <v>0</v>
      </c>
      <c r="N1634" s="28">
        <v>3.5247465278669532</v>
      </c>
      <c r="O1634" s="28">
        <v>0</v>
      </c>
      <c r="P1634" s="28">
        <v>0</v>
      </c>
      <c r="Q1634" s="28">
        <v>0</v>
      </c>
      <c r="R1634" s="28">
        <v>0</v>
      </c>
      <c r="S1634" s="93">
        <v>1.7052118379262231</v>
      </c>
      <c r="T1634" s="93">
        <f>_xlfn.XLOOKUP(B1634,'[3]Nur des jours'!$B:$B,'[3]Nur des jours'!$U:$U,"")</f>
        <v>0</v>
      </c>
      <c r="U1634" s="93">
        <v>0</v>
      </c>
      <c r="V1634" s="93">
        <v>0</v>
      </c>
      <c r="W1634" s="93">
        <v>0</v>
      </c>
      <c r="X1634" s="93">
        <v>0</v>
      </c>
      <c r="Y1634" s="93">
        <v>0</v>
      </c>
      <c r="Z1634" s="93">
        <v>3.4716871698727001</v>
      </c>
      <c r="AA1634" s="93">
        <v>0</v>
      </c>
      <c r="AB1634" s="93">
        <v>0</v>
      </c>
      <c r="AC1634" s="93">
        <f>_xlfn.XLOOKUP(B1634,'[3]Nur des jours'!$B:$B,'[3]Nur des jours'!$N:$N,"")</f>
        <v>0</v>
      </c>
      <c r="AD1634" s="93">
        <v>0</v>
      </c>
      <c r="AE1634" s="93">
        <v>0</v>
      </c>
      <c r="AF1634" s="93">
        <v>0</v>
      </c>
      <c r="AG1634" s="93"/>
      <c r="AH1634" s="93">
        <v>0</v>
      </c>
      <c r="AI1634" s="93">
        <v>0</v>
      </c>
      <c r="AJ1634" s="93">
        <v>0</v>
      </c>
      <c r="AK1634" s="93">
        <v>0</v>
      </c>
      <c r="AL1634" s="93">
        <v>0</v>
      </c>
      <c r="AM1634" s="49" t="s">
        <v>5559</v>
      </c>
      <c r="AN1634" s="49"/>
      <c r="AO1634" s="48" t="str" cm="1">
        <f t="array" ref="AO1634">IFERROR(_xlfn.IFS(
AQ1634="MPR ISSUE","PDH",
AQ1634="BSS Hardware Issue","BSS",
AQ1634="Sites strategiques, MLL, Pylone, etc.","ENVTECH",
AQ1634="AKTIVCO DEFAUT GE &amp; POWER Cabinet","AKTIVCO",
AQ1634="AKTIVCO Coupure ENEO &amp; Baisse de tension","AKTIVCO GRID ONLY",
AQ1634="Coupure ENEO &amp; Baisse de tension","IHS GRID ONLY",
AQ1634="Defaut GE &amp; POWER Cabinet","IHS",
AQ1634="Sharing","Partners",
AQ1634="Sites strategiques &amp; DataCenter","SST &amp; DC",
AQ1634="Exclu","Exclu",
AQ1634="SAT","SAT",
AQ1634="SPARE-ISSUE","SPARE-ISSUE",
AQ1634="Fiber CAmtel","TRANS_FO_CAMTEL",
AQ1634="Fiber AOF","Fiber AOF",
AQ1634="Projet OCM (HUAWEI)","TRAVAUX-HUAWEI",
AQ1634="Projet OCM (NOKIA)","TRAVAUX-NOKIA",
AQ1634="ACCESS-ISSUE","ACCESS-ISSUE",
AQ1634="Projet OCM (ZTE, NOKIA, autres projets)","TRAVAUX OCM",
AQ1634="No root CAuse","No root cause",
AQ1634="ODU HS","PDH",
AQ1634="IP &amp; VLAN","PDH",
AQ1634="Warehouse HUAWEI","SPARE-ISSUE",
AQ1634="SPARE-HS","SPARE-ISSUE",
AQ1634="Power Telco","BSS",AQ1634="no impacts","no impacts"
),"")</f>
        <v>No root cause</v>
      </c>
      <c r="AP1634" s="48" t="str" cm="1">
        <f t="array" ref="AP1634">IFERROR(_xlfn.IFS(
AQ1634="MPR ISSUE","TX ISSUE",
AQ1634="BSS Hardware Issue","RAN ISSUE",
AQ1634="Sites strategiques, MLL, Pylone, etc.","ENVTECH",
AQ1634="AKTIVCO DEFAUT GE &amp; POWER Cabinet","POWER ISSUE",
AQ1634="AKTIVCO Coupure ENEO &amp; Baisse de tension","POWER ISSUE",
AQ1634="Coupure ENEO &amp; Baisse de tension","POWER ISSUE",
AQ1634="Defaut GE &amp; POWER Cabinet","POWER ISSUE",
AQ1634="Sharing","POWER ISSUE",
AQ1634="Sites strategiques &amp; DataCenter","POWER ISSUE",
AQ1634="Exclu","Exclu",
AQ1634="SAT","TX ISSUE",
AQ1634="SPARE-ISSUE","SPARE-ISSUE",
AQ1634="Fiber CAmtel","TX ISSUE",
AQ1634="Fiber AOF","TX ISSUE",
AQ1634="Projet OCM (HUAWEI)","TRAVAUX-HUAWEI",
AQ1634="Projet OCM (NOKIA)","TRAVAUX -NOKIA",
AQ1634="ACCESS-ISSUE","ACCESS-ISSUE",
AQ1634="Projet OCM (ZTE, NOKIA, autres projets)","TRAVAUX OCM",
AQ1634="No root CAuse","No root cause",
AQ1634="ODU HS","TX ISSUE",
AQ1634="IP &amp; VLAN","TX ISSUE",
AQ1634="Warehouse HUAWEI","SPARE-ISSUE",
AQ1634="SPARE-HS","SPARE-ISSUE",
AQ1634="Power Telco","RAN ISSUE",AQ1634="no impacts","no impacts"
),"")</f>
        <v>No root cause</v>
      </c>
      <c r="AQ1634" s="126" t="s">
        <v>5344</v>
      </c>
      <c r="AR1634" s="48" t="str" cm="1">
        <f t="array" ref="AR1634">IFERROR(_xlfn.IFS(
AQ1634="MPR ISSUE","ACTIVE",
AQ1634="BSS Hardware Issue","ACTIVE",
AQ1634="Sites strategiques, MLL, Pylone, etc.","PASSIVE",
AQ1634="AKTIVCO DEFAUT GE &amp; POWER Cabinet","PASSIVE",
AQ1634="AKTIVCO Coupure ENEO &amp; Baisse de tension","PASSIVE",
AQ1634="Coupure ENEO &amp; Baisse de tension","PASSIVE",
AQ1634="Defaut GE &amp; POWER Cabinet","PASSIVE",
AQ1634="Sharing","PASSIVE",
AQ1634="Sites strategiques &amp; DataCenter","PASSIVE",
AQ1634="Exclu","Exclu",
AQ1634="SAT","ACTIVE",
AQ1634="SPARE-ISSUE","SPARE-ISSUE",
AQ1634="Fiber CAmtel","ACTIVE",
AQ1634="Fiber AOF","ACTIVE",
AQ1634="Projet OCM (HUAWEI)","PLANNED WORKS",
AQ1634="Projet OCM (NOKIA)","PLANNED WORKS",
AQ1634="ACCESS-ISSUE","ACCESS-ISSUE",
AQ1634="Projet OCM (ZTE, NOKIA, autres projets)","PLANNED WORKS",
AQ1634="No root CAuse","No root cause",
AQ1634="ODU HS","ACTIVE",
AQ1634="IP &amp; VLAN","ACTIVE",
AQ1634="Warehouse HUAWEI","SPARE-ISSUE",
AQ1634="SPARE-HS","SPARE-ISSUE",
AQ1634="Power Telco","ACTIVE", AQ1634="no impacts","no impacts"
),"")</f>
        <v>No root cause</v>
      </c>
      <c r="AS1634" s="92" t="s">
        <v>5537</v>
      </c>
      <c r="AT1634" s="98" t="s">
        <v>2055</v>
      </c>
      <c r="AV1634" s="17" t="s">
        <v>5537</v>
      </c>
      <c r="AW1634" s="7" t="s">
        <v>5537</v>
      </c>
      <c r="AX1634" s="6" t="s">
        <v>5537</v>
      </c>
      <c r="AY1634" s="7"/>
      <c r="AZ1634" s="3" t="s">
        <v>5537</v>
      </c>
      <c r="BA1634" s="18" t="s">
        <v>5537</v>
      </c>
      <c r="BB1634" s="18" t="s">
        <v>5537</v>
      </c>
      <c r="BC1634" s="18" t="s">
        <v>5537</v>
      </c>
      <c r="BD1634" s="18" t="s">
        <v>5537</v>
      </c>
      <c r="BE1634" s="18" t="s">
        <v>5537</v>
      </c>
      <c r="BF1634" s="18" t="s">
        <v>5537</v>
      </c>
      <c r="BG1634" s="18" t="s">
        <v>5537</v>
      </c>
      <c r="BH1634" s="18" t="s">
        <v>5537</v>
      </c>
      <c r="BI1634" s="18" t="s">
        <v>5537</v>
      </c>
      <c r="BJ1634" s="18" t="s">
        <v>5537</v>
      </c>
      <c r="BK1634" s="18" t="s">
        <v>5537</v>
      </c>
      <c r="BL1634" s="9" t="s">
        <v>5537</v>
      </c>
      <c r="BM1634" s="14" t="s">
        <v>5537</v>
      </c>
      <c r="BN1634" s="14" t="s">
        <v>5537</v>
      </c>
      <c r="BO1634" s="14" t="str">
        <f>_xlfn.XLOOKUP(B1634,'[4]cell downs 18042026 17h'!$B:$B,'[4]cell downs 18042026 17h'!$B:$B,"")</f>
        <v/>
      </c>
      <c r="BP1634" s="14" t="str">
        <f>_xlfn.XLOOKUP(B1634,'[5]Cells Huawei 19042026 15h'!$B:$B,'[5]Cells Huawei 19042026 15h'!$B:$B,"")</f>
        <v/>
      </c>
      <c r="BQ1634" s="9" t="str">
        <f>_xlfn.XLOOKUP(B1634,'[6]cells down 19042026 9H40'!$B:$B,'[6]cells down 19042026 9H40'!$B:$B,"")</f>
        <v/>
      </c>
      <c r="BR1634" s="9" t="s">
        <v>2055</v>
      </c>
      <c r="BS1634" s="9" t="s">
        <v>12</v>
      </c>
      <c r="BT1634" s="108"/>
    </row>
    <row r="1635" spans="1:72" s="9" customFormat="1" x14ac:dyDescent="0.35">
      <c r="A1635" s="1" t="s">
        <v>1995</v>
      </c>
      <c r="B1635" s="8" t="s">
        <v>1996</v>
      </c>
      <c r="C1635" s="3" t="str">
        <f>_xlfn.XLOOKUP(B1635,'[1]daily break down'!$D:$D,'[1]daily break down'!$E:$E,"")</f>
        <v>OUEST</v>
      </c>
      <c r="D1635" s="1" t="s">
        <v>21</v>
      </c>
      <c r="E1635" s="1" t="s">
        <v>987</v>
      </c>
      <c r="F1635" s="3" t="s">
        <v>102</v>
      </c>
      <c r="G1635" s="1" t="s">
        <v>1176</v>
      </c>
      <c r="H1635" s="32" t="str">
        <f>_xlfn.XLOOKUP(B1635,[2]CALCULATION!$B:$B,[2]CALCULATION!$H:$H,"")</f>
        <v>Huawei</v>
      </c>
      <c r="I1635" s="28">
        <v>2.0504989541510077</v>
      </c>
      <c r="J1635" s="28">
        <v>1.049951060545097</v>
      </c>
      <c r="K1635" s="28">
        <v>1.2405367074447897</v>
      </c>
      <c r="L1635" s="28">
        <v>9.9994150094311909</v>
      </c>
      <c r="M1635" s="28">
        <v>0</v>
      </c>
      <c r="N1635" s="28">
        <v>3.0777102898414248</v>
      </c>
      <c r="O1635" s="28">
        <v>0</v>
      </c>
      <c r="P1635" s="28">
        <v>0</v>
      </c>
      <c r="Q1635" s="28">
        <v>0</v>
      </c>
      <c r="R1635" s="28">
        <v>0</v>
      </c>
      <c r="S1635" s="93">
        <v>1.572964732202732</v>
      </c>
      <c r="T1635" s="93">
        <f>_xlfn.XLOOKUP(B1635,'[3]Nur des jours'!$B:$B,'[3]Nur des jours'!$U:$U,"")</f>
        <v>0</v>
      </c>
      <c r="U1635" s="93">
        <v>0</v>
      </c>
      <c r="V1635" s="93">
        <v>0</v>
      </c>
      <c r="W1635" s="93">
        <v>0</v>
      </c>
      <c r="X1635" s="93">
        <v>0</v>
      </c>
      <c r="Y1635" s="93">
        <v>0</v>
      </c>
      <c r="Z1635" s="93">
        <v>3.1887871576021665</v>
      </c>
      <c r="AA1635" s="93">
        <v>0</v>
      </c>
      <c r="AB1635" s="93">
        <v>0</v>
      </c>
      <c r="AC1635" s="93">
        <f>_xlfn.XLOOKUP(B1635,'[3]Nur des jours'!$B:$B,'[3]Nur des jours'!$N:$N,"")</f>
        <v>0</v>
      </c>
      <c r="AD1635" s="93">
        <v>0</v>
      </c>
      <c r="AE1635" s="93">
        <v>0</v>
      </c>
      <c r="AF1635" s="93">
        <v>0</v>
      </c>
      <c r="AG1635" s="93"/>
      <c r="AH1635" s="93">
        <v>0</v>
      </c>
      <c r="AI1635" s="93">
        <v>0</v>
      </c>
      <c r="AJ1635" s="93">
        <v>0</v>
      </c>
      <c r="AK1635" s="93">
        <v>0</v>
      </c>
      <c r="AL1635" s="93">
        <v>0</v>
      </c>
      <c r="AM1635" s="49" t="s">
        <v>5559</v>
      </c>
      <c r="AN1635" s="49"/>
      <c r="AO1635" s="48" t="str" cm="1">
        <f t="array" ref="AO1635">IFERROR(_xlfn.IFS(
AQ1635="MPR ISSUE","PDH",
AQ1635="BSS Hardware Issue","BSS",
AQ1635="Sites strategiques, MLL, Pylone, etc.","ENVTECH",
AQ1635="AKTIVCO DEFAUT GE &amp; POWER Cabinet","AKTIVCO",
AQ1635="AKTIVCO Coupure ENEO &amp; Baisse de tension","AKTIVCO GRID ONLY",
AQ1635="Coupure ENEO &amp; Baisse de tension","IHS GRID ONLY",
AQ1635="Defaut GE &amp; POWER Cabinet","IHS",
AQ1635="Sharing","Partners",
AQ1635="Sites strategiques &amp; DataCenter","SST &amp; DC",
AQ1635="Exclu","Exclu",
AQ1635="SAT","SAT",
AQ1635="SPARE-ISSUE","SPARE-ISSUE",
AQ1635="Fiber CAmtel","TRANS_FO_CAMTEL",
AQ1635="Fiber AOF","Fiber AOF",
AQ1635="Projet OCM (HUAWEI)","TRAVAUX-HUAWEI",
AQ1635="Projet OCM (NOKIA)","TRAVAUX-NOKIA",
AQ1635="ACCESS-ISSUE","ACCESS-ISSUE",
AQ1635="Projet OCM (ZTE, NOKIA, autres projets)","TRAVAUX OCM",
AQ1635="No root CAuse","No root cause",
AQ1635="ODU HS","PDH",
AQ1635="IP &amp; VLAN","PDH",
AQ1635="Warehouse HUAWEI","SPARE-ISSUE",
AQ1635="SPARE-HS","SPARE-ISSUE",
AQ1635="Power Telco","BSS",AQ1635="no impacts","no impacts"
),"")</f>
        <v>No root cause</v>
      </c>
      <c r="AP1635" s="48" t="str" cm="1">
        <f t="array" ref="AP1635">IFERROR(_xlfn.IFS(
AQ1635="MPR ISSUE","TX ISSUE",
AQ1635="BSS Hardware Issue","RAN ISSUE",
AQ1635="Sites strategiques, MLL, Pylone, etc.","ENVTECH",
AQ1635="AKTIVCO DEFAUT GE &amp; POWER Cabinet","POWER ISSUE",
AQ1635="AKTIVCO Coupure ENEO &amp; Baisse de tension","POWER ISSUE",
AQ1635="Coupure ENEO &amp; Baisse de tension","POWER ISSUE",
AQ1635="Defaut GE &amp; POWER Cabinet","POWER ISSUE",
AQ1635="Sharing","POWER ISSUE",
AQ1635="Sites strategiques &amp; DataCenter","POWER ISSUE",
AQ1635="Exclu","Exclu",
AQ1635="SAT","TX ISSUE",
AQ1635="SPARE-ISSUE","SPARE-ISSUE",
AQ1635="Fiber CAmtel","TX ISSUE",
AQ1635="Fiber AOF","TX ISSUE",
AQ1635="Projet OCM (HUAWEI)","TRAVAUX-HUAWEI",
AQ1635="Projet OCM (NOKIA)","TRAVAUX -NOKIA",
AQ1635="ACCESS-ISSUE","ACCESS-ISSUE",
AQ1635="Projet OCM (ZTE, NOKIA, autres projets)","TRAVAUX OCM",
AQ1635="No root CAuse","No root cause",
AQ1635="ODU HS","TX ISSUE",
AQ1635="IP &amp; VLAN","TX ISSUE",
AQ1635="Warehouse HUAWEI","SPARE-ISSUE",
AQ1635="SPARE-HS","SPARE-ISSUE",
AQ1635="Power Telco","RAN ISSUE",AQ1635="no impacts","no impacts"
),"")</f>
        <v>No root cause</v>
      </c>
      <c r="AQ1635" s="67" t="s">
        <v>5344</v>
      </c>
      <c r="AR1635" s="48" t="str" cm="1">
        <f t="array" ref="AR1635">IFERROR(_xlfn.IFS(
AQ1635="MPR ISSUE","ACTIVE",
AQ1635="BSS Hardware Issue","ACTIVE",
AQ1635="Sites strategiques, MLL, Pylone, etc.","PASSIVE",
AQ1635="AKTIVCO DEFAUT GE &amp; POWER Cabinet","PASSIVE",
AQ1635="AKTIVCO Coupure ENEO &amp; Baisse de tension","PASSIVE",
AQ1635="Coupure ENEO &amp; Baisse de tension","PASSIVE",
AQ1635="Defaut GE &amp; POWER Cabinet","PASSIVE",
AQ1635="Sharing","PASSIVE",
AQ1635="Sites strategiques &amp; DataCenter","PASSIVE",
AQ1635="Exclu","Exclu",
AQ1635="SAT","ACTIVE",
AQ1635="SPARE-ISSUE","SPARE-ISSUE",
AQ1635="Fiber CAmtel","ACTIVE",
AQ1635="Fiber AOF","ACTIVE",
AQ1635="Projet OCM (HUAWEI)","PLANNED WORKS",
AQ1635="Projet OCM (NOKIA)","PLANNED WORKS",
AQ1635="ACCESS-ISSUE","ACCESS-ISSUE",
AQ1635="Projet OCM (ZTE, NOKIA, autres projets)","PLANNED WORKS",
AQ1635="No root CAuse","No root cause",
AQ1635="ODU HS","ACTIVE",
AQ1635="IP &amp; VLAN","ACTIVE",
AQ1635="Warehouse HUAWEI","SPARE-ISSUE",
AQ1635="SPARE-HS","SPARE-ISSUE",
AQ1635="Power Telco","ACTIVE", AQ1635="no impacts","no impacts"
),"")</f>
        <v>No root cause</v>
      </c>
      <c r="AS1635" s="92" t="s">
        <v>5537</v>
      </c>
      <c r="AT1635" s="98" t="s">
        <v>1996</v>
      </c>
      <c r="AV1635" s="17" t="s">
        <v>5537</v>
      </c>
      <c r="AW1635" s="7" t="s">
        <v>5537</v>
      </c>
      <c r="AX1635" s="6" t="s">
        <v>5537</v>
      </c>
      <c r="AY1635" s="7"/>
      <c r="AZ1635" s="3" t="s">
        <v>5537</v>
      </c>
      <c r="BA1635" s="18" t="s">
        <v>5537</v>
      </c>
      <c r="BB1635" s="18" t="s">
        <v>5537</v>
      </c>
      <c r="BC1635" s="18" t="s">
        <v>5537</v>
      </c>
      <c r="BD1635" s="18" t="s">
        <v>5537</v>
      </c>
      <c r="BE1635" s="18" t="s">
        <v>5537</v>
      </c>
      <c r="BF1635" s="18" t="s">
        <v>5537</v>
      </c>
      <c r="BG1635" s="18" t="s">
        <v>5537</v>
      </c>
      <c r="BH1635" s="18" t="s">
        <v>5537</v>
      </c>
      <c r="BI1635" s="18" t="s">
        <v>5537</v>
      </c>
      <c r="BJ1635" s="18" t="s">
        <v>5537</v>
      </c>
      <c r="BK1635" s="18" t="s">
        <v>5537</v>
      </c>
      <c r="BL1635" s="9" t="s">
        <v>5537</v>
      </c>
      <c r="BM1635" s="14" t="s">
        <v>5537</v>
      </c>
      <c r="BN1635" s="14" t="s">
        <v>5537</v>
      </c>
      <c r="BO1635" s="14" t="str">
        <f>_xlfn.XLOOKUP(B1635,'[4]cell downs 18042026 17h'!$B:$B,'[4]cell downs 18042026 17h'!$B:$B,"")</f>
        <v/>
      </c>
      <c r="BP1635" s="14" t="str">
        <f>_xlfn.XLOOKUP(B1635,'[5]Cells Huawei 19042026 15h'!$B:$B,'[5]Cells Huawei 19042026 15h'!$B:$B,"")</f>
        <v/>
      </c>
      <c r="BQ1635" s="9" t="str">
        <f>_xlfn.XLOOKUP(B1635,'[6]cells down 19042026 9H40'!$B:$B,'[6]cells down 19042026 9H40'!$B:$B,"")</f>
        <v/>
      </c>
      <c r="BR1635" s="9" t="s">
        <v>5537</v>
      </c>
      <c r="BS1635" s="9" t="s">
        <v>237</v>
      </c>
      <c r="BT1635" s="108"/>
    </row>
    <row r="1636" spans="1:72" s="9" customFormat="1" x14ac:dyDescent="0.35">
      <c r="A1636" s="1" t="s">
        <v>1596</v>
      </c>
      <c r="B1636" s="8" t="s">
        <v>1597</v>
      </c>
      <c r="C1636" s="3" t="str">
        <f>_xlfn.XLOOKUP(B1636,'[1]daily break down'!$D:$D,'[1]daily break down'!$E:$E,"")</f>
        <v>NORD-OUEST</v>
      </c>
      <c r="D1636" s="1" t="s">
        <v>11</v>
      </c>
      <c r="E1636" s="1" t="s">
        <v>12</v>
      </c>
      <c r="F1636" s="3" t="s">
        <v>51</v>
      </c>
      <c r="G1636" s="1" t="s">
        <v>52</v>
      </c>
      <c r="H1636" s="32" t="str">
        <f>_xlfn.XLOOKUP(B1636,[2]CALCULATION!$B:$B,[2]CALCULATION!$H:$H,"")</f>
        <v>Huawei</v>
      </c>
      <c r="I1636" s="28">
        <v>7.9385717098560917</v>
      </c>
      <c r="J1636" s="28">
        <v>4.2600868068931863</v>
      </c>
      <c r="K1636" s="28">
        <v>10.327045398121752</v>
      </c>
      <c r="L1636" s="28">
        <v>24.11382846364355</v>
      </c>
      <c r="M1636" s="28">
        <v>9.7040661124951146</v>
      </c>
      <c r="N1636" s="28">
        <v>0</v>
      </c>
      <c r="O1636" s="28">
        <v>0</v>
      </c>
      <c r="P1636" s="28">
        <v>1.7002536861539868</v>
      </c>
      <c r="Q1636" s="28">
        <v>15.129746627743394</v>
      </c>
      <c r="R1636" s="28">
        <v>0.90992786067522169</v>
      </c>
      <c r="S1636" s="93">
        <v>1.0469726024660919</v>
      </c>
      <c r="T1636" s="93">
        <f>_xlfn.XLOOKUP(B1636,'[3]Nur des jours'!$B:$B,'[3]Nur des jours'!$U:$U,"")</f>
        <v>0</v>
      </c>
      <c r="U1636" s="93">
        <v>0</v>
      </c>
      <c r="V1636" s="93">
        <v>0</v>
      </c>
      <c r="W1636" s="93">
        <v>0</v>
      </c>
      <c r="X1636" s="93">
        <v>0</v>
      </c>
      <c r="Y1636" s="93">
        <v>0</v>
      </c>
      <c r="Z1636" s="93">
        <v>2.1061087283446476</v>
      </c>
      <c r="AA1636" s="93">
        <v>0</v>
      </c>
      <c r="AB1636" s="93">
        <v>0</v>
      </c>
      <c r="AC1636" s="93">
        <f>_xlfn.XLOOKUP(B1636,'[3]Nur des jours'!$B:$B,'[3]Nur des jours'!$N:$N,"")</f>
        <v>0</v>
      </c>
      <c r="AD1636" s="93">
        <v>0</v>
      </c>
      <c r="AE1636" s="93">
        <v>0</v>
      </c>
      <c r="AF1636" s="93">
        <v>0</v>
      </c>
      <c r="AG1636" s="93"/>
      <c r="AH1636" s="93">
        <v>0</v>
      </c>
      <c r="AI1636" s="93">
        <v>0</v>
      </c>
      <c r="AJ1636" s="93">
        <v>0</v>
      </c>
      <c r="AK1636" s="93">
        <v>0</v>
      </c>
      <c r="AL1636" s="93">
        <v>0</v>
      </c>
      <c r="AM1636" s="49" t="s">
        <v>5559</v>
      </c>
      <c r="AN1636" s="49"/>
      <c r="AO1636" s="48" t="str" cm="1">
        <f t="array" ref="AO1636">IFERROR(_xlfn.IFS(
AQ1636="MPR ISSUE","PDH",
AQ1636="BSS Hardware Issue","BSS",
AQ1636="Sites strategiques, MLL, Pylone, etc.","ENVTECH",
AQ1636="AKTIVCO DEFAUT GE &amp; POWER Cabinet","AKTIVCO",
AQ1636="AKTIVCO Coupure ENEO &amp; Baisse de tension","AKTIVCO GRID ONLY",
AQ1636="Coupure ENEO &amp; Baisse de tension","IHS GRID ONLY",
AQ1636="Defaut GE &amp; POWER Cabinet","IHS",
AQ1636="Sharing","Partners",
AQ1636="Sites strategiques &amp; DataCenter","SST &amp; DC",
AQ1636="Exclu","Exclu",
AQ1636="SAT","SAT",
AQ1636="SPARE-ISSUE","SPARE-ISSUE",
AQ1636="Fiber CAmtel","TRANS_FO_CAMTEL",
AQ1636="Fiber AOF","Fiber AOF",
AQ1636="Projet OCM (HUAWEI)","TRAVAUX-HUAWEI",
AQ1636="Projet OCM (NOKIA)","TRAVAUX-NOKIA",
AQ1636="ACCESS-ISSUE","ACCESS-ISSUE",
AQ1636="Projet OCM (ZTE, NOKIA, autres projets)","TRAVAUX OCM",
AQ1636="No root CAuse","No root cause",
AQ1636="ODU HS","PDH",
AQ1636="IP &amp; VLAN","PDH",
AQ1636="Warehouse HUAWEI","SPARE-ISSUE",
AQ1636="SPARE-HS","SPARE-ISSUE",
AQ1636="Power Telco","BSS",AQ1636="no impacts","no impacts"
),"")</f>
        <v>No root cause</v>
      </c>
      <c r="AP1636" s="48" t="str" cm="1">
        <f t="array" ref="AP1636">IFERROR(_xlfn.IFS(
AQ1636="MPR ISSUE","TX ISSUE",
AQ1636="BSS Hardware Issue","RAN ISSUE",
AQ1636="Sites strategiques, MLL, Pylone, etc.","ENVTECH",
AQ1636="AKTIVCO DEFAUT GE &amp; POWER Cabinet","POWER ISSUE",
AQ1636="AKTIVCO Coupure ENEO &amp; Baisse de tension","POWER ISSUE",
AQ1636="Coupure ENEO &amp; Baisse de tension","POWER ISSUE",
AQ1636="Defaut GE &amp; POWER Cabinet","POWER ISSUE",
AQ1636="Sharing","POWER ISSUE",
AQ1636="Sites strategiques &amp; DataCenter","POWER ISSUE",
AQ1636="Exclu","Exclu",
AQ1636="SAT","TX ISSUE",
AQ1636="SPARE-ISSUE","SPARE-ISSUE",
AQ1636="Fiber CAmtel","TX ISSUE",
AQ1636="Fiber AOF","TX ISSUE",
AQ1636="Projet OCM (HUAWEI)","TRAVAUX-HUAWEI",
AQ1636="Projet OCM (NOKIA)","TRAVAUX -NOKIA",
AQ1636="ACCESS-ISSUE","ACCESS-ISSUE",
AQ1636="Projet OCM (ZTE, NOKIA, autres projets)","TRAVAUX OCM",
AQ1636="No root CAuse","No root cause",
AQ1636="ODU HS","TX ISSUE",
AQ1636="IP &amp; VLAN","TX ISSUE",
AQ1636="Warehouse HUAWEI","SPARE-ISSUE",
AQ1636="SPARE-HS","SPARE-ISSUE",
AQ1636="Power Telco","RAN ISSUE",AQ1636="no impacts","no impacts"
),"")</f>
        <v>No root cause</v>
      </c>
      <c r="AQ1636" s="126" t="s">
        <v>5344</v>
      </c>
      <c r="AR1636" s="48" t="str" cm="1">
        <f t="array" ref="AR1636">IFERROR(_xlfn.IFS(
AQ1636="MPR ISSUE","ACTIVE",
AQ1636="BSS Hardware Issue","ACTIVE",
AQ1636="Sites strategiques, MLL, Pylone, etc.","PASSIVE",
AQ1636="AKTIVCO DEFAUT GE &amp; POWER Cabinet","PASSIVE",
AQ1636="AKTIVCO Coupure ENEO &amp; Baisse de tension","PASSIVE",
AQ1636="Coupure ENEO &amp; Baisse de tension","PASSIVE",
AQ1636="Defaut GE &amp; POWER Cabinet","PASSIVE",
AQ1636="Sharing","PASSIVE",
AQ1636="Sites strategiques &amp; DataCenter","PASSIVE",
AQ1636="Exclu","Exclu",
AQ1636="SAT","ACTIVE",
AQ1636="SPARE-ISSUE","SPARE-ISSUE",
AQ1636="Fiber CAmtel","ACTIVE",
AQ1636="Fiber AOF","ACTIVE",
AQ1636="Projet OCM (HUAWEI)","PLANNED WORKS",
AQ1636="Projet OCM (NOKIA)","PLANNED WORKS",
AQ1636="ACCESS-ISSUE","ACCESS-ISSUE",
AQ1636="Projet OCM (ZTE, NOKIA, autres projets)","PLANNED WORKS",
AQ1636="No root CAuse","No root cause",
AQ1636="ODU HS","ACTIVE",
AQ1636="IP &amp; VLAN","ACTIVE",
AQ1636="Warehouse HUAWEI","SPARE-ISSUE",
AQ1636="SPARE-HS","SPARE-ISSUE",
AQ1636="Power Telco","ACTIVE", AQ1636="no impacts","no impacts"
),"")</f>
        <v>No root cause</v>
      </c>
      <c r="AS1636" s="92" t="s">
        <v>5537</v>
      </c>
      <c r="AT1636" s="98" t="s">
        <v>1597</v>
      </c>
      <c r="AV1636" s="17" t="s">
        <v>5537</v>
      </c>
      <c r="AW1636" s="7" t="s">
        <v>5537</v>
      </c>
      <c r="AX1636" s="6" t="s">
        <v>5537</v>
      </c>
      <c r="AY1636" s="7"/>
      <c r="AZ1636" s="3" t="s">
        <v>5537</v>
      </c>
      <c r="BA1636" s="18" t="s">
        <v>5537</v>
      </c>
      <c r="BB1636" s="18" t="s">
        <v>5537</v>
      </c>
      <c r="BC1636" s="18" t="s">
        <v>5537</v>
      </c>
      <c r="BD1636" s="18" t="s">
        <v>5537</v>
      </c>
      <c r="BE1636" s="18" t="s">
        <v>5537</v>
      </c>
      <c r="BF1636" s="18" t="s">
        <v>5537</v>
      </c>
      <c r="BG1636" s="18" t="s">
        <v>5537</v>
      </c>
      <c r="BH1636" s="18" t="s">
        <v>5537</v>
      </c>
      <c r="BI1636" s="18" t="s">
        <v>5537</v>
      </c>
      <c r="BJ1636" s="18" t="s">
        <v>5537</v>
      </c>
      <c r="BK1636" s="18" t="s">
        <v>5537</v>
      </c>
      <c r="BL1636" s="9" t="s">
        <v>5537</v>
      </c>
      <c r="BM1636" s="14" t="s">
        <v>5537</v>
      </c>
      <c r="BN1636" s="14" t="s">
        <v>5537</v>
      </c>
      <c r="BO1636" s="14" t="str">
        <f>_xlfn.XLOOKUP(B1636,'[4]cell downs 18042026 17h'!$B:$B,'[4]cell downs 18042026 17h'!$B:$B,"")</f>
        <v/>
      </c>
      <c r="BP1636" s="14" t="str">
        <f>_xlfn.XLOOKUP(B1636,'[5]Cells Huawei 19042026 15h'!$B:$B,'[5]Cells Huawei 19042026 15h'!$B:$B,"")</f>
        <v/>
      </c>
      <c r="BQ1636" s="9" t="str">
        <f>_xlfn.XLOOKUP(B1636,'[6]cells down 19042026 9H40'!$B:$B,'[6]cells down 19042026 9H40'!$B:$B,"")</f>
        <v/>
      </c>
      <c r="BR1636" s="9" t="s">
        <v>1597</v>
      </c>
      <c r="BS1636" s="9" t="s">
        <v>318</v>
      </c>
      <c r="BT1636" s="108"/>
    </row>
    <row r="1637" spans="1:72" s="9" customFormat="1" x14ac:dyDescent="0.35">
      <c r="A1637" s="1" t="s">
        <v>2681</v>
      </c>
      <c r="B1637" s="8" t="s">
        <v>2682</v>
      </c>
      <c r="C1637" s="3" t="str">
        <f>_xlfn.XLOOKUP(B1637,'[1]daily break down'!$D:$D,'[1]daily break down'!$E:$E,"")</f>
        <v>NORD-OUEST</v>
      </c>
      <c r="D1637" s="1" t="s">
        <v>21</v>
      </c>
      <c r="E1637" s="1" t="s">
        <v>22</v>
      </c>
      <c r="F1637" s="3" t="s">
        <v>51</v>
      </c>
      <c r="G1637" s="1" t="s">
        <v>52</v>
      </c>
      <c r="H1637" s="32" t="str">
        <f>_xlfn.XLOOKUP(B1637,[2]CALCULATION!$B:$B,[2]CALCULATION!$H:$H,"")</f>
        <v>Huawei</v>
      </c>
      <c r="I1637" s="28">
        <v>5.6033714005244946</v>
      </c>
      <c r="J1637" s="28">
        <v>2.7837881991707407</v>
      </c>
      <c r="K1637" s="28">
        <v>0</v>
      </c>
      <c r="L1637" s="28">
        <v>0</v>
      </c>
      <c r="M1637" s="28">
        <v>5.8344070050480408</v>
      </c>
      <c r="N1637" s="28">
        <v>0</v>
      </c>
      <c r="O1637" s="28">
        <v>0</v>
      </c>
      <c r="P1637" s="28">
        <v>1.3676829807695052</v>
      </c>
      <c r="Q1637" s="28">
        <v>6.1208383628254186</v>
      </c>
      <c r="R1637" s="28">
        <v>0.48163628996127639</v>
      </c>
      <c r="S1637" s="93">
        <v>0.83591228565802889</v>
      </c>
      <c r="T1637" s="93">
        <f>_xlfn.XLOOKUP(B1637,'[3]Nur des jours'!$B:$B,'[3]Nur des jours'!$U:$U,"")</f>
        <v>0</v>
      </c>
      <c r="U1637" s="93">
        <v>0</v>
      </c>
      <c r="V1637" s="93">
        <v>0</v>
      </c>
      <c r="W1637" s="93">
        <v>0</v>
      </c>
      <c r="X1637" s="93">
        <v>0</v>
      </c>
      <c r="Y1637" s="93">
        <v>0</v>
      </c>
      <c r="Z1637" s="93">
        <v>2.3668754084232937</v>
      </c>
      <c r="AA1637" s="93">
        <v>0</v>
      </c>
      <c r="AB1637" s="93">
        <v>0</v>
      </c>
      <c r="AC1637" s="93">
        <f>_xlfn.XLOOKUP(B1637,'[3]Nur des jours'!$B:$B,'[3]Nur des jours'!$N:$N,"")</f>
        <v>0</v>
      </c>
      <c r="AD1637" s="93">
        <v>0</v>
      </c>
      <c r="AE1637" s="93">
        <v>0</v>
      </c>
      <c r="AF1637" s="93">
        <v>0</v>
      </c>
      <c r="AG1637" s="93"/>
      <c r="AH1637" s="93">
        <v>0</v>
      </c>
      <c r="AI1637" s="93">
        <v>0</v>
      </c>
      <c r="AJ1637" s="93">
        <v>0</v>
      </c>
      <c r="AK1637" s="93">
        <v>0</v>
      </c>
      <c r="AL1637" s="93">
        <v>0</v>
      </c>
      <c r="AM1637" s="49" t="s">
        <v>5559</v>
      </c>
      <c r="AN1637" s="49"/>
      <c r="AO1637" s="48" t="str" cm="1">
        <f t="array" ref="AO1637">IFERROR(_xlfn.IFS(
AQ1637="MPR ISSUE","PDH",
AQ1637="BSS Hardware Issue","BSS",
AQ1637="Sites strategiques, MLL, Pylone, etc.","ENVTECH",
AQ1637="AKTIVCO DEFAUT GE &amp; POWER Cabinet","AKTIVCO",
AQ1637="AKTIVCO Coupure ENEO &amp; Baisse de tension","AKTIVCO GRID ONLY",
AQ1637="Coupure ENEO &amp; Baisse de tension","IHS GRID ONLY",
AQ1637="Defaut GE &amp; POWER Cabinet","IHS",
AQ1637="Sharing","Partners",
AQ1637="Sites strategiques &amp; DataCenter","SST &amp; DC",
AQ1637="Exclu","Exclu",
AQ1637="SAT","SAT",
AQ1637="SPARE-ISSUE","SPARE-ISSUE",
AQ1637="Fiber CAmtel","TRANS_FO_CAMTEL",
AQ1637="Fiber AOF","Fiber AOF",
AQ1637="Projet OCM (HUAWEI)","TRAVAUX-HUAWEI",
AQ1637="Projet OCM (NOKIA)","TRAVAUX-NOKIA",
AQ1637="ACCESS-ISSUE","ACCESS-ISSUE",
AQ1637="Projet OCM (ZTE, NOKIA, autres projets)","TRAVAUX OCM",
AQ1637="No root CAuse","No root cause",
AQ1637="ODU HS","PDH",
AQ1637="IP &amp; VLAN","PDH",
AQ1637="Warehouse HUAWEI","SPARE-ISSUE",
AQ1637="SPARE-HS","SPARE-ISSUE",
AQ1637="Power Telco","BSS",AQ1637="no impacts","no impacts"
),"")</f>
        <v>No root cause</v>
      </c>
      <c r="AP1637" s="48" t="str" cm="1">
        <f t="array" ref="AP1637">IFERROR(_xlfn.IFS(
AQ1637="MPR ISSUE","TX ISSUE",
AQ1637="BSS Hardware Issue","RAN ISSUE",
AQ1637="Sites strategiques, MLL, Pylone, etc.","ENVTECH",
AQ1637="AKTIVCO DEFAUT GE &amp; POWER Cabinet","POWER ISSUE",
AQ1637="AKTIVCO Coupure ENEO &amp; Baisse de tension","POWER ISSUE",
AQ1637="Coupure ENEO &amp; Baisse de tension","POWER ISSUE",
AQ1637="Defaut GE &amp; POWER Cabinet","POWER ISSUE",
AQ1637="Sharing","POWER ISSUE",
AQ1637="Sites strategiques &amp; DataCenter","POWER ISSUE",
AQ1637="Exclu","Exclu",
AQ1637="SAT","TX ISSUE",
AQ1637="SPARE-ISSUE","SPARE-ISSUE",
AQ1637="Fiber CAmtel","TX ISSUE",
AQ1637="Fiber AOF","TX ISSUE",
AQ1637="Projet OCM (HUAWEI)","TRAVAUX-HUAWEI",
AQ1637="Projet OCM (NOKIA)","TRAVAUX -NOKIA",
AQ1637="ACCESS-ISSUE","ACCESS-ISSUE",
AQ1637="Projet OCM (ZTE, NOKIA, autres projets)","TRAVAUX OCM",
AQ1637="No root CAuse","No root cause",
AQ1637="ODU HS","TX ISSUE",
AQ1637="IP &amp; VLAN","TX ISSUE",
AQ1637="Warehouse HUAWEI","SPARE-ISSUE",
AQ1637="SPARE-HS","SPARE-ISSUE",
AQ1637="Power Telco","RAN ISSUE",AQ1637="no impacts","no impacts"
),"")</f>
        <v>No root cause</v>
      </c>
      <c r="AQ1637" s="67" t="s">
        <v>5344</v>
      </c>
      <c r="AR1637" s="48" t="str" cm="1">
        <f t="array" ref="AR1637">IFERROR(_xlfn.IFS(
AQ1637="MPR ISSUE","ACTIVE",
AQ1637="BSS Hardware Issue","ACTIVE",
AQ1637="Sites strategiques, MLL, Pylone, etc.","PASSIVE",
AQ1637="AKTIVCO DEFAUT GE &amp; POWER Cabinet","PASSIVE",
AQ1637="AKTIVCO Coupure ENEO &amp; Baisse de tension","PASSIVE",
AQ1637="Coupure ENEO &amp; Baisse de tension","PASSIVE",
AQ1637="Defaut GE &amp; POWER Cabinet","PASSIVE",
AQ1637="Sharing","PASSIVE",
AQ1637="Sites strategiques &amp; DataCenter","PASSIVE",
AQ1637="Exclu","Exclu",
AQ1637="SAT","ACTIVE",
AQ1637="SPARE-ISSUE","SPARE-ISSUE",
AQ1637="Fiber CAmtel","ACTIVE",
AQ1637="Fiber AOF","ACTIVE",
AQ1637="Projet OCM (HUAWEI)","PLANNED WORKS",
AQ1637="Projet OCM (NOKIA)","PLANNED WORKS",
AQ1637="ACCESS-ISSUE","ACCESS-ISSUE",
AQ1637="Projet OCM (ZTE, NOKIA, autres projets)","PLANNED WORKS",
AQ1637="No root CAuse","No root cause",
AQ1637="ODU HS","ACTIVE",
AQ1637="IP &amp; VLAN","ACTIVE",
AQ1637="Warehouse HUAWEI","SPARE-ISSUE",
AQ1637="SPARE-HS","SPARE-ISSUE",
AQ1637="Power Telco","ACTIVE", AQ1637="no impacts","no impacts"
),"")</f>
        <v>No root cause</v>
      </c>
      <c r="AS1637" s="92" t="s">
        <v>5537</v>
      </c>
      <c r="AT1637" s="98" t="s">
        <v>2682</v>
      </c>
      <c r="AV1637" s="17" t="s">
        <v>5537</v>
      </c>
      <c r="AW1637" s="7" t="s">
        <v>5537</v>
      </c>
      <c r="AX1637" s="6" t="s">
        <v>5537</v>
      </c>
      <c r="AY1637" s="7"/>
      <c r="AZ1637" s="3" t="s">
        <v>5537</v>
      </c>
      <c r="BA1637" s="18" t="s">
        <v>5537</v>
      </c>
      <c r="BB1637" s="18" t="s">
        <v>5537</v>
      </c>
      <c r="BC1637" s="18" t="s">
        <v>5537</v>
      </c>
      <c r="BD1637" s="18" t="s">
        <v>5537</v>
      </c>
      <c r="BE1637" s="18" t="s">
        <v>5537</v>
      </c>
      <c r="BF1637" s="18" t="s">
        <v>5537</v>
      </c>
      <c r="BG1637" s="18" t="s">
        <v>5537</v>
      </c>
      <c r="BH1637" s="18" t="s">
        <v>5537</v>
      </c>
      <c r="BI1637" s="18" t="s">
        <v>5537</v>
      </c>
      <c r="BJ1637" s="18" t="s">
        <v>5537</v>
      </c>
      <c r="BK1637" s="18" t="s">
        <v>5537</v>
      </c>
      <c r="BL1637" s="9" t="s">
        <v>5537</v>
      </c>
      <c r="BM1637" s="14" t="s">
        <v>5537</v>
      </c>
      <c r="BN1637" s="14" t="s">
        <v>5537</v>
      </c>
      <c r="BO1637" s="14" t="str">
        <f>_xlfn.XLOOKUP(B1637,'[4]cell downs 18042026 17h'!$B:$B,'[4]cell downs 18042026 17h'!$B:$B,"")</f>
        <v/>
      </c>
      <c r="BP1637" s="14" t="str">
        <f>_xlfn.XLOOKUP(B1637,'[5]Cells Huawei 19042026 15h'!$B:$B,'[5]Cells Huawei 19042026 15h'!$B:$B,"")</f>
        <v/>
      </c>
      <c r="BQ1637" s="9" t="str">
        <f>_xlfn.XLOOKUP(B1637,'[6]cells down 19042026 9H40'!$B:$B,'[6]cells down 19042026 9H40'!$B:$B,"")</f>
        <v/>
      </c>
      <c r="BR1637" s="9" t="s">
        <v>5537</v>
      </c>
      <c r="BS1637" s="9" t="s">
        <v>1129</v>
      </c>
      <c r="BT1637" s="108"/>
    </row>
    <row r="1638" spans="1:72" s="9" customFormat="1" x14ac:dyDescent="0.35">
      <c r="A1638" s="1" t="s">
        <v>4328</v>
      </c>
      <c r="B1638" s="8" t="s">
        <v>4329</v>
      </c>
      <c r="C1638" s="3" t="str">
        <f>_xlfn.XLOOKUP(B1638,'[1]daily break down'!$D:$D,'[1]daily break down'!$E:$E,"")</f>
        <v>Douala</v>
      </c>
      <c r="D1638" s="1" t="s">
        <v>11</v>
      </c>
      <c r="E1638" s="1" t="s">
        <v>12</v>
      </c>
      <c r="F1638" s="3" t="s">
        <v>31</v>
      </c>
      <c r="G1638" s="1" t="s">
        <v>32</v>
      </c>
      <c r="H1638" s="34" t="str">
        <f>_xlfn.XLOOKUP(B1638,[2]CALCULATION!$B:$B,[2]CALCULATION!$H:$H,"")</f>
        <v>ZTE</v>
      </c>
      <c r="I1638" s="28">
        <v>0</v>
      </c>
      <c r="J1638" s="28">
        <v>0</v>
      </c>
      <c r="K1638" s="28">
        <v>0</v>
      </c>
      <c r="L1638" s="28">
        <v>0</v>
      </c>
      <c r="M1638" s="28">
        <v>0</v>
      </c>
      <c r="N1638" s="28">
        <v>0</v>
      </c>
      <c r="O1638" s="28">
        <v>0</v>
      </c>
      <c r="P1638" s="28">
        <v>0</v>
      </c>
      <c r="Q1638" s="28">
        <v>0</v>
      </c>
      <c r="R1638" s="28">
        <v>0</v>
      </c>
      <c r="S1638" s="93">
        <v>0.38882254239754799</v>
      </c>
      <c r="T1638" s="93">
        <f>_xlfn.XLOOKUP(B1638,'[3]Nur des jours'!$B:$B,'[3]Nur des jours'!$U:$U,"")</f>
        <v>0</v>
      </c>
      <c r="U1638" s="93">
        <v>0</v>
      </c>
      <c r="V1638" s="93">
        <v>0</v>
      </c>
      <c r="W1638" s="93">
        <v>0</v>
      </c>
      <c r="X1638" s="93">
        <v>0</v>
      </c>
      <c r="Y1638" s="93">
        <v>0</v>
      </c>
      <c r="Z1638" s="93">
        <v>0</v>
      </c>
      <c r="AA1638" s="93">
        <v>0</v>
      </c>
      <c r="AB1638" s="93">
        <v>0</v>
      </c>
      <c r="AC1638" s="93">
        <f>_xlfn.XLOOKUP(B1638,'[3]Nur des jours'!$B:$B,'[3]Nur des jours'!$N:$N,"")</f>
        <v>0</v>
      </c>
      <c r="AD1638" s="93">
        <v>0</v>
      </c>
      <c r="AE1638" s="93">
        <v>0</v>
      </c>
      <c r="AF1638" s="93">
        <v>0</v>
      </c>
      <c r="AG1638" s="93"/>
      <c r="AH1638" s="93">
        <v>0</v>
      </c>
      <c r="AI1638" s="93">
        <v>0</v>
      </c>
      <c r="AJ1638" s="93">
        <v>0</v>
      </c>
      <c r="AK1638" s="93">
        <v>0</v>
      </c>
      <c r="AL1638" s="93">
        <v>0</v>
      </c>
      <c r="AM1638" s="49" t="s">
        <v>5559</v>
      </c>
      <c r="AN1638" s="49"/>
      <c r="AO1638" s="48" t="str" cm="1">
        <f t="array" ref="AO1638">IFERROR(_xlfn.IFS(
AQ1638="MPR ISSUE","PDH",
AQ1638="BSS Hardware Issue","BSS",
AQ1638="Sites strategiques, MLL, Pylone, etc.","ENVTECH",
AQ1638="AKTIVCO DEFAUT GE &amp; POWER Cabinet","AKTIVCO",
AQ1638="AKTIVCO Coupure ENEO &amp; Baisse de tension","AKTIVCO GRID ONLY",
AQ1638="Coupure ENEO &amp; Baisse de tension","IHS GRID ONLY",
AQ1638="Defaut GE &amp; POWER Cabinet","IHS",
AQ1638="Sharing","Partners",
AQ1638="Sites strategiques &amp; DataCenter","SST &amp; DC",
AQ1638="Exclu","Exclu",
AQ1638="SAT","SAT",
AQ1638="SPARE-ISSUE","SPARE-ISSUE",
AQ1638="Fiber CAmtel","TRANS_FO_CAMTEL",
AQ1638="Fiber AOF","Fiber AOF",
AQ1638="Projet OCM (HUAWEI)","TRAVAUX-HUAWEI",
AQ1638="Projet OCM (NOKIA)","TRAVAUX-NOKIA",
AQ1638="ACCESS-ISSUE","ACCESS-ISSUE",
AQ1638="Projet OCM (ZTE, NOKIA, autres projets)","TRAVAUX OCM",
AQ1638="No root CAuse","No root cause",
AQ1638="ODU HS","PDH",
AQ1638="IP &amp; VLAN","PDH",
AQ1638="Warehouse HUAWEI","SPARE-ISSUE",
AQ1638="SPARE-HS","SPARE-ISSUE",
AQ1638="Power Telco","BSS",AQ1638="no impacts","no impacts"
),"")</f>
        <v>No root cause</v>
      </c>
      <c r="AP1638" s="48" t="str" cm="1">
        <f t="array" ref="AP1638">IFERROR(_xlfn.IFS(
AQ1638="MPR ISSUE","TX ISSUE",
AQ1638="BSS Hardware Issue","RAN ISSUE",
AQ1638="Sites strategiques, MLL, Pylone, etc.","ENVTECH",
AQ1638="AKTIVCO DEFAUT GE &amp; POWER Cabinet","POWER ISSUE",
AQ1638="AKTIVCO Coupure ENEO &amp; Baisse de tension","POWER ISSUE",
AQ1638="Coupure ENEO &amp; Baisse de tension","POWER ISSUE",
AQ1638="Defaut GE &amp; POWER Cabinet","POWER ISSUE",
AQ1638="Sharing","POWER ISSUE",
AQ1638="Sites strategiques &amp; DataCenter","POWER ISSUE",
AQ1638="Exclu","Exclu",
AQ1638="SAT","TX ISSUE",
AQ1638="SPARE-ISSUE","SPARE-ISSUE",
AQ1638="Fiber CAmtel","TX ISSUE",
AQ1638="Fiber AOF","TX ISSUE",
AQ1638="Projet OCM (HUAWEI)","TRAVAUX-HUAWEI",
AQ1638="Projet OCM (NOKIA)","TRAVAUX -NOKIA",
AQ1638="ACCESS-ISSUE","ACCESS-ISSUE",
AQ1638="Projet OCM (ZTE, NOKIA, autres projets)","TRAVAUX OCM",
AQ1638="No root CAuse","No root cause",
AQ1638="ODU HS","TX ISSUE",
AQ1638="IP &amp; VLAN","TX ISSUE",
AQ1638="Warehouse HUAWEI","SPARE-ISSUE",
AQ1638="SPARE-HS","SPARE-ISSUE",
AQ1638="Power Telco","RAN ISSUE",AQ1638="no impacts","no impacts"
),"")</f>
        <v>No root cause</v>
      </c>
      <c r="AQ1638" s="126" t="s">
        <v>5344</v>
      </c>
      <c r="AR1638" s="48" t="str" cm="1">
        <f t="array" ref="AR1638">IFERROR(_xlfn.IFS(
AQ1638="MPR ISSUE","ACTIVE",
AQ1638="BSS Hardware Issue","ACTIVE",
AQ1638="Sites strategiques, MLL, Pylone, etc.","PASSIVE",
AQ1638="AKTIVCO DEFAUT GE &amp; POWER Cabinet","PASSIVE",
AQ1638="AKTIVCO Coupure ENEO &amp; Baisse de tension","PASSIVE",
AQ1638="Coupure ENEO &amp; Baisse de tension","PASSIVE",
AQ1638="Defaut GE &amp; POWER Cabinet","PASSIVE",
AQ1638="Sharing","PASSIVE",
AQ1638="Sites strategiques &amp; DataCenter","PASSIVE",
AQ1638="Exclu","Exclu",
AQ1638="SAT","ACTIVE",
AQ1638="SPARE-ISSUE","SPARE-ISSUE",
AQ1638="Fiber CAmtel","ACTIVE",
AQ1638="Fiber AOF","ACTIVE",
AQ1638="Projet OCM (HUAWEI)","PLANNED WORKS",
AQ1638="Projet OCM (NOKIA)","PLANNED WORKS",
AQ1638="ACCESS-ISSUE","ACCESS-ISSUE",
AQ1638="Projet OCM (ZTE, NOKIA, autres projets)","PLANNED WORKS",
AQ1638="No root CAuse","No root cause",
AQ1638="ODU HS","ACTIVE",
AQ1638="IP &amp; VLAN","ACTIVE",
AQ1638="Warehouse HUAWEI","SPARE-ISSUE",
AQ1638="SPARE-HS","SPARE-ISSUE",
AQ1638="Power Telco","ACTIVE", AQ1638="no impacts","no impacts"
),"")</f>
        <v>No root cause</v>
      </c>
      <c r="AS1638" s="92" t="s">
        <v>5537</v>
      </c>
      <c r="AT1638" s="98" t="s">
        <v>4329</v>
      </c>
      <c r="AV1638" s="17" t="s">
        <v>5537</v>
      </c>
      <c r="AW1638" s="7" t="s">
        <v>5537</v>
      </c>
      <c r="AX1638" s="6" t="s">
        <v>5537</v>
      </c>
      <c r="AY1638" s="7"/>
      <c r="AZ1638" s="3" t="s">
        <v>5537</v>
      </c>
      <c r="BA1638" s="18" t="s">
        <v>5537</v>
      </c>
      <c r="BB1638" s="18" t="s">
        <v>5537</v>
      </c>
      <c r="BC1638" s="18" t="s">
        <v>5537</v>
      </c>
      <c r="BD1638" s="18" t="s">
        <v>5537</v>
      </c>
      <c r="BE1638" s="18" t="s">
        <v>5537</v>
      </c>
      <c r="BF1638" s="18" t="s">
        <v>5537</v>
      </c>
      <c r="BG1638" s="18" t="s">
        <v>5537</v>
      </c>
      <c r="BH1638" s="18" t="s">
        <v>5537</v>
      </c>
      <c r="BI1638" s="18" t="s">
        <v>5537</v>
      </c>
      <c r="BJ1638" s="18" t="s">
        <v>5537</v>
      </c>
      <c r="BK1638" s="18" t="s">
        <v>5537</v>
      </c>
      <c r="BL1638" s="9" t="s">
        <v>5537</v>
      </c>
      <c r="BM1638" s="14" t="s">
        <v>5537</v>
      </c>
      <c r="BN1638" s="14" t="s">
        <v>5537</v>
      </c>
      <c r="BO1638" s="14" t="str">
        <f>_xlfn.XLOOKUP(B1638,'[4]cell downs 18042026 17h'!$B:$B,'[4]cell downs 18042026 17h'!$B:$B,"")</f>
        <v/>
      </c>
      <c r="BP1638" s="14" t="str">
        <f>_xlfn.XLOOKUP(B1638,'[5]Cells Huawei 19042026 15h'!$B:$B,'[5]Cells Huawei 19042026 15h'!$B:$B,"")</f>
        <v/>
      </c>
      <c r="BQ1638" s="9" t="str">
        <f>_xlfn.XLOOKUP(B1638,'[6]cells down 19042026 9H40'!$B:$B,'[6]cells down 19042026 9H40'!$B:$B,"")</f>
        <v/>
      </c>
      <c r="BR1638" s="9" t="s">
        <v>4329</v>
      </c>
      <c r="BS1638" s="9" t="s">
        <v>594</v>
      </c>
      <c r="BT1638" s="108"/>
    </row>
    <row r="1639" spans="1:72" s="9" customFormat="1" x14ac:dyDescent="0.35">
      <c r="A1639" s="1" t="s">
        <v>2829</v>
      </c>
      <c r="B1639" s="8" t="s">
        <v>2830</v>
      </c>
      <c r="C1639" s="3" t="str">
        <f>_xlfn.XLOOKUP(B1639,'[1]daily break down'!$D:$D,'[1]daily break down'!$E:$E,"")</f>
        <v>CENTRE</v>
      </c>
      <c r="D1639" s="1" t="s">
        <v>11</v>
      </c>
      <c r="E1639" s="1" t="s">
        <v>12</v>
      </c>
      <c r="F1639" s="3" t="s">
        <v>37</v>
      </c>
      <c r="G1639" s="1" t="s">
        <v>1618</v>
      </c>
      <c r="H1639" s="34" t="str">
        <f>_xlfn.XLOOKUP(B1639,[2]CALCULATION!$B:$B,[2]CALCULATION!$H:$H,"")</f>
        <v>ZTE</v>
      </c>
      <c r="I1639" s="28">
        <v>0</v>
      </c>
      <c r="J1639" s="28">
        <v>0</v>
      </c>
      <c r="K1639" s="28">
        <v>0</v>
      </c>
      <c r="L1639" s="28">
        <v>0</v>
      </c>
      <c r="M1639" s="28">
        <v>3.5634486478157215E-2</v>
      </c>
      <c r="N1639" s="28">
        <v>0</v>
      </c>
      <c r="O1639" s="28">
        <v>0</v>
      </c>
      <c r="P1639" s="28">
        <v>0</v>
      </c>
      <c r="Q1639" s="28">
        <v>0.98437147757203203</v>
      </c>
      <c r="R1639" s="28">
        <v>0</v>
      </c>
      <c r="S1639" s="93">
        <v>0.34444886754386711</v>
      </c>
      <c r="T1639" s="93">
        <f>_xlfn.XLOOKUP(B1639,'[3]Nur des jours'!$B:$B,'[3]Nur des jours'!$U:$U,"")</f>
        <v>0</v>
      </c>
      <c r="U1639" s="93">
        <v>0</v>
      </c>
      <c r="V1639" s="93">
        <v>0</v>
      </c>
      <c r="W1639" s="93">
        <v>0</v>
      </c>
      <c r="X1639" s="93">
        <v>0</v>
      </c>
      <c r="Y1639" s="93">
        <v>0</v>
      </c>
      <c r="Z1639" s="93">
        <v>0</v>
      </c>
      <c r="AA1639" s="93">
        <v>0</v>
      </c>
      <c r="AB1639" s="93">
        <v>0</v>
      </c>
      <c r="AC1639" s="93">
        <f>_xlfn.XLOOKUP(B1639,'[3]Nur des jours'!$B:$B,'[3]Nur des jours'!$N:$N,"")</f>
        <v>0</v>
      </c>
      <c r="AD1639" s="93">
        <v>0</v>
      </c>
      <c r="AE1639" s="93">
        <v>0</v>
      </c>
      <c r="AF1639" s="93">
        <v>0</v>
      </c>
      <c r="AG1639" s="93"/>
      <c r="AH1639" s="93">
        <v>0</v>
      </c>
      <c r="AI1639" s="93">
        <v>0</v>
      </c>
      <c r="AJ1639" s="93">
        <v>0</v>
      </c>
      <c r="AK1639" s="93">
        <v>0</v>
      </c>
      <c r="AL1639" s="93">
        <v>0</v>
      </c>
      <c r="AM1639" s="49" t="s">
        <v>5559</v>
      </c>
      <c r="AN1639" s="49"/>
      <c r="AO1639" s="48" t="str" cm="1">
        <f t="array" ref="AO1639">IFERROR(_xlfn.IFS(
AQ1639="MPR ISSUE","PDH",
AQ1639="BSS Hardware Issue","BSS",
AQ1639="Sites strategiques, MLL, Pylone, etc.","ENVTECH",
AQ1639="AKTIVCO DEFAUT GE &amp; POWER Cabinet","AKTIVCO",
AQ1639="AKTIVCO Coupure ENEO &amp; Baisse de tension","AKTIVCO GRID ONLY",
AQ1639="Coupure ENEO &amp; Baisse de tension","IHS GRID ONLY",
AQ1639="Defaut GE &amp; POWER Cabinet","IHS",
AQ1639="Sharing","Partners",
AQ1639="Sites strategiques &amp; DataCenter","SST &amp; DC",
AQ1639="Exclu","Exclu",
AQ1639="SAT","SAT",
AQ1639="SPARE-ISSUE","SPARE-ISSUE",
AQ1639="Fiber CAmtel","TRANS_FO_CAMTEL",
AQ1639="Fiber AOF","Fiber AOF",
AQ1639="Projet OCM (HUAWEI)","TRAVAUX-HUAWEI",
AQ1639="Projet OCM (NOKIA)","TRAVAUX-NOKIA",
AQ1639="ACCESS-ISSUE","ACCESS-ISSUE",
AQ1639="Projet OCM (ZTE, NOKIA, autres projets)","TRAVAUX OCM",
AQ1639="No root CAuse","No root cause",
AQ1639="ODU HS","PDH",
AQ1639="IP &amp; VLAN","PDH",
AQ1639="Warehouse HUAWEI","SPARE-ISSUE",
AQ1639="SPARE-HS","SPARE-ISSUE",
AQ1639="Power Telco","BSS",AQ1639="no impacts","no impacts"
),"")</f>
        <v>No root cause</v>
      </c>
      <c r="AP1639" s="48" t="str" cm="1">
        <f t="array" ref="AP1639">IFERROR(_xlfn.IFS(
AQ1639="MPR ISSUE","TX ISSUE",
AQ1639="BSS Hardware Issue","RAN ISSUE",
AQ1639="Sites strategiques, MLL, Pylone, etc.","ENVTECH",
AQ1639="AKTIVCO DEFAUT GE &amp; POWER Cabinet","POWER ISSUE",
AQ1639="AKTIVCO Coupure ENEO &amp; Baisse de tension","POWER ISSUE",
AQ1639="Coupure ENEO &amp; Baisse de tension","POWER ISSUE",
AQ1639="Defaut GE &amp; POWER Cabinet","POWER ISSUE",
AQ1639="Sharing","POWER ISSUE",
AQ1639="Sites strategiques &amp; DataCenter","POWER ISSUE",
AQ1639="Exclu","Exclu",
AQ1639="SAT","TX ISSUE",
AQ1639="SPARE-ISSUE","SPARE-ISSUE",
AQ1639="Fiber CAmtel","TX ISSUE",
AQ1639="Fiber AOF","TX ISSUE",
AQ1639="Projet OCM (HUAWEI)","TRAVAUX-HUAWEI",
AQ1639="Projet OCM (NOKIA)","TRAVAUX -NOKIA",
AQ1639="ACCESS-ISSUE","ACCESS-ISSUE",
AQ1639="Projet OCM (ZTE, NOKIA, autres projets)","TRAVAUX OCM",
AQ1639="No root CAuse","No root cause",
AQ1639="ODU HS","TX ISSUE",
AQ1639="IP &amp; VLAN","TX ISSUE",
AQ1639="Warehouse HUAWEI","SPARE-ISSUE",
AQ1639="SPARE-HS","SPARE-ISSUE",
AQ1639="Power Telco","RAN ISSUE",AQ1639="no impacts","no impacts"
),"")</f>
        <v>No root cause</v>
      </c>
      <c r="AQ1639" s="126" t="s">
        <v>5344</v>
      </c>
      <c r="AR1639" s="48" t="str" cm="1">
        <f t="array" ref="AR1639">IFERROR(_xlfn.IFS(
AQ1639="MPR ISSUE","ACTIVE",
AQ1639="BSS Hardware Issue","ACTIVE",
AQ1639="Sites strategiques, MLL, Pylone, etc.","PASSIVE",
AQ1639="AKTIVCO DEFAUT GE &amp; POWER Cabinet","PASSIVE",
AQ1639="AKTIVCO Coupure ENEO &amp; Baisse de tension","PASSIVE",
AQ1639="Coupure ENEO &amp; Baisse de tension","PASSIVE",
AQ1639="Defaut GE &amp; POWER Cabinet","PASSIVE",
AQ1639="Sharing","PASSIVE",
AQ1639="Sites strategiques &amp; DataCenter","PASSIVE",
AQ1639="Exclu","Exclu",
AQ1639="SAT","ACTIVE",
AQ1639="SPARE-ISSUE","SPARE-ISSUE",
AQ1639="Fiber CAmtel","ACTIVE",
AQ1639="Fiber AOF","ACTIVE",
AQ1639="Projet OCM (HUAWEI)","PLANNED WORKS",
AQ1639="Projet OCM (NOKIA)","PLANNED WORKS",
AQ1639="ACCESS-ISSUE","ACCESS-ISSUE",
AQ1639="Projet OCM (ZTE, NOKIA, autres projets)","PLANNED WORKS",
AQ1639="No root CAuse","No root cause",
AQ1639="ODU HS","ACTIVE",
AQ1639="IP &amp; VLAN","ACTIVE",
AQ1639="Warehouse HUAWEI","SPARE-ISSUE",
AQ1639="SPARE-HS","SPARE-ISSUE",
AQ1639="Power Telco","ACTIVE", AQ1639="no impacts","no impacts"
),"")</f>
        <v>No root cause</v>
      </c>
      <c r="AS1639" s="92" t="s">
        <v>5537</v>
      </c>
      <c r="AT1639" s="98" t="s">
        <v>2830</v>
      </c>
      <c r="AV1639" s="17" t="s">
        <v>5537</v>
      </c>
      <c r="AW1639" s="7" t="s">
        <v>5537</v>
      </c>
      <c r="AX1639" s="6" t="s">
        <v>5537</v>
      </c>
      <c r="AY1639" s="7"/>
      <c r="AZ1639" s="3" t="s">
        <v>5537</v>
      </c>
      <c r="BA1639" s="18" t="s">
        <v>5537</v>
      </c>
      <c r="BB1639" s="18" t="s">
        <v>5537</v>
      </c>
      <c r="BC1639" s="18" t="s">
        <v>5537</v>
      </c>
      <c r="BD1639" s="18" t="s">
        <v>5537</v>
      </c>
      <c r="BE1639" s="18" t="s">
        <v>5537</v>
      </c>
      <c r="BF1639" s="18" t="s">
        <v>5537</v>
      </c>
      <c r="BG1639" s="18" t="s">
        <v>5537</v>
      </c>
      <c r="BH1639" s="18" t="s">
        <v>5537</v>
      </c>
      <c r="BI1639" s="18" t="s">
        <v>5537</v>
      </c>
      <c r="BJ1639" s="18" t="s">
        <v>5537</v>
      </c>
      <c r="BK1639" s="18" t="s">
        <v>5537</v>
      </c>
      <c r="BL1639" s="9" t="s">
        <v>5537</v>
      </c>
      <c r="BM1639" s="14" t="s">
        <v>5537</v>
      </c>
      <c r="BN1639" s="14" t="s">
        <v>5537</v>
      </c>
      <c r="BO1639" s="14" t="str">
        <f>_xlfn.XLOOKUP(B1639,'[4]cell downs 18042026 17h'!$B:$B,'[4]cell downs 18042026 17h'!$B:$B,"")</f>
        <v/>
      </c>
      <c r="BP1639" s="14" t="str">
        <f>_xlfn.XLOOKUP(B1639,'[5]Cells Huawei 19042026 15h'!$B:$B,'[5]Cells Huawei 19042026 15h'!$B:$B,"")</f>
        <v/>
      </c>
      <c r="BQ1639" s="9" t="str">
        <f>_xlfn.XLOOKUP(B1639,'[6]cells down 19042026 9H40'!$B:$B,'[6]cells down 19042026 9H40'!$B:$B,"")</f>
        <v/>
      </c>
      <c r="BR1639" s="9" t="s">
        <v>2830</v>
      </c>
      <c r="BS1639" s="9" t="s">
        <v>12</v>
      </c>
      <c r="BT1639" s="108"/>
    </row>
    <row r="1640" spans="1:72" s="9" customFormat="1" x14ac:dyDescent="0.35">
      <c r="A1640" s="1" t="s">
        <v>3132</v>
      </c>
      <c r="B1640" s="8" t="s">
        <v>3133</v>
      </c>
      <c r="C1640" s="3" t="str">
        <f>_xlfn.XLOOKUP(B1640,'[1]daily break down'!$D:$D,'[1]daily break down'!$E:$E,"")</f>
        <v>Douala</v>
      </c>
      <c r="D1640" s="1" t="s">
        <v>11</v>
      </c>
      <c r="E1640" s="1" t="s">
        <v>12</v>
      </c>
      <c r="F1640" s="3" t="s">
        <v>31</v>
      </c>
      <c r="G1640" s="1" t="s">
        <v>32</v>
      </c>
      <c r="H1640" s="34" t="str">
        <f>_xlfn.XLOOKUP(B1640,[2]CALCULATION!$B:$B,[2]CALCULATION!$H:$H,"")</f>
        <v>ZTE</v>
      </c>
      <c r="I1640" s="28">
        <v>0</v>
      </c>
      <c r="J1640" s="28">
        <v>0</v>
      </c>
      <c r="K1640" s="28">
        <v>0.13376308738046944</v>
      </c>
      <c r="L1640" s="28">
        <v>0</v>
      </c>
      <c r="M1640" s="28">
        <v>0</v>
      </c>
      <c r="N1640" s="28">
        <v>0</v>
      </c>
      <c r="O1640" s="28">
        <v>0</v>
      </c>
      <c r="P1640" s="28">
        <v>0</v>
      </c>
      <c r="Q1640" s="28">
        <v>0</v>
      </c>
      <c r="R1640" s="28">
        <v>0</v>
      </c>
      <c r="S1640" s="93">
        <v>0.20314154203513884</v>
      </c>
      <c r="T1640" s="93">
        <f>_xlfn.XLOOKUP(B1640,'[3]Nur des jours'!$B:$B,'[3]Nur des jours'!$U:$U,"")</f>
        <v>0</v>
      </c>
      <c r="U1640" s="93">
        <v>0</v>
      </c>
      <c r="V1640" s="93">
        <v>0</v>
      </c>
      <c r="W1640" s="93">
        <v>0</v>
      </c>
      <c r="X1640" s="93">
        <v>0</v>
      </c>
      <c r="Y1640" s="93">
        <v>0</v>
      </c>
      <c r="Z1640" s="93">
        <v>0</v>
      </c>
      <c r="AA1640" s="93">
        <v>0</v>
      </c>
      <c r="AB1640" s="93">
        <v>0</v>
      </c>
      <c r="AC1640" s="93">
        <f>_xlfn.XLOOKUP(B1640,'[3]Nur des jours'!$B:$B,'[3]Nur des jours'!$N:$N,"")</f>
        <v>0</v>
      </c>
      <c r="AD1640" s="93">
        <v>0</v>
      </c>
      <c r="AE1640" s="93">
        <v>0</v>
      </c>
      <c r="AF1640" s="93">
        <v>0</v>
      </c>
      <c r="AG1640" s="93"/>
      <c r="AH1640" s="93">
        <v>0</v>
      </c>
      <c r="AI1640" s="93">
        <v>0</v>
      </c>
      <c r="AJ1640" s="93">
        <v>0</v>
      </c>
      <c r="AK1640" s="93">
        <v>0</v>
      </c>
      <c r="AL1640" s="93">
        <v>0</v>
      </c>
      <c r="AM1640" s="49" t="s">
        <v>5559</v>
      </c>
      <c r="AN1640" s="49"/>
      <c r="AO1640" s="48" t="str" cm="1">
        <f t="array" ref="AO1640">IFERROR(_xlfn.IFS(
AQ1640="MPR ISSUE","PDH",
AQ1640="BSS Hardware Issue","BSS",
AQ1640="Sites strategiques, MLL, Pylone, etc.","ENVTECH",
AQ1640="AKTIVCO DEFAUT GE &amp; POWER Cabinet","AKTIVCO",
AQ1640="AKTIVCO Coupure ENEO &amp; Baisse de tension","AKTIVCO GRID ONLY",
AQ1640="Coupure ENEO &amp; Baisse de tension","IHS GRID ONLY",
AQ1640="Defaut GE &amp; POWER Cabinet","IHS",
AQ1640="Sharing","Partners",
AQ1640="Sites strategiques &amp; DataCenter","SST &amp; DC",
AQ1640="Exclu","Exclu",
AQ1640="SAT","SAT",
AQ1640="SPARE-ISSUE","SPARE-ISSUE",
AQ1640="Fiber CAmtel","TRANS_FO_CAMTEL",
AQ1640="Fiber AOF","Fiber AOF",
AQ1640="Projet OCM (HUAWEI)","TRAVAUX-HUAWEI",
AQ1640="Projet OCM (NOKIA)","TRAVAUX-NOKIA",
AQ1640="ACCESS-ISSUE","ACCESS-ISSUE",
AQ1640="Projet OCM (ZTE, NOKIA, autres projets)","TRAVAUX OCM",
AQ1640="No root CAuse","No root cause",
AQ1640="ODU HS","PDH",
AQ1640="IP &amp; VLAN","PDH",
AQ1640="Warehouse HUAWEI","SPARE-ISSUE",
AQ1640="SPARE-HS","SPARE-ISSUE",
AQ1640="Power Telco","BSS",AQ1640="no impacts","no impacts"
),"")</f>
        <v>No root cause</v>
      </c>
      <c r="AP1640" s="48" t="str" cm="1">
        <f t="array" ref="AP1640">IFERROR(_xlfn.IFS(
AQ1640="MPR ISSUE","TX ISSUE",
AQ1640="BSS Hardware Issue","RAN ISSUE",
AQ1640="Sites strategiques, MLL, Pylone, etc.","ENVTECH",
AQ1640="AKTIVCO DEFAUT GE &amp; POWER Cabinet","POWER ISSUE",
AQ1640="AKTIVCO Coupure ENEO &amp; Baisse de tension","POWER ISSUE",
AQ1640="Coupure ENEO &amp; Baisse de tension","POWER ISSUE",
AQ1640="Defaut GE &amp; POWER Cabinet","POWER ISSUE",
AQ1640="Sharing","POWER ISSUE",
AQ1640="Sites strategiques &amp; DataCenter","POWER ISSUE",
AQ1640="Exclu","Exclu",
AQ1640="SAT","TX ISSUE",
AQ1640="SPARE-ISSUE","SPARE-ISSUE",
AQ1640="Fiber CAmtel","TX ISSUE",
AQ1640="Fiber AOF","TX ISSUE",
AQ1640="Projet OCM (HUAWEI)","TRAVAUX-HUAWEI",
AQ1640="Projet OCM (NOKIA)","TRAVAUX -NOKIA",
AQ1640="ACCESS-ISSUE","ACCESS-ISSUE",
AQ1640="Projet OCM (ZTE, NOKIA, autres projets)","TRAVAUX OCM",
AQ1640="No root CAuse","No root cause",
AQ1640="ODU HS","TX ISSUE",
AQ1640="IP &amp; VLAN","TX ISSUE",
AQ1640="Warehouse HUAWEI","SPARE-ISSUE",
AQ1640="SPARE-HS","SPARE-ISSUE",
AQ1640="Power Telco","RAN ISSUE",AQ1640="no impacts","no impacts"
),"")</f>
        <v>No root cause</v>
      </c>
      <c r="AQ1640" s="126" t="s">
        <v>5344</v>
      </c>
      <c r="AR1640" s="48" t="str" cm="1">
        <f t="array" ref="AR1640">IFERROR(_xlfn.IFS(
AQ1640="MPR ISSUE","ACTIVE",
AQ1640="BSS Hardware Issue","ACTIVE",
AQ1640="Sites strategiques, MLL, Pylone, etc.","PASSIVE",
AQ1640="AKTIVCO DEFAUT GE &amp; POWER Cabinet","PASSIVE",
AQ1640="AKTIVCO Coupure ENEO &amp; Baisse de tension","PASSIVE",
AQ1640="Coupure ENEO &amp; Baisse de tension","PASSIVE",
AQ1640="Defaut GE &amp; POWER Cabinet","PASSIVE",
AQ1640="Sharing","PASSIVE",
AQ1640="Sites strategiques &amp; DataCenter","PASSIVE",
AQ1640="Exclu","Exclu",
AQ1640="SAT","ACTIVE",
AQ1640="SPARE-ISSUE","SPARE-ISSUE",
AQ1640="Fiber CAmtel","ACTIVE",
AQ1640="Fiber AOF","ACTIVE",
AQ1640="Projet OCM (HUAWEI)","PLANNED WORKS",
AQ1640="Projet OCM (NOKIA)","PLANNED WORKS",
AQ1640="ACCESS-ISSUE","ACCESS-ISSUE",
AQ1640="Projet OCM (ZTE, NOKIA, autres projets)","PLANNED WORKS",
AQ1640="No root CAuse","No root cause",
AQ1640="ODU HS","ACTIVE",
AQ1640="IP &amp; VLAN","ACTIVE",
AQ1640="Warehouse HUAWEI","SPARE-ISSUE",
AQ1640="SPARE-HS","SPARE-ISSUE",
AQ1640="Power Telco","ACTIVE", AQ1640="no impacts","no impacts"
),"")</f>
        <v>No root cause</v>
      </c>
      <c r="AS1640" s="92" t="s">
        <v>5537</v>
      </c>
      <c r="AT1640" s="98" t="s">
        <v>3133</v>
      </c>
      <c r="AV1640" s="17" t="s">
        <v>5537</v>
      </c>
      <c r="AW1640" s="7" t="s">
        <v>5537</v>
      </c>
      <c r="AX1640" s="6" t="s">
        <v>5537</v>
      </c>
      <c r="AY1640" s="7"/>
      <c r="AZ1640" s="3" t="s">
        <v>5537</v>
      </c>
      <c r="BA1640" s="18" t="s">
        <v>5537</v>
      </c>
      <c r="BB1640" s="18" t="s">
        <v>5537</v>
      </c>
      <c r="BC1640" s="18" t="s">
        <v>5537</v>
      </c>
      <c r="BD1640" s="18" t="s">
        <v>5537</v>
      </c>
      <c r="BE1640" s="18" t="s">
        <v>5537</v>
      </c>
      <c r="BF1640" s="18" t="s">
        <v>5537</v>
      </c>
      <c r="BG1640" s="18" t="s">
        <v>5537</v>
      </c>
      <c r="BH1640" s="18" t="s">
        <v>5537</v>
      </c>
      <c r="BI1640" s="18" t="s">
        <v>5537</v>
      </c>
      <c r="BJ1640" s="18" t="s">
        <v>5537</v>
      </c>
      <c r="BK1640" s="18" t="s">
        <v>5537</v>
      </c>
      <c r="BL1640" s="9" t="s">
        <v>5537</v>
      </c>
      <c r="BM1640" s="14" t="s">
        <v>5537</v>
      </c>
      <c r="BN1640" s="14" t="s">
        <v>5537</v>
      </c>
      <c r="BO1640" s="14" t="str">
        <f>_xlfn.XLOOKUP(B1640,'[4]cell downs 18042026 17h'!$B:$B,'[4]cell downs 18042026 17h'!$B:$B,"")</f>
        <v/>
      </c>
      <c r="BP1640" s="14" t="str">
        <f>_xlfn.XLOOKUP(B1640,'[5]Cells Huawei 19042026 15h'!$B:$B,'[5]Cells Huawei 19042026 15h'!$B:$B,"")</f>
        <v/>
      </c>
      <c r="BQ1640" s="9" t="str">
        <f>_xlfn.XLOOKUP(B1640,'[6]cells down 19042026 9H40'!$B:$B,'[6]cells down 19042026 9H40'!$B:$B,"")</f>
        <v/>
      </c>
      <c r="BR1640" s="9" t="s">
        <v>3133</v>
      </c>
      <c r="BS1640" s="9" t="s">
        <v>12</v>
      </c>
      <c r="BT1640" s="108"/>
    </row>
    <row r="1641" spans="1:72" s="9" customFormat="1" x14ac:dyDescent="0.35">
      <c r="A1641" s="1" t="s">
        <v>3452</v>
      </c>
      <c r="B1641" s="8" t="s">
        <v>3453</v>
      </c>
      <c r="C1641" s="3" t="str">
        <f>_xlfn.XLOOKUP(B1641,'[1]daily break down'!$D:$D,'[1]daily break down'!$E:$E,"")</f>
        <v>Douala</v>
      </c>
      <c r="D1641" s="1" t="s">
        <v>11</v>
      </c>
      <c r="E1641" s="1" t="s">
        <v>12</v>
      </c>
      <c r="F1641" s="3" t="s">
        <v>31</v>
      </c>
      <c r="G1641" s="1" t="s">
        <v>32</v>
      </c>
      <c r="H1641" s="34" t="str">
        <f>_xlfn.XLOOKUP(B1641,[2]CALCULATION!$B:$B,[2]CALCULATION!$H:$H,"")</f>
        <v>ZTE</v>
      </c>
      <c r="I1641" s="28">
        <v>0</v>
      </c>
      <c r="J1641" s="28">
        <v>0</v>
      </c>
      <c r="K1641" s="28">
        <v>0</v>
      </c>
      <c r="L1641" s="28">
        <v>0</v>
      </c>
      <c r="M1641" s="28">
        <v>0</v>
      </c>
      <c r="N1641" s="28">
        <v>0</v>
      </c>
      <c r="O1641" s="28">
        <v>0</v>
      </c>
      <c r="P1641" s="28">
        <v>0</v>
      </c>
      <c r="Q1641" s="28">
        <v>0.11514326561710836</v>
      </c>
      <c r="R1641" s="28">
        <v>0.39217553712121872</v>
      </c>
      <c r="S1641" s="93">
        <v>1.6996829636478101E-2</v>
      </c>
      <c r="T1641" s="93">
        <f>_xlfn.XLOOKUP(B1641,'[3]Nur des jours'!$B:$B,'[3]Nur des jours'!$U:$U,"")</f>
        <v>0</v>
      </c>
      <c r="U1641" s="93">
        <v>0</v>
      </c>
      <c r="V1641" s="93">
        <v>0</v>
      </c>
      <c r="W1641" s="93">
        <v>0</v>
      </c>
      <c r="X1641" s="93">
        <v>0</v>
      </c>
      <c r="Y1641" s="93">
        <v>0</v>
      </c>
      <c r="Z1641" s="93">
        <v>0</v>
      </c>
      <c r="AA1641" s="93">
        <v>0</v>
      </c>
      <c r="AB1641" s="93">
        <v>0</v>
      </c>
      <c r="AC1641" s="93">
        <f>_xlfn.XLOOKUP(B1641,'[3]Nur des jours'!$B:$B,'[3]Nur des jours'!$N:$N,"")</f>
        <v>0</v>
      </c>
      <c r="AD1641" s="93">
        <v>0</v>
      </c>
      <c r="AE1641" s="93">
        <v>0</v>
      </c>
      <c r="AF1641" s="93">
        <v>0</v>
      </c>
      <c r="AG1641" s="93"/>
      <c r="AH1641" s="93">
        <v>0</v>
      </c>
      <c r="AI1641" s="93">
        <v>0</v>
      </c>
      <c r="AJ1641" s="93">
        <v>0</v>
      </c>
      <c r="AK1641" s="93">
        <v>0</v>
      </c>
      <c r="AL1641" s="93">
        <v>0</v>
      </c>
      <c r="AM1641" s="49" t="s">
        <v>5559</v>
      </c>
      <c r="AN1641" s="49"/>
      <c r="AO1641" s="48" t="str" cm="1">
        <f t="array" ref="AO1641">IFERROR(_xlfn.IFS(
AQ1641="MPR ISSUE","PDH",
AQ1641="BSS Hardware Issue","BSS",
AQ1641="Sites strategiques, MLL, Pylone, etc.","ENVTECH",
AQ1641="AKTIVCO DEFAUT GE &amp; POWER Cabinet","AKTIVCO",
AQ1641="AKTIVCO Coupure ENEO &amp; Baisse de tension","AKTIVCO GRID ONLY",
AQ1641="Coupure ENEO &amp; Baisse de tension","IHS GRID ONLY",
AQ1641="Defaut GE &amp; POWER Cabinet","IHS",
AQ1641="Sharing","Partners",
AQ1641="Sites strategiques &amp; DataCenter","SST &amp; DC",
AQ1641="Exclu","Exclu",
AQ1641="SAT","SAT",
AQ1641="SPARE-ISSUE","SPARE-ISSUE",
AQ1641="Fiber CAmtel","TRANS_FO_CAMTEL",
AQ1641="Fiber AOF","Fiber AOF",
AQ1641="Projet OCM (HUAWEI)","TRAVAUX-HUAWEI",
AQ1641="Projet OCM (NOKIA)","TRAVAUX-NOKIA",
AQ1641="ACCESS-ISSUE","ACCESS-ISSUE",
AQ1641="Projet OCM (ZTE, NOKIA, autres projets)","TRAVAUX OCM",
AQ1641="No root CAuse","No root cause",
AQ1641="ODU HS","PDH",
AQ1641="IP &amp; VLAN","PDH",
AQ1641="Warehouse HUAWEI","SPARE-ISSUE",
AQ1641="SPARE-HS","SPARE-ISSUE",
AQ1641="Power Telco","BSS",AQ1641="no impacts","no impacts"
),"")</f>
        <v>No root cause</v>
      </c>
      <c r="AP1641" s="48" t="str" cm="1">
        <f t="array" ref="AP1641">IFERROR(_xlfn.IFS(
AQ1641="MPR ISSUE","TX ISSUE",
AQ1641="BSS Hardware Issue","RAN ISSUE",
AQ1641="Sites strategiques, MLL, Pylone, etc.","ENVTECH",
AQ1641="AKTIVCO DEFAUT GE &amp; POWER Cabinet","POWER ISSUE",
AQ1641="AKTIVCO Coupure ENEO &amp; Baisse de tension","POWER ISSUE",
AQ1641="Coupure ENEO &amp; Baisse de tension","POWER ISSUE",
AQ1641="Defaut GE &amp; POWER Cabinet","POWER ISSUE",
AQ1641="Sharing","POWER ISSUE",
AQ1641="Sites strategiques &amp; DataCenter","POWER ISSUE",
AQ1641="Exclu","Exclu",
AQ1641="SAT","TX ISSUE",
AQ1641="SPARE-ISSUE","SPARE-ISSUE",
AQ1641="Fiber CAmtel","TX ISSUE",
AQ1641="Fiber AOF","TX ISSUE",
AQ1641="Projet OCM (HUAWEI)","TRAVAUX-HUAWEI",
AQ1641="Projet OCM (NOKIA)","TRAVAUX -NOKIA",
AQ1641="ACCESS-ISSUE","ACCESS-ISSUE",
AQ1641="Projet OCM (ZTE, NOKIA, autres projets)","TRAVAUX OCM",
AQ1641="No root CAuse","No root cause",
AQ1641="ODU HS","TX ISSUE",
AQ1641="IP &amp; VLAN","TX ISSUE",
AQ1641="Warehouse HUAWEI","SPARE-ISSUE",
AQ1641="SPARE-HS","SPARE-ISSUE",
AQ1641="Power Telco","RAN ISSUE",AQ1641="no impacts","no impacts"
),"")</f>
        <v>No root cause</v>
      </c>
      <c r="AQ1641" s="126" t="s">
        <v>5344</v>
      </c>
      <c r="AR1641" s="48" t="str" cm="1">
        <f t="array" ref="AR1641">IFERROR(_xlfn.IFS(
AQ1641="MPR ISSUE","ACTIVE",
AQ1641="BSS Hardware Issue","ACTIVE",
AQ1641="Sites strategiques, MLL, Pylone, etc.","PASSIVE",
AQ1641="AKTIVCO DEFAUT GE &amp; POWER Cabinet","PASSIVE",
AQ1641="AKTIVCO Coupure ENEO &amp; Baisse de tension","PASSIVE",
AQ1641="Coupure ENEO &amp; Baisse de tension","PASSIVE",
AQ1641="Defaut GE &amp; POWER Cabinet","PASSIVE",
AQ1641="Sharing","PASSIVE",
AQ1641="Sites strategiques &amp; DataCenter","PASSIVE",
AQ1641="Exclu","Exclu",
AQ1641="SAT","ACTIVE",
AQ1641="SPARE-ISSUE","SPARE-ISSUE",
AQ1641="Fiber CAmtel","ACTIVE",
AQ1641="Fiber AOF","ACTIVE",
AQ1641="Projet OCM (HUAWEI)","PLANNED WORKS",
AQ1641="Projet OCM (NOKIA)","PLANNED WORKS",
AQ1641="ACCESS-ISSUE","ACCESS-ISSUE",
AQ1641="Projet OCM (ZTE, NOKIA, autres projets)","PLANNED WORKS",
AQ1641="No root CAuse","No root cause",
AQ1641="ODU HS","ACTIVE",
AQ1641="IP &amp; VLAN","ACTIVE",
AQ1641="Warehouse HUAWEI","SPARE-ISSUE",
AQ1641="SPARE-HS","SPARE-ISSUE",
AQ1641="Power Telco","ACTIVE", AQ1641="no impacts","no impacts"
),"")</f>
        <v>No root cause</v>
      </c>
      <c r="AS1641" s="92" t="s">
        <v>5537</v>
      </c>
      <c r="AT1641" s="98" t="s">
        <v>3453</v>
      </c>
      <c r="AV1641" s="17" t="s">
        <v>5537</v>
      </c>
      <c r="AW1641" s="7" t="s">
        <v>5537</v>
      </c>
      <c r="AX1641" s="6" t="s">
        <v>5537</v>
      </c>
      <c r="AY1641" s="7"/>
      <c r="AZ1641" s="3" t="s">
        <v>5537</v>
      </c>
      <c r="BA1641" s="18" t="s">
        <v>5537</v>
      </c>
      <c r="BB1641" s="18" t="s">
        <v>5537</v>
      </c>
      <c r="BC1641" s="18" t="s">
        <v>5537</v>
      </c>
      <c r="BD1641" s="18" t="s">
        <v>5537</v>
      </c>
      <c r="BE1641" s="18" t="s">
        <v>5537</v>
      </c>
      <c r="BF1641" s="18" t="s">
        <v>5537</v>
      </c>
      <c r="BG1641" s="18" t="s">
        <v>5537</v>
      </c>
      <c r="BH1641" s="18" t="s">
        <v>5537</v>
      </c>
      <c r="BI1641" s="18" t="s">
        <v>5537</v>
      </c>
      <c r="BJ1641" s="18" t="s">
        <v>5537</v>
      </c>
      <c r="BK1641" s="18" t="s">
        <v>5537</v>
      </c>
      <c r="BL1641" s="9" t="s">
        <v>5537</v>
      </c>
      <c r="BM1641" s="14" t="s">
        <v>5537</v>
      </c>
      <c r="BN1641" s="14" t="s">
        <v>5537</v>
      </c>
      <c r="BO1641" s="14" t="str">
        <f>_xlfn.XLOOKUP(B1641,'[4]cell downs 18042026 17h'!$B:$B,'[4]cell downs 18042026 17h'!$B:$B,"")</f>
        <v/>
      </c>
      <c r="BP1641" s="14" t="str">
        <f>_xlfn.XLOOKUP(B1641,'[5]Cells Huawei 19042026 15h'!$B:$B,'[5]Cells Huawei 19042026 15h'!$B:$B,"")</f>
        <v/>
      </c>
      <c r="BQ1641" s="9" t="str">
        <f>_xlfn.XLOOKUP(B1641,'[6]cells down 19042026 9H40'!$B:$B,'[6]cells down 19042026 9H40'!$B:$B,"")</f>
        <v/>
      </c>
      <c r="BR1641" s="9" t="s">
        <v>3453</v>
      </c>
      <c r="BS1641" s="9" t="s">
        <v>12</v>
      </c>
      <c r="BT1641" s="108"/>
    </row>
    <row r="1642" spans="1:72" s="9" customFormat="1" x14ac:dyDescent="0.35">
      <c r="A1642" s="1" t="s">
        <v>1293</v>
      </c>
      <c r="B1642" s="8" t="s">
        <v>1294</v>
      </c>
      <c r="C1642" s="3" t="str">
        <f>_xlfn.XLOOKUP(B1642,'[1]daily break down'!$D:$D,'[1]daily break down'!$E:$E,"")</f>
        <v>OUEST</v>
      </c>
      <c r="D1642" s="1" t="s">
        <v>11</v>
      </c>
      <c r="E1642" s="1" t="s">
        <v>96</v>
      </c>
      <c r="F1642" s="3" t="s">
        <v>102</v>
      </c>
      <c r="G1642" s="1" t="s">
        <v>1293</v>
      </c>
      <c r="H1642" s="33" t="str">
        <f>_xlfn.XLOOKUP(B1642,[2]CALCULATION!$B:$B,[2]CALCULATION!$H:$H,"")</f>
        <v>NOKIA</v>
      </c>
      <c r="I1642" s="28">
        <v>0</v>
      </c>
      <c r="J1642" s="28">
        <v>0</v>
      </c>
      <c r="K1642" s="28">
        <v>0</v>
      </c>
      <c r="L1642" s="28">
        <v>0</v>
      </c>
      <c r="M1642" s="28">
        <v>0</v>
      </c>
      <c r="N1642" s="28">
        <v>1.005600833642482</v>
      </c>
      <c r="O1642" s="28">
        <v>0</v>
      </c>
      <c r="P1642" s="28">
        <v>0</v>
      </c>
      <c r="Q1642" s="28">
        <v>0</v>
      </c>
      <c r="R1642" s="28">
        <v>0</v>
      </c>
      <c r="S1642" s="93">
        <v>1.3810175627420408E-2</v>
      </c>
      <c r="T1642" s="93">
        <f>_xlfn.XLOOKUP(B1642,'[3]Nur des jours'!$B:$B,'[3]Nur des jours'!$U:$U,"")</f>
        <v>0</v>
      </c>
      <c r="U1642" s="93">
        <v>0</v>
      </c>
      <c r="V1642" s="93">
        <v>0</v>
      </c>
      <c r="W1642" s="93">
        <v>0</v>
      </c>
      <c r="X1642" s="93">
        <v>0</v>
      </c>
      <c r="Y1642" s="93">
        <v>0</v>
      </c>
      <c r="Z1642" s="93">
        <v>0</v>
      </c>
      <c r="AA1642" s="93">
        <v>0</v>
      </c>
      <c r="AB1642" s="93">
        <v>0</v>
      </c>
      <c r="AC1642" s="93">
        <f>_xlfn.XLOOKUP(B1642,'[3]Nur des jours'!$B:$B,'[3]Nur des jours'!$N:$N,"")</f>
        <v>0</v>
      </c>
      <c r="AD1642" s="93">
        <v>0</v>
      </c>
      <c r="AE1642" s="93">
        <v>0</v>
      </c>
      <c r="AF1642" s="93">
        <v>0</v>
      </c>
      <c r="AG1642" s="93"/>
      <c r="AH1642" s="93">
        <v>0</v>
      </c>
      <c r="AI1642" s="93">
        <v>0</v>
      </c>
      <c r="AJ1642" s="93">
        <v>0</v>
      </c>
      <c r="AK1642" s="93">
        <v>0</v>
      </c>
      <c r="AL1642" s="93">
        <v>0</v>
      </c>
      <c r="AM1642" s="49" t="s">
        <v>5559</v>
      </c>
      <c r="AN1642" s="49"/>
      <c r="AO1642" s="48" t="str" cm="1">
        <f t="array" ref="AO1642">IFERROR(_xlfn.IFS(
AQ1642="MPR ISSUE","PDH",
AQ1642="BSS Hardware Issue","BSS",
AQ1642="Sites strategiques, MLL, Pylone, etc.","ENVTECH",
AQ1642="AKTIVCO DEFAUT GE &amp; POWER Cabinet","AKTIVCO",
AQ1642="AKTIVCO Coupure ENEO &amp; Baisse de tension","AKTIVCO GRID ONLY",
AQ1642="Coupure ENEO &amp; Baisse de tension","IHS GRID ONLY",
AQ1642="Defaut GE &amp; POWER Cabinet","IHS",
AQ1642="Sharing","Partners",
AQ1642="Sites strategiques &amp; DataCenter","SST &amp; DC",
AQ1642="Exclu","Exclu",
AQ1642="SAT","SAT",
AQ1642="SPARE-ISSUE","SPARE-ISSUE",
AQ1642="Fiber CAmtel","TRANS_FO_CAMTEL",
AQ1642="Fiber AOF","Fiber AOF",
AQ1642="Projet OCM (HUAWEI)","TRAVAUX-HUAWEI",
AQ1642="Projet OCM (NOKIA)","TRAVAUX-NOKIA",
AQ1642="ACCESS-ISSUE","ACCESS-ISSUE",
AQ1642="Projet OCM (ZTE, NOKIA, autres projets)","TRAVAUX OCM",
AQ1642="No root CAuse","No root cause",
AQ1642="ODU HS","PDH",
AQ1642="IP &amp; VLAN","PDH",
AQ1642="Warehouse HUAWEI","SPARE-ISSUE",
AQ1642="SPARE-HS","SPARE-ISSUE",
AQ1642="Power Telco","BSS",AQ1642="no impacts","no impacts"
),"")</f>
        <v>No root cause</v>
      </c>
      <c r="AP1642" s="48" t="str" cm="1">
        <f t="array" ref="AP1642">IFERROR(_xlfn.IFS(
AQ1642="MPR ISSUE","TX ISSUE",
AQ1642="BSS Hardware Issue","RAN ISSUE",
AQ1642="Sites strategiques, MLL, Pylone, etc.","ENVTECH",
AQ1642="AKTIVCO DEFAUT GE &amp; POWER Cabinet","POWER ISSUE",
AQ1642="AKTIVCO Coupure ENEO &amp; Baisse de tension","POWER ISSUE",
AQ1642="Coupure ENEO &amp; Baisse de tension","POWER ISSUE",
AQ1642="Defaut GE &amp; POWER Cabinet","POWER ISSUE",
AQ1642="Sharing","POWER ISSUE",
AQ1642="Sites strategiques &amp; DataCenter","POWER ISSUE",
AQ1642="Exclu","Exclu",
AQ1642="SAT","TX ISSUE",
AQ1642="SPARE-ISSUE","SPARE-ISSUE",
AQ1642="Fiber CAmtel","TX ISSUE",
AQ1642="Fiber AOF","TX ISSUE",
AQ1642="Projet OCM (HUAWEI)","TRAVAUX-HUAWEI",
AQ1642="Projet OCM (NOKIA)","TRAVAUX -NOKIA",
AQ1642="ACCESS-ISSUE","ACCESS-ISSUE",
AQ1642="Projet OCM (ZTE, NOKIA, autres projets)","TRAVAUX OCM",
AQ1642="No root CAuse","No root cause",
AQ1642="ODU HS","TX ISSUE",
AQ1642="IP &amp; VLAN","TX ISSUE",
AQ1642="Warehouse HUAWEI","SPARE-ISSUE",
AQ1642="SPARE-HS","SPARE-ISSUE",
AQ1642="Power Telco","RAN ISSUE",AQ1642="no impacts","no impacts"
),"")</f>
        <v>No root cause</v>
      </c>
      <c r="AQ1642" s="126" t="s">
        <v>5344</v>
      </c>
      <c r="AR1642" s="48" t="str" cm="1">
        <f t="array" ref="AR1642">IFERROR(_xlfn.IFS(
AQ1642="MPR ISSUE","ACTIVE",
AQ1642="BSS Hardware Issue","ACTIVE",
AQ1642="Sites strategiques, MLL, Pylone, etc.","PASSIVE",
AQ1642="AKTIVCO DEFAUT GE &amp; POWER Cabinet","PASSIVE",
AQ1642="AKTIVCO Coupure ENEO &amp; Baisse de tension","PASSIVE",
AQ1642="Coupure ENEO &amp; Baisse de tension","PASSIVE",
AQ1642="Defaut GE &amp; POWER Cabinet","PASSIVE",
AQ1642="Sharing","PASSIVE",
AQ1642="Sites strategiques &amp; DataCenter","PASSIVE",
AQ1642="Exclu","Exclu",
AQ1642="SAT","ACTIVE",
AQ1642="SPARE-ISSUE","SPARE-ISSUE",
AQ1642="Fiber CAmtel","ACTIVE",
AQ1642="Fiber AOF","ACTIVE",
AQ1642="Projet OCM (HUAWEI)","PLANNED WORKS",
AQ1642="Projet OCM (NOKIA)","PLANNED WORKS",
AQ1642="ACCESS-ISSUE","ACCESS-ISSUE",
AQ1642="Projet OCM (ZTE, NOKIA, autres projets)","PLANNED WORKS",
AQ1642="No root CAuse","No root cause",
AQ1642="ODU HS","ACTIVE",
AQ1642="IP &amp; VLAN","ACTIVE",
AQ1642="Warehouse HUAWEI","SPARE-ISSUE",
AQ1642="SPARE-HS","SPARE-ISSUE",
AQ1642="Power Telco","ACTIVE", AQ1642="no impacts","no impacts"
),"")</f>
        <v>No root cause</v>
      </c>
      <c r="AS1642" s="92" t="s">
        <v>5537</v>
      </c>
      <c r="AT1642" s="98" t="s">
        <v>1294</v>
      </c>
      <c r="AV1642" s="17" t="s">
        <v>5537</v>
      </c>
      <c r="AW1642" s="7" t="s">
        <v>5537</v>
      </c>
      <c r="AX1642" s="6" t="s">
        <v>5537</v>
      </c>
      <c r="AY1642" s="7"/>
      <c r="AZ1642" s="3" t="s">
        <v>5537</v>
      </c>
      <c r="BA1642" s="18" t="s">
        <v>5537</v>
      </c>
      <c r="BB1642" s="18" t="s">
        <v>5537</v>
      </c>
      <c r="BC1642" s="18" t="s">
        <v>5537</v>
      </c>
      <c r="BD1642" s="18" t="s">
        <v>5537</v>
      </c>
      <c r="BE1642" s="18" t="s">
        <v>5537</v>
      </c>
      <c r="BF1642" s="18" t="s">
        <v>5537</v>
      </c>
      <c r="BG1642" s="18" t="s">
        <v>5537</v>
      </c>
      <c r="BH1642" s="18" t="s">
        <v>5537</v>
      </c>
      <c r="BI1642" s="18" t="s">
        <v>5537</v>
      </c>
      <c r="BJ1642" s="18" t="s">
        <v>5537</v>
      </c>
      <c r="BK1642" s="18" t="s">
        <v>5537</v>
      </c>
      <c r="BL1642" s="9" t="s">
        <v>5537</v>
      </c>
      <c r="BM1642" s="14" t="s">
        <v>5537</v>
      </c>
      <c r="BN1642" s="14" t="s">
        <v>5537</v>
      </c>
      <c r="BO1642" s="14" t="str">
        <f>_xlfn.XLOOKUP(B1642,'[4]cell downs 18042026 17h'!$B:$B,'[4]cell downs 18042026 17h'!$B:$B,"")</f>
        <v/>
      </c>
      <c r="BP1642" s="14" t="str">
        <f>_xlfn.XLOOKUP(B1642,'[5]Cells Huawei 19042026 15h'!$B:$B,'[5]Cells Huawei 19042026 15h'!$B:$B,"")</f>
        <v/>
      </c>
      <c r="BQ1642" s="9" t="str">
        <f>_xlfn.XLOOKUP(B1642,'[6]cells down 19042026 9H40'!$B:$B,'[6]cells down 19042026 9H40'!$B:$B,"")</f>
        <v/>
      </c>
      <c r="BR1642" s="9" t="s">
        <v>1294</v>
      </c>
      <c r="BS1642" s="9" t="s">
        <v>12</v>
      </c>
      <c r="BT1642" s="108"/>
    </row>
    <row r="1643" spans="1:72" s="9" customFormat="1" x14ac:dyDescent="0.35">
      <c r="A1643" s="1" t="s">
        <v>4647</v>
      </c>
      <c r="B1643" s="8" t="s">
        <v>4648</v>
      </c>
      <c r="C1643" s="3" t="str">
        <f>_xlfn.XLOOKUP(B1643,'[1]daily break down'!$D:$D,'[1]daily break down'!$E:$E,"")</f>
        <v>Yaounde</v>
      </c>
      <c r="D1643" s="1" t="s">
        <v>11</v>
      </c>
      <c r="E1643" s="1" t="s">
        <v>12</v>
      </c>
      <c r="F1643" s="3" t="s">
        <v>37</v>
      </c>
      <c r="G1643" s="1" t="s">
        <v>38</v>
      </c>
      <c r="H1643" s="34" t="str">
        <f>_xlfn.XLOOKUP(B1643,[2]CALCULATION!$B:$B,[2]CALCULATION!$H:$H,"")</f>
        <v>ZTE</v>
      </c>
      <c r="I1643" s="28">
        <v>0</v>
      </c>
      <c r="J1643" s="28">
        <v>0</v>
      </c>
      <c r="K1643" s="28">
        <v>0</v>
      </c>
      <c r="L1643" s="28">
        <v>0.6183421652641149</v>
      </c>
      <c r="M1643" s="28">
        <v>1.1377353160233199</v>
      </c>
      <c r="N1643" s="28">
        <v>0</v>
      </c>
      <c r="O1643" s="28">
        <v>0</v>
      </c>
      <c r="P1643" s="28">
        <v>3.21744812845818E-2</v>
      </c>
      <c r="Q1643" s="28">
        <v>0</v>
      </c>
      <c r="R1643" s="28">
        <v>0</v>
      </c>
      <c r="S1643" s="93">
        <v>1.0968573165198661E-2</v>
      </c>
      <c r="T1643" s="93">
        <f>_xlfn.XLOOKUP(B1643,'[3]Nur des jours'!$B:$B,'[3]Nur des jours'!$U:$U,"")</f>
        <v>0</v>
      </c>
      <c r="U1643" s="93">
        <v>0</v>
      </c>
      <c r="V1643" s="93">
        <v>0</v>
      </c>
      <c r="W1643" s="93">
        <v>0</v>
      </c>
      <c r="X1643" s="93">
        <v>0</v>
      </c>
      <c r="Y1643" s="93">
        <v>0</v>
      </c>
      <c r="Z1643" s="93">
        <v>0</v>
      </c>
      <c r="AA1643" s="93">
        <v>0</v>
      </c>
      <c r="AB1643" s="93">
        <v>0</v>
      </c>
      <c r="AC1643" s="93">
        <f>_xlfn.XLOOKUP(B1643,'[3]Nur des jours'!$B:$B,'[3]Nur des jours'!$N:$N,"")</f>
        <v>0</v>
      </c>
      <c r="AD1643" s="93">
        <v>0</v>
      </c>
      <c r="AE1643" s="93">
        <v>0</v>
      </c>
      <c r="AF1643" s="93">
        <v>0</v>
      </c>
      <c r="AG1643" s="93"/>
      <c r="AH1643" s="93">
        <v>0</v>
      </c>
      <c r="AI1643" s="93">
        <v>0</v>
      </c>
      <c r="AJ1643" s="93">
        <v>0</v>
      </c>
      <c r="AK1643" s="93">
        <v>0</v>
      </c>
      <c r="AL1643" s="93">
        <v>0</v>
      </c>
      <c r="AM1643" s="49" t="s">
        <v>5559</v>
      </c>
      <c r="AN1643" s="49"/>
      <c r="AO1643" s="48" t="str" cm="1">
        <f t="array" ref="AO1643">IFERROR(_xlfn.IFS(
AQ1643="MPR ISSUE","PDH",
AQ1643="BSS Hardware Issue","BSS",
AQ1643="Sites strategiques, MLL, Pylone, etc.","ENVTECH",
AQ1643="AKTIVCO DEFAUT GE &amp; POWER Cabinet","AKTIVCO",
AQ1643="AKTIVCO Coupure ENEO &amp; Baisse de tension","AKTIVCO GRID ONLY",
AQ1643="Coupure ENEO &amp; Baisse de tension","IHS GRID ONLY",
AQ1643="Defaut GE &amp; POWER Cabinet","IHS",
AQ1643="Sharing","Partners",
AQ1643="Sites strategiques &amp; DataCenter","SST &amp; DC",
AQ1643="Exclu","Exclu",
AQ1643="SAT","SAT",
AQ1643="SPARE-ISSUE","SPARE-ISSUE",
AQ1643="Fiber CAmtel","TRANS_FO_CAMTEL",
AQ1643="Fiber AOF","Fiber AOF",
AQ1643="Projet OCM (HUAWEI)","TRAVAUX-HUAWEI",
AQ1643="Projet OCM (NOKIA)","TRAVAUX-NOKIA",
AQ1643="ACCESS-ISSUE","ACCESS-ISSUE",
AQ1643="Projet OCM (ZTE, NOKIA, autres projets)","TRAVAUX OCM",
AQ1643="No root CAuse","No root cause",
AQ1643="ODU HS","PDH",
AQ1643="IP &amp; VLAN","PDH",
AQ1643="Warehouse HUAWEI","SPARE-ISSUE",
AQ1643="SPARE-HS","SPARE-ISSUE",
AQ1643="Power Telco","BSS",AQ1643="no impacts","no impacts"
),"")</f>
        <v>No root cause</v>
      </c>
      <c r="AP1643" s="48" t="str" cm="1">
        <f t="array" ref="AP1643">IFERROR(_xlfn.IFS(
AQ1643="MPR ISSUE","TX ISSUE",
AQ1643="BSS Hardware Issue","RAN ISSUE",
AQ1643="Sites strategiques, MLL, Pylone, etc.","ENVTECH",
AQ1643="AKTIVCO DEFAUT GE &amp; POWER Cabinet","POWER ISSUE",
AQ1643="AKTIVCO Coupure ENEO &amp; Baisse de tension","POWER ISSUE",
AQ1643="Coupure ENEO &amp; Baisse de tension","POWER ISSUE",
AQ1643="Defaut GE &amp; POWER Cabinet","POWER ISSUE",
AQ1643="Sharing","POWER ISSUE",
AQ1643="Sites strategiques &amp; DataCenter","POWER ISSUE",
AQ1643="Exclu","Exclu",
AQ1643="SAT","TX ISSUE",
AQ1643="SPARE-ISSUE","SPARE-ISSUE",
AQ1643="Fiber CAmtel","TX ISSUE",
AQ1643="Fiber AOF","TX ISSUE",
AQ1643="Projet OCM (HUAWEI)","TRAVAUX-HUAWEI",
AQ1643="Projet OCM (NOKIA)","TRAVAUX -NOKIA",
AQ1643="ACCESS-ISSUE","ACCESS-ISSUE",
AQ1643="Projet OCM (ZTE, NOKIA, autres projets)","TRAVAUX OCM",
AQ1643="No root CAuse","No root cause",
AQ1643="ODU HS","TX ISSUE",
AQ1643="IP &amp; VLAN","TX ISSUE",
AQ1643="Warehouse HUAWEI","SPARE-ISSUE",
AQ1643="SPARE-HS","SPARE-ISSUE",
AQ1643="Power Telco","RAN ISSUE",AQ1643="no impacts","no impacts"
),"")</f>
        <v>No root cause</v>
      </c>
      <c r="AQ1643" s="126" t="s">
        <v>5344</v>
      </c>
      <c r="AR1643" s="48" t="str" cm="1">
        <f t="array" ref="AR1643">IFERROR(_xlfn.IFS(
AQ1643="MPR ISSUE","ACTIVE",
AQ1643="BSS Hardware Issue","ACTIVE",
AQ1643="Sites strategiques, MLL, Pylone, etc.","PASSIVE",
AQ1643="AKTIVCO DEFAUT GE &amp; POWER Cabinet","PASSIVE",
AQ1643="AKTIVCO Coupure ENEO &amp; Baisse de tension","PASSIVE",
AQ1643="Coupure ENEO &amp; Baisse de tension","PASSIVE",
AQ1643="Defaut GE &amp; POWER Cabinet","PASSIVE",
AQ1643="Sharing","PASSIVE",
AQ1643="Sites strategiques &amp; DataCenter","PASSIVE",
AQ1643="Exclu","Exclu",
AQ1643="SAT","ACTIVE",
AQ1643="SPARE-ISSUE","SPARE-ISSUE",
AQ1643="Fiber CAmtel","ACTIVE",
AQ1643="Fiber AOF","ACTIVE",
AQ1643="Projet OCM (HUAWEI)","PLANNED WORKS",
AQ1643="Projet OCM (NOKIA)","PLANNED WORKS",
AQ1643="ACCESS-ISSUE","ACCESS-ISSUE",
AQ1643="Projet OCM (ZTE, NOKIA, autres projets)","PLANNED WORKS",
AQ1643="No root CAuse","No root cause",
AQ1643="ODU HS","ACTIVE",
AQ1643="IP &amp; VLAN","ACTIVE",
AQ1643="Warehouse HUAWEI","SPARE-ISSUE",
AQ1643="SPARE-HS","SPARE-ISSUE",
AQ1643="Power Telco","ACTIVE", AQ1643="no impacts","no impacts"
),"")</f>
        <v>No root cause</v>
      </c>
      <c r="AS1643" s="92" t="s">
        <v>5537</v>
      </c>
      <c r="AT1643" s="98" t="s">
        <v>4648</v>
      </c>
      <c r="AV1643" s="17" t="s">
        <v>5537</v>
      </c>
      <c r="AW1643" s="7" t="s">
        <v>5537</v>
      </c>
      <c r="AX1643" s="6" t="s">
        <v>5537</v>
      </c>
      <c r="AY1643" s="7"/>
      <c r="AZ1643" s="3" t="s">
        <v>5537</v>
      </c>
      <c r="BA1643" s="18" t="s">
        <v>5537</v>
      </c>
      <c r="BB1643" s="18" t="s">
        <v>5537</v>
      </c>
      <c r="BC1643" s="18" t="s">
        <v>5537</v>
      </c>
      <c r="BD1643" s="18" t="s">
        <v>5537</v>
      </c>
      <c r="BE1643" s="18" t="s">
        <v>5537</v>
      </c>
      <c r="BF1643" s="18" t="s">
        <v>5537</v>
      </c>
      <c r="BG1643" s="18" t="s">
        <v>5537</v>
      </c>
      <c r="BH1643" s="18" t="s">
        <v>5537</v>
      </c>
      <c r="BI1643" s="18" t="s">
        <v>5537</v>
      </c>
      <c r="BJ1643" s="18" t="s">
        <v>5537</v>
      </c>
      <c r="BK1643" s="18" t="s">
        <v>5537</v>
      </c>
      <c r="BL1643" s="9" t="s">
        <v>5537</v>
      </c>
      <c r="BM1643" s="14" t="s">
        <v>5537</v>
      </c>
      <c r="BN1643" s="14" t="s">
        <v>5537</v>
      </c>
      <c r="BO1643" s="14" t="str">
        <f>_xlfn.XLOOKUP(B1643,'[4]cell downs 18042026 17h'!$B:$B,'[4]cell downs 18042026 17h'!$B:$B,"")</f>
        <v/>
      </c>
      <c r="BP1643" s="14" t="str">
        <f>_xlfn.XLOOKUP(B1643,'[5]Cells Huawei 19042026 15h'!$B:$B,'[5]Cells Huawei 19042026 15h'!$B:$B,"")</f>
        <v/>
      </c>
      <c r="BQ1643" s="9" t="str">
        <f>_xlfn.XLOOKUP(B1643,'[6]cells down 19042026 9H40'!$B:$B,'[6]cells down 19042026 9H40'!$B:$B,"")</f>
        <v/>
      </c>
      <c r="BR1643" s="9" t="s">
        <v>4648</v>
      </c>
      <c r="BS1643" s="9" t="s">
        <v>12</v>
      </c>
      <c r="BT1643" s="108"/>
    </row>
    <row r="1644" spans="1:72" s="9" customFormat="1" x14ac:dyDescent="0.35">
      <c r="A1644" s="1" t="s">
        <v>2660</v>
      </c>
      <c r="B1644" s="8" t="s">
        <v>2661</v>
      </c>
      <c r="C1644" s="3" t="str">
        <f>_xlfn.XLOOKUP(B1644,'[1]daily break down'!$D:$D,'[1]daily break down'!$E:$E,"")</f>
        <v>NORD-OUEST</v>
      </c>
      <c r="D1644" s="1" t="s">
        <v>11</v>
      </c>
      <c r="E1644" s="1" t="s">
        <v>12</v>
      </c>
      <c r="F1644" s="3" t="s">
        <v>51</v>
      </c>
      <c r="G1644" s="1" t="s">
        <v>52</v>
      </c>
      <c r="H1644" s="32" t="str">
        <f>_xlfn.XLOOKUP(B1644,[2]CALCULATION!$B:$B,[2]CALCULATION!$H:$H,"")</f>
        <v>Huawei</v>
      </c>
      <c r="I1644" s="28">
        <v>0</v>
      </c>
      <c r="J1644" s="28">
        <v>0</v>
      </c>
      <c r="K1644" s="28">
        <v>0</v>
      </c>
      <c r="L1644" s="28">
        <v>0</v>
      </c>
      <c r="M1644" s="28">
        <v>0</v>
      </c>
      <c r="N1644" s="28">
        <v>0</v>
      </c>
      <c r="O1644" s="28">
        <v>0</v>
      </c>
      <c r="P1644" s="28">
        <v>0</v>
      </c>
      <c r="Q1644" s="28">
        <v>0</v>
      </c>
      <c r="R1644" s="28">
        <v>0</v>
      </c>
      <c r="S1644" s="93">
        <v>3.299489488718243E-3</v>
      </c>
      <c r="T1644" s="93">
        <f>_xlfn.XLOOKUP(B1644,'[3]Nur des jours'!$B:$B,'[3]Nur des jours'!$U:$U,"")</f>
        <v>0</v>
      </c>
      <c r="U1644" s="93">
        <v>0</v>
      </c>
      <c r="V1644" s="93">
        <v>0</v>
      </c>
      <c r="W1644" s="93">
        <v>0</v>
      </c>
      <c r="X1644" s="93">
        <v>0</v>
      </c>
      <c r="Y1644" s="93">
        <v>0</v>
      </c>
      <c r="Z1644" s="93">
        <v>0.23727788193463517</v>
      </c>
      <c r="AA1644" s="93">
        <v>0</v>
      </c>
      <c r="AB1644" s="93">
        <v>0</v>
      </c>
      <c r="AC1644" s="93">
        <f>_xlfn.XLOOKUP(B1644,'[3]Nur des jours'!$B:$B,'[3]Nur des jours'!$N:$N,"")</f>
        <v>0</v>
      </c>
      <c r="AD1644" s="93">
        <v>0</v>
      </c>
      <c r="AE1644" s="93">
        <v>0</v>
      </c>
      <c r="AF1644" s="93">
        <v>0</v>
      </c>
      <c r="AG1644" s="93"/>
      <c r="AH1644" s="93">
        <v>0</v>
      </c>
      <c r="AI1644" s="93">
        <v>0</v>
      </c>
      <c r="AJ1644" s="93">
        <v>0</v>
      </c>
      <c r="AK1644" s="93">
        <v>0</v>
      </c>
      <c r="AL1644" s="93">
        <v>0</v>
      </c>
      <c r="AM1644" s="49" t="s">
        <v>5559</v>
      </c>
      <c r="AN1644" s="49"/>
      <c r="AO1644" s="48" t="str" cm="1">
        <f t="array" ref="AO1644">IFERROR(_xlfn.IFS(
AQ1644="MPR ISSUE","PDH",
AQ1644="BSS Hardware Issue","BSS",
AQ1644="Sites strategiques, MLL, Pylone, etc.","ENVTECH",
AQ1644="AKTIVCO DEFAUT GE &amp; POWER Cabinet","AKTIVCO",
AQ1644="AKTIVCO Coupure ENEO &amp; Baisse de tension","AKTIVCO GRID ONLY",
AQ1644="Coupure ENEO &amp; Baisse de tension","IHS GRID ONLY",
AQ1644="Defaut GE &amp; POWER Cabinet","IHS",
AQ1644="Sharing","Partners",
AQ1644="Sites strategiques &amp; DataCenter","SST &amp; DC",
AQ1644="Exclu","Exclu",
AQ1644="SAT","SAT",
AQ1644="SPARE-ISSUE","SPARE-ISSUE",
AQ1644="Fiber CAmtel","TRANS_FO_CAMTEL",
AQ1644="Fiber AOF","Fiber AOF",
AQ1644="Projet OCM (HUAWEI)","TRAVAUX-HUAWEI",
AQ1644="Projet OCM (NOKIA)","TRAVAUX-NOKIA",
AQ1644="ACCESS-ISSUE","ACCESS-ISSUE",
AQ1644="Projet OCM (ZTE, NOKIA, autres projets)","TRAVAUX OCM",
AQ1644="No root CAuse","No root cause",
AQ1644="ODU HS","PDH",
AQ1644="IP &amp; VLAN","PDH",
AQ1644="Warehouse HUAWEI","SPARE-ISSUE",
AQ1644="SPARE-HS","SPARE-ISSUE",
AQ1644="Power Telco","BSS",AQ1644="no impacts","no impacts"
),"")</f>
        <v>No root cause</v>
      </c>
      <c r="AP1644" s="48" t="str" cm="1">
        <f t="array" ref="AP1644">IFERROR(_xlfn.IFS(
AQ1644="MPR ISSUE","TX ISSUE",
AQ1644="BSS Hardware Issue","RAN ISSUE",
AQ1644="Sites strategiques, MLL, Pylone, etc.","ENVTECH",
AQ1644="AKTIVCO DEFAUT GE &amp; POWER Cabinet","POWER ISSUE",
AQ1644="AKTIVCO Coupure ENEO &amp; Baisse de tension","POWER ISSUE",
AQ1644="Coupure ENEO &amp; Baisse de tension","POWER ISSUE",
AQ1644="Defaut GE &amp; POWER Cabinet","POWER ISSUE",
AQ1644="Sharing","POWER ISSUE",
AQ1644="Sites strategiques &amp; DataCenter","POWER ISSUE",
AQ1644="Exclu","Exclu",
AQ1644="SAT","TX ISSUE",
AQ1644="SPARE-ISSUE","SPARE-ISSUE",
AQ1644="Fiber CAmtel","TX ISSUE",
AQ1644="Fiber AOF","TX ISSUE",
AQ1644="Projet OCM (HUAWEI)","TRAVAUX-HUAWEI",
AQ1644="Projet OCM (NOKIA)","TRAVAUX -NOKIA",
AQ1644="ACCESS-ISSUE","ACCESS-ISSUE",
AQ1644="Projet OCM (ZTE, NOKIA, autres projets)","TRAVAUX OCM",
AQ1644="No root CAuse","No root cause",
AQ1644="ODU HS","TX ISSUE",
AQ1644="IP &amp; VLAN","TX ISSUE",
AQ1644="Warehouse HUAWEI","SPARE-ISSUE",
AQ1644="SPARE-HS","SPARE-ISSUE",
AQ1644="Power Telco","RAN ISSUE",AQ1644="no impacts","no impacts"
),"")</f>
        <v>No root cause</v>
      </c>
      <c r="AQ1644" s="126" t="s">
        <v>5344</v>
      </c>
      <c r="AR1644" s="48" t="str" cm="1">
        <f t="array" ref="AR1644">IFERROR(_xlfn.IFS(
AQ1644="MPR ISSUE","ACTIVE",
AQ1644="BSS Hardware Issue","ACTIVE",
AQ1644="Sites strategiques, MLL, Pylone, etc.","PASSIVE",
AQ1644="AKTIVCO DEFAUT GE &amp; POWER Cabinet","PASSIVE",
AQ1644="AKTIVCO Coupure ENEO &amp; Baisse de tension","PASSIVE",
AQ1644="Coupure ENEO &amp; Baisse de tension","PASSIVE",
AQ1644="Defaut GE &amp; POWER Cabinet","PASSIVE",
AQ1644="Sharing","PASSIVE",
AQ1644="Sites strategiques &amp; DataCenter","PASSIVE",
AQ1644="Exclu","Exclu",
AQ1644="SAT","ACTIVE",
AQ1644="SPARE-ISSUE","SPARE-ISSUE",
AQ1644="Fiber CAmtel","ACTIVE",
AQ1644="Fiber AOF","ACTIVE",
AQ1644="Projet OCM (HUAWEI)","PLANNED WORKS",
AQ1644="Projet OCM (NOKIA)","PLANNED WORKS",
AQ1644="ACCESS-ISSUE","ACCESS-ISSUE",
AQ1644="Projet OCM (ZTE, NOKIA, autres projets)","PLANNED WORKS",
AQ1644="No root CAuse","No root cause",
AQ1644="ODU HS","ACTIVE",
AQ1644="IP &amp; VLAN","ACTIVE",
AQ1644="Warehouse HUAWEI","SPARE-ISSUE",
AQ1644="SPARE-HS","SPARE-ISSUE",
AQ1644="Power Telco","ACTIVE", AQ1644="no impacts","no impacts"
),"")</f>
        <v>No root cause</v>
      </c>
      <c r="AS1644" s="92" t="s">
        <v>5537</v>
      </c>
      <c r="AT1644" s="98" t="s">
        <v>2661</v>
      </c>
      <c r="AV1644" s="17" t="s">
        <v>5537</v>
      </c>
      <c r="AW1644" s="7" t="s">
        <v>5537</v>
      </c>
      <c r="AX1644" s="6" t="s">
        <v>5537</v>
      </c>
      <c r="AY1644" s="7"/>
      <c r="AZ1644" s="3" t="s">
        <v>5537</v>
      </c>
      <c r="BA1644" s="18" t="s">
        <v>5537</v>
      </c>
      <c r="BB1644" s="18" t="s">
        <v>5537</v>
      </c>
      <c r="BC1644" s="18" t="s">
        <v>5537</v>
      </c>
      <c r="BD1644" s="18" t="s">
        <v>5537</v>
      </c>
      <c r="BE1644" s="18" t="s">
        <v>5537</v>
      </c>
      <c r="BF1644" s="18" t="s">
        <v>5537</v>
      </c>
      <c r="BG1644" s="18" t="s">
        <v>5537</v>
      </c>
      <c r="BH1644" s="18" t="s">
        <v>5537</v>
      </c>
      <c r="BI1644" s="18" t="s">
        <v>5537</v>
      </c>
      <c r="BJ1644" s="18" t="s">
        <v>5537</v>
      </c>
      <c r="BK1644" s="18" t="s">
        <v>5537</v>
      </c>
      <c r="BL1644" s="9" t="s">
        <v>5537</v>
      </c>
      <c r="BM1644" s="14" t="s">
        <v>5537</v>
      </c>
      <c r="BN1644" s="14" t="s">
        <v>5537</v>
      </c>
      <c r="BO1644" s="14" t="str">
        <f>_xlfn.XLOOKUP(B1644,'[4]cell downs 18042026 17h'!$B:$B,'[4]cell downs 18042026 17h'!$B:$B,"")</f>
        <v/>
      </c>
      <c r="BP1644" s="14" t="str">
        <f>_xlfn.XLOOKUP(B1644,'[5]Cells Huawei 19042026 15h'!$B:$B,'[5]Cells Huawei 19042026 15h'!$B:$B,"")</f>
        <v/>
      </c>
      <c r="BQ1644" s="9" t="str">
        <f>_xlfn.XLOOKUP(B1644,'[6]cells down 19042026 9H40'!$B:$B,'[6]cells down 19042026 9H40'!$B:$B,"")</f>
        <v/>
      </c>
      <c r="BR1644" s="9" t="s">
        <v>2661</v>
      </c>
      <c r="BS1644" s="9" t="s">
        <v>5537</v>
      </c>
      <c r="BT1644" s="108"/>
    </row>
    <row r="1645" spans="1:72" s="9" customFormat="1" x14ac:dyDescent="0.35">
      <c r="A1645" s="1" t="s">
        <v>2992</v>
      </c>
      <c r="B1645" s="8" t="s">
        <v>2993</v>
      </c>
      <c r="C1645" s="3" t="str">
        <f>_xlfn.XLOOKUP(B1645,'[1]daily break down'!$D:$D,'[1]daily break down'!$E:$E,"")</f>
        <v>NORD</v>
      </c>
      <c r="D1645" s="1" t="s">
        <v>11</v>
      </c>
      <c r="E1645" s="1" t="s">
        <v>66</v>
      </c>
      <c r="F1645" s="3" t="s">
        <v>23</v>
      </c>
      <c r="G1645" s="1" t="s">
        <v>2992</v>
      </c>
      <c r="H1645" s="33" t="str">
        <f>_xlfn.XLOOKUP(B1645,[2]CALCULATION!$B:$B,[2]CALCULATION!$H:$H,"")</f>
        <v>NOKIA</v>
      </c>
      <c r="I1645" s="28">
        <v>0</v>
      </c>
      <c r="J1645" s="28">
        <v>0</v>
      </c>
      <c r="K1645" s="28">
        <v>0</v>
      </c>
      <c r="L1645" s="28">
        <v>0</v>
      </c>
      <c r="M1645" s="28">
        <v>0</v>
      </c>
      <c r="N1645" s="28">
        <v>0</v>
      </c>
      <c r="O1645" s="28">
        <v>0</v>
      </c>
      <c r="P1645" s="28">
        <v>0.44536765914319032</v>
      </c>
      <c r="Q1645" s="28">
        <v>0</v>
      </c>
      <c r="R1645" s="28">
        <v>0</v>
      </c>
      <c r="S1645" s="93">
        <v>1.3376308738047311E-3</v>
      </c>
      <c r="T1645" s="93">
        <f>_xlfn.XLOOKUP(B1645,'[3]Nur des jours'!$B:$B,'[3]Nur des jours'!$U:$U,"")</f>
        <v>0</v>
      </c>
      <c r="U1645" s="93">
        <v>0</v>
      </c>
      <c r="V1645" s="93">
        <v>0</v>
      </c>
      <c r="W1645" s="93">
        <v>0</v>
      </c>
      <c r="X1645" s="93">
        <v>0</v>
      </c>
      <c r="Y1645" s="93">
        <v>0</v>
      </c>
      <c r="Z1645" s="93">
        <v>0</v>
      </c>
      <c r="AA1645" s="93">
        <v>0</v>
      </c>
      <c r="AB1645" s="93">
        <v>0</v>
      </c>
      <c r="AC1645" s="93">
        <f>_xlfn.XLOOKUP(B1645,'[3]Nur des jours'!$B:$B,'[3]Nur des jours'!$N:$N,"")</f>
        <v>0</v>
      </c>
      <c r="AD1645" s="93">
        <v>0</v>
      </c>
      <c r="AE1645" s="93">
        <v>0</v>
      </c>
      <c r="AF1645" s="93">
        <v>0</v>
      </c>
      <c r="AG1645" s="93"/>
      <c r="AH1645" s="93">
        <v>0</v>
      </c>
      <c r="AI1645" s="93">
        <v>0</v>
      </c>
      <c r="AJ1645" s="93">
        <v>0</v>
      </c>
      <c r="AK1645" s="93">
        <v>0</v>
      </c>
      <c r="AL1645" s="93">
        <v>0</v>
      </c>
      <c r="AM1645" s="49" t="s">
        <v>5559</v>
      </c>
      <c r="AN1645" s="49"/>
      <c r="AO1645" s="48" t="str" cm="1">
        <f t="array" ref="AO1645">IFERROR(_xlfn.IFS(
AQ1645="MPR ISSUE","PDH",
AQ1645="BSS Hardware Issue","BSS",
AQ1645="Sites strategiques, MLL, Pylone, etc.","ENVTECH",
AQ1645="AKTIVCO DEFAUT GE &amp; POWER Cabinet","AKTIVCO",
AQ1645="AKTIVCO Coupure ENEO &amp; Baisse de tension","AKTIVCO GRID ONLY",
AQ1645="Coupure ENEO &amp; Baisse de tension","IHS GRID ONLY",
AQ1645="Defaut GE &amp; POWER Cabinet","IHS",
AQ1645="Sharing","Partners",
AQ1645="Sites strategiques &amp; DataCenter","SST &amp; DC",
AQ1645="Exclu","Exclu",
AQ1645="SAT","SAT",
AQ1645="SPARE-ISSUE","SPARE-ISSUE",
AQ1645="Fiber CAmtel","TRANS_FO_CAMTEL",
AQ1645="Fiber AOF","Fiber AOF",
AQ1645="Projet OCM (HUAWEI)","TRAVAUX-HUAWEI",
AQ1645="Projet OCM (NOKIA)","TRAVAUX-NOKIA",
AQ1645="ACCESS-ISSUE","ACCESS-ISSUE",
AQ1645="Projet OCM (ZTE, NOKIA, autres projets)","TRAVAUX OCM",
AQ1645="No root CAuse","No root cause",
AQ1645="ODU HS","PDH",
AQ1645="IP &amp; VLAN","PDH",
AQ1645="Warehouse HUAWEI","SPARE-ISSUE",
AQ1645="SPARE-HS","SPARE-ISSUE",
AQ1645="Power Telco","BSS",AQ1645="no impacts","no impacts"
),"")</f>
        <v>IHS</v>
      </c>
      <c r="AP1645" s="48" t="str" cm="1">
        <f t="array" ref="AP1645">IFERROR(_xlfn.IFS(
AQ1645="MPR ISSUE","TX ISSUE",
AQ1645="BSS Hardware Issue","RAN ISSUE",
AQ1645="Sites strategiques, MLL, Pylone, etc.","ENVTECH",
AQ1645="AKTIVCO DEFAUT GE &amp; POWER Cabinet","POWER ISSUE",
AQ1645="AKTIVCO Coupure ENEO &amp; Baisse de tension","POWER ISSUE",
AQ1645="Coupure ENEO &amp; Baisse de tension","POWER ISSUE",
AQ1645="Defaut GE &amp; POWER Cabinet","POWER ISSUE",
AQ1645="Sharing","POWER ISSUE",
AQ1645="Sites strategiques &amp; DataCenter","POWER ISSUE",
AQ1645="Exclu","Exclu",
AQ1645="SAT","TX ISSUE",
AQ1645="SPARE-ISSUE","SPARE-ISSUE",
AQ1645="Fiber CAmtel","TX ISSUE",
AQ1645="Fiber AOF","TX ISSUE",
AQ1645="Projet OCM (HUAWEI)","TRAVAUX-HUAWEI",
AQ1645="Projet OCM (NOKIA)","TRAVAUX -NOKIA",
AQ1645="ACCESS-ISSUE","ACCESS-ISSUE",
AQ1645="Projet OCM (ZTE, NOKIA, autres projets)","TRAVAUX OCM",
AQ1645="No root CAuse","No root cause",
AQ1645="ODU HS","TX ISSUE",
AQ1645="IP &amp; VLAN","TX ISSUE",
AQ1645="Warehouse HUAWEI","SPARE-ISSUE",
AQ1645="SPARE-HS","SPARE-ISSUE",
AQ1645="Power Telco","RAN ISSUE",AQ1645="no impacts","no impacts"
),"")</f>
        <v>POWER ISSUE</v>
      </c>
      <c r="AQ1645" s="67" t="s">
        <v>5330</v>
      </c>
      <c r="AR1645" s="48" t="str" cm="1">
        <f t="array" ref="AR1645">IFERROR(_xlfn.IFS(
AQ1645="MPR ISSUE","ACTIVE",
AQ1645="BSS Hardware Issue","ACTIVE",
AQ1645="Sites strategiques, MLL, Pylone, etc.","PASSIVE",
AQ1645="AKTIVCO DEFAUT GE &amp; POWER Cabinet","PASSIVE",
AQ1645="AKTIVCO Coupure ENEO &amp; Baisse de tension","PASSIVE",
AQ1645="Coupure ENEO &amp; Baisse de tension","PASSIVE",
AQ1645="Defaut GE &amp; POWER Cabinet","PASSIVE",
AQ1645="Sharing","PASSIVE",
AQ1645="Sites strategiques &amp; DataCenter","PASSIVE",
AQ1645="Exclu","Exclu",
AQ1645="SAT","ACTIVE",
AQ1645="SPARE-ISSUE","SPARE-ISSUE",
AQ1645="Fiber CAmtel","ACTIVE",
AQ1645="Fiber AOF","ACTIVE",
AQ1645="Projet OCM (HUAWEI)","PLANNED WORKS",
AQ1645="Projet OCM (NOKIA)","PLANNED WORKS",
AQ1645="ACCESS-ISSUE","ACCESS-ISSUE",
AQ1645="Projet OCM (ZTE, NOKIA, autres projets)","PLANNED WORKS",
AQ1645="No root CAuse","No root cause",
AQ1645="ODU HS","ACTIVE",
AQ1645="IP &amp; VLAN","ACTIVE",
AQ1645="Warehouse HUAWEI","SPARE-ISSUE",
AQ1645="SPARE-HS","SPARE-ISSUE",
AQ1645="Power Telco","ACTIVE", AQ1645="no impacts","no impacts"
),"")</f>
        <v>PASSIVE</v>
      </c>
      <c r="AS1645" s="92" t="s">
        <v>5860</v>
      </c>
      <c r="AT1645" s="98" t="s">
        <v>2993</v>
      </c>
      <c r="AV1645" s="17" t="s">
        <v>5537</v>
      </c>
      <c r="AW1645" s="7" t="s">
        <v>5537</v>
      </c>
      <c r="AX1645" s="6" t="s">
        <v>5537</v>
      </c>
      <c r="AY1645" s="7"/>
      <c r="AZ1645" s="3" t="s">
        <v>5537</v>
      </c>
      <c r="BA1645" s="18" t="s">
        <v>5537</v>
      </c>
      <c r="BB1645" s="18" t="s">
        <v>5537</v>
      </c>
      <c r="BC1645" s="18" t="s">
        <v>5537</v>
      </c>
      <c r="BD1645" s="18" t="s">
        <v>5537</v>
      </c>
      <c r="BE1645" s="18" t="s">
        <v>5537</v>
      </c>
      <c r="BF1645" s="18" t="s">
        <v>5537</v>
      </c>
      <c r="BG1645" s="18" t="s">
        <v>5537</v>
      </c>
      <c r="BH1645" s="18" t="s">
        <v>5537</v>
      </c>
      <c r="BI1645" s="18" t="s">
        <v>5537</v>
      </c>
      <c r="BJ1645" s="18" t="s">
        <v>5537</v>
      </c>
      <c r="BK1645" s="18" t="s">
        <v>5537</v>
      </c>
      <c r="BL1645" s="9" t="s">
        <v>5860</v>
      </c>
      <c r="BM1645" s="14" t="s">
        <v>5537</v>
      </c>
      <c r="BN1645" s="14" t="s">
        <v>5537</v>
      </c>
      <c r="BO1645" s="14" t="str">
        <f>_xlfn.XLOOKUP(B1645,'[4]cell downs 18042026 17h'!$B:$B,'[4]cell downs 18042026 17h'!$B:$B,"")</f>
        <v/>
      </c>
      <c r="BP1645" s="14" t="str">
        <f>_xlfn.XLOOKUP(B1645,'[5]Cells Huawei 19042026 15h'!$B:$B,'[5]Cells Huawei 19042026 15h'!$B:$B,"")</f>
        <v/>
      </c>
      <c r="BQ1645" s="9" t="str">
        <f>_xlfn.XLOOKUP(B1645,'[6]cells down 19042026 9H40'!$B:$B,'[6]cells down 19042026 9H40'!$B:$B,"")</f>
        <v/>
      </c>
      <c r="BR1645" s="9" t="s">
        <v>2993</v>
      </c>
      <c r="BS1645" s="9" t="s">
        <v>12</v>
      </c>
      <c r="BT1645" s="108"/>
    </row>
    <row r="1646" spans="1:72" s="9" customFormat="1" x14ac:dyDescent="0.35">
      <c r="A1646" s="59" t="s">
        <v>841</v>
      </c>
      <c r="B1646" s="60" t="s">
        <v>842</v>
      </c>
      <c r="C1646" s="61" t="str">
        <f>_xlfn.XLOOKUP(B1646,'[1]daily break down'!$D:$D,'[1]daily break down'!$E:$E,"")</f>
        <v>NORD</v>
      </c>
      <c r="D1646" s="59" t="s">
        <v>11</v>
      </c>
      <c r="E1646" s="59" t="s">
        <v>66</v>
      </c>
      <c r="F1646" s="61" t="s">
        <v>23</v>
      </c>
      <c r="G1646" s="59" t="s">
        <v>841</v>
      </c>
      <c r="H1646" s="66" t="str">
        <f>_xlfn.XLOOKUP(B1646,[2]CALCULATION!$B:$B,[2]CALCULATION!$H:$H,"")</f>
        <v>NOKIA</v>
      </c>
      <c r="I1646" s="63">
        <v>1.118062274587154</v>
      </c>
      <c r="J1646" s="63">
        <v>0</v>
      </c>
      <c r="K1646" s="63">
        <v>1.4204673877937353</v>
      </c>
      <c r="L1646" s="63">
        <v>1.6082854203479202</v>
      </c>
      <c r="M1646" s="63">
        <v>0</v>
      </c>
      <c r="N1646" s="63">
        <v>0</v>
      </c>
      <c r="O1646" s="63">
        <v>4.2425189959044776</v>
      </c>
      <c r="P1646" s="63">
        <v>9.2961487794130768</v>
      </c>
      <c r="Q1646" s="63">
        <v>9.2962028860272525</v>
      </c>
      <c r="R1646" s="63">
        <v>4.1896352632314127</v>
      </c>
      <c r="S1646" s="94">
        <v>1.2484554822176806E-3</v>
      </c>
      <c r="T1646" s="93">
        <f>_xlfn.XLOOKUP(B1646,'[3]Nur des jours'!$B:$B,'[3]Nur des jours'!$U:$U,"")</f>
        <v>0</v>
      </c>
      <c r="U1646" s="93">
        <v>0</v>
      </c>
      <c r="V1646" s="93">
        <v>0</v>
      </c>
      <c r="W1646" s="93">
        <v>0</v>
      </c>
      <c r="X1646" s="93">
        <v>0</v>
      </c>
      <c r="Y1646" s="93">
        <v>0</v>
      </c>
      <c r="Z1646" s="93">
        <v>0</v>
      </c>
      <c r="AA1646" s="93">
        <v>0</v>
      </c>
      <c r="AB1646" s="93">
        <v>0</v>
      </c>
      <c r="AC1646" s="93">
        <f>_xlfn.XLOOKUP(B1646,'[3]Nur des jours'!$B:$B,'[3]Nur des jours'!$N:$N,"")</f>
        <v>0</v>
      </c>
      <c r="AD1646" s="93">
        <v>0</v>
      </c>
      <c r="AE1646" s="93">
        <v>0</v>
      </c>
      <c r="AF1646" s="93">
        <v>0</v>
      </c>
      <c r="AG1646" s="93"/>
      <c r="AH1646" s="93">
        <v>0</v>
      </c>
      <c r="AI1646" s="93">
        <v>0</v>
      </c>
      <c r="AJ1646" s="93">
        <v>0</v>
      </c>
      <c r="AK1646" s="93">
        <v>0</v>
      </c>
      <c r="AL1646" s="93">
        <v>0</v>
      </c>
      <c r="AM1646" s="49" t="s">
        <v>5559</v>
      </c>
      <c r="AN1646" s="63"/>
      <c r="AO1646" s="48" t="str" cm="1">
        <f t="array" ref="AO1646">IFERROR(_xlfn.IFS(
AQ1646="MPR ISSUE","PDH",
AQ1646="BSS Hardware Issue","BSS",
AQ1646="Sites strategiques, MLL, Pylone, etc.","ENVTECH",
AQ1646="AKTIVCO DEFAUT GE &amp; POWER Cabinet","AKTIVCO",
AQ1646="AKTIVCO Coupure ENEO &amp; Baisse de tension","AKTIVCO GRID ONLY",
AQ1646="Coupure ENEO &amp; Baisse de tension","IHS GRID ONLY",
AQ1646="Defaut GE &amp; POWER Cabinet","IHS",
AQ1646="Sharing","Partners",
AQ1646="Sites strategiques &amp; DataCenter","SST &amp; DC",
AQ1646="Exclu","Exclu",
AQ1646="SAT","SAT",
AQ1646="SPARE-ISSUE","SPARE-ISSUE",
AQ1646="Fiber CAmtel","TRANS_FO_CAMTEL",
AQ1646="Fiber AOF","Fiber AOF",
AQ1646="Projet OCM (HUAWEI)","TRAVAUX-HUAWEI",
AQ1646="Projet OCM (NOKIA)","TRAVAUX-NOKIA",
AQ1646="ACCESS-ISSUE","ACCESS-ISSUE",
AQ1646="Projet OCM (ZTE, NOKIA, autres projets)","TRAVAUX OCM",
AQ1646="No root CAuse","No root cause",
AQ1646="ODU HS","PDH",
AQ1646="IP &amp; VLAN","PDH",
AQ1646="Warehouse HUAWEI","SPARE-ISSUE",
AQ1646="SPARE-HS","SPARE-ISSUE",
AQ1646="Power Telco","BSS",AQ1646="no impacts","no impacts"
),"")</f>
        <v>TRAVAUX OCM</v>
      </c>
      <c r="AP1646" s="48" t="str" cm="1">
        <f t="array" ref="AP1646">IFERROR(_xlfn.IFS(
AQ1646="MPR ISSUE","TX ISSUE",
AQ1646="BSS Hardware Issue","RAN ISSUE",
AQ1646="Sites strategiques, MLL, Pylone, etc.","ENVTECH",
AQ1646="AKTIVCO DEFAUT GE &amp; POWER Cabinet","POWER ISSUE",
AQ1646="AKTIVCO Coupure ENEO &amp; Baisse de tension","POWER ISSUE",
AQ1646="Coupure ENEO &amp; Baisse de tension","POWER ISSUE",
AQ1646="Defaut GE &amp; POWER Cabinet","POWER ISSUE",
AQ1646="Sharing","POWER ISSUE",
AQ1646="Sites strategiques &amp; DataCenter","POWER ISSUE",
AQ1646="Exclu","Exclu",
AQ1646="SAT","TX ISSUE",
AQ1646="SPARE-ISSUE","SPARE-ISSUE",
AQ1646="Fiber CAmtel","TX ISSUE",
AQ1646="Fiber AOF","TX ISSUE",
AQ1646="Projet OCM (HUAWEI)","TRAVAUX-HUAWEI",
AQ1646="Projet OCM (NOKIA)","TRAVAUX -NOKIA",
AQ1646="ACCESS-ISSUE","ACCESS-ISSUE",
AQ1646="Projet OCM (ZTE, NOKIA, autres projets)","TRAVAUX OCM",
AQ1646="No root CAuse","No root cause",
AQ1646="ODU HS","TX ISSUE",
AQ1646="IP &amp; VLAN","TX ISSUE",
AQ1646="Warehouse HUAWEI","SPARE-ISSUE",
AQ1646="SPARE-HS","SPARE-ISSUE",
AQ1646="Power Telco","RAN ISSUE",AQ1646="no impacts","no impacts"
),"")</f>
        <v>TRAVAUX OCM</v>
      </c>
      <c r="AQ1646" s="67" t="s">
        <v>5341</v>
      </c>
      <c r="AR1646" s="48" t="str" cm="1">
        <f t="array" ref="AR1646">IFERROR(_xlfn.IFS(
AQ1646="MPR ISSUE","ACTIVE",
AQ1646="BSS Hardware Issue","ACTIVE",
AQ1646="Sites strategiques, MLL, Pylone, etc.","PASSIVE",
AQ1646="AKTIVCO DEFAUT GE &amp; POWER Cabinet","PASSIVE",
AQ1646="AKTIVCO Coupure ENEO &amp; Baisse de tension","PASSIVE",
AQ1646="Coupure ENEO &amp; Baisse de tension","PASSIVE",
AQ1646="Defaut GE &amp; POWER Cabinet","PASSIVE",
AQ1646="Sharing","PASSIVE",
AQ1646="Sites strategiques &amp; DataCenter","PASSIVE",
AQ1646="Exclu","Exclu",
AQ1646="SAT","ACTIVE",
AQ1646="SPARE-ISSUE","SPARE-ISSUE",
AQ1646="Fiber CAmtel","ACTIVE",
AQ1646="Fiber AOF","ACTIVE",
AQ1646="Projet OCM (HUAWEI)","PLANNED WORKS",
AQ1646="Projet OCM (NOKIA)","PLANNED WORKS",
AQ1646="ACCESS-ISSUE","ACCESS-ISSUE",
AQ1646="Projet OCM (ZTE, NOKIA, autres projets)","PLANNED WORKS",
AQ1646="No root CAuse","No root cause",
AQ1646="ODU HS","ACTIVE",
AQ1646="IP &amp; VLAN","ACTIVE",
AQ1646="Warehouse HUAWEI","SPARE-ISSUE",
AQ1646="SPARE-HS","SPARE-ISSUE",
AQ1646="Power Telco","ACTIVE", AQ1646="no impacts","no impacts"
),"")</f>
        <v>PLANNED WORKS</v>
      </c>
      <c r="AS1646" s="92" t="s">
        <v>5861</v>
      </c>
      <c r="AT1646" s="98" t="s">
        <v>842</v>
      </c>
      <c r="AV1646" s="17" t="s">
        <v>5537</v>
      </c>
      <c r="AW1646" s="7" t="s">
        <v>5537</v>
      </c>
      <c r="AX1646" s="6" t="s">
        <v>5537</v>
      </c>
      <c r="AY1646" s="7"/>
      <c r="AZ1646" s="3" t="s">
        <v>5537</v>
      </c>
      <c r="BA1646" s="18" t="s">
        <v>5537</v>
      </c>
      <c r="BB1646" s="18" t="s">
        <v>5537</v>
      </c>
      <c r="BC1646" s="18" t="s">
        <v>5537</v>
      </c>
      <c r="BD1646" s="18" t="s">
        <v>5537</v>
      </c>
      <c r="BE1646" s="18" t="s">
        <v>5537</v>
      </c>
      <c r="BF1646" s="18" t="s">
        <v>5537</v>
      </c>
      <c r="BG1646" s="18" t="s">
        <v>5537</v>
      </c>
      <c r="BH1646" s="18" t="s">
        <v>5537</v>
      </c>
      <c r="BI1646" s="18" t="s">
        <v>5537</v>
      </c>
      <c r="BJ1646" s="18" t="s">
        <v>6286</v>
      </c>
      <c r="BK1646" s="18" t="s">
        <v>6287</v>
      </c>
      <c r="BL1646" s="9" t="s">
        <v>5537</v>
      </c>
      <c r="BM1646" s="14" t="s">
        <v>5537</v>
      </c>
      <c r="BN1646" s="65" t="s">
        <v>5537</v>
      </c>
      <c r="BO1646" s="65" t="str">
        <f>_xlfn.XLOOKUP(B1646,'[4]cell downs 18042026 17h'!$B:$B,'[4]cell downs 18042026 17h'!$B:$B,"")</f>
        <v/>
      </c>
      <c r="BP1646" s="65" t="str">
        <f>_xlfn.XLOOKUP(B1646,'[5]Cells Huawei 19042026 15h'!$B:$B,'[5]Cells Huawei 19042026 15h'!$B:$B,"")</f>
        <v/>
      </c>
      <c r="BQ1646" s="64" t="str">
        <f>_xlfn.XLOOKUP(B1646,'[6]cells down 19042026 9H40'!$B:$B,'[6]cells down 19042026 9H40'!$B:$B,"")</f>
        <v/>
      </c>
      <c r="BR1646" s="9" t="s">
        <v>842</v>
      </c>
      <c r="BS1646" s="9" t="s">
        <v>5537</v>
      </c>
      <c r="BT1646" s="108"/>
    </row>
    <row r="1647" spans="1:72" s="9" customFormat="1" x14ac:dyDescent="0.35">
      <c r="A1647" s="1" t="s">
        <v>699</v>
      </c>
      <c r="B1647" s="8" t="s">
        <v>700</v>
      </c>
      <c r="C1647" s="3" t="str">
        <f>_xlfn.XLOOKUP(B1647,'[1]daily break down'!$D:$D,'[1]daily break down'!$E:$E,"")</f>
        <v>Bafoussam</v>
      </c>
      <c r="D1647" s="1" t="s">
        <v>21</v>
      </c>
      <c r="E1647" s="1" t="s">
        <v>36</v>
      </c>
      <c r="F1647" s="3" t="s">
        <v>102</v>
      </c>
      <c r="G1647" s="1" t="s">
        <v>299</v>
      </c>
      <c r="H1647" s="32" t="str">
        <f>_xlfn.XLOOKUP(B1647,[2]CALCULATION!$B:$B,[2]CALCULATION!$H:$H,"")</f>
        <v>Huawei</v>
      </c>
      <c r="I1647" s="28">
        <v>0</v>
      </c>
      <c r="J1647" s="28">
        <v>0</v>
      </c>
      <c r="K1647" s="28">
        <v>0</v>
      </c>
      <c r="L1647" s="28">
        <v>0</v>
      </c>
      <c r="M1647" s="28">
        <v>0</v>
      </c>
      <c r="N1647" s="28">
        <v>0</v>
      </c>
      <c r="O1647" s="28">
        <v>0</v>
      </c>
      <c r="P1647" s="28">
        <v>0</v>
      </c>
      <c r="Q1647" s="28">
        <v>0</v>
      </c>
      <c r="R1647" s="28">
        <v>0</v>
      </c>
      <c r="S1647" s="93">
        <v>2.675261747609386E-4</v>
      </c>
      <c r="T1647" s="93">
        <f>_xlfn.XLOOKUP(B1647,'[3]Nur des jours'!$B:$B,'[3]Nur des jours'!$U:$U,"")</f>
        <v>0</v>
      </c>
      <c r="U1647" s="93">
        <v>0</v>
      </c>
      <c r="V1647" s="93">
        <v>0</v>
      </c>
      <c r="W1647" s="93">
        <v>0</v>
      </c>
      <c r="X1647" s="93">
        <v>0</v>
      </c>
      <c r="Y1647" s="93">
        <v>0</v>
      </c>
      <c r="Z1647" s="93">
        <v>0</v>
      </c>
      <c r="AA1647" s="93">
        <v>0</v>
      </c>
      <c r="AB1647" s="93">
        <v>0</v>
      </c>
      <c r="AC1647" s="93">
        <f>_xlfn.XLOOKUP(B1647,'[3]Nur des jours'!$B:$B,'[3]Nur des jours'!$N:$N,"")</f>
        <v>0</v>
      </c>
      <c r="AD1647" s="93">
        <v>0</v>
      </c>
      <c r="AE1647" s="93">
        <v>0</v>
      </c>
      <c r="AF1647" s="93">
        <v>0</v>
      </c>
      <c r="AG1647" s="93"/>
      <c r="AH1647" s="93">
        <v>0</v>
      </c>
      <c r="AI1647" s="93">
        <v>0</v>
      </c>
      <c r="AJ1647" s="93">
        <v>0</v>
      </c>
      <c r="AK1647" s="93">
        <v>0</v>
      </c>
      <c r="AL1647" s="93">
        <v>0</v>
      </c>
      <c r="AM1647" s="49" t="s">
        <v>5559</v>
      </c>
      <c r="AN1647" s="49"/>
      <c r="AO1647" s="48" t="str" cm="1">
        <f t="array" ref="AO1647">IFERROR(_xlfn.IFS(
AQ1647="MPR ISSUE","PDH",
AQ1647="BSS Hardware Issue","BSS",
AQ1647="Sites strategiques, MLL, Pylone, etc.","ENVTECH",
AQ1647="AKTIVCO DEFAUT GE &amp; POWER Cabinet","AKTIVCO",
AQ1647="AKTIVCO Coupure ENEO &amp; Baisse de tension","AKTIVCO GRID ONLY",
AQ1647="Coupure ENEO &amp; Baisse de tension","IHS GRID ONLY",
AQ1647="Defaut GE &amp; POWER Cabinet","IHS",
AQ1647="Sharing","Partners",
AQ1647="Sites strategiques &amp; DataCenter","SST &amp; DC",
AQ1647="Exclu","Exclu",
AQ1647="SAT","SAT",
AQ1647="SPARE-ISSUE","SPARE-ISSUE",
AQ1647="Fiber CAmtel","TRANS_FO_CAMTEL",
AQ1647="Fiber AOF","Fiber AOF",
AQ1647="Projet OCM (HUAWEI)","TRAVAUX-HUAWEI",
AQ1647="Projet OCM (NOKIA)","TRAVAUX-NOKIA",
AQ1647="ACCESS-ISSUE","ACCESS-ISSUE",
AQ1647="Projet OCM (ZTE, NOKIA, autres projets)","TRAVAUX OCM",
AQ1647="No root CAuse","No root cause",
AQ1647="ODU HS","PDH",
AQ1647="IP &amp; VLAN","PDH",
AQ1647="Warehouse HUAWEI","SPARE-ISSUE",
AQ1647="SPARE-HS","SPARE-ISSUE",
AQ1647="Power Telco","BSS",AQ1647="no impacts","no impacts"
),"")</f>
        <v>No root cause</v>
      </c>
      <c r="AP1647" s="48" t="str" cm="1">
        <f t="array" ref="AP1647">IFERROR(_xlfn.IFS(
AQ1647="MPR ISSUE","TX ISSUE",
AQ1647="BSS Hardware Issue","RAN ISSUE",
AQ1647="Sites strategiques, MLL, Pylone, etc.","ENVTECH",
AQ1647="AKTIVCO DEFAUT GE &amp; POWER Cabinet","POWER ISSUE",
AQ1647="AKTIVCO Coupure ENEO &amp; Baisse de tension","POWER ISSUE",
AQ1647="Coupure ENEO &amp; Baisse de tension","POWER ISSUE",
AQ1647="Defaut GE &amp; POWER Cabinet","POWER ISSUE",
AQ1647="Sharing","POWER ISSUE",
AQ1647="Sites strategiques &amp; DataCenter","POWER ISSUE",
AQ1647="Exclu","Exclu",
AQ1647="SAT","TX ISSUE",
AQ1647="SPARE-ISSUE","SPARE-ISSUE",
AQ1647="Fiber CAmtel","TX ISSUE",
AQ1647="Fiber AOF","TX ISSUE",
AQ1647="Projet OCM (HUAWEI)","TRAVAUX-HUAWEI",
AQ1647="Projet OCM (NOKIA)","TRAVAUX -NOKIA",
AQ1647="ACCESS-ISSUE","ACCESS-ISSUE",
AQ1647="Projet OCM (ZTE, NOKIA, autres projets)","TRAVAUX OCM",
AQ1647="No root CAuse","No root cause",
AQ1647="ODU HS","TX ISSUE",
AQ1647="IP &amp; VLAN","TX ISSUE",
AQ1647="Warehouse HUAWEI","SPARE-ISSUE",
AQ1647="SPARE-HS","SPARE-ISSUE",
AQ1647="Power Telco","RAN ISSUE",AQ1647="no impacts","no impacts"
),"")</f>
        <v>No root cause</v>
      </c>
      <c r="AQ1647" s="67" t="s">
        <v>5344</v>
      </c>
      <c r="AR1647" s="48" t="str" cm="1">
        <f t="array" ref="AR1647">IFERROR(_xlfn.IFS(
AQ1647="MPR ISSUE","ACTIVE",
AQ1647="BSS Hardware Issue","ACTIVE",
AQ1647="Sites strategiques, MLL, Pylone, etc.","PASSIVE",
AQ1647="AKTIVCO DEFAUT GE &amp; POWER Cabinet","PASSIVE",
AQ1647="AKTIVCO Coupure ENEO &amp; Baisse de tension","PASSIVE",
AQ1647="Coupure ENEO &amp; Baisse de tension","PASSIVE",
AQ1647="Defaut GE &amp; POWER Cabinet","PASSIVE",
AQ1647="Sharing","PASSIVE",
AQ1647="Sites strategiques &amp; DataCenter","PASSIVE",
AQ1647="Exclu","Exclu",
AQ1647="SAT","ACTIVE",
AQ1647="SPARE-ISSUE","SPARE-ISSUE",
AQ1647="Fiber CAmtel","ACTIVE",
AQ1647="Fiber AOF","ACTIVE",
AQ1647="Projet OCM (HUAWEI)","PLANNED WORKS",
AQ1647="Projet OCM (NOKIA)","PLANNED WORKS",
AQ1647="ACCESS-ISSUE","ACCESS-ISSUE",
AQ1647="Projet OCM (ZTE, NOKIA, autres projets)","PLANNED WORKS",
AQ1647="No root CAuse","No root cause",
AQ1647="ODU HS","ACTIVE",
AQ1647="IP &amp; VLAN","ACTIVE",
AQ1647="Warehouse HUAWEI","SPARE-ISSUE",
AQ1647="SPARE-HS","SPARE-ISSUE",
AQ1647="Power Telco","ACTIVE", AQ1647="no impacts","no impacts"
),"")</f>
        <v>No root cause</v>
      </c>
      <c r="AS1647" s="92" t="s">
        <v>5537</v>
      </c>
      <c r="AT1647" s="98" t="s">
        <v>700</v>
      </c>
      <c r="AV1647" s="17" t="s">
        <v>5537</v>
      </c>
      <c r="AW1647" s="7" t="s">
        <v>5537</v>
      </c>
      <c r="AX1647" s="6" t="s">
        <v>5537</v>
      </c>
      <c r="AY1647" s="7"/>
      <c r="AZ1647" s="3" t="s">
        <v>5537</v>
      </c>
      <c r="BA1647" s="18" t="s">
        <v>5537</v>
      </c>
      <c r="BB1647" s="18" t="s">
        <v>5537</v>
      </c>
      <c r="BC1647" s="18" t="s">
        <v>5537</v>
      </c>
      <c r="BD1647" s="18" t="s">
        <v>5537</v>
      </c>
      <c r="BE1647" s="18" t="s">
        <v>5537</v>
      </c>
      <c r="BF1647" s="18" t="s">
        <v>5537</v>
      </c>
      <c r="BG1647" s="18" t="s">
        <v>5537</v>
      </c>
      <c r="BH1647" s="18" t="s">
        <v>5537</v>
      </c>
      <c r="BI1647" s="18" t="s">
        <v>5537</v>
      </c>
      <c r="BJ1647" s="18" t="s">
        <v>5537</v>
      </c>
      <c r="BK1647" s="18" t="s">
        <v>5537</v>
      </c>
      <c r="BL1647" s="9" t="s">
        <v>5537</v>
      </c>
      <c r="BM1647" s="14" t="s">
        <v>5537</v>
      </c>
      <c r="BN1647" s="14" t="s">
        <v>5537</v>
      </c>
      <c r="BO1647" s="14" t="str">
        <f>_xlfn.XLOOKUP(B1647,'[4]cell downs 18042026 17h'!$B:$B,'[4]cell downs 18042026 17h'!$B:$B,"")</f>
        <v/>
      </c>
      <c r="BP1647" s="14" t="str">
        <f>_xlfn.XLOOKUP(B1647,'[5]Cells Huawei 19042026 15h'!$B:$B,'[5]Cells Huawei 19042026 15h'!$B:$B,"")</f>
        <v/>
      </c>
      <c r="BQ1647" s="9" t="str">
        <f>_xlfn.XLOOKUP(B1647,'[6]cells down 19042026 9H40'!$B:$B,'[6]cells down 19042026 9H40'!$B:$B,"")</f>
        <v/>
      </c>
      <c r="BR1647" s="9" t="s">
        <v>5537</v>
      </c>
      <c r="BS1647" s="9" t="s">
        <v>5537</v>
      </c>
      <c r="BT1647" s="108"/>
    </row>
    <row r="1648" spans="1:72" s="9" customFormat="1" x14ac:dyDescent="0.35">
      <c r="A1648" s="1" t="s">
        <v>1670</v>
      </c>
      <c r="B1648" s="8" t="s">
        <v>1671</v>
      </c>
      <c r="C1648" s="3" t="str">
        <f>_xlfn.XLOOKUP(B1648,'[1]daily break down'!$D:$D,'[1]daily break down'!$E:$E,"")</f>
        <v>Douala</v>
      </c>
      <c r="D1648" s="1" t="s">
        <v>11</v>
      </c>
      <c r="E1648" s="1" t="s">
        <v>12</v>
      </c>
      <c r="F1648" s="3" t="s">
        <v>31</v>
      </c>
      <c r="G1648" s="1" t="s">
        <v>32</v>
      </c>
      <c r="H1648" s="34" t="str">
        <f>_xlfn.XLOOKUP(B1648,[2]CALCULATION!$B:$B,[2]CALCULATION!$H:$H,"")</f>
        <v>ZTE</v>
      </c>
      <c r="I1648" s="28">
        <v>0</v>
      </c>
      <c r="J1648" s="28">
        <v>0</v>
      </c>
      <c r="K1648" s="28">
        <v>0</v>
      </c>
      <c r="L1648" s="28">
        <v>0</v>
      </c>
      <c r="M1648" s="28">
        <v>0</v>
      </c>
      <c r="N1648" s="28">
        <v>0</v>
      </c>
      <c r="O1648" s="28">
        <v>0</v>
      </c>
      <c r="P1648" s="28">
        <v>0</v>
      </c>
      <c r="Q1648" s="28">
        <v>0</v>
      </c>
      <c r="R1648" s="28">
        <v>9.2236604429377387</v>
      </c>
      <c r="S1648" s="93">
        <v>0</v>
      </c>
      <c r="T1648" s="93">
        <f>_xlfn.XLOOKUP(B1648,'[3]Nur des jours'!$B:$B,'[3]Nur des jours'!$U:$U,"")</f>
        <v>0</v>
      </c>
      <c r="U1648" s="93">
        <v>0</v>
      </c>
      <c r="V1648" s="93">
        <v>0</v>
      </c>
      <c r="W1648" s="93">
        <v>0</v>
      </c>
      <c r="X1648" s="93">
        <v>0</v>
      </c>
      <c r="Y1648" s="93">
        <v>0</v>
      </c>
      <c r="Z1648" s="93">
        <v>0</v>
      </c>
      <c r="AA1648" s="93">
        <v>0</v>
      </c>
      <c r="AB1648" s="93">
        <v>0</v>
      </c>
      <c r="AC1648" s="93">
        <f>_xlfn.XLOOKUP(B1648,'[3]Nur des jours'!$B:$B,'[3]Nur des jours'!$N:$N,"")</f>
        <v>0</v>
      </c>
      <c r="AD1648" s="93">
        <v>0</v>
      </c>
      <c r="AE1648" s="93">
        <v>0</v>
      </c>
      <c r="AF1648" s="93">
        <v>0</v>
      </c>
      <c r="AG1648" s="93"/>
      <c r="AH1648" s="93">
        <v>0</v>
      </c>
      <c r="AI1648" s="93">
        <v>0</v>
      </c>
      <c r="AJ1648" s="93">
        <v>0</v>
      </c>
      <c r="AK1648" s="93">
        <v>0</v>
      </c>
      <c r="AL1648" s="93">
        <v>0</v>
      </c>
      <c r="AM1648" s="49" t="s">
        <v>5559</v>
      </c>
      <c r="AN1648" s="49"/>
      <c r="AO1648" s="48" t="str" cm="1">
        <f t="array" ref="AO1648">IFERROR(_xlfn.IFS(
AQ1648="MPR ISSUE","PDH",
AQ1648="BSS Hardware Issue","BSS",
AQ1648="Sites strategiques, MLL, Pylone, etc.","ENVTECH",
AQ1648="AKTIVCO DEFAUT GE &amp; POWER Cabinet","AKTIVCO",
AQ1648="AKTIVCO Coupure ENEO &amp; Baisse de tension","AKTIVCO GRID ONLY",
AQ1648="Coupure ENEO &amp; Baisse de tension","IHS GRID ONLY",
AQ1648="Defaut GE &amp; POWER Cabinet","IHS",
AQ1648="Sharing","Partners",
AQ1648="Sites strategiques &amp; DataCenter","SST &amp; DC",
AQ1648="Exclu","Exclu",
AQ1648="SAT","SAT",
AQ1648="SPARE-ISSUE","SPARE-ISSUE",
AQ1648="Fiber CAmtel","TRANS_FO_CAMTEL",
AQ1648="Fiber AOF","Fiber AOF",
AQ1648="Projet OCM (HUAWEI)","TRAVAUX-HUAWEI",
AQ1648="Projet OCM (NOKIA)","TRAVAUX-NOKIA",
AQ1648="ACCESS-ISSUE","ACCESS-ISSUE",
AQ1648="Projet OCM (ZTE, NOKIA, autres projets)","TRAVAUX OCM",
AQ1648="No root CAuse","No root cause",
AQ1648="ODU HS","PDH",
AQ1648="IP &amp; VLAN","PDH",
AQ1648="Warehouse HUAWEI","SPARE-ISSUE",
AQ1648="SPARE-HS","SPARE-ISSUE",
AQ1648="Power Telco","BSS",AQ1648="no impacts","no impacts"
),"")</f>
        <v>No root cause</v>
      </c>
      <c r="AP1648" s="48" t="str" cm="1">
        <f t="array" ref="AP1648">IFERROR(_xlfn.IFS(
AQ1648="MPR ISSUE","TX ISSUE",
AQ1648="BSS Hardware Issue","RAN ISSUE",
AQ1648="Sites strategiques, MLL, Pylone, etc.","ENVTECH",
AQ1648="AKTIVCO DEFAUT GE &amp; POWER Cabinet","POWER ISSUE",
AQ1648="AKTIVCO Coupure ENEO &amp; Baisse de tension","POWER ISSUE",
AQ1648="Coupure ENEO &amp; Baisse de tension","POWER ISSUE",
AQ1648="Defaut GE &amp; POWER Cabinet","POWER ISSUE",
AQ1648="Sharing","POWER ISSUE",
AQ1648="Sites strategiques &amp; DataCenter","POWER ISSUE",
AQ1648="Exclu","Exclu",
AQ1648="SAT","TX ISSUE",
AQ1648="SPARE-ISSUE","SPARE-ISSUE",
AQ1648="Fiber CAmtel","TX ISSUE",
AQ1648="Fiber AOF","TX ISSUE",
AQ1648="Projet OCM (HUAWEI)","TRAVAUX-HUAWEI",
AQ1648="Projet OCM (NOKIA)","TRAVAUX -NOKIA",
AQ1648="ACCESS-ISSUE","ACCESS-ISSUE",
AQ1648="Projet OCM (ZTE, NOKIA, autres projets)","TRAVAUX OCM",
AQ1648="No root CAuse","No root cause",
AQ1648="ODU HS","TX ISSUE",
AQ1648="IP &amp; VLAN","TX ISSUE",
AQ1648="Warehouse HUAWEI","SPARE-ISSUE",
AQ1648="SPARE-HS","SPARE-ISSUE",
AQ1648="Power Telco","RAN ISSUE",AQ1648="no impacts","no impacts"
),"")</f>
        <v>No root cause</v>
      </c>
      <c r="AQ1648" s="126" t="s">
        <v>5344</v>
      </c>
      <c r="AR1648" s="48" t="str" cm="1">
        <f t="array" ref="AR1648">IFERROR(_xlfn.IFS(
AQ1648="MPR ISSUE","ACTIVE",
AQ1648="BSS Hardware Issue","ACTIVE",
AQ1648="Sites strategiques, MLL, Pylone, etc.","PASSIVE",
AQ1648="AKTIVCO DEFAUT GE &amp; POWER Cabinet","PASSIVE",
AQ1648="AKTIVCO Coupure ENEO &amp; Baisse de tension","PASSIVE",
AQ1648="Coupure ENEO &amp; Baisse de tension","PASSIVE",
AQ1648="Defaut GE &amp; POWER Cabinet","PASSIVE",
AQ1648="Sharing","PASSIVE",
AQ1648="Sites strategiques &amp; DataCenter","PASSIVE",
AQ1648="Exclu","Exclu",
AQ1648="SAT","ACTIVE",
AQ1648="SPARE-ISSUE","SPARE-ISSUE",
AQ1648="Fiber CAmtel","ACTIVE",
AQ1648="Fiber AOF","ACTIVE",
AQ1648="Projet OCM (HUAWEI)","PLANNED WORKS",
AQ1648="Projet OCM (NOKIA)","PLANNED WORKS",
AQ1648="ACCESS-ISSUE","ACCESS-ISSUE",
AQ1648="Projet OCM (ZTE, NOKIA, autres projets)","PLANNED WORKS",
AQ1648="No root CAuse","No root cause",
AQ1648="ODU HS","ACTIVE",
AQ1648="IP &amp; VLAN","ACTIVE",
AQ1648="Warehouse HUAWEI","SPARE-ISSUE",
AQ1648="SPARE-HS","SPARE-ISSUE",
AQ1648="Power Telco","ACTIVE", AQ1648="no impacts","no impacts"
),"")</f>
        <v>No root cause</v>
      </c>
      <c r="AS1648" s="92" t="s">
        <v>5537</v>
      </c>
      <c r="AT1648" s="98" t="s">
        <v>1671</v>
      </c>
      <c r="AV1648" s="17" t="s">
        <v>5537</v>
      </c>
      <c r="AW1648" s="7" t="s">
        <v>5537</v>
      </c>
      <c r="AX1648" s="6" t="s">
        <v>5537</v>
      </c>
      <c r="AY1648" s="7"/>
      <c r="AZ1648" s="3" t="s">
        <v>5537</v>
      </c>
      <c r="BA1648" s="18" t="s">
        <v>5537</v>
      </c>
      <c r="BB1648" s="18" t="s">
        <v>5537</v>
      </c>
      <c r="BC1648" s="18" t="s">
        <v>5537</v>
      </c>
      <c r="BD1648" s="18" t="s">
        <v>5537</v>
      </c>
      <c r="BE1648" s="18" t="s">
        <v>5537</v>
      </c>
      <c r="BF1648" s="18" t="s">
        <v>5537</v>
      </c>
      <c r="BG1648" s="18" t="s">
        <v>5537</v>
      </c>
      <c r="BH1648" s="18" t="s">
        <v>5537</v>
      </c>
      <c r="BI1648" s="18" t="s">
        <v>5537</v>
      </c>
      <c r="BJ1648" s="18" t="s">
        <v>5537</v>
      </c>
      <c r="BK1648" s="18" t="s">
        <v>5537</v>
      </c>
      <c r="BL1648" s="9" t="s">
        <v>5537</v>
      </c>
      <c r="BM1648" s="14" t="s">
        <v>5537</v>
      </c>
      <c r="BN1648" s="14" t="s">
        <v>5537</v>
      </c>
      <c r="BO1648" s="14" t="str">
        <f>_xlfn.XLOOKUP(B1648,'[4]cell downs 18042026 17h'!$B:$B,'[4]cell downs 18042026 17h'!$B:$B,"")</f>
        <v/>
      </c>
      <c r="BP1648" s="14" t="str">
        <f>_xlfn.XLOOKUP(B1648,'[5]Cells Huawei 19042026 15h'!$B:$B,'[5]Cells Huawei 19042026 15h'!$B:$B,"")</f>
        <v/>
      </c>
      <c r="BQ1648" s="9" t="str">
        <f>_xlfn.XLOOKUP(B1648,'[6]cells down 19042026 9H40'!$B:$B,'[6]cells down 19042026 9H40'!$B:$B,"")</f>
        <v/>
      </c>
      <c r="BR1648" s="9" t="s">
        <v>1671</v>
      </c>
      <c r="BS1648" s="9" t="s">
        <v>12</v>
      </c>
      <c r="BT1648" s="108"/>
    </row>
    <row r="1649" spans="1:72" s="9" customFormat="1" x14ac:dyDescent="0.35">
      <c r="A1649" s="1" t="s">
        <v>995</v>
      </c>
      <c r="B1649" s="8" t="s">
        <v>996</v>
      </c>
      <c r="C1649" s="3" t="str">
        <f>_xlfn.XLOOKUP(B1649,'[1]daily break down'!$D:$D,'[1]daily break down'!$E:$E,"")</f>
        <v>NORD</v>
      </c>
      <c r="D1649" s="1" t="s">
        <v>21</v>
      </c>
      <c r="E1649" s="1" t="s">
        <v>22</v>
      </c>
      <c r="F1649" s="3" t="s">
        <v>23</v>
      </c>
      <c r="G1649" s="1" t="s">
        <v>997</v>
      </c>
      <c r="H1649" s="32" t="str">
        <f>_xlfn.XLOOKUP(B1649,[2]CALCULATION!$B:$B,[2]CALCULATION!$H:$H,"")</f>
        <v>Huawei</v>
      </c>
      <c r="I1649" s="28">
        <v>0.30952778419840593</v>
      </c>
      <c r="J1649" s="28">
        <v>0.14036206635790577</v>
      </c>
      <c r="K1649" s="28">
        <v>2.9427879223703247E-3</v>
      </c>
      <c r="L1649" s="28">
        <v>0</v>
      </c>
      <c r="M1649" s="28">
        <v>1.4738908721495978</v>
      </c>
      <c r="N1649" s="28">
        <v>0</v>
      </c>
      <c r="O1649" s="28">
        <v>0</v>
      </c>
      <c r="P1649" s="28">
        <v>0</v>
      </c>
      <c r="Q1649" s="28">
        <v>1.0962330887787397</v>
      </c>
      <c r="R1649" s="28">
        <v>6.5354860986265573</v>
      </c>
      <c r="S1649" s="93">
        <v>0</v>
      </c>
      <c r="T1649" s="93">
        <f>_xlfn.XLOOKUP(B1649,'[3]Nur des jours'!$B:$B,'[3]Nur des jours'!$U:$U,"")</f>
        <v>0</v>
      </c>
      <c r="U1649" s="93">
        <v>0</v>
      </c>
      <c r="V1649" s="93">
        <v>0</v>
      </c>
      <c r="W1649" s="93">
        <v>0</v>
      </c>
      <c r="X1649" s="93">
        <v>0</v>
      </c>
      <c r="Y1649" s="93">
        <v>0</v>
      </c>
      <c r="Z1649" s="93">
        <v>0</v>
      </c>
      <c r="AA1649" s="93">
        <v>0</v>
      </c>
      <c r="AB1649" s="93">
        <v>0</v>
      </c>
      <c r="AC1649" s="93">
        <f>_xlfn.XLOOKUP(B1649,'[3]Nur des jours'!$B:$B,'[3]Nur des jours'!$N:$N,"")</f>
        <v>0</v>
      </c>
      <c r="AD1649" s="93">
        <v>0</v>
      </c>
      <c r="AE1649" s="93">
        <v>0</v>
      </c>
      <c r="AF1649" s="93">
        <v>0</v>
      </c>
      <c r="AG1649" s="93"/>
      <c r="AH1649" s="93">
        <v>0</v>
      </c>
      <c r="AI1649" s="93">
        <v>0</v>
      </c>
      <c r="AJ1649" s="93">
        <v>0</v>
      </c>
      <c r="AK1649" s="93">
        <v>0</v>
      </c>
      <c r="AL1649" s="93">
        <v>0</v>
      </c>
      <c r="AM1649" s="49" t="s">
        <v>5559</v>
      </c>
      <c r="AN1649" s="49"/>
      <c r="AO1649" s="48" t="str" cm="1">
        <f t="array" ref="AO1649">IFERROR(_xlfn.IFS(
AQ1649="MPR ISSUE","PDH",
AQ1649="BSS Hardware Issue","BSS",
AQ1649="Sites strategiques, MLL, Pylone, etc.","ENVTECH",
AQ1649="AKTIVCO DEFAUT GE &amp; POWER Cabinet","AKTIVCO",
AQ1649="AKTIVCO Coupure ENEO &amp; Baisse de tension","AKTIVCO GRID ONLY",
AQ1649="Coupure ENEO &amp; Baisse de tension","IHS GRID ONLY",
AQ1649="Defaut GE &amp; POWER Cabinet","IHS",
AQ1649="Sharing","Partners",
AQ1649="Sites strategiques &amp; DataCenter","SST &amp; DC",
AQ1649="Exclu","Exclu",
AQ1649="SAT","SAT",
AQ1649="SPARE-ISSUE","SPARE-ISSUE",
AQ1649="Fiber CAmtel","TRANS_FO_CAMTEL",
AQ1649="Fiber AOF","Fiber AOF",
AQ1649="Projet OCM (HUAWEI)","TRAVAUX-HUAWEI",
AQ1649="Projet OCM (NOKIA)","TRAVAUX-NOKIA",
AQ1649="ACCESS-ISSUE","ACCESS-ISSUE",
AQ1649="Projet OCM (ZTE, NOKIA, autres projets)","TRAVAUX OCM",
AQ1649="No root CAuse","No root cause",
AQ1649="ODU HS","PDH",
AQ1649="IP &amp; VLAN","PDH",
AQ1649="Warehouse HUAWEI","SPARE-ISSUE",
AQ1649="SPARE-HS","SPARE-ISSUE",
AQ1649="Power Telco","BSS",AQ1649="no impacts","no impacts"
),"")</f>
        <v>No root cause</v>
      </c>
      <c r="AP1649" s="48" t="str" cm="1">
        <f t="array" ref="AP1649">IFERROR(_xlfn.IFS(
AQ1649="MPR ISSUE","TX ISSUE",
AQ1649="BSS Hardware Issue","RAN ISSUE",
AQ1649="Sites strategiques, MLL, Pylone, etc.","ENVTECH",
AQ1649="AKTIVCO DEFAUT GE &amp; POWER Cabinet","POWER ISSUE",
AQ1649="AKTIVCO Coupure ENEO &amp; Baisse de tension","POWER ISSUE",
AQ1649="Coupure ENEO &amp; Baisse de tension","POWER ISSUE",
AQ1649="Defaut GE &amp; POWER Cabinet","POWER ISSUE",
AQ1649="Sharing","POWER ISSUE",
AQ1649="Sites strategiques &amp; DataCenter","POWER ISSUE",
AQ1649="Exclu","Exclu",
AQ1649="SAT","TX ISSUE",
AQ1649="SPARE-ISSUE","SPARE-ISSUE",
AQ1649="Fiber CAmtel","TX ISSUE",
AQ1649="Fiber AOF","TX ISSUE",
AQ1649="Projet OCM (HUAWEI)","TRAVAUX-HUAWEI",
AQ1649="Projet OCM (NOKIA)","TRAVAUX -NOKIA",
AQ1649="ACCESS-ISSUE","ACCESS-ISSUE",
AQ1649="Projet OCM (ZTE, NOKIA, autres projets)","TRAVAUX OCM",
AQ1649="No root CAuse","No root cause",
AQ1649="ODU HS","TX ISSUE",
AQ1649="IP &amp; VLAN","TX ISSUE",
AQ1649="Warehouse HUAWEI","SPARE-ISSUE",
AQ1649="SPARE-HS","SPARE-ISSUE",
AQ1649="Power Telco","RAN ISSUE",AQ1649="no impacts","no impacts"
),"")</f>
        <v>No root cause</v>
      </c>
      <c r="AQ1649" s="67" t="s">
        <v>5344</v>
      </c>
      <c r="AR1649" s="48" t="str" cm="1">
        <f t="array" ref="AR1649">IFERROR(_xlfn.IFS(
AQ1649="MPR ISSUE","ACTIVE",
AQ1649="BSS Hardware Issue","ACTIVE",
AQ1649="Sites strategiques, MLL, Pylone, etc.","PASSIVE",
AQ1649="AKTIVCO DEFAUT GE &amp; POWER Cabinet","PASSIVE",
AQ1649="AKTIVCO Coupure ENEO &amp; Baisse de tension","PASSIVE",
AQ1649="Coupure ENEO &amp; Baisse de tension","PASSIVE",
AQ1649="Defaut GE &amp; POWER Cabinet","PASSIVE",
AQ1649="Sharing","PASSIVE",
AQ1649="Sites strategiques &amp; DataCenter","PASSIVE",
AQ1649="Exclu","Exclu",
AQ1649="SAT","ACTIVE",
AQ1649="SPARE-ISSUE","SPARE-ISSUE",
AQ1649="Fiber CAmtel","ACTIVE",
AQ1649="Fiber AOF","ACTIVE",
AQ1649="Projet OCM (HUAWEI)","PLANNED WORKS",
AQ1649="Projet OCM (NOKIA)","PLANNED WORKS",
AQ1649="ACCESS-ISSUE","ACCESS-ISSUE",
AQ1649="Projet OCM (ZTE, NOKIA, autres projets)","PLANNED WORKS",
AQ1649="No root CAuse","No root cause",
AQ1649="ODU HS","ACTIVE",
AQ1649="IP &amp; VLAN","ACTIVE",
AQ1649="Warehouse HUAWEI","SPARE-ISSUE",
AQ1649="SPARE-HS","SPARE-ISSUE",
AQ1649="Power Telco","ACTIVE", AQ1649="no impacts","no impacts"
),"")</f>
        <v>No root cause</v>
      </c>
      <c r="AS1649" s="92" t="s">
        <v>5537</v>
      </c>
      <c r="AT1649" s="98" t="s">
        <v>996</v>
      </c>
      <c r="AV1649" s="17" t="s">
        <v>5537</v>
      </c>
      <c r="AW1649" s="7" t="s">
        <v>5537</v>
      </c>
      <c r="AX1649" s="6" t="s">
        <v>5537</v>
      </c>
      <c r="AY1649" s="7"/>
      <c r="AZ1649" s="3" t="s">
        <v>5537</v>
      </c>
      <c r="BA1649" s="18" t="s">
        <v>5537</v>
      </c>
      <c r="BB1649" s="18" t="s">
        <v>5537</v>
      </c>
      <c r="BC1649" s="18" t="s">
        <v>5537</v>
      </c>
      <c r="BD1649" s="18" t="s">
        <v>5537</v>
      </c>
      <c r="BE1649" s="18" t="s">
        <v>5537</v>
      </c>
      <c r="BF1649" s="18" t="s">
        <v>5537</v>
      </c>
      <c r="BG1649" s="18" t="s">
        <v>5537</v>
      </c>
      <c r="BH1649" s="18" t="s">
        <v>5537</v>
      </c>
      <c r="BI1649" s="18" t="s">
        <v>5537</v>
      </c>
      <c r="BJ1649" s="18" t="s">
        <v>5537</v>
      </c>
      <c r="BK1649" s="18" t="s">
        <v>5537</v>
      </c>
      <c r="BL1649" s="9" t="s">
        <v>5537</v>
      </c>
      <c r="BM1649" s="14" t="s">
        <v>5537</v>
      </c>
      <c r="BN1649" s="14" t="s">
        <v>5537</v>
      </c>
      <c r="BO1649" s="14" t="str">
        <f>_xlfn.XLOOKUP(B1649,'[4]cell downs 18042026 17h'!$B:$B,'[4]cell downs 18042026 17h'!$B:$B,"")</f>
        <v/>
      </c>
      <c r="BP1649" s="14" t="str">
        <f>_xlfn.XLOOKUP(B1649,'[5]Cells Huawei 19042026 15h'!$B:$B,'[5]Cells Huawei 19042026 15h'!$B:$B,"")</f>
        <v/>
      </c>
      <c r="BQ1649" s="9" t="str">
        <f>_xlfn.XLOOKUP(B1649,'[6]cells down 19042026 9H40'!$B:$B,'[6]cells down 19042026 9H40'!$B:$B,"")</f>
        <v/>
      </c>
      <c r="BR1649" s="9" t="s">
        <v>5537</v>
      </c>
      <c r="BS1649" s="9" t="s">
        <v>5537</v>
      </c>
      <c r="BT1649" s="108"/>
    </row>
    <row r="1650" spans="1:72" s="9" customFormat="1" x14ac:dyDescent="0.35">
      <c r="A1650" s="1" t="s">
        <v>1668</v>
      </c>
      <c r="B1650" s="8" t="s">
        <v>1669</v>
      </c>
      <c r="C1650" s="3" t="str">
        <f>_xlfn.XLOOKUP(B1650,'[1]daily break down'!$D:$D,'[1]daily break down'!$E:$E,"")</f>
        <v>Douala</v>
      </c>
      <c r="D1650" s="1" t="s">
        <v>11</v>
      </c>
      <c r="E1650" s="1" t="s">
        <v>145</v>
      </c>
      <c r="F1650" s="3" t="s">
        <v>31</v>
      </c>
      <c r="G1650" s="1" t="s">
        <v>32</v>
      </c>
      <c r="H1650" s="34" t="str">
        <f>_xlfn.XLOOKUP(B1650,[2]CALCULATION!$B:$B,[2]CALCULATION!$H:$H,"")</f>
        <v>ZTE</v>
      </c>
      <c r="I1650" s="28">
        <v>0</v>
      </c>
      <c r="J1650" s="28">
        <v>0</v>
      </c>
      <c r="K1650" s="28">
        <v>0</v>
      </c>
      <c r="L1650" s="28">
        <v>0</v>
      </c>
      <c r="M1650" s="28">
        <v>0</v>
      </c>
      <c r="N1650" s="28">
        <v>0</v>
      </c>
      <c r="O1650" s="28">
        <v>0</v>
      </c>
      <c r="P1650" s="28">
        <v>0</v>
      </c>
      <c r="Q1650" s="28">
        <v>0</v>
      </c>
      <c r="R1650" s="28">
        <v>3.8021890061723642</v>
      </c>
      <c r="S1650" s="93">
        <v>0</v>
      </c>
      <c r="T1650" s="93">
        <f>_xlfn.XLOOKUP(B1650,'[3]Nur des jours'!$B:$B,'[3]Nur des jours'!$U:$U,"")</f>
        <v>0</v>
      </c>
      <c r="U1650" s="93">
        <v>0</v>
      </c>
      <c r="V1650" s="93">
        <v>0</v>
      </c>
      <c r="W1650" s="93">
        <v>0</v>
      </c>
      <c r="X1650" s="93">
        <v>0</v>
      </c>
      <c r="Y1650" s="93">
        <v>0</v>
      </c>
      <c r="Z1650" s="93">
        <v>0</v>
      </c>
      <c r="AA1650" s="93">
        <v>0</v>
      </c>
      <c r="AB1650" s="93">
        <v>0</v>
      </c>
      <c r="AC1650" s="93">
        <f>_xlfn.XLOOKUP(B1650,'[3]Nur des jours'!$B:$B,'[3]Nur des jours'!$N:$N,"")</f>
        <v>0</v>
      </c>
      <c r="AD1650" s="93">
        <v>0</v>
      </c>
      <c r="AE1650" s="93">
        <v>0</v>
      </c>
      <c r="AF1650" s="93">
        <v>0</v>
      </c>
      <c r="AG1650" s="93"/>
      <c r="AH1650" s="93">
        <v>0</v>
      </c>
      <c r="AI1650" s="93">
        <v>0</v>
      </c>
      <c r="AJ1650" s="93">
        <v>0</v>
      </c>
      <c r="AK1650" s="93">
        <v>0</v>
      </c>
      <c r="AL1650" s="93">
        <v>0</v>
      </c>
      <c r="AM1650" s="49" t="s">
        <v>5559</v>
      </c>
      <c r="AN1650" s="49"/>
      <c r="AO1650" s="48" t="str" cm="1">
        <f t="array" ref="AO1650">IFERROR(_xlfn.IFS(
AQ1650="MPR ISSUE","PDH",
AQ1650="BSS Hardware Issue","BSS",
AQ1650="Sites strategiques, MLL, Pylone, etc.","ENVTECH",
AQ1650="AKTIVCO DEFAUT GE &amp; POWER Cabinet","AKTIVCO",
AQ1650="AKTIVCO Coupure ENEO &amp; Baisse de tension","AKTIVCO GRID ONLY",
AQ1650="Coupure ENEO &amp; Baisse de tension","IHS GRID ONLY",
AQ1650="Defaut GE &amp; POWER Cabinet","IHS",
AQ1650="Sharing","Partners",
AQ1650="Sites strategiques &amp; DataCenter","SST &amp; DC",
AQ1650="Exclu","Exclu",
AQ1650="SAT","SAT",
AQ1650="SPARE-ISSUE","SPARE-ISSUE",
AQ1650="Fiber CAmtel","TRANS_FO_CAMTEL",
AQ1650="Fiber AOF","Fiber AOF",
AQ1650="Projet OCM (HUAWEI)","TRAVAUX-HUAWEI",
AQ1650="Projet OCM (NOKIA)","TRAVAUX-NOKIA",
AQ1650="ACCESS-ISSUE","ACCESS-ISSUE",
AQ1650="Projet OCM (ZTE, NOKIA, autres projets)","TRAVAUX OCM",
AQ1650="No root CAuse","No root cause",
AQ1650="ODU HS","PDH",
AQ1650="IP &amp; VLAN","PDH",
AQ1650="Warehouse HUAWEI","SPARE-ISSUE",
AQ1650="SPARE-HS","SPARE-ISSUE",
AQ1650="Power Telco","BSS",AQ1650="no impacts","no impacts"
),"")</f>
        <v>No root cause</v>
      </c>
      <c r="AP1650" s="48" t="str" cm="1">
        <f t="array" ref="AP1650">IFERROR(_xlfn.IFS(
AQ1650="MPR ISSUE","TX ISSUE",
AQ1650="BSS Hardware Issue","RAN ISSUE",
AQ1650="Sites strategiques, MLL, Pylone, etc.","ENVTECH",
AQ1650="AKTIVCO DEFAUT GE &amp; POWER Cabinet","POWER ISSUE",
AQ1650="AKTIVCO Coupure ENEO &amp; Baisse de tension","POWER ISSUE",
AQ1650="Coupure ENEO &amp; Baisse de tension","POWER ISSUE",
AQ1650="Defaut GE &amp; POWER Cabinet","POWER ISSUE",
AQ1650="Sharing","POWER ISSUE",
AQ1650="Sites strategiques &amp; DataCenter","POWER ISSUE",
AQ1650="Exclu","Exclu",
AQ1650="SAT","TX ISSUE",
AQ1650="SPARE-ISSUE","SPARE-ISSUE",
AQ1650="Fiber CAmtel","TX ISSUE",
AQ1650="Fiber AOF","TX ISSUE",
AQ1650="Projet OCM (HUAWEI)","TRAVAUX-HUAWEI",
AQ1650="Projet OCM (NOKIA)","TRAVAUX -NOKIA",
AQ1650="ACCESS-ISSUE","ACCESS-ISSUE",
AQ1650="Projet OCM (ZTE, NOKIA, autres projets)","TRAVAUX OCM",
AQ1650="No root CAuse","No root cause",
AQ1650="ODU HS","TX ISSUE",
AQ1650="IP &amp; VLAN","TX ISSUE",
AQ1650="Warehouse HUAWEI","SPARE-ISSUE",
AQ1650="SPARE-HS","SPARE-ISSUE",
AQ1650="Power Telco","RAN ISSUE",AQ1650="no impacts","no impacts"
),"")</f>
        <v>No root cause</v>
      </c>
      <c r="AQ1650" s="126" t="s">
        <v>5344</v>
      </c>
      <c r="AR1650" s="48" t="str" cm="1">
        <f t="array" ref="AR1650">IFERROR(_xlfn.IFS(
AQ1650="MPR ISSUE","ACTIVE",
AQ1650="BSS Hardware Issue","ACTIVE",
AQ1650="Sites strategiques, MLL, Pylone, etc.","PASSIVE",
AQ1650="AKTIVCO DEFAUT GE &amp; POWER Cabinet","PASSIVE",
AQ1650="AKTIVCO Coupure ENEO &amp; Baisse de tension","PASSIVE",
AQ1650="Coupure ENEO &amp; Baisse de tension","PASSIVE",
AQ1650="Defaut GE &amp; POWER Cabinet","PASSIVE",
AQ1650="Sharing","PASSIVE",
AQ1650="Sites strategiques &amp; DataCenter","PASSIVE",
AQ1650="Exclu","Exclu",
AQ1650="SAT","ACTIVE",
AQ1650="SPARE-ISSUE","SPARE-ISSUE",
AQ1650="Fiber CAmtel","ACTIVE",
AQ1650="Fiber AOF","ACTIVE",
AQ1650="Projet OCM (HUAWEI)","PLANNED WORKS",
AQ1650="Projet OCM (NOKIA)","PLANNED WORKS",
AQ1650="ACCESS-ISSUE","ACCESS-ISSUE",
AQ1650="Projet OCM (ZTE, NOKIA, autres projets)","PLANNED WORKS",
AQ1650="No root CAuse","No root cause",
AQ1650="ODU HS","ACTIVE",
AQ1650="IP &amp; VLAN","ACTIVE",
AQ1650="Warehouse HUAWEI","SPARE-ISSUE",
AQ1650="SPARE-HS","SPARE-ISSUE",
AQ1650="Power Telco","ACTIVE", AQ1650="no impacts","no impacts"
),"")</f>
        <v>No root cause</v>
      </c>
      <c r="AS1650" s="92" t="s">
        <v>5537</v>
      </c>
      <c r="AT1650" s="98" t="s">
        <v>1669</v>
      </c>
      <c r="AV1650" s="17" t="s">
        <v>5537</v>
      </c>
      <c r="AW1650" s="7" t="s">
        <v>5537</v>
      </c>
      <c r="AX1650" s="6" t="s">
        <v>5537</v>
      </c>
      <c r="AY1650" s="7"/>
      <c r="AZ1650" s="3" t="s">
        <v>5537</v>
      </c>
      <c r="BA1650" s="18" t="s">
        <v>5537</v>
      </c>
      <c r="BB1650" s="18" t="s">
        <v>5537</v>
      </c>
      <c r="BC1650" s="18" t="s">
        <v>5537</v>
      </c>
      <c r="BD1650" s="18" t="s">
        <v>5537</v>
      </c>
      <c r="BE1650" s="18" t="s">
        <v>5537</v>
      </c>
      <c r="BF1650" s="18" t="s">
        <v>5537</v>
      </c>
      <c r="BG1650" s="18" t="s">
        <v>5537</v>
      </c>
      <c r="BH1650" s="18" t="s">
        <v>5537</v>
      </c>
      <c r="BI1650" s="18" t="s">
        <v>5537</v>
      </c>
      <c r="BJ1650" s="18" t="s">
        <v>5537</v>
      </c>
      <c r="BK1650" s="18" t="s">
        <v>5537</v>
      </c>
      <c r="BL1650" s="9" t="s">
        <v>5537</v>
      </c>
      <c r="BM1650" s="14" t="s">
        <v>5537</v>
      </c>
      <c r="BN1650" s="14" t="s">
        <v>5537</v>
      </c>
      <c r="BO1650" s="14" t="str">
        <f>_xlfn.XLOOKUP(B1650,'[4]cell downs 18042026 17h'!$B:$B,'[4]cell downs 18042026 17h'!$B:$B,"")</f>
        <v/>
      </c>
      <c r="BP1650" s="14" t="str">
        <f>_xlfn.XLOOKUP(B1650,'[5]Cells Huawei 19042026 15h'!$B:$B,'[5]Cells Huawei 19042026 15h'!$B:$B,"")</f>
        <v/>
      </c>
      <c r="BQ1650" s="9" t="str">
        <f>_xlfn.XLOOKUP(B1650,'[6]cells down 19042026 9H40'!$B:$B,'[6]cells down 19042026 9H40'!$B:$B,"")</f>
        <v/>
      </c>
      <c r="BR1650" s="9" t="s">
        <v>1669</v>
      </c>
      <c r="BS1650" s="9" t="s">
        <v>12</v>
      </c>
      <c r="BT1650" s="108"/>
    </row>
    <row r="1651" spans="1:72" s="9" customFormat="1" x14ac:dyDescent="0.35">
      <c r="A1651" s="1" t="s">
        <v>3479</v>
      </c>
      <c r="B1651" s="8" t="s">
        <v>3480</v>
      </c>
      <c r="C1651" s="3" t="str">
        <f>_xlfn.XLOOKUP(B1651,'[1]daily break down'!$D:$D,'[1]daily break down'!$E:$E,"")</f>
        <v>CENTRE</v>
      </c>
      <c r="D1651" s="1" t="s">
        <v>21</v>
      </c>
      <c r="E1651" s="1" t="s">
        <v>22</v>
      </c>
      <c r="F1651" s="3" t="s">
        <v>69</v>
      </c>
      <c r="G1651" s="1" t="s">
        <v>70</v>
      </c>
      <c r="H1651" s="34" t="str">
        <f>_xlfn.XLOOKUP(B1651,[2]CALCULATION!$B:$B,[2]CALCULATION!$H:$H,"")</f>
        <v>ZTE</v>
      </c>
      <c r="I1651" s="28">
        <v>0</v>
      </c>
      <c r="J1651" s="28">
        <v>0</v>
      </c>
      <c r="K1651" s="28">
        <v>0</v>
      </c>
      <c r="L1651" s="28">
        <v>0</v>
      </c>
      <c r="M1651" s="28">
        <v>0</v>
      </c>
      <c r="N1651" s="28">
        <v>0</v>
      </c>
      <c r="O1651" s="28">
        <v>0</v>
      </c>
      <c r="P1651" s="28">
        <v>3.5926268359429634</v>
      </c>
      <c r="Q1651" s="28">
        <v>0</v>
      </c>
      <c r="R1651" s="28">
        <v>3.729671577733833</v>
      </c>
      <c r="S1651" s="93">
        <v>0</v>
      </c>
      <c r="T1651" s="93">
        <f>_xlfn.XLOOKUP(B1651,'[3]Nur des jours'!$B:$B,'[3]Nur des jours'!$U:$U,"")</f>
        <v>0</v>
      </c>
      <c r="U1651" s="93">
        <v>0</v>
      </c>
      <c r="V1651" s="93">
        <v>0</v>
      </c>
      <c r="W1651" s="93">
        <v>0</v>
      </c>
      <c r="X1651" s="93">
        <v>0</v>
      </c>
      <c r="Y1651" s="93">
        <v>0</v>
      </c>
      <c r="Z1651" s="93">
        <v>0</v>
      </c>
      <c r="AA1651" s="93">
        <v>0</v>
      </c>
      <c r="AB1651" s="93">
        <v>0</v>
      </c>
      <c r="AC1651" s="93">
        <f>_xlfn.XLOOKUP(B1651,'[3]Nur des jours'!$B:$B,'[3]Nur des jours'!$N:$N,"")</f>
        <v>0</v>
      </c>
      <c r="AD1651" s="93">
        <v>0</v>
      </c>
      <c r="AE1651" s="93">
        <v>0</v>
      </c>
      <c r="AF1651" s="93">
        <v>0</v>
      </c>
      <c r="AG1651" s="93"/>
      <c r="AH1651" s="93">
        <v>0</v>
      </c>
      <c r="AI1651" s="93">
        <v>0</v>
      </c>
      <c r="AJ1651" s="93">
        <v>0</v>
      </c>
      <c r="AK1651" s="93">
        <v>0</v>
      </c>
      <c r="AL1651" s="93">
        <v>0</v>
      </c>
      <c r="AM1651" s="49" t="s">
        <v>5559</v>
      </c>
      <c r="AN1651" s="49"/>
      <c r="AO1651" s="48" t="str" cm="1">
        <f t="array" ref="AO1651">IFERROR(_xlfn.IFS(
AQ1651="MPR ISSUE","PDH",
AQ1651="BSS Hardware Issue","BSS",
AQ1651="Sites strategiques, MLL, Pylone, etc.","ENVTECH",
AQ1651="AKTIVCO DEFAUT GE &amp; POWER Cabinet","AKTIVCO",
AQ1651="AKTIVCO Coupure ENEO &amp; Baisse de tension","AKTIVCO GRID ONLY",
AQ1651="Coupure ENEO &amp; Baisse de tension","IHS GRID ONLY",
AQ1651="Defaut GE &amp; POWER Cabinet","IHS",
AQ1651="Sharing","Partners",
AQ1651="Sites strategiques &amp; DataCenter","SST &amp; DC",
AQ1651="Exclu","Exclu",
AQ1651="SAT","SAT",
AQ1651="SPARE-ISSUE","SPARE-ISSUE",
AQ1651="Fiber CAmtel","TRANS_FO_CAMTEL",
AQ1651="Fiber AOF","Fiber AOF",
AQ1651="Projet OCM (HUAWEI)","TRAVAUX-HUAWEI",
AQ1651="Projet OCM (NOKIA)","TRAVAUX-NOKIA",
AQ1651="ACCESS-ISSUE","ACCESS-ISSUE",
AQ1651="Projet OCM (ZTE, NOKIA, autres projets)","TRAVAUX OCM",
AQ1651="No root CAuse","No root cause",
AQ1651="ODU HS","PDH",
AQ1651="IP &amp; VLAN","PDH",
AQ1651="Warehouse HUAWEI","SPARE-ISSUE",
AQ1651="SPARE-HS","SPARE-ISSUE",
AQ1651="Power Telco","BSS",AQ1651="no impacts","no impacts"
),"")</f>
        <v>No root cause</v>
      </c>
      <c r="AP1651" s="48" t="str" cm="1">
        <f t="array" ref="AP1651">IFERROR(_xlfn.IFS(
AQ1651="MPR ISSUE","TX ISSUE",
AQ1651="BSS Hardware Issue","RAN ISSUE",
AQ1651="Sites strategiques, MLL, Pylone, etc.","ENVTECH",
AQ1651="AKTIVCO DEFAUT GE &amp; POWER Cabinet","POWER ISSUE",
AQ1651="AKTIVCO Coupure ENEO &amp; Baisse de tension","POWER ISSUE",
AQ1651="Coupure ENEO &amp; Baisse de tension","POWER ISSUE",
AQ1651="Defaut GE &amp; POWER Cabinet","POWER ISSUE",
AQ1651="Sharing","POWER ISSUE",
AQ1651="Sites strategiques &amp; DataCenter","POWER ISSUE",
AQ1651="Exclu","Exclu",
AQ1651="SAT","TX ISSUE",
AQ1651="SPARE-ISSUE","SPARE-ISSUE",
AQ1651="Fiber CAmtel","TX ISSUE",
AQ1651="Fiber AOF","TX ISSUE",
AQ1651="Projet OCM (HUAWEI)","TRAVAUX-HUAWEI",
AQ1651="Projet OCM (NOKIA)","TRAVAUX -NOKIA",
AQ1651="ACCESS-ISSUE","ACCESS-ISSUE",
AQ1651="Projet OCM (ZTE, NOKIA, autres projets)","TRAVAUX OCM",
AQ1651="No root CAuse","No root cause",
AQ1651="ODU HS","TX ISSUE",
AQ1651="IP &amp; VLAN","TX ISSUE",
AQ1651="Warehouse HUAWEI","SPARE-ISSUE",
AQ1651="SPARE-HS","SPARE-ISSUE",
AQ1651="Power Telco","RAN ISSUE",AQ1651="no impacts","no impacts"
),"")</f>
        <v>No root cause</v>
      </c>
      <c r="AQ1651" s="67" t="s">
        <v>5344</v>
      </c>
      <c r="AR1651" s="48" t="str" cm="1">
        <f t="array" ref="AR1651">IFERROR(_xlfn.IFS(
AQ1651="MPR ISSUE","ACTIVE",
AQ1651="BSS Hardware Issue","ACTIVE",
AQ1651="Sites strategiques, MLL, Pylone, etc.","PASSIVE",
AQ1651="AKTIVCO DEFAUT GE &amp; POWER Cabinet","PASSIVE",
AQ1651="AKTIVCO Coupure ENEO &amp; Baisse de tension","PASSIVE",
AQ1651="Coupure ENEO &amp; Baisse de tension","PASSIVE",
AQ1651="Defaut GE &amp; POWER Cabinet","PASSIVE",
AQ1651="Sharing","PASSIVE",
AQ1651="Sites strategiques &amp; DataCenter","PASSIVE",
AQ1651="Exclu","Exclu",
AQ1651="SAT","ACTIVE",
AQ1651="SPARE-ISSUE","SPARE-ISSUE",
AQ1651="Fiber CAmtel","ACTIVE",
AQ1651="Fiber AOF","ACTIVE",
AQ1651="Projet OCM (HUAWEI)","PLANNED WORKS",
AQ1651="Projet OCM (NOKIA)","PLANNED WORKS",
AQ1651="ACCESS-ISSUE","ACCESS-ISSUE",
AQ1651="Projet OCM (ZTE, NOKIA, autres projets)","PLANNED WORKS",
AQ1651="No root CAuse","No root cause",
AQ1651="ODU HS","ACTIVE",
AQ1651="IP &amp; VLAN","ACTIVE",
AQ1651="Warehouse HUAWEI","SPARE-ISSUE",
AQ1651="SPARE-HS","SPARE-ISSUE",
AQ1651="Power Telco","ACTIVE", AQ1651="no impacts","no impacts"
),"")</f>
        <v>No root cause</v>
      </c>
      <c r="AS1651" s="92" t="s">
        <v>5537</v>
      </c>
      <c r="AT1651" s="98" t="s">
        <v>3480</v>
      </c>
      <c r="AV1651" s="17" t="s">
        <v>5537</v>
      </c>
      <c r="AW1651" s="7" t="s">
        <v>5537</v>
      </c>
      <c r="AX1651" s="6" t="s">
        <v>5537</v>
      </c>
      <c r="AY1651" s="7"/>
      <c r="AZ1651" s="3" t="s">
        <v>5537</v>
      </c>
      <c r="BA1651" s="18" t="s">
        <v>5537</v>
      </c>
      <c r="BB1651" s="18" t="s">
        <v>5537</v>
      </c>
      <c r="BC1651" s="18" t="s">
        <v>5537</v>
      </c>
      <c r="BD1651" s="18" t="s">
        <v>5537</v>
      </c>
      <c r="BE1651" s="18" t="s">
        <v>5537</v>
      </c>
      <c r="BF1651" s="18" t="s">
        <v>5537</v>
      </c>
      <c r="BG1651" s="18" t="s">
        <v>5537</v>
      </c>
      <c r="BH1651" s="18" t="s">
        <v>5537</v>
      </c>
      <c r="BI1651" s="18" t="s">
        <v>5537</v>
      </c>
      <c r="BJ1651" s="18" t="s">
        <v>5537</v>
      </c>
      <c r="BK1651" s="18" t="s">
        <v>5537</v>
      </c>
      <c r="BL1651" s="9" t="s">
        <v>5537</v>
      </c>
      <c r="BM1651" s="14" t="s">
        <v>5537</v>
      </c>
      <c r="BN1651" s="14" t="s">
        <v>5537</v>
      </c>
      <c r="BO1651" s="14" t="str">
        <f>_xlfn.XLOOKUP(B1651,'[4]cell downs 18042026 17h'!$B:$B,'[4]cell downs 18042026 17h'!$B:$B,"")</f>
        <v/>
      </c>
      <c r="BP1651" s="14" t="str">
        <f>_xlfn.XLOOKUP(B1651,'[5]Cells Huawei 19042026 15h'!$B:$B,'[5]Cells Huawei 19042026 15h'!$B:$B,"")</f>
        <v/>
      </c>
      <c r="BQ1651" s="9" t="str">
        <f>_xlfn.XLOOKUP(B1651,'[6]cells down 19042026 9H40'!$B:$B,'[6]cells down 19042026 9H40'!$B:$B,"")</f>
        <v/>
      </c>
      <c r="BR1651" s="9" t="s">
        <v>5537</v>
      </c>
      <c r="BS1651" s="9" t="s">
        <v>12</v>
      </c>
      <c r="BT1651" s="108"/>
    </row>
    <row r="1652" spans="1:72" s="9" customFormat="1" x14ac:dyDescent="0.35">
      <c r="A1652" s="1" t="s">
        <v>4905</v>
      </c>
      <c r="B1652" s="8" t="s">
        <v>4906</v>
      </c>
      <c r="C1652" s="3" t="str">
        <f>_xlfn.XLOOKUP(B1652,'[1]daily break down'!$D:$D,'[1]daily break down'!$E:$E,"")</f>
        <v>Douala</v>
      </c>
      <c r="D1652" s="1" t="s">
        <v>11</v>
      </c>
      <c r="E1652" s="1" t="s">
        <v>145</v>
      </c>
      <c r="F1652" s="3" t="s">
        <v>31</v>
      </c>
      <c r="G1652" s="1" t="s">
        <v>32</v>
      </c>
      <c r="H1652" s="34" t="str">
        <f>_xlfn.XLOOKUP(B1652,[2]CALCULATION!$B:$B,[2]CALCULATION!$H:$H,"")</f>
        <v>ZTE</v>
      </c>
      <c r="I1652" s="28">
        <v>0</v>
      </c>
      <c r="J1652" s="28">
        <v>0</v>
      </c>
      <c r="K1652" s="28">
        <v>0</v>
      </c>
      <c r="L1652" s="28">
        <v>0</v>
      </c>
      <c r="M1652" s="28">
        <v>0</v>
      </c>
      <c r="N1652" s="28">
        <v>0</v>
      </c>
      <c r="O1652" s="28">
        <v>0</v>
      </c>
      <c r="P1652" s="28">
        <v>0</v>
      </c>
      <c r="Q1652" s="28">
        <v>8.6275586203354138</v>
      </c>
      <c r="R1652" s="28">
        <v>3.6884725468206478</v>
      </c>
      <c r="S1652" s="93">
        <v>0</v>
      </c>
      <c r="T1652" s="93">
        <f>_xlfn.XLOOKUP(B1652,'[3]Nur des jours'!$B:$B,'[3]Nur des jours'!$U:$U,"")</f>
        <v>0</v>
      </c>
      <c r="U1652" s="93">
        <v>0</v>
      </c>
      <c r="V1652" s="93">
        <v>0</v>
      </c>
      <c r="W1652" s="93">
        <v>0</v>
      </c>
      <c r="X1652" s="93">
        <v>0</v>
      </c>
      <c r="Y1652" s="93">
        <v>0</v>
      </c>
      <c r="Z1652" s="93">
        <v>0</v>
      </c>
      <c r="AA1652" s="93">
        <v>0</v>
      </c>
      <c r="AB1652" s="93">
        <v>0</v>
      </c>
      <c r="AC1652" s="93">
        <f>_xlfn.XLOOKUP(B1652,'[3]Nur des jours'!$B:$B,'[3]Nur des jours'!$N:$N,"")</f>
        <v>0</v>
      </c>
      <c r="AD1652" s="93">
        <v>0</v>
      </c>
      <c r="AE1652" s="93">
        <v>0</v>
      </c>
      <c r="AF1652" s="93">
        <v>0</v>
      </c>
      <c r="AG1652" s="93"/>
      <c r="AH1652" s="93">
        <v>0</v>
      </c>
      <c r="AI1652" s="93">
        <v>0</v>
      </c>
      <c r="AJ1652" s="93">
        <v>0</v>
      </c>
      <c r="AK1652" s="93">
        <v>0</v>
      </c>
      <c r="AL1652" s="93">
        <v>0</v>
      </c>
      <c r="AM1652" s="49" t="s">
        <v>5559</v>
      </c>
      <c r="AN1652" s="49"/>
      <c r="AO1652" s="48" t="str" cm="1">
        <f t="array" ref="AO1652">IFERROR(_xlfn.IFS(
AQ1652="MPR ISSUE","PDH",
AQ1652="BSS Hardware Issue","BSS",
AQ1652="Sites strategiques, MLL, Pylone, etc.","ENVTECH",
AQ1652="AKTIVCO DEFAUT GE &amp; POWER Cabinet","AKTIVCO",
AQ1652="AKTIVCO Coupure ENEO &amp; Baisse de tension","AKTIVCO GRID ONLY",
AQ1652="Coupure ENEO &amp; Baisse de tension","IHS GRID ONLY",
AQ1652="Defaut GE &amp; POWER Cabinet","IHS",
AQ1652="Sharing","Partners",
AQ1652="Sites strategiques &amp; DataCenter","SST &amp; DC",
AQ1652="Exclu","Exclu",
AQ1652="SAT","SAT",
AQ1652="SPARE-ISSUE","SPARE-ISSUE",
AQ1652="Fiber CAmtel","TRANS_FO_CAMTEL",
AQ1652="Fiber AOF","Fiber AOF",
AQ1652="Projet OCM (HUAWEI)","TRAVAUX-HUAWEI",
AQ1652="Projet OCM (NOKIA)","TRAVAUX-NOKIA",
AQ1652="ACCESS-ISSUE","ACCESS-ISSUE",
AQ1652="Projet OCM (ZTE, NOKIA, autres projets)","TRAVAUX OCM",
AQ1652="No root CAuse","No root cause",
AQ1652="ODU HS","PDH",
AQ1652="IP &amp; VLAN","PDH",
AQ1652="Warehouse HUAWEI","SPARE-ISSUE",
AQ1652="SPARE-HS","SPARE-ISSUE",
AQ1652="Power Telco","BSS",AQ1652="no impacts","no impacts"
),"")</f>
        <v>No root cause</v>
      </c>
      <c r="AP1652" s="48" t="str" cm="1">
        <f t="array" ref="AP1652">IFERROR(_xlfn.IFS(
AQ1652="MPR ISSUE","TX ISSUE",
AQ1652="BSS Hardware Issue","RAN ISSUE",
AQ1652="Sites strategiques, MLL, Pylone, etc.","ENVTECH",
AQ1652="AKTIVCO DEFAUT GE &amp; POWER Cabinet","POWER ISSUE",
AQ1652="AKTIVCO Coupure ENEO &amp; Baisse de tension","POWER ISSUE",
AQ1652="Coupure ENEO &amp; Baisse de tension","POWER ISSUE",
AQ1652="Defaut GE &amp; POWER Cabinet","POWER ISSUE",
AQ1652="Sharing","POWER ISSUE",
AQ1652="Sites strategiques &amp; DataCenter","POWER ISSUE",
AQ1652="Exclu","Exclu",
AQ1652="SAT","TX ISSUE",
AQ1652="SPARE-ISSUE","SPARE-ISSUE",
AQ1652="Fiber CAmtel","TX ISSUE",
AQ1652="Fiber AOF","TX ISSUE",
AQ1652="Projet OCM (HUAWEI)","TRAVAUX-HUAWEI",
AQ1652="Projet OCM (NOKIA)","TRAVAUX -NOKIA",
AQ1652="ACCESS-ISSUE","ACCESS-ISSUE",
AQ1652="Projet OCM (ZTE, NOKIA, autres projets)","TRAVAUX OCM",
AQ1652="No root CAuse","No root cause",
AQ1652="ODU HS","TX ISSUE",
AQ1652="IP &amp; VLAN","TX ISSUE",
AQ1652="Warehouse HUAWEI","SPARE-ISSUE",
AQ1652="SPARE-HS","SPARE-ISSUE",
AQ1652="Power Telco","RAN ISSUE",AQ1652="no impacts","no impacts"
),"")</f>
        <v>No root cause</v>
      </c>
      <c r="AQ1652" s="126" t="s">
        <v>5344</v>
      </c>
      <c r="AR1652" s="48" t="str" cm="1">
        <f t="array" ref="AR1652">IFERROR(_xlfn.IFS(
AQ1652="MPR ISSUE","ACTIVE",
AQ1652="BSS Hardware Issue","ACTIVE",
AQ1652="Sites strategiques, MLL, Pylone, etc.","PASSIVE",
AQ1652="AKTIVCO DEFAUT GE &amp; POWER Cabinet","PASSIVE",
AQ1652="AKTIVCO Coupure ENEO &amp; Baisse de tension","PASSIVE",
AQ1652="Coupure ENEO &amp; Baisse de tension","PASSIVE",
AQ1652="Defaut GE &amp; POWER Cabinet","PASSIVE",
AQ1652="Sharing","PASSIVE",
AQ1652="Sites strategiques &amp; DataCenter","PASSIVE",
AQ1652="Exclu","Exclu",
AQ1652="SAT","ACTIVE",
AQ1652="SPARE-ISSUE","SPARE-ISSUE",
AQ1652="Fiber CAmtel","ACTIVE",
AQ1652="Fiber AOF","ACTIVE",
AQ1652="Projet OCM (HUAWEI)","PLANNED WORKS",
AQ1652="Projet OCM (NOKIA)","PLANNED WORKS",
AQ1652="ACCESS-ISSUE","ACCESS-ISSUE",
AQ1652="Projet OCM (ZTE, NOKIA, autres projets)","PLANNED WORKS",
AQ1652="No root CAuse","No root cause",
AQ1652="ODU HS","ACTIVE",
AQ1652="IP &amp; VLAN","ACTIVE",
AQ1652="Warehouse HUAWEI","SPARE-ISSUE",
AQ1652="SPARE-HS","SPARE-ISSUE",
AQ1652="Power Telco","ACTIVE", AQ1652="no impacts","no impacts"
),"")</f>
        <v>No root cause</v>
      </c>
      <c r="AS1652" s="92" t="s">
        <v>5537</v>
      </c>
      <c r="AT1652" s="98" t="s">
        <v>4906</v>
      </c>
      <c r="AV1652" s="17" t="s">
        <v>5537</v>
      </c>
      <c r="AW1652" s="7" t="s">
        <v>5537</v>
      </c>
      <c r="AX1652" s="6" t="s">
        <v>5537</v>
      </c>
      <c r="AY1652" s="7"/>
      <c r="AZ1652" s="3" t="s">
        <v>5537</v>
      </c>
      <c r="BA1652" s="18" t="s">
        <v>5537</v>
      </c>
      <c r="BB1652" s="18" t="s">
        <v>5537</v>
      </c>
      <c r="BC1652" s="18" t="s">
        <v>5537</v>
      </c>
      <c r="BD1652" s="18" t="s">
        <v>5537</v>
      </c>
      <c r="BE1652" s="18" t="s">
        <v>5537</v>
      </c>
      <c r="BF1652" s="18" t="s">
        <v>5537</v>
      </c>
      <c r="BG1652" s="18" t="s">
        <v>5537</v>
      </c>
      <c r="BH1652" s="18" t="s">
        <v>5537</v>
      </c>
      <c r="BI1652" s="18" t="s">
        <v>5537</v>
      </c>
      <c r="BJ1652" s="18" t="s">
        <v>5537</v>
      </c>
      <c r="BK1652" s="18" t="s">
        <v>5537</v>
      </c>
      <c r="BL1652" s="9" t="s">
        <v>5537</v>
      </c>
      <c r="BM1652" s="14" t="s">
        <v>5537</v>
      </c>
      <c r="BN1652" s="14" t="s">
        <v>5537</v>
      </c>
      <c r="BO1652" s="14" t="str">
        <f>_xlfn.XLOOKUP(B1652,'[4]cell downs 18042026 17h'!$B:$B,'[4]cell downs 18042026 17h'!$B:$B,"")</f>
        <v/>
      </c>
      <c r="BP1652" s="14" t="str">
        <f>_xlfn.XLOOKUP(B1652,'[5]Cells Huawei 19042026 15h'!$B:$B,'[5]Cells Huawei 19042026 15h'!$B:$B,"")</f>
        <v/>
      </c>
      <c r="BQ1652" s="9" t="str">
        <f>_xlfn.XLOOKUP(B1652,'[6]cells down 19042026 9H40'!$B:$B,'[6]cells down 19042026 9H40'!$B:$B,"")</f>
        <v/>
      </c>
      <c r="BR1652" s="9" t="s">
        <v>4906</v>
      </c>
      <c r="BS1652" s="9" t="s">
        <v>5537</v>
      </c>
      <c r="BT1652" s="108"/>
    </row>
    <row r="1653" spans="1:72" s="9" customFormat="1" x14ac:dyDescent="0.35">
      <c r="A1653" s="1" t="s">
        <v>4803</v>
      </c>
      <c r="B1653" s="8" t="s">
        <v>4804</v>
      </c>
      <c r="C1653" s="3" t="str">
        <f>_xlfn.XLOOKUP(B1653,'[1]daily break down'!$D:$D,'[1]daily break down'!$E:$E,"")</f>
        <v>Douala</v>
      </c>
      <c r="D1653" s="1" t="s">
        <v>11</v>
      </c>
      <c r="E1653" s="1" t="s">
        <v>12</v>
      </c>
      <c r="F1653" s="3" t="s">
        <v>31</v>
      </c>
      <c r="G1653" s="1" t="s">
        <v>32</v>
      </c>
      <c r="H1653" s="34" t="str">
        <f>_xlfn.XLOOKUP(B1653,[2]CALCULATION!$B:$B,[2]CALCULATION!$H:$H,"")</f>
        <v>ZTE</v>
      </c>
      <c r="I1653" s="28">
        <v>0</v>
      </c>
      <c r="J1653" s="28">
        <v>0</v>
      </c>
      <c r="K1653" s="28">
        <v>0</v>
      </c>
      <c r="L1653" s="28">
        <v>0</v>
      </c>
      <c r="M1653" s="28">
        <v>0</v>
      </c>
      <c r="N1653" s="28">
        <v>0</v>
      </c>
      <c r="O1653" s="28">
        <v>0</v>
      </c>
      <c r="P1653" s="28">
        <v>0</v>
      </c>
      <c r="Q1653" s="28">
        <v>0</v>
      </c>
      <c r="R1653" s="28">
        <v>0.46121512528785746</v>
      </c>
      <c r="S1653" s="93">
        <v>0</v>
      </c>
      <c r="T1653" s="93">
        <f>_xlfn.XLOOKUP(B1653,'[3]Nur des jours'!$B:$B,'[3]Nur des jours'!$U:$U,"")</f>
        <v>0</v>
      </c>
      <c r="U1653" s="93">
        <v>0</v>
      </c>
      <c r="V1653" s="93">
        <v>0</v>
      </c>
      <c r="W1653" s="93">
        <v>0</v>
      </c>
      <c r="X1653" s="93">
        <v>0</v>
      </c>
      <c r="Y1653" s="93">
        <v>0</v>
      </c>
      <c r="Z1653" s="93">
        <v>0</v>
      </c>
      <c r="AA1653" s="93">
        <v>0</v>
      </c>
      <c r="AB1653" s="93">
        <v>0</v>
      </c>
      <c r="AC1653" s="93">
        <f>_xlfn.XLOOKUP(B1653,'[3]Nur des jours'!$B:$B,'[3]Nur des jours'!$N:$N,"")</f>
        <v>0</v>
      </c>
      <c r="AD1653" s="93">
        <v>0</v>
      </c>
      <c r="AE1653" s="93">
        <v>0</v>
      </c>
      <c r="AF1653" s="93">
        <v>0</v>
      </c>
      <c r="AG1653" s="93"/>
      <c r="AH1653" s="93">
        <v>0</v>
      </c>
      <c r="AI1653" s="93">
        <v>0</v>
      </c>
      <c r="AJ1653" s="93">
        <v>0</v>
      </c>
      <c r="AK1653" s="93">
        <v>0</v>
      </c>
      <c r="AL1653" s="93">
        <v>0</v>
      </c>
      <c r="AM1653" s="49" t="s">
        <v>5559</v>
      </c>
      <c r="AN1653" s="49"/>
      <c r="AO1653" s="48" t="str" cm="1">
        <f t="array" ref="AO1653">IFERROR(_xlfn.IFS(
AQ1653="MPR ISSUE","PDH",
AQ1653="BSS Hardware Issue","BSS",
AQ1653="Sites strategiques, MLL, Pylone, etc.","ENVTECH",
AQ1653="AKTIVCO DEFAUT GE &amp; POWER Cabinet","AKTIVCO",
AQ1653="AKTIVCO Coupure ENEO &amp; Baisse de tension","AKTIVCO GRID ONLY",
AQ1653="Coupure ENEO &amp; Baisse de tension","IHS GRID ONLY",
AQ1653="Defaut GE &amp; POWER Cabinet","IHS",
AQ1653="Sharing","Partners",
AQ1653="Sites strategiques &amp; DataCenter","SST &amp; DC",
AQ1653="Exclu","Exclu",
AQ1653="SAT","SAT",
AQ1653="SPARE-ISSUE","SPARE-ISSUE",
AQ1653="Fiber CAmtel","TRANS_FO_CAMTEL",
AQ1653="Fiber AOF","Fiber AOF",
AQ1653="Projet OCM (HUAWEI)","TRAVAUX-HUAWEI",
AQ1653="Projet OCM (NOKIA)","TRAVAUX-NOKIA",
AQ1653="ACCESS-ISSUE","ACCESS-ISSUE",
AQ1653="Projet OCM (ZTE, NOKIA, autres projets)","TRAVAUX OCM",
AQ1653="No root CAuse","No root cause",
AQ1653="ODU HS","PDH",
AQ1653="IP &amp; VLAN","PDH",
AQ1653="Warehouse HUAWEI","SPARE-ISSUE",
AQ1653="SPARE-HS","SPARE-ISSUE",
AQ1653="Power Telco","BSS",AQ1653="no impacts","no impacts"
),"")</f>
        <v>No root cause</v>
      </c>
      <c r="AP1653" s="48" t="str" cm="1">
        <f t="array" ref="AP1653">IFERROR(_xlfn.IFS(
AQ1653="MPR ISSUE","TX ISSUE",
AQ1653="BSS Hardware Issue","RAN ISSUE",
AQ1653="Sites strategiques, MLL, Pylone, etc.","ENVTECH",
AQ1653="AKTIVCO DEFAUT GE &amp; POWER Cabinet","POWER ISSUE",
AQ1653="AKTIVCO Coupure ENEO &amp; Baisse de tension","POWER ISSUE",
AQ1653="Coupure ENEO &amp; Baisse de tension","POWER ISSUE",
AQ1653="Defaut GE &amp; POWER Cabinet","POWER ISSUE",
AQ1653="Sharing","POWER ISSUE",
AQ1653="Sites strategiques &amp; DataCenter","POWER ISSUE",
AQ1653="Exclu","Exclu",
AQ1653="SAT","TX ISSUE",
AQ1653="SPARE-ISSUE","SPARE-ISSUE",
AQ1653="Fiber CAmtel","TX ISSUE",
AQ1653="Fiber AOF","TX ISSUE",
AQ1653="Projet OCM (HUAWEI)","TRAVAUX-HUAWEI",
AQ1653="Projet OCM (NOKIA)","TRAVAUX -NOKIA",
AQ1653="ACCESS-ISSUE","ACCESS-ISSUE",
AQ1653="Projet OCM (ZTE, NOKIA, autres projets)","TRAVAUX OCM",
AQ1653="No root CAuse","No root cause",
AQ1653="ODU HS","TX ISSUE",
AQ1653="IP &amp; VLAN","TX ISSUE",
AQ1653="Warehouse HUAWEI","SPARE-ISSUE",
AQ1653="SPARE-HS","SPARE-ISSUE",
AQ1653="Power Telco","RAN ISSUE",AQ1653="no impacts","no impacts"
),"")</f>
        <v>No root cause</v>
      </c>
      <c r="AQ1653" s="126" t="s">
        <v>5344</v>
      </c>
      <c r="AR1653" s="48" t="str" cm="1">
        <f t="array" ref="AR1653">IFERROR(_xlfn.IFS(
AQ1653="MPR ISSUE","ACTIVE",
AQ1653="BSS Hardware Issue","ACTIVE",
AQ1653="Sites strategiques, MLL, Pylone, etc.","PASSIVE",
AQ1653="AKTIVCO DEFAUT GE &amp; POWER Cabinet","PASSIVE",
AQ1653="AKTIVCO Coupure ENEO &amp; Baisse de tension","PASSIVE",
AQ1653="Coupure ENEO &amp; Baisse de tension","PASSIVE",
AQ1653="Defaut GE &amp; POWER Cabinet","PASSIVE",
AQ1653="Sharing","PASSIVE",
AQ1653="Sites strategiques &amp; DataCenter","PASSIVE",
AQ1653="Exclu","Exclu",
AQ1653="SAT","ACTIVE",
AQ1653="SPARE-ISSUE","SPARE-ISSUE",
AQ1653="Fiber CAmtel","ACTIVE",
AQ1653="Fiber AOF","ACTIVE",
AQ1653="Projet OCM (HUAWEI)","PLANNED WORKS",
AQ1653="Projet OCM (NOKIA)","PLANNED WORKS",
AQ1653="ACCESS-ISSUE","ACCESS-ISSUE",
AQ1653="Projet OCM (ZTE, NOKIA, autres projets)","PLANNED WORKS",
AQ1653="No root CAuse","No root cause",
AQ1653="ODU HS","ACTIVE",
AQ1653="IP &amp; VLAN","ACTIVE",
AQ1653="Warehouse HUAWEI","SPARE-ISSUE",
AQ1653="SPARE-HS","SPARE-ISSUE",
AQ1653="Power Telco","ACTIVE", AQ1653="no impacts","no impacts"
),"")</f>
        <v>No root cause</v>
      </c>
      <c r="AS1653" s="92" t="s">
        <v>5537</v>
      </c>
      <c r="AT1653" s="98" t="s">
        <v>4804</v>
      </c>
      <c r="AV1653" s="17" t="s">
        <v>5537</v>
      </c>
      <c r="AW1653" s="7" t="s">
        <v>5537</v>
      </c>
      <c r="AX1653" s="6" t="s">
        <v>5537</v>
      </c>
      <c r="AY1653" s="7"/>
      <c r="AZ1653" s="3" t="s">
        <v>5537</v>
      </c>
      <c r="BA1653" s="18" t="s">
        <v>5537</v>
      </c>
      <c r="BB1653" s="18" t="s">
        <v>5537</v>
      </c>
      <c r="BC1653" s="18" t="s">
        <v>5537</v>
      </c>
      <c r="BD1653" s="18" t="s">
        <v>5537</v>
      </c>
      <c r="BE1653" s="18" t="s">
        <v>5537</v>
      </c>
      <c r="BF1653" s="18" t="s">
        <v>5537</v>
      </c>
      <c r="BG1653" s="18" t="s">
        <v>5537</v>
      </c>
      <c r="BH1653" s="18" t="s">
        <v>5537</v>
      </c>
      <c r="BI1653" s="18" t="s">
        <v>5537</v>
      </c>
      <c r="BJ1653" s="18" t="s">
        <v>5537</v>
      </c>
      <c r="BK1653" s="18" t="s">
        <v>5537</v>
      </c>
      <c r="BL1653" s="9" t="s">
        <v>5537</v>
      </c>
      <c r="BM1653" s="14" t="s">
        <v>5537</v>
      </c>
      <c r="BN1653" s="14" t="s">
        <v>5537</v>
      </c>
      <c r="BO1653" s="14" t="str">
        <f>_xlfn.XLOOKUP(B1653,'[4]cell downs 18042026 17h'!$B:$B,'[4]cell downs 18042026 17h'!$B:$B,"")</f>
        <v/>
      </c>
      <c r="BP1653" s="14" t="str">
        <f>_xlfn.XLOOKUP(B1653,'[5]Cells Huawei 19042026 15h'!$B:$B,'[5]Cells Huawei 19042026 15h'!$B:$B,"")</f>
        <v/>
      </c>
      <c r="BQ1653" s="9" t="str">
        <f>_xlfn.XLOOKUP(B1653,'[6]cells down 19042026 9H40'!$B:$B,'[6]cells down 19042026 9H40'!$B:$B,"")</f>
        <v/>
      </c>
      <c r="BR1653" s="9" t="s">
        <v>4804</v>
      </c>
      <c r="BS1653" s="9" t="s">
        <v>12</v>
      </c>
      <c r="BT1653" s="108"/>
    </row>
    <row r="1654" spans="1:72" s="9" customFormat="1" x14ac:dyDescent="0.35">
      <c r="A1654" s="1" t="s">
        <v>3121</v>
      </c>
      <c r="B1654" s="8" t="s">
        <v>3122</v>
      </c>
      <c r="C1654" s="3" t="str">
        <f>_xlfn.XLOOKUP(B1654,'[1]daily break down'!$D:$D,'[1]daily break down'!$E:$E,"")</f>
        <v>Douala</v>
      </c>
      <c r="D1654" s="1" t="s">
        <v>11</v>
      </c>
      <c r="E1654" s="1" t="s">
        <v>302</v>
      </c>
      <c r="F1654" s="3" t="s">
        <v>31</v>
      </c>
      <c r="G1654" s="1" t="s">
        <v>32</v>
      </c>
      <c r="H1654" s="34" t="str">
        <f>_xlfn.XLOOKUP(B1654,[2]CALCULATION!$B:$B,[2]CALCULATION!$H:$H,"")</f>
        <v>ZTE</v>
      </c>
      <c r="I1654" s="28">
        <v>0</v>
      </c>
      <c r="J1654" s="28">
        <v>0</v>
      </c>
      <c r="K1654" s="28">
        <v>0</v>
      </c>
      <c r="L1654" s="28">
        <v>0</v>
      </c>
      <c r="M1654" s="28">
        <v>0</v>
      </c>
      <c r="N1654" s="28">
        <v>0</v>
      </c>
      <c r="O1654" s="28">
        <v>0</v>
      </c>
      <c r="P1654" s="28">
        <v>0</v>
      </c>
      <c r="Q1654" s="28">
        <v>0</v>
      </c>
      <c r="R1654" s="28">
        <v>0.33897349850042668</v>
      </c>
      <c r="S1654" s="93">
        <v>0</v>
      </c>
      <c r="T1654" s="93">
        <f>_xlfn.XLOOKUP(B1654,'[3]Nur des jours'!$B:$B,'[3]Nur des jours'!$U:$U,"")</f>
        <v>0</v>
      </c>
      <c r="U1654" s="93">
        <v>0</v>
      </c>
      <c r="V1654" s="93">
        <v>0</v>
      </c>
      <c r="W1654" s="93">
        <v>0</v>
      </c>
      <c r="X1654" s="93">
        <v>0</v>
      </c>
      <c r="Y1654" s="93">
        <v>0</v>
      </c>
      <c r="Z1654" s="93">
        <v>0</v>
      </c>
      <c r="AA1654" s="93">
        <v>0</v>
      </c>
      <c r="AB1654" s="93">
        <v>0</v>
      </c>
      <c r="AC1654" s="93">
        <f>_xlfn.XLOOKUP(B1654,'[3]Nur des jours'!$B:$B,'[3]Nur des jours'!$N:$N,"")</f>
        <v>0</v>
      </c>
      <c r="AD1654" s="93">
        <v>0</v>
      </c>
      <c r="AE1654" s="93">
        <v>0</v>
      </c>
      <c r="AF1654" s="93">
        <v>0</v>
      </c>
      <c r="AG1654" s="93"/>
      <c r="AH1654" s="93">
        <v>0</v>
      </c>
      <c r="AI1654" s="93">
        <v>0</v>
      </c>
      <c r="AJ1654" s="93">
        <v>0</v>
      </c>
      <c r="AK1654" s="93">
        <v>0</v>
      </c>
      <c r="AL1654" s="93">
        <v>0</v>
      </c>
      <c r="AM1654" s="49" t="s">
        <v>5559</v>
      </c>
      <c r="AN1654" s="49"/>
      <c r="AO1654" s="48" t="str" cm="1">
        <f t="array" ref="AO1654">IFERROR(_xlfn.IFS(
AQ1654="MPR ISSUE","PDH",
AQ1654="BSS Hardware Issue","BSS",
AQ1654="Sites strategiques, MLL, Pylone, etc.","ENVTECH",
AQ1654="AKTIVCO DEFAUT GE &amp; POWER Cabinet","AKTIVCO",
AQ1654="AKTIVCO Coupure ENEO &amp; Baisse de tension","AKTIVCO GRID ONLY",
AQ1654="Coupure ENEO &amp; Baisse de tension","IHS GRID ONLY",
AQ1654="Defaut GE &amp; POWER Cabinet","IHS",
AQ1654="Sharing","Partners",
AQ1654="Sites strategiques &amp; DataCenter","SST &amp; DC",
AQ1654="Exclu","Exclu",
AQ1654="SAT","SAT",
AQ1654="SPARE-ISSUE","SPARE-ISSUE",
AQ1654="Fiber CAmtel","TRANS_FO_CAMTEL",
AQ1654="Fiber AOF","Fiber AOF",
AQ1654="Projet OCM (HUAWEI)","TRAVAUX-HUAWEI",
AQ1654="Projet OCM (NOKIA)","TRAVAUX-NOKIA",
AQ1654="ACCESS-ISSUE","ACCESS-ISSUE",
AQ1654="Projet OCM (ZTE, NOKIA, autres projets)","TRAVAUX OCM",
AQ1654="No root CAuse","No root cause",
AQ1654="ODU HS","PDH",
AQ1654="IP &amp; VLAN","PDH",
AQ1654="Warehouse HUAWEI","SPARE-ISSUE",
AQ1654="SPARE-HS","SPARE-ISSUE",
AQ1654="Power Telco","BSS",AQ1654="no impacts","no impacts"
),"")</f>
        <v>No root cause</v>
      </c>
      <c r="AP1654" s="48" t="str" cm="1">
        <f t="array" ref="AP1654">IFERROR(_xlfn.IFS(
AQ1654="MPR ISSUE","TX ISSUE",
AQ1654="BSS Hardware Issue","RAN ISSUE",
AQ1654="Sites strategiques, MLL, Pylone, etc.","ENVTECH",
AQ1654="AKTIVCO DEFAUT GE &amp; POWER Cabinet","POWER ISSUE",
AQ1654="AKTIVCO Coupure ENEO &amp; Baisse de tension","POWER ISSUE",
AQ1654="Coupure ENEO &amp; Baisse de tension","POWER ISSUE",
AQ1654="Defaut GE &amp; POWER Cabinet","POWER ISSUE",
AQ1654="Sharing","POWER ISSUE",
AQ1654="Sites strategiques &amp; DataCenter","POWER ISSUE",
AQ1654="Exclu","Exclu",
AQ1654="SAT","TX ISSUE",
AQ1654="SPARE-ISSUE","SPARE-ISSUE",
AQ1654="Fiber CAmtel","TX ISSUE",
AQ1654="Fiber AOF","TX ISSUE",
AQ1654="Projet OCM (HUAWEI)","TRAVAUX-HUAWEI",
AQ1654="Projet OCM (NOKIA)","TRAVAUX -NOKIA",
AQ1654="ACCESS-ISSUE","ACCESS-ISSUE",
AQ1654="Projet OCM (ZTE, NOKIA, autres projets)","TRAVAUX OCM",
AQ1654="No root CAuse","No root cause",
AQ1654="ODU HS","TX ISSUE",
AQ1654="IP &amp; VLAN","TX ISSUE",
AQ1654="Warehouse HUAWEI","SPARE-ISSUE",
AQ1654="SPARE-HS","SPARE-ISSUE",
AQ1654="Power Telco","RAN ISSUE",AQ1654="no impacts","no impacts"
),"")</f>
        <v>No root cause</v>
      </c>
      <c r="AQ1654" s="126" t="s">
        <v>5344</v>
      </c>
      <c r="AR1654" s="48" t="str" cm="1">
        <f t="array" ref="AR1654">IFERROR(_xlfn.IFS(
AQ1654="MPR ISSUE","ACTIVE",
AQ1654="BSS Hardware Issue","ACTIVE",
AQ1654="Sites strategiques, MLL, Pylone, etc.","PASSIVE",
AQ1654="AKTIVCO DEFAUT GE &amp; POWER Cabinet","PASSIVE",
AQ1654="AKTIVCO Coupure ENEO &amp; Baisse de tension","PASSIVE",
AQ1654="Coupure ENEO &amp; Baisse de tension","PASSIVE",
AQ1654="Defaut GE &amp; POWER Cabinet","PASSIVE",
AQ1654="Sharing","PASSIVE",
AQ1654="Sites strategiques &amp; DataCenter","PASSIVE",
AQ1654="Exclu","Exclu",
AQ1654="SAT","ACTIVE",
AQ1654="SPARE-ISSUE","SPARE-ISSUE",
AQ1654="Fiber CAmtel","ACTIVE",
AQ1654="Fiber AOF","ACTIVE",
AQ1654="Projet OCM (HUAWEI)","PLANNED WORKS",
AQ1654="Projet OCM (NOKIA)","PLANNED WORKS",
AQ1654="ACCESS-ISSUE","ACCESS-ISSUE",
AQ1654="Projet OCM (ZTE, NOKIA, autres projets)","PLANNED WORKS",
AQ1654="No root CAuse","No root cause",
AQ1654="ODU HS","ACTIVE",
AQ1654="IP &amp; VLAN","ACTIVE",
AQ1654="Warehouse HUAWEI","SPARE-ISSUE",
AQ1654="SPARE-HS","SPARE-ISSUE",
AQ1654="Power Telco","ACTIVE", AQ1654="no impacts","no impacts"
),"")</f>
        <v>No root cause</v>
      </c>
      <c r="AS1654" s="92" t="s">
        <v>5537</v>
      </c>
      <c r="AT1654" s="98" t="s">
        <v>3122</v>
      </c>
      <c r="AV1654" s="17" t="s">
        <v>5537</v>
      </c>
      <c r="AW1654" s="7" t="s">
        <v>5537</v>
      </c>
      <c r="AX1654" s="6" t="s">
        <v>5537</v>
      </c>
      <c r="AY1654" s="7"/>
      <c r="AZ1654" s="3" t="s">
        <v>5537</v>
      </c>
      <c r="BA1654" s="18" t="s">
        <v>5537</v>
      </c>
      <c r="BB1654" s="18" t="s">
        <v>5537</v>
      </c>
      <c r="BC1654" s="18" t="s">
        <v>5537</v>
      </c>
      <c r="BD1654" s="18" t="s">
        <v>5537</v>
      </c>
      <c r="BE1654" s="18" t="s">
        <v>5537</v>
      </c>
      <c r="BF1654" s="18" t="s">
        <v>5537</v>
      </c>
      <c r="BG1654" s="18" t="s">
        <v>5537</v>
      </c>
      <c r="BH1654" s="18" t="s">
        <v>5537</v>
      </c>
      <c r="BI1654" s="18" t="s">
        <v>5537</v>
      </c>
      <c r="BJ1654" s="18" t="s">
        <v>5537</v>
      </c>
      <c r="BK1654" s="18" t="s">
        <v>5537</v>
      </c>
      <c r="BL1654" s="9" t="s">
        <v>5537</v>
      </c>
      <c r="BM1654" s="14" t="s">
        <v>5537</v>
      </c>
      <c r="BN1654" s="14" t="s">
        <v>5537</v>
      </c>
      <c r="BO1654" s="14" t="str">
        <f>_xlfn.XLOOKUP(B1654,'[4]cell downs 18042026 17h'!$B:$B,'[4]cell downs 18042026 17h'!$B:$B,"")</f>
        <v/>
      </c>
      <c r="BP1654" s="14" t="str">
        <f>_xlfn.XLOOKUP(B1654,'[5]Cells Huawei 19042026 15h'!$B:$B,'[5]Cells Huawei 19042026 15h'!$B:$B,"")</f>
        <v/>
      </c>
      <c r="BQ1654" s="9" t="str">
        <f>_xlfn.XLOOKUP(B1654,'[6]cells down 19042026 9H40'!$B:$B,'[6]cells down 19042026 9H40'!$B:$B,"")</f>
        <v/>
      </c>
      <c r="BR1654" s="9" t="s">
        <v>3122</v>
      </c>
      <c r="BS1654" s="9" t="s">
        <v>12</v>
      </c>
      <c r="BT1654" s="108"/>
    </row>
    <row r="1655" spans="1:72" s="9" customFormat="1" x14ac:dyDescent="0.35">
      <c r="A1655" s="1" t="s">
        <v>1258</v>
      </c>
      <c r="B1655" s="8" t="s">
        <v>1259</v>
      </c>
      <c r="C1655" s="3" t="str">
        <f>_xlfn.XLOOKUP(B1655,'[1]daily break down'!$D:$D,'[1]daily break down'!$E:$E,"")</f>
        <v>OUEST</v>
      </c>
      <c r="D1655" s="1" t="s">
        <v>21</v>
      </c>
      <c r="E1655" s="1" t="s">
        <v>36</v>
      </c>
      <c r="F1655" s="3" t="s">
        <v>102</v>
      </c>
      <c r="G1655" s="1" t="s">
        <v>1260</v>
      </c>
      <c r="H1655" s="33" t="str">
        <f>_xlfn.XLOOKUP(B1655,[2]CALCULATION!$B:$B,[2]CALCULATION!$H:$H,"")</f>
        <v>NOKIA</v>
      </c>
      <c r="I1655" s="28">
        <v>4.1609237714484597E-2</v>
      </c>
      <c r="J1655" s="28">
        <v>6.297690999420718</v>
      </c>
      <c r="K1655" s="28">
        <v>9.5039078921204627</v>
      </c>
      <c r="L1655" s="28">
        <v>13.868556899607057</v>
      </c>
      <c r="M1655" s="28">
        <v>15.870187739168399</v>
      </c>
      <c r="N1655" s="28">
        <v>18.491409199476074</v>
      </c>
      <c r="O1655" s="28">
        <v>12.047596569181371</v>
      </c>
      <c r="P1655" s="28">
        <v>0</v>
      </c>
      <c r="Q1655" s="28">
        <v>0</v>
      </c>
      <c r="R1655" s="28">
        <v>0.10724810227698071</v>
      </c>
      <c r="S1655" s="93">
        <v>0</v>
      </c>
      <c r="T1655" s="93">
        <f>_xlfn.XLOOKUP(B1655,'[3]Nur des jours'!$B:$B,'[3]Nur des jours'!$U:$U,"")</f>
        <v>0</v>
      </c>
      <c r="U1655" s="93">
        <v>0</v>
      </c>
      <c r="V1655" s="93">
        <v>0</v>
      </c>
      <c r="W1655" s="93">
        <v>0</v>
      </c>
      <c r="X1655" s="93">
        <v>0</v>
      </c>
      <c r="Y1655" s="93">
        <v>0</v>
      </c>
      <c r="Z1655" s="93">
        <v>0</v>
      </c>
      <c r="AA1655" s="93">
        <v>0</v>
      </c>
      <c r="AB1655" s="93">
        <v>0</v>
      </c>
      <c r="AC1655" s="93">
        <f>_xlfn.XLOOKUP(B1655,'[3]Nur des jours'!$B:$B,'[3]Nur des jours'!$N:$N,"")</f>
        <v>0</v>
      </c>
      <c r="AD1655" s="93">
        <v>0</v>
      </c>
      <c r="AE1655" s="93">
        <v>0</v>
      </c>
      <c r="AF1655" s="93">
        <v>0</v>
      </c>
      <c r="AG1655" s="93"/>
      <c r="AH1655" s="93">
        <v>0</v>
      </c>
      <c r="AI1655" s="93">
        <v>0</v>
      </c>
      <c r="AJ1655" s="93">
        <v>0</v>
      </c>
      <c r="AK1655" s="93">
        <v>0</v>
      </c>
      <c r="AL1655" s="93">
        <v>0</v>
      </c>
      <c r="AM1655" s="49" t="s">
        <v>5559</v>
      </c>
      <c r="AN1655" s="49"/>
      <c r="AO1655" s="48" t="str" cm="1">
        <f t="array" ref="AO1655">IFERROR(_xlfn.IFS(
AQ1655="MPR ISSUE","PDH",
AQ1655="BSS Hardware Issue","BSS",
AQ1655="Sites strategiques, MLL, Pylone, etc.","ENVTECH",
AQ1655="AKTIVCO DEFAUT GE &amp; POWER Cabinet","AKTIVCO",
AQ1655="AKTIVCO Coupure ENEO &amp; Baisse de tension","AKTIVCO GRID ONLY",
AQ1655="Coupure ENEO &amp; Baisse de tension","IHS GRID ONLY",
AQ1655="Defaut GE &amp; POWER Cabinet","IHS",
AQ1655="Sharing","Partners",
AQ1655="Sites strategiques &amp; DataCenter","SST &amp; DC",
AQ1655="Exclu","Exclu",
AQ1655="SAT","SAT",
AQ1655="SPARE-ISSUE","SPARE-ISSUE",
AQ1655="Fiber CAmtel","TRANS_FO_CAMTEL",
AQ1655="Fiber AOF","Fiber AOF",
AQ1655="Projet OCM (HUAWEI)","TRAVAUX-HUAWEI",
AQ1655="Projet OCM (NOKIA)","TRAVAUX-NOKIA",
AQ1655="ACCESS-ISSUE","ACCESS-ISSUE",
AQ1655="Projet OCM (ZTE, NOKIA, autres projets)","TRAVAUX OCM",
AQ1655="No root CAuse","No root cause",
AQ1655="ODU HS","PDH",
AQ1655="IP &amp; VLAN","PDH",
AQ1655="Warehouse HUAWEI","SPARE-ISSUE",
AQ1655="SPARE-HS","SPARE-ISSUE",
AQ1655="Power Telco","BSS",AQ1655="no impacts","no impacts"
),"")</f>
        <v>No root cause</v>
      </c>
      <c r="AP1655" s="48" t="str" cm="1">
        <f t="array" ref="AP1655">IFERROR(_xlfn.IFS(
AQ1655="MPR ISSUE","TX ISSUE",
AQ1655="BSS Hardware Issue","RAN ISSUE",
AQ1655="Sites strategiques, MLL, Pylone, etc.","ENVTECH",
AQ1655="AKTIVCO DEFAUT GE &amp; POWER Cabinet","POWER ISSUE",
AQ1655="AKTIVCO Coupure ENEO &amp; Baisse de tension","POWER ISSUE",
AQ1655="Coupure ENEO &amp; Baisse de tension","POWER ISSUE",
AQ1655="Defaut GE &amp; POWER Cabinet","POWER ISSUE",
AQ1655="Sharing","POWER ISSUE",
AQ1655="Sites strategiques &amp; DataCenter","POWER ISSUE",
AQ1655="Exclu","Exclu",
AQ1655="SAT","TX ISSUE",
AQ1655="SPARE-ISSUE","SPARE-ISSUE",
AQ1655="Fiber CAmtel","TX ISSUE",
AQ1655="Fiber AOF","TX ISSUE",
AQ1655="Projet OCM (HUAWEI)","TRAVAUX-HUAWEI",
AQ1655="Projet OCM (NOKIA)","TRAVAUX -NOKIA",
AQ1655="ACCESS-ISSUE","ACCESS-ISSUE",
AQ1655="Projet OCM (ZTE, NOKIA, autres projets)","TRAVAUX OCM",
AQ1655="No root CAuse","No root cause",
AQ1655="ODU HS","TX ISSUE",
AQ1655="IP &amp; VLAN","TX ISSUE",
AQ1655="Warehouse HUAWEI","SPARE-ISSUE",
AQ1655="SPARE-HS","SPARE-ISSUE",
AQ1655="Power Telco","RAN ISSUE",AQ1655="no impacts","no impacts"
),"")</f>
        <v>No root cause</v>
      </c>
      <c r="AQ1655" s="67" t="s">
        <v>5344</v>
      </c>
      <c r="AR1655" s="48" t="str" cm="1">
        <f t="array" ref="AR1655">IFERROR(_xlfn.IFS(
AQ1655="MPR ISSUE","ACTIVE",
AQ1655="BSS Hardware Issue","ACTIVE",
AQ1655="Sites strategiques, MLL, Pylone, etc.","PASSIVE",
AQ1655="AKTIVCO DEFAUT GE &amp; POWER Cabinet","PASSIVE",
AQ1655="AKTIVCO Coupure ENEO &amp; Baisse de tension","PASSIVE",
AQ1655="Coupure ENEO &amp; Baisse de tension","PASSIVE",
AQ1655="Defaut GE &amp; POWER Cabinet","PASSIVE",
AQ1655="Sharing","PASSIVE",
AQ1655="Sites strategiques &amp; DataCenter","PASSIVE",
AQ1655="Exclu","Exclu",
AQ1655="SAT","ACTIVE",
AQ1655="SPARE-ISSUE","SPARE-ISSUE",
AQ1655="Fiber CAmtel","ACTIVE",
AQ1655="Fiber AOF","ACTIVE",
AQ1655="Projet OCM (HUAWEI)","PLANNED WORKS",
AQ1655="Projet OCM (NOKIA)","PLANNED WORKS",
AQ1655="ACCESS-ISSUE","ACCESS-ISSUE",
AQ1655="Projet OCM (ZTE, NOKIA, autres projets)","PLANNED WORKS",
AQ1655="No root CAuse","No root cause",
AQ1655="ODU HS","ACTIVE",
AQ1655="IP &amp; VLAN","ACTIVE",
AQ1655="Warehouse HUAWEI","SPARE-ISSUE",
AQ1655="SPARE-HS","SPARE-ISSUE",
AQ1655="Power Telco","ACTIVE", AQ1655="no impacts","no impacts"
),"")</f>
        <v>No root cause</v>
      </c>
      <c r="AS1655" s="92" t="s">
        <v>5537</v>
      </c>
      <c r="AT1655" s="98" t="s">
        <v>1259</v>
      </c>
      <c r="AV1655" s="17" t="s">
        <v>5537</v>
      </c>
      <c r="AW1655" s="7" t="s">
        <v>5537</v>
      </c>
      <c r="AX1655" s="6" t="s">
        <v>5537</v>
      </c>
      <c r="AY1655" s="7"/>
      <c r="AZ1655" s="3" t="s">
        <v>5537</v>
      </c>
      <c r="BA1655" s="18" t="s">
        <v>5537</v>
      </c>
      <c r="BB1655" s="18" t="s">
        <v>5537</v>
      </c>
      <c r="BC1655" s="18" t="s">
        <v>5537</v>
      </c>
      <c r="BD1655" s="18" t="s">
        <v>5537</v>
      </c>
      <c r="BE1655" s="18" t="s">
        <v>5537</v>
      </c>
      <c r="BF1655" s="18" t="s">
        <v>5537</v>
      </c>
      <c r="BG1655" s="18" t="s">
        <v>5537</v>
      </c>
      <c r="BH1655" s="18" t="s">
        <v>5537</v>
      </c>
      <c r="BI1655" s="18" t="s">
        <v>5537</v>
      </c>
      <c r="BJ1655" s="18" t="s">
        <v>5537</v>
      </c>
      <c r="BK1655" s="18" t="s">
        <v>5537</v>
      </c>
      <c r="BL1655" s="9" t="s">
        <v>5537</v>
      </c>
      <c r="BM1655" s="14" t="s">
        <v>5537</v>
      </c>
      <c r="BN1655" s="14" t="s">
        <v>5537</v>
      </c>
      <c r="BO1655" s="14" t="str">
        <f>_xlfn.XLOOKUP(B1655,'[4]cell downs 18042026 17h'!$B:$B,'[4]cell downs 18042026 17h'!$B:$B,"")</f>
        <v/>
      </c>
      <c r="BP1655" s="14" t="str">
        <f>_xlfn.XLOOKUP(B1655,'[5]Cells Huawei 19042026 15h'!$B:$B,'[5]Cells Huawei 19042026 15h'!$B:$B,"")</f>
        <v/>
      </c>
      <c r="BQ1655" s="9" t="str">
        <f>_xlfn.XLOOKUP(B1655,'[6]cells down 19042026 9H40'!$B:$B,'[6]cells down 19042026 9H40'!$B:$B,"")</f>
        <v/>
      </c>
      <c r="BR1655" s="9" t="s">
        <v>5537</v>
      </c>
      <c r="BS1655" s="9" t="s">
        <v>5537</v>
      </c>
      <c r="BT1655" s="108"/>
    </row>
    <row r="1656" spans="1:72" s="9" customFormat="1" x14ac:dyDescent="0.35">
      <c r="A1656" s="1" t="s">
        <v>268</v>
      </c>
      <c r="B1656" s="8" t="s">
        <v>269</v>
      </c>
      <c r="C1656" s="3" t="str">
        <f>_xlfn.XLOOKUP(B1656,'[1]daily break down'!$D:$D,'[1]daily break down'!$E:$E,"")</f>
        <v>NORD-OUEST</v>
      </c>
      <c r="D1656" s="1" t="s">
        <v>11</v>
      </c>
      <c r="E1656" s="1" t="s">
        <v>12</v>
      </c>
      <c r="F1656" s="3" t="s">
        <v>51</v>
      </c>
      <c r="G1656" s="1" t="s">
        <v>52</v>
      </c>
      <c r="H1656" s="32" t="str">
        <f>_xlfn.XLOOKUP(B1656,[2]CALCULATION!$B:$B,[2]CALCULATION!$H:$H,"")</f>
        <v>Huawei</v>
      </c>
      <c r="I1656" s="28">
        <v>0</v>
      </c>
      <c r="J1656" s="28">
        <v>1.3334396304001053</v>
      </c>
      <c r="K1656" s="28">
        <v>7.6978694928845162</v>
      </c>
      <c r="L1656" s="28">
        <v>0.12110018177511821</v>
      </c>
      <c r="M1656" s="28">
        <v>0</v>
      </c>
      <c r="N1656" s="28">
        <v>0</v>
      </c>
      <c r="O1656" s="28">
        <v>0</v>
      </c>
      <c r="P1656" s="28">
        <v>0</v>
      </c>
      <c r="Q1656" s="28">
        <v>0</v>
      </c>
      <c r="R1656" s="28">
        <v>7.5799082848932607E-3</v>
      </c>
      <c r="S1656" s="93">
        <v>0</v>
      </c>
      <c r="T1656" s="93">
        <f>_xlfn.XLOOKUP(B1656,'[3]Nur des jours'!$B:$B,'[3]Nur des jours'!$U:$U,"")</f>
        <v>0</v>
      </c>
      <c r="U1656" s="93">
        <v>0</v>
      </c>
      <c r="V1656" s="93">
        <v>0</v>
      </c>
      <c r="W1656" s="93">
        <v>0</v>
      </c>
      <c r="X1656" s="93">
        <v>0</v>
      </c>
      <c r="Y1656" s="93">
        <v>0</v>
      </c>
      <c r="Z1656" s="93">
        <v>0.23765241857930045</v>
      </c>
      <c r="AA1656" s="93">
        <v>0</v>
      </c>
      <c r="AB1656" s="93">
        <v>0</v>
      </c>
      <c r="AC1656" s="93">
        <f>_xlfn.XLOOKUP(B1656,'[3]Nur des jours'!$B:$B,'[3]Nur des jours'!$N:$N,"")</f>
        <v>0</v>
      </c>
      <c r="AD1656" s="93">
        <v>0</v>
      </c>
      <c r="AE1656" s="93">
        <v>0</v>
      </c>
      <c r="AF1656" s="93">
        <v>0</v>
      </c>
      <c r="AG1656" s="93"/>
      <c r="AH1656" s="93">
        <v>0</v>
      </c>
      <c r="AI1656" s="93">
        <v>0</v>
      </c>
      <c r="AJ1656" s="93">
        <v>0</v>
      </c>
      <c r="AK1656" s="93">
        <v>0</v>
      </c>
      <c r="AL1656" s="93">
        <v>0</v>
      </c>
      <c r="AM1656" s="49" t="s">
        <v>5559</v>
      </c>
      <c r="AN1656" s="49"/>
      <c r="AO1656" s="48" t="str" cm="1">
        <f t="array" ref="AO1656">IFERROR(_xlfn.IFS(
AQ1656="MPR ISSUE","PDH",
AQ1656="BSS Hardware Issue","BSS",
AQ1656="Sites strategiques, MLL, Pylone, etc.","ENVTECH",
AQ1656="AKTIVCO DEFAUT GE &amp; POWER Cabinet","AKTIVCO",
AQ1656="AKTIVCO Coupure ENEO &amp; Baisse de tension","AKTIVCO GRID ONLY",
AQ1656="Coupure ENEO &amp; Baisse de tension","IHS GRID ONLY",
AQ1656="Defaut GE &amp; POWER Cabinet","IHS",
AQ1656="Sharing","Partners",
AQ1656="Sites strategiques &amp; DataCenter","SST &amp; DC",
AQ1656="Exclu","Exclu",
AQ1656="SAT","SAT",
AQ1656="SPARE-ISSUE","SPARE-ISSUE",
AQ1656="Fiber CAmtel","TRANS_FO_CAMTEL",
AQ1656="Fiber AOF","Fiber AOF",
AQ1656="Projet OCM (HUAWEI)","TRAVAUX-HUAWEI",
AQ1656="Projet OCM (NOKIA)","TRAVAUX-NOKIA",
AQ1656="ACCESS-ISSUE","ACCESS-ISSUE",
AQ1656="Projet OCM (ZTE, NOKIA, autres projets)","TRAVAUX OCM",
AQ1656="No root CAuse","No root cause",
AQ1656="ODU HS","PDH",
AQ1656="IP &amp; VLAN","PDH",
AQ1656="Warehouse HUAWEI","SPARE-ISSUE",
AQ1656="SPARE-HS","SPARE-ISSUE",
AQ1656="Power Telco","BSS",AQ1656="no impacts","no impacts"
),"")</f>
        <v>No root cause</v>
      </c>
      <c r="AP1656" s="48" t="str" cm="1">
        <f t="array" ref="AP1656">IFERROR(_xlfn.IFS(
AQ1656="MPR ISSUE","TX ISSUE",
AQ1656="BSS Hardware Issue","RAN ISSUE",
AQ1656="Sites strategiques, MLL, Pylone, etc.","ENVTECH",
AQ1656="AKTIVCO DEFAUT GE &amp; POWER Cabinet","POWER ISSUE",
AQ1656="AKTIVCO Coupure ENEO &amp; Baisse de tension","POWER ISSUE",
AQ1656="Coupure ENEO &amp; Baisse de tension","POWER ISSUE",
AQ1656="Defaut GE &amp; POWER Cabinet","POWER ISSUE",
AQ1656="Sharing","POWER ISSUE",
AQ1656="Sites strategiques &amp; DataCenter","POWER ISSUE",
AQ1656="Exclu","Exclu",
AQ1656="SAT","TX ISSUE",
AQ1656="SPARE-ISSUE","SPARE-ISSUE",
AQ1656="Fiber CAmtel","TX ISSUE",
AQ1656="Fiber AOF","TX ISSUE",
AQ1656="Projet OCM (HUAWEI)","TRAVAUX-HUAWEI",
AQ1656="Projet OCM (NOKIA)","TRAVAUX -NOKIA",
AQ1656="ACCESS-ISSUE","ACCESS-ISSUE",
AQ1656="Projet OCM (ZTE, NOKIA, autres projets)","TRAVAUX OCM",
AQ1656="No root CAuse","No root cause",
AQ1656="ODU HS","TX ISSUE",
AQ1656="IP &amp; VLAN","TX ISSUE",
AQ1656="Warehouse HUAWEI","SPARE-ISSUE",
AQ1656="SPARE-HS","SPARE-ISSUE",
AQ1656="Power Telco","RAN ISSUE",AQ1656="no impacts","no impacts"
),"")</f>
        <v>No root cause</v>
      </c>
      <c r="AQ1656" s="126" t="s">
        <v>5344</v>
      </c>
      <c r="AR1656" s="48" t="str" cm="1">
        <f t="array" ref="AR1656">IFERROR(_xlfn.IFS(
AQ1656="MPR ISSUE","ACTIVE",
AQ1656="BSS Hardware Issue","ACTIVE",
AQ1656="Sites strategiques, MLL, Pylone, etc.","PASSIVE",
AQ1656="AKTIVCO DEFAUT GE &amp; POWER Cabinet","PASSIVE",
AQ1656="AKTIVCO Coupure ENEO &amp; Baisse de tension","PASSIVE",
AQ1656="Coupure ENEO &amp; Baisse de tension","PASSIVE",
AQ1656="Defaut GE &amp; POWER Cabinet","PASSIVE",
AQ1656="Sharing","PASSIVE",
AQ1656="Sites strategiques &amp; DataCenter","PASSIVE",
AQ1656="Exclu","Exclu",
AQ1656="SAT","ACTIVE",
AQ1656="SPARE-ISSUE","SPARE-ISSUE",
AQ1656="Fiber CAmtel","ACTIVE",
AQ1656="Fiber AOF","ACTIVE",
AQ1656="Projet OCM (HUAWEI)","PLANNED WORKS",
AQ1656="Projet OCM (NOKIA)","PLANNED WORKS",
AQ1656="ACCESS-ISSUE","ACCESS-ISSUE",
AQ1656="Projet OCM (ZTE, NOKIA, autres projets)","PLANNED WORKS",
AQ1656="No root CAuse","No root cause",
AQ1656="ODU HS","ACTIVE",
AQ1656="IP &amp; VLAN","ACTIVE",
AQ1656="Warehouse HUAWEI","SPARE-ISSUE",
AQ1656="SPARE-HS","SPARE-ISSUE",
AQ1656="Power Telco","ACTIVE", AQ1656="no impacts","no impacts"
),"")</f>
        <v>No root cause</v>
      </c>
      <c r="AS1656" s="92" t="s">
        <v>5537</v>
      </c>
      <c r="AT1656" s="98" t="s">
        <v>269</v>
      </c>
      <c r="AV1656" s="17" t="s">
        <v>5537</v>
      </c>
      <c r="AW1656" s="7" t="s">
        <v>5537</v>
      </c>
      <c r="AX1656" s="6" t="s">
        <v>5537</v>
      </c>
      <c r="AY1656" s="7"/>
      <c r="AZ1656" s="3" t="s">
        <v>5537</v>
      </c>
      <c r="BA1656" s="18" t="s">
        <v>5537</v>
      </c>
      <c r="BB1656" s="18" t="s">
        <v>5537</v>
      </c>
      <c r="BC1656" s="18" t="s">
        <v>5537</v>
      </c>
      <c r="BD1656" s="18" t="s">
        <v>5537</v>
      </c>
      <c r="BE1656" s="18" t="s">
        <v>5537</v>
      </c>
      <c r="BF1656" s="18" t="s">
        <v>5537</v>
      </c>
      <c r="BG1656" s="18" t="s">
        <v>5537</v>
      </c>
      <c r="BH1656" s="18" t="s">
        <v>5537</v>
      </c>
      <c r="BI1656" s="18" t="s">
        <v>5537</v>
      </c>
      <c r="BJ1656" s="18" t="s">
        <v>5537</v>
      </c>
      <c r="BK1656" s="18" t="s">
        <v>5537</v>
      </c>
      <c r="BL1656" s="9" t="s">
        <v>5537</v>
      </c>
      <c r="BM1656" s="14" t="s">
        <v>5537</v>
      </c>
      <c r="BN1656" s="14" t="s">
        <v>5537</v>
      </c>
      <c r="BO1656" s="14" t="str">
        <f>_xlfn.XLOOKUP(B1656,'[4]cell downs 18042026 17h'!$B:$B,'[4]cell downs 18042026 17h'!$B:$B,"")</f>
        <v/>
      </c>
      <c r="BP1656" s="14" t="str">
        <f>_xlfn.XLOOKUP(B1656,'[5]Cells Huawei 19042026 15h'!$B:$B,'[5]Cells Huawei 19042026 15h'!$B:$B,"")</f>
        <v/>
      </c>
      <c r="BQ1656" s="9" t="str">
        <f>_xlfn.XLOOKUP(B1656,'[6]cells down 19042026 9H40'!$B:$B,'[6]cells down 19042026 9H40'!$B:$B,"")</f>
        <v/>
      </c>
      <c r="BR1656" s="9" t="s">
        <v>269</v>
      </c>
      <c r="BS1656" s="9" t="s">
        <v>12</v>
      </c>
      <c r="BT1656" s="108"/>
    </row>
    <row r="1657" spans="1:72" s="9" customFormat="1" x14ac:dyDescent="0.35">
      <c r="A1657" s="1" t="s">
        <v>186</v>
      </c>
      <c r="B1657" s="8" t="s">
        <v>187</v>
      </c>
      <c r="C1657" s="3" t="str">
        <f>_xlfn.XLOOKUP(B1657,'[1]daily break down'!$D:$D,'[1]daily break down'!$E:$E,"")</f>
        <v>Garoua</v>
      </c>
      <c r="D1657" s="1" t="s">
        <v>21</v>
      </c>
      <c r="E1657" s="1" t="s">
        <v>188</v>
      </c>
      <c r="F1657" s="3" t="s">
        <v>23</v>
      </c>
      <c r="G1657" s="1" t="s">
        <v>24</v>
      </c>
      <c r="H1657" s="32" t="str">
        <f>_xlfn.XLOOKUP(B1657,[2]CALCULATION!$B:$B,[2]CALCULATION!$H:$H,"")</f>
        <v>Huawei</v>
      </c>
      <c r="I1657" s="28">
        <v>0</v>
      </c>
      <c r="J1657" s="28">
        <v>0</v>
      </c>
      <c r="K1657" s="28">
        <v>0</v>
      </c>
      <c r="L1657" s="28">
        <v>0</v>
      </c>
      <c r="M1657" s="28">
        <v>0</v>
      </c>
      <c r="N1657" s="28">
        <v>0</v>
      </c>
      <c r="O1657" s="28">
        <v>0</v>
      </c>
      <c r="P1657" s="28">
        <v>0</v>
      </c>
      <c r="Q1657" s="28">
        <v>1.0058984171011292E-2</v>
      </c>
      <c r="R1657" s="28">
        <v>6.1531020195015893E-3</v>
      </c>
      <c r="S1657" s="93">
        <v>0</v>
      </c>
      <c r="T1657" s="93">
        <f>_xlfn.XLOOKUP(B1657,'[3]Nur des jours'!$B:$B,'[3]Nur des jours'!$U:$U,"")</f>
        <v>0</v>
      </c>
      <c r="U1657" s="93">
        <v>0</v>
      </c>
      <c r="V1657" s="93">
        <v>0</v>
      </c>
      <c r="W1657" s="93">
        <v>0</v>
      </c>
      <c r="X1657" s="93">
        <v>0</v>
      </c>
      <c r="Y1657" s="93">
        <v>0</v>
      </c>
      <c r="Z1657" s="93">
        <v>0</v>
      </c>
      <c r="AA1657" s="93">
        <v>0</v>
      </c>
      <c r="AB1657" s="93">
        <v>0</v>
      </c>
      <c r="AC1657" s="93">
        <f>_xlfn.XLOOKUP(B1657,'[3]Nur des jours'!$B:$B,'[3]Nur des jours'!$N:$N,"")</f>
        <v>0</v>
      </c>
      <c r="AD1657" s="93">
        <v>0</v>
      </c>
      <c r="AE1657" s="93">
        <v>0</v>
      </c>
      <c r="AF1657" s="93">
        <v>0</v>
      </c>
      <c r="AG1657" s="93"/>
      <c r="AH1657" s="93">
        <v>0</v>
      </c>
      <c r="AI1657" s="93">
        <v>0</v>
      </c>
      <c r="AJ1657" s="93">
        <v>0</v>
      </c>
      <c r="AK1657" s="93">
        <v>0</v>
      </c>
      <c r="AL1657" s="93">
        <v>0</v>
      </c>
      <c r="AM1657" s="49" t="s">
        <v>5559</v>
      </c>
      <c r="AN1657" s="49"/>
      <c r="AO1657" s="48" t="str" cm="1">
        <f t="array" ref="AO1657">IFERROR(_xlfn.IFS(
AQ1657="MPR ISSUE","PDH",
AQ1657="BSS Hardware Issue","BSS",
AQ1657="Sites strategiques, MLL, Pylone, etc.","ENVTECH",
AQ1657="AKTIVCO DEFAUT GE &amp; POWER Cabinet","AKTIVCO",
AQ1657="AKTIVCO Coupure ENEO &amp; Baisse de tension","AKTIVCO GRID ONLY",
AQ1657="Coupure ENEO &amp; Baisse de tension","IHS GRID ONLY",
AQ1657="Defaut GE &amp; POWER Cabinet","IHS",
AQ1657="Sharing","Partners",
AQ1657="Sites strategiques &amp; DataCenter","SST &amp; DC",
AQ1657="Exclu","Exclu",
AQ1657="SAT","SAT",
AQ1657="SPARE-ISSUE","SPARE-ISSUE",
AQ1657="Fiber CAmtel","TRANS_FO_CAMTEL",
AQ1657="Fiber AOF","Fiber AOF",
AQ1657="Projet OCM (HUAWEI)","TRAVAUX-HUAWEI",
AQ1657="Projet OCM (NOKIA)","TRAVAUX-NOKIA",
AQ1657="ACCESS-ISSUE","ACCESS-ISSUE",
AQ1657="Projet OCM (ZTE, NOKIA, autres projets)","TRAVAUX OCM",
AQ1657="No root CAuse","No root cause",
AQ1657="ODU HS","PDH",
AQ1657="IP &amp; VLAN","PDH",
AQ1657="Warehouse HUAWEI","SPARE-ISSUE",
AQ1657="SPARE-HS","SPARE-ISSUE",
AQ1657="Power Telco","BSS",AQ1657="no impacts","no impacts"
),"")</f>
        <v>No root cause</v>
      </c>
      <c r="AP1657" s="48" t="str" cm="1">
        <f t="array" ref="AP1657">IFERROR(_xlfn.IFS(
AQ1657="MPR ISSUE","TX ISSUE",
AQ1657="BSS Hardware Issue","RAN ISSUE",
AQ1657="Sites strategiques, MLL, Pylone, etc.","ENVTECH",
AQ1657="AKTIVCO DEFAUT GE &amp; POWER Cabinet","POWER ISSUE",
AQ1657="AKTIVCO Coupure ENEO &amp; Baisse de tension","POWER ISSUE",
AQ1657="Coupure ENEO &amp; Baisse de tension","POWER ISSUE",
AQ1657="Defaut GE &amp; POWER Cabinet","POWER ISSUE",
AQ1657="Sharing","POWER ISSUE",
AQ1657="Sites strategiques &amp; DataCenter","POWER ISSUE",
AQ1657="Exclu","Exclu",
AQ1657="SAT","TX ISSUE",
AQ1657="SPARE-ISSUE","SPARE-ISSUE",
AQ1657="Fiber CAmtel","TX ISSUE",
AQ1657="Fiber AOF","TX ISSUE",
AQ1657="Projet OCM (HUAWEI)","TRAVAUX-HUAWEI",
AQ1657="Projet OCM (NOKIA)","TRAVAUX -NOKIA",
AQ1657="ACCESS-ISSUE","ACCESS-ISSUE",
AQ1657="Projet OCM (ZTE, NOKIA, autres projets)","TRAVAUX OCM",
AQ1657="No root CAuse","No root cause",
AQ1657="ODU HS","TX ISSUE",
AQ1657="IP &amp; VLAN","TX ISSUE",
AQ1657="Warehouse HUAWEI","SPARE-ISSUE",
AQ1657="SPARE-HS","SPARE-ISSUE",
AQ1657="Power Telco","RAN ISSUE",AQ1657="no impacts","no impacts"
),"")</f>
        <v>No root cause</v>
      </c>
      <c r="AQ1657" s="67" t="s">
        <v>5344</v>
      </c>
      <c r="AR1657" s="48" t="str" cm="1">
        <f t="array" ref="AR1657">IFERROR(_xlfn.IFS(
AQ1657="MPR ISSUE","ACTIVE",
AQ1657="BSS Hardware Issue","ACTIVE",
AQ1657="Sites strategiques, MLL, Pylone, etc.","PASSIVE",
AQ1657="AKTIVCO DEFAUT GE &amp; POWER Cabinet","PASSIVE",
AQ1657="AKTIVCO Coupure ENEO &amp; Baisse de tension","PASSIVE",
AQ1657="Coupure ENEO &amp; Baisse de tension","PASSIVE",
AQ1657="Defaut GE &amp; POWER Cabinet","PASSIVE",
AQ1657="Sharing","PASSIVE",
AQ1657="Sites strategiques &amp; DataCenter","PASSIVE",
AQ1657="Exclu","Exclu",
AQ1657="SAT","ACTIVE",
AQ1657="SPARE-ISSUE","SPARE-ISSUE",
AQ1657="Fiber CAmtel","ACTIVE",
AQ1657="Fiber AOF","ACTIVE",
AQ1657="Projet OCM (HUAWEI)","PLANNED WORKS",
AQ1657="Projet OCM (NOKIA)","PLANNED WORKS",
AQ1657="ACCESS-ISSUE","ACCESS-ISSUE",
AQ1657="Projet OCM (ZTE, NOKIA, autres projets)","PLANNED WORKS",
AQ1657="No root CAuse","No root cause",
AQ1657="ODU HS","ACTIVE",
AQ1657="IP &amp; VLAN","ACTIVE",
AQ1657="Warehouse HUAWEI","SPARE-ISSUE",
AQ1657="SPARE-HS","SPARE-ISSUE",
AQ1657="Power Telco","ACTIVE", AQ1657="no impacts","no impacts"
),"")</f>
        <v>No root cause</v>
      </c>
      <c r="AS1657" s="92" t="s">
        <v>5537</v>
      </c>
      <c r="AT1657" s="98" t="s">
        <v>187</v>
      </c>
      <c r="AV1657" s="17" t="s">
        <v>5537</v>
      </c>
      <c r="AW1657" s="7" t="s">
        <v>5537</v>
      </c>
      <c r="AX1657" s="6" t="s">
        <v>5537</v>
      </c>
      <c r="AY1657" s="7"/>
      <c r="AZ1657" s="3" t="s">
        <v>5537</v>
      </c>
      <c r="BA1657" s="18" t="s">
        <v>5537</v>
      </c>
      <c r="BB1657" s="18" t="s">
        <v>5537</v>
      </c>
      <c r="BC1657" s="18" t="s">
        <v>5537</v>
      </c>
      <c r="BD1657" s="18" t="s">
        <v>5537</v>
      </c>
      <c r="BE1657" s="18" t="s">
        <v>5537</v>
      </c>
      <c r="BF1657" s="18" t="s">
        <v>5537</v>
      </c>
      <c r="BG1657" s="18" t="s">
        <v>5537</v>
      </c>
      <c r="BH1657" s="18" t="s">
        <v>5537</v>
      </c>
      <c r="BI1657" s="18" t="s">
        <v>5537</v>
      </c>
      <c r="BJ1657" s="18" t="s">
        <v>5537</v>
      </c>
      <c r="BK1657" s="18" t="s">
        <v>5537</v>
      </c>
      <c r="BL1657" s="9" t="s">
        <v>5537</v>
      </c>
      <c r="BM1657" s="14" t="s">
        <v>5537</v>
      </c>
      <c r="BN1657" s="14" t="s">
        <v>5537</v>
      </c>
      <c r="BO1657" s="14" t="str">
        <f>_xlfn.XLOOKUP(B1657,'[4]cell downs 18042026 17h'!$B:$B,'[4]cell downs 18042026 17h'!$B:$B,"")</f>
        <v/>
      </c>
      <c r="BP1657" s="14" t="str">
        <f>_xlfn.XLOOKUP(B1657,'[5]Cells Huawei 19042026 15h'!$B:$B,'[5]Cells Huawei 19042026 15h'!$B:$B,"")</f>
        <v/>
      </c>
      <c r="BQ1657" s="9" t="str">
        <f>_xlfn.XLOOKUP(B1657,'[6]cells down 19042026 9H40'!$B:$B,'[6]cells down 19042026 9H40'!$B:$B,"")</f>
        <v/>
      </c>
      <c r="BR1657" s="9" t="s">
        <v>5537</v>
      </c>
      <c r="BS1657" s="9" t="s">
        <v>5537</v>
      </c>
      <c r="BT1657" s="108"/>
    </row>
    <row r="1658" spans="1:72" s="9" customFormat="1" x14ac:dyDescent="0.35">
      <c r="A1658" s="1" t="s">
        <v>4515</v>
      </c>
      <c r="B1658" s="8" t="s">
        <v>4516</v>
      </c>
      <c r="C1658" s="3" t="str">
        <f>_xlfn.XLOOKUP(B1658,'[1]daily break down'!$D:$D,'[1]daily break down'!$E:$E,"")</f>
        <v>Douala</v>
      </c>
      <c r="D1658" s="1" t="s">
        <v>11</v>
      </c>
      <c r="E1658" s="1" t="s">
        <v>12</v>
      </c>
      <c r="F1658" s="3" t="s">
        <v>31</v>
      </c>
      <c r="G1658" s="1" t="s">
        <v>32</v>
      </c>
      <c r="H1658" s="34" t="str">
        <f>_xlfn.XLOOKUP(B1658,[2]CALCULATION!$B:$B,[2]CALCULATION!$H:$H,"")</f>
        <v>ZTE</v>
      </c>
      <c r="I1658" s="28">
        <v>0</v>
      </c>
      <c r="J1658" s="28">
        <v>1.3911361087568807E-3</v>
      </c>
      <c r="K1658" s="28">
        <v>3.7792530954561962E-2</v>
      </c>
      <c r="L1658" s="28">
        <v>2.2472198679918936E-3</v>
      </c>
      <c r="M1658" s="28">
        <v>0</v>
      </c>
      <c r="N1658" s="28">
        <v>0</v>
      </c>
      <c r="O1658" s="28">
        <v>0</v>
      </c>
      <c r="P1658" s="28">
        <v>0</v>
      </c>
      <c r="Q1658" s="28">
        <v>0</v>
      </c>
      <c r="R1658" s="28">
        <v>2.2293847896745515E-3</v>
      </c>
      <c r="S1658" s="93">
        <v>0</v>
      </c>
      <c r="T1658" s="93">
        <f>_xlfn.XLOOKUP(B1658,'[3]Nur des jours'!$B:$B,'[3]Nur des jours'!$U:$U,"")</f>
        <v>0</v>
      </c>
      <c r="U1658" s="93">
        <v>0</v>
      </c>
      <c r="V1658" s="93">
        <v>0</v>
      </c>
      <c r="W1658" s="93">
        <v>0</v>
      </c>
      <c r="X1658" s="93">
        <v>0</v>
      </c>
      <c r="Y1658" s="93">
        <v>0</v>
      </c>
      <c r="Z1658" s="93">
        <v>0</v>
      </c>
      <c r="AA1658" s="93">
        <v>0</v>
      </c>
      <c r="AB1658" s="93">
        <v>0</v>
      </c>
      <c r="AC1658" s="93">
        <f>_xlfn.XLOOKUP(B1658,'[3]Nur des jours'!$B:$B,'[3]Nur des jours'!$N:$N,"")</f>
        <v>0</v>
      </c>
      <c r="AD1658" s="93">
        <v>0</v>
      </c>
      <c r="AE1658" s="93">
        <v>0</v>
      </c>
      <c r="AF1658" s="93">
        <v>0</v>
      </c>
      <c r="AG1658" s="93"/>
      <c r="AH1658" s="93">
        <v>0</v>
      </c>
      <c r="AI1658" s="93">
        <v>0</v>
      </c>
      <c r="AJ1658" s="93">
        <v>0</v>
      </c>
      <c r="AK1658" s="93">
        <v>0</v>
      </c>
      <c r="AL1658" s="93">
        <v>0</v>
      </c>
      <c r="AM1658" s="49" t="s">
        <v>5559</v>
      </c>
      <c r="AN1658" s="49"/>
      <c r="AO1658" s="48" t="str" cm="1">
        <f t="array" ref="AO1658">IFERROR(_xlfn.IFS(
AQ1658="MPR ISSUE","PDH",
AQ1658="BSS Hardware Issue","BSS",
AQ1658="Sites strategiques, MLL, Pylone, etc.","ENVTECH",
AQ1658="AKTIVCO DEFAUT GE &amp; POWER Cabinet","AKTIVCO",
AQ1658="AKTIVCO Coupure ENEO &amp; Baisse de tension","AKTIVCO GRID ONLY",
AQ1658="Coupure ENEO &amp; Baisse de tension","IHS GRID ONLY",
AQ1658="Defaut GE &amp; POWER Cabinet","IHS",
AQ1658="Sharing","Partners",
AQ1658="Sites strategiques &amp; DataCenter","SST &amp; DC",
AQ1658="Exclu","Exclu",
AQ1658="SAT","SAT",
AQ1658="SPARE-ISSUE","SPARE-ISSUE",
AQ1658="Fiber CAmtel","TRANS_FO_CAMTEL",
AQ1658="Fiber AOF","Fiber AOF",
AQ1658="Projet OCM (HUAWEI)","TRAVAUX-HUAWEI",
AQ1658="Projet OCM (NOKIA)","TRAVAUX-NOKIA",
AQ1658="ACCESS-ISSUE","ACCESS-ISSUE",
AQ1658="Projet OCM (ZTE, NOKIA, autres projets)","TRAVAUX OCM",
AQ1658="No root CAuse","No root cause",
AQ1658="ODU HS","PDH",
AQ1658="IP &amp; VLAN","PDH",
AQ1658="Warehouse HUAWEI","SPARE-ISSUE",
AQ1658="SPARE-HS","SPARE-ISSUE",
AQ1658="Power Telco","BSS",AQ1658="no impacts","no impacts"
),"")</f>
        <v>No root cause</v>
      </c>
      <c r="AP1658" s="48" t="str" cm="1">
        <f t="array" ref="AP1658">IFERROR(_xlfn.IFS(
AQ1658="MPR ISSUE","TX ISSUE",
AQ1658="BSS Hardware Issue","RAN ISSUE",
AQ1658="Sites strategiques, MLL, Pylone, etc.","ENVTECH",
AQ1658="AKTIVCO DEFAUT GE &amp; POWER Cabinet","POWER ISSUE",
AQ1658="AKTIVCO Coupure ENEO &amp; Baisse de tension","POWER ISSUE",
AQ1658="Coupure ENEO &amp; Baisse de tension","POWER ISSUE",
AQ1658="Defaut GE &amp; POWER Cabinet","POWER ISSUE",
AQ1658="Sharing","POWER ISSUE",
AQ1658="Sites strategiques &amp; DataCenter","POWER ISSUE",
AQ1658="Exclu","Exclu",
AQ1658="SAT","TX ISSUE",
AQ1658="SPARE-ISSUE","SPARE-ISSUE",
AQ1658="Fiber CAmtel","TX ISSUE",
AQ1658="Fiber AOF","TX ISSUE",
AQ1658="Projet OCM (HUAWEI)","TRAVAUX-HUAWEI",
AQ1658="Projet OCM (NOKIA)","TRAVAUX -NOKIA",
AQ1658="ACCESS-ISSUE","ACCESS-ISSUE",
AQ1658="Projet OCM (ZTE, NOKIA, autres projets)","TRAVAUX OCM",
AQ1658="No root CAuse","No root cause",
AQ1658="ODU HS","TX ISSUE",
AQ1658="IP &amp; VLAN","TX ISSUE",
AQ1658="Warehouse HUAWEI","SPARE-ISSUE",
AQ1658="SPARE-HS","SPARE-ISSUE",
AQ1658="Power Telco","RAN ISSUE",AQ1658="no impacts","no impacts"
),"")</f>
        <v>No root cause</v>
      </c>
      <c r="AQ1658" s="126" t="s">
        <v>5344</v>
      </c>
      <c r="AR1658" s="48" t="str" cm="1">
        <f t="array" ref="AR1658">IFERROR(_xlfn.IFS(
AQ1658="MPR ISSUE","ACTIVE",
AQ1658="BSS Hardware Issue","ACTIVE",
AQ1658="Sites strategiques, MLL, Pylone, etc.","PASSIVE",
AQ1658="AKTIVCO DEFAUT GE &amp; POWER Cabinet","PASSIVE",
AQ1658="AKTIVCO Coupure ENEO &amp; Baisse de tension","PASSIVE",
AQ1658="Coupure ENEO &amp; Baisse de tension","PASSIVE",
AQ1658="Defaut GE &amp; POWER Cabinet","PASSIVE",
AQ1658="Sharing","PASSIVE",
AQ1658="Sites strategiques &amp; DataCenter","PASSIVE",
AQ1658="Exclu","Exclu",
AQ1658="SAT","ACTIVE",
AQ1658="SPARE-ISSUE","SPARE-ISSUE",
AQ1658="Fiber CAmtel","ACTIVE",
AQ1658="Fiber AOF","ACTIVE",
AQ1658="Projet OCM (HUAWEI)","PLANNED WORKS",
AQ1658="Projet OCM (NOKIA)","PLANNED WORKS",
AQ1658="ACCESS-ISSUE","ACCESS-ISSUE",
AQ1658="Projet OCM (ZTE, NOKIA, autres projets)","PLANNED WORKS",
AQ1658="No root CAuse","No root cause",
AQ1658="ODU HS","ACTIVE",
AQ1658="IP &amp; VLAN","ACTIVE",
AQ1658="Warehouse HUAWEI","SPARE-ISSUE",
AQ1658="SPARE-HS","SPARE-ISSUE",
AQ1658="Power Telco","ACTIVE", AQ1658="no impacts","no impacts"
),"")</f>
        <v>No root cause</v>
      </c>
      <c r="AS1658" s="92" t="s">
        <v>5537</v>
      </c>
      <c r="AT1658" s="98" t="s">
        <v>4516</v>
      </c>
      <c r="AV1658" s="17" t="s">
        <v>5537</v>
      </c>
      <c r="AW1658" s="7" t="s">
        <v>5537</v>
      </c>
      <c r="AX1658" s="6" t="s">
        <v>5537</v>
      </c>
      <c r="AY1658" s="7"/>
      <c r="AZ1658" s="3" t="s">
        <v>5537</v>
      </c>
      <c r="BA1658" s="18" t="s">
        <v>5537</v>
      </c>
      <c r="BB1658" s="18" t="s">
        <v>5537</v>
      </c>
      <c r="BC1658" s="18" t="s">
        <v>5537</v>
      </c>
      <c r="BD1658" s="18" t="s">
        <v>5537</v>
      </c>
      <c r="BE1658" s="18" t="s">
        <v>5537</v>
      </c>
      <c r="BF1658" s="18" t="s">
        <v>5537</v>
      </c>
      <c r="BG1658" s="18" t="s">
        <v>5537</v>
      </c>
      <c r="BH1658" s="18" t="s">
        <v>5537</v>
      </c>
      <c r="BI1658" s="18" t="s">
        <v>5537</v>
      </c>
      <c r="BJ1658" s="18" t="s">
        <v>5537</v>
      </c>
      <c r="BK1658" s="18" t="s">
        <v>5537</v>
      </c>
      <c r="BL1658" s="9" t="s">
        <v>5537</v>
      </c>
      <c r="BM1658" s="14" t="s">
        <v>5537</v>
      </c>
      <c r="BN1658" s="14" t="s">
        <v>5537</v>
      </c>
      <c r="BO1658" s="14" t="str">
        <f>_xlfn.XLOOKUP(B1658,'[4]cell downs 18042026 17h'!$B:$B,'[4]cell downs 18042026 17h'!$B:$B,"")</f>
        <v/>
      </c>
      <c r="BP1658" s="14" t="str">
        <f>_xlfn.XLOOKUP(B1658,'[5]Cells Huawei 19042026 15h'!$B:$B,'[5]Cells Huawei 19042026 15h'!$B:$B,"")</f>
        <v/>
      </c>
      <c r="BQ1658" s="9" t="str">
        <f>_xlfn.XLOOKUP(B1658,'[6]cells down 19042026 9H40'!$B:$B,'[6]cells down 19042026 9H40'!$B:$B,"")</f>
        <v/>
      </c>
      <c r="BR1658" s="9" t="s">
        <v>4516</v>
      </c>
      <c r="BS1658" s="9" t="s">
        <v>12</v>
      </c>
      <c r="BT1658" s="108"/>
    </row>
    <row r="1659" spans="1:72" s="9" customFormat="1" x14ac:dyDescent="0.35">
      <c r="A1659" s="1" t="s">
        <v>2511</v>
      </c>
      <c r="B1659" s="8" t="s">
        <v>2512</v>
      </c>
      <c r="C1659" s="3" t="str">
        <f>_xlfn.XLOOKUP(B1659,'[1]daily break down'!$D:$D,'[1]daily break down'!$E:$E,"")</f>
        <v>Bafoussam</v>
      </c>
      <c r="D1659" s="1" t="s">
        <v>11</v>
      </c>
      <c r="E1659" s="1" t="s">
        <v>145</v>
      </c>
      <c r="F1659" s="3" t="s">
        <v>102</v>
      </c>
      <c r="G1659" s="1" t="s">
        <v>299</v>
      </c>
      <c r="H1659" s="32" t="str">
        <f>_xlfn.XLOOKUP(B1659,[2]CALCULATION!$B:$B,[2]CALCULATION!$H:$H,"")</f>
        <v>Huawei</v>
      </c>
      <c r="I1659" s="28">
        <v>18.491409199476081</v>
      </c>
      <c r="J1659" s="28">
        <v>18.491409199476081</v>
      </c>
      <c r="K1659" s="28">
        <v>18.491409199476081</v>
      </c>
      <c r="L1659" s="28">
        <v>18.491409199476081</v>
      </c>
      <c r="M1659" s="28">
        <v>18.491409199476081</v>
      </c>
      <c r="N1659" s="28">
        <v>18.491409199476081</v>
      </c>
      <c r="O1659" s="28">
        <v>18.491409199476081</v>
      </c>
      <c r="P1659" s="28">
        <v>18.491409199476081</v>
      </c>
      <c r="Q1659" s="28">
        <v>18.491409199476081</v>
      </c>
      <c r="R1659" s="28">
        <v>0</v>
      </c>
      <c r="S1659" s="93">
        <v>0</v>
      </c>
      <c r="T1659" s="93">
        <f>_xlfn.XLOOKUP(B1659,'[3]Nur des jours'!$B:$B,'[3]Nur des jours'!$U:$U,"")</f>
        <v>0</v>
      </c>
      <c r="U1659" s="93">
        <v>0</v>
      </c>
      <c r="V1659" s="93">
        <v>0</v>
      </c>
      <c r="W1659" s="93">
        <v>0</v>
      </c>
      <c r="X1659" s="93">
        <v>0</v>
      </c>
      <c r="Y1659" s="93">
        <v>0</v>
      </c>
      <c r="Z1659" s="93">
        <v>0</v>
      </c>
      <c r="AA1659" s="93">
        <v>0</v>
      </c>
      <c r="AB1659" s="93">
        <v>0</v>
      </c>
      <c r="AC1659" s="93">
        <f>_xlfn.XLOOKUP(B1659,'[3]Nur des jours'!$B:$B,'[3]Nur des jours'!$N:$N,"")</f>
        <v>0</v>
      </c>
      <c r="AD1659" s="93">
        <v>0</v>
      </c>
      <c r="AE1659" s="93">
        <v>0</v>
      </c>
      <c r="AF1659" s="93">
        <v>0</v>
      </c>
      <c r="AG1659" s="93"/>
      <c r="AH1659" s="93">
        <v>0</v>
      </c>
      <c r="AI1659" s="93">
        <v>0</v>
      </c>
      <c r="AJ1659" s="93">
        <v>0</v>
      </c>
      <c r="AK1659" s="93">
        <v>0</v>
      </c>
      <c r="AL1659" s="93">
        <v>0</v>
      </c>
      <c r="AM1659" s="49" t="s">
        <v>5559</v>
      </c>
      <c r="AN1659" s="49"/>
      <c r="AO1659" s="48" t="str" cm="1">
        <f t="array" ref="AO1659">IFERROR(_xlfn.IFS(
AQ1659="MPR ISSUE","PDH",
AQ1659="BSS Hardware Issue","BSS",
AQ1659="Sites strategiques, MLL, Pylone, etc.","ENVTECH",
AQ1659="AKTIVCO DEFAUT GE &amp; POWER Cabinet","AKTIVCO",
AQ1659="AKTIVCO Coupure ENEO &amp; Baisse de tension","AKTIVCO GRID ONLY",
AQ1659="Coupure ENEO &amp; Baisse de tension","IHS GRID ONLY",
AQ1659="Defaut GE &amp; POWER Cabinet","IHS",
AQ1659="Sharing","Partners",
AQ1659="Sites strategiques &amp; DataCenter","SST &amp; DC",
AQ1659="Exclu","Exclu",
AQ1659="SAT","SAT",
AQ1659="SPARE-ISSUE","SPARE-ISSUE",
AQ1659="Fiber CAmtel","TRANS_FO_CAMTEL",
AQ1659="Fiber AOF","Fiber AOF",
AQ1659="Projet OCM (HUAWEI)","TRAVAUX-HUAWEI",
AQ1659="Projet OCM (NOKIA)","TRAVAUX-NOKIA",
AQ1659="ACCESS-ISSUE","ACCESS-ISSUE",
AQ1659="Projet OCM (ZTE, NOKIA, autres projets)","TRAVAUX OCM",
AQ1659="No root CAuse","No root cause",
AQ1659="ODU HS","PDH",
AQ1659="IP &amp; VLAN","PDH",
AQ1659="Warehouse HUAWEI","SPARE-ISSUE",
AQ1659="SPARE-HS","SPARE-ISSUE",
AQ1659="Power Telco","BSS",AQ1659="no impacts","no impacts"
),"")</f>
        <v>No root cause</v>
      </c>
      <c r="AP1659" s="48" t="str" cm="1">
        <f t="array" ref="AP1659">IFERROR(_xlfn.IFS(
AQ1659="MPR ISSUE","TX ISSUE",
AQ1659="BSS Hardware Issue","RAN ISSUE",
AQ1659="Sites strategiques, MLL, Pylone, etc.","ENVTECH",
AQ1659="AKTIVCO DEFAUT GE &amp; POWER Cabinet","POWER ISSUE",
AQ1659="AKTIVCO Coupure ENEO &amp; Baisse de tension","POWER ISSUE",
AQ1659="Coupure ENEO &amp; Baisse de tension","POWER ISSUE",
AQ1659="Defaut GE &amp; POWER Cabinet","POWER ISSUE",
AQ1659="Sharing","POWER ISSUE",
AQ1659="Sites strategiques &amp; DataCenter","POWER ISSUE",
AQ1659="Exclu","Exclu",
AQ1659="SAT","TX ISSUE",
AQ1659="SPARE-ISSUE","SPARE-ISSUE",
AQ1659="Fiber CAmtel","TX ISSUE",
AQ1659="Fiber AOF","TX ISSUE",
AQ1659="Projet OCM (HUAWEI)","TRAVAUX-HUAWEI",
AQ1659="Projet OCM (NOKIA)","TRAVAUX -NOKIA",
AQ1659="ACCESS-ISSUE","ACCESS-ISSUE",
AQ1659="Projet OCM (ZTE, NOKIA, autres projets)","TRAVAUX OCM",
AQ1659="No root CAuse","No root cause",
AQ1659="ODU HS","TX ISSUE",
AQ1659="IP &amp; VLAN","TX ISSUE",
AQ1659="Warehouse HUAWEI","SPARE-ISSUE",
AQ1659="SPARE-HS","SPARE-ISSUE",
AQ1659="Power Telco","RAN ISSUE",AQ1659="no impacts","no impacts"
),"")</f>
        <v>No root cause</v>
      </c>
      <c r="AQ1659" s="126" t="s">
        <v>5344</v>
      </c>
      <c r="AR1659" s="48" t="str" cm="1">
        <f t="array" ref="AR1659">IFERROR(_xlfn.IFS(
AQ1659="MPR ISSUE","ACTIVE",
AQ1659="BSS Hardware Issue","ACTIVE",
AQ1659="Sites strategiques, MLL, Pylone, etc.","PASSIVE",
AQ1659="AKTIVCO DEFAUT GE &amp; POWER Cabinet","PASSIVE",
AQ1659="AKTIVCO Coupure ENEO &amp; Baisse de tension","PASSIVE",
AQ1659="Coupure ENEO &amp; Baisse de tension","PASSIVE",
AQ1659="Defaut GE &amp; POWER Cabinet","PASSIVE",
AQ1659="Sharing","PASSIVE",
AQ1659="Sites strategiques &amp; DataCenter","PASSIVE",
AQ1659="Exclu","Exclu",
AQ1659="SAT","ACTIVE",
AQ1659="SPARE-ISSUE","SPARE-ISSUE",
AQ1659="Fiber CAmtel","ACTIVE",
AQ1659="Fiber AOF","ACTIVE",
AQ1659="Projet OCM (HUAWEI)","PLANNED WORKS",
AQ1659="Projet OCM (NOKIA)","PLANNED WORKS",
AQ1659="ACCESS-ISSUE","ACCESS-ISSUE",
AQ1659="Projet OCM (ZTE, NOKIA, autres projets)","PLANNED WORKS",
AQ1659="No root CAuse","No root cause",
AQ1659="ODU HS","ACTIVE",
AQ1659="IP &amp; VLAN","ACTIVE",
AQ1659="Warehouse HUAWEI","SPARE-ISSUE",
AQ1659="SPARE-HS","SPARE-ISSUE",
AQ1659="Power Telco","ACTIVE", AQ1659="no impacts","no impacts"
),"")</f>
        <v>No root cause</v>
      </c>
      <c r="AS1659" s="92" t="s">
        <v>5537</v>
      </c>
      <c r="AT1659" s="98" t="s">
        <v>2512</v>
      </c>
      <c r="AV1659" s="17" t="s">
        <v>5537</v>
      </c>
      <c r="AW1659" s="7" t="s">
        <v>5537</v>
      </c>
      <c r="AX1659" s="6" t="s">
        <v>5537</v>
      </c>
      <c r="AY1659" s="7"/>
      <c r="AZ1659" s="3" t="s">
        <v>5537</v>
      </c>
      <c r="BA1659" s="18" t="s">
        <v>5537</v>
      </c>
      <c r="BB1659" s="18" t="s">
        <v>5537</v>
      </c>
      <c r="BC1659" s="18" t="s">
        <v>5537</v>
      </c>
      <c r="BD1659" s="18" t="s">
        <v>5537</v>
      </c>
      <c r="BE1659" s="18" t="s">
        <v>5537</v>
      </c>
      <c r="BF1659" s="18" t="s">
        <v>5537</v>
      </c>
      <c r="BG1659" s="18" t="s">
        <v>5537</v>
      </c>
      <c r="BH1659" s="18" t="s">
        <v>5537</v>
      </c>
      <c r="BI1659" s="18" t="s">
        <v>5537</v>
      </c>
      <c r="BJ1659" s="18" t="s">
        <v>5537</v>
      </c>
      <c r="BK1659" s="18" t="s">
        <v>5537</v>
      </c>
      <c r="BL1659" s="9" t="s">
        <v>5537</v>
      </c>
      <c r="BM1659" s="14" t="s">
        <v>5537</v>
      </c>
      <c r="BN1659" s="14" t="s">
        <v>5537</v>
      </c>
      <c r="BO1659" s="14" t="str">
        <f>_xlfn.XLOOKUP(B1659,'[4]cell downs 18042026 17h'!$B:$B,'[4]cell downs 18042026 17h'!$B:$B,"")</f>
        <v/>
      </c>
      <c r="BP1659" s="14" t="str">
        <f>_xlfn.XLOOKUP(B1659,'[5]Cells Huawei 19042026 15h'!$B:$B,'[5]Cells Huawei 19042026 15h'!$B:$B,"")</f>
        <v/>
      </c>
      <c r="BQ1659" s="9" t="str">
        <f>_xlfn.XLOOKUP(B1659,'[6]cells down 19042026 9H40'!$B:$B,'[6]cells down 19042026 9H40'!$B:$B,"")</f>
        <v/>
      </c>
      <c r="BR1659" s="9" t="s">
        <v>2512</v>
      </c>
      <c r="BS1659" s="9" t="s">
        <v>12</v>
      </c>
      <c r="BT1659" s="108"/>
    </row>
    <row r="1660" spans="1:72" s="9" customFormat="1" x14ac:dyDescent="0.35">
      <c r="A1660" s="1" t="s">
        <v>1776</v>
      </c>
      <c r="B1660" s="1" t="s">
        <v>1777</v>
      </c>
      <c r="C1660" s="3" t="str">
        <f>_xlfn.XLOOKUP(B1660,'[1]daily break down'!$D:$D,'[1]daily break down'!$E:$E,"")</f>
        <v>CENTRE</v>
      </c>
      <c r="D1660" s="1" t="s">
        <v>11</v>
      </c>
      <c r="E1660" s="1" t="s">
        <v>154</v>
      </c>
      <c r="F1660" s="3" t="s">
        <v>37</v>
      </c>
      <c r="G1660" s="1" t="s">
        <v>109</v>
      </c>
      <c r="H1660" s="33" t="str">
        <f>_xlfn.XLOOKUP(B1660,[2]CALCULATION!$B:$B,[2]CALCULATION!$H:$H,"")</f>
        <v>NOKIA</v>
      </c>
      <c r="I1660" s="28">
        <v>4.4562260760913377</v>
      </c>
      <c r="J1660" s="28">
        <v>13.9196503586522</v>
      </c>
      <c r="K1660" s="28">
        <v>12.487068982410355</v>
      </c>
      <c r="L1660" s="28">
        <v>6.2675347254003846</v>
      </c>
      <c r="M1660" s="28">
        <v>0</v>
      </c>
      <c r="N1660" s="28">
        <v>0</v>
      </c>
      <c r="O1660" s="28">
        <v>5.3671432231043852</v>
      </c>
      <c r="P1660" s="28">
        <v>13.9196503586522</v>
      </c>
      <c r="Q1660" s="28">
        <v>0</v>
      </c>
      <c r="R1660" s="28">
        <v>0</v>
      </c>
      <c r="S1660" s="93">
        <v>0</v>
      </c>
      <c r="T1660" s="93">
        <f>_xlfn.XLOOKUP(B1660,'[3]Nur des jours'!$B:$B,'[3]Nur des jours'!$U:$U,"")</f>
        <v>0</v>
      </c>
      <c r="U1660" s="93">
        <v>0</v>
      </c>
      <c r="V1660" s="93">
        <v>0</v>
      </c>
      <c r="W1660" s="93">
        <v>0</v>
      </c>
      <c r="X1660" s="93">
        <v>0</v>
      </c>
      <c r="Y1660" s="93">
        <v>0</v>
      </c>
      <c r="Z1660" s="93">
        <v>0</v>
      </c>
      <c r="AA1660" s="93">
        <v>0</v>
      </c>
      <c r="AB1660" s="93">
        <v>0</v>
      </c>
      <c r="AC1660" s="93">
        <f>_xlfn.XLOOKUP(B1660,'[3]Nur des jours'!$B:$B,'[3]Nur des jours'!$N:$N,"")</f>
        <v>0</v>
      </c>
      <c r="AD1660" s="93">
        <v>0</v>
      </c>
      <c r="AE1660" s="93">
        <v>0</v>
      </c>
      <c r="AF1660" s="93">
        <v>0</v>
      </c>
      <c r="AG1660" s="93"/>
      <c r="AH1660" s="93">
        <v>0</v>
      </c>
      <c r="AI1660" s="93">
        <v>0</v>
      </c>
      <c r="AJ1660" s="93">
        <v>0</v>
      </c>
      <c r="AK1660" s="93">
        <v>0</v>
      </c>
      <c r="AL1660" s="93">
        <v>0</v>
      </c>
      <c r="AM1660" s="49" t="s">
        <v>5559</v>
      </c>
      <c r="AN1660" s="49"/>
      <c r="AO1660" s="48" t="str" cm="1">
        <f t="array" ref="AO1660">IFERROR(_xlfn.IFS(
AQ1660="MPR ISSUE","PDH",
AQ1660="BSS Hardware Issue","BSS",
AQ1660="Sites strategiques, MLL, Pylone, etc.","ENVTECH",
AQ1660="AKTIVCO DEFAUT GE &amp; POWER Cabinet","AKTIVCO",
AQ1660="AKTIVCO Coupure ENEO &amp; Baisse de tension","AKTIVCO GRID ONLY",
AQ1660="Coupure ENEO &amp; Baisse de tension","IHS GRID ONLY",
AQ1660="Defaut GE &amp; POWER Cabinet","IHS",
AQ1660="Sharing","Partners",
AQ1660="Sites strategiques &amp; DataCenter","SST &amp; DC",
AQ1660="Exclu","Exclu",
AQ1660="SAT","SAT",
AQ1660="SPARE-ISSUE","SPARE-ISSUE",
AQ1660="Fiber CAmtel","TRANS_FO_CAMTEL",
AQ1660="Fiber AOF","Fiber AOF",
AQ1660="Projet OCM (HUAWEI)","TRAVAUX-HUAWEI",
AQ1660="Projet OCM (NOKIA)","TRAVAUX-NOKIA",
AQ1660="ACCESS-ISSUE","ACCESS-ISSUE",
AQ1660="Projet OCM (ZTE, NOKIA, autres projets)","TRAVAUX OCM",
AQ1660="No root CAuse","No root cause",
AQ1660="ODU HS","PDH",
AQ1660="IP &amp; VLAN","PDH",
AQ1660="Warehouse HUAWEI","SPARE-ISSUE",
AQ1660="SPARE-HS","SPARE-ISSUE",
AQ1660="Power Telco","BSS",AQ1660="no impacts","no impacts"
),"")</f>
        <v>No root cause</v>
      </c>
      <c r="AP1660" s="48" t="str" cm="1">
        <f t="array" ref="AP1660">IFERROR(_xlfn.IFS(
AQ1660="MPR ISSUE","TX ISSUE",
AQ1660="BSS Hardware Issue","RAN ISSUE",
AQ1660="Sites strategiques, MLL, Pylone, etc.","ENVTECH",
AQ1660="AKTIVCO DEFAUT GE &amp; POWER Cabinet","POWER ISSUE",
AQ1660="AKTIVCO Coupure ENEO &amp; Baisse de tension","POWER ISSUE",
AQ1660="Coupure ENEO &amp; Baisse de tension","POWER ISSUE",
AQ1660="Defaut GE &amp; POWER Cabinet","POWER ISSUE",
AQ1660="Sharing","POWER ISSUE",
AQ1660="Sites strategiques &amp; DataCenter","POWER ISSUE",
AQ1660="Exclu","Exclu",
AQ1660="SAT","TX ISSUE",
AQ1660="SPARE-ISSUE","SPARE-ISSUE",
AQ1660="Fiber CAmtel","TX ISSUE",
AQ1660="Fiber AOF","TX ISSUE",
AQ1660="Projet OCM (HUAWEI)","TRAVAUX-HUAWEI",
AQ1660="Projet OCM (NOKIA)","TRAVAUX -NOKIA",
AQ1660="ACCESS-ISSUE","ACCESS-ISSUE",
AQ1660="Projet OCM (ZTE, NOKIA, autres projets)","TRAVAUX OCM",
AQ1660="No root CAuse","No root cause",
AQ1660="ODU HS","TX ISSUE",
AQ1660="IP &amp; VLAN","TX ISSUE",
AQ1660="Warehouse HUAWEI","SPARE-ISSUE",
AQ1660="SPARE-HS","SPARE-ISSUE",
AQ1660="Power Telco","RAN ISSUE",AQ1660="no impacts","no impacts"
),"")</f>
        <v>No root cause</v>
      </c>
      <c r="AQ1660" s="126" t="s">
        <v>5344</v>
      </c>
      <c r="AR1660" s="48" t="str" cm="1">
        <f t="array" ref="AR1660">IFERROR(_xlfn.IFS(
AQ1660="MPR ISSUE","ACTIVE",
AQ1660="BSS Hardware Issue","ACTIVE",
AQ1660="Sites strategiques, MLL, Pylone, etc.","PASSIVE",
AQ1660="AKTIVCO DEFAUT GE &amp; POWER Cabinet","PASSIVE",
AQ1660="AKTIVCO Coupure ENEO &amp; Baisse de tension","PASSIVE",
AQ1660="Coupure ENEO &amp; Baisse de tension","PASSIVE",
AQ1660="Defaut GE &amp; POWER Cabinet","PASSIVE",
AQ1660="Sharing","PASSIVE",
AQ1660="Sites strategiques &amp; DataCenter","PASSIVE",
AQ1660="Exclu","Exclu",
AQ1660="SAT","ACTIVE",
AQ1660="SPARE-ISSUE","SPARE-ISSUE",
AQ1660="Fiber CAmtel","ACTIVE",
AQ1660="Fiber AOF","ACTIVE",
AQ1660="Projet OCM (HUAWEI)","PLANNED WORKS",
AQ1660="Projet OCM (NOKIA)","PLANNED WORKS",
AQ1660="ACCESS-ISSUE","ACCESS-ISSUE",
AQ1660="Projet OCM (ZTE, NOKIA, autres projets)","PLANNED WORKS",
AQ1660="No root CAuse","No root cause",
AQ1660="ODU HS","ACTIVE",
AQ1660="IP &amp; VLAN","ACTIVE",
AQ1660="Warehouse HUAWEI","SPARE-ISSUE",
AQ1660="SPARE-HS","SPARE-ISSUE",
AQ1660="Power Telco","ACTIVE", AQ1660="no impacts","no impacts"
),"")</f>
        <v>No root cause</v>
      </c>
      <c r="AS1660" s="92" t="s">
        <v>5537</v>
      </c>
      <c r="AT1660" s="98" t="s">
        <v>1777</v>
      </c>
      <c r="AV1660" s="17" t="s">
        <v>5537</v>
      </c>
      <c r="AW1660" s="7" t="s">
        <v>5537</v>
      </c>
      <c r="AX1660" s="6" t="s">
        <v>5537</v>
      </c>
      <c r="AY1660" s="7"/>
      <c r="AZ1660" s="3" t="s">
        <v>5537</v>
      </c>
      <c r="BA1660" s="18" t="s">
        <v>5537</v>
      </c>
      <c r="BB1660" s="18" t="s">
        <v>5537</v>
      </c>
      <c r="BC1660" s="18" t="s">
        <v>5537</v>
      </c>
      <c r="BD1660" s="18" t="s">
        <v>5537</v>
      </c>
      <c r="BE1660" s="18" t="s">
        <v>5537</v>
      </c>
      <c r="BF1660" s="18" t="s">
        <v>5537</v>
      </c>
      <c r="BG1660" s="18" t="s">
        <v>5537</v>
      </c>
      <c r="BH1660" s="18" t="s">
        <v>5537</v>
      </c>
      <c r="BI1660" s="18" t="s">
        <v>5537</v>
      </c>
      <c r="BJ1660" s="18" t="s">
        <v>5537</v>
      </c>
      <c r="BK1660" s="18" t="s">
        <v>5537</v>
      </c>
      <c r="BL1660" s="9" t="s">
        <v>5537</v>
      </c>
      <c r="BM1660" s="14" t="s">
        <v>5537</v>
      </c>
      <c r="BN1660" s="14" t="s">
        <v>5537</v>
      </c>
      <c r="BO1660" s="14" t="str">
        <f>_xlfn.XLOOKUP(B1660,'[4]cell downs 18042026 17h'!$B:$B,'[4]cell downs 18042026 17h'!$B:$B,"")</f>
        <v/>
      </c>
      <c r="BP1660" s="14" t="str">
        <f>_xlfn.XLOOKUP(B1660,'[5]Cells Huawei 19042026 15h'!$B:$B,'[5]Cells Huawei 19042026 15h'!$B:$B,"")</f>
        <v/>
      </c>
      <c r="BQ1660" s="9" t="str">
        <f>_xlfn.XLOOKUP(B1660,'[6]cells down 19042026 9H40'!$B:$B,'[6]cells down 19042026 9H40'!$B:$B,"")</f>
        <v/>
      </c>
      <c r="BR1660" s="9" t="s">
        <v>1777</v>
      </c>
      <c r="BS1660" s="9" t="s">
        <v>12</v>
      </c>
      <c r="BT1660" s="108"/>
    </row>
    <row r="1661" spans="1:72" s="9" customFormat="1" x14ac:dyDescent="0.35">
      <c r="A1661" s="1" t="s">
        <v>350</v>
      </c>
      <c r="B1661" s="8" t="s">
        <v>351</v>
      </c>
      <c r="C1661" s="3" t="str">
        <f>_xlfn.XLOOKUP(B1661,'[1]daily break down'!$D:$D,'[1]daily break down'!$E:$E,"")</f>
        <v>Douala</v>
      </c>
      <c r="D1661" s="1" t="s">
        <v>11</v>
      </c>
      <c r="E1661" s="1" t="s">
        <v>12</v>
      </c>
      <c r="F1661" s="3" t="s">
        <v>31</v>
      </c>
      <c r="G1661" s="1" t="s">
        <v>32</v>
      </c>
      <c r="H1661" s="34" t="str">
        <f>_xlfn.XLOOKUP(B1661,[2]CALCULATION!$B:$B,[2]CALCULATION!$H:$H,"")</f>
        <v>ZTE</v>
      </c>
      <c r="I1661" s="28">
        <v>0</v>
      </c>
      <c r="J1661" s="28">
        <v>0</v>
      </c>
      <c r="K1661" s="28">
        <v>0</v>
      </c>
      <c r="L1661" s="28">
        <v>0</v>
      </c>
      <c r="M1661" s="28">
        <v>0</v>
      </c>
      <c r="N1661" s="28">
        <v>0</v>
      </c>
      <c r="O1661" s="28">
        <v>2.6654881246914499</v>
      </c>
      <c r="P1661" s="28">
        <v>10.698157707750122</v>
      </c>
      <c r="Q1661" s="28">
        <v>52.750989490145024</v>
      </c>
      <c r="R1661" s="28">
        <v>0</v>
      </c>
      <c r="S1661" s="93">
        <v>0</v>
      </c>
      <c r="T1661" s="93">
        <f>_xlfn.XLOOKUP(B1661,'[3]Nur des jours'!$B:$B,'[3]Nur des jours'!$U:$U,"")</f>
        <v>0</v>
      </c>
      <c r="U1661" s="93">
        <v>0</v>
      </c>
      <c r="V1661" s="93">
        <v>0</v>
      </c>
      <c r="W1661" s="93">
        <v>0</v>
      </c>
      <c r="X1661" s="93">
        <v>0</v>
      </c>
      <c r="Y1661" s="93">
        <v>0</v>
      </c>
      <c r="Z1661" s="93">
        <v>1.0701046990439218E-3</v>
      </c>
      <c r="AA1661" s="93">
        <v>0</v>
      </c>
      <c r="AB1661" s="93">
        <v>0</v>
      </c>
      <c r="AC1661" s="93">
        <f>_xlfn.XLOOKUP(B1661,'[3]Nur des jours'!$B:$B,'[3]Nur des jours'!$N:$N,"")</f>
        <v>0</v>
      </c>
      <c r="AD1661" s="93">
        <v>0</v>
      </c>
      <c r="AE1661" s="93">
        <v>0</v>
      </c>
      <c r="AF1661" s="93">
        <v>0</v>
      </c>
      <c r="AG1661" s="93"/>
      <c r="AH1661" s="93">
        <v>0</v>
      </c>
      <c r="AI1661" s="93">
        <v>0</v>
      </c>
      <c r="AJ1661" s="93">
        <v>0</v>
      </c>
      <c r="AK1661" s="93">
        <v>0</v>
      </c>
      <c r="AL1661" s="93">
        <v>0</v>
      </c>
      <c r="AM1661" s="49" t="s">
        <v>5559</v>
      </c>
      <c r="AN1661" s="49"/>
      <c r="AO1661" s="48" t="str" cm="1">
        <f t="array" ref="AO1661">IFERROR(_xlfn.IFS(
AQ1661="MPR ISSUE","PDH",
AQ1661="BSS Hardware Issue","BSS",
AQ1661="Sites strategiques, MLL, Pylone, etc.","ENVTECH",
AQ1661="AKTIVCO DEFAUT GE &amp; POWER Cabinet","AKTIVCO",
AQ1661="AKTIVCO Coupure ENEO &amp; Baisse de tension","AKTIVCO GRID ONLY",
AQ1661="Coupure ENEO &amp; Baisse de tension","IHS GRID ONLY",
AQ1661="Defaut GE &amp; POWER Cabinet","IHS",
AQ1661="Sharing","Partners",
AQ1661="Sites strategiques &amp; DataCenter","SST &amp; DC",
AQ1661="Exclu","Exclu",
AQ1661="SAT","SAT",
AQ1661="SPARE-ISSUE","SPARE-ISSUE",
AQ1661="Fiber CAmtel","TRANS_FO_CAMTEL",
AQ1661="Fiber AOF","Fiber AOF",
AQ1661="Projet OCM (HUAWEI)","TRAVAUX-HUAWEI",
AQ1661="Projet OCM (NOKIA)","TRAVAUX-NOKIA",
AQ1661="ACCESS-ISSUE","ACCESS-ISSUE",
AQ1661="Projet OCM (ZTE, NOKIA, autres projets)","TRAVAUX OCM",
AQ1661="No root CAuse","No root cause",
AQ1661="ODU HS","PDH",
AQ1661="IP &amp; VLAN","PDH",
AQ1661="Warehouse HUAWEI","SPARE-ISSUE",
AQ1661="SPARE-HS","SPARE-ISSUE",
AQ1661="Power Telco","BSS",AQ1661="no impacts","no impacts"
),"")</f>
        <v>No root cause</v>
      </c>
      <c r="AP1661" s="48" t="str" cm="1">
        <f t="array" ref="AP1661">IFERROR(_xlfn.IFS(
AQ1661="MPR ISSUE","TX ISSUE",
AQ1661="BSS Hardware Issue","RAN ISSUE",
AQ1661="Sites strategiques, MLL, Pylone, etc.","ENVTECH",
AQ1661="AKTIVCO DEFAUT GE &amp; POWER Cabinet","POWER ISSUE",
AQ1661="AKTIVCO Coupure ENEO &amp; Baisse de tension","POWER ISSUE",
AQ1661="Coupure ENEO &amp; Baisse de tension","POWER ISSUE",
AQ1661="Defaut GE &amp; POWER Cabinet","POWER ISSUE",
AQ1661="Sharing","POWER ISSUE",
AQ1661="Sites strategiques &amp; DataCenter","POWER ISSUE",
AQ1661="Exclu","Exclu",
AQ1661="SAT","TX ISSUE",
AQ1661="SPARE-ISSUE","SPARE-ISSUE",
AQ1661="Fiber CAmtel","TX ISSUE",
AQ1661="Fiber AOF","TX ISSUE",
AQ1661="Projet OCM (HUAWEI)","TRAVAUX-HUAWEI",
AQ1661="Projet OCM (NOKIA)","TRAVAUX -NOKIA",
AQ1661="ACCESS-ISSUE","ACCESS-ISSUE",
AQ1661="Projet OCM (ZTE, NOKIA, autres projets)","TRAVAUX OCM",
AQ1661="No root CAuse","No root cause",
AQ1661="ODU HS","TX ISSUE",
AQ1661="IP &amp; VLAN","TX ISSUE",
AQ1661="Warehouse HUAWEI","SPARE-ISSUE",
AQ1661="SPARE-HS","SPARE-ISSUE",
AQ1661="Power Telco","RAN ISSUE",AQ1661="no impacts","no impacts"
),"")</f>
        <v>No root cause</v>
      </c>
      <c r="AQ1661" s="126" t="s">
        <v>5344</v>
      </c>
      <c r="AR1661" s="48" t="str" cm="1">
        <f t="array" ref="AR1661">IFERROR(_xlfn.IFS(
AQ1661="MPR ISSUE","ACTIVE",
AQ1661="BSS Hardware Issue","ACTIVE",
AQ1661="Sites strategiques, MLL, Pylone, etc.","PASSIVE",
AQ1661="AKTIVCO DEFAUT GE &amp; POWER Cabinet","PASSIVE",
AQ1661="AKTIVCO Coupure ENEO &amp; Baisse de tension","PASSIVE",
AQ1661="Coupure ENEO &amp; Baisse de tension","PASSIVE",
AQ1661="Defaut GE &amp; POWER Cabinet","PASSIVE",
AQ1661="Sharing","PASSIVE",
AQ1661="Sites strategiques &amp; DataCenter","PASSIVE",
AQ1661="Exclu","Exclu",
AQ1661="SAT","ACTIVE",
AQ1661="SPARE-ISSUE","SPARE-ISSUE",
AQ1661="Fiber CAmtel","ACTIVE",
AQ1661="Fiber AOF","ACTIVE",
AQ1661="Projet OCM (HUAWEI)","PLANNED WORKS",
AQ1661="Projet OCM (NOKIA)","PLANNED WORKS",
AQ1661="ACCESS-ISSUE","ACCESS-ISSUE",
AQ1661="Projet OCM (ZTE, NOKIA, autres projets)","PLANNED WORKS",
AQ1661="No root CAuse","No root cause",
AQ1661="ODU HS","ACTIVE",
AQ1661="IP &amp; VLAN","ACTIVE",
AQ1661="Warehouse HUAWEI","SPARE-ISSUE",
AQ1661="SPARE-HS","SPARE-ISSUE",
AQ1661="Power Telco","ACTIVE", AQ1661="no impacts","no impacts"
),"")</f>
        <v>No root cause</v>
      </c>
      <c r="AS1661" s="92" t="s">
        <v>5537</v>
      </c>
      <c r="AT1661" s="98" t="s">
        <v>351</v>
      </c>
      <c r="AV1661" s="17" t="s">
        <v>5537</v>
      </c>
      <c r="AW1661" s="7" t="s">
        <v>5537</v>
      </c>
      <c r="AX1661" s="6" t="s">
        <v>5537</v>
      </c>
      <c r="AY1661" s="7"/>
      <c r="AZ1661" s="3" t="s">
        <v>5537</v>
      </c>
      <c r="BA1661" s="18" t="s">
        <v>5537</v>
      </c>
      <c r="BB1661" s="18" t="s">
        <v>5537</v>
      </c>
      <c r="BC1661" s="18" t="s">
        <v>5537</v>
      </c>
      <c r="BD1661" s="18" t="s">
        <v>5537</v>
      </c>
      <c r="BE1661" s="18" t="s">
        <v>5537</v>
      </c>
      <c r="BF1661" s="18" t="s">
        <v>5537</v>
      </c>
      <c r="BG1661" s="18" t="s">
        <v>5537</v>
      </c>
      <c r="BH1661" s="18" t="s">
        <v>5537</v>
      </c>
      <c r="BI1661" s="18" t="s">
        <v>5537</v>
      </c>
      <c r="BJ1661" s="18" t="s">
        <v>5537</v>
      </c>
      <c r="BK1661" s="18" t="s">
        <v>5537</v>
      </c>
      <c r="BL1661" s="9" t="s">
        <v>5537</v>
      </c>
      <c r="BM1661" s="14" t="s">
        <v>5537</v>
      </c>
      <c r="BN1661" s="14" t="s">
        <v>5537</v>
      </c>
      <c r="BO1661" s="14" t="str">
        <f>_xlfn.XLOOKUP(B1661,'[4]cell downs 18042026 17h'!$B:$B,'[4]cell downs 18042026 17h'!$B:$B,"")</f>
        <v/>
      </c>
      <c r="BP1661" s="14" t="str">
        <f>_xlfn.XLOOKUP(B1661,'[5]Cells Huawei 19042026 15h'!$B:$B,'[5]Cells Huawei 19042026 15h'!$B:$B,"")</f>
        <v/>
      </c>
      <c r="BQ1661" s="9" t="str">
        <f>_xlfn.XLOOKUP(B1661,'[6]cells down 19042026 9H40'!$B:$B,'[6]cells down 19042026 9H40'!$B:$B,"")</f>
        <v/>
      </c>
      <c r="BR1661" s="9" t="s">
        <v>351</v>
      </c>
      <c r="BS1661" s="9" t="s">
        <v>5537</v>
      </c>
      <c r="BT1661" s="108"/>
    </row>
    <row r="1662" spans="1:72" s="9" customFormat="1" x14ac:dyDescent="0.35">
      <c r="A1662" s="1" t="s">
        <v>2490</v>
      </c>
      <c r="B1662" s="8" t="s">
        <v>2491</v>
      </c>
      <c r="C1662" s="3" t="str">
        <f>_xlfn.XLOOKUP(B1662,'[1]daily break down'!$D:$D,'[1]daily break down'!$E:$E,"")</f>
        <v>Douala</v>
      </c>
      <c r="D1662" s="1" t="s">
        <v>11</v>
      </c>
      <c r="E1662" s="1" t="s">
        <v>12</v>
      </c>
      <c r="F1662" s="3" t="s">
        <v>31</v>
      </c>
      <c r="G1662" s="1" t="s">
        <v>32</v>
      </c>
      <c r="H1662" s="34" t="str">
        <f>_xlfn.XLOOKUP(B1662,[2]CALCULATION!$B:$B,[2]CALCULATION!$H:$H,"")</f>
        <v>ZTE</v>
      </c>
      <c r="I1662" s="28">
        <v>0</v>
      </c>
      <c r="J1662" s="28">
        <v>0</v>
      </c>
      <c r="K1662" s="28">
        <v>0</v>
      </c>
      <c r="L1662" s="28">
        <v>0</v>
      </c>
      <c r="M1662" s="28">
        <v>0</v>
      </c>
      <c r="N1662" s="28">
        <v>0</v>
      </c>
      <c r="O1662" s="28">
        <v>0</v>
      </c>
      <c r="P1662" s="28">
        <v>3.6937517300025968</v>
      </c>
      <c r="Q1662" s="28">
        <v>0</v>
      </c>
      <c r="R1662" s="28">
        <v>0</v>
      </c>
      <c r="S1662" s="93">
        <v>0</v>
      </c>
      <c r="T1662" s="93">
        <f>_xlfn.XLOOKUP(B1662,'[3]Nur des jours'!$B:$B,'[3]Nur des jours'!$U:$U,"")</f>
        <v>0</v>
      </c>
      <c r="U1662" s="93">
        <v>0</v>
      </c>
      <c r="V1662" s="93">
        <v>0</v>
      </c>
      <c r="W1662" s="93">
        <v>0</v>
      </c>
      <c r="X1662" s="93">
        <v>0</v>
      </c>
      <c r="Y1662" s="93">
        <v>0</v>
      </c>
      <c r="Z1662" s="93">
        <v>0</v>
      </c>
      <c r="AA1662" s="93">
        <v>0</v>
      </c>
      <c r="AB1662" s="93">
        <v>0</v>
      </c>
      <c r="AC1662" s="93">
        <f>_xlfn.XLOOKUP(B1662,'[3]Nur des jours'!$B:$B,'[3]Nur des jours'!$N:$N,"")</f>
        <v>0</v>
      </c>
      <c r="AD1662" s="93">
        <v>0</v>
      </c>
      <c r="AE1662" s="93">
        <v>0</v>
      </c>
      <c r="AF1662" s="93">
        <v>0</v>
      </c>
      <c r="AG1662" s="93"/>
      <c r="AH1662" s="93">
        <v>0</v>
      </c>
      <c r="AI1662" s="93">
        <v>0</v>
      </c>
      <c r="AJ1662" s="93">
        <v>0</v>
      </c>
      <c r="AK1662" s="93">
        <v>0</v>
      </c>
      <c r="AL1662" s="93">
        <v>0</v>
      </c>
      <c r="AM1662" s="49" t="s">
        <v>5559</v>
      </c>
      <c r="AN1662" s="49"/>
      <c r="AO1662" s="48" t="str" cm="1">
        <f t="array" ref="AO1662">IFERROR(_xlfn.IFS(
AQ1662="MPR ISSUE","PDH",
AQ1662="BSS Hardware Issue","BSS",
AQ1662="Sites strategiques, MLL, Pylone, etc.","ENVTECH",
AQ1662="AKTIVCO DEFAUT GE &amp; POWER Cabinet","AKTIVCO",
AQ1662="AKTIVCO Coupure ENEO &amp; Baisse de tension","AKTIVCO GRID ONLY",
AQ1662="Coupure ENEO &amp; Baisse de tension","IHS GRID ONLY",
AQ1662="Defaut GE &amp; POWER Cabinet","IHS",
AQ1662="Sharing","Partners",
AQ1662="Sites strategiques &amp; DataCenter","SST &amp; DC",
AQ1662="Exclu","Exclu",
AQ1662="SAT","SAT",
AQ1662="SPARE-ISSUE","SPARE-ISSUE",
AQ1662="Fiber CAmtel","TRANS_FO_CAMTEL",
AQ1662="Fiber AOF","Fiber AOF",
AQ1662="Projet OCM (HUAWEI)","TRAVAUX-HUAWEI",
AQ1662="Projet OCM (NOKIA)","TRAVAUX-NOKIA",
AQ1662="ACCESS-ISSUE","ACCESS-ISSUE",
AQ1662="Projet OCM (ZTE, NOKIA, autres projets)","TRAVAUX OCM",
AQ1662="No root CAuse","No root cause",
AQ1662="ODU HS","PDH",
AQ1662="IP &amp; VLAN","PDH",
AQ1662="Warehouse HUAWEI","SPARE-ISSUE",
AQ1662="SPARE-HS","SPARE-ISSUE",
AQ1662="Power Telco","BSS",AQ1662="no impacts","no impacts"
),"")</f>
        <v>No root cause</v>
      </c>
      <c r="AP1662" s="48" t="str" cm="1">
        <f t="array" ref="AP1662">IFERROR(_xlfn.IFS(
AQ1662="MPR ISSUE","TX ISSUE",
AQ1662="BSS Hardware Issue","RAN ISSUE",
AQ1662="Sites strategiques, MLL, Pylone, etc.","ENVTECH",
AQ1662="AKTIVCO DEFAUT GE &amp; POWER Cabinet","POWER ISSUE",
AQ1662="AKTIVCO Coupure ENEO &amp; Baisse de tension","POWER ISSUE",
AQ1662="Coupure ENEO &amp; Baisse de tension","POWER ISSUE",
AQ1662="Defaut GE &amp; POWER Cabinet","POWER ISSUE",
AQ1662="Sharing","POWER ISSUE",
AQ1662="Sites strategiques &amp; DataCenter","POWER ISSUE",
AQ1662="Exclu","Exclu",
AQ1662="SAT","TX ISSUE",
AQ1662="SPARE-ISSUE","SPARE-ISSUE",
AQ1662="Fiber CAmtel","TX ISSUE",
AQ1662="Fiber AOF","TX ISSUE",
AQ1662="Projet OCM (HUAWEI)","TRAVAUX-HUAWEI",
AQ1662="Projet OCM (NOKIA)","TRAVAUX -NOKIA",
AQ1662="ACCESS-ISSUE","ACCESS-ISSUE",
AQ1662="Projet OCM (ZTE, NOKIA, autres projets)","TRAVAUX OCM",
AQ1662="No root CAuse","No root cause",
AQ1662="ODU HS","TX ISSUE",
AQ1662="IP &amp; VLAN","TX ISSUE",
AQ1662="Warehouse HUAWEI","SPARE-ISSUE",
AQ1662="SPARE-HS","SPARE-ISSUE",
AQ1662="Power Telco","RAN ISSUE",AQ1662="no impacts","no impacts"
),"")</f>
        <v>No root cause</v>
      </c>
      <c r="AQ1662" s="126" t="s">
        <v>5344</v>
      </c>
      <c r="AR1662" s="48" t="str" cm="1">
        <f t="array" ref="AR1662">IFERROR(_xlfn.IFS(
AQ1662="MPR ISSUE","ACTIVE",
AQ1662="BSS Hardware Issue","ACTIVE",
AQ1662="Sites strategiques, MLL, Pylone, etc.","PASSIVE",
AQ1662="AKTIVCO DEFAUT GE &amp; POWER Cabinet","PASSIVE",
AQ1662="AKTIVCO Coupure ENEO &amp; Baisse de tension","PASSIVE",
AQ1662="Coupure ENEO &amp; Baisse de tension","PASSIVE",
AQ1662="Defaut GE &amp; POWER Cabinet","PASSIVE",
AQ1662="Sharing","PASSIVE",
AQ1662="Sites strategiques &amp; DataCenter","PASSIVE",
AQ1662="Exclu","Exclu",
AQ1662="SAT","ACTIVE",
AQ1662="SPARE-ISSUE","SPARE-ISSUE",
AQ1662="Fiber CAmtel","ACTIVE",
AQ1662="Fiber AOF","ACTIVE",
AQ1662="Projet OCM (HUAWEI)","PLANNED WORKS",
AQ1662="Projet OCM (NOKIA)","PLANNED WORKS",
AQ1662="ACCESS-ISSUE","ACCESS-ISSUE",
AQ1662="Projet OCM (ZTE, NOKIA, autres projets)","PLANNED WORKS",
AQ1662="No root CAuse","No root cause",
AQ1662="ODU HS","ACTIVE",
AQ1662="IP &amp; VLAN","ACTIVE",
AQ1662="Warehouse HUAWEI","SPARE-ISSUE",
AQ1662="SPARE-HS","SPARE-ISSUE",
AQ1662="Power Telco","ACTIVE", AQ1662="no impacts","no impacts"
),"")</f>
        <v>No root cause</v>
      </c>
      <c r="AS1662" s="92" t="s">
        <v>5537</v>
      </c>
      <c r="AT1662" s="98" t="s">
        <v>2491</v>
      </c>
      <c r="AV1662" s="17" t="s">
        <v>5537</v>
      </c>
      <c r="AW1662" s="7" t="s">
        <v>5537</v>
      </c>
      <c r="AX1662" s="6" t="s">
        <v>5537</v>
      </c>
      <c r="AY1662" s="7"/>
      <c r="AZ1662" s="3" t="s">
        <v>5537</v>
      </c>
      <c r="BA1662" s="18" t="s">
        <v>5537</v>
      </c>
      <c r="BB1662" s="18" t="s">
        <v>5537</v>
      </c>
      <c r="BC1662" s="18" t="s">
        <v>5537</v>
      </c>
      <c r="BD1662" s="18" t="s">
        <v>5537</v>
      </c>
      <c r="BE1662" s="18" t="s">
        <v>5537</v>
      </c>
      <c r="BF1662" s="18" t="s">
        <v>5537</v>
      </c>
      <c r="BG1662" s="18" t="s">
        <v>5537</v>
      </c>
      <c r="BH1662" s="18" t="s">
        <v>5537</v>
      </c>
      <c r="BI1662" s="18" t="s">
        <v>5537</v>
      </c>
      <c r="BJ1662" s="18" t="s">
        <v>5537</v>
      </c>
      <c r="BK1662" s="18" t="s">
        <v>5537</v>
      </c>
      <c r="BL1662" s="9" t="s">
        <v>5537</v>
      </c>
      <c r="BM1662" s="14" t="s">
        <v>5537</v>
      </c>
      <c r="BN1662" s="14" t="s">
        <v>5537</v>
      </c>
      <c r="BO1662" s="14" t="str">
        <f>_xlfn.XLOOKUP(B1662,'[4]cell downs 18042026 17h'!$B:$B,'[4]cell downs 18042026 17h'!$B:$B,"")</f>
        <v/>
      </c>
      <c r="BP1662" s="14" t="str">
        <f>_xlfn.XLOOKUP(B1662,'[5]Cells Huawei 19042026 15h'!$B:$B,'[5]Cells Huawei 19042026 15h'!$B:$B,"")</f>
        <v/>
      </c>
      <c r="BQ1662" s="9" t="str">
        <f>_xlfn.XLOOKUP(B1662,'[6]cells down 19042026 9H40'!$B:$B,'[6]cells down 19042026 9H40'!$B:$B,"")</f>
        <v/>
      </c>
      <c r="BR1662" s="9" t="s">
        <v>2491</v>
      </c>
      <c r="BS1662" s="9" t="s">
        <v>302</v>
      </c>
      <c r="BT1662" s="108"/>
    </row>
    <row r="1663" spans="1:72" s="9" customFormat="1" x14ac:dyDescent="0.35">
      <c r="A1663" s="1" t="s">
        <v>2532</v>
      </c>
      <c r="B1663" s="8" t="s">
        <v>2533</v>
      </c>
      <c r="C1663" s="3" t="str">
        <f>_xlfn.XLOOKUP(B1663,'[1]daily break down'!$D:$D,'[1]daily break down'!$E:$E,"")</f>
        <v>Douala</v>
      </c>
      <c r="D1663" s="1" t="s">
        <v>11</v>
      </c>
      <c r="E1663" s="1" t="s">
        <v>12</v>
      </c>
      <c r="F1663" s="3" t="s">
        <v>31</v>
      </c>
      <c r="G1663" s="1" t="s">
        <v>32</v>
      </c>
      <c r="H1663" s="34" t="str">
        <f>_xlfn.XLOOKUP(B1663,[2]CALCULATION!$B:$B,[2]CALCULATION!$H:$H,"")</f>
        <v>ZTE</v>
      </c>
      <c r="I1663" s="28">
        <v>0</v>
      </c>
      <c r="J1663" s="28">
        <v>0</v>
      </c>
      <c r="K1663" s="28">
        <v>0</v>
      </c>
      <c r="L1663" s="28">
        <v>0</v>
      </c>
      <c r="M1663" s="28">
        <v>4.7833680047256112E-2</v>
      </c>
      <c r="N1663" s="28">
        <v>0.68549123512911292</v>
      </c>
      <c r="O1663" s="28">
        <v>0</v>
      </c>
      <c r="P1663" s="28">
        <v>3.4248522542112192</v>
      </c>
      <c r="Q1663" s="28">
        <v>0.34776619211090154</v>
      </c>
      <c r="R1663" s="28">
        <v>0</v>
      </c>
      <c r="S1663" s="93">
        <v>0</v>
      </c>
      <c r="T1663" s="93">
        <f>_xlfn.XLOOKUP(B1663,'[3]Nur des jours'!$B:$B,'[3]Nur des jours'!$U:$U,"")</f>
        <v>0</v>
      </c>
      <c r="U1663" s="93">
        <v>0</v>
      </c>
      <c r="V1663" s="93">
        <v>0</v>
      </c>
      <c r="W1663" s="93">
        <v>0</v>
      </c>
      <c r="X1663" s="93">
        <v>0</v>
      </c>
      <c r="Y1663" s="93">
        <v>0</v>
      </c>
      <c r="Z1663" s="93">
        <v>0</v>
      </c>
      <c r="AA1663" s="93">
        <v>0</v>
      </c>
      <c r="AB1663" s="93">
        <v>0</v>
      </c>
      <c r="AC1663" s="93">
        <f>_xlfn.XLOOKUP(B1663,'[3]Nur des jours'!$B:$B,'[3]Nur des jours'!$N:$N,"")</f>
        <v>0</v>
      </c>
      <c r="AD1663" s="93">
        <v>0</v>
      </c>
      <c r="AE1663" s="93">
        <v>0</v>
      </c>
      <c r="AF1663" s="93">
        <v>0</v>
      </c>
      <c r="AG1663" s="93"/>
      <c r="AH1663" s="93">
        <v>0</v>
      </c>
      <c r="AI1663" s="93">
        <v>0</v>
      </c>
      <c r="AJ1663" s="93">
        <v>0</v>
      </c>
      <c r="AK1663" s="93">
        <v>0</v>
      </c>
      <c r="AL1663" s="93">
        <v>0</v>
      </c>
      <c r="AM1663" s="49" t="s">
        <v>5559</v>
      </c>
      <c r="AN1663" s="49"/>
      <c r="AO1663" s="48" t="str" cm="1">
        <f t="array" ref="AO1663">IFERROR(_xlfn.IFS(
AQ1663="MPR ISSUE","PDH",
AQ1663="BSS Hardware Issue","BSS",
AQ1663="Sites strategiques, MLL, Pylone, etc.","ENVTECH",
AQ1663="AKTIVCO DEFAUT GE &amp; POWER Cabinet","AKTIVCO",
AQ1663="AKTIVCO Coupure ENEO &amp; Baisse de tension","AKTIVCO GRID ONLY",
AQ1663="Coupure ENEO &amp; Baisse de tension","IHS GRID ONLY",
AQ1663="Defaut GE &amp; POWER Cabinet","IHS",
AQ1663="Sharing","Partners",
AQ1663="Sites strategiques &amp; DataCenter","SST &amp; DC",
AQ1663="Exclu","Exclu",
AQ1663="SAT","SAT",
AQ1663="SPARE-ISSUE","SPARE-ISSUE",
AQ1663="Fiber CAmtel","TRANS_FO_CAMTEL",
AQ1663="Fiber AOF","Fiber AOF",
AQ1663="Projet OCM (HUAWEI)","TRAVAUX-HUAWEI",
AQ1663="Projet OCM (NOKIA)","TRAVAUX-NOKIA",
AQ1663="ACCESS-ISSUE","ACCESS-ISSUE",
AQ1663="Projet OCM (ZTE, NOKIA, autres projets)","TRAVAUX OCM",
AQ1663="No root CAuse","No root cause",
AQ1663="ODU HS","PDH",
AQ1663="IP &amp; VLAN","PDH",
AQ1663="Warehouse HUAWEI","SPARE-ISSUE",
AQ1663="SPARE-HS","SPARE-ISSUE",
AQ1663="Power Telco","BSS",AQ1663="no impacts","no impacts"
),"")</f>
        <v>No root cause</v>
      </c>
      <c r="AP1663" s="48" t="str" cm="1">
        <f t="array" ref="AP1663">IFERROR(_xlfn.IFS(
AQ1663="MPR ISSUE","TX ISSUE",
AQ1663="BSS Hardware Issue","RAN ISSUE",
AQ1663="Sites strategiques, MLL, Pylone, etc.","ENVTECH",
AQ1663="AKTIVCO DEFAUT GE &amp; POWER Cabinet","POWER ISSUE",
AQ1663="AKTIVCO Coupure ENEO &amp; Baisse de tension","POWER ISSUE",
AQ1663="Coupure ENEO &amp; Baisse de tension","POWER ISSUE",
AQ1663="Defaut GE &amp; POWER Cabinet","POWER ISSUE",
AQ1663="Sharing","POWER ISSUE",
AQ1663="Sites strategiques &amp; DataCenter","POWER ISSUE",
AQ1663="Exclu","Exclu",
AQ1663="SAT","TX ISSUE",
AQ1663="SPARE-ISSUE","SPARE-ISSUE",
AQ1663="Fiber CAmtel","TX ISSUE",
AQ1663="Fiber AOF","TX ISSUE",
AQ1663="Projet OCM (HUAWEI)","TRAVAUX-HUAWEI",
AQ1663="Projet OCM (NOKIA)","TRAVAUX -NOKIA",
AQ1663="ACCESS-ISSUE","ACCESS-ISSUE",
AQ1663="Projet OCM (ZTE, NOKIA, autres projets)","TRAVAUX OCM",
AQ1663="No root CAuse","No root cause",
AQ1663="ODU HS","TX ISSUE",
AQ1663="IP &amp; VLAN","TX ISSUE",
AQ1663="Warehouse HUAWEI","SPARE-ISSUE",
AQ1663="SPARE-HS","SPARE-ISSUE",
AQ1663="Power Telco","RAN ISSUE",AQ1663="no impacts","no impacts"
),"")</f>
        <v>No root cause</v>
      </c>
      <c r="AQ1663" s="126" t="s">
        <v>5344</v>
      </c>
      <c r="AR1663" s="48" t="str" cm="1">
        <f t="array" ref="AR1663">IFERROR(_xlfn.IFS(
AQ1663="MPR ISSUE","ACTIVE",
AQ1663="BSS Hardware Issue","ACTIVE",
AQ1663="Sites strategiques, MLL, Pylone, etc.","PASSIVE",
AQ1663="AKTIVCO DEFAUT GE &amp; POWER Cabinet","PASSIVE",
AQ1663="AKTIVCO Coupure ENEO &amp; Baisse de tension","PASSIVE",
AQ1663="Coupure ENEO &amp; Baisse de tension","PASSIVE",
AQ1663="Defaut GE &amp; POWER Cabinet","PASSIVE",
AQ1663="Sharing","PASSIVE",
AQ1663="Sites strategiques &amp; DataCenter","PASSIVE",
AQ1663="Exclu","Exclu",
AQ1663="SAT","ACTIVE",
AQ1663="SPARE-ISSUE","SPARE-ISSUE",
AQ1663="Fiber CAmtel","ACTIVE",
AQ1663="Fiber AOF","ACTIVE",
AQ1663="Projet OCM (HUAWEI)","PLANNED WORKS",
AQ1663="Projet OCM (NOKIA)","PLANNED WORKS",
AQ1663="ACCESS-ISSUE","ACCESS-ISSUE",
AQ1663="Projet OCM (ZTE, NOKIA, autres projets)","PLANNED WORKS",
AQ1663="No root CAuse","No root cause",
AQ1663="ODU HS","ACTIVE",
AQ1663="IP &amp; VLAN","ACTIVE",
AQ1663="Warehouse HUAWEI","SPARE-ISSUE",
AQ1663="SPARE-HS","SPARE-ISSUE",
AQ1663="Power Telco","ACTIVE", AQ1663="no impacts","no impacts"
),"")</f>
        <v>No root cause</v>
      </c>
      <c r="AS1663" s="92" t="s">
        <v>5537</v>
      </c>
      <c r="AT1663" s="98" t="s">
        <v>2533</v>
      </c>
      <c r="AV1663" s="17" t="s">
        <v>5537</v>
      </c>
      <c r="AW1663" s="7" t="s">
        <v>5537</v>
      </c>
      <c r="AX1663" s="6" t="s">
        <v>5537</v>
      </c>
      <c r="AY1663" s="7"/>
      <c r="AZ1663" s="3" t="s">
        <v>5537</v>
      </c>
      <c r="BA1663" s="18" t="s">
        <v>5537</v>
      </c>
      <c r="BB1663" s="18" t="s">
        <v>5537</v>
      </c>
      <c r="BC1663" s="18" t="s">
        <v>5537</v>
      </c>
      <c r="BD1663" s="18" t="s">
        <v>5537</v>
      </c>
      <c r="BE1663" s="18" t="s">
        <v>5537</v>
      </c>
      <c r="BF1663" s="18" t="s">
        <v>5537</v>
      </c>
      <c r="BG1663" s="18" t="s">
        <v>5537</v>
      </c>
      <c r="BH1663" s="18" t="s">
        <v>5537</v>
      </c>
      <c r="BI1663" s="18" t="s">
        <v>5537</v>
      </c>
      <c r="BJ1663" s="18" t="s">
        <v>5537</v>
      </c>
      <c r="BK1663" s="18" t="s">
        <v>5537</v>
      </c>
      <c r="BL1663" s="9" t="s">
        <v>5537</v>
      </c>
      <c r="BM1663" s="14" t="s">
        <v>5537</v>
      </c>
      <c r="BN1663" s="14" t="s">
        <v>5537</v>
      </c>
      <c r="BO1663" s="14" t="str">
        <f>_xlfn.XLOOKUP(B1663,'[4]cell downs 18042026 17h'!$B:$B,'[4]cell downs 18042026 17h'!$B:$B,"")</f>
        <v/>
      </c>
      <c r="BP1663" s="14" t="str">
        <f>_xlfn.XLOOKUP(B1663,'[5]Cells Huawei 19042026 15h'!$B:$B,'[5]Cells Huawei 19042026 15h'!$B:$B,"")</f>
        <v/>
      </c>
      <c r="BQ1663" s="9" t="str">
        <f>_xlfn.XLOOKUP(B1663,'[6]cells down 19042026 9H40'!$B:$B,'[6]cells down 19042026 9H40'!$B:$B,"")</f>
        <v/>
      </c>
      <c r="BR1663" s="9" t="s">
        <v>2533</v>
      </c>
      <c r="BS1663" s="9" t="s">
        <v>5537</v>
      </c>
      <c r="BT1663" s="108"/>
    </row>
    <row r="1664" spans="1:72" s="9" customFormat="1" x14ac:dyDescent="0.35">
      <c r="A1664" s="1" t="s">
        <v>2292</v>
      </c>
      <c r="B1664" s="8" t="s">
        <v>2293</v>
      </c>
      <c r="C1664" s="3" t="str">
        <f>_xlfn.XLOOKUP(B1664,'[1]daily break down'!$D:$D,'[1]daily break down'!$E:$E,"")</f>
        <v>Douala</v>
      </c>
      <c r="D1664" s="1" t="s">
        <v>11</v>
      </c>
      <c r="E1664" s="1" t="s">
        <v>12</v>
      </c>
      <c r="F1664" s="3" t="s">
        <v>31</v>
      </c>
      <c r="G1664" s="1" t="s">
        <v>32</v>
      </c>
      <c r="H1664" s="34" t="str">
        <f>_xlfn.XLOOKUP(B1664,[2]CALCULATION!$B:$B,[2]CALCULATION!$H:$H,"")</f>
        <v>ZTE</v>
      </c>
      <c r="I1664" s="28">
        <v>0</v>
      </c>
      <c r="J1664" s="28">
        <v>0</v>
      </c>
      <c r="K1664" s="28">
        <v>0</v>
      </c>
      <c r="L1664" s="28">
        <v>0</v>
      </c>
      <c r="M1664" s="28">
        <v>0</v>
      </c>
      <c r="N1664" s="28">
        <v>0</v>
      </c>
      <c r="O1664" s="28">
        <v>0</v>
      </c>
      <c r="P1664" s="28">
        <v>2.8809893760005476</v>
      </c>
      <c r="Q1664" s="28">
        <v>0</v>
      </c>
      <c r="R1664" s="28">
        <v>0</v>
      </c>
      <c r="S1664" s="93">
        <v>0</v>
      </c>
      <c r="T1664" s="93">
        <f>_xlfn.XLOOKUP(B1664,'[3]Nur des jours'!$B:$B,'[3]Nur des jours'!$U:$U,"")</f>
        <v>0</v>
      </c>
      <c r="U1664" s="93">
        <v>0</v>
      </c>
      <c r="V1664" s="93">
        <v>0</v>
      </c>
      <c r="W1664" s="93">
        <v>0</v>
      </c>
      <c r="X1664" s="93">
        <v>0</v>
      </c>
      <c r="Y1664" s="93">
        <v>0</v>
      </c>
      <c r="Z1664" s="93">
        <v>0</v>
      </c>
      <c r="AA1664" s="93">
        <v>0</v>
      </c>
      <c r="AB1664" s="93">
        <v>0</v>
      </c>
      <c r="AC1664" s="93">
        <f>_xlfn.XLOOKUP(B1664,'[3]Nur des jours'!$B:$B,'[3]Nur des jours'!$N:$N,"")</f>
        <v>0</v>
      </c>
      <c r="AD1664" s="93">
        <v>0</v>
      </c>
      <c r="AE1664" s="93">
        <v>0</v>
      </c>
      <c r="AF1664" s="93">
        <v>0</v>
      </c>
      <c r="AG1664" s="93"/>
      <c r="AH1664" s="93">
        <v>0</v>
      </c>
      <c r="AI1664" s="93">
        <v>0</v>
      </c>
      <c r="AJ1664" s="93">
        <v>0</v>
      </c>
      <c r="AK1664" s="93">
        <v>0</v>
      </c>
      <c r="AL1664" s="93">
        <v>0</v>
      </c>
      <c r="AM1664" s="49" t="s">
        <v>5559</v>
      </c>
      <c r="AN1664" s="49"/>
      <c r="AO1664" s="48" t="str" cm="1">
        <f t="array" ref="AO1664">IFERROR(_xlfn.IFS(
AQ1664="MPR ISSUE","PDH",
AQ1664="BSS Hardware Issue","BSS",
AQ1664="Sites strategiques, MLL, Pylone, etc.","ENVTECH",
AQ1664="AKTIVCO DEFAUT GE &amp; POWER Cabinet","AKTIVCO",
AQ1664="AKTIVCO Coupure ENEO &amp; Baisse de tension","AKTIVCO GRID ONLY",
AQ1664="Coupure ENEO &amp; Baisse de tension","IHS GRID ONLY",
AQ1664="Defaut GE &amp; POWER Cabinet","IHS",
AQ1664="Sharing","Partners",
AQ1664="Sites strategiques &amp; DataCenter","SST &amp; DC",
AQ1664="Exclu","Exclu",
AQ1664="SAT","SAT",
AQ1664="SPARE-ISSUE","SPARE-ISSUE",
AQ1664="Fiber CAmtel","TRANS_FO_CAMTEL",
AQ1664="Fiber AOF","Fiber AOF",
AQ1664="Projet OCM (HUAWEI)","TRAVAUX-HUAWEI",
AQ1664="Projet OCM (NOKIA)","TRAVAUX-NOKIA",
AQ1664="ACCESS-ISSUE","ACCESS-ISSUE",
AQ1664="Projet OCM (ZTE, NOKIA, autres projets)","TRAVAUX OCM",
AQ1664="No root CAuse","No root cause",
AQ1664="ODU HS","PDH",
AQ1664="IP &amp; VLAN","PDH",
AQ1664="Warehouse HUAWEI","SPARE-ISSUE",
AQ1664="SPARE-HS","SPARE-ISSUE",
AQ1664="Power Telco","BSS",AQ1664="no impacts","no impacts"
),"")</f>
        <v>No root cause</v>
      </c>
      <c r="AP1664" s="48" t="str" cm="1">
        <f t="array" ref="AP1664">IFERROR(_xlfn.IFS(
AQ1664="MPR ISSUE","TX ISSUE",
AQ1664="BSS Hardware Issue","RAN ISSUE",
AQ1664="Sites strategiques, MLL, Pylone, etc.","ENVTECH",
AQ1664="AKTIVCO DEFAUT GE &amp; POWER Cabinet","POWER ISSUE",
AQ1664="AKTIVCO Coupure ENEO &amp; Baisse de tension","POWER ISSUE",
AQ1664="Coupure ENEO &amp; Baisse de tension","POWER ISSUE",
AQ1664="Defaut GE &amp; POWER Cabinet","POWER ISSUE",
AQ1664="Sharing","POWER ISSUE",
AQ1664="Sites strategiques &amp; DataCenter","POWER ISSUE",
AQ1664="Exclu","Exclu",
AQ1664="SAT","TX ISSUE",
AQ1664="SPARE-ISSUE","SPARE-ISSUE",
AQ1664="Fiber CAmtel","TX ISSUE",
AQ1664="Fiber AOF","TX ISSUE",
AQ1664="Projet OCM (HUAWEI)","TRAVAUX-HUAWEI",
AQ1664="Projet OCM (NOKIA)","TRAVAUX -NOKIA",
AQ1664="ACCESS-ISSUE","ACCESS-ISSUE",
AQ1664="Projet OCM (ZTE, NOKIA, autres projets)","TRAVAUX OCM",
AQ1664="No root CAuse","No root cause",
AQ1664="ODU HS","TX ISSUE",
AQ1664="IP &amp; VLAN","TX ISSUE",
AQ1664="Warehouse HUAWEI","SPARE-ISSUE",
AQ1664="SPARE-HS","SPARE-ISSUE",
AQ1664="Power Telco","RAN ISSUE",AQ1664="no impacts","no impacts"
),"")</f>
        <v>No root cause</v>
      </c>
      <c r="AQ1664" s="126" t="s">
        <v>5344</v>
      </c>
      <c r="AR1664" s="48" t="str" cm="1">
        <f t="array" ref="AR1664">IFERROR(_xlfn.IFS(
AQ1664="MPR ISSUE","ACTIVE",
AQ1664="BSS Hardware Issue","ACTIVE",
AQ1664="Sites strategiques, MLL, Pylone, etc.","PASSIVE",
AQ1664="AKTIVCO DEFAUT GE &amp; POWER Cabinet","PASSIVE",
AQ1664="AKTIVCO Coupure ENEO &amp; Baisse de tension","PASSIVE",
AQ1664="Coupure ENEO &amp; Baisse de tension","PASSIVE",
AQ1664="Defaut GE &amp; POWER Cabinet","PASSIVE",
AQ1664="Sharing","PASSIVE",
AQ1664="Sites strategiques &amp; DataCenter","PASSIVE",
AQ1664="Exclu","Exclu",
AQ1664="SAT","ACTIVE",
AQ1664="SPARE-ISSUE","SPARE-ISSUE",
AQ1664="Fiber CAmtel","ACTIVE",
AQ1664="Fiber AOF","ACTIVE",
AQ1664="Projet OCM (HUAWEI)","PLANNED WORKS",
AQ1664="Projet OCM (NOKIA)","PLANNED WORKS",
AQ1664="ACCESS-ISSUE","ACCESS-ISSUE",
AQ1664="Projet OCM (ZTE, NOKIA, autres projets)","PLANNED WORKS",
AQ1664="No root CAuse","No root cause",
AQ1664="ODU HS","ACTIVE",
AQ1664="IP &amp; VLAN","ACTIVE",
AQ1664="Warehouse HUAWEI","SPARE-ISSUE",
AQ1664="SPARE-HS","SPARE-ISSUE",
AQ1664="Power Telco","ACTIVE", AQ1664="no impacts","no impacts"
),"")</f>
        <v>No root cause</v>
      </c>
      <c r="AS1664" s="92" t="s">
        <v>5537</v>
      </c>
      <c r="AT1664" s="98" t="s">
        <v>2293</v>
      </c>
      <c r="AV1664" s="17" t="s">
        <v>5537</v>
      </c>
      <c r="AW1664" s="7" t="s">
        <v>5537</v>
      </c>
      <c r="AX1664" s="6" t="s">
        <v>5537</v>
      </c>
      <c r="AY1664" s="7"/>
      <c r="AZ1664" s="3" t="s">
        <v>5537</v>
      </c>
      <c r="BA1664" s="18" t="s">
        <v>5537</v>
      </c>
      <c r="BB1664" s="18" t="s">
        <v>5537</v>
      </c>
      <c r="BC1664" s="18" t="s">
        <v>5537</v>
      </c>
      <c r="BD1664" s="18" t="s">
        <v>5537</v>
      </c>
      <c r="BE1664" s="18" t="s">
        <v>5537</v>
      </c>
      <c r="BF1664" s="18" t="s">
        <v>5537</v>
      </c>
      <c r="BG1664" s="18" t="s">
        <v>5537</v>
      </c>
      <c r="BH1664" s="18" t="s">
        <v>5537</v>
      </c>
      <c r="BI1664" s="18" t="s">
        <v>5537</v>
      </c>
      <c r="BJ1664" s="18" t="s">
        <v>5537</v>
      </c>
      <c r="BK1664" s="18" t="s">
        <v>5537</v>
      </c>
      <c r="BL1664" s="9" t="s">
        <v>5537</v>
      </c>
      <c r="BM1664" s="14" t="s">
        <v>5537</v>
      </c>
      <c r="BN1664" s="14" t="s">
        <v>5537</v>
      </c>
      <c r="BO1664" s="14" t="str">
        <f>_xlfn.XLOOKUP(B1664,'[4]cell downs 18042026 17h'!$B:$B,'[4]cell downs 18042026 17h'!$B:$B,"")</f>
        <v/>
      </c>
      <c r="BP1664" s="14" t="str">
        <f>_xlfn.XLOOKUP(B1664,'[5]Cells Huawei 19042026 15h'!$B:$B,'[5]Cells Huawei 19042026 15h'!$B:$B,"")</f>
        <v/>
      </c>
      <c r="BQ1664" s="9" t="str">
        <f>_xlfn.XLOOKUP(B1664,'[6]cells down 19042026 9H40'!$B:$B,'[6]cells down 19042026 9H40'!$B:$B,"")</f>
        <v/>
      </c>
      <c r="BR1664" s="9" t="s">
        <v>2293</v>
      </c>
      <c r="BS1664" s="9" t="s">
        <v>5537</v>
      </c>
      <c r="BT1664" s="108"/>
    </row>
    <row r="1665" spans="1:72" s="9" customFormat="1" x14ac:dyDescent="0.35">
      <c r="A1665" s="1" t="s">
        <v>4433</v>
      </c>
      <c r="B1665" s="8" t="s">
        <v>4434</v>
      </c>
      <c r="C1665" s="3" t="str">
        <f>_xlfn.XLOOKUP(B1665,'[1]daily break down'!$D:$D,'[1]daily break down'!$E:$E,"")</f>
        <v>Douala</v>
      </c>
      <c r="D1665" s="1"/>
      <c r="E1665" s="1"/>
      <c r="F1665" s="3" t="s">
        <v>31</v>
      </c>
      <c r="G1665" s="1" t="s">
        <v>32</v>
      </c>
      <c r="H1665" s="34" t="str">
        <f>_xlfn.XLOOKUP(B1665,[2]CALCULATION!$B:$B,[2]CALCULATION!$H:$H,"")</f>
        <v>ZTE</v>
      </c>
      <c r="I1665" s="28">
        <v>0</v>
      </c>
      <c r="J1665" s="28">
        <v>0</v>
      </c>
      <c r="K1665" s="28">
        <v>0</v>
      </c>
      <c r="L1665" s="28">
        <v>1.4803115003436352E-3</v>
      </c>
      <c r="M1665" s="28">
        <v>0</v>
      </c>
      <c r="N1665" s="28">
        <v>0</v>
      </c>
      <c r="O1665" s="28">
        <v>0</v>
      </c>
      <c r="P1665" s="28">
        <v>0.38200954248030305</v>
      </c>
      <c r="Q1665" s="28">
        <v>0</v>
      </c>
      <c r="R1665" s="28">
        <v>0</v>
      </c>
      <c r="S1665" s="93">
        <v>0</v>
      </c>
      <c r="T1665" s="93">
        <f>_xlfn.XLOOKUP(B1665,'[3]Nur des jours'!$B:$B,'[3]Nur des jours'!$U:$U,"")</f>
        <v>0</v>
      </c>
      <c r="U1665" s="93">
        <v>0</v>
      </c>
      <c r="V1665" s="93">
        <v>0</v>
      </c>
      <c r="W1665" s="93">
        <v>0</v>
      </c>
      <c r="X1665" s="93">
        <v>0</v>
      </c>
      <c r="Y1665" s="93">
        <v>0</v>
      </c>
      <c r="Z1665" s="93">
        <v>0</v>
      </c>
      <c r="AA1665" s="93">
        <v>0</v>
      </c>
      <c r="AB1665" s="93">
        <v>0</v>
      </c>
      <c r="AC1665" s="93">
        <f>_xlfn.XLOOKUP(B1665,'[3]Nur des jours'!$B:$B,'[3]Nur des jours'!$N:$N,"")</f>
        <v>0</v>
      </c>
      <c r="AD1665" s="93">
        <v>0</v>
      </c>
      <c r="AE1665" s="93">
        <v>0</v>
      </c>
      <c r="AF1665" s="93">
        <v>0</v>
      </c>
      <c r="AG1665" s="93"/>
      <c r="AH1665" s="93">
        <v>0</v>
      </c>
      <c r="AI1665" s="93">
        <v>0</v>
      </c>
      <c r="AJ1665" s="93">
        <v>0</v>
      </c>
      <c r="AK1665" s="93">
        <v>0</v>
      </c>
      <c r="AL1665" s="93">
        <v>0</v>
      </c>
      <c r="AM1665" s="49" t="s">
        <v>5559</v>
      </c>
      <c r="AN1665" s="49"/>
      <c r="AO1665" s="48" t="str" cm="1">
        <f t="array" ref="AO1665">IFERROR(_xlfn.IFS(
AQ1665="MPR ISSUE","PDH",
AQ1665="BSS Hardware Issue","BSS",
AQ1665="Sites strategiques, MLL, Pylone, etc.","ENVTECH",
AQ1665="AKTIVCO DEFAUT GE &amp; POWER Cabinet","AKTIVCO",
AQ1665="AKTIVCO Coupure ENEO &amp; Baisse de tension","AKTIVCO GRID ONLY",
AQ1665="Coupure ENEO &amp; Baisse de tension","IHS GRID ONLY",
AQ1665="Defaut GE &amp; POWER Cabinet","IHS",
AQ1665="Sharing","Partners",
AQ1665="Sites strategiques &amp; DataCenter","SST &amp; DC",
AQ1665="Exclu","Exclu",
AQ1665="SAT","SAT",
AQ1665="SPARE-ISSUE","SPARE-ISSUE",
AQ1665="Fiber CAmtel","TRANS_FO_CAMTEL",
AQ1665="Fiber AOF","Fiber AOF",
AQ1665="Projet OCM (HUAWEI)","TRAVAUX-HUAWEI",
AQ1665="Projet OCM (NOKIA)","TRAVAUX-NOKIA",
AQ1665="ACCESS-ISSUE","ACCESS-ISSUE",
AQ1665="Projet OCM (ZTE, NOKIA, autres projets)","TRAVAUX OCM",
AQ1665="No root CAuse","No root cause",
AQ1665="ODU HS","PDH",
AQ1665="IP &amp; VLAN","PDH",
AQ1665="Warehouse HUAWEI","SPARE-ISSUE",
AQ1665="SPARE-HS","SPARE-ISSUE",
AQ1665="Power Telco","BSS",AQ1665="no impacts","no impacts"
),"")</f>
        <v>No root cause</v>
      </c>
      <c r="AP1665" s="48" t="str" cm="1">
        <f t="array" ref="AP1665">IFERROR(_xlfn.IFS(
AQ1665="MPR ISSUE","TX ISSUE",
AQ1665="BSS Hardware Issue","RAN ISSUE",
AQ1665="Sites strategiques, MLL, Pylone, etc.","ENVTECH",
AQ1665="AKTIVCO DEFAUT GE &amp; POWER Cabinet","POWER ISSUE",
AQ1665="AKTIVCO Coupure ENEO &amp; Baisse de tension","POWER ISSUE",
AQ1665="Coupure ENEO &amp; Baisse de tension","POWER ISSUE",
AQ1665="Defaut GE &amp; POWER Cabinet","POWER ISSUE",
AQ1665="Sharing","POWER ISSUE",
AQ1665="Sites strategiques &amp; DataCenter","POWER ISSUE",
AQ1665="Exclu","Exclu",
AQ1665="SAT","TX ISSUE",
AQ1665="SPARE-ISSUE","SPARE-ISSUE",
AQ1665="Fiber CAmtel","TX ISSUE",
AQ1665="Fiber AOF","TX ISSUE",
AQ1665="Projet OCM (HUAWEI)","TRAVAUX-HUAWEI",
AQ1665="Projet OCM (NOKIA)","TRAVAUX -NOKIA",
AQ1665="ACCESS-ISSUE","ACCESS-ISSUE",
AQ1665="Projet OCM (ZTE, NOKIA, autres projets)","TRAVAUX OCM",
AQ1665="No root CAuse","No root cause",
AQ1665="ODU HS","TX ISSUE",
AQ1665="IP &amp; VLAN","TX ISSUE",
AQ1665="Warehouse HUAWEI","SPARE-ISSUE",
AQ1665="SPARE-HS","SPARE-ISSUE",
AQ1665="Power Telco","RAN ISSUE",AQ1665="no impacts","no impacts"
),"")</f>
        <v>No root cause</v>
      </c>
      <c r="AQ1665" s="67" t="s">
        <v>5344</v>
      </c>
      <c r="AR1665" s="48" t="str" cm="1">
        <f t="array" ref="AR1665">IFERROR(_xlfn.IFS(
AQ1665="MPR ISSUE","ACTIVE",
AQ1665="BSS Hardware Issue","ACTIVE",
AQ1665="Sites strategiques, MLL, Pylone, etc.","PASSIVE",
AQ1665="AKTIVCO DEFAUT GE &amp; POWER Cabinet","PASSIVE",
AQ1665="AKTIVCO Coupure ENEO &amp; Baisse de tension","PASSIVE",
AQ1665="Coupure ENEO &amp; Baisse de tension","PASSIVE",
AQ1665="Defaut GE &amp; POWER Cabinet","PASSIVE",
AQ1665="Sharing","PASSIVE",
AQ1665="Sites strategiques &amp; DataCenter","PASSIVE",
AQ1665="Exclu","Exclu",
AQ1665="SAT","ACTIVE",
AQ1665="SPARE-ISSUE","SPARE-ISSUE",
AQ1665="Fiber CAmtel","ACTIVE",
AQ1665="Fiber AOF","ACTIVE",
AQ1665="Projet OCM (HUAWEI)","PLANNED WORKS",
AQ1665="Projet OCM (NOKIA)","PLANNED WORKS",
AQ1665="ACCESS-ISSUE","ACCESS-ISSUE",
AQ1665="Projet OCM (ZTE, NOKIA, autres projets)","PLANNED WORKS",
AQ1665="No root CAuse","No root cause",
AQ1665="ODU HS","ACTIVE",
AQ1665="IP &amp; VLAN","ACTIVE",
AQ1665="Warehouse HUAWEI","SPARE-ISSUE",
AQ1665="SPARE-HS","SPARE-ISSUE",
AQ1665="Power Telco","ACTIVE", AQ1665="no impacts","no impacts"
),"")</f>
        <v>No root cause</v>
      </c>
      <c r="AS1665" s="92" t="s">
        <v>5537</v>
      </c>
      <c r="AT1665" s="98" t="s">
        <v>4434</v>
      </c>
      <c r="AV1665" s="17" t="s">
        <v>5537</v>
      </c>
      <c r="AW1665" s="7" t="s">
        <v>5537</v>
      </c>
      <c r="AX1665" s="6" t="s">
        <v>5537</v>
      </c>
      <c r="AY1665" s="7"/>
      <c r="AZ1665" s="3" t="s">
        <v>5537</v>
      </c>
      <c r="BA1665" s="18" t="s">
        <v>5537</v>
      </c>
      <c r="BB1665" s="18" t="s">
        <v>5537</v>
      </c>
      <c r="BC1665" s="18" t="s">
        <v>5537</v>
      </c>
      <c r="BD1665" s="18" t="s">
        <v>5537</v>
      </c>
      <c r="BE1665" s="18" t="s">
        <v>5537</v>
      </c>
      <c r="BF1665" s="18" t="s">
        <v>5537</v>
      </c>
      <c r="BG1665" s="18" t="s">
        <v>5537</v>
      </c>
      <c r="BH1665" s="18" t="s">
        <v>5537</v>
      </c>
      <c r="BI1665" s="18" t="s">
        <v>5537</v>
      </c>
      <c r="BJ1665" s="18" t="s">
        <v>5537</v>
      </c>
      <c r="BK1665" s="18" t="s">
        <v>5537</v>
      </c>
      <c r="BL1665" s="9" t="s">
        <v>5537</v>
      </c>
      <c r="BM1665" s="14" t="s">
        <v>5537</v>
      </c>
      <c r="BN1665" s="14" t="s">
        <v>5537</v>
      </c>
      <c r="BO1665" s="14" t="str">
        <f>_xlfn.XLOOKUP(B1665,'[4]cell downs 18042026 17h'!$B:$B,'[4]cell downs 18042026 17h'!$B:$B,"")</f>
        <v/>
      </c>
      <c r="BP1665" s="14" t="str">
        <f>_xlfn.XLOOKUP(B1665,'[5]Cells Huawei 19042026 15h'!$B:$B,'[5]Cells Huawei 19042026 15h'!$B:$B,"")</f>
        <v/>
      </c>
      <c r="BQ1665" s="9" t="str">
        <f>_xlfn.XLOOKUP(B1665,'[6]cells down 19042026 9H40'!$B:$B,'[6]cells down 19042026 9H40'!$B:$B,"")</f>
        <v/>
      </c>
      <c r="BR1665" s="9" t="s">
        <v>5537</v>
      </c>
      <c r="BS1665" s="9" t="s">
        <v>5537</v>
      </c>
      <c r="BT1665" s="108"/>
    </row>
    <row r="1666" spans="1:72" s="9" customFormat="1" x14ac:dyDescent="0.35">
      <c r="A1666" s="1" t="s">
        <v>937</v>
      </c>
      <c r="B1666" s="8" t="s">
        <v>938</v>
      </c>
      <c r="C1666" s="3" t="str">
        <f>_xlfn.XLOOKUP(B1666,'[1]daily break down'!$D:$D,'[1]daily break down'!$E:$E,"")</f>
        <v>NORD-OUEST</v>
      </c>
      <c r="D1666" s="1" t="s">
        <v>11</v>
      </c>
      <c r="E1666" s="1" t="s">
        <v>12</v>
      </c>
      <c r="F1666" s="3" t="s">
        <v>51</v>
      </c>
      <c r="G1666" s="1" t="s">
        <v>52</v>
      </c>
      <c r="H1666" s="32" t="str">
        <f>_xlfn.XLOOKUP(B1666,[2]CALCULATION!$B:$B,[2]CALCULATION!$H:$H,"")</f>
        <v>Huawei</v>
      </c>
      <c r="I1666" s="28">
        <v>0</v>
      </c>
      <c r="J1666" s="28">
        <v>0</v>
      </c>
      <c r="K1666" s="28">
        <v>7.8474344596542005E-3</v>
      </c>
      <c r="L1666" s="28">
        <v>7.8474344596542005E-3</v>
      </c>
      <c r="M1666" s="28">
        <v>0</v>
      </c>
      <c r="N1666" s="28">
        <v>0</v>
      </c>
      <c r="O1666" s="28">
        <v>0</v>
      </c>
      <c r="P1666" s="28">
        <v>8.9175391586979543E-5</v>
      </c>
      <c r="Q1666" s="28">
        <v>0</v>
      </c>
      <c r="R1666" s="28">
        <v>0</v>
      </c>
      <c r="S1666" s="93">
        <v>0</v>
      </c>
      <c r="T1666" s="93">
        <f>_xlfn.XLOOKUP(B1666,'[3]Nur des jours'!$B:$B,'[3]Nur des jours'!$U:$U,"")</f>
        <v>0</v>
      </c>
      <c r="U1666" s="93">
        <v>0</v>
      </c>
      <c r="V1666" s="93">
        <v>0</v>
      </c>
      <c r="W1666" s="93">
        <v>0</v>
      </c>
      <c r="X1666" s="93">
        <v>0</v>
      </c>
      <c r="Y1666" s="93">
        <v>0</v>
      </c>
      <c r="Z1666" s="93">
        <v>0.23679633482006543</v>
      </c>
      <c r="AA1666" s="93">
        <v>0</v>
      </c>
      <c r="AB1666" s="93">
        <v>0</v>
      </c>
      <c r="AC1666" s="93">
        <f>_xlfn.XLOOKUP(B1666,'[3]Nur des jours'!$B:$B,'[3]Nur des jours'!$N:$N,"")</f>
        <v>0</v>
      </c>
      <c r="AD1666" s="93">
        <v>0</v>
      </c>
      <c r="AE1666" s="93">
        <v>0</v>
      </c>
      <c r="AF1666" s="93">
        <v>0</v>
      </c>
      <c r="AG1666" s="93"/>
      <c r="AH1666" s="93">
        <v>0</v>
      </c>
      <c r="AI1666" s="93">
        <v>0</v>
      </c>
      <c r="AJ1666" s="93">
        <v>0</v>
      </c>
      <c r="AK1666" s="93">
        <v>0</v>
      </c>
      <c r="AL1666" s="93">
        <v>0</v>
      </c>
      <c r="AM1666" s="49" t="s">
        <v>5559</v>
      </c>
      <c r="AN1666" s="49"/>
      <c r="AO1666" s="48" t="str" cm="1">
        <f t="array" ref="AO1666">IFERROR(_xlfn.IFS(
AQ1666="MPR ISSUE","PDH",
AQ1666="BSS Hardware Issue","BSS",
AQ1666="Sites strategiques, MLL, Pylone, etc.","ENVTECH",
AQ1666="AKTIVCO DEFAUT GE &amp; POWER Cabinet","AKTIVCO",
AQ1666="AKTIVCO Coupure ENEO &amp; Baisse de tension","AKTIVCO GRID ONLY",
AQ1666="Coupure ENEO &amp; Baisse de tension","IHS GRID ONLY",
AQ1666="Defaut GE &amp; POWER Cabinet","IHS",
AQ1666="Sharing","Partners",
AQ1666="Sites strategiques &amp; DataCenter","SST &amp; DC",
AQ1666="Exclu","Exclu",
AQ1666="SAT","SAT",
AQ1666="SPARE-ISSUE","SPARE-ISSUE",
AQ1666="Fiber CAmtel","TRANS_FO_CAMTEL",
AQ1666="Fiber AOF","Fiber AOF",
AQ1666="Projet OCM (HUAWEI)","TRAVAUX-HUAWEI",
AQ1666="Projet OCM (NOKIA)","TRAVAUX-NOKIA",
AQ1666="ACCESS-ISSUE","ACCESS-ISSUE",
AQ1666="Projet OCM (ZTE, NOKIA, autres projets)","TRAVAUX OCM",
AQ1666="No root CAuse","No root cause",
AQ1666="ODU HS","PDH",
AQ1666="IP &amp; VLAN","PDH",
AQ1666="Warehouse HUAWEI","SPARE-ISSUE",
AQ1666="SPARE-HS","SPARE-ISSUE",
AQ1666="Power Telco","BSS",AQ1666="no impacts","no impacts"
),"")</f>
        <v>No root cause</v>
      </c>
      <c r="AP1666" s="48" t="str" cm="1">
        <f t="array" ref="AP1666">IFERROR(_xlfn.IFS(
AQ1666="MPR ISSUE","TX ISSUE",
AQ1666="BSS Hardware Issue","RAN ISSUE",
AQ1666="Sites strategiques, MLL, Pylone, etc.","ENVTECH",
AQ1666="AKTIVCO DEFAUT GE &amp; POWER Cabinet","POWER ISSUE",
AQ1666="AKTIVCO Coupure ENEO &amp; Baisse de tension","POWER ISSUE",
AQ1666="Coupure ENEO &amp; Baisse de tension","POWER ISSUE",
AQ1666="Defaut GE &amp; POWER Cabinet","POWER ISSUE",
AQ1666="Sharing","POWER ISSUE",
AQ1666="Sites strategiques &amp; DataCenter","POWER ISSUE",
AQ1666="Exclu","Exclu",
AQ1666="SAT","TX ISSUE",
AQ1666="SPARE-ISSUE","SPARE-ISSUE",
AQ1666="Fiber CAmtel","TX ISSUE",
AQ1666="Fiber AOF","TX ISSUE",
AQ1666="Projet OCM (HUAWEI)","TRAVAUX-HUAWEI",
AQ1666="Projet OCM (NOKIA)","TRAVAUX -NOKIA",
AQ1666="ACCESS-ISSUE","ACCESS-ISSUE",
AQ1666="Projet OCM (ZTE, NOKIA, autres projets)","TRAVAUX OCM",
AQ1666="No root CAuse","No root cause",
AQ1666="ODU HS","TX ISSUE",
AQ1666="IP &amp; VLAN","TX ISSUE",
AQ1666="Warehouse HUAWEI","SPARE-ISSUE",
AQ1666="SPARE-HS","SPARE-ISSUE",
AQ1666="Power Telco","RAN ISSUE",AQ1666="no impacts","no impacts"
),"")</f>
        <v>No root cause</v>
      </c>
      <c r="AQ1666" s="126" t="s">
        <v>5344</v>
      </c>
      <c r="AR1666" s="48" t="str" cm="1">
        <f t="array" ref="AR1666">IFERROR(_xlfn.IFS(
AQ1666="MPR ISSUE","ACTIVE",
AQ1666="BSS Hardware Issue","ACTIVE",
AQ1666="Sites strategiques, MLL, Pylone, etc.","PASSIVE",
AQ1666="AKTIVCO DEFAUT GE &amp; POWER Cabinet","PASSIVE",
AQ1666="AKTIVCO Coupure ENEO &amp; Baisse de tension","PASSIVE",
AQ1666="Coupure ENEO &amp; Baisse de tension","PASSIVE",
AQ1666="Defaut GE &amp; POWER Cabinet","PASSIVE",
AQ1666="Sharing","PASSIVE",
AQ1666="Sites strategiques &amp; DataCenter","PASSIVE",
AQ1666="Exclu","Exclu",
AQ1666="SAT","ACTIVE",
AQ1666="SPARE-ISSUE","SPARE-ISSUE",
AQ1666="Fiber CAmtel","ACTIVE",
AQ1666="Fiber AOF","ACTIVE",
AQ1666="Projet OCM (HUAWEI)","PLANNED WORKS",
AQ1666="Projet OCM (NOKIA)","PLANNED WORKS",
AQ1666="ACCESS-ISSUE","ACCESS-ISSUE",
AQ1666="Projet OCM (ZTE, NOKIA, autres projets)","PLANNED WORKS",
AQ1666="No root CAuse","No root cause",
AQ1666="ODU HS","ACTIVE",
AQ1666="IP &amp; VLAN","ACTIVE",
AQ1666="Warehouse HUAWEI","SPARE-ISSUE",
AQ1666="SPARE-HS","SPARE-ISSUE",
AQ1666="Power Telco","ACTIVE", AQ1666="no impacts","no impacts"
),"")</f>
        <v>No root cause</v>
      </c>
      <c r="AS1666" s="92" t="s">
        <v>5537</v>
      </c>
      <c r="AT1666" s="98" t="s">
        <v>938</v>
      </c>
      <c r="AV1666" s="17" t="s">
        <v>5537</v>
      </c>
      <c r="AW1666" s="7" t="s">
        <v>5537</v>
      </c>
      <c r="AX1666" s="6" t="s">
        <v>5537</v>
      </c>
      <c r="AY1666" s="7"/>
      <c r="AZ1666" s="3" t="s">
        <v>5537</v>
      </c>
      <c r="BA1666" s="18" t="s">
        <v>5537</v>
      </c>
      <c r="BB1666" s="18" t="s">
        <v>5537</v>
      </c>
      <c r="BC1666" s="18" t="s">
        <v>5537</v>
      </c>
      <c r="BD1666" s="18" t="s">
        <v>5537</v>
      </c>
      <c r="BE1666" s="18" t="s">
        <v>5537</v>
      </c>
      <c r="BF1666" s="18" t="s">
        <v>5537</v>
      </c>
      <c r="BG1666" s="18" t="s">
        <v>5537</v>
      </c>
      <c r="BH1666" s="18" t="s">
        <v>5537</v>
      </c>
      <c r="BI1666" s="18" t="s">
        <v>5537</v>
      </c>
      <c r="BJ1666" s="18" t="s">
        <v>5537</v>
      </c>
      <c r="BK1666" s="18" t="s">
        <v>5537</v>
      </c>
      <c r="BL1666" s="9" t="s">
        <v>5537</v>
      </c>
      <c r="BM1666" s="14" t="s">
        <v>5537</v>
      </c>
      <c r="BN1666" s="14" t="s">
        <v>5537</v>
      </c>
      <c r="BO1666" s="14" t="str">
        <f>_xlfn.XLOOKUP(B1666,'[4]cell downs 18042026 17h'!$B:$B,'[4]cell downs 18042026 17h'!$B:$B,"")</f>
        <v/>
      </c>
      <c r="BP1666" s="14" t="str">
        <f>_xlfn.XLOOKUP(B1666,'[5]Cells Huawei 19042026 15h'!$B:$B,'[5]Cells Huawei 19042026 15h'!$B:$B,"")</f>
        <v/>
      </c>
      <c r="BQ1666" s="9" t="str">
        <f>_xlfn.XLOOKUP(B1666,'[6]cells down 19042026 9H40'!$B:$B,'[6]cells down 19042026 9H40'!$B:$B,"")</f>
        <v/>
      </c>
      <c r="BR1666" s="9" t="s">
        <v>938</v>
      </c>
      <c r="BS1666" s="9" t="s">
        <v>5537</v>
      </c>
      <c r="BT1666" s="108"/>
    </row>
    <row r="1667" spans="1:72" s="9" customFormat="1" x14ac:dyDescent="0.35">
      <c r="A1667" s="1" t="s">
        <v>2060</v>
      </c>
      <c r="B1667" s="8" t="s">
        <v>2061</v>
      </c>
      <c r="C1667" s="3" t="str">
        <f>_xlfn.XLOOKUP(B1667,'[1]daily break down'!$D:$D,'[1]daily break down'!$E:$E,"")</f>
        <v>NORD-OUEST</v>
      </c>
      <c r="D1667" s="1" t="s">
        <v>11</v>
      </c>
      <c r="E1667" s="1" t="s">
        <v>12</v>
      </c>
      <c r="F1667" s="3" t="s">
        <v>51</v>
      </c>
      <c r="G1667" s="1" t="s">
        <v>52</v>
      </c>
      <c r="H1667" s="32" t="str">
        <f>_xlfn.XLOOKUP(B1667,[2]CALCULATION!$B:$B,[2]CALCULATION!$H:$H,"")</f>
        <v>Huawei</v>
      </c>
      <c r="I1667" s="28">
        <v>0</v>
      </c>
      <c r="J1667" s="28">
        <v>0</v>
      </c>
      <c r="K1667" s="28">
        <v>0</v>
      </c>
      <c r="L1667" s="28">
        <v>0</v>
      </c>
      <c r="M1667" s="28">
        <v>0</v>
      </c>
      <c r="N1667" s="28">
        <v>0</v>
      </c>
      <c r="O1667" s="28">
        <v>0</v>
      </c>
      <c r="P1667" s="28">
        <v>8.9175391586979543E-5</v>
      </c>
      <c r="Q1667" s="28">
        <v>0</v>
      </c>
      <c r="R1667" s="28">
        <v>0</v>
      </c>
      <c r="S1667" s="93">
        <v>0</v>
      </c>
      <c r="T1667" s="93">
        <f>_xlfn.XLOOKUP(B1667,'[3]Nur des jours'!$B:$B,'[3]Nur des jours'!$U:$U,"")</f>
        <v>0</v>
      </c>
      <c r="U1667" s="93">
        <v>0</v>
      </c>
      <c r="V1667" s="93">
        <v>0</v>
      </c>
      <c r="W1667" s="93">
        <v>0</v>
      </c>
      <c r="X1667" s="93">
        <v>0</v>
      </c>
      <c r="Y1667" s="93">
        <v>0</v>
      </c>
      <c r="Z1667" s="93">
        <v>0.25978575077118882</v>
      </c>
      <c r="AA1667" s="93">
        <v>0</v>
      </c>
      <c r="AB1667" s="93">
        <v>0</v>
      </c>
      <c r="AC1667" s="93">
        <f>_xlfn.XLOOKUP(B1667,'[3]Nur des jours'!$B:$B,'[3]Nur des jours'!$N:$N,"")</f>
        <v>0</v>
      </c>
      <c r="AD1667" s="93">
        <v>0</v>
      </c>
      <c r="AE1667" s="93">
        <v>0</v>
      </c>
      <c r="AF1667" s="93">
        <v>0</v>
      </c>
      <c r="AG1667" s="93"/>
      <c r="AH1667" s="93">
        <v>0</v>
      </c>
      <c r="AI1667" s="93">
        <v>0</v>
      </c>
      <c r="AJ1667" s="93">
        <v>0</v>
      </c>
      <c r="AK1667" s="93">
        <v>0</v>
      </c>
      <c r="AL1667" s="93">
        <v>0</v>
      </c>
      <c r="AM1667" s="49" t="s">
        <v>5559</v>
      </c>
      <c r="AN1667" s="49"/>
      <c r="AO1667" s="48" t="str" cm="1">
        <f t="array" ref="AO1667">IFERROR(_xlfn.IFS(
AQ1667="MPR ISSUE","PDH",
AQ1667="BSS Hardware Issue","BSS",
AQ1667="Sites strategiques, MLL, Pylone, etc.","ENVTECH",
AQ1667="AKTIVCO DEFAUT GE &amp; POWER Cabinet","AKTIVCO",
AQ1667="AKTIVCO Coupure ENEO &amp; Baisse de tension","AKTIVCO GRID ONLY",
AQ1667="Coupure ENEO &amp; Baisse de tension","IHS GRID ONLY",
AQ1667="Defaut GE &amp; POWER Cabinet","IHS",
AQ1667="Sharing","Partners",
AQ1667="Sites strategiques &amp; DataCenter","SST &amp; DC",
AQ1667="Exclu","Exclu",
AQ1667="SAT","SAT",
AQ1667="SPARE-ISSUE","SPARE-ISSUE",
AQ1667="Fiber CAmtel","TRANS_FO_CAMTEL",
AQ1667="Fiber AOF","Fiber AOF",
AQ1667="Projet OCM (HUAWEI)","TRAVAUX-HUAWEI",
AQ1667="Projet OCM (NOKIA)","TRAVAUX-NOKIA",
AQ1667="ACCESS-ISSUE","ACCESS-ISSUE",
AQ1667="Projet OCM (ZTE, NOKIA, autres projets)","TRAVAUX OCM",
AQ1667="No root CAuse","No root cause",
AQ1667="ODU HS","PDH",
AQ1667="IP &amp; VLAN","PDH",
AQ1667="Warehouse HUAWEI","SPARE-ISSUE",
AQ1667="SPARE-HS","SPARE-ISSUE",
AQ1667="Power Telco","BSS",AQ1667="no impacts","no impacts"
),"")</f>
        <v>No root cause</v>
      </c>
      <c r="AP1667" s="48" t="str" cm="1">
        <f t="array" ref="AP1667">IFERROR(_xlfn.IFS(
AQ1667="MPR ISSUE","TX ISSUE",
AQ1667="BSS Hardware Issue","RAN ISSUE",
AQ1667="Sites strategiques, MLL, Pylone, etc.","ENVTECH",
AQ1667="AKTIVCO DEFAUT GE &amp; POWER Cabinet","POWER ISSUE",
AQ1667="AKTIVCO Coupure ENEO &amp; Baisse de tension","POWER ISSUE",
AQ1667="Coupure ENEO &amp; Baisse de tension","POWER ISSUE",
AQ1667="Defaut GE &amp; POWER Cabinet","POWER ISSUE",
AQ1667="Sharing","POWER ISSUE",
AQ1667="Sites strategiques &amp; DataCenter","POWER ISSUE",
AQ1667="Exclu","Exclu",
AQ1667="SAT","TX ISSUE",
AQ1667="SPARE-ISSUE","SPARE-ISSUE",
AQ1667="Fiber CAmtel","TX ISSUE",
AQ1667="Fiber AOF","TX ISSUE",
AQ1667="Projet OCM (HUAWEI)","TRAVAUX-HUAWEI",
AQ1667="Projet OCM (NOKIA)","TRAVAUX -NOKIA",
AQ1667="ACCESS-ISSUE","ACCESS-ISSUE",
AQ1667="Projet OCM (ZTE, NOKIA, autres projets)","TRAVAUX OCM",
AQ1667="No root CAuse","No root cause",
AQ1667="ODU HS","TX ISSUE",
AQ1667="IP &amp; VLAN","TX ISSUE",
AQ1667="Warehouse HUAWEI","SPARE-ISSUE",
AQ1667="SPARE-HS","SPARE-ISSUE",
AQ1667="Power Telco","RAN ISSUE",AQ1667="no impacts","no impacts"
),"")</f>
        <v>No root cause</v>
      </c>
      <c r="AQ1667" s="126" t="s">
        <v>5344</v>
      </c>
      <c r="AR1667" s="48" t="str" cm="1">
        <f t="array" ref="AR1667">IFERROR(_xlfn.IFS(
AQ1667="MPR ISSUE","ACTIVE",
AQ1667="BSS Hardware Issue","ACTIVE",
AQ1667="Sites strategiques, MLL, Pylone, etc.","PASSIVE",
AQ1667="AKTIVCO DEFAUT GE &amp; POWER Cabinet","PASSIVE",
AQ1667="AKTIVCO Coupure ENEO &amp; Baisse de tension","PASSIVE",
AQ1667="Coupure ENEO &amp; Baisse de tension","PASSIVE",
AQ1667="Defaut GE &amp; POWER Cabinet","PASSIVE",
AQ1667="Sharing","PASSIVE",
AQ1667="Sites strategiques &amp; DataCenter","PASSIVE",
AQ1667="Exclu","Exclu",
AQ1667="SAT","ACTIVE",
AQ1667="SPARE-ISSUE","SPARE-ISSUE",
AQ1667="Fiber CAmtel","ACTIVE",
AQ1667="Fiber AOF","ACTIVE",
AQ1667="Projet OCM (HUAWEI)","PLANNED WORKS",
AQ1667="Projet OCM (NOKIA)","PLANNED WORKS",
AQ1667="ACCESS-ISSUE","ACCESS-ISSUE",
AQ1667="Projet OCM (ZTE, NOKIA, autres projets)","PLANNED WORKS",
AQ1667="No root CAuse","No root cause",
AQ1667="ODU HS","ACTIVE",
AQ1667="IP &amp; VLAN","ACTIVE",
AQ1667="Warehouse HUAWEI","SPARE-ISSUE",
AQ1667="SPARE-HS","SPARE-ISSUE",
AQ1667="Power Telco","ACTIVE", AQ1667="no impacts","no impacts"
),"")</f>
        <v>No root cause</v>
      </c>
      <c r="AS1667" s="92" t="s">
        <v>5537</v>
      </c>
      <c r="AT1667" s="98" t="s">
        <v>2061</v>
      </c>
      <c r="AV1667" s="17" t="s">
        <v>5537</v>
      </c>
      <c r="AW1667" s="7" t="s">
        <v>5537</v>
      </c>
      <c r="AX1667" s="6" t="s">
        <v>5537</v>
      </c>
      <c r="AY1667" s="7"/>
      <c r="AZ1667" s="3" t="s">
        <v>5537</v>
      </c>
      <c r="BA1667" s="18" t="s">
        <v>5537</v>
      </c>
      <c r="BB1667" s="18" t="s">
        <v>5537</v>
      </c>
      <c r="BC1667" s="18" t="s">
        <v>5537</v>
      </c>
      <c r="BD1667" s="18" t="s">
        <v>5537</v>
      </c>
      <c r="BE1667" s="18" t="s">
        <v>5537</v>
      </c>
      <c r="BF1667" s="18" t="s">
        <v>5537</v>
      </c>
      <c r="BG1667" s="18" t="s">
        <v>5537</v>
      </c>
      <c r="BH1667" s="18" t="s">
        <v>5537</v>
      </c>
      <c r="BI1667" s="18" t="s">
        <v>5537</v>
      </c>
      <c r="BJ1667" s="18" t="s">
        <v>5537</v>
      </c>
      <c r="BK1667" s="18" t="s">
        <v>5537</v>
      </c>
      <c r="BL1667" s="9" t="s">
        <v>5537</v>
      </c>
      <c r="BM1667" s="14" t="s">
        <v>5537</v>
      </c>
      <c r="BN1667" s="14" t="s">
        <v>5537</v>
      </c>
      <c r="BO1667" s="14" t="str">
        <f>_xlfn.XLOOKUP(B1667,'[4]cell downs 18042026 17h'!$B:$B,'[4]cell downs 18042026 17h'!$B:$B,"")</f>
        <v/>
      </c>
      <c r="BP1667" s="14" t="str">
        <f>_xlfn.XLOOKUP(B1667,'[5]Cells Huawei 19042026 15h'!$B:$B,'[5]Cells Huawei 19042026 15h'!$B:$B,"")</f>
        <v/>
      </c>
      <c r="BQ1667" s="9" t="str">
        <f>_xlfn.XLOOKUP(B1667,'[6]cells down 19042026 9H40'!$B:$B,'[6]cells down 19042026 9H40'!$B:$B,"")</f>
        <v/>
      </c>
      <c r="BR1667" s="9" t="s">
        <v>2061</v>
      </c>
      <c r="BS1667" s="9" t="s">
        <v>5537</v>
      </c>
      <c r="BT1667" s="108"/>
    </row>
    <row r="1668" spans="1:72" s="9" customFormat="1" x14ac:dyDescent="0.35">
      <c r="A1668" s="1" t="s">
        <v>3177</v>
      </c>
      <c r="B1668" s="8" t="s">
        <v>3178</v>
      </c>
      <c r="C1668" s="3" t="str">
        <f>_xlfn.XLOOKUP(B1668,'[1]daily break down'!$D:$D,'[1]daily break down'!$E:$E,"")</f>
        <v>Douala</v>
      </c>
      <c r="D1668" s="1" t="s">
        <v>11</v>
      </c>
      <c r="E1668" s="1" t="s">
        <v>145</v>
      </c>
      <c r="F1668" s="3" t="s">
        <v>31</v>
      </c>
      <c r="G1668" s="1" t="s">
        <v>32</v>
      </c>
      <c r="H1668" s="34" t="str">
        <f>_xlfn.XLOOKUP(B1668,[2]CALCULATION!$B:$B,[2]CALCULATION!$H:$H,"")</f>
        <v>ZTE</v>
      </c>
      <c r="I1668" s="28">
        <v>0</v>
      </c>
      <c r="J1668" s="28">
        <v>0</v>
      </c>
      <c r="K1668" s="28">
        <v>0</v>
      </c>
      <c r="L1668" s="28">
        <v>0</v>
      </c>
      <c r="M1668" s="28">
        <v>0</v>
      </c>
      <c r="N1668" s="28">
        <v>27.216454357894367</v>
      </c>
      <c r="O1668" s="28">
        <v>0</v>
      </c>
      <c r="P1668" s="28">
        <v>0</v>
      </c>
      <c r="Q1668" s="28">
        <v>0</v>
      </c>
      <c r="R1668" s="28">
        <v>0</v>
      </c>
      <c r="S1668" s="93">
        <v>0</v>
      </c>
      <c r="T1668" s="93">
        <f>_xlfn.XLOOKUP(B1668,'[3]Nur des jours'!$B:$B,'[3]Nur des jours'!$U:$U,"")</f>
        <v>0</v>
      </c>
      <c r="U1668" s="93">
        <v>0</v>
      </c>
      <c r="V1668" s="93">
        <v>0</v>
      </c>
      <c r="W1668" s="93">
        <v>0</v>
      </c>
      <c r="X1668" s="93">
        <v>0</v>
      </c>
      <c r="Y1668" s="93">
        <v>0</v>
      </c>
      <c r="Z1668" s="93">
        <v>0</v>
      </c>
      <c r="AA1668" s="93">
        <v>0</v>
      </c>
      <c r="AB1668" s="93">
        <v>0</v>
      </c>
      <c r="AC1668" s="93">
        <f>_xlfn.XLOOKUP(B1668,'[3]Nur des jours'!$B:$B,'[3]Nur des jours'!$N:$N,"")</f>
        <v>0</v>
      </c>
      <c r="AD1668" s="93">
        <v>0</v>
      </c>
      <c r="AE1668" s="93">
        <v>0</v>
      </c>
      <c r="AF1668" s="93">
        <v>0</v>
      </c>
      <c r="AG1668" s="93"/>
      <c r="AH1668" s="93">
        <v>0</v>
      </c>
      <c r="AI1668" s="93">
        <v>0</v>
      </c>
      <c r="AJ1668" s="93">
        <v>0</v>
      </c>
      <c r="AK1668" s="93">
        <v>0</v>
      </c>
      <c r="AL1668" s="93">
        <v>0</v>
      </c>
      <c r="AM1668" s="49" t="s">
        <v>5559</v>
      </c>
      <c r="AN1668" s="49"/>
      <c r="AO1668" s="48" t="str" cm="1">
        <f t="array" ref="AO1668">IFERROR(_xlfn.IFS(
AQ1668="MPR ISSUE","PDH",
AQ1668="BSS Hardware Issue","BSS",
AQ1668="Sites strategiques, MLL, Pylone, etc.","ENVTECH",
AQ1668="AKTIVCO DEFAUT GE &amp; POWER Cabinet","AKTIVCO",
AQ1668="AKTIVCO Coupure ENEO &amp; Baisse de tension","AKTIVCO GRID ONLY",
AQ1668="Coupure ENEO &amp; Baisse de tension","IHS GRID ONLY",
AQ1668="Defaut GE &amp; POWER Cabinet","IHS",
AQ1668="Sharing","Partners",
AQ1668="Sites strategiques &amp; DataCenter","SST &amp; DC",
AQ1668="Exclu","Exclu",
AQ1668="SAT","SAT",
AQ1668="SPARE-ISSUE","SPARE-ISSUE",
AQ1668="Fiber CAmtel","TRANS_FO_CAMTEL",
AQ1668="Fiber AOF","Fiber AOF",
AQ1668="Projet OCM (HUAWEI)","TRAVAUX-HUAWEI",
AQ1668="Projet OCM (NOKIA)","TRAVAUX-NOKIA",
AQ1668="ACCESS-ISSUE","ACCESS-ISSUE",
AQ1668="Projet OCM (ZTE, NOKIA, autres projets)","TRAVAUX OCM",
AQ1668="No root CAuse","No root cause",
AQ1668="ODU HS","PDH",
AQ1668="IP &amp; VLAN","PDH",
AQ1668="Warehouse HUAWEI","SPARE-ISSUE",
AQ1668="SPARE-HS","SPARE-ISSUE",
AQ1668="Power Telco","BSS",AQ1668="no impacts","no impacts"
),"")</f>
        <v>No root cause</v>
      </c>
      <c r="AP1668" s="48" t="str" cm="1">
        <f t="array" ref="AP1668">IFERROR(_xlfn.IFS(
AQ1668="MPR ISSUE","TX ISSUE",
AQ1668="BSS Hardware Issue","RAN ISSUE",
AQ1668="Sites strategiques, MLL, Pylone, etc.","ENVTECH",
AQ1668="AKTIVCO DEFAUT GE &amp; POWER Cabinet","POWER ISSUE",
AQ1668="AKTIVCO Coupure ENEO &amp; Baisse de tension","POWER ISSUE",
AQ1668="Coupure ENEO &amp; Baisse de tension","POWER ISSUE",
AQ1668="Defaut GE &amp; POWER Cabinet","POWER ISSUE",
AQ1668="Sharing","POWER ISSUE",
AQ1668="Sites strategiques &amp; DataCenter","POWER ISSUE",
AQ1668="Exclu","Exclu",
AQ1668="SAT","TX ISSUE",
AQ1668="SPARE-ISSUE","SPARE-ISSUE",
AQ1668="Fiber CAmtel","TX ISSUE",
AQ1668="Fiber AOF","TX ISSUE",
AQ1668="Projet OCM (HUAWEI)","TRAVAUX-HUAWEI",
AQ1668="Projet OCM (NOKIA)","TRAVAUX -NOKIA",
AQ1668="ACCESS-ISSUE","ACCESS-ISSUE",
AQ1668="Projet OCM (ZTE, NOKIA, autres projets)","TRAVAUX OCM",
AQ1668="No root CAuse","No root cause",
AQ1668="ODU HS","TX ISSUE",
AQ1668="IP &amp; VLAN","TX ISSUE",
AQ1668="Warehouse HUAWEI","SPARE-ISSUE",
AQ1668="SPARE-HS","SPARE-ISSUE",
AQ1668="Power Telco","RAN ISSUE",AQ1668="no impacts","no impacts"
),"")</f>
        <v>No root cause</v>
      </c>
      <c r="AQ1668" s="126" t="s">
        <v>5344</v>
      </c>
      <c r="AR1668" s="48" t="str" cm="1">
        <f t="array" ref="AR1668">IFERROR(_xlfn.IFS(
AQ1668="MPR ISSUE","ACTIVE",
AQ1668="BSS Hardware Issue","ACTIVE",
AQ1668="Sites strategiques, MLL, Pylone, etc.","PASSIVE",
AQ1668="AKTIVCO DEFAUT GE &amp; POWER Cabinet","PASSIVE",
AQ1668="AKTIVCO Coupure ENEO &amp; Baisse de tension","PASSIVE",
AQ1668="Coupure ENEO &amp; Baisse de tension","PASSIVE",
AQ1668="Defaut GE &amp; POWER Cabinet","PASSIVE",
AQ1668="Sharing","PASSIVE",
AQ1668="Sites strategiques &amp; DataCenter","PASSIVE",
AQ1668="Exclu","Exclu",
AQ1668="SAT","ACTIVE",
AQ1668="SPARE-ISSUE","SPARE-ISSUE",
AQ1668="Fiber CAmtel","ACTIVE",
AQ1668="Fiber AOF","ACTIVE",
AQ1668="Projet OCM (HUAWEI)","PLANNED WORKS",
AQ1668="Projet OCM (NOKIA)","PLANNED WORKS",
AQ1668="ACCESS-ISSUE","ACCESS-ISSUE",
AQ1668="Projet OCM (ZTE, NOKIA, autres projets)","PLANNED WORKS",
AQ1668="No root CAuse","No root cause",
AQ1668="ODU HS","ACTIVE",
AQ1668="IP &amp; VLAN","ACTIVE",
AQ1668="Warehouse HUAWEI","SPARE-ISSUE",
AQ1668="SPARE-HS","SPARE-ISSUE",
AQ1668="Power Telco","ACTIVE", AQ1668="no impacts","no impacts"
),"")</f>
        <v>No root cause</v>
      </c>
      <c r="AS1668" s="92" t="s">
        <v>5537</v>
      </c>
      <c r="AT1668" s="98" t="s">
        <v>3178</v>
      </c>
      <c r="AV1668" s="17" t="s">
        <v>5537</v>
      </c>
      <c r="AW1668" s="7" t="s">
        <v>5537</v>
      </c>
      <c r="AX1668" s="6" t="s">
        <v>5537</v>
      </c>
      <c r="AY1668" s="7"/>
      <c r="AZ1668" s="3" t="s">
        <v>5537</v>
      </c>
      <c r="BA1668" s="18" t="s">
        <v>5537</v>
      </c>
      <c r="BB1668" s="18" t="s">
        <v>5537</v>
      </c>
      <c r="BC1668" s="18" t="s">
        <v>5537</v>
      </c>
      <c r="BD1668" s="18" t="s">
        <v>5537</v>
      </c>
      <c r="BE1668" s="18" t="s">
        <v>5537</v>
      </c>
      <c r="BF1668" s="18" t="s">
        <v>5537</v>
      </c>
      <c r="BG1668" s="18" t="s">
        <v>5537</v>
      </c>
      <c r="BH1668" s="18" t="s">
        <v>5537</v>
      </c>
      <c r="BI1668" s="18" t="s">
        <v>5537</v>
      </c>
      <c r="BJ1668" s="18" t="s">
        <v>5537</v>
      </c>
      <c r="BK1668" s="18" t="s">
        <v>5537</v>
      </c>
      <c r="BL1668" s="9" t="s">
        <v>5537</v>
      </c>
      <c r="BM1668" s="14" t="s">
        <v>5537</v>
      </c>
      <c r="BN1668" s="14" t="s">
        <v>5537</v>
      </c>
      <c r="BO1668" s="14" t="str">
        <f>_xlfn.XLOOKUP(B1668,'[4]cell downs 18042026 17h'!$B:$B,'[4]cell downs 18042026 17h'!$B:$B,"")</f>
        <v/>
      </c>
      <c r="BP1668" s="14" t="str">
        <f>_xlfn.XLOOKUP(B1668,'[5]Cells Huawei 19042026 15h'!$B:$B,'[5]Cells Huawei 19042026 15h'!$B:$B,"")</f>
        <v/>
      </c>
      <c r="BQ1668" s="9" t="str">
        <f>_xlfn.XLOOKUP(B1668,'[6]cells down 19042026 9H40'!$B:$B,'[6]cells down 19042026 9H40'!$B:$B,"")</f>
        <v/>
      </c>
      <c r="BR1668" s="9" t="s">
        <v>3178</v>
      </c>
      <c r="BS1668" s="9" t="s">
        <v>5537</v>
      </c>
      <c r="BT1668" s="108"/>
    </row>
    <row r="1669" spans="1:72" s="9" customFormat="1" x14ac:dyDescent="0.35">
      <c r="A1669" s="1" t="s">
        <v>4525</v>
      </c>
      <c r="B1669" s="1" t="s">
        <v>4526</v>
      </c>
      <c r="C1669" s="3" t="str">
        <f>_xlfn.XLOOKUP(B1669,'[1]daily break down'!$D:$D,'[1]daily break down'!$E:$E,"")</f>
        <v>Douala</v>
      </c>
      <c r="D1669" s="1" t="s">
        <v>21</v>
      </c>
      <c r="E1669" s="1" t="s">
        <v>36</v>
      </c>
      <c r="F1669" s="3" t="s">
        <v>31</v>
      </c>
      <c r="G1669" s="1" t="s">
        <v>32</v>
      </c>
      <c r="H1669" s="34" t="str">
        <f>_xlfn.XLOOKUP(B1669,[2]CALCULATION!$B:$B,[2]CALCULATION!$H:$H,"")</f>
        <v>ZTE</v>
      </c>
      <c r="I1669" s="28">
        <v>0</v>
      </c>
      <c r="J1669" s="28">
        <v>21.539923466111926</v>
      </c>
      <c r="K1669" s="28">
        <v>37.281234929358817</v>
      </c>
      <c r="L1669" s="28">
        <v>16.289436925175426</v>
      </c>
      <c r="M1669" s="28">
        <v>34.200974223318021</v>
      </c>
      <c r="N1669" s="28">
        <v>14.24482354686916</v>
      </c>
      <c r="O1669" s="28">
        <v>0</v>
      </c>
      <c r="P1669" s="28">
        <v>0</v>
      </c>
      <c r="Q1669" s="28">
        <v>8.2024238584836482</v>
      </c>
      <c r="R1669" s="28">
        <v>0</v>
      </c>
      <c r="S1669" s="93">
        <v>0</v>
      </c>
      <c r="T1669" s="93">
        <f>_xlfn.XLOOKUP(B1669,'[3]Nur des jours'!$B:$B,'[3]Nur des jours'!$U:$U,"")</f>
        <v>0</v>
      </c>
      <c r="U1669" s="93">
        <v>0</v>
      </c>
      <c r="V1669" s="93">
        <v>0</v>
      </c>
      <c r="W1669" s="93">
        <v>0</v>
      </c>
      <c r="X1669" s="93">
        <v>0</v>
      </c>
      <c r="Y1669" s="93">
        <v>0</v>
      </c>
      <c r="Z1669" s="93">
        <v>0</v>
      </c>
      <c r="AA1669" s="93">
        <v>0</v>
      </c>
      <c r="AB1669" s="93">
        <v>0</v>
      </c>
      <c r="AC1669" s="93">
        <f>_xlfn.XLOOKUP(B1669,'[3]Nur des jours'!$B:$B,'[3]Nur des jours'!$N:$N,"")</f>
        <v>0</v>
      </c>
      <c r="AD1669" s="93">
        <v>0</v>
      </c>
      <c r="AE1669" s="93">
        <v>0</v>
      </c>
      <c r="AF1669" s="93">
        <v>0</v>
      </c>
      <c r="AG1669" s="93"/>
      <c r="AH1669" s="93">
        <v>0</v>
      </c>
      <c r="AI1669" s="93">
        <v>0</v>
      </c>
      <c r="AJ1669" s="93">
        <v>0</v>
      </c>
      <c r="AK1669" s="93">
        <v>0</v>
      </c>
      <c r="AL1669" s="93">
        <v>0</v>
      </c>
      <c r="AM1669" s="49" t="s">
        <v>5559</v>
      </c>
      <c r="AN1669" s="49"/>
      <c r="AO1669" s="48" t="str" cm="1">
        <f t="array" ref="AO1669">IFERROR(_xlfn.IFS(
AQ1669="MPR ISSUE","PDH",
AQ1669="BSS Hardware Issue","BSS",
AQ1669="Sites strategiques, MLL, Pylone, etc.","ENVTECH",
AQ1669="AKTIVCO DEFAUT GE &amp; POWER Cabinet","AKTIVCO",
AQ1669="AKTIVCO Coupure ENEO &amp; Baisse de tension","AKTIVCO GRID ONLY",
AQ1669="Coupure ENEO &amp; Baisse de tension","IHS GRID ONLY",
AQ1669="Defaut GE &amp; POWER Cabinet","IHS",
AQ1669="Sharing","Partners",
AQ1669="Sites strategiques &amp; DataCenter","SST &amp; DC",
AQ1669="Exclu","Exclu",
AQ1669="SAT","SAT",
AQ1669="SPARE-ISSUE","SPARE-ISSUE",
AQ1669="Fiber CAmtel","TRANS_FO_CAMTEL",
AQ1669="Fiber AOF","Fiber AOF",
AQ1669="Projet OCM (HUAWEI)","TRAVAUX-HUAWEI",
AQ1669="Projet OCM (NOKIA)","TRAVAUX-NOKIA",
AQ1669="ACCESS-ISSUE","ACCESS-ISSUE",
AQ1669="Projet OCM (ZTE, NOKIA, autres projets)","TRAVAUX OCM",
AQ1669="No root CAuse","No root cause",
AQ1669="ODU HS","PDH",
AQ1669="IP &amp; VLAN","PDH",
AQ1669="Warehouse HUAWEI","SPARE-ISSUE",
AQ1669="SPARE-HS","SPARE-ISSUE",
AQ1669="Power Telco","BSS",AQ1669="no impacts","no impacts"
),"")</f>
        <v>No root cause</v>
      </c>
      <c r="AP1669" s="48" t="str" cm="1">
        <f t="array" ref="AP1669">IFERROR(_xlfn.IFS(
AQ1669="MPR ISSUE","TX ISSUE",
AQ1669="BSS Hardware Issue","RAN ISSUE",
AQ1669="Sites strategiques, MLL, Pylone, etc.","ENVTECH",
AQ1669="AKTIVCO DEFAUT GE &amp; POWER Cabinet","POWER ISSUE",
AQ1669="AKTIVCO Coupure ENEO &amp; Baisse de tension","POWER ISSUE",
AQ1669="Coupure ENEO &amp; Baisse de tension","POWER ISSUE",
AQ1669="Defaut GE &amp; POWER Cabinet","POWER ISSUE",
AQ1669="Sharing","POWER ISSUE",
AQ1669="Sites strategiques &amp; DataCenter","POWER ISSUE",
AQ1669="Exclu","Exclu",
AQ1669="SAT","TX ISSUE",
AQ1669="SPARE-ISSUE","SPARE-ISSUE",
AQ1669="Fiber CAmtel","TX ISSUE",
AQ1669="Fiber AOF","TX ISSUE",
AQ1669="Projet OCM (HUAWEI)","TRAVAUX-HUAWEI",
AQ1669="Projet OCM (NOKIA)","TRAVAUX -NOKIA",
AQ1669="ACCESS-ISSUE","ACCESS-ISSUE",
AQ1669="Projet OCM (ZTE, NOKIA, autres projets)","TRAVAUX OCM",
AQ1669="No root CAuse","No root cause",
AQ1669="ODU HS","TX ISSUE",
AQ1669="IP &amp; VLAN","TX ISSUE",
AQ1669="Warehouse HUAWEI","SPARE-ISSUE",
AQ1669="SPARE-HS","SPARE-ISSUE",
AQ1669="Power Telco","RAN ISSUE",AQ1669="no impacts","no impacts"
),"")</f>
        <v>No root cause</v>
      </c>
      <c r="AQ1669" s="67" t="s">
        <v>5344</v>
      </c>
      <c r="AR1669" s="48" t="str" cm="1">
        <f t="array" ref="AR1669">IFERROR(_xlfn.IFS(
AQ1669="MPR ISSUE","ACTIVE",
AQ1669="BSS Hardware Issue","ACTIVE",
AQ1669="Sites strategiques, MLL, Pylone, etc.","PASSIVE",
AQ1669="AKTIVCO DEFAUT GE &amp; POWER Cabinet","PASSIVE",
AQ1669="AKTIVCO Coupure ENEO &amp; Baisse de tension","PASSIVE",
AQ1669="Coupure ENEO &amp; Baisse de tension","PASSIVE",
AQ1669="Defaut GE &amp; POWER Cabinet","PASSIVE",
AQ1669="Sharing","PASSIVE",
AQ1669="Sites strategiques &amp; DataCenter","PASSIVE",
AQ1669="Exclu","Exclu",
AQ1669="SAT","ACTIVE",
AQ1669="SPARE-ISSUE","SPARE-ISSUE",
AQ1669="Fiber CAmtel","ACTIVE",
AQ1669="Fiber AOF","ACTIVE",
AQ1669="Projet OCM (HUAWEI)","PLANNED WORKS",
AQ1669="Projet OCM (NOKIA)","PLANNED WORKS",
AQ1669="ACCESS-ISSUE","ACCESS-ISSUE",
AQ1669="Projet OCM (ZTE, NOKIA, autres projets)","PLANNED WORKS",
AQ1669="No root CAuse","No root cause",
AQ1669="ODU HS","ACTIVE",
AQ1669="IP &amp; VLAN","ACTIVE",
AQ1669="Warehouse HUAWEI","SPARE-ISSUE",
AQ1669="SPARE-HS","SPARE-ISSUE",
AQ1669="Power Telco","ACTIVE", AQ1669="no impacts","no impacts"
),"")</f>
        <v>No root cause</v>
      </c>
      <c r="AS1669" s="92" t="s">
        <v>5537</v>
      </c>
      <c r="AT1669" s="98" t="s">
        <v>4526</v>
      </c>
      <c r="AV1669" s="17" t="s">
        <v>5537</v>
      </c>
      <c r="AW1669" s="7" t="s">
        <v>5537</v>
      </c>
      <c r="AX1669" s="6" t="s">
        <v>5537</v>
      </c>
      <c r="AY1669" s="7"/>
      <c r="AZ1669" s="3" t="s">
        <v>5537</v>
      </c>
      <c r="BA1669" s="18" t="s">
        <v>5537</v>
      </c>
      <c r="BB1669" s="18" t="s">
        <v>5537</v>
      </c>
      <c r="BC1669" s="18" t="s">
        <v>5537</v>
      </c>
      <c r="BD1669" s="18" t="s">
        <v>5537</v>
      </c>
      <c r="BE1669" s="18" t="s">
        <v>5537</v>
      </c>
      <c r="BF1669" s="18" t="s">
        <v>5537</v>
      </c>
      <c r="BG1669" s="18" t="s">
        <v>5537</v>
      </c>
      <c r="BH1669" s="18" t="s">
        <v>5537</v>
      </c>
      <c r="BI1669" s="18" t="s">
        <v>5537</v>
      </c>
      <c r="BJ1669" s="18" t="s">
        <v>5537</v>
      </c>
      <c r="BK1669" s="18" t="s">
        <v>5537</v>
      </c>
      <c r="BL1669" s="9" t="s">
        <v>5537</v>
      </c>
      <c r="BM1669" s="14" t="s">
        <v>5537</v>
      </c>
      <c r="BN1669" s="14" t="s">
        <v>5537</v>
      </c>
      <c r="BO1669" s="14" t="str">
        <f>_xlfn.XLOOKUP(B1669,'[4]cell downs 18042026 17h'!$B:$B,'[4]cell downs 18042026 17h'!$B:$B,"")</f>
        <v/>
      </c>
      <c r="BP1669" s="14" t="str">
        <f>_xlfn.XLOOKUP(B1669,'[5]Cells Huawei 19042026 15h'!$B:$B,'[5]Cells Huawei 19042026 15h'!$B:$B,"")</f>
        <v/>
      </c>
      <c r="BQ1669" s="9" t="str">
        <f>_xlfn.XLOOKUP(B1669,'[6]cells down 19042026 9H40'!$B:$B,'[6]cells down 19042026 9H40'!$B:$B,"")</f>
        <v/>
      </c>
      <c r="BR1669" s="9" t="s">
        <v>5537</v>
      </c>
      <c r="BS1669" s="9" t="s">
        <v>12</v>
      </c>
      <c r="BT1669" s="108"/>
    </row>
    <row r="1670" spans="1:72" s="9" customFormat="1" x14ac:dyDescent="0.35">
      <c r="A1670" s="1" t="s">
        <v>3130</v>
      </c>
      <c r="B1670" s="8" t="s">
        <v>3131</v>
      </c>
      <c r="C1670" s="3" t="str">
        <f>_xlfn.XLOOKUP(B1670,'[1]daily break down'!$D:$D,'[1]daily break down'!$E:$E,"")</f>
        <v>Bafoussam</v>
      </c>
      <c r="D1670" s="1" t="s">
        <v>21</v>
      </c>
      <c r="E1670" s="1" t="s">
        <v>30</v>
      </c>
      <c r="F1670" s="3" t="s">
        <v>102</v>
      </c>
      <c r="G1670" s="1" t="s">
        <v>299</v>
      </c>
      <c r="H1670" s="32" t="str">
        <f>_xlfn.XLOOKUP(B1670,[2]CALCULATION!$B:$B,[2]CALCULATION!$H:$H,"")</f>
        <v>Huawei</v>
      </c>
      <c r="I1670" s="28">
        <v>0</v>
      </c>
      <c r="J1670" s="28">
        <v>0</v>
      </c>
      <c r="K1670" s="28">
        <v>0</v>
      </c>
      <c r="L1670" s="28">
        <v>0</v>
      </c>
      <c r="M1670" s="28">
        <v>0</v>
      </c>
      <c r="N1670" s="28">
        <v>4.4385267654587333</v>
      </c>
      <c r="O1670" s="28">
        <v>0</v>
      </c>
      <c r="P1670" s="28">
        <v>0</v>
      </c>
      <c r="Q1670" s="28">
        <v>0</v>
      </c>
      <c r="R1670" s="28">
        <v>0</v>
      </c>
      <c r="S1670" s="93">
        <v>0</v>
      </c>
      <c r="T1670" s="93">
        <f>_xlfn.XLOOKUP(B1670,'[3]Nur des jours'!$B:$B,'[3]Nur des jours'!$U:$U,"")</f>
        <v>0</v>
      </c>
      <c r="U1670" s="93">
        <v>0</v>
      </c>
      <c r="V1670" s="93">
        <v>0</v>
      </c>
      <c r="W1670" s="93">
        <v>0</v>
      </c>
      <c r="X1670" s="93">
        <v>0</v>
      </c>
      <c r="Y1670" s="93">
        <v>0</v>
      </c>
      <c r="Z1670" s="93">
        <v>0</v>
      </c>
      <c r="AA1670" s="93">
        <v>0</v>
      </c>
      <c r="AB1670" s="93">
        <v>0</v>
      </c>
      <c r="AC1670" s="93">
        <f>_xlfn.XLOOKUP(B1670,'[3]Nur des jours'!$B:$B,'[3]Nur des jours'!$N:$N,"")</f>
        <v>0</v>
      </c>
      <c r="AD1670" s="93">
        <v>0</v>
      </c>
      <c r="AE1670" s="93">
        <v>0</v>
      </c>
      <c r="AF1670" s="93">
        <v>0</v>
      </c>
      <c r="AG1670" s="93"/>
      <c r="AH1670" s="93">
        <v>0</v>
      </c>
      <c r="AI1670" s="93">
        <v>0</v>
      </c>
      <c r="AJ1670" s="93">
        <v>0</v>
      </c>
      <c r="AK1670" s="93">
        <v>0</v>
      </c>
      <c r="AL1670" s="93">
        <v>0</v>
      </c>
      <c r="AM1670" s="49" t="s">
        <v>5559</v>
      </c>
      <c r="AN1670" s="49"/>
      <c r="AO1670" s="48" t="str" cm="1">
        <f t="array" ref="AO1670">IFERROR(_xlfn.IFS(
AQ1670="MPR ISSUE","PDH",
AQ1670="BSS Hardware Issue","BSS",
AQ1670="Sites strategiques, MLL, Pylone, etc.","ENVTECH",
AQ1670="AKTIVCO DEFAUT GE &amp; POWER Cabinet","AKTIVCO",
AQ1670="AKTIVCO Coupure ENEO &amp; Baisse de tension","AKTIVCO GRID ONLY",
AQ1670="Coupure ENEO &amp; Baisse de tension","IHS GRID ONLY",
AQ1670="Defaut GE &amp; POWER Cabinet","IHS",
AQ1670="Sharing","Partners",
AQ1670="Sites strategiques &amp; DataCenter","SST &amp; DC",
AQ1670="Exclu","Exclu",
AQ1670="SAT","SAT",
AQ1670="SPARE-ISSUE","SPARE-ISSUE",
AQ1670="Fiber CAmtel","TRANS_FO_CAMTEL",
AQ1670="Fiber AOF","Fiber AOF",
AQ1670="Projet OCM (HUAWEI)","TRAVAUX-HUAWEI",
AQ1670="Projet OCM (NOKIA)","TRAVAUX-NOKIA",
AQ1670="ACCESS-ISSUE","ACCESS-ISSUE",
AQ1670="Projet OCM (ZTE, NOKIA, autres projets)","TRAVAUX OCM",
AQ1670="No root CAuse","No root cause",
AQ1670="ODU HS","PDH",
AQ1670="IP &amp; VLAN","PDH",
AQ1670="Warehouse HUAWEI","SPARE-ISSUE",
AQ1670="SPARE-HS","SPARE-ISSUE",
AQ1670="Power Telco","BSS",AQ1670="no impacts","no impacts"
),"")</f>
        <v>No root cause</v>
      </c>
      <c r="AP1670" s="48" t="str" cm="1">
        <f t="array" ref="AP1670">IFERROR(_xlfn.IFS(
AQ1670="MPR ISSUE","TX ISSUE",
AQ1670="BSS Hardware Issue","RAN ISSUE",
AQ1670="Sites strategiques, MLL, Pylone, etc.","ENVTECH",
AQ1670="AKTIVCO DEFAUT GE &amp; POWER Cabinet","POWER ISSUE",
AQ1670="AKTIVCO Coupure ENEO &amp; Baisse de tension","POWER ISSUE",
AQ1670="Coupure ENEO &amp; Baisse de tension","POWER ISSUE",
AQ1670="Defaut GE &amp; POWER Cabinet","POWER ISSUE",
AQ1670="Sharing","POWER ISSUE",
AQ1670="Sites strategiques &amp; DataCenter","POWER ISSUE",
AQ1670="Exclu","Exclu",
AQ1670="SAT","TX ISSUE",
AQ1670="SPARE-ISSUE","SPARE-ISSUE",
AQ1670="Fiber CAmtel","TX ISSUE",
AQ1670="Fiber AOF","TX ISSUE",
AQ1670="Projet OCM (HUAWEI)","TRAVAUX-HUAWEI",
AQ1670="Projet OCM (NOKIA)","TRAVAUX -NOKIA",
AQ1670="ACCESS-ISSUE","ACCESS-ISSUE",
AQ1670="Projet OCM (ZTE, NOKIA, autres projets)","TRAVAUX OCM",
AQ1670="No root CAuse","No root cause",
AQ1670="ODU HS","TX ISSUE",
AQ1670="IP &amp; VLAN","TX ISSUE",
AQ1670="Warehouse HUAWEI","SPARE-ISSUE",
AQ1670="SPARE-HS","SPARE-ISSUE",
AQ1670="Power Telco","RAN ISSUE",AQ1670="no impacts","no impacts"
),"")</f>
        <v>No root cause</v>
      </c>
      <c r="AQ1670" s="67" t="s">
        <v>5344</v>
      </c>
      <c r="AR1670" s="48" t="str" cm="1">
        <f t="array" ref="AR1670">IFERROR(_xlfn.IFS(
AQ1670="MPR ISSUE","ACTIVE",
AQ1670="BSS Hardware Issue","ACTIVE",
AQ1670="Sites strategiques, MLL, Pylone, etc.","PASSIVE",
AQ1670="AKTIVCO DEFAUT GE &amp; POWER Cabinet","PASSIVE",
AQ1670="AKTIVCO Coupure ENEO &amp; Baisse de tension","PASSIVE",
AQ1670="Coupure ENEO &amp; Baisse de tension","PASSIVE",
AQ1670="Defaut GE &amp; POWER Cabinet","PASSIVE",
AQ1670="Sharing","PASSIVE",
AQ1670="Sites strategiques &amp; DataCenter","PASSIVE",
AQ1670="Exclu","Exclu",
AQ1670="SAT","ACTIVE",
AQ1670="SPARE-ISSUE","SPARE-ISSUE",
AQ1670="Fiber CAmtel","ACTIVE",
AQ1670="Fiber AOF","ACTIVE",
AQ1670="Projet OCM (HUAWEI)","PLANNED WORKS",
AQ1670="Projet OCM (NOKIA)","PLANNED WORKS",
AQ1670="ACCESS-ISSUE","ACCESS-ISSUE",
AQ1670="Projet OCM (ZTE, NOKIA, autres projets)","PLANNED WORKS",
AQ1670="No root CAuse","No root cause",
AQ1670="ODU HS","ACTIVE",
AQ1670="IP &amp; VLAN","ACTIVE",
AQ1670="Warehouse HUAWEI","SPARE-ISSUE",
AQ1670="SPARE-HS","SPARE-ISSUE",
AQ1670="Power Telco","ACTIVE", AQ1670="no impacts","no impacts"
),"")</f>
        <v>No root cause</v>
      </c>
      <c r="AS1670" s="92" t="s">
        <v>5537</v>
      </c>
      <c r="AT1670" s="98" t="s">
        <v>3131</v>
      </c>
      <c r="AV1670" s="17" t="s">
        <v>5537</v>
      </c>
      <c r="AW1670" s="7" t="s">
        <v>5537</v>
      </c>
      <c r="AX1670" s="6" t="s">
        <v>5537</v>
      </c>
      <c r="AY1670" s="7"/>
      <c r="AZ1670" s="3" t="s">
        <v>5537</v>
      </c>
      <c r="BA1670" s="18" t="s">
        <v>5537</v>
      </c>
      <c r="BB1670" s="18" t="s">
        <v>5537</v>
      </c>
      <c r="BC1670" s="18" t="s">
        <v>5537</v>
      </c>
      <c r="BD1670" s="18" t="s">
        <v>5537</v>
      </c>
      <c r="BE1670" s="18" t="s">
        <v>5537</v>
      </c>
      <c r="BF1670" s="18" t="s">
        <v>5537</v>
      </c>
      <c r="BG1670" s="18" t="s">
        <v>5537</v>
      </c>
      <c r="BH1670" s="18" t="s">
        <v>5537</v>
      </c>
      <c r="BI1670" s="18" t="s">
        <v>5537</v>
      </c>
      <c r="BJ1670" s="18" t="s">
        <v>5537</v>
      </c>
      <c r="BK1670" s="18" t="s">
        <v>5537</v>
      </c>
      <c r="BL1670" s="9" t="s">
        <v>5537</v>
      </c>
      <c r="BM1670" s="14" t="s">
        <v>5537</v>
      </c>
      <c r="BN1670" s="14" t="s">
        <v>5537</v>
      </c>
      <c r="BO1670" s="14" t="str">
        <f>_xlfn.XLOOKUP(B1670,'[4]cell downs 18042026 17h'!$B:$B,'[4]cell downs 18042026 17h'!$B:$B,"")</f>
        <v/>
      </c>
      <c r="BP1670" s="14" t="str">
        <f>_xlfn.XLOOKUP(B1670,'[5]Cells Huawei 19042026 15h'!$B:$B,'[5]Cells Huawei 19042026 15h'!$B:$B,"")</f>
        <v/>
      </c>
      <c r="BQ1670" s="9" t="str">
        <f>_xlfn.XLOOKUP(B1670,'[6]cells down 19042026 9H40'!$B:$B,'[6]cells down 19042026 9H40'!$B:$B,"")</f>
        <v/>
      </c>
      <c r="BR1670" s="9" t="s">
        <v>5537</v>
      </c>
      <c r="BS1670" s="9" t="s">
        <v>5537</v>
      </c>
      <c r="BT1670" s="108"/>
    </row>
    <row r="1671" spans="1:72" s="9" customFormat="1" x14ac:dyDescent="0.35">
      <c r="A1671" s="1" t="s">
        <v>2502</v>
      </c>
      <c r="B1671" s="8" t="s">
        <v>2503</v>
      </c>
      <c r="C1671" s="3" t="str">
        <f>_xlfn.XLOOKUP(B1671,'[1]daily break down'!$D:$D,'[1]daily break down'!$E:$E,"")</f>
        <v>Bafoussam</v>
      </c>
      <c r="D1671" s="1" t="s">
        <v>11</v>
      </c>
      <c r="E1671" s="1" t="s">
        <v>12</v>
      </c>
      <c r="F1671" s="3" t="s">
        <v>102</v>
      </c>
      <c r="G1671" s="1" t="s">
        <v>299</v>
      </c>
      <c r="H1671" s="32" t="str">
        <f>_xlfn.XLOOKUP(B1671,[2]CALCULATION!$B:$B,[2]CALCULATION!$H:$H,"")</f>
        <v>Huawei</v>
      </c>
      <c r="I1671" s="28">
        <v>0</v>
      </c>
      <c r="J1671" s="28">
        <v>0</v>
      </c>
      <c r="K1671" s="28">
        <v>0</v>
      </c>
      <c r="L1671" s="28">
        <v>0</v>
      </c>
      <c r="M1671" s="28">
        <v>0</v>
      </c>
      <c r="N1671" s="28">
        <v>4.131674243007935</v>
      </c>
      <c r="O1671" s="28">
        <v>0</v>
      </c>
      <c r="P1671" s="28">
        <v>0</v>
      </c>
      <c r="Q1671" s="28">
        <v>0</v>
      </c>
      <c r="R1671" s="28">
        <v>0</v>
      </c>
      <c r="S1671" s="93">
        <v>0</v>
      </c>
      <c r="T1671" s="93">
        <f>_xlfn.XLOOKUP(B1671,'[3]Nur des jours'!$B:$B,'[3]Nur des jours'!$U:$U,"")</f>
        <v>0</v>
      </c>
      <c r="U1671" s="93">
        <v>0</v>
      </c>
      <c r="V1671" s="93">
        <v>0</v>
      </c>
      <c r="W1671" s="93">
        <v>0</v>
      </c>
      <c r="X1671" s="93">
        <v>0</v>
      </c>
      <c r="Y1671" s="93">
        <v>0</v>
      </c>
      <c r="Z1671" s="93">
        <v>0</v>
      </c>
      <c r="AA1671" s="93">
        <v>0</v>
      </c>
      <c r="AB1671" s="93">
        <v>0</v>
      </c>
      <c r="AC1671" s="93">
        <f>_xlfn.XLOOKUP(B1671,'[3]Nur des jours'!$B:$B,'[3]Nur des jours'!$N:$N,"")</f>
        <v>0</v>
      </c>
      <c r="AD1671" s="93">
        <v>0</v>
      </c>
      <c r="AE1671" s="93">
        <v>0</v>
      </c>
      <c r="AF1671" s="93">
        <v>0</v>
      </c>
      <c r="AG1671" s="93"/>
      <c r="AH1671" s="93">
        <v>0</v>
      </c>
      <c r="AI1671" s="93">
        <v>0</v>
      </c>
      <c r="AJ1671" s="93">
        <v>0</v>
      </c>
      <c r="AK1671" s="93">
        <v>0</v>
      </c>
      <c r="AL1671" s="93">
        <v>0</v>
      </c>
      <c r="AM1671" s="49" t="s">
        <v>5559</v>
      </c>
      <c r="AN1671" s="49"/>
      <c r="AO1671" s="48" t="str" cm="1">
        <f t="array" ref="AO1671">IFERROR(_xlfn.IFS(
AQ1671="MPR ISSUE","PDH",
AQ1671="BSS Hardware Issue","BSS",
AQ1671="Sites strategiques, MLL, Pylone, etc.","ENVTECH",
AQ1671="AKTIVCO DEFAUT GE &amp; POWER Cabinet","AKTIVCO",
AQ1671="AKTIVCO Coupure ENEO &amp; Baisse de tension","AKTIVCO GRID ONLY",
AQ1671="Coupure ENEO &amp; Baisse de tension","IHS GRID ONLY",
AQ1671="Defaut GE &amp; POWER Cabinet","IHS",
AQ1671="Sharing","Partners",
AQ1671="Sites strategiques &amp; DataCenter","SST &amp; DC",
AQ1671="Exclu","Exclu",
AQ1671="SAT","SAT",
AQ1671="SPARE-ISSUE","SPARE-ISSUE",
AQ1671="Fiber CAmtel","TRANS_FO_CAMTEL",
AQ1671="Fiber AOF","Fiber AOF",
AQ1671="Projet OCM (HUAWEI)","TRAVAUX-HUAWEI",
AQ1671="Projet OCM (NOKIA)","TRAVAUX-NOKIA",
AQ1671="ACCESS-ISSUE","ACCESS-ISSUE",
AQ1671="Projet OCM (ZTE, NOKIA, autres projets)","TRAVAUX OCM",
AQ1671="No root CAuse","No root cause",
AQ1671="ODU HS","PDH",
AQ1671="IP &amp; VLAN","PDH",
AQ1671="Warehouse HUAWEI","SPARE-ISSUE",
AQ1671="SPARE-HS","SPARE-ISSUE",
AQ1671="Power Telco","BSS",AQ1671="no impacts","no impacts"
),"")</f>
        <v>No root cause</v>
      </c>
      <c r="AP1671" s="48" t="str" cm="1">
        <f t="array" ref="AP1671">IFERROR(_xlfn.IFS(
AQ1671="MPR ISSUE","TX ISSUE",
AQ1671="BSS Hardware Issue","RAN ISSUE",
AQ1671="Sites strategiques, MLL, Pylone, etc.","ENVTECH",
AQ1671="AKTIVCO DEFAUT GE &amp; POWER Cabinet","POWER ISSUE",
AQ1671="AKTIVCO Coupure ENEO &amp; Baisse de tension","POWER ISSUE",
AQ1671="Coupure ENEO &amp; Baisse de tension","POWER ISSUE",
AQ1671="Defaut GE &amp; POWER Cabinet","POWER ISSUE",
AQ1671="Sharing","POWER ISSUE",
AQ1671="Sites strategiques &amp; DataCenter","POWER ISSUE",
AQ1671="Exclu","Exclu",
AQ1671="SAT","TX ISSUE",
AQ1671="SPARE-ISSUE","SPARE-ISSUE",
AQ1671="Fiber CAmtel","TX ISSUE",
AQ1671="Fiber AOF","TX ISSUE",
AQ1671="Projet OCM (HUAWEI)","TRAVAUX-HUAWEI",
AQ1671="Projet OCM (NOKIA)","TRAVAUX -NOKIA",
AQ1671="ACCESS-ISSUE","ACCESS-ISSUE",
AQ1671="Projet OCM (ZTE, NOKIA, autres projets)","TRAVAUX OCM",
AQ1671="No root CAuse","No root cause",
AQ1671="ODU HS","TX ISSUE",
AQ1671="IP &amp; VLAN","TX ISSUE",
AQ1671="Warehouse HUAWEI","SPARE-ISSUE",
AQ1671="SPARE-HS","SPARE-ISSUE",
AQ1671="Power Telco","RAN ISSUE",AQ1671="no impacts","no impacts"
),"")</f>
        <v>No root cause</v>
      </c>
      <c r="AQ1671" s="126" t="s">
        <v>5344</v>
      </c>
      <c r="AR1671" s="48" t="str" cm="1">
        <f t="array" ref="AR1671">IFERROR(_xlfn.IFS(
AQ1671="MPR ISSUE","ACTIVE",
AQ1671="BSS Hardware Issue","ACTIVE",
AQ1671="Sites strategiques, MLL, Pylone, etc.","PASSIVE",
AQ1671="AKTIVCO DEFAUT GE &amp; POWER Cabinet","PASSIVE",
AQ1671="AKTIVCO Coupure ENEO &amp; Baisse de tension","PASSIVE",
AQ1671="Coupure ENEO &amp; Baisse de tension","PASSIVE",
AQ1671="Defaut GE &amp; POWER Cabinet","PASSIVE",
AQ1671="Sharing","PASSIVE",
AQ1671="Sites strategiques &amp; DataCenter","PASSIVE",
AQ1671="Exclu","Exclu",
AQ1671="SAT","ACTIVE",
AQ1671="SPARE-ISSUE","SPARE-ISSUE",
AQ1671="Fiber CAmtel","ACTIVE",
AQ1671="Fiber AOF","ACTIVE",
AQ1671="Projet OCM (HUAWEI)","PLANNED WORKS",
AQ1671="Projet OCM (NOKIA)","PLANNED WORKS",
AQ1671="ACCESS-ISSUE","ACCESS-ISSUE",
AQ1671="Projet OCM (ZTE, NOKIA, autres projets)","PLANNED WORKS",
AQ1671="No root CAuse","No root cause",
AQ1671="ODU HS","ACTIVE",
AQ1671="IP &amp; VLAN","ACTIVE",
AQ1671="Warehouse HUAWEI","SPARE-ISSUE",
AQ1671="SPARE-HS","SPARE-ISSUE",
AQ1671="Power Telco","ACTIVE", AQ1671="no impacts","no impacts"
),"")</f>
        <v>No root cause</v>
      </c>
      <c r="AS1671" s="92" t="s">
        <v>5537</v>
      </c>
      <c r="AT1671" s="98" t="s">
        <v>2503</v>
      </c>
      <c r="AV1671" s="17" t="s">
        <v>5537</v>
      </c>
      <c r="AW1671" s="7" t="s">
        <v>5537</v>
      </c>
      <c r="AX1671" s="6" t="s">
        <v>5537</v>
      </c>
      <c r="AY1671" s="7"/>
      <c r="AZ1671" s="3" t="s">
        <v>5537</v>
      </c>
      <c r="BA1671" s="18" t="s">
        <v>5537</v>
      </c>
      <c r="BB1671" s="18" t="s">
        <v>5537</v>
      </c>
      <c r="BC1671" s="18" t="s">
        <v>5537</v>
      </c>
      <c r="BD1671" s="18" t="s">
        <v>5537</v>
      </c>
      <c r="BE1671" s="18" t="s">
        <v>5537</v>
      </c>
      <c r="BF1671" s="18" t="s">
        <v>5537</v>
      </c>
      <c r="BG1671" s="18" t="s">
        <v>5537</v>
      </c>
      <c r="BH1671" s="18" t="s">
        <v>5537</v>
      </c>
      <c r="BI1671" s="18" t="s">
        <v>5537</v>
      </c>
      <c r="BJ1671" s="18" t="s">
        <v>5537</v>
      </c>
      <c r="BK1671" s="18" t="s">
        <v>5537</v>
      </c>
      <c r="BL1671" s="9" t="s">
        <v>5537</v>
      </c>
      <c r="BM1671" s="14" t="s">
        <v>5537</v>
      </c>
      <c r="BN1671" s="14" t="s">
        <v>5537</v>
      </c>
      <c r="BO1671" s="14" t="str">
        <f>_xlfn.XLOOKUP(B1671,'[4]cell downs 18042026 17h'!$B:$B,'[4]cell downs 18042026 17h'!$B:$B,"")</f>
        <v/>
      </c>
      <c r="BP1671" s="14" t="str">
        <f>_xlfn.XLOOKUP(B1671,'[5]Cells Huawei 19042026 15h'!$B:$B,'[5]Cells Huawei 19042026 15h'!$B:$B,"")</f>
        <v/>
      </c>
      <c r="BQ1671" s="9" t="str">
        <f>_xlfn.XLOOKUP(B1671,'[6]cells down 19042026 9H40'!$B:$B,'[6]cells down 19042026 9H40'!$B:$B,"")</f>
        <v/>
      </c>
      <c r="BR1671" s="9" t="s">
        <v>2503</v>
      </c>
      <c r="BS1671" s="9" t="s">
        <v>5537</v>
      </c>
      <c r="BT1671" s="108"/>
    </row>
    <row r="1672" spans="1:72" s="9" customFormat="1" x14ac:dyDescent="0.35">
      <c r="A1672" s="1" t="s">
        <v>3167</v>
      </c>
      <c r="B1672" s="8" t="s">
        <v>3168</v>
      </c>
      <c r="C1672" s="3" t="str">
        <f>_xlfn.XLOOKUP(B1672,'[1]daily break down'!$D:$D,'[1]daily break down'!$E:$E,"")</f>
        <v>LITTORAL</v>
      </c>
      <c r="D1672" s="1" t="s">
        <v>11</v>
      </c>
      <c r="E1672" s="1" t="s">
        <v>318</v>
      </c>
      <c r="F1672" s="3" t="s">
        <v>31</v>
      </c>
      <c r="G1672" s="1" t="s">
        <v>484</v>
      </c>
      <c r="H1672" s="34" t="str">
        <f>_xlfn.XLOOKUP(B1672,[2]CALCULATION!$B:$B,[2]CALCULATION!$H:$H,"")</f>
        <v>ZTE</v>
      </c>
      <c r="I1672" s="28">
        <v>1.2925616308966335</v>
      </c>
      <c r="J1672" s="28">
        <v>0</v>
      </c>
      <c r="K1672" s="28">
        <v>0</v>
      </c>
      <c r="L1672" s="28">
        <v>0</v>
      </c>
      <c r="M1672" s="28">
        <v>0</v>
      </c>
      <c r="N1672" s="28">
        <v>1.9417763167281628</v>
      </c>
      <c r="O1672" s="28">
        <v>1.777586585738214</v>
      </c>
      <c r="P1672" s="28">
        <v>0</v>
      </c>
      <c r="Q1672" s="28">
        <v>0</v>
      </c>
      <c r="R1672" s="28">
        <v>0</v>
      </c>
      <c r="S1672" s="93">
        <v>0</v>
      </c>
      <c r="T1672" s="93">
        <f>_xlfn.XLOOKUP(B1672,'[3]Nur des jours'!$B:$B,'[3]Nur des jours'!$U:$U,"")</f>
        <v>0</v>
      </c>
      <c r="U1672" s="93">
        <v>0</v>
      </c>
      <c r="V1672" s="93">
        <v>0</v>
      </c>
      <c r="W1672" s="93">
        <v>0</v>
      </c>
      <c r="X1672" s="93">
        <v>0</v>
      </c>
      <c r="Y1672" s="93">
        <v>0</v>
      </c>
      <c r="Z1672" s="93">
        <v>0</v>
      </c>
      <c r="AA1672" s="93">
        <v>0</v>
      </c>
      <c r="AB1672" s="93">
        <v>0</v>
      </c>
      <c r="AC1672" s="93">
        <f>_xlfn.XLOOKUP(B1672,'[3]Nur des jours'!$B:$B,'[3]Nur des jours'!$N:$N,"")</f>
        <v>0</v>
      </c>
      <c r="AD1672" s="93">
        <v>0</v>
      </c>
      <c r="AE1672" s="93">
        <v>0</v>
      </c>
      <c r="AF1672" s="93">
        <v>0</v>
      </c>
      <c r="AG1672" s="93"/>
      <c r="AH1672" s="93">
        <v>0</v>
      </c>
      <c r="AI1672" s="93">
        <v>0</v>
      </c>
      <c r="AJ1672" s="93">
        <v>0</v>
      </c>
      <c r="AK1672" s="93">
        <v>0</v>
      </c>
      <c r="AL1672" s="93">
        <v>0</v>
      </c>
      <c r="AM1672" s="49" t="s">
        <v>5559</v>
      </c>
      <c r="AN1672" s="49"/>
      <c r="AO1672" s="48" t="str" cm="1">
        <f t="array" ref="AO1672">IFERROR(_xlfn.IFS(
AQ1672="MPR ISSUE","PDH",
AQ1672="BSS Hardware Issue","BSS",
AQ1672="Sites strategiques, MLL, Pylone, etc.","ENVTECH",
AQ1672="AKTIVCO DEFAUT GE &amp; POWER Cabinet","AKTIVCO",
AQ1672="AKTIVCO Coupure ENEO &amp; Baisse de tension","AKTIVCO GRID ONLY",
AQ1672="Coupure ENEO &amp; Baisse de tension","IHS GRID ONLY",
AQ1672="Defaut GE &amp; POWER Cabinet","IHS",
AQ1672="Sharing","Partners",
AQ1672="Sites strategiques &amp; DataCenter","SST &amp; DC",
AQ1672="Exclu","Exclu",
AQ1672="SAT","SAT",
AQ1672="SPARE-ISSUE","SPARE-ISSUE",
AQ1672="Fiber CAmtel","TRANS_FO_CAMTEL",
AQ1672="Fiber AOF","Fiber AOF",
AQ1672="Projet OCM (HUAWEI)","TRAVAUX-HUAWEI",
AQ1672="Projet OCM (NOKIA)","TRAVAUX-NOKIA",
AQ1672="ACCESS-ISSUE","ACCESS-ISSUE",
AQ1672="Projet OCM (ZTE, NOKIA, autres projets)","TRAVAUX OCM",
AQ1672="No root CAuse","No root cause",
AQ1672="ODU HS","PDH",
AQ1672="IP &amp; VLAN","PDH",
AQ1672="Warehouse HUAWEI","SPARE-ISSUE",
AQ1672="SPARE-HS","SPARE-ISSUE",
AQ1672="Power Telco","BSS",AQ1672="no impacts","no impacts"
),"")</f>
        <v>No root cause</v>
      </c>
      <c r="AP1672" s="48" t="str" cm="1">
        <f t="array" ref="AP1672">IFERROR(_xlfn.IFS(
AQ1672="MPR ISSUE","TX ISSUE",
AQ1672="BSS Hardware Issue","RAN ISSUE",
AQ1672="Sites strategiques, MLL, Pylone, etc.","ENVTECH",
AQ1672="AKTIVCO DEFAUT GE &amp; POWER Cabinet","POWER ISSUE",
AQ1672="AKTIVCO Coupure ENEO &amp; Baisse de tension","POWER ISSUE",
AQ1672="Coupure ENEO &amp; Baisse de tension","POWER ISSUE",
AQ1672="Defaut GE &amp; POWER Cabinet","POWER ISSUE",
AQ1672="Sharing","POWER ISSUE",
AQ1672="Sites strategiques &amp; DataCenter","POWER ISSUE",
AQ1672="Exclu","Exclu",
AQ1672="SAT","TX ISSUE",
AQ1672="SPARE-ISSUE","SPARE-ISSUE",
AQ1672="Fiber CAmtel","TX ISSUE",
AQ1672="Fiber AOF","TX ISSUE",
AQ1672="Projet OCM (HUAWEI)","TRAVAUX-HUAWEI",
AQ1672="Projet OCM (NOKIA)","TRAVAUX -NOKIA",
AQ1672="ACCESS-ISSUE","ACCESS-ISSUE",
AQ1672="Projet OCM (ZTE, NOKIA, autres projets)","TRAVAUX OCM",
AQ1672="No root CAuse","No root cause",
AQ1672="ODU HS","TX ISSUE",
AQ1672="IP &amp; VLAN","TX ISSUE",
AQ1672="Warehouse HUAWEI","SPARE-ISSUE",
AQ1672="SPARE-HS","SPARE-ISSUE",
AQ1672="Power Telco","RAN ISSUE",AQ1672="no impacts","no impacts"
),"")</f>
        <v>No root cause</v>
      </c>
      <c r="AQ1672" s="126" t="s">
        <v>5344</v>
      </c>
      <c r="AR1672" s="48" t="str" cm="1">
        <f t="array" ref="AR1672">IFERROR(_xlfn.IFS(
AQ1672="MPR ISSUE","ACTIVE",
AQ1672="BSS Hardware Issue","ACTIVE",
AQ1672="Sites strategiques, MLL, Pylone, etc.","PASSIVE",
AQ1672="AKTIVCO DEFAUT GE &amp; POWER Cabinet","PASSIVE",
AQ1672="AKTIVCO Coupure ENEO &amp; Baisse de tension","PASSIVE",
AQ1672="Coupure ENEO &amp; Baisse de tension","PASSIVE",
AQ1672="Defaut GE &amp; POWER Cabinet","PASSIVE",
AQ1672="Sharing","PASSIVE",
AQ1672="Sites strategiques &amp; DataCenter","PASSIVE",
AQ1672="Exclu","Exclu",
AQ1672="SAT","ACTIVE",
AQ1672="SPARE-ISSUE","SPARE-ISSUE",
AQ1672="Fiber CAmtel","ACTIVE",
AQ1672="Fiber AOF","ACTIVE",
AQ1672="Projet OCM (HUAWEI)","PLANNED WORKS",
AQ1672="Projet OCM (NOKIA)","PLANNED WORKS",
AQ1672="ACCESS-ISSUE","ACCESS-ISSUE",
AQ1672="Projet OCM (ZTE, NOKIA, autres projets)","PLANNED WORKS",
AQ1672="No root CAuse","No root cause",
AQ1672="ODU HS","ACTIVE",
AQ1672="IP &amp; VLAN","ACTIVE",
AQ1672="Warehouse HUAWEI","SPARE-ISSUE",
AQ1672="SPARE-HS","SPARE-ISSUE",
AQ1672="Power Telco","ACTIVE", AQ1672="no impacts","no impacts"
),"")</f>
        <v>No root cause</v>
      </c>
      <c r="AS1672" s="92" t="s">
        <v>5537</v>
      </c>
      <c r="AT1672" s="98" t="s">
        <v>3168</v>
      </c>
      <c r="AV1672" s="17" t="s">
        <v>5537</v>
      </c>
      <c r="AW1672" s="7" t="s">
        <v>5537</v>
      </c>
      <c r="AX1672" s="6" t="s">
        <v>5537</v>
      </c>
      <c r="AY1672" s="7"/>
      <c r="AZ1672" s="3" t="s">
        <v>5537</v>
      </c>
      <c r="BA1672" s="18" t="s">
        <v>5537</v>
      </c>
      <c r="BB1672" s="18" t="s">
        <v>5537</v>
      </c>
      <c r="BC1672" s="18" t="s">
        <v>5537</v>
      </c>
      <c r="BD1672" s="18" t="s">
        <v>5537</v>
      </c>
      <c r="BE1672" s="18" t="s">
        <v>5537</v>
      </c>
      <c r="BF1672" s="18" t="s">
        <v>5537</v>
      </c>
      <c r="BG1672" s="18" t="s">
        <v>5537</v>
      </c>
      <c r="BH1672" s="18" t="s">
        <v>5537</v>
      </c>
      <c r="BI1672" s="18" t="s">
        <v>5537</v>
      </c>
      <c r="BJ1672" s="18" t="s">
        <v>5537</v>
      </c>
      <c r="BK1672" s="18" t="s">
        <v>5537</v>
      </c>
      <c r="BL1672" s="9" t="s">
        <v>5537</v>
      </c>
      <c r="BM1672" s="14" t="s">
        <v>5537</v>
      </c>
      <c r="BN1672" s="14" t="s">
        <v>5537</v>
      </c>
      <c r="BO1672" s="14" t="str">
        <f>_xlfn.XLOOKUP(B1672,'[4]cell downs 18042026 17h'!$B:$B,'[4]cell downs 18042026 17h'!$B:$B,"")</f>
        <v/>
      </c>
      <c r="BP1672" s="14" t="str">
        <f>_xlfn.XLOOKUP(B1672,'[5]Cells Huawei 19042026 15h'!$B:$B,'[5]Cells Huawei 19042026 15h'!$B:$B,"")</f>
        <v/>
      </c>
      <c r="BQ1672" s="9" t="str">
        <f>_xlfn.XLOOKUP(B1672,'[6]cells down 19042026 9H40'!$B:$B,'[6]cells down 19042026 9H40'!$B:$B,"")</f>
        <v/>
      </c>
      <c r="BR1672" s="9" t="s">
        <v>3168</v>
      </c>
      <c r="BS1672" s="9" t="s">
        <v>318</v>
      </c>
      <c r="BT1672" s="108"/>
    </row>
    <row r="1673" spans="1:72" s="9" customFormat="1" x14ac:dyDescent="0.35">
      <c r="A1673" s="1" t="s">
        <v>2219</v>
      </c>
      <c r="B1673" s="8" t="s">
        <v>2220</v>
      </c>
      <c r="C1673" s="3" t="str">
        <f>_xlfn.XLOOKUP(B1673,'[1]daily break down'!$D:$D,'[1]daily break down'!$E:$E,"")</f>
        <v>LITTORAL</v>
      </c>
      <c r="D1673" s="1" t="s">
        <v>11</v>
      </c>
      <c r="E1673" s="1" t="s">
        <v>12</v>
      </c>
      <c r="F1673" s="3" t="s">
        <v>31</v>
      </c>
      <c r="G1673" s="1" t="s">
        <v>484</v>
      </c>
      <c r="H1673" s="34" t="str">
        <f>_xlfn.XLOOKUP(B1673,[2]CALCULATION!$B:$B,[2]CALCULATION!$H:$H,"")</f>
        <v>ZTE</v>
      </c>
      <c r="I1673" s="28">
        <v>0</v>
      </c>
      <c r="J1673" s="28">
        <v>0</v>
      </c>
      <c r="K1673" s="28">
        <v>0</v>
      </c>
      <c r="L1673" s="28">
        <v>0</v>
      </c>
      <c r="M1673" s="28">
        <v>0</v>
      </c>
      <c r="N1673" s="28">
        <v>1.7637108948072817</v>
      </c>
      <c r="O1673" s="28">
        <v>0</v>
      </c>
      <c r="P1673" s="28">
        <v>0</v>
      </c>
      <c r="Q1673" s="28">
        <v>0</v>
      </c>
      <c r="R1673" s="28">
        <v>0</v>
      </c>
      <c r="S1673" s="93">
        <v>0</v>
      </c>
      <c r="T1673" s="93">
        <f>_xlfn.XLOOKUP(B1673,'[3]Nur des jours'!$B:$B,'[3]Nur des jours'!$U:$U,"")</f>
        <v>0</v>
      </c>
      <c r="U1673" s="93">
        <v>0</v>
      </c>
      <c r="V1673" s="93">
        <v>0</v>
      </c>
      <c r="W1673" s="93">
        <v>0</v>
      </c>
      <c r="X1673" s="93">
        <v>0</v>
      </c>
      <c r="Y1673" s="93">
        <v>0</v>
      </c>
      <c r="Z1673" s="93">
        <v>0</v>
      </c>
      <c r="AA1673" s="93">
        <v>0</v>
      </c>
      <c r="AB1673" s="93">
        <v>0</v>
      </c>
      <c r="AC1673" s="93">
        <f>_xlfn.XLOOKUP(B1673,'[3]Nur des jours'!$B:$B,'[3]Nur des jours'!$N:$N,"")</f>
        <v>0</v>
      </c>
      <c r="AD1673" s="93">
        <v>0</v>
      </c>
      <c r="AE1673" s="93">
        <v>0</v>
      </c>
      <c r="AF1673" s="93">
        <v>0</v>
      </c>
      <c r="AG1673" s="93"/>
      <c r="AH1673" s="93">
        <v>0</v>
      </c>
      <c r="AI1673" s="93">
        <v>0</v>
      </c>
      <c r="AJ1673" s="93">
        <v>0</v>
      </c>
      <c r="AK1673" s="93">
        <v>0</v>
      </c>
      <c r="AL1673" s="93">
        <v>0</v>
      </c>
      <c r="AM1673" s="49" t="s">
        <v>5559</v>
      </c>
      <c r="AN1673" s="49"/>
      <c r="AO1673" s="48" t="str" cm="1">
        <f t="array" ref="AO1673">IFERROR(_xlfn.IFS(
AQ1673="MPR ISSUE","PDH",
AQ1673="BSS Hardware Issue","BSS",
AQ1673="Sites strategiques, MLL, Pylone, etc.","ENVTECH",
AQ1673="AKTIVCO DEFAUT GE &amp; POWER Cabinet","AKTIVCO",
AQ1673="AKTIVCO Coupure ENEO &amp; Baisse de tension","AKTIVCO GRID ONLY",
AQ1673="Coupure ENEO &amp; Baisse de tension","IHS GRID ONLY",
AQ1673="Defaut GE &amp; POWER Cabinet","IHS",
AQ1673="Sharing","Partners",
AQ1673="Sites strategiques &amp; DataCenter","SST &amp; DC",
AQ1673="Exclu","Exclu",
AQ1673="SAT","SAT",
AQ1673="SPARE-ISSUE","SPARE-ISSUE",
AQ1673="Fiber CAmtel","TRANS_FO_CAMTEL",
AQ1673="Fiber AOF","Fiber AOF",
AQ1673="Projet OCM (HUAWEI)","TRAVAUX-HUAWEI",
AQ1673="Projet OCM (NOKIA)","TRAVAUX-NOKIA",
AQ1673="ACCESS-ISSUE","ACCESS-ISSUE",
AQ1673="Projet OCM (ZTE, NOKIA, autres projets)","TRAVAUX OCM",
AQ1673="No root CAuse","No root cause",
AQ1673="ODU HS","PDH",
AQ1673="IP &amp; VLAN","PDH",
AQ1673="Warehouse HUAWEI","SPARE-ISSUE",
AQ1673="SPARE-HS","SPARE-ISSUE",
AQ1673="Power Telco","BSS",AQ1673="no impacts","no impacts"
),"")</f>
        <v>No root cause</v>
      </c>
      <c r="AP1673" s="48" t="str" cm="1">
        <f t="array" ref="AP1673">IFERROR(_xlfn.IFS(
AQ1673="MPR ISSUE","TX ISSUE",
AQ1673="BSS Hardware Issue","RAN ISSUE",
AQ1673="Sites strategiques, MLL, Pylone, etc.","ENVTECH",
AQ1673="AKTIVCO DEFAUT GE &amp; POWER Cabinet","POWER ISSUE",
AQ1673="AKTIVCO Coupure ENEO &amp; Baisse de tension","POWER ISSUE",
AQ1673="Coupure ENEO &amp; Baisse de tension","POWER ISSUE",
AQ1673="Defaut GE &amp; POWER Cabinet","POWER ISSUE",
AQ1673="Sharing","POWER ISSUE",
AQ1673="Sites strategiques &amp; DataCenter","POWER ISSUE",
AQ1673="Exclu","Exclu",
AQ1673="SAT","TX ISSUE",
AQ1673="SPARE-ISSUE","SPARE-ISSUE",
AQ1673="Fiber CAmtel","TX ISSUE",
AQ1673="Fiber AOF","TX ISSUE",
AQ1673="Projet OCM (HUAWEI)","TRAVAUX-HUAWEI",
AQ1673="Projet OCM (NOKIA)","TRAVAUX -NOKIA",
AQ1673="ACCESS-ISSUE","ACCESS-ISSUE",
AQ1673="Projet OCM (ZTE, NOKIA, autres projets)","TRAVAUX OCM",
AQ1673="No root CAuse","No root cause",
AQ1673="ODU HS","TX ISSUE",
AQ1673="IP &amp; VLAN","TX ISSUE",
AQ1673="Warehouse HUAWEI","SPARE-ISSUE",
AQ1673="SPARE-HS","SPARE-ISSUE",
AQ1673="Power Telco","RAN ISSUE",AQ1673="no impacts","no impacts"
),"")</f>
        <v>No root cause</v>
      </c>
      <c r="AQ1673" s="126" t="s">
        <v>5344</v>
      </c>
      <c r="AR1673" s="48" t="str" cm="1">
        <f t="array" ref="AR1673">IFERROR(_xlfn.IFS(
AQ1673="MPR ISSUE","ACTIVE",
AQ1673="BSS Hardware Issue","ACTIVE",
AQ1673="Sites strategiques, MLL, Pylone, etc.","PASSIVE",
AQ1673="AKTIVCO DEFAUT GE &amp; POWER Cabinet","PASSIVE",
AQ1673="AKTIVCO Coupure ENEO &amp; Baisse de tension","PASSIVE",
AQ1673="Coupure ENEO &amp; Baisse de tension","PASSIVE",
AQ1673="Defaut GE &amp; POWER Cabinet","PASSIVE",
AQ1673="Sharing","PASSIVE",
AQ1673="Sites strategiques &amp; DataCenter","PASSIVE",
AQ1673="Exclu","Exclu",
AQ1673="SAT","ACTIVE",
AQ1673="SPARE-ISSUE","SPARE-ISSUE",
AQ1673="Fiber CAmtel","ACTIVE",
AQ1673="Fiber AOF","ACTIVE",
AQ1673="Projet OCM (HUAWEI)","PLANNED WORKS",
AQ1673="Projet OCM (NOKIA)","PLANNED WORKS",
AQ1673="ACCESS-ISSUE","ACCESS-ISSUE",
AQ1673="Projet OCM (ZTE, NOKIA, autres projets)","PLANNED WORKS",
AQ1673="No root CAuse","No root cause",
AQ1673="ODU HS","ACTIVE",
AQ1673="IP &amp; VLAN","ACTIVE",
AQ1673="Warehouse HUAWEI","SPARE-ISSUE",
AQ1673="SPARE-HS","SPARE-ISSUE",
AQ1673="Power Telco","ACTIVE", AQ1673="no impacts","no impacts"
),"")</f>
        <v>No root cause</v>
      </c>
      <c r="AS1673" s="92" t="s">
        <v>5537</v>
      </c>
      <c r="AT1673" s="98" t="s">
        <v>2220</v>
      </c>
      <c r="AV1673" s="17" t="s">
        <v>5537</v>
      </c>
      <c r="AW1673" s="7" t="s">
        <v>5537</v>
      </c>
      <c r="AX1673" s="6" t="s">
        <v>5537</v>
      </c>
      <c r="AY1673" s="7"/>
      <c r="AZ1673" s="3" t="s">
        <v>5537</v>
      </c>
      <c r="BA1673" s="18" t="s">
        <v>5537</v>
      </c>
      <c r="BB1673" s="18" t="s">
        <v>5537</v>
      </c>
      <c r="BC1673" s="18" t="s">
        <v>5537</v>
      </c>
      <c r="BD1673" s="18" t="s">
        <v>5537</v>
      </c>
      <c r="BE1673" s="18" t="s">
        <v>5537</v>
      </c>
      <c r="BF1673" s="18" t="s">
        <v>5537</v>
      </c>
      <c r="BG1673" s="18" t="s">
        <v>5537</v>
      </c>
      <c r="BH1673" s="18" t="s">
        <v>5537</v>
      </c>
      <c r="BI1673" s="18" t="s">
        <v>5537</v>
      </c>
      <c r="BJ1673" s="18" t="s">
        <v>5537</v>
      </c>
      <c r="BK1673" s="18" t="s">
        <v>5537</v>
      </c>
      <c r="BL1673" s="9" t="s">
        <v>5537</v>
      </c>
      <c r="BM1673" s="14" t="s">
        <v>5537</v>
      </c>
      <c r="BN1673" s="14" t="s">
        <v>5537</v>
      </c>
      <c r="BO1673" s="14" t="str">
        <f>_xlfn.XLOOKUP(B1673,'[4]cell downs 18042026 17h'!$B:$B,'[4]cell downs 18042026 17h'!$B:$B,"")</f>
        <v/>
      </c>
      <c r="BP1673" s="14" t="str">
        <f>_xlfn.XLOOKUP(B1673,'[5]Cells Huawei 19042026 15h'!$B:$B,'[5]Cells Huawei 19042026 15h'!$B:$B,"")</f>
        <v/>
      </c>
      <c r="BQ1673" s="9" t="str">
        <f>_xlfn.XLOOKUP(B1673,'[6]cells down 19042026 9H40'!$B:$B,'[6]cells down 19042026 9H40'!$B:$B,"")</f>
        <v/>
      </c>
      <c r="BR1673" s="9" t="s">
        <v>2220</v>
      </c>
      <c r="BS1673" s="9" t="s">
        <v>12</v>
      </c>
      <c r="BT1673" s="108"/>
    </row>
    <row r="1674" spans="1:72" s="9" customFormat="1" x14ac:dyDescent="0.35">
      <c r="A1674" s="1" t="s">
        <v>484</v>
      </c>
      <c r="B1674" s="8" t="s">
        <v>4625</v>
      </c>
      <c r="C1674" s="3" t="str">
        <f>_xlfn.XLOOKUP(B1674,'[1]daily break down'!$D:$D,'[1]daily break down'!$E:$E,"")</f>
        <v>LITTORAL</v>
      </c>
      <c r="D1674" s="1" t="s">
        <v>1022</v>
      </c>
      <c r="E1674" s="1"/>
      <c r="F1674" s="3" t="s">
        <v>31</v>
      </c>
      <c r="G1674" s="1" t="s">
        <v>484</v>
      </c>
      <c r="H1674" s="34" t="str">
        <f>_xlfn.XLOOKUP(B1674,[2]CALCULATION!$B:$B,[2]CALCULATION!$H:$H,"")</f>
        <v>ZTE</v>
      </c>
      <c r="I1674" s="28">
        <v>0</v>
      </c>
      <c r="J1674" s="28">
        <v>0</v>
      </c>
      <c r="K1674" s="28">
        <v>0</v>
      </c>
      <c r="L1674" s="28">
        <v>0</v>
      </c>
      <c r="M1674" s="28">
        <v>0</v>
      </c>
      <c r="N1674" s="28">
        <v>1.4424476290760286</v>
      </c>
      <c r="O1674" s="28">
        <v>0</v>
      </c>
      <c r="P1674" s="28">
        <v>0</v>
      </c>
      <c r="Q1674" s="28">
        <v>0</v>
      </c>
      <c r="R1674" s="28">
        <v>0</v>
      </c>
      <c r="S1674" s="93">
        <v>0</v>
      </c>
      <c r="T1674" s="93">
        <f>_xlfn.XLOOKUP(B1674,'[3]Nur des jours'!$B:$B,'[3]Nur des jours'!$U:$U,"")</f>
        <v>0</v>
      </c>
      <c r="U1674" s="93">
        <v>0</v>
      </c>
      <c r="V1674" s="93">
        <v>0</v>
      </c>
      <c r="W1674" s="93">
        <v>0</v>
      </c>
      <c r="X1674" s="93">
        <v>0</v>
      </c>
      <c r="Y1674" s="93">
        <v>0</v>
      </c>
      <c r="Z1674" s="93">
        <v>0</v>
      </c>
      <c r="AA1674" s="93">
        <v>0</v>
      </c>
      <c r="AB1674" s="93">
        <v>0</v>
      </c>
      <c r="AC1674" s="93">
        <f>_xlfn.XLOOKUP(B1674,'[3]Nur des jours'!$B:$B,'[3]Nur des jours'!$N:$N,"")</f>
        <v>0</v>
      </c>
      <c r="AD1674" s="93">
        <v>0</v>
      </c>
      <c r="AE1674" s="93">
        <v>0</v>
      </c>
      <c r="AF1674" s="93">
        <v>0</v>
      </c>
      <c r="AG1674" s="93"/>
      <c r="AH1674" s="93">
        <v>0</v>
      </c>
      <c r="AI1674" s="93">
        <v>0</v>
      </c>
      <c r="AJ1674" s="93">
        <v>0</v>
      </c>
      <c r="AK1674" s="93">
        <v>0</v>
      </c>
      <c r="AL1674" s="93">
        <v>0</v>
      </c>
      <c r="AM1674" s="49" t="s">
        <v>5559</v>
      </c>
      <c r="AN1674" s="49"/>
      <c r="AO1674" s="48" t="str" cm="1">
        <f t="array" ref="AO1674">IFERROR(_xlfn.IFS(
AQ1674="MPR ISSUE","PDH",
AQ1674="BSS Hardware Issue","BSS",
AQ1674="Sites strategiques, MLL, Pylone, etc.","ENVTECH",
AQ1674="AKTIVCO DEFAUT GE &amp; POWER Cabinet","AKTIVCO",
AQ1674="AKTIVCO Coupure ENEO &amp; Baisse de tension","AKTIVCO GRID ONLY",
AQ1674="Coupure ENEO &amp; Baisse de tension","IHS GRID ONLY",
AQ1674="Defaut GE &amp; POWER Cabinet","IHS",
AQ1674="Sharing","Partners",
AQ1674="Sites strategiques &amp; DataCenter","SST &amp; DC",
AQ1674="Exclu","Exclu",
AQ1674="SAT","SAT",
AQ1674="SPARE-ISSUE","SPARE-ISSUE",
AQ1674="Fiber CAmtel","TRANS_FO_CAMTEL",
AQ1674="Fiber AOF","Fiber AOF",
AQ1674="Projet OCM (HUAWEI)","TRAVAUX-HUAWEI",
AQ1674="Projet OCM (NOKIA)","TRAVAUX-NOKIA",
AQ1674="ACCESS-ISSUE","ACCESS-ISSUE",
AQ1674="Projet OCM (ZTE, NOKIA, autres projets)","TRAVAUX OCM",
AQ1674="No root CAuse","No root cause",
AQ1674="ODU HS","PDH",
AQ1674="IP &amp; VLAN","PDH",
AQ1674="Warehouse HUAWEI","SPARE-ISSUE",
AQ1674="SPARE-HS","SPARE-ISSUE",
AQ1674="Power Telco","BSS",AQ1674="no impacts","no impacts"
),"")</f>
        <v>No root cause</v>
      </c>
      <c r="AP1674" s="48" t="str" cm="1">
        <f t="array" ref="AP1674">IFERROR(_xlfn.IFS(
AQ1674="MPR ISSUE","TX ISSUE",
AQ1674="BSS Hardware Issue","RAN ISSUE",
AQ1674="Sites strategiques, MLL, Pylone, etc.","ENVTECH",
AQ1674="AKTIVCO DEFAUT GE &amp; POWER Cabinet","POWER ISSUE",
AQ1674="AKTIVCO Coupure ENEO &amp; Baisse de tension","POWER ISSUE",
AQ1674="Coupure ENEO &amp; Baisse de tension","POWER ISSUE",
AQ1674="Defaut GE &amp; POWER Cabinet","POWER ISSUE",
AQ1674="Sharing","POWER ISSUE",
AQ1674="Sites strategiques &amp; DataCenter","POWER ISSUE",
AQ1674="Exclu","Exclu",
AQ1674="SAT","TX ISSUE",
AQ1674="SPARE-ISSUE","SPARE-ISSUE",
AQ1674="Fiber CAmtel","TX ISSUE",
AQ1674="Fiber AOF","TX ISSUE",
AQ1674="Projet OCM (HUAWEI)","TRAVAUX-HUAWEI",
AQ1674="Projet OCM (NOKIA)","TRAVAUX -NOKIA",
AQ1674="ACCESS-ISSUE","ACCESS-ISSUE",
AQ1674="Projet OCM (ZTE, NOKIA, autres projets)","TRAVAUX OCM",
AQ1674="No root CAuse","No root cause",
AQ1674="ODU HS","TX ISSUE",
AQ1674="IP &amp; VLAN","TX ISSUE",
AQ1674="Warehouse HUAWEI","SPARE-ISSUE",
AQ1674="SPARE-HS","SPARE-ISSUE",
AQ1674="Power Telco","RAN ISSUE",AQ1674="no impacts","no impacts"
),"")</f>
        <v>No root cause</v>
      </c>
      <c r="AQ1674" s="67" t="s">
        <v>5344</v>
      </c>
      <c r="AR1674" s="48" t="str" cm="1">
        <f t="array" ref="AR1674">IFERROR(_xlfn.IFS(
AQ1674="MPR ISSUE","ACTIVE",
AQ1674="BSS Hardware Issue","ACTIVE",
AQ1674="Sites strategiques, MLL, Pylone, etc.","PASSIVE",
AQ1674="AKTIVCO DEFAUT GE &amp; POWER Cabinet","PASSIVE",
AQ1674="AKTIVCO Coupure ENEO &amp; Baisse de tension","PASSIVE",
AQ1674="Coupure ENEO &amp; Baisse de tension","PASSIVE",
AQ1674="Defaut GE &amp; POWER Cabinet","PASSIVE",
AQ1674="Sharing","PASSIVE",
AQ1674="Sites strategiques &amp; DataCenter","PASSIVE",
AQ1674="Exclu","Exclu",
AQ1674="SAT","ACTIVE",
AQ1674="SPARE-ISSUE","SPARE-ISSUE",
AQ1674="Fiber CAmtel","ACTIVE",
AQ1674="Fiber AOF","ACTIVE",
AQ1674="Projet OCM (HUAWEI)","PLANNED WORKS",
AQ1674="Projet OCM (NOKIA)","PLANNED WORKS",
AQ1674="ACCESS-ISSUE","ACCESS-ISSUE",
AQ1674="Projet OCM (ZTE, NOKIA, autres projets)","PLANNED WORKS",
AQ1674="No root CAuse","No root cause",
AQ1674="ODU HS","ACTIVE",
AQ1674="IP &amp; VLAN","ACTIVE",
AQ1674="Warehouse HUAWEI","SPARE-ISSUE",
AQ1674="SPARE-HS","SPARE-ISSUE",
AQ1674="Power Telco","ACTIVE", AQ1674="no impacts","no impacts"
),"")</f>
        <v>No root cause</v>
      </c>
      <c r="AS1674" s="92" t="s">
        <v>5537</v>
      </c>
      <c r="AT1674" s="98" t="s">
        <v>4625</v>
      </c>
      <c r="AV1674" s="17" t="s">
        <v>5537</v>
      </c>
      <c r="AW1674" s="7" t="s">
        <v>5537</v>
      </c>
      <c r="AX1674" s="6" t="s">
        <v>5537</v>
      </c>
      <c r="AY1674" s="7"/>
      <c r="AZ1674" s="3" t="s">
        <v>5537</v>
      </c>
      <c r="BA1674" s="18" t="s">
        <v>5537</v>
      </c>
      <c r="BB1674" s="18" t="s">
        <v>5537</v>
      </c>
      <c r="BC1674" s="18" t="s">
        <v>5537</v>
      </c>
      <c r="BD1674" s="18" t="s">
        <v>5537</v>
      </c>
      <c r="BE1674" s="18" t="s">
        <v>5537</v>
      </c>
      <c r="BF1674" s="18" t="s">
        <v>5537</v>
      </c>
      <c r="BG1674" s="18" t="s">
        <v>5537</v>
      </c>
      <c r="BH1674" s="18" t="s">
        <v>5537</v>
      </c>
      <c r="BI1674" s="18" t="s">
        <v>5537</v>
      </c>
      <c r="BJ1674" s="18" t="s">
        <v>5537</v>
      </c>
      <c r="BK1674" s="18" t="s">
        <v>5537</v>
      </c>
      <c r="BL1674" s="9" t="s">
        <v>5537</v>
      </c>
      <c r="BM1674" s="14" t="s">
        <v>5537</v>
      </c>
      <c r="BN1674" s="14" t="s">
        <v>5537</v>
      </c>
      <c r="BO1674" s="14" t="str">
        <f>_xlfn.XLOOKUP(B1674,'[4]cell downs 18042026 17h'!$B:$B,'[4]cell downs 18042026 17h'!$B:$B,"")</f>
        <v/>
      </c>
      <c r="BP1674" s="14" t="str">
        <f>_xlfn.XLOOKUP(B1674,'[5]Cells Huawei 19042026 15h'!$B:$B,'[5]Cells Huawei 19042026 15h'!$B:$B,"")</f>
        <v/>
      </c>
      <c r="BQ1674" s="9" t="str">
        <f>_xlfn.XLOOKUP(B1674,'[6]cells down 19042026 9H40'!$B:$B,'[6]cells down 19042026 9H40'!$B:$B,"")</f>
        <v/>
      </c>
      <c r="BR1674" s="9" t="s">
        <v>5537</v>
      </c>
      <c r="BS1674" s="9" t="s">
        <v>12</v>
      </c>
      <c r="BT1674" s="108"/>
    </row>
    <row r="1675" spans="1:72" s="9" customFormat="1" x14ac:dyDescent="0.35">
      <c r="A1675" s="1" t="s">
        <v>867</v>
      </c>
      <c r="B1675" s="8" t="s">
        <v>868</v>
      </c>
      <c r="C1675" s="3" t="str">
        <f>_xlfn.XLOOKUP(B1675,'[1]daily break down'!$D:$D,'[1]daily break down'!$E:$E,"")</f>
        <v>Douala</v>
      </c>
      <c r="D1675" s="1" t="s">
        <v>11</v>
      </c>
      <c r="E1675" s="1" t="s">
        <v>12</v>
      </c>
      <c r="F1675" s="3" t="s">
        <v>31</v>
      </c>
      <c r="G1675" s="1" t="s">
        <v>32</v>
      </c>
      <c r="H1675" s="34" t="str">
        <f>_xlfn.XLOOKUP(B1675,[2]CALCULATION!$B:$B,[2]CALCULATION!$H:$H,"")</f>
        <v>ZTE</v>
      </c>
      <c r="I1675" s="28">
        <v>0</v>
      </c>
      <c r="J1675" s="28">
        <v>0</v>
      </c>
      <c r="K1675" s="28">
        <v>0</v>
      </c>
      <c r="L1675" s="28">
        <v>4.4846304429092019</v>
      </c>
      <c r="M1675" s="28">
        <v>0.96300505374779155</v>
      </c>
      <c r="N1675" s="28">
        <v>1.2719264452834067</v>
      </c>
      <c r="O1675" s="28">
        <v>0</v>
      </c>
      <c r="P1675" s="28">
        <v>0</v>
      </c>
      <c r="Q1675" s="28">
        <v>0</v>
      </c>
      <c r="R1675" s="28">
        <v>0</v>
      </c>
      <c r="S1675" s="93">
        <v>0</v>
      </c>
      <c r="T1675" s="93">
        <f>_xlfn.XLOOKUP(B1675,'[3]Nur des jours'!$B:$B,'[3]Nur des jours'!$U:$U,"")</f>
        <v>0</v>
      </c>
      <c r="U1675" s="93">
        <v>0</v>
      </c>
      <c r="V1675" s="93">
        <v>0</v>
      </c>
      <c r="W1675" s="93">
        <v>0</v>
      </c>
      <c r="X1675" s="93">
        <v>0</v>
      </c>
      <c r="Y1675" s="93">
        <v>0</v>
      </c>
      <c r="Z1675" s="93">
        <v>0</v>
      </c>
      <c r="AA1675" s="93">
        <v>0</v>
      </c>
      <c r="AB1675" s="93">
        <v>0</v>
      </c>
      <c r="AC1675" s="93">
        <f>_xlfn.XLOOKUP(B1675,'[3]Nur des jours'!$B:$B,'[3]Nur des jours'!$N:$N,"")</f>
        <v>0</v>
      </c>
      <c r="AD1675" s="93">
        <v>0</v>
      </c>
      <c r="AE1675" s="93">
        <v>0</v>
      </c>
      <c r="AF1675" s="93">
        <v>0</v>
      </c>
      <c r="AG1675" s="93"/>
      <c r="AH1675" s="93">
        <v>0</v>
      </c>
      <c r="AI1675" s="93">
        <v>0</v>
      </c>
      <c r="AJ1675" s="93">
        <v>0</v>
      </c>
      <c r="AK1675" s="93">
        <v>0</v>
      </c>
      <c r="AL1675" s="93">
        <v>0</v>
      </c>
      <c r="AM1675" s="49" t="s">
        <v>5559</v>
      </c>
      <c r="AN1675" s="49"/>
      <c r="AO1675" s="48" t="str" cm="1">
        <f t="array" ref="AO1675">IFERROR(_xlfn.IFS(
AQ1675="MPR ISSUE","PDH",
AQ1675="BSS Hardware Issue","BSS",
AQ1675="Sites strategiques, MLL, Pylone, etc.","ENVTECH",
AQ1675="AKTIVCO DEFAUT GE &amp; POWER Cabinet","AKTIVCO",
AQ1675="AKTIVCO Coupure ENEO &amp; Baisse de tension","AKTIVCO GRID ONLY",
AQ1675="Coupure ENEO &amp; Baisse de tension","IHS GRID ONLY",
AQ1675="Defaut GE &amp; POWER Cabinet","IHS",
AQ1675="Sharing","Partners",
AQ1675="Sites strategiques &amp; DataCenter","SST &amp; DC",
AQ1675="Exclu","Exclu",
AQ1675="SAT","SAT",
AQ1675="SPARE-ISSUE","SPARE-ISSUE",
AQ1675="Fiber CAmtel","TRANS_FO_CAMTEL",
AQ1675="Fiber AOF","Fiber AOF",
AQ1675="Projet OCM (HUAWEI)","TRAVAUX-HUAWEI",
AQ1675="Projet OCM (NOKIA)","TRAVAUX-NOKIA",
AQ1675="ACCESS-ISSUE","ACCESS-ISSUE",
AQ1675="Projet OCM (ZTE, NOKIA, autres projets)","TRAVAUX OCM",
AQ1675="No root CAuse","No root cause",
AQ1675="ODU HS","PDH",
AQ1675="IP &amp; VLAN","PDH",
AQ1675="Warehouse HUAWEI","SPARE-ISSUE",
AQ1675="SPARE-HS","SPARE-ISSUE",
AQ1675="Power Telco","BSS",AQ1675="no impacts","no impacts"
),"")</f>
        <v>No root cause</v>
      </c>
      <c r="AP1675" s="48" t="str" cm="1">
        <f t="array" ref="AP1675">IFERROR(_xlfn.IFS(
AQ1675="MPR ISSUE","TX ISSUE",
AQ1675="BSS Hardware Issue","RAN ISSUE",
AQ1675="Sites strategiques, MLL, Pylone, etc.","ENVTECH",
AQ1675="AKTIVCO DEFAUT GE &amp; POWER Cabinet","POWER ISSUE",
AQ1675="AKTIVCO Coupure ENEO &amp; Baisse de tension","POWER ISSUE",
AQ1675="Coupure ENEO &amp; Baisse de tension","POWER ISSUE",
AQ1675="Defaut GE &amp; POWER Cabinet","POWER ISSUE",
AQ1675="Sharing","POWER ISSUE",
AQ1675="Sites strategiques &amp; DataCenter","POWER ISSUE",
AQ1675="Exclu","Exclu",
AQ1675="SAT","TX ISSUE",
AQ1675="SPARE-ISSUE","SPARE-ISSUE",
AQ1675="Fiber CAmtel","TX ISSUE",
AQ1675="Fiber AOF","TX ISSUE",
AQ1675="Projet OCM (HUAWEI)","TRAVAUX-HUAWEI",
AQ1675="Projet OCM (NOKIA)","TRAVAUX -NOKIA",
AQ1675="ACCESS-ISSUE","ACCESS-ISSUE",
AQ1675="Projet OCM (ZTE, NOKIA, autres projets)","TRAVAUX OCM",
AQ1675="No root CAuse","No root cause",
AQ1675="ODU HS","TX ISSUE",
AQ1675="IP &amp; VLAN","TX ISSUE",
AQ1675="Warehouse HUAWEI","SPARE-ISSUE",
AQ1675="SPARE-HS","SPARE-ISSUE",
AQ1675="Power Telco","RAN ISSUE",AQ1675="no impacts","no impacts"
),"")</f>
        <v>No root cause</v>
      </c>
      <c r="AQ1675" s="126" t="s">
        <v>5344</v>
      </c>
      <c r="AR1675" s="48" t="str" cm="1">
        <f t="array" ref="AR1675">IFERROR(_xlfn.IFS(
AQ1675="MPR ISSUE","ACTIVE",
AQ1675="BSS Hardware Issue","ACTIVE",
AQ1675="Sites strategiques, MLL, Pylone, etc.","PASSIVE",
AQ1675="AKTIVCO DEFAUT GE &amp; POWER Cabinet","PASSIVE",
AQ1675="AKTIVCO Coupure ENEO &amp; Baisse de tension","PASSIVE",
AQ1675="Coupure ENEO &amp; Baisse de tension","PASSIVE",
AQ1675="Defaut GE &amp; POWER Cabinet","PASSIVE",
AQ1675="Sharing","PASSIVE",
AQ1675="Sites strategiques &amp; DataCenter","PASSIVE",
AQ1675="Exclu","Exclu",
AQ1675="SAT","ACTIVE",
AQ1675="SPARE-ISSUE","SPARE-ISSUE",
AQ1675="Fiber CAmtel","ACTIVE",
AQ1675="Fiber AOF","ACTIVE",
AQ1675="Projet OCM (HUAWEI)","PLANNED WORKS",
AQ1675="Projet OCM (NOKIA)","PLANNED WORKS",
AQ1675="ACCESS-ISSUE","ACCESS-ISSUE",
AQ1675="Projet OCM (ZTE, NOKIA, autres projets)","PLANNED WORKS",
AQ1675="No root CAuse","No root cause",
AQ1675="ODU HS","ACTIVE",
AQ1675="IP &amp; VLAN","ACTIVE",
AQ1675="Warehouse HUAWEI","SPARE-ISSUE",
AQ1675="SPARE-HS","SPARE-ISSUE",
AQ1675="Power Telco","ACTIVE", AQ1675="no impacts","no impacts"
),"")</f>
        <v>No root cause</v>
      </c>
      <c r="AS1675" s="92" t="s">
        <v>5537</v>
      </c>
      <c r="AT1675" s="98" t="s">
        <v>868</v>
      </c>
      <c r="AV1675" s="17" t="s">
        <v>5537</v>
      </c>
      <c r="AW1675" s="7" t="s">
        <v>5537</v>
      </c>
      <c r="AX1675" s="6" t="s">
        <v>5537</v>
      </c>
      <c r="AY1675" s="7"/>
      <c r="AZ1675" s="3" t="s">
        <v>5537</v>
      </c>
      <c r="BA1675" s="18" t="s">
        <v>5537</v>
      </c>
      <c r="BB1675" s="18" t="s">
        <v>5537</v>
      </c>
      <c r="BC1675" s="18" t="s">
        <v>5537</v>
      </c>
      <c r="BD1675" s="18" t="s">
        <v>5537</v>
      </c>
      <c r="BE1675" s="18" t="s">
        <v>5537</v>
      </c>
      <c r="BF1675" s="18" t="s">
        <v>5537</v>
      </c>
      <c r="BG1675" s="18" t="s">
        <v>5537</v>
      </c>
      <c r="BH1675" s="18" t="s">
        <v>5537</v>
      </c>
      <c r="BI1675" s="18" t="s">
        <v>5537</v>
      </c>
      <c r="BJ1675" s="18" t="s">
        <v>5537</v>
      </c>
      <c r="BK1675" s="18" t="s">
        <v>5537</v>
      </c>
      <c r="BL1675" s="9" t="s">
        <v>5537</v>
      </c>
      <c r="BM1675" s="14" t="s">
        <v>5537</v>
      </c>
      <c r="BN1675" s="14" t="s">
        <v>5537</v>
      </c>
      <c r="BO1675" s="14" t="str">
        <f>_xlfn.XLOOKUP(B1675,'[4]cell downs 18042026 17h'!$B:$B,'[4]cell downs 18042026 17h'!$B:$B,"")</f>
        <v/>
      </c>
      <c r="BP1675" s="14" t="str">
        <f>_xlfn.XLOOKUP(B1675,'[5]Cells Huawei 19042026 15h'!$B:$B,'[5]Cells Huawei 19042026 15h'!$B:$B,"")</f>
        <v/>
      </c>
      <c r="BQ1675" s="9" t="str">
        <f>_xlfn.XLOOKUP(B1675,'[6]cells down 19042026 9H40'!$B:$B,'[6]cells down 19042026 9H40'!$B:$B,"")</f>
        <v/>
      </c>
      <c r="BR1675" s="9" t="s">
        <v>868</v>
      </c>
      <c r="BS1675" s="9" t="s">
        <v>5537</v>
      </c>
      <c r="BT1675" s="108"/>
    </row>
    <row r="1676" spans="1:72" s="9" customFormat="1" x14ac:dyDescent="0.35">
      <c r="A1676" s="1" t="s">
        <v>2631</v>
      </c>
      <c r="B1676" s="8" t="s">
        <v>2632</v>
      </c>
      <c r="C1676" s="3" t="str">
        <f>_xlfn.XLOOKUP(B1676,'[1]daily break down'!$D:$D,'[1]daily break down'!$E:$E,"")</f>
        <v>Douala</v>
      </c>
      <c r="D1676" s="1" t="s">
        <v>11</v>
      </c>
      <c r="E1676" s="1" t="s">
        <v>12</v>
      </c>
      <c r="F1676" s="3" t="s">
        <v>31</v>
      </c>
      <c r="G1676" s="1" t="s">
        <v>32</v>
      </c>
      <c r="H1676" s="34" t="str">
        <f>_xlfn.XLOOKUP(B1676,[2]CALCULATION!$B:$B,[2]CALCULATION!$H:$H,"")</f>
        <v>ZTE</v>
      </c>
      <c r="I1676" s="28">
        <v>0</v>
      </c>
      <c r="J1676" s="28">
        <v>0</v>
      </c>
      <c r="K1676" s="28">
        <v>0</v>
      </c>
      <c r="L1676" s="28">
        <v>2.4612408078006779E-3</v>
      </c>
      <c r="M1676" s="28">
        <v>0</v>
      </c>
      <c r="N1676" s="28">
        <v>1.2678957175836765</v>
      </c>
      <c r="O1676" s="28">
        <v>0</v>
      </c>
      <c r="P1676" s="28">
        <v>0</v>
      </c>
      <c r="Q1676" s="28">
        <v>0</v>
      </c>
      <c r="R1676" s="28">
        <v>0</v>
      </c>
      <c r="S1676" s="93">
        <v>0</v>
      </c>
      <c r="T1676" s="93">
        <f>_xlfn.XLOOKUP(B1676,'[3]Nur des jours'!$B:$B,'[3]Nur des jours'!$U:$U,"")</f>
        <v>0</v>
      </c>
      <c r="U1676" s="93">
        <v>0</v>
      </c>
      <c r="V1676" s="93">
        <v>0</v>
      </c>
      <c r="W1676" s="93">
        <v>0</v>
      </c>
      <c r="X1676" s="93">
        <v>0</v>
      </c>
      <c r="Y1676" s="93">
        <v>0</v>
      </c>
      <c r="Z1676" s="93">
        <v>0</v>
      </c>
      <c r="AA1676" s="93">
        <v>0</v>
      </c>
      <c r="AB1676" s="93">
        <v>0</v>
      </c>
      <c r="AC1676" s="93">
        <f>_xlfn.XLOOKUP(B1676,'[3]Nur des jours'!$B:$B,'[3]Nur des jours'!$N:$N,"")</f>
        <v>0</v>
      </c>
      <c r="AD1676" s="93">
        <v>0</v>
      </c>
      <c r="AE1676" s="93">
        <v>0</v>
      </c>
      <c r="AF1676" s="93">
        <v>0</v>
      </c>
      <c r="AG1676" s="93"/>
      <c r="AH1676" s="93">
        <v>0</v>
      </c>
      <c r="AI1676" s="93">
        <v>0</v>
      </c>
      <c r="AJ1676" s="93">
        <v>0</v>
      </c>
      <c r="AK1676" s="93">
        <v>0</v>
      </c>
      <c r="AL1676" s="93">
        <v>0</v>
      </c>
      <c r="AM1676" s="49" t="s">
        <v>5559</v>
      </c>
      <c r="AN1676" s="49"/>
      <c r="AO1676" s="48" t="str" cm="1">
        <f t="array" ref="AO1676">IFERROR(_xlfn.IFS(
AQ1676="MPR ISSUE","PDH",
AQ1676="BSS Hardware Issue","BSS",
AQ1676="Sites strategiques, MLL, Pylone, etc.","ENVTECH",
AQ1676="AKTIVCO DEFAUT GE &amp; POWER Cabinet","AKTIVCO",
AQ1676="AKTIVCO Coupure ENEO &amp; Baisse de tension","AKTIVCO GRID ONLY",
AQ1676="Coupure ENEO &amp; Baisse de tension","IHS GRID ONLY",
AQ1676="Defaut GE &amp; POWER Cabinet","IHS",
AQ1676="Sharing","Partners",
AQ1676="Sites strategiques &amp; DataCenter","SST &amp; DC",
AQ1676="Exclu","Exclu",
AQ1676="SAT","SAT",
AQ1676="SPARE-ISSUE","SPARE-ISSUE",
AQ1676="Fiber CAmtel","TRANS_FO_CAMTEL",
AQ1676="Fiber AOF","Fiber AOF",
AQ1676="Projet OCM (HUAWEI)","TRAVAUX-HUAWEI",
AQ1676="Projet OCM (NOKIA)","TRAVAUX-NOKIA",
AQ1676="ACCESS-ISSUE","ACCESS-ISSUE",
AQ1676="Projet OCM (ZTE, NOKIA, autres projets)","TRAVAUX OCM",
AQ1676="No root CAuse","No root cause",
AQ1676="ODU HS","PDH",
AQ1676="IP &amp; VLAN","PDH",
AQ1676="Warehouse HUAWEI","SPARE-ISSUE",
AQ1676="SPARE-HS","SPARE-ISSUE",
AQ1676="Power Telco","BSS",AQ1676="no impacts","no impacts"
),"")</f>
        <v>No root cause</v>
      </c>
      <c r="AP1676" s="48" t="str" cm="1">
        <f t="array" ref="AP1676">IFERROR(_xlfn.IFS(
AQ1676="MPR ISSUE","TX ISSUE",
AQ1676="BSS Hardware Issue","RAN ISSUE",
AQ1676="Sites strategiques, MLL, Pylone, etc.","ENVTECH",
AQ1676="AKTIVCO DEFAUT GE &amp; POWER Cabinet","POWER ISSUE",
AQ1676="AKTIVCO Coupure ENEO &amp; Baisse de tension","POWER ISSUE",
AQ1676="Coupure ENEO &amp; Baisse de tension","POWER ISSUE",
AQ1676="Defaut GE &amp; POWER Cabinet","POWER ISSUE",
AQ1676="Sharing","POWER ISSUE",
AQ1676="Sites strategiques &amp; DataCenter","POWER ISSUE",
AQ1676="Exclu","Exclu",
AQ1676="SAT","TX ISSUE",
AQ1676="SPARE-ISSUE","SPARE-ISSUE",
AQ1676="Fiber CAmtel","TX ISSUE",
AQ1676="Fiber AOF","TX ISSUE",
AQ1676="Projet OCM (HUAWEI)","TRAVAUX-HUAWEI",
AQ1676="Projet OCM (NOKIA)","TRAVAUX -NOKIA",
AQ1676="ACCESS-ISSUE","ACCESS-ISSUE",
AQ1676="Projet OCM (ZTE, NOKIA, autres projets)","TRAVAUX OCM",
AQ1676="No root CAuse","No root cause",
AQ1676="ODU HS","TX ISSUE",
AQ1676="IP &amp; VLAN","TX ISSUE",
AQ1676="Warehouse HUAWEI","SPARE-ISSUE",
AQ1676="SPARE-HS","SPARE-ISSUE",
AQ1676="Power Telco","RAN ISSUE",AQ1676="no impacts","no impacts"
),"")</f>
        <v>No root cause</v>
      </c>
      <c r="AQ1676" s="126" t="s">
        <v>5344</v>
      </c>
      <c r="AR1676" s="48" t="str" cm="1">
        <f t="array" ref="AR1676">IFERROR(_xlfn.IFS(
AQ1676="MPR ISSUE","ACTIVE",
AQ1676="BSS Hardware Issue","ACTIVE",
AQ1676="Sites strategiques, MLL, Pylone, etc.","PASSIVE",
AQ1676="AKTIVCO DEFAUT GE &amp; POWER Cabinet","PASSIVE",
AQ1676="AKTIVCO Coupure ENEO &amp; Baisse de tension","PASSIVE",
AQ1676="Coupure ENEO &amp; Baisse de tension","PASSIVE",
AQ1676="Defaut GE &amp; POWER Cabinet","PASSIVE",
AQ1676="Sharing","PASSIVE",
AQ1676="Sites strategiques &amp; DataCenter","PASSIVE",
AQ1676="Exclu","Exclu",
AQ1676="SAT","ACTIVE",
AQ1676="SPARE-ISSUE","SPARE-ISSUE",
AQ1676="Fiber CAmtel","ACTIVE",
AQ1676="Fiber AOF","ACTIVE",
AQ1676="Projet OCM (HUAWEI)","PLANNED WORKS",
AQ1676="Projet OCM (NOKIA)","PLANNED WORKS",
AQ1676="ACCESS-ISSUE","ACCESS-ISSUE",
AQ1676="Projet OCM (ZTE, NOKIA, autres projets)","PLANNED WORKS",
AQ1676="No root CAuse","No root cause",
AQ1676="ODU HS","ACTIVE",
AQ1676="IP &amp; VLAN","ACTIVE",
AQ1676="Warehouse HUAWEI","SPARE-ISSUE",
AQ1676="SPARE-HS","SPARE-ISSUE",
AQ1676="Power Telco","ACTIVE", AQ1676="no impacts","no impacts"
),"")</f>
        <v>No root cause</v>
      </c>
      <c r="AS1676" s="92" t="s">
        <v>5537</v>
      </c>
      <c r="AT1676" s="98" t="s">
        <v>2632</v>
      </c>
      <c r="AV1676" s="17" t="s">
        <v>5537</v>
      </c>
      <c r="AW1676" s="7" t="s">
        <v>5537</v>
      </c>
      <c r="AX1676" s="6" t="s">
        <v>5537</v>
      </c>
      <c r="AY1676" s="7"/>
      <c r="AZ1676" s="3" t="s">
        <v>5537</v>
      </c>
      <c r="BA1676" s="18" t="s">
        <v>5537</v>
      </c>
      <c r="BB1676" s="18" t="s">
        <v>5537</v>
      </c>
      <c r="BC1676" s="18" t="s">
        <v>5537</v>
      </c>
      <c r="BD1676" s="18" t="s">
        <v>5537</v>
      </c>
      <c r="BE1676" s="18" t="s">
        <v>5537</v>
      </c>
      <c r="BF1676" s="18" t="s">
        <v>5537</v>
      </c>
      <c r="BG1676" s="18" t="s">
        <v>5537</v>
      </c>
      <c r="BH1676" s="18" t="s">
        <v>5537</v>
      </c>
      <c r="BI1676" s="18" t="s">
        <v>5537</v>
      </c>
      <c r="BJ1676" s="18" t="s">
        <v>5537</v>
      </c>
      <c r="BK1676" s="18" t="s">
        <v>5537</v>
      </c>
      <c r="BL1676" s="9" t="s">
        <v>5537</v>
      </c>
      <c r="BM1676" s="14" t="s">
        <v>5537</v>
      </c>
      <c r="BN1676" s="14" t="s">
        <v>5537</v>
      </c>
      <c r="BO1676" s="14" t="str">
        <f>_xlfn.XLOOKUP(B1676,'[4]cell downs 18042026 17h'!$B:$B,'[4]cell downs 18042026 17h'!$B:$B,"")</f>
        <v/>
      </c>
      <c r="BP1676" s="14" t="str">
        <f>_xlfn.XLOOKUP(B1676,'[5]Cells Huawei 19042026 15h'!$B:$B,'[5]Cells Huawei 19042026 15h'!$B:$B,"")</f>
        <v/>
      </c>
      <c r="BQ1676" s="9" t="str">
        <f>_xlfn.XLOOKUP(B1676,'[6]cells down 19042026 9H40'!$B:$B,'[6]cells down 19042026 9H40'!$B:$B,"")</f>
        <v/>
      </c>
      <c r="BR1676" s="9" t="s">
        <v>2632</v>
      </c>
      <c r="BS1676" s="9" t="s">
        <v>12</v>
      </c>
      <c r="BT1676" s="108"/>
    </row>
    <row r="1677" spans="1:72" s="9" customFormat="1" x14ac:dyDescent="0.35">
      <c r="A1677" s="1" t="s">
        <v>807</v>
      </c>
      <c r="B1677" s="8" t="s">
        <v>808</v>
      </c>
      <c r="C1677" s="3" t="str">
        <f>_xlfn.XLOOKUP(B1677,'[1]daily break down'!$D:$D,'[1]daily break down'!$E:$E,"")</f>
        <v>Douala</v>
      </c>
      <c r="D1677" s="1" t="s">
        <v>11</v>
      </c>
      <c r="E1677" s="1" t="s">
        <v>12</v>
      </c>
      <c r="F1677" s="3" t="s">
        <v>31</v>
      </c>
      <c r="G1677" s="1" t="s">
        <v>32</v>
      </c>
      <c r="H1677" s="34" t="str">
        <f>_xlfn.XLOOKUP(B1677,[2]CALCULATION!$B:$B,[2]CALCULATION!$H:$H,"")</f>
        <v>ZTE</v>
      </c>
      <c r="I1677" s="28">
        <v>0</v>
      </c>
      <c r="J1677" s="28">
        <v>0</v>
      </c>
      <c r="K1677" s="28">
        <v>0</v>
      </c>
      <c r="L1677" s="28">
        <v>0</v>
      </c>
      <c r="M1677" s="28">
        <v>0</v>
      </c>
      <c r="N1677" s="28">
        <v>1.0448502281463237</v>
      </c>
      <c r="O1677" s="28">
        <v>0</v>
      </c>
      <c r="P1677" s="28">
        <v>0</v>
      </c>
      <c r="Q1677" s="28">
        <v>0</v>
      </c>
      <c r="R1677" s="28">
        <v>0</v>
      </c>
      <c r="S1677" s="93">
        <v>0</v>
      </c>
      <c r="T1677" s="93">
        <f>_xlfn.XLOOKUP(B1677,'[3]Nur des jours'!$B:$B,'[3]Nur des jours'!$U:$U,"")</f>
        <v>0</v>
      </c>
      <c r="U1677" s="93">
        <v>0</v>
      </c>
      <c r="V1677" s="93">
        <v>0</v>
      </c>
      <c r="W1677" s="93">
        <v>0</v>
      </c>
      <c r="X1677" s="93">
        <v>0</v>
      </c>
      <c r="Y1677" s="93">
        <v>0</v>
      </c>
      <c r="Z1677" s="93">
        <v>0</v>
      </c>
      <c r="AA1677" s="93">
        <v>0</v>
      </c>
      <c r="AB1677" s="93">
        <v>0</v>
      </c>
      <c r="AC1677" s="93">
        <f>_xlfn.XLOOKUP(B1677,'[3]Nur des jours'!$B:$B,'[3]Nur des jours'!$N:$N,"")</f>
        <v>0</v>
      </c>
      <c r="AD1677" s="93">
        <v>0</v>
      </c>
      <c r="AE1677" s="93">
        <v>0</v>
      </c>
      <c r="AF1677" s="93">
        <v>0</v>
      </c>
      <c r="AG1677" s="93"/>
      <c r="AH1677" s="93">
        <v>0</v>
      </c>
      <c r="AI1677" s="93">
        <v>0</v>
      </c>
      <c r="AJ1677" s="93">
        <v>0</v>
      </c>
      <c r="AK1677" s="93">
        <v>0</v>
      </c>
      <c r="AL1677" s="93">
        <v>0</v>
      </c>
      <c r="AM1677" s="49" t="s">
        <v>5559</v>
      </c>
      <c r="AN1677" s="49"/>
      <c r="AO1677" s="48" t="str" cm="1">
        <f t="array" ref="AO1677">IFERROR(_xlfn.IFS(
AQ1677="MPR ISSUE","PDH",
AQ1677="BSS Hardware Issue","BSS",
AQ1677="Sites strategiques, MLL, Pylone, etc.","ENVTECH",
AQ1677="AKTIVCO DEFAUT GE &amp; POWER Cabinet","AKTIVCO",
AQ1677="AKTIVCO Coupure ENEO &amp; Baisse de tension","AKTIVCO GRID ONLY",
AQ1677="Coupure ENEO &amp; Baisse de tension","IHS GRID ONLY",
AQ1677="Defaut GE &amp; POWER Cabinet","IHS",
AQ1677="Sharing","Partners",
AQ1677="Sites strategiques &amp; DataCenter","SST &amp; DC",
AQ1677="Exclu","Exclu",
AQ1677="SAT","SAT",
AQ1677="SPARE-ISSUE","SPARE-ISSUE",
AQ1677="Fiber CAmtel","TRANS_FO_CAMTEL",
AQ1677="Fiber AOF","Fiber AOF",
AQ1677="Projet OCM (HUAWEI)","TRAVAUX-HUAWEI",
AQ1677="Projet OCM (NOKIA)","TRAVAUX-NOKIA",
AQ1677="ACCESS-ISSUE","ACCESS-ISSUE",
AQ1677="Projet OCM (ZTE, NOKIA, autres projets)","TRAVAUX OCM",
AQ1677="No root CAuse","No root cause",
AQ1677="ODU HS","PDH",
AQ1677="IP &amp; VLAN","PDH",
AQ1677="Warehouse HUAWEI","SPARE-ISSUE",
AQ1677="SPARE-HS","SPARE-ISSUE",
AQ1677="Power Telco","BSS",AQ1677="no impacts","no impacts"
),"")</f>
        <v>No root cause</v>
      </c>
      <c r="AP1677" s="48" t="str" cm="1">
        <f t="array" ref="AP1677">IFERROR(_xlfn.IFS(
AQ1677="MPR ISSUE","TX ISSUE",
AQ1677="BSS Hardware Issue","RAN ISSUE",
AQ1677="Sites strategiques, MLL, Pylone, etc.","ENVTECH",
AQ1677="AKTIVCO DEFAUT GE &amp; POWER Cabinet","POWER ISSUE",
AQ1677="AKTIVCO Coupure ENEO &amp; Baisse de tension","POWER ISSUE",
AQ1677="Coupure ENEO &amp; Baisse de tension","POWER ISSUE",
AQ1677="Defaut GE &amp; POWER Cabinet","POWER ISSUE",
AQ1677="Sharing","POWER ISSUE",
AQ1677="Sites strategiques &amp; DataCenter","POWER ISSUE",
AQ1677="Exclu","Exclu",
AQ1677="SAT","TX ISSUE",
AQ1677="SPARE-ISSUE","SPARE-ISSUE",
AQ1677="Fiber CAmtel","TX ISSUE",
AQ1677="Fiber AOF","TX ISSUE",
AQ1677="Projet OCM (HUAWEI)","TRAVAUX-HUAWEI",
AQ1677="Projet OCM (NOKIA)","TRAVAUX -NOKIA",
AQ1677="ACCESS-ISSUE","ACCESS-ISSUE",
AQ1677="Projet OCM (ZTE, NOKIA, autres projets)","TRAVAUX OCM",
AQ1677="No root CAuse","No root cause",
AQ1677="ODU HS","TX ISSUE",
AQ1677="IP &amp; VLAN","TX ISSUE",
AQ1677="Warehouse HUAWEI","SPARE-ISSUE",
AQ1677="SPARE-HS","SPARE-ISSUE",
AQ1677="Power Telco","RAN ISSUE",AQ1677="no impacts","no impacts"
),"")</f>
        <v>No root cause</v>
      </c>
      <c r="AQ1677" s="126" t="s">
        <v>5344</v>
      </c>
      <c r="AR1677" s="48" t="str" cm="1">
        <f t="array" ref="AR1677">IFERROR(_xlfn.IFS(
AQ1677="MPR ISSUE","ACTIVE",
AQ1677="BSS Hardware Issue","ACTIVE",
AQ1677="Sites strategiques, MLL, Pylone, etc.","PASSIVE",
AQ1677="AKTIVCO DEFAUT GE &amp; POWER Cabinet","PASSIVE",
AQ1677="AKTIVCO Coupure ENEO &amp; Baisse de tension","PASSIVE",
AQ1677="Coupure ENEO &amp; Baisse de tension","PASSIVE",
AQ1677="Defaut GE &amp; POWER Cabinet","PASSIVE",
AQ1677="Sharing","PASSIVE",
AQ1677="Sites strategiques &amp; DataCenter","PASSIVE",
AQ1677="Exclu","Exclu",
AQ1677="SAT","ACTIVE",
AQ1677="SPARE-ISSUE","SPARE-ISSUE",
AQ1677="Fiber CAmtel","ACTIVE",
AQ1677="Fiber AOF","ACTIVE",
AQ1677="Projet OCM (HUAWEI)","PLANNED WORKS",
AQ1677="Projet OCM (NOKIA)","PLANNED WORKS",
AQ1677="ACCESS-ISSUE","ACCESS-ISSUE",
AQ1677="Projet OCM (ZTE, NOKIA, autres projets)","PLANNED WORKS",
AQ1677="No root CAuse","No root cause",
AQ1677="ODU HS","ACTIVE",
AQ1677="IP &amp; VLAN","ACTIVE",
AQ1677="Warehouse HUAWEI","SPARE-ISSUE",
AQ1677="SPARE-HS","SPARE-ISSUE",
AQ1677="Power Telco","ACTIVE", AQ1677="no impacts","no impacts"
),"")</f>
        <v>No root cause</v>
      </c>
      <c r="AS1677" s="92" t="s">
        <v>5537</v>
      </c>
      <c r="AT1677" s="98" t="s">
        <v>808</v>
      </c>
      <c r="AV1677" s="17" t="s">
        <v>5537</v>
      </c>
      <c r="AW1677" s="7" t="s">
        <v>5537</v>
      </c>
      <c r="AX1677" s="6" t="s">
        <v>5537</v>
      </c>
      <c r="AY1677" s="7"/>
      <c r="AZ1677" s="3" t="s">
        <v>5537</v>
      </c>
      <c r="BA1677" s="18" t="s">
        <v>5537</v>
      </c>
      <c r="BB1677" s="18" t="s">
        <v>5537</v>
      </c>
      <c r="BC1677" s="18" t="s">
        <v>5537</v>
      </c>
      <c r="BD1677" s="18" t="s">
        <v>5537</v>
      </c>
      <c r="BE1677" s="18" t="s">
        <v>5537</v>
      </c>
      <c r="BF1677" s="18" t="s">
        <v>5537</v>
      </c>
      <c r="BG1677" s="18" t="s">
        <v>5537</v>
      </c>
      <c r="BH1677" s="18" t="s">
        <v>5537</v>
      </c>
      <c r="BI1677" s="18" t="s">
        <v>5537</v>
      </c>
      <c r="BJ1677" s="18" t="s">
        <v>5537</v>
      </c>
      <c r="BK1677" s="18" t="s">
        <v>5537</v>
      </c>
      <c r="BL1677" s="9" t="s">
        <v>5537</v>
      </c>
      <c r="BM1677" s="14" t="s">
        <v>5537</v>
      </c>
      <c r="BN1677" s="14" t="s">
        <v>5537</v>
      </c>
      <c r="BO1677" s="14" t="str">
        <f>_xlfn.XLOOKUP(B1677,'[4]cell downs 18042026 17h'!$B:$B,'[4]cell downs 18042026 17h'!$B:$B,"")</f>
        <v/>
      </c>
      <c r="BP1677" s="14" t="str">
        <f>_xlfn.XLOOKUP(B1677,'[5]Cells Huawei 19042026 15h'!$B:$B,'[5]Cells Huawei 19042026 15h'!$B:$B,"")</f>
        <v/>
      </c>
      <c r="BQ1677" s="9" t="str">
        <f>_xlfn.XLOOKUP(B1677,'[6]cells down 19042026 9H40'!$B:$B,'[6]cells down 19042026 9H40'!$B:$B,"")</f>
        <v/>
      </c>
      <c r="BR1677" s="9" t="s">
        <v>808</v>
      </c>
      <c r="BS1677" s="9" t="s">
        <v>12</v>
      </c>
      <c r="BT1677" s="108"/>
    </row>
    <row r="1678" spans="1:72" s="9" customFormat="1" x14ac:dyDescent="0.35">
      <c r="A1678" s="1" t="s">
        <v>4147</v>
      </c>
      <c r="B1678" s="8" t="s">
        <v>4663</v>
      </c>
      <c r="C1678" s="3" t="str">
        <f>_xlfn.XLOOKUP(B1678,'[1]daily break down'!$D:$D,'[1]daily break down'!$E:$E,"")</f>
        <v>CENTRE</v>
      </c>
      <c r="D1678" s="1" t="s">
        <v>11</v>
      </c>
      <c r="E1678" s="1" t="s">
        <v>12</v>
      </c>
      <c r="F1678" s="3" t="s">
        <v>37</v>
      </c>
      <c r="G1678" s="1" t="s">
        <v>4147</v>
      </c>
      <c r="H1678" s="34" t="str">
        <f>_xlfn.XLOOKUP(B1678,[2]CALCULATION!$B:$B,[2]CALCULATION!$H:$H,"")</f>
        <v>ZTE</v>
      </c>
      <c r="I1678" s="28">
        <v>0</v>
      </c>
      <c r="J1678" s="28">
        <v>0</v>
      </c>
      <c r="K1678" s="28">
        <v>0</v>
      </c>
      <c r="L1678" s="28">
        <v>0</v>
      </c>
      <c r="M1678" s="28">
        <v>0.22400858366649262</v>
      </c>
      <c r="N1678" s="28">
        <v>0.79960006620381086</v>
      </c>
      <c r="O1678" s="28">
        <v>0.18885564430290563</v>
      </c>
      <c r="P1678" s="28">
        <v>0</v>
      </c>
      <c r="Q1678" s="28">
        <v>0</v>
      </c>
      <c r="R1678" s="28">
        <v>0</v>
      </c>
      <c r="S1678" s="93">
        <v>0</v>
      </c>
      <c r="T1678" s="93">
        <f>_xlfn.XLOOKUP(B1678,'[3]Nur des jours'!$B:$B,'[3]Nur des jours'!$U:$U,"")</f>
        <v>0</v>
      </c>
      <c r="U1678" s="93">
        <v>0</v>
      </c>
      <c r="V1678" s="93">
        <v>0</v>
      </c>
      <c r="W1678" s="93">
        <v>0</v>
      </c>
      <c r="X1678" s="93">
        <v>0</v>
      </c>
      <c r="Y1678" s="93">
        <v>0</v>
      </c>
      <c r="Z1678" s="93">
        <v>0</v>
      </c>
      <c r="AA1678" s="93">
        <v>0</v>
      </c>
      <c r="AB1678" s="93">
        <v>0</v>
      </c>
      <c r="AC1678" s="93">
        <f>_xlfn.XLOOKUP(B1678,'[3]Nur des jours'!$B:$B,'[3]Nur des jours'!$N:$N,"")</f>
        <v>0</v>
      </c>
      <c r="AD1678" s="93">
        <v>0</v>
      </c>
      <c r="AE1678" s="93">
        <v>0</v>
      </c>
      <c r="AF1678" s="93">
        <v>0</v>
      </c>
      <c r="AG1678" s="93"/>
      <c r="AH1678" s="93">
        <v>0</v>
      </c>
      <c r="AI1678" s="93">
        <v>0</v>
      </c>
      <c r="AJ1678" s="93">
        <v>0</v>
      </c>
      <c r="AK1678" s="93">
        <v>0</v>
      </c>
      <c r="AL1678" s="93">
        <v>0</v>
      </c>
      <c r="AM1678" s="49" t="s">
        <v>5559</v>
      </c>
      <c r="AN1678" s="49"/>
      <c r="AO1678" s="48" t="str" cm="1">
        <f t="array" ref="AO1678">IFERROR(_xlfn.IFS(
AQ1678="MPR ISSUE","PDH",
AQ1678="BSS Hardware Issue","BSS",
AQ1678="Sites strategiques, MLL, Pylone, etc.","ENVTECH",
AQ1678="AKTIVCO DEFAUT GE &amp; POWER Cabinet","AKTIVCO",
AQ1678="AKTIVCO Coupure ENEO &amp; Baisse de tension","AKTIVCO GRID ONLY",
AQ1678="Coupure ENEO &amp; Baisse de tension","IHS GRID ONLY",
AQ1678="Defaut GE &amp; POWER Cabinet","IHS",
AQ1678="Sharing","Partners",
AQ1678="Sites strategiques &amp; DataCenter","SST &amp; DC",
AQ1678="Exclu","Exclu",
AQ1678="SAT","SAT",
AQ1678="SPARE-ISSUE","SPARE-ISSUE",
AQ1678="Fiber CAmtel","TRANS_FO_CAMTEL",
AQ1678="Fiber AOF","Fiber AOF",
AQ1678="Projet OCM (HUAWEI)","TRAVAUX-HUAWEI",
AQ1678="Projet OCM (NOKIA)","TRAVAUX-NOKIA",
AQ1678="ACCESS-ISSUE","ACCESS-ISSUE",
AQ1678="Projet OCM (ZTE, NOKIA, autres projets)","TRAVAUX OCM",
AQ1678="No root CAuse","No root cause",
AQ1678="ODU HS","PDH",
AQ1678="IP &amp; VLAN","PDH",
AQ1678="Warehouse HUAWEI","SPARE-ISSUE",
AQ1678="SPARE-HS","SPARE-ISSUE",
AQ1678="Power Telco","BSS",AQ1678="no impacts","no impacts"
),"")</f>
        <v>No root cause</v>
      </c>
      <c r="AP1678" s="48" t="str" cm="1">
        <f t="array" ref="AP1678">IFERROR(_xlfn.IFS(
AQ1678="MPR ISSUE","TX ISSUE",
AQ1678="BSS Hardware Issue","RAN ISSUE",
AQ1678="Sites strategiques, MLL, Pylone, etc.","ENVTECH",
AQ1678="AKTIVCO DEFAUT GE &amp; POWER Cabinet","POWER ISSUE",
AQ1678="AKTIVCO Coupure ENEO &amp; Baisse de tension","POWER ISSUE",
AQ1678="Coupure ENEO &amp; Baisse de tension","POWER ISSUE",
AQ1678="Defaut GE &amp; POWER Cabinet","POWER ISSUE",
AQ1678="Sharing","POWER ISSUE",
AQ1678="Sites strategiques &amp; DataCenter","POWER ISSUE",
AQ1678="Exclu","Exclu",
AQ1678="SAT","TX ISSUE",
AQ1678="SPARE-ISSUE","SPARE-ISSUE",
AQ1678="Fiber CAmtel","TX ISSUE",
AQ1678="Fiber AOF","TX ISSUE",
AQ1678="Projet OCM (HUAWEI)","TRAVAUX-HUAWEI",
AQ1678="Projet OCM (NOKIA)","TRAVAUX -NOKIA",
AQ1678="ACCESS-ISSUE","ACCESS-ISSUE",
AQ1678="Projet OCM (ZTE, NOKIA, autres projets)","TRAVAUX OCM",
AQ1678="No root CAuse","No root cause",
AQ1678="ODU HS","TX ISSUE",
AQ1678="IP &amp; VLAN","TX ISSUE",
AQ1678="Warehouse HUAWEI","SPARE-ISSUE",
AQ1678="SPARE-HS","SPARE-ISSUE",
AQ1678="Power Telco","RAN ISSUE",AQ1678="no impacts","no impacts"
),"")</f>
        <v>No root cause</v>
      </c>
      <c r="AQ1678" s="126" t="s">
        <v>5344</v>
      </c>
      <c r="AR1678" s="48" t="str" cm="1">
        <f t="array" ref="AR1678">IFERROR(_xlfn.IFS(
AQ1678="MPR ISSUE","ACTIVE",
AQ1678="BSS Hardware Issue","ACTIVE",
AQ1678="Sites strategiques, MLL, Pylone, etc.","PASSIVE",
AQ1678="AKTIVCO DEFAUT GE &amp; POWER Cabinet","PASSIVE",
AQ1678="AKTIVCO Coupure ENEO &amp; Baisse de tension","PASSIVE",
AQ1678="Coupure ENEO &amp; Baisse de tension","PASSIVE",
AQ1678="Defaut GE &amp; POWER Cabinet","PASSIVE",
AQ1678="Sharing","PASSIVE",
AQ1678="Sites strategiques &amp; DataCenter","PASSIVE",
AQ1678="Exclu","Exclu",
AQ1678="SAT","ACTIVE",
AQ1678="SPARE-ISSUE","SPARE-ISSUE",
AQ1678="Fiber CAmtel","ACTIVE",
AQ1678="Fiber AOF","ACTIVE",
AQ1678="Projet OCM (HUAWEI)","PLANNED WORKS",
AQ1678="Projet OCM (NOKIA)","PLANNED WORKS",
AQ1678="ACCESS-ISSUE","ACCESS-ISSUE",
AQ1678="Projet OCM (ZTE, NOKIA, autres projets)","PLANNED WORKS",
AQ1678="No root CAuse","No root cause",
AQ1678="ODU HS","ACTIVE",
AQ1678="IP &amp; VLAN","ACTIVE",
AQ1678="Warehouse HUAWEI","SPARE-ISSUE",
AQ1678="SPARE-HS","SPARE-ISSUE",
AQ1678="Power Telco","ACTIVE", AQ1678="no impacts","no impacts"
),"")</f>
        <v>No root cause</v>
      </c>
      <c r="AS1678" s="92" t="s">
        <v>5537</v>
      </c>
      <c r="AT1678" s="98" t="s">
        <v>4663</v>
      </c>
      <c r="AV1678" s="17" t="s">
        <v>5537</v>
      </c>
      <c r="AW1678" s="7" t="s">
        <v>5537</v>
      </c>
      <c r="AX1678" s="6" t="s">
        <v>5537</v>
      </c>
      <c r="AY1678" s="7"/>
      <c r="AZ1678" s="3" t="s">
        <v>5537</v>
      </c>
      <c r="BA1678" s="18" t="s">
        <v>5537</v>
      </c>
      <c r="BB1678" s="18" t="s">
        <v>5537</v>
      </c>
      <c r="BC1678" s="18" t="s">
        <v>5537</v>
      </c>
      <c r="BD1678" s="18" t="s">
        <v>5537</v>
      </c>
      <c r="BE1678" s="18" t="s">
        <v>5537</v>
      </c>
      <c r="BF1678" s="18" t="s">
        <v>5537</v>
      </c>
      <c r="BG1678" s="18" t="s">
        <v>5537</v>
      </c>
      <c r="BH1678" s="18" t="s">
        <v>5537</v>
      </c>
      <c r="BI1678" s="18" t="s">
        <v>5537</v>
      </c>
      <c r="BJ1678" s="18" t="s">
        <v>5537</v>
      </c>
      <c r="BK1678" s="18" t="s">
        <v>5537</v>
      </c>
      <c r="BL1678" s="9" t="s">
        <v>5537</v>
      </c>
      <c r="BM1678" s="14" t="s">
        <v>5537</v>
      </c>
      <c r="BN1678" s="14" t="s">
        <v>5537</v>
      </c>
      <c r="BO1678" s="14" t="str">
        <f>_xlfn.XLOOKUP(B1678,'[4]cell downs 18042026 17h'!$B:$B,'[4]cell downs 18042026 17h'!$B:$B,"")</f>
        <v/>
      </c>
      <c r="BP1678" s="14" t="str">
        <f>_xlfn.XLOOKUP(B1678,'[5]Cells Huawei 19042026 15h'!$B:$B,'[5]Cells Huawei 19042026 15h'!$B:$B,"")</f>
        <v/>
      </c>
      <c r="BQ1678" s="9" t="str">
        <f>_xlfn.XLOOKUP(B1678,'[6]cells down 19042026 9H40'!$B:$B,'[6]cells down 19042026 9H40'!$B:$B,"")</f>
        <v/>
      </c>
      <c r="BR1678" s="9" t="s">
        <v>4663</v>
      </c>
      <c r="BS1678" s="9" t="s">
        <v>12</v>
      </c>
      <c r="BT1678" s="108"/>
    </row>
    <row r="1679" spans="1:72" s="9" customFormat="1" x14ac:dyDescent="0.35">
      <c r="A1679" s="1" t="s">
        <v>3195</v>
      </c>
      <c r="B1679" s="8" t="s">
        <v>3196</v>
      </c>
      <c r="C1679" s="3" t="str">
        <f>_xlfn.XLOOKUP(B1679,'[1]daily break down'!$D:$D,'[1]daily break down'!$E:$E,"")</f>
        <v>Douala</v>
      </c>
      <c r="D1679" s="1" t="s">
        <v>11</v>
      </c>
      <c r="E1679" s="1" t="s">
        <v>757</v>
      </c>
      <c r="F1679" s="3" t="s">
        <v>31</v>
      </c>
      <c r="G1679" s="1" t="s">
        <v>32</v>
      </c>
      <c r="H1679" s="34" t="str">
        <f>_xlfn.XLOOKUP(B1679,[2]CALCULATION!$B:$B,[2]CALCULATION!$H:$H,"")</f>
        <v>ZTE</v>
      </c>
      <c r="I1679" s="28">
        <v>0</v>
      </c>
      <c r="J1679" s="28">
        <v>0</v>
      </c>
      <c r="K1679" s="28">
        <v>0</v>
      </c>
      <c r="L1679" s="28">
        <v>0</v>
      </c>
      <c r="M1679" s="28">
        <v>0</v>
      </c>
      <c r="N1679" s="28">
        <v>0.38170634614890758</v>
      </c>
      <c r="O1679" s="28">
        <v>0</v>
      </c>
      <c r="P1679" s="28">
        <v>0</v>
      </c>
      <c r="Q1679" s="28">
        <v>0</v>
      </c>
      <c r="R1679" s="28">
        <v>0</v>
      </c>
      <c r="S1679" s="93">
        <v>0</v>
      </c>
      <c r="T1679" s="93">
        <f>_xlfn.XLOOKUP(B1679,'[3]Nur des jours'!$B:$B,'[3]Nur des jours'!$U:$U,"")</f>
        <v>0</v>
      </c>
      <c r="U1679" s="93">
        <v>0</v>
      </c>
      <c r="V1679" s="93">
        <v>0</v>
      </c>
      <c r="W1679" s="93">
        <v>0</v>
      </c>
      <c r="X1679" s="93">
        <v>0</v>
      </c>
      <c r="Y1679" s="93">
        <v>0</v>
      </c>
      <c r="Z1679" s="93">
        <v>0</v>
      </c>
      <c r="AA1679" s="93">
        <v>0</v>
      </c>
      <c r="AB1679" s="93">
        <v>0</v>
      </c>
      <c r="AC1679" s="93">
        <f>_xlfn.XLOOKUP(B1679,'[3]Nur des jours'!$B:$B,'[3]Nur des jours'!$N:$N,"")</f>
        <v>0</v>
      </c>
      <c r="AD1679" s="93">
        <v>0</v>
      </c>
      <c r="AE1679" s="93">
        <v>0</v>
      </c>
      <c r="AF1679" s="93">
        <v>0</v>
      </c>
      <c r="AG1679" s="93"/>
      <c r="AH1679" s="93">
        <v>0</v>
      </c>
      <c r="AI1679" s="93">
        <v>0</v>
      </c>
      <c r="AJ1679" s="93">
        <v>0</v>
      </c>
      <c r="AK1679" s="93">
        <v>0</v>
      </c>
      <c r="AL1679" s="93">
        <v>0</v>
      </c>
      <c r="AM1679" s="49" t="s">
        <v>5559</v>
      </c>
      <c r="AN1679" s="49"/>
      <c r="AO1679" s="48" t="str" cm="1">
        <f t="array" ref="AO1679">IFERROR(_xlfn.IFS(
AQ1679="MPR ISSUE","PDH",
AQ1679="BSS Hardware Issue","BSS",
AQ1679="Sites strategiques, MLL, Pylone, etc.","ENVTECH",
AQ1679="AKTIVCO DEFAUT GE &amp; POWER Cabinet","AKTIVCO",
AQ1679="AKTIVCO Coupure ENEO &amp; Baisse de tension","AKTIVCO GRID ONLY",
AQ1679="Coupure ENEO &amp; Baisse de tension","IHS GRID ONLY",
AQ1679="Defaut GE &amp; POWER Cabinet","IHS",
AQ1679="Sharing","Partners",
AQ1679="Sites strategiques &amp; DataCenter","SST &amp; DC",
AQ1679="Exclu","Exclu",
AQ1679="SAT","SAT",
AQ1679="SPARE-ISSUE","SPARE-ISSUE",
AQ1679="Fiber CAmtel","TRANS_FO_CAMTEL",
AQ1679="Fiber AOF","Fiber AOF",
AQ1679="Projet OCM (HUAWEI)","TRAVAUX-HUAWEI",
AQ1679="Projet OCM (NOKIA)","TRAVAUX-NOKIA",
AQ1679="ACCESS-ISSUE","ACCESS-ISSUE",
AQ1679="Projet OCM (ZTE, NOKIA, autres projets)","TRAVAUX OCM",
AQ1679="No root CAuse","No root cause",
AQ1679="ODU HS","PDH",
AQ1679="IP &amp; VLAN","PDH",
AQ1679="Warehouse HUAWEI","SPARE-ISSUE",
AQ1679="SPARE-HS","SPARE-ISSUE",
AQ1679="Power Telco","BSS",AQ1679="no impacts","no impacts"
),"")</f>
        <v>No root cause</v>
      </c>
      <c r="AP1679" s="48" t="str" cm="1">
        <f t="array" ref="AP1679">IFERROR(_xlfn.IFS(
AQ1679="MPR ISSUE","TX ISSUE",
AQ1679="BSS Hardware Issue","RAN ISSUE",
AQ1679="Sites strategiques, MLL, Pylone, etc.","ENVTECH",
AQ1679="AKTIVCO DEFAUT GE &amp; POWER Cabinet","POWER ISSUE",
AQ1679="AKTIVCO Coupure ENEO &amp; Baisse de tension","POWER ISSUE",
AQ1679="Coupure ENEO &amp; Baisse de tension","POWER ISSUE",
AQ1679="Defaut GE &amp; POWER Cabinet","POWER ISSUE",
AQ1679="Sharing","POWER ISSUE",
AQ1679="Sites strategiques &amp; DataCenter","POWER ISSUE",
AQ1679="Exclu","Exclu",
AQ1679="SAT","TX ISSUE",
AQ1679="SPARE-ISSUE","SPARE-ISSUE",
AQ1679="Fiber CAmtel","TX ISSUE",
AQ1679="Fiber AOF","TX ISSUE",
AQ1679="Projet OCM (HUAWEI)","TRAVAUX-HUAWEI",
AQ1679="Projet OCM (NOKIA)","TRAVAUX -NOKIA",
AQ1679="ACCESS-ISSUE","ACCESS-ISSUE",
AQ1679="Projet OCM (ZTE, NOKIA, autres projets)","TRAVAUX OCM",
AQ1679="No root CAuse","No root cause",
AQ1679="ODU HS","TX ISSUE",
AQ1679="IP &amp; VLAN","TX ISSUE",
AQ1679="Warehouse HUAWEI","SPARE-ISSUE",
AQ1679="SPARE-HS","SPARE-ISSUE",
AQ1679="Power Telco","RAN ISSUE",AQ1679="no impacts","no impacts"
),"")</f>
        <v>No root cause</v>
      </c>
      <c r="AQ1679" s="126" t="s">
        <v>5344</v>
      </c>
      <c r="AR1679" s="48" t="str" cm="1">
        <f t="array" ref="AR1679">IFERROR(_xlfn.IFS(
AQ1679="MPR ISSUE","ACTIVE",
AQ1679="BSS Hardware Issue","ACTIVE",
AQ1679="Sites strategiques, MLL, Pylone, etc.","PASSIVE",
AQ1679="AKTIVCO DEFAUT GE &amp; POWER Cabinet","PASSIVE",
AQ1679="AKTIVCO Coupure ENEO &amp; Baisse de tension","PASSIVE",
AQ1679="Coupure ENEO &amp; Baisse de tension","PASSIVE",
AQ1679="Defaut GE &amp; POWER Cabinet","PASSIVE",
AQ1679="Sharing","PASSIVE",
AQ1679="Sites strategiques &amp; DataCenter","PASSIVE",
AQ1679="Exclu","Exclu",
AQ1679="SAT","ACTIVE",
AQ1679="SPARE-ISSUE","SPARE-ISSUE",
AQ1679="Fiber CAmtel","ACTIVE",
AQ1679="Fiber AOF","ACTIVE",
AQ1679="Projet OCM (HUAWEI)","PLANNED WORKS",
AQ1679="Projet OCM (NOKIA)","PLANNED WORKS",
AQ1679="ACCESS-ISSUE","ACCESS-ISSUE",
AQ1679="Projet OCM (ZTE, NOKIA, autres projets)","PLANNED WORKS",
AQ1679="No root CAuse","No root cause",
AQ1679="ODU HS","ACTIVE",
AQ1679="IP &amp; VLAN","ACTIVE",
AQ1679="Warehouse HUAWEI","SPARE-ISSUE",
AQ1679="SPARE-HS","SPARE-ISSUE",
AQ1679="Power Telco","ACTIVE", AQ1679="no impacts","no impacts"
),"")</f>
        <v>No root cause</v>
      </c>
      <c r="AS1679" s="92" t="s">
        <v>5537</v>
      </c>
      <c r="AT1679" s="98" t="s">
        <v>3196</v>
      </c>
      <c r="AV1679" s="17" t="s">
        <v>5537</v>
      </c>
      <c r="AW1679" s="7" t="s">
        <v>5537</v>
      </c>
      <c r="AX1679" s="6" t="s">
        <v>5537</v>
      </c>
      <c r="AY1679" s="7"/>
      <c r="AZ1679" s="3" t="s">
        <v>5537</v>
      </c>
      <c r="BA1679" s="18" t="s">
        <v>5537</v>
      </c>
      <c r="BB1679" s="18" t="s">
        <v>5537</v>
      </c>
      <c r="BC1679" s="18" t="s">
        <v>5537</v>
      </c>
      <c r="BD1679" s="18" t="s">
        <v>5537</v>
      </c>
      <c r="BE1679" s="18" t="s">
        <v>5537</v>
      </c>
      <c r="BF1679" s="18" t="s">
        <v>5537</v>
      </c>
      <c r="BG1679" s="18" t="s">
        <v>5537</v>
      </c>
      <c r="BH1679" s="18" t="s">
        <v>5537</v>
      </c>
      <c r="BI1679" s="18" t="s">
        <v>5537</v>
      </c>
      <c r="BJ1679" s="18" t="s">
        <v>5537</v>
      </c>
      <c r="BK1679" s="18" t="s">
        <v>5537</v>
      </c>
      <c r="BL1679" s="9" t="s">
        <v>5537</v>
      </c>
      <c r="BM1679" s="14" t="s">
        <v>5537</v>
      </c>
      <c r="BN1679" s="14" t="s">
        <v>5537</v>
      </c>
      <c r="BO1679" s="14" t="str">
        <f>_xlfn.XLOOKUP(B1679,'[4]cell downs 18042026 17h'!$B:$B,'[4]cell downs 18042026 17h'!$B:$B,"")</f>
        <v/>
      </c>
      <c r="BP1679" s="14" t="str">
        <f>_xlfn.XLOOKUP(B1679,'[5]Cells Huawei 19042026 15h'!$B:$B,'[5]Cells Huawei 19042026 15h'!$B:$B,"")</f>
        <v/>
      </c>
      <c r="BQ1679" s="9" t="str">
        <f>_xlfn.XLOOKUP(B1679,'[6]cells down 19042026 9H40'!$B:$B,'[6]cells down 19042026 9H40'!$B:$B,"")</f>
        <v/>
      </c>
      <c r="BR1679" s="9" t="s">
        <v>3196</v>
      </c>
      <c r="BS1679" s="9" t="s">
        <v>12</v>
      </c>
      <c r="BT1679" s="108"/>
    </row>
    <row r="1680" spans="1:72" s="9" customFormat="1" x14ac:dyDescent="0.35">
      <c r="A1680" s="1" t="s">
        <v>2105</v>
      </c>
      <c r="B1680" s="8" t="s">
        <v>2106</v>
      </c>
      <c r="C1680" s="3" t="str">
        <f>_xlfn.XLOOKUP(B1680,'[1]daily break down'!$D:$D,'[1]daily break down'!$E:$E,"")</f>
        <v>Douala</v>
      </c>
      <c r="D1680" s="1" t="s">
        <v>11</v>
      </c>
      <c r="E1680" s="1" t="s">
        <v>12</v>
      </c>
      <c r="F1680" s="3" t="s">
        <v>31</v>
      </c>
      <c r="G1680" s="1" t="s">
        <v>32</v>
      </c>
      <c r="H1680" s="34" t="str">
        <f>_xlfn.XLOOKUP(B1680,[2]CALCULATION!$B:$B,[2]CALCULATION!$H:$H,"")</f>
        <v>ZTE</v>
      </c>
      <c r="I1680" s="28">
        <v>0</v>
      </c>
      <c r="J1680" s="28">
        <v>0</v>
      </c>
      <c r="K1680" s="28">
        <v>0</v>
      </c>
      <c r="L1680" s="28">
        <v>2.0153638498657677E-3</v>
      </c>
      <c r="M1680" s="28">
        <v>0</v>
      </c>
      <c r="N1680" s="28">
        <v>0.23071457311383381</v>
      </c>
      <c r="O1680" s="28">
        <v>3.9897070196013802E-2</v>
      </c>
      <c r="P1680" s="28">
        <v>0</v>
      </c>
      <c r="Q1680" s="28">
        <v>0</v>
      </c>
      <c r="R1680" s="28">
        <v>0</v>
      </c>
      <c r="S1680" s="93">
        <v>0</v>
      </c>
      <c r="T1680" s="93">
        <f>_xlfn.XLOOKUP(B1680,'[3]Nur des jours'!$B:$B,'[3]Nur des jours'!$U:$U,"")</f>
        <v>0</v>
      </c>
      <c r="U1680" s="93">
        <v>0</v>
      </c>
      <c r="V1680" s="93">
        <v>0</v>
      </c>
      <c r="W1680" s="93">
        <v>0</v>
      </c>
      <c r="X1680" s="93">
        <v>0</v>
      </c>
      <c r="Y1680" s="93">
        <v>0</v>
      </c>
      <c r="Z1680" s="93">
        <v>0</v>
      </c>
      <c r="AA1680" s="93">
        <v>0</v>
      </c>
      <c r="AB1680" s="93">
        <v>0</v>
      </c>
      <c r="AC1680" s="93">
        <f>_xlfn.XLOOKUP(B1680,'[3]Nur des jours'!$B:$B,'[3]Nur des jours'!$N:$N,"")</f>
        <v>0</v>
      </c>
      <c r="AD1680" s="93">
        <v>0</v>
      </c>
      <c r="AE1680" s="93">
        <v>0</v>
      </c>
      <c r="AF1680" s="93">
        <v>0</v>
      </c>
      <c r="AG1680" s="93"/>
      <c r="AH1680" s="93">
        <v>0</v>
      </c>
      <c r="AI1680" s="93">
        <v>0</v>
      </c>
      <c r="AJ1680" s="93">
        <v>0</v>
      </c>
      <c r="AK1680" s="93">
        <v>0</v>
      </c>
      <c r="AL1680" s="93">
        <v>0</v>
      </c>
      <c r="AM1680" s="49" t="s">
        <v>5559</v>
      </c>
      <c r="AN1680" s="49"/>
      <c r="AO1680" s="48" t="str" cm="1">
        <f t="array" ref="AO1680">IFERROR(_xlfn.IFS(
AQ1680="MPR ISSUE","PDH",
AQ1680="BSS Hardware Issue","BSS",
AQ1680="Sites strategiques, MLL, Pylone, etc.","ENVTECH",
AQ1680="AKTIVCO DEFAUT GE &amp; POWER Cabinet","AKTIVCO",
AQ1680="AKTIVCO Coupure ENEO &amp; Baisse de tension","AKTIVCO GRID ONLY",
AQ1680="Coupure ENEO &amp; Baisse de tension","IHS GRID ONLY",
AQ1680="Defaut GE &amp; POWER Cabinet","IHS",
AQ1680="Sharing","Partners",
AQ1680="Sites strategiques &amp; DataCenter","SST &amp; DC",
AQ1680="Exclu","Exclu",
AQ1680="SAT","SAT",
AQ1680="SPARE-ISSUE","SPARE-ISSUE",
AQ1680="Fiber CAmtel","TRANS_FO_CAMTEL",
AQ1680="Fiber AOF","Fiber AOF",
AQ1680="Projet OCM (HUAWEI)","TRAVAUX-HUAWEI",
AQ1680="Projet OCM (NOKIA)","TRAVAUX-NOKIA",
AQ1680="ACCESS-ISSUE","ACCESS-ISSUE",
AQ1680="Projet OCM (ZTE, NOKIA, autres projets)","TRAVAUX OCM",
AQ1680="No root CAuse","No root cause",
AQ1680="ODU HS","PDH",
AQ1680="IP &amp; VLAN","PDH",
AQ1680="Warehouse HUAWEI","SPARE-ISSUE",
AQ1680="SPARE-HS","SPARE-ISSUE",
AQ1680="Power Telco","BSS",AQ1680="no impacts","no impacts"
),"")</f>
        <v>No root cause</v>
      </c>
      <c r="AP1680" s="48" t="str" cm="1">
        <f t="array" ref="AP1680">IFERROR(_xlfn.IFS(
AQ1680="MPR ISSUE","TX ISSUE",
AQ1680="BSS Hardware Issue","RAN ISSUE",
AQ1680="Sites strategiques, MLL, Pylone, etc.","ENVTECH",
AQ1680="AKTIVCO DEFAUT GE &amp; POWER Cabinet","POWER ISSUE",
AQ1680="AKTIVCO Coupure ENEO &amp; Baisse de tension","POWER ISSUE",
AQ1680="Coupure ENEO &amp; Baisse de tension","POWER ISSUE",
AQ1680="Defaut GE &amp; POWER Cabinet","POWER ISSUE",
AQ1680="Sharing","POWER ISSUE",
AQ1680="Sites strategiques &amp; DataCenter","POWER ISSUE",
AQ1680="Exclu","Exclu",
AQ1680="SAT","TX ISSUE",
AQ1680="SPARE-ISSUE","SPARE-ISSUE",
AQ1680="Fiber CAmtel","TX ISSUE",
AQ1680="Fiber AOF","TX ISSUE",
AQ1680="Projet OCM (HUAWEI)","TRAVAUX-HUAWEI",
AQ1680="Projet OCM (NOKIA)","TRAVAUX -NOKIA",
AQ1680="ACCESS-ISSUE","ACCESS-ISSUE",
AQ1680="Projet OCM (ZTE, NOKIA, autres projets)","TRAVAUX OCM",
AQ1680="No root CAuse","No root cause",
AQ1680="ODU HS","TX ISSUE",
AQ1680="IP &amp; VLAN","TX ISSUE",
AQ1680="Warehouse HUAWEI","SPARE-ISSUE",
AQ1680="SPARE-HS","SPARE-ISSUE",
AQ1680="Power Telco","RAN ISSUE",AQ1680="no impacts","no impacts"
),"")</f>
        <v>No root cause</v>
      </c>
      <c r="AQ1680" s="126" t="s">
        <v>5344</v>
      </c>
      <c r="AR1680" s="48" t="str" cm="1">
        <f t="array" ref="AR1680">IFERROR(_xlfn.IFS(
AQ1680="MPR ISSUE","ACTIVE",
AQ1680="BSS Hardware Issue","ACTIVE",
AQ1680="Sites strategiques, MLL, Pylone, etc.","PASSIVE",
AQ1680="AKTIVCO DEFAUT GE &amp; POWER Cabinet","PASSIVE",
AQ1680="AKTIVCO Coupure ENEO &amp; Baisse de tension","PASSIVE",
AQ1680="Coupure ENEO &amp; Baisse de tension","PASSIVE",
AQ1680="Defaut GE &amp; POWER Cabinet","PASSIVE",
AQ1680="Sharing","PASSIVE",
AQ1680="Sites strategiques &amp; DataCenter","PASSIVE",
AQ1680="Exclu","Exclu",
AQ1680="SAT","ACTIVE",
AQ1680="SPARE-ISSUE","SPARE-ISSUE",
AQ1680="Fiber CAmtel","ACTIVE",
AQ1680="Fiber AOF","ACTIVE",
AQ1680="Projet OCM (HUAWEI)","PLANNED WORKS",
AQ1680="Projet OCM (NOKIA)","PLANNED WORKS",
AQ1680="ACCESS-ISSUE","ACCESS-ISSUE",
AQ1680="Projet OCM (ZTE, NOKIA, autres projets)","PLANNED WORKS",
AQ1680="No root CAuse","No root cause",
AQ1680="ODU HS","ACTIVE",
AQ1680="IP &amp; VLAN","ACTIVE",
AQ1680="Warehouse HUAWEI","SPARE-ISSUE",
AQ1680="SPARE-HS","SPARE-ISSUE",
AQ1680="Power Telco","ACTIVE", AQ1680="no impacts","no impacts"
),"")</f>
        <v>No root cause</v>
      </c>
      <c r="AS1680" s="92" t="s">
        <v>5537</v>
      </c>
      <c r="AT1680" s="98" t="s">
        <v>2106</v>
      </c>
      <c r="AV1680" s="17" t="s">
        <v>5537</v>
      </c>
      <c r="AW1680" s="7" t="s">
        <v>5537</v>
      </c>
      <c r="AX1680" s="6" t="s">
        <v>5537</v>
      </c>
      <c r="AY1680" s="7"/>
      <c r="AZ1680" s="3" t="s">
        <v>5537</v>
      </c>
      <c r="BA1680" s="18" t="s">
        <v>5537</v>
      </c>
      <c r="BB1680" s="18" t="s">
        <v>5537</v>
      </c>
      <c r="BC1680" s="18" t="s">
        <v>5537</v>
      </c>
      <c r="BD1680" s="18" t="s">
        <v>5537</v>
      </c>
      <c r="BE1680" s="18" t="s">
        <v>5537</v>
      </c>
      <c r="BF1680" s="18" t="s">
        <v>5537</v>
      </c>
      <c r="BG1680" s="18" t="s">
        <v>5537</v>
      </c>
      <c r="BH1680" s="18" t="s">
        <v>5537</v>
      </c>
      <c r="BI1680" s="18" t="s">
        <v>5537</v>
      </c>
      <c r="BJ1680" s="18" t="s">
        <v>5537</v>
      </c>
      <c r="BK1680" s="18" t="s">
        <v>5537</v>
      </c>
      <c r="BL1680" s="9" t="s">
        <v>5537</v>
      </c>
      <c r="BM1680" s="14" t="s">
        <v>5537</v>
      </c>
      <c r="BN1680" s="14" t="s">
        <v>5537</v>
      </c>
      <c r="BO1680" s="14" t="str">
        <f>_xlfn.XLOOKUP(B1680,'[4]cell downs 18042026 17h'!$B:$B,'[4]cell downs 18042026 17h'!$B:$B,"")</f>
        <v/>
      </c>
      <c r="BP1680" s="14" t="str">
        <f>_xlfn.XLOOKUP(B1680,'[5]Cells Huawei 19042026 15h'!$B:$B,'[5]Cells Huawei 19042026 15h'!$B:$B,"")</f>
        <v/>
      </c>
      <c r="BQ1680" s="9" t="str">
        <f>_xlfn.XLOOKUP(B1680,'[6]cells down 19042026 9H40'!$B:$B,'[6]cells down 19042026 9H40'!$B:$B,"")</f>
        <v/>
      </c>
      <c r="BR1680" s="9" t="s">
        <v>2106</v>
      </c>
      <c r="BS1680" s="9" t="s">
        <v>302</v>
      </c>
      <c r="BT1680" s="108"/>
    </row>
    <row r="1681" spans="1:72" s="9" customFormat="1" x14ac:dyDescent="0.35">
      <c r="A1681" s="1" t="s">
        <v>4592</v>
      </c>
      <c r="B1681" s="8" t="s">
        <v>4593</v>
      </c>
      <c r="C1681" s="3" t="str">
        <f>_xlfn.XLOOKUP(B1681,'[1]daily break down'!$D:$D,'[1]daily break down'!$E:$E,"")</f>
        <v>ADAMAOUA</v>
      </c>
      <c r="D1681" s="1" t="s">
        <v>11</v>
      </c>
      <c r="E1681" s="1" t="s">
        <v>83</v>
      </c>
      <c r="F1681" s="3" t="s">
        <v>90</v>
      </c>
      <c r="G1681" s="1" t="s">
        <v>4594</v>
      </c>
      <c r="H1681" s="33" t="str">
        <f>_xlfn.XLOOKUP(B1681,[2]CALCULATION!$B:$B,[2]CALCULATION!$H:$H,"")</f>
        <v>NOKIA</v>
      </c>
      <c r="I1681" s="28">
        <v>0</v>
      </c>
      <c r="J1681" s="28">
        <v>0.16811878838417238</v>
      </c>
      <c r="K1681" s="28">
        <v>0</v>
      </c>
      <c r="L1681" s="28">
        <v>0</v>
      </c>
      <c r="M1681" s="28">
        <v>1.4270540178252754E-3</v>
      </c>
      <c r="N1681" s="28">
        <v>0.20710079855808464</v>
      </c>
      <c r="O1681" s="28">
        <v>0</v>
      </c>
      <c r="P1681" s="28">
        <v>0</v>
      </c>
      <c r="Q1681" s="28">
        <v>0</v>
      </c>
      <c r="R1681" s="28">
        <v>0</v>
      </c>
      <c r="S1681" s="93">
        <v>0</v>
      </c>
      <c r="T1681" s="93">
        <f>_xlfn.XLOOKUP(B1681,'[3]Nur des jours'!$B:$B,'[3]Nur des jours'!$U:$U,"")</f>
        <v>0</v>
      </c>
      <c r="U1681" s="93">
        <v>0</v>
      </c>
      <c r="V1681" s="93">
        <v>0</v>
      </c>
      <c r="W1681" s="93">
        <v>0</v>
      </c>
      <c r="X1681" s="93">
        <v>0</v>
      </c>
      <c r="Y1681" s="93">
        <v>0</v>
      </c>
      <c r="Z1681" s="93">
        <v>0</v>
      </c>
      <c r="AA1681" s="93">
        <v>0</v>
      </c>
      <c r="AB1681" s="93">
        <v>0</v>
      </c>
      <c r="AC1681" s="93">
        <f>_xlfn.XLOOKUP(B1681,'[3]Nur des jours'!$B:$B,'[3]Nur des jours'!$N:$N,"")</f>
        <v>0</v>
      </c>
      <c r="AD1681" s="93">
        <v>0</v>
      </c>
      <c r="AE1681" s="93">
        <v>0</v>
      </c>
      <c r="AF1681" s="93">
        <v>0</v>
      </c>
      <c r="AG1681" s="93"/>
      <c r="AH1681" s="93">
        <v>0</v>
      </c>
      <c r="AI1681" s="93">
        <v>0</v>
      </c>
      <c r="AJ1681" s="93">
        <v>0</v>
      </c>
      <c r="AK1681" s="93">
        <v>0</v>
      </c>
      <c r="AL1681" s="93">
        <v>0</v>
      </c>
      <c r="AM1681" s="49" t="s">
        <v>5559</v>
      </c>
      <c r="AN1681" s="49"/>
      <c r="AO1681" s="48" t="str" cm="1">
        <f t="array" ref="AO1681">IFERROR(_xlfn.IFS(
AQ1681="MPR ISSUE","PDH",
AQ1681="BSS Hardware Issue","BSS",
AQ1681="Sites strategiques, MLL, Pylone, etc.","ENVTECH",
AQ1681="AKTIVCO DEFAUT GE &amp; POWER Cabinet","AKTIVCO",
AQ1681="AKTIVCO Coupure ENEO &amp; Baisse de tension","AKTIVCO GRID ONLY",
AQ1681="Coupure ENEO &amp; Baisse de tension","IHS GRID ONLY",
AQ1681="Defaut GE &amp; POWER Cabinet","IHS",
AQ1681="Sharing","Partners",
AQ1681="Sites strategiques &amp; DataCenter","SST &amp; DC",
AQ1681="Exclu","Exclu",
AQ1681="SAT","SAT",
AQ1681="SPARE-ISSUE","SPARE-ISSUE",
AQ1681="Fiber CAmtel","TRANS_FO_CAMTEL",
AQ1681="Fiber AOF","Fiber AOF",
AQ1681="Projet OCM (HUAWEI)","TRAVAUX-HUAWEI",
AQ1681="Projet OCM (NOKIA)","TRAVAUX-NOKIA",
AQ1681="ACCESS-ISSUE","ACCESS-ISSUE",
AQ1681="Projet OCM (ZTE, NOKIA, autres projets)","TRAVAUX OCM",
AQ1681="No root CAuse","No root cause",
AQ1681="ODU HS","PDH",
AQ1681="IP &amp; VLAN","PDH",
AQ1681="Warehouse HUAWEI","SPARE-ISSUE",
AQ1681="SPARE-HS","SPARE-ISSUE",
AQ1681="Power Telco","BSS",AQ1681="no impacts","no impacts"
),"")</f>
        <v>No root cause</v>
      </c>
      <c r="AP1681" s="48" t="str" cm="1">
        <f t="array" ref="AP1681">IFERROR(_xlfn.IFS(
AQ1681="MPR ISSUE","TX ISSUE",
AQ1681="BSS Hardware Issue","RAN ISSUE",
AQ1681="Sites strategiques, MLL, Pylone, etc.","ENVTECH",
AQ1681="AKTIVCO DEFAUT GE &amp; POWER Cabinet","POWER ISSUE",
AQ1681="AKTIVCO Coupure ENEO &amp; Baisse de tension","POWER ISSUE",
AQ1681="Coupure ENEO &amp; Baisse de tension","POWER ISSUE",
AQ1681="Defaut GE &amp; POWER Cabinet","POWER ISSUE",
AQ1681="Sharing","POWER ISSUE",
AQ1681="Sites strategiques &amp; DataCenter","POWER ISSUE",
AQ1681="Exclu","Exclu",
AQ1681="SAT","TX ISSUE",
AQ1681="SPARE-ISSUE","SPARE-ISSUE",
AQ1681="Fiber CAmtel","TX ISSUE",
AQ1681="Fiber AOF","TX ISSUE",
AQ1681="Projet OCM (HUAWEI)","TRAVAUX-HUAWEI",
AQ1681="Projet OCM (NOKIA)","TRAVAUX -NOKIA",
AQ1681="ACCESS-ISSUE","ACCESS-ISSUE",
AQ1681="Projet OCM (ZTE, NOKIA, autres projets)","TRAVAUX OCM",
AQ1681="No root CAuse","No root cause",
AQ1681="ODU HS","TX ISSUE",
AQ1681="IP &amp; VLAN","TX ISSUE",
AQ1681="Warehouse HUAWEI","SPARE-ISSUE",
AQ1681="SPARE-HS","SPARE-ISSUE",
AQ1681="Power Telco","RAN ISSUE",AQ1681="no impacts","no impacts"
),"")</f>
        <v>No root cause</v>
      </c>
      <c r="AQ1681" s="126" t="s">
        <v>5344</v>
      </c>
      <c r="AR1681" s="48" t="str" cm="1">
        <f t="array" ref="AR1681">IFERROR(_xlfn.IFS(
AQ1681="MPR ISSUE","ACTIVE",
AQ1681="BSS Hardware Issue","ACTIVE",
AQ1681="Sites strategiques, MLL, Pylone, etc.","PASSIVE",
AQ1681="AKTIVCO DEFAUT GE &amp; POWER Cabinet","PASSIVE",
AQ1681="AKTIVCO Coupure ENEO &amp; Baisse de tension","PASSIVE",
AQ1681="Coupure ENEO &amp; Baisse de tension","PASSIVE",
AQ1681="Defaut GE &amp; POWER Cabinet","PASSIVE",
AQ1681="Sharing","PASSIVE",
AQ1681="Sites strategiques &amp; DataCenter","PASSIVE",
AQ1681="Exclu","Exclu",
AQ1681="SAT","ACTIVE",
AQ1681="SPARE-ISSUE","SPARE-ISSUE",
AQ1681="Fiber CAmtel","ACTIVE",
AQ1681="Fiber AOF","ACTIVE",
AQ1681="Projet OCM (HUAWEI)","PLANNED WORKS",
AQ1681="Projet OCM (NOKIA)","PLANNED WORKS",
AQ1681="ACCESS-ISSUE","ACCESS-ISSUE",
AQ1681="Projet OCM (ZTE, NOKIA, autres projets)","PLANNED WORKS",
AQ1681="No root CAuse","No root cause",
AQ1681="ODU HS","ACTIVE",
AQ1681="IP &amp; VLAN","ACTIVE",
AQ1681="Warehouse HUAWEI","SPARE-ISSUE",
AQ1681="SPARE-HS","SPARE-ISSUE",
AQ1681="Power Telco","ACTIVE", AQ1681="no impacts","no impacts"
),"")</f>
        <v>No root cause</v>
      </c>
      <c r="AS1681" s="92" t="s">
        <v>5537</v>
      </c>
      <c r="AT1681" s="98" t="s">
        <v>4593</v>
      </c>
      <c r="AV1681" s="17" t="s">
        <v>5537</v>
      </c>
      <c r="AW1681" s="7" t="s">
        <v>5537</v>
      </c>
      <c r="AX1681" s="6" t="s">
        <v>5537</v>
      </c>
      <c r="AY1681" s="7"/>
      <c r="AZ1681" s="3" t="s">
        <v>5537</v>
      </c>
      <c r="BA1681" s="18" t="s">
        <v>5537</v>
      </c>
      <c r="BB1681" s="18" t="s">
        <v>5537</v>
      </c>
      <c r="BC1681" s="18" t="s">
        <v>5537</v>
      </c>
      <c r="BD1681" s="18" t="s">
        <v>5537</v>
      </c>
      <c r="BE1681" s="18" t="s">
        <v>5537</v>
      </c>
      <c r="BF1681" s="18" t="s">
        <v>5537</v>
      </c>
      <c r="BG1681" s="18" t="s">
        <v>5537</v>
      </c>
      <c r="BH1681" s="18" t="s">
        <v>5537</v>
      </c>
      <c r="BI1681" s="18" t="s">
        <v>5537</v>
      </c>
      <c r="BJ1681" s="18" t="s">
        <v>5537</v>
      </c>
      <c r="BK1681" s="18" t="s">
        <v>5537</v>
      </c>
      <c r="BL1681" s="9" t="s">
        <v>5537</v>
      </c>
      <c r="BM1681" s="14" t="s">
        <v>5537</v>
      </c>
      <c r="BN1681" s="14" t="s">
        <v>5537</v>
      </c>
      <c r="BO1681" s="14" t="str">
        <f>_xlfn.XLOOKUP(B1681,'[4]cell downs 18042026 17h'!$B:$B,'[4]cell downs 18042026 17h'!$B:$B,"")</f>
        <v/>
      </c>
      <c r="BP1681" s="14" t="str">
        <f>_xlfn.XLOOKUP(B1681,'[5]Cells Huawei 19042026 15h'!$B:$B,'[5]Cells Huawei 19042026 15h'!$B:$B,"")</f>
        <v/>
      </c>
      <c r="BQ1681" s="9" t="str">
        <f>_xlfn.XLOOKUP(B1681,'[6]cells down 19042026 9H40'!$B:$B,'[6]cells down 19042026 9H40'!$B:$B,"")</f>
        <v/>
      </c>
      <c r="BR1681" s="9" t="s">
        <v>4593</v>
      </c>
      <c r="BS1681" s="9" t="s">
        <v>12</v>
      </c>
      <c r="BT1681" s="108"/>
    </row>
    <row r="1682" spans="1:72" s="9" customFormat="1" x14ac:dyDescent="0.35">
      <c r="A1682" s="1" t="s">
        <v>2123</v>
      </c>
      <c r="B1682" s="8" t="s">
        <v>2124</v>
      </c>
      <c r="C1682" s="3" t="str">
        <f>_xlfn.XLOOKUP(B1682,'[1]daily break down'!$D:$D,'[1]daily break down'!$E:$E,"")</f>
        <v>Douala</v>
      </c>
      <c r="D1682" s="1" t="s">
        <v>11</v>
      </c>
      <c r="E1682" s="1" t="s">
        <v>302</v>
      </c>
      <c r="F1682" s="3" t="s">
        <v>31</v>
      </c>
      <c r="G1682" s="1" t="s">
        <v>32</v>
      </c>
      <c r="H1682" s="34" t="str">
        <f>_xlfn.XLOOKUP(B1682,[2]CALCULATION!$B:$B,[2]CALCULATION!$H:$H,"")</f>
        <v>ZTE</v>
      </c>
      <c r="I1682" s="28">
        <v>0</v>
      </c>
      <c r="J1682" s="28">
        <v>0</v>
      </c>
      <c r="K1682" s="28">
        <v>0</v>
      </c>
      <c r="L1682" s="28">
        <v>2.3542303378962857E-3</v>
      </c>
      <c r="M1682" s="28">
        <v>0</v>
      </c>
      <c r="N1682" s="28">
        <v>0.19896813370886871</v>
      </c>
      <c r="O1682" s="28">
        <v>0</v>
      </c>
      <c r="P1682" s="28">
        <v>0</v>
      </c>
      <c r="Q1682" s="28">
        <v>0</v>
      </c>
      <c r="R1682" s="28">
        <v>0</v>
      </c>
      <c r="S1682" s="93">
        <v>0</v>
      </c>
      <c r="T1682" s="93">
        <f>_xlfn.XLOOKUP(B1682,'[3]Nur des jours'!$B:$B,'[3]Nur des jours'!$U:$U,"")</f>
        <v>0</v>
      </c>
      <c r="U1682" s="93">
        <v>0</v>
      </c>
      <c r="V1682" s="93">
        <v>0</v>
      </c>
      <c r="W1682" s="93">
        <v>0</v>
      </c>
      <c r="X1682" s="93">
        <v>0</v>
      </c>
      <c r="Y1682" s="93">
        <v>0</v>
      </c>
      <c r="Z1682" s="93">
        <v>0</v>
      </c>
      <c r="AA1682" s="93">
        <v>0</v>
      </c>
      <c r="AB1682" s="93">
        <v>0</v>
      </c>
      <c r="AC1682" s="93">
        <f>_xlfn.XLOOKUP(B1682,'[3]Nur des jours'!$B:$B,'[3]Nur des jours'!$N:$N,"")</f>
        <v>0</v>
      </c>
      <c r="AD1682" s="93">
        <v>0</v>
      </c>
      <c r="AE1682" s="93">
        <v>0</v>
      </c>
      <c r="AF1682" s="93">
        <v>0</v>
      </c>
      <c r="AG1682" s="93"/>
      <c r="AH1682" s="93">
        <v>0</v>
      </c>
      <c r="AI1682" s="93">
        <v>0</v>
      </c>
      <c r="AJ1682" s="93">
        <v>0</v>
      </c>
      <c r="AK1682" s="93">
        <v>0</v>
      </c>
      <c r="AL1682" s="93">
        <v>0</v>
      </c>
      <c r="AM1682" s="49" t="s">
        <v>5559</v>
      </c>
      <c r="AN1682" s="49"/>
      <c r="AO1682" s="48" t="str" cm="1">
        <f t="array" ref="AO1682">IFERROR(_xlfn.IFS(
AQ1682="MPR ISSUE","PDH",
AQ1682="BSS Hardware Issue","BSS",
AQ1682="Sites strategiques, MLL, Pylone, etc.","ENVTECH",
AQ1682="AKTIVCO DEFAUT GE &amp; POWER Cabinet","AKTIVCO",
AQ1682="AKTIVCO Coupure ENEO &amp; Baisse de tension","AKTIVCO GRID ONLY",
AQ1682="Coupure ENEO &amp; Baisse de tension","IHS GRID ONLY",
AQ1682="Defaut GE &amp; POWER Cabinet","IHS",
AQ1682="Sharing","Partners",
AQ1682="Sites strategiques &amp; DataCenter","SST &amp; DC",
AQ1682="Exclu","Exclu",
AQ1682="SAT","SAT",
AQ1682="SPARE-ISSUE","SPARE-ISSUE",
AQ1682="Fiber CAmtel","TRANS_FO_CAMTEL",
AQ1682="Fiber AOF","Fiber AOF",
AQ1682="Projet OCM (HUAWEI)","TRAVAUX-HUAWEI",
AQ1682="Projet OCM (NOKIA)","TRAVAUX-NOKIA",
AQ1682="ACCESS-ISSUE","ACCESS-ISSUE",
AQ1682="Projet OCM (ZTE, NOKIA, autres projets)","TRAVAUX OCM",
AQ1682="No root CAuse","No root cause",
AQ1682="ODU HS","PDH",
AQ1682="IP &amp; VLAN","PDH",
AQ1682="Warehouse HUAWEI","SPARE-ISSUE",
AQ1682="SPARE-HS","SPARE-ISSUE",
AQ1682="Power Telco","BSS",AQ1682="no impacts","no impacts"
),"")</f>
        <v>No root cause</v>
      </c>
      <c r="AP1682" s="48" t="str" cm="1">
        <f t="array" ref="AP1682">IFERROR(_xlfn.IFS(
AQ1682="MPR ISSUE","TX ISSUE",
AQ1682="BSS Hardware Issue","RAN ISSUE",
AQ1682="Sites strategiques, MLL, Pylone, etc.","ENVTECH",
AQ1682="AKTIVCO DEFAUT GE &amp; POWER Cabinet","POWER ISSUE",
AQ1682="AKTIVCO Coupure ENEO &amp; Baisse de tension","POWER ISSUE",
AQ1682="Coupure ENEO &amp; Baisse de tension","POWER ISSUE",
AQ1682="Defaut GE &amp; POWER Cabinet","POWER ISSUE",
AQ1682="Sharing","POWER ISSUE",
AQ1682="Sites strategiques &amp; DataCenter","POWER ISSUE",
AQ1682="Exclu","Exclu",
AQ1682="SAT","TX ISSUE",
AQ1682="SPARE-ISSUE","SPARE-ISSUE",
AQ1682="Fiber CAmtel","TX ISSUE",
AQ1682="Fiber AOF","TX ISSUE",
AQ1682="Projet OCM (HUAWEI)","TRAVAUX-HUAWEI",
AQ1682="Projet OCM (NOKIA)","TRAVAUX -NOKIA",
AQ1682="ACCESS-ISSUE","ACCESS-ISSUE",
AQ1682="Projet OCM (ZTE, NOKIA, autres projets)","TRAVAUX OCM",
AQ1682="No root CAuse","No root cause",
AQ1682="ODU HS","TX ISSUE",
AQ1682="IP &amp; VLAN","TX ISSUE",
AQ1682="Warehouse HUAWEI","SPARE-ISSUE",
AQ1682="SPARE-HS","SPARE-ISSUE",
AQ1682="Power Telco","RAN ISSUE",AQ1682="no impacts","no impacts"
),"")</f>
        <v>No root cause</v>
      </c>
      <c r="AQ1682" s="126" t="s">
        <v>5344</v>
      </c>
      <c r="AR1682" s="48" t="str" cm="1">
        <f t="array" ref="AR1682">IFERROR(_xlfn.IFS(
AQ1682="MPR ISSUE","ACTIVE",
AQ1682="BSS Hardware Issue","ACTIVE",
AQ1682="Sites strategiques, MLL, Pylone, etc.","PASSIVE",
AQ1682="AKTIVCO DEFAUT GE &amp; POWER Cabinet","PASSIVE",
AQ1682="AKTIVCO Coupure ENEO &amp; Baisse de tension","PASSIVE",
AQ1682="Coupure ENEO &amp; Baisse de tension","PASSIVE",
AQ1682="Defaut GE &amp; POWER Cabinet","PASSIVE",
AQ1682="Sharing","PASSIVE",
AQ1682="Sites strategiques &amp; DataCenter","PASSIVE",
AQ1682="Exclu","Exclu",
AQ1682="SAT","ACTIVE",
AQ1682="SPARE-ISSUE","SPARE-ISSUE",
AQ1682="Fiber CAmtel","ACTIVE",
AQ1682="Fiber AOF","ACTIVE",
AQ1682="Projet OCM (HUAWEI)","PLANNED WORKS",
AQ1682="Projet OCM (NOKIA)","PLANNED WORKS",
AQ1682="ACCESS-ISSUE","ACCESS-ISSUE",
AQ1682="Projet OCM (ZTE, NOKIA, autres projets)","PLANNED WORKS",
AQ1682="No root CAuse","No root cause",
AQ1682="ODU HS","ACTIVE",
AQ1682="IP &amp; VLAN","ACTIVE",
AQ1682="Warehouse HUAWEI","SPARE-ISSUE",
AQ1682="SPARE-HS","SPARE-ISSUE",
AQ1682="Power Telco","ACTIVE", AQ1682="no impacts","no impacts"
),"")</f>
        <v>No root cause</v>
      </c>
      <c r="AS1682" s="92" t="s">
        <v>5537</v>
      </c>
      <c r="AT1682" s="98" t="s">
        <v>2124</v>
      </c>
      <c r="AV1682" s="17" t="s">
        <v>5537</v>
      </c>
      <c r="AW1682" s="7" t="s">
        <v>5537</v>
      </c>
      <c r="AX1682" s="6" t="s">
        <v>5537</v>
      </c>
      <c r="AY1682" s="7"/>
      <c r="AZ1682" s="3" t="s">
        <v>5537</v>
      </c>
      <c r="BA1682" s="18" t="s">
        <v>5537</v>
      </c>
      <c r="BB1682" s="18" t="s">
        <v>5537</v>
      </c>
      <c r="BC1682" s="18" t="s">
        <v>5537</v>
      </c>
      <c r="BD1682" s="18" t="s">
        <v>5537</v>
      </c>
      <c r="BE1682" s="18" t="s">
        <v>5537</v>
      </c>
      <c r="BF1682" s="18" t="s">
        <v>5537</v>
      </c>
      <c r="BG1682" s="18" t="s">
        <v>5537</v>
      </c>
      <c r="BH1682" s="18" t="s">
        <v>5537</v>
      </c>
      <c r="BI1682" s="18" t="s">
        <v>5537</v>
      </c>
      <c r="BJ1682" s="18" t="s">
        <v>5537</v>
      </c>
      <c r="BK1682" s="18" t="s">
        <v>5537</v>
      </c>
      <c r="BL1682" s="9" t="s">
        <v>5537</v>
      </c>
      <c r="BM1682" s="14" t="s">
        <v>5537</v>
      </c>
      <c r="BN1682" s="14" t="s">
        <v>5537</v>
      </c>
      <c r="BO1682" s="14" t="str">
        <f>_xlfn.XLOOKUP(B1682,'[4]cell downs 18042026 17h'!$B:$B,'[4]cell downs 18042026 17h'!$B:$B,"")</f>
        <v/>
      </c>
      <c r="BP1682" s="14" t="str">
        <f>_xlfn.XLOOKUP(B1682,'[5]Cells Huawei 19042026 15h'!$B:$B,'[5]Cells Huawei 19042026 15h'!$B:$B,"")</f>
        <v/>
      </c>
      <c r="BQ1682" s="9" t="str">
        <f>_xlfn.XLOOKUP(B1682,'[6]cells down 19042026 9H40'!$B:$B,'[6]cells down 19042026 9H40'!$B:$B,"")</f>
        <v/>
      </c>
      <c r="BR1682" s="9" t="s">
        <v>2124</v>
      </c>
      <c r="BS1682" s="9" t="s">
        <v>5537</v>
      </c>
      <c r="BT1682" s="108"/>
    </row>
    <row r="1683" spans="1:72" s="9" customFormat="1" x14ac:dyDescent="0.35">
      <c r="A1683" s="1" t="s">
        <v>3005</v>
      </c>
      <c r="B1683" s="8" t="s">
        <v>3006</v>
      </c>
      <c r="C1683" s="3" t="str">
        <f>_xlfn.XLOOKUP(B1683,'[1]daily break down'!$D:$D,'[1]daily break down'!$E:$E,"")</f>
        <v>Garoua</v>
      </c>
      <c r="D1683" s="1" t="s">
        <v>11</v>
      </c>
      <c r="E1683" s="1" t="s">
        <v>12</v>
      </c>
      <c r="F1683" s="3" t="s">
        <v>23</v>
      </c>
      <c r="G1683" s="1" t="s">
        <v>24</v>
      </c>
      <c r="H1683" s="32" t="str">
        <f>_xlfn.XLOOKUP(B1683,[2]CALCULATION!$B:$B,[2]CALCULATION!$H:$H,"")</f>
        <v>Huawei</v>
      </c>
      <c r="I1683" s="28">
        <v>0</v>
      </c>
      <c r="J1683" s="28">
        <v>0</v>
      </c>
      <c r="K1683" s="28">
        <v>3.4690654133600431</v>
      </c>
      <c r="L1683" s="28">
        <v>0</v>
      </c>
      <c r="M1683" s="28">
        <v>0</v>
      </c>
      <c r="N1683" s="28">
        <v>2.9160353048942312E-2</v>
      </c>
      <c r="O1683" s="28">
        <v>0</v>
      </c>
      <c r="P1683" s="28">
        <v>0</v>
      </c>
      <c r="Q1683" s="28">
        <v>0</v>
      </c>
      <c r="R1683" s="28">
        <v>0</v>
      </c>
      <c r="S1683" s="93">
        <v>0</v>
      </c>
      <c r="T1683" s="93">
        <f>_xlfn.XLOOKUP(B1683,'[3]Nur des jours'!$B:$B,'[3]Nur des jours'!$U:$U,"")</f>
        <v>0</v>
      </c>
      <c r="U1683" s="93">
        <v>2.9267185168063508</v>
      </c>
      <c r="V1683" s="93">
        <v>0</v>
      </c>
      <c r="W1683" s="93">
        <v>0</v>
      </c>
      <c r="X1683" s="93">
        <v>0</v>
      </c>
      <c r="Y1683" s="93">
        <v>0</v>
      </c>
      <c r="Z1683" s="93">
        <v>0</v>
      </c>
      <c r="AA1683" s="93">
        <v>0</v>
      </c>
      <c r="AB1683" s="93">
        <v>0</v>
      </c>
      <c r="AC1683" s="93">
        <f>_xlfn.XLOOKUP(B1683,'[3]Nur des jours'!$B:$B,'[3]Nur des jours'!$N:$N,"")</f>
        <v>0</v>
      </c>
      <c r="AD1683" s="93">
        <v>0</v>
      </c>
      <c r="AE1683" s="93">
        <v>0</v>
      </c>
      <c r="AF1683" s="93">
        <v>0</v>
      </c>
      <c r="AG1683" s="93"/>
      <c r="AH1683" s="93">
        <v>0</v>
      </c>
      <c r="AI1683" s="93">
        <v>0</v>
      </c>
      <c r="AJ1683" s="93">
        <v>0</v>
      </c>
      <c r="AK1683" s="93">
        <v>0</v>
      </c>
      <c r="AL1683" s="93">
        <v>0</v>
      </c>
      <c r="AM1683" s="49" t="s">
        <v>5559</v>
      </c>
      <c r="AN1683" s="49"/>
      <c r="AO1683" s="48" t="str" cm="1">
        <f t="array" ref="AO1683">IFERROR(_xlfn.IFS(
AQ1683="MPR ISSUE","PDH",
AQ1683="BSS Hardware Issue","BSS",
AQ1683="Sites strategiques, MLL, Pylone, etc.","ENVTECH",
AQ1683="AKTIVCO DEFAUT GE &amp; POWER Cabinet","AKTIVCO",
AQ1683="AKTIVCO Coupure ENEO &amp; Baisse de tension","AKTIVCO GRID ONLY",
AQ1683="Coupure ENEO &amp; Baisse de tension","IHS GRID ONLY",
AQ1683="Defaut GE &amp; POWER Cabinet","IHS",
AQ1683="Sharing","Partners",
AQ1683="Sites strategiques &amp; DataCenter","SST &amp; DC",
AQ1683="Exclu","Exclu",
AQ1683="SAT","SAT",
AQ1683="SPARE-ISSUE","SPARE-ISSUE",
AQ1683="Fiber CAmtel","TRANS_FO_CAMTEL",
AQ1683="Fiber AOF","Fiber AOF",
AQ1683="Projet OCM (HUAWEI)","TRAVAUX-HUAWEI",
AQ1683="Projet OCM (NOKIA)","TRAVAUX-NOKIA",
AQ1683="ACCESS-ISSUE","ACCESS-ISSUE",
AQ1683="Projet OCM (ZTE, NOKIA, autres projets)","TRAVAUX OCM",
AQ1683="No root CAuse","No root cause",
AQ1683="ODU HS","PDH",
AQ1683="IP &amp; VLAN","PDH",
AQ1683="Warehouse HUAWEI","SPARE-ISSUE",
AQ1683="SPARE-HS","SPARE-ISSUE",
AQ1683="Power Telco","BSS",AQ1683="no impacts","no impacts"
),"")</f>
        <v>No root cause</v>
      </c>
      <c r="AP1683" s="48" t="str" cm="1">
        <f t="array" ref="AP1683">IFERROR(_xlfn.IFS(
AQ1683="MPR ISSUE","TX ISSUE",
AQ1683="BSS Hardware Issue","RAN ISSUE",
AQ1683="Sites strategiques, MLL, Pylone, etc.","ENVTECH",
AQ1683="AKTIVCO DEFAUT GE &amp; POWER Cabinet","POWER ISSUE",
AQ1683="AKTIVCO Coupure ENEO &amp; Baisse de tension","POWER ISSUE",
AQ1683="Coupure ENEO &amp; Baisse de tension","POWER ISSUE",
AQ1683="Defaut GE &amp; POWER Cabinet","POWER ISSUE",
AQ1683="Sharing","POWER ISSUE",
AQ1683="Sites strategiques &amp; DataCenter","POWER ISSUE",
AQ1683="Exclu","Exclu",
AQ1683="SAT","TX ISSUE",
AQ1683="SPARE-ISSUE","SPARE-ISSUE",
AQ1683="Fiber CAmtel","TX ISSUE",
AQ1683="Fiber AOF","TX ISSUE",
AQ1683="Projet OCM (HUAWEI)","TRAVAUX-HUAWEI",
AQ1683="Projet OCM (NOKIA)","TRAVAUX -NOKIA",
AQ1683="ACCESS-ISSUE","ACCESS-ISSUE",
AQ1683="Projet OCM (ZTE, NOKIA, autres projets)","TRAVAUX OCM",
AQ1683="No root CAuse","No root cause",
AQ1683="ODU HS","TX ISSUE",
AQ1683="IP &amp; VLAN","TX ISSUE",
AQ1683="Warehouse HUAWEI","SPARE-ISSUE",
AQ1683="SPARE-HS","SPARE-ISSUE",
AQ1683="Power Telco","RAN ISSUE",AQ1683="no impacts","no impacts"
),"")</f>
        <v>No root cause</v>
      </c>
      <c r="AQ1683" s="126" t="s">
        <v>5344</v>
      </c>
      <c r="AR1683" s="48" t="str" cm="1">
        <f t="array" ref="AR1683">IFERROR(_xlfn.IFS(
AQ1683="MPR ISSUE","ACTIVE",
AQ1683="BSS Hardware Issue","ACTIVE",
AQ1683="Sites strategiques, MLL, Pylone, etc.","PASSIVE",
AQ1683="AKTIVCO DEFAUT GE &amp; POWER Cabinet","PASSIVE",
AQ1683="AKTIVCO Coupure ENEO &amp; Baisse de tension","PASSIVE",
AQ1683="Coupure ENEO &amp; Baisse de tension","PASSIVE",
AQ1683="Defaut GE &amp; POWER Cabinet","PASSIVE",
AQ1683="Sharing","PASSIVE",
AQ1683="Sites strategiques &amp; DataCenter","PASSIVE",
AQ1683="Exclu","Exclu",
AQ1683="SAT","ACTIVE",
AQ1683="SPARE-ISSUE","SPARE-ISSUE",
AQ1683="Fiber CAmtel","ACTIVE",
AQ1683="Fiber AOF","ACTIVE",
AQ1683="Projet OCM (HUAWEI)","PLANNED WORKS",
AQ1683="Projet OCM (NOKIA)","PLANNED WORKS",
AQ1683="ACCESS-ISSUE","ACCESS-ISSUE",
AQ1683="Projet OCM (ZTE, NOKIA, autres projets)","PLANNED WORKS",
AQ1683="No root CAuse","No root cause",
AQ1683="ODU HS","ACTIVE",
AQ1683="IP &amp; VLAN","ACTIVE",
AQ1683="Warehouse HUAWEI","SPARE-ISSUE",
AQ1683="SPARE-HS","SPARE-ISSUE",
AQ1683="Power Telco","ACTIVE", AQ1683="no impacts","no impacts"
),"")</f>
        <v>No root cause</v>
      </c>
      <c r="AS1683" s="92" t="s">
        <v>5537</v>
      </c>
      <c r="AT1683" s="98" t="s">
        <v>3006</v>
      </c>
      <c r="AV1683" s="17" t="s">
        <v>5537</v>
      </c>
      <c r="AW1683" s="7" t="s">
        <v>5537</v>
      </c>
      <c r="AX1683" s="6" t="s">
        <v>5537</v>
      </c>
      <c r="AY1683" s="7"/>
      <c r="AZ1683" s="3" t="s">
        <v>5537</v>
      </c>
      <c r="BA1683" s="18" t="s">
        <v>5537</v>
      </c>
      <c r="BB1683" s="18" t="s">
        <v>5537</v>
      </c>
      <c r="BC1683" s="18" t="s">
        <v>5537</v>
      </c>
      <c r="BD1683" s="18" t="s">
        <v>5537</v>
      </c>
      <c r="BE1683" s="18" t="s">
        <v>5537</v>
      </c>
      <c r="BF1683" s="18" t="s">
        <v>5537</v>
      </c>
      <c r="BG1683" s="18" t="s">
        <v>5537</v>
      </c>
      <c r="BH1683" s="18" t="s">
        <v>5537</v>
      </c>
      <c r="BI1683" s="18" t="s">
        <v>5537</v>
      </c>
      <c r="BJ1683" s="18" t="s">
        <v>5537</v>
      </c>
      <c r="BK1683" s="18" t="s">
        <v>5537</v>
      </c>
      <c r="BL1683" s="9" t="s">
        <v>5537</v>
      </c>
      <c r="BM1683" s="14" t="s">
        <v>5537</v>
      </c>
      <c r="BN1683" s="14" t="s">
        <v>5537</v>
      </c>
      <c r="BO1683" s="14" t="str">
        <f>_xlfn.XLOOKUP(B1683,'[4]cell downs 18042026 17h'!$B:$B,'[4]cell downs 18042026 17h'!$B:$B,"")</f>
        <v/>
      </c>
      <c r="BP1683" s="14" t="str">
        <f>_xlfn.XLOOKUP(B1683,'[5]Cells Huawei 19042026 15h'!$B:$B,'[5]Cells Huawei 19042026 15h'!$B:$B,"")</f>
        <v/>
      </c>
      <c r="BQ1683" s="9" t="str">
        <f>_xlfn.XLOOKUP(B1683,'[6]cells down 19042026 9H40'!$B:$B,'[6]cells down 19042026 9H40'!$B:$B,"")</f>
        <v/>
      </c>
      <c r="BR1683" s="9" t="s">
        <v>3006</v>
      </c>
      <c r="BS1683" s="9" t="s">
        <v>1713</v>
      </c>
      <c r="BT1683" s="108"/>
    </row>
    <row r="1684" spans="1:72" s="9" customFormat="1" x14ac:dyDescent="0.35">
      <c r="A1684" s="1" t="s">
        <v>3056</v>
      </c>
      <c r="B1684" s="8" t="s">
        <v>3057</v>
      </c>
      <c r="C1684" s="3" t="str">
        <f>_xlfn.XLOOKUP(B1684,'[1]daily break down'!$D:$D,'[1]daily break down'!$E:$E,"")</f>
        <v>NORD-OUEST</v>
      </c>
      <c r="D1684" s="1" t="s">
        <v>1022</v>
      </c>
      <c r="E1684" s="1"/>
      <c r="F1684" s="3" t="s">
        <v>51</v>
      </c>
      <c r="G1684" s="1" t="s">
        <v>52</v>
      </c>
      <c r="H1684" s="32" t="str">
        <f>_xlfn.XLOOKUP(B1684,[2]CALCULATION!$B:$B,[2]CALCULATION!$H:$H,"")</f>
        <v>Huawei</v>
      </c>
      <c r="I1684" s="28">
        <v>0</v>
      </c>
      <c r="J1684" s="28">
        <v>0</v>
      </c>
      <c r="K1684" s="28">
        <v>0</v>
      </c>
      <c r="L1684" s="28">
        <v>0</v>
      </c>
      <c r="M1684" s="28">
        <v>0</v>
      </c>
      <c r="N1684" s="28">
        <v>7.936609851241179E-3</v>
      </c>
      <c r="O1684" s="28">
        <v>0</v>
      </c>
      <c r="P1684" s="28">
        <v>0</v>
      </c>
      <c r="Q1684" s="28">
        <v>0</v>
      </c>
      <c r="R1684" s="28">
        <v>0</v>
      </c>
      <c r="S1684" s="93">
        <v>0</v>
      </c>
      <c r="T1684" s="93">
        <f>_xlfn.XLOOKUP(B1684,'[3]Nur des jours'!$B:$B,'[3]Nur des jours'!$U:$U,"")</f>
        <v>0</v>
      </c>
      <c r="U1684" s="93">
        <v>0</v>
      </c>
      <c r="V1684" s="93">
        <v>0</v>
      </c>
      <c r="W1684" s="93">
        <v>0</v>
      </c>
      <c r="X1684" s="93">
        <v>0</v>
      </c>
      <c r="Y1684" s="93">
        <v>0</v>
      </c>
      <c r="Z1684" s="93">
        <v>0.41639557347624223</v>
      </c>
      <c r="AA1684" s="93">
        <v>0</v>
      </c>
      <c r="AB1684" s="93">
        <v>0</v>
      </c>
      <c r="AC1684" s="93">
        <f>_xlfn.XLOOKUP(B1684,'[3]Nur des jours'!$B:$B,'[3]Nur des jours'!$N:$N,"")</f>
        <v>0</v>
      </c>
      <c r="AD1684" s="93">
        <v>0</v>
      </c>
      <c r="AE1684" s="93">
        <v>0</v>
      </c>
      <c r="AF1684" s="93">
        <v>0</v>
      </c>
      <c r="AG1684" s="93"/>
      <c r="AH1684" s="93">
        <v>0</v>
      </c>
      <c r="AI1684" s="93">
        <v>0</v>
      </c>
      <c r="AJ1684" s="93">
        <v>0</v>
      </c>
      <c r="AK1684" s="93">
        <v>0</v>
      </c>
      <c r="AL1684" s="93">
        <v>0</v>
      </c>
      <c r="AM1684" s="49" t="s">
        <v>5559</v>
      </c>
      <c r="AN1684" s="49"/>
      <c r="AO1684" s="48" t="str" cm="1">
        <f t="array" ref="AO1684">IFERROR(_xlfn.IFS(
AQ1684="MPR ISSUE","PDH",
AQ1684="BSS Hardware Issue","BSS",
AQ1684="Sites strategiques, MLL, Pylone, etc.","ENVTECH",
AQ1684="AKTIVCO DEFAUT GE &amp; POWER Cabinet","AKTIVCO",
AQ1684="AKTIVCO Coupure ENEO &amp; Baisse de tension","AKTIVCO GRID ONLY",
AQ1684="Coupure ENEO &amp; Baisse de tension","IHS GRID ONLY",
AQ1684="Defaut GE &amp; POWER Cabinet","IHS",
AQ1684="Sharing","Partners",
AQ1684="Sites strategiques &amp; DataCenter","SST &amp; DC",
AQ1684="Exclu","Exclu",
AQ1684="SAT","SAT",
AQ1684="SPARE-ISSUE","SPARE-ISSUE",
AQ1684="Fiber CAmtel","TRANS_FO_CAMTEL",
AQ1684="Fiber AOF","Fiber AOF",
AQ1684="Projet OCM (HUAWEI)","TRAVAUX-HUAWEI",
AQ1684="Projet OCM (NOKIA)","TRAVAUX-NOKIA",
AQ1684="ACCESS-ISSUE","ACCESS-ISSUE",
AQ1684="Projet OCM (ZTE, NOKIA, autres projets)","TRAVAUX OCM",
AQ1684="No root CAuse","No root cause",
AQ1684="ODU HS","PDH",
AQ1684="IP &amp; VLAN","PDH",
AQ1684="Warehouse HUAWEI","SPARE-ISSUE",
AQ1684="SPARE-HS","SPARE-ISSUE",
AQ1684="Power Telco","BSS",AQ1684="no impacts","no impacts"
),"")</f>
        <v>No root cause</v>
      </c>
      <c r="AP1684" s="48" t="str" cm="1">
        <f t="array" ref="AP1684">IFERROR(_xlfn.IFS(
AQ1684="MPR ISSUE","TX ISSUE",
AQ1684="BSS Hardware Issue","RAN ISSUE",
AQ1684="Sites strategiques, MLL, Pylone, etc.","ENVTECH",
AQ1684="AKTIVCO DEFAUT GE &amp; POWER Cabinet","POWER ISSUE",
AQ1684="AKTIVCO Coupure ENEO &amp; Baisse de tension","POWER ISSUE",
AQ1684="Coupure ENEO &amp; Baisse de tension","POWER ISSUE",
AQ1684="Defaut GE &amp; POWER Cabinet","POWER ISSUE",
AQ1684="Sharing","POWER ISSUE",
AQ1684="Sites strategiques &amp; DataCenter","POWER ISSUE",
AQ1684="Exclu","Exclu",
AQ1684="SAT","TX ISSUE",
AQ1684="SPARE-ISSUE","SPARE-ISSUE",
AQ1684="Fiber CAmtel","TX ISSUE",
AQ1684="Fiber AOF","TX ISSUE",
AQ1684="Projet OCM (HUAWEI)","TRAVAUX-HUAWEI",
AQ1684="Projet OCM (NOKIA)","TRAVAUX -NOKIA",
AQ1684="ACCESS-ISSUE","ACCESS-ISSUE",
AQ1684="Projet OCM (ZTE, NOKIA, autres projets)","TRAVAUX OCM",
AQ1684="No root CAuse","No root cause",
AQ1684="ODU HS","TX ISSUE",
AQ1684="IP &amp; VLAN","TX ISSUE",
AQ1684="Warehouse HUAWEI","SPARE-ISSUE",
AQ1684="SPARE-HS","SPARE-ISSUE",
AQ1684="Power Telco","RAN ISSUE",AQ1684="no impacts","no impacts"
),"")</f>
        <v>No root cause</v>
      </c>
      <c r="AQ1684" s="67" t="s">
        <v>5344</v>
      </c>
      <c r="AR1684" s="48" t="str" cm="1">
        <f t="array" ref="AR1684">IFERROR(_xlfn.IFS(
AQ1684="MPR ISSUE","ACTIVE",
AQ1684="BSS Hardware Issue","ACTIVE",
AQ1684="Sites strategiques, MLL, Pylone, etc.","PASSIVE",
AQ1684="AKTIVCO DEFAUT GE &amp; POWER Cabinet","PASSIVE",
AQ1684="AKTIVCO Coupure ENEO &amp; Baisse de tension","PASSIVE",
AQ1684="Coupure ENEO &amp; Baisse de tension","PASSIVE",
AQ1684="Defaut GE &amp; POWER Cabinet","PASSIVE",
AQ1684="Sharing","PASSIVE",
AQ1684="Sites strategiques &amp; DataCenter","PASSIVE",
AQ1684="Exclu","Exclu",
AQ1684="SAT","ACTIVE",
AQ1684="SPARE-ISSUE","SPARE-ISSUE",
AQ1684="Fiber CAmtel","ACTIVE",
AQ1684="Fiber AOF","ACTIVE",
AQ1684="Projet OCM (HUAWEI)","PLANNED WORKS",
AQ1684="Projet OCM (NOKIA)","PLANNED WORKS",
AQ1684="ACCESS-ISSUE","ACCESS-ISSUE",
AQ1684="Projet OCM (ZTE, NOKIA, autres projets)","PLANNED WORKS",
AQ1684="No root CAuse","No root cause",
AQ1684="ODU HS","ACTIVE",
AQ1684="IP &amp; VLAN","ACTIVE",
AQ1684="Warehouse HUAWEI","SPARE-ISSUE",
AQ1684="SPARE-HS","SPARE-ISSUE",
AQ1684="Power Telco","ACTIVE", AQ1684="no impacts","no impacts"
),"")</f>
        <v>No root cause</v>
      </c>
      <c r="AS1684" s="92" t="s">
        <v>5537</v>
      </c>
      <c r="AT1684" s="98" t="s">
        <v>3057</v>
      </c>
      <c r="AV1684" s="17" t="s">
        <v>5537</v>
      </c>
      <c r="AW1684" s="7" t="s">
        <v>5537</v>
      </c>
      <c r="AX1684" s="6" t="s">
        <v>5537</v>
      </c>
      <c r="AY1684" s="7"/>
      <c r="AZ1684" s="3" t="s">
        <v>5537</v>
      </c>
      <c r="BA1684" s="18" t="s">
        <v>5537</v>
      </c>
      <c r="BB1684" s="18" t="s">
        <v>5537</v>
      </c>
      <c r="BC1684" s="18" t="s">
        <v>5537</v>
      </c>
      <c r="BD1684" s="18" t="s">
        <v>5537</v>
      </c>
      <c r="BE1684" s="18" t="s">
        <v>5537</v>
      </c>
      <c r="BF1684" s="18" t="s">
        <v>5537</v>
      </c>
      <c r="BG1684" s="18" t="s">
        <v>5537</v>
      </c>
      <c r="BH1684" s="18" t="s">
        <v>5537</v>
      </c>
      <c r="BI1684" s="18" t="s">
        <v>5537</v>
      </c>
      <c r="BJ1684" s="18" t="s">
        <v>5537</v>
      </c>
      <c r="BK1684" s="18" t="s">
        <v>5537</v>
      </c>
      <c r="BL1684" s="9" t="s">
        <v>5537</v>
      </c>
      <c r="BM1684" s="14" t="s">
        <v>5537</v>
      </c>
      <c r="BN1684" s="14" t="s">
        <v>5537</v>
      </c>
      <c r="BO1684" s="14" t="str">
        <f>_xlfn.XLOOKUP(B1684,'[4]cell downs 18042026 17h'!$B:$B,'[4]cell downs 18042026 17h'!$B:$B,"")</f>
        <v/>
      </c>
      <c r="BP1684" s="14" t="str">
        <f>_xlfn.XLOOKUP(B1684,'[5]Cells Huawei 19042026 15h'!$B:$B,'[5]Cells Huawei 19042026 15h'!$B:$B,"")</f>
        <v/>
      </c>
      <c r="BQ1684" s="9" t="str">
        <f>_xlfn.XLOOKUP(B1684,'[6]cells down 19042026 9H40'!$B:$B,'[6]cells down 19042026 9H40'!$B:$B,"")</f>
        <v/>
      </c>
      <c r="BR1684" s="9" t="s">
        <v>5537</v>
      </c>
      <c r="BS1684" s="9" t="s">
        <v>594</v>
      </c>
      <c r="BT1684" s="108"/>
    </row>
    <row r="1685" spans="1:72" s="9" customFormat="1" x14ac:dyDescent="0.35">
      <c r="A1685" s="1" t="s">
        <v>4896</v>
      </c>
      <c r="B1685" s="8" t="s">
        <v>4897</v>
      </c>
      <c r="C1685" s="3" t="str">
        <f>_xlfn.XLOOKUP(B1685,'[1]daily break down'!$D:$D,'[1]daily break down'!$E:$E,"")</f>
        <v>Douala</v>
      </c>
      <c r="D1685" s="1" t="s">
        <v>11</v>
      </c>
      <c r="E1685" s="1" t="s">
        <v>12</v>
      </c>
      <c r="F1685" s="3" t="s">
        <v>31</v>
      </c>
      <c r="G1685" s="1" t="s">
        <v>32</v>
      </c>
      <c r="H1685" s="34" t="str">
        <f>_xlfn.XLOOKUP(B1685,[2]CALCULATION!$B:$B,[2]CALCULATION!$H:$H,"")</f>
        <v>ZTE</v>
      </c>
      <c r="I1685" s="28">
        <v>0</v>
      </c>
      <c r="J1685" s="28">
        <v>0</v>
      </c>
      <c r="K1685" s="28">
        <v>0</v>
      </c>
      <c r="L1685" s="28">
        <v>0</v>
      </c>
      <c r="M1685" s="28">
        <v>0</v>
      </c>
      <c r="N1685" s="28">
        <v>4.5657800492534956E-3</v>
      </c>
      <c r="O1685" s="28">
        <v>0</v>
      </c>
      <c r="P1685" s="28">
        <v>0</v>
      </c>
      <c r="Q1685" s="28">
        <v>0</v>
      </c>
      <c r="R1685" s="28">
        <v>0</v>
      </c>
      <c r="S1685" s="93">
        <v>0</v>
      </c>
      <c r="T1685" s="93">
        <f>_xlfn.XLOOKUP(B1685,'[3]Nur des jours'!$B:$B,'[3]Nur des jours'!$U:$U,"")</f>
        <v>0</v>
      </c>
      <c r="U1685" s="93">
        <v>0</v>
      </c>
      <c r="V1685" s="93">
        <v>0</v>
      </c>
      <c r="W1685" s="93">
        <v>0</v>
      </c>
      <c r="X1685" s="93">
        <v>0</v>
      </c>
      <c r="Y1685" s="93">
        <v>0</v>
      </c>
      <c r="Z1685" s="93">
        <v>0</v>
      </c>
      <c r="AA1685" s="93">
        <v>0</v>
      </c>
      <c r="AB1685" s="93">
        <v>0</v>
      </c>
      <c r="AC1685" s="93">
        <f>_xlfn.XLOOKUP(B1685,'[3]Nur des jours'!$B:$B,'[3]Nur des jours'!$N:$N,"")</f>
        <v>0</v>
      </c>
      <c r="AD1685" s="93">
        <v>0</v>
      </c>
      <c r="AE1685" s="93">
        <v>0</v>
      </c>
      <c r="AF1685" s="93">
        <v>0</v>
      </c>
      <c r="AG1685" s="93"/>
      <c r="AH1685" s="93">
        <v>0</v>
      </c>
      <c r="AI1685" s="93">
        <v>0</v>
      </c>
      <c r="AJ1685" s="93">
        <v>0</v>
      </c>
      <c r="AK1685" s="93">
        <v>0</v>
      </c>
      <c r="AL1685" s="93">
        <v>0</v>
      </c>
      <c r="AM1685" s="49" t="s">
        <v>5559</v>
      </c>
      <c r="AN1685" s="49"/>
      <c r="AO1685" s="48" t="str" cm="1">
        <f t="array" ref="AO1685">IFERROR(_xlfn.IFS(
AQ1685="MPR ISSUE","PDH",
AQ1685="BSS Hardware Issue","BSS",
AQ1685="Sites strategiques, MLL, Pylone, etc.","ENVTECH",
AQ1685="AKTIVCO DEFAUT GE &amp; POWER Cabinet","AKTIVCO",
AQ1685="AKTIVCO Coupure ENEO &amp; Baisse de tension","AKTIVCO GRID ONLY",
AQ1685="Coupure ENEO &amp; Baisse de tension","IHS GRID ONLY",
AQ1685="Defaut GE &amp; POWER Cabinet","IHS",
AQ1685="Sharing","Partners",
AQ1685="Sites strategiques &amp; DataCenter","SST &amp; DC",
AQ1685="Exclu","Exclu",
AQ1685="SAT","SAT",
AQ1685="SPARE-ISSUE","SPARE-ISSUE",
AQ1685="Fiber CAmtel","TRANS_FO_CAMTEL",
AQ1685="Fiber AOF","Fiber AOF",
AQ1685="Projet OCM (HUAWEI)","TRAVAUX-HUAWEI",
AQ1685="Projet OCM (NOKIA)","TRAVAUX-NOKIA",
AQ1685="ACCESS-ISSUE","ACCESS-ISSUE",
AQ1685="Projet OCM (ZTE, NOKIA, autres projets)","TRAVAUX OCM",
AQ1685="No root CAuse","No root cause",
AQ1685="ODU HS","PDH",
AQ1685="IP &amp; VLAN","PDH",
AQ1685="Warehouse HUAWEI","SPARE-ISSUE",
AQ1685="SPARE-HS","SPARE-ISSUE",
AQ1685="Power Telco","BSS",AQ1685="no impacts","no impacts"
),"")</f>
        <v>No root cause</v>
      </c>
      <c r="AP1685" s="48" t="str" cm="1">
        <f t="array" ref="AP1685">IFERROR(_xlfn.IFS(
AQ1685="MPR ISSUE","TX ISSUE",
AQ1685="BSS Hardware Issue","RAN ISSUE",
AQ1685="Sites strategiques, MLL, Pylone, etc.","ENVTECH",
AQ1685="AKTIVCO DEFAUT GE &amp; POWER Cabinet","POWER ISSUE",
AQ1685="AKTIVCO Coupure ENEO &amp; Baisse de tension","POWER ISSUE",
AQ1685="Coupure ENEO &amp; Baisse de tension","POWER ISSUE",
AQ1685="Defaut GE &amp; POWER Cabinet","POWER ISSUE",
AQ1685="Sharing","POWER ISSUE",
AQ1685="Sites strategiques &amp; DataCenter","POWER ISSUE",
AQ1685="Exclu","Exclu",
AQ1685="SAT","TX ISSUE",
AQ1685="SPARE-ISSUE","SPARE-ISSUE",
AQ1685="Fiber CAmtel","TX ISSUE",
AQ1685="Fiber AOF","TX ISSUE",
AQ1685="Projet OCM (HUAWEI)","TRAVAUX-HUAWEI",
AQ1685="Projet OCM (NOKIA)","TRAVAUX -NOKIA",
AQ1685="ACCESS-ISSUE","ACCESS-ISSUE",
AQ1685="Projet OCM (ZTE, NOKIA, autres projets)","TRAVAUX OCM",
AQ1685="No root CAuse","No root cause",
AQ1685="ODU HS","TX ISSUE",
AQ1685="IP &amp; VLAN","TX ISSUE",
AQ1685="Warehouse HUAWEI","SPARE-ISSUE",
AQ1685="SPARE-HS","SPARE-ISSUE",
AQ1685="Power Telco","RAN ISSUE",AQ1685="no impacts","no impacts"
),"")</f>
        <v>No root cause</v>
      </c>
      <c r="AQ1685" s="126" t="s">
        <v>5344</v>
      </c>
      <c r="AR1685" s="48" t="str" cm="1">
        <f t="array" ref="AR1685">IFERROR(_xlfn.IFS(
AQ1685="MPR ISSUE","ACTIVE",
AQ1685="BSS Hardware Issue","ACTIVE",
AQ1685="Sites strategiques, MLL, Pylone, etc.","PASSIVE",
AQ1685="AKTIVCO DEFAUT GE &amp; POWER Cabinet","PASSIVE",
AQ1685="AKTIVCO Coupure ENEO &amp; Baisse de tension","PASSIVE",
AQ1685="Coupure ENEO &amp; Baisse de tension","PASSIVE",
AQ1685="Defaut GE &amp; POWER Cabinet","PASSIVE",
AQ1685="Sharing","PASSIVE",
AQ1685="Sites strategiques &amp; DataCenter","PASSIVE",
AQ1685="Exclu","Exclu",
AQ1685="SAT","ACTIVE",
AQ1685="SPARE-ISSUE","SPARE-ISSUE",
AQ1685="Fiber CAmtel","ACTIVE",
AQ1685="Fiber AOF","ACTIVE",
AQ1685="Projet OCM (HUAWEI)","PLANNED WORKS",
AQ1685="Projet OCM (NOKIA)","PLANNED WORKS",
AQ1685="ACCESS-ISSUE","ACCESS-ISSUE",
AQ1685="Projet OCM (ZTE, NOKIA, autres projets)","PLANNED WORKS",
AQ1685="No root CAuse","No root cause",
AQ1685="ODU HS","ACTIVE",
AQ1685="IP &amp; VLAN","ACTIVE",
AQ1685="Warehouse HUAWEI","SPARE-ISSUE",
AQ1685="SPARE-HS","SPARE-ISSUE",
AQ1685="Power Telco","ACTIVE", AQ1685="no impacts","no impacts"
),"")</f>
        <v>No root cause</v>
      </c>
      <c r="AS1685" s="92" t="s">
        <v>5537</v>
      </c>
      <c r="AT1685" s="98" t="s">
        <v>4897</v>
      </c>
      <c r="AV1685" s="17" t="s">
        <v>5537</v>
      </c>
      <c r="AW1685" s="7" t="s">
        <v>5537</v>
      </c>
      <c r="AX1685" s="6" t="s">
        <v>5537</v>
      </c>
      <c r="AY1685" s="7"/>
      <c r="AZ1685" s="3" t="s">
        <v>5537</v>
      </c>
      <c r="BA1685" s="18" t="s">
        <v>5537</v>
      </c>
      <c r="BB1685" s="18" t="s">
        <v>5537</v>
      </c>
      <c r="BC1685" s="18" t="s">
        <v>5537</v>
      </c>
      <c r="BD1685" s="18" t="s">
        <v>5537</v>
      </c>
      <c r="BE1685" s="18" t="s">
        <v>5537</v>
      </c>
      <c r="BF1685" s="18" t="s">
        <v>5537</v>
      </c>
      <c r="BG1685" s="18" t="s">
        <v>5537</v>
      </c>
      <c r="BH1685" s="18" t="s">
        <v>5537</v>
      </c>
      <c r="BI1685" s="18" t="s">
        <v>5537</v>
      </c>
      <c r="BJ1685" s="18" t="s">
        <v>5537</v>
      </c>
      <c r="BK1685" s="18" t="s">
        <v>5537</v>
      </c>
      <c r="BL1685" s="9" t="s">
        <v>5537</v>
      </c>
      <c r="BM1685" s="14" t="s">
        <v>5537</v>
      </c>
      <c r="BN1685" s="14" t="s">
        <v>5537</v>
      </c>
      <c r="BO1685" s="14" t="str">
        <f>_xlfn.XLOOKUP(B1685,'[4]cell downs 18042026 17h'!$B:$B,'[4]cell downs 18042026 17h'!$B:$B,"")</f>
        <v/>
      </c>
      <c r="BP1685" s="14" t="str">
        <f>_xlfn.XLOOKUP(B1685,'[5]Cells Huawei 19042026 15h'!$B:$B,'[5]Cells Huawei 19042026 15h'!$B:$B,"")</f>
        <v/>
      </c>
      <c r="BQ1685" s="9" t="str">
        <f>_xlfn.XLOOKUP(B1685,'[6]cells down 19042026 9H40'!$B:$B,'[6]cells down 19042026 9H40'!$B:$B,"")</f>
        <v/>
      </c>
      <c r="BR1685" s="9" t="s">
        <v>4897</v>
      </c>
      <c r="BS1685" s="9" t="s">
        <v>12</v>
      </c>
      <c r="BT1685" s="108"/>
    </row>
    <row r="1686" spans="1:72" s="9" customFormat="1" x14ac:dyDescent="0.35">
      <c r="A1686" s="1" t="s">
        <v>440</v>
      </c>
      <c r="B1686" s="8" t="s">
        <v>441</v>
      </c>
      <c r="C1686" s="3" t="str">
        <f>_xlfn.XLOOKUP(B1686,'[1]daily break down'!$D:$D,'[1]daily break down'!$E:$E,"")</f>
        <v>Douala</v>
      </c>
      <c r="D1686" s="1" t="s">
        <v>11</v>
      </c>
      <c r="E1686" s="1" t="s">
        <v>12</v>
      </c>
      <c r="F1686" s="3" t="s">
        <v>31</v>
      </c>
      <c r="G1686" s="1" t="s">
        <v>32</v>
      </c>
      <c r="H1686" s="34" t="str">
        <f>_xlfn.XLOOKUP(B1686,[2]CALCULATION!$B:$B,[2]CALCULATION!$H:$H,"")</f>
        <v>ZTE</v>
      </c>
      <c r="I1686" s="28">
        <v>12.115582721946847</v>
      </c>
      <c r="J1686" s="28">
        <v>4.1024425496457244</v>
      </c>
      <c r="K1686" s="28">
        <v>4.9759868505535512E-3</v>
      </c>
      <c r="L1686" s="28">
        <v>0</v>
      </c>
      <c r="M1686" s="28">
        <v>0</v>
      </c>
      <c r="N1686" s="28">
        <v>2.7287669825616584E-3</v>
      </c>
      <c r="O1686" s="28">
        <v>0</v>
      </c>
      <c r="P1686" s="28">
        <v>0</v>
      </c>
      <c r="Q1686" s="28">
        <v>0</v>
      </c>
      <c r="R1686" s="28">
        <v>0</v>
      </c>
      <c r="S1686" s="93">
        <v>0</v>
      </c>
      <c r="T1686" s="93">
        <f>_xlfn.XLOOKUP(B1686,'[3]Nur des jours'!$B:$B,'[3]Nur des jours'!$U:$U,"")</f>
        <v>0</v>
      </c>
      <c r="U1686" s="93">
        <v>0</v>
      </c>
      <c r="V1686" s="93">
        <v>0</v>
      </c>
      <c r="W1686" s="93">
        <v>0</v>
      </c>
      <c r="X1686" s="93">
        <v>0</v>
      </c>
      <c r="Y1686" s="93">
        <v>0</v>
      </c>
      <c r="Z1686" s="93">
        <v>0</v>
      </c>
      <c r="AA1686" s="93">
        <v>0</v>
      </c>
      <c r="AB1686" s="93">
        <v>0</v>
      </c>
      <c r="AC1686" s="93">
        <f>_xlfn.XLOOKUP(B1686,'[3]Nur des jours'!$B:$B,'[3]Nur des jours'!$N:$N,"")</f>
        <v>0</v>
      </c>
      <c r="AD1686" s="93">
        <v>0</v>
      </c>
      <c r="AE1686" s="93">
        <v>0</v>
      </c>
      <c r="AF1686" s="93">
        <v>0</v>
      </c>
      <c r="AG1686" s="93"/>
      <c r="AH1686" s="93">
        <v>0</v>
      </c>
      <c r="AI1686" s="93">
        <v>0</v>
      </c>
      <c r="AJ1686" s="93">
        <v>0</v>
      </c>
      <c r="AK1686" s="93">
        <v>0</v>
      </c>
      <c r="AL1686" s="93">
        <v>0</v>
      </c>
      <c r="AM1686" s="49" t="s">
        <v>5559</v>
      </c>
      <c r="AN1686" s="49"/>
      <c r="AO1686" s="48" t="str" cm="1">
        <f t="array" ref="AO1686">IFERROR(_xlfn.IFS(
AQ1686="MPR ISSUE","PDH",
AQ1686="BSS Hardware Issue","BSS",
AQ1686="Sites strategiques, MLL, Pylone, etc.","ENVTECH",
AQ1686="AKTIVCO DEFAUT GE &amp; POWER Cabinet","AKTIVCO",
AQ1686="AKTIVCO Coupure ENEO &amp; Baisse de tension","AKTIVCO GRID ONLY",
AQ1686="Coupure ENEO &amp; Baisse de tension","IHS GRID ONLY",
AQ1686="Defaut GE &amp; POWER Cabinet","IHS",
AQ1686="Sharing","Partners",
AQ1686="Sites strategiques &amp; DataCenter","SST &amp; DC",
AQ1686="Exclu","Exclu",
AQ1686="SAT","SAT",
AQ1686="SPARE-ISSUE","SPARE-ISSUE",
AQ1686="Fiber CAmtel","TRANS_FO_CAMTEL",
AQ1686="Fiber AOF","Fiber AOF",
AQ1686="Projet OCM (HUAWEI)","TRAVAUX-HUAWEI",
AQ1686="Projet OCM (NOKIA)","TRAVAUX-NOKIA",
AQ1686="ACCESS-ISSUE","ACCESS-ISSUE",
AQ1686="Projet OCM (ZTE, NOKIA, autres projets)","TRAVAUX OCM",
AQ1686="No root CAuse","No root cause",
AQ1686="ODU HS","PDH",
AQ1686="IP &amp; VLAN","PDH",
AQ1686="Warehouse HUAWEI","SPARE-ISSUE",
AQ1686="SPARE-HS","SPARE-ISSUE",
AQ1686="Power Telco","BSS",AQ1686="no impacts","no impacts"
),"")</f>
        <v>No root cause</v>
      </c>
      <c r="AP1686" s="48" t="str" cm="1">
        <f t="array" ref="AP1686">IFERROR(_xlfn.IFS(
AQ1686="MPR ISSUE","TX ISSUE",
AQ1686="BSS Hardware Issue","RAN ISSUE",
AQ1686="Sites strategiques, MLL, Pylone, etc.","ENVTECH",
AQ1686="AKTIVCO DEFAUT GE &amp; POWER Cabinet","POWER ISSUE",
AQ1686="AKTIVCO Coupure ENEO &amp; Baisse de tension","POWER ISSUE",
AQ1686="Coupure ENEO &amp; Baisse de tension","POWER ISSUE",
AQ1686="Defaut GE &amp; POWER Cabinet","POWER ISSUE",
AQ1686="Sharing","POWER ISSUE",
AQ1686="Sites strategiques &amp; DataCenter","POWER ISSUE",
AQ1686="Exclu","Exclu",
AQ1686="SAT","TX ISSUE",
AQ1686="SPARE-ISSUE","SPARE-ISSUE",
AQ1686="Fiber CAmtel","TX ISSUE",
AQ1686="Fiber AOF","TX ISSUE",
AQ1686="Projet OCM (HUAWEI)","TRAVAUX-HUAWEI",
AQ1686="Projet OCM (NOKIA)","TRAVAUX -NOKIA",
AQ1686="ACCESS-ISSUE","ACCESS-ISSUE",
AQ1686="Projet OCM (ZTE, NOKIA, autres projets)","TRAVAUX OCM",
AQ1686="No root CAuse","No root cause",
AQ1686="ODU HS","TX ISSUE",
AQ1686="IP &amp; VLAN","TX ISSUE",
AQ1686="Warehouse HUAWEI","SPARE-ISSUE",
AQ1686="SPARE-HS","SPARE-ISSUE",
AQ1686="Power Telco","RAN ISSUE",AQ1686="no impacts","no impacts"
),"")</f>
        <v>No root cause</v>
      </c>
      <c r="AQ1686" s="126" t="s">
        <v>5344</v>
      </c>
      <c r="AR1686" s="48" t="str" cm="1">
        <f t="array" ref="AR1686">IFERROR(_xlfn.IFS(
AQ1686="MPR ISSUE","ACTIVE",
AQ1686="BSS Hardware Issue","ACTIVE",
AQ1686="Sites strategiques, MLL, Pylone, etc.","PASSIVE",
AQ1686="AKTIVCO DEFAUT GE &amp; POWER Cabinet","PASSIVE",
AQ1686="AKTIVCO Coupure ENEO &amp; Baisse de tension","PASSIVE",
AQ1686="Coupure ENEO &amp; Baisse de tension","PASSIVE",
AQ1686="Defaut GE &amp; POWER Cabinet","PASSIVE",
AQ1686="Sharing","PASSIVE",
AQ1686="Sites strategiques &amp; DataCenter","PASSIVE",
AQ1686="Exclu","Exclu",
AQ1686="SAT","ACTIVE",
AQ1686="SPARE-ISSUE","SPARE-ISSUE",
AQ1686="Fiber CAmtel","ACTIVE",
AQ1686="Fiber AOF","ACTIVE",
AQ1686="Projet OCM (HUAWEI)","PLANNED WORKS",
AQ1686="Projet OCM (NOKIA)","PLANNED WORKS",
AQ1686="ACCESS-ISSUE","ACCESS-ISSUE",
AQ1686="Projet OCM (ZTE, NOKIA, autres projets)","PLANNED WORKS",
AQ1686="No root CAuse","No root cause",
AQ1686="ODU HS","ACTIVE",
AQ1686="IP &amp; VLAN","ACTIVE",
AQ1686="Warehouse HUAWEI","SPARE-ISSUE",
AQ1686="SPARE-HS","SPARE-ISSUE",
AQ1686="Power Telco","ACTIVE", AQ1686="no impacts","no impacts"
),"")</f>
        <v>No root cause</v>
      </c>
      <c r="AS1686" s="92" t="s">
        <v>5537</v>
      </c>
      <c r="AT1686" s="98" t="s">
        <v>441</v>
      </c>
      <c r="AV1686" s="17" t="s">
        <v>5537</v>
      </c>
      <c r="AW1686" s="7" t="s">
        <v>5537</v>
      </c>
      <c r="AX1686" s="6" t="s">
        <v>5537</v>
      </c>
      <c r="AY1686" s="7"/>
      <c r="AZ1686" s="3" t="s">
        <v>5537</v>
      </c>
      <c r="BA1686" s="18" t="s">
        <v>5537</v>
      </c>
      <c r="BB1686" s="18" t="s">
        <v>5537</v>
      </c>
      <c r="BC1686" s="18" t="s">
        <v>5537</v>
      </c>
      <c r="BD1686" s="18" t="s">
        <v>5537</v>
      </c>
      <c r="BE1686" s="18" t="s">
        <v>5537</v>
      </c>
      <c r="BF1686" s="18" t="s">
        <v>5537</v>
      </c>
      <c r="BG1686" s="18" t="s">
        <v>5537</v>
      </c>
      <c r="BH1686" s="18" t="s">
        <v>5537</v>
      </c>
      <c r="BI1686" s="18" t="s">
        <v>5537</v>
      </c>
      <c r="BJ1686" s="18" t="s">
        <v>5537</v>
      </c>
      <c r="BK1686" s="18" t="s">
        <v>5537</v>
      </c>
      <c r="BL1686" s="9" t="s">
        <v>5537</v>
      </c>
      <c r="BM1686" s="14" t="s">
        <v>5537</v>
      </c>
      <c r="BN1686" s="14" t="s">
        <v>5537</v>
      </c>
      <c r="BO1686" s="14" t="str">
        <f>_xlfn.XLOOKUP(B1686,'[4]cell downs 18042026 17h'!$B:$B,'[4]cell downs 18042026 17h'!$B:$B,"")</f>
        <v/>
      </c>
      <c r="BP1686" s="14" t="str">
        <f>_xlfn.XLOOKUP(B1686,'[5]Cells Huawei 19042026 15h'!$B:$B,'[5]Cells Huawei 19042026 15h'!$B:$B,"")</f>
        <v/>
      </c>
      <c r="BQ1686" s="9" t="str">
        <f>_xlfn.XLOOKUP(B1686,'[6]cells down 19042026 9H40'!$B:$B,'[6]cells down 19042026 9H40'!$B:$B,"")</f>
        <v/>
      </c>
      <c r="BR1686" s="9" t="s">
        <v>441</v>
      </c>
      <c r="BS1686" s="9" t="s">
        <v>12</v>
      </c>
      <c r="BT1686" s="108"/>
    </row>
    <row r="1687" spans="1:72" s="9" customFormat="1" x14ac:dyDescent="0.35">
      <c r="A1687" s="1" t="s">
        <v>2416</v>
      </c>
      <c r="B1687" s="1" t="s">
        <v>2417</v>
      </c>
      <c r="C1687" s="3" t="str">
        <f>_xlfn.XLOOKUP(B1687,'[1]daily break down'!$D:$D,'[1]daily break down'!$E:$E,"")</f>
        <v>Douala</v>
      </c>
      <c r="D1687" s="1" t="s">
        <v>11</v>
      </c>
      <c r="E1687" s="1" t="s">
        <v>12</v>
      </c>
      <c r="F1687" s="3" t="s">
        <v>31</v>
      </c>
      <c r="G1687" s="1" t="s">
        <v>32</v>
      </c>
      <c r="H1687" s="34" t="str">
        <f>_xlfn.XLOOKUP(B1687,[2]CALCULATION!$B:$B,[2]CALCULATION!$H:$H,"")</f>
        <v>ZTE</v>
      </c>
      <c r="I1687" s="28">
        <v>0</v>
      </c>
      <c r="J1687" s="28">
        <v>57.767140937069307</v>
      </c>
      <c r="K1687" s="28">
        <v>13.868556899607057</v>
      </c>
      <c r="L1687" s="28">
        <v>13.868556899607057</v>
      </c>
      <c r="M1687" s="28">
        <v>43.311488929410174</v>
      </c>
      <c r="N1687" s="28">
        <v>0</v>
      </c>
      <c r="O1687" s="28">
        <v>0</v>
      </c>
      <c r="P1687" s="28">
        <v>0</v>
      </c>
      <c r="Q1687" s="28">
        <v>0</v>
      </c>
      <c r="R1687" s="28">
        <v>0</v>
      </c>
      <c r="S1687" s="93">
        <v>0</v>
      </c>
      <c r="T1687" s="93">
        <f>_xlfn.XLOOKUP(B1687,'[3]Nur des jours'!$B:$B,'[3]Nur des jours'!$U:$U,"")</f>
        <v>0</v>
      </c>
      <c r="U1687" s="93">
        <v>0</v>
      </c>
      <c r="V1687" s="93">
        <v>0</v>
      </c>
      <c r="W1687" s="93">
        <v>0</v>
      </c>
      <c r="X1687" s="93">
        <v>0</v>
      </c>
      <c r="Y1687" s="93">
        <v>0</v>
      </c>
      <c r="Z1687" s="93">
        <v>0</v>
      </c>
      <c r="AA1687" s="93">
        <v>0</v>
      </c>
      <c r="AB1687" s="93">
        <v>0</v>
      </c>
      <c r="AC1687" s="93">
        <f>_xlfn.XLOOKUP(B1687,'[3]Nur des jours'!$B:$B,'[3]Nur des jours'!$N:$N,"")</f>
        <v>0</v>
      </c>
      <c r="AD1687" s="93">
        <v>0</v>
      </c>
      <c r="AE1687" s="93">
        <v>0</v>
      </c>
      <c r="AF1687" s="93">
        <v>0</v>
      </c>
      <c r="AG1687" s="93"/>
      <c r="AH1687" s="93">
        <v>0</v>
      </c>
      <c r="AI1687" s="93">
        <v>0</v>
      </c>
      <c r="AJ1687" s="93">
        <v>0</v>
      </c>
      <c r="AK1687" s="93">
        <v>0</v>
      </c>
      <c r="AL1687" s="93">
        <v>0</v>
      </c>
      <c r="AM1687" s="49" t="s">
        <v>5559</v>
      </c>
      <c r="AN1687" s="49"/>
      <c r="AO1687" s="48" t="str" cm="1">
        <f t="array" ref="AO1687">IFERROR(_xlfn.IFS(
AQ1687="MPR ISSUE","PDH",
AQ1687="BSS Hardware Issue","BSS",
AQ1687="Sites strategiques, MLL, Pylone, etc.","ENVTECH",
AQ1687="AKTIVCO DEFAUT GE &amp; POWER Cabinet","AKTIVCO",
AQ1687="AKTIVCO Coupure ENEO &amp; Baisse de tension","AKTIVCO GRID ONLY",
AQ1687="Coupure ENEO &amp; Baisse de tension","IHS GRID ONLY",
AQ1687="Defaut GE &amp; POWER Cabinet","IHS",
AQ1687="Sharing","Partners",
AQ1687="Sites strategiques &amp; DataCenter","SST &amp; DC",
AQ1687="Exclu","Exclu",
AQ1687="SAT","SAT",
AQ1687="SPARE-ISSUE","SPARE-ISSUE",
AQ1687="Fiber CAmtel","TRANS_FO_CAMTEL",
AQ1687="Fiber AOF","Fiber AOF",
AQ1687="Projet OCM (HUAWEI)","TRAVAUX-HUAWEI",
AQ1687="Projet OCM (NOKIA)","TRAVAUX-NOKIA",
AQ1687="ACCESS-ISSUE","ACCESS-ISSUE",
AQ1687="Projet OCM (ZTE, NOKIA, autres projets)","TRAVAUX OCM",
AQ1687="No root CAuse","No root cause",
AQ1687="ODU HS","PDH",
AQ1687="IP &amp; VLAN","PDH",
AQ1687="Warehouse HUAWEI","SPARE-ISSUE",
AQ1687="SPARE-HS","SPARE-ISSUE",
AQ1687="Power Telco","BSS",AQ1687="no impacts","no impacts"
),"")</f>
        <v>No root cause</v>
      </c>
      <c r="AP1687" s="48" t="str" cm="1">
        <f t="array" ref="AP1687">IFERROR(_xlfn.IFS(
AQ1687="MPR ISSUE","TX ISSUE",
AQ1687="BSS Hardware Issue","RAN ISSUE",
AQ1687="Sites strategiques, MLL, Pylone, etc.","ENVTECH",
AQ1687="AKTIVCO DEFAUT GE &amp; POWER Cabinet","POWER ISSUE",
AQ1687="AKTIVCO Coupure ENEO &amp; Baisse de tension","POWER ISSUE",
AQ1687="Coupure ENEO &amp; Baisse de tension","POWER ISSUE",
AQ1687="Defaut GE &amp; POWER Cabinet","POWER ISSUE",
AQ1687="Sharing","POWER ISSUE",
AQ1687="Sites strategiques &amp; DataCenter","POWER ISSUE",
AQ1687="Exclu","Exclu",
AQ1687="SAT","TX ISSUE",
AQ1687="SPARE-ISSUE","SPARE-ISSUE",
AQ1687="Fiber CAmtel","TX ISSUE",
AQ1687="Fiber AOF","TX ISSUE",
AQ1687="Projet OCM (HUAWEI)","TRAVAUX-HUAWEI",
AQ1687="Projet OCM (NOKIA)","TRAVAUX -NOKIA",
AQ1687="ACCESS-ISSUE","ACCESS-ISSUE",
AQ1687="Projet OCM (ZTE, NOKIA, autres projets)","TRAVAUX OCM",
AQ1687="No root CAuse","No root cause",
AQ1687="ODU HS","TX ISSUE",
AQ1687="IP &amp; VLAN","TX ISSUE",
AQ1687="Warehouse HUAWEI","SPARE-ISSUE",
AQ1687="SPARE-HS","SPARE-ISSUE",
AQ1687="Power Telco","RAN ISSUE",AQ1687="no impacts","no impacts"
),"")</f>
        <v>No root cause</v>
      </c>
      <c r="AQ1687" s="126" t="s">
        <v>5344</v>
      </c>
      <c r="AR1687" s="48" t="str" cm="1">
        <f t="array" ref="AR1687">IFERROR(_xlfn.IFS(
AQ1687="MPR ISSUE","ACTIVE",
AQ1687="BSS Hardware Issue","ACTIVE",
AQ1687="Sites strategiques, MLL, Pylone, etc.","PASSIVE",
AQ1687="AKTIVCO DEFAUT GE &amp; POWER Cabinet","PASSIVE",
AQ1687="AKTIVCO Coupure ENEO &amp; Baisse de tension","PASSIVE",
AQ1687="Coupure ENEO &amp; Baisse de tension","PASSIVE",
AQ1687="Defaut GE &amp; POWER Cabinet","PASSIVE",
AQ1687="Sharing","PASSIVE",
AQ1687="Sites strategiques &amp; DataCenter","PASSIVE",
AQ1687="Exclu","Exclu",
AQ1687="SAT","ACTIVE",
AQ1687="SPARE-ISSUE","SPARE-ISSUE",
AQ1687="Fiber CAmtel","ACTIVE",
AQ1687="Fiber AOF","ACTIVE",
AQ1687="Projet OCM (HUAWEI)","PLANNED WORKS",
AQ1687="Projet OCM (NOKIA)","PLANNED WORKS",
AQ1687="ACCESS-ISSUE","ACCESS-ISSUE",
AQ1687="Projet OCM (ZTE, NOKIA, autres projets)","PLANNED WORKS",
AQ1687="No root CAuse","No root cause",
AQ1687="ODU HS","ACTIVE",
AQ1687="IP &amp; VLAN","ACTIVE",
AQ1687="Warehouse HUAWEI","SPARE-ISSUE",
AQ1687="SPARE-HS","SPARE-ISSUE",
AQ1687="Power Telco","ACTIVE", AQ1687="no impacts","no impacts"
),"")</f>
        <v>No root cause</v>
      </c>
      <c r="AS1687" s="92" t="s">
        <v>5537</v>
      </c>
      <c r="AT1687" s="98" t="s">
        <v>2417</v>
      </c>
      <c r="AV1687" s="17" t="s">
        <v>5537</v>
      </c>
      <c r="AW1687" s="7" t="s">
        <v>5537</v>
      </c>
      <c r="AX1687" s="6" t="s">
        <v>5537</v>
      </c>
      <c r="AY1687" s="7"/>
      <c r="AZ1687" s="3" t="s">
        <v>5537</v>
      </c>
      <c r="BA1687" s="18" t="s">
        <v>5537</v>
      </c>
      <c r="BB1687" s="18" t="s">
        <v>5537</v>
      </c>
      <c r="BC1687" s="18" t="s">
        <v>5537</v>
      </c>
      <c r="BD1687" s="18" t="s">
        <v>5537</v>
      </c>
      <c r="BE1687" s="18" t="s">
        <v>5537</v>
      </c>
      <c r="BF1687" s="18" t="s">
        <v>5537</v>
      </c>
      <c r="BG1687" s="18" t="s">
        <v>5537</v>
      </c>
      <c r="BH1687" s="18" t="s">
        <v>5537</v>
      </c>
      <c r="BI1687" s="18" t="s">
        <v>5537</v>
      </c>
      <c r="BJ1687" s="18" t="s">
        <v>5537</v>
      </c>
      <c r="BK1687" s="18" t="s">
        <v>5537</v>
      </c>
      <c r="BL1687" s="9" t="s">
        <v>5537</v>
      </c>
      <c r="BM1687" s="14" t="s">
        <v>5537</v>
      </c>
      <c r="BN1687" s="14" t="s">
        <v>5537</v>
      </c>
      <c r="BO1687" s="14" t="str">
        <f>_xlfn.XLOOKUP(B1687,'[4]cell downs 18042026 17h'!$B:$B,'[4]cell downs 18042026 17h'!$B:$B,"")</f>
        <v/>
      </c>
      <c r="BP1687" s="14" t="str">
        <f>_xlfn.XLOOKUP(B1687,'[5]Cells Huawei 19042026 15h'!$B:$B,'[5]Cells Huawei 19042026 15h'!$B:$B,"")</f>
        <v/>
      </c>
      <c r="BQ1687" s="9" t="str">
        <f>_xlfn.XLOOKUP(B1687,'[6]cells down 19042026 9H40'!$B:$B,'[6]cells down 19042026 9H40'!$B:$B,"")</f>
        <v/>
      </c>
      <c r="BR1687" s="9" t="s">
        <v>2417</v>
      </c>
      <c r="BS1687" s="9" t="s">
        <v>5537</v>
      </c>
      <c r="BT1687" s="108"/>
    </row>
    <row r="1688" spans="1:72" s="9" customFormat="1" x14ac:dyDescent="0.35">
      <c r="A1688" s="1" t="s">
        <v>2466</v>
      </c>
      <c r="B1688" s="1" t="s">
        <v>2467</v>
      </c>
      <c r="C1688" s="3" t="str">
        <f>_xlfn.XLOOKUP(B1688,'[1]daily break down'!$D:$D,'[1]daily break down'!$E:$E,"")</f>
        <v>Douala</v>
      </c>
      <c r="D1688" s="1" t="s">
        <v>21</v>
      </c>
      <c r="E1688" s="1" t="s">
        <v>36</v>
      </c>
      <c r="F1688" s="3" t="s">
        <v>31</v>
      </c>
      <c r="G1688" s="1" t="s">
        <v>32</v>
      </c>
      <c r="H1688" s="34" t="str">
        <f>_xlfn.XLOOKUP(B1688,[2]CALCULATION!$B:$B,[2]CALCULATION!$H:$H,"")</f>
        <v>ZTE</v>
      </c>
      <c r="I1688" s="28">
        <v>18.008702804815758</v>
      </c>
      <c r="J1688" s="28">
        <v>21.816527695736418</v>
      </c>
      <c r="K1688" s="28">
        <v>23.606866362471571</v>
      </c>
      <c r="L1688" s="28">
        <v>28.974939574754661</v>
      </c>
      <c r="M1688" s="28">
        <v>21.169221363284851</v>
      </c>
      <c r="N1688" s="28">
        <v>0</v>
      </c>
      <c r="O1688" s="28">
        <v>0</v>
      </c>
      <c r="P1688" s="28">
        <v>0</v>
      </c>
      <c r="Q1688" s="28">
        <v>0</v>
      </c>
      <c r="R1688" s="28">
        <v>0</v>
      </c>
      <c r="S1688" s="93">
        <v>0</v>
      </c>
      <c r="T1688" s="93">
        <f>_xlfn.XLOOKUP(B1688,'[3]Nur des jours'!$B:$B,'[3]Nur des jours'!$U:$U,"")</f>
        <v>0</v>
      </c>
      <c r="U1688" s="93">
        <v>0</v>
      </c>
      <c r="V1688" s="93">
        <v>0</v>
      </c>
      <c r="W1688" s="93">
        <v>0</v>
      </c>
      <c r="X1688" s="93">
        <v>0</v>
      </c>
      <c r="Y1688" s="93">
        <v>0</v>
      </c>
      <c r="Z1688" s="93">
        <v>0</v>
      </c>
      <c r="AA1688" s="93">
        <v>0</v>
      </c>
      <c r="AB1688" s="93">
        <v>0</v>
      </c>
      <c r="AC1688" s="93">
        <f>_xlfn.XLOOKUP(B1688,'[3]Nur des jours'!$B:$B,'[3]Nur des jours'!$N:$N,"")</f>
        <v>0</v>
      </c>
      <c r="AD1688" s="93">
        <v>0</v>
      </c>
      <c r="AE1688" s="93">
        <v>0</v>
      </c>
      <c r="AF1688" s="93">
        <v>0</v>
      </c>
      <c r="AG1688" s="93"/>
      <c r="AH1688" s="93">
        <v>0</v>
      </c>
      <c r="AI1688" s="93">
        <v>0</v>
      </c>
      <c r="AJ1688" s="93">
        <v>0</v>
      </c>
      <c r="AK1688" s="93">
        <v>0</v>
      </c>
      <c r="AL1688" s="93">
        <v>0</v>
      </c>
      <c r="AM1688" s="49" t="s">
        <v>5559</v>
      </c>
      <c r="AN1688" s="49"/>
      <c r="AO1688" s="48" t="str" cm="1">
        <f t="array" ref="AO1688">IFERROR(_xlfn.IFS(
AQ1688="MPR ISSUE","PDH",
AQ1688="BSS Hardware Issue","BSS",
AQ1688="Sites strategiques, MLL, Pylone, etc.","ENVTECH",
AQ1688="AKTIVCO DEFAUT GE &amp; POWER Cabinet","AKTIVCO",
AQ1688="AKTIVCO Coupure ENEO &amp; Baisse de tension","AKTIVCO GRID ONLY",
AQ1688="Coupure ENEO &amp; Baisse de tension","IHS GRID ONLY",
AQ1688="Defaut GE &amp; POWER Cabinet","IHS",
AQ1688="Sharing","Partners",
AQ1688="Sites strategiques &amp; DataCenter","SST &amp; DC",
AQ1688="Exclu","Exclu",
AQ1688="SAT","SAT",
AQ1688="SPARE-ISSUE","SPARE-ISSUE",
AQ1688="Fiber CAmtel","TRANS_FO_CAMTEL",
AQ1688="Fiber AOF","Fiber AOF",
AQ1688="Projet OCM (HUAWEI)","TRAVAUX-HUAWEI",
AQ1688="Projet OCM (NOKIA)","TRAVAUX-NOKIA",
AQ1688="ACCESS-ISSUE","ACCESS-ISSUE",
AQ1688="Projet OCM (ZTE, NOKIA, autres projets)","TRAVAUX OCM",
AQ1688="No root CAuse","No root cause",
AQ1688="ODU HS","PDH",
AQ1688="IP &amp; VLAN","PDH",
AQ1688="Warehouse HUAWEI","SPARE-ISSUE",
AQ1688="SPARE-HS","SPARE-ISSUE",
AQ1688="Power Telco","BSS",AQ1688="no impacts","no impacts"
),"")</f>
        <v>No root cause</v>
      </c>
      <c r="AP1688" s="48" t="str" cm="1">
        <f t="array" ref="AP1688">IFERROR(_xlfn.IFS(
AQ1688="MPR ISSUE","TX ISSUE",
AQ1688="BSS Hardware Issue","RAN ISSUE",
AQ1688="Sites strategiques, MLL, Pylone, etc.","ENVTECH",
AQ1688="AKTIVCO DEFAUT GE &amp; POWER Cabinet","POWER ISSUE",
AQ1688="AKTIVCO Coupure ENEO &amp; Baisse de tension","POWER ISSUE",
AQ1688="Coupure ENEO &amp; Baisse de tension","POWER ISSUE",
AQ1688="Defaut GE &amp; POWER Cabinet","POWER ISSUE",
AQ1688="Sharing","POWER ISSUE",
AQ1688="Sites strategiques &amp; DataCenter","POWER ISSUE",
AQ1688="Exclu","Exclu",
AQ1688="SAT","TX ISSUE",
AQ1688="SPARE-ISSUE","SPARE-ISSUE",
AQ1688="Fiber CAmtel","TX ISSUE",
AQ1688="Fiber AOF","TX ISSUE",
AQ1688="Projet OCM (HUAWEI)","TRAVAUX-HUAWEI",
AQ1688="Projet OCM (NOKIA)","TRAVAUX -NOKIA",
AQ1688="ACCESS-ISSUE","ACCESS-ISSUE",
AQ1688="Projet OCM (ZTE, NOKIA, autres projets)","TRAVAUX OCM",
AQ1688="No root CAuse","No root cause",
AQ1688="ODU HS","TX ISSUE",
AQ1688="IP &amp; VLAN","TX ISSUE",
AQ1688="Warehouse HUAWEI","SPARE-ISSUE",
AQ1688="SPARE-HS","SPARE-ISSUE",
AQ1688="Power Telco","RAN ISSUE",AQ1688="no impacts","no impacts"
),"")</f>
        <v>No root cause</v>
      </c>
      <c r="AQ1688" s="67" t="s">
        <v>5344</v>
      </c>
      <c r="AR1688" s="48" t="str" cm="1">
        <f t="array" ref="AR1688">IFERROR(_xlfn.IFS(
AQ1688="MPR ISSUE","ACTIVE",
AQ1688="BSS Hardware Issue","ACTIVE",
AQ1688="Sites strategiques, MLL, Pylone, etc.","PASSIVE",
AQ1688="AKTIVCO DEFAUT GE &amp; POWER Cabinet","PASSIVE",
AQ1688="AKTIVCO Coupure ENEO &amp; Baisse de tension","PASSIVE",
AQ1688="Coupure ENEO &amp; Baisse de tension","PASSIVE",
AQ1688="Defaut GE &amp; POWER Cabinet","PASSIVE",
AQ1688="Sharing","PASSIVE",
AQ1688="Sites strategiques &amp; DataCenter","PASSIVE",
AQ1688="Exclu","Exclu",
AQ1688="SAT","ACTIVE",
AQ1688="SPARE-ISSUE","SPARE-ISSUE",
AQ1688="Fiber CAmtel","ACTIVE",
AQ1688="Fiber AOF","ACTIVE",
AQ1688="Projet OCM (HUAWEI)","PLANNED WORKS",
AQ1688="Projet OCM (NOKIA)","PLANNED WORKS",
AQ1688="ACCESS-ISSUE","ACCESS-ISSUE",
AQ1688="Projet OCM (ZTE, NOKIA, autres projets)","PLANNED WORKS",
AQ1688="No root CAuse","No root cause",
AQ1688="ODU HS","ACTIVE",
AQ1688="IP &amp; VLAN","ACTIVE",
AQ1688="Warehouse HUAWEI","SPARE-ISSUE",
AQ1688="SPARE-HS","SPARE-ISSUE",
AQ1688="Power Telco","ACTIVE", AQ1688="no impacts","no impacts"
),"")</f>
        <v>No root cause</v>
      </c>
      <c r="AS1688" s="92" t="s">
        <v>5537</v>
      </c>
      <c r="AT1688" s="98" t="s">
        <v>2467</v>
      </c>
      <c r="AV1688" s="17" t="s">
        <v>5537</v>
      </c>
      <c r="AW1688" s="7" t="s">
        <v>5537</v>
      </c>
      <c r="AX1688" s="6" t="s">
        <v>5537</v>
      </c>
      <c r="AY1688" s="7"/>
      <c r="AZ1688" s="3" t="s">
        <v>5537</v>
      </c>
      <c r="BA1688" s="18" t="s">
        <v>5537</v>
      </c>
      <c r="BB1688" s="18" t="s">
        <v>5537</v>
      </c>
      <c r="BC1688" s="18" t="s">
        <v>5537</v>
      </c>
      <c r="BD1688" s="18" t="s">
        <v>5537</v>
      </c>
      <c r="BE1688" s="18" t="s">
        <v>5537</v>
      </c>
      <c r="BF1688" s="18" t="s">
        <v>5537</v>
      </c>
      <c r="BG1688" s="18" t="s">
        <v>5537</v>
      </c>
      <c r="BH1688" s="18" t="s">
        <v>5537</v>
      </c>
      <c r="BI1688" s="18" t="s">
        <v>5537</v>
      </c>
      <c r="BJ1688" s="18" t="s">
        <v>5537</v>
      </c>
      <c r="BK1688" s="18" t="s">
        <v>5537</v>
      </c>
      <c r="BL1688" s="9" t="s">
        <v>5537</v>
      </c>
      <c r="BM1688" s="14" t="s">
        <v>5537</v>
      </c>
      <c r="BN1688" s="14" t="s">
        <v>5537</v>
      </c>
      <c r="BO1688" s="14" t="str">
        <f>_xlfn.XLOOKUP(B1688,'[4]cell downs 18042026 17h'!$B:$B,'[4]cell downs 18042026 17h'!$B:$B,"")</f>
        <v/>
      </c>
      <c r="BP1688" s="14" t="str">
        <f>_xlfn.XLOOKUP(B1688,'[5]Cells Huawei 19042026 15h'!$B:$B,'[5]Cells Huawei 19042026 15h'!$B:$B,"")</f>
        <v/>
      </c>
      <c r="BQ1688" s="9" t="str">
        <f>_xlfn.XLOOKUP(B1688,'[6]cells down 19042026 9H40'!$B:$B,'[6]cells down 19042026 9H40'!$B:$B,"")</f>
        <v/>
      </c>
      <c r="BR1688" s="9" t="s">
        <v>5537</v>
      </c>
      <c r="BS1688" s="9" t="s">
        <v>12</v>
      </c>
      <c r="BT1688" s="108"/>
    </row>
    <row r="1689" spans="1:72" s="9" customFormat="1" x14ac:dyDescent="0.35">
      <c r="A1689" s="1" t="s">
        <v>4318</v>
      </c>
      <c r="B1689" s="1" t="s">
        <v>4319</v>
      </c>
      <c r="C1689" s="3" t="str">
        <f>_xlfn.XLOOKUP(B1689,'[1]daily break down'!$D:$D,'[1]daily break down'!$E:$E,"")</f>
        <v>Douala</v>
      </c>
      <c r="D1689" s="1" t="s">
        <v>11</v>
      </c>
      <c r="E1689" s="1" t="s">
        <v>12</v>
      </c>
      <c r="F1689" s="3" t="s">
        <v>31</v>
      </c>
      <c r="G1689" s="1" t="s">
        <v>32</v>
      </c>
      <c r="H1689" s="34" t="str">
        <f>_xlfn.XLOOKUP(B1689,[2]CALCULATION!$B:$B,[2]CALCULATION!$H:$H,"")</f>
        <v>ZTE</v>
      </c>
      <c r="I1689" s="28">
        <v>0</v>
      </c>
      <c r="J1689" s="28">
        <v>7.0248271424209499</v>
      </c>
      <c r="K1689" s="28">
        <v>0</v>
      </c>
      <c r="L1689" s="28">
        <v>7.0918335316594057</v>
      </c>
      <c r="M1689" s="28">
        <v>10.879148082515059</v>
      </c>
      <c r="N1689" s="28">
        <v>0</v>
      </c>
      <c r="O1689" s="28">
        <v>6.384904532392782</v>
      </c>
      <c r="P1689" s="28">
        <v>0</v>
      </c>
      <c r="Q1689" s="28">
        <v>0.13230061095844323</v>
      </c>
      <c r="R1689" s="28">
        <v>0</v>
      </c>
      <c r="S1689" s="93">
        <v>0</v>
      </c>
      <c r="T1689" s="93">
        <f>_xlfn.XLOOKUP(B1689,'[3]Nur des jours'!$B:$B,'[3]Nur des jours'!$U:$U,"")</f>
        <v>0</v>
      </c>
      <c r="U1689" s="93">
        <v>0</v>
      </c>
      <c r="V1689" s="93">
        <v>0</v>
      </c>
      <c r="W1689" s="93">
        <v>0</v>
      </c>
      <c r="X1689" s="93">
        <v>0</v>
      </c>
      <c r="Y1689" s="93">
        <v>0</v>
      </c>
      <c r="Z1689" s="93">
        <v>0</v>
      </c>
      <c r="AA1689" s="93">
        <v>0</v>
      </c>
      <c r="AB1689" s="93">
        <v>0</v>
      </c>
      <c r="AC1689" s="93">
        <f>_xlfn.XLOOKUP(B1689,'[3]Nur des jours'!$B:$B,'[3]Nur des jours'!$N:$N,"")</f>
        <v>0</v>
      </c>
      <c r="AD1689" s="93">
        <v>0</v>
      </c>
      <c r="AE1689" s="93">
        <v>0</v>
      </c>
      <c r="AF1689" s="93">
        <v>0</v>
      </c>
      <c r="AG1689" s="93"/>
      <c r="AH1689" s="93">
        <v>0</v>
      </c>
      <c r="AI1689" s="93">
        <v>0</v>
      </c>
      <c r="AJ1689" s="93">
        <v>0</v>
      </c>
      <c r="AK1689" s="93">
        <v>0</v>
      </c>
      <c r="AL1689" s="93">
        <v>0</v>
      </c>
      <c r="AM1689" s="49" t="s">
        <v>5559</v>
      </c>
      <c r="AN1689" s="49"/>
      <c r="AO1689" s="48" t="str" cm="1">
        <f t="array" ref="AO1689">IFERROR(_xlfn.IFS(
AQ1689="MPR ISSUE","PDH",
AQ1689="BSS Hardware Issue","BSS",
AQ1689="Sites strategiques, MLL, Pylone, etc.","ENVTECH",
AQ1689="AKTIVCO DEFAUT GE &amp; POWER Cabinet","AKTIVCO",
AQ1689="AKTIVCO Coupure ENEO &amp; Baisse de tension","AKTIVCO GRID ONLY",
AQ1689="Coupure ENEO &amp; Baisse de tension","IHS GRID ONLY",
AQ1689="Defaut GE &amp; POWER Cabinet","IHS",
AQ1689="Sharing","Partners",
AQ1689="Sites strategiques &amp; DataCenter","SST &amp; DC",
AQ1689="Exclu","Exclu",
AQ1689="SAT","SAT",
AQ1689="SPARE-ISSUE","SPARE-ISSUE",
AQ1689="Fiber CAmtel","TRANS_FO_CAMTEL",
AQ1689="Fiber AOF","Fiber AOF",
AQ1689="Projet OCM (HUAWEI)","TRAVAUX-HUAWEI",
AQ1689="Projet OCM (NOKIA)","TRAVAUX-NOKIA",
AQ1689="ACCESS-ISSUE","ACCESS-ISSUE",
AQ1689="Projet OCM (ZTE, NOKIA, autres projets)","TRAVAUX OCM",
AQ1689="No root CAuse","No root cause",
AQ1689="ODU HS","PDH",
AQ1689="IP &amp; VLAN","PDH",
AQ1689="Warehouse HUAWEI","SPARE-ISSUE",
AQ1689="SPARE-HS","SPARE-ISSUE",
AQ1689="Power Telco","BSS",AQ1689="no impacts","no impacts"
),"")</f>
        <v>No root cause</v>
      </c>
      <c r="AP1689" s="48" t="str" cm="1">
        <f t="array" ref="AP1689">IFERROR(_xlfn.IFS(
AQ1689="MPR ISSUE","TX ISSUE",
AQ1689="BSS Hardware Issue","RAN ISSUE",
AQ1689="Sites strategiques, MLL, Pylone, etc.","ENVTECH",
AQ1689="AKTIVCO DEFAUT GE &amp; POWER Cabinet","POWER ISSUE",
AQ1689="AKTIVCO Coupure ENEO &amp; Baisse de tension","POWER ISSUE",
AQ1689="Coupure ENEO &amp; Baisse de tension","POWER ISSUE",
AQ1689="Defaut GE &amp; POWER Cabinet","POWER ISSUE",
AQ1689="Sharing","POWER ISSUE",
AQ1689="Sites strategiques &amp; DataCenter","POWER ISSUE",
AQ1689="Exclu","Exclu",
AQ1689="SAT","TX ISSUE",
AQ1689="SPARE-ISSUE","SPARE-ISSUE",
AQ1689="Fiber CAmtel","TX ISSUE",
AQ1689="Fiber AOF","TX ISSUE",
AQ1689="Projet OCM (HUAWEI)","TRAVAUX-HUAWEI",
AQ1689="Projet OCM (NOKIA)","TRAVAUX -NOKIA",
AQ1689="ACCESS-ISSUE","ACCESS-ISSUE",
AQ1689="Projet OCM (ZTE, NOKIA, autres projets)","TRAVAUX OCM",
AQ1689="No root CAuse","No root cause",
AQ1689="ODU HS","TX ISSUE",
AQ1689="IP &amp; VLAN","TX ISSUE",
AQ1689="Warehouse HUAWEI","SPARE-ISSUE",
AQ1689="SPARE-HS","SPARE-ISSUE",
AQ1689="Power Telco","RAN ISSUE",AQ1689="no impacts","no impacts"
),"")</f>
        <v>No root cause</v>
      </c>
      <c r="AQ1689" s="126" t="s">
        <v>5344</v>
      </c>
      <c r="AR1689" s="48" t="str" cm="1">
        <f t="array" ref="AR1689">IFERROR(_xlfn.IFS(
AQ1689="MPR ISSUE","ACTIVE",
AQ1689="BSS Hardware Issue","ACTIVE",
AQ1689="Sites strategiques, MLL, Pylone, etc.","PASSIVE",
AQ1689="AKTIVCO DEFAUT GE &amp; POWER Cabinet","PASSIVE",
AQ1689="AKTIVCO Coupure ENEO &amp; Baisse de tension","PASSIVE",
AQ1689="Coupure ENEO &amp; Baisse de tension","PASSIVE",
AQ1689="Defaut GE &amp; POWER Cabinet","PASSIVE",
AQ1689="Sharing","PASSIVE",
AQ1689="Sites strategiques &amp; DataCenter","PASSIVE",
AQ1689="Exclu","Exclu",
AQ1689="SAT","ACTIVE",
AQ1689="SPARE-ISSUE","SPARE-ISSUE",
AQ1689="Fiber CAmtel","ACTIVE",
AQ1689="Fiber AOF","ACTIVE",
AQ1689="Projet OCM (HUAWEI)","PLANNED WORKS",
AQ1689="Projet OCM (NOKIA)","PLANNED WORKS",
AQ1689="ACCESS-ISSUE","ACCESS-ISSUE",
AQ1689="Projet OCM (ZTE, NOKIA, autres projets)","PLANNED WORKS",
AQ1689="No root CAuse","No root cause",
AQ1689="ODU HS","ACTIVE",
AQ1689="IP &amp; VLAN","ACTIVE",
AQ1689="Warehouse HUAWEI","SPARE-ISSUE",
AQ1689="SPARE-HS","SPARE-ISSUE",
AQ1689="Power Telco","ACTIVE", AQ1689="no impacts","no impacts"
),"")</f>
        <v>No root cause</v>
      </c>
      <c r="AS1689" s="92" t="s">
        <v>5537</v>
      </c>
      <c r="AT1689" s="98" t="s">
        <v>4319</v>
      </c>
      <c r="AV1689" s="17" t="s">
        <v>5537</v>
      </c>
      <c r="AW1689" s="7" t="s">
        <v>5537</v>
      </c>
      <c r="AX1689" s="6" t="s">
        <v>5537</v>
      </c>
      <c r="AY1689" s="7"/>
      <c r="AZ1689" s="3" t="s">
        <v>5537</v>
      </c>
      <c r="BA1689" s="18" t="s">
        <v>5537</v>
      </c>
      <c r="BB1689" s="18" t="s">
        <v>5537</v>
      </c>
      <c r="BC1689" s="18" t="s">
        <v>5537</v>
      </c>
      <c r="BD1689" s="18" t="s">
        <v>5537</v>
      </c>
      <c r="BE1689" s="18" t="s">
        <v>5537</v>
      </c>
      <c r="BF1689" s="18" t="s">
        <v>5537</v>
      </c>
      <c r="BG1689" s="18" t="s">
        <v>5537</v>
      </c>
      <c r="BH1689" s="18" t="s">
        <v>5537</v>
      </c>
      <c r="BI1689" s="18" t="s">
        <v>5537</v>
      </c>
      <c r="BJ1689" s="18" t="s">
        <v>5537</v>
      </c>
      <c r="BK1689" s="18" t="s">
        <v>5537</v>
      </c>
      <c r="BL1689" s="9" t="s">
        <v>5537</v>
      </c>
      <c r="BM1689" s="14" t="s">
        <v>5537</v>
      </c>
      <c r="BN1689" s="14" t="s">
        <v>5537</v>
      </c>
      <c r="BO1689" s="14" t="str">
        <f>_xlfn.XLOOKUP(B1689,'[4]cell downs 18042026 17h'!$B:$B,'[4]cell downs 18042026 17h'!$B:$B,"")</f>
        <v/>
      </c>
      <c r="BP1689" s="14" t="str">
        <f>_xlfn.XLOOKUP(B1689,'[5]Cells Huawei 19042026 15h'!$B:$B,'[5]Cells Huawei 19042026 15h'!$B:$B,"")</f>
        <v/>
      </c>
      <c r="BQ1689" s="9" t="str">
        <f>_xlfn.XLOOKUP(B1689,'[6]cells down 19042026 9H40'!$B:$B,'[6]cells down 19042026 9H40'!$B:$B,"")</f>
        <v/>
      </c>
      <c r="BR1689" s="9" t="s">
        <v>4319</v>
      </c>
      <c r="BS1689" s="9" t="s">
        <v>12</v>
      </c>
      <c r="BT1689" s="108"/>
    </row>
    <row r="1690" spans="1:72" s="9" customFormat="1" x14ac:dyDescent="0.35">
      <c r="A1690" s="1" t="s">
        <v>2115</v>
      </c>
      <c r="B1690" s="8" t="s">
        <v>2116</v>
      </c>
      <c r="C1690" s="3" t="str">
        <f>_xlfn.XLOOKUP(B1690,'[1]daily break down'!$D:$D,'[1]daily break down'!$E:$E,"")</f>
        <v>Yaounde</v>
      </c>
      <c r="D1690" s="1" t="s">
        <v>11</v>
      </c>
      <c r="E1690" s="1" t="s">
        <v>145</v>
      </c>
      <c r="F1690" s="3" t="s">
        <v>37</v>
      </c>
      <c r="G1690" s="1" t="s">
        <v>38</v>
      </c>
      <c r="H1690" s="34" t="str">
        <f>_xlfn.XLOOKUP(B1690,[2]CALCULATION!$B:$B,[2]CALCULATION!$H:$H,"")</f>
        <v>ZTE</v>
      </c>
      <c r="I1690" s="28">
        <v>8.4020340550119421</v>
      </c>
      <c r="J1690" s="28">
        <v>0</v>
      </c>
      <c r="K1690" s="28">
        <v>2.6205793974882505</v>
      </c>
      <c r="L1690" s="28">
        <v>13.791687712059083</v>
      </c>
      <c r="M1690" s="28">
        <v>8.7669932626208151</v>
      </c>
      <c r="N1690" s="28">
        <v>0</v>
      </c>
      <c r="O1690" s="28">
        <v>0</v>
      </c>
      <c r="P1690" s="28">
        <v>0</v>
      </c>
      <c r="Q1690" s="28">
        <v>0</v>
      </c>
      <c r="R1690" s="28">
        <v>0</v>
      </c>
      <c r="S1690" s="93">
        <v>0</v>
      </c>
      <c r="T1690" s="93">
        <f>_xlfn.XLOOKUP(B1690,'[3]Nur des jours'!$B:$B,'[3]Nur des jours'!$U:$U,"")</f>
        <v>0</v>
      </c>
      <c r="U1690" s="93">
        <v>0</v>
      </c>
      <c r="V1690" s="93">
        <v>0</v>
      </c>
      <c r="W1690" s="93">
        <v>0</v>
      </c>
      <c r="X1690" s="93">
        <v>0</v>
      </c>
      <c r="Y1690" s="93">
        <v>0</v>
      </c>
      <c r="Z1690" s="93">
        <v>0</v>
      </c>
      <c r="AA1690" s="93">
        <v>0</v>
      </c>
      <c r="AB1690" s="93">
        <v>0</v>
      </c>
      <c r="AC1690" s="93">
        <f>_xlfn.XLOOKUP(B1690,'[3]Nur des jours'!$B:$B,'[3]Nur des jours'!$N:$N,"")</f>
        <v>0</v>
      </c>
      <c r="AD1690" s="93">
        <v>0</v>
      </c>
      <c r="AE1690" s="93">
        <v>0</v>
      </c>
      <c r="AF1690" s="93">
        <v>0</v>
      </c>
      <c r="AG1690" s="93"/>
      <c r="AH1690" s="93">
        <v>0</v>
      </c>
      <c r="AI1690" s="93">
        <v>0</v>
      </c>
      <c r="AJ1690" s="93">
        <v>0</v>
      </c>
      <c r="AK1690" s="93">
        <v>0</v>
      </c>
      <c r="AL1690" s="93">
        <v>0</v>
      </c>
      <c r="AM1690" s="49" t="s">
        <v>5559</v>
      </c>
      <c r="AN1690" s="49"/>
      <c r="AO1690" s="48" t="str" cm="1">
        <f t="array" ref="AO1690">IFERROR(_xlfn.IFS(
AQ1690="MPR ISSUE","PDH",
AQ1690="BSS Hardware Issue","BSS",
AQ1690="Sites strategiques, MLL, Pylone, etc.","ENVTECH",
AQ1690="AKTIVCO DEFAUT GE &amp; POWER Cabinet","AKTIVCO",
AQ1690="AKTIVCO Coupure ENEO &amp; Baisse de tension","AKTIVCO GRID ONLY",
AQ1690="Coupure ENEO &amp; Baisse de tension","IHS GRID ONLY",
AQ1690="Defaut GE &amp; POWER Cabinet","IHS",
AQ1690="Sharing","Partners",
AQ1690="Sites strategiques &amp; DataCenter","SST &amp; DC",
AQ1690="Exclu","Exclu",
AQ1690="SAT","SAT",
AQ1690="SPARE-ISSUE","SPARE-ISSUE",
AQ1690="Fiber CAmtel","TRANS_FO_CAMTEL",
AQ1690="Fiber AOF","Fiber AOF",
AQ1690="Projet OCM (HUAWEI)","TRAVAUX-HUAWEI",
AQ1690="Projet OCM (NOKIA)","TRAVAUX-NOKIA",
AQ1690="ACCESS-ISSUE","ACCESS-ISSUE",
AQ1690="Projet OCM (ZTE, NOKIA, autres projets)","TRAVAUX OCM",
AQ1690="No root CAuse","No root cause",
AQ1690="ODU HS","PDH",
AQ1690="IP &amp; VLAN","PDH",
AQ1690="Warehouse HUAWEI","SPARE-ISSUE",
AQ1690="SPARE-HS","SPARE-ISSUE",
AQ1690="Power Telco","BSS",AQ1690="no impacts","no impacts"
),"")</f>
        <v>No root cause</v>
      </c>
      <c r="AP1690" s="48" t="str" cm="1">
        <f t="array" ref="AP1690">IFERROR(_xlfn.IFS(
AQ1690="MPR ISSUE","TX ISSUE",
AQ1690="BSS Hardware Issue","RAN ISSUE",
AQ1690="Sites strategiques, MLL, Pylone, etc.","ENVTECH",
AQ1690="AKTIVCO DEFAUT GE &amp; POWER Cabinet","POWER ISSUE",
AQ1690="AKTIVCO Coupure ENEO &amp; Baisse de tension","POWER ISSUE",
AQ1690="Coupure ENEO &amp; Baisse de tension","POWER ISSUE",
AQ1690="Defaut GE &amp; POWER Cabinet","POWER ISSUE",
AQ1690="Sharing","POWER ISSUE",
AQ1690="Sites strategiques &amp; DataCenter","POWER ISSUE",
AQ1690="Exclu","Exclu",
AQ1690="SAT","TX ISSUE",
AQ1690="SPARE-ISSUE","SPARE-ISSUE",
AQ1690="Fiber CAmtel","TX ISSUE",
AQ1690="Fiber AOF","TX ISSUE",
AQ1690="Projet OCM (HUAWEI)","TRAVAUX-HUAWEI",
AQ1690="Projet OCM (NOKIA)","TRAVAUX -NOKIA",
AQ1690="ACCESS-ISSUE","ACCESS-ISSUE",
AQ1690="Projet OCM (ZTE, NOKIA, autres projets)","TRAVAUX OCM",
AQ1690="No root CAuse","No root cause",
AQ1690="ODU HS","TX ISSUE",
AQ1690="IP &amp; VLAN","TX ISSUE",
AQ1690="Warehouse HUAWEI","SPARE-ISSUE",
AQ1690="SPARE-HS","SPARE-ISSUE",
AQ1690="Power Telco","RAN ISSUE",AQ1690="no impacts","no impacts"
),"")</f>
        <v>No root cause</v>
      </c>
      <c r="AQ1690" s="126" t="s">
        <v>5344</v>
      </c>
      <c r="AR1690" s="48" t="str" cm="1">
        <f t="array" ref="AR1690">IFERROR(_xlfn.IFS(
AQ1690="MPR ISSUE","ACTIVE",
AQ1690="BSS Hardware Issue","ACTIVE",
AQ1690="Sites strategiques, MLL, Pylone, etc.","PASSIVE",
AQ1690="AKTIVCO DEFAUT GE &amp; POWER Cabinet","PASSIVE",
AQ1690="AKTIVCO Coupure ENEO &amp; Baisse de tension","PASSIVE",
AQ1690="Coupure ENEO &amp; Baisse de tension","PASSIVE",
AQ1690="Defaut GE &amp; POWER Cabinet","PASSIVE",
AQ1690="Sharing","PASSIVE",
AQ1690="Sites strategiques &amp; DataCenter","PASSIVE",
AQ1690="Exclu","Exclu",
AQ1690="SAT","ACTIVE",
AQ1690="SPARE-ISSUE","SPARE-ISSUE",
AQ1690="Fiber CAmtel","ACTIVE",
AQ1690="Fiber AOF","ACTIVE",
AQ1690="Projet OCM (HUAWEI)","PLANNED WORKS",
AQ1690="Projet OCM (NOKIA)","PLANNED WORKS",
AQ1690="ACCESS-ISSUE","ACCESS-ISSUE",
AQ1690="Projet OCM (ZTE, NOKIA, autres projets)","PLANNED WORKS",
AQ1690="No root CAuse","No root cause",
AQ1690="ODU HS","ACTIVE",
AQ1690="IP &amp; VLAN","ACTIVE",
AQ1690="Warehouse HUAWEI","SPARE-ISSUE",
AQ1690="SPARE-HS","SPARE-ISSUE",
AQ1690="Power Telco","ACTIVE", AQ1690="no impacts","no impacts"
),"")</f>
        <v>No root cause</v>
      </c>
      <c r="AS1690" s="92" t="s">
        <v>5537</v>
      </c>
      <c r="AT1690" s="98" t="s">
        <v>2116</v>
      </c>
      <c r="AV1690" s="17" t="s">
        <v>5537</v>
      </c>
      <c r="AW1690" s="7" t="s">
        <v>5537</v>
      </c>
      <c r="AX1690" s="6" t="s">
        <v>5537</v>
      </c>
      <c r="AY1690" s="7"/>
      <c r="AZ1690" s="3" t="s">
        <v>5537</v>
      </c>
      <c r="BA1690" s="18" t="s">
        <v>5537</v>
      </c>
      <c r="BB1690" s="18" t="s">
        <v>5537</v>
      </c>
      <c r="BC1690" s="18" t="s">
        <v>5537</v>
      </c>
      <c r="BD1690" s="18" t="s">
        <v>5537</v>
      </c>
      <c r="BE1690" s="18" t="s">
        <v>5537</v>
      </c>
      <c r="BF1690" s="18" t="s">
        <v>5537</v>
      </c>
      <c r="BG1690" s="18" t="s">
        <v>5537</v>
      </c>
      <c r="BH1690" s="18" t="s">
        <v>5537</v>
      </c>
      <c r="BI1690" s="18" t="s">
        <v>5537</v>
      </c>
      <c r="BJ1690" s="18" t="s">
        <v>5537</v>
      </c>
      <c r="BK1690" s="18" t="s">
        <v>5537</v>
      </c>
      <c r="BL1690" s="9" t="s">
        <v>5537</v>
      </c>
      <c r="BM1690" s="14" t="s">
        <v>5537</v>
      </c>
      <c r="BN1690" s="14" t="s">
        <v>5537</v>
      </c>
      <c r="BO1690" s="14" t="str">
        <f>_xlfn.XLOOKUP(B1690,'[4]cell downs 18042026 17h'!$B:$B,'[4]cell downs 18042026 17h'!$B:$B,"")</f>
        <v/>
      </c>
      <c r="BP1690" s="14" t="str">
        <f>_xlfn.XLOOKUP(B1690,'[5]Cells Huawei 19042026 15h'!$B:$B,'[5]Cells Huawei 19042026 15h'!$B:$B,"")</f>
        <v/>
      </c>
      <c r="BQ1690" s="9" t="str">
        <f>_xlfn.XLOOKUP(B1690,'[6]cells down 19042026 9H40'!$B:$B,'[6]cells down 19042026 9H40'!$B:$B,"")</f>
        <v/>
      </c>
      <c r="BR1690" s="9" t="s">
        <v>2116</v>
      </c>
      <c r="BS1690" s="9" t="s">
        <v>12</v>
      </c>
      <c r="BT1690" s="108"/>
    </row>
    <row r="1691" spans="1:72" s="9" customFormat="1" x14ac:dyDescent="0.35">
      <c r="A1691" s="1" t="s">
        <v>4673</v>
      </c>
      <c r="B1691" s="8" t="s">
        <v>4674</v>
      </c>
      <c r="C1691" s="3" t="str">
        <f>_xlfn.XLOOKUP(B1691,'[1]daily break down'!$D:$D,'[1]daily break down'!$E:$E,"")</f>
        <v>Bafoussam</v>
      </c>
      <c r="D1691" s="1" t="s">
        <v>11</v>
      </c>
      <c r="E1691" s="1" t="s">
        <v>12</v>
      </c>
      <c r="F1691" s="3" t="s">
        <v>102</v>
      </c>
      <c r="G1691" s="1" t="s">
        <v>299</v>
      </c>
      <c r="H1691" s="32" t="str">
        <f>_xlfn.XLOOKUP(B1691,[2]CALCULATION!$B:$B,[2]CALCULATION!$H:$H,"")</f>
        <v>Huawei</v>
      </c>
      <c r="I1691" s="28">
        <v>5.4664515042818447E-2</v>
      </c>
      <c r="J1691" s="28">
        <v>4.4498520401902782E-2</v>
      </c>
      <c r="K1691" s="28">
        <v>0</v>
      </c>
      <c r="L1691" s="28">
        <v>2.2153129128820632</v>
      </c>
      <c r="M1691" s="28">
        <v>2.8583209914591374</v>
      </c>
      <c r="N1691" s="28">
        <v>0</v>
      </c>
      <c r="O1691" s="28">
        <v>0</v>
      </c>
      <c r="P1691" s="28">
        <v>0</v>
      </c>
      <c r="Q1691" s="28">
        <v>0</v>
      </c>
      <c r="R1691" s="28">
        <v>0</v>
      </c>
      <c r="S1691" s="93">
        <v>0</v>
      </c>
      <c r="T1691" s="93">
        <f>_xlfn.XLOOKUP(B1691,'[3]Nur des jours'!$B:$B,'[3]Nur des jours'!$U:$U,"")</f>
        <v>0</v>
      </c>
      <c r="U1691" s="93">
        <v>0</v>
      </c>
      <c r="V1691" s="93">
        <v>0</v>
      </c>
      <c r="W1691" s="93">
        <v>0</v>
      </c>
      <c r="X1691" s="93">
        <v>0</v>
      </c>
      <c r="Y1691" s="93">
        <v>0</v>
      </c>
      <c r="Z1691" s="93">
        <v>0</v>
      </c>
      <c r="AA1691" s="93">
        <v>0</v>
      </c>
      <c r="AB1691" s="93">
        <v>0</v>
      </c>
      <c r="AC1691" s="93">
        <f>_xlfn.XLOOKUP(B1691,'[3]Nur des jours'!$B:$B,'[3]Nur des jours'!$N:$N,"")</f>
        <v>0</v>
      </c>
      <c r="AD1691" s="93">
        <v>0</v>
      </c>
      <c r="AE1691" s="93">
        <v>0</v>
      </c>
      <c r="AF1691" s="93">
        <v>0</v>
      </c>
      <c r="AG1691" s="93"/>
      <c r="AH1691" s="93">
        <v>0</v>
      </c>
      <c r="AI1691" s="93">
        <v>0</v>
      </c>
      <c r="AJ1691" s="93">
        <v>0</v>
      </c>
      <c r="AK1691" s="93">
        <v>0</v>
      </c>
      <c r="AL1691" s="93">
        <v>0</v>
      </c>
      <c r="AM1691" s="49" t="s">
        <v>5559</v>
      </c>
      <c r="AN1691" s="49"/>
      <c r="AO1691" s="48" t="str" cm="1">
        <f t="array" ref="AO1691">IFERROR(_xlfn.IFS(
AQ1691="MPR ISSUE","PDH",
AQ1691="BSS Hardware Issue","BSS",
AQ1691="Sites strategiques, MLL, Pylone, etc.","ENVTECH",
AQ1691="AKTIVCO DEFAUT GE &amp; POWER Cabinet","AKTIVCO",
AQ1691="AKTIVCO Coupure ENEO &amp; Baisse de tension","AKTIVCO GRID ONLY",
AQ1691="Coupure ENEO &amp; Baisse de tension","IHS GRID ONLY",
AQ1691="Defaut GE &amp; POWER Cabinet","IHS",
AQ1691="Sharing","Partners",
AQ1691="Sites strategiques &amp; DataCenter","SST &amp; DC",
AQ1691="Exclu","Exclu",
AQ1691="SAT","SAT",
AQ1691="SPARE-ISSUE","SPARE-ISSUE",
AQ1691="Fiber CAmtel","TRANS_FO_CAMTEL",
AQ1691="Fiber AOF","Fiber AOF",
AQ1691="Projet OCM (HUAWEI)","TRAVAUX-HUAWEI",
AQ1691="Projet OCM (NOKIA)","TRAVAUX-NOKIA",
AQ1691="ACCESS-ISSUE","ACCESS-ISSUE",
AQ1691="Projet OCM (ZTE, NOKIA, autres projets)","TRAVAUX OCM",
AQ1691="No root CAuse","No root cause",
AQ1691="ODU HS","PDH",
AQ1691="IP &amp; VLAN","PDH",
AQ1691="Warehouse HUAWEI","SPARE-ISSUE",
AQ1691="SPARE-HS","SPARE-ISSUE",
AQ1691="Power Telco","BSS",AQ1691="no impacts","no impacts"
),"")</f>
        <v>No root cause</v>
      </c>
      <c r="AP1691" s="48" t="str" cm="1">
        <f t="array" ref="AP1691">IFERROR(_xlfn.IFS(
AQ1691="MPR ISSUE","TX ISSUE",
AQ1691="BSS Hardware Issue","RAN ISSUE",
AQ1691="Sites strategiques, MLL, Pylone, etc.","ENVTECH",
AQ1691="AKTIVCO DEFAUT GE &amp; POWER Cabinet","POWER ISSUE",
AQ1691="AKTIVCO Coupure ENEO &amp; Baisse de tension","POWER ISSUE",
AQ1691="Coupure ENEO &amp; Baisse de tension","POWER ISSUE",
AQ1691="Defaut GE &amp; POWER Cabinet","POWER ISSUE",
AQ1691="Sharing","POWER ISSUE",
AQ1691="Sites strategiques &amp; DataCenter","POWER ISSUE",
AQ1691="Exclu","Exclu",
AQ1691="SAT","TX ISSUE",
AQ1691="SPARE-ISSUE","SPARE-ISSUE",
AQ1691="Fiber CAmtel","TX ISSUE",
AQ1691="Fiber AOF","TX ISSUE",
AQ1691="Projet OCM (HUAWEI)","TRAVAUX-HUAWEI",
AQ1691="Projet OCM (NOKIA)","TRAVAUX -NOKIA",
AQ1691="ACCESS-ISSUE","ACCESS-ISSUE",
AQ1691="Projet OCM (ZTE, NOKIA, autres projets)","TRAVAUX OCM",
AQ1691="No root CAuse","No root cause",
AQ1691="ODU HS","TX ISSUE",
AQ1691="IP &amp; VLAN","TX ISSUE",
AQ1691="Warehouse HUAWEI","SPARE-ISSUE",
AQ1691="SPARE-HS","SPARE-ISSUE",
AQ1691="Power Telco","RAN ISSUE",AQ1691="no impacts","no impacts"
),"")</f>
        <v>No root cause</v>
      </c>
      <c r="AQ1691" s="126" t="s">
        <v>5344</v>
      </c>
      <c r="AR1691" s="48" t="str" cm="1">
        <f t="array" ref="AR1691">IFERROR(_xlfn.IFS(
AQ1691="MPR ISSUE","ACTIVE",
AQ1691="BSS Hardware Issue","ACTIVE",
AQ1691="Sites strategiques, MLL, Pylone, etc.","PASSIVE",
AQ1691="AKTIVCO DEFAUT GE &amp; POWER Cabinet","PASSIVE",
AQ1691="AKTIVCO Coupure ENEO &amp; Baisse de tension","PASSIVE",
AQ1691="Coupure ENEO &amp; Baisse de tension","PASSIVE",
AQ1691="Defaut GE &amp; POWER Cabinet","PASSIVE",
AQ1691="Sharing","PASSIVE",
AQ1691="Sites strategiques &amp; DataCenter","PASSIVE",
AQ1691="Exclu","Exclu",
AQ1691="SAT","ACTIVE",
AQ1691="SPARE-ISSUE","SPARE-ISSUE",
AQ1691="Fiber CAmtel","ACTIVE",
AQ1691="Fiber AOF","ACTIVE",
AQ1691="Projet OCM (HUAWEI)","PLANNED WORKS",
AQ1691="Projet OCM (NOKIA)","PLANNED WORKS",
AQ1691="ACCESS-ISSUE","ACCESS-ISSUE",
AQ1691="Projet OCM (ZTE, NOKIA, autres projets)","PLANNED WORKS",
AQ1691="No root CAuse","No root cause",
AQ1691="ODU HS","ACTIVE",
AQ1691="IP &amp; VLAN","ACTIVE",
AQ1691="Warehouse HUAWEI","SPARE-ISSUE",
AQ1691="SPARE-HS","SPARE-ISSUE",
AQ1691="Power Telco","ACTIVE", AQ1691="no impacts","no impacts"
),"")</f>
        <v>No root cause</v>
      </c>
      <c r="AS1691" s="92" t="s">
        <v>5537</v>
      </c>
      <c r="AT1691" s="98" t="s">
        <v>4674</v>
      </c>
      <c r="AV1691" s="17" t="s">
        <v>5537</v>
      </c>
      <c r="AW1691" s="7" t="s">
        <v>5537</v>
      </c>
      <c r="AX1691" s="6" t="s">
        <v>5537</v>
      </c>
      <c r="AY1691" s="7"/>
      <c r="AZ1691" s="3" t="s">
        <v>5537</v>
      </c>
      <c r="BA1691" s="18" t="s">
        <v>5537</v>
      </c>
      <c r="BB1691" s="18" t="s">
        <v>5537</v>
      </c>
      <c r="BC1691" s="18" t="s">
        <v>5537</v>
      </c>
      <c r="BD1691" s="18" t="s">
        <v>5537</v>
      </c>
      <c r="BE1691" s="18" t="s">
        <v>5537</v>
      </c>
      <c r="BF1691" s="18" t="s">
        <v>5537</v>
      </c>
      <c r="BG1691" s="18" t="s">
        <v>5537</v>
      </c>
      <c r="BH1691" s="18" t="s">
        <v>5537</v>
      </c>
      <c r="BI1691" s="18" t="s">
        <v>5537</v>
      </c>
      <c r="BJ1691" s="18" t="s">
        <v>5537</v>
      </c>
      <c r="BK1691" s="18" t="s">
        <v>5537</v>
      </c>
      <c r="BL1691" s="9" t="s">
        <v>5537</v>
      </c>
      <c r="BM1691" s="14" t="s">
        <v>5537</v>
      </c>
      <c r="BN1691" s="14" t="s">
        <v>5537</v>
      </c>
      <c r="BO1691" s="14" t="str">
        <f>_xlfn.XLOOKUP(B1691,'[4]cell downs 18042026 17h'!$B:$B,'[4]cell downs 18042026 17h'!$B:$B,"")</f>
        <v/>
      </c>
      <c r="BP1691" s="14" t="str">
        <f>_xlfn.XLOOKUP(B1691,'[5]Cells Huawei 19042026 15h'!$B:$B,'[5]Cells Huawei 19042026 15h'!$B:$B,"")</f>
        <v/>
      </c>
      <c r="BQ1691" s="9" t="str">
        <f>_xlfn.XLOOKUP(B1691,'[6]cells down 19042026 9H40'!$B:$B,'[6]cells down 19042026 9H40'!$B:$B,"")</f>
        <v/>
      </c>
      <c r="BR1691" s="9" t="s">
        <v>4674</v>
      </c>
      <c r="BS1691" s="9" t="s">
        <v>12</v>
      </c>
      <c r="BT1691" s="108"/>
    </row>
    <row r="1692" spans="1:72" s="9" customFormat="1" x14ac:dyDescent="0.35">
      <c r="A1692" s="1" t="s">
        <v>4586</v>
      </c>
      <c r="B1692" s="8" t="s">
        <v>4587</v>
      </c>
      <c r="C1692" s="3" t="str">
        <f>_xlfn.XLOOKUP(B1692,'[1]daily break down'!$D:$D,'[1]daily break down'!$E:$E,"")</f>
        <v>Douala</v>
      </c>
      <c r="D1692" s="1" t="s">
        <v>11</v>
      </c>
      <c r="E1692" s="1" t="s">
        <v>12</v>
      </c>
      <c r="F1692" s="3" t="s">
        <v>31</v>
      </c>
      <c r="G1692" s="1" t="s">
        <v>32</v>
      </c>
      <c r="H1692" s="34" t="str">
        <f>_xlfn.XLOOKUP(B1692,[2]CALCULATION!$B:$B,[2]CALCULATION!$H:$H,"")</f>
        <v>ZTE</v>
      </c>
      <c r="I1692" s="28">
        <v>0</v>
      </c>
      <c r="J1692" s="28">
        <v>0</v>
      </c>
      <c r="K1692" s="28">
        <v>0</v>
      </c>
      <c r="L1692" s="28">
        <v>5.0362159100313049</v>
      </c>
      <c r="M1692" s="28">
        <v>2.7981454372162435</v>
      </c>
      <c r="N1692" s="28">
        <v>0</v>
      </c>
      <c r="O1692" s="28">
        <v>0</v>
      </c>
      <c r="P1692" s="28">
        <v>0</v>
      </c>
      <c r="Q1692" s="28">
        <v>0</v>
      </c>
      <c r="R1692" s="28">
        <v>0</v>
      </c>
      <c r="S1692" s="93">
        <v>0</v>
      </c>
      <c r="T1692" s="93">
        <f>_xlfn.XLOOKUP(B1692,'[3]Nur des jours'!$B:$B,'[3]Nur des jours'!$U:$U,"")</f>
        <v>0</v>
      </c>
      <c r="U1692" s="93">
        <v>0</v>
      </c>
      <c r="V1692" s="93">
        <v>0</v>
      </c>
      <c r="W1692" s="93">
        <v>0</v>
      </c>
      <c r="X1692" s="93">
        <v>0</v>
      </c>
      <c r="Y1692" s="93">
        <v>0</v>
      </c>
      <c r="Z1692" s="93">
        <v>0</v>
      </c>
      <c r="AA1692" s="93">
        <v>0</v>
      </c>
      <c r="AB1692" s="93">
        <v>0</v>
      </c>
      <c r="AC1692" s="93">
        <f>_xlfn.XLOOKUP(B1692,'[3]Nur des jours'!$B:$B,'[3]Nur des jours'!$N:$N,"")</f>
        <v>0</v>
      </c>
      <c r="AD1692" s="93">
        <v>0</v>
      </c>
      <c r="AE1692" s="93">
        <v>0</v>
      </c>
      <c r="AF1692" s="93">
        <v>0</v>
      </c>
      <c r="AG1692" s="93"/>
      <c r="AH1692" s="93">
        <v>0</v>
      </c>
      <c r="AI1692" s="93">
        <v>0</v>
      </c>
      <c r="AJ1692" s="93">
        <v>0</v>
      </c>
      <c r="AK1692" s="93">
        <v>0</v>
      </c>
      <c r="AL1692" s="93">
        <v>0</v>
      </c>
      <c r="AM1692" s="49" t="s">
        <v>5559</v>
      </c>
      <c r="AN1692" s="49"/>
      <c r="AO1692" s="48" t="str" cm="1">
        <f t="array" ref="AO1692">IFERROR(_xlfn.IFS(
AQ1692="MPR ISSUE","PDH",
AQ1692="BSS Hardware Issue","BSS",
AQ1692="Sites strategiques, MLL, Pylone, etc.","ENVTECH",
AQ1692="AKTIVCO DEFAUT GE &amp; POWER Cabinet","AKTIVCO",
AQ1692="AKTIVCO Coupure ENEO &amp; Baisse de tension","AKTIVCO GRID ONLY",
AQ1692="Coupure ENEO &amp; Baisse de tension","IHS GRID ONLY",
AQ1692="Defaut GE &amp; POWER Cabinet","IHS",
AQ1692="Sharing","Partners",
AQ1692="Sites strategiques &amp; DataCenter","SST &amp; DC",
AQ1692="Exclu","Exclu",
AQ1692="SAT","SAT",
AQ1692="SPARE-ISSUE","SPARE-ISSUE",
AQ1692="Fiber CAmtel","TRANS_FO_CAMTEL",
AQ1692="Fiber AOF","Fiber AOF",
AQ1692="Projet OCM (HUAWEI)","TRAVAUX-HUAWEI",
AQ1692="Projet OCM (NOKIA)","TRAVAUX-NOKIA",
AQ1692="ACCESS-ISSUE","ACCESS-ISSUE",
AQ1692="Projet OCM (ZTE, NOKIA, autres projets)","TRAVAUX OCM",
AQ1692="No root CAuse","No root cause",
AQ1692="ODU HS","PDH",
AQ1692="IP &amp; VLAN","PDH",
AQ1692="Warehouse HUAWEI","SPARE-ISSUE",
AQ1692="SPARE-HS","SPARE-ISSUE",
AQ1692="Power Telco","BSS",AQ1692="no impacts","no impacts"
),"")</f>
        <v>No root cause</v>
      </c>
      <c r="AP1692" s="48" t="str" cm="1">
        <f t="array" ref="AP1692">IFERROR(_xlfn.IFS(
AQ1692="MPR ISSUE","TX ISSUE",
AQ1692="BSS Hardware Issue","RAN ISSUE",
AQ1692="Sites strategiques, MLL, Pylone, etc.","ENVTECH",
AQ1692="AKTIVCO DEFAUT GE &amp; POWER Cabinet","POWER ISSUE",
AQ1692="AKTIVCO Coupure ENEO &amp; Baisse de tension","POWER ISSUE",
AQ1692="Coupure ENEO &amp; Baisse de tension","POWER ISSUE",
AQ1692="Defaut GE &amp; POWER Cabinet","POWER ISSUE",
AQ1692="Sharing","POWER ISSUE",
AQ1692="Sites strategiques &amp; DataCenter","POWER ISSUE",
AQ1692="Exclu","Exclu",
AQ1692="SAT","TX ISSUE",
AQ1692="SPARE-ISSUE","SPARE-ISSUE",
AQ1692="Fiber CAmtel","TX ISSUE",
AQ1692="Fiber AOF","TX ISSUE",
AQ1692="Projet OCM (HUAWEI)","TRAVAUX-HUAWEI",
AQ1692="Projet OCM (NOKIA)","TRAVAUX -NOKIA",
AQ1692="ACCESS-ISSUE","ACCESS-ISSUE",
AQ1692="Projet OCM (ZTE, NOKIA, autres projets)","TRAVAUX OCM",
AQ1692="No root CAuse","No root cause",
AQ1692="ODU HS","TX ISSUE",
AQ1692="IP &amp; VLAN","TX ISSUE",
AQ1692="Warehouse HUAWEI","SPARE-ISSUE",
AQ1692="SPARE-HS","SPARE-ISSUE",
AQ1692="Power Telco","RAN ISSUE",AQ1692="no impacts","no impacts"
),"")</f>
        <v>No root cause</v>
      </c>
      <c r="AQ1692" s="126" t="s">
        <v>5344</v>
      </c>
      <c r="AR1692" s="48" t="str" cm="1">
        <f t="array" ref="AR1692">IFERROR(_xlfn.IFS(
AQ1692="MPR ISSUE","ACTIVE",
AQ1692="BSS Hardware Issue","ACTIVE",
AQ1692="Sites strategiques, MLL, Pylone, etc.","PASSIVE",
AQ1692="AKTIVCO DEFAUT GE &amp; POWER Cabinet","PASSIVE",
AQ1692="AKTIVCO Coupure ENEO &amp; Baisse de tension","PASSIVE",
AQ1692="Coupure ENEO &amp; Baisse de tension","PASSIVE",
AQ1692="Defaut GE &amp; POWER Cabinet","PASSIVE",
AQ1692="Sharing","PASSIVE",
AQ1692="Sites strategiques &amp; DataCenter","PASSIVE",
AQ1692="Exclu","Exclu",
AQ1692="SAT","ACTIVE",
AQ1692="SPARE-ISSUE","SPARE-ISSUE",
AQ1692="Fiber CAmtel","ACTIVE",
AQ1692="Fiber AOF","ACTIVE",
AQ1692="Projet OCM (HUAWEI)","PLANNED WORKS",
AQ1692="Projet OCM (NOKIA)","PLANNED WORKS",
AQ1692="ACCESS-ISSUE","ACCESS-ISSUE",
AQ1692="Projet OCM (ZTE, NOKIA, autres projets)","PLANNED WORKS",
AQ1692="No root CAuse","No root cause",
AQ1692="ODU HS","ACTIVE",
AQ1692="IP &amp; VLAN","ACTIVE",
AQ1692="Warehouse HUAWEI","SPARE-ISSUE",
AQ1692="SPARE-HS","SPARE-ISSUE",
AQ1692="Power Telco","ACTIVE", AQ1692="no impacts","no impacts"
),"")</f>
        <v>No root cause</v>
      </c>
      <c r="AS1692" s="92" t="s">
        <v>5537</v>
      </c>
      <c r="AT1692" s="98" t="s">
        <v>4587</v>
      </c>
      <c r="AV1692" s="17" t="s">
        <v>5537</v>
      </c>
      <c r="AW1692" s="7" t="s">
        <v>5537</v>
      </c>
      <c r="AX1692" s="6" t="s">
        <v>5537</v>
      </c>
      <c r="AY1692" s="7"/>
      <c r="AZ1692" s="3" t="s">
        <v>5537</v>
      </c>
      <c r="BA1692" s="18" t="s">
        <v>5537</v>
      </c>
      <c r="BB1692" s="18" t="s">
        <v>5537</v>
      </c>
      <c r="BC1692" s="18" t="s">
        <v>5537</v>
      </c>
      <c r="BD1692" s="18" t="s">
        <v>5537</v>
      </c>
      <c r="BE1692" s="18" t="s">
        <v>5537</v>
      </c>
      <c r="BF1692" s="18" t="s">
        <v>5537</v>
      </c>
      <c r="BG1692" s="18" t="s">
        <v>5537</v>
      </c>
      <c r="BH1692" s="18" t="s">
        <v>5537</v>
      </c>
      <c r="BI1692" s="18" t="s">
        <v>5537</v>
      </c>
      <c r="BJ1692" s="18" t="s">
        <v>5537</v>
      </c>
      <c r="BK1692" s="18" t="s">
        <v>5537</v>
      </c>
      <c r="BL1692" s="9" t="s">
        <v>5537</v>
      </c>
      <c r="BM1692" s="14" t="s">
        <v>5537</v>
      </c>
      <c r="BN1692" s="14" t="s">
        <v>5537</v>
      </c>
      <c r="BO1692" s="14" t="str">
        <f>_xlfn.XLOOKUP(B1692,'[4]cell downs 18042026 17h'!$B:$B,'[4]cell downs 18042026 17h'!$B:$B,"")</f>
        <v/>
      </c>
      <c r="BP1692" s="14" t="str">
        <f>_xlfn.XLOOKUP(B1692,'[5]Cells Huawei 19042026 15h'!$B:$B,'[5]Cells Huawei 19042026 15h'!$B:$B,"")</f>
        <v/>
      </c>
      <c r="BQ1692" s="9" t="str">
        <f>_xlfn.XLOOKUP(B1692,'[6]cells down 19042026 9H40'!$B:$B,'[6]cells down 19042026 9H40'!$B:$B,"")</f>
        <v/>
      </c>
      <c r="BR1692" s="9" t="s">
        <v>4587</v>
      </c>
      <c r="BS1692" s="9" t="s">
        <v>12</v>
      </c>
      <c r="BT1692" s="108"/>
    </row>
    <row r="1693" spans="1:72" s="9" customFormat="1" x14ac:dyDescent="0.35">
      <c r="A1693" s="1" t="s">
        <v>939</v>
      </c>
      <c r="B1693" s="8" t="s">
        <v>940</v>
      </c>
      <c r="C1693" s="3" t="str">
        <f>_xlfn.XLOOKUP(B1693,'[1]daily break down'!$D:$D,'[1]daily break down'!$E:$E,"")</f>
        <v>Garoua</v>
      </c>
      <c r="D1693" s="1" t="s">
        <v>11</v>
      </c>
      <c r="E1693" s="1" t="s">
        <v>12</v>
      </c>
      <c r="F1693" s="3" t="s">
        <v>23</v>
      </c>
      <c r="G1693" s="1" t="s">
        <v>24</v>
      </c>
      <c r="H1693" s="32" t="str">
        <f>_xlfn.XLOOKUP(B1693,[2]CALCULATION!$B:$B,[2]CALCULATION!$H:$H,"")</f>
        <v>Huawei</v>
      </c>
      <c r="I1693" s="28">
        <v>0</v>
      </c>
      <c r="J1693" s="28">
        <v>1.974575025753853</v>
      </c>
      <c r="K1693" s="28">
        <v>3.7553897606675171</v>
      </c>
      <c r="L1693" s="28">
        <v>9.5297638920992025</v>
      </c>
      <c r="M1693" s="28">
        <v>1.194468700150956</v>
      </c>
      <c r="N1693" s="28">
        <v>0</v>
      </c>
      <c r="O1693" s="28">
        <v>0</v>
      </c>
      <c r="P1693" s="28">
        <v>0</v>
      </c>
      <c r="Q1693" s="28">
        <v>0.81194194039944867</v>
      </c>
      <c r="R1693" s="28">
        <v>0</v>
      </c>
      <c r="S1693" s="93">
        <v>0</v>
      </c>
      <c r="T1693" s="93">
        <f>_xlfn.XLOOKUP(B1693,'[3]Nur des jours'!$B:$B,'[3]Nur des jours'!$U:$U,"")</f>
        <v>0</v>
      </c>
      <c r="U1693" s="93">
        <v>0</v>
      </c>
      <c r="V1693" s="93">
        <v>0</v>
      </c>
      <c r="W1693" s="93">
        <v>0</v>
      </c>
      <c r="X1693" s="93">
        <v>0</v>
      </c>
      <c r="Y1693" s="93">
        <v>0</v>
      </c>
      <c r="Z1693" s="93">
        <v>0</v>
      </c>
      <c r="AA1693" s="93">
        <v>0</v>
      </c>
      <c r="AB1693" s="93">
        <v>0</v>
      </c>
      <c r="AC1693" s="93">
        <f>_xlfn.XLOOKUP(B1693,'[3]Nur des jours'!$B:$B,'[3]Nur des jours'!$N:$N,"")</f>
        <v>0</v>
      </c>
      <c r="AD1693" s="93">
        <v>0</v>
      </c>
      <c r="AE1693" s="93">
        <v>0</v>
      </c>
      <c r="AF1693" s="93">
        <v>0</v>
      </c>
      <c r="AG1693" s="93"/>
      <c r="AH1693" s="93">
        <v>0</v>
      </c>
      <c r="AI1693" s="93">
        <v>0</v>
      </c>
      <c r="AJ1693" s="93">
        <v>0</v>
      </c>
      <c r="AK1693" s="93">
        <v>0</v>
      </c>
      <c r="AL1693" s="93">
        <v>0</v>
      </c>
      <c r="AM1693" s="49" t="s">
        <v>5559</v>
      </c>
      <c r="AN1693" s="49"/>
      <c r="AO1693" s="48" t="str" cm="1">
        <f t="array" ref="AO1693">IFERROR(_xlfn.IFS(
AQ1693="MPR ISSUE","PDH",
AQ1693="BSS Hardware Issue","BSS",
AQ1693="Sites strategiques, MLL, Pylone, etc.","ENVTECH",
AQ1693="AKTIVCO DEFAUT GE &amp; POWER Cabinet","AKTIVCO",
AQ1693="AKTIVCO Coupure ENEO &amp; Baisse de tension","AKTIVCO GRID ONLY",
AQ1693="Coupure ENEO &amp; Baisse de tension","IHS GRID ONLY",
AQ1693="Defaut GE &amp; POWER Cabinet","IHS",
AQ1693="Sharing","Partners",
AQ1693="Sites strategiques &amp; DataCenter","SST &amp; DC",
AQ1693="Exclu","Exclu",
AQ1693="SAT","SAT",
AQ1693="SPARE-ISSUE","SPARE-ISSUE",
AQ1693="Fiber CAmtel","TRANS_FO_CAMTEL",
AQ1693="Fiber AOF","Fiber AOF",
AQ1693="Projet OCM (HUAWEI)","TRAVAUX-HUAWEI",
AQ1693="Projet OCM (NOKIA)","TRAVAUX-NOKIA",
AQ1693="ACCESS-ISSUE","ACCESS-ISSUE",
AQ1693="Projet OCM (ZTE, NOKIA, autres projets)","TRAVAUX OCM",
AQ1693="No root CAuse","No root cause",
AQ1693="ODU HS","PDH",
AQ1693="IP &amp; VLAN","PDH",
AQ1693="Warehouse HUAWEI","SPARE-ISSUE",
AQ1693="SPARE-HS","SPARE-ISSUE",
AQ1693="Power Telco","BSS",AQ1693="no impacts","no impacts"
),"")</f>
        <v>No root cause</v>
      </c>
      <c r="AP1693" s="48" t="str" cm="1">
        <f t="array" ref="AP1693">IFERROR(_xlfn.IFS(
AQ1693="MPR ISSUE","TX ISSUE",
AQ1693="BSS Hardware Issue","RAN ISSUE",
AQ1693="Sites strategiques, MLL, Pylone, etc.","ENVTECH",
AQ1693="AKTIVCO DEFAUT GE &amp; POWER Cabinet","POWER ISSUE",
AQ1693="AKTIVCO Coupure ENEO &amp; Baisse de tension","POWER ISSUE",
AQ1693="Coupure ENEO &amp; Baisse de tension","POWER ISSUE",
AQ1693="Defaut GE &amp; POWER Cabinet","POWER ISSUE",
AQ1693="Sharing","POWER ISSUE",
AQ1693="Sites strategiques &amp; DataCenter","POWER ISSUE",
AQ1693="Exclu","Exclu",
AQ1693="SAT","TX ISSUE",
AQ1693="SPARE-ISSUE","SPARE-ISSUE",
AQ1693="Fiber CAmtel","TX ISSUE",
AQ1693="Fiber AOF","TX ISSUE",
AQ1693="Projet OCM (HUAWEI)","TRAVAUX-HUAWEI",
AQ1693="Projet OCM (NOKIA)","TRAVAUX -NOKIA",
AQ1693="ACCESS-ISSUE","ACCESS-ISSUE",
AQ1693="Projet OCM (ZTE, NOKIA, autres projets)","TRAVAUX OCM",
AQ1693="No root CAuse","No root cause",
AQ1693="ODU HS","TX ISSUE",
AQ1693="IP &amp; VLAN","TX ISSUE",
AQ1693="Warehouse HUAWEI","SPARE-ISSUE",
AQ1693="SPARE-HS","SPARE-ISSUE",
AQ1693="Power Telco","RAN ISSUE",AQ1693="no impacts","no impacts"
),"")</f>
        <v>No root cause</v>
      </c>
      <c r="AQ1693" s="126" t="s">
        <v>5344</v>
      </c>
      <c r="AR1693" s="48" t="str" cm="1">
        <f t="array" ref="AR1693">IFERROR(_xlfn.IFS(
AQ1693="MPR ISSUE","ACTIVE",
AQ1693="BSS Hardware Issue","ACTIVE",
AQ1693="Sites strategiques, MLL, Pylone, etc.","PASSIVE",
AQ1693="AKTIVCO DEFAUT GE &amp; POWER Cabinet","PASSIVE",
AQ1693="AKTIVCO Coupure ENEO &amp; Baisse de tension","PASSIVE",
AQ1693="Coupure ENEO &amp; Baisse de tension","PASSIVE",
AQ1693="Defaut GE &amp; POWER Cabinet","PASSIVE",
AQ1693="Sharing","PASSIVE",
AQ1693="Sites strategiques &amp; DataCenter","PASSIVE",
AQ1693="Exclu","Exclu",
AQ1693="SAT","ACTIVE",
AQ1693="SPARE-ISSUE","SPARE-ISSUE",
AQ1693="Fiber CAmtel","ACTIVE",
AQ1693="Fiber AOF","ACTIVE",
AQ1693="Projet OCM (HUAWEI)","PLANNED WORKS",
AQ1693="Projet OCM (NOKIA)","PLANNED WORKS",
AQ1693="ACCESS-ISSUE","ACCESS-ISSUE",
AQ1693="Projet OCM (ZTE, NOKIA, autres projets)","PLANNED WORKS",
AQ1693="No root CAuse","No root cause",
AQ1693="ODU HS","ACTIVE",
AQ1693="IP &amp; VLAN","ACTIVE",
AQ1693="Warehouse HUAWEI","SPARE-ISSUE",
AQ1693="SPARE-HS","SPARE-ISSUE",
AQ1693="Power Telco","ACTIVE", AQ1693="no impacts","no impacts"
),"")</f>
        <v>No root cause</v>
      </c>
      <c r="AS1693" s="92" t="s">
        <v>5537</v>
      </c>
      <c r="AT1693" s="98" t="s">
        <v>940</v>
      </c>
      <c r="AV1693" s="17" t="s">
        <v>5537</v>
      </c>
      <c r="AW1693" s="7" t="s">
        <v>5537</v>
      </c>
      <c r="AX1693" s="6" t="s">
        <v>5537</v>
      </c>
      <c r="AY1693" s="7"/>
      <c r="AZ1693" s="3" t="s">
        <v>5537</v>
      </c>
      <c r="BA1693" s="18" t="s">
        <v>5537</v>
      </c>
      <c r="BB1693" s="18" t="s">
        <v>5537</v>
      </c>
      <c r="BC1693" s="18" t="s">
        <v>5537</v>
      </c>
      <c r="BD1693" s="18" t="s">
        <v>5537</v>
      </c>
      <c r="BE1693" s="18" t="s">
        <v>5537</v>
      </c>
      <c r="BF1693" s="18" t="s">
        <v>5537</v>
      </c>
      <c r="BG1693" s="18" t="s">
        <v>5537</v>
      </c>
      <c r="BH1693" s="18" t="s">
        <v>5537</v>
      </c>
      <c r="BI1693" s="18" t="s">
        <v>5537</v>
      </c>
      <c r="BJ1693" s="18" t="s">
        <v>5537</v>
      </c>
      <c r="BK1693" s="18" t="s">
        <v>5537</v>
      </c>
      <c r="BL1693" s="9" t="s">
        <v>5537</v>
      </c>
      <c r="BM1693" s="14" t="s">
        <v>5537</v>
      </c>
      <c r="BN1693" s="14" t="s">
        <v>5537</v>
      </c>
      <c r="BO1693" s="14" t="str">
        <f>_xlfn.XLOOKUP(B1693,'[4]cell downs 18042026 17h'!$B:$B,'[4]cell downs 18042026 17h'!$B:$B,"")</f>
        <v/>
      </c>
      <c r="BP1693" s="14" t="str">
        <f>_xlfn.XLOOKUP(B1693,'[5]Cells Huawei 19042026 15h'!$B:$B,'[5]Cells Huawei 19042026 15h'!$B:$B,"")</f>
        <v/>
      </c>
      <c r="BQ1693" s="9" t="str">
        <f>_xlfn.XLOOKUP(B1693,'[6]cells down 19042026 9H40'!$B:$B,'[6]cells down 19042026 9H40'!$B:$B,"")</f>
        <v/>
      </c>
      <c r="BR1693" s="9" t="s">
        <v>940</v>
      </c>
      <c r="BS1693" s="9" t="s">
        <v>5537</v>
      </c>
      <c r="BT1693" s="108"/>
    </row>
    <row r="1694" spans="1:72" s="9" customFormat="1" ht="31" customHeight="1" x14ac:dyDescent="0.35">
      <c r="A1694" s="1" t="s">
        <v>4739</v>
      </c>
      <c r="B1694" s="8" t="s">
        <v>4740</v>
      </c>
      <c r="C1694" s="3" t="str">
        <f>_xlfn.XLOOKUP(B1694,'[1]daily break down'!$D:$D,'[1]daily break down'!$E:$E,"")</f>
        <v>Douala</v>
      </c>
      <c r="D1694" s="1" t="s">
        <v>11</v>
      </c>
      <c r="E1694" s="1" t="s">
        <v>12</v>
      </c>
      <c r="F1694" s="3" t="s">
        <v>31</v>
      </c>
      <c r="G1694" s="1" t="s">
        <v>32</v>
      </c>
      <c r="H1694" s="34" t="str">
        <f>_xlfn.XLOOKUP(B1694,[2]CALCULATION!$B:$B,[2]CALCULATION!$H:$H,"")</f>
        <v>ZTE</v>
      </c>
      <c r="I1694" s="28">
        <v>0</v>
      </c>
      <c r="J1694" s="28">
        <v>0</v>
      </c>
      <c r="K1694" s="28">
        <v>0</v>
      </c>
      <c r="L1694" s="28">
        <v>0</v>
      </c>
      <c r="M1694" s="28">
        <v>1.4803115003438603E-3</v>
      </c>
      <c r="N1694" s="28">
        <v>0</v>
      </c>
      <c r="O1694" s="28">
        <v>0</v>
      </c>
      <c r="P1694" s="28">
        <v>0</v>
      </c>
      <c r="Q1694" s="28">
        <v>0</v>
      </c>
      <c r="R1694" s="28">
        <v>0</v>
      </c>
      <c r="S1694" s="93">
        <v>0</v>
      </c>
      <c r="T1694" s="93">
        <f>_xlfn.XLOOKUP(B1694,'[3]Nur des jours'!$B:$B,'[3]Nur des jours'!$U:$U,"")</f>
        <v>0</v>
      </c>
      <c r="U1694" s="93">
        <v>0</v>
      </c>
      <c r="V1694" s="93">
        <v>0</v>
      </c>
      <c r="W1694" s="93">
        <v>0</v>
      </c>
      <c r="X1694" s="93">
        <v>0</v>
      </c>
      <c r="Y1694" s="93">
        <v>0</v>
      </c>
      <c r="Z1694" s="93">
        <v>0</v>
      </c>
      <c r="AA1694" s="93">
        <v>0</v>
      </c>
      <c r="AB1694" s="93">
        <v>0</v>
      </c>
      <c r="AC1694" s="93">
        <f>_xlfn.XLOOKUP(B1694,'[3]Nur des jours'!$B:$B,'[3]Nur des jours'!$N:$N,"")</f>
        <v>0</v>
      </c>
      <c r="AD1694" s="93">
        <v>0</v>
      </c>
      <c r="AE1694" s="93">
        <v>0</v>
      </c>
      <c r="AF1694" s="93">
        <v>0</v>
      </c>
      <c r="AG1694" s="93"/>
      <c r="AH1694" s="93">
        <v>0</v>
      </c>
      <c r="AI1694" s="93">
        <v>0</v>
      </c>
      <c r="AJ1694" s="93">
        <v>0</v>
      </c>
      <c r="AK1694" s="93">
        <v>0</v>
      </c>
      <c r="AL1694" s="93">
        <v>0</v>
      </c>
      <c r="AM1694" s="49" t="s">
        <v>5559</v>
      </c>
      <c r="AN1694" s="49"/>
      <c r="AO1694" s="48" t="str" cm="1">
        <f t="array" ref="AO1694">IFERROR(_xlfn.IFS(
AQ1694="MPR ISSUE","PDH",
AQ1694="BSS Hardware Issue","BSS",
AQ1694="Sites strategiques, MLL, Pylone, etc.","ENVTECH",
AQ1694="AKTIVCO DEFAUT GE &amp; POWER Cabinet","AKTIVCO",
AQ1694="AKTIVCO Coupure ENEO &amp; Baisse de tension","AKTIVCO GRID ONLY",
AQ1694="Coupure ENEO &amp; Baisse de tension","IHS GRID ONLY",
AQ1694="Defaut GE &amp; POWER Cabinet","IHS",
AQ1694="Sharing","Partners",
AQ1694="Sites strategiques &amp; DataCenter","SST &amp; DC",
AQ1694="Exclu","Exclu",
AQ1694="SAT","SAT",
AQ1694="SPARE-ISSUE","SPARE-ISSUE",
AQ1694="Fiber CAmtel","TRANS_FO_CAMTEL",
AQ1694="Fiber AOF","Fiber AOF",
AQ1694="Projet OCM (HUAWEI)","TRAVAUX-HUAWEI",
AQ1694="Projet OCM (NOKIA)","TRAVAUX-NOKIA",
AQ1694="ACCESS-ISSUE","ACCESS-ISSUE",
AQ1694="Projet OCM (ZTE, NOKIA, autres projets)","TRAVAUX OCM",
AQ1694="No root CAuse","No root cause",
AQ1694="ODU HS","PDH",
AQ1694="IP &amp; VLAN","PDH",
AQ1694="Warehouse HUAWEI","SPARE-ISSUE",
AQ1694="SPARE-HS","SPARE-ISSUE",
AQ1694="Power Telco","BSS",AQ1694="no impacts","no impacts"
),"")</f>
        <v>No root cause</v>
      </c>
      <c r="AP1694" s="48" t="str" cm="1">
        <f t="array" ref="AP1694">IFERROR(_xlfn.IFS(
AQ1694="MPR ISSUE","TX ISSUE",
AQ1694="BSS Hardware Issue","RAN ISSUE",
AQ1694="Sites strategiques, MLL, Pylone, etc.","ENVTECH",
AQ1694="AKTIVCO DEFAUT GE &amp; POWER Cabinet","POWER ISSUE",
AQ1694="AKTIVCO Coupure ENEO &amp; Baisse de tension","POWER ISSUE",
AQ1694="Coupure ENEO &amp; Baisse de tension","POWER ISSUE",
AQ1694="Defaut GE &amp; POWER Cabinet","POWER ISSUE",
AQ1694="Sharing","POWER ISSUE",
AQ1694="Sites strategiques &amp; DataCenter","POWER ISSUE",
AQ1694="Exclu","Exclu",
AQ1694="SAT","TX ISSUE",
AQ1694="SPARE-ISSUE","SPARE-ISSUE",
AQ1694="Fiber CAmtel","TX ISSUE",
AQ1694="Fiber AOF","TX ISSUE",
AQ1694="Projet OCM (HUAWEI)","TRAVAUX-HUAWEI",
AQ1694="Projet OCM (NOKIA)","TRAVAUX -NOKIA",
AQ1694="ACCESS-ISSUE","ACCESS-ISSUE",
AQ1694="Projet OCM (ZTE, NOKIA, autres projets)","TRAVAUX OCM",
AQ1694="No root CAuse","No root cause",
AQ1694="ODU HS","TX ISSUE",
AQ1694="IP &amp; VLAN","TX ISSUE",
AQ1694="Warehouse HUAWEI","SPARE-ISSUE",
AQ1694="SPARE-HS","SPARE-ISSUE",
AQ1694="Power Telco","RAN ISSUE",AQ1694="no impacts","no impacts"
),"")</f>
        <v>No root cause</v>
      </c>
      <c r="AQ1694" s="126" t="s">
        <v>5344</v>
      </c>
      <c r="AR1694" s="48" t="str" cm="1">
        <f t="array" ref="AR1694">IFERROR(_xlfn.IFS(
AQ1694="MPR ISSUE","ACTIVE",
AQ1694="BSS Hardware Issue","ACTIVE",
AQ1694="Sites strategiques, MLL, Pylone, etc.","PASSIVE",
AQ1694="AKTIVCO DEFAUT GE &amp; POWER Cabinet","PASSIVE",
AQ1694="AKTIVCO Coupure ENEO &amp; Baisse de tension","PASSIVE",
AQ1694="Coupure ENEO &amp; Baisse de tension","PASSIVE",
AQ1694="Defaut GE &amp; POWER Cabinet","PASSIVE",
AQ1694="Sharing","PASSIVE",
AQ1694="Sites strategiques &amp; DataCenter","PASSIVE",
AQ1694="Exclu","Exclu",
AQ1694="SAT","ACTIVE",
AQ1694="SPARE-ISSUE","SPARE-ISSUE",
AQ1694="Fiber CAmtel","ACTIVE",
AQ1694="Fiber AOF","ACTIVE",
AQ1694="Projet OCM (HUAWEI)","PLANNED WORKS",
AQ1694="Projet OCM (NOKIA)","PLANNED WORKS",
AQ1694="ACCESS-ISSUE","ACCESS-ISSUE",
AQ1694="Projet OCM (ZTE, NOKIA, autres projets)","PLANNED WORKS",
AQ1694="No root CAuse","No root cause",
AQ1694="ODU HS","ACTIVE",
AQ1694="IP &amp; VLAN","ACTIVE",
AQ1694="Warehouse HUAWEI","SPARE-ISSUE",
AQ1694="SPARE-HS","SPARE-ISSUE",
AQ1694="Power Telco","ACTIVE", AQ1694="no impacts","no impacts"
),"")</f>
        <v>No root cause</v>
      </c>
      <c r="AS1694" s="92" t="s">
        <v>5537</v>
      </c>
      <c r="AT1694" s="98" t="s">
        <v>4740</v>
      </c>
      <c r="AV1694" s="17" t="s">
        <v>5537</v>
      </c>
      <c r="AW1694" s="7" t="s">
        <v>5537</v>
      </c>
      <c r="AX1694" s="6" t="s">
        <v>5537</v>
      </c>
      <c r="AY1694" s="7"/>
      <c r="AZ1694" s="3" t="s">
        <v>5537</v>
      </c>
      <c r="BA1694" s="18" t="s">
        <v>5537</v>
      </c>
      <c r="BB1694" s="18" t="s">
        <v>5537</v>
      </c>
      <c r="BC1694" s="18" t="s">
        <v>5537</v>
      </c>
      <c r="BD1694" s="18" t="s">
        <v>5537</v>
      </c>
      <c r="BE1694" s="18" t="s">
        <v>5537</v>
      </c>
      <c r="BF1694" s="18" t="s">
        <v>5537</v>
      </c>
      <c r="BG1694" s="18" t="s">
        <v>5537</v>
      </c>
      <c r="BH1694" s="18" t="s">
        <v>5537</v>
      </c>
      <c r="BI1694" s="18" t="s">
        <v>5537</v>
      </c>
      <c r="BJ1694" s="18" t="s">
        <v>5537</v>
      </c>
      <c r="BK1694" s="18" t="s">
        <v>5537</v>
      </c>
      <c r="BL1694" s="9" t="s">
        <v>5537</v>
      </c>
      <c r="BM1694" s="14" t="s">
        <v>5537</v>
      </c>
      <c r="BN1694" s="14" t="s">
        <v>5537</v>
      </c>
      <c r="BO1694" s="14" t="str">
        <f>_xlfn.XLOOKUP(B1694,'[4]cell downs 18042026 17h'!$B:$B,'[4]cell downs 18042026 17h'!$B:$B,"")</f>
        <v/>
      </c>
      <c r="BP1694" s="14" t="str">
        <f>_xlfn.XLOOKUP(B1694,'[5]Cells Huawei 19042026 15h'!$B:$B,'[5]Cells Huawei 19042026 15h'!$B:$B,"")</f>
        <v/>
      </c>
      <c r="BQ1694" s="9" t="str">
        <f>_xlfn.XLOOKUP(B1694,'[6]cells down 19042026 9H40'!$B:$B,'[6]cells down 19042026 9H40'!$B:$B,"")</f>
        <v/>
      </c>
      <c r="BR1694" s="9" t="s">
        <v>4740</v>
      </c>
      <c r="BS1694" s="9" t="s">
        <v>12</v>
      </c>
      <c r="BT1694" s="108"/>
    </row>
    <row r="1695" spans="1:72" s="9" customFormat="1" x14ac:dyDescent="0.35">
      <c r="A1695" s="1" t="s">
        <v>150</v>
      </c>
      <c r="B1695" s="8" t="s">
        <v>151</v>
      </c>
      <c r="C1695" s="3" t="str">
        <f>_xlfn.XLOOKUP(B1695,'[1]daily break down'!$D:$D,'[1]daily break down'!$E:$E,"")</f>
        <v>Douala</v>
      </c>
      <c r="D1695" s="1" t="s">
        <v>21</v>
      </c>
      <c r="E1695" s="1" t="s">
        <v>30</v>
      </c>
      <c r="F1695" s="3" t="s">
        <v>31</v>
      </c>
      <c r="G1695" s="1" t="s">
        <v>32</v>
      </c>
      <c r="H1695" s="34" t="str">
        <f>_xlfn.XLOOKUP(B1695,[2]CALCULATION!$B:$B,[2]CALCULATION!$H:$H,"")</f>
        <v>ZTE</v>
      </c>
      <c r="I1695" s="28">
        <v>0</v>
      </c>
      <c r="J1695" s="28">
        <v>0</v>
      </c>
      <c r="K1695" s="28">
        <v>0</v>
      </c>
      <c r="L1695" s="28">
        <v>10.211349245076804</v>
      </c>
      <c r="M1695" s="28">
        <v>0</v>
      </c>
      <c r="N1695" s="28">
        <v>0</v>
      </c>
      <c r="O1695" s="28">
        <v>0</v>
      </c>
      <c r="P1695" s="28">
        <v>0</v>
      </c>
      <c r="Q1695" s="28">
        <v>0</v>
      </c>
      <c r="R1695" s="28">
        <v>0</v>
      </c>
      <c r="S1695" s="93">
        <v>0</v>
      </c>
      <c r="T1695" s="93">
        <f>_xlfn.XLOOKUP(B1695,'[3]Nur des jours'!$B:$B,'[3]Nur des jours'!$U:$U,"")</f>
        <v>0</v>
      </c>
      <c r="U1695" s="93">
        <v>0</v>
      </c>
      <c r="V1695" s="93">
        <v>0</v>
      </c>
      <c r="W1695" s="93">
        <v>0</v>
      </c>
      <c r="X1695" s="93">
        <v>0</v>
      </c>
      <c r="Y1695" s="93">
        <v>0</v>
      </c>
      <c r="Z1695" s="93">
        <v>0</v>
      </c>
      <c r="AA1695" s="93">
        <v>0</v>
      </c>
      <c r="AB1695" s="93">
        <v>0</v>
      </c>
      <c r="AC1695" s="93">
        <f>_xlfn.XLOOKUP(B1695,'[3]Nur des jours'!$B:$B,'[3]Nur des jours'!$N:$N,"")</f>
        <v>0</v>
      </c>
      <c r="AD1695" s="93">
        <v>0</v>
      </c>
      <c r="AE1695" s="93">
        <v>0</v>
      </c>
      <c r="AF1695" s="93">
        <v>0</v>
      </c>
      <c r="AG1695" s="93"/>
      <c r="AH1695" s="93">
        <v>0</v>
      </c>
      <c r="AI1695" s="93">
        <v>0</v>
      </c>
      <c r="AJ1695" s="93">
        <v>0</v>
      </c>
      <c r="AK1695" s="93">
        <v>0</v>
      </c>
      <c r="AL1695" s="93">
        <v>0</v>
      </c>
      <c r="AM1695" s="49" t="s">
        <v>5559</v>
      </c>
      <c r="AN1695" s="49"/>
      <c r="AO1695" s="48" t="str" cm="1">
        <f t="array" ref="AO1695">IFERROR(_xlfn.IFS(
AQ1695="MPR ISSUE","PDH",
AQ1695="BSS Hardware Issue","BSS",
AQ1695="Sites strategiques, MLL, Pylone, etc.","ENVTECH",
AQ1695="AKTIVCO DEFAUT GE &amp; POWER Cabinet","AKTIVCO",
AQ1695="AKTIVCO Coupure ENEO &amp; Baisse de tension","AKTIVCO GRID ONLY",
AQ1695="Coupure ENEO &amp; Baisse de tension","IHS GRID ONLY",
AQ1695="Defaut GE &amp; POWER Cabinet","IHS",
AQ1695="Sharing","Partners",
AQ1695="Sites strategiques &amp; DataCenter","SST &amp; DC",
AQ1695="Exclu","Exclu",
AQ1695="SAT","SAT",
AQ1695="SPARE-ISSUE","SPARE-ISSUE",
AQ1695="Fiber CAmtel","TRANS_FO_CAMTEL",
AQ1695="Fiber AOF","Fiber AOF",
AQ1695="Projet OCM (HUAWEI)","TRAVAUX-HUAWEI",
AQ1695="Projet OCM (NOKIA)","TRAVAUX-NOKIA",
AQ1695="ACCESS-ISSUE","ACCESS-ISSUE",
AQ1695="Projet OCM (ZTE, NOKIA, autres projets)","TRAVAUX OCM",
AQ1695="No root CAuse","No root cause",
AQ1695="ODU HS","PDH",
AQ1695="IP &amp; VLAN","PDH",
AQ1695="Warehouse HUAWEI","SPARE-ISSUE",
AQ1695="SPARE-HS","SPARE-ISSUE",
AQ1695="Power Telco","BSS",AQ1695="no impacts","no impacts"
),"")</f>
        <v>No root cause</v>
      </c>
      <c r="AP1695" s="48" t="str" cm="1">
        <f t="array" ref="AP1695">IFERROR(_xlfn.IFS(
AQ1695="MPR ISSUE","TX ISSUE",
AQ1695="BSS Hardware Issue","RAN ISSUE",
AQ1695="Sites strategiques, MLL, Pylone, etc.","ENVTECH",
AQ1695="AKTIVCO DEFAUT GE &amp; POWER Cabinet","POWER ISSUE",
AQ1695="AKTIVCO Coupure ENEO &amp; Baisse de tension","POWER ISSUE",
AQ1695="Coupure ENEO &amp; Baisse de tension","POWER ISSUE",
AQ1695="Defaut GE &amp; POWER Cabinet","POWER ISSUE",
AQ1695="Sharing","POWER ISSUE",
AQ1695="Sites strategiques &amp; DataCenter","POWER ISSUE",
AQ1695="Exclu","Exclu",
AQ1695="SAT","TX ISSUE",
AQ1695="SPARE-ISSUE","SPARE-ISSUE",
AQ1695="Fiber CAmtel","TX ISSUE",
AQ1695="Fiber AOF","TX ISSUE",
AQ1695="Projet OCM (HUAWEI)","TRAVAUX-HUAWEI",
AQ1695="Projet OCM (NOKIA)","TRAVAUX -NOKIA",
AQ1695="ACCESS-ISSUE","ACCESS-ISSUE",
AQ1695="Projet OCM (ZTE, NOKIA, autres projets)","TRAVAUX OCM",
AQ1695="No root CAuse","No root cause",
AQ1695="ODU HS","TX ISSUE",
AQ1695="IP &amp; VLAN","TX ISSUE",
AQ1695="Warehouse HUAWEI","SPARE-ISSUE",
AQ1695="SPARE-HS","SPARE-ISSUE",
AQ1695="Power Telco","RAN ISSUE",AQ1695="no impacts","no impacts"
),"")</f>
        <v>No root cause</v>
      </c>
      <c r="AQ1695" s="67" t="s">
        <v>5344</v>
      </c>
      <c r="AR1695" s="48" t="str" cm="1">
        <f t="array" ref="AR1695">IFERROR(_xlfn.IFS(
AQ1695="MPR ISSUE","ACTIVE",
AQ1695="BSS Hardware Issue","ACTIVE",
AQ1695="Sites strategiques, MLL, Pylone, etc.","PASSIVE",
AQ1695="AKTIVCO DEFAUT GE &amp; POWER Cabinet","PASSIVE",
AQ1695="AKTIVCO Coupure ENEO &amp; Baisse de tension","PASSIVE",
AQ1695="Coupure ENEO &amp; Baisse de tension","PASSIVE",
AQ1695="Defaut GE &amp; POWER Cabinet","PASSIVE",
AQ1695="Sharing","PASSIVE",
AQ1695="Sites strategiques &amp; DataCenter","PASSIVE",
AQ1695="Exclu","Exclu",
AQ1695="SAT","ACTIVE",
AQ1695="SPARE-ISSUE","SPARE-ISSUE",
AQ1695="Fiber CAmtel","ACTIVE",
AQ1695="Fiber AOF","ACTIVE",
AQ1695="Projet OCM (HUAWEI)","PLANNED WORKS",
AQ1695="Projet OCM (NOKIA)","PLANNED WORKS",
AQ1695="ACCESS-ISSUE","ACCESS-ISSUE",
AQ1695="Projet OCM (ZTE, NOKIA, autres projets)","PLANNED WORKS",
AQ1695="No root CAuse","No root cause",
AQ1695="ODU HS","ACTIVE",
AQ1695="IP &amp; VLAN","ACTIVE",
AQ1695="Warehouse HUAWEI","SPARE-ISSUE",
AQ1695="SPARE-HS","SPARE-ISSUE",
AQ1695="Power Telco","ACTIVE", AQ1695="no impacts","no impacts"
),"")</f>
        <v>No root cause</v>
      </c>
      <c r="AS1695" s="92" t="s">
        <v>5537</v>
      </c>
      <c r="AT1695" s="98" t="s">
        <v>151</v>
      </c>
      <c r="AV1695" s="17" t="s">
        <v>5537</v>
      </c>
      <c r="AW1695" s="7" t="s">
        <v>5537</v>
      </c>
      <c r="AX1695" s="6" t="s">
        <v>5537</v>
      </c>
      <c r="AY1695" s="7"/>
      <c r="AZ1695" s="3" t="s">
        <v>5537</v>
      </c>
      <c r="BA1695" s="18" t="s">
        <v>5537</v>
      </c>
      <c r="BB1695" s="18" t="s">
        <v>5537</v>
      </c>
      <c r="BC1695" s="18" t="s">
        <v>5537</v>
      </c>
      <c r="BD1695" s="18" t="s">
        <v>5537</v>
      </c>
      <c r="BE1695" s="18" t="s">
        <v>5537</v>
      </c>
      <c r="BF1695" s="18" t="s">
        <v>5537</v>
      </c>
      <c r="BG1695" s="18" t="s">
        <v>5537</v>
      </c>
      <c r="BH1695" s="18" t="s">
        <v>5537</v>
      </c>
      <c r="BI1695" s="18" t="s">
        <v>5537</v>
      </c>
      <c r="BJ1695" s="18" t="s">
        <v>5537</v>
      </c>
      <c r="BK1695" s="18" t="s">
        <v>5537</v>
      </c>
      <c r="BL1695" s="9" t="s">
        <v>5537</v>
      </c>
      <c r="BM1695" s="14" t="s">
        <v>5537</v>
      </c>
      <c r="BN1695" s="14" t="s">
        <v>5537</v>
      </c>
      <c r="BO1695" s="14" t="str">
        <f>_xlfn.XLOOKUP(B1695,'[4]cell downs 18042026 17h'!$B:$B,'[4]cell downs 18042026 17h'!$B:$B,"")</f>
        <v/>
      </c>
      <c r="BP1695" s="14" t="str">
        <f>_xlfn.XLOOKUP(B1695,'[5]Cells Huawei 19042026 15h'!$B:$B,'[5]Cells Huawei 19042026 15h'!$B:$B,"")</f>
        <v/>
      </c>
      <c r="BQ1695" s="9" t="str">
        <f>_xlfn.XLOOKUP(B1695,'[6]cells down 19042026 9H40'!$B:$B,'[6]cells down 19042026 9H40'!$B:$B,"")</f>
        <v/>
      </c>
      <c r="BR1695" s="9" t="s">
        <v>5537</v>
      </c>
      <c r="BS1695" s="9" t="s">
        <v>594</v>
      </c>
      <c r="BT1695" s="108"/>
    </row>
    <row r="1696" spans="1:72" s="9" customFormat="1" x14ac:dyDescent="0.35">
      <c r="A1696" s="1" t="s">
        <v>4707</v>
      </c>
      <c r="B1696" s="8" t="s">
        <v>4708</v>
      </c>
      <c r="C1696" s="3" t="str">
        <f>_xlfn.XLOOKUP(B1696,'[1]daily break down'!$D:$D,'[1]daily break down'!$E:$E,"")</f>
        <v>OUEST</v>
      </c>
      <c r="D1696" s="1" t="s">
        <v>11</v>
      </c>
      <c r="E1696" s="1" t="s">
        <v>12</v>
      </c>
      <c r="F1696" s="3" t="s">
        <v>102</v>
      </c>
      <c r="G1696" s="1" t="s">
        <v>1365</v>
      </c>
      <c r="H1696" s="32" t="str">
        <f>_xlfn.XLOOKUP(B1696,[2]CALCULATION!$B:$B,[2]CALCULATION!$H:$H,"")</f>
        <v>Huawei</v>
      </c>
      <c r="I1696" s="28">
        <v>0</v>
      </c>
      <c r="J1696" s="28">
        <v>0</v>
      </c>
      <c r="K1696" s="28">
        <v>0</v>
      </c>
      <c r="L1696" s="28">
        <v>4.9775028322104369</v>
      </c>
      <c r="M1696" s="28">
        <v>0</v>
      </c>
      <c r="N1696" s="28">
        <v>0</v>
      </c>
      <c r="O1696" s="28">
        <v>0</v>
      </c>
      <c r="P1696" s="28">
        <v>0</v>
      </c>
      <c r="Q1696" s="28">
        <v>0</v>
      </c>
      <c r="R1696" s="28">
        <v>0</v>
      </c>
      <c r="S1696" s="93">
        <v>0</v>
      </c>
      <c r="T1696" s="93">
        <f>_xlfn.XLOOKUP(B1696,'[3]Nur des jours'!$B:$B,'[3]Nur des jours'!$U:$U,"")</f>
        <v>0</v>
      </c>
      <c r="U1696" s="93">
        <v>0</v>
      </c>
      <c r="V1696" s="93">
        <v>0</v>
      </c>
      <c r="W1696" s="93">
        <v>0</v>
      </c>
      <c r="X1696" s="93">
        <v>0</v>
      </c>
      <c r="Y1696" s="93">
        <v>0</v>
      </c>
      <c r="Z1696" s="93">
        <v>0</v>
      </c>
      <c r="AA1696" s="93">
        <v>0</v>
      </c>
      <c r="AB1696" s="93">
        <v>0</v>
      </c>
      <c r="AC1696" s="93">
        <f>_xlfn.XLOOKUP(B1696,'[3]Nur des jours'!$B:$B,'[3]Nur des jours'!$N:$N,"")</f>
        <v>0</v>
      </c>
      <c r="AD1696" s="93">
        <v>0</v>
      </c>
      <c r="AE1696" s="93">
        <v>0</v>
      </c>
      <c r="AF1696" s="93">
        <v>0</v>
      </c>
      <c r="AG1696" s="93"/>
      <c r="AH1696" s="93">
        <v>0</v>
      </c>
      <c r="AI1696" s="93">
        <v>0</v>
      </c>
      <c r="AJ1696" s="93">
        <v>0</v>
      </c>
      <c r="AK1696" s="93">
        <v>0</v>
      </c>
      <c r="AL1696" s="93">
        <v>0</v>
      </c>
      <c r="AM1696" s="49" t="s">
        <v>5559</v>
      </c>
      <c r="AN1696" s="49"/>
      <c r="AO1696" s="48" t="str" cm="1">
        <f t="array" ref="AO1696">IFERROR(_xlfn.IFS(
AQ1696="MPR ISSUE","PDH",
AQ1696="BSS Hardware Issue","BSS",
AQ1696="Sites strategiques, MLL, Pylone, etc.","ENVTECH",
AQ1696="AKTIVCO DEFAUT GE &amp; POWER Cabinet","AKTIVCO",
AQ1696="AKTIVCO Coupure ENEO &amp; Baisse de tension","AKTIVCO GRID ONLY",
AQ1696="Coupure ENEO &amp; Baisse de tension","IHS GRID ONLY",
AQ1696="Defaut GE &amp; POWER Cabinet","IHS",
AQ1696="Sharing","Partners",
AQ1696="Sites strategiques &amp; DataCenter","SST &amp; DC",
AQ1696="Exclu","Exclu",
AQ1696="SAT","SAT",
AQ1696="SPARE-ISSUE","SPARE-ISSUE",
AQ1696="Fiber CAmtel","TRANS_FO_CAMTEL",
AQ1696="Fiber AOF","Fiber AOF",
AQ1696="Projet OCM (HUAWEI)","TRAVAUX-HUAWEI",
AQ1696="Projet OCM (NOKIA)","TRAVAUX-NOKIA",
AQ1696="ACCESS-ISSUE","ACCESS-ISSUE",
AQ1696="Projet OCM (ZTE, NOKIA, autres projets)","TRAVAUX OCM",
AQ1696="No root CAuse","No root cause",
AQ1696="ODU HS","PDH",
AQ1696="IP &amp; VLAN","PDH",
AQ1696="Warehouse HUAWEI","SPARE-ISSUE",
AQ1696="SPARE-HS","SPARE-ISSUE",
AQ1696="Power Telco","BSS",AQ1696="no impacts","no impacts"
),"")</f>
        <v>No root cause</v>
      </c>
      <c r="AP1696" s="48" t="str" cm="1">
        <f t="array" ref="AP1696">IFERROR(_xlfn.IFS(
AQ1696="MPR ISSUE","TX ISSUE",
AQ1696="BSS Hardware Issue","RAN ISSUE",
AQ1696="Sites strategiques, MLL, Pylone, etc.","ENVTECH",
AQ1696="AKTIVCO DEFAUT GE &amp; POWER Cabinet","POWER ISSUE",
AQ1696="AKTIVCO Coupure ENEO &amp; Baisse de tension","POWER ISSUE",
AQ1696="Coupure ENEO &amp; Baisse de tension","POWER ISSUE",
AQ1696="Defaut GE &amp; POWER Cabinet","POWER ISSUE",
AQ1696="Sharing","POWER ISSUE",
AQ1696="Sites strategiques &amp; DataCenter","POWER ISSUE",
AQ1696="Exclu","Exclu",
AQ1696="SAT","TX ISSUE",
AQ1696="SPARE-ISSUE","SPARE-ISSUE",
AQ1696="Fiber CAmtel","TX ISSUE",
AQ1696="Fiber AOF","TX ISSUE",
AQ1696="Projet OCM (HUAWEI)","TRAVAUX-HUAWEI",
AQ1696="Projet OCM (NOKIA)","TRAVAUX -NOKIA",
AQ1696="ACCESS-ISSUE","ACCESS-ISSUE",
AQ1696="Projet OCM (ZTE, NOKIA, autres projets)","TRAVAUX OCM",
AQ1696="No root CAuse","No root cause",
AQ1696="ODU HS","TX ISSUE",
AQ1696="IP &amp; VLAN","TX ISSUE",
AQ1696="Warehouse HUAWEI","SPARE-ISSUE",
AQ1696="SPARE-HS","SPARE-ISSUE",
AQ1696="Power Telco","RAN ISSUE",AQ1696="no impacts","no impacts"
),"")</f>
        <v>No root cause</v>
      </c>
      <c r="AQ1696" s="126" t="s">
        <v>5344</v>
      </c>
      <c r="AR1696" s="48" t="str" cm="1">
        <f t="array" ref="AR1696">IFERROR(_xlfn.IFS(
AQ1696="MPR ISSUE","ACTIVE",
AQ1696="BSS Hardware Issue","ACTIVE",
AQ1696="Sites strategiques, MLL, Pylone, etc.","PASSIVE",
AQ1696="AKTIVCO DEFAUT GE &amp; POWER Cabinet","PASSIVE",
AQ1696="AKTIVCO Coupure ENEO &amp; Baisse de tension","PASSIVE",
AQ1696="Coupure ENEO &amp; Baisse de tension","PASSIVE",
AQ1696="Defaut GE &amp; POWER Cabinet","PASSIVE",
AQ1696="Sharing","PASSIVE",
AQ1696="Sites strategiques &amp; DataCenter","PASSIVE",
AQ1696="Exclu","Exclu",
AQ1696="SAT","ACTIVE",
AQ1696="SPARE-ISSUE","SPARE-ISSUE",
AQ1696="Fiber CAmtel","ACTIVE",
AQ1696="Fiber AOF","ACTIVE",
AQ1696="Projet OCM (HUAWEI)","PLANNED WORKS",
AQ1696="Projet OCM (NOKIA)","PLANNED WORKS",
AQ1696="ACCESS-ISSUE","ACCESS-ISSUE",
AQ1696="Projet OCM (ZTE, NOKIA, autres projets)","PLANNED WORKS",
AQ1696="No root CAuse","No root cause",
AQ1696="ODU HS","ACTIVE",
AQ1696="IP &amp; VLAN","ACTIVE",
AQ1696="Warehouse HUAWEI","SPARE-ISSUE",
AQ1696="SPARE-HS","SPARE-ISSUE",
AQ1696="Power Telco","ACTIVE", AQ1696="no impacts","no impacts"
),"")</f>
        <v>No root cause</v>
      </c>
      <c r="AS1696" s="92" t="s">
        <v>5537</v>
      </c>
      <c r="AT1696" s="98" t="s">
        <v>4708</v>
      </c>
      <c r="AV1696" s="17" t="s">
        <v>5537</v>
      </c>
      <c r="AW1696" s="7" t="s">
        <v>5537</v>
      </c>
      <c r="AX1696" s="6" t="s">
        <v>5537</v>
      </c>
      <c r="AY1696" s="7"/>
      <c r="AZ1696" s="3" t="s">
        <v>5537</v>
      </c>
      <c r="BA1696" s="18" t="s">
        <v>5537</v>
      </c>
      <c r="BB1696" s="18" t="s">
        <v>5537</v>
      </c>
      <c r="BC1696" s="18" t="s">
        <v>5537</v>
      </c>
      <c r="BD1696" s="18" t="s">
        <v>5537</v>
      </c>
      <c r="BE1696" s="18" t="s">
        <v>5537</v>
      </c>
      <c r="BF1696" s="18" t="s">
        <v>5537</v>
      </c>
      <c r="BG1696" s="18" t="s">
        <v>5537</v>
      </c>
      <c r="BH1696" s="18" t="s">
        <v>5537</v>
      </c>
      <c r="BI1696" s="18" t="s">
        <v>5537</v>
      </c>
      <c r="BJ1696" s="18" t="s">
        <v>5537</v>
      </c>
      <c r="BK1696" s="18" t="s">
        <v>5537</v>
      </c>
      <c r="BL1696" s="9" t="s">
        <v>5537</v>
      </c>
      <c r="BM1696" s="14" t="s">
        <v>5537</v>
      </c>
      <c r="BN1696" s="14" t="s">
        <v>5537</v>
      </c>
      <c r="BO1696" s="14" t="str">
        <f>_xlfn.XLOOKUP(B1696,'[4]cell downs 18042026 17h'!$B:$B,'[4]cell downs 18042026 17h'!$B:$B,"")</f>
        <v/>
      </c>
      <c r="BP1696" s="14" t="str">
        <f>_xlfn.XLOOKUP(B1696,'[5]Cells Huawei 19042026 15h'!$B:$B,'[5]Cells Huawei 19042026 15h'!$B:$B,"")</f>
        <v/>
      </c>
      <c r="BQ1696" s="9" t="str">
        <f>_xlfn.XLOOKUP(B1696,'[6]cells down 19042026 9H40'!$B:$B,'[6]cells down 19042026 9H40'!$B:$B,"")</f>
        <v/>
      </c>
      <c r="BR1696" s="9" t="s">
        <v>4708</v>
      </c>
      <c r="BS1696" s="9" t="s">
        <v>302</v>
      </c>
      <c r="BT1696" s="108"/>
    </row>
    <row r="1697" spans="1:72" s="9" customFormat="1" x14ac:dyDescent="0.35">
      <c r="A1697" s="1" t="s">
        <v>2197</v>
      </c>
      <c r="B1697" s="8" t="s">
        <v>2198</v>
      </c>
      <c r="C1697" s="3" t="str">
        <f>_xlfn.XLOOKUP(B1697,'[1]daily break down'!$D:$D,'[1]daily break down'!$E:$E,"")</f>
        <v>OUEST</v>
      </c>
      <c r="D1697" s="1" t="s">
        <v>11</v>
      </c>
      <c r="E1697" s="1" t="s">
        <v>12</v>
      </c>
      <c r="F1697" s="3" t="s">
        <v>102</v>
      </c>
      <c r="G1697" s="1" t="s">
        <v>103</v>
      </c>
      <c r="H1697" s="32" t="str">
        <f>_xlfn.XLOOKUP(B1697,[2]CALCULATION!$B:$B,[2]CALCULATION!$H:$H,"")</f>
        <v>Huawei</v>
      </c>
      <c r="I1697" s="28">
        <v>0</v>
      </c>
      <c r="J1697" s="28">
        <v>0</v>
      </c>
      <c r="K1697" s="28">
        <v>0</v>
      </c>
      <c r="L1697" s="28">
        <v>4.6290054018885218</v>
      </c>
      <c r="M1697" s="28">
        <v>0</v>
      </c>
      <c r="N1697" s="28">
        <v>0</v>
      </c>
      <c r="O1697" s="28">
        <v>0</v>
      </c>
      <c r="P1697" s="28">
        <v>0</v>
      </c>
      <c r="Q1697" s="28">
        <v>0</v>
      </c>
      <c r="R1697" s="28">
        <v>0</v>
      </c>
      <c r="S1697" s="93">
        <v>0</v>
      </c>
      <c r="T1697" s="93">
        <f>_xlfn.XLOOKUP(B1697,'[3]Nur des jours'!$B:$B,'[3]Nur des jours'!$U:$U,"")</f>
        <v>0</v>
      </c>
      <c r="U1697" s="93">
        <v>0</v>
      </c>
      <c r="V1697" s="93">
        <v>0</v>
      </c>
      <c r="W1697" s="93">
        <v>0</v>
      </c>
      <c r="X1697" s="93">
        <v>0</v>
      </c>
      <c r="Y1697" s="93">
        <v>0</v>
      </c>
      <c r="Z1697" s="93">
        <v>0</v>
      </c>
      <c r="AA1697" s="93">
        <v>0</v>
      </c>
      <c r="AB1697" s="93">
        <v>0</v>
      </c>
      <c r="AC1697" s="93">
        <f>_xlfn.XLOOKUP(B1697,'[3]Nur des jours'!$B:$B,'[3]Nur des jours'!$N:$N,"")</f>
        <v>0</v>
      </c>
      <c r="AD1697" s="93">
        <v>0</v>
      </c>
      <c r="AE1697" s="93">
        <v>0</v>
      </c>
      <c r="AF1697" s="93">
        <v>0</v>
      </c>
      <c r="AG1697" s="93"/>
      <c r="AH1697" s="93">
        <v>0</v>
      </c>
      <c r="AI1697" s="93">
        <v>0</v>
      </c>
      <c r="AJ1697" s="93">
        <v>0</v>
      </c>
      <c r="AK1697" s="93">
        <v>0</v>
      </c>
      <c r="AL1697" s="93">
        <v>0</v>
      </c>
      <c r="AM1697" s="49" t="s">
        <v>5559</v>
      </c>
      <c r="AN1697" s="49"/>
      <c r="AO1697" s="48" t="str" cm="1">
        <f t="array" ref="AO1697">IFERROR(_xlfn.IFS(
AQ1697="MPR ISSUE","PDH",
AQ1697="BSS Hardware Issue","BSS",
AQ1697="Sites strategiques, MLL, Pylone, etc.","ENVTECH",
AQ1697="AKTIVCO DEFAUT GE &amp; POWER Cabinet","AKTIVCO",
AQ1697="AKTIVCO Coupure ENEO &amp; Baisse de tension","AKTIVCO GRID ONLY",
AQ1697="Coupure ENEO &amp; Baisse de tension","IHS GRID ONLY",
AQ1697="Defaut GE &amp; POWER Cabinet","IHS",
AQ1697="Sharing","Partners",
AQ1697="Sites strategiques &amp; DataCenter","SST &amp; DC",
AQ1697="Exclu","Exclu",
AQ1697="SAT","SAT",
AQ1697="SPARE-ISSUE","SPARE-ISSUE",
AQ1697="Fiber CAmtel","TRANS_FO_CAMTEL",
AQ1697="Fiber AOF","Fiber AOF",
AQ1697="Projet OCM (HUAWEI)","TRAVAUX-HUAWEI",
AQ1697="Projet OCM (NOKIA)","TRAVAUX-NOKIA",
AQ1697="ACCESS-ISSUE","ACCESS-ISSUE",
AQ1697="Projet OCM (ZTE, NOKIA, autres projets)","TRAVAUX OCM",
AQ1697="No root CAuse","No root cause",
AQ1697="ODU HS","PDH",
AQ1697="IP &amp; VLAN","PDH",
AQ1697="Warehouse HUAWEI","SPARE-ISSUE",
AQ1697="SPARE-HS","SPARE-ISSUE",
AQ1697="Power Telco","BSS",AQ1697="no impacts","no impacts"
),"")</f>
        <v>No root cause</v>
      </c>
      <c r="AP1697" s="48" t="str" cm="1">
        <f t="array" ref="AP1697">IFERROR(_xlfn.IFS(
AQ1697="MPR ISSUE","TX ISSUE",
AQ1697="BSS Hardware Issue","RAN ISSUE",
AQ1697="Sites strategiques, MLL, Pylone, etc.","ENVTECH",
AQ1697="AKTIVCO DEFAUT GE &amp; POWER Cabinet","POWER ISSUE",
AQ1697="AKTIVCO Coupure ENEO &amp; Baisse de tension","POWER ISSUE",
AQ1697="Coupure ENEO &amp; Baisse de tension","POWER ISSUE",
AQ1697="Defaut GE &amp; POWER Cabinet","POWER ISSUE",
AQ1697="Sharing","POWER ISSUE",
AQ1697="Sites strategiques &amp; DataCenter","POWER ISSUE",
AQ1697="Exclu","Exclu",
AQ1697="SAT","TX ISSUE",
AQ1697="SPARE-ISSUE","SPARE-ISSUE",
AQ1697="Fiber CAmtel","TX ISSUE",
AQ1697="Fiber AOF","TX ISSUE",
AQ1697="Projet OCM (HUAWEI)","TRAVAUX-HUAWEI",
AQ1697="Projet OCM (NOKIA)","TRAVAUX -NOKIA",
AQ1697="ACCESS-ISSUE","ACCESS-ISSUE",
AQ1697="Projet OCM (ZTE, NOKIA, autres projets)","TRAVAUX OCM",
AQ1697="No root CAuse","No root cause",
AQ1697="ODU HS","TX ISSUE",
AQ1697="IP &amp; VLAN","TX ISSUE",
AQ1697="Warehouse HUAWEI","SPARE-ISSUE",
AQ1697="SPARE-HS","SPARE-ISSUE",
AQ1697="Power Telco","RAN ISSUE",AQ1697="no impacts","no impacts"
),"")</f>
        <v>No root cause</v>
      </c>
      <c r="AQ1697" s="126" t="s">
        <v>5344</v>
      </c>
      <c r="AR1697" s="48" t="str" cm="1">
        <f t="array" ref="AR1697">IFERROR(_xlfn.IFS(
AQ1697="MPR ISSUE","ACTIVE",
AQ1697="BSS Hardware Issue","ACTIVE",
AQ1697="Sites strategiques, MLL, Pylone, etc.","PASSIVE",
AQ1697="AKTIVCO DEFAUT GE &amp; POWER Cabinet","PASSIVE",
AQ1697="AKTIVCO Coupure ENEO &amp; Baisse de tension","PASSIVE",
AQ1697="Coupure ENEO &amp; Baisse de tension","PASSIVE",
AQ1697="Defaut GE &amp; POWER Cabinet","PASSIVE",
AQ1697="Sharing","PASSIVE",
AQ1697="Sites strategiques &amp; DataCenter","PASSIVE",
AQ1697="Exclu","Exclu",
AQ1697="SAT","ACTIVE",
AQ1697="SPARE-ISSUE","SPARE-ISSUE",
AQ1697="Fiber CAmtel","ACTIVE",
AQ1697="Fiber AOF","ACTIVE",
AQ1697="Projet OCM (HUAWEI)","PLANNED WORKS",
AQ1697="Projet OCM (NOKIA)","PLANNED WORKS",
AQ1697="ACCESS-ISSUE","ACCESS-ISSUE",
AQ1697="Projet OCM (ZTE, NOKIA, autres projets)","PLANNED WORKS",
AQ1697="No root CAuse","No root cause",
AQ1697="ODU HS","ACTIVE",
AQ1697="IP &amp; VLAN","ACTIVE",
AQ1697="Warehouse HUAWEI","SPARE-ISSUE",
AQ1697="SPARE-HS","SPARE-ISSUE",
AQ1697="Power Telco","ACTIVE", AQ1697="no impacts","no impacts"
),"")</f>
        <v>No root cause</v>
      </c>
      <c r="AS1697" s="92" t="s">
        <v>5537</v>
      </c>
      <c r="AT1697" s="98" t="s">
        <v>2198</v>
      </c>
      <c r="AV1697" s="17" t="s">
        <v>5537</v>
      </c>
      <c r="AW1697" s="7" t="s">
        <v>5537</v>
      </c>
      <c r="AX1697" s="6" t="s">
        <v>5537</v>
      </c>
      <c r="AY1697" s="7"/>
      <c r="AZ1697" s="3" t="s">
        <v>5537</v>
      </c>
      <c r="BA1697" s="18" t="s">
        <v>5537</v>
      </c>
      <c r="BB1697" s="18" t="s">
        <v>5537</v>
      </c>
      <c r="BC1697" s="18" t="s">
        <v>5537</v>
      </c>
      <c r="BD1697" s="18" t="s">
        <v>5537</v>
      </c>
      <c r="BE1697" s="18" t="s">
        <v>5537</v>
      </c>
      <c r="BF1697" s="18" t="s">
        <v>5537</v>
      </c>
      <c r="BG1697" s="18" t="s">
        <v>5537</v>
      </c>
      <c r="BH1697" s="18" t="s">
        <v>5537</v>
      </c>
      <c r="BI1697" s="18" t="s">
        <v>5537</v>
      </c>
      <c r="BJ1697" s="18" t="s">
        <v>5537</v>
      </c>
      <c r="BK1697" s="18" t="s">
        <v>5537</v>
      </c>
      <c r="BL1697" s="9" t="s">
        <v>5537</v>
      </c>
      <c r="BM1697" s="14" t="s">
        <v>5537</v>
      </c>
      <c r="BN1697" s="14" t="s">
        <v>5537</v>
      </c>
      <c r="BO1697" s="14" t="str">
        <f>_xlfn.XLOOKUP(B1697,'[4]cell downs 18042026 17h'!$B:$B,'[4]cell downs 18042026 17h'!$B:$B,"")</f>
        <v/>
      </c>
      <c r="BP1697" s="14" t="str">
        <f>_xlfn.XLOOKUP(B1697,'[5]Cells Huawei 19042026 15h'!$B:$B,'[5]Cells Huawei 19042026 15h'!$B:$B,"")</f>
        <v/>
      </c>
      <c r="BQ1697" s="9" t="str">
        <f>_xlfn.XLOOKUP(B1697,'[6]cells down 19042026 9H40'!$B:$B,'[6]cells down 19042026 9H40'!$B:$B,"")</f>
        <v/>
      </c>
      <c r="BR1697" s="9" t="s">
        <v>2198</v>
      </c>
      <c r="BS1697" s="9" t="s">
        <v>5537</v>
      </c>
      <c r="BT1697" s="108"/>
    </row>
    <row r="1698" spans="1:72" s="9" customFormat="1" x14ac:dyDescent="0.35">
      <c r="A1698" s="1" t="s">
        <v>3419</v>
      </c>
      <c r="B1698" s="8" t="s">
        <v>3420</v>
      </c>
      <c r="C1698" s="3" t="str">
        <f>_xlfn.XLOOKUP(B1698,'[1]daily break down'!$D:$D,'[1]daily break down'!$E:$E,"")</f>
        <v>Douala</v>
      </c>
      <c r="D1698" s="1" t="s">
        <v>11</v>
      </c>
      <c r="E1698" s="1" t="s">
        <v>12</v>
      </c>
      <c r="F1698" s="3" t="s">
        <v>31</v>
      </c>
      <c r="G1698" s="1" t="s">
        <v>32</v>
      </c>
      <c r="H1698" s="34" t="str">
        <f>_xlfn.XLOOKUP(B1698,[2]CALCULATION!$B:$B,[2]CALCULATION!$H:$H,"")</f>
        <v>ZTE</v>
      </c>
      <c r="I1698" s="28">
        <v>0</v>
      </c>
      <c r="J1698" s="28">
        <v>4.1730337896259782</v>
      </c>
      <c r="K1698" s="28">
        <v>0</v>
      </c>
      <c r="L1698" s="28">
        <v>2.9638868200198045</v>
      </c>
      <c r="M1698" s="28">
        <v>0</v>
      </c>
      <c r="N1698" s="28">
        <v>0</v>
      </c>
      <c r="O1698" s="28">
        <v>0</v>
      </c>
      <c r="P1698" s="28">
        <v>0</v>
      </c>
      <c r="Q1698" s="28">
        <v>0</v>
      </c>
      <c r="R1698" s="28">
        <v>0</v>
      </c>
      <c r="S1698" s="93">
        <v>0</v>
      </c>
      <c r="T1698" s="93">
        <f>_xlfn.XLOOKUP(B1698,'[3]Nur des jours'!$B:$B,'[3]Nur des jours'!$U:$U,"")</f>
        <v>0</v>
      </c>
      <c r="U1698" s="93">
        <v>0</v>
      </c>
      <c r="V1698" s="93">
        <v>0</v>
      </c>
      <c r="W1698" s="93">
        <v>0</v>
      </c>
      <c r="X1698" s="93">
        <v>0</v>
      </c>
      <c r="Y1698" s="93">
        <v>0</v>
      </c>
      <c r="Z1698" s="93">
        <v>1.8905183016438626E-3</v>
      </c>
      <c r="AA1698" s="93">
        <v>0</v>
      </c>
      <c r="AB1698" s="93">
        <v>0</v>
      </c>
      <c r="AC1698" s="93">
        <f>_xlfn.XLOOKUP(B1698,'[3]Nur des jours'!$B:$B,'[3]Nur des jours'!$N:$N,"")</f>
        <v>0</v>
      </c>
      <c r="AD1698" s="93">
        <v>0</v>
      </c>
      <c r="AE1698" s="93">
        <v>0</v>
      </c>
      <c r="AF1698" s="93">
        <v>0</v>
      </c>
      <c r="AG1698" s="93"/>
      <c r="AH1698" s="93">
        <v>0</v>
      </c>
      <c r="AI1698" s="93">
        <v>0</v>
      </c>
      <c r="AJ1698" s="93">
        <v>0</v>
      </c>
      <c r="AK1698" s="93">
        <v>0</v>
      </c>
      <c r="AL1698" s="93">
        <v>0</v>
      </c>
      <c r="AM1698" s="49" t="s">
        <v>5559</v>
      </c>
      <c r="AN1698" s="49"/>
      <c r="AO1698" s="48" t="str" cm="1">
        <f t="array" ref="AO1698">IFERROR(_xlfn.IFS(
AQ1698="MPR ISSUE","PDH",
AQ1698="BSS Hardware Issue","BSS",
AQ1698="Sites strategiques, MLL, Pylone, etc.","ENVTECH",
AQ1698="AKTIVCO DEFAUT GE &amp; POWER Cabinet","AKTIVCO",
AQ1698="AKTIVCO Coupure ENEO &amp; Baisse de tension","AKTIVCO GRID ONLY",
AQ1698="Coupure ENEO &amp; Baisse de tension","IHS GRID ONLY",
AQ1698="Defaut GE &amp; POWER Cabinet","IHS",
AQ1698="Sharing","Partners",
AQ1698="Sites strategiques &amp; DataCenter","SST &amp; DC",
AQ1698="Exclu","Exclu",
AQ1698="SAT","SAT",
AQ1698="SPARE-ISSUE","SPARE-ISSUE",
AQ1698="Fiber CAmtel","TRANS_FO_CAMTEL",
AQ1698="Fiber AOF","Fiber AOF",
AQ1698="Projet OCM (HUAWEI)","TRAVAUX-HUAWEI",
AQ1698="Projet OCM (NOKIA)","TRAVAUX-NOKIA",
AQ1698="ACCESS-ISSUE","ACCESS-ISSUE",
AQ1698="Projet OCM (ZTE, NOKIA, autres projets)","TRAVAUX OCM",
AQ1698="No root CAuse","No root cause",
AQ1698="ODU HS","PDH",
AQ1698="IP &amp; VLAN","PDH",
AQ1698="Warehouse HUAWEI","SPARE-ISSUE",
AQ1698="SPARE-HS","SPARE-ISSUE",
AQ1698="Power Telco","BSS",AQ1698="no impacts","no impacts"
),"")</f>
        <v>No root cause</v>
      </c>
      <c r="AP1698" s="48" t="str" cm="1">
        <f t="array" ref="AP1698">IFERROR(_xlfn.IFS(
AQ1698="MPR ISSUE","TX ISSUE",
AQ1698="BSS Hardware Issue","RAN ISSUE",
AQ1698="Sites strategiques, MLL, Pylone, etc.","ENVTECH",
AQ1698="AKTIVCO DEFAUT GE &amp; POWER Cabinet","POWER ISSUE",
AQ1698="AKTIVCO Coupure ENEO &amp; Baisse de tension","POWER ISSUE",
AQ1698="Coupure ENEO &amp; Baisse de tension","POWER ISSUE",
AQ1698="Defaut GE &amp; POWER Cabinet","POWER ISSUE",
AQ1698="Sharing","POWER ISSUE",
AQ1698="Sites strategiques &amp; DataCenter","POWER ISSUE",
AQ1698="Exclu","Exclu",
AQ1698="SAT","TX ISSUE",
AQ1698="SPARE-ISSUE","SPARE-ISSUE",
AQ1698="Fiber CAmtel","TX ISSUE",
AQ1698="Fiber AOF","TX ISSUE",
AQ1698="Projet OCM (HUAWEI)","TRAVAUX-HUAWEI",
AQ1698="Projet OCM (NOKIA)","TRAVAUX -NOKIA",
AQ1698="ACCESS-ISSUE","ACCESS-ISSUE",
AQ1698="Projet OCM (ZTE, NOKIA, autres projets)","TRAVAUX OCM",
AQ1698="No root CAuse","No root cause",
AQ1698="ODU HS","TX ISSUE",
AQ1698="IP &amp; VLAN","TX ISSUE",
AQ1698="Warehouse HUAWEI","SPARE-ISSUE",
AQ1698="SPARE-HS","SPARE-ISSUE",
AQ1698="Power Telco","RAN ISSUE",AQ1698="no impacts","no impacts"
),"")</f>
        <v>No root cause</v>
      </c>
      <c r="AQ1698" s="126" t="s">
        <v>5344</v>
      </c>
      <c r="AR1698" s="48" t="str" cm="1">
        <f t="array" ref="AR1698">IFERROR(_xlfn.IFS(
AQ1698="MPR ISSUE","ACTIVE",
AQ1698="BSS Hardware Issue","ACTIVE",
AQ1698="Sites strategiques, MLL, Pylone, etc.","PASSIVE",
AQ1698="AKTIVCO DEFAUT GE &amp; POWER Cabinet","PASSIVE",
AQ1698="AKTIVCO Coupure ENEO &amp; Baisse de tension","PASSIVE",
AQ1698="Coupure ENEO &amp; Baisse de tension","PASSIVE",
AQ1698="Defaut GE &amp; POWER Cabinet","PASSIVE",
AQ1698="Sharing","PASSIVE",
AQ1698="Sites strategiques &amp; DataCenter","PASSIVE",
AQ1698="Exclu","Exclu",
AQ1698="SAT","ACTIVE",
AQ1698="SPARE-ISSUE","SPARE-ISSUE",
AQ1698="Fiber CAmtel","ACTIVE",
AQ1698="Fiber AOF","ACTIVE",
AQ1698="Projet OCM (HUAWEI)","PLANNED WORKS",
AQ1698="Projet OCM (NOKIA)","PLANNED WORKS",
AQ1698="ACCESS-ISSUE","ACCESS-ISSUE",
AQ1698="Projet OCM (ZTE, NOKIA, autres projets)","PLANNED WORKS",
AQ1698="No root CAuse","No root cause",
AQ1698="ODU HS","ACTIVE",
AQ1698="IP &amp; VLAN","ACTIVE",
AQ1698="Warehouse HUAWEI","SPARE-ISSUE",
AQ1698="SPARE-HS","SPARE-ISSUE",
AQ1698="Power Telco","ACTIVE", AQ1698="no impacts","no impacts"
),"")</f>
        <v>No root cause</v>
      </c>
      <c r="AS1698" s="92" t="s">
        <v>5537</v>
      </c>
      <c r="AT1698" s="98" t="s">
        <v>3420</v>
      </c>
      <c r="AV1698" s="17" t="s">
        <v>5537</v>
      </c>
      <c r="AW1698" s="7" t="s">
        <v>5537</v>
      </c>
      <c r="AX1698" s="6" t="s">
        <v>5537</v>
      </c>
      <c r="AY1698" s="7"/>
      <c r="AZ1698" s="3" t="s">
        <v>5537</v>
      </c>
      <c r="BA1698" s="18" t="s">
        <v>5537</v>
      </c>
      <c r="BB1698" s="18" t="s">
        <v>5537</v>
      </c>
      <c r="BC1698" s="18" t="s">
        <v>5537</v>
      </c>
      <c r="BD1698" s="18" t="s">
        <v>5537</v>
      </c>
      <c r="BE1698" s="18" t="s">
        <v>5537</v>
      </c>
      <c r="BF1698" s="18" t="s">
        <v>5537</v>
      </c>
      <c r="BG1698" s="18" t="s">
        <v>5537</v>
      </c>
      <c r="BH1698" s="18" t="s">
        <v>5537</v>
      </c>
      <c r="BI1698" s="18" t="s">
        <v>5537</v>
      </c>
      <c r="BJ1698" s="18" t="s">
        <v>5537</v>
      </c>
      <c r="BK1698" s="18" t="s">
        <v>5537</v>
      </c>
      <c r="BL1698" s="9" t="s">
        <v>5537</v>
      </c>
      <c r="BM1698" s="14" t="s">
        <v>5537</v>
      </c>
      <c r="BN1698" s="14" t="s">
        <v>5537</v>
      </c>
      <c r="BO1698" s="14" t="str">
        <f>_xlfn.XLOOKUP(B1698,'[4]cell downs 18042026 17h'!$B:$B,'[4]cell downs 18042026 17h'!$B:$B,"")</f>
        <v/>
      </c>
      <c r="BP1698" s="14" t="str">
        <f>_xlfn.XLOOKUP(B1698,'[5]Cells Huawei 19042026 15h'!$B:$B,'[5]Cells Huawei 19042026 15h'!$B:$B,"")</f>
        <v/>
      </c>
      <c r="BQ1698" s="9" t="str">
        <f>_xlfn.XLOOKUP(B1698,'[6]cells down 19042026 9H40'!$B:$B,'[6]cells down 19042026 9H40'!$B:$B,"")</f>
        <v/>
      </c>
      <c r="BR1698" s="9" t="s">
        <v>3420</v>
      </c>
      <c r="BS1698" s="9" t="s">
        <v>12</v>
      </c>
      <c r="BT1698" s="108"/>
    </row>
    <row r="1699" spans="1:72" s="9" customFormat="1" x14ac:dyDescent="0.35">
      <c r="A1699" s="1" t="s">
        <v>382</v>
      </c>
      <c r="B1699" s="8" t="s">
        <v>383</v>
      </c>
      <c r="C1699" s="3" t="str">
        <f>_xlfn.XLOOKUP(B1699,'[1]daily break down'!$D:$D,'[1]daily break down'!$E:$E,"")</f>
        <v>Douala</v>
      </c>
      <c r="D1699" s="1" t="s">
        <v>21</v>
      </c>
      <c r="E1699" s="1" t="s">
        <v>30</v>
      </c>
      <c r="F1699" s="3" t="s">
        <v>31</v>
      </c>
      <c r="G1699" s="1" t="s">
        <v>32</v>
      </c>
      <c r="H1699" s="34" t="str">
        <f>_xlfn.XLOOKUP(B1699,[2]CALCULATION!$B:$B,[2]CALCULATION!$H:$H,"")</f>
        <v>ZTE</v>
      </c>
      <c r="I1699" s="28">
        <v>0</v>
      </c>
      <c r="J1699" s="28">
        <v>0</v>
      </c>
      <c r="K1699" s="28">
        <v>0</v>
      </c>
      <c r="L1699" s="28">
        <v>2.1085521340741318</v>
      </c>
      <c r="M1699" s="28">
        <v>0</v>
      </c>
      <c r="N1699" s="28">
        <v>0</v>
      </c>
      <c r="O1699" s="28">
        <v>0</v>
      </c>
      <c r="P1699" s="28">
        <v>0</v>
      </c>
      <c r="Q1699" s="28">
        <v>0</v>
      </c>
      <c r="R1699" s="28">
        <v>0</v>
      </c>
      <c r="S1699" s="93">
        <v>0</v>
      </c>
      <c r="T1699" s="93">
        <f>_xlfn.XLOOKUP(B1699,'[3]Nur des jours'!$B:$B,'[3]Nur des jours'!$U:$U,"")</f>
        <v>0</v>
      </c>
      <c r="U1699" s="93">
        <v>0</v>
      </c>
      <c r="V1699" s="93">
        <v>0</v>
      </c>
      <c r="W1699" s="93">
        <v>0</v>
      </c>
      <c r="X1699" s="93">
        <v>0</v>
      </c>
      <c r="Y1699" s="93">
        <v>0</v>
      </c>
      <c r="Z1699" s="93">
        <v>0</v>
      </c>
      <c r="AA1699" s="93">
        <v>0</v>
      </c>
      <c r="AB1699" s="93">
        <v>0</v>
      </c>
      <c r="AC1699" s="93">
        <f>_xlfn.XLOOKUP(B1699,'[3]Nur des jours'!$B:$B,'[3]Nur des jours'!$N:$N,"")</f>
        <v>0</v>
      </c>
      <c r="AD1699" s="93">
        <v>0</v>
      </c>
      <c r="AE1699" s="93">
        <v>0</v>
      </c>
      <c r="AF1699" s="93">
        <v>0</v>
      </c>
      <c r="AG1699" s="93"/>
      <c r="AH1699" s="93">
        <v>0</v>
      </c>
      <c r="AI1699" s="93">
        <v>0</v>
      </c>
      <c r="AJ1699" s="93">
        <v>0</v>
      </c>
      <c r="AK1699" s="93">
        <v>0</v>
      </c>
      <c r="AL1699" s="93">
        <v>0</v>
      </c>
      <c r="AM1699" s="49" t="s">
        <v>5559</v>
      </c>
      <c r="AN1699" s="49"/>
      <c r="AO1699" s="48" t="str" cm="1">
        <f t="array" ref="AO1699">IFERROR(_xlfn.IFS(
AQ1699="MPR ISSUE","PDH",
AQ1699="BSS Hardware Issue","BSS",
AQ1699="Sites strategiques, MLL, Pylone, etc.","ENVTECH",
AQ1699="AKTIVCO DEFAUT GE &amp; POWER Cabinet","AKTIVCO",
AQ1699="AKTIVCO Coupure ENEO &amp; Baisse de tension","AKTIVCO GRID ONLY",
AQ1699="Coupure ENEO &amp; Baisse de tension","IHS GRID ONLY",
AQ1699="Defaut GE &amp; POWER Cabinet","IHS",
AQ1699="Sharing","Partners",
AQ1699="Sites strategiques &amp; DataCenter","SST &amp; DC",
AQ1699="Exclu","Exclu",
AQ1699="SAT","SAT",
AQ1699="SPARE-ISSUE","SPARE-ISSUE",
AQ1699="Fiber CAmtel","TRANS_FO_CAMTEL",
AQ1699="Fiber AOF","Fiber AOF",
AQ1699="Projet OCM (HUAWEI)","TRAVAUX-HUAWEI",
AQ1699="Projet OCM (NOKIA)","TRAVAUX-NOKIA",
AQ1699="ACCESS-ISSUE","ACCESS-ISSUE",
AQ1699="Projet OCM (ZTE, NOKIA, autres projets)","TRAVAUX OCM",
AQ1699="No root CAuse","No root cause",
AQ1699="ODU HS","PDH",
AQ1699="IP &amp; VLAN","PDH",
AQ1699="Warehouse HUAWEI","SPARE-ISSUE",
AQ1699="SPARE-HS","SPARE-ISSUE",
AQ1699="Power Telco","BSS",AQ1699="no impacts","no impacts"
),"")</f>
        <v>No root cause</v>
      </c>
      <c r="AP1699" s="48" t="str" cm="1">
        <f t="array" ref="AP1699">IFERROR(_xlfn.IFS(
AQ1699="MPR ISSUE","TX ISSUE",
AQ1699="BSS Hardware Issue","RAN ISSUE",
AQ1699="Sites strategiques, MLL, Pylone, etc.","ENVTECH",
AQ1699="AKTIVCO DEFAUT GE &amp; POWER Cabinet","POWER ISSUE",
AQ1699="AKTIVCO Coupure ENEO &amp; Baisse de tension","POWER ISSUE",
AQ1699="Coupure ENEO &amp; Baisse de tension","POWER ISSUE",
AQ1699="Defaut GE &amp; POWER Cabinet","POWER ISSUE",
AQ1699="Sharing","POWER ISSUE",
AQ1699="Sites strategiques &amp; DataCenter","POWER ISSUE",
AQ1699="Exclu","Exclu",
AQ1699="SAT","TX ISSUE",
AQ1699="SPARE-ISSUE","SPARE-ISSUE",
AQ1699="Fiber CAmtel","TX ISSUE",
AQ1699="Fiber AOF","TX ISSUE",
AQ1699="Projet OCM (HUAWEI)","TRAVAUX-HUAWEI",
AQ1699="Projet OCM (NOKIA)","TRAVAUX -NOKIA",
AQ1699="ACCESS-ISSUE","ACCESS-ISSUE",
AQ1699="Projet OCM (ZTE, NOKIA, autres projets)","TRAVAUX OCM",
AQ1699="No root CAuse","No root cause",
AQ1699="ODU HS","TX ISSUE",
AQ1699="IP &amp; VLAN","TX ISSUE",
AQ1699="Warehouse HUAWEI","SPARE-ISSUE",
AQ1699="SPARE-HS","SPARE-ISSUE",
AQ1699="Power Telco","RAN ISSUE",AQ1699="no impacts","no impacts"
),"")</f>
        <v>No root cause</v>
      </c>
      <c r="AQ1699" s="67" t="s">
        <v>5344</v>
      </c>
      <c r="AR1699" s="48" t="str" cm="1">
        <f t="array" ref="AR1699">IFERROR(_xlfn.IFS(
AQ1699="MPR ISSUE","ACTIVE",
AQ1699="BSS Hardware Issue","ACTIVE",
AQ1699="Sites strategiques, MLL, Pylone, etc.","PASSIVE",
AQ1699="AKTIVCO DEFAUT GE &amp; POWER Cabinet","PASSIVE",
AQ1699="AKTIVCO Coupure ENEO &amp; Baisse de tension","PASSIVE",
AQ1699="Coupure ENEO &amp; Baisse de tension","PASSIVE",
AQ1699="Defaut GE &amp; POWER Cabinet","PASSIVE",
AQ1699="Sharing","PASSIVE",
AQ1699="Sites strategiques &amp; DataCenter","PASSIVE",
AQ1699="Exclu","Exclu",
AQ1699="SAT","ACTIVE",
AQ1699="SPARE-ISSUE","SPARE-ISSUE",
AQ1699="Fiber CAmtel","ACTIVE",
AQ1699="Fiber AOF","ACTIVE",
AQ1699="Projet OCM (HUAWEI)","PLANNED WORKS",
AQ1699="Projet OCM (NOKIA)","PLANNED WORKS",
AQ1699="ACCESS-ISSUE","ACCESS-ISSUE",
AQ1699="Projet OCM (ZTE, NOKIA, autres projets)","PLANNED WORKS",
AQ1699="No root CAuse","No root cause",
AQ1699="ODU HS","ACTIVE",
AQ1699="IP &amp; VLAN","ACTIVE",
AQ1699="Warehouse HUAWEI","SPARE-ISSUE",
AQ1699="SPARE-HS","SPARE-ISSUE",
AQ1699="Power Telco","ACTIVE", AQ1699="no impacts","no impacts"
),"")</f>
        <v>No root cause</v>
      </c>
      <c r="AS1699" s="92" t="s">
        <v>5537</v>
      </c>
      <c r="AT1699" s="98" t="s">
        <v>383</v>
      </c>
      <c r="AV1699" s="17" t="s">
        <v>5537</v>
      </c>
      <c r="AW1699" s="7" t="s">
        <v>5537</v>
      </c>
      <c r="AX1699" s="6" t="s">
        <v>5537</v>
      </c>
      <c r="AY1699" s="7"/>
      <c r="AZ1699" s="3" t="s">
        <v>5537</v>
      </c>
      <c r="BA1699" s="18" t="s">
        <v>5537</v>
      </c>
      <c r="BB1699" s="18" t="s">
        <v>5537</v>
      </c>
      <c r="BC1699" s="18" t="s">
        <v>5537</v>
      </c>
      <c r="BD1699" s="18" t="s">
        <v>5537</v>
      </c>
      <c r="BE1699" s="18" t="s">
        <v>5537</v>
      </c>
      <c r="BF1699" s="18" t="s">
        <v>5537</v>
      </c>
      <c r="BG1699" s="18" t="s">
        <v>5537</v>
      </c>
      <c r="BH1699" s="18" t="s">
        <v>5537</v>
      </c>
      <c r="BI1699" s="18" t="s">
        <v>5537</v>
      </c>
      <c r="BJ1699" s="18" t="s">
        <v>5537</v>
      </c>
      <c r="BK1699" s="18" t="s">
        <v>5537</v>
      </c>
      <c r="BL1699" s="9" t="s">
        <v>5537</v>
      </c>
      <c r="BM1699" s="14" t="s">
        <v>5537</v>
      </c>
      <c r="BN1699" s="14" t="s">
        <v>5537</v>
      </c>
      <c r="BO1699" s="14" t="str">
        <f>_xlfn.XLOOKUP(B1699,'[4]cell downs 18042026 17h'!$B:$B,'[4]cell downs 18042026 17h'!$B:$B,"")</f>
        <v/>
      </c>
      <c r="BP1699" s="14" t="str">
        <f>_xlfn.XLOOKUP(B1699,'[5]Cells Huawei 19042026 15h'!$B:$B,'[5]Cells Huawei 19042026 15h'!$B:$B,"")</f>
        <v/>
      </c>
      <c r="BQ1699" s="9" t="str">
        <f>_xlfn.XLOOKUP(B1699,'[6]cells down 19042026 9H40'!$B:$B,'[6]cells down 19042026 9H40'!$B:$B,"")</f>
        <v/>
      </c>
      <c r="BR1699" s="9" t="s">
        <v>5537</v>
      </c>
      <c r="BS1699" s="9" t="s">
        <v>12</v>
      </c>
      <c r="BT1699" s="108"/>
    </row>
    <row r="1700" spans="1:72" s="9" customFormat="1" x14ac:dyDescent="0.35">
      <c r="A1700" s="1" t="s">
        <v>3878</v>
      </c>
      <c r="B1700" s="8" t="s">
        <v>3879</v>
      </c>
      <c r="C1700" s="3" t="str">
        <f>_xlfn.XLOOKUP(B1700,'[1]daily break down'!$D:$D,'[1]daily break down'!$E:$E,"")</f>
        <v>Garoua</v>
      </c>
      <c r="D1700" s="1" t="s">
        <v>11</v>
      </c>
      <c r="E1700" s="1" t="s">
        <v>12</v>
      </c>
      <c r="F1700" s="3" t="s">
        <v>23</v>
      </c>
      <c r="G1700" s="1" t="s">
        <v>24</v>
      </c>
      <c r="H1700" s="32" t="str">
        <f>_xlfn.XLOOKUP(B1700,[2]CALCULATION!$B:$B,[2]CALCULATION!$H:$H,"")</f>
        <v>Huawei</v>
      </c>
      <c r="I1700" s="28">
        <v>0</v>
      </c>
      <c r="J1700" s="28">
        <v>0</v>
      </c>
      <c r="K1700" s="28">
        <v>0</v>
      </c>
      <c r="L1700" s="28">
        <v>1.5103636073086726</v>
      </c>
      <c r="M1700" s="28">
        <v>0</v>
      </c>
      <c r="N1700" s="28">
        <v>0</v>
      </c>
      <c r="O1700" s="28">
        <v>0</v>
      </c>
      <c r="P1700" s="28">
        <v>0</v>
      </c>
      <c r="Q1700" s="28">
        <v>0</v>
      </c>
      <c r="R1700" s="28">
        <v>0</v>
      </c>
      <c r="S1700" s="93">
        <v>0</v>
      </c>
      <c r="T1700" s="93">
        <f>_xlfn.XLOOKUP(B1700,'[3]Nur des jours'!$B:$B,'[3]Nur des jours'!$U:$U,"")</f>
        <v>0</v>
      </c>
      <c r="U1700" s="93">
        <v>0</v>
      </c>
      <c r="V1700" s="93">
        <v>0</v>
      </c>
      <c r="W1700" s="93">
        <v>0</v>
      </c>
      <c r="X1700" s="93">
        <v>0</v>
      </c>
      <c r="Y1700" s="93">
        <v>0</v>
      </c>
      <c r="Z1700" s="93">
        <v>0</v>
      </c>
      <c r="AA1700" s="93">
        <v>0</v>
      </c>
      <c r="AB1700" s="93">
        <v>0</v>
      </c>
      <c r="AC1700" s="93">
        <f>_xlfn.XLOOKUP(B1700,'[3]Nur des jours'!$B:$B,'[3]Nur des jours'!$N:$N,"")</f>
        <v>0</v>
      </c>
      <c r="AD1700" s="93">
        <v>0</v>
      </c>
      <c r="AE1700" s="93">
        <v>0</v>
      </c>
      <c r="AF1700" s="93">
        <v>0</v>
      </c>
      <c r="AG1700" s="93"/>
      <c r="AH1700" s="93">
        <v>0</v>
      </c>
      <c r="AI1700" s="93">
        <v>0</v>
      </c>
      <c r="AJ1700" s="93">
        <v>0</v>
      </c>
      <c r="AK1700" s="93">
        <v>0</v>
      </c>
      <c r="AL1700" s="93">
        <v>0</v>
      </c>
      <c r="AM1700" s="49" t="s">
        <v>5559</v>
      </c>
      <c r="AN1700" s="49"/>
      <c r="AO1700" s="48" t="str" cm="1">
        <f t="array" ref="AO1700">IFERROR(_xlfn.IFS(
AQ1700="MPR ISSUE","PDH",
AQ1700="BSS Hardware Issue","BSS",
AQ1700="Sites strategiques, MLL, Pylone, etc.","ENVTECH",
AQ1700="AKTIVCO DEFAUT GE &amp; POWER Cabinet","AKTIVCO",
AQ1700="AKTIVCO Coupure ENEO &amp; Baisse de tension","AKTIVCO GRID ONLY",
AQ1700="Coupure ENEO &amp; Baisse de tension","IHS GRID ONLY",
AQ1700="Defaut GE &amp; POWER Cabinet","IHS",
AQ1700="Sharing","Partners",
AQ1700="Sites strategiques &amp; DataCenter","SST &amp; DC",
AQ1700="Exclu","Exclu",
AQ1700="SAT","SAT",
AQ1700="SPARE-ISSUE","SPARE-ISSUE",
AQ1700="Fiber CAmtel","TRANS_FO_CAMTEL",
AQ1700="Fiber AOF","Fiber AOF",
AQ1700="Projet OCM (HUAWEI)","TRAVAUX-HUAWEI",
AQ1700="Projet OCM (NOKIA)","TRAVAUX-NOKIA",
AQ1700="ACCESS-ISSUE","ACCESS-ISSUE",
AQ1700="Projet OCM (ZTE, NOKIA, autres projets)","TRAVAUX OCM",
AQ1700="No root CAuse","No root cause",
AQ1700="ODU HS","PDH",
AQ1700="IP &amp; VLAN","PDH",
AQ1700="Warehouse HUAWEI","SPARE-ISSUE",
AQ1700="SPARE-HS","SPARE-ISSUE",
AQ1700="Power Telco","BSS",AQ1700="no impacts","no impacts"
),"")</f>
        <v>No root cause</v>
      </c>
      <c r="AP1700" s="48" t="str" cm="1">
        <f t="array" ref="AP1700">IFERROR(_xlfn.IFS(
AQ1700="MPR ISSUE","TX ISSUE",
AQ1700="BSS Hardware Issue","RAN ISSUE",
AQ1700="Sites strategiques, MLL, Pylone, etc.","ENVTECH",
AQ1700="AKTIVCO DEFAUT GE &amp; POWER Cabinet","POWER ISSUE",
AQ1700="AKTIVCO Coupure ENEO &amp; Baisse de tension","POWER ISSUE",
AQ1700="Coupure ENEO &amp; Baisse de tension","POWER ISSUE",
AQ1700="Defaut GE &amp; POWER Cabinet","POWER ISSUE",
AQ1700="Sharing","POWER ISSUE",
AQ1700="Sites strategiques &amp; DataCenter","POWER ISSUE",
AQ1700="Exclu","Exclu",
AQ1700="SAT","TX ISSUE",
AQ1700="SPARE-ISSUE","SPARE-ISSUE",
AQ1700="Fiber CAmtel","TX ISSUE",
AQ1700="Fiber AOF","TX ISSUE",
AQ1700="Projet OCM (HUAWEI)","TRAVAUX-HUAWEI",
AQ1700="Projet OCM (NOKIA)","TRAVAUX -NOKIA",
AQ1700="ACCESS-ISSUE","ACCESS-ISSUE",
AQ1700="Projet OCM (ZTE, NOKIA, autres projets)","TRAVAUX OCM",
AQ1700="No root CAuse","No root cause",
AQ1700="ODU HS","TX ISSUE",
AQ1700="IP &amp; VLAN","TX ISSUE",
AQ1700="Warehouse HUAWEI","SPARE-ISSUE",
AQ1700="SPARE-HS","SPARE-ISSUE",
AQ1700="Power Telco","RAN ISSUE",AQ1700="no impacts","no impacts"
),"")</f>
        <v>No root cause</v>
      </c>
      <c r="AQ1700" s="126" t="s">
        <v>5344</v>
      </c>
      <c r="AR1700" s="48" t="str" cm="1">
        <f t="array" ref="AR1700">IFERROR(_xlfn.IFS(
AQ1700="MPR ISSUE","ACTIVE",
AQ1700="BSS Hardware Issue","ACTIVE",
AQ1700="Sites strategiques, MLL, Pylone, etc.","PASSIVE",
AQ1700="AKTIVCO DEFAUT GE &amp; POWER Cabinet","PASSIVE",
AQ1700="AKTIVCO Coupure ENEO &amp; Baisse de tension","PASSIVE",
AQ1700="Coupure ENEO &amp; Baisse de tension","PASSIVE",
AQ1700="Defaut GE &amp; POWER Cabinet","PASSIVE",
AQ1700="Sharing","PASSIVE",
AQ1700="Sites strategiques &amp; DataCenter","PASSIVE",
AQ1700="Exclu","Exclu",
AQ1700="SAT","ACTIVE",
AQ1700="SPARE-ISSUE","SPARE-ISSUE",
AQ1700="Fiber CAmtel","ACTIVE",
AQ1700="Fiber AOF","ACTIVE",
AQ1700="Projet OCM (HUAWEI)","PLANNED WORKS",
AQ1700="Projet OCM (NOKIA)","PLANNED WORKS",
AQ1700="ACCESS-ISSUE","ACCESS-ISSUE",
AQ1700="Projet OCM (ZTE, NOKIA, autres projets)","PLANNED WORKS",
AQ1700="No root CAuse","No root cause",
AQ1700="ODU HS","ACTIVE",
AQ1700="IP &amp; VLAN","ACTIVE",
AQ1700="Warehouse HUAWEI","SPARE-ISSUE",
AQ1700="SPARE-HS","SPARE-ISSUE",
AQ1700="Power Telco","ACTIVE", AQ1700="no impacts","no impacts"
),"")</f>
        <v>No root cause</v>
      </c>
      <c r="AS1700" s="92" t="s">
        <v>5537</v>
      </c>
      <c r="AT1700" s="98" t="s">
        <v>3879</v>
      </c>
      <c r="AV1700" s="17" t="s">
        <v>5537</v>
      </c>
      <c r="AW1700" s="7" t="s">
        <v>5537</v>
      </c>
      <c r="AX1700" s="6" t="s">
        <v>5537</v>
      </c>
      <c r="AY1700" s="7"/>
      <c r="AZ1700" s="3" t="s">
        <v>5537</v>
      </c>
      <c r="BA1700" s="18" t="s">
        <v>5537</v>
      </c>
      <c r="BB1700" s="18" t="s">
        <v>5537</v>
      </c>
      <c r="BC1700" s="18" t="s">
        <v>5537</v>
      </c>
      <c r="BD1700" s="18" t="s">
        <v>5537</v>
      </c>
      <c r="BE1700" s="18" t="s">
        <v>5537</v>
      </c>
      <c r="BF1700" s="18" t="s">
        <v>5537</v>
      </c>
      <c r="BG1700" s="18" t="s">
        <v>5537</v>
      </c>
      <c r="BH1700" s="18" t="s">
        <v>5537</v>
      </c>
      <c r="BI1700" s="18" t="s">
        <v>5537</v>
      </c>
      <c r="BJ1700" s="18" t="s">
        <v>5537</v>
      </c>
      <c r="BK1700" s="18" t="s">
        <v>5537</v>
      </c>
      <c r="BL1700" s="9" t="s">
        <v>5537</v>
      </c>
      <c r="BM1700" s="14" t="s">
        <v>5537</v>
      </c>
      <c r="BN1700" s="14" t="s">
        <v>5537</v>
      </c>
      <c r="BO1700" s="14" t="str">
        <f>_xlfn.XLOOKUP(B1700,'[4]cell downs 18042026 17h'!$B:$B,'[4]cell downs 18042026 17h'!$B:$B,"")</f>
        <v/>
      </c>
      <c r="BP1700" s="14" t="str">
        <f>_xlfn.XLOOKUP(B1700,'[5]Cells Huawei 19042026 15h'!$B:$B,'[5]Cells Huawei 19042026 15h'!$B:$B,"")</f>
        <v/>
      </c>
      <c r="BQ1700" s="9" t="str">
        <f>_xlfn.XLOOKUP(B1700,'[6]cells down 19042026 9H40'!$B:$B,'[6]cells down 19042026 9H40'!$B:$B,"")</f>
        <v/>
      </c>
      <c r="BR1700" s="9" t="s">
        <v>3879</v>
      </c>
      <c r="BS1700" s="9" t="s">
        <v>12</v>
      </c>
      <c r="BT1700" s="108"/>
    </row>
    <row r="1701" spans="1:72" s="9" customFormat="1" x14ac:dyDescent="0.35">
      <c r="A1701" s="1" t="s">
        <v>320</v>
      </c>
      <c r="B1701" s="8" t="s">
        <v>321</v>
      </c>
      <c r="C1701" s="3" t="str">
        <f>_xlfn.XLOOKUP(B1701,'[1]daily break down'!$D:$D,'[1]daily break down'!$E:$E,"")</f>
        <v>Douala</v>
      </c>
      <c r="D1701" s="1" t="s">
        <v>21</v>
      </c>
      <c r="E1701" s="1" t="s">
        <v>30</v>
      </c>
      <c r="F1701" s="3" t="s">
        <v>31</v>
      </c>
      <c r="G1701" s="1" t="s">
        <v>32</v>
      </c>
      <c r="H1701" s="34" t="str">
        <f>_xlfn.XLOOKUP(B1701,[2]CALCULATION!$B:$B,[2]CALCULATION!$H:$H,"")</f>
        <v>ZTE</v>
      </c>
      <c r="I1701" s="28">
        <v>0</v>
      </c>
      <c r="J1701" s="28">
        <v>0.29117548860980513</v>
      </c>
      <c r="K1701" s="28">
        <v>0</v>
      </c>
      <c r="L1701" s="28">
        <v>0.33929452991013997</v>
      </c>
      <c r="M1701" s="28">
        <v>0</v>
      </c>
      <c r="N1701" s="28">
        <v>0</v>
      </c>
      <c r="O1701" s="28">
        <v>0</v>
      </c>
      <c r="P1701" s="28">
        <v>0</v>
      </c>
      <c r="Q1701" s="28">
        <v>0</v>
      </c>
      <c r="R1701" s="28">
        <v>0</v>
      </c>
      <c r="S1701" s="93">
        <v>0</v>
      </c>
      <c r="T1701" s="93">
        <f>_xlfn.XLOOKUP(B1701,'[3]Nur des jours'!$B:$B,'[3]Nur des jours'!$U:$U,"")</f>
        <v>0</v>
      </c>
      <c r="U1701" s="93">
        <v>0</v>
      </c>
      <c r="V1701" s="93">
        <v>0</v>
      </c>
      <c r="W1701" s="93">
        <v>0</v>
      </c>
      <c r="X1701" s="93">
        <v>0</v>
      </c>
      <c r="Y1701" s="93">
        <v>0</v>
      </c>
      <c r="Z1701" s="93">
        <v>0</v>
      </c>
      <c r="AA1701" s="93">
        <v>0</v>
      </c>
      <c r="AB1701" s="93">
        <v>0</v>
      </c>
      <c r="AC1701" s="93">
        <f>_xlfn.XLOOKUP(B1701,'[3]Nur des jours'!$B:$B,'[3]Nur des jours'!$N:$N,"")</f>
        <v>0</v>
      </c>
      <c r="AD1701" s="93">
        <v>0</v>
      </c>
      <c r="AE1701" s="93">
        <v>0</v>
      </c>
      <c r="AF1701" s="93">
        <v>0</v>
      </c>
      <c r="AG1701" s="93"/>
      <c r="AH1701" s="93">
        <v>0</v>
      </c>
      <c r="AI1701" s="93">
        <v>0</v>
      </c>
      <c r="AJ1701" s="93">
        <v>0</v>
      </c>
      <c r="AK1701" s="93">
        <v>0</v>
      </c>
      <c r="AL1701" s="93">
        <v>0</v>
      </c>
      <c r="AM1701" s="49" t="s">
        <v>5559</v>
      </c>
      <c r="AN1701" s="49"/>
      <c r="AO1701" s="48" t="str" cm="1">
        <f t="array" ref="AO1701">IFERROR(_xlfn.IFS(
AQ1701="MPR ISSUE","PDH",
AQ1701="BSS Hardware Issue","BSS",
AQ1701="Sites strategiques, MLL, Pylone, etc.","ENVTECH",
AQ1701="AKTIVCO DEFAUT GE &amp; POWER Cabinet","AKTIVCO",
AQ1701="AKTIVCO Coupure ENEO &amp; Baisse de tension","AKTIVCO GRID ONLY",
AQ1701="Coupure ENEO &amp; Baisse de tension","IHS GRID ONLY",
AQ1701="Defaut GE &amp; POWER Cabinet","IHS",
AQ1701="Sharing","Partners",
AQ1701="Sites strategiques &amp; DataCenter","SST &amp; DC",
AQ1701="Exclu","Exclu",
AQ1701="SAT","SAT",
AQ1701="SPARE-ISSUE","SPARE-ISSUE",
AQ1701="Fiber CAmtel","TRANS_FO_CAMTEL",
AQ1701="Fiber AOF","Fiber AOF",
AQ1701="Projet OCM (HUAWEI)","TRAVAUX-HUAWEI",
AQ1701="Projet OCM (NOKIA)","TRAVAUX-NOKIA",
AQ1701="ACCESS-ISSUE","ACCESS-ISSUE",
AQ1701="Projet OCM (ZTE, NOKIA, autres projets)","TRAVAUX OCM",
AQ1701="No root CAuse","No root cause",
AQ1701="ODU HS","PDH",
AQ1701="IP &amp; VLAN","PDH",
AQ1701="Warehouse HUAWEI","SPARE-ISSUE",
AQ1701="SPARE-HS","SPARE-ISSUE",
AQ1701="Power Telco","BSS",AQ1701="no impacts","no impacts"
),"")</f>
        <v>No root cause</v>
      </c>
      <c r="AP1701" s="48" t="str" cm="1">
        <f t="array" ref="AP1701">IFERROR(_xlfn.IFS(
AQ1701="MPR ISSUE","TX ISSUE",
AQ1701="BSS Hardware Issue","RAN ISSUE",
AQ1701="Sites strategiques, MLL, Pylone, etc.","ENVTECH",
AQ1701="AKTIVCO DEFAUT GE &amp; POWER Cabinet","POWER ISSUE",
AQ1701="AKTIVCO Coupure ENEO &amp; Baisse de tension","POWER ISSUE",
AQ1701="Coupure ENEO &amp; Baisse de tension","POWER ISSUE",
AQ1701="Defaut GE &amp; POWER Cabinet","POWER ISSUE",
AQ1701="Sharing","POWER ISSUE",
AQ1701="Sites strategiques &amp; DataCenter","POWER ISSUE",
AQ1701="Exclu","Exclu",
AQ1701="SAT","TX ISSUE",
AQ1701="SPARE-ISSUE","SPARE-ISSUE",
AQ1701="Fiber CAmtel","TX ISSUE",
AQ1701="Fiber AOF","TX ISSUE",
AQ1701="Projet OCM (HUAWEI)","TRAVAUX-HUAWEI",
AQ1701="Projet OCM (NOKIA)","TRAVAUX -NOKIA",
AQ1701="ACCESS-ISSUE","ACCESS-ISSUE",
AQ1701="Projet OCM (ZTE, NOKIA, autres projets)","TRAVAUX OCM",
AQ1701="No root CAuse","No root cause",
AQ1701="ODU HS","TX ISSUE",
AQ1701="IP &amp; VLAN","TX ISSUE",
AQ1701="Warehouse HUAWEI","SPARE-ISSUE",
AQ1701="SPARE-HS","SPARE-ISSUE",
AQ1701="Power Telco","RAN ISSUE",AQ1701="no impacts","no impacts"
),"")</f>
        <v>No root cause</v>
      </c>
      <c r="AQ1701" s="67" t="s">
        <v>5344</v>
      </c>
      <c r="AR1701" s="48" t="str" cm="1">
        <f t="array" ref="AR1701">IFERROR(_xlfn.IFS(
AQ1701="MPR ISSUE","ACTIVE",
AQ1701="BSS Hardware Issue","ACTIVE",
AQ1701="Sites strategiques, MLL, Pylone, etc.","PASSIVE",
AQ1701="AKTIVCO DEFAUT GE &amp; POWER Cabinet","PASSIVE",
AQ1701="AKTIVCO Coupure ENEO &amp; Baisse de tension","PASSIVE",
AQ1701="Coupure ENEO &amp; Baisse de tension","PASSIVE",
AQ1701="Defaut GE &amp; POWER Cabinet","PASSIVE",
AQ1701="Sharing","PASSIVE",
AQ1701="Sites strategiques &amp; DataCenter","PASSIVE",
AQ1701="Exclu","Exclu",
AQ1701="SAT","ACTIVE",
AQ1701="SPARE-ISSUE","SPARE-ISSUE",
AQ1701="Fiber CAmtel","ACTIVE",
AQ1701="Fiber AOF","ACTIVE",
AQ1701="Projet OCM (HUAWEI)","PLANNED WORKS",
AQ1701="Projet OCM (NOKIA)","PLANNED WORKS",
AQ1701="ACCESS-ISSUE","ACCESS-ISSUE",
AQ1701="Projet OCM (ZTE, NOKIA, autres projets)","PLANNED WORKS",
AQ1701="No root CAuse","No root cause",
AQ1701="ODU HS","ACTIVE",
AQ1701="IP &amp; VLAN","ACTIVE",
AQ1701="Warehouse HUAWEI","SPARE-ISSUE",
AQ1701="SPARE-HS","SPARE-ISSUE",
AQ1701="Power Telco","ACTIVE", AQ1701="no impacts","no impacts"
),"")</f>
        <v>No root cause</v>
      </c>
      <c r="AS1701" s="92" t="s">
        <v>5537</v>
      </c>
      <c r="AT1701" s="98" t="s">
        <v>321</v>
      </c>
      <c r="AV1701" s="17" t="s">
        <v>5537</v>
      </c>
      <c r="AW1701" s="7" t="s">
        <v>5537</v>
      </c>
      <c r="AX1701" s="6" t="s">
        <v>5537</v>
      </c>
      <c r="AY1701" s="7"/>
      <c r="AZ1701" s="3" t="s">
        <v>5537</v>
      </c>
      <c r="BA1701" s="18" t="s">
        <v>5537</v>
      </c>
      <c r="BB1701" s="18" t="s">
        <v>5537</v>
      </c>
      <c r="BC1701" s="18" t="s">
        <v>5537</v>
      </c>
      <c r="BD1701" s="18" t="s">
        <v>5537</v>
      </c>
      <c r="BE1701" s="18" t="s">
        <v>5537</v>
      </c>
      <c r="BF1701" s="18" t="s">
        <v>5537</v>
      </c>
      <c r="BG1701" s="18" t="s">
        <v>5537</v>
      </c>
      <c r="BH1701" s="18" t="s">
        <v>5537</v>
      </c>
      <c r="BI1701" s="18" t="s">
        <v>5537</v>
      </c>
      <c r="BJ1701" s="18" t="s">
        <v>5537</v>
      </c>
      <c r="BK1701" s="18" t="s">
        <v>5537</v>
      </c>
      <c r="BL1701" s="9" t="s">
        <v>5537</v>
      </c>
      <c r="BM1701" s="14" t="s">
        <v>5537</v>
      </c>
      <c r="BN1701" s="14" t="s">
        <v>5537</v>
      </c>
      <c r="BO1701" s="14" t="str">
        <f>_xlfn.XLOOKUP(B1701,'[4]cell downs 18042026 17h'!$B:$B,'[4]cell downs 18042026 17h'!$B:$B,"")</f>
        <v/>
      </c>
      <c r="BP1701" s="14" t="str">
        <f>_xlfn.XLOOKUP(B1701,'[5]Cells Huawei 19042026 15h'!$B:$B,'[5]Cells Huawei 19042026 15h'!$B:$B,"")</f>
        <v/>
      </c>
      <c r="BQ1701" s="9" t="str">
        <f>_xlfn.XLOOKUP(B1701,'[6]cells down 19042026 9H40'!$B:$B,'[6]cells down 19042026 9H40'!$B:$B,"")</f>
        <v/>
      </c>
      <c r="BR1701" s="9" t="s">
        <v>5537</v>
      </c>
      <c r="BS1701" s="9" t="s">
        <v>594</v>
      </c>
      <c r="BT1701" s="108"/>
    </row>
    <row r="1702" spans="1:72" s="9" customFormat="1" x14ac:dyDescent="0.35">
      <c r="A1702" s="1" t="s">
        <v>1287</v>
      </c>
      <c r="B1702" s="8" t="s">
        <v>1288</v>
      </c>
      <c r="C1702" s="3" t="str">
        <f>_xlfn.XLOOKUP(B1702,'[1]daily break down'!$D:$D,'[1]daily break down'!$E:$E,"")</f>
        <v>OUEST</v>
      </c>
      <c r="D1702" s="1" t="s">
        <v>11</v>
      </c>
      <c r="E1702" s="1" t="s">
        <v>154</v>
      </c>
      <c r="F1702" s="3" t="s">
        <v>102</v>
      </c>
      <c r="G1702" s="1" t="s">
        <v>1289</v>
      </c>
      <c r="H1702" s="33" t="str">
        <f>_xlfn.XLOOKUP(B1702,[2]CALCULATION!$B:$B,[2]CALCULATION!$H:$H,"")</f>
        <v>NOKIA</v>
      </c>
      <c r="I1702" s="28">
        <v>0</v>
      </c>
      <c r="J1702" s="28">
        <v>0</v>
      </c>
      <c r="K1702" s="28">
        <v>0</v>
      </c>
      <c r="L1702" s="28">
        <v>0.28512029463099731</v>
      </c>
      <c r="M1702" s="28">
        <v>0</v>
      </c>
      <c r="N1702" s="28">
        <v>0</v>
      </c>
      <c r="O1702" s="28">
        <v>0</v>
      </c>
      <c r="P1702" s="28">
        <v>0</v>
      </c>
      <c r="Q1702" s="28">
        <v>0</v>
      </c>
      <c r="R1702" s="28">
        <v>0</v>
      </c>
      <c r="S1702" s="93">
        <v>0</v>
      </c>
      <c r="T1702" s="93">
        <f>_xlfn.XLOOKUP(B1702,'[3]Nur des jours'!$B:$B,'[3]Nur des jours'!$U:$U,"")</f>
        <v>0</v>
      </c>
      <c r="U1702" s="93">
        <v>0</v>
      </c>
      <c r="V1702" s="93">
        <v>0</v>
      </c>
      <c r="W1702" s="93">
        <v>0</v>
      </c>
      <c r="X1702" s="93">
        <v>0</v>
      </c>
      <c r="Y1702" s="93">
        <v>0</v>
      </c>
      <c r="Z1702" s="93">
        <v>0</v>
      </c>
      <c r="AA1702" s="93">
        <v>0</v>
      </c>
      <c r="AB1702" s="93">
        <v>0</v>
      </c>
      <c r="AC1702" s="93">
        <f>_xlfn.XLOOKUP(B1702,'[3]Nur des jours'!$B:$B,'[3]Nur des jours'!$N:$N,"")</f>
        <v>0</v>
      </c>
      <c r="AD1702" s="93">
        <v>0</v>
      </c>
      <c r="AE1702" s="93">
        <v>0</v>
      </c>
      <c r="AF1702" s="93">
        <v>0</v>
      </c>
      <c r="AG1702" s="93"/>
      <c r="AH1702" s="93">
        <v>0</v>
      </c>
      <c r="AI1702" s="93">
        <v>0</v>
      </c>
      <c r="AJ1702" s="93">
        <v>0</v>
      </c>
      <c r="AK1702" s="93">
        <v>0</v>
      </c>
      <c r="AL1702" s="93">
        <v>0</v>
      </c>
      <c r="AM1702" s="49" t="s">
        <v>5559</v>
      </c>
      <c r="AN1702" s="49"/>
      <c r="AO1702" s="48" t="str" cm="1">
        <f t="array" ref="AO1702">IFERROR(_xlfn.IFS(
AQ1702="MPR ISSUE","PDH",
AQ1702="BSS Hardware Issue","BSS",
AQ1702="Sites strategiques, MLL, Pylone, etc.","ENVTECH",
AQ1702="AKTIVCO DEFAUT GE &amp; POWER Cabinet","AKTIVCO",
AQ1702="AKTIVCO Coupure ENEO &amp; Baisse de tension","AKTIVCO GRID ONLY",
AQ1702="Coupure ENEO &amp; Baisse de tension","IHS GRID ONLY",
AQ1702="Defaut GE &amp; POWER Cabinet","IHS",
AQ1702="Sharing","Partners",
AQ1702="Sites strategiques &amp; DataCenter","SST &amp; DC",
AQ1702="Exclu","Exclu",
AQ1702="SAT","SAT",
AQ1702="SPARE-ISSUE","SPARE-ISSUE",
AQ1702="Fiber CAmtel","TRANS_FO_CAMTEL",
AQ1702="Fiber AOF","Fiber AOF",
AQ1702="Projet OCM (HUAWEI)","TRAVAUX-HUAWEI",
AQ1702="Projet OCM (NOKIA)","TRAVAUX-NOKIA",
AQ1702="ACCESS-ISSUE","ACCESS-ISSUE",
AQ1702="Projet OCM (ZTE, NOKIA, autres projets)","TRAVAUX OCM",
AQ1702="No root CAuse","No root cause",
AQ1702="ODU HS","PDH",
AQ1702="IP &amp; VLAN","PDH",
AQ1702="Warehouse HUAWEI","SPARE-ISSUE",
AQ1702="SPARE-HS","SPARE-ISSUE",
AQ1702="Power Telco","BSS",AQ1702="no impacts","no impacts"
),"")</f>
        <v>No root cause</v>
      </c>
      <c r="AP1702" s="48" t="str" cm="1">
        <f t="array" ref="AP1702">IFERROR(_xlfn.IFS(
AQ1702="MPR ISSUE","TX ISSUE",
AQ1702="BSS Hardware Issue","RAN ISSUE",
AQ1702="Sites strategiques, MLL, Pylone, etc.","ENVTECH",
AQ1702="AKTIVCO DEFAUT GE &amp; POWER Cabinet","POWER ISSUE",
AQ1702="AKTIVCO Coupure ENEO &amp; Baisse de tension","POWER ISSUE",
AQ1702="Coupure ENEO &amp; Baisse de tension","POWER ISSUE",
AQ1702="Defaut GE &amp; POWER Cabinet","POWER ISSUE",
AQ1702="Sharing","POWER ISSUE",
AQ1702="Sites strategiques &amp; DataCenter","POWER ISSUE",
AQ1702="Exclu","Exclu",
AQ1702="SAT","TX ISSUE",
AQ1702="SPARE-ISSUE","SPARE-ISSUE",
AQ1702="Fiber CAmtel","TX ISSUE",
AQ1702="Fiber AOF","TX ISSUE",
AQ1702="Projet OCM (HUAWEI)","TRAVAUX-HUAWEI",
AQ1702="Projet OCM (NOKIA)","TRAVAUX -NOKIA",
AQ1702="ACCESS-ISSUE","ACCESS-ISSUE",
AQ1702="Projet OCM (ZTE, NOKIA, autres projets)","TRAVAUX OCM",
AQ1702="No root CAuse","No root cause",
AQ1702="ODU HS","TX ISSUE",
AQ1702="IP &amp; VLAN","TX ISSUE",
AQ1702="Warehouse HUAWEI","SPARE-ISSUE",
AQ1702="SPARE-HS","SPARE-ISSUE",
AQ1702="Power Telco","RAN ISSUE",AQ1702="no impacts","no impacts"
),"")</f>
        <v>No root cause</v>
      </c>
      <c r="AQ1702" s="126" t="s">
        <v>5344</v>
      </c>
      <c r="AR1702" s="48" t="str" cm="1">
        <f t="array" ref="AR1702">IFERROR(_xlfn.IFS(
AQ1702="MPR ISSUE","ACTIVE",
AQ1702="BSS Hardware Issue","ACTIVE",
AQ1702="Sites strategiques, MLL, Pylone, etc.","PASSIVE",
AQ1702="AKTIVCO DEFAUT GE &amp; POWER Cabinet","PASSIVE",
AQ1702="AKTIVCO Coupure ENEO &amp; Baisse de tension","PASSIVE",
AQ1702="Coupure ENEO &amp; Baisse de tension","PASSIVE",
AQ1702="Defaut GE &amp; POWER Cabinet","PASSIVE",
AQ1702="Sharing","PASSIVE",
AQ1702="Sites strategiques &amp; DataCenter","PASSIVE",
AQ1702="Exclu","Exclu",
AQ1702="SAT","ACTIVE",
AQ1702="SPARE-ISSUE","SPARE-ISSUE",
AQ1702="Fiber CAmtel","ACTIVE",
AQ1702="Fiber AOF","ACTIVE",
AQ1702="Projet OCM (HUAWEI)","PLANNED WORKS",
AQ1702="Projet OCM (NOKIA)","PLANNED WORKS",
AQ1702="ACCESS-ISSUE","ACCESS-ISSUE",
AQ1702="Projet OCM (ZTE, NOKIA, autres projets)","PLANNED WORKS",
AQ1702="No root CAuse","No root cause",
AQ1702="ODU HS","ACTIVE",
AQ1702="IP &amp; VLAN","ACTIVE",
AQ1702="Warehouse HUAWEI","SPARE-ISSUE",
AQ1702="SPARE-HS","SPARE-ISSUE",
AQ1702="Power Telco","ACTIVE", AQ1702="no impacts","no impacts"
),"")</f>
        <v>No root cause</v>
      </c>
      <c r="AS1702" s="92" t="s">
        <v>5537</v>
      </c>
      <c r="AT1702" s="98" t="s">
        <v>1288</v>
      </c>
      <c r="AV1702" s="17" t="s">
        <v>5537</v>
      </c>
      <c r="AW1702" s="7" t="s">
        <v>5537</v>
      </c>
      <c r="AX1702" s="6" t="s">
        <v>5537</v>
      </c>
      <c r="AY1702" s="7"/>
      <c r="AZ1702" s="3" t="s">
        <v>5537</v>
      </c>
      <c r="BA1702" s="18" t="s">
        <v>5537</v>
      </c>
      <c r="BB1702" s="18" t="s">
        <v>5537</v>
      </c>
      <c r="BC1702" s="18" t="s">
        <v>5537</v>
      </c>
      <c r="BD1702" s="18" t="s">
        <v>5537</v>
      </c>
      <c r="BE1702" s="18" t="s">
        <v>5537</v>
      </c>
      <c r="BF1702" s="18" t="s">
        <v>5537</v>
      </c>
      <c r="BG1702" s="18" t="s">
        <v>5537</v>
      </c>
      <c r="BH1702" s="18" t="s">
        <v>5537</v>
      </c>
      <c r="BI1702" s="18" t="s">
        <v>5537</v>
      </c>
      <c r="BJ1702" s="18" t="s">
        <v>5537</v>
      </c>
      <c r="BK1702" s="18" t="s">
        <v>5537</v>
      </c>
      <c r="BL1702" s="9" t="s">
        <v>5537</v>
      </c>
      <c r="BM1702" s="14" t="s">
        <v>5537</v>
      </c>
      <c r="BN1702" s="14" t="s">
        <v>5537</v>
      </c>
      <c r="BO1702" s="14" t="str">
        <f>_xlfn.XLOOKUP(B1702,'[4]cell downs 18042026 17h'!$B:$B,'[4]cell downs 18042026 17h'!$B:$B,"")</f>
        <v/>
      </c>
      <c r="BP1702" s="14" t="str">
        <f>_xlfn.XLOOKUP(B1702,'[5]Cells Huawei 19042026 15h'!$B:$B,'[5]Cells Huawei 19042026 15h'!$B:$B,"")</f>
        <v/>
      </c>
      <c r="BQ1702" s="9" t="str">
        <f>_xlfn.XLOOKUP(B1702,'[6]cells down 19042026 9H40'!$B:$B,'[6]cells down 19042026 9H40'!$B:$B,"")</f>
        <v/>
      </c>
      <c r="BR1702" s="9" t="s">
        <v>1288</v>
      </c>
      <c r="BS1702" s="9" t="s">
        <v>594</v>
      </c>
      <c r="BT1702" s="108"/>
    </row>
    <row r="1703" spans="1:72" s="9" customFormat="1" x14ac:dyDescent="0.35">
      <c r="A1703" s="1" t="s">
        <v>2191</v>
      </c>
      <c r="B1703" s="8" t="s">
        <v>2192</v>
      </c>
      <c r="C1703" s="3" t="str">
        <f>_xlfn.XLOOKUP(B1703,'[1]daily break down'!$D:$D,'[1]daily break down'!$E:$E,"")</f>
        <v>Douala</v>
      </c>
      <c r="D1703" s="1" t="s">
        <v>11</v>
      </c>
      <c r="E1703" s="1" t="s">
        <v>145</v>
      </c>
      <c r="F1703" s="3" t="s">
        <v>31</v>
      </c>
      <c r="G1703" s="1" t="s">
        <v>32</v>
      </c>
      <c r="H1703" s="34" t="str">
        <f>_xlfn.XLOOKUP(B1703,[2]CALCULATION!$B:$B,[2]CALCULATION!$H:$H,"")</f>
        <v>ZTE</v>
      </c>
      <c r="I1703" s="28">
        <v>0</v>
      </c>
      <c r="J1703" s="28">
        <v>0</v>
      </c>
      <c r="K1703" s="28">
        <v>0</v>
      </c>
      <c r="L1703" s="28">
        <v>2.2472198679918932E-3</v>
      </c>
      <c r="M1703" s="28">
        <v>0</v>
      </c>
      <c r="N1703" s="28">
        <v>0</v>
      </c>
      <c r="O1703" s="28">
        <v>0</v>
      </c>
      <c r="P1703" s="28">
        <v>0</v>
      </c>
      <c r="Q1703" s="28">
        <v>0</v>
      </c>
      <c r="R1703" s="28">
        <v>0</v>
      </c>
      <c r="S1703" s="93">
        <v>0</v>
      </c>
      <c r="T1703" s="93">
        <f>_xlfn.XLOOKUP(B1703,'[3]Nur des jours'!$B:$B,'[3]Nur des jours'!$U:$U,"")</f>
        <v>0</v>
      </c>
      <c r="U1703" s="93">
        <v>0</v>
      </c>
      <c r="V1703" s="93">
        <v>0</v>
      </c>
      <c r="W1703" s="93">
        <v>0</v>
      </c>
      <c r="X1703" s="93">
        <v>0</v>
      </c>
      <c r="Y1703" s="93">
        <v>0</v>
      </c>
      <c r="Z1703" s="93">
        <v>0</v>
      </c>
      <c r="AA1703" s="93">
        <v>0</v>
      </c>
      <c r="AB1703" s="93">
        <v>0</v>
      </c>
      <c r="AC1703" s="93">
        <f>_xlfn.XLOOKUP(B1703,'[3]Nur des jours'!$B:$B,'[3]Nur des jours'!$N:$N,"")</f>
        <v>0</v>
      </c>
      <c r="AD1703" s="93">
        <v>0</v>
      </c>
      <c r="AE1703" s="93">
        <v>0</v>
      </c>
      <c r="AF1703" s="93">
        <v>0</v>
      </c>
      <c r="AG1703" s="93"/>
      <c r="AH1703" s="93">
        <v>0</v>
      </c>
      <c r="AI1703" s="93">
        <v>0</v>
      </c>
      <c r="AJ1703" s="93">
        <v>0</v>
      </c>
      <c r="AK1703" s="93">
        <v>0</v>
      </c>
      <c r="AL1703" s="93">
        <v>0</v>
      </c>
      <c r="AM1703" s="49" t="s">
        <v>5559</v>
      </c>
      <c r="AN1703" s="49"/>
      <c r="AO1703" s="48" t="str" cm="1">
        <f t="array" ref="AO1703">IFERROR(_xlfn.IFS(
AQ1703="MPR ISSUE","PDH",
AQ1703="BSS Hardware Issue","BSS",
AQ1703="Sites strategiques, MLL, Pylone, etc.","ENVTECH",
AQ1703="AKTIVCO DEFAUT GE &amp; POWER Cabinet","AKTIVCO",
AQ1703="AKTIVCO Coupure ENEO &amp; Baisse de tension","AKTIVCO GRID ONLY",
AQ1703="Coupure ENEO &amp; Baisse de tension","IHS GRID ONLY",
AQ1703="Defaut GE &amp; POWER Cabinet","IHS",
AQ1703="Sharing","Partners",
AQ1703="Sites strategiques &amp; DataCenter","SST &amp; DC",
AQ1703="Exclu","Exclu",
AQ1703="SAT","SAT",
AQ1703="SPARE-ISSUE","SPARE-ISSUE",
AQ1703="Fiber CAmtel","TRANS_FO_CAMTEL",
AQ1703="Fiber AOF","Fiber AOF",
AQ1703="Projet OCM (HUAWEI)","TRAVAUX-HUAWEI",
AQ1703="Projet OCM (NOKIA)","TRAVAUX-NOKIA",
AQ1703="ACCESS-ISSUE","ACCESS-ISSUE",
AQ1703="Projet OCM (ZTE, NOKIA, autres projets)","TRAVAUX OCM",
AQ1703="No root CAuse","No root cause",
AQ1703="ODU HS","PDH",
AQ1703="IP &amp; VLAN","PDH",
AQ1703="Warehouse HUAWEI","SPARE-ISSUE",
AQ1703="SPARE-HS","SPARE-ISSUE",
AQ1703="Power Telco","BSS",AQ1703="no impacts","no impacts"
),"")</f>
        <v>No root cause</v>
      </c>
      <c r="AP1703" s="48" t="str" cm="1">
        <f t="array" ref="AP1703">IFERROR(_xlfn.IFS(
AQ1703="MPR ISSUE","TX ISSUE",
AQ1703="BSS Hardware Issue","RAN ISSUE",
AQ1703="Sites strategiques, MLL, Pylone, etc.","ENVTECH",
AQ1703="AKTIVCO DEFAUT GE &amp; POWER Cabinet","POWER ISSUE",
AQ1703="AKTIVCO Coupure ENEO &amp; Baisse de tension","POWER ISSUE",
AQ1703="Coupure ENEO &amp; Baisse de tension","POWER ISSUE",
AQ1703="Defaut GE &amp; POWER Cabinet","POWER ISSUE",
AQ1703="Sharing","POWER ISSUE",
AQ1703="Sites strategiques &amp; DataCenter","POWER ISSUE",
AQ1703="Exclu","Exclu",
AQ1703="SAT","TX ISSUE",
AQ1703="SPARE-ISSUE","SPARE-ISSUE",
AQ1703="Fiber CAmtel","TX ISSUE",
AQ1703="Fiber AOF","TX ISSUE",
AQ1703="Projet OCM (HUAWEI)","TRAVAUX-HUAWEI",
AQ1703="Projet OCM (NOKIA)","TRAVAUX -NOKIA",
AQ1703="ACCESS-ISSUE","ACCESS-ISSUE",
AQ1703="Projet OCM (ZTE, NOKIA, autres projets)","TRAVAUX OCM",
AQ1703="No root CAuse","No root cause",
AQ1703="ODU HS","TX ISSUE",
AQ1703="IP &amp; VLAN","TX ISSUE",
AQ1703="Warehouse HUAWEI","SPARE-ISSUE",
AQ1703="SPARE-HS","SPARE-ISSUE",
AQ1703="Power Telco","RAN ISSUE",AQ1703="no impacts","no impacts"
),"")</f>
        <v>No root cause</v>
      </c>
      <c r="AQ1703" s="126" t="s">
        <v>5344</v>
      </c>
      <c r="AR1703" s="48" t="str" cm="1">
        <f t="array" ref="AR1703">IFERROR(_xlfn.IFS(
AQ1703="MPR ISSUE","ACTIVE",
AQ1703="BSS Hardware Issue","ACTIVE",
AQ1703="Sites strategiques, MLL, Pylone, etc.","PASSIVE",
AQ1703="AKTIVCO DEFAUT GE &amp; POWER Cabinet","PASSIVE",
AQ1703="AKTIVCO Coupure ENEO &amp; Baisse de tension","PASSIVE",
AQ1703="Coupure ENEO &amp; Baisse de tension","PASSIVE",
AQ1703="Defaut GE &amp; POWER Cabinet","PASSIVE",
AQ1703="Sharing","PASSIVE",
AQ1703="Sites strategiques &amp; DataCenter","PASSIVE",
AQ1703="Exclu","Exclu",
AQ1703="SAT","ACTIVE",
AQ1703="SPARE-ISSUE","SPARE-ISSUE",
AQ1703="Fiber CAmtel","ACTIVE",
AQ1703="Fiber AOF","ACTIVE",
AQ1703="Projet OCM (HUAWEI)","PLANNED WORKS",
AQ1703="Projet OCM (NOKIA)","PLANNED WORKS",
AQ1703="ACCESS-ISSUE","ACCESS-ISSUE",
AQ1703="Projet OCM (ZTE, NOKIA, autres projets)","PLANNED WORKS",
AQ1703="No root CAuse","No root cause",
AQ1703="ODU HS","ACTIVE",
AQ1703="IP &amp; VLAN","ACTIVE",
AQ1703="Warehouse HUAWEI","SPARE-ISSUE",
AQ1703="SPARE-HS","SPARE-ISSUE",
AQ1703="Power Telco","ACTIVE", AQ1703="no impacts","no impacts"
),"")</f>
        <v>No root cause</v>
      </c>
      <c r="AS1703" s="92" t="s">
        <v>5537</v>
      </c>
      <c r="AT1703" s="98" t="s">
        <v>2192</v>
      </c>
      <c r="AV1703" s="17" t="s">
        <v>5537</v>
      </c>
      <c r="AW1703" s="7" t="s">
        <v>5537</v>
      </c>
      <c r="AX1703" s="6" t="s">
        <v>5537</v>
      </c>
      <c r="AY1703" s="7"/>
      <c r="AZ1703" s="3" t="s">
        <v>5537</v>
      </c>
      <c r="BA1703" s="18" t="s">
        <v>5537</v>
      </c>
      <c r="BB1703" s="18" t="s">
        <v>5537</v>
      </c>
      <c r="BC1703" s="18" t="s">
        <v>5537</v>
      </c>
      <c r="BD1703" s="18" t="s">
        <v>5537</v>
      </c>
      <c r="BE1703" s="18" t="s">
        <v>5537</v>
      </c>
      <c r="BF1703" s="18" t="s">
        <v>5537</v>
      </c>
      <c r="BG1703" s="18" t="s">
        <v>5537</v>
      </c>
      <c r="BH1703" s="18" t="s">
        <v>5537</v>
      </c>
      <c r="BI1703" s="18" t="s">
        <v>5537</v>
      </c>
      <c r="BJ1703" s="18" t="s">
        <v>5537</v>
      </c>
      <c r="BK1703" s="18" t="s">
        <v>5537</v>
      </c>
      <c r="BL1703" s="9" t="s">
        <v>5537</v>
      </c>
      <c r="BM1703" s="14" t="s">
        <v>5537</v>
      </c>
      <c r="BN1703" s="14" t="s">
        <v>5537</v>
      </c>
      <c r="BO1703" s="14" t="str">
        <f>_xlfn.XLOOKUP(B1703,'[4]cell downs 18042026 17h'!$B:$B,'[4]cell downs 18042026 17h'!$B:$B,"")</f>
        <v/>
      </c>
      <c r="BP1703" s="14" t="str">
        <f>_xlfn.XLOOKUP(B1703,'[5]Cells Huawei 19042026 15h'!$B:$B,'[5]Cells Huawei 19042026 15h'!$B:$B,"")</f>
        <v/>
      </c>
      <c r="BQ1703" s="9" t="str">
        <f>_xlfn.XLOOKUP(B1703,'[6]cells down 19042026 9H40'!$B:$B,'[6]cells down 19042026 9H40'!$B:$B,"")</f>
        <v/>
      </c>
      <c r="BR1703" s="9" t="s">
        <v>2192</v>
      </c>
      <c r="BS1703" s="9" t="s">
        <v>12</v>
      </c>
      <c r="BT1703" s="108"/>
    </row>
    <row r="1704" spans="1:72" s="9" customFormat="1" x14ac:dyDescent="0.35">
      <c r="A1704" s="1" t="s">
        <v>4157</v>
      </c>
      <c r="B1704" s="8" t="s">
        <v>4158</v>
      </c>
      <c r="C1704" s="3" t="str">
        <f>_xlfn.XLOOKUP(B1704,'[1]daily break down'!$D:$D,'[1]daily break down'!$E:$E,"")</f>
        <v>Douala</v>
      </c>
      <c r="D1704" s="1" t="s">
        <v>11</v>
      </c>
      <c r="E1704" s="1" t="s">
        <v>12</v>
      </c>
      <c r="F1704" s="3" t="s">
        <v>31</v>
      </c>
      <c r="G1704" s="1" t="s">
        <v>32</v>
      </c>
      <c r="H1704" s="34" t="str">
        <f>_xlfn.XLOOKUP(B1704,[2]CALCULATION!$B:$B,[2]CALCULATION!$H:$H,"")</f>
        <v>ZTE</v>
      </c>
      <c r="I1704" s="28">
        <v>0</v>
      </c>
      <c r="J1704" s="28">
        <v>0</v>
      </c>
      <c r="K1704" s="28">
        <v>0</v>
      </c>
      <c r="L1704" s="28">
        <v>2.2115497113572098E-3</v>
      </c>
      <c r="M1704" s="28">
        <v>0</v>
      </c>
      <c r="N1704" s="28">
        <v>0</v>
      </c>
      <c r="O1704" s="28">
        <v>0</v>
      </c>
      <c r="P1704" s="28">
        <v>0</v>
      </c>
      <c r="Q1704" s="28">
        <v>0</v>
      </c>
      <c r="R1704" s="28">
        <v>0</v>
      </c>
      <c r="S1704" s="93">
        <v>0</v>
      </c>
      <c r="T1704" s="93">
        <f>_xlfn.XLOOKUP(B1704,'[3]Nur des jours'!$B:$B,'[3]Nur des jours'!$U:$U,"")</f>
        <v>0</v>
      </c>
      <c r="U1704" s="93">
        <v>0</v>
      </c>
      <c r="V1704" s="93">
        <v>0</v>
      </c>
      <c r="W1704" s="93">
        <v>0</v>
      </c>
      <c r="X1704" s="93">
        <v>0</v>
      </c>
      <c r="Y1704" s="93">
        <v>0</v>
      </c>
      <c r="Z1704" s="93">
        <v>0</v>
      </c>
      <c r="AA1704" s="93">
        <v>0</v>
      </c>
      <c r="AB1704" s="93">
        <v>0</v>
      </c>
      <c r="AC1704" s="93">
        <f>_xlfn.XLOOKUP(B1704,'[3]Nur des jours'!$B:$B,'[3]Nur des jours'!$N:$N,"")</f>
        <v>0</v>
      </c>
      <c r="AD1704" s="93">
        <v>0</v>
      </c>
      <c r="AE1704" s="93">
        <v>0</v>
      </c>
      <c r="AF1704" s="93">
        <v>0</v>
      </c>
      <c r="AG1704" s="93"/>
      <c r="AH1704" s="93">
        <v>0</v>
      </c>
      <c r="AI1704" s="93">
        <v>0</v>
      </c>
      <c r="AJ1704" s="93">
        <v>0</v>
      </c>
      <c r="AK1704" s="93">
        <v>0</v>
      </c>
      <c r="AL1704" s="93">
        <v>0</v>
      </c>
      <c r="AM1704" s="49" t="s">
        <v>5559</v>
      </c>
      <c r="AN1704" s="49"/>
      <c r="AO1704" s="48" t="str" cm="1">
        <f t="array" ref="AO1704">IFERROR(_xlfn.IFS(
AQ1704="MPR ISSUE","PDH",
AQ1704="BSS Hardware Issue","BSS",
AQ1704="Sites strategiques, MLL, Pylone, etc.","ENVTECH",
AQ1704="AKTIVCO DEFAUT GE &amp; POWER Cabinet","AKTIVCO",
AQ1704="AKTIVCO Coupure ENEO &amp; Baisse de tension","AKTIVCO GRID ONLY",
AQ1704="Coupure ENEO &amp; Baisse de tension","IHS GRID ONLY",
AQ1704="Defaut GE &amp; POWER Cabinet","IHS",
AQ1704="Sharing","Partners",
AQ1704="Sites strategiques &amp; DataCenter","SST &amp; DC",
AQ1704="Exclu","Exclu",
AQ1704="SAT","SAT",
AQ1704="SPARE-ISSUE","SPARE-ISSUE",
AQ1704="Fiber CAmtel","TRANS_FO_CAMTEL",
AQ1704="Fiber AOF","Fiber AOF",
AQ1704="Projet OCM (HUAWEI)","TRAVAUX-HUAWEI",
AQ1704="Projet OCM (NOKIA)","TRAVAUX-NOKIA",
AQ1704="ACCESS-ISSUE","ACCESS-ISSUE",
AQ1704="Projet OCM (ZTE, NOKIA, autres projets)","TRAVAUX OCM",
AQ1704="No root CAuse","No root cause",
AQ1704="ODU HS","PDH",
AQ1704="IP &amp; VLAN","PDH",
AQ1704="Warehouse HUAWEI","SPARE-ISSUE",
AQ1704="SPARE-HS","SPARE-ISSUE",
AQ1704="Power Telco","BSS",AQ1704="no impacts","no impacts"
),"")</f>
        <v>No root cause</v>
      </c>
      <c r="AP1704" s="48" t="str" cm="1">
        <f t="array" ref="AP1704">IFERROR(_xlfn.IFS(
AQ1704="MPR ISSUE","TX ISSUE",
AQ1704="BSS Hardware Issue","RAN ISSUE",
AQ1704="Sites strategiques, MLL, Pylone, etc.","ENVTECH",
AQ1704="AKTIVCO DEFAUT GE &amp; POWER Cabinet","POWER ISSUE",
AQ1704="AKTIVCO Coupure ENEO &amp; Baisse de tension","POWER ISSUE",
AQ1704="Coupure ENEO &amp; Baisse de tension","POWER ISSUE",
AQ1704="Defaut GE &amp; POWER Cabinet","POWER ISSUE",
AQ1704="Sharing","POWER ISSUE",
AQ1704="Sites strategiques &amp; DataCenter","POWER ISSUE",
AQ1704="Exclu","Exclu",
AQ1704="SAT","TX ISSUE",
AQ1704="SPARE-ISSUE","SPARE-ISSUE",
AQ1704="Fiber CAmtel","TX ISSUE",
AQ1704="Fiber AOF","TX ISSUE",
AQ1704="Projet OCM (HUAWEI)","TRAVAUX-HUAWEI",
AQ1704="Projet OCM (NOKIA)","TRAVAUX -NOKIA",
AQ1704="ACCESS-ISSUE","ACCESS-ISSUE",
AQ1704="Projet OCM (ZTE, NOKIA, autres projets)","TRAVAUX OCM",
AQ1704="No root CAuse","No root cause",
AQ1704="ODU HS","TX ISSUE",
AQ1704="IP &amp; VLAN","TX ISSUE",
AQ1704="Warehouse HUAWEI","SPARE-ISSUE",
AQ1704="SPARE-HS","SPARE-ISSUE",
AQ1704="Power Telco","RAN ISSUE",AQ1704="no impacts","no impacts"
),"")</f>
        <v>No root cause</v>
      </c>
      <c r="AQ1704" s="126" t="s">
        <v>5344</v>
      </c>
      <c r="AR1704" s="48" t="str" cm="1">
        <f t="array" ref="AR1704">IFERROR(_xlfn.IFS(
AQ1704="MPR ISSUE","ACTIVE",
AQ1704="BSS Hardware Issue","ACTIVE",
AQ1704="Sites strategiques, MLL, Pylone, etc.","PASSIVE",
AQ1704="AKTIVCO DEFAUT GE &amp; POWER Cabinet","PASSIVE",
AQ1704="AKTIVCO Coupure ENEO &amp; Baisse de tension","PASSIVE",
AQ1704="Coupure ENEO &amp; Baisse de tension","PASSIVE",
AQ1704="Defaut GE &amp; POWER Cabinet","PASSIVE",
AQ1704="Sharing","PASSIVE",
AQ1704="Sites strategiques &amp; DataCenter","PASSIVE",
AQ1704="Exclu","Exclu",
AQ1704="SAT","ACTIVE",
AQ1704="SPARE-ISSUE","SPARE-ISSUE",
AQ1704="Fiber CAmtel","ACTIVE",
AQ1704="Fiber AOF","ACTIVE",
AQ1704="Projet OCM (HUAWEI)","PLANNED WORKS",
AQ1704="Projet OCM (NOKIA)","PLANNED WORKS",
AQ1704="ACCESS-ISSUE","ACCESS-ISSUE",
AQ1704="Projet OCM (ZTE, NOKIA, autres projets)","PLANNED WORKS",
AQ1704="No root CAuse","No root cause",
AQ1704="ODU HS","ACTIVE",
AQ1704="IP &amp; VLAN","ACTIVE",
AQ1704="Warehouse HUAWEI","SPARE-ISSUE",
AQ1704="SPARE-HS","SPARE-ISSUE",
AQ1704="Power Telco","ACTIVE", AQ1704="no impacts","no impacts"
),"")</f>
        <v>No root cause</v>
      </c>
      <c r="AS1704" s="92" t="s">
        <v>5537</v>
      </c>
      <c r="AT1704" s="98" t="s">
        <v>4158</v>
      </c>
      <c r="AV1704" s="17" t="s">
        <v>5537</v>
      </c>
      <c r="AW1704" s="7" t="s">
        <v>5537</v>
      </c>
      <c r="AX1704" s="6" t="s">
        <v>5537</v>
      </c>
      <c r="AY1704" s="7"/>
      <c r="AZ1704" s="3" t="s">
        <v>5537</v>
      </c>
      <c r="BA1704" s="18" t="s">
        <v>5537</v>
      </c>
      <c r="BB1704" s="18" t="s">
        <v>5537</v>
      </c>
      <c r="BC1704" s="18" t="s">
        <v>5537</v>
      </c>
      <c r="BD1704" s="18" t="s">
        <v>5537</v>
      </c>
      <c r="BE1704" s="18" t="s">
        <v>5537</v>
      </c>
      <c r="BF1704" s="18" t="s">
        <v>5537</v>
      </c>
      <c r="BG1704" s="18" t="s">
        <v>5537</v>
      </c>
      <c r="BH1704" s="18" t="s">
        <v>5537</v>
      </c>
      <c r="BI1704" s="18" t="s">
        <v>5537</v>
      </c>
      <c r="BJ1704" s="18" t="s">
        <v>5537</v>
      </c>
      <c r="BK1704" s="18" t="s">
        <v>5537</v>
      </c>
      <c r="BL1704" s="9" t="s">
        <v>5537</v>
      </c>
      <c r="BM1704" s="14" t="s">
        <v>5537</v>
      </c>
      <c r="BN1704" s="14" t="s">
        <v>5537</v>
      </c>
      <c r="BO1704" s="14" t="str">
        <f>_xlfn.XLOOKUP(B1704,'[4]cell downs 18042026 17h'!$B:$B,'[4]cell downs 18042026 17h'!$B:$B,"")</f>
        <v/>
      </c>
      <c r="BP1704" s="14" t="str">
        <f>_xlfn.XLOOKUP(B1704,'[5]Cells Huawei 19042026 15h'!$B:$B,'[5]Cells Huawei 19042026 15h'!$B:$B,"")</f>
        <v/>
      </c>
      <c r="BQ1704" s="9" t="str">
        <f>_xlfn.XLOOKUP(B1704,'[6]cells down 19042026 9H40'!$B:$B,'[6]cells down 19042026 9H40'!$B:$B,"")</f>
        <v/>
      </c>
      <c r="BR1704" s="9" t="s">
        <v>4158</v>
      </c>
      <c r="BS1704" s="9" t="s">
        <v>5537</v>
      </c>
      <c r="BT1704" s="108"/>
    </row>
    <row r="1705" spans="1:72" s="9" customFormat="1" x14ac:dyDescent="0.35">
      <c r="A1705" s="1" t="s">
        <v>780</v>
      </c>
      <c r="B1705" s="8" t="s">
        <v>781</v>
      </c>
      <c r="C1705" s="3" t="str">
        <f>_xlfn.XLOOKUP(B1705,'[1]daily break down'!$D:$D,'[1]daily break down'!$E:$E,"")</f>
        <v>Douala</v>
      </c>
      <c r="D1705" s="1" t="s">
        <v>11</v>
      </c>
      <c r="E1705" s="1" t="s">
        <v>12</v>
      </c>
      <c r="F1705" s="3" t="s">
        <v>31</v>
      </c>
      <c r="G1705" s="1" t="s">
        <v>32</v>
      </c>
      <c r="H1705" s="34" t="str">
        <f>_xlfn.XLOOKUP(B1705,[2]CALCULATION!$B:$B,[2]CALCULATION!$H:$H,"")</f>
        <v>ZTE</v>
      </c>
      <c r="I1705" s="28">
        <v>0</v>
      </c>
      <c r="J1705" s="28">
        <v>0</v>
      </c>
      <c r="K1705" s="28">
        <v>0</v>
      </c>
      <c r="L1705" s="28">
        <v>1.9083533799613751E-3</v>
      </c>
      <c r="M1705" s="28">
        <v>0</v>
      </c>
      <c r="N1705" s="28">
        <v>0</v>
      </c>
      <c r="O1705" s="28">
        <v>0</v>
      </c>
      <c r="P1705" s="28">
        <v>0</v>
      </c>
      <c r="Q1705" s="28">
        <v>0</v>
      </c>
      <c r="R1705" s="28">
        <v>0</v>
      </c>
      <c r="S1705" s="93">
        <v>0</v>
      </c>
      <c r="T1705" s="93">
        <f>_xlfn.XLOOKUP(B1705,'[3]Nur des jours'!$B:$B,'[3]Nur des jours'!$U:$U,"")</f>
        <v>0</v>
      </c>
      <c r="U1705" s="93">
        <v>0</v>
      </c>
      <c r="V1705" s="93">
        <v>0</v>
      </c>
      <c r="W1705" s="93">
        <v>0</v>
      </c>
      <c r="X1705" s="93">
        <v>0</v>
      </c>
      <c r="Y1705" s="93">
        <v>0</v>
      </c>
      <c r="Z1705" s="93">
        <v>0</v>
      </c>
      <c r="AA1705" s="93">
        <v>0</v>
      </c>
      <c r="AB1705" s="93">
        <v>0</v>
      </c>
      <c r="AC1705" s="93">
        <f>_xlfn.XLOOKUP(B1705,'[3]Nur des jours'!$B:$B,'[3]Nur des jours'!$N:$N,"")</f>
        <v>0</v>
      </c>
      <c r="AD1705" s="93">
        <v>0</v>
      </c>
      <c r="AE1705" s="93">
        <v>0</v>
      </c>
      <c r="AF1705" s="93">
        <v>0</v>
      </c>
      <c r="AG1705" s="93"/>
      <c r="AH1705" s="93">
        <v>0</v>
      </c>
      <c r="AI1705" s="93">
        <v>0</v>
      </c>
      <c r="AJ1705" s="93">
        <v>0</v>
      </c>
      <c r="AK1705" s="93">
        <v>0</v>
      </c>
      <c r="AL1705" s="93">
        <v>0</v>
      </c>
      <c r="AM1705" s="49" t="s">
        <v>5559</v>
      </c>
      <c r="AN1705" s="49"/>
      <c r="AO1705" s="48" t="str" cm="1">
        <f t="array" ref="AO1705">IFERROR(_xlfn.IFS(
AQ1705="MPR ISSUE","PDH",
AQ1705="BSS Hardware Issue","BSS",
AQ1705="Sites strategiques, MLL, Pylone, etc.","ENVTECH",
AQ1705="AKTIVCO DEFAUT GE &amp; POWER Cabinet","AKTIVCO",
AQ1705="AKTIVCO Coupure ENEO &amp; Baisse de tension","AKTIVCO GRID ONLY",
AQ1705="Coupure ENEO &amp; Baisse de tension","IHS GRID ONLY",
AQ1705="Defaut GE &amp; POWER Cabinet","IHS",
AQ1705="Sharing","Partners",
AQ1705="Sites strategiques &amp; DataCenter","SST &amp; DC",
AQ1705="Exclu","Exclu",
AQ1705="SAT","SAT",
AQ1705="SPARE-ISSUE","SPARE-ISSUE",
AQ1705="Fiber CAmtel","TRANS_FO_CAMTEL",
AQ1705="Fiber AOF","Fiber AOF",
AQ1705="Projet OCM (HUAWEI)","TRAVAUX-HUAWEI",
AQ1705="Projet OCM (NOKIA)","TRAVAUX-NOKIA",
AQ1705="ACCESS-ISSUE","ACCESS-ISSUE",
AQ1705="Projet OCM (ZTE, NOKIA, autres projets)","TRAVAUX OCM",
AQ1705="No root CAuse","No root cause",
AQ1705="ODU HS","PDH",
AQ1705="IP &amp; VLAN","PDH",
AQ1705="Warehouse HUAWEI","SPARE-ISSUE",
AQ1705="SPARE-HS","SPARE-ISSUE",
AQ1705="Power Telco","BSS",AQ1705="no impacts","no impacts"
),"")</f>
        <v>No root cause</v>
      </c>
      <c r="AP1705" s="48" t="str" cm="1">
        <f t="array" ref="AP1705">IFERROR(_xlfn.IFS(
AQ1705="MPR ISSUE","TX ISSUE",
AQ1705="BSS Hardware Issue","RAN ISSUE",
AQ1705="Sites strategiques, MLL, Pylone, etc.","ENVTECH",
AQ1705="AKTIVCO DEFAUT GE &amp; POWER Cabinet","POWER ISSUE",
AQ1705="AKTIVCO Coupure ENEO &amp; Baisse de tension","POWER ISSUE",
AQ1705="Coupure ENEO &amp; Baisse de tension","POWER ISSUE",
AQ1705="Defaut GE &amp; POWER Cabinet","POWER ISSUE",
AQ1705="Sharing","POWER ISSUE",
AQ1705="Sites strategiques &amp; DataCenter","POWER ISSUE",
AQ1705="Exclu","Exclu",
AQ1705="SAT","TX ISSUE",
AQ1705="SPARE-ISSUE","SPARE-ISSUE",
AQ1705="Fiber CAmtel","TX ISSUE",
AQ1705="Fiber AOF","TX ISSUE",
AQ1705="Projet OCM (HUAWEI)","TRAVAUX-HUAWEI",
AQ1705="Projet OCM (NOKIA)","TRAVAUX -NOKIA",
AQ1705="ACCESS-ISSUE","ACCESS-ISSUE",
AQ1705="Projet OCM (ZTE, NOKIA, autres projets)","TRAVAUX OCM",
AQ1705="No root CAuse","No root cause",
AQ1705="ODU HS","TX ISSUE",
AQ1705="IP &amp; VLAN","TX ISSUE",
AQ1705="Warehouse HUAWEI","SPARE-ISSUE",
AQ1705="SPARE-HS","SPARE-ISSUE",
AQ1705="Power Telco","RAN ISSUE",AQ1705="no impacts","no impacts"
),"")</f>
        <v>No root cause</v>
      </c>
      <c r="AQ1705" s="126" t="s">
        <v>5344</v>
      </c>
      <c r="AR1705" s="48" t="str" cm="1">
        <f t="array" ref="AR1705">IFERROR(_xlfn.IFS(
AQ1705="MPR ISSUE","ACTIVE",
AQ1705="BSS Hardware Issue","ACTIVE",
AQ1705="Sites strategiques, MLL, Pylone, etc.","PASSIVE",
AQ1705="AKTIVCO DEFAUT GE &amp; POWER Cabinet","PASSIVE",
AQ1705="AKTIVCO Coupure ENEO &amp; Baisse de tension","PASSIVE",
AQ1705="Coupure ENEO &amp; Baisse de tension","PASSIVE",
AQ1705="Defaut GE &amp; POWER Cabinet","PASSIVE",
AQ1705="Sharing","PASSIVE",
AQ1705="Sites strategiques &amp; DataCenter","PASSIVE",
AQ1705="Exclu","Exclu",
AQ1705="SAT","ACTIVE",
AQ1705="SPARE-ISSUE","SPARE-ISSUE",
AQ1705="Fiber CAmtel","ACTIVE",
AQ1705="Fiber AOF","ACTIVE",
AQ1705="Projet OCM (HUAWEI)","PLANNED WORKS",
AQ1705="Projet OCM (NOKIA)","PLANNED WORKS",
AQ1705="ACCESS-ISSUE","ACCESS-ISSUE",
AQ1705="Projet OCM (ZTE, NOKIA, autres projets)","PLANNED WORKS",
AQ1705="No root CAuse","No root cause",
AQ1705="ODU HS","ACTIVE",
AQ1705="IP &amp; VLAN","ACTIVE",
AQ1705="Warehouse HUAWEI","SPARE-ISSUE",
AQ1705="SPARE-HS","SPARE-ISSUE",
AQ1705="Power Telco","ACTIVE", AQ1705="no impacts","no impacts"
),"")</f>
        <v>No root cause</v>
      </c>
      <c r="AS1705" s="92" t="s">
        <v>5537</v>
      </c>
      <c r="AT1705" s="98" t="s">
        <v>781</v>
      </c>
      <c r="AV1705" s="17" t="s">
        <v>5537</v>
      </c>
      <c r="AW1705" s="7" t="s">
        <v>5537</v>
      </c>
      <c r="AX1705" s="6" t="s">
        <v>5537</v>
      </c>
      <c r="AY1705" s="7"/>
      <c r="AZ1705" s="3" t="s">
        <v>5537</v>
      </c>
      <c r="BA1705" s="18" t="s">
        <v>5537</v>
      </c>
      <c r="BB1705" s="18" t="s">
        <v>5537</v>
      </c>
      <c r="BC1705" s="18" t="s">
        <v>5537</v>
      </c>
      <c r="BD1705" s="18" t="s">
        <v>5537</v>
      </c>
      <c r="BE1705" s="18" t="s">
        <v>5537</v>
      </c>
      <c r="BF1705" s="18" t="s">
        <v>5537</v>
      </c>
      <c r="BG1705" s="18" t="s">
        <v>5537</v>
      </c>
      <c r="BH1705" s="18" t="s">
        <v>5537</v>
      </c>
      <c r="BI1705" s="18" t="s">
        <v>5537</v>
      </c>
      <c r="BJ1705" s="18" t="s">
        <v>5537</v>
      </c>
      <c r="BK1705" s="18" t="s">
        <v>5537</v>
      </c>
      <c r="BL1705" s="9" t="s">
        <v>5537</v>
      </c>
      <c r="BM1705" s="14" t="s">
        <v>5537</v>
      </c>
      <c r="BN1705" s="14" t="s">
        <v>5537</v>
      </c>
      <c r="BO1705" s="14" t="str">
        <f>_xlfn.XLOOKUP(B1705,'[4]cell downs 18042026 17h'!$B:$B,'[4]cell downs 18042026 17h'!$B:$B,"")</f>
        <v/>
      </c>
      <c r="BP1705" s="14" t="str">
        <f>_xlfn.XLOOKUP(B1705,'[5]Cells Huawei 19042026 15h'!$B:$B,'[5]Cells Huawei 19042026 15h'!$B:$B,"")</f>
        <v/>
      </c>
      <c r="BQ1705" s="9" t="str">
        <f>_xlfn.XLOOKUP(B1705,'[6]cells down 19042026 9H40'!$B:$B,'[6]cells down 19042026 9H40'!$B:$B,"")</f>
        <v/>
      </c>
      <c r="BR1705" s="9" t="s">
        <v>781</v>
      </c>
      <c r="BS1705" s="9" t="s">
        <v>5537</v>
      </c>
      <c r="BT1705" s="108"/>
    </row>
    <row r="1706" spans="1:72" s="9" customFormat="1" x14ac:dyDescent="0.35">
      <c r="A1706" s="1" t="s">
        <v>3191</v>
      </c>
      <c r="B1706" s="8" t="s">
        <v>3192</v>
      </c>
      <c r="C1706" s="3" t="str">
        <f>_xlfn.XLOOKUP(B1706,'[1]daily break down'!$D:$D,'[1]daily break down'!$E:$E,"")</f>
        <v>Douala</v>
      </c>
      <c r="D1706" s="1" t="s">
        <v>11</v>
      </c>
      <c r="E1706" s="1" t="s">
        <v>12</v>
      </c>
      <c r="F1706" s="3" t="s">
        <v>31</v>
      </c>
      <c r="G1706" s="1" t="s">
        <v>32</v>
      </c>
      <c r="H1706" s="34" t="str">
        <f>_xlfn.XLOOKUP(B1706,[2]CALCULATION!$B:$B,[2]CALCULATION!$H:$H,"")</f>
        <v>ZTE</v>
      </c>
      <c r="I1706" s="28">
        <v>0</v>
      </c>
      <c r="J1706" s="28">
        <v>0</v>
      </c>
      <c r="K1706" s="28">
        <v>0</v>
      </c>
      <c r="L1706" s="28">
        <v>1.6408272052003947E-3</v>
      </c>
      <c r="M1706" s="28">
        <v>0</v>
      </c>
      <c r="N1706" s="28">
        <v>0</v>
      </c>
      <c r="O1706" s="28">
        <v>0</v>
      </c>
      <c r="P1706" s="28">
        <v>0</v>
      </c>
      <c r="Q1706" s="28">
        <v>0</v>
      </c>
      <c r="R1706" s="28">
        <v>0</v>
      </c>
      <c r="S1706" s="93">
        <v>0</v>
      </c>
      <c r="T1706" s="93">
        <f>_xlfn.XLOOKUP(B1706,'[3]Nur des jours'!$B:$B,'[3]Nur des jours'!$U:$U,"")</f>
        <v>0</v>
      </c>
      <c r="U1706" s="93">
        <v>0</v>
      </c>
      <c r="V1706" s="93">
        <v>0</v>
      </c>
      <c r="W1706" s="93">
        <v>0</v>
      </c>
      <c r="X1706" s="93">
        <v>0</v>
      </c>
      <c r="Y1706" s="93">
        <v>0</v>
      </c>
      <c r="Z1706" s="93">
        <v>0</v>
      </c>
      <c r="AA1706" s="93">
        <v>0</v>
      </c>
      <c r="AB1706" s="93">
        <v>0</v>
      </c>
      <c r="AC1706" s="93">
        <f>_xlfn.XLOOKUP(B1706,'[3]Nur des jours'!$B:$B,'[3]Nur des jours'!$N:$N,"")</f>
        <v>0</v>
      </c>
      <c r="AD1706" s="93">
        <v>0</v>
      </c>
      <c r="AE1706" s="93">
        <v>0</v>
      </c>
      <c r="AF1706" s="93">
        <v>0</v>
      </c>
      <c r="AG1706" s="93"/>
      <c r="AH1706" s="93">
        <v>0</v>
      </c>
      <c r="AI1706" s="93">
        <v>0</v>
      </c>
      <c r="AJ1706" s="93">
        <v>0</v>
      </c>
      <c r="AK1706" s="93">
        <v>0</v>
      </c>
      <c r="AL1706" s="93">
        <v>0</v>
      </c>
      <c r="AM1706" s="49" t="s">
        <v>5559</v>
      </c>
      <c r="AN1706" s="49"/>
      <c r="AO1706" s="48" t="str" cm="1">
        <f t="array" ref="AO1706">IFERROR(_xlfn.IFS(
AQ1706="MPR ISSUE","PDH",
AQ1706="BSS Hardware Issue","BSS",
AQ1706="Sites strategiques, MLL, Pylone, etc.","ENVTECH",
AQ1706="AKTIVCO DEFAUT GE &amp; POWER Cabinet","AKTIVCO",
AQ1706="AKTIVCO Coupure ENEO &amp; Baisse de tension","AKTIVCO GRID ONLY",
AQ1706="Coupure ENEO &amp; Baisse de tension","IHS GRID ONLY",
AQ1706="Defaut GE &amp; POWER Cabinet","IHS",
AQ1706="Sharing","Partners",
AQ1706="Sites strategiques &amp; DataCenter","SST &amp; DC",
AQ1706="Exclu","Exclu",
AQ1706="SAT","SAT",
AQ1706="SPARE-ISSUE","SPARE-ISSUE",
AQ1706="Fiber CAmtel","TRANS_FO_CAMTEL",
AQ1706="Fiber AOF","Fiber AOF",
AQ1706="Projet OCM (HUAWEI)","TRAVAUX-HUAWEI",
AQ1706="Projet OCM (NOKIA)","TRAVAUX-NOKIA",
AQ1706="ACCESS-ISSUE","ACCESS-ISSUE",
AQ1706="Projet OCM (ZTE, NOKIA, autres projets)","TRAVAUX OCM",
AQ1706="No root CAuse","No root cause",
AQ1706="ODU HS","PDH",
AQ1706="IP &amp; VLAN","PDH",
AQ1706="Warehouse HUAWEI","SPARE-ISSUE",
AQ1706="SPARE-HS","SPARE-ISSUE",
AQ1706="Power Telco","BSS",AQ1706="no impacts","no impacts"
),"")</f>
        <v>No root cause</v>
      </c>
      <c r="AP1706" s="48" t="str" cm="1">
        <f t="array" ref="AP1706">IFERROR(_xlfn.IFS(
AQ1706="MPR ISSUE","TX ISSUE",
AQ1706="BSS Hardware Issue","RAN ISSUE",
AQ1706="Sites strategiques, MLL, Pylone, etc.","ENVTECH",
AQ1706="AKTIVCO DEFAUT GE &amp; POWER Cabinet","POWER ISSUE",
AQ1706="AKTIVCO Coupure ENEO &amp; Baisse de tension","POWER ISSUE",
AQ1706="Coupure ENEO &amp; Baisse de tension","POWER ISSUE",
AQ1706="Defaut GE &amp; POWER Cabinet","POWER ISSUE",
AQ1706="Sharing","POWER ISSUE",
AQ1706="Sites strategiques &amp; DataCenter","POWER ISSUE",
AQ1706="Exclu","Exclu",
AQ1706="SAT","TX ISSUE",
AQ1706="SPARE-ISSUE","SPARE-ISSUE",
AQ1706="Fiber CAmtel","TX ISSUE",
AQ1706="Fiber AOF","TX ISSUE",
AQ1706="Projet OCM (HUAWEI)","TRAVAUX-HUAWEI",
AQ1706="Projet OCM (NOKIA)","TRAVAUX -NOKIA",
AQ1706="ACCESS-ISSUE","ACCESS-ISSUE",
AQ1706="Projet OCM (ZTE, NOKIA, autres projets)","TRAVAUX OCM",
AQ1706="No root CAuse","No root cause",
AQ1706="ODU HS","TX ISSUE",
AQ1706="IP &amp; VLAN","TX ISSUE",
AQ1706="Warehouse HUAWEI","SPARE-ISSUE",
AQ1706="SPARE-HS","SPARE-ISSUE",
AQ1706="Power Telco","RAN ISSUE",AQ1706="no impacts","no impacts"
),"")</f>
        <v>No root cause</v>
      </c>
      <c r="AQ1706" s="126" t="s">
        <v>5344</v>
      </c>
      <c r="AR1706" s="48" t="str" cm="1">
        <f t="array" ref="AR1706">IFERROR(_xlfn.IFS(
AQ1706="MPR ISSUE","ACTIVE",
AQ1706="BSS Hardware Issue","ACTIVE",
AQ1706="Sites strategiques, MLL, Pylone, etc.","PASSIVE",
AQ1706="AKTIVCO DEFAUT GE &amp; POWER Cabinet","PASSIVE",
AQ1706="AKTIVCO Coupure ENEO &amp; Baisse de tension","PASSIVE",
AQ1706="Coupure ENEO &amp; Baisse de tension","PASSIVE",
AQ1706="Defaut GE &amp; POWER Cabinet","PASSIVE",
AQ1706="Sharing","PASSIVE",
AQ1706="Sites strategiques &amp; DataCenter","PASSIVE",
AQ1706="Exclu","Exclu",
AQ1706="SAT","ACTIVE",
AQ1706="SPARE-ISSUE","SPARE-ISSUE",
AQ1706="Fiber CAmtel","ACTIVE",
AQ1706="Fiber AOF","ACTIVE",
AQ1706="Projet OCM (HUAWEI)","PLANNED WORKS",
AQ1706="Projet OCM (NOKIA)","PLANNED WORKS",
AQ1706="ACCESS-ISSUE","ACCESS-ISSUE",
AQ1706="Projet OCM (ZTE, NOKIA, autres projets)","PLANNED WORKS",
AQ1706="No root CAuse","No root cause",
AQ1706="ODU HS","ACTIVE",
AQ1706="IP &amp; VLAN","ACTIVE",
AQ1706="Warehouse HUAWEI","SPARE-ISSUE",
AQ1706="SPARE-HS","SPARE-ISSUE",
AQ1706="Power Telco","ACTIVE", AQ1706="no impacts","no impacts"
),"")</f>
        <v>No root cause</v>
      </c>
      <c r="AS1706" s="92" t="s">
        <v>5537</v>
      </c>
      <c r="AT1706" s="98" t="s">
        <v>3192</v>
      </c>
      <c r="AV1706" s="17" t="s">
        <v>5537</v>
      </c>
      <c r="AW1706" s="7" t="s">
        <v>5537</v>
      </c>
      <c r="AX1706" s="6" t="s">
        <v>5537</v>
      </c>
      <c r="AY1706" s="7"/>
      <c r="AZ1706" s="3" t="s">
        <v>5537</v>
      </c>
      <c r="BA1706" s="18" t="s">
        <v>5537</v>
      </c>
      <c r="BB1706" s="18" t="s">
        <v>5537</v>
      </c>
      <c r="BC1706" s="18" t="s">
        <v>5537</v>
      </c>
      <c r="BD1706" s="18" t="s">
        <v>5537</v>
      </c>
      <c r="BE1706" s="18" t="s">
        <v>5537</v>
      </c>
      <c r="BF1706" s="18" t="s">
        <v>5537</v>
      </c>
      <c r="BG1706" s="18" t="s">
        <v>5537</v>
      </c>
      <c r="BH1706" s="18" t="s">
        <v>5537</v>
      </c>
      <c r="BI1706" s="18" t="s">
        <v>5537</v>
      </c>
      <c r="BJ1706" s="18" t="s">
        <v>5537</v>
      </c>
      <c r="BK1706" s="18" t="s">
        <v>5537</v>
      </c>
      <c r="BL1706" s="9" t="s">
        <v>5537</v>
      </c>
      <c r="BM1706" s="14" t="s">
        <v>5537</v>
      </c>
      <c r="BN1706" s="14" t="s">
        <v>5537</v>
      </c>
      <c r="BO1706" s="14" t="str">
        <f>_xlfn.XLOOKUP(B1706,'[4]cell downs 18042026 17h'!$B:$B,'[4]cell downs 18042026 17h'!$B:$B,"")</f>
        <v/>
      </c>
      <c r="BP1706" s="14" t="str">
        <f>_xlfn.XLOOKUP(B1706,'[5]Cells Huawei 19042026 15h'!$B:$B,'[5]Cells Huawei 19042026 15h'!$B:$B,"")</f>
        <v/>
      </c>
      <c r="BQ1706" s="9" t="str">
        <f>_xlfn.XLOOKUP(B1706,'[6]cells down 19042026 9H40'!$B:$B,'[6]cells down 19042026 9H40'!$B:$B,"")</f>
        <v/>
      </c>
      <c r="BR1706" s="9" t="s">
        <v>3192</v>
      </c>
      <c r="BS1706" s="9" t="s">
        <v>5537</v>
      </c>
      <c r="BT1706" s="108"/>
    </row>
    <row r="1707" spans="1:72" s="9" customFormat="1" x14ac:dyDescent="0.35">
      <c r="A1707" s="1" t="s">
        <v>795</v>
      </c>
      <c r="B1707" s="8" t="s">
        <v>796</v>
      </c>
      <c r="C1707" s="3" t="str">
        <f>_xlfn.XLOOKUP(B1707,'[1]daily break down'!$D:$D,'[1]daily break down'!$E:$E,"")</f>
        <v>Douala</v>
      </c>
      <c r="D1707" s="1" t="s">
        <v>11</v>
      </c>
      <c r="E1707" s="1" t="s">
        <v>12</v>
      </c>
      <c r="F1707" s="3" t="s">
        <v>31</v>
      </c>
      <c r="G1707" s="1" t="s">
        <v>32</v>
      </c>
      <c r="H1707" s="34" t="str">
        <f>_xlfn.XLOOKUP(B1707,[2]CALCULATION!$B:$B,[2]CALCULATION!$H:$H,"")</f>
        <v>ZTE</v>
      </c>
      <c r="I1707" s="28">
        <v>0</v>
      </c>
      <c r="J1707" s="28">
        <v>0</v>
      </c>
      <c r="K1707" s="28">
        <v>0</v>
      </c>
      <c r="L1707" s="28">
        <v>1.5694868919306861E-3</v>
      </c>
      <c r="M1707" s="28">
        <v>0</v>
      </c>
      <c r="N1707" s="28">
        <v>0</v>
      </c>
      <c r="O1707" s="28">
        <v>0</v>
      </c>
      <c r="P1707" s="28">
        <v>0</v>
      </c>
      <c r="Q1707" s="28">
        <v>0</v>
      </c>
      <c r="R1707" s="28">
        <v>0</v>
      </c>
      <c r="S1707" s="93">
        <v>0</v>
      </c>
      <c r="T1707" s="93">
        <f>_xlfn.XLOOKUP(B1707,'[3]Nur des jours'!$B:$B,'[3]Nur des jours'!$U:$U,"")</f>
        <v>0</v>
      </c>
      <c r="U1707" s="93">
        <v>0</v>
      </c>
      <c r="V1707" s="93">
        <v>0</v>
      </c>
      <c r="W1707" s="93">
        <v>0</v>
      </c>
      <c r="X1707" s="93">
        <v>0</v>
      </c>
      <c r="Y1707" s="93">
        <v>0</v>
      </c>
      <c r="Z1707" s="93">
        <v>0</v>
      </c>
      <c r="AA1707" s="93">
        <v>0</v>
      </c>
      <c r="AB1707" s="93">
        <v>0</v>
      </c>
      <c r="AC1707" s="93">
        <f>_xlfn.XLOOKUP(B1707,'[3]Nur des jours'!$B:$B,'[3]Nur des jours'!$N:$N,"")</f>
        <v>0</v>
      </c>
      <c r="AD1707" s="93">
        <v>0</v>
      </c>
      <c r="AE1707" s="93">
        <v>0</v>
      </c>
      <c r="AF1707" s="93">
        <v>0</v>
      </c>
      <c r="AG1707" s="93"/>
      <c r="AH1707" s="93">
        <v>0</v>
      </c>
      <c r="AI1707" s="93">
        <v>0</v>
      </c>
      <c r="AJ1707" s="93">
        <v>0</v>
      </c>
      <c r="AK1707" s="93">
        <v>0</v>
      </c>
      <c r="AL1707" s="93">
        <v>0</v>
      </c>
      <c r="AM1707" s="49" t="s">
        <v>5559</v>
      </c>
      <c r="AN1707" s="49"/>
      <c r="AO1707" s="48" t="str" cm="1">
        <f t="array" ref="AO1707">IFERROR(_xlfn.IFS(
AQ1707="MPR ISSUE","PDH",
AQ1707="BSS Hardware Issue","BSS",
AQ1707="Sites strategiques, MLL, Pylone, etc.","ENVTECH",
AQ1707="AKTIVCO DEFAUT GE &amp; POWER Cabinet","AKTIVCO",
AQ1707="AKTIVCO Coupure ENEO &amp; Baisse de tension","AKTIVCO GRID ONLY",
AQ1707="Coupure ENEO &amp; Baisse de tension","IHS GRID ONLY",
AQ1707="Defaut GE &amp; POWER Cabinet","IHS",
AQ1707="Sharing","Partners",
AQ1707="Sites strategiques &amp; DataCenter","SST &amp; DC",
AQ1707="Exclu","Exclu",
AQ1707="SAT","SAT",
AQ1707="SPARE-ISSUE","SPARE-ISSUE",
AQ1707="Fiber CAmtel","TRANS_FO_CAMTEL",
AQ1707="Fiber AOF","Fiber AOF",
AQ1707="Projet OCM (HUAWEI)","TRAVAUX-HUAWEI",
AQ1707="Projet OCM (NOKIA)","TRAVAUX-NOKIA",
AQ1707="ACCESS-ISSUE","ACCESS-ISSUE",
AQ1707="Projet OCM (ZTE, NOKIA, autres projets)","TRAVAUX OCM",
AQ1707="No root CAuse","No root cause",
AQ1707="ODU HS","PDH",
AQ1707="IP &amp; VLAN","PDH",
AQ1707="Warehouse HUAWEI","SPARE-ISSUE",
AQ1707="SPARE-HS","SPARE-ISSUE",
AQ1707="Power Telco","BSS",AQ1707="no impacts","no impacts"
),"")</f>
        <v>No root cause</v>
      </c>
      <c r="AP1707" s="48" t="str" cm="1">
        <f t="array" ref="AP1707">IFERROR(_xlfn.IFS(
AQ1707="MPR ISSUE","TX ISSUE",
AQ1707="BSS Hardware Issue","RAN ISSUE",
AQ1707="Sites strategiques, MLL, Pylone, etc.","ENVTECH",
AQ1707="AKTIVCO DEFAUT GE &amp; POWER Cabinet","POWER ISSUE",
AQ1707="AKTIVCO Coupure ENEO &amp; Baisse de tension","POWER ISSUE",
AQ1707="Coupure ENEO &amp; Baisse de tension","POWER ISSUE",
AQ1707="Defaut GE &amp; POWER Cabinet","POWER ISSUE",
AQ1707="Sharing","POWER ISSUE",
AQ1707="Sites strategiques &amp; DataCenter","POWER ISSUE",
AQ1707="Exclu","Exclu",
AQ1707="SAT","TX ISSUE",
AQ1707="SPARE-ISSUE","SPARE-ISSUE",
AQ1707="Fiber CAmtel","TX ISSUE",
AQ1707="Fiber AOF","TX ISSUE",
AQ1707="Projet OCM (HUAWEI)","TRAVAUX-HUAWEI",
AQ1707="Projet OCM (NOKIA)","TRAVAUX -NOKIA",
AQ1707="ACCESS-ISSUE","ACCESS-ISSUE",
AQ1707="Projet OCM (ZTE, NOKIA, autres projets)","TRAVAUX OCM",
AQ1707="No root CAuse","No root cause",
AQ1707="ODU HS","TX ISSUE",
AQ1707="IP &amp; VLAN","TX ISSUE",
AQ1707="Warehouse HUAWEI","SPARE-ISSUE",
AQ1707="SPARE-HS","SPARE-ISSUE",
AQ1707="Power Telco","RAN ISSUE",AQ1707="no impacts","no impacts"
),"")</f>
        <v>No root cause</v>
      </c>
      <c r="AQ1707" s="126" t="s">
        <v>5344</v>
      </c>
      <c r="AR1707" s="48" t="str" cm="1">
        <f t="array" ref="AR1707">IFERROR(_xlfn.IFS(
AQ1707="MPR ISSUE","ACTIVE",
AQ1707="BSS Hardware Issue","ACTIVE",
AQ1707="Sites strategiques, MLL, Pylone, etc.","PASSIVE",
AQ1707="AKTIVCO DEFAUT GE &amp; POWER Cabinet","PASSIVE",
AQ1707="AKTIVCO Coupure ENEO &amp; Baisse de tension","PASSIVE",
AQ1707="Coupure ENEO &amp; Baisse de tension","PASSIVE",
AQ1707="Defaut GE &amp; POWER Cabinet","PASSIVE",
AQ1707="Sharing","PASSIVE",
AQ1707="Sites strategiques &amp; DataCenter","PASSIVE",
AQ1707="Exclu","Exclu",
AQ1707="SAT","ACTIVE",
AQ1707="SPARE-ISSUE","SPARE-ISSUE",
AQ1707="Fiber CAmtel","ACTIVE",
AQ1707="Fiber AOF","ACTIVE",
AQ1707="Projet OCM (HUAWEI)","PLANNED WORKS",
AQ1707="Projet OCM (NOKIA)","PLANNED WORKS",
AQ1707="ACCESS-ISSUE","ACCESS-ISSUE",
AQ1707="Projet OCM (ZTE, NOKIA, autres projets)","PLANNED WORKS",
AQ1707="No root CAuse","No root cause",
AQ1707="ODU HS","ACTIVE",
AQ1707="IP &amp; VLAN","ACTIVE",
AQ1707="Warehouse HUAWEI","SPARE-ISSUE",
AQ1707="SPARE-HS","SPARE-ISSUE",
AQ1707="Power Telco","ACTIVE", AQ1707="no impacts","no impacts"
),"")</f>
        <v>No root cause</v>
      </c>
      <c r="AS1707" s="92" t="s">
        <v>5537</v>
      </c>
      <c r="AT1707" s="98" t="s">
        <v>796</v>
      </c>
      <c r="AV1707" s="17" t="s">
        <v>5537</v>
      </c>
      <c r="AW1707" s="7" t="s">
        <v>5537</v>
      </c>
      <c r="AX1707" s="6" t="s">
        <v>5537</v>
      </c>
      <c r="AY1707" s="7"/>
      <c r="AZ1707" s="3" t="s">
        <v>5537</v>
      </c>
      <c r="BA1707" s="18" t="s">
        <v>5537</v>
      </c>
      <c r="BB1707" s="18" t="s">
        <v>5537</v>
      </c>
      <c r="BC1707" s="18" t="s">
        <v>5537</v>
      </c>
      <c r="BD1707" s="18" t="s">
        <v>5537</v>
      </c>
      <c r="BE1707" s="18" t="s">
        <v>5537</v>
      </c>
      <c r="BF1707" s="18" t="s">
        <v>5537</v>
      </c>
      <c r="BG1707" s="18" t="s">
        <v>5537</v>
      </c>
      <c r="BH1707" s="18" t="s">
        <v>5537</v>
      </c>
      <c r="BI1707" s="18" t="s">
        <v>5537</v>
      </c>
      <c r="BJ1707" s="18" t="s">
        <v>5537</v>
      </c>
      <c r="BK1707" s="18" t="s">
        <v>5537</v>
      </c>
      <c r="BL1707" s="9" t="s">
        <v>5537</v>
      </c>
      <c r="BM1707" s="14" t="s">
        <v>5537</v>
      </c>
      <c r="BN1707" s="14" t="s">
        <v>5537</v>
      </c>
      <c r="BO1707" s="14" t="str">
        <f>_xlfn.XLOOKUP(B1707,'[4]cell downs 18042026 17h'!$B:$B,'[4]cell downs 18042026 17h'!$B:$B,"")</f>
        <v/>
      </c>
      <c r="BP1707" s="14" t="str">
        <f>_xlfn.XLOOKUP(B1707,'[5]Cells Huawei 19042026 15h'!$B:$B,'[5]Cells Huawei 19042026 15h'!$B:$B,"")</f>
        <v/>
      </c>
      <c r="BQ1707" s="9" t="str">
        <f>_xlfn.XLOOKUP(B1707,'[6]cells down 19042026 9H40'!$B:$B,'[6]cells down 19042026 9H40'!$B:$B,"")</f>
        <v/>
      </c>
      <c r="BR1707" s="9" t="s">
        <v>796</v>
      </c>
      <c r="BS1707" s="9" t="s">
        <v>1129</v>
      </c>
      <c r="BT1707" s="108"/>
    </row>
    <row r="1708" spans="1:72" s="9" customFormat="1" x14ac:dyDescent="0.35">
      <c r="A1708" s="1" t="s">
        <v>1957</v>
      </c>
      <c r="B1708" s="8" t="s">
        <v>1958</v>
      </c>
      <c r="C1708" s="3" t="str">
        <f>_xlfn.XLOOKUP(B1708,'[1]daily break down'!$D:$D,'[1]daily break down'!$E:$E,"")</f>
        <v>Douala</v>
      </c>
      <c r="D1708" s="1" t="s">
        <v>21</v>
      </c>
      <c r="E1708" s="1" t="s">
        <v>30</v>
      </c>
      <c r="F1708" s="3" t="s">
        <v>31</v>
      </c>
      <c r="G1708" s="1" t="s">
        <v>32</v>
      </c>
      <c r="H1708" s="34" t="str">
        <f>_xlfn.XLOOKUP(B1708,[2]CALCULATION!$B:$B,[2]CALCULATION!$H:$H,"")</f>
        <v>ZTE</v>
      </c>
      <c r="I1708" s="28">
        <v>0</v>
      </c>
      <c r="J1708" s="28">
        <v>0</v>
      </c>
      <c r="K1708" s="28">
        <v>0</v>
      </c>
      <c r="L1708" s="28">
        <v>1.5159816569784899E-3</v>
      </c>
      <c r="M1708" s="28">
        <v>0</v>
      </c>
      <c r="N1708" s="28">
        <v>0</v>
      </c>
      <c r="O1708" s="28">
        <v>0</v>
      </c>
      <c r="P1708" s="28">
        <v>0</v>
      </c>
      <c r="Q1708" s="28">
        <v>0</v>
      </c>
      <c r="R1708" s="28">
        <v>0</v>
      </c>
      <c r="S1708" s="93">
        <v>0</v>
      </c>
      <c r="T1708" s="93">
        <f>_xlfn.XLOOKUP(B1708,'[3]Nur des jours'!$B:$B,'[3]Nur des jours'!$U:$U,"")</f>
        <v>0</v>
      </c>
      <c r="U1708" s="93">
        <v>0</v>
      </c>
      <c r="V1708" s="93">
        <v>0</v>
      </c>
      <c r="W1708" s="93">
        <v>0</v>
      </c>
      <c r="X1708" s="93">
        <v>0</v>
      </c>
      <c r="Y1708" s="93">
        <v>0</v>
      </c>
      <c r="Z1708" s="93">
        <v>0</v>
      </c>
      <c r="AA1708" s="93">
        <v>0</v>
      </c>
      <c r="AB1708" s="93">
        <v>0</v>
      </c>
      <c r="AC1708" s="93">
        <f>_xlfn.XLOOKUP(B1708,'[3]Nur des jours'!$B:$B,'[3]Nur des jours'!$N:$N,"")</f>
        <v>0</v>
      </c>
      <c r="AD1708" s="93">
        <v>0</v>
      </c>
      <c r="AE1708" s="93">
        <v>0</v>
      </c>
      <c r="AF1708" s="93">
        <v>0</v>
      </c>
      <c r="AG1708" s="93"/>
      <c r="AH1708" s="93">
        <v>0</v>
      </c>
      <c r="AI1708" s="93">
        <v>0</v>
      </c>
      <c r="AJ1708" s="93">
        <v>0</v>
      </c>
      <c r="AK1708" s="93">
        <v>0</v>
      </c>
      <c r="AL1708" s="93">
        <v>0</v>
      </c>
      <c r="AM1708" s="49" t="s">
        <v>5559</v>
      </c>
      <c r="AN1708" s="49"/>
      <c r="AO1708" s="48" t="str" cm="1">
        <f t="array" ref="AO1708">IFERROR(_xlfn.IFS(
AQ1708="MPR ISSUE","PDH",
AQ1708="BSS Hardware Issue","BSS",
AQ1708="Sites strategiques, MLL, Pylone, etc.","ENVTECH",
AQ1708="AKTIVCO DEFAUT GE &amp; POWER Cabinet","AKTIVCO",
AQ1708="AKTIVCO Coupure ENEO &amp; Baisse de tension","AKTIVCO GRID ONLY",
AQ1708="Coupure ENEO &amp; Baisse de tension","IHS GRID ONLY",
AQ1708="Defaut GE &amp; POWER Cabinet","IHS",
AQ1708="Sharing","Partners",
AQ1708="Sites strategiques &amp; DataCenter","SST &amp; DC",
AQ1708="Exclu","Exclu",
AQ1708="SAT","SAT",
AQ1708="SPARE-ISSUE","SPARE-ISSUE",
AQ1708="Fiber CAmtel","TRANS_FO_CAMTEL",
AQ1708="Fiber AOF","Fiber AOF",
AQ1708="Projet OCM (HUAWEI)","TRAVAUX-HUAWEI",
AQ1708="Projet OCM (NOKIA)","TRAVAUX-NOKIA",
AQ1708="ACCESS-ISSUE","ACCESS-ISSUE",
AQ1708="Projet OCM (ZTE, NOKIA, autres projets)","TRAVAUX OCM",
AQ1708="No root CAuse","No root cause",
AQ1708="ODU HS","PDH",
AQ1708="IP &amp; VLAN","PDH",
AQ1708="Warehouse HUAWEI","SPARE-ISSUE",
AQ1708="SPARE-HS","SPARE-ISSUE",
AQ1708="Power Telco","BSS",AQ1708="no impacts","no impacts"
),"")</f>
        <v>No root cause</v>
      </c>
      <c r="AP1708" s="48" t="str" cm="1">
        <f t="array" ref="AP1708">IFERROR(_xlfn.IFS(
AQ1708="MPR ISSUE","TX ISSUE",
AQ1708="BSS Hardware Issue","RAN ISSUE",
AQ1708="Sites strategiques, MLL, Pylone, etc.","ENVTECH",
AQ1708="AKTIVCO DEFAUT GE &amp; POWER Cabinet","POWER ISSUE",
AQ1708="AKTIVCO Coupure ENEO &amp; Baisse de tension","POWER ISSUE",
AQ1708="Coupure ENEO &amp; Baisse de tension","POWER ISSUE",
AQ1708="Defaut GE &amp; POWER Cabinet","POWER ISSUE",
AQ1708="Sharing","POWER ISSUE",
AQ1708="Sites strategiques &amp; DataCenter","POWER ISSUE",
AQ1708="Exclu","Exclu",
AQ1708="SAT","TX ISSUE",
AQ1708="SPARE-ISSUE","SPARE-ISSUE",
AQ1708="Fiber CAmtel","TX ISSUE",
AQ1708="Fiber AOF","TX ISSUE",
AQ1708="Projet OCM (HUAWEI)","TRAVAUX-HUAWEI",
AQ1708="Projet OCM (NOKIA)","TRAVAUX -NOKIA",
AQ1708="ACCESS-ISSUE","ACCESS-ISSUE",
AQ1708="Projet OCM (ZTE, NOKIA, autres projets)","TRAVAUX OCM",
AQ1708="No root CAuse","No root cause",
AQ1708="ODU HS","TX ISSUE",
AQ1708="IP &amp; VLAN","TX ISSUE",
AQ1708="Warehouse HUAWEI","SPARE-ISSUE",
AQ1708="SPARE-HS","SPARE-ISSUE",
AQ1708="Power Telco","RAN ISSUE",AQ1708="no impacts","no impacts"
),"")</f>
        <v>No root cause</v>
      </c>
      <c r="AQ1708" s="67" t="s">
        <v>5344</v>
      </c>
      <c r="AR1708" s="48" t="str" cm="1">
        <f t="array" ref="AR1708">IFERROR(_xlfn.IFS(
AQ1708="MPR ISSUE","ACTIVE",
AQ1708="BSS Hardware Issue","ACTIVE",
AQ1708="Sites strategiques, MLL, Pylone, etc.","PASSIVE",
AQ1708="AKTIVCO DEFAUT GE &amp; POWER Cabinet","PASSIVE",
AQ1708="AKTIVCO Coupure ENEO &amp; Baisse de tension","PASSIVE",
AQ1708="Coupure ENEO &amp; Baisse de tension","PASSIVE",
AQ1708="Defaut GE &amp; POWER Cabinet","PASSIVE",
AQ1708="Sharing","PASSIVE",
AQ1708="Sites strategiques &amp; DataCenter","PASSIVE",
AQ1708="Exclu","Exclu",
AQ1708="SAT","ACTIVE",
AQ1708="SPARE-ISSUE","SPARE-ISSUE",
AQ1708="Fiber CAmtel","ACTIVE",
AQ1708="Fiber AOF","ACTIVE",
AQ1708="Projet OCM (HUAWEI)","PLANNED WORKS",
AQ1708="Projet OCM (NOKIA)","PLANNED WORKS",
AQ1708="ACCESS-ISSUE","ACCESS-ISSUE",
AQ1708="Projet OCM (ZTE, NOKIA, autres projets)","PLANNED WORKS",
AQ1708="No root CAuse","No root cause",
AQ1708="ODU HS","ACTIVE",
AQ1708="IP &amp; VLAN","ACTIVE",
AQ1708="Warehouse HUAWEI","SPARE-ISSUE",
AQ1708="SPARE-HS","SPARE-ISSUE",
AQ1708="Power Telco","ACTIVE", AQ1708="no impacts","no impacts"
),"")</f>
        <v>No root cause</v>
      </c>
      <c r="AS1708" s="92" t="s">
        <v>5537</v>
      </c>
      <c r="AT1708" s="98" t="s">
        <v>1958</v>
      </c>
      <c r="AV1708" s="17" t="s">
        <v>5537</v>
      </c>
      <c r="AW1708" s="7" t="s">
        <v>5537</v>
      </c>
      <c r="AX1708" s="6" t="s">
        <v>5537</v>
      </c>
      <c r="AY1708" s="7"/>
      <c r="AZ1708" s="3" t="s">
        <v>5537</v>
      </c>
      <c r="BA1708" s="18" t="s">
        <v>5537</v>
      </c>
      <c r="BB1708" s="18" t="s">
        <v>5537</v>
      </c>
      <c r="BC1708" s="18" t="s">
        <v>5537</v>
      </c>
      <c r="BD1708" s="18" t="s">
        <v>5537</v>
      </c>
      <c r="BE1708" s="18" t="s">
        <v>5537</v>
      </c>
      <c r="BF1708" s="18" t="s">
        <v>5537</v>
      </c>
      <c r="BG1708" s="18" t="s">
        <v>5537</v>
      </c>
      <c r="BH1708" s="18" t="s">
        <v>5537</v>
      </c>
      <c r="BI1708" s="18" t="s">
        <v>5537</v>
      </c>
      <c r="BJ1708" s="18" t="s">
        <v>5537</v>
      </c>
      <c r="BK1708" s="18" t="s">
        <v>5537</v>
      </c>
      <c r="BL1708" s="9" t="s">
        <v>5537</v>
      </c>
      <c r="BM1708" s="14" t="s">
        <v>5537</v>
      </c>
      <c r="BN1708" s="14" t="s">
        <v>5537</v>
      </c>
      <c r="BO1708" s="14" t="str">
        <f>_xlfn.XLOOKUP(B1708,'[4]cell downs 18042026 17h'!$B:$B,'[4]cell downs 18042026 17h'!$B:$B,"")</f>
        <v/>
      </c>
      <c r="BP1708" s="14" t="str">
        <f>_xlfn.XLOOKUP(B1708,'[5]Cells Huawei 19042026 15h'!$B:$B,'[5]Cells Huawei 19042026 15h'!$B:$B,"")</f>
        <v/>
      </c>
      <c r="BQ1708" s="9" t="str">
        <f>_xlfn.XLOOKUP(B1708,'[6]cells down 19042026 9H40'!$B:$B,'[6]cells down 19042026 9H40'!$B:$B,"")</f>
        <v/>
      </c>
      <c r="BR1708" s="9" t="s">
        <v>5537</v>
      </c>
      <c r="BS1708" s="9" t="s">
        <v>5537</v>
      </c>
      <c r="BT1708" s="108"/>
    </row>
    <row r="1709" spans="1:72" s="9" customFormat="1" x14ac:dyDescent="0.35">
      <c r="A1709" s="1" t="s">
        <v>4569</v>
      </c>
      <c r="B1709" s="8" t="s">
        <v>4570</v>
      </c>
      <c r="C1709" s="3" t="str">
        <f>_xlfn.XLOOKUP(B1709,'[1]daily break down'!$D:$D,'[1]daily break down'!$E:$E,"")</f>
        <v>Douala</v>
      </c>
      <c r="D1709" s="1" t="s">
        <v>11</v>
      </c>
      <c r="E1709" s="1" t="s">
        <v>12</v>
      </c>
      <c r="F1709" s="3" t="s">
        <v>31</v>
      </c>
      <c r="G1709" s="1" t="s">
        <v>32</v>
      </c>
      <c r="H1709" s="34" t="str">
        <f>_xlfn.XLOOKUP(B1709,[2]CALCULATION!$B:$B,[2]CALCULATION!$H:$H,"")</f>
        <v>ZTE</v>
      </c>
      <c r="I1709" s="28">
        <v>0</v>
      </c>
      <c r="J1709" s="28">
        <v>0</v>
      </c>
      <c r="K1709" s="28">
        <v>0</v>
      </c>
      <c r="L1709" s="28">
        <v>1.3733010304392435E-3</v>
      </c>
      <c r="M1709" s="28">
        <v>0</v>
      </c>
      <c r="N1709" s="28">
        <v>0</v>
      </c>
      <c r="O1709" s="28">
        <v>0</v>
      </c>
      <c r="P1709" s="28">
        <v>0</v>
      </c>
      <c r="Q1709" s="28">
        <v>0</v>
      </c>
      <c r="R1709" s="28">
        <v>0</v>
      </c>
      <c r="S1709" s="93">
        <v>0</v>
      </c>
      <c r="T1709" s="93">
        <f>_xlfn.XLOOKUP(B1709,'[3]Nur des jours'!$B:$B,'[3]Nur des jours'!$U:$U,"")</f>
        <v>0</v>
      </c>
      <c r="U1709" s="93">
        <v>0</v>
      </c>
      <c r="V1709" s="93">
        <v>0</v>
      </c>
      <c r="W1709" s="93">
        <v>0</v>
      </c>
      <c r="X1709" s="93">
        <v>0</v>
      </c>
      <c r="Y1709" s="93">
        <v>0</v>
      </c>
      <c r="Z1709" s="93">
        <v>0</v>
      </c>
      <c r="AA1709" s="93">
        <v>0</v>
      </c>
      <c r="AB1709" s="93">
        <v>0</v>
      </c>
      <c r="AC1709" s="93">
        <f>_xlfn.XLOOKUP(B1709,'[3]Nur des jours'!$B:$B,'[3]Nur des jours'!$N:$N,"")</f>
        <v>0</v>
      </c>
      <c r="AD1709" s="93">
        <v>0</v>
      </c>
      <c r="AE1709" s="93">
        <v>0</v>
      </c>
      <c r="AF1709" s="93">
        <v>0</v>
      </c>
      <c r="AG1709" s="93"/>
      <c r="AH1709" s="93">
        <v>0</v>
      </c>
      <c r="AI1709" s="93">
        <v>0</v>
      </c>
      <c r="AJ1709" s="93">
        <v>0</v>
      </c>
      <c r="AK1709" s="93">
        <v>0</v>
      </c>
      <c r="AL1709" s="93">
        <v>0</v>
      </c>
      <c r="AM1709" s="49" t="s">
        <v>5559</v>
      </c>
      <c r="AN1709" s="49"/>
      <c r="AO1709" s="48" t="str" cm="1">
        <f t="array" ref="AO1709">IFERROR(_xlfn.IFS(
AQ1709="MPR ISSUE","PDH",
AQ1709="BSS Hardware Issue","BSS",
AQ1709="Sites strategiques, MLL, Pylone, etc.","ENVTECH",
AQ1709="AKTIVCO DEFAUT GE &amp; POWER Cabinet","AKTIVCO",
AQ1709="AKTIVCO Coupure ENEO &amp; Baisse de tension","AKTIVCO GRID ONLY",
AQ1709="Coupure ENEO &amp; Baisse de tension","IHS GRID ONLY",
AQ1709="Defaut GE &amp; POWER Cabinet","IHS",
AQ1709="Sharing","Partners",
AQ1709="Sites strategiques &amp; DataCenter","SST &amp; DC",
AQ1709="Exclu","Exclu",
AQ1709="SAT","SAT",
AQ1709="SPARE-ISSUE","SPARE-ISSUE",
AQ1709="Fiber CAmtel","TRANS_FO_CAMTEL",
AQ1709="Fiber AOF","Fiber AOF",
AQ1709="Projet OCM (HUAWEI)","TRAVAUX-HUAWEI",
AQ1709="Projet OCM (NOKIA)","TRAVAUX-NOKIA",
AQ1709="ACCESS-ISSUE","ACCESS-ISSUE",
AQ1709="Projet OCM (ZTE, NOKIA, autres projets)","TRAVAUX OCM",
AQ1709="No root CAuse","No root cause",
AQ1709="ODU HS","PDH",
AQ1709="IP &amp; VLAN","PDH",
AQ1709="Warehouse HUAWEI","SPARE-ISSUE",
AQ1709="SPARE-HS","SPARE-ISSUE",
AQ1709="Power Telco","BSS",AQ1709="no impacts","no impacts"
),"")</f>
        <v>No root cause</v>
      </c>
      <c r="AP1709" s="48" t="str" cm="1">
        <f t="array" ref="AP1709">IFERROR(_xlfn.IFS(
AQ1709="MPR ISSUE","TX ISSUE",
AQ1709="BSS Hardware Issue","RAN ISSUE",
AQ1709="Sites strategiques, MLL, Pylone, etc.","ENVTECH",
AQ1709="AKTIVCO DEFAUT GE &amp; POWER Cabinet","POWER ISSUE",
AQ1709="AKTIVCO Coupure ENEO &amp; Baisse de tension","POWER ISSUE",
AQ1709="Coupure ENEO &amp; Baisse de tension","POWER ISSUE",
AQ1709="Defaut GE &amp; POWER Cabinet","POWER ISSUE",
AQ1709="Sharing","POWER ISSUE",
AQ1709="Sites strategiques &amp; DataCenter","POWER ISSUE",
AQ1709="Exclu","Exclu",
AQ1709="SAT","TX ISSUE",
AQ1709="SPARE-ISSUE","SPARE-ISSUE",
AQ1709="Fiber CAmtel","TX ISSUE",
AQ1709="Fiber AOF","TX ISSUE",
AQ1709="Projet OCM (HUAWEI)","TRAVAUX-HUAWEI",
AQ1709="Projet OCM (NOKIA)","TRAVAUX -NOKIA",
AQ1709="ACCESS-ISSUE","ACCESS-ISSUE",
AQ1709="Projet OCM (ZTE, NOKIA, autres projets)","TRAVAUX OCM",
AQ1709="No root CAuse","No root cause",
AQ1709="ODU HS","TX ISSUE",
AQ1709="IP &amp; VLAN","TX ISSUE",
AQ1709="Warehouse HUAWEI","SPARE-ISSUE",
AQ1709="SPARE-HS","SPARE-ISSUE",
AQ1709="Power Telco","RAN ISSUE",AQ1709="no impacts","no impacts"
),"")</f>
        <v>No root cause</v>
      </c>
      <c r="AQ1709" s="126" t="s">
        <v>5344</v>
      </c>
      <c r="AR1709" s="48" t="str" cm="1">
        <f t="array" ref="AR1709">IFERROR(_xlfn.IFS(
AQ1709="MPR ISSUE","ACTIVE",
AQ1709="BSS Hardware Issue","ACTIVE",
AQ1709="Sites strategiques, MLL, Pylone, etc.","PASSIVE",
AQ1709="AKTIVCO DEFAUT GE &amp; POWER Cabinet","PASSIVE",
AQ1709="AKTIVCO Coupure ENEO &amp; Baisse de tension","PASSIVE",
AQ1709="Coupure ENEO &amp; Baisse de tension","PASSIVE",
AQ1709="Defaut GE &amp; POWER Cabinet","PASSIVE",
AQ1709="Sharing","PASSIVE",
AQ1709="Sites strategiques &amp; DataCenter","PASSIVE",
AQ1709="Exclu","Exclu",
AQ1709="SAT","ACTIVE",
AQ1709="SPARE-ISSUE","SPARE-ISSUE",
AQ1709="Fiber CAmtel","ACTIVE",
AQ1709="Fiber AOF","ACTIVE",
AQ1709="Projet OCM (HUAWEI)","PLANNED WORKS",
AQ1709="Projet OCM (NOKIA)","PLANNED WORKS",
AQ1709="ACCESS-ISSUE","ACCESS-ISSUE",
AQ1709="Projet OCM (ZTE, NOKIA, autres projets)","PLANNED WORKS",
AQ1709="No root CAuse","No root cause",
AQ1709="ODU HS","ACTIVE",
AQ1709="IP &amp; VLAN","ACTIVE",
AQ1709="Warehouse HUAWEI","SPARE-ISSUE",
AQ1709="SPARE-HS","SPARE-ISSUE",
AQ1709="Power Telco","ACTIVE", AQ1709="no impacts","no impacts"
),"")</f>
        <v>No root cause</v>
      </c>
      <c r="AS1709" s="92" t="s">
        <v>5537</v>
      </c>
      <c r="AT1709" s="98" t="s">
        <v>4570</v>
      </c>
      <c r="AV1709" s="17" t="s">
        <v>5537</v>
      </c>
      <c r="AW1709" s="7" t="s">
        <v>5537</v>
      </c>
      <c r="AX1709" s="6" t="s">
        <v>5537</v>
      </c>
      <c r="AY1709" s="7"/>
      <c r="AZ1709" s="3" t="s">
        <v>5537</v>
      </c>
      <c r="BA1709" s="18" t="s">
        <v>5537</v>
      </c>
      <c r="BB1709" s="18" t="s">
        <v>5537</v>
      </c>
      <c r="BC1709" s="18" t="s">
        <v>5537</v>
      </c>
      <c r="BD1709" s="18" t="s">
        <v>5537</v>
      </c>
      <c r="BE1709" s="18" t="s">
        <v>5537</v>
      </c>
      <c r="BF1709" s="18" t="s">
        <v>5537</v>
      </c>
      <c r="BG1709" s="18" t="s">
        <v>5537</v>
      </c>
      <c r="BH1709" s="18" t="s">
        <v>5537</v>
      </c>
      <c r="BI1709" s="18" t="s">
        <v>5537</v>
      </c>
      <c r="BJ1709" s="18" t="s">
        <v>5537</v>
      </c>
      <c r="BK1709" s="18" t="s">
        <v>5537</v>
      </c>
      <c r="BL1709" s="9" t="s">
        <v>5537</v>
      </c>
      <c r="BM1709" s="14" t="s">
        <v>5537</v>
      </c>
      <c r="BN1709" s="14" t="s">
        <v>5537</v>
      </c>
      <c r="BO1709" s="14" t="str">
        <f>_xlfn.XLOOKUP(B1709,'[4]cell downs 18042026 17h'!$B:$B,'[4]cell downs 18042026 17h'!$B:$B,"")</f>
        <v/>
      </c>
      <c r="BP1709" s="14" t="str">
        <f>_xlfn.XLOOKUP(B1709,'[5]Cells Huawei 19042026 15h'!$B:$B,'[5]Cells Huawei 19042026 15h'!$B:$B,"")</f>
        <v/>
      </c>
      <c r="BQ1709" s="9" t="str">
        <f>_xlfn.XLOOKUP(B1709,'[6]cells down 19042026 9H40'!$B:$B,'[6]cells down 19042026 9H40'!$B:$B,"")</f>
        <v/>
      </c>
      <c r="BR1709" s="9" t="s">
        <v>4570</v>
      </c>
      <c r="BS1709" s="9" t="s">
        <v>12</v>
      </c>
      <c r="BT1709" s="108"/>
    </row>
    <row r="1710" spans="1:72" s="9" customFormat="1" x14ac:dyDescent="0.35">
      <c r="A1710" s="1" t="s">
        <v>998</v>
      </c>
      <c r="B1710" s="8" t="s">
        <v>999</v>
      </c>
      <c r="C1710" s="3" t="str">
        <f>_xlfn.XLOOKUP(B1710,'[1]daily break down'!$D:$D,'[1]daily break down'!$E:$E,"")</f>
        <v>OUEST</v>
      </c>
      <c r="D1710" s="1" t="s">
        <v>11</v>
      </c>
      <c r="E1710" s="1" t="s">
        <v>12</v>
      </c>
      <c r="F1710" s="3" t="s">
        <v>102</v>
      </c>
      <c r="G1710" s="1" t="s">
        <v>856</v>
      </c>
      <c r="H1710" s="32" t="str">
        <f>_xlfn.XLOOKUP(B1710,[2]CALCULATION!$B:$B,[2]CALCULATION!$H:$H,"")</f>
        <v>Huawei</v>
      </c>
      <c r="I1710" s="28">
        <v>0</v>
      </c>
      <c r="J1710" s="28">
        <v>0</v>
      </c>
      <c r="K1710" s="28">
        <v>0</v>
      </c>
      <c r="L1710" s="28">
        <v>8.9175391586979543E-5</v>
      </c>
      <c r="M1710" s="28">
        <v>0</v>
      </c>
      <c r="N1710" s="28">
        <v>0</v>
      </c>
      <c r="O1710" s="28">
        <v>0</v>
      </c>
      <c r="P1710" s="28">
        <v>0</v>
      </c>
      <c r="Q1710" s="28">
        <v>0</v>
      </c>
      <c r="R1710" s="28">
        <v>0</v>
      </c>
      <c r="S1710" s="93">
        <v>0</v>
      </c>
      <c r="T1710" s="93">
        <f>_xlfn.XLOOKUP(B1710,'[3]Nur des jours'!$B:$B,'[3]Nur des jours'!$U:$U,"")</f>
        <v>0</v>
      </c>
      <c r="U1710" s="93">
        <v>0</v>
      </c>
      <c r="V1710" s="93">
        <v>0</v>
      </c>
      <c r="W1710" s="93">
        <v>0</v>
      </c>
      <c r="X1710" s="93">
        <v>0</v>
      </c>
      <c r="Y1710" s="93">
        <v>0</v>
      </c>
      <c r="Z1710" s="93">
        <v>0</v>
      </c>
      <c r="AA1710" s="93">
        <v>0</v>
      </c>
      <c r="AB1710" s="93">
        <v>0</v>
      </c>
      <c r="AC1710" s="93">
        <f>_xlfn.XLOOKUP(B1710,'[3]Nur des jours'!$B:$B,'[3]Nur des jours'!$N:$N,"")</f>
        <v>0</v>
      </c>
      <c r="AD1710" s="93">
        <v>0</v>
      </c>
      <c r="AE1710" s="93">
        <v>0</v>
      </c>
      <c r="AF1710" s="93">
        <v>0</v>
      </c>
      <c r="AG1710" s="93"/>
      <c r="AH1710" s="93">
        <v>0</v>
      </c>
      <c r="AI1710" s="93">
        <v>0</v>
      </c>
      <c r="AJ1710" s="93">
        <v>0</v>
      </c>
      <c r="AK1710" s="93">
        <v>0</v>
      </c>
      <c r="AL1710" s="93">
        <v>0</v>
      </c>
      <c r="AM1710" s="49" t="s">
        <v>5559</v>
      </c>
      <c r="AN1710" s="49"/>
      <c r="AO1710" s="48" t="str" cm="1">
        <f t="array" ref="AO1710">IFERROR(_xlfn.IFS(
AQ1710="MPR ISSUE","PDH",
AQ1710="BSS Hardware Issue","BSS",
AQ1710="Sites strategiques, MLL, Pylone, etc.","ENVTECH",
AQ1710="AKTIVCO DEFAUT GE &amp; POWER Cabinet","AKTIVCO",
AQ1710="AKTIVCO Coupure ENEO &amp; Baisse de tension","AKTIVCO GRID ONLY",
AQ1710="Coupure ENEO &amp; Baisse de tension","IHS GRID ONLY",
AQ1710="Defaut GE &amp; POWER Cabinet","IHS",
AQ1710="Sharing","Partners",
AQ1710="Sites strategiques &amp; DataCenter","SST &amp; DC",
AQ1710="Exclu","Exclu",
AQ1710="SAT","SAT",
AQ1710="SPARE-ISSUE","SPARE-ISSUE",
AQ1710="Fiber CAmtel","TRANS_FO_CAMTEL",
AQ1710="Fiber AOF","Fiber AOF",
AQ1710="Projet OCM (HUAWEI)","TRAVAUX-HUAWEI",
AQ1710="Projet OCM (NOKIA)","TRAVAUX-NOKIA",
AQ1710="ACCESS-ISSUE","ACCESS-ISSUE",
AQ1710="Projet OCM (ZTE, NOKIA, autres projets)","TRAVAUX OCM",
AQ1710="No root CAuse","No root cause",
AQ1710="ODU HS","PDH",
AQ1710="IP &amp; VLAN","PDH",
AQ1710="Warehouse HUAWEI","SPARE-ISSUE",
AQ1710="SPARE-HS","SPARE-ISSUE",
AQ1710="Power Telco","BSS",AQ1710="no impacts","no impacts"
),"")</f>
        <v>No root cause</v>
      </c>
      <c r="AP1710" s="48" t="str" cm="1">
        <f t="array" ref="AP1710">IFERROR(_xlfn.IFS(
AQ1710="MPR ISSUE","TX ISSUE",
AQ1710="BSS Hardware Issue","RAN ISSUE",
AQ1710="Sites strategiques, MLL, Pylone, etc.","ENVTECH",
AQ1710="AKTIVCO DEFAUT GE &amp; POWER Cabinet","POWER ISSUE",
AQ1710="AKTIVCO Coupure ENEO &amp; Baisse de tension","POWER ISSUE",
AQ1710="Coupure ENEO &amp; Baisse de tension","POWER ISSUE",
AQ1710="Defaut GE &amp; POWER Cabinet","POWER ISSUE",
AQ1710="Sharing","POWER ISSUE",
AQ1710="Sites strategiques &amp; DataCenter","POWER ISSUE",
AQ1710="Exclu","Exclu",
AQ1710="SAT","TX ISSUE",
AQ1710="SPARE-ISSUE","SPARE-ISSUE",
AQ1710="Fiber CAmtel","TX ISSUE",
AQ1710="Fiber AOF","TX ISSUE",
AQ1710="Projet OCM (HUAWEI)","TRAVAUX-HUAWEI",
AQ1710="Projet OCM (NOKIA)","TRAVAUX -NOKIA",
AQ1710="ACCESS-ISSUE","ACCESS-ISSUE",
AQ1710="Projet OCM (ZTE, NOKIA, autres projets)","TRAVAUX OCM",
AQ1710="No root CAuse","No root cause",
AQ1710="ODU HS","TX ISSUE",
AQ1710="IP &amp; VLAN","TX ISSUE",
AQ1710="Warehouse HUAWEI","SPARE-ISSUE",
AQ1710="SPARE-HS","SPARE-ISSUE",
AQ1710="Power Telco","RAN ISSUE",AQ1710="no impacts","no impacts"
),"")</f>
        <v>No root cause</v>
      </c>
      <c r="AQ1710" s="126" t="s">
        <v>5344</v>
      </c>
      <c r="AR1710" s="48" t="str" cm="1">
        <f t="array" ref="AR1710">IFERROR(_xlfn.IFS(
AQ1710="MPR ISSUE","ACTIVE",
AQ1710="BSS Hardware Issue","ACTIVE",
AQ1710="Sites strategiques, MLL, Pylone, etc.","PASSIVE",
AQ1710="AKTIVCO DEFAUT GE &amp; POWER Cabinet","PASSIVE",
AQ1710="AKTIVCO Coupure ENEO &amp; Baisse de tension","PASSIVE",
AQ1710="Coupure ENEO &amp; Baisse de tension","PASSIVE",
AQ1710="Defaut GE &amp; POWER Cabinet","PASSIVE",
AQ1710="Sharing","PASSIVE",
AQ1710="Sites strategiques &amp; DataCenter","PASSIVE",
AQ1710="Exclu","Exclu",
AQ1710="SAT","ACTIVE",
AQ1710="SPARE-ISSUE","SPARE-ISSUE",
AQ1710="Fiber CAmtel","ACTIVE",
AQ1710="Fiber AOF","ACTIVE",
AQ1710="Projet OCM (HUAWEI)","PLANNED WORKS",
AQ1710="Projet OCM (NOKIA)","PLANNED WORKS",
AQ1710="ACCESS-ISSUE","ACCESS-ISSUE",
AQ1710="Projet OCM (ZTE, NOKIA, autres projets)","PLANNED WORKS",
AQ1710="No root CAuse","No root cause",
AQ1710="ODU HS","ACTIVE",
AQ1710="IP &amp; VLAN","ACTIVE",
AQ1710="Warehouse HUAWEI","SPARE-ISSUE",
AQ1710="SPARE-HS","SPARE-ISSUE",
AQ1710="Power Telco","ACTIVE", AQ1710="no impacts","no impacts"
),"")</f>
        <v>No root cause</v>
      </c>
      <c r="AS1710" s="92" t="s">
        <v>5537</v>
      </c>
      <c r="AT1710" s="98" t="s">
        <v>999</v>
      </c>
      <c r="AV1710" s="17" t="s">
        <v>5537</v>
      </c>
      <c r="AW1710" s="7" t="s">
        <v>5537</v>
      </c>
      <c r="AX1710" s="6" t="s">
        <v>5537</v>
      </c>
      <c r="AY1710" s="7"/>
      <c r="AZ1710" s="3" t="s">
        <v>5537</v>
      </c>
      <c r="BA1710" s="18" t="s">
        <v>5537</v>
      </c>
      <c r="BB1710" s="18" t="s">
        <v>5537</v>
      </c>
      <c r="BC1710" s="18" t="s">
        <v>5537</v>
      </c>
      <c r="BD1710" s="18" t="s">
        <v>5537</v>
      </c>
      <c r="BE1710" s="18" t="s">
        <v>5537</v>
      </c>
      <c r="BF1710" s="18" t="s">
        <v>5537</v>
      </c>
      <c r="BG1710" s="18" t="s">
        <v>5537</v>
      </c>
      <c r="BH1710" s="18" t="s">
        <v>5537</v>
      </c>
      <c r="BI1710" s="18" t="s">
        <v>5537</v>
      </c>
      <c r="BJ1710" s="18" t="s">
        <v>5537</v>
      </c>
      <c r="BK1710" s="18" t="s">
        <v>5537</v>
      </c>
      <c r="BL1710" s="9" t="s">
        <v>5537</v>
      </c>
      <c r="BM1710" s="14" t="s">
        <v>5537</v>
      </c>
      <c r="BN1710" s="14" t="s">
        <v>5537</v>
      </c>
      <c r="BO1710" s="14" t="str">
        <f>_xlfn.XLOOKUP(B1710,'[4]cell downs 18042026 17h'!$B:$B,'[4]cell downs 18042026 17h'!$B:$B,"")</f>
        <v/>
      </c>
      <c r="BP1710" s="14" t="str">
        <f>_xlfn.XLOOKUP(B1710,'[5]Cells Huawei 19042026 15h'!$B:$B,'[5]Cells Huawei 19042026 15h'!$B:$B,"")</f>
        <v/>
      </c>
      <c r="BQ1710" s="9" t="str">
        <f>_xlfn.XLOOKUP(B1710,'[6]cells down 19042026 9H40'!$B:$B,'[6]cells down 19042026 9H40'!$B:$B,"")</f>
        <v/>
      </c>
      <c r="BR1710" s="9" t="s">
        <v>999</v>
      </c>
      <c r="BS1710" s="9" t="s">
        <v>5537</v>
      </c>
      <c r="BT1710" s="108"/>
    </row>
    <row r="1711" spans="1:72" s="9" customFormat="1" x14ac:dyDescent="0.35">
      <c r="A1711" s="4" t="s">
        <v>297</v>
      </c>
      <c r="B1711" s="5" t="s">
        <v>298</v>
      </c>
      <c r="C1711" s="3" t="str">
        <f>_xlfn.XLOOKUP(B1711,'[1]daily break down'!$D:$D,'[1]daily break down'!$E:$E,"")</f>
        <v>Bafoussam</v>
      </c>
      <c r="D1711" s="3" t="s">
        <v>21</v>
      </c>
      <c r="E1711" s="3" t="s">
        <v>22</v>
      </c>
      <c r="F1711" s="3" t="s">
        <v>102</v>
      </c>
      <c r="G1711" s="4" t="s">
        <v>299</v>
      </c>
      <c r="H1711" s="32" t="str">
        <f>_xlfn.XLOOKUP(B1711,[2]CALCULATION!$B:$B,[2]CALCULATION!$H:$H,"")</f>
        <v>Huawei</v>
      </c>
      <c r="I1711" s="28">
        <v>18.491409199476074</v>
      </c>
      <c r="J1711" s="28">
        <v>18.491409199476074</v>
      </c>
      <c r="K1711" s="28">
        <v>18.491409199476074</v>
      </c>
      <c r="L1711" s="28">
        <v>18.491409199476074</v>
      </c>
      <c r="M1711" s="28">
        <v>0</v>
      </c>
      <c r="N1711" s="28">
        <v>0</v>
      </c>
      <c r="O1711" s="28">
        <v>0</v>
      </c>
      <c r="P1711" s="28">
        <v>0</v>
      </c>
      <c r="Q1711" s="28">
        <v>0</v>
      </c>
      <c r="R1711" s="28">
        <v>0</v>
      </c>
      <c r="S1711" s="93">
        <v>0</v>
      </c>
      <c r="T1711" s="93">
        <f>_xlfn.XLOOKUP(B1711,'[3]Nur des jours'!$B:$B,'[3]Nur des jours'!$U:$U,"")</f>
        <v>0</v>
      </c>
      <c r="U1711" s="93">
        <v>0</v>
      </c>
      <c r="V1711" s="93">
        <v>0</v>
      </c>
      <c r="W1711" s="93">
        <v>0</v>
      </c>
      <c r="X1711" s="93">
        <v>0</v>
      </c>
      <c r="Y1711" s="93">
        <v>0</v>
      </c>
      <c r="Z1711" s="93">
        <v>0</v>
      </c>
      <c r="AA1711" s="93">
        <v>0</v>
      </c>
      <c r="AB1711" s="93">
        <v>0</v>
      </c>
      <c r="AC1711" s="93">
        <f>_xlfn.XLOOKUP(B1711,'[3]Nur des jours'!$B:$B,'[3]Nur des jours'!$N:$N,"")</f>
        <v>0</v>
      </c>
      <c r="AD1711" s="93">
        <v>0</v>
      </c>
      <c r="AE1711" s="93">
        <v>0</v>
      </c>
      <c r="AF1711" s="93">
        <v>0</v>
      </c>
      <c r="AG1711" s="93"/>
      <c r="AH1711" s="93">
        <v>0</v>
      </c>
      <c r="AI1711" s="93">
        <v>0</v>
      </c>
      <c r="AJ1711" s="93">
        <v>0</v>
      </c>
      <c r="AK1711" s="93">
        <v>0</v>
      </c>
      <c r="AL1711" s="93">
        <v>0</v>
      </c>
      <c r="AM1711" s="49" t="s">
        <v>5559</v>
      </c>
      <c r="AN1711" s="49"/>
      <c r="AO1711" s="48" t="str" cm="1">
        <f t="array" ref="AO1711">IFERROR(_xlfn.IFS(
AQ1711="MPR ISSUE","PDH",
AQ1711="BSS Hardware Issue","BSS",
AQ1711="Sites strategiques, MLL, Pylone, etc.","ENVTECH",
AQ1711="AKTIVCO DEFAUT GE &amp; POWER Cabinet","AKTIVCO",
AQ1711="AKTIVCO Coupure ENEO &amp; Baisse de tension","AKTIVCO GRID ONLY",
AQ1711="Coupure ENEO &amp; Baisse de tension","IHS GRID ONLY",
AQ1711="Defaut GE &amp; POWER Cabinet","IHS",
AQ1711="Sharing","Partners",
AQ1711="Sites strategiques &amp; DataCenter","SST &amp; DC",
AQ1711="Exclu","Exclu",
AQ1711="SAT","SAT",
AQ1711="SPARE-ISSUE","SPARE-ISSUE",
AQ1711="Fiber CAmtel","TRANS_FO_CAMTEL",
AQ1711="Fiber AOF","Fiber AOF",
AQ1711="Projet OCM (HUAWEI)","TRAVAUX-HUAWEI",
AQ1711="Projet OCM (NOKIA)","TRAVAUX-NOKIA",
AQ1711="ACCESS-ISSUE","ACCESS-ISSUE",
AQ1711="Projet OCM (ZTE, NOKIA, autres projets)","TRAVAUX OCM",
AQ1711="No root CAuse","No root cause",
AQ1711="ODU HS","PDH",
AQ1711="IP &amp; VLAN","PDH",
AQ1711="Warehouse HUAWEI","SPARE-ISSUE",
AQ1711="SPARE-HS","SPARE-ISSUE",
AQ1711="Power Telco","BSS",AQ1711="no impacts","no impacts"
),"")</f>
        <v>No root cause</v>
      </c>
      <c r="AP1711" s="48" t="str" cm="1">
        <f t="array" ref="AP1711">IFERROR(_xlfn.IFS(
AQ1711="MPR ISSUE","TX ISSUE",
AQ1711="BSS Hardware Issue","RAN ISSUE",
AQ1711="Sites strategiques, MLL, Pylone, etc.","ENVTECH",
AQ1711="AKTIVCO DEFAUT GE &amp; POWER Cabinet","POWER ISSUE",
AQ1711="AKTIVCO Coupure ENEO &amp; Baisse de tension","POWER ISSUE",
AQ1711="Coupure ENEO &amp; Baisse de tension","POWER ISSUE",
AQ1711="Defaut GE &amp; POWER Cabinet","POWER ISSUE",
AQ1711="Sharing","POWER ISSUE",
AQ1711="Sites strategiques &amp; DataCenter","POWER ISSUE",
AQ1711="Exclu","Exclu",
AQ1711="SAT","TX ISSUE",
AQ1711="SPARE-ISSUE","SPARE-ISSUE",
AQ1711="Fiber CAmtel","TX ISSUE",
AQ1711="Fiber AOF","TX ISSUE",
AQ1711="Projet OCM (HUAWEI)","TRAVAUX-HUAWEI",
AQ1711="Projet OCM (NOKIA)","TRAVAUX -NOKIA",
AQ1711="ACCESS-ISSUE","ACCESS-ISSUE",
AQ1711="Projet OCM (ZTE, NOKIA, autres projets)","TRAVAUX OCM",
AQ1711="No root CAuse","No root cause",
AQ1711="ODU HS","TX ISSUE",
AQ1711="IP &amp; VLAN","TX ISSUE",
AQ1711="Warehouse HUAWEI","SPARE-ISSUE",
AQ1711="SPARE-HS","SPARE-ISSUE",
AQ1711="Power Telco","RAN ISSUE",AQ1711="no impacts","no impacts"
),"")</f>
        <v>No root cause</v>
      </c>
      <c r="AQ1711" s="67" t="s">
        <v>5344</v>
      </c>
      <c r="AR1711" s="48" t="str" cm="1">
        <f t="array" ref="AR1711">IFERROR(_xlfn.IFS(
AQ1711="MPR ISSUE","ACTIVE",
AQ1711="BSS Hardware Issue","ACTIVE",
AQ1711="Sites strategiques, MLL, Pylone, etc.","PASSIVE",
AQ1711="AKTIVCO DEFAUT GE &amp; POWER Cabinet","PASSIVE",
AQ1711="AKTIVCO Coupure ENEO &amp; Baisse de tension","PASSIVE",
AQ1711="Coupure ENEO &amp; Baisse de tension","PASSIVE",
AQ1711="Defaut GE &amp; POWER Cabinet","PASSIVE",
AQ1711="Sharing","PASSIVE",
AQ1711="Sites strategiques &amp; DataCenter","PASSIVE",
AQ1711="Exclu","Exclu",
AQ1711="SAT","ACTIVE",
AQ1711="SPARE-ISSUE","SPARE-ISSUE",
AQ1711="Fiber CAmtel","ACTIVE",
AQ1711="Fiber AOF","ACTIVE",
AQ1711="Projet OCM (HUAWEI)","PLANNED WORKS",
AQ1711="Projet OCM (NOKIA)","PLANNED WORKS",
AQ1711="ACCESS-ISSUE","ACCESS-ISSUE",
AQ1711="Projet OCM (ZTE, NOKIA, autres projets)","PLANNED WORKS",
AQ1711="No root CAuse","No root cause",
AQ1711="ODU HS","ACTIVE",
AQ1711="IP &amp; VLAN","ACTIVE",
AQ1711="Warehouse HUAWEI","SPARE-ISSUE",
AQ1711="SPARE-HS","SPARE-ISSUE",
AQ1711="Power Telco","ACTIVE", AQ1711="no impacts","no impacts"
),"")</f>
        <v>No root cause</v>
      </c>
      <c r="AS1711" s="92" t="s">
        <v>5537</v>
      </c>
      <c r="AT1711" s="98" t="s">
        <v>298</v>
      </c>
      <c r="AV1711" s="17" t="s">
        <v>5537</v>
      </c>
      <c r="AW1711" s="7" t="s">
        <v>5537</v>
      </c>
      <c r="AX1711" s="6" t="s">
        <v>5537</v>
      </c>
      <c r="AY1711" s="7"/>
      <c r="AZ1711" s="3" t="s">
        <v>5537</v>
      </c>
      <c r="BA1711" s="18" t="s">
        <v>5537</v>
      </c>
      <c r="BB1711" s="18" t="s">
        <v>5537</v>
      </c>
      <c r="BC1711" s="18" t="s">
        <v>5537</v>
      </c>
      <c r="BD1711" s="18" t="s">
        <v>5537</v>
      </c>
      <c r="BE1711" s="18" t="s">
        <v>5537</v>
      </c>
      <c r="BF1711" s="18" t="s">
        <v>5537</v>
      </c>
      <c r="BG1711" s="18" t="s">
        <v>5537</v>
      </c>
      <c r="BH1711" s="18" t="s">
        <v>5537</v>
      </c>
      <c r="BI1711" s="18" t="s">
        <v>5537</v>
      </c>
      <c r="BJ1711" s="18" t="s">
        <v>5537</v>
      </c>
      <c r="BK1711" s="18" t="s">
        <v>5537</v>
      </c>
      <c r="BL1711" s="9" t="s">
        <v>5537</v>
      </c>
      <c r="BM1711" s="14" t="s">
        <v>5537</v>
      </c>
      <c r="BN1711" s="14" t="s">
        <v>5537</v>
      </c>
      <c r="BO1711" s="14" t="str">
        <f>_xlfn.XLOOKUP(B1711,'[4]cell downs 18042026 17h'!$B:$B,'[4]cell downs 18042026 17h'!$B:$B,"")</f>
        <v/>
      </c>
      <c r="BP1711" s="14" t="str">
        <f>_xlfn.XLOOKUP(B1711,'[5]Cells Huawei 19042026 15h'!$B:$B,'[5]Cells Huawei 19042026 15h'!$B:$B,"")</f>
        <v/>
      </c>
      <c r="BQ1711" s="9" t="str">
        <f>_xlfn.XLOOKUP(B1711,'[6]cells down 19042026 9H40'!$B:$B,'[6]cells down 19042026 9H40'!$B:$B,"")</f>
        <v/>
      </c>
      <c r="BR1711" s="9" t="s">
        <v>5537</v>
      </c>
      <c r="BS1711" s="9" t="s">
        <v>5537</v>
      </c>
      <c r="BT1711" s="108"/>
    </row>
    <row r="1712" spans="1:72" s="9" customFormat="1" x14ac:dyDescent="0.35">
      <c r="A1712" s="1" t="s">
        <v>4946</v>
      </c>
      <c r="B1712" s="1" t="s">
        <v>4947</v>
      </c>
      <c r="C1712" s="3" t="str">
        <f>_xlfn.XLOOKUP(B1712,'[1]daily break down'!$D:$D,'[1]daily break down'!$E:$E,"")</f>
        <v>Yaounde</v>
      </c>
      <c r="D1712" s="1" t="s">
        <v>21</v>
      </c>
      <c r="E1712" s="1" t="s">
        <v>30</v>
      </c>
      <c r="F1712" s="3" t="s">
        <v>37</v>
      </c>
      <c r="G1712" s="1" t="s">
        <v>38</v>
      </c>
      <c r="H1712" s="34" t="str">
        <f>_xlfn.XLOOKUP(B1712,[2]CALCULATION!$B:$B,[2]CALCULATION!$H:$H,"")</f>
        <v>ZTE</v>
      </c>
      <c r="I1712" s="28">
        <v>13.868556899607057</v>
      </c>
      <c r="J1712" s="28">
        <v>13.868556899607057</v>
      </c>
      <c r="K1712" s="28">
        <v>13.868556899607057</v>
      </c>
      <c r="L1712" s="28">
        <v>13.868556899607057</v>
      </c>
      <c r="M1712" s="28">
        <v>0</v>
      </c>
      <c r="N1712" s="28">
        <v>0</v>
      </c>
      <c r="O1712" s="28">
        <v>0</v>
      </c>
      <c r="P1712" s="28">
        <v>0</v>
      </c>
      <c r="Q1712" s="28">
        <v>0</v>
      </c>
      <c r="R1712" s="28">
        <v>0</v>
      </c>
      <c r="S1712" s="93">
        <v>0</v>
      </c>
      <c r="T1712" s="93">
        <f>_xlfn.XLOOKUP(B1712,'[3]Nur des jours'!$B:$B,'[3]Nur des jours'!$U:$U,"")</f>
        <v>0</v>
      </c>
      <c r="U1712" s="93">
        <v>0</v>
      </c>
      <c r="V1712" s="93">
        <v>0</v>
      </c>
      <c r="W1712" s="93">
        <v>0</v>
      </c>
      <c r="X1712" s="93">
        <v>0</v>
      </c>
      <c r="Y1712" s="93">
        <v>0</v>
      </c>
      <c r="Z1712" s="93">
        <v>0</v>
      </c>
      <c r="AA1712" s="93">
        <v>0</v>
      </c>
      <c r="AB1712" s="93">
        <v>0</v>
      </c>
      <c r="AC1712" s="93">
        <f>_xlfn.XLOOKUP(B1712,'[3]Nur des jours'!$B:$B,'[3]Nur des jours'!$N:$N,"")</f>
        <v>0</v>
      </c>
      <c r="AD1712" s="93">
        <v>0</v>
      </c>
      <c r="AE1712" s="93">
        <v>0</v>
      </c>
      <c r="AF1712" s="93">
        <v>0</v>
      </c>
      <c r="AG1712" s="93"/>
      <c r="AH1712" s="93">
        <v>0</v>
      </c>
      <c r="AI1712" s="93">
        <v>0</v>
      </c>
      <c r="AJ1712" s="93">
        <v>0</v>
      </c>
      <c r="AK1712" s="93">
        <v>0</v>
      </c>
      <c r="AL1712" s="93">
        <v>0</v>
      </c>
      <c r="AM1712" s="49" t="s">
        <v>5559</v>
      </c>
      <c r="AN1712" s="49"/>
      <c r="AO1712" s="48" t="str" cm="1">
        <f t="array" ref="AO1712">IFERROR(_xlfn.IFS(
AQ1712="MPR ISSUE","PDH",
AQ1712="BSS Hardware Issue","BSS",
AQ1712="Sites strategiques, MLL, Pylone, etc.","ENVTECH",
AQ1712="AKTIVCO DEFAUT GE &amp; POWER Cabinet","AKTIVCO",
AQ1712="AKTIVCO Coupure ENEO &amp; Baisse de tension","AKTIVCO GRID ONLY",
AQ1712="Coupure ENEO &amp; Baisse de tension","IHS GRID ONLY",
AQ1712="Defaut GE &amp; POWER Cabinet","IHS",
AQ1712="Sharing","Partners",
AQ1712="Sites strategiques &amp; DataCenter","SST &amp; DC",
AQ1712="Exclu","Exclu",
AQ1712="SAT","SAT",
AQ1712="SPARE-ISSUE","SPARE-ISSUE",
AQ1712="Fiber CAmtel","TRANS_FO_CAMTEL",
AQ1712="Fiber AOF","Fiber AOF",
AQ1712="Projet OCM (HUAWEI)","TRAVAUX-HUAWEI",
AQ1712="Projet OCM (NOKIA)","TRAVAUX-NOKIA",
AQ1712="ACCESS-ISSUE","ACCESS-ISSUE",
AQ1712="Projet OCM (ZTE, NOKIA, autres projets)","TRAVAUX OCM",
AQ1712="No root CAuse","No root cause",
AQ1712="ODU HS","PDH",
AQ1712="IP &amp; VLAN","PDH",
AQ1712="Warehouse HUAWEI","SPARE-ISSUE",
AQ1712="SPARE-HS","SPARE-ISSUE",
AQ1712="Power Telco","BSS",AQ1712="no impacts","no impacts"
),"")</f>
        <v>No root cause</v>
      </c>
      <c r="AP1712" s="48" t="str" cm="1">
        <f t="array" ref="AP1712">IFERROR(_xlfn.IFS(
AQ1712="MPR ISSUE","TX ISSUE",
AQ1712="BSS Hardware Issue","RAN ISSUE",
AQ1712="Sites strategiques, MLL, Pylone, etc.","ENVTECH",
AQ1712="AKTIVCO DEFAUT GE &amp; POWER Cabinet","POWER ISSUE",
AQ1712="AKTIVCO Coupure ENEO &amp; Baisse de tension","POWER ISSUE",
AQ1712="Coupure ENEO &amp; Baisse de tension","POWER ISSUE",
AQ1712="Defaut GE &amp; POWER Cabinet","POWER ISSUE",
AQ1712="Sharing","POWER ISSUE",
AQ1712="Sites strategiques &amp; DataCenter","POWER ISSUE",
AQ1712="Exclu","Exclu",
AQ1712="SAT","TX ISSUE",
AQ1712="SPARE-ISSUE","SPARE-ISSUE",
AQ1712="Fiber CAmtel","TX ISSUE",
AQ1712="Fiber AOF","TX ISSUE",
AQ1712="Projet OCM (HUAWEI)","TRAVAUX-HUAWEI",
AQ1712="Projet OCM (NOKIA)","TRAVAUX -NOKIA",
AQ1712="ACCESS-ISSUE","ACCESS-ISSUE",
AQ1712="Projet OCM (ZTE, NOKIA, autres projets)","TRAVAUX OCM",
AQ1712="No root CAuse","No root cause",
AQ1712="ODU HS","TX ISSUE",
AQ1712="IP &amp; VLAN","TX ISSUE",
AQ1712="Warehouse HUAWEI","SPARE-ISSUE",
AQ1712="SPARE-HS","SPARE-ISSUE",
AQ1712="Power Telco","RAN ISSUE",AQ1712="no impacts","no impacts"
),"")</f>
        <v>No root cause</v>
      </c>
      <c r="AQ1712" s="67" t="s">
        <v>5344</v>
      </c>
      <c r="AR1712" s="48" t="str" cm="1">
        <f t="array" ref="AR1712">IFERROR(_xlfn.IFS(
AQ1712="MPR ISSUE","ACTIVE",
AQ1712="BSS Hardware Issue","ACTIVE",
AQ1712="Sites strategiques, MLL, Pylone, etc.","PASSIVE",
AQ1712="AKTIVCO DEFAUT GE &amp; POWER Cabinet","PASSIVE",
AQ1712="AKTIVCO Coupure ENEO &amp; Baisse de tension","PASSIVE",
AQ1712="Coupure ENEO &amp; Baisse de tension","PASSIVE",
AQ1712="Defaut GE &amp; POWER Cabinet","PASSIVE",
AQ1712="Sharing","PASSIVE",
AQ1712="Sites strategiques &amp; DataCenter","PASSIVE",
AQ1712="Exclu","Exclu",
AQ1712="SAT","ACTIVE",
AQ1712="SPARE-ISSUE","SPARE-ISSUE",
AQ1712="Fiber CAmtel","ACTIVE",
AQ1712="Fiber AOF","ACTIVE",
AQ1712="Projet OCM (HUAWEI)","PLANNED WORKS",
AQ1712="Projet OCM (NOKIA)","PLANNED WORKS",
AQ1712="ACCESS-ISSUE","ACCESS-ISSUE",
AQ1712="Projet OCM (ZTE, NOKIA, autres projets)","PLANNED WORKS",
AQ1712="No root CAuse","No root cause",
AQ1712="ODU HS","ACTIVE",
AQ1712="IP &amp; VLAN","ACTIVE",
AQ1712="Warehouse HUAWEI","SPARE-ISSUE",
AQ1712="SPARE-HS","SPARE-ISSUE",
AQ1712="Power Telco","ACTIVE", AQ1712="no impacts","no impacts"
),"")</f>
        <v>No root cause</v>
      </c>
      <c r="AS1712" s="92" t="s">
        <v>5537</v>
      </c>
      <c r="AT1712" s="98" t="s">
        <v>4947</v>
      </c>
      <c r="AV1712" s="17" t="s">
        <v>5537</v>
      </c>
      <c r="AW1712" s="7" t="s">
        <v>5537</v>
      </c>
      <c r="AX1712" s="6" t="s">
        <v>5537</v>
      </c>
      <c r="AY1712" s="7"/>
      <c r="AZ1712" s="3" t="s">
        <v>5537</v>
      </c>
      <c r="BA1712" s="18" t="s">
        <v>5537</v>
      </c>
      <c r="BB1712" s="18" t="s">
        <v>5537</v>
      </c>
      <c r="BC1712" s="18" t="s">
        <v>5537</v>
      </c>
      <c r="BD1712" s="18" t="s">
        <v>5537</v>
      </c>
      <c r="BE1712" s="18" t="s">
        <v>5537</v>
      </c>
      <c r="BF1712" s="18" t="s">
        <v>5537</v>
      </c>
      <c r="BG1712" s="18" t="s">
        <v>5537</v>
      </c>
      <c r="BH1712" s="18" t="s">
        <v>5537</v>
      </c>
      <c r="BI1712" s="18" t="s">
        <v>5537</v>
      </c>
      <c r="BJ1712" s="18" t="s">
        <v>5537</v>
      </c>
      <c r="BK1712" s="18" t="s">
        <v>5537</v>
      </c>
      <c r="BL1712" s="9" t="s">
        <v>5537</v>
      </c>
      <c r="BM1712" s="14" t="s">
        <v>5537</v>
      </c>
      <c r="BN1712" s="14" t="s">
        <v>5537</v>
      </c>
      <c r="BO1712" s="14" t="str">
        <f>_xlfn.XLOOKUP(B1712,'[4]cell downs 18042026 17h'!$B:$B,'[4]cell downs 18042026 17h'!$B:$B,"")</f>
        <v/>
      </c>
      <c r="BP1712" s="14" t="str">
        <f>_xlfn.XLOOKUP(B1712,'[5]Cells Huawei 19042026 15h'!$B:$B,'[5]Cells Huawei 19042026 15h'!$B:$B,"")</f>
        <v/>
      </c>
      <c r="BQ1712" s="9" t="str">
        <f>_xlfn.XLOOKUP(B1712,'[6]cells down 19042026 9H40'!$B:$B,'[6]cells down 19042026 9H40'!$B:$B,"")</f>
        <v/>
      </c>
      <c r="BR1712" s="9" t="s">
        <v>5537</v>
      </c>
      <c r="BS1712" s="9" t="s">
        <v>594</v>
      </c>
      <c r="BT1712" s="108"/>
    </row>
    <row r="1713" spans="1:72" s="9" customFormat="1" x14ac:dyDescent="0.35">
      <c r="A1713" s="1" t="s">
        <v>5088</v>
      </c>
      <c r="B1713" s="1" t="s">
        <v>5089</v>
      </c>
      <c r="C1713" s="3" t="str">
        <f>_xlfn.XLOOKUP(B1713,'[1]daily break down'!$D:$D,'[1]daily break down'!$E:$E,"")</f>
        <v>Douala</v>
      </c>
      <c r="D1713" s="1" t="s">
        <v>21</v>
      </c>
      <c r="E1713" s="1" t="s">
        <v>30</v>
      </c>
      <c r="F1713" s="3" t="s">
        <v>31</v>
      </c>
      <c r="G1713" s="1" t="s">
        <v>32</v>
      </c>
      <c r="H1713" s="34" t="str">
        <f>_xlfn.XLOOKUP(B1713,[2]CALCULATION!$B:$B,[2]CALCULATION!$H:$H,"")</f>
        <v>ZTE</v>
      </c>
      <c r="I1713" s="28">
        <v>2.1888991618939992</v>
      </c>
      <c r="J1713" s="28">
        <v>2.6853385668587149</v>
      </c>
      <c r="K1713" s="28">
        <v>2.1821218321333893</v>
      </c>
      <c r="L1713" s="28">
        <v>2.155547565440469</v>
      </c>
      <c r="M1713" s="28">
        <v>0</v>
      </c>
      <c r="N1713" s="28">
        <v>0</v>
      </c>
      <c r="O1713" s="28">
        <v>0</v>
      </c>
      <c r="P1713" s="28">
        <v>0</v>
      </c>
      <c r="Q1713" s="28">
        <v>0</v>
      </c>
      <c r="R1713" s="28">
        <v>0</v>
      </c>
      <c r="S1713" s="93">
        <v>0</v>
      </c>
      <c r="T1713" s="93">
        <f>_xlfn.XLOOKUP(B1713,'[3]Nur des jours'!$B:$B,'[3]Nur des jours'!$U:$U,"")</f>
        <v>0</v>
      </c>
      <c r="U1713" s="93">
        <v>0</v>
      </c>
      <c r="V1713" s="93">
        <v>0</v>
      </c>
      <c r="W1713" s="93">
        <v>0</v>
      </c>
      <c r="X1713" s="93">
        <v>0</v>
      </c>
      <c r="Y1713" s="93">
        <v>0</v>
      </c>
      <c r="Z1713" s="93">
        <v>0</v>
      </c>
      <c r="AA1713" s="93">
        <v>0</v>
      </c>
      <c r="AB1713" s="93">
        <v>0</v>
      </c>
      <c r="AC1713" s="93">
        <f>_xlfn.XLOOKUP(B1713,'[3]Nur des jours'!$B:$B,'[3]Nur des jours'!$N:$N,"")</f>
        <v>0</v>
      </c>
      <c r="AD1713" s="93">
        <v>0</v>
      </c>
      <c r="AE1713" s="93">
        <v>0</v>
      </c>
      <c r="AF1713" s="93">
        <v>0</v>
      </c>
      <c r="AG1713" s="93"/>
      <c r="AH1713" s="93">
        <v>0</v>
      </c>
      <c r="AI1713" s="93">
        <v>0</v>
      </c>
      <c r="AJ1713" s="93">
        <v>0</v>
      </c>
      <c r="AK1713" s="93">
        <v>0</v>
      </c>
      <c r="AL1713" s="93">
        <v>0</v>
      </c>
      <c r="AM1713" s="49" t="s">
        <v>5559</v>
      </c>
      <c r="AN1713" s="49"/>
      <c r="AO1713" s="48" t="str" cm="1">
        <f t="array" ref="AO1713">IFERROR(_xlfn.IFS(
AQ1713="MPR ISSUE","PDH",
AQ1713="BSS Hardware Issue","BSS",
AQ1713="Sites strategiques, MLL, Pylone, etc.","ENVTECH",
AQ1713="AKTIVCO DEFAUT GE &amp; POWER Cabinet","AKTIVCO",
AQ1713="AKTIVCO Coupure ENEO &amp; Baisse de tension","AKTIVCO GRID ONLY",
AQ1713="Coupure ENEO &amp; Baisse de tension","IHS GRID ONLY",
AQ1713="Defaut GE &amp; POWER Cabinet","IHS",
AQ1713="Sharing","Partners",
AQ1713="Sites strategiques &amp; DataCenter","SST &amp; DC",
AQ1713="Exclu","Exclu",
AQ1713="SAT","SAT",
AQ1713="SPARE-ISSUE","SPARE-ISSUE",
AQ1713="Fiber CAmtel","TRANS_FO_CAMTEL",
AQ1713="Fiber AOF","Fiber AOF",
AQ1713="Projet OCM (HUAWEI)","TRAVAUX-HUAWEI",
AQ1713="Projet OCM (NOKIA)","TRAVAUX-NOKIA",
AQ1713="ACCESS-ISSUE","ACCESS-ISSUE",
AQ1713="Projet OCM (ZTE, NOKIA, autres projets)","TRAVAUX OCM",
AQ1713="No root CAuse","No root cause",
AQ1713="ODU HS","PDH",
AQ1713="IP &amp; VLAN","PDH",
AQ1713="Warehouse HUAWEI","SPARE-ISSUE",
AQ1713="SPARE-HS","SPARE-ISSUE",
AQ1713="Power Telco","BSS",AQ1713="no impacts","no impacts"
),"")</f>
        <v>AKTIVCO GRID ONLY</v>
      </c>
      <c r="AP1713" s="48" t="str" cm="1">
        <f t="array" ref="AP1713">IFERROR(_xlfn.IFS(
AQ1713="MPR ISSUE","TX ISSUE",
AQ1713="BSS Hardware Issue","RAN ISSUE",
AQ1713="Sites strategiques, MLL, Pylone, etc.","ENVTECH",
AQ1713="AKTIVCO DEFAUT GE &amp; POWER Cabinet","POWER ISSUE",
AQ1713="AKTIVCO Coupure ENEO &amp; Baisse de tension","POWER ISSUE",
AQ1713="Coupure ENEO &amp; Baisse de tension","POWER ISSUE",
AQ1713="Defaut GE &amp; POWER Cabinet","POWER ISSUE",
AQ1713="Sharing","POWER ISSUE",
AQ1713="Sites strategiques &amp; DataCenter","POWER ISSUE",
AQ1713="Exclu","Exclu",
AQ1713="SAT","TX ISSUE",
AQ1713="SPARE-ISSUE","SPARE-ISSUE",
AQ1713="Fiber CAmtel","TX ISSUE",
AQ1713="Fiber AOF","TX ISSUE",
AQ1713="Projet OCM (HUAWEI)","TRAVAUX-HUAWEI",
AQ1713="Projet OCM (NOKIA)","TRAVAUX -NOKIA",
AQ1713="ACCESS-ISSUE","ACCESS-ISSUE",
AQ1713="Projet OCM (ZTE, NOKIA, autres projets)","TRAVAUX OCM",
AQ1713="No root CAuse","No root cause",
AQ1713="ODU HS","TX ISSUE",
AQ1713="IP &amp; VLAN","TX ISSUE",
AQ1713="Warehouse HUAWEI","SPARE-ISSUE",
AQ1713="SPARE-HS","SPARE-ISSUE",
AQ1713="Power Telco","RAN ISSUE",AQ1713="no impacts","no impacts"
),"")</f>
        <v>POWER ISSUE</v>
      </c>
      <c r="AQ1713" s="67" t="s">
        <v>5327</v>
      </c>
      <c r="AR1713" s="48" t="str" cm="1">
        <f t="array" ref="AR1713">IFERROR(_xlfn.IFS(
AQ1713="MPR ISSUE","ACTIVE",
AQ1713="BSS Hardware Issue","ACTIVE",
AQ1713="Sites strategiques, MLL, Pylone, etc.","PASSIVE",
AQ1713="AKTIVCO DEFAUT GE &amp; POWER Cabinet","PASSIVE",
AQ1713="AKTIVCO Coupure ENEO &amp; Baisse de tension","PASSIVE",
AQ1713="Coupure ENEO &amp; Baisse de tension","PASSIVE",
AQ1713="Defaut GE &amp; POWER Cabinet","PASSIVE",
AQ1713="Sharing","PASSIVE",
AQ1713="Sites strategiques &amp; DataCenter","PASSIVE",
AQ1713="Exclu","Exclu",
AQ1713="SAT","ACTIVE",
AQ1713="SPARE-ISSUE","SPARE-ISSUE",
AQ1713="Fiber CAmtel","ACTIVE",
AQ1713="Fiber AOF","ACTIVE",
AQ1713="Projet OCM (HUAWEI)","PLANNED WORKS",
AQ1713="Projet OCM (NOKIA)","PLANNED WORKS",
AQ1713="ACCESS-ISSUE","ACCESS-ISSUE",
AQ1713="Projet OCM (ZTE, NOKIA, autres projets)","PLANNED WORKS",
AQ1713="No root CAuse","No root cause",
AQ1713="ODU HS","ACTIVE",
AQ1713="IP &amp; VLAN","ACTIVE",
AQ1713="Warehouse HUAWEI","SPARE-ISSUE",
AQ1713="SPARE-HS","SPARE-ISSUE",
AQ1713="Power Telco","ACTIVE", AQ1713="no impacts","no impacts"
),"")</f>
        <v>PASSIVE</v>
      </c>
      <c r="AS1713" s="92" t="s">
        <v>5862</v>
      </c>
      <c r="AT1713" s="98" t="s">
        <v>5089</v>
      </c>
      <c r="AV1713" s="17" t="s">
        <v>5537</v>
      </c>
      <c r="AW1713" s="7" t="s">
        <v>5537</v>
      </c>
      <c r="AX1713" s="6" t="s">
        <v>5537</v>
      </c>
      <c r="AY1713" s="7"/>
      <c r="AZ1713" s="3" t="s">
        <v>5537</v>
      </c>
      <c r="BA1713" s="18" t="s">
        <v>5537</v>
      </c>
      <c r="BB1713" s="18" t="s">
        <v>5537</v>
      </c>
      <c r="BC1713" s="18" t="s">
        <v>5537</v>
      </c>
      <c r="BD1713" s="18" t="s">
        <v>5537</v>
      </c>
      <c r="BE1713" s="18" t="s">
        <v>5537</v>
      </c>
      <c r="BF1713" s="18" t="s">
        <v>5537</v>
      </c>
      <c r="BG1713" s="18" t="s">
        <v>5537</v>
      </c>
      <c r="BH1713" s="18" t="s">
        <v>5537</v>
      </c>
      <c r="BI1713" s="18" t="s">
        <v>5537</v>
      </c>
      <c r="BJ1713" s="18" t="s">
        <v>6288</v>
      </c>
      <c r="BK1713" s="18" t="s">
        <v>6289</v>
      </c>
      <c r="BL1713" s="9" t="s">
        <v>5537</v>
      </c>
      <c r="BM1713" s="14" t="s">
        <v>5537</v>
      </c>
      <c r="BN1713" s="14" t="s">
        <v>5537</v>
      </c>
      <c r="BO1713" s="14" t="str">
        <f>_xlfn.XLOOKUP(B1713,'[4]cell downs 18042026 17h'!$B:$B,'[4]cell downs 18042026 17h'!$B:$B,"")</f>
        <v/>
      </c>
      <c r="BP1713" s="14" t="str">
        <f>_xlfn.XLOOKUP(B1713,'[5]Cells Huawei 19042026 15h'!$B:$B,'[5]Cells Huawei 19042026 15h'!$B:$B,"")</f>
        <v/>
      </c>
      <c r="BQ1713" s="9" t="str">
        <f>_xlfn.XLOOKUP(B1713,'[6]cells down 19042026 9H40'!$B:$B,'[6]cells down 19042026 9H40'!$B:$B,"")</f>
        <v/>
      </c>
      <c r="BR1713" s="9" t="s">
        <v>5537</v>
      </c>
      <c r="BS1713" s="9" t="s">
        <v>5537</v>
      </c>
      <c r="BT1713" s="108"/>
    </row>
    <row r="1714" spans="1:72" s="9" customFormat="1" x14ac:dyDescent="0.35">
      <c r="A1714" s="1" t="s">
        <v>5102</v>
      </c>
      <c r="B1714" s="1" t="s">
        <v>5103</v>
      </c>
      <c r="C1714" s="3" t="str">
        <f>_xlfn.XLOOKUP(B1714,'[1]daily break down'!$D:$D,'[1]daily break down'!$E:$E,"")</f>
        <v>Douala</v>
      </c>
      <c r="D1714" s="1" t="s">
        <v>21</v>
      </c>
      <c r="E1714" s="1" t="s">
        <v>30</v>
      </c>
      <c r="F1714" s="3" t="s">
        <v>31</v>
      </c>
      <c r="G1714" s="1" t="s">
        <v>32</v>
      </c>
      <c r="H1714" s="34" t="str">
        <f>_xlfn.XLOOKUP(B1714,[2]CALCULATION!$B:$B,[2]CALCULATION!$H:$H,"")</f>
        <v>ZTE</v>
      </c>
      <c r="I1714" s="28">
        <v>9.363416116632774E-3</v>
      </c>
      <c r="J1714" s="28">
        <v>3.4288473117543155</v>
      </c>
      <c r="K1714" s="28">
        <v>0</v>
      </c>
      <c r="L1714" s="28">
        <v>3.4778402718922325E-3</v>
      </c>
      <c r="M1714" s="28">
        <v>0</v>
      </c>
      <c r="N1714" s="28">
        <v>0</v>
      </c>
      <c r="O1714" s="28">
        <v>0</v>
      </c>
      <c r="P1714" s="28">
        <v>0</v>
      </c>
      <c r="Q1714" s="28">
        <v>0</v>
      </c>
      <c r="R1714" s="28">
        <v>0</v>
      </c>
      <c r="S1714" s="93">
        <v>0</v>
      </c>
      <c r="T1714" s="93">
        <f>_xlfn.XLOOKUP(B1714,'[3]Nur des jours'!$B:$B,'[3]Nur des jours'!$U:$U,"")</f>
        <v>0</v>
      </c>
      <c r="U1714" s="93">
        <v>0</v>
      </c>
      <c r="V1714" s="93">
        <v>0</v>
      </c>
      <c r="W1714" s="93">
        <v>0</v>
      </c>
      <c r="X1714" s="93">
        <v>0</v>
      </c>
      <c r="Y1714" s="93">
        <v>0</v>
      </c>
      <c r="Z1714" s="93">
        <v>0</v>
      </c>
      <c r="AA1714" s="93">
        <v>0</v>
      </c>
      <c r="AB1714" s="93">
        <v>0</v>
      </c>
      <c r="AC1714" s="93">
        <f>_xlfn.XLOOKUP(B1714,'[3]Nur des jours'!$B:$B,'[3]Nur des jours'!$N:$N,"")</f>
        <v>0</v>
      </c>
      <c r="AD1714" s="93">
        <v>0</v>
      </c>
      <c r="AE1714" s="93">
        <v>0</v>
      </c>
      <c r="AF1714" s="93">
        <v>0</v>
      </c>
      <c r="AG1714" s="93"/>
      <c r="AH1714" s="93">
        <v>0</v>
      </c>
      <c r="AI1714" s="93">
        <v>0</v>
      </c>
      <c r="AJ1714" s="93">
        <v>0</v>
      </c>
      <c r="AK1714" s="93">
        <v>0</v>
      </c>
      <c r="AL1714" s="93">
        <v>0</v>
      </c>
      <c r="AM1714" s="49" t="s">
        <v>5559</v>
      </c>
      <c r="AN1714" s="49"/>
      <c r="AO1714" s="48" t="str" cm="1">
        <f t="array" ref="AO1714">IFERROR(_xlfn.IFS(
AQ1714="MPR ISSUE","PDH",
AQ1714="BSS Hardware Issue","BSS",
AQ1714="Sites strategiques, MLL, Pylone, etc.","ENVTECH",
AQ1714="AKTIVCO DEFAUT GE &amp; POWER Cabinet","AKTIVCO",
AQ1714="AKTIVCO Coupure ENEO &amp; Baisse de tension","AKTIVCO GRID ONLY",
AQ1714="Coupure ENEO &amp; Baisse de tension","IHS GRID ONLY",
AQ1714="Defaut GE &amp; POWER Cabinet","IHS",
AQ1714="Sharing","Partners",
AQ1714="Sites strategiques &amp; DataCenter","SST &amp; DC",
AQ1714="Exclu","Exclu",
AQ1714="SAT","SAT",
AQ1714="SPARE-ISSUE","SPARE-ISSUE",
AQ1714="Fiber CAmtel","TRANS_FO_CAMTEL",
AQ1714="Fiber AOF","Fiber AOF",
AQ1714="Projet OCM (HUAWEI)","TRAVAUX-HUAWEI",
AQ1714="Projet OCM (NOKIA)","TRAVAUX-NOKIA",
AQ1714="ACCESS-ISSUE","ACCESS-ISSUE",
AQ1714="Projet OCM (ZTE, NOKIA, autres projets)","TRAVAUX OCM",
AQ1714="No root CAuse","No root cause",
AQ1714="ODU HS","PDH",
AQ1714="IP &amp; VLAN","PDH",
AQ1714="Warehouse HUAWEI","SPARE-ISSUE",
AQ1714="SPARE-HS","SPARE-ISSUE",
AQ1714="Power Telco","BSS",AQ1714="no impacts","no impacts"
),"")</f>
        <v>No root cause</v>
      </c>
      <c r="AP1714" s="48" t="str" cm="1">
        <f t="array" ref="AP1714">IFERROR(_xlfn.IFS(
AQ1714="MPR ISSUE","TX ISSUE",
AQ1714="BSS Hardware Issue","RAN ISSUE",
AQ1714="Sites strategiques, MLL, Pylone, etc.","ENVTECH",
AQ1714="AKTIVCO DEFAUT GE &amp; POWER Cabinet","POWER ISSUE",
AQ1714="AKTIVCO Coupure ENEO &amp; Baisse de tension","POWER ISSUE",
AQ1714="Coupure ENEO &amp; Baisse de tension","POWER ISSUE",
AQ1714="Defaut GE &amp; POWER Cabinet","POWER ISSUE",
AQ1714="Sharing","POWER ISSUE",
AQ1714="Sites strategiques &amp; DataCenter","POWER ISSUE",
AQ1714="Exclu","Exclu",
AQ1714="SAT","TX ISSUE",
AQ1714="SPARE-ISSUE","SPARE-ISSUE",
AQ1714="Fiber CAmtel","TX ISSUE",
AQ1714="Fiber AOF","TX ISSUE",
AQ1714="Projet OCM (HUAWEI)","TRAVAUX-HUAWEI",
AQ1714="Projet OCM (NOKIA)","TRAVAUX -NOKIA",
AQ1714="ACCESS-ISSUE","ACCESS-ISSUE",
AQ1714="Projet OCM (ZTE, NOKIA, autres projets)","TRAVAUX OCM",
AQ1714="No root CAuse","No root cause",
AQ1714="ODU HS","TX ISSUE",
AQ1714="IP &amp; VLAN","TX ISSUE",
AQ1714="Warehouse HUAWEI","SPARE-ISSUE",
AQ1714="SPARE-HS","SPARE-ISSUE",
AQ1714="Power Telco","RAN ISSUE",AQ1714="no impacts","no impacts"
),"")</f>
        <v>No root cause</v>
      </c>
      <c r="AQ1714" s="67" t="s">
        <v>5344</v>
      </c>
      <c r="AR1714" s="48" t="str" cm="1">
        <f t="array" ref="AR1714">IFERROR(_xlfn.IFS(
AQ1714="MPR ISSUE","ACTIVE",
AQ1714="BSS Hardware Issue","ACTIVE",
AQ1714="Sites strategiques, MLL, Pylone, etc.","PASSIVE",
AQ1714="AKTIVCO DEFAUT GE &amp; POWER Cabinet","PASSIVE",
AQ1714="AKTIVCO Coupure ENEO &amp; Baisse de tension","PASSIVE",
AQ1714="Coupure ENEO &amp; Baisse de tension","PASSIVE",
AQ1714="Defaut GE &amp; POWER Cabinet","PASSIVE",
AQ1714="Sharing","PASSIVE",
AQ1714="Sites strategiques &amp; DataCenter","PASSIVE",
AQ1714="Exclu","Exclu",
AQ1714="SAT","ACTIVE",
AQ1714="SPARE-ISSUE","SPARE-ISSUE",
AQ1714="Fiber CAmtel","ACTIVE",
AQ1714="Fiber AOF","ACTIVE",
AQ1714="Projet OCM (HUAWEI)","PLANNED WORKS",
AQ1714="Projet OCM (NOKIA)","PLANNED WORKS",
AQ1714="ACCESS-ISSUE","ACCESS-ISSUE",
AQ1714="Projet OCM (ZTE, NOKIA, autres projets)","PLANNED WORKS",
AQ1714="No root CAuse","No root cause",
AQ1714="ODU HS","ACTIVE",
AQ1714="IP &amp; VLAN","ACTIVE",
AQ1714="Warehouse HUAWEI","SPARE-ISSUE",
AQ1714="SPARE-HS","SPARE-ISSUE",
AQ1714="Power Telco","ACTIVE", AQ1714="no impacts","no impacts"
),"")</f>
        <v>No root cause</v>
      </c>
      <c r="AS1714" s="92" t="s">
        <v>5537</v>
      </c>
      <c r="AT1714" s="98" t="s">
        <v>5103</v>
      </c>
      <c r="AV1714" s="17" t="s">
        <v>5537</v>
      </c>
      <c r="AW1714" s="7" t="s">
        <v>5537</v>
      </c>
      <c r="AX1714" s="6" t="s">
        <v>5537</v>
      </c>
      <c r="AY1714" s="7"/>
      <c r="AZ1714" s="3" t="s">
        <v>5537</v>
      </c>
      <c r="BA1714" s="18" t="s">
        <v>5537</v>
      </c>
      <c r="BB1714" s="18" t="s">
        <v>5537</v>
      </c>
      <c r="BC1714" s="18" t="s">
        <v>5537</v>
      </c>
      <c r="BD1714" s="18" t="s">
        <v>5537</v>
      </c>
      <c r="BE1714" s="18" t="s">
        <v>5537</v>
      </c>
      <c r="BF1714" s="18" t="s">
        <v>5537</v>
      </c>
      <c r="BG1714" s="18" t="s">
        <v>5537</v>
      </c>
      <c r="BH1714" s="18" t="s">
        <v>5537</v>
      </c>
      <c r="BI1714" s="18" t="s">
        <v>5537</v>
      </c>
      <c r="BJ1714" s="18" t="s">
        <v>5537</v>
      </c>
      <c r="BK1714" s="18" t="s">
        <v>5537</v>
      </c>
      <c r="BL1714" s="9" t="s">
        <v>5537</v>
      </c>
      <c r="BM1714" s="14" t="s">
        <v>5537</v>
      </c>
      <c r="BN1714" s="14" t="s">
        <v>5537</v>
      </c>
      <c r="BO1714" s="14" t="str">
        <f>_xlfn.XLOOKUP(B1714,'[4]cell downs 18042026 17h'!$B:$B,'[4]cell downs 18042026 17h'!$B:$B,"")</f>
        <v/>
      </c>
      <c r="BP1714" s="14" t="str">
        <f>_xlfn.XLOOKUP(B1714,'[5]Cells Huawei 19042026 15h'!$B:$B,'[5]Cells Huawei 19042026 15h'!$B:$B,"")</f>
        <v/>
      </c>
      <c r="BQ1714" s="9" t="str">
        <f>_xlfn.XLOOKUP(B1714,'[6]cells down 19042026 9H40'!$B:$B,'[6]cells down 19042026 9H40'!$B:$B,"")</f>
        <v/>
      </c>
      <c r="BR1714" s="9" t="s">
        <v>5537</v>
      </c>
      <c r="BS1714" s="9" t="s">
        <v>5537</v>
      </c>
      <c r="BT1714" s="108"/>
    </row>
    <row r="1715" spans="1:72" s="9" customFormat="1" x14ac:dyDescent="0.35">
      <c r="A1715" s="1" t="s">
        <v>5050</v>
      </c>
      <c r="B1715" s="8" t="s">
        <v>5051</v>
      </c>
      <c r="C1715" s="3" t="str">
        <f>_xlfn.XLOOKUP(B1715,'[1]daily break down'!$D:$D,'[1]daily break down'!$E:$E,"")</f>
        <v>Yaounde</v>
      </c>
      <c r="D1715" s="1"/>
      <c r="E1715" s="1"/>
      <c r="F1715" s="3" t="s">
        <v>37</v>
      </c>
      <c r="G1715" s="1" t="s">
        <v>38</v>
      </c>
      <c r="H1715" s="34" t="str">
        <f>_xlfn.XLOOKUP(B1715,[2]CALCULATION!$B:$B,[2]CALCULATION!$H:$H,"")</f>
        <v>ZTE</v>
      </c>
      <c r="I1715" s="28">
        <v>1.7335696124508495E-2</v>
      </c>
      <c r="J1715" s="28">
        <v>8.9175391586828202E-5</v>
      </c>
      <c r="K1715" s="28">
        <v>7.134031326964783E-5</v>
      </c>
      <c r="L1715" s="28">
        <v>7.1340313269474141E-5</v>
      </c>
      <c r="M1715" s="28">
        <v>0</v>
      </c>
      <c r="N1715" s="28">
        <v>0</v>
      </c>
      <c r="O1715" s="28">
        <v>0</v>
      </c>
      <c r="P1715" s="28">
        <v>0</v>
      </c>
      <c r="Q1715" s="28">
        <v>0</v>
      </c>
      <c r="R1715" s="28">
        <v>0</v>
      </c>
      <c r="S1715" s="93">
        <v>0</v>
      </c>
      <c r="T1715" s="93">
        <f>_xlfn.XLOOKUP(B1715,'[3]Nur des jours'!$B:$B,'[3]Nur des jours'!$U:$U,"")</f>
        <v>0</v>
      </c>
      <c r="U1715" s="93">
        <v>0</v>
      </c>
      <c r="V1715" s="93">
        <v>0</v>
      </c>
      <c r="W1715" s="93">
        <v>0</v>
      </c>
      <c r="X1715" s="93">
        <v>0</v>
      </c>
      <c r="Y1715" s="93">
        <v>0</v>
      </c>
      <c r="Z1715" s="93">
        <v>0</v>
      </c>
      <c r="AA1715" s="93">
        <v>0</v>
      </c>
      <c r="AB1715" s="93">
        <v>0</v>
      </c>
      <c r="AC1715" s="93">
        <f>_xlfn.XLOOKUP(B1715,'[3]Nur des jours'!$B:$B,'[3]Nur des jours'!$N:$N,"")</f>
        <v>0</v>
      </c>
      <c r="AD1715" s="93">
        <v>0</v>
      </c>
      <c r="AE1715" s="93">
        <v>0</v>
      </c>
      <c r="AF1715" s="93">
        <v>0</v>
      </c>
      <c r="AG1715" s="93"/>
      <c r="AH1715" s="93">
        <v>0</v>
      </c>
      <c r="AI1715" s="93">
        <v>0</v>
      </c>
      <c r="AJ1715" s="93">
        <v>0</v>
      </c>
      <c r="AK1715" s="93">
        <v>0</v>
      </c>
      <c r="AL1715" s="93">
        <v>0</v>
      </c>
      <c r="AM1715" s="49" t="s">
        <v>5559</v>
      </c>
      <c r="AN1715" s="49"/>
      <c r="AO1715" s="48" t="str" cm="1">
        <f t="array" ref="AO1715">IFERROR(_xlfn.IFS(
AQ1715="MPR ISSUE","PDH",
AQ1715="BSS Hardware Issue","BSS",
AQ1715="Sites strategiques, MLL, Pylone, etc.","ENVTECH",
AQ1715="AKTIVCO DEFAUT GE &amp; POWER Cabinet","AKTIVCO",
AQ1715="AKTIVCO Coupure ENEO &amp; Baisse de tension","AKTIVCO GRID ONLY",
AQ1715="Coupure ENEO &amp; Baisse de tension","IHS GRID ONLY",
AQ1715="Defaut GE &amp; POWER Cabinet","IHS",
AQ1715="Sharing","Partners",
AQ1715="Sites strategiques &amp; DataCenter","SST &amp; DC",
AQ1715="Exclu","Exclu",
AQ1715="SAT","SAT",
AQ1715="SPARE-ISSUE","SPARE-ISSUE",
AQ1715="Fiber CAmtel","TRANS_FO_CAMTEL",
AQ1715="Fiber AOF","Fiber AOF",
AQ1715="Projet OCM (HUAWEI)","TRAVAUX-HUAWEI",
AQ1715="Projet OCM (NOKIA)","TRAVAUX-NOKIA",
AQ1715="ACCESS-ISSUE","ACCESS-ISSUE",
AQ1715="Projet OCM (ZTE, NOKIA, autres projets)","TRAVAUX OCM",
AQ1715="No root CAuse","No root cause",
AQ1715="ODU HS","PDH",
AQ1715="IP &amp; VLAN","PDH",
AQ1715="Warehouse HUAWEI","SPARE-ISSUE",
AQ1715="SPARE-HS","SPARE-ISSUE",
AQ1715="Power Telco","BSS",AQ1715="no impacts","no impacts"
),"")</f>
        <v>No root cause</v>
      </c>
      <c r="AP1715" s="48" t="str" cm="1">
        <f t="array" ref="AP1715">IFERROR(_xlfn.IFS(
AQ1715="MPR ISSUE","TX ISSUE",
AQ1715="BSS Hardware Issue","RAN ISSUE",
AQ1715="Sites strategiques, MLL, Pylone, etc.","ENVTECH",
AQ1715="AKTIVCO DEFAUT GE &amp; POWER Cabinet","POWER ISSUE",
AQ1715="AKTIVCO Coupure ENEO &amp; Baisse de tension","POWER ISSUE",
AQ1715="Coupure ENEO &amp; Baisse de tension","POWER ISSUE",
AQ1715="Defaut GE &amp; POWER Cabinet","POWER ISSUE",
AQ1715="Sharing","POWER ISSUE",
AQ1715="Sites strategiques &amp; DataCenter","POWER ISSUE",
AQ1715="Exclu","Exclu",
AQ1715="SAT","TX ISSUE",
AQ1715="SPARE-ISSUE","SPARE-ISSUE",
AQ1715="Fiber CAmtel","TX ISSUE",
AQ1715="Fiber AOF","TX ISSUE",
AQ1715="Projet OCM (HUAWEI)","TRAVAUX-HUAWEI",
AQ1715="Projet OCM (NOKIA)","TRAVAUX -NOKIA",
AQ1715="ACCESS-ISSUE","ACCESS-ISSUE",
AQ1715="Projet OCM (ZTE, NOKIA, autres projets)","TRAVAUX OCM",
AQ1715="No root CAuse","No root cause",
AQ1715="ODU HS","TX ISSUE",
AQ1715="IP &amp; VLAN","TX ISSUE",
AQ1715="Warehouse HUAWEI","SPARE-ISSUE",
AQ1715="SPARE-HS","SPARE-ISSUE",
AQ1715="Power Telco","RAN ISSUE",AQ1715="no impacts","no impacts"
),"")</f>
        <v>No root cause</v>
      </c>
      <c r="AQ1715" s="67" t="s">
        <v>5344</v>
      </c>
      <c r="AR1715" s="48" t="str" cm="1">
        <f t="array" ref="AR1715">IFERROR(_xlfn.IFS(
AQ1715="MPR ISSUE","ACTIVE",
AQ1715="BSS Hardware Issue","ACTIVE",
AQ1715="Sites strategiques, MLL, Pylone, etc.","PASSIVE",
AQ1715="AKTIVCO DEFAUT GE &amp; POWER Cabinet","PASSIVE",
AQ1715="AKTIVCO Coupure ENEO &amp; Baisse de tension","PASSIVE",
AQ1715="Coupure ENEO &amp; Baisse de tension","PASSIVE",
AQ1715="Defaut GE &amp; POWER Cabinet","PASSIVE",
AQ1715="Sharing","PASSIVE",
AQ1715="Sites strategiques &amp; DataCenter","PASSIVE",
AQ1715="Exclu","Exclu",
AQ1715="SAT","ACTIVE",
AQ1715="SPARE-ISSUE","SPARE-ISSUE",
AQ1715="Fiber CAmtel","ACTIVE",
AQ1715="Fiber AOF","ACTIVE",
AQ1715="Projet OCM (HUAWEI)","PLANNED WORKS",
AQ1715="Projet OCM (NOKIA)","PLANNED WORKS",
AQ1715="ACCESS-ISSUE","ACCESS-ISSUE",
AQ1715="Projet OCM (ZTE, NOKIA, autres projets)","PLANNED WORKS",
AQ1715="No root CAuse","No root cause",
AQ1715="ODU HS","ACTIVE",
AQ1715="IP &amp; VLAN","ACTIVE",
AQ1715="Warehouse HUAWEI","SPARE-ISSUE",
AQ1715="SPARE-HS","SPARE-ISSUE",
AQ1715="Power Telco","ACTIVE", AQ1715="no impacts","no impacts"
),"")</f>
        <v>No root cause</v>
      </c>
      <c r="AS1715" s="92" t="s">
        <v>5537</v>
      </c>
      <c r="AT1715" s="98" t="s">
        <v>5051</v>
      </c>
      <c r="AV1715" s="17" t="s">
        <v>5537</v>
      </c>
      <c r="AW1715" s="7" t="s">
        <v>5537</v>
      </c>
      <c r="AX1715" s="6" t="s">
        <v>5537</v>
      </c>
      <c r="AY1715" s="7"/>
      <c r="AZ1715" s="3" t="s">
        <v>5537</v>
      </c>
      <c r="BA1715" s="18" t="s">
        <v>5537</v>
      </c>
      <c r="BB1715" s="18" t="s">
        <v>5537</v>
      </c>
      <c r="BC1715" s="18" t="s">
        <v>5537</v>
      </c>
      <c r="BD1715" s="18" t="s">
        <v>5537</v>
      </c>
      <c r="BE1715" s="18" t="s">
        <v>5537</v>
      </c>
      <c r="BF1715" s="18" t="s">
        <v>5537</v>
      </c>
      <c r="BG1715" s="18" t="s">
        <v>5537</v>
      </c>
      <c r="BH1715" s="18" t="s">
        <v>5537</v>
      </c>
      <c r="BI1715" s="18" t="s">
        <v>5537</v>
      </c>
      <c r="BJ1715" s="18" t="s">
        <v>5537</v>
      </c>
      <c r="BK1715" s="18" t="s">
        <v>5537</v>
      </c>
      <c r="BL1715" s="9" t="s">
        <v>5537</v>
      </c>
      <c r="BM1715" s="14" t="s">
        <v>5537</v>
      </c>
      <c r="BN1715" s="14" t="s">
        <v>5537</v>
      </c>
      <c r="BO1715" s="14" t="str">
        <f>_xlfn.XLOOKUP(B1715,'[4]cell downs 18042026 17h'!$B:$B,'[4]cell downs 18042026 17h'!$B:$B,"")</f>
        <v/>
      </c>
      <c r="BP1715" s="14" t="str">
        <f>_xlfn.XLOOKUP(B1715,'[5]Cells Huawei 19042026 15h'!$B:$B,'[5]Cells Huawei 19042026 15h'!$B:$B,"")</f>
        <v/>
      </c>
      <c r="BQ1715" s="9" t="str">
        <f>_xlfn.XLOOKUP(B1715,'[6]cells down 19042026 9H40'!$B:$B,'[6]cells down 19042026 9H40'!$B:$B,"")</f>
        <v/>
      </c>
      <c r="BR1715" s="9" t="s">
        <v>5537</v>
      </c>
      <c r="BS1715" s="9" t="s">
        <v>154</v>
      </c>
      <c r="BT1715" s="108"/>
    </row>
    <row r="1716" spans="1:72" s="9" customFormat="1" x14ac:dyDescent="0.35">
      <c r="A1716" s="1" t="s">
        <v>3265</v>
      </c>
      <c r="B1716" s="8" t="s">
        <v>3266</v>
      </c>
      <c r="C1716" s="3" t="str">
        <f>_xlfn.XLOOKUP(B1716,'[1]daily break down'!$D:$D,'[1]daily break down'!$E:$E,"")</f>
        <v>OUEST</v>
      </c>
      <c r="D1716" s="1" t="s">
        <v>21</v>
      </c>
      <c r="E1716" s="1" t="s">
        <v>36</v>
      </c>
      <c r="F1716" s="3" t="s">
        <v>102</v>
      </c>
      <c r="G1716" s="1" t="s">
        <v>1475</v>
      </c>
      <c r="H1716" s="32" t="str">
        <f>_xlfn.XLOOKUP(B1716,[2]CALCULATION!$B:$B,[2]CALCULATION!$H:$H,"")</f>
        <v>Huawei</v>
      </c>
      <c r="I1716" s="28">
        <v>4.2917262358282464</v>
      </c>
      <c r="J1716" s="28">
        <v>2.4090910388005695</v>
      </c>
      <c r="K1716" s="28">
        <v>3.3723992888797576</v>
      </c>
      <c r="L1716" s="28">
        <v>0</v>
      </c>
      <c r="M1716" s="28">
        <v>0</v>
      </c>
      <c r="N1716" s="28">
        <v>0</v>
      </c>
      <c r="O1716" s="28">
        <v>0</v>
      </c>
      <c r="P1716" s="28">
        <v>0</v>
      </c>
      <c r="Q1716" s="28">
        <v>0</v>
      </c>
      <c r="R1716" s="28">
        <v>0</v>
      </c>
      <c r="S1716" s="93">
        <v>0</v>
      </c>
      <c r="T1716" s="93">
        <f>_xlfn.XLOOKUP(B1716,'[3]Nur des jours'!$B:$B,'[3]Nur des jours'!$U:$U,"")</f>
        <v>0</v>
      </c>
      <c r="U1716" s="93">
        <v>0</v>
      </c>
      <c r="V1716" s="93">
        <v>0</v>
      </c>
      <c r="W1716" s="93">
        <v>0</v>
      </c>
      <c r="X1716" s="93">
        <v>0</v>
      </c>
      <c r="Y1716" s="93">
        <v>0</v>
      </c>
      <c r="Z1716" s="93">
        <v>0</v>
      </c>
      <c r="AA1716" s="93">
        <v>0</v>
      </c>
      <c r="AB1716" s="93">
        <v>0</v>
      </c>
      <c r="AC1716" s="93">
        <f>_xlfn.XLOOKUP(B1716,'[3]Nur des jours'!$B:$B,'[3]Nur des jours'!$N:$N,"")</f>
        <v>0</v>
      </c>
      <c r="AD1716" s="93">
        <v>0</v>
      </c>
      <c r="AE1716" s="93">
        <v>0</v>
      </c>
      <c r="AF1716" s="93">
        <v>0</v>
      </c>
      <c r="AG1716" s="93"/>
      <c r="AH1716" s="93">
        <v>0</v>
      </c>
      <c r="AI1716" s="93">
        <v>0</v>
      </c>
      <c r="AJ1716" s="93">
        <v>0</v>
      </c>
      <c r="AK1716" s="93">
        <v>0</v>
      </c>
      <c r="AL1716" s="93">
        <v>0</v>
      </c>
      <c r="AM1716" s="49" t="s">
        <v>5559</v>
      </c>
      <c r="AN1716" s="49"/>
      <c r="AO1716" s="48" t="str" cm="1">
        <f t="array" ref="AO1716">IFERROR(_xlfn.IFS(
AQ1716="MPR ISSUE","PDH",
AQ1716="BSS Hardware Issue","BSS",
AQ1716="Sites strategiques, MLL, Pylone, etc.","ENVTECH",
AQ1716="AKTIVCO DEFAUT GE &amp; POWER Cabinet","AKTIVCO",
AQ1716="AKTIVCO Coupure ENEO &amp; Baisse de tension","AKTIVCO GRID ONLY",
AQ1716="Coupure ENEO &amp; Baisse de tension","IHS GRID ONLY",
AQ1716="Defaut GE &amp; POWER Cabinet","IHS",
AQ1716="Sharing","Partners",
AQ1716="Sites strategiques &amp; DataCenter","SST &amp; DC",
AQ1716="Exclu","Exclu",
AQ1716="SAT","SAT",
AQ1716="SPARE-ISSUE","SPARE-ISSUE",
AQ1716="Fiber CAmtel","TRANS_FO_CAMTEL",
AQ1716="Fiber AOF","Fiber AOF",
AQ1716="Projet OCM (HUAWEI)","TRAVAUX-HUAWEI",
AQ1716="Projet OCM (NOKIA)","TRAVAUX-NOKIA",
AQ1716="ACCESS-ISSUE","ACCESS-ISSUE",
AQ1716="Projet OCM (ZTE, NOKIA, autres projets)","TRAVAUX OCM",
AQ1716="No root CAuse","No root cause",
AQ1716="ODU HS","PDH",
AQ1716="IP &amp; VLAN","PDH",
AQ1716="Warehouse HUAWEI","SPARE-ISSUE",
AQ1716="SPARE-HS","SPARE-ISSUE",
AQ1716="Power Telco","BSS",AQ1716="no impacts","no impacts"
),"")</f>
        <v>No root cause</v>
      </c>
      <c r="AP1716" s="48" t="str" cm="1">
        <f t="array" ref="AP1716">IFERROR(_xlfn.IFS(
AQ1716="MPR ISSUE","TX ISSUE",
AQ1716="BSS Hardware Issue","RAN ISSUE",
AQ1716="Sites strategiques, MLL, Pylone, etc.","ENVTECH",
AQ1716="AKTIVCO DEFAUT GE &amp; POWER Cabinet","POWER ISSUE",
AQ1716="AKTIVCO Coupure ENEO &amp; Baisse de tension","POWER ISSUE",
AQ1716="Coupure ENEO &amp; Baisse de tension","POWER ISSUE",
AQ1716="Defaut GE &amp; POWER Cabinet","POWER ISSUE",
AQ1716="Sharing","POWER ISSUE",
AQ1716="Sites strategiques &amp; DataCenter","POWER ISSUE",
AQ1716="Exclu","Exclu",
AQ1716="SAT","TX ISSUE",
AQ1716="SPARE-ISSUE","SPARE-ISSUE",
AQ1716="Fiber CAmtel","TX ISSUE",
AQ1716="Fiber AOF","TX ISSUE",
AQ1716="Projet OCM (HUAWEI)","TRAVAUX-HUAWEI",
AQ1716="Projet OCM (NOKIA)","TRAVAUX -NOKIA",
AQ1716="ACCESS-ISSUE","ACCESS-ISSUE",
AQ1716="Projet OCM (ZTE, NOKIA, autres projets)","TRAVAUX OCM",
AQ1716="No root CAuse","No root cause",
AQ1716="ODU HS","TX ISSUE",
AQ1716="IP &amp; VLAN","TX ISSUE",
AQ1716="Warehouse HUAWEI","SPARE-ISSUE",
AQ1716="SPARE-HS","SPARE-ISSUE",
AQ1716="Power Telco","RAN ISSUE",AQ1716="no impacts","no impacts"
),"")</f>
        <v>No root cause</v>
      </c>
      <c r="AQ1716" s="67" t="s">
        <v>5344</v>
      </c>
      <c r="AR1716" s="48" t="str" cm="1">
        <f t="array" ref="AR1716">IFERROR(_xlfn.IFS(
AQ1716="MPR ISSUE","ACTIVE",
AQ1716="BSS Hardware Issue","ACTIVE",
AQ1716="Sites strategiques, MLL, Pylone, etc.","PASSIVE",
AQ1716="AKTIVCO DEFAUT GE &amp; POWER Cabinet","PASSIVE",
AQ1716="AKTIVCO Coupure ENEO &amp; Baisse de tension","PASSIVE",
AQ1716="Coupure ENEO &amp; Baisse de tension","PASSIVE",
AQ1716="Defaut GE &amp; POWER Cabinet","PASSIVE",
AQ1716="Sharing","PASSIVE",
AQ1716="Sites strategiques &amp; DataCenter","PASSIVE",
AQ1716="Exclu","Exclu",
AQ1716="SAT","ACTIVE",
AQ1716="SPARE-ISSUE","SPARE-ISSUE",
AQ1716="Fiber CAmtel","ACTIVE",
AQ1716="Fiber AOF","ACTIVE",
AQ1716="Projet OCM (HUAWEI)","PLANNED WORKS",
AQ1716="Projet OCM (NOKIA)","PLANNED WORKS",
AQ1716="ACCESS-ISSUE","ACCESS-ISSUE",
AQ1716="Projet OCM (ZTE, NOKIA, autres projets)","PLANNED WORKS",
AQ1716="No root CAuse","No root cause",
AQ1716="ODU HS","ACTIVE",
AQ1716="IP &amp; VLAN","ACTIVE",
AQ1716="Warehouse HUAWEI","SPARE-ISSUE",
AQ1716="SPARE-HS","SPARE-ISSUE",
AQ1716="Power Telco","ACTIVE", AQ1716="no impacts","no impacts"
),"")</f>
        <v>No root cause</v>
      </c>
      <c r="AS1716" s="92" t="s">
        <v>5537</v>
      </c>
      <c r="AT1716" s="98" t="s">
        <v>3266</v>
      </c>
      <c r="AV1716" s="17" t="s">
        <v>5537</v>
      </c>
      <c r="AW1716" s="7" t="s">
        <v>5537</v>
      </c>
      <c r="AX1716" s="6" t="s">
        <v>5537</v>
      </c>
      <c r="AY1716" s="7"/>
      <c r="AZ1716" s="3" t="s">
        <v>5537</v>
      </c>
      <c r="BA1716" s="18" t="s">
        <v>5537</v>
      </c>
      <c r="BB1716" s="18" t="s">
        <v>5537</v>
      </c>
      <c r="BC1716" s="18" t="s">
        <v>5537</v>
      </c>
      <c r="BD1716" s="18" t="s">
        <v>5537</v>
      </c>
      <c r="BE1716" s="18" t="s">
        <v>5537</v>
      </c>
      <c r="BF1716" s="18" t="s">
        <v>5537</v>
      </c>
      <c r="BG1716" s="18" t="s">
        <v>5537</v>
      </c>
      <c r="BH1716" s="18" t="s">
        <v>5537</v>
      </c>
      <c r="BI1716" s="18" t="s">
        <v>5537</v>
      </c>
      <c r="BJ1716" s="18" t="s">
        <v>5537</v>
      </c>
      <c r="BK1716" s="18" t="s">
        <v>5537</v>
      </c>
      <c r="BL1716" s="9" t="s">
        <v>5537</v>
      </c>
      <c r="BM1716" s="14" t="s">
        <v>5537</v>
      </c>
      <c r="BN1716" s="14" t="s">
        <v>5537</v>
      </c>
      <c r="BO1716" s="14" t="str">
        <f>_xlfn.XLOOKUP(B1716,'[4]cell downs 18042026 17h'!$B:$B,'[4]cell downs 18042026 17h'!$B:$B,"")</f>
        <v/>
      </c>
      <c r="BP1716" s="14" t="str">
        <f>_xlfn.XLOOKUP(B1716,'[5]Cells Huawei 19042026 15h'!$B:$B,'[5]Cells Huawei 19042026 15h'!$B:$B,"")</f>
        <v/>
      </c>
      <c r="BQ1716" s="9" t="str">
        <f>_xlfn.XLOOKUP(B1716,'[6]cells down 19042026 9H40'!$B:$B,'[6]cells down 19042026 9H40'!$B:$B,"")</f>
        <v/>
      </c>
      <c r="BR1716" s="9" t="s">
        <v>5537</v>
      </c>
      <c r="BS1716" s="9" t="s">
        <v>12</v>
      </c>
      <c r="BT1716" s="108"/>
    </row>
    <row r="1717" spans="1:72" s="9" customFormat="1" x14ac:dyDescent="0.35">
      <c r="A1717" s="1" t="s">
        <v>1812</v>
      </c>
      <c r="B1717" s="8" t="s">
        <v>1813</v>
      </c>
      <c r="C1717" s="3" t="str">
        <f>_xlfn.XLOOKUP(B1717,'[1]daily break down'!$D:$D,'[1]daily break down'!$E:$E,"")</f>
        <v>Maroua</v>
      </c>
      <c r="D1717" s="1" t="s">
        <v>11</v>
      </c>
      <c r="E1717" s="1" t="s">
        <v>12</v>
      </c>
      <c r="F1717" s="3" t="s">
        <v>55</v>
      </c>
      <c r="G1717" s="1" t="s">
        <v>84</v>
      </c>
      <c r="H1717" s="32" t="str">
        <f>_xlfn.XLOOKUP(B1717,[2]CALCULATION!$B:$B,[2]CALCULATION!$H:$H,"")</f>
        <v>Huawei</v>
      </c>
      <c r="I1717" s="28">
        <v>0</v>
      </c>
      <c r="J1717" s="28">
        <v>0</v>
      </c>
      <c r="K1717" s="28">
        <v>0</v>
      </c>
      <c r="L1717" s="28">
        <v>0</v>
      </c>
      <c r="M1717" s="28">
        <v>0</v>
      </c>
      <c r="N1717" s="28">
        <v>0</v>
      </c>
      <c r="O1717" s="28">
        <v>0</v>
      </c>
      <c r="P1717" s="28">
        <v>0</v>
      </c>
      <c r="Q1717" s="28">
        <v>0</v>
      </c>
      <c r="R1717" s="28">
        <v>0</v>
      </c>
      <c r="S1717" s="93">
        <v>0</v>
      </c>
      <c r="T1717" s="93">
        <f>_xlfn.XLOOKUP(B1717,'[3]Nur des jours'!$B:$B,'[3]Nur des jours'!$U:$U,"")</f>
        <v>0</v>
      </c>
      <c r="U1717" s="93">
        <v>0</v>
      </c>
      <c r="V1717" s="93">
        <v>0</v>
      </c>
      <c r="W1717" s="93">
        <v>0</v>
      </c>
      <c r="X1717" s="93">
        <v>0</v>
      </c>
      <c r="Y1717" s="93">
        <v>0</v>
      </c>
      <c r="Z1717" s="93">
        <v>0</v>
      </c>
      <c r="AA1717" s="93">
        <v>0</v>
      </c>
      <c r="AB1717" s="93">
        <v>0</v>
      </c>
      <c r="AC1717" s="93">
        <f>_xlfn.XLOOKUP(B1717,'[3]Nur des jours'!$B:$B,'[3]Nur des jours'!$N:$N,"")</f>
        <v>0</v>
      </c>
      <c r="AD1717" s="93">
        <v>0</v>
      </c>
      <c r="AE1717" s="93">
        <v>0</v>
      </c>
      <c r="AF1717" s="93">
        <v>0</v>
      </c>
      <c r="AG1717" s="93"/>
      <c r="AH1717" s="93">
        <v>0</v>
      </c>
      <c r="AI1717" s="93">
        <v>0</v>
      </c>
      <c r="AJ1717" s="93">
        <v>0</v>
      </c>
      <c r="AK1717" s="93">
        <v>0</v>
      </c>
      <c r="AL1717" s="93">
        <v>0</v>
      </c>
      <c r="AM1717" s="49" t="s">
        <v>5559</v>
      </c>
      <c r="AN1717" s="49"/>
      <c r="AO1717" s="48" t="str" cm="1">
        <f t="array" ref="AO1717">IFERROR(_xlfn.IFS(
AQ1717="MPR ISSUE","PDH",
AQ1717="BSS Hardware Issue","BSS",
AQ1717="Sites strategiques, MLL, Pylone, etc.","ENVTECH",
AQ1717="AKTIVCO DEFAUT GE &amp; POWER Cabinet","AKTIVCO",
AQ1717="AKTIVCO Coupure ENEO &amp; Baisse de tension","AKTIVCO GRID ONLY",
AQ1717="Coupure ENEO &amp; Baisse de tension","IHS GRID ONLY",
AQ1717="Defaut GE &amp; POWER Cabinet","IHS",
AQ1717="Sharing","Partners",
AQ1717="Sites strategiques &amp; DataCenter","SST &amp; DC",
AQ1717="Exclu","Exclu",
AQ1717="SAT","SAT",
AQ1717="SPARE-ISSUE","SPARE-ISSUE",
AQ1717="Fiber CAmtel","TRANS_FO_CAMTEL",
AQ1717="Fiber AOF","Fiber AOF",
AQ1717="Projet OCM (HUAWEI)","TRAVAUX-HUAWEI",
AQ1717="Projet OCM (NOKIA)","TRAVAUX-NOKIA",
AQ1717="ACCESS-ISSUE","ACCESS-ISSUE",
AQ1717="Projet OCM (ZTE, NOKIA, autres projets)","TRAVAUX OCM",
AQ1717="No root CAuse","No root cause",
AQ1717="ODU HS","PDH",
AQ1717="IP &amp; VLAN","PDH",
AQ1717="Warehouse HUAWEI","SPARE-ISSUE",
AQ1717="SPARE-HS","SPARE-ISSUE",
AQ1717="Power Telco","BSS",AQ1717="no impacts","no impacts"
),"")</f>
        <v>No root cause</v>
      </c>
      <c r="AP1717" s="48" t="str" cm="1">
        <f t="array" ref="AP1717">IFERROR(_xlfn.IFS(
AQ1717="MPR ISSUE","TX ISSUE",
AQ1717="BSS Hardware Issue","RAN ISSUE",
AQ1717="Sites strategiques, MLL, Pylone, etc.","ENVTECH",
AQ1717="AKTIVCO DEFAUT GE &amp; POWER Cabinet","POWER ISSUE",
AQ1717="AKTIVCO Coupure ENEO &amp; Baisse de tension","POWER ISSUE",
AQ1717="Coupure ENEO &amp; Baisse de tension","POWER ISSUE",
AQ1717="Defaut GE &amp; POWER Cabinet","POWER ISSUE",
AQ1717="Sharing","POWER ISSUE",
AQ1717="Sites strategiques &amp; DataCenter","POWER ISSUE",
AQ1717="Exclu","Exclu",
AQ1717="SAT","TX ISSUE",
AQ1717="SPARE-ISSUE","SPARE-ISSUE",
AQ1717="Fiber CAmtel","TX ISSUE",
AQ1717="Fiber AOF","TX ISSUE",
AQ1717="Projet OCM (HUAWEI)","TRAVAUX-HUAWEI",
AQ1717="Projet OCM (NOKIA)","TRAVAUX -NOKIA",
AQ1717="ACCESS-ISSUE","ACCESS-ISSUE",
AQ1717="Projet OCM (ZTE, NOKIA, autres projets)","TRAVAUX OCM",
AQ1717="No root CAuse","No root cause",
AQ1717="ODU HS","TX ISSUE",
AQ1717="IP &amp; VLAN","TX ISSUE",
AQ1717="Warehouse HUAWEI","SPARE-ISSUE",
AQ1717="SPARE-HS","SPARE-ISSUE",
AQ1717="Power Telco","RAN ISSUE",AQ1717="no impacts","no impacts"
),"")</f>
        <v>No root cause</v>
      </c>
      <c r="AQ1717" s="126" t="s">
        <v>5344</v>
      </c>
      <c r="AR1717" s="48" t="str" cm="1">
        <f t="array" ref="AR1717">IFERROR(_xlfn.IFS(
AQ1717="MPR ISSUE","ACTIVE",
AQ1717="BSS Hardware Issue","ACTIVE",
AQ1717="Sites strategiques, MLL, Pylone, etc.","PASSIVE",
AQ1717="AKTIVCO DEFAUT GE &amp; POWER Cabinet","PASSIVE",
AQ1717="AKTIVCO Coupure ENEO &amp; Baisse de tension","PASSIVE",
AQ1717="Coupure ENEO &amp; Baisse de tension","PASSIVE",
AQ1717="Defaut GE &amp; POWER Cabinet","PASSIVE",
AQ1717="Sharing","PASSIVE",
AQ1717="Sites strategiques &amp; DataCenter","PASSIVE",
AQ1717="Exclu","Exclu",
AQ1717="SAT","ACTIVE",
AQ1717="SPARE-ISSUE","SPARE-ISSUE",
AQ1717="Fiber CAmtel","ACTIVE",
AQ1717="Fiber AOF","ACTIVE",
AQ1717="Projet OCM (HUAWEI)","PLANNED WORKS",
AQ1717="Projet OCM (NOKIA)","PLANNED WORKS",
AQ1717="ACCESS-ISSUE","ACCESS-ISSUE",
AQ1717="Projet OCM (ZTE, NOKIA, autres projets)","PLANNED WORKS",
AQ1717="No root CAuse","No root cause",
AQ1717="ODU HS","ACTIVE",
AQ1717="IP &amp; VLAN","ACTIVE",
AQ1717="Warehouse HUAWEI","SPARE-ISSUE",
AQ1717="SPARE-HS","SPARE-ISSUE",
AQ1717="Power Telco","ACTIVE", AQ1717="no impacts","no impacts"
),"")</f>
        <v>No root cause</v>
      </c>
      <c r="AS1717" s="92" t="s">
        <v>5537</v>
      </c>
      <c r="AT1717" s="98" t="s">
        <v>1813</v>
      </c>
      <c r="AV1717" s="17" t="s">
        <v>5537</v>
      </c>
      <c r="AW1717" s="7" t="s">
        <v>5537</v>
      </c>
      <c r="AX1717" s="6" t="s">
        <v>5537</v>
      </c>
      <c r="AY1717" s="7"/>
      <c r="AZ1717" s="3" t="s">
        <v>5537</v>
      </c>
      <c r="BA1717" s="18" t="s">
        <v>5537</v>
      </c>
      <c r="BB1717" s="18" t="s">
        <v>5537</v>
      </c>
      <c r="BC1717" s="18" t="s">
        <v>5537</v>
      </c>
      <c r="BD1717" s="18" t="s">
        <v>5537</v>
      </c>
      <c r="BE1717" s="18" t="s">
        <v>5537</v>
      </c>
      <c r="BF1717" s="18" t="s">
        <v>5537</v>
      </c>
      <c r="BG1717" s="18" t="s">
        <v>5537</v>
      </c>
      <c r="BH1717" s="18" t="s">
        <v>5537</v>
      </c>
      <c r="BI1717" s="18" t="s">
        <v>5537</v>
      </c>
      <c r="BJ1717" s="18" t="s">
        <v>5537</v>
      </c>
      <c r="BK1717" s="18" t="s">
        <v>5537</v>
      </c>
      <c r="BL1717" s="9" t="s">
        <v>5537</v>
      </c>
      <c r="BM1717" s="14" t="s">
        <v>5537</v>
      </c>
      <c r="BN1717" s="14" t="s">
        <v>5537</v>
      </c>
      <c r="BO1717" s="14" t="str">
        <f>_xlfn.XLOOKUP(B1717,'[4]cell downs 18042026 17h'!$B:$B,'[4]cell downs 18042026 17h'!$B:$B,"")</f>
        <v/>
      </c>
      <c r="BP1717" s="14" t="str">
        <f>_xlfn.XLOOKUP(B1717,'[5]Cells Huawei 19042026 15h'!$B:$B,'[5]Cells Huawei 19042026 15h'!$B:$B,"")</f>
        <v/>
      </c>
      <c r="BQ1717" s="9" t="str">
        <f>_xlfn.XLOOKUP(B1717,'[6]cells down 19042026 9H40'!$B:$B,'[6]cells down 19042026 9H40'!$B:$B,"")</f>
        <v/>
      </c>
      <c r="BR1717" s="9" t="s">
        <v>1813</v>
      </c>
      <c r="BS1717" s="9" t="s">
        <v>12</v>
      </c>
      <c r="BT1717" s="108"/>
    </row>
    <row r="1718" spans="1:72" s="9" customFormat="1" x14ac:dyDescent="0.35">
      <c r="A1718" s="1" t="s">
        <v>3829</v>
      </c>
      <c r="B1718" s="8" t="s">
        <v>3830</v>
      </c>
      <c r="C1718" s="3" t="str">
        <f>_xlfn.XLOOKUP(B1718,'[1]daily break down'!$D:$D,'[1]daily break down'!$E:$E,"")</f>
        <v>Maroua</v>
      </c>
      <c r="D1718" s="1" t="s">
        <v>21</v>
      </c>
      <c r="E1718" s="1" t="s">
        <v>36</v>
      </c>
      <c r="F1718" s="3" t="s">
        <v>55</v>
      </c>
      <c r="G1718" s="1" t="s">
        <v>84</v>
      </c>
      <c r="H1718" s="32" t="str">
        <f>_xlfn.XLOOKUP(B1718,[2]CALCULATION!$B:$B,[2]CALCULATION!$H:$H,"")</f>
        <v>Huawei</v>
      </c>
      <c r="I1718" s="28">
        <v>0</v>
      </c>
      <c r="J1718" s="28">
        <v>0</v>
      </c>
      <c r="K1718" s="28">
        <v>0</v>
      </c>
      <c r="L1718" s="28">
        <v>0</v>
      </c>
      <c r="M1718" s="28">
        <v>0</v>
      </c>
      <c r="N1718" s="28">
        <v>0</v>
      </c>
      <c r="O1718" s="28">
        <v>0</v>
      </c>
      <c r="P1718" s="28">
        <v>0</v>
      </c>
      <c r="Q1718" s="28">
        <v>0</v>
      </c>
      <c r="R1718" s="28">
        <v>0</v>
      </c>
      <c r="S1718" s="93">
        <v>0</v>
      </c>
      <c r="T1718" s="93">
        <f>_xlfn.XLOOKUP(B1718,'[3]Nur des jours'!$B:$B,'[3]Nur des jours'!$U:$U,"")</f>
        <v>0</v>
      </c>
      <c r="U1718" s="93">
        <v>0</v>
      </c>
      <c r="V1718" s="93">
        <v>0</v>
      </c>
      <c r="W1718" s="93">
        <v>0</v>
      </c>
      <c r="X1718" s="93">
        <v>0</v>
      </c>
      <c r="Y1718" s="93">
        <v>0</v>
      </c>
      <c r="Z1718" s="93">
        <v>0</v>
      </c>
      <c r="AA1718" s="93">
        <v>0</v>
      </c>
      <c r="AB1718" s="93">
        <v>0</v>
      </c>
      <c r="AC1718" s="93">
        <f>_xlfn.XLOOKUP(B1718,'[3]Nur des jours'!$B:$B,'[3]Nur des jours'!$N:$N,"")</f>
        <v>0</v>
      </c>
      <c r="AD1718" s="93">
        <v>0</v>
      </c>
      <c r="AE1718" s="93">
        <v>0</v>
      </c>
      <c r="AF1718" s="93">
        <v>0</v>
      </c>
      <c r="AG1718" s="93"/>
      <c r="AH1718" s="93">
        <v>0</v>
      </c>
      <c r="AI1718" s="93">
        <v>0</v>
      </c>
      <c r="AJ1718" s="93">
        <v>0</v>
      </c>
      <c r="AK1718" s="93">
        <v>0</v>
      </c>
      <c r="AL1718" s="93">
        <v>0</v>
      </c>
      <c r="AM1718" s="49" t="s">
        <v>5559</v>
      </c>
      <c r="AN1718" s="49"/>
      <c r="AO1718" s="48" t="str" cm="1">
        <f t="array" ref="AO1718">IFERROR(_xlfn.IFS(
AQ1718="MPR ISSUE","PDH",
AQ1718="BSS Hardware Issue","BSS",
AQ1718="Sites strategiques, MLL, Pylone, etc.","ENVTECH",
AQ1718="AKTIVCO DEFAUT GE &amp; POWER Cabinet","AKTIVCO",
AQ1718="AKTIVCO Coupure ENEO &amp; Baisse de tension","AKTIVCO GRID ONLY",
AQ1718="Coupure ENEO &amp; Baisse de tension","IHS GRID ONLY",
AQ1718="Defaut GE &amp; POWER Cabinet","IHS",
AQ1718="Sharing","Partners",
AQ1718="Sites strategiques &amp; DataCenter","SST &amp; DC",
AQ1718="Exclu","Exclu",
AQ1718="SAT","SAT",
AQ1718="SPARE-ISSUE","SPARE-ISSUE",
AQ1718="Fiber CAmtel","TRANS_FO_CAMTEL",
AQ1718="Fiber AOF","Fiber AOF",
AQ1718="Projet OCM (HUAWEI)","TRAVAUX-HUAWEI",
AQ1718="Projet OCM (NOKIA)","TRAVAUX-NOKIA",
AQ1718="ACCESS-ISSUE","ACCESS-ISSUE",
AQ1718="Projet OCM (ZTE, NOKIA, autres projets)","TRAVAUX OCM",
AQ1718="No root CAuse","No root cause",
AQ1718="ODU HS","PDH",
AQ1718="IP &amp; VLAN","PDH",
AQ1718="Warehouse HUAWEI","SPARE-ISSUE",
AQ1718="SPARE-HS","SPARE-ISSUE",
AQ1718="Power Telco","BSS",AQ1718="no impacts","no impacts"
),"")</f>
        <v>No root cause</v>
      </c>
      <c r="AP1718" s="48" t="str" cm="1">
        <f t="array" ref="AP1718">IFERROR(_xlfn.IFS(
AQ1718="MPR ISSUE","TX ISSUE",
AQ1718="BSS Hardware Issue","RAN ISSUE",
AQ1718="Sites strategiques, MLL, Pylone, etc.","ENVTECH",
AQ1718="AKTIVCO DEFAUT GE &amp; POWER Cabinet","POWER ISSUE",
AQ1718="AKTIVCO Coupure ENEO &amp; Baisse de tension","POWER ISSUE",
AQ1718="Coupure ENEO &amp; Baisse de tension","POWER ISSUE",
AQ1718="Defaut GE &amp; POWER Cabinet","POWER ISSUE",
AQ1718="Sharing","POWER ISSUE",
AQ1718="Sites strategiques &amp; DataCenter","POWER ISSUE",
AQ1718="Exclu","Exclu",
AQ1718="SAT","TX ISSUE",
AQ1718="SPARE-ISSUE","SPARE-ISSUE",
AQ1718="Fiber CAmtel","TX ISSUE",
AQ1718="Fiber AOF","TX ISSUE",
AQ1718="Projet OCM (HUAWEI)","TRAVAUX-HUAWEI",
AQ1718="Projet OCM (NOKIA)","TRAVAUX -NOKIA",
AQ1718="ACCESS-ISSUE","ACCESS-ISSUE",
AQ1718="Projet OCM (ZTE, NOKIA, autres projets)","TRAVAUX OCM",
AQ1718="No root CAuse","No root cause",
AQ1718="ODU HS","TX ISSUE",
AQ1718="IP &amp; VLAN","TX ISSUE",
AQ1718="Warehouse HUAWEI","SPARE-ISSUE",
AQ1718="SPARE-HS","SPARE-ISSUE",
AQ1718="Power Telco","RAN ISSUE",AQ1718="no impacts","no impacts"
),"")</f>
        <v>No root cause</v>
      </c>
      <c r="AQ1718" s="67" t="s">
        <v>5344</v>
      </c>
      <c r="AR1718" s="48" t="str" cm="1">
        <f t="array" ref="AR1718">IFERROR(_xlfn.IFS(
AQ1718="MPR ISSUE","ACTIVE",
AQ1718="BSS Hardware Issue","ACTIVE",
AQ1718="Sites strategiques, MLL, Pylone, etc.","PASSIVE",
AQ1718="AKTIVCO DEFAUT GE &amp; POWER Cabinet","PASSIVE",
AQ1718="AKTIVCO Coupure ENEO &amp; Baisse de tension","PASSIVE",
AQ1718="Coupure ENEO &amp; Baisse de tension","PASSIVE",
AQ1718="Defaut GE &amp; POWER Cabinet","PASSIVE",
AQ1718="Sharing","PASSIVE",
AQ1718="Sites strategiques &amp; DataCenter","PASSIVE",
AQ1718="Exclu","Exclu",
AQ1718="SAT","ACTIVE",
AQ1718="SPARE-ISSUE","SPARE-ISSUE",
AQ1718="Fiber CAmtel","ACTIVE",
AQ1718="Fiber AOF","ACTIVE",
AQ1718="Projet OCM (HUAWEI)","PLANNED WORKS",
AQ1718="Projet OCM (NOKIA)","PLANNED WORKS",
AQ1718="ACCESS-ISSUE","ACCESS-ISSUE",
AQ1718="Projet OCM (ZTE, NOKIA, autres projets)","PLANNED WORKS",
AQ1718="No root CAuse","No root cause",
AQ1718="ODU HS","ACTIVE",
AQ1718="IP &amp; VLAN","ACTIVE",
AQ1718="Warehouse HUAWEI","SPARE-ISSUE",
AQ1718="SPARE-HS","SPARE-ISSUE",
AQ1718="Power Telco","ACTIVE", AQ1718="no impacts","no impacts"
),"")</f>
        <v>No root cause</v>
      </c>
      <c r="AS1718" s="92" t="s">
        <v>5537</v>
      </c>
      <c r="AT1718" s="98" t="s">
        <v>3830</v>
      </c>
      <c r="AV1718" s="17" t="s">
        <v>5537</v>
      </c>
      <c r="AW1718" s="7" t="s">
        <v>5537</v>
      </c>
      <c r="AX1718" s="6" t="s">
        <v>5537</v>
      </c>
      <c r="AY1718" s="7"/>
      <c r="AZ1718" s="3" t="s">
        <v>5537</v>
      </c>
      <c r="BA1718" s="18" t="s">
        <v>5537</v>
      </c>
      <c r="BB1718" s="18" t="s">
        <v>5537</v>
      </c>
      <c r="BC1718" s="18" t="s">
        <v>5537</v>
      </c>
      <c r="BD1718" s="18" t="s">
        <v>5537</v>
      </c>
      <c r="BE1718" s="18" t="s">
        <v>5537</v>
      </c>
      <c r="BF1718" s="18" t="s">
        <v>5537</v>
      </c>
      <c r="BG1718" s="18" t="s">
        <v>5537</v>
      </c>
      <c r="BH1718" s="18" t="s">
        <v>5537</v>
      </c>
      <c r="BI1718" s="18" t="s">
        <v>5537</v>
      </c>
      <c r="BJ1718" s="18" t="s">
        <v>5537</v>
      </c>
      <c r="BK1718" s="18" t="s">
        <v>5537</v>
      </c>
      <c r="BL1718" s="9" t="s">
        <v>5537</v>
      </c>
      <c r="BM1718" s="14" t="s">
        <v>5537</v>
      </c>
      <c r="BN1718" s="14" t="s">
        <v>5537</v>
      </c>
      <c r="BO1718" s="14" t="str">
        <f>_xlfn.XLOOKUP(B1718,'[4]cell downs 18042026 17h'!$B:$B,'[4]cell downs 18042026 17h'!$B:$B,"")</f>
        <v/>
      </c>
      <c r="BP1718" s="14" t="str">
        <f>_xlfn.XLOOKUP(B1718,'[5]Cells Huawei 19042026 15h'!$B:$B,'[5]Cells Huawei 19042026 15h'!$B:$B,"")</f>
        <v/>
      </c>
      <c r="BQ1718" s="9" t="str">
        <f>_xlfn.XLOOKUP(B1718,'[6]cells down 19042026 9H40'!$B:$B,'[6]cells down 19042026 9H40'!$B:$B,"")</f>
        <v/>
      </c>
      <c r="BR1718" s="9" t="s">
        <v>5537</v>
      </c>
      <c r="BS1718" s="9" t="s">
        <v>12</v>
      </c>
      <c r="BT1718" s="108"/>
    </row>
    <row r="1719" spans="1:72" s="9" customFormat="1" x14ac:dyDescent="0.35">
      <c r="A1719" s="1" t="s">
        <v>1187</v>
      </c>
      <c r="B1719" s="8" t="s">
        <v>1188</v>
      </c>
      <c r="C1719" s="3" t="str">
        <f>_xlfn.XLOOKUP(B1719,'[1]daily break down'!$D:$D,'[1]daily break down'!$E:$E,"")</f>
        <v>Ngaoundere</v>
      </c>
      <c r="D1719" s="1" t="s">
        <v>21</v>
      </c>
      <c r="E1719" s="1" t="s">
        <v>188</v>
      </c>
      <c r="F1719" s="3" t="s">
        <v>90</v>
      </c>
      <c r="G1719" s="1" t="s">
        <v>91</v>
      </c>
      <c r="H1719" s="32" t="str">
        <f>_xlfn.XLOOKUP(B1719,[2]CALCULATION!$B:$B,[2]CALCULATION!$H:$H,"")</f>
        <v>Huawei</v>
      </c>
      <c r="I1719" s="28">
        <v>0.15775126771736681</v>
      </c>
      <c r="J1719" s="28">
        <v>6.7416596039756513E-2</v>
      </c>
      <c r="K1719" s="28">
        <v>0</v>
      </c>
      <c r="L1719" s="28">
        <v>0</v>
      </c>
      <c r="M1719" s="28">
        <v>0</v>
      </c>
      <c r="N1719" s="28">
        <v>0</v>
      </c>
      <c r="O1719" s="28">
        <v>0</v>
      </c>
      <c r="P1719" s="28">
        <v>0</v>
      </c>
      <c r="Q1719" s="28">
        <v>0</v>
      </c>
      <c r="R1719" s="28">
        <v>0</v>
      </c>
      <c r="S1719" s="93">
        <v>0</v>
      </c>
      <c r="T1719" s="93">
        <f>_xlfn.XLOOKUP(B1719,'[3]Nur des jours'!$B:$B,'[3]Nur des jours'!$U:$U,"")</f>
        <v>0</v>
      </c>
      <c r="U1719" s="93">
        <v>0</v>
      </c>
      <c r="V1719" s="93">
        <v>0</v>
      </c>
      <c r="W1719" s="93">
        <v>0</v>
      </c>
      <c r="X1719" s="93">
        <v>0</v>
      </c>
      <c r="Y1719" s="93">
        <v>0</v>
      </c>
      <c r="Z1719" s="93">
        <v>0</v>
      </c>
      <c r="AA1719" s="93">
        <v>0</v>
      </c>
      <c r="AB1719" s="93">
        <v>0</v>
      </c>
      <c r="AC1719" s="93">
        <f>_xlfn.XLOOKUP(B1719,'[3]Nur des jours'!$B:$B,'[3]Nur des jours'!$N:$N,"")</f>
        <v>0</v>
      </c>
      <c r="AD1719" s="93">
        <v>0</v>
      </c>
      <c r="AE1719" s="93">
        <v>0</v>
      </c>
      <c r="AF1719" s="93">
        <v>0</v>
      </c>
      <c r="AG1719" s="93"/>
      <c r="AH1719" s="93">
        <v>0</v>
      </c>
      <c r="AI1719" s="93">
        <v>0</v>
      </c>
      <c r="AJ1719" s="93">
        <v>0</v>
      </c>
      <c r="AK1719" s="93">
        <v>0</v>
      </c>
      <c r="AL1719" s="93">
        <v>0</v>
      </c>
      <c r="AM1719" s="49" t="s">
        <v>5559</v>
      </c>
      <c r="AN1719" s="49"/>
      <c r="AO1719" s="48" t="str" cm="1">
        <f t="array" ref="AO1719">IFERROR(_xlfn.IFS(
AQ1719="MPR ISSUE","PDH",
AQ1719="BSS Hardware Issue","BSS",
AQ1719="Sites strategiques, MLL, Pylone, etc.","ENVTECH",
AQ1719="AKTIVCO DEFAUT GE &amp; POWER Cabinet","AKTIVCO",
AQ1719="AKTIVCO Coupure ENEO &amp; Baisse de tension","AKTIVCO GRID ONLY",
AQ1719="Coupure ENEO &amp; Baisse de tension","IHS GRID ONLY",
AQ1719="Defaut GE &amp; POWER Cabinet","IHS",
AQ1719="Sharing","Partners",
AQ1719="Sites strategiques &amp; DataCenter","SST &amp; DC",
AQ1719="Exclu","Exclu",
AQ1719="SAT","SAT",
AQ1719="SPARE-ISSUE","SPARE-ISSUE",
AQ1719="Fiber CAmtel","TRANS_FO_CAMTEL",
AQ1719="Fiber AOF","Fiber AOF",
AQ1719="Projet OCM (HUAWEI)","TRAVAUX-HUAWEI",
AQ1719="Projet OCM (NOKIA)","TRAVAUX-NOKIA",
AQ1719="ACCESS-ISSUE","ACCESS-ISSUE",
AQ1719="Projet OCM (ZTE, NOKIA, autres projets)","TRAVAUX OCM",
AQ1719="No root CAuse","No root cause",
AQ1719="ODU HS","PDH",
AQ1719="IP &amp; VLAN","PDH",
AQ1719="Warehouse HUAWEI","SPARE-ISSUE",
AQ1719="SPARE-HS","SPARE-ISSUE",
AQ1719="Power Telco","BSS",AQ1719="no impacts","no impacts"
),"")</f>
        <v>No root cause</v>
      </c>
      <c r="AP1719" s="48" t="str" cm="1">
        <f t="array" ref="AP1719">IFERROR(_xlfn.IFS(
AQ1719="MPR ISSUE","TX ISSUE",
AQ1719="BSS Hardware Issue","RAN ISSUE",
AQ1719="Sites strategiques, MLL, Pylone, etc.","ENVTECH",
AQ1719="AKTIVCO DEFAUT GE &amp; POWER Cabinet","POWER ISSUE",
AQ1719="AKTIVCO Coupure ENEO &amp; Baisse de tension","POWER ISSUE",
AQ1719="Coupure ENEO &amp; Baisse de tension","POWER ISSUE",
AQ1719="Defaut GE &amp; POWER Cabinet","POWER ISSUE",
AQ1719="Sharing","POWER ISSUE",
AQ1719="Sites strategiques &amp; DataCenter","POWER ISSUE",
AQ1719="Exclu","Exclu",
AQ1719="SAT","TX ISSUE",
AQ1719="SPARE-ISSUE","SPARE-ISSUE",
AQ1719="Fiber CAmtel","TX ISSUE",
AQ1719="Fiber AOF","TX ISSUE",
AQ1719="Projet OCM (HUAWEI)","TRAVAUX-HUAWEI",
AQ1719="Projet OCM (NOKIA)","TRAVAUX -NOKIA",
AQ1719="ACCESS-ISSUE","ACCESS-ISSUE",
AQ1719="Projet OCM (ZTE, NOKIA, autres projets)","TRAVAUX OCM",
AQ1719="No root CAuse","No root cause",
AQ1719="ODU HS","TX ISSUE",
AQ1719="IP &amp; VLAN","TX ISSUE",
AQ1719="Warehouse HUAWEI","SPARE-ISSUE",
AQ1719="SPARE-HS","SPARE-ISSUE",
AQ1719="Power Telco","RAN ISSUE",AQ1719="no impacts","no impacts"
),"")</f>
        <v>No root cause</v>
      </c>
      <c r="AQ1719" s="67" t="s">
        <v>5344</v>
      </c>
      <c r="AR1719" s="48" t="str" cm="1">
        <f t="array" ref="AR1719">IFERROR(_xlfn.IFS(
AQ1719="MPR ISSUE","ACTIVE",
AQ1719="BSS Hardware Issue","ACTIVE",
AQ1719="Sites strategiques, MLL, Pylone, etc.","PASSIVE",
AQ1719="AKTIVCO DEFAUT GE &amp; POWER Cabinet","PASSIVE",
AQ1719="AKTIVCO Coupure ENEO &amp; Baisse de tension","PASSIVE",
AQ1719="Coupure ENEO &amp; Baisse de tension","PASSIVE",
AQ1719="Defaut GE &amp; POWER Cabinet","PASSIVE",
AQ1719="Sharing","PASSIVE",
AQ1719="Sites strategiques &amp; DataCenter","PASSIVE",
AQ1719="Exclu","Exclu",
AQ1719="SAT","ACTIVE",
AQ1719="SPARE-ISSUE","SPARE-ISSUE",
AQ1719="Fiber CAmtel","ACTIVE",
AQ1719="Fiber AOF","ACTIVE",
AQ1719="Projet OCM (HUAWEI)","PLANNED WORKS",
AQ1719="Projet OCM (NOKIA)","PLANNED WORKS",
AQ1719="ACCESS-ISSUE","ACCESS-ISSUE",
AQ1719="Projet OCM (ZTE, NOKIA, autres projets)","PLANNED WORKS",
AQ1719="No root CAuse","No root cause",
AQ1719="ODU HS","ACTIVE",
AQ1719="IP &amp; VLAN","ACTIVE",
AQ1719="Warehouse HUAWEI","SPARE-ISSUE",
AQ1719="SPARE-HS","SPARE-ISSUE",
AQ1719="Power Telco","ACTIVE", AQ1719="no impacts","no impacts"
),"")</f>
        <v>No root cause</v>
      </c>
      <c r="AS1719" s="92" t="s">
        <v>5537</v>
      </c>
      <c r="AT1719" s="98" t="s">
        <v>1188</v>
      </c>
      <c r="AV1719" s="17" t="s">
        <v>5537</v>
      </c>
      <c r="AW1719" s="7" t="s">
        <v>5537</v>
      </c>
      <c r="AX1719" s="6" t="s">
        <v>5537</v>
      </c>
      <c r="AY1719" s="7"/>
      <c r="AZ1719" s="3" t="s">
        <v>5537</v>
      </c>
      <c r="BA1719" s="18" t="s">
        <v>5537</v>
      </c>
      <c r="BB1719" s="18" t="s">
        <v>5537</v>
      </c>
      <c r="BC1719" s="18" t="s">
        <v>5537</v>
      </c>
      <c r="BD1719" s="18" t="s">
        <v>5537</v>
      </c>
      <c r="BE1719" s="18" t="s">
        <v>5537</v>
      </c>
      <c r="BF1719" s="18" t="s">
        <v>5537</v>
      </c>
      <c r="BG1719" s="18" t="s">
        <v>5537</v>
      </c>
      <c r="BH1719" s="18" t="s">
        <v>5537</v>
      </c>
      <c r="BI1719" s="18" t="s">
        <v>5537</v>
      </c>
      <c r="BJ1719" s="18" t="s">
        <v>5537</v>
      </c>
      <c r="BK1719" s="18" t="s">
        <v>5537</v>
      </c>
      <c r="BL1719" s="9" t="s">
        <v>5537</v>
      </c>
      <c r="BM1719" s="14" t="s">
        <v>5537</v>
      </c>
      <c r="BN1719" s="14" t="s">
        <v>5537</v>
      </c>
      <c r="BO1719" s="14" t="str">
        <f>_xlfn.XLOOKUP(B1719,'[4]cell downs 18042026 17h'!$B:$B,'[4]cell downs 18042026 17h'!$B:$B,"")</f>
        <v/>
      </c>
      <c r="BP1719" s="14" t="str">
        <f>_xlfn.XLOOKUP(B1719,'[5]Cells Huawei 19042026 15h'!$B:$B,'[5]Cells Huawei 19042026 15h'!$B:$B,"")</f>
        <v/>
      </c>
      <c r="BQ1719" s="9" t="str">
        <f>_xlfn.XLOOKUP(B1719,'[6]cells down 19042026 9H40'!$B:$B,'[6]cells down 19042026 9H40'!$B:$B,"")</f>
        <v/>
      </c>
      <c r="BR1719" s="9" t="s">
        <v>5537</v>
      </c>
      <c r="BS1719" s="9" t="s">
        <v>5581</v>
      </c>
      <c r="BT1719" s="108"/>
    </row>
    <row r="1720" spans="1:72" s="9" customFormat="1" x14ac:dyDescent="0.35">
      <c r="A1720" s="1" t="s">
        <v>4181</v>
      </c>
      <c r="B1720" s="8" t="s">
        <v>4182</v>
      </c>
      <c r="C1720" s="3" t="str">
        <f>_xlfn.XLOOKUP(B1720,'[1]daily break down'!$D:$D,'[1]daily break down'!$E:$E,"")</f>
        <v>CENTRE</v>
      </c>
      <c r="D1720" s="1" t="s">
        <v>21</v>
      </c>
      <c r="E1720" s="1" t="s">
        <v>188</v>
      </c>
      <c r="F1720" s="3" t="s">
        <v>37</v>
      </c>
      <c r="G1720" s="1" t="s">
        <v>3954</v>
      </c>
      <c r="H1720" s="33" t="str">
        <f>_xlfn.XLOOKUP(B1720,[2]CALCULATION!$B:$B,[2]CALCULATION!$H:$H,"")</f>
        <v>NOKIA</v>
      </c>
      <c r="I1720" s="28">
        <v>0</v>
      </c>
      <c r="J1720" s="28">
        <v>0</v>
      </c>
      <c r="K1720" s="28">
        <v>0</v>
      </c>
      <c r="L1720" s="28">
        <v>0</v>
      </c>
      <c r="M1720" s="28">
        <v>0</v>
      </c>
      <c r="N1720" s="28">
        <v>0</v>
      </c>
      <c r="O1720" s="28">
        <v>0</v>
      </c>
      <c r="P1720" s="28">
        <v>0</v>
      </c>
      <c r="Q1720" s="28">
        <v>0</v>
      </c>
      <c r="R1720" s="28">
        <v>0</v>
      </c>
      <c r="S1720" s="93">
        <v>0</v>
      </c>
      <c r="T1720" s="93">
        <f>_xlfn.XLOOKUP(B1720,'[3]Nur des jours'!$B:$B,'[3]Nur des jours'!$U:$U,"")</f>
        <v>0</v>
      </c>
      <c r="U1720" s="93">
        <v>0</v>
      </c>
      <c r="V1720" s="93">
        <v>0</v>
      </c>
      <c r="W1720" s="93">
        <v>0</v>
      </c>
      <c r="X1720" s="93">
        <v>0</v>
      </c>
      <c r="Y1720" s="93">
        <v>0</v>
      </c>
      <c r="Z1720" s="93">
        <v>0</v>
      </c>
      <c r="AA1720" s="93">
        <v>0</v>
      </c>
      <c r="AB1720" s="93">
        <v>0</v>
      </c>
      <c r="AC1720" s="93">
        <f>_xlfn.XLOOKUP(B1720,'[3]Nur des jours'!$B:$B,'[3]Nur des jours'!$N:$N,"")</f>
        <v>0</v>
      </c>
      <c r="AD1720" s="93">
        <v>0</v>
      </c>
      <c r="AE1720" s="93">
        <v>0</v>
      </c>
      <c r="AF1720" s="93">
        <v>0</v>
      </c>
      <c r="AG1720" s="93"/>
      <c r="AH1720" s="93">
        <v>0</v>
      </c>
      <c r="AI1720" s="93">
        <v>0</v>
      </c>
      <c r="AJ1720" s="93">
        <v>0</v>
      </c>
      <c r="AK1720" s="93">
        <v>0</v>
      </c>
      <c r="AL1720" s="93">
        <v>0</v>
      </c>
      <c r="AM1720" s="49" t="s">
        <v>5559</v>
      </c>
      <c r="AN1720" s="49"/>
      <c r="AO1720" s="48" t="str" cm="1">
        <f t="array" ref="AO1720">IFERROR(_xlfn.IFS(
AQ1720="MPR ISSUE","PDH",
AQ1720="BSS Hardware Issue","BSS",
AQ1720="Sites strategiques, MLL, Pylone, etc.","ENVTECH",
AQ1720="AKTIVCO DEFAUT GE &amp; POWER Cabinet","AKTIVCO",
AQ1720="AKTIVCO Coupure ENEO &amp; Baisse de tension","AKTIVCO GRID ONLY",
AQ1720="Coupure ENEO &amp; Baisse de tension","IHS GRID ONLY",
AQ1720="Defaut GE &amp; POWER Cabinet","IHS",
AQ1720="Sharing","Partners",
AQ1720="Sites strategiques &amp; DataCenter","SST &amp; DC",
AQ1720="Exclu","Exclu",
AQ1720="SAT","SAT",
AQ1720="SPARE-ISSUE","SPARE-ISSUE",
AQ1720="Fiber CAmtel","TRANS_FO_CAMTEL",
AQ1720="Fiber AOF","Fiber AOF",
AQ1720="Projet OCM (HUAWEI)","TRAVAUX-HUAWEI",
AQ1720="Projet OCM (NOKIA)","TRAVAUX-NOKIA",
AQ1720="ACCESS-ISSUE","ACCESS-ISSUE",
AQ1720="Projet OCM (ZTE, NOKIA, autres projets)","TRAVAUX OCM",
AQ1720="No root CAuse","No root cause",
AQ1720="ODU HS","PDH",
AQ1720="IP &amp; VLAN","PDH",
AQ1720="Warehouse HUAWEI","SPARE-ISSUE",
AQ1720="SPARE-HS","SPARE-ISSUE",
AQ1720="Power Telco","BSS",AQ1720="no impacts","no impacts"
),"")</f>
        <v>No root cause</v>
      </c>
      <c r="AP1720" s="48" t="str" cm="1">
        <f t="array" ref="AP1720">IFERROR(_xlfn.IFS(
AQ1720="MPR ISSUE","TX ISSUE",
AQ1720="BSS Hardware Issue","RAN ISSUE",
AQ1720="Sites strategiques, MLL, Pylone, etc.","ENVTECH",
AQ1720="AKTIVCO DEFAUT GE &amp; POWER Cabinet","POWER ISSUE",
AQ1720="AKTIVCO Coupure ENEO &amp; Baisse de tension","POWER ISSUE",
AQ1720="Coupure ENEO &amp; Baisse de tension","POWER ISSUE",
AQ1720="Defaut GE &amp; POWER Cabinet","POWER ISSUE",
AQ1720="Sharing","POWER ISSUE",
AQ1720="Sites strategiques &amp; DataCenter","POWER ISSUE",
AQ1720="Exclu","Exclu",
AQ1720="SAT","TX ISSUE",
AQ1720="SPARE-ISSUE","SPARE-ISSUE",
AQ1720="Fiber CAmtel","TX ISSUE",
AQ1720="Fiber AOF","TX ISSUE",
AQ1720="Projet OCM (HUAWEI)","TRAVAUX-HUAWEI",
AQ1720="Projet OCM (NOKIA)","TRAVAUX -NOKIA",
AQ1720="ACCESS-ISSUE","ACCESS-ISSUE",
AQ1720="Projet OCM (ZTE, NOKIA, autres projets)","TRAVAUX OCM",
AQ1720="No root CAuse","No root cause",
AQ1720="ODU HS","TX ISSUE",
AQ1720="IP &amp; VLAN","TX ISSUE",
AQ1720="Warehouse HUAWEI","SPARE-ISSUE",
AQ1720="SPARE-HS","SPARE-ISSUE",
AQ1720="Power Telco","RAN ISSUE",AQ1720="no impacts","no impacts"
),"")</f>
        <v>No root cause</v>
      </c>
      <c r="AQ1720" s="67" t="s">
        <v>5344</v>
      </c>
      <c r="AR1720" s="48" t="str" cm="1">
        <f t="array" ref="AR1720">IFERROR(_xlfn.IFS(
AQ1720="MPR ISSUE","ACTIVE",
AQ1720="BSS Hardware Issue","ACTIVE",
AQ1720="Sites strategiques, MLL, Pylone, etc.","PASSIVE",
AQ1720="AKTIVCO DEFAUT GE &amp; POWER Cabinet","PASSIVE",
AQ1720="AKTIVCO Coupure ENEO &amp; Baisse de tension","PASSIVE",
AQ1720="Coupure ENEO &amp; Baisse de tension","PASSIVE",
AQ1720="Defaut GE &amp; POWER Cabinet","PASSIVE",
AQ1720="Sharing","PASSIVE",
AQ1720="Sites strategiques &amp; DataCenter","PASSIVE",
AQ1720="Exclu","Exclu",
AQ1720="SAT","ACTIVE",
AQ1720="SPARE-ISSUE","SPARE-ISSUE",
AQ1720="Fiber CAmtel","ACTIVE",
AQ1720="Fiber AOF","ACTIVE",
AQ1720="Projet OCM (HUAWEI)","PLANNED WORKS",
AQ1720="Projet OCM (NOKIA)","PLANNED WORKS",
AQ1720="ACCESS-ISSUE","ACCESS-ISSUE",
AQ1720="Projet OCM (ZTE, NOKIA, autres projets)","PLANNED WORKS",
AQ1720="No root CAuse","No root cause",
AQ1720="ODU HS","ACTIVE",
AQ1720="IP &amp; VLAN","ACTIVE",
AQ1720="Warehouse HUAWEI","SPARE-ISSUE",
AQ1720="SPARE-HS","SPARE-ISSUE",
AQ1720="Power Telco","ACTIVE", AQ1720="no impacts","no impacts"
),"")</f>
        <v>No root cause</v>
      </c>
      <c r="AS1720" s="92" t="s">
        <v>5537</v>
      </c>
      <c r="AT1720" s="98" t="s">
        <v>4182</v>
      </c>
      <c r="AV1720" s="17" t="s">
        <v>5537</v>
      </c>
      <c r="AW1720" s="7" t="s">
        <v>5537</v>
      </c>
      <c r="AX1720" s="6" t="s">
        <v>5537</v>
      </c>
      <c r="AY1720" s="7"/>
      <c r="AZ1720" s="3" t="s">
        <v>5537</v>
      </c>
      <c r="BA1720" s="18" t="s">
        <v>5537</v>
      </c>
      <c r="BB1720" s="18" t="s">
        <v>5537</v>
      </c>
      <c r="BC1720" s="18" t="s">
        <v>5537</v>
      </c>
      <c r="BD1720" s="18" t="s">
        <v>5537</v>
      </c>
      <c r="BE1720" s="18" t="s">
        <v>5537</v>
      </c>
      <c r="BF1720" s="18" t="s">
        <v>5537</v>
      </c>
      <c r="BG1720" s="18" t="s">
        <v>5537</v>
      </c>
      <c r="BH1720" s="18" t="s">
        <v>5537</v>
      </c>
      <c r="BI1720" s="18" t="s">
        <v>5537</v>
      </c>
      <c r="BJ1720" s="18" t="s">
        <v>5537</v>
      </c>
      <c r="BK1720" s="18" t="s">
        <v>5537</v>
      </c>
      <c r="BL1720" s="9" t="s">
        <v>5537</v>
      </c>
      <c r="BM1720" s="14" t="s">
        <v>5537</v>
      </c>
      <c r="BN1720" s="14" t="s">
        <v>5537</v>
      </c>
      <c r="BO1720" s="14" t="str">
        <f>_xlfn.XLOOKUP(B1720,'[4]cell downs 18042026 17h'!$B:$B,'[4]cell downs 18042026 17h'!$B:$B,"")</f>
        <v/>
      </c>
      <c r="BP1720" s="14" t="str">
        <f>_xlfn.XLOOKUP(B1720,'[5]Cells Huawei 19042026 15h'!$B:$B,'[5]Cells Huawei 19042026 15h'!$B:$B,"")</f>
        <v/>
      </c>
      <c r="BQ1720" s="9" t="str">
        <f>_xlfn.XLOOKUP(B1720,'[6]cells down 19042026 9H40'!$B:$B,'[6]cells down 19042026 9H40'!$B:$B,"")</f>
        <v/>
      </c>
      <c r="BR1720" s="9" t="s">
        <v>5537</v>
      </c>
      <c r="BS1720" s="9" t="s">
        <v>66</v>
      </c>
      <c r="BT1720" s="108"/>
    </row>
    <row r="1721" spans="1:72" s="9" customFormat="1" x14ac:dyDescent="0.35">
      <c r="A1721" s="1" t="s">
        <v>2449</v>
      </c>
      <c r="B1721" s="8" t="s">
        <v>2450</v>
      </c>
      <c r="C1721" s="3" t="str">
        <f>_xlfn.XLOOKUP(B1721,'[1]daily break down'!$D:$D,'[1]daily break down'!$E:$E,"")</f>
        <v>Douala</v>
      </c>
      <c r="D1721" s="1" t="s">
        <v>11</v>
      </c>
      <c r="E1721" s="1" t="s">
        <v>12</v>
      </c>
      <c r="F1721" s="3" t="s">
        <v>31</v>
      </c>
      <c r="G1721" s="1" t="s">
        <v>32</v>
      </c>
      <c r="H1721" s="34" t="str">
        <f>_xlfn.XLOOKUP(B1721,[2]CALCULATION!$B:$B,[2]CALCULATION!$H:$H,"")</f>
        <v>ZTE</v>
      </c>
      <c r="I1721" s="28">
        <v>0</v>
      </c>
      <c r="J1721" s="28">
        <v>0</v>
      </c>
      <c r="K1721" s="28">
        <v>0</v>
      </c>
      <c r="L1721" s="28">
        <v>0</v>
      </c>
      <c r="M1721" s="28">
        <v>0</v>
      </c>
      <c r="N1721" s="28">
        <v>0</v>
      </c>
      <c r="O1721" s="28">
        <v>0</v>
      </c>
      <c r="P1721" s="28">
        <v>0</v>
      </c>
      <c r="Q1721" s="28">
        <v>0</v>
      </c>
      <c r="R1721" s="28">
        <v>0</v>
      </c>
      <c r="S1721" s="93">
        <v>0</v>
      </c>
      <c r="T1721" s="93">
        <f>_xlfn.XLOOKUP(B1721,'[3]Nur des jours'!$B:$B,'[3]Nur des jours'!$U:$U,"")</f>
        <v>0</v>
      </c>
      <c r="U1721" s="93">
        <v>0</v>
      </c>
      <c r="V1721" s="93">
        <v>0</v>
      </c>
      <c r="W1721" s="93">
        <v>0</v>
      </c>
      <c r="X1721" s="93">
        <v>0</v>
      </c>
      <c r="Y1721" s="93">
        <v>0</v>
      </c>
      <c r="Z1721" s="93">
        <v>0</v>
      </c>
      <c r="AA1721" s="93">
        <v>0</v>
      </c>
      <c r="AB1721" s="93">
        <v>0</v>
      </c>
      <c r="AC1721" s="93">
        <f>_xlfn.XLOOKUP(B1721,'[3]Nur des jours'!$B:$B,'[3]Nur des jours'!$N:$N,"")</f>
        <v>0</v>
      </c>
      <c r="AD1721" s="93">
        <v>0</v>
      </c>
      <c r="AE1721" s="93">
        <v>0</v>
      </c>
      <c r="AF1721" s="93">
        <v>0</v>
      </c>
      <c r="AG1721" s="93"/>
      <c r="AH1721" s="93">
        <v>0</v>
      </c>
      <c r="AI1721" s="93">
        <v>0</v>
      </c>
      <c r="AJ1721" s="93">
        <v>0</v>
      </c>
      <c r="AK1721" s="93">
        <v>0</v>
      </c>
      <c r="AL1721" s="93">
        <v>0</v>
      </c>
      <c r="AM1721" s="49" t="s">
        <v>5559</v>
      </c>
      <c r="AN1721" s="49"/>
      <c r="AO1721" s="48" t="str" cm="1">
        <f t="array" ref="AO1721">IFERROR(_xlfn.IFS(
AQ1721="MPR ISSUE","PDH",
AQ1721="BSS Hardware Issue","BSS",
AQ1721="Sites strategiques, MLL, Pylone, etc.","ENVTECH",
AQ1721="AKTIVCO DEFAUT GE &amp; POWER Cabinet","AKTIVCO",
AQ1721="AKTIVCO Coupure ENEO &amp; Baisse de tension","AKTIVCO GRID ONLY",
AQ1721="Coupure ENEO &amp; Baisse de tension","IHS GRID ONLY",
AQ1721="Defaut GE &amp; POWER Cabinet","IHS",
AQ1721="Sharing","Partners",
AQ1721="Sites strategiques &amp; DataCenter","SST &amp; DC",
AQ1721="Exclu","Exclu",
AQ1721="SAT","SAT",
AQ1721="SPARE-ISSUE","SPARE-ISSUE",
AQ1721="Fiber CAmtel","TRANS_FO_CAMTEL",
AQ1721="Fiber AOF","Fiber AOF",
AQ1721="Projet OCM (HUAWEI)","TRAVAUX-HUAWEI",
AQ1721="Projet OCM (NOKIA)","TRAVAUX-NOKIA",
AQ1721="ACCESS-ISSUE","ACCESS-ISSUE",
AQ1721="Projet OCM (ZTE, NOKIA, autres projets)","TRAVAUX OCM",
AQ1721="No root CAuse","No root cause",
AQ1721="ODU HS","PDH",
AQ1721="IP &amp; VLAN","PDH",
AQ1721="Warehouse HUAWEI","SPARE-ISSUE",
AQ1721="SPARE-HS","SPARE-ISSUE",
AQ1721="Power Telco","BSS",AQ1721="no impacts","no impacts"
),"")</f>
        <v>No root cause</v>
      </c>
      <c r="AP1721" s="48" t="str" cm="1">
        <f t="array" ref="AP1721">IFERROR(_xlfn.IFS(
AQ1721="MPR ISSUE","TX ISSUE",
AQ1721="BSS Hardware Issue","RAN ISSUE",
AQ1721="Sites strategiques, MLL, Pylone, etc.","ENVTECH",
AQ1721="AKTIVCO DEFAUT GE &amp; POWER Cabinet","POWER ISSUE",
AQ1721="AKTIVCO Coupure ENEO &amp; Baisse de tension","POWER ISSUE",
AQ1721="Coupure ENEO &amp; Baisse de tension","POWER ISSUE",
AQ1721="Defaut GE &amp; POWER Cabinet","POWER ISSUE",
AQ1721="Sharing","POWER ISSUE",
AQ1721="Sites strategiques &amp; DataCenter","POWER ISSUE",
AQ1721="Exclu","Exclu",
AQ1721="SAT","TX ISSUE",
AQ1721="SPARE-ISSUE","SPARE-ISSUE",
AQ1721="Fiber CAmtel","TX ISSUE",
AQ1721="Fiber AOF","TX ISSUE",
AQ1721="Projet OCM (HUAWEI)","TRAVAUX-HUAWEI",
AQ1721="Projet OCM (NOKIA)","TRAVAUX -NOKIA",
AQ1721="ACCESS-ISSUE","ACCESS-ISSUE",
AQ1721="Projet OCM (ZTE, NOKIA, autres projets)","TRAVAUX OCM",
AQ1721="No root CAuse","No root cause",
AQ1721="ODU HS","TX ISSUE",
AQ1721="IP &amp; VLAN","TX ISSUE",
AQ1721="Warehouse HUAWEI","SPARE-ISSUE",
AQ1721="SPARE-HS","SPARE-ISSUE",
AQ1721="Power Telco","RAN ISSUE",AQ1721="no impacts","no impacts"
),"")</f>
        <v>No root cause</v>
      </c>
      <c r="AQ1721" s="126" t="s">
        <v>5344</v>
      </c>
      <c r="AR1721" s="48" t="str" cm="1">
        <f t="array" ref="AR1721">IFERROR(_xlfn.IFS(
AQ1721="MPR ISSUE","ACTIVE",
AQ1721="BSS Hardware Issue","ACTIVE",
AQ1721="Sites strategiques, MLL, Pylone, etc.","PASSIVE",
AQ1721="AKTIVCO DEFAUT GE &amp; POWER Cabinet","PASSIVE",
AQ1721="AKTIVCO Coupure ENEO &amp; Baisse de tension","PASSIVE",
AQ1721="Coupure ENEO &amp; Baisse de tension","PASSIVE",
AQ1721="Defaut GE &amp; POWER Cabinet","PASSIVE",
AQ1721="Sharing","PASSIVE",
AQ1721="Sites strategiques &amp; DataCenter","PASSIVE",
AQ1721="Exclu","Exclu",
AQ1721="SAT","ACTIVE",
AQ1721="SPARE-ISSUE","SPARE-ISSUE",
AQ1721="Fiber CAmtel","ACTIVE",
AQ1721="Fiber AOF","ACTIVE",
AQ1721="Projet OCM (HUAWEI)","PLANNED WORKS",
AQ1721="Projet OCM (NOKIA)","PLANNED WORKS",
AQ1721="ACCESS-ISSUE","ACCESS-ISSUE",
AQ1721="Projet OCM (ZTE, NOKIA, autres projets)","PLANNED WORKS",
AQ1721="No root CAuse","No root cause",
AQ1721="ODU HS","ACTIVE",
AQ1721="IP &amp; VLAN","ACTIVE",
AQ1721="Warehouse HUAWEI","SPARE-ISSUE",
AQ1721="SPARE-HS","SPARE-ISSUE",
AQ1721="Power Telco","ACTIVE", AQ1721="no impacts","no impacts"
),"")</f>
        <v>No root cause</v>
      </c>
      <c r="AS1721" s="92" t="s">
        <v>5537</v>
      </c>
      <c r="AT1721" s="98" t="s">
        <v>2450</v>
      </c>
      <c r="AV1721" s="17" t="s">
        <v>5537</v>
      </c>
      <c r="AW1721" s="7" t="s">
        <v>5537</v>
      </c>
      <c r="AX1721" s="6" t="s">
        <v>5537</v>
      </c>
      <c r="AY1721" s="7"/>
      <c r="AZ1721" s="3" t="s">
        <v>5537</v>
      </c>
      <c r="BA1721" s="18" t="s">
        <v>5537</v>
      </c>
      <c r="BB1721" s="18" t="s">
        <v>5537</v>
      </c>
      <c r="BC1721" s="18" t="s">
        <v>5537</v>
      </c>
      <c r="BD1721" s="18" t="s">
        <v>5537</v>
      </c>
      <c r="BE1721" s="18" t="s">
        <v>5537</v>
      </c>
      <c r="BF1721" s="18" t="s">
        <v>5537</v>
      </c>
      <c r="BG1721" s="18" t="s">
        <v>5537</v>
      </c>
      <c r="BH1721" s="18" t="s">
        <v>5537</v>
      </c>
      <c r="BI1721" s="18" t="s">
        <v>5537</v>
      </c>
      <c r="BJ1721" s="18" t="s">
        <v>5537</v>
      </c>
      <c r="BK1721" s="18" t="s">
        <v>5537</v>
      </c>
      <c r="BL1721" s="9" t="s">
        <v>5537</v>
      </c>
      <c r="BM1721" s="14" t="s">
        <v>5537</v>
      </c>
      <c r="BN1721" s="14" t="s">
        <v>5537</v>
      </c>
      <c r="BO1721" s="14" t="str">
        <f>_xlfn.XLOOKUP(B1721,'[4]cell downs 18042026 17h'!$B:$B,'[4]cell downs 18042026 17h'!$B:$B,"")</f>
        <v/>
      </c>
      <c r="BP1721" s="14" t="str">
        <f>_xlfn.XLOOKUP(B1721,'[5]Cells Huawei 19042026 15h'!$B:$B,'[5]Cells Huawei 19042026 15h'!$B:$B,"")</f>
        <v/>
      </c>
      <c r="BQ1721" s="9" t="str">
        <f>_xlfn.XLOOKUP(B1721,'[6]cells down 19042026 9H40'!$B:$B,'[6]cells down 19042026 9H40'!$B:$B,"")</f>
        <v/>
      </c>
      <c r="BR1721" s="9" t="s">
        <v>2450</v>
      </c>
      <c r="BS1721" s="9" t="s">
        <v>5537</v>
      </c>
      <c r="BT1721" s="108"/>
    </row>
    <row r="1722" spans="1:72" s="9" customFormat="1" x14ac:dyDescent="0.35">
      <c r="A1722" s="1" t="s">
        <v>316</v>
      </c>
      <c r="B1722" s="8" t="s">
        <v>317</v>
      </c>
      <c r="C1722" s="3" t="str">
        <f>_xlfn.XLOOKUP(B1722,'[1]daily break down'!$D:$D,'[1]daily break down'!$E:$E,"")</f>
        <v>CENTRE</v>
      </c>
      <c r="D1722" s="1" t="s">
        <v>11</v>
      </c>
      <c r="E1722" s="1" t="s">
        <v>318</v>
      </c>
      <c r="F1722" s="3" t="s">
        <v>69</v>
      </c>
      <c r="G1722" s="1" t="s">
        <v>319</v>
      </c>
      <c r="H1722" s="34" t="str">
        <f>_xlfn.XLOOKUP(B1722,[2]CALCULATION!$B:$B,[2]CALCULATION!$H:$H,"")</f>
        <v>ZTE</v>
      </c>
      <c r="I1722" s="28">
        <v>0</v>
      </c>
      <c r="J1722" s="28">
        <v>0</v>
      </c>
      <c r="K1722" s="28">
        <v>0</v>
      </c>
      <c r="L1722" s="28">
        <v>0</v>
      </c>
      <c r="M1722" s="28">
        <v>0</v>
      </c>
      <c r="N1722" s="28">
        <v>0</v>
      </c>
      <c r="O1722" s="28">
        <v>0</v>
      </c>
      <c r="P1722" s="28">
        <v>0</v>
      </c>
      <c r="Q1722" s="28">
        <v>0</v>
      </c>
      <c r="R1722" s="28">
        <v>0</v>
      </c>
      <c r="S1722" s="93">
        <v>0</v>
      </c>
      <c r="T1722" s="93">
        <f>_xlfn.XLOOKUP(B1722,'[3]Nur des jours'!$B:$B,'[3]Nur des jours'!$U:$U,"")</f>
        <v>0</v>
      </c>
      <c r="U1722" s="93">
        <v>0</v>
      </c>
      <c r="V1722" s="93">
        <v>0</v>
      </c>
      <c r="W1722" s="93">
        <v>0</v>
      </c>
      <c r="X1722" s="93">
        <v>0</v>
      </c>
      <c r="Y1722" s="93">
        <v>0</v>
      </c>
      <c r="Z1722" s="93">
        <v>0</v>
      </c>
      <c r="AA1722" s="93">
        <v>0</v>
      </c>
      <c r="AB1722" s="93">
        <v>0</v>
      </c>
      <c r="AC1722" s="93">
        <f>_xlfn.XLOOKUP(B1722,'[3]Nur des jours'!$B:$B,'[3]Nur des jours'!$N:$N,"")</f>
        <v>0</v>
      </c>
      <c r="AD1722" s="93">
        <v>0</v>
      </c>
      <c r="AE1722" s="93">
        <v>0</v>
      </c>
      <c r="AF1722" s="93">
        <v>0</v>
      </c>
      <c r="AG1722" s="93"/>
      <c r="AH1722" s="93">
        <v>0</v>
      </c>
      <c r="AI1722" s="93">
        <v>0</v>
      </c>
      <c r="AJ1722" s="93">
        <v>0</v>
      </c>
      <c r="AK1722" s="93">
        <v>0</v>
      </c>
      <c r="AL1722" s="93">
        <v>0</v>
      </c>
      <c r="AM1722" s="49" t="s">
        <v>5559</v>
      </c>
      <c r="AN1722" s="49"/>
      <c r="AO1722" s="48" t="str" cm="1">
        <f t="array" ref="AO1722">IFERROR(_xlfn.IFS(
AQ1722="MPR ISSUE","PDH",
AQ1722="BSS Hardware Issue","BSS",
AQ1722="Sites strategiques, MLL, Pylone, etc.","ENVTECH",
AQ1722="AKTIVCO DEFAUT GE &amp; POWER Cabinet","AKTIVCO",
AQ1722="AKTIVCO Coupure ENEO &amp; Baisse de tension","AKTIVCO GRID ONLY",
AQ1722="Coupure ENEO &amp; Baisse de tension","IHS GRID ONLY",
AQ1722="Defaut GE &amp; POWER Cabinet","IHS",
AQ1722="Sharing","Partners",
AQ1722="Sites strategiques &amp; DataCenter","SST &amp; DC",
AQ1722="Exclu","Exclu",
AQ1722="SAT","SAT",
AQ1722="SPARE-ISSUE","SPARE-ISSUE",
AQ1722="Fiber CAmtel","TRANS_FO_CAMTEL",
AQ1722="Fiber AOF","Fiber AOF",
AQ1722="Projet OCM (HUAWEI)","TRAVAUX-HUAWEI",
AQ1722="Projet OCM (NOKIA)","TRAVAUX-NOKIA",
AQ1722="ACCESS-ISSUE","ACCESS-ISSUE",
AQ1722="Projet OCM (ZTE, NOKIA, autres projets)","TRAVAUX OCM",
AQ1722="No root CAuse","No root cause",
AQ1722="ODU HS","PDH",
AQ1722="IP &amp; VLAN","PDH",
AQ1722="Warehouse HUAWEI","SPARE-ISSUE",
AQ1722="SPARE-HS","SPARE-ISSUE",
AQ1722="Power Telco","BSS",AQ1722="no impacts","no impacts"
),"")</f>
        <v>No root cause</v>
      </c>
      <c r="AP1722" s="48" t="str" cm="1">
        <f t="array" ref="AP1722">IFERROR(_xlfn.IFS(
AQ1722="MPR ISSUE","TX ISSUE",
AQ1722="BSS Hardware Issue","RAN ISSUE",
AQ1722="Sites strategiques, MLL, Pylone, etc.","ENVTECH",
AQ1722="AKTIVCO DEFAUT GE &amp; POWER Cabinet","POWER ISSUE",
AQ1722="AKTIVCO Coupure ENEO &amp; Baisse de tension","POWER ISSUE",
AQ1722="Coupure ENEO &amp; Baisse de tension","POWER ISSUE",
AQ1722="Defaut GE &amp; POWER Cabinet","POWER ISSUE",
AQ1722="Sharing","POWER ISSUE",
AQ1722="Sites strategiques &amp; DataCenter","POWER ISSUE",
AQ1722="Exclu","Exclu",
AQ1722="SAT","TX ISSUE",
AQ1722="SPARE-ISSUE","SPARE-ISSUE",
AQ1722="Fiber CAmtel","TX ISSUE",
AQ1722="Fiber AOF","TX ISSUE",
AQ1722="Projet OCM (HUAWEI)","TRAVAUX-HUAWEI",
AQ1722="Projet OCM (NOKIA)","TRAVAUX -NOKIA",
AQ1722="ACCESS-ISSUE","ACCESS-ISSUE",
AQ1722="Projet OCM (ZTE, NOKIA, autres projets)","TRAVAUX OCM",
AQ1722="No root CAuse","No root cause",
AQ1722="ODU HS","TX ISSUE",
AQ1722="IP &amp; VLAN","TX ISSUE",
AQ1722="Warehouse HUAWEI","SPARE-ISSUE",
AQ1722="SPARE-HS","SPARE-ISSUE",
AQ1722="Power Telco","RAN ISSUE",AQ1722="no impacts","no impacts"
),"")</f>
        <v>No root cause</v>
      </c>
      <c r="AQ1722" s="126" t="s">
        <v>5344</v>
      </c>
      <c r="AR1722" s="48" t="str" cm="1">
        <f t="array" ref="AR1722">IFERROR(_xlfn.IFS(
AQ1722="MPR ISSUE","ACTIVE",
AQ1722="BSS Hardware Issue","ACTIVE",
AQ1722="Sites strategiques, MLL, Pylone, etc.","PASSIVE",
AQ1722="AKTIVCO DEFAUT GE &amp; POWER Cabinet","PASSIVE",
AQ1722="AKTIVCO Coupure ENEO &amp; Baisse de tension","PASSIVE",
AQ1722="Coupure ENEO &amp; Baisse de tension","PASSIVE",
AQ1722="Defaut GE &amp; POWER Cabinet","PASSIVE",
AQ1722="Sharing","PASSIVE",
AQ1722="Sites strategiques &amp; DataCenter","PASSIVE",
AQ1722="Exclu","Exclu",
AQ1722="SAT","ACTIVE",
AQ1722="SPARE-ISSUE","SPARE-ISSUE",
AQ1722="Fiber CAmtel","ACTIVE",
AQ1722="Fiber AOF","ACTIVE",
AQ1722="Projet OCM (HUAWEI)","PLANNED WORKS",
AQ1722="Projet OCM (NOKIA)","PLANNED WORKS",
AQ1722="ACCESS-ISSUE","ACCESS-ISSUE",
AQ1722="Projet OCM (ZTE, NOKIA, autres projets)","PLANNED WORKS",
AQ1722="No root CAuse","No root cause",
AQ1722="ODU HS","ACTIVE",
AQ1722="IP &amp; VLAN","ACTIVE",
AQ1722="Warehouse HUAWEI","SPARE-ISSUE",
AQ1722="SPARE-HS","SPARE-ISSUE",
AQ1722="Power Telco","ACTIVE", AQ1722="no impacts","no impacts"
),"")</f>
        <v>No root cause</v>
      </c>
      <c r="AS1722" s="92" t="s">
        <v>5537</v>
      </c>
      <c r="AT1722" s="98" t="s">
        <v>317</v>
      </c>
      <c r="AV1722" s="17" t="s">
        <v>5537</v>
      </c>
      <c r="AW1722" s="7" t="s">
        <v>5537</v>
      </c>
      <c r="AX1722" s="6" t="s">
        <v>5537</v>
      </c>
      <c r="AY1722" s="7"/>
      <c r="AZ1722" s="3" t="s">
        <v>5537</v>
      </c>
      <c r="BA1722" s="18" t="s">
        <v>5537</v>
      </c>
      <c r="BB1722" s="18" t="s">
        <v>5537</v>
      </c>
      <c r="BC1722" s="18" t="s">
        <v>5537</v>
      </c>
      <c r="BD1722" s="18" t="s">
        <v>5537</v>
      </c>
      <c r="BE1722" s="18" t="s">
        <v>5537</v>
      </c>
      <c r="BF1722" s="18" t="s">
        <v>5537</v>
      </c>
      <c r="BG1722" s="18" t="s">
        <v>5537</v>
      </c>
      <c r="BH1722" s="18" t="s">
        <v>5537</v>
      </c>
      <c r="BI1722" s="18" t="s">
        <v>5537</v>
      </c>
      <c r="BJ1722" s="18" t="s">
        <v>5537</v>
      </c>
      <c r="BK1722" s="18" t="s">
        <v>5537</v>
      </c>
      <c r="BL1722" s="9" t="s">
        <v>5537</v>
      </c>
      <c r="BM1722" s="14" t="s">
        <v>5537</v>
      </c>
      <c r="BN1722" s="14" t="s">
        <v>5537</v>
      </c>
      <c r="BO1722" s="14" t="str">
        <f>_xlfn.XLOOKUP(B1722,'[4]cell downs 18042026 17h'!$B:$B,'[4]cell downs 18042026 17h'!$B:$B,"")</f>
        <v/>
      </c>
      <c r="BP1722" s="14" t="str">
        <f>_xlfn.XLOOKUP(B1722,'[5]Cells Huawei 19042026 15h'!$B:$B,'[5]Cells Huawei 19042026 15h'!$B:$B,"")</f>
        <v/>
      </c>
      <c r="BQ1722" s="9" t="str">
        <f>_xlfn.XLOOKUP(B1722,'[6]cells down 19042026 9H40'!$B:$B,'[6]cells down 19042026 9H40'!$B:$B,"")</f>
        <v/>
      </c>
      <c r="BR1722" s="9" t="s">
        <v>317</v>
      </c>
      <c r="BS1722" s="9" t="s">
        <v>318</v>
      </c>
      <c r="BT1722" s="108"/>
    </row>
    <row r="1723" spans="1:72" s="9" customFormat="1" x14ac:dyDescent="0.35">
      <c r="A1723" s="1" t="s">
        <v>4353</v>
      </c>
      <c r="B1723" s="8" t="s">
        <v>4354</v>
      </c>
      <c r="C1723" s="3" t="str">
        <f>_xlfn.XLOOKUP(B1723,'[1]daily break down'!$D:$D,'[1]daily break down'!$E:$E,"")</f>
        <v>CENTRE</v>
      </c>
      <c r="D1723" s="1" t="s">
        <v>21</v>
      </c>
      <c r="E1723" s="1" t="s">
        <v>122</v>
      </c>
      <c r="F1723" s="3" t="s">
        <v>69</v>
      </c>
      <c r="G1723" s="1" t="s">
        <v>1392</v>
      </c>
      <c r="H1723" s="34" t="str">
        <f>_xlfn.XLOOKUP(B1723,[2]CALCULATION!$B:$B,[2]CALCULATION!$H:$H,"")</f>
        <v>ZTE</v>
      </c>
      <c r="I1723" s="28">
        <v>0</v>
      </c>
      <c r="J1723" s="28">
        <v>0</v>
      </c>
      <c r="K1723" s="28">
        <v>0</v>
      </c>
      <c r="L1723" s="28">
        <v>0</v>
      </c>
      <c r="M1723" s="28">
        <v>0</v>
      </c>
      <c r="N1723" s="28">
        <v>0</v>
      </c>
      <c r="O1723" s="28">
        <v>0</v>
      </c>
      <c r="P1723" s="28">
        <v>0</v>
      </c>
      <c r="Q1723" s="28">
        <v>0</v>
      </c>
      <c r="R1723" s="28">
        <v>0</v>
      </c>
      <c r="S1723" s="93">
        <v>0</v>
      </c>
      <c r="T1723" s="93">
        <f>_xlfn.XLOOKUP(B1723,'[3]Nur des jours'!$B:$B,'[3]Nur des jours'!$U:$U,"")</f>
        <v>0</v>
      </c>
      <c r="U1723" s="93">
        <v>0</v>
      </c>
      <c r="V1723" s="93">
        <v>0</v>
      </c>
      <c r="W1723" s="93">
        <v>0</v>
      </c>
      <c r="X1723" s="93">
        <v>0</v>
      </c>
      <c r="Y1723" s="93">
        <v>0</v>
      </c>
      <c r="Z1723" s="93">
        <v>0</v>
      </c>
      <c r="AA1723" s="93">
        <v>0</v>
      </c>
      <c r="AB1723" s="93">
        <v>0</v>
      </c>
      <c r="AC1723" s="93">
        <f>_xlfn.XLOOKUP(B1723,'[3]Nur des jours'!$B:$B,'[3]Nur des jours'!$N:$N,"")</f>
        <v>0</v>
      </c>
      <c r="AD1723" s="93">
        <v>0</v>
      </c>
      <c r="AE1723" s="93">
        <v>0</v>
      </c>
      <c r="AF1723" s="93">
        <v>0</v>
      </c>
      <c r="AG1723" s="93"/>
      <c r="AH1723" s="93">
        <v>0</v>
      </c>
      <c r="AI1723" s="93">
        <v>0</v>
      </c>
      <c r="AJ1723" s="93">
        <v>0</v>
      </c>
      <c r="AK1723" s="93">
        <v>0</v>
      </c>
      <c r="AL1723" s="93">
        <v>0</v>
      </c>
      <c r="AM1723" s="49" t="s">
        <v>5559</v>
      </c>
      <c r="AN1723" s="49"/>
      <c r="AO1723" s="48" t="str" cm="1">
        <f t="array" ref="AO1723">IFERROR(_xlfn.IFS(
AQ1723="MPR ISSUE","PDH",
AQ1723="BSS Hardware Issue","BSS",
AQ1723="Sites strategiques, MLL, Pylone, etc.","ENVTECH",
AQ1723="AKTIVCO DEFAUT GE &amp; POWER Cabinet","AKTIVCO",
AQ1723="AKTIVCO Coupure ENEO &amp; Baisse de tension","AKTIVCO GRID ONLY",
AQ1723="Coupure ENEO &amp; Baisse de tension","IHS GRID ONLY",
AQ1723="Defaut GE &amp; POWER Cabinet","IHS",
AQ1723="Sharing","Partners",
AQ1723="Sites strategiques &amp; DataCenter","SST &amp; DC",
AQ1723="Exclu","Exclu",
AQ1723="SAT","SAT",
AQ1723="SPARE-ISSUE","SPARE-ISSUE",
AQ1723="Fiber CAmtel","TRANS_FO_CAMTEL",
AQ1723="Fiber AOF","Fiber AOF",
AQ1723="Projet OCM (HUAWEI)","TRAVAUX-HUAWEI",
AQ1723="Projet OCM (NOKIA)","TRAVAUX-NOKIA",
AQ1723="ACCESS-ISSUE","ACCESS-ISSUE",
AQ1723="Projet OCM (ZTE, NOKIA, autres projets)","TRAVAUX OCM",
AQ1723="No root CAuse","No root cause",
AQ1723="ODU HS","PDH",
AQ1723="IP &amp; VLAN","PDH",
AQ1723="Warehouse HUAWEI","SPARE-ISSUE",
AQ1723="SPARE-HS","SPARE-ISSUE",
AQ1723="Power Telco","BSS",AQ1723="no impacts","no impacts"
),"")</f>
        <v>No root cause</v>
      </c>
      <c r="AP1723" s="48" t="str" cm="1">
        <f t="array" ref="AP1723">IFERROR(_xlfn.IFS(
AQ1723="MPR ISSUE","TX ISSUE",
AQ1723="BSS Hardware Issue","RAN ISSUE",
AQ1723="Sites strategiques, MLL, Pylone, etc.","ENVTECH",
AQ1723="AKTIVCO DEFAUT GE &amp; POWER Cabinet","POWER ISSUE",
AQ1723="AKTIVCO Coupure ENEO &amp; Baisse de tension","POWER ISSUE",
AQ1723="Coupure ENEO &amp; Baisse de tension","POWER ISSUE",
AQ1723="Defaut GE &amp; POWER Cabinet","POWER ISSUE",
AQ1723="Sharing","POWER ISSUE",
AQ1723="Sites strategiques &amp; DataCenter","POWER ISSUE",
AQ1723="Exclu","Exclu",
AQ1723="SAT","TX ISSUE",
AQ1723="SPARE-ISSUE","SPARE-ISSUE",
AQ1723="Fiber CAmtel","TX ISSUE",
AQ1723="Fiber AOF","TX ISSUE",
AQ1723="Projet OCM (HUAWEI)","TRAVAUX-HUAWEI",
AQ1723="Projet OCM (NOKIA)","TRAVAUX -NOKIA",
AQ1723="ACCESS-ISSUE","ACCESS-ISSUE",
AQ1723="Projet OCM (ZTE, NOKIA, autres projets)","TRAVAUX OCM",
AQ1723="No root CAuse","No root cause",
AQ1723="ODU HS","TX ISSUE",
AQ1723="IP &amp; VLAN","TX ISSUE",
AQ1723="Warehouse HUAWEI","SPARE-ISSUE",
AQ1723="SPARE-HS","SPARE-ISSUE",
AQ1723="Power Telco","RAN ISSUE",AQ1723="no impacts","no impacts"
),"")</f>
        <v>No root cause</v>
      </c>
      <c r="AQ1723" s="67" t="s">
        <v>5344</v>
      </c>
      <c r="AR1723" s="48" t="str" cm="1">
        <f t="array" ref="AR1723">IFERROR(_xlfn.IFS(
AQ1723="MPR ISSUE","ACTIVE",
AQ1723="BSS Hardware Issue","ACTIVE",
AQ1723="Sites strategiques, MLL, Pylone, etc.","PASSIVE",
AQ1723="AKTIVCO DEFAUT GE &amp; POWER Cabinet","PASSIVE",
AQ1723="AKTIVCO Coupure ENEO &amp; Baisse de tension","PASSIVE",
AQ1723="Coupure ENEO &amp; Baisse de tension","PASSIVE",
AQ1723="Defaut GE &amp; POWER Cabinet","PASSIVE",
AQ1723="Sharing","PASSIVE",
AQ1723="Sites strategiques &amp; DataCenter","PASSIVE",
AQ1723="Exclu","Exclu",
AQ1723="SAT","ACTIVE",
AQ1723="SPARE-ISSUE","SPARE-ISSUE",
AQ1723="Fiber CAmtel","ACTIVE",
AQ1723="Fiber AOF","ACTIVE",
AQ1723="Projet OCM (HUAWEI)","PLANNED WORKS",
AQ1723="Projet OCM (NOKIA)","PLANNED WORKS",
AQ1723="ACCESS-ISSUE","ACCESS-ISSUE",
AQ1723="Projet OCM (ZTE, NOKIA, autres projets)","PLANNED WORKS",
AQ1723="No root CAuse","No root cause",
AQ1723="ODU HS","ACTIVE",
AQ1723="IP &amp; VLAN","ACTIVE",
AQ1723="Warehouse HUAWEI","SPARE-ISSUE",
AQ1723="SPARE-HS","SPARE-ISSUE",
AQ1723="Power Telco","ACTIVE", AQ1723="no impacts","no impacts"
),"")</f>
        <v>No root cause</v>
      </c>
      <c r="AS1723" s="92" t="s">
        <v>5537</v>
      </c>
      <c r="AT1723" s="98" t="s">
        <v>4354</v>
      </c>
      <c r="AV1723" s="17" t="s">
        <v>5537</v>
      </c>
      <c r="AW1723" s="7" t="s">
        <v>5537</v>
      </c>
      <c r="AX1723" s="6" t="s">
        <v>5537</v>
      </c>
      <c r="AY1723" s="7"/>
      <c r="AZ1723" s="3" t="s">
        <v>5537</v>
      </c>
      <c r="BA1723" s="18" t="s">
        <v>5537</v>
      </c>
      <c r="BB1723" s="18" t="s">
        <v>5537</v>
      </c>
      <c r="BC1723" s="18" t="s">
        <v>5537</v>
      </c>
      <c r="BD1723" s="18" t="s">
        <v>5537</v>
      </c>
      <c r="BE1723" s="18" t="s">
        <v>5537</v>
      </c>
      <c r="BF1723" s="18" t="s">
        <v>5537</v>
      </c>
      <c r="BG1723" s="18" t="s">
        <v>5537</v>
      </c>
      <c r="BH1723" s="18" t="s">
        <v>5537</v>
      </c>
      <c r="BI1723" s="18" t="s">
        <v>5537</v>
      </c>
      <c r="BJ1723" s="18" t="s">
        <v>5537</v>
      </c>
      <c r="BK1723" s="18" t="s">
        <v>5537</v>
      </c>
      <c r="BL1723" s="9" t="s">
        <v>5537</v>
      </c>
      <c r="BM1723" s="14" t="s">
        <v>5537</v>
      </c>
      <c r="BN1723" s="14" t="s">
        <v>5537</v>
      </c>
      <c r="BO1723" s="14" t="str">
        <f>_xlfn.XLOOKUP(B1723,'[4]cell downs 18042026 17h'!$B:$B,'[4]cell downs 18042026 17h'!$B:$B,"")</f>
        <v/>
      </c>
      <c r="BP1723" s="14" t="str">
        <f>_xlfn.XLOOKUP(B1723,'[5]Cells Huawei 19042026 15h'!$B:$B,'[5]Cells Huawei 19042026 15h'!$B:$B,"")</f>
        <v/>
      </c>
      <c r="BQ1723" s="9" t="str">
        <f>_xlfn.XLOOKUP(B1723,'[6]cells down 19042026 9H40'!$B:$B,'[6]cells down 19042026 9H40'!$B:$B,"")</f>
        <v/>
      </c>
      <c r="BR1723" s="9" t="s">
        <v>5537</v>
      </c>
      <c r="BS1723" s="9" t="s">
        <v>12</v>
      </c>
      <c r="BT1723" s="108"/>
    </row>
    <row r="1724" spans="1:72" s="9" customFormat="1" x14ac:dyDescent="0.35">
      <c r="A1724" s="1" t="s">
        <v>1569</v>
      </c>
      <c r="B1724" s="8" t="s">
        <v>1570</v>
      </c>
      <c r="C1724" s="3" t="str">
        <f>_xlfn.XLOOKUP(B1724,'[1]daily break down'!$D:$D,'[1]daily break down'!$E:$E,"")</f>
        <v>Douala</v>
      </c>
      <c r="D1724" s="1" t="s">
        <v>11</v>
      </c>
      <c r="E1724" s="1" t="s">
        <v>145</v>
      </c>
      <c r="F1724" s="3" t="s">
        <v>31</v>
      </c>
      <c r="G1724" s="1" t="s">
        <v>32</v>
      </c>
      <c r="H1724" s="34" t="str">
        <f>_xlfn.XLOOKUP(B1724,[2]CALCULATION!$B:$B,[2]CALCULATION!$H:$H,"")</f>
        <v>ZTE</v>
      </c>
      <c r="I1724" s="28">
        <v>0</v>
      </c>
      <c r="J1724" s="28">
        <v>0</v>
      </c>
      <c r="K1724" s="28">
        <v>5.0308653865360862</v>
      </c>
      <c r="L1724" s="28">
        <v>0</v>
      </c>
      <c r="M1724" s="28">
        <v>0</v>
      </c>
      <c r="N1724" s="28">
        <v>0</v>
      </c>
      <c r="O1724" s="28">
        <v>0</v>
      </c>
      <c r="P1724" s="28">
        <v>0</v>
      </c>
      <c r="Q1724" s="28">
        <v>1.0041684145043421</v>
      </c>
      <c r="R1724" s="28">
        <v>0</v>
      </c>
      <c r="S1724" s="93">
        <v>0</v>
      </c>
      <c r="T1724" s="93">
        <f>_xlfn.XLOOKUP(B1724,'[3]Nur des jours'!$B:$B,'[3]Nur des jours'!$U:$U,"")</f>
        <v>0</v>
      </c>
      <c r="U1724" s="93">
        <v>0</v>
      </c>
      <c r="V1724" s="93">
        <v>0</v>
      </c>
      <c r="W1724" s="93">
        <v>0</v>
      </c>
      <c r="X1724" s="93">
        <v>0</v>
      </c>
      <c r="Y1724" s="93">
        <v>0</v>
      </c>
      <c r="Z1724" s="93">
        <v>0</v>
      </c>
      <c r="AA1724" s="93">
        <v>0</v>
      </c>
      <c r="AB1724" s="93">
        <v>0</v>
      </c>
      <c r="AC1724" s="93">
        <f>_xlfn.XLOOKUP(B1724,'[3]Nur des jours'!$B:$B,'[3]Nur des jours'!$N:$N,"")</f>
        <v>0</v>
      </c>
      <c r="AD1724" s="93">
        <v>0</v>
      </c>
      <c r="AE1724" s="93">
        <v>0</v>
      </c>
      <c r="AF1724" s="93">
        <v>0</v>
      </c>
      <c r="AG1724" s="93"/>
      <c r="AH1724" s="93">
        <v>0</v>
      </c>
      <c r="AI1724" s="93">
        <v>0</v>
      </c>
      <c r="AJ1724" s="93">
        <v>0</v>
      </c>
      <c r="AK1724" s="93">
        <v>0</v>
      </c>
      <c r="AL1724" s="93">
        <v>0</v>
      </c>
      <c r="AM1724" s="49" t="s">
        <v>5559</v>
      </c>
      <c r="AN1724" s="49"/>
      <c r="AO1724" s="48" t="str" cm="1">
        <f t="array" ref="AO1724">IFERROR(_xlfn.IFS(
AQ1724="MPR ISSUE","PDH",
AQ1724="BSS Hardware Issue","BSS",
AQ1724="Sites strategiques, MLL, Pylone, etc.","ENVTECH",
AQ1724="AKTIVCO DEFAUT GE &amp; POWER Cabinet","AKTIVCO",
AQ1724="AKTIVCO Coupure ENEO &amp; Baisse de tension","AKTIVCO GRID ONLY",
AQ1724="Coupure ENEO &amp; Baisse de tension","IHS GRID ONLY",
AQ1724="Defaut GE &amp; POWER Cabinet","IHS",
AQ1724="Sharing","Partners",
AQ1724="Sites strategiques &amp; DataCenter","SST &amp; DC",
AQ1724="Exclu","Exclu",
AQ1724="SAT","SAT",
AQ1724="SPARE-ISSUE","SPARE-ISSUE",
AQ1724="Fiber CAmtel","TRANS_FO_CAMTEL",
AQ1724="Fiber AOF","Fiber AOF",
AQ1724="Projet OCM (HUAWEI)","TRAVAUX-HUAWEI",
AQ1724="Projet OCM (NOKIA)","TRAVAUX-NOKIA",
AQ1724="ACCESS-ISSUE","ACCESS-ISSUE",
AQ1724="Projet OCM (ZTE, NOKIA, autres projets)","TRAVAUX OCM",
AQ1724="No root CAuse","No root cause",
AQ1724="ODU HS","PDH",
AQ1724="IP &amp; VLAN","PDH",
AQ1724="Warehouse HUAWEI","SPARE-ISSUE",
AQ1724="SPARE-HS","SPARE-ISSUE",
AQ1724="Power Telco","BSS",AQ1724="no impacts","no impacts"
),"")</f>
        <v>No root cause</v>
      </c>
      <c r="AP1724" s="48" t="str" cm="1">
        <f t="array" ref="AP1724">IFERROR(_xlfn.IFS(
AQ1724="MPR ISSUE","TX ISSUE",
AQ1724="BSS Hardware Issue","RAN ISSUE",
AQ1724="Sites strategiques, MLL, Pylone, etc.","ENVTECH",
AQ1724="AKTIVCO DEFAUT GE &amp; POWER Cabinet","POWER ISSUE",
AQ1724="AKTIVCO Coupure ENEO &amp; Baisse de tension","POWER ISSUE",
AQ1724="Coupure ENEO &amp; Baisse de tension","POWER ISSUE",
AQ1724="Defaut GE &amp; POWER Cabinet","POWER ISSUE",
AQ1724="Sharing","POWER ISSUE",
AQ1724="Sites strategiques &amp; DataCenter","POWER ISSUE",
AQ1724="Exclu","Exclu",
AQ1724="SAT","TX ISSUE",
AQ1724="SPARE-ISSUE","SPARE-ISSUE",
AQ1724="Fiber CAmtel","TX ISSUE",
AQ1724="Fiber AOF","TX ISSUE",
AQ1724="Projet OCM (HUAWEI)","TRAVAUX-HUAWEI",
AQ1724="Projet OCM (NOKIA)","TRAVAUX -NOKIA",
AQ1724="ACCESS-ISSUE","ACCESS-ISSUE",
AQ1724="Projet OCM (ZTE, NOKIA, autres projets)","TRAVAUX OCM",
AQ1724="No root CAuse","No root cause",
AQ1724="ODU HS","TX ISSUE",
AQ1724="IP &amp; VLAN","TX ISSUE",
AQ1724="Warehouse HUAWEI","SPARE-ISSUE",
AQ1724="SPARE-HS","SPARE-ISSUE",
AQ1724="Power Telco","RAN ISSUE",AQ1724="no impacts","no impacts"
),"")</f>
        <v>No root cause</v>
      </c>
      <c r="AQ1724" s="126" t="s">
        <v>5344</v>
      </c>
      <c r="AR1724" s="48" t="str" cm="1">
        <f t="array" ref="AR1724">IFERROR(_xlfn.IFS(
AQ1724="MPR ISSUE","ACTIVE",
AQ1724="BSS Hardware Issue","ACTIVE",
AQ1724="Sites strategiques, MLL, Pylone, etc.","PASSIVE",
AQ1724="AKTIVCO DEFAUT GE &amp; POWER Cabinet","PASSIVE",
AQ1724="AKTIVCO Coupure ENEO &amp; Baisse de tension","PASSIVE",
AQ1724="Coupure ENEO &amp; Baisse de tension","PASSIVE",
AQ1724="Defaut GE &amp; POWER Cabinet","PASSIVE",
AQ1724="Sharing","PASSIVE",
AQ1724="Sites strategiques &amp; DataCenter","PASSIVE",
AQ1724="Exclu","Exclu",
AQ1724="SAT","ACTIVE",
AQ1724="SPARE-ISSUE","SPARE-ISSUE",
AQ1724="Fiber CAmtel","ACTIVE",
AQ1724="Fiber AOF","ACTIVE",
AQ1724="Projet OCM (HUAWEI)","PLANNED WORKS",
AQ1724="Projet OCM (NOKIA)","PLANNED WORKS",
AQ1724="ACCESS-ISSUE","ACCESS-ISSUE",
AQ1724="Projet OCM (ZTE, NOKIA, autres projets)","PLANNED WORKS",
AQ1724="No root CAuse","No root cause",
AQ1724="ODU HS","ACTIVE",
AQ1724="IP &amp; VLAN","ACTIVE",
AQ1724="Warehouse HUAWEI","SPARE-ISSUE",
AQ1724="SPARE-HS","SPARE-ISSUE",
AQ1724="Power Telco","ACTIVE", AQ1724="no impacts","no impacts"
),"")</f>
        <v>No root cause</v>
      </c>
      <c r="AS1724" s="92" t="s">
        <v>5537</v>
      </c>
      <c r="AT1724" s="98" t="s">
        <v>1570</v>
      </c>
      <c r="AV1724" s="17" t="s">
        <v>5537</v>
      </c>
      <c r="AW1724" s="7" t="s">
        <v>5537</v>
      </c>
      <c r="AX1724" s="6" t="s">
        <v>5537</v>
      </c>
      <c r="AY1724" s="7"/>
      <c r="AZ1724" s="3" t="s">
        <v>5537</v>
      </c>
      <c r="BA1724" s="18" t="s">
        <v>5537</v>
      </c>
      <c r="BB1724" s="18" t="s">
        <v>5537</v>
      </c>
      <c r="BC1724" s="18" t="s">
        <v>5537</v>
      </c>
      <c r="BD1724" s="18" t="s">
        <v>5537</v>
      </c>
      <c r="BE1724" s="18" t="s">
        <v>5537</v>
      </c>
      <c r="BF1724" s="18" t="s">
        <v>5537</v>
      </c>
      <c r="BG1724" s="18" t="s">
        <v>5537</v>
      </c>
      <c r="BH1724" s="18" t="s">
        <v>5537</v>
      </c>
      <c r="BI1724" s="18" t="s">
        <v>5537</v>
      </c>
      <c r="BJ1724" s="18" t="s">
        <v>5537</v>
      </c>
      <c r="BK1724" s="18" t="s">
        <v>5537</v>
      </c>
      <c r="BL1724" s="9" t="s">
        <v>5537</v>
      </c>
      <c r="BM1724" s="14" t="s">
        <v>5537</v>
      </c>
      <c r="BN1724" s="14" t="s">
        <v>5537</v>
      </c>
      <c r="BO1724" s="14" t="str">
        <f>_xlfn.XLOOKUP(B1724,'[4]cell downs 18042026 17h'!$B:$B,'[4]cell downs 18042026 17h'!$B:$B,"")</f>
        <v/>
      </c>
      <c r="BP1724" s="14" t="str">
        <f>_xlfn.XLOOKUP(B1724,'[5]Cells Huawei 19042026 15h'!$B:$B,'[5]Cells Huawei 19042026 15h'!$B:$B,"")</f>
        <v/>
      </c>
      <c r="BQ1724" s="9" t="str">
        <f>_xlfn.XLOOKUP(B1724,'[6]cells down 19042026 9H40'!$B:$B,'[6]cells down 19042026 9H40'!$B:$B,"")</f>
        <v/>
      </c>
      <c r="BR1724" s="9" t="s">
        <v>1570</v>
      </c>
      <c r="BS1724" s="9" t="s">
        <v>5537</v>
      </c>
      <c r="BT1724" s="108"/>
    </row>
    <row r="1725" spans="1:72" s="9" customFormat="1" x14ac:dyDescent="0.35">
      <c r="A1725" s="1" t="s">
        <v>2770</v>
      </c>
      <c r="B1725" s="8" t="s">
        <v>2771</v>
      </c>
      <c r="C1725" s="3" t="str">
        <f>_xlfn.XLOOKUP(B1725,'[1]daily break down'!$D:$D,'[1]daily break down'!$E:$E,"")</f>
        <v>Douala</v>
      </c>
      <c r="D1725" s="1" t="s">
        <v>11</v>
      </c>
      <c r="E1725" s="1" t="s">
        <v>12</v>
      </c>
      <c r="F1725" s="3" t="s">
        <v>31</v>
      </c>
      <c r="G1725" s="1" t="s">
        <v>32</v>
      </c>
      <c r="H1725" s="34" t="str">
        <f>_xlfn.XLOOKUP(B1725,[2]CALCULATION!$B:$B,[2]CALCULATION!$H:$H,"")</f>
        <v>ZTE</v>
      </c>
      <c r="I1725" s="28">
        <v>0</v>
      </c>
      <c r="J1725" s="28">
        <v>0</v>
      </c>
      <c r="K1725" s="28">
        <v>0</v>
      </c>
      <c r="L1725" s="28">
        <v>0</v>
      </c>
      <c r="M1725" s="28">
        <v>0</v>
      </c>
      <c r="N1725" s="28">
        <v>0</v>
      </c>
      <c r="O1725" s="28">
        <v>0</v>
      </c>
      <c r="P1725" s="28">
        <v>0</v>
      </c>
      <c r="Q1725" s="28">
        <v>0</v>
      </c>
      <c r="R1725" s="28">
        <v>0</v>
      </c>
      <c r="S1725" s="93">
        <v>0</v>
      </c>
      <c r="T1725" s="93">
        <f>_xlfn.XLOOKUP(B1725,'[3]Nur des jours'!$B:$B,'[3]Nur des jours'!$U:$U,"")</f>
        <v>0</v>
      </c>
      <c r="U1725" s="93">
        <v>0</v>
      </c>
      <c r="V1725" s="93">
        <v>0</v>
      </c>
      <c r="W1725" s="93">
        <v>0</v>
      </c>
      <c r="X1725" s="93">
        <v>0</v>
      </c>
      <c r="Y1725" s="93">
        <v>0</v>
      </c>
      <c r="Z1725" s="93">
        <v>0</v>
      </c>
      <c r="AA1725" s="93">
        <v>0</v>
      </c>
      <c r="AB1725" s="93">
        <v>0</v>
      </c>
      <c r="AC1725" s="93">
        <f>_xlfn.XLOOKUP(B1725,'[3]Nur des jours'!$B:$B,'[3]Nur des jours'!$N:$N,"")</f>
        <v>0</v>
      </c>
      <c r="AD1725" s="93">
        <v>0</v>
      </c>
      <c r="AE1725" s="93">
        <v>0</v>
      </c>
      <c r="AF1725" s="93">
        <v>0</v>
      </c>
      <c r="AG1725" s="93"/>
      <c r="AH1725" s="93">
        <v>0</v>
      </c>
      <c r="AI1725" s="93">
        <v>0</v>
      </c>
      <c r="AJ1725" s="93">
        <v>0</v>
      </c>
      <c r="AK1725" s="93">
        <v>0</v>
      </c>
      <c r="AL1725" s="93">
        <v>0</v>
      </c>
      <c r="AM1725" s="49" t="s">
        <v>5559</v>
      </c>
      <c r="AN1725" s="49"/>
      <c r="AO1725" s="48" t="str" cm="1">
        <f t="array" ref="AO1725">IFERROR(_xlfn.IFS(
AQ1725="MPR ISSUE","PDH",
AQ1725="BSS Hardware Issue","BSS",
AQ1725="Sites strategiques, MLL, Pylone, etc.","ENVTECH",
AQ1725="AKTIVCO DEFAUT GE &amp; POWER Cabinet","AKTIVCO",
AQ1725="AKTIVCO Coupure ENEO &amp; Baisse de tension","AKTIVCO GRID ONLY",
AQ1725="Coupure ENEO &amp; Baisse de tension","IHS GRID ONLY",
AQ1725="Defaut GE &amp; POWER Cabinet","IHS",
AQ1725="Sharing","Partners",
AQ1725="Sites strategiques &amp; DataCenter","SST &amp; DC",
AQ1725="Exclu","Exclu",
AQ1725="SAT","SAT",
AQ1725="SPARE-ISSUE","SPARE-ISSUE",
AQ1725="Fiber CAmtel","TRANS_FO_CAMTEL",
AQ1725="Fiber AOF","Fiber AOF",
AQ1725="Projet OCM (HUAWEI)","TRAVAUX-HUAWEI",
AQ1725="Projet OCM (NOKIA)","TRAVAUX-NOKIA",
AQ1725="ACCESS-ISSUE","ACCESS-ISSUE",
AQ1725="Projet OCM (ZTE, NOKIA, autres projets)","TRAVAUX OCM",
AQ1725="No root CAuse","No root cause",
AQ1725="ODU HS","PDH",
AQ1725="IP &amp; VLAN","PDH",
AQ1725="Warehouse HUAWEI","SPARE-ISSUE",
AQ1725="SPARE-HS","SPARE-ISSUE",
AQ1725="Power Telco","BSS",AQ1725="no impacts","no impacts"
),"")</f>
        <v>No root cause</v>
      </c>
      <c r="AP1725" s="48" t="str" cm="1">
        <f t="array" ref="AP1725">IFERROR(_xlfn.IFS(
AQ1725="MPR ISSUE","TX ISSUE",
AQ1725="BSS Hardware Issue","RAN ISSUE",
AQ1725="Sites strategiques, MLL, Pylone, etc.","ENVTECH",
AQ1725="AKTIVCO DEFAUT GE &amp; POWER Cabinet","POWER ISSUE",
AQ1725="AKTIVCO Coupure ENEO &amp; Baisse de tension","POWER ISSUE",
AQ1725="Coupure ENEO &amp; Baisse de tension","POWER ISSUE",
AQ1725="Defaut GE &amp; POWER Cabinet","POWER ISSUE",
AQ1725="Sharing","POWER ISSUE",
AQ1725="Sites strategiques &amp; DataCenter","POWER ISSUE",
AQ1725="Exclu","Exclu",
AQ1725="SAT","TX ISSUE",
AQ1725="SPARE-ISSUE","SPARE-ISSUE",
AQ1725="Fiber CAmtel","TX ISSUE",
AQ1725="Fiber AOF","TX ISSUE",
AQ1725="Projet OCM (HUAWEI)","TRAVAUX-HUAWEI",
AQ1725="Projet OCM (NOKIA)","TRAVAUX -NOKIA",
AQ1725="ACCESS-ISSUE","ACCESS-ISSUE",
AQ1725="Projet OCM (ZTE, NOKIA, autres projets)","TRAVAUX OCM",
AQ1725="No root CAuse","No root cause",
AQ1725="ODU HS","TX ISSUE",
AQ1725="IP &amp; VLAN","TX ISSUE",
AQ1725="Warehouse HUAWEI","SPARE-ISSUE",
AQ1725="SPARE-HS","SPARE-ISSUE",
AQ1725="Power Telco","RAN ISSUE",AQ1725="no impacts","no impacts"
),"")</f>
        <v>No root cause</v>
      </c>
      <c r="AQ1725" s="126" t="s">
        <v>5344</v>
      </c>
      <c r="AR1725" s="48" t="str" cm="1">
        <f t="array" ref="AR1725">IFERROR(_xlfn.IFS(
AQ1725="MPR ISSUE","ACTIVE",
AQ1725="BSS Hardware Issue","ACTIVE",
AQ1725="Sites strategiques, MLL, Pylone, etc.","PASSIVE",
AQ1725="AKTIVCO DEFAUT GE &amp; POWER Cabinet","PASSIVE",
AQ1725="AKTIVCO Coupure ENEO &amp; Baisse de tension","PASSIVE",
AQ1725="Coupure ENEO &amp; Baisse de tension","PASSIVE",
AQ1725="Defaut GE &amp; POWER Cabinet","PASSIVE",
AQ1725="Sharing","PASSIVE",
AQ1725="Sites strategiques &amp; DataCenter","PASSIVE",
AQ1725="Exclu","Exclu",
AQ1725="SAT","ACTIVE",
AQ1725="SPARE-ISSUE","SPARE-ISSUE",
AQ1725="Fiber CAmtel","ACTIVE",
AQ1725="Fiber AOF","ACTIVE",
AQ1725="Projet OCM (HUAWEI)","PLANNED WORKS",
AQ1725="Projet OCM (NOKIA)","PLANNED WORKS",
AQ1725="ACCESS-ISSUE","ACCESS-ISSUE",
AQ1725="Projet OCM (ZTE, NOKIA, autres projets)","PLANNED WORKS",
AQ1725="No root CAuse","No root cause",
AQ1725="ODU HS","ACTIVE",
AQ1725="IP &amp; VLAN","ACTIVE",
AQ1725="Warehouse HUAWEI","SPARE-ISSUE",
AQ1725="SPARE-HS","SPARE-ISSUE",
AQ1725="Power Telco","ACTIVE", AQ1725="no impacts","no impacts"
),"")</f>
        <v>No root cause</v>
      </c>
      <c r="AS1725" s="92" t="s">
        <v>5537</v>
      </c>
      <c r="AT1725" s="98" t="s">
        <v>2771</v>
      </c>
      <c r="AV1725" s="17" t="s">
        <v>5537</v>
      </c>
      <c r="AW1725" s="7" t="s">
        <v>5537</v>
      </c>
      <c r="AX1725" s="6" t="s">
        <v>5537</v>
      </c>
      <c r="AY1725" s="7"/>
      <c r="AZ1725" s="3" t="s">
        <v>5537</v>
      </c>
      <c r="BA1725" s="18" t="s">
        <v>5537</v>
      </c>
      <c r="BB1725" s="18" t="s">
        <v>5537</v>
      </c>
      <c r="BC1725" s="18" t="s">
        <v>5537</v>
      </c>
      <c r="BD1725" s="18" t="s">
        <v>5537</v>
      </c>
      <c r="BE1725" s="18" t="s">
        <v>5537</v>
      </c>
      <c r="BF1725" s="18" t="s">
        <v>5537</v>
      </c>
      <c r="BG1725" s="18" t="s">
        <v>5537</v>
      </c>
      <c r="BH1725" s="18" t="s">
        <v>5537</v>
      </c>
      <c r="BI1725" s="18" t="s">
        <v>5537</v>
      </c>
      <c r="BJ1725" s="18" t="s">
        <v>5537</v>
      </c>
      <c r="BK1725" s="18" t="s">
        <v>5537</v>
      </c>
      <c r="BL1725" s="9" t="s">
        <v>5537</v>
      </c>
      <c r="BM1725" s="14" t="s">
        <v>5537</v>
      </c>
      <c r="BN1725" s="14" t="s">
        <v>5537</v>
      </c>
      <c r="BO1725" s="14" t="str">
        <f>_xlfn.XLOOKUP(B1725,'[4]cell downs 18042026 17h'!$B:$B,'[4]cell downs 18042026 17h'!$B:$B,"")</f>
        <v/>
      </c>
      <c r="BP1725" s="14" t="str">
        <f>_xlfn.XLOOKUP(B1725,'[5]Cells Huawei 19042026 15h'!$B:$B,'[5]Cells Huawei 19042026 15h'!$B:$B,"")</f>
        <v/>
      </c>
      <c r="BQ1725" s="9" t="str">
        <f>_xlfn.XLOOKUP(B1725,'[6]cells down 19042026 9H40'!$B:$B,'[6]cells down 19042026 9H40'!$B:$B,"")</f>
        <v/>
      </c>
      <c r="BR1725" s="9" t="s">
        <v>2771</v>
      </c>
      <c r="BS1725" s="9" t="s">
        <v>12</v>
      </c>
      <c r="BT1725" s="108"/>
    </row>
    <row r="1726" spans="1:72" s="9" customFormat="1" x14ac:dyDescent="0.35">
      <c r="A1726" s="1" t="s">
        <v>825</v>
      </c>
      <c r="B1726" s="8" t="s">
        <v>826</v>
      </c>
      <c r="C1726" s="3" t="str">
        <f>_xlfn.XLOOKUP(B1726,'[1]daily break down'!$D:$D,'[1]daily break down'!$E:$E,"")</f>
        <v>Douala</v>
      </c>
      <c r="D1726" s="1" t="s">
        <v>21</v>
      </c>
      <c r="E1726" s="1" t="s">
        <v>36</v>
      </c>
      <c r="F1726" s="3" t="s">
        <v>31</v>
      </c>
      <c r="G1726" s="1" t="s">
        <v>32</v>
      </c>
      <c r="H1726" s="34" t="str">
        <f>_xlfn.XLOOKUP(B1726,[2]CALCULATION!$B:$B,[2]CALCULATION!$H:$H,"")</f>
        <v>ZTE</v>
      </c>
      <c r="I1726" s="28">
        <v>0</v>
      </c>
      <c r="J1726" s="28">
        <v>0</v>
      </c>
      <c r="K1726" s="28">
        <v>0</v>
      </c>
      <c r="L1726" s="28">
        <v>0</v>
      </c>
      <c r="M1726" s="28">
        <v>0</v>
      </c>
      <c r="N1726" s="28">
        <v>0</v>
      </c>
      <c r="O1726" s="28">
        <v>0</v>
      </c>
      <c r="P1726" s="28">
        <v>0</v>
      </c>
      <c r="Q1726" s="28">
        <v>0</v>
      </c>
      <c r="R1726" s="28">
        <v>0</v>
      </c>
      <c r="S1726" s="93">
        <v>0</v>
      </c>
      <c r="T1726" s="93">
        <f>_xlfn.XLOOKUP(B1726,'[3]Nur des jours'!$B:$B,'[3]Nur des jours'!$U:$U,"")</f>
        <v>0</v>
      </c>
      <c r="U1726" s="93">
        <v>0</v>
      </c>
      <c r="V1726" s="93">
        <v>0</v>
      </c>
      <c r="W1726" s="93">
        <v>0</v>
      </c>
      <c r="X1726" s="93">
        <v>0</v>
      </c>
      <c r="Y1726" s="93">
        <v>0</v>
      </c>
      <c r="Z1726" s="93">
        <v>0</v>
      </c>
      <c r="AA1726" s="93">
        <v>0</v>
      </c>
      <c r="AB1726" s="93">
        <v>0</v>
      </c>
      <c r="AC1726" s="93">
        <f>_xlfn.XLOOKUP(B1726,'[3]Nur des jours'!$B:$B,'[3]Nur des jours'!$N:$N,"")</f>
        <v>0</v>
      </c>
      <c r="AD1726" s="93">
        <v>0</v>
      </c>
      <c r="AE1726" s="93">
        <v>0</v>
      </c>
      <c r="AF1726" s="93">
        <v>0</v>
      </c>
      <c r="AG1726" s="93"/>
      <c r="AH1726" s="93">
        <v>0</v>
      </c>
      <c r="AI1726" s="93">
        <v>0</v>
      </c>
      <c r="AJ1726" s="93">
        <v>0</v>
      </c>
      <c r="AK1726" s="93">
        <v>0</v>
      </c>
      <c r="AL1726" s="93">
        <v>0</v>
      </c>
      <c r="AM1726" s="49" t="s">
        <v>5559</v>
      </c>
      <c r="AN1726" s="49"/>
      <c r="AO1726" s="48" t="str" cm="1">
        <f t="array" ref="AO1726">IFERROR(_xlfn.IFS(
AQ1726="MPR ISSUE","PDH",
AQ1726="BSS Hardware Issue","BSS",
AQ1726="Sites strategiques, MLL, Pylone, etc.","ENVTECH",
AQ1726="AKTIVCO DEFAUT GE &amp; POWER Cabinet","AKTIVCO",
AQ1726="AKTIVCO Coupure ENEO &amp; Baisse de tension","AKTIVCO GRID ONLY",
AQ1726="Coupure ENEO &amp; Baisse de tension","IHS GRID ONLY",
AQ1726="Defaut GE &amp; POWER Cabinet","IHS",
AQ1726="Sharing","Partners",
AQ1726="Sites strategiques &amp; DataCenter","SST &amp; DC",
AQ1726="Exclu","Exclu",
AQ1726="SAT","SAT",
AQ1726="SPARE-ISSUE","SPARE-ISSUE",
AQ1726="Fiber CAmtel","TRANS_FO_CAMTEL",
AQ1726="Fiber AOF","Fiber AOF",
AQ1726="Projet OCM (HUAWEI)","TRAVAUX-HUAWEI",
AQ1726="Projet OCM (NOKIA)","TRAVAUX-NOKIA",
AQ1726="ACCESS-ISSUE","ACCESS-ISSUE",
AQ1726="Projet OCM (ZTE, NOKIA, autres projets)","TRAVAUX OCM",
AQ1726="No root CAuse","No root cause",
AQ1726="ODU HS","PDH",
AQ1726="IP &amp; VLAN","PDH",
AQ1726="Warehouse HUAWEI","SPARE-ISSUE",
AQ1726="SPARE-HS","SPARE-ISSUE",
AQ1726="Power Telco","BSS",AQ1726="no impacts","no impacts"
),"")</f>
        <v>No root cause</v>
      </c>
      <c r="AP1726" s="48" t="str" cm="1">
        <f t="array" ref="AP1726">IFERROR(_xlfn.IFS(
AQ1726="MPR ISSUE","TX ISSUE",
AQ1726="BSS Hardware Issue","RAN ISSUE",
AQ1726="Sites strategiques, MLL, Pylone, etc.","ENVTECH",
AQ1726="AKTIVCO DEFAUT GE &amp; POWER Cabinet","POWER ISSUE",
AQ1726="AKTIVCO Coupure ENEO &amp; Baisse de tension","POWER ISSUE",
AQ1726="Coupure ENEO &amp; Baisse de tension","POWER ISSUE",
AQ1726="Defaut GE &amp; POWER Cabinet","POWER ISSUE",
AQ1726="Sharing","POWER ISSUE",
AQ1726="Sites strategiques &amp; DataCenter","POWER ISSUE",
AQ1726="Exclu","Exclu",
AQ1726="SAT","TX ISSUE",
AQ1726="SPARE-ISSUE","SPARE-ISSUE",
AQ1726="Fiber CAmtel","TX ISSUE",
AQ1726="Fiber AOF","TX ISSUE",
AQ1726="Projet OCM (HUAWEI)","TRAVAUX-HUAWEI",
AQ1726="Projet OCM (NOKIA)","TRAVAUX -NOKIA",
AQ1726="ACCESS-ISSUE","ACCESS-ISSUE",
AQ1726="Projet OCM (ZTE, NOKIA, autres projets)","TRAVAUX OCM",
AQ1726="No root CAuse","No root cause",
AQ1726="ODU HS","TX ISSUE",
AQ1726="IP &amp; VLAN","TX ISSUE",
AQ1726="Warehouse HUAWEI","SPARE-ISSUE",
AQ1726="SPARE-HS","SPARE-ISSUE",
AQ1726="Power Telco","RAN ISSUE",AQ1726="no impacts","no impacts"
),"")</f>
        <v>No root cause</v>
      </c>
      <c r="AQ1726" s="67" t="s">
        <v>5344</v>
      </c>
      <c r="AR1726" s="48" t="str" cm="1">
        <f t="array" ref="AR1726">IFERROR(_xlfn.IFS(
AQ1726="MPR ISSUE","ACTIVE",
AQ1726="BSS Hardware Issue","ACTIVE",
AQ1726="Sites strategiques, MLL, Pylone, etc.","PASSIVE",
AQ1726="AKTIVCO DEFAUT GE &amp; POWER Cabinet","PASSIVE",
AQ1726="AKTIVCO Coupure ENEO &amp; Baisse de tension","PASSIVE",
AQ1726="Coupure ENEO &amp; Baisse de tension","PASSIVE",
AQ1726="Defaut GE &amp; POWER Cabinet","PASSIVE",
AQ1726="Sharing","PASSIVE",
AQ1726="Sites strategiques &amp; DataCenter","PASSIVE",
AQ1726="Exclu","Exclu",
AQ1726="SAT","ACTIVE",
AQ1726="SPARE-ISSUE","SPARE-ISSUE",
AQ1726="Fiber CAmtel","ACTIVE",
AQ1726="Fiber AOF","ACTIVE",
AQ1726="Projet OCM (HUAWEI)","PLANNED WORKS",
AQ1726="Projet OCM (NOKIA)","PLANNED WORKS",
AQ1726="ACCESS-ISSUE","ACCESS-ISSUE",
AQ1726="Projet OCM (ZTE, NOKIA, autres projets)","PLANNED WORKS",
AQ1726="No root CAuse","No root cause",
AQ1726="ODU HS","ACTIVE",
AQ1726="IP &amp; VLAN","ACTIVE",
AQ1726="Warehouse HUAWEI","SPARE-ISSUE",
AQ1726="SPARE-HS","SPARE-ISSUE",
AQ1726="Power Telco","ACTIVE", AQ1726="no impacts","no impacts"
),"")</f>
        <v>No root cause</v>
      </c>
      <c r="AS1726" s="92" t="s">
        <v>5537</v>
      </c>
      <c r="AT1726" s="98" t="s">
        <v>826</v>
      </c>
      <c r="AV1726" s="17" t="s">
        <v>5537</v>
      </c>
      <c r="AW1726" s="7" t="s">
        <v>5537</v>
      </c>
      <c r="AX1726" s="6" t="s">
        <v>5537</v>
      </c>
      <c r="AY1726" s="7"/>
      <c r="AZ1726" s="3" t="s">
        <v>5537</v>
      </c>
      <c r="BA1726" s="18" t="s">
        <v>5537</v>
      </c>
      <c r="BB1726" s="18" t="s">
        <v>5537</v>
      </c>
      <c r="BC1726" s="18" t="s">
        <v>5537</v>
      </c>
      <c r="BD1726" s="18" t="s">
        <v>5537</v>
      </c>
      <c r="BE1726" s="18" t="s">
        <v>5537</v>
      </c>
      <c r="BF1726" s="18" t="s">
        <v>5537</v>
      </c>
      <c r="BG1726" s="18" t="s">
        <v>5537</v>
      </c>
      <c r="BH1726" s="18" t="s">
        <v>5537</v>
      </c>
      <c r="BI1726" s="18" t="s">
        <v>5537</v>
      </c>
      <c r="BJ1726" s="18" t="s">
        <v>5537</v>
      </c>
      <c r="BK1726" s="18" t="s">
        <v>5537</v>
      </c>
      <c r="BL1726" s="9" t="s">
        <v>5537</v>
      </c>
      <c r="BM1726" s="14" t="s">
        <v>5537</v>
      </c>
      <c r="BN1726" s="14" t="s">
        <v>5537</v>
      </c>
      <c r="BO1726" s="14" t="str">
        <f>_xlfn.XLOOKUP(B1726,'[4]cell downs 18042026 17h'!$B:$B,'[4]cell downs 18042026 17h'!$B:$B,"")</f>
        <v/>
      </c>
      <c r="BP1726" s="14" t="str">
        <f>_xlfn.XLOOKUP(B1726,'[5]Cells Huawei 19042026 15h'!$B:$B,'[5]Cells Huawei 19042026 15h'!$B:$B,"")</f>
        <v/>
      </c>
      <c r="BQ1726" s="9" t="str">
        <f>_xlfn.XLOOKUP(B1726,'[6]cells down 19042026 9H40'!$B:$B,'[6]cells down 19042026 9H40'!$B:$B,"")</f>
        <v/>
      </c>
      <c r="BR1726" s="9" t="s">
        <v>5537</v>
      </c>
      <c r="BS1726" s="9" t="s">
        <v>12</v>
      </c>
      <c r="BT1726" s="108"/>
    </row>
    <row r="1727" spans="1:72" s="9" customFormat="1" x14ac:dyDescent="0.35">
      <c r="A1727" s="1" t="s">
        <v>2740</v>
      </c>
      <c r="B1727" s="8" t="s">
        <v>2741</v>
      </c>
      <c r="C1727" s="3" t="str">
        <f>_xlfn.XLOOKUP(B1727,'[1]daily break down'!$D:$D,'[1]daily break down'!$E:$E,"")</f>
        <v>Douala</v>
      </c>
      <c r="D1727" s="1" t="s">
        <v>11</v>
      </c>
      <c r="E1727" s="1" t="s">
        <v>12</v>
      </c>
      <c r="F1727" s="3" t="s">
        <v>31</v>
      </c>
      <c r="G1727" s="1" t="s">
        <v>32</v>
      </c>
      <c r="H1727" s="34" t="str">
        <f>_xlfn.XLOOKUP(B1727,[2]CALCULATION!$B:$B,[2]CALCULATION!$H:$H,"")</f>
        <v>ZTE</v>
      </c>
      <c r="I1727" s="28">
        <v>0</v>
      </c>
      <c r="J1727" s="28">
        <v>0</v>
      </c>
      <c r="K1727" s="28">
        <v>0</v>
      </c>
      <c r="L1727" s="28">
        <v>0</v>
      </c>
      <c r="M1727" s="28">
        <v>0</v>
      </c>
      <c r="N1727" s="28">
        <v>0</v>
      </c>
      <c r="O1727" s="28">
        <v>0</v>
      </c>
      <c r="P1727" s="28">
        <v>0</v>
      </c>
      <c r="Q1727" s="28">
        <v>0</v>
      </c>
      <c r="R1727" s="28">
        <v>0</v>
      </c>
      <c r="S1727" s="93">
        <v>0</v>
      </c>
      <c r="T1727" s="93">
        <f>_xlfn.XLOOKUP(B1727,'[3]Nur des jours'!$B:$B,'[3]Nur des jours'!$U:$U,"")</f>
        <v>0</v>
      </c>
      <c r="U1727" s="93">
        <v>0</v>
      </c>
      <c r="V1727" s="93">
        <v>0</v>
      </c>
      <c r="W1727" s="93">
        <v>0</v>
      </c>
      <c r="X1727" s="93">
        <v>0</v>
      </c>
      <c r="Y1727" s="93">
        <v>0</v>
      </c>
      <c r="Z1727" s="93">
        <v>0</v>
      </c>
      <c r="AA1727" s="93">
        <v>0</v>
      </c>
      <c r="AB1727" s="93">
        <v>0</v>
      </c>
      <c r="AC1727" s="93">
        <f>_xlfn.XLOOKUP(B1727,'[3]Nur des jours'!$B:$B,'[3]Nur des jours'!$N:$N,"")</f>
        <v>0</v>
      </c>
      <c r="AD1727" s="93">
        <v>0</v>
      </c>
      <c r="AE1727" s="93">
        <v>0</v>
      </c>
      <c r="AF1727" s="93">
        <v>0</v>
      </c>
      <c r="AG1727" s="93"/>
      <c r="AH1727" s="93">
        <v>0</v>
      </c>
      <c r="AI1727" s="93">
        <v>0</v>
      </c>
      <c r="AJ1727" s="93">
        <v>0</v>
      </c>
      <c r="AK1727" s="93">
        <v>0</v>
      </c>
      <c r="AL1727" s="93">
        <v>0</v>
      </c>
      <c r="AM1727" s="49" t="s">
        <v>5559</v>
      </c>
      <c r="AN1727" s="49"/>
      <c r="AO1727" s="48" t="str" cm="1">
        <f t="array" ref="AO1727">IFERROR(_xlfn.IFS(
AQ1727="MPR ISSUE","PDH",
AQ1727="BSS Hardware Issue","BSS",
AQ1727="Sites strategiques, MLL, Pylone, etc.","ENVTECH",
AQ1727="AKTIVCO DEFAUT GE &amp; POWER Cabinet","AKTIVCO",
AQ1727="AKTIVCO Coupure ENEO &amp; Baisse de tension","AKTIVCO GRID ONLY",
AQ1727="Coupure ENEO &amp; Baisse de tension","IHS GRID ONLY",
AQ1727="Defaut GE &amp; POWER Cabinet","IHS",
AQ1727="Sharing","Partners",
AQ1727="Sites strategiques &amp; DataCenter","SST &amp; DC",
AQ1727="Exclu","Exclu",
AQ1727="SAT","SAT",
AQ1727="SPARE-ISSUE","SPARE-ISSUE",
AQ1727="Fiber CAmtel","TRANS_FO_CAMTEL",
AQ1727="Fiber AOF","Fiber AOF",
AQ1727="Projet OCM (HUAWEI)","TRAVAUX-HUAWEI",
AQ1727="Projet OCM (NOKIA)","TRAVAUX-NOKIA",
AQ1727="ACCESS-ISSUE","ACCESS-ISSUE",
AQ1727="Projet OCM (ZTE, NOKIA, autres projets)","TRAVAUX OCM",
AQ1727="No root CAuse","No root cause",
AQ1727="ODU HS","PDH",
AQ1727="IP &amp; VLAN","PDH",
AQ1727="Warehouse HUAWEI","SPARE-ISSUE",
AQ1727="SPARE-HS","SPARE-ISSUE",
AQ1727="Power Telco","BSS",AQ1727="no impacts","no impacts"
),"")</f>
        <v>No root cause</v>
      </c>
      <c r="AP1727" s="48" t="str" cm="1">
        <f t="array" ref="AP1727">IFERROR(_xlfn.IFS(
AQ1727="MPR ISSUE","TX ISSUE",
AQ1727="BSS Hardware Issue","RAN ISSUE",
AQ1727="Sites strategiques, MLL, Pylone, etc.","ENVTECH",
AQ1727="AKTIVCO DEFAUT GE &amp; POWER Cabinet","POWER ISSUE",
AQ1727="AKTIVCO Coupure ENEO &amp; Baisse de tension","POWER ISSUE",
AQ1727="Coupure ENEO &amp; Baisse de tension","POWER ISSUE",
AQ1727="Defaut GE &amp; POWER Cabinet","POWER ISSUE",
AQ1727="Sharing","POWER ISSUE",
AQ1727="Sites strategiques &amp; DataCenter","POWER ISSUE",
AQ1727="Exclu","Exclu",
AQ1727="SAT","TX ISSUE",
AQ1727="SPARE-ISSUE","SPARE-ISSUE",
AQ1727="Fiber CAmtel","TX ISSUE",
AQ1727="Fiber AOF","TX ISSUE",
AQ1727="Projet OCM (HUAWEI)","TRAVAUX-HUAWEI",
AQ1727="Projet OCM (NOKIA)","TRAVAUX -NOKIA",
AQ1727="ACCESS-ISSUE","ACCESS-ISSUE",
AQ1727="Projet OCM (ZTE, NOKIA, autres projets)","TRAVAUX OCM",
AQ1727="No root CAuse","No root cause",
AQ1727="ODU HS","TX ISSUE",
AQ1727="IP &amp; VLAN","TX ISSUE",
AQ1727="Warehouse HUAWEI","SPARE-ISSUE",
AQ1727="SPARE-HS","SPARE-ISSUE",
AQ1727="Power Telco","RAN ISSUE",AQ1727="no impacts","no impacts"
),"")</f>
        <v>No root cause</v>
      </c>
      <c r="AQ1727" s="126" t="s">
        <v>5344</v>
      </c>
      <c r="AR1727" s="48" t="str" cm="1">
        <f t="array" ref="AR1727">IFERROR(_xlfn.IFS(
AQ1727="MPR ISSUE","ACTIVE",
AQ1727="BSS Hardware Issue","ACTIVE",
AQ1727="Sites strategiques, MLL, Pylone, etc.","PASSIVE",
AQ1727="AKTIVCO DEFAUT GE &amp; POWER Cabinet","PASSIVE",
AQ1727="AKTIVCO Coupure ENEO &amp; Baisse de tension","PASSIVE",
AQ1727="Coupure ENEO &amp; Baisse de tension","PASSIVE",
AQ1727="Defaut GE &amp; POWER Cabinet","PASSIVE",
AQ1727="Sharing","PASSIVE",
AQ1727="Sites strategiques &amp; DataCenter","PASSIVE",
AQ1727="Exclu","Exclu",
AQ1727="SAT","ACTIVE",
AQ1727="SPARE-ISSUE","SPARE-ISSUE",
AQ1727="Fiber CAmtel","ACTIVE",
AQ1727="Fiber AOF","ACTIVE",
AQ1727="Projet OCM (HUAWEI)","PLANNED WORKS",
AQ1727="Projet OCM (NOKIA)","PLANNED WORKS",
AQ1727="ACCESS-ISSUE","ACCESS-ISSUE",
AQ1727="Projet OCM (ZTE, NOKIA, autres projets)","PLANNED WORKS",
AQ1727="No root CAuse","No root cause",
AQ1727="ODU HS","ACTIVE",
AQ1727="IP &amp; VLAN","ACTIVE",
AQ1727="Warehouse HUAWEI","SPARE-ISSUE",
AQ1727="SPARE-HS","SPARE-ISSUE",
AQ1727="Power Telco","ACTIVE", AQ1727="no impacts","no impacts"
),"")</f>
        <v>No root cause</v>
      </c>
      <c r="AS1727" s="92" t="s">
        <v>5537</v>
      </c>
      <c r="AT1727" s="98" t="s">
        <v>2741</v>
      </c>
      <c r="AV1727" s="17" t="s">
        <v>5537</v>
      </c>
      <c r="AW1727" s="7" t="s">
        <v>5537</v>
      </c>
      <c r="AX1727" s="6" t="s">
        <v>5537</v>
      </c>
      <c r="AY1727" s="7"/>
      <c r="AZ1727" s="3" t="s">
        <v>5537</v>
      </c>
      <c r="BA1727" s="18" t="s">
        <v>5537</v>
      </c>
      <c r="BB1727" s="18" t="s">
        <v>5537</v>
      </c>
      <c r="BC1727" s="18" t="s">
        <v>5537</v>
      </c>
      <c r="BD1727" s="18" t="s">
        <v>5537</v>
      </c>
      <c r="BE1727" s="18" t="s">
        <v>5537</v>
      </c>
      <c r="BF1727" s="18" t="s">
        <v>5537</v>
      </c>
      <c r="BG1727" s="18" t="s">
        <v>5537</v>
      </c>
      <c r="BH1727" s="18" t="s">
        <v>5537</v>
      </c>
      <c r="BI1727" s="18" t="s">
        <v>5537</v>
      </c>
      <c r="BJ1727" s="18" t="s">
        <v>5537</v>
      </c>
      <c r="BK1727" s="18" t="s">
        <v>5537</v>
      </c>
      <c r="BL1727" s="9" t="s">
        <v>5537</v>
      </c>
      <c r="BM1727" s="14" t="s">
        <v>5537</v>
      </c>
      <c r="BN1727" s="14" t="s">
        <v>5537</v>
      </c>
      <c r="BO1727" s="14" t="str">
        <f>_xlfn.XLOOKUP(B1727,'[4]cell downs 18042026 17h'!$B:$B,'[4]cell downs 18042026 17h'!$B:$B,"")</f>
        <v/>
      </c>
      <c r="BP1727" s="14" t="str">
        <f>_xlfn.XLOOKUP(B1727,'[5]Cells Huawei 19042026 15h'!$B:$B,'[5]Cells Huawei 19042026 15h'!$B:$B,"")</f>
        <v/>
      </c>
      <c r="BQ1727" s="9" t="str">
        <f>_xlfn.XLOOKUP(B1727,'[6]cells down 19042026 9H40'!$B:$B,'[6]cells down 19042026 9H40'!$B:$B,"")</f>
        <v/>
      </c>
      <c r="BR1727" s="9" t="s">
        <v>2741</v>
      </c>
      <c r="BS1727" s="9" t="s">
        <v>12</v>
      </c>
      <c r="BT1727" s="108"/>
    </row>
    <row r="1728" spans="1:72" s="9" customFormat="1" ht="20" customHeight="1" x14ac:dyDescent="0.35">
      <c r="A1728" s="1" t="s">
        <v>3374</v>
      </c>
      <c r="B1728" s="8" t="s">
        <v>3375</v>
      </c>
      <c r="C1728" s="3" t="str">
        <f>_xlfn.XLOOKUP(B1728,'[1]daily break down'!$D:$D,'[1]daily break down'!$E:$E,"")</f>
        <v>Douala</v>
      </c>
      <c r="D1728" s="1"/>
      <c r="E1728" s="1"/>
      <c r="F1728" s="3" t="s">
        <v>31</v>
      </c>
      <c r="G1728" s="1" t="s">
        <v>32</v>
      </c>
      <c r="H1728" s="34" t="str">
        <f>_xlfn.XLOOKUP(B1728,[2]CALCULATION!$B:$B,[2]CALCULATION!$H:$H,"")</f>
        <v>ZTE</v>
      </c>
      <c r="I1728" s="28">
        <v>0</v>
      </c>
      <c r="J1728" s="28">
        <v>0</v>
      </c>
      <c r="K1728" s="28">
        <v>0</v>
      </c>
      <c r="L1728" s="28">
        <v>0</v>
      </c>
      <c r="M1728" s="28">
        <v>0</v>
      </c>
      <c r="N1728" s="28">
        <v>0</v>
      </c>
      <c r="O1728" s="28">
        <v>0</v>
      </c>
      <c r="P1728" s="28">
        <v>0</v>
      </c>
      <c r="Q1728" s="28">
        <v>0</v>
      </c>
      <c r="R1728" s="28">
        <v>0</v>
      </c>
      <c r="S1728" s="93">
        <v>0</v>
      </c>
      <c r="T1728" s="93">
        <f>_xlfn.XLOOKUP(B1728,'[3]Nur des jours'!$B:$B,'[3]Nur des jours'!$U:$U,"")</f>
        <v>0</v>
      </c>
      <c r="U1728" s="93">
        <v>0</v>
      </c>
      <c r="V1728" s="93">
        <v>0</v>
      </c>
      <c r="W1728" s="93">
        <v>0</v>
      </c>
      <c r="X1728" s="93">
        <v>0</v>
      </c>
      <c r="Y1728" s="93">
        <v>0</v>
      </c>
      <c r="Z1728" s="93">
        <v>0</v>
      </c>
      <c r="AA1728" s="93">
        <v>0</v>
      </c>
      <c r="AB1728" s="93">
        <v>0</v>
      </c>
      <c r="AC1728" s="93">
        <f>_xlfn.XLOOKUP(B1728,'[3]Nur des jours'!$B:$B,'[3]Nur des jours'!$N:$N,"")</f>
        <v>0</v>
      </c>
      <c r="AD1728" s="93">
        <v>0</v>
      </c>
      <c r="AE1728" s="93">
        <v>0</v>
      </c>
      <c r="AF1728" s="93">
        <v>0</v>
      </c>
      <c r="AG1728" s="93"/>
      <c r="AH1728" s="93">
        <v>0</v>
      </c>
      <c r="AI1728" s="93">
        <v>0</v>
      </c>
      <c r="AJ1728" s="93">
        <v>0</v>
      </c>
      <c r="AK1728" s="93">
        <v>0</v>
      </c>
      <c r="AL1728" s="93">
        <v>0</v>
      </c>
      <c r="AM1728" s="49" t="s">
        <v>5559</v>
      </c>
      <c r="AN1728" s="49"/>
      <c r="AO1728" s="48" t="str" cm="1">
        <f t="array" ref="AO1728">IFERROR(_xlfn.IFS(
AQ1728="MPR ISSUE","PDH",
AQ1728="BSS Hardware Issue","BSS",
AQ1728="Sites strategiques, MLL, Pylone, etc.","ENVTECH",
AQ1728="AKTIVCO DEFAUT GE &amp; POWER Cabinet","AKTIVCO",
AQ1728="AKTIVCO Coupure ENEO &amp; Baisse de tension","AKTIVCO GRID ONLY",
AQ1728="Coupure ENEO &amp; Baisse de tension","IHS GRID ONLY",
AQ1728="Defaut GE &amp; POWER Cabinet","IHS",
AQ1728="Sharing","Partners",
AQ1728="Sites strategiques &amp; DataCenter","SST &amp; DC",
AQ1728="Exclu","Exclu",
AQ1728="SAT","SAT",
AQ1728="SPARE-ISSUE","SPARE-ISSUE",
AQ1728="Fiber CAmtel","TRANS_FO_CAMTEL",
AQ1728="Fiber AOF","Fiber AOF",
AQ1728="Projet OCM (HUAWEI)","TRAVAUX-HUAWEI",
AQ1728="Projet OCM (NOKIA)","TRAVAUX-NOKIA",
AQ1728="ACCESS-ISSUE","ACCESS-ISSUE",
AQ1728="Projet OCM (ZTE, NOKIA, autres projets)","TRAVAUX OCM",
AQ1728="No root CAuse","No root cause",
AQ1728="ODU HS","PDH",
AQ1728="IP &amp; VLAN","PDH",
AQ1728="Warehouse HUAWEI","SPARE-ISSUE",
AQ1728="SPARE-HS","SPARE-ISSUE",
AQ1728="Power Telco","BSS",AQ1728="no impacts","no impacts"
),"")</f>
        <v>No root cause</v>
      </c>
      <c r="AP1728" s="48" t="str" cm="1">
        <f t="array" ref="AP1728">IFERROR(_xlfn.IFS(
AQ1728="MPR ISSUE","TX ISSUE",
AQ1728="BSS Hardware Issue","RAN ISSUE",
AQ1728="Sites strategiques, MLL, Pylone, etc.","ENVTECH",
AQ1728="AKTIVCO DEFAUT GE &amp; POWER Cabinet","POWER ISSUE",
AQ1728="AKTIVCO Coupure ENEO &amp; Baisse de tension","POWER ISSUE",
AQ1728="Coupure ENEO &amp; Baisse de tension","POWER ISSUE",
AQ1728="Defaut GE &amp; POWER Cabinet","POWER ISSUE",
AQ1728="Sharing","POWER ISSUE",
AQ1728="Sites strategiques &amp; DataCenter","POWER ISSUE",
AQ1728="Exclu","Exclu",
AQ1728="SAT","TX ISSUE",
AQ1728="SPARE-ISSUE","SPARE-ISSUE",
AQ1728="Fiber CAmtel","TX ISSUE",
AQ1728="Fiber AOF","TX ISSUE",
AQ1728="Projet OCM (HUAWEI)","TRAVAUX-HUAWEI",
AQ1728="Projet OCM (NOKIA)","TRAVAUX -NOKIA",
AQ1728="ACCESS-ISSUE","ACCESS-ISSUE",
AQ1728="Projet OCM (ZTE, NOKIA, autres projets)","TRAVAUX OCM",
AQ1728="No root CAuse","No root cause",
AQ1728="ODU HS","TX ISSUE",
AQ1728="IP &amp; VLAN","TX ISSUE",
AQ1728="Warehouse HUAWEI","SPARE-ISSUE",
AQ1728="SPARE-HS","SPARE-ISSUE",
AQ1728="Power Telco","RAN ISSUE",AQ1728="no impacts","no impacts"
),"")</f>
        <v>No root cause</v>
      </c>
      <c r="AQ1728" s="67" t="s">
        <v>5344</v>
      </c>
      <c r="AR1728" s="48" t="str" cm="1">
        <f t="array" ref="AR1728">IFERROR(_xlfn.IFS(
AQ1728="MPR ISSUE","ACTIVE",
AQ1728="BSS Hardware Issue","ACTIVE",
AQ1728="Sites strategiques, MLL, Pylone, etc.","PASSIVE",
AQ1728="AKTIVCO DEFAUT GE &amp; POWER Cabinet","PASSIVE",
AQ1728="AKTIVCO Coupure ENEO &amp; Baisse de tension","PASSIVE",
AQ1728="Coupure ENEO &amp; Baisse de tension","PASSIVE",
AQ1728="Defaut GE &amp; POWER Cabinet","PASSIVE",
AQ1728="Sharing","PASSIVE",
AQ1728="Sites strategiques &amp; DataCenter","PASSIVE",
AQ1728="Exclu","Exclu",
AQ1728="SAT","ACTIVE",
AQ1728="SPARE-ISSUE","SPARE-ISSUE",
AQ1728="Fiber CAmtel","ACTIVE",
AQ1728="Fiber AOF","ACTIVE",
AQ1728="Projet OCM (HUAWEI)","PLANNED WORKS",
AQ1728="Projet OCM (NOKIA)","PLANNED WORKS",
AQ1728="ACCESS-ISSUE","ACCESS-ISSUE",
AQ1728="Projet OCM (ZTE, NOKIA, autres projets)","PLANNED WORKS",
AQ1728="No root CAuse","No root cause",
AQ1728="ODU HS","ACTIVE",
AQ1728="IP &amp; VLAN","ACTIVE",
AQ1728="Warehouse HUAWEI","SPARE-ISSUE",
AQ1728="SPARE-HS","SPARE-ISSUE",
AQ1728="Power Telco","ACTIVE", AQ1728="no impacts","no impacts"
),"")</f>
        <v>No root cause</v>
      </c>
      <c r="AS1728" s="92" t="s">
        <v>5537</v>
      </c>
      <c r="AT1728" s="98" t="s">
        <v>3375</v>
      </c>
      <c r="AV1728" s="17" t="s">
        <v>5537</v>
      </c>
      <c r="AW1728" s="7" t="s">
        <v>5537</v>
      </c>
      <c r="AX1728" s="6" t="s">
        <v>5537</v>
      </c>
      <c r="AY1728" s="7"/>
      <c r="AZ1728" s="3" t="s">
        <v>5537</v>
      </c>
      <c r="BA1728" s="18" t="s">
        <v>5537</v>
      </c>
      <c r="BB1728" s="18" t="s">
        <v>5537</v>
      </c>
      <c r="BC1728" s="18" t="s">
        <v>5537</v>
      </c>
      <c r="BD1728" s="18" t="s">
        <v>5537</v>
      </c>
      <c r="BE1728" s="18" t="s">
        <v>5537</v>
      </c>
      <c r="BF1728" s="18" t="s">
        <v>5537</v>
      </c>
      <c r="BG1728" s="18" t="s">
        <v>5537</v>
      </c>
      <c r="BH1728" s="18" t="s">
        <v>5537</v>
      </c>
      <c r="BI1728" s="18" t="s">
        <v>5537</v>
      </c>
      <c r="BJ1728" s="18" t="s">
        <v>5537</v>
      </c>
      <c r="BK1728" s="18" t="s">
        <v>5537</v>
      </c>
      <c r="BL1728" s="9" t="s">
        <v>5537</v>
      </c>
      <c r="BM1728" s="14" t="s">
        <v>5537</v>
      </c>
      <c r="BN1728" s="14" t="s">
        <v>5537</v>
      </c>
      <c r="BO1728" s="14" t="str">
        <f>_xlfn.XLOOKUP(B1728,'[4]cell downs 18042026 17h'!$B:$B,'[4]cell downs 18042026 17h'!$B:$B,"")</f>
        <v/>
      </c>
      <c r="BP1728" s="14" t="str">
        <f>_xlfn.XLOOKUP(B1728,'[5]Cells Huawei 19042026 15h'!$B:$B,'[5]Cells Huawei 19042026 15h'!$B:$B,"")</f>
        <v/>
      </c>
      <c r="BQ1728" s="9" t="str">
        <f>_xlfn.XLOOKUP(B1728,'[6]cells down 19042026 9H40'!$B:$B,'[6]cells down 19042026 9H40'!$B:$B,"")</f>
        <v/>
      </c>
      <c r="BR1728" s="9" t="s">
        <v>5537</v>
      </c>
      <c r="BS1728" s="9" t="s">
        <v>5537</v>
      </c>
      <c r="BT1728" s="108"/>
    </row>
    <row r="1729" spans="1:72" s="9" customFormat="1" x14ac:dyDescent="0.35">
      <c r="A1729" s="1" t="s">
        <v>722</v>
      </c>
      <c r="B1729" s="8" t="s">
        <v>723</v>
      </c>
      <c r="C1729" s="3" t="str">
        <f>_xlfn.XLOOKUP(B1729,'[1]daily break down'!$D:$D,'[1]daily break down'!$E:$E,"")</f>
        <v>Douala</v>
      </c>
      <c r="D1729" s="1" t="s">
        <v>11</v>
      </c>
      <c r="E1729" s="1" t="s">
        <v>12</v>
      </c>
      <c r="F1729" s="3" t="s">
        <v>31</v>
      </c>
      <c r="G1729" s="1" t="s">
        <v>32</v>
      </c>
      <c r="H1729" s="34" t="str">
        <f>_xlfn.XLOOKUP(B1729,[2]CALCULATION!$B:$B,[2]CALCULATION!$H:$H,"")</f>
        <v>ZTE</v>
      </c>
      <c r="I1729" s="28">
        <v>0</v>
      </c>
      <c r="J1729" s="28">
        <v>0</v>
      </c>
      <c r="K1729" s="28">
        <v>0</v>
      </c>
      <c r="L1729" s="28">
        <v>0</v>
      </c>
      <c r="M1729" s="28">
        <v>0</v>
      </c>
      <c r="N1729" s="28">
        <v>0</v>
      </c>
      <c r="O1729" s="28">
        <v>0</v>
      </c>
      <c r="P1729" s="28">
        <v>0</v>
      </c>
      <c r="Q1729" s="28">
        <v>0</v>
      </c>
      <c r="R1729" s="28">
        <v>0</v>
      </c>
      <c r="S1729" s="93">
        <v>0</v>
      </c>
      <c r="T1729" s="93">
        <f>_xlfn.XLOOKUP(B1729,'[3]Nur des jours'!$B:$B,'[3]Nur des jours'!$U:$U,"")</f>
        <v>0</v>
      </c>
      <c r="U1729" s="93">
        <v>0</v>
      </c>
      <c r="V1729" s="93">
        <v>0</v>
      </c>
      <c r="W1729" s="93">
        <v>0</v>
      </c>
      <c r="X1729" s="93">
        <v>0</v>
      </c>
      <c r="Y1729" s="93">
        <v>0</v>
      </c>
      <c r="Z1729" s="93">
        <v>0</v>
      </c>
      <c r="AA1729" s="93">
        <v>0</v>
      </c>
      <c r="AB1729" s="93">
        <v>0</v>
      </c>
      <c r="AC1729" s="93">
        <f>_xlfn.XLOOKUP(B1729,'[3]Nur des jours'!$B:$B,'[3]Nur des jours'!$N:$N,"")</f>
        <v>0</v>
      </c>
      <c r="AD1729" s="93">
        <v>0</v>
      </c>
      <c r="AE1729" s="93">
        <v>0</v>
      </c>
      <c r="AF1729" s="93">
        <v>0</v>
      </c>
      <c r="AG1729" s="93"/>
      <c r="AH1729" s="93">
        <v>0</v>
      </c>
      <c r="AI1729" s="93">
        <v>0</v>
      </c>
      <c r="AJ1729" s="93">
        <v>0</v>
      </c>
      <c r="AK1729" s="93">
        <v>0</v>
      </c>
      <c r="AL1729" s="93">
        <v>0</v>
      </c>
      <c r="AM1729" s="49" t="s">
        <v>5559</v>
      </c>
      <c r="AN1729" s="49"/>
      <c r="AO1729" s="48" t="str" cm="1">
        <f t="array" ref="AO1729">IFERROR(_xlfn.IFS(
AQ1729="MPR ISSUE","PDH",
AQ1729="BSS Hardware Issue","BSS",
AQ1729="Sites strategiques, MLL, Pylone, etc.","ENVTECH",
AQ1729="AKTIVCO DEFAUT GE &amp; POWER Cabinet","AKTIVCO",
AQ1729="AKTIVCO Coupure ENEO &amp; Baisse de tension","AKTIVCO GRID ONLY",
AQ1729="Coupure ENEO &amp; Baisse de tension","IHS GRID ONLY",
AQ1729="Defaut GE &amp; POWER Cabinet","IHS",
AQ1729="Sharing","Partners",
AQ1729="Sites strategiques &amp; DataCenter","SST &amp; DC",
AQ1729="Exclu","Exclu",
AQ1729="SAT","SAT",
AQ1729="SPARE-ISSUE","SPARE-ISSUE",
AQ1729="Fiber CAmtel","TRANS_FO_CAMTEL",
AQ1729="Fiber AOF","Fiber AOF",
AQ1729="Projet OCM (HUAWEI)","TRAVAUX-HUAWEI",
AQ1729="Projet OCM (NOKIA)","TRAVAUX-NOKIA",
AQ1729="ACCESS-ISSUE","ACCESS-ISSUE",
AQ1729="Projet OCM (ZTE, NOKIA, autres projets)","TRAVAUX OCM",
AQ1729="No root CAuse","No root cause",
AQ1729="ODU HS","PDH",
AQ1729="IP &amp; VLAN","PDH",
AQ1729="Warehouse HUAWEI","SPARE-ISSUE",
AQ1729="SPARE-HS","SPARE-ISSUE",
AQ1729="Power Telco","BSS",AQ1729="no impacts","no impacts"
),"")</f>
        <v>No root cause</v>
      </c>
      <c r="AP1729" s="48" t="str" cm="1">
        <f t="array" ref="AP1729">IFERROR(_xlfn.IFS(
AQ1729="MPR ISSUE","TX ISSUE",
AQ1729="BSS Hardware Issue","RAN ISSUE",
AQ1729="Sites strategiques, MLL, Pylone, etc.","ENVTECH",
AQ1729="AKTIVCO DEFAUT GE &amp; POWER Cabinet","POWER ISSUE",
AQ1729="AKTIVCO Coupure ENEO &amp; Baisse de tension","POWER ISSUE",
AQ1729="Coupure ENEO &amp; Baisse de tension","POWER ISSUE",
AQ1729="Defaut GE &amp; POWER Cabinet","POWER ISSUE",
AQ1729="Sharing","POWER ISSUE",
AQ1729="Sites strategiques &amp; DataCenter","POWER ISSUE",
AQ1729="Exclu","Exclu",
AQ1729="SAT","TX ISSUE",
AQ1729="SPARE-ISSUE","SPARE-ISSUE",
AQ1729="Fiber CAmtel","TX ISSUE",
AQ1729="Fiber AOF","TX ISSUE",
AQ1729="Projet OCM (HUAWEI)","TRAVAUX-HUAWEI",
AQ1729="Projet OCM (NOKIA)","TRAVAUX -NOKIA",
AQ1729="ACCESS-ISSUE","ACCESS-ISSUE",
AQ1729="Projet OCM (ZTE, NOKIA, autres projets)","TRAVAUX OCM",
AQ1729="No root CAuse","No root cause",
AQ1729="ODU HS","TX ISSUE",
AQ1729="IP &amp; VLAN","TX ISSUE",
AQ1729="Warehouse HUAWEI","SPARE-ISSUE",
AQ1729="SPARE-HS","SPARE-ISSUE",
AQ1729="Power Telco","RAN ISSUE",AQ1729="no impacts","no impacts"
),"")</f>
        <v>No root cause</v>
      </c>
      <c r="AQ1729" s="126" t="s">
        <v>5344</v>
      </c>
      <c r="AR1729" s="48" t="str" cm="1">
        <f t="array" ref="AR1729">IFERROR(_xlfn.IFS(
AQ1729="MPR ISSUE","ACTIVE",
AQ1729="BSS Hardware Issue","ACTIVE",
AQ1729="Sites strategiques, MLL, Pylone, etc.","PASSIVE",
AQ1729="AKTIVCO DEFAUT GE &amp; POWER Cabinet","PASSIVE",
AQ1729="AKTIVCO Coupure ENEO &amp; Baisse de tension","PASSIVE",
AQ1729="Coupure ENEO &amp; Baisse de tension","PASSIVE",
AQ1729="Defaut GE &amp; POWER Cabinet","PASSIVE",
AQ1729="Sharing","PASSIVE",
AQ1729="Sites strategiques &amp; DataCenter","PASSIVE",
AQ1729="Exclu","Exclu",
AQ1729="SAT","ACTIVE",
AQ1729="SPARE-ISSUE","SPARE-ISSUE",
AQ1729="Fiber CAmtel","ACTIVE",
AQ1729="Fiber AOF","ACTIVE",
AQ1729="Projet OCM (HUAWEI)","PLANNED WORKS",
AQ1729="Projet OCM (NOKIA)","PLANNED WORKS",
AQ1729="ACCESS-ISSUE","ACCESS-ISSUE",
AQ1729="Projet OCM (ZTE, NOKIA, autres projets)","PLANNED WORKS",
AQ1729="No root CAuse","No root cause",
AQ1729="ODU HS","ACTIVE",
AQ1729="IP &amp; VLAN","ACTIVE",
AQ1729="Warehouse HUAWEI","SPARE-ISSUE",
AQ1729="SPARE-HS","SPARE-ISSUE",
AQ1729="Power Telco","ACTIVE", AQ1729="no impacts","no impacts"
),"")</f>
        <v>No root cause</v>
      </c>
      <c r="AS1729" s="92" t="s">
        <v>5537</v>
      </c>
      <c r="AT1729" s="98" t="s">
        <v>723</v>
      </c>
      <c r="AV1729" s="17" t="s">
        <v>5537</v>
      </c>
      <c r="AW1729" s="7" t="s">
        <v>5537</v>
      </c>
      <c r="AX1729" s="6" t="s">
        <v>5537</v>
      </c>
      <c r="AY1729" s="7"/>
      <c r="AZ1729" s="3" t="s">
        <v>5537</v>
      </c>
      <c r="BA1729" s="18" t="s">
        <v>5537</v>
      </c>
      <c r="BB1729" s="18" t="s">
        <v>5537</v>
      </c>
      <c r="BC1729" s="18" t="s">
        <v>5537</v>
      </c>
      <c r="BD1729" s="18" t="s">
        <v>5537</v>
      </c>
      <c r="BE1729" s="18" t="s">
        <v>5537</v>
      </c>
      <c r="BF1729" s="18" t="s">
        <v>5537</v>
      </c>
      <c r="BG1729" s="18" t="s">
        <v>5537</v>
      </c>
      <c r="BH1729" s="18" t="s">
        <v>5537</v>
      </c>
      <c r="BI1729" s="18" t="s">
        <v>5537</v>
      </c>
      <c r="BJ1729" s="18" t="s">
        <v>5537</v>
      </c>
      <c r="BK1729" s="18" t="s">
        <v>5537</v>
      </c>
      <c r="BL1729" s="9" t="s">
        <v>5537</v>
      </c>
      <c r="BM1729" s="14" t="s">
        <v>5537</v>
      </c>
      <c r="BN1729" s="14" t="s">
        <v>5537</v>
      </c>
      <c r="BO1729" s="14" t="str">
        <f>_xlfn.XLOOKUP(B1729,'[4]cell downs 18042026 17h'!$B:$B,'[4]cell downs 18042026 17h'!$B:$B,"")</f>
        <v/>
      </c>
      <c r="BP1729" s="14" t="str">
        <f>_xlfn.XLOOKUP(B1729,'[5]Cells Huawei 19042026 15h'!$B:$B,'[5]Cells Huawei 19042026 15h'!$B:$B,"")</f>
        <v/>
      </c>
      <c r="BQ1729" s="9" t="str">
        <f>_xlfn.XLOOKUP(B1729,'[6]cells down 19042026 9H40'!$B:$B,'[6]cells down 19042026 9H40'!$B:$B,"")</f>
        <v/>
      </c>
      <c r="BR1729" s="9" t="s">
        <v>723</v>
      </c>
      <c r="BS1729" s="9" t="s">
        <v>5537</v>
      </c>
      <c r="BT1729" s="108"/>
    </row>
    <row r="1730" spans="1:72" s="9" customFormat="1" x14ac:dyDescent="0.35">
      <c r="A1730" s="1" t="s">
        <v>3277</v>
      </c>
      <c r="B1730" s="8" t="s">
        <v>3278</v>
      </c>
      <c r="C1730" s="3" t="str">
        <f>_xlfn.XLOOKUP(B1730,'[1]daily break down'!$D:$D,'[1]daily break down'!$E:$E,"")</f>
        <v>Douala</v>
      </c>
      <c r="D1730" s="1" t="s">
        <v>11</v>
      </c>
      <c r="E1730" s="1" t="s">
        <v>12</v>
      </c>
      <c r="F1730" s="3" t="s">
        <v>31</v>
      </c>
      <c r="G1730" s="1" t="s">
        <v>32</v>
      </c>
      <c r="H1730" s="34" t="str">
        <f>_xlfn.XLOOKUP(B1730,[2]CALCULATION!$B:$B,[2]CALCULATION!$H:$H,"")</f>
        <v>ZTE</v>
      </c>
      <c r="I1730" s="28">
        <v>0</v>
      </c>
      <c r="J1730" s="28">
        <v>0</v>
      </c>
      <c r="K1730" s="28">
        <v>0</v>
      </c>
      <c r="L1730" s="28">
        <v>0</v>
      </c>
      <c r="M1730" s="28">
        <v>0</v>
      </c>
      <c r="N1730" s="28">
        <v>0</v>
      </c>
      <c r="O1730" s="28">
        <v>0</v>
      </c>
      <c r="P1730" s="28">
        <v>0</v>
      </c>
      <c r="Q1730" s="28">
        <v>0</v>
      </c>
      <c r="R1730" s="28">
        <v>0</v>
      </c>
      <c r="S1730" s="93">
        <v>0</v>
      </c>
      <c r="T1730" s="93">
        <f>_xlfn.XLOOKUP(B1730,'[3]Nur des jours'!$B:$B,'[3]Nur des jours'!$U:$U,"")</f>
        <v>0</v>
      </c>
      <c r="U1730" s="93">
        <v>0</v>
      </c>
      <c r="V1730" s="93">
        <v>0</v>
      </c>
      <c r="W1730" s="93">
        <v>0</v>
      </c>
      <c r="X1730" s="93">
        <v>0</v>
      </c>
      <c r="Y1730" s="93">
        <v>0</v>
      </c>
      <c r="Z1730" s="93">
        <v>0</v>
      </c>
      <c r="AA1730" s="93">
        <v>0</v>
      </c>
      <c r="AB1730" s="93">
        <v>0</v>
      </c>
      <c r="AC1730" s="93">
        <f>_xlfn.XLOOKUP(B1730,'[3]Nur des jours'!$B:$B,'[3]Nur des jours'!$N:$N,"")</f>
        <v>0</v>
      </c>
      <c r="AD1730" s="93">
        <v>0</v>
      </c>
      <c r="AE1730" s="93">
        <v>0</v>
      </c>
      <c r="AF1730" s="93">
        <v>0</v>
      </c>
      <c r="AG1730" s="93"/>
      <c r="AH1730" s="93">
        <v>0</v>
      </c>
      <c r="AI1730" s="93">
        <v>0</v>
      </c>
      <c r="AJ1730" s="93">
        <v>0</v>
      </c>
      <c r="AK1730" s="93">
        <v>0</v>
      </c>
      <c r="AL1730" s="93">
        <v>0</v>
      </c>
      <c r="AM1730" s="49" t="s">
        <v>5559</v>
      </c>
      <c r="AN1730" s="49"/>
      <c r="AO1730" s="48" t="str" cm="1">
        <f t="array" ref="AO1730">IFERROR(_xlfn.IFS(
AQ1730="MPR ISSUE","PDH",
AQ1730="BSS Hardware Issue","BSS",
AQ1730="Sites strategiques, MLL, Pylone, etc.","ENVTECH",
AQ1730="AKTIVCO DEFAUT GE &amp; POWER Cabinet","AKTIVCO",
AQ1730="AKTIVCO Coupure ENEO &amp; Baisse de tension","AKTIVCO GRID ONLY",
AQ1730="Coupure ENEO &amp; Baisse de tension","IHS GRID ONLY",
AQ1730="Defaut GE &amp; POWER Cabinet","IHS",
AQ1730="Sharing","Partners",
AQ1730="Sites strategiques &amp; DataCenter","SST &amp; DC",
AQ1730="Exclu","Exclu",
AQ1730="SAT","SAT",
AQ1730="SPARE-ISSUE","SPARE-ISSUE",
AQ1730="Fiber CAmtel","TRANS_FO_CAMTEL",
AQ1730="Fiber AOF","Fiber AOF",
AQ1730="Projet OCM (HUAWEI)","TRAVAUX-HUAWEI",
AQ1730="Projet OCM (NOKIA)","TRAVAUX-NOKIA",
AQ1730="ACCESS-ISSUE","ACCESS-ISSUE",
AQ1730="Projet OCM (ZTE, NOKIA, autres projets)","TRAVAUX OCM",
AQ1730="No root CAuse","No root cause",
AQ1730="ODU HS","PDH",
AQ1730="IP &amp; VLAN","PDH",
AQ1730="Warehouse HUAWEI","SPARE-ISSUE",
AQ1730="SPARE-HS","SPARE-ISSUE",
AQ1730="Power Telco","BSS",AQ1730="no impacts","no impacts"
),"")</f>
        <v>No root cause</v>
      </c>
      <c r="AP1730" s="48" t="str" cm="1">
        <f t="array" ref="AP1730">IFERROR(_xlfn.IFS(
AQ1730="MPR ISSUE","TX ISSUE",
AQ1730="BSS Hardware Issue","RAN ISSUE",
AQ1730="Sites strategiques, MLL, Pylone, etc.","ENVTECH",
AQ1730="AKTIVCO DEFAUT GE &amp; POWER Cabinet","POWER ISSUE",
AQ1730="AKTIVCO Coupure ENEO &amp; Baisse de tension","POWER ISSUE",
AQ1730="Coupure ENEO &amp; Baisse de tension","POWER ISSUE",
AQ1730="Defaut GE &amp; POWER Cabinet","POWER ISSUE",
AQ1730="Sharing","POWER ISSUE",
AQ1730="Sites strategiques &amp; DataCenter","POWER ISSUE",
AQ1730="Exclu","Exclu",
AQ1730="SAT","TX ISSUE",
AQ1730="SPARE-ISSUE","SPARE-ISSUE",
AQ1730="Fiber CAmtel","TX ISSUE",
AQ1730="Fiber AOF","TX ISSUE",
AQ1730="Projet OCM (HUAWEI)","TRAVAUX-HUAWEI",
AQ1730="Projet OCM (NOKIA)","TRAVAUX -NOKIA",
AQ1730="ACCESS-ISSUE","ACCESS-ISSUE",
AQ1730="Projet OCM (ZTE, NOKIA, autres projets)","TRAVAUX OCM",
AQ1730="No root CAuse","No root cause",
AQ1730="ODU HS","TX ISSUE",
AQ1730="IP &amp; VLAN","TX ISSUE",
AQ1730="Warehouse HUAWEI","SPARE-ISSUE",
AQ1730="SPARE-HS","SPARE-ISSUE",
AQ1730="Power Telco","RAN ISSUE",AQ1730="no impacts","no impacts"
),"")</f>
        <v>No root cause</v>
      </c>
      <c r="AQ1730" s="126" t="s">
        <v>5344</v>
      </c>
      <c r="AR1730" s="48" t="str" cm="1">
        <f t="array" ref="AR1730">IFERROR(_xlfn.IFS(
AQ1730="MPR ISSUE","ACTIVE",
AQ1730="BSS Hardware Issue","ACTIVE",
AQ1730="Sites strategiques, MLL, Pylone, etc.","PASSIVE",
AQ1730="AKTIVCO DEFAUT GE &amp; POWER Cabinet","PASSIVE",
AQ1730="AKTIVCO Coupure ENEO &amp; Baisse de tension","PASSIVE",
AQ1730="Coupure ENEO &amp; Baisse de tension","PASSIVE",
AQ1730="Defaut GE &amp; POWER Cabinet","PASSIVE",
AQ1730="Sharing","PASSIVE",
AQ1730="Sites strategiques &amp; DataCenter","PASSIVE",
AQ1730="Exclu","Exclu",
AQ1730="SAT","ACTIVE",
AQ1730="SPARE-ISSUE","SPARE-ISSUE",
AQ1730="Fiber CAmtel","ACTIVE",
AQ1730="Fiber AOF","ACTIVE",
AQ1730="Projet OCM (HUAWEI)","PLANNED WORKS",
AQ1730="Projet OCM (NOKIA)","PLANNED WORKS",
AQ1730="ACCESS-ISSUE","ACCESS-ISSUE",
AQ1730="Projet OCM (ZTE, NOKIA, autres projets)","PLANNED WORKS",
AQ1730="No root CAuse","No root cause",
AQ1730="ODU HS","ACTIVE",
AQ1730="IP &amp; VLAN","ACTIVE",
AQ1730="Warehouse HUAWEI","SPARE-ISSUE",
AQ1730="SPARE-HS","SPARE-ISSUE",
AQ1730="Power Telco","ACTIVE", AQ1730="no impacts","no impacts"
),"")</f>
        <v>No root cause</v>
      </c>
      <c r="AS1730" s="92" t="s">
        <v>5537</v>
      </c>
      <c r="AT1730" s="98" t="s">
        <v>3278</v>
      </c>
      <c r="AV1730" s="17" t="s">
        <v>5537</v>
      </c>
      <c r="AW1730" s="7" t="s">
        <v>5537</v>
      </c>
      <c r="AX1730" s="6" t="s">
        <v>5537</v>
      </c>
      <c r="AY1730" s="7"/>
      <c r="AZ1730" s="3" t="s">
        <v>5537</v>
      </c>
      <c r="BA1730" s="18" t="s">
        <v>5537</v>
      </c>
      <c r="BB1730" s="18" t="s">
        <v>5537</v>
      </c>
      <c r="BC1730" s="18" t="s">
        <v>5537</v>
      </c>
      <c r="BD1730" s="18" t="s">
        <v>5537</v>
      </c>
      <c r="BE1730" s="18" t="s">
        <v>5537</v>
      </c>
      <c r="BF1730" s="18" t="s">
        <v>5537</v>
      </c>
      <c r="BG1730" s="18" t="s">
        <v>5537</v>
      </c>
      <c r="BH1730" s="18" t="s">
        <v>5537</v>
      </c>
      <c r="BI1730" s="18" t="s">
        <v>5537</v>
      </c>
      <c r="BJ1730" s="18" t="s">
        <v>5537</v>
      </c>
      <c r="BK1730" s="18" t="s">
        <v>5537</v>
      </c>
      <c r="BL1730" s="9" t="s">
        <v>5537</v>
      </c>
      <c r="BM1730" s="14" t="s">
        <v>5537</v>
      </c>
      <c r="BN1730" s="14" t="s">
        <v>5537</v>
      </c>
      <c r="BO1730" s="14" t="str">
        <f>_xlfn.XLOOKUP(B1730,'[4]cell downs 18042026 17h'!$B:$B,'[4]cell downs 18042026 17h'!$B:$B,"")</f>
        <v/>
      </c>
      <c r="BP1730" s="14" t="str">
        <f>_xlfn.XLOOKUP(B1730,'[5]Cells Huawei 19042026 15h'!$B:$B,'[5]Cells Huawei 19042026 15h'!$B:$B,"")</f>
        <v/>
      </c>
      <c r="BQ1730" s="9" t="str">
        <f>_xlfn.XLOOKUP(B1730,'[6]cells down 19042026 9H40'!$B:$B,'[6]cells down 19042026 9H40'!$B:$B,"")</f>
        <v/>
      </c>
      <c r="BR1730" s="9" t="s">
        <v>3278</v>
      </c>
      <c r="BS1730" s="9" t="s">
        <v>12</v>
      </c>
      <c r="BT1730" s="108"/>
    </row>
    <row r="1731" spans="1:72" s="9" customFormat="1" x14ac:dyDescent="0.35">
      <c r="A1731" s="1" t="s">
        <v>3161</v>
      </c>
      <c r="B1731" s="1" t="s">
        <v>3162</v>
      </c>
      <c r="C1731" s="3" t="str">
        <f>_xlfn.XLOOKUP(B1731,'[1]daily break down'!$D:$D,'[1]daily break down'!$E:$E,"")</f>
        <v>Douala</v>
      </c>
      <c r="D1731" s="1" t="s">
        <v>21</v>
      </c>
      <c r="E1731" s="1" t="s">
        <v>30</v>
      </c>
      <c r="F1731" s="3" t="s">
        <v>31</v>
      </c>
      <c r="G1731" s="1" t="s">
        <v>32</v>
      </c>
      <c r="H1731" s="34" t="str">
        <f>_xlfn.XLOOKUP(B1731,[2]CALCULATION!$B:$B,[2]CALCULATION!$H:$H,"")</f>
        <v>ZTE</v>
      </c>
      <c r="I1731" s="28">
        <v>0</v>
      </c>
      <c r="J1731" s="28">
        <v>2.9659200189479873</v>
      </c>
      <c r="K1731" s="28">
        <v>0.53389306943124704</v>
      </c>
      <c r="L1731" s="28">
        <v>0</v>
      </c>
      <c r="M1731" s="28">
        <v>0</v>
      </c>
      <c r="N1731" s="28">
        <v>0</v>
      </c>
      <c r="O1731" s="28">
        <v>0</v>
      </c>
      <c r="P1731" s="28">
        <v>0</v>
      </c>
      <c r="Q1731" s="28">
        <v>0</v>
      </c>
      <c r="R1731" s="28">
        <v>0</v>
      </c>
      <c r="S1731" s="93">
        <v>0</v>
      </c>
      <c r="T1731" s="93">
        <f>_xlfn.XLOOKUP(B1731,'[3]Nur des jours'!$B:$B,'[3]Nur des jours'!$U:$U,"")</f>
        <v>0</v>
      </c>
      <c r="U1731" s="93">
        <v>0</v>
      </c>
      <c r="V1731" s="93">
        <v>0</v>
      </c>
      <c r="W1731" s="93">
        <v>0</v>
      </c>
      <c r="X1731" s="93">
        <v>0</v>
      </c>
      <c r="Y1731" s="93">
        <v>0</v>
      </c>
      <c r="Z1731" s="93">
        <v>0</v>
      </c>
      <c r="AA1731" s="93">
        <v>0</v>
      </c>
      <c r="AB1731" s="93">
        <v>0</v>
      </c>
      <c r="AC1731" s="93">
        <f>_xlfn.XLOOKUP(B1731,'[3]Nur des jours'!$B:$B,'[3]Nur des jours'!$N:$N,"")</f>
        <v>0</v>
      </c>
      <c r="AD1731" s="93">
        <v>0</v>
      </c>
      <c r="AE1731" s="93">
        <v>0</v>
      </c>
      <c r="AF1731" s="93">
        <v>0</v>
      </c>
      <c r="AG1731" s="93"/>
      <c r="AH1731" s="93">
        <v>0</v>
      </c>
      <c r="AI1731" s="93">
        <v>0</v>
      </c>
      <c r="AJ1731" s="93">
        <v>0</v>
      </c>
      <c r="AK1731" s="93">
        <v>0</v>
      </c>
      <c r="AL1731" s="93">
        <v>0</v>
      </c>
      <c r="AM1731" s="49" t="s">
        <v>5559</v>
      </c>
      <c r="AN1731" s="49"/>
      <c r="AO1731" s="48" t="str" cm="1">
        <f t="array" ref="AO1731">IFERROR(_xlfn.IFS(
AQ1731="MPR ISSUE","PDH",
AQ1731="BSS Hardware Issue","BSS",
AQ1731="Sites strategiques, MLL, Pylone, etc.","ENVTECH",
AQ1731="AKTIVCO DEFAUT GE &amp; POWER Cabinet","AKTIVCO",
AQ1731="AKTIVCO Coupure ENEO &amp; Baisse de tension","AKTIVCO GRID ONLY",
AQ1731="Coupure ENEO &amp; Baisse de tension","IHS GRID ONLY",
AQ1731="Defaut GE &amp; POWER Cabinet","IHS",
AQ1731="Sharing","Partners",
AQ1731="Sites strategiques &amp; DataCenter","SST &amp; DC",
AQ1731="Exclu","Exclu",
AQ1731="SAT","SAT",
AQ1731="SPARE-ISSUE","SPARE-ISSUE",
AQ1731="Fiber CAmtel","TRANS_FO_CAMTEL",
AQ1731="Fiber AOF","Fiber AOF",
AQ1731="Projet OCM (HUAWEI)","TRAVAUX-HUAWEI",
AQ1731="Projet OCM (NOKIA)","TRAVAUX-NOKIA",
AQ1731="ACCESS-ISSUE","ACCESS-ISSUE",
AQ1731="Projet OCM (ZTE, NOKIA, autres projets)","TRAVAUX OCM",
AQ1731="No root CAuse","No root cause",
AQ1731="ODU HS","PDH",
AQ1731="IP &amp; VLAN","PDH",
AQ1731="Warehouse HUAWEI","SPARE-ISSUE",
AQ1731="SPARE-HS","SPARE-ISSUE",
AQ1731="Power Telco","BSS",AQ1731="no impacts","no impacts"
),"")</f>
        <v>No root cause</v>
      </c>
      <c r="AP1731" s="48" t="str" cm="1">
        <f t="array" ref="AP1731">IFERROR(_xlfn.IFS(
AQ1731="MPR ISSUE","TX ISSUE",
AQ1731="BSS Hardware Issue","RAN ISSUE",
AQ1731="Sites strategiques, MLL, Pylone, etc.","ENVTECH",
AQ1731="AKTIVCO DEFAUT GE &amp; POWER Cabinet","POWER ISSUE",
AQ1731="AKTIVCO Coupure ENEO &amp; Baisse de tension","POWER ISSUE",
AQ1731="Coupure ENEO &amp; Baisse de tension","POWER ISSUE",
AQ1731="Defaut GE &amp; POWER Cabinet","POWER ISSUE",
AQ1731="Sharing","POWER ISSUE",
AQ1731="Sites strategiques &amp; DataCenter","POWER ISSUE",
AQ1731="Exclu","Exclu",
AQ1731="SAT","TX ISSUE",
AQ1731="SPARE-ISSUE","SPARE-ISSUE",
AQ1731="Fiber CAmtel","TX ISSUE",
AQ1731="Fiber AOF","TX ISSUE",
AQ1731="Projet OCM (HUAWEI)","TRAVAUX-HUAWEI",
AQ1731="Projet OCM (NOKIA)","TRAVAUX -NOKIA",
AQ1731="ACCESS-ISSUE","ACCESS-ISSUE",
AQ1731="Projet OCM (ZTE, NOKIA, autres projets)","TRAVAUX OCM",
AQ1731="No root CAuse","No root cause",
AQ1731="ODU HS","TX ISSUE",
AQ1731="IP &amp; VLAN","TX ISSUE",
AQ1731="Warehouse HUAWEI","SPARE-ISSUE",
AQ1731="SPARE-HS","SPARE-ISSUE",
AQ1731="Power Telco","RAN ISSUE",AQ1731="no impacts","no impacts"
),"")</f>
        <v>No root cause</v>
      </c>
      <c r="AQ1731" s="67" t="s">
        <v>5344</v>
      </c>
      <c r="AR1731" s="48" t="str" cm="1">
        <f t="array" ref="AR1731">IFERROR(_xlfn.IFS(
AQ1731="MPR ISSUE","ACTIVE",
AQ1731="BSS Hardware Issue","ACTIVE",
AQ1731="Sites strategiques, MLL, Pylone, etc.","PASSIVE",
AQ1731="AKTIVCO DEFAUT GE &amp; POWER Cabinet","PASSIVE",
AQ1731="AKTIVCO Coupure ENEO &amp; Baisse de tension","PASSIVE",
AQ1731="Coupure ENEO &amp; Baisse de tension","PASSIVE",
AQ1731="Defaut GE &amp; POWER Cabinet","PASSIVE",
AQ1731="Sharing","PASSIVE",
AQ1731="Sites strategiques &amp; DataCenter","PASSIVE",
AQ1731="Exclu","Exclu",
AQ1731="SAT","ACTIVE",
AQ1731="SPARE-ISSUE","SPARE-ISSUE",
AQ1731="Fiber CAmtel","ACTIVE",
AQ1731="Fiber AOF","ACTIVE",
AQ1731="Projet OCM (HUAWEI)","PLANNED WORKS",
AQ1731="Projet OCM (NOKIA)","PLANNED WORKS",
AQ1731="ACCESS-ISSUE","ACCESS-ISSUE",
AQ1731="Projet OCM (ZTE, NOKIA, autres projets)","PLANNED WORKS",
AQ1731="No root CAuse","No root cause",
AQ1731="ODU HS","ACTIVE",
AQ1731="IP &amp; VLAN","ACTIVE",
AQ1731="Warehouse HUAWEI","SPARE-ISSUE",
AQ1731="SPARE-HS","SPARE-ISSUE",
AQ1731="Power Telco","ACTIVE", AQ1731="no impacts","no impacts"
),"")</f>
        <v>No root cause</v>
      </c>
      <c r="AS1731" s="92" t="s">
        <v>5537</v>
      </c>
      <c r="AT1731" s="98" t="s">
        <v>3162</v>
      </c>
      <c r="AV1731" s="17" t="s">
        <v>5537</v>
      </c>
      <c r="AW1731" s="7" t="s">
        <v>5537</v>
      </c>
      <c r="AX1731" s="6" t="s">
        <v>5537</v>
      </c>
      <c r="AY1731" s="7"/>
      <c r="AZ1731" s="3" t="s">
        <v>5537</v>
      </c>
      <c r="BA1731" s="18" t="s">
        <v>5537</v>
      </c>
      <c r="BB1731" s="18" t="s">
        <v>5537</v>
      </c>
      <c r="BC1731" s="18" t="s">
        <v>5537</v>
      </c>
      <c r="BD1731" s="18" t="s">
        <v>5537</v>
      </c>
      <c r="BE1731" s="18" t="s">
        <v>5537</v>
      </c>
      <c r="BF1731" s="18" t="s">
        <v>5537</v>
      </c>
      <c r="BG1731" s="18" t="s">
        <v>5537</v>
      </c>
      <c r="BH1731" s="18" t="s">
        <v>5537</v>
      </c>
      <c r="BI1731" s="18" t="s">
        <v>5537</v>
      </c>
      <c r="BJ1731" s="18" t="s">
        <v>5537</v>
      </c>
      <c r="BK1731" s="18" t="s">
        <v>5537</v>
      </c>
      <c r="BL1731" s="9" t="s">
        <v>5537</v>
      </c>
      <c r="BM1731" s="14" t="s">
        <v>5537</v>
      </c>
      <c r="BN1731" s="14" t="s">
        <v>5537</v>
      </c>
      <c r="BO1731" s="14" t="str">
        <f>_xlfn.XLOOKUP(B1731,'[4]cell downs 18042026 17h'!$B:$B,'[4]cell downs 18042026 17h'!$B:$B,"")</f>
        <v/>
      </c>
      <c r="BP1731" s="14" t="str">
        <f>_xlfn.XLOOKUP(B1731,'[5]Cells Huawei 19042026 15h'!$B:$B,'[5]Cells Huawei 19042026 15h'!$B:$B,"")</f>
        <v/>
      </c>
      <c r="BQ1731" s="9" t="str">
        <f>_xlfn.XLOOKUP(B1731,'[6]cells down 19042026 9H40'!$B:$B,'[6]cells down 19042026 9H40'!$B:$B,"")</f>
        <v/>
      </c>
      <c r="BR1731" s="9" t="s">
        <v>5537</v>
      </c>
      <c r="BS1731" s="9" t="s">
        <v>12</v>
      </c>
      <c r="BT1731" s="108"/>
    </row>
    <row r="1732" spans="1:72" s="9" customFormat="1" x14ac:dyDescent="0.35">
      <c r="A1732" s="3" t="s">
        <v>4894</v>
      </c>
      <c r="B1732" s="25" t="s">
        <v>4895</v>
      </c>
      <c r="C1732" s="3" t="str">
        <f>_xlfn.XLOOKUP(B1732,'[1]daily break down'!$D:$D,'[1]daily break down'!$E:$E,"")</f>
        <v>Douala</v>
      </c>
      <c r="D1732" s="3" t="s">
        <v>113</v>
      </c>
      <c r="E1732" s="3" t="s">
        <v>12</v>
      </c>
      <c r="F1732" s="3" t="s">
        <v>31</v>
      </c>
      <c r="G1732" s="3" t="s">
        <v>32</v>
      </c>
      <c r="H1732" s="34" t="str">
        <f>_xlfn.XLOOKUP(B1732,[2]CALCULATION!$B:$B,[2]CALCULATION!$H:$H,"")</f>
        <v>ZTE</v>
      </c>
      <c r="I1732" s="28">
        <v>0</v>
      </c>
      <c r="J1732" s="28">
        <v>0</v>
      </c>
      <c r="K1732" s="28">
        <v>0</v>
      </c>
      <c r="L1732" s="28">
        <v>0</v>
      </c>
      <c r="M1732" s="28">
        <v>0</v>
      </c>
      <c r="N1732" s="28">
        <v>0</v>
      </c>
      <c r="O1732" s="28">
        <v>0</v>
      </c>
      <c r="P1732" s="28">
        <v>0</v>
      </c>
      <c r="Q1732" s="28">
        <v>0</v>
      </c>
      <c r="R1732" s="28">
        <v>0</v>
      </c>
      <c r="S1732" s="93">
        <v>0</v>
      </c>
      <c r="T1732" s="93">
        <f>_xlfn.XLOOKUP(B1732,'[3]Nur des jours'!$B:$B,'[3]Nur des jours'!$U:$U,"")</f>
        <v>0</v>
      </c>
      <c r="U1732" s="93">
        <v>0</v>
      </c>
      <c r="V1732" s="93">
        <v>0</v>
      </c>
      <c r="W1732" s="93">
        <v>0</v>
      </c>
      <c r="X1732" s="93">
        <v>0</v>
      </c>
      <c r="Y1732" s="93">
        <v>0</v>
      </c>
      <c r="Z1732" s="93">
        <v>0</v>
      </c>
      <c r="AA1732" s="93">
        <v>0</v>
      </c>
      <c r="AB1732" s="93">
        <v>0</v>
      </c>
      <c r="AC1732" s="93">
        <f>_xlfn.XLOOKUP(B1732,'[3]Nur des jours'!$B:$B,'[3]Nur des jours'!$N:$N,"")</f>
        <v>0</v>
      </c>
      <c r="AD1732" s="93">
        <v>0</v>
      </c>
      <c r="AE1732" s="93">
        <v>0</v>
      </c>
      <c r="AF1732" s="93">
        <v>0</v>
      </c>
      <c r="AG1732" s="93"/>
      <c r="AH1732" s="93">
        <v>0</v>
      </c>
      <c r="AI1732" s="93">
        <v>0</v>
      </c>
      <c r="AJ1732" s="93">
        <v>0</v>
      </c>
      <c r="AK1732" s="93">
        <v>0</v>
      </c>
      <c r="AL1732" s="93">
        <v>0</v>
      </c>
      <c r="AM1732" s="49" t="s">
        <v>5559</v>
      </c>
      <c r="AN1732" s="49"/>
      <c r="AO1732" s="48" t="str" cm="1">
        <f t="array" ref="AO1732">IFERROR(_xlfn.IFS(
AQ1732="MPR ISSUE","PDH",
AQ1732="BSS Hardware Issue","BSS",
AQ1732="Sites strategiques, MLL, Pylone, etc.","ENVTECH",
AQ1732="AKTIVCO DEFAUT GE &amp; POWER Cabinet","AKTIVCO",
AQ1732="AKTIVCO Coupure ENEO &amp; Baisse de tension","AKTIVCO GRID ONLY",
AQ1732="Coupure ENEO &amp; Baisse de tension","IHS GRID ONLY",
AQ1732="Defaut GE &amp; POWER Cabinet","IHS",
AQ1732="Sharing","Partners",
AQ1732="Sites strategiques &amp; DataCenter","SST &amp; DC",
AQ1732="Exclu","Exclu",
AQ1732="SAT","SAT",
AQ1732="SPARE-ISSUE","SPARE-ISSUE",
AQ1732="Fiber CAmtel","TRANS_FO_CAMTEL",
AQ1732="Fiber AOF","Fiber AOF",
AQ1732="Projet OCM (HUAWEI)","TRAVAUX-HUAWEI",
AQ1732="Projet OCM (NOKIA)","TRAVAUX-NOKIA",
AQ1732="ACCESS-ISSUE","ACCESS-ISSUE",
AQ1732="Projet OCM (ZTE, NOKIA, autres projets)","TRAVAUX OCM",
AQ1732="No root CAuse","No root cause",
AQ1732="ODU HS","PDH",
AQ1732="IP &amp; VLAN","PDH",
AQ1732="Warehouse HUAWEI","SPARE-ISSUE",
AQ1732="SPARE-HS","SPARE-ISSUE",
AQ1732="Power Telco","BSS",AQ1732="no impacts","no impacts"
),"")</f>
        <v>No root cause</v>
      </c>
      <c r="AP1732" s="48" t="str" cm="1">
        <f t="array" ref="AP1732">IFERROR(_xlfn.IFS(
AQ1732="MPR ISSUE","TX ISSUE",
AQ1732="BSS Hardware Issue","RAN ISSUE",
AQ1732="Sites strategiques, MLL, Pylone, etc.","ENVTECH",
AQ1732="AKTIVCO DEFAUT GE &amp; POWER Cabinet","POWER ISSUE",
AQ1732="AKTIVCO Coupure ENEO &amp; Baisse de tension","POWER ISSUE",
AQ1732="Coupure ENEO &amp; Baisse de tension","POWER ISSUE",
AQ1732="Defaut GE &amp; POWER Cabinet","POWER ISSUE",
AQ1732="Sharing","POWER ISSUE",
AQ1732="Sites strategiques &amp; DataCenter","POWER ISSUE",
AQ1732="Exclu","Exclu",
AQ1732="SAT","TX ISSUE",
AQ1732="SPARE-ISSUE","SPARE-ISSUE",
AQ1732="Fiber CAmtel","TX ISSUE",
AQ1732="Fiber AOF","TX ISSUE",
AQ1732="Projet OCM (HUAWEI)","TRAVAUX-HUAWEI",
AQ1732="Projet OCM (NOKIA)","TRAVAUX -NOKIA",
AQ1732="ACCESS-ISSUE","ACCESS-ISSUE",
AQ1732="Projet OCM (ZTE, NOKIA, autres projets)","TRAVAUX OCM",
AQ1732="No root CAuse","No root cause",
AQ1732="ODU HS","TX ISSUE",
AQ1732="IP &amp; VLAN","TX ISSUE",
AQ1732="Warehouse HUAWEI","SPARE-ISSUE",
AQ1732="SPARE-HS","SPARE-ISSUE",
AQ1732="Power Telco","RAN ISSUE",AQ1732="no impacts","no impacts"
),"")</f>
        <v>No root cause</v>
      </c>
      <c r="AQ1732" s="126" t="s">
        <v>5344</v>
      </c>
      <c r="AR1732" s="48" t="str" cm="1">
        <f t="array" ref="AR1732">IFERROR(_xlfn.IFS(
AQ1732="MPR ISSUE","ACTIVE",
AQ1732="BSS Hardware Issue","ACTIVE",
AQ1732="Sites strategiques, MLL, Pylone, etc.","PASSIVE",
AQ1732="AKTIVCO DEFAUT GE &amp; POWER Cabinet","PASSIVE",
AQ1732="AKTIVCO Coupure ENEO &amp; Baisse de tension","PASSIVE",
AQ1732="Coupure ENEO &amp; Baisse de tension","PASSIVE",
AQ1732="Defaut GE &amp; POWER Cabinet","PASSIVE",
AQ1732="Sharing","PASSIVE",
AQ1732="Sites strategiques &amp; DataCenter","PASSIVE",
AQ1732="Exclu","Exclu",
AQ1732="SAT","ACTIVE",
AQ1732="SPARE-ISSUE","SPARE-ISSUE",
AQ1732="Fiber CAmtel","ACTIVE",
AQ1732="Fiber AOF","ACTIVE",
AQ1732="Projet OCM (HUAWEI)","PLANNED WORKS",
AQ1732="Projet OCM (NOKIA)","PLANNED WORKS",
AQ1732="ACCESS-ISSUE","ACCESS-ISSUE",
AQ1732="Projet OCM (ZTE, NOKIA, autres projets)","PLANNED WORKS",
AQ1732="No root CAuse","No root cause",
AQ1732="ODU HS","ACTIVE",
AQ1732="IP &amp; VLAN","ACTIVE",
AQ1732="Warehouse HUAWEI","SPARE-ISSUE",
AQ1732="SPARE-HS","SPARE-ISSUE",
AQ1732="Power Telco","ACTIVE", AQ1732="no impacts","no impacts"
),"")</f>
        <v>No root cause</v>
      </c>
      <c r="AS1732" s="92" t="s">
        <v>5537</v>
      </c>
      <c r="AT1732" s="98" t="s">
        <v>4895</v>
      </c>
      <c r="AV1732" s="17" t="s">
        <v>5537</v>
      </c>
      <c r="AW1732" s="7" t="s">
        <v>5537</v>
      </c>
      <c r="AX1732" s="6" t="s">
        <v>5537</v>
      </c>
      <c r="AY1732" s="7"/>
      <c r="AZ1732" s="3" t="s">
        <v>5537</v>
      </c>
      <c r="BA1732" s="18" t="s">
        <v>5537</v>
      </c>
      <c r="BB1732" s="18" t="s">
        <v>5537</v>
      </c>
      <c r="BC1732" s="18" t="s">
        <v>5537</v>
      </c>
      <c r="BD1732" s="18" t="s">
        <v>5537</v>
      </c>
      <c r="BE1732" s="18" t="s">
        <v>5537</v>
      </c>
      <c r="BF1732" s="18" t="s">
        <v>5537</v>
      </c>
      <c r="BG1732" s="18" t="s">
        <v>5537</v>
      </c>
      <c r="BH1732" s="18" t="s">
        <v>5537</v>
      </c>
      <c r="BI1732" s="18" t="s">
        <v>5537</v>
      </c>
      <c r="BJ1732" s="18" t="s">
        <v>5537</v>
      </c>
      <c r="BK1732" s="18" t="s">
        <v>5537</v>
      </c>
      <c r="BL1732" s="9" t="s">
        <v>5537</v>
      </c>
      <c r="BM1732" s="14" t="s">
        <v>5537</v>
      </c>
      <c r="BN1732" s="14" t="s">
        <v>5537</v>
      </c>
      <c r="BO1732" s="14" t="str">
        <f>_xlfn.XLOOKUP(B1732,'[4]cell downs 18042026 17h'!$B:$B,'[4]cell downs 18042026 17h'!$B:$B,"")</f>
        <v/>
      </c>
      <c r="BP1732" s="14" t="str">
        <f>_xlfn.XLOOKUP(B1732,'[5]Cells Huawei 19042026 15h'!$B:$B,'[5]Cells Huawei 19042026 15h'!$B:$B,"")</f>
        <v/>
      </c>
      <c r="BQ1732" s="9" t="str">
        <f>_xlfn.XLOOKUP(B1732,'[6]cells down 19042026 9H40'!$B:$B,'[6]cells down 19042026 9H40'!$B:$B,"")</f>
        <v/>
      </c>
      <c r="BR1732" s="9" t="s">
        <v>4895</v>
      </c>
      <c r="BS1732" s="9" t="s">
        <v>12</v>
      </c>
      <c r="BT1732" s="108"/>
    </row>
    <row r="1733" spans="1:72" s="9" customFormat="1" x14ac:dyDescent="0.35">
      <c r="A1733" s="1" t="s">
        <v>2738</v>
      </c>
      <c r="B1733" s="8" t="s">
        <v>2739</v>
      </c>
      <c r="C1733" s="3" t="str">
        <f>_xlfn.XLOOKUP(B1733,'[1]daily break down'!$D:$D,'[1]daily break down'!$E:$E,"")</f>
        <v>LITTORAL</v>
      </c>
      <c r="D1733" s="1" t="s">
        <v>11</v>
      </c>
      <c r="E1733" s="1" t="s">
        <v>12</v>
      </c>
      <c r="F1733" s="3" t="s">
        <v>31</v>
      </c>
      <c r="G1733" s="1" t="s">
        <v>502</v>
      </c>
      <c r="H1733" s="34" t="str">
        <f>_xlfn.XLOOKUP(B1733,[2]CALCULATION!$B:$B,[2]CALCULATION!$H:$H,"")</f>
        <v>ZTE</v>
      </c>
      <c r="I1733" s="28">
        <v>0</v>
      </c>
      <c r="J1733" s="28">
        <v>2.389900494531037E-2</v>
      </c>
      <c r="K1733" s="28">
        <v>0</v>
      </c>
      <c r="L1733" s="28">
        <v>0</v>
      </c>
      <c r="M1733" s="28">
        <v>0</v>
      </c>
      <c r="N1733" s="28">
        <v>0</v>
      </c>
      <c r="O1733" s="28">
        <v>0</v>
      </c>
      <c r="P1733" s="28">
        <v>0</v>
      </c>
      <c r="Q1733" s="28">
        <v>0</v>
      </c>
      <c r="R1733" s="28">
        <v>0</v>
      </c>
      <c r="S1733" s="93">
        <v>0</v>
      </c>
      <c r="T1733" s="93">
        <f>_xlfn.XLOOKUP(B1733,'[3]Nur des jours'!$B:$B,'[3]Nur des jours'!$U:$U,"")</f>
        <v>0</v>
      </c>
      <c r="U1733" s="93">
        <v>0</v>
      </c>
      <c r="V1733" s="93">
        <v>0</v>
      </c>
      <c r="W1733" s="93">
        <v>0</v>
      </c>
      <c r="X1733" s="93">
        <v>0</v>
      </c>
      <c r="Y1733" s="93">
        <v>0</v>
      </c>
      <c r="Z1733" s="93">
        <v>0</v>
      </c>
      <c r="AA1733" s="93">
        <v>0</v>
      </c>
      <c r="AB1733" s="93">
        <v>0</v>
      </c>
      <c r="AC1733" s="93">
        <f>_xlfn.XLOOKUP(B1733,'[3]Nur des jours'!$B:$B,'[3]Nur des jours'!$N:$N,"")</f>
        <v>0</v>
      </c>
      <c r="AD1733" s="93">
        <v>0</v>
      </c>
      <c r="AE1733" s="93">
        <v>0</v>
      </c>
      <c r="AF1733" s="93">
        <v>0</v>
      </c>
      <c r="AG1733" s="93"/>
      <c r="AH1733" s="93">
        <v>0</v>
      </c>
      <c r="AI1733" s="93">
        <v>0</v>
      </c>
      <c r="AJ1733" s="93">
        <v>0</v>
      </c>
      <c r="AK1733" s="93">
        <v>0</v>
      </c>
      <c r="AL1733" s="93">
        <v>0</v>
      </c>
      <c r="AM1733" s="49" t="s">
        <v>5559</v>
      </c>
      <c r="AN1733" s="49"/>
      <c r="AO1733" s="48" t="str" cm="1">
        <f t="array" ref="AO1733">IFERROR(_xlfn.IFS(
AQ1733="MPR ISSUE","PDH",
AQ1733="BSS Hardware Issue","BSS",
AQ1733="Sites strategiques, MLL, Pylone, etc.","ENVTECH",
AQ1733="AKTIVCO DEFAUT GE &amp; POWER Cabinet","AKTIVCO",
AQ1733="AKTIVCO Coupure ENEO &amp; Baisse de tension","AKTIVCO GRID ONLY",
AQ1733="Coupure ENEO &amp; Baisse de tension","IHS GRID ONLY",
AQ1733="Defaut GE &amp; POWER Cabinet","IHS",
AQ1733="Sharing","Partners",
AQ1733="Sites strategiques &amp; DataCenter","SST &amp; DC",
AQ1733="Exclu","Exclu",
AQ1733="SAT","SAT",
AQ1733="SPARE-ISSUE","SPARE-ISSUE",
AQ1733="Fiber CAmtel","TRANS_FO_CAMTEL",
AQ1733="Fiber AOF","Fiber AOF",
AQ1733="Projet OCM (HUAWEI)","TRAVAUX-HUAWEI",
AQ1733="Projet OCM (NOKIA)","TRAVAUX-NOKIA",
AQ1733="ACCESS-ISSUE","ACCESS-ISSUE",
AQ1733="Projet OCM (ZTE, NOKIA, autres projets)","TRAVAUX OCM",
AQ1733="No root CAuse","No root cause",
AQ1733="ODU HS","PDH",
AQ1733="IP &amp; VLAN","PDH",
AQ1733="Warehouse HUAWEI","SPARE-ISSUE",
AQ1733="SPARE-HS","SPARE-ISSUE",
AQ1733="Power Telco","BSS",AQ1733="no impacts","no impacts"
),"")</f>
        <v>No root cause</v>
      </c>
      <c r="AP1733" s="48" t="str" cm="1">
        <f t="array" ref="AP1733">IFERROR(_xlfn.IFS(
AQ1733="MPR ISSUE","TX ISSUE",
AQ1733="BSS Hardware Issue","RAN ISSUE",
AQ1733="Sites strategiques, MLL, Pylone, etc.","ENVTECH",
AQ1733="AKTIVCO DEFAUT GE &amp; POWER Cabinet","POWER ISSUE",
AQ1733="AKTIVCO Coupure ENEO &amp; Baisse de tension","POWER ISSUE",
AQ1733="Coupure ENEO &amp; Baisse de tension","POWER ISSUE",
AQ1733="Defaut GE &amp; POWER Cabinet","POWER ISSUE",
AQ1733="Sharing","POWER ISSUE",
AQ1733="Sites strategiques &amp; DataCenter","POWER ISSUE",
AQ1733="Exclu","Exclu",
AQ1733="SAT","TX ISSUE",
AQ1733="SPARE-ISSUE","SPARE-ISSUE",
AQ1733="Fiber CAmtel","TX ISSUE",
AQ1733="Fiber AOF","TX ISSUE",
AQ1733="Projet OCM (HUAWEI)","TRAVAUX-HUAWEI",
AQ1733="Projet OCM (NOKIA)","TRAVAUX -NOKIA",
AQ1733="ACCESS-ISSUE","ACCESS-ISSUE",
AQ1733="Projet OCM (ZTE, NOKIA, autres projets)","TRAVAUX OCM",
AQ1733="No root CAuse","No root cause",
AQ1733="ODU HS","TX ISSUE",
AQ1733="IP &amp; VLAN","TX ISSUE",
AQ1733="Warehouse HUAWEI","SPARE-ISSUE",
AQ1733="SPARE-HS","SPARE-ISSUE",
AQ1733="Power Telco","RAN ISSUE",AQ1733="no impacts","no impacts"
),"")</f>
        <v>No root cause</v>
      </c>
      <c r="AQ1733" s="126" t="s">
        <v>5344</v>
      </c>
      <c r="AR1733" s="48" t="str" cm="1">
        <f t="array" ref="AR1733">IFERROR(_xlfn.IFS(
AQ1733="MPR ISSUE","ACTIVE",
AQ1733="BSS Hardware Issue","ACTIVE",
AQ1733="Sites strategiques, MLL, Pylone, etc.","PASSIVE",
AQ1733="AKTIVCO DEFAUT GE &amp; POWER Cabinet","PASSIVE",
AQ1733="AKTIVCO Coupure ENEO &amp; Baisse de tension","PASSIVE",
AQ1733="Coupure ENEO &amp; Baisse de tension","PASSIVE",
AQ1733="Defaut GE &amp; POWER Cabinet","PASSIVE",
AQ1733="Sharing","PASSIVE",
AQ1733="Sites strategiques &amp; DataCenter","PASSIVE",
AQ1733="Exclu","Exclu",
AQ1733="SAT","ACTIVE",
AQ1733="SPARE-ISSUE","SPARE-ISSUE",
AQ1733="Fiber CAmtel","ACTIVE",
AQ1733="Fiber AOF","ACTIVE",
AQ1733="Projet OCM (HUAWEI)","PLANNED WORKS",
AQ1733="Projet OCM (NOKIA)","PLANNED WORKS",
AQ1733="ACCESS-ISSUE","ACCESS-ISSUE",
AQ1733="Projet OCM (ZTE, NOKIA, autres projets)","PLANNED WORKS",
AQ1733="No root CAuse","No root cause",
AQ1733="ODU HS","ACTIVE",
AQ1733="IP &amp; VLAN","ACTIVE",
AQ1733="Warehouse HUAWEI","SPARE-ISSUE",
AQ1733="SPARE-HS","SPARE-ISSUE",
AQ1733="Power Telco","ACTIVE", AQ1733="no impacts","no impacts"
),"")</f>
        <v>No root cause</v>
      </c>
      <c r="AS1733" s="92" t="s">
        <v>5537</v>
      </c>
      <c r="AT1733" s="98" t="s">
        <v>2739</v>
      </c>
      <c r="AV1733" s="17" t="s">
        <v>5537</v>
      </c>
      <c r="AW1733" s="7" t="s">
        <v>5537</v>
      </c>
      <c r="AX1733" s="6" t="s">
        <v>5537</v>
      </c>
      <c r="AY1733" s="7"/>
      <c r="AZ1733" s="3" t="s">
        <v>5537</v>
      </c>
      <c r="BA1733" s="18" t="s">
        <v>5537</v>
      </c>
      <c r="BB1733" s="18" t="s">
        <v>5537</v>
      </c>
      <c r="BC1733" s="18" t="s">
        <v>5537</v>
      </c>
      <c r="BD1733" s="18" t="s">
        <v>5537</v>
      </c>
      <c r="BE1733" s="18" t="s">
        <v>5537</v>
      </c>
      <c r="BF1733" s="18" t="s">
        <v>5537</v>
      </c>
      <c r="BG1733" s="18" t="s">
        <v>5537</v>
      </c>
      <c r="BH1733" s="18" t="s">
        <v>5537</v>
      </c>
      <c r="BI1733" s="18" t="s">
        <v>5537</v>
      </c>
      <c r="BJ1733" s="18" t="s">
        <v>5537</v>
      </c>
      <c r="BK1733" s="18" t="s">
        <v>5537</v>
      </c>
      <c r="BL1733" s="9" t="s">
        <v>5537</v>
      </c>
      <c r="BM1733" s="14" t="s">
        <v>5537</v>
      </c>
      <c r="BN1733" s="14" t="s">
        <v>5537</v>
      </c>
      <c r="BO1733" s="14" t="str">
        <f>_xlfn.XLOOKUP(B1733,'[4]cell downs 18042026 17h'!$B:$B,'[4]cell downs 18042026 17h'!$B:$B,"")</f>
        <v/>
      </c>
      <c r="BP1733" s="14" t="str">
        <f>_xlfn.XLOOKUP(B1733,'[5]Cells Huawei 19042026 15h'!$B:$B,'[5]Cells Huawei 19042026 15h'!$B:$B,"")</f>
        <v/>
      </c>
      <c r="BQ1733" s="9" t="str">
        <f>_xlfn.XLOOKUP(B1733,'[6]cells down 19042026 9H40'!$B:$B,'[6]cells down 19042026 9H40'!$B:$B,"")</f>
        <v/>
      </c>
      <c r="BR1733" s="9" t="s">
        <v>2739</v>
      </c>
      <c r="BS1733" s="9" t="s">
        <v>12</v>
      </c>
      <c r="BT1733" s="108"/>
    </row>
    <row r="1734" spans="1:72" s="9" customFormat="1" x14ac:dyDescent="0.35">
      <c r="A1734" s="1" t="s">
        <v>2397</v>
      </c>
      <c r="B1734" s="1" t="s">
        <v>2398</v>
      </c>
      <c r="C1734" s="3" t="str">
        <f>_xlfn.XLOOKUP(B1734,'[1]daily break down'!$D:$D,'[1]daily break down'!$E:$E,"")</f>
        <v>Douala</v>
      </c>
      <c r="D1734" s="1" t="s">
        <v>18</v>
      </c>
      <c r="E1734" s="24" t="s">
        <v>18</v>
      </c>
      <c r="F1734" s="3" t="s">
        <v>31</v>
      </c>
      <c r="G1734" s="1" t="s">
        <v>32</v>
      </c>
      <c r="H1734" s="34" t="str">
        <f>_xlfn.XLOOKUP(B1734,[2]CALCULATION!$B:$B,[2]CALCULATION!$H:$H,"")</f>
        <v>ZTE</v>
      </c>
      <c r="I1734" s="28">
        <v>0</v>
      </c>
      <c r="J1734" s="28">
        <v>4.337651562495541</v>
      </c>
      <c r="K1734" s="28">
        <v>0</v>
      </c>
      <c r="L1734" s="28">
        <v>0</v>
      </c>
      <c r="M1734" s="28">
        <v>0</v>
      </c>
      <c r="N1734" s="28">
        <v>0</v>
      </c>
      <c r="O1734" s="28">
        <v>0</v>
      </c>
      <c r="P1734" s="28">
        <v>0</v>
      </c>
      <c r="Q1734" s="28">
        <v>0</v>
      </c>
      <c r="R1734" s="28">
        <v>0</v>
      </c>
      <c r="S1734" s="93">
        <v>0</v>
      </c>
      <c r="T1734" s="93">
        <f>_xlfn.XLOOKUP(B1734,'[3]Nur des jours'!$B:$B,'[3]Nur des jours'!$U:$U,"")</f>
        <v>0</v>
      </c>
      <c r="U1734" s="93">
        <v>0</v>
      </c>
      <c r="V1734" s="93">
        <v>0</v>
      </c>
      <c r="W1734" s="93">
        <v>0</v>
      </c>
      <c r="X1734" s="93">
        <v>0</v>
      </c>
      <c r="Y1734" s="93">
        <v>0</v>
      </c>
      <c r="Z1734" s="93">
        <v>0</v>
      </c>
      <c r="AA1734" s="93">
        <v>0</v>
      </c>
      <c r="AB1734" s="93">
        <v>0</v>
      </c>
      <c r="AC1734" s="93">
        <f>_xlfn.XLOOKUP(B1734,'[3]Nur des jours'!$B:$B,'[3]Nur des jours'!$N:$N,"")</f>
        <v>0</v>
      </c>
      <c r="AD1734" s="93">
        <v>0</v>
      </c>
      <c r="AE1734" s="93">
        <v>0</v>
      </c>
      <c r="AF1734" s="93">
        <v>0</v>
      </c>
      <c r="AG1734" s="93"/>
      <c r="AH1734" s="93">
        <v>0</v>
      </c>
      <c r="AI1734" s="93">
        <v>0</v>
      </c>
      <c r="AJ1734" s="93">
        <v>0</v>
      </c>
      <c r="AK1734" s="93">
        <v>0</v>
      </c>
      <c r="AL1734" s="93">
        <v>0</v>
      </c>
      <c r="AM1734" s="49" t="s">
        <v>5559</v>
      </c>
      <c r="AN1734" s="49"/>
      <c r="AO1734" s="48" t="str" cm="1">
        <f t="array" ref="AO1734">IFERROR(_xlfn.IFS(
AQ1734="MPR ISSUE","PDH",
AQ1734="BSS Hardware Issue","BSS",
AQ1734="Sites strategiques, MLL, Pylone, etc.","ENVTECH",
AQ1734="AKTIVCO DEFAUT GE &amp; POWER Cabinet","AKTIVCO",
AQ1734="AKTIVCO Coupure ENEO &amp; Baisse de tension","AKTIVCO GRID ONLY",
AQ1734="Coupure ENEO &amp; Baisse de tension","IHS GRID ONLY",
AQ1734="Defaut GE &amp; POWER Cabinet","IHS",
AQ1734="Sharing","Partners",
AQ1734="Sites strategiques &amp; DataCenter","SST &amp; DC",
AQ1734="Exclu","Exclu",
AQ1734="SAT","SAT",
AQ1734="SPARE-ISSUE","SPARE-ISSUE",
AQ1734="Fiber CAmtel","TRANS_FO_CAMTEL",
AQ1734="Fiber AOF","Fiber AOF",
AQ1734="Projet OCM (HUAWEI)","TRAVAUX-HUAWEI",
AQ1734="Projet OCM (NOKIA)","TRAVAUX-NOKIA",
AQ1734="ACCESS-ISSUE","ACCESS-ISSUE",
AQ1734="Projet OCM (ZTE, NOKIA, autres projets)","TRAVAUX OCM",
AQ1734="No root CAuse","No root cause",
AQ1734="ODU HS","PDH",
AQ1734="IP &amp; VLAN","PDH",
AQ1734="Warehouse HUAWEI","SPARE-ISSUE",
AQ1734="SPARE-HS","SPARE-ISSUE",
AQ1734="Power Telco","BSS",AQ1734="no impacts","no impacts"
),"")</f>
        <v>No root cause</v>
      </c>
      <c r="AP1734" s="48" t="str" cm="1">
        <f t="array" ref="AP1734">IFERROR(_xlfn.IFS(
AQ1734="MPR ISSUE","TX ISSUE",
AQ1734="BSS Hardware Issue","RAN ISSUE",
AQ1734="Sites strategiques, MLL, Pylone, etc.","ENVTECH",
AQ1734="AKTIVCO DEFAUT GE &amp; POWER Cabinet","POWER ISSUE",
AQ1734="AKTIVCO Coupure ENEO &amp; Baisse de tension","POWER ISSUE",
AQ1734="Coupure ENEO &amp; Baisse de tension","POWER ISSUE",
AQ1734="Defaut GE &amp; POWER Cabinet","POWER ISSUE",
AQ1734="Sharing","POWER ISSUE",
AQ1734="Sites strategiques &amp; DataCenter","POWER ISSUE",
AQ1734="Exclu","Exclu",
AQ1734="SAT","TX ISSUE",
AQ1734="SPARE-ISSUE","SPARE-ISSUE",
AQ1734="Fiber CAmtel","TX ISSUE",
AQ1734="Fiber AOF","TX ISSUE",
AQ1734="Projet OCM (HUAWEI)","TRAVAUX-HUAWEI",
AQ1734="Projet OCM (NOKIA)","TRAVAUX -NOKIA",
AQ1734="ACCESS-ISSUE","ACCESS-ISSUE",
AQ1734="Projet OCM (ZTE, NOKIA, autres projets)","TRAVAUX OCM",
AQ1734="No root CAuse","No root cause",
AQ1734="ODU HS","TX ISSUE",
AQ1734="IP &amp; VLAN","TX ISSUE",
AQ1734="Warehouse HUAWEI","SPARE-ISSUE",
AQ1734="SPARE-HS","SPARE-ISSUE",
AQ1734="Power Telco","RAN ISSUE",AQ1734="no impacts","no impacts"
),"")</f>
        <v>No root cause</v>
      </c>
      <c r="AQ1734" s="67" t="s">
        <v>5344</v>
      </c>
      <c r="AR1734" s="48" t="str" cm="1">
        <f t="array" ref="AR1734">IFERROR(_xlfn.IFS(
AQ1734="MPR ISSUE","ACTIVE",
AQ1734="BSS Hardware Issue","ACTIVE",
AQ1734="Sites strategiques, MLL, Pylone, etc.","PASSIVE",
AQ1734="AKTIVCO DEFAUT GE &amp; POWER Cabinet","PASSIVE",
AQ1734="AKTIVCO Coupure ENEO &amp; Baisse de tension","PASSIVE",
AQ1734="Coupure ENEO &amp; Baisse de tension","PASSIVE",
AQ1734="Defaut GE &amp; POWER Cabinet","PASSIVE",
AQ1734="Sharing","PASSIVE",
AQ1734="Sites strategiques &amp; DataCenter","PASSIVE",
AQ1734="Exclu","Exclu",
AQ1734="SAT","ACTIVE",
AQ1734="SPARE-ISSUE","SPARE-ISSUE",
AQ1734="Fiber CAmtel","ACTIVE",
AQ1734="Fiber AOF","ACTIVE",
AQ1734="Projet OCM (HUAWEI)","PLANNED WORKS",
AQ1734="Projet OCM (NOKIA)","PLANNED WORKS",
AQ1734="ACCESS-ISSUE","ACCESS-ISSUE",
AQ1734="Projet OCM (ZTE, NOKIA, autres projets)","PLANNED WORKS",
AQ1734="No root CAuse","No root cause",
AQ1734="ODU HS","ACTIVE",
AQ1734="IP &amp; VLAN","ACTIVE",
AQ1734="Warehouse HUAWEI","SPARE-ISSUE",
AQ1734="SPARE-HS","SPARE-ISSUE",
AQ1734="Power Telco","ACTIVE", AQ1734="no impacts","no impacts"
),"")</f>
        <v>No root cause</v>
      </c>
      <c r="AS1734" s="92" t="s">
        <v>5537</v>
      </c>
      <c r="AT1734" s="98" t="s">
        <v>2398</v>
      </c>
      <c r="AV1734" s="17" t="s">
        <v>5537</v>
      </c>
      <c r="AW1734" s="7" t="s">
        <v>5537</v>
      </c>
      <c r="AX1734" s="6" t="s">
        <v>5537</v>
      </c>
      <c r="AY1734" s="7"/>
      <c r="AZ1734" s="3" t="s">
        <v>5537</v>
      </c>
      <c r="BA1734" s="18" t="s">
        <v>5537</v>
      </c>
      <c r="BB1734" s="18" t="s">
        <v>5537</v>
      </c>
      <c r="BC1734" s="18" t="s">
        <v>5537</v>
      </c>
      <c r="BD1734" s="18" t="s">
        <v>5537</v>
      </c>
      <c r="BE1734" s="18" t="s">
        <v>5537</v>
      </c>
      <c r="BF1734" s="18" t="s">
        <v>5537</v>
      </c>
      <c r="BG1734" s="18" t="s">
        <v>5537</v>
      </c>
      <c r="BH1734" s="18" t="s">
        <v>5537</v>
      </c>
      <c r="BI1734" s="18" t="s">
        <v>5537</v>
      </c>
      <c r="BJ1734" s="18" t="s">
        <v>5537</v>
      </c>
      <c r="BK1734" s="18" t="s">
        <v>5537</v>
      </c>
      <c r="BL1734" s="9" t="s">
        <v>5537</v>
      </c>
      <c r="BM1734" s="14" t="s">
        <v>5537</v>
      </c>
      <c r="BN1734" s="14" t="s">
        <v>5537</v>
      </c>
      <c r="BO1734" s="14" t="str">
        <f>_xlfn.XLOOKUP(B1734,'[4]cell downs 18042026 17h'!$B:$B,'[4]cell downs 18042026 17h'!$B:$B,"")</f>
        <v/>
      </c>
      <c r="BP1734" s="14" t="str">
        <f>_xlfn.XLOOKUP(B1734,'[5]Cells Huawei 19042026 15h'!$B:$B,'[5]Cells Huawei 19042026 15h'!$B:$B,"")</f>
        <v/>
      </c>
      <c r="BQ1734" s="9" t="str">
        <f>_xlfn.XLOOKUP(B1734,'[6]cells down 19042026 9H40'!$B:$B,'[6]cells down 19042026 9H40'!$B:$B,"")</f>
        <v/>
      </c>
      <c r="BR1734" s="9" t="s">
        <v>5537</v>
      </c>
      <c r="BS1734" s="9" t="s">
        <v>5537</v>
      </c>
      <c r="BT1734" s="108"/>
    </row>
    <row r="1735" spans="1:72" s="9" customFormat="1" x14ac:dyDescent="0.35">
      <c r="A1735" s="1" t="s">
        <v>4616</v>
      </c>
      <c r="B1735" s="1" t="s">
        <v>4617</v>
      </c>
      <c r="C1735" s="3" t="str">
        <f>_xlfn.XLOOKUP(B1735,'[1]daily break down'!$D:$D,'[1]daily break down'!$E:$E,"")</f>
        <v>CENTRE</v>
      </c>
      <c r="D1735" s="1" t="s">
        <v>21</v>
      </c>
      <c r="E1735" s="1" t="s">
        <v>122</v>
      </c>
      <c r="F1735" s="3" t="s">
        <v>37</v>
      </c>
      <c r="G1735" s="1" t="s">
        <v>4081</v>
      </c>
      <c r="H1735" s="33" t="str">
        <f>_xlfn.XLOOKUP(B1735,[2]CALCULATION!$B:$B,[2]CALCULATION!$H:$H,"")</f>
        <v>NOKIA</v>
      </c>
      <c r="I1735" s="28">
        <v>0</v>
      </c>
      <c r="J1735" s="28">
        <v>0</v>
      </c>
      <c r="K1735" s="28">
        <v>0</v>
      </c>
      <c r="L1735" s="28">
        <v>0</v>
      </c>
      <c r="M1735" s="28">
        <v>0</v>
      </c>
      <c r="N1735" s="28">
        <v>0</v>
      </c>
      <c r="O1735" s="28">
        <v>0</v>
      </c>
      <c r="P1735" s="28">
        <v>0</v>
      </c>
      <c r="Q1735" s="28">
        <v>0</v>
      </c>
      <c r="R1735" s="28">
        <v>0</v>
      </c>
      <c r="S1735" s="93">
        <v>0</v>
      </c>
      <c r="T1735" s="93">
        <f>_xlfn.XLOOKUP(B1735,'[3]Nur des jours'!$B:$B,'[3]Nur des jours'!$U:$U,"")</f>
        <v>0</v>
      </c>
      <c r="U1735" s="93">
        <v>0</v>
      </c>
      <c r="V1735" s="93">
        <v>0</v>
      </c>
      <c r="W1735" s="93">
        <v>0</v>
      </c>
      <c r="X1735" s="93">
        <v>0</v>
      </c>
      <c r="Y1735" s="93">
        <v>0</v>
      </c>
      <c r="Z1735" s="93">
        <v>0</v>
      </c>
      <c r="AA1735" s="93">
        <v>0</v>
      </c>
      <c r="AB1735" s="93">
        <v>0</v>
      </c>
      <c r="AC1735" s="93">
        <f>_xlfn.XLOOKUP(B1735,'[3]Nur des jours'!$B:$B,'[3]Nur des jours'!$N:$N,"")</f>
        <v>0</v>
      </c>
      <c r="AD1735" s="93">
        <v>0</v>
      </c>
      <c r="AE1735" s="93">
        <v>0</v>
      </c>
      <c r="AF1735" s="93">
        <v>0</v>
      </c>
      <c r="AG1735" s="93"/>
      <c r="AH1735" s="93">
        <v>0</v>
      </c>
      <c r="AI1735" s="93">
        <v>0</v>
      </c>
      <c r="AJ1735" s="93">
        <v>0</v>
      </c>
      <c r="AK1735" s="93">
        <v>0</v>
      </c>
      <c r="AL1735" s="93">
        <v>0</v>
      </c>
      <c r="AM1735" s="49" t="s">
        <v>5559</v>
      </c>
      <c r="AN1735" s="49"/>
      <c r="AO1735" s="48" t="str" cm="1">
        <f t="array" ref="AO1735">IFERROR(_xlfn.IFS(
AQ1735="MPR ISSUE","PDH",
AQ1735="BSS Hardware Issue","BSS",
AQ1735="Sites strategiques, MLL, Pylone, etc.","ENVTECH",
AQ1735="AKTIVCO DEFAUT GE &amp; POWER Cabinet","AKTIVCO",
AQ1735="AKTIVCO Coupure ENEO &amp; Baisse de tension","AKTIVCO GRID ONLY",
AQ1735="Coupure ENEO &amp; Baisse de tension","IHS GRID ONLY",
AQ1735="Defaut GE &amp; POWER Cabinet","IHS",
AQ1735="Sharing","Partners",
AQ1735="Sites strategiques &amp; DataCenter","SST &amp; DC",
AQ1735="Exclu","Exclu",
AQ1735="SAT","SAT",
AQ1735="SPARE-ISSUE","SPARE-ISSUE",
AQ1735="Fiber CAmtel","TRANS_FO_CAMTEL",
AQ1735="Fiber AOF","Fiber AOF",
AQ1735="Projet OCM (HUAWEI)","TRAVAUX-HUAWEI",
AQ1735="Projet OCM (NOKIA)","TRAVAUX-NOKIA",
AQ1735="ACCESS-ISSUE","ACCESS-ISSUE",
AQ1735="Projet OCM (ZTE, NOKIA, autres projets)","TRAVAUX OCM",
AQ1735="No root CAuse","No root cause",
AQ1735="ODU HS","PDH",
AQ1735="IP &amp; VLAN","PDH",
AQ1735="Warehouse HUAWEI","SPARE-ISSUE",
AQ1735="SPARE-HS","SPARE-ISSUE",
AQ1735="Power Telco","BSS",AQ1735="no impacts","no impacts"
),"")</f>
        <v>AKTIVCO</v>
      </c>
      <c r="AP1735" s="48" t="str" cm="1">
        <f t="array" ref="AP1735">IFERROR(_xlfn.IFS(
AQ1735="MPR ISSUE","TX ISSUE",
AQ1735="BSS Hardware Issue","RAN ISSUE",
AQ1735="Sites strategiques, MLL, Pylone, etc.","ENVTECH",
AQ1735="AKTIVCO DEFAUT GE &amp; POWER Cabinet","POWER ISSUE",
AQ1735="AKTIVCO Coupure ENEO &amp; Baisse de tension","POWER ISSUE",
AQ1735="Coupure ENEO &amp; Baisse de tension","POWER ISSUE",
AQ1735="Defaut GE &amp; POWER Cabinet","POWER ISSUE",
AQ1735="Sharing","POWER ISSUE",
AQ1735="Sites strategiques &amp; DataCenter","POWER ISSUE",
AQ1735="Exclu","Exclu",
AQ1735="SAT","TX ISSUE",
AQ1735="SPARE-ISSUE","SPARE-ISSUE",
AQ1735="Fiber CAmtel","TX ISSUE",
AQ1735="Fiber AOF","TX ISSUE",
AQ1735="Projet OCM (HUAWEI)","TRAVAUX-HUAWEI",
AQ1735="Projet OCM (NOKIA)","TRAVAUX -NOKIA",
AQ1735="ACCESS-ISSUE","ACCESS-ISSUE",
AQ1735="Projet OCM (ZTE, NOKIA, autres projets)","TRAVAUX OCM",
AQ1735="No root CAuse","No root cause",
AQ1735="ODU HS","TX ISSUE",
AQ1735="IP &amp; VLAN","TX ISSUE",
AQ1735="Warehouse HUAWEI","SPARE-ISSUE",
AQ1735="SPARE-HS","SPARE-ISSUE",
AQ1735="Power Telco","RAN ISSUE",AQ1735="no impacts","no impacts"
),"")</f>
        <v>POWER ISSUE</v>
      </c>
      <c r="AQ1735" s="67" t="s">
        <v>5325</v>
      </c>
      <c r="AR1735" s="48" t="str" cm="1">
        <f t="array" ref="AR1735">IFERROR(_xlfn.IFS(
AQ1735="MPR ISSUE","ACTIVE",
AQ1735="BSS Hardware Issue","ACTIVE",
AQ1735="Sites strategiques, MLL, Pylone, etc.","PASSIVE",
AQ1735="AKTIVCO DEFAUT GE &amp; POWER Cabinet","PASSIVE",
AQ1735="AKTIVCO Coupure ENEO &amp; Baisse de tension","PASSIVE",
AQ1735="Coupure ENEO &amp; Baisse de tension","PASSIVE",
AQ1735="Defaut GE &amp; POWER Cabinet","PASSIVE",
AQ1735="Sharing","PASSIVE",
AQ1735="Sites strategiques &amp; DataCenter","PASSIVE",
AQ1735="Exclu","Exclu",
AQ1735="SAT","ACTIVE",
AQ1735="SPARE-ISSUE","SPARE-ISSUE",
AQ1735="Fiber CAmtel","ACTIVE",
AQ1735="Fiber AOF","ACTIVE",
AQ1735="Projet OCM (HUAWEI)","PLANNED WORKS",
AQ1735="Projet OCM (NOKIA)","PLANNED WORKS",
AQ1735="ACCESS-ISSUE","ACCESS-ISSUE",
AQ1735="Projet OCM (ZTE, NOKIA, autres projets)","PLANNED WORKS",
AQ1735="No root CAuse","No root cause",
AQ1735="ODU HS","ACTIVE",
AQ1735="IP &amp; VLAN","ACTIVE",
AQ1735="Warehouse HUAWEI","SPARE-ISSUE",
AQ1735="SPARE-HS","SPARE-ISSUE",
AQ1735="Power Telco","ACTIVE", AQ1735="no impacts","no impacts"
),"")</f>
        <v>PASSIVE</v>
      </c>
      <c r="AS1735" s="92" t="s">
        <v>5863</v>
      </c>
      <c r="AT1735" s="128" t="s">
        <v>986</v>
      </c>
      <c r="AU1735" s="9" t="s">
        <v>5934</v>
      </c>
      <c r="AV1735" s="17" t="s">
        <v>5633</v>
      </c>
      <c r="AW1735" s="7" t="s">
        <v>5537</v>
      </c>
      <c r="AX1735" s="6" t="s">
        <v>5537</v>
      </c>
      <c r="AY1735" s="7"/>
      <c r="AZ1735" s="3" t="s">
        <v>5537</v>
      </c>
      <c r="BA1735" s="18" t="s">
        <v>5537</v>
      </c>
      <c r="BB1735" s="18" t="s">
        <v>5537</v>
      </c>
      <c r="BC1735" s="18" t="s">
        <v>5537</v>
      </c>
      <c r="BD1735" s="18" t="s">
        <v>6290</v>
      </c>
      <c r="BE1735" s="18" t="s">
        <v>5537</v>
      </c>
      <c r="BF1735" s="18" t="s">
        <v>6291</v>
      </c>
      <c r="BG1735" s="18" t="s">
        <v>5537</v>
      </c>
      <c r="BH1735" s="18" t="s">
        <v>5537</v>
      </c>
      <c r="BI1735" s="18" t="s">
        <v>5537</v>
      </c>
      <c r="BJ1735" s="18" t="s">
        <v>5537</v>
      </c>
      <c r="BK1735" s="18" t="s">
        <v>5695</v>
      </c>
      <c r="BL1735" s="9" t="s">
        <v>5537</v>
      </c>
      <c r="BM1735" s="14" t="s">
        <v>5537</v>
      </c>
      <c r="BN1735" s="14" t="s">
        <v>5537</v>
      </c>
      <c r="BO1735" s="14" t="str">
        <f>_xlfn.XLOOKUP(B1735,'[4]cell downs 18042026 17h'!$B:$B,'[4]cell downs 18042026 17h'!$B:$B,"")</f>
        <v/>
      </c>
      <c r="BP1735" s="14" t="str">
        <f>_xlfn.XLOOKUP(B1735,'[5]Cells Huawei 19042026 15h'!$B:$B,'[5]Cells Huawei 19042026 15h'!$B:$B,"")</f>
        <v/>
      </c>
      <c r="BQ1735" s="9" t="str">
        <f>_xlfn.XLOOKUP(B1735,'[6]cells down 19042026 9H40'!$B:$B,'[6]cells down 19042026 9H40'!$B:$B,"")</f>
        <v/>
      </c>
      <c r="BR1735" s="9" t="s">
        <v>5537</v>
      </c>
      <c r="BS1735" s="9" t="s">
        <v>12</v>
      </c>
      <c r="BT1735" s="108"/>
    </row>
    <row r="1736" spans="1:72" s="9" customFormat="1" x14ac:dyDescent="0.35">
      <c r="A1736" s="1" t="s">
        <v>921</v>
      </c>
      <c r="B1736" s="8" t="s">
        <v>922</v>
      </c>
      <c r="C1736" s="3" t="str">
        <f>_xlfn.XLOOKUP(B1736,'[1]daily break down'!$D:$D,'[1]daily break down'!$E:$E,"")</f>
        <v>Yaounde</v>
      </c>
      <c r="D1736" s="1" t="s">
        <v>11</v>
      </c>
      <c r="E1736" s="1" t="s">
        <v>12</v>
      </c>
      <c r="F1736" s="3" t="s">
        <v>37</v>
      </c>
      <c r="G1736" s="1" t="s">
        <v>38</v>
      </c>
      <c r="H1736" s="34" t="str">
        <f>_xlfn.XLOOKUP(B1736,[2]CALCULATION!$B:$B,[2]CALCULATION!$H:$H,"")</f>
        <v>ZTE</v>
      </c>
      <c r="I1736" s="28">
        <v>0</v>
      </c>
      <c r="J1736" s="28">
        <v>0</v>
      </c>
      <c r="K1736" s="28">
        <v>0</v>
      </c>
      <c r="L1736" s="28">
        <v>0</v>
      </c>
      <c r="M1736" s="28">
        <v>0</v>
      </c>
      <c r="N1736" s="28">
        <v>0</v>
      </c>
      <c r="O1736" s="28">
        <v>0</v>
      </c>
      <c r="P1736" s="28">
        <v>0</v>
      </c>
      <c r="Q1736" s="28">
        <v>0</v>
      </c>
      <c r="R1736" s="28">
        <v>0</v>
      </c>
      <c r="S1736" s="93">
        <v>0</v>
      </c>
      <c r="T1736" s="93">
        <f>_xlfn.XLOOKUP(B1736,'[3]Nur des jours'!$B:$B,'[3]Nur des jours'!$U:$U,"")</f>
        <v>0</v>
      </c>
      <c r="U1736" s="93">
        <v>0</v>
      </c>
      <c r="V1736" s="93">
        <v>0</v>
      </c>
      <c r="W1736" s="93">
        <v>0</v>
      </c>
      <c r="X1736" s="93">
        <v>0</v>
      </c>
      <c r="Y1736" s="93">
        <v>0</v>
      </c>
      <c r="Z1736" s="93">
        <v>0</v>
      </c>
      <c r="AA1736" s="93">
        <v>0</v>
      </c>
      <c r="AB1736" s="93">
        <v>0</v>
      </c>
      <c r="AC1736" s="93">
        <f>_xlfn.XLOOKUP(B1736,'[3]Nur des jours'!$B:$B,'[3]Nur des jours'!$N:$N,"")</f>
        <v>0</v>
      </c>
      <c r="AD1736" s="93">
        <v>0</v>
      </c>
      <c r="AE1736" s="93">
        <v>0</v>
      </c>
      <c r="AF1736" s="93">
        <v>0</v>
      </c>
      <c r="AG1736" s="93"/>
      <c r="AH1736" s="93">
        <v>0</v>
      </c>
      <c r="AI1736" s="93">
        <v>0</v>
      </c>
      <c r="AJ1736" s="93">
        <v>0</v>
      </c>
      <c r="AK1736" s="93">
        <v>0</v>
      </c>
      <c r="AL1736" s="93">
        <v>0</v>
      </c>
      <c r="AM1736" s="49" t="s">
        <v>5559</v>
      </c>
      <c r="AN1736" s="49"/>
      <c r="AO1736" s="48" t="str" cm="1">
        <f t="array" ref="AO1736">IFERROR(_xlfn.IFS(
AQ1736="MPR ISSUE","PDH",
AQ1736="BSS Hardware Issue","BSS",
AQ1736="Sites strategiques, MLL, Pylone, etc.","ENVTECH",
AQ1736="AKTIVCO DEFAUT GE &amp; POWER Cabinet","AKTIVCO",
AQ1736="AKTIVCO Coupure ENEO &amp; Baisse de tension","AKTIVCO GRID ONLY",
AQ1736="Coupure ENEO &amp; Baisse de tension","IHS GRID ONLY",
AQ1736="Defaut GE &amp; POWER Cabinet","IHS",
AQ1736="Sharing","Partners",
AQ1736="Sites strategiques &amp; DataCenter","SST &amp; DC",
AQ1736="Exclu","Exclu",
AQ1736="SAT","SAT",
AQ1736="SPARE-ISSUE","SPARE-ISSUE",
AQ1736="Fiber CAmtel","TRANS_FO_CAMTEL",
AQ1736="Fiber AOF","Fiber AOF",
AQ1736="Projet OCM (HUAWEI)","TRAVAUX-HUAWEI",
AQ1736="Projet OCM (NOKIA)","TRAVAUX-NOKIA",
AQ1736="ACCESS-ISSUE","ACCESS-ISSUE",
AQ1736="Projet OCM (ZTE, NOKIA, autres projets)","TRAVAUX OCM",
AQ1736="No root CAuse","No root cause",
AQ1736="ODU HS","PDH",
AQ1736="IP &amp; VLAN","PDH",
AQ1736="Warehouse HUAWEI","SPARE-ISSUE",
AQ1736="SPARE-HS","SPARE-ISSUE",
AQ1736="Power Telco","BSS",AQ1736="no impacts","no impacts"
),"")</f>
        <v>No root cause</v>
      </c>
      <c r="AP1736" s="48" t="str" cm="1">
        <f t="array" ref="AP1736">IFERROR(_xlfn.IFS(
AQ1736="MPR ISSUE","TX ISSUE",
AQ1736="BSS Hardware Issue","RAN ISSUE",
AQ1736="Sites strategiques, MLL, Pylone, etc.","ENVTECH",
AQ1736="AKTIVCO DEFAUT GE &amp; POWER Cabinet","POWER ISSUE",
AQ1736="AKTIVCO Coupure ENEO &amp; Baisse de tension","POWER ISSUE",
AQ1736="Coupure ENEO &amp; Baisse de tension","POWER ISSUE",
AQ1736="Defaut GE &amp; POWER Cabinet","POWER ISSUE",
AQ1736="Sharing","POWER ISSUE",
AQ1736="Sites strategiques &amp; DataCenter","POWER ISSUE",
AQ1736="Exclu","Exclu",
AQ1736="SAT","TX ISSUE",
AQ1736="SPARE-ISSUE","SPARE-ISSUE",
AQ1736="Fiber CAmtel","TX ISSUE",
AQ1736="Fiber AOF","TX ISSUE",
AQ1736="Projet OCM (HUAWEI)","TRAVAUX-HUAWEI",
AQ1736="Projet OCM (NOKIA)","TRAVAUX -NOKIA",
AQ1736="ACCESS-ISSUE","ACCESS-ISSUE",
AQ1736="Projet OCM (ZTE, NOKIA, autres projets)","TRAVAUX OCM",
AQ1736="No root CAuse","No root cause",
AQ1736="ODU HS","TX ISSUE",
AQ1736="IP &amp; VLAN","TX ISSUE",
AQ1736="Warehouse HUAWEI","SPARE-ISSUE",
AQ1736="SPARE-HS","SPARE-ISSUE",
AQ1736="Power Telco","RAN ISSUE",AQ1736="no impacts","no impacts"
),"")</f>
        <v>No root cause</v>
      </c>
      <c r="AQ1736" s="126" t="s">
        <v>5344</v>
      </c>
      <c r="AR1736" s="48" t="str" cm="1">
        <f t="array" ref="AR1736">IFERROR(_xlfn.IFS(
AQ1736="MPR ISSUE","ACTIVE",
AQ1736="BSS Hardware Issue","ACTIVE",
AQ1736="Sites strategiques, MLL, Pylone, etc.","PASSIVE",
AQ1736="AKTIVCO DEFAUT GE &amp; POWER Cabinet","PASSIVE",
AQ1736="AKTIVCO Coupure ENEO &amp; Baisse de tension","PASSIVE",
AQ1736="Coupure ENEO &amp; Baisse de tension","PASSIVE",
AQ1736="Defaut GE &amp; POWER Cabinet","PASSIVE",
AQ1736="Sharing","PASSIVE",
AQ1736="Sites strategiques &amp; DataCenter","PASSIVE",
AQ1736="Exclu","Exclu",
AQ1736="SAT","ACTIVE",
AQ1736="SPARE-ISSUE","SPARE-ISSUE",
AQ1736="Fiber CAmtel","ACTIVE",
AQ1736="Fiber AOF","ACTIVE",
AQ1736="Projet OCM (HUAWEI)","PLANNED WORKS",
AQ1736="Projet OCM (NOKIA)","PLANNED WORKS",
AQ1736="ACCESS-ISSUE","ACCESS-ISSUE",
AQ1736="Projet OCM (ZTE, NOKIA, autres projets)","PLANNED WORKS",
AQ1736="No root CAuse","No root cause",
AQ1736="ODU HS","ACTIVE",
AQ1736="IP &amp; VLAN","ACTIVE",
AQ1736="Warehouse HUAWEI","SPARE-ISSUE",
AQ1736="SPARE-HS","SPARE-ISSUE",
AQ1736="Power Telco","ACTIVE", AQ1736="no impacts","no impacts"
),"")</f>
        <v>No root cause</v>
      </c>
      <c r="AS1736" s="92" t="s">
        <v>5537</v>
      </c>
      <c r="AT1736" s="98" t="s">
        <v>922</v>
      </c>
      <c r="AV1736" s="17" t="s">
        <v>5537</v>
      </c>
      <c r="AW1736" s="7" t="s">
        <v>5537</v>
      </c>
      <c r="AX1736" s="6" t="s">
        <v>5537</v>
      </c>
      <c r="AY1736" s="7"/>
      <c r="AZ1736" s="3" t="s">
        <v>5537</v>
      </c>
      <c r="BA1736" s="18" t="s">
        <v>5537</v>
      </c>
      <c r="BB1736" s="18" t="s">
        <v>5537</v>
      </c>
      <c r="BC1736" s="18" t="s">
        <v>5537</v>
      </c>
      <c r="BD1736" s="18" t="s">
        <v>5537</v>
      </c>
      <c r="BE1736" s="18" t="s">
        <v>5537</v>
      </c>
      <c r="BF1736" s="18" t="s">
        <v>5537</v>
      </c>
      <c r="BG1736" s="18" t="s">
        <v>5537</v>
      </c>
      <c r="BH1736" s="18" t="s">
        <v>5537</v>
      </c>
      <c r="BI1736" s="18" t="s">
        <v>5537</v>
      </c>
      <c r="BJ1736" s="18" t="s">
        <v>5537</v>
      </c>
      <c r="BK1736" s="18" t="s">
        <v>5537</v>
      </c>
      <c r="BL1736" s="9" t="s">
        <v>5537</v>
      </c>
      <c r="BM1736" s="14" t="s">
        <v>5537</v>
      </c>
      <c r="BN1736" s="14" t="s">
        <v>5537</v>
      </c>
      <c r="BO1736" s="14" t="str">
        <f>_xlfn.XLOOKUP(B1736,'[4]cell downs 18042026 17h'!$B:$B,'[4]cell downs 18042026 17h'!$B:$B,"")</f>
        <v/>
      </c>
      <c r="BP1736" s="14" t="str">
        <f>_xlfn.XLOOKUP(B1736,'[5]Cells Huawei 19042026 15h'!$B:$B,'[5]Cells Huawei 19042026 15h'!$B:$B,"")</f>
        <v/>
      </c>
      <c r="BQ1736" s="9" t="str">
        <f>_xlfn.XLOOKUP(B1736,'[6]cells down 19042026 9H40'!$B:$B,'[6]cells down 19042026 9H40'!$B:$B,"")</f>
        <v/>
      </c>
      <c r="BR1736" s="9" t="s">
        <v>922</v>
      </c>
      <c r="BS1736" s="9" t="s">
        <v>12</v>
      </c>
      <c r="BT1736" s="108"/>
    </row>
    <row r="1737" spans="1:72" s="9" customFormat="1" x14ac:dyDescent="0.35">
      <c r="A1737" s="1" t="s">
        <v>2761</v>
      </c>
      <c r="B1737" s="8" t="s">
        <v>2762</v>
      </c>
      <c r="C1737" s="3" t="str">
        <f>_xlfn.XLOOKUP(B1737,'[1]daily break down'!$D:$D,'[1]daily break down'!$E:$E,"")</f>
        <v>Douala</v>
      </c>
      <c r="D1737" s="1"/>
      <c r="E1737" s="1"/>
      <c r="F1737" s="3" t="s">
        <v>31</v>
      </c>
      <c r="G1737" s="1" t="s">
        <v>32</v>
      </c>
      <c r="H1737" s="34" t="str">
        <f>_xlfn.XLOOKUP(B1737,[2]CALCULATION!$B:$B,[2]CALCULATION!$H:$H,"")</f>
        <v>ZTE</v>
      </c>
      <c r="I1737" s="28">
        <v>0</v>
      </c>
      <c r="J1737" s="28">
        <v>0</v>
      </c>
      <c r="K1737" s="28">
        <v>0</v>
      </c>
      <c r="L1737" s="28">
        <v>0</v>
      </c>
      <c r="M1737" s="28">
        <v>0</v>
      </c>
      <c r="N1737" s="28">
        <v>0</v>
      </c>
      <c r="O1737" s="28">
        <v>0</v>
      </c>
      <c r="P1737" s="28">
        <v>0</v>
      </c>
      <c r="Q1737" s="28">
        <v>0</v>
      </c>
      <c r="R1737" s="28">
        <v>0</v>
      </c>
      <c r="S1737" s="93">
        <v>0</v>
      </c>
      <c r="T1737" s="93">
        <f>_xlfn.XLOOKUP(B1737,'[3]Nur des jours'!$B:$B,'[3]Nur des jours'!$U:$U,"")</f>
        <v>0</v>
      </c>
      <c r="U1737" s="93">
        <v>0</v>
      </c>
      <c r="V1737" s="93">
        <v>0</v>
      </c>
      <c r="W1737" s="93">
        <v>0</v>
      </c>
      <c r="X1737" s="93">
        <v>0</v>
      </c>
      <c r="Y1737" s="93">
        <v>0</v>
      </c>
      <c r="Z1737" s="93">
        <v>0</v>
      </c>
      <c r="AA1737" s="93">
        <v>0</v>
      </c>
      <c r="AB1737" s="93">
        <v>0</v>
      </c>
      <c r="AC1737" s="93">
        <f>_xlfn.XLOOKUP(B1737,'[3]Nur des jours'!$B:$B,'[3]Nur des jours'!$N:$N,"")</f>
        <v>0</v>
      </c>
      <c r="AD1737" s="93">
        <v>0</v>
      </c>
      <c r="AE1737" s="93">
        <v>0</v>
      </c>
      <c r="AF1737" s="93">
        <v>0</v>
      </c>
      <c r="AG1737" s="93"/>
      <c r="AH1737" s="93">
        <v>0</v>
      </c>
      <c r="AI1737" s="93">
        <v>0</v>
      </c>
      <c r="AJ1737" s="93">
        <v>0</v>
      </c>
      <c r="AK1737" s="93">
        <v>0</v>
      </c>
      <c r="AL1737" s="93">
        <v>0</v>
      </c>
      <c r="AM1737" s="49" t="s">
        <v>5559</v>
      </c>
      <c r="AN1737" s="49"/>
      <c r="AO1737" s="48" t="str" cm="1">
        <f t="array" ref="AO1737">IFERROR(_xlfn.IFS(
AQ1737="MPR ISSUE","PDH",
AQ1737="BSS Hardware Issue","BSS",
AQ1737="Sites strategiques, MLL, Pylone, etc.","ENVTECH",
AQ1737="AKTIVCO DEFAUT GE &amp; POWER Cabinet","AKTIVCO",
AQ1737="AKTIVCO Coupure ENEO &amp; Baisse de tension","AKTIVCO GRID ONLY",
AQ1737="Coupure ENEO &amp; Baisse de tension","IHS GRID ONLY",
AQ1737="Defaut GE &amp; POWER Cabinet","IHS",
AQ1737="Sharing","Partners",
AQ1737="Sites strategiques &amp; DataCenter","SST &amp; DC",
AQ1737="Exclu","Exclu",
AQ1737="SAT","SAT",
AQ1737="SPARE-ISSUE","SPARE-ISSUE",
AQ1737="Fiber CAmtel","TRANS_FO_CAMTEL",
AQ1737="Fiber AOF","Fiber AOF",
AQ1737="Projet OCM (HUAWEI)","TRAVAUX-HUAWEI",
AQ1737="Projet OCM (NOKIA)","TRAVAUX-NOKIA",
AQ1737="ACCESS-ISSUE","ACCESS-ISSUE",
AQ1737="Projet OCM (ZTE, NOKIA, autres projets)","TRAVAUX OCM",
AQ1737="No root CAuse","No root cause",
AQ1737="ODU HS","PDH",
AQ1737="IP &amp; VLAN","PDH",
AQ1737="Warehouse HUAWEI","SPARE-ISSUE",
AQ1737="SPARE-HS","SPARE-ISSUE",
AQ1737="Power Telco","BSS",AQ1737="no impacts","no impacts"
),"")</f>
        <v>No root cause</v>
      </c>
      <c r="AP1737" s="48" t="str" cm="1">
        <f t="array" ref="AP1737">IFERROR(_xlfn.IFS(
AQ1737="MPR ISSUE","TX ISSUE",
AQ1737="BSS Hardware Issue","RAN ISSUE",
AQ1737="Sites strategiques, MLL, Pylone, etc.","ENVTECH",
AQ1737="AKTIVCO DEFAUT GE &amp; POWER Cabinet","POWER ISSUE",
AQ1737="AKTIVCO Coupure ENEO &amp; Baisse de tension","POWER ISSUE",
AQ1737="Coupure ENEO &amp; Baisse de tension","POWER ISSUE",
AQ1737="Defaut GE &amp; POWER Cabinet","POWER ISSUE",
AQ1737="Sharing","POWER ISSUE",
AQ1737="Sites strategiques &amp; DataCenter","POWER ISSUE",
AQ1737="Exclu","Exclu",
AQ1737="SAT","TX ISSUE",
AQ1737="SPARE-ISSUE","SPARE-ISSUE",
AQ1737="Fiber CAmtel","TX ISSUE",
AQ1737="Fiber AOF","TX ISSUE",
AQ1737="Projet OCM (HUAWEI)","TRAVAUX-HUAWEI",
AQ1737="Projet OCM (NOKIA)","TRAVAUX -NOKIA",
AQ1737="ACCESS-ISSUE","ACCESS-ISSUE",
AQ1737="Projet OCM (ZTE, NOKIA, autres projets)","TRAVAUX OCM",
AQ1737="No root CAuse","No root cause",
AQ1737="ODU HS","TX ISSUE",
AQ1737="IP &amp; VLAN","TX ISSUE",
AQ1737="Warehouse HUAWEI","SPARE-ISSUE",
AQ1737="SPARE-HS","SPARE-ISSUE",
AQ1737="Power Telco","RAN ISSUE",AQ1737="no impacts","no impacts"
),"")</f>
        <v>No root cause</v>
      </c>
      <c r="AQ1737" s="67" t="s">
        <v>5344</v>
      </c>
      <c r="AR1737" s="48" t="str" cm="1">
        <f t="array" ref="AR1737">IFERROR(_xlfn.IFS(
AQ1737="MPR ISSUE","ACTIVE",
AQ1737="BSS Hardware Issue","ACTIVE",
AQ1737="Sites strategiques, MLL, Pylone, etc.","PASSIVE",
AQ1737="AKTIVCO DEFAUT GE &amp; POWER Cabinet","PASSIVE",
AQ1737="AKTIVCO Coupure ENEO &amp; Baisse de tension","PASSIVE",
AQ1737="Coupure ENEO &amp; Baisse de tension","PASSIVE",
AQ1737="Defaut GE &amp; POWER Cabinet","PASSIVE",
AQ1737="Sharing","PASSIVE",
AQ1737="Sites strategiques &amp; DataCenter","PASSIVE",
AQ1737="Exclu","Exclu",
AQ1737="SAT","ACTIVE",
AQ1737="SPARE-ISSUE","SPARE-ISSUE",
AQ1737="Fiber CAmtel","ACTIVE",
AQ1737="Fiber AOF","ACTIVE",
AQ1737="Projet OCM (HUAWEI)","PLANNED WORKS",
AQ1737="Projet OCM (NOKIA)","PLANNED WORKS",
AQ1737="ACCESS-ISSUE","ACCESS-ISSUE",
AQ1737="Projet OCM (ZTE, NOKIA, autres projets)","PLANNED WORKS",
AQ1737="No root CAuse","No root cause",
AQ1737="ODU HS","ACTIVE",
AQ1737="IP &amp; VLAN","ACTIVE",
AQ1737="Warehouse HUAWEI","SPARE-ISSUE",
AQ1737="SPARE-HS","SPARE-ISSUE",
AQ1737="Power Telco","ACTIVE", AQ1737="no impacts","no impacts"
),"")</f>
        <v>No root cause</v>
      </c>
      <c r="AS1737" s="92" t="s">
        <v>5537</v>
      </c>
      <c r="AT1737" s="98" t="s">
        <v>2762</v>
      </c>
      <c r="AV1737" s="17" t="s">
        <v>5537</v>
      </c>
      <c r="AW1737" s="7" t="s">
        <v>5537</v>
      </c>
      <c r="AX1737" s="6" t="s">
        <v>5537</v>
      </c>
      <c r="AY1737" s="7"/>
      <c r="AZ1737" s="3" t="s">
        <v>5537</v>
      </c>
      <c r="BA1737" s="18" t="s">
        <v>5537</v>
      </c>
      <c r="BB1737" s="18" t="s">
        <v>5537</v>
      </c>
      <c r="BC1737" s="18" t="s">
        <v>5537</v>
      </c>
      <c r="BD1737" s="18" t="s">
        <v>5537</v>
      </c>
      <c r="BE1737" s="18" t="s">
        <v>5537</v>
      </c>
      <c r="BF1737" s="18" t="s">
        <v>5537</v>
      </c>
      <c r="BG1737" s="18" t="s">
        <v>5537</v>
      </c>
      <c r="BH1737" s="18" t="s">
        <v>5537</v>
      </c>
      <c r="BI1737" s="18" t="s">
        <v>5537</v>
      </c>
      <c r="BJ1737" s="18" t="s">
        <v>5537</v>
      </c>
      <c r="BK1737" s="18" t="s">
        <v>5537</v>
      </c>
      <c r="BL1737" s="9" t="s">
        <v>5537</v>
      </c>
      <c r="BM1737" s="14" t="s">
        <v>5537</v>
      </c>
      <c r="BN1737" s="14" t="s">
        <v>5537</v>
      </c>
      <c r="BO1737" s="14" t="str">
        <f>_xlfn.XLOOKUP(B1737,'[4]cell downs 18042026 17h'!$B:$B,'[4]cell downs 18042026 17h'!$B:$B,"")</f>
        <v/>
      </c>
      <c r="BP1737" s="14" t="str">
        <f>_xlfn.XLOOKUP(B1737,'[5]Cells Huawei 19042026 15h'!$B:$B,'[5]Cells Huawei 19042026 15h'!$B:$B,"")</f>
        <v/>
      </c>
      <c r="BQ1737" s="9" t="str">
        <f>_xlfn.XLOOKUP(B1737,'[6]cells down 19042026 9H40'!$B:$B,'[6]cells down 19042026 9H40'!$B:$B,"")</f>
        <v/>
      </c>
      <c r="BR1737" s="9" t="s">
        <v>5537</v>
      </c>
      <c r="BS1737" s="9" t="s">
        <v>594</v>
      </c>
      <c r="BT1737" s="108"/>
    </row>
    <row r="1738" spans="1:72" s="9" customFormat="1" x14ac:dyDescent="0.35">
      <c r="A1738" s="1" t="s">
        <v>3952</v>
      </c>
      <c r="B1738" s="8" t="s">
        <v>3953</v>
      </c>
      <c r="C1738" s="3" t="str">
        <f>_xlfn.XLOOKUP(B1738,'[1]daily break down'!$D:$D,'[1]daily break down'!$E:$E,"")</f>
        <v>CENTRE</v>
      </c>
      <c r="D1738" s="1" t="s">
        <v>21</v>
      </c>
      <c r="E1738" s="1" t="s">
        <v>188</v>
      </c>
      <c r="F1738" s="3" t="s">
        <v>37</v>
      </c>
      <c r="G1738" s="1" t="s">
        <v>3954</v>
      </c>
      <c r="H1738" s="33" t="str">
        <f>_xlfn.XLOOKUP(B1738,[2]CALCULATION!$B:$B,[2]CALCULATION!$H:$H,"")</f>
        <v>NOKIA</v>
      </c>
      <c r="I1738" s="28">
        <v>0</v>
      </c>
      <c r="J1738" s="28">
        <v>0</v>
      </c>
      <c r="K1738" s="28">
        <v>0</v>
      </c>
      <c r="L1738" s="28">
        <v>0</v>
      </c>
      <c r="M1738" s="28">
        <v>0</v>
      </c>
      <c r="N1738" s="28">
        <v>0</v>
      </c>
      <c r="O1738" s="28">
        <v>0</v>
      </c>
      <c r="P1738" s="28">
        <v>0</v>
      </c>
      <c r="Q1738" s="28">
        <v>0</v>
      </c>
      <c r="R1738" s="28">
        <v>0</v>
      </c>
      <c r="S1738" s="93">
        <v>0</v>
      </c>
      <c r="T1738" s="93">
        <f>_xlfn.XLOOKUP(B1738,'[3]Nur des jours'!$B:$B,'[3]Nur des jours'!$U:$U,"")</f>
        <v>0</v>
      </c>
      <c r="U1738" s="93">
        <v>0</v>
      </c>
      <c r="V1738" s="93">
        <v>0</v>
      </c>
      <c r="W1738" s="93">
        <v>0</v>
      </c>
      <c r="X1738" s="93">
        <v>0</v>
      </c>
      <c r="Y1738" s="93">
        <v>0</v>
      </c>
      <c r="Z1738" s="93">
        <v>0</v>
      </c>
      <c r="AA1738" s="93">
        <v>0</v>
      </c>
      <c r="AB1738" s="93">
        <v>0</v>
      </c>
      <c r="AC1738" s="93">
        <f>_xlfn.XLOOKUP(B1738,'[3]Nur des jours'!$B:$B,'[3]Nur des jours'!$N:$N,"")</f>
        <v>0</v>
      </c>
      <c r="AD1738" s="93">
        <v>0</v>
      </c>
      <c r="AE1738" s="93">
        <v>0</v>
      </c>
      <c r="AF1738" s="93">
        <v>0</v>
      </c>
      <c r="AG1738" s="93"/>
      <c r="AH1738" s="93">
        <v>0</v>
      </c>
      <c r="AI1738" s="93">
        <v>0</v>
      </c>
      <c r="AJ1738" s="93">
        <v>0</v>
      </c>
      <c r="AK1738" s="93">
        <v>0</v>
      </c>
      <c r="AL1738" s="93">
        <v>0</v>
      </c>
      <c r="AM1738" s="49" t="s">
        <v>5559</v>
      </c>
      <c r="AN1738" s="49"/>
      <c r="AO1738" s="48" t="str" cm="1">
        <f t="array" ref="AO1738">IFERROR(_xlfn.IFS(
AQ1738="MPR ISSUE","PDH",
AQ1738="BSS Hardware Issue","BSS",
AQ1738="Sites strategiques, MLL, Pylone, etc.","ENVTECH",
AQ1738="AKTIVCO DEFAUT GE &amp; POWER Cabinet","AKTIVCO",
AQ1738="AKTIVCO Coupure ENEO &amp; Baisse de tension","AKTIVCO GRID ONLY",
AQ1738="Coupure ENEO &amp; Baisse de tension","IHS GRID ONLY",
AQ1738="Defaut GE &amp; POWER Cabinet","IHS",
AQ1738="Sharing","Partners",
AQ1738="Sites strategiques &amp; DataCenter","SST &amp; DC",
AQ1738="Exclu","Exclu",
AQ1738="SAT","SAT",
AQ1738="SPARE-ISSUE","SPARE-ISSUE",
AQ1738="Fiber CAmtel","TRANS_FO_CAMTEL",
AQ1738="Fiber AOF","Fiber AOF",
AQ1738="Projet OCM (HUAWEI)","TRAVAUX-HUAWEI",
AQ1738="Projet OCM (NOKIA)","TRAVAUX-NOKIA",
AQ1738="ACCESS-ISSUE","ACCESS-ISSUE",
AQ1738="Projet OCM (ZTE, NOKIA, autres projets)","TRAVAUX OCM",
AQ1738="No root CAuse","No root cause",
AQ1738="ODU HS","PDH",
AQ1738="IP &amp; VLAN","PDH",
AQ1738="Warehouse HUAWEI","SPARE-ISSUE",
AQ1738="SPARE-HS","SPARE-ISSUE",
AQ1738="Power Telco","BSS",AQ1738="no impacts","no impacts"
),"")</f>
        <v>No root cause</v>
      </c>
      <c r="AP1738" s="48" t="str" cm="1">
        <f t="array" ref="AP1738">IFERROR(_xlfn.IFS(
AQ1738="MPR ISSUE","TX ISSUE",
AQ1738="BSS Hardware Issue","RAN ISSUE",
AQ1738="Sites strategiques, MLL, Pylone, etc.","ENVTECH",
AQ1738="AKTIVCO DEFAUT GE &amp; POWER Cabinet","POWER ISSUE",
AQ1738="AKTIVCO Coupure ENEO &amp; Baisse de tension","POWER ISSUE",
AQ1738="Coupure ENEO &amp; Baisse de tension","POWER ISSUE",
AQ1738="Defaut GE &amp; POWER Cabinet","POWER ISSUE",
AQ1738="Sharing","POWER ISSUE",
AQ1738="Sites strategiques &amp; DataCenter","POWER ISSUE",
AQ1738="Exclu","Exclu",
AQ1738="SAT","TX ISSUE",
AQ1738="SPARE-ISSUE","SPARE-ISSUE",
AQ1738="Fiber CAmtel","TX ISSUE",
AQ1738="Fiber AOF","TX ISSUE",
AQ1738="Projet OCM (HUAWEI)","TRAVAUX-HUAWEI",
AQ1738="Projet OCM (NOKIA)","TRAVAUX -NOKIA",
AQ1738="ACCESS-ISSUE","ACCESS-ISSUE",
AQ1738="Projet OCM (ZTE, NOKIA, autres projets)","TRAVAUX OCM",
AQ1738="No root CAuse","No root cause",
AQ1738="ODU HS","TX ISSUE",
AQ1738="IP &amp; VLAN","TX ISSUE",
AQ1738="Warehouse HUAWEI","SPARE-ISSUE",
AQ1738="SPARE-HS","SPARE-ISSUE",
AQ1738="Power Telco","RAN ISSUE",AQ1738="no impacts","no impacts"
),"")</f>
        <v>No root cause</v>
      </c>
      <c r="AQ1738" s="67" t="s">
        <v>5344</v>
      </c>
      <c r="AR1738" s="48" t="str" cm="1">
        <f t="array" ref="AR1738">IFERROR(_xlfn.IFS(
AQ1738="MPR ISSUE","ACTIVE",
AQ1738="BSS Hardware Issue","ACTIVE",
AQ1738="Sites strategiques, MLL, Pylone, etc.","PASSIVE",
AQ1738="AKTIVCO DEFAUT GE &amp; POWER Cabinet","PASSIVE",
AQ1738="AKTIVCO Coupure ENEO &amp; Baisse de tension","PASSIVE",
AQ1738="Coupure ENEO &amp; Baisse de tension","PASSIVE",
AQ1738="Defaut GE &amp; POWER Cabinet","PASSIVE",
AQ1738="Sharing","PASSIVE",
AQ1738="Sites strategiques &amp; DataCenter","PASSIVE",
AQ1738="Exclu","Exclu",
AQ1738="SAT","ACTIVE",
AQ1738="SPARE-ISSUE","SPARE-ISSUE",
AQ1738="Fiber CAmtel","ACTIVE",
AQ1738="Fiber AOF","ACTIVE",
AQ1738="Projet OCM (HUAWEI)","PLANNED WORKS",
AQ1738="Projet OCM (NOKIA)","PLANNED WORKS",
AQ1738="ACCESS-ISSUE","ACCESS-ISSUE",
AQ1738="Projet OCM (ZTE, NOKIA, autres projets)","PLANNED WORKS",
AQ1738="No root CAuse","No root cause",
AQ1738="ODU HS","ACTIVE",
AQ1738="IP &amp; VLAN","ACTIVE",
AQ1738="Warehouse HUAWEI","SPARE-ISSUE",
AQ1738="SPARE-HS","SPARE-ISSUE",
AQ1738="Power Telco","ACTIVE", AQ1738="no impacts","no impacts"
),"")</f>
        <v>No root cause</v>
      </c>
      <c r="AS1738" s="92" t="s">
        <v>5537</v>
      </c>
      <c r="AT1738" s="98" t="s">
        <v>3953</v>
      </c>
      <c r="AV1738" s="17" t="s">
        <v>5537</v>
      </c>
      <c r="AW1738" s="7" t="s">
        <v>5537</v>
      </c>
      <c r="AX1738" s="6" t="s">
        <v>5537</v>
      </c>
      <c r="AY1738" s="7"/>
      <c r="AZ1738" s="3" t="s">
        <v>5537</v>
      </c>
      <c r="BA1738" s="18" t="s">
        <v>5537</v>
      </c>
      <c r="BB1738" s="18" t="s">
        <v>5537</v>
      </c>
      <c r="BC1738" s="18" t="s">
        <v>5537</v>
      </c>
      <c r="BD1738" s="18" t="s">
        <v>5537</v>
      </c>
      <c r="BE1738" s="18" t="s">
        <v>5537</v>
      </c>
      <c r="BF1738" s="18" t="s">
        <v>5537</v>
      </c>
      <c r="BG1738" s="18" t="s">
        <v>5537</v>
      </c>
      <c r="BH1738" s="18" t="s">
        <v>5537</v>
      </c>
      <c r="BI1738" s="18" t="s">
        <v>5537</v>
      </c>
      <c r="BJ1738" s="18" t="s">
        <v>5537</v>
      </c>
      <c r="BK1738" s="18" t="s">
        <v>5537</v>
      </c>
      <c r="BL1738" s="9" t="s">
        <v>5537</v>
      </c>
      <c r="BM1738" s="14" t="s">
        <v>5537</v>
      </c>
      <c r="BN1738" s="14" t="s">
        <v>5537</v>
      </c>
      <c r="BO1738" s="14" t="str">
        <f>_xlfn.XLOOKUP(B1738,'[4]cell downs 18042026 17h'!$B:$B,'[4]cell downs 18042026 17h'!$B:$B,"")</f>
        <v/>
      </c>
      <c r="BP1738" s="14" t="str">
        <f>_xlfn.XLOOKUP(B1738,'[5]Cells Huawei 19042026 15h'!$B:$B,'[5]Cells Huawei 19042026 15h'!$B:$B,"")</f>
        <v/>
      </c>
      <c r="BQ1738" s="9" t="str">
        <f>_xlfn.XLOOKUP(B1738,'[6]cells down 19042026 9H40'!$B:$B,'[6]cells down 19042026 9H40'!$B:$B,"")</f>
        <v/>
      </c>
      <c r="BR1738" s="9" t="s">
        <v>5537</v>
      </c>
      <c r="BS1738" s="9" t="s">
        <v>5537</v>
      </c>
      <c r="BT1738" s="108"/>
    </row>
    <row r="1739" spans="1:72" s="9" customFormat="1" x14ac:dyDescent="0.35">
      <c r="A1739" s="1" t="s">
        <v>2356</v>
      </c>
      <c r="B1739" s="8" t="s">
        <v>2357</v>
      </c>
      <c r="C1739" s="3" t="str">
        <f>_xlfn.XLOOKUP(B1739,'[1]daily break down'!$D:$D,'[1]daily break down'!$E:$E,"")</f>
        <v>Douala</v>
      </c>
      <c r="D1739" s="1" t="s">
        <v>11</v>
      </c>
      <c r="E1739" s="1" t="s">
        <v>12</v>
      </c>
      <c r="F1739" s="3" t="s">
        <v>31</v>
      </c>
      <c r="G1739" s="1" t="s">
        <v>32</v>
      </c>
      <c r="H1739" s="34" t="str">
        <f>_xlfn.XLOOKUP(B1739,[2]CALCULATION!$B:$B,[2]CALCULATION!$H:$H,"")</f>
        <v>ZTE</v>
      </c>
      <c r="I1739" s="28">
        <v>0</v>
      </c>
      <c r="J1739" s="28">
        <v>0</v>
      </c>
      <c r="K1739" s="28">
        <v>0</v>
      </c>
      <c r="L1739" s="28">
        <v>0</v>
      </c>
      <c r="M1739" s="28">
        <v>0</v>
      </c>
      <c r="N1739" s="28">
        <v>0</v>
      </c>
      <c r="O1739" s="28">
        <v>0</v>
      </c>
      <c r="P1739" s="28">
        <v>0</v>
      </c>
      <c r="Q1739" s="28">
        <v>0</v>
      </c>
      <c r="R1739" s="28">
        <v>0</v>
      </c>
      <c r="S1739" s="93">
        <v>0</v>
      </c>
      <c r="T1739" s="93">
        <f>_xlfn.XLOOKUP(B1739,'[3]Nur des jours'!$B:$B,'[3]Nur des jours'!$U:$U,"")</f>
        <v>0</v>
      </c>
      <c r="U1739" s="93">
        <v>0</v>
      </c>
      <c r="V1739" s="93">
        <v>0</v>
      </c>
      <c r="W1739" s="93">
        <v>0</v>
      </c>
      <c r="X1739" s="93">
        <v>0</v>
      </c>
      <c r="Y1739" s="93">
        <v>0</v>
      </c>
      <c r="Z1739" s="93">
        <v>0</v>
      </c>
      <c r="AA1739" s="93">
        <v>0</v>
      </c>
      <c r="AB1739" s="93">
        <v>0</v>
      </c>
      <c r="AC1739" s="93">
        <f>_xlfn.XLOOKUP(B1739,'[3]Nur des jours'!$B:$B,'[3]Nur des jours'!$N:$N,"")</f>
        <v>0</v>
      </c>
      <c r="AD1739" s="93">
        <v>0</v>
      </c>
      <c r="AE1739" s="93">
        <v>0</v>
      </c>
      <c r="AF1739" s="93">
        <v>0</v>
      </c>
      <c r="AG1739" s="93"/>
      <c r="AH1739" s="93">
        <v>0</v>
      </c>
      <c r="AI1739" s="93">
        <v>0</v>
      </c>
      <c r="AJ1739" s="93">
        <v>0</v>
      </c>
      <c r="AK1739" s="93">
        <v>0</v>
      </c>
      <c r="AL1739" s="93">
        <v>0</v>
      </c>
      <c r="AM1739" s="49" t="s">
        <v>5559</v>
      </c>
      <c r="AN1739" s="49"/>
      <c r="AO1739" s="48" t="str" cm="1">
        <f t="array" ref="AO1739">IFERROR(_xlfn.IFS(
AQ1739="MPR ISSUE","PDH",
AQ1739="BSS Hardware Issue","BSS",
AQ1739="Sites strategiques, MLL, Pylone, etc.","ENVTECH",
AQ1739="AKTIVCO DEFAUT GE &amp; POWER Cabinet","AKTIVCO",
AQ1739="AKTIVCO Coupure ENEO &amp; Baisse de tension","AKTIVCO GRID ONLY",
AQ1739="Coupure ENEO &amp; Baisse de tension","IHS GRID ONLY",
AQ1739="Defaut GE &amp; POWER Cabinet","IHS",
AQ1739="Sharing","Partners",
AQ1739="Sites strategiques &amp; DataCenter","SST &amp; DC",
AQ1739="Exclu","Exclu",
AQ1739="SAT","SAT",
AQ1739="SPARE-ISSUE","SPARE-ISSUE",
AQ1739="Fiber CAmtel","TRANS_FO_CAMTEL",
AQ1739="Fiber AOF","Fiber AOF",
AQ1739="Projet OCM (HUAWEI)","TRAVAUX-HUAWEI",
AQ1739="Projet OCM (NOKIA)","TRAVAUX-NOKIA",
AQ1739="ACCESS-ISSUE","ACCESS-ISSUE",
AQ1739="Projet OCM (ZTE, NOKIA, autres projets)","TRAVAUX OCM",
AQ1739="No root CAuse","No root cause",
AQ1739="ODU HS","PDH",
AQ1739="IP &amp; VLAN","PDH",
AQ1739="Warehouse HUAWEI","SPARE-ISSUE",
AQ1739="SPARE-HS","SPARE-ISSUE",
AQ1739="Power Telco","BSS",AQ1739="no impacts","no impacts"
),"")</f>
        <v>No root cause</v>
      </c>
      <c r="AP1739" s="48" t="str" cm="1">
        <f t="array" ref="AP1739">IFERROR(_xlfn.IFS(
AQ1739="MPR ISSUE","TX ISSUE",
AQ1739="BSS Hardware Issue","RAN ISSUE",
AQ1739="Sites strategiques, MLL, Pylone, etc.","ENVTECH",
AQ1739="AKTIVCO DEFAUT GE &amp; POWER Cabinet","POWER ISSUE",
AQ1739="AKTIVCO Coupure ENEO &amp; Baisse de tension","POWER ISSUE",
AQ1739="Coupure ENEO &amp; Baisse de tension","POWER ISSUE",
AQ1739="Defaut GE &amp; POWER Cabinet","POWER ISSUE",
AQ1739="Sharing","POWER ISSUE",
AQ1739="Sites strategiques &amp; DataCenter","POWER ISSUE",
AQ1739="Exclu","Exclu",
AQ1739="SAT","TX ISSUE",
AQ1739="SPARE-ISSUE","SPARE-ISSUE",
AQ1739="Fiber CAmtel","TX ISSUE",
AQ1739="Fiber AOF","TX ISSUE",
AQ1739="Projet OCM (HUAWEI)","TRAVAUX-HUAWEI",
AQ1739="Projet OCM (NOKIA)","TRAVAUX -NOKIA",
AQ1739="ACCESS-ISSUE","ACCESS-ISSUE",
AQ1739="Projet OCM (ZTE, NOKIA, autres projets)","TRAVAUX OCM",
AQ1739="No root CAuse","No root cause",
AQ1739="ODU HS","TX ISSUE",
AQ1739="IP &amp; VLAN","TX ISSUE",
AQ1739="Warehouse HUAWEI","SPARE-ISSUE",
AQ1739="SPARE-HS","SPARE-ISSUE",
AQ1739="Power Telco","RAN ISSUE",AQ1739="no impacts","no impacts"
),"")</f>
        <v>No root cause</v>
      </c>
      <c r="AQ1739" s="126" t="s">
        <v>5344</v>
      </c>
      <c r="AR1739" s="48" t="str" cm="1">
        <f t="array" ref="AR1739">IFERROR(_xlfn.IFS(
AQ1739="MPR ISSUE","ACTIVE",
AQ1739="BSS Hardware Issue","ACTIVE",
AQ1739="Sites strategiques, MLL, Pylone, etc.","PASSIVE",
AQ1739="AKTIVCO DEFAUT GE &amp; POWER Cabinet","PASSIVE",
AQ1739="AKTIVCO Coupure ENEO &amp; Baisse de tension","PASSIVE",
AQ1739="Coupure ENEO &amp; Baisse de tension","PASSIVE",
AQ1739="Defaut GE &amp; POWER Cabinet","PASSIVE",
AQ1739="Sharing","PASSIVE",
AQ1739="Sites strategiques &amp; DataCenter","PASSIVE",
AQ1739="Exclu","Exclu",
AQ1739="SAT","ACTIVE",
AQ1739="SPARE-ISSUE","SPARE-ISSUE",
AQ1739="Fiber CAmtel","ACTIVE",
AQ1739="Fiber AOF","ACTIVE",
AQ1739="Projet OCM (HUAWEI)","PLANNED WORKS",
AQ1739="Projet OCM (NOKIA)","PLANNED WORKS",
AQ1739="ACCESS-ISSUE","ACCESS-ISSUE",
AQ1739="Projet OCM (ZTE, NOKIA, autres projets)","PLANNED WORKS",
AQ1739="No root CAuse","No root cause",
AQ1739="ODU HS","ACTIVE",
AQ1739="IP &amp; VLAN","ACTIVE",
AQ1739="Warehouse HUAWEI","SPARE-ISSUE",
AQ1739="SPARE-HS","SPARE-ISSUE",
AQ1739="Power Telco","ACTIVE", AQ1739="no impacts","no impacts"
),"")</f>
        <v>No root cause</v>
      </c>
      <c r="AS1739" s="92" t="s">
        <v>5537</v>
      </c>
      <c r="AT1739" s="98" t="s">
        <v>2357</v>
      </c>
      <c r="AV1739" s="17" t="s">
        <v>5537</v>
      </c>
      <c r="AW1739" s="7" t="s">
        <v>5537</v>
      </c>
      <c r="AX1739" s="6" t="s">
        <v>5537</v>
      </c>
      <c r="AY1739" s="7"/>
      <c r="AZ1739" s="3" t="s">
        <v>5537</v>
      </c>
      <c r="BA1739" s="18" t="s">
        <v>5537</v>
      </c>
      <c r="BB1739" s="18" t="s">
        <v>5537</v>
      </c>
      <c r="BC1739" s="18" t="s">
        <v>5537</v>
      </c>
      <c r="BD1739" s="18" t="s">
        <v>5537</v>
      </c>
      <c r="BE1739" s="18" t="s">
        <v>5537</v>
      </c>
      <c r="BF1739" s="18" t="s">
        <v>5537</v>
      </c>
      <c r="BG1739" s="18" t="s">
        <v>5537</v>
      </c>
      <c r="BH1739" s="18" t="s">
        <v>5537</v>
      </c>
      <c r="BI1739" s="18" t="s">
        <v>5537</v>
      </c>
      <c r="BJ1739" s="18" t="s">
        <v>5537</v>
      </c>
      <c r="BK1739" s="18" t="s">
        <v>5537</v>
      </c>
      <c r="BL1739" s="9" t="s">
        <v>5537</v>
      </c>
      <c r="BM1739" s="14" t="s">
        <v>5537</v>
      </c>
      <c r="BN1739" s="14" t="s">
        <v>5537</v>
      </c>
      <c r="BO1739" s="14" t="str">
        <f>_xlfn.XLOOKUP(B1739,'[4]cell downs 18042026 17h'!$B:$B,'[4]cell downs 18042026 17h'!$B:$B,"")</f>
        <v/>
      </c>
      <c r="BP1739" s="14" t="str">
        <f>_xlfn.XLOOKUP(B1739,'[5]Cells Huawei 19042026 15h'!$B:$B,'[5]Cells Huawei 19042026 15h'!$B:$B,"")</f>
        <v/>
      </c>
      <c r="BQ1739" s="9" t="str">
        <f>_xlfn.XLOOKUP(B1739,'[6]cells down 19042026 9H40'!$B:$B,'[6]cells down 19042026 9H40'!$B:$B,"")</f>
        <v/>
      </c>
      <c r="BR1739" s="9" t="s">
        <v>2357</v>
      </c>
      <c r="BS1739" s="9" t="s">
        <v>5537</v>
      </c>
      <c r="BT1739" s="108"/>
    </row>
    <row r="1740" spans="1:72" s="9" customFormat="1" x14ac:dyDescent="0.35">
      <c r="A1740" s="1" t="s">
        <v>4758</v>
      </c>
      <c r="B1740" s="8" t="s">
        <v>4759</v>
      </c>
      <c r="C1740" s="3" t="str">
        <f>_xlfn.XLOOKUP(B1740,'[1]daily break down'!$D:$D,'[1]daily break down'!$E:$E,"")</f>
        <v>Douala</v>
      </c>
      <c r="D1740" s="1" t="s">
        <v>11</v>
      </c>
      <c r="E1740" s="1" t="s">
        <v>12</v>
      </c>
      <c r="F1740" s="3" t="s">
        <v>31</v>
      </c>
      <c r="G1740" s="1" t="s">
        <v>32</v>
      </c>
      <c r="H1740" s="34" t="str">
        <f>_xlfn.XLOOKUP(B1740,[2]CALCULATION!$B:$B,[2]CALCULATION!$H:$H,"")</f>
        <v>ZTE</v>
      </c>
      <c r="I1740" s="28">
        <v>0</v>
      </c>
      <c r="J1740" s="28">
        <v>0</v>
      </c>
      <c r="K1740" s="28">
        <v>0</v>
      </c>
      <c r="L1740" s="28">
        <v>0</v>
      </c>
      <c r="M1740" s="28">
        <v>0</v>
      </c>
      <c r="N1740" s="28">
        <v>0</v>
      </c>
      <c r="O1740" s="28">
        <v>0</v>
      </c>
      <c r="P1740" s="28">
        <v>0</v>
      </c>
      <c r="Q1740" s="28">
        <v>0</v>
      </c>
      <c r="R1740" s="28">
        <v>0</v>
      </c>
      <c r="S1740" s="93">
        <v>0</v>
      </c>
      <c r="T1740" s="93">
        <f>_xlfn.XLOOKUP(B1740,'[3]Nur des jours'!$B:$B,'[3]Nur des jours'!$U:$U,"")</f>
        <v>0</v>
      </c>
      <c r="U1740" s="93">
        <v>0</v>
      </c>
      <c r="V1740" s="93">
        <v>0</v>
      </c>
      <c r="W1740" s="93">
        <v>0</v>
      </c>
      <c r="X1740" s="93">
        <v>0</v>
      </c>
      <c r="Y1740" s="93">
        <v>0</v>
      </c>
      <c r="Z1740" s="93">
        <v>0</v>
      </c>
      <c r="AA1740" s="93">
        <v>0</v>
      </c>
      <c r="AB1740" s="93">
        <v>0</v>
      </c>
      <c r="AC1740" s="93">
        <f>_xlfn.XLOOKUP(B1740,'[3]Nur des jours'!$B:$B,'[3]Nur des jours'!$N:$N,"")</f>
        <v>0</v>
      </c>
      <c r="AD1740" s="93">
        <v>0</v>
      </c>
      <c r="AE1740" s="93">
        <v>0</v>
      </c>
      <c r="AF1740" s="93">
        <v>0</v>
      </c>
      <c r="AG1740" s="93"/>
      <c r="AH1740" s="93">
        <v>0</v>
      </c>
      <c r="AI1740" s="93">
        <v>0</v>
      </c>
      <c r="AJ1740" s="93">
        <v>0</v>
      </c>
      <c r="AK1740" s="93">
        <v>0</v>
      </c>
      <c r="AL1740" s="93">
        <v>0</v>
      </c>
      <c r="AM1740" s="49" t="s">
        <v>5559</v>
      </c>
      <c r="AN1740" s="49"/>
      <c r="AO1740" s="48" t="str" cm="1">
        <f t="array" ref="AO1740">IFERROR(_xlfn.IFS(
AQ1740="MPR ISSUE","PDH",
AQ1740="BSS Hardware Issue","BSS",
AQ1740="Sites strategiques, MLL, Pylone, etc.","ENVTECH",
AQ1740="AKTIVCO DEFAUT GE &amp; POWER Cabinet","AKTIVCO",
AQ1740="AKTIVCO Coupure ENEO &amp; Baisse de tension","AKTIVCO GRID ONLY",
AQ1740="Coupure ENEO &amp; Baisse de tension","IHS GRID ONLY",
AQ1740="Defaut GE &amp; POWER Cabinet","IHS",
AQ1740="Sharing","Partners",
AQ1740="Sites strategiques &amp; DataCenter","SST &amp; DC",
AQ1740="Exclu","Exclu",
AQ1740="SAT","SAT",
AQ1740="SPARE-ISSUE","SPARE-ISSUE",
AQ1740="Fiber CAmtel","TRANS_FO_CAMTEL",
AQ1740="Fiber AOF","Fiber AOF",
AQ1740="Projet OCM (HUAWEI)","TRAVAUX-HUAWEI",
AQ1740="Projet OCM (NOKIA)","TRAVAUX-NOKIA",
AQ1740="ACCESS-ISSUE","ACCESS-ISSUE",
AQ1740="Projet OCM (ZTE, NOKIA, autres projets)","TRAVAUX OCM",
AQ1740="No root CAuse","No root cause",
AQ1740="ODU HS","PDH",
AQ1740="IP &amp; VLAN","PDH",
AQ1740="Warehouse HUAWEI","SPARE-ISSUE",
AQ1740="SPARE-HS","SPARE-ISSUE",
AQ1740="Power Telco","BSS",AQ1740="no impacts","no impacts"
),"")</f>
        <v>No root cause</v>
      </c>
      <c r="AP1740" s="48" t="str" cm="1">
        <f t="array" ref="AP1740">IFERROR(_xlfn.IFS(
AQ1740="MPR ISSUE","TX ISSUE",
AQ1740="BSS Hardware Issue","RAN ISSUE",
AQ1740="Sites strategiques, MLL, Pylone, etc.","ENVTECH",
AQ1740="AKTIVCO DEFAUT GE &amp; POWER Cabinet","POWER ISSUE",
AQ1740="AKTIVCO Coupure ENEO &amp; Baisse de tension","POWER ISSUE",
AQ1740="Coupure ENEO &amp; Baisse de tension","POWER ISSUE",
AQ1740="Defaut GE &amp; POWER Cabinet","POWER ISSUE",
AQ1740="Sharing","POWER ISSUE",
AQ1740="Sites strategiques &amp; DataCenter","POWER ISSUE",
AQ1740="Exclu","Exclu",
AQ1740="SAT","TX ISSUE",
AQ1740="SPARE-ISSUE","SPARE-ISSUE",
AQ1740="Fiber CAmtel","TX ISSUE",
AQ1740="Fiber AOF","TX ISSUE",
AQ1740="Projet OCM (HUAWEI)","TRAVAUX-HUAWEI",
AQ1740="Projet OCM (NOKIA)","TRAVAUX -NOKIA",
AQ1740="ACCESS-ISSUE","ACCESS-ISSUE",
AQ1740="Projet OCM (ZTE, NOKIA, autres projets)","TRAVAUX OCM",
AQ1740="No root CAuse","No root cause",
AQ1740="ODU HS","TX ISSUE",
AQ1740="IP &amp; VLAN","TX ISSUE",
AQ1740="Warehouse HUAWEI","SPARE-ISSUE",
AQ1740="SPARE-HS","SPARE-ISSUE",
AQ1740="Power Telco","RAN ISSUE",AQ1740="no impacts","no impacts"
),"")</f>
        <v>No root cause</v>
      </c>
      <c r="AQ1740" s="126" t="s">
        <v>5344</v>
      </c>
      <c r="AR1740" s="48" t="str" cm="1">
        <f t="array" ref="AR1740">IFERROR(_xlfn.IFS(
AQ1740="MPR ISSUE","ACTIVE",
AQ1740="BSS Hardware Issue","ACTIVE",
AQ1740="Sites strategiques, MLL, Pylone, etc.","PASSIVE",
AQ1740="AKTIVCO DEFAUT GE &amp; POWER Cabinet","PASSIVE",
AQ1740="AKTIVCO Coupure ENEO &amp; Baisse de tension","PASSIVE",
AQ1740="Coupure ENEO &amp; Baisse de tension","PASSIVE",
AQ1740="Defaut GE &amp; POWER Cabinet","PASSIVE",
AQ1740="Sharing","PASSIVE",
AQ1740="Sites strategiques &amp; DataCenter","PASSIVE",
AQ1740="Exclu","Exclu",
AQ1740="SAT","ACTIVE",
AQ1740="SPARE-ISSUE","SPARE-ISSUE",
AQ1740="Fiber CAmtel","ACTIVE",
AQ1740="Fiber AOF","ACTIVE",
AQ1740="Projet OCM (HUAWEI)","PLANNED WORKS",
AQ1740="Projet OCM (NOKIA)","PLANNED WORKS",
AQ1740="ACCESS-ISSUE","ACCESS-ISSUE",
AQ1740="Projet OCM (ZTE, NOKIA, autres projets)","PLANNED WORKS",
AQ1740="No root CAuse","No root cause",
AQ1740="ODU HS","ACTIVE",
AQ1740="IP &amp; VLAN","ACTIVE",
AQ1740="Warehouse HUAWEI","SPARE-ISSUE",
AQ1740="SPARE-HS","SPARE-ISSUE",
AQ1740="Power Telco","ACTIVE", AQ1740="no impacts","no impacts"
),"")</f>
        <v>No root cause</v>
      </c>
      <c r="AS1740" s="92" t="s">
        <v>5537</v>
      </c>
      <c r="AT1740" s="98" t="s">
        <v>4759</v>
      </c>
      <c r="AV1740" s="17" t="s">
        <v>5537</v>
      </c>
      <c r="AW1740" s="7" t="s">
        <v>5537</v>
      </c>
      <c r="AX1740" s="6" t="s">
        <v>5537</v>
      </c>
      <c r="AY1740" s="7"/>
      <c r="AZ1740" s="3" t="s">
        <v>5537</v>
      </c>
      <c r="BA1740" s="18" t="s">
        <v>5537</v>
      </c>
      <c r="BB1740" s="18" t="s">
        <v>5537</v>
      </c>
      <c r="BC1740" s="18" t="s">
        <v>5537</v>
      </c>
      <c r="BD1740" s="18" t="s">
        <v>5537</v>
      </c>
      <c r="BE1740" s="18" t="s">
        <v>5537</v>
      </c>
      <c r="BF1740" s="18" t="s">
        <v>5537</v>
      </c>
      <c r="BG1740" s="18" t="s">
        <v>5537</v>
      </c>
      <c r="BH1740" s="18" t="s">
        <v>5537</v>
      </c>
      <c r="BI1740" s="18" t="s">
        <v>5537</v>
      </c>
      <c r="BJ1740" s="18" t="s">
        <v>5537</v>
      </c>
      <c r="BK1740" s="18" t="s">
        <v>5537</v>
      </c>
      <c r="BL1740" s="9" t="s">
        <v>5537</v>
      </c>
      <c r="BM1740" s="14" t="s">
        <v>5537</v>
      </c>
      <c r="BN1740" s="14" t="s">
        <v>5537</v>
      </c>
      <c r="BO1740" s="14" t="str">
        <f>_xlfn.XLOOKUP(B1740,'[4]cell downs 18042026 17h'!$B:$B,'[4]cell downs 18042026 17h'!$B:$B,"")</f>
        <v/>
      </c>
      <c r="BP1740" s="14" t="str">
        <f>_xlfn.XLOOKUP(B1740,'[5]Cells Huawei 19042026 15h'!$B:$B,'[5]Cells Huawei 19042026 15h'!$B:$B,"")</f>
        <v/>
      </c>
      <c r="BQ1740" s="9" t="str">
        <f>_xlfn.XLOOKUP(B1740,'[6]cells down 19042026 9H40'!$B:$B,'[6]cells down 19042026 9H40'!$B:$B,"")</f>
        <v/>
      </c>
      <c r="BR1740" s="9" t="s">
        <v>4759</v>
      </c>
      <c r="BS1740" s="9" t="s">
        <v>1713</v>
      </c>
      <c r="BT1740" s="108"/>
    </row>
    <row r="1741" spans="1:72" s="9" customFormat="1" x14ac:dyDescent="0.35">
      <c r="A1741" s="1" t="s">
        <v>2009</v>
      </c>
      <c r="B1741" s="8" t="s">
        <v>2010</v>
      </c>
      <c r="C1741" s="3" t="str">
        <f>_xlfn.XLOOKUP(B1741,'[1]daily break down'!$D:$D,'[1]daily break down'!$E:$E,"")</f>
        <v>Douala</v>
      </c>
      <c r="D1741" s="1" t="s">
        <v>1022</v>
      </c>
      <c r="E1741" s="1" t="s">
        <v>12</v>
      </c>
      <c r="F1741" s="3" t="s">
        <v>31</v>
      </c>
      <c r="G1741" s="1" t="s">
        <v>32</v>
      </c>
      <c r="H1741" s="34" t="str">
        <f>_xlfn.XLOOKUP(B1741,[2]CALCULATION!$B:$B,[2]CALCULATION!$H:$H,"")</f>
        <v>ZTE</v>
      </c>
      <c r="I1741" s="28">
        <v>0</v>
      </c>
      <c r="J1741" s="28">
        <v>0</v>
      </c>
      <c r="K1741" s="28">
        <v>0</v>
      </c>
      <c r="L1741" s="28">
        <v>0</v>
      </c>
      <c r="M1741" s="28">
        <v>0</v>
      </c>
      <c r="N1741" s="28">
        <v>0</v>
      </c>
      <c r="O1741" s="28">
        <v>0</v>
      </c>
      <c r="P1741" s="28">
        <v>0</v>
      </c>
      <c r="Q1741" s="28">
        <v>0</v>
      </c>
      <c r="R1741" s="28">
        <v>0</v>
      </c>
      <c r="S1741" s="93">
        <v>0</v>
      </c>
      <c r="T1741" s="93">
        <f>_xlfn.XLOOKUP(B1741,'[3]Nur des jours'!$B:$B,'[3]Nur des jours'!$U:$U,"")</f>
        <v>0</v>
      </c>
      <c r="U1741" s="93">
        <v>0</v>
      </c>
      <c r="V1741" s="93">
        <v>0</v>
      </c>
      <c r="W1741" s="93">
        <v>0</v>
      </c>
      <c r="X1741" s="93">
        <v>0</v>
      </c>
      <c r="Y1741" s="93">
        <v>0</v>
      </c>
      <c r="Z1741" s="93">
        <v>0</v>
      </c>
      <c r="AA1741" s="93">
        <v>0</v>
      </c>
      <c r="AB1741" s="93">
        <v>0</v>
      </c>
      <c r="AC1741" s="93">
        <f>_xlfn.XLOOKUP(B1741,'[3]Nur des jours'!$B:$B,'[3]Nur des jours'!$N:$N,"")</f>
        <v>0</v>
      </c>
      <c r="AD1741" s="93">
        <v>0</v>
      </c>
      <c r="AE1741" s="93">
        <v>0</v>
      </c>
      <c r="AF1741" s="93">
        <v>0</v>
      </c>
      <c r="AG1741" s="93"/>
      <c r="AH1741" s="93">
        <v>0</v>
      </c>
      <c r="AI1741" s="93">
        <v>0</v>
      </c>
      <c r="AJ1741" s="93">
        <v>0</v>
      </c>
      <c r="AK1741" s="93">
        <v>0</v>
      </c>
      <c r="AL1741" s="93">
        <v>0</v>
      </c>
      <c r="AM1741" s="49" t="s">
        <v>5559</v>
      </c>
      <c r="AN1741" s="49"/>
      <c r="AO1741" s="48" t="str" cm="1">
        <f t="array" ref="AO1741">IFERROR(_xlfn.IFS(
AQ1741="MPR ISSUE","PDH",
AQ1741="BSS Hardware Issue","BSS",
AQ1741="Sites strategiques, MLL, Pylone, etc.","ENVTECH",
AQ1741="AKTIVCO DEFAUT GE &amp; POWER Cabinet","AKTIVCO",
AQ1741="AKTIVCO Coupure ENEO &amp; Baisse de tension","AKTIVCO GRID ONLY",
AQ1741="Coupure ENEO &amp; Baisse de tension","IHS GRID ONLY",
AQ1741="Defaut GE &amp; POWER Cabinet","IHS",
AQ1741="Sharing","Partners",
AQ1741="Sites strategiques &amp; DataCenter","SST &amp; DC",
AQ1741="Exclu","Exclu",
AQ1741="SAT","SAT",
AQ1741="SPARE-ISSUE","SPARE-ISSUE",
AQ1741="Fiber CAmtel","TRANS_FO_CAMTEL",
AQ1741="Fiber AOF","Fiber AOF",
AQ1741="Projet OCM (HUAWEI)","TRAVAUX-HUAWEI",
AQ1741="Projet OCM (NOKIA)","TRAVAUX-NOKIA",
AQ1741="ACCESS-ISSUE","ACCESS-ISSUE",
AQ1741="Projet OCM (ZTE, NOKIA, autres projets)","TRAVAUX OCM",
AQ1741="No root CAuse","No root cause",
AQ1741="ODU HS","PDH",
AQ1741="IP &amp; VLAN","PDH",
AQ1741="Warehouse HUAWEI","SPARE-ISSUE",
AQ1741="SPARE-HS","SPARE-ISSUE",
AQ1741="Power Telco","BSS",AQ1741="no impacts","no impacts"
),"")</f>
        <v>No root cause</v>
      </c>
      <c r="AP1741" s="48" t="str" cm="1">
        <f t="array" ref="AP1741">IFERROR(_xlfn.IFS(
AQ1741="MPR ISSUE","TX ISSUE",
AQ1741="BSS Hardware Issue","RAN ISSUE",
AQ1741="Sites strategiques, MLL, Pylone, etc.","ENVTECH",
AQ1741="AKTIVCO DEFAUT GE &amp; POWER Cabinet","POWER ISSUE",
AQ1741="AKTIVCO Coupure ENEO &amp; Baisse de tension","POWER ISSUE",
AQ1741="Coupure ENEO &amp; Baisse de tension","POWER ISSUE",
AQ1741="Defaut GE &amp; POWER Cabinet","POWER ISSUE",
AQ1741="Sharing","POWER ISSUE",
AQ1741="Sites strategiques &amp; DataCenter","POWER ISSUE",
AQ1741="Exclu","Exclu",
AQ1741="SAT","TX ISSUE",
AQ1741="SPARE-ISSUE","SPARE-ISSUE",
AQ1741="Fiber CAmtel","TX ISSUE",
AQ1741="Fiber AOF","TX ISSUE",
AQ1741="Projet OCM (HUAWEI)","TRAVAUX-HUAWEI",
AQ1741="Projet OCM (NOKIA)","TRAVAUX -NOKIA",
AQ1741="ACCESS-ISSUE","ACCESS-ISSUE",
AQ1741="Projet OCM (ZTE, NOKIA, autres projets)","TRAVAUX OCM",
AQ1741="No root CAuse","No root cause",
AQ1741="ODU HS","TX ISSUE",
AQ1741="IP &amp; VLAN","TX ISSUE",
AQ1741="Warehouse HUAWEI","SPARE-ISSUE",
AQ1741="SPARE-HS","SPARE-ISSUE",
AQ1741="Power Telco","RAN ISSUE",AQ1741="no impacts","no impacts"
),"")</f>
        <v>No root cause</v>
      </c>
      <c r="AQ1741" s="67" t="s">
        <v>5344</v>
      </c>
      <c r="AR1741" s="48" t="str" cm="1">
        <f t="array" ref="AR1741">IFERROR(_xlfn.IFS(
AQ1741="MPR ISSUE","ACTIVE",
AQ1741="BSS Hardware Issue","ACTIVE",
AQ1741="Sites strategiques, MLL, Pylone, etc.","PASSIVE",
AQ1741="AKTIVCO DEFAUT GE &amp; POWER Cabinet","PASSIVE",
AQ1741="AKTIVCO Coupure ENEO &amp; Baisse de tension","PASSIVE",
AQ1741="Coupure ENEO &amp; Baisse de tension","PASSIVE",
AQ1741="Defaut GE &amp; POWER Cabinet","PASSIVE",
AQ1741="Sharing","PASSIVE",
AQ1741="Sites strategiques &amp; DataCenter","PASSIVE",
AQ1741="Exclu","Exclu",
AQ1741="SAT","ACTIVE",
AQ1741="SPARE-ISSUE","SPARE-ISSUE",
AQ1741="Fiber CAmtel","ACTIVE",
AQ1741="Fiber AOF","ACTIVE",
AQ1741="Projet OCM (HUAWEI)","PLANNED WORKS",
AQ1741="Projet OCM (NOKIA)","PLANNED WORKS",
AQ1741="ACCESS-ISSUE","ACCESS-ISSUE",
AQ1741="Projet OCM (ZTE, NOKIA, autres projets)","PLANNED WORKS",
AQ1741="No root CAuse","No root cause",
AQ1741="ODU HS","ACTIVE",
AQ1741="IP &amp; VLAN","ACTIVE",
AQ1741="Warehouse HUAWEI","SPARE-ISSUE",
AQ1741="SPARE-HS","SPARE-ISSUE",
AQ1741="Power Telco","ACTIVE", AQ1741="no impacts","no impacts"
),"")</f>
        <v>No root cause</v>
      </c>
      <c r="AS1741" s="92" t="s">
        <v>5537</v>
      </c>
      <c r="AT1741" s="98" t="s">
        <v>2010</v>
      </c>
      <c r="AV1741" s="17" t="s">
        <v>5537</v>
      </c>
      <c r="AW1741" s="7" t="s">
        <v>5537</v>
      </c>
      <c r="AX1741" s="6" t="s">
        <v>5537</v>
      </c>
      <c r="AY1741" s="7"/>
      <c r="AZ1741" s="3" t="s">
        <v>5537</v>
      </c>
      <c r="BA1741" s="18" t="s">
        <v>5537</v>
      </c>
      <c r="BB1741" s="18" t="s">
        <v>5537</v>
      </c>
      <c r="BC1741" s="18" t="s">
        <v>5537</v>
      </c>
      <c r="BD1741" s="18" t="s">
        <v>5537</v>
      </c>
      <c r="BE1741" s="18" t="s">
        <v>5537</v>
      </c>
      <c r="BF1741" s="18" t="s">
        <v>5537</v>
      </c>
      <c r="BG1741" s="18" t="s">
        <v>5537</v>
      </c>
      <c r="BH1741" s="18" t="s">
        <v>5537</v>
      </c>
      <c r="BI1741" s="18" t="s">
        <v>5537</v>
      </c>
      <c r="BJ1741" s="18" t="s">
        <v>5537</v>
      </c>
      <c r="BK1741" s="18" t="s">
        <v>5537</v>
      </c>
      <c r="BL1741" s="9" t="s">
        <v>5537</v>
      </c>
      <c r="BM1741" s="14" t="s">
        <v>5537</v>
      </c>
      <c r="BN1741" s="14" t="s">
        <v>5537</v>
      </c>
      <c r="BO1741" s="14" t="str">
        <f>_xlfn.XLOOKUP(B1741,'[4]cell downs 18042026 17h'!$B:$B,'[4]cell downs 18042026 17h'!$B:$B,"")</f>
        <v/>
      </c>
      <c r="BP1741" s="14" t="str">
        <f>_xlfn.XLOOKUP(B1741,'[5]Cells Huawei 19042026 15h'!$B:$B,'[5]Cells Huawei 19042026 15h'!$B:$B,"")</f>
        <v/>
      </c>
      <c r="BQ1741" s="9" t="str">
        <f>_xlfn.XLOOKUP(B1741,'[6]cells down 19042026 9H40'!$B:$B,'[6]cells down 19042026 9H40'!$B:$B,"")</f>
        <v/>
      </c>
      <c r="BR1741" s="9" t="s">
        <v>5537</v>
      </c>
      <c r="BS1741" s="9" t="s">
        <v>12</v>
      </c>
      <c r="BT1741" s="108"/>
    </row>
    <row r="1742" spans="1:72" s="9" customFormat="1" x14ac:dyDescent="0.35">
      <c r="A1742" s="1" t="s">
        <v>4766</v>
      </c>
      <c r="B1742" s="8" t="s">
        <v>4767</v>
      </c>
      <c r="C1742" s="3" t="str">
        <f>_xlfn.XLOOKUP(B1742,'[1]daily break down'!$D:$D,'[1]daily break down'!$E:$E,"")</f>
        <v>ADAMAOUA</v>
      </c>
      <c r="D1742" s="1" t="s">
        <v>11</v>
      </c>
      <c r="E1742" s="1" t="s">
        <v>96</v>
      </c>
      <c r="F1742" s="3" t="s">
        <v>90</v>
      </c>
      <c r="G1742" s="1" t="s">
        <v>4768</v>
      </c>
      <c r="H1742" s="33" t="str">
        <f>_xlfn.XLOOKUP(B1742,[2]CALCULATION!$B:$B,[2]CALCULATION!$H:$H,"")</f>
        <v>NOKIA</v>
      </c>
      <c r="I1742" s="28">
        <v>0</v>
      </c>
      <c r="J1742" s="28">
        <v>0</v>
      </c>
      <c r="K1742" s="28">
        <v>0</v>
      </c>
      <c r="L1742" s="28">
        <v>0</v>
      </c>
      <c r="M1742" s="28">
        <v>0</v>
      </c>
      <c r="N1742" s="28">
        <v>0</v>
      </c>
      <c r="O1742" s="28">
        <v>0</v>
      </c>
      <c r="P1742" s="28">
        <v>0</v>
      </c>
      <c r="Q1742" s="28">
        <v>0</v>
      </c>
      <c r="R1742" s="28">
        <v>0</v>
      </c>
      <c r="S1742" s="93">
        <v>0</v>
      </c>
      <c r="T1742" s="93">
        <f>_xlfn.XLOOKUP(B1742,'[3]Nur des jours'!$B:$B,'[3]Nur des jours'!$U:$U,"")</f>
        <v>0</v>
      </c>
      <c r="U1742" s="93">
        <v>0</v>
      </c>
      <c r="V1742" s="93">
        <v>0</v>
      </c>
      <c r="W1742" s="93">
        <v>0</v>
      </c>
      <c r="X1742" s="93">
        <v>0</v>
      </c>
      <c r="Y1742" s="93">
        <v>0</v>
      </c>
      <c r="Z1742" s="93">
        <v>0</v>
      </c>
      <c r="AA1742" s="93">
        <v>0</v>
      </c>
      <c r="AB1742" s="93">
        <v>0</v>
      </c>
      <c r="AC1742" s="93">
        <f>_xlfn.XLOOKUP(B1742,'[3]Nur des jours'!$B:$B,'[3]Nur des jours'!$N:$N,"")</f>
        <v>0</v>
      </c>
      <c r="AD1742" s="93">
        <v>0</v>
      </c>
      <c r="AE1742" s="93">
        <v>0</v>
      </c>
      <c r="AF1742" s="93">
        <v>0</v>
      </c>
      <c r="AG1742" s="93"/>
      <c r="AH1742" s="93">
        <v>0</v>
      </c>
      <c r="AI1742" s="93">
        <v>0</v>
      </c>
      <c r="AJ1742" s="93">
        <v>0</v>
      </c>
      <c r="AK1742" s="93">
        <v>0</v>
      </c>
      <c r="AL1742" s="93">
        <v>0</v>
      </c>
      <c r="AM1742" s="49" t="s">
        <v>5559</v>
      </c>
      <c r="AN1742" s="49"/>
      <c r="AO1742" s="48" t="str" cm="1">
        <f t="array" ref="AO1742">IFERROR(_xlfn.IFS(
AQ1742="MPR ISSUE","PDH",
AQ1742="BSS Hardware Issue","BSS",
AQ1742="Sites strategiques, MLL, Pylone, etc.","ENVTECH",
AQ1742="AKTIVCO DEFAUT GE &amp; POWER Cabinet","AKTIVCO",
AQ1742="AKTIVCO Coupure ENEO &amp; Baisse de tension","AKTIVCO GRID ONLY",
AQ1742="Coupure ENEO &amp; Baisse de tension","IHS GRID ONLY",
AQ1742="Defaut GE &amp; POWER Cabinet","IHS",
AQ1742="Sharing","Partners",
AQ1742="Sites strategiques &amp; DataCenter","SST &amp; DC",
AQ1742="Exclu","Exclu",
AQ1742="SAT","SAT",
AQ1742="SPARE-ISSUE","SPARE-ISSUE",
AQ1742="Fiber CAmtel","TRANS_FO_CAMTEL",
AQ1742="Fiber AOF","Fiber AOF",
AQ1742="Projet OCM (HUAWEI)","TRAVAUX-HUAWEI",
AQ1742="Projet OCM (NOKIA)","TRAVAUX-NOKIA",
AQ1742="ACCESS-ISSUE","ACCESS-ISSUE",
AQ1742="Projet OCM (ZTE, NOKIA, autres projets)","TRAVAUX OCM",
AQ1742="No root CAuse","No root cause",
AQ1742="ODU HS","PDH",
AQ1742="IP &amp; VLAN","PDH",
AQ1742="Warehouse HUAWEI","SPARE-ISSUE",
AQ1742="SPARE-HS","SPARE-ISSUE",
AQ1742="Power Telco","BSS",AQ1742="no impacts","no impacts"
),"")</f>
        <v>IHS</v>
      </c>
      <c r="AP1742" s="48" t="str" cm="1">
        <f t="array" ref="AP1742">IFERROR(_xlfn.IFS(
AQ1742="MPR ISSUE","TX ISSUE",
AQ1742="BSS Hardware Issue","RAN ISSUE",
AQ1742="Sites strategiques, MLL, Pylone, etc.","ENVTECH",
AQ1742="AKTIVCO DEFAUT GE &amp; POWER Cabinet","POWER ISSUE",
AQ1742="AKTIVCO Coupure ENEO &amp; Baisse de tension","POWER ISSUE",
AQ1742="Coupure ENEO &amp; Baisse de tension","POWER ISSUE",
AQ1742="Defaut GE &amp; POWER Cabinet","POWER ISSUE",
AQ1742="Sharing","POWER ISSUE",
AQ1742="Sites strategiques &amp; DataCenter","POWER ISSUE",
AQ1742="Exclu","Exclu",
AQ1742="SAT","TX ISSUE",
AQ1742="SPARE-ISSUE","SPARE-ISSUE",
AQ1742="Fiber CAmtel","TX ISSUE",
AQ1742="Fiber AOF","TX ISSUE",
AQ1742="Projet OCM (HUAWEI)","TRAVAUX-HUAWEI",
AQ1742="Projet OCM (NOKIA)","TRAVAUX -NOKIA",
AQ1742="ACCESS-ISSUE","ACCESS-ISSUE",
AQ1742="Projet OCM (ZTE, NOKIA, autres projets)","TRAVAUX OCM",
AQ1742="No root CAuse","No root cause",
AQ1742="ODU HS","TX ISSUE",
AQ1742="IP &amp; VLAN","TX ISSUE",
AQ1742="Warehouse HUAWEI","SPARE-ISSUE",
AQ1742="SPARE-HS","SPARE-ISSUE",
AQ1742="Power Telco","RAN ISSUE",AQ1742="no impacts","no impacts"
),"")</f>
        <v>POWER ISSUE</v>
      </c>
      <c r="AQ1742" s="67" t="s">
        <v>5330</v>
      </c>
      <c r="AR1742" s="48" t="str" cm="1">
        <f t="array" ref="AR1742">IFERROR(_xlfn.IFS(
AQ1742="MPR ISSUE","ACTIVE",
AQ1742="BSS Hardware Issue","ACTIVE",
AQ1742="Sites strategiques, MLL, Pylone, etc.","PASSIVE",
AQ1742="AKTIVCO DEFAUT GE &amp; POWER Cabinet","PASSIVE",
AQ1742="AKTIVCO Coupure ENEO &amp; Baisse de tension","PASSIVE",
AQ1742="Coupure ENEO &amp; Baisse de tension","PASSIVE",
AQ1742="Defaut GE &amp; POWER Cabinet","PASSIVE",
AQ1742="Sharing","PASSIVE",
AQ1742="Sites strategiques &amp; DataCenter","PASSIVE",
AQ1742="Exclu","Exclu",
AQ1742="SAT","ACTIVE",
AQ1742="SPARE-ISSUE","SPARE-ISSUE",
AQ1742="Fiber CAmtel","ACTIVE",
AQ1742="Fiber AOF","ACTIVE",
AQ1742="Projet OCM (HUAWEI)","PLANNED WORKS",
AQ1742="Projet OCM (NOKIA)","PLANNED WORKS",
AQ1742="ACCESS-ISSUE","ACCESS-ISSUE",
AQ1742="Projet OCM (ZTE, NOKIA, autres projets)","PLANNED WORKS",
AQ1742="No root CAuse","No root cause",
AQ1742="ODU HS","ACTIVE",
AQ1742="IP &amp; VLAN","ACTIVE",
AQ1742="Warehouse HUAWEI","SPARE-ISSUE",
AQ1742="SPARE-HS","SPARE-ISSUE",
AQ1742="Power Telco","ACTIVE", AQ1742="no impacts","no impacts"
),"")</f>
        <v>PASSIVE</v>
      </c>
      <c r="AS1742" s="92" t="s">
        <v>5864</v>
      </c>
      <c r="AT1742" s="98" t="s">
        <v>4767</v>
      </c>
      <c r="AV1742" s="17" t="s">
        <v>5537</v>
      </c>
      <c r="AW1742" s="7" t="s">
        <v>5537</v>
      </c>
      <c r="AX1742" s="6" t="s">
        <v>5537</v>
      </c>
      <c r="AY1742" s="7"/>
      <c r="AZ1742" s="3" t="s">
        <v>5537</v>
      </c>
      <c r="BA1742" s="18" t="s">
        <v>5537</v>
      </c>
      <c r="BB1742" s="18" t="s">
        <v>5537</v>
      </c>
      <c r="BC1742" s="18" t="s">
        <v>5537</v>
      </c>
      <c r="BD1742" s="18" t="s">
        <v>5537</v>
      </c>
      <c r="BE1742" s="18" t="s">
        <v>5537</v>
      </c>
      <c r="BF1742" s="18" t="s">
        <v>5537</v>
      </c>
      <c r="BG1742" s="18" t="s">
        <v>5537</v>
      </c>
      <c r="BH1742" s="18" t="s">
        <v>5537</v>
      </c>
      <c r="BI1742" s="18" t="s">
        <v>5537</v>
      </c>
      <c r="BJ1742" s="18" t="s">
        <v>5537</v>
      </c>
      <c r="BK1742" s="18" t="s">
        <v>5537</v>
      </c>
      <c r="BL1742" s="9" t="s">
        <v>5864</v>
      </c>
      <c r="BM1742" s="14" t="s">
        <v>5537</v>
      </c>
      <c r="BN1742" s="14" t="s">
        <v>5537</v>
      </c>
      <c r="BO1742" s="14" t="str">
        <f>_xlfn.XLOOKUP(B1742,'[4]cell downs 18042026 17h'!$B:$B,'[4]cell downs 18042026 17h'!$B:$B,"")</f>
        <v/>
      </c>
      <c r="BP1742" s="14" t="str">
        <f>_xlfn.XLOOKUP(B1742,'[5]Cells Huawei 19042026 15h'!$B:$B,'[5]Cells Huawei 19042026 15h'!$B:$B,"")</f>
        <v/>
      </c>
      <c r="BQ1742" s="9" t="str">
        <f>_xlfn.XLOOKUP(B1742,'[6]cells down 19042026 9H40'!$B:$B,'[6]cells down 19042026 9H40'!$B:$B,"")</f>
        <v/>
      </c>
      <c r="BR1742" s="9" t="s">
        <v>4767</v>
      </c>
      <c r="BS1742" s="9" t="s">
        <v>5537</v>
      </c>
      <c r="BT1742" s="108"/>
    </row>
    <row r="1743" spans="1:72" s="9" customFormat="1" x14ac:dyDescent="0.35">
      <c r="A1743" s="1" t="s">
        <v>2725</v>
      </c>
      <c r="B1743" s="8" t="s">
        <v>2726</v>
      </c>
      <c r="C1743" s="3" t="str">
        <f>_xlfn.XLOOKUP(B1743,'[1]daily break down'!$D:$D,'[1]daily break down'!$E:$E,"")</f>
        <v>Douala</v>
      </c>
      <c r="D1743" s="1" t="s">
        <v>11</v>
      </c>
      <c r="E1743" s="1" t="s">
        <v>12</v>
      </c>
      <c r="F1743" s="3" t="s">
        <v>31</v>
      </c>
      <c r="G1743" s="1" t="s">
        <v>32</v>
      </c>
      <c r="H1743" s="34" t="str">
        <f>_xlfn.XLOOKUP(B1743,[2]CALCULATION!$B:$B,[2]CALCULATION!$H:$H,"")</f>
        <v>ZTE</v>
      </c>
      <c r="I1743" s="28">
        <v>0</v>
      </c>
      <c r="J1743" s="28">
        <v>0</v>
      </c>
      <c r="K1743" s="28">
        <v>0</v>
      </c>
      <c r="L1743" s="28">
        <v>0</v>
      </c>
      <c r="M1743" s="28">
        <v>0</v>
      </c>
      <c r="N1743" s="28">
        <v>0</v>
      </c>
      <c r="O1743" s="28">
        <v>0</v>
      </c>
      <c r="P1743" s="28">
        <v>0</v>
      </c>
      <c r="Q1743" s="28">
        <v>0</v>
      </c>
      <c r="R1743" s="28">
        <v>0</v>
      </c>
      <c r="S1743" s="93">
        <v>0</v>
      </c>
      <c r="T1743" s="93">
        <f>_xlfn.XLOOKUP(B1743,'[3]Nur des jours'!$B:$B,'[3]Nur des jours'!$U:$U,"")</f>
        <v>0</v>
      </c>
      <c r="U1743" s="93">
        <v>0</v>
      </c>
      <c r="V1743" s="93">
        <v>0</v>
      </c>
      <c r="W1743" s="93">
        <v>0</v>
      </c>
      <c r="X1743" s="93">
        <v>0</v>
      </c>
      <c r="Y1743" s="93">
        <v>0</v>
      </c>
      <c r="Z1743" s="93">
        <v>0</v>
      </c>
      <c r="AA1743" s="93">
        <v>0</v>
      </c>
      <c r="AB1743" s="93">
        <v>0</v>
      </c>
      <c r="AC1743" s="93">
        <f>_xlfn.XLOOKUP(B1743,'[3]Nur des jours'!$B:$B,'[3]Nur des jours'!$N:$N,"")</f>
        <v>0</v>
      </c>
      <c r="AD1743" s="93">
        <v>0</v>
      </c>
      <c r="AE1743" s="93">
        <v>0</v>
      </c>
      <c r="AF1743" s="93">
        <v>0</v>
      </c>
      <c r="AG1743" s="93"/>
      <c r="AH1743" s="93">
        <v>0</v>
      </c>
      <c r="AI1743" s="93">
        <v>0</v>
      </c>
      <c r="AJ1743" s="93">
        <v>0</v>
      </c>
      <c r="AK1743" s="93">
        <v>0</v>
      </c>
      <c r="AL1743" s="93">
        <v>0</v>
      </c>
      <c r="AM1743" s="49" t="s">
        <v>5559</v>
      </c>
      <c r="AN1743" s="49"/>
      <c r="AO1743" s="48" t="str" cm="1">
        <f t="array" ref="AO1743">IFERROR(_xlfn.IFS(
AQ1743="MPR ISSUE","PDH",
AQ1743="BSS Hardware Issue","BSS",
AQ1743="Sites strategiques, MLL, Pylone, etc.","ENVTECH",
AQ1743="AKTIVCO DEFAUT GE &amp; POWER Cabinet","AKTIVCO",
AQ1743="AKTIVCO Coupure ENEO &amp; Baisse de tension","AKTIVCO GRID ONLY",
AQ1743="Coupure ENEO &amp; Baisse de tension","IHS GRID ONLY",
AQ1743="Defaut GE &amp; POWER Cabinet","IHS",
AQ1743="Sharing","Partners",
AQ1743="Sites strategiques &amp; DataCenter","SST &amp; DC",
AQ1743="Exclu","Exclu",
AQ1743="SAT","SAT",
AQ1743="SPARE-ISSUE","SPARE-ISSUE",
AQ1743="Fiber CAmtel","TRANS_FO_CAMTEL",
AQ1743="Fiber AOF","Fiber AOF",
AQ1743="Projet OCM (HUAWEI)","TRAVAUX-HUAWEI",
AQ1743="Projet OCM (NOKIA)","TRAVAUX-NOKIA",
AQ1743="ACCESS-ISSUE","ACCESS-ISSUE",
AQ1743="Projet OCM (ZTE, NOKIA, autres projets)","TRAVAUX OCM",
AQ1743="No root CAuse","No root cause",
AQ1743="ODU HS","PDH",
AQ1743="IP &amp; VLAN","PDH",
AQ1743="Warehouse HUAWEI","SPARE-ISSUE",
AQ1743="SPARE-HS","SPARE-ISSUE",
AQ1743="Power Telco","BSS",AQ1743="no impacts","no impacts"
),"")</f>
        <v>No root cause</v>
      </c>
      <c r="AP1743" s="48" t="str" cm="1">
        <f t="array" ref="AP1743">IFERROR(_xlfn.IFS(
AQ1743="MPR ISSUE","TX ISSUE",
AQ1743="BSS Hardware Issue","RAN ISSUE",
AQ1743="Sites strategiques, MLL, Pylone, etc.","ENVTECH",
AQ1743="AKTIVCO DEFAUT GE &amp; POWER Cabinet","POWER ISSUE",
AQ1743="AKTIVCO Coupure ENEO &amp; Baisse de tension","POWER ISSUE",
AQ1743="Coupure ENEO &amp; Baisse de tension","POWER ISSUE",
AQ1743="Defaut GE &amp; POWER Cabinet","POWER ISSUE",
AQ1743="Sharing","POWER ISSUE",
AQ1743="Sites strategiques &amp; DataCenter","POWER ISSUE",
AQ1743="Exclu","Exclu",
AQ1743="SAT","TX ISSUE",
AQ1743="SPARE-ISSUE","SPARE-ISSUE",
AQ1743="Fiber CAmtel","TX ISSUE",
AQ1743="Fiber AOF","TX ISSUE",
AQ1743="Projet OCM (HUAWEI)","TRAVAUX-HUAWEI",
AQ1743="Projet OCM (NOKIA)","TRAVAUX -NOKIA",
AQ1743="ACCESS-ISSUE","ACCESS-ISSUE",
AQ1743="Projet OCM (ZTE, NOKIA, autres projets)","TRAVAUX OCM",
AQ1743="No root CAuse","No root cause",
AQ1743="ODU HS","TX ISSUE",
AQ1743="IP &amp; VLAN","TX ISSUE",
AQ1743="Warehouse HUAWEI","SPARE-ISSUE",
AQ1743="SPARE-HS","SPARE-ISSUE",
AQ1743="Power Telco","RAN ISSUE",AQ1743="no impacts","no impacts"
),"")</f>
        <v>No root cause</v>
      </c>
      <c r="AQ1743" s="126" t="s">
        <v>5344</v>
      </c>
      <c r="AR1743" s="48" t="str" cm="1">
        <f t="array" ref="AR1743">IFERROR(_xlfn.IFS(
AQ1743="MPR ISSUE","ACTIVE",
AQ1743="BSS Hardware Issue","ACTIVE",
AQ1743="Sites strategiques, MLL, Pylone, etc.","PASSIVE",
AQ1743="AKTIVCO DEFAUT GE &amp; POWER Cabinet","PASSIVE",
AQ1743="AKTIVCO Coupure ENEO &amp; Baisse de tension","PASSIVE",
AQ1743="Coupure ENEO &amp; Baisse de tension","PASSIVE",
AQ1743="Defaut GE &amp; POWER Cabinet","PASSIVE",
AQ1743="Sharing","PASSIVE",
AQ1743="Sites strategiques &amp; DataCenter","PASSIVE",
AQ1743="Exclu","Exclu",
AQ1743="SAT","ACTIVE",
AQ1743="SPARE-ISSUE","SPARE-ISSUE",
AQ1743="Fiber CAmtel","ACTIVE",
AQ1743="Fiber AOF","ACTIVE",
AQ1743="Projet OCM (HUAWEI)","PLANNED WORKS",
AQ1743="Projet OCM (NOKIA)","PLANNED WORKS",
AQ1743="ACCESS-ISSUE","ACCESS-ISSUE",
AQ1743="Projet OCM (ZTE, NOKIA, autres projets)","PLANNED WORKS",
AQ1743="No root CAuse","No root cause",
AQ1743="ODU HS","ACTIVE",
AQ1743="IP &amp; VLAN","ACTIVE",
AQ1743="Warehouse HUAWEI","SPARE-ISSUE",
AQ1743="SPARE-HS","SPARE-ISSUE",
AQ1743="Power Telco","ACTIVE", AQ1743="no impacts","no impacts"
),"")</f>
        <v>No root cause</v>
      </c>
      <c r="AS1743" s="92" t="s">
        <v>5537</v>
      </c>
      <c r="AT1743" s="98" t="s">
        <v>2726</v>
      </c>
      <c r="AV1743" s="17" t="s">
        <v>5537</v>
      </c>
      <c r="AW1743" s="7" t="s">
        <v>5537</v>
      </c>
      <c r="AX1743" s="6" t="s">
        <v>5537</v>
      </c>
      <c r="AY1743" s="7"/>
      <c r="AZ1743" s="3" t="s">
        <v>5537</v>
      </c>
      <c r="BA1743" s="18" t="s">
        <v>5537</v>
      </c>
      <c r="BB1743" s="18" t="s">
        <v>5537</v>
      </c>
      <c r="BC1743" s="18" t="s">
        <v>5537</v>
      </c>
      <c r="BD1743" s="18" t="s">
        <v>5537</v>
      </c>
      <c r="BE1743" s="18" t="s">
        <v>5537</v>
      </c>
      <c r="BF1743" s="18" t="s">
        <v>5537</v>
      </c>
      <c r="BG1743" s="18" t="s">
        <v>5537</v>
      </c>
      <c r="BH1743" s="18" t="s">
        <v>5537</v>
      </c>
      <c r="BI1743" s="18" t="s">
        <v>5537</v>
      </c>
      <c r="BJ1743" s="18" t="s">
        <v>5537</v>
      </c>
      <c r="BK1743" s="18" t="s">
        <v>5537</v>
      </c>
      <c r="BL1743" s="9" t="s">
        <v>5537</v>
      </c>
      <c r="BM1743" s="14" t="s">
        <v>5537</v>
      </c>
      <c r="BN1743" s="14" t="s">
        <v>5537</v>
      </c>
      <c r="BO1743" s="14" t="str">
        <f>_xlfn.XLOOKUP(B1743,'[4]cell downs 18042026 17h'!$B:$B,'[4]cell downs 18042026 17h'!$B:$B,"")</f>
        <v/>
      </c>
      <c r="BP1743" s="14" t="str">
        <f>_xlfn.XLOOKUP(B1743,'[5]Cells Huawei 19042026 15h'!$B:$B,'[5]Cells Huawei 19042026 15h'!$B:$B,"")</f>
        <v/>
      </c>
      <c r="BQ1743" s="9" t="str">
        <f>_xlfn.XLOOKUP(B1743,'[6]cells down 19042026 9H40'!$B:$B,'[6]cells down 19042026 9H40'!$B:$B,"")</f>
        <v/>
      </c>
      <c r="BR1743" s="9" t="s">
        <v>2726</v>
      </c>
      <c r="BS1743" s="9" t="s">
        <v>5581</v>
      </c>
      <c r="BT1743" s="108"/>
    </row>
    <row r="1744" spans="1:72" s="9" customFormat="1" x14ac:dyDescent="0.35">
      <c r="A1744" s="1" t="s">
        <v>3405</v>
      </c>
      <c r="B1744" s="8" t="s">
        <v>3406</v>
      </c>
      <c r="C1744" s="3" t="str">
        <f>_xlfn.XLOOKUP(B1744,'[1]daily break down'!$D:$D,'[1]daily break down'!$E:$E,"")</f>
        <v>Douala</v>
      </c>
      <c r="D1744" s="1" t="s">
        <v>11</v>
      </c>
      <c r="E1744" s="1" t="s">
        <v>757</v>
      </c>
      <c r="F1744" s="3" t="s">
        <v>31</v>
      </c>
      <c r="G1744" s="1" t="s">
        <v>32</v>
      </c>
      <c r="H1744" s="34" t="str">
        <f>_xlfn.XLOOKUP(B1744,[2]CALCULATION!$B:$B,[2]CALCULATION!$H:$H,"")</f>
        <v>ZTE</v>
      </c>
      <c r="I1744" s="28">
        <v>0</v>
      </c>
      <c r="J1744" s="28">
        <v>0</v>
      </c>
      <c r="K1744" s="28">
        <v>0</v>
      </c>
      <c r="L1744" s="28">
        <v>0</v>
      </c>
      <c r="M1744" s="28">
        <v>0</v>
      </c>
      <c r="N1744" s="28">
        <v>0</v>
      </c>
      <c r="O1744" s="28">
        <v>0</v>
      </c>
      <c r="P1744" s="28">
        <v>0</v>
      </c>
      <c r="Q1744" s="28">
        <v>0</v>
      </c>
      <c r="R1744" s="28">
        <v>0</v>
      </c>
      <c r="S1744" s="93">
        <v>0</v>
      </c>
      <c r="T1744" s="93">
        <f>_xlfn.XLOOKUP(B1744,'[3]Nur des jours'!$B:$B,'[3]Nur des jours'!$U:$U,"")</f>
        <v>0</v>
      </c>
      <c r="U1744" s="93">
        <v>0</v>
      </c>
      <c r="V1744" s="93">
        <v>0</v>
      </c>
      <c r="W1744" s="93">
        <v>0</v>
      </c>
      <c r="X1744" s="93">
        <v>0</v>
      </c>
      <c r="Y1744" s="93">
        <v>0</v>
      </c>
      <c r="Z1744" s="93">
        <v>0</v>
      </c>
      <c r="AA1744" s="93">
        <v>0</v>
      </c>
      <c r="AB1744" s="93">
        <v>0</v>
      </c>
      <c r="AC1744" s="93">
        <f>_xlfn.XLOOKUP(B1744,'[3]Nur des jours'!$B:$B,'[3]Nur des jours'!$N:$N,"")</f>
        <v>0</v>
      </c>
      <c r="AD1744" s="93">
        <v>0</v>
      </c>
      <c r="AE1744" s="93">
        <v>0</v>
      </c>
      <c r="AF1744" s="93">
        <v>0</v>
      </c>
      <c r="AG1744" s="93"/>
      <c r="AH1744" s="93">
        <v>0</v>
      </c>
      <c r="AI1744" s="93">
        <v>0</v>
      </c>
      <c r="AJ1744" s="93">
        <v>0</v>
      </c>
      <c r="AK1744" s="93">
        <v>0</v>
      </c>
      <c r="AL1744" s="93">
        <v>0</v>
      </c>
      <c r="AM1744" s="49" t="s">
        <v>5559</v>
      </c>
      <c r="AN1744" s="49"/>
      <c r="AO1744" s="48" t="str" cm="1">
        <f t="array" ref="AO1744">IFERROR(_xlfn.IFS(
AQ1744="MPR ISSUE","PDH",
AQ1744="BSS Hardware Issue","BSS",
AQ1744="Sites strategiques, MLL, Pylone, etc.","ENVTECH",
AQ1744="AKTIVCO DEFAUT GE &amp; POWER Cabinet","AKTIVCO",
AQ1744="AKTIVCO Coupure ENEO &amp; Baisse de tension","AKTIVCO GRID ONLY",
AQ1744="Coupure ENEO &amp; Baisse de tension","IHS GRID ONLY",
AQ1744="Defaut GE &amp; POWER Cabinet","IHS",
AQ1744="Sharing","Partners",
AQ1744="Sites strategiques &amp; DataCenter","SST &amp; DC",
AQ1744="Exclu","Exclu",
AQ1744="SAT","SAT",
AQ1744="SPARE-ISSUE","SPARE-ISSUE",
AQ1744="Fiber CAmtel","TRANS_FO_CAMTEL",
AQ1744="Fiber AOF","Fiber AOF",
AQ1744="Projet OCM (HUAWEI)","TRAVAUX-HUAWEI",
AQ1744="Projet OCM (NOKIA)","TRAVAUX-NOKIA",
AQ1744="ACCESS-ISSUE","ACCESS-ISSUE",
AQ1744="Projet OCM (ZTE, NOKIA, autres projets)","TRAVAUX OCM",
AQ1744="No root CAuse","No root cause",
AQ1744="ODU HS","PDH",
AQ1744="IP &amp; VLAN","PDH",
AQ1744="Warehouse HUAWEI","SPARE-ISSUE",
AQ1744="SPARE-HS","SPARE-ISSUE",
AQ1744="Power Telco","BSS",AQ1744="no impacts","no impacts"
),"")</f>
        <v>No root cause</v>
      </c>
      <c r="AP1744" s="48" t="str" cm="1">
        <f t="array" ref="AP1744">IFERROR(_xlfn.IFS(
AQ1744="MPR ISSUE","TX ISSUE",
AQ1744="BSS Hardware Issue","RAN ISSUE",
AQ1744="Sites strategiques, MLL, Pylone, etc.","ENVTECH",
AQ1744="AKTIVCO DEFAUT GE &amp; POWER Cabinet","POWER ISSUE",
AQ1744="AKTIVCO Coupure ENEO &amp; Baisse de tension","POWER ISSUE",
AQ1744="Coupure ENEO &amp; Baisse de tension","POWER ISSUE",
AQ1744="Defaut GE &amp; POWER Cabinet","POWER ISSUE",
AQ1744="Sharing","POWER ISSUE",
AQ1744="Sites strategiques &amp; DataCenter","POWER ISSUE",
AQ1744="Exclu","Exclu",
AQ1744="SAT","TX ISSUE",
AQ1744="SPARE-ISSUE","SPARE-ISSUE",
AQ1744="Fiber CAmtel","TX ISSUE",
AQ1744="Fiber AOF","TX ISSUE",
AQ1744="Projet OCM (HUAWEI)","TRAVAUX-HUAWEI",
AQ1744="Projet OCM (NOKIA)","TRAVAUX -NOKIA",
AQ1744="ACCESS-ISSUE","ACCESS-ISSUE",
AQ1744="Projet OCM (ZTE, NOKIA, autres projets)","TRAVAUX OCM",
AQ1744="No root CAuse","No root cause",
AQ1744="ODU HS","TX ISSUE",
AQ1744="IP &amp; VLAN","TX ISSUE",
AQ1744="Warehouse HUAWEI","SPARE-ISSUE",
AQ1744="SPARE-HS","SPARE-ISSUE",
AQ1744="Power Telco","RAN ISSUE",AQ1744="no impacts","no impacts"
),"")</f>
        <v>No root cause</v>
      </c>
      <c r="AQ1744" s="126" t="s">
        <v>5344</v>
      </c>
      <c r="AR1744" s="48" t="str" cm="1">
        <f t="array" ref="AR1744">IFERROR(_xlfn.IFS(
AQ1744="MPR ISSUE","ACTIVE",
AQ1744="BSS Hardware Issue","ACTIVE",
AQ1744="Sites strategiques, MLL, Pylone, etc.","PASSIVE",
AQ1744="AKTIVCO DEFAUT GE &amp; POWER Cabinet","PASSIVE",
AQ1744="AKTIVCO Coupure ENEO &amp; Baisse de tension","PASSIVE",
AQ1744="Coupure ENEO &amp; Baisse de tension","PASSIVE",
AQ1744="Defaut GE &amp; POWER Cabinet","PASSIVE",
AQ1744="Sharing","PASSIVE",
AQ1744="Sites strategiques &amp; DataCenter","PASSIVE",
AQ1744="Exclu","Exclu",
AQ1744="SAT","ACTIVE",
AQ1744="SPARE-ISSUE","SPARE-ISSUE",
AQ1744="Fiber CAmtel","ACTIVE",
AQ1744="Fiber AOF","ACTIVE",
AQ1744="Projet OCM (HUAWEI)","PLANNED WORKS",
AQ1744="Projet OCM (NOKIA)","PLANNED WORKS",
AQ1744="ACCESS-ISSUE","ACCESS-ISSUE",
AQ1744="Projet OCM (ZTE, NOKIA, autres projets)","PLANNED WORKS",
AQ1744="No root CAuse","No root cause",
AQ1744="ODU HS","ACTIVE",
AQ1744="IP &amp; VLAN","ACTIVE",
AQ1744="Warehouse HUAWEI","SPARE-ISSUE",
AQ1744="SPARE-HS","SPARE-ISSUE",
AQ1744="Power Telco","ACTIVE", AQ1744="no impacts","no impacts"
),"")</f>
        <v>No root cause</v>
      </c>
      <c r="AS1744" s="92" t="s">
        <v>5537</v>
      </c>
      <c r="AT1744" s="98" t="s">
        <v>3406</v>
      </c>
      <c r="AV1744" s="17" t="s">
        <v>5537</v>
      </c>
      <c r="AW1744" s="7" t="s">
        <v>5537</v>
      </c>
      <c r="AX1744" s="6" t="s">
        <v>5537</v>
      </c>
      <c r="AY1744" s="7"/>
      <c r="AZ1744" s="3" t="s">
        <v>5537</v>
      </c>
      <c r="BA1744" s="18" t="s">
        <v>5537</v>
      </c>
      <c r="BB1744" s="18" t="s">
        <v>5537</v>
      </c>
      <c r="BC1744" s="18" t="s">
        <v>5537</v>
      </c>
      <c r="BD1744" s="18" t="s">
        <v>5537</v>
      </c>
      <c r="BE1744" s="18" t="s">
        <v>5537</v>
      </c>
      <c r="BF1744" s="18" t="s">
        <v>5537</v>
      </c>
      <c r="BG1744" s="18" t="s">
        <v>5537</v>
      </c>
      <c r="BH1744" s="18" t="s">
        <v>5537</v>
      </c>
      <c r="BI1744" s="18" t="s">
        <v>5537</v>
      </c>
      <c r="BJ1744" s="18" t="s">
        <v>5537</v>
      </c>
      <c r="BK1744" s="18" t="s">
        <v>5537</v>
      </c>
      <c r="BL1744" s="9" t="s">
        <v>5537</v>
      </c>
      <c r="BM1744" s="14" t="s">
        <v>5537</v>
      </c>
      <c r="BN1744" s="14" t="s">
        <v>5537</v>
      </c>
      <c r="BO1744" s="14" t="str">
        <f>_xlfn.XLOOKUP(B1744,'[4]cell downs 18042026 17h'!$B:$B,'[4]cell downs 18042026 17h'!$B:$B,"")</f>
        <v/>
      </c>
      <c r="BP1744" s="14" t="str">
        <f>_xlfn.XLOOKUP(B1744,'[5]Cells Huawei 19042026 15h'!$B:$B,'[5]Cells Huawei 19042026 15h'!$B:$B,"")</f>
        <v/>
      </c>
      <c r="BQ1744" s="9" t="str">
        <f>_xlfn.XLOOKUP(B1744,'[6]cells down 19042026 9H40'!$B:$B,'[6]cells down 19042026 9H40'!$B:$B,"")</f>
        <v/>
      </c>
      <c r="BR1744" s="9" t="s">
        <v>3406</v>
      </c>
      <c r="BS1744" s="9" t="s">
        <v>5537</v>
      </c>
      <c r="BT1744" s="108"/>
    </row>
    <row r="1745" spans="1:72" s="9" customFormat="1" x14ac:dyDescent="0.35">
      <c r="A1745" s="1" t="s">
        <v>2404</v>
      </c>
      <c r="B1745" s="8" t="s">
        <v>2405</v>
      </c>
      <c r="C1745" s="3" t="str">
        <f>_xlfn.XLOOKUP(B1745,'[1]daily break down'!$D:$D,'[1]daily break down'!$E:$E,"")</f>
        <v>Douala</v>
      </c>
      <c r="D1745" s="1" t="s">
        <v>11</v>
      </c>
      <c r="E1745" s="1" t="s">
        <v>12</v>
      </c>
      <c r="F1745" s="3" t="s">
        <v>31</v>
      </c>
      <c r="G1745" s="1" t="s">
        <v>32</v>
      </c>
      <c r="H1745" s="34" t="str">
        <f>_xlfn.XLOOKUP(B1745,[2]CALCULATION!$B:$B,[2]CALCULATION!$H:$H,"")</f>
        <v>ZTE</v>
      </c>
      <c r="I1745" s="28">
        <v>0</v>
      </c>
      <c r="J1745" s="28">
        <v>0</v>
      </c>
      <c r="K1745" s="28">
        <v>0</v>
      </c>
      <c r="L1745" s="28">
        <v>0</v>
      </c>
      <c r="M1745" s="28">
        <v>0</v>
      </c>
      <c r="N1745" s="28">
        <v>0</v>
      </c>
      <c r="O1745" s="28">
        <v>0</v>
      </c>
      <c r="P1745" s="28">
        <v>0</v>
      </c>
      <c r="Q1745" s="28">
        <v>0</v>
      </c>
      <c r="R1745" s="28">
        <v>0</v>
      </c>
      <c r="S1745" s="93">
        <v>0</v>
      </c>
      <c r="T1745" s="93">
        <f>_xlfn.XLOOKUP(B1745,'[3]Nur des jours'!$B:$B,'[3]Nur des jours'!$U:$U,"")</f>
        <v>0</v>
      </c>
      <c r="U1745" s="93">
        <v>0</v>
      </c>
      <c r="V1745" s="93">
        <v>0</v>
      </c>
      <c r="W1745" s="93">
        <v>0</v>
      </c>
      <c r="X1745" s="93">
        <v>0</v>
      </c>
      <c r="Y1745" s="93">
        <v>0</v>
      </c>
      <c r="Z1745" s="93">
        <v>0</v>
      </c>
      <c r="AA1745" s="93">
        <v>0</v>
      </c>
      <c r="AB1745" s="93">
        <v>0</v>
      </c>
      <c r="AC1745" s="93">
        <f>_xlfn.XLOOKUP(B1745,'[3]Nur des jours'!$B:$B,'[3]Nur des jours'!$N:$N,"")</f>
        <v>0</v>
      </c>
      <c r="AD1745" s="93">
        <v>0</v>
      </c>
      <c r="AE1745" s="93">
        <v>0</v>
      </c>
      <c r="AF1745" s="93">
        <v>0</v>
      </c>
      <c r="AG1745" s="93"/>
      <c r="AH1745" s="93">
        <v>0</v>
      </c>
      <c r="AI1745" s="93">
        <v>0</v>
      </c>
      <c r="AJ1745" s="93">
        <v>0</v>
      </c>
      <c r="AK1745" s="93">
        <v>0</v>
      </c>
      <c r="AL1745" s="93">
        <v>0</v>
      </c>
      <c r="AM1745" s="49" t="s">
        <v>5559</v>
      </c>
      <c r="AN1745" s="49"/>
      <c r="AO1745" s="48" t="str" cm="1">
        <f t="array" ref="AO1745">IFERROR(_xlfn.IFS(
AQ1745="MPR ISSUE","PDH",
AQ1745="BSS Hardware Issue","BSS",
AQ1745="Sites strategiques, MLL, Pylone, etc.","ENVTECH",
AQ1745="AKTIVCO DEFAUT GE &amp; POWER Cabinet","AKTIVCO",
AQ1745="AKTIVCO Coupure ENEO &amp; Baisse de tension","AKTIVCO GRID ONLY",
AQ1745="Coupure ENEO &amp; Baisse de tension","IHS GRID ONLY",
AQ1745="Defaut GE &amp; POWER Cabinet","IHS",
AQ1745="Sharing","Partners",
AQ1745="Sites strategiques &amp; DataCenter","SST &amp; DC",
AQ1745="Exclu","Exclu",
AQ1745="SAT","SAT",
AQ1745="SPARE-ISSUE","SPARE-ISSUE",
AQ1745="Fiber CAmtel","TRANS_FO_CAMTEL",
AQ1745="Fiber AOF","Fiber AOF",
AQ1745="Projet OCM (HUAWEI)","TRAVAUX-HUAWEI",
AQ1745="Projet OCM (NOKIA)","TRAVAUX-NOKIA",
AQ1745="ACCESS-ISSUE","ACCESS-ISSUE",
AQ1745="Projet OCM (ZTE, NOKIA, autres projets)","TRAVAUX OCM",
AQ1745="No root CAuse","No root cause",
AQ1745="ODU HS","PDH",
AQ1745="IP &amp; VLAN","PDH",
AQ1745="Warehouse HUAWEI","SPARE-ISSUE",
AQ1745="SPARE-HS","SPARE-ISSUE",
AQ1745="Power Telco","BSS",AQ1745="no impacts","no impacts"
),"")</f>
        <v>No root cause</v>
      </c>
      <c r="AP1745" s="48" t="str" cm="1">
        <f t="array" ref="AP1745">IFERROR(_xlfn.IFS(
AQ1745="MPR ISSUE","TX ISSUE",
AQ1745="BSS Hardware Issue","RAN ISSUE",
AQ1745="Sites strategiques, MLL, Pylone, etc.","ENVTECH",
AQ1745="AKTIVCO DEFAUT GE &amp; POWER Cabinet","POWER ISSUE",
AQ1745="AKTIVCO Coupure ENEO &amp; Baisse de tension","POWER ISSUE",
AQ1745="Coupure ENEO &amp; Baisse de tension","POWER ISSUE",
AQ1745="Defaut GE &amp; POWER Cabinet","POWER ISSUE",
AQ1745="Sharing","POWER ISSUE",
AQ1745="Sites strategiques &amp; DataCenter","POWER ISSUE",
AQ1745="Exclu","Exclu",
AQ1745="SAT","TX ISSUE",
AQ1745="SPARE-ISSUE","SPARE-ISSUE",
AQ1745="Fiber CAmtel","TX ISSUE",
AQ1745="Fiber AOF","TX ISSUE",
AQ1745="Projet OCM (HUAWEI)","TRAVAUX-HUAWEI",
AQ1745="Projet OCM (NOKIA)","TRAVAUX -NOKIA",
AQ1745="ACCESS-ISSUE","ACCESS-ISSUE",
AQ1745="Projet OCM (ZTE, NOKIA, autres projets)","TRAVAUX OCM",
AQ1745="No root CAuse","No root cause",
AQ1745="ODU HS","TX ISSUE",
AQ1745="IP &amp; VLAN","TX ISSUE",
AQ1745="Warehouse HUAWEI","SPARE-ISSUE",
AQ1745="SPARE-HS","SPARE-ISSUE",
AQ1745="Power Telco","RAN ISSUE",AQ1745="no impacts","no impacts"
),"")</f>
        <v>No root cause</v>
      </c>
      <c r="AQ1745" s="126" t="s">
        <v>5344</v>
      </c>
      <c r="AR1745" s="48" t="str" cm="1">
        <f t="array" ref="AR1745">IFERROR(_xlfn.IFS(
AQ1745="MPR ISSUE","ACTIVE",
AQ1745="BSS Hardware Issue","ACTIVE",
AQ1745="Sites strategiques, MLL, Pylone, etc.","PASSIVE",
AQ1745="AKTIVCO DEFAUT GE &amp; POWER Cabinet","PASSIVE",
AQ1745="AKTIVCO Coupure ENEO &amp; Baisse de tension","PASSIVE",
AQ1745="Coupure ENEO &amp; Baisse de tension","PASSIVE",
AQ1745="Defaut GE &amp; POWER Cabinet","PASSIVE",
AQ1745="Sharing","PASSIVE",
AQ1745="Sites strategiques &amp; DataCenter","PASSIVE",
AQ1745="Exclu","Exclu",
AQ1745="SAT","ACTIVE",
AQ1745="SPARE-ISSUE","SPARE-ISSUE",
AQ1745="Fiber CAmtel","ACTIVE",
AQ1745="Fiber AOF","ACTIVE",
AQ1745="Projet OCM (HUAWEI)","PLANNED WORKS",
AQ1745="Projet OCM (NOKIA)","PLANNED WORKS",
AQ1745="ACCESS-ISSUE","ACCESS-ISSUE",
AQ1745="Projet OCM (ZTE, NOKIA, autres projets)","PLANNED WORKS",
AQ1745="No root CAuse","No root cause",
AQ1745="ODU HS","ACTIVE",
AQ1745="IP &amp; VLAN","ACTIVE",
AQ1745="Warehouse HUAWEI","SPARE-ISSUE",
AQ1745="SPARE-HS","SPARE-ISSUE",
AQ1745="Power Telco","ACTIVE", AQ1745="no impacts","no impacts"
),"")</f>
        <v>No root cause</v>
      </c>
      <c r="AS1745" s="92" t="s">
        <v>5537</v>
      </c>
      <c r="AT1745" s="98" t="s">
        <v>2405</v>
      </c>
      <c r="AV1745" s="17" t="s">
        <v>5537</v>
      </c>
      <c r="AW1745" s="7" t="s">
        <v>5537</v>
      </c>
      <c r="AX1745" s="6" t="s">
        <v>5537</v>
      </c>
      <c r="AY1745" s="7"/>
      <c r="AZ1745" s="3" t="s">
        <v>5537</v>
      </c>
      <c r="BA1745" s="18" t="s">
        <v>5537</v>
      </c>
      <c r="BB1745" s="18" t="s">
        <v>5537</v>
      </c>
      <c r="BC1745" s="18" t="s">
        <v>5537</v>
      </c>
      <c r="BD1745" s="18" t="s">
        <v>5537</v>
      </c>
      <c r="BE1745" s="18" t="s">
        <v>5537</v>
      </c>
      <c r="BF1745" s="18" t="s">
        <v>5537</v>
      </c>
      <c r="BG1745" s="18" t="s">
        <v>5537</v>
      </c>
      <c r="BH1745" s="18" t="s">
        <v>5537</v>
      </c>
      <c r="BI1745" s="18" t="s">
        <v>5537</v>
      </c>
      <c r="BJ1745" s="18" t="s">
        <v>5537</v>
      </c>
      <c r="BK1745" s="18" t="s">
        <v>5537</v>
      </c>
      <c r="BL1745" s="9" t="s">
        <v>5537</v>
      </c>
      <c r="BM1745" s="14" t="s">
        <v>5537</v>
      </c>
      <c r="BN1745" s="14" t="s">
        <v>5537</v>
      </c>
      <c r="BO1745" s="14" t="str">
        <f>_xlfn.XLOOKUP(B1745,'[4]cell downs 18042026 17h'!$B:$B,'[4]cell downs 18042026 17h'!$B:$B,"")</f>
        <v/>
      </c>
      <c r="BP1745" s="14" t="str">
        <f>_xlfn.XLOOKUP(B1745,'[5]Cells Huawei 19042026 15h'!$B:$B,'[5]Cells Huawei 19042026 15h'!$B:$B,"")</f>
        <v/>
      </c>
      <c r="BQ1745" s="9" t="str">
        <f>_xlfn.XLOOKUP(B1745,'[6]cells down 19042026 9H40'!$B:$B,'[6]cells down 19042026 9H40'!$B:$B,"")</f>
        <v/>
      </c>
      <c r="BR1745" s="9" t="s">
        <v>2405</v>
      </c>
      <c r="BS1745" s="9" t="s">
        <v>12</v>
      </c>
      <c r="BT1745" s="108"/>
    </row>
    <row r="1746" spans="1:72" s="9" customFormat="1" x14ac:dyDescent="0.35">
      <c r="A1746" s="1" t="s">
        <v>3060</v>
      </c>
      <c r="B1746" s="1" t="s">
        <v>3061</v>
      </c>
      <c r="C1746" s="3" t="str">
        <f>_xlfn.XLOOKUP(B1746,'[1]daily break down'!$D:$D,'[1]daily break down'!$E:$E,"")</f>
        <v>NORD-OUEST</v>
      </c>
      <c r="D1746" s="1" t="s">
        <v>11</v>
      </c>
      <c r="E1746" s="1" t="s">
        <v>12</v>
      </c>
      <c r="F1746" s="3" t="s">
        <v>51</v>
      </c>
      <c r="G1746" s="1" t="s">
        <v>52</v>
      </c>
      <c r="H1746" s="32" t="str">
        <f>_xlfn.XLOOKUP(B1746,[2]CALCULATION!$B:$B,[2]CALCULATION!$H:$H,"")</f>
        <v>Huawei</v>
      </c>
      <c r="I1746" s="28">
        <v>3.0835066902945787</v>
      </c>
      <c r="J1746" s="28">
        <v>1.9801217351105631</v>
      </c>
      <c r="K1746" s="28">
        <v>2.7020143650854801E-2</v>
      </c>
      <c r="L1746" s="28">
        <v>0</v>
      </c>
      <c r="M1746" s="28">
        <v>0</v>
      </c>
      <c r="N1746" s="28">
        <v>0</v>
      </c>
      <c r="O1746" s="28">
        <v>0</v>
      </c>
      <c r="P1746" s="28">
        <v>0</v>
      </c>
      <c r="Q1746" s="28">
        <v>0</v>
      </c>
      <c r="R1746" s="28">
        <v>0</v>
      </c>
      <c r="S1746" s="93">
        <v>0</v>
      </c>
      <c r="T1746" s="93">
        <f>_xlfn.XLOOKUP(B1746,'[3]Nur des jours'!$B:$B,'[3]Nur des jours'!$U:$U,"")</f>
        <v>0</v>
      </c>
      <c r="U1746" s="93">
        <v>0</v>
      </c>
      <c r="V1746" s="93">
        <v>0</v>
      </c>
      <c r="W1746" s="93">
        <v>0</v>
      </c>
      <c r="X1746" s="93">
        <v>0</v>
      </c>
      <c r="Y1746" s="93">
        <v>0</v>
      </c>
      <c r="Z1746" s="93">
        <v>0.40492761811815664</v>
      </c>
      <c r="AA1746" s="93">
        <v>0</v>
      </c>
      <c r="AB1746" s="93">
        <v>0</v>
      </c>
      <c r="AC1746" s="93">
        <f>_xlfn.XLOOKUP(B1746,'[3]Nur des jours'!$B:$B,'[3]Nur des jours'!$N:$N,"")</f>
        <v>0</v>
      </c>
      <c r="AD1746" s="93">
        <v>0</v>
      </c>
      <c r="AE1746" s="93">
        <v>0</v>
      </c>
      <c r="AF1746" s="93">
        <v>0</v>
      </c>
      <c r="AG1746" s="93"/>
      <c r="AH1746" s="93">
        <v>0</v>
      </c>
      <c r="AI1746" s="93">
        <v>0</v>
      </c>
      <c r="AJ1746" s="93">
        <v>0</v>
      </c>
      <c r="AK1746" s="93">
        <v>0</v>
      </c>
      <c r="AL1746" s="93">
        <v>0</v>
      </c>
      <c r="AM1746" s="49" t="s">
        <v>5559</v>
      </c>
      <c r="AN1746" s="49"/>
      <c r="AO1746" s="48" t="str" cm="1">
        <f t="array" ref="AO1746">IFERROR(_xlfn.IFS(
AQ1746="MPR ISSUE","PDH",
AQ1746="BSS Hardware Issue","BSS",
AQ1746="Sites strategiques, MLL, Pylone, etc.","ENVTECH",
AQ1746="AKTIVCO DEFAUT GE &amp; POWER Cabinet","AKTIVCO",
AQ1746="AKTIVCO Coupure ENEO &amp; Baisse de tension","AKTIVCO GRID ONLY",
AQ1746="Coupure ENEO &amp; Baisse de tension","IHS GRID ONLY",
AQ1746="Defaut GE &amp; POWER Cabinet","IHS",
AQ1746="Sharing","Partners",
AQ1746="Sites strategiques &amp; DataCenter","SST &amp; DC",
AQ1746="Exclu","Exclu",
AQ1746="SAT","SAT",
AQ1746="SPARE-ISSUE","SPARE-ISSUE",
AQ1746="Fiber CAmtel","TRANS_FO_CAMTEL",
AQ1746="Fiber AOF","Fiber AOF",
AQ1746="Projet OCM (HUAWEI)","TRAVAUX-HUAWEI",
AQ1746="Projet OCM (NOKIA)","TRAVAUX-NOKIA",
AQ1746="ACCESS-ISSUE","ACCESS-ISSUE",
AQ1746="Projet OCM (ZTE, NOKIA, autres projets)","TRAVAUX OCM",
AQ1746="No root CAuse","No root cause",
AQ1746="ODU HS","PDH",
AQ1746="IP &amp; VLAN","PDH",
AQ1746="Warehouse HUAWEI","SPARE-ISSUE",
AQ1746="SPARE-HS","SPARE-ISSUE",
AQ1746="Power Telco","BSS",AQ1746="no impacts","no impacts"
),"")</f>
        <v>No root cause</v>
      </c>
      <c r="AP1746" s="48" t="str" cm="1">
        <f t="array" ref="AP1746">IFERROR(_xlfn.IFS(
AQ1746="MPR ISSUE","TX ISSUE",
AQ1746="BSS Hardware Issue","RAN ISSUE",
AQ1746="Sites strategiques, MLL, Pylone, etc.","ENVTECH",
AQ1746="AKTIVCO DEFAUT GE &amp; POWER Cabinet","POWER ISSUE",
AQ1746="AKTIVCO Coupure ENEO &amp; Baisse de tension","POWER ISSUE",
AQ1746="Coupure ENEO &amp; Baisse de tension","POWER ISSUE",
AQ1746="Defaut GE &amp; POWER Cabinet","POWER ISSUE",
AQ1746="Sharing","POWER ISSUE",
AQ1746="Sites strategiques &amp; DataCenter","POWER ISSUE",
AQ1746="Exclu","Exclu",
AQ1746="SAT","TX ISSUE",
AQ1746="SPARE-ISSUE","SPARE-ISSUE",
AQ1746="Fiber CAmtel","TX ISSUE",
AQ1746="Fiber AOF","TX ISSUE",
AQ1746="Projet OCM (HUAWEI)","TRAVAUX-HUAWEI",
AQ1746="Projet OCM (NOKIA)","TRAVAUX -NOKIA",
AQ1746="ACCESS-ISSUE","ACCESS-ISSUE",
AQ1746="Projet OCM (ZTE, NOKIA, autres projets)","TRAVAUX OCM",
AQ1746="No root CAuse","No root cause",
AQ1746="ODU HS","TX ISSUE",
AQ1746="IP &amp; VLAN","TX ISSUE",
AQ1746="Warehouse HUAWEI","SPARE-ISSUE",
AQ1746="SPARE-HS","SPARE-ISSUE",
AQ1746="Power Telco","RAN ISSUE",AQ1746="no impacts","no impacts"
),"")</f>
        <v>No root cause</v>
      </c>
      <c r="AQ1746" s="126" t="s">
        <v>5344</v>
      </c>
      <c r="AR1746" s="48" t="str" cm="1">
        <f t="array" ref="AR1746">IFERROR(_xlfn.IFS(
AQ1746="MPR ISSUE","ACTIVE",
AQ1746="BSS Hardware Issue","ACTIVE",
AQ1746="Sites strategiques, MLL, Pylone, etc.","PASSIVE",
AQ1746="AKTIVCO DEFAUT GE &amp; POWER Cabinet","PASSIVE",
AQ1746="AKTIVCO Coupure ENEO &amp; Baisse de tension","PASSIVE",
AQ1746="Coupure ENEO &amp; Baisse de tension","PASSIVE",
AQ1746="Defaut GE &amp; POWER Cabinet","PASSIVE",
AQ1746="Sharing","PASSIVE",
AQ1746="Sites strategiques &amp; DataCenter","PASSIVE",
AQ1746="Exclu","Exclu",
AQ1746="SAT","ACTIVE",
AQ1746="SPARE-ISSUE","SPARE-ISSUE",
AQ1746="Fiber CAmtel","ACTIVE",
AQ1746="Fiber AOF","ACTIVE",
AQ1746="Projet OCM (HUAWEI)","PLANNED WORKS",
AQ1746="Projet OCM (NOKIA)","PLANNED WORKS",
AQ1746="ACCESS-ISSUE","ACCESS-ISSUE",
AQ1746="Projet OCM (ZTE, NOKIA, autres projets)","PLANNED WORKS",
AQ1746="No root CAuse","No root cause",
AQ1746="ODU HS","ACTIVE",
AQ1746="IP &amp; VLAN","ACTIVE",
AQ1746="Warehouse HUAWEI","SPARE-ISSUE",
AQ1746="SPARE-HS","SPARE-ISSUE",
AQ1746="Power Telco","ACTIVE", AQ1746="no impacts","no impacts"
),"")</f>
        <v>No root cause</v>
      </c>
      <c r="AS1746" s="92" t="s">
        <v>5537</v>
      </c>
      <c r="AT1746" s="98" t="s">
        <v>3061</v>
      </c>
      <c r="AV1746" s="17" t="s">
        <v>5537</v>
      </c>
      <c r="AW1746" s="7" t="s">
        <v>5537</v>
      </c>
      <c r="AX1746" s="6" t="s">
        <v>5537</v>
      </c>
      <c r="AY1746" s="7"/>
      <c r="AZ1746" s="3" t="s">
        <v>5537</v>
      </c>
      <c r="BA1746" s="18" t="s">
        <v>5537</v>
      </c>
      <c r="BB1746" s="18" t="s">
        <v>5537</v>
      </c>
      <c r="BC1746" s="18" t="s">
        <v>5537</v>
      </c>
      <c r="BD1746" s="18" t="s">
        <v>5537</v>
      </c>
      <c r="BE1746" s="18" t="s">
        <v>5537</v>
      </c>
      <c r="BF1746" s="18" t="s">
        <v>5537</v>
      </c>
      <c r="BG1746" s="18" t="s">
        <v>5537</v>
      </c>
      <c r="BH1746" s="18" t="s">
        <v>5537</v>
      </c>
      <c r="BI1746" s="18" t="s">
        <v>5537</v>
      </c>
      <c r="BJ1746" s="18" t="s">
        <v>5537</v>
      </c>
      <c r="BK1746" s="18" t="s">
        <v>5537</v>
      </c>
      <c r="BL1746" s="9" t="s">
        <v>5537</v>
      </c>
      <c r="BM1746" s="14" t="s">
        <v>5537</v>
      </c>
      <c r="BN1746" s="14" t="s">
        <v>5537</v>
      </c>
      <c r="BO1746" s="14" t="str">
        <f>_xlfn.XLOOKUP(B1746,'[4]cell downs 18042026 17h'!$B:$B,'[4]cell downs 18042026 17h'!$B:$B,"")</f>
        <v/>
      </c>
      <c r="BP1746" s="14" t="str">
        <f>_xlfn.XLOOKUP(B1746,'[5]Cells Huawei 19042026 15h'!$B:$B,'[5]Cells Huawei 19042026 15h'!$B:$B,"")</f>
        <v/>
      </c>
      <c r="BQ1746" s="9" t="str">
        <f>_xlfn.XLOOKUP(B1746,'[6]cells down 19042026 9H40'!$B:$B,'[6]cells down 19042026 9H40'!$B:$B,"")</f>
        <v/>
      </c>
      <c r="BR1746" s="9" t="s">
        <v>3061</v>
      </c>
      <c r="BS1746" s="9" t="s">
        <v>302</v>
      </c>
      <c r="BT1746" s="108"/>
    </row>
    <row r="1747" spans="1:72" s="9" customFormat="1" x14ac:dyDescent="0.35">
      <c r="A1747" s="1" t="s">
        <v>997</v>
      </c>
      <c r="B1747" s="8" t="s">
        <v>2872</v>
      </c>
      <c r="C1747" s="3" t="str">
        <f>_xlfn.XLOOKUP(B1747,'[1]daily break down'!$D:$D,'[1]daily break down'!$E:$E,"")</f>
        <v>ADAMAOUA</v>
      </c>
      <c r="D1747" s="1" t="s">
        <v>11</v>
      </c>
      <c r="E1747" s="1" t="s">
        <v>12</v>
      </c>
      <c r="F1747" s="3" t="s">
        <v>90</v>
      </c>
      <c r="G1747" s="1" t="s">
        <v>997</v>
      </c>
      <c r="H1747" s="32" t="str">
        <f>_xlfn.XLOOKUP(B1747,[2]CALCULATION!$B:$B,[2]CALCULATION!$H:$H,"")</f>
        <v>Huawei</v>
      </c>
      <c r="I1747" s="28">
        <v>0</v>
      </c>
      <c r="J1747" s="28">
        <v>0</v>
      </c>
      <c r="K1747" s="28">
        <v>3.8167067599227237E-3</v>
      </c>
      <c r="L1747" s="28">
        <v>0</v>
      </c>
      <c r="M1747" s="28">
        <v>0</v>
      </c>
      <c r="N1747" s="28">
        <v>0</v>
      </c>
      <c r="O1747" s="28">
        <v>0</v>
      </c>
      <c r="P1747" s="28">
        <v>0</v>
      </c>
      <c r="Q1747" s="28">
        <v>0</v>
      </c>
      <c r="R1747" s="28">
        <v>0</v>
      </c>
      <c r="S1747" s="93">
        <v>0</v>
      </c>
      <c r="T1747" s="93">
        <f>_xlfn.XLOOKUP(B1747,'[3]Nur des jours'!$B:$B,'[3]Nur des jours'!$U:$U,"")</f>
        <v>0</v>
      </c>
      <c r="U1747" s="93">
        <v>0</v>
      </c>
      <c r="V1747" s="93">
        <v>0</v>
      </c>
      <c r="W1747" s="93">
        <v>0</v>
      </c>
      <c r="X1747" s="93">
        <v>0</v>
      </c>
      <c r="Y1747" s="93">
        <v>0</v>
      </c>
      <c r="Z1747" s="93">
        <v>0</v>
      </c>
      <c r="AA1747" s="93">
        <v>0</v>
      </c>
      <c r="AB1747" s="93">
        <v>0</v>
      </c>
      <c r="AC1747" s="93">
        <f>_xlfn.XLOOKUP(B1747,'[3]Nur des jours'!$B:$B,'[3]Nur des jours'!$N:$N,"")</f>
        <v>0</v>
      </c>
      <c r="AD1747" s="93">
        <v>0</v>
      </c>
      <c r="AE1747" s="93">
        <v>0</v>
      </c>
      <c r="AF1747" s="93">
        <v>0</v>
      </c>
      <c r="AG1747" s="93"/>
      <c r="AH1747" s="93">
        <v>0</v>
      </c>
      <c r="AI1747" s="93">
        <v>0</v>
      </c>
      <c r="AJ1747" s="93">
        <v>0</v>
      </c>
      <c r="AK1747" s="93">
        <v>0</v>
      </c>
      <c r="AL1747" s="93">
        <v>0</v>
      </c>
      <c r="AM1747" s="49" t="s">
        <v>5559</v>
      </c>
      <c r="AN1747" s="49"/>
      <c r="AO1747" s="48" t="str" cm="1">
        <f t="array" ref="AO1747">IFERROR(_xlfn.IFS(
AQ1747="MPR ISSUE","PDH",
AQ1747="BSS Hardware Issue","BSS",
AQ1747="Sites strategiques, MLL, Pylone, etc.","ENVTECH",
AQ1747="AKTIVCO DEFAUT GE &amp; POWER Cabinet","AKTIVCO",
AQ1747="AKTIVCO Coupure ENEO &amp; Baisse de tension","AKTIVCO GRID ONLY",
AQ1747="Coupure ENEO &amp; Baisse de tension","IHS GRID ONLY",
AQ1747="Defaut GE &amp; POWER Cabinet","IHS",
AQ1747="Sharing","Partners",
AQ1747="Sites strategiques &amp; DataCenter","SST &amp; DC",
AQ1747="Exclu","Exclu",
AQ1747="SAT","SAT",
AQ1747="SPARE-ISSUE","SPARE-ISSUE",
AQ1747="Fiber CAmtel","TRANS_FO_CAMTEL",
AQ1747="Fiber AOF","Fiber AOF",
AQ1747="Projet OCM (HUAWEI)","TRAVAUX-HUAWEI",
AQ1747="Projet OCM (NOKIA)","TRAVAUX-NOKIA",
AQ1747="ACCESS-ISSUE","ACCESS-ISSUE",
AQ1747="Projet OCM (ZTE, NOKIA, autres projets)","TRAVAUX OCM",
AQ1747="No root CAuse","No root cause",
AQ1747="ODU HS","PDH",
AQ1747="IP &amp; VLAN","PDH",
AQ1747="Warehouse HUAWEI","SPARE-ISSUE",
AQ1747="SPARE-HS","SPARE-ISSUE",
AQ1747="Power Telco","BSS",AQ1747="no impacts","no impacts"
),"")</f>
        <v>No root cause</v>
      </c>
      <c r="AP1747" s="48" t="str" cm="1">
        <f t="array" ref="AP1747">IFERROR(_xlfn.IFS(
AQ1747="MPR ISSUE","TX ISSUE",
AQ1747="BSS Hardware Issue","RAN ISSUE",
AQ1747="Sites strategiques, MLL, Pylone, etc.","ENVTECH",
AQ1747="AKTIVCO DEFAUT GE &amp; POWER Cabinet","POWER ISSUE",
AQ1747="AKTIVCO Coupure ENEO &amp; Baisse de tension","POWER ISSUE",
AQ1747="Coupure ENEO &amp; Baisse de tension","POWER ISSUE",
AQ1747="Defaut GE &amp; POWER Cabinet","POWER ISSUE",
AQ1747="Sharing","POWER ISSUE",
AQ1747="Sites strategiques &amp; DataCenter","POWER ISSUE",
AQ1747="Exclu","Exclu",
AQ1747="SAT","TX ISSUE",
AQ1747="SPARE-ISSUE","SPARE-ISSUE",
AQ1747="Fiber CAmtel","TX ISSUE",
AQ1747="Fiber AOF","TX ISSUE",
AQ1747="Projet OCM (HUAWEI)","TRAVAUX-HUAWEI",
AQ1747="Projet OCM (NOKIA)","TRAVAUX -NOKIA",
AQ1747="ACCESS-ISSUE","ACCESS-ISSUE",
AQ1747="Projet OCM (ZTE, NOKIA, autres projets)","TRAVAUX OCM",
AQ1747="No root CAuse","No root cause",
AQ1747="ODU HS","TX ISSUE",
AQ1747="IP &amp; VLAN","TX ISSUE",
AQ1747="Warehouse HUAWEI","SPARE-ISSUE",
AQ1747="SPARE-HS","SPARE-ISSUE",
AQ1747="Power Telco","RAN ISSUE",AQ1747="no impacts","no impacts"
),"")</f>
        <v>No root cause</v>
      </c>
      <c r="AQ1747" s="126" t="s">
        <v>5344</v>
      </c>
      <c r="AR1747" s="48" t="str" cm="1">
        <f t="array" ref="AR1747">IFERROR(_xlfn.IFS(
AQ1747="MPR ISSUE","ACTIVE",
AQ1747="BSS Hardware Issue","ACTIVE",
AQ1747="Sites strategiques, MLL, Pylone, etc.","PASSIVE",
AQ1747="AKTIVCO DEFAUT GE &amp; POWER Cabinet","PASSIVE",
AQ1747="AKTIVCO Coupure ENEO &amp; Baisse de tension","PASSIVE",
AQ1747="Coupure ENEO &amp; Baisse de tension","PASSIVE",
AQ1747="Defaut GE &amp; POWER Cabinet","PASSIVE",
AQ1747="Sharing","PASSIVE",
AQ1747="Sites strategiques &amp; DataCenter","PASSIVE",
AQ1747="Exclu","Exclu",
AQ1747="SAT","ACTIVE",
AQ1747="SPARE-ISSUE","SPARE-ISSUE",
AQ1747="Fiber CAmtel","ACTIVE",
AQ1747="Fiber AOF","ACTIVE",
AQ1747="Projet OCM (HUAWEI)","PLANNED WORKS",
AQ1747="Projet OCM (NOKIA)","PLANNED WORKS",
AQ1747="ACCESS-ISSUE","ACCESS-ISSUE",
AQ1747="Projet OCM (ZTE, NOKIA, autres projets)","PLANNED WORKS",
AQ1747="No root CAuse","No root cause",
AQ1747="ODU HS","ACTIVE",
AQ1747="IP &amp; VLAN","ACTIVE",
AQ1747="Warehouse HUAWEI","SPARE-ISSUE",
AQ1747="SPARE-HS","SPARE-ISSUE",
AQ1747="Power Telco","ACTIVE", AQ1747="no impacts","no impacts"
),"")</f>
        <v>No root cause</v>
      </c>
      <c r="AS1747" s="92" t="s">
        <v>5537</v>
      </c>
      <c r="AT1747" s="98" t="s">
        <v>2872</v>
      </c>
      <c r="AV1747" s="17" t="s">
        <v>5537</v>
      </c>
      <c r="AW1747" s="7" t="s">
        <v>5537</v>
      </c>
      <c r="AX1747" s="6" t="s">
        <v>5537</v>
      </c>
      <c r="AY1747" s="7"/>
      <c r="AZ1747" s="3" t="s">
        <v>5537</v>
      </c>
      <c r="BA1747" s="18" t="s">
        <v>5537</v>
      </c>
      <c r="BB1747" s="18" t="s">
        <v>5537</v>
      </c>
      <c r="BC1747" s="18" t="s">
        <v>5537</v>
      </c>
      <c r="BD1747" s="18" t="s">
        <v>5537</v>
      </c>
      <c r="BE1747" s="18" t="s">
        <v>5537</v>
      </c>
      <c r="BF1747" s="18" t="s">
        <v>5537</v>
      </c>
      <c r="BG1747" s="18" t="s">
        <v>5537</v>
      </c>
      <c r="BH1747" s="18" t="s">
        <v>5537</v>
      </c>
      <c r="BI1747" s="18" t="s">
        <v>5537</v>
      </c>
      <c r="BJ1747" s="18" t="s">
        <v>5537</v>
      </c>
      <c r="BK1747" s="18" t="s">
        <v>5537</v>
      </c>
      <c r="BL1747" s="9" t="s">
        <v>5537</v>
      </c>
      <c r="BM1747" s="14" t="s">
        <v>5537</v>
      </c>
      <c r="BN1747" s="14" t="s">
        <v>5537</v>
      </c>
      <c r="BO1747" s="14" t="str">
        <f>_xlfn.XLOOKUP(B1747,'[4]cell downs 18042026 17h'!$B:$B,'[4]cell downs 18042026 17h'!$B:$B,"")</f>
        <v/>
      </c>
      <c r="BP1747" s="14" t="str">
        <f>_xlfn.XLOOKUP(B1747,'[5]Cells Huawei 19042026 15h'!$B:$B,'[5]Cells Huawei 19042026 15h'!$B:$B,"")</f>
        <v/>
      </c>
      <c r="BQ1747" s="9" t="str">
        <f>_xlfn.XLOOKUP(B1747,'[6]cells down 19042026 9H40'!$B:$B,'[6]cells down 19042026 9H40'!$B:$B,"")</f>
        <v/>
      </c>
      <c r="BR1747" s="9" t="s">
        <v>2872</v>
      </c>
      <c r="BS1747" s="9" t="s">
        <v>12</v>
      </c>
      <c r="BT1747" s="108"/>
    </row>
    <row r="1748" spans="1:72" s="9" customFormat="1" x14ac:dyDescent="0.35">
      <c r="A1748" s="1" t="s">
        <v>5184</v>
      </c>
      <c r="B1748" s="8" t="s">
        <v>5185</v>
      </c>
      <c r="C1748" s="3" t="str">
        <f>_xlfn.XLOOKUP(B1748,'[1]daily break down'!$D:$D,'[1]daily break down'!$E:$E,"")</f>
        <v>OUEST</v>
      </c>
      <c r="D1748" s="1" t="s">
        <v>21</v>
      </c>
      <c r="E1748" s="1" t="s">
        <v>188</v>
      </c>
      <c r="F1748" s="3" t="s">
        <v>102</v>
      </c>
      <c r="G1748" s="1" t="s">
        <v>856</v>
      </c>
      <c r="H1748" s="32" t="str">
        <f>_xlfn.XLOOKUP(B1748,[2]CALCULATION!$B:$B,[2]CALCULATION!$H:$H,"")</f>
        <v>Huawei</v>
      </c>
      <c r="I1748" s="28">
        <v>1.2907067827516243</v>
      </c>
      <c r="J1748" s="28">
        <v>0.94418904612293919</v>
      </c>
      <c r="K1748" s="28">
        <v>0</v>
      </c>
      <c r="L1748" s="28">
        <v>0</v>
      </c>
      <c r="M1748" s="28">
        <v>0</v>
      </c>
      <c r="N1748" s="28">
        <v>0</v>
      </c>
      <c r="O1748" s="28">
        <v>0</v>
      </c>
      <c r="P1748" s="28">
        <v>0</v>
      </c>
      <c r="Q1748" s="28">
        <v>0</v>
      </c>
      <c r="R1748" s="28">
        <v>0</v>
      </c>
      <c r="S1748" s="93">
        <v>0</v>
      </c>
      <c r="T1748" s="93">
        <f>_xlfn.XLOOKUP(B1748,'[3]Nur des jours'!$B:$B,'[3]Nur des jours'!$U:$U,"")</f>
        <v>0</v>
      </c>
      <c r="U1748" s="93">
        <v>0</v>
      </c>
      <c r="V1748" s="93">
        <v>0</v>
      </c>
      <c r="W1748" s="93">
        <v>0</v>
      </c>
      <c r="X1748" s="93">
        <v>0</v>
      </c>
      <c r="Y1748" s="93">
        <v>0</v>
      </c>
      <c r="Z1748" s="93">
        <v>0</v>
      </c>
      <c r="AA1748" s="93">
        <v>0</v>
      </c>
      <c r="AB1748" s="93">
        <v>0</v>
      </c>
      <c r="AC1748" s="93">
        <f>_xlfn.XLOOKUP(B1748,'[3]Nur des jours'!$B:$B,'[3]Nur des jours'!$N:$N,"")</f>
        <v>0</v>
      </c>
      <c r="AD1748" s="93">
        <v>0</v>
      </c>
      <c r="AE1748" s="93">
        <v>0</v>
      </c>
      <c r="AF1748" s="93">
        <v>0</v>
      </c>
      <c r="AG1748" s="93"/>
      <c r="AH1748" s="93">
        <v>0</v>
      </c>
      <c r="AI1748" s="93">
        <v>0</v>
      </c>
      <c r="AJ1748" s="93">
        <v>0</v>
      </c>
      <c r="AK1748" s="93">
        <v>0</v>
      </c>
      <c r="AL1748" s="93">
        <v>0</v>
      </c>
      <c r="AM1748" s="49" t="s">
        <v>5559</v>
      </c>
      <c r="AN1748" s="49"/>
      <c r="AO1748" s="48" t="str" cm="1">
        <f t="array" ref="AO1748">IFERROR(_xlfn.IFS(
AQ1748="MPR ISSUE","PDH",
AQ1748="BSS Hardware Issue","BSS",
AQ1748="Sites strategiques, MLL, Pylone, etc.","ENVTECH",
AQ1748="AKTIVCO DEFAUT GE &amp; POWER Cabinet","AKTIVCO",
AQ1748="AKTIVCO Coupure ENEO &amp; Baisse de tension","AKTIVCO GRID ONLY",
AQ1748="Coupure ENEO &amp; Baisse de tension","IHS GRID ONLY",
AQ1748="Defaut GE &amp; POWER Cabinet","IHS",
AQ1748="Sharing","Partners",
AQ1748="Sites strategiques &amp; DataCenter","SST &amp; DC",
AQ1748="Exclu","Exclu",
AQ1748="SAT","SAT",
AQ1748="SPARE-ISSUE","SPARE-ISSUE",
AQ1748="Fiber CAmtel","TRANS_FO_CAMTEL",
AQ1748="Fiber AOF","Fiber AOF",
AQ1748="Projet OCM (HUAWEI)","TRAVAUX-HUAWEI",
AQ1748="Projet OCM (NOKIA)","TRAVAUX-NOKIA",
AQ1748="ACCESS-ISSUE","ACCESS-ISSUE",
AQ1748="Projet OCM (ZTE, NOKIA, autres projets)","TRAVAUX OCM",
AQ1748="No root CAuse","No root cause",
AQ1748="ODU HS","PDH",
AQ1748="IP &amp; VLAN","PDH",
AQ1748="Warehouse HUAWEI","SPARE-ISSUE",
AQ1748="SPARE-HS","SPARE-ISSUE",
AQ1748="Power Telco","BSS",AQ1748="no impacts","no impacts"
),"")</f>
        <v>No root cause</v>
      </c>
      <c r="AP1748" s="48" t="str" cm="1">
        <f t="array" ref="AP1748">IFERROR(_xlfn.IFS(
AQ1748="MPR ISSUE","TX ISSUE",
AQ1748="BSS Hardware Issue","RAN ISSUE",
AQ1748="Sites strategiques, MLL, Pylone, etc.","ENVTECH",
AQ1748="AKTIVCO DEFAUT GE &amp; POWER Cabinet","POWER ISSUE",
AQ1748="AKTIVCO Coupure ENEO &amp; Baisse de tension","POWER ISSUE",
AQ1748="Coupure ENEO &amp; Baisse de tension","POWER ISSUE",
AQ1748="Defaut GE &amp; POWER Cabinet","POWER ISSUE",
AQ1748="Sharing","POWER ISSUE",
AQ1748="Sites strategiques &amp; DataCenter","POWER ISSUE",
AQ1748="Exclu","Exclu",
AQ1748="SAT","TX ISSUE",
AQ1748="SPARE-ISSUE","SPARE-ISSUE",
AQ1748="Fiber CAmtel","TX ISSUE",
AQ1748="Fiber AOF","TX ISSUE",
AQ1748="Projet OCM (HUAWEI)","TRAVAUX-HUAWEI",
AQ1748="Projet OCM (NOKIA)","TRAVAUX -NOKIA",
AQ1748="ACCESS-ISSUE","ACCESS-ISSUE",
AQ1748="Projet OCM (ZTE, NOKIA, autres projets)","TRAVAUX OCM",
AQ1748="No root CAuse","No root cause",
AQ1748="ODU HS","TX ISSUE",
AQ1748="IP &amp; VLAN","TX ISSUE",
AQ1748="Warehouse HUAWEI","SPARE-ISSUE",
AQ1748="SPARE-HS","SPARE-ISSUE",
AQ1748="Power Telco","RAN ISSUE",AQ1748="no impacts","no impacts"
),"")</f>
        <v>No root cause</v>
      </c>
      <c r="AQ1748" s="67" t="s">
        <v>5344</v>
      </c>
      <c r="AR1748" s="48" t="str" cm="1">
        <f t="array" ref="AR1748">IFERROR(_xlfn.IFS(
AQ1748="MPR ISSUE","ACTIVE",
AQ1748="BSS Hardware Issue","ACTIVE",
AQ1748="Sites strategiques, MLL, Pylone, etc.","PASSIVE",
AQ1748="AKTIVCO DEFAUT GE &amp; POWER Cabinet","PASSIVE",
AQ1748="AKTIVCO Coupure ENEO &amp; Baisse de tension","PASSIVE",
AQ1748="Coupure ENEO &amp; Baisse de tension","PASSIVE",
AQ1748="Defaut GE &amp; POWER Cabinet","PASSIVE",
AQ1748="Sharing","PASSIVE",
AQ1748="Sites strategiques &amp; DataCenter","PASSIVE",
AQ1748="Exclu","Exclu",
AQ1748="SAT","ACTIVE",
AQ1748="SPARE-ISSUE","SPARE-ISSUE",
AQ1748="Fiber CAmtel","ACTIVE",
AQ1748="Fiber AOF","ACTIVE",
AQ1748="Projet OCM (HUAWEI)","PLANNED WORKS",
AQ1748="Projet OCM (NOKIA)","PLANNED WORKS",
AQ1748="ACCESS-ISSUE","ACCESS-ISSUE",
AQ1748="Projet OCM (ZTE, NOKIA, autres projets)","PLANNED WORKS",
AQ1748="No root CAuse","No root cause",
AQ1748="ODU HS","ACTIVE",
AQ1748="IP &amp; VLAN","ACTIVE",
AQ1748="Warehouse HUAWEI","SPARE-ISSUE",
AQ1748="SPARE-HS","SPARE-ISSUE",
AQ1748="Power Telco","ACTIVE", AQ1748="no impacts","no impacts"
),"")</f>
        <v>No root cause</v>
      </c>
      <c r="AS1748" s="92" t="s">
        <v>5537</v>
      </c>
      <c r="AT1748" s="98" t="s">
        <v>5185</v>
      </c>
      <c r="AV1748" s="17" t="s">
        <v>5537</v>
      </c>
      <c r="AW1748" s="7" t="s">
        <v>5537</v>
      </c>
      <c r="AX1748" s="6" t="s">
        <v>5537</v>
      </c>
      <c r="AY1748" s="7"/>
      <c r="AZ1748" s="3" t="s">
        <v>5537</v>
      </c>
      <c r="BA1748" s="18" t="s">
        <v>5537</v>
      </c>
      <c r="BB1748" s="18" t="s">
        <v>5537</v>
      </c>
      <c r="BC1748" s="18" t="s">
        <v>5537</v>
      </c>
      <c r="BD1748" s="18" t="s">
        <v>5537</v>
      </c>
      <c r="BE1748" s="18" t="s">
        <v>5537</v>
      </c>
      <c r="BF1748" s="18" t="s">
        <v>5537</v>
      </c>
      <c r="BG1748" s="18" t="s">
        <v>5537</v>
      </c>
      <c r="BH1748" s="18" t="s">
        <v>5537</v>
      </c>
      <c r="BI1748" s="18" t="s">
        <v>5537</v>
      </c>
      <c r="BJ1748" s="18" t="s">
        <v>5537</v>
      </c>
      <c r="BK1748" s="18" t="s">
        <v>5537</v>
      </c>
      <c r="BL1748" s="9" t="s">
        <v>5537</v>
      </c>
      <c r="BM1748" s="14" t="s">
        <v>5537</v>
      </c>
      <c r="BN1748" s="14" t="s">
        <v>5537</v>
      </c>
      <c r="BO1748" s="14" t="str">
        <f>_xlfn.XLOOKUP(B1748,'[4]cell downs 18042026 17h'!$B:$B,'[4]cell downs 18042026 17h'!$B:$B,"")</f>
        <v/>
      </c>
      <c r="BP1748" s="14" t="str">
        <f>_xlfn.XLOOKUP(B1748,'[5]Cells Huawei 19042026 15h'!$B:$B,'[5]Cells Huawei 19042026 15h'!$B:$B,"")</f>
        <v/>
      </c>
      <c r="BQ1748" s="9" t="str">
        <f>_xlfn.XLOOKUP(B1748,'[6]cells down 19042026 9H40'!$B:$B,'[6]cells down 19042026 9H40'!$B:$B,"")</f>
        <v/>
      </c>
      <c r="BR1748" s="9" t="s">
        <v>5537</v>
      </c>
      <c r="BS1748" s="9" t="s">
        <v>12</v>
      </c>
      <c r="BT1748" s="108"/>
    </row>
    <row r="1749" spans="1:72" s="9" customFormat="1" x14ac:dyDescent="0.35">
      <c r="A1749" s="1" t="s">
        <v>2952</v>
      </c>
      <c r="B1749" s="8" t="s">
        <v>2953</v>
      </c>
      <c r="C1749" s="3" t="str">
        <f>_xlfn.XLOOKUP(B1749,'[1]daily break down'!$D:$D,'[1]daily break down'!$E:$E,"")</f>
        <v>Ngaoundere</v>
      </c>
      <c r="D1749" s="1" t="s">
        <v>11</v>
      </c>
      <c r="E1749" s="1" t="s">
        <v>12</v>
      </c>
      <c r="F1749" s="3" t="s">
        <v>90</v>
      </c>
      <c r="G1749" s="1" t="s">
        <v>91</v>
      </c>
      <c r="H1749" s="32" t="str">
        <f>_xlfn.XLOOKUP(B1749,[2]CALCULATION!$B:$B,[2]CALCULATION!$H:$H,"")</f>
        <v>Huawei</v>
      </c>
      <c r="I1749" s="28">
        <v>1.4886583169964016</v>
      </c>
      <c r="J1749" s="28">
        <v>0.85091158652295884</v>
      </c>
      <c r="K1749" s="28">
        <v>0</v>
      </c>
      <c r="L1749" s="28">
        <v>0</v>
      </c>
      <c r="M1749" s="28">
        <v>0</v>
      </c>
      <c r="N1749" s="28">
        <v>0</v>
      </c>
      <c r="O1749" s="28">
        <v>0</v>
      </c>
      <c r="P1749" s="28">
        <v>0</v>
      </c>
      <c r="Q1749" s="28">
        <v>0</v>
      </c>
      <c r="R1749" s="28">
        <v>0</v>
      </c>
      <c r="S1749" s="93">
        <v>0</v>
      </c>
      <c r="T1749" s="93">
        <f>_xlfn.XLOOKUP(B1749,'[3]Nur des jours'!$B:$B,'[3]Nur des jours'!$U:$U,"")</f>
        <v>0</v>
      </c>
      <c r="U1749" s="93">
        <v>0</v>
      </c>
      <c r="V1749" s="93">
        <v>0</v>
      </c>
      <c r="W1749" s="93">
        <v>0</v>
      </c>
      <c r="X1749" s="93">
        <v>0</v>
      </c>
      <c r="Y1749" s="93">
        <v>0</v>
      </c>
      <c r="Z1749" s="93">
        <v>0</v>
      </c>
      <c r="AA1749" s="93">
        <v>0</v>
      </c>
      <c r="AB1749" s="93">
        <v>0</v>
      </c>
      <c r="AC1749" s="93">
        <f>_xlfn.XLOOKUP(B1749,'[3]Nur des jours'!$B:$B,'[3]Nur des jours'!$N:$N,"")</f>
        <v>0</v>
      </c>
      <c r="AD1749" s="93">
        <v>0</v>
      </c>
      <c r="AE1749" s="93">
        <v>0</v>
      </c>
      <c r="AF1749" s="93">
        <v>0</v>
      </c>
      <c r="AG1749" s="93"/>
      <c r="AH1749" s="93">
        <v>0</v>
      </c>
      <c r="AI1749" s="93">
        <v>0</v>
      </c>
      <c r="AJ1749" s="93">
        <v>0</v>
      </c>
      <c r="AK1749" s="93">
        <v>0</v>
      </c>
      <c r="AL1749" s="93">
        <v>0</v>
      </c>
      <c r="AM1749" s="49" t="s">
        <v>5559</v>
      </c>
      <c r="AN1749" s="49"/>
      <c r="AO1749" s="48" t="str" cm="1">
        <f t="array" ref="AO1749">IFERROR(_xlfn.IFS(
AQ1749="MPR ISSUE","PDH",
AQ1749="BSS Hardware Issue","BSS",
AQ1749="Sites strategiques, MLL, Pylone, etc.","ENVTECH",
AQ1749="AKTIVCO DEFAUT GE &amp; POWER Cabinet","AKTIVCO",
AQ1749="AKTIVCO Coupure ENEO &amp; Baisse de tension","AKTIVCO GRID ONLY",
AQ1749="Coupure ENEO &amp; Baisse de tension","IHS GRID ONLY",
AQ1749="Defaut GE &amp; POWER Cabinet","IHS",
AQ1749="Sharing","Partners",
AQ1749="Sites strategiques &amp; DataCenter","SST &amp; DC",
AQ1749="Exclu","Exclu",
AQ1749="SAT","SAT",
AQ1749="SPARE-ISSUE","SPARE-ISSUE",
AQ1749="Fiber CAmtel","TRANS_FO_CAMTEL",
AQ1749="Fiber AOF","Fiber AOF",
AQ1749="Projet OCM (HUAWEI)","TRAVAUX-HUAWEI",
AQ1749="Projet OCM (NOKIA)","TRAVAUX-NOKIA",
AQ1749="ACCESS-ISSUE","ACCESS-ISSUE",
AQ1749="Projet OCM (ZTE, NOKIA, autres projets)","TRAVAUX OCM",
AQ1749="No root CAuse","No root cause",
AQ1749="ODU HS","PDH",
AQ1749="IP &amp; VLAN","PDH",
AQ1749="Warehouse HUAWEI","SPARE-ISSUE",
AQ1749="SPARE-HS","SPARE-ISSUE",
AQ1749="Power Telco","BSS",AQ1749="no impacts","no impacts"
),"")</f>
        <v>No root cause</v>
      </c>
      <c r="AP1749" s="48" t="str" cm="1">
        <f t="array" ref="AP1749">IFERROR(_xlfn.IFS(
AQ1749="MPR ISSUE","TX ISSUE",
AQ1749="BSS Hardware Issue","RAN ISSUE",
AQ1749="Sites strategiques, MLL, Pylone, etc.","ENVTECH",
AQ1749="AKTIVCO DEFAUT GE &amp; POWER Cabinet","POWER ISSUE",
AQ1749="AKTIVCO Coupure ENEO &amp; Baisse de tension","POWER ISSUE",
AQ1749="Coupure ENEO &amp; Baisse de tension","POWER ISSUE",
AQ1749="Defaut GE &amp; POWER Cabinet","POWER ISSUE",
AQ1749="Sharing","POWER ISSUE",
AQ1749="Sites strategiques &amp; DataCenter","POWER ISSUE",
AQ1749="Exclu","Exclu",
AQ1749="SAT","TX ISSUE",
AQ1749="SPARE-ISSUE","SPARE-ISSUE",
AQ1749="Fiber CAmtel","TX ISSUE",
AQ1749="Fiber AOF","TX ISSUE",
AQ1749="Projet OCM (HUAWEI)","TRAVAUX-HUAWEI",
AQ1749="Projet OCM (NOKIA)","TRAVAUX -NOKIA",
AQ1749="ACCESS-ISSUE","ACCESS-ISSUE",
AQ1749="Projet OCM (ZTE, NOKIA, autres projets)","TRAVAUX OCM",
AQ1749="No root CAuse","No root cause",
AQ1749="ODU HS","TX ISSUE",
AQ1749="IP &amp; VLAN","TX ISSUE",
AQ1749="Warehouse HUAWEI","SPARE-ISSUE",
AQ1749="SPARE-HS","SPARE-ISSUE",
AQ1749="Power Telco","RAN ISSUE",AQ1749="no impacts","no impacts"
),"")</f>
        <v>No root cause</v>
      </c>
      <c r="AQ1749" s="126" t="s">
        <v>5344</v>
      </c>
      <c r="AR1749" s="48" t="str" cm="1">
        <f t="array" ref="AR1749">IFERROR(_xlfn.IFS(
AQ1749="MPR ISSUE","ACTIVE",
AQ1749="BSS Hardware Issue","ACTIVE",
AQ1749="Sites strategiques, MLL, Pylone, etc.","PASSIVE",
AQ1749="AKTIVCO DEFAUT GE &amp; POWER Cabinet","PASSIVE",
AQ1749="AKTIVCO Coupure ENEO &amp; Baisse de tension","PASSIVE",
AQ1749="Coupure ENEO &amp; Baisse de tension","PASSIVE",
AQ1749="Defaut GE &amp; POWER Cabinet","PASSIVE",
AQ1749="Sharing","PASSIVE",
AQ1749="Sites strategiques &amp; DataCenter","PASSIVE",
AQ1749="Exclu","Exclu",
AQ1749="SAT","ACTIVE",
AQ1749="SPARE-ISSUE","SPARE-ISSUE",
AQ1749="Fiber CAmtel","ACTIVE",
AQ1749="Fiber AOF","ACTIVE",
AQ1749="Projet OCM (HUAWEI)","PLANNED WORKS",
AQ1749="Projet OCM (NOKIA)","PLANNED WORKS",
AQ1749="ACCESS-ISSUE","ACCESS-ISSUE",
AQ1749="Projet OCM (ZTE, NOKIA, autres projets)","PLANNED WORKS",
AQ1749="No root CAuse","No root cause",
AQ1749="ODU HS","ACTIVE",
AQ1749="IP &amp; VLAN","ACTIVE",
AQ1749="Warehouse HUAWEI","SPARE-ISSUE",
AQ1749="SPARE-HS","SPARE-ISSUE",
AQ1749="Power Telco","ACTIVE", AQ1749="no impacts","no impacts"
),"")</f>
        <v>No root cause</v>
      </c>
      <c r="AS1749" s="92" t="s">
        <v>5537</v>
      </c>
      <c r="AT1749" s="98" t="s">
        <v>2953</v>
      </c>
      <c r="AV1749" s="17" t="s">
        <v>5537</v>
      </c>
      <c r="AW1749" s="7" t="s">
        <v>5537</v>
      </c>
      <c r="AX1749" s="6" t="s">
        <v>5537</v>
      </c>
      <c r="AY1749" s="7"/>
      <c r="AZ1749" s="3" t="s">
        <v>5537</v>
      </c>
      <c r="BA1749" s="18" t="s">
        <v>5537</v>
      </c>
      <c r="BB1749" s="18" t="s">
        <v>5537</v>
      </c>
      <c r="BC1749" s="18" t="s">
        <v>5537</v>
      </c>
      <c r="BD1749" s="18" t="s">
        <v>5537</v>
      </c>
      <c r="BE1749" s="18" t="s">
        <v>5537</v>
      </c>
      <c r="BF1749" s="18" t="s">
        <v>5537</v>
      </c>
      <c r="BG1749" s="18" t="s">
        <v>5537</v>
      </c>
      <c r="BH1749" s="18" t="s">
        <v>5537</v>
      </c>
      <c r="BI1749" s="18" t="s">
        <v>5537</v>
      </c>
      <c r="BJ1749" s="18" t="s">
        <v>5537</v>
      </c>
      <c r="BK1749" s="18" t="s">
        <v>5537</v>
      </c>
      <c r="BL1749" s="9" t="s">
        <v>5537</v>
      </c>
      <c r="BM1749" s="14" t="s">
        <v>5537</v>
      </c>
      <c r="BN1749" s="14" t="s">
        <v>5537</v>
      </c>
      <c r="BO1749" s="14" t="str">
        <f>_xlfn.XLOOKUP(B1749,'[4]cell downs 18042026 17h'!$B:$B,'[4]cell downs 18042026 17h'!$B:$B,"")</f>
        <v/>
      </c>
      <c r="BP1749" s="14" t="str">
        <f>_xlfn.XLOOKUP(B1749,'[5]Cells Huawei 19042026 15h'!$B:$B,'[5]Cells Huawei 19042026 15h'!$B:$B,"")</f>
        <v/>
      </c>
      <c r="BQ1749" s="9" t="str">
        <f>_xlfn.XLOOKUP(B1749,'[6]cells down 19042026 9H40'!$B:$B,'[6]cells down 19042026 9H40'!$B:$B,"")</f>
        <v/>
      </c>
      <c r="BR1749" s="9" t="s">
        <v>2953</v>
      </c>
      <c r="BS1749" s="9" t="s">
        <v>12</v>
      </c>
      <c r="BT1749" s="108"/>
    </row>
    <row r="1750" spans="1:72" s="9" customFormat="1" x14ac:dyDescent="0.35">
      <c r="A1750" s="1" t="s">
        <v>2905</v>
      </c>
      <c r="B1750" s="8" t="s">
        <v>2906</v>
      </c>
      <c r="C1750" s="3" t="str">
        <f>_xlfn.XLOOKUP(B1750,'[1]daily break down'!$D:$D,'[1]daily break down'!$E:$E,"")</f>
        <v>Maroua</v>
      </c>
      <c r="D1750" s="1" t="s">
        <v>11</v>
      </c>
      <c r="E1750" s="1" t="s">
        <v>12</v>
      </c>
      <c r="F1750" s="3" t="s">
        <v>55</v>
      </c>
      <c r="G1750" s="1" t="s">
        <v>84</v>
      </c>
      <c r="H1750" s="32" t="str">
        <f>_xlfn.XLOOKUP(B1750,[2]CALCULATION!$B:$B,[2]CALCULATION!$H:$H,"")</f>
        <v>Huawei</v>
      </c>
      <c r="I1750" s="28">
        <v>0.27136071659917876</v>
      </c>
      <c r="J1750" s="28">
        <v>0.69528269312536206</v>
      </c>
      <c r="K1750" s="28">
        <v>0</v>
      </c>
      <c r="L1750" s="28">
        <v>0</v>
      </c>
      <c r="M1750" s="28">
        <v>0</v>
      </c>
      <c r="N1750" s="28">
        <v>0</v>
      </c>
      <c r="O1750" s="28">
        <v>0</v>
      </c>
      <c r="P1750" s="28">
        <v>0</v>
      </c>
      <c r="Q1750" s="28">
        <v>0</v>
      </c>
      <c r="R1750" s="28">
        <v>0</v>
      </c>
      <c r="S1750" s="93">
        <v>0</v>
      </c>
      <c r="T1750" s="93">
        <f>_xlfn.XLOOKUP(B1750,'[3]Nur des jours'!$B:$B,'[3]Nur des jours'!$U:$U,"")</f>
        <v>0</v>
      </c>
      <c r="U1750" s="93">
        <v>0</v>
      </c>
      <c r="V1750" s="93">
        <v>0</v>
      </c>
      <c r="W1750" s="93">
        <v>0</v>
      </c>
      <c r="X1750" s="93">
        <v>0</v>
      </c>
      <c r="Y1750" s="93">
        <v>0</v>
      </c>
      <c r="Z1750" s="93">
        <v>0</v>
      </c>
      <c r="AA1750" s="93">
        <v>0</v>
      </c>
      <c r="AB1750" s="93">
        <v>0</v>
      </c>
      <c r="AC1750" s="93">
        <f>_xlfn.XLOOKUP(B1750,'[3]Nur des jours'!$B:$B,'[3]Nur des jours'!$N:$N,"")</f>
        <v>0</v>
      </c>
      <c r="AD1750" s="93">
        <v>0</v>
      </c>
      <c r="AE1750" s="93">
        <v>0</v>
      </c>
      <c r="AF1750" s="93">
        <v>0</v>
      </c>
      <c r="AG1750" s="93"/>
      <c r="AH1750" s="93">
        <v>0</v>
      </c>
      <c r="AI1750" s="93">
        <v>0</v>
      </c>
      <c r="AJ1750" s="93">
        <v>0</v>
      </c>
      <c r="AK1750" s="93">
        <v>0</v>
      </c>
      <c r="AL1750" s="93">
        <v>0</v>
      </c>
      <c r="AM1750" s="49" t="s">
        <v>5559</v>
      </c>
      <c r="AN1750" s="49"/>
      <c r="AO1750" s="48" t="str" cm="1">
        <f t="array" ref="AO1750">IFERROR(_xlfn.IFS(
AQ1750="MPR ISSUE","PDH",
AQ1750="BSS Hardware Issue","BSS",
AQ1750="Sites strategiques, MLL, Pylone, etc.","ENVTECH",
AQ1750="AKTIVCO DEFAUT GE &amp; POWER Cabinet","AKTIVCO",
AQ1750="AKTIVCO Coupure ENEO &amp; Baisse de tension","AKTIVCO GRID ONLY",
AQ1750="Coupure ENEO &amp; Baisse de tension","IHS GRID ONLY",
AQ1750="Defaut GE &amp; POWER Cabinet","IHS",
AQ1750="Sharing","Partners",
AQ1750="Sites strategiques &amp; DataCenter","SST &amp; DC",
AQ1750="Exclu","Exclu",
AQ1750="SAT","SAT",
AQ1750="SPARE-ISSUE","SPARE-ISSUE",
AQ1750="Fiber CAmtel","TRANS_FO_CAMTEL",
AQ1750="Fiber AOF","Fiber AOF",
AQ1750="Projet OCM (HUAWEI)","TRAVAUX-HUAWEI",
AQ1750="Projet OCM (NOKIA)","TRAVAUX-NOKIA",
AQ1750="ACCESS-ISSUE","ACCESS-ISSUE",
AQ1750="Projet OCM (ZTE, NOKIA, autres projets)","TRAVAUX OCM",
AQ1750="No root CAuse","No root cause",
AQ1750="ODU HS","PDH",
AQ1750="IP &amp; VLAN","PDH",
AQ1750="Warehouse HUAWEI","SPARE-ISSUE",
AQ1750="SPARE-HS","SPARE-ISSUE",
AQ1750="Power Telco","BSS",AQ1750="no impacts","no impacts"
),"")</f>
        <v>No root cause</v>
      </c>
      <c r="AP1750" s="48" t="str" cm="1">
        <f t="array" ref="AP1750">IFERROR(_xlfn.IFS(
AQ1750="MPR ISSUE","TX ISSUE",
AQ1750="BSS Hardware Issue","RAN ISSUE",
AQ1750="Sites strategiques, MLL, Pylone, etc.","ENVTECH",
AQ1750="AKTIVCO DEFAUT GE &amp; POWER Cabinet","POWER ISSUE",
AQ1750="AKTIVCO Coupure ENEO &amp; Baisse de tension","POWER ISSUE",
AQ1750="Coupure ENEO &amp; Baisse de tension","POWER ISSUE",
AQ1750="Defaut GE &amp; POWER Cabinet","POWER ISSUE",
AQ1750="Sharing","POWER ISSUE",
AQ1750="Sites strategiques &amp; DataCenter","POWER ISSUE",
AQ1750="Exclu","Exclu",
AQ1750="SAT","TX ISSUE",
AQ1750="SPARE-ISSUE","SPARE-ISSUE",
AQ1750="Fiber CAmtel","TX ISSUE",
AQ1750="Fiber AOF","TX ISSUE",
AQ1750="Projet OCM (HUAWEI)","TRAVAUX-HUAWEI",
AQ1750="Projet OCM (NOKIA)","TRAVAUX -NOKIA",
AQ1750="ACCESS-ISSUE","ACCESS-ISSUE",
AQ1750="Projet OCM (ZTE, NOKIA, autres projets)","TRAVAUX OCM",
AQ1750="No root CAuse","No root cause",
AQ1750="ODU HS","TX ISSUE",
AQ1750="IP &amp; VLAN","TX ISSUE",
AQ1750="Warehouse HUAWEI","SPARE-ISSUE",
AQ1750="SPARE-HS","SPARE-ISSUE",
AQ1750="Power Telco","RAN ISSUE",AQ1750="no impacts","no impacts"
),"")</f>
        <v>No root cause</v>
      </c>
      <c r="AQ1750" s="126" t="s">
        <v>5344</v>
      </c>
      <c r="AR1750" s="48" t="str" cm="1">
        <f t="array" ref="AR1750">IFERROR(_xlfn.IFS(
AQ1750="MPR ISSUE","ACTIVE",
AQ1750="BSS Hardware Issue","ACTIVE",
AQ1750="Sites strategiques, MLL, Pylone, etc.","PASSIVE",
AQ1750="AKTIVCO DEFAUT GE &amp; POWER Cabinet","PASSIVE",
AQ1750="AKTIVCO Coupure ENEO &amp; Baisse de tension","PASSIVE",
AQ1750="Coupure ENEO &amp; Baisse de tension","PASSIVE",
AQ1750="Defaut GE &amp; POWER Cabinet","PASSIVE",
AQ1750="Sharing","PASSIVE",
AQ1750="Sites strategiques &amp; DataCenter","PASSIVE",
AQ1750="Exclu","Exclu",
AQ1750="SAT","ACTIVE",
AQ1750="SPARE-ISSUE","SPARE-ISSUE",
AQ1750="Fiber CAmtel","ACTIVE",
AQ1750="Fiber AOF","ACTIVE",
AQ1750="Projet OCM (HUAWEI)","PLANNED WORKS",
AQ1750="Projet OCM (NOKIA)","PLANNED WORKS",
AQ1750="ACCESS-ISSUE","ACCESS-ISSUE",
AQ1750="Projet OCM (ZTE, NOKIA, autres projets)","PLANNED WORKS",
AQ1750="No root CAuse","No root cause",
AQ1750="ODU HS","ACTIVE",
AQ1750="IP &amp; VLAN","ACTIVE",
AQ1750="Warehouse HUAWEI","SPARE-ISSUE",
AQ1750="SPARE-HS","SPARE-ISSUE",
AQ1750="Power Telco","ACTIVE", AQ1750="no impacts","no impacts"
),"")</f>
        <v>No root cause</v>
      </c>
      <c r="AS1750" s="92" t="s">
        <v>5537</v>
      </c>
      <c r="AT1750" s="98" t="s">
        <v>2906</v>
      </c>
      <c r="AV1750" s="17" t="s">
        <v>5537</v>
      </c>
      <c r="AW1750" s="7" t="s">
        <v>5537</v>
      </c>
      <c r="AX1750" s="6" t="s">
        <v>5537</v>
      </c>
      <c r="AY1750" s="7"/>
      <c r="AZ1750" s="3" t="s">
        <v>5537</v>
      </c>
      <c r="BA1750" s="18" t="s">
        <v>5537</v>
      </c>
      <c r="BB1750" s="18" t="s">
        <v>5537</v>
      </c>
      <c r="BC1750" s="18" t="s">
        <v>5537</v>
      </c>
      <c r="BD1750" s="18" t="s">
        <v>5537</v>
      </c>
      <c r="BE1750" s="18" t="s">
        <v>5537</v>
      </c>
      <c r="BF1750" s="18" t="s">
        <v>5537</v>
      </c>
      <c r="BG1750" s="18" t="s">
        <v>5537</v>
      </c>
      <c r="BH1750" s="18" t="s">
        <v>5537</v>
      </c>
      <c r="BI1750" s="18" t="s">
        <v>5537</v>
      </c>
      <c r="BJ1750" s="18" t="s">
        <v>5537</v>
      </c>
      <c r="BK1750" s="18" t="s">
        <v>5537</v>
      </c>
      <c r="BL1750" s="9" t="s">
        <v>5537</v>
      </c>
      <c r="BM1750" s="14" t="s">
        <v>5537</v>
      </c>
      <c r="BN1750" s="14" t="s">
        <v>5537</v>
      </c>
      <c r="BO1750" s="14" t="str">
        <f>_xlfn.XLOOKUP(B1750,'[4]cell downs 18042026 17h'!$B:$B,'[4]cell downs 18042026 17h'!$B:$B,"")</f>
        <v/>
      </c>
      <c r="BP1750" s="14" t="str">
        <f>_xlfn.XLOOKUP(B1750,'[5]Cells Huawei 19042026 15h'!$B:$B,'[5]Cells Huawei 19042026 15h'!$B:$B,"")</f>
        <v/>
      </c>
      <c r="BQ1750" s="9" t="str">
        <f>_xlfn.XLOOKUP(B1750,'[6]cells down 19042026 9H40'!$B:$B,'[6]cells down 19042026 9H40'!$B:$B,"")</f>
        <v/>
      </c>
      <c r="BR1750" s="9" t="s">
        <v>2906</v>
      </c>
      <c r="BS1750" s="9" t="s">
        <v>5577</v>
      </c>
      <c r="BT1750" s="108"/>
    </row>
    <row r="1751" spans="1:72" s="9" customFormat="1" x14ac:dyDescent="0.35">
      <c r="A1751" s="1" t="s">
        <v>854</v>
      </c>
      <c r="B1751" s="8" t="s">
        <v>855</v>
      </c>
      <c r="C1751" s="3" t="str">
        <f>_xlfn.XLOOKUP(B1751,'[1]daily break down'!$D:$D,'[1]daily break down'!$E:$E,"")</f>
        <v>OUEST</v>
      </c>
      <c r="D1751" s="1" t="s">
        <v>21</v>
      </c>
      <c r="E1751" s="1" t="s">
        <v>22</v>
      </c>
      <c r="F1751" s="3" t="s">
        <v>102</v>
      </c>
      <c r="G1751" s="1" t="s">
        <v>856</v>
      </c>
      <c r="H1751" s="32" t="str">
        <f>_xlfn.XLOOKUP(B1751,[2]CALCULATION!$B:$B,[2]CALCULATION!$H:$H,"")</f>
        <v>Huawei</v>
      </c>
      <c r="I1751" s="28">
        <v>1.0848186386556062</v>
      </c>
      <c r="J1751" s="28">
        <v>0.62618959972377042</v>
      </c>
      <c r="K1751" s="28">
        <v>0</v>
      </c>
      <c r="L1751" s="28">
        <v>0</v>
      </c>
      <c r="M1751" s="28">
        <v>0</v>
      </c>
      <c r="N1751" s="28">
        <v>0</v>
      </c>
      <c r="O1751" s="28">
        <v>0</v>
      </c>
      <c r="P1751" s="28">
        <v>0</v>
      </c>
      <c r="Q1751" s="28">
        <v>0</v>
      </c>
      <c r="R1751" s="28">
        <v>0</v>
      </c>
      <c r="S1751" s="93">
        <v>0</v>
      </c>
      <c r="T1751" s="93">
        <f>_xlfn.XLOOKUP(B1751,'[3]Nur des jours'!$B:$B,'[3]Nur des jours'!$U:$U,"")</f>
        <v>0</v>
      </c>
      <c r="U1751" s="93">
        <v>0</v>
      </c>
      <c r="V1751" s="93">
        <v>0</v>
      </c>
      <c r="W1751" s="93">
        <v>0</v>
      </c>
      <c r="X1751" s="93">
        <v>0</v>
      </c>
      <c r="Y1751" s="93">
        <v>0</v>
      </c>
      <c r="Z1751" s="93">
        <v>0</v>
      </c>
      <c r="AA1751" s="93">
        <v>0</v>
      </c>
      <c r="AB1751" s="93">
        <v>0</v>
      </c>
      <c r="AC1751" s="93">
        <f>_xlfn.XLOOKUP(B1751,'[3]Nur des jours'!$B:$B,'[3]Nur des jours'!$N:$N,"")</f>
        <v>0</v>
      </c>
      <c r="AD1751" s="93">
        <v>0</v>
      </c>
      <c r="AE1751" s="93">
        <v>0</v>
      </c>
      <c r="AF1751" s="93">
        <v>0</v>
      </c>
      <c r="AG1751" s="93"/>
      <c r="AH1751" s="93">
        <v>0</v>
      </c>
      <c r="AI1751" s="93">
        <v>0</v>
      </c>
      <c r="AJ1751" s="93">
        <v>0</v>
      </c>
      <c r="AK1751" s="93">
        <v>0</v>
      </c>
      <c r="AL1751" s="93">
        <v>0</v>
      </c>
      <c r="AM1751" s="49" t="s">
        <v>5559</v>
      </c>
      <c r="AN1751" s="49"/>
      <c r="AO1751" s="48" t="str" cm="1">
        <f t="array" ref="AO1751">IFERROR(_xlfn.IFS(
AQ1751="MPR ISSUE","PDH",
AQ1751="BSS Hardware Issue","BSS",
AQ1751="Sites strategiques, MLL, Pylone, etc.","ENVTECH",
AQ1751="AKTIVCO DEFAUT GE &amp; POWER Cabinet","AKTIVCO",
AQ1751="AKTIVCO Coupure ENEO &amp; Baisse de tension","AKTIVCO GRID ONLY",
AQ1751="Coupure ENEO &amp; Baisse de tension","IHS GRID ONLY",
AQ1751="Defaut GE &amp; POWER Cabinet","IHS",
AQ1751="Sharing","Partners",
AQ1751="Sites strategiques &amp; DataCenter","SST &amp; DC",
AQ1751="Exclu","Exclu",
AQ1751="SAT","SAT",
AQ1751="SPARE-ISSUE","SPARE-ISSUE",
AQ1751="Fiber CAmtel","TRANS_FO_CAMTEL",
AQ1751="Fiber AOF","Fiber AOF",
AQ1751="Projet OCM (HUAWEI)","TRAVAUX-HUAWEI",
AQ1751="Projet OCM (NOKIA)","TRAVAUX-NOKIA",
AQ1751="ACCESS-ISSUE","ACCESS-ISSUE",
AQ1751="Projet OCM (ZTE, NOKIA, autres projets)","TRAVAUX OCM",
AQ1751="No root CAuse","No root cause",
AQ1751="ODU HS","PDH",
AQ1751="IP &amp; VLAN","PDH",
AQ1751="Warehouse HUAWEI","SPARE-ISSUE",
AQ1751="SPARE-HS","SPARE-ISSUE",
AQ1751="Power Telco","BSS",AQ1751="no impacts","no impacts"
),"")</f>
        <v>No root cause</v>
      </c>
      <c r="AP1751" s="48" t="str" cm="1">
        <f t="array" ref="AP1751">IFERROR(_xlfn.IFS(
AQ1751="MPR ISSUE","TX ISSUE",
AQ1751="BSS Hardware Issue","RAN ISSUE",
AQ1751="Sites strategiques, MLL, Pylone, etc.","ENVTECH",
AQ1751="AKTIVCO DEFAUT GE &amp; POWER Cabinet","POWER ISSUE",
AQ1751="AKTIVCO Coupure ENEO &amp; Baisse de tension","POWER ISSUE",
AQ1751="Coupure ENEO &amp; Baisse de tension","POWER ISSUE",
AQ1751="Defaut GE &amp; POWER Cabinet","POWER ISSUE",
AQ1751="Sharing","POWER ISSUE",
AQ1751="Sites strategiques &amp; DataCenter","POWER ISSUE",
AQ1751="Exclu","Exclu",
AQ1751="SAT","TX ISSUE",
AQ1751="SPARE-ISSUE","SPARE-ISSUE",
AQ1751="Fiber CAmtel","TX ISSUE",
AQ1751="Fiber AOF","TX ISSUE",
AQ1751="Projet OCM (HUAWEI)","TRAVAUX-HUAWEI",
AQ1751="Projet OCM (NOKIA)","TRAVAUX -NOKIA",
AQ1751="ACCESS-ISSUE","ACCESS-ISSUE",
AQ1751="Projet OCM (ZTE, NOKIA, autres projets)","TRAVAUX OCM",
AQ1751="No root CAuse","No root cause",
AQ1751="ODU HS","TX ISSUE",
AQ1751="IP &amp; VLAN","TX ISSUE",
AQ1751="Warehouse HUAWEI","SPARE-ISSUE",
AQ1751="SPARE-HS","SPARE-ISSUE",
AQ1751="Power Telco","RAN ISSUE",AQ1751="no impacts","no impacts"
),"")</f>
        <v>No root cause</v>
      </c>
      <c r="AQ1751" s="67" t="s">
        <v>5344</v>
      </c>
      <c r="AR1751" s="48" t="str" cm="1">
        <f t="array" ref="AR1751">IFERROR(_xlfn.IFS(
AQ1751="MPR ISSUE","ACTIVE",
AQ1751="BSS Hardware Issue","ACTIVE",
AQ1751="Sites strategiques, MLL, Pylone, etc.","PASSIVE",
AQ1751="AKTIVCO DEFAUT GE &amp; POWER Cabinet","PASSIVE",
AQ1751="AKTIVCO Coupure ENEO &amp; Baisse de tension","PASSIVE",
AQ1751="Coupure ENEO &amp; Baisse de tension","PASSIVE",
AQ1751="Defaut GE &amp; POWER Cabinet","PASSIVE",
AQ1751="Sharing","PASSIVE",
AQ1751="Sites strategiques &amp; DataCenter","PASSIVE",
AQ1751="Exclu","Exclu",
AQ1751="SAT","ACTIVE",
AQ1751="SPARE-ISSUE","SPARE-ISSUE",
AQ1751="Fiber CAmtel","ACTIVE",
AQ1751="Fiber AOF","ACTIVE",
AQ1751="Projet OCM (HUAWEI)","PLANNED WORKS",
AQ1751="Projet OCM (NOKIA)","PLANNED WORKS",
AQ1751="ACCESS-ISSUE","ACCESS-ISSUE",
AQ1751="Projet OCM (ZTE, NOKIA, autres projets)","PLANNED WORKS",
AQ1751="No root CAuse","No root cause",
AQ1751="ODU HS","ACTIVE",
AQ1751="IP &amp; VLAN","ACTIVE",
AQ1751="Warehouse HUAWEI","SPARE-ISSUE",
AQ1751="SPARE-HS","SPARE-ISSUE",
AQ1751="Power Telco","ACTIVE", AQ1751="no impacts","no impacts"
),"")</f>
        <v>No root cause</v>
      </c>
      <c r="AS1751" s="92" t="s">
        <v>5537</v>
      </c>
      <c r="AT1751" s="98" t="s">
        <v>855</v>
      </c>
      <c r="AV1751" s="17" t="s">
        <v>5537</v>
      </c>
      <c r="AW1751" s="7" t="s">
        <v>5537</v>
      </c>
      <c r="AX1751" s="6" t="s">
        <v>5537</v>
      </c>
      <c r="AY1751" s="7"/>
      <c r="AZ1751" s="3" t="s">
        <v>5537</v>
      </c>
      <c r="BA1751" s="18" t="s">
        <v>5537</v>
      </c>
      <c r="BB1751" s="18" t="s">
        <v>5537</v>
      </c>
      <c r="BC1751" s="18" t="s">
        <v>5537</v>
      </c>
      <c r="BD1751" s="18" t="s">
        <v>5537</v>
      </c>
      <c r="BE1751" s="18" t="s">
        <v>5537</v>
      </c>
      <c r="BF1751" s="18" t="s">
        <v>5537</v>
      </c>
      <c r="BG1751" s="18" t="s">
        <v>5537</v>
      </c>
      <c r="BH1751" s="18" t="s">
        <v>5537</v>
      </c>
      <c r="BI1751" s="18" t="s">
        <v>5537</v>
      </c>
      <c r="BJ1751" s="18" t="s">
        <v>5537</v>
      </c>
      <c r="BK1751" s="18" t="s">
        <v>5537</v>
      </c>
      <c r="BL1751" s="9" t="s">
        <v>5537</v>
      </c>
      <c r="BM1751" s="14" t="s">
        <v>5537</v>
      </c>
      <c r="BN1751" s="14" t="s">
        <v>5537</v>
      </c>
      <c r="BO1751" s="14" t="str">
        <f>_xlfn.XLOOKUP(B1751,'[4]cell downs 18042026 17h'!$B:$B,'[4]cell downs 18042026 17h'!$B:$B,"")</f>
        <v/>
      </c>
      <c r="BP1751" s="14" t="str">
        <f>_xlfn.XLOOKUP(B1751,'[5]Cells Huawei 19042026 15h'!$B:$B,'[5]Cells Huawei 19042026 15h'!$B:$B,"")</f>
        <v/>
      </c>
      <c r="BQ1751" s="9" t="str">
        <f>_xlfn.XLOOKUP(B1751,'[6]cells down 19042026 9H40'!$B:$B,'[6]cells down 19042026 9H40'!$B:$B,"")</f>
        <v/>
      </c>
      <c r="BR1751" s="9" t="s">
        <v>5537</v>
      </c>
      <c r="BS1751" s="9" t="s">
        <v>12</v>
      </c>
      <c r="BT1751" s="108"/>
    </row>
    <row r="1752" spans="1:72" s="9" customFormat="1" x14ac:dyDescent="0.35">
      <c r="A1752" s="1" t="s">
        <v>2303</v>
      </c>
      <c r="B1752" s="8" t="s">
        <v>2304</v>
      </c>
      <c r="C1752" s="3" t="str">
        <f>_xlfn.XLOOKUP(B1752,'[1]daily break down'!$D:$D,'[1]daily break down'!$E:$E,"")</f>
        <v>Douala</v>
      </c>
      <c r="D1752" s="1" t="s">
        <v>11</v>
      </c>
      <c r="E1752" s="1" t="s">
        <v>12</v>
      </c>
      <c r="F1752" s="3" t="s">
        <v>31</v>
      </c>
      <c r="G1752" s="1" t="s">
        <v>32</v>
      </c>
      <c r="H1752" s="34" t="str">
        <f>_xlfn.XLOOKUP(B1752,[2]CALCULATION!$B:$B,[2]CALCULATION!$H:$H,"")</f>
        <v>ZTE</v>
      </c>
      <c r="I1752" s="28">
        <v>0</v>
      </c>
      <c r="J1752" s="28">
        <v>0.13804350617664471</v>
      </c>
      <c r="K1752" s="28">
        <v>0</v>
      </c>
      <c r="L1752" s="28">
        <v>0</v>
      </c>
      <c r="M1752" s="28">
        <v>0</v>
      </c>
      <c r="N1752" s="28">
        <v>0</v>
      </c>
      <c r="O1752" s="28">
        <v>39.393478924644647</v>
      </c>
      <c r="P1752" s="28">
        <v>0</v>
      </c>
      <c r="Q1752" s="28">
        <v>0</v>
      </c>
      <c r="R1752" s="28">
        <v>0</v>
      </c>
      <c r="S1752" s="93">
        <v>0</v>
      </c>
      <c r="T1752" s="93">
        <f>_xlfn.XLOOKUP(B1752,'[3]Nur des jours'!$B:$B,'[3]Nur des jours'!$U:$U,"")</f>
        <v>0</v>
      </c>
      <c r="U1752" s="93">
        <v>0</v>
      </c>
      <c r="V1752" s="93">
        <v>0</v>
      </c>
      <c r="W1752" s="93">
        <v>0</v>
      </c>
      <c r="X1752" s="93">
        <v>0</v>
      </c>
      <c r="Y1752" s="93">
        <v>0</v>
      </c>
      <c r="Z1752" s="93">
        <v>0</v>
      </c>
      <c r="AA1752" s="93">
        <v>0</v>
      </c>
      <c r="AB1752" s="93">
        <v>0</v>
      </c>
      <c r="AC1752" s="93">
        <f>_xlfn.XLOOKUP(B1752,'[3]Nur des jours'!$B:$B,'[3]Nur des jours'!$N:$N,"")</f>
        <v>0</v>
      </c>
      <c r="AD1752" s="93">
        <v>0</v>
      </c>
      <c r="AE1752" s="93">
        <v>0</v>
      </c>
      <c r="AF1752" s="93">
        <v>0</v>
      </c>
      <c r="AG1752" s="93"/>
      <c r="AH1752" s="93">
        <v>0</v>
      </c>
      <c r="AI1752" s="93">
        <v>0</v>
      </c>
      <c r="AJ1752" s="93">
        <v>0</v>
      </c>
      <c r="AK1752" s="93">
        <v>0</v>
      </c>
      <c r="AL1752" s="93">
        <v>0</v>
      </c>
      <c r="AM1752" s="49" t="s">
        <v>5559</v>
      </c>
      <c r="AN1752" s="49"/>
      <c r="AO1752" s="48" t="str" cm="1">
        <f t="array" ref="AO1752">IFERROR(_xlfn.IFS(
AQ1752="MPR ISSUE","PDH",
AQ1752="BSS Hardware Issue","BSS",
AQ1752="Sites strategiques, MLL, Pylone, etc.","ENVTECH",
AQ1752="AKTIVCO DEFAUT GE &amp; POWER Cabinet","AKTIVCO",
AQ1752="AKTIVCO Coupure ENEO &amp; Baisse de tension","AKTIVCO GRID ONLY",
AQ1752="Coupure ENEO &amp; Baisse de tension","IHS GRID ONLY",
AQ1752="Defaut GE &amp; POWER Cabinet","IHS",
AQ1752="Sharing","Partners",
AQ1752="Sites strategiques &amp; DataCenter","SST &amp; DC",
AQ1752="Exclu","Exclu",
AQ1752="SAT","SAT",
AQ1752="SPARE-ISSUE","SPARE-ISSUE",
AQ1752="Fiber CAmtel","TRANS_FO_CAMTEL",
AQ1752="Fiber AOF","Fiber AOF",
AQ1752="Projet OCM (HUAWEI)","TRAVAUX-HUAWEI",
AQ1752="Projet OCM (NOKIA)","TRAVAUX-NOKIA",
AQ1752="ACCESS-ISSUE","ACCESS-ISSUE",
AQ1752="Projet OCM (ZTE, NOKIA, autres projets)","TRAVAUX OCM",
AQ1752="No root CAuse","No root cause",
AQ1752="ODU HS","PDH",
AQ1752="IP &amp; VLAN","PDH",
AQ1752="Warehouse HUAWEI","SPARE-ISSUE",
AQ1752="SPARE-HS","SPARE-ISSUE",
AQ1752="Power Telco","BSS",AQ1752="no impacts","no impacts"
),"")</f>
        <v>No root cause</v>
      </c>
      <c r="AP1752" s="48" t="str" cm="1">
        <f t="array" ref="AP1752">IFERROR(_xlfn.IFS(
AQ1752="MPR ISSUE","TX ISSUE",
AQ1752="BSS Hardware Issue","RAN ISSUE",
AQ1752="Sites strategiques, MLL, Pylone, etc.","ENVTECH",
AQ1752="AKTIVCO DEFAUT GE &amp; POWER Cabinet","POWER ISSUE",
AQ1752="AKTIVCO Coupure ENEO &amp; Baisse de tension","POWER ISSUE",
AQ1752="Coupure ENEO &amp; Baisse de tension","POWER ISSUE",
AQ1752="Defaut GE &amp; POWER Cabinet","POWER ISSUE",
AQ1752="Sharing","POWER ISSUE",
AQ1752="Sites strategiques &amp; DataCenter","POWER ISSUE",
AQ1752="Exclu","Exclu",
AQ1752="SAT","TX ISSUE",
AQ1752="SPARE-ISSUE","SPARE-ISSUE",
AQ1752="Fiber CAmtel","TX ISSUE",
AQ1752="Fiber AOF","TX ISSUE",
AQ1752="Projet OCM (HUAWEI)","TRAVAUX-HUAWEI",
AQ1752="Projet OCM (NOKIA)","TRAVAUX -NOKIA",
AQ1752="ACCESS-ISSUE","ACCESS-ISSUE",
AQ1752="Projet OCM (ZTE, NOKIA, autres projets)","TRAVAUX OCM",
AQ1752="No root CAuse","No root cause",
AQ1752="ODU HS","TX ISSUE",
AQ1752="IP &amp; VLAN","TX ISSUE",
AQ1752="Warehouse HUAWEI","SPARE-ISSUE",
AQ1752="SPARE-HS","SPARE-ISSUE",
AQ1752="Power Telco","RAN ISSUE",AQ1752="no impacts","no impacts"
),"")</f>
        <v>No root cause</v>
      </c>
      <c r="AQ1752" s="126" t="s">
        <v>5344</v>
      </c>
      <c r="AR1752" s="48" t="str" cm="1">
        <f t="array" ref="AR1752">IFERROR(_xlfn.IFS(
AQ1752="MPR ISSUE","ACTIVE",
AQ1752="BSS Hardware Issue","ACTIVE",
AQ1752="Sites strategiques, MLL, Pylone, etc.","PASSIVE",
AQ1752="AKTIVCO DEFAUT GE &amp; POWER Cabinet","PASSIVE",
AQ1752="AKTIVCO Coupure ENEO &amp; Baisse de tension","PASSIVE",
AQ1752="Coupure ENEO &amp; Baisse de tension","PASSIVE",
AQ1752="Defaut GE &amp; POWER Cabinet","PASSIVE",
AQ1752="Sharing","PASSIVE",
AQ1752="Sites strategiques &amp; DataCenter","PASSIVE",
AQ1752="Exclu","Exclu",
AQ1752="SAT","ACTIVE",
AQ1752="SPARE-ISSUE","SPARE-ISSUE",
AQ1752="Fiber CAmtel","ACTIVE",
AQ1752="Fiber AOF","ACTIVE",
AQ1752="Projet OCM (HUAWEI)","PLANNED WORKS",
AQ1752="Projet OCM (NOKIA)","PLANNED WORKS",
AQ1752="ACCESS-ISSUE","ACCESS-ISSUE",
AQ1752="Projet OCM (ZTE, NOKIA, autres projets)","PLANNED WORKS",
AQ1752="No root CAuse","No root cause",
AQ1752="ODU HS","ACTIVE",
AQ1752="IP &amp; VLAN","ACTIVE",
AQ1752="Warehouse HUAWEI","SPARE-ISSUE",
AQ1752="SPARE-HS","SPARE-ISSUE",
AQ1752="Power Telco","ACTIVE", AQ1752="no impacts","no impacts"
),"")</f>
        <v>No root cause</v>
      </c>
      <c r="AS1752" s="92" t="s">
        <v>5537</v>
      </c>
      <c r="AT1752" s="98" t="s">
        <v>2304</v>
      </c>
      <c r="AV1752" s="17" t="s">
        <v>5537</v>
      </c>
      <c r="AW1752" s="7" t="s">
        <v>5537</v>
      </c>
      <c r="AX1752" s="6" t="s">
        <v>5537</v>
      </c>
      <c r="AY1752" s="7"/>
      <c r="AZ1752" s="3" t="s">
        <v>5537</v>
      </c>
      <c r="BA1752" s="18" t="s">
        <v>5537</v>
      </c>
      <c r="BB1752" s="18" t="s">
        <v>5537</v>
      </c>
      <c r="BC1752" s="18" t="s">
        <v>5537</v>
      </c>
      <c r="BD1752" s="18" t="s">
        <v>5537</v>
      </c>
      <c r="BE1752" s="18" t="s">
        <v>5537</v>
      </c>
      <c r="BF1752" s="18" t="s">
        <v>5537</v>
      </c>
      <c r="BG1752" s="18" t="s">
        <v>5537</v>
      </c>
      <c r="BH1752" s="18" t="s">
        <v>5537</v>
      </c>
      <c r="BI1752" s="18" t="s">
        <v>5537</v>
      </c>
      <c r="BJ1752" s="18" t="s">
        <v>5537</v>
      </c>
      <c r="BK1752" s="18" t="s">
        <v>5537</v>
      </c>
      <c r="BL1752" s="9" t="s">
        <v>5537</v>
      </c>
      <c r="BM1752" s="14" t="s">
        <v>5537</v>
      </c>
      <c r="BN1752" s="14" t="s">
        <v>5537</v>
      </c>
      <c r="BO1752" s="14" t="str">
        <f>_xlfn.XLOOKUP(B1752,'[4]cell downs 18042026 17h'!$B:$B,'[4]cell downs 18042026 17h'!$B:$B,"")</f>
        <v/>
      </c>
      <c r="BP1752" s="14" t="str">
        <f>_xlfn.XLOOKUP(B1752,'[5]Cells Huawei 19042026 15h'!$B:$B,'[5]Cells Huawei 19042026 15h'!$B:$B,"")</f>
        <v/>
      </c>
      <c r="BQ1752" s="9" t="str">
        <f>_xlfn.XLOOKUP(B1752,'[6]cells down 19042026 9H40'!$B:$B,'[6]cells down 19042026 9H40'!$B:$B,"")</f>
        <v/>
      </c>
      <c r="BR1752" s="9" t="s">
        <v>5537</v>
      </c>
      <c r="BS1752" s="9" t="s">
        <v>12</v>
      </c>
      <c r="BT1752" s="108"/>
    </row>
    <row r="1753" spans="1:72" s="9" customFormat="1" x14ac:dyDescent="0.35">
      <c r="A1753" s="3" t="s">
        <v>2317</v>
      </c>
      <c r="B1753" s="25" t="s">
        <v>2318</v>
      </c>
      <c r="C1753" s="3" t="str">
        <f>_xlfn.XLOOKUP(B1753,'[1]daily break down'!$D:$D,'[1]daily break down'!$E:$E,"")</f>
        <v>Douala</v>
      </c>
      <c r="D1753" s="1"/>
      <c r="E1753" s="3" t="e">
        <v>#N/A</v>
      </c>
      <c r="F1753" s="3" t="s">
        <v>31</v>
      </c>
      <c r="G1753" s="3" t="s">
        <v>32</v>
      </c>
      <c r="H1753" s="34" t="str">
        <f>_xlfn.XLOOKUP(B1753,[2]CALCULATION!$B:$B,[2]CALCULATION!$H:$H,"")</f>
        <v>ZTE</v>
      </c>
      <c r="I1753" s="28">
        <v>0</v>
      </c>
      <c r="J1753" s="28">
        <v>0.13634917373649205</v>
      </c>
      <c r="K1753" s="28">
        <v>0</v>
      </c>
      <c r="L1753" s="28">
        <v>0</v>
      </c>
      <c r="M1753" s="28">
        <v>0</v>
      </c>
      <c r="N1753" s="28">
        <v>0</v>
      </c>
      <c r="O1753" s="28">
        <v>39.707162282091019</v>
      </c>
      <c r="P1753" s="28">
        <v>0</v>
      </c>
      <c r="Q1753" s="28">
        <v>0</v>
      </c>
      <c r="R1753" s="28">
        <v>0</v>
      </c>
      <c r="S1753" s="93">
        <v>0</v>
      </c>
      <c r="T1753" s="93">
        <f>_xlfn.XLOOKUP(B1753,'[3]Nur des jours'!$B:$B,'[3]Nur des jours'!$U:$U,"")</f>
        <v>0</v>
      </c>
      <c r="U1753" s="93">
        <v>0</v>
      </c>
      <c r="V1753" s="93">
        <v>0</v>
      </c>
      <c r="W1753" s="93">
        <v>0</v>
      </c>
      <c r="X1753" s="93">
        <v>0</v>
      </c>
      <c r="Y1753" s="93">
        <v>0</v>
      </c>
      <c r="Z1753" s="93">
        <v>0</v>
      </c>
      <c r="AA1753" s="93">
        <v>0</v>
      </c>
      <c r="AB1753" s="93">
        <v>0</v>
      </c>
      <c r="AC1753" s="93">
        <f>_xlfn.XLOOKUP(B1753,'[3]Nur des jours'!$B:$B,'[3]Nur des jours'!$N:$N,"")</f>
        <v>0</v>
      </c>
      <c r="AD1753" s="93">
        <v>0</v>
      </c>
      <c r="AE1753" s="93">
        <v>0</v>
      </c>
      <c r="AF1753" s="93">
        <v>0</v>
      </c>
      <c r="AG1753" s="93"/>
      <c r="AH1753" s="93">
        <v>0</v>
      </c>
      <c r="AI1753" s="93">
        <v>0</v>
      </c>
      <c r="AJ1753" s="93">
        <v>0</v>
      </c>
      <c r="AK1753" s="93">
        <v>0</v>
      </c>
      <c r="AL1753" s="93">
        <v>0</v>
      </c>
      <c r="AM1753" s="49" t="s">
        <v>5559</v>
      </c>
      <c r="AN1753" s="49"/>
      <c r="AO1753" s="48" t="str" cm="1">
        <f t="array" ref="AO1753">IFERROR(_xlfn.IFS(
AQ1753="MPR ISSUE","PDH",
AQ1753="BSS Hardware Issue","BSS",
AQ1753="Sites strategiques, MLL, Pylone, etc.","ENVTECH",
AQ1753="AKTIVCO DEFAUT GE &amp; POWER Cabinet","AKTIVCO",
AQ1753="AKTIVCO Coupure ENEO &amp; Baisse de tension","AKTIVCO GRID ONLY",
AQ1753="Coupure ENEO &amp; Baisse de tension","IHS GRID ONLY",
AQ1753="Defaut GE &amp; POWER Cabinet","IHS",
AQ1753="Sharing","Partners",
AQ1753="Sites strategiques &amp; DataCenter","SST &amp; DC",
AQ1753="Exclu","Exclu",
AQ1753="SAT","SAT",
AQ1753="SPARE-ISSUE","SPARE-ISSUE",
AQ1753="Fiber CAmtel","TRANS_FO_CAMTEL",
AQ1753="Fiber AOF","Fiber AOF",
AQ1753="Projet OCM (HUAWEI)","TRAVAUX-HUAWEI",
AQ1753="Projet OCM (NOKIA)","TRAVAUX-NOKIA",
AQ1753="ACCESS-ISSUE","ACCESS-ISSUE",
AQ1753="Projet OCM (ZTE, NOKIA, autres projets)","TRAVAUX OCM",
AQ1753="No root CAuse","No root cause",
AQ1753="ODU HS","PDH",
AQ1753="IP &amp; VLAN","PDH",
AQ1753="Warehouse HUAWEI","SPARE-ISSUE",
AQ1753="SPARE-HS","SPARE-ISSUE",
AQ1753="Power Telco","BSS",AQ1753="no impacts","no impacts"
),"")</f>
        <v>No root cause</v>
      </c>
      <c r="AP1753" s="48" t="str" cm="1">
        <f t="array" ref="AP1753">IFERROR(_xlfn.IFS(
AQ1753="MPR ISSUE","TX ISSUE",
AQ1753="BSS Hardware Issue","RAN ISSUE",
AQ1753="Sites strategiques, MLL, Pylone, etc.","ENVTECH",
AQ1753="AKTIVCO DEFAUT GE &amp; POWER Cabinet","POWER ISSUE",
AQ1753="AKTIVCO Coupure ENEO &amp; Baisse de tension","POWER ISSUE",
AQ1753="Coupure ENEO &amp; Baisse de tension","POWER ISSUE",
AQ1753="Defaut GE &amp; POWER Cabinet","POWER ISSUE",
AQ1753="Sharing","POWER ISSUE",
AQ1753="Sites strategiques &amp; DataCenter","POWER ISSUE",
AQ1753="Exclu","Exclu",
AQ1753="SAT","TX ISSUE",
AQ1753="SPARE-ISSUE","SPARE-ISSUE",
AQ1753="Fiber CAmtel","TX ISSUE",
AQ1753="Fiber AOF","TX ISSUE",
AQ1753="Projet OCM (HUAWEI)","TRAVAUX-HUAWEI",
AQ1753="Projet OCM (NOKIA)","TRAVAUX -NOKIA",
AQ1753="ACCESS-ISSUE","ACCESS-ISSUE",
AQ1753="Projet OCM (ZTE, NOKIA, autres projets)","TRAVAUX OCM",
AQ1753="No root CAuse","No root cause",
AQ1753="ODU HS","TX ISSUE",
AQ1753="IP &amp; VLAN","TX ISSUE",
AQ1753="Warehouse HUAWEI","SPARE-ISSUE",
AQ1753="SPARE-HS","SPARE-ISSUE",
AQ1753="Power Telco","RAN ISSUE",AQ1753="no impacts","no impacts"
),"")</f>
        <v>No root cause</v>
      </c>
      <c r="AQ1753" s="67" t="s">
        <v>5344</v>
      </c>
      <c r="AR1753" s="48" t="str" cm="1">
        <f t="array" ref="AR1753">IFERROR(_xlfn.IFS(
AQ1753="MPR ISSUE","ACTIVE",
AQ1753="BSS Hardware Issue","ACTIVE",
AQ1753="Sites strategiques, MLL, Pylone, etc.","PASSIVE",
AQ1753="AKTIVCO DEFAUT GE &amp; POWER Cabinet","PASSIVE",
AQ1753="AKTIVCO Coupure ENEO &amp; Baisse de tension","PASSIVE",
AQ1753="Coupure ENEO &amp; Baisse de tension","PASSIVE",
AQ1753="Defaut GE &amp; POWER Cabinet","PASSIVE",
AQ1753="Sharing","PASSIVE",
AQ1753="Sites strategiques &amp; DataCenter","PASSIVE",
AQ1753="Exclu","Exclu",
AQ1753="SAT","ACTIVE",
AQ1753="SPARE-ISSUE","SPARE-ISSUE",
AQ1753="Fiber CAmtel","ACTIVE",
AQ1753="Fiber AOF","ACTIVE",
AQ1753="Projet OCM (HUAWEI)","PLANNED WORKS",
AQ1753="Projet OCM (NOKIA)","PLANNED WORKS",
AQ1753="ACCESS-ISSUE","ACCESS-ISSUE",
AQ1753="Projet OCM (ZTE, NOKIA, autres projets)","PLANNED WORKS",
AQ1753="No root CAuse","No root cause",
AQ1753="ODU HS","ACTIVE",
AQ1753="IP &amp; VLAN","ACTIVE",
AQ1753="Warehouse HUAWEI","SPARE-ISSUE",
AQ1753="SPARE-HS","SPARE-ISSUE",
AQ1753="Power Telco","ACTIVE", AQ1753="no impacts","no impacts"
),"")</f>
        <v>No root cause</v>
      </c>
      <c r="AS1753" s="92" t="s">
        <v>5537</v>
      </c>
      <c r="AT1753" s="98" t="s">
        <v>2318</v>
      </c>
      <c r="AV1753" s="17" t="s">
        <v>5537</v>
      </c>
      <c r="AW1753" s="7" t="s">
        <v>5537</v>
      </c>
      <c r="AX1753" s="6" t="s">
        <v>5537</v>
      </c>
      <c r="AY1753" s="7"/>
      <c r="AZ1753" s="3" t="s">
        <v>5537</v>
      </c>
      <c r="BA1753" s="18" t="s">
        <v>5537</v>
      </c>
      <c r="BB1753" s="18" t="s">
        <v>5537</v>
      </c>
      <c r="BC1753" s="18" t="s">
        <v>5537</v>
      </c>
      <c r="BD1753" s="18" t="s">
        <v>5537</v>
      </c>
      <c r="BE1753" s="18" t="s">
        <v>5537</v>
      </c>
      <c r="BF1753" s="18" t="s">
        <v>5537</v>
      </c>
      <c r="BG1753" s="18" t="s">
        <v>5537</v>
      </c>
      <c r="BH1753" s="18" t="s">
        <v>5537</v>
      </c>
      <c r="BI1753" s="18" t="s">
        <v>5537</v>
      </c>
      <c r="BJ1753" s="18" t="s">
        <v>5537</v>
      </c>
      <c r="BK1753" s="18" t="s">
        <v>5537</v>
      </c>
      <c r="BL1753" s="9" t="s">
        <v>5537</v>
      </c>
      <c r="BM1753" s="14" t="s">
        <v>5537</v>
      </c>
      <c r="BN1753" s="14" t="s">
        <v>5537</v>
      </c>
      <c r="BO1753" s="14" t="str">
        <f>_xlfn.XLOOKUP(B1753,'[4]cell downs 18042026 17h'!$B:$B,'[4]cell downs 18042026 17h'!$B:$B,"")</f>
        <v/>
      </c>
      <c r="BP1753" s="14" t="str">
        <f>_xlfn.XLOOKUP(B1753,'[5]Cells Huawei 19042026 15h'!$B:$B,'[5]Cells Huawei 19042026 15h'!$B:$B,"")</f>
        <v/>
      </c>
      <c r="BQ1753" s="9" t="str">
        <f>_xlfn.XLOOKUP(B1753,'[6]cells down 19042026 9H40'!$B:$B,'[6]cells down 19042026 9H40'!$B:$B,"")</f>
        <v/>
      </c>
      <c r="BR1753" s="9" t="s">
        <v>5537</v>
      </c>
      <c r="BS1753" s="9" t="s">
        <v>12</v>
      </c>
      <c r="BT1753" s="108"/>
    </row>
    <row r="1754" spans="1:72" s="9" customFormat="1" x14ac:dyDescent="0.35">
      <c r="A1754" s="1" t="s">
        <v>2950</v>
      </c>
      <c r="B1754" s="8" t="s">
        <v>2951</v>
      </c>
      <c r="C1754" s="3" t="str">
        <f>_xlfn.XLOOKUP(B1754,'[1]daily break down'!$D:$D,'[1]daily break down'!$E:$E,"")</f>
        <v>Ngaoundere</v>
      </c>
      <c r="D1754" s="1" t="s">
        <v>11</v>
      </c>
      <c r="E1754" s="1" t="s">
        <v>12</v>
      </c>
      <c r="F1754" s="3" t="s">
        <v>90</v>
      </c>
      <c r="G1754" s="1" t="s">
        <v>91</v>
      </c>
      <c r="H1754" s="32" t="str">
        <f>_xlfn.XLOOKUP(B1754,[2]CALCULATION!$B:$B,[2]CALCULATION!$H:$H,"")</f>
        <v>Huawei</v>
      </c>
      <c r="I1754" s="28">
        <v>0.74819937049307572</v>
      </c>
      <c r="J1754" s="28">
        <v>0.10906150391087596</v>
      </c>
      <c r="K1754" s="28">
        <v>0</v>
      </c>
      <c r="L1754" s="28">
        <v>0</v>
      </c>
      <c r="M1754" s="28">
        <v>0</v>
      </c>
      <c r="N1754" s="28">
        <v>0</v>
      </c>
      <c r="O1754" s="28">
        <v>0</v>
      </c>
      <c r="P1754" s="28">
        <v>0</v>
      </c>
      <c r="Q1754" s="28">
        <v>0</v>
      </c>
      <c r="R1754" s="28">
        <v>0</v>
      </c>
      <c r="S1754" s="93">
        <v>0</v>
      </c>
      <c r="T1754" s="93">
        <f>_xlfn.XLOOKUP(B1754,'[3]Nur des jours'!$B:$B,'[3]Nur des jours'!$U:$U,"")</f>
        <v>0</v>
      </c>
      <c r="U1754" s="93">
        <v>0</v>
      </c>
      <c r="V1754" s="93">
        <v>0</v>
      </c>
      <c r="W1754" s="93">
        <v>0</v>
      </c>
      <c r="X1754" s="93">
        <v>0</v>
      </c>
      <c r="Y1754" s="93">
        <v>0</v>
      </c>
      <c r="Z1754" s="93">
        <v>0</v>
      </c>
      <c r="AA1754" s="93">
        <v>0</v>
      </c>
      <c r="AB1754" s="93">
        <v>0</v>
      </c>
      <c r="AC1754" s="93">
        <f>_xlfn.XLOOKUP(B1754,'[3]Nur des jours'!$B:$B,'[3]Nur des jours'!$N:$N,"")</f>
        <v>0</v>
      </c>
      <c r="AD1754" s="93">
        <v>0</v>
      </c>
      <c r="AE1754" s="93">
        <v>0</v>
      </c>
      <c r="AF1754" s="93">
        <v>0</v>
      </c>
      <c r="AG1754" s="93"/>
      <c r="AH1754" s="93">
        <v>0</v>
      </c>
      <c r="AI1754" s="93">
        <v>0</v>
      </c>
      <c r="AJ1754" s="93">
        <v>0</v>
      </c>
      <c r="AK1754" s="93">
        <v>0</v>
      </c>
      <c r="AL1754" s="93">
        <v>0</v>
      </c>
      <c r="AM1754" s="49" t="s">
        <v>5559</v>
      </c>
      <c r="AN1754" s="49"/>
      <c r="AO1754" s="48" t="str" cm="1">
        <f t="array" ref="AO1754">IFERROR(_xlfn.IFS(
AQ1754="MPR ISSUE","PDH",
AQ1754="BSS Hardware Issue","BSS",
AQ1754="Sites strategiques, MLL, Pylone, etc.","ENVTECH",
AQ1754="AKTIVCO DEFAUT GE &amp; POWER Cabinet","AKTIVCO",
AQ1754="AKTIVCO Coupure ENEO &amp; Baisse de tension","AKTIVCO GRID ONLY",
AQ1754="Coupure ENEO &amp; Baisse de tension","IHS GRID ONLY",
AQ1754="Defaut GE &amp; POWER Cabinet","IHS",
AQ1754="Sharing","Partners",
AQ1754="Sites strategiques &amp; DataCenter","SST &amp; DC",
AQ1754="Exclu","Exclu",
AQ1754="SAT","SAT",
AQ1754="SPARE-ISSUE","SPARE-ISSUE",
AQ1754="Fiber CAmtel","TRANS_FO_CAMTEL",
AQ1754="Fiber AOF","Fiber AOF",
AQ1754="Projet OCM (HUAWEI)","TRAVAUX-HUAWEI",
AQ1754="Projet OCM (NOKIA)","TRAVAUX-NOKIA",
AQ1754="ACCESS-ISSUE","ACCESS-ISSUE",
AQ1754="Projet OCM (ZTE, NOKIA, autres projets)","TRAVAUX OCM",
AQ1754="No root CAuse","No root cause",
AQ1754="ODU HS","PDH",
AQ1754="IP &amp; VLAN","PDH",
AQ1754="Warehouse HUAWEI","SPARE-ISSUE",
AQ1754="SPARE-HS","SPARE-ISSUE",
AQ1754="Power Telco","BSS",AQ1754="no impacts","no impacts"
),"")</f>
        <v>No root cause</v>
      </c>
      <c r="AP1754" s="48" t="str" cm="1">
        <f t="array" ref="AP1754">IFERROR(_xlfn.IFS(
AQ1754="MPR ISSUE","TX ISSUE",
AQ1754="BSS Hardware Issue","RAN ISSUE",
AQ1754="Sites strategiques, MLL, Pylone, etc.","ENVTECH",
AQ1754="AKTIVCO DEFAUT GE &amp; POWER Cabinet","POWER ISSUE",
AQ1754="AKTIVCO Coupure ENEO &amp; Baisse de tension","POWER ISSUE",
AQ1754="Coupure ENEO &amp; Baisse de tension","POWER ISSUE",
AQ1754="Defaut GE &amp; POWER Cabinet","POWER ISSUE",
AQ1754="Sharing","POWER ISSUE",
AQ1754="Sites strategiques &amp; DataCenter","POWER ISSUE",
AQ1754="Exclu","Exclu",
AQ1754="SAT","TX ISSUE",
AQ1754="SPARE-ISSUE","SPARE-ISSUE",
AQ1754="Fiber CAmtel","TX ISSUE",
AQ1754="Fiber AOF","TX ISSUE",
AQ1754="Projet OCM (HUAWEI)","TRAVAUX-HUAWEI",
AQ1754="Projet OCM (NOKIA)","TRAVAUX -NOKIA",
AQ1754="ACCESS-ISSUE","ACCESS-ISSUE",
AQ1754="Projet OCM (ZTE, NOKIA, autres projets)","TRAVAUX OCM",
AQ1754="No root CAuse","No root cause",
AQ1754="ODU HS","TX ISSUE",
AQ1754="IP &amp; VLAN","TX ISSUE",
AQ1754="Warehouse HUAWEI","SPARE-ISSUE",
AQ1754="SPARE-HS","SPARE-ISSUE",
AQ1754="Power Telco","RAN ISSUE",AQ1754="no impacts","no impacts"
),"")</f>
        <v>No root cause</v>
      </c>
      <c r="AQ1754" s="126" t="s">
        <v>5344</v>
      </c>
      <c r="AR1754" s="48" t="str" cm="1">
        <f t="array" ref="AR1754">IFERROR(_xlfn.IFS(
AQ1754="MPR ISSUE","ACTIVE",
AQ1754="BSS Hardware Issue","ACTIVE",
AQ1754="Sites strategiques, MLL, Pylone, etc.","PASSIVE",
AQ1754="AKTIVCO DEFAUT GE &amp; POWER Cabinet","PASSIVE",
AQ1754="AKTIVCO Coupure ENEO &amp; Baisse de tension","PASSIVE",
AQ1754="Coupure ENEO &amp; Baisse de tension","PASSIVE",
AQ1754="Defaut GE &amp; POWER Cabinet","PASSIVE",
AQ1754="Sharing","PASSIVE",
AQ1754="Sites strategiques &amp; DataCenter","PASSIVE",
AQ1754="Exclu","Exclu",
AQ1754="SAT","ACTIVE",
AQ1754="SPARE-ISSUE","SPARE-ISSUE",
AQ1754="Fiber CAmtel","ACTIVE",
AQ1754="Fiber AOF","ACTIVE",
AQ1754="Projet OCM (HUAWEI)","PLANNED WORKS",
AQ1754="Projet OCM (NOKIA)","PLANNED WORKS",
AQ1754="ACCESS-ISSUE","ACCESS-ISSUE",
AQ1754="Projet OCM (ZTE, NOKIA, autres projets)","PLANNED WORKS",
AQ1754="No root CAuse","No root cause",
AQ1754="ODU HS","ACTIVE",
AQ1754="IP &amp; VLAN","ACTIVE",
AQ1754="Warehouse HUAWEI","SPARE-ISSUE",
AQ1754="SPARE-HS","SPARE-ISSUE",
AQ1754="Power Telco","ACTIVE", AQ1754="no impacts","no impacts"
),"")</f>
        <v>No root cause</v>
      </c>
      <c r="AS1754" s="92" t="s">
        <v>5537</v>
      </c>
      <c r="AT1754" s="98" t="s">
        <v>2951</v>
      </c>
      <c r="AV1754" s="17" t="s">
        <v>5537</v>
      </c>
      <c r="AW1754" s="7" t="s">
        <v>5537</v>
      </c>
      <c r="AX1754" s="6" t="s">
        <v>5537</v>
      </c>
      <c r="AY1754" s="7"/>
      <c r="AZ1754" s="3" t="s">
        <v>5537</v>
      </c>
      <c r="BA1754" s="18" t="s">
        <v>5537</v>
      </c>
      <c r="BB1754" s="18" t="s">
        <v>5537</v>
      </c>
      <c r="BC1754" s="18" t="s">
        <v>5537</v>
      </c>
      <c r="BD1754" s="18" t="s">
        <v>5537</v>
      </c>
      <c r="BE1754" s="18" t="s">
        <v>5537</v>
      </c>
      <c r="BF1754" s="18" t="s">
        <v>5537</v>
      </c>
      <c r="BG1754" s="18" t="s">
        <v>5537</v>
      </c>
      <c r="BH1754" s="18" t="s">
        <v>5537</v>
      </c>
      <c r="BI1754" s="18" t="s">
        <v>5537</v>
      </c>
      <c r="BJ1754" s="18" t="s">
        <v>5537</v>
      </c>
      <c r="BK1754" s="18" t="s">
        <v>5537</v>
      </c>
      <c r="BL1754" s="9" t="s">
        <v>5537</v>
      </c>
      <c r="BM1754" s="14" t="s">
        <v>5537</v>
      </c>
      <c r="BN1754" s="14" t="s">
        <v>5537</v>
      </c>
      <c r="BO1754" s="14" t="str">
        <f>_xlfn.XLOOKUP(B1754,'[4]cell downs 18042026 17h'!$B:$B,'[4]cell downs 18042026 17h'!$B:$B,"")</f>
        <v/>
      </c>
      <c r="BP1754" s="14" t="str">
        <f>_xlfn.XLOOKUP(B1754,'[5]Cells Huawei 19042026 15h'!$B:$B,'[5]Cells Huawei 19042026 15h'!$B:$B,"")</f>
        <v/>
      </c>
      <c r="BQ1754" s="9" t="str">
        <f>_xlfn.XLOOKUP(B1754,'[6]cells down 19042026 9H40'!$B:$B,'[6]cells down 19042026 9H40'!$B:$B,"")</f>
        <v/>
      </c>
      <c r="BR1754" s="9" t="s">
        <v>2951</v>
      </c>
      <c r="BS1754" s="9" t="s">
        <v>302</v>
      </c>
      <c r="BT1754" s="108"/>
    </row>
    <row r="1755" spans="1:72" s="9" customFormat="1" x14ac:dyDescent="0.35">
      <c r="A1755" s="1" t="s">
        <v>2290</v>
      </c>
      <c r="B1755" s="8" t="s">
        <v>2291</v>
      </c>
      <c r="C1755" s="3" t="str">
        <f>_xlfn.XLOOKUP(B1755,'[1]daily break down'!$D:$D,'[1]daily break down'!$E:$E,"")</f>
        <v>Douala</v>
      </c>
      <c r="D1755" s="1"/>
      <c r="E1755" s="1"/>
      <c r="F1755" s="3" t="s">
        <v>31</v>
      </c>
      <c r="G1755" s="1" t="s">
        <v>32</v>
      </c>
      <c r="H1755" s="34" t="str">
        <f>_xlfn.XLOOKUP(B1755,[2]CALCULATION!$B:$B,[2]CALCULATION!$H:$H,"")</f>
        <v>ZTE</v>
      </c>
      <c r="I1755" s="28">
        <v>0</v>
      </c>
      <c r="J1755" s="28">
        <v>7.9936821018568263E-2</v>
      </c>
      <c r="K1755" s="28">
        <v>0</v>
      </c>
      <c r="L1755" s="28">
        <v>0</v>
      </c>
      <c r="M1755" s="28">
        <v>0</v>
      </c>
      <c r="N1755" s="28">
        <v>0</v>
      </c>
      <c r="O1755" s="28">
        <v>25.63542817029218</v>
      </c>
      <c r="P1755" s="28">
        <v>0</v>
      </c>
      <c r="Q1755" s="28">
        <v>0</v>
      </c>
      <c r="R1755" s="28">
        <v>0</v>
      </c>
      <c r="S1755" s="93">
        <v>0</v>
      </c>
      <c r="T1755" s="93">
        <f>_xlfn.XLOOKUP(B1755,'[3]Nur des jours'!$B:$B,'[3]Nur des jours'!$U:$U,"")</f>
        <v>0</v>
      </c>
      <c r="U1755" s="93">
        <v>0</v>
      </c>
      <c r="V1755" s="93">
        <v>0</v>
      </c>
      <c r="W1755" s="93">
        <v>0</v>
      </c>
      <c r="X1755" s="93">
        <v>0</v>
      </c>
      <c r="Y1755" s="93">
        <v>0</v>
      </c>
      <c r="Z1755" s="93">
        <v>0</v>
      </c>
      <c r="AA1755" s="93">
        <v>0</v>
      </c>
      <c r="AB1755" s="93">
        <v>0</v>
      </c>
      <c r="AC1755" s="93">
        <f>_xlfn.XLOOKUP(B1755,'[3]Nur des jours'!$B:$B,'[3]Nur des jours'!$N:$N,"")</f>
        <v>0</v>
      </c>
      <c r="AD1755" s="93">
        <v>0</v>
      </c>
      <c r="AE1755" s="93">
        <v>0</v>
      </c>
      <c r="AF1755" s="93">
        <v>0</v>
      </c>
      <c r="AG1755" s="93"/>
      <c r="AH1755" s="93">
        <v>0</v>
      </c>
      <c r="AI1755" s="93">
        <v>0</v>
      </c>
      <c r="AJ1755" s="93">
        <v>0</v>
      </c>
      <c r="AK1755" s="93">
        <v>0</v>
      </c>
      <c r="AL1755" s="93">
        <v>0</v>
      </c>
      <c r="AM1755" s="49" t="s">
        <v>5559</v>
      </c>
      <c r="AN1755" s="49"/>
      <c r="AO1755" s="48" t="str" cm="1">
        <f t="array" ref="AO1755">IFERROR(_xlfn.IFS(
AQ1755="MPR ISSUE","PDH",
AQ1755="BSS Hardware Issue","BSS",
AQ1755="Sites strategiques, MLL, Pylone, etc.","ENVTECH",
AQ1755="AKTIVCO DEFAUT GE &amp; POWER Cabinet","AKTIVCO",
AQ1755="AKTIVCO Coupure ENEO &amp; Baisse de tension","AKTIVCO GRID ONLY",
AQ1755="Coupure ENEO &amp; Baisse de tension","IHS GRID ONLY",
AQ1755="Defaut GE &amp; POWER Cabinet","IHS",
AQ1755="Sharing","Partners",
AQ1755="Sites strategiques &amp; DataCenter","SST &amp; DC",
AQ1755="Exclu","Exclu",
AQ1755="SAT","SAT",
AQ1755="SPARE-ISSUE","SPARE-ISSUE",
AQ1755="Fiber CAmtel","TRANS_FO_CAMTEL",
AQ1755="Fiber AOF","Fiber AOF",
AQ1755="Projet OCM (HUAWEI)","TRAVAUX-HUAWEI",
AQ1755="Projet OCM (NOKIA)","TRAVAUX-NOKIA",
AQ1755="ACCESS-ISSUE","ACCESS-ISSUE",
AQ1755="Projet OCM (ZTE, NOKIA, autres projets)","TRAVAUX OCM",
AQ1755="No root CAuse","No root cause",
AQ1755="ODU HS","PDH",
AQ1755="IP &amp; VLAN","PDH",
AQ1755="Warehouse HUAWEI","SPARE-ISSUE",
AQ1755="SPARE-HS","SPARE-ISSUE",
AQ1755="Power Telco","BSS",AQ1755="no impacts","no impacts"
),"")</f>
        <v>No root cause</v>
      </c>
      <c r="AP1755" s="48" t="str" cm="1">
        <f t="array" ref="AP1755">IFERROR(_xlfn.IFS(
AQ1755="MPR ISSUE","TX ISSUE",
AQ1755="BSS Hardware Issue","RAN ISSUE",
AQ1755="Sites strategiques, MLL, Pylone, etc.","ENVTECH",
AQ1755="AKTIVCO DEFAUT GE &amp; POWER Cabinet","POWER ISSUE",
AQ1755="AKTIVCO Coupure ENEO &amp; Baisse de tension","POWER ISSUE",
AQ1755="Coupure ENEO &amp; Baisse de tension","POWER ISSUE",
AQ1755="Defaut GE &amp; POWER Cabinet","POWER ISSUE",
AQ1755="Sharing","POWER ISSUE",
AQ1755="Sites strategiques &amp; DataCenter","POWER ISSUE",
AQ1755="Exclu","Exclu",
AQ1755="SAT","TX ISSUE",
AQ1755="SPARE-ISSUE","SPARE-ISSUE",
AQ1755="Fiber CAmtel","TX ISSUE",
AQ1755="Fiber AOF","TX ISSUE",
AQ1755="Projet OCM (HUAWEI)","TRAVAUX-HUAWEI",
AQ1755="Projet OCM (NOKIA)","TRAVAUX -NOKIA",
AQ1755="ACCESS-ISSUE","ACCESS-ISSUE",
AQ1755="Projet OCM (ZTE, NOKIA, autres projets)","TRAVAUX OCM",
AQ1755="No root CAuse","No root cause",
AQ1755="ODU HS","TX ISSUE",
AQ1755="IP &amp; VLAN","TX ISSUE",
AQ1755="Warehouse HUAWEI","SPARE-ISSUE",
AQ1755="SPARE-HS","SPARE-ISSUE",
AQ1755="Power Telco","RAN ISSUE",AQ1755="no impacts","no impacts"
),"")</f>
        <v>No root cause</v>
      </c>
      <c r="AQ1755" s="67" t="s">
        <v>5344</v>
      </c>
      <c r="AR1755" s="48" t="str" cm="1">
        <f t="array" ref="AR1755">IFERROR(_xlfn.IFS(
AQ1755="MPR ISSUE","ACTIVE",
AQ1755="BSS Hardware Issue","ACTIVE",
AQ1755="Sites strategiques, MLL, Pylone, etc.","PASSIVE",
AQ1755="AKTIVCO DEFAUT GE &amp; POWER Cabinet","PASSIVE",
AQ1755="AKTIVCO Coupure ENEO &amp; Baisse de tension","PASSIVE",
AQ1755="Coupure ENEO &amp; Baisse de tension","PASSIVE",
AQ1755="Defaut GE &amp; POWER Cabinet","PASSIVE",
AQ1755="Sharing","PASSIVE",
AQ1755="Sites strategiques &amp; DataCenter","PASSIVE",
AQ1755="Exclu","Exclu",
AQ1755="SAT","ACTIVE",
AQ1755="SPARE-ISSUE","SPARE-ISSUE",
AQ1755="Fiber CAmtel","ACTIVE",
AQ1755="Fiber AOF","ACTIVE",
AQ1755="Projet OCM (HUAWEI)","PLANNED WORKS",
AQ1755="Projet OCM (NOKIA)","PLANNED WORKS",
AQ1755="ACCESS-ISSUE","ACCESS-ISSUE",
AQ1755="Projet OCM (ZTE, NOKIA, autres projets)","PLANNED WORKS",
AQ1755="No root CAuse","No root cause",
AQ1755="ODU HS","ACTIVE",
AQ1755="IP &amp; VLAN","ACTIVE",
AQ1755="Warehouse HUAWEI","SPARE-ISSUE",
AQ1755="SPARE-HS","SPARE-ISSUE",
AQ1755="Power Telco","ACTIVE", AQ1755="no impacts","no impacts"
),"")</f>
        <v>No root cause</v>
      </c>
      <c r="AS1755" s="92" t="s">
        <v>5537</v>
      </c>
      <c r="AT1755" s="98" t="s">
        <v>2291</v>
      </c>
      <c r="AV1755" s="17" t="s">
        <v>5537</v>
      </c>
      <c r="AW1755" s="7" t="s">
        <v>5537</v>
      </c>
      <c r="AX1755" s="6" t="s">
        <v>5537</v>
      </c>
      <c r="AY1755" s="7"/>
      <c r="AZ1755" s="3" t="s">
        <v>5537</v>
      </c>
      <c r="BA1755" s="18" t="s">
        <v>5537</v>
      </c>
      <c r="BB1755" s="18" t="s">
        <v>5537</v>
      </c>
      <c r="BC1755" s="18" t="s">
        <v>5537</v>
      </c>
      <c r="BD1755" s="18" t="s">
        <v>5537</v>
      </c>
      <c r="BE1755" s="18" t="s">
        <v>5537</v>
      </c>
      <c r="BF1755" s="18" t="s">
        <v>5537</v>
      </c>
      <c r="BG1755" s="18" t="s">
        <v>5537</v>
      </c>
      <c r="BH1755" s="18" t="s">
        <v>5537</v>
      </c>
      <c r="BI1755" s="18" t="s">
        <v>5537</v>
      </c>
      <c r="BJ1755" s="18" t="s">
        <v>5537</v>
      </c>
      <c r="BK1755" s="18" t="s">
        <v>5537</v>
      </c>
      <c r="BL1755" s="9" t="s">
        <v>5537</v>
      </c>
      <c r="BM1755" s="14" t="s">
        <v>5537</v>
      </c>
      <c r="BN1755" s="14" t="s">
        <v>5537</v>
      </c>
      <c r="BO1755" s="14" t="str">
        <f>_xlfn.XLOOKUP(B1755,'[4]cell downs 18042026 17h'!$B:$B,'[4]cell downs 18042026 17h'!$B:$B,"")</f>
        <v/>
      </c>
      <c r="BP1755" s="14" t="str">
        <f>_xlfn.XLOOKUP(B1755,'[5]Cells Huawei 19042026 15h'!$B:$B,'[5]Cells Huawei 19042026 15h'!$B:$B,"")</f>
        <v/>
      </c>
      <c r="BQ1755" s="9" t="str">
        <f>_xlfn.XLOOKUP(B1755,'[6]cells down 19042026 9H40'!$B:$B,'[6]cells down 19042026 9H40'!$B:$B,"")</f>
        <v/>
      </c>
      <c r="BR1755" s="9" t="s">
        <v>5537</v>
      </c>
      <c r="BS1755" s="9" t="s">
        <v>12</v>
      </c>
      <c r="BT1755" s="108"/>
    </row>
    <row r="1756" spans="1:72" s="9" customFormat="1" x14ac:dyDescent="0.35">
      <c r="A1756" s="1" t="s">
        <v>3070</v>
      </c>
      <c r="B1756" s="8" t="s">
        <v>3071</v>
      </c>
      <c r="C1756" s="3" t="str">
        <f>_xlfn.XLOOKUP(B1756,'[1]daily break down'!$D:$D,'[1]daily break down'!$E:$E,"")</f>
        <v>Douala</v>
      </c>
      <c r="D1756" s="1" t="s">
        <v>21</v>
      </c>
      <c r="E1756" s="1" t="s">
        <v>3072</v>
      </c>
      <c r="F1756" s="3" t="s">
        <v>31</v>
      </c>
      <c r="G1756" s="1" t="s">
        <v>32</v>
      </c>
      <c r="H1756" s="34" t="str">
        <f>_xlfn.XLOOKUP(B1756,[2]CALCULATION!$B:$B,[2]CALCULATION!$H:$H,"")</f>
        <v>ZTE</v>
      </c>
      <c r="I1756" s="28">
        <v>0</v>
      </c>
      <c r="J1756" s="28">
        <v>0</v>
      </c>
      <c r="K1756" s="28">
        <v>0</v>
      </c>
      <c r="L1756" s="28">
        <v>0</v>
      </c>
      <c r="M1756" s="28">
        <v>0</v>
      </c>
      <c r="N1756" s="28">
        <v>0</v>
      </c>
      <c r="O1756" s="28">
        <v>0</v>
      </c>
      <c r="P1756" s="28">
        <v>0</v>
      </c>
      <c r="Q1756" s="28">
        <v>0</v>
      </c>
      <c r="R1756" s="28">
        <v>0</v>
      </c>
      <c r="S1756" s="93">
        <v>0</v>
      </c>
      <c r="T1756" s="93">
        <f>_xlfn.XLOOKUP(B1756,'[3]Nur des jours'!$B:$B,'[3]Nur des jours'!$U:$U,"")</f>
        <v>0</v>
      </c>
      <c r="U1756" s="93">
        <v>0</v>
      </c>
      <c r="V1756" s="93">
        <v>0</v>
      </c>
      <c r="W1756" s="93">
        <v>0</v>
      </c>
      <c r="X1756" s="93">
        <v>0</v>
      </c>
      <c r="Y1756" s="93">
        <v>0</v>
      </c>
      <c r="Z1756" s="93">
        <v>0</v>
      </c>
      <c r="AA1756" s="93">
        <v>0</v>
      </c>
      <c r="AB1756" s="93">
        <v>0</v>
      </c>
      <c r="AC1756" s="93">
        <f>_xlfn.XLOOKUP(B1756,'[3]Nur des jours'!$B:$B,'[3]Nur des jours'!$N:$N,"")</f>
        <v>0</v>
      </c>
      <c r="AD1756" s="93">
        <v>0</v>
      </c>
      <c r="AE1756" s="93">
        <v>0</v>
      </c>
      <c r="AF1756" s="93">
        <v>0</v>
      </c>
      <c r="AG1756" s="93"/>
      <c r="AH1756" s="93">
        <v>0</v>
      </c>
      <c r="AI1756" s="93">
        <v>0</v>
      </c>
      <c r="AJ1756" s="93">
        <v>0</v>
      </c>
      <c r="AK1756" s="93">
        <v>0</v>
      </c>
      <c r="AL1756" s="93">
        <v>0</v>
      </c>
      <c r="AM1756" s="49" t="s">
        <v>5559</v>
      </c>
      <c r="AN1756" s="49"/>
      <c r="AO1756" s="48" t="str" cm="1">
        <f t="array" ref="AO1756">IFERROR(_xlfn.IFS(
AQ1756="MPR ISSUE","PDH",
AQ1756="BSS Hardware Issue","BSS",
AQ1756="Sites strategiques, MLL, Pylone, etc.","ENVTECH",
AQ1756="AKTIVCO DEFAUT GE &amp; POWER Cabinet","AKTIVCO",
AQ1756="AKTIVCO Coupure ENEO &amp; Baisse de tension","AKTIVCO GRID ONLY",
AQ1756="Coupure ENEO &amp; Baisse de tension","IHS GRID ONLY",
AQ1756="Defaut GE &amp; POWER Cabinet","IHS",
AQ1756="Sharing","Partners",
AQ1756="Sites strategiques &amp; DataCenter","SST &amp; DC",
AQ1756="Exclu","Exclu",
AQ1756="SAT","SAT",
AQ1756="SPARE-ISSUE","SPARE-ISSUE",
AQ1756="Fiber CAmtel","TRANS_FO_CAMTEL",
AQ1756="Fiber AOF","Fiber AOF",
AQ1756="Projet OCM (HUAWEI)","TRAVAUX-HUAWEI",
AQ1756="Projet OCM (NOKIA)","TRAVAUX-NOKIA",
AQ1756="ACCESS-ISSUE","ACCESS-ISSUE",
AQ1756="Projet OCM (ZTE, NOKIA, autres projets)","TRAVAUX OCM",
AQ1756="No root CAuse","No root cause",
AQ1756="ODU HS","PDH",
AQ1756="IP &amp; VLAN","PDH",
AQ1756="Warehouse HUAWEI","SPARE-ISSUE",
AQ1756="SPARE-HS","SPARE-ISSUE",
AQ1756="Power Telco","BSS",AQ1756="no impacts","no impacts"
),"")</f>
        <v>No root cause</v>
      </c>
      <c r="AP1756" s="48" t="str" cm="1">
        <f t="array" ref="AP1756">IFERROR(_xlfn.IFS(
AQ1756="MPR ISSUE","TX ISSUE",
AQ1756="BSS Hardware Issue","RAN ISSUE",
AQ1756="Sites strategiques, MLL, Pylone, etc.","ENVTECH",
AQ1756="AKTIVCO DEFAUT GE &amp; POWER Cabinet","POWER ISSUE",
AQ1756="AKTIVCO Coupure ENEO &amp; Baisse de tension","POWER ISSUE",
AQ1756="Coupure ENEO &amp; Baisse de tension","POWER ISSUE",
AQ1756="Defaut GE &amp; POWER Cabinet","POWER ISSUE",
AQ1756="Sharing","POWER ISSUE",
AQ1756="Sites strategiques &amp; DataCenter","POWER ISSUE",
AQ1756="Exclu","Exclu",
AQ1756="SAT","TX ISSUE",
AQ1756="SPARE-ISSUE","SPARE-ISSUE",
AQ1756="Fiber CAmtel","TX ISSUE",
AQ1756="Fiber AOF","TX ISSUE",
AQ1756="Projet OCM (HUAWEI)","TRAVAUX-HUAWEI",
AQ1756="Projet OCM (NOKIA)","TRAVAUX -NOKIA",
AQ1756="ACCESS-ISSUE","ACCESS-ISSUE",
AQ1756="Projet OCM (ZTE, NOKIA, autres projets)","TRAVAUX OCM",
AQ1756="No root CAuse","No root cause",
AQ1756="ODU HS","TX ISSUE",
AQ1756="IP &amp; VLAN","TX ISSUE",
AQ1756="Warehouse HUAWEI","SPARE-ISSUE",
AQ1756="SPARE-HS","SPARE-ISSUE",
AQ1756="Power Telco","RAN ISSUE",AQ1756="no impacts","no impacts"
),"")</f>
        <v>No root cause</v>
      </c>
      <c r="AQ1756" s="67" t="s">
        <v>5344</v>
      </c>
      <c r="AR1756" s="48" t="str" cm="1">
        <f t="array" ref="AR1756">IFERROR(_xlfn.IFS(
AQ1756="MPR ISSUE","ACTIVE",
AQ1756="BSS Hardware Issue","ACTIVE",
AQ1756="Sites strategiques, MLL, Pylone, etc.","PASSIVE",
AQ1756="AKTIVCO DEFAUT GE &amp; POWER Cabinet","PASSIVE",
AQ1756="AKTIVCO Coupure ENEO &amp; Baisse de tension","PASSIVE",
AQ1756="Coupure ENEO &amp; Baisse de tension","PASSIVE",
AQ1756="Defaut GE &amp; POWER Cabinet","PASSIVE",
AQ1756="Sharing","PASSIVE",
AQ1756="Sites strategiques &amp; DataCenter","PASSIVE",
AQ1756="Exclu","Exclu",
AQ1756="SAT","ACTIVE",
AQ1756="SPARE-ISSUE","SPARE-ISSUE",
AQ1756="Fiber CAmtel","ACTIVE",
AQ1756="Fiber AOF","ACTIVE",
AQ1756="Projet OCM (HUAWEI)","PLANNED WORKS",
AQ1756="Projet OCM (NOKIA)","PLANNED WORKS",
AQ1756="ACCESS-ISSUE","ACCESS-ISSUE",
AQ1756="Projet OCM (ZTE, NOKIA, autres projets)","PLANNED WORKS",
AQ1756="No root CAuse","No root cause",
AQ1756="ODU HS","ACTIVE",
AQ1756="IP &amp; VLAN","ACTIVE",
AQ1756="Warehouse HUAWEI","SPARE-ISSUE",
AQ1756="SPARE-HS","SPARE-ISSUE",
AQ1756="Power Telco","ACTIVE", AQ1756="no impacts","no impacts"
),"")</f>
        <v>No root cause</v>
      </c>
      <c r="AS1756" s="92" t="s">
        <v>5537</v>
      </c>
      <c r="AT1756" s="98" t="s">
        <v>3071</v>
      </c>
      <c r="AV1756" s="17" t="s">
        <v>5537</v>
      </c>
      <c r="AW1756" s="7" t="s">
        <v>5537</v>
      </c>
      <c r="AX1756" s="6" t="s">
        <v>5537</v>
      </c>
      <c r="AY1756" s="7"/>
      <c r="AZ1756" s="3" t="s">
        <v>5537</v>
      </c>
      <c r="BA1756" s="18" t="s">
        <v>5537</v>
      </c>
      <c r="BB1756" s="18" t="s">
        <v>5537</v>
      </c>
      <c r="BC1756" s="18" t="s">
        <v>5537</v>
      </c>
      <c r="BD1756" s="18" t="s">
        <v>5537</v>
      </c>
      <c r="BE1756" s="18" t="s">
        <v>5537</v>
      </c>
      <c r="BF1756" s="18" t="s">
        <v>5537</v>
      </c>
      <c r="BG1756" s="18" t="s">
        <v>5537</v>
      </c>
      <c r="BH1756" s="18" t="s">
        <v>5537</v>
      </c>
      <c r="BI1756" s="18" t="s">
        <v>5537</v>
      </c>
      <c r="BJ1756" s="18" t="s">
        <v>5537</v>
      </c>
      <c r="BK1756" s="18" t="s">
        <v>5537</v>
      </c>
      <c r="BL1756" s="9" t="s">
        <v>5537</v>
      </c>
      <c r="BM1756" s="14" t="s">
        <v>5537</v>
      </c>
      <c r="BN1756" s="14" t="s">
        <v>5537</v>
      </c>
      <c r="BO1756" s="14" t="str">
        <f>_xlfn.XLOOKUP(B1756,'[4]cell downs 18042026 17h'!$B:$B,'[4]cell downs 18042026 17h'!$B:$B,"")</f>
        <v/>
      </c>
      <c r="BP1756" s="14" t="str">
        <f>_xlfn.XLOOKUP(B1756,'[5]Cells Huawei 19042026 15h'!$B:$B,'[5]Cells Huawei 19042026 15h'!$B:$B,"")</f>
        <v/>
      </c>
      <c r="BQ1756" s="9" t="str">
        <f>_xlfn.XLOOKUP(B1756,'[6]cells down 19042026 9H40'!$B:$B,'[6]cells down 19042026 9H40'!$B:$B,"")</f>
        <v/>
      </c>
      <c r="BR1756" s="9" t="s">
        <v>5537</v>
      </c>
      <c r="BS1756" s="9" t="s">
        <v>5537</v>
      </c>
      <c r="BT1756" s="108"/>
    </row>
    <row r="1757" spans="1:72" s="9" customFormat="1" x14ac:dyDescent="0.35">
      <c r="A1757" s="1" t="s">
        <v>394</v>
      </c>
      <c r="B1757" s="8" t="s">
        <v>395</v>
      </c>
      <c r="C1757" s="3" t="str">
        <f>_xlfn.XLOOKUP(B1757,'[1]daily break down'!$D:$D,'[1]daily break down'!$E:$E,"")</f>
        <v>NORD</v>
      </c>
      <c r="D1757" s="1" t="s">
        <v>11</v>
      </c>
      <c r="E1757" s="1" t="s">
        <v>66</v>
      </c>
      <c r="F1757" s="3" t="s">
        <v>23</v>
      </c>
      <c r="G1757" s="1" t="s">
        <v>396</v>
      </c>
      <c r="H1757" s="33" t="str">
        <f>_xlfn.XLOOKUP(B1757,[2]CALCULATION!$B:$B,[2]CALCULATION!$H:$H,"")</f>
        <v>NOKIA</v>
      </c>
      <c r="I1757" s="28">
        <v>0</v>
      </c>
      <c r="J1757" s="28">
        <v>0</v>
      </c>
      <c r="K1757" s="28">
        <v>0</v>
      </c>
      <c r="L1757" s="28">
        <v>0</v>
      </c>
      <c r="M1757" s="28">
        <v>0</v>
      </c>
      <c r="N1757" s="28">
        <v>0</v>
      </c>
      <c r="O1757" s="28">
        <v>0</v>
      </c>
      <c r="P1757" s="28">
        <v>0</v>
      </c>
      <c r="Q1757" s="28">
        <v>0</v>
      </c>
      <c r="R1757" s="28">
        <v>0</v>
      </c>
      <c r="S1757" s="93">
        <v>0</v>
      </c>
      <c r="T1757" s="93">
        <f>_xlfn.XLOOKUP(B1757,'[3]Nur des jours'!$B:$B,'[3]Nur des jours'!$U:$U,"")</f>
        <v>0</v>
      </c>
      <c r="U1757" s="93">
        <v>2.2551924884225978E-2</v>
      </c>
      <c r="V1757" s="93">
        <v>0</v>
      </c>
      <c r="W1757" s="93">
        <v>0</v>
      </c>
      <c r="X1757" s="93">
        <v>0</v>
      </c>
      <c r="Y1757" s="93">
        <v>0</v>
      </c>
      <c r="Z1757" s="93">
        <v>0</v>
      </c>
      <c r="AA1757" s="93">
        <v>0</v>
      </c>
      <c r="AB1757" s="93">
        <v>0</v>
      </c>
      <c r="AC1757" s="93">
        <f>_xlfn.XLOOKUP(B1757,'[3]Nur des jours'!$B:$B,'[3]Nur des jours'!$N:$N,"")</f>
        <v>0</v>
      </c>
      <c r="AD1757" s="93">
        <v>0</v>
      </c>
      <c r="AE1757" s="93">
        <v>0</v>
      </c>
      <c r="AF1757" s="93">
        <v>0</v>
      </c>
      <c r="AG1757" s="93"/>
      <c r="AH1757" s="93">
        <v>0</v>
      </c>
      <c r="AI1757" s="93">
        <v>0</v>
      </c>
      <c r="AJ1757" s="93">
        <v>0</v>
      </c>
      <c r="AK1757" s="93">
        <v>0</v>
      </c>
      <c r="AL1757" s="93">
        <v>0</v>
      </c>
      <c r="AM1757" s="49" t="s">
        <v>5559</v>
      </c>
      <c r="AN1757" s="49"/>
      <c r="AO1757" s="48" t="str" cm="1">
        <f t="array" ref="AO1757">IFERROR(_xlfn.IFS(
AQ1757="MPR ISSUE","PDH",
AQ1757="BSS Hardware Issue","BSS",
AQ1757="Sites strategiques, MLL, Pylone, etc.","ENVTECH",
AQ1757="AKTIVCO DEFAUT GE &amp; POWER Cabinet","AKTIVCO",
AQ1757="AKTIVCO Coupure ENEO &amp; Baisse de tension","AKTIVCO GRID ONLY",
AQ1757="Coupure ENEO &amp; Baisse de tension","IHS GRID ONLY",
AQ1757="Defaut GE &amp; POWER Cabinet","IHS",
AQ1757="Sharing","Partners",
AQ1757="Sites strategiques &amp; DataCenter","SST &amp; DC",
AQ1757="Exclu","Exclu",
AQ1757="SAT","SAT",
AQ1757="SPARE-ISSUE","SPARE-ISSUE",
AQ1757="Fiber CAmtel","TRANS_FO_CAMTEL",
AQ1757="Fiber AOF","Fiber AOF",
AQ1757="Projet OCM (HUAWEI)","TRAVAUX-HUAWEI",
AQ1757="Projet OCM (NOKIA)","TRAVAUX-NOKIA",
AQ1757="ACCESS-ISSUE","ACCESS-ISSUE",
AQ1757="Projet OCM (ZTE, NOKIA, autres projets)","TRAVAUX OCM",
AQ1757="No root CAuse","No root cause",
AQ1757="ODU HS","PDH",
AQ1757="IP &amp; VLAN","PDH",
AQ1757="Warehouse HUAWEI","SPARE-ISSUE",
AQ1757="SPARE-HS","SPARE-ISSUE",
AQ1757="Power Telco","BSS",AQ1757="no impacts","no impacts"
),"")</f>
        <v>No root cause</v>
      </c>
      <c r="AP1757" s="48" t="str" cm="1">
        <f t="array" ref="AP1757">IFERROR(_xlfn.IFS(
AQ1757="MPR ISSUE","TX ISSUE",
AQ1757="BSS Hardware Issue","RAN ISSUE",
AQ1757="Sites strategiques, MLL, Pylone, etc.","ENVTECH",
AQ1757="AKTIVCO DEFAUT GE &amp; POWER Cabinet","POWER ISSUE",
AQ1757="AKTIVCO Coupure ENEO &amp; Baisse de tension","POWER ISSUE",
AQ1757="Coupure ENEO &amp; Baisse de tension","POWER ISSUE",
AQ1757="Defaut GE &amp; POWER Cabinet","POWER ISSUE",
AQ1757="Sharing","POWER ISSUE",
AQ1757="Sites strategiques &amp; DataCenter","POWER ISSUE",
AQ1757="Exclu","Exclu",
AQ1757="SAT","TX ISSUE",
AQ1757="SPARE-ISSUE","SPARE-ISSUE",
AQ1757="Fiber CAmtel","TX ISSUE",
AQ1757="Fiber AOF","TX ISSUE",
AQ1757="Projet OCM (HUAWEI)","TRAVAUX-HUAWEI",
AQ1757="Projet OCM (NOKIA)","TRAVAUX -NOKIA",
AQ1757="ACCESS-ISSUE","ACCESS-ISSUE",
AQ1757="Projet OCM (ZTE, NOKIA, autres projets)","TRAVAUX OCM",
AQ1757="No root CAuse","No root cause",
AQ1757="ODU HS","TX ISSUE",
AQ1757="IP &amp; VLAN","TX ISSUE",
AQ1757="Warehouse HUAWEI","SPARE-ISSUE",
AQ1757="SPARE-HS","SPARE-ISSUE",
AQ1757="Power Telco","RAN ISSUE",AQ1757="no impacts","no impacts"
),"")</f>
        <v>No root cause</v>
      </c>
      <c r="AQ1757" s="67" t="s">
        <v>5344</v>
      </c>
      <c r="AR1757" s="48" t="str" cm="1">
        <f t="array" ref="AR1757">IFERROR(_xlfn.IFS(
AQ1757="MPR ISSUE","ACTIVE",
AQ1757="BSS Hardware Issue","ACTIVE",
AQ1757="Sites strategiques, MLL, Pylone, etc.","PASSIVE",
AQ1757="AKTIVCO DEFAUT GE &amp; POWER Cabinet","PASSIVE",
AQ1757="AKTIVCO Coupure ENEO &amp; Baisse de tension","PASSIVE",
AQ1757="Coupure ENEO &amp; Baisse de tension","PASSIVE",
AQ1757="Defaut GE &amp; POWER Cabinet","PASSIVE",
AQ1757="Sharing","PASSIVE",
AQ1757="Sites strategiques &amp; DataCenter","PASSIVE",
AQ1757="Exclu","Exclu",
AQ1757="SAT","ACTIVE",
AQ1757="SPARE-ISSUE","SPARE-ISSUE",
AQ1757="Fiber CAmtel","ACTIVE",
AQ1757="Fiber AOF","ACTIVE",
AQ1757="Projet OCM (HUAWEI)","PLANNED WORKS",
AQ1757="Projet OCM (NOKIA)","PLANNED WORKS",
AQ1757="ACCESS-ISSUE","ACCESS-ISSUE",
AQ1757="Projet OCM (ZTE, NOKIA, autres projets)","PLANNED WORKS",
AQ1757="No root CAuse","No root cause",
AQ1757="ODU HS","ACTIVE",
AQ1757="IP &amp; VLAN","ACTIVE",
AQ1757="Warehouse HUAWEI","SPARE-ISSUE",
AQ1757="SPARE-HS","SPARE-ISSUE",
AQ1757="Power Telco","ACTIVE", AQ1757="no impacts","no impacts"
),"")</f>
        <v>No root cause</v>
      </c>
      <c r="AS1757" s="92" t="s">
        <v>5865</v>
      </c>
      <c r="AT1757" s="98" t="s">
        <v>395</v>
      </c>
      <c r="AV1757" s="17" t="s">
        <v>5537</v>
      </c>
      <c r="AW1757" s="7" t="s">
        <v>5537</v>
      </c>
      <c r="AX1757" s="6" t="s">
        <v>5537</v>
      </c>
      <c r="AY1757" s="7"/>
      <c r="AZ1757" s="3" t="s">
        <v>5537</v>
      </c>
      <c r="BA1757" s="18" t="s">
        <v>5537</v>
      </c>
      <c r="BB1757" s="18" t="s">
        <v>5537</v>
      </c>
      <c r="BC1757" s="18" t="s">
        <v>5537</v>
      </c>
      <c r="BD1757" s="18" t="s">
        <v>5537</v>
      </c>
      <c r="BE1757" s="18" t="s">
        <v>5537</v>
      </c>
      <c r="BF1757" s="18" t="s">
        <v>5537</v>
      </c>
      <c r="BG1757" s="18" t="s">
        <v>5537</v>
      </c>
      <c r="BH1757" s="18" t="s">
        <v>5537</v>
      </c>
      <c r="BI1757" s="18" t="s">
        <v>5537</v>
      </c>
      <c r="BJ1757" s="18" t="s">
        <v>5537</v>
      </c>
      <c r="BK1757" s="18" t="s">
        <v>5537</v>
      </c>
      <c r="BL1757" s="9" t="s">
        <v>5865</v>
      </c>
      <c r="BM1757" s="14" t="s">
        <v>5537</v>
      </c>
      <c r="BN1757" s="14" t="s">
        <v>5537</v>
      </c>
      <c r="BO1757" s="14" t="str">
        <f>_xlfn.XLOOKUP(B1757,'[4]cell downs 18042026 17h'!$B:$B,'[4]cell downs 18042026 17h'!$B:$B,"")</f>
        <v/>
      </c>
      <c r="BP1757" s="14" t="str">
        <f>_xlfn.XLOOKUP(B1757,'[5]Cells Huawei 19042026 15h'!$B:$B,'[5]Cells Huawei 19042026 15h'!$B:$B,"")</f>
        <v/>
      </c>
      <c r="BQ1757" s="9" t="str">
        <f>_xlfn.XLOOKUP(B1757,'[6]cells down 19042026 9H40'!$B:$B,'[6]cells down 19042026 9H40'!$B:$B,"")</f>
        <v/>
      </c>
      <c r="BR1757" s="9" t="s">
        <v>395</v>
      </c>
      <c r="BS1757" s="9" t="s">
        <v>12</v>
      </c>
      <c r="BT1757" s="108"/>
    </row>
    <row r="1758" spans="1:72" s="9" customFormat="1" x14ac:dyDescent="0.35">
      <c r="A1758" s="1" t="s">
        <v>4163</v>
      </c>
      <c r="B1758" s="8" t="s">
        <v>4164</v>
      </c>
      <c r="C1758" s="3" t="str">
        <f>_xlfn.XLOOKUP(B1758,'[1]daily break down'!$D:$D,'[1]daily break down'!$E:$E,"")</f>
        <v>Douala</v>
      </c>
      <c r="D1758" s="1" t="s">
        <v>11</v>
      </c>
      <c r="E1758" s="1" t="s">
        <v>302</v>
      </c>
      <c r="F1758" s="3" t="s">
        <v>31</v>
      </c>
      <c r="G1758" s="1" t="s">
        <v>32</v>
      </c>
      <c r="H1758" s="34" t="str">
        <f>_xlfn.XLOOKUP(B1758,[2]CALCULATION!$B:$B,[2]CALCULATION!$H:$H,"")</f>
        <v>ZTE</v>
      </c>
      <c r="I1758" s="28">
        <v>0</v>
      </c>
      <c r="J1758" s="28">
        <v>0</v>
      </c>
      <c r="K1758" s="28">
        <v>0</v>
      </c>
      <c r="L1758" s="28">
        <v>0</v>
      </c>
      <c r="M1758" s="28">
        <v>0</v>
      </c>
      <c r="N1758" s="28">
        <v>0</v>
      </c>
      <c r="O1758" s="28">
        <v>0</v>
      </c>
      <c r="P1758" s="28">
        <v>0</v>
      </c>
      <c r="Q1758" s="28">
        <v>6.581143899119074E-2</v>
      </c>
      <c r="R1758" s="28">
        <v>0</v>
      </c>
      <c r="S1758" s="93">
        <v>0</v>
      </c>
      <c r="T1758" s="93">
        <f>_xlfn.XLOOKUP(B1758,'[3]Nur des jours'!$B:$B,'[3]Nur des jours'!$U:$U,"")</f>
        <v>0</v>
      </c>
      <c r="U1758" s="93">
        <v>0</v>
      </c>
      <c r="V1758" s="93">
        <v>0</v>
      </c>
      <c r="W1758" s="93">
        <v>0</v>
      </c>
      <c r="X1758" s="93">
        <v>0</v>
      </c>
      <c r="Y1758" s="93">
        <v>0</v>
      </c>
      <c r="Z1758" s="93">
        <v>0</v>
      </c>
      <c r="AA1758" s="93">
        <v>0</v>
      </c>
      <c r="AB1758" s="93">
        <v>0</v>
      </c>
      <c r="AC1758" s="93">
        <f>_xlfn.XLOOKUP(B1758,'[3]Nur des jours'!$B:$B,'[3]Nur des jours'!$N:$N,"")</f>
        <v>0</v>
      </c>
      <c r="AD1758" s="93">
        <v>0</v>
      </c>
      <c r="AE1758" s="93">
        <v>0</v>
      </c>
      <c r="AF1758" s="93">
        <v>0</v>
      </c>
      <c r="AG1758" s="93"/>
      <c r="AH1758" s="93">
        <v>0</v>
      </c>
      <c r="AI1758" s="93">
        <v>0</v>
      </c>
      <c r="AJ1758" s="93">
        <v>0</v>
      </c>
      <c r="AK1758" s="93">
        <v>0</v>
      </c>
      <c r="AL1758" s="93">
        <v>0</v>
      </c>
      <c r="AM1758" s="49" t="s">
        <v>5559</v>
      </c>
      <c r="AN1758" s="49"/>
      <c r="AO1758" s="48" t="str" cm="1">
        <f t="array" ref="AO1758">IFERROR(_xlfn.IFS(
AQ1758="MPR ISSUE","PDH",
AQ1758="BSS Hardware Issue","BSS",
AQ1758="Sites strategiques, MLL, Pylone, etc.","ENVTECH",
AQ1758="AKTIVCO DEFAUT GE &amp; POWER Cabinet","AKTIVCO",
AQ1758="AKTIVCO Coupure ENEO &amp; Baisse de tension","AKTIVCO GRID ONLY",
AQ1758="Coupure ENEO &amp; Baisse de tension","IHS GRID ONLY",
AQ1758="Defaut GE &amp; POWER Cabinet","IHS",
AQ1758="Sharing","Partners",
AQ1758="Sites strategiques &amp; DataCenter","SST &amp; DC",
AQ1758="Exclu","Exclu",
AQ1758="SAT","SAT",
AQ1758="SPARE-ISSUE","SPARE-ISSUE",
AQ1758="Fiber CAmtel","TRANS_FO_CAMTEL",
AQ1758="Fiber AOF","Fiber AOF",
AQ1758="Projet OCM (HUAWEI)","TRAVAUX-HUAWEI",
AQ1758="Projet OCM (NOKIA)","TRAVAUX-NOKIA",
AQ1758="ACCESS-ISSUE","ACCESS-ISSUE",
AQ1758="Projet OCM (ZTE, NOKIA, autres projets)","TRAVAUX OCM",
AQ1758="No root CAuse","No root cause",
AQ1758="ODU HS","PDH",
AQ1758="IP &amp; VLAN","PDH",
AQ1758="Warehouse HUAWEI","SPARE-ISSUE",
AQ1758="SPARE-HS","SPARE-ISSUE",
AQ1758="Power Telco","BSS",AQ1758="no impacts","no impacts"
),"")</f>
        <v>No root cause</v>
      </c>
      <c r="AP1758" s="48" t="str" cm="1">
        <f t="array" ref="AP1758">IFERROR(_xlfn.IFS(
AQ1758="MPR ISSUE","TX ISSUE",
AQ1758="BSS Hardware Issue","RAN ISSUE",
AQ1758="Sites strategiques, MLL, Pylone, etc.","ENVTECH",
AQ1758="AKTIVCO DEFAUT GE &amp; POWER Cabinet","POWER ISSUE",
AQ1758="AKTIVCO Coupure ENEO &amp; Baisse de tension","POWER ISSUE",
AQ1758="Coupure ENEO &amp; Baisse de tension","POWER ISSUE",
AQ1758="Defaut GE &amp; POWER Cabinet","POWER ISSUE",
AQ1758="Sharing","POWER ISSUE",
AQ1758="Sites strategiques &amp; DataCenter","POWER ISSUE",
AQ1758="Exclu","Exclu",
AQ1758="SAT","TX ISSUE",
AQ1758="SPARE-ISSUE","SPARE-ISSUE",
AQ1758="Fiber CAmtel","TX ISSUE",
AQ1758="Fiber AOF","TX ISSUE",
AQ1758="Projet OCM (HUAWEI)","TRAVAUX-HUAWEI",
AQ1758="Projet OCM (NOKIA)","TRAVAUX -NOKIA",
AQ1758="ACCESS-ISSUE","ACCESS-ISSUE",
AQ1758="Projet OCM (ZTE, NOKIA, autres projets)","TRAVAUX OCM",
AQ1758="No root CAuse","No root cause",
AQ1758="ODU HS","TX ISSUE",
AQ1758="IP &amp; VLAN","TX ISSUE",
AQ1758="Warehouse HUAWEI","SPARE-ISSUE",
AQ1758="SPARE-HS","SPARE-ISSUE",
AQ1758="Power Telco","RAN ISSUE",AQ1758="no impacts","no impacts"
),"")</f>
        <v>No root cause</v>
      </c>
      <c r="AQ1758" s="126" t="s">
        <v>5344</v>
      </c>
      <c r="AR1758" s="48" t="str" cm="1">
        <f t="array" ref="AR1758">IFERROR(_xlfn.IFS(
AQ1758="MPR ISSUE","ACTIVE",
AQ1758="BSS Hardware Issue","ACTIVE",
AQ1758="Sites strategiques, MLL, Pylone, etc.","PASSIVE",
AQ1758="AKTIVCO DEFAUT GE &amp; POWER Cabinet","PASSIVE",
AQ1758="AKTIVCO Coupure ENEO &amp; Baisse de tension","PASSIVE",
AQ1758="Coupure ENEO &amp; Baisse de tension","PASSIVE",
AQ1758="Defaut GE &amp; POWER Cabinet","PASSIVE",
AQ1758="Sharing","PASSIVE",
AQ1758="Sites strategiques &amp; DataCenter","PASSIVE",
AQ1758="Exclu","Exclu",
AQ1758="SAT","ACTIVE",
AQ1758="SPARE-ISSUE","SPARE-ISSUE",
AQ1758="Fiber CAmtel","ACTIVE",
AQ1758="Fiber AOF","ACTIVE",
AQ1758="Projet OCM (HUAWEI)","PLANNED WORKS",
AQ1758="Projet OCM (NOKIA)","PLANNED WORKS",
AQ1758="ACCESS-ISSUE","ACCESS-ISSUE",
AQ1758="Projet OCM (ZTE, NOKIA, autres projets)","PLANNED WORKS",
AQ1758="No root CAuse","No root cause",
AQ1758="ODU HS","ACTIVE",
AQ1758="IP &amp; VLAN","ACTIVE",
AQ1758="Warehouse HUAWEI","SPARE-ISSUE",
AQ1758="SPARE-HS","SPARE-ISSUE",
AQ1758="Power Telco","ACTIVE", AQ1758="no impacts","no impacts"
),"")</f>
        <v>No root cause</v>
      </c>
      <c r="AS1758" s="92" t="s">
        <v>5537</v>
      </c>
      <c r="AT1758" s="98" t="s">
        <v>4164</v>
      </c>
      <c r="AV1758" s="17" t="s">
        <v>5537</v>
      </c>
      <c r="AW1758" s="7" t="s">
        <v>5537</v>
      </c>
      <c r="AX1758" s="6" t="s">
        <v>5537</v>
      </c>
      <c r="AY1758" s="7"/>
      <c r="AZ1758" s="3" t="s">
        <v>5537</v>
      </c>
      <c r="BA1758" s="18" t="s">
        <v>5537</v>
      </c>
      <c r="BB1758" s="18" t="s">
        <v>5537</v>
      </c>
      <c r="BC1758" s="18" t="s">
        <v>5537</v>
      </c>
      <c r="BD1758" s="18" t="s">
        <v>5537</v>
      </c>
      <c r="BE1758" s="18" t="s">
        <v>5537</v>
      </c>
      <c r="BF1758" s="18" t="s">
        <v>5537</v>
      </c>
      <c r="BG1758" s="18" t="s">
        <v>5537</v>
      </c>
      <c r="BH1758" s="18" t="s">
        <v>5537</v>
      </c>
      <c r="BI1758" s="18" t="s">
        <v>5537</v>
      </c>
      <c r="BJ1758" s="18" t="s">
        <v>5537</v>
      </c>
      <c r="BK1758" s="18" t="s">
        <v>5537</v>
      </c>
      <c r="BL1758" s="9" t="s">
        <v>5537</v>
      </c>
      <c r="BM1758" s="14" t="s">
        <v>5537</v>
      </c>
      <c r="BN1758" s="14" t="s">
        <v>5537</v>
      </c>
      <c r="BO1758" s="14" t="str">
        <f>_xlfn.XLOOKUP(B1758,'[4]cell downs 18042026 17h'!$B:$B,'[4]cell downs 18042026 17h'!$B:$B,"")</f>
        <v/>
      </c>
      <c r="BP1758" s="14" t="str">
        <f>_xlfn.XLOOKUP(B1758,'[5]Cells Huawei 19042026 15h'!$B:$B,'[5]Cells Huawei 19042026 15h'!$B:$B,"")</f>
        <v/>
      </c>
      <c r="BQ1758" s="9" t="str">
        <f>_xlfn.XLOOKUP(B1758,'[6]cells down 19042026 9H40'!$B:$B,'[6]cells down 19042026 9H40'!$B:$B,"")</f>
        <v/>
      </c>
      <c r="BR1758" s="9" t="s">
        <v>4164</v>
      </c>
      <c r="BS1758" s="9" t="s">
        <v>5537</v>
      </c>
      <c r="BT1758" s="108"/>
    </row>
    <row r="1759" spans="1:72" s="9" customFormat="1" x14ac:dyDescent="0.35">
      <c r="A1759" s="1" t="s">
        <v>3201</v>
      </c>
      <c r="B1759" s="8" t="s">
        <v>3202</v>
      </c>
      <c r="C1759" s="3" t="str">
        <f>_xlfn.XLOOKUP(B1759,'[1]daily break down'!$D:$D,'[1]daily break down'!$E:$E,"")</f>
        <v>Douala</v>
      </c>
      <c r="D1759" s="1" t="s">
        <v>11</v>
      </c>
      <c r="E1759" s="1" t="s">
        <v>12</v>
      </c>
      <c r="F1759" s="3" t="s">
        <v>31</v>
      </c>
      <c r="G1759" s="1" t="s">
        <v>32</v>
      </c>
      <c r="H1759" s="34" t="str">
        <f>_xlfn.XLOOKUP(B1759,[2]CALCULATION!$B:$B,[2]CALCULATION!$H:$H,"")</f>
        <v>ZTE</v>
      </c>
      <c r="I1759" s="28">
        <v>0</v>
      </c>
      <c r="J1759" s="28">
        <v>0</v>
      </c>
      <c r="K1759" s="28">
        <v>0</v>
      </c>
      <c r="L1759" s="28">
        <v>0</v>
      </c>
      <c r="M1759" s="28">
        <v>0</v>
      </c>
      <c r="N1759" s="28">
        <v>0</v>
      </c>
      <c r="O1759" s="28">
        <v>0</v>
      </c>
      <c r="P1759" s="28">
        <v>0</v>
      </c>
      <c r="Q1759" s="28">
        <v>0</v>
      </c>
      <c r="R1759" s="28">
        <v>0</v>
      </c>
      <c r="S1759" s="93">
        <v>0</v>
      </c>
      <c r="T1759" s="93">
        <f>_xlfn.XLOOKUP(B1759,'[3]Nur des jours'!$B:$B,'[3]Nur des jours'!$U:$U,"")</f>
        <v>0</v>
      </c>
      <c r="U1759" s="93">
        <v>0</v>
      </c>
      <c r="V1759" s="93">
        <v>0</v>
      </c>
      <c r="W1759" s="93">
        <v>0</v>
      </c>
      <c r="X1759" s="93">
        <v>0</v>
      </c>
      <c r="Y1759" s="93">
        <v>0</v>
      </c>
      <c r="Z1759" s="93">
        <v>0</v>
      </c>
      <c r="AA1759" s="93">
        <v>0</v>
      </c>
      <c r="AB1759" s="93">
        <v>0</v>
      </c>
      <c r="AC1759" s="93">
        <f>_xlfn.XLOOKUP(B1759,'[3]Nur des jours'!$B:$B,'[3]Nur des jours'!$N:$N,"")</f>
        <v>0</v>
      </c>
      <c r="AD1759" s="93">
        <v>0</v>
      </c>
      <c r="AE1759" s="93">
        <v>0</v>
      </c>
      <c r="AF1759" s="93">
        <v>0</v>
      </c>
      <c r="AG1759" s="93"/>
      <c r="AH1759" s="93">
        <v>0</v>
      </c>
      <c r="AI1759" s="93">
        <v>0</v>
      </c>
      <c r="AJ1759" s="93">
        <v>0</v>
      </c>
      <c r="AK1759" s="93">
        <v>0</v>
      </c>
      <c r="AL1759" s="93">
        <v>0</v>
      </c>
      <c r="AM1759" s="49" t="s">
        <v>5559</v>
      </c>
      <c r="AN1759" s="49"/>
      <c r="AO1759" s="48" t="str" cm="1">
        <f t="array" ref="AO1759">IFERROR(_xlfn.IFS(
AQ1759="MPR ISSUE","PDH",
AQ1759="BSS Hardware Issue","BSS",
AQ1759="Sites strategiques, MLL, Pylone, etc.","ENVTECH",
AQ1759="AKTIVCO DEFAUT GE &amp; POWER Cabinet","AKTIVCO",
AQ1759="AKTIVCO Coupure ENEO &amp; Baisse de tension","AKTIVCO GRID ONLY",
AQ1759="Coupure ENEO &amp; Baisse de tension","IHS GRID ONLY",
AQ1759="Defaut GE &amp; POWER Cabinet","IHS",
AQ1759="Sharing","Partners",
AQ1759="Sites strategiques &amp; DataCenter","SST &amp; DC",
AQ1759="Exclu","Exclu",
AQ1759="SAT","SAT",
AQ1759="SPARE-ISSUE","SPARE-ISSUE",
AQ1759="Fiber CAmtel","TRANS_FO_CAMTEL",
AQ1759="Fiber AOF","Fiber AOF",
AQ1759="Projet OCM (HUAWEI)","TRAVAUX-HUAWEI",
AQ1759="Projet OCM (NOKIA)","TRAVAUX-NOKIA",
AQ1759="ACCESS-ISSUE","ACCESS-ISSUE",
AQ1759="Projet OCM (ZTE, NOKIA, autres projets)","TRAVAUX OCM",
AQ1759="No root CAuse","No root cause",
AQ1759="ODU HS","PDH",
AQ1759="IP &amp; VLAN","PDH",
AQ1759="Warehouse HUAWEI","SPARE-ISSUE",
AQ1759="SPARE-HS","SPARE-ISSUE",
AQ1759="Power Telco","BSS",AQ1759="no impacts","no impacts"
),"")</f>
        <v>No root cause</v>
      </c>
      <c r="AP1759" s="48" t="str" cm="1">
        <f t="array" ref="AP1759">IFERROR(_xlfn.IFS(
AQ1759="MPR ISSUE","TX ISSUE",
AQ1759="BSS Hardware Issue","RAN ISSUE",
AQ1759="Sites strategiques, MLL, Pylone, etc.","ENVTECH",
AQ1759="AKTIVCO DEFAUT GE &amp; POWER Cabinet","POWER ISSUE",
AQ1759="AKTIVCO Coupure ENEO &amp; Baisse de tension","POWER ISSUE",
AQ1759="Coupure ENEO &amp; Baisse de tension","POWER ISSUE",
AQ1759="Defaut GE &amp; POWER Cabinet","POWER ISSUE",
AQ1759="Sharing","POWER ISSUE",
AQ1759="Sites strategiques &amp; DataCenter","POWER ISSUE",
AQ1759="Exclu","Exclu",
AQ1759="SAT","TX ISSUE",
AQ1759="SPARE-ISSUE","SPARE-ISSUE",
AQ1759="Fiber CAmtel","TX ISSUE",
AQ1759="Fiber AOF","TX ISSUE",
AQ1759="Projet OCM (HUAWEI)","TRAVAUX-HUAWEI",
AQ1759="Projet OCM (NOKIA)","TRAVAUX -NOKIA",
AQ1759="ACCESS-ISSUE","ACCESS-ISSUE",
AQ1759="Projet OCM (ZTE, NOKIA, autres projets)","TRAVAUX OCM",
AQ1759="No root CAuse","No root cause",
AQ1759="ODU HS","TX ISSUE",
AQ1759="IP &amp; VLAN","TX ISSUE",
AQ1759="Warehouse HUAWEI","SPARE-ISSUE",
AQ1759="SPARE-HS","SPARE-ISSUE",
AQ1759="Power Telco","RAN ISSUE",AQ1759="no impacts","no impacts"
),"")</f>
        <v>No root cause</v>
      </c>
      <c r="AQ1759" s="126" t="s">
        <v>5344</v>
      </c>
      <c r="AR1759" s="48" t="str" cm="1">
        <f t="array" ref="AR1759">IFERROR(_xlfn.IFS(
AQ1759="MPR ISSUE","ACTIVE",
AQ1759="BSS Hardware Issue","ACTIVE",
AQ1759="Sites strategiques, MLL, Pylone, etc.","PASSIVE",
AQ1759="AKTIVCO DEFAUT GE &amp; POWER Cabinet","PASSIVE",
AQ1759="AKTIVCO Coupure ENEO &amp; Baisse de tension","PASSIVE",
AQ1759="Coupure ENEO &amp; Baisse de tension","PASSIVE",
AQ1759="Defaut GE &amp; POWER Cabinet","PASSIVE",
AQ1759="Sharing","PASSIVE",
AQ1759="Sites strategiques &amp; DataCenter","PASSIVE",
AQ1759="Exclu","Exclu",
AQ1759="SAT","ACTIVE",
AQ1759="SPARE-ISSUE","SPARE-ISSUE",
AQ1759="Fiber CAmtel","ACTIVE",
AQ1759="Fiber AOF","ACTIVE",
AQ1759="Projet OCM (HUAWEI)","PLANNED WORKS",
AQ1759="Projet OCM (NOKIA)","PLANNED WORKS",
AQ1759="ACCESS-ISSUE","ACCESS-ISSUE",
AQ1759="Projet OCM (ZTE, NOKIA, autres projets)","PLANNED WORKS",
AQ1759="No root CAuse","No root cause",
AQ1759="ODU HS","ACTIVE",
AQ1759="IP &amp; VLAN","ACTIVE",
AQ1759="Warehouse HUAWEI","SPARE-ISSUE",
AQ1759="SPARE-HS","SPARE-ISSUE",
AQ1759="Power Telco","ACTIVE", AQ1759="no impacts","no impacts"
),"")</f>
        <v>No root cause</v>
      </c>
      <c r="AS1759" s="92" t="s">
        <v>5537</v>
      </c>
      <c r="AT1759" s="98" t="s">
        <v>3202</v>
      </c>
      <c r="AV1759" s="17" t="s">
        <v>5537</v>
      </c>
      <c r="AW1759" s="7" t="s">
        <v>5537</v>
      </c>
      <c r="AX1759" s="6" t="s">
        <v>5537</v>
      </c>
      <c r="AY1759" s="7"/>
      <c r="AZ1759" s="3" t="s">
        <v>5537</v>
      </c>
      <c r="BA1759" s="18" t="s">
        <v>5537</v>
      </c>
      <c r="BB1759" s="18" t="s">
        <v>5537</v>
      </c>
      <c r="BC1759" s="18" t="s">
        <v>5537</v>
      </c>
      <c r="BD1759" s="18" t="s">
        <v>5537</v>
      </c>
      <c r="BE1759" s="18" t="s">
        <v>5537</v>
      </c>
      <c r="BF1759" s="18" t="s">
        <v>5537</v>
      </c>
      <c r="BG1759" s="18" t="s">
        <v>5537</v>
      </c>
      <c r="BH1759" s="18" t="s">
        <v>5537</v>
      </c>
      <c r="BI1759" s="18" t="s">
        <v>5537</v>
      </c>
      <c r="BJ1759" s="18" t="s">
        <v>5537</v>
      </c>
      <c r="BK1759" s="18" t="s">
        <v>5537</v>
      </c>
      <c r="BL1759" s="9" t="s">
        <v>5537</v>
      </c>
      <c r="BM1759" s="14" t="s">
        <v>5537</v>
      </c>
      <c r="BN1759" s="14" t="s">
        <v>5537</v>
      </c>
      <c r="BO1759" s="14" t="str">
        <f>_xlfn.XLOOKUP(B1759,'[4]cell downs 18042026 17h'!$B:$B,'[4]cell downs 18042026 17h'!$B:$B,"")</f>
        <v/>
      </c>
      <c r="BP1759" s="14" t="str">
        <f>_xlfn.XLOOKUP(B1759,'[5]Cells Huawei 19042026 15h'!$B:$B,'[5]Cells Huawei 19042026 15h'!$B:$B,"")</f>
        <v/>
      </c>
      <c r="BQ1759" s="9" t="str">
        <f>_xlfn.XLOOKUP(B1759,'[6]cells down 19042026 9H40'!$B:$B,'[6]cells down 19042026 9H40'!$B:$B,"")</f>
        <v/>
      </c>
      <c r="BR1759" s="9" t="s">
        <v>3202</v>
      </c>
      <c r="BS1759" s="9" t="s">
        <v>12</v>
      </c>
      <c r="BT1759" s="108"/>
    </row>
    <row r="1760" spans="1:72" s="9" customFormat="1" x14ac:dyDescent="0.35">
      <c r="A1760" s="1" t="s">
        <v>4471</v>
      </c>
      <c r="B1760" s="8" t="s">
        <v>4472</v>
      </c>
      <c r="C1760" s="3" t="str">
        <f>_xlfn.XLOOKUP(B1760,'[1]daily break down'!$D:$D,'[1]daily break down'!$E:$E,"")</f>
        <v>Douala</v>
      </c>
      <c r="D1760" s="1" t="s">
        <v>11</v>
      </c>
      <c r="E1760" s="1" t="s">
        <v>12</v>
      </c>
      <c r="F1760" s="3" t="s">
        <v>31</v>
      </c>
      <c r="G1760" s="1" t="s">
        <v>32</v>
      </c>
      <c r="H1760" s="34" t="str">
        <f>_xlfn.XLOOKUP(B1760,[2]CALCULATION!$B:$B,[2]CALCULATION!$H:$H,"")</f>
        <v>ZTE</v>
      </c>
      <c r="I1760" s="28">
        <v>0</v>
      </c>
      <c r="J1760" s="28">
        <v>0</v>
      </c>
      <c r="K1760" s="28">
        <v>0</v>
      </c>
      <c r="L1760" s="28">
        <v>0</v>
      </c>
      <c r="M1760" s="28">
        <v>0</v>
      </c>
      <c r="N1760" s="28">
        <v>0</v>
      </c>
      <c r="O1760" s="28">
        <v>0</v>
      </c>
      <c r="P1760" s="28">
        <v>0</v>
      </c>
      <c r="Q1760" s="28">
        <v>0</v>
      </c>
      <c r="R1760" s="28">
        <v>0</v>
      </c>
      <c r="S1760" s="93">
        <v>0</v>
      </c>
      <c r="T1760" s="93">
        <f>_xlfn.XLOOKUP(B1760,'[3]Nur des jours'!$B:$B,'[3]Nur des jours'!$U:$U,"")</f>
        <v>0</v>
      </c>
      <c r="U1760" s="93">
        <v>0</v>
      </c>
      <c r="V1760" s="93">
        <v>0</v>
      </c>
      <c r="W1760" s="93">
        <v>0</v>
      </c>
      <c r="X1760" s="93">
        <v>0</v>
      </c>
      <c r="Y1760" s="93">
        <v>0</v>
      </c>
      <c r="Z1760" s="93">
        <v>0</v>
      </c>
      <c r="AA1760" s="93">
        <v>0</v>
      </c>
      <c r="AB1760" s="93">
        <v>0</v>
      </c>
      <c r="AC1760" s="93">
        <f>_xlfn.XLOOKUP(B1760,'[3]Nur des jours'!$B:$B,'[3]Nur des jours'!$N:$N,"")</f>
        <v>0</v>
      </c>
      <c r="AD1760" s="93">
        <v>0</v>
      </c>
      <c r="AE1760" s="93">
        <v>0</v>
      </c>
      <c r="AF1760" s="93">
        <v>0</v>
      </c>
      <c r="AG1760" s="93"/>
      <c r="AH1760" s="93">
        <v>0</v>
      </c>
      <c r="AI1760" s="93">
        <v>0</v>
      </c>
      <c r="AJ1760" s="93">
        <v>0</v>
      </c>
      <c r="AK1760" s="93">
        <v>0</v>
      </c>
      <c r="AL1760" s="93">
        <v>0</v>
      </c>
      <c r="AM1760" s="49" t="s">
        <v>5559</v>
      </c>
      <c r="AN1760" s="49"/>
      <c r="AO1760" s="48" t="str" cm="1">
        <f t="array" ref="AO1760">IFERROR(_xlfn.IFS(
AQ1760="MPR ISSUE","PDH",
AQ1760="BSS Hardware Issue","BSS",
AQ1760="Sites strategiques, MLL, Pylone, etc.","ENVTECH",
AQ1760="AKTIVCO DEFAUT GE &amp; POWER Cabinet","AKTIVCO",
AQ1760="AKTIVCO Coupure ENEO &amp; Baisse de tension","AKTIVCO GRID ONLY",
AQ1760="Coupure ENEO &amp; Baisse de tension","IHS GRID ONLY",
AQ1760="Defaut GE &amp; POWER Cabinet","IHS",
AQ1760="Sharing","Partners",
AQ1760="Sites strategiques &amp; DataCenter","SST &amp; DC",
AQ1760="Exclu","Exclu",
AQ1760="SAT","SAT",
AQ1760="SPARE-ISSUE","SPARE-ISSUE",
AQ1760="Fiber CAmtel","TRANS_FO_CAMTEL",
AQ1760="Fiber AOF","Fiber AOF",
AQ1760="Projet OCM (HUAWEI)","TRAVAUX-HUAWEI",
AQ1760="Projet OCM (NOKIA)","TRAVAUX-NOKIA",
AQ1760="ACCESS-ISSUE","ACCESS-ISSUE",
AQ1760="Projet OCM (ZTE, NOKIA, autres projets)","TRAVAUX OCM",
AQ1760="No root CAuse","No root cause",
AQ1760="ODU HS","PDH",
AQ1760="IP &amp; VLAN","PDH",
AQ1760="Warehouse HUAWEI","SPARE-ISSUE",
AQ1760="SPARE-HS","SPARE-ISSUE",
AQ1760="Power Telco","BSS",AQ1760="no impacts","no impacts"
),"")</f>
        <v>No root cause</v>
      </c>
      <c r="AP1760" s="48" t="str" cm="1">
        <f t="array" ref="AP1760">IFERROR(_xlfn.IFS(
AQ1760="MPR ISSUE","TX ISSUE",
AQ1760="BSS Hardware Issue","RAN ISSUE",
AQ1760="Sites strategiques, MLL, Pylone, etc.","ENVTECH",
AQ1760="AKTIVCO DEFAUT GE &amp; POWER Cabinet","POWER ISSUE",
AQ1760="AKTIVCO Coupure ENEO &amp; Baisse de tension","POWER ISSUE",
AQ1760="Coupure ENEO &amp; Baisse de tension","POWER ISSUE",
AQ1760="Defaut GE &amp; POWER Cabinet","POWER ISSUE",
AQ1760="Sharing","POWER ISSUE",
AQ1760="Sites strategiques &amp; DataCenter","POWER ISSUE",
AQ1760="Exclu","Exclu",
AQ1760="SAT","TX ISSUE",
AQ1760="SPARE-ISSUE","SPARE-ISSUE",
AQ1760="Fiber CAmtel","TX ISSUE",
AQ1760="Fiber AOF","TX ISSUE",
AQ1760="Projet OCM (HUAWEI)","TRAVAUX-HUAWEI",
AQ1760="Projet OCM (NOKIA)","TRAVAUX -NOKIA",
AQ1760="ACCESS-ISSUE","ACCESS-ISSUE",
AQ1760="Projet OCM (ZTE, NOKIA, autres projets)","TRAVAUX OCM",
AQ1760="No root CAuse","No root cause",
AQ1760="ODU HS","TX ISSUE",
AQ1760="IP &amp; VLAN","TX ISSUE",
AQ1760="Warehouse HUAWEI","SPARE-ISSUE",
AQ1760="SPARE-HS","SPARE-ISSUE",
AQ1760="Power Telco","RAN ISSUE",AQ1760="no impacts","no impacts"
),"")</f>
        <v>No root cause</v>
      </c>
      <c r="AQ1760" s="126" t="s">
        <v>5344</v>
      </c>
      <c r="AR1760" s="48" t="str" cm="1">
        <f t="array" ref="AR1760">IFERROR(_xlfn.IFS(
AQ1760="MPR ISSUE","ACTIVE",
AQ1760="BSS Hardware Issue","ACTIVE",
AQ1760="Sites strategiques, MLL, Pylone, etc.","PASSIVE",
AQ1760="AKTIVCO DEFAUT GE &amp; POWER Cabinet","PASSIVE",
AQ1760="AKTIVCO Coupure ENEO &amp; Baisse de tension","PASSIVE",
AQ1760="Coupure ENEO &amp; Baisse de tension","PASSIVE",
AQ1760="Defaut GE &amp; POWER Cabinet","PASSIVE",
AQ1760="Sharing","PASSIVE",
AQ1760="Sites strategiques &amp; DataCenter","PASSIVE",
AQ1760="Exclu","Exclu",
AQ1760="SAT","ACTIVE",
AQ1760="SPARE-ISSUE","SPARE-ISSUE",
AQ1760="Fiber CAmtel","ACTIVE",
AQ1760="Fiber AOF","ACTIVE",
AQ1760="Projet OCM (HUAWEI)","PLANNED WORKS",
AQ1760="Projet OCM (NOKIA)","PLANNED WORKS",
AQ1760="ACCESS-ISSUE","ACCESS-ISSUE",
AQ1760="Projet OCM (ZTE, NOKIA, autres projets)","PLANNED WORKS",
AQ1760="No root CAuse","No root cause",
AQ1760="ODU HS","ACTIVE",
AQ1760="IP &amp; VLAN","ACTIVE",
AQ1760="Warehouse HUAWEI","SPARE-ISSUE",
AQ1760="SPARE-HS","SPARE-ISSUE",
AQ1760="Power Telco","ACTIVE", AQ1760="no impacts","no impacts"
),"")</f>
        <v>No root cause</v>
      </c>
      <c r="AS1760" s="92" t="s">
        <v>5537</v>
      </c>
      <c r="AT1760" s="98" t="s">
        <v>4472</v>
      </c>
      <c r="AV1760" s="17" t="s">
        <v>5537</v>
      </c>
      <c r="AW1760" s="7" t="s">
        <v>5537</v>
      </c>
      <c r="AX1760" s="6" t="s">
        <v>5537</v>
      </c>
      <c r="AY1760" s="7"/>
      <c r="AZ1760" s="3" t="s">
        <v>5537</v>
      </c>
      <c r="BA1760" s="18" t="s">
        <v>5537</v>
      </c>
      <c r="BB1760" s="18" t="s">
        <v>5537</v>
      </c>
      <c r="BC1760" s="18" t="s">
        <v>5537</v>
      </c>
      <c r="BD1760" s="18" t="s">
        <v>5537</v>
      </c>
      <c r="BE1760" s="18" t="s">
        <v>5537</v>
      </c>
      <c r="BF1760" s="18" t="s">
        <v>5537</v>
      </c>
      <c r="BG1760" s="18" t="s">
        <v>5537</v>
      </c>
      <c r="BH1760" s="18" t="s">
        <v>5537</v>
      </c>
      <c r="BI1760" s="18" t="s">
        <v>5537</v>
      </c>
      <c r="BJ1760" s="18" t="s">
        <v>5537</v>
      </c>
      <c r="BK1760" s="18" t="s">
        <v>5537</v>
      </c>
      <c r="BL1760" s="9" t="s">
        <v>5537</v>
      </c>
      <c r="BM1760" s="14" t="s">
        <v>5537</v>
      </c>
      <c r="BN1760" s="14" t="s">
        <v>5537</v>
      </c>
      <c r="BO1760" s="14" t="str">
        <f>_xlfn.XLOOKUP(B1760,'[4]cell downs 18042026 17h'!$B:$B,'[4]cell downs 18042026 17h'!$B:$B,"")</f>
        <v/>
      </c>
      <c r="BP1760" s="14" t="str">
        <f>_xlfn.XLOOKUP(B1760,'[5]Cells Huawei 19042026 15h'!$B:$B,'[5]Cells Huawei 19042026 15h'!$B:$B,"")</f>
        <v/>
      </c>
      <c r="BQ1760" s="9" t="str">
        <f>_xlfn.XLOOKUP(B1760,'[6]cells down 19042026 9H40'!$B:$B,'[6]cells down 19042026 9H40'!$B:$B,"")</f>
        <v/>
      </c>
      <c r="BR1760" s="9" t="s">
        <v>4472</v>
      </c>
      <c r="BS1760" s="9" t="s">
        <v>12</v>
      </c>
      <c r="BT1760" s="108"/>
    </row>
    <row r="1761" spans="1:72" s="9" customFormat="1" x14ac:dyDescent="0.35">
      <c r="A1761" s="1" t="s">
        <v>5086</v>
      </c>
      <c r="B1761" s="1" t="s">
        <v>5087</v>
      </c>
      <c r="C1761" s="3" t="str">
        <f>_xlfn.XLOOKUP(B1761,'[1]daily break down'!$D:$D,'[1]daily break down'!$E:$E,"")</f>
        <v>Yaounde</v>
      </c>
      <c r="D1761" s="1" t="s">
        <v>21</v>
      </c>
      <c r="E1761" s="1" t="s">
        <v>30</v>
      </c>
      <c r="F1761" s="3" t="s">
        <v>37</v>
      </c>
      <c r="G1761" s="1" t="s">
        <v>38</v>
      </c>
      <c r="H1761" s="34" t="str">
        <f>_xlfn.XLOOKUP(B1761,[2]CALCULATION!$B:$B,[2]CALCULATION!$H:$H,"")</f>
        <v>ZTE</v>
      </c>
      <c r="I1761" s="28">
        <v>0</v>
      </c>
      <c r="J1761" s="28">
        <v>0</v>
      </c>
      <c r="K1761" s="28">
        <v>0</v>
      </c>
      <c r="L1761" s="28">
        <v>0</v>
      </c>
      <c r="M1761" s="28">
        <v>0</v>
      </c>
      <c r="N1761" s="28">
        <v>0</v>
      </c>
      <c r="O1761" s="28">
        <v>0</v>
      </c>
      <c r="P1761" s="28">
        <v>0</v>
      </c>
      <c r="Q1761" s="28">
        <v>0</v>
      </c>
      <c r="R1761" s="28">
        <v>0</v>
      </c>
      <c r="S1761" s="93">
        <v>0</v>
      </c>
      <c r="T1761" s="93">
        <f>_xlfn.XLOOKUP(B1761,'[3]Nur des jours'!$B:$B,'[3]Nur des jours'!$U:$U,"")</f>
        <v>0</v>
      </c>
      <c r="U1761" s="93">
        <v>0</v>
      </c>
      <c r="V1761" s="93">
        <v>0</v>
      </c>
      <c r="W1761" s="93">
        <v>0</v>
      </c>
      <c r="X1761" s="93">
        <v>0</v>
      </c>
      <c r="Y1761" s="93">
        <v>0</v>
      </c>
      <c r="Z1761" s="93">
        <v>0</v>
      </c>
      <c r="AA1761" s="93">
        <v>0</v>
      </c>
      <c r="AB1761" s="93">
        <v>0</v>
      </c>
      <c r="AC1761" s="93">
        <f>_xlfn.XLOOKUP(B1761,'[3]Nur des jours'!$B:$B,'[3]Nur des jours'!$N:$N,"")</f>
        <v>0</v>
      </c>
      <c r="AD1761" s="93">
        <v>0</v>
      </c>
      <c r="AE1761" s="93">
        <v>0</v>
      </c>
      <c r="AF1761" s="93">
        <v>0</v>
      </c>
      <c r="AG1761" s="93"/>
      <c r="AH1761" s="93">
        <v>0</v>
      </c>
      <c r="AI1761" s="93">
        <v>0</v>
      </c>
      <c r="AJ1761" s="93">
        <v>0</v>
      </c>
      <c r="AK1761" s="93">
        <v>0</v>
      </c>
      <c r="AL1761" s="93">
        <v>0</v>
      </c>
      <c r="AM1761" s="49" t="s">
        <v>5559</v>
      </c>
      <c r="AN1761" s="49"/>
      <c r="AO1761" s="48" t="str" cm="1">
        <f t="array" ref="AO1761">IFERROR(_xlfn.IFS(
AQ1761="MPR ISSUE","PDH",
AQ1761="BSS Hardware Issue","BSS",
AQ1761="Sites strategiques, MLL, Pylone, etc.","ENVTECH",
AQ1761="AKTIVCO DEFAUT GE &amp; POWER Cabinet","AKTIVCO",
AQ1761="AKTIVCO Coupure ENEO &amp; Baisse de tension","AKTIVCO GRID ONLY",
AQ1761="Coupure ENEO &amp; Baisse de tension","IHS GRID ONLY",
AQ1761="Defaut GE &amp; POWER Cabinet","IHS",
AQ1761="Sharing","Partners",
AQ1761="Sites strategiques &amp; DataCenter","SST &amp; DC",
AQ1761="Exclu","Exclu",
AQ1761="SAT","SAT",
AQ1761="SPARE-ISSUE","SPARE-ISSUE",
AQ1761="Fiber CAmtel","TRANS_FO_CAMTEL",
AQ1761="Fiber AOF","Fiber AOF",
AQ1761="Projet OCM (HUAWEI)","TRAVAUX-HUAWEI",
AQ1761="Projet OCM (NOKIA)","TRAVAUX-NOKIA",
AQ1761="ACCESS-ISSUE","ACCESS-ISSUE",
AQ1761="Projet OCM (ZTE, NOKIA, autres projets)","TRAVAUX OCM",
AQ1761="No root CAuse","No root cause",
AQ1761="ODU HS","PDH",
AQ1761="IP &amp; VLAN","PDH",
AQ1761="Warehouse HUAWEI","SPARE-ISSUE",
AQ1761="SPARE-HS","SPARE-ISSUE",
AQ1761="Power Telco","BSS",AQ1761="no impacts","no impacts"
),"")</f>
        <v>No root cause</v>
      </c>
      <c r="AP1761" s="48" t="str" cm="1">
        <f t="array" ref="AP1761">IFERROR(_xlfn.IFS(
AQ1761="MPR ISSUE","TX ISSUE",
AQ1761="BSS Hardware Issue","RAN ISSUE",
AQ1761="Sites strategiques, MLL, Pylone, etc.","ENVTECH",
AQ1761="AKTIVCO DEFAUT GE &amp; POWER Cabinet","POWER ISSUE",
AQ1761="AKTIVCO Coupure ENEO &amp; Baisse de tension","POWER ISSUE",
AQ1761="Coupure ENEO &amp; Baisse de tension","POWER ISSUE",
AQ1761="Defaut GE &amp; POWER Cabinet","POWER ISSUE",
AQ1761="Sharing","POWER ISSUE",
AQ1761="Sites strategiques &amp; DataCenter","POWER ISSUE",
AQ1761="Exclu","Exclu",
AQ1761="SAT","TX ISSUE",
AQ1761="SPARE-ISSUE","SPARE-ISSUE",
AQ1761="Fiber CAmtel","TX ISSUE",
AQ1761="Fiber AOF","TX ISSUE",
AQ1761="Projet OCM (HUAWEI)","TRAVAUX-HUAWEI",
AQ1761="Projet OCM (NOKIA)","TRAVAUX -NOKIA",
AQ1761="ACCESS-ISSUE","ACCESS-ISSUE",
AQ1761="Projet OCM (ZTE, NOKIA, autres projets)","TRAVAUX OCM",
AQ1761="No root CAuse","No root cause",
AQ1761="ODU HS","TX ISSUE",
AQ1761="IP &amp; VLAN","TX ISSUE",
AQ1761="Warehouse HUAWEI","SPARE-ISSUE",
AQ1761="SPARE-HS","SPARE-ISSUE",
AQ1761="Power Telco","RAN ISSUE",AQ1761="no impacts","no impacts"
),"")</f>
        <v>No root cause</v>
      </c>
      <c r="AQ1761" s="67" t="s">
        <v>5344</v>
      </c>
      <c r="AR1761" s="48" t="str" cm="1">
        <f t="array" ref="AR1761">IFERROR(_xlfn.IFS(
AQ1761="MPR ISSUE","ACTIVE",
AQ1761="BSS Hardware Issue","ACTIVE",
AQ1761="Sites strategiques, MLL, Pylone, etc.","PASSIVE",
AQ1761="AKTIVCO DEFAUT GE &amp; POWER Cabinet","PASSIVE",
AQ1761="AKTIVCO Coupure ENEO &amp; Baisse de tension","PASSIVE",
AQ1761="Coupure ENEO &amp; Baisse de tension","PASSIVE",
AQ1761="Defaut GE &amp; POWER Cabinet","PASSIVE",
AQ1761="Sharing","PASSIVE",
AQ1761="Sites strategiques &amp; DataCenter","PASSIVE",
AQ1761="Exclu","Exclu",
AQ1761="SAT","ACTIVE",
AQ1761="SPARE-ISSUE","SPARE-ISSUE",
AQ1761="Fiber CAmtel","ACTIVE",
AQ1761="Fiber AOF","ACTIVE",
AQ1761="Projet OCM (HUAWEI)","PLANNED WORKS",
AQ1761="Projet OCM (NOKIA)","PLANNED WORKS",
AQ1761="ACCESS-ISSUE","ACCESS-ISSUE",
AQ1761="Projet OCM (ZTE, NOKIA, autres projets)","PLANNED WORKS",
AQ1761="No root CAuse","No root cause",
AQ1761="ODU HS","ACTIVE",
AQ1761="IP &amp; VLAN","ACTIVE",
AQ1761="Warehouse HUAWEI","SPARE-ISSUE",
AQ1761="SPARE-HS","SPARE-ISSUE",
AQ1761="Power Telco","ACTIVE", AQ1761="no impacts","no impacts"
),"")</f>
        <v>No root cause</v>
      </c>
      <c r="AS1761" s="92" t="s">
        <v>5537</v>
      </c>
      <c r="AT1761" s="98" t="s">
        <v>5087</v>
      </c>
      <c r="AV1761" s="17" t="s">
        <v>5537</v>
      </c>
      <c r="AW1761" s="7" t="s">
        <v>5537</v>
      </c>
      <c r="AX1761" s="6" t="s">
        <v>5537</v>
      </c>
      <c r="AY1761" s="7"/>
      <c r="AZ1761" s="3" t="s">
        <v>5537</v>
      </c>
      <c r="BA1761" s="18" t="s">
        <v>5537</v>
      </c>
      <c r="BB1761" s="18" t="s">
        <v>5537</v>
      </c>
      <c r="BC1761" s="18" t="s">
        <v>5537</v>
      </c>
      <c r="BD1761" s="18" t="s">
        <v>5537</v>
      </c>
      <c r="BE1761" s="18" t="s">
        <v>5537</v>
      </c>
      <c r="BF1761" s="18" t="s">
        <v>5537</v>
      </c>
      <c r="BG1761" s="18" t="s">
        <v>5537</v>
      </c>
      <c r="BH1761" s="18" t="s">
        <v>5537</v>
      </c>
      <c r="BI1761" s="18" t="s">
        <v>5537</v>
      </c>
      <c r="BJ1761" s="18" t="s">
        <v>5537</v>
      </c>
      <c r="BK1761" s="18" t="s">
        <v>5537</v>
      </c>
      <c r="BL1761" s="9" t="s">
        <v>5537</v>
      </c>
      <c r="BM1761" s="14" t="s">
        <v>5537</v>
      </c>
      <c r="BN1761" s="14" t="s">
        <v>5537</v>
      </c>
      <c r="BO1761" s="14" t="str">
        <f>_xlfn.XLOOKUP(B1761,'[4]cell downs 18042026 17h'!$B:$B,'[4]cell downs 18042026 17h'!$B:$B,"")</f>
        <v/>
      </c>
      <c r="BP1761" s="14" t="str">
        <f>_xlfn.XLOOKUP(B1761,'[5]Cells Huawei 19042026 15h'!$B:$B,'[5]Cells Huawei 19042026 15h'!$B:$B,"")</f>
        <v/>
      </c>
      <c r="BQ1761" s="9" t="str">
        <f>_xlfn.XLOOKUP(B1761,'[6]cells down 19042026 9H40'!$B:$B,'[6]cells down 19042026 9H40'!$B:$B,"")</f>
        <v/>
      </c>
      <c r="BR1761" s="9" t="s">
        <v>5537</v>
      </c>
      <c r="BS1761" s="9" t="s">
        <v>5537</v>
      </c>
      <c r="BT1761" s="108"/>
    </row>
    <row r="1762" spans="1:72" s="9" customFormat="1" x14ac:dyDescent="0.35">
      <c r="A1762" s="1" t="s">
        <v>3058</v>
      </c>
      <c r="B1762" s="8" t="s">
        <v>3059</v>
      </c>
      <c r="C1762" s="3" t="str">
        <f>_xlfn.XLOOKUP(B1762,'[1]daily break down'!$D:$D,'[1]daily break down'!$E:$E,"")</f>
        <v>NORD-OUEST</v>
      </c>
      <c r="D1762" s="1" t="s">
        <v>21</v>
      </c>
      <c r="E1762" s="1" t="s">
        <v>36</v>
      </c>
      <c r="F1762" s="3" t="s">
        <v>51</v>
      </c>
      <c r="G1762" s="1" t="s">
        <v>52</v>
      </c>
      <c r="H1762" s="32" t="str">
        <f>_xlfn.XLOOKUP(B1762,[2]CALCULATION!$B:$B,[2]CALCULATION!$H:$H,"")</f>
        <v>Huawei</v>
      </c>
      <c r="I1762" s="28">
        <v>0</v>
      </c>
      <c r="J1762" s="28">
        <v>0</v>
      </c>
      <c r="K1762" s="28">
        <v>0</v>
      </c>
      <c r="L1762" s="28">
        <v>0</v>
      </c>
      <c r="M1762" s="28">
        <v>0</v>
      </c>
      <c r="N1762" s="28">
        <v>0</v>
      </c>
      <c r="O1762" s="28">
        <v>0</v>
      </c>
      <c r="P1762" s="28">
        <v>0</v>
      </c>
      <c r="Q1762" s="28">
        <v>0</v>
      </c>
      <c r="R1762" s="28">
        <v>0</v>
      </c>
      <c r="S1762" s="93">
        <v>0</v>
      </c>
      <c r="T1762" s="93">
        <f>_xlfn.XLOOKUP(B1762,'[3]Nur des jours'!$B:$B,'[3]Nur des jours'!$U:$U,"")</f>
        <v>0</v>
      </c>
      <c r="U1762" s="93">
        <v>0</v>
      </c>
      <c r="V1762" s="93">
        <v>0</v>
      </c>
      <c r="W1762" s="93">
        <v>0</v>
      </c>
      <c r="X1762" s="93">
        <v>0</v>
      </c>
      <c r="Y1762" s="93">
        <v>0</v>
      </c>
      <c r="Z1762" s="93">
        <v>0.42486723567700524</v>
      </c>
      <c r="AA1762" s="93">
        <v>0</v>
      </c>
      <c r="AB1762" s="93">
        <v>0</v>
      </c>
      <c r="AC1762" s="93">
        <f>_xlfn.XLOOKUP(B1762,'[3]Nur des jours'!$B:$B,'[3]Nur des jours'!$N:$N,"")</f>
        <v>0</v>
      </c>
      <c r="AD1762" s="93">
        <v>0</v>
      </c>
      <c r="AE1762" s="93">
        <v>0</v>
      </c>
      <c r="AF1762" s="93">
        <v>0</v>
      </c>
      <c r="AG1762" s="93"/>
      <c r="AH1762" s="93">
        <v>0</v>
      </c>
      <c r="AI1762" s="93">
        <v>0</v>
      </c>
      <c r="AJ1762" s="93">
        <v>0</v>
      </c>
      <c r="AK1762" s="93">
        <v>0</v>
      </c>
      <c r="AL1762" s="93">
        <v>0</v>
      </c>
      <c r="AM1762" s="49" t="s">
        <v>5559</v>
      </c>
      <c r="AN1762" s="49"/>
      <c r="AO1762" s="48" t="str" cm="1">
        <f t="array" ref="AO1762">IFERROR(_xlfn.IFS(
AQ1762="MPR ISSUE","PDH",
AQ1762="BSS Hardware Issue","BSS",
AQ1762="Sites strategiques, MLL, Pylone, etc.","ENVTECH",
AQ1762="AKTIVCO DEFAUT GE &amp; POWER Cabinet","AKTIVCO",
AQ1762="AKTIVCO Coupure ENEO &amp; Baisse de tension","AKTIVCO GRID ONLY",
AQ1762="Coupure ENEO &amp; Baisse de tension","IHS GRID ONLY",
AQ1762="Defaut GE &amp; POWER Cabinet","IHS",
AQ1762="Sharing","Partners",
AQ1762="Sites strategiques &amp; DataCenter","SST &amp; DC",
AQ1762="Exclu","Exclu",
AQ1762="SAT","SAT",
AQ1762="SPARE-ISSUE","SPARE-ISSUE",
AQ1762="Fiber CAmtel","TRANS_FO_CAMTEL",
AQ1762="Fiber AOF","Fiber AOF",
AQ1762="Projet OCM (HUAWEI)","TRAVAUX-HUAWEI",
AQ1762="Projet OCM (NOKIA)","TRAVAUX-NOKIA",
AQ1762="ACCESS-ISSUE","ACCESS-ISSUE",
AQ1762="Projet OCM (ZTE, NOKIA, autres projets)","TRAVAUX OCM",
AQ1762="No root CAuse","No root cause",
AQ1762="ODU HS","PDH",
AQ1762="IP &amp; VLAN","PDH",
AQ1762="Warehouse HUAWEI","SPARE-ISSUE",
AQ1762="SPARE-HS","SPARE-ISSUE",
AQ1762="Power Telco","BSS",AQ1762="no impacts","no impacts"
),"")</f>
        <v>No root cause</v>
      </c>
      <c r="AP1762" s="48" t="str" cm="1">
        <f t="array" ref="AP1762">IFERROR(_xlfn.IFS(
AQ1762="MPR ISSUE","TX ISSUE",
AQ1762="BSS Hardware Issue","RAN ISSUE",
AQ1762="Sites strategiques, MLL, Pylone, etc.","ENVTECH",
AQ1762="AKTIVCO DEFAUT GE &amp; POWER Cabinet","POWER ISSUE",
AQ1762="AKTIVCO Coupure ENEO &amp; Baisse de tension","POWER ISSUE",
AQ1762="Coupure ENEO &amp; Baisse de tension","POWER ISSUE",
AQ1762="Defaut GE &amp; POWER Cabinet","POWER ISSUE",
AQ1762="Sharing","POWER ISSUE",
AQ1762="Sites strategiques &amp; DataCenter","POWER ISSUE",
AQ1762="Exclu","Exclu",
AQ1762="SAT","TX ISSUE",
AQ1762="SPARE-ISSUE","SPARE-ISSUE",
AQ1762="Fiber CAmtel","TX ISSUE",
AQ1762="Fiber AOF","TX ISSUE",
AQ1762="Projet OCM (HUAWEI)","TRAVAUX-HUAWEI",
AQ1762="Projet OCM (NOKIA)","TRAVAUX -NOKIA",
AQ1762="ACCESS-ISSUE","ACCESS-ISSUE",
AQ1762="Projet OCM (ZTE, NOKIA, autres projets)","TRAVAUX OCM",
AQ1762="No root CAuse","No root cause",
AQ1762="ODU HS","TX ISSUE",
AQ1762="IP &amp; VLAN","TX ISSUE",
AQ1762="Warehouse HUAWEI","SPARE-ISSUE",
AQ1762="SPARE-HS","SPARE-ISSUE",
AQ1762="Power Telco","RAN ISSUE",AQ1762="no impacts","no impacts"
),"")</f>
        <v>No root cause</v>
      </c>
      <c r="AQ1762" s="67" t="s">
        <v>5344</v>
      </c>
      <c r="AR1762" s="48" t="str" cm="1">
        <f t="array" ref="AR1762">IFERROR(_xlfn.IFS(
AQ1762="MPR ISSUE","ACTIVE",
AQ1762="BSS Hardware Issue","ACTIVE",
AQ1762="Sites strategiques, MLL, Pylone, etc.","PASSIVE",
AQ1762="AKTIVCO DEFAUT GE &amp; POWER Cabinet","PASSIVE",
AQ1762="AKTIVCO Coupure ENEO &amp; Baisse de tension","PASSIVE",
AQ1762="Coupure ENEO &amp; Baisse de tension","PASSIVE",
AQ1762="Defaut GE &amp; POWER Cabinet","PASSIVE",
AQ1762="Sharing","PASSIVE",
AQ1762="Sites strategiques &amp; DataCenter","PASSIVE",
AQ1762="Exclu","Exclu",
AQ1762="SAT","ACTIVE",
AQ1762="SPARE-ISSUE","SPARE-ISSUE",
AQ1762="Fiber CAmtel","ACTIVE",
AQ1762="Fiber AOF","ACTIVE",
AQ1762="Projet OCM (HUAWEI)","PLANNED WORKS",
AQ1762="Projet OCM (NOKIA)","PLANNED WORKS",
AQ1762="ACCESS-ISSUE","ACCESS-ISSUE",
AQ1762="Projet OCM (ZTE, NOKIA, autres projets)","PLANNED WORKS",
AQ1762="No root CAuse","No root cause",
AQ1762="ODU HS","ACTIVE",
AQ1762="IP &amp; VLAN","ACTIVE",
AQ1762="Warehouse HUAWEI","SPARE-ISSUE",
AQ1762="SPARE-HS","SPARE-ISSUE",
AQ1762="Power Telco","ACTIVE", AQ1762="no impacts","no impacts"
),"")</f>
        <v>No root cause</v>
      </c>
      <c r="AS1762" s="92" t="s">
        <v>5537</v>
      </c>
      <c r="AT1762" s="98" t="s">
        <v>3059</v>
      </c>
      <c r="AV1762" s="17" t="s">
        <v>5537</v>
      </c>
      <c r="AW1762" s="7" t="s">
        <v>5537</v>
      </c>
      <c r="AX1762" s="6" t="s">
        <v>5537</v>
      </c>
      <c r="AY1762" s="7"/>
      <c r="AZ1762" s="3" t="s">
        <v>5537</v>
      </c>
      <c r="BA1762" s="18" t="s">
        <v>5537</v>
      </c>
      <c r="BB1762" s="18" t="s">
        <v>5537</v>
      </c>
      <c r="BC1762" s="18" t="s">
        <v>5537</v>
      </c>
      <c r="BD1762" s="18" t="s">
        <v>5537</v>
      </c>
      <c r="BE1762" s="18" t="s">
        <v>5537</v>
      </c>
      <c r="BF1762" s="18" t="s">
        <v>5537</v>
      </c>
      <c r="BG1762" s="18" t="s">
        <v>5537</v>
      </c>
      <c r="BH1762" s="18" t="s">
        <v>5537</v>
      </c>
      <c r="BI1762" s="18" t="s">
        <v>5537</v>
      </c>
      <c r="BJ1762" s="18" t="s">
        <v>5537</v>
      </c>
      <c r="BK1762" s="18" t="s">
        <v>5537</v>
      </c>
      <c r="BL1762" s="9" t="s">
        <v>5537</v>
      </c>
      <c r="BM1762" s="14" t="s">
        <v>5537</v>
      </c>
      <c r="BN1762" s="14" t="s">
        <v>5537</v>
      </c>
      <c r="BO1762" s="14" t="str">
        <f>_xlfn.XLOOKUP(B1762,'[4]cell downs 18042026 17h'!$B:$B,'[4]cell downs 18042026 17h'!$B:$B,"")</f>
        <v/>
      </c>
      <c r="BP1762" s="14" t="str">
        <f>_xlfn.XLOOKUP(B1762,'[5]Cells Huawei 19042026 15h'!$B:$B,'[5]Cells Huawei 19042026 15h'!$B:$B,"")</f>
        <v/>
      </c>
      <c r="BQ1762" s="9" t="str">
        <f>_xlfn.XLOOKUP(B1762,'[6]cells down 19042026 9H40'!$B:$B,'[6]cells down 19042026 9H40'!$B:$B,"")</f>
        <v/>
      </c>
      <c r="BR1762" s="9" t="s">
        <v>5537</v>
      </c>
      <c r="BS1762" s="9" t="s">
        <v>12</v>
      </c>
      <c r="BT1762" s="108"/>
    </row>
    <row r="1763" spans="1:72" s="9" customFormat="1" x14ac:dyDescent="0.35">
      <c r="A1763" s="1" t="s">
        <v>2897</v>
      </c>
      <c r="B1763" s="8" t="s">
        <v>2898</v>
      </c>
      <c r="C1763" s="3" t="str">
        <f>_xlfn.XLOOKUP(B1763,'[1]daily break down'!$D:$D,'[1]daily break down'!$E:$E,"")</f>
        <v>Douala</v>
      </c>
      <c r="D1763" s="1" t="s">
        <v>11</v>
      </c>
      <c r="E1763" s="1" t="s">
        <v>12</v>
      </c>
      <c r="F1763" s="3" t="s">
        <v>31</v>
      </c>
      <c r="G1763" s="1" t="s">
        <v>32</v>
      </c>
      <c r="H1763" s="34" t="str">
        <f>_xlfn.XLOOKUP(B1763,[2]CALCULATION!$B:$B,[2]CALCULATION!$H:$H,"")</f>
        <v>ZTE</v>
      </c>
      <c r="I1763" s="28">
        <v>0</v>
      </c>
      <c r="J1763" s="28">
        <v>0</v>
      </c>
      <c r="K1763" s="28">
        <v>0</v>
      </c>
      <c r="L1763" s="28">
        <v>0</v>
      </c>
      <c r="M1763" s="28">
        <v>0</v>
      </c>
      <c r="N1763" s="28">
        <v>0</v>
      </c>
      <c r="O1763" s="28">
        <v>0</v>
      </c>
      <c r="P1763" s="28">
        <v>0</v>
      </c>
      <c r="Q1763" s="28">
        <v>0</v>
      </c>
      <c r="R1763" s="28">
        <v>0</v>
      </c>
      <c r="S1763" s="93">
        <v>0</v>
      </c>
      <c r="T1763" s="93">
        <f>_xlfn.XLOOKUP(B1763,'[3]Nur des jours'!$B:$B,'[3]Nur des jours'!$U:$U,"")</f>
        <v>0</v>
      </c>
      <c r="U1763" s="93">
        <v>0</v>
      </c>
      <c r="V1763" s="93">
        <v>0</v>
      </c>
      <c r="W1763" s="93">
        <v>0</v>
      </c>
      <c r="X1763" s="93">
        <v>0</v>
      </c>
      <c r="Y1763" s="93">
        <v>0</v>
      </c>
      <c r="Z1763" s="93">
        <v>0</v>
      </c>
      <c r="AA1763" s="93">
        <v>0</v>
      </c>
      <c r="AB1763" s="93">
        <v>0</v>
      </c>
      <c r="AC1763" s="93">
        <f>_xlfn.XLOOKUP(B1763,'[3]Nur des jours'!$B:$B,'[3]Nur des jours'!$N:$N,"")</f>
        <v>0</v>
      </c>
      <c r="AD1763" s="93">
        <v>0</v>
      </c>
      <c r="AE1763" s="93">
        <v>0</v>
      </c>
      <c r="AF1763" s="93">
        <v>0</v>
      </c>
      <c r="AG1763" s="93"/>
      <c r="AH1763" s="93">
        <v>0</v>
      </c>
      <c r="AI1763" s="93">
        <v>0</v>
      </c>
      <c r="AJ1763" s="93">
        <v>0</v>
      </c>
      <c r="AK1763" s="93">
        <v>0</v>
      </c>
      <c r="AL1763" s="93">
        <v>0</v>
      </c>
      <c r="AM1763" s="49" t="s">
        <v>5559</v>
      </c>
      <c r="AN1763" s="49"/>
      <c r="AO1763" s="48" t="str" cm="1">
        <f t="array" ref="AO1763">IFERROR(_xlfn.IFS(
AQ1763="MPR ISSUE","PDH",
AQ1763="BSS Hardware Issue","BSS",
AQ1763="Sites strategiques, MLL, Pylone, etc.","ENVTECH",
AQ1763="AKTIVCO DEFAUT GE &amp; POWER Cabinet","AKTIVCO",
AQ1763="AKTIVCO Coupure ENEO &amp; Baisse de tension","AKTIVCO GRID ONLY",
AQ1763="Coupure ENEO &amp; Baisse de tension","IHS GRID ONLY",
AQ1763="Defaut GE &amp; POWER Cabinet","IHS",
AQ1763="Sharing","Partners",
AQ1763="Sites strategiques &amp; DataCenter","SST &amp; DC",
AQ1763="Exclu","Exclu",
AQ1763="SAT","SAT",
AQ1763="SPARE-ISSUE","SPARE-ISSUE",
AQ1763="Fiber CAmtel","TRANS_FO_CAMTEL",
AQ1763="Fiber AOF","Fiber AOF",
AQ1763="Projet OCM (HUAWEI)","TRAVAUX-HUAWEI",
AQ1763="Projet OCM (NOKIA)","TRAVAUX-NOKIA",
AQ1763="ACCESS-ISSUE","ACCESS-ISSUE",
AQ1763="Projet OCM (ZTE, NOKIA, autres projets)","TRAVAUX OCM",
AQ1763="No root CAuse","No root cause",
AQ1763="ODU HS","PDH",
AQ1763="IP &amp; VLAN","PDH",
AQ1763="Warehouse HUAWEI","SPARE-ISSUE",
AQ1763="SPARE-HS","SPARE-ISSUE",
AQ1763="Power Telco","BSS",AQ1763="no impacts","no impacts"
),"")</f>
        <v>No root cause</v>
      </c>
      <c r="AP1763" s="48" t="str" cm="1">
        <f t="array" ref="AP1763">IFERROR(_xlfn.IFS(
AQ1763="MPR ISSUE","TX ISSUE",
AQ1763="BSS Hardware Issue","RAN ISSUE",
AQ1763="Sites strategiques, MLL, Pylone, etc.","ENVTECH",
AQ1763="AKTIVCO DEFAUT GE &amp; POWER Cabinet","POWER ISSUE",
AQ1763="AKTIVCO Coupure ENEO &amp; Baisse de tension","POWER ISSUE",
AQ1763="Coupure ENEO &amp; Baisse de tension","POWER ISSUE",
AQ1763="Defaut GE &amp; POWER Cabinet","POWER ISSUE",
AQ1763="Sharing","POWER ISSUE",
AQ1763="Sites strategiques &amp; DataCenter","POWER ISSUE",
AQ1763="Exclu","Exclu",
AQ1763="SAT","TX ISSUE",
AQ1763="SPARE-ISSUE","SPARE-ISSUE",
AQ1763="Fiber CAmtel","TX ISSUE",
AQ1763="Fiber AOF","TX ISSUE",
AQ1763="Projet OCM (HUAWEI)","TRAVAUX-HUAWEI",
AQ1763="Projet OCM (NOKIA)","TRAVAUX -NOKIA",
AQ1763="ACCESS-ISSUE","ACCESS-ISSUE",
AQ1763="Projet OCM (ZTE, NOKIA, autres projets)","TRAVAUX OCM",
AQ1763="No root CAuse","No root cause",
AQ1763="ODU HS","TX ISSUE",
AQ1763="IP &amp; VLAN","TX ISSUE",
AQ1763="Warehouse HUAWEI","SPARE-ISSUE",
AQ1763="SPARE-HS","SPARE-ISSUE",
AQ1763="Power Telco","RAN ISSUE",AQ1763="no impacts","no impacts"
),"")</f>
        <v>No root cause</v>
      </c>
      <c r="AQ1763" s="126" t="s">
        <v>5344</v>
      </c>
      <c r="AR1763" s="48" t="str" cm="1">
        <f t="array" ref="AR1763">IFERROR(_xlfn.IFS(
AQ1763="MPR ISSUE","ACTIVE",
AQ1763="BSS Hardware Issue","ACTIVE",
AQ1763="Sites strategiques, MLL, Pylone, etc.","PASSIVE",
AQ1763="AKTIVCO DEFAUT GE &amp; POWER Cabinet","PASSIVE",
AQ1763="AKTIVCO Coupure ENEO &amp; Baisse de tension","PASSIVE",
AQ1763="Coupure ENEO &amp; Baisse de tension","PASSIVE",
AQ1763="Defaut GE &amp; POWER Cabinet","PASSIVE",
AQ1763="Sharing","PASSIVE",
AQ1763="Sites strategiques &amp; DataCenter","PASSIVE",
AQ1763="Exclu","Exclu",
AQ1763="SAT","ACTIVE",
AQ1763="SPARE-ISSUE","SPARE-ISSUE",
AQ1763="Fiber CAmtel","ACTIVE",
AQ1763="Fiber AOF","ACTIVE",
AQ1763="Projet OCM (HUAWEI)","PLANNED WORKS",
AQ1763="Projet OCM (NOKIA)","PLANNED WORKS",
AQ1763="ACCESS-ISSUE","ACCESS-ISSUE",
AQ1763="Projet OCM (ZTE, NOKIA, autres projets)","PLANNED WORKS",
AQ1763="No root CAuse","No root cause",
AQ1763="ODU HS","ACTIVE",
AQ1763="IP &amp; VLAN","ACTIVE",
AQ1763="Warehouse HUAWEI","SPARE-ISSUE",
AQ1763="SPARE-HS","SPARE-ISSUE",
AQ1763="Power Telco","ACTIVE", AQ1763="no impacts","no impacts"
),"")</f>
        <v>No root cause</v>
      </c>
      <c r="AS1763" s="92" t="s">
        <v>5537</v>
      </c>
      <c r="AT1763" s="98" t="s">
        <v>2898</v>
      </c>
      <c r="AV1763" s="17" t="s">
        <v>5537</v>
      </c>
      <c r="AW1763" s="7" t="s">
        <v>5537</v>
      </c>
      <c r="AX1763" s="6" t="s">
        <v>5537</v>
      </c>
      <c r="AY1763" s="7"/>
      <c r="AZ1763" s="3" t="s">
        <v>5537</v>
      </c>
      <c r="BA1763" s="18" t="s">
        <v>5537</v>
      </c>
      <c r="BB1763" s="18" t="s">
        <v>5537</v>
      </c>
      <c r="BC1763" s="18" t="s">
        <v>5537</v>
      </c>
      <c r="BD1763" s="18" t="s">
        <v>5537</v>
      </c>
      <c r="BE1763" s="18" t="s">
        <v>5537</v>
      </c>
      <c r="BF1763" s="18" t="s">
        <v>5537</v>
      </c>
      <c r="BG1763" s="18" t="s">
        <v>5537</v>
      </c>
      <c r="BH1763" s="18" t="s">
        <v>5537</v>
      </c>
      <c r="BI1763" s="18" t="s">
        <v>5537</v>
      </c>
      <c r="BJ1763" s="18" t="s">
        <v>5537</v>
      </c>
      <c r="BK1763" s="18" t="s">
        <v>5537</v>
      </c>
      <c r="BL1763" s="9" t="s">
        <v>5537</v>
      </c>
      <c r="BM1763" s="14" t="s">
        <v>5537</v>
      </c>
      <c r="BN1763" s="14" t="s">
        <v>5537</v>
      </c>
      <c r="BO1763" s="14" t="str">
        <f>_xlfn.XLOOKUP(B1763,'[4]cell downs 18042026 17h'!$B:$B,'[4]cell downs 18042026 17h'!$B:$B,"")</f>
        <v/>
      </c>
      <c r="BP1763" s="14" t="str">
        <f>_xlfn.XLOOKUP(B1763,'[5]Cells Huawei 19042026 15h'!$B:$B,'[5]Cells Huawei 19042026 15h'!$B:$B,"")</f>
        <v/>
      </c>
      <c r="BQ1763" s="9" t="str">
        <f>_xlfn.XLOOKUP(B1763,'[6]cells down 19042026 9H40'!$B:$B,'[6]cells down 19042026 9H40'!$B:$B,"")</f>
        <v/>
      </c>
      <c r="BR1763" s="9" t="s">
        <v>2898</v>
      </c>
      <c r="BS1763" s="9" t="s">
        <v>12</v>
      </c>
      <c r="BT1763" s="108"/>
    </row>
    <row r="1764" spans="1:72" s="9" customFormat="1" x14ac:dyDescent="0.35">
      <c r="A1764" s="1" t="s">
        <v>4342</v>
      </c>
      <c r="B1764" s="8" t="s">
        <v>4343</v>
      </c>
      <c r="C1764" s="3" t="str">
        <f>_xlfn.XLOOKUP(B1764,'[1]daily break down'!$D:$D,'[1]daily break down'!$E:$E,"")</f>
        <v>LITTORAL</v>
      </c>
      <c r="D1764" s="1" t="s">
        <v>11</v>
      </c>
      <c r="E1764" s="1" t="s">
        <v>154</v>
      </c>
      <c r="F1764" s="3" t="s">
        <v>31</v>
      </c>
      <c r="G1764" s="1" t="s">
        <v>4344</v>
      </c>
      <c r="H1764" s="34" t="str">
        <f>_xlfn.XLOOKUP(B1764,[2]CALCULATION!$B:$B,[2]CALCULATION!$H:$H,"")</f>
        <v>ZTE</v>
      </c>
      <c r="I1764" s="28">
        <v>0</v>
      </c>
      <c r="J1764" s="28">
        <v>0</v>
      </c>
      <c r="K1764" s="28">
        <v>0</v>
      </c>
      <c r="L1764" s="28">
        <v>0</v>
      </c>
      <c r="M1764" s="28">
        <v>0</v>
      </c>
      <c r="N1764" s="28">
        <v>0</v>
      </c>
      <c r="O1764" s="28">
        <v>0</v>
      </c>
      <c r="P1764" s="28">
        <v>0</v>
      </c>
      <c r="Q1764" s="28">
        <v>0</v>
      </c>
      <c r="R1764" s="28">
        <v>0</v>
      </c>
      <c r="S1764" s="93">
        <v>0</v>
      </c>
      <c r="T1764" s="93">
        <f>_xlfn.XLOOKUP(B1764,'[3]Nur des jours'!$B:$B,'[3]Nur des jours'!$U:$U,"")</f>
        <v>0</v>
      </c>
      <c r="U1764" s="93">
        <v>0</v>
      </c>
      <c r="V1764" s="93">
        <v>0</v>
      </c>
      <c r="W1764" s="93">
        <v>0</v>
      </c>
      <c r="X1764" s="93">
        <v>0</v>
      </c>
      <c r="Y1764" s="93">
        <v>0</v>
      </c>
      <c r="Z1764" s="93">
        <v>0</v>
      </c>
      <c r="AA1764" s="93">
        <v>0</v>
      </c>
      <c r="AB1764" s="93">
        <v>0</v>
      </c>
      <c r="AC1764" s="93">
        <f>_xlfn.XLOOKUP(B1764,'[3]Nur des jours'!$B:$B,'[3]Nur des jours'!$N:$N,"")</f>
        <v>0</v>
      </c>
      <c r="AD1764" s="93">
        <v>0</v>
      </c>
      <c r="AE1764" s="93">
        <v>0</v>
      </c>
      <c r="AF1764" s="93">
        <v>0</v>
      </c>
      <c r="AG1764" s="93"/>
      <c r="AH1764" s="93">
        <v>0</v>
      </c>
      <c r="AI1764" s="93">
        <v>0</v>
      </c>
      <c r="AJ1764" s="93">
        <v>0</v>
      </c>
      <c r="AK1764" s="93">
        <v>0</v>
      </c>
      <c r="AL1764" s="93">
        <v>0</v>
      </c>
      <c r="AM1764" s="49" t="s">
        <v>5559</v>
      </c>
      <c r="AN1764" s="49"/>
      <c r="AO1764" s="48" t="str" cm="1">
        <f t="array" ref="AO1764">IFERROR(_xlfn.IFS(
AQ1764="MPR ISSUE","PDH",
AQ1764="BSS Hardware Issue","BSS",
AQ1764="Sites strategiques, MLL, Pylone, etc.","ENVTECH",
AQ1764="AKTIVCO DEFAUT GE &amp; POWER Cabinet","AKTIVCO",
AQ1764="AKTIVCO Coupure ENEO &amp; Baisse de tension","AKTIVCO GRID ONLY",
AQ1764="Coupure ENEO &amp; Baisse de tension","IHS GRID ONLY",
AQ1764="Defaut GE &amp; POWER Cabinet","IHS",
AQ1764="Sharing","Partners",
AQ1764="Sites strategiques &amp; DataCenter","SST &amp; DC",
AQ1764="Exclu","Exclu",
AQ1764="SAT","SAT",
AQ1764="SPARE-ISSUE","SPARE-ISSUE",
AQ1764="Fiber CAmtel","TRANS_FO_CAMTEL",
AQ1764="Fiber AOF","Fiber AOF",
AQ1764="Projet OCM (HUAWEI)","TRAVAUX-HUAWEI",
AQ1764="Projet OCM (NOKIA)","TRAVAUX-NOKIA",
AQ1764="ACCESS-ISSUE","ACCESS-ISSUE",
AQ1764="Projet OCM (ZTE, NOKIA, autres projets)","TRAVAUX OCM",
AQ1764="No root CAuse","No root cause",
AQ1764="ODU HS","PDH",
AQ1764="IP &amp; VLAN","PDH",
AQ1764="Warehouse HUAWEI","SPARE-ISSUE",
AQ1764="SPARE-HS","SPARE-ISSUE",
AQ1764="Power Telco","BSS",AQ1764="no impacts","no impacts"
),"")</f>
        <v>Fiber AOF</v>
      </c>
      <c r="AP1764" s="48" t="str" cm="1">
        <f t="array" ref="AP1764">IFERROR(_xlfn.IFS(
AQ1764="MPR ISSUE","TX ISSUE",
AQ1764="BSS Hardware Issue","RAN ISSUE",
AQ1764="Sites strategiques, MLL, Pylone, etc.","ENVTECH",
AQ1764="AKTIVCO DEFAUT GE &amp; POWER Cabinet","POWER ISSUE",
AQ1764="AKTIVCO Coupure ENEO &amp; Baisse de tension","POWER ISSUE",
AQ1764="Coupure ENEO &amp; Baisse de tension","POWER ISSUE",
AQ1764="Defaut GE &amp; POWER Cabinet","POWER ISSUE",
AQ1764="Sharing","POWER ISSUE",
AQ1764="Sites strategiques &amp; DataCenter","POWER ISSUE",
AQ1764="Exclu","Exclu",
AQ1764="SAT","TX ISSUE",
AQ1764="SPARE-ISSUE","SPARE-ISSUE",
AQ1764="Fiber CAmtel","TX ISSUE",
AQ1764="Fiber AOF","TX ISSUE",
AQ1764="Projet OCM (HUAWEI)","TRAVAUX-HUAWEI",
AQ1764="Projet OCM (NOKIA)","TRAVAUX -NOKIA",
AQ1764="ACCESS-ISSUE","ACCESS-ISSUE",
AQ1764="Projet OCM (ZTE, NOKIA, autres projets)","TRAVAUX OCM",
AQ1764="No root CAuse","No root cause",
AQ1764="ODU HS","TX ISSUE",
AQ1764="IP &amp; VLAN","TX ISSUE",
AQ1764="Warehouse HUAWEI","SPARE-ISSUE",
AQ1764="SPARE-HS","SPARE-ISSUE",
AQ1764="Power Telco","RAN ISSUE",AQ1764="no impacts","no impacts"
),"")</f>
        <v>TX ISSUE</v>
      </c>
      <c r="AQ1764" s="67" t="s">
        <v>5938</v>
      </c>
      <c r="AR1764" s="48" t="str" cm="1">
        <f t="array" ref="AR1764">IFERROR(_xlfn.IFS(
AQ1764="MPR ISSUE","ACTIVE",
AQ1764="BSS Hardware Issue","ACTIVE",
AQ1764="Sites strategiques, MLL, Pylone, etc.","PASSIVE",
AQ1764="AKTIVCO DEFAUT GE &amp; POWER Cabinet","PASSIVE",
AQ1764="AKTIVCO Coupure ENEO &amp; Baisse de tension","PASSIVE",
AQ1764="Coupure ENEO &amp; Baisse de tension","PASSIVE",
AQ1764="Defaut GE &amp; POWER Cabinet","PASSIVE",
AQ1764="Sharing","PASSIVE",
AQ1764="Sites strategiques &amp; DataCenter","PASSIVE",
AQ1764="Exclu","Exclu",
AQ1764="SAT","ACTIVE",
AQ1764="SPARE-ISSUE","SPARE-ISSUE",
AQ1764="Fiber CAmtel","ACTIVE",
AQ1764="Fiber AOF","ACTIVE",
AQ1764="Projet OCM (HUAWEI)","PLANNED WORKS",
AQ1764="Projet OCM (NOKIA)","PLANNED WORKS",
AQ1764="ACCESS-ISSUE","ACCESS-ISSUE",
AQ1764="Projet OCM (ZTE, NOKIA, autres projets)","PLANNED WORKS",
AQ1764="No root CAuse","No root cause",
AQ1764="ODU HS","ACTIVE",
AQ1764="IP &amp; VLAN","ACTIVE",
AQ1764="Warehouse HUAWEI","SPARE-ISSUE",
AQ1764="SPARE-HS","SPARE-ISSUE",
AQ1764="Power Telco","ACTIVE", AQ1764="no impacts","no impacts"
),"")</f>
        <v>ACTIVE</v>
      </c>
      <c r="AS1764" s="92" t="s">
        <v>5866</v>
      </c>
      <c r="AT1764" s="98" t="s">
        <v>4343</v>
      </c>
      <c r="AV1764" s="17" t="s">
        <v>5537</v>
      </c>
      <c r="AW1764" s="7" t="s">
        <v>5537</v>
      </c>
      <c r="AX1764" s="6" t="s">
        <v>5537</v>
      </c>
      <c r="AY1764" s="7"/>
      <c r="AZ1764" s="3" t="s">
        <v>5537</v>
      </c>
      <c r="BA1764" s="18" t="s">
        <v>5537</v>
      </c>
      <c r="BB1764" s="18" t="s">
        <v>5537</v>
      </c>
      <c r="BC1764" s="18" t="s">
        <v>5537</v>
      </c>
      <c r="BD1764" s="18" t="s">
        <v>5537</v>
      </c>
      <c r="BE1764" s="18" t="s">
        <v>5537</v>
      </c>
      <c r="BF1764" s="18" t="s">
        <v>5537</v>
      </c>
      <c r="BG1764" s="18" t="s">
        <v>6292</v>
      </c>
      <c r="BH1764" s="18" t="s">
        <v>6293</v>
      </c>
      <c r="BI1764" s="18" t="s">
        <v>6294</v>
      </c>
      <c r="BJ1764" s="18" t="s">
        <v>5537</v>
      </c>
      <c r="BK1764" s="18" t="s">
        <v>5537</v>
      </c>
      <c r="BL1764" s="9" t="s">
        <v>5537</v>
      </c>
      <c r="BM1764" s="14" t="s">
        <v>5537</v>
      </c>
      <c r="BN1764" s="14" t="s">
        <v>5537</v>
      </c>
      <c r="BO1764" s="14" t="str">
        <f>_xlfn.XLOOKUP(B1764,'[4]cell downs 18042026 17h'!$B:$B,'[4]cell downs 18042026 17h'!$B:$B,"")</f>
        <v/>
      </c>
      <c r="BP1764" s="14" t="str">
        <f>_xlfn.XLOOKUP(B1764,'[5]Cells Huawei 19042026 15h'!$B:$B,'[5]Cells Huawei 19042026 15h'!$B:$B,"")</f>
        <v/>
      </c>
      <c r="BQ1764" s="9" t="str">
        <f>_xlfn.XLOOKUP(B1764,'[6]cells down 19042026 9H40'!$B:$B,'[6]cells down 19042026 9H40'!$B:$B,"")</f>
        <v/>
      </c>
      <c r="BR1764" s="9" t="s">
        <v>4343</v>
      </c>
      <c r="BS1764" s="9" t="s">
        <v>12</v>
      </c>
      <c r="BT1764" s="108"/>
    </row>
    <row r="1765" spans="1:72" s="9" customFormat="1" x14ac:dyDescent="0.35">
      <c r="A1765" s="1" t="s">
        <v>1922</v>
      </c>
      <c r="B1765" s="8" t="s">
        <v>1923</v>
      </c>
      <c r="C1765" s="3" t="str">
        <f>_xlfn.XLOOKUP(B1765,'[1]daily break down'!$D:$D,'[1]daily break down'!$E:$E,"")</f>
        <v>CENTRE</v>
      </c>
      <c r="D1765" s="1" t="s">
        <v>11</v>
      </c>
      <c r="E1765" s="1" t="s">
        <v>12</v>
      </c>
      <c r="F1765" s="3" t="s">
        <v>69</v>
      </c>
      <c r="G1765" s="1" t="s">
        <v>70</v>
      </c>
      <c r="H1765" s="34" t="str">
        <f>_xlfn.XLOOKUP(B1765,[2]CALCULATION!$B:$B,[2]CALCULATION!$H:$H,"")</f>
        <v>ZTE</v>
      </c>
      <c r="I1765" s="28">
        <v>0</v>
      </c>
      <c r="J1765" s="28">
        <v>0</v>
      </c>
      <c r="K1765" s="28">
        <v>0</v>
      </c>
      <c r="L1765" s="28">
        <v>0</v>
      </c>
      <c r="M1765" s="28">
        <v>0</v>
      </c>
      <c r="N1765" s="28">
        <v>0</v>
      </c>
      <c r="O1765" s="28">
        <v>0</v>
      </c>
      <c r="P1765" s="28">
        <v>0</v>
      </c>
      <c r="Q1765" s="28">
        <v>0</v>
      </c>
      <c r="R1765" s="28">
        <v>0</v>
      </c>
      <c r="S1765" s="93">
        <v>0</v>
      </c>
      <c r="T1765" s="93">
        <f>_xlfn.XLOOKUP(B1765,'[3]Nur des jours'!$B:$B,'[3]Nur des jours'!$U:$U,"")</f>
        <v>0</v>
      </c>
      <c r="U1765" s="93">
        <v>0</v>
      </c>
      <c r="V1765" s="93">
        <v>0</v>
      </c>
      <c r="W1765" s="93">
        <v>0</v>
      </c>
      <c r="X1765" s="93">
        <v>0</v>
      </c>
      <c r="Y1765" s="93">
        <v>0</v>
      </c>
      <c r="Z1765" s="93">
        <v>0</v>
      </c>
      <c r="AA1765" s="93">
        <v>0</v>
      </c>
      <c r="AB1765" s="93">
        <v>0</v>
      </c>
      <c r="AC1765" s="93">
        <f>_xlfn.XLOOKUP(B1765,'[3]Nur des jours'!$B:$B,'[3]Nur des jours'!$N:$N,"")</f>
        <v>0</v>
      </c>
      <c r="AD1765" s="93">
        <v>0</v>
      </c>
      <c r="AE1765" s="93">
        <v>0</v>
      </c>
      <c r="AF1765" s="93">
        <v>0</v>
      </c>
      <c r="AG1765" s="93"/>
      <c r="AH1765" s="93">
        <v>0</v>
      </c>
      <c r="AI1765" s="93">
        <v>0</v>
      </c>
      <c r="AJ1765" s="93">
        <v>0</v>
      </c>
      <c r="AK1765" s="93">
        <v>0</v>
      </c>
      <c r="AL1765" s="93">
        <v>0</v>
      </c>
      <c r="AM1765" s="49" t="s">
        <v>5559</v>
      </c>
      <c r="AN1765" s="49"/>
      <c r="AO1765" s="48" t="str" cm="1">
        <f t="array" ref="AO1765">IFERROR(_xlfn.IFS(
AQ1765="MPR ISSUE","PDH",
AQ1765="BSS Hardware Issue","BSS",
AQ1765="Sites strategiques, MLL, Pylone, etc.","ENVTECH",
AQ1765="AKTIVCO DEFAUT GE &amp; POWER Cabinet","AKTIVCO",
AQ1765="AKTIVCO Coupure ENEO &amp; Baisse de tension","AKTIVCO GRID ONLY",
AQ1765="Coupure ENEO &amp; Baisse de tension","IHS GRID ONLY",
AQ1765="Defaut GE &amp; POWER Cabinet","IHS",
AQ1765="Sharing","Partners",
AQ1765="Sites strategiques &amp; DataCenter","SST &amp; DC",
AQ1765="Exclu","Exclu",
AQ1765="SAT","SAT",
AQ1765="SPARE-ISSUE","SPARE-ISSUE",
AQ1765="Fiber CAmtel","TRANS_FO_CAMTEL",
AQ1765="Fiber AOF","Fiber AOF",
AQ1765="Projet OCM (HUAWEI)","TRAVAUX-HUAWEI",
AQ1765="Projet OCM (NOKIA)","TRAVAUX-NOKIA",
AQ1765="ACCESS-ISSUE","ACCESS-ISSUE",
AQ1765="Projet OCM (ZTE, NOKIA, autres projets)","TRAVAUX OCM",
AQ1765="No root CAuse","No root cause",
AQ1765="ODU HS","PDH",
AQ1765="IP &amp; VLAN","PDH",
AQ1765="Warehouse HUAWEI","SPARE-ISSUE",
AQ1765="SPARE-HS","SPARE-ISSUE",
AQ1765="Power Telco","BSS",AQ1765="no impacts","no impacts"
),"")</f>
        <v>No root cause</v>
      </c>
      <c r="AP1765" s="48" t="str" cm="1">
        <f t="array" ref="AP1765">IFERROR(_xlfn.IFS(
AQ1765="MPR ISSUE","TX ISSUE",
AQ1765="BSS Hardware Issue","RAN ISSUE",
AQ1765="Sites strategiques, MLL, Pylone, etc.","ENVTECH",
AQ1765="AKTIVCO DEFAUT GE &amp; POWER Cabinet","POWER ISSUE",
AQ1765="AKTIVCO Coupure ENEO &amp; Baisse de tension","POWER ISSUE",
AQ1765="Coupure ENEO &amp; Baisse de tension","POWER ISSUE",
AQ1765="Defaut GE &amp; POWER Cabinet","POWER ISSUE",
AQ1765="Sharing","POWER ISSUE",
AQ1765="Sites strategiques &amp; DataCenter","POWER ISSUE",
AQ1765="Exclu","Exclu",
AQ1765="SAT","TX ISSUE",
AQ1765="SPARE-ISSUE","SPARE-ISSUE",
AQ1765="Fiber CAmtel","TX ISSUE",
AQ1765="Fiber AOF","TX ISSUE",
AQ1765="Projet OCM (HUAWEI)","TRAVAUX-HUAWEI",
AQ1765="Projet OCM (NOKIA)","TRAVAUX -NOKIA",
AQ1765="ACCESS-ISSUE","ACCESS-ISSUE",
AQ1765="Projet OCM (ZTE, NOKIA, autres projets)","TRAVAUX OCM",
AQ1765="No root CAuse","No root cause",
AQ1765="ODU HS","TX ISSUE",
AQ1765="IP &amp; VLAN","TX ISSUE",
AQ1765="Warehouse HUAWEI","SPARE-ISSUE",
AQ1765="SPARE-HS","SPARE-ISSUE",
AQ1765="Power Telco","RAN ISSUE",AQ1765="no impacts","no impacts"
),"")</f>
        <v>No root cause</v>
      </c>
      <c r="AQ1765" s="126" t="s">
        <v>5344</v>
      </c>
      <c r="AR1765" s="48" t="str" cm="1">
        <f t="array" ref="AR1765">IFERROR(_xlfn.IFS(
AQ1765="MPR ISSUE","ACTIVE",
AQ1765="BSS Hardware Issue","ACTIVE",
AQ1765="Sites strategiques, MLL, Pylone, etc.","PASSIVE",
AQ1765="AKTIVCO DEFAUT GE &amp; POWER Cabinet","PASSIVE",
AQ1765="AKTIVCO Coupure ENEO &amp; Baisse de tension","PASSIVE",
AQ1765="Coupure ENEO &amp; Baisse de tension","PASSIVE",
AQ1765="Defaut GE &amp; POWER Cabinet","PASSIVE",
AQ1765="Sharing","PASSIVE",
AQ1765="Sites strategiques &amp; DataCenter","PASSIVE",
AQ1765="Exclu","Exclu",
AQ1765="SAT","ACTIVE",
AQ1765="SPARE-ISSUE","SPARE-ISSUE",
AQ1765="Fiber CAmtel","ACTIVE",
AQ1765="Fiber AOF","ACTIVE",
AQ1765="Projet OCM (HUAWEI)","PLANNED WORKS",
AQ1765="Projet OCM (NOKIA)","PLANNED WORKS",
AQ1765="ACCESS-ISSUE","ACCESS-ISSUE",
AQ1765="Projet OCM (ZTE, NOKIA, autres projets)","PLANNED WORKS",
AQ1765="No root CAuse","No root cause",
AQ1765="ODU HS","ACTIVE",
AQ1765="IP &amp; VLAN","ACTIVE",
AQ1765="Warehouse HUAWEI","SPARE-ISSUE",
AQ1765="SPARE-HS","SPARE-ISSUE",
AQ1765="Power Telco","ACTIVE", AQ1765="no impacts","no impacts"
),"")</f>
        <v>No root cause</v>
      </c>
      <c r="AS1765" s="92" t="s">
        <v>5537</v>
      </c>
      <c r="AT1765" s="98" t="s">
        <v>1923</v>
      </c>
      <c r="AV1765" s="17" t="s">
        <v>5537</v>
      </c>
      <c r="AW1765" s="7" t="s">
        <v>5537</v>
      </c>
      <c r="AX1765" s="6" t="s">
        <v>5537</v>
      </c>
      <c r="AY1765" s="7"/>
      <c r="AZ1765" s="3" t="s">
        <v>5537</v>
      </c>
      <c r="BA1765" s="18" t="s">
        <v>5537</v>
      </c>
      <c r="BB1765" s="18" t="s">
        <v>5537</v>
      </c>
      <c r="BC1765" s="18" t="s">
        <v>5537</v>
      </c>
      <c r="BD1765" s="18" t="s">
        <v>5537</v>
      </c>
      <c r="BE1765" s="18" t="s">
        <v>5537</v>
      </c>
      <c r="BF1765" s="18" t="s">
        <v>5537</v>
      </c>
      <c r="BG1765" s="18" t="s">
        <v>5537</v>
      </c>
      <c r="BH1765" s="18" t="s">
        <v>5537</v>
      </c>
      <c r="BI1765" s="18" t="s">
        <v>5537</v>
      </c>
      <c r="BJ1765" s="18" t="s">
        <v>5537</v>
      </c>
      <c r="BK1765" s="18" t="s">
        <v>5537</v>
      </c>
      <c r="BL1765" s="9" t="s">
        <v>5537</v>
      </c>
      <c r="BM1765" s="14" t="s">
        <v>5537</v>
      </c>
      <c r="BN1765" s="14" t="s">
        <v>5537</v>
      </c>
      <c r="BO1765" s="14" t="str">
        <f>_xlfn.XLOOKUP(B1765,'[4]cell downs 18042026 17h'!$B:$B,'[4]cell downs 18042026 17h'!$B:$B,"")</f>
        <v/>
      </c>
      <c r="BP1765" s="14" t="str">
        <f>_xlfn.XLOOKUP(B1765,'[5]Cells Huawei 19042026 15h'!$B:$B,'[5]Cells Huawei 19042026 15h'!$B:$B,"")</f>
        <v/>
      </c>
      <c r="BQ1765" s="9" t="str">
        <f>_xlfn.XLOOKUP(B1765,'[6]cells down 19042026 9H40'!$B:$B,'[6]cells down 19042026 9H40'!$B:$B,"")</f>
        <v/>
      </c>
      <c r="BR1765" s="9" t="s">
        <v>1923</v>
      </c>
      <c r="BS1765" s="9" t="s">
        <v>5537</v>
      </c>
      <c r="BT1765" s="108"/>
    </row>
    <row r="1766" spans="1:72" s="9" customFormat="1" x14ac:dyDescent="0.35">
      <c r="A1766" s="1" t="s">
        <v>4762</v>
      </c>
      <c r="B1766" s="8" t="s">
        <v>4763</v>
      </c>
      <c r="C1766" s="3" t="str">
        <f>_xlfn.XLOOKUP(B1766,'[1]daily break down'!$D:$D,'[1]daily break down'!$E:$E,"")</f>
        <v>Douala</v>
      </c>
      <c r="D1766" s="1" t="s">
        <v>11</v>
      </c>
      <c r="E1766" s="1" t="s">
        <v>12</v>
      </c>
      <c r="F1766" s="3" t="s">
        <v>31</v>
      </c>
      <c r="G1766" s="1" t="s">
        <v>32</v>
      </c>
      <c r="H1766" s="34" t="str">
        <f>_xlfn.XLOOKUP(B1766,[2]CALCULATION!$B:$B,[2]CALCULATION!$H:$H,"")</f>
        <v>ZTE</v>
      </c>
      <c r="I1766" s="28">
        <v>0</v>
      </c>
      <c r="J1766" s="28">
        <v>0</v>
      </c>
      <c r="K1766" s="28">
        <v>0</v>
      </c>
      <c r="L1766" s="28">
        <v>0</v>
      </c>
      <c r="M1766" s="28">
        <v>0</v>
      </c>
      <c r="N1766" s="28">
        <v>0</v>
      </c>
      <c r="O1766" s="28">
        <v>0</v>
      </c>
      <c r="P1766" s="28">
        <v>0</v>
      </c>
      <c r="Q1766" s="28">
        <v>0</v>
      </c>
      <c r="R1766" s="28">
        <v>0</v>
      </c>
      <c r="S1766" s="93">
        <v>0</v>
      </c>
      <c r="T1766" s="93">
        <f>_xlfn.XLOOKUP(B1766,'[3]Nur des jours'!$B:$B,'[3]Nur des jours'!$U:$U,"")</f>
        <v>0</v>
      </c>
      <c r="U1766" s="93">
        <v>0</v>
      </c>
      <c r="V1766" s="93">
        <v>0</v>
      </c>
      <c r="W1766" s="93">
        <v>0</v>
      </c>
      <c r="X1766" s="93">
        <v>0</v>
      </c>
      <c r="Y1766" s="93">
        <v>0</v>
      </c>
      <c r="Z1766" s="93">
        <v>0</v>
      </c>
      <c r="AA1766" s="93">
        <v>0</v>
      </c>
      <c r="AB1766" s="93">
        <v>0</v>
      </c>
      <c r="AC1766" s="93">
        <f>_xlfn.XLOOKUP(B1766,'[3]Nur des jours'!$B:$B,'[3]Nur des jours'!$N:$N,"")</f>
        <v>0</v>
      </c>
      <c r="AD1766" s="93">
        <v>0</v>
      </c>
      <c r="AE1766" s="93">
        <v>0</v>
      </c>
      <c r="AF1766" s="93">
        <v>0</v>
      </c>
      <c r="AG1766" s="93"/>
      <c r="AH1766" s="93">
        <v>0</v>
      </c>
      <c r="AI1766" s="93">
        <v>0</v>
      </c>
      <c r="AJ1766" s="93">
        <v>0</v>
      </c>
      <c r="AK1766" s="93">
        <v>0</v>
      </c>
      <c r="AL1766" s="93">
        <v>0</v>
      </c>
      <c r="AM1766" s="49" t="s">
        <v>5559</v>
      </c>
      <c r="AN1766" s="49"/>
      <c r="AO1766" s="48" t="str" cm="1">
        <f t="array" ref="AO1766">IFERROR(_xlfn.IFS(
AQ1766="MPR ISSUE","PDH",
AQ1766="BSS Hardware Issue","BSS",
AQ1766="Sites strategiques, MLL, Pylone, etc.","ENVTECH",
AQ1766="AKTIVCO DEFAUT GE &amp; POWER Cabinet","AKTIVCO",
AQ1766="AKTIVCO Coupure ENEO &amp; Baisse de tension","AKTIVCO GRID ONLY",
AQ1766="Coupure ENEO &amp; Baisse de tension","IHS GRID ONLY",
AQ1766="Defaut GE &amp; POWER Cabinet","IHS",
AQ1766="Sharing","Partners",
AQ1766="Sites strategiques &amp; DataCenter","SST &amp; DC",
AQ1766="Exclu","Exclu",
AQ1766="SAT","SAT",
AQ1766="SPARE-ISSUE","SPARE-ISSUE",
AQ1766="Fiber CAmtel","TRANS_FO_CAMTEL",
AQ1766="Fiber AOF","Fiber AOF",
AQ1766="Projet OCM (HUAWEI)","TRAVAUX-HUAWEI",
AQ1766="Projet OCM (NOKIA)","TRAVAUX-NOKIA",
AQ1766="ACCESS-ISSUE","ACCESS-ISSUE",
AQ1766="Projet OCM (ZTE, NOKIA, autres projets)","TRAVAUX OCM",
AQ1766="No root CAuse","No root cause",
AQ1766="ODU HS","PDH",
AQ1766="IP &amp; VLAN","PDH",
AQ1766="Warehouse HUAWEI","SPARE-ISSUE",
AQ1766="SPARE-HS","SPARE-ISSUE",
AQ1766="Power Telco","BSS",AQ1766="no impacts","no impacts"
),"")</f>
        <v>No root cause</v>
      </c>
      <c r="AP1766" s="48" t="str" cm="1">
        <f t="array" ref="AP1766">IFERROR(_xlfn.IFS(
AQ1766="MPR ISSUE","TX ISSUE",
AQ1766="BSS Hardware Issue","RAN ISSUE",
AQ1766="Sites strategiques, MLL, Pylone, etc.","ENVTECH",
AQ1766="AKTIVCO DEFAUT GE &amp; POWER Cabinet","POWER ISSUE",
AQ1766="AKTIVCO Coupure ENEO &amp; Baisse de tension","POWER ISSUE",
AQ1766="Coupure ENEO &amp; Baisse de tension","POWER ISSUE",
AQ1766="Defaut GE &amp; POWER Cabinet","POWER ISSUE",
AQ1766="Sharing","POWER ISSUE",
AQ1766="Sites strategiques &amp; DataCenter","POWER ISSUE",
AQ1766="Exclu","Exclu",
AQ1766="SAT","TX ISSUE",
AQ1766="SPARE-ISSUE","SPARE-ISSUE",
AQ1766="Fiber CAmtel","TX ISSUE",
AQ1766="Fiber AOF","TX ISSUE",
AQ1766="Projet OCM (HUAWEI)","TRAVAUX-HUAWEI",
AQ1766="Projet OCM (NOKIA)","TRAVAUX -NOKIA",
AQ1766="ACCESS-ISSUE","ACCESS-ISSUE",
AQ1766="Projet OCM (ZTE, NOKIA, autres projets)","TRAVAUX OCM",
AQ1766="No root CAuse","No root cause",
AQ1766="ODU HS","TX ISSUE",
AQ1766="IP &amp; VLAN","TX ISSUE",
AQ1766="Warehouse HUAWEI","SPARE-ISSUE",
AQ1766="SPARE-HS","SPARE-ISSUE",
AQ1766="Power Telco","RAN ISSUE",AQ1766="no impacts","no impacts"
),"")</f>
        <v>No root cause</v>
      </c>
      <c r="AQ1766" s="126" t="s">
        <v>5344</v>
      </c>
      <c r="AR1766" s="48" t="str" cm="1">
        <f t="array" ref="AR1766">IFERROR(_xlfn.IFS(
AQ1766="MPR ISSUE","ACTIVE",
AQ1766="BSS Hardware Issue","ACTIVE",
AQ1766="Sites strategiques, MLL, Pylone, etc.","PASSIVE",
AQ1766="AKTIVCO DEFAUT GE &amp; POWER Cabinet","PASSIVE",
AQ1766="AKTIVCO Coupure ENEO &amp; Baisse de tension","PASSIVE",
AQ1766="Coupure ENEO &amp; Baisse de tension","PASSIVE",
AQ1766="Defaut GE &amp; POWER Cabinet","PASSIVE",
AQ1766="Sharing","PASSIVE",
AQ1766="Sites strategiques &amp; DataCenter","PASSIVE",
AQ1766="Exclu","Exclu",
AQ1766="SAT","ACTIVE",
AQ1766="SPARE-ISSUE","SPARE-ISSUE",
AQ1766="Fiber CAmtel","ACTIVE",
AQ1766="Fiber AOF","ACTIVE",
AQ1766="Projet OCM (HUAWEI)","PLANNED WORKS",
AQ1766="Projet OCM (NOKIA)","PLANNED WORKS",
AQ1766="ACCESS-ISSUE","ACCESS-ISSUE",
AQ1766="Projet OCM (ZTE, NOKIA, autres projets)","PLANNED WORKS",
AQ1766="No root CAuse","No root cause",
AQ1766="ODU HS","ACTIVE",
AQ1766="IP &amp; VLAN","ACTIVE",
AQ1766="Warehouse HUAWEI","SPARE-ISSUE",
AQ1766="SPARE-HS","SPARE-ISSUE",
AQ1766="Power Telco","ACTIVE", AQ1766="no impacts","no impacts"
),"")</f>
        <v>No root cause</v>
      </c>
      <c r="AS1766" s="92" t="s">
        <v>5537</v>
      </c>
      <c r="AT1766" s="98" t="s">
        <v>4763</v>
      </c>
      <c r="AV1766" s="17" t="s">
        <v>5537</v>
      </c>
      <c r="AW1766" s="7" t="s">
        <v>5537</v>
      </c>
      <c r="AX1766" s="6" t="s">
        <v>5537</v>
      </c>
      <c r="AY1766" s="7"/>
      <c r="AZ1766" s="3" t="s">
        <v>5537</v>
      </c>
      <c r="BA1766" s="18" t="s">
        <v>5537</v>
      </c>
      <c r="BB1766" s="18" t="s">
        <v>5537</v>
      </c>
      <c r="BC1766" s="18" t="s">
        <v>5537</v>
      </c>
      <c r="BD1766" s="18" t="s">
        <v>5537</v>
      </c>
      <c r="BE1766" s="18" t="s">
        <v>5537</v>
      </c>
      <c r="BF1766" s="18" t="s">
        <v>5537</v>
      </c>
      <c r="BG1766" s="18" t="s">
        <v>5537</v>
      </c>
      <c r="BH1766" s="18" t="s">
        <v>5537</v>
      </c>
      <c r="BI1766" s="18" t="s">
        <v>5537</v>
      </c>
      <c r="BJ1766" s="18" t="s">
        <v>5537</v>
      </c>
      <c r="BK1766" s="18" t="s">
        <v>5537</v>
      </c>
      <c r="BL1766" s="9" t="s">
        <v>5537</v>
      </c>
      <c r="BM1766" s="14" t="s">
        <v>5537</v>
      </c>
      <c r="BN1766" s="14" t="s">
        <v>5537</v>
      </c>
      <c r="BO1766" s="14" t="str">
        <f>_xlfn.XLOOKUP(B1766,'[4]cell downs 18042026 17h'!$B:$B,'[4]cell downs 18042026 17h'!$B:$B,"")</f>
        <v/>
      </c>
      <c r="BP1766" s="14" t="str">
        <f>_xlfn.XLOOKUP(B1766,'[5]Cells Huawei 19042026 15h'!$B:$B,'[5]Cells Huawei 19042026 15h'!$B:$B,"")</f>
        <v/>
      </c>
      <c r="BQ1766" s="9" t="str">
        <f>_xlfn.XLOOKUP(B1766,'[6]cells down 19042026 9H40'!$B:$B,'[6]cells down 19042026 9H40'!$B:$B,"")</f>
        <v/>
      </c>
      <c r="BR1766" s="9" t="s">
        <v>4763</v>
      </c>
      <c r="BS1766" s="9" t="s">
        <v>5537</v>
      </c>
      <c r="BT1766" s="108"/>
    </row>
    <row r="1767" spans="1:72" s="9" customFormat="1" x14ac:dyDescent="0.35">
      <c r="A1767" s="1" t="s">
        <v>5136</v>
      </c>
      <c r="B1767" s="87" t="s">
        <v>5137</v>
      </c>
      <c r="C1767" s="3" t="str">
        <f>_xlfn.XLOOKUP(B1767,'[1]daily break down'!$D:$D,'[1]daily break down'!$E:$E,"")</f>
        <v>CENTRE</v>
      </c>
      <c r="D1767" s="1" t="s">
        <v>11</v>
      </c>
      <c r="E1767" s="1" t="s">
        <v>12</v>
      </c>
      <c r="F1767" s="3" t="s">
        <v>37</v>
      </c>
      <c r="G1767" s="1" t="s">
        <v>5136</v>
      </c>
      <c r="H1767" s="34" t="str">
        <f>_xlfn.XLOOKUP(B1767,[2]CALCULATION!$B:$B,[2]CALCULATION!$H:$H,"")</f>
        <v>ZTE</v>
      </c>
      <c r="I1767" s="28">
        <v>0</v>
      </c>
      <c r="J1767" s="28">
        <v>0</v>
      </c>
      <c r="K1767" s="28">
        <v>0</v>
      </c>
      <c r="L1767" s="28">
        <v>0</v>
      </c>
      <c r="M1767" s="28">
        <v>0</v>
      </c>
      <c r="N1767" s="28">
        <v>0</v>
      </c>
      <c r="O1767" s="28">
        <v>0</v>
      </c>
      <c r="P1767" s="28">
        <v>0</v>
      </c>
      <c r="Q1767" s="28">
        <v>0</v>
      </c>
      <c r="R1767" s="28">
        <v>0</v>
      </c>
      <c r="S1767" s="93">
        <v>0</v>
      </c>
      <c r="T1767" s="93">
        <f>_xlfn.XLOOKUP(B1767,'[3]Nur des jours'!$B:$B,'[3]Nur des jours'!$U:$U,"")</f>
        <v>0</v>
      </c>
      <c r="U1767" s="93">
        <v>0</v>
      </c>
      <c r="V1767" s="93">
        <v>0</v>
      </c>
      <c r="W1767" s="93">
        <v>0</v>
      </c>
      <c r="X1767" s="93">
        <v>0</v>
      </c>
      <c r="Y1767" s="93">
        <v>0</v>
      </c>
      <c r="Z1767" s="93">
        <v>0</v>
      </c>
      <c r="AA1767" s="93">
        <v>0</v>
      </c>
      <c r="AB1767" s="93">
        <v>0</v>
      </c>
      <c r="AC1767" s="93">
        <f>_xlfn.XLOOKUP(B1767,'[3]Nur des jours'!$B:$B,'[3]Nur des jours'!$N:$N,"")</f>
        <v>0</v>
      </c>
      <c r="AD1767" s="93">
        <v>0</v>
      </c>
      <c r="AE1767" s="93">
        <v>0</v>
      </c>
      <c r="AF1767" s="93">
        <v>0</v>
      </c>
      <c r="AG1767" s="93"/>
      <c r="AH1767" s="93">
        <v>0</v>
      </c>
      <c r="AI1767" s="93">
        <v>0</v>
      </c>
      <c r="AJ1767" s="93">
        <v>0</v>
      </c>
      <c r="AK1767" s="93">
        <v>0</v>
      </c>
      <c r="AL1767" s="93">
        <v>0</v>
      </c>
      <c r="AM1767" s="49" t="s">
        <v>5559</v>
      </c>
      <c r="AN1767" s="49"/>
      <c r="AO1767" s="48" t="str" cm="1">
        <f t="array" ref="AO1767">IFERROR(_xlfn.IFS(
AQ1767="MPR ISSUE","PDH",
AQ1767="BSS Hardware Issue","BSS",
AQ1767="Sites strategiques, MLL, Pylone, etc.","ENVTECH",
AQ1767="AKTIVCO DEFAUT GE &amp; POWER Cabinet","AKTIVCO",
AQ1767="AKTIVCO Coupure ENEO &amp; Baisse de tension","AKTIVCO GRID ONLY",
AQ1767="Coupure ENEO &amp; Baisse de tension","IHS GRID ONLY",
AQ1767="Defaut GE &amp; POWER Cabinet","IHS",
AQ1767="Sharing","Partners",
AQ1767="Sites strategiques &amp; DataCenter","SST &amp; DC",
AQ1767="Exclu","Exclu",
AQ1767="SAT","SAT",
AQ1767="SPARE-ISSUE","SPARE-ISSUE",
AQ1767="Fiber CAmtel","TRANS_FO_CAMTEL",
AQ1767="Fiber AOF","Fiber AOF",
AQ1767="Projet OCM (HUAWEI)","TRAVAUX-HUAWEI",
AQ1767="Projet OCM (NOKIA)","TRAVAUX-NOKIA",
AQ1767="ACCESS-ISSUE","ACCESS-ISSUE",
AQ1767="Projet OCM (ZTE, NOKIA, autres projets)","TRAVAUX OCM",
AQ1767="No root CAuse","No root cause",
AQ1767="ODU HS","PDH",
AQ1767="IP &amp; VLAN","PDH",
AQ1767="Warehouse HUAWEI","SPARE-ISSUE",
AQ1767="SPARE-HS","SPARE-ISSUE",
AQ1767="Power Telco","BSS",AQ1767="no impacts","no impacts"
),"")</f>
        <v>No root cause</v>
      </c>
      <c r="AP1767" s="48" t="str" cm="1">
        <f t="array" ref="AP1767">IFERROR(_xlfn.IFS(
AQ1767="MPR ISSUE","TX ISSUE",
AQ1767="BSS Hardware Issue","RAN ISSUE",
AQ1767="Sites strategiques, MLL, Pylone, etc.","ENVTECH",
AQ1767="AKTIVCO DEFAUT GE &amp; POWER Cabinet","POWER ISSUE",
AQ1767="AKTIVCO Coupure ENEO &amp; Baisse de tension","POWER ISSUE",
AQ1767="Coupure ENEO &amp; Baisse de tension","POWER ISSUE",
AQ1767="Defaut GE &amp; POWER Cabinet","POWER ISSUE",
AQ1767="Sharing","POWER ISSUE",
AQ1767="Sites strategiques &amp; DataCenter","POWER ISSUE",
AQ1767="Exclu","Exclu",
AQ1767="SAT","TX ISSUE",
AQ1767="SPARE-ISSUE","SPARE-ISSUE",
AQ1767="Fiber CAmtel","TX ISSUE",
AQ1767="Fiber AOF","TX ISSUE",
AQ1767="Projet OCM (HUAWEI)","TRAVAUX-HUAWEI",
AQ1767="Projet OCM (NOKIA)","TRAVAUX -NOKIA",
AQ1767="ACCESS-ISSUE","ACCESS-ISSUE",
AQ1767="Projet OCM (ZTE, NOKIA, autres projets)","TRAVAUX OCM",
AQ1767="No root CAuse","No root cause",
AQ1767="ODU HS","TX ISSUE",
AQ1767="IP &amp; VLAN","TX ISSUE",
AQ1767="Warehouse HUAWEI","SPARE-ISSUE",
AQ1767="SPARE-HS","SPARE-ISSUE",
AQ1767="Power Telco","RAN ISSUE",AQ1767="no impacts","no impacts"
),"")</f>
        <v>No root cause</v>
      </c>
      <c r="AQ1767" s="126" t="s">
        <v>5344</v>
      </c>
      <c r="AR1767" s="48" t="str" cm="1">
        <f t="array" ref="AR1767">IFERROR(_xlfn.IFS(
AQ1767="MPR ISSUE","ACTIVE",
AQ1767="BSS Hardware Issue","ACTIVE",
AQ1767="Sites strategiques, MLL, Pylone, etc.","PASSIVE",
AQ1767="AKTIVCO DEFAUT GE &amp; POWER Cabinet","PASSIVE",
AQ1767="AKTIVCO Coupure ENEO &amp; Baisse de tension","PASSIVE",
AQ1767="Coupure ENEO &amp; Baisse de tension","PASSIVE",
AQ1767="Defaut GE &amp; POWER Cabinet","PASSIVE",
AQ1767="Sharing","PASSIVE",
AQ1767="Sites strategiques &amp; DataCenter","PASSIVE",
AQ1767="Exclu","Exclu",
AQ1767="SAT","ACTIVE",
AQ1767="SPARE-ISSUE","SPARE-ISSUE",
AQ1767="Fiber CAmtel","ACTIVE",
AQ1767="Fiber AOF","ACTIVE",
AQ1767="Projet OCM (HUAWEI)","PLANNED WORKS",
AQ1767="Projet OCM (NOKIA)","PLANNED WORKS",
AQ1767="ACCESS-ISSUE","ACCESS-ISSUE",
AQ1767="Projet OCM (ZTE, NOKIA, autres projets)","PLANNED WORKS",
AQ1767="No root CAuse","No root cause",
AQ1767="ODU HS","ACTIVE",
AQ1767="IP &amp; VLAN","ACTIVE",
AQ1767="Warehouse HUAWEI","SPARE-ISSUE",
AQ1767="SPARE-HS","SPARE-ISSUE",
AQ1767="Power Telco","ACTIVE", AQ1767="no impacts","no impacts"
),"")</f>
        <v>No root cause</v>
      </c>
      <c r="AS1767" s="92" t="s">
        <v>5537</v>
      </c>
      <c r="AT1767" s="98" t="s">
        <v>5137</v>
      </c>
      <c r="AV1767" s="17" t="s">
        <v>5537</v>
      </c>
      <c r="AW1767" s="7" t="s">
        <v>5537</v>
      </c>
      <c r="AX1767" s="6" t="s">
        <v>5537</v>
      </c>
      <c r="AY1767" s="7"/>
      <c r="AZ1767" s="3" t="s">
        <v>5537</v>
      </c>
      <c r="BA1767" s="18" t="s">
        <v>5537</v>
      </c>
      <c r="BB1767" s="18" t="s">
        <v>5537</v>
      </c>
      <c r="BC1767" s="18" t="s">
        <v>5537</v>
      </c>
      <c r="BD1767" s="18" t="s">
        <v>5537</v>
      </c>
      <c r="BE1767" s="18" t="s">
        <v>5537</v>
      </c>
      <c r="BF1767" s="18" t="s">
        <v>5537</v>
      </c>
      <c r="BG1767" s="18" t="s">
        <v>5537</v>
      </c>
      <c r="BH1767" s="18" t="s">
        <v>5537</v>
      </c>
      <c r="BI1767" s="18" t="s">
        <v>5537</v>
      </c>
      <c r="BJ1767" s="18" t="s">
        <v>5537</v>
      </c>
      <c r="BK1767" s="18" t="s">
        <v>5537</v>
      </c>
      <c r="BL1767" s="9" t="s">
        <v>5537</v>
      </c>
      <c r="BM1767" s="14" t="s">
        <v>5537</v>
      </c>
      <c r="BN1767" s="14" t="s">
        <v>5537</v>
      </c>
      <c r="BO1767" s="14" t="str">
        <f>_xlfn.XLOOKUP(B1767,'[4]cell downs 18042026 17h'!$B:$B,'[4]cell downs 18042026 17h'!$B:$B,"")</f>
        <v/>
      </c>
      <c r="BP1767" s="14" t="str">
        <f>_xlfn.XLOOKUP(B1767,'[5]Cells Huawei 19042026 15h'!$B:$B,'[5]Cells Huawei 19042026 15h'!$B:$B,"")</f>
        <v/>
      </c>
      <c r="BQ1767" s="9" t="str">
        <f>_xlfn.XLOOKUP(B1767,'[6]cells down 19042026 9H40'!$B:$B,'[6]cells down 19042026 9H40'!$B:$B,"")</f>
        <v>CTR_115</v>
      </c>
      <c r="BR1767" s="9" t="s">
        <v>5137</v>
      </c>
      <c r="BS1767" s="9" t="s">
        <v>5537</v>
      </c>
      <c r="BT1767" s="108"/>
    </row>
    <row r="1768" spans="1:72" s="9" customFormat="1" x14ac:dyDescent="0.35">
      <c r="A1768" s="1" t="s">
        <v>5151</v>
      </c>
      <c r="B1768" s="8" t="s">
        <v>5152</v>
      </c>
      <c r="C1768" s="3" t="str">
        <f>_xlfn.XLOOKUP(B1768,'[1]daily break down'!$D:$D,'[1]daily break down'!$E:$E,"")</f>
        <v>OUEST</v>
      </c>
      <c r="D1768" s="1" t="s">
        <v>11</v>
      </c>
      <c r="E1768" s="1" t="s">
        <v>12</v>
      </c>
      <c r="F1768" s="3" t="s">
        <v>102</v>
      </c>
      <c r="G1768" s="1" t="s">
        <v>1205</v>
      </c>
      <c r="H1768" s="32" t="str">
        <f>_xlfn.XLOOKUP(B1768,[2]CALCULATION!$B:$B,[2]CALCULATION!$H:$H,"")</f>
        <v>HUAWEI</v>
      </c>
      <c r="I1768" s="28">
        <v>0</v>
      </c>
      <c r="J1768" s="28">
        <v>0</v>
      </c>
      <c r="K1768" s="28">
        <v>0</v>
      </c>
      <c r="L1768" s="28">
        <v>0</v>
      </c>
      <c r="M1768" s="28">
        <v>0</v>
      </c>
      <c r="N1768" s="28">
        <v>0</v>
      </c>
      <c r="O1768" s="28">
        <v>0</v>
      </c>
      <c r="P1768" s="28">
        <v>0</v>
      </c>
      <c r="Q1768" s="28">
        <v>0</v>
      </c>
      <c r="R1768" s="28">
        <v>0</v>
      </c>
      <c r="S1768" s="93">
        <v>0</v>
      </c>
      <c r="T1768" s="93">
        <f>_xlfn.XLOOKUP(B1768,'[3]Nur des jours'!$B:$B,'[3]Nur des jours'!$U:$U,"")</f>
        <v>0</v>
      </c>
      <c r="U1768" s="93">
        <v>0</v>
      </c>
      <c r="V1768" s="93">
        <v>0</v>
      </c>
      <c r="W1768" s="93">
        <v>0</v>
      </c>
      <c r="X1768" s="93">
        <v>0</v>
      </c>
      <c r="Y1768" s="93">
        <v>0</v>
      </c>
      <c r="Z1768" s="93">
        <v>0</v>
      </c>
      <c r="AA1768" s="93">
        <v>0</v>
      </c>
      <c r="AB1768" s="93">
        <v>0</v>
      </c>
      <c r="AC1768" s="93">
        <f>_xlfn.XLOOKUP(B1768,'[3]Nur des jours'!$B:$B,'[3]Nur des jours'!$N:$N,"")</f>
        <v>0</v>
      </c>
      <c r="AD1768" s="93">
        <v>0</v>
      </c>
      <c r="AE1768" s="93">
        <v>0</v>
      </c>
      <c r="AF1768" s="93">
        <v>0</v>
      </c>
      <c r="AG1768" s="93"/>
      <c r="AH1768" s="93">
        <v>0</v>
      </c>
      <c r="AI1768" s="93">
        <v>0</v>
      </c>
      <c r="AJ1768" s="93">
        <v>0</v>
      </c>
      <c r="AK1768" s="93">
        <v>0</v>
      </c>
      <c r="AL1768" s="93">
        <v>0</v>
      </c>
      <c r="AM1768" s="49" t="s">
        <v>5559</v>
      </c>
      <c r="AN1768" s="49"/>
      <c r="AO1768" s="48" t="str" cm="1">
        <f t="array" ref="AO1768">IFERROR(_xlfn.IFS(
AQ1768="MPR ISSUE","PDH",
AQ1768="BSS Hardware Issue","BSS",
AQ1768="Sites strategiques, MLL, Pylone, etc.","ENVTECH",
AQ1768="AKTIVCO DEFAUT GE &amp; POWER Cabinet","AKTIVCO",
AQ1768="AKTIVCO Coupure ENEO &amp; Baisse de tension","AKTIVCO GRID ONLY",
AQ1768="Coupure ENEO &amp; Baisse de tension","IHS GRID ONLY",
AQ1768="Defaut GE &amp; POWER Cabinet","IHS",
AQ1768="Sharing","Partners",
AQ1768="Sites strategiques &amp; DataCenter","SST &amp; DC",
AQ1768="Exclu","Exclu",
AQ1768="SAT","SAT",
AQ1768="SPARE-ISSUE","SPARE-ISSUE",
AQ1768="Fiber CAmtel","TRANS_FO_CAMTEL",
AQ1768="Fiber AOF","Fiber AOF",
AQ1768="Projet OCM (HUAWEI)","TRAVAUX-HUAWEI",
AQ1768="Projet OCM (NOKIA)","TRAVAUX-NOKIA",
AQ1768="ACCESS-ISSUE","ACCESS-ISSUE",
AQ1768="Projet OCM (ZTE, NOKIA, autres projets)","TRAVAUX OCM",
AQ1768="No root CAuse","No root cause",
AQ1768="ODU HS","PDH",
AQ1768="IP &amp; VLAN","PDH",
AQ1768="Warehouse HUAWEI","SPARE-ISSUE",
AQ1768="SPARE-HS","SPARE-ISSUE",
AQ1768="Power Telco","BSS",AQ1768="no impacts","no impacts"
),"")</f>
        <v>No root cause</v>
      </c>
      <c r="AP1768" s="48" t="str" cm="1">
        <f t="array" ref="AP1768">IFERROR(_xlfn.IFS(
AQ1768="MPR ISSUE","TX ISSUE",
AQ1768="BSS Hardware Issue","RAN ISSUE",
AQ1768="Sites strategiques, MLL, Pylone, etc.","ENVTECH",
AQ1768="AKTIVCO DEFAUT GE &amp; POWER Cabinet","POWER ISSUE",
AQ1768="AKTIVCO Coupure ENEO &amp; Baisse de tension","POWER ISSUE",
AQ1768="Coupure ENEO &amp; Baisse de tension","POWER ISSUE",
AQ1768="Defaut GE &amp; POWER Cabinet","POWER ISSUE",
AQ1768="Sharing","POWER ISSUE",
AQ1768="Sites strategiques &amp; DataCenter","POWER ISSUE",
AQ1768="Exclu","Exclu",
AQ1768="SAT","TX ISSUE",
AQ1768="SPARE-ISSUE","SPARE-ISSUE",
AQ1768="Fiber CAmtel","TX ISSUE",
AQ1768="Fiber AOF","TX ISSUE",
AQ1768="Projet OCM (HUAWEI)","TRAVAUX-HUAWEI",
AQ1768="Projet OCM (NOKIA)","TRAVAUX -NOKIA",
AQ1768="ACCESS-ISSUE","ACCESS-ISSUE",
AQ1768="Projet OCM (ZTE, NOKIA, autres projets)","TRAVAUX OCM",
AQ1768="No root CAuse","No root cause",
AQ1768="ODU HS","TX ISSUE",
AQ1768="IP &amp; VLAN","TX ISSUE",
AQ1768="Warehouse HUAWEI","SPARE-ISSUE",
AQ1768="SPARE-HS","SPARE-ISSUE",
AQ1768="Power Telco","RAN ISSUE",AQ1768="no impacts","no impacts"
),"")</f>
        <v>No root cause</v>
      </c>
      <c r="AQ1768" s="126" t="s">
        <v>5344</v>
      </c>
      <c r="AR1768" s="48" t="str" cm="1">
        <f t="array" ref="AR1768">IFERROR(_xlfn.IFS(
AQ1768="MPR ISSUE","ACTIVE",
AQ1768="BSS Hardware Issue","ACTIVE",
AQ1768="Sites strategiques, MLL, Pylone, etc.","PASSIVE",
AQ1768="AKTIVCO DEFAUT GE &amp; POWER Cabinet","PASSIVE",
AQ1768="AKTIVCO Coupure ENEO &amp; Baisse de tension","PASSIVE",
AQ1768="Coupure ENEO &amp; Baisse de tension","PASSIVE",
AQ1768="Defaut GE &amp; POWER Cabinet","PASSIVE",
AQ1768="Sharing","PASSIVE",
AQ1768="Sites strategiques &amp; DataCenter","PASSIVE",
AQ1768="Exclu","Exclu",
AQ1768="SAT","ACTIVE",
AQ1768="SPARE-ISSUE","SPARE-ISSUE",
AQ1768="Fiber CAmtel","ACTIVE",
AQ1768="Fiber AOF","ACTIVE",
AQ1768="Projet OCM (HUAWEI)","PLANNED WORKS",
AQ1768="Projet OCM (NOKIA)","PLANNED WORKS",
AQ1768="ACCESS-ISSUE","ACCESS-ISSUE",
AQ1768="Projet OCM (ZTE, NOKIA, autres projets)","PLANNED WORKS",
AQ1768="No root CAuse","No root cause",
AQ1768="ODU HS","ACTIVE",
AQ1768="IP &amp; VLAN","ACTIVE",
AQ1768="Warehouse HUAWEI","SPARE-ISSUE",
AQ1768="SPARE-HS","SPARE-ISSUE",
AQ1768="Power Telco","ACTIVE", AQ1768="no impacts","no impacts"
),"")</f>
        <v>No root cause</v>
      </c>
      <c r="AS1768" s="92" t="s">
        <v>5537</v>
      </c>
      <c r="AT1768" s="98" t="s">
        <v>5152</v>
      </c>
      <c r="AV1768" s="17" t="s">
        <v>5537</v>
      </c>
      <c r="AW1768" s="7" t="s">
        <v>5537</v>
      </c>
      <c r="AX1768" s="6" t="s">
        <v>5537</v>
      </c>
      <c r="AY1768" s="7"/>
      <c r="AZ1768" s="3" t="s">
        <v>5537</v>
      </c>
      <c r="BA1768" s="18" t="s">
        <v>5537</v>
      </c>
      <c r="BB1768" s="18" t="s">
        <v>5537</v>
      </c>
      <c r="BC1768" s="18" t="s">
        <v>5537</v>
      </c>
      <c r="BD1768" s="18" t="s">
        <v>5537</v>
      </c>
      <c r="BE1768" s="18" t="s">
        <v>5537</v>
      </c>
      <c r="BF1768" s="18" t="s">
        <v>5537</v>
      </c>
      <c r="BG1768" s="18" t="s">
        <v>5537</v>
      </c>
      <c r="BH1768" s="18" t="s">
        <v>5537</v>
      </c>
      <c r="BI1768" s="18" t="s">
        <v>5537</v>
      </c>
      <c r="BJ1768" s="18" t="s">
        <v>5537</v>
      </c>
      <c r="BK1768" s="18" t="s">
        <v>5537</v>
      </c>
      <c r="BL1768" s="9" t="s">
        <v>5537</v>
      </c>
      <c r="BM1768" s="14" t="s">
        <v>5537</v>
      </c>
      <c r="BN1768" s="14" t="s">
        <v>5537</v>
      </c>
      <c r="BO1768" s="14" t="str">
        <f>_xlfn.XLOOKUP(B1768,'[4]cell downs 18042026 17h'!$B:$B,'[4]cell downs 18042026 17h'!$B:$B,"")</f>
        <v/>
      </c>
      <c r="BP1768" s="14" t="str">
        <f>_xlfn.XLOOKUP(B1768,'[5]Cells Huawei 19042026 15h'!$B:$B,'[5]Cells Huawei 19042026 15h'!$B:$B,"")</f>
        <v/>
      </c>
      <c r="BQ1768" s="9" t="str">
        <f>_xlfn.XLOOKUP(B1768,'[6]cells down 19042026 9H40'!$B:$B,'[6]cells down 19042026 9H40'!$B:$B,"")</f>
        <v/>
      </c>
      <c r="BR1768" s="9" t="s">
        <v>5152</v>
      </c>
      <c r="BS1768" s="9" t="s">
        <v>5537</v>
      </c>
      <c r="BT1768" s="108"/>
    </row>
    <row r="1769" spans="1:72" s="9" customFormat="1" x14ac:dyDescent="0.35">
      <c r="A1769" s="1" t="s">
        <v>4483</v>
      </c>
      <c r="B1769" s="1" t="s">
        <v>4484</v>
      </c>
      <c r="C1769" s="3" t="str">
        <f>_xlfn.XLOOKUP(B1769,'[1]daily break down'!$D:$D,'[1]daily break down'!$E:$E,"")</f>
        <v>OUEST</v>
      </c>
      <c r="D1769" s="1" t="s">
        <v>11</v>
      </c>
      <c r="E1769" s="1" t="s">
        <v>12</v>
      </c>
      <c r="F1769" s="3" t="s">
        <v>102</v>
      </c>
      <c r="G1769" s="1" t="s">
        <v>4482</v>
      </c>
      <c r="H1769" s="32" t="str">
        <f>_xlfn.XLOOKUP(B1769,[2]CALCULATION!$B:$B,[2]CALCULATION!$H:$H,"")</f>
        <v>HUAWEI</v>
      </c>
      <c r="I1769" s="28">
        <v>0</v>
      </c>
      <c r="J1769" s="28">
        <v>0</v>
      </c>
      <c r="K1769" s="28">
        <v>0</v>
      </c>
      <c r="L1769" s="28">
        <v>0</v>
      </c>
      <c r="M1769" s="28">
        <v>0</v>
      </c>
      <c r="N1769" s="28">
        <v>0</v>
      </c>
      <c r="O1769" s="28">
        <v>0</v>
      </c>
      <c r="P1769" s="28">
        <v>0</v>
      </c>
      <c r="Q1769" s="28">
        <v>0</v>
      </c>
      <c r="R1769" s="28">
        <v>0</v>
      </c>
      <c r="S1769" s="93">
        <v>0</v>
      </c>
      <c r="T1769" s="93">
        <f>_xlfn.XLOOKUP(B1769,'[3]Nur des jours'!$B:$B,'[3]Nur des jours'!$U:$U,"")</f>
        <v>0</v>
      </c>
      <c r="U1769" s="93">
        <v>0</v>
      </c>
      <c r="V1769" s="93">
        <v>0</v>
      </c>
      <c r="W1769" s="93">
        <v>0</v>
      </c>
      <c r="X1769" s="93">
        <v>0</v>
      </c>
      <c r="Y1769" s="93">
        <v>0</v>
      </c>
      <c r="Z1769" s="93">
        <v>0</v>
      </c>
      <c r="AA1769" s="93">
        <v>0</v>
      </c>
      <c r="AB1769" s="93">
        <v>0</v>
      </c>
      <c r="AC1769" s="93">
        <f>_xlfn.XLOOKUP(B1769,'[3]Nur des jours'!$B:$B,'[3]Nur des jours'!$N:$N,"")</f>
        <v>0</v>
      </c>
      <c r="AD1769" s="93">
        <v>0</v>
      </c>
      <c r="AE1769" s="93">
        <v>0</v>
      </c>
      <c r="AF1769" s="93">
        <v>0</v>
      </c>
      <c r="AG1769" s="93"/>
      <c r="AH1769" s="93">
        <v>0</v>
      </c>
      <c r="AI1769" s="93">
        <v>0</v>
      </c>
      <c r="AJ1769" s="93">
        <v>0</v>
      </c>
      <c r="AK1769" s="93">
        <v>0</v>
      </c>
      <c r="AL1769" s="93">
        <v>0</v>
      </c>
      <c r="AM1769" s="49" t="s">
        <v>5559</v>
      </c>
      <c r="AN1769" s="49"/>
      <c r="AO1769" s="48" t="str" cm="1">
        <f t="array" ref="AO1769">IFERROR(_xlfn.IFS(
AQ1769="MPR ISSUE","PDH",
AQ1769="BSS Hardware Issue","BSS",
AQ1769="Sites strategiques, MLL, Pylone, etc.","ENVTECH",
AQ1769="AKTIVCO DEFAUT GE &amp; POWER Cabinet","AKTIVCO",
AQ1769="AKTIVCO Coupure ENEO &amp; Baisse de tension","AKTIVCO GRID ONLY",
AQ1769="Coupure ENEO &amp; Baisse de tension","IHS GRID ONLY",
AQ1769="Defaut GE &amp; POWER Cabinet","IHS",
AQ1769="Sharing","Partners",
AQ1769="Sites strategiques &amp; DataCenter","SST &amp; DC",
AQ1769="Exclu","Exclu",
AQ1769="SAT","SAT",
AQ1769="SPARE-ISSUE","SPARE-ISSUE",
AQ1769="Fiber CAmtel","TRANS_FO_CAMTEL",
AQ1769="Fiber AOF","Fiber AOF",
AQ1769="Projet OCM (HUAWEI)","TRAVAUX-HUAWEI",
AQ1769="Projet OCM (NOKIA)","TRAVAUX-NOKIA",
AQ1769="ACCESS-ISSUE","ACCESS-ISSUE",
AQ1769="Projet OCM (ZTE, NOKIA, autres projets)","TRAVAUX OCM",
AQ1769="No root CAuse","No root cause",
AQ1769="ODU HS","PDH",
AQ1769="IP &amp; VLAN","PDH",
AQ1769="Warehouse HUAWEI","SPARE-ISSUE",
AQ1769="SPARE-HS","SPARE-ISSUE",
AQ1769="Power Telco","BSS",AQ1769="no impacts","no impacts"
),"")</f>
        <v>No root cause</v>
      </c>
      <c r="AP1769" s="48" t="str" cm="1">
        <f t="array" ref="AP1769">IFERROR(_xlfn.IFS(
AQ1769="MPR ISSUE","TX ISSUE",
AQ1769="BSS Hardware Issue","RAN ISSUE",
AQ1769="Sites strategiques, MLL, Pylone, etc.","ENVTECH",
AQ1769="AKTIVCO DEFAUT GE &amp; POWER Cabinet","POWER ISSUE",
AQ1769="AKTIVCO Coupure ENEO &amp; Baisse de tension","POWER ISSUE",
AQ1769="Coupure ENEO &amp; Baisse de tension","POWER ISSUE",
AQ1769="Defaut GE &amp; POWER Cabinet","POWER ISSUE",
AQ1769="Sharing","POWER ISSUE",
AQ1769="Sites strategiques &amp; DataCenter","POWER ISSUE",
AQ1769="Exclu","Exclu",
AQ1769="SAT","TX ISSUE",
AQ1769="SPARE-ISSUE","SPARE-ISSUE",
AQ1769="Fiber CAmtel","TX ISSUE",
AQ1769="Fiber AOF","TX ISSUE",
AQ1769="Projet OCM (HUAWEI)","TRAVAUX-HUAWEI",
AQ1769="Projet OCM (NOKIA)","TRAVAUX -NOKIA",
AQ1769="ACCESS-ISSUE","ACCESS-ISSUE",
AQ1769="Projet OCM (ZTE, NOKIA, autres projets)","TRAVAUX OCM",
AQ1769="No root CAuse","No root cause",
AQ1769="ODU HS","TX ISSUE",
AQ1769="IP &amp; VLAN","TX ISSUE",
AQ1769="Warehouse HUAWEI","SPARE-ISSUE",
AQ1769="SPARE-HS","SPARE-ISSUE",
AQ1769="Power Telco","RAN ISSUE",AQ1769="no impacts","no impacts"
),"")</f>
        <v>No root cause</v>
      </c>
      <c r="AQ1769" s="126" t="s">
        <v>5344</v>
      </c>
      <c r="AR1769" s="48" t="str" cm="1">
        <f t="array" ref="AR1769">IFERROR(_xlfn.IFS(
AQ1769="MPR ISSUE","ACTIVE",
AQ1769="BSS Hardware Issue","ACTIVE",
AQ1769="Sites strategiques, MLL, Pylone, etc.","PASSIVE",
AQ1769="AKTIVCO DEFAUT GE &amp; POWER Cabinet","PASSIVE",
AQ1769="AKTIVCO Coupure ENEO &amp; Baisse de tension","PASSIVE",
AQ1769="Coupure ENEO &amp; Baisse de tension","PASSIVE",
AQ1769="Defaut GE &amp; POWER Cabinet","PASSIVE",
AQ1769="Sharing","PASSIVE",
AQ1769="Sites strategiques &amp; DataCenter","PASSIVE",
AQ1769="Exclu","Exclu",
AQ1769="SAT","ACTIVE",
AQ1769="SPARE-ISSUE","SPARE-ISSUE",
AQ1769="Fiber CAmtel","ACTIVE",
AQ1769="Fiber AOF","ACTIVE",
AQ1769="Projet OCM (HUAWEI)","PLANNED WORKS",
AQ1769="Projet OCM (NOKIA)","PLANNED WORKS",
AQ1769="ACCESS-ISSUE","ACCESS-ISSUE",
AQ1769="Projet OCM (ZTE, NOKIA, autres projets)","PLANNED WORKS",
AQ1769="No root CAuse","No root cause",
AQ1769="ODU HS","ACTIVE",
AQ1769="IP &amp; VLAN","ACTIVE",
AQ1769="Warehouse HUAWEI","SPARE-ISSUE",
AQ1769="SPARE-HS","SPARE-ISSUE",
AQ1769="Power Telco","ACTIVE", AQ1769="no impacts","no impacts"
),"")</f>
        <v>No root cause</v>
      </c>
      <c r="AS1769" s="92" t="s">
        <v>5537</v>
      </c>
      <c r="AT1769" s="98" t="s">
        <v>4484</v>
      </c>
      <c r="AV1769" s="17" t="s">
        <v>5537</v>
      </c>
      <c r="AW1769" s="7" t="s">
        <v>5537</v>
      </c>
      <c r="AX1769" s="6" t="s">
        <v>5537</v>
      </c>
      <c r="AY1769" s="7"/>
      <c r="AZ1769" s="3" t="s">
        <v>5537</v>
      </c>
      <c r="BA1769" s="18" t="s">
        <v>5537</v>
      </c>
      <c r="BB1769" s="18" t="s">
        <v>5537</v>
      </c>
      <c r="BC1769" s="18" t="s">
        <v>5537</v>
      </c>
      <c r="BD1769" s="18" t="s">
        <v>5537</v>
      </c>
      <c r="BE1769" s="18" t="s">
        <v>5537</v>
      </c>
      <c r="BF1769" s="18" t="s">
        <v>5537</v>
      </c>
      <c r="BG1769" s="18" t="s">
        <v>5537</v>
      </c>
      <c r="BH1769" s="18" t="s">
        <v>5537</v>
      </c>
      <c r="BI1769" s="18" t="s">
        <v>5537</v>
      </c>
      <c r="BJ1769" s="18" t="s">
        <v>5537</v>
      </c>
      <c r="BK1769" s="18" t="s">
        <v>5537</v>
      </c>
      <c r="BL1769" s="9" t="s">
        <v>5537</v>
      </c>
      <c r="BM1769" s="14" t="s">
        <v>5537</v>
      </c>
      <c r="BN1769" s="14" t="s">
        <v>5537</v>
      </c>
      <c r="BO1769" s="14" t="str">
        <f>_xlfn.XLOOKUP(B1769,'[4]cell downs 18042026 17h'!$B:$B,'[4]cell downs 18042026 17h'!$B:$B,"")</f>
        <v/>
      </c>
      <c r="BP1769" s="14" t="str">
        <f>_xlfn.XLOOKUP(B1769,'[5]Cells Huawei 19042026 15h'!$B:$B,'[5]Cells Huawei 19042026 15h'!$B:$B,"")</f>
        <v>OST_221</v>
      </c>
      <c r="BQ1769" s="9" t="str">
        <f>_xlfn.XLOOKUP(B1769,'[6]cells down 19042026 9H40'!$B:$B,'[6]cells down 19042026 9H40'!$B:$B,"")</f>
        <v/>
      </c>
      <c r="BR1769" s="9" t="s">
        <v>4484</v>
      </c>
      <c r="BS1769" s="9" t="s">
        <v>5537</v>
      </c>
      <c r="BT1769" s="108"/>
    </row>
    <row r="1770" spans="1:72" s="9" customFormat="1" x14ac:dyDescent="0.35">
      <c r="A1770" s="1" t="s">
        <v>4781</v>
      </c>
      <c r="B1770" s="8" t="s">
        <v>4782</v>
      </c>
      <c r="C1770" s="3" t="str">
        <f>_xlfn.XLOOKUP(B1770,'[1]daily break down'!$D:$D,'[1]daily break down'!$E:$E,"")</f>
        <v>OUEST</v>
      </c>
      <c r="D1770" s="1" t="s">
        <v>21</v>
      </c>
      <c r="E1770" s="1" t="s">
        <v>22</v>
      </c>
      <c r="F1770" s="3" t="s">
        <v>102</v>
      </c>
      <c r="G1770" s="1" t="s">
        <v>1475</v>
      </c>
      <c r="H1770" s="32" t="str">
        <f>_xlfn.XLOOKUP(B1770,[2]CALCULATION!$B:$B,[2]CALCULATION!$H:$H,"")</f>
        <v>Huawei</v>
      </c>
      <c r="I1770" s="28">
        <v>0</v>
      </c>
      <c r="J1770" s="28">
        <v>0</v>
      </c>
      <c r="K1770" s="28">
        <v>0</v>
      </c>
      <c r="L1770" s="28">
        <v>0</v>
      </c>
      <c r="M1770" s="28">
        <v>0</v>
      </c>
      <c r="N1770" s="28">
        <v>0</v>
      </c>
      <c r="O1770" s="28">
        <v>0</v>
      </c>
      <c r="P1770" s="28">
        <v>0</v>
      </c>
      <c r="Q1770" s="28">
        <v>0</v>
      </c>
      <c r="R1770" s="28">
        <v>0</v>
      </c>
      <c r="S1770" s="93">
        <v>0</v>
      </c>
      <c r="T1770" s="93">
        <f>_xlfn.XLOOKUP(B1770,'[3]Nur des jours'!$B:$B,'[3]Nur des jours'!$U:$U,"")</f>
        <v>0</v>
      </c>
      <c r="U1770" s="93">
        <v>0</v>
      </c>
      <c r="V1770" s="93">
        <v>0</v>
      </c>
      <c r="W1770" s="93">
        <v>0</v>
      </c>
      <c r="X1770" s="93">
        <v>0</v>
      </c>
      <c r="Y1770" s="93">
        <v>0</v>
      </c>
      <c r="Z1770" s="93">
        <v>0</v>
      </c>
      <c r="AA1770" s="93">
        <v>0</v>
      </c>
      <c r="AB1770" s="93">
        <v>0</v>
      </c>
      <c r="AC1770" s="93">
        <f>_xlfn.XLOOKUP(B1770,'[3]Nur des jours'!$B:$B,'[3]Nur des jours'!$N:$N,"")</f>
        <v>0</v>
      </c>
      <c r="AD1770" s="93">
        <v>0</v>
      </c>
      <c r="AE1770" s="93">
        <v>0</v>
      </c>
      <c r="AF1770" s="93">
        <v>0</v>
      </c>
      <c r="AG1770" s="93"/>
      <c r="AH1770" s="93">
        <v>0</v>
      </c>
      <c r="AI1770" s="93">
        <v>0</v>
      </c>
      <c r="AJ1770" s="93">
        <v>0</v>
      </c>
      <c r="AK1770" s="93">
        <v>0</v>
      </c>
      <c r="AL1770" s="93">
        <v>0</v>
      </c>
      <c r="AM1770" s="49" t="s">
        <v>5559</v>
      </c>
      <c r="AN1770" s="49"/>
      <c r="AO1770" s="48" t="str" cm="1">
        <f t="array" ref="AO1770">IFERROR(_xlfn.IFS(
AQ1770="MPR ISSUE","PDH",
AQ1770="BSS Hardware Issue","BSS",
AQ1770="Sites strategiques, MLL, Pylone, etc.","ENVTECH",
AQ1770="AKTIVCO DEFAUT GE &amp; POWER Cabinet","AKTIVCO",
AQ1770="AKTIVCO Coupure ENEO &amp; Baisse de tension","AKTIVCO GRID ONLY",
AQ1770="Coupure ENEO &amp; Baisse de tension","IHS GRID ONLY",
AQ1770="Defaut GE &amp; POWER Cabinet","IHS",
AQ1770="Sharing","Partners",
AQ1770="Sites strategiques &amp; DataCenter","SST &amp; DC",
AQ1770="Exclu","Exclu",
AQ1770="SAT","SAT",
AQ1770="SPARE-ISSUE","SPARE-ISSUE",
AQ1770="Fiber CAmtel","TRANS_FO_CAMTEL",
AQ1770="Fiber AOF","Fiber AOF",
AQ1770="Projet OCM (HUAWEI)","TRAVAUX-HUAWEI",
AQ1770="Projet OCM (NOKIA)","TRAVAUX-NOKIA",
AQ1770="ACCESS-ISSUE","ACCESS-ISSUE",
AQ1770="Projet OCM (ZTE, NOKIA, autres projets)","TRAVAUX OCM",
AQ1770="No root CAuse","No root cause",
AQ1770="ODU HS","PDH",
AQ1770="IP &amp; VLAN","PDH",
AQ1770="Warehouse HUAWEI","SPARE-ISSUE",
AQ1770="SPARE-HS","SPARE-ISSUE",
AQ1770="Power Telco","BSS",AQ1770="no impacts","no impacts"
),"")</f>
        <v>No root cause</v>
      </c>
      <c r="AP1770" s="48" t="str" cm="1">
        <f t="array" ref="AP1770">IFERROR(_xlfn.IFS(
AQ1770="MPR ISSUE","TX ISSUE",
AQ1770="BSS Hardware Issue","RAN ISSUE",
AQ1770="Sites strategiques, MLL, Pylone, etc.","ENVTECH",
AQ1770="AKTIVCO DEFAUT GE &amp; POWER Cabinet","POWER ISSUE",
AQ1770="AKTIVCO Coupure ENEO &amp; Baisse de tension","POWER ISSUE",
AQ1770="Coupure ENEO &amp; Baisse de tension","POWER ISSUE",
AQ1770="Defaut GE &amp; POWER Cabinet","POWER ISSUE",
AQ1770="Sharing","POWER ISSUE",
AQ1770="Sites strategiques &amp; DataCenter","POWER ISSUE",
AQ1770="Exclu","Exclu",
AQ1770="SAT","TX ISSUE",
AQ1770="SPARE-ISSUE","SPARE-ISSUE",
AQ1770="Fiber CAmtel","TX ISSUE",
AQ1770="Fiber AOF","TX ISSUE",
AQ1770="Projet OCM (HUAWEI)","TRAVAUX-HUAWEI",
AQ1770="Projet OCM (NOKIA)","TRAVAUX -NOKIA",
AQ1770="ACCESS-ISSUE","ACCESS-ISSUE",
AQ1770="Projet OCM (ZTE, NOKIA, autres projets)","TRAVAUX OCM",
AQ1770="No root CAuse","No root cause",
AQ1770="ODU HS","TX ISSUE",
AQ1770="IP &amp; VLAN","TX ISSUE",
AQ1770="Warehouse HUAWEI","SPARE-ISSUE",
AQ1770="SPARE-HS","SPARE-ISSUE",
AQ1770="Power Telco","RAN ISSUE",AQ1770="no impacts","no impacts"
),"")</f>
        <v>No root cause</v>
      </c>
      <c r="AQ1770" s="67" t="s">
        <v>5344</v>
      </c>
      <c r="AR1770" s="48" t="str" cm="1">
        <f t="array" ref="AR1770">IFERROR(_xlfn.IFS(
AQ1770="MPR ISSUE","ACTIVE",
AQ1770="BSS Hardware Issue","ACTIVE",
AQ1770="Sites strategiques, MLL, Pylone, etc.","PASSIVE",
AQ1770="AKTIVCO DEFAUT GE &amp; POWER Cabinet","PASSIVE",
AQ1770="AKTIVCO Coupure ENEO &amp; Baisse de tension","PASSIVE",
AQ1770="Coupure ENEO &amp; Baisse de tension","PASSIVE",
AQ1770="Defaut GE &amp; POWER Cabinet","PASSIVE",
AQ1770="Sharing","PASSIVE",
AQ1770="Sites strategiques &amp; DataCenter","PASSIVE",
AQ1770="Exclu","Exclu",
AQ1770="SAT","ACTIVE",
AQ1770="SPARE-ISSUE","SPARE-ISSUE",
AQ1770="Fiber CAmtel","ACTIVE",
AQ1770="Fiber AOF","ACTIVE",
AQ1770="Projet OCM (HUAWEI)","PLANNED WORKS",
AQ1770="Projet OCM (NOKIA)","PLANNED WORKS",
AQ1770="ACCESS-ISSUE","ACCESS-ISSUE",
AQ1770="Projet OCM (ZTE, NOKIA, autres projets)","PLANNED WORKS",
AQ1770="No root CAuse","No root cause",
AQ1770="ODU HS","ACTIVE",
AQ1770="IP &amp; VLAN","ACTIVE",
AQ1770="Warehouse HUAWEI","SPARE-ISSUE",
AQ1770="SPARE-HS","SPARE-ISSUE",
AQ1770="Power Telco","ACTIVE", AQ1770="no impacts","no impacts"
),"")</f>
        <v>No root cause</v>
      </c>
      <c r="AS1770" s="92" t="s">
        <v>5537</v>
      </c>
      <c r="AT1770" s="98" t="s">
        <v>4782</v>
      </c>
      <c r="AV1770" s="17" t="s">
        <v>5537</v>
      </c>
      <c r="AW1770" s="7" t="s">
        <v>5537</v>
      </c>
      <c r="AX1770" s="6" t="s">
        <v>5537</v>
      </c>
      <c r="AY1770" s="7"/>
      <c r="AZ1770" s="3" t="s">
        <v>5537</v>
      </c>
      <c r="BA1770" s="18" t="s">
        <v>5537</v>
      </c>
      <c r="BB1770" s="18" t="s">
        <v>5537</v>
      </c>
      <c r="BC1770" s="18" t="s">
        <v>5537</v>
      </c>
      <c r="BD1770" s="18" t="s">
        <v>5537</v>
      </c>
      <c r="BE1770" s="18" t="s">
        <v>5537</v>
      </c>
      <c r="BF1770" s="18" t="s">
        <v>5537</v>
      </c>
      <c r="BG1770" s="18" t="s">
        <v>5537</v>
      </c>
      <c r="BH1770" s="18" t="s">
        <v>5537</v>
      </c>
      <c r="BI1770" s="18" t="s">
        <v>5537</v>
      </c>
      <c r="BJ1770" s="18" t="s">
        <v>5537</v>
      </c>
      <c r="BK1770" s="18" t="s">
        <v>5537</v>
      </c>
      <c r="BL1770" s="9" t="s">
        <v>5537</v>
      </c>
      <c r="BM1770" s="14" t="s">
        <v>5537</v>
      </c>
      <c r="BN1770" s="14" t="s">
        <v>5537</v>
      </c>
      <c r="BO1770" s="14" t="str">
        <f>_xlfn.XLOOKUP(B1770,'[4]cell downs 18042026 17h'!$B:$B,'[4]cell downs 18042026 17h'!$B:$B,"")</f>
        <v/>
      </c>
      <c r="BP1770" s="14" t="str">
        <f>_xlfn.XLOOKUP(B1770,'[5]Cells Huawei 19042026 15h'!$B:$B,'[5]Cells Huawei 19042026 15h'!$B:$B,"")</f>
        <v/>
      </c>
      <c r="BQ1770" s="9" t="str">
        <f>_xlfn.XLOOKUP(B1770,'[6]cells down 19042026 9H40'!$B:$B,'[6]cells down 19042026 9H40'!$B:$B,"")</f>
        <v/>
      </c>
      <c r="BR1770" s="9" t="s">
        <v>5537</v>
      </c>
      <c r="BS1770" s="9" t="s">
        <v>5537</v>
      </c>
      <c r="BT1770" s="108"/>
    </row>
    <row r="1771" spans="1:72" s="9" customFormat="1" x14ac:dyDescent="0.35">
      <c r="A1771" s="1" t="s">
        <v>5129</v>
      </c>
      <c r="B1771" s="8" t="s">
        <v>5130</v>
      </c>
      <c r="C1771" s="3" t="str">
        <f>_xlfn.XLOOKUP(B1771,'[1]daily break down'!$D:$D,'[1]daily break down'!$E:$E,"")</f>
        <v>CENTRE</v>
      </c>
      <c r="D1771" s="1" t="s">
        <v>11</v>
      </c>
      <c r="E1771" s="1" t="s">
        <v>12</v>
      </c>
      <c r="F1771" s="3" t="s">
        <v>37</v>
      </c>
      <c r="G1771" s="1" t="s">
        <v>5129</v>
      </c>
      <c r="H1771" s="34" t="str">
        <f>_xlfn.XLOOKUP(B1771,[2]CALCULATION!$B:$B,[2]CALCULATION!$H:$H,"")</f>
        <v>ZTE</v>
      </c>
      <c r="I1771" s="28">
        <v>0</v>
      </c>
      <c r="J1771" s="28">
        <v>0</v>
      </c>
      <c r="K1771" s="28">
        <v>0</v>
      </c>
      <c r="L1771" s="28">
        <v>0</v>
      </c>
      <c r="M1771" s="28">
        <v>0</v>
      </c>
      <c r="N1771" s="28">
        <v>0</v>
      </c>
      <c r="O1771" s="28">
        <v>0</v>
      </c>
      <c r="P1771" s="28">
        <v>0</v>
      </c>
      <c r="Q1771" s="28">
        <v>0</v>
      </c>
      <c r="R1771" s="28">
        <v>0</v>
      </c>
      <c r="S1771" s="93">
        <v>0</v>
      </c>
      <c r="T1771" s="93">
        <f>_xlfn.XLOOKUP(B1771,'[3]Nur des jours'!$B:$B,'[3]Nur des jours'!$U:$U,"")</f>
        <v>0</v>
      </c>
      <c r="U1771" s="93">
        <v>0</v>
      </c>
      <c r="V1771" s="93">
        <v>0</v>
      </c>
      <c r="W1771" s="93">
        <v>0</v>
      </c>
      <c r="X1771" s="93">
        <v>0</v>
      </c>
      <c r="Y1771" s="93">
        <v>0</v>
      </c>
      <c r="Z1771" s="93">
        <v>0</v>
      </c>
      <c r="AA1771" s="93">
        <v>0</v>
      </c>
      <c r="AB1771" s="93">
        <v>0</v>
      </c>
      <c r="AC1771" s="93">
        <f>_xlfn.XLOOKUP(B1771,'[3]Nur des jours'!$B:$B,'[3]Nur des jours'!$N:$N,"")</f>
        <v>0</v>
      </c>
      <c r="AD1771" s="93">
        <v>0</v>
      </c>
      <c r="AE1771" s="93">
        <v>0</v>
      </c>
      <c r="AF1771" s="93">
        <v>0</v>
      </c>
      <c r="AG1771" s="93"/>
      <c r="AH1771" s="93">
        <v>0</v>
      </c>
      <c r="AI1771" s="93">
        <v>0</v>
      </c>
      <c r="AJ1771" s="93">
        <v>0</v>
      </c>
      <c r="AK1771" s="93">
        <v>0</v>
      </c>
      <c r="AL1771" s="93">
        <v>0</v>
      </c>
      <c r="AM1771" s="49" t="s">
        <v>5559</v>
      </c>
      <c r="AN1771" s="49"/>
      <c r="AO1771" s="48" t="str" cm="1">
        <f t="array" ref="AO1771">IFERROR(_xlfn.IFS(
AQ1771="MPR ISSUE","PDH",
AQ1771="BSS Hardware Issue","BSS",
AQ1771="Sites strategiques, MLL, Pylone, etc.","ENVTECH",
AQ1771="AKTIVCO DEFAUT GE &amp; POWER Cabinet","AKTIVCO",
AQ1771="AKTIVCO Coupure ENEO &amp; Baisse de tension","AKTIVCO GRID ONLY",
AQ1771="Coupure ENEO &amp; Baisse de tension","IHS GRID ONLY",
AQ1771="Defaut GE &amp; POWER Cabinet","IHS",
AQ1771="Sharing","Partners",
AQ1771="Sites strategiques &amp; DataCenter","SST &amp; DC",
AQ1771="Exclu","Exclu",
AQ1771="SAT","SAT",
AQ1771="SPARE-ISSUE","SPARE-ISSUE",
AQ1771="Fiber CAmtel","TRANS_FO_CAMTEL",
AQ1771="Fiber AOF","Fiber AOF",
AQ1771="Projet OCM (HUAWEI)","TRAVAUX-HUAWEI",
AQ1771="Projet OCM (NOKIA)","TRAVAUX-NOKIA",
AQ1771="ACCESS-ISSUE","ACCESS-ISSUE",
AQ1771="Projet OCM (ZTE, NOKIA, autres projets)","TRAVAUX OCM",
AQ1771="No root CAuse","No root cause",
AQ1771="ODU HS","PDH",
AQ1771="IP &amp; VLAN","PDH",
AQ1771="Warehouse HUAWEI","SPARE-ISSUE",
AQ1771="SPARE-HS","SPARE-ISSUE",
AQ1771="Power Telco","BSS",AQ1771="no impacts","no impacts"
),"")</f>
        <v>No root cause</v>
      </c>
      <c r="AP1771" s="48" t="str" cm="1">
        <f t="array" ref="AP1771">IFERROR(_xlfn.IFS(
AQ1771="MPR ISSUE","TX ISSUE",
AQ1771="BSS Hardware Issue","RAN ISSUE",
AQ1771="Sites strategiques, MLL, Pylone, etc.","ENVTECH",
AQ1771="AKTIVCO DEFAUT GE &amp; POWER Cabinet","POWER ISSUE",
AQ1771="AKTIVCO Coupure ENEO &amp; Baisse de tension","POWER ISSUE",
AQ1771="Coupure ENEO &amp; Baisse de tension","POWER ISSUE",
AQ1771="Defaut GE &amp; POWER Cabinet","POWER ISSUE",
AQ1771="Sharing","POWER ISSUE",
AQ1771="Sites strategiques &amp; DataCenter","POWER ISSUE",
AQ1771="Exclu","Exclu",
AQ1771="SAT","TX ISSUE",
AQ1771="SPARE-ISSUE","SPARE-ISSUE",
AQ1771="Fiber CAmtel","TX ISSUE",
AQ1771="Fiber AOF","TX ISSUE",
AQ1771="Projet OCM (HUAWEI)","TRAVAUX-HUAWEI",
AQ1771="Projet OCM (NOKIA)","TRAVAUX -NOKIA",
AQ1771="ACCESS-ISSUE","ACCESS-ISSUE",
AQ1771="Projet OCM (ZTE, NOKIA, autres projets)","TRAVAUX OCM",
AQ1771="No root CAuse","No root cause",
AQ1771="ODU HS","TX ISSUE",
AQ1771="IP &amp; VLAN","TX ISSUE",
AQ1771="Warehouse HUAWEI","SPARE-ISSUE",
AQ1771="SPARE-HS","SPARE-ISSUE",
AQ1771="Power Telco","RAN ISSUE",AQ1771="no impacts","no impacts"
),"")</f>
        <v>No root cause</v>
      </c>
      <c r="AQ1771" s="126" t="s">
        <v>5344</v>
      </c>
      <c r="AR1771" s="48" t="str" cm="1">
        <f t="array" ref="AR1771">IFERROR(_xlfn.IFS(
AQ1771="MPR ISSUE","ACTIVE",
AQ1771="BSS Hardware Issue","ACTIVE",
AQ1771="Sites strategiques, MLL, Pylone, etc.","PASSIVE",
AQ1771="AKTIVCO DEFAUT GE &amp; POWER Cabinet","PASSIVE",
AQ1771="AKTIVCO Coupure ENEO &amp; Baisse de tension","PASSIVE",
AQ1771="Coupure ENEO &amp; Baisse de tension","PASSIVE",
AQ1771="Defaut GE &amp; POWER Cabinet","PASSIVE",
AQ1771="Sharing","PASSIVE",
AQ1771="Sites strategiques &amp; DataCenter","PASSIVE",
AQ1771="Exclu","Exclu",
AQ1771="SAT","ACTIVE",
AQ1771="SPARE-ISSUE","SPARE-ISSUE",
AQ1771="Fiber CAmtel","ACTIVE",
AQ1771="Fiber AOF","ACTIVE",
AQ1771="Projet OCM (HUAWEI)","PLANNED WORKS",
AQ1771="Projet OCM (NOKIA)","PLANNED WORKS",
AQ1771="ACCESS-ISSUE","ACCESS-ISSUE",
AQ1771="Projet OCM (ZTE, NOKIA, autres projets)","PLANNED WORKS",
AQ1771="No root CAuse","No root cause",
AQ1771="ODU HS","ACTIVE",
AQ1771="IP &amp; VLAN","ACTIVE",
AQ1771="Warehouse HUAWEI","SPARE-ISSUE",
AQ1771="SPARE-HS","SPARE-ISSUE",
AQ1771="Power Telco","ACTIVE", AQ1771="no impacts","no impacts"
),"")</f>
        <v>No root cause</v>
      </c>
      <c r="AS1771" s="92" t="s">
        <v>5537</v>
      </c>
      <c r="AT1771" s="98" t="s">
        <v>5130</v>
      </c>
      <c r="AV1771" s="17" t="s">
        <v>5537</v>
      </c>
      <c r="AW1771" s="7" t="s">
        <v>5537</v>
      </c>
      <c r="AX1771" s="6" t="s">
        <v>5537</v>
      </c>
      <c r="AY1771" s="7"/>
      <c r="AZ1771" s="3" t="s">
        <v>5537</v>
      </c>
      <c r="BA1771" s="18" t="s">
        <v>5537</v>
      </c>
      <c r="BB1771" s="18" t="s">
        <v>5537</v>
      </c>
      <c r="BC1771" s="18" t="s">
        <v>5537</v>
      </c>
      <c r="BD1771" s="18" t="s">
        <v>5537</v>
      </c>
      <c r="BE1771" s="18" t="s">
        <v>5537</v>
      </c>
      <c r="BF1771" s="18" t="s">
        <v>5537</v>
      </c>
      <c r="BG1771" s="18" t="s">
        <v>5537</v>
      </c>
      <c r="BH1771" s="18" t="s">
        <v>5537</v>
      </c>
      <c r="BI1771" s="18" t="s">
        <v>5537</v>
      </c>
      <c r="BJ1771" s="18" t="s">
        <v>5537</v>
      </c>
      <c r="BK1771" s="18" t="s">
        <v>5537</v>
      </c>
      <c r="BL1771" s="9" t="s">
        <v>5537</v>
      </c>
      <c r="BM1771" s="14" t="s">
        <v>5537</v>
      </c>
      <c r="BN1771" s="14" t="s">
        <v>5537</v>
      </c>
      <c r="BO1771" s="14" t="str">
        <f>_xlfn.XLOOKUP(B1771,'[4]cell downs 18042026 17h'!$B:$B,'[4]cell downs 18042026 17h'!$B:$B,"")</f>
        <v/>
      </c>
      <c r="BP1771" s="14" t="str">
        <f>_xlfn.XLOOKUP(B1771,'[5]Cells Huawei 19042026 15h'!$B:$B,'[5]Cells Huawei 19042026 15h'!$B:$B,"")</f>
        <v/>
      </c>
      <c r="BQ1771" s="9" t="str">
        <f>_xlfn.XLOOKUP(B1771,'[6]cells down 19042026 9H40'!$B:$B,'[6]cells down 19042026 9H40'!$B:$B,"")</f>
        <v/>
      </c>
      <c r="BR1771" s="9" t="s">
        <v>5537</v>
      </c>
      <c r="BS1771" s="9" t="s">
        <v>5537</v>
      </c>
      <c r="BT1771" s="108"/>
    </row>
    <row r="1772" spans="1:72" s="9" customFormat="1" ht="34" customHeight="1" x14ac:dyDescent="0.35">
      <c r="A1772" s="8" t="s">
        <v>2183</v>
      </c>
      <c r="B1772" s="8" t="s">
        <v>2184</v>
      </c>
      <c r="C1772" s="25" t="str">
        <f>_xlfn.XLOOKUP(B1772,'[1]daily break down'!$D:$D,'[1]daily break down'!$E:$E,"")</f>
        <v>SUD-OUEST</v>
      </c>
      <c r="D1772" s="8" t="s">
        <v>21</v>
      </c>
      <c r="E1772" s="8" t="s">
        <v>30</v>
      </c>
      <c r="F1772" s="25" t="s">
        <v>13</v>
      </c>
      <c r="G1772" s="8" t="s">
        <v>2183</v>
      </c>
      <c r="H1772" s="33" t="str">
        <f>_xlfn.XLOOKUP(B1772,[2]CALCULATION!$B:$B,[2]CALCULATION!$H:$H,"")</f>
        <v>NOKIA</v>
      </c>
      <c r="I1772" s="28">
        <v>0</v>
      </c>
      <c r="J1772" s="28">
        <v>0</v>
      </c>
      <c r="K1772" s="28">
        <v>0</v>
      </c>
      <c r="L1772" s="28">
        <v>0</v>
      </c>
      <c r="M1772" s="28">
        <v>0</v>
      </c>
      <c r="N1772" s="28">
        <v>0</v>
      </c>
      <c r="O1772" s="28">
        <v>0</v>
      </c>
      <c r="P1772" s="28">
        <v>0</v>
      </c>
      <c r="Q1772" s="28">
        <v>0</v>
      </c>
      <c r="R1772" s="28">
        <v>0</v>
      </c>
      <c r="S1772" s="93">
        <v>0</v>
      </c>
      <c r="T1772" s="93">
        <f>_xlfn.XLOOKUP(B1772,'[3]Nur des jours'!$B:$B,'[3]Nur des jours'!$U:$U,"")</f>
        <v>0</v>
      </c>
      <c r="U1772" s="93">
        <v>0</v>
      </c>
      <c r="V1772" s="93">
        <v>0</v>
      </c>
      <c r="W1772" s="93">
        <v>0</v>
      </c>
      <c r="X1772" s="93">
        <v>0</v>
      </c>
      <c r="Y1772" s="93">
        <v>0</v>
      </c>
      <c r="Z1772" s="93">
        <v>0</v>
      </c>
      <c r="AA1772" s="93">
        <v>0</v>
      </c>
      <c r="AB1772" s="93">
        <v>0</v>
      </c>
      <c r="AC1772" s="93">
        <f>_xlfn.XLOOKUP(B1772,'[3]Nur des jours'!$B:$B,'[3]Nur des jours'!$N:$N,"")</f>
        <v>0</v>
      </c>
      <c r="AD1772" s="93">
        <v>0</v>
      </c>
      <c r="AE1772" s="93">
        <v>0</v>
      </c>
      <c r="AF1772" s="93">
        <v>0</v>
      </c>
      <c r="AG1772" s="93"/>
      <c r="AH1772" s="93">
        <v>0</v>
      </c>
      <c r="AI1772" s="93">
        <v>0</v>
      </c>
      <c r="AJ1772" s="93">
        <v>0</v>
      </c>
      <c r="AK1772" s="93">
        <v>0</v>
      </c>
      <c r="AL1772" s="93">
        <v>0</v>
      </c>
      <c r="AM1772" s="49" t="s">
        <v>5559</v>
      </c>
      <c r="AN1772" s="49"/>
      <c r="AO1772" s="48" t="str" cm="1">
        <f t="array" ref="AO1772">IFERROR(_xlfn.IFS(
AQ1772="MPR ISSUE","PDH",
AQ1772="BSS Hardware Issue","BSS",
AQ1772="Sites strategiques, MLL, Pylone, etc.","ENVTECH",
AQ1772="AKTIVCO DEFAUT GE &amp; POWER Cabinet","AKTIVCO",
AQ1772="AKTIVCO Coupure ENEO &amp; Baisse de tension","AKTIVCO GRID ONLY",
AQ1772="Coupure ENEO &amp; Baisse de tension","IHS GRID ONLY",
AQ1772="Defaut GE &amp; POWER Cabinet","IHS",
AQ1772="Sharing","Partners",
AQ1772="Sites strategiques &amp; DataCenter","SST &amp; DC",
AQ1772="Exclu","Exclu",
AQ1772="SAT","SAT",
AQ1772="SPARE-ISSUE","SPARE-ISSUE",
AQ1772="Fiber CAmtel","TRANS_FO_CAMTEL",
AQ1772="Fiber AOF","Fiber AOF",
AQ1772="Projet OCM (HUAWEI)","TRAVAUX-HUAWEI",
AQ1772="Projet OCM (NOKIA)","TRAVAUX-NOKIA",
AQ1772="ACCESS-ISSUE","ACCESS-ISSUE",
AQ1772="Projet OCM (ZTE, NOKIA, autres projets)","TRAVAUX OCM",
AQ1772="No root CAuse","No root cause",
AQ1772="ODU HS","PDH",
AQ1772="IP &amp; VLAN","PDH",
AQ1772="Warehouse HUAWEI","SPARE-ISSUE",
AQ1772="SPARE-HS","SPARE-ISSUE",
AQ1772="Power Telco","BSS",AQ1772="no impacts","no impacts"
),"")</f>
        <v>ACCESS-ISSUE</v>
      </c>
      <c r="AP1772" s="48" t="str" cm="1">
        <f t="array" ref="AP1772">IFERROR(_xlfn.IFS(
AQ1772="MPR ISSUE","TX ISSUE",
AQ1772="BSS Hardware Issue","RAN ISSUE",
AQ1772="Sites strategiques, MLL, Pylone, etc.","ENVTECH",
AQ1772="AKTIVCO DEFAUT GE &amp; POWER Cabinet","POWER ISSUE",
AQ1772="AKTIVCO Coupure ENEO &amp; Baisse de tension","POWER ISSUE",
AQ1772="Coupure ENEO &amp; Baisse de tension","POWER ISSUE",
AQ1772="Defaut GE &amp; POWER Cabinet","POWER ISSUE",
AQ1772="Sharing","POWER ISSUE",
AQ1772="Sites strategiques &amp; DataCenter","POWER ISSUE",
AQ1772="Exclu","Exclu",
AQ1772="SAT","TX ISSUE",
AQ1772="SPARE-ISSUE","SPARE-ISSUE",
AQ1772="Fiber CAmtel","TX ISSUE",
AQ1772="Fiber AOF","TX ISSUE",
AQ1772="Projet OCM (HUAWEI)","TRAVAUX-HUAWEI",
AQ1772="Projet OCM (NOKIA)","TRAVAUX -NOKIA",
AQ1772="ACCESS-ISSUE","ACCESS-ISSUE",
AQ1772="Projet OCM (ZTE, NOKIA, autres projets)","TRAVAUX OCM",
AQ1772="No root CAuse","No root cause",
AQ1772="ODU HS","TX ISSUE",
AQ1772="IP &amp; VLAN","TX ISSUE",
AQ1772="Warehouse HUAWEI","SPARE-ISSUE",
AQ1772="SPARE-HS","SPARE-ISSUE",
AQ1772="Power Telco","RAN ISSUE",AQ1772="no impacts","no impacts"
),"")</f>
        <v>ACCESS-ISSUE</v>
      </c>
      <c r="AQ1772" s="67" t="s">
        <v>25</v>
      </c>
      <c r="AR1772" s="48" t="str" cm="1">
        <f t="array" ref="AR1772">IFERROR(_xlfn.IFS(
AQ1772="MPR ISSUE","ACTIVE",
AQ1772="BSS Hardware Issue","ACTIVE",
AQ1772="Sites strategiques, MLL, Pylone, etc.","PASSIVE",
AQ1772="AKTIVCO DEFAUT GE &amp; POWER Cabinet","PASSIVE",
AQ1772="AKTIVCO Coupure ENEO &amp; Baisse de tension","PASSIVE",
AQ1772="Coupure ENEO &amp; Baisse de tension","PASSIVE",
AQ1772="Defaut GE &amp; POWER Cabinet","PASSIVE",
AQ1772="Sharing","PASSIVE",
AQ1772="Sites strategiques &amp; DataCenter","PASSIVE",
AQ1772="Exclu","Exclu",
AQ1772="SAT","ACTIVE",
AQ1772="SPARE-ISSUE","SPARE-ISSUE",
AQ1772="Fiber CAmtel","ACTIVE",
AQ1772="Fiber AOF","ACTIVE",
AQ1772="Projet OCM (HUAWEI)","PLANNED WORKS",
AQ1772="Projet OCM (NOKIA)","PLANNED WORKS",
AQ1772="ACCESS-ISSUE","ACCESS-ISSUE",
AQ1772="Projet OCM (ZTE, NOKIA, autres projets)","PLANNED WORKS",
AQ1772="No root CAuse","No root cause",
AQ1772="ODU HS","ACTIVE",
AQ1772="IP &amp; VLAN","ACTIVE",
AQ1772="Warehouse HUAWEI","SPARE-ISSUE",
AQ1772="SPARE-HS","SPARE-ISSUE",
AQ1772="Power Telco","ACTIVE", AQ1772="no impacts","no impacts"
),"")</f>
        <v>ACCESS-ISSUE</v>
      </c>
      <c r="AS1772" s="92" t="s">
        <v>6336</v>
      </c>
      <c r="AT1772" s="92" t="s">
        <v>2184</v>
      </c>
      <c r="AU1772" s="127"/>
      <c r="AV1772" s="17" t="s">
        <v>5537</v>
      </c>
      <c r="AW1772" s="7" t="s">
        <v>5537</v>
      </c>
      <c r="AX1772" s="6" t="s">
        <v>5537</v>
      </c>
      <c r="AY1772" s="122"/>
      <c r="AZ1772" s="3" t="s">
        <v>5537</v>
      </c>
      <c r="BA1772" s="18" t="s">
        <v>6295</v>
      </c>
      <c r="BB1772" s="18" t="s">
        <v>6295</v>
      </c>
      <c r="BC1772" s="18" t="s">
        <v>6295</v>
      </c>
      <c r="BD1772" s="18" t="s">
        <v>5537</v>
      </c>
      <c r="BE1772" s="18" t="s">
        <v>5537</v>
      </c>
      <c r="BF1772" s="18" t="s">
        <v>5537</v>
      </c>
      <c r="BG1772" s="18" t="s">
        <v>5537</v>
      </c>
      <c r="BH1772" s="18" t="s">
        <v>5537</v>
      </c>
      <c r="BI1772" s="18" t="s">
        <v>5537</v>
      </c>
      <c r="BJ1772" s="18" t="s">
        <v>5537</v>
      </c>
      <c r="BK1772" s="18" t="s">
        <v>5537</v>
      </c>
      <c r="BL1772" s="9" t="s">
        <v>5537</v>
      </c>
      <c r="BM1772" s="14" t="s">
        <v>5537</v>
      </c>
      <c r="BN1772" s="123" t="s">
        <v>5537</v>
      </c>
      <c r="BO1772" s="123" t="str">
        <f>_xlfn.XLOOKUP(B1772,'[4]cell downs 18042026 17h'!$B:$B,'[4]cell downs 18042026 17h'!$B:$B,"")</f>
        <v/>
      </c>
      <c r="BP1772" s="123" t="str">
        <f>_xlfn.XLOOKUP(B1772,'[5]Cells Huawei 19042026 15h'!$B:$B,'[5]Cells Huawei 19042026 15h'!$B:$B,"")</f>
        <v>SUO_173</v>
      </c>
      <c r="BQ1772" s="121" t="str">
        <f>_xlfn.XLOOKUP(B1772,'[6]cells down 19042026 9H40'!$B:$B,'[6]cells down 19042026 9H40'!$B:$B,"")</f>
        <v/>
      </c>
      <c r="BR1772" s="121" t="s">
        <v>5537</v>
      </c>
      <c r="BS1772" s="9" t="s">
        <v>5537</v>
      </c>
      <c r="BT1772" s="108"/>
    </row>
    <row r="1773" spans="1:72" s="9" customFormat="1" x14ac:dyDescent="0.35">
      <c r="A1773" s="1" t="s">
        <v>2386</v>
      </c>
      <c r="B1773" s="8" t="s">
        <v>2387</v>
      </c>
      <c r="C1773" s="3" t="str">
        <f>_xlfn.XLOOKUP(B1773,'[1]daily break down'!$D:$D,'[1]daily break down'!$E:$E,"")</f>
        <v>Douala</v>
      </c>
      <c r="D1773" s="1" t="s">
        <v>11</v>
      </c>
      <c r="E1773" s="1" t="s">
        <v>12</v>
      </c>
      <c r="F1773" s="3" t="s">
        <v>31</v>
      </c>
      <c r="G1773" s="1" t="s">
        <v>32</v>
      </c>
      <c r="H1773" s="34" t="str">
        <f>_xlfn.XLOOKUP(B1773,[2]CALCULATION!$B:$B,[2]CALCULATION!$H:$H,"")</f>
        <v>ZTE</v>
      </c>
      <c r="I1773" s="28">
        <v>0</v>
      </c>
      <c r="J1773" s="28">
        <v>0</v>
      </c>
      <c r="K1773" s="28">
        <v>0</v>
      </c>
      <c r="L1773" s="28">
        <v>0</v>
      </c>
      <c r="M1773" s="28">
        <v>0</v>
      </c>
      <c r="N1773" s="28">
        <v>0</v>
      </c>
      <c r="O1773" s="28">
        <v>0</v>
      </c>
      <c r="P1773" s="28">
        <v>0</v>
      </c>
      <c r="Q1773" s="28">
        <v>0</v>
      </c>
      <c r="R1773" s="28">
        <v>0</v>
      </c>
      <c r="S1773" s="93">
        <v>0</v>
      </c>
      <c r="T1773" s="93">
        <f>_xlfn.XLOOKUP(B1773,'[3]Nur des jours'!$B:$B,'[3]Nur des jours'!$U:$U,"")</f>
        <v>0</v>
      </c>
      <c r="U1773" s="93">
        <v>0</v>
      </c>
      <c r="V1773" s="93">
        <v>0</v>
      </c>
      <c r="W1773" s="93">
        <v>0</v>
      </c>
      <c r="X1773" s="93">
        <v>0</v>
      </c>
      <c r="Y1773" s="93">
        <v>0</v>
      </c>
      <c r="Z1773" s="93">
        <v>0</v>
      </c>
      <c r="AA1773" s="93">
        <v>0</v>
      </c>
      <c r="AB1773" s="93">
        <v>0</v>
      </c>
      <c r="AC1773" s="93">
        <f>_xlfn.XLOOKUP(B1773,'[3]Nur des jours'!$B:$B,'[3]Nur des jours'!$N:$N,"")</f>
        <v>0</v>
      </c>
      <c r="AD1773" s="93">
        <v>0</v>
      </c>
      <c r="AE1773" s="93">
        <v>0</v>
      </c>
      <c r="AF1773" s="93">
        <v>0</v>
      </c>
      <c r="AG1773" s="93"/>
      <c r="AH1773" s="93">
        <v>0</v>
      </c>
      <c r="AI1773" s="93">
        <v>0</v>
      </c>
      <c r="AJ1773" s="93">
        <v>0</v>
      </c>
      <c r="AK1773" s="93">
        <v>0</v>
      </c>
      <c r="AL1773" s="93">
        <v>0</v>
      </c>
      <c r="AM1773" s="49" t="s">
        <v>5559</v>
      </c>
      <c r="AN1773" s="49"/>
      <c r="AO1773" s="48" t="str" cm="1">
        <f t="array" ref="AO1773">IFERROR(_xlfn.IFS(
AQ1773="MPR ISSUE","PDH",
AQ1773="BSS Hardware Issue","BSS",
AQ1773="Sites strategiques, MLL, Pylone, etc.","ENVTECH",
AQ1773="AKTIVCO DEFAUT GE &amp; POWER Cabinet","AKTIVCO",
AQ1773="AKTIVCO Coupure ENEO &amp; Baisse de tension","AKTIVCO GRID ONLY",
AQ1773="Coupure ENEO &amp; Baisse de tension","IHS GRID ONLY",
AQ1773="Defaut GE &amp; POWER Cabinet","IHS",
AQ1773="Sharing","Partners",
AQ1773="Sites strategiques &amp; DataCenter","SST &amp; DC",
AQ1773="Exclu","Exclu",
AQ1773="SAT","SAT",
AQ1773="SPARE-ISSUE","SPARE-ISSUE",
AQ1773="Fiber CAmtel","TRANS_FO_CAMTEL",
AQ1773="Fiber AOF","Fiber AOF",
AQ1773="Projet OCM (HUAWEI)","TRAVAUX-HUAWEI",
AQ1773="Projet OCM (NOKIA)","TRAVAUX-NOKIA",
AQ1773="ACCESS-ISSUE","ACCESS-ISSUE",
AQ1773="Projet OCM (ZTE, NOKIA, autres projets)","TRAVAUX OCM",
AQ1773="No root CAuse","No root cause",
AQ1773="ODU HS","PDH",
AQ1773="IP &amp; VLAN","PDH",
AQ1773="Warehouse HUAWEI","SPARE-ISSUE",
AQ1773="SPARE-HS","SPARE-ISSUE",
AQ1773="Power Telco","BSS",AQ1773="no impacts","no impacts"
),"")</f>
        <v>No root cause</v>
      </c>
      <c r="AP1773" s="48" t="str" cm="1">
        <f t="array" ref="AP1773">IFERROR(_xlfn.IFS(
AQ1773="MPR ISSUE","TX ISSUE",
AQ1773="BSS Hardware Issue","RAN ISSUE",
AQ1773="Sites strategiques, MLL, Pylone, etc.","ENVTECH",
AQ1773="AKTIVCO DEFAUT GE &amp; POWER Cabinet","POWER ISSUE",
AQ1773="AKTIVCO Coupure ENEO &amp; Baisse de tension","POWER ISSUE",
AQ1773="Coupure ENEO &amp; Baisse de tension","POWER ISSUE",
AQ1773="Defaut GE &amp; POWER Cabinet","POWER ISSUE",
AQ1773="Sharing","POWER ISSUE",
AQ1773="Sites strategiques &amp; DataCenter","POWER ISSUE",
AQ1773="Exclu","Exclu",
AQ1773="SAT","TX ISSUE",
AQ1773="SPARE-ISSUE","SPARE-ISSUE",
AQ1773="Fiber CAmtel","TX ISSUE",
AQ1773="Fiber AOF","TX ISSUE",
AQ1773="Projet OCM (HUAWEI)","TRAVAUX-HUAWEI",
AQ1773="Projet OCM (NOKIA)","TRAVAUX -NOKIA",
AQ1773="ACCESS-ISSUE","ACCESS-ISSUE",
AQ1773="Projet OCM (ZTE, NOKIA, autres projets)","TRAVAUX OCM",
AQ1773="No root CAuse","No root cause",
AQ1773="ODU HS","TX ISSUE",
AQ1773="IP &amp; VLAN","TX ISSUE",
AQ1773="Warehouse HUAWEI","SPARE-ISSUE",
AQ1773="SPARE-HS","SPARE-ISSUE",
AQ1773="Power Telco","RAN ISSUE",AQ1773="no impacts","no impacts"
),"")</f>
        <v>No root cause</v>
      </c>
      <c r="AQ1773" s="126" t="s">
        <v>5344</v>
      </c>
      <c r="AR1773" s="48" t="str" cm="1">
        <f t="array" ref="AR1773">IFERROR(_xlfn.IFS(
AQ1773="MPR ISSUE","ACTIVE",
AQ1773="BSS Hardware Issue","ACTIVE",
AQ1773="Sites strategiques, MLL, Pylone, etc.","PASSIVE",
AQ1773="AKTIVCO DEFAUT GE &amp; POWER Cabinet","PASSIVE",
AQ1773="AKTIVCO Coupure ENEO &amp; Baisse de tension","PASSIVE",
AQ1773="Coupure ENEO &amp; Baisse de tension","PASSIVE",
AQ1773="Defaut GE &amp; POWER Cabinet","PASSIVE",
AQ1773="Sharing","PASSIVE",
AQ1773="Sites strategiques &amp; DataCenter","PASSIVE",
AQ1773="Exclu","Exclu",
AQ1773="SAT","ACTIVE",
AQ1773="SPARE-ISSUE","SPARE-ISSUE",
AQ1773="Fiber CAmtel","ACTIVE",
AQ1773="Fiber AOF","ACTIVE",
AQ1773="Projet OCM (HUAWEI)","PLANNED WORKS",
AQ1773="Projet OCM (NOKIA)","PLANNED WORKS",
AQ1773="ACCESS-ISSUE","ACCESS-ISSUE",
AQ1773="Projet OCM (ZTE, NOKIA, autres projets)","PLANNED WORKS",
AQ1773="No root CAuse","No root cause",
AQ1773="ODU HS","ACTIVE",
AQ1773="IP &amp; VLAN","ACTIVE",
AQ1773="Warehouse HUAWEI","SPARE-ISSUE",
AQ1773="SPARE-HS","SPARE-ISSUE",
AQ1773="Power Telco","ACTIVE", AQ1773="no impacts","no impacts"
),"")</f>
        <v>No root cause</v>
      </c>
      <c r="AS1773" s="92" t="s">
        <v>5537</v>
      </c>
      <c r="AT1773" s="98" t="s">
        <v>2387</v>
      </c>
      <c r="AV1773" s="17" t="s">
        <v>5537</v>
      </c>
      <c r="AW1773" s="7" t="s">
        <v>5537</v>
      </c>
      <c r="AX1773" s="6" t="s">
        <v>5537</v>
      </c>
      <c r="AY1773" s="7"/>
      <c r="AZ1773" s="3" t="s">
        <v>5537</v>
      </c>
      <c r="BA1773" s="18" t="s">
        <v>5537</v>
      </c>
      <c r="BB1773" s="18" t="s">
        <v>5537</v>
      </c>
      <c r="BC1773" s="18" t="s">
        <v>5537</v>
      </c>
      <c r="BD1773" s="18" t="s">
        <v>5537</v>
      </c>
      <c r="BE1773" s="18" t="s">
        <v>5537</v>
      </c>
      <c r="BF1773" s="18" t="s">
        <v>5537</v>
      </c>
      <c r="BG1773" s="18" t="s">
        <v>5537</v>
      </c>
      <c r="BH1773" s="18" t="s">
        <v>5537</v>
      </c>
      <c r="BI1773" s="18" t="s">
        <v>5537</v>
      </c>
      <c r="BJ1773" s="18" t="s">
        <v>5537</v>
      </c>
      <c r="BK1773" s="18" t="s">
        <v>5537</v>
      </c>
      <c r="BL1773" s="9" t="s">
        <v>5537</v>
      </c>
      <c r="BM1773" s="14" t="s">
        <v>5537</v>
      </c>
      <c r="BN1773" s="14" t="s">
        <v>5537</v>
      </c>
      <c r="BO1773" s="14" t="str">
        <f>_xlfn.XLOOKUP(B1773,'[4]cell downs 18042026 17h'!$B:$B,'[4]cell downs 18042026 17h'!$B:$B,"")</f>
        <v/>
      </c>
      <c r="BP1773" s="14" t="str">
        <f>_xlfn.XLOOKUP(B1773,'[5]Cells Huawei 19042026 15h'!$B:$B,'[5]Cells Huawei 19042026 15h'!$B:$B,"")</f>
        <v/>
      </c>
      <c r="BQ1773" s="9" t="str">
        <f>_xlfn.XLOOKUP(B1773,'[6]cells down 19042026 9H40'!$B:$B,'[6]cells down 19042026 9H40'!$B:$B,"")</f>
        <v/>
      </c>
      <c r="BR1773" s="9" t="s">
        <v>2387</v>
      </c>
      <c r="BS1773" s="9" t="s">
        <v>12</v>
      </c>
      <c r="BT1773" s="108"/>
    </row>
    <row r="1774" spans="1:72" s="9" customFormat="1" x14ac:dyDescent="0.35">
      <c r="A1774" s="1" t="s">
        <v>869</v>
      </c>
      <c r="B1774" s="8" t="s">
        <v>870</v>
      </c>
      <c r="C1774" s="3" t="str">
        <f>_xlfn.XLOOKUP(B1774,'[1]daily break down'!$D:$D,'[1]daily break down'!$E:$E,"")</f>
        <v>Douala</v>
      </c>
      <c r="D1774" s="1" t="s">
        <v>11</v>
      </c>
      <c r="E1774" s="1" t="s">
        <v>12</v>
      </c>
      <c r="F1774" s="3" t="s">
        <v>31</v>
      </c>
      <c r="G1774" s="1" t="s">
        <v>32</v>
      </c>
      <c r="H1774" s="34" t="str">
        <f>_xlfn.XLOOKUP(B1774,[2]CALCULATION!$B:$B,[2]CALCULATION!$H:$H,"")</f>
        <v>ZTE</v>
      </c>
      <c r="I1774" s="28">
        <v>0</v>
      </c>
      <c r="J1774" s="28">
        <v>0</v>
      </c>
      <c r="K1774" s="28">
        <v>0</v>
      </c>
      <c r="L1774" s="28">
        <v>0</v>
      </c>
      <c r="M1774" s="28">
        <v>0</v>
      </c>
      <c r="N1774" s="28">
        <v>0</v>
      </c>
      <c r="O1774" s="28">
        <v>0</v>
      </c>
      <c r="P1774" s="28">
        <v>0</v>
      </c>
      <c r="Q1774" s="28">
        <v>0</v>
      </c>
      <c r="R1774" s="28">
        <v>0</v>
      </c>
      <c r="S1774" s="93">
        <v>0</v>
      </c>
      <c r="T1774" s="93">
        <f>_xlfn.XLOOKUP(B1774,'[3]Nur des jours'!$B:$B,'[3]Nur des jours'!$U:$U,"")</f>
        <v>0</v>
      </c>
      <c r="U1774" s="93">
        <v>0</v>
      </c>
      <c r="V1774" s="93">
        <v>0</v>
      </c>
      <c r="W1774" s="93">
        <v>0</v>
      </c>
      <c r="X1774" s="93">
        <v>0</v>
      </c>
      <c r="Y1774" s="93">
        <v>0</v>
      </c>
      <c r="Z1774" s="93">
        <v>0</v>
      </c>
      <c r="AA1774" s="93">
        <v>0</v>
      </c>
      <c r="AB1774" s="93">
        <v>0</v>
      </c>
      <c r="AC1774" s="93">
        <f>_xlfn.XLOOKUP(B1774,'[3]Nur des jours'!$B:$B,'[3]Nur des jours'!$N:$N,"")</f>
        <v>0</v>
      </c>
      <c r="AD1774" s="93">
        <v>0</v>
      </c>
      <c r="AE1774" s="93">
        <v>0</v>
      </c>
      <c r="AF1774" s="93">
        <v>0</v>
      </c>
      <c r="AG1774" s="93"/>
      <c r="AH1774" s="93">
        <v>0</v>
      </c>
      <c r="AI1774" s="93">
        <v>0</v>
      </c>
      <c r="AJ1774" s="93">
        <v>0</v>
      </c>
      <c r="AK1774" s="93">
        <v>0</v>
      </c>
      <c r="AL1774" s="93">
        <v>0</v>
      </c>
      <c r="AM1774" s="49" t="s">
        <v>5559</v>
      </c>
      <c r="AN1774" s="49"/>
      <c r="AO1774" s="48" t="str" cm="1">
        <f t="array" ref="AO1774">IFERROR(_xlfn.IFS(
AQ1774="MPR ISSUE","PDH",
AQ1774="BSS Hardware Issue","BSS",
AQ1774="Sites strategiques, MLL, Pylone, etc.","ENVTECH",
AQ1774="AKTIVCO DEFAUT GE &amp; POWER Cabinet","AKTIVCO",
AQ1774="AKTIVCO Coupure ENEO &amp; Baisse de tension","AKTIVCO GRID ONLY",
AQ1774="Coupure ENEO &amp; Baisse de tension","IHS GRID ONLY",
AQ1774="Defaut GE &amp; POWER Cabinet","IHS",
AQ1774="Sharing","Partners",
AQ1774="Sites strategiques &amp; DataCenter","SST &amp; DC",
AQ1774="Exclu","Exclu",
AQ1774="SAT","SAT",
AQ1774="SPARE-ISSUE","SPARE-ISSUE",
AQ1774="Fiber CAmtel","TRANS_FO_CAMTEL",
AQ1774="Fiber AOF","Fiber AOF",
AQ1774="Projet OCM (HUAWEI)","TRAVAUX-HUAWEI",
AQ1774="Projet OCM (NOKIA)","TRAVAUX-NOKIA",
AQ1774="ACCESS-ISSUE","ACCESS-ISSUE",
AQ1774="Projet OCM (ZTE, NOKIA, autres projets)","TRAVAUX OCM",
AQ1774="No root CAuse","No root cause",
AQ1774="ODU HS","PDH",
AQ1774="IP &amp; VLAN","PDH",
AQ1774="Warehouse HUAWEI","SPARE-ISSUE",
AQ1774="SPARE-HS","SPARE-ISSUE",
AQ1774="Power Telco","BSS",AQ1774="no impacts","no impacts"
),"")</f>
        <v>No root cause</v>
      </c>
      <c r="AP1774" s="48" t="str" cm="1">
        <f t="array" ref="AP1774">IFERROR(_xlfn.IFS(
AQ1774="MPR ISSUE","TX ISSUE",
AQ1774="BSS Hardware Issue","RAN ISSUE",
AQ1774="Sites strategiques, MLL, Pylone, etc.","ENVTECH",
AQ1774="AKTIVCO DEFAUT GE &amp; POWER Cabinet","POWER ISSUE",
AQ1774="AKTIVCO Coupure ENEO &amp; Baisse de tension","POWER ISSUE",
AQ1774="Coupure ENEO &amp; Baisse de tension","POWER ISSUE",
AQ1774="Defaut GE &amp; POWER Cabinet","POWER ISSUE",
AQ1774="Sharing","POWER ISSUE",
AQ1774="Sites strategiques &amp; DataCenter","POWER ISSUE",
AQ1774="Exclu","Exclu",
AQ1774="SAT","TX ISSUE",
AQ1774="SPARE-ISSUE","SPARE-ISSUE",
AQ1774="Fiber CAmtel","TX ISSUE",
AQ1774="Fiber AOF","TX ISSUE",
AQ1774="Projet OCM (HUAWEI)","TRAVAUX-HUAWEI",
AQ1774="Projet OCM (NOKIA)","TRAVAUX -NOKIA",
AQ1774="ACCESS-ISSUE","ACCESS-ISSUE",
AQ1774="Projet OCM (ZTE, NOKIA, autres projets)","TRAVAUX OCM",
AQ1774="No root CAuse","No root cause",
AQ1774="ODU HS","TX ISSUE",
AQ1774="IP &amp; VLAN","TX ISSUE",
AQ1774="Warehouse HUAWEI","SPARE-ISSUE",
AQ1774="SPARE-HS","SPARE-ISSUE",
AQ1774="Power Telco","RAN ISSUE",AQ1774="no impacts","no impacts"
),"")</f>
        <v>No root cause</v>
      </c>
      <c r="AQ1774" s="126" t="s">
        <v>5344</v>
      </c>
      <c r="AR1774" s="48" t="str" cm="1">
        <f t="array" ref="AR1774">IFERROR(_xlfn.IFS(
AQ1774="MPR ISSUE","ACTIVE",
AQ1774="BSS Hardware Issue","ACTIVE",
AQ1774="Sites strategiques, MLL, Pylone, etc.","PASSIVE",
AQ1774="AKTIVCO DEFAUT GE &amp; POWER Cabinet","PASSIVE",
AQ1774="AKTIVCO Coupure ENEO &amp; Baisse de tension","PASSIVE",
AQ1774="Coupure ENEO &amp; Baisse de tension","PASSIVE",
AQ1774="Defaut GE &amp; POWER Cabinet","PASSIVE",
AQ1774="Sharing","PASSIVE",
AQ1774="Sites strategiques &amp; DataCenter","PASSIVE",
AQ1774="Exclu","Exclu",
AQ1774="SAT","ACTIVE",
AQ1774="SPARE-ISSUE","SPARE-ISSUE",
AQ1774="Fiber CAmtel","ACTIVE",
AQ1774="Fiber AOF","ACTIVE",
AQ1774="Projet OCM (HUAWEI)","PLANNED WORKS",
AQ1774="Projet OCM (NOKIA)","PLANNED WORKS",
AQ1774="ACCESS-ISSUE","ACCESS-ISSUE",
AQ1774="Projet OCM (ZTE, NOKIA, autres projets)","PLANNED WORKS",
AQ1774="No root CAuse","No root cause",
AQ1774="ODU HS","ACTIVE",
AQ1774="IP &amp; VLAN","ACTIVE",
AQ1774="Warehouse HUAWEI","SPARE-ISSUE",
AQ1774="SPARE-HS","SPARE-ISSUE",
AQ1774="Power Telco","ACTIVE", AQ1774="no impacts","no impacts"
),"")</f>
        <v>No root cause</v>
      </c>
      <c r="AS1774" s="92" t="s">
        <v>5537</v>
      </c>
      <c r="AT1774" s="98" t="s">
        <v>870</v>
      </c>
      <c r="AV1774" s="17" t="s">
        <v>5537</v>
      </c>
      <c r="AW1774" s="7" t="s">
        <v>5537</v>
      </c>
      <c r="AX1774" s="6" t="s">
        <v>5537</v>
      </c>
      <c r="AY1774" s="7"/>
      <c r="AZ1774" s="3" t="s">
        <v>5537</v>
      </c>
      <c r="BA1774" s="18" t="s">
        <v>5537</v>
      </c>
      <c r="BB1774" s="18" t="s">
        <v>5537</v>
      </c>
      <c r="BC1774" s="18" t="s">
        <v>5537</v>
      </c>
      <c r="BD1774" s="18" t="s">
        <v>5537</v>
      </c>
      <c r="BE1774" s="18" t="s">
        <v>5537</v>
      </c>
      <c r="BF1774" s="18" t="s">
        <v>5537</v>
      </c>
      <c r="BG1774" s="18" t="s">
        <v>5537</v>
      </c>
      <c r="BH1774" s="18" t="s">
        <v>5537</v>
      </c>
      <c r="BI1774" s="18" t="s">
        <v>5537</v>
      </c>
      <c r="BJ1774" s="18" t="s">
        <v>5537</v>
      </c>
      <c r="BK1774" s="18" t="s">
        <v>5537</v>
      </c>
      <c r="BL1774" s="9" t="s">
        <v>5537</v>
      </c>
      <c r="BM1774" s="14" t="s">
        <v>5537</v>
      </c>
      <c r="BN1774" s="14" t="s">
        <v>5537</v>
      </c>
      <c r="BO1774" s="14" t="str">
        <f>_xlfn.XLOOKUP(B1774,'[4]cell downs 18042026 17h'!$B:$B,'[4]cell downs 18042026 17h'!$B:$B,"")</f>
        <v/>
      </c>
      <c r="BP1774" s="14" t="str">
        <f>_xlfn.XLOOKUP(B1774,'[5]Cells Huawei 19042026 15h'!$B:$B,'[5]Cells Huawei 19042026 15h'!$B:$B,"")</f>
        <v/>
      </c>
      <c r="BQ1774" s="9" t="str">
        <f>_xlfn.XLOOKUP(B1774,'[6]cells down 19042026 9H40'!$B:$B,'[6]cells down 19042026 9H40'!$B:$B,"")</f>
        <v/>
      </c>
      <c r="BR1774" s="9" t="s">
        <v>870</v>
      </c>
      <c r="BS1774" s="9" t="s">
        <v>5537</v>
      </c>
      <c r="BT1774" s="108"/>
    </row>
    <row r="1775" spans="1:72" s="9" customFormat="1" x14ac:dyDescent="0.35">
      <c r="A1775" s="1" t="s">
        <v>823</v>
      </c>
      <c r="B1775" s="8" t="s">
        <v>824</v>
      </c>
      <c r="C1775" s="3" t="str">
        <f>_xlfn.XLOOKUP(B1775,'[1]daily break down'!$D:$D,'[1]daily break down'!$E:$E,"")</f>
        <v>Douala</v>
      </c>
      <c r="D1775" s="1" t="s">
        <v>11</v>
      </c>
      <c r="E1775" s="1" t="s">
        <v>12</v>
      </c>
      <c r="F1775" s="3" t="s">
        <v>31</v>
      </c>
      <c r="G1775" s="1" t="s">
        <v>32</v>
      </c>
      <c r="H1775" s="34" t="str">
        <f>_xlfn.XLOOKUP(B1775,[2]CALCULATION!$B:$B,[2]CALCULATION!$H:$H,"")</f>
        <v>ZTE</v>
      </c>
      <c r="I1775" s="28">
        <v>0</v>
      </c>
      <c r="J1775" s="28">
        <v>0</v>
      </c>
      <c r="K1775" s="28">
        <v>0</v>
      </c>
      <c r="L1775" s="28">
        <v>0</v>
      </c>
      <c r="M1775" s="28">
        <v>0</v>
      </c>
      <c r="N1775" s="28">
        <v>0</v>
      </c>
      <c r="O1775" s="28">
        <v>0</v>
      </c>
      <c r="P1775" s="28">
        <v>0</v>
      </c>
      <c r="Q1775" s="28">
        <v>0</v>
      </c>
      <c r="R1775" s="28">
        <v>0</v>
      </c>
      <c r="S1775" s="93">
        <v>0</v>
      </c>
      <c r="T1775" s="93">
        <f>_xlfn.XLOOKUP(B1775,'[3]Nur des jours'!$B:$B,'[3]Nur des jours'!$U:$U,"")</f>
        <v>0</v>
      </c>
      <c r="U1775" s="93">
        <v>0</v>
      </c>
      <c r="V1775" s="93">
        <v>0</v>
      </c>
      <c r="W1775" s="93">
        <v>0</v>
      </c>
      <c r="X1775" s="93">
        <v>0</v>
      </c>
      <c r="Y1775" s="93">
        <v>0</v>
      </c>
      <c r="Z1775" s="93">
        <v>0</v>
      </c>
      <c r="AA1775" s="93">
        <v>0</v>
      </c>
      <c r="AB1775" s="93">
        <v>0</v>
      </c>
      <c r="AC1775" s="93">
        <f>_xlfn.XLOOKUP(B1775,'[3]Nur des jours'!$B:$B,'[3]Nur des jours'!$N:$N,"")</f>
        <v>0</v>
      </c>
      <c r="AD1775" s="93">
        <v>0</v>
      </c>
      <c r="AE1775" s="93">
        <v>0</v>
      </c>
      <c r="AF1775" s="93">
        <v>0</v>
      </c>
      <c r="AG1775" s="93"/>
      <c r="AH1775" s="93">
        <v>0</v>
      </c>
      <c r="AI1775" s="93">
        <v>0</v>
      </c>
      <c r="AJ1775" s="93">
        <v>0</v>
      </c>
      <c r="AK1775" s="93">
        <v>0</v>
      </c>
      <c r="AL1775" s="93">
        <v>0</v>
      </c>
      <c r="AM1775" s="49" t="s">
        <v>5559</v>
      </c>
      <c r="AN1775" s="49"/>
      <c r="AO1775" s="48" t="str" cm="1">
        <f t="array" ref="AO1775">IFERROR(_xlfn.IFS(
AQ1775="MPR ISSUE","PDH",
AQ1775="BSS Hardware Issue","BSS",
AQ1775="Sites strategiques, MLL, Pylone, etc.","ENVTECH",
AQ1775="AKTIVCO DEFAUT GE &amp; POWER Cabinet","AKTIVCO",
AQ1775="AKTIVCO Coupure ENEO &amp; Baisse de tension","AKTIVCO GRID ONLY",
AQ1775="Coupure ENEO &amp; Baisse de tension","IHS GRID ONLY",
AQ1775="Defaut GE &amp; POWER Cabinet","IHS",
AQ1775="Sharing","Partners",
AQ1775="Sites strategiques &amp; DataCenter","SST &amp; DC",
AQ1775="Exclu","Exclu",
AQ1775="SAT","SAT",
AQ1775="SPARE-ISSUE","SPARE-ISSUE",
AQ1775="Fiber CAmtel","TRANS_FO_CAMTEL",
AQ1775="Fiber AOF","Fiber AOF",
AQ1775="Projet OCM (HUAWEI)","TRAVAUX-HUAWEI",
AQ1775="Projet OCM (NOKIA)","TRAVAUX-NOKIA",
AQ1775="ACCESS-ISSUE","ACCESS-ISSUE",
AQ1775="Projet OCM (ZTE, NOKIA, autres projets)","TRAVAUX OCM",
AQ1775="No root CAuse","No root cause",
AQ1775="ODU HS","PDH",
AQ1775="IP &amp; VLAN","PDH",
AQ1775="Warehouse HUAWEI","SPARE-ISSUE",
AQ1775="SPARE-HS","SPARE-ISSUE",
AQ1775="Power Telco","BSS",AQ1775="no impacts","no impacts"
),"")</f>
        <v>No root cause</v>
      </c>
      <c r="AP1775" s="48" t="str" cm="1">
        <f t="array" ref="AP1775">IFERROR(_xlfn.IFS(
AQ1775="MPR ISSUE","TX ISSUE",
AQ1775="BSS Hardware Issue","RAN ISSUE",
AQ1775="Sites strategiques, MLL, Pylone, etc.","ENVTECH",
AQ1775="AKTIVCO DEFAUT GE &amp; POWER Cabinet","POWER ISSUE",
AQ1775="AKTIVCO Coupure ENEO &amp; Baisse de tension","POWER ISSUE",
AQ1775="Coupure ENEO &amp; Baisse de tension","POWER ISSUE",
AQ1775="Defaut GE &amp; POWER Cabinet","POWER ISSUE",
AQ1775="Sharing","POWER ISSUE",
AQ1775="Sites strategiques &amp; DataCenter","POWER ISSUE",
AQ1775="Exclu","Exclu",
AQ1775="SAT","TX ISSUE",
AQ1775="SPARE-ISSUE","SPARE-ISSUE",
AQ1775="Fiber CAmtel","TX ISSUE",
AQ1775="Fiber AOF","TX ISSUE",
AQ1775="Projet OCM (HUAWEI)","TRAVAUX-HUAWEI",
AQ1775="Projet OCM (NOKIA)","TRAVAUX -NOKIA",
AQ1775="ACCESS-ISSUE","ACCESS-ISSUE",
AQ1775="Projet OCM (ZTE, NOKIA, autres projets)","TRAVAUX OCM",
AQ1775="No root CAuse","No root cause",
AQ1775="ODU HS","TX ISSUE",
AQ1775="IP &amp; VLAN","TX ISSUE",
AQ1775="Warehouse HUAWEI","SPARE-ISSUE",
AQ1775="SPARE-HS","SPARE-ISSUE",
AQ1775="Power Telco","RAN ISSUE",AQ1775="no impacts","no impacts"
),"")</f>
        <v>No root cause</v>
      </c>
      <c r="AQ1775" s="126" t="s">
        <v>5344</v>
      </c>
      <c r="AR1775" s="48" t="str" cm="1">
        <f t="array" ref="AR1775">IFERROR(_xlfn.IFS(
AQ1775="MPR ISSUE","ACTIVE",
AQ1775="BSS Hardware Issue","ACTIVE",
AQ1775="Sites strategiques, MLL, Pylone, etc.","PASSIVE",
AQ1775="AKTIVCO DEFAUT GE &amp; POWER Cabinet","PASSIVE",
AQ1775="AKTIVCO Coupure ENEO &amp; Baisse de tension","PASSIVE",
AQ1775="Coupure ENEO &amp; Baisse de tension","PASSIVE",
AQ1775="Defaut GE &amp; POWER Cabinet","PASSIVE",
AQ1775="Sharing","PASSIVE",
AQ1775="Sites strategiques &amp; DataCenter","PASSIVE",
AQ1775="Exclu","Exclu",
AQ1775="SAT","ACTIVE",
AQ1775="SPARE-ISSUE","SPARE-ISSUE",
AQ1775="Fiber CAmtel","ACTIVE",
AQ1775="Fiber AOF","ACTIVE",
AQ1775="Projet OCM (HUAWEI)","PLANNED WORKS",
AQ1775="Projet OCM (NOKIA)","PLANNED WORKS",
AQ1775="ACCESS-ISSUE","ACCESS-ISSUE",
AQ1775="Projet OCM (ZTE, NOKIA, autres projets)","PLANNED WORKS",
AQ1775="No root CAuse","No root cause",
AQ1775="ODU HS","ACTIVE",
AQ1775="IP &amp; VLAN","ACTIVE",
AQ1775="Warehouse HUAWEI","SPARE-ISSUE",
AQ1775="SPARE-HS","SPARE-ISSUE",
AQ1775="Power Telco","ACTIVE", AQ1775="no impacts","no impacts"
),"")</f>
        <v>No root cause</v>
      </c>
      <c r="AS1775" s="92" t="s">
        <v>5537</v>
      </c>
      <c r="AT1775" s="98" t="s">
        <v>824</v>
      </c>
      <c r="AV1775" s="17" t="s">
        <v>5537</v>
      </c>
      <c r="AW1775" s="7" t="s">
        <v>5537</v>
      </c>
      <c r="AX1775" s="6" t="s">
        <v>5537</v>
      </c>
      <c r="AY1775" s="7"/>
      <c r="AZ1775" s="3" t="s">
        <v>5537</v>
      </c>
      <c r="BA1775" s="18" t="s">
        <v>5537</v>
      </c>
      <c r="BB1775" s="18" t="s">
        <v>5537</v>
      </c>
      <c r="BC1775" s="18" t="s">
        <v>5537</v>
      </c>
      <c r="BD1775" s="18" t="s">
        <v>5537</v>
      </c>
      <c r="BE1775" s="18" t="s">
        <v>5537</v>
      </c>
      <c r="BF1775" s="18" t="s">
        <v>5537</v>
      </c>
      <c r="BG1775" s="18" t="s">
        <v>5537</v>
      </c>
      <c r="BH1775" s="18" t="s">
        <v>5537</v>
      </c>
      <c r="BI1775" s="18" t="s">
        <v>5537</v>
      </c>
      <c r="BJ1775" s="18" t="s">
        <v>5537</v>
      </c>
      <c r="BK1775" s="18" t="s">
        <v>5537</v>
      </c>
      <c r="BL1775" s="9" t="s">
        <v>5537</v>
      </c>
      <c r="BM1775" s="14" t="s">
        <v>5537</v>
      </c>
      <c r="BN1775" s="14" t="s">
        <v>5537</v>
      </c>
      <c r="BO1775" s="14" t="str">
        <f>_xlfn.XLOOKUP(B1775,'[4]cell downs 18042026 17h'!$B:$B,'[4]cell downs 18042026 17h'!$B:$B,"")</f>
        <v/>
      </c>
      <c r="BP1775" s="14" t="str">
        <f>_xlfn.XLOOKUP(B1775,'[5]Cells Huawei 19042026 15h'!$B:$B,'[5]Cells Huawei 19042026 15h'!$B:$B,"")</f>
        <v/>
      </c>
      <c r="BQ1775" s="9" t="str">
        <f>_xlfn.XLOOKUP(B1775,'[6]cells down 19042026 9H40'!$B:$B,'[6]cells down 19042026 9H40'!$B:$B,"")</f>
        <v/>
      </c>
      <c r="BR1775" s="9" t="s">
        <v>824</v>
      </c>
      <c r="BS1775" s="9" t="s">
        <v>5537</v>
      </c>
      <c r="BT1775" s="108"/>
    </row>
    <row r="1776" spans="1:72" s="9" customFormat="1" x14ac:dyDescent="0.35">
      <c r="A1776" s="1" t="s">
        <v>793</v>
      </c>
      <c r="B1776" s="8" t="s">
        <v>794</v>
      </c>
      <c r="C1776" s="3" t="str">
        <f>_xlfn.XLOOKUP(B1776,'[1]daily break down'!$D:$D,'[1]daily break down'!$E:$E,"")</f>
        <v>Douala</v>
      </c>
      <c r="D1776" s="1" t="s">
        <v>11</v>
      </c>
      <c r="E1776" s="1" t="s">
        <v>12</v>
      </c>
      <c r="F1776" s="3" t="s">
        <v>31</v>
      </c>
      <c r="G1776" s="1" t="s">
        <v>32</v>
      </c>
      <c r="H1776" s="34" t="str">
        <f>_xlfn.XLOOKUP(B1776,[2]CALCULATION!$B:$B,[2]CALCULATION!$H:$H,"")</f>
        <v>ZTE</v>
      </c>
      <c r="I1776" s="28">
        <v>0</v>
      </c>
      <c r="J1776" s="28">
        <v>0</v>
      </c>
      <c r="K1776" s="28">
        <v>0</v>
      </c>
      <c r="L1776" s="28">
        <v>0</v>
      </c>
      <c r="M1776" s="28">
        <v>0</v>
      </c>
      <c r="N1776" s="28">
        <v>0</v>
      </c>
      <c r="O1776" s="28">
        <v>0</v>
      </c>
      <c r="P1776" s="28">
        <v>0</v>
      </c>
      <c r="Q1776" s="28">
        <v>0</v>
      </c>
      <c r="R1776" s="28">
        <v>0</v>
      </c>
      <c r="S1776" s="93">
        <v>0</v>
      </c>
      <c r="T1776" s="93">
        <f>_xlfn.XLOOKUP(B1776,'[3]Nur des jours'!$B:$B,'[3]Nur des jours'!$U:$U,"")</f>
        <v>0</v>
      </c>
      <c r="U1776" s="93">
        <v>0</v>
      </c>
      <c r="V1776" s="93">
        <v>0</v>
      </c>
      <c r="W1776" s="93">
        <v>0</v>
      </c>
      <c r="X1776" s="93">
        <v>0</v>
      </c>
      <c r="Y1776" s="93">
        <v>0</v>
      </c>
      <c r="Z1776" s="93">
        <v>0</v>
      </c>
      <c r="AA1776" s="93">
        <v>0</v>
      </c>
      <c r="AB1776" s="93">
        <v>0</v>
      </c>
      <c r="AC1776" s="93">
        <f>_xlfn.XLOOKUP(B1776,'[3]Nur des jours'!$B:$B,'[3]Nur des jours'!$N:$N,"")</f>
        <v>0</v>
      </c>
      <c r="AD1776" s="93">
        <v>0</v>
      </c>
      <c r="AE1776" s="93">
        <v>0</v>
      </c>
      <c r="AF1776" s="93">
        <v>0</v>
      </c>
      <c r="AG1776" s="93"/>
      <c r="AH1776" s="93">
        <v>0</v>
      </c>
      <c r="AI1776" s="93">
        <v>0</v>
      </c>
      <c r="AJ1776" s="93">
        <v>0</v>
      </c>
      <c r="AK1776" s="93">
        <v>0</v>
      </c>
      <c r="AL1776" s="93">
        <v>0</v>
      </c>
      <c r="AM1776" s="49" t="s">
        <v>5559</v>
      </c>
      <c r="AN1776" s="49"/>
      <c r="AO1776" s="48" t="str" cm="1">
        <f t="array" ref="AO1776">IFERROR(_xlfn.IFS(
AQ1776="MPR ISSUE","PDH",
AQ1776="BSS Hardware Issue","BSS",
AQ1776="Sites strategiques, MLL, Pylone, etc.","ENVTECH",
AQ1776="AKTIVCO DEFAUT GE &amp; POWER Cabinet","AKTIVCO",
AQ1776="AKTIVCO Coupure ENEO &amp; Baisse de tension","AKTIVCO GRID ONLY",
AQ1776="Coupure ENEO &amp; Baisse de tension","IHS GRID ONLY",
AQ1776="Defaut GE &amp; POWER Cabinet","IHS",
AQ1776="Sharing","Partners",
AQ1776="Sites strategiques &amp; DataCenter","SST &amp; DC",
AQ1776="Exclu","Exclu",
AQ1776="SAT","SAT",
AQ1776="SPARE-ISSUE","SPARE-ISSUE",
AQ1776="Fiber CAmtel","TRANS_FO_CAMTEL",
AQ1776="Fiber AOF","Fiber AOF",
AQ1776="Projet OCM (HUAWEI)","TRAVAUX-HUAWEI",
AQ1776="Projet OCM (NOKIA)","TRAVAUX-NOKIA",
AQ1776="ACCESS-ISSUE","ACCESS-ISSUE",
AQ1776="Projet OCM (ZTE, NOKIA, autres projets)","TRAVAUX OCM",
AQ1776="No root CAuse","No root cause",
AQ1776="ODU HS","PDH",
AQ1776="IP &amp; VLAN","PDH",
AQ1776="Warehouse HUAWEI","SPARE-ISSUE",
AQ1776="SPARE-HS","SPARE-ISSUE",
AQ1776="Power Telco","BSS",AQ1776="no impacts","no impacts"
),"")</f>
        <v>No root cause</v>
      </c>
      <c r="AP1776" s="48" t="str" cm="1">
        <f t="array" ref="AP1776">IFERROR(_xlfn.IFS(
AQ1776="MPR ISSUE","TX ISSUE",
AQ1776="BSS Hardware Issue","RAN ISSUE",
AQ1776="Sites strategiques, MLL, Pylone, etc.","ENVTECH",
AQ1776="AKTIVCO DEFAUT GE &amp; POWER Cabinet","POWER ISSUE",
AQ1776="AKTIVCO Coupure ENEO &amp; Baisse de tension","POWER ISSUE",
AQ1776="Coupure ENEO &amp; Baisse de tension","POWER ISSUE",
AQ1776="Defaut GE &amp; POWER Cabinet","POWER ISSUE",
AQ1776="Sharing","POWER ISSUE",
AQ1776="Sites strategiques &amp; DataCenter","POWER ISSUE",
AQ1776="Exclu","Exclu",
AQ1776="SAT","TX ISSUE",
AQ1776="SPARE-ISSUE","SPARE-ISSUE",
AQ1776="Fiber CAmtel","TX ISSUE",
AQ1776="Fiber AOF","TX ISSUE",
AQ1776="Projet OCM (HUAWEI)","TRAVAUX-HUAWEI",
AQ1776="Projet OCM (NOKIA)","TRAVAUX -NOKIA",
AQ1776="ACCESS-ISSUE","ACCESS-ISSUE",
AQ1776="Projet OCM (ZTE, NOKIA, autres projets)","TRAVAUX OCM",
AQ1776="No root CAuse","No root cause",
AQ1776="ODU HS","TX ISSUE",
AQ1776="IP &amp; VLAN","TX ISSUE",
AQ1776="Warehouse HUAWEI","SPARE-ISSUE",
AQ1776="SPARE-HS","SPARE-ISSUE",
AQ1776="Power Telco","RAN ISSUE",AQ1776="no impacts","no impacts"
),"")</f>
        <v>No root cause</v>
      </c>
      <c r="AQ1776" s="126" t="s">
        <v>5344</v>
      </c>
      <c r="AR1776" s="48" t="str" cm="1">
        <f t="array" ref="AR1776">IFERROR(_xlfn.IFS(
AQ1776="MPR ISSUE","ACTIVE",
AQ1776="BSS Hardware Issue","ACTIVE",
AQ1776="Sites strategiques, MLL, Pylone, etc.","PASSIVE",
AQ1776="AKTIVCO DEFAUT GE &amp; POWER Cabinet","PASSIVE",
AQ1776="AKTIVCO Coupure ENEO &amp; Baisse de tension","PASSIVE",
AQ1776="Coupure ENEO &amp; Baisse de tension","PASSIVE",
AQ1776="Defaut GE &amp; POWER Cabinet","PASSIVE",
AQ1776="Sharing","PASSIVE",
AQ1776="Sites strategiques &amp; DataCenter","PASSIVE",
AQ1776="Exclu","Exclu",
AQ1776="SAT","ACTIVE",
AQ1776="SPARE-ISSUE","SPARE-ISSUE",
AQ1776="Fiber CAmtel","ACTIVE",
AQ1776="Fiber AOF","ACTIVE",
AQ1776="Projet OCM (HUAWEI)","PLANNED WORKS",
AQ1776="Projet OCM (NOKIA)","PLANNED WORKS",
AQ1776="ACCESS-ISSUE","ACCESS-ISSUE",
AQ1776="Projet OCM (ZTE, NOKIA, autres projets)","PLANNED WORKS",
AQ1776="No root CAuse","No root cause",
AQ1776="ODU HS","ACTIVE",
AQ1776="IP &amp; VLAN","ACTIVE",
AQ1776="Warehouse HUAWEI","SPARE-ISSUE",
AQ1776="SPARE-HS","SPARE-ISSUE",
AQ1776="Power Telco","ACTIVE", AQ1776="no impacts","no impacts"
),"")</f>
        <v>No root cause</v>
      </c>
      <c r="AS1776" s="92" t="s">
        <v>5537</v>
      </c>
      <c r="AT1776" s="98" t="s">
        <v>794</v>
      </c>
      <c r="AV1776" s="17" t="s">
        <v>5537</v>
      </c>
      <c r="AW1776" s="7" t="s">
        <v>5537</v>
      </c>
      <c r="AX1776" s="6" t="s">
        <v>5537</v>
      </c>
      <c r="AY1776" s="7"/>
      <c r="AZ1776" s="3" t="s">
        <v>5537</v>
      </c>
      <c r="BA1776" s="18" t="s">
        <v>5537</v>
      </c>
      <c r="BB1776" s="18" t="s">
        <v>5537</v>
      </c>
      <c r="BC1776" s="18" t="s">
        <v>5537</v>
      </c>
      <c r="BD1776" s="18" t="s">
        <v>5537</v>
      </c>
      <c r="BE1776" s="18" t="s">
        <v>5537</v>
      </c>
      <c r="BF1776" s="18" t="s">
        <v>5537</v>
      </c>
      <c r="BG1776" s="18" t="s">
        <v>5537</v>
      </c>
      <c r="BH1776" s="18" t="s">
        <v>5537</v>
      </c>
      <c r="BI1776" s="18" t="s">
        <v>5537</v>
      </c>
      <c r="BJ1776" s="18" t="s">
        <v>5537</v>
      </c>
      <c r="BK1776" s="18" t="s">
        <v>5537</v>
      </c>
      <c r="BL1776" s="9" t="s">
        <v>5537</v>
      </c>
      <c r="BM1776" s="14" t="s">
        <v>5537</v>
      </c>
      <c r="BN1776" s="14" t="s">
        <v>5537</v>
      </c>
      <c r="BO1776" s="14" t="str">
        <f>_xlfn.XLOOKUP(B1776,'[4]cell downs 18042026 17h'!$B:$B,'[4]cell downs 18042026 17h'!$B:$B,"")</f>
        <v/>
      </c>
      <c r="BP1776" s="14" t="str">
        <f>_xlfn.XLOOKUP(B1776,'[5]Cells Huawei 19042026 15h'!$B:$B,'[5]Cells Huawei 19042026 15h'!$B:$B,"")</f>
        <v/>
      </c>
      <c r="BQ1776" s="9" t="str">
        <f>_xlfn.XLOOKUP(B1776,'[6]cells down 19042026 9H40'!$B:$B,'[6]cells down 19042026 9H40'!$B:$B,"")</f>
        <v/>
      </c>
      <c r="BR1776" s="9" t="s">
        <v>794</v>
      </c>
      <c r="BS1776" s="9" t="s">
        <v>5537</v>
      </c>
      <c r="BT1776" s="108"/>
    </row>
    <row r="1777" spans="1:72" s="9" customFormat="1" x14ac:dyDescent="0.35">
      <c r="A1777" s="1" t="s">
        <v>526</v>
      </c>
      <c r="B1777" s="8" t="s">
        <v>527</v>
      </c>
      <c r="C1777" s="3" t="str">
        <f>_xlfn.XLOOKUP(B1777,'[1]daily break down'!$D:$D,'[1]daily break down'!$E:$E,"")</f>
        <v>Douala</v>
      </c>
      <c r="D1777" s="1" t="s">
        <v>11</v>
      </c>
      <c r="E1777" s="1" t="s">
        <v>12</v>
      </c>
      <c r="F1777" s="3" t="s">
        <v>31</v>
      </c>
      <c r="G1777" s="1" t="s">
        <v>32</v>
      </c>
      <c r="H1777" s="34" t="str">
        <f>_xlfn.XLOOKUP(B1777,[2]CALCULATION!$B:$B,[2]CALCULATION!$H:$H,"")</f>
        <v>ZTE</v>
      </c>
      <c r="I1777" s="28">
        <v>0</v>
      </c>
      <c r="J1777" s="28">
        <v>0</v>
      </c>
      <c r="K1777" s="28">
        <v>0</v>
      </c>
      <c r="L1777" s="28">
        <v>0</v>
      </c>
      <c r="M1777" s="28">
        <v>0</v>
      </c>
      <c r="N1777" s="28">
        <v>0</v>
      </c>
      <c r="O1777" s="28">
        <v>0</v>
      </c>
      <c r="P1777" s="28">
        <v>0</v>
      </c>
      <c r="Q1777" s="28">
        <v>0</v>
      </c>
      <c r="R1777" s="28">
        <v>0</v>
      </c>
      <c r="S1777" s="93">
        <v>0</v>
      </c>
      <c r="T1777" s="93">
        <f>_xlfn.XLOOKUP(B1777,'[3]Nur des jours'!$B:$B,'[3]Nur des jours'!$U:$U,"")</f>
        <v>0</v>
      </c>
      <c r="U1777" s="93">
        <v>0</v>
      </c>
      <c r="V1777" s="93">
        <v>0</v>
      </c>
      <c r="W1777" s="93">
        <v>0</v>
      </c>
      <c r="X1777" s="93">
        <v>0</v>
      </c>
      <c r="Y1777" s="93">
        <v>0</v>
      </c>
      <c r="Z1777" s="93">
        <v>0</v>
      </c>
      <c r="AA1777" s="93">
        <v>0</v>
      </c>
      <c r="AB1777" s="93">
        <v>0</v>
      </c>
      <c r="AC1777" s="93">
        <f>_xlfn.XLOOKUP(B1777,'[3]Nur des jours'!$B:$B,'[3]Nur des jours'!$N:$N,"")</f>
        <v>0</v>
      </c>
      <c r="AD1777" s="93">
        <v>0</v>
      </c>
      <c r="AE1777" s="93">
        <v>0</v>
      </c>
      <c r="AF1777" s="93">
        <v>0</v>
      </c>
      <c r="AG1777" s="93"/>
      <c r="AH1777" s="93">
        <v>0</v>
      </c>
      <c r="AI1777" s="93">
        <v>0</v>
      </c>
      <c r="AJ1777" s="93">
        <v>0</v>
      </c>
      <c r="AK1777" s="93">
        <v>0</v>
      </c>
      <c r="AL1777" s="93">
        <v>0</v>
      </c>
      <c r="AM1777" s="49" t="s">
        <v>5559</v>
      </c>
      <c r="AN1777" s="49"/>
      <c r="AO1777" s="48" t="str" cm="1">
        <f t="array" ref="AO1777">IFERROR(_xlfn.IFS(
AQ1777="MPR ISSUE","PDH",
AQ1777="BSS Hardware Issue","BSS",
AQ1777="Sites strategiques, MLL, Pylone, etc.","ENVTECH",
AQ1777="AKTIVCO DEFAUT GE &amp; POWER Cabinet","AKTIVCO",
AQ1777="AKTIVCO Coupure ENEO &amp; Baisse de tension","AKTIVCO GRID ONLY",
AQ1777="Coupure ENEO &amp; Baisse de tension","IHS GRID ONLY",
AQ1777="Defaut GE &amp; POWER Cabinet","IHS",
AQ1777="Sharing","Partners",
AQ1777="Sites strategiques &amp; DataCenter","SST &amp; DC",
AQ1777="Exclu","Exclu",
AQ1777="SAT","SAT",
AQ1777="SPARE-ISSUE","SPARE-ISSUE",
AQ1777="Fiber CAmtel","TRANS_FO_CAMTEL",
AQ1777="Fiber AOF","Fiber AOF",
AQ1777="Projet OCM (HUAWEI)","TRAVAUX-HUAWEI",
AQ1777="Projet OCM (NOKIA)","TRAVAUX-NOKIA",
AQ1777="ACCESS-ISSUE","ACCESS-ISSUE",
AQ1777="Projet OCM (ZTE, NOKIA, autres projets)","TRAVAUX OCM",
AQ1777="No root CAuse","No root cause",
AQ1777="ODU HS","PDH",
AQ1777="IP &amp; VLAN","PDH",
AQ1777="Warehouse HUAWEI","SPARE-ISSUE",
AQ1777="SPARE-HS","SPARE-ISSUE",
AQ1777="Power Telco","BSS",AQ1777="no impacts","no impacts"
),"")</f>
        <v>No root cause</v>
      </c>
      <c r="AP1777" s="48" t="str" cm="1">
        <f t="array" ref="AP1777">IFERROR(_xlfn.IFS(
AQ1777="MPR ISSUE","TX ISSUE",
AQ1777="BSS Hardware Issue","RAN ISSUE",
AQ1777="Sites strategiques, MLL, Pylone, etc.","ENVTECH",
AQ1777="AKTIVCO DEFAUT GE &amp; POWER Cabinet","POWER ISSUE",
AQ1777="AKTIVCO Coupure ENEO &amp; Baisse de tension","POWER ISSUE",
AQ1777="Coupure ENEO &amp; Baisse de tension","POWER ISSUE",
AQ1777="Defaut GE &amp; POWER Cabinet","POWER ISSUE",
AQ1777="Sharing","POWER ISSUE",
AQ1777="Sites strategiques &amp; DataCenter","POWER ISSUE",
AQ1777="Exclu","Exclu",
AQ1777="SAT","TX ISSUE",
AQ1777="SPARE-ISSUE","SPARE-ISSUE",
AQ1777="Fiber CAmtel","TX ISSUE",
AQ1777="Fiber AOF","TX ISSUE",
AQ1777="Projet OCM (HUAWEI)","TRAVAUX-HUAWEI",
AQ1777="Projet OCM (NOKIA)","TRAVAUX -NOKIA",
AQ1777="ACCESS-ISSUE","ACCESS-ISSUE",
AQ1777="Projet OCM (ZTE, NOKIA, autres projets)","TRAVAUX OCM",
AQ1777="No root CAuse","No root cause",
AQ1777="ODU HS","TX ISSUE",
AQ1777="IP &amp; VLAN","TX ISSUE",
AQ1777="Warehouse HUAWEI","SPARE-ISSUE",
AQ1777="SPARE-HS","SPARE-ISSUE",
AQ1777="Power Telco","RAN ISSUE",AQ1777="no impacts","no impacts"
),"")</f>
        <v>No root cause</v>
      </c>
      <c r="AQ1777" s="126" t="s">
        <v>5344</v>
      </c>
      <c r="AR1777" s="48" t="str" cm="1">
        <f t="array" ref="AR1777">IFERROR(_xlfn.IFS(
AQ1777="MPR ISSUE","ACTIVE",
AQ1777="BSS Hardware Issue","ACTIVE",
AQ1777="Sites strategiques, MLL, Pylone, etc.","PASSIVE",
AQ1777="AKTIVCO DEFAUT GE &amp; POWER Cabinet","PASSIVE",
AQ1777="AKTIVCO Coupure ENEO &amp; Baisse de tension","PASSIVE",
AQ1777="Coupure ENEO &amp; Baisse de tension","PASSIVE",
AQ1777="Defaut GE &amp; POWER Cabinet","PASSIVE",
AQ1777="Sharing","PASSIVE",
AQ1777="Sites strategiques &amp; DataCenter","PASSIVE",
AQ1777="Exclu","Exclu",
AQ1777="SAT","ACTIVE",
AQ1777="SPARE-ISSUE","SPARE-ISSUE",
AQ1777="Fiber CAmtel","ACTIVE",
AQ1777="Fiber AOF","ACTIVE",
AQ1777="Projet OCM (HUAWEI)","PLANNED WORKS",
AQ1777="Projet OCM (NOKIA)","PLANNED WORKS",
AQ1777="ACCESS-ISSUE","ACCESS-ISSUE",
AQ1777="Projet OCM (ZTE, NOKIA, autres projets)","PLANNED WORKS",
AQ1777="No root CAuse","No root cause",
AQ1777="ODU HS","ACTIVE",
AQ1777="IP &amp; VLAN","ACTIVE",
AQ1777="Warehouse HUAWEI","SPARE-ISSUE",
AQ1777="SPARE-HS","SPARE-ISSUE",
AQ1777="Power Telco","ACTIVE", AQ1777="no impacts","no impacts"
),"")</f>
        <v>No root cause</v>
      </c>
      <c r="AS1777" s="92" t="s">
        <v>5537</v>
      </c>
      <c r="AT1777" s="98" t="s">
        <v>527</v>
      </c>
      <c r="AV1777" s="17" t="s">
        <v>5537</v>
      </c>
      <c r="AW1777" s="7" t="s">
        <v>5537</v>
      </c>
      <c r="AX1777" s="6" t="s">
        <v>5537</v>
      </c>
      <c r="AY1777" s="7"/>
      <c r="AZ1777" s="3" t="s">
        <v>5537</v>
      </c>
      <c r="BA1777" s="18" t="s">
        <v>5537</v>
      </c>
      <c r="BB1777" s="18" t="s">
        <v>5537</v>
      </c>
      <c r="BC1777" s="18" t="s">
        <v>5537</v>
      </c>
      <c r="BD1777" s="18" t="s">
        <v>5537</v>
      </c>
      <c r="BE1777" s="18" t="s">
        <v>5537</v>
      </c>
      <c r="BF1777" s="18" t="s">
        <v>5537</v>
      </c>
      <c r="BG1777" s="18" t="s">
        <v>5537</v>
      </c>
      <c r="BH1777" s="18" t="s">
        <v>5537</v>
      </c>
      <c r="BI1777" s="18" t="s">
        <v>5537</v>
      </c>
      <c r="BJ1777" s="18" t="s">
        <v>5537</v>
      </c>
      <c r="BK1777" s="18" t="s">
        <v>5537</v>
      </c>
      <c r="BL1777" s="9" t="s">
        <v>5537</v>
      </c>
      <c r="BM1777" s="14" t="s">
        <v>5537</v>
      </c>
      <c r="BN1777" s="14" t="s">
        <v>5537</v>
      </c>
      <c r="BO1777" s="14" t="str">
        <f>_xlfn.XLOOKUP(B1777,'[4]cell downs 18042026 17h'!$B:$B,'[4]cell downs 18042026 17h'!$B:$B,"")</f>
        <v/>
      </c>
      <c r="BP1777" s="14" t="str">
        <f>_xlfn.XLOOKUP(B1777,'[5]Cells Huawei 19042026 15h'!$B:$B,'[5]Cells Huawei 19042026 15h'!$B:$B,"")</f>
        <v/>
      </c>
      <c r="BQ1777" s="9" t="str">
        <f>_xlfn.XLOOKUP(B1777,'[6]cells down 19042026 9H40'!$B:$B,'[6]cells down 19042026 9H40'!$B:$B,"")</f>
        <v/>
      </c>
      <c r="BR1777" s="9" t="s">
        <v>527</v>
      </c>
      <c r="BS1777" s="9" t="s">
        <v>302</v>
      </c>
      <c r="BT1777" s="108"/>
    </row>
    <row r="1778" spans="1:72" s="9" customFormat="1" x14ac:dyDescent="0.35">
      <c r="A1778" s="1" t="s">
        <v>678</v>
      </c>
      <c r="B1778" s="8" t="s">
        <v>679</v>
      </c>
      <c r="C1778" s="3" t="str">
        <f>_xlfn.XLOOKUP(B1778,'[1]daily break down'!$D:$D,'[1]daily break down'!$E:$E,"")</f>
        <v>Douala</v>
      </c>
      <c r="D1778" s="1" t="s">
        <v>21</v>
      </c>
      <c r="E1778" s="1" t="s">
        <v>36</v>
      </c>
      <c r="F1778" s="3" t="s">
        <v>31</v>
      </c>
      <c r="G1778" s="1" t="s">
        <v>32</v>
      </c>
      <c r="H1778" s="34" t="str">
        <f>_xlfn.XLOOKUP(B1778,[2]CALCULATION!$B:$B,[2]CALCULATION!$H:$H,"")</f>
        <v>ZTE</v>
      </c>
      <c r="I1778" s="28">
        <v>0</v>
      </c>
      <c r="J1778" s="28">
        <v>0</v>
      </c>
      <c r="K1778" s="28">
        <v>0</v>
      </c>
      <c r="L1778" s="28">
        <v>0</v>
      </c>
      <c r="M1778" s="28">
        <v>0</v>
      </c>
      <c r="N1778" s="28">
        <v>0</v>
      </c>
      <c r="O1778" s="28">
        <v>0</v>
      </c>
      <c r="P1778" s="28">
        <v>0</v>
      </c>
      <c r="Q1778" s="28">
        <v>0</v>
      </c>
      <c r="R1778" s="28">
        <v>0</v>
      </c>
      <c r="S1778" s="93">
        <v>0</v>
      </c>
      <c r="T1778" s="93">
        <f>_xlfn.XLOOKUP(B1778,'[3]Nur des jours'!$B:$B,'[3]Nur des jours'!$U:$U,"")</f>
        <v>0</v>
      </c>
      <c r="U1778" s="93">
        <v>0</v>
      </c>
      <c r="V1778" s="93">
        <v>0</v>
      </c>
      <c r="W1778" s="93">
        <v>0</v>
      </c>
      <c r="X1778" s="93">
        <v>0</v>
      </c>
      <c r="Y1778" s="93">
        <v>0</v>
      </c>
      <c r="Z1778" s="93">
        <v>0</v>
      </c>
      <c r="AA1778" s="93">
        <v>0</v>
      </c>
      <c r="AB1778" s="93">
        <v>0</v>
      </c>
      <c r="AC1778" s="93">
        <f>_xlfn.XLOOKUP(B1778,'[3]Nur des jours'!$B:$B,'[3]Nur des jours'!$N:$N,"")</f>
        <v>0</v>
      </c>
      <c r="AD1778" s="93">
        <v>0</v>
      </c>
      <c r="AE1778" s="93">
        <v>0</v>
      </c>
      <c r="AF1778" s="93">
        <v>0</v>
      </c>
      <c r="AG1778" s="93"/>
      <c r="AH1778" s="93">
        <v>0</v>
      </c>
      <c r="AI1778" s="93">
        <v>0</v>
      </c>
      <c r="AJ1778" s="93">
        <v>0</v>
      </c>
      <c r="AK1778" s="93">
        <v>0</v>
      </c>
      <c r="AL1778" s="93">
        <v>0</v>
      </c>
      <c r="AM1778" s="49" t="s">
        <v>5559</v>
      </c>
      <c r="AN1778" s="49"/>
      <c r="AO1778" s="48" t="str" cm="1">
        <f t="array" ref="AO1778">IFERROR(_xlfn.IFS(
AQ1778="MPR ISSUE","PDH",
AQ1778="BSS Hardware Issue","BSS",
AQ1778="Sites strategiques, MLL, Pylone, etc.","ENVTECH",
AQ1778="AKTIVCO DEFAUT GE &amp; POWER Cabinet","AKTIVCO",
AQ1778="AKTIVCO Coupure ENEO &amp; Baisse de tension","AKTIVCO GRID ONLY",
AQ1778="Coupure ENEO &amp; Baisse de tension","IHS GRID ONLY",
AQ1778="Defaut GE &amp; POWER Cabinet","IHS",
AQ1778="Sharing","Partners",
AQ1778="Sites strategiques &amp; DataCenter","SST &amp; DC",
AQ1778="Exclu","Exclu",
AQ1778="SAT","SAT",
AQ1778="SPARE-ISSUE","SPARE-ISSUE",
AQ1778="Fiber CAmtel","TRANS_FO_CAMTEL",
AQ1778="Fiber AOF","Fiber AOF",
AQ1778="Projet OCM (HUAWEI)","TRAVAUX-HUAWEI",
AQ1778="Projet OCM (NOKIA)","TRAVAUX-NOKIA",
AQ1778="ACCESS-ISSUE","ACCESS-ISSUE",
AQ1778="Projet OCM (ZTE, NOKIA, autres projets)","TRAVAUX OCM",
AQ1778="No root CAuse","No root cause",
AQ1778="ODU HS","PDH",
AQ1778="IP &amp; VLAN","PDH",
AQ1778="Warehouse HUAWEI","SPARE-ISSUE",
AQ1778="SPARE-HS","SPARE-ISSUE",
AQ1778="Power Telco","BSS",AQ1778="no impacts","no impacts"
),"")</f>
        <v>No root cause</v>
      </c>
      <c r="AP1778" s="48" t="str" cm="1">
        <f t="array" ref="AP1778">IFERROR(_xlfn.IFS(
AQ1778="MPR ISSUE","TX ISSUE",
AQ1778="BSS Hardware Issue","RAN ISSUE",
AQ1778="Sites strategiques, MLL, Pylone, etc.","ENVTECH",
AQ1778="AKTIVCO DEFAUT GE &amp; POWER Cabinet","POWER ISSUE",
AQ1778="AKTIVCO Coupure ENEO &amp; Baisse de tension","POWER ISSUE",
AQ1778="Coupure ENEO &amp; Baisse de tension","POWER ISSUE",
AQ1778="Defaut GE &amp; POWER Cabinet","POWER ISSUE",
AQ1778="Sharing","POWER ISSUE",
AQ1778="Sites strategiques &amp; DataCenter","POWER ISSUE",
AQ1778="Exclu","Exclu",
AQ1778="SAT","TX ISSUE",
AQ1778="SPARE-ISSUE","SPARE-ISSUE",
AQ1778="Fiber CAmtel","TX ISSUE",
AQ1778="Fiber AOF","TX ISSUE",
AQ1778="Projet OCM (HUAWEI)","TRAVAUX-HUAWEI",
AQ1778="Projet OCM (NOKIA)","TRAVAUX -NOKIA",
AQ1778="ACCESS-ISSUE","ACCESS-ISSUE",
AQ1778="Projet OCM (ZTE, NOKIA, autres projets)","TRAVAUX OCM",
AQ1778="No root CAuse","No root cause",
AQ1778="ODU HS","TX ISSUE",
AQ1778="IP &amp; VLAN","TX ISSUE",
AQ1778="Warehouse HUAWEI","SPARE-ISSUE",
AQ1778="SPARE-HS","SPARE-ISSUE",
AQ1778="Power Telco","RAN ISSUE",AQ1778="no impacts","no impacts"
),"")</f>
        <v>No root cause</v>
      </c>
      <c r="AQ1778" s="67" t="s">
        <v>5344</v>
      </c>
      <c r="AR1778" s="48" t="str" cm="1">
        <f t="array" ref="AR1778">IFERROR(_xlfn.IFS(
AQ1778="MPR ISSUE","ACTIVE",
AQ1778="BSS Hardware Issue","ACTIVE",
AQ1778="Sites strategiques, MLL, Pylone, etc.","PASSIVE",
AQ1778="AKTIVCO DEFAUT GE &amp; POWER Cabinet","PASSIVE",
AQ1778="AKTIVCO Coupure ENEO &amp; Baisse de tension","PASSIVE",
AQ1778="Coupure ENEO &amp; Baisse de tension","PASSIVE",
AQ1778="Defaut GE &amp; POWER Cabinet","PASSIVE",
AQ1778="Sharing","PASSIVE",
AQ1778="Sites strategiques &amp; DataCenter","PASSIVE",
AQ1778="Exclu","Exclu",
AQ1778="SAT","ACTIVE",
AQ1778="SPARE-ISSUE","SPARE-ISSUE",
AQ1778="Fiber CAmtel","ACTIVE",
AQ1778="Fiber AOF","ACTIVE",
AQ1778="Projet OCM (HUAWEI)","PLANNED WORKS",
AQ1778="Projet OCM (NOKIA)","PLANNED WORKS",
AQ1778="ACCESS-ISSUE","ACCESS-ISSUE",
AQ1778="Projet OCM (ZTE, NOKIA, autres projets)","PLANNED WORKS",
AQ1778="No root CAuse","No root cause",
AQ1778="ODU HS","ACTIVE",
AQ1778="IP &amp; VLAN","ACTIVE",
AQ1778="Warehouse HUAWEI","SPARE-ISSUE",
AQ1778="SPARE-HS","SPARE-ISSUE",
AQ1778="Power Telco","ACTIVE", AQ1778="no impacts","no impacts"
),"")</f>
        <v>No root cause</v>
      </c>
      <c r="AS1778" s="92" t="s">
        <v>5537</v>
      </c>
      <c r="AT1778" s="98" t="s">
        <v>679</v>
      </c>
      <c r="AV1778" s="17" t="s">
        <v>5537</v>
      </c>
      <c r="AW1778" s="7" t="s">
        <v>5537</v>
      </c>
      <c r="AX1778" s="6" t="s">
        <v>5537</v>
      </c>
      <c r="AY1778" s="7"/>
      <c r="AZ1778" s="3" t="s">
        <v>5537</v>
      </c>
      <c r="BA1778" s="18" t="s">
        <v>5537</v>
      </c>
      <c r="BB1778" s="18" t="s">
        <v>5537</v>
      </c>
      <c r="BC1778" s="18" t="s">
        <v>5537</v>
      </c>
      <c r="BD1778" s="18" t="s">
        <v>5537</v>
      </c>
      <c r="BE1778" s="18" t="s">
        <v>5537</v>
      </c>
      <c r="BF1778" s="18" t="s">
        <v>5537</v>
      </c>
      <c r="BG1778" s="18" t="s">
        <v>5537</v>
      </c>
      <c r="BH1778" s="18" t="s">
        <v>5537</v>
      </c>
      <c r="BI1778" s="18" t="s">
        <v>5537</v>
      </c>
      <c r="BJ1778" s="18" t="s">
        <v>5537</v>
      </c>
      <c r="BK1778" s="18" t="s">
        <v>5537</v>
      </c>
      <c r="BL1778" s="9" t="s">
        <v>5537</v>
      </c>
      <c r="BM1778" s="14" t="s">
        <v>5537</v>
      </c>
      <c r="BN1778" s="14" t="s">
        <v>5537</v>
      </c>
      <c r="BO1778" s="14" t="str">
        <f>_xlfn.XLOOKUP(B1778,'[4]cell downs 18042026 17h'!$B:$B,'[4]cell downs 18042026 17h'!$B:$B,"")</f>
        <v/>
      </c>
      <c r="BP1778" s="14" t="str">
        <f>_xlfn.XLOOKUP(B1778,'[5]Cells Huawei 19042026 15h'!$B:$B,'[5]Cells Huawei 19042026 15h'!$B:$B,"")</f>
        <v/>
      </c>
      <c r="BQ1778" s="9" t="str">
        <f>_xlfn.XLOOKUP(B1778,'[6]cells down 19042026 9H40'!$B:$B,'[6]cells down 19042026 9H40'!$B:$B,"")</f>
        <v/>
      </c>
      <c r="BR1778" s="9" t="s">
        <v>5537</v>
      </c>
      <c r="BS1778" s="9" t="s">
        <v>12</v>
      </c>
      <c r="BT1778" s="108"/>
    </row>
    <row r="1779" spans="1:72" s="9" customFormat="1" x14ac:dyDescent="0.35">
      <c r="A1779" s="1" t="s">
        <v>5026</v>
      </c>
      <c r="B1779" s="1" t="s">
        <v>5027</v>
      </c>
      <c r="C1779" s="3" t="str">
        <f>_xlfn.XLOOKUP(B1779,'[1]daily break down'!$D:$D,'[1]daily break down'!$E:$E,"")</f>
        <v>Douala</v>
      </c>
      <c r="D1779" s="1" t="s">
        <v>11</v>
      </c>
      <c r="E1779" s="1" t="s">
        <v>12</v>
      </c>
      <c r="F1779" s="3" t="s">
        <v>31</v>
      </c>
      <c r="G1779" s="1" t="s">
        <v>32</v>
      </c>
      <c r="H1779" s="34" t="str">
        <f>_xlfn.XLOOKUP(B1779,[2]CALCULATION!$B:$B,[2]CALCULATION!$H:$H,"")</f>
        <v>ZTE</v>
      </c>
      <c r="I1779" s="28">
        <v>0</v>
      </c>
      <c r="J1779" s="28">
        <v>0</v>
      </c>
      <c r="K1779" s="28">
        <v>0</v>
      </c>
      <c r="L1779" s="28">
        <v>0</v>
      </c>
      <c r="M1779" s="28">
        <v>0</v>
      </c>
      <c r="N1779" s="28">
        <v>0</v>
      </c>
      <c r="O1779" s="28">
        <v>0</v>
      </c>
      <c r="P1779" s="28">
        <v>0</v>
      </c>
      <c r="Q1779" s="28">
        <v>0</v>
      </c>
      <c r="R1779" s="28">
        <v>0</v>
      </c>
      <c r="S1779" s="93">
        <v>0</v>
      </c>
      <c r="T1779" s="93">
        <f>_xlfn.XLOOKUP(B1779,'[3]Nur des jours'!$B:$B,'[3]Nur des jours'!$U:$U,"")</f>
        <v>0</v>
      </c>
      <c r="U1779" s="93">
        <v>0</v>
      </c>
      <c r="V1779" s="93">
        <v>0</v>
      </c>
      <c r="W1779" s="93">
        <v>0</v>
      </c>
      <c r="X1779" s="93">
        <v>0</v>
      </c>
      <c r="Y1779" s="93">
        <v>0</v>
      </c>
      <c r="Z1779" s="93">
        <v>0</v>
      </c>
      <c r="AA1779" s="93">
        <v>0</v>
      </c>
      <c r="AB1779" s="93">
        <v>0</v>
      </c>
      <c r="AC1779" s="93">
        <f>_xlfn.XLOOKUP(B1779,'[3]Nur des jours'!$B:$B,'[3]Nur des jours'!$N:$N,"")</f>
        <v>0</v>
      </c>
      <c r="AD1779" s="93">
        <v>0</v>
      </c>
      <c r="AE1779" s="93">
        <v>0</v>
      </c>
      <c r="AF1779" s="93">
        <v>0</v>
      </c>
      <c r="AG1779" s="93"/>
      <c r="AH1779" s="93">
        <v>0</v>
      </c>
      <c r="AI1779" s="93">
        <v>0</v>
      </c>
      <c r="AJ1779" s="93">
        <v>0</v>
      </c>
      <c r="AK1779" s="93">
        <v>0</v>
      </c>
      <c r="AL1779" s="93">
        <v>0</v>
      </c>
      <c r="AM1779" s="49" t="s">
        <v>5559</v>
      </c>
      <c r="AN1779" s="49"/>
      <c r="AO1779" s="48" t="str" cm="1">
        <f t="array" ref="AO1779">IFERROR(_xlfn.IFS(
AQ1779="MPR ISSUE","PDH",
AQ1779="BSS Hardware Issue","BSS",
AQ1779="Sites strategiques, MLL, Pylone, etc.","ENVTECH",
AQ1779="AKTIVCO DEFAUT GE &amp; POWER Cabinet","AKTIVCO",
AQ1779="AKTIVCO Coupure ENEO &amp; Baisse de tension","AKTIVCO GRID ONLY",
AQ1779="Coupure ENEO &amp; Baisse de tension","IHS GRID ONLY",
AQ1779="Defaut GE &amp; POWER Cabinet","IHS",
AQ1779="Sharing","Partners",
AQ1779="Sites strategiques &amp; DataCenter","SST &amp; DC",
AQ1779="Exclu","Exclu",
AQ1779="SAT","SAT",
AQ1779="SPARE-ISSUE","SPARE-ISSUE",
AQ1779="Fiber CAmtel","TRANS_FO_CAMTEL",
AQ1779="Fiber AOF","Fiber AOF",
AQ1779="Projet OCM (HUAWEI)","TRAVAUX-HUAWEI",
AQ1779="Projet OCM (NOKIA)","TRAVAUX-NOKIA",
AQ1779="ACCESS-ISSUE","ACCESS-ISSUE",
AQ1779="Projet OCM (ZTE, NOKIA, autres projets)","TRAVAUX OCM",
AQ1779="No root CAuse","No root cause",
AQ1779="ODU HS","PDH",
AQ1779="IP &amp; VLAN","PDH",
AQ1779="Warehouse HUAWEI","SPARE-ISSUE",
AQ1779="SPARE-HS","SPARE-ISSUE",
AQ1779="Power Telco","BSS",AQ1779="no impacts","no impacts"
),"")</f>
        <v>No root cause</v>
      </c>
      <c r="AP1779" s="48" t="str" cm="1">
        <f t="array" ref="AP1779">IFERROR(_xlfn.IFS(
AQ1779="MPR ISSUE","TX ISSUE",
AQ1779="BSS Hardware Issue","RAN ISSUE",
AQ1779="Sites strategiques, MLL, Pylone, etc.","ENVTECH",
AQ1779="AKTIVCO DEFAUT GE &amp; POWER Cabinet","POWER ISSUE",
AQ1779="AKTIVCO Coupure ENEO &amp; Baisse de tension","POWER ISSUE",
AQ1779="Coupure ENEO &amp; Baisse de tension","POWER ISSUE",
AQ1779="Defaut GE &amp; POWER Cabinet","POWER ISSUE",
AQ1779="Sharing","POWER ISSUE",
AQ1779="Sites strategiques &amp; DataCenter","POWER ISSUE",
AQ1779="Exclu","Exclu",
AQ1779="SAT","TX ISSUE",
AQ1779="SPARE-ISSUE","SPARE-ISSUE",
AQ1779="Fiber CAmtel","TX ISSUE",
AQ1779="Fiber AOF","TX ISSUE",
AQ1779="Projet OCM (HUAWEI)","TRAVAUX-HUAWEI",
AQ1779="Projet OCM (NOKIA)","TRAVAUX -NOKIA",
AQ1779="ACCESS-ISSUE","ACCESS-ISSUE",
AQ1779="Projet OCM (ZTE, NOKIA, autres projets)","TRAVAUX OCM",
AQ1779="No root CAuse","No root cause",
AQ1779="ODU HS","TX ISSUE",
AQ1779="IP &amp; VLAN","TX ISSUE",
AQ1779="Warehouse HUAWEI","SPARE-ISSUE",
AQ1779="SPARE-HS","SPARE-ISSUE",
AQ1779="Power Telco","RAN ISSUE",AQ1779="no impacts","no impacts"
),"")</f>
        <v>No root cause</v>
      </c>
      <c r="AQ1779" s="126" t="s">
        <v>5344</v>
      </c>
      <c r="AR1779" s="48" t="str" cm="1">
        <f t="array" ref="AR1779">IFERROR(_xlfn.IFS(
AQ1779="MPR ISSUE","ACTIVE",
AQ1779="BSS Hardware Issue","ACTIVE",
AQ1779="Sites strategiques, MLL, Pylone, etc.","PASSIVE",
AQ1779="AKTIVCO DEFAUT GE &amp; POWER Cabinet","PASSIVE",
AQ1779="AKTIVCO Coupure ENEO &amp; Baisse de tension","PASSIVE",
AQ1779="Coupure ENEO &amp; Baisse de tension","PASSIVE",
AQ1779="Defaut GE &amp; POWER Cabinet","PASSIVE",
AQ1779="Sharing","PASSIVE",
AQ1779="Sites strategiques &amp; DataCenter","PASSIVE",
AQ1779="Exclu","Exclu",
AQ1779="SAT","ACTIVE",
AQ1779="SPARE-ISSUE","SPARE-ISSUE",
AQ1779="Fiber CAmtel","ACTIVE",
AQ1779="Fiber AOF","ACTIVE",
AQ1779="Projet OCM (HUAWEI)","PLANNED WORKS",
AQ1779="Projet OCM (NOKIA)","PLANNED WORKS",
AQ1779="ACCESS-ISSUE","ACCESS-ISSUE",
AQ1779="Projet OCM (ZTE, NOKIA, autres projets)","PLANNED WORKS",
AQ1779="No root CAuse","No root cause",
AQ1779="ODU HS","ACTIVE",
AQ1779="IP &amp; VLAN","ACTIVE",
AQ1779="Warehouse HUAWEI","SPARE-ISSUE",
AQ1779="SPARE-HS","SPARE-ISSUE",
AQ1779="Power Telco","ACTIVE", AQ1779="no impacts","no impacts"
),"")</f>
        <v>No root cause</v>
      </c>
      <c r="AS1779" s="92" t="s">
        <v>5537</v>
      </c>
      <c r="AT1779" s="98" t="s">
        <v>5027</v>
      </c>
      <c r="AV1779" s="17" t="s">
        <v>5537</v>
      </c>
      <c r="AW1779" s="7" t="s">
        <v>5537</v>
      </c>
      <c r="AX1779" s="6" t="s">
        <v>5537</v>
      </c>
      <c r="AY1779" s="7"/>
      <c r="AZ1779" s="3" t="s">
        <v>5537</v>
      </c>
      <c r="BA1779" s="18" t="s">
        <v>5537</v>
      </c>
      <c r="BB1779" s="18" t="s">
        <v>5537</v>
      </c>
      <c r="BC1779" s="18" t="s">
        <v>5537</v>
      </c>
      <c r="BD1779" s="18" t="s">
        <v>5537</v>
      </c>
      <c r="BE1779" s="18" t="s">
        <v>5537</v>
      </c>
      <c r="BF1779" s="18" t="s">
        <v>5537</v>
      </c>
      <c r="BG1779" s="18" t="s">
        <v>5537</v>
      </c>
      <c r="BH1779" s="18" t="s">
        <v>5537</v>
      </c>
      <c r="BI1779" s="18" t="s">
        <v>5537</v>
      </c>
      <c r="BJ1779" s="18" t="s">
        <v>5537</v>
      </c>
      <c r="BK1779" s="18" t="s">
        <v>5537</v>
      </c>
      <c r="BL1779" s="9" t="s">
        <v>5537</v>
      </c>
      <c r="BM1779" s="14" t="s">
        <v>5537</v>
      </c>
      <c r="BN1779" s="14" t="s">
        <v>5537</v>
      </c>
      <c r="BO1779" s="14" t="str">
        <f>_xlfn.XLOOKUP(B1779,'[4]cell downs 18042026 17h'!$B:$B,'[4]cell downs 18042026 17h'!$B:$B,"")</f>
        <v/>
      </c>
      <c r="BP1779" s="14" t="str">
        <f>_xlfn.XLOOKUP(B1779,'[5]Cells Huawei 19042026 15h'!$B:$B,'[5]Cells Huawei 19042026 15h'!$B:$B,"")</f>
        <v/>
      </c>
      <c r="BQ1779" s="9" t="str">
        <f>_xlfn.XLOOKUP(B1779,'[6]cells down 19042026 9H40'!$B:$B,'[6]cells down 19042026 9H40'!$B:$B,"")</f>
        <v/>
      </c>
      <c r="BR1779" s="9" t="s">
        <v>5027</v>
      </c>
      <c r="BS1779" s="9" t="s">
        <v>5537</v>
      </c>
      <c r="BT1779" s="108"/>
    </row>
    <row r="1780" spans="1:72" s="9" customFormat="1" x14ac:dyDescent="0.35">
      <c r="A1780" s="1" t="s">
        <v>1392</v>
      </c>
      <c r="B1780" s="1" t="s">
        <v>3869</v>
      </c>
      <c r="C1780" s="3" t="str">
        <f>_xlfn.XLOOKUP(B1780,'[1]daily break down'!$D:$D,'[1]daily break down'!$E:$E,"")</f>
        <v>CENTRE</v>
      </c>
      <c r="D1780" s="1" t="s">
        <v>11</v>
      </c>
      <c r="E1780" s="1" t="s">
        <v>12</v>
      </c>
      <c r="F1780" s="3" t="s">
        <v>37</v>
      </c>
      <c r="G1780" s="1" t="s">
        <v>1392</v>
      </c>
      <c r="H1780" s="34" t="str">
        <f>_xlfn.XLOOKUP(B1780,[2]CALCULATION!$B:$B,[2]CALCULATION!$H:$H,"")</f>
        <v>ZTE</v>
      </c>
      <c r="I1780" s="28">
        <v>0</v>
      </c>
      <c r="J1780" s="28">
        <v>0</v>
      </c>
      <c r="K1780" s="28">
        <v>0</v>
      </c>
      <c r="L1780" s="28">
        <v>0</v>
      </c>
      <c r="M1780" s="28">
        <v>0</v>
      </c>
      <c r="N1780" s="28">
        <v>0</v>
      </c>
      <c r="O1780" s="28">
        <v>0</v>
      </c>
      <c r="P1780" s="28">
        <v>0</v>
      </c>
      <c r="Q1780" s="28">
        <v>0</v>
      </c>
      <c r="R1780" s="28">
        <v>0</v>
      </c>
      <c r="S1780" s="93">
        <v>0</v>
      </c>
      <c r="T1780" s="93">
        <f>_xlfn.XLOOKUP(B1780,'[3]Nur des jours'!$B:$B,'[3]Nur des jours'!$U:$U,"")</f>
        <v>0</v>
      </c>
      <c r="U1780" s="93">
        <v>0</v>
      </c>
      <c r="V1780" s="93">
        <v>0</v>
      </c>
      <c r="W1780" s="93">
        <v>0</v>
      </c>
      <c r="X1780" s="93">
        <v>0</v>
      </c>
      <c r="Y1780" s="93">
        <v>0</v>
      </c>
      <c r="Z1780" s="93">
        <v>0</v>
      </c>
      <c r="AA1780" s="93">
        <v>0</v>
      </c>
      <c r="AB1780" s="93">
        <v>0</v>
      </c>
      <c r="AC1780" s="93">
        <f>_xlfn.XLOOKUP(B1780,'[3]Nur des jours'!$B:$B,'[3]Nur des jours'!$N:$N,"")</f>
        <v>0</v>
      </c>
      <c r="AD1780" s="93">
        <v>0</v>
      </c>
      <c r="AE1780" s="93">
        <v>0</v>
      </c>
      <c r="AF1780" s="93">
        <v>0</v>
      </c>
      <c r="AG1780" s="93"/>
      <c r="AH1780" s="93">
        <v>0</v>
      </c>
      <c r="AI1780" s="93">
        <v>0</v>
      </c>
      <c r="AJ1780" s="93">
        <v>0</v>
      </c>
      <c r="AK1780" s="93">
        <v>0</v>
      </c>
      <c r="AL1780" s="93">
        <v>0</v>
      </c>
      <c r="AM1780" s="49" t="s">
        <v>5559</v>
      </c>
      <c r="AN1780" s="49"/>
      <c r="AO1780" s="48" t="str" cm="1">
        <f t="array" ref="AO1780">IFERROR(_xlfn.IFS(
AQ1780="MPR ISSUE","PDH",
AQ1780="BSS Hardware Issue","BSS",
AQ1780="Sites strategiques, MLL, Pylone, etc.","ENVTECH",
AQ1780="AKTIVCO DEFAUT GE &amp; POWER Cabinet","AKTIVCO",
AQ1780="AKTIVCO Coupure ENEO &amp; Baisse de tension","AKTIVCO GRID ONLY",
AQ1780="Coupure ENEO &amp; Baisse de tension","IHS GRID ONLY",
AQ1780="Defaut GE &amp; POWER Cabinet","IHS",
AQ1780="Sharing","Partners",
AQ1780="Sites strategiques &amp; DataCenter","SST &amp; DC",
AQ1780="Exclu","Exclu",
AQ1780="SAT","SAT",
AQ1780="SPARE-ISSUE","SPARE-ISSUE",
AQ1780="Fiber CAmtel","TRANS_FO_CAMTEL",
AQ1780="Fiber AOF","Fiber AOF",
AQ1780="Projet OCM (HUAWEI)","TRAVAUX-HUAWEI",
AQ1780="Projet OCM (NOKIA)","TRAVAUX-NOKIA",
AQ1780="ACCESS-ISSUE","ACCESS-ISSUE",
AQ1780="Projet OCM (ZTE, NOKIA, autres projets)","TRAVAUX OCM",
AQ1780="No root CAuse","No root cause",
AQ1780="ODU HS","PDH",
AQ1780="IP &amp; VLAN","PDH",
AQ1780="Warehouse HUAWEI","SPARE-ISSUE",
AQ1780="SPARE-HS","SPARE-ISSUE",
AQ1780="Power Telco","BSS",AQ1780="no impacts","no impacts"
),"")</f>
        <v>IHS</v>
      </c>
      <c r="AP1780" s="48" t="str" cm="1">
        <f t="array" ref="AP1780">IFERROR(_xlfn.IFS(
AQ1780="MPR ISSUE","TX ISSUE",
AQ1780="BSS Hardware Issue","RAN ISSUE",
AQ1780="Sites strategiques, MLL, Pylone, etc.","ENVTECH",
AQ1780="AKTIVCO DEFAUT GE &amp; POWER Cabinet","POWER ISSUE",
AQ1780="AKTIVCO Coupure ENEO &amp; Baisse de tension","POWER ISSUE",
AQ1780="Coupure ENEO &amp; Baisse de tension","POWER ISSUE",
AQ1780="Defaut GE &amp; POWER Cabinet","POWER ISSUE",
AQ1780="Sharing","POWER ISSUE",
AQ1780="Sites strategiques &amp; DataCenter","POWER ISSUE",
AQ1780="Exclu","Exclu",
AQ1780="SAT","TX ISSUE",
AQ1780="SPARE-ISSUE","SPARE-ISSUE",
AQ1780="Fiber CAmtel","TX ISSUE",
AQ1780="Fiber AOF","TX ISSUE",
AQ1780="Projet OCM (HUAWEI)","TRAVAUX-HUAWEI",
AQ1780="Projet OCM (NOKIA)","TRAVAUX -NOKIA",
AQ1780="ACCESS-ISSUE","ACCESS-ISSUE",
AQ1780="Projet OCM (ZTE, NOKIA, autres projets)","TRAVAUX OCM",
AQ1780="No root CAuse","No root cause",
AQ1780="ODU HS","TX ISSUE",
AQ1780="IP &amp; VLAN","TX ISSUE",
AQ1780="Warehouse HUAWEI","SPARE-ISSUE",
AQ1780="SPARE-HS","SPARE-ISSUE",
AQ1780="Power Telco","RAN ISSUE",AQ1780="no impacts","no impacts"
),"")</f>
        <v>POWER ISSUE</v>
      </c>
      <c r="AQ1780" s="67" t="s">
        <v>5330</v>
      </c>
      <c r="AR1780" s="48" t="str" cm="1">
        <f t="array" ref="AR1780">IFERROR(_xlfn.IFS(
AQ1780="MPR ISSUE","ACTIVE",
AQ1780="BSS Hardware Issue","ACTIVE",
AQ1780="Sites strategiques, MLL, Pylone, etc.","PASSIVE",
AQ1780="AKTIVCO DEFAUT GE &amp; POWER Cabinet","PASSIVE",
AQ1780="AKTIVCO Coupure ENEO &amp; Baisse de tension","PASSIVE",
AQ1780="Coupure ENEO &amp; Baisse de tension","PASSIVE",
AQ1780="Defaut GE &amp; POWER Cabinet","PASSIVE",
AQ1780="Sharing","PASSIVE",
AQ1780="Sites strategiques &amp; DataCenter","PASSIVE",
AQ1780="Exclu","Exclu",
AQ1780="SAT","ACTIVE",
AQ1780="SPARE-ISSUE","SPARE-ISSUE",
AQ1780="Fiber CAmtel","ACTIVE",
AQ1780="Fiber AOF","ACTIVE",
AQ1780="Projet OCM (HUAWEI)","PLANNED WORKS",
AQ1780="Projet OCM (NOKIA)","PLANNED WORKS",
AQ1780="ACCESS-ISSUE","ACCESS-ISSUE",
AQ1780="Projet OCM (ZTE, NOKIA, autres projets)","PLANNED WORKS",
AQ1780="No root CAuse","No root cause",
AQ1780="ODU HS","ACTIVE",
AQ1780="IP &amp; VLAN","ACTIVE",
AQ1780="Warehouse HUAWEI","SPARE-ISSUE",
AQ1780="SPARE-HS","SPARE-ISSUE",
AQ1780="Power Telco","ACTIVE", AQ1780="no impacts","no impacts"
),"")</f>
        <v>PASSIVE</v>
      </c>
      <c r="AS1780" s="92" t="s">
        <v>5867</v>
      </c>
      <c r="AT1780" s="98" t="s">
        <v>3869</v>
      </c>
      <c r="AV1780" s="17" t="s">
        <v>5537</v>
      </c>
      <c r="AW1780" s="7" t="s">
        <v>5537</v>
      </c>
      <c r="AX1780" s="6" t="s">
        <v>5537</v>
      </c>
      <c r="AY1780" s="7"/>
      <c r="AZ1780" s="3" t="s">
        <v>5537</v>
      </c>
      <c r="BA1780" s="18" t="s">
        <v>5537</v>
      </c>
      <c r="BB1780" s="18" t="s">
        <v>5537</v>
      </c>
      <c r="BC1780" s="18" t="s">
        <v>5537</v>
      </c>
      <c r="BD1780" s="18" t="s">
        <v>5537</v>
      </c>
      <c r="BE1780" s="18" t="s">
        <v>5867</v>
      </c>
      <c r="BF1780" s="18" t="s">
        <v>5537</v>
      </c>
      <c r="BG1780" s="18" t="s">
        <v>5537</v>
      </c>
      <c r="BH1780" s="18" t="s">
        <v>5537</v>
      </c>
      <c r="BI1780" s="18" t="s">
        <v>5537</v>
      </c>
      <c r="BJ1780" s="18" t="s">
        <v>5537</v>
      </c>
      <c r="BK1780" s="18" t="s">
        <v>5537</v>
      </c>
      <c r="BL1780" s="9" t="s">
        <v>5537</v>
      </c>
      <c r="BM1780" s="14" t="s">
        <v>5537</v>
      </c>
      <c r="BN1780" s="14" t="s">
        <v>5537</v>
      </c>
      <c r="BO1780" s="14" t="str">
        <f>_xlfn.XLOOKUP(B1780,'[4]cell downs 18042026 17h'!$B:$B,'[4]cell downs 18042026 17h'!$B:$B,"")</f>
        <v/>
      </c>
      <c r="BP1780" s="14" t="str">
        <f>_xlfn.XLOOKUP(B1780,'[5]Cells Huawei 19042026 15h'!$B:$B,'[5]Cells Huawei 19042026 15h'!$B:$B,"")</f>
        <v/>
      </c>
      <c r="BQ1780" s="9" t="str">
        <f>_xlfn.XLOOKUP(B1780,'[6]cells down 19042026 9H40'!$B:$B,'[6]cells down 19042026 9H40'!$B:$B,"")</f>
        <v>CTR_394</v>
      </c>
      <c r="BR1780" s="9" t="s">
        <v>5537</v>
      </c>
      <c r="BS1780" s="9" t="s">
        <v>5537</v>
      </c>
      <c r="BT1780" s="108"/>
    </row>
    <row r="1781" spans="1:72" s="9" customFormat="1" x14ac:dyDescent="0.35">
      <c r="A1781" s="1" t="s">
        <v>4145</v>
      </c>
      <c r="B1781" s="1" t="s">
        <v>4146</v>
      </c>
      <c r="C1781" s="3" t="str">
        <f>_xlfn.XLOOKUP(B1781,'[1]daily break down'!$D:$D,'[1]daily break down'!$E:$E,"")</f>
        <v>CENTRE</v>
      </c>
      <c r="D1781" s="1" t="s">
        <v>11</v>
      </c>
      <c r="E1781" s="1" t="s">
        <v>12</v>
      </c>
      <c r="F1781" s="3" t="s">
        <v>37</v>
      </c>
      <c r="G1781" s="1" t="s">
        <v>4147</v>
      </c>
      <c r="H1781" s="34" t="str">
        <f>_xlfn.XLOOKUP(B1781,[2]CALCULATION!$B:$B,[2]CALCULATION!$H:$H,"")</f>
        <v>ZTE</v>
      </c>
      <c r="I1781" s="28">
        <v>0</v>
      </c>
      <c r="J1781" s="28">
        <v>0</v>
      </c>
      <c r="K1781" s="28">
        <v>0</v>
      </c>
      <c r="L1781" s="28">
        <v>0</v>
      </c>
      <c r="M1781" s="28">
        <v>0</v>
      </c>
      <c r="N1781" s="28">
        <v>0</v>
      </c>
      <c r="O1781" s="28">
        <v>0</v>
      </c>
      <c r="P1781" s="28">
        <v>0</v>
      </c>
      <c r="Q1781" s="28">
        <v>0</v>
      </c>
      <c r="R1781" s="28">
        <v>0</v>
      </c>
      <c r="S1781" s="93">
        <v>0</v>
      </c>
      <c r="T1781" s="93">
        <f>_xlfn.XLOOKUP(B1781,'[3]Nur des jours'!$B:$B,'[3]Nur des jours'!$U:$U,"")</f>
        <v>0</v>
      </c>
      <c r="U1781" s="93">
        <v>0</v>
      </c>
      <c r="V1781" s="93">
        <v>0</v>
      </c>
      <c r="W1781" s="93">
        <v>0</v>
      </c>
      <c r="X1781" s="93">
        <v>0</v>
      </c>
      <c r="Y1781" s="93">
        <v>0</v>
      </c>
      <c r="Z1781" s="93">
        <v>0</v>
      </c>
      <c r="AA1781" s="93">
        <v>0</v>
      </c>
      <c r="AB1781" s="93">
        <v>0</v>
      </c>
      <c r="AC1781" s="93">
        <f>_xlfn.XLOOKUP(B1781,'[3]Nur des jours'!$B:$B,'[3]Nur des jours'!$N:$N,"")</f>
        <v>0</v>
      </c>
      <c r="AD1781" s="93">
        <v>0</v>
      </c>
      <c r="AE1781" s="93">
        <v>0</v>
      </c>
      <c r="AF1781" s="93">
        <v>0</v>
      </c>
      <c r="AG1781" s="93"/>
      <c r="AH1781" s="93">
        <v>0</v>
      </c>
      <c r="AI1781" s="93">
        <v>0</v>
      </c>
      <c r="AJ1781" s="93">
        <v>0</v>
      </c>
      <c r="AK1781" s="93">
        <v>0</v>
      </c>
      <c r="AL1781" s="93">
        <v>0</v>
      </c>
      <c r="AM1781" s="49" t="s">
        <v>5559</v>
      </c>
      <c r="AN1781" s="49"/>
      <c r="AO1781" s="48" t="str" cm="1">
        <f t="array" ref="AO1781">IFERROR(_xlfn.IFS(
AQ1781="MPR ISSUE","PDH",
AQ1781="BSS Hardware Issue","BSS",
AQ1781="Sites strategiques, MLL, Pylone, etc.","ENVTECH",
AQ1781="AKTIVCO DEFAUT GE &amp; POWER Cabinet","AKTIVCO",
AQ1781="AKTIVCO Coupure ENEO &amp; Baisse de tension","AKTIVCO GRID ONLY",
AQ1781="Coupure ENEO &amp; Baisse de tension","IHS GRID ONLY",
AQ1781="Defaut GE &amp; POWER Cabinet","IHS",
AQ1781="Sharing","Partners",
AQ1781="Sites strategiques &amp; DataCenter","SST &amp; DC",
AQ1781="Exclu","Exclu",
AQ1781="SAT","SAT",
AQ1781="SPARE-ISSUE","SPARE-ISSUE",
AQ1781="Fiber CAmtel","TRANS_FO_CAMTEL",
AQ1781="Fiber AOF","Fiber AOF",
AQ1781="Projet OCM (HUAWEI)","TRAVAUX-HUAWEI",
AQ1781="Projet OCM (NOKIA)","TRAVAUX-NOKIA",
AQ1781="ACCESS-ISSUE","ACCESS-ISSUE",
AQ1781="Projet OCM (ZTE, NOKIA, autres projets)","TRAVAUX OCM",
AQ1781="No root CAuse","No root cause",
AQ1781="ODU HS","PDH",
AQ1781="IP &amp; VLAN","PDH",
AQ1781="Warehouse HUAWEI","SPARE-ISSUE",
AQ1781="SPARE-HS","SPARE-ISSUE",
AQ1781="Power Telco","BSS",AQ1781="no impacts","no impacts"
),"")</f>
        <v>No root cause</v>
      </c>
      <c r="AP1781" s="48" t="str" cm="1">
        <f t="array" ref="AP1781">IFERROR(_xlfn.IFS(
AQ1781="MPR ISSUE","TX ISSUE",
AQ1781="BSS Hardware Issue","RAN ISSUE",
AQ1781="Sites strategiques, MLL, Pylone, etc.","ENVTECH",
AQ1781="AKTIVCO DEFAUT GE &amp; POWER Cabinet","POWER ISSUE",
AQ1781="AKTIVCO Coupure ENEO &amp; Baisse de tension","POWER ISSUE",
AQ1781="Coupure ENEO &amp; Baisse de tension","POWER ISSUE",
AQ1781="Defaut GE &amp; POWER Cabinet","POWER ISSUE",
AQ1781="Sharing","POWER ISSUE",
AQ1781="Sites strategiques &amp; DataCenter","POWER ISSUE",
AQ1781="Exclu","Exclu",
AQ1781="SAT","TX ISSUE",
AQ1781="SPARE-ISSUE","SPARE-ISSUE",
AQ1781="Fiber CAmtel","TX ISSUE",
AQ1781="Fiber AOF","TX ISSUE",
AQ1781="Projet OCM (HUAWEI)","TRAVAUX-HUAWEI",
AQ1781="Projet OCM (NOKIA)","TRAVAUX -NOKIA",
AQ1781="ACCESS-ISSUE","ACCESS-ISSUE",
AQ1781="Projet OCM (ZTE, NOKIA, autres projets)","TRAVAUX OCM",
AQ1781="No root CAuse","No root cause",
AQ1781="ODU HS","TX ISSUE",
AQ1781="IP &amp; VLAN","TX ISSUE",
AQ1781="Warehouse HUAWEI","SPARE-ISSUE",
AQ1781="SPARE-HS","SPARE-ISSUE",
AQ1781="Power Telco","RAN ISSUE",AQ1781="no impacts","no impacts"
),"")</f>
        <v>No root cause</v>
      </c>
      <c r="AQ1781" s="126" t="s">
        <v>5344</v>
      </c>
      <c r="AR1781" s="48" t="str" cm="1">
        <f t="array" ref="AR1781">IFERROR(_xlfn.IFS(
AQ1781="MPR ISSUE","ACTIVE",
AQ1781="BSS Hardware Issue","ACTIVE",
AQ1781="Sites strategiques, MLL, Pylone, etc.","PASSIVE",
AQ1781="AKTIVCO DEFAUT GE &amp; POWER Cabinet","PASSIVE",
AQ1781="AKTIVCO Coupure ENEO &amp; Baisse de tension","PASSIVE",
AQ1781="Coupure ENEO &amp; Baisse de tension","PASSIVE",
AQ1781="Defaut GE &amp; POWER Cabinet","PASSIVE",
AQ1781="Sharing","PASSIVE",
AQ1781="Sites strategiques &amp; DataCenter","PASSIVE",
AQ1781="Exclu","Exclu",
AQ1781="SAT","ACTIVE",
AQ1781="SPARE-ISSUE","SPARE-ISSUE",
AQ1781="Fiber CAmtel","ACTIVE",
AQ1781="Fiber AOF","ACTIVE",
AQ1781="Projet OCM (HUAWEI)","PLANNED WORKS",
AQ1781="Projet OCM (NOKIA)","PLANNED WORKS",
AQ1781="ACCESS-ISSUE","ACCESS-ISSUE",
AQ1781="Projet OCM (ZTE, NOKIA, autres projets)","PLANNED WORKS",
AQ1781="No root CAuse","No root cause",
AQ1781="ODU HS","ACTIVE",
AQ1781="IP &amp; VLAN","ACTIVE",
AQ1781="Warehouse HUAWEI","SPARE-ISSUE",
AQ1781="SPARE-HS","SPARE-ISSUE",
AQ1781="Power Telco","ACTIVE", AQ1781="no impacts","no impacts"
),"")</f>
        <v>No root cause</v>
      </c>
      <c r="AS1781" s="92" t="s">
        <v>5537</v>
      </c>
      <c r="AT1781" s="98" t="s">
        <v>4146</v>
      </c>
      <c r="AV1781" s="17" t="s">
        <v>5537</v>
      </c>
      <c r="AW1781" s="7" t="s">
        <v>5537</v>
      </c>
      <c r="AX1781" s="6" t="s">
        <v>5537</v>
      </c>
      <c r="AY1781" s="7"/>
      <c r="AZ1781" s="3" t="s">
        <v>5537</v>
      </c>
      <c r="BA1781" s="18" t="s">
        <v>5537</v>
      </c>
      <c r="BB1781" s="18" t="s">
        <v>5537</v>
      </c>
      <c r="BC1781" s="18" t="s">
        <v>5537</v>
      </c>
      <c r="BD1781" s="18" t="s">
        <v>5537</v>
      </c>
      <c r="BE1781" s="18" t="s">
        <v>5537</v>
      </c>
      <c r="BF1781" s="18" t="s">
        <v>5537</v>
      </c>
      <c r="BG1781" s="18" t="s">
        <v>5537</v>
      </c>
      <c r="BH1781" s="18" t="s">
        <v>5537</v>
      </c>
      <c r="BI1781" s="18" t="s">
        <v>5537</v>
      </c>
      <c r="BJ1781" s="18" t="s">
        <v>5537</v>
      </c>
      <c r="BK1781" s="18" t="s">
        <v>5537</v>
      </c>
      <c r="BL1781" s="9" t="s">
        <v>5537</v>
      </c>
      <c r="BM1781" s="14" t="s">
        <v>5537</v>
      </c>
      <c r="BN1781" s="14" t="s">
        <v>5537</v>
      </c>
      <c r="BO1781" s="14" t="str">
        <f>_xlfn.XLOOKUP(B1781,'[4]cell downs 18042026 17h'!$B:$B,'[4]cell downs 18042026 17h'!$B:$B,"")</f>
        <v/>
      </c>
      <c r="BP1781" s="14" t="str">
        <f>_xlfn.XLOOKUP(B1781,'[5]Cells Huawei 19042026 15h'!$B:$B,'[5]Cells Huawei 19042026 15h'!$B:$B,"")</f>
        <v/>
      </c>
      <c r="BQ1781" s="9" t="str">
        <f>_xlfn.XLOOKUP(B1781,'[6]cells down 19042026 9H40'!$B:$B,'[6]cells down 19042026 9H40'!$B:$B,"")</f>
        <v>CTR_527</v>
      </c>
      <c r="BR1781" s="9" t="s">
        <v>4146</v>
      </c>
      <c r="BS1781" s="9" t="s">
        <v>12</v>
      </c>
      <c r="BT1781" s="108"/>
    </row>
    <row r="1782" spans="1:72" s="9" customFormat="1" x14ac:dyDescent="0.35">
      <c r="A1782" s="1" t="s">
        <v>4054</v>
      </c>
      <c r="B1782" s="8" t="s">
        <v>4055</v>
      </c>
      <c r="C1782" s="3" t="str">
        <f>_xlfn.XLOOKUP(B1782,'[1]daily break down'!$D:$D,'[1]daily break down'!$E:$E,"")</f>
        <v>OUEST</v>
      </c>
      <c r="D1782" s="1" t="s">
        <v>11</v>
      </c>
      <c r="E1782" s="1" t="s">
        <v>12</v>
      </c>
      <c r="F1782" s="3" t="s">
        <v>102</v>
      </c>
      <c r="G1782" s="1" t="s">
        <v>4056</v>
      </c>
      <c r="H1782" s="32" t="str">
        <f>_xlfn.XLOOKUP(B1782,[2]CALCULATION!$B:$B,[2]CALCULATION!$H:$H,"")</f>
        <v>HUAWEI</v>
      </c>
      <c r="I1782" s="28">
        <v>0</v>
      </c>
      <c r="J1782" s="28">
        <v>0</v>
      </c>
      <c r="K1782" s="28">
        <v>0</v>
      </c>
      <c r="L1782" s="28">
        <v>0</v>
      </c>
      <c r="M1782" s="28">
        <v>0</v>
      </c>
      <c r="N1782" s="28">
        <v>0</v>
      </c>
      <c r="O1782" s="28">
        <v>0</v>
      </c>
      <c r="P1782" s="28">
        <v>0</v>
      </c>
      <c r="Q1782" s="28">
        <v>0</v>
      </c>
      <c r="R1782" s="28">
        <v>0</v>
      </c>
      <c r="S1782" s="93">
        <v>0</v>
      </c>
      <c r="T1782" s="93">
        <f>_xlfn.XLOOKUP(B1782,'[3]Nur des jours'!$B:$B,'[3]Nur des jours'!$U:$U,"")</f>
        <v>0</v>
      </c>
      <c r="U1782" s="93">
        <v>0</v>
      </c>
      <c r="V1782" s="93">
        <v>0</v>
      </c>
      <c r="W1782" s="93">
        <v>0</v>
      </c>
      <c r="X1782" s="93">
        <v>0</v>
      </c>
      <c r="Y1782" s="93">
        <v>0</v>
      </c>
      <c r="Z1782" s="93">
        <v>0</v>
      </c>
      <c r="AA1782" s="93">
        <v>0</v>
      </c>
      <c r="AB1782" s="93">
        <v>0</v>
      </c>
      <c r="AC1782" s="93">
        <f>_xlfn.XLOOKUP(B1782,'[3]Nur des jours'!$B:$B,'[3]Nur des jours'!$N:$N,"")</f>
        <v>0</v>
      </c>
      <c r="AD1782" s="93">
        <v>0</v>
      </c>
      <c r="AE1782" s="93">
        <v>0</v>
      </c>
      <c r="AF1782" s="93">
        <v>0</v>
      </c>
      <c r="AG1782" s="93"/>
      <c r="AH1782" s="93">
        <v>0</v>
      </c>
      <c r="AI1782" s="93">
        <v>0</v>
      </c>
      <c r="AJ1782" s="93">
        <v>0</v>
      </c>
      <c r="AK1782" s="93">
        <v>0</v>
      </c>
      <c r="AL1782" s="93">
        <v>0</v>
      </c>
      <c r="AM1782" s="49" t="s">
        <v>5559</v>
      </c>
      <c r="AN1782" s="49"/>
      <c r="AO1782" s="48" t="str" cm="1">
        <f t="array" ref="AO1782">IFERROR(_xlfn.IFS(
AQ1782="MPR ISSUE","PDH",
AQ1782="BSS Hardware Issue","BSS",
AQ1782="Sites strategiques, MLL, Pylone, etc.","ENVTECH",
AQ1782="AKTIVCO DEFAUT GE &amp; POWER Cabinet","AKTIVCO",
AQ1782="AKTIVCO Coupure ENEO &amp; Baisse de tension","AKTIVCO GRID ONLY",
AQ1782="Coupure ENEO &amp; Baisse de tension","IHS GRID ONLY",
AQ1782="Defaut GE &amp; POWER Cabinet","IHS",
AQ1782="Sharing","Partners",
AQ1782="Sites strategiques &amp; DataCenter","SST &amp; DC",
AQ1782="Exclu","Exclu",
AQ1782="SAT","SAT",
AQ1782="SPARE-ISSUE","SPARE-ISSUE",
AQ1782="Fiber CAmtel","TRANS_FO_CAMTEL",
AQ1782="Fiber AOF","Fiber AOF",
AQ1782="Projet OCM (HUAWEI)","TRAVAUX-HUAWEI",
AQ1782="Projet OCM (NOKIA)","TRAVAUX-NOKIA",
AQ1782="ACCESS-ISSUE","ACCESS-ISSUE",
AQ1782="Projet OCM (ZTE, NOKIA, autres projets)","TRAVAUX OCM",
AQ1782="No root CAuse","No root cause",
AQ1782="ODU HS","PDH",
AQ1782="IP &amp; VLAN","PDH",
AQ1782="Warehouse HUAWEI","SPARE-ISSUE",
AQ1782="SPARE-HS","SPARE-ISSUE",
AQ1782="Power Telco","BSS",AQ1782="no impacts","no impacts"
),"")</f>
        <v>No root cause</v>
      </c>
      <c r="AP1782" s="48" t="str" cm="1">
        <f t="array" ref="AP1782">IFERROR(_xlfn.IFS(
AQ1782="MPR ISSUE","TX ISSUE",
AQ1782="BSS Hardware Issue","RAN ISSUE",
AQ1782="Sites strategiques, MLL, Pylone, etc.","ENVTECH",
AQ1782="AKTIVCO DEFAUT GE &amp; POWER Cabinet","POWER ISSUE",
AQ1782="AKTIVCO Coupure ENEO &amp; Baisse de tension","POWER ISSUE",
AQ1782="Coupure ENEO &amp; Baisse de tension","POWER ISSUE",
AQ1782="Defaut GE &amp; POWER Cabinet","POWER ISSUE",
AQ1782="Sharing","POWER ISSUE",
AQ1782="Sites strategiques &amp; DataCenter","POWER ISSUE",
AQ1782="Exclu","Exclu",
AQ1782="SAT","TX ISSUE",
AQ1782="SPARE-ISSUE","SPARE-ISSUE",
AQ1782="Fiber CAmtel","TX ISSUE",
AQ1782="Fiber AOF","TX ISSUE",
AQ1782="Projet OCM (HUAWEI)","TRAVAUX-HUAWEI",
AQ1782="Projet OCM (NOKIA)","TRAVAUX -NOKIA",
AQ1782="ACCESS-ISSUE","ACCESS-ISSUE",
AQ1782="Projet OCM (ZTE, NOKIA, autres projets)","TRAVAUX OCM",
AQ1782="No root CAuse","No root cause",
AQ1782="ODU HS","TX ISSUE",
AQ1782="IP &amp; VLAN","TX ISSUE",
AQ1782="Warehouse HUAWEI","SPARE-ISSUE",
AQ1782="SPARE-HS","SPARE-ISSUE",
AQ1782="Power Telco","RAN ISSUE",AQ1782="no impacts","no impacts"
),"")</f>
        <v>No root cause</v>
      </c>
      <c r="AQ1782" s="126" t="s">
        <v>5344</v>
      </c>
      <c r="AR1782" s="48" t="str" cm="1">
        <f t="array" ref="AR1782">IFERROR(_xlfn.IFS(
AQ1782="MPR ISSUE","ACTIVE",
AQ1782="BSS Hardware Issue","ACTIVE",
AQ1782="Sites strategiques, MLL, Pylone, etc.","PASSIVE",
AQ1782="AKTIVCO DEFAUT GE &amp; POWER Cabinet","PASSIVE",
AQ1782="AKTIVCO Coupure ENEO &amp; Baisse de tension","PASSIVE",
AQ1782="Coupure ENEO &amp; Baisse de tension","PASSIVE",
AQ1782="Defaut GE &amp; POWER Cabinet","PASSIVE",
AQ1782="Sharing","PASSIVE",
AQ1782="Sites strategiques &amp; DataCenter","PASSIVE",
AQ1782="Exclu","Exclu",
AQ1782="SAT","ACTIVE",
AQ1782="SPARE-ISSUE","SPARE-ISSUE",
AQ1782="Fiber CAmtel","ACTIVE",
AQ1782="Fiber AOF","ACTIVE",
AQ1782="Projet OCM (HUAWEI)","PLANNED WORKS",
AQ1782="Projet OCM (NOKIA)","PLANNED WORKS",
AQ1782="ACCESS-ISSUE","ACCESS-ISSUE",
AQ1782="Projet OCM (ZTE, NOKIA, autres projets)","PLANNED WORKS",
AQ1782="No root CAuse","No root cause",
AQ1782="ODU HS","ACTIVE",
AQ1782="IP &amp; VLAN","ACTIVE",
AQ1782="Warehouse HUAWEI","SPARE-ISSUE",
AQ1782="SPARE-HS","SPARE-ISSUE",
AQ1782="Power Telco","ACTIVE", AQ1782="no impacts","no impacts"
),"")</f>
        <v>No root cause</v>
      </c>
      <c r="AS1782" s="92" t="s">
        <v>5537</v>
      </c>
      <c r="AT1782" s="98" t="s">
        <v>4055</v>
      </c>
      <c r="AV1782" s="17" t="s">
        <v>5537</v>
      </c>
      <c r="AW1782" s="7" t="s">
        <v>5537</v>
      </c>
      <c r="AX1782" s="6" t="s">
        <v>5537</v>
      </c>
      <c r="AY1782" s="7"/>
      <c r="AZ1782" s="3" t="s">
        <v>5537</v>
      </c>
      <c r="BA1782" s="18" t="s">
        <v>5537</v>
      </c>
      <c r="BB1782" s="18" t="s">
        <v>5537</v>
      </c>
      <c r="BC1782" s="18" t="s">
        <v>5537</v>
      </c>
      <c r="BD1782" s="18" t="s">
        <v>5537</v>
      </c>
      <c r="BE1782" s="18" t="s">
        <v>5537</v>
      </c>
      <c r="BF1782" s="18" t="s">
        <v>5537</v>
      </c>
      <c r="BG1782" s="18" t="s">
        <v>5537</v>
      </c>
      <c r="BH1782" s="18" t="s">
        <v>5537</v>
      </c>
      <c r="BI1782" s="18" t="s">
        <v>5537</v>
      </c>
      <c r="BJ1782" s="18" t="s">
        <v>5537</v>
      </c>
      <c r="BK1782" s="18" t="s">
        <v>5537</v>
      </c>
      <c r="BL1782" s="9" t="s">
        <v>5537</v>
      </c>
      <c r="BM1782" s="14" t="s">
        <v>5537</v>
      </c>
      <c r="BN1782" s="14" t="s">
        <v>5537</v>
      </c>
      <c r="BO1782" s="14" t="str">
        <f>_xlfn.XLOOKUP(B1782,'[4]cell downs 18042026 17h'!$B:$B,'[4]cell downs 18042026 17h'!$B:$B,"")</f>
        <v/>
      </c>
      <c r="BP1782" s="14" t="str">
        <f>_xlfn.XLOOKUP(B1782,'[5]Cells Huawei 19042026 15h'!$B:$B,'[5]Cells Huawei 19042026 15h'!$B:$B,"")</f>
        <v>OST_138</v>
      </c>
      <c r="BQ1782" s="9" t="str">
        <f>_xlfn.XLOOKUP(B1782,'[6]cells down 19042026 9H40'!$B:$B,'[6]cells down 19042026 9H40'!$B:$B,"")</f>
        <v/>
      </c>
      <c r="BR1782" s="9" t="s">
        <v>4055</v>
      </c>
      <c r="BS1782" s="9" t="s">
        <v>318</v>
      </c>
      <c r="BT1782" s="108"/>
    </row>
    <row r="1783" spans="1:72" s="9" customFormat="1" x14ac:dyDescent="0.35">
      <c r="A1783" s="1" t="s">
        <v>1411</v>
      </c>
      <c r="B1783" s="8" t="s">
        <v>1412</v>
      </c>
      <c r="C1783" s="3" t="str">
        <f>_xlfn.XLOOKUP(B1783,'[1]daily break down'!$D:$D,'[1]daily break down'!$E:$E,"")</f>
        <v>Bafoussam</v>
      </c>
      <c r="D1783" s="1" t="s">
        <v>11</v>
      </c>
      <c r="E1783" s="1" t="s">
        <v>12</v>
      </c>
      <c r="F1783" s="3" t="s">
        <v>102</v>
      </c>
      <c r="G1783" s="1" t="s">
        <v>299</v>
      </c>
      <c r="H1783" s="32" t="str">
        <f>_xlfn.XLOOKUP(B1783,[2]CALCULATION!$B:$B,[2]CALCULATION!$H:$H,"")</f>
        <v>Huawei</v>
      </c>
      <c r="I1783" s="28">
        <v>0</v>
      </c>
      <c r="J1783" s="28">
        <v>0</v>
      </c>
      <c r="K1783" s="28">
        <v>0</v>
      </c>
      <c r="L1783" s="28">
        <v>0</v>
      </c>
      <c r="M1783" s="28">
        <v>0</v>
      </c>
      <c r="N1783" s="28">
        <v>0</v>
      </c>
      <c r="O1783" s="28">
        <v>0</v>
      </c>
      <c r="P1783" s="28">
        <v>0</v>
      </c>
      <c r="Q1783" s="28">
        <v>0</v>
      </c>
      <c r="R1783" s="28">
        <v>0</v>
      </c>
      <c r="S1783" s="93">
        <v>0</v>
      </c>
      <c r="T1783" s="93">
        <f>_xlfn.XLOOKUP(B1783,'[3]Nur des jours'!$B:$B,'[3]Nur des jours'!$U:$U,"")</f>
        <v>0</v>
      </c>
      <c r="U1783" s="93">
        <v>0</v>
      </c>
      <c r="V1783" s="93">
        <v>0</v>
      </c>
      <c r="W1783" s="93">
        <v>0</v>
      </c>
      <c r="X1783" s="93">
        <v>0</v>
      </c>
      <c r="Y1783" s="93">
        <v>0</v>
      </c>
      <c r="Z1783" s="93">
        <v>0</v>
      </c>
      <c r="AA1783" s="93">
        <v>0</v>
      </c>
      <c r="AB1783" s="93">
        <v>0</v>
      </c>
      <c r="AC1783" s="93">
        <f>_xlfn.XLOOKUP(B1783,'[3]Nur des jours'!$B:$B,'[3]Nur des jours'!$N:$N,"")</f>
        <v>0</v>
      </c>
      <c r="AD1783" s="93">
        <v>0</v>
      </c>
      <c r="AE1783" s="93">
        <v>0</v>
      </c>
      <c r="AF1783" s="93">
        <v>0</v>
      </c>
      <c r="AG1783" s="93"/>
      <c r="AH1783" s="93">
        <v>0</v>
      </c>
      <c r="AI1783" s="93">
        <v>0</v>
      </c>
      <c r="AJ1783" s="93">
        <v>0</v>
      </c>
      <c r="AK1783" s="93">
        <v>0</v>
      </c>
      <c r="AL1783" s="93">
        <v>0</v>
      </c>
      <c r="AM1783" s="49" t="s">
        <v>5559</v>
      </c>
      <c r="AN1783" s="49"/>
      <c r="AO1783" s="48" t="str" cm="1">
        <f t="array" ref="AO1783">IFERROR(_xlfn.IFS(
AQ1783="MPR ISSUE","PDH",
AQ1783="BSS Hardware Issue","BSS",
AQ1783="Sites strategiques, MLL, Pylone, etc.","ENVTECH",
AQ1783="AKTIVCO DEFAUT GE &amp; POWER Cabinet","AKTIVCO",
AQ1783="AKTIVCO Coupure ENEO &amp; Baisse de tension","AKTIVCO GRID ONLY",
AQ1783="Coupure ENEO &amp; Baisse de tension","IHS GRID ONLY",
AQ1783="Defaut GE &amp; POWER Cabinet","IHS",
AQ1783="Sharing","Partners",
AQ1783="Sites strategiques &amp; DataCenter","SST &amp; DC",
AQ1783="Exclu","Exclu",
AQ1783="SAT","SAT",
AQ1783="SPARE-ISSUE","SPARE-ISSUE",
AQ1783="Fiber CAmtel","TRANS_FO_CAMTEL",
AQ1783="Fiber AOF","Fiber AOF",
AQ1783="Projet OCM (HUAWEI)","TRAVAUX-HUAWEI",
AQ1783="Projet OCM (NOKIA)","TRAVAUX-NOKIA",
AQ1783="ACCESS-ISSUE","ACCESS-ISSUE",
AQ1783="Projet OCM (ZTE, NOKIA, autres projets)","TRAVAUX OCM",
AQ1783="No root CAuse","No root cause",
AQ1783="ODU HS","PDH",
AQ1783="IP &amp; VLAN","PDH",
AQ1783="Warehouse HUAWEI","SPARE-ISSUE",
AQ1783="SPARE-HS","SPARE-ISSUE",
AQ1783="Power Telco","BSS",AQ1783="no impacts","no impacts"
),"")</f>
        <v>No root cause</v>
      </c>
      <c r="AP1783" s="48" t="str" cm="1">
        <f t="array" ref="AP1783">IFERROR(_xlfn.IFS(
AQ1783="MPR ISSUE","TX ISSUE",
AQ1783="BSS Hardware Issue","RAN ISSUE",
AQ1783="Sites strategiques, MLL, Pylone, etc.","ENVTECH",
AQ1783="AKTIVCO DEFAUT GE &amp; POWER Cabinet","POWER ISSUE",
AQ1783="AKTIVCO Coupure ENEO &amp; Baisse de tension","POWER ISSUE",
AQ1783="Coupure ENEO &amp; Baisse de tension","POWER ISSUE",
AQ1783="Defaut GE &amp; POWER Cabinet","POWER ISSUE",
AQ1783="Sharing","POWER ISSUE",
AQ1783="Sites strategiques &amp; DataCenter","POWER ISSUE",
AQ1783="Exclu","Exclu",
AQ1783="SAT","TX ISSUE",
AQ1783="SPARE-ISSUE","SPARE-ISSUE",
AQ1783="Fiber CAmtel","TX ISSUE",
AQ1783="Fiber AOF","TX ISSUE",
AQ1783="Projet OCM (HUAWEI)","TRAVAUX-HUAWEI",
AQ1783="Projet OCM (NOKIA)","TRAVAUX -NOKIA",
AQ1783="ACCESS-ISSUE","ACCESS-ISSUE",
AQ1783="Projet OCM (ZTE, NOKIA, autres projets)","TRAVAUX OCM",
AQ1783="No root CAuse","No root cause",
AQ1783="ODU HS","TX ISSUE",
AQ1783="IP &amp; VLAN","TX ISSUE",
AQ1783="Warehouse HUAWEI","SPARE-ISSUE",
AQ1783="SPARE-HS","SPARE-ISSUE",
AQ1783="Power Telco","RAN ISSUE",AQ1783="no impacts","no impacts"
),"")</f>
        <v>No root cause</v>
      </c>
      <c r="AQ1783" s="126" t="s">
        <v>5344</v>
      </c>
      <c r="AR1783" s="48" t="str" cm="1">
        <f t="array" ref="AR1783">IFERROR(_xlfn.IFS(
AQ1783="MPR ISSUE","ACTIVE",
AQ1783="BSS Hardware Issue","ACTIVE",
AQ1783="Sites strategiques, MLL, Pylone, etc.","PASSIVE",
AQ1783="AKTIVCO DEFAUT GE &amp; POWER Cabinet","PASSIVE",
AQ1783="AKTIVCO Coupure ENEO &amp; Baisse de tension","PASSIVE",
AQ1783="Coupure ENEO &amp; Baisse de tension","PASSIVE",
AQ1783="Defaut GE &amp; POWER Cabinet","PASSIVE",
AQ1783="Sharing","PASSIVE",
AQ1783="Sites strategiques &amp; DataCenter","PASSIVE",
AQ1783="Exclu","Exclu",
AQ1783="SAT","ACTIVE",
AQ1783="SPARE-ISSUE","SPARE-ISSUE",
AQ1783="Fiber CAmtel","ACTIVE",
AQ1783="Fiber AOF","ACTIVE",
AQ1783="Projet OCM (HUAWEI)","PLANNED WORKS",
AQ1783="Projet OCM (NOKIA)","PLANNED WORKS",
AQ1783="ACCESS-ISSUE","ACCESS-ISSUE",
AQ1783="Projet OCM (ZTE, NOKIA, autres projets)","PLANNED WORKS",
AQ1783="No root CAuse","No root cause",
AQ1783="ODU HS","ACTIVE",
AQ1783="IP &amp; VLAN","ACTIVE",
AQ1783="Warehouse HUAWEI","SPARE-ISSUE",
AQ1783="SPARE-HS","SPARE-ISSUE",
AQ1783="Power Telco","ACTIVE", AQ1783="no impacts","no impacts"
),"")</f>
        <v>No root cause</v>
      </c>
      <c r="AS1783" s="92" t="s">
        <v>5537</v>
      </c>
      <c r="AT1783" s="98" t="s">
        <v>1412</v>
      </c>
      <c r="AV1783" s="17" t="s">
        <v>5537</v>
      </c>
      <c r="AW1783" s="7" t="s">
        <v>5537</v>
      </c>
      <c r="AX1783" s="6" t="s">
        <v>5537</v>
      </c>
      <c r="AY1783" s="7"/>
      <c r="AZ1783" s="3" t="s">
        <v>5537</v>
      </c>
      <c r="BA1783" s="18" t="s">
        <v>5537</v>
      </c>
      <c r="BB1783" s="18" t="s">
        <v>5537</v>
      </c>
      <c r="BC1783" s="18" t="s">
        <v>5537</v>
      </c>
      <c r="BD1783" s="18" t="s">
        <v>5537</v>
      </c>
      <c r="BE1783" s="18" t="s">
        <v>5537</v>
      </c>
      <c r="BF1783" s="18" t="s">
        <v>5537</v>
      </c>
      <c r="BG1783" s="18" t="s">
        <v>5537</v>
      </c>
      <c r="BH1783" s="18" t="s">
        <v>5537</v>
      </c>
      <c r="BI1783" s="18" t="s">
        <v>5537</v>
      </c>
      <c r="BJ1783" s="18" t="s">
        <v>5537</v>
      </c>
      <c r="BK1783" s="18" t="s">
        <v>5537</v>
      </c>
      <c r="BL1783" s="9" t="s">
        <v>5537</v>
      </c>
      <c r="BM1783" s="14" t="s">
        <v>5537</v>
      </c>
      <c r="BN1783" s="14" t="s">
        <v>5537</v>
      </c>
      <c r="BO1783" s="14" t="str">
        <f>_xlfn.XLOOKUP(B1783,'[4]cell downs 18042026 17h'!$B:$B,'[4]cell downs 18042026 17h'!$B:$B,"")</f>
        <v/>
      </c>
      <c r="BP1783" s="14" t="str">
        <f>_xlfn.XLOOKUP(B1783,'[5]Cells Huawei 19042026 15h'!$B:$B,'[5]Cells Huawei 19042026 15h'!$B:$B,"")</f>
        <v/>
      </c>
      <c r="BQ1783" s="9" t="str">
        <f>_xlfn.XLOOKUP(B1783,'[6]cells down 19042026 9H40'!$B:$B,'[6]cells down 19042026 9H40'!$B:$B,"")</f>
        <v/>
      </c>
      <c r="BR1783" s="9" t="s">
        <v>1412</v>
      </c>
      <c r="BS1783" s="9" t="s">
        <v>5537</v>
      </c>
      <c r="BT1783" s="108"/>
    </row>
    <row r="1784" spans="1:72" s="9" customFormat="1" x14ac:dyDescent="0.35">
      <c r="A1784" s="1" t="s">
        <v>4480</v>
      </c>
      <c r="B1784" s="8" t="s">
        <v>4481</v>
      </c>
      <c r="C1784" s="3" t="str">
        <f>_xlfn.XLOOKUP(B1784,'[1]daily break down'!$D:$D,'[1]daily break down'!$E:$E,"")</f>
        <v>OUEST</v>
      </c>
      <c r="D1784" s="1" t="s">
        <v>11</v>
      </c>
      <c r="E1784" s="1" t="s">
        <v>237</v>
      </c>
      <c r="F1784" s="3" t="s">
        <v>102</v>
      </c>
      <c r="G1784" s="1" t="s">
        <v>4482</v>
      </c>
      <c r="H1784" s="32" t="str">
        <f>_xlfn.XLOOKUP(B1784,[2]CALCULATION!$B:$B,[2]CALCULATION!$H:$H,"")</f>
        <v>HUAWEI</v>
      </c>
      <c r="I1784" s="28">
        <v>0</v>
      </c>
      <c r="J1784" s="28">
        <v>0</v>
      </c>
      <c r="K1784" s="28">
        <v>0</v>
      </c>
      <c r="L1784" s="28">
        <v>0</v>
      </c>
      <c r="M1784" s="28">
        <v>0</v>
      </c>
      <c r="N1784" s="28">
        <v>0</v>
      </c>
      <c r="O1784" s="28">
        <v>0</v>
      </c>
      <c r="P1784" s="28">
        <v>0</v>
      </c>
      <c r="Q1784" s="28">
        <v>0</v>
      </c>
      <c r="R1784" s="28">
        <v>0</v>
      </c>
      <c r="S1784" s="93">
        <v>0</v>
      </c>
      <c r="T1784" s="93">
        <f>_xlfn.XLOOKUP(B1784,'[3]Nur des jours'!$B:$B,'[3]Nur des jours'!$U:$U,"")</f>
        <v>0</v>
      </c>
      <c r="U1784" s="93">
        <v>0</v>
      </c>
      <c r="V1784" s="93">
        <v>0</v>
      </c>
      <c r="W1784" s="93">
        <v>0</v>
      </c>
      <c r="X1784" s="93">
        <v>0</v>
      </c>
      <c r="Y1784" s="93">
        <v>0</v>
      </c>
      <c r="Z1784" s="93">
        <v>0</v>
      </c>
      <c r="AA1784" s="93">
        <v>0</v>
      </c>
      <c r="AB1784" s="93">
        <v>0</v>
      </c>
      <c r="AC1784" s="93">
        <f>_xlfn.XLOOKUP(B1784,'[3]Nur des jours'!$B:$B,'[3]Nur des jours'!$N:$N,"")</f>
        <v>0</v>
      </c>
      <c r="AD1784" s="93">
        <v>0</v>
      </c>
      <c r="AE1784" s="93">
        <v>0</v>
      </c>
      <c r="AF1784" s="93">
        <v>0</v>
      </c>
      <c r="AG1784" s="93"/>
      <c r="AH1784" s="93">
        <v>0</v>
      </c>
      <c r="AI1784" s="93">
        <v>0</v>
      </c>
      <c r="AJ1784" s="93">
        <v>0</v>
      </c>
      <c r="AK1784" s="93">
        <v>0</v>
      </c>
      <c r="AL1784" s="93">
        <v>0</v>
      </c>
      <c r="AM1784" s="49" t="s">
        <v>5559</v>
      </c>
      <c r="AN1784" s="49"/>
      <c r="AO1784" s="48" t="str" cm="1">
        <f t="array" ref="AO1784">IFERROR(_xlfn.IFS(
AQ1784="MPR ISSUE","PDH",
AQ1784="BSS Hardware Issue","BSS",
AQ1784="Sites strategiques, MLL, Pylone, etc.","ENVTECH",
AQ1784="AKTIVCO DEFAUT GE &amp; POWER Cabinet","AKTIVCO",
AQ1784="AKTIVCO Coupure ENEO &amp; Baisse de tension","AKTIVCO GRID ONLY",
AQ1784="Coupure ENEO &amp; Baisse de tension","IHS GRID ONLY",
AQ1784="Defaut GE &amp; POWER Cabinet","IHS",
AQ1784="Sharing","Partners",
AQ1784="Sites strategiques &amp; DataCenter","SST &amp; DC",
AQ1784="Exclu","Exclu",
AQ1784="SAT","SAT",
AQ1784="SPARE-ISSUE","SPARE-ISSUE",
AQ1784="Fiber CAmtel","TRANS_FO_CAMTEL",
AQ1784="Fiber AOF","Fiber AOF",
AQ1784="Projet OCM (HUAWEI)","TRAVAUX-HUAWEI",
AQ1784="Projet OCM (NOKIA)","TRAVAUX-NOKIA",
AQ1784="ACCESS-ISSUE","ACCESS-ISSUE",
AQ1784="Projet OCM (ZTE, NOKIA, autres projets)","TRAVAUX OCM",
AQ1784="No root CAuse","No root cause",
AQ1784="ODU HS","PDH",
AQ1784="IP &amp; VLAN","PDH",
AQ1784="Warehouse HUAWEI","SPARE-ISSUE",
AQ1784="SPARE-HS","SPARE-ISSUE",
AQ1784="Power Telco","BSS",AQ1784="no impacts","no impacts"
),"")</f>
        <v>No root cause</v>
      </c>
      <c r="AP1784" s="48" t="str" cm="1">
        <f t="array" ref="AP1784">IFERROR(_xlfn.IFS(
AQ1784="MPR ISSUE","TX ISSUE",
AQ1784="BSS Hardware Issue","RAN ISSUE",
AQ1784="Sites strategiques, MLL, Pylone, etc.","ENVTECH",
AQ1784="AKTIVCO DEFAUT GE &amp; POWER Cabinet","POWER ISSUE",
AQ1784="AKTIVCO Coupure ENEO &amp; Baisse de tension","POWER ISSUE",
AQ1784="Coupure ENEO &amp; Baisse de tension","POWER ISSUE",
AQ1784="Defaut GE &amp; POWER Cabinet","POWER ISSUE",
AQ1784="Sharing","POWER ISSUE",
AQ1784="Sites strategiques &amp; DataCenter","POWER ISSUE",
AQ1784="Exclu","Exclu",
AQ1784="SAT","TX ISSUE",
AQ1784="SPARE-ISSUE","SPARE-ISSUE",
AQ1784="Fiber CAmtel","TX ISSUE",
AQ1784="Fiber AOF","TX ISSUE",
AQ1784="Projet OCM (HUAWEI)","TRAVAUX-HUAWEI",
AQ1784="Projet OCM (NOKIA)","TRAVAUX -NOKIA",
AQ1784="ACCESS-ISSUE","ACCESS-ISSUE",
AQ1784="Projet OCM (ZTE, NOKIA, autres projets)","TRAVAUX OCM",
AQ1784="No root CAuse","No root cause",
AQ1784="ODU HS","TX ISSUE",
AQ1784="IP &amp; VLAN","TX ISSUE",
AQ1784="Warehouse HUAWEI","SPARE-ISSUE",
AQ1784="SPARE-HS","SPARE-ISSUE",
AQ1784="Power Telco","RAN ISSUE",AQ1784="no impacts","no impacts"
),"")</f>
        <v>No root cause</v>
      </c>
      <c r="AQ1784" s="126" t="s">
        <v>5344</v>
      </c>
      <c r="AR1784" s="48" t="str" cm="1">
        <f t="array" ref="AR1784">IFERROR(_xlfn.IFS(
AQ1784="MPR ISSUE","ACTIVE",
AQ1784="BSS Hardware Issue","ACTIVE",
AQ1784="Sites strategiques, MLL, Pylone, etc.","PASSIVE",
AQ1784="AKTIVCO DEFAUT GE &amp; POWER Cabinet","PASSIVE",
AQ1784="AKTIVCO Coupure ENEO &amp; Baisse de tension","PASSIVE",
AQ1784="Coupure ENEO &amp; Baisse de tension","PASSIVE",
AQ1784="Defaut GE &amp; POWER Cabinet","PASSIVE",
AQ1784="Sharing","PASSIVE",
AQ1784="Sites strategiques &amp; DataCenter","PASSIVE",
AQ1784="Exclu","Exclu",
AQ1784="SAT","ACTIVE",
AQ1784="SPARE-ISSUE","SPARE-ISSUE",
AQ1784="Fiber CAmtel","ACTIVE",
AQ1784="Fiber AOF","ACTIVE",
AQ1784="Projet OCM (HUAWEI)","PLANNED WORKS",
AQ1784="Projet OCM (NOKIA)","PLANNED WORKS",
AQ1784="ACCESS-ISSUE","ACCESS-ISSUE",
AQ1784="Projet OCM (ZTE, NOKIA, autres projets)","PLANNED WORKS",
AQ1784="No root CAuse","No root cause",
AQ1784="ODU HS","ACTIVE",
AQ1784="IP &amp; VLAN","ACTIVE",
AQ1784="Warehouse HUAWEI","SPARE-ISSUE",
AQ1784="SPARE-HS","SPARE-ISSUE",
AQ1784="Power Telco","ACTIVE", AQ1784="no impacts","no impacts"
),"")</f>
        <v>No root cause</v>
      </c>
      <c r="AS1784" s="92" t="s">
        <v>5537</v>
      </c>
      <c r="AT1784" s="98" t="s">
        <v>4481</v>
      </c>
      <c r="AV1784" s="17" t="s">
        <v>5537</v>
      </c>
      <c r="AW1784" s="7" t="s">
        <v>5537</v>
      </c>
      <c r="AX1784" s="6" t="s">
        <v>5537</v>
      </c>
      <c r="AY1784" s="7"/>
      <c r="AZ1784" s="3" t="s">
        <v>5537</v>
      </c>
      <c r="BA1784" s="18" t="s">
        <v>5537</v>
      </c>
      <c r="BB1784" s="18" t="s">
        <v>5537</v>
      </c>
      <c r="BC1784" s="18" t="s">
        <v>5537</v>
      </c>
      <c r="BD1784" s="18" t="s">
        <v>5537</v>
      </c>
      <c r="BE1784" s="18" t="s">
        <v>5537</v>
      </c>
      <c r="BF1784" s="18" t="s">
        <v>5537</v>
      </c>
      <c r="BG1784" s="18" t="s">
        <v>5537</v>
      </c>
      <c r="BH1784" s="18" t="s">
        <v>5537</v>
      </c>
      <c r="BI1784" s="18" t="s">
        <v>5537</v>
      </c>
      <c r="BJ1784" s="18" t="s">
        <v>5537</v>
      </c>
      <c r="BK1784" s="18" t="s">
        <v>5537</v>
      </c>
      <c r="BL1784" s="9" t="s">
        <v>5537</v>
      </c>
      <c r="BM1784" s="14" t="s">
        <v>5537</v>
      </c>
      <c r="BN1784" s="14" t="s">
        <v>5537</v>
      </c>
      <c r="BO1784" s="14" t="str">
        <f>_xlfn.XLOOKUP(B1784,'[4]cell downs 18042026 17h'!$B:$B,'[4]cell downs 18042026 17h'!$B:$B,"")</f>
        <v/>
      </c>
      <c r="BP1784" s="14" t="str">
        <f>_xlfn.XLOOKUP(B1784,'[5]Cells Huawei 19042026 15h'!$B:$B,'[5]Cells Huawei 19042026 15h'!$B:$B,"")</f>
        <v/>
      </c>
      <c r="BQ1784" s="9" t="str">
        <f>_xlfn.XLOOKUP(B1784,'[6]cells down 19042026 9H40'!$B:$B,'[6]cells down 19042026 9H40'!$B:$B,"")</f>
        <v/>
      </c>
      <c r="BR1784" s="9" t="s">
        <v>4481</v>
      </c>
      <c r="BS1784" s="9" t="s">
        <v>302</v>
      </c>
      <c r="BT1784" s="108"/>
    </row>
    <row r="1785" spans="1:72" s="9" customFormat="1" x14ac:dyDescent="0.35">
      <c r="A1785" s="1" t="s">
        <v>4367</v>
      </c>
      <c r="B1785" s="8" t="s">
        <v>4496</v>
      </c>
      <c r="C1785" s="3" t="str">
        <f>_xlfn.XLOOKUP(B1785,'[1]daily break down'!$D:$D,'[1]daily break down'!$E:$E,"")</f>
        <v>OUEST</v>
      </c>
      <c r="D1785" s="1" t="s">
        <v>11</v>
      </c>
      <c r="E1785" s="1" t="s">
        <v>12</v>
      </c>
      <c r="F1785" s="3" t="s">
        <v>102</v>
      </c>
      <c r="G1785" s="1" t="s">
        <v>4367</v>
      </c>
      <c r="H1785" s="32" t="str">
        <f>_xlfn.XLOOKUP(B1785,[2]CALCULATION!$B:$B,[2]CALCULATION!$H:$H,"")</f>
        <v>HUAWEI</v>
      </c>
      <c r="I1785" s="28">
        <v>0</v>
      </c>
      <c r="J1785" s="28">
        <v>0</v>
      </c>
      <c r="K1785" s="28">
        <v>0</v>
      </c>
      <c r="L1785" s="28">
        <v>0</v>
      </c>
      <c r="M1785" s="28">
        <v>0</v>
      </c>
      <c r="N1785" s="28">
        <v>0</v>
      </c>
      <c r="O1785" s="28">
        <v>0</v>
      </c>
      <c r="P1785" s="28">
        <v>0</v>
      </c>
      <c r="Q1785" s="28">
        <v>0</v>
      </c>
      <c r="R1785" s="28">
        <v>0</v>
      </c>
      <c r="S1785" s="93">
        <v>0</v>
      </c>
      <c r="T1785" s="93">
        <f>_xlfn.XLOOKUP(B1785,'[3]Nur des jours'!$B:$B,'[3]Nur des jours'!$U:$U,"")</f>
        <v>0</v>
      </c>
      <c r="U1785" s="93">
        <v>0</v>
      </c>
      <c r="V1785" s="93">
        <v>0</v>
      </c>
      <c r="W1785" s="93">
        <v>0</v>
      </c>
      <c r="X1785" s="93">
        <v>0</v>
      </c>
      <c r="Y1785" s="93">
        <v>0</v>
      </c>
      <c r="Z1785" s="93">
        <v>0</v>
      </c>
      <c r="AA1785" s="93">
        <v>0</v>
      </c>
      <c r="AB1785" s="93">
        <v>0</v>
      </c>
      <c r="AC1785" s="93">
        <f>_xlfn.XLOOKUP(B1785,'[3]Nur des jours'!$B:$B,'[3]Nur des jours'!$N:$N,"")</f>
        <v>0</v>
      </c>
      <c r="AD1785" s="93">
        <v>0</v>
      </c>
      <c r="AE1785" s="93">
        <v>0</v>
      </c>
      <c r="AF1785" s="93">
        <v>0</v>
      </c>
      <c r="AG1785" s="93"/>
      <c r="AH1785" s="93">
        <v>0</v>
      </c>
      <c r="AI1785" s="93">
        <v>0</v>
      </c>
      <c r="AJ1785" s="93">
        <v>0</v>
      </c>
      <c r="AK1785" s="93">
        <v>0</v>
      </c>
      <c r="AL1785" s="93">
        <v>0</v>
      </c>
      <c r="AM1785" s="49" t="s">
        <v>5559</v>
      </c>
      <c r="AN1785" s="49"/>
      <c r="AO1785" s="48" t="str" cm="1">
        <f t="array" ref="AO1785">IFERROR(_xlfn.IFS(
AQ1785="MPR ISSUE","PDH",
AQ1785="BSS Hardware Issue","BSS",
AQ1785="Sites strategiques, MLL, Pylone, etc.","ENVTECH",
AQ1785="AKTIVCO DEFAUT GE &amp; POWER Cabinet","AKTIVCO",
AQ1785="AKTIVCO Coupure ENEO &amp; Baisse de tension","AKTIVCO GRID ONLY",
AQ1785="Coupure ENEO &amp; Baisse de tension","IHS GRID ONLY",
AQ1785="Defaut GE &amp; POWER Cabinet","IHS",
AQ1785="Sharing","Partners",
AQ1785="Sites strategiques &amp; DataCenter","SST &amp; DC",
AQ1785="Exclu","Exclu",
AQ1785="SAT","SAT",
AQ1785="SPARE-ISSUE","SPARE-ISSUE",
AQ1785="Fiber CAmtel","TRANS_FO_CAMTEL",
AQ1785="Fiber AOF","Fiber AOF",
AQ1785="Projet OCM (HUAWEI)","TRAVAUX-HUAWEI",
AQ1785="Projet OCM (NOKIA)","TRAVAUX-NOKIA",
AQ1785="ACCESS-ISSUE","ACCESS-ISSUE",
AQ1785="Projet OCM (ZTE, NOKIA, autres projets)","TRAVAUX OCM",
AQ1785="No root CAuse","No root cause",
AQ1785="ODU HS","PDH",
AQ1785="IP &amp; VLAN","PDH",
AQ1785="Warehouse HUAWEI","SPARE-ISSUE",
AQ1785="SPARE-HS","SPARE-ISSUE",
AQ1785="Power Telco","BSS",AQ1785="no impacts","no impacts"
),"")</f>
        <v>No root cause</v>
      </c>
      <c r="AP1785" s="48" t="str" cm="1">
        <f t="array" ref="AP1785">IFERROR(_xlfn.IFS(
AQ1785="MPR ISSUE","TX ISSUE",
AQ1785="BSS Hardware Issue","RAN ISSUE",
AQ1785="Sites strategiques, MLL, Pylone, etc.","ENVTECH",
AQ1785="AKTIVCO DEFAUT GE &amp; POWER Cabinet","POWER ISSUE",
AQ1785="AKTIVCO Coupure ENEO &amp; Baisse de tension","POWER ISSUE",
AQ1785="Coupure ENEO &amp; Baisse de tension","POWER ISSUE",
AQ1785="Defaut GE &amp; POWER Cabinet","POWER ISSUE",
AQ1785="Sharing","POWER ISSUE",
AQ1785="Sites strategiques &amp; DataCenter","POWER ISSUE",
AQ1785="Exclu","Exclu",
AQ1785="SAT","TX ISSUE",
AQ1785="SPARE-ISSUE","SPARE-ISSUE",
AQ1785="Fiber CAmtel","TX ISSUE",
AQ1785="Fiber AOF","TX ISSUE",
AQ1785="Projet OCM (HUAWEI)","TRAVAUX-HUAWEI",
AQ1785="Projet OCM (NOKIA)","TRAVAUX -NOKIA",
AQ1785="ACCESS-ISSUE","ACCESS-ISSUE",
AQ1785="Projet OCM (ZTE, NOKIA, autres projets)","TRAVAUX OCM",
AQ1785="No root CAuse","No root cause",
AQ1785="ODU HS","TX ISSUE",
AQ1785="IP &amp; VLAN","TX ISSUE",
AQ1785="Warehouse HUAWEI","SPARE-ISSUE",
AQ1785="SPARE-HS","SPARE-ISSUE",
AQ1785="Power Telco","RAN ISSUE",AQ1785="no impacts","no impacts"
),"")</f>
        <v>No root cause</v>
      </c>
      <c r="AQ1785" s="126" t="s">
        <v>5344</v>
      </c>
      <c r="AR1785" s="48" t="str" cm="1">
        <f t="array" ref="AR1785">IFERROR(_xlfn.IFS(
AQ1785="MPR ISSUE","ACTIVE",
AQ1785="BSS Hardware Issue","ACTIVE",
AQ1785="Sites strategiques, MLL, Pylone, etc.","PASSIVE",
AQ1785="AKTIVCO DEFAUT GE &amp; POWER Cabinet","PASSIVE",
AQ1785="AKTIVCO Coupure ENEO &amp; Baisse de tension","PASSIVE",
AQ1785="Coupure ENEO &amp; Baisse de tension","PASSIVE",
AQ1785="Defaut GE &amp; POWER Cabinet","PASSIVE",
AQ1785="Sharing","PASSIVE",
AQ1785="Sites strategiques &amp; DataCenter","PASSIVE",
AQ1785="Exclu","Exclu",
AQ1785="SAT","ACTIVE",
AQ1785="SPARE-ISSUE","SPARE-ISSUE",
AQ1785="Fiber CAmtel","ACTIVE",
AQ1785="Fiber AOF","ACTIVE",
AQ1785="Projet OCM (HUAWEI)","PLANNED WORKS",
AQ1785="Projet OCM (NOKIA)","PLANNED WORKS",
AQ1785="ACCESS-ISSUE","ACCESS-ISSUE",
AQ1785="Projet OCM (ZTE, NOKIA, autres projets)","PLANNED WORKS",
AQ1785="No root CAuse","No root cause",
AQ1785="ODU HS","ACTIVE",
AQ1785="IP &amp; VLAN","ACTIVE",
AQ1785="Warehouse HUAWEI","SPARE-ISSUE",
AQ1785="SPARE-HS","SPARE-ISSUE",
AQ1785="Power Telco","ACTIVE", AQ1785="no impacts","no impacts"
),"")</f>
        <v>No root cause</v>
      </c>
      <c r="AS1785" s="92" t="s">
        <v>5537</v>
      </c>
      <c r="AT1785" s="98" t="s">
        <v>4496</v>
      </c>
      <c r="AV1785" s="17" t="s">
        <v>5537</v>
      </c>
      <c r="AW1785" s="7" t="s">
        <v>5537</v>
      </c>
      <c r="AX1785" s="6" t="s">
        <v>5537</v>
      </c>
      <c r="AY1785" s="7"/>
      <c r="AZ1785" s="3" t="s">
        <v>5537</v>
      </c>
      <c r="BA1785" s="18" t="s">
        <v>5537</v>
      </c>
      <c r="BB1785" s="18" t="s">
        <v>5537</v>
      </c>
      <c r="BC1785" s="18" t="s">
        <v>5537</v>
      </c>
      <c r="BD1785" s="18" t="s">
        <v>5537</v>
      </c>
      <c r="BE1785" s="18" t="s">
        <v>5537</v>
      </c>
      <c r="BF1785" s="18" t="s">
        <v>5537</v>
      </c>
      <c r="BG1785" s="18" t="s">
        <v>5537</v>
      </c>
      <c r="BH1785" s="18" t="s">
        <v>5537</v>
      </c>
      <c r="BI1785" s="18" t="s">
        <v>5537</v>
      </c>
      <c r="BJ1785" s="18" t="s">
        <v>5537</v>
      </c>
      <c r="BK1785" s="18" t="s">
        <v>5537</v>
      </c>
      <c r="BL1785" s="9" t="s">
        <v>5537</v>
      </c>
      <c r="BM1785" s="14" t="s">
        <v>5537</v>
      </c>
      <c r="BN1785" s="14" t="s">
        <v>5537</v>
      </c>
      <c r="BO1785" s="14" t="str">
        <f>_xlfn.XLOOKUP(B1785,'[4]cell downs 18042026 17h'!$B:$B,'[4]cell downs 18042026 17h'!$B:$B,"")</f>
        <v/>
      </c>
      <c r="BP1785" s="14" t="str">
        <f>_xlfn.XLOOKUP(B1785,'[5]Cells Huawei 19042026 15h'!$B:$B,'[5]Cells Huawei 19042026 15h'!$B:$B,"")</f>
        <v/>
      </c>
      <c r="BQ1785" s="9" t="str">
        <f>_xlfn.XLOOKUP(B1785,'[6]cells down 19042026 9H40'!$B:$B,'[6]cells down 19042026 9H40'!$B:$B,"")</f>
        <v/>
      </c>
      <c r="BR1785" s="9" t="s">
        <v>4496</v>
      </c>
      <c r="BS1785" s="9" t="s">
        <v>302</v>
      </c>
      <c r="BT1785" s="108"/>
    </row>
    <row r="1786" spans="1:72" s="9" customFormat="1" x14ac:dyDescent="0.35">
      <c r="A1786" s="1" t="s">
        <v>5249</v>
      </c>
      <c r="B1786" s="8" t="s">
        <v>5250</v>
      </c>
      <c r="C1786" s="3" t="str">
        <f>_xlfn.XLOOKUP(B1786,'[1]daily break down'!$D:$D,'[1]daily break down'!$E:$E,"")</f>
        <v>SUD-OUEST</v>
      </c>
      <c r="D1786" s="1" t="s">
        <v>11</v>
      </c>
      <c r="E1786" s="1"/>
      <c r="F1786" s="3" t="s">
        <v>13</v>
      </c>
      <c r="G1786" s="1" t="s">
        <v>5249</v>
      </c>
      <c r="H1786" s="32" t="str">
        <f>_xlfn.XLOOKUP(B1786,[2]CALCULATION!$B:$B,[2]CALCULATION!$H:$H,"")</f>
        <v>HUAWEI</v>
      </c>
      <c r="I1786" s="28">
        <v>0</v>
      </c>
      <c r="J1786" s="28">
        <v>0</v>
      </c>
      <c r="K1786" s="28">
        <v>0</v>
      </c>
      <c r="L1786" s="28">
        <v>0</v>
      </c>
      <c r="M1786" s="28">
        <v>0</v>
      </c>
      <c r="N1786" s="28">
        <v>0</v>
      </c>
      <c r="O1786" s="28">
        <v>0</v>
      </c>
      <c r="P1786" s="28">
        <v>0</v>
      </c>
      <c r="Q1786" s="28">
        <v>0</v>
      </c>
      <c r="R1786" s="28">
        <v>0</v>
      </c>
      <c r="S1786" s="93">
        <v>0</v>
      </c>
      <c r="T1786" s="93">
        <f>_xlfn.XLOOKUP(B1786,'[3]Nur des jours'!$B:$B,'[3]Nur des jours'!$U:$U,"")</f>
        <v>0</v>
      </c>
      <c r="U1786" s="93">
        <v>0</v>
      </c>
      <c r="V1786" s="93">
        <v>0</v>
      </c>
      <c r="W1786" s="93">
        <v>0</v>
      </c>
      <c r="X1786" s="93">
        <v>0</v>
      </c>
      <c r="Y1786" s="93">
        <v>0</v>
      </c>
      <c r="Z1786" s="93">
        <v>0</v>
      </c>
      <c r="AA1786" s="93">
        <v>0</v>
      </c>
      <c r="AB1786" s="93">
        <v>0</v>
      </c>
      <c r="AC1786" s="93">
        <f>_xlfn.XLOOKUP(B1786,'[3]Nur des jours'!$B:$B,'[3]Nur des jours'!$N:$N,"")</f>
        <v>0</v>
      </c>
      <c r="AD1786" s="93">
        <v>0</v>
      </c>
      <c r="AE1786" s="93">
        <v>0</v>
      </c>
      <c r="AF1786" s="93">
        <v>0</v>
      </c>
      <c r="AG1786" s="93"/>
      <c r="AH1786" s="93">
        <v>0</v>
      </c>
      <c r="AI1786" s="93">
        <v>0</v>
      </c>
      <c r="AJ1786" s="93">
        <v>0</v>
      </c>
      <c r="AK1786" s="93">
        <v>0</v>
      </c>
      <c r="AL1786" s="93">
        <v>0</v>
      </c>
      <c r="AM1786" s="49" t="s">
        <v>5559</v>
      </c>
      <c r="AN1786" s="49"/>
      <c r="AO1786" s="48" t="str" cm="1">
        <f t="array" ref="AO1786">IFERROR(_xlfn.IFS(
AQ1786="MPR ISSUE","PDH",
AQ1786="BSS Hardware Issue","BSS",
AQ1786="Sites strategiques, MLL, Pylone, etc.","ENVTECH",
AQ1786="AKTIVCO DEFAUT GE &amp; POWER Cabinet","AKTIVCO",
AQ1786="AKTIVCO Coupure ENEO &amp; Baisse de tension","AKTIVCO GRID ONLY",
AQ1786="Coupure ENEO &amp; Baisse de tension","IHS GRID ONLY",
AQ1786="Defaut GE &amp; POWER Cabinet","IHS",
AQ1786="Sharing","Partners",
AQ1786="Sites strategiques &amp; DataCenter","SST &amp; DC",
AQ1786="Exclu","Exclu",
AQ1786="SAT","SAT",
AQ1786="SPARE-ISSUE","SPARE-ISSUE",
AQ1786="Fiber CAmtel","TRANS_FO_CAMTEL",
AQ1786="Fiber AOF","Fiber AOF",
AQ1786="Projet OCM (HUAWEI)","TRAVAUX-HUAWEI",
AQ1786="Projet OCM (NOKIA)","TRAVAUX-NOKIA",
AQ1786="ACCESS-ISSUE","ACCESS-ISSUE",
AQ1786="Projet OCM (ZTE, NOKIA, autres projets)","TRAVAUX OCM",
AQ1786="No root CAuse","No root cause",
AQ1786="ODU HS","PDH",
AQ1786="IP &amp; VLAN","PDH",
AQ1786="Warehouse HUAWEI","SPARE-ISSUE",
AQ1786="SPARE-HS","SPARE-ISSUE",
AQ1786="Power Telco","BSS",AQ1786="no impacts","no impacts"
),"")</f>
        <v>No root cause</v>
      </c>
      <c r="AP1786" s="48" t="str" cm="1">
        <f t="array" ref="AP1786">IFERROR(_xlfn.IFS(
AQ1786="MPR ISSUE","TX ISSUE",
AQ1786="BSS Hardware Issue","RAN ISSUE",
AQ1786="Sites strategiques, MLL, Pylone, etc.","ENVTECH",
AQ1786="AKTIVCO DEFAUT GE &amp; POWER Cabinet","POWER ISSUE",
AQ1786="AKTIVCO Coupure ENEO &amp; Baisse de tension","POWER ISSUE",
AQ1786="Coupure ENEO &amp; Baisse de tension","POWER ISSUE",
AQ1786="Defaut GE &amp; POWER Cabinet","POWER ISSUE",
AQ1786="Sharing","POWER ISSUE",
AQ1786="Sites strategiques &amp; DataCenter","POWER ISSUE",
AQ1786="Exclu","Exclu",
AQ1786="SAT","TX ISSUE",
AQ1786="SPARE-ISSUE","SPARE-ISSUE",
AQ1786="Fiber CAmtel","TX ISSUE",
AQ1786="Fiber AOF","TX ISSUE",
AQ1786="Projet OCM (HUAWEI)","TRAVAUX-HUAWEI",
AQ1786="Projet OCM (NOKIA)","TRAVAUX -NOKIA",
AQ1786="ACCESS-ISSUE","ACCESS-ISSUE",
AQ1786="Projet OCM (ZTE, NOKIA, autres projets)","TRAVAUX OCM",
AQ1786="No root CAuse","No root cause",
AQ1786="ODU HS","TX ISSUE",
AQ1786="IP &amp; VLAN","TX ISSUE",
AQ1786="Warehouse HUAWEI","SPARE-ISSUE",
AQ1786="SPARE-HS","SPARE-ISSUE",
AQ1786="Power Telco","RAN ISSUE",AQ1786="no impacts","no impacts"
),"")</f>
        <v>No root cause</v>
      </c>
      <c r="AQ1786" s="126" t="s">
        <v>5344</v>
      </c>
      <c r="AR1786" s="48" t="str" cm="1">
        <f t="array" ref="AR1786">IFERROR(_xlfn.IFS(
AQ1786="MPR ISSUE","ACTIVE",
AQ1786="BSS Hardware Issue","ACTIVE",
AQ1786="Sites strategiques, MLL, Pylone, etc.","PASSIVE",
AQ1786="AKTIVCO DEFAUT GE &amp; POWER Cabinet","PASSIVE",
AQ1786="AKTIVCO Coupure ENEO &amp; Baisse de tension","PASSIVE",
AQ1786="Coupure ENEO &amp; Baisse de tension","PASSIVE",
AQ1786="Defaut GE &amp; POWER Cabinet","PASSIVE",
AQ1786="Sharing","PASSIVE",
AQ1786="Sites strategiques &amp; DataCenter","PASSIVE",
AQ1786="Exclu","Exclu",
AQ1786="SAT","ACTIVE",
AQ1786="SPARE-ISSUE","SPARE-ISSUE",
AQ1786="Fiber CAmtel","ACTIVE",
AQ1786="Fiber AOF","ACTIVE",
AQ1786="Projet OCM (HUAWEI)","PLANNED WORKS",
AQ1786="Projet OCM (NOKIA)","PLANNED WORKS",
AQ1786="ACCESS-ISSUE","ACCESS-ISSUE",
AQ1786="Projet OCM (ZTE, NOKIA, autres projets)","PLANNED WORKS",
AQ1786="No root CAuse","No root cause",
AQ1786="ODU HS","ACTIVE",
AQ1786="IP &amp; VLAN","ACTIVE",
AQ1786="Warehouse HUAWEI","SPARE-ISSUE",
AQ1786="SPARE-HS","SPARE-ISSUE",
AQ1786="Power Telco","ACTIVE", AQ1786="no impacts","no impacts"
),"")</f>
        <v>No root cause</v>
      </c>
      <c r="AS1786" s="92" t="s">
        <v>5537</v>
      </c>
      <c r="AT1786" s="98" t="s">
        <v>5250</v>
      </c>
      <c r="AV1786" s="17" t="s">
        <v>5537</v>
      </c>
      <c r="AW1786" s="7" t="s">
        <v>5537</v>
      </c>
      <c r="AX1786" s="6" t="s">
        <v>5537</v>
      </c>
      <c r="AY1786" s="7"/>
      <c r="AZ1786" s="3" t="s">
        <v>5537</v>
      </c>
      <c r="BA1786" s="18" t="s">
        <v>5537</v>
      </c>
      <c r="BB1786" s="18" t="s">
        <v>5537</v>
      </c>
      <c r="BC1786" s="18" t="s">
        <v>5537</v>
      </c>
      <c r="BD1786" s="18" t="s">
        <v>5537</v>
      </c>
      <c r="BE1786" s="18" t="s">
        <v>5537</v>
      </c>
      <c r="BF1786" s="18" t="s">
        <v>5537</v>
      </c>
      <c r="BG1786" s="18" t="s">
        <v>5537</v>
      </c>
      <c r="BH1786" s="18" t="s">
        <v>5537</v>
      </c>
      <c r="BI1786" s="18" t="s">
        <v>5537</v>
      </c>
      <c r="BJ1786" s="18" t="s">
        <v>5537</v>
      </c>
      <c r="BK1786" s="18" t="s">
        <v>5537</v>
      </c>
      <c r="BL1786" s="9" t="s">
        <v>5537</v>
      </c>
      <c r="BM1786" s="14" t="s">
        <v>5537</v>
      </c>
      <c r="BN1786" s="14" t="s">
        <v>5537</v>
      </c>
      <c r="BO1786" s="14" t="str">
        <f>_xlfn.XLOOKUP(B1786,'[4]cell downs 18042026 17h'!$B:$B,'[4]cell downs 18042026 17h'!$B:$B,"")</f>
        <v/>
      </c>
      <c r="BP1786" s="14" t="str">
        <f>_xlfn.XLOOKUP(B1786,'[5]Cells Huawei 19042026 15h'!$B:$B,'[5]Cells Huawei 19042026 15h'!$B:$B,"")</f>
        <v/>
      </c>
      <c r="BQ1786" s="9" t="str">
        <f>_xlfn.XLOOKUP(B1786,'[6]cells down 19042026 9H40'!$B:$B,'[6]cells down 19042026 9H40'!$B:$B,"")</f>
        <v/>
      </c>
      <c r="BR1786" s="9" t="s">
        <v>5250</v>
      </c>
      <c r="BS1786" s="9" t="s">
        <v>12</v>
      </c>
      <c r="BT1786" s="108"/>
    </row>
    <row r="1787" spans="1:72" s="9" customFormat="1" x14ac:dyDescent="0.35">
      <c r="A1787" s="1" t="s">
        <v>4129</v>
      </c>
      <c r="B1787" s="8" t="s">
        <v>4130</v>
      </c>
      <c r="C1787" s="3" t="str">
        <f>_xlfn.XLOOKUP(B1787,'[1]daily break down'!$D:$D,'[1]daily break down'!$E:$E,"")</f>
        <v>OUEST</v>
      </c>
      <c r="D1787" s="1" t="s">
        <v>21</v>
      </c>
      <c r="E1787" s="1" t="s">
        <v>122</v>
      </c>
      <c r="F1787" s="3" t="s">
        <v>102</v>
      </c>
      <c r="G1787" s="1" t="s">
        <v>4129</v>
      </c>
      <c r="H1787" s="32" t="str">
        <f>_xlfn.XLOOKUP(B1787,[2]CALCULATION!$B:$B,[2]CALCULATION!$H:$H,"")</f>
        <v>HUAWEI</v>
      </c>
      <c r="I1787" s="28">
        <v>0</v>
      </c>
      <c r="J1787" s="28">
        <v>0</v>
      </c>
      <c r="K1787" s="28">
        <v>0</v>
      </c>
      <c r="L1787" s="28">
        <v>0</v>
      </c>
      <c r="M1787" s="28">
        <v>0</v>
      </c>
      <c r="N1787" s="28">
        <v>0</v>
      </c>
      <c r="O1787" s="28">
        <v>0</v>
      </c>
      <c r="P1787" s="28">
        <v>0</v>
      </c>
      <c r="Q1787" s="28">
        <v>0</v>
      </c>
      <c r="R1787" s="28">
        <v>0</v>
      </c>
      <c r="S1787" s="93">
        <v>0</v>
      </c>
      <c r="T1787" s="93">
        <f>_xlfn.XLOOKUP(B1787,'[3]Nur des jours'!$B:$B,'[3]Nur des jours'!$U:$U,"")</f>
        <v>0</v>
      </c>
      <c r="U1787" s="93">
        <v>0</v>
      </c>
      <c r="V1787" s="93">
        <v>0</v>
      </c>
      <c r="W1787" s="93">
        <v>0</v>
      </c>
      <c r="X1787" s="93">
        <v>0</v>
      </c>
      <c r="Y1787" s="93">
        <v>0</v>
      </c>
      <c r="Z1787" s="93">
        <v>0</v>
      </c>
      <c r="AA1787" s="93">
        <v>0</v>
      </c>
      <c r="AB1787" s="93">
        <v>0</v>
      </c>
      <c r="AC1787" s="93">
        <f>_xlfn.XLOOKUP(B1787,'[3]Nur des jours'!$B:$B,'[3]Nur des jours'!$N:$N,"")</f>
        <v>0</v>
      </c>
      <c r="AD1787" s="93">
        <v>0</v>
      </c>
      <c r="AE1787" s="93">
        <v>0</v>
      </c>
      <c r="AF1787" s="93">
        <v>0</v>
      </c>
      <c r="AG1787" s="93"/>
      <c r="AH1787" s="93">
        <v>0</v>
      </c>
      <c r="AI1787" s="93">
        <v>0</v>
      </c>
      <c r="AJ1787" s="93">
        <v>0</v>
      </c>
      <c r="AK1787" s="93">
        <v>0</v>
      </c>
      <c r="AL1787" s="93">
        <v>0</v>
      </c>
      <c r="AM1787" s="49" t="s">
        <v>5559</v>
      </c>
      <c r="AN1787" s="49"/>
      <c r="AO1787" s="48" t="str" cm="1">
        <f t="array" ref="AO1787">IFERROR(_xlfn.IFS(
AQ1787="MPR ISSUE","PDH",
AQ1787="BSS Hardware Issue","BSS",
AQ1787="Sites strategiques, MLL, Pylone, etc.","ENVTECH",
AQ1787="AKTIVCO DEFAUT GE &amp; POWER Cabinet","AKTIVCO",
AQ1787="AKTIVCO Coupure ENEO &amp; Baisse de tension","AKTIVCO GRID ONLY",
AQ1787="Coupure ENEO &amp; Baisse de tension","IHS GRID ONLY",
AQ1787="Defaut GE &amp; POWER Cabinet","IHS",
AQ1787="Sharing","Partners",
AQ1787="Sites strategiques &amp; DataCenter","SST &amp; DC",
AQ1787="Exclu","Exclu",
AQ1787="SAT","SAT",
AQ1787="SPARE-ISSUE","SPARE-ISSUE",
AQ1787="Fiber CAmtel","TRANS_FO_CAMTEL",
AQ1787="Fiber AOF","Fiber AOF",
AQ1787="Projet OCM (HUAWEI)","TRAVAUX-HUAWEI",
AQ1787="Projet OCM (NOKIA)","TRAVAUX-NOKIA",
AQ1787="ACCESS-ISSUE","ACCESS-ISSUE",
AQ1787="Projet OCM (ZTE, NOKIA, autres projets)","TRAVAUX OCM",
AQ1787="No root CAuse","No root cause",
AQ1787="ODU HS","PDH",
AQ1787="IP &amp; VLAN","PDH",
AQ1787="Warehouse HUAWEI","SPARE-ISSUE",
AQ1787="SPARE-HS","SPARE-ISSUE",
AQ1787="Power Telco","BSS",AQ1787="no impacts","no impacts"
),"")</f>
        <v>No root cause</v>
      </c>
      <c r="AP1787" s="48" t="str" cm="1">
        <f t="array" ref="AP1787">IFERROR(_xlfn.IFS(
AQ1787="MPR ISSUE","TX ISSUE",
AQ1787="BSS Hardware Issue","RAN ISSUE",
AQ1787="Sites strategiques, MLL, Pylone, etc.","ENVTECH",
AQ1787="AKTIVCO DEFAUT GE &amp; POWER Cabinet","POWER ISSUE",
AQ1787="AKTIVCO Coupure ENEO &amp; Baisse de tension","POWER ISSUE",
AQ1787="Coupure ENEO &amp; Baisse de tension","POWER ISSUE",
AQ1787="Defaut GE &amp; POWER Cabinet","POWER ISSUE",
AQ1787="Sharing","POWER ISSUE",
AQ1787="Sites strategiques &amp; DataCenter","POWER ISSUE",
AQ1787="Exclu","Exclu",
AQ1787="SAT","TX ISSUE",
AQ1787="SPARE-ISSUE","SPARE-ISSUE",
AQ1787="Fiber CAmtel","TX ISSUE",
AQ1787="Fiber AOF","TX ISSUE",
AQ1787="Projet OCM (HUAWEI)","TRAVAUX-HUAWEI",
AQ1787="Projet OCM (NOKIA)","TRAVAUX -NOKIA",
AQ1787="ACCESS-ISSUE","ACCESS-ISSUE",
AQ1787="Projet OCM (ZTE, NOKIA, autres projets)","TRAVAUX OCM",
AQ1787="No root CAuse","No root cause",
AQ1787="ODU HS","TX ISSUE",
AQ1787="IP &amp; VLAN","TX ISSUE",
AQ1787="Warehouse HUAWEI","SPARE-ISSUE",
AQ1787="SPARE-HS","SPARE-ISSUE",
AQ1787="Power Telco","RAN ISSUE",AQ1787="no impacts","no impacts"
),"")</f>
        <v>No root cause</v>
      </c>
      <c r="AQ1787" s="67" t="s">
        <v>5344</v>
      </c>
      <c r="AR1787" s="48" t="str" cm="1">
        <f t="array" ref="AR1787">IFERROR(_xlfn.IFS(
AQ1787="MPR ISSUE","ACTIVE",
AQ1787="BSS Hardware Issue","ACTIVE",
AQ1787="Sites strategiques, MLL, Pylone, etc.","PASSIVE",
AQ1787="AKTIVCO DEFAUT GE &amp; POWER Cabinet","PASSIVE",
AQ1787="AKTIVCO Coupure ENEO &amp; Baisse de tension","PASSIVE",
AQ1787="Coupure ENEO &amp; Baisse de tension","PASSIVE",
AQ1787="Defaut GE &amp; POWER Cabinet","PASSIVE",
AQ1787="Sharing","PASSIVE",
AQ1787="Sites strategiques &amp; DataCenter","PASSIVE",
AQ1787="Exclu","Exclu",
AQ1787="SAT","ACTIVE",
AQ1787="SPARE-ISSUE","SPARE-ISSUE",
AQ1787="Fiber CAmtel","ACTIVE",
AQ1787="Fiber AOF","ACTIVE",
AQ1787="Projet OCM (HUAWEI)","PLANNED WORKS",
AQ1787="Projet OCM (NOKIA)","PLANNED WORKS",
AQ1787="ACCESS-ISSUE","ACCESS-ISSUE",
AQ1787="Projet OCM (ZTE, NOKIA, autres projets)","PLANNED WORKS",
AQ1787="No root CAuse","No root cause",
AQ1787="ODU HS","ACTIVE",
AQ1787="IP &amp; VLAN","ACTIVE",
AQ1787="Warehouse HUAWEI","SPARE-ISSUE",
AQ1787="SPARE-HS","SPARE-ISSUE",
AQ1787="Power Telco","ACTIVE", AQ1787="no impacts","no impacts"
),"")</f>
        <v>No root cause</v>
      </c>
      <c r="AS1787" s="92" t="s">
        <v>5537</v>
      </c>
      <c r="AT1787" s="98" t="s">
        <v>4130</v>
      </c>
      <c r="AV1787" s="17" t="s">
        <v>5537</v>
      </c>
      <c r="AW1787" s="7" t="s">
        <v>5537</v>
      </c>
      <c r="AX1787" s="6" t="s">
        <v>5537</v>
      </c>
      <c r="AY1787" s="7"/>
      <c r="AZ1787" s="3" t="s">
        <v>5537</v>
      </c>
      <c r="BA1787" s="18" t="s">
        <v>5537</v>
      </c>
      <c r="BB1787" s="18" t="s">
        <v>5537</v>
      </c>
      <c r="BC1787" s="18" t="s">
        <v>5537</v>
      </c>
      <c r="BD1787" s="18" t="s">
        <v>5537</v>
      </c>
      <c r="BE1787" s="18" t="s">
        <v>5537</v>
      </c>
      <c r="BF1787" s="18" t="s">
        <v>5537</v>
      </c>
      <c r="BG1787" s="18" t="s">
        <v>5537</v>
      </c>
      <c r="BH1787" s="18" t="s">
        <v>5537</v>
      </c>
      <c r="BI1787" s="18" t="s">
        <v>5537</v>
      </c>
      <c r="BJ1787" s="18" t="s">
        <v>5537</v>
      </c>
      <c r="BK1787" s="18" t="s">
        <v>5537</v>
      </c>
      <c r="BL1787" s="9" t="s">
        <v>5537</v>
      </c>
      <c r="BM1787" s="14" t="s">
        <v>5537</v>
      </c>
      <c r="BN1787" s="14" t="s">
        <v>5537</v>
      </c>
      <c r="BO1787" s="14" t="str">
        <f>_xlfn.XLOOKUP(B1787,'[4]cell downs 18042026 17h'!$B:$B,'[4]cell downs 18042026 17h'!$B:$B,"")</f>
        <v/>
      </c>
      <c r="BP1787" s="14" t="str">
        <f>_xlfn.XLOOKUP(B1787,'[5]Cells Huawei 19042026 15h'!$B:$B,'[5]Cells Huawei 19042026 15h'!$B:$B,"")</f>
        <v>OST_275</v>
      </c>
      <c r="BQ1787" s="9" t="str">
        <f>_xlfn.XLOOKUP(B1787,'[6]cells down 19042026 9H40'!$B:$B,'[6]cells down 19042026 9H40'!$B:$B,"")</f>
        <v/>
      </c>
      <c r="BR1787" s="9" t="s">
        <v>5537</v>
      </c>
      <c r="BS1787" s="9" t="s">
        <v>12</v>
      </c>
      <c r="BT1787" s="108"/>
    </row>
    <row r="1788" spans="1:72" s="9" customFormat="1" x14ac:dyDescent="0.35">
      <c r="A1788" s="1" t="s">
        <v>3858</v>
      </c>
      <c r="B1788" s="8" t="s">
        <v>3859</v>
      </c>
      <c r="C1788" s="3" t="str">
        <f>_xlfn.XLOOKUP(B1788,'[1]daily break down'!$D:$D,'[1]daily break down'!$E:$E,"")</f>
        <v>NORD</v>
      </c>
      <c r="D1788" s="1" t="s">
        <v>11</v>
      </c>
      <c r="E1788" s="1" t="s">
        <v>96</v>
      </c>
      <c r="F1788" s="3" t="s">
        <v>23</v>
      </c>
      <c r="G1788" s="1" t="s">
        <v>3860</v>
      </c>
      <c r="H1788" s="32" t="str">
        <f>_xlfn.XLOOKUP(B1788,[2]CALCULATION!$B:$B,[2]CALCULATION!$H:$H,"")</f>
        <v>HUAWEI</v>
      </c>
      <c r="I1788" s="28">
        <v>0</v>
      </c>
      <c r="J1788" s="28">
        <v>0</v>
      </c>
      <c r="K1788" s="28">
        <v>0</v>
      </c>
      <c r="L1788" s="28">
        <v>0</v>
      </c>
      <c r="M1788" s="28">
        <v>0</v>
      </c>
      <c r="N1788" s="28">
        <v>0</v>
      </c>
      <c r="O1788" s="28">
        <v>0</v>
      </c>
      <c r="P1788" s="28">
        <v>0</v>
      </c>
      <c r="Q1788" s="28">
        <v>0</v>
      </c>
      <c r="R1788" s="28">
        <v>0</v>
      </c>
      <c r="S1788" s="93">
        <v>0</v>
      </c>
      <c r="T1788" s="93">
        <f>_xlfn.XLOOKUP(B1788,'[3]Nur des jours'!$B:$B,'[3]Nur des jours'!$U:$U,"")</f>
        <v>0</v>
      </c>
      <c r="U1788" s="93">
        <v>0</v>
      </c>
      <c r="V1788" s="93">
        <v>0</v>
      </c>
      <c r="W1788" s="93">
        <v>0</v>
      </c>
      <c r="X1788" s="93">
        <v>0</v>
      </c>
      <c r="Y1788" s="93">
        <v>0</v>
      </c>
      <c r="Z1788" s="93">
        <v>0</v>
      </c>
      <c r="AA1788" s="93">
        <v>0</v>
      </c>
      <c r="AB1788" s="93">
        <v>0</v>
      </c>
      <c r="AC1788" s="93">
        <f>_xlfn.XLOOKUP(B1788,'[3]Nur des jours'!$B:$B,'[3]Nur des jours'!$N:$N,"")</f>
        <v>0</v>
      </c>
      <c r="AD1788" s="93">
        <v>0</v>
      </c>
      <c r="AE1788" s="93">
        <v>0</v>
      </c>
      <c r="AF1788" s="93">
        <v>0</v>
      </c>
      <c r="AG1788" s="93"/>
      <c r="AH1788" s="93">
        <v>0</v>
      </c>
      <c r="AI1788" s="93">
        <v>0</v>
      </c>
      <c r="AJ1788" s="93">
        <v>0</v>
      </c>
      <c r="AK1788" s="93">
        <v>0</v>
      </c>
      <c r="AL1788" s="93">
        <v>0</v>
      </c>
      <c r="AM1788" s="49" t="s">
        <v>5559</v>
      </c>
      <c r="AN1788" s="49"/>
      <c r="AO1788" s="48" t="str" cm="1">
        <f t="array" ref="AO1788">IFERROR(_xlfn.IFS(
AQ1788="MPR ISSUE","PDH",
AQ1788="BSS Hardware Issue","BSS",
AQ1788="Sites strategiques, MLL, Pylone, etc.","ENVTECH",
AQ1788="AKTIVCO DEFAUT GE &amp; POWER Cabinet","AKTIVCO",
AQ1788="AKTIVCO Coupure ENEO &amp; Baisse de tension","AKTIVCO GRID ONLY",
AQ1788="Coupure ENEO &amp; Baisse de tension","IHS GRID ONLY",
AQ1788="Defaut GE &amp; POWER Cabinet","IHS",
AQ1788="Sharing","Partners",
AQ1788="Sites strategiques &amp; DataCenter","SST &amp; DC",
AQ1788="Exclu","Exclu",
AQ1788="SAT","SAT",
AQ1788="SPARE-ISSUE","SPARE-ISSUE",
AQ1788="Fiber CAmtel","TRANS_FO_CAMTEL",
AQ1788="Fiber AOF","Fiber AOF",
AQ1788="Projet OCM (HUAWEI)","TRAVAUX-HUAWEI",
AQ1788="Projet OCM (NOKIA)","TRAVAUX-NOKIA",
AQ1788="ACCESS-ISSUE","ACCESS-ISSUE",
AQ1788="Projet OCM (ZTE, NOKIA, autres projets)","TRAVAUX OCM",
AQ1788="No root CAuse","No root cause",
AQ1788="ODU HS","PDH",
AQ1788="IP &amp; VLAN","PDH",
AQ1788="Warehouse HUAWEI","SPARE-ISSUE",
AQ1788="SPARE-HS","SPARE-ISSUE",
AQ1788="Power Telco","BSS",AQ1788="no impacts","no impacts"
),"")</f>
        <v>No root cause</v>
      </c>
      <c r="AP1788" s="48" t="str" cm="1">
        <f t="array" ref="AP1788">IFERROR(_xlfn.IFS(
AQ1788="MPR ISSUE","TX ISSUE",
AQ1788="BSS Hardware Issue","RAN ISSUE",
AQ1788="Sites strategiques, MLL, Pylone, etc.","ENVTECH",
AQ1788="AKTIVCO DEFAUT GE &amp; POWER Cabinet","POWER ISSUE",
AQ1788="AKTIVCO Coupure ENEO &amp; Baisse de tension","POWER ISSUE",
AQ1788="Coupure ENEO &amp; Baisse de tension","POWER ISSUE",
AQ1788="Defaut GE &amp; POWER Cabinet","POWER ISSUE",
AQ1788="Sharing","POWER ISSUE",
AQ1788="Sites strategiques &amp; DataCenter","POWER ISSUE",
AQ1788="Exclu","Exclu",
AQ1788="SAT","TX ISSUE",
AQ1788="SPARE-ISSUE","SPARE-ISSUE",
AQ1788="Fiber CAmtel","TX ISSUE",
AQ1788="Fiber AOF","TX ISSUE",
AQ1788="Projet OCM (HUAWEI)","TRAVAUX-HUAWEI",
AQ1788="Projet OCM (NOKIA)","TRAVAUX -NOKIA",
AQ1788="ACCESS-ISSUE","ACCESS-ISSUE",
AQ1788="Projet OCM (ZTE, NOKIA, autres projets)","TRAVAUX OCM",
AQ1788="No root CAuse","No root cause",
AQ1788="ODU HS","TX ISSUE",
AQ1788="IP &amp; VLAN","TX ISSUE",
AQ1788="Warehouse HUAWEI","SPARE-ISSUE",
AQ1788="SPARE-HS","SPARE-ISSUE",
AQ1788="Power Telco","RAN ISSUE",AQ1788="no impacts","no impacts"
),"")</f>
        <v>No root cause</v>
      </c>
      <c r="AQ1788" s="126" t="s">
        <v>5344</v>
      </c>
      <c r="AR1788" s="48" t="str" cm="1">
        <f t="array" ref="AR1788">IFERROR(_xlfn.IFS(
AQ1788="MPR ISSUE","ACTIVE",
AQ1788="BSS Hardware Issue","ACTIVE",
AQ1788="Sites strategiques, MLL, Pylone, etc.","PASSIVE",
AQ1788="AKTIVCO DEFAUT GE &amp; POWER Cabinet","PASSIVE",
AQ1788="AKTIVCO Coupure ENEO &amp; Baisse de tension","PASSIVE",
AQ1788="Coupure ENEO &amp; Baisse de tension","PASSIVE",
AQ1788="Defaut GE &amp; POWER Cabinet","PASSIVE",
AQ1788="Sharing","PASSIVE",
AQ1788="Sites strategiques &amp; DataCenter","PASSIVE",
AQ1788="Exclu","Exclu",
AQ1788="SAT","ACTIVE",
AQ1788="SPARE-ISSUE","SPARE-ISSUE",
AQ1788="Fiber CAmtel","ACTIVE",
AQ1788="Fiber AOF","ACTIVE",
AQ1788="Projet OCM (HUAWEI)","PLANNED WORKS",
AQ1788="Projet OCM (NOKIA)","PLANNED WORKS",
AQ1788="ACCESS-ISSUE","ACCESS-ISSUE",
AQ1788="Projet OCM (ZTE, NOKIA, autres projets)","PLANNED WORKS",
AQ1788="No root CAuse","No root cause",
AQ1788="ODU HS","ACTIVE",
AQ1788="IP &amp; VLAN","ACTIVE",
AQ1788="Warehouse HUAWEI","SPARE-ISSUE",
AQ1788="SPARE-HS","SPARE-ISSUE",
AQ1788="Power Telco","ACTIVE", AQ1788="no impacts","no impacts"
),"")</f>
        <v>No root cause</v>
      </c>
      <c r="AS1788" s="92" t="s">
        <v>5537</v>
      </c>
      <c r="AT1788" s="98" t="s">
        <v>3859</v>
      </c>
      <c r="AV1788" s="17" t="s">
        <v>5537</v>
      </c>
      <c r="AW1788" s="7" t="s">
        <v>5537</v>
      </c>
      <c r="AX1788" s="6" t="s">
        <v>5537</v>
      </c>
      <c r="AY1788" s="7"/>
      <c r="AZ1788" s="3" t="s">
        <v>5537</v>
      </c>
      <c r="BA1788" s="18" t="s">
        <v>5537</v>
      </c>
      <c r="BB1788" s="18" t="s">
        <v>5537</v>
      </c>
      <c r="BC1788" s="18" t="s">
        <v>5537</v>
      </c>
      <c r="BD1788" s="18" t="s">
        <v>5537</v>
      </c>
      <c r="BE1788" s="18" t="s">
        <v>5537</v>
      </c>
      <c r="BF1788" s="18" t="s">
        <v>5537</v>
      </c>
      <c r="BG1788" s="18" t="s">
        <v>5537</v>
      </c>
      <c r="BH1788" s="18" t="s">
        <v>5537</v>
      </c>
      <c r="BI1788" s="18" t="s">
        <v>5537</v>
      </c>
      <c r="BJ1788" s="18" t="s">
        <v>5537</v>
      </c>
      <c r="BK1788" s="18" t="s">
        <v>5537</v>
      </c>
      <c r="BL1788" s="9" t="s">
        <v>5537</v>
      </c>
      <c r="BM1788" s="14" t="s">
        <v>5537</v>
      </c>
      <c r="BN1788" s="14" t="s">
        <v>5537</v>
      </c>
      <c r="BO1788" s="14" t="str">
        <f>_xlfn.XLOOKUP(B1788,'[4]cell downs 18042026 17h'!$B:$B,'[4]cell downs 18042026 17h'!$B:$B,"")</f>
        <v/>
      </c>
      <c r="BP1788" s="14" t="str">
        <f>_xlfn.XLOOKUP(B1788,'[5]Cells Huawei 19042026 15h'!$B:$B,'[5]Cells Huawei 19042026 15h'!$B:$B,"")</f>
        <v>NRD_112</v>
      </c>
      <c r="BQ1788" s="9" t="str">
        <f>_xlfn.XLOOKUP(B1788,'[6]cells down 19042026 9H40'!$B:$B,'[6]cells down 19042026 9H40'!$B:$B,"")</f>
        <v/>
      </c>
      <c r="BR1788" s="9" t="s">
        <v>3859</v>
      </c>
      <c r="BS1788" s="9" t="s">
        <v>5537</v>
      </c>
      <c r="BT1788" s="108"/>
    </row>
    <row r="1789" spans="1:72" s="9" customFormat="1" x14ac:dyDescent="0.35">
      <c r="A1789" s="1" t="s">
        <v>4098</v>
      </c>
      <c r="B1789" s="8" t="s">
        <v>4099</v>
      </c>
      <c r="C1789" s="3" t="str">
        <f>_xlfn.XLOOKUP(B1789,'[1]daily break down'!$D:$D,'[1]daily break down'!$E:$E,"")</f>
        <v>OUEST</v>
      </c>
      <c r="D1789" s="1" t="s">
        <v>11</v>
      </c>
      <c r="E1789" s="1" t="s">
        <v>96</v>
      </c>
      <c r="F1789" s="3" t="s">
        <v>102</v>
      </c>
      <c r="G1789" s="1" t="s">
        <v>4100</v>
      </c>
      <c r="H1789" s="32" t="str">
        <f>_xlfn.XLOOKUP(B1789,[2]CALCULATION!$B:$B,[2]CALCULATION!$H:$H,"")</f>
        <v>HUAWEI</v>
      </c>
      <c r="I1789" s="28">
        <v>0</v>
      </c>
      <c r="J1789" s="28">
        <v>0</v>
      </c>
      <c r="K1789" s="28">
        <v>0</v>
      </c>
      <c r="L1789" s="28">
        <v>0</v>
      </c>
      <c r="M1789" s="28">
        <v>0</v>
      </c>
      <c r="N1789" s="28">
        <v>0</v>
      </c>
      <c r="O1789" s="28">
        <v>0</v>
      </c>
      <c r="P1789" s="28">
        <v>0</v>
      </c>
      <c r="Q1789" s="28">
        <v>0</v>
      </c>
      <c r="R1789" s="28">
        <v>0</v>
      </c>
      <c r="S1789" s="93">
        <v>0</v>
      </c>
      <c r="T1789" s="93">
        <f>_xlfn.XLOOKUP(B1789,'[3]Nur des jours'!$B:$B,'[3]Nur des jours'!$U:$U,"")</f>
        <v>0</v>
      </c>
      <c r="U1789" s="93">
        <v>0</v>
      </c>
      <c r="V1789" s="93">
        <v>0</v>
      </c>
      <c r="W1789" s="93">
        <v>0</v>
      </c>
      <c r="X1789" s="93">
        <v>0</v>
      </c>
      <c r="Y1789" s="93">
        <v>0</v>
      </c>
      <c r="Z1789" s="93">
        <v>0</v>
      </c>
      <c r="AA1789" s="93">
        <v>0</v>
      </c>
      <c r="AB1789" s="93">
        <v>0</v>
      </c>
      <c r="AC1789" s="93">
        <f>_xlfn.XLOOKUP(B1789,'[3]Nur des jours'!$B:$B,'[3]Nur des jours'!$N:$N,"")</f>
        <v>0</v>
      </c>
      <c r="AD1789" s="93">
        <v>0</v>
      </c>
      <c r="AE1789" s="93">
        <v>0</v>
      </c>
      <c r="AF1789" s="93">
        <v>0</v>
      </c>
      <c r="AG1789" s="93"/>
      <c r="AH1789" s="93">
        <v>0</v>
      </c>
      <c r="AI1789" s="93">
        <v>0</v>
      </c>
      <c r="AJ1789" s="93">
        <v>0</v>
      </c>
      <c r="AK1789" s="93">
        <v>0</v>
      </c>
      <c r="AL1789" s="93">
        <v>0</v>
      </c>
      <c r="AM1789" s="49" t="s">
        <v>5559</v>
      </c>
      <c r="AN1789" s="49"/>
      <c r="AO1789" s="48" t="str" cm="1">
        <f t="array" ref="AO1789">IFERROR(_xlfn.IFS(
AQ1789="MPR ISSUE","PDH",
AQ1789="BSS Hardware Issue","BSS",
AQ1789="Sites strategiques, MLL, Pylone, etc.","ENVTECH",
AQ1789="AKTIVCO DEFAUT GE &amp; POWER Cabinet","AKTIVCO",
AQ1789="AKTIVCO Coupure ENEO &amp; Baisse de tension","AKTIVCO GRID ONLY",
AQ1789="Coupure ENEO &amp; Baisse de tension","IHS GRID ONLY",
AQ1789="Defaut GE &amp; POWER Cabinet","IHS",
AQ1789="Sharing","Partners",
AQ1789="Sites strategiques &amp; DataCenter","SST &amp; DC",
AQ1789="Exclu","Exclu",
AQ1789="SAT","SAT",
AQ1789="SPARE-ISSUE","SPARE-ISSUE",
AQ1789="Fiber CAmtel","TRANS_FO_CAMTEL",
AQ1789="Fiber AOF","Fiber AOF",
AQ1789="Projet OCM (HUAWEI)","TRAVAUX-HUAWEI",
AQ1789="Projet OCM (NOKIA)","TRAVAUX-NOKIA",
AQ1789="ACCESS-ISSUE","ACCESS-ISSUE",
AQ1789="Projet OCM (ZTE, NOKIA, autres projets)","TRAVAUX OCM",
AQ1789="No root CAuse","No root cause",
AQ1789="ODU HS","PDH",
AQ1789="IP &amp; VLAN","PDH",
AQ1789="Warehouse HUAWEI","SPARE-ISSUE",
AQ1789="SPARE-HS","SPARE-ISSUE",
AQ1789="Power Telco","BSS",AQ1789="no impacts","no impacts"
),"")</f>
        <v>No root cause</v>
      </c>
      <c r="AP1789" s="48" t="str" cm="1">
        <f t="array" ref="AP1789">IFERROR(_xlfn.IFS(
AQ1789="MPR ISSUE","TX ISSUE",
AQ1789="BSS Hardware Issue","RAN ISSUE",
AQ1789="Sites strategiques, MLL, Pylone, etc.","ENVTECH",
AQ1789="AKTIVCO DEFAUT GE &amp; POWER Cabinet","POWER ISSUE",
AQ1789="AKTIVCO Coupure ENEO &amp; Baisse de tension","POWER ISSUE",
AQ1789="Coupure ENEO &amp; Baisse de tension","POWER ISSUE",
AQ1789="Defaut GE &amp; POWER Cabinet","POWER ISSUE",
AQ1789="Sharing","POWER ISSUE",
AQ1789="Sites strategiques &amp; DataCenter","POWER ISSUE",
AQ1789="Exclu","Exclu",
AQ1789="SAT","TX ISSUE",
AQ1789="SPARE-ISSUE","SPARE-ISSUE",
AQ1789="Fiber CAmtel","TX ISSUE",
AQ1789="Fiber AOF","TX ISSUE",
AQ1789="Projet OCM (HUAWEI)","TRAVAUX-HUAWEI",
AQ1789="Projet OCM (NOKIA)","TRAVAUX -NOKIA",
AQ1789="ACCESS-ISSUE","ACCESS-ISSUE",
AQ1789="Projet OCM (ZTE, NOKIA, autres projets)","TRAVAUX OCM",
AQ1789="No root CAuse","No root cause",
AQ1789="ODU HS","TX ISSUE",
AQ1789="IP &amp; VLAN","TX ISSUE",
AQ1789="Warehouse HUAWEI","SPARE-ISSUE",
AQ1789="SPARE-HS","SPARE-ISSUE",
AQ1789="Power Telco","RAN ISSUE",AQ1789="no impacts","no impacts"
),"")</f>
        <v>No root cause</v>
      </c>
      <c r="AQ1789" s="126" t="s">
        <v>5344</v>
      </c>
      <c r="AR1789" s="48" t="str" cm="1">
        <f t="array" ref="AR1789">IFERROR(_xlfn.IFS(
AQ1789="MPR ISSUE","ACTIVE",
AQ1789="BSS Hardware Issue","ACTIVE",
AQ1789="Sites strategiques, MLL, Pylone, etc.","PASSIVE",
AQ1789="AKTIVCO DEFAUT GE &amp; POWER Cabinet","PASSIVE",
AQ1789="AKTIVCO Coupure ENEO &amp; Baisse de tension","PASSIVE",
AQ1789="Coupure ENEO &amp; Baisse de tension","PASSIVE",
AQ1789="Defaut GE &amp; POWER Cabinet","PASSIVE",
AQ1789="Sharing","PASSIVE",
AQ1789="Sites strategiques &amp; DataCenter","PASSIVE",
AQ1789="Exclu","Exclu",
AQ1789="SAT","ACTIVE",
AQ1789="SPARE-ISSUE","SPARE-ISSUE",
AQ1789="Fiber CAmtel","ACTIVE",
AQ1789="Fiber AOF","ACTIVE",
AQ1789="Projet OCM (HUAWEI)","PLANNED WORKS",
AQ1789="Projet OCM (NOKIA)","PLANNED WORKS",
AQ1789="ACCESS-ISSUE","ACCESS-ISSUE",
AQ1789="Projet OCM (ZTE, NOKIA, autres projets)","PLANNED WORKS",
AQ1789="No root CAuse","No root cause",
AQ1789="ODU HS","ACTIVE",
AQ1789="IP &amp; VLAN","ACTIVE",
AQ1789="Warehouse HUAWEI","SPARE-ISSUE",
AQ1789="SPARE-HS","SPARE-ISSUE",
AQ1789="Power Telco","ACTIVE", AQ1789="no impacts","no impacts"
),"")</f>
        <v>No root cause</v>
      </c>
      <c r="AS1789" s="92" t="s">
        <v>5537</v>
      </c>
      <c r="AT1789" s="98" t="s">
        <v>4099</v>
      </c>
      <c r="AV1789" s="17" t="s">
        <v>5537</v>
      </c>
      <c r="AW1789" s="7" t="s">
        <v>5537</v>
      </c>
      <c r="AX1789" s="6" t="s">
        <v>5537</v>
      </c>
      <c r="AY1789" s="7"/>
      <c r="AZ1789" s="3" t="s">
        <v>5537</v>
      </c>
      <c r="BA1789" s="18" t="s">
        <v>5537</v>
      </c>
      <c r="BB1789" s="18" t="s">
        <v>5537</v>
      </c>
      <c r="BC1789" s="18" t="s">
        <v>5537</v>
      </c>
      <c r="BD1789" s="18" t="s">
        <v>5537</v>
      </c>
      <c r="BE1789" s="18" t="s">
        <v>5537</v>
      </c>
      <c r="BF1789" s="18" t="s">
        <v>5537</v>
      </c>
      <c r="BG1789" s="18" t="s">
        <v>5537</v>
      </c>
      <c r="BH1789" s="18" t="s">
        <v>5537</v>
      </c>
      <c r="BI1789" s="18" t="s">
        <v>5537</v>
      </c>
      <c r="BJ1789" s="18" t="s">
        <v>5537</v>
      </c>
      <c r="BK1789" s="18" t="s">
        <v>5537</v>
      </c>
      <c r="BL1789" s="9" t="s">
        <v>5537</v>
      </c>
      <c r="BM1789" s="14" t="s">
        <v>5537</v>
      </c>
      <c r="BN1789" s="14" t="s">
        <v>5537</v>
      </c>
      <c r="BO1789" s="14" t="str">
        <f>_xlfn.XLOOKUP(B1789,'[4]cell downs 18042026 17h'!$B:$B,'[4]cell downs 18042026 17h'!$B:$B,"")</f>
        <v/>
      </c>
      <c r="BP1789" s="14" t="str">
        <f>_xlfn.XLOOKUP(B1789,'[5]Cells Huawei 19042026 15h'!$B:$B,'[5]Cells Huawei 19042026 15h'!$B:$B,"")</f>
        <v/>
      </c>
      <c r="BQ1789" s="9" t="str">
        <f>_xlfn.XLOOKUP(B1789,'[6]cells down 19042026 9H40'!$B:$B,'[6]cells down 19042026 9H40'!$B:$B,"")</f>
        <v/>
      </c>
      <c r="BR1789" s="9" t="s">
        <v>4099</v>
      </c>
      <c r="BS1789" s="9" t="s">
        <v>5537</v>
      </c>
      <c r="BT1789" s="108"/>
    </row>
    <row r="1790" spans="1:72" s="9" customFormat="1" x14ac:dyDescent="0.35">
      <c r="A1790" s="1" t="s">
        <v>4278</v>
      </c>
      <c r="B1790" s="8" t="s">
        <v>4279</v>
      </c>
      <c r="C1790" s="3" t="str">
        <f>_xlfn.XLOOKUP(B1790,'[1]daily break down'!$D:$D,'[1]daily break down'!$E:$E,"")</f>
        <v>OUEST</v>
      </c>
      <c r="D1790" s="1" t="s">
        <v>11</v>
      </c>
      <c r="E1790" s="1" t="s">
        <v>12</v>
      </c>
      <c r="F1790" s="3" t="s">
        <v>102</v>
      </c>
      <c r="G1790" s="1" t="s">
        <v>4278</v>
      </c>
      <c r="H1790" s="32" t="str">
        <f>_xlfn.XLOOKUP(B1790,[2]CALCULATION!$B:$B,[2]CALCULATION!$H:$H,"")</f>
        <v>HUAWEI</v>
      </c>
      <c r="I1790" s="28">
        <v>0</v>
      </c>
      <c r="J1790" s="28">
        <v>0</v>
      </c>
      <c r="K1790" s="28">
        <v>0</v>
      </c>
      <c r="L1790" s="28">
        <v>0</v>
      </c>
      <c r="M1790" s="28">
        <v>0</v>
      </c>
      <c r="N1790" s="28">
        <v>0</v>
      </c>
      <c r="O1790" s="28">
        <v>0</v>
      </c>
      <c r="P1790" s="28">
        <v>0</v>
      </c>
      <c r="Q1790" s="28">
        <v>0</v>
      </c>
      <c r="R1790" s="28">
        <v>0</v>
      </c>
      <c r="S1790" s="93">
        <v>0</v>
      </c>
      <c r="T1790" s="93">
        <f>_xlfn.XLOOKUP(B1790,'[3]Nur des jours'!$B:$B,'[3]Nur des jours'!$U:$U,"")</f>
        <v>0</v>
      </c>
      <c r="U1790" s="93">
        <v>0</v>
      </c>
      <c r="V1790" s="93">
        <v>0</v>
      </c>
      <c r="W1790" s="93">
        <v>0</v>
      </c>
      <c r="X1790" s="93">
        <v>0</v>
      </c>
      <c r="Y1790" s="93">
        <v>0</v>
      </c>
      <c r="Z1790" s="93">
        <v>0</v>
      </c>
      <c r="AA1790" s="93">
        <v>0</v>
      </c>
      <c r="AB1790" s="93">
        <v>0</v>
      </c>
      <c r="AC1790" s="93">
        <f>_xlfn.XLOOKUP(B1790,'[3]Nur des jours'!$B:$B,'[3]Nur des jours'!$N:$N,"")</f>
        <v>0</v>
      </c>
      <c r="AD1790" s="93">
        <v>0</v>
      </c>
      <c r="AE1790" s="93">
        <v>0</v>
      </c>
      <c r="AF1790" s="93">
        <v>0</v>
      </c>
      <c r="AG1790" s="93"/>
      <c r="AH1790" s="93">
        <v>0</v>
      </c>
      <c r="AI1790" s="93">
        <v>0</v>
      </c>
      <c r="AJ1790" s="93">
        <v>0</v>
      </c>
      <c r="AK1790" s="93">
        <v>0</v>
      </c>
      <c r="AL1790" s="93">
        <v>0</v>
      </c>
      <c r="AM1790" s="49" t="s">
        <v>5559</v>
      </c>
      <c r="AN1790" s="49"/>
      <c r="AO1790" s="48" t="str" cm="1">
        <f t="array" ref="AO1790">IFERROR(_xlfn.IFS(
AQ1790="MPR ISSUE","PDH",
AQ1790="BSS Hardware Issue","BSS",
AQ1790="Sites strategiques, MLL, Pylone, etc.","ENVTECH",
AQ1790="AKTIVCO DEFAUT GE &amp; POWER Cabinet","AKTIVCO",
AQ1790="AKTIVCO Coupure ENEO &amp; Baisse de tension","AKTIVCO GRID ONLY",
AQ1790="Coupure ENEO &amp; Baisse de tension","IHS GRID ONLY",
AQ1790="Defaut GE &amp; POWER Cabinet","IHS",
AQ1790="Sharing","Partners",
AQ1790="Sites strategiques &amp; DataCenter","SST &amp; DC",
AQ1790="Exclu","Exclu",
AQ1790="SAT","SAT",
AQ1790="SPARE-ISSUE","SPARE-ISSUE",
AQ1790="Fiber CAmtel","TRANS_FO_CAMTEL",
AQ1790="Fiber AOF","Fiber AOF",
AQ1790="Projet OCM (HUAWEI)","TRAVAUX-HUAWEI",
AQ1790="Projet OCM (NOKIA)","TRAVAUX-NOKIA",
AQ1790="ACCESS-ISSUE","ACCESS-ISSUE",
AQ1790="Projet OCM (ZTE, NOKIA, autres projets)","TRAVAUX OCM",
AQ1790="No root CAuse","No root cause",
AQ1790="ODU HS","PDH",
AQ1790="IP &amp; VLAN","PDH",
AQ1790="Warehouse HUAWEI","SPARE-ISSUE",
AQ1790="SPARE-HS","SPARE-ISSUE",
AQ1790="Power Telco","BSS",AQ1790="no impacts","no impacts"
),"")</f>
        <v>No root cause</v>
      </c>
      <c r="AP1790" s="48" t="str" cm="1">
        <f t="array" ref="AP1790">IFERROR(_xlfn.IFS(
AQ1790="MPR ISSUE","TX ISSUE",
AQ1790="BSS Hardware Issue","RAN ISSUE",
AQ1790="Sites strategiques, MLL, Pylone, etc.","ENVTECH",
AQ1790="AKTIVCO DEFAUT GE &amp; POWER Cabinet","POWER ISSUE",
AQ1790="AKTIVCO Coupure ENEO &amp; Baisse de tension","POWER ISSUE",
AQ1790="Coupure ENEO &amp; Baisse de tension","POWER ISSUE",
AQ1790="Defaut GE &amp; POWER Cabinet","POWER ISSUE",
AQ1790="Sharing","POWER ISSUE",
AQ1790="Sites strategiques &amp; DataCenter","POWER ISSUE",
AQ1790="Exclu","Exclu",
AQ1790="SAT","TX ISSUE",
AQ1790="SPARE-ISSUE","SPARE-ISSUE",
AQ1790="Fiber CAmtel","TX ISSUE",
AQ1790="Fiber AOF","TX ISSUE",
AQ1790="Projet OCM (HUAWEI)","TRAVAUX-HUAWEI",
AQ1790="Projet OCM (NOKIA)","TRAVAUX -NOKIA",
AQ1790="ACCESS-ISSUE","ACCESS-ISSUE",
AQ1790="Projet OCM (ZTE, NOKIA, autres projets)","TRAVAUX OCM",
AQ1790="No root CAuse","No root cause",
AQ1790="ODU HS","TX ISSUE",
AQ1790="IP &amp; VLAN","TX ISSUE",
AQ1790="Warehouse HUAWEI","SPARE-ISSUE",
AQ1790="SPARE-HS","SPARE-ISSUE",
AQ1790="Power Telco","RAN ISSUE",AQ1790="no impacts","no impacts"
),"")</f>
        <v>No root cause</v>
      </c>
      <c r="AQ1790" s="126" t="s">
        <v>5344</v>
      </c>
      <c r="AR1790" s="48" t="str" cm="1">
        <f t="array" ref="AR1790">IFERROR(_xlfn.IFS(
AQ1790="MPR ISSUE","ACTIVE",
AQ1790="BSS Hardware Issue","ACTIVE",
AQ1790="Sites strategiques, MLL, Pylone, etc.","PASSIVE",
AQ1790="AKTIVCO DEFAUT GE &amp; POWER Cabinet","PASSIVE",
AQ1790="AKTIVCO Coupure ENEO &amp; Baisse de tension","PASSIVE",
AQ1790="Coupure ENEO &amp; Baisse de tension","PASSIVE",
AQ1790="Defaut GE &amp; POWER Cabinet","PASSIVE",
AQ1790="Sharing","PASSIVE",
AQ1790="Sites strategiques &amp; DataCenter","PASSIVE",
AQ1790="Exclu","Exclu",
AQ1790="SAT","ACTIVE",
AQ1790="SPARE-ISSUE","SPARE-ISSUE",
AQ1790="Fiber CAmtel","ACTIVE",
AQ1790="Fiber AOF","ACTIVE",
AQ1790="Projet OCM (HUAWEI)","PLANNED WORKS",
AQ1790="Projet OCM (NOKIA)","PLANNED WORKS",
AQ1790="ACCESS-ISSUE","ACCESS-ISSUE",
AQ1790="Projet OCM (ZTE, NOKIA, autres projets)","PLANNED WORKS",
AQ1790="No root CAuse","No root cause",
AQ1790="ODU HS","ACTIVE",
AQ1790="IP &amp; VLAN","ACTIVE",
AQ1790="Warehouse HUAWEI","SPARE-ISSUE",
AQ1790="SPARE-HS","SPARE-ISSUE",
AQ1790="Power Telco","ACTIVE", AQ1790="no impacts","no impacts"
),"")</f>
        <v>No root cause</v>
      </c>
      <c r="AS1790" s="92" t="s">
        <v>5537</v>
      </c>
      <c r="AT1790" s="98" t="s">
        <v>4279</v>
      </c>
      <c r="AV1790" s="17" t="s">
        <v>5537</v>
      </c>
      <c r="AW1790" s="7" t="s">
        <v>5537</v>
      </c>
      <c r="AX1790" s="6" t="s">
        <v>5537</v>
      </c>
      <c r="AY1790" s="7"/>
      <c r="AZ1790" s="3" t="s">
        <v>5537</v>
      </c>
      <c r="BA1790" s="18" t="s">
        <v>5537</v>
      </c>
      <c r="BB1790" s="18" t="s">
        <v>5537</v>
      </c>
      <c r="BC1790" s="18" t="s">
        <v>5537</v>
      </c>
      <c r="BD1790" s="18" t="s">
        <v>5537</v>
      </c>
      <c r="BE1790" s="18" t="s">
        <v>5537</v>
      </c>
      <c r="BF1790" s="18" t="s">
        <v>5537</v>
      </c>
      <c r="BG1790" s="18" t="s">
        <v>5537</v>
      </c>
      <c r="BH1790" s="18" t="s">
        <v>5537</v>
      </c>
      <c r="BI1790" s="18" t="s">
        <v>5537</v>
      </c>
      <c r="BJ1790" s="18" t="s">
        <v>5537</v>
      </c>
      <c r="BK1790" s="18" t="s">
        <v>5537</v>
      </c>
      <c r="BL1790" s="9" t="s">
        <v>5537</v>
      </c>
      <c r="BM1790" s="14" t="s">
        <v>5537</v>
      </c>
      <c r="BN1790" s="14" t="s">
        <v>5537</v>
      </c>
      <c r="BO1790" s="14" t="str">
        <f>_xlfn.XLOOKUP(B1790,'[4]cell downs 18042026 17h'!$B:$B,'[4]cell downs 18042026 17h'!$B:$B,"")</f>
        <v/>
      </c>
      <c r="BP1790" s="14" t="str">
        <f>_xlfn.XLOOKUP(B1790,'[5]Cells Huawei 19042026 15h'!$B:$B,'[5]Cells Huawei 19042026 15h'!$B:$B,"")</f>
        <v>OST_022</v>
      </c>
      <c r="BQ1790" s="9" t="str">
        <f>_xlfn.XLOOKUP(B1790,'[6]cells down 19042026 9H40'!$B:$B,'[6]cells down 19042026 9H40'!$B:$B,"")</f>
        <v/>
      </c>
      <c r="BR1790" s="9" t="s">
        <v>4279</v>
      </c>
      <c r="BS1790" s="9" t="s">
        <v>12</v>
      </c>
      <c r="BT1790" s="108"/>
    </row>
    <row r="1791" spans="1:72" s="9" customFormat="1" x14ac:dyDescent="0.35">
      <c r="A1791" s="1" t="s">
        <v>3510</v>
      </c>
      <c r="B1791" s="1" t="s">
        <v>3561</v>
      </c>
      <c r="C1791" s="3" t="str">
        <f>_xlfn.XLOOKUP(B1791,'[1]daily break down'!$D:$D,'[1]daily break down'!$E:$E,"")</f>
        <v>LITTORAL</v>
      </c>
      <c r="D1791" s="1" t="s">
        <v>11</v>
      </c>
      <c r="E1791" s="1" t="s">
        <v>12</v>
      </c>
      <c r="F1791" s="3" t="s">
        <v>31</v>
      </c>
      <c r="G1791" s="1" t="s">
        <v>3510</v>
      </c>
      <c r="H1791" s="34" t="str">
        <f>_xlfn.XLOOKUP(B1791,[2]CALCULATION!$B:$B,[2]CALCULATION!$H:$H,"")</f>
        <v>ZTE</v>
      </c>
      <c r="I1791" s="28">
        <v>0</v>
      </c>
      <c r="J1791" s="28">
        <v>0</v>
      </c>
      <c r="K1791" s="28">
        <v>0</v>
      </c>
      <c r="L1791" s="28">
        <v>0</v>
      </c>
      <c r="M1791" s="28">
        <v>0</v>
      </c>
      <c r="N1791" s="28">
        <v>0</v>
      </c>
      <c r="O1791" s="28">
        <v>0</v>
      </c>
      <c r="P1791" s="28">
        <v>0</v>
      </c>
      <c r="Q1791" s="28">
        <v>0</v>
      </c>
      <c r="R1791" s="28">
        <v>0</v>
      </c>
      <c r="S1791" s="93">
        <v>0</v>
      </c>
      <c r="T1791" s="93">
        <f>_xlfn.XLOOKUP(B1791,'[3]Nur des jours'!$B:$B,'[3]Nur des jours'!$U:$U,"")</f>
        <v>0</v>
      </c>
      <c r="U1791" s="93">
        <v>0</v>
      </c>
      <c r="V1791" s="93">
        <v>0</v>
      </c>
      <c r="W1791" s="93">
        <v>0</v>
      </c>
      <c r="X1791" s="93">
        <v>0</v>
      </c>
      <c r="Y1791" s="93">
        <v>0</v>
      </c>
      <c r="Z1791" s="93">
        <v>0</v>
      </c>
      <c r="AA1791" s="93">
        <v>0</v>
      </c>
      <c r="AB1791" s="93">
        <v>0</v>
      </c>
      <c r="AC1791" s="93">
        <f>_xlfn.XLOOKUP(B1791,'[3]Nur des jours'!$B:$B,'[3]Nur des jours'!$N:$N,"")</f>
        <v>0</v>
      </c>
      <c r="AD1791" s="93">
        <v>0</v>
      </c>
      <c r="AE1791" s="93">
        <v>0</v>
      </c>
      <c r="AF1791" s="93">
        <v>0</v>
      </c>
      <c r="AG1791" s="93"/>
      <c r="AH1791" s="93">
        <v>0</v>
      </c>
      <c r="AI1791" s="93">
        <v>0</v>
      </c>
      <c r="AJ1791" s="93">
        <v>0</v>
      </c>
      <c r="AK1791" s="93">
        <v>0</v>
      </c>
      <c r="AL1791" s="93">
        <v>0</v>
      </c>
      <c r="AM1791" s="49" t="s">
        <v>5559</v>
      </c>
      <c r="AN1791" s="49"/>
      <c r="AO1791" s="48" t="str" cm="1">
        <f t="array" ref="AO1791">IFERROR(_xlfn.IFS(
AQ1791="MPR ISSUE","PDH",
AQ1791="BSS Hardware Issue","BSS",
AQ1791="Sites strategiques, MLL, Pylone, etc.","ENVTECH",
AQ1791="AKTIVCO DEFAUT GE &amp; POWER Cabinet","AKTIVCO",
AQ1791="AKTIVCO Coupure ENEO &amp; Baisse de tension","AKTIVCO GRID ONLY",
AQ1791="Coupure ENEO &amp; Baisse de tension","IHS GRID ONLY",
AQ1791="Defaut GE &amp; POWER Cabinet","IHS",
AQ1791="Sharing","Partners",
AQ1791="Sites strategiques &amp; DataCenter","SST &amp; DC",
AQ1791="Exclu","Exclu",
AQ1791="SAT","SAT",
AQ1791="SPARE-ISSUE","SPARE-ISSUE",
AQ1791="Fiber CAmtel","TRANS_FO_CAMTEL",
AQ1791="Fiber AOF","Fiber AOF",
AQ1791="Projet OCM (HUAWEI)","TRAVAUX-HUAWEI",
AQ1791="Projet OCM (NOKIA)","TRAVAUX-NOKIA",
AQ1791="ACCESS-ISSUE","ACCESS-ISSUE",
AQ1791="Projet OCM (ZTE, NOKIA, autres projets)","TRAVAUX OCM",
AQ1791="No root CAuse","No root cause",
AQ1791="ODU HS","PDH",
AQ1791="IP &amp; VLAN","PDH",
AQ1791="Warehouse HUAWEI","SPARE-ISSUE",
AQ1791="SPARE-HS","SPARE-ISSUE",
AQ1791="Power Telco","BSS",AQ1791="no impacts","no impacts"
),"")</f>
        <v>No root cause</v>
      </c>
      <c r="AP1791" s="48" t="str" cm="1">
        <f t="array" ref="AP1791">IFERROR(_xlfn.IFS(
AQ1791="MPR ISSUE","TX ISSUE",
AQ1791="BSS Hardware Issue","RAN ISSUE",
AQ1791="Sites strategiques, MLL, Pylone, etc.","ENVTECH",
AQ1791="AKTIVCO DEFAUT GE &amp; POWER Cabinet","POWER ISSUE",
AQ1791="AKTIVCO Coupure ENEO &amp; Baisse de tension","POWER ISSUE",
AQ1791="Coupure ENEO &amp; Baisse de tension","POWER ISSUE",
AQ1791="Defaut GE &amp; POWER Cabinet","POWER ISSUE",
AQ1791="Sharing","POWER ISSUE",
AQ1791="Sites strategiques &amp; DataCenter","POWER ISSUE",
AQ1791="Exclu","Exclu",
AQ1791="SAT","TX ISSUE",
AQ1791="SPARE-ISSUE","SPARE-ISSUE",
AQ1791="Fiber CAmtel","TX ISSUE",
AQ1791="Fiber AOF","TX ISSUE",
AQ1791="Projet OCM (HUAWEI)","TRAVAUX-HUAWEI",
AQ1791="Projet OCM (NOKIA)","TRAVAUX -NOKIA",
AQ1791="ACCESS-ISSUE","ACCESS-ISSUE",
AQ1791="Projet OCM (ZTE, NOKIA, autres projets)","TRAVAUX OCM",
AQ1791="No root CAuse","No root cause",
AQ1791="ODU HS","TX ISSUE",
AQ1791="IP &amp; VLAN","TX ISSUE",
AQ1791="Warehouse HUAWEI","SPARE-ISSUE",
AQ1791="SPARE-HS","SPARE-ISSUE",
AQ1791="Power Telco","RAN ISSUE",AQ1791="no impacts","no impacts"
),"")</f>
        <v>No root cause</v>
      </c>
      <c r="AQ1791" s="126" t="s">
        <v>5344</v>
      </c>
      <c r="AR1791" s="48" t="str" cm="1">
        <f t="array" ref="AR1791">IFERROR(_xlfn.IFS(
AQ1791="MPR ISSUE","ACTIVE",
AQ1791="BSS Hardware Issue","ACTIVE",
AQ1791="Sites strategiques, MLL, Pylone, etc.","PASSIVE",
AQ1791="AKTIVCO DEFAUT GE &amp; POWER Cabinet","PASSIVE",
AQ1791="AKTIVCO Coupure ENEO &amp; Baisse de tension","PASSIVE",
AQ1791="Coupure ENEO &amp; Baisse de tension","PASSIVE",
AQ1791="Defaut GE &amp; POWER Cabinet","PASSIVE",
AQ1791="Sharing","PASSIVE",
AQ1791="Sites strategiques &amp; DataCenter","PASSIVE",
AQ1791="Exclu","Exclu",
AQ1791="SAT","ACTIVE",
AQ1791="SPARE-ISSUE","SPARE-ISSUE",
AQ1791="Fiber CAmtel","ACTIVE",
AQ1791="Fiber AOF","ACTIVE",
AQ1791="Projet OCM (HUAWEI)","PLANNED WORKS",
AQ1791="Projet OCM (NOKIA)","PLANNED WORKS",
AQ1791="ACCESS-ISSUE","ACCESS-ISSUE",
AQ1791="Projet OCM (ZTE, NOKIA, autres projets)","PLANNED WORKS",
AQ1791="No root CAuse","No root cause",
AQ1791="ODU HS","ACTIVE",
AQ1791="IP &amp; VLAN","ACTIVE",
AQ1791="Warehouse HUAWEI","SPARE-ISSUE",
AQ1791="SPARE-HS","SPARE-ISSUE",
AQ1791="Power Telco","ACTIVE", AQ1791="no impacts","no impacts"
),"")</f>
        <v>No root cause</v>
      </c>
      <c r="AS1791" s="92" t="s">
        <v>5537</v>
      </c>
      <c r="AT1791" s="98" t="s">
        <v>3561</v>
      </c>
      <c r="AV1791" s="17" t="s">
        <v>5537</v>
      </c>
      <c r="AW1791" s="7" t="s">
        <v>5537</v>
      </c>
      <c r="AX1791" s="6" t="s">
        <v>5537</v>
      </c>
      <c r="AY1791" s="7"/>
      <c r="AZ1791" s="3" t="s">
        <v>5537</v>
      </c>
      <c r="BA1791" s="18" t="s">
        <v>5537</v>
      </c>
      <c r="BB1791" s="18" t="s">
        <v>5537</v>
      </c>
      <c r="BC1791" s="18" t="s">
        <v>5537</v>
      </c>
      <c r="BD1791" s="18" t="s">
        <v>5537</v>
      </c>
      <c r="BE1791" s="18" t="s">
        <v>5537</v>
      </c>
      <c r="BF1791" s="18" t="s">
        <v>5537</v>
      </c>
      <c r="BG1791" s="18" t="s">
        <v>5537</v>
      </c>
      <c r="BH1791" s="18" t="s">
        <v>5537</v>
      </c>
      <c r="BI1791" s="18" t="s">
        <v>5537</v>
      </c>
      <c r="BJ1791" s="18" t="s">
        <v>5537</v>
      </c>
      <c r="BK1791" s="18" t="s">
        <v>5537</v>
      </c>
      <c r="BL1791" s="9" t="s">
        <v>5537</v>
      </c>
      <c r="BM1791" s="14" t="s">
        <v>5537</v>
      </c>
      <c r="BN1791" s="14" t="s">
        <v>5537</v>
      </c>
      <c r="BO1791" s="14" t="str">
        <f>_xlfn.XLOOKUP(B1791,'[4]cell downs 18042026 17h'!$B:$B,'[4]cell downs 18042026 17h'!$B:$B,"")</f>
        <v/>
      </c>
      <c r="BP1791" s="14" t="str">
        <f>_xlfn.XLOOKUP(B1791,'[5]Cells Huawei 19042026 15h'!$B:$B,'[5]Cells Huawei 19042026 15h'!$B:$B,"")</f>
        <v/>
      </c>
      <c r="BQ1791" s="9" t="str">
        <f>_xlfn.XLOOKUP(B1791,'[6]cells down 19042026 9H40'!$B:$B,'[6]cells down 19042026 9H40'!$B:$B,"")</f>
        <v>LIT_113</v>
      </c>
      <c r="BR1791" s="9" t="s">
        <v>3561</v>
      </c>
      <c r="BS1791" s="9" t="s">
        <v>5537</v>
      </c>
      <c r="BT1791" s="108"/>
    </row>
    <row r="1792" spans="1:72" s="9" customFormat="1" ht="22" customHeight="1" x14ac:dyDescent="0.35">
      <c r="A1792" s="1" t="s">
        <v>3680</v>
      </c>
      <c r="B1792" s="8" t="s">
        <v>3681</v>
      </c>
      <c r="C1792" s="3" t="str">
        <f>_xlfn.XLOOKUP(B1792,'[1]daily break down'!$D:$D,'[1]daily break down'!$E:$E,"")</f>
        <v>CENTRE</v>
      </c>
      <c r="D1792" s="1" t="s">
        <v>21</v>
      </c>
      <c r="E1792" s="1" t="s">
        <v>122</v>
      </c>
      <c r="F1792" s="3" t="s">
        <v>69</v>
      </c>
      <c r="G1792" s="1" t="s">
        <v>3680</v>
      </c>
      <c r="H1792" s="34" t="str">
        <f>_xlfn.XLOOKUP(B1792,[2]CALCULATION!$B:$B,[2]CALCULATION!$H:$H,"")</f>
        <v>ZTE</v>
      </c>
      <c r="I1792" s="28">
        <v>0</v>
      </c>
      <c r="J1792" s="28">
        <v>0</v>
      </c>
      <c r="K1792" s="28">
        <v>0</v>
      </c>
      <c r="L1792" s="28">
        <v>0</v>
      </c>
      <c r="M1792" s="28">
        <v>0</v>
      </c>
      <c r="N1792" s="28">
        <v>0</v>
      </c>
      <c r="O1792" s="28">
        <v>0</v>
      </c>
      <c r="P1792" s="28">
        <v>0</v>
      </c>
      <c r="Q1792" s="28">
        <v>0</v>
      </c>
      <c r="R1792" s="28">
        <v>0</v>
      </c>
      <c r="S1792" s="93">
        <v>0</v>
      </c>
      <c r="T1792" s="93">
        <f>_xlfn.XLOOKUP(B1792,'[3]Nur des jours'!$B:$B,'[3]Nur des jours'!$U:$U,"")</f>
        <v>0</v>
      </c>
      <c r="U1792" s="93">
        <v>0</v>
      </c>
      <c r="V1792" s="93">
        <v>0</v>
      </c>
      <c r="W1792" s="93">
        <v>0</v>
      </c>
      <c r="X1792" s="93">
        <v>0</v>
      </c>
      <c r="Y1792" s="93">
        <v>0</v>
      </c>
      <c r="Z1792" s="93">
        <v>0</v>
      </c>
      <c r="AA1792" s="93">
        <v>0</v>
      </c>
      <c r="AB1792" s="93">
        <v>0</v>
      </c>
      <c r="AC1792" s="93">
        <f>_xlfn.XLOOKUP(B1792,'[3]Nur des jours'!$B:$B,'[3]Nur des jours'!$N:$N,"")</f>
        <v>0</v>
      </c>
      <c r="AD1792" s="93">
        <v>0</v>
      </c>
      <c r="AE1792" s="93">
        <v>0</v>
      </c>
      <c r="AF1792" s="93">
        <v>0</v>
      </c>
      <c r="AG1792" s="93"/>
      <c r="AH1792" s="93">
        <v>0</v>
      </c>
      <c r="AI1792" s="93">
        <v>0</v>
      </c>
      <c r="AJ1792" s="93">
        <v>0</v>
      </c>
      <c r="AK1792" s="93">
        <v>0</v>
      </c>
      <c r="AL1792" s="93">
        <v>0</v>
      </c>
      <c r="AM1792" s="49" t="s">
        <v>5559</v>
      </c>
      <c r="AN1792" s="49"/>
      <c r="AO1792" s="48" t="str" cm="1">
        <f t="array" ref="AO1792">IFERROR(_xlfn.IFS(
AQ1792="MPR ISSUE","PDH",
AQ1792="BSS Hardware Issue","BSS",
AQ1792="Sites strategiques, MLL, Pylone, etc.","ENVTECH",
AQ1792="AKTIVCO DEFAUT GE &amp; POWER Cabinet","AKTIVCO",
AQ1792="AKTIVCO Coupure ENEO &amp; Baisse de tension","AKTIVCO GRID ONLY",
AQ1792="Coupure ENEO &amp; Baisse de tension","IHS GRID ONLY",
AQ1792="Defaut GE &amp; POWER Cabinet","IHS",
AQ1792="Sharing","Partners",
AQ1792="Sites strategiques &amp; DataCenter","SST &amp; DC",
AQ1792="Exclu","Exclu",
AQ1792="SAT","SAT",
AQ1792="SPARE-ISSUE","SPARE-ISSUE",
AQ1792="Fiber CAmtel","TRANS_FO_CAMTEL",
AQ1792="Fiber AOF","Fiber AOF",
AQ1792="Projet OCM (HUAWEI)","TRAVAUX-HUAWEI",
AQ1792="Projet OCM (NOKIA)","TRAVAUX-NOKIA",
AQ1792="ACCESS-ISSUE","ACCESS-ISSUE",
AQ1792="Projet OCM (ZTE, NOKIA, autres projets)","TRAVAUX OCM",
AQ1792="No root CAuse","No root cause",
AQ1792="ODU HS","PDH",
AQ1792="IP &amp; VLAN","PDH",
AQ1792="Warehouse HUAWEI","SPARE-ISSUE",
AQ1792="SPARE-HS","SPARE-ISSUE",
AQ1792="Power Telco","BSS",AQ1792="no impacts","no impacts"
),"")</f>
        <v>ENVTECH</v>
      </c>
      <c r="AP1792" s="48" t="str" cm="1">
        <f t="array" ref="AP1792">IFERROR(_xlfn.IFS(
AQ1792="MPR ISSUE","TX ISSUE",
AQ1792="BSS Hardware Issue","RAN ISSUE",
AQ1792="Sites strategiques, MLL, Pylone, etc.","ENVTECH",
AQ1792="AKTIVCO DEFAUT GE &amp; POWER Cabinet","POWER ISSUE",
AQ1792="AKTIVCO Coupure ENEO &amp; Baisse de tension","POWER ISSUE",
AQ1792="Coupure ENEO &amp; Baisse de tension","POWER ISSUE",
AQ1792="Defaut GE &amp; POWER Cabinet","POWER ISSUE",
AQ1792="Sharing","POWER ISSUE",
AQ1792="Sites strategiques &amp; DataCenter","POWER ISSUE",
AQ1792="Exclu","Exclu",
AQ1792="SAT","TX ISSUE",
AQ1792="SPARE-ISSUE","SPARE-ISSUE",
AQ1792="Fiber CAmtel","TX ISSUE",
AQ1792="Fiber AOF","TX ISSUE",
AQ1792="Projet OCM (HUAWEI)","TRAVAUX-HUAWEI",
AQ1792="Projet OCM (NOKIA)","TRAVAUX -NOKIA",
AQ1792="ACCESS-ISSUE","ACCESS-ISSUE",
AQ1792="Projet OCM (ZTE, NOKIA, autres projets)","TRAVAUX OCM",
AQ1792="No root CAuse","No root cause",
AQ1792="ODU HS","TX ISSUE",
AQ1792="IP &amp; VLAN","TX ISSUE",
AQ1792="Warehouse HUAWEI","SPARE-ISSUE",
AQ1792="SPARE-HS","SPARE-ISSUE",
AQ1792="Power Telco","RAN ISSUE",AQ1792="no impacts","no impacts"
),"")</f>
        <v>ENVTECH</v>
      </c>
      <c r="AQ1792" s="67" t="s">
        <v>5323</v>
      </c>
      <c r="AR1792" s="48" t="str" cm="1">
        <f t="array" ref="AR1792">IFERROR(_xlfn.IFS(
AQ1792="MPR ISSUE","ACTIVE",
AQ1792="BSS Hardware Issue","ACTIVE",
AQ1792="Sites strategiques, MLL, Pylone, etc.","PASSIVE",
AQ1792="AKTIVCO DEFAUT GE &amp; POWER Cabinet","PASSIVE",
AQ1792="AKTIVCO Coupure ENEO &amp; Baisse de tension","PASSIVE",
AQ1792="Coupure ENEO &amp; Baisse de tension","PASSIVE",
AQ1792="Defaut GE &amp; POWER Cabinet","PASSIVE",
AQ1792="Sharing","PASSIVE",
AQ1792="Sites strategiques &amp; DataCenter","PASSIVE",
AQ1792="Exclu","Exclu",
AQ1792="SAT","ACTIVE",
AQ1792="SPARE-ISSUE","SPARE-ISSUE",
AQ1792="Fiber CAmtel","ACTIVE",
AQ1792="Fiber AOF","ACTIVE",
AQ1792="Projet OCM (HUAWEI)","PLANNED WORKS",
AQ1792="Projet OCM (NOKIA)","PLANNED WORKS",
AQ1792="ACCESS-ISSUE","ACCESS-ISSUE",
AQ1792="Projet OCM (ZTE, NOKIA, autres projets)","PLANNED WORKS",
AQ1792="No root CAuse","No root cause",
AQ1792="ODU HS","ACTIVE",
AQ1792="IP &amp; VLAN","ACTIVE",
AQ1792="Warehouse HUAWEI","SPARE-ISSUE",
AQ1792="SPARE-HS","SPARE-ISSUE",
AQ1792="Power Telco","ACTIVE", AQ1792="no impacts","no impacts"
),"")</f>
        <v>PASSIVE</v>
      </c>
      <c r="AS1792" s="98" t="s">
        <v>5868</v>
      </c>
      <c r="AT1792" s="98" t="s">
        <v>3681</v>
      </c>
      <c r="AV1792" s="17" t="s">
        <v>5537</v>
      </c>
      <c r="AW1792" s="7" t="s">
        <v>5537</v>
      </c>
      <c r="AX1792" s="6" t="s">
        <v>5537</v>
      </c>
      <c r="AY1792" s="7"/>
      <c r="AZ1792" s="3" t="s">
        <v>5537</v>
      </c>
      <c r="BA1792" s="18" t="s">
        <v>5537</v>
      </c>
      <c r="BB1792" s="18" t="s">
        <v>5537</v>
      </c>
      <c r="BC1792" s="18" t="s">
        <v>5537</v>
      </c>
      <c r="BD1792" s="18" t="s">
        <v>6296</v>
      </c>
      <c r="BE1792" s="18" t="s">
        <v>6297</v>
      </c>
      <c r="BF1792" s="18" t="s">
        <v>6297</v>
      </c>
      <c r="BG1792" s="18" t="s">
        <v>5537</v>
      </c>
      <c r="BH1792" s="18" t="s">
        <v>5537</v>
      </c>
      <c r="BI1792" s="18" t="s">
        <v>5537</v>
      </c>
      <c r="BJ1792" s="18" t="s">
        <v>5537</v>
      </c>
      <c r="BK1792" s="18" t="s">
        <v>5537</v>
      </c>
      <c r="BL1792" s="9" t="s">
        <v>5537</v>
      </c>
      <c r="BM1792" s="14" t="s">
        <v>5537</v>
      </c>
      <c r="BN1792" s="14" t="s">
        <v>5537</v>
      </c>
      <c r="BO1792" s="14" t="str">
        <f>_xlfn.XLOOKUP(B1792,'[4]cell downs 18042026 17h'!$B:$B,'[4]cell downs 18042026 17h'!$B:$B,"")</f>
        <v/>
      </c>
      <c r="BP1792" s="14" t="str">
        <f>_xlfn.XLOOKUP(B1792,'[5]Cells Huawei 19042026 15h'!$B:$B,'[5]Cells Huawei 19042026 15h'!$B:$B,"")</f>
        <v/>
      </c>
      <c r="BQ1792" s="9" t="str">
        <f>_xlfn.XLOOKUP(B1792,'[6]cells down 19042026 9H40'!$B:$B,'[6]cells down 19042026 9H40'!$B:$B,"")</f>
        <v>SUD_122</v>
      </c>
      <c r="BR1792" s="9" t="s">
        <v>5537</v>
      </c>
      <c r="BS1792" s="9" t="s">
        <v>5537</v>
      </c>
      <c r="BT1792" s="108"/>
    </row>
    <row r="1793" spans="1:72" s="9" customFormat="1" x14ac:dyDescent="0.35">
      <c r="A1793" s="1" t="s">
        <v>4017</v>
      </c>
      <c r="B1793" s="1" t="s">
        <v>4018</v>
      </c>
      <c r="C1793" s="3" t="str">
        <f>_xlfn.XLOOKUP(B1793,'[1]daily break down'!$D:$D,'[1]daily break down'!$E:$E,"")</f>
        <v>CENTRE</v>
      </c>
      <c r="D1793" s="1" t="s">
        <v>11</v>
      </c>
      <c r="E1793" s="1" t="s">
        <v>318</v>
      </c>
      <c r="F1793" s="3" t="s">
        <v>69</v>
      </c>
      <c r="G1793" s="1" t="s">
        <v>4019</v>
      </c>
      <c r="H1793" s="34" t="str">
        <f>_xlfn.XLOOKUP(B1793,[2]CALCULATION!$B:$B,[2]CALCULATION!$H:$H,"")</f>
        <v>ZTE</v>
      </c>
      <c r="I1793" s="28">
        <v>0</v>
      </c>
      <c r="J1793" s="28">
        <v>0</v>
      </c>
      <c r="K1793" s="28">
        <v>0</v>
      </c>
      <c r="L1793" s="28">
        <v>0</v>
      </c>
      <c r="M1793" s="28">
        <v>0</v>
      </c>
      <c r="N1793" s="28">
        <v>0</v>
      </c>
      <c r="O1793" s="28">
        <v>0</v>
      </c>
      <c r="P1793" s="28">
        <v>0</v>
      </c>
      <c r="Q1793" s="28">
        <v>0</v>
      </c>
      <c r="R1793" s="28">
        <v>0</v>
      </c>
      <c r="S1793" s="93">
        <v>0</v>
      </c>
      <c r="T1793" s="93">
        <f>_xlfn.XLOOKUP(B1793,'[3]Nur des jours'!$B:$B,'[3]Nur des jours'!$U:$U,"")</f>
        <v>0</v>
      </c>
      <c r="U1793" s="93">
        <v>0</v>
      </c>
      <c r="V1793" s="93">
        <v>0</v>
      </c>
      <c r="W1793" s="93">
        <v>0</v>
      </c>
      <c r="X1793" s="93">
        <v>0</v>
      </c>
      <c r="Y1793" s="93">
        <v>0</v>
      </c>
      <c r="Z1793" s="93">
        <v>0</v>
      </c>
      <c r="AA1793" s="93">
        <v>0</v>
      </c>
      <c r="AB1793" s="93">
        <v>0</v>
      </c>
      <c r="AC1793" s="93">
        <f>_xlfn.XLOOKUP(B1793,'[3]Nur des jours'!$B:$B,'[3]Nur des jours'!$N:$N,"")</f>
        <v>0</v>
      </c>
      <c r="AD1793" s="93">
        <v>0</v>
      </c>
      <c r="AE1793" s="93">
        <v>0</v>
      </c>
      <c r="AF1793" s="93">
        <v>0</v>
      </c>
      <c r="AG1793" s="93"/>
      <c r="AH1793" s="93">
        <v>0</v>
      </c>
      <c r="AI1793" s="93">
        <v>0</v>
      </c>
      <c r="AJ1793" s="93">
        <v>0</v>
      </c>
      <c r="AK1793" s="93">
        <v>0</v>
      </c>
      <c r="AL1793" s="93">
        <v>0</v>
      </c>
      <c r="AM1793" s="49" t="s">
        <v>5559</v>
      </c>
      <c r="AN1793" s="49"/>
      <c r="AO1793" s="48" t="str" cm="1">
        <f t="array" ref="AO1793">IFERROR(_xlfn.IFS(
AQ1793="MPR ISSUE","PDH",
AQ1793="BSS Hardware Issue","BSS",
AQ1793="Sites strategiques, MLL, Pylone, etc.","ENVTECH",
AQ1793="AKTIVCO DEFAUT GE &amp; POWER Cabinet","AKTIVCO",
AQ1793="AKTIVCO Coupure ENEO &amp; Baisse de tension","AKTIVCO GRID ONLY",
AQ1793="Coupure ENEO &amp; Baisse de tension","IHS GRID ONLY",
AQ1793="Defaut GE &amp; POWER Cabinet","IHS",
AQ1793="Sharing","Partners",
AQ1793="Sites strategiques &amp; DataCenter","SST &amp; DC",
AQ1793="Exclu","Exclu",
AQ1793="SAT","SAT",
AQ1793="SPARE-ISSUE","SPARE-ISSUE",
AQ1793="Fiber CAmtel","TRANS_FO_CAMTEL",
AQ1793="Fiber AOF","Fiber AOF",
AQ1793="Projet OCM (HUAWEI)","TRAVAUX-HUAWEI",
AQ1793="Projet OCM (NOKIA)","TRAVAUX-NOKIA",
AQ1793="ACCESS-ISSUE","ACCESS-ISSUE",
AQ1793="Projet OCM (ZTE, NOKIA, autres projets)","TRAVAUX OCM",
AQ1793="No root CAuse","No root cause",
AQ1793="ODU HS","PDH",
AQ1793="IP &amp; VLAN","PDH",
AQ1793="Warehouse HUAWEI","SPARE-ISSUE",
AQ1793="SPARE-HS","SPARE-ISSUE",
AQ1793="Power Telco","BSS",AQ1793="no impacts","no impacts"
),"")</f>
        <v>BSS</v>
      </c>
      <c r="AP1793" s="48" t="str" cm="1">
        <f t="array" ref="AP1793">IFERROR(_xlfn.IFS(
AQ1793="MPR ISSUE","TX ISSUE",
AQ1793="BSS Hardware Issue","RAN ISSUE",
AQ1793="Sites strategiques, MLL, Pylone, etc.","ENVTECH",
AQ1793="AKTIVCO DEFAUT GE &amp; POWER Cabinet","POWER ISSUE",
AQ1793="AKTIVCO Coupure ENEO &amp; Baisse de tension","POWER ISSUE",
AQ1793="Coupure ENEO &amp; Baisse de tension","POWER ISSUE",
AQ1793="Defaut GE &amp; POWER Cabinet","POWER ISSUE",
AQ1793="Sharing","POWER ISSUE",
AQ1793="Sites strategiques &amp; DataCenter","POWER ISSUE",
AQ1793="Exclu","Exclu",
AQ1793="SAT","TX ISSUE",
AQ1793="SPARE-ISSUE","SPARE-ISSUE",
AQ1793="Fiber CAmtel","TX ISSUE",
AQ1793="Fiber AOF","TX ISSUE",
AQ1793="Projet OCM (HUAWEI)","TRAVAUX-HUAWEI",
AQ1793="Projet OCM (NOKIA)","TRAVAUX -NOKIA",
AQ1793="ACCESS-ISSUE","ACCESS-ISSUE",
AQ1793="Projet OCM (ZTE, NOKIA, autres projets)","TRAVAUX OCM",
AQ1793="No root CAuse","No root cause",
AQ1793="ODU HS","TX ISSUE",
AQ1793="IP &amp; VLAN","TX ISSUE",
AQ1793="Warehouse HUAWEI","SPARE-ISSUE",
AQ1793="SPARE-HS","SPARE-ISSUE",
AQ1793="Power Telco","RAN ISSUE",AQ1793="no impacts","no impacts"
),"")</f>
        <v>RAN ISSUE</v>
      </c>
      <c r="AQ1793" s="67" t="s">
        <v>5320</v>
      </c>
      <c r="AR1793" s="48" t="str" cm="1">
        <f t="array" ref="AR1793">IFERROR(_xlfn.IFS(
AQ1793="MPR ISSUE","ACTIVE",
AQ1793="BSS Hardware Issue","ACTIVE",
AQ1793="Sites strategiques, MLL, Pylone, etc.","PASSIVE",
AQ1793="AKTIVCO DEFAUT GE &amp; POWER Cabinet","PASSIVE",
AQ1793="AKTIVCO Coupure ENEO &amp; Baisse de tension","PASSIVE",
AQ1793="Coupure ENEO &amp; Baisse de tension","PASSIVE",
AQ1793="Defaut GE &amp; POWER Cabinet","PASSIVE",
AQ1793="Sharing","PASSIVE",
AQ1793="Sites strategiques &amp; DataCenter","PASSIVE",
AQ1793="Exclu","Exclu",
AQ1793="SAT","ACTIVE",
AQ1793="SPARE-ISSUE","SPARE-ISSUE",
AQ1793="Fiber CAmtel","ACTIVE",
AQ1793="Fiber AOF","ACTIVE",
AQ1793="Projet OCM (HUAWEI)","PLANNED WORKS",
AQ1793="Projet OCM (NOKIA)","PLANNED WORKS",
AQ1793="ACCESS-ISSUE","ACCESS-ISSUE",
AQ1793="Projet OCM (ZTE, NOKIA, autres projets)","PLANNED WORKS",
AQ1793="No root CAuse","No root cause",
AQ1793="ODU HS","ACTIVE",
AQ1793="IP &amp; VLAN","ACTIVE",
AQ1793="Warehouse HUAWEI","SPARE-ISSUE",
AQ1793="SPARE-HS","SPARE-ISSUE",
AQ1793="Power Telco","ACTIVE", AQ1793="no impacts","no impacts"
),"")</f>
        <v>ACTIVE</v>
      </c>
      <c r="AS1793" s="92" t="s">
        <v>5869</v>
      </c>
      <c r="AT1793" s="98" t="s">
        <v>4018</v>
      </c>
      <c r="AV1793" s="17" t="s">
        <v>5537</v>
      </c>
      <c r="AW1793" s="7" t="s">
        <v>5537</v>
      </c>
      <c r="AX1793" s="6" t="s">
        <v>5537</v>
      </c>
      <c r="AY1793" s="7"/>
      <c r="AZ1793" s="3" t="s">
        <v>5537</v>
      </c>
      <c r="BA1793" s="18" t="s">
        <v>5537</v>
      </c>
      <c r="BB1793" s="18" t="s">
        <v>5537</v>
      </c>
      <c r="BC1793" s="18" t="s">
        <v>5537</v>
      </c>
      <c r="BD1793" s="18" t="s">
        <v>5537</v>
      </c>
      <c r="BE1793" s="18" t="s">
        <v>6298</v>
      </c>
      <c r="BF1793" s="18" t="s">
        <v>6298</v>
      </c>
      <c r="BG1793" s="18" t="s">
        <v>5537</v>
      </c>
      <c r="BH1793" s="18" t="s">
        <v>5537</v>
      </c>
      <c r="BI1793" s="18" t="s">
        <v>5537</v>
      </c>
      <c r="BJ1793" s="18" t="s">
        <v>5537</v>
      </c>
      <c r="BK1793" s="18" t="s">
        <v>5537</v>
      </c>
      <c r="BL1793" s="9" t="s">
        <v>5537</v>
      </c>
      <c r="BM1793" s="14" t="s">
        <v>5537</v>
      </c>
      <c r="BN1793" s="14" t="s">
        <v>5537</v>
      </c>
      <c r="BO1793" s="14" t="str">
        <f>_xlfn.XLOOKUP(B1793,'[4]cell downs 18042026 17h'!$B:$B,'[4]cell downs 18042026 17h'!$B:$B,"")</f>
        <v/>
      </c>
      <c r="BP1793" s="14" t="str">
        <f>_xlfn.XLOOKUP(B1793,'[5]Cells Huawei 19042026 15h'!$B:$B,'[5]Cells Huawei 19042026 15h'!$B:$B,"")</f>
        <v/>
      </c>
      <c r="BQ1793" s="9" t="str">
        <f>_xlfn.XLOOKUP(B1793,'[6]cells down 19042026 9H40'!$B:$B,'[6]cells down 19042026 9H40'!$B:$B,"")</f>
        <v>SUD_054</v>
      </c>
      <c r="BR1793" s="9" t="s">
        <v>4018</v>
      </c>
      <c r="BS1793" s="9" t="s">
        <v>12</v>
      </c>
      <c r="BT1793" s="108"/>
    </row>
    <row r="1794" spans="1:72" s="9" customFormat="1" x14ac:dyDescent="0.35">
      <c r="A1794" s="1" t="s">
        <v>3503</v>
      </c>
      <c r="B1794" s="8" t="s">
        <v>3504</v>
      </c>
      <c r="C1794" s="3" t="str">
        <f>_xlfn.XLOOKUP(B1794,'[1]daily break down'!$D:$D,'[1]daily break down'!$E:$E,"")</f>
        <v>LITTORAL</v>
      </c>
      <c r="D1794" s="1" t="s">
        <v>21</v>
      </c>
      <c r="E1794" s="1" t="s">
        <v>30</v>
      </c>
      <c r="F1794" s="3" t="s">
        <v>31</v>
      </c>
      <c r="G1794" s="1" t="s">
        <v>3505</v>
      </c>
      <c r="H1794" s="34" t="str">
        <f>_xlfn.XLOOKUP(B1794,[2]CALCULATION!$B:$B,[2]CALCULATION!$H:$H,"")</f>
        <v>ZTE</v>
      </c>
      <c r="I1794" s="28">
        <v>0</v>
      </c>
      <c r="J1794" s="28">
        <v>0</v>
      </c>
      <c r="K1794" s="28">
        <v>0</v>
      </c>
      <c r="L1794" s="28">
        <v>0</v>
      </c>
      <c r="M1794" s="28">
        <v>0</v>
      </c>
      <c r="N1794" s="28">
        <v>0</v>
      </c>
      <c r="O1794" s="28">
        <v>0</v>
      </c>
      <c r="P1794" s="28">
        <v>0</v>
      </c>
      <c r="Q1794" s="28">
        <v>0</v>
      </c>
      <c r="R1794" s="28">
        <v>0</v>
      </c>
      <c r="S1794" s="93">
        <v>0</v>
      </c>
      <c r="T1794" s="93">
        <f>_xlfn.XLOOKUP(B1794,'[3]Nur des jours'!$B:$B,'[3]Nur des jours'!$U:$U,"")</f>
        <v>0</v>
      </c>
      <c r="U1794" s="93">
        <v>0</v>
      </c>
      <c r="V1794" s="93">
        <v>0</v>
      </c>
      <c r="W1794" s="93">
        <v>0</v>
      </c>
      <c r="X1794" s="93">
        <v>0</v>
      </c>
      <c r="Y1794" s="93">
        <v>0</v>
      </c>
      <c r="Z1794" s="93">
        <v>0</v>
      </c>
      <c r="AA1794" s="93">
        <v>0</v>
      </c>
      <c r="AB1794" s="93">
        <v>0</v>
      </c>
      <c r="AC1794" s="93">
        <f>_xlfn.XLOOKUP(B1794,'[3]Nur des jours'!$B:$B,'[3]Nur des jours'!$N:$N,"")</f>
        <v>0</v>
      </c>
      <c r="AD1794" s="93">
        <v>0</v>
      </c>
      <c r="AE1794" s="93">
        <v>0</v>
      </c>
      <c r="AF1794" s="93">
        <v>0</v>
      </c>
      <c r="AG1794" s="93"/>
      <c r="AH1794" s="93">
        <v>0</v>
      </c>
      <c r="AI1794" s="93">
        <v>0</v>
      </c>
      <c r="AJ1794" s="93">
        <v>0</v>
      </c>
      <c r="AK1794" s="93">
        <v>0</v>
      </c>
      <c r="AL1794" s="93">
        <v>0</v>
      </c>
      <c r="AM1794" s="49" t="s">
        <v>5559</v>
      </c>
      <c r="AN1794" s="49"/>
      <c r="AO1794" s="48" t="str" cm="1">
        <f t="array" ref="AO1794">IFERROR(_xlfn.IFS(
AQ1794="MPR ISSUE","PDH",
AQ1794="BSS Hardware Issue","BSS",
AQ1794="Sites strategiques, MLL, Pylone, etc.","ENVTECH",
AQ1794="AKTIVCO DEFAUT GE &amp; POWER Cabinet","AKTIVCO",
AQ1794="AKTIVCO Coupure ENEO &amp; Baisse de tension","AKTIVCO GRID ONLY",
AQ1794="Coupure ENEO &amp; Baisse de tension","IHS GRID ONLY",
AQ1794="Defaut GE &amp; POWER Cabinet","IHS",
AQ1794="Sharing","Partners",
AQ1794="Sites strategiques &amp; DataCenter","SST &amp; DC",
AQ1794="Exclu","Exclu",
AQ1794="SAT","SAT",
AQ1794="SPARE-ISSUE","SPARE-ISSUE",
AQ1794="Fiber CAmtel","TRANS_FO_CAMTEL",
AQ1794="Fiber AOF","Fiber AOF",
AQ1794="Projet OCM (HUAWEI)","TRAVAUX-HUAWEI",
AQ1794="Projet OCM (NOKIA)","TRAVAUX-NOKIA",
AQ1794="ACCESS-ISSUE","ACCESS-ISSUE",
AQ1794="Projet OCM (ZTE, NOKIA, autres projets)","TRAVAUX OCM",
AQ1794="No root CAuse","No root cause",
AQ1794="ODU HS","PDH",
AQ1794="IP &amp; VLAN","PDH",
AQ1794="Warehouse HUAWEI","SPARE-ISSUE",
AQ1794="SPARE-HS","SPARE-ISSUE",
AQ1794="Power Telco","BSS",AQ1794="no impacts","no impacts"
),"")</f>
        <v>No root cause</v>
      </c>
      <c r="AP1794" s="48" t="str" cm="1">
        <f t="array" ref="AP1794">IFERROR(_xlfn.IFS(
AQ1794="MPR ISSUE","TX ISSUE",
AQ1794="BSS Hardware Issue","RAN ISSUE",
AQ1794="Sites strategiques, MLL, Pylone, etc.","ENVTECH",
AQ1794="AKTIVCO DEFAUT GE &amp; POWER Cabinet","POWER ISSUE",
AQ1794="AKTIVCO Coupure ENEO &amp; Baisse de tension","POWER ISSUE",
AQ1794="Coupure ENEO &amp; Baisse de tension","POWER ISSUE",
AQ1794="Defaut GE &amp; POWER Cabinet","POWER ISSUE",
AQ1794="Sharing","POWER ISSUE",
AQ1794="Sites strategiques &amp; DataCenter","POWER ISSUE",
AQ1794="Exclu","Exclu",
AQ1794="SAT","TX ISSUE",
AQ1794="SPARE-ISSUE","SPARE-ISSUE",
AQ1794="Fiber CAmtel","TX ISSUE",
AQ1794="Fiber AOF","TX ISSUE",
AQ1794="Projet OCM (HUAWEI)","TRAVAUX-HUAWEI",
AQ1794="Projet OCM (NOKIA)","TRAVAUX -NOKIA",
AQ1794="ACCESS-ISSUE","ACCESS-ISSUE",
AQ1794="Projet OCM (ZTE, NOKIA, autres projets)","TRAVAUX OCM",
AQ1794="No root CAuse","No root cause",
AQ1794="ODU HS","TX ISSUE",
AQ1794="IP &amp; VLAN","TX ISSUE",
AQ1794="Warehouse HUAWEI","SPARE-ISSUE",
AQ1794="SPARE-HS","SPARE-ISSUE",
AQ1794="Power Telco","RAN ISSUE",AQ1794="no impacts","no impacts"
),"")</f>
        <v>No root cause</v>
      </c>
      <c r="AQ1794" s="67" t="s">
        <v>5344</v>
      </c>
      <c r="AR1794" s="48" t="str" cm="1">
        <f t="array" ref="AR1794">IFERROR(_xlfn.IFS(
AQ1794="MPR ISSUE","ACTIVE",
AQ1794="BSS Hardware Issue","ACTIVE",
AQ1794="Sites strategiques, MLL, Pylone, etc.","PASSIVE",
AQ1794="AKTIVCO DEFAUT GE &amp; POWER Cabinet","PASSIVE",
AQ1794="AKTIVCO Coupure ENEO &amp; Baisse de tension","PASSIVE",
AQ1794="Coupure ENEO &amp; Baisse de tension","PASSIVE",
AQ1794="Defaut GE &amp; POWER Cabinet","PASSIVE",
AQ1794="Sharing","PASSIVE",
AQ1794="Sites strategiques &amp; DataCenter","PASSIVE",
AQ1794="Exclu","Exclu",
AQ1794="SAT","ACTIVE",
AQ1794="SPARE-ISSUE","SPARE-ISSUE",
AQ1794="Fiber CAmtel","ACTIVE",
AQ1794="Fiber AOF","ACTIVE",
AQ1794="Projet OCM (HUAWEI)","PLANNED WORKS",
AQ1794="Projet OCM (NOKIA)","PLANNED WORKS",
AQ1794="ACCESS-ISSUE","ACCESS-ISSUE",
AQ1794="Projet OCM (ZTE, NOKIA, autres projets)","PLANNED WORKS",
AQ1794="No root CAuse","No root cause",
AQ1794="ODU HS","ACTIVE",
AQ1794="IP &amp; VLAN","ACTIVE",
AQ1794="Warehouse HUAWEI","SPARE-ISSUE",
AQ1794="SPARE-HS","SPARE-ISSUE",
AQ1794="Power Telco","ACTIVE", AQ1794="no impacts","no impacts"
),"")</f>
        <v>No root cause</v>
      </c>
      <c r="AS1794" s="92" t="s">
        <v>5537</v>
      </c>
      <c r="AT1794" s="98" t="s">
        <v>3504</v>
      </c>
      <c r="AV1794" s="17" t="s">
        <v>5537</v>
      </c>
      <c r="AW1794" s="7" t="s">
        <v>5537</v>
      </c>
      <c r="AX1794" s="6" t="s">
        <v>5537</v>
      </c>
      <c r="AY1794" s="7"/>
      <c r="AZ1794" s="3" t="s">
        <v>5537</v>
      </c>
      <c r="BA1794" s="18" t="s">
        <v>5537</v>
      </c>
      <c r="BB1794" s="18" t="s">
        <v>5537</v>
      </c>
      <c r="BC1794" s="18" t="s">
        <v>5537</v>
      </c>
      <c r="BD1794" s="18" t="s">
        <v>5537</v>
      </c>
      <c r="BE1794" s="18" t="s">
        <v>5537</v>
      </c>
      <c r="BF1794" s="18" t="s">
        <v>5537</v>
      </c>
      <c r="BG1794" s="18" t="s">
        <v>5537</v>
      </c>
      <c r="BH1794" s="18" t="s">
        <v>5537</v>
      </c>
      <c r="BI1794" s="18" t="s">
        <v>5537</v>
      </c>
      <c r="BJ1794" s="18" t="s">
        <v>5537</v>
      </c>
      <c r="BK1794" s="18" t="s">
        <v>5537</v>
      </c>
      <c r="BL1794" s="9" t="s">
        <v>5537</v>
      </c>
      <c r="BM1794" s="14" t="s">
        <v>5537</v>
      </c>
      <c r="BN1794" s="14" t="s">
        <v>5537</v>
      </c>
      <c r="BO1794" s="14" t="str">
        <f>_xlfn.XLOOKUP(B1794,'[4]cell downs 18042026 17h'!$B:$B,'[4]cell downs 18042026 17h'!$B:$B,"")</f>
        <v/>
      </c>
      <c r="BP1794" s="14" t="str">
        <f>_xlfn.XLOOKUP(B1794,'[5]Cells Huawei 19042026 15h'!$B:$B,'[5]Cells Huawei 19042026 15h'!$B:$B,"")</f>
        <v/>
      </c>
      <c r="BQ1794" s="9" t="str">
        <f>_xlfn.XLOOKUP(B1794,'[6]cells down 19042026 9H40'!$B:$B,'[6]cells down 19042026 9H40'!$B:$B,"")</f>
        <v/>
      </c>
      <c r="BR1794" s="9" t="s">
        <v>5537</v>
      </c>
      <c r="BS1794" s="9" t="s">
        <v>12</v>
      </c>
      <c r="BT1794" s="108"/>
    </row>
    <row r="1795" spans="1:72" s="9" customFormat="1" x14ac:dyDescent="0.35">
      <c r="A1795" s="1" t="s">
        <v>4216</v>
      </c>
      <c r="B1795" s="1" t="s">
        <v>4217</v>
      </c>
      <c r="C1795" s="3" t="str">
        <f>_xlfn.XLOOKUP(B1795,'[1]daily break down'!$D:$D,'[1]daily break down'!$E:$E,"")</f>
        <v>CENTRE</v>
      </c>
      <c r="D1795" s="1" t="s">
        <v>11</v>
      </c>
      <c r="E1795" s="1" t="s">
        <v>594</v>
      </c>
      <c r="F1795" s="3" t="s">
        <v>37</v>
      </c>
      <c r="G1795" s="1" t="s">
        <v>4218</v>
      </c>
      <c r="H1795" s="34" t="str">
        <f>_xlfn.XLOOKUP(B1795,[2]CALCULATION!$B:$B,[2]CALCULATION!$H:$H,"")</f>
        <v>ZTE</v>
      </c>
      <c r="I1795" s="28">
        <v>0</v>
      </c>
      <c r="J1795" s="28">
        <v>0</v>
      </c>
      <c r="K1795" s="28">
        <v>0</v>
      </c>
      <c r="L1795" s="28">
        <v>0</v>
      </c>
      <c r="M1795" s="28">
        <v>0</v>
      </c>
      <c r="N1795" s="28">
        <v>0</v>
      </c>
      <c r="O1795" s="28">
        <v>0</v>
      </c>
      <c r="P1795" s="28">
        <v>0</v>
      </c>
      <c r="Q1795" s="28">
        <v>0</v>
      </c>
      <c r="R1795" s="28">
        <v>0</v>
      </c>
      <c r="S1795" s="93">
        <v>0</v>
      </c>
      <c r="T1795" s="93">
        <f>_xlfn.XLOOKUP(B1795,'[3]Nur des jours'!$B:$B,'[3]Nur des jours'!$U:$U,"")</f>
        <v>0</v>
      </c>
      <c r="U1795" s="93">
        <v>0</v>
      </c>
      <c r="V1795" s="93">
        <v>0</v>
      </c>
      <c r="W1795" s="93">
        <v>0</v>
      </c>
      <c r="X1795" s="93">
        <v>0</v>
      </c>
      <c r="Y1795" s="93">
        <v>0</v>
      </c>
      <c r="Z1795" s="93">
        <v>0</v>
      </c>
      <c r="AA1795" s="93">
        <v>0</v>
      </c>
      <c r="AB1795" s="93">
        <v>0</v>
      </c>
      <c r="AC1795" s="93">
        <f>_xlfn.XLOOKUP(B1795,'[3]Nur des jours'!$B:$B,'[3]Nur des jours'!$N:$N,"")</f>
        <v>0</v>
      </c>
      <c r="AD1795" s="93">
        <v>0</v>
      </c>
      <c r="AE1795" s="93">
        <v>0</v>
      </c>
      <c r="AF1795" s="93">
        <v>0</v>
      </c>
      <c r="AG1795" s="93"/>
      <c r="AH1795" s="93">
        <v>0</v>
      </c>
      <c r="AI1795" s="93">
        <v>0</v>
      </c>
      <c r="AJ1795" s="93">
        <v>0</v>
      </c>
      <c r="AK1795" s="93">
        <v>0</v>
      </c>
      <c r="AL1795" s="93">
        <v>0</v>
      </c>
      <c r="AM1795" s="49" t="s">
        <v>5559</v>
      </c>
      <c r="AN1795" s="49"/>
      <c r="AO1795" s="48" t="str" cm="1">
        <f t="array" ref="AO1795">IFERROR(_xlfn.IFS(
AQ1795="MPR ISSUE","PDH",
AQ1795="BSS Hardware Issue","BSS",
AQ1795="Sites strategiques, MLL, Pylone, etc.","ENVTECH",
AQ1795="AKTIVCO DEFAUT GE &amp; POWER Cabinet","AKTIVCO",
AQ1795="AKTIVCO Coupure ENEO &amp; Baisse de tension","AKTIVCO GRID ONLY",
AQ1795="Coupure ENEO &amp; Baisse de tension","IHS GRID ONLY",
AQ1795="Defaut GE &amp; POWER Cabinet","IHS",
AQ1795="Sharing","Partners",
AQ1795="Sites strategiques &amp; DataCenter","SST &amp; DC",
AQ1795="Exclu","Exclu",
AQ1795="SAT","SAT",
AQ1795="SPARE-ISSUE","SPARE-ISSUE",
AQ1795="Fiber CAmtel","TRANS_FO_CAMTEL",
AQ1795="Fiber AOF","Fiber AOF",
AQ1795="Projet OCM (HUAWEI)","TRAVAUX-HUAWEI",
AQ1795="Projet OCM (NOKIA)","TRAVAUX-NOKIA",
AQ1795="ACCESS-ISSUE","ACCESS-ISSUE",
AQ1795="Projet OCM (ZTE, NOKIA, autres projets)","TRAVAUX OCM",
AQ1795="No root CAuse","No root cause",
AQ1795="ODU HS","PDH",
AQ1795="IP &amp; VLAN","PDH",
AQ1795="Warehouse HUAWEI","SPARE-ISSUE",
AQ1795="SPARE-HS","SPARE-ISSUE",
AQ1795="Power Telco","BSS",AQ1795="no impacts","no impacts"
),"")</f>
        <v>No root cause</v>
      </c>
      <c r="AP1795" s="48" t="str" cm="1">
        <f t="array" ref="AP1795">IFERROR(_xlfn.IFS(
AQ1795="MPR ISSUE","TX ISSUE",
AQ1795="BSS Hardware Issue","RAN ISSUE",
AQ1795="Sites strategiques, MLL, Pylone, etc.","ENVTECH",
AQ1795="AKTIVCO DEFAUT GE &amp; POWER Cabinet","POWER ISSUE",
AQ1795="AKTIVCO Coupure ENEO &amp; Baisse de tension","POWER ISSUE",
AQ1795="Coupure ENEO &amp; Baisse de tension","POWER ISSUE",
AQ1795="Defaut GE &amp; POWER Cabinet","POWER ISSUE",
AQ1795="Sharing","POWER ISSUE",
AQ1795="Sites strategiques &amp; DataCenter","POWER ISSUE",
AQ1795="Exclu","Exclu",
AQ1795="SAT","TX ISSUE",
AQ1795="SPARE-ISSUE","SPARE-ISSUE",
AQ1795="Fiber CAmtel","TX ISSUE",
AQ1795="Fiber AOF","TX ISSUE",
AQ1795="Projet OCM (HUAWEI)","TRAVAUX-HUAWEI",
AQ1795="Projet OCM (NOKIA)","TRAVAUX -NOKIA",
AQ1795="ACCESS-ISSUE","ACCESS-ISSUE",
AQ1795="Projet OCM (ZTE, NOKIA, autres projets)","TRAVAUX OCM",
AQ1795="No root CAuse","No root cause",
AQ1795="ODU HS","TX ISSUE",
AQ1795="IP &amp; VLAN","TX ISSUE",
AQ1795="Warehouse HUAWEI","SPARE-ISSUE",
AQ1795="SPARE-HS","SPARE-ISSUE",
AQ1795="Power Telco","RAN ISSUE",AQ1795="no impacts","no impacts"
),"")</f>
        <v>No root cause</v>
      </c>
      <c r="AQ1795" s="126" t="s">
        <v>5344</v>
      </c>
      <c r="AR1795" s="48" t="str" cm="1">
        <f t="array" ref="AR1795">IFERROR(_xlfn.IFS(
AQ1795="MPR ISSUE","ACTIVE",
AQ1795="BSS Hardware Issue","ACTIVE",
AQ1795="Sites strategiques, MLL, Pylone, etc.","PASSIVE",
AQ1795="AKTIVCO DEFAUT GE &amp; POWER Cabinet","PASSIVE",
AQ1795="AKTIVCO Coupure ENEO &amp; Baisse de tension","PASSIVE",
AQ1795="Coupure ENEO &amp; Baisse de tension","PASSIVE",
AQ1795="Defaut GE &amp; POWER Cabinet","PASSIVE",
AQ1795="Sharing","PASSIVE",
AQ1795="Sites strategiques &amp; DataCenter","PASSIVE",
AQ1795="Exclu","Exclu",
AQ1795="SAT","ACTIVE",
AQ1795="SPARE-ISSUE","SPARE-ISSUE",
AQ1795="Fiber CAmtel","ACTIVE",
AQ1795="Fiber AOF","ACTIVE",
AQ1795="Projet OCM (HUAWEI)","PLANNED WORKS",
AQ1795="Projet OCM (NOKIA)","PLANNED WORKS",
AQ1795="ACCESS-ISSUE","ACCESS-ISSUE",
AQ1795="Projet OCM (ZTE, NOKIA, autres projets)","PLANNED WORKS",
AQ1795="No root CAuse","No root cause",
AQ1795="ODU HS","ACTIVE",
AQ1795="IP &amp; VLAN","ACTIVE",
AQ1795="Warehouse HUAWEI","SPARE-ISSUE",
AQ1795="SPARE-HS","SPARE-ISSUE",
AQ1795="Power Telco","ACTIVE", AQ1795="no impacts","no impacts"
),"")</f>
        <v>No root cause</v>
      </c>
      <c r="AS1795" s="92" t="s">
        <v>5537</v>
      </c>
      <c r="AT1795" s="98" t="s">
        <v>4217</v>
      </c>
      <c r="AV1795" s="17" t="s">
        <v>5537</v>
      </c>
      <c r="AW1795" s="7" t="s">
        <v>5537</v>
      </c>
      <c r="AX1795" s="6" t="s">
        <v>5537</v>
      </c>
      <c r="AY1795" s="7"/>
      <c r="AZ1795" s="3" t="s">
        <v>5537</v>
      </c>
      <c r="BA1795" s="18" t="s">
        <v>5537</v>
      </c>
      <c r="BB1795" s="18" t="s">
        <v>5537</v>
      </c>
      <c r="BC1795" s="18" t="s">
        <v>5537</v>
      </c>
      <c r="BD1795" s="18" t="s">
        <v>5537</v>
      </c>
      <c r="BE1795" s="18" t="s">
        <v>5537</v>
      </c>
      <c r="BF1795" s="18" t="s">
        <v>5537</v>
      </c>
      <c r="BG1795" s="18" t="s">
        <v>5537</v>
      </c>
      <c r="BH1795" s="18" t="s">
        <v>5537</v>
      </c>
      <c r="BI1795" s="18" t="s">
        <v>5537</v>
      </c>
      <c r="BJ1795" s="18" t="s">
        <v>5537</v>
      </c>
      <c r="BK1795" s="18" t="s">
        <v>5537</v>
      </c>
      <c r="BL1795" s="9" t="s">
        <v>5537</v>
      </c>
      <c r="BM1795" s="14" t="s">
        <v>5537</v>
      </c>
      <c r="BN1795" s="14" t="s">
        <v>5537</v>
      </c>
      <c r="BO1795" s="14" t="str">
        <f>_xlfn.XLOOKUP(B1795,'[4]cell downs 18042026 17h'!$B:$B,'[4]cell downs 18042026 17h'!$B:$B,"")</f>
        <v/>
      </c>
      <c r="BP1795" s="14" t="str">
        <f>_xlfn.XLOOKUP(B1795,'[5]Cells Huawei 19042026 15h'!$B:$B,'[5]Cells Huawei 19042026 15h'!$B:$B,"")</f>
        <v/>
      </c>
      <c r="BQ1795" s="9" t="str">
        <f>_xlfn.XLOOKUP(B1795,'[6]cells down 19042026 9H40'!$B:$B,'[6]cells down 19042026 9H40'!$B:$B,"")</f>
        <v>CTR_226</v>
      </c>
      <c r="BR1795" s="9" t="s">
        <v>4217</v>
      </c>
      <c r="BS1795" s="9" t="s">
        <v>5537</v>
      </c>
      <c r="BT1795" s="108"/>
    </row>
    <row r="1796" spans="1:72" s="9" customFormat="1" x14ac:dyDescent="0.35">
      <c r="A1796" s="1" t="s">
        <v>4027</v>
      </c>
      <c r="B1796" s="8" t="s">
        <v>4028</v>
      </c>
      <c r="C1796" s="3" t="str">
        <f>_xlfn.XLOOKUP(B1796,'[1]daily break down'!$D:$D,'[1]daily break down'!$E:$E,"")</f>
        <v>LITTORAL</v>
      </c>
      <c r="D1796" s="1" t="s">
        <v>11</v>
      </c>
      <c r="E1796" s="1" t="s">
        <v>1713</v>
      </c>
      <c r="F1796" s="3" t="s">
        <v>31</v>
      </c>
      <c r="G1796" s="1" t="s">
        <v>4029</v>
      </c>
      <c r="H1796" s="34" t="str">
        <f>_xlfn.XLOOKUP(B1796,[2]CALCULATION!$B:$B,[2]CALCULATION!$H:$H,"")</f>
        <v>ZTE</v>
      </c>
      <c r="I1796" s="28">
        <v>0</v>
      </c>
      <c r="J1796" s="28">
        <v>0</v>
      </c>
      <c r="K1796" s="28">
        <v>0</v>
      </c>
      <c r="L1796" s="28">
        <v>0</v>
      </c>
      <c r="M1796" s="28">
        <v>0</v>
      </c>
      <c r="N1796" s="28">
        <v>0</v>
      </c>
      <c r="O1796" s="28">
        <v>0</v>
      </c>
      <c r="P1796" s="28">
        <v>0</v>
      </c>
      <c r="Q1796" s="28">
        <v>0</v>
      </c>
      <c r="R1796" s="28">
        <v>0</v>
      </c>
      <c r="S1796" s="93">
        <v>0</v>
      </c>
      <c r="T1796" s="93">
        <f>_xlfn.XLOOKUP(B1796,'[3]Nur des jours'!$B:$B,'[3]Nur des jours'!$U:$U,"")</f>
        <v>0</v>
      </c>
      <c r="U1796" s="93">
        <v>0</v>
      </c>
      <c r="V1796" s="93">
        <v>0</v>
      </c>
      <c r="W1796" s="93">
        <v>0</v>
      </c>
      <c r="X1796" s="93">
        <v>0</v>
      </c>
      <c r="Y1796" s="93">
        <v>0</v>
      </c>
      <c r="Z1796" s="93">
        <v>0</v>
      </c>
      <c r="AA1796" s="93">
        <v>0</v>
      </c>
      <c r="AB1796" s="93">
        <v>0</v>
      </c>
      <c r="AC1796" s="93">
        <f>_xlfn.XLOOKUP(B1796,'[3]Nur des jours'!$B:$B,'[3]Nur des jours'!$N:$N,"")</f>
        <v>0</v>
      </c>
      <c r="AD1796" s="93">
        <v>0</v>
      </c>
      <c r="AE1796" s="93">
        <v>0</v>
      </c>
      <c r="AF1796" s="93">
        <v>0</v>
      </c>
      <c r="AG1796" s="93"/>
      <c r="AH1796" s="93">
        <v>0</v>
      </c>
      <c r="AI1796" s="93">
        <v>0</v>
      </c>
      <c r="AJ1796" s="93">
        <v>0</v>
      </c>
      <c r="AK1796" s="93">
        <v>0</v>
      </c>
      <c r="AL1796" s="93">
        <v>0</v>
      </c>
      <c r="AM1796" s="49" t="s">
        <v>5559</v>
      </c>
      <c r="AN1796" s="49"/>
      <c r="AO1796" s="48" t="str" cm="1">
        <f t="array" ref="AO1796">IFERROR(_xlfn.IFS(
AQ1796="MPR ISSUE","PDH",
AQ1796="BSS Hardware Issue","BSS",
AQ1796="Sites strategiques, MLL, Pylone, etc.","ENVTECH",
AQ1796="AKTIVCO DEFAUT GE &amp; POWER Cabinet","AKTIVCO",
AQ1796="AKTIVCO Coupure ENEO &amp; Baisse de tension","AKTIVCO GRID ONLY",
AQ1796="Coupure ENEO &amp; Baisse de tension","IHS GRID ONLY",
AQ1796="Defaut GE &amp; POWER Cabinet","IHS",
AQ1796="Sharing","Partners",
AQ1796="Sites strategiques &amp; DataCenter","SST &amp; DC",
AQ1796="Exclu","Exclu",
AQ1796="SAT","SAT",
AQ1796="SPARE-ISSUE","SPARE-ISSUE",
AQ1796="Fiber CAmtel","TRANS_FO_CAMTEL",
AQ1796="Fiber AOF","Fiber AOF",
AQ1796="Projet OCM (HUAWEI)","TRAVAUX-HUAWEI",
AQ1796="Projet OCM (NOKIA)","TRAVAUX-NOKIA",
AQ1796="ACCESS-ISSUE","ACCESS-ISSUE",
AQ1796="Projet OCM (ZTE, NOKIA, autres projets)","TRAVAUX OCM",
AQ1796="No root CAuse","No root cause",
AQ1796="ODU HS","PDH",
AQ1796="IP &amp; VLAN","PDH",
AQ1796="Warehouse HUAWEI","SPARE-ISSUE",
AQ1796="SPARE-HS","SPARE-ISSUE",
AQ1796="Power Telco","BSS",AQ1796="no impacts","no impacts"
),"")</f>
        <v>No root cause</v>
      </c>
      <c r="AP1796" s="48" t="str" cm="1">
        <f t="array" ref="AP1796">IFERROR(_xlfn.IFS(
AQ1796="MPR ISSUE","TX ISSUE",
AQ1796="BSS Hardware Issue","RAN ISSUE",
AQ1796="Sites strategiques, MLL, Pylone, etc.","ENVTECH",
AQ1796="AKTIVCO DEFAUT GE &amp; POWER Cabinet","POWER ISSUE",
AQ1796="AKTIVCO Coupure ENEO &amp; Baisse de tension","POWER ISSUE",
AQ1796="Coupure ENEO &amp; Baisse de tension","POWER ISSUE",
AQ1796="Defaut GE &amp; POWER Cabinet","POWER ISSUE",
AQ1796="Sharing","POWER ISSUE",
AQ1796="Sites strategiques &amp; DataCenter","POWER ISSUE",
AQ1796="Exclu","Exclu",
AQ1796="SAT","TX ISSUE",
AQ1796="SPARE-ISSUE","SPARE-ISSUE",
AQ1796="Fiber CAmtel","TX ISSUE",
AQ1796="Fiber AOF","TX ISSUE",
AQ1796="Projet OCM (HUAWEI)","TRAVAUX-HUAWEI",
AQ1796="Projet OCM (NOKIA)","TRAVAUX -NOKIA",
AQ1796="ACCESS-ISSUE","ACCESS-ISSUE",
AQ1796="Projet OCM (ZTE, NOKIA, autres projets)","TRAVAUX OCM",
AQ1796="No root CAuse","No root cause",
AQ1796="ODU HS","TX ISSUE",
AQ1796="IP &amp; VLAN","TX ISSUE",
AQ1796="Warehouse HUAWEI","SPARE-ISSUE",
AQ1796="SPARE-HS","SPARE-ISSUE",
AQ1796="Power Telco","RAN ISSUE",AQ1796="no impacts","no impacts"
),"")</f>
        <v>No root cause</v>
      </c>
      <c r="AQ1796" s="126" t="s">
        <v>5344</v>
      </c>
      <c r="AR1796" s="48" t="str" cm="1">
        <f t="array" ref="AR1796">IFERROR(_xlfn.IFS(
AQ1796="MPR ISSUE","ACTIVE",
AQ1796="BSS Hardware Issue","ACTIVE",
AQ1796="Sites strategiques, MLL, Pylone, etc.","PASSIVE",
AQ1796="AKTIVCO DEFAUT GE &amp; POWER Cabinet","PASSIVE",
AQ1796="AKTIVCO Coupure ENEO &amp; Baisse de tension","PASSIVE",
AQ1796="Coupure ENEO &amp; Baisse de tension","PASSIVE",
AQ1796="Defaut GE &amp; POWER Cabinet","PASSIVE",
AQ1796="Sharing","PASSIVE",
AQ1796="Sites strategiques &amp; DataCenter","PASSIVE",
AQ1796="Exclu","Exclu",
AQ1796="SAT","ACTIVE",
AQ1796="SPARE-ISSUE","SPARE-ISSUE",
AQ1796="Fiber CAmtel","ACTIVE",
AQ1796="Fiber AOF","ACTIVE",
AQ1796="Projet OCM (HUAWEI)","PLANNED WORKS",
AQ1796="Projet OCM (NOKIA)","PLANNED WORKS",
AQ1796="ACCESS-ISSUE","ACCESS-ISSUE",
AQ1796="Projet OCM (ZTE, NOKIA, autres projets)","PLANNED WORKS",
AQ1796="No root CAuse","No root cause",
AQ1796="ODU HS","ACTIVE",
AQ1796="IP &amp; VLAN","ACTIVE",
AQ1796="Warehouse HUAWEI","SPARE-ISSUE",
AQ1796="SPARE-HS","SPARE-ISSUE",
AQ1796="Power Telco","ACTIVE", AQ1796="no impacts","no impacts"
),"")</f>
        <v>No root cause</v>
      </c>
      <c r="AS1796" s="92" t="s">
        <v>5537</v>
      </c>
      <c r="AT1796" s="98" t="s">
        <v>4028</v>
      </c>
      <c r="AV1796" s="17" t="s">
        <v>5537</v>
      </c>
      <c r="AW1796" s="7" t="s">
        <v>5537</v>
      </c>
      <c r="AX1796" s="6" t="s">
        <v>5537</v>
      </c>
      <c r="AY1796" s="7"/>
      <c r="AZ1796" s="3" t="s">
        <v>5537</v>
      </c>
      <c r="BA1796" s="18" t="s">
        <v>5537</v>
      </c>
      <c r="BB1796" s="18" t="s">
        <v>5537</v>
      </c>
      <c r="BC1796" s="18" t="s">
        <v>5537</v>
      </c>
      <c r="BD1796" s="18" t="s">
        <v>5537</v>
      </c>
      <c r="BE1796" s="18" t="s">
        <v>5537</v>
      </c>
      <c r="BF1796" s="18" t="s">
        <v>5537</v>
      </c>
      <c r="BG1796" s="18" t="s">
        <v>5537</v>
      </c>
      <c r="BH1796" s="18" t="s">
        <v>5537</v>
      </c>
      <c r="BI1796" s="18" t="s">
        <v>5537</v>
      </c>
      <c r="BJ1796" s="18" t="s">
        <v>5537</v>
      </c>
      <c r="BK1796" s="18" t="s">
        <v>5537</v>
      </c>
      <c r="BL1796" s="9" t="s">
        <v>5537</v>
      </c>
      <c r="BM1796" s="14" t="s">
        <v>5537</v>
      </c>
      <c r="BN1796" s="14" t="s">
        <v>5537</v>
      </c>
      <c r="BO1796" s="14" t="str">
        <f>_xlfn.XLOOKUP(B1796,'[4]cell downs 18042026 17h'!$B:$B,'[4]cell downs 18042026 17h'!$B:$B,"")</f>
        <v/>
      </c>
      <c r="BP1796" s="14" t="str">
        <f>_xlfn.XLOOKUP(B1796,'[5]Cells Huawei 19042026 15h'!$B:$B,'[5]Cells Huawei 19042026 15h'!$B:$B,"")</f>
        <v/>
      </c>
      <c r="BQ1796" s="9" t="str">
        <f>_xlfn.XLOOKUP(B1796,'[6]cells down 19042026 9H40'!$B:$B,'[6]cells down 19042026 9H40'!$B:$B,"")</f>
        <v/>
      </c>
      <c r="BR1796" s="9" t="s">
        <v>4028</v>
      </c>
      <c r="BS1796" s="9" t="s">
        <v>12</v>
      </c>
      <c r="BT1796" s="108"/>
    </row>
    <row r="1797" spans="1:72" s="9" customFormat="1" x14ac:dyDescent="0.35">
      <c r="A1797" s="1" t="s">
        <v>1099</v>
      </c>
      <c r="B1797" s="8" t="s">
        <v>1100</v>
      </c>
      <c r="C1797" s="3" t="str">
        <f>_xlfn.XLOOKUP(B1797,'[1]daily break down'!$D:$D,'[1]daily break down'!$E:$E,"")</f>
        <v>OUEST</v>
      </c>
      <c r="D1797" s="1" t="s">
        <v>11</v>
      </c>
      <c r="E1797" s="1" t="s">
        <v>12</v>
      </c>
      <c r="F1797" s="3" t="s">
        <v>102</v>
      </c>
      <c r="G1797" s="1" t="s">
        <v>1099</v>
      </c>
      <c r="H1797" s="33" t="str">
        <f>_xlfn.XLOOKUP(B1797,[2]CALCULATION!$B:$B,[2]CALCULATION!$H:$H,"")</f>
        <v>NOKIA</v>
      </c>
      <c r="I1797" s="28">
        <v>0</v>
      </c>
      <c r="J1797" s="28">
        <v>0</v>
      </c>
      <c r="K1797" s="28">
        <v>0</v>
      </c>
      <c r="L1797" s="28">
        <v>0</v>
      </c>
      <c r="M1797" s="28">
        <v>0</v>
      </c>
      <c r="N1797" s="28">
        <v>0</v>
      </c>
      <c r="O1797" s="28">
        <v>0</v>
      </c>
      <c r="P1797" s="28">
        <v>0</v>
      </c>
      <c r="Q1797" s="28">
        <v>0</v>
      </c>
      <c r="R1797" s="28">
        <v>0</v>
      </c>
      <c r="S1797" s="93">
        <v>0</v>
      </c>
      <c r="T1797" s="93">
        <f>_xlfn.XLOOKUP(B1797,'[3]Nur des jours'!$B:$B,'[3]Nur des jours'!$U:$U,"")</f>
        <v>0</v>
      </c>
      <c r="U1797" s="93">
        <v>0</v>
      </c>
      <c r="V1797" s="93">
        <v>0</v>
      </c>
      <c r="W1797" s="93">
        <v>0</v>
      </c>
      <c r="X1797" s="93">
        <v>0</v>
      </c>
      <c r="Y1797" s="93">
        <v>0</v>
      </c>
      <c r="Z1797" s="93">
        <v>0</v>
      </c>
      <c r="AA1797" s="93">
        <v>0</v>
      </c>
      <c r="AB1797" s="93">
        <v>0</v>
      </c>
      <c r="AC1797" s="93">
        <f>_xlfn.XLOOKUP(B1797,'[3]Nur des jours'!$B:$B,'[3]Nur des jours'!$N:$N,"")</f>
        <v>0</v>
      </c>
      <c r="AD1797" s="93">
        <v>0</v>
      </c>
      <c r="AE1797" s="93">
        <v>0</v>
      </c>
      <c r="AF1797" s="93">
        <v>0</v>
      </c>
      <c r="AG1797" s="93"/>
      <c r="AH1797" s="93">
        <v>0</v>
      </c>
      <c r="AI1797" s="93">
        <v>0</v>
      </c>
      <c r="AJ1797" s="93">
        <v>0</v>
      </c>
      <c r="AK1797" s="93">
        <v>0</v>
      </c>
      <c r="AL1797" s="93">
        <v>0</v>
      </c>
      <c r="AM1797" s="49" t="s">
        <v>5559</v>
      </c>
      <c r="AN1797" s="49"/>
      <c r="AO1797" s="48" t="str" cm="1">
        <f t="array" ref="AO1797">IFERROR(_xlfn.IFS(
AQ1797="MPR ISSUE","PDH",
AQ1797="BSS Hardware Issue","BSS",
AQ1797="Sites strategiques, MLL, Pylone, etc.","ENVTECH",
AQ1797="AKTIVCO DEFAUT GE &amp; POWER Cabinet","AKTIVCO",
AQ1797="AKTIVCO Coupure ENEO &amp; Baisse de tension","AKTIVCO GRID ONLY",
AQ1797="Coupure ENEO &amp; Baisse de tension","IHS GRID ONLY",
AQ1797="Defaut GE &amp; POWER Cabinet","IHS",
AQ1797="Sharing","Partners",
AQ1797="Sites strategiques &amp; DataCenter","SST &amp; DC",
AQ1797="Exclu","Exclu",
AQ1797="SAT","SAT",
AQ1797="SPARE-ISSUE","SPARE-ISSUE",
AQ1797="Fiber CAmtel","TRANS_FO_CAMTEL",
AQ1797="Fiber AOF","Fiber AOF",
AQ1797="Projet OCM (HUAWEI)","TRAVAUX-HUAWEI",
AQ1797="Projet OCM (NOKIA)","TRAVAUX-NOKIA",
AQ1797="ACCESS-ISSUE","ACCESS-ISSUE",
AQ1797="Projet OCM (ZTE, NOKIA, autres projets)","TRAVAUX OCM",
AQ1797="No root CAuse","No root cause",
AQ1797="ODU HS","PDH",
AQ1797="IP &amp; VLAN","PDH",
AQ1797="Warehouse HUAWEI","SPARE-ISSUE",
AQ1797="SPARE-HS","SPARE-ISSUE",
AQ1797="Power Telco","BSS",AQ1797="no impacts","no impacts"
),"")</f>
        <v>No root cause</v>
      </c>
      <c r="AP1797" s="48" t="str" cm="1">
        <f t="array" ref="AP1797">IFERROR(_xlfn.IFS(
AQ1797="MPR ISSUE","TX ISSUE",
AQ1797="BSS Hardware Issue","RAN ISSUE",
AQ1797="Sites strategiques, MLL, Pylone, etc.","ENVTECH",
AQ1797="AKTIVCO DEFAUT GE &amp; POWER Cabinet","POWER ISSUE",
AQ1797="AKTIVCO Coupure ENEO &amp; Baisse de tension","POWER ISSUE",
AQ1797="Coupure ENEO &amp; Baisse de tension","POWER ISSUE",
AQ1797="Defaut GE &amp; POWER Cabinet","POWER ISSUE",
AQ1797="Sharing","POWER ISSUE",
AQ1797="Sites strategiques &amp; DataCenter","POWER ISSUE",
AQ1797="Exclu","Exclu",
AQ1797="SAT","TX ISSUE",
AQ1797="SPARE-ISSUE","SPARE-ISSUE",
AQ1797="Fiber CAmtel","TX ISSUE",
AQ1797="Fiber AOF","TX ISSUE",
AQ1797="Projet OCM (HUAWEI)","TRAVAUX-HUAWEI",
AQ1797="Projet OCM (NOKIA)","TRAVAUX -NOKIA",
AQ1797="ACCESS-ISSUE","ACCESS-ISSUE",
AQ1797="Projet OCM (ZTE, NOKIA, autres projets)","TRAVAUX OCM",
AQ1797="No root CAuse","No root cause",
AQ1797="ODU HS","TX ISSUE",
AQ1797="IP &amp; VLAN","TX ISSUE",
AQ1797="Warehouse HUAWEI","SPARE-ISSUE",
AQ1797="SPARE-HS","SPARE-ISSUE",
AQ1797="Power Telco","RAN ISSUE",AQ1797="no impacts","no impacts"
),"")</f>
        <v>No root cause</v>
      </c>
      <c r="AQ1797" s="126" t="s">
        <v>5344</v>
      </c>
      <c r="AR1797" s="48" t="str" cm="1">
        <f t="array" ref="AR1797">IFERROR(_xlfn.IFS(
AQ1797="MPR ISSUE","ACTIVE",
AQ1797="BSS Hardware Issue","ACTIVE",
AQ1797="Sites strategiques, MLL, Pylone, etc.","PASSIVE",
AQ1797="AKTIVCO DEFAUT GE &amp; POWER Cabinet","PASSIVE",
AQ1797="AKTIVCO Coupure ENEO &amp; Baisse de tension","PASSIVE",
AQ1797="Coupure ENEO &amp; Baisse de tension","PASSIVE",
AQ1797="Defaut GE &amp; POWER Cabinet","PASSIVE",
AQ1797="Sharing","PASSIVE",
AQ1797="Sites strategiques &amp; DataCenter","PASSIVE",
AQ1797="Exclu","Exclu",
AQ1797="SAT","ACTIVE",
AQ1797="SPARE-ISSUE","SPARE-ISSUE",
AQ1797="Fiber CAmtel","ACTIVE",
AQ1797="Fiber AOF","ACTIVE",
AQ1797="Projet OCM (HUAWEI)","PLANNED WORKS",
AQ1797="Projet OCM (NOKIA)","PLANNED WORKS",
AQ1797="ACCESS-ISSUE","ACCESS-ISSUE",
AQ1797="Projet OCM (ZTE, NOKIA, autres projets)","PLANNED WORKS",
AQ1797="No root CAuse","No root cause",
AQ1797="ODU HS","ACTIVE",
AQ1797="IP &amp; VLAN","ACTIVE",
AQ1797="Warehouse HUAWEI","SPARE-ISSUE",
AQ1797="SPARE-HS","SPARE-ISSUE",
AQ1797="Power Telco","ACTIVE", AQ1797="no impacts","no impacts"
),"")</f>
        <v>No root cause</v>
      </c>
      <c r="AS1797" s="92" t="s">
        <v>5537</v>
      </c>
      <c r="AT1797" s="98" t="s">
        <v>1100</v>
      </c>
      <c r="AV1797" s="17" t="s">
        <v>5537</v>
      </c>
      <c r="AW1797" s="7" t="s">
        <v>5537</v>
      </c>
      <c r="AX1797" s="6" t="s">
        <v>5537</v>
      </c>
      <c r="AY1797" s="7"/>
      <c r="AZ1797" s="3" t="s">
        <v>5537</v>
      </c>
      <c r="BA1797" s="18" t="s">
        <v>5537</v>
      </c>
      <c r="BB1797" s="18" t="s">
        <v>5537</v>
      </c>
      <c r="BC1797" s="18" t="s">
        <v>5537</v>
      </c>
      <c r="BD1797" s="18" t="s">
        <v>5537</v>
      </c>
      <c r="BE1797" s="18" t="s">
        <v>5537</v>
      </c>
      <c r="BF1797" s="18" t="s">
        <v>5537</v>
      </c>
      <c r="BG1797" s="18" t="s">
        <v>5537</v>
      </c>
      <c r="BH1797" s="18" t="s">
        <v>5537</v>
      </c>
      <c r="BI1797" s="18" t="s">
        <v>5537</v>
      </c>
      <c r="BJ1797" s="18" t="s">
        <v>5537</v>
      </c>
      <c r="BK1797" s="18" t="s">
        <v>5537</v>
      </c>
      <c r="BL1797" s="9" t="s">
        <v>5537</v>
      </c>
      <c r="BM1797" s="14" t="s">
        <v>5537</v>
      </c>
      <c r="BN1797" s="14" t="s">
        <v>5537</v>
      </c>
      <c r="BO1797" s="14" t="str">
        <f>_xlfn.XLOOKUP(B1797,'[4]cell downs 18042026 17h'!$B:$B,'[4]cell downs 18042026 17h'!$B:$B,"")</f>
        <v/>
      </c>
      <c r="BP1797" s="14" t="str">
        <f>_xlfn.XLOOKUP(B1797,'[5]Cells Huawei 19042026 15h'!$B:$B,'[5]Cells Huawei 19042026 15h'!$B:$B,"")</f>
        <v/>
      </c>
      <c r="BQ1797" s="9" t="str">
        <f>_xlfn.XLOOKUP(B1797,'[6]cells down 19042026 9H40'!$B:$B,'[6]cells down 19042026 9H40'!$B:$B,"")</f>
        <v/>
      </c>
      <c r="BR1797" s="9" t="s">
        <v>1100</v>
      </c>
      <c r="BS1797" s="9" t="s">
        <v>5537</v>
      </c>
      <c r="BT1797" s="108"/>
    </row>
    <row r="1798" spans="1:72" s="9" customFormat="1" x14ac:dyDescent="0.35">
      <c r="A1798" s="1" t="s">
        <v>2488</v>
      </c>
      <c r="B1798" s="8" t="s">
        <v>2489</v>
      </c>
      <c r="C1798" s="3" t="str">
        <f>_xlfn.XLOOKUP(B1798,'[1]daily break down'!$D:$D,'[1]daily break down'!$E:$E,"")</f>
        <v>OUEST</v>
      </c>
      <c r="D1798" s="1" t="s">
        <v>11</v>
      </c>
      <c r="E1798" s="1" t="s">
        <v>12</v>
      </c>
      <c r="F1798" s="3" t="s">
        <v>102</v>
      </c>
      <c r="G1798" s="1" t="s">
        <v>2488</v>
      </c>
      <c r="H1798" s="33" t="str">
        <f>_xlfn.XLOOKUP(B1798,[2]CALCULATION!$B:$B,[2]CALCULATION!$H:$H,"")</f>
        <v>NOKIA</v>
      </c>
      <c r="I1798" s="28">
        <v>0</v>
      </c>
      <c r="J1798" s="28">
        <v>0</v>
      </c>
      <c r="K1798" s="28">
        <v>0</v>
      </c>
      <c r="L1798" s="28">
        <v>0</v>
      </c>
      <c r="M1798" s="28">
        <v>0</v>
      </c>
      <c r="N1798" s="28">
        <v>0</v>
      </c>
      <c r="O1798" s="28">
        <v>0</v>
      </c>
      <c r="P1798" s="28">
        <v>0</v>
      </c>
      <c r="Q1798" s="28">
        <v>0</v>
      </c>
      <c r="R1798" s="28">
        <v>0</v>
      </c>
      <c r="S1798" s="93">
        <v>0</v>
      </c>
      <c r="T1798" s="93">
        <f>_xlfn.XLOOKUP(B1798,'[3]Nur des jours'!$B:$B,'[3]Nur des jours'!$U:$U,"")</f>
        <v>0</v>
      </c>
      <c r="U1798" s="93">
        <v>0</v>
      </c>
      <c r="V1798" s="93">
        <v>0</v>
      </c>
      <c r="W1798" s="93">
        <v>0</v>
      </c>
      <c r="X1798" s="93">
        <v>0</v>
      </c>
      <c r="Y1798" s="93">
        <v>0</v>
      </c>
      <c r="Z1798" s="93">
        <v>0</v>
      </c>
      <c r="AA1798" s="93">
        <v>0</v>
      </c>
      <c r="AB1798" s="93">
        <v>0</v>
      </c>
      <c r="AC1798" s="93">
        <f>_xlfn.XLOOKUP(B1798,'[3]Nur des jours'!$B:$B,'[3]Nur des jours'!$N:$N,"")</f>
        <v>0</v>
      </c>
      <c r="AD1798" s="93">
        <v>0</v>
      </c>
      <c r="AE1798" s="93">
        <v>0</v>
      </c>
      <c r="AF1798" s="93">
        <v>0</v>
      </c>
      <c r="AG1798" s="93"/>
      <c r="AH1798" s="93">
        <v>0</v>
      </c>
      <c r="AI1798" s="93">
        <v>0</v>
      </c>
      <c r="AJ1798" s="93">
        <v>0</v>
      </c>
      <c r="AK1798" s="93">
        <v>0</v>
      </c>
      <c r="AL1798" s="93">
        <v>0</v>
      </c>
      <c r="AM1798" s="49" t="s">
        <v>5559</v>
      </c>
      <c r="AN1798" s="49"/>
      <c r="AO1798" s="48" t="str" cm="1">
        <f t="array" ref="AO1798">IFERROR(_xlfn.IFS(
AQ1798="MPR ISSUE","PDH",
AQ1798="BSS Hardware Issue","BSS",
AQ1798="Sites strategiques, MLL, Pylone, etc.","ENVTECH",
AQ1798="AKTIVCO DEFAUT GE &amp; POWER Cabinet","AKTIVCO",
AQ1798="AKTIVCO Coupure ENEO &amp; Baisse de tension","AKTIVCO GRID ONLY",
AQ1798="Coupure ENEO &amp; Baisse de tension","IHS GRID ONLY",
AQ1798="Defaut GE &amp; POWER Cabinet","IHS",
AQ1798="Sharing","Partners",
AQ1798="Sites strategiques &amp; DataCenter","SST &amp; DC",
AQ1798="Exclu","Exclu",
AQ1798="SAT","SAT",
AQ1798="SPARE-ISSUE","SPARE-ISSUE",
AQ1798="Fiber CAmtel","TRANS_FO_CAMTEL",
AQ1798="Fiber AOF","Fiber AOF",
AQ1798="Projet OCM (HUAWEI)","TRAVAUX-HUAWEI",
AQ1798="Projet OCM (NOKIA)","TRAVAUX-NOKIA",
AQ1798="ACCESS-ISSUE","ACCESS-ISSUE",
AQ1798="Projet OCM (ZTE, NOKIA, autres projets)","TRAVAUX OCM",
AQ1798="No root CAuse","No root cause",
AQ1798="ODU HS","PDH",
AQ1798="IP &amp; VLAN","PDH",
AQ1798="Warehouse HUAWEI","SPARE-ISSUE",
AQ1798="SPARE-HS","SPARE-ISSUE",
AQ1798="Power Telco","BSS",AQ1798="no impacts","no impacts"
),"")</f>
        <v>No root cause</v>
      </c>
      <c r="AP1798" s="48" t="str" cm="1">
        <f t="array" ref="AP1798">IFERROR(_xlfn.IFS(
AQ1798="MPR ISSUE","TX ISSUE",
AQ1798="BSS Hardware Issue","RAN ISSUE",
AQ1798="Sites strategiques, MLL, Pylone, etc.","ENVTECH",
AQ1798="AKTIVCO DEFAUT GE &amp; POWER Cabinet","POWER ISSUE",
AQ1798="AKTIVCO Coupure ENEO &amp; Baisse de tension","POWER ISSUE",
AQ1798="Coupure ENEO &amp; Baisse de tension","POWER ISSUE",
AQ1798="Defaut GE &amp; POWER Cabinet","POWER ISSUE",
AQ1798="Sharing","POWER ISSUE",
AQ1798="Sites strategiques &amp; DataCenter","POWER ISSUE",
AQ1798="Exclu","Exclu",
AQ1798="SAT","TX ISSUE",
AQ1798="SPARE-ISSUE","SPARE-ISSUE",
AQ1798="Fiber CAmtel","TX ISSUE",
AQ1798="Fiber AOF","TX ISSUE",
AQ1798="Projet OCM (HUAWEI)","TRAVAUX-HUAWEI",
AQ1798="Projet OCM (NOKIA)","TRAVAUX -NOKIA",
AQ1798="ACCESS-ISSUE","ACCESS-ISSUE",
AQ1798="Projet OCM (ZTE, NOKIA, autres projets)","TRAVAUX OCM",
AQ1798="No root CAuse","No root cause",
AQ1798="ODU HS","TX ISSUE",
AQ1798="IP &amp; VLAN","TX ISSUE",
AQ1798="Warehouse HUAWEI","SPARE-ISSUE",
AQ1798="SPARE-HS","SPARE-ISSUE",
AQ1798="Power Telco","RAN ISSUE",AQ1798="no impacts","no impacts"
),"")</f>
        <v>No root cause</v>
      </c>
      <c r="AQ1798" s="126" t="s">
        <v>5344</v>
      </c>
      <c r="AR1798" s="48" t="str" cm="1">
        <f t="array" ref="AR1798">IFERROR(_xlfn.IFS(
AQ1798="MPR ISSUE","ACTIVE",
AQ1798="BSS Hardware Issue","ACTIVE",
AQ1798="Sites strategiques, MLL, Pylone, etc.","PASSIVE",
AQ1798="AKTIVCO DEFAUT GE &amp; POWER Cabinet","PASSIVE",
AQ1798="AKTIVCO Coupure ENEO &amp; Baisse de tension","PASSIVE",
AQ1798="Coupure ENEO &amp; Baisse de tension","PASSIVE",
AQ1798="Defaut GE &amp; POWER Cabinet","PASSIVE",
AQ1798="Sharing","PASSIVE",
AQ1798="Sites strategiques &amp; DataCenter","PASSIVE",
AQ1798="Exclu","Exclu",
AQ1798="SAT","ACTIVE",
AQ1798="SPARE-ISSUE","SPARE-ISSUE",
AQ1798="Fiber CAmtel","ACTIVE",
AQ1798="Fiber AOF","ACTIVE",
AQ1798="Projet OCM (HUAWEI)","PLANNED WORKS",
AQ1798="Projet OCM (NOKIA)","PLANNED WORKS",
AQ1798="ACCESS-ISSUE","ACCESS-ISSUE",
AQ1798="Projet OCM (ZTE, NOKIA, autres projets)","PLANNED WORKS",
AQ1798="No root CAuse","No root cause",
AQ1798="ODU HS","ACTIVE",
AQ1798="IP &amp; VLAN","ACTIVE",
AQ1798="Warehouse HUAWEI","SPARE-ISSUE",
AQ1798="SPARE-HS","SPARE-ISSUE",
AQ1798="Power Telco","ACTIVE", AQ1798="no impacts","no impacts"
),"")</f>
        <v>No root cause</v>
      </c>
      <c r="AS1798" s="92" t="s">
        <v>5537</v>
      </c>
      <c r="AT1798" s="98" t="s">
        <v>2489</v>
      </c>
      <c r="AV1798" s="17" t="s">
        <v>5537</v>
      </c>
      <c r="AW1798" s="7" t="s">
        <v>5537</v>
      </c>
      <c r="AX1798" s="6" t="s">
        <v>5537</v>
      </c>
      <c r="AY1798" s="7"/>
      <c r="AZ1798" s="3" t="s">
        <v>5537</v>
      </c>
      <c r="BA1798" s="18" t="s">
        <v>5537</v>
      </c>
      <c r="BB1798" s="18" t="s">
        <v>5537</v>
      </c>
      <c r="BC1798" s="18" t="s">
        <v>5537</v>
      </c>
      <c r="BD1798" s="18" t="s">
        <v>5537</v>
      </c>
      <c r="BE1798" s="18" t="s">
        <v>5537</v>
      </c>
      <c r="BF1798" s="18" t="s">
        <v>5537</v>
      </c>
      <c r="BG1798" s="18" t="s">
        <v>5537</v>
      </c>
      <c r="BH1798" s="18" t="s">
        <v>5537</v>
      </c>
      <c r="BI1798" s="18" t="s">
        <v>5537</v>
      </c>
      <c r="BJ1798" s="18" t="s">
        <v>5537</v>
      </c>
      <c r="BK1798" s="18" t="s">
        <v>5537</v>
      </c>
      <c r="BL1798" s="9" t="s">
        <v>5537</v>
      </c>
      <c r="BM1798" s="14" t="s">
        <v>5537</v>
      </c>
      <c r="BN1798" s="14" t="s">
        <v>5537</v>
      </c>
      <c r="BO1798" s="14" t="str">
        <f>_xlfn.XLOOKUP(B1798,'[4]cell downs 18042026 17h'!$B:$B,'[4]cell downs 18042026 17h'!$B:$B,"")</f>
        <v/>
      </c>
      <c r="BP1798" s="14" t="str">
        <f>_xlfn.XLOOKUP(B1798,'[5]Cells Huawei 19042026 15h'!$B:$B,'[5]Cells Huawei 19042026 15h'!$B:$B,"")</f>
        <v>OST_039</v>
      </c>
      <c r="BQ1798" s="9" t="str">
        <f>_xlfn.XLOOKUP(B1798,'[6]cells down 19042026 9H40'!$B:$B,'[6]cells down 19042026 9H40'!$B:$B,"")</f>
        <v/>
      </c>
      <c r="BR1798" s="9" t="s">
        <v>5537</v>
      </c>
      <c r="BS1798" s="9" t="s">
        <v>594</v>
      </c>
      <c r="BT1798" s="108"/>
    </row>
    <row r="1799" spans="1:72" s="9" customFormat="1" x14ac:dyDescent="0.35">
      <c r="A1799" s="1" t="s">
        <v>4500</v>
      </c>
      <c r="B1799" s="8" t="s">
        <v>4501</v>
      </c>
      <c r="C1799" s="3" t="str">
        <f>_xlfn.XLOOKUP(B1799,'[1]daily break down'!$D:$D,'[1]daily break down'!$E:$E,"")</f>
        <v>CENTRE</v>
      </c>
      <c r="D1799" s="1"/>
      <c r="E1799" s="1"/>
      <c r="F1799" s="3" t="s">
        <v>37</v>
      </c>
      <c r="G1799" s="1" t="s">
        <v>4500</v>
      </c>
      <c r="H1799" s="34" t="str">
        <f>_xlfn.XLOOKUP(B1799,[2]CALCULATION!$B:$B,[2]CALCULATION!$H:$H,"")</f>
        <v>ZTE</v>
      </c>
      <c r="I1799" s="28">
        <v>0</v>
      </c>
      <c r="J1799" s="28">
        <v>0</v>
      </c>
      <c r="K1799" s="28">
        <v>0</v>
      </c>
      <c r="L1799" s="28">
        <v>0</v>
      </c>
      <c r="M1799" s="28">
        <v>0</v>
      </c>
      <c r="N1799" s="28">
        <v>0</v>
      </c>
      <c r="O1799" s="28">
        <v>0</v>
      </c>
      <c r="P1799" s="28">
        <v>0</v>
      </c>
      <c r="Q1799" s="28">
        <v>0</v>
      </c>
      <c r="R1799" s="28">
        <v>0</v>
      </c>
      <c r="S1799" s="93">
        <v>0</v>
      </c>
      <c r="T1799" s="93">
        <f>_xlfn.XLOOKUP(B1799,'[3]Nur des jours'!$B:$B,'[3]Nur des jours'!$U:$U,"")</f>
        <v>0</v>
      </c>
      <c r="U1799" s="93">
        <v>0</v>
      </c>
      <c r="V1799" s="93">
        <v>0</v>
      </c>
      <c r="W1799" s="93">
        <v>0</v>
      </c>
      <c r="X1799" s="93">
        <v>0</v>
      </c>
      <c r="Y1799" s="93">
        <v>0</v>
      </c>
      <c r="Z1799" s="93">
        <v>0</v>
      </c>
      <c r="AA1799" s="93">
        <v>0</v>
      </c>
      <c r="AB1799" s="93">
        <v>0</v>
      </c>
      <c r="AC1799" s="93">
        <f>_xlfn.XLOOKUP(B1799,'[3]Nur des jours'!$B:$B,'[3]Nur des jours'!$N:$N,"")</f>
        <v>0</v>
      </c>
      <c r="AD1799" s="93">
        <v>0</v>
      </c>
      <c r="AE1799" s="93">
        <v>0</v>
      </c>
      <c r="AF1799" s="93">
        <v>0</v>
      </c>
      <c r="AG1799" s="93"/>
      <c r="AH1799" s="93">
        <v>0</v>
      </c>
      <c r="AI1799" s="93">
        <v>0</v>
      </c>
      <c r="AJ1799" s="93">
        <v>0</v>
      </c>
      <c r="AK1799" s="93">
        <v>0</v>
      </c>
      <c r="AL1799" s="93">
        <v>0</v>
      </c>
      <c r="AM1799" s="49" t="s">
        <v>5559</v>
      </c>
      <c r="AN1799" s="49"/>
      <c r="AO1799" s="48" t="str" cm="1">
        <f t="array" ref="AO1799">IFERROR(_xlfn.IFS(
AQ1799="MPR ISSUE","PDH",
AQ1799="BSS Hardware Issue","BSS",
AQ1799="Sites strategiques, MLL, Pylone, etc.","ENVTECH",
AQ1799="AKTIVCO DEFAUT GE &amp; POWER Cabinet","AKTIVCO",
AQ1799="AKTIVCO Coupure ENEO &amp; Baisse de tension","AKTIVCO GRID ONLY",
AQ1799="Coupure ENEO &amp; Baisse de tension","IHS GRID ONLY",
AQ1799="Defaut GE &amp; POWER Cabinet","IHS",
AQ1799="Sharing","Partners",
AQ1799="Sites strategiques &amp; DataCenter","SST &amp; DC",
AQ1799="Exclu","Exclu",
AQ1799="SAT","SAT",
AQ1799="SPARE-ISSUE","SPARE-ISSUE",
AQ1799="Fiber CAmtel","TRANS_FO_CAMTEL",
AQ1799="Fiber AOF","Fiber AOF",
AQ1799="Projet OCM (HUAWEI)","TRAVAUX-HUAWEI",
AQ1799="Projet OCM (NOKIA)","TRAVAUX-NOKIA",
AQ1799="ACCESS-ISSUE","ACCESS-ISSUE",
AQ1799="Projet OCM (ZTE, NOKIA, autres projets)","TRAVAUX OCM",
AQ1799="No root CAuse","No root cause",
AQ1799="ODU HS","PDH",
AQ1799="IP &amp; VLAN","PDH",
AQ1799="Warehouse HUAWEI","SPARE-ISSUE",
AQ1799="SPARE-HS","SPARE-ISSUE",
AQ1799="Power Telco","BSS",AQ1799="no impacts","no impacts"
),"")</f>
        <v>No root cause</v>
      </c>
      <c r="AP1799" s="48" t="str" cm="1">
        <f t="array" ref="AP1799">IFERROR(_xlfn.IFS(
AQ1799="MPR ISSUE","TX ISSUE",
AQ1799="BSS Hardware Issue","RAN ISSUE",
AQ1799="Sites strategiques, MLL, Pylone, etc.","ENVTECH",
AQ1799="AKTIVCO DEFAUT GE &amp; POWER Cabinet","POWER ISSUE",
AQ1799="AKTIVCO Coupure ENEO &amp; Baisse de tension","POWER ISSUE",
AQ1799="Coupure ENEO &amp; Baisse de tension","POWER ISSUE",
AQ1799="Defaut GE &amp; POWER Cabinet","POWER ISSUE",
AQ1799="Sharing","POWER ISSUE",
AQ1799="Sites strategiques &amp; DataCenter","POWER ISSUE",
AQ1799="Exclu","Exclu",
AQ1799="SAT","TX ISSUE",
AQ1799="SPARE-ISSUE","SPARE-ISSUE",
AQ1799="Fiber CAmtel","TX ISSUE",
AQ1799="Fiber AOF","TX ISSUE",
AQ1799="Projet OCM (HUAWEI)","TRAVAUX-HUAWEI",
AQ1799="Projet OCM (NOKIA)","TRAVAUX -NOKIA",
AQ1799="ACCESS-ISSUE","ACCESS-ISSUE",
AQ1799="Projet OCM (ZTE, NOKIA, autres projets)","TRAVAUX OCM",
AQ1799="No root CAuse","No root cause",
AQ1799="ODU HS","TX ISSUE",
AQ1799="IP &amp; VLAN","TX ISSUE",
AQ1799="Warehouse HUAWEI","SPARE-ISSUE",
AQ1799="SPARE-HS","SPARE-ISSUE",
AQ1799="Power Telco","RAN ISSUE",AQ1799="no impacts","no impacts"
),"")</f>
        <v>No root cause</v>
      </c>
      <c r="AQ1799" s="67" t="s">
        <v>5344</v>
      </c>
      <c r="AR1799" s="48" t="str" cm="1">
        <f t="array" ref="AR1799">IFERROR(_xlfn.IFS(
AQ1799="MPR ISSUE","ACTIVE",
AQ1799="BSS Hardware Issue","ACTIVE",
AQ1799="Sites strategiques, MLL, Pylone, etc.","PASSIVE",
AQ1799="AKTIVCO DEFAUT GE &amp; POWER Cabinet","PASSIVE",
AQ1799="AKTIVCO Coupure ENEO &amp; Baisse de tension","PASSIVE",
AQ1799="Coupure ENEO &amp; Baisse de tension","PASSIVE",
AQ1799="Defaut GE &amp; POWER Cabinet","PASSIVE",
AQ1799="Sharing","PASSIVE",
AQ1799="Sites strategiques &amp; DataCenter","PASSIVE",
AQ1799="Exclu","Exclu",
AQ1799="SAT","ACTIVE",
AQ1799="SPARE-ISSUE","SPARE-ISSUE",
AQ1799="Fiber CAmtel","ACTIVE",
AQ1799="Fiber AOF","ACTIVE",
AQ1799="Projet OCM (HUAWEI)","PLANNED WORKS",
AQ1799="Projet OCM (NOKIA)","PLANNED WORKS",
AQ1799="ACCESS-ISSUE","ACCESS-ISSUE",
AQ1799="Projet OCM (ZTE, NOKIA, autres projets)","PLANNED WORKS",
AQ1799="No root CAuse","No root cause",
AQ1799="ODU HS","ACTIVE",
AQ1799="IP &amp; VLAN","ACTIVE",
AQ1799="Warehouse HUAWEI","SPARE-ISSUE",
AQ1799="SPARE-HS","SPARE-ISSUE",
AQ1799="Power Telco","ACTIVE", AQ1799="no impacts","no impacts"
),"")</f>
        <v>No root cause</v>
      </c>
      <c r="AS1799" s="92" t="s">
        <v>5537</v>
      </c>
      <c r="AT1799" s="98" t="s">
        <v>4501</v>
      </c>
      <c r="AV1799" s="17" t="s">
        <v>5537</v>
      </c>
      <c r="AW1799" s="7" t="s">
        <v>5537</v>
      </c>
      <c r="AX1799" s="6" t="s">
        <v>5537</v>
      </c>
      <c r="AY1799" s="7"/>
      <c r="AZ1799" s="3" t="s">
        <v>5537</v>
      </c>
      <c r="BA1799" s="18" t="s">
        <v>5537</v>
      </c>
      <c r="BB1799" s="18" t="s">
        <v>5537</v>
      </c>
      <c r="BC1799" s="18" t="s">
        <v>5537</v>
      </c>
      <c r="BD1799" s="18" t="s">
        <v>5537</v>
      </c>
      <c r="BE1799" s="18" t="s">
        <v>5537</v>
      </c>
      <c r="BF1799" s="18" t="s">
        <v>5537</v>
      </c>
      <c r="BG1799" s="18" t="s">
        <v>5537</v>
      </c>
      <c r="BH1799" s="18" t="s">
        <v>5537</v>
      </c>
      <c r="BI1799" s="18" t="s">
        <v>5537</v>
      </c>
      <c r="BJ1799" s="18" t="s">
        <v>5537</v>
      </c>
      <c r="BK1799" s="18" t="s">
        <v>5537</v>
      </c>
      <c r="BL1799" s="9" t="s">
        <v>5537</v>
      </c>
      <c r="BM1799" s="14" t="s">
        <v>5537</v>
      </c>
      <c r="BN1799" s="14" t="s">
        <v>5537</v>
      </c>
      <c r="BO1799" s="14" t="str">
        <f>_xlfn.XLOOKUP(B1799,'[4]cell downs 18042026 17h'!$B:$B,'[4]cell downs 18042026 17h'!$B:$B,"")</f>
        <v/>
      </c>
      <c r="BP1799" s="14" t="str">
        <f>_xlfn.XLOOKUP(B1799,'[5]Cells Huawei 19042026 15h'!$B:$B,'[5]Cells Huawei 19042026 15h'!$B:$B,"")</f>
        <v/>
      </c>
      <c r="BQ1799" s="9" t="str">
        <f>_xlfn.XLOOKUP(B1799,'[6]cells down 19042026 9H40'!$B:$B,'[6]cells down 19042026 9H40'!$B:$B,"")</f>
        <v/>
      </c>
      <c r="BR1799" s="9" t="s">
        <v>5537</v>
      </c>
      <c r="BS1799" s="9" t="s">
        <v>12</v>
      </c>
      <c r="BT1799" s="108"/>
    </row>
    <row r="1800" spans="1:72" s="9" customFormat="1" x14ac:dyDescent="0.35">
      <c r="A1800" s="1" t="s">
        <v>4635</v>
      </c>
      <c r="B1800" s="8" t="s">
        <v>4636</v>
      </c>
      <c r="C1800" s="3" t="str">
        <f>_xlfn.XLOOKUP(B1800,'[1]daily break down'!$D:$D,'[1]daily break down'!$E:$E,"")</f>
        <v>OUEST</v>
      </c>
      <c r="D1800" s="1" t="s">
        <v>11</v>
      </c>
      <c r="E1800" s="1" t="s">
        <v>12</v>
      </c>
      <c r="F1800" s="3" t="s">
        <v>102</v>
      </c>
      <c r="G1800" s="1" t="s">
        <v>856</v>
      </c>
      <c r="H1800" s="32" t="str">
        <f>_xlfn.XLOOKUP(B1800,[2]CALCULATION!$B:$B,[2]CALCULATION!$H:$H,"")</f>
        <v>Huawei</v>
      </c>
      <c r="I1800" s="28">
        <v>0</v>
      </c>
      <c r="J1800" s="28">
        <v>0</v>
      </c>
      <c r="K1800" s="28">
        <v>0</v>
      </c>
      <c r="L1800" s="28">
        <v>0</v>
      </c>
      <c r="M1800" s="28">
        <v>0</v>
      </c>
      <c r="N1800" s="28">
        <v>0</v>
      </c>
      <c r="O1800" s="28">
        <v>0</v>
      </c>
      <c r="P1800" s="28">
        <v>0</v>
      </c>
      <c r="Q1800" s="28">
        <v>0</v>
      </c>
      <c r="R1800" s="28">
        <v>0</v>
      </c>
      <c r="S1800" s="93">
        <v>0</v>
      </c>
      <c r="T1800" s="93">
        <f>_xlfn.XLOOKUP(B1800,'[3]Nur des jours'!$B:$B,'[3]Nur des jours'!$U:$U,"")</f>
        <v>0</v>
      </c>
      <c r="U1800" s="93">
        <v>0</v>
      </c>
      <c r="V1800" s="93">
        <v>0</v>
      </c>
      <c r="W1800" s="93">
        <v>0</v>
      </c>
      <c r="X1800" s="93">
        <v>0</v>
      </c>
      <c r="Y1800" s="93">
        <v>0</v>
      </c>
      <c r="Z1800" s="93">
        <v>0</v>
      </c>
      <c r="AA1800" s="93">
        <v>0</v>
      </c>
      <c r="AB1800" s="93">
        <v>0</v>
      </c>
      <c r="AC1800" s="93">
        <f>_xlfn.XLOOKUP(B1800,'[3]Nur des jours'!$B:$B,'[3]Nur des jours'!$N:$N,"")</f>
        <v>0</v>
      </c>
      <c r="AD1800" s="93">
        <v>0</v>
      </c>
      <c r="AE1800" s="93">
        <v>0</v>
      </c>
      <c r="AF1800" s="93">
        <v>0</v>
      </c>
      <c r="AG1800" s="93"/>
      <c r="AH1800" s="93">
        <v>0</v>
      </c>
      <c r="AI1800" s="93">
        <v>0</v>
      </c>
      <c r="AJ1800" s="93">
        <v>0</v>
      </c>
      <c r="AK1800" s="93">
        <v>0</v>
      </c>
      <c r="AL1800" s="93">
        <v>0</v>
      </c>
      <c r="AM1800" s="49" t="s">
        <v>5559</v>
      </c>
      <c r="AN1800" s="49"/>
      <c r="AO1800" s="48" t="str" cm="1">
        <f t="array" ref="AO1800">IFERROR(_xlfn.IFS(
AQ1800="MPR ISSUE","PDH",
AQ1800="BSS Hardware Issue","BSS",
AQ1800="Sites strategiques, MLL, Pylone, etc.","ENVTECH",
AQ1800="AKTIVCO DEFAUT GE &amp; POWER Cabinet","AKTIVCO",
AQ1800="AKTIVCO Coupure ENEO &amp; Baisse de tension","AKTIVCO GRID ONLY",
AQ1800="Coupure ENEO &amp; Baisse de tension","IHS GRID ONLY",
AQ1800="Defaut GE &amp; POWER Cabinet","IHS",
AQ1800="Sharing","Partners",
AQ1800="Sites strategiques &amp; DataCenter","SST &amp; DC",
AQ1800="Exclu","Exclu",
AQ1800="SAT","SAT",
AQ1800="SPARE-ISSUE","SPARE-ISSUE",
AQ1800="Fiber CAmtel","TRANS_FO_CAMTEL",
AQ1800="Fiber AOF","Fiber AOF",
AQ1800="Projet OCM (HUAWEI)","TRAVAUX-HUAWEI",
AQ1800="Projet OCM (NOKIA)","TRAVAUX-NOKIA",
AQ1800="ACCESS-ISSUE","ACCESS-ISSUE",
AQ1800="Projet OCM (ZTE, NOKIA, autres projets)","TRAVAUX OCM",
AQ1800="No root CAuse","No root cause",
AQ1800="ODU HS","PDH",
AQ1800="IP &amp; VLAN","PDH",
AQ1800="Warehouse HUAWEI","SPARE-ISSUE",
AQ1800="SPARE-HS","SPARE-ISSUE",
AQ1800="Power Telco","BSS",AQ1800="no impacts","no impacts"
),"")</f>
        <v>No root cause</v>
      </c>
      <c r="AP1800" s="48" t="str" cm="1">
        <f t="array" ref="AP1800">IFERROR(_xlfn.IFS(
AQ1800="MPR ISSUE","TX ISSUE",
AQ1800="BSS Hardware Issue","RAN ISSUE",
AQ1800="Sites strategiques, MLL, Pylone, etc.","ENVTECH",
AQ1800="AKTIVCO DEFAUT GE &amp; POWER Cabinet","POWER ISSUE",
AQ1800="AKTIVCO Coupure ENEO &amp; Baisse de tension","POWER ISSUE",
AQ1800="Coupure ENEO &amp; Baisse de tension","POWER ISSUE",
AQ1800="Defaut GE &amp; POWER Cabinet","POWER ISSUE",
AQ1800="Sharing","POWER ISSUE",
AQ1800="Sites strategiques &amp; DataCenter","POWER ISSUE",
AQ1800="Exclu","Exclu",
AQ1800="SAT","TX ISSUE",
AQ1800="SPARE-ISSUE","SPARE-ISSUE",
AQ1800="Fiber CAmtel","TX ISSUE",
AQ1800="Fiber AOF","TX ISSUE",
AQ1800="Projet OCM (HUAWEI)","TRAVAUX-HUAWEI",
AQ1800="Projet OCM (NOKIA)","TRAVAUX -NOKIA",
AQ1800="ACCESS-ISSUE","ACCESS-ISSUE",
AQ1800="Projet OCM (ZTE, NOKIA, autres projets)","TRAVAUX OCM",
AQ1800="No root CAuse","No root cause",
AQ1800="ODU HS","TX ISSUE",
AQ1800="IP &amp; VLAN","TX ISSUE",
AQ1800="Warehouse HUAWEI","SPARE-ISSUE",
AQ1800="SPARE-HS","SPARE-ISSUE",
AQ1800="Power Telco","RAN ISSUE",AQ1800="no impacts","no impacts"
),"")</f>
        <v>No root cause</v>
      </c>
      <c r="AQ1800" s="126" t="s">
        <v>5344</v>
      </c>
      <c r="AR1800" s="48" t="str" cm="1">
        <f t="array" ref="AR1800">IFERROR(_xlfn.IFS(
AQ1800="MPR ISSUE","ACTIVE",
AQ1800="BSS Hardware Issue","ACTIVE",
AQ1800="Sites strategiques, MLL, Pylone, etc.","PASSIVE",
AQ1800="AKTIVCO DEFAUT GE &amp; POWER Cabinet","PASSIVE",
AQ1800="AKTIVCO Coupure ENEO &amp; Baisse de tension","PASSIVE",
AQ1800="Coupure ENEO &amp; Baisse de tension","PASSIVE",
AQ1800="Defaut GE &amp; POWER Cabinet","PASSIVE",
AQ1800="Sharing","PASSIVE",
AQ1800="Sites strategiques &amp; DataCenter","PASSIVE",
AQ1800="Exclu","Exclu",
AQ1800="SAT","ACTIVE",
AQ1800="SPARE-ISSUE","SPARE-ISSUE",
AQ1800="Fiber CAmtel","ACTIVE",
AQ1800="Fiber AOF","ACTIVE",
AQ1800="Projet OCM (HUAWEI)","PLANNED WORKS",
AQ1800="Projet OCM (NOKIA)","PLANNED WORKS",
AQ1800="ACCESS-ISSUE","ACCESS-ISSUE",
AQ1800="Projet OCM (ZTE, NOKIA, autres projets)","PLANNED WORKS",
AQ1800="No root CAuse","No root cause",
AQ1800="ODU HS","ACTIVE",
AQ1800="IP &amp; VLAN","ACTIVE",
AQ1800="Warehouse HUAWEI","SPARE-ISSUE",
AQ1800="SPARE-HS","SPARE-ISSUE",
AQ1800="Power Telco","ACTIVE", AQ1800="no impacts","no impacts"
),"")</f>
        <v>No root cause</v>
      </c>
      <c r="AS1800" s="92" t="s">
        <v>5537</v>
      </c>
      <c r="AT1800" s="98" t="s">
        <v>4636</v>
      </c>
      <c r="AV1800" s="17" t="s">
        <v>5537</v>
      </c>
      <c r="AW1800" s="7" t="s">
        <v>5537</v>
      </c>
      <c r="AX1800" s="6" t="s">
        <v>5537</v>
      </c>
      <c r="AY1800" s="7"/>
      <c r="AZ1800" s="3" t="s">
        <v>5537</v>
      </c>
      <c r="BA1800" s="18" t="s">
        <v>5537</v>
      </c>
      <c r="BB1800" s="18" t="s">
        <v>5537</v>
      </c>
      <c r="BC1800" s="18" t="s">
        <v>5537</v>
      </c>
      <c r="BD1800" s="18" t="s">
        <v>5537</v>
      </c>
      <c r="BE1800" s="18" t="s">
        <v>5537</v>
      </c>
      <c r="BF1800" s="18" t="s">
        <v>5537</v>
      </c>
      <c r="BG1800" s="18" t="s">
        <v>5537</v>
      </c>
      <c r="BH1800" s="18" t="s">
        <v>5537</v>
      </c>
      <c r="BI1800" s="18" t="s">
        <v>5537</v>
      </c>
      <c r="BJ1800" s="18" t="s">
        <v>5537</v>
      </c>
      <c r="BK1800" s="18" t="s">
        <v>5537</v>
      </c>
      <c r="BL1800" s="9" t="s">
        <v>5537</v>
      </c>
      <c r="BM1800" s="14" t="s">
        <v>5537</v>
      </c>
      <c r="BN1800" s="14" t="s">
        <v>5537</v>
      </c>
      <c r="BO1800" s="14" t="str">
        <f>_xlfn.XLOOKUP(B1800,'[4]cell downs 18042026 17h'!$B:$B,'[4]cell downs 18042026 17h'!$B:$B,"")</f>
        <v/>
      </c>
      <c r="BP1800" s="14" t="str">
        <f>_xlfn.XLOOKUP(B1800,'[5]Cells Huawei 19042026 15h'!$B:$B,'[5]Cells Huawei 19042026 15h'!$B:$B,"")</f>
        <v/>
      </c>
      <c r="BQ1800" s="9" t="str">
        <f>_xlfn.XLOOKUP(B1800,'[6]cells down 19042026 9H40'!$B:$B,'[6]cells down 19042026 9H40'!$B:$B,"")</f>
        <v/>
      </c>
      <c r="BR1800" s="9" t="s">
        <v>4636</v>
      </c>
      <c r="BS1800" s="9" t="s">
        <v>5537</v>
      </c>
      <c r="BT1800" s="108"/>
    </row>
    <row r="1801" spans="1:72" s="9" customFormat="1" x14ac:dyDescent="0.35">
      <c r="A1801" s="1" t="s">
        <v>912</v>
      </c>
      <c r="B1801" s="8" t="s">
        <v>913</v>
      </c>
      <c r="C1801" s="3" t="str">
        <f>_xlfn.XLOOKUP(B1801,'[1]daily break down'!$D:$D,'[1]daily break down'!$E:$E,"")</f>
        <v>OUEST</v>
      </c>
      <c r="D1801" s="1" t="s">
        <v>11</v>
      </c>
      <c r="E1801" s="1" t="s">
        <v>12</v>
      </c>
      <c r="F1801" s="3" t="s">
        <v>102</v>
      </c>
      <c r="G1801" s="1" t="s">
        <v>856</v>
      </c>
      <c r="H1801" s="32" t="str">
        <f>_xlfn.XLOOKUP(B1801,[2]CALCULATION!$B:$B,[2]CALCULATION!$H:$H,"")</f>
        <v>Huawei</v>
      </c>
      <c r="I1801" s="28">
        <v>0</v>
      </c>
      <c r="J1801" s="28">
        <v>0</v>
      </c>
      <c r="K1801" s="28">
        <v>0</v>
      </c>
      <c r="L1801" s="28">
        <v>0</v>
      </c>
      <c r="M1801" s="28">
        <v>0</v>
      </c>
      <c r="N1801" s="28">
        <v>0</v>
      </c>
      <c r="O1801" s="28">
        <v>0</v>
      </c>
      <c r="P1801" s="28">
        <v>0</v>
      </c>
      <c r="Q1801" s="28">
        <v>0</v>
      </c>
      <c r="R1801" s="28">
        <v>0</v>
      </c>
      <c r="S1801" s="93">
        <v>0</v>
      </c>
      <c r="T1801" s="93">
        <f>_xlfn.XLOOKUP(B1801,'[3]Nur des jours'!$B:$B,'[3]Nur des jours'!$U:$U,"")</f>
        <v>0</v>
      </c>
      <c r="U1801" s="93">
        <v>0</v>
      </c>
      <c r="V1801" s="93">
        <v>0</v>
      </c>
      <c r="W1801" s="93">
        <v>0</v>
      </c>
      <c r="X1801" s="93">
        <v>0</v>
      </c>
      <c r="Y1801" s="93">
        <v>0</v>
      </c>
      <c r="Z1801" s="93">
        <v>0</v>
      </c>
      <c r="AA1801" s="93">
        <v>0</v>
      </c>
      <c r="AB1801" s="93">
        <v>0</v>
      </c>
      <c r="AC1801" s="93">
        <f>_xlfn.XLOOKUP(B1801,'[3]Nur des jours'!$B:$B,'[3]Nur des jours'!$N:$N,"")</f>
        <v>0</v>
      </c>
      <c r="AD1801" s="93">
        <v>0</v>
      </c>
      <c r="AE1801" s="93">
        <v>0</v>
      </c>
      <c r="AF1801" s="93">
        <v>0</v>
      </c>
      <c r="AG1801" s="93"/>
      <c r="AH1801" s="93">
        <v>0</v>
      </c>
      <c r="AI1801" s="93">
        <v>0</v>
      </c>
      <c r="AJ1801" s="93">
        <v>0</v>
      </c>
      <c r="AK1801" s="93">
        <v>0</v>
      </c>
      <c r="AL1801" s="93">
        <v>0</v>
      </c>
      <c r="AM1801" s="49" t="s">
        <v>5559</v>
      </c>
      <c r="AN1801" s="49"/>
      <c r="AO1801" s="48" t="str" cm="1">
        <f t="array" ref="AO1801">IFERROR(_xlfn.IFS(
AQ1801="MPR ISSUE","PDH",
AQ1801="BSS Hardware Issue","BSS",
AQ1801="Sites strategiques, MLL, Pylone, etc.","ENVTECH",
AQ1801="AKTIVCO DEFAUT GE &amp; POWER Cabinet","AKTIVCO",
AQ1801="AKTIVCO Coupure ENEO &amp; Baisse de tension","AKTIVCO GRID ONLY",
AQ1801="Coupure ENEO &amp; Baisse de tension","IHS GRID ONLY",
AQ1801="Defaut GE &amp; POWER Cabinet","IHS",
AQ1801="Sharing","Partners",
AQ1801="Sites strategiques &amp; DataCenter","SST &amp; DC",
AQ1801="Exclu","Exclu",
AQ1801="SAT","SAT",
AQ1801="SPARE-ISSUE","SPARE-ISSUE",
AQ1801="Fiber CAmtel","TRANS_FO_CAMTEL",
AQ1801="Fiber AOF","Fiber AOF",
AQ1801="Projet OCM (HUAWEI)","TRAVAUX-HUAWEI",
AQ1801="Projet OCM (NOKIA)","TRAVAUX-NOKIA",
AQ1801="ACCESS-ISSUE","ACCESS-ISSUE",
AQ1801="Projet OCM (ZTE, NOKIA, autres projets)","TRAVAUX OCM",
AQ1801="No root CAuse","No root cause",
AQ1801="ODU HS","PDH",
AQ1801="IP &amp; VLAN","PDH",
AQ1801="Warehouse HUAWEI","SPARE-ISSUE",
AQ1801="SPARE-HS","SPARE-ISSUE",
AQ1801="Power Telco","BSS",AQ1801="no impacts","no impacts"
),"")</f>
        <v>No root cause</v>
      </c>
      <c r="AP1801" s="48" t="str" cm="1">
        <f t="array" ref="AP1801">IFERROR(_xlfn.IFS(
AQ1801="MPR ISSUE","TX ISSUE",
AQ1801="BSS Hardware Issue","RAN ISSUE",
AQ1801="Sites strategiques, MLL, Pylone, etc.","ENVTECH",
AQ1801="AKTIVCO DEFAUT GE &amp; POWER Cabinet","POWER ISSUE",
AQ1801="AKTIVCO Coupure ENEO &amp; Baisse de tension","POWER ISSUE",
AQ1801="Coupure ENEO &amp; Baisse de tension","POWER ISSUE",
AQ1801="Defaut GE &amp; POWER Cabinet","POWER ISSUE",
AQ1801="Sharing","POWER ISSUE",
AQ1801="Sites strategiques &amp; DataCenter","POWER ISSUE",
AQ1801="Exclu","Exclu",
AQ1801="SAT","TX ISSUE",
AQ1801="SPARE-ISSUE","SPARE-ISSUE",
AQ1801="Fiber CAmtel","TX ISSUE",
AQ1801="Fiber AOF","TX ISSUE",
AQ1801="Projet OCM (HUAWEI)","TRAVAUX-HUAWEI",
AQ1801="Projet OCM (NOKIA)","TRAVAUX -NOKIA",
AQ1801="ACCESS-ISSUE","ACCESS-ISSUE",
AQ1801="Projet OCM (ZTE, NOKIA, autres projets)","TRAVAUX OCM",
AQ1801="No root CAuse","No root cause",
AQ1801="ODU HS","TX ISSUE",
AQ1801="IP &amp; VLAN","TX ISSUE",
AQ1801="Warehouse HUAWEI","SPARE-ISSUE",
AQ1801="SPARE-HS","SPARE-ISSUE",
AQ1801="Power Telco","RAN ISSUE",AQ1801="no impacts","no impacts"
),"")</f>
        <v>No root cause</v>
      </c>
      <c r="AQ1801" s="126" t="s">
        <v>5344</v>
      </c>
      <c r="AR1801" s="48" t="str" cm="1">
        <f t="array" ref="AR1801">IFERROR(_xlfn.IFS(
AQ1801="MPR ISSUE","ACTIVE",
AQ1801="BSS Hardware Issue","ACTIVE",
AQ1801="Sites strategiques, MLL, Pylone, etc.","PASSIVE",
AQ1801="AKTIVCO DEFAUT GE &amp; POWER Cabinet","PASSIVE",
AQ1801="AKTIVCO Coupure ENEO &amp; Baisse de tension","PASSIVE",
AQ1801="Coupure ENEO &amp; Baisse de tension","PASSIVE",
AQ1801="Defaut GE &amp; POWER Cabinet","PASSIVE",
AQ1801="Sharing","PASSIVE",
AQ1801="Sites strategiques &amp; DataCenter","PASSIVE",
AQ1801="Exclu","Exclu",
AQ1801="SAT","ACTIVE",
AQ1801="SPARE-ISSUE","SPARE-ISSUE",
AQ1801="Fiber CAmtel","ACTIVE",
AQ1801="Fiber AOF","ACTIVE",
AQ1801="Projet OCM (HUAWEI)","PLANNED WORKS",
AQ1801="Projet OCM (NOKIA)","PLANNED WORKS",
AQ1801="ACCESS-ISSUE","ACCESS-ISSUE",
AQ1801="Projet OCM (ZTE, NOKIA, autres projets)","PLANNED WORKS",
AQ1801="No root CAuse","No root cause",
AQ1801="ODU HS","ACTIVE",
AQ1801="IP &amp; VLAN","ACTIVE",
AQ1801="Warehouse HUAWEI","SPARE-ISSUE",
AQ1801="SPARE-HS","SPARE-ISSUE",
AQ1801="Power Telco","ACTIVE", AQ1801="no impacts","no impacts"
),"")</f>
        <v>No root cause</v>
      </c>
      <c r="AS1801" s="92" t="s">
        <v>5537</v>
      </c>
      <c r="AT1801" s="98" t="s">
        <v>913</v>
      </c>
      <c r="AV1801" s="17" t="s">
        <v>5537</v>
      </c>
      <c r="AW1801" s="7" t="s">
        <v>5537</v>
      </c>
      <c r="AX1801" s="6" t="s">
        <v>5537</v>
      </c>
      <c r="AY1801" s="7"/>
      <c r="AZ1801" s="3" t="s">
        <v>5537</v>
      </c>
      <c r="BA1801" s="18" t="s">
        <v>5537</v>
      </c>
      <c r="BB1801" s="18" t="s">
        <v>5537</v>
      </c>
      <c r="BC1801" s="18" t="s">
        <v>5537</v>
      </c>
      <c r="BD1801" s="18" t="s">
        <v>5537</v>
      </c>
      <c r="BE1801" s="18" t="s">
        <v>5537</v>
      </c>
      <c r="BF1801" s="18" t="s">
        <v>5537</v>
      </c>
      <c r="BG1801" s="18" t="s">
        <v>5537</v>
      </c>
      <c r="BH1801" s="18" t="s">
        <v>5537</v>
      </c>
      <c r="BI1801" s="18" t="s">
        <v>5537</v>
      </c>
      <c r="BJ1801" s="18" t="s">
        <v>5537</v>
      </c>
      <c r="BK1801" s="18" t="s">
        <v>5537</v>
      </c>
      <c r="BL1801" s="9" t="s">
        <v>5537</v>
      </c>
      <c r="BM1801" s="14" t="s">
        <v>5537</v>
      </c>
      <c r="BN1801" s="14" t="s">
        <v>5537</v>
      </c>
      <c r="BO1801" s="14" t="str">
        <f>_xlfn.XLOOKUP(B1801,'[4]cell downs 18042026 17h'!$B:$B,'[4]cell downs 18042026 17h'!$B:$B,"")</f>
        <v/>
      </c>
      <c r="BP1801" s="14" t="str">
        <f>_xlfn.XLOOKUP(B1801,'[5]Cells Huawei 19042026 15h'!$B:$B,'[5]Cells Huawei 19042026 15h'!$B:$B,"")</f>
        <v/>
      </c>
      <c r="BQ1801" s="9" t="str">
        <f>_xlfn.XLOOKUP(B1801,'[6]cells down 19042026 9H40'!$B:$B,'[6]cells down 19042026 9H40'!$B:$B,"")</f>
        <v/>
      </c>
      <c r="BR1801" s="9" t="s">
        <v>913</v>
      </c>
      <c r="BS1801" s="9" t="s">
        <v>12</v>
      </c>
      <c r="BT1801" s="108"/>
    </row>
    <row r="1802" spans="1:72" s="9" customFormat="1" x14ac:dyDescent="0.35">
      <c r="A1802" s="1" t="s">
        <v>3702</v>
      </c>
      <c r="B1802" s="8" t="s">
        <v>3703</v>
      </c>
      <c r="C1802" s="3" t="str">
        <f>_xlfn.XLOOKUP(B1802,'[1]daily break down'!$D:$D,'[1]daily break down'!$E:$E,"")</f>
        <v>CENTRE</v>
      </c>
      <c r="D1802" s="1" t="s">
        <v>11</v>
      </c>
      <c r="E1802" s="1" t="s">
        <v>237</v>
      </c>
      <c r="F1802" s="3" t="s">
        <v>37</v>
      </c>
      <c r="G1802" s="1" t="s">
        <v>3702</v>
      </c>
      <c r="H1802" s="34" t="str">
        <f>_xlfn.XLOOKUP(B1802,[2]CALCULATION!$B:$B,[2]CALCULATION!$H:$H,"")</f>
        <v>ZTE</v>
      </c>
      <c r="I1802" s="28">
        <v>0</v>
      </c>
      <c r="J1802" s="28">
        <v>0</v>
      </c>
      <c r="K1802" s="28">
        <v>0</v>
      </c>
      <c r="L1802" s="28">
        <v>0</v>
      </c>
      <c r="M1802" s="28">
        <v>0</v>
      </c>
      <c r="N1802" s="28">
        <v>0</v>
      </c>
      <c r="O1802" s="28">
        <v>0</v>
      </c>
      <c r="P1802" s="28">
        <v>0</v>
      </c>
      <c r="Q1802" s="28">
        <v>0</v>
      </c>
      <c r="R1802" s="28">
        <v>0</v>
      </c>
      <c r="S1802" s="93">
        <v>0</v>
      </c>
      <c r="T1802" s="93">
        <f>_xlfn.XLOOKUP(B1802,'[3]Nur des jours'!$B:$B,'[3]Nur des jours'!$U:$U,"")</f>
        <v>0</v>
      </c>
      <c r="U1802" s="93">
        <v>0</v>
      </c>
      <c r="V1802" s="93">
        <v>0</v>
      </c>
      <c r="W1802" s="93">
        <v>0</v>
      </c>
      <c r="X1802" s="93">
        <v>0</v>
      </c>
      <c r="Y1802" s="93">
        <v>0</v>
      </c>
      <c r="Z1802" s="93">
        <v>0</v>
      </c>
      <c r="AA1802" s="93">
        <v>0</v>
      </c>
      <c r="AB1802" s="93">
        <v>0</v>
      </c>
      <c r="AC1802" s="93">
        <f>_xlfn.XLOOKUP(B1802,'[3]Nur des jours'!$B:$B,'[3]Nur des jours'!$N:$N,"")</f>
        <v>0</v>
      </c>
      <c r="AD1802" s="93">
        <v>0</v>
      </c>
      <c r="AE1802" s="93">
        <v>0</v>
      </c>
      <c r="AF1802" s="93">
        <v>0</v>
      </c>
      <c r="AG1802" s="93"/>
      <c r="AH1802" s="93">
        <v>0</v>
      </c>
      <c r="AI1802" s="93">
        <v>0</v>
      </c>
      <c r="AJ1802" s="93">
        <v>0</v>
      </c>
      <c r="AK1802" s="93">
        <v>0</v>
      </c>
      <c r="AL1802" s="93">
        <v>0</v>
      </c>
      <c r="AM1802" s="49" t="s">
        <v>5559</v>
      </c>
      <c r="AN1802" s="49"/>
      <c r="AO1802" s="48" t="str" cm="1">
        <f t="array" ref="AO1802">IFERROR(_xlfn.IFS(
AQ1802="MPR ISSUE","PDH",
AQ1802="BSS Hardware Issue","BSS",
AQ1802="Sites strategiques, MLL, Pylone, etc.","ENVTECH",
AQ1802="AKTIVCO DEFAUT GE &amp; POWER Cabinet","AKTIVCO",
AQ1802="AKTIVCO Coupure ENEO &amp; Baisse de tension","AKTIVCO GRID ONLY",
AQ1802="Coupure ENEO &amp; Baisse de tension","IHS GRID ONLY",
AQ1802="Defaut GE &amp; POWER Cabinet","IHS",
AQ1802="Sharing","Partners",
AQ1802="Sites strategiques &amp; DataCenter","SST &amp; DC",
AQ1802="Exclu","Exclu",
AQ1802="SAT","SAT",
AQ1802="SPARE-ISSUE","SPARE-ISSUE",
AQ1802="Fiber CAmtel","TRANS_FO_CAMTEL",
AQ1802="Fiber AOF","Fiber AOF",
AQ1802="Projet OCM (HUAWEI)","TRAVAUX-HUAWEI",
AQ1802="Projet OCM (NOKIA)","TRAVAUX-NOKIA",
AQ1802="ACCESS-ISSUE","ACCESS-ISSUE",
AQ1802="Projet OCM (ZTE, NOKIA, autres projets)","TRAVAUX OCM",
AQ1802="No root CAuse","No root cause",
AQ1802="ODU HS","PDH",
AQ1802="IP &amp; VLAN","PDH",
AQ1802="Warehouse HUAWEI","SPARE-ISSUE",
AQ1802="SPARE-HS","SPARE-ISSUE",
AQ1802="Power Telco","BSS",AQ1802="no impacts","no impacts"
),"")</f>
        <v>No root cause</v>
      </c>
      <c r="AP1802" s="48" t="str" cm="1">
        <f t="array" ref="AP1802">IFERROR(_xlfn.IFS(
AQ1802="MPR ISSUE","TX ISSUE",
AQ1802="BSS Hardware Issue","RAN ISSUE",
AQ1802="Sites strategiques, MLL, Pylone, etc.","ENVTECH",
AQ1802="AKTIVCO DEFAUT GE &amp; POWER Cabinet","POWER ISSUE",
AQ1802="AKTIVCO Coupure ENEO &amp; Baisse de tension","POWER ISSUE",
AQ1802="Coupure ENEO &amp; Baisse de tension","POWER ISSUE",
AQ1802="Defaut GE &amp; POWER Cabinet","POWER ISSUE",
AQ1802="Sharing","POWER ISSUE",
AQ1802="Sites strategiques &amp; DataCenter","POWER ISSUE",
AQ1802="Exclu","Exclu",
AQ1802="SAT","TX ISSUE",
AQ1802="SPARE-ISSUE","SPARE-ISSUE",
AQ1802="Fiber CAmtel","TX ISSUE",
AQ1802="Fiber AOF","TX ISSUE",
AQ1802="Projet OCM (HUAWEI)","TRAVAUX-HUAWEI",
AQ1802="Projet OCM (NOKIA)","TRAVAUX -NOKIA",
AQ1802="ACCESS-ISSUE","ACCESS-ISSUE",
AQ1802="Projet OCM (ZTE, NOKIA, autres projets)","TRAVAUX OCM",
AQ1802="No root CAuse","No root cause",
AQ1802="ODU HS","TX ISSUE",
AQ1802="IP &amp; VLAN","TX ISSUE",
AQ1802="Warehouse HUAWEI","SPARE-ISSUE",
AQ1802="SPARE-HS","SPARE-ISSUE",
AQ1802="Power Telco","RAN ISSUE",AQ1802="no impacts","no impacts"
),"")</f>
        <v>No root cause</v>
      </c>
      <c r="AQ1802" s="126" t="s">
        <v>5344</v>
      </c>
      <c r="AR1802" s="48" t="str" cm="1">
        <f t="array" ref="AR1802">IFERROR(_xlfn.IFS(
AQ1802="MPR ISSUE","ACTIVE",
AQ1802="BSS Hardware Issue","ACTIVE",
AQ1802="Sites strategiques, MLL, Pylone, etc.","PASSIVE",
AQ1802="AKTIVCO DEFAUT GE &amp; POWER Cabinet","PASSIVE",
AQ1802="AKTIVCO Coupure ENEO &amp; Baisse de tension","PASSIVE",
AQ1802="Coupure ENEO &amp; Baisse de tension","PASSIVE",
AQ1802="Defaut GE &amp; POWER Cabinet","PASSIVE",
AQ1802="Sharing","PASSIVE",
AQ1802="Sites strategiques &amp; DataCenter","PASSIVE",
AQ1802="Exclu","Exclu",
AQ1802="SAT","ACTIVE",
AQ1802="SPARE-ISSUE","SPARE-ISSUE",
AQ1802="Fiber CAmtel","ACTIVE",
AQ1802="Fiber AOF","ACTIVE",
AQ1802="Projet OCM (HUAWEI)","PLANNED WORKS",
AQ1802="Projet OCM (NOKIA)","PLANNED WORKS",
AQ1802="ACCESS-ISSUE","ACCESS-ISSUE",
AQ1802="Projet OCM (ZTE, NOKIA, autres projets)","PLANNED WORKS",
AQ1802="No root CAuse","No root cause",
AQ1802="ODU HS","ACTIVE",
AQ1802="IP &amp; VLAN","ACTIVE",
AQ1802="Warehouse HUAWEI","SPARE-ISSUE",
AQ1802="SPARE-HS","SPARE-ISSUE",
AQ1802="Power Telco","ACTIVE", AQ1802="no impacts","no impacts"
),"")</f>
        <v>No root cause</v>
      </c>
      <c r="AS1802" s="92" t="s">
        <v>5537</v>
      </c>
      <c r="AT1802" s="98" t="s">
        <v>3703</v>
      </c>
      <c r="AV1802" s="17" t="s">
        <v>5537</v>
      </c>
      <c r="AW1802" s="7" t="s">
        <v>5537</v>
      </c>
      <c r="AX1802" s="6" t="s">
        <v>5537</v>
      </c>
      <c r="AY1802" s="7"/>
      <c r="AZ1802" s="3" t="s">
        <v>5537</v>
      </c>
      <c r="BA1802" s="18" t="s">
        <v>5537</v>
      </c>
      <c r="BB1802" s="18" t="s">
        <v>5537</v>
      </c>
      <c r="BC1802" s="18" t="s">
        <v>5537</v>
      </c>
      <c r="BD1802" s="18" t="s">
        <v>5537</v>
      </c>
      <c r="BE1802" s="18" t="s">
        <v>5537</v>
      </c>
      <c r="BF1802" s="18" t="s">
        <v>5537</v>
      </c>
      <c r="BG1802" s="18" t="s">
        <v>5537</v>
      </c>
      <c r="BH1802" s="18" t="s">
        <v>5537</v>
      </c>
      <c r="BI1802" s="18" t="s">
        <v>5537</v>
      </c>
      <c r="BJ1802" s="18" t="s">
        <v>5537</v>
      </c>
      <c r="BK1802" s="18" t="s">
        <v>5537</v>
      </c>
      <c r="BL1802" s="9" t="s">
        <v>5537</v>
      </c>
      <c r="BM1802" s="14" t="s">
        <v>5537</v>
      </c>
      <c r="BN1802" s="14" t="s">
        <v>5537</v>
      </c>
      <c r="BO1802" s="14" t="str">
        <f>_xlfn.XLOOKUP(B1802,'[4]cell downs 18042026 17h'!$B:$B,'[4]cell downs 18042026 17h'!$B:$B,"")</f>
        <v/>
      </c>
      <c r="BP1802" s="14" t="str">
        <f>_xlfn.XLOOKUP(B1802,'[5]Cells Huawei 19042026 15h'!$B:$B,'[5]Cells Huawei 19042026 15h'!$B:$B,"")</f>
        <v/>
      </c>
      <c r="BQ1802" s="9" t="str">
        <f>_xlfn.XLOOKUP(B1802,'[6]cells down 19042026 9H40'!$B:$B,'[6]cells down 19042026 9H40'!$B:$B,"")</f>
        <v>CTR_117</v>
      </c>
      <c r="BR1802" s="9" t="s">
        <v>5537</v>
      </c>
      <c r="BS1802" s="9" t="s">
        <v>12</v>
      </c>
      <c r="BT1802" s="108"/>
    </row>
    <row r="1803" spans="1:72" s="9" customFormat="1" x14ac:dyDescent="0.35">
      <c r="A1803" s="1" t="s">
        <v>4044</v>
      </c>
      <c r="B1803" s="8" t="s">
        <v>4045</v>
      </c>
      <c r="C1803" s="3" t="str">
        <f>_xlfn.XLOOKUP(B1803,'[1]daily break down'!$D:$D,'[1]daily break down'!$E:$E,"")</f>
        <v>CENTRE</v>
      </c>
      <c r="D1803" s="1" t="s">
        <v>11</v>
      </c>
      <c r="E1803" s="1" t="s">
        <v>12</v>
      </c>
      <c r="F1803" s="3" t="s">
        <v>37</v>
      </c>
      <c r="G1803" s="1" t="s">
        <v>4041</v>
      </c>
      <c r="H1803" s="34" t="str">
        <f>_xlfn.XLOOKUP(B1803,[2]CALCULATION!$B:$B,[2]CALCULATION!$H:$H,"")</f>
        <v>ZTE</v>
      </c>
      <c r="I1803" s="28">
        <v>0</v>
      </c>
      <c r="J1803" s="28">
        <v>0</v>
      </c>
      <c r="K1803" s="28">
        <v>0</v>
      </c>
      <c r="L1803" s="28">
        <v>0</v>
      </c>
      <c r="M1803" s="28">
        <v>0</v>
      </c>
      <c r="N1803" s="28">
        <v>0</v>
      </c>
      <c r="O1803" s="28">
        <v>0</v>
      </c>
      <c r="P1803" s="28">
        <v>0</v>
      </c>
      <c r="Q1803" s="28">
        <v>0</v>
      </c>
      <c r="R1803" s="28">
        <v>0</v>
      </c>
      <c r="S1803" s="93">
        <v>0</v>
      </c>
      <c r="T1803" s="93">
        <f>_xlfn.XLOOKUP(B1803,'[3]Nur des jours'!$B:$B,'[3]Nur des jours'!$U:$U,"")</f>
        <v>0</v>
      </c>
      <c r="U1803" s="93">
        <v>0</v>
      </c>
      <c r="V1803" s="93">
        <v>0</v>
      </c>
      <c r="W1803" s="93">
        <v>0</v>
      </c>
      <c r="X1803" s="93">
        <v>0</v>
      </c>
      <c r="Y1803" s="93">
        <v>0</v>
      </c>
      <c r="Z1803" s="93">
        <v>0</v>
      </c>
      <c r="AA1803" s="93">
        <v>0</v>
      </c>
      <c r="AB1803" s="93">
        <v>0</v>
      </c>
      <c r="AC1803" s="93">
        <f>_xlfn.XLOOKUP(B1803,'[3]Nur des jours'!$B:$B,'[3]Nur des jours'!$N:$N,"")</f>
        <v>0</v>
      </c>
      <c r="AD1803" s="93">
        <v>0</v>
      </c>
      <c r="AE1803" s="93">
        <v>0</v>
      </c>
      <c r="AF1803" s="93">
        <v>0</v>
      </c>
      <c r="AG1803" s="93"/>
      <c r="AH1803" s="93">
        <v>0</v>
      </c>
      <c r="AI1803" s="93">
        <v>0</v>
      </c>
      <c r="AJ1803" s="93">
        <v>0</v>
      </c>
      <c r="AK1803" s="93">
        <v>0</v>
      </c>
      <c r="AL1803" s="93">
        <v>0</v>
      </c>
      <c r="AM1803" s="49" t="s">
        <v>5559</v>
      </c>
      <c r="AN1803" s="49"/>
      <c r="AO1803" s="48" t="str" cm="1">
        <f t="array" ref="AO1803">IFERROR(_xlfn.IFS(
AQ1803="MPR ISSUE","PDH",
AQ1803="BSS Hardware Issue","BSS",
AQ1803="Sites strategiques, MLL, Pylone, etc.","ENVTECH",
AQ1803="AKTIVCO DEFAUT GE &amp; POWER Cabinet","AKTIVCO",
AQ1803="AKTIVCO Coupure ENEO &amp; Baisse de tension","AKTIVCO GRID ONLY",
AQ1803="Coupure ENEO &amp; Baisse de tension","IHS GRID ONLY",
AQ1803="Defaut GE &amp; POWER Cabinet","IHS",
AQ1803="Sharing","Partners",
AQ1803="Sites strategiques &amp; DataCenter","SST &amp; DC",
AQ1803="Exclu","Exclu",
AQ1803="SAT","SAT",
AQ1803="SPARE-ISSUE","SPARE-ISSUE",
AQ1803="Fiber CAmtel","TRANS_FO_CAMTEL",
AQ1803="Fiber AOF","Fiber AOF",
AQ1803="Projet OCM (HUAWEI)","TRAVAUX-HUAWEI",
AQ1803="Projet OCM (NOKIA)","TRAVAUX-NOKIA",
AQ1803="ACCESS-ISSUE","ACCESS-ISSUE",
AQ1803="Projet OCM (ZTE, NOKIA, autres projets)","TRAVAUX OCM",
AQ1803="No root CAuse","No root cause",
AQ1803="ODU HS","PDH",
AQ1803="IP &amp; VLAN","PDH",
AQ1803="Warehouse HUAWEI","SPARE-ISSUE",
AQ1803="SPARE-HS","SPARE-ISSUE",
AQ1803="Power Telco","BSS",AQ1803="no impacts","no impacts"
),"")</f>
        <v>IHS</v>
      </c>
      <c r="AP1803" s="48" t="str" cm="1">
        <f t="array" ref="AP1803">IFERROR(_xlfn.IFS(
AQ1803="MPR ISSUE","TX ISSUE",
AQ1803="BSS Hardware Issue","RAN ISSUE",
AQ1803="Sites strategiques, MLL, Pylone, etc.","ENVTECH",
AQ1803="AKTIVCO DEFAUT GE &amp; POWER Cabinet","POWER ISSUE",
AQ1803="AKTIVCO Coupure ENEO &amp; Baisse de tension","POWER ISSUE",
AQ1803="Coupure ENEO &amp; Baisse de tension","POWER ISSUE",
AQ1803="Defaut GE &amp; POWER Cabinet","POWER ISSUE",
AQ1803="Sharing","POWER ISSUE",
AQ1803="Sites strategiques &amp; DataCenter","POWER ISSUE",
AQ1803="Exclu","Exclu",
AQ1803="SAT","TX ISSUE",
AQ1803="SPARE-ISSUE","SPARE-ISSUE",
AQ1803="Fiber CAmtel","TX ISSUE",
AQ1803="Fiber AOF","TX ISSUE",
AQ1803="Projet OCM (HUAWEI)","TRAVAUX-HUAWEI",
AQ1803="Projet OCM (NOKIA)","TRAVAUX -NOKIA",
AQ1803="ACCESS-ISSUE","ACCESS-ISSUE",
AQ1803="Projet OCM (ZTE, NOKIA, autres projets)","TRAVAUX OCM",
AQ1803="No root CAuse","No root cause",
AQ1803="ODU HS","TX ISSUE",
AQ1803="IP &amp; VLAN","TX ISSUE",
AQ1803="Warehouse HUAWEI","SPARE-ISSUE",
AQ1803="SPARE-HS","SPARE-ISSUE",
AQ1803="Power Telco","RAN ISSUE",AQ1803="no impacts","no impacts"
),"")</f>
        <v>POWER ISSUE</v>
      </c>
      <c r="AQ1803" s="67" t="s">
        <v>5330</v>
      </c>
      <c r="AR1803" s="48" t="str" cm="1">
        <f t="array" ref="AR1803">IFERROR(_xlfn.IFS(
AQ1803="MPR ISSUE","ACTIVE",
AQ1803="BSS Hardware Issue","ACTIVE",
AQ1803="Sites strategiques, MLL, Pylone, etc.","PASSIVE",
AQ1803="AKTIVCO DEFAUT GE &amp; POWER Cabinet","PASSIVE",
AQ1803="AKTIVCO Coupure ENEO &amp; Baisse de tension","PASSIVE",
AQ1803="Coupure ENEO &amp; Baisse de tension","PASSIVE",
AQ1803="Defaut GE &amp; POWER Cabinet","PASSIVE",
AQ1803="Sharing","PASSIVE",
AQ1803="Sites strategiques &amp; DataCenter","PASSIVE",
AQ1803="Exclu","Exclu",
AQ1803="SAT","ACTIVE",
AQ1803="SPARE-ISSUE","SPARE-ISSUE",
AQ1803="Fiber CAmtel","ACTIVE",
AQ1803="Fiber AOF","ACTIVE",
AQ1803="Projet OCM (HUAWEI)","PLANNED WORKS",
AQ1803="Projet OCM (NOKIA)","PLANNED WORKS",
AQ1803="ACCESS-ISSUE","ACCESS-ISSUE",
AQ1803="Projet OCM (ZTE, NOKIA, autres projets)","PLANNED WORKS",
AQ1803="No root CAuse","No root cause",
AQ1803="ODU HS","ACTIVE",
AQ1803="IP &amp; VLAN","ACTIVE",
AQ1803="Warehouse HUAWEI","SPARE-ISSUE",
AQ1803="SPARE-HS","SPARE-ISSUE",
AQ1803="Power Telco","ACTIVE", AQ1803="no impacts","no impacts"
),"")</f>
        <v>PASSIVE</v>
      </c>
      <c r="AS1803" s="92" t="s">
        <v>5870</v>
      </c>
      <c r="AT1803" s="98" t="s">
        <v>4045</v>
      </c>
      <c r="AV1803" s="17" t="s">
        <v>5537</v>
      </c>
      <c r="AW1803" s="7" t="s">
        <v>5537</v>
      </c>
      <c r="AX1803" s="6" t="s">
        <v>5537</v>
      </c>
      <c r="AY1803" s="7"/>
      <c r="AZ1803" s="3" t="s">
        <v>5537</v>
      </c>
      <c r="BA1803" s="18" t="s">
        <v>5537</v>
      </c>
      <c r="BB1803" s="18" t="s">
        <v>5537</v>
      </c>
      <c r="BC1803" s="18" t="s">
        <v>5537</v>
      </c>
      <c r="BD1803" s="18" t="s">
        <v>5537</v>
      </c>
      <c r="BE1803" s="18" t="s">
        <v>5537</v>
      </c>
      <c r="BF1803" s="18" t="s">
        <v>5870</v>
      </c>
      <c r="BG1803" s="18" t="s">
        <v>5537</v>
      </c>
      <c r="BH1803" s="18" t="s">
        <v>5537</v>
      </c>
      <c r="BI1803" s="18" t="s">
        <v>5537</v>
      </c>
      <c r="BJ1803" s="18" t="s">
        <v>5537</v>
      </c>
      <c r="BK1803" s="18" t="s">
        <v>5537</v>
      </c>
      <c r="BL1803" s="9" t="s">
        <v>5537</v>
      </c>
      <c r="BM1803" s="14" t="s">
        <v>5537</v>
      </c>
      <c r="BN1803" s="14" t="s">
        <v>5537</v>
      </c>
      <c r="BO1803" s="14" t="str">
        <f>_xlfn.XLOOKUP(B1803,'[4]cell downs 18042026 17h'!$B:$B,'[4]cell downs 18042026 17h'!$B:$B,"")</f>
        <v/>
      </c>
      <c r="BP1803" s="14" t="str">
        <f>_xlfn.XLOOKUP(B1803,'[5]Cells Huawei 19042026 15h'!$B:$B,'[5]Cells Huawei 19042026 15h'!$B:$B,"")</f>
        <v/>
      </c>
      <c r="BQ1803" s="9" t="str">
        <f>_xlfn.XLOOKUP(B1803,'[6]cells down 19042026 9H40'!$B:$B,'[6]cells down 19042026 9H40'!$B:$B,"")</f>
        <v>CTR_113</v>
      </c>
      <c r="BR1803" s="9" t="s">
        <v>4045</v>
      </c>
      <c r="BS1803" s="9" t="s">
        <v>5537</v>
      </c>
      <c r="BT1803" s="108"/>
    </row>
    <row r="1804" spans="1:72" s="9" customFormat="1" x14ac:dyDescent="0.35">
      <c r="A1804" s="1" t="s">
        <v>4956</v>
      </c>
      <c r="B1804" s="8" t="s">
        <v>4957</v>
      </c>
      <c r="C1804" s="3" t="str">
        <f>_xlfn.XLOOKUP(B1804,'[1]daily break down'!$D:$D,'[1]daily break down'!$E:$E,"")</f>
        <v>LITTORAL</v>
      </c>
      <c r="D1804" s="1" t="s">
        <v>11</v>
      </c>
      <c r="E1804" s="1" t="s">
        <v>12</v>
      </c>
      <c r="F1804" s="3" t="s">
        <v>31</v>
      </c>
      <c r="G1804" s="1" t="s">
        <v>3937</v>
      </c>
      <c r="H1804" s="34" t="str">
        <f>_xlfn.XLOOKUP(B1804,[2]CALCULATION!$B:$B,[2]CALCULATION!$H:$H,"")</f>
        <v>ZTE</v>
      </c>
      <c r="I1804" s="28">
        <v>0</v>
      </c>
      <c r="J1804" s="28">
        <v>0</v>
      </c>
      <c r="K1804" s="28">
        <v>0</v>
      </c>
      <c r="L1804" s="28">
        <v>0</v>
      </c>
      <c r="M1804" s="28">
        <v>0</v>
      </c>
      <c r="N1804" s="28">
        <v>0</v>
      </c>
      <c r="O1804" s="28">
        <v>0</v>
      </c>
      <c r="P1804" s="28">
        <v>0</v>
      </c>
      <c r="Q1804" s="28">
        <v>0</v>
      </c>
      <c r="R1804" s="28">
        <v>0</v>
      </c>
      <c r="S1804" s="93">
        <v>0</v>
      </c>
      <c r="T1804" s="93">
        <f>_xlfn.XLOOKUP(B1804,'[3]Nur des jours'!$B:$B,'[3]Nur des jours'!$U:$U,"")</f>
        <v>0</v>
      </c>
      <c r="U1804" s="93">
        <v>0</v>
      </c>
      <c r="V1804" s="93">
        <v>0</v>
      </c>
      <c r="W1804" s="93">
        <v>0</v>
      </c>
      <c r="X1804" s="93">
        <v>0</v>
      </c>
      <c r="Y1804" s="93">
        <v>0</v>
      </c>
      <c r="Z1804" s="93">
        <v>0</v>
      </c>
      <c r="AA1804" s="93">
        <v>0</v>
      </c>
      <c r="AB1804" s="93">
        <v>0</v>
      </c>
      <c r="AC1804" s="93">
        <f>_xlfn.XLOOKUP(B1804,'[3]Nur des jours'!$B:$B,'[3]Nur des jours'!$N:$N,"")</f>
        <v>0</v>
      </c>
      <c r="AD1804" s="93">
        <v>0</v>
      </c>
      <c r="AE1804" s="93">
        <v>0</v>
      </c>
      <c r="AF1804" s="93">
        <v>0</v>
      </c>
      <c r="AG1804" s="93"/>
      <c r="AH1804" s="93">
        <v>0</v>
      </c>
      <c r="AI1804" s="93">
        <v>0</v>
      </c>
      <c r="AJ1804" s="93">
        <v>0</v>
      </c>
      <c r="AK1804" s="93">
        <v>0</v>
      </c>
      <c r="AL1804" s="93">
        <v>0</v>
      </c>
      <c r="AM1804" s="49" t="s">
        <v>5559</v>
      </c>
      <c r="AN1804" s="49"/>
      <c r="AO1804" s="48" t="str" cm="1">
        <f t="array" ref="AO1804">IFERROR(_xlfn.IFS(
AQ1804="MPR ISSUE","PDH",
AQ1804="BSS Hardware Issue","BSS",
AQ1804="Sites strategiques, MLL, Pylone, etc.","ENVTECH",
AQ1804="AKTIVCO DEFAUT GE &amp; POWER Cabinet","AKTIVCO",
AQ1804="AKTIVCO Coupure ENEO &amp; Baisse de tension","AKTIVCO GRID ONLY",
AQ1804="Coupure ENEO &amp; Baisse de tension","IHS GRID ONLY",
AQ1804="Defaut GE &amp; POWER Cabinet","IHS",
AQ1804="Sharing","Partners",
AQ1804="Sites strategiques &amp; DataCenter","SST &amp; DC",
AQ1804="Exclu","Exclu",
AQ1804="SAT","SAT",
AQ1804="SPARE-ISSUE","SPARE-ISSUE",
AQ1804="Fiber CAmtel","TRANS_FO_CAMTEL",
AQ1804="Fiber AOF","Fiber AOF",
AQ1804="Projet OCM (HUAWEI)","TRAVAUX-HUAWEI",
AQ1804="Projet OCM (NOKIA)","TRAVAUX-NOKIA",
AQ1804="ACCESS-ISSUE","ACCESS-ISSUE",
AQ1804="Projet OCM (ZTE, NOKIA, autres projets)","TRAVAUX OCM",
AQ1804="No root CAuse","No root cause",
AQ1804="ODU HS","PDH",
AQ1804="IP &amp; VLAN","PDH",
AQ1804="Warehouse HUAWEI","SPARE-ISSUE",
AQ1804="SPARE-HS","SPARE-ISSUE",
AQ1804="Power Telco","BSS",AQ1804="no impacts","no impacts"
),"")</f>
        <v>No root cause</v>
      </c>
      <c r="AP1804" s="48" t="str" cm="1">
        <f t="array" ref="AP1804">IFERROR(_xlfn.IFS(
AQ1804="MPR ISSUE","TX ISSUE",
AQ1804="BSS Hardware Issue","RAN ISSUE",
AQ1804="Sites strategiques, MLL, Pylone, etc.","ENVTECH",
AQ1804="AKTIVCO DEFAUT GE &amp; POWER Cabinet","POWER ISSUE",
AQ1804="AKTIVCO Coupure ENEO &amp; Baisse de tension","POWER ISSUE",
AQ1804="Coupure ENEO &amp; Baisse de tension","POWER ISSUE",
AQ1804="Defaut GE &amp; POWER Cabinet","POWER ISSUE",
AQ1804="Sharing","POWER ISSUE",
AQ1804="Sites strategiques &amp; DataCenter","POWER ISSUE",
AQ1804="Exclu","Exclu",
AQ1804="SAT","TX ISSUE",
AQ1804="SPARE-ISSUE","SPARE-ISSUE",
AQ1804="Fiber CAmtel","TX ISSUE",
AQ1804="Fiber AOF","TX ISSUE",
AQ1804="Projet OCM (HUAWEI)","TRAVAUX-HUAWEI",
AQ1804="Projet OCM (NOKIA)","TRAVAUX -NOKIA",
AQ1804="ACCESS-ISSUE","ACCESS-ISSUE",
AQ1804="Projet OCM (ZTE, NOKIA, autres projets)","TRAVAUX OCM",
AQ1804="No root CAuse","No root cause",
AQ1804="ODU HS","TX ISSUE",
AQ1804="IP &amp; VLAN","TX ISSUE",
AQ1804="Warehouse HUAWEI","SPARE-ISSUE",
AQ1804="SPARE-HS","SPARE-ISSUE",
AQ1804="Power Telco","RAN ISSUE",AQ1804="no impacts","no impacts"
),"")</f>
        <v>No root cause</v>
      </c>
      <c r="AQ1804" s="126" t="s">
        <v>5344</v>
      </c>
      <c r="AR1804" s="48" t="str" cm="1">
        <f t="array" ref="AR1804">IFERROR(_xlfn.IFS(
AQ1804="MPR ISSUE","ACTIVE",
AQ1804="BSS Hardware Issue","ACTIVE",
AQ1804="Sites strategiques, MLL, Pylone, etc.","PASSIVE",
AQ1804="AKTIVCO DEFAUT GE &amp; POWER Cabinet","PASSIVE",
AQ1804="AKTIVCO Coupure ENEO &amp; Baisse de tension","PASSIVE",
AQ1804="Coupure ENEO &amp; Baisse de tension","PASSIVE",
AQ1804="Defaut GE &amp; POWER Cabinet","PASSIVE",
AQ1804="Sharing","PASSIVE",
AQ1804="Sites strategiques &amp; DataCenter","PASSIVE",
AQ1804="Exclu","Exclu",
AQ1804="SAT","ACTIVE",
AQ1804="SPARE-ISSUE","SPARE-ISSUE",
AQ1804="Fiber CAmtel","ACTIVE",
AQ1804="Fiber AOF","ACTIVE",
AQ1804="Projet OCM (HUAWEI)","PLANNED WORKS",
AQ1804="Projet OCM (NOKIA)","PLANNED WORKS",
AQ1804="ACCESS-ISSUE","ACCESS-ISSUE",
AQ1804="Projet OCM (ZTE, NOKIA, autres projets)","PLANNED WORKS",
AQ1804="No root CAuse","No root cause",
AQ1804="ODU HS","ACTIVE",
AQ1804="IP &amp; VLAN","ACTIVE",
AQ1804="Warehouse HUAWEI","SPARE-ISSUE",
AQ1804="SPARE-HS","SPARE-ISSUE",
AQ1804="Power Telco","ACTIVE", AQ1804="no impacts","no impacts"
),"")</f>
        <v>No root cause</v>
      </c>
      <c r="AS1804" s="92" t="s">
        <v>5537</v>
      </c>
      <c r="AT1804" s="98" t="s">
        <v>4957</v>
      </c>
      <c r="AV1804" s="17" t="s">
        <v>5537</v>
      </c>
      <c r="AW1804" s="7" t="s">
        <v>5537</v>
      </c>
      <c r="AX1804" s="6" t="s">
        <v>5537</v>
      </c>
      <c r="AY1804" s="7"/>
      <c r="AZ1804" s="3" t="s">
        <v>5537</v>
      </c>
      <c r="BA1804" s="18" t="s">
        <v>5537</v>
      </c>
      <c r="BB1804" s="18" t="s">
        <v>5537</v>
      </c>
      <c r="BC1804" s="18" t="s">
        <v>5537</v>
      </c>
      <c r="BD1804" s="18" t="s">
        <v>5537</v>
      </c>
      <c r="BE1804" s="18" t="s">
        <v>5537</v>
      </c>
      <c r="BF1804" s="18" t="s">
        <v>5537</v>
      </c>
      <c r="BG1804" s="18" t="s">
        <v>5537</v>
      </c>
      <c r="BH1804" s="18" t="s">
        <v>5537</v>
      </c>
      <c r="BI1804" s="18" t="s">
        <v>5537</v>
      </c>
      <c r="BJ1804" s="18" t="s">
        <v>5537</v>
      </c>
      <c r="BK1804" s="18" t="s">
        <v>5537</v>
      </c>
      <c r="BL1804" s="9" t="s">
        <v>5537</v>
      </c>
      <c r="BM1804" s="14" t="s">
        <v>5537</v>
      </c>
      <c r="BN1804" s="14" t="s">
        <v>5537</v>
      </c>
      <c r="BO1804" s="14" t="str">
        <f>_xlfn.XLOOKUP(B1804,'[4]cell downs 18042026 17h'!$B:$B,'[4]cell downs 18042026 17h'!$B:$B,"")</f>
        <v/>
      </c>
      <c r="BP1804" s="14" t="str">
        <f>_xlfn.XLOOKUP(B1804,'[5]Cells Huawei 19042026 15h'!$B:$B,'[5]Cells Huawei 19042026 15h'!$B:$B,"")</f>
        <v/>
      </c>
      <c r="BQ1804" s="9" t="str">
        <f>_xlfn.XLOOKUP(B1804,'[6]cells down 19042026 9H40'!$B:$B,'[6]cells down 19042026 9H40'!$B:$B,"")</f>
        <v/>
      </c>
      <c r="BR1804" s="9" t="s">
        <v>4957</v>
      </c>
      <c r="BS1804" s="9" t="s">
        <v>12</v>
      </c>
      <c r="BT1804" s="108"/>
    </row>
    <row r="1805" spans="1:72" s="9" customFormat="1" x14ac:dyDescent="0.35">
      <c r="A1805" s="1" t="s">
        <v>3506</v>
      </c>
      <c r="B1805" s="8" t="s">
        <v>3507</v>
      </c>
      <c r="C1805" s="3" t="str">
        <f>_xlfn.XLOOKUP(B1805,'[1]daily break down'!$D:$D,'[1]daily break down'!$E:$E,"")</f>
        <v>LITTORAL</v>
      </c>
      <c r="D1805" s="1" t="s">
        <v>11</v>
      </c>
      <c r="E1805" s="1" t="s">
        <v>12</v>
      </c>
      <c r="F1805" s="3" t="s">
        <v>31</v>
      </c>
      <c r="G1805" s="1" t="s">
        <v>3506</v>
      </c>
      <c r="H1805" s="34" t="str">
        <f>_xlfn.XLOOKUP(B1805,[2]CALCULATION!$B:$B,[2]CALCULATION!$H:$H,"")</f>
        <v>ZTE</v>
      </c>
      <c r="I1805" s="28">
        <v>0</v>
      </c>
      <c r="J1805" s="28">
        <v>0</v>
      </c>
      <c r="K1805" s="28">
        <v>0</v>
      </c>
      <c r="L1805" s="28">
        <v>0</v>
      </c>
      <c r="M1805" s="28">
        <v>0</v>
      </c>
      <c r="N1805" s="28">
        <v>0</v>
      </c>
      <c r="O1805" s="28">
        <v>0</v>
      </c>
      <c r="P1805" s="28">
        <v>0</v>
      </c>
      <c r="Q1805" s="28">
        <v>0</v>
      </c>
      <c r="R1805" s="28">
        <v>0</v>
      </c>
      <c r="S1805" s="93">
        <v>0</v>
      </c>
      <c r="T1805" s="93">
        <f>_xlfn.XLOOKUP(B1805,'[3]Nur des jours'!$B:$B,'[3]Nur des jours'!$U:$U,"")</f>
        <v>0</v>
      </c>
      <c r="U1805" s="93">
        <v>0</v>
      </c>
      <c r="V1805" s="93">
        <v>0</v>
      </c>
      <c r="W1805" s="93">
        <v>0</v>
      </c>
      <c r="X1805" s="93">
        <v>0</v>
      </c>
      <c r="Y1805" s="93">
        <v>0</v>
      </c>
      <c r="Z1805" s="93">
        <v>0</v>
      </c>
      <c r="AA1805" s="93">
        <v>0</v>
      </c>
      <c r="AB1805" s="93">
        <v>0</v>
      </c>
      <c r="AC1805" s="93">
        <f>_xlfn.XLOOKUP(B1805,'[3]Nur des jours'!$B:$B,'[3]Nur des jours'!$N:$N,"")</f>
        <v>0</v>
      </c>
      <c r="AD1805" s="93">
        <v>0</v>
      </c>
      <c r="AE1805" s="93">
        <v>0</v>
      </c>
      <c r="AF1805" s="93">
        <v>0</v>
      </c>
      <c r="AG1805" s="93"/>
      <c r="AH1805" s="93">
        <v>0</v>
      </c>
      <c r="AI1805" s="93">
        <v>0</v>
      </c>
      <c r="AJ1805" s="93">
        <v>0</v>
      </c>
      <c r="AK1805" s="93">
        <v>0</v>
      </c>
      <c r="AL1805" s="93">
        <v>0</v>
      </c>
      <c r="AM1805" s="49" t="s">
        <v>5559</v>
      </c>
      <c r="AN1805" s="49"/>
      <c r="AO1805" s="48" t="str" cm="1">
        <f t="array" ref="AO1805">IFERROR(_xlfn.IFS(
AQ1805="MPR ISSUE","PDH",
AQ1805="BSS Hardware Issue","BSS",
AQ1805="Sites strategiques, MLL, Pylone, etc.","ENVTECH",
AQ1805="AKTIVCO DEFAUT GE &amp; POWER Cabinet","AKTIVCO",
AQ1805="AKTIVCO Coupure ENEO &amp; Baisse de tension","AKTIVCO GRID ONLY",
AQ1805="Coupure ENEO &amp; Baisse de tension","IHS GRID ONLY",
AQ1805="Defaut GE &amp; POWER Cabinet","IHS",
AQ1805="Sharing","Partners",
AQ1805="Sites strategiques &amp; DataCenter","SST &amp; DC",
AQ1805="Exclu","Exclu",
AQ1805="SAT","SAT",
AQ1805="SPARE-ISSUE","SPARE-ISSUE",
AQ1805="Fiber CAmtel","TRANS_FO_CAMTEL",
AQ1805="Fiber AOF","Fiber AOF",
AQ1805="Projet OCM (HUAWEI)","TRAVAUX-HUAWEI",
AQ1805="Projet OCM (NOKIA)","TRAVAUX-NOKIA",
AQ1805="ACCESS-ISSUE","ACCESS-ISSUE",
AQ1805="Projet OCM (ZTE, NOKIA, autres projets)","TRAVAUX OCM",
AQ1805="No root CAuse","No root cause",
AQ1805="ODU HS","PDH",
AQ1805="IP &amp; VLAN","PDH",
AQ1805="Warehouse HUAWEI","SPARE-ISSUE",
AQ1805="SPARE-HS","SPARE-ISSUE",
AQ1805="Power Telco","BSS",AQ1805="no impacts","no impacts"
),"")</f>
        <v>No root cause</v>
      </c>
      <c r="AP1805" s="48" t="str" cm="1">
        <f t="array" ref="AP1805">IFERROR(_xlfn.IFS(
AQ1805="MPR ISSUE","TX ISSUE",
AQ1805="BSS Hardware Issue","RAN ISSUE",
AQ1805="Sites strategiques, MLL, Pylone, etc.","ENVTECH",
AQ1805="AKTIVCO DEFAUT GE &amp; POWER Cabinet","POWER ISSUE",
AQ1805="AKTIVCO Coupure ENEO &amp; Baisse de tension","POWER ISSUE",
AQ1805="Coupure ENEO &amp; Baisse de tension","POWER ISSUE",
AQ1805="Defaut GE &amp; POWER Cabinet","POWER ISSUE",
AQ1805="Sharing","POWER ISSUE",
AQ1805="Sites strategiques &amp; DataCenter","POWER ISSUE",
AQ1805="Exclu","Exclu",
AQ1805="SAT","TX ISSUE",
AQ1805="SPARE-ISSUE","SPARE-ISSUE",
AQ1805="Fiber CAmtel","TX ISSUE",
AQ1805="Fiber AOF","TX ISSUE",
AQ1805="Projet OCM (HUAWEI)","TRAVAUX-HUAWEI",
AQ1805="Projet OCM (NOKIA)","TRAVAUX -NOKIA",
AQ1805="ACCESS-ISSUE","ACCESS-ISSUE",
AQ1805="Projet OCM (ZTE, NOKIA, autres projets)","TRAVAUX OCM",
AQ1805="No root CAuse","No root cause",
AQ1805="ODU HS","TX ISSUE",
AQ1805="IP &amp; VLAN","TX ISSUE",
AQ1805="Warehouse HUAWEI","SPARE-ISSUE",
AQ1805="SPARE-HS","SPARE-ISSUE",
AQ1805="Power Telco","RAN ISSUE",AQ1805="no impacts","no impacts"
),"")</f>
        <v>No root cause</v>
      </c>
      <c r="AQ1805" s="67" t="s">
        <v>5344</v>
      </c>
      <c r="AR1805" s="48" t="str" cm="1">
        <f t="array" ref="AR1805">IFERROR(_xlfn.IFS(
AQ1805="MPR ISSUE","ACTIVE",
AQ1805="BSS Hardware Issue","ACTIVE",
AQ1805="Sites strategiques, MLL, Pylone, etc.","PASSIVE",
AQ1805="AKTIVCO DEFAUT GE &amp; POWER Cabinet","PASSIVE",
AQ1805="AKTIVCO Coupure ENEO &amp; Baisse de tension","PASSIVE",
AQ1805="Coupure ENEO &amp; Baisse de tension","PASSIVE",
AQ1805="Defaut GE &amp; POWER Cabinet","PASSIVE",
AQ1805="Sharing","PASSIVE",
AQ1805="Sites strategiques &amp; DataCenter","PASSIVE",
AQ1805="Exclu","Exclu",
AQ1805="SAT","ACTIVE",
AQ1805="SPARE-ISSUE","SPARE-ISSUE",
AQ1805="Fiber CAmtel","ACTIVE",
AQ1805="Fiber AOF","ACTIVE",
AQ1805="Projet OCM (HUAWEI)","PLANNED WORKS",
AQ1805="Projet OCM (NOKIA)","PLANNED WORKS",
AQ1805="ACCESS-ISSUE","ACCESS-ISSUE",
AQ1805="Projet OCM (ZTE, NOKIA, autres projets)","PLANNED WORKS",
AQ1805="No root CAuse","No root cause",
AQ1805="ODU HS","ACTIVE",
AQ1805="IP &amp; VLAN","ACTIVE",
AQ1805="Warehouse HUAWEI","SPARE-ISSUE",
AQ1805="SPARE-HS","SPARE-ISSUE",
AQ1805="Power Telco","ACTIVE", AQ1805="no impacts","no impacts"
),"")</f>
        <v>No root cause</v>
      </c>
      <c r="AS1805" s="92" t="s">
        <v>5871</v>
      </c>
      <c r="AT1805" s="98" t="s">
        <v>3507</v>
      </c>
      <c r="AV1805" s="17" t="s">
        <v>5537</v>
      </c>
      <c r="AW1805" s="7" t="s">
        <v>5537</v>
      </c>
      <c r="AX1805" s="6" t="s">
        <v>5537</v>
      </c>
      <c r="AY1805" s="7"/>
      <c r="AZ1805" s="3" t="s">
        <v>5537</v>
      </c>
      <c r="BA1805" s="18" t="s">
        <v>5537</v>
      </c>
      <c r="BB1805" s="18" t="s">
        <v>5537</v>
      </c>
      <c r="BC1805" s="18" t="s">
        <v>5537</v>
      </c>
      <c r="BD1805" s="18" t="s">
        <v>5537</v>
      </c>
      <c r="BE1805" s="18" t="s">
        <v>5537</v>
      </c>
      <c r="BF1805" s="18" t="s">
        <v>5537</v>
      </c>
      <c r="BG1805" s="18" t="s">
        <v>5537</v>
      </c>
      <c r="BH1805" s="18" t="s">
        <v>5537</v>
      </c>
      <c r="BI1805" s="18" t="s">
        <v>5537</v>
      </c>
      <c r="BJ1805" s="18" t="s">
        <v>5537</v>
      </c>
      <c r="BK1805" s="18" t="s">
        <v>5537</v>
      </c>
      <c r="BL1805" s="9" t="s">
        <v>5871</v>
      </c>
      <c r="BM1805" s="14" t="s">
        <v>5537</v>
      </c>
      <c r="BN1805" s="14" t="s">
        <v>5537</v>
      </c>
      <c r="BO1805" s="14" t="str">
        <f>_xlfn.XLOOKUP(B1805,'[4]cell downs 18042026 17h'!$B:$B,'[4]cell downs 18042026 17h'!$B:$B,"")</f>
        <v/>
      </c>
      <c r="BP1805" s="14" t="str">
        <f>_xlfn.XLOOKUP(B1805,'[5]Cells Huawei 19042026 15h'!$B:$B,'[5]Cells Huawei 19042026 15h'!$B:$B,"")</f>
        <v/>
      </c>
      <c r="BQ1805" s="9" t="str">
        <f>_xlfn.XLOOKUP(B1805,'[6]cells down 19042026 9H40'!$B:$B,'[6]cells down 19042026 9H40'!$B:$B,"")</f>
        <v/>
      </c>
      <c r="BR1805" s="9" t="s">
        <v>3507</v>
      </c>
      <c r="BS1805" s="9" t="s">
        <v>594</v>
      </c>
      <c r="BT1805" s="108"/>
    </row>
    <row r="1806" spans="1:72" s="9" customFormat="1" x14ac:dyDescent="0.35">
      <c r="A1806" s="1" t="s">
        <v>4139</v>
      </c>
      <c r="B1806" s="8" t="s">
        <v>4142</v>
      </c>
      <c r="C1806" s="3" t="str">
        <f>_xlfn.XLOOKUP(B1806,'[1]daily break down'!$D:$D,'[1]daily break down'!$E:$E,"")</f>
        <v>CENTRE</v>
      </c>
      <c r="D1806" s="1" t="s">
        <v>11</v>
      </c>
      <c r="E1806" s="1" t="s">
        <v>12</v>
      </c>
      <c r="F1806" s="3" t="s">
        <v>37</v>
      </c>
      <c r="G1806" s="1" t="s">
        <v>4139</v>
      </c>
      <c r="H1806" s="34" t="str">
        <f>_xlfn.XLOOKUP(B1806,[2]CALCULATION!$B:$B,[2]CALCULATION!$H:$H,"")</f>
        <v>ZTE</v>
      </c>
      <c r="I1806" s="28">
        <v>0</v>
      </c>
      <c r="J1806" s="28">
        <v>0</v>
      </c>
      <c r="K1806" s="28">
        <v>0</v>
      </c>
      <c r="L1806" s="28">
        <v>0</v>
      </c>
      <c r="M1806" s="28">
        <v>0</v>
      </c>
      <c r="N1806" s="28">
        <v>0</v>
      </c>
      <c r="O1806" s="28">
        <v>0</v>
      </c>
      <c r="P1806" s="28">
        <v>0</v>
      </c>
      <c r="Q1806" s="28">
        <v>0</v>
      </c>
      <c r="R1806" s="28">
        <v>0</v>
      </c>
      <c r="S1806" s="93">
        <v>0</v>
      </c>
      <c r="T1806" s="93">
        <f>_xlfn.XLOOKUP(B1806,'[3]Nur des jours'!$B:$B,'[3]Nur des jours'!$U:$U,"")</f>
        <v>0</v>
      </c>
      <c r="U1806" s="93">
        <v>0</v>
      </c>
      <c r="V1806" s="93">
        <v>0</v>
      </c>
      <c r="W1806" s="93">
        <v>0</v>
      </c>
      <c r="X1806" s="93">
        <v>0</v>
      </c>
      <c r="Y1806" s="93">
        <v>0</v>
      </c>
      <c r="Z1806" s="93">
        <v>0</v>
      </c>
      <c r="AA1806" s="93">
        <v>0</v>
      </c>
      <c r="AB1806" s="93">
        <v>0</v>
      </c>
      <c r="AC1806" s="93">
        <f>_xlfn.XLOOKUP(B1806,'[3]Nur des jours'!$B:$B,'[3]Nur des jours'!$N:$N,"")</f>
        <v>0</v>
      </c>
      <c r="AD1806" s="93">
        <v>0</v>
      </c>
      <c r="AE1806" s="93">
        <v>0</v>
      </c>
      <c r="AF1806" s="93">
        <v>0</v>
      </c>
      <c r="AG1806" s="93"/>
      <c r="AH1806" s="93">
        <v>0</v>
      </c>
      <c r="AI1806" s="93">
        <v>0</v>
      </c>
      <c r="AJ1806" s="93">
        <v>0</v>
      </c>
      <c r="AK1806" s="93">
        <v>0</v>
      </c>
      <c r="AL1806" s="93">
        <v>0</v>
      </c>
      <c r="AM1806" s="49" t="s">
        <v>5559</v>
      </c>
      <c r="AN1806" s="49"/>
      <c r="AO1806" s="48" t="str" cm="1">
        <f t="array" ref="AO1806">IFERROR(_xlfn.IFS(
AQ1806="MPR ISSUE","PDH",
AQ1806="BSS Hardware Issue","BSS",
AQ1806="Sites strategiques, MLL, Pylone, etc.","ENVTECH",
AQ1806="AKTIVCO DEFAUT GE &amp; POWER Cabinet","AKTIVCO",
AQ1806="AKTIVCO Coupure ENEO &amp; Baisse de tension","AKTIVCO GRID ONLY",
AQ1806="Coupure ENEO &amp; Baisse de tension","IHS GRID ONLY",
AQ1806="Defaut GE &amp; POWER Cabinet","IHS",
AQ1806="Sharing","Partners",
AQ1806="Sites strategiques &amp; DataCenter","SST &amp; DC",
AQ1806="Exclu","Exclu",
AQ1806="SAT","SAT",
AQ1806="SPARE-ISSUE","SPARE-ISSUE",
AQ1806="Fiber CAmtel","TRANS_FO_CAMTEL",
AQ1806="Fiber AOF","Fiber AOF",
AQ1806="Projet OCM (HUAWEI)","TRAVAUX-HUAWEI",
AQ1806="Projet OCM (NOKIA)","TRAVAUX-NOKIA",
AQ1806="ACCESS-ISSUE","ACCESS-ISSUE",
AQ1806="Projet OCM (ZTE, NOKIA, autres projets)","TRAVAUX OCM",
AQ1806="No root CAuse","No root cause",
AQ1806="ODU HS","PDH",
AQ1806="IP &amp; VLAN","PDH",
AQ1806="Warehouse HUAWEI","SPARE-ISSUE",
AQ1806="SPARE-HS","SPARE-ISSUE",
AQ1806="Power Telco","BSS",AQ1806="no impacts","no impacts"
),"")</f>
        <v>No root cause</v>
      </c>
      <c r="AP1806" s="48" t="str" cm="1">
        <f t="array" ref="AP1806">IFERROR(_xlfn.IFS(
AQ1806="MPR ISSUE","TX ISSUE",
AQ1806="BSS Hardware Issue","RAN ISSUE",
AQ1806="Sites strategiques, MLL, Pylone, etc.","ENVTECH",
AQ1806="AKTIVCO DEFAUT GE &amp; POWER Cabinet","POWER ISSUE",
AQ1806="AKTIVCO Coupure ENEO &amp; Baisse de tension","POWER ISSUE",
AQ1806="Coupure ENEO &amp; Baisse de tension","POWER ISSUE",
AQ1806="Defaut GE &amp; POWER Cabinet","POWER ISSUE",
AQ1806="Sharing","POWER ISSUE",
AQ1806="Sites strategiques &amp; DataCenter","POWER ISSUE",
AQ1806="Exclu","Exclu",
AQ1806="SAT","TX ISSUE",
AQ1806="SPARE-ISSUE","SPARE-ISSUE",
AQ1806="Fiber CAmtel","TX ISSUE",
AQ1806="Fiber AOF","TX ISSUE",
AQ1806="Projet OCM (HUAWEI)","TRAVAUX-HUAWEI",
AQ1806="Projet OCM (NOKIA)","TRAVAUX -NOKIA",
AQ1806="ACCESS-ISSUE","ACCESS-ISSUE",
AQ1806="Projet OCM (ZTE, NOKIA, autres projets)","TRAVAUX OCM",
AQ1806="No root CAuse","No root cause",
AQ1806="ODU HS","TX ISSUE",
AQ1806="IP &amp; VLAN","TX ISSUE",
AQ1806="Warehouse HUAWEI","SPARE-ISSUE",
AQ1806="SPARE-HS","SPARE-ISSUE",
AQ1806="Power Telco","RAN ISSUE",AQ1806="no impacts","no impacts"
),"")</f>
        <v>No root cause</v>
      </c>
      <c r="AQ1806" s="126" t="s">
        <v>5344</v>
      </c>
      <c r="AR1806" s="48" t="str" cm="1">
        <f t="array" ref="AR1806">IFERROR(_xlfn.IFS(
AQ1806="MPR ISSUE","ACTIVE",
AQ1806="BSS Hardware Issue","ACTIVE",
AQ1806="Sites strategiques, MLL, Pylone, etc.","PASSIVE",
AQ1806="AKTIVCO DEFAUT GE &amp; POWER Cabinet","PASSIVE",
AQ1806="AKTIVCO Coupure ENEO &amp; Baisse de tension","PASSIVE",
AQ1806="Coupure ENEO &amp; Baisse de tension","PASSIVE",
AQ1806="Defaut GE &amp; POWER Cabinet","PASSIVE",
AQ1806="Sharing","PASSIVE",
AQ1806="Sites strategiques &amp; DataCenter","PASSIVE",
AQ1806="Exclu","Exclu",
AQ1806="SAT","ACTIVE",
AQ1806="SPARE-ISSUE","SPARE-ISSUE",
AQ1806="Fiber CAmtel","ACTIVE",
AQ1806="Fiber AOF","ACTIVE",
AQ1806="Projet OCM (HUAWEI)","PLANNED WORKS",
AQ1806="Projet OCM (NOKIA)","PLANNED WORKS",
AQ1806="ACCESS-ISSUE","ACCESS-ISSUE",
AQ1806="Projet OCM (ZTE, NOKIA, autres projets)","PLANNED WORKS",
AQ1806="No root CAuse","No root cause",
AQ1806="ODU HS","ACTIVE",
AQ1806="IP &amp; VLAN","ACTIVE",
AQ1806="Warehouse HUAWEI","SPARE-ISSUE",
AQ1806="SPARE-HS","SPARE-ISSUE",
AQ1806="Power Telco","ACTIVE", AQ1806="no impacts","no impacts"
),"")</f>
        <v>No root cause</v>
      </c>
      <c r="AS1806" s="92" t="s">
        <v>5537</v>
      </c>
      <c r="AT1806" s="98" t="s">
        <v>4142</v>
      </c>
      <c r="AV1806" s="17" t="s">
        <v>5537</v>
      </c>
      <c r="AW1806" s="7" t="s">
        <v>5537</v>
      </c>
      <c r="AX1806" s="6" t="s">
        <v>5537</v>
      </c>
      <c r="AY1806" s="7"/>
      <c r="AZ1806" s="3" t="s">
        <v>5537</v>
      </c>
      <c r="BA1806" s="18" t="s">
        <v>5537</v>
      </c>
      <c r="BB1806" s="18" t="s">
        <v>5537</v>
      </c>
      <c r="BC1806" s="18" t="s">
        <v>5537</v>
      </c>
      <c r="BD1806" s="18" t="s">
        <v>5537</v>
      </c>
      <c r="BE1806" s="18" t="s">
        <v>5537</v>
      </c>
      <c r="BF1806" s="18" t="s">
        <v>5537</v>
      </c>
      <c r="BG1806" s="18" t="s">
        <v>5537</v>
      </c>
      <c r="BH1806" s="18" t="s">
        <v>5537</v>
      </c>
      <c r="BI1806" s="18" t="s">
        <v>5537</v>
      </c>
      <c r="BJ1806" s="18" t="s">
        <v>5537</v>
      </c>
      <c r="BK1806" s="18" t="s">
        <v>5537</v>
      </c>
      <c r="BL1806" s="9" t="s">
        <v>5537</v>
      </c>
      <c r="BM1806" s="14" t="s">
        <v>5537</v>
      </c>
      <c r="BN1806" s="14" t="s">
        <v>5537</v>
      </c>
      <c r="BO1806" s="14" t="str">
        <f>_xlfn.XLOOKUP(B1806,'[4]cell downs 18042026 17h'!$B:$B,'[4]cell downs 18042026 17h'!$B:$B,"")</f>
        <v/>
      </c>
      <c r="BP1806" s="14" t="str">
        <f>_xlfn.XLOOKUP(B1806,'[5]Cells Huawei 19042026 15h'!$B:$B,'[5]Cells Huawei 19042026 15h'!$B:$B,"")</f>
        <v/>
      </c>
      <c r="BQ1806" s="9" t="str">
        <f>_xlfn.XLOOKUP(B1806,'[6]cells down 19042026 9H40'!$B:$B,'[6]cells down 19042026 9H40'!$B:$B,"")</f>
        <v>CTR_112</v>
      </c>
      <c r="BR1806" s="9" t="s">
        <v>4142</v>
      </c>
      <c r="BS1806" s="9" t="s">
        <v>5537</v>
      </c>
      <c r="BT1806" s="108"/>
    </row>
    <row r="1807" spans="1:72" s="9" customFormat="1" x14ac:dyDescent="0.35">
      <c r="A1807" s="1" t="s">
        <v>3052</v>
      </c>
      <c r="B1807" s="8" t="s">
        <v>3053</v>
      </c>
      <c r="C1807" s="3" t="str">
        <f>_xlfn.XLOOKUP(B1807,'[1]daily break down'!$D:$D,'[1]daily break down'!$E:$E,"")</f>
        <v>Douala</v>
      </c>
      <c r="D1807" s="1" t="s">
        <v>11</v>
      </c>
      <c r="E1807" s="1" t="s">
        <v>12</v>
      </c>
      <c r="F1807" s="3" t="s">
        <v>31</v>
      </c>
      <c r="G1807" s="1" t="s">
        <v>32</v>
      </c>
      <c r="H1807" s="34" t="str">
        <f>_xlfn.XLOOKUP(B1807,[2]CALCULATION!$B:$B,[2]CALCULATION!$H:$H,"")</f>
        <v>ZTE</v>
      </c>
      <c r="I1807" s="28">
        <v>0</v>
      </c>
      <c r="J1807" s="28">
        <v>0</v>
      </c>
      <c r="K1807" s="28">
        <v>0</v>
      </c>
      <c r="L1807" s="28">
        <v>0</v>
      </c>
      <c r="M1807" s="28">
        <v>0</v>
      </c>
      <c r="N1807" s="28">
        <v>0</v>
      </c>
      <c r="O1807" s="28">
        <v>0</v>
      </c>
      <c r="P1807" s="28">
        <v>0</v>
      </c>
      <c r="Q1807" s="28">
        <v>0</v>
      </c>
      <c r="R1807" s="28">
        <v>0</v>
      </c>
      <c r="S1807" s="93">
        <v>0</v>
      </c>
      <c r="T1807" s="93">
        <f>_xlfn.XLOOKUP(B1807,'[3]Nur des jours'!$B:$B,'[3]Nur des jours'!$U:$U,"")</f>
        <v>0</v>
      </c>
      <c r="U1807" s="93">
        <v>0</v>
      </c>
      <c r="V1807" s="93">
        <v>0</v>
      </c>
      <c r="W1807" s="93">
        <v>0</v>
      </c>
      <c r="X1807" s="93">
        <v>0</v>
      </c>
      <c r="Y1807" s="93">
        <v>0</v>
      </c>
      <c r="Z1807" s="93">
        <v>0</v>
      </c>
      <c r="AA1807" s="93">
        <v>0</v>
      </c>
      <c r="AB1807" s="93">
        <v>0</v>
      </c>
      <c r="AC1807" s="93">
        <f>_xlfn.XLOOKUP(B1807,'[3]Nur des jours'!$B:$B,'[3]Nur des jours'!$N:$N,"")</f>
        <v>0</v>
      </c>
      <c r="AD1807" s="93">
        <v>0</v>
      </c>
      <c r="AE1807" s="93">
        <v>0</v>
      </c>
      <c r="AF1807" s="93">
        <v>0</v>
      </c>
      <c r="AG1807" s="93"/>
      <c r="AH1807" s="93">
        <v>0</v>
      </c>
      <c r="AI1807" s="93">
        <v>0</v>
      </c>
      <c r="AJ1807" s="93">
        <v>0</v>
      </c>
      <c r="AK1807" s="93">
        <v>0</v>
      </c>
      <c r="AL1807" s="93">
        <v>0</v>
      </c>
      <c r="AM1807" s="49" t="s">
        <v>5559</v>
      </c>
      <c r="AN1807" s="49"/>
      <c r="AO1807" s="48" t="str" cm="1">
        <f t="array" ref="AO1807">IFERROR(_xlfn.IFS(
AQ1807="MPR ISSUE","PDH",
AQ1807="BSS Hardware Issue","BSS",
AQ1807="Sites strategiques, MLL, Pylone, etc.","ENVTECH",
AQ1807="AKTIVCO DEFAUT GE &amp; POWER Cabinet","AKTIVCO",
AQ1807="AKTIVCO Coupure ENEO &amp; Baisse de tension","AKTIVCO GRID ONLY",
AQ1807="Coupure ENEO &amp; Baisse de tension","IHS GRID ONLY",
AQ1807="Defaut GE &amp; POWER Cabinet","IHS",
AQ1807="Sharing","Partners",
AQ1807="Sites strategiques &amp; DataCenter","SST &amp; DC",
AQ1807="Exclu","Exclu",
AQ1807="SAT","SAT",
AQ1807="SPARE-ISSUE","SPARE-ISSUE",
AQ1807="Fiber CAmtel","TRANS_FO_CAMTEL",
AQ1807="Fiber AOF","Fiber AOF",
AQ1807="Projet OCM (HUAWEI)","TRAVAUX-HUAWEI",
AQ1807="Projet OCM (NOKIA)","TRAVAUX-NOKIA",
AQ1807="ACCESS-ISSUE","ACCESS-ISSUE",
AQ1807="Projet OCM (ZTE, NOKIA, autres projets)","TRAVAUX OCM",
AQ1807="No root CAuse","No root cause",
AQ1807="ODU HS","PDH",
AQ1807="IP &amp; VLAN","PDH",
AQ1807="Warehouse HUAWEI","SPARE-ISSUE",
AQ1807="SPARE-HS","SPARE-ISSUE",
AQ1807="Power Telco","BSS",AQ1807="no impacts","no impacts"
),"")</f>
        <v>No root cause</v>
      </c>
      <c r="AP1807" s="48" t="str" cm="1">
        <f t="array" ref="AP1807">IFERROR(_xlfn.IFS(
AQ1807="MPR ISSUE","TX ISSUE",
AQ1807="BSS Hardware Issue","RAN ISSUE",
AQ1807="Sites strategiques, MLL, Pylone, etc.","ENVTECH",
AQ1807="AKTIVCO DEFAUT GE &amp; POWER Cabinet","POWER ISSUE",
AQ1807="AKTIVCO Coupure ENEO &amp; Baisse de tension","POWER ISSUE",
AQ1807="Coupure ENEO &amp; Baisse de tension","POWER ISSUE",
AQ1807="Defaut GE &amp; POWER Cabinet","POWER ISSUE",
AQ1807="Sharing","POWER ISSUE",
AQ1807="Sites strategiques &amp; DataCenter","POWER ISSUE",
AQ1807="Exclu","Exclu",
AQ1807="SAT","TX ISSUE",
AQ1807="SPARE-ISSUE","SPARE-ISSUE",
AQ1807="Fiber CAmtel","TX ISSUE",
AQ1807="Fiber AOF","TX ISSUE",
AQ1807="Projet OCM (HUAWEI)","TRAVAUX-HUAWEI",
AQ1807="Projet OCM (NOKIA)","TRAVAUX -NOKIA",
AQ1807="ACCESS-ISSUE","ACCESS-ISSUE",
AQ1807="Projet OCM (ZTE, NOKIA, autres projets)","TRAVAUX OCM",
AQ1807="No root CAuse","No root cause",
AQ1807="ODU HS","TX ISSUE",
AQ1807="IP &amp; VLAN","TX ISSUE",
AQ1807="Warehouse HUAWEI","SPARE-ISSUE",
AQ1807="SPARE-HS","SPARE-ISSUE",
AQ1807="Power Telco","RAN ISSUE",AQ1807="no impacts","no impacts"
),"")</f>
        <v>No root cause</v>
      </c>
      <c r="AQ1807" s="126" t="s">
        <v>5344</v>
      </c>
      <c r="AR1807" s="48" t="str" cm="1">
        <f t="array" ref="AR1807">IFERROR(_xlfn.IFS(
AQ1807="MPR ISSUE","ACTIVE",
AQ1807="BSS Hardware Issue","ACTIVE",
AQ1807="Sites strategiques, MLL, Pylone, etc.","PASSIVE",
AQ1807="AKTIVCO DEFAUT GE &amp; POWER Cabinet","PASSIVE",
AQ1807="AKTIVCO Coupure ENEO &amp; Baisse de tension","PASSIVE",
AQ1807="Coupure ENEO &amp; Baisse de tension","PASSIVE",
AQ1807="Defaut GE &amp; POWER Cabinet","PASSIVE",
AQ1807="Sharing","PASSIVE",
AQ1807="Sites strategiques &amp; DataCenter","PASSIVE",
AQ1807="Exclu","Exclu",
AQ1807="SAT","ACTIVE",
AQ1807="SPARE-ISSUE","SPARE-ISSUE",
AQ1807="Fiber CAmtel","ACTIVE",
AQ1807="Fiber AOF","ACTIVE",
AQ1807="Projet OCM (HUAWEI)","PLANNED WORKS",
AQ1807="Projet OCM (NOKIA)","PLANNED WORKS",
AQ1807="ACCESS-ISSUE","ACCESS-ISSUE",
AQ1807="Projet OCM (ZTE, NOKIA, autres projets)","PLANNED WORKS",
AQ1807="No root CAuse","No root cause",
AQ1807="ODU HS","ACTIVE",
AQ1807="IP &amp; VLAN","ACTIVE",
AQ1807="Warehouse HUAWEI","SPARE-ISSUE",
AQ1807="SPARE-HS","SPARE-ISSUE",
AQ1807="Power Telco","ACTIVE", AQ1807="no impacts","no impacts"
),"")</f>
        <v>No root cause</v>
      </c>
      <c r="AS1807" s="92" t="s">
        <v>5537</v>
      </c>
      <c r="AT1807" s="98" t="s">
        <v>3053</v>
      </c>
      <c r="AV1807" s="17" t="s">
        <v>5537</v>
      </c>
      <c r="AW1807" s="7" t="s">
        <v>5537</v>
      </c>
      <c r="AX1807" s="6" t="s">
        <v>5537</v>
      </c>
      <c r="AY1807" s="7"/>
      <c r="AZ1807" s="3" t="s">
        <v>5537</v>
      </c>
      <c r="BA1807" s="18" t="s">
        <v>5537</v>
      </c>
      <c r="BB1807" s="18" t="s">
        <v>5537</v>
      </c>
      <c r="BC1807" s="18" t="s">
        <v>5537</v>
      </c>
      <c r="BD1807" s="18" t="s">
        <v>5537</v>
      </c>
      <c r="BE1807" s="18" t="s">
        <v>5537</v>
      </c>
      <c r="BF1807" s="18" t="s">
        <v>5537</v>
      </c>
      <c r="BG1807" s="18" t="s">
        <v>5537</v>
      </c>
      <c r="BH1807" s="18" t="s">
        <v>5537</v>
      </c>
      <c r="BI1807" s="18" t="s">
        <v>5537</v>
      </c>
      <c r="BJ1807" s="18" t="s">
        <v>5537</v>
      </c>
      <c r="BK1807" s="18" t="s">
        <v>5537</v>
      </c>
      <c r="BL1807" s="9" t="s">
        <v>5537</v>
      </c>
      <c r="BM1807" s="14" t="s">
        <v>5537</v>
      </c>
      <c r="BN1807" s="14" t="s">
        <v>5537</v>
      </c>
      <c r="BO1807" s="14" t="str">
        <f>_xlfn.XLOOKUP(B1807,'[4]cell downs 18042026 17h'!$B:$B,'[4]cell downs 18042026 17h'!$B:$B,"")</f>
        <v/>
      </c>
      <c r="BP1807" s="14" t="str">
        <f>_xlfn.XLOOKUP(B1807,'[5]Cells Huawei 19042026 15h'!$B:$B,'[5]Cells Huawei 19042026 15h'!$B:$B,"")</f>
        <v/>
      </c>
      <c r="BQ1807" s="9" t="str">
        <f>_xlfn.XLOOKUP(B1807,'[6]cells down 19042026 9H40'!$B:$B,'[6]cells down 19042026 9H40'!$B:$B,"")</f>
        <v/>
      </c>
      <c r="BR1807" s="9" t="s">
        <v>3053</v>
      </c>
      <c r="BS1807" s="9" t="s">
        <v>594</v>
      </c>
      <c r="BT1807" s="108"/>
    </row>
    <row r="1808" spans="1:72" s="9" customFormat="1" x14ac:dyDescent="0.35">
      <c r="A1808" s="19" t="s">
        <v>5474</v>
      </c>
      <c r="B1808" s="26" t="s">
        <v>5475</v>
      </c>
      <c r="C1808" s="3" t="str">
        <f>_xlfn.XLOOKUP(B1808,'[1]daily break down'!$D:$D,'[1]daily break down'!$E:$E,"")</f>
        <v>LITTORAL</v>
      </c>
      <c r="D1808" s="1" t="s">
        <v>11</v>
      </c>
      <c r="E1808" s="1" t="str">
        <f>BS1808</f>
        <v/>
      </c>
      <c r="F1808" s="19" t="s">
        <v>5371</v>
      </c>
      <c r="G1808" s="19" t="s">
        <v>3039</v>
      </c>
      <c r="H1808" s="34" t="str">
        <f>_xlfn.XLOOKUP(B1808,[2]CALCULATION!$B:$B,[2]CALCULATION!$H:$H,"")</f>
        <v>ZTE</v>
      </c>
      <c r="I1808" s="28">
        <v>0</v>
      </c>
      <c r="J1808" s="28">
        <v>0</v>
      </c>
      <c r="K1808" s="28">
        <v>0</v>
      </c>
      <c r="L1808" s="28">
        <v>0</v>
      </c>
      <c r="M1808" s="28">
        <v>0</v>
      </c>
      <c r="N1808" s="28">
        <v>0</v>
      </c>
      <c r="O1808" s="28">
        <v>0</v>
      </c>
      <c r="P1808" s="28">
        <v>0</v>
      </c>
      <c r="Q1808" s="28">
        <v>0</v>
      </c>
      <c r="R1808" s="28">
        <v>0</v>
      </c>
      <c r="S1808" s="93">
        <v>0</v>
      </c>
      <c r="T1808" s="93">
        <f>_xlfn.XLOOKUP(B1808,'[3]Nur des jours'!$B:$B,'[3]Nur des jours'!$U:$U,"")</f>
        <v>0</v>
      </c>
      <c r="U1808" s="93">
        <v>0</v>
      </c>
      <c r="V1808" s="93">
        <v>0</v>
      </c>
      <c r="W1808" s="93">
        <v>0</v>
      </c>
      <c r="X1808" s="93">
        <v>0</v>
      </c>
      <c r="Y1808" s="93">
        <v>0</v>
      </c>
      <c r="Z1808" s="93">
        <v>0</v>
      </c>
      <c r="AA1808" s="93">
        <v>0</v>
      </c>
      <c r="AB1808" s="93">
        <v>0</v>
      </c>
      <c r="AC1808" s="93">
        <f>_xlfn.XLOOKUP(B1808,'[3]Nur des jours'!$B:$B,'[3]Nur des jours'!$N:$N,"")</f>
        <v>0</v>
      </c>
      <c r="AD1808" s="93">
        <v>0</v>
      </c>
      <c r="AE1808" s="93">
        <v>0</v>
      </c>
      <c r="AF1808" s="93">
        <v>0</v>
      </c>
      <c r="AG1808" s="93"/>
      <c r="AH1808" s="93">
        <v>0</v>
      </c>
      <c r="AI1808" s="93">
        <v>0</v>
      </c>
      <c r="AJ1808" s="93">
        <v>0</v>
      </c>
      <c r="AK1808" s="93">
        <v>0</v>
      </c>
      <c r="AL1808" s="93">
        <v>0</v>
      </c>
      <c r="AM1808" s="49" t="s">
        <v>5559</v>
      </c>
      <c r="AN1808" s="49"/>
      <c r="AO1808" s="48" t="str" cm="1">
        <f t="array" ref="AO1808">IFERROR(_xlfn.IFS(
AQ1808="MPR ISSUE","PDH",
AQ1808="BSS Hardware Issue","BSS",
AQ1808="Sites strategiques, MLL, Pylone, etc.","ENVTECH",
AQ1808="AKTIVCO DEFAUT GE &amp; POWER Cabinet","AKTIVCO",
AQ1808="AKTIVCO Coupure ENEO &amp; Baisse de tension","AKTIVCO GRID ONLY",
AQ1808="Coupure ENEO &amp; Baisse de tension","IHS GRID ONLY",
AQ1808="Defaut GE &amp; POWER Cabinet","IHS",
AQ1808="Sharing","Partners",
AQ1808="Sites strategiques &amp; DataCenter","SST &amp; DC",
AQ1808="Exclu","Exclu",
AQ1808="SAT","SAT",
AQ1808="SPARE-ISSUE","SPARE-ISSUE",
AQ1808="Fiber CAmtel","TRANS_FO_CAMTEL",
AQ1808="Fiber AOF","Fiber AOF",
AQ1808="Projet OCM (HUAWEI)","TRAVAUX-HUAWEI",
AQ1808="Projet OCM (NOKIA)","TRAVAUX-NOKIA",
AQ1808="ACCESS-ISSUE","ACCESS-ISSUE",
AQ1808="Projet OCM (ZTE, NOKIA, autres projets)","TRAVAUX OCM",
AQ1808="No root CAuse","No root cause",
AQ1808="ODU HS","PDH",
AQ1808="IP &amp; VLAN","PDH",
AQ1808="Warehouse HUAWEI","SPARE-ISSUE",
AQ1808="SPARE-HS","SPARE-ISSUE",
AQ1808="Power Telco","BSS",AQ1808="no impacts","no impacts"
),"")</f>
        <v>No root cause</v>
      </c>
      <c r="AP1808" s="48" t="str" cm="1">
        <f t="array" ref="AP1808">IFERROR(_xlfn.IFS(
AQ1808="MPR ISSUE","TX ISSUE",
AQ1808="BSS Hardware Issue","RAN ISSUE",
AQ1808="Sites strategiques, MLL, Pylone, etc.","ENVTECH",
AQ1808="AKTIVCO DEFAUT GE &amp; POWER Cabinet","POWER ISSUE",
AQ1808="AKTIVCO Coupure ENEO &amp; Baisse de tension","POWER ISSUE",
AQ1808="Coupure ENEO &amp; Baisse de tension","POWER ISSUE",
AQ1808="Defaut GE &amp; POWER Cabinet","POWER ISSUE",
AQ1808="Sharing","POWER ISSUE",
AQ1808="Sites strategiques &amp; DataCenter","POWER ISSUE",
AQ1808="Exclu","Exclu",
AQ1808="SAT","TX ISSUE",
AQ1808="SPARE-ISSUE","SPARE-ISSUE",
AQ1808="Fiber CAmtel","TX ISSUE",
AQ1808="Fiber AOF","TX ISSUE",
AQ1808="Projet OCM (HUAWEI)","TRAVAUX-HUAWEI",
AQ1808="Projet OCM (NOKIA)","TRAVAUX -NOKIA",
AQ1808="ACCESS-ISSUE","ACCESS-ISSUE",
AQ1808="Projet OCM (ZTE, NOKIA, autres projets)","TRAVAUX OCM",
AQ1808="No root CAuse","No root cause",
AQ1808="ODU HS","TX ISSUE",
AQ1808="IP &amp; VLAN","TX ISSUE",
AQ1808="Warehouse HUAWEI","SPARE-ISSUE",
AQ1808="SPARE-HS","SPARE-ISSUE",
AQ1808="Power Telco","RAN ISSUE",AQ1808="no impacts","no impacts"
),"")</f>
        <v>No root cause</v>
      </c>
      <c r="AQ1808" s="126" t="s">
        <v>5344</v>
      </c>
      <c r="AR1808" s="48" t="str" cm="1">
        <f t="array" ref="AR1808">IFERROR(_xlfn.IFS(
AQ1808="MPR ISSUE","ACTIVE",
AQ1808="BSS Hardware Issue","ACTIVE",
AQ1808="Sites strategiques, MLL, Pylone, etc.","PASSIVE",
AQ1808="AKTIVCO DEFAUT GE &amp; POWER Cabinet","PASSIVE",
AQ1808="AKTIVCO Coupure ENEO &amp; Baisse de tension","PASSIVE",
AQ1808="Coupure ENEO &amp; Baisse de tension","PASSIVE",
AQ1808="Defaut GE &amp; POWER Cabinet","PASSIVE",
AQ1808="Sharing","PASSIVE",
AQ1808="Sites strategiques &amp; DataCenter","PASSIVE",
AQ1808="Exclu","Exclu",
AQ1808="SAT","ACTIVE",
AQ1808="SPARE-ISSUE","SPARE-ISSUE",
AQ1808="Fiber CAmtel","ACTIVE",
AQ1808="Fiber AOF","ACTIVE",
AQ1808="Projet OCM (HUAWEI)","PLANNED WORKS",
AQ1808="Projet OCM (NOKIA)","PLANNED WORKS",
AQ1808="ACCESS-ISSUE","ACCESS-ISSUE",
AQ1808="Projet OCM (ZTE, NOKIA, autres projets)","PLANNED WORKS",
AQ1808="No root CAuse","No root cause",
AQ1808="ODU HS","ACTIVE",
AQ1808="IP &amp; VLAN","ACTIVE",
AQ1808="Warehouse HUAWEI","SPARE-ISSUE",
AQ1808="SPARE-HS","SPARE-ISSUE",
AQ1808="Power Telco","ACTIVE", AQ1808="no impacts","no impacts"
),"")</f>
        <v>No root cause</v>
      </c>
      <c r="AS1808" s="92" t="s">
        <v>5537</v>
      </c>
      <c r="AT1808" s="98" t="s">
        <v>5475</v>
      </c>
      <c r="AV1808" s="17" t="s">
        <v>5537</v>
      </c>
      <c r="AW1808" s="7" t="s">
        <v>5537</v>
      </c>
      <c r="AX1808" s="6" t="s">
        <v>5537</v>
      </c>
      <c r="AY1808" s="7"/>
      <c r="AZ1808" s="3" t="s">
        <v>5537</v>
      </c>
      <c r="BA1808" s="18" t="s">
        <v>5537</v>
      </c>
      <c r="BB1808" s="18" t="s">
        <v>5537</v>
      </c>
      <c r="BC1808" s="18" t="s">
        <v>5537</v>
      </c>
      <c r="BD1808" s="18" t="s">
        <v>5537</v>
      </c>
      <c r="BE1808" s="18" t="s">
        <v>5537</v>
      </c>
      <c r="BF1808" s="18" t="s">
        <v>5537</v>
      </c>
      <c r="BG1808" s="18" t="s">
        <v>5537</v>
      </c>
      <c r="BH1808" s="18" t="s">
        <v>5537</v>
      </c>
      <c r="BI1808" s="18" t="s">
        <v>5537</v>
      </c>
      <c r="BJ1808" s="18" t="s">
        <v>5537</v>
      </c>
      <c r="BK1808" s="18" t="s">
        <v>5537</v>
      </c>
      <c r="BL1808" s="9" t="s">
        <v>5537</v>
      </c>
      <c r="BM1808" s="14" t="s">
        <v>5537</v>
      </c>
      <c r="BN1808" s="14" t="s">
        <v>5537</v>
      </c>
      <c r="BO1808" s="14" t="str">
        <f>_xlfn.XLOOKUP(B1808,'[4]cell downs 18042026 17h'!$B:$B,'[4]cell downs 18042026 17h'!$B:$B,"")</f>
        <v/>
      </c>
      <c r="BP1808" s="14" t="str">
        <f>_xlfn.XLOOKUP(B1808,'[5]Cells Huawei 19042026 15h'!$B:$B,'[5]Cells Huawei 19042026 15h'!$B:$B,"")</f>
        <v/>
      </c>
      <c r="BQ1808" s="9" t="str">
        <f>_xlfn.XLOOKUP(B1808,'[6]cells down 19042026 9H40'!$B:$B,'[6]cells down 19042026 9H40'!$B:$B,"")</f>
        <v/>
      </c>
      <c r="BR1808" s="9" t="s">
        <v>5475</v>
      </c>
      <c r="BS1808" s="9" t="s">
        <v>5537</v>
      </c>
      <c r="BT1808" s="108"/>
    </row>
    <row r="1809" spans="1:72" s="9" customFormat="1" x14ac:dyDescent="0.35">
      <c r="A1809" s="1" t="s">
        <v>4675</v>
      </c>
      <c r="B1809" s="8" t="s">
        <v>4676</v>
      </c>
      <c r="C1809" s="3" t="str">
        <f>_xlfn.XLOOKUP(B1809,'[1]daily break down'!$D:$D,'[1]daily break down'!$E:$E,"")</f>
        <v>Bafoussam</v>
      </c>
      <c r="D1809" s="1" t="s">
        <v>11</v>
      </c>
      <c r="E1809" s="1" t="s">
        <v>145</v>
      </c>
      <c r="F1809" s="3" t="s">
        <v>102</v>
      </c>
      <c r="G1809" s="1" t="s">
        <v>299</v>
      </c>
      <c r="H1809" s="32" t="str">
        <f>_xlfn.XLOOKUP(B1809,[2]CALCULATION!$B:$B,[2]CALCULATION!$H:$H,"")</f>
        <v>Huawei</v>
      </c>
      <c r="I1809" s="28">
        <v>0</v>
      </c>
      <c r="J1809" s="28">
        <v>0</v>
      </c>
      <c r="K1809" s="28">
        <v>0</v>
      </c>
      <c r="L1809" s="28">
        <v>0</v>
      </c>
      <c r="M1809" s="28">
        <v>0</v>
      </c>
      <c r="N1809" s="28">
        <v>0</v>
      </c>
      <c r="O1809" s="28">
        <v>0</v>
      </c>
      <c r="P1809" s="28">
        <v>0</v>
      </c>
      <c r="Q1809" s="28">
        <v>0</v>
      </c>
      <c r="R1809" s="28">
        <v>0</v>
      </c>
      <c r="S1809" s="93">
        <v>0</v>
      </c>
      <c r="T1809" s="93">
        <f>_xlfn.XLOOKUP(B1809,'[3]Nur des jours'!$B:$B,'[3]Nur des jours'!$U:$U,"")</f>
        <v>0</v>
      </c>
      <c r="U1809" s="93">
        <v>0</v>
      </c>
      <c r="V1809" s="93">
        <v>0</v>
      </c>
      <c r="W1809" s="93">
        <v>0</v>
      </c>
      <c r="X1809" s="93">
        <v>0</v>
      </c>
      <c r="Y1809" s="93">
        <v>0</v>
      </c>
      <c r="Z1809" s="93">
        <v>0</v>
      </c>
      <c r="AA1809" s="93">
        <v>0</v>
      </c>
      <c r="AB1809" s="93">
        <v>0</v>
      </c>
      <c r="AC1809" s="93">
        <f>_xlfn.XLOOKUP(B1809,'[3]Nur des jours'!$B:$B,'[3]Nur des jours'!$N:$N,"")</f>
        <v>0</v>
      </c>
      <c r="AD1809" s="93">
        <v>0</v>
      </c>
      <c r="AE1809" s="93">
        <v>0</v>
      </c>
      <c r="AF1809" s="93">
        <v>0</v>
      </c>
      <c r="AG1809" s="93"/>
      <c r="AH1809" s="93">
        <v>0</v>
      </c>
      <c r="AI1809" s="93">
        <v>0</v>
      </c>
      <c r="AJ1809" s="93">
        <v>0</v>
      </c>
      <c r="AK1809" s="93">
        <v>0</v>
      </c>
      <c r="AL1809" s="93">
        <v>0</v>
      </c>
      <c r="AM1809" s="49" t="s">
        <v>5559</v>
      </c>
      <c r="AN1809" s="49"/>
      <c r="AO1809" s="48" t="str" cm="1">
        <f t="array" ref="AO1809">IFERROR(_xlfn.IFS(
AQ1809="MPR ISSUE","PDH",
AQ1809="BSS Hardware Issue","BSS",
AQ1809="Sites strategiques, MLL, Pylone, etc.","ENVTECH",
AQ1809="AKTIVCO DEFAUT GE &amp; POWER Cabinet","AKTIVCO",
AQ1809="AKTIVCO Coupure ENEO &amp; Baisse de tension","AKTIVCO GRID ONLY",
AQ1809="Coupure ENEO &amp; Baisse de tension","IHS GRID ONLY",
AQ1809="Defaut GE &amp; POWER Cabinet","IHS",
AQ1809="Sharing","Partners",
AQ1809="Sites strategiques &amp; DataCenter","SST &amp; DC",
AQ1809="Exclu","Exclu",
AQ1809="SAT","SAT",
AQ1809="SPARE-ISSUE","SPARE-ISSUE",
AQ1809="Fiber CAmtel","TRANS_FO_CAMTEL",
AQ1809="Fiber AOF","Fiber AOF",
AQ1809="Projet OCM (HUAWEI)","TRAVAUX-HUAWEI",
AQ1809="Projet OCM (NOKIA)","TRAVAUX-NOKIA",
AQ1809="ACCESS-ISSUE","ACCESS-ISSUE",
AQ1809="Projet OCM (ZTE, NOKIA, autres projets)","TRAVAUX OCM",
AQ1809="No root CAuse","No root cause",
AQ1809="ODU HS","PDH",
AQ1809="IP &amp; VLAN","PDH",
AQ1809="Warehouse HUAWEI","SPARE-ISSUE",
AQ1809="SPARE-HS","SPARE-ISSUE",
AQ1809="Power Telco","BSS",AQ1809="no impacts","no impacts"
),"")</f>
        <v>No root cause</v>
      </c>
      <c r="AP1809" s="48" t="str" cm="1">
        <f t="array" ref="AP1809">IFERROR(_xlfn.IFS(
AQ1809="MPR ISSUE","TX ISSUE",
AQ1809="BSS Hardware Issue","RAN ISSUE",
AQ1809="Sites strategiques, MLL, Pylone, etc.","ENVTECH",
AQ1809="AKTIVCO DEFAUT GE &amp; POWER Cabinet","POWER ISSUE",
AQ1809="AKTIVCO Coupure ENEO &amp; Baisse de tension","POWER ISSUE",
AQ1809="Coupure ENEO &amp; Baisse de tension","POWER ISSUE",
AQ1809="Defaut GE &amp; POWER Cabinet","POWER ISSUE",
AQ1809="Sharing","POWER ISSUE",
AQ1809="Sites strategiques &amp; DataCenter","POWER ISSUE",
AQ1809="Exclu","Exclu",
AQ1809="SAT","TX ISSUE",
AQ1809="SPARE-ISSUE","SPARE-ISSUE",
AQ1809="Fiber CAmtel","TX ISSUE",
AQ1809="Fiber AOF","TX ISSUE",
AQ1809="Projet OCM (HUAWEI)","TRAVAUX-HUAWEI",
AQ1809="Projet OCM (NOKIA)","TRAVAUX -NOKIA",
AQ1809="ACCESS-ISSUE","ACCESS-ISSUE",
AQ1809="Projet OCM (ZTE, NOKIA, autres projets)","TRAVAUX OCM",
AQ1809="No root CAuse","No root cause",
AQ1809="ODU HS","TX ISSUE",
AQ1809="IP &amp; VLAN","TX ISSUE",
AQ1809="Warehouse HUAWEI","SPARE-ISSUE",
AQ1809="SPARE-HS","SPARE-ISSUE",
AQ1809="Power Telco","RAN ISSUE",AQ1809="no impacts","no impacts"
),"")</f>
        <v>No root cause</v>
      </c>
      <c r="AQ1809" s="126" t="s">
        <v>5344</v>
      </c>
      <c r="AR1809" s="48" t="str" cm="1">
        <f t="array" ref="AR1809">IFERROR(_xlfn.IFS(
AQ1809="MPR ISSUE","ACTIVE",
AQ1809="BSS Hardware Issue","ACTIVE",
AQ1809="Sites strategiques, MLL, Pylone, etc.","PASSIVE",
AQ1809="AKTIVCO DEFAUT GE &amp; POWER Cabinet","PASSIVE",
AQ1809="AKTIVCO Coupure ENEO &amp; Baisse de tension","PASSIVE",
AQ1809="Coupure ENEO &amp; Baisse de tension","PASSIVE",
AQ1809="Defaut GE &amp; POWER Cabinet","PASSIVE",
AQ1809="Sharing","PASSIVE",
AQ1809="Sites strategiques &amp; DataCenter","PASSIVE",
AQ1809="Exclu","Exclu",
AQ1809="SAT","ACTIVE",
AQ1809="SPARE-ISSUE","SPARE-ISSUE",
AQ1809="Fiber CAmtel","ACTIVE",
AQ1809="Fiber AOF","ACTIVE",
AQ1809="Projet OCM (HUAWEI)","PLANNED WORKS",
AQ1809="Projet OCM (NOKIA)","PLANNED WORKS",
AQ1809="ACCESS-ISSUE","ACCESS-ISSUE",
AQ1809="Projet OCM (ZTE, NOKIA, autres projets)","PLANNED WORKS",
AQ1809="No root CAuse","No root cause",
AQ1809="ODU HS","ACTIVE",
AQ1809="IP &amp; VLAN","ACTIVE",
AQ1809="Warehouse HUAWEI","SPARE-ISSUE",
AQ1809="SPARE-HS","SPARE-ISSUE",
AQ1809="Power Telco","ACTIVE", AQ1809="no impacts","no impacts"
),"")</f>
        <v>No root cause</v>
      </c>
      <c r="AS1809" s="92" t="s">
        <v>5537</v>
      </c>
      <c r="AT1809" s="98" t="s">
        <v>4676</v>
      </c>
      <c r="AV1809" s="17" t="s">
        <v>5537</v>
      </c>
      <c r="AW1809" s="7" t="s">
        <v>5537</v>
      </c>
      <c r="AX1809" s="6" t="s">
        <v>5537</v>
      </c>
      <c r="AY1809" s="7"/>
      <c r="AZ1809" s="3" t="s">
        <v>5537</v>
      </c>
      <c r="BA1809" s="18" t="s">
        <v>5537</v>
      </c>
      <c r="BB1809" s="18" t="s">
        <v>5537</v>
      </c>
      <c r="BC1809" s="18" t="s">
        <v>5537</v>
      </c>
      <c r="BD1809" s="18" t="s">
        <v>5537</v>
      </c>
      <c r="BE1809" s="18" t="s">
        <v>5537</v>
      </c>
      <c r="BF1809" s="18" t="s">
        <v>5537</v>
      </c>
      <c r="BG1809" s="18" t="s">
        <v>5537</v>
      </c>
      <c r="BH1809" s="18" t="s">
        <v>5537</v>
      </c>
      <c r="BI1809" s="18" t="s">
        <v>5537</v>
      </c>
      <c r="BJ1809" s="18" t="s">
        <v>5537</v>
      </c>
      <c r="BK1809" s="18" t="s">
        <v>5537</v>
      </c>
      <c r="BL1809" s="9" t="s">
        <v>5537</v>
      </c>
      <c r="BM1809" s="14" t="s">
        <v>5537</v>
      </c>
      <c r="BN1809" s="14" t="s">
        <v>5537</v>
      </c>
      <c r="BO1809" s="14" t="str">
        <f>_xlfn.XLOOKUP(B1809,'[4]cell downs 18042026 17h'!$B:$B,'[4]cell downs 18042026 17h'!$B:$B,"")</f>
        <v/>
      </c>
      <c r="BP1809" s="14" t="str">
        <f>_xlfn.XLOOKUP(B1809,'[5]Cells Huawei 19042026 15h'!$B:$B,'[5]Cells Huawei 19042026 15h'!$B:$B,"")</f>
        <v/>
      </c>
      <c r="BQ1809" s="9" t="str">
        <f>_xlfn.XLOOKUP(B1809,'[6]cells down 19042026 9H40'!$B:$B,'[6]cells down 19042026 9H40'!$B:$B,"")</f>
        <v/>
      </c>
      <c r="BR1809" s="9" t="s">
        <v>4676</v>
      </c>
      <c r="BS1809" s="9" t="s">
        <v>5537</v>
      </c>
      <c r="BT1809" s="108"/>
    </row>
    <row r="1810" spans="1:72" s="9" customFormat="1" x14ac:dyDescent="0.35">
      <c r="A1810" s="1" t="s">
        <v>5093</v>
      </c>
      <c r="B1810" s="8" t="s">
        <v>5094</v>
      </c>
      <c r="C1810" s="3" t="str">
        <f>_xlfn.XLOOKUP(B1810,'[1]daily break down'!$D:$D,'[1]daily break down'!$E:$E,"")</f>
        <v>CENTRE</v>
      </c>
      <c r="D1810" s="1" t="s">
        <v>11</v>
      </c>
      <c r="E1810" s="1" t="s">
        <v>594</v>
      </c>
      <c r="F1810" s="3" t="s">
        <v>37</v>
      </c>
      <c r="G1810" s="1" t="s">
        <v>5093</v>
      </c>
      <c r="H1810" s="34" t="str">
        <f>_xlfn.XLOOKUP(B1810,[2]CALCULATION!$B:$B,[2]CALCULATION!$H:$H,"")</f>
        <v>ZTE</v>
      </c>
      <c r="I1810" s="28">
        <v>0</v>
      </c>
      <c r="J1810" s="28">
        <v>0</v>
      </c>
      <c r="K1810" s="28">
        <v>0</v>
      </c>
      <c r="L1810" s="28">
        <v>0</v>
      </c>
      <c r="M1810" s="28">
        <v>0</v>
      </c>
      <c r="N1810" s="28">
        <v>0</v>
      </c>
      <c r="O1810" s="28">
        <v>0</v>
      </c>
      <c r="P1810" s="28">
        <v>0</v>
      </c>
      <c r="Q1810" s="28">
        <v>0</v>
      </c>
      <c r="R1810" s="28">
        <v>0</v>
      </c>
      <c r="S1810" s="93">
        <v>0</v>
      </c>
      <c r="T1810" s="93">
        <f>_xlfn.XLOOKUP(B1810,'[3]Nur des jours'!$B:$B,'[3]Nur des jours'!$U:$U,"")</f>
        <v>0</v>
      </c>
      <c r="U1810" s="93">
        <v>0</v>
      </c>
      <c r="V1810" s="93">
        <v>0</v>
      </c>
      <c r="W1810" s="93">
        <v>0</v>
      </c>
      <c r="X1810" s="93">
        <v>0</v>
      </c>
      <c r="Y1810" s="93">
        <v>0</v>
      </c>
      <c r="Z1810" s="93">
        <v>0</v>
      </c>
      <c r="AA1810" s="93">
        <v>0</v>
      </c>
      <c r="AB1810" s="93">
        <v>0</v>
      </c>
      <c r="AC1810" s="93">
        <f>_xlfn.XLOOKUP(B1810,'[3]Nur des jours'!$B:$B,'[3]Nur des jours'!$N:$N,"")</f>
        <v>0</v>
      </c>
      <c r="AD1810" s="93">
        <v>0</v>
      </c>
      <c r="AE1810" s="93">
        <v>0</v>
      </c>
      <c r="AF1810" s="93">
        <v>0</v>
      </c>
      <c r="AG1810" s="93"/>
      <c r="AH1810" s="93">
        <v>0</v>
      </c>
      <c r="AI1810" s="93">
        <v>0</v>
      </c>
      <c r="AJ1810" s="93">
        <v>0</v>
      </c>
      <c r="AK1810" s="93">
        <v>0</v>
      </c>
      <c r="AL1810" s="93">
        <v>0</v>
      </c>
      <c r="AM1810" s="49" t="s">
        <v>5559</v>
      </c>
      <c r="AN1810" s="49"/>
      <c r="AO1810" s="48" t="str" cm="1">
        <f t="array" ref="AO1810">IFERROR(_xlfn.IFS(
AQ1810="MPR ISSUE","PDH",
AQ1810="BSS Hardware Issue","BSS",
AQ1810="Sites strategiques, MLL, Pylone, etc.","ENVTECH",
AQ1810="AKTIVCO DEFAUT GE &amp; POWER Cabinet","AKTIVCO",
AQ1810="AKTIVCO Coupure ENEO &amp; Baisse de tension","AKTIVCO GRID ONLY",
AQ1810="Coupure ENEO &amp; Baisse de tension","IHS GRID ONLY",
AQ1810="Defaut GE &amp; POWER Cabinet","IHS",
AQ1810="Sharing","Partners",
AQ1810="Sites strategiques &amp; DataCenter","SST &amp; DC",
AQ1810="Exclu","Exclu",
AQ1810="SAT","SAT",
AQ1810="SPARE-ISSUE","SPARE-ISSUE",
AQ1810="Fiber CAmtel","TRANS_FO_CAMTEL",
AQ1810="Fiber AOF","Fiber AOF",
AQ1810="Projet OCM (HUAWEI)","TRAVAUX-HUAWEI",
AQ1810="Projet OCM (NOKIA)","TRAVAUX-NOKIA",
AQ1810="ACCESS-ISSUE","ACCESS-ISSUE",
AQ1810="Projet OCM (ZTE, NOKIA, autres projets)","TRAVAUX OCM",
AQ1810="No root CAuse","No root cause",
AQ1810="ODU HS","PDH",
AQ1810="IP &amp; VLAN","PDH",
AQ1810="Warehouse HUAWEI","SPARE-ISSUE",
AQ1810="SPARE-HS","SPARE-ISSUE",
AQ1810="Power Telco","BSS",AQ1810="no impacts","no impacts"
),"")</f>
        <v>No root cause</v>
      </c>
      <c r="AP1810" s="48" t="str" cm="1">
        <f t="array" ref="AP1810">IFERROR(_xlfn.IFS(
AQ1810="MPR ISSUE","TX ISSUE",
AQ1810="BSS Hardware Issue","RAN ISSUE",
AQ1810="Sites strategiques, MLL, Pylone, etc.","ENVTECH",
AQ1810="AKTIVCO DEFAUT GE &amp; POWER Cabinet","POWER ISSUE",
AQ1810="AKTIVCO Coupure ENEO &amp; Baisse de tension","POWER ISSUE",
AQ1810="Coupure ENEO &amp; Baisse de tension","POWER ISSUE",
AQ1810="Defaut GE &amp; POWER Cabinet","POWER ISSUE",
AQ1810="Sharing","POWER ISSUE",
AQ1810="Sites strategiques &amp; DataCenter","POWER ISSUE",
AQ1810="Exclu","Exclu",
AQ1810="SAT","TX ISSUE",
AQ1810="SPARE-ISSUE","SPARE-ISSUE",
AQ1810="Fiber CAmtel","TX ISSUE",
AQ1810="Fiber AOF","TX ISSUE",
AQ1810="Projet OCM (HUAWEI)","TRAVAUX-HUAWEI",
AQ1810="Projet OCM (NOKIA)","TRAVAUX -NOKIA",
AQ1810="ACCESS-ISSUE","ACCESS-ISSUE",
AQ1810="Projet OCM (ZTE, NOKIA, autres projets)","TRAVAUX OCM",
AQ1810="No root CAuse","No root cause",
AQ1810="ODU HS","TX ISSUE",
AQ1810="IP &amp; VLAN","TX ISSUE",
AQ1810="Warehouse HUAWEI","SPARE-ISSUE",
AQ1810="SPARE-HS","SPARE-ISSUE",
AQ1810="Power Telco","RAN ISSUE",AQ1810="no impacts","no impacts"
),"")</f>
        <v>No root cause</v>
      </c>
      <c r="AQ1810" s="126" t="s">
        <v>5344</v>
      </c>
      <c r="AR1810" s="48" t="str" cm="1">
        <f t="array" ref="AR1810">IFERROR(_xlfn.IFS(
AQ1810="MPR ISSUE","ACTIVE",
AQ1810="BSS Hardware Issue","ACTIVE",
AQ1810="Sites strategiques, MLL, Pylone, etc.","PASSIVE",
AQ1810="AKTIVCO DEFAUT GE &amp; POWER Cabinet","PASSIVE",
AQ1810="AKTIVCO Coupure ENEO &amp; Baisse de tension","PASSIVE",
AQ1810="Coupure ENEO &amp; Baisse de tension","PASSIVE",
AQ1810="Defaut GE &amp; POWER Cabinet","PASSIVE",
AQ1810="Sharing","PASSIVE",
AQ1810="Sites strategiques &amp; DataCenter","PASSIVE",
AQ1810="Exclu","Exclu",
AQ1810="SAT","ACTIVE",
AQ1810="SPARE-ISSUE","SPARE-ISSUE",
AQ1810="Fiber CAmtel","ACTIVE",
AQ1810="Fiber AOF","ACTIVE",
AQ1810="Projet OCM (HUAWEI)","PLANNED WORKS",
AQ1810="Projet OCM (NOKIA)","PLANNED WORKS",
AQ1810="ACCESS-ISSUE","ACCESS-ISSUE",
AQ1810="Projet OCM (ZTE, NOKIA, autres projets)","PLANNED WORKS",
AQ1810="No root CAuse","No root cause",
AQ1810="ODU HS","ACTIVE",
AQ1810="IP &amp; VLAN","ACTIVE",
AQ1810="Warehouse HUAWEI","SPARE-ISSUE",
AQ1810="SPARE-HS","SPARE-ISSUE",
AQ1810="Power Telco","ACTIVE", AQ1810="no impacts","no impacts"
),"")</f>
        <v>No root cause</v>
      </c>
      <c r="AS1810" s="92" t="s">
        <v>5537</v>
      </c>
      <c r="AT1810" s="98" t="s">
        <v>5094</v>
      </c>
      <c r="AV1810" s="17" t="s">
        <v>5537</v>
      </c>
      <c r="AW1810" s="7" t="s">
        <v>5537</v>
      </c>
      <c r="AX1810" s="6" t="s">
        <v>5537</v>
      </c>
      <c r="AY1810" s="7"/>
      <c r="AZ1810" s="3" t="s">
        <v>5537</v>
      </c>
      <c r="BA1810" s="18" t="s">
        <v>5537</v>
      </c>
      <c r="BB1810" s="18" t="s">
        <v>5537</v>
      </c>
      <c r="BC1810" s="18" t="s">
        <v>5537</v>
      </c>
      <c r="BD1810" s="18" t="s">
        <v>5537</v>
      </c>
      <c r="BE1810" s="18" t="s">
        <v>5537</v>
      </c>
      <c r="BF1810" s="18" t="s">
        <v>5537</v>
      </c>
      <c r="BG1810" s="18" t="s">
        <v>5537</v>
      </c>
      <c r="BH1810" s="18" t="s">
        <v>5537</v>
      </c>
      <c r="BI1810" s="18" t="s">
        <v>5537</v>
      </c>
      <c r="BJ1810" s="18" t="s">
        <v>5537</v>
      </c>
      <c r="BK1810" s="18" t="s">
        <v>5537</v>
      </c>
      <c r="BL1810" s="9" t="s">
        <v>5537</v>
      </c>
      <c r="BM1810" s="14" t="s">
        <v>5537</v>
      </c>
      <c r="BN1810" s="14" t="s">
        <v>5537</v>
      </c>
      <c r="BO1810" s="14" t="str">
        <f>_xlfn.XLOOKUP(B1810,'[4]cell downs 18042026 17h'!$B:$B,'[4]cell downs 18042026 17h'!$B:$B,"")</f>
        <v/>
      </c>
      <c r="BP1810" s="14" t="str">
        <f>_xlfn.XLOOKUP(B1810,'[5]Cells Huawei 19042026 15h'!$B:$B,'[5]Cells Huawei 19042026 15h'!$B:$B,"")</f>
        <v/>
      </c>
      <c r="BQ1810" s="9" t="str">
        <f>_xlfn.XLOOKUP(B1810,'[6]cells down 19042026 9H40'!$B:$B,'[6]cells down 19042026 9H40'!$B:$B,"")</f>
        <v/>
      </c>
      <c r="BR1810" s="9" t="s">
        <v>5094</v>
      </c>
      <c r="BS1810" s="9" t="s">
        <v>12</v>
      </c>
      <c r="BT1810" s="108"/>
    </row>
    <row r="1811" spans="1:72" s="9" customFormat="1" x14ac:dyDescent="0.35">
      <c r="A1811" s="1" t="s">
        <v>1020</v>
      </c>
      <c r="B1811" s="8" t="s">
        <v>1021</v>
      </c>
      <c r="C1811" s="3" t="str">
        <f>_xlfn.XLOOKUP(B1811,'[1]daily break down'!$D:$D,'[1]daily break down'!$E:$E,"")</f>
        <v>Bafoussam</v>
      </c>
      <c r="D1811" s="1" t="s">
        <v>1022</v>
      </c>
      <c r="E1811" s="1"/>
      <c r="F1811" s="3" t="s">
        <v>102</v>
      </c>
      <c r="G1811" s="1" t="s">
        <v>299</v>
      </c>
      <c r="H1811" s="32" t="str">
        <f>_xlfn.XLOOKUP(B1811,[2]CALCULATION!$B:$B,[2]CALCULATION!$H:$H,"")</f>
        <v>Huawei</v>
      </c>
      <c r="I1811" s="28">
        <v>0</v>
      </c>
      <c r="J1811" s="28">
        <v>0</v>
      </c>
      <c r="K1811" s="28">
        <v>0</v>
      </c>
      <c r="L1811" s="28">
        <v>0</v>
      </c>
      <c r="M1811" s="28">
        <v>0</v>
      </c>
      <c r="N1811" s="28">
        <v>0</v>
      </c>
      <c r="O1811" s="28">
        <v>0</v>
      </c>
      <c r="P1811" s="28">
        <v>0</v>
      </c>
      <c r="Q1811" s="28">
        <v>0</v>
      </c>
      <c r="R1811" s="28">
        <v>0</v>
      </c>
      <c r="S1811" s="93">
        <v>0</v>
      </c>
      <c r="T1811" s="93">
        <f>_xlfn.XLOOKUP(B1811,'[3]Nur des jours'!$B:$B,'[3]Nur des jours'!$U:$U,"")</f>
        <v>0</v>
      </c>
      <c r="U1811" s="93">
        <v>0</v>
      </c>
      <c r="V1811" s="93">
        <v>0</v>
      </c>
      <c r="W1811" s="93">
        <v>0</v>
      </c>
      <c r="X1811" s="93">
        <v>0</v>
      </c>
      <c r="Y1811" s="93">
        <v>0</v>
      </c>
      <c r="Z1811" s="93">
        <v>0</v>
      </c>
      <c r="AA1811" s="93">
        <v>0</v>
      </c>
      <c r="AB1811" s="93">
        <v>0</v>
      </c>
      <c r="AC1811" s="93">
        <f>_xlfn.XLOOKUP(B1811,'[3]Nur des jours'!$B:$B,'[3]Nur des jours'!$N:$N,"")</f>
        <v>0</v>
      </c>
      <c r="AD1811" s="93">
        <v>0</v>
      </c>
      <c r="AE1811" s="93">
        <v>0</v>
      </c>
      <c r="AF1811" s="93">
        <v>0</v>
      </c>
      <c r="AG1811" s="93"/>
      <c r="AH1811" s="93">
        <v>0</v>
      </c>
      <c r="AI1811" s="93">
        <v>0</v>
      </c>
      <c r="AJ1811" s="93">
        <v>0</v>
      </c>
      <c r="AK1811" s="93">
        <v>0</v>
      </c>
      <c r="AL1811" s="93">
        <v>0</v>
      </c>
      <c r="AM1811" s="49" t="s">
        <v>5559</v>
      </c>
      <c r="AN1811" s="49"/>
      <c r="AO1811" s="48" t="str" cm="1">
        <f t="array" ref="AO1811">IFERROR(_xlfn.IFS(
AQ1811="MPR ISSUE","PDH",
AQ1811="BSS Hardware Issue","BSS",
AQ1811="Sites strategiques, MLL, Pylone, etc.","ENVTECH",
AQ1811="AKTIVCO DEFAUT GE &amp; POWER Cabinet","AKTIVCO",
AQ1811="AKTIVCO Coupure ENEO &amp; Baisse de tension","AKTIVCO GRID ONLY",
AQ1811="Coupure ENEO &amp; Baisse de tension","IHS GRID ONLY",
AQ1811="Defaut GE &amp; POWER Cabinet","IHS",
AQ1811="Sharing","Partners",
AQ1811="Sites strategiques &amp; DataCenter","SST &amp; DC",
AQ1811="Exclu","Exclu",
AQ1811="SAT","SAT",
AQ1811="SPARE-ISSUE","SPARE-ISSUE",
AQ1811="Fiber CAmtel","TRANS_FO_CAMTEL",
AQ1811="Fiber AOF","Fiber AOF",
AQ1811="Projet OCM (HUAWEI)","TRAVAUX-HUAWEI",
AQ1811="Projet OCM (NOKIA)","TRAVAUX-NOKIA",
AQ1811="ACCESS-ISSUE","ACCESS-ISSUE",
AQ1811="Projet OCM (ZTE, NOKIA, autres projets)","TRAVAUX OCM",
AQ1811="No root CAuse","No root cause",
AQ1811="ODU HS","PDH",
AQ1811="IP &amp; VLAN","PDH",
AQ1811="Warehouse HUAWEI","SPARE-ISSUE",
AQ1811="SPARE-HS","SPARE-ISSUE",
AQ1811="Power Telco","BSS",AQ1811="no impacts","no impacts"
),"")</f>
        <v>No root cause</v>
      </c>
      <c r="AP1811" s="48" t="str" cm="1">
        <f t="array" ref="AP1811">IFERROR(_xlfn.IFS(
AQ1811="MPR ISSUE","TX ISSUE",
AQ1811="BSS Hardware Issue","RAN ISSUE",
AQ1811="Sites strategiques, MLL, Pylone, etc.","ENVTECH",
AQ1811="AKTIVCO DEFAUT GE &amp; POWER Cabinet","POWER ISSUE",
AQ1811="AKTIVCO Coupure ENEO &amp; Baisse de tension","POWER ISSUE",
AQ1811="Coupure ENEO &amp; Baisse de tension","POWER ISSUE",
AQ1811="Defaut GE &amp; POWER Cabinet","POWER ISSUE",
AQ1811="Sharing","POWER ISSUE",
AQ1811="Sites strategiques &amp; DataCenter","POWER ISSUE",
AQ1811="Exclu","Exclu",
AQ1811="SAT","TX ISSUE",
AQ1811="SPARE-ISSUE","SPARE-ISSUE",
AQ1811="Fiber CAmtel","TX ISSUE",
AQ1811="Fiber AOF","TX ISSUE",
AQ1811="Projet OCM (HUAWEI)","TRAVAUX-HUAWEI",
AQ1811="Projet OCM (NOKIA)","TRAVAUX -NOKIA",
AQ1811="ACCESS-ISSUE","ACCESS-ISSUE",
AQ1811="Projet OCM (ZTE, NOKIA, autres projets)","TRAVAUX OCM",
AQ1811="No root CAuse","No root cause",
AQ1811="ODU HS","TX ISSUE",
AQ1811="IP &amp; VLAN","TX ISSUE",
AQ1811="Warehouse HUAWEI","SPARE-ISSUE",
AQ1811="SPARE-HS","SPARE-ISSUE",
AQ1811="Power Telco","RAN ISSUE",AQ1811="no impacts","no impacts"
),"")</f>
        <v>No root cause</v>
      </c>
      <c r="AQ1811" s="67" t="s">
        <v>5344</v>
      </c>
      <c r="AR1811" s="48" t="str" cm="1">
        <f t="array" ref="AR1811">IFERROR(_xlfn.IFS(
AQ1811="MPR ISSUE","ACTIVE",
AQ1811="BSS Hardware Issue","ACTIVE",
AQ1811="Sites strategiques, MLL, Pylone, etc.","PASSIVE",
AQ1811="AKTIVCO DEFAUT GE &amp; POWER Cabinet","PASSIVE",
AQ1811="AKTIVCO Coupure ENEO &amp; Baisse de tension","PASSIVE",
AQ1811="Coupure ENEO &amp; Baisse de tension","PASSIVE",
AQ1811="Defaut GE &amp; POWER Cabinet","PASSIVE",
AQ1811="Sharing","PASSIVE",
AQ1811="Sites strategiques &amp; DataCenter","PASSIVE",
AQ1811="Exclu","Exclu",
AQ1811="SAT","ACTIVE",
AQ1811="SPARE-ISSUE","SPARE-ISSUE",
AQ1811="Fiber CAmtel","ACTIVE",
AQ1811="Fiber AOF","ACTIVE",
AQ1811="Projet OCM (HUAWEI)","PLANNED WORKS",
AQ1811="Projet OCM (NOKIA)","PLANNED WORKS",
AQ1811="ACCESS-ISSUE","ACCESS-ISSUE",
AQ1811="Projet OCM (ZTE, NOKIA, autres projets)","PLANNED WORKS",
AQ1811="No root CAuse","No root cause",
AQ1811="ODU HS","ACTIVE",
AQ1811="IP &amp; VLAN","ACTIVE",
AQ1811="Warehouse HUAWEI","SPARE-ISSUE",
AQ1811="SPARE-HS","SPARE-ISSUE",
AQ1811="Power Telco","ACTIVE", AQ1811="no impacts","no impacts"
),"")</f>
        <v>No root cause</v>
      </c>
      <c r="AS1811" s="92" t="s">
        <v>5537</v>
      </c>
      <c r="AT1811" s="98" t="s">
        <v>1021</v>
      </c>
      <c r="AV1811" s="17" t="s">
        <v>5537</v>
      </c>
      <c r="AW1811" s="7" t="s">
        <v>5537</v>
      </c>
      <c r="AX1811" s="6" t="s">
        <v>5537</v>
      </c>
      <c r="AY1811" s="7"/>
      <c r="AZ1811" s="3" t="s">
        <v>5537</v>
      </c>
      <c r="BA1811" s="18" t="s">
        <v>5537</v>
      </c>
      <c r="BB1811" s="18" t="s">
        <v>5537</v>
      </c>
      <c r="BC1811" s="18" t="s">
        <v>5537</v>
      </c>
      <c r="BD1811" s="18" t="s">
        <v>5537</v>
      </c>
      <c r="BE1811" s="18" t="s">
        <v>5537</v>
      </c>
      <c r="BF1811" s="18" t="s">
        <v>5537</v>
      </c>
      <c r="BG1811" s="18" t="s">
        <v>5537</v>
      </c>
      <c r="BH1811" s="18" t="s">
        <v>5537</v>
      </c>
      <c r="BI1811" s="18" t="s">
        <v>5537</v>
      </c>
      <c r="BJ1811" s="18" t="s">
        <v>5537</v>
      </c>
      <c r="BK1811" s="18" t="s">
        <v>5537</v>
      </c>
      <c r="BL1811" s="9" t="s">
        <v>5537</v>
      </c>
      <c r="BM1811" s="14" t="s">
        <v>5537</v>
      </c>
      <c r="BN1811" s="14" t="s">
        <v>5537</v>
      </c>
      <c r="BO1811" s="14" t="str">
        <f>_xlfn.XLOOKUP(B1811,'[4]cell downs 18042026 17h'!$B:$B,'[4]cell downs 18042026 17h'!$B:$B,"")</f>
        <v/>
      </c>
      <c r="BP1811" s="14" t="str">
        <f>_xlfn.XLOOKUP(B1811,'[5]Cells Huawei 19042026 15h'!$B:$B,'[5]Cells Huawei 19042026 15h'!$B:$B,"")</f>
        <v/>
      </c>
      <c r="BQ1811" s="9" t="str">
        <f>_xlfn.XLOOKUP(B1811,'[6]cells down 19042026 9H40'!$B:$B,'[6]cells down 19042026 9H40'!$B:$B,"")</f>
        <v/>
      </c>
      <c r="BR1811" s="9" t="s">
        <v>5537</v>
      </c>
      <c r="BS1811" s="9" t="s">
        <v>12</v>
      </c>
      <c r="BT1811" s="108"/>
    </row>
    <row r="1812" spans="1:72" s="9" customFormat="1" x14ac:dyDescent="0.35">
      <c r="A1812" s="1" t="s">
        <v>4661</v>
      </c>
      <c r="B1812" s="8" t="s">
        <v>4662</v>
      </c>
      <c r="C1812" s="3" t="str">
        <f>_xlfn.XLOOKUP(B1812,'[1]daily break down'!$D:$D,'[1]daily break down'!$E:$E,"")</f>
        <v>CENTRE</v>
      </c>
      <c r="D1812" s="1" t="s">
        <v>21</v>
      </c>
      <c r="E1812" s="1" t="s">
        <v>987</v>
      </c>
      <c r="F1812" s="3" t="s">
        <v>37</v>
      </c>
      <c r="G1812" s="1" t="s">
        <v>1577</v>
      </c>
      <c r="H1812" s="33" t="str">
        <f>_xlfn.XLOOKUP(B1812,[2]CALCULATION!$B:$B,[2]CALCULATION!$H:$H,"")</f>
        <v>NOKIA</v>
      </c>
      <c r="I1812" s="28">
        <v>0</v>
      </c>
      <c r="J1812" s="28">
        <v>0</v>
      </c>
      <c r="K1812" s="28">
        <v>0</v>
      </c>
      <c r="L1812" s="28">
        <v>0</v>
      </c>
      <c r="M1812" s="28">
        <v>0</v>
      </c>
      <c r="N1812" s="28">
        <v>0</v>
      </c>
      <c r="O1812" s="28">
        <v>0</v>
      </c>
      <c r="P1812" s="28">
        <v>0</v>
      </c>
      <c r="Q1812" s="28">
        <v>0</v>
      </c>
      <c r="R1812" s="28">
        <v>0</v>
      </c>
      <c r="S1812" s="93">
        <v>0</v>
      </c>
      <c r="T1812" s="93">
        <f>_xlfn.XLOOKUP(B1812,'[3]Nur des jours'!$B:$B,'[3]Nur des jours'!$U:$U,"")</f>
        <v>0</v>
      </c>
      <c r="U1812" s="93">
        <v>0</v>
      </c>
      <c r="V1812" s="93">
        <v>0</v>
      </c>
      <c r="W1812" s="93">
        <v>0</v>
      </c>
      <c r="X1812" s="93">
        <v>0</v>
      </c>
      <c r="Y1812" s="93">
        <v>0</v>
      </c>
      <c r="Z1812" s="93">
        <v>0</v>
      </c>
      <c r="AA1812" s="93">
        <v>0</v>
      </c>
      <c r="AB1812" s="93">
        <v>0</v>
      </c>
      <c r="AC1812" s="93">
        <f>_xlfn.XLOOKUP(B1812,'[3]Nur des jours'!$B:$B,'[3]Nur des jours'!$N:$N,"")</f>
        <v>0</v>
      </c>
      <c r="AD1812" s="93">
        <v>0</v>
      </c>
      <c r="AE1812" s="93">
        <v>0</v>
      </c>
      <c r="AF1812" s="93">
        <v>0</v>
      </c>
      <c r="AG1812" s="93"/>
      <c r="AH1812" s="93">
        <v>0</v>
      </c>
      <c r="AI1812" s="93">
        <v>0</v>
      </c>
      <c r="AJ1812" s="93">
        <v>0</v>
      </c>
      <c r="AK1812" s="93">
        <v>0</v>
      </c>
      <c r="AL1812" s="93">
        <v>0</v>
      </c>
      <c r="AM1812" s="49" t="s">
        <v>5559</v>
      </c>
      <c r="AN1812" s="49"/>
      <c r="AO1812" s="48" t="str" cm="1">
        <f t="array" ref="AO1812">IFERROR(_xlfn.IFS(
AQ1812="MPR ISSUE","PDH",
AQ1812="BSS Hardware Issue","BSS",
AQ1812="Sites strategiques, MLL, Pylone, etc.","ENVTECH",
AQ1812="AKTIVCO DEFAUT GE &amp; POWER Cabinet","AKTIVCO",
AQ1812="AKTIVCO Coupure ENEO &amp; Baisse de tension","AKTIVCO GRID ONLY",
AQ1812="Coupure ENEO &amp; Baisse de tension","IHS GRID ONLY",
AQ1812="Defaut GE &amp; POWER Cabinet","IHS",
AQ1812="Sharing","Partners",
AQ1812="Sites strategiques &amp; DataCenter","SST &amp; DC",
AQ1812="Exclu","Exclu",
AQ1812="SAT","SAT",
AQ1812="SPARE-ISSUE","SPARE-ISSUE",
AQ1812="Fiber CAmtel","TRANS_FO_CAMTEL",
AQ1812="Fiber AOF","Fiber AOF",
AQ1812="Projet OCM (HUAWEI)","TRAVAUX-HUAWEI",
AQ1812="Projet OCM (NOKIA)","TRAVAUX-NOKIA",
AQ1812="ACCESS-ISSUE","ACCESS-ISSUE",
AQ1812="Projet OCM (ZTE, NOKIA, autres projets)","TRAVAUX OCM",
AQ1812="No root CAuse","No root cause",
AQ1812="ODU HS","PDH",
AQ1812="IP &amp; VLAN","PDH",
AQ1812="Warehouse HUAWEI","SPARE-ISSUE",
AQ1812="SPARE-HS","SPARE-ISSUE",
AQ1812="Power Telco","BSS",AQ1812="no impacts","no impacts"
),"")</f>
        <v>No root cause</v>
      </c>
      <c r="AP1812" s="48" t="str" cm="1">
        <f t="array" ref="AP1812">IFERROR(_xlfn.IFS(
AQ1812="MPR ISSUE","TX ISSUE",
AQ1812="BSS Hardware Issue","RAN ISSUE",
AQ1812="Sites strategiques, MLL, Pylone, etc.","ENVTECH",
AQ1812="AKTIVCO DEFAUT GE &amp; POWER Cabinet","POWER ISSUE",
AQ1812="AKTIVCO Coupure ENEO &amp; Baisse de tension","POWER ISSUE",
AQ1812="Coupure ENEO &amp; Baisse de tension","POWER ISSUE",
AQ1812="Defaut GE &amp; POWER Cabinet","POWER ISSUE",
AQ1812="Sharing","POWER ISSUE",
AQ1812="Sites strategiques &amp; DataCenter","POWER ISSUE",
AQ1812="Exclu","Exclu",
AQ1812="SAT","TX ISSUE",
AQ1812="SPARE-ISSUE","SPARE-ISSUE",
AQ1812="Fiber CAmtel","TX ISSUE",
AQ1812="Fiber AOF","TX ISSUE",
AQ1812="Projet OCM (HUAWEI)","TRAVAUX-HUAWEI",
AQ1812="Projet OCM (NOKIA)","TRAVAUX -NOKIA",
AQ1812="ACCESS-ISSUE","ACCESS-ISSUE",
AQ1812="Projet OCM (ZTE, NOKIA, autres projets)","TRAVAUX OCM",
AQ1812="No root CAuse","No root cause",
AQ1812="ODU HS","TX ISSUE",
AQ1812="IP &amp; VLAN","TX ISSUE",
AQ1812="Warehouse HUAWEI","SPARE-ISSUE",
AQ1812="SPARE-HS","SPARE-ISSUE",
AQ1812="Power Telco","RAN ISSUE",AQ1812="no impacts","no impacts"
),"")</f>
        <v>No root cause</v>
      </c>
      <c r="AQ1812" s="67" t="s">
        <v>5344</v>
      </c>
      <c r="AR1812" s="48" t="str" cm="1">
        <f t="array" ref="AR1812">IFERROR(_xlfn.IFS(
AQ1812="MPR ISSUE","ACTIVE",
AQ1812="BSS Hardware Issue","ACTIVE",
AQ1812="Sites strategiques, MLL, Pylone, etc.","PASSIVE",
AQ1812="AKTIVCO DEFAUT GE &amp; POWER Cabinet","PASSIVE",
AQ1812="AKTIVCO Coupure ENEO &amp; Baisse de tension","PASSIVE",
AQ1812="Coupure ENEO &amp; Baisse de tension","PASSIVE",
AQ1812="Defaut GE &amp; POWER Cabinet","PASSIVE",
AQ1812="Sharing","PASSIVE",
AQ1812="Sites strategiques &amp; DataCenter","PASSIVE",
AQ1812="Exclu","Exclu",
AQ1812="SAT","ACTIVE",
AQ1812="SPARE-ISSUE","SPARE-ISSUE",
AQ1812="Fiber CAmtel","ACTIVE",
AQ1812="Fiber AOF","ACTIVE",
AQ1812="Projet OCM (HUAWEI)","PLANNED WORKS",
AQ1812="Projet OCM (NOKIA)","PLANNED WORKS",
AQ1812="ACCESS-ISSUE","ACCESS-ISSUE",
AQ1812="Projet OCM (ZTE, NOKIA, autres projets)","PLANNED WORKS",
AQ1812="No root CAuse","No root cause",
AQ1812="ODU HS","ACTIVE",
AQ1812="IP &amp; VLAN","ACTIVE",
AQ1812="Warehouse HUAWEI","SPARE-ISSUE",
AQ1812="SPARE-HS","SPARE-ISSUE",
AQ1812="Power Telco","ACTIVE", AQ1812="no impacts","no impacts"
),"")</f>
        <v>No root cause</v>
      </c>
      <c r="AS1812" s="92" t="s">
        <v>5537</v>
      </c>
      <c r="AT1812" s="98" t="s">
        <v>4662</v>
      </c>
      <c r="AV1812" s="17" t="s">
        <v>5537</v>
      </c>
      <c r="AW1812" s="7" t="s">
        <v>5537</v>
      </c>
      <c r="AX1812" s="6" t="s">
        <v>5537</v>
      </c>
      <c r="AY1812" s="7"/>
      <c r="AZ1812" s="3" t="s">
        <v>5537</v>
      </c>
      <c r="BA1812" s="18" t="s">
        <v>5537</v>
      </c>
      <c r="BB1812" s="18" t="s">
        <v>5537</v>
      </c>
      <c r="BC1812" s="18" t="s">
        <v>5537</v>
      </c>
      <c r="BD1812" s="18" t="s">
        <v>5537</v>
      </c>
      <c r="BE1812" s="18" t="s">
        <v>5537</v>
      </c>
      <c r="BF1812" s="18" t="s">
        <v>5537</v>
      </c>
      <c r="BG1812" s="18" t="s">
        <v>5537</v>
      </c>
      <c r="BH1812" s="18" t="s">
        <v>5537</v>
      </c>
      <c r="BI1812" s="18" t="s">
        <v>5537</v>
      </c>
      <c r="BJ1812" s="18" t="s">
        <v>5537</v>
      </c>
      <c r="BK1812" s="18" t="s">
        <v>5537</v>
      </c>
      <c r="BL1812" s="9" t="s">
        <v>5537</v>
      </c>
      <c r="BM1812" s="14" t="s">
        <v>5537</v>
      </c>
      <c r="BN1812" s="14" t="s">
        <v>5537</v>
      </c>
      <c r="BO1812" s="14" t="str">
        <f>_xlfn.XLOOKUP(B1812,'[4]cell downs 18042026 17h'!$B:$B,'[4]cell downs 18042026 17h'!$B:$B,"")</f>
        <v/>
      </c>
      <c r="BP1812" s="14" t="str">
        <f>_xlfn.XLOOKUP(B1812,'[5]Cells Huawei 19042026 15h'!$B:$B,'[5]Cells Huawei 19042026 15h'!$B:$B,"")</f>
        <v/>
      </c>
      <c r="BQ1812" s="9" t="str">
        <f>_xlfn.XLOOKUP(B1812,'[6]cells down 19042026 9H40'!$B:$B,'[6]cells down 19042026 9H40'!$B:$B,"")</f>
        <v/>
      </c>
      <c r="BR1812" s="9" t="s">
        <v>5537</v>
      </c>
      <c r="BS1812" s="9" t="s">
        <v>5537</v>
      </c>
      <c r="BT1812" s="108"/>
    </row>
    <row r="1813" spans="1:72" s="9" customFormat="1" x14ac:dyDescent="0.35">
      <c r="A1813" s="1" t="s">
        <v>3508</v>
      </c>
      <c r="B1813" s="8" t="s">
        <v>3509</v>
      </c>
      <c r="C1813" s="3" t="str">
        <f>_xlfn.XLOOKUP(B1813,'[1]daily break down'!$D:$D,'[1]daily break down'!$E:$E,"")</f>
        <v>LITTORAL</v>
      </c>
      <c r="D1813" s="1" t="s">
        <v>11</v>
      </c>
      <c r="E1813" s="1" t="s">
        <v>12</v>
      </c>
      <c r="F1813" s="3" t="s">
        <v>31</v>
      </c>
      <c r="G1813" s="1" t="s">
        <v>3510</v>
      </c>
      <c r="H1813" s="34" t="str">
        <f>_xlfn.XLOOKUP(B1813,[2]CALCULATION!$B:$B,[2]CALCULATION!$H:$H,"")</f>
        <v>ZTE</v>
      </c>
      <c r="I1813" s="28">
        <v>0</v>
      </c>
      <c r="J1813" s="28">
        <v>0</v>
      </c>
      <c r="K1813" s="28">
        <v>0</v>
      </c>
      <c r="L1813" s="28">
        <v>0</v>
      </c>
      <c r="M1813" s="28">
        <v>0</v>
      </c>
      <c r="N1813" s="28">
        <v>0</v>
      </c>
      <c r="O1813" s="28">
        <v>0</v>
      </c>
      <c r="P1813" s="28">
        <v>0</v>
      </c>
      <c r="Q1813" s="28">
        <v>0</v>
      </c>
      <c r="R1813" s="28">
        <v>0</v>
      </c>
      <c r="S1813" s="93">
        <v>0</v>
      </c>
      <c r="T1813" s="93">
        <f>_xlfn.XLOOKUP(B1813,'[3]Nur des jours'!$B:$B,'[3]Nur des jours'!$U:$U,"")</f>
        <v>0</v>
      </c>
      <c r="U1813" s="93">
        <v>0</v>
      </c>
      <c r="V1813" s="93">
        <v>0</v>
      </c>
      <c r="W1813" s="93">
        <v>0</v>
      </c>
      <c r="X1813" s="93">
        <v>0</v>
      </c>
      <c r="Y1813" s="93">
        <v>0</v>
      </c>
      <c r="Z1813" s="93">
        <v>0</v>
      </c>
      <c r="AA1813" s="93">
        <v>0</v>
      </c>
      <c r="AB1813" s="93">
        <v>0</v>
      </c>
      <c r="AC1813" s="93">
        <f>_xlfn.XLOOKUP(B1813,'[3]Nur des jours'!$B:$B,'[3]Nur des jours'!$N:$N,"")</f>
        <v>0</v>
      </c>
      <c r="AD1813" s="93">
        <v>0</v>
      </c>
      <c r="AE1813" s="93">
        <v>0</v>
      </c>
      <c r="AF1813" s="93">
        <v>0</v>
      </c>
      <c r="AG1813" s="93"/>
      <c r="AH1813" s="93">
        <v>0</v>
      </c>
      <c r="AI1813" s="93">
        <v>0</v>
      </c>
      <c r="AJ1813" s="93">
        <v>0</v>
      </c>
      <c r="AK1813" s="93">
        <v>0</v>
      </c>
      <c r="AL1813" s="93">
        <v>0</v>
      </c>
      <c r="AM1813" s="49" t="s">
        <v>5559</v>
      </c>
      <c r="AN1813" s="49"/>
      <c r="AO1813" s="48" t="str" cm="1">
        <f t="array" ref="AO1813">IFERROR(_xlfn.IFS(
AQ1813="MPR ISSUE","PDH",
AQ1813="BSS Hardware Issue","BSS",
AQ1813="Sites strategiques, MLL, Pylone, etc.","ENVTECH",
AQ1813="AKTIVCO DEFAUT GE &amp; POWER Cabinet","AKTIVCO",
AQ1813="AKTIVCO Coupure ENEO &amp; Baisse de tension","AKTIVCO GRID ONLY",
AQ1813="Coupure ENEO &amp; Baisse de tension","IHS GRID ONLY",
AQ1813="Defaut GE &amp; POWER Cabinet","IHS",
AQ1813="Sharing","Partners",
AQ1813="Sites strategiques &amp; DataCenter","SST &amp; DC",
AQ1813="Exclu","Exclu",
AQ1813="SAT","SAT",
AQ1813="SPARE-ISSUE","SPARE-ISSUE",
AQ1813="Fiber CAmtel","TRANS_FO_CAMTEL",
AQ1813="Fiber AOF","Fiber AOF",
AQ1813="Projet OCM (HUAWEI)","TRAVAUX-HUAWEI",
AQ1813="Projet OCM (NOKIA)","TRAVAUX-NOKIA",
AQ1813="ACCESS-ISSUE","ACCESS-ISSUE",
AQ1813="Projet OCM (ZTE, NOKIA, autres projets)","TRAVAUX OCM",
AQ1813="No root CAuse","No root cause",
AQ1813="ODU HS","PDH",
AQ1813="IP &amp; VLAN","PDH",
AQ1813="Warehouse HUAWEI","SPARE-ISSUE",
AQ1813="SPARE-HS","SPARE-ISSUE",
AQ1813="Power Telco","BSS",AQ1813="no impacts","no impacts"
),"")</f>
        <v>BSS</v>
      </c>
      <c r="AP1813" s="48" t="str" cm="1">
        <f t="array" ref="AP1813">IFERROR(_xlfn.IFS(
AQ1813="MPR ISSUE","TX ISSUE",
AQ1813="BSS Hardware Issue","RAN ISSUE",
AQ1813="Sites strategiques, MLL, Pylone, etc.","ENVTECH",
AQ1813="AKTIVCO DEFAUT GE &amp; POWER Cabinet","POWER ISSUE",
AQ1813="AKTIVCO Coupure ENEO &amp; Baisse de tension","POWER ISSUE",
AQ1813="Coupure ENEO &amp; Baisse de tension","POWER ISSUE",
AQ1813="Defaut GE &amp; POWER Cabinet","POWER ISSUE",
AQ1813="Sharing","POWER ISSUE",
AQ1813="Sites strategiques &amp; DataCenter","POWER ISSUE",
AQ1813="Exclu","Exclu",
AQ1813="SAT","TX ISSUE",
AQ1813="SPARE-ISSUE","SPARE-ISSUE",
AQ1813="Fiber CAmtel","TX ISSUE",
AQ1813="Fiber AOF","TX ISSUE",
AQ1813="Projet OCM (HUAWEI)","TRAVAUX-HUAWEI",
AQ1813="Projet OCM (NOKIA)","TRAVAUX -NOKIA",
AQ1813="ACCESS-ISSUE","ACCESS-ISSUE",
AQ1813="Projet OCM (ZTE, NOKIA, autres projets)","TRAVAUX OCM",
AQ1813="No root CAuse","No root cause",
AQ1813="ODU HS","TX ISSUE",
AQ1813="IP &amp; VLAN","TX ISSUE",
AQ1813="Warehouse HUAWEI","SPARE-ISSUE",
AQ1813="SPARE-HS","SPARE-ISSUE",
AQ1813="Power Telco","RAN ISSUE",AQ1813="no impacts","no impacts"
),"")</f>
        <v>RAN ISSUE</v>
      </c>
      <c r="AQ1813" s="67" t="s">
        <v>5320</v>
      </c>
      <c r="AR1813" s="48" t="str" cm="1">
        <f t="array" ref="AR1813">IFERROR(_xlfn.IFS(
AQ1813="MPR ISSUE","ACTIVE",
AQ1813="BSS Hardware Issue","ACTIVE",
AQ1813="Sites strategiques, MLL, Pylone, etc.","PASSIVE",
AQ1813="AKTIVCO DEFAUT GE &amp; POWER Cabinet","PASSIVE",
AQ1813="AKTIVCO Coupure ENEO &amp; Baisse de tension","PASSIVE",
AQ1813="Coupure ENEO &amp; Baisse de tension","PASSIVE",
AQ1813="Defaut GE &amp; POWER Cabinet","PASSIVE",
AQ1813="Sharing","PASSIVE",
AQ1813="Sites strategiques &amp; DataCenter","PASSIVE",
AQ1813="Exclu","Exclu",
AQ1813="SAT","ACTIVE",
AQ1813="SPARE-ISSUE","SPARE-ISSUE",
AQ1813="Fiber CAmtel","ACTIVE",
AQ1813="Fiber AOF","ACTIVE",
AQ1813="Projet OCM (HUAWEI)","PLANNED WORKS",
AQ1813="Projet OCM (NOKIA)","PLANNED WORKS",
AQ1813="ACCESS-ISSUE","ACCESS-ISSUE",
AQ1813="Projet OCM (ZTE, NOKIA, autres projets)","PLANNED WORKS",
AQ1813="No root CAuse","No root cause",
AQ1813="ODU HS","ACTIVE",
AQ1813="IP &amp; VLAN","ACTIVE",
AQ1813="Warehouse HUAWEI","SPARE-ISSUE",
AQ1813="SPARE-HS","SPARE-ISSUE",
AQ1813="Power Telco","ACTIVE", AQ1813="no impacts","no impacts"
),"")</f>
        <v>ACTIVE</v>
      </c>
      <c r="AS1813" s="92" t="s">
        <v>5872</v>
      </c>
      <c r="AT1813" s="98" t="s">
        <v>3509</v>
      </c>
      <c r="AV1813" s="17" t="s">
        <v>5537</v>
      </c>
      <c r="AW1813" s="7" t="s">
        <v>5537</v>
      </c>
      <c r="AX1813" s="6" t="s">
        <v>5537</v>
      </c>
      <c r="AY1813" s="7"/>
      <c r="AZ1813" s="3" t="s">
        <v>5537</v>
      </c>
      <c r="BA1813" s="18" t="s">
        <v>5537</v>
      </c>
      <c r="BB1813" s="18" t="s">
        <v>5537</v>
      </c>
      <c r="BC1813" s="18" t="s">
        <v>5537</v>
      </c>
      <c r="BD1813" s="18" t="s">
        <v>6299</v>
      </c>
      <c r="BE1813" s="18" t="s">
        <v>6300</v>
      </c>
      <c r="BF1813" s="18" t="s">
        <v>6300</v>
      </c>
      <c r="BG1813" s="18" t="s">
        <v>5537</v>
      </c>
      <c r="BH1813" s="18" t="s">
        <v>5537</v>
      </c>
      <c r="BI1813" s="18" t="s">
        <v>5537</v>
      </c>
      <c r="BJ1813" s="18" t="s">
        <v>5537</v>
      </c>
      <c r="BK1813" s="18" t="s">
        <v>5537</v>
      </c>
      <c r="BL1813" s="9" t="s">
        <v>5537</v>
      </c>
      <c r="BM1813" s="14" t="s">
        <v>5537</v>
      </c>
      <c r="BN1813" s="14" t="s">
        <v>5537</v>
      </c>
      <c r="BO1813" s="14" t="str">
        <f>_xlfn.XLOOKUP(B1813,'[4]cell downs 18042026 17h'!$B:$B,'[4]cell downs 18042026 17h'!$B:$B,"")</f>
        <v/>
      </c>
      <c r="BP1813" s="14" t="str">
        <f>_xlfn.XLOOKUP(B1813,'[5]Cells Huawei 19042026 15h'!$B:$B,'[5]Cells Huawei 19042026 15h'!$B:$B,"")</f>
        <v/>
      </c>
      <c r="BQ1813" s="9" t="str">
        <f>_xlfn.XLOOKUP(B1813,'[6]cells down 19042026 9H40'!$B:$B,'[6]cells down 19042026 9H40'!$B:$B,"")</f>
        <v/>
      </c>
      <c r="BR1813" s="9" t="s">
        <v>5537</v>
      </c>
      <c r="BS1813" s="9" t="s">
        <v>594</v>
      </c>
      <c r="BT1813" s="108"/>
    </row>
    <row r="1814" spans="1:72" s="9" customFormat="1" x14ac:dyDescent="0.35">
      <c r="A1814" s="1" t="s">
        <v>4566</v>
      </c>
      <c r="B1814" s="8" t="s">
        <v>4567</v>
      </c>
      <c r="C1814" s="3" t="str">
        <f>_xlfn.XLOOKUP(B1814,'[1]daily break down'!$D:$D,'[1]daily break down'!$E:$E,"")</f>
        <v>CENTRE</v>
      </c>
      <c r="D1814" s="1" t="s">
        <v>11</v>
      </c>
      <c r="E1814" s="1" t="s">
        <v>96</v>
      </c>
      <c r="F1814" s="3" t="s">
        <v>37</v>
      </c>
      <c r="G1814" s="1" t="s">
        <v>4568</v>
      </c>
      <c r="H1814" s="34" t="str">
        <f>_xlfn.XLOOKUP(B1814,[2]CALCULATION!$B:$B,[2]CALCULATION!$H:$H,"")</f>
        <v>ZTE</v>
      </c>
      <c r="I1814" s="28">
        <v>0</v>
      </c>
      <c r="J1814" s="28">
        <v>0</v>
      </c>
      <c r="K1814" s="28">
        <v>0</v>
      </c>
      <c r="L1814" s="28">
        <v>0</v>
      </c>
      <c r="M1814" s="28">
        <v>0</v>
      </c>
      <c r="N1814" s="28">
        <v>0</v>
      </c>
      <c r="O1814" s="28">
        <v>0</v>
      </c>
      <c r="P1814" s="28">
        <v>0</v>
      </c>
      <c r="Q1814" s="28">
        <v>0</v>
      </c>
      <c r="R1814" s="28">
        <v>0</v>
      </c>
      <c r="S1814" s="93">
        <v>0</v>
      </c>
      <c r="T1814" s="93">
        <f>_xlfn.XLOOKUP(B1814,'[3]Nur des jours'!$B:$B,'[3]Nur des jours'!$U:$U,"")</f>
        <v>0</v>
      </c>
      <c r="U1814" s="93">
        <v>0</v>
      </c>
      <c r="V1814" s="93">
        <v>0</v>
      </c>
      <c r="W1814" s="93">
        <v>0</v>
      </c>
      <c r="X1814" s="93">
        <v>0</v>
      </c>
      <c r="Y1814" s="93">
        <v>0</v>
      </c>
      <c r="Z1814" s="93">
        <v>0</v>
      </c>
      <c r="AA1814" s="93">
        <v>0</v>
      </c>
      <c r="AB1814" s="93">
        <v>0</v>
      </c>
      <c r="AC1814" s="93">
        <f>_xlfn.XLOOKUP(B1814,'[3]Nur des jours'!$B:$B,'[3]Nur des jours'!$N:$N,"")</f>
        <v>0</v>
      </c>
      <c r="AD1814" s="93">
        <v>0</v>
      </c>
      <c r="AE1814" s="93">
        <v>0</v>
      </c>
      <c r="AF1814" s="93">
        <v>0</v>
      </c>
      <c r="AG1814" s="93"/>
      <c r="AH1814" s="93">
        <v>0</v>
      </c>
      <c r="AI1814" s="93">
        <v>0</v>
      </c>
      <c r="AJ1814" s="93">
        <v>0</v>
      </c>
      <c r="AK1814" s="93">
        <v>0</v>
      </c>
      <c r="AL1814" s="93">
        <v>0</v>
      </c>
      <c r="AM1814" s="49" t="s">
        <v>5559</v>
      </c>
      <c r="AN1814" s="49"/>
      <c r="AO1814" s="48" t="str" cm="1">
        <f t="array" ref="AO1814">IFERROR(_xlfn.IFS(
AQ1814="MPR ISSUE","PDH",
AQ1814="BSS Hardware Issue","BSS",
AQ1814="Sites strategiques, MLL, Pylone, etc.","ENVTECH",
AQ1814="AKTIVCO DEFAUT GE &amp; POWER Cabinet","AKTIVCO",
AQ1814="AKTIVCO Coupure ENEO &amp; Baisse de tension","AKTIVCO GRID ONLY",
AQ1814="Coupure ENEO &amp; Baisse de tension","IHS GRID ONLY",
AQ1814="Defaut GE &amp; POWER Cabinet","IHS",
AQ1814="Sharing","Partners",
AQ1814="Sites strategiques &amp; DataCenter","SST &amp; DC",
AQ1814="Exclu","Exclu",
AQ1814="SAT","SAT",
AQ1814="SPARE-ISSUE","SPARE-ISSUE",
AQ1814="Fiber CAmtel","TRANS_FO_CAMTEL",
AQ1814="Fiber AOF","Fiber AOF",
AQ1814="Projet OCM (HUAWEI)","TRAVAUX-HUAWEI",
AQ1814="Projet OCM (NOKIA)","TRAVAUX-NOKIA",
AQ1814="ACCESS-ISSUE","ACCESS-ISSUE",
AQ1814="Projet OCM (ZTE, NOKIA, autres projets)","TRAVAUX OCM",
AQ1814="No root CAuse","No root cause",
AQ1814="ODU HS","PDH",
AQ1814="IP &amp; VLAN","PDH",
AQ1814="Warehouse HUAWEI","SPARE-ISSUE",
AQ1814="SPARE-HS","SPARE-ISSUE",
AQ1814="Power Telco","BSS",AQ1814="no impacts","no impacts"
),"")</f>
        <v>No root cause</v>
      </c>
      <c r="AP1814" s="48" t="str" cm="1">
        <f t="array" ref="AP1814">IFERROR(_xlfn.IFS(
AQ1814="MPR ISSUE","TX ISSUE",
AQ1814="BSS Hardware Issue","RAN ISSUE",
AQ1814="Sites strategiques, MLL, Pylone, etc.","ENVTECH",
AQ1814="AKTIVCO DEFAUT GE &amp; POWER Cabinet","POWER ISSUE",
AQ1814="AKTIVCO Coupure ENEO &amp; Baisse de tension","POWER ISSUE",
AQ1814="Coupure ENEO &amp; Baisse de tension","POWER ISSUE",
AQ1814="Defaut GE &amp; POWER Cabinet","POWER ISSUE",
AQ1814="Sharing","POWER ISSUE",
AQ1814="Sites strategiques &amp; DataCenter","POWER ISSUE",
AQ1814="Exclu","Exclu",
AQ1814="SAT","TX ISSUE",
AQ1814="SPARE-ISSUE","SPARE-ISSUE",
AQ1814="Fiber CAmtel","TX ISSUE",
AQ1814="Fiber AOF","TX ISSUE",
AQ1814="Projet OCM (HUAWEI)","TRAVAUX-HUAWEI",
AQ1814="Projet OCM (NOKIA)","TRAVAUX -NOKIA",
AQ1814="ACCESS-ISSUE","ACCESS-ISSUE",
AQ1814="Projet OCM (ZTE, NOKIA, autres projets)","TRAVAUX OCM",
AQ1814="No root CAuse","No root cause",
AQ1814="ODU HS","TX ISSUE",
AQ1814="IP &amp; VLAN","TX ISSUE",
AQ1814="Warehouse HUAWEI","SPARE-ISSUE",
AQ1814="SPARE-HS","SPARE-ISSUE",
AQ1814="Power Telco","RAN ISSUE",AQ1814="no impacts","no impacts"
),"")</f>
        <v>No root cause</v>
      </c>
      <c r="AQ1814" s="126" t="s">
        <v>5344</v>
      </c>
      <c r="AR1814" s="48" t="str" cm="1">
        <f t="array" ref="AR1814">IFERROR(_xlfn.IFS(
AQ1814="MPR ISSUE","ACTIVE",
AQ1814="BSS Hardware Issue","ACTIVE",
AQ1814="Sites strategiques, MLL, Pylone, etc.","PASSIVE",
AQ1814="AKTIVCO DEFAUT GE &amp; POWER Cabinet","PASSIVE",
AQ1814="AKTIVCO Coupure ENEO &amp; Baisse de tension","PASSIVE",
AQ1814="Coupure ENEO &amp; Baisse de tension","PASSIVE",
AQ1814="Defaut GE &amp; POWER Cabinet","PASSIVE",
AQ1814="Sharing","PASSIVE",
AQ1814="Sites strategiques &amp; DataCenter","PASSIVE",
AQ1814="Exclu","Exclu",
AQ1814="SAT","ACTIVE",
AQ1814="SPARE-ISSUE","SPARE-ISSUE",
AQ1814="Fiber CAmtel","ACTIVE",
AQ1814="Fiber AOF","ACTIVE",
AQ1814="Projet OCM (HUAWEI)","PLANNED WORKS",
AQ1814="Projet OCM (NOKIA)","PLANNED WORKS",
AQ1814="ACCESS-ISSUE","ACCESS-ISSUE",
AQ1814="Projet OCM (ZTE, NOKIA, autres projets)","PLANNED WORKS",
AQ1814="No root CAuse","No root cause",
AQ1814="ODU HS","ACTIVE",
AQ1814="IP &amp; VLAN","ACTIVE",
AQ1814="Warehouse HUAWEI","SPARE-ISSUE",
AQ1814="SPARE-HS","SPARE-ISSUE",
AQ1814="Power Telco","ACTIVE", AQ1814="no impacts","no impacts"
),"")</f>
        <v>No root cause</v>
      </c>
      <c r="AS1814" s="92" t="s">
        <v>5537</v>
      </c>
      <c r="AT1814" s="98" t="s">
        <v>4567</v>
      </c>
      <c r="AV1814" s="17" t="s">
        <v>5537</v>
      </c>
      <c r="AW1814" s="7" t="s">
        <v>5537</v>
      </c>
      <c r="AX1814" s="6" t="s">
        <v>5537</v>
      </c>
      <c r="AY1814" s="7"/>
      <c r="AZ1814" s="3" t="s">
        <v>5537</v>
      </c>
      <c r="BA1814" s="18" t="s">
        <v>5537</v>
      </c>
      <c r="BB1814" s="18" t="s">
        <v>5537</v>
      </c>
      <c r="BC1814" s="18" t="s">
        <v>5537</v>
      </c>
      <c r="BD1814" s="18" t="s">
        <v>5537</v>
      </c>
      <c r="BE1814" s="18" t="s">
        <v>5537</v>
      </c>
      <c r="BF1814" s="18" t="s">
        <v>5537</v>
      </c>
      <c r="BG1814" s="18" t="s">
        <v>5537</v>
      </c>
      <c r="BH1814" s="18" t="s">
        <v>5537</v>
      </c>
      <c r="BI1814" s="18" t="s">
        <v>5537</v>
      </c>
      <c r="BJ1814" s="18" t="s">
        <v>5537</v>
      </c>
      <c r="BK1814" s="18" t="s">
        <v>5537</v>
      </c>
      <c r="BL1814" s="9" t="s">
        <v>5537</v>
      </c>
      <c r="BM1814" s="14" t="s">
        <v>5537</v>
      </c>
      <c r="BN1814" s="14" t="s">
        <v>5537</v>
      </c>
      <c r="BO1814" s="14" t="str">
        <f>_xlfn.XLOOKUP(B1814,'[4]cell downs 18042026 17h'!$B:$B,'[4]cell downs 18042026 17h'!$B:$B,"")</f>
        <v/>
      </c>
      <c r="BP1814" s="14" t="str">
        <f>_xlfn.XLOOKUP(B1814,'[5]Cells Huawei 19042026 15h'!$B:$B,'[5]Cells Huawei 19042026 15h'!$B:$B,"")</f>
        <v/>
      </c>
      <c r="BQ1814" s="9" t="str">
        <f>_xlfn.XLOOKUP(B1814,'[6]cells down 19042026 9H40'!$B:$B,'[6]cells down 19042026 9H40'!$B:$B,"")</f>
        <v/>
      </c>
      <c r="BR1814" s="9" t="s">
        <v>4567</v>
      </c>
      <c r="BS1814" s="9" t="s">
        <v>5537</v>
      </c>
      <c r="BT1814" s="108"/>
    </row>
    <row r="1815" spans="1:72" s="9" customFormat="1" x14ac:dyDescent="0.35">
      <c r="A1815" s="1" t="s">
        <v>4384</v>
      </c>
      <c r="B1815" s="8" t="s">
        <v>4385</v>
      </c>
      <c r="C1815" s="3" t="str">
        <f>_xlfn.XLOOKUP(B1815,'[1]daily break down'!$D:$D,'[1]daily break down'!$E:$E,"")</f>
        <v>Yaounde</v>
      </c>
      <c r="D1815" s="1" t="s">
        <v>11</v>
      </c>
      <c r="E1815" s="1" t="s">
        <v>12</v>
      </c>
      <c r="F1815" s="3" t="s">
        <v>37</v>
      </c>
      <c r="G1815" s="1" t="s">
        <v>38</v>
      </c>
      <c r="H1815" s="34" t="str">
        <f>_xlfn.XLOOKUP(B1815,[2]CALCULATION!$B:$B,[2]CALCULATION!$H:$H,"")</f>
        <v>ZTE</v>
      </c>
      <c r="I1815" s="28">
        <v>0</v>
      </c>
      <c r="J1815" s="28">
        <v>0</v>
      </c>
      <c r="K1815" s="28">
        <v>0</v>
      </c>
      <c r="L1815" s="28">
        <v>0</v>
      </c>
      <c r="M1815" s="28">
        <v>0</v>
      </c>
      <c r="N1815" s="28">
        <v>0</v>
      </c>
      <c r="O1815" s="28">
        <v>0</v>
      </c>
      <c r="P1815" s="28">
        <v>0</v>
      </c>
      <c r="Q1815" s="28">
        <v>0</v>
      </c>
      <c r="R1815" s="28">
        <v>0</v>
      </c>
      <c r="S1815" s="93">
        <v>0</v>
      </c>
      <c r="T1815" s="93">
        <f>_xlfn.XLOOKUP(B1815,'[3]Nur des jours'!$B:$B,'[3]Nur des jours'!$U:$U,"")</f>
        <v>0</v>
      </c>
      <c r="U1815" s="93">
        <v>0</v>
      </c>
      <c r="V1815" s="93">
        <v>0</v>
      </c>
      <c r="W1815" s="93">
        <v>0</v>
      </c>
      <c r="X1815" s="93">
        <v>0</v>
      </c>
      <c r="Y1815" s="93">
        <v>0</v>
      </c>
      <c r="Z1815" s="93">
        <v>0</v>
      </c>
      <c r="AA1815" s="93">
        <v>0</v>
      </c>
      <c r="AB1815" s="93">
        <v>0</v>
      </c>
      <c r="AC1815" s="93">
        <f>_xlfn.XLOOKUP(B1815,'[3]Nur des jours'!$B:$B,'[3]Nur des jours'!$N:$N,"")</f>
        <v>0</v>
      </c>
      <c r="AD1815" s="93">
        <v>0</v>
      </c>
      <c r="AE1815" s="93">
        <v>0</v>
      </c>
      <c r="AF1815" s="93">
        <v>0</v>
      </c>
      <c r="AG1815" s="93"/>
      <c r="AH1815" s="93">
        <v>0</v>
      </c>
      <c r="AI1815" s="93">
        <v>0</v>
      </c>
      <c r="AJ1815" s="93">
        <v>0</v>
      </c>
      <c r="AK1815" s="93">
        <v>0</v>
      </c>
      <c r="AL1815" s="93">
        <v>0</v>
      </c>
      <c r="AM1815" s="49" t="s">
        <v>5559</v>
      </c>
      <c r="AN1815" s="49"/>
      <c r="AO1815" s="48" t="str" cm="1">
        <f t="array" ref="AO1815">IFERROR(_xlfn.IFS(
AQ1815="MPR ISSUE","PDH",
AQ1815="BSS Hardware Issue","BSS",
AQ1815="Sites strategiques, MLL, Pylone, etc.","ENVTECH",
AQ1815="AKTIVCO DEFAUT GE &amp; POWER Cabinet","AKTIVCO",
AQ1815="AKTIVCO Coupure ENEO &amp; Baisse de tension","AKTIVCO GRID ONLY",
AQ1815="Coupure ENEO &amp; Baisse de tension","IHS GRID ONLY",
AQ1815="Defaut GE &amp; POWER Cabinet","IHS",
AQ1815="Sharing","Partners",
AQ1815="Sites strategiques &amp; DataCenter","SST &amp; DC",
AQ1815="Exclu","Exclu",
AQ1815="SAT","SAT",
AQ1815="SPARE-ISSUE","SPARE-ISSUE",
AQ1815="Fiber CAmtel","TRANS_FO_CAMTEL",
AQ1815="Fiber AOF","Fiber AOF",
AQ1815="Projet OCM (HUAWEI)","TRAVAUX-HUAWEI",
AQ1815="Projet OCM (NOKIA)","TRAVAUX-NOKIA",
AQ1815="ACCESS-ISSUE","ACCESS-ISSUE",
AQ1815="Projet OCM (ZTE, NOKIA, autres projets)","TRAVAUX OCM",
AQ1815="No root CAuse","No root cause",
AQ1815="ODU HS","PDH",
AQ1815="IP &amp; VLAN","PDH",
AQ1815="Warehouse HUAWEI","SPARE-ISSUE",
AQ1815="SPARE-HS","SPARE-ISSUE",
AQ1815="Power Telco","BSS",AQ1815="no impacts","no impacts"
),"")</f>
        <v>No root cause</v>
      </c>
      <c r="AP1815" s="48" t="str" cm="1">
        <f t="array" ref="AP1815">IFERROR(_xlfn.IFS(
AQ1815="MPR ISSUE","TX ISSUE",
AQ1815="BSS Hardware Issue","RAN ISSUE",
AQ1815="Sites strategiques, MLL, Pylone, etc.","ENVTECH",
AQ1815="AKTIVCO DEFAUT GE &amp; POWER Cabinet","POWER ISSUE",
AQ1815="AKTIVCO Coupure ENEO &amp; Baisse de tension","POWER ISSUE",
AQ1815="Coupure ENEO &amp; Baisse de tension","POWER ISSUE",
AQ1815="Defaut GE &amp; POWER Cabinet","POWER ISSUE",
AQ1815="Sharing","POWER ISSUE",
AQ1815="Sites strategiques &amp; DataCenter","POWER ISSUE",
AQ1815="Exclu","Exclu",
AQ1815="SAT","TX ISSUE",
AQ1815="SPARE-ISSUE","SPARE-ISSUE",
AQ1815="Fiber CAmtel","TX ISSUE",
AQ1815="Fiber AOF","TX ISSUE",
AQ1815="Projet OCM (HUAWEI)","TRAVAUX-HUAWEI",
AQ1815="Projet OCM (NOKIA)","TRAVAUX -NOKIA",
AQ1815="ACCESS-ISSUE","ACCESS-ISSUE",
AQ1815="Projet OCM (ZTE, NOKIA, autres projets)","TRAVAUX OCM",
AQ1815="No root CAuse","No root cause",
AQ1815="ODU HS","TX ISSUE",
AQ1815="IP &amp; VLAN","TX ISSUE",
AQ1815="Warehouse HUAWEI","SPARE-ISSUE",
AQ1815="SPARE-HS","SPARE-ISSUE",
AQ1815="Power Telco","RAN ISSUE",AQ1815="no impacts","no impacts"
),"")</f>
        <v>No root cause</v>
      </c>
      <c r="AQ1815" s="126" t="s">
        <v>5344</v>
      </c>
      <c r="AR1815" s="48" t="str" cm="1">
        <f t="array" ref="AR1815">IFERROR(_xlfn.IFS(
AQ1815="MPR ISSUE","ACTIVE",
AQ1815="BSS Hardware Issue","ACTIVE",
AQ1815="Sites strategiques, MLL, Pylone, etc.","PASSIVE",
AQ1815="AKTIVCO DEFAUT GE &amp; POWER Cabinet","PASSIVE",
AQ1815="AKTIVCO Coupure ENEO &amp; Baisse de tension","PASSIVE",
AQ1815="Coupure ENEO &amp; Baisse de tension","PASSIVE",
AQ1815="Defaut GE &amp; POWER Cabinet","PASSIVE",
AQ1815="Sharing","PASSIVE",
AQ1815="Sites strategiques &amp; DataCenter","PASSIVE",
AQ1815="Exclu","Exclu",
AQ1815="SAT","ACTIVE",
AQ1815="SPARE-ISSUE","SPARE-ISSUE",
AQ1815="Fiber CAmtel","ACTIVE",
AQ1815="Fiber AOF","ACTIVE",
AQ1815="Projet OCM (HUAWEI)","PLANNED WORKS",
AQ1815="Projet OCM (NOKIA)","PLANNED WORKS",
AQ1815="ACCESS-ISSUE","ACCESS-ISSUE",
AQ1815="Projet OCM (ZTE, NOKIA, autres projets)","PLANNED WORKS",
AQ1815="No root CAuse","No root cause",
AQ1815="ODU HS","ACTIVE",
AQ1815="IP &amp; VLAN","ACTIVE",
AQ1815="Warehouse HUAWEI","SPARE-ISSUE",
AQ1815="SPARE-HS","SPARE-ISSUE",
AQ1815="Power Telco","ACTIVE", AQ1815="no impacts","no impacts"
),"")</f>
        <v>No root cause</v>
      </c>
      <c r="AS1815" s="92" t="s">
        <v>5537</v>
      </c>
      <c r="AT1815" s="98" t="s">
        <v>4385</v>
      </c>
      <c r="AV1815" s="17" t="s">
        <v>5537</v>
      </c>
      <c r="AW1815" s="7" t="s">
        <v>5537</v>
      </c>
      <c r="AX1815" s="6" t="s">
        <v>5537</v>
      </c>
      <c r="AY1815" s="7"/>
      <c r="AZ1815" s="3" t="s">
        <v>5537</v>
      </c>
      <c r="BA1815" s="18" t="s">
        <v>5537</v>
      </c>
      <c r="BB1815" s="18" t="s">
        <v>5537</v>
      </c>
      <c r="BC1815" s="18" t="s">
        <v>5537</v>
      </c>
      <c r="BD1815" s="18" t="s">
        <v>5537</v>
      </c>
      <c r="BE1815" s="18" t="s">
        <v>5537</v>
      </c>
      <c r="BF1815" s="18" t="s">
        <v>5537</v>
      </c>
      <c r="BG1815" s="18" t="s">
        <v>5537</v>
      </c>
      <c r="BH1815" s="18" t="s">
        <v>5537</v>
      </c>
      <c r="BI1815" s="18" t="s">
        <v>5537</v>
      </c>
      <c r="BJ1815" s="18" t="s">
        <v>5537</v>
      </c>
      <c r="BK1815" s="18" t="s">
        <v>5537</v>
      </c>
      <c r="BL1815" s="9" t="s">
        <v>5537</v>
      </c>
      <c r="BM1815" s="14" t="s">
        <v>5537</v>
      </c>
      <c r="BN1815" s="14" t="s">
        <v>5537</v>
      </c>
      <c r="BO1815" s="14" t="str">
        <f>_xlfn.XLOOKUP(B1815,'[4]cell downs 18042026 17h'!$B:$B,'[4]cell downs 18042026 17h'!$B:$B,"")</f>
        <v/>
      </c>
      <c r="BP1815" s="14" t="str">
        <f>_xlfn.XLOOKUP(B1815,'[5]Cells Huawei 19042026 15h'!$B:$B,'[5]Cells Huawei 19042026 15h'!$B:$B,"")</f>
        <v/>
      </c>
      <c r="BQ1815" s="9" t="str">
        <f>_xlfn.XLOOKUP(B1815,'[6]cells down 19042026 9H40'!$B:$B,'[6]cells down 19042026 9H40'!$B:$B,"")</f>
        <v/>
      </c>
      <c r="BR1815" s="9" t="s">
        <v>4385</v>
      </c>
      <c r="BS1815" s="9" t="s">
        <v>594</v>
      </c>
      <c r="BT1815" s="108"/>
    </row>
    <row r="1816" spans="1:72" s="9" customFormat="1" x14ac:dyDescent="0.35">
      <c r="A1816" s="1" t="s">
        <v>4848</v>
      </c>
      <c r="B1816" s="8" t="s">
        <v>4849</v>
      </c>
      <c r="C1816" s="3" t="str">
        <f>_xlfn.XLOOKUP(B1816,'[1]daily break down'!$D:$D,'[1]daily break down'!$E:$E,"")</f>
        <v>CENTRE</v>
      </c>
      <c r="D1816" s="1" t="s">
        <v>357</v>
      </c>
      <c r="E1816" s="1" t="s">
        <v>5500</v>
      </c>
      <c r="F1816" s="3" t="s">
        <v>37</v>
      </c>
      <c r="G1816" s="1" t="s">
        <v>4848</v>
      </c>
      <c r="H1816" s="34" t="str">
        <f>_xlfn.XLOOKUP(B1816,[2]CALCULATION!$B:$B,[2]CALCULATION!$H:$H,"")</f>
        <v>ZTE</v>
      </c>
      <c r="I1816" s="28">
        <v>0</v>
      </c>
      <c r="J1816" s="28">
        <v>0</v>
      </c>
      <c r="K1816" s="28">
        <v>0</v>
      </c>
      <c r="L1816" s="28">
        <v>0</v>
      </c>
      <c r="M1816" s="28">
        <v>0</v>
      </c>
      <c r="N1816" s="28">
        <v>0</v>
      </c>
      <c r="O1816" s="28">
        <v>0</v>
      </c>
      <c r="P1816" s="28">
        <v>0</v>
      </c>
      <c r="Q1816" s="28">
        <v>0</v>
      </c>
      <c r="R1816" s="28">
        <v>0</v>
      </c>
      <c r="S1816" s="93">
        <v>0</v>
      </c>
      <c r="T1816" s="93">
        <f>_xlfn.XLOOKUP(B1816,'[3]Nur des jours'!$B:$B,'[3]Nur des jours'!$U:$U,"")</f>
        <v>0</v>
      </c>
      <c r="U1816" s="93">
        <v>0</v>
      </c>
      <c r="V1816" s="93">
        <v>0</v>
      </c>
      <c r="W1816" s="93">
        <v>0</v>
      </c>
      <c r="X1816" s="93">
        <v>0</v>
      </c>
      <c r="Y1816" s="93">
        <v>0</v>
      </c>
      <c r="Z1816" s="93">
        <v>0</v>
      </c>
      <c r="AA1816" s="93">
        <v>0</v>
      </c>
      <c r="AB1816" s="93">
        <v>0</v>
      </c>
      <c r="AC1816" s="93">
        <f>_xlfn.XLOOKUP(B1816,'[3]Nur des jours'!$B:$B,'[3]Nur des jours'!$N:$N,"")</f>
        <v>0</v>
      </c>
      <c r="AD1816" s="93">
        <v>0</v>
      </c>
      <c r="AE1816" s="93">
        <v>0</v>
      </c>
      <c r="AF1816" s="93">
        <v>0</v>
      </c>
      <c r="AG1816" s="93"/>
      <c r="AH1816" s="93">
        <v>0</v>
      </c>
      <c r="AI1816" s="93">
        <v>0</v>
      </c>
      <c r="AJ1816" s="93">
        <v>0</v>
      </c>
      <c r="AK1816" s="93">
        <v>0</v>
      </c>
      <c r="AL1816" s="93">
        <v>0</v>
      </c>
      <c r="AM1816" s="49" t="s">
        <v>5559</v>
      </c>
      <c r="AN1816" s="49"/>
      <c r="AO1816" s="48" t="str" cm="1">
        <f t="array" ref="AO1816">IFERROR(_xlfn.IFS(
AQ1816="MPR ISSUE","PDH",
AQ1816="BSS Hardware Issue","BSS",
AQ1816="Sites strategiques, MLL, Pylone, etc.","ENVTECH",
AQ1816="AKTIVCO DEFAUT GE &amp; POWER Cabinet","AKTIVCO",
AQ1816="AKTIVCO Coupure ENEO &amp; Baisse de tension","AKTIVCO GRID ONLY",
AQ1816="Coupure ENEO &amp; Baisse de tension","IHS GRID ONLY",
AQ1816="Defaut GE &amp; POWER Cabinet","IHS",
AQ1816="Sharing","Partners",
AQ1816="Sites strategiques &amp; DataCenter","SST &amp; DC",
AQ1816="Exclu","Exclu",
AQ1816="SAT","SAT",
AQ1816="SPARE-ISSUE","SPARE-ISSUE",
AQ1816="Fiber CAmtel","TRANS_FO_CAMTEL",
AQ1816="Fiber AOF","Fiber AOF",
AQ1816="Projet OCM (HUAWEI)","TRAVAUX-HUAWEI",
AQ1816="Projet OCM (NOKIA)","TRAVAUX-NOKIA",
AQ1816="ACCESS-ISSUE","ACCESS-ISSUE",
AQ1816="Projet OCM (ZTE, NOKIA, autres projets)","TRAVAUX OCM",
AQ1816="No root CAuse","No root cause",
AQ1816="ODU HS","PDH",
AQ1816="IP &amp; VLAN","PDH",
AQ1816="Warehouse HUAWEI","SPARE-ISSUE",
AQ1816="SPARE-HS","SPARE-ISSUE",
AQ1816="Power Telco","BSS",AQ1816="no impacts","no impacts"
),"")</f>
        <v>No root cause</v>
      </c>
      <c r="AP1816" s="48" t="str" cm="1">
        <f t="array" ref="AP1816">IFERROR(_xlfn.IFS(
AQ1816="MPR ISSUE","TX ISSUE",
AQ1816="BSS Hardware Issue","RAN ISSUE",
AQ1816="Sites strategiques, MLL, Pylone, etc.","ENVTECH",
AQ1816="AKTIVCO DEFAUT GE &amp; POWER Cabinet","POWER ISSUE",
AQ1816="AKTIVCO Coupure ENEO &amp; Baisse de tension","POWER ISSUE",
AQ1816="Coupure ENEO &amp; Baisse de tension","POWER ISSUE",
AQ1816="Defaut GE &amp; POWER Cabinet","POWER ISSUE",
AQ1816="Sharing","POWER ISSUE",
AQ1816="Sites strategiques &amp; DataCenter","POWER ISSUE",
AQ1816="Exclu","Exclu",
AQ1816="SAT","TX ISSUE",
AQ1816="SPARE-ISSUE","SPARE-ISSUE",
AQ1816="Fiber CAmtel","TX ISSUE",
AQ1816="Fiber AOF","TX ISSUE",
AQ1816="Projet OCM (HUAWEI)","TRAVAUX-HUAWEI",
AQ1816="Projet OCM (NOKIA)","TRAVAUX -NOKIA",
AQ1816="ACCESS-ISSUE","ACCESS-ISSUE",
AQ1816="Projet OCM (ZTE, NOKIA, autres projets)","TRAVAUX OCM",
AQ1816="No root CAuse","No root cause",
AQ1816="ODU HS","TX ISSUE",
AQ1816="IP &amp; VLAN","TX ISSUE",
AQ1816="Warehouse HUAWEI","SPARE-ISSUE",
AQ1816="SPARE-HS","SPARE-ISSUE",
AQ1816="Power Telco","RAN ISSUE",AQ1816="no impacts","no impacts"
),"")</f>
        <v>No root cause</v>
      </c>
      <c r="AQ1816" s="67" t="s">
        <v>5344</v>
      </c>
      <c r="AR1816" s="48" t="str" cm="1">
        <f t="array" ref="AR1816">IFERROR(_xlfn.IFS(
AQ1816="MPR ISSUE","ACTIVE",
AQ1816="BSS Hardware Issue","ACTIVE",
AQ1816="Sites strategiques, MLL, Pylone, etc.","PASSIVE",
AQ1816="AKTIVCO DEFAUT GE &amp; POWER Cabinet","PASSIVE",
AQ1816="AKTIVCO Coupure ENEO &amp; Baisse de tension","PASSIVE",
AQ1816="Coupure ENEO &amp; Baisse de tension","PASSIVE",
AQ1816="Defaut GE &amp; POWER Cabinet","PASSIVE",
AQ1816="Sharing","PASSIVE",
AQ1816="Sites strategiques &amp; DataCenter","PASSIVE",
AQ1816="Exclu","Exclu",
AQ1816="SAT","ACTIVE",
AQ1816="SPARE-ISSUE","SPARE-ISSUE",
AQ1816="Fiber CAmtel","ACTIVE",
AQ1816="Fiber AOF","ACTIVE",
AQ1816="Projet OCM (HUAWEI)","PLANNED WORKS",
AQ1816="Projet OCM (NOKIA)","PLANNED WORKS",
AQ1816="ACCESS-ISSUE","ACCESS-ISSUE",
AQ1816="Projet OCM (ZTE, NOKIA, autres projets)","PLANNED WORKS",
AQ1816="No root CAuse","No root cause",
AQ1816="ODU HS","ACTIVE",
AQ1816="IP &amp; VLAN","ACTIVE",
AQ1816="Warehouse HUAWEI","SPARE-ISSUE",
AQ1816="SPARE-HS","SPARE-ISSUE",
AQ1816="Power Telco","ACTIVE", AQ1816="no impacts","no impacts"
),"")</f>
        <v>No root cause</v>
      </c>
      <c r="AS1816" s="92" t="s">
        <v>5537</v>
      </c>
      <c r="AT1816" s="98" t="s">
        <v>4849</v>
      </c>
      <c r="AV1816" s="17" t="s">
        <v>5537</v>
      </c>
      <c r="AW1816" s="7" t="s">
        <v>5537</v>
      </c>
      <c r="AX1816" s="6" t="s">
        <v>5537</v>
      </c>
      <c r="AY1816" s="7"/>
      <c r="AZ1816" s="3" t="s">
        <v>5537</v>
      </c>
      <c r="BA1816" s="18" t="s">
        <v>5537</v>
      </c>
      <c r="BB1816" s="18" t="s">
        <v>5537</v>
      </c>
      <c r="BC1816" s="18" t="s">
        <v>5537</v>
      </c>
      <c r="BD1816" s="18" t="s">
        <v>5537</v>
      </c>
      <c r="BE1816" s="18" t="s">
        <v>5537</v>
      </c>
      <c r="BF1816" s="18" t="s">
        <v>5537</v>
      </c>
      <c r="BG1816" s="18" t="s">
        <v>5537</v>
      </c>
      <c r="BH1816" s="18" t="s">
        <v>5537</v>
      </c>
      <c r="BI1816" s="18" t="s">
        <v>5537</v>
      </c>
      <c r="BJ1816" s="18" t="s">
        <v>5537</v>
      </c>
      <c r="BK1816" s="18" t="s">
        <v>5537</v>
      </c>
      <c r="BL1816" s="9" t="s">
        <v>5537</v>
      </c>
      <c r="BM1816" s="14" t="s">
        <v>5537</v>
      </c>
      <c r="BN1816" s="14" t="s">
        <v>5537</v>
      </c>
      <c r="BO1816" s="14" t="str">
        <f>_xlfn.XLOOKUP(B1816,'[4]cell downs 18042026 17h'!$B:$B,'[4]cell downs 18042026 17h'!$B:$B,"")</f>
        <v/>
      </c>
      <c r="BP1816" s="14" t="str">
        <f>_xlfn.XLOOKUP(B1816,'[5]Cells Huawei 19042026 15h'!$B:$B,'[5]Cells Huawei 19042026 15h'!$B:$B,"")</f>
        <v/>
      </c>
      <c r="BQ1816" s="9" t="str">
        <f>_xlfn.XLOOKUP(B1816,'[6]cells down 19042026 9H40'!$B:$B,'[6]cells down 19042026 9H40'!$B:$B,"")</f>
        <v/>
      </c>
      <c r="BR1816" s="9" t="s">
        <v>5537</v>
      </c>
      <c r="BS1816" s="9" t="s">
        <v>5537</v>
      </c>
      <c r="BT1816" s="108"/>
    </row>
    <row r="1817" spans="1:72" s="9" customFormat="1" x14ac:dyDescent="0.35">
      <c r="A1817" s="1" t="s">
        <v>4435</v>
      </c>
      <c r="B1817" s="8" t="s">
        <v>4436</v>
      </c>
      <c r="C1817" s="3" t="str">
        <f>_xlfn.XLOOKUP(B1817,'[1]daily break down'!$D:$D,'[1]daily break down'!$E:$E,"")</f>
        <v>Douala</v>
      </c>
      <c r="D1817" s="1" t="s">
        <v>11</v>
      </c>
      <c r="E1817" s="1" t="s">
        <v>145</v>
      </c>
      <c r="F1817" s="3" t="s">
        <v>31</v>
      </c>
      <c r="G1817" s="1" t="s">
        <v>32</v>
      </c>
      <c r="H1817" s="34" t="str">
        <f>_xlfn.XLOOKUP(B1817,[2]CALCULATION!$B:$B,[2]CALCULATION!$H:$H,"")</f>
        <v>ZTE</v>
      </c>
      <c r="I1817" s="28">
        <v>0</v>
      </c>
      <c r="J1817" s="28">
        <v>0</v>
      </c>
      <c r="K1817" s="28">
        <v>0</v>
      </c>
      <c r="L1817" s="28">
        <v>0</v>
      </c>
      <c r="M1817" s="28">
        <v>0</v>
      </c>
      <c r="N1817" s="28">
        <v>0</v>
      </c>
      <c r="O1817" s="28">
        <v>0</v>
      </c>
      <c r="P1817" s="28">
        <v>0</v>
      </c>
      <c r="Q1817" s="28">
        <v>0.10276572126483552</v>
      </c>
      <c r="R1817" s="28">
        <v>0</v>
      </c>
      <c r="S1817" s="93">
        <v>0</v>
      </c>
      <c r="T1817" s="93">
        <f>_xlfn.XLOOKUP(B1817,'[3]Nur des jours'!$B:$B,'[3]Nur des jours'!$U:$U,"")</f>
        <v>0</v>
      </c>
      <c r="U1817" s="93">
        <v>0</v>
      </c>
      <c r="V1817" s="93">
        <v>0</v>
      </c>
      <c r="W1817" s="93">
        <v>0</v>
      </c>
      <c r="X1817" s="93">
        <v>0</v>
      </c>
      <c r="Y1817" s="93">
        <v>0</v>
      </c>
      <c r="Z1817" s="93">
        <v>0</v>
      </c>
      <c r="AA1817" s="93">
        <v>0</v>
      </c>
      <c r="AB1817" s="93">
        <v>0</v>
      </c>
      <c r="AC1817" s="93">
        <f>_xlfn.XLOOKUP(B1817,'[3]Nur des jours'!$B:$B,'[3]Nur des jours'!$N:$N,"")</f>
        <v>0</v>
      </c>
      <c r="AD1817" s="93">
        <v>0</v>
      </c>
      <c r="AE1817" s="93">
        <v>0</v>
      </c>
      <c r="AF1817" s="93">
        <v>0</v>
      </c>
      <c r="AG1817" s="93"/>
      <c r="AH1817" s="93">
        <v>0</v>
      </c>
      <c r="AI1817" s="93">
        <v>0</v>
      </c>
      <c r="AJ1817" s="93">
        <v>0</v>
      </c>
      <c r="AK1817" s="93">
        <v>0</v>
      </c>
      <c r="AL1817" s="93">
        <v>0</v>
      </c>
      <c r="AM1817" s="49" t="s">
        <v>5559</v>
      </c>
      <c r="AN1817" s="49"/>
      <c r="AO1817" s="48" t="str" cm="1">
        <f t="array" ref="AO1817">IFERROR(_xlfn.IFS(
AQ1817="MPR ISSUE","PDH",
AQ1817="BSS Hardware Issue","BSS",
AQ1817="Sites strategiques, MLL, Pylone, etc.","ENVTECH",
AQ1817="AKTIVCO DEFAUT GE &amp; POWER Cabinet","AKTIVCO",
AQ1817="AKTIVCO Coupure ENEO &amp; Baisse de tension","AKTIVCO GRID ONLY",
AQ1817="Coupure ENEO &amp; Baisse de tension","IHS GRID ONLY",
AQ1817="Defaut GE &amp; POWER Cabinet","IHS",
AQ1817="Sharing","Partners",
AQ1817="Sites strategiques &amp; DataCenter","SST &amp; DC",
AQ1817="Exclu","Exclu",
AQ1817="SAT","SAT",
AQ1817="SPARE-ISSUE","SPARE-ISSUE",
AQ1817="Fiber CAmtel","TRANS_FO_CAMTEL",
AQ1817="Fiber AOF","Fiber AOF",
AQ1817="Projet OCM (HUAWEI)","TRAVAUX-HUAWEI",
AQ1817="Projet OCM (NOKIA)","TRAVAUX-NOKIA",
AQ1817="ACCESS-ISSUE","ACCESS-ISSUE",
AQ1817="Projet OCM (ZTE, NOKIA, autres projets)","TRAVAUX OCM",
AQ1817="No root CAuse","No root cause",
AQ1817="ODU HS","PDH",
AQ1817="IP &amp; VLAN","PDH",
AQ1817="Warehouse HUAWEI","SPARE-ISSUE",
AQ1817="SPARE-HS","SPARE-ISSUE",
AQ1817="Power Telco","BSS",AQ1817="no impacts","no impacts"
),"")</f>
        <v>No root cause</v>
      </c>
      <c r="AP1817" s="48" t="str" cm="1">
        <f t="array" ref="AP1817">IFERROR(_xlfn.IFS(
AQ1817="MPR ISSUE","TX ISSUE",
AQ1817="BSS Hardware Issue","RAN ISSUE",
AQ1817="Sites strategiques, MLL, Pylone, etc.","ENVTECH",
AQ1817="AKTIVCO DEFAUT GE &amp; POWER Cabinet","POWER ISSUE",
AQ1817="AKTIVCO Coupure ENEO &amp; Baisse de tension","POWER ISSUE",
AQ1817="Coupure ENEO &amp; Baisse de tension","POWER ISSUE",
AQ1817="Defaut GE &amp; POWER Cabinet","POWER ISSUE",
AQ1817="Sharing","POWER ISSUE",
AQ1817="Sites strategiques &amp; DataCenter","POWER ISSUE",
AQ1817="Exclu","Exclu",
AQ1817="SAT","TX ISSUE",
AQ1817="SPARE-ISSUE","SPARE-ISSUE",
AQ1817="Fiber CAmtel","TX ISSUE",
AQ1817="Fiber AOF","TX ISSUE",
AQ1817="Projet OCM (HUAWEI)","TRAVAUX-HUAWEI",
AQ1817="Projet OCM (NOKIA)","TRAVAUX -NOKIA",
AQ1817="ACCESS-ISSUE","ACCESS-ISSUE",
AQ1817="Projet OCM (ZTE, NOKIA, autres projets)","TRAVAUX OCM",
AQ1817="No root CAuse","No root cause",
AQ1817="ODU HS","TX ISSUE",
AQ1817="IP &amp; VLAN","TX ISSUE",
AQ1817="Warehouse HUAWEI","SPARE-ISSUE",
AQ1817="SPARE-HS","SPARE-ISSUE",
AQ1817="Power Telco","RAN ISSUE",AQ1817="no impacts","no impacts"
),"")</f>
        <v>No root cause</v>
      </c>
      <c r="AQ1817" s="126" t="s">
        <v>5344</v>
      </c>
      <c r="AR1817" s="48" t="str" cm="1">
        <f t="array" ref="AR1817">IFERROR(_xlfn.IFS(
AQ1817="MPR ISSUE","ACTIVE",
AQ1817="BSS Hardware Issue","ACTIVE",
AQ1817="Sites strategiques, MLL, Pylone, etc.","PASSIVE",
AQ1817="AKTIVCO DEFAUT GE &amp; POWER Cabinet","PASSIVE",
AQ1817="AKTIVCO Coupure ENEO &amp; Baisse de tension","PASSIVE",
AQ1817="Coupure ENEO &amp; Baisse de tension","PASSIVE",
AQ1817="Defaut GE &amp; POWER Cabinet","PASSIVE",
AQ1817="Sharing","PASSIVE",
AQ1817="Sites strategiques &amp; DataCenter","PASSIVE",
AQ1817="Exclu","Exclu",
AQ1817="SAT","ACTIVE",
AQ1817="SPARE-ISSUE","SPARE-ISSUE",
AQ1817="Fiber CAmtel","ACTIVE",
AQ1817="Fiber AOF","ACTIVE",
AQ1817="Projet OCM (HUAWEI)","PLANNED WORKS",
AQ1817="Projet OCM (NOKIA)","PLANNED WORKS",
AQ1817="ACCESS-ISSUE","ACCESS-ISSUE",
AQ1817="Projet OCM (ZTE, NOKIA, autres projets)","PLANNED WORKS",
AQ1817="No root CAuse","No root cause",
AQ1817="ODU HS","ACTIVE",
AQ1817="IP &amp; VLAN","ACTIVE",
AQ1817="Warehouse HUAWEI","SPARE-ISSUE",
AQ1817="SPARE-HS","SPARE-ISSUE",
AQ1817="Power Telco","ACTIVE", AQ1817="no impacts","no impacts"
),"")</f>
        <v>No root cause</v>
      </c>
      <c r="AS1817" s="92" t="s">
        <v>5537</v>
      </c>
      <c r="AT1817" s="98" t="s">
        <v>4436</v>
      </c>
      <c r="AV1817" s="17" t="s">
        <v>5537</v>
      </c>
      <c r="AW1817" s="7" t="s">
        <v>5537</v>
      </c>
      <c r="AX1817" s="6" t="s">
        <v>5537</v>
      </c>
      <c r="AY1817" s="7"/>
      <c r="AZ1817" s="3" t="s">
        <v>5537</v>
      </c>
      <c r="BA1817" s="18" t="s">
        <v>5537</v>
      </c>
      <c r="BB1817" s="18" t="s">
        <v>5537</v>
      </c>
      <c r="BC1817" s="18" t="s">
        <v>5537</v>
      </c>
      <c r="BD1817" s="18" t="s">
        <v>5537</v>
      </c>
      <c r="BE1817" s="18" t="s">
        <v>5537</v>
      </c>
      <c r="BF1817" s="18" t="s">
        <v>5537</v>
      </c>
      <c r="BG1817" s="18" t="s">
        <v>5537</v>
      </c>
      <c r="BH1817" s="18" t="s">
        <v>5537</v>
      </c>
      <c r="BI1817" s="18" t="s">
        <v>5537</v>
      </c>
      <c r="BJ1817" s="18" t="s">
        <v>5537</v>
      </c>
      <c r="BK1817" s="18" t="s">
        <v>5537</v>
      </c>
      <c r="BL1817" s="9" t="s">
        <v>5537</v>
      </c>
      <c r="BM1817" s="14" t="s">
        <v>5537</v>
      </c>
      <c r="BN1817" s="14" t="s">
        <v>5537</v>
      </c>
      <c r="BO1817" s="14" t="str">
        <f>_xlfn.XLOOKUP(B1817,'[4]cell downs 18042026 17h'!$B:$B,'[4]cell downs 18042026 17h'!$B:$B,"")</f>
        <v/>
      </c>
      <c r="BP1817" s="14" t="str">
        <f>_xlfn.XLOOKUP(B1817,'[5]Cells Huawei 19042026 15h'!$B:$B,'[5]Cells Huawei 19042026 15h'!$B:$B,"")</f>
        <v/>
      </c>
      <c r="BQ1817" s="9" t="str">
        <f>_xlfn.XLOOKUP(B1817,'[6]cells down 19042026 9H40'!$B:$B,'[6]cells down 19042026 9H40'!$B:$B,"")</f>
        <v/>
      </c>
      <c r="BR1817" s="9" t="s">
        <v>4436</v>
      </c>
      <c r="BS1817" s="9" t="s">
        <v>12</v>
      </c>
      <c r="BT1817" s="108"/>
    </row>
    <row r="1818" spans="1:72" s="9" customFormat="1" x14ac:dyDescent="0.35">
      <c r="A1818" s="1" t="s">
        <v>4711</v>
      </c>
      <c r="B1818" s="8" t="s">
        <v>4712</v>
      </c>
      <c r="C1818" s="3" t="str">
        <f>_xlfn.XLOOKUP(B1818,'[1]daily break down'!$D:$D,'[1]daily break down'!$E:$E,"")</f>
        <v>CENTRE</v>
      </c>
      <c r="D1818" s="1" t="s">
        <v>11</v>
      </c>
      <c r="E1818" s="1" t="s">
        <v>12</v>
      </c>
      <c r="F1818" s="3" t="s">
        <v>37</v>
      </c>
      <c r="G1818" s="1" t="s">
        <v>4152</v>
      </c>
      <c r="H1818" s="34" t="str">
        <f>_xlfn.XLOOKUP(B1818,[2]CALCULATION!$B:$B,[2]CALCULATION!$H:$H,"")</f>
        <v>ZTE</v>
      </c>
      <c r="I1818" s="28">
        <v>0</v>
      </c>
      <c r="J1818" s="28">
        <v>0</v>
      </c>
      <c r="K1818" s="28">
        <v>0</v>
      </c>
      <c r="L1818" s="28">
        <v>0</v>
      </c>
      <c r="M1818" s="28">
        <v>0</v>
      </c>
      <c r="N1818" s="28">
        <v>0</v>
      </c>
      <c r="O1818" s="28">
        <v>0</v>
      </c>
      <c r="P1818" s="28">
        <v>0</v>
      </c>
      <c r="Q1818" s="28">
        <v>0</v>
      </c>
      <c r="R1818" s="28">
        <v>0</v>
      </c>
      <c r="S1818" s="93">
        <v>0</v>
      </c>
      <c r="T1818" s="93">
        <f>_xlfn.XLOOKUP(B1818,'[3]Nur des jours'!$B:$B,'[3]Nur des jours'!$U:$U,"")</f>
        <v>0</v>
      </c>
      <c r="U1818" s="93">
        <v>0</v>
      </c>
      <c r="V1818" s="93">
        <v>0</v>
      </c>
      <c r="W1818" s="93">
        <v>0</v>
      </c>
      <c r="X1818" s="93">
        <v>0</v>
      </c>
      <c r="Y1818" s="93">
        <v>0</v>
      </c>
      <c r="Z1818" s="93">
        <v>0</v>
      </c>
      <c r="AA1818" s="93">
        <v>0</v>
      </c>
      <c r="AB1818" s="93">
        <v>0</v>
      </c>
      <c r="AC1818" s="93">
        <f>_xlfn.XLOOKUP(B1818,'[3]Nur des jours'!$B:$B,'[3]Nur des jours'!$N:$N,"")</f>
        <v>0</v>
      </c>
      <c r="AD1818" s="93">
        <v>0</v>
      </c>
      <c r="AE1818" s="93">
        <v>0</v>
      </c>
      <c r="AF1818" s="93">
        <v>0</v>
      </c>
      <c r="AG1818" s="93"/>
      <c r="AH1818" s="93">
        <v>0</v>
      </c>
      <c r="AI1818" s="93">
        <v>0</v>
      </c>
      <c r="AJ1818" s="93">
        <v>0</v>
      </c>
      <c r="AK1818" s="93">
        <v>0</v>
      </c>
      <c r="AL1818" s="93">
        <v>0</v>
      </c>
      <c r="AM1818" s="49" t="s">
        <v>5559</v>
      </c>
      <c r="AN1818" s="49"/>
      <c r="AO1818" s="48" t="str" cm="1">
        <f t="array" ref="AO1818">IFERROR(_xlfn.IFS(
AQ1818="MPR ISSUE","PDH",
AQ1818="BSS Hardware Issue","BSS",
AQ1818="Sites strategiques, MLL, Pylone, etc.","ENVTECH",
AQ1818="AKTIVCO DEFAUT GE &amp; POWER Cabinet","AKTIVCO",
AQ1818="AKTIVCO Coupure ENEO &amp; Baisse de tension","AKTIVCO GRID ONLY",
AQ1818="Coupure ENEO &amp; Baisse de tension","IHS GRID ONLY",
AQ1818="Defaut GE &amp; POWER Cabinet","IHS",
AQ1818="Sharing","Partners",
AQ1818="Sites strategiques &amp; DataCenter","SST &amp; DC",
AQ1818="Exclu","Exclu",
AQ1818="SAT","SAT",
AQ1818="SPARE-ISSUE","SPARE-ISSUE",
AQ1818="Fiber CAmtel","TRANS_FO_CAMTEL",
AQ1818="Fiber AOF","Fiber AOF",
AQ1818="Projet OCM (HUAWEI)","TRAVAUX-HUAWEI",
AQ1818="Projet OCM (NOKIA)","TRAVAUX-NOKIA",
AQ1818="ACCESS-ISSUE","ACCESS-ISSUE",
AQ1818="Projet OCM (ZTE, NOKIA, autres projets)","TRAVAUX OCM",
AQ1818="No root CAuse","No root cause",
AQ1818="ODU HS","PDH",
AQ1818="IP &amp; VLAN","PDH",
AQ1818="Warehouse HUAWEI","SPARE-ISSUE",
AQ1818="SPARE-HS","SPARE-ISSUE",
AQ1818="Power Telco","BSS",AQ1818="no impacts","no impacts"
),"")</f>
        <v>No root cause</v>
      </c>
      <c r="AP1818" s="48" t="str" cm="1">
        <f t="array" ref="AP1818">IFERROR(_xlfn.IFS(
AQ1818="MPR ISSUE","TX ISSUE",
AQ1818="BSS Hardware Issue","RAN ISSUE",
AQ1818="Sites strategiques, MLL, Pylone, etc.","ENVTECH",
AQ1818="AKTIVCO DEFAUT GE &amp; POWER Cabinet","POWER ISSUE",
AQ1818="AKTIVCO Coupure ENEO &amp; Baisse de tension","POWER ISSUE",
AQ1818="Coupure ENEO &amp; Baisse de tension","POWER ISSUE",
AQ1818="Defaut GE &amp; POWER Cabinet","POWER ISSUE",
AQ1818="Sharing","POWER ISSUE",
AQ1818="Sites strategiques &amp; DataCenter","POWER ISSUE",
AQ1818="Exclu","Exclu",
AQ1818="SAT","TX ISSUE",
AQ1818="SPARE-ISSUE","SPARE-ISSUE",
AQ1818="Fiber CAmtel","TX ISSUE",
AQ1818="Fiber AOF","TX ISSUE",
AQ1818="Projet OCM (HUAWEI)","TRAVAUX-HUAWEI",
AQ1818="Projet OCM (NOKIA)","TRAVAUX -NOKIA",
AQ1818="ACCESS-ISSUE","ACCESS-ISSUE",
AQ1818="Projet OCM (ZTE, NOKIA, autres projets)","TRAVAUX OCM",
AQ1818="No root CAuse","No root cause",
AQ1818="ODU HS","TX ISSUE",
AQ1818="IP &amp; VLAN","TX ISSUE",
AQ1818="Warehouse HUAWEI","SPARE-ISSUE",
AQ1818="SPARE-HS","SPARE-ISSUE",
AQ1818="Power Telco","RAN ISSUE",AQ1818="no impacts","no impacts"
),"")</f>
        <v>No root cause</v>
      </c>
      <c r="AQ1818" s="126" t="s">
        <v>5344</v>
      </c>
      <c r="AR1818" s="48" t="str" cm="1">
        <f t="array" ref="AR1818">IFERROR(_xlfn.IFS(
AQ1818="MPR ISSUE","ACTIVE",
AQ1818="BSS Hardware Issue","ACTIVE",
AQ1818="Sites strategiques, MLL, Pylone, etc.","PASSIVE",
AQ1818="AKTIVCO DEFAUT GE &amp; POWER Cabinet","PASSIVE",
AQ1818="AKTIVCO Coupure ENEO &amp; Baisse de tension","PASSIVE",
AQ1818="Coupure ENEO &amp; Baisse de tension","PASSIVE",
AQ1818="Defaut GE &amp; POWER Cabinet","PASSIVE",
AQ1818="Sharing","PASSIVE",
AQ1818="Sites strategiques &amp; DataCenter","PASSIVE",
AQ1818="Exclu","Exclu",
AQ1818="SAT","ACTIVE",
AQ1818="SPARE-ISSUE","SPARE-ISSUE",
AQ1818="Fiber CAmtel","ACTIVE",
AQ1818="Fiber AOF","ACTIVE",
AQ1818="Projet OCM (HUAWEI)","PLANNED WORKS",
AQ1818="Projet OCM (NOKIA)","PLANNED WORKS",
AQ1818="ACCESS-ISSUE","ACCESS-ISSUE",
AQ1818="Projet OCM (ZTE, NOKIA, autres projets)","PLANNED WORKS",
AQ1818="No root CAuse","No root cause",
AQ1818="ODU HS","ACTIVE",
AQ1818="IP &amp; VLAN","ACTIVE",
AQ1818="Warehouse HUAWEI","SPARE-ISSUE",
AQ1818="SPARE-HS","SPARE-ISSUE",
AQ1818="Power Telco","ACTIVE", AQ1818="no impacts","no impacts"
),"")</f>
        <v>No root cause</v>
      </c>
      <c r="AS1818" s="92" t="s">
        <v>5537</v>
      </c>
      <c r="AT1818" s="98" t="s">
        <v>4712</v>
      </c>
      <c r="AV1818" s="17" t="s">
        <v>5537</v>
      </c>
      <c r="AW1818" s="7" t="s">
        <v>5537</v>
      </c>
      <c r="AX1818" s="6" t="s">
        <v>5537</v>
      </c>
      <c r="AY1818" s="7"/>
      <c r="AZ1818" s="3" t="s">
        <v>5537</v>
      </c>
      <c r="BA1818" s="18" t="s">
        <v>5537</v>
      </c>
      <c r="BB1818" s="18" t="s">
        <v>5537</v>
      </c>
      <c r="BC1818" s="18" t="s">
        <v>5537</v>
      </c>
      <c r="BD1818" s="18" t="s">
        <v>5537</v>
      </c>
      <c r="BE1818" s="18" t="s">
        <v>5537</v>
      </c>
      <c r="BF1818" s="18" t="s">
        <v>5537</v>
      </c>
      <c r="BG1818" s="18" t="s">
        <v>5537</v>
      </c>
      <c r="BH1818" s="18" t="s">
        <v>5537</v>
      </c>
      <c r="BI1818" s="18" t="s">
        <v>5537</v>
      </c>
      <c r="BJ1818" s="18" t="s">
        <v>5537</v>
      </c>
      <c r="BK1818" s="18" t="s">
        <v>5537</v>
      </c>
      <c r="BL1818" s="9" t="s">
        <v>5537</v>
      </c>
      <c r="BM1818" s="14" t="s">
        <v>5537</v>
      </c>
      <c r="BN1818" s="14" t="s">
        <v>5537</v>
      </c>
      <c r="BO1818" s="14" t="str">
        <f>_xlfn.XLOOKUP(B1818,'[4]cell downs 18042026 17h'!$B:$B,'[4]cell downs 18042026 17h'!$B:$B,"")</f>
        <v/>
      </c>
      <c r="BP1818" s="14" t="str">
        <f>_xlfn.XLOOKUP(B1818,'[5]Cells Huawei 19042026 15h'!$B:$B,'[5]Cells Huawei 19042026 15h'!$B:$B,"")</f>
        <v/>
      </c>
      <c r="BQ1818" s="9" t="str">
        <f>_xlfn.XLOOKUP(B1818,'[6]cells down 19042026 9H40'!$B:$B,'[6]cells down 19042026 9H40'!$B:$B,"")</f>
        <v/>
      </c>
      <c r="BR1818" s="9" t="s">
        <v>4712</v>
      </c>
      <c r="BS1818" s="9" t="s">
        <v>5537</v>
      </c>
      <c r="BT1818" s="108"/>
    </row>
    <row r="1819" spans="1:72" s="9" customFormat="1" x14ac:dyDescent="0.35">
      <c r="A1819" s="2" t="s">
        <v>3647</v>
      </c>
      <c r="B1819" s="8" t="s">
        <v>3648</v>
      </c>
      <c r="C1819" s="3" t="str">
        <f>_xlfn.XLOOKUP(B1819,'[1]daily break down'!$D:$D,'[1]daily break down'!$E:$E,"")</f>
        <v>CENTRE</v>
      </c>
      <c r="D1819" s="1" t="s">
        <v>21</v>
      </c>
      <c r="E1819" s="1" t="s">
        <v>36</v>
      </c>
      <c r="F1819" s="3" t="s">
        <v>37</v>
      </c>
      <c r="G1819" s="1" t="s">
        <v>3649</v>
      </c>
      <c r="H1819" s="34" t="str">
        <f>_xlfn.XLOOKUP(B1819,[2]CALCULATION!$B:$B,[2]CALCULATION!$H:$H,"")</f>
        <v>ZTE</v>
      </c>
      <c r="I1819" s="28">
        <v>0</v>
      </c>
      <c r="J1819" s="28">
        <v>0</v>
      </c>
      <c r="K1819" s="28">
        <v>0</v>
      </c>
      <c r="L1819" s="28">
        <v>0</v>
      </c>
      <c r="M1819" s="28">
        <v>0</v>
      </c>
      <c r="N1819" s="28">
        <v>0</v>
      </c>
      <c r="O1819" s="28">
        <v>0</v>
      </c>
      <c r="P1819" s="28">
        <v>0</v>
      </c>
      <c r="Q1819" s="28">
        <v>0</v>
      </c>
      <c r="R1819" s="28">
        <v>0</v>
      </c>
      <c r="S1819" s="93">
        <v>0</v>
      </c>
      <c r="T1819" s="93">
        <f>_xlfn.XLOOKUP(B1819,'[3]Nur des jours'!$B:$B,'[3]Nur des jours'!$U:$U,"")</f>
        <v>0</v>
      </c>
      <c r="U1819" s="93">
        <v>0</v>
      </c>
      <c r="V1819" s="93">
        <v>0</v>
      </c>
      <c r="W1819" s="93">
        <v>0</v>
      </c>
      <c r="X1819" s="93">
        <v>0</v>
      </c>
      <c r="Y1819" s="93">
        <v>0</v>
      </c>
      <c r="Z1819" s="93">
        <v>0</v>
      </c>
      <c r="AA1819" s="93">
        <v>0</v>
      </c>
      <c r="AB1819" s="93">
        <v>0</v>
      </c>
      <c r="AC1819" s="93">
        <f>_xlfn.XLOOKUP(B1819,'[3]Nur des jours'!$B:$B,'[3]Nur des jours'!$N:$N,"")</f>
        <v>0</v>
      </c>
      <c r="AD1819" s="93">
        <v>0</v>
      </c>
      <c r="AE1819" s="93">
        <v>0</v>
      </c>
      <c r="AF1819" s="93">
        <v>0</v>
      </c>
      <c r="AG1819" s="93"/>
      <c r="AH1819" s="93">
        <v>0</v>
      </c>
      <c r="AI1819" s="93">
        <v>0</v>
      </c>
      <c r="AJ1819" s="93">
        <v>0</v>
      </c>
      <c r="AK1819" s="93">
        <v>0</v>
      </c>
      <c r="AL1819" s="93">
        <v>0</v>
      </c>
      <c r="AM1819" s="49" t="s">
        <v>5559</v>
      </c>
      <c r="AN1819" s="49"/>
      <c r="AO1819" s="48" t="str" cm="1">
        <f t="array" ref="AO1819">IFERROR(_xlfn.IFS(
AQ1819="MPR ISSUE","PDH",
AQ1819="BSS Hardware Issue","BSS",
AQ1819="Sites strategiques, MLL, Pylone, etc.","ENVTECH",
AQ1819="AKTIVCO DEFAUT GE &amp; POWER Cabinet","AKTIVCO",
AQ1819="AKTIVCO Coupure ENEO &amp; Baisse de tension","AKTIVCO GRID ONLY",
AQ1819="Coupure ENEO &amp; Baisse de tension","IHS GRID ONLY",
AQ1819="Defaut GE &amp; POWER Cabinet","IHS",
AQ1819="Sharing","Partners",
AQ1819="Sites strategiques &amp; DataCenter","SST &amp; DC",
AQ1819="Exclu","Exclu",
AQ1819="SAT","SAT",
AQ1819="SPARE-ISSUE","SPARE-ISSUE",
AQ1819="Fiber CAmtel","TRANS_FO_CAMTEL",
AQ1819="Fiber AOF","Fiber AOF",
AQ1819="Projet OCM (HUAWEI)","TRAVAUX-HUAWEI",
AQ1819="Projet OCM (NOKIA)","TRAVAUX-NOKIA",
AQ1819="ACCESS-ISSUE","ACCESS-ISSUE",
AQ1819="Projet OCM (ZTE, NOKIA, autres projets)","TRAVAUX OCM",
AQ1819="No root CAuse","No root cause",
AQ1819="ODU HS","PDH",
AQ1819="IP &amp; VLAN","PDH",
AQ1819="Warehouse HUAWEI","SPARE-ISSUE",
AQ1819="SPARE-HS","SPARE-ISSUE",
AQ1819="Power Telco","BSS",AQ1819="no impacts","no impacts"
),"")</f>
        <v>No root cause</v>
      </c>
      <c r="AP1819" s="48" t="str" cm="1">
        <f t="array" ref="AP1819">IFERROR(_xlfn.IFS(
AQ1819="MPR ISSUE","TX ISSUE",
AQ1819="BSS Hardware Issue","RAN ISSUE",
AQ1819="Sites strategiques, MLL, Pylone, etc.","ENVTECH",
AQ1819="AKTIVCO DEFAUT GE &amp; POWER Cabinet","POWER ISSUE",
AQ1819="AKTIVCO Coupure ENEO &amp; Baisse de tension","POWER ISSUE",
AQ1819="Coupure ENEO &amp; Baisse de tension","POWER ISSUE",
AQ1819="Defaut GE &amp; POWER Cabinet","POWER ISSUE",
AQ1819="Sharing","POWER ISSUE",
AQ1819="Sites strategiques &amp; DataCenter","POWER ISSUE",
AQ1819="Exclu","Exclu",
AQ1819="SAT","TX ISSUE",
AQ1819="SPARE-ISSUE","SPARE-ISSUE",
AQ1819="Fiber CAmtel","TX ISSUE",
AQ1819="Fiber AOF","TX ISSUE",
AQ1819="Projet OCM (HUAWEI)","TRAVAUX-HUAWEI",
AQ1819="Projet OCM (NOKIA)","TRAVAUX -NOKIA",
AQ1819="ACCESS-ISSUE","ACCESS-ISSUE",
AQ1819="Projet OCM (ZTE, NOKIA, autres projets)","TRAVAUX OCM",
AQ1819="No root CAuse","No root cause",
AQ1819="ODU HS","TX ISSUE",
AQ1819="IP &amp; VLAN","TX ISSUE",
AQ1819="Warehouse HUAWEI","SPARE-ISSUE",
AQ1819="SPARE-HS","SPARE-ISSUE",
AQ1819="Power Telco","RAN ISSUE",AQ1819="no impacts","no impacts"
),"")</f>
        <v>No root cause</v>
      </c>
      <c r="AQ1819" s="67" t="s">
        <v>5344</v>
      </c>
      <c r="AR1819" s="48" t="str" cm="1">
        <f t="array" ref="AR1819">IFERROR(_xlfn.IFS(
AQ1819="MPR ISSUE","ACTIVE",
AQ1819="BSS Hardware Issue","ACTIVE",
AQ1819="Sites strategiques, MLL, Pylone, etc.","PASSIVE",
AQ1819="AKTIVCO DEFAUT GE &amp; POWER Cabinet","PASSIVE",
AQ1819="AKTIVCO Coupure ENEO &amp; Baisse de tension","PASSIVE",
AQ1819="Coupure ENEO &amp; Baisse de tension","PASSIVE",
AQ1819="Defaut GE &amp; POWER Cabinet","PASSIVE",
AQ1819="Sharing","PASSIVE",
AQ1819="Sites strategiques &amp; DataCenter","PASSIVE",
AQ1819="Exclu","Exclu",
AQ1819="SAT","ACTIVE",
AQ1819="SPARE-ISSUE","SPARE-ISSUE",
AQ1819="Fiber CAmtel","ACTIVE",
AQ1819="Fiber AOF","ACTIVE",
AQ1819="Projet OCM (HUAWEI)","PLANNED WORKS",
AQ1819="Projet OCM (NOKIA)","PLANNED WORKS",
AQ1819="ACCESS-ISSUE","ACCESS-ISSUE",
AQ1819="Projet OCM (ZTE, NOKIA, autres projets)","PLANNED WORKS",
AQ1819="No root CAuse","No root cause",
AQ1819="ODU HS","ACTIVE",
AQ1819="IP &amp; VLAN","ACTIVE",
AQ1819="Warehouse HUAWEI","SPARE-ISSUE",
AQ1819="SPARE-HS","SPARE-ISSUE",
AQ1819="Power Telco","ACTIVE", AQ1819="no impacts","no impacts"
),"")</f>
        <v>No root cause</v>
      </c>
      <c r="AS1819" s="92" t="s">
        <v>5537</v>
      </c>
      <c r="AT1819" s="98" t="s">
        <v>3648</v>
      </c>
      <c r="AV1819" s="17" t="s">
        <v>5537</v>
      </c>
      <c r="AW1819" s="7" t="s">
        <v>5537</v>
      </c>
      <c r="AX1819" s="6" t="s">
        <v>5537</v>
      </c>
      <c r="AY1819" s="7"/>
      <c r="AZ1819" s="3" t="s">
        <v>5537</v>
      </c>
      <c r="BA1819" s="18" t="s">
        <v>5537</v>
      </c>
      <c r="BB1819" s="18" t="s">
        <v>5537</v>
      </c>
      <c r="BC1819" s="18" t="s">
        <v>5537</v>
      </c>
      <c r="BD1819" s="18" t="s">
        <v>5537</v>
      </c>
      <c r="BE1819" s="18" t="s">
        <v>5537</v>
      </c>
      <c r="BF1819" s="18" t="s">
        <v>5537</v>
      </c>
      <c r="BG1819" s="18" t="s">
        <v>5537</v>
      </c>
      <c r="BH1819" s="18" t="s">
        <v>5537</v>
      </c>
      <c r="BI1819" s="18" t="s">
        <v>5537</v>
      </c>
      <c r="BJ1819" s="18" t="s">
        <v>5537</v>
      </c>
      <c r="BK1819" s="18" t="s">
        <v>5537</v>
      </c>
      <c r="BL1819" s="9" t="s">
        <v>5537</v>
      </c>
      <c r="BM1819" s="14" t="s">
        <v>5537</v>
      </c>
      <c r="BN1819" s="14" t="s">
        <v>5537</v>
      </c>
      <c r="BO1819" s="14" t="str">
        <f>_xlfn.XLOOKUP(B1819,'[4]cell downs 18042026 17h'!$B:$B,'[4]cell downs 18042026 17h'!$B:$B,"")</f>
        <v/>
      </c>
      <c r="BP1819" s="14" t="str">
        <f>_xlfn.XLOOKUP(B1819,'[5]Cells Huawei 19042026 15h'!$B:$B,'[5]Cells Huawei 19042026 15h'!$B:$B,"")</f>
        <v/>
      </c>
      <c r="BQ1819" s="9" t="str">
        <f>_xlfn.XLOOKUP(B1819,'[6]cells down 19042026 9H40'!$B:$B,'[6]cells down 19042026 9H40'!$B:$B,"")</f>
        <v/>
      </c>
      <c r="BR1819" s="9" t="s">
        <v>5537</v>
      </c>
      <c r="BS1819" s="9" t="s">
        <v>12</v>
      </c>
      <c r="BT1819" s="108"/>
    </row>
    <row r="1820" spans="1:72" s="9" customFormat="1" x14ac:dyDescent="0.35">
      <c r="A1820" s="1" t="s">
        <v>3779</v>
      </c>
      <c r="B1820" s="8" t="s">
        <v>3780</v>
      </c>
      <c r="C1820" s="3" t="str">
        <f>_xlfn.XLOOKUP(B1820,'[1]daily break down'!$D:$D,'[1]daily break down'!$E:$E,"")</f>
        <v>LITTORAL</v>
      </c>
      <c r="D1820" s="1" t="s">
        <v>21</v>
      </c>
      <c r="E1820" s="1" t="s">
        <v>30</v>
      </c>
      <c r="F1820" s="3" t="s">
        <v>31</v>
      </c>
      <c r="G1820" s="1" t="s">
        <v>3781</v>
      </c>
      <c r="H1820" s="34" t="str">
        <f>_xlfn.XLOOKUP(B1820,[2]CALCULATION!$B:$B,[2]CALCULATION!$H:$H,"")</f>
        <v>ZTE</v>
      </c>
      <c r="I1820" s="28">
        <v>0</v>
      </c>
      <c r="J1820" s="28">
        <v>0</v>
      </c>
      <c r="K1820" s="28">
        <v>0</v>
      </c>
      <c r="L1820" s="28">
        <v>0</v>
      </c>
      <c r="M1820" s="28">
        <v>0</v>
      </c>
      <c r="N1820" s="28">
        <v>0</v>
      </c>
      <c r="O1820" s="28">
        <v>0</v>
      </c>
      <c r="P1820" s="28">
        <v>0</v>
      </c>
      <c r="Q1820" s="28">
        <v>0</v>
      </c>
      <c r="R1820" s="28">
        <v>0</v>
      </c>
      <c r="S1820" s="93">
        <v>0</v>
      </c>
      <c r="T1820" s="93">
        <f>_xlfn.XLOOKUP(B1820,'[3]Nur des jours'!$B:$B,'[3]Nur des jours'!$U:$U,"")</f>
        <v>0</v>
      </c>
      <c r="U1820" s="93">
        <v>0</v>
      </c>
      <c r="V1820" s="93">
        <v>0</v>
      </c>
      <c r="W1820" s="93">
        <v>0</v>
      </c>
      <c r="X1820" s="93">
        <v>0</v>
      </c>
      <c r="Y1820" s="93">
        <v>0</v>
      </c>
      <c r="Z1820" s="93">
        <v>0</v>
      </c>
      <c r="AA1820" s="93">
        <v>0</v>
      </c>
      <c r="AB1820" s="93">
        <v>0</v>
      </c>
      <c r="AC1820" s="93">
        <f>_xlfn.XLOOKUP(B1820,'[3]Nur des jours'!$B:$B,'[3]Nur des jours'!$N:$N,"")</f>
        <v>0</v>
      </c>
      <c r="AD1820" s="93">
        <v>0</v>
      </c>
      <c r="AE1820" s="93">
        <v>0</v>
      </c>
      <c r="AF1820" s="93">
        <v>0</v>
      </c>
      <c r="AG1820" s="93"/>
      <c r="AH1820" s="93">
        <v>0</v>
      </c>
      <c r="AI1820" s="93">
        <v>0</v>
      </c>
      <c r="AJ1820" s="93">
        <v>0</v>
      </c>
      <c r="AK1820" s="93">
        <v>0</v>
      </c>
      <c r="AL1820" s="93">
        <v>0</v>
      </c>
      <c r="AM1820" s="49" t="s">
        <v>5559</v>
      </c>
      <c r="AN1820" s="49"/>
      <c r="AO1820" s="48" t="str" cm="1">
        <f t="array" ref="AO1820">IFERROR(_xlfn.IFS(
AQ1820="MPR ISSUE","PDH",
AQ1820="BSS Hardware Issue","BSS",
AQ1820="Sites strategiques, MLL, Pylone, etc.","ENVTECH",
AQ1820="AKTIVCO DEFAUT GE &amp; POWER Cabinet","AKTIVCO",
AQ1820="AKTIVCO Coupure ENEO &amp; Baisse de tension","AKTIVCO GRID ONLY",
AQ1820="Coupure ENEO &amp; Baisse de tension","IHS GRID ONLY",
AQ1820="Defaut GE &amp; POWER Cabinet","IHS",
AQ1820="Sharing","Partners",
AQ1820="Sites strategiques &amp; DataCenter","SST &amp; DC",
AQ1820="Exclu","Exclu",
AQ1820="SAT","SAT",
AQ1820="SPARE-ISSUE","SPARE-ISSUE",
AQ1820="Fiber CAmtel","TRANS_FO_CAMTEL",
AQ1820="Fiber AOF","Fiber AOF",
AQ1820="Projet OCM (HUAWEI)","TRAVAUX-HUAWEI",
AQ1820="Projet OCM (NOKIA)","TRAVAUX-NOKIA",
AQ1820="ACCESS-ISSUE","ACCESS-ISSUE",
AQ1820="Projet OCM (ZTE, NOKIA, autres projets)","TRAVAUX OCM",
AQ1820="No root CAuse","No root cause",
AQ1820="ODU HS","PDH",
AQ1820="IP &amp; VLAN","PDH",
AQ1820="Warehouse HUAWEI","SPARE-ISSUE",
AQ1820="SPARE-HS","SPARE-ISSUE",
AQ1820="Power Telco","BSS",AQ1820="no impacts","no impacts"
),"")</f>
        <v>No root cause</v>
      </c>
      <c r="AP1820" s="48" t="str" cm="1">
        <f t="array" ref="AP1820">IFERROR(_xlfn.IFS(
AQ1820="MPR ISSUE","TX ISSUE",
AQ1820="BSS Hardware Issue","RAN ISSUE",
AQ1820="Sites strategiques, MLL, Pylone, etc.","ENVTECH",
AQ1820="AKTIVCO DEFAUT GE &amp; POWER Cabinet","POWER ISSUE",
AQ1820="AKTIVCO Coupure ENEO &amp; Baisse de tension","POWER ISSUE",
AQ1820="Coupure ENEO &amp; Baisse de tension","POWER ISSUE",
AQ1820="Defaut GE &amp; POWER Cabinet","POWER ISSUE",
AQ1820="Sharing","POWER ISSUE",
AQ1820="Sites strategiques &amp; DataCenter","POWER ISSUE",
AQ1820="Exclu","Exclu",
AQ1820="SAT","TX ISSUE",
AQ1820="SPARE-ISSUE","SPARE-ISSUE",
AQ1820="Fiber CAmtel","TX ISSUE",
AQ1820="Fiber AOF","TX ISSUE",
AQ1820="Projet OCM (HUAWEI)","TRAVAUX-HUAWEI",
AQ1820="Projet OCM (NOKIA)","TRAVAUX -NOKIA",
AQ1820="ACCESS-ISSUE","ACCESS-ISSUE",
AQ1820="Projet OCM (ZTE, NOKIA, autres projets)","TRAVAUX OCM",
AQ1820="No root CAuse","No root cause",
AQ1820="ODU HS","TX ISSUE",
AQ1820="IP &amp; VLAN","TX ISSUE",
AQ1820="Warehouse HUAWEI","SPARE-ISSUE",
AQ1820="SPARE-HS","SPARE-ISSUE",
AQ1820="Power Telco","RAN ISSUE",AQ1820="no impacts","no impacts"
),"")</f>
        <v>No root cause</v>
      </c>
      <c r="AQ1820" s="67" t="s">
        <v>5344</v>
      </c>
      <c r="AR1820" s="48" t="str" cm="1">
        <f t="array" ref="AR1820">IFERROR(_xlfn.IFS(
AQ1820="MPR ISSUE","ACTIVE",
AQ1820="BSS Hardware Issue","ACTIVE",
AQ1820="Sites strategiques, MLL, Pylone, etc.","PASSIVE",
AQ1820="AKTIVCO DEFAUT GE &amp; POWER Cabinet","PASSIVE",
AQ1820="AKTIVCO Coupure ENEO &amp; Baisse de tension","PASSIVE",
AQ1820="Coupure ENEO &amp; Baisse de tension","PASSIVE",
AQ1820="Defaut GE &amp; POWER Cabinet","PASSIVE",
AQ1820="Sharing","PASSIVE",
AQ1820="Sites strategiques &amp; DataCenter","PASSIVE",
AQ1820="Exclu","Exclu",
AQ1820="SAT","ACTIVE",
AQ1820="SPARE-ISSUE","SPARE-ISSUE",
AQ1820="Fiber CAmtel","ACTIVE",
AQ1820="Fiber AOF","ACTIVE",
AQ1820="Projet OCM (HUAWEI)","PLANNED WORKS",
AQ1820="Projet OCM (NOKIA)","PLANNED WORKS",
AQ1820="ACCESS-ISSUE","ACCESS-ISSUE",
AQ1820="Projet OCM (ZTE, NOKIA, autres projets)","PLANNED WORKS",
AQ1820="No root CAuse","No root cause",
AQ1820="ODU HS","ACTIVE",
AQ1820="IP &amp; VLAN","ACTIVE",
AQ1820="Warehouse HUAWEI","SPARE-ISSUE",
AQ1820="SPARE-HS","SPARE-ISSUE",
AQ1820="Power Telco","ACTIVE", AQ1820="no impacts","no impacts"
),"")</f>
        <v>No root cause</v>
      </c>
      <c r="AS1820" s="92" t="s">
        <v>5537</v>
      </c>
      <c r="AT1820" s="98" t="s">
        <v>3780</v>
      </c>
      <c r="AV1820" s="17" t="s">
        <v>5537</v>
      </c>
      <c r="AW1820" s="7" t="s">
        <v>5537</v>
      </c>
      <c r="AX1820" s="6" t="s">
        <v>5537</v>
      </c>
      <c r="AY1820" s="7"/>
      <c r="AZ1820" s="3" t="s">
        <v>5537</v>
      </c>
      <c r="BA1820" s="18" t="s">
        <v>5537</v>
      </c>
      <c r="BB1820" s="18" t="s">
        <v>5537</v>
      </c>
      <c r="BC1820" s="18" t="s">
        <v>5537</v>
      </c>
      <c r="BD1820" s="18" t="s">
        <v>5537</v>
      </c>
      <c r="BE1820" s="18" t="s">
        <v>5537</v>
      </c>
      <c r="BF1820" s="18" t="s">
        <v>5537</v>
      </c>
      <c r="BG1820" s="18" t="s">
        <v>5537</v>
      </c>
      <c r="BH1820" s="18" t="s">
        <v>5537</v>
      </c>
      <c r="BI1820" s="18" t="s">
        <v>5537</v>
      </c>
      <c r="BJ1820" s="18" t="s">
        <v>5537</v>
      </c>
      <c r="BK1820" s="18" t="s">
        <v>5537</v>
      </c>
      <c r="BL1820" s="9" t="s">
        <v>5537</v>
      </c>
      <c r="BM1820" s="14" t="s">
        <v>5537</v>
      </c>
      <c r="BN1820" s="14" t="s">
        <v>5537</v>
      </c>
      <c r="BO1820" s="14" t="str">
        <f>_xlfn.XLOOKUP(B1820,'[4]cell downs 18042026 17h'!$B:$B,'[4]cell downs 18042026 17h'!$B:$B,"")</f>
        <v/>
      </c>
      <c r="BP1820" s="14" t="str">
        <f>_xlfn.XLOOKUP(B1820,'[5]Cells Huawei 19042026 15h'!$B:$B,'[5]Cells Huawei 19042026 15h'!$B:$B,"")</f>
        <v/>
      </c>
      <c r="BQ1820" s="9" t="str">
        <f>_xlfn.XLOOKUP(B1820,'[6]cells down 19042026 9H40'!$B:$B,'[6]cells down 19042026 9H40'!$B:$B,"")</f>
        <v/>
      </c>
      <c r="BR1820" s="9" t="s">
        <v>5537</v>
      </c>
      <c r="BS1820" s="9" t="s">
        <v>12</v>
      </c>
      <c r="BT1820" s="108"/>
    </row>
    <row r="1821" spans="1:72" s="9" customFormat="1" x14ac:dyDescent="0.35">
      <c r="A1821" s="1" t="s">
        <v>4397</v>
      </c>
      <c r="B1821" s="1" t="s">
        <v>4398</v>
      </c>
      <c r="C1821" s="3" t="str">
        <f>_xlfn.XLOOKUP(B1821,'[1]daily break down'!$D:$D,'[1]daily break down'!$E:$E,"")</f>
        <v>CENTRE</v>
      </c>
      <c r="D1821" s="1" t="s">
        <v>21</v>
      </c>
      <c r="E1821" s="1" t="s">
        <v>563</v>
      </c>
      <c r="F1821" s="3" t="s">
        <v>69</v>
      </c>
      <c r="G1821" s="1" t="s">
        <v>4397</v>
      </c>
      <c r="H1821" s="34" t="str">
        <f>_xlfn.XLOOKUP(B1821,[2]CALCULATION!$B:$B,[2]CALCULATION!$H:$H,"")</f>
        <v>ZTE</v>
      </c>
      <c r="I1821" s="28">
        <v>0</v>
      </c>
      <c r="J1821" s="28">
        <v>0</v>
      </c>
      <c r="K1821" s="28">
        <v>0</v>
      </c>
      <c r="L1821" s="28">
        <v>0</v>
      </c>
      <c r="M1821" s="28">
        <v>0</v>
      </c>
      <c r="N1821" s="28">
        <v>0</v>
      </c>
      <c r="O1821" s="28">
        <v>0</v>
      </c>
      <c r="P1821" s="28">
        <v>0</v>
      </c>
      <c r="Q1821" s="28">
        <v>0</v>
      </c>
      <c r="R1821" s="28">
        <v>0</v>
      </c>
      <c r="S1821" s="93">
        <v>0</v>
      </c>
      <c r="T1821" s="93">
        <f>_xlfn.XLOOKUP(B1821,'[3]Nur des jours'!$B:$B,'[3]Nur des jours'!$U:$U,"")</f>
        <v>0</v>
      </c>
      <c r="U1821" s="93">
        <v>0</v>
      </c>
      <c r="V1821" s="93">
        <v>0</v>
      </c>
      <c r="W1821" s="93">
        <v>0</v>
      </c>
      <c r="X1821" s="93">
        <v>0</v>
      </c>
      <c r="Y1821" s="93">
        <v>0</v>
      </c>
      <c r="Z1821" s="93">
        <v>0</v>
      </c>
      <c r="AA1821" s="93">
        <v>0</v>
      </c>
      <c r="AB1821" s="93">
        <v>0</v>
      </c>
      <c r="AC1821" s="93">
        <f>_xlfn.XLOOKUP(B1821,'[3]Nur des jours'!$B:$B,'[3]Nur des jours'!$N:$N,"")</f>
        <v>0</v>
      </c>
      <c r="AD1821" s="93">
        <v>0</v>
      </c>
      <c r="AE1821" s="93">
        <v>0</v>
      </c>
      <c r="AF1821" s="93">
        <v>0</v>
      </c>
      <c r="AG1821" s="93"/>
      <c r="AH1821" s="93">
        <v>0</v>
      </c>
      <c r="AI1821" s="93">
        <v>0</v>
      </c>
      <c r="AJ1821" s="93">
        <v>0</v>
      </c>
      <c r="AK1821" s="93">
        <v>0</v>
      </c>
      <c r="AL1821" s="93">
        <v>0</v>
      </c>
      <c r="AM1821" s="49" t="s">
        <v>5559</v>
      </c>
      <c r="AN1821" s="49"/>
      <c r="AO1821" s="48" t="str" cm="1">
        <f t="array" ref="AO1821">IFERROR(_xlfn.IFS(
AQ1821="MPR ISSUE","PDH",
AQ1821="BSS Hardware Issue","BSS",
AQ1821="Sites strategiques, MLL, Pylone, etc.","ENVTECH",
AQ1821="AKTIVCO DEFAUT GE &amp; POWER Cabinet","AKTIVCO",
AQ1821="AKTIVCO Coupure ENEO &amp; Baisse de tension","AKTIVCO GRID ONLY",
AQ1821="Coupure ENEO &amp; Baisse de tension","IHS GRID ONLY",
AQ1821="Defaut GE &amp; POWER Cabinet","IHS",
AQ1821="Sharing","Partners",
AQ1821="Sites strategiques &amp; DataCenter","SST &amp; DC",
AQ1821="Exclu","Exclu",
AQ1821="SAT","SAT",
AQ1821="SPARE-ISSUE","SPARE-ISSUE",
AQ1821="Fiber CAmtel","TRANS_FO_CAMTEL",
AQ1821="Fiber AOF","Fiber AOF",
AQ1821="Projet OCM (HUAWEI)","TRAVAUX-HUAWEI",
AQ1821="Projet OCM (NOKIA)","TRAVAUX-NOKIA",
AQ1821="ACCESS-ISSUE","ACCESS-ISSUE",
AQ1821="Projet OCM (ZTE, NOKIA, autres projets)","TRAVAUX OCM",
AQ1821="No root CAuse","No root cause",
AQ1821="ODU HS","PDH",
AQ1821="IP &amp; VLAN","PDH",
AQ1821="Warehouse HUAWEI","SPARE-ISSUE",
AQ1821="SPARE-HS","SPARE-ISSUE",
AQ1821="Power Telco","BSS",AQ1821="no impacts","no impacts"
),"")</f>
        <v>No root cause</v>
      </c>
      <c r="AP1821" s="48" t="str" cm="1">
        <f t="array" ref="AP1821">IFERROR(_xlfn.IFS(
AQ1821="MPR ISSUE","TX ISSUE",
AQ1821="BSS Hardware Issue","RAN ISSUE",
AQ1821="Sites strategiques, MLL, Pylone, etc.","ENVTECH",
AQ1821="AKTIVCO DEFAUT GE &amp; POWER Cabinet","POWER ISSUE",
AQ1821="AKTIVCO Coupure ENEO &amp; Baisse de tension","POWER ISSUE",
AQ1821="Coupure ENEO &amp; Baisse de tension","POWER ISSUE",
AQ1821="Defaut GE &amp; POWER Cabinet","POWER ISSUE",
AQ1821="Sharing","POWER ISSUE",
AQ1821="Sites strategiques &amp; DataCenter","POWER ISSUE",
AQ1821="Exclu","Exclu",
AQ1821="SAT","TX ISSUE",
AQ1821="SPARE-ISSUE","SPARE-ISSUE",
AQ1821="Fiber CAmtel","TX ISSUE",
AQ1821="Fiber AOF","TX ISSUE",
AQ1821="Projet OCM (HUAWEI)","TRAVAUX-HUAWEI",
AQ1821="Projet OCM (NOKIA)","TRAVAUX -NOKIA",
AQ1821="ACCESS-ISSUE","ACCESS-ISSUE",
AQ1821="Projet OCM (ZTE, NOKIA, autres projets)","TRAVAUX OCM",
AQ1821="No root CAuse","No root cause",
AQ1821="ODU HS","TX ISSUE",
AQ1821="IP &amp; VLAN","TX ISSUE",
AQ1821="Warehouse HUAWEI","SPARE-ISSUE",
AQ1821="SPARE-HS","SPARE-ISSUE",
AQ1821="Power Telco","RAN ISSUE",AQ1821="no impacts","no impacts"
),"")</f>
        <v>No root cause</v>
      </c>
      <c r="AQ1821" s="67" t="s">
        <v>5344</v>
      </c>
      <c r="AR1821" s="48" t="str" cm="1">
        <f t="array" ref="AR1821">IFERROR(_xlfn.IFS(
AQ1821="MPR ISSUE","ACTIVE",
AQ1821="BSS Hardware Issue","ACTIVE",
AQ1821="Sites strategiques, MLL, Pylone, etc.","PASSIVE",
AQ1821="AKTIVCO DEFAUT GE &amp; POWER Cabinet","PASSIVE",
AQ1821="AKTIVCO Coupure ENEO &amp; Baisse de tension","PASSIVE",
AQ1821="Coupure ENEO &amp; Baisse de tension","PASSIVE",
AQ1821="Defaut GE &amp; POWER Cabinet","PASSIVE",
AQ1821="Sharing","PASSIVE",
AQ1821="Sites strategiques &amp; DataCenter","PASSIVE",
AQ1821="Exclu","Exclu",
AQ1821="SAT","ACTIVE",
AQ1821="SPARE-ISSUE","SPARE-ISSUE",
AQ1821="Fiber CAmtel","ACTIVE",
AQ1821="Fiber AOF","ACTIVE",
AQ1821="Projet OCM (HUAWEI)","PLANNED WORKS",
AQ1821="Projet OCM (NOKIA)","PLANNED WORKS",
AQ1821="ACCESS-ISSUE","ACCESS-ISSUE",
AQ1821="Projet OCM (ZTE, NOKIA, autres projets)","PLANNED WORKS",
AQ1821="No root CAuse","No root cause",
AQ1821="ODU HS","ACTIVE",
AQ1821="IP &amp; VLAN","ACTIVE",
AQ1821="Warehouse HUAWEI","SPARE-ISSUE",
AQ1821="SPARE-HS","SPARE-ISSUE",
AQ1821="Power Telco","ACTIVE", AQ1821="no impacts","no impacts"
),"")</f>
        <v>No root cause</v>
      </c>
      <c r="AS1821" s="92" t="s">
        <v>5537</v>
      </c>
      <c r="AT1821" s="98" t="s">
        <v>4398</v>
      </c>
      <c r="AV1821" s="17" t="s">
        <v>5537</v>
      </c>
      <c r="AW1821" s="7" t="s">
        <v>5537</v>
      </c>
      <c r="AX1821" s="6" t="s">
        <v>5537</v>
      </c>
      <c r="AY1821" s="7"/>
      <c r="AZ1821" s="3" t="s">
        <v>5537</v>
      </c>
      <c r="BA1821" s="18" t="s">
        <v>5537</v>
      </c>
      <c r="BB1821" s="18" t="s">
        <v>5537</v>
      </c>
      <c r="BC1821" s="18" t="s">
        <v>5537</v>
      </c>
      <c r="BD1821" s="18" t="s">
        <v>5537</v>
      </c>
      <c r="BE1821" s="18" t="s">
        <v>5537</v>
      </c>
      <c r="BF1821" s="18" t="s">
        <v>5537</v>
      </c>
      <c r="BG1821" s="18" t="s">
        <v>5537</v>
      </c>
      <c r="BH1821" s="18" t="s">
        <v>5537</v>
      </c>
      <c r="BI1821" s="18" t="s">
        <v>5537</v>
      </c>
      <c r="BJ1821" s="18" t="s">
        <v>5537</v>
      </c>
      <c r="BK1821" s="18" t="s">
        <v>5537</v>
      </c>
      <c r="BL1821" s="9" t="s">
        <v>5537</v>
      </c>
      <c r="BM1821" s="14" t="s">
        <v>5537</v>
      </c>
      <c r="BN1821" s="14" t="s">
        <v>5537</v>
      </c>
      <c r="BO1821" s="14" t="str">
        <f>_xlfn.XLOOKUP(B1821,'[4]cell downs 18042026 17h'!$B:$B,'[4]cell downs 18042026 17h'!$B:$B,"")</f>
        <v/>
      </c>
      <c r="BP1821" s="14" t="str">
        <f>_xlfn.XLOOKUP(B1821,'[5]Cells Huawei 19042026 15h'!$B:$B,'[5]Cells Huawei 19042026 15h'!$B:$B,"")</f>
        <v/>
      </c>
      <c r="BQ1821" s="9" t="str">
        <f>_xlfn.XLOOKUP(B1821,'[6]cells down 19042026 9H40'!$B:$B,'[6]cells down 19042026 9H40'!$B:$B,"")</f>
        <v>SUD_099</v>
      </c>
      <c r="BR1821" s="9" t="s">
        <v>5537</v>
      </c>
      <c r="BS1821" s="9" t="s">
        <v>5537</v>
      </c>
      <c r="BT1821" s="108"/>
    </row>
    <row r="1822" spans="1:72" s="9" customFormat="1" x14ac:dyDescent="0.35">
      <c r="A1822" s="1" t="s">
        <v>4420</v>
      </c>
      <c r="B1822" s="1" t="s">
        <v>4421</v>
      </c>
      <c r="C1822" s="3" t="str">
        <f>_xlfn.XLOOKUP(B1822,'[1]daily break down'!$D:$D,'[1]daily break down'!$E:$E,"")</f>
        <v>CENTRE</v>
      </c>
      <c r="D1822" s="1" t="s">
        <v>11</v>
      </c>
      <c r="E1822" s="1" t="s">
        <v>12</v>
      </c>
      <c r="F1822" s="3" t="s">
        <v>37</v>
      </c>
      <c r="G1822" s="1" t="s">
        <v>4422</v>
      </c>
      <c r="H1822" s="34" t="str">
        <f>_xlfn.XLOOKUP(B1822,[2]CALCULATION!$B:$B,[2]CALCULATION!$H:$H,"")</f>
        <v>ZTE</v>
      </c>
      <c r="I1822" s="28">
        <v>0</v>
      </c>
      <c r="J1822" s="28">
        <v>0</v>
      </c>
      <c r="K1822" s="28">
        <v>0</v>
      </c>
      <c r="L1822" s="28">
        <v>0</v>
      </c>
      <c r="M1822" s="28">
        <v>0</v>
      </c>
      <c r="N1822" s="28">
        <v>0</v>
      </c>
      <c r="O1822" s="28">
        <v>0</v>
      </c>
      <c r="P1822" s="28">
        <v>0</v>
      </c>
      <c r="Q1822" s="28">
        <v>0</v>
      </c>
      <c r="R1822" s="28">
        <v>0</v>
      </c>
      <c r="S1822" s="93">
        <v>0</v>
      </c>
      <c r="T1822" s="93">
        <f>_xlfn.XLOOKUP(B1822,'[3]Nur des jours'!$B:$B,'[3]Nur des jours'!$U:$U,"")</f>
        <v>0</v>
      </c>
      <c r="U1822" s="93">
        <v>0</v>
      </c>
      <c r="V1822" s="93">
        <v>0</v>
      </c>
      <c r="W1822" s="93">
        <v>0</v>
      </c>
      <c r="X1822" s="93">
        <v>0</v>
      </c>
      <c r="Y1822" s="93">
        <v>0</v>
      </c>
      <c r="Z1822" s="93">
        <v>0</v>
      </c>
      <c r="AA1822" s="93">
        <v>0</v>
      </c>
      <c r="AB1822" s="93">
        <v>0</v>
      </c>
      <c r="AC1822" s="93">
        <f>_xlfn.XLOOKUP(B1822,'[3]Nur des jours'!$B:$B,'[3]Nur des jours'!$N:$N,"")</f>
        <v>0</v>
      </c>
      <c r="AD1822" s="93">
        <v>0</v>
      </c>
      <c r="AE1822" s="93">
        <v>0</v>
      </c>
      <c r="AF1822" s="93">
        <v>0</v>
      </c>
      <c r="AG1822" s="93"/>
      <c r="AH1822" s="93">
        <v>0</v>
      </c>
      <c r="AI1822" s="93">
        <v>0</v>
      </c>
      <c r="AJ1822" s="93">
        <v>0</v>
      </c>
      <c r="AK1822" s="93">
        <v>0</v>
      </c>
      <c r="AL1822" s="93">
        <v>0</v>
      </c>
      <c r="AM1822" s="49" t="s">
        <v>5559</v>
      </c>
      <c r="AN1822" s="49"/>
      <c r="AO1822" s="48" t="str" cm="1">
        <f t="array" ref="AO1822">IFERROR(_xlfn.IFS(
AQ1822="MPR ISSUE","PDH",
AQ1822="BSS Hardware Issue","BSS",
AQ1822="Sites strategiques, MLL, Pylone, etc.","ENVTECH",
AQ1822="AKTIVCO DEFAUT GE &amp; POWER Cabinet","AKTIVCO",
AQ1822="AKTIVCO Coupure ENEO &amp; Baisse de tension","AKTIVCO GRID ONLY",
AQ1822="Coupure ENEO &amp; Baisse de tension","IHS GRID ONLY",
AQ1822="Defaut GE &amp; POWER Cabinet","IHS",
AQ1822="Sharing","Partners",
AQ1822="Sites strategiques &amp; DataCenter","SST &amp; DC",
AQ1822="Exclu","Exclu",
AQ1822="SAT","SAT",
AQ1822="SPARE-ISSUE","SPARE-ISSUE",
AQ1822="Fiber CAmtel","TRANS_FO_CAMTEL",
AQ1822="Fiber AOF","Fiber AOF",
AQ1822="Projet OCM (HUAWEI)","TRAVAUX-HUAWEI",
AQ1822="Projet OCM (NOKIA)","TRAVAUX-NOKIA",
AQ1822="ACCESS-ISSUE","ACCESS-ISSUE",
AQ1822="Projet OCM (ZTE, NOKIA, autres projets)","TRAVAUX OCM",
AQ1822="No root CAuse","No root cause",
AQ1822="ODU HS","PDH",
AQ1822="IP &amp; VLAN","PDH",
AQ1822="Warehouse HUAWEI","SPARE-ISSUE",
AQ1822="SPARE-HS","SPARE-ISSUE",
AQ1822="Power Telco","BSS",AQ1822="no impacts","no impacts"
),"")</f>
        <v>No root cause</v>
      </c>
      <c r="AP1822" s="48" t="str" cm="1">
        <f t="array" ref="AP1822">IFERROR(_xlfn.IFS(
AQ1822="MPR ISSUE","TX ISSUE",
AQ1822="BSS Hardware Issue","RAN ISSUE",
AQ1822="Sites strategiques, MLL, Pylone, etc.","ENVTECH",
AQ1822="AKTIVCO DEFAUT GE &amp; POWER Cabinet","POWER ISSUE",
AQ1822="AKTIVCO Coupure ENEO &amp; Baisse de tension","POWER ISSUE",
AQ1822="Coupure ENEO &amp; Baisse de tension","POWER ISSUE",
AQ1822="Defaut GE &amp; POWER Cabinet","POWER ISSUE",
AQ1822="Sharing","POWER ISSUE",
AQ1822="Sites strategiques &amp; DataCenter","POWER ISSUE",
AQ1822="Exclu","Exclu",
AQ1822="SAT","TX ISSUE",
AQ1822="SPARE-ISSUE","SPARE-ISSUE",
AQ1822="Fiber CAmtel","TX ISSUE",
AQ1822="Fiber AOF","TX ISSUE",
AQ1822="Projet OCM (HUAWEI)","TRAVAUX-HUAWEI",
AQ1822="Projet OCM (NOKIA)","TRAVAUX -NOKIA",
AQ1822="ACCESS-ISSUE","ACCESS-ISSUE",
AQ1822="Projet OCM (ZTE, NOKIA, autres projets)","TRAVAUX OCM",
AQ1822="No root CAuse","No root cause",
AQ1822="ODU HS","TX ISSUE",
AQ1822="IP &amp; VLAN","TX ISSUE",
AQ1822="Warehouse HUAWEI","SPARE-ISSUE",
AQ1822="SPARE-HS","SPARE-ISSUE",
AQ1822="Power Telco","RAN ISSUE",AQ1822="no impacts","no impacts"
),"")</f>
        <v>No root cause</v>
      </c>
      <c r="AQ1822" s="126" t="s">
        <v>5344</v>
      </c>
      <c r="AR1822" s="48" t="str" cm="1">
        <f t="array" ref="AR1822">IFERROR(_xlfn.IFS(
AQ1822="MPR ISSUE","ACTIVE",
AQ1822="BSS Hardware Issue","ACTIVE",
AQ1822="Sites strategiques, MLL, Pylone, etc.","PASSIVE",
AQ1822="AKTIVCO DEFAUT GE &amp; POWER Cabinet","PASSIVE",
AQ1822="AKTIVCO Coupure ENEO &amp; Baisse de tension","PASSIVE",
AQ1822="Coupure ENEO &amp; Baisse de tension","PASSIVE",
AQ1822="Defaut GE &amp; POWER Cabinet","PASSIVE",
AQ1822="Sharing","PASSIVE",
AQ1822="Sites strategiques &amp; DataCenter","PASSIVE",
AQ1822="Exclu","Exclu",
AQ1822="SAT","ACTIVE",
AQ1822="SPARE-ISSUE","SPARE-ISSUE",
AQ1822="Fiber CAmtel","ACTIVE",
AQ1822="Fiber AOF","ACTIVE",
AQ1822="Projet OCM (HUAWEI)","PLANNED WORKS",
AQ1822="Projet OCM (NOKIA)","PLANNED WORKS",
AQ1822="ACCESS-ISSUE","ACCESS-ISSUE",
AQ1822="Projet OCM (ZTE, NOKIA, autres projets)","PLANNED WORKS",
AQ1822="No root CAuse","No root cause",
AQ1822="ODU HS","ACTIVE",
AQ1822="IP &amp; VLAN","ACTIVE",
AQ1822="Warehouse HUAWEI","SPARE-ISSUE",
AQ1822="SPARE-HS","SPARE-ISSUE",
AQ1822="Power Telco","ACTIVE", AQ1822="no impacts","no impacts"
),"")</f>
        <v>No root cause</v>
      </c>
      <c r="AS1822" s="92" t="s">
        <v>5537</v>
      </c>
      <c r="AT1822" s="98" t="s">
        <v>4421</v>
      </c>
      <c r="AV1822" s="17" t="s">
        <v>5537</v>
      </c>
      <c r="AW1822" s="7" t="s">
        <v>5537</v>
      </c>
      <c r="AX1822" s="6" t="s">
        <v>5537</v>
      </c>
      <c r="AY1822" s="7"/>
      <c r="AZ1822" s="3" t="s">
        <v>5537</v>
      </c>
      <c r="BA1822" s="18" t="s">
        <v>5537</v>
      </c>
      <c r="BB1822" s="18" t="s">
        <v>5537</v>
      </c>
      <c r="BC1822" s="18" t="s">
        <v>5537</v>
      </c>
      <c r="BD1822" s="18" t="s">
        <v>5537</v>
      </c>
      <c r="BE1822" s="18" t="s">
        <v>5537</v>
      </c>
      <c r="BF1822" s="18" t="s">
        <v>5537</v>
      </c>
      <c r="BG1822" s="18" t="s">
        <v>5537</v>
      </c>
      <c r="BH1822" s="18" t="s">
        <v>5537</v>
      </c>
      <c r="BI1822" s="18" t="s">
        <v>5537</v>
      </c>
      <c r="BJ1822" s="18" t="s">
        <v>5537</v>
      </c>
      <c r="BK1822" s="18" t="s">
        <v>5537</v>
      </c>
      <c r="BL1822" s="9" t="s">
        <v>5537</v>
      </c>
      <c r="BM1822" s="14" t="s">
        <v>5537</v>
      </c>
      <c r="BN1822" s="14" t="s">
        <v>5537</v>
      </c>
      <c r="BO1822" s="14" t="str">
        <f>_xlfn.XLOOKUP(B1822,'[4]cell downs 18042026 17h'!$B:$B,'[4]cell downs 18042026 17h'!$B:$B,"")</f>
        <v/>
      </c>
      <c r="BP1822" s="14" t="str">
        <f>_xlfn.XLOOKUP(B1822,'[5]Cells Huawei 19042026 15h'!$B:$B,'[5]Cells Huawei 19042026 15h'!$B:$B,"")</f>
        <v/>
      </c>
      <c r="BQ1822" s="9" t="str">
        <f>_xlfn.XLOOKUP(B1822,'[6]cells down 19042026 9H40'!$B:$B,'[6]cells down 19042026 9H40'!$B:$B,"")</f>
        <v/>
      </c>
      <c r="BR1822" s="9" t="s">
        <v>4421</v>
      </c>
      <c r="BS1822" s="9" t="s">
        <v>12</v>
      </c>
      <c r="BT1822" s="108"/>
    </row>
    <row r="1823" spans="1:72" s="9" customFormat="1" x14ac:dyDescent="0.35">
      <c r="A1823" s="1" t="s">
        <v>138</v>
      </c>
      <c r="B1823" s="8" t="s">
        <v>139</v>
      </c>
      <c r="C1823" s="3" t="str">
        <f>_xlfn.XLOOKUP(B1823,'[1]daily break down'!$D:$D,'[1]daily break down'!$E:$E,"")</f>
        <v>Douala</v>
      </c>
      <c r="D1823" s="1"/>
      <c r="E1823" s="1"/>
      <c r="F1823" s="3" t="s">
        <v>31</v>
      </c>
      <c r="G1823" s="1" t="s">
        <v>32</v>
      </c>
      <c r="H1823" s="34" t="str">
        <f>_xlfn.XLOOKUP(B1823,[2]CALCULATION!$B:$B,[2]CALCULATION!$H:$H,"")</f>
        <v>ZTE</v>
      </c>
      <c r="I1823" s="28">
        <v>0</v>
      </c>
      <c r="J1823" s="28">
        <v>0</v>
      </c>
      <c r="K1823" s="28">
        <v>0</v>
      </c>
      <c r="L1823" s="28">
        <v>0</v>
      </c>
      <c r="M1823" s="28">
        <v>0</v>
      </c>
      <c r="N1823" s="28">
        <v>0</v>
      </c>
      <c r="O1823" s="28">
        <v>0</v>
      </c>
      <c r="P1823" s="28">
        <v>0</v>
      </c>
      <c r="Q1823" s="28">
        <v>0</v>
      </c>
      <c r="R1823" s="28">
        <v>0</v>
      </c>
      <c r="S1823" s="93">
        <v>0</v>
      </c>
      <c r="T1823" s="93">
        <f>_xlfn.XLOOKUP(B1823,'[3]Nur des jours'!$B:$B,'[3]Nur des jours'!$U:$U,"")</f>
        <v>0</v>
      </c>
      <c r="U1823" s="93">
        <v>0</v>
      </c>
      <c r="V1823" s="93">
        <v>0</v>
      </c>
      <c r="W1823" s="93">
        <v>0</v>
      </c>
      <c r="X1823" s="93">
        <v>0</v>
      </c>
      <c r="Y1823" s="93">
        <v>0</v>
      </c>
      <c r="Z1823" s="93">
        <v>0</v>
      </c>
      <c r="AA1823" s="93">
        <v>0</v>
      </c>
      <c r="AB1823" s="93">
        <v>0</v>
      </c>
      <c r="AC1823" s="93">
        <f>_xlfn.XLOOKUP(B1823,'[3]Nur des jours'!$B:$B,'[3]Nur des jours'!$N:$N,"")</f>
        <v>0</v>
      </c>
      <c r="AD1823" s="93">
        <v>0</v>
      </c>
      <c r="AE1823" s="93">
        <v>0</v>
      </c>
      <c r="AF1823" s="93">
        <v>0</v>
      </c>
      <c r="AG1823" s="93"/>
      <c r="AH1823" s="93">
        <v>0</v>
      </c>
      <c r="AI1823" s="93">
        <v>0</v>
      </c>
      <c r="AJ1823" s="93">
        <v>0</v>
      </c>
      <c r="AK1823" s="93">
        <v>0</v>
      </c>
      <c r="AL1823" s="93">
        <v>0</v>
      </c>
      <c r="AM1823" s="49" t="s">
        <v>5559</v>
      </c>
      <c r="AN1823" s="49"/>
      <c r="AO1823" s="48" t="str" cm="1">
        <f t="array" ref="AO1823">IFERROR(_xlfn.IFS(
AQ1823="MPR ISSUE","PDH",
AQ1823="BSS Hardware Issue","BSS",
AQ1823="Sites strategiques, MLL, Pylone, etc.","ENVTECH",
AQ1823="AKTIVCO DEFAUT GE &amp; POWER Cabinet","AKTIVCO",
AQ1823="AKTIVCO Coupure ENEO &amp; Baisse de tension","AKTIVCO GRID ONLY",
AQ1823="Coupure ENEO &amp; Baisse de tension","IHS GRID ONLY",
AQ1823="Defaut GE &amp; POWER Cabinet","IHS",
AQ1823="Sharing","Partners",
AQ1823="Sites strategiques &amp; DataCenter","SST &amp; DC",
AQ1823="Exclu","Exclu",
AQ1823="SAT","SAT",
AQ1823="SPARE-ISSUE","SPARE-ISSUE",
AQ1823="Fiber CAmtel","TRANS_FO_CAMTEL",
AQ1823="Fiber AOF","Fiber AOF",
AQ1823="Projet OCM (HUAWEI)","TRAVAUX-HUAWEI",
AQ1823="Projet OCM (NOKIA)","TRAVAUX-NOKIA",
AQ1823="ACCESS-ISSUE","ACCESS-ISSUE",
AQ1823="Projet OCM (ZTE, NOKIA, autres projets)","TRAVAUX OCM",
AQ1823="No root CAuse","No root cause",
AQ1823="ODU HS","PDH",
AQ1823="IP &amp; VLAN","PDH",
AQ1823="Warehouse HUAWEI","SPARE-ISSUE",
AQ1823="SPARE-HS","SPARE-ISSUE",
AQ1823="Power Telco","BSS",AQ1823="no impacts","no impacts"
),"")</f>
        <v>No root cause</v>
      </c>
      <c r="AP1823" s="48" t="str" cm="1">
        <f t="array" ref="AP1823">IFERROR(_xlfn.IFS(
AQ1823="MPR ISSUE","TX ISSUE",
AQ1823="BSS Hardware Issue","RAN ISSUE",
AQ1823="Sites strategiques, MLL, Pylone, etc.","ENVTECH",
AQ1823="AKTIVCO DEFAUT GE &amp; POWER Cabinet","POWER ISSUE",
AQ1823="AKTIVCO Coupure ENEO &amp; Baisse de tension","POWER ISSUE",
AQ1823="Coupure ENEO &amp; Baisse de tension","POWER ISSUE",
AQ1823="Defaut GE &amp; POWER Cabinet","POWER ISSUE",
AQ1823="Sharing","POWER ISSUE",
AQ1823="Sites strategiques &amp; DataCenter","POWER ISSUE",
AQ1823="Exclu","Exclu",
AQ1823="SAT","TX ISSUE",
AQ1823="SPARE-ISSUE","SPARE-ISSUE",
AQ1823="Fiber CAmtel","TX ISSUE",
AQ1823="Fiber AOF","TX ISSUE",
AQ1823="Projet OCM (HUAWEI)","TRAVAUX-HUAWEI",
AQ1823="Projet OCM (NOKIA)","TRAVAUX -NOKIA",
AQ1823="ACCESS-ISSUE","ACCESS-ISSUE",
AQ1823="Projet OCM (ZTE, NOKIA, autres projets)","TRAVAUX OCM",
AQ1823="No root CAuse","No root cause",
AQ1823="ODU HS","TX ISSUE",
AQ1823="IP &amp; VLAN","TX ISSUE",
AQ1823="Warehouse HUAWEI","SPARE-ISSUE",
AQ1823="SPARE-HS","SPARE-ISSUE",
AQ1823="Power Telco","RAN ISSUE",AQ1823="no impacts","no impacts"
),"")</f>
        <v>No root cause</v>
      </c>
      <c r="AQ1823" s="67" t="s">
        <v>5344</v>
      </c>
      <c r="AR1823" s="48" t="str" cm="1">
        <f t="array" ref="AR1823">IFERROR(_xlfn.IFS(
AQ1823="MPR ISSUE","ACTIVE",
AQ1823="BSS Hardware Issue","ACTIVE",
AQ1823="Sites strategiques, MLL, Pylone, etc.","PASSIVE",
AQ1823="AKTIVCO DEFAUT GE &amp; POWER Cabinet","PASSIVE",
AQ1823="AKTIVCO Coupure ENEO &amp; Baisse de tension","PASSIVE",
AQ1823="Coupure ENEO &amp; Baisse de tension","PASSIVE",
AQ1823="Defaut GE &amp; POWER Cabinet","PASSIVE",
AQ1823="Sharing","PASSIVE",
AQ1823="Sites strategiques &amp; DataCenter","PASSIVE",
AQ1823="Exclu","Exclu",
AQ1823="SAT","ACTIVE",
AQ1823="SPARE-ISSUE","SPARE-ISSUE",
AQ1823="Fiber CAmtel","ACTIVE",
AQ1823="Fiber AOF","ACTIVE",
AQ1823="Projet OCM (HUAWEI)","PLANNED WORKS",
AQ1823="Projet OCM (NOKIA)","PLANNED WORKS",
AQ1823="ACCESS-ISSUE","ACCESS-ISSUE",
AQ1823="Projet OCM (ZTE, NOKIA, autres projets)","PLANNED WORKS",
AQ1823="No root CAuse","No root cause",
AQ1823="ODU HS","ACTIVE",
AQ1823="IP &amp; VLAN","ACTIVE",
AQ1823="Warehouse HUAWEI","SPARE-ISSUE",
AQ1823="SPARE-HS","SPARE-ISSUE",
AQ1823="Power Telco","ACTIVE", AQ1823="no impacts","no impacts"
),"")</f>
        <v>No root cause</v>
      </c>
      <c r="AS1823" s="92" t="s">
        <v>5537</v>
      </c>
      <c r="AT1823" s="98" t="s">
        <v>139</v>
      </c>
      <c r="AV1823" s="17" t="s">
        <v>5537</v>
      </c>
      <c r="AW1823" s="7" t="s">
        <v>5537</v>
      </c>
      <c r="AX1823" s="6" t="s">
        <v>5537</v>
      </c>
      <c r="AY1823" s="7"/>
      <c r="AZ1823" s="3" t="s">
        <v>5537</v>
      </c>
      <c r="BA1823" s="18" t="s">
        <v>5537</v>
      </c>
      <c r="BB1823" s="18" t="s">
        <v>5537</v>
      </c>
      <c r="BC1823" s="18" t="s">
        <v>5537</v>
      </c>
      <c r="BD1823" s="18" t="s">
        <v>5537</v>
      </c>
      <c r="BE1823" s="18" t="s">
        <v>5537</v>
      </c>
      <c r="BF1823" s="18" t="s">
        <v>5537</v>
      </c>
      <c r="BG1823" s="18" t="s">
        <v>5537</v>
      </c>
      <c r="BH1823" s="18" t="s">
        <v>5537</v>
      </c>
      <c r="BI1823" s="18" t="s">
        <v>5537</v>
      </c>
      <c r="BJ1823" s="18" t="s">
        <v>5537</v>
      </c>
      <c r="BK1823" s="18" t="s">
        <v>5537</v>
      </c>
      <c r="BL1823" s="9" t="s">
        <v>5537</v>
      </c>
      <c r="BM1823" s="14" t="s">
        <v>5537</v>
      </c>
      <c r="BN1823" s="14" t="s">
        <v>5537</v>
      </c>
      <c r="BO1823" s="14" t="str">
        <f>_xlfn.XLOOKUP(B1823,'[4]cell downs 18042026 17h'!$B:$B,'[4]cell downs 18042026 17h'!$B:$B,"")</f>
        <v/>
      </c>
      <c r="BP1823" s="14" t="str">
        <f>_xlfn.XLOOKUP(B1823,'[5]Cells Huawei 19042026 15h'!$B:$B,'[5]Cells Huawei 19042026 15h'!$B:$B,"")</f>
        <v/>
      </c>
      <c r="BQ1823" s="9" t="str">
        <f>_xlfn.XLOOKUP(B1823,'[6]cells down 19042026 9H40'!$B:$B,'[6]cells down 19042026 9H40'!$B:$B,"")</f>
        <v/>
      </c>
      <c r="BR1823" s="9" t="s">
        <v>5537</v>
      </c>
      <c r="BS1823" s="9" t="s">
        <v>5537</v>
      </c>
      <c r="BT1823" s="108"/>
    </row>
    <row r="1824" spans="1:72" s="9" customFormat="1" x14ac:dyDescent="0.35">
      <c r="A1824" s="1" t="s">
        <v>4330</v>
      </c>
      <c r="B1824" s="8" t="s">
        <v>4331</v>
      </c>
      <c r="C1824" s="3" t="str">
        <f>_xlfn.XLOOKUP(B1824,'[1]daily break down'!$D:$D,'[1]daily break down'!$E:$E,"")</f>
        <v>CENTRE</v>
      </c>
      <c r="D1824" s="1" t="s">
        <v>11</v>
      </c>
      <c r="E1824" s="1" t="s">
        <v>12</v>
      </c>
      <c r="F1824" s="3" t="s">
        <v>69</v>
      </c>
      <c r="G1824" s="1" t="s">
        <v>70</v>
      </c>
      <c r="H1824" s="34" t="str">
        <f>_xlfn.XLOOKUP(B1824,[2]CALCULATION!$B:$B,[2]CALCULATION!$H:$H,"")</f>
        <v>ZTE</v>
      </c>
      <c r="I1824" s="28">
        <v>0</v>
      </c>
      <c r="J1824" s="28">
        <v>0</v>
      </c>
      <c r="K1824" s="28">
        <v>0</v>
      </c>
      <c r="L1824" s="28">
        <v>0</v>
      </c>
      <c r="M1824" s="28">
        <v>0</v>
      </c>
      <c r="N1824" s="28">
        <v>0</v>
      </c>
      <c r="O1824" s="28">
        <v>0</v>
      </c>
      <c r="P1824" s="28">
        <v>0</v>
      </c>
      <c r="Q1824" s="28">
        <v>0</v>
      </c>
      <c r="R1824" s="28">
        <v>0</v>
      </c>
      <c r="S1824" s="93">
        <v>0</v>
      </c>
      <c r="T1824" s="93">
        <f>_xlfn.XLOOKUP(B1824,'[3]Nur des jours'!$B:$B,'[3]Nur des jours'!$U:$U,"")</f>
        <v>0</v>
      </c>
      <c r="U1824" s="93">
        <v>0</v>
      </c>
      <c r="V1824" s="93">
        <v>0</v>
      </c>
      <c r="W1824" s="93">
        <v>0</v>
      </c>
      <c r="X1824" s="93">
        <v>0</v>
      </c>
      <c r="Y1824" s="93">
        <v>0</v>
      </c>
      <c r="Z1824" s="93">
        <v>0</v>
      </c>
      <c r="AA1824" s="93">
        <v>0</v>
      </c>
      <c r="AB1824" s="93">
        <v>0</v>
      </c>
      <c r="AC1824" s="93">
        <f>_xlfn.XLOOKUP(B1824,'[3]Nur des jours'!$B:$B,'[3]Nur des jours'!$N:$N,"")</f>
        <v>0</v>
      </c>
      <c r="AD1824" s="93">
        <v>0</v>
      </c>
      <c r="AE1824" s="93">
        <v>0</v>
      </c>
      <c r="AF1824" s="93">
        <v>0</v>
      </c>
      <c r="AG1824" s="93"/>
      <c r="AH1824" s="93">
        <v>0</v>
      </c>
      <c r="AI1824" s="93">
        <v>0</v>
      </c>
      <c r="AJ1824" s="93">
        <v>0</v>
      </c>
      <c r="AK1824" s="93">
        <v>0</v>
      </c>
      <c r="AL1824" s="93">
        <v>0</v>
      </c>
      <c r="AM1824" s="49" t="s">
        <v>5559</v>
      </c>
      <c r="AN1824" s="49"/>
      <c r="AO1824" s="48" t="str" cm="1">
        <f t="array" ref="AO1824">IFERROR(_xlfn.IFS(
AQ1824="MPR ISSUE","PDH",
AQ1824="BSS Hardware Issue","BSS",
AQ1824="Sites strategiques, MLL, Pylone, etc.","ENVTECH",
AQ1824="AKTIVCO DEFAUT GE &amp; POWER Cabinet","AKTIVCO",
AQ1824="AKTIVCO Coupure ENEO &amp; Baisse de tension","AKTIVCO GRID ONLY",
AQ1824="Coupure ENEO &amp; Baisse de tension","IHS GRID ONLY",
AQ1824="Defaut GE &amp; POWER Cabinet","IHS",
AQ1824="Sharing","Partners",
AQ1824="Sites strategiques &amp; DataCenter","SST &amp; DC",
AQ1824="Exclu","Exclu",
AQ1824="SAT","SAT",
AQ1824="SPARE-ISSUE","SPARE-ISSUE",
AQ1824="Fiber CAmtel","TRANS_FO_CAMTEL",
AQ1824="Fiber AOF","Fiber AOF",
AQ1824="Projet OCM (HUAWEI)","TRAVAUX-HUAWEI",
AQ1824="Projet OCM (NOKIA)","TRAVAUX-NOKIA",
AQ1824="ACCESS-ISSUE","ACCESS-ISSUE",
AQ1824="Projet OCM (ZTE, NOKIA, autres projets)","TRAVAUX OCM",
AQ1824="No root CAuse","No root cause",
AQ1824="ODU HS","PDH",
AQ1824="IP &amp; VLAN","PDH",
AQ1824="Warehouse HUAWEI","SPARE-ISSUE",
AQ1824="SPARE-HS","SPARE-ISSUE",
AQ1824="Power Telco","BSS",AQ1824="no impacts","no impacts"
),"")</f>
        <v>No root cause</v>
      </c>
      <c r="AP1824" s="48" t="str" cm="1">
        <f t="array" ref="AP1824">IFERROR(_xlfn.IFS(
AQ1824="MPR ISSUE","TX ISSUE",
AQ1824="BSS Hardware Issue","RAN ISSUE",
AQ1824="Sites strategiques, MLL, Pylone, etc.","ENVTECH",
AQ1824="AKTIVCO DEFAUT GE &amp; POWER Cabinet","POWER ISSUE",
AQ1824="AKTIVCO Coupure ENEO &amp; Baisse de tension","POWER ISSUE",
AQ1824="Coupure ENEO &amp; Baisse de tension","POWER ISSUE",
AQ1824="Defaut GE &amp; POWER Cabinet","POWER ISSUE",
AQ1824="Sharing","POWER ISSUE",
AQ1824="Sites strategiques &amp; DataCenter","POWER ISSUE",
AQ1824="Exclu","Exclu",
AQ1824="SAT","TX ISSUE",
AQ1824="SPARE-ISSUE","SPARE-ISSUE",
AQ1824="Fiber CAmtel","TX ISSUE",
AQ1824="Fiber AOF","TX ISSUE",
AQ1824="Projet OCM (HUAWEI)","TRAVAUX-HUAWEI",
AQ1824="Projet OCM (NOKIA)","TRAVAUX -NOKIA",
AQ1824="ACCESS-ISSUE","ACCESS-ISSUE",
AQ1824="Projet OCM (ZTE, NOKIA, autres projets)","TRAVAUX OCM",
AQ1824="No root CAuse","No root cause",
AQ1824="ODU HS","TX ISSUE",
AQ1824="IP &amp; VLAN","TX ISSUE",
AQ1824="Warehouse HUAWEI","SPARE-ISSUE",
AQ1824="SPARE-HS","SPARE-ISSUE",
AQ1824="Power Telco","RAN ISSUE",AQ1824="no impacts","no impacts"
),"")</f>
        <v>No root cause</v>
      </c>
      <c r="AQ1824" s="126" t="s">
        <v>5344</v>
      </c>
      <c r="AR1824" s="48" t="str" cm="1">
        <f t="array" ref="AR1824">IFERROR(_xlfn.IFS(
AQ1824="MPR ISSUE","ACTIVE",
AQ1824="BSS Hardware Issue","ACTIVE",
AQ1824="Sites strategiques, MLL, Pylone, etc.","PASSIVE",
AQ1824="AKTIVCO DEFAUT GE &amp; POWER Cabinet","PASSIVE",
AQ1824="AKTIVCO Coupure ENEO &amp; Baisse de tension","PASSIVE",
AQ1824="Coupure ENEO &amp; Baisse de tension","PASSIVE",
AQ1824="Defaut GE &amp; POWER Cabinet","PASSIVE",
AQ1824="Sharing","PASSIVE",
AQ1824="Sites strategiques &amp; DataCenter","PASSIVE",
AQ1824="Exclu","Exclu",
AQ1824="SAT","ACTIVE",
AQ1824="SPARE-ISSUE","SPARE-ISSUE",
AQ1824="Fiber CAmtel","ACTIVE",
AQ1824="Fiber AOF","ACTIVE",
AQ1824="Projet OCM (HUAWEI)","PLANNED WORKS",
AQ1824="Projet OCM (NOKIA)","PLANNED WORKS",
AQ1824="ACCESS-ISSUE","ACCESS-ISSUE",
AQ1824="Projet OCM (ZTE, NOKIA, autres projets)","PLANNED WORKS",
AQ1824="No root CAuse","No root cause",
AQ1824="ODU HS","ACTIVE",
AQ1824="IP &amp; VLAN","ACTIVE",
AQ1824="Warehouse HUAWEI","SPARE-ISSUE",
AQ1824="SPARE-HS","SPARE-ISSUE",
AQ1824="Power Telco","ACTIVE", AQ1824="no impacts","no impacts"
),"")</f>
        <v>No root cause</v>
      </c>
      <c r="AS1824" s="92" t="s">
        <v>5537</v>
      </c>
      <c r="AT1824" s="98" t="s">
        <v>4331</v>
      </c>
      <c r="AV1824" s="17" t="s">
        <v>5537</v>
      </c>
      <c r="AW1824" s="7" t="s">
        <v>5537</v>
      </c>
      <c r="AX1824" s="6" t="s">
        <v>5537</v>
      </c>
      <c r="AY1824" s="7"/>
      <c r="AZ1824" s="3" t="s">
        <v>5537</v>
      </c>
      <c r="BA1824" s="18" t="s">
        <v>5537</v>
      </c>
      <c r="BB1824" s="18" t="s">
        <v>5537</v>
      </c>
      <c r="BC1824" s="18" t="s">
        <v>5537</v>
      </c>
      <c r="BD1824" s="18" t="s">
        <v>5537</v>
      </c>
      <c r="BE1824" s="18" t="s">
        <v>5537</v>
      </c>
      <c r="BF1824" s="18" t="s">
        <v>5537</v>
      </c>
      <c r="BG1824" s="18" t="s">
        <v>5537</v>
      </c>
      <c r="BH1824" s="18" t="s">
        <v>5537</v>
      </c>
      <c r="BI1824" s="18" t="s">
        <v>5537</v>
      </c>
      <c r="BJ1824" s="18" t="s">
        <v>5537</v>
      </c>
      <c r="BK1824" s="18" t="s">
        <v>5537</v>
      </c>
      <c r="BL1824" s="9" t="s">
        <v>5537</v>
      </c>
      <c r="BM1824" s="14" t="s">
        <v>5537</v>
      </c>
      <c r="BN1824" s="14" t="s">
        <v>5537</v>
      </c>
      <c r="BO1824" s="14" t="str">
        <f>_xlfn.XLOOKUP(B1824,'[4]cell downs 18042026 17h'!$B:$B,'[4]cell downs 18042026 17h'!$B:$B,"")</f>
        <v/>
      </c>
      <c r="BP1824" s="14" t="str">
        <f>_xlfn.XLOOKUP(B1824,'[5]Cells Huawei 19042026 15h'!$B:$B,'[5]Cells Huawei 19042026 15h'!$B:$B,"")</f>
        <v/>
      </c>
      <c r="BQ1824" s="9" t="str">
        <f>_xlfn.XLOOKUP(B1824,'[6]cells down 19042026 9H40'!$B:$B,'[6]cells down 19042026 9H40'!$B:$B,"")</f>
        <v/>
      </c>
      <c r="BR1824" s="9" t="s">
        <v>4331</v>
      </c>
      <c r="BS1824" s="9" t="s">
        <v>318</v>
      </c>
      <c r="BT1824" s="108"/>
    </row>
    <row r="1825" spans="1:72" s="9" customFormat="1" x14ac:dyDescent="0.35">
      <c r="A1825" s="1" t="s">
        <v>3415</v>
      </c>
      <c r="B1825" s="8" t="s">
        <v>3416</v>
      </c>
      <c r="C1825" s="3" t="str">
        <f>_xlfn.XLOOKUP(B1825,'[1]daily break down'!$D:$D,'[1]daily break down'!$E:$E,"")</f>
        <v>CENTRE</v>
      </c>
      <c r="D1825" s="1" t="s">
        <v>11</v>
      </c>
      <c r="E1825" s="1" t="s">
        <v>12</v>
      </c>
      <c r="F1825" s="3" t="s">
        <v>69</v>
      </c>
      <c r="G1825" s="1" t="s">
        <v>70</v>
      </c>
      <c r="H1825" s="34" t="str">
        <f>_xlfn.XLOOKUP(B1825,[2]CALCULATION!$B:$B,[2]CALCULATION!$H:$H,"")</f>
        <v>ZTE</v>
      </c>
      <c r="I1825" s="28">
        <v>0</v>
      </c>
      <c r="J1825" s="28">
        <v>0</v>
      </c>
      <c r="K1825" s="28">
        <v>0</v>
      </c>
      <c r="L1825" s="28">
        <v>0</v>
      </c>
      <c r="M1825" s="28">
        <v>0</v>
      </c>
      <c r="N1825" s="28">
        <v>0</v>
      </c>
      <c r="O1825" s="28">
        <v>0</v>
      </c>
      <c r="P1825" s="28">
        <v>0</v>
      </c>
      <c r="Q1825" s="28">
        <v>0</v>
      </c>
      <c r="R1825" s="28">
        <v>0</v>
      </c>
      <c r="S1825" s="93">
        <v>0</v>
      </c>
      <c r="T1825" s="93">
        <f>_xlfn.XLOOKUP(B1825,'[3]Nur des jours'!$B:$B,'[3]Nur des jours'!$U:$U,"")</f>
        <v>0</v>
      </c>
      <c r="U1825" s="93">
        <v>0</v>
      </c>
      <c r="V1825" s="93">
        <v>0</v>
      </c>
      <c r="W1825" s="93">
        <v>0</v>
      </c>
      <c r="X1825" s="93">
        <v>0</v>
      </c>
      <c r="Y1825" s="93">
        <v>0</v>
      </c>
      <c r="Z1825" s="93">
        <v>0</v>
      </c>
      <c r="AA1825" s="93">
        <v>0</v>
      </c>
      <c r="AB1825" s="93">
        <v>0</v>
      </c>
      <c r="AC1825" s="93">
        <f>_xlfn.XLOOKUP(B1825,'[3]Nur des jours'!$B:$B,'[3]Nur des jours'!$N:$N,"")</f>
        <v>0</v>
      </c>
      <c r="AD1825" s="93">
        <v>0</v>
      </c>
      <c r="AE1825" s="93">
        <v>0</v>
      </c>
      <c r="AF1825" s="93">
        <v>0</v>
      </c>
      <c r="AG1825" s="93"/>
      <c r="AH1825" s="93">
        <v>0</v>
      </c>
      <c r="AI1825" s="93">
        <v>0</v>
      </c>
      <c r="AJ1825" s="93">
        <v>0</v>
      </c>
      <c r="AK1825" s="93">
        <v>0</v>
      </c>
      <c r="AL1825" s="93">
        <v>0</v>
      </c>
      <c r="AM1825" s="49" t="s">
        <v>5559</v>
      </c>
      <c r="AN1825" s="49"/>
      <c r="AO1825" s="48" t="str" cm="1">
        <f t="array" ref="AO1825">IFERROR(_xlfn.IFS(
AQ1825="MPR ISSUE","PDH",
AQ1825="BSS Hardware Issue","BSS",
AQ1825="Sites strategiques, MLL, Pylone, etc.","ENVTECH",
AQ1825="AKTIVCO DEFAUT GE &amp; POWER Cabinet","AKTIVCO",
AQ1825="AKTIVCO Coupure ENEO &amp; Baisse de tension","AKTIVCO GRID ONLY",
AQ1825="Coupure ENEO &amp; Baisse de tension","IHS GRID ONLY",
AQ1825="Defaut GE &amp; POWER Cabinet","IHS",
AQ1825="Sharing","Partners",
AQ1825="Sites strategiques &amp; DataCenter","SST &amp; DC",
AQ1825="Exclu","Exclu",
AQ1825="SAT","SAT",
AQ1825="SPARE-ISSUE","SPARE-ISSUE",
AQ1825="Fiber CAmtel","TRANS_FO_CAMTEL",
AQ1825="Fiber AOF","Fiber AOF",
AQ1825="Projet OCM (HUAWEI)","TRAVAUX-HUAWEI",
AQ1825="Projet OCM (NOKIA)","TRAVAUX-NOKIA",
AQ1825="ACCESS-ISSUE","ACCESS-ISSUE",
AQ1825="Projet OCM (ZTE, NOKIA, autres projets)","TRAVAUX OCM",
AQ1825="No root CAuse","No root cause",
AQ1825="ODU HS","PDH",
AQ1825="IP &amp; VLAN","PDH",
AQ1825="Warehouse HUAWEI","SPARE-ISSUE",
AQ1825="SPARE-HS","SPARE-ISSUE",
AQ1825="Power Telco","BSS",AQ1825="no impacts","no impacts"
),"")</f>
        <v>No root cause</v>
      </c>
      <c r="AP1825" s="48" t="str" cm="1">
        <f t="array" ref="AP1825">IFERROR(_xlfn.IFS(
AQ1825="MPR ISSUE","TX ISSUE",
AQ1825="BSS Hardware Issue","RAN ISSUE",
AQ1825="Sites strategiques, MLL, Pylone, etc.","ENVTECH",
AQ1825="AKTIVCO DEFAUT GE &amp; POWER Cabinet","POWER ISSUE",
AQ1825="AKTIVCO Coupure ENEO &amp; Baisse de tension","POWER ISSUE",
AQ1825="Coupure ENEO &amp; Baisse de tension","POWER ISSUE",
AQ1825="Defaut GE &amp; POWER Cabinet","POWER ISSUE",
AQ1825="Sharing","POWER ISSUE",
AQ1825="Sites strategiques &amp; DataCenter","POWER ISSUE",
AQ1825="Exclu","Exclu",
AQ1825="SAT","TX ISSUE",
AQ1825="SPARE-ISSUE","SPARE-ISSUE",
AQ1825="Fiber CAmtel","TX ISSUE",
AQ1825="Fiber AOF","TX ISSUE",
AQ1825="Projet OCM (HUAWEI)","TRAVAUX-HUAWEI",
AQ1825="Projet OCM (NOKIA)","TRAVAUX -NOKIA",
AQ1825="ACCESS-ISSUE","ACCESS-ISSUE",
AQ1825="Projet OCM (ZTE, NOKIA, autres projets)","TRAVAUX OCM",
AQ1825="No root CAuse","No root cause",
AQ1825="ODU HS","TX ISSUE",
AQ1825="IP &amp; VLAN","TX ISSUE",
AQ1825="Warehouse HUAWEI","SPARE-ISSUE",
AQ1825="SPARE-HS","SPARE-ISSUE",
AQ1825="Power Telco","RAN ISSUE",AQ1825="no impacts","no impacts"
),"")</f>
        <v>No root cause</v>
      </c>
      <c r="AQ1825" s="126" t="s">
        <v>5344</v>
      </c>
      <c r="AR1825" s="48" t="str" cm="1">
        <f t="array" ref="AR1825">IFERROR(_xlfn.IFS(
AQ1825="MPR ISSUE","ACTIVE",
AQ1825="BSS Hardware Issue","ACTIVE",
AQ1825="Sites strategiques, MLL, Pylone, etc.","PASSIVE",
AQ1825="AKTIVCO DEFAUT GE &amp; POWER Cabinet","PASSIVE",
AQ1825="AKTIVCO Coupure ENEO &amp; Baisse de tension","PASSIVE",
AQ1825="Coupure ENEO &amp; Baisse de tension","PASSIVE",
AQ1825="Defaut GE &amp; POWER Cabinet","PASSIVE",
AQ1825="Sharing","PASSIVE",
AQ1825="Sites strategiques &amp; DataCenter","PASSIVE",
AQ1825="Exclu","Exclu",
AQ1825="SAT","ACTIVE",
AQ1825="SPARE-ISSUE","SPARE-ISSUE",
AQ1825="Fiber CAmtel","ACTIVE",
AQ1825="Fiber AOF","ACTIVE",
AQ1825="Projet OCM (HUAWEI)","PLANNED WORKS",
AQ1825="Projet OCM (NOKIA)","PLANNED WORKS",
AQ1825="ACCESS-ISSUE","ACCESS-ISSUE",
AQ1825="Projet OCM (ZTE, NOKIA, autres projets)","PLANNED WORKS",
AQ1825="No root CAuse","No root cause",
AQ1825="ODU HS","ACTIVE",
AQ1825="IP &amp; VLAN","ACTIVE",
AQ1825="Warehouse HUAWEI","SPARE-ISSUE",
AQ1825="SPARE-HS","SPARE-ISSUE",
AQ1825="Power Telco","ACTIVE", AQ1825="no impacts","no impacts"
),"")</f>
        <v>No root cause</v>
      </c>
      <c r="AS1825" s="92" t="s">
        <v>5537</v>
      </c>
      <c r="AT1825" s="98" t="s">
        <v>3416</v>
      </c>
      <c r="AV1825" s="17" t="s">
        <v>5537</v>
      </c>
      <c r="AW1825" s="7" t="s">
        <v>5537</v>
      </c>
      <c r="AX1825" s="6" t="s">
        <v>5537</v>
      </c>
      <c r="AY1825" s="7"/>
      <c r="AZ1825" s="3" t="s">
        <v>5537</v>
      </c>
      <c r="BA1825" s="18" t="s">
        <v>5537</v>
      </c>
      <c r="BB1825" s="18" t="s">
        <v>5537</v>
      </c>
      <c r="BC1825" s="18" t="s">
        <v>5537</v>
      </c>
      <c r="BD1825" s="18" t="s">
        <v>5537</v>
      </c>
      <c r="BE1825" s="18" t="s">
        <v>5537</v>
      </c>
      <c r="BF1825" s="18" t="s">
        <v>5537</v>
      </c>
      <c r="BG1825" s="18" t="s">
        <v>5537</v>
      </c>
      <c r="BH1825" s="18" t="s">
        <v>5537</v>
      </c>
      <c r="BI1825" s="18" t="s">
        <v>5537</v>
      </c>
      <c r="BJ1825" s="18" t="s">
        <v>5537</v>
      </c>
      <c r="BK1825" s="18" t="s">
        <v>5537</v>
      </c>
      <c r="BL1825" s="9" t="s">
        <v>5537</v>
      </c>
      <c r="BM1825" s="14" t="s">
        <v>5537</v>
      </c>
      <c r="BN1825" s="14" t="s">
        <v>5537</v>
      </c>
      <c r="BO1825" s="14" t="str">
        <f>_xlfn.XLOOKUP(B1825,'[4]cell downs 18042026 17h'!$B:$B,'[4]cell downs 18042026 17h'!$B:$B,"")</f>
        <v/>
      </c>
      <c r="BP1825" s="14" t="str">
        <f>_xlfn.XLOOKUP(B1825,'[5]Cells Huawei 19042026 15h'!$B:$B,'[5]Cells Huawei 19042026 15h'!$B:$B,"")</f>
        <v/>
      </c>
      <c r="BQ1825" s="9" t="str">
        <f>_xlfn.XLOOKUP(B1825,'[6]cells down 19042026 9H40'!$B:$B,'[6]cells down 19042026 9H40'!$B:$B,"")</f>
        <v/>
      </c>
      <c r="BR1825" s="9" t="s">
        <v>3416</v>
      </c>
      <c r="BS1825" s="9" t="s">
        <v>5537</v>
      </c>
      <c r="BT1825" s="108"/>
    </row>
    <row r="1826" spans="1:72" s="9" customFormat="1" x14ac:dyDescent="0.35">
      <c r="A1826" s="1" t="s">
        <v>4314</v>
      </c>
      <c r="B1826" s="8" t="s">
        <v>4315</v>
      </c>
      <c r="C1826" s="3" t="str">
        <f>_xlfn.XLOOKUP(B1826,'[1]daily break down'!$D:$D,'[1]daily break down'!$E:$E,"")</f>
        <v>Douala</v>
      </c>
      <c r="D1826" s="1" t="s">
        <v>21</v>
      </c>
      <c r="E1826" s="1" t="s">
        <v>36</v>
      </c>
      <c r="F1826" s="3" t="s">
        <v>31</v>
      </c>
      <c r="G1826" s="1" t="s">
        <v>32</v>
      </c>
      <c r="H1826" s="34" t="str">
        <f>_xlfn.XLOOKUP(B1826,[2]CALCULATION!$B:$B,[2]CALCULATION!$H:$H,"")</f>
        <v>ZTE</v>
      </c>
      <c r="I1826" s="28">
        <v>0</v>
      </c>
      <c r="J1826" s="28">
        <v>0</v>
      </c>
      <c r="K1826" s="28">
        <v>0</v>
      </c>
      <c r="L1826" s="28">
        <v>0</v>
      </c>
      <c r="M1826" s="28">
        <v>0</v>
      </c>
      <c r="N1826" s="28">
        <v>0</v>
      </c>
      <c r="O1826" s="28">
        <v>0</v>
      </c>
      <c r="P1826" s="28">
        <v>0</v>
      </c>
      <c r="Q1826" s="28">
        <v>0</v>
      </c>
      <c r="R1826" s="28">
        <v>0</v>
      </c>
      <c r="S1826" s="93">
        <v>0</v>
      </c>
      <c r="T1826" s="93">
        <f>_xlfn.XLOOKUP(B1826,'[3]Nur des jours'!$B:$B,'[3]Nur des jours'!$U:$U,"")</f>
        <v>0</v>
      </c>
      <c r="U1826" s="93">
        <v>0</v>
      </c>
      <c r="V1826" s="93">
        <v>0</v>
      </c>
      <c r="W1826" s="93">
        <v>0</v>
      </c>
      <c r="X1826" s="93">
        <v>0</v>
      </c>
      <c r="Y1826" s="93">
        <v>0</v>
      </c>
      <c r="Z1826" s="93">
        <v>0</v>
      </c>
      <c r="AA1826" s="93">
        <v>0</v>
      </c>
      <c r="AB1826" s="93">
        <v>0</v>
      </c>
      <c r="AC1826" s="93">
        <f>_xlfn.XLOOKUP(B1826,'[3]Nur des jours'!$B:$B,'[3]Nur des jours'!$N:$N,"")</f>
        <v>0</v>
      </c>
      <c r="AD1826" s="93">
        <v>0</v>
      </c>
      <c r="AE1826" s="93">
        <v>0</v>
      </c>
      <c r="AF1826" s="93">
        <v>0</v>
      </c>
      <c r="AG1826" s="93"/>
      <c r="AH1826" s="93">
        <v>0</v>
      </c>
      <c r="AI1826" s="93">
        <v>0</v>
      </c>
      <c r="AJ1826" s="93">
        <v>0</v>
      </c>
      <c r="AK1826" s="93">
        <v>0</v>
      </c>
      <c r="AL1826" s="93">
        <v>0</v>
      </c>
      <c r="AM1826" s="49" t="s">
        <v>5559</v>
      </c>
      <c r="AN1826" s="49"/>
      <c r="AO1826" s="48" t="str" cm="1">
        <f t="array" ref="AO1826">IFERROR(_xlfn.IFS(
AQ1826="MPR ISSUE","PDH",
AQ1826="BSS Hardware Issue","BSS",
AQ1826="Sites strategiques, MLL, Pylone, etc.","ENVTECH",
AQ1826="AKTIVCO DEFAUT GE &amp; POWER Cabinet","AKTIVCO",
AQ1826="AKTIVCO Coupure ENEO &amp; Baisse de tension","AKTIVCO GRID ONLY",
AQ1826="Coupure ENEO &amp; Baisse de tension","IHS GRID ONLY",
AQ1826="Defaut GE &amp; POWER Cabinet","IHS",
AQ1826="Sharing","Partners",
AQ1826="Sites strategiques &amp; DataCenter","SST &amp; DC",
AQ1826="Exclu","Exclu",
AQ1826="SAT","SAT",
AQ1826="SPARE-ISSUE","SPARE-ISSUE",
AQ1826="Fiber CAmtel","TRANS_FO_CAMTEL",
AQ1826="Fiber AOF","Fiber AOF",
AQ1826="Projet OCM (HUAWEI)","TRAVAUX-HUAWEI",
AQ1826="Projet OCM (NOKIA)","TRAVAUX-NOKIA",
AQ1826="ACCESS-ISSUE","ACCESS-ISSUE",
AQ1826="Projet OCM (ZTE, NOKIA, autres projets)","TRAVAUX OCM",
AQ1826="No root CAuse","No root cause",
AQ1826="ODU HS","PDH",
AQ1826="IP &amp; VLAN","PDH",
AQ1826="Warehouse HUAWEI","SPARE-ISSUE",
AQ1826="SPARE-HS","SPARE-ISSUE",
AQ1826="Power Telco","BSS",AQ1826="no impacts","no impacts"
),"")</f>
        <v>No root cause</v>
      </c>
      <c r="AP1826" s="48" t="str" cm="1">
        <f t="array" ref="AP1826">IFERROR(_xlfn.IFS(
AQ1826="MPR ISSUE","TX ISSUE",
AQ1826="BSS Hardware Issue","RAN ISSUE",
AQ1826="Sites strategiques, MLL, Pylone, etc.","ENVTECH",
AQ1826="AKTIVCO DEFAUT GE &amp; POWER Cabinet","POWER ISSUE",
AQ1826="AKTIVCO Coupure ENEO &amp; Baisse de tension","POWER ISSUE",
AQ1826="Coupure ENEO &amp; Baisse de tension","POWER ISSUE",
AQ1826="Defaut GE &amp; POWER Cabinet","POWER ISSUE",
AQ1826="Sharing","POWER ISSUE",
AQ1826="Sites strategiques &amp; DataCenter","POWER ISSUE",
AQ1826="Exclu","Exclu",
AQ1826="SAT","TX ISSUE",
AQ1826="SPARE-ISSUE","SPARE-ISSUE",
AQ1826="Fiber CAmtel","TX ISSUE",
AQ1826="Fiber AOF","TX ISSUE",
AQ1826="Projet OCM (HUAWEI)","TRAVAUX-HUAWEI",
AQ1826="Projet OCM (NOKIA)","TRAVAUX -NOKIA",
AQ1826="ACCESS-ISSUE","ACCESS-ISSUE",
AQ1826="Projet OCM (ZTE, NOKIA, autres projets)","TRAVAUX OCM",
AQ1826="No root CAuse","No root cause",
AQ1826="ODU HS","TX ISSUE",
AQ1826="IP &amp; VLAN","TX ISSUE",
AQ1826="Warehouse HUAWEI","SPARE-ISSUE",
AQ1826="SPARE-HS","SPARE-ISSUE",
AQ1826="Power Telco","RAN ISSUE",AQ1826="no impacts","no impacts"
),"")</f>
        <v>No root cause</v>
      </c>
      <c r="AQ1826" s="67" t="s">
        <v>5344</v>
      </c>
      <c r="AR1826" s="48" t="str" cm="1">
        <f t="array" ref="AR1826">IFERROR(_xlfn.IFS(
AQ1826="MPR ISSUE","ACTIVE",
AQ1826="BSS Hardware Issue","ACTIVE",
AQ1826="Sites strategiques, MLL, Pylone, etc.","PASSIVE",
AQ1826="AKTIVCO DEFAUT GE &amp; POWER Cabinet","PASSIVE",
AQ1826="AKTIVCO Coupure ENEO &amp; Baisse de tension","PASSIVE",
AQ1826="Coupure ENEO &amp; Baisse de tension","PASSIVE",
AQ1826="Defaut GE &amp; POWER Cabinet","PASSIVE",
AQ1826="Sharing","PASSIVE",
AQ1826="Sites strategiques &amp; DataCenter","PASSIVE",
AQ1826="Exclu","Exclu",
AQ1826="SAT","ACTIVE",
AQ1826="SPARE-ISSUE","SPARE-ISSUE",
AQ1826="Fiber CAmtel","ACTIVE",
AQ1826="Fiber AOF","ACTIVE",
AQ1826="Projet OCM (HUAWEI)","PLANNED WORKS",
AQ1826="Projet OCM (NOKIA)","PLANNED WORKS",
AQ1826="ACCESS-ISSUE","ACCESS-ISSUE",
AQ1826="Projet OCM (ZTE, NOKIA, autres projets)","PLANNED WORKS",
AQ1826="No root CAuse","No root cause",
AQ1826="ODU HS","ACTIVE",
AQ1826="IP &amp; VLAN","ACTIVE",
AQ1826="Warehouse HUAWEI","SPARE-ISSUE",
AQ1826="SPARE-HS","SPARE-ISSUE",
AQ1826="Power Telco","ACTIVE", AQ1826="no impacts","no impacts"
),"")</f>
        <v>No root cause</v>
      </c>
      <c r="AS1826" s="92" t="s">
        <v>5537</v>
      </c>
      <c r="AT1826" s="98" t="s">
        <v>4315</v>
      </c>
      <c r="AV1826" s="17" t="s">
        <v>5537</v>
      </c>
      <c r="AW1826" s="7" t="s">
        <v>5537</v>
      </c>
      <c r="AX1826" s="6" t="s">
        <v>5537</v>
      </c>
      <c r="AY1826" s="7"/>
      <c r="AZ1826" s="3" t="s">
        <v>5537</v>
      </c>
      <c r="BA1826" s="18" t="s">
        <v>5537</v>
      </c>
      <c r="BB1826" s="18" t="s">
        <v>5537</v>
      </c>
      <c r="BC1826" s="18" t="s">
        <v>5537</v>
      </c>
      <c r="BD1826" s="18" t="s">
        <v>5537</v>
      </c>
      <c r="BE1826" s="18" t="s">
        <v>5537</v>
      </c>
      <c r="BF1826" s="18" t="s">
        <v>5537</v>
      </c>
      <c r="BG1826" s="18" t="s">
        <v>5537</v>
      </c>
      <c r="BH1826" s="18" t="s">
        <v>5537</v>
      </c>
      <c r="BI1826" s="18" t="s">
        <v>5537</v>
      </c>
      <c r="BJ1826" s="18" t="s">
        <v>5537</v>
      </c>
      <c r="BK1826" s="18" t="s">
        <v>5537</v>
      </c>
      <c r="BL1826" s="9" t="s">
        <v>5537</v>
      </c>
      <c r="BM1826" s="14" t="s">
        <v>5537</v>
      </c>
      <c r="BN1826" s="14" t="s">
        <v>5537</v>
      </c>
      <c r="BO1826" s="14" t="str">
        <f>_xlfn.XLOOKUP(B1826,'[4]cell downs 18042026 17h'!$B:$B,'[4]cell downs 18042026 17h'!$B:$B,"")</f>
        <v/>
      </c>
      <c r="BP1826" s="14" t="str">
        <f>_xlfn.XLOOKUP(B1826,'[5]Cells Huawei 19042026 15h'!$B:$B,'[5]Cells Huawei 19042026 15h'!$B:$B,"")</f>
        <v/>
      </c>
      <c r="BQ1826" s="9" t="str">
        <f>_xlfn.XLOOKUP(B1826,'[6]cells down 19042026 9H40'!$B:$B,'[6]cells down 19042026 9H40'!$B:$B,"")</f>
        <v/>
      </c>
      <c r="BR1826" s="9" t="s">
        <v>5537</v>
      </c>
      <c r="BS1826" s="9" t="s">
        <v>594</v>
      </c>
      <c r="BT1826" s="108"/>
    </row>
    <row r="1827" spans="1:72" s="9" customFormat="1" x14ac:dyDescent="0.35">
      <c r="A1827" s="1" t="s">
        <v>4539</v>
      </c>
      <c r="B1827" s="8" t="s">
        <v>4540</v>
      </c>
      <c r="C1827" s="3" t="str">
        <f>_xlfn.XLOOKUP(B1827,'[1]daily break down'!$D:$D,'[1]daily break down'!$E:$E,"")</f>
        <v>Douala</v>
      </c>
      <c r="D1827" s="1" t="s">
        <v>11</v>
      </c>
      <c r="E1827" s="1" t="s">
        <v>145</v>
      </c>
      <c r="F1827" s="3" t="s">
        <v>31</v>
      </c>
      <c r="G1827" s="1" t="s">
        <v>32</v>
      </c>
      <c r="H1827" s="34" t="str">
        <f>_xlfn.XLOOKUP(B1827,[2]CALCULATION!$B:$B,[2]CALCULATION!$H:$H,"")</f>
        <v>ZTE</v>
      </c>
      <c r="I1827" s="28">
        <v>0</v>
      </c>
      <c r="J1827" s="28">
        <v>0</v>
      </c>
      <c r="K1827" s="28">
        <v>0</v>
      </c>
      <c r="L1827" s="28">
        <v>0</v>
      </c>
      <c r="M1827" s="28">
        <v>0</v>
      </c>
      <c r="N1827" s="28">
        <v>0</v>
      </c>
      <c r="O1827" s="28">
        <v>0</v>
      </c>
      <c r="P1827" s="28">
        <v>0</v>
      </c>
      <c r="Q1827" s="28">
        <v>0</v>
      </c>
      <c r="R1827" s="28">
        <v>0</v>
      </c>
      <c r="S1827" s="93">
        <v>0</v>
      </c>
      <c r="T1827" s="93">
        <f>_xlfn.XLOOKUP(B1827,'[3]Nur des jours'!$B:$B,'[3]Nur des jours'!$U:$U,"")</f>
        <v>0</v>
      </c>
      <c r="U1827" s="93">
        <v>0</v>
      </c>
      <c r="V1827" s="93">
        <v>0</v>
      </c>
      <c r="W1827" s="93">
        <v>0</v>
      </c>
      <c r="X1827" s="93">
        <v>0</v>
      </c>
      <c r="Y1827" s="93">
        <v>0</v>
      </c>
      <c r="Z1827" s="93">
        <v>0</v>
      </c>
      <c r="AA1827" s="93">
        <v>0</v>
      </c>
      <c r="AB1827" s="93">
        <v>0</v>
      </c>
      <c r="AC1827" s="93">
        <f>_xlfn.XLOOKUP(B1827,'[3]Nur des jours'!$B:$B,'[3]Nur des jours'!$N:$N,"")</f>
        <v>0</v>
      </c>
      <c r="AD1827" s="93">
        <v>0</v>
      </c>
      <c r="AE1827" s="93">
        <v>0</v>
      </c>
      <c r="AF1827" s="93">
        <v>0</v>
      </c>
      <c r="AG1827" s="93"/>
      <c r="AH1827" s="93">
        <v>0</v>
      </c>
      <c r="AI1827" s="93">
        <v>0</v>
      </c>
      <c r="AJ1827" s="93">
        <v>0</v>
      </c>
      <c r="AK1827" s="93">
        <v>0</v>
      </c>
      <c r="AL1827" s="93">
        <v>0</v>
      </c>
      <c r="AM1827" s="49" t="s">
        <v>5559</v>
      </c>
      <c r="AN1827" s="49"/>
      <c r="AO1827" s="48" t="str" cm="1">
        <f t="array" ref="AO1827">IFERROR(_xlfn.IFS(
AQ1827="MPR ISSUE","PDH",
AQ1827="BSS Hardware Issue","BSS",
AQ1827="Sites strategiques, MLL, Pylone, etc.","ENVTECH",
AQ1827="AKTIVCO DEFAUT GE &amp; POWER Cabinet","AKTIVCO",
AQ1827="AKTIVCO Coupure ENEO &amp; Baisse de tension","AKTIVCO GRID ONLY",
AQ1827="Coupure ENEO &amp; Baisse de tension","IHS GRID ONLY",
AQ1827="Defaut GE &amp; POWER Cabinet","IHS",
AQ1827="Sharing","Partners",
AQ1827="Sites strategiques &amp; DataCenter","SST &amp; DC",
AQ1827="Exclu","Exclu",
AQ1827="SAT","SAT",
AQ1827="SPARE-ISSUE","SPARE-ISSUE",
AQ1827="Fiber CAmtel","TRANS_FO_CAMTEL",
AQ1827="Fiber AOF","Fiber AOF",
AQ1827="Projet OCM (HUAWEI)","TRAVAUX-HUAWEI",
AQ1827="Projet OCM (NOKIA)","TRAVAUX-NOKIA",
AQ1827="ACCESS-ISSUE","ACCESS-ISSUE",
AQ1827="Projet OCM (ZTE, NOKIA, autres projets)","TRAVAUX OCM",
AQ1827="No root CAuse","No root cause",
AQ1827="ODU HS","PDH",
AQ1827="IP &amp; VLAN","PDH",
AQ1827="Warehouse HUAWEI","SPARE-ISSUE",
AQ1827="SPARE-HS","SPARE-ISSUE",
AQ1827="Power Telco","BSS",AQ1827="no impacts","no impacts"
),"")</f>
        <v>No root cause</v>
      </c>
      <c r="AP1827" s="48" t="str" cm="1">
        <f t="array" ref="AP1827">IFERROR(_xlfn.IFS(
AQ1827="MPR ISSUE","TX ISSUE",
AQ1827="BSS Hardware Issue","RAN ISSUE",
AQ1827="Sites strategiques, MLL, Pylone, etc.","ENVTECH",
AQ1827="AKTIVCO DEFAUT GE &amp; POWER Cabinet","POWER ISSUE",
AQ1827="AKTIVCO Coupure ENEO &amp; Baisse de tension","POWER ISSUE",
AQ1827="Coupure ENEO &amp; Baisse de tension","POWER ISSUE",
AQ1827="Defaut GE &amp; POWER Cabinet","POWER ISSUE",
AQ1827="Sharing","POWER ISSUE",
AQ1827="Sites strategiques &amp; DataCenter","POWER ISSUE",
AQ1827="Exclu","Exclu",
AQ1827="SAT","TX ISSUE",
AQ1827="SPARE-ISSUE","SPARE-ISSUE",
AQ1827="Fiber CAmtel","TX ISSUE",
AQ1827="Fiber AOF","TX ISSUE",
AQ1827="Projet OCM (HUAWEI)","TRAVAUX-HUAWEI",
AQ1827="Projet OCM (NOKIA)","TRAVAUX -NOKIA",
AQ1827="ACCESS-ISSUE","ACCESS-ISSUE",
AQ1827="Projet OCM (ZTE, NOKIA, autres projets)","TRAVAUX OCM",
AQ1827="No root CAuse","No root cause",
AQ1827="ODU HS","TX ISSUE",
AQ1827="IP &amp; VLAN","TX ISSUE",
AQ1827="Warehouse HUAWEI","SPARE-ISSUE",
AQ1827="SPARE-HS","SPARE-ISSUE",
AQ1827="Power Telco","RAN ISSUE",AQ1827="no impacts","no impacts"
),"")</f>
        <v>No root cause</v>
      </c>
      <c r="AQ1827" s="126" t="s">
        <v>5344</v>
      </c>
      <c r="AR1827" s="48" t="str" cm="1">
        <f t="array" ref="AR1827">IFERROR(_xlfn.IFS(
AQ1827="MPR ISSUE","ACTIVE",
AQ1827="BSS Hardware Issue","ACTIVE",
AQ1827="Sites strategiques, MLL, Pylone, etc.","PASSIVE",
AQ1827="AKTIVCO DEFAUT GE &amp; POWER Cabinet","PASSIVE",
AQ1827="AKTIVCO Coupure ENEO &amp; Baisse de tension","PASSIVE",
AQ1827="Coupure ENEO &amp; Baisse de tension","PASSIVE",
AQ1827="Defaut GE &amp; POWER Cabinet","PASSIVE",
AQ1827="Sharing","PASSIVE",
AQ1827="Sites strategiques &amp; DataCenter","PASSIVE",
AQ1827="Exclu","Exclu",
AQ1827="SAT","ACTIVE",
AQ1827="SPARE-ISSUE","SPARE-ISSUE",
AQ1827="Fiber CAmtel","ACTIVE",
AQ1827="Fiber AOF","ACTIVE",
AQ1827="Projet OCM (HUAWEI)","PLANNED WORKS",
AQ1827="Projet OCM (NOKIA)","PLANNED WORKS",
AQ1827="ACCESS-ISSUE","ACCESS-ISSUE",
AQ1827="Projet OCM (ZTE, NOKIA, autres projets)","PLANNED WORKS",
AQ1827="No root CAuse","No root cause",
AQ1827="ODU HS","ACTIVE",
AQ1827="IP &amp; VLAN","ACTIVE",
AQ1827="Warehouse HUAWEI","SPARE-ISSUE",
AQ1827="SPARE-HS","SPARE-ISSUE",
AQ1827="Power Telco","ACTIVE", AQ1827="no impacts","no impacts"
),"")</f>
        <v>No root cause</v>
      </c>
      <c r="AS1827" s="92" t="s">
        <v>5537</v>
      </c>
      <c r="AT1827" s="98" t="s">
        <v>4540</v>
      </c>
      <c r="AV1827" s="17" t="s">
        <v>5537</v>
      </c>
      <c r="AW1827" s="7" t="s">
        <v>5537</v>
      </c>
      <c r="AX1827" s="6" t="s">
        <v>5537</v>
      </c>
      <c r="AY1827" s="7"/>
      <c r="AZ1827" s="3" t="s">
        <v>5537</v>
      </c>
      <c r="BA1827" s="18" t="s">
        <v>5537</v>
      </c>
      <c r="BB1827" s="18" t="s">
        <v>5537</v>
      </c>
      <c r="BC1827" s="18" t="s">
        <v>5537</v>
      </c>
      <c r="BD1827" s="18" t="s">
        <v>5537</v>
      </c>
      <c r="BE1827" s="18" t="s">
        <v>5537</v>
      </c>
      <c r="BF1827" s="18" t="s">
        <v>5537</v>
      </c>
      <c r="BG1827" s="18" t="s">
        <v>5537</v>
      </c>
      <c r="BH1827" s="18" t="s">
        <v>5537</v>
      </c>
      <c r="BI1827" s="18" t="s">
        <v>5537</v>
      </c>
      <c r="BJ1827" s="18" t="s">
        <v>5537</v>
      </c>
      <c r="BK1827" s="18" t="s">
        <v>5537</v>
      </c>
      <c r="BL1827" s="9" t="s">
        <v>5537</v>
      </c>
      <c r="BM1827" s="14" t="s">
        <v>5537</v>
      </c>
      <c r="BN1827" s="14" t="s">
        <v>5537</v>
      </c>
      <c r="BO1827" s="14" t="str">
        <f>_xlfn.XLOOKUP(B1827,'[4]cell downs 18042026 17h'!$B:$B,'[4]cell downs 18042026 17h'!$B:$B,"")</f>
        <v/>
      </c>
      <c r="BP1827" s="14" t="str">
        <f>_xlfn.XLOOKUP(B1827,'[5]Cells Huawei 19042026 15h'!$B:$B,'[5]Cells Huawei 19042026 15h'!$B:$B,"")</f>
        <v/>
      </c>
      <c r="BQ1827" s="9" t="str">
        <f>_xlfn.XLOOKUP(B1827,'[6]cells down 19042026 9H40'!$B:$B,'[6]cells down 19042026 9H40'!$B:$B,"")</f>
        <v/>
      </c>
      <c r="BR1827" s="9" t="s">
        <v>4540</v>
      </c>
      <c r="BS1827" s="9" t="s">
        <v>1129</v>
      </c>
      <c r="BT1827" s="108"/>
    </row>
    <row r="1828" spans="1:72" s="9" customFormat="1" x14ac:dyDescent="0.35">
      <c r="A1828" s="1" t="s">
        <v>2428</v>
      </c>
      <c r="B1828" s="8" t="s">
        <v>2429</v>
      </c>
      <c r="C1828" s="3" t="str">
        <f>_xlfn.XLOOKUP(B1828,'[1]daily break down'!$D:$D,'[1]daily break down'!$E:$E,"")</f>
        <v>Douala</v>
      </c>
      <c r="D1828" s="1" t="s">
        <v>11</v>
      </c>
      <c r="E1828" s="1" t="s">
        <v>12</v>
      </c>
      <c r="F1828" s="3" t="s">
        <v>31</v>
      </c>
      <c r="G1828" s="1" t="s">
        <v>32</v>
      </c>
      <c r="H1828" s="34" t="str">
        <f>_xlfn.XLOOKUP(B1828,[2]CALCULATION!$B:$B,[2]CALCULATION!$H:$H,"")</f>
        <v>ZTE</v>
      </c>
      <c r="I1828" s="28">
        <v>0</v>
      </c>
      <c r="J1828" s="28">
        <v>0</v>
      </c>
      <c r="K1828" s="28">
        <v>0</v>
      </c>
      <c r="L1828" s="28">
        <v>0</v>
      </c>
      <c r="M1828" s="28">
        <v>0</v>
      </c>
      <c r="N1828" s="28">
        <v>0</v>
      </c>
      <c r="O1828" s="28">
        <v>0</v>
      </c>
      <c r="P1828" s="28">
        <v>0</v>
      </c>
      <c r="Q1828" s="28">
        <v>0</v>
      </c>
      <c r="R1828" s="28">
        <v>0</v>
      </c>
      <c r="S1828" s="93">
        <v>0</v>
      </c>
      <c r="T1828" s="93">
        <f>_xlfn.XLOOKUP(B1828,'[3]Nur des jours'!$B:$B,'[3]Nur des jours'!$U:$U,"")</f>
        <v>0</v>
      </c>
      <c r="U1828" s="93">
        <v>0</v>
      </c>
      <c r="V1828" s="93">
        <v>0</v>
      </c>
      <c r="W1828" s="93">
        <v>0</v>
      </c>
      <c r="X1828" s="93">
        <v>0</v>
      </c>
      <c r="Y1828" s="93">
        <v>0</v>
      </c>
      <c r="Z1828" s="93">
        <v>0</v>
      </c>
      <c r="AA1828" s="93">
        <v>0</v>
      </c>
      <c r="AB1828" s="93">
        <v>0</v>
      </c>
      <c r="AC1828" s="93">
        <f>_xlfn.XLOOKUP(B1828,'[3]Nur des jours'!$B:$B,'[3]Nur des jours'!$N:$N,"")</f>
        <v>0</v>
      </c>
      <c r="AD1828" s="93">
        <v>0</v>
      </c>
      <c r="AE1828" s="93">
        <v>0</v>
      </c>
      <c r="AF1828" s="93">
        <v>0</v>
      </c>
      <c r="AG1828" s="93"/>
      <c r="AH1828" s="93">
        <v>0</v>
      </c>
      <c r="AI1828" s="93">
        <v>0</v>
      </c>
      <c r="AJ1828" s="93">
        <v>0</v>
      </c>
      <c r="AK1828" s="93">
        <v>0</v>
      </c>
      <c r="AL1828" s="93">
        <v>0</v>
      </c>
      <c r="AM1828" s="49" t="s">
        <v>5559</v>
      </c>
      <c r="AN1828" s="49"/>
      <c r="AO1828" s="48" t="str" cm="1">
        <f t="array" ref="AO1828">IFERROR(_xlfn.IFS(
AQ1828="MPR ISSUE","PDH",
AQ1828="BSS Hardware Issue","BSS",
AQ1828="Sites strategiques, MLL, Pylone, etc.","ENVTECH",
AQ1828="AKTIVCO DEFAUT GE &amp; POWER Cabinet","AKTIVCO",
AQ1828="AKTIVCO Coupure ENEO &amp; Baisse de tension","AKTIVCO GRID ONLY",
AQ1828="Coupure ENEO &amp; Baisse de tension","IHS GRID ONLY",
AQ1828="Defaut GE &amp; POWER Cabinet","IHS",
AQ1828="Sharing","Partners",
AQ1828="Sites strategiques &amp; DataCenter","SST &amp; DC",
AQ1828="Exclu","Exclu",
AQ1828="SAT","SAT",
AQ1828="SPARE-ISSUE","SPARE-ISSUE",
AQ1828="Fiber CAmtel","TRANS_FO_CAMTEL",
AQ1828="Fiber AOF","Fiber AOF",
AQ1828="Projet OCM (HUAWEI)","TRAVAUX-HUAWEI",
AQ1828="Projet OCM (NOKIA)","TRAVAUX-NOKIA",
AQ1828="ACCESS-ISSUE","ACCESS-ISSUE",
AQ1828="Projet OCM (ZTE, NOKIA, autres projets)","TRAVAUX OCM",
AQ1828="No root CAuse","No root cause",
AQ1828="ODU HS","PDH",
AQ1828="IP &amp; VLAN","PDH",
AQ1828="Warehouse HUAWEI","SPARE-ISSUE",
AQ1828="SPARE-HS","SPARE-ISSUE",
AQ1828="Power Telco","BSS",AQ1828="no impacts","no impacts"
),"")</f>
        <v>No root cause</v>
      </c>
      <c r="AP1828" s="48" t="str" cm="1">
        <f t="array" ref="AP1828">IFERROR(_xlfn.IFS(
AQ1828="MPR ISSUE","TX ISSUE",
AQ1828="BSS Hardware Issue","RAN ISSUE",
AQ1828="Sites strategiques, MLL, Pylone, etc.","ENVTECH",
AQ1828="AKTIVCO DEFAUT GE &amp; POWER Cabinet","POWER ISSUE",
AQ1828="AKTIVCO Coupure ENEO &amp; Baisse de tension","POWER ISSUE",
AQ1828="Coupure ENEO &amp; Baisse de tension","POWER ISSUE",
AQ1828="Defaut GE &amp; POWER Cabinet","POWER ISSUE",
AQ1828="Sharing","POWER ISSUE",
AQ1828="Sites strategiques &amp; DataCenter","POWER ISSUE",
AQ1828="Exclu","Exclu",
AQ1828="SAT","TX ISSUE",
AQ1828="SPARE-ISSUE","SPARE-ISSUE",
AQ1828="Fiber CAmtel","TX ISSUE",
AQ1828="Fiber AOF","TX ISSUE",
AQ1828="Projet OCM (HUAWEI)","TRAVAUX-HUAWEI",
AQ1828="Projet OCM (NOKIA)","TRAVAUX -NOKIA",
AQ1828="ACCESS-ISSUE","ACCESS-ISSUE",
AQ1828="Projet OCM (ZTE, NOKIA, autres projets)","TRAVAUX OCM",
AQ1828="No root CAuse","No root cause",
AQ1828="ODU HS","TX ISSUE",
AQ1828="IP &amp; VLAN","TX ISSUE",
AQ1828="Warehouse HUAWEI","SPARE-ISSUE",
AQ1828="SPARE-HS","SPARE-ISSUE",
AQ1828="Power Telco","RAN ISSUE",AQ1828="no impacts","no impacts"
),"")</f>
        <v>No root cause</v>
      </c>
      <c r="AQ1828" s="126" t="s">
        <v>5344</v>
      </c>
      <c r="AR1828" s="48" t="str" cm="1">
        <f t="array" ref="AR1828">IFERROR(_xlfn.IFS(
AQ1828="MPR ISSUE","ACTIVE",
AQ1828="BSS Hardware Issue","ACTIVE",
AQ1828="Sites strategiques, MLL, Pylone, etc.","PASSIVE",
AQ1828="AKTIVCO DEFAUT GE &amp; POWER Cabinet","PASSIVE",
AQ1828="AKTIVCO Coupure ENEO &amp; Baisse de tension","PASSIVE",
AQ1828="Coupure ENEO &amp; Baisse de tension","PASSIVE",
AQ1828="Defaut GE &amp; POWER Cabinet","PASSIVE",
AQ1828="Sharing","PASSIVE",
AQ1828="Sites strategiques &amp; DataCenter","PASSIVE",
AQ1828="Exclu","Exclu",
AQ1828="SAT","ACTIVE",
AQ1828="SPARE-ISSUE","SPARE-ISSUE",
AQ1828="Fiber CAmtel","ACTIVE",
AQ1828="Fiber AOF","ACTIVE",
AQ1828="Projet OCM (HUAWEI)","PLANNED WORKS",
AQ1828="Projet OCM (NOKIA)","PLANNED WORKS",
AQ1828="ACCESS-ISSUE","ACCESS-ISSUE",
AQ1828="Projet OCM (ZTE, NOKIA, autres projets)","PLANNED WORKS",
AQ1828="No root CAuse","No root cause",
AQ1828="ODU HS","ACTIVE",
AQ1828="IP &amp; VLAN","ACTIVE",
AQ1828="Warehouse HUAWEI","SPARE-ISSUE",
AQ1828="SPARE-HS","SPARE-ISSUE",
AQ1828="Power Telco","ACTIVE", AQ1828="no impacts","no impacts"
),"")</f>
        <v>No root cause</v>
      </c>
      <c r="AS1828" s="92" t="s">
        <v>5537</v>
      </c>
      <c r="AT1828" s="98" t="s">
        <v>2429</v>
      </c>
      <c r="AV1828" s="17" t="s">
        <v>5537</v>
      </c>
      <c r="AW1828" s="7" t="s">
        <v>5537</v>
      </c>
      <c r="AX1828" s="6" t="s">
        <v>5537</v>
      </c>
      <c r="AY1828" s="7"/>
      <c r="AZ1828" s="3" t="s">
        <v>5537</v>
      </c>
      <c r="BA1828" s="18" t="s">
        <v>5537</v>
      </c>
      <c r="BB1828" s="18" t="s">
        <v>5537</v>
      </c>
      <c r="BC1828" s="18" t="s">
        <v>5537</v>
      </c>
      <c r="BD1828" s="18" t="s">
        <v>5537</v>
      </c>
      <c r="BE1828" s="18" t="s">
        <v>5537</v>
      </c>
      <c r="BF1828" s="18" t="s">
        <v>5537</v>
      </c>
      <c r="BG1828" s="18" t="s">
        <v>5537</v>
      </c>
      <c r="BH1828" s="18" t="s">
        <v>5537</v>
      </c>
      <c r="BI1828" s="18" t="s">
        <v>5537</v>
      </c>
      <c r="BJ1828" s="18" t="s">
        <v>5537</v>
      </c>
      <c r="BK1828" s="18" t="s">
        <v>5537</v>
      </c>
      <c r="BL1828" s="9" t="s">
        <v>5537</v>
      </c>
      <c r="BM1828" s="14" t="s">
        <v>5537</v>
      </c>
      <c r="BN1828" s="14" t="s">
        <v>5537</v>
      </c>
      <c r="BO1828" s="14" t="str">
        <f>_xlfn.XLOOKUP(B1828,'[4]cell downs 18042026 17h'!$B:$B,'[4]cell downs 18042026 17h'!$B:$B,"")</f>
        <v/>
      </c>
      <c r="BP1828" s="14" t="str">
        <f>_xlfn.XLOOKUP(B1828,'[5]Cells Huawei 19042026 15h'!$B:$B,'[5]Cells Huawei 19042026 15h'!$B:$B,"")</f>
        <v/>
      </c>
      <c r="BQ1828" s="9" t="str">
        <f>_xlfn.XLOOKUP(B1828,'[6]cells down 19042026 9H40'!$B:$B,'[6]cells down 19042026 9H40'!$B:$B,"")</f>
        <v/>
      </c>
      <c r="BR1828" s="9" t="s">
        <v>2429</v>
      </c>
      <c r="BS1828" s="9" t="s">
        <v>12</v>
      </c>
      <c r="BT1828" s="108"/>
    </row>
    <row r="1829" spans="1:72" s="9" customFormat="1" x14ac:dyDescent="0.35">
      <c r="A1829" s="5" t="s">
        <v>2468</v>
      </c>
      <c r="B1829" s="5" t="s">
        <v>2469</v>
      </c>
      <c r="C1829" s="3" t="str">
        <f>_xlfn.XLOOKUP(B1829,'[1]daily break down'!$D:$D,'[1]daily break down'!$E:$E,"")</f>
        <v>Yaounde</v>
      </c>
      <c r="D1829" s="3" t="s">
        <v>18</v>
      </c>
      <c r="E1829" s="3" t="s">
        <v>12</v>
      </c>
      <c r="F1829" s="3" t="s">
        <v>31</v>
      </c>
      <c r="G1829" s="5" t="s">
        <v>38</v>
      </c>
      <c r="H1829" s="34" t="str">
        <f>_xlfn.XLOOKUP(B1829,[2]CALCULATION!$B:$B,[2]CALCULATION!$H:$H,"")</f>
        <v>ZTE</v>
      </c>
      <c r="I1829" s="28">
        <v>0</v>
      </c>
      <c r="J1829" s="28">
        <v>0</v>
      </c>
      <c r="K1829" s="28">
        <v>0</v>
      </c>
      <c r="L1829" s="28">
        <v>0</v>
      </c>
      <c r="M1829" s="28">
        <v>0</v>
      </c>
      <c r="N1829" s="28">
        <v>0</v>
      </c>
      <c r="O1829" s="28">
        <v>0</v>
      </c>
      <c r="P1829" s="28">
        <v>0</v>
      </c>
      <c r="Q1829" s="28">
        <v>0</v>
      </c>
      <c r="R1829" s="28">
        <v>0</v>
      </c>
      <c r="S1829" s="93">
        <v>0</v>
      </c>
      <c r="T1829" s="93">
        <f>_xlfn.XLOOKUP(B1829,'[3]Nur des jours'!$B:$B,'[3]Nur des jours'!$U:$U,"")</f>
        <v>0</v>
      </c>
      <c r="U1829" s="93">
        <v>0</v>
      </c>
      <c r="V1829" s="93">
        <v>0</v>
      </c>
      <c r="W1829" s="93">
        <v>0</v>
      </c>
      <c r="X1829" s="93">
        <v>0</v>
      </c>
      <c r="Y1829" s="93">
        <v>0</v>
      </c>
      <c r="Z1829" s="93">
        <v>0</v>
      </c>
      <c r="AA1829" s="93">
        <v>0</v>
      </c>
      <c r="AB1829" s="93">
        <v>0</v>
      </c>
      <c r="AC1829" s="93">
        <f>_xlfn.XLOOKUP(B1829,'[3]Nur des jours'!$B:$B,'[3]Nur des jours'!$N:$N,"")</f>
        <v>0</v>
      </c>
      <c r="AD1829" s="93">
        <v>0</v>
      </c>
      <c r="AE1829" s="93">
        <v>0</v>
      </c>
      <c r="AF1829" s="93">
        <v>0</v>
      </c>
      <c r="AG1829" s="93"/>
      <c r="AH1829" s="93">
        <v>0</v>
      </c>
      <c r="AI1829" s="93">
        <v>0</v>
      </c>
      <c r="AJ1829" s="93">
        <v>0</v>
      </c>
      <c r="AK1829" s="93">
        <v>0</v>
      </c>
      <c r="AL1829" s="93">
        <v>0</v>
      </c>
      <c r="AM1829" s="49" t="s">
        <v>5559</v>
      </c>
      <c r="AN1829" s="49"/>
      <c r="AO1829" s="48" t="str" cm="1">
        <f t="array" ref="AO1829">IFERROR(_xlfn.IFS(
AQ1829="MPR ISSUE","PDH",
AQ1829="BSS Hardware Issue","BSS",
AQ1829="Sites strategiques, MLL, Pylone, etc.","ENVTECH",
AQ1829="AKTIVCO DEFAUT GE &amp; POWER Cabinet","AKTIVCO",
AQ1829="AKTIVCO Coupure ENEO &amp; Baisse de tension","AKTIVCO GRID ONLY",
AQ1829="Coupure ENEO &amp; Baisse de tension","IHS GRID ONLY",
AQ1829="Defaut GE &amp; POWER Cabinet","IHS",
AQ1829="Sharing","Partners",
AQ1829="Sites strategiques &amp; DataCenter","SST &amp; DC",
AQ1829="Exclu","Exclu",
AQ1829="SAT","SAT",
AQ1829="SPARE-ISSUE","SPARE-ISSUE",
AQ1829="Fiber CAmtel","TRANS_FO_CAMTEL",
AQ1829="Fiber AOF","Fiber AOF",
AQ1829="Projet OCM (HUAWEI)","TRAVAUX-HUAWEI",
AQ1829="Projet OCM (NOKIA)","TRAVAUX-NOKIA",
AQ1829="ACCESS-ISSUE","ACCESS-ISSUE",
AQ1829="Projet OCM (ZTE, NOKIA, autres projets)","TRAVAUX OCM",
AQ1829="No root CAuse","No root cause",
AQ1829="ODU HS","PDH",
AQ1829="IP &amp; VLAN","PDH",
AQ1829="Warehouse HUAWEI","SPARE-ISSUE",
AQ1829="SPARE-HS","SPARE-ISSUE",
AQ1829="Power Telco","BSS",AQ1829="no impacts","no impacts"
),"")</f>
        <v>Partners</v>
      </c>
      <c r="AP1829" s="48" t="str" cm="1">
        <f t="array" ref="AP1829">IFERROR(_xlfn.IFS(
AQ1829="MPR ISSUE","TX ISSUE",
AQ1829="BSS Hardware Issue","RAN ISSUE",
AQ1829="Sites strategiques, MLL, Pylone, etc.","ENVTECH",
AQ1829="AKTIVCO DEFAUT GE &amp; POWER Cabinet","POWER ISSUE",
AQ1829="AKTIVCO Coupure ENEO &amp; Baisse de tension","POWER ISSUE",
AQ1829="Coupure ENEO &amp; Baisse de tension","POWER ISSUE",
AQ1829="Defaut GE &amp; POWER Cabinet","POWER ISSUE",
AQ1829="Sharing","POWER ISSUE",
AQ1829="Sites strategiques &amp; DataCenter","POWER ISSUE",
AQ1829="Exclu","Exclu",
AQ1829="SAT","TX ISSUE",
AQ1829="SPARE-ISSUE","SPARE-ISSUE",
AQ1829="Fiber CAmtel","TX ISSUE",
AQ1829="Fiber AOF","TX ISSUE",
AQ1829="Projet OCM (HUAWEI)","TRAVAUX-HUAWEI",
AQ1829="Projet OCM (NOKIA)","TRAVAUX -NOKIA",
AQ1829="ACCESS-ISSUE","ACCESS-ISSUE",
AQ1829="Projet OCM (ZTE, NOKIA, autres projets)","TRAVAUX OCM",
AQ1829="No root CAuse","No root cause",
AQ1829="ODU HS","TX ISSUE",
AQ1829="IP &amp; VLAN","TX ISSUE",
AQ1829="Warehouse HUAWEI","SPARE-ISSUE",
AQ1829="SPARE-HS","SPARE-ISSUE",
AQ1829="Power Telco","RAN ISSUE",AQ1829="no impacts","no impacts"
),"")</f>
        <v>POWER ISSUE</v>
      </c>
      <c r="AQ1829" s="67" t="s">
        <v>5331</v>
      </c>
      <c r="AR1829" s="48" t="str" cm="1">
        <f t="array" ref="AR1829">IFERROR(_xlfn.IFS(
AQ1829="MPR ISSUE","ACTIVE",
AQ1829="BSS Hardware Issue","ACTIVE",
AQ1829="Sites strategiques, MLL, Pylone, etc.","PASSIVE",
AQ1829="AKTIVCO DEFAUT GE &amp; POWER Cabinet","PASSIVE",
AQ1829="AKTIVCO Coupure ENEO &amp; Baisse de tension","PASSIVE",
AQ1829="Coupure ENEO &amp; Baisse de tension","PASSIVE",
AQ1829="Defaut GE &amp; POWER Cabinet","PASSIVE",
AQ1829="Sharing","PASSIVE",
AQ1829="Sites strategiques &amp; DataCenter","PASSIVE",
AQ1829="Exclu","Exclu",
AQ1829="SAT","ACTIVE",
AQ1829="SPARE-ISSUE","SPARE-ISSUE",
AQ1829="Fiber CAmtel","ACTIVE",
AQ1829="Fiber AOF","ACTIVE",
AQ1829="Projet OCM (HUAWEI)","PLANNED WORKS",
AQ1829="Projet OCM (NOKIA)","PLANNED WORKS",
AQ1829="ACCESS-ISSUE","ACCESS-ISSUE",
AQ1829="Projet OCM (ZTE, NOKIA, autres projets)","PLANNED WORKS",
AQ1829="No root CAuse","No root cause",
AQ1829="ODU HS","ACTIVE",
AQ1829="IP &amp; VLAN","ACTIVE",
AQ1829="Warehouse HUAWEI","SPARE-ISSUE",
AQ1829="SPARE-HS","SPARE-ISSUE",
AQ1829="Power Telco","ACTIVE", AQ1829="no impacts","no impacts"
),"")</f>
        <v>PASSIVE</v>
      </c>
      <c r="AS1829" s="92" t="s">
        <v>5873</v>
      </c>
      <c r="AT1829" s="98" t="s">
        <v>2469</v>
      </c>
      <c r="AV1829" s="17" t="s">
        <v>5537</v>
      </c>
      <c r="AW1829" s="7" t="s">
        <v>5537</v>
      </c>
      <c r="AX1829" s="6" t="s">
        <v>5537</v>
      </c>
      <c r="AY1829" s="7"/>
      <c r="AZ1829" s="3" t="s">
        <v>5537</v>
      </c>
      <c r="BA1829" s="18" t="s">
        <v>5537</v>
      </c>
      <c r="BB1829" s="18" t="s">
        <v>5537</v>
      </c>
      <c r="BC1829" s="18" t="s">
        <v>5537</v>
      </c>
      <c r="BD1829" s="18" t="s">
        <v>5537</v>
      </c>
      <c r="BE1829" s="18" t="s">
        <v>5537</v>
      </c>
      <c r="BF1829" s="18" t="s">
        <v>5537</v>
      </c>
      <c r="BG1829" s="18" t="s">
        <v>5537</v>
      </c>
      <c r="BH1829" s="18" t="s">
        <v>5537</v>
      </c>
      <c r="BI1829" s="18" t="s">
        <v>5537</v>
      </c>
      <c r="BJ1829" s="18" t="s">
        <v>5537</v>
      </c>
      <c r="BK1829" s="18" t="s">
        <v>5537</v>
      </c>
      <c r="BL1829" s="9" t="s">
        <v>5873</v>
      </c>
      <c r="BM1829" s="14" t="s">
        <v>5537</v>
      </c>
      <c r="BN1829" s="14" t="s">
        <v>5537</v>
      </c>
      <c r="BO1829" s="14" t="str">
        <f>_xlfn.XLOOKUP(B1829,'[4]cell downs 18042026 17h'!$B:$B,'[4]cell downs 18042026 17h'!$B:$B,"")</f>
        <v/>
      </c>
      <c r="BP1829" s="14" t="str">
        <f>_xlfn.XLOOKUP(B1829,'[5]Cells Huawei 19042026 15h'!$B:$B,'[5]Cells Huawei 19042026 15h'!$B:$B,"")</f>
        <v/>
      </c>
      <c r="BQ1829" s="9" t="str">
        <f>_xlfn.XLOOKUP(B1829,'[6]cells down 19042026 9H40'!$B:$B,'[6]cells down 19042026 9H40'!$B:$B,"")</f>
        <v/>
      </c>
      <c r="BR1829" s="9" t="s">
        <v>5537</v>
      </c>
      <c r="BS1829" s="9" t="s">
        <v>12</v>
      </c>
      <c r="BT1829" s="108"/>
    </row>
    <row r="1830" spans="1:72" s="9" customFormat="1" x14ac:dyDescent="0.35">
      <c r="A1830" s="5" t="s">
        <v>355</v>
      </c>
      <c r="B1830" s="27" t="s">
        <v>356</v>
      </c>
      <c r="C1830" s="3" t="str">
        <f>_xlfn.XLOOKUP(B1830,'[1]daily break down'!$D:$D,'[1]daily break down'!$E:$E,"")</f>
        <v>Yaounde</v>
      </c>
      <c r="D1830" s="3" t="s">
        <v>357</v>
      </c>
      <c r="E1830" s="3" t="s">
        <v>12</v>
      </c>
      <c r="F1830" s="3" t="s">
        <v>31</v>
      </c>
      <c r="G1830" s="5" t="s">
        <v>38</v>
      </c>
      <c r="H1830" s="34" t="str">
        <f>_xlfn.XLOOKUP(B1830,[2]CALCULATION!$B:$B,[2]CALCULATION!$H:$H,"")</f>
        <v>ZTE</v>
      </c>
      <c r="I1830" s="28">
        <v>0</v>
      </c>
      <c r="J1830" s="28">
        <v>0</v>
      </c>
      <c r="K1830" s="28">
        <v>0</v>
      </c>
      <c r="L1830" s="28">
        <v>0</v>
      </c>
      <c r="M1830" s="28">
        <v>0</v>
      </c>
      <c r="N1830" s="28">
        <v>0</v>
      </c>
      <c r="O1830" s="28">
        <v>0</v>
      </c>
      <c r="P1830" s="28">
        <v>0</v>
      </c>
      <c r="Q1830" s="28">
        <v>0</v>
      </c>
      <c r="R1830" s="28">
        <v>0</v>
      </c>
      <c r="S1830" s="93">
        <v>0</v>
      </c>
      <c r="T1830" s="93">
        <f>_xlfn.XLOOKUP(B1830,'[3]Nur des jours'!$B:$B,'[3]Nur des jours'!$U:$U,"")</f>
        <v>0</v>
      </c>
      <c r="U1830" s="93">
        <v>0</v>
      </c>
      <c r="V1830" s="93">
        <v>0</v>
      </c>
      <c r="W1830" s="93">
        <v>0</v>
      </c>
      <c r="X1830" s="93">
        <v>0</v>
      </c>
      <c r="Y1830" s="93">
        <v>0</v>
      </c>
      <c r="Z1830" s="93">
        <v>0</v>
      </c>
      <c r="AA1830" s="93">
        <v>0</v>
      </c>
      <c r="AB1830" s="93">
        <v>0</v>
      </c>
      <c r="AC1830" s="93">
        <f>_xlfn.XLOOKUP(B1830,'[3]Nur des jours'!$B:$B,'[3]Nur des jours'!$N:$N,"")</f>
        <v>0</v>
      </c>
      <c r="AD1830" s="93">
        <v>0</v>
      </c>
      <c r="AE1830" s="93">
        <v>0</v>
      </c>
      <c r="AF1830" s="93">
        <v>0</v>
      </c>
      <c r="AG1830" s="93"/>
      <c r="AH1830" s="93">
        <v>0</v>
      </c>
      <c r="AI1830" s="93">
        <v>0</v>
      </c>
      <c r="AJ1830" s="93">
        <v>0</v>
      </c>
      <c r="AK1830" s="93">
        <v>0</v>
      </c>
      <c r="AL1830" s="93">
        <v>0</v>
      </c>
      <c r="AM1830" s="49" t="s">
        <v>5559</v>
      </c>
      <c r="AN1830" s="49"/>
      <c r="AO1830" s="48" t="str" cm="1">
        <f t="array" ref="AO1830">IFERROR(_xlfn.IFS(
AQ1830="MPR ISSUE","PDH",
AQ1830="BSS Hardware Issue","BSS",
AQ1830="Sites strategiques, MLL, Pylone, etc.","ENVTECH",
AQ1830="AKTIVCO DEFAUT GE &amp; POWER Cabinet","AKTIVCO",
AQ1830="AKTIVCO Coupure ENEO &amp; Baisse de tension","AKTIVCO GRID ONLY",
AQ1830="Coupure ENEO &amp; Baisse de tension","IHS GRID ONLY",
AQ1830="Defaut GE &amp; POWER Cabinet","IHS",
AQ1830="Sharing","Partners",
AQ1830="Sites strategiques &amp; DataCenter","SST &amp; DC",
AQ1830="Exclu","Exclu",
AQ1830="SAT","SAT",
AQ1830="SPARE-ISSUE","SPARE-ISSUE",
AQ1830="Fiber CAmtel","TRANS_FO_CAMTEL",
AQ1830="Fiber AOF","Fiber AOF",
AQ1830="Projet OCM (HUAWEI)","TRAVAUX-HUAWEI",
AQ1830="Projet OCM (NOKIA)","TRAVAUX-NOKIA",
AQ1830="ACCESS-ISSUE","ACCESS-ISSUE",
AQ1830="Projet OCM (ZTE, NOKIA, autres projets)","TRAVAUX OCM",
AQ1830="No root CAuse","No root cause",
AQ1830="ODU HS","PDH",
AQ1830="IP &amp; VLAN","PDH",
AQ1830="Warehouse HUAWEI","SPARE-ISSUE",
AQ1830="SPARE-HS","SPARE-ISSUE",
AQ1830="Power Telco","BSS",AQ1830="no impacts","no impacts"
),"")</f>
        <v>No root cause</v>
      </c>
      <c r="AP1830" s="48" t="str" cm="1">
        <f t="array" ref="AP1830">IFERROR(_xlfn.IFS(
AQ1830="MPR ISSUE","TX ISSUE",
AQ1830="BSS Hardware Issue","RAN ISSUE",
AQ1830="Sites strategiques, MLL, Pylone, etc.","ENVTECH",
AQ1830="AKTIVCO DEFAUT GE &amp; POWER Cabinet","POWER ISSUE",
AQ1830="AKTIVCO Coupure ENEO &amp; Baisse de tension","POWER ISSUE",
AQ1830="Coupure ENEO &amp; Baisse de tension","POWER ISSUE",
AQ1830="Defaut GE &amp; POWER Cabinet","POWER ISSUE",
AQ1830="Sharing","POWER ISSUE",
AQ1830="Sites strategiques &amp; DataCenter","POWER ISSUE",
AQ1830="Exclu","Exclu",
AQ1830="SAT","TX ISSUE",
AQ1830="SPARE-ISSUE","SPARE-ISSUE",
AQ1830="Fiber CAmtel","TX ISSUE",
AQ1830="Fiber AOF","TX ISSUE",
AQ1830="Projet OCM (HUAWEI)","TRAVAUX-HUAWEI",
AQ1830="Projet OCM (NOKIA)","TRAVAUX -NOKIA",
AQ1830="ACCESS-ISSUE","ACCESS-ISSUE",
AQ1830="Projet OCM (ZTE, NOKIA, autres projets)","TRAVAUX OCM",
AQ1830="No root CAuse","No root cause",
AQ1830="ODU HS","TX ISSUE",
AQ1830="IP &amp; VLAN","TX ISSUE",
AQ1830="Warehouse HUAWEI","SPARE-ISSUE",
AQ1830="SPARE-HS","SPARE-ISSUE",
AQ1830="Power Telco","RAN ISSUE",AQ1830="no impacts","no impacts"
),"")</f>
        <v>No root cause</v>
      </c>
      <c r="AQ1830" s="67" t="s">
        <v>5344</v>
      </c>
      <c r="AR1830" s="48" t="str" cm="1">
        <f t="array" ref="AR1830">IFERROR(_xlfn.IFS(
AQ1830="MPR ISSUE","ACTIVE",
AQ1830="BSS Hardware Issue","ACTIVE",
AQ1830="Sites strategiques, MLL, Pylone, etc.","PASSIVE",
AQ1830="AKTIVCO DEFAUT GE &amp; POWER Cabinet","PASSIVE",
AQ1830="AKTIVCO Coupure ENEO &amp; Baisse de tension","PASSIVE",
AQ1830="Coupure ENEO &amp; Baisse de tension","PASSIVE",
AQ1830="Defaut GE &amp; POWER Cabinet","PASSIVE",
AQ1830="Sharing","PASSIVE",
AQ1830="Sites strategiques &amp; DataCenter","PASSIVE",
AQ1830="Exclu","Exclu",
AQ1830="SAT","ACTIVE",
AQ1830="SPARE-ISSUE","SPARE-ISSUE",
AQ1830="Fiber CAmtel","ACTIVE",
AQ1830="Fiber AOF","ACTIVE",
AQ1830="Projet OCM (HUAWEI)","PLANNED WORKS",
AQ1830="Projet OCM (NOKIA)","PLANNED WORKS",
AQ1830="ACCESS-ISSUE","ACCESS-ISSUE",
AQ1830="Projet OCM (ZTE, NOKIA, autres projets)","PLANNED WORKS",
AQ1830="No root CAuse","No root cause",
AQ1830="ODU HS","ACTIVE",
AQ1830="IP &amp; VLAN","ACTIVE",
AQ1830="Warehouse HUAWEI","SPARE-ISSUE",
AQ1830="SPARE-HS","SPARE-ISSUE",
AQ1830="Power Telco","ACTIVE", AQ1830="no impacts","no impacts"
),"")</f>
        <v>No root cause</v>
      </c>
      <c r="AS1830" s="92" t="s">
        <v>5537</v>
      </c>
      <c r="AT1830" s="98" t="s">
        <v>356</v>
      </c>
      <c r="AV1830" s="17" t="s">
        <v>5537</v>
      </c>
      <c r="AW1830" s="7" t="s">
        <v>5537</v>
      </c>
      <c r="AX1830" s="6" t="s">
        <v>5537</v>
      </c>
      <c r="AY1830" s="7"/>
      <c r="AZ1830" s="3" t="s">
        <v>5537</v>
      </c>
      <c r="BA1830" s="18" t="s">
        <v>5537</v>
      </c>
      <c r="BB1830" s="18" t="s">
        <v>5537</v>
      </c>
      <c r="BC1830" s="18" t="s">
        <v>5537</v>
      </c>
      <c r="BD1830" s="18" t="s">
        <v>5537</v>
      </c>
      <c r="BE1830" s="18" t="s">
        <v>5537</v>
      </c>
      <c r="BF1830" s="18" t="s">
        <v>5537</v>
      </c>
      <c r="BG1830" s="18" t="s">
        <v>5537</v>
      </c>
      <c r="BH1830" s="18" t="s">
        <v>5537</v>
      </c>
      <c r="BI1830" s="18" t="s">
        <v>5537</v>
      </c>
      <c r="BJ1830" s="18" t="s">
        <v>5537</v>
      </c>
      <c r="BK1830" s="18" t="s">
        <v>5537</v>
      </c>
      <c r="BL1830" s="9" t="s">
        <v>5537</v>
      </c>
      <c r="BM1830" s="14" t="s">
        <v>5537</v>
      </c>
      <c r="BN1830" s="14" t="s">
        <v>5537</v>
      </c>
      <c r="BO1830" s="14" t="str">
        <f>_xlfn.XLOOKUP(B1830,'[4]cell downs 18042026 17h'!$B:$B,'[4]cell downs 18042026 17h'!$B:$B,"")</f>
        <v/>
      </c>
      <c r="BP1830" s="14" t="str">
        <f>_xlfn.XLOOKUP(B1830,'[5]Cells Huawei 19042026 15h'!$B:$B,'[5]Cells Huawei 19042026 15h'!$B:$B,"")</f>
        <v/>
      </c>
      <c r="BQ1830" s="9" t="str">
        <f>_xlfn.XLOOKUP(B1830,'[6]cells down 19042026 9H40'!$B:$B,'[6]cells down 19042026 9H40'!$B:$B,"")</f>
        <v/>
      </c>
      <c r="BR1830" s="9" t="s">
        <v>356</v>
      </c>
      <c r="BS1830" s="9" t="s">
        <v>12</v>
      </c>
      <c r="BT1830" s="108"/>
    </row>
    <row r="1831" spans="1:72" s="9" customFormat="1" x14ac:dyDescent="0.35">
      <c r="A1831" s="1" t="s">
        <v>4924</v>
      </c>
      <c r="B1831" s="8" t="s">
        <v>4925</v>
      </c>
      <c r="C1831" s="3" t="str">
        <f>_xlfn.XLOOKUP(B1831,'[1]daily break down'!$D:$D,'[1]daily break down'!$E:$E,"")</f>
        <v>Yaounde</v>
      </c>
      <c r="D1831" s="1"/>
      <c r="E1831" s="1"/>
      <c r="F1831" s="3" t="s">
        <v>37</v>
      </c>
      <c r="G1831" s="1" t="s">
        <v>38</v>
      </c>
      <c r="H1831" s="34" t="str">
        <f>_xlfn.XLOOKUP(B1831,[2]CALCULATION!$B:$B,[2]CALCULATION!$H:$H,"")</f>
        <v>ZTE</v>
      </c>
      <c r="I1831" s="28">
        <v>0</v>
      </c>
      <c r="J1831" s="28">
        <v>0</v>
      </c>
      <c r="K1831" s="28">
        <v>0</v>
      </c>
      <c r="L1831" s="28">
        <v>0</v>
      </c>
      <c r="M1831" s="28">
        <v>0</v>
      </c>
      <c r="N1831" s="28">
        <v>0</v>
      </c>
      <c r="O1831" s="28">
        <v>0</v>
      </c>
      <c r="P1831" s="28">
        <v>0</v>
      </c>
      <c r="Q1831" s="28">
        <v>0</v>
      </c>
      <c r="R1831" s="28">
        <v>0</v>
      </c>
      <c r="S1831" s="93">
        <v>0</v>
      </c>
      <c r="T1831" s="93">
        <f>_xlfn.XLOOKUP(B1831,'[3]Nur des jours'!$B:$B,'[3]Nur des jours'!$U:$U,"")</f>
        <v>0</v>
      </c>
      <c r="U1831" s="93">
        <v>0</v>
      </c>
      <c r="V1831" s="93">
        <v>0</v>
      </c>
      <c r="W1831" s="93">
        <v>0</v>
      </c>
      <c r="X1831" s="93">
        <v>0</v>
      </c>
      <c r="Y1831" s="93">
        <v>0</v>
      </c>
      <c r="Z1831" s="93">
        <v>0</v>
      </c>
      <c r="AA1831" s="93">
        <v>0</v>
      </c>
      <c r="AB1831" s="93">
        <v>0</v>
      </c>
      <c r="AC1831" s="93">
        <f>_xlfn.XLOOKUP(B1831,'[3]Nur des jours'!$B:$B,'[3]Nur des jours'!$N:$N,"")</f>
        <v>0</v>
      </c>
      <c r="AD1831" s="93">
        <v>0</v>
      </c>
      <c r="AE1831" s="93">
        <v>0</v>
      </c>
      <c r="AF1831" s="93">
        <v>0</v>
      </c>
      <c r="AG1831" s="93"/>
      <c r="AH1831" s="93">
        <v>0</v>
      </c>
      <c r="AI1831" s="93">
        <v>0</v>
      </c>
      <c r="AJ1831" s="93">
        <v>0</v>
      </c>
      <c r="AK1831" s="93">
        <v>0</v>
      </c>
      <c r="AL1831" s="93">
        <v>0</v>
      </c>
      <c r="AM1831" s="49" t="s">
        <v>5559</v>
      </c>
      <c r="AN1831" s="49"/>
      <c r="AO1831" s="48" t="str" cm="1">
        <f t="array" ref="AO1831">IFERROR(_xlfn.IFS(
AQ1831="MPR ISSUE","PDH",
AQ1831="BSS Hardware Issue","BSS",
AQ1831="Sites strategiques, MLL, Pylone, etc.","ENVTECH",
AQ1831="AKTIVCO DEFAUT GE &amp; POWER Cabinet","AKTIVCO",
AQ1831="AKTIVCO Coupure ENEO &amp; Baisse de tension","AKTIVCO GRID ONLY",
AQ1831="Coupure ENEO &amp; Baisse de tension","IHS GRID ONLY",
AQ1831="Defaut GE &amp; POWER Cabinet","IHS",
AQ1831="Sharing","Partners",
AQ1831="Sites strategiques &amp; DataCenter","SST &amp; DC",
AQ1831="Exclu","Exclu",
AQ1831="SAT","SAT",
AQ1831="SPARE-ISSUE","SPARE-ISSUE",
AQ1831="Fiber CAmtel","TRANS_FO_CAMTEL",
AQ1831="Fiber AOF","Fiber AOF",
AQ1831="Projet OCM (HUAWEI)","TRAVAUX-HUAWEI",
AQ1831="Projet OCM (NOKIA)","TRAVAUX-NOKIA",
AQ1831="ACCESS-ISSUE","ACCESS-ISSUE",
AQ1831="Projet OCM (ZTE, NOKIA, autres projets)","TRAVAUX OCM",
AQ1831="No root CAuse","No root cause",
AQ1831="ODU HS","PDH",
AQ1831="IP &amp; VLAN","PDH",
AQ1831="Warehouse HUAWEI","SPARE-ISSUE",
AQ1831="SPARE-HS","SPARE-ISSUE",
AQ1831="Power Telco","BSS",AQ1831="no impacts","no impacts"
),"")</f>
        <v>No root cause</v>
      </c>
      <c r="AP1831" s="48" t="str" cm="1">
        <f t="array" ref="AP1831">IFERROR(_xlfn.IFS(
AQ1831="MPR ISSUE","TX ISSUE",
AQ1831="BSS Hardware Issue","RAN ISSUE",
AQ1831="Sites strategiques, MLL, Pylone, etc.","ENVTECH",
AQ1831="AKTIVCO DEFAUT GE &amp; POWER Cabinet","POWER ISSUE",
AQ1831="AKTIVCO Coupure ENEO &amp; Baisse de tension","POWER ISSUE",
AQ1831="Coupure ENEO &amp; Baisse de tension","POWER ISSUE",
AQ1831="Defaut GE &amp; POWER Cabinet","POWER ISSUE",
AQ1831="Sharing","POWER ISSUE",
AQ1831="Sites strategiques &amp; DataCenter","POWER ISSUE",
AQ1831="Exclu","Exclu",
AQ1831="SAT","TX ISSUE",
AQ1831="SPARE-ISSUE","SPARE-ISSUE",
AQ1831="Fiber CAmtel","TX ISSUE",
AQ1831="Fiber AOF","TX ISSUE",
AQ1831="Projet OCM (HUAWEI)","TRAVAUX-HUAWEI",
AQ1831="Projet OCM (NOKIA)","TRAVAUX -NOKIA",
AQ1831="ACCESS-ISSUE","ACCESS-ISSUE",
AQ1831="Projet OCM (ZTE, NOKIA, autres projets)","TRAVAUX OCM",
AQ1831="No root CAuse","No root cause",
AQ1831="ODU HS","TX ISSUE",
AQ1831="IP &amp; VLAN","TX ISSUE",
AQ1831="Warehouse HUAWEI","SPARE-ISSUE",
AQ1831="SPARE-HS","SPARE-ISSUE",
AQ1831="Power Telco","RAN ISSUE",AQ1831="no impacts","no impacts"
),"")</f>
        <v>No root cause</v>
      </c>
      <c r="AQ1831" s="67" t="s">
        <v>5344</v>
      </c>
      <c r="AR1831" s="48" t="str" cm="1">
        <f t="array" ref="AR1831">IFERROR(_xlfn.IFS(
AQ1831="MPR ISSUE","ACTIVE",
AQ1831="BSS Hardware Issue","ACTIVE",
AQ1831="Sites strategiques, MLL, Pylone, etc.","PASSIVE",
AQ1831="AKTIVCO DEFAUT GE &amp; POWER Cabinet","PASSIVE",
AQ1831="AKTIVCO Coupure ENEO &amp; Baisse de tension","PASSIVE",
AQ1831="Coupure ENEO &amp; Baisse de tension","PASSIVE",
AQ1831="Defaut GE &amp; POWER Cabinet","PASSIVE",
AQ1831="Sharing","PASSIVE",
AQ1831="Sites strategiques &amp; DataCenter","PASSIVE",
AQ1831="Exclu","Exclu",
AQ1831="SAT","ACTIVE",
AQ1831="SPARE-ISSUE","SPARE-ISSUE",
AQ1831="Fiber CAmtel","ACTIVE",
AQ1831="Fiber AOF","ACTIVE",
AQ1831="Projet OCM (HUAWEI)","PLANNED WORKS",
AQ1831="Projet OCM (NOKIA)","PLANNED WORKS",
AQ1831="ACCESS-ISSUE","ACCESS-ISSUE",
AQ1831="Projet OCM (ZTE, NOKIA, autres projets)","PLANNED WORKS",
AQ1831="No root CAuse","No root cause",
AQ1831="ODU HS","ACTIVE",
AQ1831="IP &amp; VLAN","ACTIVE",
AQ1831="Warehouse HUAWEI","SPARE-ISSUE",
AQ1831="SPARE-HS","SPARE-ISSUE",
AQ1831="Power Telco","ACTIVE", AQ1831="no impacts","no impacts"
),"")</f>
        <v>No root cause</v>
      </c>
      <c r="AS1831" s="92" t="s">
        <v>5537</v>
      </c>
      <c r="AT1831" s="98" t="s">
        <v>4925</v>
      </c>
      <c r="AV1831" s="17" t="s">
        <v>5537</v>
      </c>
      <c r="AW1831" s="7" t="s">
        <v>5537</v>
      </c>
      <c r="AX1831" s="6" t="s">
        <v>5537</v>
      </c>
      <c r="AY1831" s="7"/>
      <c r="AZ1831" s="3" t="s">
        <v>5537</v>
      </c>
      <c r="BA1831" s="18" t="s">
        <v>5537</v>
      </c>
      <c r="BB1831" s="18" t="s">
        <v>5537</v>
      </c>
      <c r="BC1831" s="18" t="s">
        <v>5537</v>
      </c>
      <c r="BD1831" s="18" t="s">
        <v>5537</v>
      </c>
      <c r="BE1831" s="18" t="s">
        <v>5537</v>
      </c>
      <c r="BF1831" s="18" t="s">
        <v>5537</v>
      </c>
      <c r="BG1831" s="18" t="s">
        <v>5537</v>
      </c>
      <c r="BH1831" s="18" t="s">
        <v>5537</v>
      </c>
      <c r="BI1831" s="18" t="s">
        <v>5537</v>
      </c>
      <c r="BJ1831" s="18" t="s">
        <v>5537</v>
      </c>
      <c r="BK1831" s="18" t="s">
        <v>5537</v>
      </c>
      <c r="BL1831" s="9" t="s">
        <v>5537</v>
      </c>
      <c r="BM1831" s="14" t="s">
        <v>5537</v>
      </c>
      <c r="BN1831" s="14" t="s">
        <v>5537</v>
      </c>
      <c r="BO1831" s="14" t="str">
        <f>_xlfn.XLOOKUP(B1831,'[4]cell downs 18042026 17h'!$B:$B,'[4]cell downs 18042026 17h'!$B:$B,"")</f>
        <v/>
      </c>
      <c r="BP1831" s="14" t="str">
        <f>_xlfn.XLOOKUP(B1831,'[5]Cells Huawei 19042026 15h'!$B:$B,'[5]Cells Huawei 19042026 15h'!$B:$B,"")</f>
        <v/>
      </c>
      <c r="BQ1831" s="9" t="str">
        <f>_xlfn.XLOOKUP(B1831,'[6]cells down 19042026 9H40'!$B:$B,'[6]cells down 19042026 9H40'!$B:$B,"")</f>
        <v/>
      </c>
      <c r="BR1831" s="9" t="s">
        <v>5537</v>
      </c>
      <c r="BS1831" s="9" t="s">
        <v>302</v>
      </c>
      <c r="BT1831" s="108"/>
    </row>
    <row r="1832" spans="1:72" s="9" customFormat="1" x14ac:dyDescent="0.35">
      <c r="A1832" s="1" t="s">
        <v>4929</v>
      </c>
      <c r="B1832" s="8" t="s">
        <v>4930</v>
      </c>
      <c r="C1832" s="3" t="str">
        <f>_xlfn.XLOOKUP(B1832,'[1]daily break down'!$D:$D,'[1]daily break down'!$E:$E,"")</f>
        <v>LITTORAL</v>
      </c>
      <c r="D1832" s="1"/>
      <c r="E1832" s="1"/>
      <c r="F1832" s="3" t="s">
        <v>31</v>
      </c>
      <c r="G1832" s="1"/>
      <c r="H1832" s="34" t="str">
        <f>_xlfn.XLOOKUP(B1832,[2]CALCULATION!$B:$B,[2]CALCULATION!$H:$H,"")</f>
        <v>ZTE</v>
      </c>
      <c r="I1832" s="28">
        <v>0</v>
      </c>
      <c r="J1832" s="28">
        <v>0</v>
      </c>
      <c r="K1832" s="28">
        <v>0</v>
      </c>
      <c r="L1832" s="28">
        <v>0</v>
      </c>
      <c r="M1832" s="28">
        <v>0</v>
      </c>
      <c r="N1832" s="28">
        <v>0</v>
      </c>
      <c r="O1832" s="28">
        <v>0</v>
      </c>
      <c r="P1832" s="28">
        <v>0</v>
      </c>
      <c r="Q1832" s="28">
        <v>0</v>
      </c>
      <c r="R1832" s="28">
        <v>0</v>
      </c>
      <c r="S1832" s="93">
        <v>0</v>
      </c>
      <c r="T1832" s="93">
        <f>_xlfn.XLOOKUP(B1832,'[3]Nur des jours'!$B:$B,'[3]Nur des jours'!$U:$U,"")</f>
        <v>0</v>
      </c>
      <c r="U1832" s="93">
        <v>0</v>
      </c>
      <c r="V1832" s="93">
        <v>0</v>
      </c>
      <c r="W1832" s="93">
        <v>0</v>
      </c>
      <c r="X1832" s="93">
        <v>0</v>
      </c>
      <c r="Y1832" s="93">
        <v>0</v>
      </c>
      <c r="Z1832" s="93">
        <v>0</v>
      </c>
      <c r="AA1832" s="93">
        <v>0</v>
      </c>
      <c r="AB1832" s="93">
        <v>0</v>
      </c>
      <c r="AC1832" s="93">
        <f>_xlfn.XLOOKUP(B1832,'[3]Nur des jours'!$B:$B,'[3]Nur des jours'!$N:$N,"")</f>
        <v>0</v>
      </c>
      <c r="AD1832" s="93">
        <v>0</v>
      </c>
      <c r="AE1832" s="93">
        <v>0</v>
      </c>
      <c r="AF1832" s="93">
        <v>0</v>
      </c>
      <c r="AG1832" s="93"/>
      <c r="AH1832" s="93">
        <v>0</v>
      </c>
      <c r="AI1832" s="93">
        <v>0</v>
      </c>
      <c r="AJ1832" s="93">
        <v>0</v>
      </c>
      <c r="AK1832" s="93">
        <v>0</v>
      </c>
      <c r="AL1832" s="93">
        <v>0</v>
      </c>
      <c r="AM1832" s="49" t="s">
        <v>5559</v>
      </c>
      <c r="AN1832" s="49"/>
      <c r="AO1832" s="48" t="str" cm="1">
        <f t="array" ref="AO1832">IFERROR(_xlfn.IFS(
AQ1832="MPR ISSUE","PDH",
AQ1832="BSS Hardware Issue","BSS",
AQ1832="Sites strategiques, MLL, Pylone, etc.","ENVTECH",
AQ1832="AKTIVCO DEFAUT GE &amp; POWER Cabinet","AKTIVCO",
AQ1832="AKTIVCO Coupure ENEO &amp; Baisse de tension","AKTIVCO GRID ONLY",
AQ1832="Coupure ENEO &amp; Baisse de tension","IHS GRID ONLY",
AQ1832="Defaut GE &amp; POWER Cabinet","IHS",
AQ1832="Sharing","Partners",
AQ1832="Sites strategiques &amp; DataCenter","SST &amp; DC",
AQ1832="Exclu","Exclu",
AQ1832="SAT","SAT",
AQ1832="SPARE-ISSUE","SPARE-ISSUE",
AQ1832="Fiber CAmtel","TRANS_FO_CAMTEL",
AQ1832="Fiber AOF","Fiber AOF",
AQ1832="Projet OCM (HUAWEI)","TRAVAUX-HUAWEI",
AQ1832="Projet OCM (NOKIA)","TRAVAUX-NOKIA",
AQ1832="ACCESS-ISSUE","ACCESS-ISSUE",
AQ1832="Projet OCM (ZTE, NOKIA, autres projets)","TRAVAUX OCM",
AQ1832="No root CAuse","No root cause",
AQ1832="ODU HS","PDH",
AQ1832="IP &amp; VLAN","PDH",
AQ1832="Warehouse HUAWEI","SPARE-ISSUE",
AQ1832="SPARE-HS","SPARE-ISSUE",
AQ1832="Power Telco","BSS",AQ1832="no impacts","no impacts"
),"")</f>
        <v>No root cause</v>
      </c>
      <c r="AP1832" s="48" t="str" cm="1">
        <f t="array" ref="AP1832">IFERROR(_xlfn.IFS(
AQ1832="MPR ISSUE","TX ISSUE",
AQ1832="BSS Hardware Issue","RAN ISSUE",
AQ1832="Sites strategiques, MLL, Pylone, etc.","ENVTECH",
AQ1832="AKTIVCO DEFAUT GE &amp; POWER Cabinet","POWER ISSUE",
AQ1832="AKTIVCO Coupure ENEO &amp; Baisse de tension","POWER ISSUE",
AQ1832="Coupure ENEO &amp; Baisse de tension","POWER ISSUE",
AQ1832="Defaut GE &amp; POWER Cabinet","POWER ISSUE",
AQ1832="Sharing","POWER ISSUE",
AQ1832="Sites strategiques &amp; DataCenter","POWER ISSUE",
AQ1832="Exclu","Exclu",
AQ1832="SAT","TX ISSUE",
AQ1832="SPARE-ISSUE","SPARE-ISSUE",
AQ1832="Fiber CAmtel","TX ISSUE",
AQ1832="Fiber AOF","TX ISSUE",
AQ1832="Projet OCM (HUAWEI)","TRAVAUX-HUAWEI",
AQ1832="Projet OCM (NOKIA)","TRAVAUX -NOKIA",
AQ1832="ACCESS-ISSUE","ACCESS-ISSUE",
AQ1832="Projet OCM (ZTE, NOKIA, autres projets)","TRAVAUX OCM",
AQ1832="No root CAuse","No root cause",
AQ1832="ODU HS","TX ISSUE",
AQ1832="IP &amp; VLAN","TX ISSUE",
AQ1832="Warehouse HUAWEI","SPARE-ISSUE",
AQ1832="SPARE-HS","SPARE-ISSUE",
AQ1832="Power Telco","RAN ISSUE",AQ1832="no impacts","no impacts"
),"")</f>
        <v>No root cause</v>
      </c>
      <c r="AQ1832" s="67" t="s">
        <v>5344</v>
      </c>
      <c r="AR1832" s="48" t="str" cm="1">
        <f t="array" ref="AR1832">IFERROR(_xlfn.IFS(
AQ1832="MPR ISSUE","ACTIVE",
AQ1832="BSS Hardware Issue","ACTIVE",
AQ1832="Sites strategiques, MLL, Pylone, etc.","PASSIVE",
AQ1832="AKTIVCO DEFAUT GE &amp; POWER Cabinet","PASSIVE",
AQ1832="AKTIVCO Coupure ENEO &amp; Baisse de tension","PASSIVE",
AQ1832="Coupure ENEO &amp; Baisse de tension","PASSIVE",
AQ1832="Defaut GE &amp; POWER Cabinet","PASSIVE",
AQ1832="Sharing","PASSIVE",
AQ1832="Sites strategiques &amp; DataCenter","PASSIVE",
AQ1832="Exclu","Exclu",
AQ1832="SAT","ACTIVE",
AQ1832="SPARE-ISSUE","SPARE-ISSUE",
AQ1832="Fiber CAmtel","ACTIVE",
AQ1832="Fiber AOF","ACTIVE",
AQ1832="Projet OCM (HUAWEI)","PLANNED WORKS",
AQ1832="Projet OCM (NOKIA)","PLANNED WORKS",
AQ1832="ACCESS-ISSUE","ACCESS-ISSUE",
AQ1832="Projet OCM (ZTE, NOKIA, autres projets)","PLANNED WORKS",
AQ1832="No root CAuse","No root cause",
AQ1832="ODU HS","ACTIVE",
AQ1832="IP &amp; VLAN","ACTIVE",
AQ1832="Warehouse HUAWEI","SPARE-ISSUE",
AQ1832="SPARE-HS","SPARE-ISSUE",
AQ1832="Power Telco","ACTIVE", AQ1832="no impacts","no impacts"
),"")</f>
        <v>No root cause</v>
      </c>
      <c r="AS1832" s="92" t="s">
        <v>5537</v>
      </c>
      <c r="AT1832" s="98" t="s">
        <v>4930</v>
      </c>
      <c r="AV1832" s="17" t="s">
        <v>5537</v>
      </c>
      <c r="AW1832" s="7" t="s">
        <v>5537</v>
      </c>
      <c r="AX1832" s="6" t="s">
        <v>5537</v>
      </c>
      <c r="AY1832" s="7"/>
      <c r="AZ1832" s="3" t="s">
        <v>5537</v>
      </c>
      <c r="BA1832" s="18" t="s">
        <v>5537</v>
      </c>
      <c r="BB1832" s="18" t="s">
        <v>5537</v>
      </c>
      <c r="BC1832" s="18" t="s">
        <v>5537</v>
      </c>
      <c r="BD1832" s="18" t="s">
        <v>5537</v>
      </c>
      <c r="BE1832" s="18" t="s">
        <v>5537</v>
      </c>
      <c r="BF1832" s="18" t="s">
        <v>5537</v>
      </c>
      <c r="BG1832" s="18" t="s">
        <v>5537</v>
      </c>
      <c r="BH1832" s="18" t="s">
        <v>5537</v>
      </c>
      <c r="BI1832" s="18" t="s">
        <v>5537</v>
      </c>
      <c r="BJ1832" s="18" t="s">
        <v>5537</v>
      </c>
      <c r="BK1832" s="18" t="s">
        <v>5537</v>
      </c>
      <c r="BL1832" s="9" t="s">
        <v>5537</v>
      </c>
      <c r="BM1832" s="14" t="s">
        <v>5537</v>
      </c>
      <c r="BN1832" s="14" t="s">
        <v>5537</v>
      </c>
      <c r="BO1832" s="14" t="str">
        <f>_xlfn.XLOOKUP(B1832,'[4]cell downs 18042026 17h'!$B:$B,'[4]cell downs 18042026 17h'!$B:$B,"")</f>
        <v/>
      </c>
      <c r="BP1832" s="14" t="str">
        <f>_xlfn.XLOOKUP(B1832,'[5]Cells Huawei 19042026 15h'!$B:$B,'[5]Cells Huawei 19042026 15h'!$B:$B,"")</f>
        <v/>
      </c>
      <c r="BQ1832" s="9" t="str">
        <f>_xlfn.XLOOKUP(B1832,'[6]cells down 19042026 9H40'!$B:$B,'[6]cells down 19042026 9H40'!$B:$B,"")</f>
        <v/>
      </c>
      <c r="BR1832" s="9" t="s">
        <v>5537</v>
      </c>
      <c r="BS1832" s="9" t="s">
        <v>12</v>
      </c>
      <c r="BT1832" s="108"/>
    </row>
    <row r="1833" spans="1:72" s="9" customFormat="1" x14ac:dyDescent="0.35">
      <c r="A1833" s="1" t="s">
        <v>4931</v>
      </c>
      <c r="B1833" s="8" t="s">
        <v>4932</v>
      </c>
      <c r="C1833" s="3" t="str">
        <f>_xlfn.XLOOKUP(B1833,'[1]daily break down'!$D:$D,'[1]daily break down'!$E:$E,"")</f>
        <v>LITTORAL</v>
      </c>
      <c r="D1833" s="1"/>
      <c r="E1833" s="1"/>
      <c r="F1833" s="3" t="s">
        <v>31</v>
      </c>
      <c r="G1833" s="1"/>
      <c r="H1833" s="34" t="str">
        <f>_xlfn.XLOOKUP(B1833,[2]CALCULATION!$B:$B,[2]CALCULATION!$H:$H,"")</f>
        <v>ZTE</v>
      </c>
      <c r="I1833" s="28">
        <v>0</v>
      </c>
      <c r="J1833" s="28">
        <v>0</v>
      </c>
      <c r="K1833" s="28">
        <v>0</v>
      </c>
      <c r="L1833" s="28">
        <v>0</v>
      </c>
      <c r="M1833" s="28">
        <v>0</v>
      </c>
      <c r="N1833" s="28">
        <v>0</v>
      </c>
      <c r="O1833" s="28">
        <v>0</v>
      </c>
      <c r="P1833" s="28">
        <v>0</v>
      </c>
      <c r="Q1833" s="28">
        <v>0</v>
      </c>
      <c r="R1833" s="28">
        <v>0</v>
      </c>
      <c r="S1833" s="93">
        <v>0</v>
      </c>
      <c r="T1833" s="93">
        <f>_xlfn.XLOOKUP(B1833,'[3]Nur des jours'!$B:$B,'[3]Nur des jours'!$U:$U,"")</f>
        <v>0</v>
      </c>
      <c r="U1833" s="93">
        <v>0</v>
      </c>
      <c r="V1833" s="93">
        <v>0</v>
      </c>
      <c r="W1833" s="93">
        <v>0</v>
      </c>
      <c r="X1833" s="93">
        <v>0</v>
      </c>
      <c r="Y1833" s="93">
        <v>0</v>
      </c>
      <c r="Z1833" s="93">
        <v>0</v>
      </c>
      <c r="AA1833" s="93">
        <v>0</v>
      </c>
      <c r="AB1833" s="93">
        <v>0</v>
      </c>
      <c r="AC1833" s="93">
        <f>_xlfn.XLOOKUP(B1833,'[3]Nur des jours'!$B:$B,'[3]Nur des jours'!$N:$N,"")</f>
        <v>0</v>
      </c>
      <c r="AD1833" s="93">
        <v>0</v>
      </c>
      <c r="AE1833" s="93">
        <v>0</v>
      </c>
      <c r="AF1833" s="93">
        <v>0</v>
      </c>
      <c r="AG1833" s="93"/>
      <c r="AH1833" s="93">
        <v>0</v>
      </c>
      <c r="AI1833" s="93">
        <v>0</v>
      </c>
      <c r="AJ1833" s="93">
        <v>0</v>
      </c>
      <c r="AK1833" s="93">
        <v>0</v>
      </c>
      <c r="AL1833" s="93">
        <v>0</v>
      </c>
      <c r="AM1833" s="49" t="s">
        <v>5559</v>
      </c>
      <c r="AN1833" s="49"/>
      <c r="AO1833" s="48" t="str" cm="1">
        <f t="array" ref="AO1833">IFERROR(_xlfn.IFS(
AQ1833="MPR ISSUE","PDH",
AQ1833="BSS Hardware Issue","BSS",
AQ1833="Sites strategiques, MLL, Pylone, etc.","ENVTECH",
AQ1833="AKTIVCO DEFAUT GE &amp; POWER Cabinet","AKTIVCO",
AQ1833="AKTIVCO Coupure ENEO &amp; Baisse de tension","AKTIVCO GRID ONLY",
AQ1833="Coupure ENEO &amp; Baisse de tension","IHS GRID ONLY",
AQ1833="Defaut GE &amp; POWER Cabinet","IHS",
AQ1833="Sharing","Partners",
AQ1833="Sites strategiques &amp; DataCenter","SST &amp; DC",
AQ1833="Exclu","Exclu",
AQ1833="SAT","SAT",
AQ1833="SPARE-ISSUE","SPARE-ISSUE",
AQ1833="Fiber CAmtel","TRANS_FO_CAMTEL",
AQ1833="Fiber AOF","Fiber AOF",
AQ1833="Projet OCM (HUAWEI)","TRAVAUX-HUAWEI",
AQ1833="Projet OCM (NOKIA)","TRAVAUX-NOKIA",
AQ1833="ACCESS-ISSUE","ACCESS-ISSUE",
AQ1833="Projet OCM (ZTE, NOKIA, autres projets)","TRAVAUX OCM",
AQ1833="No root CAuse","No root cause",
AQ1833="ODU HS","PDH",
AQ1833="IP &amp; VLAN","PDH",
AQ1833="Warehouse HUAWEI","SPARE-ISSUE",
AQ1833="SPARE-HS","SPARE-ISSUE",
AQ1833="Power Telco","BSS",AQ1833="no impacts","no impacts"
),"")</f>
        <v>No root cause</v>
      </c>
      <c r="AP1833" s="48" t="str" cm="1">
        <f t="array" ref="AP1833">IFERROR(_xlfn.IFS(
AQ1833="MPR ISSUE","TX ISSUE",
AQ1833="BSS Hardware Issue","RAN ISSUE",
AQ1833="Sites strategiques, MLL, Pylone, etc.","ENVTECH",
AQ1833="AKTIVCO DEFAUT GE &amp; POWER Cabinet","POWER ISSUE",
AQ1833="AKTIVCO Coupure ENEO &amp; Baisse de tension","POWER ISSUE",
AQ1833="Coupure ENEO &amp; Baisse de tension","POWER ISSUE",
AQ1833="Defaut GE &amp; POWER Cabinet","POWER ISSUE",
AQ1833="Sharing","POWER ISSUE",
AQ1833="Sites strategiques &amp; DataCenter","POWER ISSUE",
AQ1833="Exclu","Exclu",
AQ1833="SAT","TX ISSUE",
AQ1833="SPARE-ISSUE","SPARE-ISSUE",
AQ1833="Fiber CAmtel","TX ISSUE",
AQ1833="Fiber AOF","TX ISSUE",
AQ1833="Projet OCM (HUAWEI)","TRAVAUX-HUAWEI",
AQ1833="Projet OCM (NOKIA)","TRAVAUX -NOKIA",
AQ1833="ACCESS-ISSUE","ACCESS-ISSUE",
AQ1833="Projet OCM (ZTE, NOKIA, autres projets)","TRAVAUX OCM",
AQ1833="No root CAuse","No root cause",
AQ1833="ODU HS","TX ISSUE",
AQ1833="IP &amp; VLAN","TX ISSUE",
AQ1833="Warehouse HUAWEI","SPARE-ISSUE",
AQ1833="SPARE-HS","SPARE-ISSUE",
AQ1833="Power Telco","RAN ISSUE",AQ1833="no impacts","no impacts"
),"")</f>
        <v>No root cause</v>
      </c>
      <c r="AQ1833" s="67" t="s">
        <v>5344</v>
      </c>
      <c r="AR1833" s="48" t="str" cm="1">
        <f t="array" ref="AR1833">IFERROR(_xlfn.IFS(
AQ1833="MPR ISSUE","ACTIVE",
AQ1833="BSS Hardware Issue","ACTIVE",
AQ1833="Sites strategiques, MLL, Pylone, etc.","PASSIVE",
AQ1833="AKTIVCO DEFAUT GE &amp; POWER Cabinet","PASSIVE",
AQ1833="AKTIVCO Coupure ENEO &amp; Baisse de tension","PASSIVE",
AQ1833="Coupure ENEO &amp; Baisse de tension","PASSIVE",
AQ1833="Defaut GE &amp; POWER Cabinet","PASSIVE",
AQ1833="Sharing","PASSIVE",
AQ1833="Sites strategiques &amp; DataCenter","PASSIVE",
AQ1833="Exclu","Exclu",
AQ1833="SAT","ACTIVE",
AQ1833="SPARE-ISSUE","SPARE-ISSUE",
AQ1833="Fiber CAmtel","ACTIVE",
AQ1833="Fiber AOF","ACTIVE",
AQ1833="Projet OCM (HUAWEI)","PLANNED WORKS",
AQ1833="Projet OCM (NOKIA)","PLANNED WORKS",
AQ1833="ACCESS-ISSUE","ACCESS-ISSUE",
AQ1833="Projet OCM (ZTE, NOKIA, autres projets)","PLANNED WORKS",
AQ1833="No root CAuse","No root cause",
AQ1833="ODU HS","ACTIVE",
AQ1833="IP &amp; VLAN","ACTIVE",
AQ1833="Warehouse HUAWEI","SPARE-ISSUE",
AQ1833="SPARE-HS","SPARE-ISSUE",
AQ1833="Power Telco","ACTIVE", AQ1833="no impacts","no impacts"
),"")</f>
        <v>No root cause</v>
      </c>
      <c r="AS1833" s="92" t="s">
        <v>5537</v>
      </c>
      <c r="AT1833" s="98" t="s">
        <v>4932</v>
      </c>
      <c r="AV1833" s="17" t="s">
        <v>5537</v>
      </c>
      <c r="AW1833" s="7" t="s">
        <v>5537</v>
      </c>
      <c r="AX1833" s="6" t="s">
        <v>5537</v>
      </c>
      <c r="AY1833" s="7"/>
      <c r="AZ1833" s="3" t="s">
        <v>5537</v>
      </c>
      <c r="BA1833" s="18" t="s">
        <v>5537</v>
      </c>
      <c r="BB1833" s="18" t="s">
        <v>5537</v>
      </c>
      <c r="BC1833" s="18" t="s">
        <v>5537</v>
      </c>
      <c r="BD1833" s="18" t="s">
        <v>5537</v>
      </c>
      <c r="BE1833" s="18" t="s">
        <v>5537</v>
      </c>
      <c r="BF1833" s="18" t="s">
        <v>5537</v>
      </c>
      <c r="BG1833" s="18" t="s">
        <v>5537</v>
      </c>
      <c r="BH1833" s="18" t="s">
        <v>5537</v>
      </c>
      <c r="BI1833" s="18" t="s">
        <v>5537</v>
      </c>
      <c r="BJ1833" s="18" t="s">
        <v>5537</v>
      </c>
      <c r="BK1833" s="18" t="s">
        <v>5537</v>
      </c>
      <c r="BL1833" s="9" t="s">
        <v>5537</v>
      </c>
      <c r="BM1833" s="14" t="s">
        <v>5537</v>
      </c>
      <c r="BN1833" s="14" t="s">
        <v>5537</v>
      </c>
      <c r="BO1833" s="14" t="str">
        <f>_xlfn.XLOOKUP(B1833,'[4]cell downs 18042026 17h'!$B:$B,'[4]cell downs 18042026 17h'!$B:$B,"")</f>
        <v/>
      </c>
      <c r="BP1833" s="14" t="str">
        <f>_xlfn.XLOOKUP(B1833,'[5]Cells Huawei 19042026 15h'!$B:$B,'[5]Cells Huawei 19042026 15h'!$B:$B,"")</f>
        <v/>
      </c>
      <c r="BQ1833" s="9" t="str">
        <f>_xlfn.XLOOKUP(B1833,'[6]cells down 19042026 9H40'!$B:$B,'[6]cells down 19042026 9H40'!$B:$B,"")</f>
        <v/>
      </c>
      <c r="BR1833" s="9" t="s">
        <v>5537</v>
      </c>
      <c r="BS1833" s="9" t="s">
        <v>12</v>
      </c>
      <c r="BT1833" s="108"/>
    </row>
    <row r="1834" spans="1:72" s="9" customFormat="1" x14ac:dyDescent="0.35">
      <c r="A1834" s="1" t="s">
        <v>4942</v>
      </c>
      <c r="B1834" s="8" t="s">
        <v>4943</v>
      </c>
      <c r="C1834" s="3" t="str">
        <f>_xlfn.XLOOKUP(B1834,'[1]daily break down'!$D:$D,'[1]daily break down'!$E:$E,"")</f>
        <v>CENTRE</v>
      </c>
      <c r="D1834" s="1"/>
      <c r="E1834" s="1"/>
      <c r="F1834" s="3" t="s">
        <v>37</v>
      </c>
      <c r="G1834" s="1"/>
      <c r="H1834" s="34" t="str">
        <f>_xlfn.XLOOKUP(B1834,[2]CALCULATION!$B:$B,[2]CALCULATION!$H:$H,"")</f>
        <v>ZTE</v>
      </c>
      <c r="I1834" s="28">
        <v>0</v>
      </c>
      <c r="J1834" s="28">
        <v>0</v>
      </c>
      <c r="K1834" s="28">
        <v>0</v>
      </c>
      <c r="L1834" s="28">
        <v>0</v>
      </c>
      <c r="M1834" s="28">
        <v>0</v>
      </c>
      <c r="N1834" s="28">
        <v>0</v>
      </c>
      <c r="O1834" s="28">
        <v>0</v>
      </c>
      <c r="P1834" s="28">
        <v>0</v>
      </c>
      <c r="Q1834" s="28">
        <v>0</v>
      </c>
      <c r="R1834" s="28">
        <v>0</v>
      </c>
      <c r="S1834" s="93">
        <v>0</v>
      </c>
      <c r="T1834" s="93">
        <f>_xlfn.XLOOKUP(B1834,'[3]Nur des jours'!$B:$B,'[3]Nur des jours'!$U:$U,"")</f>
        <v>0</v>
      </c>
      <c r="U1834" s="93">
        <v>0</v>
      </c>
      <c r="V1834" s="93">
        <v>0</v>
      </c>
      <c r="W1834" s="93">
        <v>0</v>
      </c>
      <c r="X1834" s="93">
        <v>0</v>
      </c>
      <c r="Y1834" s="93">
        <v>0</v>
      </c>
      <c r="Z1834" s="93">
        <v>0</v>
      </c>
      <c r="AA1834" s="93">
        <v>0</v>
      </c>
      <c r="AB1834" s="93">
        <v>0</v>
      </c>
      <c r="AC1834" s="93">
        <f>_xlfn.XLOOKUP(B1834,'[3]Nur des jours'!$B:$B,'[3]Nur des jours'!$N:$N,"")</f>
        <v>0</v>
      </c>
      <c r="AD1834" s="93">
        <v>0</v>
      </c>
      <c r="AE1834" s="93">
        <v>0</v>
      </c>
      <c r="AF1834" s="93">
        <v>0</v>
      </c>
      <c r="AG1834" s="93"/>
      <c r="AH1834" s="93">
        <v>0</v>
      </c>
      <c r="AI1834" s="93">
        <v>0</v>
      </c>
      <c r="AJ1834" s="93">
        <v>0</v>
      </c>
      <c r="AK1834" s="93">
        <v>0</v>
      </c>
      <c r="AL1834" s="93">
        <v>0</v>
      </c>
      <c r="AM1834" s="49" t="s">
        <v>5559</v>
      </c>
      <c r="AN1834" s="49"/>
      <c r="AO1834" s="48" t="str" cm="1">
        <f t="array" ref="AO1834">IFERROR(_xlfn.IFS(
AQ1834="MPR ISSUE","PDH",
AQ1834="BSS Hardware Issue","BSS",
AQ1834="Sites strategiques, MLL, Pylone, etc.","ENVTECH",
AQ1834="AKTIVCO DEFAUT GE &amp; POWER Cabinet","AKTIVCO",
AQ1834="AKTIVCO Coupure ENEO &amp; Baisse de tension","AKTIVCO GRID ONLY",
AQ1834="Coupure ENEO &amp; Baisse de tension","IHS GRID ONLY",
AQ1834="Defaut GE &amp; POWER Cabinet","IHS",
AQ1834="Sharing","Partners",
AQ1834="Sites strategiques &amp; DataCenter","SST &amp; DC",
AQ1834="Exclu","Exclu",
AQ1834="SAT","SAT",
AQ1834="SPARE-ISSUE","SPARE-ISSUE",
AQ1834="Fiber CAmtel","TRANS_FO_CAMTEL",
AQ1834="Fiber AOF","Fiber AOF",
AQ1834="Projet OCM (HUAWEI)","TRAVAUX-HUAWEI",
AQ1834="Projet OCM (NOKIA)","TRAVAUX-NOKIA",
AQ1834="ACCESS-ISSUE","ACCESS-ISSUE",
AQ1834="Projet OCM (ZTE, NOKIA, autres projets)","TRAVAUX OCM",
AQ1834="No root CAuse","No root cause",
AQ1834="ODU HS","PDH",
AQ1834="IP &amp; VLAN","PDH",
AQ1834="Warehouse HUAWEI","SPARE-ISSUE",
AQ1834="SPARE-HS","SPARE-ISSUE",
AQ1834="Power Telco","BSS",AQ1834="no impacts","no impacts"
),"")</f>
        <v>No root cause</v>
      </c>
      <c r="AP1834" s="48" t="str" cm="1">
        <f t="array" ref="AP1834">IFERROR(_xlfn.IFS(
AQ1834="MPR ISSUE","TX ISSUE",
AQ1834="BSS Hardware Issue","RAN ISSUE",
AQ1834="Sites strategiques, MLL, Pylone, etc.","ENVTECH",
AQ1834="AKTIVCO DEFAUT GE &amp; POWER Cabinet","POWER ISSUE",
AQ1834="AKTIVCO Coupure ENEO &amp; Baisse de tension","POWER ISSUE",
AQ1834="Coupure ENEO &amp; Baisse de tension","POWER ISSUE",
AQ1834="Defaut GE &amp; POWER Cabinet","POWER ISSUE",
AQ1834="Sharing","POWER ISSUE",
AQ1834="Sites strategiques &amp; DataCenter","POWER ISSUE",
AQ1834="Exclu","Exclu",
AQ1834="SAT","TX ISSUE",
AQ1834="SPARE-ISSUE","SPARE-ISSUE",
AQ1834="Fiber CAmtel","TX ISSUE",
AQ1834="Fiber AOF","TX ISSUE",
AQ1834="Projet OCM (HUAWEI)","TRAVAUX-HUAWEI",
AQ1834="Projet OCM (NOKIA)","TRAVAUX -NOKIA",
AQ1834="ACCESS-ISSUE","ACCESS-ISSUE",
AQ1834="Projet OCM (ZTE, NOKIA, autres projets)","TRAVAUX OCM",
AQ1834="No root CAuse","No root cause",
AQ1834="ODU HS","TX ISSUE",
AQ1834="IP &amp; VLAN","TX ISSUE",
AQ1834="Warehouse HUAWEI","SPARE-ISSUE",
AQ1834="SPARE-HS","SPARE-ISSUE",
AQ1834="Power Telco","RAN ISSUE",AQ1834="no impacts","no impacts"
),"")</f>
        <v>No root cause</v>
      </c>
      <c r="AQ1834" s="67" t="s">
        <v>5344</v>
      </c>
      <c r="AR1834" s="48" t="str" cm="1">
        <f t="array" ref="AR1834">IFERROR(_xlfn.IFS(
AQ1834="MPR ISSUE","ACTIVE",
AQ1834="BSS Hardware Issue","ACTIVE",
AQ1834="Sites strategiques, MLL, Pylone, etc.","PASSIVE",
AQ1834="AKTIVCO DEFAUT GE &amp; POWER Cabinet","PASSIVE",
AQ1834="AKTIVCO Coupure ENEO &amp; Baisse de tension","PASSIVE",
AQ1834="Coupure ENEO &amp; Baisse de tension","PASSIVE",
AQ1834="Defaut GE &amp; POWER Cabinet","PASSIVE",
AQ1834="Sharing","PASSIVE",
AQ1834="Sites strategiques &amp; DataCenter","PASSIVE",
AQ1834="Exclu","Exclu",
AQ1834="SAT","ACTIVE",
AQ1834="SPARE-ISSUE","SPARE-ISSUE",
AQ1834="Fiber CAmtel","ACTIVE",
AQ1834="Fiber AOF","ACTIVE",
AQ1834="Projet OCM (HUAWEI)","PLANNED WORKS",
AQ1834="Projet OCM (NOKIA)","PLANNED WORKS",
AQ1834="ACCESS-ISSUE","ACCESS-ISSUE",
AQ1834="Projet OCM (ZTE, NOKIA, autres projets)","PLANNED WORKS",
AQ1834="No root CAuse","No root cause",
AQ1834="ODU HS","ACTIVE",
AQ1834="IP &amp; VLAN","ACTIVE",
AQ1834="Warehouse HUAWEI","SPARE-ISSUE",
AQ1834="SPARE-HS","SPARE-ISSUE",
AQ1834="Power Telco","ACTIVE", AQ1834="no impacts","no impacts"
),"")</f>
        <v>No root cause</v>
      </c>
      <c r="AS1834" s="92" t="s">
        <v>5537</v>
      </c>
      <c r="AT1834" s="98" t="s">
        <v>4943</v>
      </c>
      <c r="AV1834" s="17" t="s">
        <v>5537</v>
      </c>
      <c r="AW1834" s="7" t="s">
        <v>5537</v>
      </c>
      <c r="AX1834" s="6" t="s">
        <v>5537</v>
      </c>
      <c r="AY1834" s="7"/>
      <c r="AZ1834" s="3" t="s">
        <v>5537</v>
      </c>
      <c r="BA1834" s="18" t="s">
        <v>5537</v>
      </c>
      <c r="BB1834" s="18" t="s">
        <v>5537</v>
      </c>
      <c r="BC1834" s="18" t="s">
        <v>5537</v>
      </c>
      <c r="BD1834" s="18" t="s">
        <v>5537</v>
      </c>
      <c r="BE1834" s="18" t="s">
        <v>5537</v>
      </c>
      <c r="BF1834" s="18" t="s">
        <v>5537</v>
      </c>
      <c r="BG1834" s="18" t="s">
        <v>5537</v>
      </c>
      <c r="BH1834" s="18" t="s">
        <v>5537</v>
      </c>
      <c r="BI1834" s="18" t="s">
        <v>5537</v>
      </c>
      <c r="BJ1834" s="18" t="s">
        <v>5537</v>
      </c>
      <c r="BK1834" s="18" t="s">
        <v>5537</v>
      </c>
      <c r="BL1834" s="9" t="s">
        <v>5537</v>
      </c>
      <c r="BM1834" s="14" t="s">
        <v>5537</v>
      </c>
      <c r="BN1834" s="14" t="s">
        <v>5537</v>
      </c>
      <c r="BO1834" s="14" t="str">
        <f>_xlfn.XLOOKUP(B1834,'[4]cell downs 18042026 17h'!$B:$B,'[4]cell downs 18042026 17h'!$B:$B,"")</f>
        <v/>
      </c>
      <c r="BP1834" s="14" t="str">
        <f>_xlfn.XLOOKUP(B1834,'[5]Cells Huawei 19042026 15h'!$B:$B,'[5]Cells Huawei 19042026 15h'!$B:$B,"")</f>
        <v/>
      </c>
      <c r="BQ1834" s="9" t="str">
        <f>_xlfn.XLOOKUP(B1834,'[6]cells down 19042026 9H40'!$B:$B,'[6]cells down 19042026 9H40'!$B:$B,"")</f>
        <v/>
      </c>
      <c r="BR1834" s="9" t="s">
        <v>5537</v>
      </c>
      <c r="BS1834" s="9" t="s">
        <v>5579</v>
      </c>
      <c r="BT1834" s="108"/>
    </row>
    <row r="1835" spans="1:72" s="9" customFormat="1" x14ac:dyDescent="0.35">
      <c r="A1835" s="1" t="s">
        <v>5030</v>
      </c>
      <c r="B1835" s="8" t="s">
        <v>5031</v>
      </c>
      <c r="C1835" s="3" t="str">
        <f>_xlfn.XLOOKUP(B1835,'[1]daily break down'!$D:$D,'[1]daily break down'!$E:$E,"")</f>
        <v>Yaounde</v>
      </c>
      <c r="D1835" s="1" t="s">
        <v>11</v>
      </c>
      <c r="E1835" s="1" t="s">
        <v>145</v>
      </c>
      <c r="F1835" s="3" t="s">
        <v>37</v>
      </c>
      <c r="G1835" s="1" t="s">
        <v>38</v>
      </c>
      <c r="H1835" s="34" t="str">
        <f>_xlfn.XLOOKUP(B1835,[2]CALCULATION!$B:$B,[2]CALCULATION!$H:$H,"")</f>
        <v>ZTE</v>
      </c>
      <c r="I1835" s="28">
        <v>0</v>
      </c>
      <c r="J1835" s="28">
        <v>0</v>
      </c>
      <c r="K1835" s="28">
        <v>0</v>
      </c>
      <c r="L1835" s="28">
        <v>0</v>
      </c>
      <c r="M1835" s="28">
        <v>0</v>
      </c>
      <c r="N1835" s="28">
        <v>0</v>
      </c>
      <c r="O1835" s="28">
        <v>0</v>
      </c>
      <c r="P1835" s="28">
        <v>0</v>
      </c>
      <c r="Q1835" s="28">
        <v>0</v>
      </c>
      <c r="R1835" s="28">
        <v>0</v>
      </c>
      <c r="S1835" s="93">
        <v>0</v>
      </c>
      <c r="T1835" s="93">
        <f>_xlfn.XLOOKUP(B1835,'[3]Nur des jours'!$B:$B,'[3]Nur des jours'!$U:$U,"")</f>
        <v>0</v>
      </c>
      <c r="U1835" s="93">
        <v>0</v>
      </c>
      <c r="V1835" s="93">
        <v>0</v>
      </c>
      <c r="W1835" s="93">
        <v>0</v>
      </c>
      <c r="X1835" s="93">
        <v>0</v>
      </c>
      <c r="Y1835" s="93">
        <v>0</v>
      </c>
      <c r="Z1835" s="93">
        <v>0</v>
      </c>
      <c r="AA1835" s="93">
        <v>0</v>
      </c>
      <c r="AB1835" s="93">
        <v>0</v>
      </c>
      <c r="AC1835" s="93">
        <f>_xlfn.XLOOKUP(B1835,'[3]Nur des jours'!$B:$B,'[3]Nur des jours'!$N:$N,"")</f>
        <v>0</v>
      </c>
      <c r="AD1835" s="93">
        <v>0</v>
      </c>
      <c r="AE1835" s="93">
        <v>0</v>
      </c>
      <c r="AF1835" s="93">
        <v>0</v>
      </c>
      <c r="AG1835" s="93"/>
      <c r="AH1835" s="93">
        <v>0</v>
      </c>
      <c r="AI1835" s="93">
        <v>0</v>
      </c>
      <c r="AJ1835" s="93">
        <v>0</v>
      </c>
      <c r="AK1835" s="93">
        <v>0</v>
      </c>
      <c r="AL1835" s="93">
        <v>0</v>
      </c>
      <c r="AM1835" s="49" t="s">
        <v>5559</v>
      </c>
      <c r="AN1835" s="49"/>
      <c r="AO1835" s="48" t="str" cm="1">
        <f t="array" ref="AO1835">IFERROR(_xlfn.IFS(
AQ1835="MPR ISSUE","PDH",
AQ1835="BSS Hardware Issue","BSS",
AQ1835="Sites strategiques, MLL, Pylone, etc.","ENVTECH",
AQ1835="AKTIVCO DEFAUT GE &amp; POWER Cabinet","AKTIVCO",
AQ1835="AKTIVCO Coupure ENEO &amp; Baisse de tension","AKTIVCO GRID ONLY",
AQ1835="Coupure ENEO &amp; Baisse de tension","IHS GRID ONLY",
AQ1835="Defaut GE &amp; POWER Cabinet","IHS",
AQ1835="Sharing","Partners",
AQ1835="Sites strategiques &amp; DataCenter","SST &amp; DC",
AQ1835="Exclu","Exclu",
AQ1835="SAT","SAT",
AQ1835="SPARE-ISSUE","SPARE-ISSUE",
AQ1835="Fiber CAmtel","TRANS_FO_CAMTEL",
AQ1835="Fiber AOF","Fiber AOF",
AQ1835="Projet OCM (HUAWEI)","TRAVAUX-HUAWEI",
AQ1835="Projet OCM (NOKIA)","TRAVAUX-NOKIA",
AQ1835="ACCESS-ISSUE","ACCESS-ISSUE",
AQ1835="Projet OCM (ZTE, NOKIA, autres projets)","TRAVAUX OCM",
AQ1835="No root CAuse","No root cause",
AQ1835="ODU HS","PDH",
AQ1835="IP &amp; VLAN","PDH",
AQ1835="Warehouse HUAWEI","SPARE-ISSUE",
AQ1835="SPARE-HS","SPARE-ISSUE",
AQ1835="Power Telco","BSS",AQ1835="no impacts","no impacts"
),"")</f>
        <v>No root cause</v>
      </c>
      <c r="AP1835" s="48" t="str" cm="1">
        <f t="array" ref="AP1835">IFERROR(_xlfn.IFS(
AQ1835="MPR ISSUE","TX ISSUE",
AQ1835="BSS Hardware Issue","RAN ISSUE",
AQ1835="Sites strategiques, MLL, Pylone, etc.","ENVTECH",
AQ1835="AKTIVCO DEFAUT GE &amp; POWER Cabinet","POWER ISSUE",
AQ1835="AKTIVCO Coupure ENEO &amp; Baisse de tension","POWER ISSUE",
AQ1835="Coupure ENEO &amp; Baisse de tension","POWER ISSUE",
AQ1835="Defaut GE &amp; POWER Cabinet","POWER ISSUE",
AQ1835="Sharing","POWER ISSUE",
AQ1835="Sites strategiques &amp; DataCenter","POWER ISSUE",
AQ1835="Exclu","Exclu",
AQ1835="SAT","TX ISSUE",
AQ1835="SPARE-ISSUE","SPARE-ISSUE",
AQ1835="Fiber CAmtel","TX ISSUE",
AQ1835="Fiber AOF","TX ISSUE",
AQ1835="Projet OCM (HUAWEI)","TRAVAUX-HUAWEI",
AQ1835="Projet OCM (NOKIA)","TRAVAUX -NOKIA",
AQ1835="ACCESS-ISSUE","ACCESS-ISSUE",
AQ1835="Projet OCM (ZTE, NOKIA, autres projets)","TRAVAUX OCM",
AQ1835="No root CAuse","No root cause",
AQ1835="ODU HS","TX ISSUE",
AQ1835="IP &amp; VLAN","TX ISSUE",
AQ1835="Warehouse HUAWEI","SPARE-ISSUE",
AQ1835="SPARE-HS","SPARE-ISSUE",
AQ1835="Power Telco","RAN ISSUE",AQ1835="no impacts","no impacts"
),"")</f>
        <v>No root cause</v>
      </c>
      <c r="AQ1835" s="126" t="s">
        <v>5344</v>
      </c>
      <c r="AR1835" s="48" t="str" cm="1">
        <f t="array" ref="AR1835">IFERROR(_xlfn.IFS(
AQ1835="MPR ISSUE","ACTIVE",
AQ1835="BSS Hardware Issue","ACTIVE",
AQ1835="Sites strategiques, MLL, Pylone, etc.","PASSIVE",
AQ1835="AKTIVCO DEFAUT GE &amp; POWER Cabinet","PASSIVE",
AQ1835="AKTIVCO Coupure ENEO &amp; Baisse de tension","PASSIVE",
AQ1835="Coupure ENEO &amp; Baisse de tension","PASSIVE",
AQ1835="Defaut GE &amp; POWER Cabinet","PASSIVE",
AQ1835="Sharing","PASSIVE",
AQ1835="Sites strategiques &amp; DataCenter","PASSIVE",
AQ1835="Exclu","Exclu",
AQ1835="SAT","ACTIVE",
AQ1835="SPARE-ISSUE","SPARE-ISSUE",
AQ1835="Fiber CAmtel","ACTIVE",
AQ1835="Fiber AOF","ACTIVE",
AQ1835="Projet OCM (HUAWEI)","PLANNED WORKS",
AQ1835="Projet OCM (NOKIA)","PLANNED WORKS",
AQ1835="ACCESS-ISSUE","ACCESS-ISSUE",
AQ1835="Projet OCM (ZTE, NOKIA, autres projets)","PLANNED WORKS",
AQ1835="No root CAuse","No root cause",
AQ1835="ODU HS","ACTIVE",
AQ1835="IP &amp; VLAN","ACTIVE",
AQ1835="Warehouse HUAWEI","SPARE-ISSUE",
AQ1835="SPARE-HS","SPARE-ISSUE",
AQ1835="Power Telco","ACTIVE", AQ1835="no impacts","no impacts"
),"")</f>
        <v>No root cause</v>
      </c>
      <c r="AS1835" s="92" t="s">
        <v>5537</v>
      </c>
      <c r="AT1835" s="98" t="s">
        <v>5031</v>
      </c>
      <c r="AV1835" s="17" t="s">
        <v>5537</v>
      </c>
      <c r="AW1835" s="7" t="s">
        <v>5537</v>
      </c>
      <c r="AX1835" s="6" t="s">
        <v>5537</v>
      </c>
      <c r="AY1835" s="7"/>
      <c r="AZ1835" s="3" t="s">
        <v>5537</v>
      </c>
      <c r="BA1835" s="18" t="s">
        <v>5537</v>
      </c>
      <c r="BB1835" s="18" t="s">
        <v>5537</v>
      </c>
      <c r="BC1835" s="18" t="s">
        <v>5537</v>
      </c>
      <c r="BD1835" s="18" t="s">
        <v>5537</v>
      </c>
      <c r="BE1835" s="18" t="s">
        <v>5537</v>
      </c>
      <c r="BF1835" s="18" t="s">
        <v>5537</v>
      </c>
      <c r="BG1835" s="18" t="s">
        <v>5537</v>
      </c>
      <c r="BH1835" s="18" t="s">
        <v>5537</v>
      </c>
      <c r="BI1835" s="18" t="s">
        <v>5537</v>
      </c>
      <c r="BJ1835" s="18" t="s">
        <v>5537</v>
      </c>
      <c r="BK1835" s="18" t="s">
        <v>5537</v>
      </c>
      <c r="BL1835" s="9" t="s">
        <v>5537</v>
      </c>
      <c r="BM1835" s="14" t="s">
        <v>5537</v>
      </c>
      <c r="BN1835" s="14" t="s">
        <v>5537</v>
      </c>
      <c r="BO1835" s="14" t="str">
        <f>_xlfn.XLOOKUP(B1835,'[4]cell downs 18042026 17h'!$B:$B,'[4]cell downs 18042026 17h'!$B:$B,"")</f>
        <v/>
      </c>
      <c r="BP1835" s="14" t="str">
        <f>_xlfn.XLOOKUP(B1835,'[5]Cells Huawei 19042026 15h'!$B:$B,'[5]Cells Huawei 19042026 15h'!$B:$B,"")</f>
        <v/>
      </c>
      <c r="BQ1835" s="9" t="str">
        <f>_xlfn.XLOOKUP(B1835,'[6]cells down 19042026 9H40'!$B:$B,'[6]cells down 19042026 9H40'!$B:$B,"")</f>
        <v/>
      </c>
      <c r="BR1835" s="9" t="s">
        <v>5031</v>
      </c>
      <c r="BS1835" s="9" t="s">
        <v>12</v>
      </c>
      <c r="BT1835" s="108"/>
    </row>
    <row r="1836" spans="1:72" s="9" customFormat="1" x14ac:dyDescent="0.35">
      <c r="A1836" s="1" t="s">
        <v>5032</v>
      </c>
      <c r="B1836" s="8" t="s">
        <v>5033</v>
      </c>
      <c r="C1836" s="3" t="str">
        <f>_xlfn.XLOOKUP(B1836,'[1]daily break down'!$D:$D,'[1]daily break down'!$E:$E,"")</f>
        <v>Yaounde</v>
      </c>
      <c r="D1836" s="1" t="s">
        <v>11</v>
      </c>
      <c r="E1836" s="1" t="s">
        <v>12</v>
      </c>
      <c r="F1836" s="3" t="s">
        <v>37</v>
      </c>
      <c r="G1836" s="1" t="s">
        <v>38</v>
      </c>
      <c r="H1836" s="34" t="str">
        <f>_xlfn.XLOOKUP(B1836,[2]CALCULATION!$B:$B,[2]CALCULATION!$H:$H,"")</f>
        <v>ZTE</v>
      </c>
      <c r="I1836" s="28">
        <v>0</v>
      </c>
      <c r="J1836" s="28">
        <v>0</v>
      </c>
      <c r="K1836" s="28">
        <v>0</v>
      </c>
      <c r="L1836" s="28">
        <v>0</v>
      </c>
      <c r="M1836" s="28">
        <v>0</v>
      </c>
      <c r="N1836" s="28">
        <v>0</v>
      </c>
      <c r="O1836" s="28">
        <v>0</v>
      </c>
      <c r="P1836" s="28">
        <v>0</v>
      </c>
      <c r="Q1836" s="28">
        <v>0</v>
      </c>
      <c r="R1836" s="28">
        <v>0</v>
      </c>
      <c r="S1836" s="93">
        <v>0</v>
      </c>
      <c r="T1836" s="93">
        <f>_xlfn.XLOOKUP(B1836,'[3]Nur des jours'!$B:$B,'[3]Nur des jours'!$U:$U,"")</f>
        <v>0</v>
      </c>
      <c r="U1836" s="93">
        <v>0</v>
      </c>
      <c r="V1836" s="93">
        <v>0</v>
      </c>
      <c r="W1836" s="93">
        <v>0</v>
      </c>
      <c r="X1836" s="93">
        <v>0</v>
      </c>
      <c r="Y1836" s="93">
        <v>0</v>
      </c>
      <c r="Z1836" s="93">
        <v>0</v>
      </c>
      <c r="AA1836" s="93">
        <v>0</v>
      </c>
      <c r="AB1836" s="93">
        <v>0</v>
      </c>
      <c r="AC1836" s="93">
        <f>_xlfn.XLOOKUP(B1836,'[3]Nur des jours'!$B:$B,'[3]Nur des jours'!$N:$N,"")</f>
        <v>0</v>
      </c>
      <c r="AD1836" s="93">
        <v>0</v>
      </c>
      <c r="AE1836" s="93">
        <v>0</v>
      </c>
      <c r="AF1836" s="93">
        <v>0</v>
      </c>
      <c r="AG1836" s="93"/>
      <c r="AH1836" s="93">
        <v>0</v>
      </c>
      <c r="AI1836" s="93">
        <v>0</v>
      </c>
      <c r="AJ1836" s="93">
        <v>0</v>
      </c>
      <c r="AK1836" s="93">
        <v>0</v>
      </c>
      <c r="AL1836" s="93">
        <v>0</v>
      </c>
      <c r="AM1836" s="49" t="s">
        <v>5559</v>
      </c>
      <c r="AN1836" s="49"/>
      <c r="AO1836" s="48" t="str" cm="1">
        <f t="array" ref="AO1836">IFERROR(_xlfn.IFS(
AQ1836="MPR ISSUE","PDH",
AQ1836="BSS Hardware Issue","BSS",
AQ1836="Sites strategiques, MLL, Pylone, etc.","ENVTECH",
AQ1836="AKTIVCO DEFAUT GE &amp; POWER Cabinet","AKTIVCO",
AQ1836="AKTIVCO Coupure ENEO &amp; Baisse de tension","AKTIVCO GRID ONLY",
AQ1836="Coupure ENEO &amp; Baisse de tension","IHS GRID ONLY",
AQ1836="Defaut GE &amp; POWER Cabinet","IHS",
AQ1836="Sharing","Partners",
AQ1836="Sites strategiques &amp; DataCenter","SST &amp; DC",
AQ1836="Exclu","Exclu",
AQ1836="SAT","SAT",
AQ1836="SPARE-ISSUE","SPARE-ISSUE",
AQ1836="Fiber CAmtel","TRANS_FO_CAMTEL",
AQ1836="Fiber AOF","Fiber AOF",
AQ1836="Projet OCM (HUAWEI)","TRAVAUX-HUAWEI",
AQ1836="Projet OCM (NOKIA)","TRAVAUX-NOKIA",
AQ1836="ACCESS-ISSUE","ACCESS-ISSUE",
AQ1836="Projet OCM (ZTE, NOKIA, autres projets)","TRAVAUX OCM",
AQ1836="No root CAuse","No root cause",
AQ1836="ODU HS","PDH",
AQ1836="IP &amp; VLAN","PDH",
AQ1836="Warehouse HUAWEI","SPARE-ISSUE",
AQ1836="SPARE-HS","SPARE-ISSUE",
AQ1836="Power Telco","BSS",AQ1836="no impacts","no impacts"
),"")</f>
        <v>No root cause</v>
      </c>
      <c r="AP1836" s="48" t="str" cm="1">
        <f t="array" ref="AP1836">IFERROR(_xlfn.IFS(
AQ1836="MPR ISSUE","TX ISSUE",
AQ1836="BSS Hardware Issue","RAN ISSUE",
AQ1836="Sites strategiques, MLL, Pylone, etc.","ENVTECH",
AQ1836="AKTIVCO DEFAUT GE &amp; POWER Cabinet","POWER ISSUE",
AQ1836="AKTIVCO Coupure ENEO &amp; Baisse de tension","POWER ISSUE",
AQ1836="Coupure ENEO &amp; Baisse de tension","POWER ISSUE",
AQ1836="Defaut GE &amp; POWER Cabinet","POWER ISSUE",
AQ1836="Sharing","POWER ISSUE",
AQ1836="Sites strategiques &amp; DataCenter","POWER ISSUE",
AQ1836="Exclu","Exclu",
AQ1836="SAT","TX ISSUE",
AQ1836="SPARE-ISSUE","SPARE-ISSUE",
AQ1836="Fiber CAmtel","TX ISSUE",
AQ1836="Fiber AOF","TX ISSUE",
AQ1836="Projet OCM (HUAWEI)","TRAVAUX-HUAWEI",
AQ1836="Projet OCM (NOKIA)","TRAVAUX -NOKIA",
AQ1836="ACCESS-ISSUE","ACCESS-ISSUE",
AQ1836="Projet OCM (ZTE, NOKIA, autres projets)","TRAVAUX OCM",
AQ1836="No root CAuse","No root cause",
AQ1836="ODU HS","TX ISSUE",
AQ1836="IP &amp; VLAN","TX ISSUE",
AQ1836="Warehouse HUAWEI","SPARE-ISSUE",
AQ1836="SPARE-HS","SPARE-ISSUE",
AQ1836="Power Telco","RAN ISSUE",AQ1836="no impacts","no impacts"
),"")</f>
        <v>No root cause</v>
      </c>
      <c r="AQ1836" s="126" t="s">
        <v>5344</v>
      </c>
      <c r="AR1836" s="48" t="str" cm="1">
        <f t="array" ref="AR1836">IFERROR(_xlfn.IFS(
AQ1836="MPR ISSUE","ACTIVE",
AQ1836="BSS Hardware Issue","ACTIVE",
AQ1836="Sites strategiques, MLL, Pylone, etc.","PASSIVE",
AQ1836="AKTIVCO DEFAUT GE &amp; POWER Cabinet","PASSIVE",
AQ1836="AKTIVCO Coupure ENEO &amp; Baisse de tension","PASSIVE",
AQ1836="Coupure ENEO &amp; Baisse de tension","PASSIVE",
AQ1836="Defaut GE &amp; POWER Cabinet","PASSIVE",
AQ1836="Sharing","PASSIVE",
AQ1836="Sites strategiques &amp; DataCenter","PASSIVE",
AQ1836="Exclu","Exclu",
AQ1836="SAT","ACTIVE",
AQ1836="SPARE-ISSUE","SPARE-ISSUE",
AQ1836="Fiber CAmtel","ACTIVE",
AQ1836="Fiber AOF","ACTIVE",
AQ1836="Projet OCM (HUAWEI)","PLANNED WORKS",
AQ1836="Projet OCM (NOKIA)","PLANNED WORKS",
AQ1836="ACCESS-ISSUE","ACCESS-ISSUE",
AQ1836="Projet OCM (ZTE, NOKIA, autres projets)","PLANNED WORKS",
AQ1836="No root CAuse","No root cause",
AQ1836="ODU HS","ACTIVE",
AQ1836="IP &amp; VLAN","ACTIVE",
AQ1836="Warehouse HUAWEI","SPARE-ISSUE",
AQ1836="SPARE-HS","SPARE-ISSUE",
AQ1836="Power Telco","ACTIVE", AQ1836="no impacts","no impacts"
),"")</f>
        <v>No root cause</v>
      </c>
      <c r="AS1836" s="92" t="s">
        <v>5537</v>
      </c>
      <c r="AT1836" s="98" t="s">
        <v>5033</v>
      </c>
      <c r="AV1836" s="17" t="s">
        <v>5537</v>
      </c>
      <c r="AW1836" s="7" t="s">
        <v>5537</v>
      </c>
      <c r="AX1836" s="6" t="s">
        <v>5537</v>
      </c>
      <c r="AY1836" s="7"/>
      <c r="AZ1836" s="3" t="s">
        <v>5537</v>
      </c>
      <c r="BA1836" s="18" t="s">
        <v>5537</v>
      </c>
      <c r="BB1836" s="18" t="s">
        <v>5537</v>
      </c>
      <c r="BC1836" s="18" t="s">
        <v>5537</v>
      </c>
      <c r="BD1836" s="18" t="s">
        <v>5537</v>
      </c>
      <c r="BE1836" s="18" t="s">
        <v>5537</v>
      </c>
      <c r="BF1836" s="18" t="s">
        <v>5537</v>
      </c>
      <c r="BG1836" s="18" t="s">
        <v>5537</v>
      </c>
      <c r="BH1836" s="18" t="s">
        <v>5537</v>
      </c>
      <c r="BI1836" s="18" t="s">
        <v>5537</v>
      </c>
      <c r="BJ1836" s="18" t="s">
        <v>5537</v>
      </c>
      <c r="BK1836" s="18" t="s">
        <v>5537</v>
      </c>
      <c r="BL1836" s="9" t="s">
        <v>5537</v>
      </c>
      <c r="BM1836" s="14" t="s">
        <v>5537</v>
      </c>
      <c r="BN1836" s="14" t="s">
        <v>5537</v>
      </c>
      <c r="BO1836" s="14" t="str">
        <f>_xlfn.XLOOKUP(B1836,'[4]cell downs 18042026 17h'!$B:$B,'[4]cell downs 18042026 17h'!$B:$B,"")</f>
        <v/>
      </c>
      <c r="BP1836" s="14" t="str">
        <f>_xlfn.XLOOKUP(B1836,'[5]Cells Huawei 19042026 15h'!$B:$B,'[5]Cells Huawei 19042026 15h'!$B:$B,"")</f>
        <v/>
      </c>
      <c r="BQ1836" s="9" t="str">
        <f>_xlfn.XLOOKUP(B1836,'[6]cells down 19042026 9H40'!$B:$B,'[6]cells down 19042026 9H40'!$B:$B,"")</f>
        <v/>
      </c>
      <c r="BR1836" s="9" t="s">
        <v>5033</v>
      </c>
      <c r="BS1836" s="9" t="s">
        <v>12</v>
      </c>
      <c r="BT1836" s="108"/>
    </row>
    <row r="1837" spans="1:72" s="9" customFormat="1" x14ac:dyDescent="0.35">
      <c r="A1837" s="1" t="s">
        <v>856</v>
      </c>
      <c r="B1837" s="8" t="s">
        <v>5222</v>
      </c>
      <c r="C1837" s="3" t="str">
        <f>_xlfn.XLOOKUP(B1837,'[1]daily break down'!$D:$D,'[1]daily break down'!$E:$E,"")</f>
        <v>OUEST</v>
      </c>
      <c r="D1837" s="1" t="s">
        <v>11</v>
      </c>
      <c r="E1837" s="1" t="s">
        <v>12</v>
      </c>
      <c r="F1837" s="3" t="s">
        <v>102</v>
      </c>
      <c r="G1837" s="1" t="s">
        <v>856</v>
      </c>
      <c r="H1837" s="32" t="str">
        <f>_xlfn.XLOOKUP(B1837,[2]CALCULATION!$B:$B,[2]CALCULATION!$H:$H,"")</f>
        <v>Huawei</v>
      </c>
      <c r="I1837" s="28">
        <v>0</v>
      </c>
      <c r="J1837" s="28">
        <v>0</v>
      </c>
      <c r="K1837" s="28">
        <v>0</v>
      </c>
      <c r="L1837" s="28">
        <v>0</v>
      </c>
      <c r="M1837" s="28">
        <v>0</v>
      </c>
      <c r="N1837" s="28">
        <v>0</v>
      </c>
      <c r="O1837" s="28">
        <v>0</v>
      </c>
      <c r="P1837" s="28">
        <v>0</v>
      </c>
      <c r="Q1837" s="28">
        <v>0</v>
      </c>
      <c r="R1837" s="28">
        <v>0</v>
      </c>
      <c r="S1837" s="93">
        <v>0</v>
      </c>
      <c r="T1837" s="93">
        <f>_xlfn.XLOOKUP(B1837,'[3]Nur des jours'!$B:$B,'[3]Nur des jours'!$U:$U,"")</f>
        <v>0</v>
      </c>
      <c r="U1837" s="93">
        <v>0</v>
      </c>
      <c r="V1837" s="93">
        <v>0</v>
      </c>
      <c r="W1837" s="93">
        <v>0</v>
      </c>
      <c r="X1837" s="93">
        <v>0</v>
      </c>
      <c r="Y1837" s="93">
        <v>0</v>
      </c>
      <c r="Z1837" s="93">
        <v>0</v>
      </c>
      <c r="AA1837" s="93">
        <v>0</v>
      </c>
      <c r="AB1837" s="93">
        <v>0</v>
      </c>
      <c r="AC1837" s="93">
        <f>_xlfn.XLOOKUP(B1837,'[3]Nur des jours'!$B:$B,'[3]Nur des jours'!$N:$N,"")</f>
        <v>0</v>
      </c>
      <c r="AD1837" s="93">
        <v>0</v>
      </c>
      <c r="AE1837" s="93">
        <v>0</v>
      </c>
      <c r="AF1837" s="93">
        <v>0</v>
      </c>
      <c r="AG1837" s="93"/>
      <c r="AH1837" s="93">
        <v>0</v>
      </c>
      <c r="AI1837" s="93">
        <v>0</v>
      </c>
      <c r="AJ1837" s="93">
        <v>0</v>
      </c>
      <c r="AK1837" s="93">
        <v>0</v>
      </c>
      <c r="AL1837" s="93">
        <v>0</v>
      </c>
      <c r="AM1837" s="49" t="s">
        <v>5559</v>
      </c>
      <c r="AN1837" s="49"/>
      <c r="AO1837" s="48" t="str" cm="1">
        <f t="array" ref="AO1837">IFERROR(_xlfn.IFS(
AQ1837="MPR ISSUE","PDH",
AQ1837="BSS Hardware Issue","BSS",
AQ1837="Sites strategiques, MLL, Pylone, etc.","ENVTECH",
AQ1837="AKTIVCO DEFAUT GE &amp; POWER Cabinet","AKTIVCO",
AQ1837="AKTIVCO Coupure ENEO &amp; Baisse de tension","AKTIVCO GRID ONLY",
AQ1837="Coupure ENEO &amp; Baisse de tension","IHS GRID ONLY",
AQ1837="Defaut GE &amp; POWER Cabinet","IHS",
AQ1837="Sharing","Partners",
AQ1837="Sites strategiques &amp; DataCenter","SST &amp; DC",
AQ1837="Exclu","Exclu",
AQ1837="SAT","SAT",
AQ1837="SPARE-ISSUE","SPARE-ISSUE",
AQ1837="Fiber CAmtel","TRANS_FO_CAMTEL",
AQ1837="Fiber AOF","Fiber AOF",
AQ1837="Projet OCM (HUAWEI)","TRAVAUX-HUAWEI",
AQ1837="Projet OCM (NOKIA)","TRAVAUX-NOKIA",
AQ1837="ACCESS-ISSUE","ACCESS-ISSUE",
AQ1837="Projet OCM (ZTE, NOKIA, autres projets)","TRAVAUX OCM",
AQ1837="No root CAuse","No root cause",
AQ1837="ODU HS","PDH",
AQ1837="IP &amp; VLAN","PDH",
AQ1837="Warehouse HUAWEI","SPARE-ISSUE",
AQ1837="SPARE-HS","SPARE-ISSUE",
AQ1837="Power Telco","BSS",AQ1837="no impacts","no impacts"
),"")</f>
        <v>No root cause</v>
      </c>
      <c r="AP1837" s="48" t="str" cm="1">
        <f t="array" ref="AP1837">IFERROR(_xlfn.IFS(
AQ1837="MPR ISSUE","TX ISSUE",
AQ1837="BSS Hardware Issue","RAN ISSUE",
AQ1837="Sites strategiques, MLL, Pylone, etc.","ENVTECH",
AQ1837="AKTIVCO DEFAUT GE &amp; POWER Cabinet","POWER ISSUE",
AQ1837="AKTIVCO Coupure ENEO &amp; Baisse de tension","POWER ISSUE",
AQ1837="Coupure ENEO &amp; Baisse de tension","POWER ISSUE",
AQ1837="Defaut GE &amp; POWER Cabinet","POWER ISSUE",
AQ1837="Sharing","POWER ISSUE",
AQ1837="Sites strategiques &amp; DataCenter","POWER ISSUE",
AQ1837="Exclu","Exclu",
AQ1837="SAT","TX ISSUE",
AQ1837="SPARE-ISSUE","SPARE-ISSUE",
AQ1837="Fiber CAmtel","TX ISSUE",
AQ1837="Fiber AOF","TX ISSUE",
AQ1837="Projet OCM (HUAWEI)","TRAVAUX-HUAWEI",
AQ1837="Projet OCM (NOKIA)","TRAVAUX -NOKIA",
AQ1837="ACCESS-ISSUE","ACCESS-ISSUE",
AQ1837="Projet OCM (ZTE, NOKIA, autres projets)","TRAVAUX OCM",
AQ1837="No root CAuse","No root cause",
AQ1837="ODU HS","TX ISSUE",
AQ1837="IP &amp; VLAN","TX ISSUE",
AQ1837="Warehouse HUAWEI","SPARE-ISSUE",
AQ1837="SPARE-HS","SPARE-ISSUE",
AQ1837="Power Telco","RAN ISSUE",AQ1837="no impacts","no impacts"
),"")</f>
        <v>No root cause</v>
      </c>
      <c r="AQ1837" s="126" t="s">
        <v>5344</v>
      </c>
      <c r="AR1837" s="48" t="str" cm="1">
        <f t="array" ref="AR1837">IFERROR(_xlfn.IFS(
AQ1837="MPR ISSUE","ACTIVE",
AQ1837="BSS Hardware Issue","ACTIVE",
AQ1837="Sites strategiques, MLL, Pylone, etc.","PASSIVE",
AQ1837="AKTIVCO DEFAUT GE &amp; POWER Cabinet","PASSIVE",
AQ1837="AKTIVCO Coupure ENEO &amp; Baisse de tension","PASSIVE",
AQ1837="Coupure ENEO &amp; Baisse de tension","PASSIVE",
AQ1837="Defaut GE &amp; POWER Cabinet","PASSIVE",
AQ1837="Sharing","PASSIVE",
AQ1837="Sites strategiques &amp; DataCenter","PASSIVE",
AQ1837="Exclu","Exclu",
AQ1837="SAT","ACTIVE",
AQ1837="SPARE-ISSUE","SPARE-ISSUE",
AQ1837="Fiber CAmtel","ACTIVE",
AQ1837="Fiber AOF","ACTIVE",
AQ1837="Projet OCM (HUAWEI)","PLANNED WORKS",
AQ1837="Projet OCM (NOKIA)","PLANNED WORKS",
AQ1837="ACCESS-ISSUE","ACCESS-ISSUE",
AQ1837="Projet OCM (ZTE, NOKIA, autres projets)","PLANNED WORKS",
AQ1837="No root CAuse","No root cause",
AQ1837="ODU HS","ACTIVE",
AQ1837="IP &amp; VLAN","ACTIVE",
AQ1837="Warehouse HUAWEI","SPARE-ISSUE",
AQ1837="SPARE-HS","SPARE-ISSUE",
AQ1837="Power Telco","ACTIVE", AQ1837="no impacts","no impacts"
),"")</f>
        <v>No root cause</v>
      </c>
      <c r="AS1837" s="92" t="s">
        <v>5537</v>
      </c>
      <c r="AT1837" s="98" t="s">
        <v>5222</v>
      </c>
      <c r="AV1837" s="17" t="s">
        <v>5537</v>
      </c>
      <c r="AW1837" s="7" t="s">
        <v>5537</v>
      </c>
      <c r="AX1837" s="6" t="s">
        <v>5537</v>
      </c>
      <c r="AY1837" s="7"/>
      <c r="AZ1837" s="3" t="s">
        <v>5537</v>
      </c>
      <c r="BA1837" s="18" t="s">
        <v>5537</v>
      </c>
      <c r="BB1837" s="18" t="s">
        <v>5537</v>
      </c>
      <c r="BC1837" s="18" t="s">
        <v>5537</v>
      </c>
      <c r="BD1837" s="18" t="s">
        <v>5537</v>
      </c>
      <c r="BE1837" s="18" t="s">
        <v>5537</v>
      </c>
      <c r="BF1837" s="18" t="s">
        <v>5537</v>
      </c>
      <c r="BG1837" s="18" t="s">
        <v>5537</v>
      </c>
      <c r="BH1837" s="18" t="s">
        <v>5537</v>
      </c>
      <c r="BI1837" s="18" t="s">
        <v>5537</v>
      </c>
      <c r="BJ1837" s="18" t="s">
        <v>5537</v>
      </c>
      <c r="BK1837" s="18" t="s">
        <v>5537</v>
      </c>
      <c r="BL1837" s="9" t="s">
        <v>5537</v>
      </c>
      <c r="BM1837" s="14" t="s">
        <v>5537</v>
      </c>
      <c r="BN1837" s="14" t="s">
        <v>5537</v>
      </c>
      <c r="BO1837" s="14" t="str">
        <f>_xlfn.XLOOKUP(B1837,'[4]cell downs 18042026 17h'!$B:$B,'[4]cell downs 18042026 17h'!$B:$B,"")</f>
        <v/>
      </c>
      <c r="BP1837" s="14" t="str">
        <f>_xlfn.XLOOKUP(B1837,'[5]Cells Huawei 19042026 15h'!$B:$B,'[5]Cells Huawei 19042026 15h'!$B:$B,"")</f>
        <v/>
      </c>
      <c r="BQ1837" s="9" t="str">
        <f>_xlfn.XLOOKUP(B1837,'[6]cells down 19042026 9H40'!$B:$B,'[6]cells down 19042026 9H40'!$B:$B,"")</f>
        <v/>
      </c>
      <c r="BR1837" s="9" t="s">
        <v>5537</v>
      </c>
      <c r="BS1837" s="9" t="s">
        <v>302</v>
      </c>
      <c r="BT1837" s="108"/>
    </row>
    <row r="1838" spans="1:72" s="9" customFormat="1" x14ac:dyDescent="0.35">
      <c r="A1838" s="1" t="s">
        <v>5306</v>
      </c>
      <c r="B1838" s="8" t="s">
        <v>5307</v>
      </c>
      <c r="C1838" s="3" t="str">
        <f>_xlfn.XLOOKUP(B1838,'[1]daily break down'!$D:$D,'[1]daily break down'!$E:$E,"")</f>
        <v>CENTRE</v>
      </c>
      <c r="D1838" s="1"/>
      <c r="E1838" s="1"/>
      <c r="F1838" s="3" t="s">
        <v>69</v>
      </c>
      <c r="G1838" s="1"/>
      <c r="H1838" s="34" t="str">
        <f>_xlfn.XLOOKUP(B1838,[2]CALCULATION!$B:$B,[2]CALCULATION!$H:$H,"")</f>
        <v>ZTE</v>
      </c>
      <c r="I1838" s="28">
        <v>0</v>
      </c>
      <c r="J1838" s="28">
        <v>0</v>
      </c>
      <c r="K1838" s="28">
        <v>0</v>
      </c>
      <c r="L1838" s="28">
        <v>0</v>
      </c>
      <c r="M1838" s="28">
        <v>0</v>
      </c>
      <c r="N1838" s="28">
        <v>0</v>
      </c>
      <c r="O1838" s="28">
        <v>0</v>
      </c>
      <c r="P1838" s="28">
        <v>0</v>
      </c>
      <c r="Q1838" s="28">
        <v>0</v>
      </c>
      <c r="R1838" s="28">
        <v>0</v>
      </c>
      <c r="S1838" s="93">
        <v>0</v>
      </c>
      <c r="T1838" s="93">
        <f>_xlfn.XLOOKUP(B1838,'[3]Nur des jours'!$B:$B,'[3]Nur des jours'!$U:$U,"")</f>
        <v>0</v>
      </c>
      <c r="U1838" s="93">
        <v>0</v>
      </c>
      <c r="V1838" s="93">
        <v>0</v>
      </c>
      <c r="W1838" s="93">
        <v>0</v>
      </c>
      <c r="X1838" s="93">
        <v>0</v>
      </c>
      <c r="Y1838" s="93">
        <v>0</v>
      </c>
      <c r="Z1838" s="93">
        <v>0</v>
      </c>
      <c r="AA1838" s="93">
        <v>0</v>
      </c>
      <c r="AB1838" s="93">
        <v>0</v>
      </c>
      <c r="AC1838" s="93">
        <f>_xlfn.XLOOKUP(B1838,'[3]Nur des jours'!$B:$B,'[3]Nur des jours'!$N:$N,"")</f>
        <v>0</v>
      </c>
      <c r="AD1838" s="93">
        <v>0</v>
      </c>
      <c r="AE1838" s="93">
        <v>0</v>
      </c>
      <c r="AF1838" s="93">
        <v>0</v>
      </c>
      <c r="AG1838" s="93"/>
      <c r="AH1838" s="93">
        <v>0</v>
      </c>
      <c r="AI1838" s="93">
        <v>0</v>
      </c>
      <c r="AJ1838" s="93">
        <v>0</v>
      </c>
      <c r="AK1838" s="93">
        <v>0</v>
      </c>
      <c r="AL1838" s="93">
        <v>0</v>
      </c>
      <c r="AM1838" s="49" t="s">
        <v>5559</v>
      </c>
      <c r="AN1838" s="49"/>
      <c r="AO1838" s="48" t="str" cm="1">
        <f t="array" ref="AO1838">IFERROR(_xlfn.IFS(
AQ1838="MPR ISSUE","PDH",
AQ1838="BSS Hardware Issue","BSS",
AQ1838="Sites strategiques, MLL, Pylone, etc.","ENVTECH",
AQ1838="AKTIVCO DEFAUT GE &amp; POWER Cabinet","AKTIVCO",
AQ1838="AKTIVCO Coupure ENEO &amp; Baisse de tension","AKTIVCO GRID ONLY",
AQ1838="Coupure ENEO &amp; Baisse de tension","IHS GRID ONLY",
AQ1838="Defaut GE &amp; POWER Cabinet","IHS",
AQ1838="Sharing","Partners",
AQ1838="Sites strategiques &amp; DataCenter","SST &amp; DC",
AQ1838="Exclu","Exclu",
AQ1838="SAT","SAT",
AQ1838="SPARE-ISSUE","SPARE-ISSUE",
AQ1838="Fiber CAmtel","TRANS_FO_CAMTEL",
AQ1838="Fiber AOF","Fiber AOF",
AQ1838="Projet OCM (HUAWEI)","TRAVAUX-HUAWEI",
AQ1838="Projet OCM (NOKIA)","TRAVAUX-NOKIA",
AQ1838="ACCESS-ISSUE","ACCESS-ISSUE",
AQ1838="Projet OCM (ZTE, NOKIA, autres projets)","TRAVAUX OCM",
AQ1838="No root CAuse","No root cause",
AQ1838="ODU HS","PDH",
AQ1838="IP &amp; VLAN","PDH",
AQ1838="Warehouse HUAWEI","SPARE-ISSUE",
AQ1838="SPARE-HS","SPARE-ISSUE",
AQ1838="Power Telco","BSS",AQ1838="no impacts","no impacts"
),"")</f>
        <v>No root cause</v>
      </c>
      <c r="AP1838" s="48" t="str" cm="1">
        <f t="array" ref="AP1838">IFERROR(_xlfn.IFS(
AQ1838="MPR ISSUE","TX ISSUE",
AQ1838="BSS Hardware Issue","RAN ISSUE",
AQ1838="Sites strategiques, MLL, Pylone, etc.","ENVTECH",
AQ1838="AKTIVCO DEFAUT GE &amp; POWER Cabinet","POWER ISSUE",
AQ1838="AKTIVCO Coupure ENEO &amp; Baisse de tension","POWER ISSUE",
AQ1838="Coupure ENEO &amp; Baisse de tension","POWER ISSUE",
AQ1838="Defaut GE &amp; POWER Cabinet","POWER ISSUE",
AQ1838="Sharing","POWER ISSUE",
AQ1838="Sites strategiques &amp; DataCenter","POWER ISSUE",
AQ1838="Exclu","Exclu",
AQ1838="SAT","TX ISSUE",
AQ1838="SPARE-ISSUE","SPARE-ISSUE",
AQ1838="Fiber CAmtel","TX ISSUE",
AQ1838="Fiber AOF","TX ISSUE",
AQ1838="Projet OCM (HUAWEI)","TRAVAUX-HUAWEI",
AQ1838="Projet OCM (NOKIA)","TRAVAUX -NOKIA",
AQ1838="ACCESS-ISSUE","ACCESS-ISSUE",
AQ1838="Projet OCM (ZTE, NOKIA, autres projets)","TRAVAUX OCM",
AQ1838="No root CAuse","No root cause",
AQ1838="ODU HS","TX ISSUE",
AQ1838="IP &amp; VLAN","TX ISSUE",
AQ1838="Warehouse HUAWEI","SPARE-ISSUE",
AQ1838="SPARE-HS","SPARE-ISSUE",
AQ1838="Power Telco","RAN ISSUE",AQ1838="no impacts","no impacts"
),"")</f>
        <v>No root cause</v>
      </c>
      <c r="AQ1838" s="67" t="s">
        <v>5344</v>
      </c>
      <c r="AR1838" s="48" t="str" cm="1">
        <f t="array" ref="AR1838">IFERROR(_xlfn.IFS(
AQ1838="MPR ISSUE","ACTIVE",
AQ1838="BSS Hardware Issue","ACTIVE",
AQ1838="Sites strategiques, MLL, Pylone, etc.","PASSIVE",
AQ1838="AKTIVCO DEFAUT GE &amp; POWER Cabinet","PASSIVE",
AQ1838="AKTIVCO Coupure ENEO &amp; Baisse de tension","PASSIVE",
AQ1838="Coupure ENEO &amp; Baisse de tension","PASSIVE",
AQ1838="Defaut GE &amp; POWER Cabinet","PASSIVE",
AQ1838="Sharing","PASSIVE",
AQ1838="Sites strategiques &amp; DataCenter","PASSIVE",
AQ1838="Exclu","Exclu",
AQ1838="SAT","ACTIVE",
AQ1838="SPARE-ISSUE","SPARE-ISSUE",
AQ1838="Fiber CAmtel","ACTIVE",
AQ1838="Fiber AOF","ACTIVE",
AQ1838="Projet OCM (HUAWEI)","PLANNED WORKS",
AQ1838="Projet OCM (NOKIA)","PLANNED WORKS",
AQ1838="ACCESS-ISSUE","ACCESS-ISSUE",
AQ1838="Projet OCM (ZTE, NOKIA, autres projets)","PLANNED WORKS",
AQ1838="No root CAuse","No root cause",
AQ1838="ODU HS","ACTIVE",
AQ1838="IP &amp; VLAN","ACTIVE",
AQ1838="Warehouse HUAWEI","SPARE-ISSUE",
AQ1838="SPARE-HS","SPARE-ISSUE",
AQ1838="Power Telco","ACTIVE", AQ1838="no impacts","no impacts"
),"")</f>
        <v>No root cause</v>
      </c>
      <c r="AS1838" s="92" t="s">
        <v>5537</v>
      </c>
      <c r="AT1838" s="98" t="s">
        <v>5307</v>
      </c>
      <c r="AV1838" s="17" t="s">
        <v>5537</v>
      </c>
      <c r="AW1838" s="7" t="s">
        <v>5537</v>
      </c>
      <c r="AX1838" s="6" t="s">
        <v>5537</v>
      </c>
      <c r="AY1838" s="7"/>
      <c r="AZ1838" s="3" t="s">
        <v>5537</v>
      </c>
      <c r="BA1838" s="18" t="s">
        <v>5537</v>
      </c>
      <c r="BB1838" s="18" t="s">
        <v>5537</v>
      </c>
      <c r="BC1838" s="18" t="s">
        <v>5537</v>
      </c>
      <c r="BD1838" s="18" t="s">
        <v>5537</v>
      </c>
      <c r="BE1838" s="18" t="s">
        <v>5537</v>
      </c>
      <c r="BF1838" s="18" t="s">
        <v>5537</v>
      </c>
      <c r="BG1838" s="18" t="s">
        <v>5537</v>
      </c>
      <c r="BH1838" s="18" t="s">
        <v>5537</v>
      </c>
      <c r="BI1838" s="18" t="s">
        <v>5537</v>
      </c>
      <c r="BJ1838" s="18" t="s">
        <v>5537</v>
      </c>
      <c r="BK1838" s="18" t="s">
        <v>5537</v>
      </c>
      <c r="BL1838" s="9" t="s">
        <v>5537</v>
      </c>
      <c r="BM1838" s="14" t="s">
        <v>5537</v>
      </c>
      <c r="BN1838" s="14" t="s">
        <v>5537</v>
      </c>
      <c r="BO1838" s="14" t="str">
        <f>_xlfn.XLOOKUP(B1838,'[4]cell downs 18042026 17h'!$B:$B,'[4]cell downs 18042026 17h'!$B:$B,"")</f>
        <v/>
      </c>
      <c r="BP1838" s="14" t="str">
        <f>_xlfn.XLOOKUP(B1838,'[5]Cells Huawei 19042026 15h'!$B:$B,'[5]Cells Huawei 19042026 15h'!$B:$B,"")</f>
        <v/>
      </c>
      <c r="BQ1838" s="9" t="str">
        <f>_xlfn.XLOOKUP(B1838,'[6]cells down 19042026 9H40'!$B:$B,'[6]cells down 19042026 9H40'!$B:$B,"")</f>
        <v/>
      </c>
      <c r="BR1838" s="9" t="s">
        <v>5537</v>
      </c>
      <c r="BS1838" s="9" t="s">
        <v>5537</v>
      </c>
      <c r="BT1838" s="108"/>
    </row>
    <row r="1839" spans="1:72" s="9" customFormat="1" x14ac:dyDescent="0.35">
      <c r="A1839" s="1" t="s">
        <v>282</v>
      </c>
      <c r="B1839" s="8" t="s">
        <v>283</v>
      </c>
      <c r="C1839" s="3" t="str">
        <f>_xlfn.XLOOKUP(B1839,'[1]daily break down'!$D:$D,'[1]daily break down'!$E:$E,"")</f>
        <v>Douala</v>
      </c>
      <c r="D1839" s="1" t="s">
        <v>11</v>
      </c>
      <c r="E1839" s="1" t="s">
        <v>12</v>
      </c>
      <c r="F1839" s="3" t="s">
        <v>31</v>
      </c>
      <c r="G1839" s="1" t="s">
        <v>32</v>
      </c>
      <c r="H1839" s="34" t="str">
        <f>_xlfn.XLOOKUP(B1839,[2]CALCULATION!$B:$B,[2]CALCULATION!$H:$H,"")</f>
        <v>ZTE</v>
      </c>
      <c r="I1839" s="28">
        <v>0</v>
      </c>
      <c r="J1839" s="28">
        <v>0</v>
      </c>
      <c r="K1839" s="28">
        <v>0</v>
      </c>
      <c r="L1839" s="28">
        <v>0</v>
      </c>
      <c r="M1839" s="28">
        <v>0</v>
      </c>
      <c r="N1839" s="28">
        <v>0</v>
      </c>
      <c r="O1839" s="28">
        <v>0</v>
      </c>
      <c r="P1839" s="28">
        <v>0</v>
      </c>
      <c r="Q1839" s="28">
        <v>0</v>
      </c>
      <c r="R1839" s="28">
        <v>0</v>
      </c>
      <c r="S1839" s="93">
        <v>0</v>
      </c>
      <c r="T1839" s="93">
        <f>_xlfn.XLOOKUP(B1839,'[3]Nur des jours'!$B:$B,'[3]Nur des jours'!$U:$U,"")</f>
        <v>0</v>
      </c>
      <c r="U1839" s="93">
        <v>0</v>
      </c>
      <c r="V1839" s="93">
        <v>0</v>
      </c>
      <c r="W1839" s="93">
        <v>0</v>
      </c>
      <c r="X1839" s="93">
        <v>0</v>
      </c>
      <c r="Y1839" s="93">
        <v>0</v>
      </c>
      <c r="Z1839" s="93">
        <v>0</v>
      </c>
      <c r="AA1839" s="93">
        <v>0</v>
      </c>
      <c r="AB1839" s="93">
        <v>0</v>
      </c>
      <c r="AC1839" s="93">
        <f>_xlfn.XLOOKUP(B1839,'[3]Nur des jours'!$B:$B,'[3]Nur des jours'!$N:$N,"")</f>
        <v>0</v>
      </c>
      <c r="AD1839" s="93">
        <v>0</v>
      </c>
      <c r="AE1839" s="93">
        <v>0</v>
      </c>
      <c r="AF1839" s="93">
        <v>0</v>
      </c>
      <c r="AG1839" s="93"/>
      <c r="AH1839" s="93">
        <v>0</v>
      </c>
      <c r="AI1839" s="93">
        <v>0</v>
      </c>
      <c r="AJ1839" s="93">
        <v>0</v>
      </c>
      <c r="AK1839" s="93">
        <v>0</v>
      </c>
      <c r="AL1839" s="93">
        <v>0</v>
      </c>
      <c r="AM1839" s="49" t="s">
        <v>5559</v>
      </c>
      <c r="AN1839" s="49"/>
      <c r="AO1839" s="48" t="str" cm="1">
        <f t="array" ref="AO1839">IFERROR(_xlfn.IFS(
AQ1839="MPR ISSUE","PDH",
AQ1839="BSS Hardware Issue","BSS",
AQ1839="Sites strategiques, MLL, Pylone, etc.","ENVTECH",
AQ1839="AKTIVCO DEFAUT GE &amp; POWER Cabinet","AKTIVCO",
AQ1839="AKTIVCO Coupure ENEO &amp; Baisse de tension","AKTIVCO GRID ONLY",
AQ1839="Coupure ENEO &amp; Baisse de tension","IHS GRID ONLY",
AQ1839="Defaut GE &amp; POWER Cabinet","IHS",
AQ1839="Sharing","Partners",
AQ1839="Sites strategiques &amp; DataCenter","SST &amp; DC",
AQ1839="Exclu","Exclu",
AQ1839="SAT","SAT",
AQ1839="SPARE-ISSUE","SPARE-ISSUE",
AQ1839="Fiber CAmtel","TRANS_FO_CAMTEL",
AQ1839="Fiber AOF","Fiber AOF",
AQ1839="Projet OCM (HUAWEI)","TRAVAUX-HUAWEI",
AQ1839="Projet OCM (NOKIA)","TRAVAUX-NOKIA",
AQ1839="ACCESS-ISSUE","ACCESS-ISSUE",
AQ1839="Projet OCM (ZTE, NOKIA, autres projets)","TRAVAUX OCM",
AQ1839="No root CAuse","No root cause",
AQ1839="ODU HS","PDH",
AQ1839="IP &amp; VLAN","PDH",
AQ1839="Warehouse HUAWEI","SPARE-ISSUE",
AQ1839="SPARE-HS","SPARE-ISSUE",
AQ1839="Power Telco","BSS",AQ1839="no impacts","no impacts"
),"")</f>
        <v>No root cause</v>
      </c>
      <c r="AP1839" s="48" t="str" cm="1">
        <f t="array" ref="AP1839">IFERROR(_xlfn.IFS(
AQ1839="MPR ISSUE","TX ISSUE",
AQ1839="BSS Hardware Issue","RAN ISSUE",
AQ1839="Sites strategiques, MLL, Pylone, etc.","ENVTECH",
AQ1839="AKTIVCO DEFAUT GE &amp; POWER Cabinet","POWER ISSUE",
AQ1839="AKTIVCO Coupure ENEO &amp; Baisse de tension","POWER ISSUE",
AQ1839="Coupure ENEO &amp; Baisse de tension","POWER ISSUE",
AQ1839="Defaut GE &amp; POWER Cabinet","POWER ISSUE",
AQ1839="Sharing","POWER ISSUE",
AQ1839="Sites strategiques &amp; DataCenter","POWER ISSUE",
AQ1839="Exclu","Exclu",
AQ1839="SAT","TX ISSUE",
AQ1839="SPARE-ISSUE","SPARE-ISSUE",
AQ1839="Fiber CAmtel","TX ISSUE",
AQ1839="Fiber AOF","TX ISSUE",
AQ1839="Projet OCM (HUAWEI)","TRAVAUX-HUAWEI",
AQ1839="Projet OCM (NOKIA)","TRAVAUX -NOKIA",
AQ1839="ACCESS-ISSUE","ACCESS-ISSUE",
AQ1839="Projet OCM (ZTE, NOKIA, autres projets)","TRAVAUX OCM",
AQ1839="No root CAuse","No root cause",
AQ1839="ODU HS","TX ISSUE",
AQ1839="IP &amp; VLAN","TX ISSUE",
AQ1839="Warehouse HUAWEI","SPARE-ISSUE",
AQ1839="SPARE-HS","SPARE-ISSUE",
AQ1839="Power Telco","RAN ISSUE",AQ1839="no impacts","no impacts"
),"")</f>
        <v>No root cause</v>
      </c>
      <c r="AQ1839" s="126" t="s">
        <v>5344</v>
      </c>
      <c r="AR1839" s="48" t="str" cm="1">
        <f t="array" ref="AR1839">IFERROR(_xlfn.IFS(
AQ1839="MPR ISSUE","ACTIVE",
AQ1839="BSS Hardware Issue","ACTIVE",
AQ1839="Sites strategiques, MLL, Pylone, etc.","PASSIVE",
AQ1839="AKTIVCO DEFAUT GE &amp; POWER Cabinet","PASSIVE",
AQ1839="AKTIVCO Coupure ENEO &amp; Baisse de tension","PASSIVE",
AQ1839="Coupure ENEO &amp; Baisse de tension","PASSIVE",
AQ1839="Defaut GE &amp; POWER Cabinet","PASSIVE",
AQ1839="Sharing","PASSIVE",
AQ1839="Sites strategiques &amp; DataCenter","PASSIVE",
AQ1839="Exclu","Exclu",
AQ1839="SAT","ACTIVE",
AQ1839="SPARE-ISSUE","SPARE-ISSUE",
AQ1839="Fiber CAmtel","ACTIVE",
AQ1839="Fiber AOF","ACTIVE",
AQ1839="Projet OCM (HUAWEI)","PLANNED WORKS",
AQ1839="Projet OCM (NOKIA)","PLANNED WORKS",
AQ1839="ACCESS-ISSUE","ACCESS-ISSUE",
AQ1839="Projet OCM (ZTE, NOKIA, autres projets)","PLANNED WORKS",
AQ1839="No root CAuse","No root cause",
AQ1839="ODU HS","ACTIVE",
AQ1839="IP &amp; VLAN","ACTIVE",
AQ1839="Warehouse HUAWEI","SPARE-ISSUE",
AQ1839="SPARE-HS","SPARE-ISSUE",
AQ1839="Power Telco","ACTIVE", AQ1839="no impacts","no impacts"
),"")</f>
        <v>No root cause</v>
      </c>
      <c r="AS1839" s="92" t="s">
        <v>5537</v>
      </c>
      <c r="AT1839" s="98" t="s">
        <v>283</v>
      </c>
      <c r="AV1839" s="17" t="s">
        <v>5537</v>
      </c>
      <c r="AW1839" s="7" t="s">
        <v>5537</v>
      </c>
      <c r="AX1839" s="6" t="s">
        <v>5537</v>
      </c>
      <c r="AY1839" s="7"/>
      <c r="AZ1839" s="3" t="s">
        <v>5537</v>
      </c>
      <c r="BA1839" s="18" t="s">
        <v>5537</v>
      </c>
      <c r="BB1839" s="18" t="s">
        <v>5537</v>
      </c>
      <c r="BC1839" s="18" t="s">
        <v>5537</v>
      </c>
      <c r="BD1839" s="18" t="s">
        <v>5537</v>
      </c>
      <c r="BE1839" s="18" t="s">
        <v>5537</v>
      </c>
      <c r="BF1839" s="18" t="s">
        <v>5537</v>
      </c>
      <c r="BG1839" s="18" t="s">
        <v>5537</v>
      </c>
      <c r="BH1839" s="18" t="s">
        <v>5537</v>
      </c>
      <c r="BI1839" s="18" t="s">
        <v>5537</v>
      </c>
      <c r="BJ1839" s="18" t="s">
        <v>5537</v>
      </c>
      <c r="BK1839" s="18" t="s">
        <v>5537</v>
      </c>
      <c r="BL1839" s="9" t="s">
        <v>5537</v>
      </c>
      <c r="BM1839" s="14" t="s">
        <v>5537</v>
      </c>
      <c r="BN1839" s="14" t="s">
        <v>5537</v>
      </c>
      <c r="BO1839" s="14" t="str">
        <f>_xlfn.XLOOKUP(B1839,'[4]cell downs 18042026 17h'!$B:$B,'[4]cell downs 18042026 17h'!$B:$B,"")</f>
        <v/>
      </c>
      <c r="BP1839" s="14" t="str">
        <f>_xlfn.XLOOKUP(B1839,'[5]Cells Huawei 19042026 15h'!$B:$B,'[5]Cells Huawei 19042026 15h'!$B:$B,"")</f>
        <v/>
      </c>
      <c r="BQ1839" s="9" t="str">
        <f>_xlfn.XLOOKUP(B1839,'[6]cells down 19042026 9H40'!$B:$B,'[6]cells down 19042026 9H40'!$B:$B,"")</f>
        <v/>
      </c>
      <c r="BR1839" s="9" t="s">
        <v>283</v>
      </c>
      <c r="BS1839" s="9" t="s">
        <v>594</v>
      </c>
      <c r="BT1839" s="108"/>
    </row>
    <row r="1840" spans="1:72" s="9" customFormat="1" x14ac:dyDescent="0.35">
      <c r="A1840" s="1" t="s">
        <v>2613</v>
      </c>
      <c r="B1840" s="8" t="s">
        <v>2614</v>
      </c>
      <c r="C1840" s="3" t="str">
        <f>_xlfn.XLOOKUP(B1840,'[1]daily break down'!$D:$D,'[1]daily break down'!$E:$E,"")</f>
        <v>Douala</v>
      </c>
      <c r="D1840" s="1" t="s">
        <v>21</v>
      </c>
      <c r="E1840" s="1" t="s">
        <v>12</v>
      </c>
      <c r="F1840" s="3" t="s">
        <v>31</v>
      </c>
      <c r="G1840" s="1" t="s">
        <v>32</v>
      </c>
      <c r="H1840" s="34" t="str">
        <f>_xlfn.XLOOKUP(B1840,[2]CALCULATION!$B:$B,[2]CALCULATION!$H:$H,"")</f>
        <v>ZTE</v>
      </c>
      <c r="I1840" s="28">
        <v>0</v>
      </c>
      <c r="J1840" s="28">
        <v>0</v>
      </c>
      <c r="K1840" s="28">
        <v>0</v>
      </c>
      <c r="L1840" s="28">
        <v>0</v>
      </c>
      <c r="M1840" s="28">
        <v>0</v>
      </c>
      <c r="N1840" s="28">
        <v>0</v>
      </c>
      <c r="O1840" s="28">
        <v>0</v>
      </c>
      <c r="P1840" s="28">
        <v>0</v>
      </c>
      <c r="Q1840" s="28">
        <v>0</v>
      </c>
      <c r="R1840" s="28">
        <v>0</v>
      </c>
      <c r="S1840" s="93">
        <v>0</v>
      </c>
      <c r="T1840" s="93">
        <f>_xlfn.XLOOKUP(B1840,'[3]Nur des jours'!$B:$B,'[3]Nur des jours'!$U:$U,"")</f>
        <v>0</v>
      </c>
      <c r="U1840" s="93">
        <v>0</v>
      </c>
      <c r="V1840" s="93">
        <v>0</v>
      </c>
      <c r="W1840" s="93">
        <v>0</v>
      </c>
      <c r="X1840" s="93">
        <v>0</v>
      </c>
      <c r="Y1840" s="93">
        <v>0</v>
      </c>
      <c r="Z1840" s="93">
        <v>0</v>
      </c>
      <c r="AA1840" s="93">
        <v>0</v>
      </c>
      <c r="AB1840" s="93">
        <v>0</v>
      </c>
      <c r="AC1840" s="93"/>
      <c r="AD1840" s="93">
        <v>0</v>
      </c>
      <c r="AE1840" s="93">
        <v>0</v>
      </c>
      <c r="AF1840" s="93">
        <v>0</v>
      </c>
      <c r="AG1840" s="93"/>
      <c r="AH1840" s="93">
        <v>0</v>
      </c>
      <c r="AI1840" s="93">
        <v>0</v>
      </c>
      <c r="AJ1840" s="93">
        <v>0</v>
      </c>
      <c r="AK1840" s="93">
        <v>0</v>
      </c>
      <c r="AL1840" s="93">
        <v>0</v>
      </c>
      <c r="AM1840" s="49" t="s">
        <v>5559</v>
      </c>
      <c r="AN1840" s="49"/>
      <c r="AO1840" s="48" t="str" cm="1">
        <f t="array" ref="AO1840">IFERROR(_xlfn.IFS(
AQ1840="MPR ISSUE","PDH",
AQ1840="BSS Hardware Issue","BSS",
AQ1840="Sites strategiques, MLL, Pylone, etc.","ENVTECH",
AQ1840="AKTIVCO DEFAUT GE &amp; POWER Cabinet","AKTIVCO",
AQ1840="AKTIVCO Coupure ENEO &amp; Baisse de tension","AKTIVCO GRID ONLY",
AQ1840="Coupure ENEO &amp; Baisse de tension","IHS GRID ONLY",
AQ1840="Defaut GE &amp; POWER Cabinet","IHS",
AQ1840="Sharing","Partners",
AQ1840="Sites strategiques &amp; DataCenter","SST &amp; DC",
AQ1840="Exclu","Exclu",
AQ1840="SAT","SAT",
AQ1840="SPARE-ISSUE","SPARE-ISSUE",
AQ1840="Fiber CAmtel","TRANS_FO_CAMTEL",
AQ1840="Fiber AOF","Fiber AOF",
AQ1840="Projet OCM (HUAWEI)","TRAVAUX-HUAWEI",
AQ1840="Projet OCM (NOKIA)","TRAVAUX-NOKIA",
AQ1840="ACCESS-ISSUE","ACCESS-ISSUE",
AQ1840="Projet OCM (ZTE, NOKIA, autres projets)","TRAVAUX OCM",
AQ1840="No root CAuse","No root cause",
AQ1840="ODU HS","PDH",
AQ1840="IP &amp; VLAN","PDH",
AQ1840="Warehouse HUAWEI","SPARE-ISSUE",
AQ1840="SPARE-HS","SPARE-ISSUE",
AQ1840="Power Telco","BSS",AQ1840="no impacts","no impacts"
),"")</f>
        <v>No root cause</v>
      </c>
      <c r="AP1840" s="48" t="str" cm="1">
        <f t="array" ref="AP1840">IFERROR(_xlfn.IFS(
AQ1840="MPR ISSUE","TX ISSUE",
AQ1840="BSS Hardware Issue","RAN ISSUE",
AQ1840="Sites strategiques, MLL, Pylone, etc.","ENVTECH",
AQ1840="AKTIVCO DEFAUT GE &amp; POWER Cabinet","POWER ISSUE",
AQ1840="AKTIVCO Coupure ENEO &amp; Baisse de tension","POWER ISSUE",
AQ1840="Coupure ENEO &amp; Baisse de tension","POWER ISSUE",
AQ1840="Defaut GE &amp; POWER Cabinet","POWER ISSUE",
AQ1840="Sharing","POWER ISSUE",
AQ1840="Sites strategiques &amp; DataCenter","POWER ISSUE",
AQ1840="Exclu","Exclu",
AQ1840="SAT","TX ISSUE",
AQ1840="SPARE-ISSUE","SPARE-ISSUE",
AQ1840="Fiber CAmtel","TX ISSUE",
AQ1840="Fiber AOF","TX ISSUE",
AQ1840="Projet OCM (HUAWEI)","TRAVAUX-HUAWEI",
AQ1840="Projet OCM (NOKIA)","TRAVAUX -NOKIA",
AQ1840="ACCESS-ISSUE","ACCESS-ISSUE",
AQ1840="Projet OCM (ZTE, NOKIA, autres projets)","TRAVAUX OCM",
AQ1840="No root CAuse","No root cause",
AQ1840="ODU HS","TX ISSUE",
AQ1840="IP &amp; VLAN","TX ISSUE",
AQ1840="Warehouse HUAWEI","SPARE-ISSUE",
AQ1840="SPARE-HS","SPARE-ISSUE",
AQ1840="Power Telco","RAN ISSUE",AQ1840="no impacts","no impacts"
),"")</f>
        <v>No root cause</v>
      </c>
      <c r="AQ1840" s="67" t="s">
        <v>5344</v>
      </c>
      <c r="AR1840" s="48" t="str" cm="1">
        <f t="array" ref="AR1840">IFERROR(_xlfn.IFS(
AQ1840="MPR ISSUE","ACTIVE",
AQ1840="BSS Hardware Issue","ACTIVE",
AQ1840="Sites strategiques, MLL, Pylone, etc.","PASSIVE",
AQ1840="AKTIVCO DEFAUT GE &amp; POWER Cabinet","PASSIVE",
AQ1840="AKTIVCO Coupure ENEO &amp; Baisse de tension","PASSIVE",
AQ1840="Coupure ENEO &amp; Baisse de tension","PASSIVE",
AQ1840="Defaut GE &amp; POWER Cabinet","PASSIVE",
AQ1840="Sharing","PASSIVE",
AQ1840="Sites strategiques &amp; DataCenter","PASSIVE",
AQ1840="Exclu","Exclu",
AQ1840="SAT","ACTIVE",
AQ1840="SPARE-ISSUE","SPARE-ISSUE",
AQ1840="Fiber CAmtel","ACTIVE",
AQ1840="Fiber AOF","ACTIVE",
AQ1840="Projet OCM (HUAWEI)","PLANNED WORKS",
AQ1840="Projet OCM (NOKIA)","PLANNED WORKS",
AQ1840="ACCESS-ISSUE","ACCESS-ISSUE",
AQ1840="Projet OCM (ZTE, NOKIA, autres projets)","PLANNED WORKS",
AQ1840="No root CAuse","No root cause",
AQ1840="ODU HS","ACTIVE",
AQ1840="IP &amp; VLAN","ACTIVE",
AQ1840="Warehouse HUAWEI","SPARE-ISSUE",
AQ1840="SPARE-HS","SPARE-ISSUE",
AQ1840="Power Telco","ACTIVE", AQ1840="no impacts","no impacts"
),"")</f>
        <v>No root cause</v>
      </c>
      <c r="AS1840" s="92" t="s">
        <v>5537</v>
      </c>
      <c r="AT1840" s="98" t="s">
        <v>2614</v>
      </c>
      <c r="AV1840" s="17" t="s">
        <v>5537</v>
      </c>
      <c r="AW1840" s="7" t="s">
        <v>5537</v>
      </c>
      <c r="AX1840" s="6" t="s">
        <v>5537</v>
      </c>
      <c r="AY1840" s="7"/>
      <c r="AZ1840" s="3" t="s">
        <v>5537</v>
      </c>
      <c r="BA1840" s="18" t="s">
        <v>5537</v>
      </c>
      <c r="BB1840" s="18" t="s">
        <v>5537</v>
      </c>
      <c r="BC1840" s="18" t="s">
        <v>5537</v>
      </c>
      <c r="BD1840" s="18" t="s">
        <v>5537</v>
      </c>
      <c r="BE1840" s="18" t="s">
        <v>5537</v>
      </c>
      <c r="BF1840" s="18" t="s">
        <v>5537</v>
      </c>
      <c r="BG1840" s="18" t="s">
        <v>5537</v>
      </c>
      <c r="BH1840" s="18" t="s">
        <v>5537</v>
      </c>
      <c r="BI1840" s="18" t="s">
        <v>5537</v>
      </c>
      <c r="BJ1840" s="18" t="s">
        <v>5537</v>
      </c>
      <c r="BK1840" s="18" t="s">
        <v>5537</v>
      </c>
      <c r="BL1840" s="9" t="s">
        <v>5537</v>
      </c>
      <c r="BM1840" s="14" t="s">
        <v>5537</v>
      </c>
      <c r="BN1840" s="14" t="s">
        <v>5537</v>
      </c>
      <c r="BO1840" s="14" t="str">
        <f>_xlfn.XLOOKUP(B1840,'[4]cell downs 18042026 17h'!$B:$B,'[4]cell downs 18042026 17h'!$B:$B,"")</f>
        <v/>
      </c>
      <c r="BP1840" s="14" t="str">
        <f>_xlfn.XLOOKUP(B1840,'[5]Cells Huawei 19042026 15h'!$B:$B,'[5]Cells Huawei 19042026 15h'!$B:$B,"")</f>
        <v/>
      </c>
      <c r="BQ1840" s="9" t="str">
        <f>_xlfn.XLOOKUP(B1840,'[6]cells down 19042026 9H40'!$B:$B,'[6]cells down 19042026 9H40'!$B:$B,"")</f>
        <v/>
      </c>
      <c r="BR1840" s="9" t="s">
        <v>2614</v>
      </c>
      <c r="BS1840" s="9" t="s">
        <v>12</v>
      </c>
      <c r="BT1840" s="108"/>
    </row>
    <row r="1841" spans="1:72" s="9" customFormat="1" x14ac:dyDescent="0.35">
      <c r="A1841" s="1" t="s">
        <v>3361</v>
      </c>
      <c r="B1841" s="8" t="s">
        <v>3362</v>
      </c>
      <c r="C1841" s="3" t="str">
        <f>_xlfn.XLOOKUP(B1841,'[1]daily break down'!$D:$D,'[1]daily break down'!$E:$E,"")</f>
        <v>Douala</v>
      </c>
      <c r="D1841" s="1"/>
      <c r="E1841" s="1"/>
      <c r="F1841" s="3" t="s">
        <v>31</v>
      </c>
      <c r="G1841" s="1" t="s">
        <v>32</v>
      </c>
      <c r="H1841" s="34" t="str">
        <f>_xlfn.XLOOKUP(B1841,[2]CALCULATION!$B:$B,[2]CALCULATION!$H:$H,"")</f>
        <v>ZTE</v>
      </c>
      <c r="I1841" s="28">
        <v>0</v>
      </c>
      <c r="J1841" s="28">
        <v>0</v>
      </c>
      <c r="K1841" s="28">
        <v>0</v>
      </c>
      <c r="L1841" s="28">
        <v>0</v>
      </c>
      <c r="M1841" s="28">
        <v>0</v>
      </c>
      <c r="N1841" s="28">
        <v>0</v>
      </c>
      <c r="O1841" s="28">
        <v>0</v>
      </c>
      <c r="P1841" s="28">
        <v>0</v>
      </c>
      <c r="Q1841" s="28">
        <v>0</v>
      </c>
      <c r="R1841" s="28">
        <v>0</v>
      </c>
      <c r="S1841" s="93">
        <v>0</v>
      </c>
      <c r="T1841" s="93">
        <f>_xlfn.XLOOKUP(B1841,'[3]Nur des jours'!$B:$B,'[3]Nur des jours'!$U:$U,"")</f>
        <v>0</v>
      </c>
      <c r="U1841" s="93">
        <v>0</v>
      </c>
      <c r="V1841" s="93">
        <v>0</v>
      </c>
      <c r="W1841" s="93">
        <v>0</v>
      </c>
      <c r="X1841" s="93">
        <v>0</v>
      </c>
      <c r="Y1841" s="93">
        <v>0</v>
      </c>
      <c r="Z1841" s="93">
        <v>0</v>
      </c>
      <c r="AA1841" s="93">
        <v>0</v>
      </c>
      <c r="AB1841" s="93">
        <v>0</v>
      </c>
      <c r="AC1841" s="93"/>
      <c r="AD1841" s="93">
        <v>0</v>
      </c>
      <c r="AE1841" s="93">
        <v>0</v>
      </c>
      <c r="AF1841" s="93">
        <v>0</v>
      </c>
      <c r="AG1841" s="93"/>
      <c r="AH1841" s="93">
        <v>0</v>
      </c>
      <c r="AI1841" s="93">
        <v>0</v>
      </c>
      <c r="AJ1841" s="93">
        <v>0</v>
      </c>
      <c r="AK1841" s="93">
        <v>0</v>
      </c>
      <c r="AL1841" s="93">
        <v>0</v>
      </c>
      <c r="AM1841" s="49" t="s">
        <v>5559</v>
      </c>
      <c r="AN1841" s="49"/>
      <c r="AO1841" s="48" t="str" cm="1">
        <f t="array" ref="AO1841">IFERROR(_xlfn.IFS(
AQ1841="MPR ISSUE","PDH",
AQ1841="BSS Hardware Issue","BSS",
AQ1841="Sites strategiques, MLL, Pylone, etc.","ENVTECH",
AQ1841="AKTIVCO DEFAUT GE &amp; POWER Cabinet","AKTIVCO",
AQ1841="AKTIVCO Coupure ENEO &amp; Baisse de tension","AKTIVCO GRID ONLY",
AQ1841="Coupure ENEO &amp; Baisse de tension","IHS GRID ONLY",
AQ1841="Defaut GE &amp; POWER Cabinet","IHS",
AQ1841="Sharing","Partners",
AQ1841="Sites strategiques &amp; DataCenter","SST &amp; DC",
AQ1841="Exclu","Exclu",
AQ1841="SAT","SAT",
AQ1841="SPARE-ISSUE","SPARE-ISSUE",
AQ1841="Fiber CAmtel","TRANS_FO_CAMTEL",
AQ1841="Fiber AOF","Fiber AOF",
AQ1841="Projet OCM (HUAWEI)","TRAVAUX-HUAWEI",
AQ1841="Projet OCM (NOKIA)","TRAVAUX-NOKIA",
AQ1841="ACCESS-ISSUE","ACCESS-ISSUE",
AQ1841="Projet OCM (ZTE, NOKIA, autres projets)","TRAVAUX OCM",
AQ1841="No root CAuse","No root cause",
AQ1841="ODU HS","PDH",
AQ1841="IP &amp; VLAN","PDH",
AQ1841="Warehouse HUAWEI","SPARE-ISSUE",
AQ1841="SPARE-HS","SPARE-ISSUE",
AQ1841="Power Telco","BSS",AQ1841="no impacts","no impacts"
),"")</f>
        <v>No root cause</v>
      </c>
      <c r="AP1841" s="48" t="str" cm="1">
        <f t="array" ref="AP1841">IFERROR(_xlfn.IFS(
AQ1841="MPR ISSUE","TX ISSUE",
AQ1841="BSS Hardware Issue","RAN ISSUE",
AQ1841="Sites strategiques, MLL, Pylone, etc.","ENVTECH",
AQ1841="AKTIVCO DEFAUT GE &amp; POWER Cabinet","POWER ISSUE",
AQ1841="AKTIVCO Coupure ENEO &amp; Baisse de tension","POWER ISSUE",
AQ1841="Coupure ENEO &amp; Baisse de tension","POWER ISSUE",
AQ1841="Defaut GE &amp; POWER Cabinet","POWER ISSUE",
AQ1841="Sharing","POWER ISSUE",
AQ1841="Sites strategiques &amp; DataCenter","POWER ISSUE",
AQ1841="Exclu","Exclu",
AQ1841="SAT","TX ISSUE",
AQ1841="SPARE-ISSUE","SPARE-ISSUE",
AQ1841="Fiber CAmtel","TX ISSUE",
AQ1841="Fiber AOF","TX ISSUE",
AQ1841="Projet OCM (HUAWEI)","TRAVAUX-HUAWEI",
AQ1841="Projet OCM (NOKIA)","TRAVAUX -NOKIA",
AQ1841="ACCESS-ISSUE","ACCESS-ISSUE",
AQ1841="Projet OCM (ZTE, NOKIA, autres projets)","TRAVAUX OCM",
AQ1841="No root CAuse","No root cause",
AQ1841="ODU HS","TX ISSUE",
AQ1841="IP &amp; VLAN","TX ISSUE",
AQ1841="Warehouse HUAWEI","SPARE-ISSUE",
AQ1841="SPARE-HS","SPARE-ISSUE",
AQ1841="Power Telco","RAN ISSUE",AQ1841="no impacts","no impacts"
),"")</f>
        <v>No root cause</v>
      </c>
      <c r="AQ1841" s="67" t="s">
        <v>5344</v>
      </c>
      <c r="AR1841" s="48" t="str" cm="1">
        <f t="array" ref="AR1841">IFERROR(_xlfn.IFS(
AQ1841="MPR ISSUE","ACTIVE",
AQ1841="BSS Hardware Issue","ACTIVE",
AQ1841="Sites strategiques, MLL, Pylone, etc.","PASSIVE",
AQ1841="AKTIVCO DEFAUT GE &amp; POWER Cabinet","PASSIVE",
AQ1841="AKTIVCO Coupure ENEO &amp; Baisse de tension","PASSIVE",
AQ1841="Coupure ENEO &amp; Baisse de tension","PASSIVE",
AQ1841="Defaut GE &amp; POWER Cabinet","PASSIVE",
AQ1841="Sharing","PASSIVE",
AQ1841="Sites strategiques &amp; DataCenter","PASSIVE",
AQ1841="Exclu","Exclu",
AQ1841="SAT","ACTIVE",
AQ1841="SPARE-ISSUE","SPARE-ISSUE",
AQ1841="Fiber CAmtel","ACTIVE",
AQ1841="Fiber AOF","ACTIVE",
AQ1841="Projet OCM (HUAWEI)","PLANNED WORKS",
AQ1841="Projet OCM (NOKIA)","PLANNED WORKS",
AQ1841="ACCESS-ISSUE","ACCESS-ISSUE",
AQ1841="Projet OCM (ZTE, NOKIA, autres projets)","PLANNED WORKS",
AQ1841="No root CAuse","No root cause",
AQ1841="ODU HS","ACTIVE",
AQ1841="IP &amp; VLAN","ACTIVE",
AQ1841="Warehouse HUAWEI","SPARE-ISSUE",
AQ1841="SPARE-HS","SPARE-ISSUE",
AQ1841="Power Telco","ACTIVE", AQ1841="no impacts","no impacts"
),"")</f>
        <v>No root cause</v>
      </c>
      <c r="AS1841" s="92" t="s">
        <v>5537</v>
      </c>
      <c r="AT1841" s="98" t="s">
        <v>3362</v>
      </c>
      <c r="AV1841" s="17" t="s">
        <v>5537</v>
      </c>
      <c r="AW1841" s="7" t="s">
        <v>5537</v>
      </c>
      <c r="AX1841" s="6" t="s">
        <v>5537</v>
      </c>
      <c r="AY1841" s="7"/>
      <c r="AZ1841" s="3" t="s">
        <v>5537</v>
      </c>
      <c r="BA1841" s="18" t="s">
        <v>5537</v>
      </c>
      <c r="BB1841" s="18" t="s">
        <v>5537</v>
      </c>
      <c r="BC1841" s="18" t="s">
        <v>5537</v>
      </c>
      <c r="BD1841" s="18" t="s">
        <v>5537</v>
      </c>
      <c r="BE1841" s="18" t="s">
        <v>5537</v>
      </c>
      <c r="BF1841" s="18" t="s">
        <v>5537</v>
      </c>
      <c r="BG1841" s="18" t="s">
        <v>5537</v>
      </c>
      <c r="BH1841" s="18" t="s">
        <v>5537</v>
      </c>
      <c r="BI1841" s="18" t="s">
        <v>5537</v>
      </c>
      <c r="BJ1841" s="18" t="s">
        <v>5537</v>
      </c>
      <c r="BK1841" s="18" t="s">
        <v>5537</v>
      </c>
      <c r="BL1841" s="9" t="s">
        <v>5537</v>
      </c>
      <c r="BM1841" s="14" t="s">
        <v>5537</v>
      </c>
      <c r="BN1841" s="14" t="s">
        <v>5537</v>
      </c>
      <c r="BO1841" s="14" t="str">
        <f>_xlfn.XLOOKUP(B1841,'[4]cell downs 18042026 17h'!$B:$B,'[4]cell downs 18042026 17h'!$B:$B,"")</f>
        <v/>
      </c>
      <c r="BP1841" s="14" t="str">
        <f>_xlfn.XLOOKUP(B1841,'[5]Cells Huawei 19042026 15h'!$B:$B,'[5]Cells Huawei 19042026 15h'!$B:$B,"")</f>
        <v/>
      </c>
      <c r="BQ1841" s="9" t="str">
        <f>_xlfn.XLOOKUP(B1841,'[6]cells down 19042026 9H40'!$B:$B,'[6]cells down 19042026 9H40'!$B:$B,"")</f>
        <v/>
      </c>
      <c r="BR1841" s="9" t="s">
        <v>5537</v>
      </c>
      <c r="BS1841" s="9" t="s">
        <v>12</v>
      </c>
      <c r="BT1841" s="108"/>
    </row>
    <row r="1842" spans="1:72" s="9" customFormat="1" x14ac:dyDescent="0.35">
      <c r="A1842" s="1" t="s">
        <v>3010</v>
      </c>
      <c r="B1842" s="8" t="s">
        <v>3011</v>
      </c>
      <c r="C1842" s="3" t="str">
        <f>_xlfn.XLOOKUP(B1842,'[1]daily break down'!$D:$D,'[1]daily break down'!$E:$E,"")</f>
        <v>NORD</v>
      </c>
      <c r="D1842" s="1" t="s">
        <v>11</v>
      </c>
      <c r="E1842" s="1" t="s">
        <v>66</v>
      </c>
      <c r="F1842" s="3" t="s">
        <v>23</v>
      </c>
      <c r="G1842" s="1" t="s">
        <v>3010</v>
      </c>
      <c r="H1842" s="32" t="str">
        <f>_xlfn.XLOOKUP(B1842,[2]CALCULATION!$B:$B,[2]CALCULATION!$H:$H,"")</f>
        <v>Huawei</v>
      </c>
      <c r="I1842" s="28">
        <v>0</v>
      </c>
      <c r="J1842" s="28">
        <v>0</v>
      </c>
      <c r="K1842" s="28">
        <v>0</v>
      </c>
      <c r="L1842" s="28">
        <v>0</v>
      </c>
      <c r="M1842" s="28">
        <v>0</v>
      </c>
      <c r="N1842" s="28">
        <v>0</v>
      </c>
      <c r="O1842" s="28">
        <v>0</v>
      </c>
      <c r="P1842" s="28">
        <v>0</v>
      </c>
      <c r="Q1842" s="28">
        <v>0</v>
      </c>
      <c r="R1842" s="28">
        <v>0</v>
      </c>
      <c r="S1842" s="93">
        <v>0</v>
      </c>
      <c r="T1842" s="93">
        <f>_xlfn.XLOOKUP(B1842,'[3]Nur des jours'!$B:$B,'[3]Nur des jours'!$U:$U,"")</f>
        <v>0</v>
      </c>
      <c r="U1842" s="93">
        <v>0</v>
      </c>
      <c r="V1842" s="93">
        <v>0</v>
      </c>
      <c r="W1842" s="93">
        <v>0</v>
      </c>
      <c r="X1842" s="93">
        <v>0</v>
      </c>
      <c r="Y1842" s="93">
        <v>0</v>
      </c>
      <c r="Z1842" s="93">
        <v>0</v>
      </c>
      <c r="AA1842" s="93">
        <v>0</v>
      </c>
      <c r="AB1842" s="93">
        <v>0</v>
      </c>
      <c r="AC1842" s="93"/>
      <c r="AD1842" s="93">
        <v>0</v>
      </c>
      <c r="AE1842" s="93">
        <v>0</v>
      </c>
      <c r="AF1842" s="93">
        <v>0</v>
      </c>
      <c r="AG1842" s="93"/>
      <c r="AH1842" s="93">
        <v>0</v>
      </c>
      <c r="AI1842" s="93">
        <v>0</v>
      </c>
      <c r="AJ1842" s="93">
        <v>0</v>
      </c>
      <c r="AK1842" s="93">
        <v>0</v>
      </c>
      <c r="AL1842" s="93">
        <v>0</v>
      </c>
      <c r="AM1842" s="49" t="s">
        <v>5559</v>
      </c>
      <c r="AN1842" s="49"/>
      <c r="AO1842" s="48" t="str" cm="1">
        <f t="array" ref="AO1842">IFERROR(_xlfn.IFS(
AQ1842="MPR ISSUE","PDH",
AQ1842="BSS Hardware Issue","BSS",
AQ1842="Sites strategiques, MLL, Pylone, etc.","ENVTECH",
AQ1842="AKTIVCO DEFAUT GE &amp; POWER Cabinet","AKTIVCO",
AQ1842="AKTIVCO Coupure ENEO &amp; Baisse de tension","AKTIVCO GRID ONLY",
AQ1842="Coupure ENEO &amp; Baisse de tension","IHS GRID ONLY",
AQ1842="Defaut GE &amp; POWER Cabinet","IHS",
AQ1842="Sharing","Partners",
AQ1842="Sites strategiques &amp; DataCenter","SST &amp; DC",
AQ1842="Exclu","Exclu",
AQ1842="SAT","SAT",
AQ1842="SPARE-ISSUE","SPARE-ISSUE",
AQ1842="Fiber CAmtel","TRANS_FO_CAMTEL",
AQ1842="Fiber AOF","Fiber AOF",
AQ1842="Projet OCM (HUAWEI)","TRAVAUX-HUAWEI",
AQ1842="Projet OCM (NOKIA)","TRAVAUX-NOKIA",
AQ1842="ACCESS-ISSUE","ACCESS-ISSUE",
AQ1842="Projet OCM (ZTE, NOKIA, autres projets)","TRAVAUX OCM",
AQ1842="No root CAuse","No root cause",
AQ1842="ODU HS","PDH",
AQ1842="IP &amp; VLAN","PDH",
AQ1842="Warehouse HUAWEI","SPARE-ISSUE",
AQ1842="SPARE-HS","SPARE-ISSUE",
AQ1842="Power Telco","BSS",AQ1842="no impacts","no impacts"
),"")</f>
        <v>No root cause</v>
      </c>
      <c r="AP1842" s="48" t="str" cm="1">
        <f t="array" ref="AP1842">IFERROR(_xlfn.IFS(
AQ1842="MPR ISSUE","TX ISSUE",
AQ1842="BSS Hardware Issue","RAN ISSUE",
AQ1842="Sites strategiques, MLL, Pylone, etc.","ENVTECH",
AQ1842="AKTIVCO DEFAUT GE &amp; POWER Cabinet","POWER ISSUE",
AQ1842="AKTIVCO Coupure ENEO &amp; Baisse de tension","POWER ISSUE",
AQ1842="Coupure ENEO &amp; Baisse de tension","POWER ISSUE",
AQ1842="Defaut GE &amp; POWER Cabinet","POWER ISSUE",
AQ1842="Sharing","POWER ISSUE",
AQ1842="Sites strategiques &amp; DataCenter","POWER ISSUE",
AQ1842="Exclu","Exclu",
AQ1842="SAT","TX ISSUE",
AQ1842="SPARE-ISSUE","SPARE-ISSUE",
AQ1842="Fiber CAmtel","TX ISSUE",
AQ1842="Fiber AOF","TX ISSUE",
AQ1842="Projet OCM (HUAWEI)","TRAVAUX-HUAWEI",
AQ1842="Projet OCM (NOKIA)","TRAVAUX -NOKIA",
AQ1842="ACCESS-ISSUE","ACCESS-ISSUE",
AQ1842="Projet OCM (ZTE, NOKIA, autres projets)","TRAVAUX OCM",
AQ1842="No root CAuse","No root cause",
AQ1842="ODU HS","TX ISSUE",
AQ1842="IP &amp; VLAN","TX ISSUE",
AQ1842="Warehouse HUAWEI","SPARE-ISSUE",
AQ1842="SPARE-HS","SPARE-ISSUE",
AQ1842="Power Telco","RAN ISSUE",AQ1842="no impacts","no impacts"
),"")</f>
        <v>No root cause</v>
      </c>
      <c r="AQ1842" s="126" t="s">
        <v>5344</v>
      </c>
      <c r="AR1842" s="48" t="str" cm="1">
        <f t="array" ref="AR1842">IFERROR(_xlfn.IFS(
AQ1842="MPR ISSUE","ACTIVE",
AQ1842="BSS Hardware Issue","ACTIVE",
AQ1842="Sites strategiques, MLL, Pylone, etc.","PASSIVE",
AQ1842="AKTIVCO DEFAUT GE &amp; POWER Cabinet","PASSIVE",
AQ1842="AKTIVCO Coupure ENEO &amp; Baisse de tension","PASSIVE",
AQ1842="Coupure ENEO &amp; Baisse de tension","PASSIVE",
AQ1842="Defaut GE &amp; POWER Cabinet","PASSIVE",
AQ1842="Sharing","PASSIVE",
AQ1842="Sites strategiques &amp; DataCenter","PASSIVE",
AQ1842="Exclu","Exclu",
AQ1842="SAT","ACTIVE",
AQ1842="SPARE-ISSUE","SPARE-ISSUE",
AQ1842="Fiber CAmtel","ACTIVE",
AQ1842="Fiber AOF","ACTIVE",
AQ1842="Projet OCM (HUAWEI)","PLANNED WORKS",
AQ1842="Projet OCM (NOKIA)","PLANNED WORKS",
AQ1842="ACCESS-ISSUE","ACCESS-ISSUE",
AQ1842="Projet OCM (ZTE, NOKIA, autres projets)","PLANNED WORKS",
AQ1842="No root CAuse","No root cause",
AQ1842="ODU HS","ACTIVE",
AQ1842="IP &amp; VLAN","ACTIVE",
AQ1842="Warehouse HUAWEI","SPARE-ISSUE",
AQ1842="SPARE-HS","SPARE-ISSUE",
AQ1842="Power Telco","ACTIVE", AQ1842="no impacts","no impacts"
),"")</f>
        <v>No root cause</v>
      </c>
      <c r="AS1842" s="92" t="s">
        <v>5537</v>
      </c>
      <c r="AT1842" s="98" t="s">
        <v>3011</v>
      </c>
      <c r="AV1842" s="17" t="s">
        <v>5537</v>
      </c>
      <c r="AW1842" s="7" t="s">
        <v>5537</v>
      </c>
      <c r="AX1842" s="6" t="s">
        <v>5537</v>
      </c>
      <c r="AY1842" s="7"/>
      <c r="AZ1842" s="3" t="s">
        <v>5537</v>
      </c>
      <c r="BA1842" s="18" t="s">
        <v>5537</v>
      </c>
      <c r="BB1842" s="18" t="s">
        <v>5537</v>
      </c>
      <c r="BC1842" s="18" t="s">
        <v>5537</v>
      </c>
      <c r="BD1842" s="18" t="s">
        <v>5537</v>
      </c>
      <c r="BE1842" s="18" t="s">
        <v>5537</v>
      </c>
      <c r="BF1842" s="18" t="s">
        <v>5537</v>
      </c>
      <c r="BG1842" s="18" t="s">
        <v>5537</v>
      </c>
      <c r="BH1842" s="18" t="s">
        <v>5537</v>
      </c>
      <c r="BI1842" s="18" t="s">
        <v>5537</v>
      </c>
      <c r="BJ1842" s="18" t="s">
        <v>5537</v>
      </c>
      <c r="BK1842" s="18" t="s">
        <v>5537</v>
      </c>
      <c r="BL1842" s="9" t="s">
        <v>5537</v>
      </c>
      <c r="BM1842" s="14" t="s">
        <v>5537</v>
      </c>
      <c r="BN1842" s="14" t="s">
        <v>5537</v>
      </c>
      <c r="BO1842" s="14" t="str">
        <f>_xlfn.XLOOKUP(B1842,'[4]cell downs 18042026 17h'!$B:$B,'[4]cell downs 18042026 17h'!$B:$B,"")</f>
        <v/>
      </c>
      <c r="BP1842" s="14" t="str">
        <f>_xlfn.XLOOKUP(B1842,'[5]Cells Huawei 19042026 15h'!$B:$B,'[5]Cells Huawei 19042026 15h'!$B:$B,"")</f>
        <v/>
      </c>
      <c r="BQ1842" s="9" t="str">
        <f>_xlfn.XLOOKUP(B1842,'[6]cells down 19042026 9H40'!$B:$B,'[6]cells down 19042026 9H40'!$B:$B,"")</f>
        <v/>
      </c>
      <c r="BR1842" s="9" t="s">
        <v>3011</v>
      </c>
      <c r="BS1842" s="9" t="s">
        <v>5537</v>
      </c>
      <c r="BT1842" s="108"/>
    </row>
    <row r="1843" spans="1:72" s="9" customFormat="1" x14ac:dyDescent="0.35">
      <c r="A1843" s="1" t="s">
        <v>5168</v>
      </c>
      <c r="B1843" s="8" t="s">
        <v>5169</v>
      </c>
      <c r="C1843" s="3" t="str">
        <f>_xlfn.XLOOKUP(B1843,'[1]daily break down'!$D:$D,'[1]daily break down'!$E:$E,"")</f>
        <v>OUEST</v>
      </c>
      <c r="D1843" s="1" t="s">
        <v>11</v>
      </c>
      <c r="E1843" s="1" t="s">
        <v>12</v>
      </c>
      <c r="F1843" s="3" t="s">
        <v>102</v>
      </c>
      <c r="G1843" s="1" t="s">
        <v>5168</v>
      </c>
      <c r="H1843" s="32" t="str">
        <f>_xlfn.XLOOKUP(B1843,[2]CALCULATION!$B:$B,[2]CALCULATION!$H:$H,"")</f>
        <v>HUAWEI</v>
      </c>
      <c r="I1843" s="28">
        <v>0</v>
      </c>
      <c r="J1843" s="28">
        <v>0</v>
      </c>
      <c r="K1843" s="28">
        <v>0</v>
      </c>
      <c r="L1843" s="28">
        <v>0</v>
      </c>
      <c r="M1843" s="28">
        <v>0</v>
      </c>
      <c r="N1843" s="28">
        <v>0</v>
      </c>
      <c r="O1843" s="28">
        <v>0</v>
      </c>
      <c r="P1843" s="28">
        <v>0</v>
      </c>
      <c r="Q1843" s="28">
        <v>0</v>
      </c>
      <c r="R1843" s="28">
        <v>0</v>
      </c>
      <c r="S1843" s="93">
        <v>0</v>
      </c>
      <c r="T1843" s="93">
        <f>_xlfn.XLOOKUP(B1843,'[3]Nur des jours'!$B:$B,'[3]Nur des jours'!$U:$U,"")</f>
        <v>0</v>
      </c>
      <c r="U1843" s="93">
        <v>0</v>
      </c>
      <c r="V1843" s="93">
        <v>0</v>
      </c>
      <c r="W1843" s="93">
        <v>0</v>
      </c>
      <c r="X1843" s="93">
        <v>0</v>
      </c>
      <c r="Y1843" s="93">
        <v>0</v>
      </c>
      <c r="Z1843" s="93">
        <v>0</v>
      </c>
      <c r="AA1843" s="93">
        <v>0</v>
      </c>
      <c r="AB1843" s="93">
        <v>0</v>
      </c>
      <c r="AC1843" s="93"/>
      <c r="AD1843" s="93">
        <v>0</v>
      </c>
      <c r="AE1843" s="93">
        <v>0</v>
      </c>
      <c r="AF1843" s="93">
        <v>0</v>
      </c>
      <c r="AG1843" s="93"/>
      <c r="AH1843" s="93">
        <v>0</v>
      </c>
      <c r="AI1843" s="93">
        <v>0</v>
      </c>
      <c r="AJ1843" s="93">
        <v>0</v>
      </c>
      <c r="AK1843" s="93">
        <v>0</v>
      </c>
      <c r="AL1843" s="93">
        <v>0</v>
      </c>
      <c r="AM1843" s="49" t="s">
        <v>5559</v>
      </c>
      <c r="AN1843" s="49"/>
      <c r="AO1843" s="48" t="str" cm="1">
        <f t="array" ref="AO1843">IFERROR(_xlfn.IFS(
AQ1843="MPR ISSUE","PDH",
AQ1843="BSS Hardware Issue","BSS",
AQ1843="Sites strategiques, MLL, Pylone, etc.","ENVTECH",
AQ1843="AKTIVCO DEFAUT GE &amp; POWER Cabinet","AKTIVCO",
AQ1843="AKTIVCO Coupure ENEO &amp; Baisse de tension","AKTIVCO GRID ONLY",
AQ1843="Coupure ENEO &amp; Baisse de tension","IHS GRID ONLY",
AQ1843="Defaut GE &amp; POWER Cabinet","IHS",
AQ1843="Sharing","Partners",
AQ1843="Sites strategiques &amp; DataCenter","SST &amp; DC",
AQ1843="Exclu","Exclu",
AQ1843="SAT","SAT",
AQ1843="SPARE-ISSUE","SPARE-ISSUE",
AQ1843="Fiber CAmtel","TRANS_FO_CAMTEL",
AQ1843="Fiber AOF","Fiber AOF",
AQ1843="Projet OCM (HUAWEI)","TRAVAUX-HUAWEI",
AQ1843="Projet OCM (NOKIA)","TRAVAUX-NOKIA",
AQ1843="ACCESS-ISSUE","ACCESS-ISSUE",
AQ1843="Projet OCM (ZTE, NOKIA, autres projets)","TRAVAUX OCM",
AQ1843="No root CAuse","No root cause",
AQ1843="ODU HS","PDH",
AQ1843="IP &amp; VLAN","PDH",
AQ1843="Warehouse HUAWEI","SPARE-ISSUE",
AQ1843="SPARE-HS","SPARE-ISSUE",
AQ1843="Power Telco","BSS",AQ1843="no impacts","no impacts"
),"")</f>
        <v>No root cause</v>
      </c>
      <c r="AP1843" s="48" t="str" cm="1">
        <f t="array" ref="AP1843">IFERROR(_xlfn.IFS(
AQ1843="MPR ISSUE","TX ISSUE",
AQ1843="BSS Hardware Issue","RAN ISSUE",
AQ1843="Sites strategiques, MLL, Pylone, etc.","ENVTECH",
AQ1843="AKTIVCO DEFAUT GE &amp; POWER Cabinet","POWER ISSUE",
AQ1843="AKTIVCO Coupure ENEO &amp; Baisse de tension","POWER ISSUE",
AQ1843="Coupure ENEO &amp; Baisse de tension","POWER ISSUE",
AQ1843="Defaut GE &amp; POWER Cabinet","POWER ISSUE",
AQ1843="Sharing","POWER ISSUE",
AQ1843="Sites strategiques &amp; DataCenter","POWER ISSUE",
AQ1843="Exclu","Exclu",
AQ1843="SAT","TX ISSUE",
AQ1843="SPARE-ISSUE","SPARE-ISSUE",
AQ1843="Fiber CAmtel","TX ISSUE",
AQ1843="Fiber AOF","TX ISSUE",
AQ1843="Projet OCM (HUAWEI)","TRAVAUX-HUAWEI",
AQ1843="Projet OCM (NOKIA)","TRAVAUX -NOKIA",
AQ1843="ACCESS-ISSUE","ACCESS-ISSUE",
AQ1843="Projet OCM (ZTE, NOKIA, autres projets)","TRAVAUX OCM",
AQ1843="No root CAuse","No root cause",
AQ1843="ODU HS","TX ISSUE",
AQ1843="IP &amp; VLAN","TX ISSUE",
AQ1843="Warehouse HUAWEI","SPARE-ISSUE",
AQ1843="SPARE-HS","SPARE-ISSUE",
AQ1843="Power Telco","RAN ISSUE",AQ1843="no impacts","no impacts"
),"")</f>
        <v>No root cause</v>
      </c>
      <c r="AQ1843" s="126" t="s">
        <v>5344</v>
      </c>
      <c r="AR1843" s="48" t="str" cm="1">
        <f t="array" ref="AR1843">IFERROR(_xlfn.IFS(
AQ1843="MPR ISSUE","ACTIVE",
AQ1843="BSS Hardware Issue","ACTIVE",
AQ1843="Sites strategiques, MLL, Pylone, etc.","PASSIVE",
AQ1843="AKTIVCO DEFAUT GE &amp; POWER Cabinet","PASSIVE",
AQ1843="AKTIVCO Coupure ENEO &amp; Baisse de tension","PASSIVE",
AQ1843="Coupure ENEO &amp; Baisse de tension","PASSIVE",
AQ1843="Defaut GE &amp; POWER Cabinet","PASSIVE",
AQ1843="Sharing","PASSIVE",
AQ1843="Sites strategiques &amp; DataCenter","PASSIVE",
AQ1843="Exclu","Exclu",
AQ1843="SAT","ACTIVE",
AQ1843="SPARE-ISSUE","SPARE-ISSUE",
AQ1843="Fiber CAmtel","ACTIVE",
AQ1843="Fiber AOF","ACTIVE",
AQ1843="Projet OCM (HUAWEI)","PLANNED WORKS",
AQ1843="Projet OCM (NOKIA)","PLANNED WORKS",
AQ1843="ACCESS-ISSUE","ACCESS-ISSUE",
AQ1843="Projet OCM (ZTE, NOKIA, autres projets)","PLANNED WORKS",
AQ1843="No root CAuse","No root cause",
AQ1843="ODU HS","ACTIVE",
AQ1843="IP &amp; VLAN","ACTIVE",
AQ1843="Warehouse HUAWEI","SPARE-ISSUE",
AQ1843="SPARE-HS","SPARE-ISSUE",
AQ1843="Power Telco","ACTIVE", AQ1843="no impacts","no impacts"
),"")</f>
        <v>No root cause</v>
      </c>
      <c r="AS1843" s="92" t="s">
        <v>5537</v>
      </c>
      <c r="AT1843" s="98" t="s">
        <v>5169</v>
      </c>
      <c r="AV1843" s="17" t="s">
        <v>5537</v>
      </c>
      <c r="AW1843" s="7" t="s">
        <v>5537</v>
      </c>
      <c r="AX1843" s="6" t="s">
        <v>5537</v>
      </c>
      <c r="AY1843" s="7"/>
      <c r="AZ1843" s="3" t="s">
        <v>5537</v>
      </c>
      <c r="BA1843" s="18" t="s">
        <v>5537</v>
      </c>
      <c r="BB1843" s="18" t="s">
        <v>5537</v>
      </c>
      <c r="BC1843" s="18" t="s">
        <v>5537</v>
      </c>
      <c r="BD1843" s="18" t="s">
        <v>5537</v>
      </c>
      <c r="BE1843" s="18" t="s">
        <v>5537</v>
      </c>
      <c r="BF1843" s="18" t="s">
        <v>5537</v>
      </c>
      <c r="BG1843" s="18" t="s">
        <v>5537</v>
      </c>
      <c r="BH1843" s="18" t="s">
        <v>5537</v>
      </c>
      <c r="BI1843" s="18" t="s">
        <v>5537</v>
      </c>
      <c r="BJ1843" s="18" t="s">
        <v>5537</v>
      </c>
      <c r="BK1843" s="18" t="s">
        <v>5537</v>
      </c>
      <c r="BL1843" s="9" t="s">
        <v>5537</v>
      </c>
      <c r="BM1843" s="14" t="s">
        <v>5537</v>
      </c>
      <c r="BN1843" s="14" t="s">
        <v>5537</v>
      </c>
      <c r="BO1843" s="14" t="str">
        <f>_xlfn.XLOOKUP(B1843,'[4]cell downs 18042026 17h'!$B:$B,'[4]cell downs 18042026 17h'!$B:$B,"")</f>
        <v/>
      </c>
      <c r="BP1843" s="14" t="str">
        <f>_xlfn.XLOOKUP(B1843,'[5]Cells Huawei 19042026 15h'!$B:$B,'[5]Cells Huawei 19042026 15h'!$B:$B,"")</f>
        <v/>
      </c>
      <c r="BQ1843" s="9" t="str">
        <f>_xlfn.XLOOKUP(B1843,'[6]cells down 19042026 9H40'!$B:$B,'[6]cells down 19042026 9H40'!$B:$B,"")</f>
        <v/>
      </c>
      <c r="BR1843" s="9" t="s">
        <v>5169</v>
      </c>
      <c r="BS1843" s="9" t="s">
        <v>114</v>
      </c>
      <c r="BT1843" s="108"/>
    </row>
    <row r="1844" spans="1:72" s="9" customFormat="1" x14ac:dyDescent="0.35">
      <c r="A1844" s="2" t="s">
        <v>4062</v>
      </c>
      <c r="B1844" s="8" t="s">
        <v>4063</v>
      </c>
      <c r="C1844" s="3" t="str">
        <f>_xlfn.XLOOKUP(B1844,'[1]daily break down'!$D:$D,'[1]daily break down'!$E:$E,"")</f>
        <v>Bafoussam</v>
      </c>
      <c r="D1844" s="1" t="s">
        <v>21</v>
      </c>
      <c r="E1844" s="1" t="s">
        <v>36</v>
      </c>
      <c r="F1844" s="3" t="s">
        <v>102</v>
      </c>
      <c r="G1844" s="1" t="s">
        <v>299</v>
      </c>
      <c r="H1844" s="32" t="str">
        <f>_xlfn.XLOOKUP(B1844,[2]CALCULATION!$B:$B,[2]CALCULATION!$H:$H,"")</f>
        <v>HUAWEI</v>
      </c>
      <c r="I1844" s="28">
        <v>0</v>
      </c>
      <c r="J1844" s="28">
        <v>0</v>
      </c>
      <c r="K1844" s="28">
        <v>0</v>
      </c>
      <c r="L1844" s="28">
        <v>0</v>
      </c>
      <c r="M1844" s="28">
        <v>0</v>
      </c>
      <c r="N1844" s="28">
        <v>0</v>
      </c>
      <c r="O1844" s="28">
        <v>0</v>
      </c>
      <c r="P1844" s="28">
        <v>0</v>
      </c>
      <c r="Q1844" s="28">
        <v>0</v>
      </c>
      <c r="R1844" s="28">
        <v>0</v>
      </c>
      <c r="S1844" s="93">
        <v>0</v>
      </c>
      <c r="T1844" s="93">
        <f>_xlfn.XLOOKUP(B1844,'[3]Nur des jours'!$B:$B,'[3]Nur des jours'!$U:$U,"")</f>
        <v>0</v>
      </c>
      <c r="U1844" s="93">
        <v>0</v>
      </c>
      <c r="V1844" s="93">
        <v>0</v>
      </c>
      <c r="W1844" s="93">
        <v>0</v>
      </c>
      <c r="X1844" s="93">
        <v>0</v>
      </c>
      <c r="Y1844" s="93">
        <v>0</v>
      </c>
      <c r="Z1844" s="93">
        <v>0</v>
      </c>
      <c r="AA1844" s="93">
        <v>0</v>
      </c>
      <c r="AB1844" s="93">
        <v>0</v>
      </c>
      <c r="AC1844" s="93"/>
      <c r="AD1844" s="93">
        <v>0</v>
      </c>
      <c r="AE1844" s="93">
        <v>0</v>
      </c>
      <c r="AF1844" s="93">
        <v>0</v>
      </c>
      <c r="AG1844" s="93"/>
      <c r="AH1844" s="93">
        <v>0</v>
      </c>
      <c r="AI1844" s="93">
        <v>0</v>
      </c>
      <c r="AJ1844" s="93">
        <v>0</v>
      </c>
      <c r="AK1844" s="93">
        <v>0</v>
      </c>
      <c r="AL1844" s="93">
        <v>0</v>
      </c>
      <c r="AM1844" s="49" t="s">
        <v>5559</v>
      </c>
      <c r="AN1844" s="49"/>
      <c r="AO1844" s="48" t="str" cm="1">
        <f t="array" ref="AO1844">IFERROR(_xlfn.IFS(
AQ1844="MPR ISSUE","PDH",
AQ1844="BSS Hardware Issue","BSS",
AQ1844="Sites strategiques, MLL, Pylone, etc.","ENVTECH",
AQ1844="AKTIVCO DEFAUT GE &amp; POWER Cabinet","AKTIVCO",
AQ1844="AKTIVCO Coupure ENEO &amp; Baisse de tension","AKTIVCO GRID ONLY",
AQ1844="Coupure ENEO &amp; Baisse de tension","IHS GRID ONLY",
AQ1844="Defaut GE &amp; POWER Cabinet","IHS",
AQ1844="Sharing","Partners",
AQ1844="Sites strategiques &amp; DataCenter","SST &amp; DC",
AQ1844="Exclu","Exclu",
AQ1844="SAT","SAT",
AQ1844="SPARE-ISSUE","SPARE-ISSUE",
AQ1844="Fiber CAmtel","TRANS_FO_CAMTEL",
AQ1844="Fiber AOF","Fiber AOF",
AQ1844="Projet OCM (HUAWEI)","TRAVAUX-HUAWEI",
AQ1844="Projet OCM (NOKIA)","TRAVAUX-NOKIA",
AQ1844="ACCESS-ISSUE","ACCESS-ISSUE",
AQ1844="Projet OCM (ZTE, NOKIA, autres projets)","TRAVAUX OCM",
AQ1844="No root CAuse","No root cause",
AQ1844="ODU HS","PDH",
AQ1844="IP &amp; VLAN","PDH",
AQ1844="Warehouse HUAWEI","SPARE-ISSUE",
AQ1844="SPARE-HS","SPARE-ISSUE",
AQ1844="Power Telco","BSS",AQ1844="no impacts","no impacts"
),"")</f>
        <v>No root cause</v>
      </c>
      <c r="AP1844" s="48" t="str" cm="1">
        <f t="array" ref="AP1844">IFERROR(_xlfn.IFS(
AQ1844="MPR ISSUE","TX ISSUE",
AQ1844="BSS Hardware Issue","RAN ISSUE",
AQ1844="Sites strategiques, MLL, Pylone, etc.","ENVTECH",
AQ1844="AKTIVCO DEFAUT GE &amp; POWER Cabinet","POWER ISSUE",
AQ1844="AKTIVCO Coupure ENEO &amp; Baisse de tension","POWER ISSUE",
AQ1844="Coupure ENEO &amp; Baisse de tension","POWER ISSUE",
AQ1844="Defaut GE &amp; POWER Cabinet","POWER ISSUE",
AQ1844="Sharing","POWER ISSUE",
AQ1844="Sites strategiques &amp; DataCenter","POWER ISSUE",
AQ1844="Exclu","Exclu",
AQ1844="SAT","TX ISSUE",
AQ1844="SPARE-ISSUE","SPARE-ISSUE",
AQ1844="Fiber CAmtel","TX ISSUE",
AQ1844="Fiber AOF","TX ISSUE",
AQ1844="Projet OCM (HUAWEI)","TRAVAUX-HUAWEI",
AQ1844="Projet OCM (NOKIA)","TRAVAUX -NOKIA",
AQ1844="ACCESS-ISSUE","ACCESS-ISSUE",
AQ1844="Projet OCM (ZTE, NOKIA, autres projets)","TRAVAUX OCM",
AQ1844="No root CAuse","No root cause",
AQ1844="ODU HS","TX ISSUE",
AQ1844="IP &amp; VLAN","TX ISSUE",
AQ1844="Warehouse HUAWEI","SPARE-ISSUE",
AQ1844="SPARE-HS","SPARE-ISSUE",
AQ1844="Power Telco","RAN ISSUE",AQ1844="no impacts","no impacts"
),"")</f>
        <v>No root cause</v>
      </c>
      <c r="AQ1844" s="67" t="s">
        <v>5344</v>
      </c>
      <c r="AR1844" s="48" t="str" cm="1">
        <f t="array" ref="AR1844">IFERROR(_xlfn.IFS(
AQ1844="MPR ISSUE","ACTIVE",
AQ1844="BSS Hardware Issue","ACTIVE",
AQ1844="Sites strategiques, MLL, Pylone, etc.","PASSIVE",
AQ1844="AKTIVCO DEFAUT GE &amp; POWER Cabinet","PASSIVE",
AQ1844="AKTIVCO Coupure ENEO &amp; Baisse de tension","PASSIVE",
AQ1844="Coupure ENEO &amp; Baisse de tension","PASSIVE",
AQ1844="Defaut GE &amp; POWER Cabinet","PASSIVE",
AQ1844="Sharing","PASSIVE",
AQ1844="Sites strategiques &amp; DataCenter","PASSIVE",
AQ1844="Exclu","Exclu",
AQ1844="SAT","ACTIVE",
AQ1844="SPARE-ISSUE","SPARE-ISSUE",
AQ1844="Fiber CAmtel","ACTIVE",
AQ1844="Fiber AOF","ACTIVE",
AQ1844="Projet OCM (HUAWEI)","PLANNED WORKS",
AQ1844="Projet OCM (NOKIA)","PLANNED WORKS",
AQ1844="ACCESS-ISSUE","ACCESS-ISSUE",
AQ1844="Projet OCM (ZTE, NOKIA, autres projets)","PLANNED WORKS",
AQ1844="No root CAuse","No root cause",
AQ1844="ODU HS","ACTIVE",
AQ1844="IP &amp; VLAN","ACTIVE",
AQ1844="Warehouse HUAWEI","SPARE-ISSUE",
AQ1844="SPARE-HS","SPARE-ISSUE",
AQ1844="Power Telco","ACTIVE", AQ1844="no impacts","no impacts"
),"")</f>
        <v>No root cause</v>
      </c>
      <c r="AS1844" s="92" t="s">
        <v>5537</v>
      </c>
      <c r="AT1844" s="98" t="s">
        <v>4063</v>
      </c>
      <c r="AV1844" s="17" t="s">
        <v>5537</v>
      </c>
      <c r="AW1844" s="7" t="s">
        <v>5537</v>
      </c>
      <c r="AX1844" s="6" t="s">
        <v>5537</v>
      </c>
      <c r="AY1844" s="7"/>
      <c r="AZ1844" s="3" t="s">
        <v>5537</v>
      </c>
      <c r="BA1844" s="18" t="s">
        <v>5537</v>
      </c>
      <c r="BB1844" s="18" t="s">
        <v>5537</v>
      </c>
      <c r="BC1844" s="18" t="s">
        <v>5537</v>
      </c>
      <c r="BD1844" s="18" t="s">
        <v>5537</v>
      </c>
      <c r="BE1844" s="18" t="s">
        <v>5537</v>
      </c>
      <c r="BF1844" s="18" t="s">
        <v>5537</v>
      </c>
      <c r="BG1844" s="18" t="s">
        <v>5537</v>
      </c>
      <c r="BH1844" s="18" t="s">
        <v>5537</v>
      </c>
      <c r="BI1844" s="18" t="s">
        <v>5537</v>
      </c>
      <c r="BJ1844" s="18" t="s">
        <v>5537</v>
      </c>
      <c r="BK1844" s="18" t="s">
        <v>5537</v>
      </c>
      <c r="BL1844" s="9" t="s">
        <v>5537</v>
      </c>
      <c r="BM1844" s="14" t="s">
        <v>5537</v>
      </c>
      <c r="BN1844" s="14" t="s">
        <v>5537</v>
      </c>
      <c r="BO1844" s="14" t="str">
        <f>_xlfn.XLOOKUP(B1844,'[4]cell downs 18042026 17h'!$B:$B,'[4]cell downs 18042026 17h'!$B:$B,"")</f>
        <v/>
      </c>
      <c r="BP1844" s="14" t="str">
        <f>_xlfn.XLOOKUP(B1844,'[5]Cells Huawei 19042026 15h'!$B:$B,'[5]Cells Huawei 19042026 15h'!$B:$B,"")</f>
        <v/>
      </c>
      <c r="BQ1844" s="9" t="str">
        <f>_xlfn.XLOOKUP(B1844,'[6]cells down 19042026 9H40'!$B:$B,'[6]cells down 19042026 9H40'!$B:$B,"")</f>
        <v/>
      </c>
      <c r="BR1844" s="9" t="s">
        <v>5537</v>
      </c>
      <c r="BS1844" s="9" t="s">
        <v>12</v>
      </c>
      <c r="BT1844" s="108"/>
    </row>
    <row r="1845" spans="1:72" s="9" customFormat="1" x14ac:dyDescent="0.35">
      <c r="A1845" s="1" t="s">
        <v>1833</v>
      </c>
      <c r="B1845" s="8" t="s">
        <v>1834</v>
      </c>
      <c r="C1845" s="3" t="str">
        <f>_xlfn.XLOOKUP(B1845,'[1]daily break down'!$D:$D,'[1]daily break down'!$E:$E,"")</f>
        <v>Bafoussam</v>
      </c>
      <c r="D1845" s="1" t="s">
        <v>1022</v>
      </c>
      <c r="E1845" s="1"/>
      <c r="F1845" s="3" t="s">
        <v>102</v>
      </c>
      <c r="G1845" s="1" t="s">
        <v>299</v>
      </c>
      <c r="H1845" s="32" t="str">
        <f>_xlfn.XLOOKUP(B1845,[2]CALCULATION!$B:$B,[2]CALCULATION!$H:$H,"")</f>
        <v>Huawei</v>
      </c>
      <c r="I1845" s="28">
        <v>0</v>
      </c>
      <c r="J1845" s="28">
        <v>0</v>
      </c>
      <c r="K1845" s="28">
        <v>0</v>
      </c>
      <c r="L1845" s="28">
        <v>0</v>
      </c>
      <c r="M1845" s="28">
        <v>0</v>
      </c>
      <c r="N1845" s="28">
        <v>0</v>
      </c>
      <c r="O1845" s="28">
        <v>0</v>
      </c>
      <c r="P1845" s="28">
        <v>0</v>
      </c>
      <c r="Q1845" s="28">
        <v>0</v>
      </c>
      <c r="R1845" s="28">
        <v>0</v>
      </c>
      <c r="S1845" s="93">
        <v>0</v>
      </c>
      <c r="T1845" s="93">
        <f>_xlfn.XLOOKUP(B1845,'[3]Nur des jours'!$B:$B,'[3]Nur des jours'!$U:$U,"")</f>
        <v>0</v>
      </c>
      <c r="U1845" s="93">
        <v>0</v>
      </c>
      <c r="V1845" s="93">
        <v>0</v>
      </c>
      <c r="W1845" s="93">
        <v>0</v>
      </c>
      <c r="X1845" s="93">
        <v>0</v>
      </c>
      <c r="Y1845" s="93">
        <v>0</v>
      </c>
      <c r="Z1845" s="93">
        <v>0</v>
      </c>
      <c r="AA1845" s="93">
        <v>0</v>
      </c>
      <c r="AB1845" s="93">
        <v>0</v>
      </c>
      <c r="AC1845" s="93"/>
      <c r="AD1845" s="93">
        <v>0</v>
      </c>
      <c r="AE1845" s="93">
        <v>0</v>
      </c>
      <c r="AF1845" s="93">
        <v>0</v>
      </c>
      <c r="AG1845" s="93"/>
      <c r="AH1845" s="93">
        <v>0</v>
      </c>
      <c r="AI1845" s="93">
        <v>0</v>
      </c>
      <c r="AJ1845" s="93">
        <v>0</v>
      </c>
      <c r="AK1845" s="93">
        <v>0</v>
      </c>
      <c r="AL1845" s="93">
        <v>0</v>
      </c>
      <c r="AM1845" s="49" t="s">
        <v>5559</v>
      </c>
      <c r="AN1845" s="49"/>
      <c r="AO1845" s="48" t="str" cm="1">
        <f t="array" ref="AO1845">IFERROR(_xlfn.IFS(
AQ1845="MPR ISSUE","PDH",
AQ1845="BSS Hardware Issue","BSS",
AQ1845="Sites strategiques, MLL, Pylone, etc.","ENVTECH",
AQ1845="AKTIVCO DEFAUT GE &amp; POWER Cabinet","AKTIVCO",
AQ1845="AKTIVCO Coupure ENEO &amp; Baisse de tension","AKTIVCO GRID ONLY",
AQ1845="Coupure ENEO &amp; Baisse de tension","IHS GRID ONLY",
AQ1845="Defaut GE &amp; POWER Cabinet","IHS",
AQ1845="Sharing","Partners",
AQ1845="Sites strategiques &amp; DataCenter","SST &amp; DC",
AQ1845="Exclu","Exclu",
AQ1845="SAT","SAT",
AQ1845="SPARE-ISSUE","SPARE-ISSUE",
AQ1845="Fiber CAmtel","TRANS_FO_CAMTEL",
AQ1845="Fiber AOF","Fiber AOF",
AQ1845="Projet OCM (HUAWEI)","TRAVAUX-HUAWEI",
AQ1845="Projet OCM (NOKIA)","TRAVAUX-NOKIA",
AQ1845="ACCESS-ISSUE","ACCESS-ISSUE",
AQ1845="Projet OCM (ZTE, NOKIA, autres projets)","TRAVAUX OCM",
AQ1845="No root CAuse","No root cause",
AQ1845="ODU HS","PDH",
AQ1845="IP &amp; VLAN","PDH",
AQ1845="Warehouse HUAWEI","SPARE-ISSUE",
AQ1845="SPARE-HS","SPARE-ISSUE",
AQ1845="Power Telco","BSS",AQ1845="no impacts","no impacts"
),"")</f>
        <v>No root cause</v>
      </c>
      <c r="AP1845" s="48" t="str" cm="1">
        <f t="array" ref="AP1845">IFERROR(_xlfn.IFS(
AQ1845="MPR ISSUE","TX ISSUE",
AQ1845="BSS Hardware Issue","RAN ISSUE",
AQ1845="Sites strategiques, MLL, Pylone, etc.","ENVTECH",
AQ1845="AKTIVCO DEFAUT GE &amp; POWER Cabinet","POWER ISSUE",
AQ1845="AKTIVCO Coupure ENEO &amp; Baisse de tension","POWER ISSUE",
AQ1845="Coupure ENEO &amp; Baisse de tension","POWER ISSUE",
AQ1845="Defaut GE &amp; POWER Cabinet","POWER ISSUE",
AQ1845="Sharing","POWER ISSUE",
AQ1845="Sites strategiques &amp; DataCenter","POWER ISSUE",
AQ1845="Exclu","Exclu",
AQ1845="SAT","TX ISSUE",
AQ1845="SPARE-ISSUE","SPARE-ISSUE",
AQ1845="Fiber CAmtel","TX ISSUE",
AQ1845="Fiber AOF","TX ISSUE",
AQ1845="Projet OCM (HUAWEI)","TRAVAUX-HUAWEI",
AQ1845="Projet OCM (NOKIA)","TRAVAUX -NOKIA",
AQ1845="ACCESS-ISSUE","ACCESS-ISSUE",
AQ1845="Projet OCM (ZTE, NOKIA, autres projets)","TRAVAUX OCM",
AQ1845="No root CAuse","No root cause",
AQ1845="ODU HS","TX ISSUE",
AQ1845="IP &amp; VLAN","TX ISSUE",
AQ1845="Warehouse HUAWEI","SPARE-ISSUE",
AQ1845="SPARE-HS","SPARE-ISSUE",
AQ1845="Power Telco","RAN ISSUE",AQ1845="no impacts","no impacts"
),"")</f>
        <v>No root cause</v>
      </c>
      <c r="AQ1845" s="67" t="s">
        <v>5344</v>
      </c>
      <c r="AR1845" s="48" t="str" cm="1">
        <f t="array" ref="AR1845">IFERROR(_xlfn.IFS(
AQ1845="MPR ISSUE","ACTIVE",
AQ1845="BSS Hardware Issue","ACTIVE",
AQ1845="Sites strategiques, MLL, Pylone, etc.","PASSIVE",
AQ1845="AKTIVCO DEFAUT GE &amp; POWER Cabinet","PASSIVE",
AQ1845="AKTIVCO Coupure ENEO &amp; Baisse de tension","PASSIVE",
AQ1845="Coupure ENEO &amp; Baisse de tension","PASSIVE",
AQ1845="Defaut GE &amp; POWER Cabinet","PASSIVE",
AQ1845="Sharing","PASSIVE",
AQ1845="Sites strategiques &amp; DataCenter","PASSIVE",
AQ1845="Exclu","Exclu",
AQ1845="SAT","ACTIVE",
AQ1845="SPARE-ISSUE","SPARE-ISSUE",
AQ1845="Fiber CAmtel","ACTIVE",
AQ1845="Fiber AOF","ACTIVE",
AQ1845="Projet OCM (HUAWEI)","PLANNED WORKS",
AQ1845="Projet OCM (NOKIA)","PLANNED WORKS",
AQ1845="ACCESS-ISSUE","ACCESS-ISSUE",
AQ1845="Projet OCM (ZTE, NOKIA, autres projets)","PLANNED WORKS",
AQ1845="No root CAuse","No root cause",
AQ1845="ODU HS","ACTIVE",
AQ1845="IP &amp; VLAN","ACTIVE",
AQ1845="Warehouse HUAWEI","SPARE-ISSUE",
AQ1845="SPARE-HS","SPARE-ISSUE",
AQ1845="Power Telco","ACTIVE", AQ1845="no impacts","no impacts"
),"")</f>
        <v>No root cause</v>
      </c>
      <c r="AS1845" s="92" t="s">
        <v>5537</v>
      </c>
      <c r="AT1845" s="98" t="s">
        <v>1834</v>
      </c>
      <c r="AV1845" s="17" t="s">
        <v>5537</v>
      </c>
      <c r="AW1845" s="7" t="s">
        <v>5537</v>
      </c>
      <c r="AX1845" s="6" t="s">
        <v>5537</v>
      </c>
      <c r="AY1845" s="7"/>
      <c r="AZ1845" s="3" t="s">
        <v>5537</v>
      </c>
      <c r="BA1845" s="18" t="s">
        <v>5537</v>
      </c>
      <c r="BB1845" s="18" t="s">
        <v>5537</v>
      </c>
      <c r="BC1845" s="18" t="s">
        <v>5537</v>
      </c>
      <c r="BD1845" s="18" t="s">
        <v>5537</v>
      </c>
      <c r="BE1845" s="18" t="s">
        <v>5537</v>
      </c>
      <c r="BF1845" s="18" t="s">
        <v>5537</v>
      </c>
      <c r="BG1845" s="18" t="s">
        <v>5537</v>
      </c>
      <c r="BH1845" s="18" t="s">
        <v>5537</v>
      </c>
      <c r="BI1845" s="18" t="s">
        <v>5537</v>
      </c>
      <c r="BJ1845" s="18" t="s">
        <v>5537</v>
      </c>
      <c r="BK1845" s="18" t="s">
        <v>5537</v>
      </c>
      <c r="BL1845" s="9" t="s">
        <v>5537</v>
      </c>
      <c r="BM1845" s="14" t="s">
        <v>5537</v>
      </c>
      <c r="BN1845" s="14" t="s">
        <v>5537</v>
      </c>
      <c r="BO1845" s="14" t="str">
        <f>_xlfn.XLOOKUP(B1845,'[4]cell downs 18042026 17h'!$B:$B,'[4]cell downs 18042026 17h'!$B:$B,"")</f>
        <v/>
      </c>
      <c r="BP1845" s="14" t="str">
        <f>_xlfn.XLOOKUP(B1845,'[5]Cells Huawei 19042026 15h'!$B:$B,'[5]Cells Huawei 19042026 15h'!$B:$B,"")</f>
        <v/>
      </c>
      <c r="BQ1845" s="9" t="str">
        <f>_xlfn.XLOOKUP(B1845,'[6]cells down 19042026 9H40'!$B:$B,'[6]cells down 19042026 9H40'!$B:$B,"")</f>
        <v/>
      </c>
      <c r="BR1845" s="9" t="s">
        <v>5537</v>
      </c>
      <c r="BS1845" s="9" t="s">
        <v>12</v>
      </c>
      <c r="BT1845" s="108"/>
    </row>
    <row r="1846" spans="1:72" s="9" customFormat="1" x14ac:dyDescent="0.35">
      <c r="A1846" s="1" t="s">
        <v>4288</v>
      </c>
      <c r="B1846" s="8" t="s">
        <v>4289</v>
      </c>
      <c r="C1846" s="3" t="str">
        <f>_xlfn.XLOOKUP(B1846,'[1]daily break down'!$D:$D,'[1]daily break down'!$E:$E,"")</f>
        <v>OUEST</v>
      </c>
      <c r="D1846" s="1" t="s">
        <v>11</v>
      </c>
      <c r="E1846" s="1" t="s">
        <v>12</v>
      </c>
      <c r="F1846" s="3" t="s">
        <v>102</v>
      </c>
      <c r="G1846" s="1" t="s">
        <v>4288</v>
      </c>
      <c r="H1846" s="32" t="str">
        <f>_xlfn.XLOOKUP(B1846,[2]CALCULATION!$B:$B,[2]CALCULATION!$H:$H,"")</f>
        <v>HUAWEI</v>
      </c>
      <c r="I1846" s="28">
        <v>0</v>
      </c>
      <c r="J1846" s="28">
        <v>0</v>
      </c>
      <c r="K1846" s="28">
        <v>0</v>
      </c>
      <c r="L1846" s="28">
        <v>0</v>
      </c>
      <c r="M1846" s="28">
        <v>0</v>
      </c>
      <c r="N1846" s="28">
        <v>0</v>
      </c>
      <c r="O1846" s="28">
        <v>0</v>
      </c>
      <c r="P1846" s="28">
        <v>0</v>
      </c>
      <c r="Q1846" s="28">
        <v>0</v>
      </c>
      <c r="R1846" s="28">
        <v>0</v>
      </c>
      <c r="S1846" s="93">
        <v>0</v>
      </c>
      <c r="T1846" s="93">
        <f>_xlfn.XLOOKUP(B1846,'[3]Nur des jours'!$B:$B,'[3]Nur des jours'!$U:$U,"")</f>
        <v>0</v>
      </c>
      <c r="U1846" s="93">
        <v>0</v>
      </c>
      <c r="V1846" s="93">
        <v>0</v>
      </c>
      <c r="W1846" s="93">
        <v>0</v>
      </c>
      <c r="X1846" s="93">
        <v>0</v>
      </c>
      <c r="Y1846" s="93">
        <v>0</v>
      </c>
      <c r="Z1846" s="93">
        <v>0</v>
      </c>
      <c r="AA1846" s="93">
        <v>0</v>
      </c>
      <c r="AB1846" s="93">
        <v>0</v>
      </c>
      <c r="AC1846" s="93"/>
      <c r="AD1846" s="93">
        <v>0</v>
      </c>
      <c r="AE1846" s="93">
        <v>0</v>
      </c>
      <c r="AF1846" s="93">
        <v>0</v>
      </c>
      <c r="AG1846" s="93"/>
      <c r="AH1846" s="93">
        <v>0</v>
      </c>
      <c r="AI1846" s="93">
        <v>0</v>
      </c>
      <c r="AJ1846" s="93">
        <v>0</v>
      </c>
      <c r="AK1846" s="93">
        <v>0</v>
      </c>
      <c r="AL1846" s="93">
        <v>0</v>
      </c>
      <c r="AM1846" s="49" t="s">
        <v>5559</v>
      </c>
      <c r="AN1846" s="49"/>
      <c r="AO1846" s="48" t="str" cm="1">
        <f t="array" ref="AO1846">IFERROR(_xlfn.IFS(
AQ1846="MPR ISSUE","PDH",
AQ1846="BSS Hardware Issue","BSS",
AQ1846="Sites strategiques, MLL, Pylone, etc.","ENVTECH",
AQ1846="AKTIVCO DEFAUT GE &amp; POWER Cabinet","AKTIVCO",
AQ1846="AKTIVCO Coupure ENEO &amp; Baisse de tension","AKTIVCO GRID ONLY",
AQ1846="Coupure ENEO &amp; Baisse de tension","IHS GRID ONLY",
AQ1846="Defaut GE &amp; POWER Cabinet","IHS",
AQ1846="Sharing","Partners",
AQ1846="Sites strategiques &amp; DataCenter","SST &amp; DC",
AQ1846="Exclu","Exclu",
AQ1846="SAT","SAT",
AQ1846="SPARE-ISSUE","SPARE-ISSUE",
AQ1846="Fiber CAmtel","TRANS_FO_CAMTEL",
AQ1846="Fiber AOF","Fiber AOF",
AQ1846="Projet OCM (HUAWEI)","TRAVAUX-HUAWEI",
AQ1846="Projet OCM (NOKIA)","TRAVAUX-NOKIA",
AQ1846="ACCESS-ISSUE","ACCESS-ISSUE",
AQ1846="Projet OCM (ZTE, NOKIA, autres projets)","TRAVAUX OCM",
AQ1846="No root CAuse","No root cause",
AQ1846="ODU HS","PDH",
AQ1846="IP &amp; VLAN","PDH",
AQ1846="Warehouse HUAWEI","SPARE-ISSUE",
AQ1846="SPARE-HS","SPARE-ISSUE",
AQ1846="Power Telco","BSS",AQ1846="no impacts","no impacts"
),"")</f>
        <v>No root cause</v>
      </c>
      <c r="AP1846" s="48" t="str" cm="1">
        <f t="array" ref="AP1846">IFERROR(_xlfn.IFS(
AQ1846="MPR ISSUE","TX ISSUE",
AQ1846="BSS Hardware Issue","RAN ISSUE",
AQ1846="Sites strategiques, MLL, Pylone, etc.","ENVTECH",
AQ1846="AKTIVCO DEFAUT GE &amp; POWER Cabinet","POWER ISSUE",
AQ1846="AKTIVCO Coupure ENEO &amp; Baisse de tension","POWER ISSUE",
AQ1846="Coupure ENEO &amp; Baisse de tension","POWER ISSUE",
AQ1846="Defaut GE &amp; POWER Cabinet","POWER ISSUE",
AQ1846="Sharing","POWER ISSUE",
AQ1846="Sites strategiques &amp; DataCenter","POWER ISSUE",
AQ1846="Exclu","Exclu",
AQ1846="SAT","TX ISSUE",
AQ1846="SPARE-ISSUE","SPARE-ISSUE",
AQ1846="Fiber CAmtel","TX ISSUE",
AQ1846="Fiber AOF","TX ISSUE",
AQ1846="Projet OCM (HUAWEI)","TRAVAUX-HUAWEI",
AQ1846="Projet OCM (NOKIA)","TRAVAUX -NOKIA",
AQ1846="ACCESS-ISSUE","ACCESS-ISSUE",
AQ1846="Projet OCM (ZTE, NOKIA, autres projets)","TRAVAUX OCM",
AQ1846="No root CAuse","No root cause",
AQ1846="ODU HS","TX ISSUE",
AQ1846="IP &amp; VLAN","TX ISSUE",
AQ1846="Warehouse HUAWEI","SPARE-ISSUE",
AQ1846="SPARE-HS","SPARE-ISSUE",
AQ1846="Power Telco","RAN ISSUE",AQ1846="no impacts","no impacts"
),"")</f>
        <v>No root cause</v>
      </c>
      <c r="AQ1846" s="126" t="s">
        <v>5344</v>
      </c>
      <c r="AR1846" s="48" t="str" cm="1">
        <f t="array" ref="AR1846">IFERROR(_xlfn.IFS(
AQ1846="MPR ISSUE","ACTIVE",
AQ1846="BSS Hardware Issue","ACTIVE",
AQ1846="Sites strategiques, MLL, Pylone, etc.","PASSIVE",
AQ1846="AKTIVCO DEFAUT GE &amp; POWER Cabinet","PASSIVE",
AQ1846="AKTIVCO Coupure ENEO &amp; Baisse de tension","PASSIVE",
AQ1846="Coupure ENEO &amp; Baisse de tension","PASSIVE",
AQ1846="Defaut GE &amp; POWER Cabinet","PASSIVE",
AQ1846="Sharing","PASSIVE",
AQ1846="Sites strategiques &amp; DataCenter","PASSIVE",
AQ1846="Exclu","Exclu",
AQ1846="SAT","ACTIVE",
AQ1846="SPARE-ISSUE","SPARE-ISSUE",
AQ1846="Fiber CAmtel","ACTIVE",
AQ1846="Fiber AOF","ACTIVE",
AQ1846="Projet OCM (HUAWEI)","PLANNED WORKS",
AQ1846="Projet OCM (NOKIA)","PLANNED WORKS",
AQ1846="ACCESS-ISSUE","ACCESS-ISSUE",
AQ1846="Projet OCM (ZTE, NOKIA, autres projets)","PLANNED WORKS",
AQ1846="No root CAuse","No root cause",
AQ1846="ODU HS","ACTIVE",
AQ1846="IP &amp; VLAN","ACTIVE",
AQ1846="Warehouse HUAWEI","SPARE-ISSUE",
AQ1846="SPARE-HS","SPARE-ISSUE",
AQ1846="Power Telco","ACTIVE", AQ1846="no impacts","no impacts"
),"")</f>
        <v>No root cause</v>
      </c>
      <c r="AS1846" s="92" t="s">
        <v>5537</v>
      </c>
      <c r="AT1846" s="98" t="s">
        <v>4289</v>
      </c>
      <c r="AV1846" s="17" t="s">
        <v>5537</v>
      </c>
      <c r="AW1846" s="7" t="s">
        <v>5537</v>
      </c>
      <c r="AX1846" s="6" t="s">
        <v>5537</v>
      </c>
      <c r="AY1846" s="7"/>
      <c r="AZ1846" s="3" t="s">
        <v>5537</v>
      </c>
      <c r="BA1846" s="18" t="s">
        <v>5537</v>
      </c>
      <c r="BB1846" s="18" t="s">
        <v>5537</v>
      </c>
      <c r="BC1846" s="18" t="s">
        <v>5537</v>
      </c>
      <c r="BD1846" s="18" t="s">
        <v>5537</v>
      </c>
      <c r="BE1846" s="18" t="s">
        <v>5537</v>
      </c>
      <c r="BF1846" s="18" t="s">
        <v>5537</v>
      </c>
      <c r="BG1846" s="18" t="s">
        <v>5537</v>
      </c>
      <c r="BH1846" s="18" t="s">
        <v>5537</v>
      </c>
      <c r="BI1846" s="18" t="s">
        <v>5537</v>
      </c>
      <c r="BJ1846" s="18" t="s">
        <v>5537</v>
      </c>
      <c r="BK1846" s="18" t="s">
        <v>5537</v>
      </c>
      <c r="BL1846" s="9" t="s">
        <v>5537</v>
      </c>
      <c r="BM1846" s="14" t="s">
        <v>5537</v>
      </c>
      <c r="BN1846" s="14" t="s">
        <v>5537</v>
      </c>
      <c r="BO1846" s="14" t="str">
        <f>_xlfn.XLOOKUP(B1846,'[4]cell downs 18042026 17h'!$B:$B,'[4]cell downs 18042026 17h'!$B:$B,"")</f>
        <v/>
      </c>
      <c r="BP1846" s="14" t="str">
        <f>_xlfn.XLOOKUP(B1846,'[5]Cells Huawei 19042026 15h'!$B:$B,'[5]Cells Huawei 19042026 15h'!$B:$B,"")</f>
        <v/>
      </c>
      <c r="BQ1846" s="9" t="str">
        <f>_xlfn.XLOOKUP(B1846,'[6]cells down 19042026 9H40'!$B:$B,'[6]cells down 19042026 9H40'!$B:$B,"")</f>
        <v/>
      </c>
      <c r="BR1846" s="9" t="s">
        <v>4289</v>
      </c>
      <c r="BS1846" s="9" t="s">
        <v>5537</v>
      </c>
      <c r="BT1846" s="108"/>
    </row>
    <row r="1847" spans="1:72" s="9" customFormat="1" x14ac:dyDescent="0.35">
      <c r="A1847" s="1" t="s">
        <v>2605</v>
      </c>
      <c r="B1847" s="8" t="s">
        <v>2606</v>
      </c>
      <c r="C1847" s="3" t="str">
        <f>_xlfn.XLOOKUP(B1847,'[1]daily break down'!$D:$D,'[1]daily break down'!$E:$E,"")</f>
        <v>Douala</v>
      </c>
      <c r="D1847" s="1" t="s">
        <v>11</v>
      </c>
      <c r="E1847" s="1" t="s">
        <v>12</v>
      </c>
      <c r="F1847" s="3" t="s">
        <v>31</v>
      </c>
      <c r="G1847" s="1" t="s">
        <v>32</v>
      </c>
      <c r="H1847" s="34" t="str">
        <f>_xlfn.XLOOKUP(B1847,[2]CALCULATION!$B:$B,[2]CALCULATION!$H:$H,"")</f>
        <v>ZTE</v>
      </c>
      <c r="I1847" s="28">
        <v>0</v>
      </c>
      <c r="J1847" s="28">
        <v>0</v>
      </c>
      <c r="K1847" s="28">
        <v>0</v>
      </c>
      <c r="L1847" s="28">
        <v>0</v>
      </c>
      <c r="M1847" s="28">
        <v>0</v>
      </c>
      <c r="N1847" s="28">
        <v>0</v>
      </c>
      <c r="O1847" s="28">
        <v>0</v>
      </c>
      <c r="P1847" s="28">
        <v>0</v>
      </c>
      <c r="Q1847" s="28">
        <v>0</v>
      </c>
      <c r="R1847" s="28">
        <v>0</v>
      </c>
      <c r="S1847" s="93">
        <v>0</v>
      </c>
      <c r="T1847" s="93">
        <f>_xlfn.XLOOKUP(B1847,'[3]Nur des jours'!$B:$B,'[3]Nur des jours'!$U:$U,"")</f>
        <v>0</v>
      </c>
      <c r="U1847" s="93">
        <v>0</v>
      </c>
      <c r="V1847" s="93">
        <v>0</v>
      </c>
      <c r="W1847" s="93">
        <v>0</v>
      </c>
      <c r="X1847" s="93">
        <v>0</v>
      </c>
      <c r="Y1847" s="93">
        <v>0</v>
      </c>
      <c r="Z1847" s="93">
        <v>0</v>
      </c>
      <c r="AA1847" s="93">
        <v>0</v>
      </c>
      <c r="AB1847" s="93">
        <v>0</v>
      </c>
      <c r="AC1847" s="93"/>
      <c r="AD1847" s="93">
        <v>0</v>
      </c>
      <c r="AE1847" s="93">
        <v>0</v>
      </c>
      <c r="AF1847" s="93">
        <v>0</v>
      </c>
      <c r="AG1847" s="93"/>
      <c r="AH1847" s="93">
        <v>0</v>
      </c>
      <c r="AI1847" s="93">
        <v>0</v>
      </c>
      <c r="AJ1847" s="93">
        <v>0</v>
      </c>
      <c r="AK1847" s="93">
        <v>0</v>
      </c>
      <c r="AL1847" s="93">
        <v>0</v>
      </c>
      <c r="AM1847" s="49" t="s">
        <v>5559</v>
      </c>
      <c r="AN1847" s="49"/>
      <c r="AO1847" s="48" t="str" cm="1">
        <f t="array" ref="AO1847">IFERROR(_xlfn.IFS(
AQ1847="MPR ISSUE","PDH",
AQ1847="BSS Hardware Issue","BSS",
AQ1847="Sites strategiques, MLL, Pylone, etc.","ENVTECH",
AQ1847="AKTIVCO DEFAUT GE &amp; POWER Cabinet","AKTIVCO",
AQ1847="AKTIVCO Coupure ENEO &amp; Baisse de tension","AKTIVCO GRID ONLY",
AQ1847="Coupure ENEO &amp; Baisse de tension","IHS GRID ONLY",
AQ1847="Defaut GE &amp; POWER Cabinet","IHS",
AQ1847="Sharing","Partners",
AQ1847="Sites strategiques &amp; DataCenter","SST &amp; DC",
AQ1847="Exclu","Exclu",
AQ1847="SAT","SAT",
AQ1847="SPARE-ISSUE","SPARE-ISSUE",
AQ1847="Fiber CAmtel","TRANS_FO_CAMTEL",
AQ1847="Fiber AOF","Fiber AOF",
AQ1847="Projet OCM (HUAWEI)","TRAVAUX-HUAWEI",
AQ1847="Projet OCM (NOKIA)","TRAVAUX-NOKIA",
AQ1847="ACCESS-ISSUE","ACCESS-ISSUE",
AQ1847="Projet OCM (ZTE, NOKIA, autres projets)","TRAVAUX OCM",
AQ1847="No root CAuse","No root cause",
AQ1847="ODU HS","PDH",
AQ1847="IP &amp; VLAN","PDH",
AQ1847="Warehouse HUAWEI","SPARE-ISSUE",
AQ1847="SPARE-HS","SPARE-ISSUE",
AQ1847="Power Telco","BSS",AQ1847="no impacts","no impacts"
),"")</f>
        <v>No root cause</v>
      </c>
      <c r="AP1847" s="48" t="str" cm="1">
        <f t="array" ref="AP1847">IFERROR(_xlfn.IFS(
AQ1847="MPR ISSUE","TX ISSUE",
AQ1847="BSS Hardware Issue","RAN ISSUE",
AQ1847="Sites strategiques, MLL, Pylone, etc.","ENVTECH",
AQ1847="AKTIVCO DEFAUT GE &amp; POWER Cabinet","POWER ISSUE",
AQ1847="AKTIVCO Coupure ENEO &amp; Baisse de tension","POWER ISSUE",
AQ1847="Coupure ENEO &amp; Baisse de tension","POWER ISSUE",
AQ1847="Defaut GE &amp; POWER Cabinet","POWER ISSUE",
AQ1847="Sharing","POWER ISSUE",
AQ1847="Sites strategiques &amp; DataCenter","POWER ISSUE",
AQ1847="Exclu","Exclu",
AQ1847="SAT","TX ISSUE",
AQ1847="SPARE-ISSUE","SPARE-ISSUE",
AQ1847="Fiber CAmtel","TX ISSUE",
AQ1847="Fiber AOF","TX ISSUE",
AQ1847="Projet OCM (HUAWEI)","TRAVAUX-HUAWEI",
AQ1847="Projet OCM (NOKIA)","TRAVAUX -NOKIA",
AQ1847="ACCESS-ISSUE","ACCESS-ISSUE",
AQ1847="Projet OCM (ZTE, NOKIA, autres projets)","TRAVAUX OCM",
AQ1847="No root CAuse","No root cause",
AQ1847="ODU HS","TX ISSUE",
AQ1847="IP &amp; VLAN","TX ISSUE",
AQ1847="Warehouse HUAWEI","SPARE-ISSUE",
AQ1847="SPARE-HS","SPARE-ISSUE",
AQ1847="Power Telco","RAN ISSUE",AQ1847="no impacts","no impacts"
),"")</f>
        <v>No root cause</v>
      </c>
      <c r="AQ1847" s="126" t="s">
        <v>5344</v>
      </c>
      <c r="AR1847" s="48" t="str" cm="1">
        <f t="array" ref="AR1847">IFERROR(_xlfn.IFS(
AQ1847="MPR ISSUE","ACTIVE",
AQ1847="BSS Hardware Issue","ACTIVE",
AQ1847="Sites strategiques, MLL, Pylone, etc.","PASSIVE",
AQ1847="AKTIVCO DEFAUT GE &amp; POWER Cabinet","PASSIVE",
AQ1847="AKTIVCO Coupure ENEO &amp; Baisse de tension","PASSIVE",
AQ1847="Coupure ENEO &amp; Baisse de tension","PASSIVE",
AQ1847="Defaut GE &amp; POWER Cabinet","PASSIVE",
AQ1847="Sharing","PASSIVE",
AQ1847="Sites strategiques &amp; DataCenter","PASSIVE",
AQ1847="Exclu","Exclu",
AQ1847="SAT","ACTIVE",
AQ1847="SPARE-ISSUE","SPARE-ISSUE",
AQ1847="Fiber CAmtel","ACTIVE",
AQ1847="Fiber AOF","ACTIVE",
AQ1847="Projet OCM (HUAWEI)","PLANNED WORKS",
AQ1847="Projet OCM (NOKIA)","PLANNED WORKS",
AQ1847="ACCESS-ISSUE","ACCESS-ISSUE",
AQ1847="Projet OCM (ZTE, NOKIA, autres projets)","PLANNED WORKS",
AQ1847="No root CAuse","No root cause",
AQ1847="ODU HS","ACTIVE",
AQ1847="IP &amp; VLAN","ACTIVE",
AQ1847="Warehouse HUAWEI","SPARE-ISSUE",
AQ1847="SPARE-HS","SPARE-ISSUE",
AQ1847="Power Telco","ACTIVE", AQ1847="no impacts","no impacts"
),"")</f>
        <v>No root cause</v>
      </c>
      <c r="AS1847" s="92" t="s">
        <v>5537</v>
      </c>
      <c r="AT1847" s="98" t="s">
        <v>2606</v>
      </c>
      <c r="AV1847" s="17" t="s">
        <v>5537</v>
      </c>
      <c r="AW1847" s="7" t="s">
        <v>5537</v>
      </c>
      <c r="AX1847" s="6" t="s">
        <v>5537</v>
      </c>
      <c r="AY1847" s="7"/>
      <c r="AZ1847" s="3" t="s">
        <v>5537</v>
      </c>
      <c r="BA1847" s="18" t="s">
        <v>5537</v>
      </c>
      <c r="BB1847" s="18" t="s">
        <v>5537</v>
      </c>
      <c r="BC1847" s="18" t="s">
        <v>5537</v>
      </c>
      <c r="BD1847" s="18" t="s">
        <v>5537</v>
      </c>
      <c r="BE1847" s="18" t="s">
        <v>5537</v>
      </c>
      <c r="BF1847" s="18" t="s">
        <v>5537</v>
      </c>
      <c r="BG1847" s="18" t="s">
        <v>5537</v>
      </c>
      <c r="BH1847" s="18" t="s">
        <v>5537</v>
      </c>
      <c r="BI1847" s="18" t="s">
        <v>5537</v>
      </c>
      <c r="BJ1847" s="18" t="s">
        <v>5537</v>
      </c>
      <c r="BK1847" s="18" t="s">
        <v>5537</v>
      </c>
      <c r="BL1847" s="9" t="s">
        <v>5537</v>
      </c>
      <c r="BM1847" s="14" t="s">
        <v>5537</v>
      </c>
      <c r="BN1847" s="14" t="s">
        <v>5537</v>
      </c>
      <c r="BO1847" s="14" t="str">
        <f>_xlfn.XLOOKUP(B1847,'[4]cell downs 18042026 17h'!$B:$B,'[4]cell downs 18042026 17h'!$B:$B,"")</f>
        <v/>
      </c>
      <c r="BP1847" s="14" t="str">
        <f>_xlfn.XLOOKUP(B1847,'[5]Cells Huawei 19042026 15h'!$B:$B,'[5]Cells Huawei 19042026 15h'!$B:$B,"")</f>
        <v/>
      </c>
      <c r="BQ1847" s="9" t="str">
        <f>_xlfn.XLOOKUP(B1847,'[6]cells down 19042026 9H40'!$B:$B,'[6]cells down 19042026 9H40'!$B:$B,"")</f>
        <v/>
      </c>
      <c r="BR1847" s="9" t="s">
        <v>2606</v>
      </c>
      <c r="BS1847" s="9" t="s">
        <v>12</v>
      </c>
      <c r="BT1847" s="108"/>
    </row>
    <row r="1848" spans="1:72" s="9" customFormat="1" x14ac:dyDescent="0.35">
      <c r="A1848" s="1" t="s">
        <v>2498</v>
      </c>
      <c r="B1848" s="8" t="s">
        <v>2499</v>
      </c>
      <c r="C1848" s="3" t="str">
        <f>_xlfn.XLOOKUP(B1848,'[1]daily break down'!$D:$D,'[1]daily break down'!$E:$E,"")</f>
        <v>Bafoussam</v>
      </c>
      <c r="D1848" s="1" t="s">
        <v>11</v>
      </c>
      <c r="E1848" s="1" t="s">
        <v>12</v>
      </c>
      <c r="F1848" s="3" t="s">
        <v>102</v>
      </c>
      <c r="G1848" s="1" t="s">
        <v>299</v>
      </c>
      <c r="H1848" s="32" t="str">
        <f>_xlfn.XLOOKUP(B1848,[2]CALCULATION!$B:$B,[2]CALCULATION!$H:$H,"")</f>
        <v>Huawei</v>
      </c>
      <c r="I1848" s="28">
        <v>0</v>
      </c>
      <c r="J1848" s="28">
        <v>0</v>
      </c>
      <c r="K1848" s="28">
        <v>0</v>
      </c>
      <c r="L1848" s="28">
        <v>0</v>
      </c>
      <c r="M1848" s="28">
        <v>0</v>
      </c>
      <c r="N1848" s="28">
        <v>0</v>
      </c>
      <c r="O1848" s="28">
        <v>0</v>
      </c>
      <c r="P1848" s="28">
        <v>0</v>
      </c>
      <c r="Q1848" s="28">
        <v>0</v>
      </c>
      <c r="R1848" s="28">
        <v>0</v>
      </c>
      <c r="S1848" s="93">
        <v>0</v>
      </c>
      <c r="T1848" s="93">
        <f>_xlfn.XLOOKUP(B1848,'[3]Nur des jours'!$B:$B,'[3]Nur des jours'!$U:$U,"")</f>
        <v>0</v>
      </c>
      <c r="U1848" s="93">
        <v>0</v>
      </c>
      <c r="V1848" s="93">
        <v>0</v>
      </c>
      <c r="W1848" s="93">
        <v>0</v>
      </c>
      <c r="X1848" s="93">
        <v>0</v>
      </c>
      <c r="Y1848" s="93">
        <v>0</v>
      </c>
      <c r="Z1848" s="93">
        <v>0</v>
      </c>
      <c r="AA1848" s="93">
        <v>0</v>
      </c>
      <c r="AB1848" s="93">
        <v>0</v>
      </c>
      <c r="AC1848" s="93"/>
      <c r="AD1848" s="93">
        <v>0</v>
      </c>
      <c r="AE1848" s="93">
        <v>0</v>
      </c>
      <c r="AF1848" s="93">
        <v>0</v>
      </c>
      <c r="AG1848" s="93"/>
      <c r="AH1848" s="93">
        <v>0</v>
      </c>
      <c r="AI1848" s="93">
        <v>0</v>
      </c>
      <c r="AJ1848" s="93">
        <v>0</v>
      </c>
      <c r="AK1848" s="93">
        <v>0</v>
      </c>
      <c r="AL1848" s="93">
        <v>0</v>
      </c>
      <c r="AM1848" s="49" t="s">
        <v>5559</v>
      </c>
      <c r="AN1848" s="49"/>
      <c r="AO1848" s="48" t="str" cm="1">
        <f t="array" ref="AO1848">IFERROR(_xlfn.IFS(
AQ1848="MPR ISSUE","PDH",
AQ1848="BSS Hardware Issue","BSS",
AQ1848="Sites strategiques, MLL, Pylone, etc.","ENVTECH",
AQ1848="AKTIVCO DEFAUT GE &amp; POWER Cabinet","AKTIVCO",
AQ1848="AKTIVCO Coupure ENEO &amp; Baisse de tension","AKTIVCO GRID ONLY",
AQ1848="Coupure ENEO &amp; Baisse de tension","IHS GRID ONLY",
AQ1848="Defaut GE &amp; POWER Cabinet","IHS",
AQ1848="Sharing","Partners",
AQ1848="Sites strategiques &amp; DataCenter","SST &amp; DC",
AQ1848="Exclu","Exclu",
AQ1848="SAT","SAT",
AQ1848="SPARE-ISSUE","SPARE-ISSUE",
AQ1848="Fiber CAmtel","TRANS_FO_CAMTEL",
AQ1848="Fiber AOF","Fiber AOF",
AQ1848="Projet OCM (HUAWEI)","TRAVAUX-HUAWEI",
AQ1848="Projet OCM (NOKIA)","TRAVAUX-NOKIA",
AQ1848="ACCESS-ISSUE","ACCESS-ISSUE",
AQ1848="Projet OCM (ZTE, NOKIA, autres projets)","TRAVAUX OCM",
AQ1848="No root CAuse","No root cause",
AQ1848="ODU HS","PDH",
AQ1848="IP &amp; VLAN","PDH",
AQ1848="Warehouse HUAWEI","SPARE-ISSUE",
AQ1848="SPARE-HS","SPARE-ISSUE",
AQ1848="Power Telco","BSS",AQ1848="no impacts","no impacts"
),"")</f>
        <v>No root cause</v>
      </c>
      <c r="AP1848" s="48" t="str" cm="1">
        <f t="array" ref="AP1848">IFERROR(_xlfn.IFS(
AQ1848="MPR ISSUE","TX ISSUE",
AQ1848="BSS Hardware Issue","RAN ISSUE",
AQ1848="Sites strategiques, MLL, Pylone, etc.","ENVTECH",
AQ1848="AKTIVCO DEFAUT GE &amp; POWER Cabinet","POWER ISSUE",
AQ1848="AKTIVCO Coupure ENEO &amp; Baisse de tension","POWER ISSUE",
AQ1848="Coupure ENEO &amp; Baisse de tension","POWER ISSUE",
AQ1848="Defaut GE &amp; POWER Cabinet","POWER ISSUE",
AQ1848="Sharing","POWER ISSUE",
AQ1848="Sites strategiques &amp; DataCenter","POWER ISSUE",
AQ1848="Exclu","Exclu",
AQ1848="SAT","TX ISSUE",
AQ1848="SPARE-ISSUE","SPARE-ISSUE",
AQ1848="Fiber CAmtel","TX ISSUE",
AQ1848="Fiber AOF","TX ISSUE",
AQ1848="Projet OCM (HUAWEI)","TRAVAUX-HUAWEI",
AQ1848="Projet OCM (NOKIA)","TRAVAUX -NOKIA",
AQ1848="ACCESS-ISSUE","ACCESS-ISSUE",
AQ1848="Projet OCM (ZTE, NOKIA, autres projets)","TRAVAUX OCM",
AQ1848="No root CAuse","No root cause",
AQ1848="ODU HS","TX ISSUE",
AQ1848="IP &amp; VLAN","TX ISSUE",
AQ1848="Warehouse HUAWEI","SPARE-ISSUE",
AQ1848="SPARE-HS","SPARE-ISSUE",
AQ1848="Power Telco","RAN ISSUE",AQ1848="no impacts","no impacts"
),"")</f>
        <v>No root cause</v>
      </c>
      <c r="AQ1848" s="126" t="s">
        <v>5344</v>
      </c>
      <c r="AR1848" s="48" t="str" cm="1">
        <f t="array" ref="AR1848">IFERROR(_xlfn.IFS(
AQ1848="MPR ISSUE","ACTIVE",
AQ1848="BSS Hardware Issue","ACTIVE",
AQ1848="Sites strategiques, MLL, Pylone, etc.","PASSIVE",
AQ1848="AKTIVCO DEFAUT GE &amp; POWER Cabinet","PASSIVE",
AQ1848="AKTIVCO Coupure ENEO &amp; Baisse de tension","PASSIVE",
AQ1848="Coupure ENEO &amp; Baisse de tension","PASSIVE",
AQ1848="Defaut GE &amp; POWER Cabinet","PASSIVE",
AQ1848="Sharing","PASSIVE",
AQ1848="Sites strategiques &amp; DataCenter","PASSIVE",
AQ1848="Exclu","Exclu",
AQ1848="SAT","ACTIVE",
AQ1848="SPARE-ISSUE","SPARE-ISSUE",
AQ1848="Fiber CAmtel","ACTIVE",
AQ1848="Fiber AOF","ACTIVE",
AQ1848="Projet OCM (HUAWEI)","PLANNED WORKS",
AQ1848="Projet OCM (NOKIA)","PLANNED WORKS",
AQ1848="ACCESS-ISSUE","ACCESS-ISSUE",
AQ1848="Projet OCM (ZTE, NOKIA, autres projets)","PLANNED WORKS",
AQ1848="No root CAuse","No root cause",
AQ1848="ODU HS","ACTIVE",
AQ1848="IP &amp; VLAN","ACTIVE",
AQ1848="Warehouse HUAWEI","SPARE-ISSUE",
AQ1848="SPARE-HS","SPARE-ISSUE",
AQ1848="Power Telco","ACTIVE", AQ1848="no impacts","no impacts"
),"")</f>
        <v>No root cause</v>
      </c>
      <c r="AS1848" s="92" t="s">
        <v>5537</v>
      </c>
      <c r="AT1848" s="98" t="s">
        <v>2499</v>
      </c>
      <c r="AV1848" s="17" t="s">
        <v>5537</v>
      </c>
      <c r="AW1848" s="7" t="s">
        <v>5537</v>
      </c>
      <c r="AX1848" s="6" t="s">
        <v>5537</v>
      </c>
      <c r="AY1848" s="7"/>
      <c r="AZ1848" s="3" t="s">
        <v>5537</v>
      </c>
      <c r="BA1848" s="18" t="s">
        <v>5537</v>
      </c>
      <c r="BB1848" s="18" t="s">
        <v>5537</v>
      </c>
      <c r="BC1848" s="18" t="s">
        <v>5537</v>
      </c>
      <c r="BD1848" s="18" t="s">
        <v>5537</v>
      </c>
      <c r="BE1848" s="18" t="s">
        <v>5537</v>
      </c>
      <c r="BF1848" s="18" t="s">
        <v>5537</v>
      </c>
      <c r="BG1848" s="18" t="s">
        <v>5537</v>
      </c>
      <c r="BH1848" s="18" t="s">
        <v>5537</v>
      </c>
      <c r="BI1848" s="18" t="s">
        <v>5537</v>
      </c>
      <c r="BJ1848" s="18" t="s">
        <v>5537</v>
      </c>
      <c r="BK1848" s="18" t="s">
        <v>5537</v>
      </c>
      <c r="BL1848" s="9" t="s">
        <v>5537</v>
      </c>
      <c r="BM1848" s="14" t="s">
        <v>5537</v>
      </c>
      <c r="BN1848" s="14" t="s">
        <v>5537</v>
      </c>
      <c r="BO1848" s="14" t="str">
        <f>_xlfn.XLOOKUP(B1848,'[4]cell downs 18042026 17h'!$B:$B,'[4]cell downs 18042026 17h'!$B:$B,"")</f>
        <v/>
      </c>
      <c r="BP1848" s="14" t="str">
        <f>_xlfn.XLOOKUP(B1848,'[5]Cells Huawei 19042026 15h'!$B:$B,'[5]Cells Huawei 19042026 15h'!$B:$B,"")</f>
        <v/>
      </c>
      <c r="BQ1848" s="9" t="str">
        <f>_xlfn.XLOOKUP(B1848,'[6]cells down 19042026 9H40'!$B:$B,'[6]cells down 19042026 9H40'!$B:$B,"")</f>
        <v/>
      </c>
      <c r="BR1848" s="9" t="s">
        <v>2499</v>
      </c>
      <c r="BS1848" s="9" t="s">
        <v>5537</v>
      </c>
      <c r="BT1848" s="108"/>
    </row>
    <row r="1849" spans="1:72" s="9" customFormat="1" x14ac:dyDescent="0.35">
      <c r="A1849" s="1" t="s">
        <v>2643</v>
      </c>
      <c r="B1849" s="8" t="s">
        <v>2644</v>
      </c>
      <c r="C1849" s="3" t="str">
        <f>_xlfn.XLOOKUP(B1849,'[1]daily break down'!$D:$D,'[1]daily break down'!$E:$E,"")</f>
        <v>NORD-OUEST</v>
      </c>
      <c r="D1849" s="1" t="s">
        <v>11</v>
      </c>
      <c r="E1849" s="1" t="s">
        <v>12</v>
      </c>
      <c r="F1849" s="3" t="s">
        <v>102</v>
      </c>
      <c r="G1849" s="1" t="s">
        <v>2643</v>
      </c>
      <c r="H1849" s="33" t="str">
        <f>_xlfn.XLOOKUP(B1849,[2]CALCULATION!$B:$B,[2]CALCULATION!$H:$H,"")</f>
        <v>NOKIA</v>
      </c>
      <c r="I1849" s="28">
        <v>0</v>
      </c>
      <c r="J1849" s="28">
        <v>0</v>
      </c>
      <c r="K1849" s="28">
        <v>0</v>
      </c>
      <c r="L1849" s="28">
        <v>0</v>
      </c>
      <c r="M1849" s="28">
        <v>0</v>
      </c>
      <c r="N1849" s="28">
        <v>0</v>
      </c>
      <c r="O1849" s="28">
        <v>0</v>
      </c>
      <c r="P1849" s="28">
        <v>0</v>
      </c>
      <c r="Q1849" s="28">
        <v>0</v>
      </c>
      <c r="R1849" s="28">
        <v>0</v>
      </c>
      <c r="S1849" s="93">
        <v>0</v>
      </c>
      <c r="T1849" s="93">
        <f>_xlfn.XLOOKUP(B1849,'[3]Nur des jours'!$B:$B,'[3]Nur des jours'!$U:$U,"")</f>
        <v>0</v>
      </c>
      <c r="U1849" s="93">
        <v>0</v>
      </c>
      <c r="V1849" s="93">
        <v>0</v>
      </c>
      <c r="W1849" s="93">
        <v>0</v>
      </c>
      <c r="X1849" s="93">
        <v>0</v>
      </c>
      <c r="Y1849" s="93">
        <v>0</v>
      </c>
      <c r="Z1849" s="93">
        <v>0</v>
      </c>
      <c r="AA1849" s="93">
        <v>0</v>
      </c>
      <c r="AB1849" s="93">
        <v>0</v>
      </c>
      <c r="AC1849" s="93"/>
      <c r="AD1849" s="93">
        <v>0</v>
      </c>
      <c r="AE1849" s="93">
        <v>0</v>
      </c>
      <c r="AF1849" s="93">
        <v>0</v>
      </c>
      <c r="AG1849" s="93"/>
      <c r="AH1849" s="93">
        <v>0</v>
      </c>
      <c r="AI1849" s="93">
        <v>0</v>
      </c>
      <c r="AJ1849" s="93">
        <v>0</v>
      </c>
      <c r="AK1849" s="93">
        <v>0</v>
      </c>
      <c r="AL1849" s="93">
        <v>0</v>
      </c>
      <c r="AM1849" s="49" t="s">
        <v>5559</v>
      </c>
      <c r="AN1849" s="49"/>
      <c r="AO1849" s="48" t="str" cm="1">
        <f t="array" ref="AO1849">IFERROR(_xlfn.IFS(
AQ1849="MPR ISSUE","PDH",
AQ1849="BSS Hardware Issue","BSS",
AQ1849="Sites strategiques, MLL, Pylone, etc.","ENVTECH",
AQ1849="AKTIVCO DEFAUT GE &amp; POWER Cabinet","AKTIVCO",
AQ1849="AKTIVCO Coupure ENEO &amp; Baisse de tension","AKTIVCO GRID ONLY",
AQ1849="Coupure ENEO &amp; Baisse de tension","IHS GRID ONLY",
AQ1849="Defaut GE &amp; POWER Cabinet","IHS",
AQ1849="Sharing","Partners",
AQ1849="Sites strategiques &amp; DataCenter","SST &amp; DC",
AQ1849="Exclu","Exclu",
AQ1849="SAT","SAT",
AQ1849="SPARE-ISSUE","SPARE-ISSUE",
AQ1849="Fiber CAmtel","TRANS_FO_CAMTEL",
AQ1849="Fiber AOF","Fiber AOF",
AQ1849="Projet OCM (HUAWEI)","TRAVAUX-HUAWEI",
AQ1849="Projet OCM (NOKIA)","TRAVAUX-NOKIA",
AQ1849="ACCESS-ISSUE","ACCESS-ISSUE",
AQ1849="Projet OCM (ZTE, NOKIA, autres projets)","TRAVAUX OCM",
AQ1849="No root CAuse","No root cause",
AQ1849="ODU HS","PDH",
AQ1849="IP &amp; VLAN","PDH",
AQ1849="Warehouse HUAWEI","SPARE-ISSUE",
AQ1849="SPARE-HS","SPARE-ISSUE",
AQ1849="Power Telco","BSS",AQ1849="no impacts","no impacts"
),"")</f>
        <v>No root cause</v>
      </c>
      <c r="AP1849" s="48" t="str" cm="1">
        <f t="array" ref="AP1849">IFERROR(_xlfn.IFS(
AQ1849="MPR ISSUE","TX ISSUE",
AQ1849="BSS Hardware Issue","RAN ISSUE",
AQ1849="Sites strategiques, MLL, Pylone, etc.","ENVTECH",
AQ1849="AKTIVCO DEFAUT GE &amp; POWER Cabinet","POWER ISSUE",
AQ1849="AKTIVCO Coupure ENEO &amp; Baisse de tension","POWER ISSUE",
AQ1849="Coupure ENEO &amp; Baisse de tension","POWER ISSUE",
AQ1849="Defaut GE &amp; POWER Cabinet","POWER ISSUE",
AQ1849="Sharing","POWER ISSUE",
AQ1849="Sites strategiques &amp; DataCenter","POWER ISSUE",
AQ1849="Exclu","Exclu",
AQ1849="SAT","TX ISSUE",
AQ1849="SPARE-ISSUE","SPARE-ISSUE",
AQ1849="Fiber CAmtel","TX ISSUE",
AQ1849="Fiber AOF","TX ISSUE",
AQ1849="Projet OCM (HUAWEI)","TRAVAUX-HUAWEI",
AQ1849="Projet OCM (NOKIA)","TRAVAUX -NOKIA",
AQ1849="ACCESS-ISSUE","ACCESS-ISSUE",
AQ1849="Projet OCM (ZTE, NOKIA, autres projets)","TRAVAUX OCM",
AQ1849="No root CAuse","No root cause",
AQ1849="ODU HS","TX ISSUE",
AQ1849="IP &amp; VLAN","TX ISSUE",
AQ1849="Warehouse HUAWEI","SPARE-ISSUE",
AQ1849="SPARE-HS","SPARE-ISSUE",
AQ1849="Power Telco","RAN ISSUE",AQ1849="no impacts","no impacts"
),"")</f>
        <v>No root cause</v>
      </c>
      <c r="AQ1849" s="126" t="s">
        <v>5344</v>
      </c>
      <c r="AR1849" s="48" t="str" cm="1">
        <f t="array" ref="AR1849">IFERROR(_xlfn.IFS(
AQ1849="MPR ISSUE","ACTIVE",
AQ1849="BSS Hardware Issue","ACTIVE",
AQ1849="Sites strategiques, MLL, Pylone, etc.","PASSIVE",
AQ1849="AKTIVCO DEFAUT GE &amp; POWER Cabinet","PASSIVE",
AQ1849="AKTIVCO Coupure ENEO &amp; Baisse de tension","PASSIVE",
AQ1849="Coupure ENEO &amp; Baisse de tension","PASSIVE",
AQ1849="Defaut GE &amp; POWER Cabinet","PASSIVE",
AQ1849="Sharing","PASSIVE",
AQ1849="Sites strategiques &amp; DataCenter","PASSIVE",
AQ1849="Exclu","Exclu",
AQ1849="SAT","ACTIVE",
AQ1849="SPARE-ISSUE","SPARE-ISSUE",
AQ1849="Fiber CAmtel","ACTIVE",
AQ1849="Fiber AOF","ACTIVE",
AQ1849="Projet OCM (HUAWEI)","PLANNED WORKS",
AQ1849="Projet OCM (NOKIA)","PLANNED WORKS",
AQ1849="ACCESS-ISSUE","ACCESS-ISSUE",
AQ1849="Projet OCM (ZTE, NOKIA, autres projets)","PLANNED WORKS",
AQ1849="No root CAuse","No root cause",
AQ1849="ODU HS","ACTIVE",
AQ1849="IP &amp; VLAN","ACTIVE",
AQ1849="Warehouse HUAWEI","SPARE-ISSUE",
AQ1849="SPARE-HS","SPARE-ISSUE",
AQ1849="Power Telco","ACTIVE", AQ1849="no impacts","no impacts"
),"")</f>
        <v>No root cause</v>
      </c>
      <c r="AS1849" s="92" t="s">
        <v>5537</v>
      </c>
      <c r="AT1849" s="98" t="s">
        <v>2644</v>
      </c>
      <c r="AV1849" s="17" t="s">
        <v>5537</v>
      </c>
      <c r="AW1849" s="7" t="s">
        <v>5537</v>
      </c>
      <c r="AX1849" s="6" t="s">
        <v>5537</v>
      </c>
      <c r="AY1849" s="7"/>
      <c r="AZ1849" s="3" t="s">
        <v>5537</v>
      </c>
      <c r="BA1849" s="18" t="s">
        <v>5537</v>
      </c>
      <c r="BB1849" s="18" t="s">
        <v>5537</v>
      </c>
      <c r="BC1849" s="18" t="s">
        <v>5537</v>
      </c>
      <c r="BD1849" s="18" t="s">
        <v>5537</v>
      </c>
      <c r="BE1849" s="18" t="s">
        <v>5537</v>
      </c>
      <c r="BF1849" s="18" t="s">
        <v>5537</v>
      </c>
      <c r="BG1849" s="18" t="s">
        <v>5537</v>
      </c>
      <c r="BH1849" s="18" t="s">
        <v>5537</v>
      </c>
      <c r="BI1849" s="18" t="s">
        <v>5537</v>
      </c>
      <c r="BJ1849" s="18" t="s">
        <v>5537</v>
      </c>
      <c r="BK1849" s="18" t="s">
        <v>5537</v>
      </c>
      <c r="BL1849" s="9" t="s">
        <v>5537</v>
      </c>
      <c r="BM1849" s="14" t="s">
        <v>5537</v>
      </c>
      <c r="BN1849" s="14" t="s">
        <v>5537</v>
      </c>
      <c r="BO1849" s="14" t="str">
        <f>_xlfn.XLOOKUP(B1849,'[4]cell downs 18042026 17h'!$B:$B,'[4]cell downs 18042026 17h'!$B:$B,"")</f>
        <v/>
      </c>
      <c r="BP1849" s="14" t="str">
        <f>_xlfn.XLOOKUP(B1849,'[5]Cells Huawei 19042026 15h'!$B:$B,'[5]Cells Huawei 19042026 15h'!$B:$B,"")</f>
        <v/>
      </c>
      <c r="BQ1849" s="9" t="str">
        <f>_xlfn.XLOOKUP(B1849,'[6]cells down 19042026 9H40'!$B:$B,'[6]cells down 19042026 9H40'!$B:$B,"")</f>
        <v/>
      </c>
      <c r="BR1849" s="9" t="s">
        <v>2644</v>
      </c>
      <c r="BS1849" s="9" t="s">
        <v>12</v>
      </c>
      <c r="BT1849" s="108"/>
    </row>
    <row r="1850" spans="1:72" s="9" customFormat="1" x14ac:dyDescent="0.35">
      <c r="A1850" s="1" t="s">
        <v>3687</v>
      </c>
      <c r="B1850" s="8" t="s">
        <v>3688</v>
      </c>
      <c r="C1850" s="3" t="str">
        <f>_xlfn.XLOOKUP(B1850,'[1]daily break down'!$D:$D,'[1]daily break down'!$E:$E,"")</f>
        <v>OUEST</v>
      </c>
      <c r="D1850" s="1" t="s">
        <v>11</v>
      </c>
      <c r="E1850" s="1" t="s">
        <v>12</v>
      </c>
      <c r="F1850" s="3" t="s">
        <v>102</v>
      </c>
      <c r="G1850" s="1" t="s">
        <v>3687</v>
      </c>
      <c r="H1850" s="32" t="str">
        <f>_xlfn.XLOOKUP(B1850,[2]CALCULATION!$B:$B,[2]CALCULATION!$H:$H,"")</f>
        <v>HUAWEI</v>
      </c>
      <c r="I1850" s="28">
        <v>0</v>
      </c>
      <c r="J1850" s="28">
        <v>0</v>
      </c>
      <c r="K1850" s="28">
        <v>0</v>
      </c>
      <c r="L1850" s="28">
        <v>0</v>
      </c>
      <c r="M1850" s="28">
        <v>0</v>
      </c>
      <c r="N1850" s="28">
        <v>0</v>
      </c>
      <c r="O1850" s="28">
        <v>0</v>
      </c>
      <c r="P1850" s="28">
        <v>0</v>
      </c>
      <c r="Q1850" s="28">
        <v>0</v>
      </c>
      <c r="R1850" s="28">
        <v>0</v>
      </c>
      <c r="S1850" s="93">
        <v>0</v>
      </c>
      <c r="T1850" s="93">
        <f>_xlfn.XLOOKUP(B1850,'[3]Nur des jours'!$B:$B,'[3]Nur des jours'!$U:$U,"")</f>
        <v>0</v>
      </c>
      <c r="U1850" s="93">
        <v>0</v>
      </c>
      <c r="V1850" s="93">
        <v>0</v>
      </c>
      <c r="W1850" s="93">
        <v>0</v>
      </c>
      <c r="X1850" s="93">
        <v>0</v>
      </c>
      <c r="Y1850" s="93">
        <v>0</v>
      </c>
      <c r="Z1850" s="93">
        <v>0</v>
      </c>
      <c r="AA1850" s="93">
        <v>0</v>
      </c>
      <c r="AB1850" s="93">
        <v>0</v>
      </c>
      <c r="AC1850" s="93"/>
      <c r="AD1850" s="93">
        <v>0</v>
      </c>
      <c r="AE1850" s="93">
        <v>0</v>
      </c>
      <c r="AF1850" s="93">
        <v>0</v>
      </c>
      <c r="AG1850" s="93"/>
      <c r="AH1850" s="93">
        <v>0</v>
      </c>
      <c r="AI1850" s="93">
        <v>0</v>
      </c>
      <c r="AJ1850" s="93">
        <v>0</v>
      </c>
      <c r="AK1850" s="93">
        <v>0</v>
      </c>
      <c r="AL1850" s="93">
        <v>0</v>
      </c>
      <c r="AM1850" s="49" t="s">
        <v>5559</v>
      </c>
      <c r="AN1850" s="49"/>
      <c r="AO1850" s="48" t="str" cm="1">
        <f t="array" ref="AO1850">IFERROR(_xlfn.IFS(
AQ1850="MPR ISSUE","PDH",
AQ1850="BSS Hardware Issue","BSS",
AQ1850="Sites strategiques, MLL, Pylone, etc.","ENVTECH",
AQ1850="AKTIVCO DEFAUT GE &amp; POWER Cabinet","AKTIVCO",
AQ1850="AKTIVCO Coupure ENEO &amp; Baisse de tension","AKTIVCO GRID ONLY",
AQ1850="Coupure ENEO &amp; Baisse de tension","IHS GRID ONLY",
AQ1850="Defaut GE &amp; POWER Cabinet","IHS",
AQ1850="Sharing","Partners",
AQ1850="Sites strategiques &amp; DataCenter","SST &amp; DC",
AQ1850="Exclu","Exclu",
AQ1850="SAT","SAT",
AQ1850="SPARE-ISSUE","SPARE-ISSUE",
AQ1850="Fiber CAmtel","TRANS_FO_CAMTEL",
AQ1850="Fiber AOF","Fiber AOF",
AQ1850="Projet OCM (HUAWEI)","TRAVAUX-HUAWEI",
AQ1850="Projet OCM (NOKIA)","TRAVAUX-NOKIA",
AQ1850="ACCESS-ISSUE","ACCESS-ISSUE",
AQ1850="Projet OCM (ZTE, NOKIA, autres projets)","TRAVAUX OCM",
AQ1850="No root CAuse","No root cause",
AQ1850="ODU HS","PDH",
AQ1850="IP &amp; VLAN","PDH",
AQ1850="Warehouse HUAWEI","SPARE-ISSUE",
AQ1850="SPARE-HS","SPARE-ISSUE",
AQ1850="Power Telco","BSS",AQ1850="no impacts","no impacts"
),"")</f>
        <v>No root cause</v>
      </c>
      <c r="AP1850" s="48" t="str" cm="1">
        <f t="array" ref="AP1850">IFERROR(_xlfn.IFS(
AQ1850="MPR ISSUE","TX ISSUE",
AQ1850="BSS Hardware Issue","RAN ISSUE",
AQ1850="Sites strategiques, MLL, Pylone, etc.","ENVTECH",
AQ1850="AKTIVCO DEFAUT GE &amp; POWER Cabinet","POWER ISSUE",
AQ1850="AKTIVCO Coupure ENEO &amp; Baisse de tension","POWER ISSUE",
AQ1850="Coupure ENEO &amp; Baisse de tension","POWER ISSUE",
AQ1850="Defaut GE &amp; POWER Cabinet","POWER ISSUE",
AQ1850="Sharing","POWER ISSUE",
AQ1850="Sites strategiques &amp; DataCenter","POWER ISSUE",
AQ1850="Exclu","Exclu",
AQ1850="SAT","TX ISSUE",
AQ1850="SPARE-ISSUE","SPARE-ISSUE",
AQ1850="Fiber CAmtel","TX ISSUE",
AQ1850="Fiber AOF","TX ISSUE",
AQ1850="Projet OCM (HUAWEI)","TRAVAUX-HUAWEI",
AQ1850="Projet OCM (NOKIA)","TRAVAUX -NOKIA",
AQ1850="ACCESS-ISSUE","ACCESS-ISSUE",
AQ1850="Projet OCM (ZTE, NOKIA, autres projets)","TRAVAUX OCM",
AQ1850="No root CAuse","No root cause",
AQ1850="ODU HS","TX ISSUE",
AQ1850="IP &amp; VLAN","TX ISSUE",
AQ1850="Warehouse HUAWEI","SPARE-ISSUE",
AQ1850="SPARE-HS","SPARE-ISSUE",
AQ1850="Power Telco","RAN ISSUE",AQ1850="no impacts","no impacts"
),"")</f>
        <v>No root cause</v>
      </c>
      <c r="AQ1850" s="126" t="s">
        <v>5344</v>
      </c>
      <c r="AR1850" s="48" t="str" cm="1">
        <f t="array" ref="AR1850">IFERROR(_xlfn.IFS(
AQ1850="MPR ISSUE","ACTIVE",
AQ1850="BSS Hardware Issue","ACTIVE",
AQ1850="Sites strategiques, MLL, Pylone, etc.","PASSIVE",
AQ1850="AKTIVCO DEFAUT GE &amp; POWER Cabinet","PASSIVE",
AQ1850="AKTIVCO Coupure ENEO &amp; Baisse de tension","PASSIVE",
AQ1850="Coupure ENEO &amp; Baisse de tension","PASSIVE",
AQ1850="Defaut GE &amp; POWER Cabinet","PASSIVE",
AQ1850="Sharing","PASSIVE",
AQ1850="Sites strategiques &amp; DataCenter","PASSIVE",
AQ1850="Exclu","Exclu",
AQ1850="SAT","ACTIVE",
AQ1850="SPARE-ISSUE","SPARE-ISSUE",
AQ1850="Fiber CAmtel","ACTIVE",
AQ1850="Fiber AOF","ACTIVE",
AQ1850="Projet OCM (HUAWEI)","PLANNED WORKS",
AQ1850="Projet OCM (NOKIA)","PLANNED WORKS",
AQ1850="ACCESS-ISSUE","ACCESS-ISSUE",
AQ1850="Projet OCM (ZTE, NOKIA, autres projets)","PLANNED WORKS",
AQ1850="No root CAuse","No root cause",
AQ1850="ODU HS","ACTIVE",
AQ1850="IP &amp; VLAN","ACTIVE",
AQ1850="Warehouse HUAWEI","SPARE-ISSUE",
AQ1850="SPARE-HS","SPARE-ISSUE",
AQ1850="Power Telco","ACTIVE", AQ1850="no impacts","no impacts"
),"")</f>
        <v>No root cause</v>
      </c>
      <c r="AS1850" s="92" t="s">
        <v>5537</v>
      </c>
      <c r="AT1850" s="98" t="s">
        <v>3688</v>
      </c>
      <c r="AV1850" s="17" t="s">
        <v>5537</v>
      </c>
      <c r="AW1850" s="7" t="s">
        <v>5537</v>
      </c>
      <c r="AX1850" s="6" t="s">
        <v>5537</v>
      </c>
      <c r="AY1850" s="7"/>
      <c r="AZ1850" s="3" t="s">
        <v>5537</v>
      </c>
      <c r="BA1850" s="18" t="s">
        <v>5537</v>
      </c>
      <c r="BB1850" s="18" t="s">
        <v>5537</v>
      </c>
      <c r="BC1850" s="18" t="s">
        <v>5537</v>
      </c>
      <c r="BD1850" s="18" t="s">
        <v>5537</v>
      </c>
      <c r="BE1850" s="18" t="s">
        <v>5537</v>
      </c>
      <c r="BF1850" s="18" t="s">
        <v>5537</v>
      </c>
      <c r="BG1850" s="18" t="s">
        <v>5537</v>
      </c>
      <c r="BH1850" s="18" t="s">
        <v>5537</v>
      </c>
      <c r="BI1850" s="18" t="s">
        <v>5537</v>
      </c>
      <c r="BJ1850" s="18" t="s">
        <v>5537</v>
      </c>
      <c r="BK1850" s="18" t="s">
        <v>5537</v>
      </c>
      <c r="BL1850" s="9" t="s">
        <v>5537</v>
      </c>
      <c r="BM1850" s="14" t="s">
        <v>5537</v>
      </c>
      <c r="BN1850" s="14" t="s">
        <v>5537</v>
      </c>
      <c r="BO1850" s="14" t="str">
        <f>_xlfn.XLOOKUP(B1850,'[4]cell downs 18042026 17h'!$B:$B,'[4]cell downs 18042026 17h'!$B:$B,"")</f>
        <v/>
      </c>
      <c r="BP1850" s="14" t="str">
        <f>_xlfn.XLOOKUP(B1850,'[5]Cells Huawei 19042026 15h'!$B:$B,'[5]Cells Huawei 19042026 15h'!$B:$B,"")</f>
        <v/>
      </c>
      <c r="BQ1850" s="9" t="str">
        <f>_xlfn.XLOOKUP(B1850,'[6]cells down 19042026 9H40'!$B:$B,'[6]cells down 19042026 9H40'!$B:$B,"")</f>
        <v/>
      </c>
      <c r="BR1850" s="9" t="s">
        <v>3688</v>
      </c>
      <c r="BS1850" s="9" t="s">
        <v>12</v>
      </c>
      <c r="BT1850" s="108"/>
    </row>
    <row r="1851" spans="1:72" s="9" customFormat="1" x14ac:dyDescent="0.35">
      <c r="A1851" s="1" t="s">
        <v>5024</v>
      </c>
      <c r="B1851" s="8" t="s">
        <v>5025</v>
      </c>
      <c r="C1851" s="3" t="str">
        <f>_xlfn.XLOOKUP(B1851,'[1]daily break down'!$D:$D,'[1]daily break down'!$E:$E,"")</f>
        <v>Douala</v>
      </c>
      <c r="D1851" s="1" t="s">
        <v>11</v>
      </c>
      <c r="E1851" s="1"/>
      <c r="F1851" s="3" t="s">
        <v>31</v>
      </c>
      <c r="G1851" s="1" t="s">
        <v>32</v>
      </c>
      <c r="H1851" s="34" t="str">
        <f>_xlfn.XLOOKUP(B1851,[2]CALCULATION!$B:$B,[2]CALCULATION!$H:$H,"")</f>
        <v>ZTE</v>
      </c>
      <c r="I1851" s="28">
        <v>0</v>
      </c>
      <c r="J1851" s="28">
        <v>0</v>
      </c>
      <c r="K1851" s="28">
        <v>0</v>
      </c>
      <c r="L1851" s="28">
        <v>0</v>
      </c>
      <c r="M1851" s="28">
        <v>0</v>
      </c>
      <c r="N1851" s="28">
        <v>0</v>
      </c>
      <c r="O1851" s="28">
        <v>0</v>
      </c>
      <c r="P1851" s="28">
        <v>0</v>
      </c>
      <c r="Q1851" s="28">
        <v>0</v>
      </c>
      <c r="R1851" s="28">
        <v>0</v>
      </c>
      <c r="S1851" s="93">
        <v>0</v>
      </c>
      <c r="T1851" s="93">
        <f>_xlfn.XLOOKUP(B1851,'[3]Nur des jours'!$B:$B,'[3]Nur des jours'!$U:$U,"")</f>
        <v>0</v>
      </c>
      <c r="U1851" s="93">
        <v>0</v>
      </c>
      <c r="V1851" s="93">
        <v>0</v>
      </c>
      <c r="W1851" s="93">
        <v>0</v>
      </c>
      <c r="X1851" s="93">
        <v>0</v>
      </c>
      <c r="Y1851" s="93">
        <v>0</v>
      </c>
      <c r="Z1851" s="93">
        <v>0</v>
      </c>
      <c r="AA1851" s="93">
        <v>0</v>
      </c>
      <c r="AB1851" s="93">
        <v>0</v>
      </c>
      <c r="AC1851" s="93"/>
      <c r="AD1851" s="93">
        <v>0</v>
      </c>
      <c r="AE1851" s="93">
        <v>0</v>
      </c>
      <c r="AF1851" s="93">
        <v>0</v>
      </c>
      <c r="AG1851" s="93"/>
      <c r="AH1851" s="93">
        <v>0</v>
      </c>
      <c r="AI1851" s="93">
        <v>0</v>
      </c>
      <c r="AJ1851" s="93">
        <v>0</v>
      </c>
      <c r="AK1851" s="93">
        <v>0</v>
      </c>
      <c r="AL1851" s="93">
        <v>0</v>
      </c>
      <c r="AM1851" s="49" t="s">
        <v>5559</v>
      </c>
      <c r="AN1851" s="49"/>
      <c r="AO1851" s="48" t="str" cm="1">
        <f t="array" ref="AO1851">IFERROR(_xlfn.IFS(
AQ1851="MPR ISSUE","PDH",
AQ1851="BSS Hardware Issue","BSS",
AQ1851="Sites strategiques, MLL, Pylone, etc.","ENVTECH",
AQ1851="AKTIVCO DEFAUT GE &amp; POWER Cabinet","AKTIVCO",
AQ1851="AKTIVCO Coupure ENEO &amp; Baisse de tension","AKTIVCO GRID ONLY",
AQ1851="Coupure ENEO &amp; Baisse de tension","IHS GRID ONLY",
AQ1851="Defaut GE &amp; POWER Cabinet","IHS",
AQ1851="Sharing","Partners",
AQ1851="Sites strategiques &amp; DataCenter","SST &amp; DC",
AQ1851="Exclu","Exclu",
AQ1851="SAT","SAT",
AQ1851="SPARE-ISSUE","SPARE-ISSUE",
AQ1851="Fiber CAmtel","TRANS_FO_CAMTEL",
AQ1851="Fiber AOF","Fiber AOF",
AQ1851="Projet OCM (HUAWEI)","TRAVAUX-HUAWEI",
AQ1851="Projet OCM (NOKIA)","TRAVAUX-NOKIA",
AQ1851="ACCESS-ISSUE","ACCESS-ISSUE",
AQ1851="Projet OCM (ZTE, NOKIA, autres projets)","TRAVAUX OCM",
AQ1851="No root CAuse","No root cause",
AQ1851="ODU HS","PDH",
AQ1851="IP &amp; VLAN","PDH",
AQ1851="Warehouse HUAWEI","SPARE-ISSUE",
AQ1851="SPARE-HS","SPARE-ISSUE",
AQ1851="Power Telco","BSS",AQ1851="no impacts","no impacts"
),"")</f>
        <v>No root cause</v>
      </c>
      <c r="AP1851" s="48" t="str" cm="1">
        <f t="array" ref="AP1851">IFERROR(_xlfn.IFS(
AQ1851="MPR ISSUE","TX ISSUE",
AQ1851="BSS Hardware Issue","RAN ISSUE",
AQ1851="Sites strategiques, MLL, Pylone, etc.","ENVTECH",
AQ1851="AKTIVCO DEFAUT GE &amp; POWER Cabinet","POWER ISSUE",
AQ1851="AKTIVCO Coupure ENEO &amp; Baisse de tension","POWER ISSUE",
AQ1851="Coupure ENEO &amp; Baisse de tension","POWER ISSUE",
AQ1851="Defaut GE &amp; POWER Cabinet","POWER ISSUE",
AQ1851="Sharing","POWER ISSUE",
AQ1851="Sites strategiques &amp; DataCenter","POWER ISSUE",
AQ1851="Exclu","Exclu",
AQ1851="SAT","TX ISSUE",
AQ1851="SPARE-ISSUE","SPARE-ISSUE",
AQ1851="Fiber CAmtel","TX ISSUE",
AQ1851="Fiber AOF","TX ISSUE",
AQ1851="Projet OCM (HUAWEI)","TRAVAUX-HUAWEI",
AQ1851="Projet OCM (NOKIA)","TRAVAUX -NOKIA",
AQ1851="ACCESS-ISSUE","ACCESS-ISSUE",
AQ1851="Projet OCM (ZTE, NOKIA, autres projets)","TRAVAUX OCM",
AQ1851="No root CAuse","No root cause",
AQ1851="ODU HS","TX ISSUE",
AQ1851="IP &amp; VLAN","TX ISSUE",
AQ1851="Warehouse HUAWEI","SPARE-ISSUE",
AQ1851="SPARE-HS","SPARE-ISSUE",
AQ1851="Power Telco","RAN ISSUE",AQ1851="no impacts","no impacts"
),"")</f>
        <v>No root cause</v>
      </c>
      <c r="AQ1851" s="126" t="s">
        <v>5344</v>
      </c>
      <c r="AR1851" s="48" t="str" cm="1">
        <f t="array" ref="AR1851">IFERROR(_xlfn.IFS(
AQ1851="MPR ISSUE","ACTIVE",
AQ1851="BSS Hardware Issue","ACTIVE",
AQ1851="Sites strategiques, MLL, Pylone, etc.","PASSIVE",
AQ1851="AKTIVCO DEFAUT GE &amp; POWER Cabinet","PASSIVE",
AQ1851="AKTIVCO Coupure ENEO &amp; Baisse de tension","PASSIVE",
AQ1851="Coupure ENEO &amp; Baisse de tension","PASSIVE",
AQ1851="Defaut GE &amp; POWER Cabinet","PASSIVE",
AQ1851="Sharing","PASSIVE",
AQ1851="Sites strategiques &amp; DataCenter","PASSIVE",
AQ1851="Exclu","Exclu",
AQ1851="SAT","ACTIVE",
AQ1851="SPARE-ISSUE","SPARE-ISSUE",
AQ1851="Fiber CAmtel","ACTIVE",
AQ1851="Fiber AOF","ACTIVE",
AQ1851="Projet OCM (HUAWEI)","PLANNED WORKS",
AQ1851="Projet OCM (NOKIA)","PLANNED WORKS",
AQ1851="ACCESS-ISSUE","ACCESS-ISSUE",
AQ1851="Projet OCM (ZTE, NOKIA, autres projets)","PLANNED WORKS",
AQ1851="No root CAuse","No root cause",
AQ1851="ODU HS","ACTIVE",
AQ1851="IP &amp; VLAN","ACTIVE",
AQ1851="Warehouse HUAWEI","SPARE-ISSUE",
AQ1851="SPARE-HS","SPARE-ISSUE",
AQ1851="Power Telco","ACTIVE", AQ1851="no impacts","no impacts"
),"")</f>
        <v>No root cause</v>
      </c>
      <c r="AS1851" s="92" t="s">
        <v>5537</v>
      </c>
      <c r="AT1851" s="98" t="s">
        <v>5025</v>
      </c>
      <c r="AV1851" s="17" t="s">
        <v>5537</v>
      </c>
      <c r="AW1851" s="7" t="s">
        <v>5537</v>
      </c>
      <c r="AX1851" s="6" t="s">
        <v>5537</v>
      </c>
      <c r="AY1851" s="7"/>
      <c r="AZ1851" s="3" t="s">
        <v>5537</v>
      </c>
      <c r="BA1851" s="18" t="s">
        <v>5537</v>
      </c>
      <c r="BB1851" s="18" t="s">
        <v>5537</v>
      </c>
      <c r="BC1851" s="18" t="s">
        <v>5537</v>
      </c>
      <c r="BD1851" s="18" t="s">
        <v>5537</v>
      </c>
      <c r="BE1851" s="18" t="s">
        <v>5537</v>
      </c>
      <c r="BF1851" s="18" t="s">
        <v>5537</v>
      </c>
      <c r="BG1851" s="18" t="s">
        <v>5537</v>
      </c>
      <c r="BH1851" s="18" t="s">
        <v>5537</v>
      </c>
      <c r="BI1851" s="18" t="s">
        <v>5537</v>
      </c>
      <c r="BJ1851" s="18" t="s">
        <v>5537</v>
      </c>
      <c r="BK1851" s="18" t="s">
        <v>5537</v>
      </c>
      <c r="BL1851" s="9" t="s">
        <v>5537</v>
      </c>
      <c r="BM1851" s="14" t="s">
        <v>5537</v>
      </c>
      <c r="BN1851" s="14" t="s">
        <v>5537</v>
      </c>
      <c r="BO1851" s="14" t="str">
        <f>_xlfn.XLOOKUP(B1851,'[4]cell downs 18042026 17h'!$B:$B,'[4]cell downs 18042026 17h'!$B:$B,"")</f>
        <v/>
      </c>
      <c r="BP1851" s="14" t="str">
        <f>_xlfn.XLOOKUP(B1851,'[5]Cells Huawei 19042026 15h'!$B:$B,'[5]Cells Huawei 19042026 15h'!$B:$B,"")</f>
        <v/>
      </c>
      <c r="BQ1851" s="9" t="str">
        <f>_xlfn.XLOOKUP(B1851,'[6]cells down 19042026 9H40'!$B:$B,'[6]cells down 19042026 9H40'!$B:$B,"")</f>
        <v/>
      </c>
      <c r="BR1851" s="9" t="s">
        <v>5537</v>
      </c>
      <c r="BS1851" s="9" t="s">
        <v>12</v>
      </c>
      <c r="BT1851" s="108"/>
    </row>
    <row r="1852" spans="1:72" s="9" customFormat="1" x14ac:dyDescent="0.35">
      <c r="A1852" s="1" t="s">
        <v>4679</v>
      </c>
      <c r="B1852" s="8" t="s">
        <v>4680</v>
      </c>
      <c r="C1852" s="3" t="str">
        <f>_xlfn.XLOOKUP(B1852,'[1]daily break down'!$D:$D,'[1]daily break down'!$E:$E,"")</f>
        <v>Bafoussam</v>
      </c>
      <c r="D1852" s="1" t="s">
        <v>11</v>
      </c>
      <c r="E1852" s="1" t="s">
        <v>12</v>
      </c>
      <c r="F1852" s="3" t="s">
        <v>102</v>
      </c>
      <c r="G1852" s="1" t="s">
        <v>299</v>
      </c>
      <c r="H1852" s="32" t="str">
        <f>_xlfn.XLOOKUP(B1852,[2]CALCULATION!$B:$B,[2]CALCULATION!$H:$H,"")</f>
        <v>Huawei</v>
      </c>
      <c r="I1852" s="28">
        <v>0</v>
      </c>
      <c r="J1852" s="28">
        <v>0</v>
      </c>
      <c r="K1852" s="28">
        <v>0</v>
      </c>
      <c r="L1852" s="28">
        <v>0</v>
      </c>
      <c r="M1852" s="28">
        <v>0</v>
      </c>
      <c r="N1852" s="28">
        <v>0</v>
      </c>
      <c r="O1852" s="28">
        <v>0</v>
      </c>
      <c r="P1852" s="28">
        <v>0</v>
      </c>
      <c r="Q1852" s="28">
        <v>0</v>
      </c>
      <c r="R1852" s="28">
        <v>0</v>
      </c>
      <c r="S1852" s="93">
        <v>0</v>
      </c>
      <c r="T1852" s="93">
        <f>_xlfn.XLOOKUP(B1852,'[3]Nur des jours'!$B:$B,'[3]Nur des jours'!$U:$U,"")</f>
        <v>0</v>
      </c>
      <c r="U1852" s="93">
        <v>0</v>
      </c>
      <c r="V1852" s="93">
        <v>0</v>
      </c>
      <c r="W1852" s="93">
        <v>0</v>
      </c>
      <c r="X1852" s="93">
        <v>0</v>
      </c>
      <c r="Y1852" s="93">
        <v>0</v>
      </c>
      <c r="Z1852" s="93">
        <v>0</v>
      </c>
      <c r="AA1852" s="93">
        <v>0</v>
      </c>
      <c r="AB1852" s="93">
        <v>0</v>
      </c>
      <c r="AC1852" s="93"/>
      <c r="AD1852" s="93">
        <v>0</v>
      </c>
      <c r="AE1852" s="93">
        <v>0</v>
      </c>
      <c r="AF1852" s="93">
        <v>0</v>
      </c>
      <c r="AG1852" s="93"/>
      <c r="AH1852" s="93">
        <v>0</v>
      </c>
      <c r="AI1852" s="93">
        <v>0</v>
      </c>
      <c r="AJ1852" s="93">
        <v>0</v>
      </c>
      <c r="AK1852" s="93">
        <v>0</v>
      </c>
      <c r="AL1852" s="93">
        <v>0</v>
      </c>
      <c r="AM1852" s="49" t="s">
        <v>5559</v>
      </c>
      <c r="AN1852" s="49"/>
      <c r="AO1852" s="48" t="str" cm="1">
        <f t="array" ref="AO1852">IFERROR(_xlfn.IFS(
AQ1852="MPR ISSUE","PDH",
AQ1852="BSS Hardware Issue","BSS",
AQ1852="Sites strategiques, MLL, Pylone, etc.","ENVTECH",
AQ1852="AKTIVCO DEFAUT GE &amp; POWER Cabinet","AKTIVCO",
AQ1852="AKTIVCO Coupure ENEO &amp; Baisse de tension","AKTIVCO GRID ONLY",
AQ1852="Coupure ENEO &amp; Baisse de tension","IHS GRID ONLY",
AQ1852="Defaut GE &amp; POWER Cabinet","IHS",
AQ1852="Sharing","Partners",
AQ1852="Sites strategiques &amp; DataCenter","SST &amp; DC",
AQ1852="Exclu","Exclu",
AQ1852="SAT","SAT",
AQ1852="SPARE-ISSUE","SPARE-ISSUE",
AQ1852="Fiber CAmtel","TRANS_FO_CAMTEL",
AQ1852="Fiber AOF","Fiber AOF",
AQ1852="Projet OCM (HUAWEI)","TRAVAUX-HUAWEI",
AQ1852="Projet OCM (NOKIA)","TRAVAUX-NOKIA",
AQ1852="ACCESS-ISSUE","ACCESS-ISSUE",
AQ1852="Projet OCM (ZTE, NOKIA, autres projets)","TRAVAUX OCM",
AQ1852="No root CAuse","No root cause",
AQ1852="ODU HS","PDH",
AQ1852="IP &amp; VLAN","PDH",
AQ1852="Warehouse HUAWEI","SPARE-ISSUE",
AQ1852="SPARE-HS","SPARE-ISSUE",
AQ1852="Power Telco","BSS",AQ1852="no impacts","no impacts"
),"")</f>
        <v>No root cause</v>
      </c>
      <c r="AP1852" s="48" t="str" cm="1">
        <f t="array" ref="AP1852">IFERROR(_xlfn.IFS(
AQ1852="MPR ISSUE","TX ISSUE",
AQ1852="BSS Hardware Issue","RAN ISSUE",
AQ1852="Sites strategiques, MLL, Pylone, etc.","ENVTECH",
AQ1852="AKTIVCO DEFAUT GE &amp; POWER Cabinet","POWER ISSUE",
AQ1852="AKTIVCO Coupure ENEO &amp; Baisse de tension","POWER ISSUE",
AQ1852="Coupure ENEO &amp; Baisse de tension","POWER ISSUE",
AQ1852="Defaut GE &amp; POWER Cabinet","POWER ISSUE",
AQ1852="Sharing","POWER ISSUE",
AQ1852="Sites strategiques &amp; DataCenter","POWER ISSUE",
AQ1852="Exclu","Exclu",
AQ1852="SAT","TX ISSUE",
AQ1852="SPARE-ISSUE","SPARE-ISSUE",
AQ1852="Fiber CAmtel","TX ISSUE",
AQ1852="Fiber AOF","TX ISSUE",
AQ1852="Projet OCM (HUAWEI)","TRAVAUX-HUAWEI",
AQ1852="Projet OCM (NOKIA)","TRAVAUX -NOKIA",
AQ1852="ACCESS-ISSUE","ACCESS-ISSUE",
AQ1852="Projet OCM (ZTE, NOKIA, autres projets)","TRAVAUX OCM",
AQ1852="No root CAuse","No root cause",
AQ1852="ODU HS","TX ISSUE",
AQ1852="IP &amp; VLAN","TX ISSUE",
AQ1852="Warehouse HUAWEI","SPARE-ISSUE",
AQ1852="SPARE-HS","SPARE-ISSUE",
AQ1852="Power Telco","RAN ISSUE",AQ1852="no impacts","no impacts"
),"")</f>
        <v>No root cause</v>
      </c>
      <c r="AQ1852" s="126" t="s">
        <v>5344</v>
      </c>
      <c r="AR1852" s="48" t="str" cm="1">
        <f t="array" ref="AR1852">IFERROR(_xlfn.IFS(
AQ1852="MPR ISSUE","ACTIVE",
AQ1852="BSS Hardware Issue","ACTIVE",
AQ1852="Sites strategiques, MLL, Pylone, etc.","PASSIVE",
AQ1852="AKTIVCO DEFAUT GE &amp; POWER Cabinet","PASSIVE",
AQ1852="AKTIVCO Coupure ENEO &amp; Baisse de tension","PASSIVE",
AQ1852="Coupure ENEO &amp; Baisse de tension","PASSIVE",
AQ1852="Defaut GE &amp; POWER Cabinet","PASSIVE",
AQ1852="Sharing","PASSIVE",
AQ1852="Sites strategiques &amp; DataCenter","PASSIVE",
AQ1852="Exclu","Exclu",
AQ1852="SAT","ACTIVE",
AQ1852="SPARE-ISSUE","SPARE-ISSUE",
AQ1852="Fiber CAmtel","ACTIVE",
AQ1852="Fiber AOF","ACTIVE",
AQ1852="Projet OCM (HUAWEI)","PLANNED WORKS",
AQ1852="Projet OCM (NOKIA)","PLANNED WORKS",
AQ1852="ACCESS-ISSUE","ACCESS-ISSUE",
AQ1852="Projet OCM (ZTE, NOKIA, autres projets)","PLANNED WORKS",
AQ1852="No root CAuse","No root cause",
AQ1852="ODU HS","ACTIVE",
AQ1852="IP &amp; VLAN","ACTIVE",
AQ1852="Warehouse HUAWEI","SPARE-ISSUE",
AQ1852="SPARE-HS","SPARE-ISSUE",
AQ1852="Power Telco","ACTIVE", AQ1852="no impacts","no impacts"
),"")</f>
        <v>No root cause</v>
      </c>
      <c r="AS1852" s="92" t="s">
        <v>5537</v>
      </c>
      <c r="AT1852" s="98" t="s">
        <v>4680</v>
      </c>
      <c r="AV1852" s="17" t="s">
        <v>5537</v>
      </c>
      <c r="AW1852" s="7" t="s">
        <v>5537</v>
      </c>
      <c r="AX1852" s="6" t="s">
        <v>5537</v>
      </c>
      <c r="AY1852" s="7"/>
      <c r="AZ1852" s="3" t="s">
        <v>5537</v>
      </c>
      <c r="BA1852" s="18" t="s">
        <v>5537</v>
      </c>
      <c r="BB1852" s="18" t="s">
        <v>5537</v>
      </c>
      <c r="BC1852" s="18" t="s">
        <v>5537</v>
      </c>
      <c r="BD1852" s="18" t="s">
        <v>5537</v>
      </c>
      <c r="BE1852" s="18" t="s">
        <v>5537</v>
      </c>
      <c r="BF1852" s="18" t="s">
        <v>5537</v>
      </c>
      <c r="BG1852" s="18" t="s">
        <v>5537</v>
      </c>
      <c r="BH1852" s="18" t="s">
        <v>5537</v>
      </c>
      <c r="BI1852" s="18" t="s">
        <v>5537</v>
      </c>
      <c r="BJ1852" s="18" t="s">
        <v>5537</v>
      </c>
      <c r="BK1852" s="18" t="s">
        <v>5537</v>
      </c>
      <c r="BL1852" s="9" t="s">
        <v>5537</v>
      </c>
      <c r="BM1852" s="14" t="s">
        <v>5537</v>
      </c>
      <c r="BN1852" s="14" t="s">
        <v>5537</v>
      </c>
      <c r="BO1852" s="14" t="str">
        <f>_xlfn.XLOOKUP(B1852,'[4]cell downs 18042026 17h'!$B:$B,'[4]cell downs 18042026 17h'!$B:$B,"")</f>
        <v/>
      </c>
      <c r="BP1852" s="14" t="str">
        <f>_xlfn.XLOOKUP(B1852,'[5]Cells Huawei 19042026 15h'!$B:$B,'[5]Cells Huawei 19042026 15h'!$B:$B,"")</f>
        <v/>
      </c>
      <c r="BQ1852" s="9" t="str">
        <f>_xlfn.XLOOKUP(B1852,'[6]cells down 19042026 9H40'!$B:$B,'[6]cells down 19042026 9H40'!$B:$B,"")</f>
        <v/>
      </c>
      <c r="BR1852" s="9" t="s">
        <v>4680</v>
      </c>
      <c r="BS1852" s="9" t="s">
        <v>5537</v>
      </c>
      <c r="BT1852" s="108"/>
    </row>
    <row r="1853" spans="1:72" s="9" customFormat="1" x14ac:dyDescent="0.35">
      <c r="A1853" s="1" t="s">
        <v>2639</v>
      </c>
      <c r="B1853" s="8" t="s">
        <v>2640</v>
      </c>
      <c r="C1853" s="3" t="str">
        <f>_xlfn.XLOOKUP(B1853,'[1]daily break down'!$D:$D,'[1]daily break down'!$E:$E,"")</f>
        <v>CENTRE</v>
      </c>
      <c r="D1853" s="1" t="s">
        <v>11</v>
      </c>
      <c r="E1853" s="1" t="s">
        <v>12</v>
      </c>
      <c r="F1853" s="3" t="s">
        <v>37</v>
      </c>
      <c r="G1853" s="1" t="s">
        <v>70</v>
      </c>
      <c r="H1853" s="34" t="str">
        <f>_xlfn.XLOOKUP(B1853,[2]CALCULATION!$B:$B,[2]CALCULATION!$H:$H,"")</f>
        <v>ZTE</v>
      </c>
      <c r="I1853" s="28">
        <v>0</v>
      </c>
      <c r="J1853" s="28">
        <v>0</v>
      </c>
      <c r="K1853" s="28">
        <v>0</v>
      </c>
      <c r="L1853" s="28">
        <v>0</v>
      </c>
      <c r="M1853" s="28">
        <v>0</v>
      </c>
      <c r="N1853" s="28">
        <v>0</v>
      </c>
      <c r="O1853" s="28">
        <v>0</v>
      </c>
      <c r="P1853" s="28">
        <v>0</v>
      </c>
      <c r="Q1853" s="28">
        <v>0</v>
      </c>
      <c r="R1853" s="28">
        <v>0</v>
      </c>
      <c r="S1853" s="93">
        <v>0</v>
      </c>
      <c r="T1853" s="93">
        <f>_xlfn.XLOOKUP(B1853,'[3]Nur des jours'!$B:$B,'[3]Nur des jours'!$U:$U,"")</f>
        <v>0</v>
      </c>
      <c r="U1853" s="93">
        <v>0</v>
      </c>
      <c r="V1853" s="93">
        <v>0</v>
      </c>
      <c r="W1853" s="93">
        <v>0</v>
      </c>
      <c r="X1853" s="93">
        <v>0</v>
      </c>
      <c r="Y1853" s="93">
        <v>0</v>
      </c>
      <c r="Z1853" s="93">
        <v>0</v>
      </c>
      <c r="AA1853" s="93">
        <v>0</v>
      </c>
      <c r="AB1853" s="93">
        <v>0</v>
      </c>
      <c r="AC1853" s="93"/>
      <c r="AD1853" s="93">
        <v>0</v>
      </c>
      <c r="AE1853" s="93">
        <v>0</v>
      </c>
      <c r="AF1853" s="93">
        <v>0</v>
      </c>
      <c r="AG1853" s="93"/>
      <c r="AH1853" s="93">
        <v>0</v>
      </c>
      <c r="AI1853" s="93">
        <v>0</v>
      </c>
      <c r="AJ1853" s="93">
        <v>0</v>
      </c>
      <c r="AK1853" s="93">
        <v>0</v>
      </c>
      <c r="AL1853" s="93">
        <v>0</v>
      </c>
      <c r="AM1853" s="49" t="s">
        <v>5559</v>
      </c>
      <c r="AN1853" s="49"/>
      <c r="AO1853" s="48" t="str" cm="1">
        <f t="array" ref="AO1853">IFERROR(_xlfn.IFS(
AQ1853="MPR ISSUE","PDH",
AQ1853="BSS Hardware Issue","BSS",
AQ1853="Sites strategiques, MLL, Pylone, etc.","ENVTECH",
AQ1853="AKTIVCO DEFAUT GE &amp; POWER Cabinet","AKTIVCO",
AQ1853="AKTIVCO Coupure ENEO &amp; Baisse de tension","AKTIVCO GRID ONLY",
AQ1853="Coupure ENEO &amp; Baisse de tension","IHS GRID ONLY",
AQ1853="Defaut GE &amp; POWER Cabinet","IHS",
AQ1853="Sharing","Partners",
AQ1853="Sites strategiques &amp; DataCenter","SST &amp; DC",
AQ1853="Exclu","Exclu",
AQ1853="SAT","SAT",
AQ1853="SPARE-ISSUE","SPARE-ISSUE",
AQ1853="Fiber CAmtel","TRANS_FO_CAMTEL",
AQ1853="Fiber AOF","Fiber AOF",
AQ1853="Projet OCM (HUAWEI)","TRAVAUX-HUAWEI",
AQ1853="Projet OCM (NOKIA)","TRAVAUX-NOKIA",
AQ1853="ACCESS-ISSUE","ACCESS-ISSUE",
AQ1853="Projet OCM (ZTE, NOKIA, autres projets)","TRAVAUX OCM",
AQ1853="No root CAuse","No root cause",
AQ1853="ODU HS","PDH",
AQ1853="IP &amp; VLAN","PDH",
AQ1853="Warehouse HUAWEI","SPARE-ISSUE",
AQ1853="SPARE-HS","SPARE-ISSUE",
AQ1853="Power Telco","BSS",AQ1853="no impacts","no impacts"
),"")</f>
        <v>No root cause</v>
      </c>
      <c r="AP1853" s="48" t="str" cm="1">
        <f t="array" ref="AP1853">IFERROR(_xlfn.IFS(
AQ1853="MPR ISSUE","TX ISSUE",
AQ1853="BSS Hardware Issue","RAN ISSUE",
AQ1853="Sites strategiques, MLL, Pylone, etc.","ENVTECH",
AQ1853="AKTIVCO DEFAUT GE &amp; POWER Cabinet","POWER ISSUE",
AQ1853="AKTIVCO Coupure ENEO &amp; Baisse de tension","POWER ISSUE",
AQ1853="Coupure ENEO &amp; Baisse de tension","POWER ISSUE",
AQ1853="Defaut GE &amp; POWER Cabinet","POWER ISSUE",
AQ1853="Sharing","POWER ISSUE",
AQ1853="Sites strategiques &amp; DataCenter","POWER ISSUE",
AQ1853="Exclu","Exclu",
AQ1853="SAT","TX ISSUE",
AQ1853="SPARE-ISSUE","SPARE-ISSUE",
AQ1853="Fiber CAmtel","TX ISSUE",
AQ1853="Fiber AOF","TX ISSUE",
AQ1853="Projet OCM (HUAWEI)","TRAVAUX-HUAWEI",
AQ1853="Projet OCM (NOKIA)","TRAVAUX -NOKIA",
AQ1853="ACCESS-ISSUE","ACCESS-ISSUE",
AQ1853="Projet OCM (ZTE, NOKIA, autres projets)","TRAVAUX OCM",
AQ1853="No root CAuse","No root cause",
AQ1853="ODU HS","TX ISSUE",
AQ1853="IP &amp; VLAN","TX ISSUE",
AQ1853="Warehouse HUAWEI","SPARE-ISSUE",
AQ1853="SPARE-HS","SPARE-ISSUE",
AQ1853="Power Telco","RAN ISSUE",AQ1853="no impacts","no impacts"
),"")</f>
        <v>No root cause</v>
      </c>
      <c r="AQ1853" s="126" t="s">
        <v>5344</v>
      </c>
      <c r="AR1853" s="48" t="str" cm="1">
        <f t="array" ref="AR1853">IFERROR(_xlfn.IFS(
AQ1853="MPR ISSUE","ACTIVE",
AQ1853="BSS Hardware Issue","ACTIVE",
AQ1853="Sites strategiques, MLL, Pylone, etc.","PASSIVE",
AQ1853="AKTIVCO DEFAUT GE &amp; POWER Cabinet","PASSIVE",
AQ1853="AKTIVCO Coupure ENEO &amp; Baisse de tension","PASSIVE",
AQ1853="Coupure ENEO &amp; Baisse de tension","PASSIVE",
AQ1853="Defaut GE &amp; POWER Cabinet","PASSIVE",
AQ1853="Sharing","PASSIVE",
AQ1853="Sites strategiques &amp; DataCenter","PASSIVE",
AQ1853="Exclu","Exclu",
AQ1853="SAT","ACTIVE",
AQ1853="SPARE-ISSUE","SPARE-ISSUE",
AQ1853="Fiber CAmtel","ACTIVE",
AQ1853="Fiber AOF","ACTIVE",
AQ1853="Projet OCM (HUAWEI)","PLANNED WORKS",
AQ1853="Projet OCM (NOKIA)","PLANNED WORKS",
AQ1853="ACCESS-ISSUE","ACCESS-ISSUE",
AQ1853="Projet OCM (ZTE, NOKIA, autres projets)","PLANNED WORKS",
AQ1853="No root CAuse","No root cause",
AQ1853="ODU HS","ACTIVE",
AQ1853="IP &amp; VLAN","ACTIVE",
AQ1853="Warehouse HUAWEI","SPARE-ISSUE",
AQ1853="SPARE-HS","SPARE-ISSUE",
AQ1853="Power Telco","ACTIVE", AQ1853="no impacts","no impacts"
),"")</f>
        <v>No root cause</v>
      </c>
      <c r="AS1853" s="92" t="s">
        <v>5537</v>
      </c>
      <c r="AT1853" s="98" t="s">
        <v>2640</v>
      </c>
      <c r="AV1853" s="17" t="s">
        <v>5537</v>
      </c>
      <c r="AW1853" s="7" t="s">
        <v>5537</v>
      </c>
      <c r="AX1853" s="6" t="s">
        <v>5537</v>
      </c>
      <c r="AY1853" s="7"/>
      <c r="AZ1853" s="3" t="s">
        <v>5537</v>
      </c>
      <c r="BA1853" s="18" t="s">
        <v>5537</v>
      </c>
      <c r="BB1853" s="18" t="s">
        <v>5537</v>
      </c>
      <c r="BC1853" s="18" t="s">
        <v>5537</v>
      </c>
      <c r="BD1853" s="18" t="s">
        <v>5537</v>
      </c>
      <c r="BE1853" s="18" t="s">
        <v>5537</v>
      </c>
      <c r="BF1853" s="18" t="s">
        <v>5537</v>
      </c>
      <c r="BG1853" s="18" t="s">
        <v>5537</v>
      </c>
      <c r="BH1853" s="18" t="s">
        <v>5537</v>
      </c>
      <c r="BI1853" s="18" t="s">
        <v>5537</v>
      </c>
      <c r="BJ1853" s="18" t="s">
        <v>5537</v>
      </c>
      <c r="BK1853" s="18" t="s">
        <v>5537</v>
      </c>
      <c r="BL1853" s="9" t="s">
        <v>5537</v>
      </c>
      <c r="BM1853" s="14" t="s">
        <v>5537</v>
      </c>
      <c r="BN1853" s="14" t="s">
        <v>5537</v>
      </c>
      <c r="BO1853" s="14" t="str">
        <f>_xlfn.XLOOKUP(B1853,'[4]cell downs 18042026 17h'!$B:$B,'[4]cell downs 18042026 17h'!$B:$B,"")</f>
        <v/>
      </c>
      <c r="BP1853" s="14" t="str">
        <f>_xlfn.XLOOKUP(B1853,'[5]Cells Huawei 19042026 15h'!$B:$B,'[5]Cells Huawei 19042026 15h'!$B:$B,"")</f>
        <v/>
      </c>
      <c r="BQ1853" s="9" t="str">
        <f>_xlfn.XLOOKUP(B1853,'[6]cells down 19042026 9H40'!$B:$B,'[6]cells down 19042026 9H40'!$B:$B,"")</f>
        <v/>
      </c>
      <c r="BR1853" s="9" t="s">
        <v>2640</v>
      </c>
      <c r="BS1853" s="9" t="s">
        <v>5537</v>
      </c>
      <c r="BT1853" s="108"/>
    </row>
    <row r="1854" spans="1:72" s="9" customFormat="1" x14ac:dyDescent="0.35">
      <c r="A1854" s="1" t="s">
        <v>3732</v>
      </c>
      <c r="B1854" s="8" t="s">
        <v>3733</v>
      </c>
      <c r="C1854" s="3" t="str">
        <f>_xlfn.XLOOKUP(B1854,'[1]daily break down'!$D:$D,'[1]daily break down'!$E:$E,"")</f>
        <v>Yaounde</v>
      </c>
      <c r="D1854" s="1" t="s">
        <v>21</v>
      </c>
      <c r="E1854" s="1" t="s">
        <v>12</v>
      </c>
      <c r="F1854" s="3" t="s">
        <v>37</v>
      </c>
      <c r="G1854" s="1" t="s">
        <v>38</v>
      </c>
      <c r="H1854" s="34" t="str">
        <f>_xlfn.XLOOKUP(B1854,[2]CALCULATION!$B:$B,[2]CALCULATION!$H:$H,"")</f>
        <v>ZTE</v>
      </c>
      <c r="I1854" s="28">
        <v>0</v>
      </c>
      <c r="J1854" s="28">
        <v>0</v>
      </c>
      <c r="K1854" s="28">
        <v>0</v>
      </c>
      <c r="L1854" s="28">
        <v>0</v>
      </c>
      <c r="M1854" s="28">
        <v>0</v>
      </c>
      <c r="N1854" s="28">
        <v>0</v>
      </c>
      <c r="O1854" s="28">
        <v>0</v>
      </c>
      <c r="P1854" s="28">
        <v>0</v>
      </c>
      <c r="Q1854" s="28">
        <v>0</v>
      </c>
      <c r="R1854" s="28">
        <v>0</v>
      </c>
      <c r="S1854" s="93">
        <v>0</v>
      </c>
      <c r="T1854" s="93">
        <f>_xlfn.XLOOKUP(B1854,'[3]Nur des jours'!$B:$B,'[3]Nur des jours'!$U:$U,"")</f>
        <v>0</v>
      </c>
      <c r="U1854" s="93">
        <v>0</v>
      </c>
      <c r="V1854" s="93">
        <v>0</v>
      </c>
      <c r="W1854" s="93">
        <v>0</v>
      </c>
      <c r="X1854" s="93">
        <v>0</v>
      </c>
      <c r="Y1854" s="93">
        <v>0</v>
      </c>
      <c r="Z1854" s="93">
        <v>0</v>
      </c>
      <c r="AA1854" s="93">
        <v>0</v>
      </c>
      <c r="AB1854" s="93">
        <v>0</v>
      </c>
      <c r="AC1854" s="93"/>
      <c r="AD1854" s="93">
        <v>0</v>
      </c>
      <c r="AE1854" s="93">
        <v>0</v>
      </c>
      <c r="AF1854" s="93">
        <v>0</v>
      </c>
      <c r="AG1854" s="93"/>
      <c r="AH1854" s="93">
        <v>0</v>
      </c>
      <c r="AI1854" s="93">
        <v>0</v>
      </c>
      <c r="AJ1854" s="93">
        <v>0</v>
      </c>
      <c r="AK1854" s="93">
        <v>0</v>
      </c>
      <c r="AL1854" s="93">
        <v>0</v>
      </c>
      <c r="AM1854" s="49" t="s">
        <v>5559</v>
      </c>
      <c r="AN1854" s="49"/>
      <c r="AO1854" s="48" t="str" cm="1">
        <f t="array" ref="AO1854">IFERROR(_xlfn.IFS(
AQ1854="MPR ISSUE","PDH",
AQ1854="BSS Hardware Issue","BSS",
AQ1854="Sites strategiques, MLL, Pylone, etc.","ENVTECH",
AQ1854="AKTIVCO DEFAUT GE &amp; POWER Cabinet","AKTIVCO",
AQ1854="AKTIVCO Coupure ENEO &amp; Baisse de tension","AKTIVCO GRID ONLY",
AQ1854="Coupure ENEO &amp; Baisse de tension","IHS GRID ONLY",
AQ1854="Defaut GE &amp; POWER Cabinet","IHS",
AQ1854="Sharing","Partners",
AQ1854="Sites strategiques &amp; DataCenter","SST &amp; DC",
AQ1854="Exclu","Exclu",
AQ1854="SAT","SAT",
AQ1854="SPARE-ISSUE","SPARE-ISSUE",
AQ1854="Fiber CAmtel","TRANS_FO_CAMTEL",
AQ1854="Fiber AOF","Fiber AOF",
AQ1854="Projet OCM (HUAWEI)","TRAVAUX-HUAWEI",
AQ1854="Projet OCM (NOKIA)","TRAVAUX-NOKIA",
AQ1854="ACCESS-ISSUE","ACCESS-ISSUE",
AQ1854="Projet OCM (ZTE, NOKIA, autres projets)","TRAVAUX OCM",
AQ1854="No root CAuse","No root cause",
AQ1854="ODU HS","PDH",
AQ1854="IP &amp; VLAN","PDH",
AQ1854="Warehouse HUAWEI","SPARE-ISSUE",
AQ1854="SPARE-HS","SPARE-ISSUE",
AQ1854="Power Telco","BSS",AQ1854="no impacts","no impacts"
),"")</f>
        <v>No root cause</v>
      </c>
      <c r="AP1854" s="48" t="str" cm="1">
        <f t="array" ref="AP1854">IFERROR(_xlfn.IFS(
AQ1854="MPR ISSUE","TX ISSUE",
AQ1854="BSS Hardware Issue","RAN ISSUE",
AQ1854="Sites strategiques, MLL, Pylone, etc.","ENVTECH",
AQ1854="AKTIVCO DEFAUT GE &amp; POWER Cabinet","POWER ISSUE",
AQ1854="AKTIVCO Coupure ENEO &amp; Baisse de tension","POWER ISSUE",
AQ1854="Coupure ENEO &amp; Baisse de tension","POWER ISSUE",
AQ1854="Defaut GE &amp; POWER Cabinet","POWER ISSUE",
AQ1854="Sharing","POWER ISSUE",
AQ1854="Sites strategiques &amp; DataCenter","POWER ISSUE",
AQ1854="Exclu","Exclu",
AQ1854="SAT","TX ISSUE",
AQ1854="SPARE-ISSUE","SPARE-ISSUE",
AQ1854="Fiber CAmtel","TX ISSUE",
AQ1854="Fiber AOF","TX ISSUE",
AQ1854="Projet OCM (HUAWEI)","TRAVAUX-HUAWEI",
AQ1854="Projet OCM (NOKIA)","TRAVAUX -NOKIA",
AQ1854="ACCESS-ISSUE","ACCESS-ISSUE",
AQ1854="Projet OCM (ZTE, NOKIA, autres projets)","TRAVAUX OCM",
AQ1854="No root CAuse","No root cause",
AQ1854="ODU HS","TX ISSUE",
AQ1854="IP &amp; VLAN","TX ISSUE",
AQ1854="Warehouse HUAWEI","SPARE-ISSUE",
AQ1854="SPARE-HS","SPARE-ISSUE",
AQ1854="Power Telco","RAN ISSUE",AQ1854="no impacts","no impacts"
),"")</f>
        <v>No root cause</v>
      </c>
      <c r="AQ1854" s="67" t="s">
        <v>5344</v>
      </c>
      <c r="AR1854" s="48" t="str" cm="1">
        <f t="array" ref="AR1854">IFERROR(_xlfn.IFS(
AQ1854="MPR ISSUE","ACTIVE",
AQ1854="BSS Hardware Issue","ACTIVE",
AQ1854="Sites strategiques, MLL, Pylone, etc.","PASSIVE",
AQ1854="AKTIVCO DEFAUT GE &amp; POWER Cabinet","PASSIVE",
AQ1854="AKTIVCO Coupure ENEO &amp; Baisse de tension","PASSIVE",
AQ1854="Coupure ENEO &amp; Baisse de tension","PASSIVE",
AQ1854="Defaut GE &amp; POWER Cabinet","PASSIVE",
AQ1854="Sharing","PASSIVE",
AQ1854="Sites strategiques &amp; DataCenter","PASSIVE",
AQ1854="Exclu","Exclu",
AQ1854="SAT","ACTIVE",
AQ1854="SPARE-ISSUE","SPARE-ISSUE",
AQ1854="Fiber CAmtel","ACTIVE",
AQ1854="Fiber AOF","ACTIVE",
AQ1854="Projet OCM (HUAWEI)","PLANNED WORKS",
AQ1854="Projet OCM (NOKIA)","PLANNED WORKS",
AQ1854="ACCESS-ISSUE","ACCESS-ISSUE",
AQ1854="Projet OCM (ZTE, NOKIA, autres projets)","PLANNED WORKS",
AQ1854="No root CAuse","No root cause",
AQ1854="ODU HS","ACTIVE",
AQ1854="IP &amp; VLAN","ACTIVE",
AQ1854="Warehouse HUAWEI","SPARE-ISSUE",
AQ1854="SPARE-HS","SPARE-ISSUE",
AQ1854="Power Telco","ACTIVE", AQ1854="no impacts","no impacts"
),"")</f>
        <v>No root cause</v>
      </c>
      <c r="AS1854" s="92" t="s">
        <v>5537</v>
      </c>
      <c r="AT1854" s="98" t="s">
        <v>3733</v>
      </c>
      <c r="AV1854" s="17" t="s">
        <v>5537</v>
      </c>
      <c r="AW1854" s="7" t="s">
        <v>5537</v>
      </c>
      <c r="AX1854" s="6" t="s">
        <v>5537</v>
      </c>
      <c r="AY1854" s="7"/>
      <c r="AZ1854" s="3" t="s">
        <v>5537</v>
      </c>
      <c r="BA1854" s="18" t="s">
        <v>5537</v>
      </c>
      <c r="BB1854" s="18" t="s">
        <v>5537</v>
      </c>
      <c r="BC1854" s="18" t="s">
        <v>5537</v>
      </c>
      <c r="BD1854" s="18" t="s">
        <v>5537</v>
      </c>
      <c r="BE1854" s="18" t="s">
        <v>5537</v>
      </c>
      <c r="BF1854" s="18" t="s">
        <v>5537</v>
      </c>
      <c r="BG1854" s="18" t="s">
        <v>5537</v>
      </c>
      <c r="BH1854" s="18" t="s">
        <v>5537</v>
      </c>
      <c r="BI1854" s="18" t="s">
        <v>5537</v>
      </c>
      <c r="BJ1854" s="18" t="s">
        <v>5537</v>
      </c>
      <c r="BK1854" s="18" t="s">
        <v>5537</v>
      </c>
      <c r="BL1854" s="9" t="s">
        <v>5537</v>
      </c>
      <c r="BM1854" s="14" t="s">
        <v>5537</v>
      </c>
      <c r="BN1854" s="14" t="s">
        <v>5537</v>
      </c>
      <c r="BO1854" s="14" t="str">
        <f>_xlfn.XLOOKUP(B1854,'[4]cell downs 18042026 17h'!$B:$B,'[4]cell downs 18042026 17h'!$B:$B,"")</f>
        <v/>
      </c>
      <c r="BP1854" s="14" t="str">
        <f>_xlfn.XLOOKUP(B1854,'[5]Cells Huawei 19042026 15h'!$B:$B,'[5]Cells Huawei 19042026 15h'!$B:$B,"")</f>
        <v/>
      </c>
      <c r="BQ1854" s="9" t="str">
        <f>_xlfn.XLOOKUP(B1854,'[6]cells down 19042026 9H40'!$B:$B,'[6]cells down 19042026 9H40'!$B:$B,"")</f>
        <v/>
      </c>
      <c r="BR1854" s="9" t="s">
        <v>3733</v>
      </c>
      <c r="BS1854" s="9" t="s">
        <v>12</v>
      </c>
      <c r="BT1854" s="108"/>
    </row>
    <row r="1855" spans="1:72" s="9" customFormat="1" x14ac:dyDescent="0.35">
      <c r="A1855" s="1" t="s">
        <v>1418</v>
      </c>
      <c r="B1855" s="8" t="s">
        <v>1419</v>
      </c>
      <c r="C1855" s="3" t="str">
        <f>_xlfn.XLOOKUP(B1855,'[1]daily break down'!$D:$D,'[1]daily break down'!$E:$E,"")</f>
        <v>Douala</v>
      </c>
      <c r="D1855" s="1" t="s">
        <v>11</v>
      </c>
      <c r="E1855" s="1" t="s">
        <v>757</v>
      </c>
      <c r="F1855" s="3" t="s">
        <v>31</v>
      </c>
      <c r="G1855" s="1" t="s">
        <v>32</v>
      </c>
      <c r="H1855" s="34" t="str">
        <f>_xlfn.XLOOKUP(B1855,[2]CALCULATION!$B:$B,[2]CALCULATION!$H:$H,"")</f>
        <v>ZTE</v>
      </c>
      <c r="I1855" s="28">
        <v>0</v>
      </c>
      <c r="J1855" s="28">
        <v>0</v>
      </c>
      <c r="K1855" s="28">
        <v>0</v>
      </c>
      <c r="L1855" s="28">
        <v>0</v>
      </c>
      <c r="M1855" s="28">
        <v>0</v>
      </c>
      <c r="N1855" s="28">
        <v>0</v>
      </c>
      <c r="O1855" s="28">
        <v>0</v>
      </c>
      <c r="P1855" s="28">
        <v>0</v>
      </c>
      <c r="Q1855" s="28">
        <v>0</v>
      </c>
      <c r="R1855" s="28">
        <v>0</v>
      </c>
      <c r="S1855" s="93">
        <v>0</v>
      </c>
      <c r="T1855" s="93">
        <f>_xlfn.XLOOKUP(B1855,'[3]Nur des jours'!$B:$B,'[3]Nur des jours'!$U:$U,"")</f>
        <v>0</v>
      </c>
      <c r="U1855" s="93">
        <v>0</v>
      </c>
      <c r="V1855" s="93">
        <v>0</v>
      </c>
      <c r="W1855" s="93">
        <v>0</v>
      </c>
      <c r="X1855" s="93">
        <v>0</v>
      </c>
      <c r="Y1855" s="93">
        <v>0</v>
      </c>
      <c r="Z1855" s="93">
        <v>0</v>
      </c>
      <c r="AA1855" s="93">
        <v>0</v>
      </c>
      <c r="AB1855" s="93">
        <v>0</v>
      </c>
      <c r="AC1855" s="93"/>
      <c r="AD1855" s="93">
        <v>0</v>
      </c>
      <c r="AE1855" s="93">
        <v>0</v>
      </c>
      <c r="AF1855" s="93">
        <v>0</v>
      </c>
      <c r="AG1855" s="93"/>
      <c r="AH1855" s="93">
        <v>0</v>
      </c>
      <c r="AI1855" s="93">
        <v>0</v>
      </c>
      <c r="AJ1855" s="93">
        <v>0</v>
      </c>
      <c r="AK1855" s="93">
        <v>0</v>
      </c>
      <c r="AL1855" s="93">
        <v>0</v>
      </c>
      <c r="AM1855" s="49" t="s">
        <v>5559</v>
      </c>
      <c r="AN1855" s="49"/>
      <c r="AO1855" s="48" t="str" cm="1">
        <f t="array" ref="AO1855">IFERROR(_xlfn.IFS(
AQ1855="MPR ISSUE","PDH",
AQ1855="BSS Hardware Issue","BSS",
AQ1855="Sites strategiques, MLL, Pylone, etc.","ENVTECH",
AQ1855="AKTIVCO DEFAUT GE &amp; POWER Cabinet","AKTIVCO",
AQ1855="AKTIVCO Coupure ENEO &amp; Baisse de tension","AKTIVCO GRID ONLY",
AQ1855="Coupure ENEO &amp; Baisse de tension","IHS GRID ONLY",
AQ1855="Defaut GE &amp; POWER Cabinet","IHS",
AQ1855="Sharing","Partners",
AQ1855="Sites strategiques &amp; DataCenter","SST &amp; DC",
AQ1855="Exclu","Exclu",
AQ1855="SAT","SAT",
AQ1855="SPARE-ISSUE","SPARE-ISSUE",
AQ1855="Fiber CAmtel","TRANS_FO_CAMTEL",
AQ1855="Fiber AOF","Fiber AOF",
AQ1855="Projet OCM (HUAWEI)","TRAVAUX-HUAWEI",
AQ1855="Projet OCM (NOKIA)","TRAVAUX-NOKIA",
AQ1855="ACCESS-ISSUE","ACCESS-ISSUE",
AQ1855="Projet OCM (ZTE, NOKIA, autres projets)","TRAVAUX OCM",
AQ1855="No root CAuse","No root cause",
AQ1855="ODU HS","PDH",
AQ1855="IP &amp; VLAN","PDH",
AQ1855="Warehouse HUAWEI","SPARE-ISSUE",
AQ1855="SPARE-HS","SPARE-ISSUE",
AQ1855="Power Telco","BSS",AQ1855="no impacts","no impacts"
),"")</f>
        <v>No root cause</v>
      </c>
      <c r="AP1855" s="48" t="str" cm="1">
        <f t="array" ref="AP1855">IFERROR(_xlfn.IFS(
AQ1855="MPR ISSUE","TX ISSUE",
AQ1855="BSS Hardware Issue","RAN ISSUE",
AQ1855="Sites strategiques, MLL, Pylone, etc.","ENVTECH",
AQ1855="AKTIVCO DEFAUT GE &amp; POWER Cabinet","POWER ISSUE",
AQ1855="AKTIVCO Coupure ENEO &amp; Baisse de tension","POWER ISSUE",
AQ1855="Coupure ENEO &amp; Baisse de tension","POWER ISSUE",
AQ1855="Defaut GE &amp; POWER Cabinet","POWER ISSUE",
AQ1855="Sharing","POWER ISSUE",
AQ1855="Sites strategiques &amp; DataCenter","POWER ISSUE",
AQ1855="Exclu","Exclu",
AQ1855="SAT","TX ISSUE",
AQ1855="SPARE-ISSUE","SPARE-ISSUE",
AQ1855="Fiber CAmtel","TX ISSUE",
AQ1855="Fiber AOF","TX ISSUE",
AQ1855="Projet OCM (HUAWEI)","TRAVAUX-HUAWEI",
AQ1855="Projet OCM (NOKIA)","TRAVAUX -NOKIA",
AQ1855="ACCESS-ISSUE","ACCESS-ISSUE",
AQ1855="Projet OCM (ZTE, NOKIA, autres projets)","TRAVAUX OCM",
AQ1855="No root CAuse","No root cause",
AQ1855="ODU HS","TX ISSUE",
AQ1855="IP &amp; VLAN","TX ISSUE",
AQ1855="Warehouse HUAWEI","SPARE-ISSUE",
AQ1855="SPARE-HS","SPARE-ISSUE",
AQ1855="Power Telco","RAN ISSUE",AQ1855="no impacts","no impacts"
),"")</f>
        <v>No root cause</v>
      </c>
      <c r="AQ1855" s="126" t="s">
        <v>5344</v>
      </c>
      <c r="AR1855" s="48" t="str" cm="1">
        <f t="array" ref="AR1855">IFERROR(_xlfn.IFS(
AQ1855="MPR ISSUE","ACTIVE",
AQ1855="BSS Hardware Issue","ACTIVE",
AQ1855="Sites strategiques, MLL, Pylone, etc.","PASSIVE",
AQ1855="AKTIVCO DEFAUT GE &amp; POWER Cabinet","PASSIVE",
AQ1855="AKTIVCO Coupure ENEO &amp; Baisse de tension","PASSIVE",
AQ1855="Coupure ENEO &amp; Baisse de tension","PASSIVE",
AQ1855="Defaut GE &amp; POWER Cabinet","PASSIVE",
AQ1855="Sharing","PASSIVE",
AQ1855="Sites strategiques &amp; DataCenter","PASSIVE",
AQ1855="Exclu","Exclu",
AQ1855="SAT","ACTIVE",
AQ1855="SPARE-ISSUE","SPARE-ISSUE",
AQ1855="Fiber CAmtel","ACTIVE",
AQ1855="Fiber AOF","ACTIVE",
AQ1855="Projet OCM (HUAWEI)","PLANNED WORKS",
AQ1855="Projet OCM (NOKIA)","PLANNED WORKS",
AQ1855="ACCESS-ISSUE","ACCESS-ISSUE",
AQ1855="Projet OCM (ZTE, NOKIA, autres projets)","PLANNED WORKS",
AQ1855="No root CAuse","No root cause",
AQ1855="ODU HS","ACTIVE",
AQ1855="IP &amp; VLAN","ACTIVE",
AQ1855="Warehouse HUAWEI","SPARE-ISSUE",
AQ1855="SPARE-HS","SPARE-ISSUE",
AQ1855="Power Telco","ACTIVE", AQ1855="no impacts","no impacts"
),"")</f>
        <v>No root cause</v>
      </c>
      <c r="AS1855" s="92" t="s">
        <v>5537</v>
      </c>
      <c r="AT1855" s="98" t="s">
        <v>1419</v>
      </c>
      <c r="AV1855" s="17" t="s">
        <v>5537</v>
      </c>
      <c r="AW1855" s="7" t="s">
        <v>5537</v>
      </c>
      <c r="AX1855" s="6" t="s">
        <v>5537</v>
      </c>
      <c r="AY1855" s="7"/>
      <c r="AZ1855" s="3" t="s">
        <v>5537</v>
      </c>
      <c r="BA1855" s="18" t="s">
        <v>5537</v>
      </c>
      <c r="BB1855" s="18" t="s">
        <v>5537</v>
      </c>
      <c r="BC1855" s="18" t="s">
        <v>5537</v>
      </c>
      <c r="BD1855" s="18" t="s">
        <v>5537</v>
      </c>
      <c r="BE1855" s="18" t="s">
        <v>5537</v>
      </c>
      <c r="BF1855" s="18" t="s">
        <v>5537</v>
      </c>
      <c r="BG1855" s="18" t="s">
        <v>5537</v>
      </c>
      <c r="BH1855" s="18" t="s">
        <v>5537</v>
      </c>
      <c r="BI1855" s="18" t="s">
        <v>5537</v>
      </c>
      <c r="BJ1855" s="18" t="s">
        <v>5537</v>
      </c>
      <c r="BK1855" s="18" t="s">
        <v>5537</v>
      </c>
      <c r="BL1855" s="9" t="s">
        <v>5537</v>
      </c>
      <c r="BM1855" s="14" t="s">
        <v>5537</v>
      </c>
      <c r="BN1855" s="14" t="s">
        <v>5537</v>
      </c>
      <c r="BO1855" s="14" t="str">
        <f>_xlfn.XLOOKUP(B1855,'[4]cell downs 18042026 17h'!$B:$B,'[4]cell downs 18042026 17h'!$B:$B,"")</f>
        <v/>
      </c>
      <c r="BP1855" s="14" t="str">
        <f>_xlfn.XLOOKUP(B1855,'[5]Cells Huawei 19042026 15h'!$B:$B,'[5]Cells Huawei 19042026 15h'!$B:$B,"")</f>
        <v/>
      </c>
      <c r="BQ1855" s="9" t="str">
        <f>_xlfn.XLOOKUP(B1855,'[6]cells down 19042026 9H40'!$B:$B,'[6]cells down 19042026 9H40'!$B:$B,"")</f>
        <v/>
      </c>
      <c r="BR1855" s="9" t="s">
        <v>1419</v>
      </c>
      <c r="BS1855" s="9" t="s">
        <v>594</v>
      </c>
      <c r="BT1855" s="108"/>
    </row>
    <row r="1856" spans="1:72" s="9" customFormat="1" x14ac:dyDescent="0.35">
      <c r="A1856" s="1" t="s">
        <v>3229</v>
      </c>
      <c r="B1856" s="8" t="s">
        <v>3230</v>
      </c>
      <c r="C1856" s="3" t="str">
        <f>_xlfn.XLOOKUP(B1856,'[1]daily break down'!$D:$D,'[1]daily break down'!$E:$E,"")</f>
        <v>Douala</v>
      </c>
      <c r="D1856" s="1" t="s">
        <v>11</v>
      </c>
      <c r="E1856" s="1" t="s">
        <v>757</v>
      </c>
      <c r="F1856" s="3" t="s">
        <v>31</v>
      </c>
      <c r="G1856" s="1" t="s">
        <v>32</v>
      </c>
      <c r="H1856" s="34" t="str">
        <f>_xlfn.XLOOKUP(B1856,[2]CALCULATION!$B:$B,[2]CALCULATION!$H:$H,"")</f>
        <v>ZTE</v>
      </c>
      <c r="I1856" s="28">
        <v>0</v>
      </c>
      <c r="J1856" s="28">
        <v>0</v>
      </c>
      <c r="K1856" s="28">
        <v>0</v>
      </c>
      <c r="L1856" s="28">
        <v>0</v>
      </c>
      <c r="M1856" s="28">
        <v>0</v>
      </c>
      <c r="N1856" s="28">
        <v>0</v>
      </c>
      <c r="O1856" s="28">
        <v>1.979693693230913E-3</v>
      </c>
      <c r="P1856" s="28">
        <v>0</v>
      </c>
      <c r="Q1856" s="28">
        <v>0</v>
      </c>
      <c r="R1856" s="28">
        <v>0</v>
      </c>
      <c r="S1856" s="93">
        <v>0</v>
      </c>
      <c r="T1856" s="93">
        <f>_xlfn.XLOOKUP(B1856,'[3]Nur des jours'!$B:$B,'[3]Nur des jours'!$U:$U,"")</f>
        <v>0</v>
      </c>
      <c r="U1856" s="93">
        <v>0</v>
      </c>
      <c r="V1856" s="93">
        <v>0</v>
      </c>
      <c r="W1856" s="93">
        <v>0</v>
      </c>
      <c r="X1856" s="93">
        <v>0</v>
      </c>
      <c r="Y1856" s="93">
        <v>0</v>
      </c>
      <c r="Z1856" s="93">
        <v>0</v>
      </c>
      <c r="AA1856" s="93">
        <v>0</v>
      </c>
      <c r="AB1856" s="93">
        <v>0</v>
      </c>
      <c r="AC1856" s="93"/>
      <c r="AD1856" s="93">
        <v>0</v>
      </c>
      <c r="AE1856" s="93">
        <v>0</v>
      </c>
      <c r="AF1856" s="93">
        <v>0</v>
      </c>
      <c r="AG1856" s="93"/>
      <c r="AH1856" s="93">
        <v>0</v>
      </c>
      <c r="AI1856" s="93">
        <v>0</v>
      </c>
      <c r="AJ1856" s="93">
        <v>0</v>
      </c>
      <c r="AK1856" s="93">
        <v>0</v>
      </c>
      <c r="AL1856" s="93">
        <v>0</v>
      </c>
      <c r="AM1856" s="49" t="s">
        <v>5559</v>
      </c>
      <c r="AN1856" s="49"/>
      <c r="AO1856" s="48" t="str" cm="1">
        <f t="array" ref="AO1856">IFERROR(_xlfn.IFS(
AQ1856="MPR ISSUE","PDH",
AQ1856="BSS Hardware Issue","BSS",
AQ1856="Sites strategiques, MLL, Pylone, etc.","ENVTECH",
AQ1856="AKTIVCO DEFAUT GE &amp; POWER Cabinet","AKTIVCO",
AQ1856="AKTIVCO Coupure ENEO &amp; Baisse de tension","AKTIVCO GRID ONLY",
AQ1856="Coupure ENEO &amp; Baisse de tension","IHS GRID ONLY",
AQ1856="Defaut GE &amp; POWER Cabinet","IHS",
AQ1856="Sharing","Partners",
AQ1856="Sites strategiques &amp; DataCenter","SST &amp; DC",
AQ1856="Exclu","Exclu",
AQ1856="SAT","SAT",
AQ1856="SPARE-ISSUE","SPARE-ISSUE",
AQ1856="Fiber CAmtel","TRANS_FO_CAMTEL",
AQ1856="Fiber AOF","Fiber AOF",
AQ1856="Projet OCM (HUAWEI)","TRAVAUX-HUAWEI",
AQ1856="Projet OCM (NOKIA)","TRAVAUX-NOKIA",
AQ1856="ACCESS-ISSUE","ACCESS-ISSUE",
AQ1856="Projet OCM (ZTE, NOKIA, autres projets)","TRAVAUX OCM",
AQ1856="No root CAuse","No root cause",
AQ1856="ODU HS","PDH",
AQ1856="IP &amp; VLAN","PDH",
AQ1856="Warehouse HUAWEI","SPARE-ISSUE",
AQ1856="SPARE-HS","SPARE-ISSUE",
AQ1856="Power Telco","BSS",AQ1856="no impacts","no impacts"
),"")</f>
        <v>No root cause</v>
      </c>
      <c r="AP1856" s="48" t="str" cm="1">
        <f t="array" ref="AP1856">IFERROR(_xlfn.IFS(
AQ1856="MPR ISSUE","TX ISSUE",
AQ1856="BSS Hardware Issue","RAN ISSUE",
AQ1856="Sites strategiques, MLL, Pylone, etc.","ENVTECH",
AQ1856="AKTIVCO DEFAUT GE &amp; POWER Cabinet","POWER ISSUE",
AQ1856="AKTIVCO Coupure ENEO &amp; Baisse de tension","POWER ISSUE",
AQ1856="Coupure ENEO &amp; Baisse de tension","POWER ISSUE",
AQ1856="Defaut GE &amp; POWER Cabinet","POWER ISSUE",
AQ1856="Sharing","POWER ISSUE",
AQ1856="Sites strategiques &amp; DataCenter","POWER ISSUE",
AQ1856="Exclu","Exclu",
AQ1856="SAT","TX ISSUE",
AQ1856="SPARE-ISSUE","SPARE-ISSUE",
AQ1856="Fiber CAmtel","TX ISSUE",
AQ1856="Fiber AOF","TX ISSUE",
AQ1856="Projet OCM (HUAWEI)","TRAVAUX-HUAWEI",
AQ1856="Projet OCM (NOKIA)","TRAVAUX -NOKIA",
AQ1856="ACCESS-ISSUE","ACCESS-ISSUE",
AQ1856="Projet OCM (ZTE, NOKIA, autres projets)","TRAVAUX OCM",
AQ1856="No root CAuse","No root cause",
AQ1856="ODU HS","TX ISSUE",
AQ1856="IP &amp; VLAN","TX ISSUE",
AQ1856="Warehouse HUAWEI","SPARE-ISSUE",
AQ1856="SPARE-HS","SPARE-ISSUE",
AQ1856="Power Telco","RAN ISSUE",AQ1856="no impacts","no impacts"
),"")</f>
        <v>No root cause</v>
      </c>
      <c r="AQ1856" s="126" t="s">
        <v>5344</v>
      </c>
      <c r="AR1856" s="48" t="str" cm="1">
        <f t="array" ref="AR1856">IFERROR(_xlfn.IFS(
AQ1856="MPR ISSUE","ACTIVE",
AQ1856="BSS Hardware Issue","ACTIVE",
AQ1856="Sites strategiques, MLL, Pylone, etc.","PASSIVE",
AQ1856="AKTIVCO DEFAUT GE &amp; POWER Cabinet","PASSIVE",
AQ1856="AKTIVCO Coupure ENEO &amp; Baisse de tension","PASSIVE",
AQ1856="Coupure ENEO &amp; Baisse de tension","PASSIVE",
AQ1856="Defaut GE &amp; POWER Cabinet","PASSIVE",
AQ1856="Sharing","PASSIVE",
AQ1856="Sites strategiques &amp; DataCenter","PASSIVE",
AQ1856="Exclu","Exclu",
AQ1856="SAT","ACTIVE",
AQ1856="SPARE-ISSUE","SPARE-ISSUE",
AQ1856="Fiber CAmtel","ACTIVE",
AQ1856="Fiber AOF","ACTIVE",
AQ1856="Projet OCM (HUAWEI)","PLANNED WORKS",
AQ1856="Projet OCM (NOKIA)","PLANNED WORKS",
AQ1856="ACCESS-ISSUE","ACCESS-ISSUE",
AQ1856="Projet OCM (ZTE, NOKIA, autres projets)","PLANNED WORKS",
AQ1856="No root CAuse","No root cause",
AQ1856="ODU HS","ACTIVE",
AQ1856="IP &amp; VLAN","ACTIVE",
AQ1856="Warehouse HUAWEI","SPARE-ISSUE",
AQ1856="SPARE-HS","SPARE-ISSUE",
AQ1856="Power Telco","ACTIVE", AQ1856="no impacts","no impacts"
),"")</f>
        <v>No root cause</v>
      </c>
      <c r="AS1856" s="92" t="s">
        <v>5537</v>
      </c>
      <c r="AT1856" s="98" t="s">
        <v>3230</v>
      </c>
      <c r="AV1856" s="17" t="s">
        <v>5537</v>
      </c>
      <c r="AW1856" s="7" t="s">
        <v>5537</v>
      </c>
      <c r="AX1856" s="6" t="s">
        <v>5537</v>
      </c>
      <c r="AY1856" s="7"/>
      <c r="AZ1856" s="3" t="s">
        <v>5537</v>
      </c>
      <c r="BA1856" s="18" t="s">
        <v>5537</v>
      </c>
      <c r="BB1856" s="18" t="s">
        <v>5537</v>
      </c>
      <c r="BC1856" s="18" t="s">
        <v>5537</v>
      </c>
      <c r="BD1856" s="18" t="s">
        <v>5537</v>
      </c>
      <c r="BE1856" s="18" t="s">
        <v>5537</v>
      </c>
      <c r="BF1856" s="18" t="s">
        <v>5537</v>
      </c>
      <c r="BG1856" s="18" t="s">
        <v>5537</v>
      </c>
      <c r="BH1856" s="18" t="s">
        <v>5537</v>
      </c>
      <c r="BI1856" s="18" t="s">
        <v>5537</v>
      </c>
      <c r="BJ1856" s="18" t="s">
        <v>5537</v>
      </c>
      <c r="BK1856" s="18" t="s">
        <v>5537</v>
      </c>
      <c r="BL1856" s="9" t="s">
        <v>5537</v>
      </c>
      <c r="BM1856" s="14" t="s">
        <v>5537</v>
      </c>
      <c r="BN1856" s="14" t="s">
        <v>5537</v>
      </c>
      <c r="BO1856" s="14" t="str">
        <f>_xlfn.XLOOKUP(B1856,'[4]cell downs 18042026 17h'!$B:$B,'[4]cell downs 18042026 17h'!$B:$B,"")</f>
        <v/>
      </c>
      <c r="BP1856" s="14" t="str">
        <f>_xlfn.XLOOKUP(B1856,'[5]Cells Huawei 19042026 15h'!$B:$B,'[5]Cells Huawei 19042026 15h'!$B:$B,"")</f>
        <v/>
      </c>
      <c r="BQ1856" s="9" t="str">
        <f>_xlfn.XLOOKUP(B1856,'[6]cells down 19042026 9H40'!$B:$B,'[6]cells down 19042026 9H40'!$B:$B,"")</f>
        <v/>
      </c>
      <c r="BR1856" s="9" t="s">
        <v>3230</v>
      </c>
      <c r="BS1856" s="9" t="s">
        <v>12</v>
      </c>
      <c r="BT1856" s="108"/>
    </row>
    <row r="1857" spans="1:72" s="9" customFormat="1" x14ac:dyDescent="0.35">
      <c r="A1857" s="1" t="s">
        <v>5000</v>
      </c>
      <c r="B1857" s="8" t="s">
        <v>5001</v>
      </c>
      <c r="C1857" s="3" t="str">
        <f>_xlfn.XLOOKUP(B1857,'[1]daily break down'!$D:$D,'[1]daily break down'!$E:$E,"")</f>
        <v>Douala</v>
      </c>
      <c r="D1857" s="1" t="s">
        <v>11</v>
      </c>
      <c r="E1857" s="1" t="s">
        <v>12</v>
      </c>
      <c r="F1857" s="3" t="s">
        <v>31</v>
      </c>
      <c r="G1857" s="1" t="s">
        <v>32</v>
      </c>
      <c r="H1857" s="34" t="str">
        <f>_xlfn.XLOOKUP(B1857,[2]CALCULATION!$B:$B,[2]CALCULATION!$H:$H,"")</f>
        <v>ZTE</v>
      </c>
      <c r="I1857" s="28">
        <v>0</v>
      </c>
      <c r="J1857" s="28">
        <v>0</v>
      </c>
      <c r="K1857" s="28">
        <v>0</v>
      </c>
      <c r="L1857" s="28">
        <v>0</v>
      </c>
      <c r="M1857" s="28">
        <v>0</v>
      </c>
      <c r="N1857" s="28">
        <v>0</v>
      </c>
      <c r="O1857" s="28">
        <v>0</v>
      </c>
      <c r="P1857" s="28">
        <v>0</v>
      </c>
      <c r="Q1857" s="28">
        <v>0</v>
      </c>
      <c r="R1857" s="28">
        <v>0</v>
      </c>
      <c r="S1857" s="93">
        <v>0</v>
      </c>
      <c r="T1857" s="93">
        <f>_xlfn.XLOOKUP(B1857,'[3]Nur des jours'!$B:$B,'[3]Nur des jours'!$U:$U,"")</f>
        <v>0</v>
      </c>
      <c r="U1857" s="93">
        <v>0</v>
      </c>
      <c r="V1857" s="93">
        <v>0</v>
      </c>
      <c r="W1857" s="93">
        <v>0</v>
      </c>
      <c r="X1857" s="93">
        <v>0</v>
      </c>
      <c r="Y1857" s="93">
        <v>0</v>
      </c>
      <c r="Z1857" s="93">
        <v>0</v>
      </c>
      <c r="AA1857" s="93">
        <v>0</v>
      </c>
      <c r="AB1857" s="93">
        <v>0</v>
      </c>
      <c r="AC1857" s="93"/>
      <c r="AD1857" s="93">
        <v>0</v>
      </c>
      <c r="AE1857" s="93">
        <v>0</v>
      </c>
      <c r="AF1857" s="93">
        <v>0</v>
      </c>
      <c r="AG1857" s="93"/>
      <c r="AH1857" s="93">
        <v>0</v>
      </c>
      <c r="AI1857" s="93">
        <v>0</v>
      </c>
      <c r="AJ1857" s="93">
        <v>0</v>
      </c>
      <c r="AK1857" s="93">
        <v>0</v>
      </c>
      <c r="AL1857" s="93">
        <v>0</v>
      </c>
      <c r="AM1857" s="49" t="s">
        <v>5559</v>
      </c>
      <c r="AN1857" s="49"/>
      <c r="AO1857" s="48" t="str" cm="1">
        <f t="array" ref="AO1857">IFERROR(_xlfn.IFS(
AQ1857="MPR ISSUE","PDH",
AQ1857="BSS Hardware Issue","BSS",
AQ1857="Sites strategiques, MLL, Pylone, etc.","ENVTECH",
AQ1857="AKTIVCO DEFAUT GE &amp; POWER Cabinet","AKTIVCO",
AQ1857="AKTIVCO Coupure ENEO &amp; Baisse de tension","AKTIVCO GRID ONLY",
AQ1857="Coupure ENEO &amp; Baisse de tension","IHS GRID ONLY",
AQ1857="Defaut GE &amp; POWER Cabinet","IHS",
AQ1857="Sharing","Partners",
AQ1857="Sites strategiques &amp; DataCenter","SST &amp; DC",
AQ1857="Exclu","Exclu",
AQ1857="SAT","SAT",
AQ1857="SPARE-ISSUE","SPARE-ISSUE",
AQ1857="Fiber CAmtel","TRANS_FO_CAMTEL",
AQ1857="Fiber AOF","Fiber AOF",
AQ1857="Projet OCM (HUAWEI)","TRAVAUX-HUAWEI",
AQ1857="Projet OCM (NOKIA)","TRAVAUX-NOKIA",
AQ1857="ACCESS-ISSUE","ACCESS-ISSUE",
AQ1857="Projet OCM (ZTE, NOKIA, autres projets)","TRAVAUX OCM",
AQ1857="No root CAuse","No root cause",
AQ1857="ODU HS","PDH",
AQ1857="IP &amp; VLAN","PDH",
AQ1857="Warehouse HUAWEI","SPARE-ISSUE",
AQ1857="SPARE-HS","SPARE-ISSUE",
AQ1857="Power Telco","BSS",AQ1857="no impacts","no impacts"
),"")</f>
        <v>No root cause</v>
      </c>
      <c r="AP1857" s="48" t="str" cm="1">
        <f t="array" ref="AP1857">IFERROR(_xlfn.IFS(
AQ1857="MPR ISSUE","TX ISSUE",
AQ1857="BSS Hardware Issue","RAN ISSUE",
AQ1857="Sites strategiques, MLL, Pylone, etc.","ENVTECH",
AQ1857="AKTIVCO DEFAUT GE &amp; POWER Cabinet","POWER ISSUE",
AQ1857="AKTIVCO Coupure ENEO &amp; Baisse de tension","POWER ISSUE",
AQ1857="Coupure ENEO &amp; Baisse de tension","POWER ISSUE",
AQ1857="Defaut GE &amp; POWER Cabinet","POWER ISSUE",
AQ1857="Sharing","POWER ISSUE",
AQ1857="Sites strategiques &amp; DataCenter","POWER ISSUE",
AQ1857="Exclu","Exclu",
AQ1857="SAT","TX ISSUE",
AQ1857="SPARE-ISSUE","SPARE-ISSUE",
AQ1857="Fiber CAmtel","TX ISSUE",
AQ1857="Fiber AOF","TX ISSUE",
AQ1857="Projet OCM (HUAWEI)","TRAVAUX-HUAWEI",
AQ1857="Projet OCM (NOKIA)","TRAVAUX -NOKIA",
AQ1857="ACCESS-ISSUE","ACCESS-ISSUE",
AQ1857="Projet OCM (ZTE, NOKIA, autres projets)","TRAVAUX OCM",
AQ1857="No root CAuse","No root cause",
AQ1857="ODU HS","TX ISSUE",
AQ1857="IP &amp; VLAN","TX ISSUE",
AQ1857="Warehouse HUAWEI","SPARE-ISSUE",
AQ1857="SPARE-HS","SPARE-ISSUE",
AQ1857="Power Telco","RAN ISSUE",AQ1857="no impacts","no impacts"
),"")</f>
        <v>No root cause</v>
      </c>
      <c r="AQ1857" s="126" t="s">
        <v>5344</v>
      </c>
      <c r="AR1857" s="48" t="str" cm="1">
        <f t="array" ref="AR1857">IFERROR(_xlfn.IFS(
AQ1857="MPR ISSUE","ACTIVE",
AQ1857="BSS Hardware Issue","ACTIVE",
AQ1857="Sites strategiques, MLL, Pylone, etc.","PASSIVE",
AQ1857="AKTIVCO DEFAUT GE &amp; POWER Cabinet","PASSIVE",
AQ1857="AKTIVCO Coupure ENEO &amp; Baisse de tension","PASSIVE",
AQ1857="Coupure ENEO &amp; Baisse de tension","PASSIVE",
AQ1857="Defaut GE &amp; POWER Cabinet","PASSIVE",
AQ1857="Sharing","PASSIVE",
AQ1857="Sites strategiques &amp; DataCenter","PASSIVE",
AQ1857="Exclu","Exclu",
AQ1857="SAT","ACTIVE",
AQ1857="SPARE-ISSUE","SPARE-ISSUE",
AQ1857="Fiber CAmtel","ACTIVE",
AQ1857="Fiber AOF","ACTIVE",
AQ1857="Projet OCM (HUAWEI)","PLANNED WORKS",
AQ1857="Projet OCM (NOKIA)","PLANNED WORKS",
AQ1857="ACCESS-ISSUE","ACCESS-ISSUE",
AQ1857="Projet OCM (ZTE, NOKIA, autres projets)","PLANNED WORKS",
AQ1857="No root CAuse","No root cause",
AQ1857="ODU HS","ACTIVE",
AQ1857="IP &amp; VLAN","ACTIVE",
AQ1857="Warehouse HUAWEI","SPARE-ISSUE",
AQ1857="SPARE-HS","SPARE-ISSUE",
AQ1857="Power Telco","ACTIVE", AQ1857="no impacts","no impacts"
),"")</f>
        <v>No root cause</v>
      </c>
      <c r="AS1857" s="92" t="s">
        <v>5537</v>
      </c>
      <c r="AT1857" s="98" t="s">
        <v>5001</v>
      </c>
      <c r="AV1857" s="17" t="s">
        <v>5537</v>
      </c>
      <c r="AW1857" s="7" t="s">
        <v>5537</v>
      </c>
      <c r="AX1857" s="6" t="s">
        <v>5537</v>
      </c>
      <c r="AY1857" s="7"/>
      <c r="AZ1857" s="3" t="s">
        <v>5537</v>
      </c>
      <c r="BA1857" s="18" t="s">
        <v>5537</v>
      </c>
      <c r="BB1857" s="18" t="s">
        <v>5537</v>
      </c>
      <c r="BC1857" s="18" t="s">
        <v>5537</v>
      </c>
      <c r="BD1857" s="18" t="s">
        <v>5537</v>
      </c>
      <c r="BE1857" s="18" t="s">
        <v>5537</v>
      </c>
      <c r="BF1857" s="18" t="s">
        <v>5537</v>
      </c>
      <c r="BG1857" s="18" t="s">
        <v>5537</v>
      </c>
      <c r="BH1857" s="18" t="s">
        <v>5537</v>
      </c>
      <c r="BI1857" s="18" t="s">
        <v>5537</v>
      </c>
      <c r="BJ1857" s="18" t="s">
        <v>5537</v>
      </c>
      <c r="BK1857" s="18" t="s">
        <v>5537</v>
      </c>
      <c r="BL1857" s="9" t="s">
        <v>5537</v>
      </c>
      <c r="BM1857" s="14" t="s">
        <v>5537</v>
      </c>
      <c r="BN1857" s="14" t="s">
        <v>5537</v>
      </c>
      <c r="BO1857" s="14" t="str">
        <f>_xlfn.XLOOKUP(B1857,'[4]cell downs 18042026 17h'!$B:$B,'[4]cell downs 18042026 17h'!$B:$B,"")</f>
        <v/>
      </c>
      <c r="BP1857" s="14" t="str">
        <f>_xlfn.XLOOKUP(B1857,'[5]Cells Huawei 19042026 15h'!$B:$B,'[5]Cells Huawei 19042026 15h'!$B:$B,"")</f>
        <v/>
      </c>
      <c r="BQ1857" s="9" t="str">
        <f>_xlfn.XLOOKUP(B1857,'[6]cells down 19042026 9H40'!$B:$B,'[6]cells down 19042026 9H40'!$B:$B,"")</f>
        <v/>
      </c>
      <c r="BR1857" s="9" t="s">
        <v>5001</v>
      </c>
      <c r="BS1857" s="9" t="s">
        <v>5537</v>
      </c>
      <c r="BT1857" s="108"/>
    </row>
    <row r="1858" spans="1:72" s="9" customFormat="1" x14ac:dyDescent="0.35">
      <c r="A1858" s="1" t="s">
        <v>2177</v>
      </c>
      <c r="B1858" s="8" t="s">
        <v>2178</v>
      </c>
      <c r="C1858" s="3" t="str">
        <f>_xlfn.XLOOKUP(B1858,'[1]daily break down'!$D:$D,'[1]daily break down'!$E:$E,"")</f>
        <v>OUEST</v>
      </c>
      <c r="D1858" s="1" t="s">
        <v>11</v>
      </c>
      <c r="E1858" s="1" t="s">
        <v>12</v>
      </c>
      <c r="F1858" s="3" t="s">
        <v>102</v>
      </c>
      <c r="G1858" s="1" t="s">
        <v>103</v>
      </c>
      <c r="H1858" s="32" t="str">
        <f>_xlfn.XLOOKUP(B1858,[2]CALCULATION!$B:$B,[2]CALCULATION!$H:$H,"")</f>
        <v>Huawei</v>
      </c>
      <c r="I1858" s="28">
        <v>0</v>
      </c>
      <c r="J1858" s="28">
        <v>0</v>
      </c>
      <c r="K1858" s="28">
        <v>0</v>
      </c>
      <c r="L1858" s="28">
        <v>0</v>
      </c>
      <c r="M1858" s="28">
        <v>0</v>
      </c>
      <c r="N1858" s="28">
        <v>0</v>
      </c>
      <c r="O1858" s="28">
        <v>0</v>
      </c>
      <c r="P1858" s="28">
        <v>0</v>
      </c>
      <c r="Q1858" s="28">
        <v>0</v>
      </c>
      <c r="R1858" s="28">
        <v>0</v>
      </c>
      <c r="S1858" s="93">
        <v>0</v>
      </c>
      <c r="T1858" s="93">
        <f>_xlfn.XLOOKUP(B1858,'[3]Nur des jours'!$B:$B,'[3]Nur des jours'!$U:$U,"")</f>
        <v>0</v>
      </c>
      <c r="U1858" s="93">
        <v>0</v>
      </c>
      <c r="V1858" s="93">
        <v>0</v>
      </c>
      <c r="W1858" s="93">
        <v>0</v>
      </c>
      <c r="X1858" s="93">
        <v>0</v>
      </c>
      <c r="Y1858" s="93">
        <v>0</v>
      </c>
      <c r="Z1858" s="93">
        <v>0</v>
      </c>
      <c r="AA1858" s="93">
        <v>0</v>
      </c>
      <c r="AB1858" s="93">
        <v>0</v>
      </c>
      <c r="AC1858" s="93"/>
      <c r="AD1858" s="93">
        <v>0</v>
      </c>
      <c r="AE1858" s="93">
        <v>0</v>
      </c>
      <c r="AF1858" s="93">
        <v>0</v>
      </c>
      <c r="AG1858" s="93"/>
      <c r="AH1858" s="93">
        <v>0</v>
      </c>
      <c r="AI1858" s="93">
        <v>0</v>
      </c>
      <c r="AJ1858" s="93">
        <v>0</v>
      </c>
      <c r="AK1858" s="93">
        <v>0</v>
      </c>
      <c r="AL1858" s="93">
        <v>0</v>
      </c>
      <c r="AM1858" s="49" t="s">
        <v>5559</v>
      </c>
      <c r="AN1858" s="49"/>
      <c r="AO1858" s="48" t="str" cm="1">
        <f t="array" ref="AO1858">IFERROR(_xlfn.IFS(
AQ1858="MPR ISSUE","PDH",
AQ1858="BSS Hardware Issue","BSS",
AQ1858="Sites strategiques, MLL, Pylone, etc.","ENVTECH",
AQ1858="AKTIVCO DEFAUT GE &amp; POWER Cabinet","AKTIVCO",
AQ1858="AKTIVCO Coupure ENEO &amp; Baisse de tension","AKTIVCO GRID ONLY",
AQ1858="Coupure ENEO &amp; Baisse de tension","IHS GRID ONLY",
AQ1858="Defaut GE &amp; POWER Cabinet","IHS",
AQ1858="Sharing","Partners",
AQ1858="Sites strategiques &amp; DataCenter","SST &amp; DC",
AQ1858="Exclu","Exclu",
AQ1858="SAT","SAT",
AQ1858="SPARE-ISSUE","SPARE-ISSUE",
AQ1858="Fiber CAmtel","TRANS_FO_CAMTEL",
AQ1858="Fiber AOF","Fiber AOF",
AQ1858="Projet OCM (HUAWEI)","TRAVAUX-HUAWEI",
AQ1858="Projet OCM (NOKIA)","TRAVAUX-NOKIA",
AQ1858="ACCESS-ISSUE","ACCESS-ISSUE",
AQ1858="Projet OCM (ZTE, NOKIA, autres projets)","TRAVAUX OCM",
AQ1858="No root CAuse","No root cause",
AQ1858="ODU HS","PDH",
AQ1858="IP &amp; VLAN","PDH",
AQ1858="Warehouse HUAWEI","SPARE-ISSUE",
AQ1858="SPARE-HS","SPARE-ISSUE",
AQ1858="Power Telco","BSS",AQ1858="no impacts","no impacts"
),"")</f>
        <v>No root cause</v>
      </c>
      <c r="AP1858" s="48" t="str" cm="1">
        <f t="array" ref="AP1858">IFERROR(_xlfn.IFS(
AQ1858="MPR ISSUE","TX ISSUE",
AQ1858="BSS Hardware Issue","RAN ISSUE",
AQ1858="Sites strategiques, MLL, Pylone, etc.","ENVTECH",
AQ1858="AKTIVCO DEFAUT GE &amp; POWER Cabinet","POWER ISSUE",
AQ1858="AKTIVCO Coupure ENEO &amp; Baisse de tension","POWER ISSUE",
AQ1858="Coupure ENEO &amp; Baisse de tension","POWER ISSUE",
AQ1858="Defaut GE &amp; POWER Cabinet","POWER ISSUE",
AQ1858="Sharing","POWER ISSUE",
AQ1858="Sites strategiques &amp; DataCenter","POWER ISSUE",
AQ1858="Exclu","Exclu",
AQ1858="SAT","TX ISSUE",
AQ1858="SPARE-ISSUE","SPARE-ISSUE",
AQ1858="Fiber CAmtel","TX ISSUE",
AQ1858="Fiber AOF","TX ISSUE",
AQ1858="Projet OCM (HUAWEI)","TRAVAUX-HUAWEI",
AQ1858="Projet OCM (NOKIA)","TRAVAUX -NOKIA",
AQ1858="ACCESS-ISSUE","ACCESS-ISSUE",
AQ1858="Projet OCM (ZTE, NOKIA, autres projets)","TRAVAUX OCM",
AQ1858="No root CAuse","No root cause",
AQ1858="ODU HS","TX ISSUE",
AQ1858="IP &amp; VLAN","TX ISSUE",
AQ1858="Warehouse HUAWEI","SPARE-ISSUE",
AQ1858="SPARE-HS","SPARE-ISSUE",
AQ1858="Power Telco","RAN ISSUE",AQ1858="no impacts","no impacts"
),"")</f>
        <v>No root cause</v>
      </c>
      <c r="AQ1858" s="126" t="s">
        <v>5344</v>
      </c>
      <c r="AR1858" s="48" t="str" cm="1">
        <f t="array" ref="AR1858">IFERROR(_xlfn.IFS(
AQ1858="MPR ISSUE","ACTIVE",
AQ1858="BSS Hardware Issue","ACTIVE",
AQ1858="Sites strategiques, MLL, Pylone, etc.","PASSIVE",
AQ1858="AKTIVCO DEFAUT GE &amp; POWER Cabinet","PASSIVE",
AQ1858="AKTIVCO Coupure ENEO &amp; Baisse de tension","PASSIVE",
AQ1858="Coupure ENEO &amp; Baisse de tension","PASSIVE",
AQ1858="Defaut GE &amp; POWER Cabinet","PASSIVE",
AQ1858="Sharing","PASSIVE",
AQ1858="Sites strategiques &amp; DataCenter","PASSIVE",
AQ1858="Exclu","Exclu",
AQ1858="SAT","ACTIVE",
AQ1858="SPARE-ISSUE","SPARE-ISSUE",
AQ1858="Fiber CAmtel","ACTIVE",
AQ1858="Fiber AOF","ACTIVE",
AQ1858="Projet OCM (HUAWEI)","PLANNED WORKS",
AQ1858="Projet OCM (NOKIA)","PLANNED WORKS",
AQ1858="ACCESS-ISSUE","ACCESS-ISSUE",
AQ1858="Projet OCM (ZTE, NOKIA, autres projets)","PLANNED WORKS",
AQ1858="No root CAuse","No root cause",
AQ1858="ODU HS","ACTIVE",
AQ1858="IP &amp; VLAN","ACTIVE",
AQ1858="Warehouse HUAWEI","SPARE-ISSUE",
AQ1858="SPARE-HS","SPARE-ISSUE",
AQ1858="Power Telco","ACTIVE", AQ1858="no impacts","no impacts"
),"")</f>
        <v>No root cause</v>
      </c>
      <c r="AS1858" s="92" t="s">
        <v>5537</v>
      </c>
      <c r="AT1858" s="98" t="s">
        <v>2178</v>
      </c>
      <c r="AV1858" s="17" t="s">
        <v>5537</v>
      </c>
      <c r="AW1858" s="7" t="s">
        <v>5537</v>
      </c>
      <c r="AX1858" s="6" t="s">
        <v>5537</v>
      </c>
      <c r="AY1858" s="7"/>
      <c r="AZ1858" s="3" t="s">
        <v>5537</v>
      </c>
      <c r="BA1858" s="18" t="s">
        <v>5537</v>
      </c>
      <c r="BB1858" s="18" t="s">
        <v>5537</v>
      </c>
      <c r="BC1858" s="18" t="s">
        <v>5537</v>
      </c>
      <c r="BD1858" s="18" t="s">
        <v>5537</v>
      </c>
      <c r="BE1858" s="18" t="s">
        <v>5537</v>
      </c>
      <c r="BF1858" s="18" t="s">
        <v>5537</v>
      </c>
      <c r="BG1858" s="18" t="s">
        <v>5537</v>
      </c>
      <c r="BH1858" s="18" t="s">
        <v>5537</v>
      </c>
      <c r="BI1858" s="18" t="s">
        <v>5537</v>
      </c>
      <c r="BJ1858" s="18" t="s">
        <v>5537</v>
      </c>
      <c r="BK1858" s="18" t="s">
        <v>5537</v>
      </c>
      <c r="BL1858" s="9" t="s">
        <v>5537</v>
      </c>
      <c r="BM1858" s="14" t="s">
        <v>5537</v>
      </c>
      <c r="BN1858" s="14" t="s">
        <v>5537</v>
      </c>
      <c r="BO1858" s="14" t="str">
        <f>_xlfn.XLOOKUP(B1858,'[4]cell downs 18042026 17h'!$B:$B,'[4]cell downs 18042026 17h'!$B:$B,"")</f>
        <v/>
      </c>
      <c r="BP1858" s="14" t="str">
        <f>_xlfn.XLOOKUP(B1858,'[5]Cells Huawei 19042026 15h'!$B:$B,'[5]Cells Huawei 19042026 15h'!$B:$B,"")</f>
        <v/>
      </c>
      <c r="BQ1858" s="9" t="str">
        <f>_xlfn.XLOOKUP(B1858,'[6]cells down 19042026 9H40'!$B:$B,'[6]cells down 19042026 9H40'!$B:$B,"")</f>
        <v/>
      </c>
      <c r="BR1858" s="9" t="s">
        <v>2178</v>
      </c>
      <c r="BS1858" s="9" t="s">
        <v>5537</v>
      </c>
      <c r="BT1858" s="108"/>
    </row>
    <row r="1859" spans="1:72" s="9" customFormat="1" x14ac:dyDescent="0.35">
      <c r="A1859" s="1" t="s">
        <v>2187</v>
      </c>
      <c r="B1859" s="8" t="s">
        <v>2188</v>
      </c>
      <c r="C1859" s="3" t="str">
        <f>_xlfn.XLOOKUP(B1859,'[1]daily break down'!$D:$D,'[1]daily break down'!$E:$E,"")</f>
        <v>OUEST</v>
      </c>
      <c r="D1859" s="1" t="s">
        <v>11</v>
      </c>
      <c r="E1859" s="1" t="s">
        <v>12</v>
      </c>
      <c r="F1859" s="3" t="s">
        <v>102</v>
      </c>
      <c r="G1859" s="1" t="s">
        <v>103</v>
      </c>
      <c r="H1859" s="32" t="str">
        <f>_xlfn.XLOOKUP(B1859,[2]CALCULATION!$B:$B,[2]CALCULATION!$H:$H,"")</f>
        <v>Huawei</v>
      </c>
      <c r="I1859" s="28">
        <v>0</v>
      </c>
      <c r="J1859" s="28">
        <v>0</v>
      </c>
      <c r="K1859" s="28">
        <v>0</v>
      </c>
      <c r="L1859" s="28">
        <v>0</v>
      </c>
      <c r="M1859" s="28">
        <v>0</v>
      </c>
      <c r="N1859" s="28">
        <v>0</v>
      </c>
      <c r="O1859" s="28">
        <v>0</v>
      </c>
      <c r="P1859" s="28">
        <v>0</v>
      </c>
      <c r="Q1859" s="28">
        <v>0</v>
      </c>
      <c r="R1859" s="28">
        <v>0</v>
      </c>
      <c r="S1859" s="93">
        <v>0</v>
      </c>
      <c r="T1859" s="93">
        <f>_xlfn.XLOOKUP(B1859,'[3]Nur des jours'!$B:$B,'[3]Nur des jours'!$U:$U,"")</f>
        <v>0</v>
      </c>
      <c r="U1859" s="93">
        <v>0</v>
      </c>
      <c r="V1859" s="93">
        <v>0</v>
      </c>
      <c r="W1859" s="93">
        <v>0</v>
      </c>
      <c r="X1859" s="93">
        <v>0</v>
      </c>
      <c r="Y1859" s="93">
        <v>0</v>
      </c>
      <c r="Z1859" s="93">
        <v>0</v>
      </c>
      <c r="AA1859" s="93">
        <v>0</v>
      </c>
      <c r="AB1859" s="93">
        <v>0</v>
      </c>
      <c r="AC1859" s="93"/>
      <c r="AD1859" s="93">
        <v>0</v>
      </c>
      <c r="AE1859" s="93">
        <v>0</v>
      </c>
      <c r="AF1859" s="93">
        <v>0</v>
      </c>
      <c r="AG1859" s="93"/>
      <c r="AH1859" s="93">
        <v>0</v>
      </c>
      <c r="AI1859" s="93">
        <v>0</v>
      </c>
      <c r="AJ1859" s="93">
        <v>0</v>
      </c>
      <c r="AK1859" s="93">
        <v>0</v>
      </c>
      <c r="AL1859" s="93">
        <v>0</v>
      </c>
      <c r="AM1859" s="49" t="s">
        <v>5559</v>
      </c>
      <c r="AN1859" s="49"/>
      <c r="AO1859" s="48" t="str" cm="1">
        <f t="array" ref="AO1859">IFERROR(_xlfn.IFS(
AQ1859="MPR ISSUE","PDH",
AQ1859="BSS Hardware Issue","BSS",
AQ1859="Sites strategiques, MLL, Pylone, etc.","ENVTECH",
AQ1859="AKTIVCO DEFAUT GE &amp; POWER Cabinet","AKTIVCO",
AQ1859="AKTIVCO Coupure ENEO &amp; Baisse de tension","AKTIVCO GRID ONLY",
AQ1859="Coupure ENEO &amp; Baisse de tension","IHS GRID ONLY",
AQ1859="Defaut GE &amp; POWER Cabinet","IHS",
AQ1859="Sharing","Partners",
AQ1859="Sites strategiques &amp; DataCenter","SST &amp; DC",
AQ1859="Exclu","Exclu",
AQ1859="SAT","SAT",
AQ1859="SPARE-ISSUE","SPARE-ISSUE",
AQ1859="Fiber CAmtel","TRANS_FO_CAMTEL",
AQ1859="Fiber AOF","Fiber AOF",
AQ1859="Projet OCM (HUAWEI)","TRAVAUX-HUAWEI",
AQ1859="Projet OCM (NOKIA)","TRAVAUX-NOKIA",
AQ1859="ACCESS-ISSUE","ACCESS-ISSUE",
AQ1859="Projet OCM (ZTE, NOKIA, autres projets)","TRAVAUX OCM",
AQ1859="No root CAuse","No root cause",
AQ1859="ODU HS","PDH",
AQ1859="IP &amp; VLAN","PDH",
AQ1859="Warehouse HUAWEI","SPARE-ISSUE",
AQ1859="SPARE-HS","SPARE-ISSUE",
AQ1859="Power Telco","BSS",AQ1859="no impacts","no impacts"
),"")</f>
        <v>No root cause</v>
      </c>
      <c r="AP1859" s="48" t="str" cm="1">
        <f t="array" ref="AP1859">IFERROR(_xlfn.IFS(
AQ1859="MPR ISSUE","TX ISSUE",
AQ1859="BSS Hardware Issue","RAN ISSUE",
AQ1859="Sites strategiques, MLL, Pylone, etc.","ENVTECH",
AQ1859="AKTIVCO DEFAUT GE &amp; POWER Cabinet","POWER ISSUE",
AQ1859="AKTIVCO Coupure ENEO &amp; Baisse de tension","POWER ISSUE",
AQ1859="Coupure ENEO &amp; Baisse de tension","POWER ISSUE",
AQ1859="Defaut GE &amp; POWER Cabinet","POWER ISSUE",
AQ1859="Sharing","POWER ISSUE",
AQ1859="Sites strategiques &amp; DataCenter","POWER ISSUE",
AQ1859="Exclu","Exclu",
AQ1859="SAT","TX ISSUE",
AQ1859="SPARE-ISSUE","SPARE-ISSUE",
AQ1859="Fiber CAmtel","TX ISSUE",
AQ1859="Fiber AOF","TX ISSUE",
AQ1859="Projet OCM (HUAWEI)","TRAVAUX-HUAWEI",
AQ1859="Projet OCM (NOKIA)","TRAVAUX -NOKIA",
AQ1859="ACCESS-ISSUE","ACCESS-ISSUE",
AQ1859="Projet OCM (ZTE, NOKIA, autres projets)","TRAVAUX OCM",
AQ1859="No root CAuse","No root cause",
AQ1859="ODU HS","TX ISSUE",
AQ1859="IP &amp; VLAN","TX ISSUE",
AQ1859="Warehouse HUAWEI","SPARE-ISSUE",
AQ1859="SPARE-HS","SPARE-ISSUE",
AQ1859="Power Telco","RAN ISSUE",AQ1859="no impacts","no impacts"
),"")</f>
        <v>No root cause</v>
      </c>
      <c r="AQ1859" s="126" t="s">
        <v>5344</v>
      </c>
      <c r="AR1859" s="48" t="str" cm="1">
        <f t="array" ref="AR1859">IFERROR(_xlfn.IFS(
AQ1859="MPR ISSUE","ACTIVE",
AQ1859="BSS Hardware Issue","ACTIVE",
AQ1859="Sites strategiques, MLL, Pylone, etc.","PASSIVE",
AQ1859="AKTIVCO DEFAUT GE &amp; POWER Cabinet","PASSIVE",
AQ1859="AKTIVCO Coupure ENEO &amp; Baisse de tension","PASSIVE",
AQ1859="Coupure ENEO &amp; Baisse de tension","PASSIVE",
AQ1859="Defaut GE &amp; POWER Cabinet","PASSIVE",
AQ1859="Sharing","PASSIVE",
AQ1859="Sites strategiques &amp; DataCenter","PASSIVE",
AQ1859="Exclu","Exclu",
AQ1859="SAT","ACTIVE",
AQ1859="SPARE-ISSUE","SPARE-ISSUE",
AQ1859="Fiber CAmtel","ACTIVE",
AQ1859="Fiber AOF","ACTIVE",
AQ1859="Projet OCM (HUAWEI)","PLANNED WORKS",
AQ1859="Projet OCM (NOKIA)","PLANNED WORKS",
AQ1859="ACCESS-ISSUE","ACCESS-ISSUE",
AQ1859="Projet OCM (ZTE, NOKIA, autres projets)","PLANNED WORKS",
AQ1859="No root CAuse","No root cause",
AQ1859="ODU HS","ACTIVE",
AQ1859="IP &amp; VLAN","ACTIVE",
AQ1859="Warehouse HUAWEI","SPARE-ISSUE",
AQ1859="SPARE-HS","SPARE-ISSUE",
AQ1859="Power Telco","ACTIVE", AQ1859="no impacts","no impacts"
),"")</f>
        <v>No root cause</v>
      </c>
      <c r="AS1859" s="92" t="s">
        <v>5537</v>
      </c>
      <c r="AT1859" s="98" t="s">
        <v>2188</v>
      </c>
      <c r="AV1859" s="17" t="s">
        <v>5537</v>
      </c>
      <c r="AW1859" s="7" t="s">
        <v>5537</v>
      </c>
      <c r="AX1859" s="6" t="s">
        <v>5537</v>
      </c>
      <c r="AY1859" s="7"/>
      <c r="AZ1859" s="3" t="s">
        <v>5537</v>
      </c>
      <c r="BA1859" s="18" t="s">
        <v>5537</v>
      </c>
      <c r="BB1859" s="18" t="s">
        <v>5537</v>
      </c>
      <c r="BC1859" s="18" t="s">
        <v>5537</v>
      </c>
      <c r="BD1859" s="18" t="s">
        <v>5537</v>
      </c>
      <c r="BE1859" s="18" t="s">
        <v>5537</v>
      </c>
      <c r="BF1859" s="18" t="s">
        <v>5537</v>
      </c>
      <c r="BG1859" s="18" t="s">
        <v>5537</v>
      </c>
      <c r="BH1859" s="18" t="s">
        <v>5537</v>
      </c>
      <c r="BI1859" s="18" t="s">
        <v>5537</v>
      </c>
      <c r="BJ1859" s="18" t="s">
        <v>5537</v>
      </c>
      <c r="BK1859" s="18" t="s">
        <v>5537</v>
      </c>
      <c r="BL1859" s="9" t="s">
        <v>5537</v>
      </c>
      <c r="BM1859" s="14" t="s">
        <v>5537</v>
      </c>
      <c r="BN1859" s="14" t="s">
        <v>5537</v>
      </c>
      <c r="BO1859" s="14" t="str">
        <f>_xlfn.XLOOKUP(B1859,'[4]cell downs 18042026 17h'!$B:$B,'[4]cell downs 18042026 17h'!$B:$B,"")</f>
        <v/>
      </c>
      <c r="BP1859" s="14" t="str">
        <f>_xlfn.XLOOKUP(B1859,'[5]Cells Huawei 19042026 15h'!$B:$B,'[5]Cells Huawei 19042026 15h'!$B:$B,"")</f>
        <v/>
      </c>
      <c r="BQ1859" s="9" t="str">
        <f>_xlfn.XLOOKUP(B1859,'[6]cells down 19042026 9H40'!$B:$B,'[6]cells down 19042026 9H40'!$B:$B,"")</f>
        <v/>
      </c>
      <c r="BR1859" s="9" t="s">
        <v>2188</v>
      </c>
      <c r="BS1859" s="9" t="s">
        <v>594</v>
      </c>
      <c r="BT1859" s="108"/>
    </row>
    <row r="1860" spans="1:72" s="9" customFormat="1" x14ac:dyDescent="0.35">
      <c r="A1860" s="1" t="s">
        <v>2189</v>
      </c>
      <c r="B1860" s="8" t="s">
        <v>2190</v>
      </c>
      <c r="C1860" s="3" t="str">
        <f>_xlfn.XLOOKUP(B1860,'[1]daily break down'!$D:$D,'[1]daily break down'!$E:$E,"")</f>
        <v>OUEST</v>
      </c>
      <c r="D1860" s="1" t="s">
        <v>11</v>
      </c>
      <c r="E1860" s="1" t="s">
        <v>12</v>
      </c>
      <c r="F1860" s="3" t="s">
        <v>102</v>
      </c>
      <c r="G1860" s="1" t="s">
        <v>103</v>
      </c>
      <c r="H1860" s="32" t="str">
        <f>_xlfn.XLOOKUP(B1860,[2]CALCULATION!$B:$B,[2]CALCULATION!$H:$H,"")</f>
        <v>Huawei</v>
      </c>
      <c r="I1860" s="28">
        <v>0</v>
      </c>
      <c r="J1860" s="28">
        <v>0</v>
      </c>
      <c r="K1860" s="28">
        <v>0</v>
      </c>
      <c r="L1860" s="28">
        <v>0</v>
      </c>
      <c r="M1860" s="28">
        <v>0</v>
      </c>
      <c r="N1860" s="28">
        <v>0</v>
      </c>
      <c r="O1860" s="28">
        <v>0</v>
      </c>
      <c r="P1860" s="28">
        <v>0</v>
      </c>
      <c r="Q1860" s="28">
        <v>0</v>
      </c>
      <c r="R1860" s="28">
        <v>0</v>
      </c>
      <c r="S1860" s="93">
        <v>0</v>
      </c>
      <c r="T1860" s="93">
        <f>_xlfn.XLOOKUP(B1860,'[3]Nur des jours'!$B:$B,'[3]Nur des jours'!$U:$U,"")</f>
        <v>0</v>
      </c>
      <c r="U1860" s="93">
        <v>0</v>
      </c>
      <c r="V1860" s="93">
        <v>0</v>
      </c>
      <c r="W1860" s="93">
        <v>0</v>
      </c>
      <c r="X1860" s="93">
        <v>0</v>
      </c>
      <c r="Y1860" s="93">
        <v>0</v>
      </c>
      <c r="Z1860" s="93">
        <v>0</v>
      </c>
      <c r="AA1860" s="93">
        <v>0</v>
      </c>
      <c r="AB1860" s="93">
        <v>0</v>
      </c>
      <c r="AC1860" s="93"/>
      <c r="AD1860" s="93">
        <v>0</v>
      </c>
      <c r="AE1860" s="93">
        <v>0</v>
      </c>
      <c r="AF1860" s="93">
        <v>0</v>
      </c>
      <c r="AG1860" s="93"/>
      <c r="AH1860" s="93">
        <v>0</v>
      </c>
      <c r="AI1860" s="93">
        <v>0</v>
      </c>
      <c r="AJ1860" s="93">
        <v>0</v>
      </c>
      <c r="AK1860" s="93">
        <v>0</v>
      </c>
      <c r="AL1860" s="93">
        <v>0</v>
      </c>
      <c r="AM1860" s="49" t="s">
        <v>5559</v>
      </c>
      <c r="AN1860" s="49"/>
      <c r="AO1860" s="48" t="str" cm="1">
        <f t="array" ref="AO1860">IFERROR(_xlfn.IFS(
AQ1860="MPR ISSUE","PDH",
AQ1860="BSS Hardware Issue","BSS",
AQ1860="Sites strategiques, MLL, Pylone, etc.","ENVTECH",
AQ1860="AKTIVCO DEFAUT GE &amp; POWER Cabinet","AKTIVCO",
AQ1860="AKTIVCO Coupure ENEO &amp; Baisse de tension","AKTIVCO GRID ONLY",
AQ1860="Coupure ENEO &amp; Baisse de tension","IHS GRID ONLY",
AQ1860="Defaut GE &amp; POWER Cabinet","IHS",
AQ1860="Sharing","Partners",
AQ1860="Sites strategiques &amp; DataCenter","SST &amp; DC",
AQ1860="Exclu","Exclu",
AQ1860="SAT","SAT",
AQ1860="SPARE-ISSUE","SPARE-ISSUE",
AQ1860="Fiber CAmtel","TRANS_FO_CAMTEL",
AQ1860="Fiber AOF","Fiber AOF",
AQ1860="Projet OCM (HUAWEI)","TRAVAUX-HUAWEI",
AQ1860="Projet OCM (NOKIA)","TRAVAUX-NOKIA",
AQ1860="ACCESS-ISSUE","ACCESS-ISSUE",
AQ1860="Projet OCM (ZTE, NOKIA, autres projets)","TRAVAUX OCM",
AQ1860="No root CAuse","No root cause",
AQ1860="ODU HS","PDH",
AQ1860="IP &amp; VLAN","PDH",
AQ1860="Warehouse HUAWEI","SPARE-ISSUE",
AQ1860="SPARE-HS","SPARE-ISSUE",
AQ1860="Power Telco","BSS",AQ1860="no impacts","no impacts"
),"")</f>
        <v>No root cause</v>
      </c>
      <c r="AP1860" s="48" t="str" cm="1">
        <f t="array" ref="AP1860">IFERROR(_xlfn.IFS(
AQ1860="MPR ISSUE","TX ISSUE",
AQ1860="BSS Hardware Issue","RAN ISSUE",
AQ1860="Sites strategiques, MLL, Pylone, etc.","ENVTECH",
AQ1860="AKTIVCO DEFAUT GE &amp; POWER Cabinet","POWER ISSUE",
AQ1860="AKTIVCO Coupure ENEO &amp; Baisse de tension","POWER ISSUE",
AQ1860="Coupure ENEO &amp; Baisse de tension","POWER ISSUE",
AQ1860="Defaut GE &amp; POWER Cabinet","POWER ISSUE",
AQ1860="Sharing","POWER ISSUE",
AQ1860="Sites strategiques &amp; DataCenter","POWER ISSUE",
AQ1860="Exclu","Exclu",
AQ1860="SAT","TX ISSUE",
AQ1860="SPARE-ISSUE","SPARE-ISSUE",
AQ1860="Fiber CAmtel","TX ISSUE",
AQ1860="Fiber AOF","TX ISSUE",
AQ1860="Projet OCM (HUAWEI)","TRAVAUX-HUAWEI",
AQ1860="Projet OCM (NOKIA)","TRAVAUX -NOKIA",
AQ1860="ACCESS-ISSUE","ACCESS-ISSUE",
AQ1860="Projet OCM (ZTE, NOKIA, autres projets)","TRAVAUX OCM",
AQ1860="No root CAuse","No root cause",
AQ1860="ODU HS","TX ISSUE",
AQ1860="IP &amp; VLAN","TX ISSUE",
AQ1860="Warehouse HUAWEI","SPARE-ISSUE",
AQ1860="SPARE-HS","SPARE-ISSUE",
AQ1860="Power Telco","RAN ISSUE",AQ1860="no impacts","no impacts"
),"")</f>
        <v>No root cause</v>
      </c>
      <c r="AQ1860" s="126" t="s">
        <v>5344</v>
      </c>
      <c r="AR1860" s="48" t="str" cm="1">
        <f t="array" ref="AR1860">IFERROR(_xlfn.IFS(
AQ1860="MPR ISSUE","ACTIVE",
AQ1860="BSS Hardware Issue","ACTIVE",
AQ1860="Sites strategiques, MLL, Pylone, etc.","PASSIVE",
AQ1860="AKTIVCO DEFAUT GE &amp; POWER Cabinet","PASSIVE",
AQ1860="AKTIVCO Coupure ENEO &amp; Baisse de tension","PASSIVE",
AQ1860="Coupure ENEO &amp; Baisse de tension","PASSIVE",
AQ1860="Defaut GE &amp; POWER Cabinet","PASSIVE",
AQ1860="Sharing","PASSIVE",
AQ1860="Sites strategiques &amp; DataCenter","PASSIVE",
AQ1860="Exclu","Exclu",
AQ1860="SAT","ACTIVE",
AQ1860="SPARE-ISSUE","SPARE-ISSUE",
AQ1860="Fiber CAmtel","ACTIVE",
AQ1860="Fiber AOF","ACTIVE",
AQ1860="Projet OCM (HUAWEI)","PLANNED WORKS",
AQ1860="Projet OCM (NOKIA)","PLANNED WORKS",
AQ1860="ACCESS-ISSUE","ACCESS-ISSUE",
AQ1860="Projet OCM (ZTE, NOKIA, autres projets)","PLANNED WORKS",
AQ1860="No root CAuse","No root cause",
AQ1860="ODU HS","ACTIVE",
AQ1860="IP &amp; VLAN","ACTIVE",
AQ1860="Warehouse HUAWEI","SPARE-ISSUE",
AQ1860="SPARE-HS","SPARE-ISSUE",
AQ1860="Power Telco","ACTIVE", AQ1860="no impacts","no impacts"
),"")</f>
        <v>No root cause</v>
      </c>
      <c r="AS1860" s="92" t="s">
        <v>5537</v>
      </c>
      <c r="AT1860" s="98" t="s">
        <v>2190</v>
      </c>
      <c r="AV1860" s="17" t="s">
        <v>5537</v>
      </c>
      <c r="AW1860" s="7" t="s">
        <v>5537</v>
      </c>
      <c r="AX1860" s="6" t="s">
        <v>5537</v>
      </c>
      <c r="AY1860" s="7"/>
      <c r="AZ1860" s="3" t="s">
        <v>5537</v>
      </c>
      <c r="BA1860" s="18" t="s">
        <v>5537</v>
      </c>
      <c r="BB1860" s="18" t="s">
        <v>5537</v>
      </c>
      <c r="BC1860" s="18" t="s">
        <v>5537</v>
      </c>
      <c r="BD1860" s="18" t="s">
        <v>5537</v>
      </c>
      <c r="BE1860" s="18" t="s">
        <v>5537</v>
      </c>
      <c r="BF1860" s="18" t="s">
        <v>5537</v>
      </c>
      <c r="BG1860" s="18" t="s">
        <v>5537</v>
      </c>
      <c r="BH1860" s="18" t="s">
        <v>5537</v>
      </c>
      <c r="BI1860" s="18" t="s">
        <v>5537</v>
      </c>
      <c r="BJ1860" s="18" t="s">
        <v>5537</v>
      </c>
      <c r="BK1860" s="18" t="s">
        <v>5537</v>
      </c>
      <c r="BL1860" s="9" t="s">
        <v>5537</v>
      </c>
      <c r="BM1860" s="14" t="s">
        <v>5537</v>
      </c>
      <c r="BN1860" s="14" t="s">
        <v>5537</v>
      </c>
      <c r="BO1860" s="14" t="str">
        <f>_xlfn.XLOOKUP(B1860,'[4]cell downs 18042026 17h'!$B:$B,'[4]cell downs 18042026 17h'!$B:$B,"")</f>
        <v/>
      </c>
      <c r="BP1860" s="14" t="str">
        <f>_xlfn.XLOOKUP(B1860,'[5]Cells Huawei 19042026 15h'!$B:$B,'[5]Cells Huawei 19042026 15h'!$B:$B,"")</f>
        <v/>
      </c>
      <c r="BQ1860" s="9" t="str">
        <f>_xlfn.XLOOKUP(B1860,'[6]cells down 19042026 9H40'!$B:$B,'[6]cells down 19042026 9H40'!$B:$B,"")</f>
        <v/>
      </c>
      <c r="BR1860" s="9" t="s">
        <v>2190</v>
      </c>
      <c r="BS1860" s="9" t="s">
        <v>12</v>
      </c>
      <c r="BT1860" s="108"/>
    </row>
    <row r="1861" spans="1:72" s="9" customFormat="1" x14ac:dyDescent="0.35">
      <c r="A1861" s="1" t="s">
        <v>103</v>
      </c>
      <c r="B1861" s="8" t="s">
        <v>2020</v>
      </c>
      <c r="C1861" s="3" t="str">
        <f>_xlfn.XLOOKUP(B1861,'[1]daily break down'!$D:$D,'[1]daily break down'!$E:$E,"")</f>
        <v>OUEST</v>
      </c>
      <c r="D1861" s="1" t="s">
        <v>21</v>
      </c>
      <c r="E1861" s="1" t="s">
        <v>188</v>
      </c>
      <c r="F1861" s="3" t="s">
        <v>102</v>
      </c>
      <c r="G1861" s="1" t="s">
        <v>103</v>
      </c>
      <c r="H1861" s="32" t="str">
        <f>_xlfn.XLOOKUP(B1861,[2]CALCULATION!$B:$B,[2]CALCULATION!$H:$H,"")</f>
        <v>Huawei</v>
      </c>
      <c r="I1861" s="28">
        <v>0</v>
      </c>
      <c r="J1861" s="28">
        <v>0</v>
      </c>
      <c r="K1861" s="28">
        <v>0</v>
      </c>
      <c r="L1861" s="28">
        <v>0</v>
      </c>
      <c r="M1861" s="28">
        <v>0</v>
      </c>
      <c r="N1861" s="28">
        <v>0</v>
      </c>
      <c r="O1861" s="28">
        <v>0</v>
      </c>
      <c r="P1861" s="28">
        <v>0</v>
      </c>
      <c r="Q1861" s="28">
        <v>0</v>
      </c>
      <c r="R1861" s="28">
        <v>0</v>
      </c>
      <c r="S1861" s="93">
        <v>0</v>
      </c>
      <c r="T1861" s="93">
        <f>_xlfn.XLOOKUP(B1861,'[3]Nur des jours'!$B:$B,'[3]Nur des jours'!$U:$U,"")</f>
        <v>0</v>
      </c>
      <c r="U1861" s="93">
        <v>0</v>
      </c>
      <c r="V1861" s="93">
        <v>0</v>
      </c>
      <c r="W1861" s="93">
        <v>0</v>
      </c>
      <c r="X1861" s="93">
        <v>0</v>
      </c>
      <c r="Y1861" s="93">
        <v>0</v>
      </c>
      <c r="Z1861" s="93">
        <v>0</v>
      </c>
      <c r="AA1861" s="93">
        <v>0</v>
      </c>
      <c r="AB1861" s="93">
        <v>0</v>
      </c>
      <c r="AC1861" s="93"/>
      <c r="AD1861" s="93">
        <v>0</v>
      </c>
      <c r="AE1861" s="93">
        <v>0</v>
      </c>
      <c r="AF1861" s="93">
        <v>0</v>
      </c>
      <c r="AG1861" s="93"/>
      <c r="AH1861" s="93">
        <v>0</v>
      </c>
      <c r="AI1861" s="93">
        <v>0</v>
      </c>
      <c r="AJ1861" s="93">
        <v>0</v>
      </c>
      <c r="AK1861" s="93">
        <v>0</v>
      </c>
      <c r="AL1861" s="93">
        <v>0</v>
      </c>
      <c r="AM1861" s="49" t="s">
        <v>5559</v>
      </c>
      <c r="AN1861" s="49"/>
      <c r="AO1861" s="48" t="str" cm="1">
        <f t="array" ref="AO1861">IFERROR(_xlfn.IFS(
AQ1861="MPR ISSUE","PDH",
AQ1861="BSS Hardware Issue","BSS",
AQ1861="Sites strategiques, MLL, Pylone, etc.","ENVTECH",
AQ1861="AKTIVCO DEFAUT GE &amp; POWER Cabinet","AKTIVCO",
AQ1861="AKTIVCO Coupure ENEO &amp; Baisse de tension","AKTIVCO GRID ONLY",
AQ1861="Coupure ENEO &amp; Baisse de tension","IHS GRID ONLY",
AQ1861="Defaut GE &amp; POWER Cabinet","IHS",
AQ1861="Sharing","Partners",
AQ1861="Sites strategiques &amp; DataCenter","SST &amp; DC",
AQ1861="Exclu","Exclu",
AQ1861="SAT","SAT",
AQ1861="SPARE-ISSUE","SPARE-ISSUE",
AQ1861="Fiber CAmtel","TRANS_FO_CAMTEL",
AQ1861="Fiber AOF","Fiber AOF",
AQ1861="Projet OCM (HUAWEI)","TRAVAUX-HUAWEI",
AQ1861="Projet OCM (NOKIA)","TRAVAUX-NOKIA",
AQ1861="ACCESS-ISSUE","ACCESS-ISSUE",
AQ1861="Projet OCM (ZTE, NOKIA, autres projets)","TRAVAUX OCM",
AQ1861="No root CAuse","No root cause",
AQ1861="ODU HS","PDH",
AQ1861="IP &amp; VLAN","PDH",
AQ1861="Warehouse HUAWEI","SPARE-ISSUE",
AQ1861="SPARE-HS","SPARE-ISSUE",
AQ1861="Power Telco","BSS",AQ1861="no impacts","no impacts"
),"")</f>
        <v>No root cause</v>
      </c>
      <c r="AP1861" s="48" t="str" cm="1">
        <f t="array" ref="AP1861">IFERROR(_xlfn.IFS(
AQ1861="MPR ISSUE","TX ISSUE",
AQ1861="BSS Hardware Issue","RAN ISSUE",
AQ1861="Sites strategiques, MLL, Pylone, etc.","ENVTECH",
AQ1861="AKTIVCO DEFAUT GE &amp; POWER Cabinet","POWER ISSUE",
AQ1861="AKTIVCO Coupure ENEO &amp; Baisse de tension","POWER ISSUE",
AQ1861="Coupure ENEO &amp; Baisse de tension","POWER ISSUE",
AQ1861="Defaut GE &amp; POWER Cabinet","POWER ISSUE",
AQ1861="Sharing","POWER ISSUE",
AQ1861="Sites strategiques &amp; DataCenter","POWER ISSUE",
AQ1861="Exclu","Exclu",
AQ1861="SAT","TX ISSUE",
AQ1861="SPARE-ISSUE","SPARE-ISSUE",
AQ1861="Fiber CAmtel","TX ISSUE",
AQ1861="Fiber AOF","TX ISSUE",
AQ1861="Projet OCM (HUAWEI)","TRAVAUX-HUAWEI",
AQ1861="Projet OCM (NOKIA)","TRAVAUX -NOKIA",
AQ1861="ACCESS-ISSUE","ACCESS-ISSUE",
AQ1861="Projet OCM (ZTE, NOKIA, autres projets)","TRAVAUX OCM",
AQ1861="No root CAuse","No root cause",
AQ1861="ODU HS","TX ISSUE",
AQ1861="IP &amp; VLAN","TX ISSUE",
AQ1861="Warehouse HUAWEI","SPARE-ISSUE",
AQ1861="SPARE-HS","SPARE-ISSUE",
AQ1861="Power Telco","RAN ISSUE",AQ1861="no impacts","no impacts"
),"")</f>
        <v>No root cause</v>
      </c>
      <c r="AQ1861" s="67" t="s">
        <v>5344</v>
      </c>
      <c r="AR1861" s="48" t="str" cm="1">
        <f t="array" ref="AR1861">IFERROR(_xlfn.IFS(
AQ1861="MPR ISSUE","ACTIVE",
AQ1861="BSS Hardware Issue","ACTIVE",
AQ1861="Sites strategiques, MLL, Pylone, etc.","PASSIVE",
AQ1861="AKTIVCO DEFAUT GE &amp; POWER Cabinet","PASSIVE",
AQ1861="AKTIVCO Coupure ENEO &amp; Baisse de tension","PASSIVE",
AQ1861="Coupure ENEO &amp; Baisse de tension","PASSIVE",
AQ1861="Defaut GE &amp; POWER Cabinet","PASSIVE",
AQ1861="Sharing","PASSIVE",
AQ1861="Sites strategiques &amp; DataCenter","PASSIVE",
AQ1861="Exclu","Exclu",
AQ1861="SAT","ACTIVE",
AQ1861="SPARE-ISSUE","SPARE-ISSUE",
AQ1861="Fiber CAmtel","ACTIVE",
AQ1861="Fiber AOF","ACTIVE",
AQ1861="Projet OCM (HUAWEI)","PLANNED WORKS",
AQ1861="Projet OCM (NOKIA)","PLANNED WORKS",
AQ1861="ACCESS-ISSUE","ACCESS-ISSUE",
AQ1861="Projet OCM (ZTE, NOKIA, autres projets)","PLANNED WORKS",
AQ1861="No root CAuse","No root cause",
AQ1861="ODU HS","ACTIVE",
AQ1861="IP &amp; VLAN","ACTIVE",
AQ1861="Warehouse HUAWEI","SPARE-ISSUE",
AQ1861="SPARE-HS","SPARE-ISSUE",
AQ1861="Power Telco","ACTIVE", AQ1861="no impacts","no impacts"
),"")</f>
        <v>No root cause</v>
      </c>
      <c r="AS1861" s="92" t="s">
        <v>5537</v>
      </c>
      <c r="AT1861" s="98" t="s">
        <v>2020</v>
      </c>
      <c r="AV1861" s="17" t="s">
        <v>5537</v>
      </c>
      <c r="AW1861" s="7" t="s">
        <v>5537</v>
      </c>
      <c r="AX1861" s="6" t="s">
        <v>5537</v>
      </c>
      <c r="AY1861" s="7"/>
      <c r="AZ1861" s="3" t="s">
        <v>5537</v>
      </c>
      <c r="BA1861" s="18" t="s">
        <v>5537</v>
      </c>
      <c r="BB1861" s="18" t="s">
        <v>5537</v>
      </c>
      <c r="BC1861" s="18" t="s">
        <v>5537</v>
      </c>
      <c r="BD1861" s="18" t="s">
        <v>5537</v>
      </c>
      <c r="BE1861" s="18" t="s">
        <v>5537</v>
      </c>
      <c r="BF1861" s="18" t="s">
        <v>5537</v>
      </c>
      <c r="BG1861" s="18" t="s">
        <v>5537</v>
      </c>
      <c r="BH1861" s="18" t="s">
        <v>5537</v>
      </c>
      <c r="BI1861" s="18" t="s">
        <v>5537</v>
      </c>
      <c r="BJ1861" s="18" t="s">
        <v>5537</v>
      </c>
      <c r="BK1861" s="18" t="s">
        <v>5537</v>
      </c>
      <c r="BL1861" s="9" t="s">
        <v>5537</v>
      </c>
      <c r="BM1861" s="14" t="s">
        <v>5537</v>
      </c>
      <c r="BN1861" s="14" t="s">
        <v>5537</v>
      </c>
      <c r="BO1861" s="14" t="str">
        <f>_xlfn.XLOOKUP(B1861,'[4]cell downs 18042026 17h'!$B:$B,'[4]cell downs 18042026 17h'!$B:$B,"")</f>
        <v/>
      </c>
      <c r="BP1861" s="14" t="str">
        <f>_xlfn.XLOOKUP(B1861,'[5]Cells Huawei 19042026 15h'!$B:$B,'[5]Cells Huawei 19042026 15h'!$B:$B,"")</f>
        <v/>
      </c>
      <c r="BQ1861" s="9" t="str">
        <f>_xlfn.XLOOKUP(B1861,'[6]cells down 19042026 9H40'!$B:$B,'[6]cells down 19042026 9H40'!$B:$B,"")</f>
        <v/>
      </c>
      <c r="BR1861" s="9" t="s">
        <v>5537</v>
      </c>
      <c r="BS1861" s="9" t="s">
        <v>5537</v>
      </c>
      <c r="BT1861" s="108"/>
    </row>
    <row r="1862" spans="1:72" s="9" customFormat="1" ht="19.5" customHeight="1" x14ac:dyDescent="0.35">
      <c r="A1862" s="1" t="s">
        <v>1365</v>
      </c>
      <c r="B1862" s="8" t="s">
        <v>1838</v>
      </c>
      <c r="C1862" s="3" t="str">
        <f>_xlfn.XLOOKUP(B1862,'[1]daily break down'!$D:$D,'[1]daily break down'!$E:$E,"")</f>
        <v>OUEST</v>
      </c>
      <c r="D1862" s="1" t="s">
        <v>21</v>
      </c>
      <c r="E1862" s="1" t="e">
        <v>#N/A</v>
      </c>
      <c r="F1862" s="3" t="s">
        <v>102</v>
      </c>
      <c r="G1862" s="1" t="s">
        <v>1365</v>
      </c>
      <c r="H1862" s="32" t="str">
        <f>_xlfn.XLOOKUP(B1862,[2]CALCULATION!$B:$B,[2]CALCULATION!$H:$H,"")</f>
        <v>Huawei</v>
      </c>
      <c r="I1862" s="28">
        <v>0</v>
      </c>
      <c r="J1862" s="28">
        <v>0</v>
      </c>
      <c r="K1862" s="28">
        <v>0</v>
      </c>
      <c r="L1862" s="28">
        <v>0</v>
      </c>
      <c r="M1862" s="28">
        <v>0</v>
      </c>
      <c r="N1862" s="28">
        <v>0</v>
      </c>
      <c r="O1862" s="28">
        <v>0</v>
      </c>
      <c r="P1862" s="28">
        <v>0</v>
      </c>
      <c r="Q1862" s="28">
        <v>0</v>
      </c>
      <c r="R1862" s="28">
        <v>0</v>
      </c>
      <c r="S1862" s="93">
        <v>0</v>
      </c>
      <c r="T1862" s="93">
        <f>_xlfn.XLOOKUP(B1862,'[3]Nur des jours'!$B:$B,'[3]Nur des jours'!$U:$U,"")</f>
        <v>0</v>
      </c>
      <c r="U1862" s="93">
        <v>0</v>
      </c>
      <c r="V1862" s="93">
        <v>0</v>
      </c>
      <c r="W1862" s="93">
        <v>0</v>
      </c>
      <c r="X1862" s="93">
        <v>0</v>
      </c>
      <c r="Y1862" s="93">
        <v>0</v>
      </c>
      <c r="Z1862" s="93">
        <v>0</v>
      </c>
      <c r="AA1862" s="93">
        <v>0</v>
      </c>
      <c r="AB1862" s="93">
        <v>0</v>
      </c>
      <c r="AC1862" s="93"/>
      <c r="AD1862" s="93">
        <v>0</v>
      </c>
      <c r="AE1862" s="93">
        <v>0</v>
      </c>
      <c r="AF1862" s="93">
        <v>0</v>
      </c>
      <c r="AG1862" s="93"/>
      <c r="AH1862" s="93">
        <v>0</v>
      </c>
      <c r="AI1862" s="93">
        <v>0</v>
      </c>
      <c r="AJ1862" s="93">
        <v>0</v>
      </c>
      <c r="AK1862" s="93">
        <v>0</v>
      </c>
      <c r="AL1862" s="93">
        <v>0</v>
      </c>
      <c r="AM1862" s="49" t="s">
        <v>5559</v>
      </c>
      <c r="AN1862" s="49"/>
      <c r="AO1862" s="48" t="str" cm="1">
        <f t="array" ref="AO1862">IFERROR(_xlfn.IFS(
AQ1862="MPR ISSUE","PDH",
AQ1862="BSS Hardware Issue","BSS",
AQ1862="Sites strategiques, MLL, Pylone, etc.","ENVTECH",
AQ1862="AKTIVCO DEFAUT GE &amp; POWER Cabinet","AKTIVCO",
AQ1862="AKTIVCO Coupure ENEO &amp; Baisse de tension","AKTIVCO GRID ONLY",
AQ1862="Coupure ENEO &amp; Baisse de tension","IHS GRID ONLY",
AQ1862="Defaut GE &amp; POWER Cabinet","IHS",
AQ1862="Sharing","Partners",
AQ1862="Sites strategiques &amp; DataCenter","SST &amp; DC",
AQ1862="Exclu","Exclu",
AQ1862="SAT","SAT",
AQ1862="SPARE-ISSUE","SPARE-ISSUE",
AQ1862="Fiber CAmtel","TRANS_FO_CAMTEL",
AQ1862="Fiber AOF","Fiber AOF",
AQ1862="Projet OCM (HUAWEI)","TRAVAUX-HUAWEI",
AQ1862="Projet OCM (NOKIA)","TRAVAUX-NOKIA",
AQ1862="ACCESS-ISSUE","ACCESS-ISSUE",
AQ1862="Projet OCM (ZTE, NOKIA, autres projets)","TRAVAUX OCM",
AQ1862="No root CAuse","No root cause",
AQ1862="ODU HS","PDH",
AQ1862="IP &amp; VLAN","PDH",
AQ1862="Warehouse HUAWEI","SPARE-ISSUE",
AQ1862="SPARE-HS","SPARE-ISSUE",
AQ1862="Power Telco","BSS",AQ1862="no impacts","no impacts"
),"")</f>
        <v>No root cause</v>
      </c>
      <c r="AP1862" s="48" t="str" cm="1">
        <f t="array" ref="AP1862">IFERROR(_xlfn.IFS(
AQ1862="MPR ISSUE","TX ISSUE",
AQ1862="BSS Hardware Issue","RAN ISSUE",
AQ1862="Sites strategiques, MLL, Pylone, etc.","ENVTECH",
AQ1862="AKTIVCO DEFAUT GE &amp; POWER Cabinet","POWER ISSUE",
AQ1862="AKTIVCO Coupure ENEO &amp; Baisse de tension","POWER ISSUE",
AQ1862="Coupure ENEO &amp; Baisse de tension","POWER ISSUE",
AQ1862="Defaut GE &amp; POWER Cabinet","POWER ISSUE",
AQ1862="Sharing","POWER ISSUE",
AQ1862="Sites strategiques &amp; DataCenter","POWER ISSUE",
AQ1862="Exclu","Exclu",
AQ1862="SAT","TX ISSUE",
AQ1862="SPARE-ISSUE","SPARE-ISSUE",
AQ1862="Fiber CAmtel","TX ISSUE",
AQ1862="Fiber AOF","TX ISSUE",
AQ1862="Projet OCM (HUAWEI)","TRAVAUX-HUAWEI",
AQ1862="Projet OCM (NOKIA)","TRAVAUX -NOKIA",
AQ1862="ACCESS-ISSUE","ACCESS-ISSUE",
AQ1862="Projet OCM (ZTE, NOKIA, autres projets)","TRAVAUX OCM",
AQ1862="No root CAuse","No root cause",
AQ1862="ODU HS","TX ISSUE",
AQ1862="IP &amp; VLAN","TX ISSUE",
AQ1862="Warehouse HUAWEI","SPARE-ISSUE",
AQ1862="SPARE-HS","SPARE-ISSUE",
AQ1862="Power Telco","RAN ISSUE",AQ1862="no impacts","no impacts"
),"")</f>
        <v>No root cause</v>
      </c>
      <c r="AQ1862" s="67" t="s">
        <v>5344</v>
      </c>
      <c r="AR1862" s="48" t="str" cm="1">
        <f t="array" ref="AR1862">IFERROR(_xlfn.IFS(
AQ1862="MPR ISSUE","ACTIVE",
AQ1862="BSS Hardware Issue","ACTIVE",
AQ1862="Sites strategiques, MLL, Pylone, etc.","PASSIVE",
AQ1862="AKTIVCO DEFAUT GE &amp; POWER Cabinet","PASSIVE",
AQ1862="AKTIVCO Coupure ENEO &amp; Baisse de tension","PASSIVE",
AQ1862="Coupure ENEO &amp; Baisse de tension","PASSIVE",
AQ1862="Defaut GE &amp; POWER Cabinet","PASSIVE",
AQ1862="Sharing","PASSIVE",
AQ1862="Sites strategiques &amp; DataCenter","PASSIVE",
AQ1862="Exclu","Exclu",
AQ1862="SAT","ACTIVE",
AQ1862="SPARE-ISSUE","SPARE-ISSUE",
AQ1862="Fiber CAmtel","ACTIVE",
AQ1862="Fiber AOF","ACTIVE",
AQ1862="Projet OCM (HUAWEI)","PLANNED WORKS",
AQ1862="Projet OCM (NOKIA)","PLANNED WORKS",
AQ1862="ACCESS-ISSUE","ACCESS-ISSUE",
AQ1862="Projet OCM (ZTE, NOKIA, autres projets)","PLANNED WORKS",
AQ1862="No root CAuse","No root cause",
AQ1862="ODU HS","ACTIVE",
AQ1862="IP &amp; VLAN","ACTIVE",
AQ1862="Warehouse HUAWEI","SPARE-ISSUE",
AQ1862="SPARE-HS","SPARE-ISSUE",
AQ1862="Power Telco","ACTIVE", AQ1862="no impacts","no impacts"
),"")</f>
        <v>No root cause</v>
      </c>
      <c r="AS1862" s="92" t="s">
        <v>5537</v>
      </c>
      <c r="AT1862" s="98" t="s">
        <v>1838</v>
      </c>
      <c r="AV1862" s="17" t="s">
        <v>5537</v>
      </c>
      <c r="AW1862" s="7" t="s">
        <v>5537</v>
      </c>
      <c r="AX1862" s="6" t="s">
        <v>5537</v>
      </c>
      <c r="AY1862" s="7"/>
      <c r="AZ1862" s="3" t="s">
        <v>5537</v>
      </c>
      <c r="BA1862" s="18" t="s">
        <v>5537</v>
      </c>
      <c r="BB1862" s="18" t="s">
        <v>5537</v>
      </c>
      <c r="BC1862" s="18" t="s">
        <v>5537</v>
      </c>
      <c r="BD1862" s="18" t="s">
        <v>5537</v>
      </c>
      <c r="BE1862" s="18" t="s">
        <v>5537</v>
      </c>
      <c r="BF1862" s="18" t="s">
        <v>5537</v>
      </c>
      <c r="BG1862" s="18" t="s">
        <v>5537</v>
      </c>
      <c r="BH1862" s="18" t="s">
        <v>5537</v>
      </c>
      <c r="BI1862" s="18" t="s">
        <v>5537</v>
      </c>
      <c r="BJ1862" s="18" t="s">
        <v>5537</v>
      </c>
      <c r="BK1862" s="18" t="s">
        <v>5537</v>
      </c>
      <c r="BL1862" s="9" t="s">
        <v>5537</v>
      </c>
      <c r="BM1862" s="14" t="s">
        <v>5537</v>
      </c>
      <c r="BN1862" s="14" t="s">
        <v>5537</v>
      </c>
      <c r="BO1862" s="14" t="str">
        <f>_xlfn.XLOOKUP(B1862,'[4]cell downs 18042026 17h'!$B:$B,'[4]cell downs 18042026 17h'!$B:$B,"")</f>
        <v/>
      </c>
      <c r="BP1862" s="14" t="str">
        <f>_xlfn.XLOOKUP(B1862,'[5]Cells Huawei 19042026 15h'!$B:$B,'[5]Cells Huawei 19042026 15h'!$B:$B,"")</f>
        <v/>
      </c>
      <c r="BQ1862" s="9" t="str">
        <f>_xlfn.XLOOKUP(B1862,'[6]cells down 19042026 9H40'!$B:$B,'[6]cells down 19042026 9H40'!$B:$B,"")</f>
        <v/>
      </c>
      <c r="BR1862" s="9" t="s">
        <v>5537</v>
      </c>
      <c r="BS1862" s="9" t="s">
        <v>5537</v>
      </c>
      <c r="BT1862" s="108"/>
    </row>
    <row r="1863" spans="1:72" s="9" customFormat="1" x14ac:dyDescent="0.35">
      <c r="A1863" s="1" t="s">
        <v>701</v>
      </c>
      <c r="B1863" s="8" t="s">
        <v>702</v>
      </c>
      <c r="C1863" s="3" t="str">
        <f>_xlfn.XLOOKUP(B1863,'[1]daily break down'!$D:$D,'[1]daily break down'!$E:$E,"")</f>
        <v>Douala</v>
      </c>
      <c r="D1863" s="1" t="s">
        <v>11</v>
      </c>
      <c r="E1863" s="1" t="s">
        <v>12</v>
      </c>
      <c r="F1863" s="3" t="s">
        <v>31</v>
      </c>
      <c r="G1863" s="1" t="s">
        <v>32</v>
      </c>
      <c r="H1863" s="34" t="str">
        <f>_xlfn.XLOOKUP(B1863,[2]CALCULATION!$B:$B,[2]CALCULATION!$H:$H,"")</f>
        <v>ZTE</v>
      </c>
      <c r="I1863" s="28">
        <v>0</v>
      </c>
      <c r="J1863" s="28">
        <v>0</v>
      </c>
      <c r="K1863" s="28">
        <v>0</v>
      </c>
      <c r="L1863" s="28">
        <v>0</v>
      </c>
      <c r="M1863" s="28">
        <v>0</v>
      </c>
      <c r="N1863" s="28">
        <v>0</v>
      </c>
      <c r="O1863" s="28">
        <v>0</v>
      </c>
      <c r="P1863" s="28">
        <v>0</v>
      </c>
      <c r="Q1863" s="28">
        <v>0</v>
      </c>
      <c r="R1863" s="28">
        <v>0</v>
      </c>
      <c r="S1863" s="93">
        <v>0</v>
      </c>
      <c r="T1863" s="93">
        <f>_xlfn.XLOOKUP(B1863,'[3]Nur des jours'!$B:$B,'[3]Nur des jours'!$U:$U,"")</f>
        <v>0</v>
      </c>
      <c r="U1863" s="93">
        <v>0</v>
      </c>
      <c r="V1863" s="93">
        <v>0</v>
      </c>
      <c r="W1863" s="93">
        <v>0</v>
      </c>
      <c r="X1863" s="93">
        <v>0</v>
      </c>
      <c r="Y1863" s="93">
        <v>0</v>
      </c>
      <c r="Z1863" s="93">
        <v>0</v>
      </c>
      <c r="AA1863" s="93">
        <v>0</v>
      </c>
      <c r="AB1863" s="93">
        <v>0</v>
      </c>
      <c r="AC1863" s="93"/>
      <c r="AD1863" s="93">
        <v>0</v>
      </c>
      <c r="AE1863" s="93">
        <v>0</v>
      </c>
      <c r="AF1863" s="93">
        <v>0</v>
      </c>
      <c r="AG1863" s="93"/>
      <c r="AH1863" s="93">
        <v>0</v>
      </c>
      <c r="AI1863" s="93">
        <v>0</v>
      </c>
      <c r="AJ1863" s="93">
        <v>0</v>
      </c>
      <c r="AK1863" s="93">
        <v>0</v>
      </c>
      <c r="AL1863" s="93">
        <v>0</v>
      </c>
      <c r="AM1863" s="49" t="s">
        <v>5559</v>
      </c>
      <c r="AN1863" s="49"/>
      <c r="AO1863" s="48" t="str" cm="1">
        <f t="array" ref="AO1863">IFERROR(_xlfn.IFS(
AQ1863="MPR ISSUE","PDH",
AQ1863="BSS Hardware Issue","BSS",
AQ1863="Sites strategiques, MLL, Pylone, etc.","ENVTECH",
AQ1863="AKTIVCO DEFAUT GE &amp; POWER Cabinet","AKTIVCO",
AQ1863="AKTIVCO Coupure ENEO &amp; Baisse de tension","AKTIVCO GRID ONLY",
AQ1863="Coupure ENEO &amp; Baisse de tension","IHS GRID ONLY",
AQ1863="Defaut GE &amp; POWER Cabinet","IHS",
AQ1863="Sharing","Partners",
AQ1863="Sites strategiques &amp; DataCenter","SST &amp; DC",
AQ1863="Exclu","Exclu",
AQ1863="SAT","SAT",
AQ1863="SPARE-ISSUE","SPARE-ISSUE",
AQ1863="Fiber CAmtel","TRANS_FO_CAMTEL",
AQ1863="Fiber AOF","Fiber AOF",
AQ1863="Projet OCM (HUAWEI)","TRAVAUX-HUAWEI",
AQ1863="Projet OCM (NOKIA)","TRAVAUX-NOKIA",
AQ1863="ACCESS-ISSUE","ACCESS-ISSUE",
AQ1863="Projet OCM (ZTE, NOKIA, autres projets)","TRAVAUX OCM",
AQ1863="No root CAuse","No root cause",
AQ1863="ODU HS","PDH",
AQ1863="IP &amp; VLAN","PDH",
AQ1863="Warehouse HUAWEI","SPARE-ISSUE",
AQ1863="SPARE-HS","SPARE-ISSUE",
AQ1863="Power Telco","BSS",AQ1863="no impacts","no impacts"
),"")</f>
        <v>No root cause</v>
      </c>
      <c r="AP1863" s="48" t="str" cm="1">
        <f t="array" ref="AP1863">IFERROR(_xlfn.IFS(
AQ1863="MPR ISSUE","TX ISSUE",
AQ1863="BSS Hardware Issue","RAN ISSUE",
AQ1863="Sites strategiques, MLL, Pylone, etc.","ENVTECH",
AQ1863="AKTIVCO DEFAUT GE &amp; POWER Cabinet","POWER ISSUE",
AQ1863="AKTIVCO Coupure ENEO &amp; Baisse de tension","POWER ISSUE",
AQ1863="Coupure ENEO &amp; Baisse de tension","POWER ISSUE",
AQ1863="Defaut GE &amp; POWER Cabinet","POWER ISSUE",
AQ1863="Sharing","POWER ISSUE",
AQ1863="Sites strategiques &amp; DataCenter","POWER ISSUE",
AQ1863="Exclu","Exclu",
AQ1863="SAT","TX ISSUE",
AQ1863="SPARE-ISSUE","SPARE-ISSUE",
AQ1863="Fiber CAmtel","TX ISSUE",
AQ1863="Fiber AOF","TX ISSUE",
AQ1863="Projet OCM (HUAWEI)","TRAVAUX-HUAWEI",
AQ1863="Projet OCM (NOKIA)","TRAVAUX -NOKIA",
AQ1863="ACCESS-ISSUE","ACCESS-ISSUE",
AQ1863="Projet OCM (ZTE, NOKIA, autres projets)","TRAVAUX OCM",
AQ1863="No root CAuse","No root cause",
AQ1863="ODU HS","TX ISSUE",
AQ1863="IP &amp; VLAN","TX ISSUE",
AQ1863="Warehouse HUAWEI","SPARE-ISSUE",
AQ1863="SPARE-HS","SPARE-ISSUE",
AQ1863="Power Telco","RAN ISSUE",AQ1863="no impacts","no impacts"
),"")</f>
        <v>No root cause</v>
      </c>
      <c r="AQ1863" s="126" t="s">
        <v>5344</v>
      </c>
      <c r="AR1863" s="48" t="str" cm="1">
        <f t="array" ref="AR1863">IFERROR(_xlfn.IFS(
AQ1863="MPR ISSUE","ACTIVE",
AQ1863="BSS Hardware Issue","ACTIVE",
AQ1863="Sites strategiques, MLL, Pylone, etc.","PASSIVE",
AQ1863="AKTIVCO DEFAUT GE &amp; POWER Cabinet","PASSIVE",
AQ1863="AKTIVCO Coupure ENEO &amp; Baisse de tension","PASSIVE",
AQ1863="Coupure ENEO &amp; Baisse de tension","PASSIVE",
AQ1863="Defaut GE &amp; POWER Cabinet","PASSIVE",
AQ1863="Sharing","PASSIVE",
AQ1863="Sites strategiques &amp; DataCenter","PASSIVE",
AQ1863="Exclu","Exclu",
AQ1863="SAT","ACTIVE",
AQ1863="SPARE-ISSUE","SPARE-ISSUE",
AQ1863="Fiber CAmtel","ACTIVE",
AQ1863="Fiber AOF","ACTIVE",
AQ1863="Projet OCM (HUAWEI)","PLANNED WORKS",
AQ1863="Projet OCM (NOKIA)","PLANNED WORKS",
AQ1863="ACCESS-ISSUE","ACCESS-ISSUE",
AQ1863="Projet OCM (ZTE, NOKIA, autres projets)","PLANNED WORKS",
AQ1863="No root CAuse","No root cause",
AQ1863="ODU HS","ACTIVE",
AQ1863="IP &amp; VLAN","ACTIVE",
AQ1863="Warehouse HUAWEI","SPARE-ISSUE",
AQ1863="SPARE-HS","SPARE-ISSUE",
AQ1863="Power Telco","ACTIVE", AQ1863="no impacts","no impacts"
),"")</f>
        <v>No root cause</v>
      </c>
      <c r="AS1863" s="92" t="s">
        <v>5537</v>
      </c>
      <c r="AT1863" s="98" t="s">
        <v>702</v>
      </c>
      <c r="AV1863" s="17" t="s">
        <v>5537</v>
      </c>
      <c r="AW1863" s="7" t="s">
        <v>5537</v>
      </c>
      <c r="AX1863" s="6" t="s">
        <v>5537</v>
      </c>
      <c r="AY1863" s="7"/>
      <c r="AZ1863" s="3" t="s">
        <v>5537</v>
      </c>
      <c r="BA1863" s="18" t="s">
        <v>5537</v>
      </c>
      <c r="BB1863" s="18" t="s">
        <v>5537</v>
      </c>
      <c r="BC1863" s="18" t="s">
        <v>5537</v>
      </c>
      <c r="BD1863" s="18" t="s">
        <v>5537</v>
      </c>
      <c r="BE1863" s="18" t="s">
        <v>5537</v>
      </c>
      <c r="BF1863" s="18" t="s">
        <v>5537</v>
      </c>
      <c r="BG1863" s="18" t="s">
        <v>5537</v>
      </c>
      <c r="BH1863" s="18" t="s">
        <v>5537</v>
      </c>
      <c r="BI1863" s="18" t="s">
        <v>5537</v>
      </c>
      <c r="BJ1863" s="18" t="s">
        <v>5537</v>
      </c>
      <c r="BK1863" s="18" t="s">
        <v>5537</v>
      </c>
      <c r="BL1863" s="9" t="s">
        <v>5537</v>
      </c>
      <c r="BM1863" s="14" t="s">
        <v>5537</v>
      </c>
      <c r="BN1863" s="14" t="s">
        <v>5537</v>
      </c>
      <c r="BO1863" s="14" t="str">
        <f>_xlfn.XLOOKUP(B1863,'[4]cell downs 18042026 17h'!$B:$B,'[4]cell downs 18042026 17h'!$B:$B,"")</f>
        <v/>
      </c>
      <c r="BP1863" s="14" t="str">
        <f>_xlfn.XLOOKUP(B1863,'[5]Cells Huawei 19042026 15h'!$B:$B,'[5]Cells Huawei 19042026 15h'!$B:$B,"")</f>
        <v/>
      </c>
      <c r="BQ1863" s="9" t="str">
        <f>_xlfn.XLOOKUP(B1863,'[6]cells down 19042026 9H40'!$B:$B,'[6]cells down 19042026 9H40'!$B:$B,"")</f>
        <v/>
      </c>
      <c r="BR1863" s="9" t="s">
        <v>702</v>
      </c>
      <c r="BS1863" s="9" t="s">
        <v>594</v>
      </c>
      <c r="BT1863" s="108"/>
    </row>
    <row r="1864" spans="1:72" s="9" customFormat="1" x14ac:dyDescent="0.35">
      <c r="A1864" s="1" t="s">
        <v>2553</v>
      </c>
      <c r="B1864" s="8" t="s">
        <v>2554</v>
      </c>
      <c r="C1864" s="3" t="str">
        <f>_xlfn.XLOOKUP(B1864,'[1]daily break down'!$D:$D,'[1]daily break down'!$E:$E,"")</f>
        <v>Bafoussam</v>
      </c>
      <c r="D1864" s="1" t="s">
        <v>11</v>
      </c>
      <c r="E1864" s="1" t="s">
        <v>12</v>
      </c>
      <c r="F1864" s="3" t="s">
        <v>102</v>
      </c>
      <c r="G1864" s="1" t="s">
        <v>299</v>
      </c>
      <c r="H1864" s="32" t="str">
        <f>_xlfn.XLOOKUP(B1864,[2]CALCULATION!$B:$B,[2]CALCULATION!$H:$H,"")</f>
        <v>Huawei</v>
      </c>
      <c r="I1864" s="28">
        <v>0</v>
      </c>
      <c r="J1864" s="28">
        <v>0</v>
      </c>
      <c r="K1864" s="28">
        <v>0</v>
      </c>
      <c r="L1864" s="28">
        <v>0</v>
      </c>
      <c r="M1864" s="28">
        <v>0</v>
      </c>
      <c r="N1864" s="28">
        <v>0</v>
      </c>
      <c r="O1864" s="28">
        <v>0</v>
      </c>
      <c r="P1864" s="28">
        <v>0</v>
      </c>
      <c r="Q1864" s="28">
        <v>0</v>
      </c>
      <c r="R1864" s="28">
        <v>0</v>
      </c>
      <c r="S1864" s="93">
        <v>0</v>
      </c>
      <c r="T1864" s="93">
        <f>_xlfn.XLOOKUP(B1864,'[3]Nur des jours'!$B:$B,'[3]Nur des jours'!$U:$U,"")</f>
        <v>0</v>
      </c>
      <c r="U1864" s="93">
        <v>0</v>
      </c>
      <c r="V1864" s="93">
        <v>0</v>
      </c>
      <c r="W1864" s="93">
        <v>0</v>
      </c>
      <c r="X1864" s="93">
        <v>0</v>
      </c>
      <c r="Y1864" s="93">
        <v>0</v>
      </c>
      <c r="Z1864" s="93">
        <v>0</v>
      </c>
      <c r="AA1864" s="93">
        <v>0</v>
      </c>
      <c r="AB1864" s="93">
        <v>0</v>
      </c>
      <c r="AC1864" s="93"/>
      <c r="AD1864" s="93">
        <v>0</v>
      </c>
      <c r="AE1864" s="93">
        <v>0</v>
      </c>
      <c r="AF1864" s="93">
        <v>0</v>
      </c>
      <c r="AG1864" s="93"/>
      <c r="AH1864" s="93">
        <v>0</v>
      </c>
      <c r="AI1864" s="93">
        <v>0</v>
      </c>
      <c r="AJ1864" s="93">
        <v>0</v>
      </c>
      <c r="AK1864" s="93">
        <v>0</v>
      </c>
      <c r="AL1864" s="93">
        <v>0</v>
      </c>
      <c r="AM1864" s="49" t="s">
        <v>5559</v>
      </c>
      <c r="AN1864" s="49"/>
      <c r="AO1864" s="48" t="str" cm="1">
        <f t="array" ref="AO1864">IFERROR(_xlfn.IFS(
AQ1864="MPR ISSUE","PDH",
AQ1864="BSS Hardware Issue","BSS",
AQ1864="Sites strategiques, MLL, Pylone, etc.","ENVTECH",
AQ1864="AKTIVCO DEFAUT GE &amp; POWER Cabinet","AKTIVCO",
AQ1864="AKTIVCO Coupure ENEO &amp; Baisse de tension","AKTIVCO GRID ONLY",
AQ1864="Coupure ENEO &amp; Baisse de tension","IHS GRID ONLY",
AQ1864="Defaut GE &amp; POWER Cabinet","IHS",
AQ1864="Sharing","Partners",
AQ1864="Sites strategiques &amp; DataCenter","SST &amp; DC",
AQ1864="Exclu","Exclu",
AQ1864="SAT","SAT",
AQ1864="SPARE-ISSUE","SPARE-ISSUE",
AQ1864="Fiber CAmtel","TRANS_FO_CAMTEL",
AQ1864="Fiber AOF","Fiber AOF",
AQ1864="Projet OCM (HUAWEI)","TRAVAUX-HUAWEI",
AQ1864="Projet OCM (NOKIA)","TRAVAUX-NOKIA",
AQ1864="ACCESS-ISSUE","ACCESS-ISSUE",
AQ1864="Projet OCM (ZTE, NOKIA, autres projets)","TRAVAUX OCM",
AQ1864="No root CAuse","No root cause",
AQ1864="ODU HS","PDH",
AQ1864="IP &amp; VLAN","PDH",
AQ1864="Warehouse HUAWEI","SPARE-ISSUE",
AQ1864="SPARE-HS","SPARE-ISSUE",
AQ1864="Power Telco","BSS",AQ1864="no impacts","no impacts"
),"")</f>
        <v>No root cause</v>
      </c>
      <c r="AP1864" s="48" t="str" cm="1">
        <f t="array" ref="AP1864">IFERROR(_xlfn.IFS(
AQ1864="MPR ISSUE","TX ISSUE",
AQ1864="BSS Hardware Issue","RAN ISSUE",
AQ1864="Sites strategiques, MLL, Pylone, etc.","ENVTECH",
AQ1864="AKTIVCO DEFAUT GE &amp; POWER Cabinet","POWER ISSUE",
AQ1864="AKTIVCO Coupure ENEO &amp; Baisse de tension","POWER ISSUE",
AQ1864="Coupure ENEO &amp; Baisse de tension","POWER ISSUE",
AQ1864="Defaut GE &amp; POWER Cabinet","POWER ISSUE",
AQ1864="Sharing","POWER ISSUE",
AQ1864="Sites strategiques &amp; DataCenter","POWER ISSUE",
AQ1864="Exclu","Exclu",
AQ1864="SAT","TX ISSUE",
AQ1864="SPARE-ISSUE","SPARE-ISSUE",
AQ1864="Fiber CAmtel","TX ISSUE",
AQ1864="Fiber AOF","TX ISSUE",
AQ1864="Projet OCM (HUAWEI)","TRAVAUX-HUAWEI",
AQ1864="Projet OCM (NOKIA)","TRAVAUX -NOKIA",
AQ1864="ACCESS-ISSUE","ACCESS-ISSUE",
AQ1864="Projet OCM (ZTE, NOKIA, autres projets)","TRAVAUX OCM",
AQ1864="No root CAuse","No root cause",
AQ1864="ODU HS","TX ISSUE",
AQ1864="IP &amp; VLAN","TX ISSUE",
AQ1864="Warehouse HUAWEI","SPARE-ISSUE",
AQ1864="SPARE-HS","SPARE-ISSUE",
AQ1864="Power Telco","RAN ISSUE",AQ1864="no impacts","no impacts"
),"")</f>
        <v>No root cause</v>
      </c>
      <c r="AQ1864" s="126" t="s">
        <v>5344</v>
      </c>
      <c r="AR1864" s="48" t="str" cm="1">
        <f t="array" ref="AR1864">IFERROR(_xlfn.IFS(
AQ1864="MPR ISSUE","ACTIVE",
AQ1864="BSS Hardware Issue","ACTIVE",
AQ1864="Sites strategiques, MLL, Pylone, etc.","PASSIVE",
AQ1864="AKTIVCO DEFAUT GE &amp; POWER Cabinet","PASSIVE",
AQ1864="AKTIVCO Coupure ENEO &amp; Baisse de tension","PASSIVE",
AQ1864="Coupure ENEO &amp; Baisse de tension","PASSIVE",
AQ1864="Defaut GE &amp; POWER Cabinet","PASSIVE",
AQ1864="Sharing","PASSIVE",
AQ1864="Sites strategiques &amp; DataCenter","PASSIVE",
AQ1864="Exclu","Exclu",
AQ1864="SAT","ACTIVE",
AQ1864="SPARE-ISSUE","SPARE-ISSUE",
AQ1864="Fiber CAmtel","ACTIVE",
AQ1864="Fiber AOF","ACTIVE",
AQ1864="Projet OCM (HUAWEI)","PLANNED WORKS",
AQ1864="Projet OCM (NOKIA)","PLANNED WORKS",
AQ1864="ACCESS-ISSUE","ACCESS-ISSUE",
AQ1864="Projet OCM (ZTE, NOKIA, autres projets)","PLANNED WORKS",
AQ1864="No root CAuse","No root cause",
AQ1864="ODU HS","ACTIVE",
AQ1864="IP &amp; VLAN","ACTIVE",
AQ1864="Warehouse HUAWEI","SPARE-ISSUE",
AQ1864="SPARE-HS","SPARE-ISSUE",
AQ1864="Power Telco","ACTIVE", AQ1864="no impacts","no impacts"
),"")</f>
        <v>No root cause</v>
      </c>
      <c r="AS1864" s="92" t="s">
        <v>5537</v>
      </c>
      <c r="AT1864" s="98" t="s">
        <v>2554</v>
      </c>
      <c r="AV1864" s="17" t="s">
        <v>5537</v>
      </c>
      <c r="AW1864" s="7" t="s">
        <v>5537</v>
      </c>
      <c r="AX1864" s="6" t="s">
        <v>5537</v>
      </c>
      <c r="AY1864" s="7"/>
      <c r="AZ1864" s="3" t="s">
        <v>5537</v>
      </c>
      <c r="BA1864" s="18" t="s">
        <v>5537</v>
      </c>
      <c r="BB1864" s="18" t="s">
        <v>5537</v>
      </c>
      <c r="BC1864" s="18" t="s">
        <v>5537</v>
      </c>
      <c r="BD1864" s="18" t="s">
        <v>5537</v>
      </c>
      <c r="BE1864" s="18" t="s">
        <v>5537</v>
      </c>
      <c r="BF1864" s="18" t="s">
        <v>5537</v>
      </c>
      <c r="BG1864" s="18" t="s">
        <v>5537</v>
      </c>
      <c r="BH1864" s="18" t="s">
        <v>5537</v>
      </c>
      <c r="BI1864" s="18" t="s">
        <v>5537</v>
      </c>
      <c r="BJ1864" s="18" t="s">
        <v>5537</v>
      </c>
      <c r="BK1864" s="18" t="s">
        <v>5537</v>
      </c>
      <c r="BL1864" s="9" t="s">
        <v>5537</v>
      </c>
      <c r="BM1864" s="14" t="s">
        <v>5537</v>
      </c>
      <c r="BN1864" s="14" t="s">
        <v>5537</v>
      </c>
      <c r="BO1864" s="14" t="str">
        <f>_xlfn.XLOOKUP(B1864,'[4]cell downs 18042026 17h'!$B:$B,'[4]cell downs 18042026 17h'!$B:$B,"")</f>
        <v/>
      </c>
      <c r="BP1864" s="14" t="str">
        <f>_xlfn.XLOOKUP(B1864,'[5]Cells Huawei 19042026 15h'!$B:$B,'[5]Cells Huawei 19042026 15h'!$B:$B,"")</f>
        <v/>
      </c>
      <c r="BQ1864" s="9" t="str">
        <f>_xlfn.XLOOKUP(B1864,'[6]cells down 19042026 9H40'!$B:$B,'[6]cells down 19042026 9H40'!$B:$B,"")</f>
        <v/>
      </c>
      <c r="BR1864" s="9" t="s">
        <v>2554</v>
      </c>
      <c r="BS1864" s="9" t="s">
        <v>12</v>
      </c>
      <c r="BT1864" s="108"/>
    </row>
    <row r="1865" spans="1:72" s="9" customFormat="1" x14ac:dyDescent="0.35">
      <c r="A1865" s="1" t="s">
        <v>4677</v>
      </c>
      <c r="B1865" s="8" t="s">
        <v>4678</v>
      </c>
      <c r="C1865" s="3" t="str">
        <f>_xlfn.XLOOKUP(B1865,'[1]daily break down'!$D:$D,'[1]daily break down'!$E:$E,"")</f>
        <v>Bafoussam</v>
      </c>
      <c r="D1865" s="1" t="s">
        <v>11</v>
      </c>
      <c r="E1865" s="1" t="s">
        <v>12</v>
      </c>
      <c r="F1865" s="3" t="s">
        <v>102</v>
      </c>
      <c r="G1865" s="1" t="s">
        <v>299</v>
      </c>
      <c r="H1865" s="32" t="str">
        <f>_xlfn.XLOOKUP(B1865,[2]CALCULATION!$B:$B,[2]CALCULATION!$H:$H,"")</f>
        <v>Huawei</v>
      </c>
      <c r="I1865" s="28">
        <v>0</v>
      </c>
      <c r="J1865" s="28">
        <v>0</v>
      </c>
      <c r="K1865" s="28">
        <v>0</v>
      </c>
      <c r="L1865" s="28">
        <v>0</v>
      </c>
      <c r="M1865" s="28">
        <v>0</v>
      </c>
      <c r="N1865" s="28">
        <v>0</v>
      </c>
      <c r="O1865" s="28">
        <v>0</v>
      </c>
      <c r="P1865" s="28">
        <v>0</v>
      </c>
      <c r="Q1865" s="28">
        <v>0</v>
      </c>
      <c r="R1865" s="28">
        <v>0</v>
      </c>
      <c r="S1865" s="93">
        <v>0</v>
      </c>
      <c r="T1865" s="93">
        <f>_xlfn.XLOOKUP(B1865,'[3]Nur des jours'!$B:$B,'[3]Nur des jours'!$U:$U,"")</f>
        <v>0</v>
      </c>
      <c r="U1865" s="93">
        <v>0</v>
      </c>
      <c r="V1865" s="93">
        <v>0</v>
      </c>
      <c r="W1865" s="93">
        <v>0</v>
      </c>
      <c r="X1865" s="93">
        <v>0</v>
      </c>
      <c r="Y1865" s="93">
        <v>0</v>
      </c>
      <c r="Z1865" s="93">
        <v>0</v>
      </c>
      <c r="AA1865" s="93">
        <v>0</v>
      </c>
      <c r="AB1865" s="93">
        <v>0</v>
      </c>
      <c r="AC1865" s="93"/>
      <c r="AD1865" s="93">
        <v>0</v>
      </c>
      <c r="AE1865" s="93">
        <v>0</v>
      </c>
      <c r="AF1865" s="93">
        <v>0</v>
      </c>
      <c r="AG1865" s="93"/>
      <c r="AH1865" s="93">
        <v>0</v>
      </c>
      <c r="AI1865" s="93">
        <v>0</v>
      </c>
      <c r="AJ1865" s="93">
        <v>0</v>
      </c>
      <c r="AK1865" s="93">
        <v>0</v>
      </c>
      <c r="AL1865" s="93">
        <v>0</v>
      </c>
      <c r="AM1865" s="49" t="s">
        <v>5559</v>
      </c>
      <c r="AN1865" s="49"/>
      <c r="AO1865" s="48" t="str" cm="1">
        <f t="array" ref="AO1865">IFERROR(_xlfn.IFS(
AQ1865="MPR ISSUE","PDH",
AQ1865="BSS Hardware Issue","BSS",
AQ1865="Sites strategiques, MLL, Pylone, etc.","ENVTECH",
AQ1865="AKTIVCO DEFAUT GE &amp; POWER Cabinet","AKTIVCO",
AQ1865="AKTIVCO Coupure ENEO &amp; Baisse de tension","AKTIVCO GRID ONLY",
AQ1865="Coupure ENEO &amp; Baisse de tension","IHS GRID ONLY",
AQ1865="Defaut GE &amp; POWER Cabinet","IHS",
AQ1865="Sharing","Partners",
AQ1865="Sites strategiques &amp; DataCenter","SST &amp; DC",
AQ1865="Exclu","Exclu",
AQ1865="SAT","SAT",
AQ1865="SPARE-ISSUE","SPARE-ISSUE",
AQ1865="Fiber CAmtel","TRANS_FO_CAMTEL",
AQ1865="Fiber AOF","Fiber AOF",
AQ1865="Projet OCM (HUAWEI)","TRAVAUX-HUAWEI",
AQ1865="Projet OCM (NOKIA)","TRAVAUX-NOKIA",
AQ1865="ACCESS-ISSUE","ACCESS-ISSUE",
AQ1865="Projet OCM (ZTE, NOKIA, autres projets)","TRAVAUX OCM",
AQ1865="No root CAuse","No root cause",
AQ1865="ODU HS","PDH",
AQ1865="IP &amp; VLAN","PDH",
AQ1865="Warehouse HUAWEI","SPARE-ISSUE",
AQ1865="SPARE-HS","SPARE-ISSUE",
AQ1865="Power Telco","BSS",AQ1865="no impacts","no impacts"
),"")</f>
        <v>No root cause</v>
      </c>
      <c r="AP1865" s="48" t="str" cm="1">
        <f t="array" ref="AP1865">IFERROR(_xlfn.IFS(
AQ1865="MPR ISSUE","TX ISSUE",
AQ1865="BSS Hardware Issue","RAN ISSUE",
AQ1865="Sites strategiques, MLL, Pylone, etc.","ENVTECH",
AQ1865="AKTIVCO DEFAUT GE &amp; POWER Cabinet","POWER ISSUE",
AQ1865="AKTIVCO Coupure ENEO &amp; Baisse de tension","POWER ISSUE",
AQ1865="Coupure ENEO &amp; Baisse de tension","POWER ISSUE",
AQ1865="Defaut GE &amp; POWER Cabinet","POWER ISSUE",
AQ1865="Sharing","POWER ISSUE",
AQ1865="Sites strategiques &amp; DataCenter","POWER ISSUE",
AQ1865="Exclu","Exclu",
AQ1865="SAT","TX ISSUE",
AQ1865="SPARE-ISSUE","SPARE-ISSUE",
AQ1865="Fiber CAmtel","TX ISSUE",
AQ1865="Fiber AOF","TX ISSUE",
AQ1865="Projet OCM (HUAWEI)","TRAVAUX-HUAWEI",
AQ1865="Projet OCM (NOKIA)","TRAVAUX -NOKIA",
AQ1865="ACCESS-ISSUE","ACCESS-ISSUE",
AQ1865="Projet OCM (ZTE, NOKIA, autres projets)","TRAVAUX OCM",
AQ1865="No root CAuse","No root cause",
AQ1865="ODU HS","TX ISSUE",
AQ1865="IP &amp; VLAN","TX ISSUE",
AQ1865="Warehouse HUAWEI","SPARE-ISSUE",
AQ1865="SPARE-HS","SPARE-ISSUE",
AQ1865="Power Telco","RAN ISSUE",AQ1865="no impacts","no impacts"
),"")</f>
        <v>No root cause</v>
      </c>
      <c r="AQ1865" s="126" t="s">
        <v>5344</v>
      </c>
      <c r="AR1865" s="48" t="str" cm="1">
        <f t="array" ref="AR1865">IFERROR(_xlfn.IFS(
AQ1865="MPR ISSUE","ACTIVE",
AQ1865="BSS Hardware Issue","ACTIVE",
AQ1865="Sites strategiques, MLL, Pylone, etc.","PASSIVE",
AQ1865="AKTIVCO DEFAUT GE &amp; POWER Cabinet","PASSIVE",
AQ1865="AKTIVCO Coupure ENEO &amp; Baisse de tension","PASSIVE",
AQ1865="Coupure ENEO &amp; Baisse de tension","PASSIVE",
AQ1865="Defaut GE &amp; POWER Cabinet","PASSIVE",
AQ1865="Sharing","PASSIVE",
AQ1865="Sites strategiques &amp; DataCenter","PASSIVE",
AQ1865="Exclu","Exclu",
AQ1865="SAT","ACTIVE",
AQ1865="SPARE-ISSUE","SPARE-ISSUE",
AQ1865="Fiber CAmtel","ACTIVE",
AQ1865="Fiber AOF","ACTIVE",
AQ1865="Projet OCM (HUAWEI)","PLANNED WORKS",
AQ1865="Projet OCM (NOKIA)","PLANNED WORKS",
AQ1865="ACCESS-ISSUE","ACCESS-ISSUE",
AQ1865="Projet OCM (ZTE, NOKIA, autres projets)","PLANNED WORKS",
AQ1865="No root CAuse","No root cause",
AQ1865="ODU HS","ACTIVE",
AQ1865="IP &amp; VLAN","ACTIVE",
AQ1865="Warehouse HUAWEI","SPARE-ISSUE",
AQ1865="SPARE-HS","SPARE-ISSUE",
AQ1865="Power Telco","ACTIVE", AQ1865="no impacts","no impacts"
),"")</f>
        <v>No root cause</v>
      </c>
      <c r="AS1865" s="92" t="s">
        <v>5537</v>
      </c>
      <c r="AT1865" s="98" t="s">
        <v>4678</v>
      </c>
      <c r="AV1865" s="17" t="s">
        <v>5537</v>
      </c>
      <c r="AW1865" s="7" t="s">
        <v>5537</v>
      </c>
      <c r="AX1865" s="6" t="s">
        <v>5537</v>
      </c>
      <c r="AY1865" s="7"/>
      <c r="AZ1865" s="3" t="s">
        <v>5537</v>
      </c>
      <c r="BA1865" s="18" t="s">
        <v>5537</v>
      </c>
      <c r="BB1865" s="18" t="s">
        <v>5537</v>
      </c>
      <c r="BC1865" s="18" t="s">
        <v>5537</v>
      </c>
      <c r="BD1865" s="18" t="s">
        <v>5537</v>
      </c>
      <c r="BE1865" s="18" t="s">
        <v>5537</v>
      </c>
      <c r="BF1865" s="18" t="s">
        <v>5537</v>
      </c>
      <c r="BG1865" s="18" t="s">
        <v>5537</v>
      </c>
      <c r="BH1865" s="18" t="s">
        <v>5537</v>
      </c>
      <c r="BI1865" s="18" t="s">
        <v>5537</v>
      </c>
      <c r="BJ1865" s="18" t="s">
        <v>5537</v>
      </c>
      <c r="BK1865" s="18" t="s">
        <v>5537</v>
      </c>
      <c r="BL1865" s="9" t="s">
        <v>5537</v>
      </c>
      <c r="BM1865" s="14" t="s">
        <v>5537</v>
      </c>
      <c r="BN1865" s="14" t="s">
        <v>5537</v>
      </c>
      <c r="BO1865" s="14" t="str">
        <f>_xlfn.XLOOKUP(B1865,'[4]cell downs 18042026 17h'!$B:$B,'[4]cell downs 18042026 17h'!$B:$B,"")</f>
        <v/>
      </c>
      <c r="BP1865" s="14" t="str">
        <f>_xlfn.XLOOKUP(B1865,'[5]Cells Huawei 19042026 15h'!$B:$B,'[5]Cells Huawei 19042026 15h'!$B:$B,"")</f>
        <v/>
      </c>
      <c r="BQ1865" s="9" t="str">
        <f>_xlfn.XLOOKUP(B1865,'[6]cells down 19042026 9H40'!$B:$B,'[6]cells down 19042026 9H40'!$B:$B,"")</f>
        <v/>
      </c>
      <c r="BR1865" s="9" t="s">
        <v>4678</v>
      </c>
      <c r="BS1865" s="9" t="s">
        <v>5537</v>
      </c>
      <c r="BT1865" s="108"/>
    </row>
    <row r="1866" spans="1:72" s="9" customFormat="1" x14ac:dyDescent="0.35">
      <c r="A1866" s="1" t="s">
        <v>4900</v>
      </c>
      <c r="B1866" s="8" t="s">
        <v>4901</v>
      </c>
      <c r="C1866" s="3" t="str">
        <f>_xlfn.XLOOKUP(B1866,'[1]daily break down'!$D:$D,'[1]daily break down'!$E:$E,"")</f>
        <v>Douala</v>
      </c>
      <c r="D1866" s="1" t="s">
        <v>11</v>
      </c>
      <c r="E1866" s="1" t="s">
        <v>12</v>
      </c>
      <c r="F1866" s="3" t="s">
        <v>31</v>
      </c>
      <c r="G1866" s="1" t="s">
        <v>32</v>
      </c>
      <c r="H1866" s="34" t="str">
        <f>_xlfn.XLOOKUP(B1866,[2]CALCULATION!$B:$B,[2]CALCULATION!$H:$H,"")</f>
        <v>ZTE</v>
      </c>
      <c r="I1866" s="28">
        <v>0</v>
      </c>
      <c r="J1866" s="28">
        <v>0</v>
      </c>
      <c r="K1866" s="28">
        <v>0</v>
      </c>
      <c r="L1866" s="28">
        <v>0</v>
      </c>
      <c r="M1866" s="28">
        <v>0</v>
      </c>
      <c r="N1866" s="28">
        <v>0</v>
      </c>
      <c r="O1866" s="28">
        <v>0</v>
      </c>
      <c r="P1866" s="28">
        <v>0</v>
      </c>
      <c r="Q1866" s="28">
        <v>0</v>
      </c>
      <c r="R1866" s="28">
        <v>0</v>
      </c>
      <c r="S1866" s="93">
        <v>0</v>
      </c>
      <c r="T1866" s="93">
        <f>_xlfn.XLOOKUP(B1866,'[3]Nur des jours'!$B:$B,'[3]Nur des jours'!$U:$U,"")</f>
        <v>0</v>
      </c>
      <c r="U1866" s="93">
        <v>0</v>
      </c>
      <c r="V1866" s="93">
        <v>0</v>
      </c>
      <c r="W1866" s="93">
        <v>0</v>
      </c>
      <c r="X1866" s="93">
        <v>0</v>
      </c>
      <c r="Y1866" s="93">
        <v>0</v>
      </c>
      <c r="Z1866" s="93">
        <v>0</v>
      </c>
      <c r="AA1866" s="93">
        <v>0</v>
      </c>
      <c r="AB1866" s="93">
        <v>0</v>
      </c>
      <c r="AC1866" s="93"/>
      <c r="AD1866" s="93">
        <v>0</v>
      </c>
      <c r="AE1866" s="93">
        <v>0</v>
      </c>
      <c r="AF1866" s="93">
        <v>0</v>
      </c>
      <c r="AG1866" s="93"/>
      <c r="AH1866" s="93">
        <v>0</v>
      </c>
      <c r="AI1866" s="93">
        <v>0</v>
      </c>
      <c r="AJ1866" s="93">
        <v>0</v>
      </c>
      <c r="AK1866" s="93">
        <v>0</v>
      </c>
      <c r="AL1866" s="93">
        <v>0</v>
      </c>
      <c r="AM1866" s="49" t="s">
        <v>5559</v>
      </c>
      <c r="AN1866" s="49"/>
      <c r="AO1866" s="48" t="str" cm="1">
        <f t="array" ref="AO1866">IFERROR(_xlfn.IFS(
AQ1866="MPR ISSUE","PDH",
AQ1866="BSS Hardware Issue","BSS",
AQ1866="Sites strategiques, MLL, Pylone, etc.","ENVTECH",
AQ1866="AKTIVCO DEFAUT GE &amp; POWER Cabinet","AKTIVCO",
AQ1866="AKTIVCO Coupure ENEO &amp; Baisse de tension","AKTIVCO GRID ONLY",
AQ1866="Coupure ENEO &amp; Baisse de tension","IHS GRID ONLY",
AQ1866="Defaut GE &amp; POWER Cabinet","IHS",
AQ1866="Sharing","Partners",
AQ1866="Sites strategiques &amp; DataCenter","SST &amp; DC",
AQ1866="Exclu","Exclu",
AQ1866="SAT","SAT",
AQ1866="SPARE-ISSUE","SPARE-ISSUE",
AQ1866="Fiber CAmtel","TRANS_FO_CAMTEL",
AQ1866="Fiber AOF","Fiber AOF",
AQ1866="Projet OCM (HUAWEI)","TRAVAUX-HUAWEI",
AQ1866="Projet OCM (NOKIA)","TRAVAUX-NOKIA",
AQ1866="ACCESS-ISSUE","ACCESS-ISSUE",
AQ1866="Projet OCM (ZTE, NOKIA, autres projets)","TRAVAUX OCM",
AQ1866="No root CAuse","No root cause",
AQ1866="ODU HS","PDH",
AQ1866="IP &amp; VLAN","PDH",
AQ1866="Warehouse HUAWEI","SPARE-ISSUE",
AQ1866="SPARE-HS","SPARE-ISSUE",
AQ1866="Power Telco","BSS",AQ1866="no impacts","no impacts"
),"")</f>
        <v>No root cause</v>
      </c>
      <c r="AP1866" s="48" t="str" cm="1">
        <f t="array" ref="AP1866">IFERROR(_xlfn.IFS(
AQ1866="MPR ISSUE","TX ISSUE",
AQ1866="BSS Hardware Issue","RAN ISSUE",
AQ1866="Sites strategiques, MLL, Pylone, etc.","ENVTECH",
AQ1866="AKTIVCO DEFAUT GE &amp; POWER Cabinet","POWER ISSUE",
AQ1866="AKTIVCO Coupure ENEO &amp; Baisse de tension","POWER ISSUE",
AQ1866="Coupure ENEO &amp; Baisse de tension","POWER ISSUE",
AQ1866="Defaut GE &amp; POWER Cabinet","POWER ISSUE",
AQ1866="Sharing","POWER ISSUE",
AQ1866="Sites strategiques &amp; DataCenter","POWER ISSUE",
AQ1866="Exclu","Exclu",
AQ1866="SAT","TX ISSUE",
AQ1866="SPARE-ISSUE","SPARE-ISSUE",
AQ1866="Fiber CAmtel","TX ISSUE",
AQ1866="Fiber AOF","TX ISSUE",
AQ1866="Projet OCM (HUAWEI)","TRAVAUX-HUAWEI",
AQ1866="Projet OCM (NOKIA)","TRAVAUX -NOKIA",
AQ1866="ACCESS-ISSUE","ACCESS-ISSUE",
AQ1866="Projet OCM (ZTE, NOKIA, autres projets)","TRAVAUX OCM",
AQ1866="No root CAuse","No root cause",
AQ1866="ODU HS","TX ISSUE",
AQ1866="IP &amp; VLAN","TX ISSUE",
AQ1866="Warehouse HUAWEI","SPARE-ISSUE",
AQ1866="SPARE-HS","SPARE-ISSUE",
AQ1866="Power Telco","RAN ISSUE",AQ1866="no impacts","no impacts"
),"")</f>
        <v>No root cause</v>
      </c>
      <c r="AQ1866" s="126" t="s">
        <v>5344</v>
      </c>
      <c r="AR1866" s="48" t="str" cm="1">
        <f t="array" ref="AR1866">IFERROR(_xlfn.IFS(
AQ1866="MPR ISSUE","ACTIVE",
AQ1866="BSS Hardware Issue","ACTIVE",
AQ1866="Sites strategiques, MLL, Pylone, etc.","PASSIVE",
AQ1866="AKTIVCO DEFAUT GE &amp; POWER Cabinet","PASSIVE",
AQ1866="AKTIVCO Coupure ENEO &amp; Baisse de tension","PASSIVE",
AQ1866="Coupure ENEO &amp; Baisse de tension","PASSIVE",
AQ1866="Defaut GE &amp; POWER Cabinet","PASSIVE",
AQ1866="Sharing","PASSIVE",
AQ1866="Sites strategiques &amp; DataCenter","PASSIVE",
AQ1866="Exclu","Exclu",
AQ1866="SAT","ACTIVE",
AQ1866="SPARE-ISSUE","SPARE-ISSUE",
AQ1866="Fiber CAmtel","ACTIVE",
AQ1866="Fiber AOF","ACTIVE",
AQ1866="Projet OCM (HUAWEI)","PLANNED WORKS",
AQ1866="Projet OCM (NOKIA)","PLANNED WORKS",
AQ1866="ACCESS-ISSUE","ACCESS-ISSUE",
AQ1866="Projet OCM (ZTE, NOKIA, autres projets)","PLANNED WORKS",
AQ1866="No root CAuse","No root cause",
AQ1866="ODU HS","ACTIVE",
AQ1866="IP &amp; VLAN","ACTIVE",
AQ1866="Warehouse HUAWEI","SPARE-ISSUE",
AQ1866="SPARE-HS","SPARE-ISSUE",
AQ1866="Power Telco","ACTIVE", AQ1866="no impacts","no impacts"
),"")</f>
        <v>No root cause</v>
      </c>
      <c r="AS1866" s="92" t="s">
        <v>5537</v>
      </c>
      <c r="AT1866" s="98" t="s">
        <v>4901</v>
      </c>
      <c r="AV1866" s="17" t="s">
        <v>5537</v>
      </c>
      <c r="AW1866" s="7" t="s">
        <v>5537</v>
      </c>
      <c r="AX1866" s="6" t="s">
        <v>5537</v>
      </c>
      <c r="AY1866" s="7"/>
      <c r="AZ1866" s="3" t="s">
        <v>5537</v>
      </c>
      <c r="BA1866" s="18" t="s">
        <v>5537</v>
      </c>
      <c r="BB1866" s="18" t="s">
        <v>5537</v>
      </c>
      <c r="BC1866" s="18" t="s">
        <v>5537</v>
      </c>
      <c r="BD1866" s="18" t="s">
        <v>5537</v>
      </c>
      <c r="BE1866" s="18" t="s">
        <v>5537</v>
      </c>
      <c r="BF1866" s="18" t="s">
        <v>5537</v>
      </c>
      <c r="BG1866" s="18" t="s">
        <v>5537</v>
      </c>
      <c r="BH1866" s="18" t="s">
        <v>5537</v>
      </c>
      <c r="BI1866" s="18" t="s">
        <v>5537</v>
      </c>
      <c r="BJ1866" s="18" t="s">
        <v>5537</v>
      </c>
      <c r="BK1866" s="18" t="s">
        <v>5537</v>
      </c>
      <c r="BL1866" s="9" t="s">
        <v>5537</v>
      </c>
      <c r="BM1866" s="14" t="s">
        <v>5537</v>
      </c>
      <c r="BN1866" s="14" t="s">
        <v>5537</v>
      </c>
      <c r="BO1866" s="14" t="str">
        <f>_xlfn.XLOOKUP(B1866,'[4]cell downs 18042026 17h'!$B:$B,'[4]cell downs 18042026 17h'!$B:$B,"")</f>
        <v/>
      </c>
      <c r="BP1866" s="14" t="str">
        <f>_xlfn.XLOOKUP(B1866,'[5]Cells Huawei 19042026 15h'!$B:$B,'[5]Cells Huawei 19042026 15h'!$B:$B,"")</f>
        <v/>
      </c>
      <c r="BQ1866" s="9" t="str">
        <f>_xlfn.XLOOKUP(B1866,'[6]cells down 19042026 9H40'!$B:$B,'[6]cells down 19042026 9H40'!$B:$B,"")</f>
        <v/>
      </c>
      <c r="BR1866" s="9" t="s">
        <v>4901</v>
      </c>
      <c r="BS1866" s="9" t="s">
        <v>302</v>
      </c>
      <c r="BT1866" s="108"/>
    </row>
    <row r="1867" spans="1:72" s="9" customFormat="1" x14ac:dyDescent="0.35">
      <c r="A1867" s="1" t="s">
        <v>4214</v>
      </c>
      <c r="B1867" s="8" t="s">
        <v>4215</v>
      </c>
      <c r="C1867" s="3" t="str">
        <f>_xlfn.XLOOKUP(B1867,'[1]daily break down'!$D:$D,'[1]daily break down'!$E:$E,"")</f>
        <v>Bafoussam</v>
      </c>
      <c r="D1867" s="1" t="s">
        <v>11</v>
      </c>
      <c r="E1867" s="1" t="s">
        <v>12</v>
      </c>
      <c r="F1867" s="3" t="s">
        <v>102</v>
      </c>
      <c r="G1867" s="1" t="s">
        <v>299</v>
      </c>
      <c r="H1867" s="32" t="str">
        <f>_xlfn.XLOOKUP(B1867,[2]CALCULATION!$B:$B,[2]CALCULATION!$H:$H,"")</f>
        <v>Huawei</v>
      </c>
      <c r="I1867" s="28">
        <v>0</v>
      </c>
      <c r="J1867" s="28">
        <v>0</v>
      </c>
      <c r="K1867" s="28">
        <v>0</v>
      </c>
      <c r="L1867" s="28">
        <v>0</v>
      </c>
      <c r="M1867" s="28">
        <v>0</v>
      </c>
      <c r="N1867" s="28">
        <v>0</v>
      </c>
      <c r="O1867" s="28">
        <v>0</v>
      </c>
      <c r="P1867" s="28">
        <v>0</v>
      </c>
      <c r="Q1867" s="28">
        <v>0.63350198183390272</v>
      </c>
      <c r="R1867" s="28">
        <v>0</v>
      </c>
      <c r="S1867" s="93">
        <v>0</v>
      </c>
      <c r="T1867" s="93">
        <f>_xlfn.XLOOKUP(B1867,'[3]Nur des jours'!$B:$B,'[3]Nur des jours'!$U:$U,"")</f>
        <v>0</v>
      </c>
      <c r="U1867" s="93">
        <v>0</v>
      </c>
      <c r="V1867" s="93">
        <v>0</v>
      </c>
      <c r="W1867" s="93">
        <v>0</v>
      </c>
      <c r="X1867" s="93">
        <v>0</v>
      </c>
      <c r="Y1867" s="93">
        <v>0</v>
      </c>
      <c r="Z1867" s="93">
        <v>0</v>
      </c>
      <c r="AA1867" s="93">
        <v>0</v>
      </c>
      <c r="AB1867" s="93">
        <v>0</v>
      </c>
      <c r="AC1867" s="93"/>
      <c r="AD1867" s="93">
        <v>0</v>
      </c>
      <c r="AE1867" s="93">
        <v>0</v>
      </c>
      <c r="AF1867" s="93">
        <v>0</v>
      </c>
      <c r="AG1867" s="93"/>
      <c r="AH1867" s="93">
        <v>0</v>
      </c>
      <c r="AI1867" s="93">
        <v>0</v>
      </c>
      <c r="AJ1867" s="93">
        <v>0</v>
      </c>
      <c r="AK1867" s="93">
        <v>0</v>
      </c>
      <c r="AL1867" s="93">
        <v>0</v>
      </c>
      <c r="AM1867" s="49" t="s">
        <v>5559</v>
      </c>
      <c r="AN1867" s="49"/>
      <c r="AO1867" s="48" t="str" cm="1">
        <f t="array" ref="AO1867">IFERROR(_xlfn.IFS(
AQ1867="MPR ISSUE","PDH",
AQ1867="BSS Hardware Issue","BSS",
AQ1867="Sites strategiques, MLL, Pylone, etc.","ENVTECH",
AQ1867="AKTIVCO DEFAUT GE &amp; POWER Cabinet","AKTIVCO",
AQ1867="AKTIVCO Coupure ENEO &amp; Baisse de tension","AKTIVCO GRID ONLY",
AQ1867="Coupure ENEO &amp; Baisse de tension","IHS GRID ONLY",
AQ1867="Defaut GE &amp; POWER Cabinet","IHS",
AQ1867="Sharing","Partners",
AQ1867="Sites strategiques &amp; DataCenter","SST &amp; DC",
AQ1867="Exclu","Exclu",
AQ1867="SAT","SAT",
AQ1867="SPARE-ISSUE","SPARE-ISSUE",
AQ1867="Fiber CAmtel","TRANS_FO_CAMTEL",
AQ1867="Fiber AOF","Fiber AOF",
AQ1867="Projet OCM (HUAWEI)","TRAVAUX-HUAWEI",
AQ1867="Projet OCM (NOKIA)","TRAVAUX-NOKIA",
AQ1867="ACCESS-ISSUE","ACCESS-ISSUE",
AQ1867="Projet OCM (ZTE, NOKIA, autres projets)","TRAVAUX OCM",
AQ1867="No root CAuse","No root cause",
AQ1867="ODU HS","PDH",
AQ1867="IP &amp; VLAN","PDH",
AQ1867="Warehouse HUAWEI","SPARE-ISSUE",
AQ1867="SPARE-HS","SPARE-ISSUE",
AQ1867="Power Telco","BSS",AQ1867="no impacts","no impacts"
),"")</f>
        <v>No root cause</v>
      </c>
      <c r="AP1867" s="48" t="str" cm="1">
        <f t="array" ref="AP1867">IFERROR(_xlfn.IFS(
AQ1867="MPR ISSUE","TX ISSUE",
AQ1867="BSS Hardware Issue","RAN ISSUE",
AQ1867="Sites strategiques, MLL, Pylone, etc.","ENVTECH",
AQ1867="AKTIVCO DEFAUT GE &amp; POWER Cabinet","POWER ISSUE",
AQ1867="AKTIVCO Coupure ENEO &amp; Baisse de tension","POWER ISSUE",
AQ1867="Coupure ENEO &amp; Baisse de tension","POWER ISSUE",
AQ1867="Defaut GE &amp; POWER Cabinet","POWER ISSUE",
AQ1867="Sharing","POWER ISSUE",
AQ1867="Sites strategiques &amp; DataCenter","POWER ISSUE",
AQ1867="Exclu","Exclu",
AQ1867="SAT","TX ISSUE",
AQ1867="SPARE-ISSUE","SPARE-ISSUE",
AQ1867="Fiber CAmtel","TX ISSUE",
AQ1867="Fiber AOF","TX ISSUE",
AQ1867="Projet OCM (HUAWEI)","TRAVAUX-HUAWEI",
AQ1867="Projet OCM (NOKIA)","TRAVAUX -NOKIA",
AQ1867="ACCESS-ISSUE","ACCESS-ISSUE",
AQ1867="Projet OCM (ZTE, NOKIA, autres projets)","TRAVAUX OCM",
AQ1867="No root CAuse","No root cause",
AQ1867="ODU HS","TX ISSUE",
AQ1867="IP &amp; VLAN","TX ISSUE",
AQ1867="Warehouse HUAWEI","SPARE-ISSUE",
AQ1867="SPARE-HS","SPARE-ISSUE",
AQ1867="Power Telco","RAN ISSUE",AQ1867="no impacts","no impacts"
),"")</f>
        <v>No root cause</v>
      </c>
      <c r="AQ1867" s="126" t="s">
        <v>5344</v>
      </c>
      <c r="AR1867" s="48" t="str" cm="1">
        <f t="array" ref="AR1867">IFERROR(_xlfn.IFS(
AQ1867="MPR ISSUE","ACTIVE",
AQ1867="BSS Hardware Issue","ACTIVE",
AQ1867="Sites strategiques, MLL, Pylone, etc.","PASSIVE",
AQ1867="AKTIVCO DEFAUT GE &amp; POWER Cabinet","PASSIVE",
AQ1867="AKTIVCO Coupure ENEO &amp; Baisse de tension","PASSIVE",
AQ1867="Coupure ENEO &amp; Baisse de tension","PASSIVE",
AQ1867="Defaut GE &amp; POWER Cabinet","PASSIVE",
AQ1867="Sharing","PASSIVE",
AQ1867="Sites strategiques &amp; DataCenter","PASSIVE",
AQ1867="Exclu","Exclu",
AQ1867="SAT","ACTIVE",
AQ1867="SPARE-ISSUE","SPARE-ISSUE",
AQ1867="Fiber CAmtel","ACTIVE",
AQ1867="Fiber AOF","ACTIVE",
AQ1867="Projet OCM (HUAWEI)","PLANNED WORKS",
AQ1867="Projet OCM (NOKIA)","PLANNED WORKS",
AQ1867="ACCESS-ISSUE","ACCESS-ISSUE",
AQ1867="Projet OCM (ZTE, NOKIA, autres projets)","PLANNED WORKS",
AQ1867="No root CAuse","No root cause",
AQ1867="ODU HS","ACTIVE",
AQ1867="IP &amp; VLAN","ACTIVE",
AQ1867="Warehouse HUAWEI","SPARE-ISSUE",
AQ1867="SPARE-HS","SPARE-ISSUE",
AQ1867="Power Telco","ACTIVE", AQ1867="no impacts","no impacts"
),"")</f>
        <v>No root cause</v>
      </c>
      <c r="AS1867" s="92" t="s">
        <v>5537</v>
      </c>
      <c r="AT1867" s="98" t="s">
        <v>4215</v>
      </c>
      <c r="AV1867" s="17" t="s">
        <v>5537</v>
      </c>
      <c r="AW1867" s="7" t="s">
        <v>5537</v>
      </c>
      <c r="AX1867" s="6" t="s">
        <v>5537</v>
      </c>
      <c r="AY1867" s="7"/>
      <c r="AZ1867" s="3" t="s">
        <v>5537</v>
      </c>
      <c r="BA1867" s="18" t="s">
        <v>5537</v>
      </c>
      <c r="BB1867" s="18" t="s">
        <v>5537</v>
      </c>
      <c r="BC1867" s="18" t="s">
        <v>5537</v>
      </c>
      <c r="BD1867" s="18" t="s">
        <v>5537</v>
      </c>
      <c r="BE1867" s="18" t="s">
        <v>5537</v>
      </c>
      <c r="BF1867" s="18" t="s">
        <v>5537</v>
      </c>
      <c r="BG1867" s="18" t="s">
        <v>5537</v>
      </c>
      <c r="BH1867" s="18" t="s">
        <v>5537</v>
      </c>
      <c r="BI1867" s="18" t="s">
        <v>5537</v>
      </c>
      <c r="BJ1867" s="18" t="s">
        <v>5537</v>
      </c>
      <c r="BK1867" s="18" t="s">
        <v>5537</v>
      </c>
      <c r="BL1867" s="9" t="s">
        <v>5537</v>
      </c>
      <c r="BM1867" s="14" t="s">
        <v>5537</v>
      </c>
      <c r="BN1867" s="14" t="s">
        <v>5537</v>
      </c>
      <c r="BO1867" s="14" t="str">
        <f>_xlfn.XLOOKUP(B1867,'[4]cell downs 18042026 17h'!$B:$B,'[4]cell downs 18042026 17h'!$B:$B,"")</f>
        <v/>
      </c>
      <c r="BP1867" s="14" t="str">
        <f>_xlfn.XLOOKUP(B1867,'[5]Cells Huawei 19042026 15h'!$B:$B,'[5]Cells Huawei 19042026 15h'!$B:$B,"")</f>
        <v/>
      </c>
      <c r="BQ1867" s="9" t="str">
        <f>_xlfn.XLOOKUP(B1867,'[6]cells down 19042026 9H40'!$B:$B,'[6]cells down 19042026 9H40'!$B:$B,"")</f>
        <v/>
      </c>
      <c r="BR1867" s="9" t="s">
        <v>4215</v>
      </c>
      <c r="BS1867" s="9" t="s">
        <v>12</v>
      </c>
      <c r="BT1867" s="108"/>
    </row>
    <row r="1868" spans="1:72" s="9" customFormat="1" x14ac:dyDescent="0.35">
      <c r="A1868" s="1" t="s">
        <v>724</v>
      </c>
      <c r="B1868" s="8" t="s">
        <v>725</v>
      </c>
      <c r="C1868" s="3" t="str">
        <f>_xlfn.XLOOKUP(B1868,'[1]daily break down'!$D:$D,'[1]daily break down'!$E:$E,"")</f>
        <v>Douala</v>
      </c>
      <c r="D1868" s="1" t="s">
        <v>11</v>
      </c>
      <c r="E1868" s="1" t="s">
        <v>12</v>
      </c>
      <c r="F1868" s="3" t="s">
        <v>31</v>
      </c>
      <c r="G1868" s="1" t="s">
        <v>32</v>
      </c>
      <c r="H1868" s="34" t="str">
        <f>_xlfn.XLOOKUP(B1868,[2]CALCULATION!$B:$B,[2]CALCULATION!$H:$H,"")</f>
        <v>ZTE</v>
      </c>
      <c r="I1868" s="28">
        <v>1.0344345424090672E-3</v>
      </c>
      <c r="J1868" s="28">
        <v>0</v>
      </c>
      <c r="K1868" s="28">
        <v>0</v>
      </c>
      <c r="L1868" s="28">
        <v>0</v>
      </c>
      <c r="M1868" s="28">
        <v>0</v>
      </c>
      <c r="N1868" s="28">
        <v>0</v>
      </c>
      <c r="O1868" s="28">
        <v>0</v>
      </c>
      <c r="P1868" s="28">
        <v>0</v>
      </c>
      <c r="Q1868" s="28">
        <v>0</v>
      </c>
      <c r="R1868" s="28">
        <v>0</v>
      </c>
      <c r="S1868" s="93">
        <v>0</v>
      </c>
      <c r="T1868" s="93">
        <f>_xlfn.XLOOKUP(B1868,'[3]Nur des jours'!$B:$B,'[3]Nur des jours'!$U:$U,"")</f>
        <v>0</v>
      </c>
      <c r="U1868" s="93">
        <v>0</v>
      </c>
      <c r="V1868" s="93">
        <v>0</v>
      </c>
      <c r="W1868" s="93">
        <v>0</v>
      </c>
      <c r="X1868" s="93">
        <v>0</v>
      </c>
      <c r="Y1868" s="93">
        <v>0</v>
      </c>
      <c r="Z1868" s="93">
        <v>0</v>
      </c>
      <c r="AA1868" s="93">
        <v>0</v>
      </c>
      <c r="AB1868" s="93">
        <v>0</v>
      </c>
      <c r="AC1868" s="93"/>
      <c r="AD1868" s="93">
        <v>0</v>
      </c>
      <c r="AE1868" s="93">
        <v>0</v>
      </c>
      <c r="AF1868" s="93">
        <v>0</v>
      </c>
      <c r="AG1868" s="93"/>
      <c r="AH1868" s="93">
        <v>0</v>
      </c>
      <c r="AI1868" s="93">
        <v>0</v>
      </c>
      <c r="AJ1868" s="93">
        <v>0</v>
      </c>
      <c r="AK1868" s="93">
        <v>0</v>
      </c>
      <c r="AL1868" s="93">
        <v>0</v>
      </c>
      <c r="AM1868" s="49" t="s">
        <v>5559</v>
      </c>
      <c r="AN1868" s="49"/>
      <c r="AO1868" s="48" t="str" cm="1">
        <f t="array" ref="AO1868">IFERROR(_xlfn.IFS(
AQ1868="MPR ISSUE","PDH",
AQ1868="BSS Hardware Issue","BSS",
AQ1868="Sites strategiques, MLL, Pylone, etc.","ENVTECH",
AQ1868="AKTIVCO DEFAUT GE &amp; POWER Cabinet","AKTIVCO",
AQ1868="AKTIVCO Coupure ENEO &amp; Baisse de tension","AKTIVCO GRID ONLY",
AQ1868="Coupure ENEO &amp; Baisse de tension","IHS GRID ONLY",
AQ1868="Defaut GE &amp; POWER Cabinet","IHS",
AQ1868="Sharing","Partners",
AQ1868="Sites strategiques &amp; DataCenter","SST &amp; DC",
AQ1868="Exclu","Exclu",
AQ1868="SAT","SAT",
AQ1868="SPARE-ISSUE","SPARE-ISSUE",
AQ1868="Fiber CAmtel","TRANS_FO_CAMTEL",
AQ1868="Fiber AOF","Fiber AOF",
AQ1868="Projet OCM (HUAWEI)","TRAVAUX-HUAWEI",
AQ1868="Projet OCM (NOKIA)","TRAVAUX-NOKIA",
AQ1868="ACCESS-ISSUE","ACCESS-ISSUE",
AQ1868="Projet OCM (ZTE, NOKIA, autres projets)","TRAVAUX OCM",
AQ1868="No root CAuse","No root cause",
AQ1868="ODU HS","PDH",
AQ1868="IP &amp; VLAN","PDH",
AQ1868="Warehouse HUAWEI","SPARE-ISSUE",
AQ1868="SPARE-HS","SPARE-ISSUE",
AQ1868="Power Telco","BSS",AQ1868="no impacts","no impacts"
),"")</f>
        <v>No root cause</v>
      </c>
      <c r="AP1868" s="48" t="str" cm="1">
        <f t="array" ref="AP1868">IFERROR(_xlfn.IFS(
AQ1868="MPR ISSUE","TX ISSUE",
AQ1868="BSS Hardware Issue","RAN ISSUE",
AQ1868="Sites strategiques, MLL, Pylone, etc.","ENVTECH",
AQ1868="AKTIVCO DEFAUT GE &amp; POWER Cabinet","POWER ISSUE",
AQ1868="AKTIVCO Coupure ENEO &amp; Baisse de tension","POWER ISSUE",
AQ1868="Coupure ENEO &amp; Baisse de tension","POWER ISSUE",
AQ1868="Defaut GE &amp; POWER Cabinet","POWER ISSUE",
AQ1868="Sharing","POWER ISSUE",
AQ1868="Sites strategiques &amp; DataCenter","POWER ISSUE",
AQ1868="Exclu","Exclu",
AQ1868="SAT","TX ISSUE",
AQ1868="SPARE-ISSUE","SPARE-ISSUE",
AQ1868="Fiber CAmtel","TX ISSUE",
AQ1868="Fiber AOF","TX ISSUE",
AQ1868="Projet OCM (HUAWEI)","TRAVAUX-HUAWEI",
AQ1868="Projet OCM (NOKIA)","TRAVAUX -NOKIA",
AQ1868="ACCESS-ISSUE","ACCESS-ISSUE",
AQ1868="Projet OCM (ZTE, NOKIA, autres projets)","TRAVAUX OCM",
AQ1868="No root CAuse","No root cause",
AQ1868="ODU HS","TX ISSUE",
AQ1868="IP &amp; VLAN","TX ISSUE",
AQ1868="Warehouse HUAWEI","SPARE-ISSUE",
AQ1868="SPARE-HS","SPARE-ISSUE",
AQ1868="Power Telco","RAN ISSUE",AQ1868="no impacts","no impacts"
),"")</f>
        <v>No root cause</v>
      </c>
      <c r="AQ1868" s="126" t="s">
        <v>5344</v>
      </c>
      <c r="AR1868" s="48" t="str" cm="1">
        <f t="array" ref="AR1868">IFERROR(_xlfn.IFS(
AQ1868="MPR ISSUE","ACTIVE",
AQ1868="BSS Hardware Issue","ACTIVE",
AQ1868="Sites strategiques, MLL, Pylone, etc.","PASSIVE",
AQ1868="AKTIVCO DEFAUT GE &amp; POWER Cabinet","PASSIVE",
AQ1868="AKTIVCO Coupure ENEO &amp; Baisse de tension","PASSIVE",
AQ1868="Coupure ENEO &amp; Baisse de tension","PASSIVE",
AQ1868="Defaut GE &amp; POWER Cabinet","PASSIVE",
AQ1868="Sharing","PASSIVE",
AQ1868="Sites strategiques &amp; DataCenter","PASSIVE",
AQ1868="Exclu","Exclu",
AQ1868="SAT","ACTIVE",
AQ1868="SPARE-ISSUE","SPARE-ISSUE",
AQ1868="Fiber CAmtel","ACTIVE",
AQ1868="Fiber AOF","ACTIVE",
AQ1868="Projet OCM (HUAWEI)","PLANNED WORKS",
AQ1868="Projet OCM (NOKIA)","PLANNED WORKS",
AQ1868="ACCESS-ISSUE","ACCESS-ISSUE",
AQ1868="Projet OCM (ZTE, NOKIA, autres projets)","PLANNED WORKS",
AQ1868="No root CAuse","No root cause",
AQ1868="ODU HS","ACTIVE",
AQ1868="IP &amp; VLAN","ACTIVE",
AQ1868="Warehouse HUAWEI","SPARE-ISSUE",
AQ1868="SPARE-HS","SPARE-ISSUE",
AQ1868="Power Telco","ACTIVE", AQ1868="no impacts","no impacts"
),"")</f>
        <v>No root cause</v>
      </c>
      <c r="AS1868" s="92" t="s">
        <v>5537</v>
      </c>
      <c r="AT1868" s="98" t="s">
        <v>725</v>
      </c>
      <c r="AV1868" s="17" t="s">
        <v>5537</v>
      </c>
      <c r="AW1868" s="7" t="s">
        <v>5537</v>
      </c>
      <c r="AX1868" s="6" t="s">
        <v>5537</v>
      </c>
      <c r="AY1868" s="7"/>
      <c r="AZ1868" s="3" t="s">
        <v>5537</v>
      </c>
      <c r="BA1868" s="18" t="s">
        <v>5537</v>
      </c>
      <c r="BB1868" s="18" t="s">
        <v>5537</v>
      </c>
      <c r="BC1868" s="18" t="s">
        <v>5537</v>
      </c>
      <c r="BD1868" s="18" t="s">
        <v>5537</v>
      </c>
      <c r="BE1868" s="18" t="s">
        <v>5537</v>
      </c>
      <c r="BF1868" s="18" t="s">
        <v>5537</v>
      </c>
      <c r="BG1868" s="18" t="s">
        <v>5537</v>
      </c>
      <c r="BH1868" s="18" t="s">
        <v>5537</v>
      </c>
      <c r="BI1868" s="18" t="s">
        <v>5537</v>
      </c>
      <c r="BJ1868" s="18" t="s">
        <v>5537</v>
      </c>
      <c r="BK1868" s="18" t="s">
        <v>5537</v>
      </c>
      <c r="BL1868" s="9" t="s">
        <v>5537</v>
      </c>
      <c r="BM1868" s="14" t="s">
        <v>5537</v>
      </c>
      <c r="BN1868" s="14" t="s">
        <v>5537</v>
      </c>
      <c r="BO1868" s="14" t="str">
        <f>_xlfn.XLOOKUP(B1868,'[4]cell downs 18042026 17h'!$B:$B,'[4]cell downs 18042026 17h'!$B:$B,"")</f>
        <v/>
      </c>
      <c r="BP1868" s="14" t="str">
        <f>_xlfn.XLOOKUP(B1868,'[5]Cells Huawei 19042026 15h'!$B:$B,'[5]Cells Huawei 19042026 15h'!$B:$B,"")</f>
        <v/>
      </c>
      <c r="BQ1868" s="9" t="str">
        <f>_xlfn.XLOOKUP(B1868,'[6]cells down 19042026 9H40'!$B:$B,'[6]cells down 19042026 9H40'!$B:$B,"")</f>
        <v/>
      </c>
      <c r="BR1868" s="9" t="s">
        <v>725</v>
      </c>
      <c r="BS1868" s="9" t="s">
        <v>5537</v>
      </c>
      <c r="BT1868" s="108"/>
    </row>
    <row r="1869" spans="1:72" s="9" customFormat="1" x14ac:dyDescent="0.35">
      <c r="A1869" s="1" t="s">
        <v>789</v>
      </c>
      <c r="B1869" s="8" t="s">
        <v>790</v>
      </c>
      <c r="C1869" s="3" t="str">
        <f>_xlfn.XLOOKUP(B1869,'[1]daily break down'!$D:$D,'[1]daily break down'!$E:$E,"")</f>
        <v>Douala</v>
      </c>
      <c r="D1869" s="1"/>
      <c r="E1869" s="1"/>
      <c r="F1869" s="3" t="s">
        <v>31</v>
      </c>
      <c r="G1869" s="1" t="s">
        <v>32</v>
      </c>
      <c r="H1869" s="34" t="str">
        <f>_xlfn.XLOOKUP(B1869,[2]CALCULATION!$B:$B,[2]CALCULATION!$H:$H,"")</f>
        <v>ZTE</v>
      </c>
      <c r="I1869" s="28">
        <v>0</v>
      </c>
      <c r="J1869" s="28">
        <v>0</v>
      </c>
      <c r="K1869" s="28">
        <v>0</v>
      </c>
      <c r="L1869" s="28">
        <v>0</v>
      </c>
      <c r="M1869" s="28">
        <v>0</v>
      </c>
      <c r="N1869" s="28">
        <v>0</v>
      </c>
      <c r="O1869" s="28">
        <v>0</v>
      </c>
      <c r="P1869" s="28">
        <v>0</v>
      </c>
      <c r="Q1869" s="28">
        <v>0</v>
      </c>
      <c r="R1869" s="28">
        <v>0</v>
      </c>
      <c r="S1869" s="93">
        <v>0</v>
      </c>
      <c r="T1869" s="93">
        <f>_xlfn.XLOOKUP(B1869,'[3]Nur des jours'!$B:$B,'[3]Nur des jours'!$U:$U,"")</f>
        <v>0</v>
      </c>
      <c r="U1869" s="93">
        <v>0</v>
      </c>
      <c r="V1869" s="93">
        <v>0</v>
      </c>
      <c r="W1869" s="93">
        <v>0</v>
      </c>
      <c r="X1869" s="93">
        <v>0</v>
      </c>
      <c r="Y1869" s="93">
        <v>0</v>
      </c>
      <c r="Z1869" s="93">
        <v>0</v>
      </c>
      <c r="AA1869" s="93">
        <v>0</v>
      </c>
      <c r="AB1869" s="93">
        <v>0</v>
      </c>
      <c r="AC1869" s="93"/>
      <c r="AD1869" s="93">
        <v>0</v>
      </c>
      <c r="AE1869" s="93">
        <v>0</v>
      </c>
      <c r="AF1869" s="93">
        <v>0</v>
      </c>
      <c r="AG1869" s="93"/>
      <c r="AH1869" s="93">
        <v>0</v>
      </c>
      <c r="AI1869" s="93">
        <v>0</v>
      </c>
      <c r="AJ1869" s="93">
        <v>0</v>
      </c>
      <c r="AK1869" s="93">
        <v>0</v>
      </c>
      <c r="AL1869" s="93">
        <v>0</v>
      </c>
      <c r="AM1869" s="49" t="s">
        <v>5559</v>
      </c>
      <c r="AN1869" s="49"/>
      <c r="AO1869" s="48" t="str" cm="1">
        <f t="array" ref="AO1869">IFERROR(_xlfn.IFS(
AQ1869="MPR ISSUE","PDH",
AQ1869="BSS Hardware Issue","BSS",
AQ1869="Sites strategiques, MLL, Pylone, etc.","ENVTECH",
AQ1869="AKTIVCO DEFAUT GE &amp; POWER Cabinet","AKTIVCO",
AQ1869="AKTIVCO Coupure ENEO &amp; Baisse de tension","AKTIVCO GRID ONLY",
AQ1869="Coupure ENEO &amp; Baisse de tension","IHS GRID ONLY",
AQ1869="Defaut GE &amp; POWER Cabinet","IHS",
AQ1869="Sharing","Partners",
AQ1869="Sites strategiques &amp; DataCenter","SST &amp; DC",
AQ1869="Exclu","Exclu",
AQ1869="SAT","SAT",
AQ1869="SPARE-ISSUE","SPARE-ISSUE",
AQ1869="Fiber CAmtel","TRANS_FO_CAMTEL",
AQ1869="Fiber AOF","Fiber AOF",
AQ1869="Projet OCM (HUAWEI)","TRAVAUX-HUAWEI",
AQ1869="Projet OCM (NOKIA)","TRAVAUX-NOKIA",
AQ1869="ACCESS-ISSUE","ACCESS-ISSUE",
AQ1869="Projet OCM (ZTE, NOKIA, autres projets)","TRAVAUX OCM",
AQ1869="No root CAuse","No root cause",
AQ1869="ODU HS","PDH",
AQ1869="IP &amp; VLAN","PDH",
AQ1869="Warehouse HUAWEI","SPARE-ISSUE",
AQ1869="SPARE-HS","SPARE-ISSUE",
AQ1869="Power Telco","BSS",AQ1869="no impacts","no impacts"
),"")</f>
        <v>No root cause</v>
      </c>
      <c r="AP1869" s="48" t="str" cm="1">
        <f t="array" ref="AP1869">IFERROR(_xlfn.IFS(
AQ1869="MPR ISSUE","TX ISSUE",
AQ1869="BSS Hardware Issue","RAN ISSUE",
AQ1869="Sites strategiques, MLL, Pylone, etc.","ENVTECH",
AQ1869="AKTIVCO DEFAUT GE &amp; POWER Cabinet","POWER ISSUE",
AQ1869="AKTIVCO Coupure ENEO &amp; Baisse de tension","POWER ISSUE",
AQ1869="Coupure ENEO &amp; Baisse de tension","POWER ISSUE",
AQ1869="Defaut GE &amp; POWER Cabinet","POWER ISSUE",
AQ1869="Sharing","POWER ISSUE",
AQ1869="Sites strategiques &amp; DataCenter","POWER ISSUE",
AQ1869="Exclu","Exclu",
AQ1869="SAT","TX ISSUE",
AQ1869="SPARE-ISSUE","SPARE-ISSUE",
AQ1869="Fiber CAmtel","TX ISSUE",
AQ1869="Fiber AOF","TX ISSUE",
AQ1869="Projet OCM (HUAWEI)","TRAVAUX-HUAWEI",
AQ1869="Projet OCM (NOKIA)","TRAVAUX -NOKIA",
AQ1869="ACCESS-ISSUE","ACCESS-ISSUE",
AQ1869="Projet OCM (ZTE, NOKIA, autres projets)","TRAVAUX OCM",
AQ1869="No root CAuse","No root cause",
AQ1869="ODU HS","TX ISSUE",
AQ1869="IP &amp; VLAN","TX ISSUE",
AQ1869="Warehouse HUAWEI","SPARE-ISSUE",
AQ1869="SPARE-HS","SPARE-ISSUE",
AQ1869="Power Telco","RAN ISSUE",AQ1869="no impacts","no impacts"
),"")</f>
        <v>No root cause</v>
      </c>
      <c r="AQ1869" s="67" t="s">
        <v>5344</v>
      </c>
      <c r="AR1869" s="48" t="str" cm="1">
        <f t="array" ref="AR1869">IFERROR(_xlfn.IFS(
AQ1869="MPR ISSUE","ACTIVE",
AQ1869="BSS Hardware Issue","ACTIVE",
AQ1869="Sites strategiques, MLL, Pylone, etc.","PASSIVE",
AQ1869="AKTIVCO DEFAUT GE &amp; POWER Cabinet","PASSIVE",
AQ1869="AKTIVCO Coupure ENEO &amp; Baisse de tension","PASSIVE",
AQ1869="Coupure ENEO &amp; Baisse de tension","PASSIVE",
AQ1869="Defaut GE &amp; POWER Cabinet","PASSIVE",
AQ1869="Sharing","PASSIVE",
AQ1869="Sites strategiques &amp; DataCenter","PASSIVE",
AQ1869="Exclu","Exclu",
AQ1869="SAT","ACTIVE",
AQ1869="SPARE-ISSUE","SPARE-ISSUE",
AQ1869="Fiber CAmtel","ACTIVE",
AQ1869="Fiber AOF","ACTIVE",
AQ1869="Projet OCM (HUAWEI)","PLANNED WORKS",
AQ1869="Projet OCM (NOKIA)","PLANNED WORKS",
AQ1869="ACCESS-ISSUE","ACCESS-ISSUE",
AQ1869="Projet OCM (ZTE, NOKIA, autres projets)","PLANNED WORKS",
AQ1869="No root CAuse","No root cause",
AQ1869="ODU HS","ACTIVE",
AQ1869="IP &amp; VLAN","ACTIVE",
AQ1869="Warehouse HUAWEI","SPARE-ISSUE",
AQ1869="SPARE-HS","SPARE-ISSUE",
AQ1869="Power Telco","ACTIVE", AQ1869="no impacts","no impacts"
),"")</f>
        <v>No root cause</v>
      </c>
      <c r="AS1869" s="92" t="s">
        <v>5537</v>
      </c>
      <c r="AT1869" s="98" t="s">
        <v>790</v>
      </c>
      <c r="AV1869" s="17" t="s">
        <v>5537</v>
      </c>
      <c r="AW1869" s="7" t="s">
        <v>5537</v>
      </c>
      <c r="AX1869" s="6" t="s">
        <v>5537</v>
      </c>
      <c r="AY1869" s="7"/>
      <c r="AZ1869" s="3" t="s">
        <v>5537</v>
      </c>
      <c r="BA1869" s="18" t="s">
        <v>5537</v>
      </c>
      <c r="BB1869" s="18" t="s">
        <v>5537</v>
      </c>
      <c r="BC1869" s="18" t="s">
        <v>5537</v>
      </c>
      <c r="BD1869" s="18" t="s">
        <v>5537</v>
      </c>
      <c r="BE1869" s="18" t="s">
        <v>5537</v>
      </c>
      <c r="BF1869" s="18" t="s">
        <v>5537</v>
      </c>
      <c r="BG1869" s="18" t="s">
        <v>5537</v>
      </c>
      <c r="BH1869" s="18" t="s">
        <v>5537</v>
      </c>
      <c r="BI1869" s="18" t="s">
        <v>5537</v>
      </c>
      <c r="BJ1869" s="18" t="s">
        <v>5537</v>
      </c>
      <c r="BK1869" s="18" t="s">
        <v>5537</v>
      </c>
      <c r="BL1869" s="9" t="s">
        <v>5537</v>
      </c>
      <c r="BM1869" s="14" t="s">
        <v>5537</v>
      </c>
      <c r="BN1869" s="14" t="s">
        <v>5537</v>
      </c>
      <c r="BO1869" s="14" t="str">
        <f>_xlfn.XLOOKUP(B1869,'[4]cell downs 18042026 17h'!$B:$B,'[4]cell downs 18042026 17h'!$B:$B,"")</f>
        <v/>
      </c>
      <c r="BP1869" s="14" t="str">
        <f>_xlfn.XLOOKUP(B1869,'[5]Cells Huawei 19042026 15h'!$B:$B,'[5]Cells Huawei 19042026 15h'!$B:$B,"")</f>
        <v/>
      </c>
      <c r="BQ1869" s="9" t="str">
        <f>_xlfn.XLOOKUP(B1869,'[6]cells down 19042026 9H40'!$B:$B,'[6]cells down 19042026 9H40'!$B:$B,"")</f>
        <v/>
      </c>
      <c r="BR1869" s="9" t="s">
        <v>5537</v>
      </c>
      <c r="BS1869" s="9" t="s">
        <v>12</v>
      </c>
      <c r="BT1869" s="108"/>
    </row>
    <row r="1870" spans="1:72" s="9" customFormat="1" x14ac:dyDescent="0.35">
      <c r="A1870" s="1" t="s">
        <v>767</v>
      </c>
      <c r="B1870" s="8" t="s">
        <v>768</v>
      </c>
      <c r="C1870" s="3" t="str">
        <f>_xlfn.XLOOKUP(B1870,'[1]daily break down'!$D:$D,'[1]daily break down'!$E:$E,"")</f>
        <v>Douala</v>
      </c>
      <c r="D1870" s="1" t="s">
        <v>11</v>
      </c>
      <c r="E1870" s="1" t="s">
        <v>12</v>
      </c>
      <c r="F1870" s="3" t="s">
        <v>31</v>
      </c>
      <c r="G1870" s="1" t="s">
        <v>32</v>
      </c>
      <c r="H1870" s="34" t="str">
        <f>_xlfn.XLOOKUP(B1870,[2]CALCULATION!$B:$B,[2]CALCULATION!$H:$H,"")</f>
        <v>ZTE</v>
      </c>
      <c r="I1870" s="28">
        <v>0</v>
      </c>
      <c r="J1870" s="28">
        <v>0</v>
      </c>
      <c r="K1870" s="28">
        <v>0</v>
      </c>
      <c r="L1870" s="28">
        <v>0</v>
      </c>
      <c r="M1870" s="28">
        <v>0</v>
      </c>
      <c r="N1870" s="28">
        <v>0</v>
      </c>
      <c r="O1870" s="28">
        <v>0</v>
      </c>
      <c r="P1870" s="28">
        <v>0</v>
      </c>
      <c r="Q1870" s="28">
        <v>0</v>
      </c>
      <c r="R1870" s="28">
        <v>0</v>
      </c>
      <c r="S1870" s="93">
        <v>0</v>
      </c>
      <c r="T1870" s="93">
        <f>_xlfn.XLOOKUP(B1870,'[3]Nur des jours'!$B:$B,'[3]Nur des jours'!$U:$U,"")</f>
        <v>0</v>
      </c>
      <c r="U1870" s="93">
        <v>0</v>
      </c>
      <c r="V1870" s="93">
        <v>0</v>
      </c>
      <c r="W1870" s="93">
        <v>0</v>
      </c>
      <c r="X1870" s="93">
        <v>0</v>
      </c>
      <c r="Y1870" s="93">
        <v>0</v>
      </c>
      <c r="Z1870" s="93">
        <v>0</v>
      </c>
      <c r="AA1870" s="93">
        <v>0</v>
      </c>
      <c r="AB1870" s="93">
        <v>0</v>
      </c>
      <c r="AC1870" s="93"/>
      <c r="AD1870" s="93">
        <v>0</v>
      </c>
      <c r="AE1870" s="93">
        <v>0</v>
      </c>
      <c r="AF1870" s="93">
        <v>0</v>
      </c>
      <c r="AG1870" s="93"/>
      <c r="AH1870" s="93">
        <v>0</v>
      </c>
      <c r="AI1870" s="93">
        <v>0</v>
      </c>
      <c r="AJ1870" s="93">
        <v>0</v>
      </c>
      <c r="AK1870" s="93">
        <v>0</v>
      </c>
      <c r="AL1870" s="93">
        <v>0</v>
      </c>
      <c r="AM1870" s="49" t="s">
        <v>5559</v>
      </c>
      <c r="AN1870" s="49"/>
      <c r="AO1870" s="48" t="str" cm="1">
        <f t="array" ref="AO1870">IFERROR(_xlfn.IFS(
AQ1870="MPR ISSUE","PDH",
AQ1870="BSS Hardware Issue","BSS",
AQ1870="Sites strategiques, MLL, Pylone, etc.","ENVTECH",
AQ1870="AKTIVCO DEFAUT GE &amp; POWER Cabinet","AKTIVCO",
AQ1870="AKTIVCO Coupure ENEO &amp; Baisse de tension","AKTIVCO GRID ONLY",
AQ1870="Coupure ENEO &amp; Baisse de tension","IHS GRID ONLY",
AQ1870="Defaut GE &amp; POWER Cabinet","IHS",
AQ1870="Sharing","Partners",
AQ1870="Sites strategiques &amp; DataCenter","SST &amp; DC",
AQ1870="Exclu","Exclu",
AQ1870="SAT","SAT",
AQ1870="SPARE-ISSUE","SPARE-ISSUE",
AQ1870="Fiber CAmtel","TRANS_FO_CAMTEL",
AQ1870="Fiber AOF","Fiber AOF",
AQ1870="Projet OCM (HUAWEI)","TRAVAUX-HUAWEI",
AQ1870="Projet OCM (NOKIA)","TRAVAUX-NOKIA",
AQ1870="ACCESS-ISSUE","ACCESS-ISSUE",
AQ1870="Projet OCM (ZTE, NOKIA, autres projets)","TRAVAUX OCM",
AQ1870="No root CAuse","No root cause",
AQ1870="ODU HS","PDH",
AQ1870="IP &amp; VLAN","PDH",
AQ1870="Warehouse HUAWEI","SPARE-ISSUE",
AQ1870="SPARE-HS","SPARE-ISSUE",
AQ1870="Power Telco","BSS",AQ1870="no impacts","no impacts"
),"")</f>
        <v>No root cause</v>
      </c>
      <c r="AP1870" s="48" t="str" cm="1">
        <f t="array" ref="AP1870">IFERROR(_xlfn.IFS(
AQ1870="MPR ISSUE","TX ISSUE",
AQ1870="BSS Hardware Issue","RAN ISSUE",
AQ1870="Sites strategiques, MLL, Pylone, etc.","ENVTECH",
AQ1870="AKTIVCO DEFAUT GE &amp; POWER Cabinet","POWER ISSUE",
AQ1870="AKTIVCO Coupure ENEO &amp; Baisse de tension","POWER ISSUE",
AQ1870="Coupure ENEO &amp; Baisse de tension","POWER ISSUE",
AQ1870="Defaut GE &amp; POWER Cabinet","POWER ISSUE",
AQ1870="Sharing","POWER ISSUE",
AQ1870="Sites strategiques &amp; DataCenter","POWER ISSUE",
AQ1870="Exclu","Exclu",
AQ1870="SAT","TX ISSUE",
AQ1870="SPARE-ISSUE","SPARE-ISSUE",
AQ1870="Fiber CAmtel","TX ISSUE",
AQ1870="Fiber AOF","TX ISSUE",
AQ1870="Projet OCM (HUAWEI)","TRAVAUX-HUAWEI",
AQ1870="Projet OCM (NOKIA)","TRAVAUX -NOKIA",
AQ1870="ACCESS-ISSUE","ACCESS-ISSUE",
AQ1870="Projet OCM (ZTE, NOKIA, autres projets)","TRAVAUX OCM",
AQ1870="No root CAuse","No root cause",
AQ1870="ODU HS","TX ISSUE",
AQ1870="IP &amp; VLAN","TX ISSUE",
AQ1870="Warehouse HUAWEI","SPARE-ISSUE",
AQ1870="SPARE-HS","SPARE-ISSUE",
AQ1870="Power Telco","RAN ISSUE",AQ1870="no impacts","no impacts"
),"")</f>
        <v>No root cause</v>
      </c>
      <c r="AQ1870" s="126" t="s">
        <v>5344</v>
      </c>
      <c r="AR1870" s="48" t="str" cm="1">
        <f t="array" ref="AR1870">IFERROR(_xlfn.IFS(
AQ1870="MPR ISSUE","ACTIVE",
AQ1870="BSS Hardware Issue","ACTIVE",
AQ1870="Sites strategiques, MLL, Pylone, etc.","PASSIVE",
AQ1870="AKTIVCO DEFAUT GE &amp; POWER Cabinet","PASSIVE",
AQ1870="AKTIVCO Coupure ENEO &amp; Baisse de tension","PASSIVE",
AQ1870="Coupure ENEO &amp; Baisse de tension","PASSIVE",
AQ1870="Defaut GE &amp; POWER Cabinet","PASSIVE",
AQ1870="Sharing","PASSIVE",
AQ1870="Sites strategiques &amp; DataCenter","PASSIVE",
AQ1870="Exclu","Exclu",
AQ1870="SAT","ACTIVE",
AQ1870="SPARE-ISSUE","SPARE-ISSUE",
AQ1870="Fiber CAmtel","ACTIVE",
AQ1870="Fiber AOF","ACTIVE",
AQ1870="Projet OCM (HUAWEI)","PLANNED WORKS",
AQ1870="Projet OCM (NOKIA)","PLANNED WORKS",
AQ1870="ACCESS-ISSUE","ACCESS-ISSUE",
AQ1870="Projet OCM (ZTE, NOKIA, autres projets)","PLANNED WORKS",
AQ1870="No root CAuse","No root cause",
AQ1870="ODU HS","ACTIVE",
AQ1870="IP &amp; VLAN","ACTIVE",
AQ1870="Warehouse HUAWEI","SPARE-ISSUE",
AQ1870="SPARE-HS","SPARE-ISSUE",
AQ1870="Power Telco","ACTIVE", AQ1870="no impacts","no impacts"
),"")</f>
        <v>No root cause</v>
      </c>
      <c r="AS1870" s="92" t="s">
        <v>5537</v>
      </c>
      <c r="AT1870" s="98" t="s">
        <v>768</v>
      </c>
      <c r="AV1870" s="17" t="s">
        <v>5537</v>
      </c>
      <c r="AW1870" s="7" t="s">
        <v>5537</v>
      </c>
      <c r="AX1870" s="6" t="s">
        <v>5537</v>
      </c>
      <c r="AY1870" s="7"/>
      <c r="AZ1870" s="3" t="s">
        <v>5537</v>
      </c>
      <c r="BA1870" s="18" t="s">
        <v>5537</v>
      </c>
      <c r="BB1870" s="18" t="s">
        <v>5537</v>
      </c>
      <c r="BC1870" s="18" t="s">
        <v>5537</v>
      </c>
      <c r="BD1870" s="18" t="s">
        <v>5537</v>
      </c>
      <c r="BE1870" s="18" t="s">
        <v>5537</v>
      </c>
      <c r="BF1870" s="18" t="s">
        <v>5537</v>
      </c>
      <c r="BG1870" s="18" t="s">
        <v>5537</v>
      </c>
      <c r="BH1870" s="18" t="s">
        <v>5537</v>
      </c>
      <c r="BI1870" s="18" t="s">
        <v>5537</v>
      </c>
      <c r="BJ1870" s="18" t="s">
        <v>5537</v>
      </c>
      <c r="BK1870" s="18" t="s">
        <v>5537</v>
      </c>
      <c r="BL1870" s="9" t="s">
        <v>5537</v>
      </c>
      <c r="BM1870" s="14" t="s">
        <v>5537</v>
      </c>
      <c r="BN1870" s="14" t="s">
        <v>5537</v>
      </c>
      <c r="BO1870" s="14" t="str">
        <f>_xlfn.XLOOKUP(B1870,'[4]cell downs 18042026 17h'!$B:$B,'[4]cell downs 18042026 17h'!$B:$B,"")</f>
        <v/>
      </c>
      <c r="BP1870" s="14" t="str">
        <f>_xlfn.XLOOKUP(B1870,'[5]Cells Huawei 19042026 15h'!$B:$B,'[5]Cells Huawei 19042026 15h'!$B:$B,"")</f>
        <v/>
      </c>
      <c r="BQ1870" s="9" t="str">
        <f>_xlfn.XLOOKUP(B1870,'[6]cells down 19042026 9H40'!$B:$B,'[6]cells down 19042026 9H40'!$B:$B,"")</f>
        <v/>
      </c>
      <c r="BR1870" s="9" t="s">
        <v>768</v>
      </c>
      <c r="BS1870" s="9" t="s">
        <v>5537</v>
      </c>
      <c r="BT1870" s="108"/>
    </row>
    <row r="1871" spans="1:72" s="9" customFormat="1" x14ac:dyDescent="0.35">
      <c r="A1871" s="1" t="s">
        <v>875</v>
      </c>
      <c r="B1871" s="8" t="s">
        <v>876</v>
      </c>
      <c r="C1871" s="3" t="str">
        <f>_xlfn.XLOOKUP(B1871,'[1]daily break down'!$D:$D,'[1]daily break down'!$E:$E,"")</f>
        <v>Douala</v>
      </c>
      <c r="D1871" s="1" t="s">
        <v>11</v>
      </c>
      <c r="E1871" s="1" t="s">
        <v>12</v>
      </c>
      <c r="F1871" s="3" t="s">
        <v>31</v>
      </c>
      <c r="G1871" s="1" t="s">
        <v>32</v>
      </c>
      <c r="H1871" s="34" t="str">
        <f>_xlfn.XLOOKUP(B1871,[2]CALCULATION!$B:$B,[2]CALCULATION!$H:$H,"")</f>
        <v>ZTE</v>
      </c>
      <c r="I1871" s="28">
        <v>0.15958828078405901</v>
      </c>
      <c r="J1871" s="28">
        <v>0</v>
      </c>
      <c r="K1871" s="28">
        <v>0</v>
      </c>
      <c r="L1871" s="28">
        <v>0</v>
      </c>
      <c r="M1871" s="28">
        <v>0</v>
      </c>
      <c r="N1871" s="28">
        <v>0</v>
      </c>
      <c r="O1871" s="28">
        <v>0</v>
      </c>
      <c r="P1871" s="28">
        <v>0</v>
      </c>
      <c r="Q1871" s="28">
        <v>1.2432119691923991</v>
      </c>
      <c r="R1871" s="28">
        <v>0</v>
      </c>
      <c r="S1871" s="93">
        <v>0</v>
      </c>
      <c r="T1871" s="93">
        <f>_xlfn.XLOOKUP(B1871,'[3]Nur des jours'!$B:$B,'[3]Nur des jours'!$U:$U,"")</f>
        <v>0</v>
      </c>
      <c r="U1871" s="93">
        <v>0</v>
      </c>
      <c r="V1871" s="93">
        <v>0</v>
      </c>
      <c r="W1871" s="93">
        <v>0</v>
      </c>
      <c r="X1871" s="93">
        <v>0</v>
      </c>
      <c r="Y1871" s="93">
        <v>0</v>
      </c>
      <c r="Z1871" s="93">
        <v>0</v>
      </c>
      <c r="AA1871" s="93">
        <v>0</v>
      </c>
      <c r="AB1871" s="93">
        <v>0</v>
      </c>
      <c r="AC1871" s="93"/>
      <c r="AD1871" s="93">
        <v>0</v>
      </c>
      <c r="AE1871" s="93">
        <v>0</v>
      </c>
      <c r="AF1871" s="93">
        <v>0</v>
      </c>
      <c r="AG1871" s="93"/>
      <c r="AH1871" s="93">
        <v>0</v>
      </c>
      <c r="AI1871" s="93">
        <v>0</v>
      </c>
      <c r="AJ1871" s="93">
        <v>0</v>
      </c>
      <c r="AK1871" s="93">
        <v>0</v>
      </c>
      <c r="AL1871" s="93">
        <v>0</v>
      </c>
      <c r="AM1871" s="49" t="s">
        <v>5559</v>
      </c>
      <c r="AN1871" s="49"/>
      <c r="AO1871" s="48" t="str" cm="1">
        <f t="array" ref="AO1871">IFERROR(_xlfn.IFS(
AQ1871="MPR ISSUE","PDH",
AQ1871="BSS Hardware Issue","BSS",
AQ1871="Sites strategiques, MLL, Pylone, etc.","ENVTECH",
AQ1871="AKTIVCO DEFAUT GE &amp; POWER Cabinet","AKTIVCO",
AQ1871="AKTIVCO Coupure ENEO &amp; Baisse de tension","AKTIVCO GRID ONLY",
AQ1871="Coupure ENEO &amp; Baisse de tension","IHS GRID ONLY",
AQ1871="Defaut GE &amp; POWER Cabinet","IHS",
AQ1871="Sharing","Partners",
AQ1871="Sites strategiques &amp; DataCenter","SST &amp; DC",
AQ1871="Exclu","Exclu",
AQ1871="SAT","SAT",
AQ1871="SPARE-ISSUE","SPARE-ISSUE",
AQ1871="Fiber CAmtel","TRANS_FO_CAMTEL",
AQ1871="Fiber AOF","Fiber AOF",
AQ1871="Projet OCM (HUAWEI)","TRAVAUX-HUAWEI",
AQ1871="Projet OCM (NOKIA)","TRAVAUX-NOKIA",
AQ1871="ACCESS-ISSUE","ACCESS-ISSUE",
AQ1871="Projet OCM (ZTE, NOKIA, autres projets)","TRAVAUX OCM",
AQ1871="No root CAuse","No root cause",
AQ1871="ODU HS","PDH",
AQ1871="IP &amp; VLAN","PDH",
AQ1871="Warehouse HUAWEI","SPARE-ISSUE",
AQ1871="SPARE-HS","SPARE-ISSUE",
AQ1871="Power Telco","BSS",AQ1871="no impacts","no impacts"
),"")</f>
        <v>No root cause</v>
      </c>
      <c r="AP1871" s="48" t="str" cm="1">
        <f t="array" ref="AP1871">IFERROR(_xlfn.IFS(
AQ1871="MPR ISSUE","TX ISSUE",
AQ1871="BSS Hardware Issue","RAN ISSUE",
AQ1871="Sites strategiques, MLL, Pylone, etc.","ENVTECH",
AQ1871="AKTIVCO DEFAUT GE &amp; POWER Cabinet","POWER ISSUE",
AQ1871="AKTIVCO Coupure ENEO &amp; Baisse de tension","POWER ISSUE",
AQ1871="Coupure ENEO &amp; Baisse de tension","POWER ISSUE",
AQ1871="Defaut GE &amp; POWER Cabinet","POWER ISSUE",
AQ1871="Sharing","POWER ISSUE",
AQ1871="Sites strategiques &amp; DataCenter","POWER ISSUE",
AQ1871="Exclu","Exclu",
AQ1871="SAT","TX ISSUE",
AQ1871="SPARE-ISSUE","SPARE-ISSUE",
AQ1871="Fiber CAmtel","TX ISSUE",
AQ1871="Fiber AOF","TX ISSUE",
AQ1871="Projet OCM (HUAWEI)","TRAVAUX-HUAWEI",
AQ1871="Projet OCM (NOKIA)","TRAVAUX -NOKIA",
AQ1871="ACCESS-ISSUE","ACCESS-ISSUE",
AQ1871="Projet OCM (ZTE, NOKIA, autres projets)","TRAVAUX OCM",
AQ1871="No root CAuse","No root cause",
AQ1871="ODU HS","TX ISSUE",
AQ1871="IP &amp; VLAN","TX ISSUE",
AQ1871="Warehouse HUAWEI","SPARE-ISSUE",
AQ1871="SPARE-HS","SPARE-ISSUE",
AQ1871="Power Telco","RAN ISSUE",AQ1871="no impacts","no impacts"
),"")</f>
        <v>No root cause</v>
      </c>
      <c r="AQ1871" s="126" t="s">
        <v>5344</v>
      </c>
      <c r="AR1871" s="48" t="str" cm="1">
        <f t="array" ref="AR1871">IFERROR(_xlfn.IFS(
AQ1871="MPR ISSUE","ACTIVE",
AQ1871="BSS Hardware Issue","ACTIVE",
AQ1871="Sites strategiques, MLL, Pylone, etc.","PASSIVE",
AQ1871="AKTIVCO DEFAUT GE &amp; POWER Cabinet","PASSIVE",
AQ1871="AKTIVCO Coupure ENEO &amp; Baisse de tension","PASSIVE",
AQ1871="Coupure ENEO &amp; Baisse de tension","PASSIVE",
AQ1871="Defaut GE &amp; POWER Cabinet","PASSIVE",
AQ1871="Sharing","PASSIVE",
AQ1871="Sites strategiques &amp; DataCenter","PASSIVE",
AQ1871="Exclu","Exclu",
AQ1871="SAT","ACTIVE",
AQ1871="SPARE-ISSUE","SPARE-ISSUE",
AQ1871="Fiber CAmtel","ACTIVE",
AQ1871="Fiber AOF","ACTIVE",
AQ1871="Projet OCM (HUAWEI)","PLANNED WORKS",
AQ1871="Projet OCM (NOKIA)","PLANNED WORKS",
AQ1871="ACCESS-ISSUE","ACCESS-ISSUE",
AQ1871="Projet OCM (ZTE, NOKIA, autres projets)","PLANNED WORKS",
AQ1871="No root CAuse","No root cause",
AQ1871="ODU HS","ACTIVE",
AQ1871="IP &amp; VLAN","ACTIVE",
AQ1871="Warehouse HUAWEI","SPARE-ISSUE",
AQ1871="SPARE-HS","SPARE-ISSUE",
AQ1871="Power Telco","ACTIVE", AQ1871="no impacts","no impacts"
),"")</f>
        <v>No root cause</v>
      </c>
      <c r="AS1871" s="92" t="s">
        <v>5537</v>
      </c>
      <c r="AT1871" s="98" t="s">
        <v>876</v>
      </c>
      <c r="AV1871" s="17" t="s">
        <v>5537</v>
      </c>
      <c r="AW1871" s="7" t="s">
        <v>5537</v>
      </c>
      <c r="AX1871" s="6" t="s">
        <v>5537</v>
      </c>
      <c r="AY1871" s="7"/>
      <c r="AZ1871" s="3" t="s">
        <v>5537</v>
      </c>
      <c r="BA1871" s="18" t="s">
        <v>5537</v>
      </c>
      <c r="BB1871" s="18" t="s">
        <v>5537</v>
      </c>
      <c r="BC1871" s="18" t="s">
        <v>5537</v>
      </c>
      <c r="BD1871" s="18" t="s">
        <v>5537</v>
      </c>
      <c r="BE1871" s="18" t="s">
        <v>5537</v>
      </c>
      <c r="BF1871" s="18" t="s">
        <v>5537</v>
      </c>
      <c r="BG1871" s="18" t="s">
        <v>5537</v>
      </c>
      <c r="BH1871" s="18" t="s">
        <v>5537</v>
      </c>
      <c r="BI1871" s="18" t="s">
        <v>5537</v>
      </c>
      <c r="BJ1871" s="18" t="s">
        <v>5537</v>
      </c>
      <c r="BK1871" s="18" t="s">
        <v>5537</v>
      </c>
      <c r="BL1871" s="9" t="s">
        <v>5537</v>
      </c>
      <c r="BM1871" s="14" t="s">
        <v>5537</v>
      </c>
      <c r="BN1871" s="14" t="s">
        <v>5537</v>
      </c>
      <c r="BO1871" s="14" t="str">
        <f>_xlfn.XLOOKUP(B1871,'[4]cell downs 18042026 17h'!$B:$B,'[4]cell downs 18042026 17h'!$B:$B,"")</f>
        <v/>
      </c>
      <c r="BP1871" s="14" t="str">
        <f>_xlfn.XLOOKUP(B1871,'[5]Cells Huawei 19042026 15h'!$B:$B,'[5]Cells Huawei 19042026 15h'!$B:$B,"")</f>
        <v/>
      </c>
      <c r="BQ1871" s="9" t="str">
        <f>_xlfn.XLOOKUP(B1871,'[6]cells down 19042026 9H40'!$B:$B,'[6]cells down 19042026 9H40'!$B:$B,"")</f>
        <v/>
      </c>
      <c r="BR1871" s="9" t="s">
        <v>876</v>
      </c>
      <c r="BS1871" s="9" t="s">
        <v>12</v>
      </c>
      <c r="BT1871" s="108"/>
    </row>
    <row r="1872" spans="1:72" s="9" customFormat="1" x14ac:dyDescent="0.35">
      <c r="A1872" s="1" t="s">
        <v>218</v>
      </c>
      <c r="B1872" s="8" t="s">
        <v>219</v>
      </c>
      <c r="C1872" s="3" t="str">
        <f>_xlfn.XLOOKUP(B1872,'[1]daily break down'!$D:$D,'[1]daily break down'!$E:$E,"")</f>
        <v>OUEST</v>
      </c>
      <c r="D1872" s="1" t="s">
        <v>21</v>
      </c>
      <c r="E1872" s="1" t="s">
        <v>36</v>
      </c>
      <c r="F1872" s="3" t="s">
        <v>102</v>
      </c>
      <c r="G1872" s="1" t="s">
        <v>220</v>
      </c>
      <c r="H1872" s="32" t="str">
        <f>_xlfn.XLOOKUP(B1872,[2]CALCULATION!$B:$B,[2]CALCULATION!$H:$H,"")</f>
        <v>HUAWEI</v>
      </c>
      <c r="I1872" s="28">
        <v>0</v>
      </c>
      <c r="J1872" s="28">
        <v>0</v>
      </c>
      <c r="K1872" s="28">
        <v>0</v>
      </c>
      <c r="L1872" s="28">
        <v>0</v>
      </c>
      <c r="M1872" s="28">
        <v>0</v>
      </c>
      <c r="N1872" s="28">
        <v>0</v>
      </c>
      <c r="O1872" s="28">
        <v>0</v>
      </c>
      <c r="P1872" s="28">
        <v>0</v>
      </c>
      <c r="Q1872" s="28">
        <v>0</v>
      </c>
      <c r="R1872" s="28">
        <v>0</v>
      </c>
      <c r="S1872" s="93">
        <v>0</v>
      </c>
      <c r="T1872" s="93">
        <f>_xlfn.XLOOKUP(B1872,'[3]Nur des jours'!$B:$B,'[3]Nur des jours'!$U:$U,"")</f>
        <v>0</v>
      </c>
      <c r="U1872" s="93">
        <v>0</v>
      </c>
      <c r="V1872" s="93">
        <v>0</v>
      </c>
      <c r="W1872" s="93">
        <v>0</v>
      </c>
      <c r="X1872" s="93">
        <v>0</v>
      </c>
      <c r="Y1872" s="93">
        <v>0</v>
      </c>
      <c r="Z1872" s="93">
        <v>0</v>
      </c>
      <c r="AA1872" s="93">
        <v>0</v>
      </c>
      <c r="AB1872" s="93">
        <v>0</v>
      </c>
      <c r="AC1872" s="93"/>
      <c r="AD1872" s="93">
        <v>0</v>
      </c>
      <c r="AE1872" s="93">
        <v>0</v>
      </c>
      <c r="AF1872" s="93">
        <v>0</v>
      </c>
      <c r="AG1872" s="93"/>
      <c r="AH1872" s="93">
        <v>0</v>
      </c>
      <c r="AI1872" s="93">
        <v>0</v>
      </c>
      <c r="AJ1872" s="93">
        <v>0</v>
      </c>
      <c r="AK1872" s="93">
        <v>0</v>
      </c>
      <c r="AL1872" s="93">
        <v>0</v>
      </c>
      <c r="AM1872" s="49" t="s">
        <v>5559</v>
      </c>
      <c r="AN1872" s="49"/>
      <c r="AO1872" s="48" t="str" cm="1">
        <f t="array" ref="AO1872">IFERROR(_xlfn.IFS(
AQ1872="MPR ISSUE","PDH",
AQ1872="BSS Hardware Issue","BSS",
AQ1872="Sites strategiques, MLL, Pylone, etc.","ENVTECH",
AQ1872="AKTIVCO DEFAUT GE &amp; POWER Cabinet","AKTIVCO",
AQ1872="AKTIVCO Coupure ENEO &amp; Baisse de tension","AKTIVCO GRID ONLY",
AQ1872="Coupure ENEO &amp; Baisse de tension","IHS GRID ONLY",
AQ1872="Defaut GE &amp; POWER Cabinet","IHS",
AQ1872="Sharing","Partners",
AQ1872="Sites strategiques &amp; DataCenter","SST &amp; DC",
AQ1872="Exclu","Exclu",
AQ1872="SAT","SAT",
AQ1872="SPARE-ISSUE","SPARE-ISSUE",
AQ1872="Fiber CAmtel","TRANS_FO_CAMTEL",
AQ1872="Fiber AOF","Fiber AOF",
AQ1872="Projet OCM (HUAWEI)","TRAVAUX-HUAWEI",
AQ1872="Projet OCM (NOKIA)","TRAVAUX-NOKIA",
AQ1872="ACCESS-ISSUE","ACCESS-ISSUE",
AQ1872="Projet OCM (ZTE, NOKIA, autres projets)","TRAVAUX OCM",
AQ1872="No root CAuse","No root cause",
AQ1872="ODU HS","PDH",
AQ1872="IP &amp; VLAN","PDH",
AQ1872="Warehouse HUAWEI","SPARE-ISSUE",
AQ1872="SPARE-HS","SPARE-ISSUE",
AQ1872="Power Telco","BSS",AQ1872="no impacts","no impacts"
),"")</f>
        <v>No root cause</v>
      </c>
      <c r="AP1872" s="48" t="str" cm="1">
        <f t="array" ref="AP1872">IFERROR(_xlfn.IFS(
AQ1872="MPR ISSUE","TX ISSUE",
AQ1872="BSS Hardware Issue","RAN ISSUE",
AQ1872="Sites strategiques, MLL, Pylone, etc.","ENVTECH",
AQ1872="AKTIVCO DEFAUT GE &amp; POWER Cabinet","POWER ISSUE",
AQ1872="AKTIVCO Coupure ENEO &amp; Baisse de tension","POWER ISSUE",
AQ1872="Coupure ENEO &amp; Baisse de tension","POWER ISSUE",
AQ1872="Defaut GE &amp; POWER Cabinet","POWER ISSUE",
AQ1872="Sharing","POWER ISSUE",
AQ1872="Sites strategiques &amp; DataCenter","POWER ISSUE",
AQ1872="Exclu","Exclu",
AQ1872="SAT","TX ISSUE",
AQ1872="SPARE-ISSUE","SPARE-ISSUE",
AQ1872="Fiber CAmtel","TX ISSUE",
AQ1872="Fiber AOF","TX ISSUE",
AQ1872="Projet OCM (HUAWEI)","TRAVAUX-HUAWEI",
AQ1872="Projet OCM (NOKIA)","TRAVAUX -NOKIA",
AQ1872="ACCESS-ISSUE","ACCESS-ISSUE",
AQ1872="Projet OCM (ZTE, NOKIA, autres projets)","TRAVAUX OCM",
AQ1872="No root CAuse","No root cause",
AQ1872="ODU HS","TX ISSUE",
AQ1872="IP &amp; VLAN","TX ISSUE",
AQ1872="Warehouse HUAWEI","SPARE-ISSUE",
AQ1872="SPARE-HS","SPARE-ISSUE",
AQ1872="Power Telco","RAN ISSUE",AQ1872="no impacts","no impacts"
),"")</f>
        <v>No root cause</v>
      </c>
      <c r="AQ1872" s="67" t="s">
        <v>5344</v>
      </c>
      <c r="AR1872" s="48" t="str" cm="1">
        <f t="array" ref="AR1872">IFERROR(_xlfn.IFS(
AQ1872="MPR ISSUE","ACTIVE",
AQ1872="BSS Hardware Issue","ACTIVE",
AQ1872="Sites strategiques, MLL, Pylone, etc.","PASSIVE",
AQ1872="AKTIVCO DEFAUT GE &amp; POWER Cabinet","PASSIVE",
AQ1872="AKTIVCO Coupure ENEO &amp; Baisse de tension","PASSIVE",
AQ1872="Coupure ENEO &amp; Baisse de tension","PASSIVE",
AQ1872="Defaut GE &amp; POWER Cabinet","PASSIVE",
AQ1872="Sharing","PASSIVE",
AQ1872="Sites strategiques &amp; DataCenter","PASSIVE",
AQ1872="Exclu","Exclu",
AQ1872="SAT","ACTIVE",
AQ1872="SPARE-ISSUE","SPARE-ISSUE",
AQ1872="Fiber CAmtel","ACTIVE",
AQ1872="Fiber AOF","ACTIVE",
AQ1872="Projet OCM (HUAWEI)","PLANNED WORKS",
AQ1872="Projet OCM (NOKIA)","PLANNED WORKS",
AQ1872="ACCESS-ISSUE","ACCESS-ISSUE",
AQ1872="Projet OCM (ZTE, NOKIA, autres projets)","PLANNED WORKS",
AQ1872="No root CAuse","No root cause",
AQ1872="ODU HS","ACTIVE",
AQ1872="IP &amp; VLAN","ACTIVE",
AQ1872="Warehouse HUAWEI","SPARE-ISSUE",
AQ1872="SPARE-HS","SPARE-ISSUE",
AQ1872="Power Telco","ACTIVE", AQ1872="no impacts","no impacts"
),"")</f>
        <v>No root cause</v>
      </c>
      <c r="AS1872" s="92" t="s">
        <v>5537</v>
      </c>
      <c r="AT1872" s="98" t="s">
        <v>219</v>
      </c>
      <c r="AV1872" s="17" t="s">
        <v>5537</v>
      </c>
      <c r="AW1872" s="7" t="s">
        <v>5537</v>
      </c>
      <c r="AX1872" s="6" t="s">
        <v>5537</v>
      </c>
      <c r="AY1872" s="7"/>
      <c r="AZ1872" s="3" t="s">
        <v>5537</v>
      </c>
      <c r="BA1872" s="18" t="s">
        <v>5537</v>
      </c>
      <c r="BB1872" s="18" t="s">
        <v>5537</v>
      </c>
      <c r="BC1872" s="18" t="s">
        <v>5537</v>
      </c>
      <c r="BD1872" s="18" t="s">
        <v>5537</v>
      </c>
      <c r="BE1872" s="18" t="s">
        <v>5537</v>
      </c>
      <c r="BF1872" s="18" t="s">
        <v>5537</v>
      </c>
      <c r="BG1872" s="18" t="s">
        <v>5537</v>
      </c>
      <c r="BH1872" s="18" t="s">
        <v>5537</v>
      </c>
      <c r="BI1872" s="18" t="s">
        <v>5537</v>
      </c>
      <c r="BJ1872" s="18" t="s">
        <v>5537</v>
      </c>
      <c r="BK1872" s="18" t="s">
        <v>5537</v>
      </c>
      <c r="BL1872" s="9" t="s">
        <v>5537</v>
      </c>
      <c r="BM1872" s="14" t="s">
        <v>5537</v>
      </c>
      <c r="BN1872" s="14" t="s">
        <v>5537</v>
      </c>
      <c r="BO1872" s="14" t="str">
        <f>_xlfn.XLOOKUP(B1872,'[4]cell downs 18042026 17h'!$B:$B,'[4]cell downs 18042026 17h'!$B:$B,"")</f>
        <v/>
      </c>
      <c r="BP1872" s="14" t="str">
        <f>_xlfn.XLOOKUP(B1872,'[5]Cells Huawei 19042026 15h'!$B:$B,'[5]Cells Huawei 19042026 15h'!$B:$B,"")</f>
        <v/>
      </c>
      <c r="BQ1872" s="9" t="str">
        <f>_xlfn.XLOOKUP(B1872,'[6]cells down 19042026 9H40'!$B:$B,'[6]cells down 19042026 9H40'!$B:$B,"")</f>
        <v/>
      </c>
      <c r="BR1872" s="9" t="s">
        <v>5537</v>
      </c>
      <c r="BS1872" s="9" t="s">
        <v>5537</v>
      </c>
      <c r="BT1872" s="108"/>
    </row>
    <row r="1873" spans="1:72" s="9" customFormat="1" x14ac:dyDescent="0.35">
      <c r="A1873" s="1" t="s">
        <v>931</v>
      </c>
      <c r="B1873" s="8" t="s">
        <v>932</v>
      </c>
      <c r="C1873" s="3" t="str">
        <f>_xlfn.XLOOKUP(B1873,'[1]daily break down'!$D:$D,'[1]daily break down'!$E:$E,"")</f>
        <v>Garoua</v>
      </c>
      <c r="D1873" s="1" t="s">
        <v>11</v>
      </c>
      <c r="E1873" s="1" t="s">
        <v>12</v>
      </c>
      <c r="F1873" s="3" t="s">
        <v>23</v>
      </c>
      <c r="G1873" s="1" t="s">
        <v>24</v>
      </c>
      <c r="H1873" s="32" t="str">
        <f>_xlfn.XLOOKUP(B1873,[2]CALCULATION!$B:$B,[2]CALCULATION!$H:$H,"")</f>
        <v>Huawei</v>
      </c>
      <c r="I1873" s="28">
        <v>0</v>
      </c>
      <c r="J1873" s="28">
        <v>0</v>
      </c>
      <c r="K1873" s="28">
        <v>0</v>
      </c>
      <c r="L1873" s="28">
        <v>0</v>
      </c>
      <c r="M1873" s="28">
        <v>0</v>
      </c>
      <c r="N1873" s="28">
        <v>0</v>
      </c>
      <c r="O1873" s="28">
        <v>0</v>
      </c>
      <c r="P1873" s="28">
        <v>0</v>
      </c>
      <c r="Q1873" s="28">
        <v>0</v>
      </c>
      <c r="R1873" s="28">
        <v>0</v>
      </c>
      <c r="S1873" s="93">
        <v>0</v>
      </c>
      <c r="T1873" s="93">
        <f>_xlfn.XLOOKUP(B1873,'[3]Nur des jours'!$B:$B,'[3]Nur des jours'!$U:$U,"")</f>
        <v>0</v>
      </c>
      <c r="U1873" s="93">
        <v>0</v>
      </c>
      <c r="V1873" s="93">
        <v>0</v>
      </c>
      <c r="W1873" s="93">
        <v>0</v>
      </c>
      <c r="X1873" s="93">
        <v>0</v>
      </c>
      <c r="Y1873" s="93">
        <v>0</v>
      </c>
      <c r="Z1873" s="93">
        <v>0</v>
      </c>
      <c r="AA1873" s="93">
        <v>0</v>
      </c>
      <c r="AB1873" s="93">
        <v>0</v>
      </c>
      <c r="AC1873" s="93"/>
      <c r="AD1873" s="93">
        <v>0</v>
      </c>
      <c r="AE1873" s="93">
        <v>0</v>
      </c>
      <c r="AF1873" s="93">
        <v>0</v>
      </c>
      <c r="AG1873" s="93"/>
      <c r="AH1873" s="93">
        <v>0</v>
      </c>
      <c r="AI1873" s="93">
        <v>0</v>
      </c>
      <c r="AJ1873" s="93">
        <v>0</v>
      </c>
      <c r="AK1873" s="93">
        <v>0</v>
      </c>
      <c r="AL1873" s="93">
        <v>0</v>
      </c>
      <c r="AM1873" s="49" t="s">
        <v>5559</v>
      </c>
      <c r="AN1873" s="49"/>
      <c r="AO1873" s="48" t="str" cm="1">
        <f t="array" ref="AO1873">IFERROR(_xlfn.IFS(
AQ1873="MPR ISSUE","PDH",
AQ1873="BSS Hardware Issue","BSS",
AQ1873="Sites strategiques, MLL, Pylone, etc.","ENVTECH",
AQ1873="AKTIVCO DEFAUT GE &amp; POWER Cabinet","AKTIVCO",
AQ1873="AKTIVCO Coupure ENEO &amp; Baisse de tension","AKTIVCO GRID ONLY",
AQ1873="Coupure ENEO &amp; Baisse de tension","IHS GRID ONLY",
AQ1873="Defaut GE &amp; POWER Cabinet","IHS",
AQ1873="Sharing","Partners",
AQ1873="Sites strategiques &amp; DataCenter","SST &amp; DC",
AQ1873="Exclu","Exclu",
AQ1873="SAT","SAT",
AQ1873="SPARE-ISSUE","SPARE-ISSUE",
AQ1873="Fiber CAmtel","TRANS_FO_CAMTEL",
AQ1873="Fiber AOF","Fiber AOF",
AQ1873="Projet OCM (HUAWEI)","TRAVAUX-HUAWEI",
AQ1873="Projet OCM (NOKIA)","TRAVAUX-NOKIA",
AQ1873="ACCESS-ISSUE","ACCESS-ISSUE",
AQ1873="Projet OCM (ZTE, NOKIA, autres projets)","TRAVAUX OCM",
AQ1873="No root CAuse","No root cause",
AQ1873="ODU HS","PDH",
AQ1873="IP &amp; VLAN","PDH",
AQ1873="Warehouse HUAWEI","SPARE-ISSUE",
AQ1873="SPARE-HS","SPARE-ISSUE",
AQ1873="Power Telco","BSS",AQ1873="no impacts","no impacts"
),"")</f>
        <v>No root cause</v>
      </c>
      <c r="AP1873" s="48" t="str" cm="1">
        <f t="array" ref="AP1873">IFERROR(_xlfn.IFS(
AQ1873="MPR ISSUE","TX ISSUE",
AQ1873="BSS Hardware Issue","RAN ISSUE",
AQ1873="Sites strategiques, MLL, Pylone, etc.","ENVTECH",
AQ1873="AKTIVCO DEFAUT GE &amp; POWER Cabinet","POWER ISSUE",
AQ1873="AKTIVCO Coupure ENEO &amp; Baisse de tension","POWER ISSUE",
AQ1873="Coupure ENEO &amp; Baisse de tension","POWER ISSUE",
AQ1873="Defaut GE &amp; POWER Cabinet","POWER ISSUE",
AQ1873="Sharing","POWER ISSUE",
AQ1873="Sites strategiques &amp; DataCenter","POWER ISSUE",
AQ1873="Exclu","Exclu",
AQ1873="SAT","TX ISSUE",
AQ1873="SPARE-ISSUE","SPARE-ISSUE",
AQ1873="Fiber CAmtel","TX ISSUE",
AQ1873="Fiber AOF","TX ISSUE",
AQ1873="Projet OCM (HUAWEI)","TRAVAUX-HUAWEI",
AQ1873="Projet OCM (NOKIA)","TRAVAUX -NOKIA",
AQ1873="ACCESS-ISSUE","ACCESS-ISSUE",
AQ1873="Projet OCM (ZTE, NOKIA, autres projets)","TRAVAUX OCM",
AQ1873="No root CAuse","No root cause",
AQ1873="ODU HS","TX ISSUE",
AQ1873="IP &amp; VLAN","TX ISSUE",
AQ1873="Warehouse HUAWEI","SPARE-ISSUE",
AQ1873="SPARE-HS","SPARE-ISSUE",
AQ1873="Power Telco","RAN ISSUE",AQ1873="no impacts","no impacts"
),"")</f>
        <v>No root cause</v>
      </c>
      <c r="AQ1873" s="126" t="s">
        <v>5344</v>
      </c>
      <c r="AR1873" s="48" t="str" cm="1">
        <f t="array" ref="AR1873">IFERROR(_xlfn.IFS(
AQ1873="MPR ISSUE","ACTIVE",
AQ1873="BSS Hardware Issue","ACTIVE",
AQ1873="Sites strategiques, MLL, Pylone, etc.","PASSIVE",
AQ1873="AKTIVCO DEFAUT GE &amp; POWER Cabinet","PASSIVE",
AQ1873="AKTIVCO Coupure ENEO &amp; Baisse de tension","PASSIVE",
AQ1873="Coupure ENEO &amp; Baisse de tension","PASSIVE",
AQ1873="Defaut GE &amp; POWER Cabinet","PASSIVE",
AQ1873="Sharing","PASSIVE",
AQ1873="Sites strategiques &amp; DataCenter","PASSIVE",
AQ1873="Exclu","Exclu",
AQ1873="SAT","ACTIVE",
AQ1873="SPARE-ISSUE","SPARE-ISSUE",
AQ1873="Fiber CAmtel","ACTIVE",
AQ1873="Fiber AOF","ACTIVE",
AQ1873="Projet OCM (HUAWEI)","PLANNED WORKS",
AQ1873="Projet OCM (NOKIA)","PLANNED WORKS",
AQ1873="ACCESS-ISSUE","ACCESS-ISSUE",
AQ1873="Projet OCM (ZTE, NOKIA, autres projets)","PLANNED WORKS",
AQ1873="No root CAuse","No root cause",
AQ1873="ODU HS","ACTIVE",
AQ1873="IP &amp; VLAN","ACTIVE",
AQ1873="Warehouse HUAWEI","SPARE-ISSUE",
AQ1873="SPARE-HS","SPARE-ISSUE",
AQ1873="Power Telco","ACTIVE", AQ1873="no impacts","no impacts"
),"")</f>
        <v>No root cause</v>
      </c>
      <c r="AS1873" s="92" t="s">
        <v>5537</v>
      </c>
      <c r="AT1873" s="98" t="s">
        <v>932</v>
      </c>
      <c r="AV1873" s="17" t="s">
        <v>5537</v>
      </c>
      <c r="AW1873" s="7" t="s">
        <v>5537</v>
      </c>
      <c r="AX1873" s="6" t="s">
        <v>5537</v>
      </c>
      <c r="AY1873" s="7"/>
      <c r="AZ1873" s="3" t="s">
        <v>5537</v>
      </c>
      <c r="BA1873" s="18" t="s">
        <v>5537</v>
      </c>
      <c r="BB1873" s="18" t="s">
        <v>5537</v>
      </c>
      <c r="BC1873" s="18" t="s">
        <v>5537</v>
      </c>
      <c r="BD1873" s="18" t="s">
        <v>5537</v>
      </c>
      <c r="BE1873" s="18" t="s">
        <v>5537</v>
      </c>
      <c r="BF1873" s="18" t="s">
        <v>5537</v>
      </c>
      <c r="BG1873" s="18" t="s">
        <v>5537</v>
      </c>
      <c r="BH1873" s="18" t="s">
        <v>5537</v>
      </c>
      <c r="BI1873" s="18" t="s">
        <v>5537</v>
      </c>
      <c r="BJ1873" s="18" t="s">
        <v>5537</v>
      </c>
      <c r="BK1873" s="18" t="s">
        <v>5537</v>
      </c>
      <c r="BL1873" s="9" t="s">
        <v>5537</v>
      </c>
      <c r="BM1873" s="14" t="s">
        <v>5537</v>
      </c>
      <c r="BN1873" s="14" t="s">
        <v>5537</v>
      </c>
      <c r="BO1873" s="14" t="str">
        <f>_xlfn.XLOOKUP(B1873,'[4]cell downs 18042026 17h'!$B:$B,'[4]cell downs 18042026 17h'!$B:$B,"")</f>
        <v/>
      </c>
      <c r="BP1873" s="14" t="str">
        <f>_xlfn.XLOOKUP(B1873,'[5]Cells Huawei 19042026 15h'!$B:$B,'[5]Cells Huawei 19042026 15h'!$B:$B,"")</f>
        <v/>
      </c>
      <c r="BQ1873" s="9" t="str">
        <f>_xlfn.XLOOKUP(B1873,'[6]cells down 19042026 9H40'!$B:$B,'[6]cells down 19042026 9H40'!$B:$B,"")</f>
        <v/>
      </c>
      <c r="BR1873" s="9" t="s">
        <v>932</v>
      </c>
      <c r="BS1873" s="9" t="s">
        <v>5537</v>
      </c>
      <c r="BT1873" s="108"/>
    </row>
    <row r="1874" spans="1:72" s="9" customFormat="1" x14ac:dyDescent="0.35">
      <c r="A1874" s="1" t="s">
        <v>979</v>
      </c>
      <c r="B1874" s="8" t="s">
        <v>980</v>
      </c>
      <c r="C1874" s="3" t="str">
        <f>_xlfn.XLOOKUP(B1874,'[1]daily break down'!$D:$D,'[1]daily break down'!$E:$E,"")</f>
        <v>Garoua</v>
      </c>
      <c r="D1874" s="1" t="s">
        <v>21</v>
      </c>
      <c r="E1874" s="1" t="s">
        <v>89</v>
      </c>
      <c r="F1874" s="3" t="s">
        <v>23</v>
      </c>
      <c r="G1874" s="1" t="s">
        <v>24</v>
      </c>
      <c r="H1874" s="32" t="str">
        <f>_xlfn.XLOOKUP(B1874,[2]CALCULATION!$B:$B,[2]CALCULATION!$H:$H,"")</f>
        <v>Huawei</v>
      </c>
      <c r="I1874" s="28">
        <v>0</v>
      </c>
      <c r="J1874" s="28">
        <v>0</v>
      </c>
      <c r="K1874" s="28">
        <v>0</v>
      </c>
      <c r="L1874" s="28">
        <v>0</v>
      </c>
      <c r="M1874" s="28">
        <v>0</v>
      </c>
      <c r="N1874" s="28">
        <v>0</v>
      </c>
      <c r="O1874" s="28">
        <v>0</v>
      </c>
      <c r="P1874" s="28">
        <v>0</v>
      </c>
      <c r="Q1874" s="28">
        <v>0</v>
      </c>
      <c r="R1874" s="28">
        <v>0</v>
      </c>
      <c r="S1874" s="93">
        <v>0</v>
      </c>
      <c r="T1874" s="93">
        <f>_xlfn.XLOOKUP(B1874,'[3]Nur des jours'!$B:$B,'[3]Nur des jours'!$U:$U,"")</f>
        <v>0</v>
      </c>
      <c r="U1874" s="93">
        <v>0</v>
      </c>
      <c r="V1874" s="93">
        <v>0</v>
      </c>
      <c r="W1874" s="93">
        <v>0</v>
      </c>
      <c r="X1874" s="93">
        <v>0</v>
      </c>
      <c r="Y1874" s="93">
        <v>0</v>
      </c>
      <c r="Z1874" s="93">
        <v>0</v>
      </c>
      <c r="AA1874" s="93">
        <v>0</v>
      </c>
      <c r="AB1874" s="93">
        <v>0</v>
      </c>
      <c r="AC1874" s="93"/>
      <c r="AD1874" s="93">
        <v>0</v>
      </c>
      <c r="AE1874" s="93">
        <v>0</v>
      </c>
      <c r="AF1874" s="93">
        <v>0</v>
      </c>
      <c r="AG1874" s="93"/>
      <c r="AH1874" s="93">
        <v>0</v>
      </c>
      <c r="AI1874" s="93">
        <v>0</v>
      </c>
      <c r="AJ1874" s="93">
        <v>0</v>
      </c>
      <c r="AK1874" s="93">
        <v>0</v>
      </c>
      <c r="AL1874" s="93">
        <v>0</v>
      </c>
      <c r="AM1874" s="49" t="s">
        <v>5559</v>
      </c>
      <c r="AN1874" s="49"/>
      <c r="AO1874" s="48" t="str" cm="1">
        <f t="array" ref="AO1874">IFERROR(_xlfn.IFS(
AQ1874="MPR ISSUE","PDH",
AQ1874="BSS Hardware Issue","BSS",
AQ1874="Sites strategiques, MLL, Pylone, etc.","ENVTECH",
AQ1874="AKTIVCO DEFAUT GE &amp; POWER Cabinet","AKTIVCO",
AQ1874="AKTIVCO Coupure ENEO &amp; Baisse de tension","AKTIVCO GRID ONLY",
AQ1874="Coupure ENEO &amp; Baisse de tension","IHS GRID ONLY",
AQ1874="Defaut GE &amp; POWER Cabinet","IHS",
AQ1874="Sharing","Partners",
AQ1874="Sites strategiques &amp; DataCenter","SST &amp; DC",
AQ1874="Exclu","Exclu",
AQ1874="SAT","SAT",
AQ1874="SPARE-ISSUE","SPARE-ISSUE",
AQ1874="Fiber CAmtel","TRANS_FO_CAMTEL",
AQ1874="Fiber AOF","Fiber AOF",
AQ1874="Projet OCM (HUAWEI)","TRAVAUX-HUAWEI",
AQ1874="Projet OCM (NOKIA)","TRAVAUX-NOKIA",
AQ1874="ACCESS-ISSUE","ACCESS-ISSUE",
AQ1874="Projet OCM (ZTE, NOKIA, autres projets)","TRAVAUX OCM",
AQ1874="No root CAuse","No root cause",
AQ1874="ODU HS","PDH",
AQ1874="IP &amp; VLAN","PDH",
AQ1874="Warehouse HUAWEI","SPARE-ISSUE",
AQ1874="SPARE-HS","SPARE-ISSUE",
AQ1874="Power Telco","BSS",AQ1874="no impacts","no impacts"
),"")</f>
        <v>No root cause</v>
      </c>
      <c r="AP1874" s="48" t="str" cm="1">
        <f t="array" ref="AP1874">IFERROR(_xlfn.IFS(
AQ1874="MPR ISSUE","TX ISSUE",
AQ1874="BSS Hardware Issue","RAN ISSUE",
AQ1874="Sites strategiques, MLL, Pylone, etc.","ENVTECH",
AQ1874="AKTIVCO DEFAUT GE &amp; POWER Cabinet","POWER ISSUE",
AQ1874="AKTIVCO Coupure ENEO &amp; Baisse de tension","POWER ISSUE",
AQ1874="Coupure ENEO &amp; Baisse de tension","POWER ISSUE",
AQ1874="Defaut GE &amp; POWER Cabinet","POWER ISSUE",
AQ1874="Sharing","POWER ISSUE",
AQ1874="Sites strategiques &amp; DataCenter","POWER ISSUE",
AQ1874="Exclu","Exclu",
AQ1874="SAT","TX ISSUE",
AQ1874="SPARE-ISSUE","SPARE-ISSUE",
AQ1874="Fiber CAmtel","TX ISSUE",
AQ1874="Fiber AOF","TX ISSUE",
AQ1874="Projet OCM (HUAWEI)","TRAVAUX-HUAWEI",
AQ1874="Projet OCM (NOKIA)","TRAVAUX -NOKIA",
AQ1874="ACCESS-ISSUE","ACCESS-ISSUE",
AQ1874="Projet OCM (ZTE, NOKIA, autres projets)","TRAVAUX OCM",
AQ1874="No root CAuse","No root cause",
AQ1874="ODU HS","TX ISSUE",
AQ1874="IP &amp; VLAN","TX ISSUE",
AQ1874="Warehouse HUAWEI","SPARE-ISSUE",
AQ1874="SPARE-HS","SPARE-ISSUE",
AQ1874="Power Telco","RAN ISSUE",AQ1874="no impacts","no impacts"
),"")</f>
        <v>No root cause</v>
      </c>
      <c r="AQ1874" s="67" t="s">
        <v>5344</v>
      </c>
      <c r="AR1874" s="48" t="str" cm="1">
        <f t="array" ref="AR1874">IFERROR(_xlfn.IFS(
AQ1874="MPR ISSUE","ACTIVE",
AQ1874="BSS Hardware Issue","ACTIVE",
AQ1874="Sites strategiques, MLL, Pylone, etc.","PASSIVE",
AQ1874="AKTIVCO DEFAUT GE &amp; POWER Cabinet","PASSIVE",
AQ1874="AKTIVCO Coupure ENEO &amp; Baisse de tension","PASSIVE",
AQ1874="Coupure ENEO &amp; Baisse de tension","PASSIVE",
AQ1874="Defaut GE &amp; POWER Cabinet","PASSIVE",
AQ1874="Sharing","PASSIVE",
AQ1874="Sites strategiques &amp; DataCenter","PASSIVE",
AQ1874="Exclu","Exclu",
AQ1874="SAT","ACTIVE",
AQ1874="SPARE-ISSUE","SPARE-ISSUE",
AQ1874="Fiber CAmtel","ACTIVE",
AQ1874="Fiber AOF","ACTIVE",
AQ1874="Projet OCM (HUAWEI)","PLANNED WORKS",
AQ1874="Projet OCM (NOKIA)","PLANNED WORKS",
AQ1874="ACCESS-ISSUE","ACCESS-ISSUE",
AQ1874="Projet OCM (ZTE, NOKIA, autres projets)","PLANNED WORKS",
AQ1874="No root CAuse","No root cause",
AQ1874="ODU HS","ACTIVE",
AQ1874="IP &amp; VLAN","ACTIVE",
AQ1874="Warehouse HUAWEI","SPARE-ISSUE",
AQ1874="SPARE-HS","SPARE-ISSUE",
AQ1874="Power Telco","ACTIVE", AQ1874="no impacts","no impacts"
),"")</f>
        <v>No root cause</v>
      </c>
      <c r="AS1874" s="92" t="s">
        <v>5537</v>
      </c>
      <c r="AT1874" s="98" t="s">
        <v>980</v>
      </c>
      <c r="AV1874" s="17" t="s">
        <v>5537</v>
      </c>
      <c r="AW1874" s="7" t="s">
        <v>5537</v>
      </c>
      <c r="AX1874" s="6" t="s">
        <v>5537</v>
      </c>
      <c r="AY1874" s="7"/>
      <c r="AZ1874" s="3" t="s">
        <v>5537</v>
      </c>
      <c r="BA1874" s="18" t="s">
        <v>5537</v>
      </c>
      <c r="BB1874" s="18" t="s">
        <v>5537</v>
      </c>
      <c r="BC1874" s="18" t="s">
        <v>5537</v>
      </c>
      <c r="BD1874" s="18" t="s">
        <v>5537</v>
      </c>
      <c r="BE1874" s="18" t="s">
        <v>5537</v>
      </c>
      <c r="BF1874" s="18" t="s">
        <v>5537</v>
      </c>
      <c r="BG1874" s="18" t="s">
        <v>5537</v>
      </c>
      <c r="BH1874" s="18" t="s">
        <v>5537</v>
      </c>
      <c r="BI1874" s="18" t="s">
        <v>5537</v>
      </c>
      <c r="BJ1874" s="18" t="s">
        <v>5537</v>
      </c>
      <c r="BK1874" s="18" t="s">
        <v>5537</v>
      </c>
      <c r="BL1874" s="9" t="s">
        <v>5537</v>
      </c>
      <c r="BM1874" s="14" t="s">
        <v>5537</v>
      </c>
      <c r="BN1874" s="14" t="s">
        <v>5537</v>
      </c>
      <c r="BO1874" s="14" t="str">
        <f>_xlfn.XLOOKUP(B1874,'[4]cell downs 18042026 17h'!$B:$B,'[4]cell downs 18042026 17h'!$B:$B,"")</f>
        <v/>
      </c>
      <c r="BP1874" s="14" t="str">
        <f>_xlfn.XLOOKUP(B1874,'[5]Cells Huawei 19042026 15h'!$B:$B,'[5]Cells Huawei 19042026 15h'!$B:$B,"")</f>
        <v/>
      </c>
      <c r="BQ1874" s="9" t="str">
        <f>_xlfn.XLOOKUP(B1874,'[6]cells down 19042026 9H40'!$B:$B,'[6]cells down 19042026 9H40'!$B:$B,"")</f>
        <v/>
      </c>
      <c r="BR1874" s="9" t="s">
        <v>5537</v>
      </c>
      <c r="BS1874" s="9" t="s">
        <v>12</v>
      </c>
      <c r="BT1874" s="108"/>
    </row>
    <row r="1875" spans="1:72" s="9" customFormat="1" x14ac:dyDescent="0.35">
      <c r="A1875" s="1" t="s">
        <v>1153</v>
      </c>
      <c r="B1875" s="8" t="s">
        <v>1154</v>
      </c>
      <c r="C1875" s="3" t="str">
        <f>_xlfn.XLOOKUP(B1875,'[1]daily break down'!$D:$D,'[1]daily break down'!$E:$E,"")</f>
        <v>Garoua</v>
      </c>
      <c r="D1875" s="1" t="s">
        <v>1022</v>
      </c>
      <c r="E1875" s="1"/>
      <c r="F1875" s="3" t="s">
        <v>23</v>
      </c>
      <c r="G1875" s="1" t="s">
        <v>24</v>
      </c>
      <c r="H1875" s="32" t="str">
        <f>_xlfn.XLOOKUP(B1875,[2]CALCULATION!$B:$B,[2]CALCULATION!$H:$H,"")</f>
        <v>Huawei</v>
      </c>
      <c r="I1875" s="28">
        <v>0</v>
      </c>
      <c r="J1875" s="28">
        <v>0</v>
      </c>
      <c r="K1875" s="28">
        <v>0</v>
      </c>
      <c r="L1875" s="28">
        <v>0</v>
      </c>
      <c r="M1875" s="28">
        <v>0</v>
      </c>
      <c r="N1875" s="28">
        <v>0</v>
      </c>
      <c r="O1875" s="28">
        <v>0</v>
      </c>
      <c r="P1875" s="28">
        <v>0</v>
      </c>
      <c r="Q1875" s="28">
        <v>0</v>
      </c>
      <c r="R1875" s="28">
        <v>0</v>
      </c>
      <c r="S1875" s="93">
        <v>0</v>
      </c>
      <c r="T1875" s="93">
        <f>_xlfn.XLOOKUP(B1875,'[3]Nur des jours'!$B:$B,'[3]Nur des jours'!$U:$U,"")</f>
        <v>0</v>
      </c>
      <c r="U1875" s="93">
        <v>0</v>
      </c>
      <c r="V1875" s="93">
        <v>0</v>
      </c>
      <c r="W1875" s="93">
        <v>0</v>
      </c>
      <c r="X1875" s="93">
        <v>0</v>
      </c>
      <c r="Y1875" s="93">
        <v>0</v>
      </c>
      <c r="Z1875" s="93">
        <v>0</v>
      </c>
      <c r="AA1875" s="93">
        <v>0</v>
      </c>
      <c r="AB1875" s="93">
        <v>0</v>
      </c>
      <c r="AC1875" s="93"/>
      <c r="AD1875" s="93">
        <v>0</v>
      </c>
      <c r="AE1875" s="93">
        <v>0</v>
      </c>
      <c r="AF1875" s="93">
        <v>0</v>
      </c>
      <c r="AG1875" s="93"/>
      <c r="AH1875" s="93">
        <v>0</v>
      </c>
      <c r="AI1875" s="93">
        <v>0</v>
      </c>
      <c r="AJ1875" s="93">
        <v>0</v>
      </c>
      <c r="AK1875" s="93">
        <v>0</v>
      </c>
      <c r="AL1875" s="93">
        <v>0</v>
      </c>
      <c r="AM1875" s="49" t="s">
        <v>5559</v>
      </c>
      <c r="AN1875" s="49"/>
      <c r="AO1875" s="48" t="str" cm="1">
        <f t="array" ref="AO1875">IFERROR(_xlfn.IFS(
AQ1875="MPR ISSUE","PDH",
AQ1875="BSS Hardware Issue","BSS",
AQ1875="Sites strategiques, MLL, Pylone, etc.","ENVTECH",
AQ1875="AKTIVCO DEFAUT GE &amp; POWER Cabinet","AKTIVCO",
AQ1875="AKTIVCO Coupure ENEO &amp; Baisse de tension","AKTIVCO GRID ONLY",
AQ1875="Coupure ENEO &amp; Baisse de tension","IHS GRID ONLY",
AQ1875="Defaut GE &amp; POWER Cabinet","IHS",
AQ1875="Sharing","Partners",
AQ1875="Sites strategiques &amp; DataCenter","SST &amp; DC",
AQ1875="Exclu","Exclu",
AQ1875="SAT","SAT",
AQ1875="SPARE-ISSUE","SPARE-ISSUE",
AQ1875="Fiber CAmtel","TRANS_FO_CAMTEL",
AQ1875="Fiber AOF","Fiber AOF",
AQ1875="Projet OCM (HUAWEI)","TRAVAUX-HUAWEI",
AQ1875="Projet OCM (NOKIA)","TRAVAUX-NOKIA",
AQ1875="ACCESS-ISSUE","ACCESS-ISSUE",
AQ1875="Projet OCM (ZTE, NOKIA, autres projets)","TRAVAUX OCM",
AQ1875="No root CAuse","No root cause",
AQ1875="ODU HS","PDH",
AQ1875="IP &amp; VLAN","PDH",
AQ1875="Warehouse HUAWEI","SPARE-ISSUE",
AQ1875="SPARE-HS","SPARE-ISSUE",
AQ1875="Power Telco","BSS",AQ1875="no impacts","no impacts"
),"")</f>
        <v>No root cause</v>
      </c>
      <c r="AP1875" s="48" t="str" cm="1">
        <f t="array" ref="AP1875">IFERROR(_xlfn.IFS(
AQ1875="MPR ISSUE","TX ISSUE",
AQ1875="BSS Hardware Issue","RAN ISSUE",
AQ1875="Sites strategiques, MLL, Pylone, etc.","ENVTECH",
AQ1875="AKTIVCO DEFAUT GE &amp; POWER Cabinet","POWER ISSUE",
AQ1875="AKTIVCO Coupure ENEO &amp; Baisse de tension","POWER ISSUE",
AQ1875="Coupure ENEO &amp; Baisse de tension","POWER ISSUE",
AQ1875="Defaut GE &amp; POWER Cabinet","POWER ISSUE",
AQ1875="Sharing","POWER ISSUE",
AQ1875="Sites strategiques &amp; DataCenter","POWER ISSUE",
AQ1875="Exclu","Exclu",
AQ1875="SAT","TX ISSUE",
AQ1875="SPARE-ISSUE","SPARE-ISSUE",
AQ1875="Fiber CAmtel","TX ISSUE",
AQ1875="Fiber AOF","TX ISSUE",
AQ1875="Projet OCM (HUAWEI)","TRAVAUX-HUAWEI",
AQ1875="Projet OCM (NOKIA)","TRAVAUX -NOKIA",
AQ1875="ACCESS-ISSUE","ACCESS-ISSUE",
AQ1875="Projet OCM (ZTE, NOKIA, autres projets)","TRAVAUX OCM",
AQ1875="No root CAuse","No root cause",
AQ1875="ODU HS","TX ISSUE",
AQ1875="IP &amp; VLAN","TX ISSUE",
AQ1875="Warehouse HUAWEI","SPARE-ISSUE",
AQ1875="SPARE-HS","SPARE-ISSUE",
AQ1875="Power Telco","RAN ISSUE",AQ1875="no impacts","no impacts"
),"")</f>
        <v>No root cause</v>
      </c>
      <c r="AQ1875" s="67" t="s">
        <v>5344</v>
      </c>
      <c r="AR1875" s="48" t="str" cm="1">
        <f t="array" ref="AR1875">IFERROR(_xlfn.IFS(
AQ1875="MPR ISSUE","ACTIVE",
AQ1875="BSS Hardware Issue","ACTIVE",
AQ1875="Sites strategiques, MLL, Pylone, etc.","PASSIVE",
AQ1875="AKTIVCO DEFAUT GE &amp; POWER Cabinet","PASSIVE",
AQ1875="AKTIVCO Coupure ENEO &amp; Baisse de tension","PASSIVE",
AQ1875="Coupure ENEO &amp; Baisse de tension","PASSIVE",
AQ1875="Defaut GE &amp; POWER Cabinet","PASSIVE",
AQ1875="Sharing","PASSIVE",
AQ1875="Sites strategiques &amp; DataCenter","PASSIVE",
AQ1875="Exclu","Exclu",
AQ1875="SAT","ACTIVE",
AQ1875="SPARE-ISSUE","SPARE-ISSUE",
AQ1875="Fiber CAmtel","ACTIVE",
AQ1875="Fiber AOF","ACTIVE",
AQ1875="Projet OCM (HUAWEI)","PLANNED WORKS",
AQ1875="Projet OCM (NOKIA)","PLANNED WORKS",
AQ1875="ACCESS-ISSUE","ACCESS-ISSUE",
AQ1875="Projet OCM (ZTE, NOKIA, autres projets)","PLANNED WORKS",
AQ1875="No root CAuse","No root cause",
AQ1875="ODU HS","ACTIVE",
AQ1875="IP &amp; VLAN","ACTIVE",
AQ1875="Warehouse HUAWEI","SPARE-ISSUE",
AQ1875="SPARE-HS","SPARE-ISSUE",
AQ1875="Power Telco","ACTIVE", AQ1875="no impacts","no impacts"
),"")</f>
        <v>No root cause</v>
      </c>
      <c r="AS1875" s="92" t="s">
        <v>5537</v>
      </c>
      <c r="AT1875" s="98" t="s">
        <v>1154</v>
      </c>
      <c r="AV1875" s="17" t="s">
        <v>5537</v>
      </c>
      <c r="AW1875" s="7" t="s">
        <v>5537</v>
      </c>
      <c r="AX1875" s="6" t="s">
        <v>5537</v>
      </c>
      <c r="AY1875" s="7"/>
      <c r="AZ1875" s="3" t="s">
        <v>5537</v>
      </c>
      <c r="BA1875" s="18" t="s">
        <v>5537</v>
      </c>
      <c r="BB1875" s="18" t="s">
        <v>5537</v>
      </c>
      <c r="BC1875" s="18" t="s">
        <v>5537</v>
      </c>
      <c r="BD1875" s="18" t="s">
        <v>5537</v>
      </c>
      <c r="BE1875" s="18" t="s">
        <v>5537</v>
      </c>
      <c r="BF1875" s="18" t="s">
        <v>5537</v>
      </c>
      <c r="BG1875" s="18" t="s">
        <v>5537</v>
      </c>
      <c r="BH1875" s="18" t="s">
        <v>5537</v>
      </c>
      <c r="BI1875" s="18" t="s">
        <v>5537</v>
      </c>
      <c r="BJ1875" s="18" t="s">
        <v>5537</v>
      </c>
      <c r="BK1875" s="18" t="s">
        <v>5537</v>
      </c>
      <c r="BL1875" s="9" t="s">
        <v>5537</v>
      </c>
      <c r="BM1875" s="14" t="s">
        <v>5537</v>
      </c>
      <c r="BN1875" s="14" t="s">
        <v>5537</v>
      </c>
      <c r="BO1875" s="14" t="str">
        <f>_xlfn.XLOOKUP(B1875,'[4]cell downs 18042026 17h'!$B:$B,'[4]cell downs 18042026 17h'!$B:$B,"")</f>
        <v/>
      </c>
      <c r="BP1875" s="14" t="str">
        <f>_xlfn.XLOOKUP(B1875,'[5]Cells Huawei 19042026 15h'!$B:$B,'[5]Cells Huawei 19042026 15h'!$B:$B,"")</f>
        <v/>
      </c>
      <c r="BQ1875" s="9" t="str">
        <f>_xlfn.XLOOKUP(B1875,'[6]cells down 19042026 9H40'!$B:$B,'[6]cells down 19042026 9H40'!$B:$B,"")</f>
        <v/>
      </c>
      <c r="BR1875" s="9" t="s">
        <v>5537</v>
      </c>
      <c r="BS1875" s="9" t="s">
        <v>12</v>
      </c>
      <c r="BT1875" s="108"/>
    </row>
    <row r="1876" spans="1:72" s="9" customFormat="1" x14ac:dyDescent="0.35">
      <c r="A1876" s="1" t="s">
        <v>3759</v>
      </c>
      <c r="B1876" s="8" t="s">
        <v>3760</v>
      </c>
      <c r="C1876" s="3" t="str">
        <f>_xlfn.XLOOKUP(B1876,'[1]daily break down'!$D:$D,'[1]daily break down'!$E:$E,"")</f>
        <v>Garoua</v>
      </c>
      <c r="D1876" s="1" t="s">
        <v>11</v>
      </c>
      <c r="E1876" s="1" t="s">
        <v>12</v>
      </c>
      <c r="F1876" s="3" t="s">
        <v>23</v>
      </c>
      <c r="G1876" s="1" t="s">
        <v>24</v>
      </c>
      <c r="H1876" s="32" t="str">
        <f>_xlfn.XLOOKUP(B1876,[2]CALCULATION!$B:$B,[2]CALCULATION!$H:$H,"")</f>
        <v>Huawei</v>
      </c>
      <c r="I1876" s="28">
        <v>0</v>
      </c>
      <c r="J1876" s="28">
        <v>0</v>
      </c>
      <c r="K1876" s="28">
        <v>0</v>
      </c>
      <c r="L1876" s="28">
        <v>0</v>
      </c>
      <c r="M1876" s="28">
        <v>0</v>
      </c>
      <c r="N1876" s="28">
        <v>0</v>
      </c>
      <c r="O1876" s="28">
        <v>0</v>
      </c>
      <c r="P1876" s="28">
        <v>0</v>
      </c>
      <c r="Q1876" s="28">
        <v>0</v>
      </c>
      <c r="R1876" s="28">
        <v>0</v>
      </c>
      <c r="S1876" s="93">
        <v>0</v>
      </c>
      <c r="T1876" s="93">
        <f>_xlfn.XLOOKUP(B1876,'[3]Nur des jours'!$B:$B,'[3]Nur des jours'!$U:$U,"")</f>
        <v>0</v>
      </c>
      <c r="U1876" s="93">
        <v>0</v>
      </c>
      <c r="V1876" s="93">
        <v>0</v>
      </c>
      <c r="W1876" s="93">
        <v>0</v>
      </c>
      <c r="X1876" s="93">
        <v>0</v>
      </c>
      <c r="Y1876" s="93">
        <v>0</v>
      </c>
      <c r="Z1876" s="93">
        <v>0</v>
      </c>
      <c r="AA1876" s="93">
        <v>0</v>
      </c>
      <c r="AB1876" s="93">
        <v>0</v>
      </c>
      <c r="AC1876" s="93"/>
      <c r="AD1876" s="93">
        <v>0</v>
      </c>
      <c r="AE1876" s="93">
        <v>0</v>
      </c>
      <c r="AF1876" s="93">
        <v>0</v>
      </c>
      <c r="AG1876" s="93"/>
      <c r="AH1876" s="93">
        <v>0</v>
      </c>
      <c r="AI1876" s="93">
        <v>0</v>
      </c>
      <c r="AJ1876" s="93">
        <v>0</v>
      </c>
      <c r="AK1876" s="93">
        <v>0</v>
      </c>
      <c r="AL1876" s="93">
        <v>0</v>
      </c>
      <c r="AM1876" s="49" t="s">
        <v>5559</v>
      </c>
      <c r="AN1876" s="49"/>
      <c r="AO1876" s="48" t="str" cm="1">
        <f t="array" ref="AO1876">IFERROR(_xlfn.IFS(
AQ1876="MPR ISSUE","PDH",
AQ1876="BSS Hardware Issue","BSS",
AQ1876="Sites strategiques, MLL, Pylone, etc.","ENVTECH",
AQ1876="AKTIVCO DEFAUT GE &amp; POWER Cabinet","AKTIVCO",
AQ1876="AKTIVCO Coupure ENEO &amp; Baisse de tension","AKTIVCO GRID ONLY",
AQ1876="Coupure ENEO &amp; Baisse de tension","IHS GRID ONLY",
AQ1876="Defaut GE &amp; POWER Cabinet","IHS",
AQ1876="Sharing","Partners",
AQ1876="Sites strategiques &amp; DataCenter","SST &amp; DC",
AQ1876="Exclu","Exclu",
AQ1876="SAT","SAT",
AQ1876="SPARE-ISSUE","SPARE-ISSUE",
AQ1876="Fiber CAmtel","TRANS_FO_CAMTEL",
AQ1876="Fiber AOF","Fiber AOF",
AQ1876="Projet OCM (HUAWEI)","TRAVAUX-HUAWEI",
AQ1876="Projet OCM (NOKIA)","TRAVAUX-NOKIA",
AQ1876="ACCESS-ISSUE","ACCESS-ISSUE",
AQ1876="Projet OCM (ZTE, NOKIA, autres projets)","TRAVAUX OCM",
AQ1876="No root CAuse","No root cause",
AQ1876="ODU HS","PDH",
AQ1876="IP &amp; VLAN","PDH",
AQ1876="Warehouse HUAWEI","SPARE-ISSUE",
AQ1876="SPARE-HS","SPARE-ISSUE",
AQ1876="Power Telco","BSS",AQ1876="no impacts","no impacts"
),"")</f>
        <v>No root cause</v>
      </c>
      <c r="AP1876" s="48" t="str" cm="1">
        <f t="array" ref="AP1876">IFERROR(_xlfn.IFS(
AQ1876="MPR ISSUE","TX ISSUE",
AQ1876="BSS Hardware Issue","RAN ISSUE",
AQ1876="Sites strategiques, MLL, Pylone, etc.","ENVTECH",
AQ1876="AKTIVCO DEFAUT GE &amp; POWER Cabinet","POWER ISSUE",
AQ1876="AKTIVCO Coupure ENEO &amp; Baisse de tension","POWER ISSUE",
AQ1876="Coupure ENEO &amp; Baisse de tension","POWER ISSUE",
AQ1876="Defaut GE &amp; POWER Cabinet","POWER ISSUE",
AQ1876="Sharing","POWER ISSUE",
AQ1876="Sites strategiques &amp; DataCenter","POWER ISSUE",
AQ1876="Exclu","Exclu",
AQ1876="SAT","TX ISSUE",
AQ1876="SPARE-ISSUE","SPARE-ISSUE",
AQ1876="Fiber CAmtel","TX ISSUE",
AQ1876="Fiber AOF","TX ISSUE",
AQ1876="Projet OCM (HUAWEI)","TRAVAUX-HUAWEI",
AQ1876="Projet OCM (NOKIA)","TRAVAUX -NOKIA",
AQ1876="ACCESS-ISSUE","ACCESS-ISSUE",
AQ1876="Projet OCM (ZTE, NOKIA, autres projets)","TRAVAUX OCM",
AQ1876="No root CAuse","No root cause",
AQ1876="ODU HS","TX ISSUE",
AQ1876="IP &amp; VLAN","TX ISSUE",
AQ1876="Warehouse HUAWEI","SPARE-ISSUE",
AQ1876="SPARE-HS","SPARE-ISSUE",
AQ1876="Power Telco","RAN ISSUE",AQ1876="no impacts","no impacts"
),"")</f>
        <v>No root cause</v>
      </c>
      <c r="AQ1876" s="126" t="s">
        <v>5344</v>
      </c>
      <c r="AR1876" s="48" t="str" cm="1">
        <f t="array" ref="AR1876">IFERROR(_xlfn.IFS(
AQ1876="MPR ISSUE","ACTIVE",
AQ1876="BSS Hardware Issue","ACTIVE",
AQ1876="Sites strategiques, MLL, Pylone, etc.","PASSIVE",
AQ1876="AKTIVCO DEFAUT GE &amp; POWER Cabinet","PASSIVE",
AQ1876="AKTIVCO Coupure ENEO &amp; Baisse de tension","PASSIVE",
AQ1876="Coupure ENEO &amp; Baisse de tension","PASSIVE",
AQ1876="Defaut GE &amp; POWER Cabinet","PASSIVE",
AQ1876="Sharing","PASSIVE",
AQ1876="Sites strategiques &amp; DataCenter","PASSIVE",
AQ1876="Exclu","Exclu",
AQ1876="SAT","ACTIVE",
AQ1876="SPARE-ISSUE","SPARE-ISSUE",
AQ1876="Fiber CAmtel","ACTIVE",
AQ1876="Fiber AOF","ACTIVE",
AQ1876="Projet OCM (HUAWEI)","PLANNED WORKS",
AQ1876="Projet OCM (NOKIA)","PLANNED WORKS",
AQ1876="ACCESS-ISSUE","ACCESS-ISSUE",
AQ1876="Projet OCM (ZTE, NOKIA, autres projets)","PLANNED WORKS",
AQ1876="No root CAuse","No root cause",
AQ1876="ODU HS","ACTIVE",
AQ1876="IP &amp; VLAN","ACTIVE",
AQ1876="Warehouse HUAWEI","SPARE-ISSUE",
AQ1876="SPARE-HS","SPARE-ISSUE",
AQ1876="Power Telco","ACTIVE", AQ1876="no impacts","no impacts"
),"")</f>
        <v>No root cause</v>
      </c>
      <c r="AS1876" s="92" t="s">
        <v>5537</v>
      </c>
      <c r="AT1876" s="98" t="s">
        <v>3760</v>
      </c>
      <c r="AV1876" s="17" t="s">
        <v>5537</v>
      </c>
      <c r="AW1876" s="7" t="s">
        <v>5537</v>
      </c>
      <c r="AX1876" s="6" t="s">
        <v>5537</v>
      </c>
      <c r="AY1876" s="7"/>
      <c r="AZ1876" s="3" t="s">
        <v>5537</v>
      </c>
      <c r="BA1876" s="18" t="s">
        <v>5537</v>
      </c>
      <c r="BB1876" s="18" t="s">
        <v>5537</v>
      </c>
      <c r="BC1876" s="18" t="s">
        <v>5537</v>
      </c>
      <c r="BD1876" s="18" t="s">
        <v>5537</v>
      </c>
      <c r="BE1876" s="18" t="s">
        <v>5537</v>
      </c>
      <c r="BF1876" s="18" t="s">
        <v>5537</v>
      </c>
      <c r="BG1876" s="18" t="s">
        <v>5537</v>
      </c>
      <c r="BH1876" s="18" t="s">
        <v>5537</v>
      </c>
      <c r="BI1876" s="18" t="s">
        <v>5537</v>
      </c>
      <c r="BJ1876" s="18" t="s">
        <v>5537</v>
      </c>
      <c r="BK1876" s="18" t="s">
        <v>5537</v>
      </c>
      <c r="BL1876" s="9" t="s">
        <v>5537</v>
      </c>
      <c r="BM1876" s="14" t="s">
        <v>5537</v>
      </c>
      <c r="BN1876" s="14" t="s">
        <v>5537</v>
      </c>
      <c r="BO1876" s="14" t="str">
        <f>_xlfn.XLOOKUP(B1876,'[4]cell downs 18042026 17h'!$B:$B,'[4]cell downs 18042026 17h'!$B:$B,"")</f>
        <v/>
      </c>
      <c r="BP1876" s="14" t="str">
        <f>_xlfn.XLOOKUP(B1876,'[5]Cells Huawei 19042026 15h'!$B:$B,'[5]Cells Huawei 19042026 15h'!$B:$B,"")</f>
        <v/>
      </c>
      <c r="BQ1876" s="9" t="str">
        <f>_xlfn.XLOOKUP(B1876,'[6]cells down 19042026 9H40'!$B:$B,'[6]cells down 19042026 9H40'!$B:$B,"")</f>
        <v/>
      </c>
      <c r="BR1876" s="9" t="s">
        <v>3760</v>
      </c>
      <c r="BS1876" s="9" t="s">
        <v>66</v>
      </c>
      <c r="BT1876" s="108"/>
    </row>
    <row r="1877" spans="1:72" s="9" customFormat="1" x14ac:dyDescent="0.35">
      <c r="A1877" s="1" t="s">
        <v>3793</v>
      </c>
      <c r="B1877" s="8" t="s">
        <v>3794</v>
      </c>
      <c r="C1877" s="3" t="str">
        <f>_xlfn.XLOOKUP(B1877,'[1]daily break down'!$D:$D,'[1]daily break down'!$E:$E,"")</f>
        <v>Maroua</v>
      </c>
      <c r="D1877" s="1" t="s">
        <v>1022</v>
      </c>
      <c r="E1877" s="1"/>
      <c r="F1877" s="3" t="s">
        <v>55</v>
      </c>
      <c r="G1877" s="1" t="s">
        <v>84</v>
      </c>
      <c r="H1877" s="32" t="str">
        <f>_xlfn.XLOOKUP(B1877,[2]CALCULATION!$B:$B,[2]CALCULATION!$H:$H,"")</f>
        <v>Huawei</v>
      </c>
      <c r="I1877" s="28">
        <v>0</v>
      </c>
      <c r="J1877" s="28">
        <v>0</v>
      </c>
      <c r="K1877" s="28">
        <v>0</v>
      </c>
      <c r="L1877" s="28">
        <v>0</v>
      </c>
      <c r="M1877" s="28">
        <v>0</v>
      </c>
      <c r="N1877" s="28">
        <v>0</v>
      </c>
      <c r="O1877" s="28">
        <v>0</v>
      </c>
      <c r="P1877" s="28">
        <v>0</v>
      </c>
      <c r="Q1877" s="28">
        <v>0</v>
      </c>
      <c r="R1877" s="28">
        <v>0</v>
      </c>
      <c r="S1877" s="93">
        <v>0</v>
      </c>
      <c r="T1877" s="93">
        <f>_xlfn.XLOOKUP(B1877,'[3]Nur des jours'!$B:$B,'[3]Nur des jours'!$U:$U,"")</f>
        <v>0</v>
      </c>
      <c r="U1877" s="93">
        <v>0</v>
      </c>
      <c r="V1877" s="93">
        <v>0</v>
      </c>
      <c r="W1877" s="93">
        <v>0</v>
      </c>
      <c r="X1877" s="93">
        <v>0</v>
      </c>
      <c r="Y1877" s="93">
        <v>0</v>
      </c>
      <c r="Z1877" s="93">
        <v>0</v>
      </c>
      <c r="AA1877" s="93">
        <v>0</v>
      </c>
      <c r="AB1877" s="93">
        <v>0</v>
      </c>
      <c r="AC1877" s="93"/>
      <c r="AD1877" s="93">
        <v>0</v>
      </c>
      <c r="AE1877" s="93">
        <v>0</v>
      </c>
      <c r="AF1877" s="93">
        <v>0</v>
      </c>
      <c r="AG1877" s="93"/>
      <c r="AH1877" s="93">
        <v>0</v>
      </c>
      <c r="AI1877" s="93">
        <v>0</v>
      </c>
      <c r="AJ1877" s="93">
        <v>0</v>
      </c>
      <c r="AK1877" s="93">
        <v>0</v>
      </c>
      <c r="AL1877" s="93">
        <v>0</v>
      </c>
      <c r="AM1877" s="49" t="s">
        <v>5559</v>
      </c>
      <c r="AN1877" s="49"/>
      <c r="AO1877" s="48" t="str" cm="1">
        <f t="array" ref="AO1877">IFERROR(_xlfn.IFS(
AQ1877="MPR ISSUE","PDH",
AQ1877="BSS Hardware Issue","BSS",
AQ1877="Sites strategiques, MLL, Pylone, etc.","ENVTECH",
AQ1877="AKTIVCO DEFAUT GE &amp; POWER Cabinet","AKTIVCO",
AQ1877="AKTIVCO Coupure ENEO &amp; Baisse de tension","AKTIVCO GRID ONLY",
AQ1877="Coupure ENEO &amp; Baisse de tension","IHS GRID ONLY",
AQ1877="Defaut GE &amp; POWER Cabinet","IHS",
AQ1877="Sharing","Partners",
AQ1877="Sites strategiques &amp; DataCenter","SST &amp; DC",
AQ1877="Exclu","Exclu",
AQ1877="SAT","SAT",
AQ1877="SPARE-ISSUE","SPARE-ISSUE",
AQ1877="Fiber CAmtel","TRANS_FO_CAMTEL",
AQ1877="Fiber AOF","Fiber AOF",
AQ1877="Projet OCM (HUAWEI)","TRAVAUX-HUAWEI",
AQ1877="Projet OCM (NOKIA)","TRAVAUX-NOKIA",
AQ1877="ACCESS-ISSUE","ACCESS-ISSUE",
AQ1877="Projet OCM (ZTE, NOKIA, autres projets)","TRAVAUX OCM",
AQ1877="No root CAuse","No root cause",
AQ1877="ODU HS","PDH",
AQ1877="IP &amp; VLAN","PDH",
AQ1877="Warehouse HUAWEI","SPARE-ISSUE",
AQ1877="SPARE-HS","SPARE-ISSUE",
AQ1877="Power Telco","BSS",AQ1877="no impacts","no impacts"
),"")</f>
        <v>No root cause</v>
      </c>
      <c r="AP1877" s="48" t="str" cm="1">
        <f t="array" ref="AP1877">IFERROR(_xlfn.IFS(
AQ1877="MPR ISSUE","TX ISSUE",
AQ1877="BSS Hardware Issue","RAN ISSUE",
AQ1877="Sites strategiques, MLL, Pylone, etc.","ENVTECH",
AQ1877="AKTIVCO DEFAUT GE &amp; POWER Cabinet","POWER ISSUE",
AQ1877="AKTIVCO Coupure ENEO &amp; Baisse de tension","POWER ISSUE",
AQ1877="Coupure ENEO &amp; Baisse de tension","POWER ISSUE",
AQ1877="Defaut GE &amp; POWER Cabinet","POWER ISSUE",
AQ1877="Sharing","POWER ISSUE",
AQ1877="Sites strategiques &amp; DataCenter","POWER ISSUE",
AQ1877="Exclu","Exclu",
AQ1877="SAT","TX ISSUE",
AQ1877="SPARE-ISSUE","SPARE-ISSUE",
AQ1877="Fiber CAmtel","TX ISSUE",
AQ1877="Fiber AOF","TX ISSUE",
AQ1877="Projet OCM (HUAWEI)","TRAVAUX-HUAWEI",
AQ1877="Projet OCM (NOKIA)","TRAVAUX -NOKIA",
AQ1877="ACCESS-ISSUE","ACCESS-ISSUE",
AQ1877="Projet OCM (ZTE, NOKIA, autres projets)","TRAVAUX OCM",
AQ1877="No root CAuse","No root cause",
AQ1877="ODU HS","TX ISSUE",
AQ1877="IP &amp; VLAN","TX ISSUE",
AQ1877="Warehouse HUAWEI","SPARE-ISSUE",
AQ1877="SPARE-HS","SPARE-ISSUE",
AQ1877="Power Telco","RAN ISSUE",AQ1877="no impacts","no impacts"
),"")</f>
        <v>No root cause</v>
      </c>
      <c r="AQ1877" s="67" t="s">
        <v>5344</v>
      </c>
      <c r="AR1877" s="48" t="str" cm="1">
        <f t="array" ref="AR1877">IFERROR(_xlfn.IFS(
AQ1877="MPR ISSUE","ACTIVE",
AQ1877="BSS Hardware Issue","ACTIVE",
AQ1877="Sites strategiques, MLL, Pylone, etc.","PASSIVE",
AQ1877="AKTIVCO DEFAUT GE &amp; POWER Cabinet","PASSIVE",
AQ1877="AKTIVCO Coupure ENEO &amp; Baisse de tension","PASSIVE",
AQ1877="Coupure ENEO &amp; Baisse de tension","PASSIVE",
AQ1877="Defaut GE &amp; POWER Cabinet","PASSIVE",
AQ1877="Sharing","PASSIVE",
AQ1877="Sites strategiques &amp; DataCenter","PASSIVE",
AQ1877="Exclu","Exclu",
AQ1877="SAT","ACTIVE",
AQ1877="SPARE-ISSUE","SPARE-ISSUE",
AQ1877="Fiber CAmtel","ACTIVE",
AQ1877="Fiber AOF","ACTIVE",
AQ1877="Projet OCM (HUAWEI)","PLANNED WORKS",
AQ1877="Projet OCM (NOKIA)","PLANNED WORKS",
AQ1877="ACCESS-ISSUE","ACCESS-ISSUE",
AQ1877="Projet OCM (ZTE, NOKIA, autres projets)","PLANNED WORKS",
AQ1877="No root CAuse","No root cause",
AQ1877="ODU HS","ACTIVE",
AQ1877="IP &amp; VLAN","ACTIVE",
AQ1877="Warehouse HUAWEI","SPARE-ISSUE",
AQ1877="SPARE-HS","SPARE-ISSUE",
AQ1877="Power Telco","ACTIVE", AQ1877="no impacts","no impacts"
),"")</f>
        <v>No root cause</v>
      </c>
      <c r="AS1877" s="92" t="s">
        <v>5537</v>
      </c>
      <c r="AT1877" s="98" t="s">
        <v>3794</v>
      </c>
      <c r="AV1877" s="17" t="s">
        <v>5537</v>
      </c>
      <c r="AW1877" s="7" t="s">
        <v>5537</v>
      </c>
      <c r="AX1877" s="6" t="s">
        <v>5537</v>
      </c>
      <c r="AY1877" s="7"/>
      <c r="AZ1877" s="3" t="s">
        <v>5537</v>
      </c>
      <c r="BA1877" s="18" t="s">
        <v>5537</v>
      </c>
      <c r="BB1877" s="18" t="s">
        <v>5537</v>
      </c>
      <c r="BC1877" s="18" t="s">
        <v>5537</v>
      </c>
      <c r="BD1877" s="18" t="s">
        <v>5537</v>
      </c>
      <c r="BE1877" s="18" t="s">
        <v>5537</v>
      </c>
      <c r="BF1877" s="18" t="s">
        <v>5537</v>
      </c>
      <c r="BG1877" s="18" t="s">
        <v>5537</v>
      </c>
      <c r="BH1877" s="18" t="s">
        <v>5537</v>
      </c>
      <c r="BI1877" s="18" t="s">
        <v>5537</v>
      </c>
      <c r="BJ1877" s="18" t="s">
        <v>5537</v>
      </c>
      <c r="BK1877" s="18" t="s">
        <v>5537</v>
      </c>
      <c r="BL1877" s="9" t="s">
        <v>5537</v>
      </c>
      <c r="BM1877" s="14" t="s">
        <v>5537</v>
      </c>
      <c r="BN1877" s="14" t="s">
        <v>5537</v>
      </c>
      <c r="BO1877" s="14" t="str">
        <f>_xlfn.XLOOKUP(B1877,'[4]cell downs 18042026 17h'!$B:$B,'[4]cell downs 18042026 17h'!$B:$B,"")</f>
        <v/>
      </c>
      <c r="BP1877" s="14" t="str">
        <f>_xlfn.XLOOKUP(B1877,'[5]Cells Huawei 19042026 15h'!$B:$B,'[5]Cells Huawei 19042026 15h'!$B:$B,"")</f>
        <v/>
      </c>
      <c r="BQ1877" s="9" t="str">
        <f>_xlfn.XLOOKUP(B1877,'[6]cells down 19042026 9H40'!$B:$B,'[6]cells down 19042026 9H40'!$B:$B,"")</f>
        <v/>
      </c>
      <c r="BR1877" s="9" t="s">
        <v>5537</v>
      </c>
      <c r="BS1877" s="9" t="s">
        <v>12</v>
      </c>
      <c r="BT1877" s="108"/>
    </row>
    <row r="1878" spans="1:72" s="9" customFormat="1" x14ac:dyDescent="0.35">
      <c r="A1878" s="1" t="s">
        <v>2980</v>
      </c>
      <c r="B1878" s="8" t="s">
        <v>2981</v>
      </c>
      <c r="C1878" s="3" t="str">
        <f>_xlfn.XLOOKUP(B1878,'[1]daily break down'!$D:$D,'[1]daily break down'!$E:$E,"")</f>
        <v>Ngaoundere</v>
      </c>
      <c r="D1878" s="1" t="s">
        <v>11</v>
      </c>
      <c r="E1878" s="1" t="s">
        <v>12</v>
      </c>
      <c r="F1878" s="3" t="s">
        <v>90</v>
      </c>
      <c r="G1878" s="1" t="s">
        <v>91</v>
      </c>
      <c r="H1878" s="32" t="str">
        <f>_xlfn.XLOOKUP(B1878,[2]CALCULATION!$B:$B,[2]CALCULATION!$H:$H,"")</f>
        <v>Huawei</v>
      </c>
      <c r="I1878" s="28">
        <v>0</v>
      </c>
      <c r="J1878" s="28">
        <v>0</v>
      </c>
      <c r="K1878" s="28">
        <v>0</v>
      </c>
      <c r="L1878" s="28">
        <v>0</v>
      </c>
      <c r="M1878" s="28">
        <v>0</v>
      </c>
      <c r="N1878" s="28">
        <v>0</v>
      </c>
      <c r="O1878" s="28">
        <v>0</v>
      </c>
      <c r="P1878" s="28">
        <v>0</v>
      </c>
      <c r="Q1878" s="28">
        <v>0</v>
      </c>
      <c r="R1878" s="28">
        <v>0</v>
      </c>
      <c r="S1878" s="93">
        <v>0</v>
      </c>
      <c r="T1878" s="93">
        <f>_xlfn.XLOOKUP(B1878,'[3]Nur des jours'!$B:$B,'[3]Nur des jours'!$U:$U,"")</f>
        <v>0</v>
      </c>
      <c r="U1878" s="93">
        <v>0</v>
      </c>
      <c r="V1878" s="93">
        <v>0</v>
      </c>
      <c r="W1878" s="93">
        <v>0</v>
      </c>
      <c r="X1878" s="93">
        <v>0</v>
      </c>
      <c r="Y1878" s="93">
        <v>0</v>
      </c>
      <c r="Z1878" s="93">
        <v>0</v>
      </c>
      <c r="AA1878" s="93">
        <v>0</v>
      </c>
      <c r="AB1878" s="93">
        <v>0</v>
      </c>
      <c r="AC1878" s="93"/>
      <c r="AD1878" s="93">
        <v>0</v>
      </c>
      <c r="AE1878" s="93">
        <v>0</v>
      </c>
      <c r="AF1878" s="93">
        <v>0</v>
      </c>
      <c r="AG1878" s="93"/>
      <c r="AH1878" s="93">
        <v>0</v>
      </c>
      <c r="AI1878" s="93">
        <v>0</v>
      </c>
      <c r="AJ1878" s="93">
        <v>0</v>
      </c>
      <c r="AK1878" s="93">
        <v>0</v>
      </c>
      <c r="AL1878" s="93">
        <v>0</v>
      </c>
      <c r="AM1878" s="49" t="s">
        <v>5559</v>
      </c>
      <c r="AN1878" s="49"/>
      <c r="AO1878" s="48" t="str" cm="1">
        <f t="array" ref="AO1878">IFERROR(_xlfn.IFS(
AQ1878="MPR ISSUE","PDH",
AQ1878="BSS Hardware Issue","BSS",
AQ1878="Sites strategiques, MLL, Pylone, etc.","ENVTECH",
AQ1878="AKTIVCO DEFAUT GE &amp; POWER Cabinet","AKTIVCO",
AQ1878="AKTIVCO Coupure ENEO &amp; Baisse de tension","AKTIVCO GRID ONLY",
AQ1878="Coupure ENEO &amp; Baisse de tension","IHS GRID ONLY",
AQ1878="Defaut GE &amp; POWER Cabinet","IHS",
AQ1878="Sharing","Partners",
AQ1878="Sites strategiques &amp; DataCenter","SST &amp; DC",
AQ1878="Exclu","Exclu",
AQ1878="SAT","SAT",
AQ1878="SPARE-ISSUE","SPARE-ISSUE",
AQ1878="Fiber CAmtel","TRANS_FO_CAMTEL",
AQ1878="Fiber AOF","Fiber AOF",
AQ1878="Projet OCM (HUAWEI)","TRAVAUX-HUAWEI",
AQ1878="Projet OCM (NOKIA)","TRAVAUX-NOKIA",
AQ1878="ACCESS-ISSUE","ACCESS-ISSUE",
AQ1878="Projet OCM (ZTE, NOKIA, autres projets)","TRAVAUX OCM",
AQ1878="No root CAuse","No root cause",
AQ1878="ODU HS","PDH",
AQ1878="IP &amp; VLAN","PDH",
AQ1878="Warehouse HUAWEI","SPARE-ISSUE",
AQ1878="SPARE-HS","SPARE-ISSUE",
AQ1878="Power Telco","BSS",AQ1878="no impacts","no impacts"
),"")</f>
        <v>No root cause</v>
      </c>
      <c r="AP1878" s="48" t="str" cm="1">
        <f t="array" ref="AP1878">IFERROR(_xlfn.IFS(
AQ1878="MPR ISSUE","TX ISSUE",
AQ1878="BSS Hardware Issue","RAN ISSUE",
AQ1878="Sites strategiques, MLL, Pylone, etc.","ENVTECH",
AQ1878="AKTIVCO DEFAUT GE &amp; POWER Cabinet","POWER ISSUE",
AQ1878="AKTIVCO Coupure ENEO &amp; Baisse de tension","POWER ISSUE",
AQ1878="Coupure ENEO &amp; Baisse de tension","POWER ISSUE",
AQ1878="Defaut GE &amp; POWER Cabinet","POWER ISSUE",
AQ1878="Sharing","POWER ISSUE",
AQ1878="Sites strategiques &amp; DataCenter","POWER ISSUE",
AQ1878="Exclu","Exclu",
AQ1878="SAT","TX ISSUE",
AQ1878="SPARE-ISSUE","SPARE-ISSUE",
AQ1878="Fiber CAmtel","TX ISSUE",
AQ1878="Fiber AOF","TX ISSUE",
AQ1878="Projet OCM (HUAWEI)","TRAVAUX-HUAWEI",
AQ1878="Projet OCM (NOKIA)","TRAVAUX -NOKIA",
AQ1878="ACCESS-ISSUE","ACCESS-ISSUE",
AQ1878="Projet OCM (ZTE, NOKIA, autres projets)","TRAVAUX OCM",
AQ1878="No root CAuse","No root cause",
AQ1878="ODU HS","TX ISSUE",
AQ1878="IP &amp; VLAN","TX ISSUE",
AQ1878="Warehouse HUAWEI","SPARE-ISSUE",
AQ1878="SPARE-HS","SPARE-ISSUE",
AQ1878="Power Telco","RAN ISSUE",AQ1878="no impacts","no impacts"
),"")</f>
        <v>No root cause</v>
      </c>
      <c r="AQ1878" s="126" t="s">
        <v>5344</v>
      </c>
      <c r="AR1878" s="48" t="str" cm="1">
        <f t="array" ref="AR1878">IFERROR(_xlfn.IFS(
AQ1878="MPR ISSUE","ACTIVE",
AQ1878="BSS Hardware Issue","ACTIVE",
AQ1878="Sites strategiques, MLL, Pylone, etc.","PASSIVE",
AQ1878="AKTIVCO DEFAUT GE &amp; POWER Cabinet","PASSIVE",
AQ1878="AKTIVCO Coupure ENEO &amp; Baisse de tension","PASSIVE",
AQ1878="Coupure ENEO &amp; Baisse de tension","PASSIVE",
AQ1878="Defaut GE &amp; POWER Cabinet","PASSIVE",
AQ1878="Sharing","PASSIVE",
AQ1878="Sites strategiques &amp; DataCenter","PASSIVE",
AQ1878="Exclu","Exclu",
AQ1878="SAT","ACTIVE",
AQ1878="SPARE-ISSUE","SPARE-ISSUE",
AQ1878="Fiber CAmtel","ACTIVE",
AQ1878="Fiber AOF","ACTIVE",
AQ1878="Projet OCM (HUAWEI)","PLANNED WORKS",
AQ1878="Projet OCM (NOKIA)","PLANNED WORKS",
AQ1878="ACCESS-ISSUE","ACCESS-ISSUE",
AQ1878="Projet OCM (ZTE, NOKIA, autres projets)","PLANNED WORKS",
AQ1878="No root CAuse","No root cause",
AQ1878="ODU HS","ACTIVE",
AQ1878="IP &amp; VLAN","ACTIVE",
AQ1878="Warehouse HUAWEI","SPARE-ISSUE",
AQ1878="SPARE-HS","SPARE-ISSUE",
AQ1878="Power Telco","ACTIVE", AQ1878="no impacts","no impacts"
),"")</f>
        <v>No root cause</v>
      </c>
      <c r="AS1878" s="92" t="s">
        <v>5537</v>
      </c>
      <c r="AT1878" s="98" t="s">
        <v>2981</v>
      </c>
      <c r="AV1878" s="17" t="s">
        <v>5537</v>
      </c>
      <c r="AW1878" s="7" t="s">
        <v>5537</v>
      </c>
      <c r="AX1878" s="6" t="s">
        <v>5537</v>
      </c>
      <c r="AY1878" s="7"/>
      <c r="AZ1878" s="3" t="s">
        <v>5537</v>
      </c>
      <c r="BA1878" s="18" t="s">
        <v>5537</v>
      </c>
      <c r="BB1878" s="18" t="s">
        <v>5537</v>
      </c>
      <c r="BC1878" s="18" t="s">
        <v>5537</v>
      </c>
      <c r="BD1878" s="18" t="s">
        <v>5537</v>
      </c>
      <c r="BE1878" s="18" t="s">
        <v>5537</v>
      </c>
      <c r="BF1878" s="18" t="s">
        <v>5537</v>
      </c>
      <c r="BG1878" s="18" t="s">
        <v>5537</v>
      </c>
      <c r="BH1878" s="18" t="s">
        <v>5537</v>
      </c>
      <c r="BI1878" s="18" t="s">
        <v>5537</v>
      </c>
      <c r="BJ1878" s="18" t="s">
        <v>5537</v>
      </c>
      <c r="BK1878" s="18" t="s">
        <v>5537</v>
      </c>
      <c r="BL1878" s="9" t="s">
        <v>5537</v>
      </c>
      <c r="BM1878" s="14" t="s">
        <v>5537</v>
      </c>
      <c r="BN1878" s="14" t="s">
        <v>5537</v>
      </c>
      <c r="BO1878" s="14" t="str">
        <f>_xlfn.XLOOKUP(B1878,'[4]cell downs 18042026 17h'!$B:$B,'[4]cell downs 18042026 17h'!$B:$B,"")</f>
        <v/>
      </c>
      <c r="BP1878" s="14" t="str">
        <f>_xlfn.XLOOKUP(B1878,'[5]Cells Huawei 19042026 15h'!$B:$B,'[5]Cells Huawei 19042026 15h'!$B:$B,"")</f>
        <v/>
      </c>
      <c r="BQ1878" s="9" t="str">
        <f>_xlfn.XLOOKUP(B1878,'[6]cells down 19042026 9H40'!$B:$B,'[6]cells down 19042026 9H40'!$B:$B,"")</f>
        <v/>
      </c>
      <c r="BR1878" s="9" t="s">
        <v>2981</v>
      </c>
      <c r="BS1878" s="9" t="s">
        <v>5537</v>
      </c>
      <c r="BT1878" s="108"/>
    </row>
    <row r="1879" spans="1:72" s="9" customFormat="1" x14ac:dyDescent="0.35">
      <c r="A1879" s="1" t="s">
        <v>2345</v>
      </c>
      <c r="B1879" s="8" t="s">
        <v>2346</v>
      </c>
      <c r="C1879" s="3" t="str">
        <f>_xlfn.XLOOKUP(B1879,'[1]daily break down'!$D:$D,'[1]daily break down'!$E:$E,"")</f>
        <v>Ngaoundere</v>
      </c>
      <c r="D1879" s="1" t="s">
        <v>11</v>
      </c>
      <c r="E1879" s="1" t="s">
        <v>12</v>
      </c>
      <c r="F1879" s="3" t="s">
        <v>90</v>
      </c>
      <c r="G1879" s="1" t="s">
        <v>91</v>
      </c>
      <c r="H1879" s="32" t="str">
        <f>_xlfn.XLOOKUP(B1879,[2]CALCULATION!$B:$B,[2]CALCULATION!$H:$H,"")</f>
        <v>Huawei</v>
      </c>
      <c r="I1879" s="28">
        <v>0</v>
      </c>
      <c r="J1879" s="28">
        <v>0</v>
      </c>
      <c r="K1879" s="28">
        <v>0</v>
      </c>
      <c r="L1879" s="28">
        <v>0</v>
      </c>
      <c r="M1879" s="28">
        <v>0</v>
      </c>
      <c r="N1879" s="28">
        <v>0</v>
      </c>
      <c r="O1879" s="28">
        <v>0</v>
      </c>
      <c r="P1879" s="28">
        <v>0</v>
      </c>
      <c r="Q1879" s="28">
        <v>0</v>
      </c>
      <c r="R1879" s="28">
        <v>0</v>
      </c>
      <c r="S1879" s="93">
        <v>0</v>
      </c>
      <c r="T1879" s="93">
        <f>_xlfn.XLOOKUP(B1879,'[3]Nur des jours'!$B:$B,'[3]Nur des jours'!$U:$U,"")</f>
        <v>0</v>
      </c>
      <c r="U1879" s="93">
        <v>0</v>
      </c>
      <c r="V1879" s="93">
        <v>0</v>
      </c>
      <c r="W1879" s="93">
        <v>0</v>
      </c>
      <c r="X1879" s="93">
        <v>0</v>
      </c>
      <c r="Y1879" s="93">
        <v>0</v>
      </c>
      <c r="Z1879" s="93">
        <v>0</v>
      </c>
      <c r="AA1879" s="93">
        <v>0</v>
      </c>
      <c r="AB1879" s="93">
        <v>0</v>
      </c>
      <c r="AC1879" s="93"/>
      <c r="AD1879" s="93">
        <v>0</v>
      </c>
      <c r="AE1879" s="93">
        <v>0</v>
      </c>
      <c r="AF1879" s="93">
        <v>0</v>
      </c>
      <c r="AG1879" s="93"/>
      <c r="AH1879" s="93">
        <v>0</v>
      </c>
      <c r="AI1879" s="93">
        <v>0</v>
      </c>
      <c r="AJ1879" s="93">
        <v>0</v>
      </c>
      <c r="AK1879" s="93">
        <v>0</v>
      </c>
      <c r="AL1879" s="93">
        <v>0</v>
      </c>
      <c r="AM1879" s="49" t="s">
        <v>5559</v>
      </c>
      <c r="AN1879" s="49"/>
      <c r="AO1879" s="48" t="str" cm="1">
        <f t="array" ref="AO1879">IFERROR(_xlfn.IFS(
AQ1879="MPR ISSUE","PDH",
AQ1879="BSS Hardware Issue","BSS",
AQ1879="Sites strategiques, MLL, Pylone, etc.","ENVTECH",
AQ1879="AKTIVCO DEFAUT GE &amp; POWER Cabinet","AKTIVCO",
AQ1879="AKTIVCO Coupure ENEO &amp; Baisse de tension","AKTIVCO GRID ONLY",
AQ1879="Coupure ENEO &amp; Baisse de tension","IHS GRID ONLY",
AQ1879="Defaut GE &amp; POWER Cabinet","IHS",
AQ1879="Sharing","Partners",
AQ1879="Sites strategiques &amp; DataCenter","SST &amp; DC",
AQ1879="Exclu","Exclu",
AQ1879="SAT","SAT",
AQ1879="SPARE-ISSUE","SPARE-ISSUE",
AQ1879="Fiber CAmtel","TRANS_FO_CAMTEL",
AQ1879="Fiber AOF","Fiber AOF",
AQ1879="Projet OCM (HUAWEI)","TRAVAUX-HUAWEI",
AQ1879="Projet OCM (NOKIA)","TRAVAUX-NOKIA",
AQ1879="ACCESS-ISSUE","ACCESS-ISSUE",
AQ1879="Projet OCM (ZTE, NOKIA, autres projets)","TRAVAUX OCM",
AQ1879="No root CAuse","No root cause",
AQ1879="ODU HS","PDH",
AQ1879="IP &amp; VLAN","PDH",
AQ1879="Warehouse HUAWEI","SPARE-ISSUE",
AQ1879="SPARE-HS","SPARE-ISSUE",
AQ1879="Power Telco","BSS",AQ1879="no impacts","no impacts"
),"")</f>
        <v>No root cause</v>
      </c>
      <c r="AP1879" s="48" t="str" cm="1">
        <f t="array" ref="AP1879">IFERROR(_xlfn.IFS(
AQ1879="MPR ISSUE","TX ISSUE",
AQ1879="BSS Hardware Issue","RAN ISSUE",
AQ1879="Sites strategiques, MLL, Pylone, etc.","ENVTECH",
AQ1879="AKTIVCO DEFAUT GE &amp; POWER Cabinet","POWER ISSUE",
AQ1879="AKTIVCO Coupure ENEO &amp; Baisse de tension","POWER ISSUE",
AQ1879="Coupure ENEO &amp; Baisse de tension","POWER ISSUE",
AQ1879="Defaut GE &amp; POWER Cabinet","POWER ISSUE",
AQ1879="Sharing","POWER ISSUE",
AQ1879="Sites strategiques &amp; DataCenter","POWER ISSUE",
AQ1879="Exclu","Exclu",
AQ1879="SAT","TX ISSUE",
AQ1879="SPARE-ISSUE","SPARE-ISSUE",
AQ1879="Fiber CAmtel","TX ISSUE",
AQ1879="Fiber AOF","TX ISSUE",
AQ1879="Projet OCM (HUAWEI)","TRAVAUX-HUAWEI",
AQ1879="Projet OCM (NOKIA)","TRAVAUX -NOKIA",
AQ1879="ACCESS-ISSUE","ACCESS-ISSUE",
AQ1879="Projet OCM (ZTE, NOKIA, autres projets)","TRAVAUX OCM",
AQ1879="No root CAuse","No root cause",
AQ1879="ODU HS","TX ISSUE",
AQ1879="IP &amp; VLAN","TX ISSUE",
AQ1879="Warehouse HUAWEI","SPARE-ISSUE",
AQ1879="SPARE-HS","SPARE-ISSUE",
AQ1879="Power Telco","RAN ISSUE",AQ1879="no impacts","no impacts"
),"")</f>
        <v>No root cause</v>
      </c>
      <c r="AQ1879" s="126" t="s">
        <v>5344</v>
      </c>
      <c r="AR1879" s="48" t="str" cm="1">
        <f t="array" ref="AR1879">IFERROR(_xlfn.IFS(
AQ1879="MPR ISSUE","ACTIVE",
AQ1879="BSS Hardware Issue","ACTIVE",
AQ1879="Sites strategiques, MLL, Pylone, etc.","PASSIVE",
AQ1879="AKTIVCO DEFAUT GE &amp; POWER Cabinet","PASSIVE",
AQ1879="AKTIVCO Coupure ENEO &amp; Baisse de tension","PASSIVE",
AQ1879="Coupure ENEO &amp; Baisse de tension","PASSIVE",
AQ1879="Defaut GE &amp; POWER Cabinet","PASSIVE",
AQ1879="Sharing","PASSIVE",
AQ1879="Sites strategiques &amp; DataCenter","PASSIVE",
AQ1879="Exclu","Exclu",
AQ1879="SAT","ACTIVE",
AQ1879="SPARE-ISSUE","SPARE-ISSUE",
AQ1879="Fiber CAmtel","ACTIVE",
AQ1879="Fiber AOF","ACTIVE",
AQ1879="Projet OCM (HUAWEI)","PLANNED WORKS",
AQ1879="Projet OCM (NOKIA)","PLANNED WORKS",
AQ1879="ACCESS-ISSUE","ACCESS-ISSUE",
AQ1879="Projet OCM (ZTE, NOKIA, autres projets)","PLANNED WORKS",
AQ1879="No root CAuse","No root cause",
AQ1879="ODU HS","ACTIVE",
AQ1879="IP &amp; VLAN","ACTIVE",
AQ1879="Warehouse HUAWEI","SPARE-ISSUE",
AQ1879="SPARE-HS","SPARE-ISSUE",
AQ1879="Power Telco","ACTIVE", AQ1879="no impacts","no impacts"
),"")</f>
        <v>No root cause</v>
      </c>
      <c r="AS1879" s="92" t="s">
        <v>5537</v>
      </c>
      <c r="AT1879" s="98" t="s">
        <v>2346</v>
      </c>
      <c r="AV1879" s="17" t="s">
        <v>5537</v>
      </c>
      <c r="AW1879" s="7" t="s">
        <v>5537</v>
      </c>
      <c r="AX1879" s="6" t="s">
        <v>5537</v>
      </c>
      <c r="AY1879" s="7"/>
      <c r="AZ1879" s="3" t="s">
        <v>5537</v>
      </c>
      <c r="BA1879" s="18" t="s">
        <v>5537</v>
      </c>
      <c r="BB1879" s="18" t="s">
        <v>5537</v>
      </c>
      <c r="BC1879" s="18" t="s">
        <v>5537</v>
      </c>
      <c r="BD1879" s="18" t="s">
        <v>5537</v>
      </c>
      <c r="BE1879" s="18" t="s">
        <v>5537</v>
      </c>
      <c r="BF1879" s="18" t="s">
        <v>5537</v>
      </c>
      <c r="BG1879" s="18" t="s">
        <v>5537</v>
      </c>
      <c r="BH1879" s="18" t="s">
        <v>5537</v>
      </c>
      <c r="BI1879" s="18" t="s">
        <v>5537</v>
      </c>
      <c r="BJ1879" s="18" t="s">
        <v>5537</v>
      </c>
      <c r="BK1879" s="18" t="s">
        <v>5537</v>
      </c>
      <c r="BL1879" s="9" t="s">
        <v>5537</v>
      </c>
      <c r="BM1879" s="14" t="s">
        <v>5537</v>
      </c>
      <c r="BN1879" s="14" t="s">
        <v>5537</v>
      </c>
      <c r="BO1879" s="14" t="str">
        <f>_xlfn.XLOOKUP(B1879,'[4]cell downs 18042026 17h'!$B:$B,'[4]cell downs 18042026 17h'!$B:$B,"")</f>
        <v/>
      </c>
      <c r="BP1879" s="14" t="str">
        <f>_xlfn.XLOOKUP(B1879,'[5]Cells Huawei 19042026 15h'!$B:$B,'[5]Cells Huawei 19042026 15h'!$B:$B,"")</f>
        <v/>
      </c>
      <c r="BQ1879" s="9" t="str">
        <f>_xlfn.XLOOKUP(B1879,'[6]cells down 19042026 9H40'!$B:$B,'[6]cells down 19042026 9H40'!$B:$B,"")</f>
        <v/>
      </c>
      <c r="BR1879" s="9" t="s">
        <v>2346</v>
      </c>
      <c r="BS1879" s="9" t="s">
        <v>594</v>
      </c>
      <c r="BT1879" s="108"/>
    </row>
    <row r="1880" spans="1:72" s="9" customFormat="1" x14ac:dyDescent="0.35">
      <c r="A1880" s="1" t="s">
        <v>2972</v>
      </c>
      <c r="B1880" s="8" t="s">
        <v>2973</v>
      </c>
      <c r="C1880" s="3" t="str">
        <f>_xlfn.XLOOKUP(B1880,'[1]daily break down'!$D:$D,'[1]daily break down'!$E:$E,"")</f>
        <v>Ngaoundere</v>
      </c>
      <c r="D1880" s="1" t="s">
        <v>11</v>
      </c>
      <c r="E1880" s="1" t="s">
        <v>12</v>
      </c>
      <c r="F1880" s="3" t="s">
        <v>90</v>
      </c>
      <c r="G1880" s="1" t="s">
        <v>91</v>
      </c>
      <c r="H1880" s="32" t="str">
        <f>_xlfn.XLOOKUP(B1880,[2]CALCULATION!$B:$B,[2]CALCULATION!$H:$H,"")</f>
        <v>Huawei</v>
      </c>
      <c r="I1880" s="28">
        <v>0</v>
      </c>
      <c r="J1880" s="28">
        <v>0</v>
      </c>
      <c r="K1880" s="28">
        <v>0</v>
      </c>
      <c r="L1880" s="28">
        <v>0</v>
      </c>
      <c r="M1880" s="28">
        <v>0</v>
      </c>
      <c r="N1880" s="28">
        <v>0</v>
      </c>
      <c r="O1880" s="28">
        <v>0</v>
      </c>
      <c r="P1880" s="28">
        <v>0</v>
      </c>
      <c r="Q1880" s="28">
        <v>0</v>
      </c>
      <c r="R1880" s="28">
        <v>0</v>
      </c>
      <c r="S1880" s="93">
        <v>0</v>
      </c>
      <c r="T1880" s="93">
        <f>_xlfn.XLOOKUP(B1880,'[3]Nur des jours'!$B:$B,'[3]Nur des jours'!$U:$U,"")</f>
        <v>0</v>
      </c>
      <c r="U1880" s="93">
        <v>0</v>
      </c>
      <c r="V1880" s="93">
        <v>0</v>
      </c>
      <c r="W1880" s="93">
        <v>0</v>
      </c>
      <c r="X1880" s="93">
        <v>0</v>
      </c>
      <c r="Y1880" s="93">
        <v>0</v>
      </c>
      <c r="Z1880" s="93">
        <v>0</v>
      </c>
      <c r="AA1880" s="93">
        <v>0</v>
      </c>
      <c r="AB1880" s="93">
        <v>0</v>
      </c>
      <c r="AC1880" s="93"/>
      <c r="AD1880" s="93">
        <v>0</v>
      </c>
      <c r="AE1880" s="93">
        <v>0</v>
      </c>
      <c r="AF1880" s="93">
        <v>0</v>
      </c>
      <c r="AG1880" s="93"/>
      <c r="AH1880" s="93">
        <v>0</v>
      </c>
      <c r="AI1880" s="93">
        <v>0</v>
      </c>
      <c r="AJ1880" s="93">
        <v>0</v>
      </c>
      <c r="AK1880" s="93">
        <v>0</v>
      </c>
      <c r="AL1880" s="93">
        <v>0</v>
      </c>
      <c r="AM1880" s="49" t="s">
        <v>5559</v>
      </c>
      <c r="AN1880" s="49"/>
      <c r="AO1880" s="48" t="str" cm="1">
        <f t="array" ref="AO1880">IFERROR(_xlfn.IFS(
AQ1880="MPR ISSUE","PDH",
AQ1880="BSS Hardware Issue","BSS",
AQ1880="Sites strategiques, MLL, Pylone, etc.","ENVTECH",
AQ1880="AKTIVCO DEFAUT GE &amp; POWER Cabinet","AKTIVCO",
AQ1880="AKTIVCO Coupure ENEO &amp; Baisse de tension","AKTIVCO GRID ONLY",
AQ1880="Coupure ENEO &amp; Baisse de tension","IHS GRID ONLY",
AQ1880="Defaut GE &amp; POWER Cabinet","IHS",
AQ1880="Sharing","Partners",
AQ1880="Sites strategiques &amp; DataCenter","SST &amp; DC",
AQ1880="Exclu","Exclu",
AQ1880="SAT","SAT",
AQ1880="SPARE-ISSUE","SPARE-ISSUE",
AQ1880="Fiber CAmtel","TRANS_FO_CAMTEL",
AQ1880="Fiber AOF","Fiber AOF",
AQ1880="Projet OCM (HUAWEI)","TRAVAUX-HUAWEI",
AQ1880="Projet OCM (NOKIA)","TRAVAUX-NOKIA",
AQ1880="ACCESS-ISSUE","ACCESS-ISSUE",
AQ1880="Projet OCM (ZTE, NOKIA, autres projets)","TRAVAUX OCM",
AQ1880="No root CAuse","No root cause",
AQ1880="ODU HS","PDH",
AQ1880="IP &amp; VLAN","PDH",
AQ1880="Warehouse HUAWEI","SPARE-ISSUE",
AQ1880="SPARE-HS","SPARE-ISSUE",
AQ1880="Power Telco","BSS",AQ1880="no impacts","no impacts"
),"")</f>
        <v>No root cause</v>
      </c>
      <c r="AP1880" s="48" t="str" cm="1">
        <f t="array" ref="AP1880">IFERROR(_xlfn.IFS(
AQ1880="MPR ISSUE","TX ISSUE",
AQ1880="BSS Hardware Issue","RAN ISSUE",
AQ1880="Sites strategiques, MLL, Pylone, etc.","ENVTECH",
AQ1880="AKTIVCO DEFAUT GE &amp; POWER Cabinet","POWER ISSUE",
AQ1880="AKTIVCO Coupure ENEO &amp; Baisse de tension","POWER ISSUE",
AQ1880="Coupure ENEO &amp; Baisse de tension","POWER ISSUE",
AQ1880="Defaut GE &amp; POWER Cabinet","POWER ISSUE",
AQ1880="Sharing","POWER ISSUE",
AQ1880="Sites strategiques &amp; DataCenter","POWER ISSUE",
AQ1880="Exclu","Exclu",
AQ1880="SAT","TX ISSUE",
AQ1880="SPARE-ISSUE","SPARE-ISSUE",
AQ1880="Fiber CAmtel","TX ISSUE",
AQ1880="Fiber AOF","TX ISSUE",
AQ1880="Projet OCM (HUAWEI)","TRAVAUX-HUAWEI",
AQ1880="Projet OCM (NOKIA)","TRAVAUX -NOKIA",
AQ1880="ACCESS-ISSUE","ACCESS-ISSUE",
AQ1880="Projet OCM (ZTE, NOKIA, autres projets)","TRAVAUX OCM",
AQ1880="No root CAuse","No root cause",
AQ1880="ODU HS","TX ISSUE",
AQ1880="IP &amp; VLAN","TX ISSUE",
AQ1880="Warehouse HUAWEI","SPARE-ISSUE",
AQ1880="SPARE-HS","SPARE-ISSUE",
AQ1880="Power Telco","RAN ISSUE",AQ1880="no impacts","no impacts"
),"")</f>
        <v>No root cause</v>
      </c>
      <c r="AQ1880" s="126" t="s">
        <v>5344</v>
      </c>
      <c r="AR1880" s="48" t="str" cm="1">
        <f t="array" ref="AR1880">IFERROR(_xlfn.IFS(
AQ1880="MPR ISSUE","ACTIVE",
AQ1880="BSS Hardware Issue","ACTIVE",
AQ1880="Sites strategiques, MLL, Pylone, etc.","PASSIVE",
AQ1880="AKTIVCO DEFAUT GE &amp; POWER Cabinet","PASSIVE",
AQ1880="AKTIVCO Coupure ENEO &amp; Baisse de tension","PASSIVE",
AQ1880="Coupure ENEO &amp; Baisse de tension","PASSIVE",
AQ1880="Defaut GE &amp; POWER Cabinet","PASSIVE",
AQ1880="Sharing","PASSIVE",
AQ1880="Sites strategiques &amp; DataCenter","PASSIVE",
AQ1880="Exclu","Exclu",
AQ1880="SAT","ACTIVE",
AQ1880="SPARE-ISSUE","SPARE-ISSUE",
AQ1880="Fiber CAmtel","ACTIVE",
AQ1880="Fiber AOF","ACTIVE",
AQ1880="Projet OCM (HUAWEI)","PLANNED WORKS",
AQ1880="Projet OCM (NOKIA)","PLANNED WORKS",
AQ1880="ACCESS-ISSUE","ACCESS-ISSUE",
AQ1880="Projet OCM (ZTE, NOKIA, autres projets)","PLANNED WORKS",
AQ1880="No root CAuse","No root cause",
AQ1880="ODU HS","ACTIVE",
AQ1880="IP &amp; VLAN","ACTIVE",
AQ1880="Warehouse HUAWEI","SPARE-ISSUE",
AQ1880="SPARE-HS","SPARE-ISSUE",
AQ1880="Power Telco","ACTIVE", AQ1880="no impacts","no impacts"
),"")</f>
        <v>No root cause</v>
      </c>
      <c r="AS1880" s="92" t="s">
        <v>5537</v>
      </c>
      <c r="AT1880" s="98" t="s">
        <v>2973</v>
      </c>
      <c r="AV1880" s="17" t="s">
        <v>5537</v>
      </c>
      <c r="AW1880" s="7" t="s">
        <v>5537</v>
      </c>
      <c r="AX1880" s="6" t="s">
        <v>5537</v>
      </c>
      <c r="AY1880" s="7"/>
      <c r="AZ1880" s="3" t="s">
        <v>5537</v>
      </c>
      <c r="BA1880" s="18" t="s">
        <v>5537</v>
      </c>
      <c r="BB1880" s="18" t="s">
        <v>5537</v>
      </c>
      <c r="BC1880" s="18" t="s">
        <v>5537</v>
      </c>
      <c r="BD1880" s="18" t="s">
        <v>5537</v>
      </c>
      <c r="BE1880" s="18" t="s">
        <v>5537</v>
      </c>
      <c r="BF1880" s="18" t="s">
        <v>5537</v>
      </c>
      <c r="BG1880" s="18" t="s">
        <v>5537</v>
      </c>
      <c r="BH1880" s="18" t="s">
        <v>5537</v>
      </c>
      <c r="BI1880" s="18" t="s">
        <v>5537</v>
      </c>
      <c r="BJ1880" s="18" t="s">
        <v>5537</v>
      </c>
      <c r="BK1880" s="18" t="s">
        <v>5537</v>
      </c>
      <c r="BL1880" s="9" t="s">
        <v>5537</v>
      </c>
      <c r="BM1880" s="14" t="s">
        <v>5537</v>
      </c>
      <c r="BN1880" s="14" t="s">
        <v>5537</v>
      </c>
      <c r="BO1880" s="14" t="str">
        <f>_xlfn.XLOOKUP(B1880,'[4]cell downs 18042026 17h'!$B:$B,'[4]cell downs 18042026 17h'!$B:$B,"")</f>
        <v/>
      </c>
      <c r="BP1880" s="14" t="str">
        <f>_xlfn.XLOOKUP(B1880,'[5]Cells Huawei 19042026 15h'!$B:$B,'[5]Cells Huawei 19042026 15h'!$B:$B,"")</f>
        <v/>
      </c>
      <c r="BQ1880" s="9" t="str">
        <f>_xlfn.XLOOKUP(B1880,'[6]cells down 19042026 9H40'!$B:$B,'[6]cells down 19042026 9H40'!$B:$B,"")</f>
        <v/>
      </c>
      <c r="BR1880" s="9" t="s">
        <v>2973</v>
      </c>
      <c r="BS1880" s="9" t="s">
        <v>5537</v>
      </c>
      <c r="BT1880" s="108"/>
    </row>
    <row r="1881" spans="1:72" s="9" customFormat="1" x14ac:dyDescent="0.35">
      <c r="A1881" s="1" t="s">
        <v>2457</v>
      </c>
      <c r="B1881" s="8" t="s">
        <v>2458</v>
      </c>
      <c r="C1881" s="3" t="str">
        <f>_xlfn.XLOOKUP(B1881,'[1]daily break down'!$D:$D,'[1]daily break down'!$E:$E,"")</f>
        <v>Douala</v>
      </c>
      <c r="D1881" s="1" t="s">
        <v>11</v>
      </c>
      <c r="E1881" s="1" t="s">
        <v>12</v>
      </c>
      <c r="F1881" s="3" t="s">
        <v>31</v>
      </c>
      <c r="G1881" s="1" t="s">
        <v>32</v>
      </c>
      <c r="H1881" s="34" t="str">
        <f>_xlfn.XLOOKUP(B1881,[2]CALCULATION!$B:$B,[2]CALCULATION!$H:$H,"")</f>
        <v>ZTE</v>
      </c>
      <c r="I1881" s="28">
        <v>0</v>
      </c>
      <c r="J1881" s="28">
        <v>0</v>
      </c>
      <c r="K1881" s="28">
        <v>0</v>
      </c>
      <c r="L1881" s="28">
        <v>0</v>
      </c>
      <c r="M1881" s="28">
        <v>0</v>
      </c>
      <c r="N1881" s="28">
        <v>0</v>
      </c>
      <c r="O1881" s="28">
        <v>0</v>
      </c>
      <c r="P1881" s="28">
        <v>0</v>
      </c>
      <c r="Q1881" s="28">
        <v>0</v>
      </c>
      <c r="R1881" s="28">
        <v>0</v>
      </c>
      <c r="S1881" s="93">
        <v>0</v>
      </c>
      <c r="T1881" s="93">
        <f>_xlfn.XLOOKUP(B1881,'[3]Nur des jours'!$B:$B,'[3]Nur des jours'!$U:$U,"")</f>
        <v>0</v>
      </c>
      <c r="U1881" s="93">
        <v>0</v>
      </c>
      <c r="V1881" s="93">
        <v>0</v>
      </c>
      <c r="W1881" s="93">
        <v>0</v>
      </c>
      <c r="X1881" s="93">
        <v>0</v>
      </c>
      <c r="Y1881" s="93">
        <v>0</v>
      </c>
      <c r="Z1881" s="93">
        <v>0</v>
      </c>
      <c r="AA1881" s="93">
        <v>0</v>
      </c>
      <c r="AB1881" s="93">
        <v>0</v>
      </c>
      <c r="AC1881" s="93"/>
      <c r="AD1881" s="93">
        <v>0</v>
      </c>
      <c r="AE1881" s="93">
        <v>0</v>
      </c>
      <c r="AF1881" s="93">
        <v>0</v>
      </c>
      <c r="AG1881" s="93"/>
      <c r="AH1881" s="93">
        <v>0</v>
      </c>
      <c r="AI1881" s="93">
        <v>0</v>
      </c>
      <c r="AJ1881" s="93">
        <v>0</v>
      </c>
      <c r="AK1881" s="93">
        <v>0</v>
      </c>
      <c r="AL1881" s="93">
        <v>0</v>
      </c>
      <c r="AM1881" s="49" t="s">
        <v>5559</v>
      </c>
      <c r="AN1881" s="49"/>
      <c r="AO1881" s="48" t="str" cm="1">
        <f t="array" ref="AO1881">IFERROR(_xlfn.IFS(
AQ1881="MPR ISSUE","PDH",
AQ1881="BSS Hardware Issue","BSS",
AQ1881="Sites strategiques, MLL, Pylone, etc.","ENVTECH",
AQ1881="AKTIVCO DEFAUT GE &amp; POWER Cabinet","AKTIVCO",
AQ1881="AKTIVCO Coupure ENEO &amp; Baisse de tension","AKTIVCO GRID ONLY",
AQ1881="Coupure ENEO &amp; Baisse de tension","IHS GRID ONLY",
AQ1881="Defaut GE &amp; POWER Cabinet","IHS",
AQ1881="Sharing","Partners",
AQ1881="Sites strategiques &amp; DataCenter","SST &amp; DC",
AQ1881="Exclu","Exclu",
AQ1881="SAT","SAT",
AQ1881="SPARE-ISSUE","SPARE-ISSUE",
AQ1881="Fiber CAmtel","TRANS_FO_CAMTEL",
AQ1881="Fiber AOF","Fiber AOF",
AQ1881="Projet OCM (HUAWEI)","TRAVAUX-HUAWEI",
AQ1881="Projet OCM (NOKIA)","TRAVAUX-NOKIA",
AQ1881="ACCESS-ISSUE","ACCESS-ISSUE",
AQ1881="Projet OCM (ZTE, NOKIA, autres projets)","TRAVAUX OCM",
AQ1881="No root CAuse","No root cause",
AQ1881="ODU HS","PDH",
AQ1881="IP &amp; VLAN","PDH",
AQ1881="Warehouse HUAWEI","SPARE-ISSUE",
AQ1881="SPARE-HS","SPARE-ISSUE",
AQ1881="Power Telco","BSS",AQ1881="no impacts","no impacts"
),"")</f>
        <v>No root cause</v>
      </c>
      <c r="AP1881" s="48" t="str" cm="1">
        <f t="array" ref="AP1881">IFERROR(_xlfn.IFS(
AQ1881="MPR ISSUE","TX ISSUE",
AQ1881="BSS Hardware Issue","RAN ISSUE",
AQ1881="Sites strategiques, MLL, Pylone, etc.","ENVTECH",
AQ1881="AKTIVCO DEFAUT GE &amp; POWER Cabinet","POWER ISSUE",
AQ1881="AKTIVCO Coupure ENEO &amp; Baisse de tension","POWER ISSUE",
AQ1881="Coupure ENEO &amp; Baisse de tension","POWER ISSUE",
AQ1881="Defaut GE &amp; POWER Cabinet","POWER ISSUE",
AQ1881="Sharing","POWER ISSUE",
AQ1881="Sites strategiques &amp; DataCenter","POWER ISSUE",
AQ1881="Exclu","Exclu",
AQ1881="SAT","TX ISSUE",
AQ1881="SPARE-ISSUE","SPARE-ISSUE",
AQ1881="Fiber CAmtel","TX ISSUE",
AQ1881="Fiber AOF","TX ISSUE",
AQ1881="Projet OCM (HUAWEI)","TRAVAUX-HUAWEI",
AQ1881="Projet OCM (NOKIA)","TRAVAUX -NOKIA",
AQ1881="ACCESS-ISSUE","ACCESS-ISSUE",
AQ1881="Projet OCM (ZTE, NOKIA, autres projets)","TRAVAUX OCM",
AQ1881="No root CAuse","No root cause",
AQ1881="ODU HS","TX ISSUE",
AQ1881="IP &amp; VLAN","TX ISSUE",
AQ1881="Warehouse HUAWEI","SPARE-ISSUE",
AQ1881="SPARE-HS","SPARE-ISSUE",
AQ1881="Power Telco","RAN ISSUE",AQ1881="no impacts","no impacts"
),"")</f>
        <v>No root cause</v>
      </c>
      <c r="AQ1881" s="126" t="s">
        <v>5344</v>
      </c>
      <c r="AR1881" s="48" t="str" cm="1">
        <f t="array" ref="AR1881">IFERROR(_xlfn.IFS(
AQ1881="MPR ISSUE","ACTIVE",
AQ1881="BSS Hardware Issue","ACTIVE",
AQ1881="Sites strategiques, MLL, Pylone, etc.","PASSIVE",
AQ1881="AKTIVCO DEFAUT GE &amp; POWER Cabinet","PASSIVE",
AQ1881="AKTIVCO Coupure ENEO &amp; Baisse de tension","PASSIVE",
AQ1881="Coupure ENEO &amp; Baisse de tension","PASSIVE",
AQ1881="Defaut GE &amp; POWER Cabinet","PASSIVE",
AQ1881="Sharing","PASSIVE",
AQ1881="Sites strategiques &amp; DataCenter","PASSIVE",
AQ1881="Exclu","Exclu",
AQ1881="SAT","ACTIVE",
AQ1881="SPARE-ISSUE","SPARE-ISSUE",
AQ1881="Fiber CAmtel","ACTIVE",
AQ1881="Fiber AOF","ACTIVE",
AQ1881="Projet OCM (HUAWEI)","PLANNED WORKS",
AQ1881="Projet OCM (NOKIA)","PLANNED WORKS",
AQ1881="ACCESS-ISSUE","ACCESS-ISSUE",
AQ1881="Projet OCM (ZTE, NOKIA, autres projets)","PLANNED WORKS",
AQ1881="No root CAuse","No root cause",
AQ1881="ODU HS","ACTIVE",
AQ1881="IP &amp; VLAN","ACTIVE",
AQ1881="Warehouse HUAWEI","SPARE-ISSUE",
AQ1881="SPARE-HS","SPARE-ISSUE",
AQ1881="Power Telco","ACTIVE", AQ1881="no impacts","no impacts"
),"")</f>
        <v>No root cause</v>
      </c>
      <c r="AS1881" s="92" t="s">
        <v>5537</v>
      </c>
      <c r="AT1881" s="98" t="s">
        <v>2458</v>
      </c>
      <c r="AV1881" s="17" t="s">
        <v>5537</v>
      </c>
      <c r="AW1881" s="7" t="s">
        <v>5537</v>
      </c>
      <c r="AX1881" s="6" t="s">
        <v>5537</v>
      </c>
      <c r="AY1881" s="7"/>
      <c r="AZ1881" s="3" t="s">
        <v>5537</v>
      </c>
      <c r="BA1881" s="18" t="s">
        <v>5537</v>
      </c>
      <c r="BB1881" s="18" t="s">
        <v>5537</v>
      </c>
      <c r="BC1881" s="18" t="s">
        <v>5537</v>
      </c>
      <c r="BD1881" s="18" t="s">
        <v>5537</v>
      </c>
      <c r="BE1881" s="18" t="s">
        <v>5537</v>
      </c>
      <c r="BF1881" s="18" t="s">
        <v>5537</v>
      </c>
      <c r="BG1881" s="18" t="s">
        <v>5537</v>
      </c>
      <c r="BH1881" s="18" t="s">
        <v>5537</v>
      </c>
      <c r="BI1881" s="18" t="s">
        <v>5537</v>
      </c>
      <c r="BJ1881" s="18" t="s">
        <v>5537</v>
      </c>
      <c r="BK1881" s="18" t="s">
        <v>5537</v>
      </c>
      <c r="BL1881" s="9" t="s">
        <v>5537</v>
      </c>
      <c r="BM1881" s="14" t="s">
        <v>5537</v>
      </c>
      <c r="BN1881" s="14" t="s">
        <v>5537</v>
      </c>
      <c r="BO1881" s="14" t="str">
        <f>_xlfn.XLOOKUP(B1881,'[4]cell downs 18042026 17h'!$B:$B,'[4]cell downs 18042026 17h'!$B:$B,"")</f>
        <v/>
      </c>
      <c r="BP1881" s="14" t="str">
        <f>_xlfn.XLOOKUP(B1881,'[5]Cells Huawei 19042026 15h'!$B:$B,'[5]Cells Huawei 19042026 15h'!$B:$B,"")</f>
        <v/>
      </c>
      <c r="BQ1881" s="9" t="str">
        <f>_xlfn.XLOOKUP(B1881,'[6]cells down 19042026 9H40'!$B:$B,'[6]cells down 19042026 9H40'!$B:$B,"")</f>
        <v/>
      </c>
      <c r="BR1881" s="9" t="s">
        <v>2458</v>
      </c>
      <c r="BS1881" s="9" t="s">
        <v>594</v>
      </c>
      <c r="BT1881" s="108"/>
    </row>
    <row r="1882" spans="1:72" s="9" customFormat="1" x14ac:dyDescent="0.35">
      <c r="A1882" s="1" t="s">
        <v>2799</v>
      </c>
      <c r="B1882" s="8" t="s">
        <v>2800</v>
      </c>
      <c r="C1882" s="3" t="str">
        <f>_xlfn.XLOOKUP(B1882,'[1]daily break down'!$D:$D,'[1]daily break down'!$E:$E,"")</f>
        <v>OUEST</v>
      </c>
      <c r="D1882" s="1" t="s">
        <v>11</v>
      </c>
      <c r="E1882" s="1" t="s">
        <v>12</v>
      </c>
      <c r="F1882" s="3" t="s">
        <v>102</v>
      </c>
      <c r="G1882" s="1" t="s">
        <v>2799</v>
      </c>
      <c r="H1882" s="32" t="str">
        <f>_xlfn.XLOOKUP(B1882,[2]CALCULATION!$B:$B,[2]CALCULATION!$H:$H,"")</f>
        <v>HUAWEI</v>
      </c>
      <c r="I1882" s="28">
        <v>0</v>
      </c>
      <c r="J1882" s="28">
        <v>0</v>
      </c>
      <c r="K1882" s="28">
        <v>0</v>
      </c>
      <c r="L1882" s="28">
        <v>0</v>
      </c>
      <c r="M1882" s="28">
        <v>0</v>
      </c>
      <c r="N1882" s="28">
        <v>0</v>
      </c>
      <c r="O1882" s="28">
        <v>0</v>
      </c>
      <c r="P1882" s="28">
        <v>0</v>
      </c>
      <c r="Q1882" s="28">
        <v>0</v>
      </c>
      <c r="R1882" s="28">
        <v>0</v>
      </c>
      <c r="S1882" s="93">
        <v>0</v>
      </c>
      <c r="T1882" s="93">
        <f>_xlfn.XLOOKUP(B1882,'[3]Nur des jours'!$B:$B,'[3]Nur des jours'!$U:$U,"")</f>
        <v>0</v>
      </c>
      <c r="U1882" s="93">
        <v>0</v>
      </c>
      <c r="V1882" s="93">
        <v>0</v>
      </c>
      <c r="W1882" s="93">
        <v>0</v>
      </c>
      <c r="X1882" s="93">
        <v>0</v>
      </c>
      <c r="Y1882" s="93">
        <v>0</v>
      </c>
      <c r="Z1882" s="93">
        <v>0</v>
      </c>
      <c r="AA1882" s="93">
        <v>0</v>
      </c>
      <c r="AB1882" s="93">
        <v>0</v>
      </c>
      <c r="AC1882" s="93"/>
      <c r="AD1882" s="93">
        <v>0</v>
      </c>
      <c r="AE1882" s="93">
        <v>0</v>
      </c>
      <c r="AF1882" s="93">
        <v>0</v>
      </c>
      <c r="AG1882" s="93"/>
      <c r="AH1882" s="93">
        <v>0</v>
      </c>
      <c r="AI1882" s="93">
        <v>0</v>
      </c>
      <c r="AJ1882" s="93">
        <v>0</v>
      </c>
      <c r="AK1882" s="93">
        <v>0</v>
      </c>
      <c r="AL1882" s="93">
        <v>0</v>
      </c>
      <c r="AM1882" s="49" t="s">
        <v>5559</v>
      </c>
      <c r="AN1882" s="49"/>
      <c r="AO1882" s="48" t="str" cm="1">
        <f t="array" ref="AO1882">IFERROR(_xlfn.IFS(
AQ1882="MPR ISSUE","PDH",
AQ1882="BSS Hardware Issue","BSS",
AQ1882="Sites strategiques, MLL, Pylone, etc.","ENVTECH",
AQ1882="AKTIVCO DEFAUT GE &amp; POWER Cabinet","AKTIVCO",
AQ1882="AKTIVCO Coupure ENEO &amp; Baisse de tension","AKTIVCO GRID ONLY",
AQ1882="Coupure ENEO &amp; Baisse de tension","IHS GRID ONLY",
AQ1882="Defaut GE &amp; POWER Cabinet","IHS",
AQ1882="Sharing","Partners",
AQ1882="Sites strategiques &amp; DataCenter","SST &amp; DC",
AQ1882="Exclu","Exclu",
AQ1882="SAT","SAT",
AQ1882="SPARE-ISSUE","SPARE-ISSUE",
AQ1882="Fiber CAmtel","TRANS_FO_CAMTEL",
AQ1882="Fiber AOF","Fiber AOF",
AQ1882="Projet OCM (HUAWEI)","TRAVAUX-HUAWEI",
AQ1882="Projet OCM (NOKIA)","TRAVAUX-NOKIA",
AQ1882="ACCESS-ISSUE","ACCESS-ISSUE",
AQ1882="Projet OCM (ZTE, NOKIA, autres projets)","TRAVAUX OCM",
AQ1882="No root CAuse","No root cause",
AQ1882="ODU HS","PDH",
AQ1882="IP &amp; VLAN","PDH",
AQ1882="Warehouse HUAWEI","SPARE-ISSUE",
AQ1882="SPARE-HS","SPARE-ISSUE",
AQ1882="Power Telco","BSS",AQ1882="no impacts","no impacts"
),"")</f>
        <v>No root cause</v>
      </c>
      <c r="AP1882" s="48" t="str" cm="1">
        <f t="array" ref="AP1882">IFERROR(_xlfn.IFS(
AQ1882="MPR ISSUE","TX ISSUE",
AQ1882="BSS Hardware Issue","RAN ISSUE",
AQ1882="Sites strategiques, MLL, Pylone, etc.","ENVTECH",
AQ1882="AKTIVCO DEFAUT GE &amp; POWER Cabinet","POWER ISSUE",
AQ1882="AKTIVCO Coupure ENEO &amp; Baisse de tension","POWER ISSUE",
AQ1882="Coupure ENEO &amp; Baisse de tension","POWER ISSUE",
AQ1882="Defaut GE &amp; POWER Cabinet","POWER ISSUE",
AQ1882="Sharing","POWER ISSUE",
AQ1882="Sites strategiques &amp; DataCenter","POWER ISSUE",
AQ1882="Exclu","Exclu",
AQ1882="SAT","TX ISSUE",
AQ1882="SPARE-ISSUE","SPARE-ISSUE",
AQ1882="Fiber CAmtel","TX ISSUE",
AQ1882="Fiber AOF","TX ISSUE",
AQ1882="Projet OCM (HUAWEI)","TRAVAUX-HUAWEI",
AQ1882="Projet OCM (NOKIA)","TRAVAUX -NOKIA",
AQ1882="ACCESS-ISSUE","ACCESS-ISSUE",
AQ1882="Projet OCM (ZTE, NOKIA, autres projets)","TRAVAUX OCM",
AQ1882="No root CAuse","No root cause",
AQ1882="ODU HS","TX ISSUE",
AQ1882="IP &amp; VLAN","TX ISSUE",
AQ1882="Warehouse HUAWEI","SPARE-ISSUE",
AQ1882="SPARE-HS","SPARE-ISSUE",
AQ1882="Power Telco","RAN ISSUE",AQ1882="no impacts","no impacts"
),"")</f>
        <v>No root cause</v>
      </c>
      <c r="AQ1882" s="126" t="s">
        <v>5344</v>
      </c>
      <c r="AR1882" s="48" t="str" cm="1">
        <f t="array" ref="AR1882">IFERROR(_xlfn.IFS(
AQ1882="MPR ISSUE","ACTIVE",
AQ1882="BSS Hardware Issue","ACTIVE",
AQ1882="Sites strategiques, MLL, Pylone, etc.","PASSIVE",
AQ1882="AKTIVCO DEFAUT GE &amp; POWER Cabinet","PASSIVE",
AQ1882="AKTIVCO Coupure ENEO &amp; Baisse de tension","PASSIVE",
AQ1882="Coupure ENEO &amp; Baisse de tension","PASSIVE",
AQ1882="Defaut GE &amp; POWER Cabinet","PASSIVE",
AQ1882="Sharing","PASSIVE",
AQ1882="Sites strategiques &amp; DataCenter","PASSIVE",
AQ1882="Exclu","Exclu",
AQ1882="SAT","ACTIVE",
AQ1882="SPARE-ISSUE","SPARE-ISSUE",
AQ1882="Fiber CAmtel","ACTIVE",
AQ1882="Fiber AOF","ACTIVE",
AQ1882="Projet OCM (HUAWEI)","PLANNED WORKS",
AQ1882="Projet OCM (NOKIA)","PLANNED WORKS",
AQ1882="ACCESS-ISSUE","ACCESS-ISSUE",
AQ1882="Projet OCM (ZTE, NOKIA, autres projets)","PLANNED WORKS",
AQ1882="No root CAuse","No root cause",
AQ1882="ODU HS","ACTIVE",
AQ1882="IP &amp; VLAN","ACTIVE",
AQ1882="Warehouse HUAWEI","SPARE-ISSUE",
AQ1882="SPARE-HS","SPARE-ISSUE",
AQ1882="Power Telco","ACTIVE", AQ1882="no impacts","no impacts"
),"")</f>
        <v>No root cause</v>
      </c>
      <c r="AS1882" s="92" t="s">
        <v>5537</v>
      </c>
      <c r="AT1882" s="98" t="s">
        <v>2800</v>
      </c>
      <c r="AV1882" s="17" t="s">
        <v>5537</v>
      </c>
      <c r="AW1882" s="7" t="s">
        <v>5537</v>
      </c>
      <c r="AX1882" s="6" t="s">
        <v>5537</v>
      </c>
      <c r="AY1882" s="7"/>
      <c r="AZ1882" s="3" t="s">
        <v>5537</v>
      </c>
      <c r="BA1882" s="18" t="s">
        <v>5537</v>
      </c>
      <c r="BB1882" s="18" t="s">
        <v>5537</v>
      </c>
      <c r="BC1882" s="18" t="s">
        <v>5537</v>
      </c>
      <c r="BD1882" s="18" t="s">
        <v>5537</v>
      </c>
      <c r="BE1882" s="18" t="s">
        <v>5537</v>
      </c>
      <c r="BF1882" s="18" t="s">
        <v>5537</v>
      </c>
      <c r="BG1882" s="18" t="s">
        <v>5537</v>
      </c>
      <c r="BH1882" s="18" t="s">
        <v>5537</v>
      </c>
      <c r="BI1882" s="18" t="s">
        <v>5537</v>
      </c>
      <c r="BJ1882" s="18" t="s">
        <v>5537</v>
      </c>
      <c r="BK1882" s="18" t="s">
        <v>5537</v>
      </c>
      <c r="BL1882" s="9" t="s">
        <v>5537</v>
      </c>
      <c r="BM1882" s="14" t="s">
        <v>5537</v>
      </c>
      <c r="BN1882" s="14" t="s">
        <v>5537</v>
      </c>
      <c r="BO1882" s="14" t="str">
        <f>_xlfn.XLOOKUP(B1882,'[4]cell downs 18042026 17h'!$B:$B,'[4]cell downs 18042026 17h'!$B:$B,"")</f>
        <v/>
      </c>
      <c r="BP1882" s="14" t="str">
        <f>_xlfn.XLOOKUP(B1882,'[5]Cells Huawei 19042026 15h'!$B:$B,'[5]Cells Huawei 19042026 15h'!$B:$B,"")</f>
        <v/>
      </c>
      <c r="BQ1882" s="9" t="str">
        <f>_xlfn.XLOOKUP(B1882,'[6]cells down 19042026 9H40'!$B:$B,'[6]cells down 19042026 9H40'!$B:$B,"")</f>
        <v/>
      </c>
      <c r="BR1882" s="9" t="s">
        <v>5537</v>
      </c>
      <c r="BS1882" s="9" t="s">
        <v>12</v>
      </c>
      <c r="BT1882" s="108"/>
    </row>
    <row r="1883" spans="1:72" s="9" customFormat="1" x14ac:dyDescent="0.35">
      <c r="A1883" s="1" t="s">
        <v>2812</v>
      </c>
      <c r="B1883" s="8" t="s">
        <v>2813</v>
      </c>
      <c r="C1883" s="3" t="str">
        <f>_xlfn.XLOOKUP(B1883,'[1]daily break down'!$D:$D,'[1]daily break down'!$E:$E,"")</f>
        <v>NORD</v>
      </c>
      <c r="D1883" s="1" t="s">
        <v>11</v>
      </c>
      <c r="E1883" s="1" t="s">
        <v>12</v>
      </c>
      <c r="F1883" s="3" t="s">
        <v>23</v>
      </c>
      <c r="G1883" s="1" t="s">
        <v>2814</v>
      </c>
      <c r="H1883" s="32" t="str">
        <f>_xlfn.XLOOKUP(B1883,[2]CALCULATION!$B:$B,[2]CALCULATION!$H:$H,"")</f>
        <v>Huawei</v>
      </c>
      <c r="I1883" s="28">
        <v>0</v>
      </c>
      <c r="J1883" s="28">
        <v>0</v>
      </c>
      <c r="K1883" s="28">
        <v>0</v>
      </c>
      <c r="L1883" s="28">
        <v>0</v>
      </c>
      <c r="M1883" s="28">
        <v>0</v>
      </c>
      <c r="N1883" s="28">
        <v>0</v>
      </c>
      <c r="O1883" s="28">
        <v>0</v>
      </c>
      <c r="P1883" s="28">
        <v>0</v>
      </c>
      <c r="Q1883" s="28">
        <v>0</v>
      </c>
      <c r="R1883" s="28">
        <v>0</v>
      </c>
      <c r="S1883" s="93">
        <v>0</v>
      </c>
      <c r="T1883" s="93">
        <f>_xlfn.XLOOKUP(B1883,'[3]Nur des jours'!$B:$B,'[3]Nur des jours'!$U:$U,"")</f>
        <v>0</v>
      </c>
      <c r="U1883" s="93">
        <v>0</v>
      </c>
      <c r="V1883" s="93">
        <v>0</v>
      </c>
      <c r="W1883" s="93">
        <v>0</v>
      </c>
      <c r="X1883" s="93">
        <v>0</v>
      </c>
      <c r="Y1883" s="93">
        <v>0</v>
      </c>
      <c r="Z1883" s="93">
        <v>0</v>
      </c>
      <c r="AA1883" s="93">
        <v>0</v>
      </c>
      <c r="AB1883" s="93">
        <v>0</v>
      </c>
      <c r="AC1883" s="93"/>
      <c r="AD1883" s="93">
        <v>0</v>
      </c>
      <c r="AE1883" s="93">
        <v>0</v>
      </c>
      <c r="AF1883" s="93">
        <v>0</v>
      </c>
      <c r="AG1883" s="93"/>
      <c r="AH1883" s="93">
        <v>0</v>
      </c>
      <c r="AI1883" s="93">
        <v>0</v>
      </c>
      <c r="AJ1883" s="93">
        <v>0</v>
      </c>
      <c r="AK1883" s="93">
        <v>0</v>
      </c>
      <c r="AL1883" s="93">
        <v>0</v>
      </c>
      <c r="AM1883" s="49" t="s">
        <v>5559</v>
      </c>
      <c r="AN1883" s="49"/>
      <c r="AO1883" s="48" t="str" cm="1">
        <f t="array" ref="AO1883">IFERROR(_xlfn.IFS(
AQ1883="MPR ISSUE","PDH",
AQ1883="BSS Hardware Issue","BSS",
AQ1883="Sites strategiques, MLL, Pylone, etc.","ENVTECH",
AQ1883="AKTIVCO DEFAUT GE &amp; POWER Cabinet","AKTIVCO",
AQ1883="AKTIVCO Coupure ENEO &amp; Baisse de tension","AKTIVCO GRID ONLY",
AQ1883="Coupure ENEO &amp; Baisse de tension","IHS GRID ONLY",
AQ1883="Defaut GE &amp; POWER Cabinet","IHS",
AQ1883="Sharing","Partners",
AQ1883="Sites strategiques &amp; DataCenter","SST &amp; DC",
AQ1883="Exclu","Exclu",
AQ1883="SAT","SAT",
AQ1883="SPARE-ISSUE","SPARE-ISSUE",
AQ1883="Fiber CAmtel","TRANS_FO_CAMTEL",
AQ1883="Fiber AOF","Fiber AOF",
AQ1883="Projet OCM (HUAWEI)","TRAVAUX-HUAWEI",
AQ1883="Projet OCM (NOKIA)","TRAVAUX-NOKIA",
AQ1883="ACCESS-ISSUE","ACCESS-ISSUE",
AQ1883="Projet OCM (ZTE, NOKIA, autres projets)","TRAVAUX OCM",
AQ1883="No root CAuse","No root cause",
AQ1883="ODU HS","PDH",
AQ1883="IP &amp; VLAN","PDH",
AQ1883="Warehouse HUAWEI","SPARE-ISSUE",
AQ1883="SPARE-HS","SPARE-ISSUE",
AQ1883="Power Telco","BSS",AQ1883="no impacts","no impacts"
),"")</f>
        <v>No root cause</v>
      </c>
      <c r="AP1883" s="48" t="str" cm="1">
        <f t="array" ref="AP1883">IFERROR(_xlfn.IFS(
AQ1883="MPR ISSUE","TX ISSUE",
AQ1883="BSS Hardware Issue","RAN ISSUE",
AQ1883="Sites strategiques, MLL, Pylone, etc.","ENVTECH",
AQ1883="AKTIVCO DEFAUT GE &amp; POWER Cabinet","POWER ISSUE",
AQ1883="AKTIVCO Coupure ENEO &amp; Baisse de tension","POWER ISSUE",
AQ1883="Coupure ENEO &amp; Baisse de tension","POWER ISSUE",
AQ1883="Defaut GE &amp; POWER Cabinet","POWER ISSUE",
AQ1883="Sharing","POWER ISSUE",
AQ1883="Sites strategiques &amp; DataCenter","POWER ISSUE",
AQ1883="Exclu","Exclu",
AQ1883="SAT","TX ISSUE",
AQ1883="SPARE-ISSUE","SPARE-ISSUE",
AQ1883="Fiber CAmtel","TX ISSUE",
AQ1883="Fiber AOF","TX ISSUE",
AQ1883="Projet OCM (HUAWEI)","TRAVAUX-HUAWEI",
AQ1883="Projet OCM (NOKIA)","TRAVAUX -NOKIA",
AQ1883="ACCESS-ISSUE","ACCESS-ISSUE",
AQ1883="Projet OCM (ZTE, NOKIA, autres projets)","TRAVAUX OCM",
AQ1883="No root CAuse","No root cause",
AQ1883="ODU HS","TX ISSUE",
AQ1883="IP &amp; VLAN","TX ISSUE",
AQ1883="Warehouse HUAWEI","SPARE-ISSUE",
AQ1883="SPARE-HS","SPARE-ISSUE",
AQ1883="Power Telco","RAN ISSUE",AQ1883="no impacts","no impacts"
),"")</f>
        <v>No root cause</v>
      </c>
      <c r="AQ1883" s="126" t="s">
        <v>5344</v>
      </c>
      <c r="AR1883" s="48" t="str" cm="1">
        <f t="array" ref="AR1883">IFERROR(_xlfn.IFS(
AQ1883="MPR ISSUE","ACTIVE",
AQ1883="BSS Hardware Issue","ACTIVE",
AQ1883="Sites strategiques, MLL, Pylone, etc.","PASSIVE",
AQ1883="AKTIVCO DEFAUT GE &amp; POWER Cabinet","PASSIVE",
AQ1883="AKTIVCO Coupure ENEO &amp; Baisse de tension","PASSIVE",
AQ1883="Coupure ENEO &amp; Baisse de tension","PASSIVE",
AQ1883="Defaut GE &amp; POWER Cabinet","PASSIVE",
AQ1883="Sharing","PASSIVE",
AQ1883="Sites strategiques &amp; DataCenter","PASSIVE",
AQ1883="Exclu","Exclu",
AQ1883="SAT","ACTIVE",
AQ1883="SPARE-ISSUE","SPARE-ISSUE",
AQ1883="Fiber CAmtel","ACTIVE",
AQ1883="Fiber AOF","ACTIVE",
AQ1883="Projet OCM (HUAWEI)","PLANNED WORKS",
AQ1883="Projet OCM (NOKIA)","PLANNED WORKS",
AQ1883="ACCESS-ISSUE","ACCESS-ISSUE",
AQ1883="Projet OCM (ZTE, NOKIA, autres projets)","PLANNED WORKS",
AQ1883="No root CAuse","No root cause",
AQ1883="ODU HS","ACTIVE",
AQ1883="IP &amp; VLAN","ACTIVE",
AQ1883="Warehouse HUAWEI","SPARE-ISSUE",
AQ1883="SPARE-HS","SPARE-ISSUE",
AQ1883="Power Telco","ACTIVE", AQ1883="no impacts","no impacts"
),"")</f>
        <v>No root cause</v>
      </c>
      <c r="AS1883" s="92" t="s">
        <v>5537</v>
      </c>
      <c r="AT1883" s="98" t="s">
        <v>2813</v>
      </c>
      <c r="AV1883" s="17" t="s">
        <v>5537</v>
      </c>
      <c r="AW1883" s="7" t="s">
        <v>5537</v>
      </c>
      <c r="AX1883" s="6" t="s">
        <v>5537</v>
      </c>
      <c r="AY1883" s="7"/>
      <c r="AZ1883" s="3" t="s">
        <v>5537</v>
      </c>
      <c r="BA1883" s="18" t="s">
        <v>5537</v>
      </c>
      <c r="BB1883" s="18" t="s">
        <v>5537</v>
      </c>
      <c r="BC1883" s="18" t="s">
        <v>5537</v>
      </c>
      <c r="BD1883" s="18" t="s">
        <v>5537</v>
      </c>
      <c r="BE1883" s="18" t="s">
        <v>5537</v>
      </c>
      <c r="BF1883" s="18" t="s">
        <v>5537</v>
      </c>
      <c r="BG1883" s="18" t="s">
        <v>5537</v>
      </c>
      <c r="BH1883" s="18" t="s">
        <v>5537</v>
      </c>
      <c r="BI1883" s="18" t="s">
        <v>5537</v>
      </c>
      <c r="BJ1883" s="18" t="s">
        <v>5537</v>
      </c>
      <c r="BK1883" s="18" t="s">
        <v>5537</v>
      </c>
      <c r="BL1883" s="9" t="s">
        <v>5537</v>
      </c>
      <c r="BM1883" s="14" t="s">
        <v>5537</v>
      </c>
      <c r="BN1883" s="14" t="s">
        <v>5537</v>
      </c>
      <c r="BO1883" s="14" t="str">
        <f>_xlfn.XLOOKUP(B1883,'[4]cell downs 18042026 17h'!$B:$B,'[4]cell downs 18042026 17h'!$B:$B,"")</f>
        <v/>
      </c>
      <c r="BP1883" s="14" t="str">
        <f>_xlfn.XLOOKUP(B1883,'[5]Cells Huawei 19042026 15h'!$B:$B,'[5]Cells Huawei 19042026 15h'!$B:$B,"")</f>
        <v/>
      </c>
      <c r="BQ1883" s="9" t="str">
        <f>_xlfn.XLOOKUP(B1883,'[6]cells down 19042026 9H40'!$B:$B,'[6]cells down 19042026 9H40'!$B:$B,"")</f>
        <v/>
      </c>
      <c r="BR1883" s="9" t="s">
        <v>2813</v>
      </c>
      <c r="BS1883" s="9" t="s">
        <v>12</v>
      </c>
      <c r="BT1883" s="108"/>
    </row>
    <row r="1884" spans="1:72" s="9" customFormat="1" ht="23" customHeight="1" x14ac:dyDescent="0.35">
      <c r="A1884" s="1" t="s">
        <v>2817</v>
      </c>
      <c r="B1884" s="8" t="s">
        <v>2818</v>
      </c>
      <c r="C1884" s="3" t="str">
        <f>_xlfn.XLOOKUP(B1884,'[1]daily break down'!$D:$D,'[1]daily break down'!$E:$E,"")</f>
        <v>NORD</v>
      </c>
      <c r="D1884" s="1" t="s">
        <v>11</v>
      </c>
      <c r="E1884" s="1" t="s">
        <v>237</v>
      </c>
      <c r="F1884" s="3" t="s">
        <v>23</v>
      </c>
      <c r="G1884" s="1" t="s">
        <v>2817</v>
      </c>
      <c r="H1884" s="32" t="str">
        <f>_xlfn.XLOOKUP(B1884,[2]CALCULATION!$B:$B,[2]CALCULATION!$H:$H,"")</f>
        <v>HUAWEI</v>
      </c>
      <c r="I1884" s="28">
        <v>0</v>
      </c>
      <c r="J1884" s="28">
        <v>0</v>
      </c>
      <c r="K1884" s="28">
        <v>0</v>
      </c>
      <c r="L1884" s="28">
        <v>0</v>
      </c>
      <c r="M1884" s="28">
        <v>0</v>
      </c>
      <c r="N1884" s="28">
        <v>0</v>
      </c>
      <c r="O1884" s="28">
        <v>0</v>
      </c>
      <c r="P1884" s="28">
        <v>0</v>
      </c>
      <c r="Q1884" s="28">
        <v>0</v>
      </c>
      <c r="R1884" s="28">
        <v>0</v>
      </c>
      <c r="S1884" s="93">
        <v>0</v>
      </c>
      <c r="T1884" s="93">
        <f>_xlfn.XLOOKUP(B1884,'[3]Nur des jours'!$B:$B,'[3]Nur des jours'!$U:$U,"")</f>
        <v>0</v>
      </c>
      <c r="U1884" s="93">
        <v>0</v>
      </c>
      <c r="V1884" s="93">
        <v>0</v>
      </c>
      <c r="W1884" s="93">
        <v>0</v>
      </c>
      <c r="X1884" s="93">
        <v>0</v>
      </c>
      <c r="Y1884" s="93">
        <v>0</v>
      </c>
      <c r="Z1884" s="93">
        <v>0</v>
      </c>
      <c r="AA1884" s="93">
        <v>0</v>
      </c>
      <c r="AB1884" s="93">
        <v>0</v>
      </c>
      <c r="AC1884" s="93"/>
      <c r="AD1884" s="93">
        <v>0</v>
      </c>
      <c r="AE1884" s="93">
        <v>0</v>
      </c>
      <c r="AF1884" s="93">
        <v>0</v>
      </c>
      <c r="AG1884" s="93"/>
      <c r="AH1884" s="93">
        <v>0</v>
      </c>
      <c r="AI1884" s="93">
        <v>0</v>
      </c>
      <c r="AJ1884" s="93">
        <v>0</v>
      </c>
      <c r="AK1884" s="93">
        <v>0</v>
      </c>
      <c r="AL1884" s="93">
        <v>0</v>
      </c>
      <c r="AM1884" s="49" t="s">
        <v>5559</v>
      </c>
      <c r="AN1884" s="49"/>
      <c r="AO1884" s="48" t="str" cm="1">
        <f t="array" ref="AO1884">IFERROR(_xlfn.IFS(
AQ1884="MPR ISSUE","PDH",
AQ1884="BSS Hardware Issue","BSS",
AQ1884="Sites strategiques, MLL, Pylone, etc.","ENVTECH",
AQ1884="AKTIVCO DEFAUT GE &amp; POWER Cabinet","AKTIVCO",
AQ1884="AKTIVCO Coupure ENEO &amp; Baisse de tension","AKTIVCO GRID ONLY",
AQ1884="Coupure ENEO &amp; Baisse de tension","IHS GRID ONLY",
AQ1884="Defaut GE &amp; POWER Cabinet","IHS",
AQ1884="Sharing","Partners",
AQ1884="Sites strategiques &amp; DataCenter","SST &amp; DC",
AQ1884="Exclu","Exclu",
AQ1884="SAT","SAT",
AQ1884="SPARE-ISSUE","SPARE-ISSUE",
AQ1884="Fiber CAmtel","TRANS_FO_CAMTEL",
AQ1884="Fiber AOF","Fiber AOF",
AQ1884="Projet OCM (HUAWEI)","TRAVAUX-HUAWEI",
AQ1884="Projet OCM (NOKIA)","TRAVAUX-NOKIA",
AQ1884="ACCESS-ISSUE","ACCESS-ISSUE",
AQ1884="Projet OCM (ZTE, NOKIA, autres projets)","TRAVAUX OCM",
AQ1884="No root CAuse","No root cause",
AQ1884="ODU HS","PDH",
AQ1884="IP &amp; VLAN","PDH",
AQ1884="Warehouse HUAWEI","SPARE-ISSUE",
AQ1884="SPARE-HS","SPARE-ISSUE",
AQ1884="Power Telco","BSS",AQ1884="no impacts","no impacts"
),"")</f>
        <v>No root cause</v>
      </c>
      <c r="AP1884" s="48" t="str" cm="1">
        <f t="array" ref="AP1884">IFERROR(_xlfn.IFS(
AQ1884="MPR ISSUE","TX ISSUE",
AQ1884="BSS Hardware Issue","RAN ISSUE",
AQ1884="Sites strategiques, MLL, Pylone, etc.","ENVTECH",
AQ1884="AKTIVCO DEFAUT GE &amp; POWER Cabinet","POWER ISSUE",
AQ1884="AKTIVCO Coupure ENEO &amp; Baisse de tension","POWER ISSUE",
AQ1884="Coupure ENEO &amp; Baisse de tension","POWER ISSUE",
AQ1884="Defaut GE &amp; POWER Cabinet","POWER ISSUE",
AQ1884="Sharing","POWER ISSUE",
AQ1884="Sites strategiques &amp; DataCenter","POWER ISSUE",
AQ1884="Exclu","Exclu",
AQ1884="SAT","TX ISSUE",
AQ1884="SPARE-ISSUE","SPARE-ISSUE",
AQ1884="Fiber CAmtel","TX ISSUE",
AQ1884="Fiber AOF","TX ISSUE",
AQ1884="Projet OCM (HUAWEI)","TRAVAUX-HUAWEI",
AQ1884="Projet OCM (NOKIA)","TRAVAUX -NOKIA",
AQ1884="ACCESS-ISSUE","ACCESS-ISSUE",
AQ1884="Projet OCM (ZTE, NOKIA, autres projets)","TRAVAUX OCM",
AQ1884="No root CAuse","No root cause",
AQ1884="ODU HS","TX ISSUE",
AQ1884="IP &amp; VLAN","TX ISSUE",
AQ1884="Warehouse HUAWEI","SPARE-ISSUE",
AQ1884="SPARE-HS","SPARE-ISSUE",
AQ1884="Power Telco","RAN ISSUE",AQ1884="no impacts","no impacts"
),"")</f>
        <v>No root cause</v>
      </c>
      <c r="AQ1884" s="126" t="s">
        <v>5344</v>
      </c>
      <c r="AR1884" s="48" t="str" cm="1">
        <f t="array" ref="AR1884">IFERROR(_xlfn.IFS(
AQ1884="MPR ISSUE","ACTIVE",
AQ1884="BSS Hardware Issue","ACTIVE",
AQ1884="Sites strategiques, MLL, Pylone, etc.","PASSIVE",
AQ1884="AKTIVCO DEFAUT GE &amp; POWER Cabinet","PASSIVE",
AQ1884="AKTIVCO Coupure ENEO &amp; Baisse de tension","PASSIVE",
AQ1884="Coupure ENEO &amp; Baisse de tension","PASSIVE",
AQ1884="Defaut GE &amp; POWER Cabinet","PASSIVE",
AQ1884="Sharing","PASSIVE",
AQ1884="Sites strategiques &amp; DataCenter","PASSIVE",
AQ1884="Exclu","Exclu",
AQ1884="SAT","ACTIVE",
AQ1884="SPARE-ISSUE","SPARE-ISSUE",
AQ1884="Fiber CAmtel","ACTIVE",
AQ1884="Fiber AOF","ACTIVE",
AQ1884="Projet OCM (HUAWEI)","PLANNED WORKS",
AQ1884="Projet OCM (NOKIA)","PLANNED WORKS",
AQ1884="ACCESS-ISSUE","ACCESS-ISSUE",
AQ1884="Projet OCM (ZTE, NOKIA, autres projets)","PLANNED WORKS",
AQ1884="No root CAuse","No root cause",
AQ1884="ODU HS","ACTIVE",
AQ1884="IP &amp; VLAN","ACTIVE",
AQ1884="Warehouse HUAWEI","SPARE-ISSUE",
AQ1884="SPARE-HS","SPARE-ISSUE",
AQ1884="Power Telco","ACTIVE", AQ1884="no impacts","no impacts"
),"")</f>
        <v>No root cause</v>
      </c>
      <c r="AS1884" s="92" t="s">
        <v>5537</v>
      </c>
      <c r="AT1884" s="98" t="s">
        <v>2818</v>
      </c>
      <c r="AV1884" s="17" t="s">
        <v>5537</v>
      </c>
      <c r="AW1884" s="7" t="s">
        <v>5537</v>
      </c>
      <c r="AX1884" s="6" t="s">
        <v>5537</v>
      </c>
      <c r="AY1884" s="7"/>
      <c r="AZ1884" s="3" t="s">
        <v>5537</v>
      </c>
      <c r="BA1884" s="18" t="s">
        <v>5537</v>
      </c>
      <c r="BB1884" s="18" t="s">
        <v>5537</v>
      </c>
      <c r="BC1884" s="18" t="s">
        <v>5537</v>
      </c>
      <c r="BD1884" s="18" t="s">
        <v>5537</v>
      </c>
      <c r="BE1884" s="18" t="s">
        <v>5537</v>
      </c>
      <c r="BF1884" s="18" t="s">
        <v>5537</v>
      </c>
      <c r="BG1884" s="18" t="s">
        <v>5537</v>
      </c>
      <c r="BH1884" s="18" t="s">
        <v>5537</v>
      </c>
      <c r="BI1884" s="18" t="s">
        <v>5537</v>
      </c>
      <c r="BJ1884" s="18" t="s">
        <v>5537</v>
      </c>
      <c r="BK1884" s="18" t="s">
        <v>5537</v>
      </c>
      <c r="BL1884" s="9" t="s">
        <v>5537</v>
      </c>
      <c r="BM1884" s="14" t="s">
        <v>5537</v>
      </c>
      <c r="BN1884" s="14" t="s">
        <v>5537</v>
      </c>
      <c r="BO1884" s="14" t="str">
        <f>_xlfn.XLOOKUP(B1884,'[4]cell downs 18042026 17h'!$B:$B,'[4]cell downs 18042026 17h'!$B:$B,"")</f>
        <v/>
      </c>
      <c r="BP1884" s="14" t="str">
        <f>_xlfn.XLOOKUP(B1884,'[5]Cells Huawei 19042026 15h'!$B:$B,'[5]Cells Huawei 19042026 15h'!$B:$B,"")</f>
        <v/>
      </c>
      <c r="BQ1884" s="9" t="str">
        <f>_xlfn.XLOOKUP(B1884,'[6]cells down 19042026 9H40'!$B:$B,'[6]cells down 19042026 9H40'!$B:$B,"")</f>
        <v/>
      </c>
      <c r="BR1884" s="9" t="s">
        <v>2818</v>
      </c>
      <c r="BS1884" s="9" t="s">
        <v>5537</v>
      </c>
      <c r="BT1884" s="108"/>
    </row>
    <row r="1885" spans="1:72" s="9" customFormat="1" x14ac:dyDescent="0.35">
      <c r="A1885" s="1" t="s">
        <v>2879</v>
      </c>
      <c r="B1885" s="8" t="s">
        <v>2880</v>
      </c>
      <c r="C1885" s="3" t="str">
        <f>_xlfn.XLOOKUP(B1885,'[1]daily break down'!$D:$D,'[1]daily break down'!$E:$E,"")</f>
        <v>NORD</v>
      </c>
      <c r="D1885" s="1" t="s">
        <v>11</v>
      </c>
      <c r="E1885" s="1" t="s">
        <v>66</v>
      </c>
      <c r="F1885" s="3" t="s">
        <v>23</v>
      </c>
      <c r="G1885" s="1" t="s">
        <v>2879</v>
      </c>
      <c r="H1885" s="32" t="str">
        <f>_xlfn.XLOOKUP(B1885,[2]CALCULATION!$B:$B,[2]CALCULATION!$H:$H,"")</f>
        <v>HUAWEI</v>
      </c>
      <c r="I1885" s="28">
        <v>0</v>
      </c>
      <c r="J1885" s="28">
        <v>0</v>
      </c>
      <c r="K1885" s="28">
        <v>0</v>
      </c>
      <c r="L1885" s="28">
        <v>0</v>
      </c>
      <c r="M1885" s="28">
        <v>0</v>
      </c>
      <c r="N1885" s="28">
        <v>0</v>
      </c>
      <c r="O1885" s="28">
        <v>0</v>
      </c>
      <c r="P1885" s="28">
        <v>0</v>
      </c>
      <c r="Q1885" s="28">
        <v>0</v>
      </c>
      <c r="R1885" s="28">
        <v>0</v>
      </c>
      <c r="S1885" s="93">
        <v>0</v>
      </c>
      <c r="T1885" s="93">
        <f>_xlfn.XLOOKUP(B1885,'[3]Nur des jours'!$B:$B,'[3]Nur des jours'!$U:$U,"")</f>
        <v>0</v>
      </c>
      <c r="U1885" s="93">
        <v>0</v>
      </c>
      <c r="V1885" s="93">
        <v>0</v>
      </c>
      <c r="W1885" s="93">
        <v>0</v>
      </c>
      <c r="X1885" s="93">
        <v>0</v>
      </c>
      <c r="Y1885" s="93">
        <v>0</v>
      </c>
      <c r="Z1885" s="93">
        <v>0</v>
      </c>
      <c r="AA1885" s="93">
        <v>0</v>
      </c>
      <c r="AB1885" s="93">
        <v>0</v>
      </c>
      <c r="AC1885" s="93"/>
      <c r="AD1885" s="93">
        <v>0</v>
      </c>
      <c r="AE1885" s="93">
        <v>0</v>
      </c>
      <c r="AF1885" s="93">
        <v>0</v>
      </c>
      <c r="AG1885" s="93"/>
      <c r="AH1885" s="93">
        <v>0</v>
      </c>
      <c r="AI1885" s="93">
        <v>0</v>
      </c>
      <c r="AJ1885" s="93">
        <v>0</v>
      </c>
      <c r="AK1885" s="93">
        <v>0</v>
      </c>
      <c r="AL1885" s="93">
        <v>0</v>
      </c>
      <c r="AM1885" s="49" t="s">
        <v>5559</v>
      </c>
      <c r="AN1885" s="49"/>
      <c r="AO1885" s="48" t="str" cm="1">
        <f t="array" ref="AO1885">IFERROR(_xlfn.IFS(
AQ1885="MPR ISSUE","PDH",
AQ1885="BSS Hardware Issue","BSS",
AQ1885="Sites strategiques, MLL, Pylone, etc.","ENVTECH",
AQ1885="AKTIVCO DEFAUT GE &amp; POWER Cabinet","AKTIVCO",
AQ1885="AKTIVCO Coupure ENEO &amp; Baisse de tension","AKTIVCO GRID ONLY",
AQ1885="Coupure ENEO &amp; Baisse de tension","IHS GRID ONLY",
AQ1885="Defaut GE &amp; POWER Cabinet","IHS",
AQ1885="Sharing","Partners",
AQ1885="Sites strategiques &amp; DataCenter","SST &amp; DC",
AQ1885="Exclu","Exclu",
AQ1885="SAT","SAT",
AQ1885="SPARE-ISSUE","SPARE-ISSUE",
AQ1885="Fiber CAmtel","TRANS_FO_CAMTEL",
AQ1885="Fiber AOF","Fiber AOF",
AQ1885="Projet OCM (HUAWEI)","TRAVAUX-HUAWEI",
AQ1885="Projet OCM (NOKIA)","TRAVAUX-NOKIA",
AQ1885="ACCESS-ISSUE","ACCESS-ISSUE",
AQ1885="Projet OCM (ZTE, NOKIA, autres projets)","TRAVAUX OCM",
AQ1885="No root CAuse","No root cause",
AQ1885="ODU HS","PDH",
AQ1885="IP &amp; VLAN","PDH",
AQ1885="Warehouse HUAWEI","SPARE-ISSUE",
AQ1885="SPARE-HS","SPARE-ISSUE",
AQ1885="Power Telco","BSS",AQ1885="no impacts","no impacts"
),"")</f>
        <v>No root cause</v>
      </c>
      <c r="AP1885" s="48" t="str" cm="1">
        <f t="array" ref="AP1885">IFERROR(_xlfn.IFS(
AQ1885="MPR ISSUE","TX ISSUE",
AQ1885="BSS Hardware Issue","RAN ISSUE",
AQ1885="Sites strategiques, MLL, Pylone, etc.","ENVTECH",
AQ1885="AKTIVCO DEFAUT GE &amp; POWER Cabinet","POWER ISSUE",
AQ1885="AKTIVCO Coupure ENEO &amp; Baisse de tension","POWER ISSUE",
AQ1885="Coupure ENEO &amp; Baisse de tension","POWER ISSUE",
AQ1885="Defaut GE &amp; POWER Cabinet","POWER ISSUE",
AQ1885="Sharing","POWER ISSUE",
AQ1885="Sites strategiques &amp; DataCenter","POWER ISSUE",
AQ1885="Exclu","Exclu",
AQ1885="SAT","TX ISSUE",
AQ1885="SPARE-ISSUE","SPARE-ISSUE",
AQ1885="Fiber CAmtel","TX ISSUE",
AQ1885="Fiber AOF","TX ISSUE",
AQ1885="Projet OCM (HUAWEI)","TRAVAUX-HUAWEI",
AQ1885="Projet OCM (NOKIA)","TRAVAUX -NOKIA",
AQ1885="ACCESS-ISSUE","ACCESS-ISSUE",
AQ1885="Projet OCM (ZTE, NOKIA, autres projets)","TRAVAUX OCM",
AQ1885="No root CAuse","No root cause",
AQ1885="ODU HS","TX ISSUE",
AQ1885="IP &amp; VLAN","TX ISSUE",
AQ1885="Warehouse HUAWEI","SPARE-ISSUE",
AQ1885="SPARE-HS","SPARE-ISSUE",
AQ1885="Power Telco","RAN ISSUE",AQ1885="no impacts","no impacts"
),"")</f>
        <v>No root cause</v>
      </c>
      <c r="AQ1885" s="126" t="s">
        <v>5344</v>
      </c>
      <c r="AR1885" s="48" t="str" cm="1">
        <f t="array" ref="AR1885">IFERROR(_xlfn.IFS(
AQ1885="MPR ISSUE","ACTIVE",
AQ1885="BSS Hardware Issue","ACTIVE",
AQ1885="Sites strategiques, MLL, Pylone, etc.","PASSIVE",
AQ1885="AKTIVCO DEFAUT GE &amp; POWER Cabinet","PASSIVE",
AQ1885="AKTIVCO Coupure ENEO &amp; Baisse de tension","PASSIVE",
AQ1885="Coupure ENEO &amp; Baisse de tension","PASSIVE",
AQ1885="Defaut GE &amp; POWER Cabinet","PASSIVE",
AQ1885="Sharing","PASSIVE",
AQ1885="Sites strategiques &amp; DataCenter","PASSIVE",
AQ1885="Exclu","Exclu",
AQ1885="SAT","ACTIVE",
AQ1885="SPARE-ISSUE","SPARE-ISSUE",
AQ1885="Fiber CAmtel","ACTIVE",
AQ1885="Fiber AOF","ACTIVE",
AQ1885="Projet OCM (HUAWEI)","PLANNED WORKS",
AQ1885="Projet OCM (NOKIA)","PLANNED WORKS",
AQ1885="ACCESS-ISSUE","ACCESS-ISSUE",
AQ1885="Projet OCM (ZTE, NOKIA, autres projets)","PLANNED WORKS",
AQ1885="No root CAuse","No root cause",
AQ1885="ODU HS","ACTIVE",
AQ1885="IP &amp; VLAN","ACTIVE",
AQ1885="Warehouse HUAWEI","SPARE-ISSUE",
AQ1885="SPARE-HS","SPARE-ISSUE",
AQ1885="Power Telco","ACTIVE", AQ1885="no impacts","no impacts"
),"")</f>
        <v>No root cause</v>
      </c>
      <c r="AS1885" s="92" t="s">
        <v>5537</v>
      </c>
      <c r="AT1885" s="98" t="s">
        <v>2880</v>
      </c>
      <c r="AV1885" s="17" t="s">
        <v>5537</v>
      </c>
      <c r="AW1885" s="7" t="s">
        <v>5537</v>
      </c>
      <c r="AX1885" s="6" t="s">
        <v>5537</v>
      </c>
      <c r="AY1885" s="7"/>
      <c r="AZ1885" s="3" t="s">
        <v>5537</v>
      </c>
      <c r="BA1885" s="18" t="s">
        <v>5537</v>
      </c>
      <c r="BB1885" s="18" t="s">
        <v>5537</v>
      </c>
      <c r="BC1885" s="18" t="s">
        <v>5537</v>
      </c>
      <c r="BD1885" s="18" t="s">
        <v>5537</v>
      </c>
      <c r="BE1885" s="18" t="s">
        <v>5537</v>
      </c>
      <c r="BF1885" s="18" t="s">
        <v>5537</v>
      </c>
      <c r="BG1885" s="18" t="s">
        <v>5537</v>
      </c>
      <c r="BH1885" s="18" t="s">
        <v>5537</v>
      </c>
      <c r="BI1885" s="18" t="s">
        <v>5537</v>
      </c>
      <c r="BJ1885" s="18" t="s">
        <v>5537</v>
      </c>
      <c r="BK1885" s="18" t="s">
        <v>5537</v>
      </c>
      <c r="BL1885" s="9" t="s">
        <v>5537</v>
      </c>
      <c r="BM1885" s="14" t="s">
        <v>5537</v>
      </c>
      <c r="BN1885" s="14" t="s">
        <v>5537</v>
      </c>
      <c r="BO1885" s="14" t="str">
        <f>_xlfn.XLOOKUP(B1885,'[4]cell downs 18042026 17h'!$B:$B,'[4]cell downs 18042026 17h'!$B:$B,"")</f>
        <v/>
      </c>
      <c r="BP1885" s="14" t="str">
        <f>_xlfn.XLOOKUP(B1885,'[5]Cells Huawei 19042026 15h'!$B:$B,'[5]Cells Huawei 19042026 15h'!$B:$B,"")</f>
        <v/>
      </c>
      <c r="BQ1885" s="9" t="str">
        <f>_xlfn.XLOOKUP(B1885,'[6]cells down 19042026 9H40'!$B:$B,'[6]cells down 19042026 9H40'!$B:$B,"")</f>
        <v/>
      </c>
      <c r="BR1885" s="9" t="s">
        <v>2880</v>
      </c>
      <c r="BS1885" s="9" t="s">
        <v>5537</v>
      </c>
      <c r="BT1885" s="108"/>
    </row>
    <row r="1886" spans="1:72" s="9" customFormat="1" x14ac:dyDescent="0.35">
      <c r="A1886" s="1" t="s">
        <v>2987</v>
      </c>
      <c r="B1886" s="8" t="s">
        <v>2988</v>
      </c>
      <c r="C1886" s="3" t="str">
        <f>_xlfn.XLOOKUP(B1886,'[1]daily break down'!$D:$D,'[1]daily break down'!$E:$E,"")</f>
        <v>NORD</v>
      </c>
      <c r="D1886" s="1" t="s">
        <v>21</v>
      </c>
      <c r="E1886" s="1" t="s">
        <v>122</v>
      </c>
      <c r="F1886" s="3" t="s">
        <v>23</v>
      </c>
      <c r="G1886" s="1" t="s">
        <v>2989</v>
      </c>
      <c r="H1886" s="32" t="str">
        <f>_xlfn.XLOOKUP(B1886,[2]CALCULATION!$B:$B,[2]CALCULATION!$H:$H,"")</f>
        <v>HUAWEI</v>
      </c>
      <c r="I1886" s="28">
        <v>0</v>
      </c>
      <c r="J1886" s="28">
        <v>0</v>
      </c>
      <c r="K1886" s="28">
        <v>0</v>
      </c>
      <c r="L1886" s="28">
        <v>0</v>
      </c>
      <c r="M1886" s="28">
        <v>0</v>
      </c>
      <c r="N1886" s="28">
        <v>0</v>
      </c>
      <c r="O1886" s="28">
        <v>0</v>
      </c>
      <c r="P1886" s="28">
        <v>0</v>
      </c>
      <c r="Q1886" s="28">
        <v>0</v>
      </c>
      <c r="R1886" s="28">
        <v>0</v>
      </c>
      <c r="S1886" s="93">
        <v>0</v>
      </c>
      <c r="T1886" s="93">
        <f>_xlfn.XLOOKUP(B1886,'[3]Nur des jours'!$B:$B,'[3]Nur des jours'!$U:$U,"")</f>
        <v>0</v>
      </c>
      <c r="U1886" s="93">
        <v>0</v>
      </c>
      <c r="V1886" s="93">
        <v>0</v>
      </c>
      <c r="W1886" s="93">
        <v>0</v>
      </c>
      <c r="X1886" s="93">
        <v>0</v>
      </c>
      <c r="Y1886" s="93">
        <v>0</v>
      </c>
      <c r="Z1886" s="93">
        <v>0</v>
      </c>
      <c r="AA1886" s="93">
        <v>0</v>
      </c>
      <c r="AB1886" s="93">
        <v>0</v>
      </c>
      <c r="AC1886" s="93"/>
      <c r="AD1886" s="93">
        <v>0</v>
      </c>
      <c r="AE1886" s="93">
        <v>0</v>
      </c>
      <c r="AF1886" s="93">
        <v>0</v>
      </c>
      <c r="AG1886" s="93"/>
      <c r="AH1886" s="93">
        <v>0</v>
      </c>
      <c r="AI1886" s="93">
        <v>0</v>
      </c>
      <c r="AJ1886" s="93">
        <v>0</v>
      </c>
      <c r="AK1886" s="93">
        <v>0</v>
      </c>
      <c r="AL1886" s="93">
        <v>0</v>
      </c>
      <c r="AM1886" s="49" t="s">
        <v>5559</v>
      </c>
      <c r="AN1886" s="49"/>
      <c r="AO1886" s="48" t="str" cm="1">
        <f t="array" ref="AO1886">IFERROR(_xlfn.IFS(
AQ1886="MPR ISSUE","PDH",
AQ1886="BSS Hardware Issue","BSS",
AQ1886="Sites strategiques, MLL, Pylone, etc.","ENVTECH",
AQ1886="AKTIVCO DEFAUT GE &amp; POWER Cabinet","AKTIVCO",
AQ1886="AKTIVCO Coupure ENEO &amp; Baisse de tension","AKTIVCO GRID ONLY",
AQ1886="Coupure ENEO &amp; Baisse de tension","IHS GRID ONLY",
AQ1886="Defaut GE &amp; POWER Cabinet","IHS",
AQ1886="Sharing","Partners",
AQ1886="Sites strategiques &amp; DataCenter","SST &amp; DC",
AQ1886="Exclu","Exclu",
AQ1886="SAT","SAT",
AQ1886="SPARE-ISSUE","SPARE-ISSUE",
AQ1886="Fiber CAmtel","TRANS_FO_CAMTEL",
AQ1886="Fiber AOF","Fiber AOF",
AQ1886="Projet OCM (HUAWEI)","TRAVAUX-HUAWEI",
AQ1886="Projet OCM (NOKIA)","TRAVAUX-NOKIA",
AQ1886="ACCESS-ISSUE","ACCESS-ISSUE",
AQ1886="Projet OCM (ZTE, NOKIA, autres projets)","TRAVAUX OCM",
AQ1886="No root CAuse","No root cause",
AQ1886="ODU HS","PDH",
AQ1886="IP &amp; VLAN","PDH",
AQ1886="Warehouse HUAWEI","SPARE-ISSUE",
AQ1886="SPARE-HS","SPARE-ISSUE",
AQ1886="Power Telco","BSS",AQ1886="no impacts","no impacts"
),"")</f>
        <v>No root cause</v>
      </c>
      <c r="AP1886" s="48" t="str" cm="1">
        <f t="array" ref="AP1886">IFERROR(_xlfn.IFS(
AQ1886="MPR ISSUE","TX ISSUE",
AQ1886="BSS Hardware Issue","RAN ISSUE",
AQ1886="Sites strategiques, MLL, Pylone, etc.","ENVTECH",
AQ1886="AKTIVCO DEFAUT GE &amp; POWER Cabinet","POWER ISSUE",
AQ1886="AKTIVCO Coupure ENEO &amp; Baisse de tension","POWER ISSUE",
AQ1886="Coupure ENEO &amp; Baisse de tension","POWER ISSUE",
AQ1886="Defaut GE &amp; POWER Cabinet","POWER ISSUE",
AQ1886="Sharing","POWER ISSUE",
AQ1886="Sites strategiques &amp; DataCenter","POWER ISSUE",
AQ1886="Exclu","Exclu",
AQ1886="SAT","TX ISSUE",
AQ1886="SPARE-ISSUE","SPARE-ISSUE",
AQ1886="Fiber CAmtel","TX ISSUE",
AQ1886="Fiber AOF","TX ISSUE",
AQ1886="Projet OCM (HUAWEI)","TRAVAUX-HUAWEI",
AQ1886="Projet OCM (NOKIA)","TRAVAUX -NOKIA",
AQ1886="ACCESS-ISSUE","ACCESS-ISSUE",
AQ1886="Projet OCM (ZTE, NOKIA, autres projets)","TRAVAUX OCM",
AQ1886="No root CAuse","No root cause",
AQ1886="ODU HS","TX ISSUE",
AQ1886="IP &amp; VLAN","TX ISSUE",
AQ1886="Warehouse HUAWEI","SPARE-ISSUE",
AQ1886="SPARE-HS","SPARE-ISSUE",
AQ1886="Power Telco","RAN ISSUE",AQ1886="no impacts","no impacts"
),"")</f>
        <v>No root cause</v>
      </c>
      <c r="AQ1886" s="67" t="s">
        <v>5344</v>
      </c>
      <c r="AR1886" s="48" t="str" cm="1">
        <f t="array" ref="AR1886">IFERROR(_xlfn.IFS(
AQ1886="MPR ISSUE","ACTIVE",
AQ1886="BSS Hardware Issue","ACTIVE",
AQ1886="Sites strategiques, MLL, Pylone, etc.","PASSIVE",
AQ1886="AKTIVCO DEFAUT GE &amp; POWER Cabinet","PASSIVE",
AQ1886="AKTIVCO Coupure ENEO &amp; Baisse de tension","PASSIVE",
AQ1886="Coupure ENEO &amp; Baisse de tension","PASSIVE",
AQ1886="Defaut GE &amp; POWER Cabinet","PASSIVE",
AQ1886="Sharing","PASSIVE",
AQ1886="Sites strategiques &amp; DataCenter","PASSIVE",
AQ1886="Exclu","Exclu",
AQ1886="SAT","ACTIVE",
AQ1886="SPARE-ISSUE","SPARE-ISSUE",
AQ1886="Fiber CAmtel","ACTIVE",
AQ1886="Fiber AOF","ACTIVE",
AQ1886="Projet OCM (HUAWEI)","PLANNED WORKS",
AQ1886="Projet OCM (NOKIA)","PLANNED WORKS",
AQ1886="ACCESS-ISSUE","ACCESS-ISSUE",
AQ1886="Projet OCM (ZTE, NOKIA, autres projets)","PLANNED WORKS",
AQ1886="No root CAuse","No root cause",
AQ1886="ODU HS","ACTIVE",
AQ1886="IP &amp; VLAN","ACTIVE",
AQ1886="Warehouse HUAWEI","SPARE-ISSUE",
AQ1886="SPARE-HS","SPARE-ISSUE",
AQ1886="Power Telco","ACTIVE", AQ1886="no impacts","no impacts"
),"")</f>
        <v>No root cause</v>
      </c>
      <c r="AS1886" s="92" t="s">
        <v>5537</v>
      </c>
      <c r="AT1886" s="98" t="s">
        <v>2988</v>
      </c>
      <c r="AV1886" s="17" t="s">
        <v>5537</v>
      </c>
      <c r="AW1886" s="7" t="s">
        <v>5537</v>
      </c>
      <c r="AX1886" s="6" t="s">
        <v>5537</v>
      </c>
      <c r="AY1886" s="7"/>
      <c r="AZ1886" s="3" t="s">
        <v>5537</v>
      </c>
      <c r="BA1886" s="18" t="s">
        <v>5537</v>
      </c>
      <c r="BB1886" s="18" t="s">
        <v>5537</v>
      </c>
      <c r="BC1886" s="18" t="s">
        <v>5537</v>
      </c>
      <c r="BD1886" s="18" t="s">
        <v>5537</v>
      </c>
      <c r="BE1886" s="18" t="s">
        <v>5537</v>
      </c>
      <c r="BF1886" s="18" t="s">
        <v>5537</v>
      </c>
      <c r="BG1886" s="18" t="s">
        <v>5537</v>
      </c>
      <c r="BH1886" s="18" t="s">
        <v>5537</v>
      </c>
      <c r="BI1886" s="18" t="s">
        <v>5537</v>
      </c>
      <c r="BJ1886" s="18" t="s">
        <v>5537</v>
      </c>
      <c r="BK1886" s="18" t="s">
        <v>5537</v>
      </c>
      <c r="BL1886" s="9" t="s">
        <v>5537</v>
      </c>
      <c r="BM1886" s="14" t="s">
        <v>5537</v>
      </c>
      <c r="BN1886" s="14" t="s">
        <v>5537</v>
      </c>
      <c r="BO1886" s="14" t="str">
        <f>_xlfn.XLOOKUP(B1886,'[4]cell downs 18042026 17h'!$B:$B,'[4]cell downs 18042026 17h'!$B:$B,"")</f>
        <v/>
      </c>
      <c r="BP1886" s="14" t="str">
        <f>_xlfn.XLOOKUP(B1886,'[5]Cells Huawei 19042026 15h'!$B:$B,'[5]Cells Huawei 19042026 15h'!$B:$B,"")</f>
        <v/>
      </c>
      <c r="BQ1886" s="9" t="str">
        <f>_xlfn.XLOOKUP(B1886,'[6]cells down 19042026 9H40'!$B:$B,'[6]cells down 19042026 9H40'!$B:$B,"")</f>
        <v/>
      </c>
      <c r="BR1886" s="9" t="s">
        <v>5537</v>
      </c>
      <c r="BS1886" s="9" t="s">
        <v>12</v>
      </c>
      <c r="BT1886" s="108"/>
    </row>
    <row r="1887" spans="1:72" s="9" customFormat="1" x14ac:dyDescent="0.35">
      <c r="A1887" s="1" t="s">
        <v>3002</v>
      </c>
      <c r="B1887" s="8" t="s">
        <v>3003</v>
      </c>
      <c r="C1887" s="3" t="str">
        <f>_xlfn.XLOOKUP(B1887,'[1]daily break down'!$D:$D,'[1]daily break down'!$E:$E,"")</f>
        <v>NORD</v>
      </c>
      <c r="D1887" s="1" t="s">
        <v>11</v>
      </c>
      <c r="E1887" s="1" t="s">
        <v>12</v>
      </c>
      <c r="F1887" s="3" t="s">
        <v>23</v>
      </c>
      <c r="G1887" s="1" t="s">
        <v>3004</v>
      </c>
      <c r="H1887" s="32" t="str">
        <f>_xlfn.XLOOKUP(B1887,[2]CALCULATION!$B:$B,[2]CALCULATION!$H:$H,"")</f>
        <v>HUAWEI</v>
      </c>
      <c r="I1887" s="28">
        <v>0</v>
      </c>
      <c r="J1887" s="28">
        <v>0</v>
      </c>
      <c r="K1887" s="28">
        <v>0</v>
      </c>
      <c r="L1887" s="28">
        <v>0</v>
      </c>
      <c r="M1887" s="28">
        <v>0</v>
      </c>
      <c r="N1887" s="28">
        <v>0</v>
      </c>
      <c r="O1887" s="28">
        <v>0</v>
      </c>
      <c r="P1887" s="28">
        <v>0</v>
      </c>
      <c r="Q1887" s="28">
        <v>0</v>
      </c>
      <c r="R1887" s="28">
        <v>0</v>
      </c>
      <c r="S1887" s="93">
        <v>0</v>
      </c>
      <c r="T1887" s="93">
        <f>_xlfn.XLOOKUP(B1887,'[3]Nur des jours'!$B:$B,'[3]Nur des jours'!$U:$U,"")</f>
        <v>0</v>
      </c>
      <c r="U1887" s="93">
        <v>0</v>
      </c>
      <c r="V1887" s="93">
        <v>0</v>
      </c>
      <c r="W1887" s="93">
        <v>0</v>
      </c>
      <c r="X1887" s="93">
        <v>0</v>
      </c>
      <c r="Y1887" s="93">
        <v>0</v>
      </c>
      <c r="Z1887" s="93">
        <v>0</v>
      </c>
      <c r="AA1887" s="93">
        <v>0</v>
      </c>
      <c r="AB1887" s="93">
        <v>0</v>
      </c>
      <c r="AC1887" s="93"/>
      <c r="AD1887" s="93">
        <v>0</v>
      </c>
      <c r="AE1887" s="93">
        <v>0</v>
      </c>
      <c r="AF1887" s="93">
        <v>0</v>
      </c>
      <c r="AG1887" s="93"/>
      <c r="AH1887" s="93">
        <v>0</v>
      </c>
      <c r="AI1887" s="93">
        <v>0</v>
      </c>
      <c r="AJ1887" s="93">
        <v>0</v>
      </c>
      <c r="AK1887" s="93">
        <v>0</v>
      </c>
      <c r="AL1887" s="93">
        <v>0</v>
      </c>
      <c r="AM1887" s="49" t="s">
        <v>5559</v>
      </c>
      <c r="AN1887" s="49"/>
      <c r="AO1887" s="48" t="str" cm="1">
        <f t="array" ref="AO1887">IFERROR(_xlfn.IFS(
AQ1887="MPR ISSUE","PDH",
AQ1887="BSS Hardware Issue","BSS",
AQ1887="Sites strategiques, MLL, Pylone, etc.","ENVTECH",
AQ1887="AKTIVCO DEFAUT GE &amp; POWER Cabinet","AKTIVCO",
AQ1887="AKTIVCO Coupure ENEO &amp; Baisse de tension","AKTIVCO GRID ONLY",
AQ1887="Coupure ENEO &amp; Baisse de tension","IHS GRID ONLY",
AQ1887="Defaut GE &amp; POWER Cabinet","IHS",
AQ1887="Sharing","Partners",
AQ1887="Sites strategiques &amp; DataCenter","SST &amp; DC",
AQ1887="Exclu","Exclu",
AQ1887="SAT","SAT",
AQ1887="SPARE-ISSUE","SPARE-ISSUE",
AQ1887="Fiber CAmtel","TRANS_FO_CAMTEL",
AQ1887="Fiber AOF","Fiber AOF",
AQ1887="Projet OCM (HUAWEI)","TRAVAUX-HUAWEI",
AQ1887="Projet OCM (NOKIA)","TRAVAUX-NOKIA",
AQ1887="ACCESS-ISSUE","ACCESS-ISSUE",
AQ1887="Projet OCM (ZTE, NOKIA, autres projets)","TRAVAUX OCM",
AQ1887="No root CAuse","No root cause",
AQ1887="ODU HS","PDH",
AQ1887="IP &amp; VLAN","PDH",
AQ1887="Warehouse HUAWEI","SPARE-ISSUE",
AQ1887="SPARE-HS","SPARE-ISSUE",
AQ1887="Power Telco","BSS",AQ1887="no impacts","no impacts"
),"")</f>
        <v>No root cause</v>
      </c>
      <c r="AP1887" s="48" t="str" cm="1">
        <f t="array" ref="AP1887">IFERROR(_xlfn.IFS(
AQ1887="MPR ISSUE","TX ISSUE",
AQ1887="BSS Hardware Issue","RAN ISSUE",
AQ1887="Sites strategiques, MLL, Pylone, etc.","ENVTECH",
AQ1887="AKTIVCO DEFAUT GE &amp; POWER Cabinet","POWER ISSUE",
AQ1887="AKTIVCO Coupure ENEO &amp; Baisse de tension","POWER ISSUE",
AQ1887="Coupure ENEO &amp; Baisse de tension","POWER ISSUE",
AQ1887="Defaut GE &amp; POWER Cabinet","POWER ISSUE",
AQ1887="Sharing","POWER ISSUE",
AQ1887="Sites strategiques &amp; DataCenter","POWER ISSUE",
AQ1887="Exclu","Exclu",
AQ1887="SAT","TX ISSUE",
AQ1887="SPARE-ISSUE","SPARE-ISSUE",
AQ1887="Fiber CAmtel","TX ISSUE",
AQ1887="Fiber AOF","TX ISSUE",
AQ1887="Projet OCM (HUAWEI)","TRAVAUX-HUAWEI",
AQ1887="Projet OCM (NOKIA)","TRAVAUX -NOKIA",
AQ1887="ACCESS-ISSUE","ACCESS-ISSUE",
AQ1887="Projet OCM (ZTE, NOKIA, autres projets)","TRAVAUX OCM",
AQ1887="No root CAuse","No root cause",
AQ1887="ODU HS","TX ISSUE",
AQ1887="IP &amp; VLAN","TX ISSUE",
AQ1887="Warehouse HUAWEI","SPARE-ISSUE",
AQ1887="SPARE-HS","SPARE-ISSUE",
AQ1887="Power Telco","RAN ISSUE",AQ1887="no impacts","no impacts"
),"")</f>
        <v>No root cause</v>
      </c>
      <c r="AQ1887" s="126" t="s">
        <v>5344</v>
      </c>
      <c r="AR1887" s="48" t="str" cm="1">
        <f t="array" ref="AR1887">IFERROR(_xlfn.IFS(
AQ1887="MPR ISSUE","ACTIVE",
AQ1887="BSS Hardware Issue","ACTIVE",
AQ1887="Sites strategiques, MLL, Pylone, etc.","PASSIVE",
AQ1887="AKTIVCO DEFAUT GE &amp; POWER Cabinet","PASSIVE",
AQ1887="AKTIVCO Coupure ENEO &amp; Baisse de tension","PASSIVE",
AQ1887="Coupure ENEO &amp; Baisse de tension","PASSIVE",
AQ1887="Defaut GE &amp; POWER Cabinet","PASSIVE",
AQ1887="Sharing","PASSIVE",
AQ1887="Sites strategiques &amp; DataCenter","PASSIVE",
AQ1887="Exclu","Exclu",
AQ1887="SAT","ACTIVE",
AQ1887="SPARE-ISSUE","SPARE-ISSUE",
AQ1887="Fiber CAmtel","ACTIVE",
AQ1887="Fiber AOF","ACTIVE",
AQ1887="Projet OCM (HUAWEI)","PLANNED WORKS",
AQ1887="Projet OCM (NOKIA)","PLANNED WORKS",
AQ1887="ACCESS-ISSUE","ACCESS-ISSUE",
AQ1887="Projet OCM (ZTE, NOKIA, autres projets)","PLANNED WORKS",
AQ1887="No root CAuse","No root cause",
AQ1887="ODU HS","ACTIVE",
AQ1887="IP &amp; VLAN","ACTIVE",
AQ1887="Warehouse HUAWEI","SPARE-ISSUE",
AQ1887="SPARE-HS","SPARE-ISSUE",
AQ1887="Power Telco","ACTIVE", AQ1887="no impacts","no impacts"
),"")</f>
        <v>No root cause</v>
      </c>
      <c r="AS1887" s="92" t="s">
        <v>5537</v>
      </c>
      <c r="AT1887" s="98" t="s">
        <v>3003</v>
      </c>
      <c r="AV1887" s="17" t="s">
        <v>5537</v>
      </c>
      <c r="AW1887" s="7" t="s">
        <v>5537</v>
      </c>
      <c r="AX1887" s="6" t="s">
        <v>5537</v>
      </c>
      <c r="AY1887" s="7"/>
      <c r="AZ1887" s="3" t="s">
        <v>5537</v>
      </c>
      <c r="BA1887" s="18" t="s">
        <v>5537</v>
      </c>
      <c r="BB1887" s="18" t="s">
        <v>5537</v>
      </c>
      <c r="BC1887" s="18" t="s">
        <v>5537</v>
      </c>
      <c r="BD1887" s="18" t="s">
        <v>5537</v>
      </c>
      <c r="BE1887" s="18" t="s">
        <v>5537</v>
      </c>
      <c r="BF1887" s="18" t="s">
        <v>5537</v>
      </c>
      <c r="BG1887" s="18" t="s">
        <v>5537</v>
      </c>
      <c r="BH1887" s="18" t="s">
        <v>5537</v>
      </c>
      <c r="BI1887" s="18" t="s">
        <v>5537</v>
      </c>
      <c r="BJ1887" s="18" t="s">
        <v>5537</v>
      </c>
      <c r="BK1887" s="18" t="s">
        <v>5537</v>
      </c>
      <c r="BL1887" s="9" t="s">
        <v>5537</v>
      </c>
      <c r="BM1887" s="14" t="s">
        <v>5537</v>
      </c>
      <c r="BN1887" s="14" t="s">
        <v>5537</v>
      </c>
      <c r="BO1887" s="14" t="str">
        <f>_xlfn.XLOOKUP(B1887,'[4]cell downs 18042026 17h'!$B:$B,'[4]cell downs 18042026 17h'!$B:$B,"")</f>
        <v/>
      </c>
      <c r="BP1887" s="14" t="str">
        <f>_xlfn.XLOOKUP(B1887,'[5]Cells Huawei 19042026 15h'!$B:$B,'[5]Cells Huawei 19042026 15h'!$B:$B,"")</f>
        <v/>
      </c>
      <c r="BQ1887" s="9" t="str">
        <f>_xlfn.XLOOKUP(B1887,'[6]cells down 19042026 9H40'!$B:$B,'[6]cells down 19042026 9H40'!$B:$B,"")</f>
        <v/>
      </c>
      <c r="BR1887" s="9" t="s">
        <v>3003</v>
      </c>
      <c r="BS1887" s="9" t="s">
        <v>12</v>
      </c>
      <c r="BT1887" s="108"/>
    </row>
    <row r="1888" spans="1:72" s="9" customFormat="1" x14ac:dyDescent="0.35">
      <c r="A1888" s="1" t="s">
        <v>3004</v>
      </c>
      <c r="B1888" s="8" t="s">
        <v>3007</v>
      </c>
      <c r="C1888" s="3" t="str">
        <f>_xlfn.XLOOKUP(B1888,'[1]daily break down'!$D:$D,'[1]daily break down'!$E:$E,"")</f>
        <v>NORD</v>
      </c>
      <c r="D1888" s="1" t="s">
        <v>11</v>
      </c>
      <c r="E1888" s="1" t="s">
        <v>12</v>
      </c>
      <c r="F1888" s="3" t="s">
        <v>23</v>
      </c>
      <c r="G1888" s="1" t="s">
        <v>3004</v>
      </c>
      <c r="H1888" s="32" t="str">
        <f>_xlfn.XLOOKUP(B1888,[2]CALCULATION!$B:$B,[2]CALCULATION!$H:$H,"")</f>
        <v>HUAWEI</v>
      </c>
      <c r="I1888" s="28">
        <v>0</v>
      </c>
      <c r="J1888" s="28">
        <v>0</v>
      </c>
      <c r="K1888" s="28">
        <v>0</v>
      </c>
      <c r="L1888" s="28">
        <v>0</v>
      </c>
      <c r="M1888" s="28">
        <v>0</v>
      </c>
      <c r="N1888" s="28">
        <v>0</v>
      </c>
      <c r="O1888" s="28">
        <v>0</v>
      </c>
      <c r="P1888" s="28">
        <v>0</v>
      </c>
      <c r="Q1888" s="28">
        <v>0</v>
      </c>
      <c r="R1888" s="28">
        <v>0</v>
      </c>
      <c r="S1888" s="93">
        <v>0</v>
      </c>
      <c r="T1888" s="93">
        <f>_xlfn.XLOOKUP(B1888,'[3]Nur des jours'!$B:$B,'[3]Nur des jours'!$U:$U,"")</f>
        <v>0</v>
      </c>
      <c r="U1888" s="93">
        <v>0</v>
      </c>
      <c r="V1888" s="93">
        <v>0</v>
      </c>
      <c r="W1888" s="93">
        <v>0</v>
      </c>
      <c r="X1888" s="93">
        <v>0</v>
      </c>
      <c r="Y1888" s="93">
        <v>0</v>
      </c>
      <c r="Z1888" s="93">
        <v>0</v>
      </c>
      <c r="AA1888" s="93">
        <v>0</v>
      </c>
      <c r="AB1888" s="93">
        <v>0</v>
      </c>
      <c r="AC1888" s="93"/>
      <c r="AD1888" s="93">
        <v>0</v>
      </c>
      <c r="AE1888" s="93">
        <v>0</v>
      </c>
      <c r="AF1888" s="93">
        <v>0</v>
      </c>
      <c r="AG1888" s="93"/>
      <c r="AH1888" s="93">
        <v>0</v>
      </c>
      <c r="AI1888" s="93">
        <v>0</v>
      </c>
      <c r="AJ1888" s="93">
        <v>0</v>
      </c>
      <c r="AK1888" s="93">
        <v>0</v>
      </c>
      <c r="AL1888" s="93">
        <v>0</v>
      </c>
      <c r="AM1888" s="49" t="s">
        <v>5559</v>
      </c>
      <c r="AN1888" s="49"/>
      <c r="AO1888" s="48" t="str" cm="1">
        <f t="array" ref="AO1888">IFERROR(_xlfn.IFS(
AQ1888="MPR ISSUE","PDH",
AQ1888="BSS Hardware Issue","BSS",
AQ1888="Sites strategiques, MLL, Pylone, etc.","ENVTECH",
AQ1888="AKTIVCO DEFAUT GE &amp; POWER Cabinet","AKTIVCO",
AQ1888="AKTIVCO Coupure ENEO &amp; Baisse de tension","AKTIVCO GRID ONLY",
AQ1888="Coupure ENEO &amp; Baisse de tension","IHS GRID ONLY",
AQ1888="Defaut GE &amp; POWER Cabinet","IHS",
AQ1888="Sharing","Partners",
AQ1888="Sites strategiques &amp; DataCenter","SST &amp; DC",
AQ1888="Exclu","Exclu",
AQ1888="SAT","SAT",
AQ1888="SPARE-ISSUE","SPARE-ISSUE",
AQ1888="Fiber CAmtel","TRANS_FO_CAMTEL",
AQ1888="Fiber AOF","Fiber AOF",
AQ1888="Projet OCM (HUAWEI)","TRAVAUX-HUAWEI",
AQ1888="Projet OCM (NOKIA)","TRAVAUX-NOKIA",
AQ1888="ACCESS-ISSUE","ACCESS-ISSUE",
AQ1888="Projet OCM (ZTE, NOKIA, autres projets)","TRAVAUX OCM",
AQ1888="No root CAuse","No root cause",
AQ1888="ODU HS","PDH",
AQ1888="IP &amp; VLAN","PDH",
AQ1888="Warehouse HUAWEI","SPARE-ISSUE",
AQ1888="SPARE-HS","SPARE-ISSUE",
AQ1888="Power Telco","BSS",AQ1888="no impacts","no impacts"
),"")</f>
        <v>No root cause</v>
      </c>
      <c r="AP1888" s="48" t="str" cm="1">
        <f t="array" ref="AP1888">IFERROR(_xlfn.IFS(
AQ1888="MPR ISSUE","TX ISSUE",
AQ1888="BSS Hardware Issue","RAN ISSUE",
AQ1888="Sites strategiques, MLL, Pylone, etc.","ENVTECH",
AQ1888="AKTIVCO DEFAUT GE &amp; POWER Cabinet","POWER ISSUE",
AQ1888="AKTIVCO Coupure ENEO &amp; Baisse de tension","POWER ISSUE",
AQ1888="Coupure ENEO &amp; Baisse de tension","POWER ISSUE",
AQ1888="Defaut GE &amp; POWER Cabinet","POWER ISSUE",
AQ1888="Sharing","POWER ISSUE",
AQ1888="Sites strategiques &amp; DataCenter","POWER ISSUE",
AQ1888="Exclu","Exclu",
AQ1888="SAT","TX ISSUE",
AQ1888="SPARE-ISSUE","SPARE-ISSUE",
AQ1888="Fiber CAmtel","TX ISSUE",
AQ1888="Fiber AOF","TX ISSUE",
AQ1888="Projet OCM (HUAWEI)","TRAVAUX-HUAWEI",
AQ1888="Projet OCM (NOKIA)","TRAVAUX -NOKIA",
AQ1888="ACCESS-ISSUE","ACCESS-ISSUE",
AQ1888="Projet OCM (ZTE, NOKIA, autres projets)","TRAVAUX OCM",
AQ1888="No root CAuse","No root cause",
AQ1888="ODU HS","TX ISSUE",
AQ1888="IP &amp; VLAN","TX ISSUE",
AQ1888="Warehouse HUAWEI","SPARE-ISSUE",
AQ1888="SPARE-HS","SPARE-ISSUE",
AQ1888="Power Telco","RAN ISSUE",AQ1888="no impacts","no impacts"
),"")</f>
        <v>No root cause</v>
      </c>
      <c r="AQ1888" s="126" t="s">
        <v>5344</v>
      </c>
      <c r="AR1888" s="48" t="str" cm="1">
        <f t="array" ref="AR1888">IFERROR(_xlfn.IFS(
AQ1888="MPR ISSUE","ACTIVE",
AQ1888="BSS Hardware Issue","ACTIVE",
AQ1888="Sites strategiques, MLL, Pylone, etc.","PASSIVE",
AQ1888="AKTIVCO DEFAUT GE &amp; POWER Cabinet","PASSIVE",
AQ1888="AKTIVCO Coupure ENEO &amp; Baisse de tension","PASSIVE",
AQ1888="Coupure ENEO &amp; Baisse de tension","PASSIVE",
AQ1888="Defaut GE &amp; POWER Cabinet","PASSIVE",
AQ1888="Sharing","PASSIVE",
AQ1888="Sites strategiques &amp; DataCenter","PASSIVE",
AQ1888="Exclu","Exclu",
AQ1888="SAT","ACTIVE",
AQ1888="SPARE-ISSUE","SPARE-ISSUE",
AQ1888="Fiber CAmtel","ACTIVE",
AQ1888="Fiber AOF","ACTIVE",
AQ1888="Projet OCM (HUAWEI)","PLANNED WORKS",
AQ1888="Projet OCM (NOKIA)","PLANNED WORKS",
AQ1888="ACCESS-ISSUE","ACCESS-ISSUE",
AQ1888="Projet OCM (ZTE, NOKIA, autres projets)","PLANNED WORKS",
AQ1888="No root CAuse","No root cause",
AQ1888="ODU HS","ACTIVE",
AQ1888="IP &amp; VLAN","ACTIVE",
AQ1888="Warehouse HUAWEI","SPARE-ISSUE",
AQ1888="SPARE-HS","SPARE-ISSUE",
AQ1888="Power Telco","ACTIVE", AQ1888="no impacts","no impacts"
),"")</f>
        <v>No root cause</v>
      </c>
      <c r="AS1888" s="92" t="s">
        <v>5537</v>
      </c>
      <c r="AT1888" s="98" t="s">
        <v>3007</v>
      </c>
      <c r="AV1888" s="17" t="s">
        <v>5537</v>
      </c>
      <c r="AW1888" s="7" t="s">
        <v>5537</v>
      </c>
      <c r="AX1888" s="6" t="s">
        <v>5537</v>
      </c>
      <c r="AY1888" s="7"/>
      <c r="AZ1888" s="3" t="s">
        <v>5537</v>
      </c>
      <c r="BA1888" s="18" t="s">
        <v>5537</v>
      </c>
      <c r="BB1888" s="18" t="s">
        <v>5537</v>
      </c>
      <c r="BC1888" s="18" t="s">
        <v>5537</v>
      </c>
      <c r="BD1888" s="18" t="s">
        <v>5537</v>
      </c>
      <c r="BE1888" s="18" t="s">
        <v>5537</v>
      </c>
      <c r="BF1888" s="18" t="s">
        <v>5537</v>
      </c>
      <c r="BG1888" s="18" t="s">
        <v>5537</v>
      </c>
      <c r="BH1888" s="18" t="s">
        <v>5537</v>
      </c>
      <c r="BI1888" s="18" t="s">
        <v>5537</v>
      </c>
      <c r="BJ1888" s="18" t="s">
        <v>5537</v>
      </c>
      <c r="BK1888" s="18" t="s">
        <v>5537</v>
      </c>
      <c r="BL1888" s="9" t="s">
        <v>5537</v>
      </c>
      <c r="BM1888" s="14" t="s">
        <v>5537</v>
      </c>
      <c r="BN1888" s="14" t="s">
        <v>5537</v>
      </c>
      <c r="BO1888" s="14" t="str">
        <f>_xlfn.XLOOKUP(B1888,'[4]cell downs 18042026 17h'!$B:$B,'[4]cell downs 18042026 17h'!$B:$B,"")</f>
        <v/>
      </c>
      <c r="BP1888" s="14" t="str">
        <f>_xlfn.XLOOKUP(B1888,'[5]Cells Huawei 19042026 15h'!$B:$B,'[5]Cells Huawei 19042026 15h'!$B:$B,"")</f>
        <v/>
      </c>
      <c r="BQ1888" s="9" t="str">
        <f>_xlfn.XLOOKUP(B1888,'[6]cells down 19042026 9H40'!$B:$B,'[6]cells down 19042026 9H40'!$B:$B,"")</f>
        <v/>
      </c>
      <c r="BR1888" s="9" t="s">
        <v>3007</v>
      </c>
      <c r="BS1888" s="9" t="s">
        <v>12</v>
      </c>
      <c r="BT1888" s="108"/>
    </row>
    <row r="1889" spans="1:72" s="9" customFormat="1" x14ac:dyDescent="0.35">
      <c r="A1889" s="1" t="s">
        <v>3014</v>
      </c>
      <c r="B1889" s="8" t="s">
        <v>3015</v>
      </c>
      <c r="C1889" s="3" t="str">
        <f>_xlfn.XLOOKUP(B1889,'[1]daily break down'!$D:$D,'[1]daily break down'!$E:$E,"")</f>
        <v>NORD</v>
      </c>
      <c r="D1889" s="1" t="s">
        <v>11</v>
      </c>
      <c r="E1889" s="1" t="s">
        <v>154</v>
      </c>
      <c r="F1889" s="3" t="s">
        <v>23</v>
      </c>
      <c r="G1889" s="1" t="s">
        <v>3014</v>
      </c>
      <c r="H1889" s="32" t="str">
        <f>_xlfn.XLOOKUP(B1889,[2]CALCULATION!$B:$B,[2]CALCULATION!$H:$H,"")</f>
        <v>HUAWEI</v>
      </c>
      <c r="I1889" s="28">
        <v>0</v>
      </c>
      <c r="J1889" s="28">
        <v>0</v>
      </c>
      <c r="K1889" s="28">
        <v>0</v>
      </c>
      <c r="L1889" s="28">
        <v>0</v>
      </c>
      <c r="M1889" s="28">
        <v>0</v>
      </c>
      <c r="N1889" s="28">
        <v>0</v>
      </c>
      <c r="O1889" s="28">
        <v>0</v>
      </c>
      <c r="P1889" s="28">
        <v>0</v>
      </c>
      <c r="Q1889" s="28">
        <v>0</v>
      </c>
      <c r="R1889" s="28">
        <v>0</v>
      </c>
      <c r="S1889" s="93">
        <v>0</v>
      </c>
      <c r="T1889" s="93">
        <f>_xlfn.XLOOKUP(B1889,'[3]Nur des jours'!$B:$B,'[3]Nur des jours'!$U:$U,"")</f>
        <v>0</v>
      </c>
      <c r="U1889" s="93">
        <v>0</v>
      </c>
      <c r="V1889" s="93">
        <v>0</v>
      </c>
      <c r="W1889" s="93">
        <v>0</v>
      </c>
      <c r="X1889" s="93">
        <v>0</v>
      </c>
      <c r="Y1889" s="93">
        <v>0</v>
      </c>
      <c r="Z1889" s="93">
        <v>0</v>
      </c>
      <c r="AA1889" s="93">
        <v>0</v>
      </c>
      <c r="AB1889" s="93">
        <v>0</v>
      </c>
      <c r="AC1889" s="93"/>
      <c r="AD1889" s="93">
        <v>0</v>
      </c>
      <c r="AE1889" s="93">
        <v>0</v>
      </c>
      <c r="AF1889" s="93">
        <v>0</v>
      </c>
      <c r="AG1889" s="93"/>
      <c r="AH1889" s="93">
        <v>0</v>
      </c>
      <c r="AI1889" s="93">
        <v>0</v>
      </c>
      <c r="AJ1889" s="93">
        <v>0</v>
      </c>
      <c r="AK1889" s="93">
        <v>0</v>
      </c>
      <c r="AL1889" s="93">
        <v>0</v>
      </c>
      <c r="AM1889" s="49" t="s">
        <v>5559</v>
      </c>
      <c r="AN1889" s="49"/>
      <c r="AO1889" s="48" t="str" cm="1">
        <f t="array" ref="AO1889">IFERROR(_xlfn.IFS(
AQ1889="MPR ISSUE","PDH",
AQ1889="BSS Hardware Issue","BSS",
AQ1889="Sites strategiques, MLL, Pylone, etc.","ENVTECH",
AQ1889="AKTIVCO DEFAUT GE &amp; POWER Cabinet","AKTIVCO",
AQ1889="AKTIVCO Coupure ENEO &amp; Baisse de tension","AKTIVCO GRID ONLY",
AQ1889="Coupure ENEO &amp; Baisse de tension","IHS GRID ONLY",
AQ1889="Defaut GE &amp; POWER Cabinet","IHS",
AQ1889="Sharing","Partners",
AQ1889="Sites strategiques &amp; DataCenter","SST &amp; DC",
AQ1889="Exclu","Exclu",
AQ1889="SAT","SAT",
AQ1889="SPARE-ISSUE","SPARE-ISSUE",
AQ1889="Fiber CAmtel","TRANS_FO_CAMTEL",
AQ1889="Fiber AOF","Fiber AOF",
AQ1889="Projet OCM (HUAWEI)","TRAVAUX-HUAWEI",
AQ1889="Projet OCM (NOKIA)","TRAVAUX-NOKIA",
AQ1889="ACCESS-ISSUE","ACCESS-ISSUE",
AQ1889="Projet OCM (ZTE, NOKIA, autres projets)","TRAVAUX OCM",
AQ1889="No root CAuse","No root cause",
AQ1889="ODU HS","PDH",
AQ1889="IP &amp; VLAN","PDH",
AQ1889="Warehouse HUAWEI","SPARE-ISSUE",
AQ1889="SPARE-HS","SPARE-ISSUE",
AQ1889="Power Telco","BSS",AQ1889="no impacts","no impacts"
),"")</f>
        <v>No root cause</v>
      </c>
      <c r="AP1889" s="48" t="str" cm="1">
        <f t="array" ref="AP1889">IFERROR(_xlfn.IFS(
AQ1889="MPR ISSUE","TX ISSUE",
AQ1889="BSS Hardware Issue","RAN ISSUE",
AQ1889="Sites strategiques, MLL, Pylone, etc.","ENVTECH",
AQ1889="AKTIVCO DEFAUT GE &amp; POWER Cabinet","POWER ISSUE",
AQ1889="AKTIVCO Coupure ENEO &amp; Baisse de tension","POWER ISSUE",
AQ1889="Coupure ENEO &amp; Baisse de tension","POWER ISSUE",
AQ1889="Defaut GE &amp; POWER Cabinet","POWER ISSUE",
AQ1889="Sharing","POWER ISSUE",
AQ1889="Sites strategiques &amp; DataCenter","POWER ISSUE",
AQ1889="Exclu","Exclu",
AQ1889="SAT","TX ISSUE",
AQ1889="SPARE-ISSUE","SPARE-ISSUE",
AQ1889="Fiber CAmtel","TX ISSUE",
AQ1889="Fiber AOF","TX ISSUE",
AQ1889="Projet OCM (HUAWEI)","TRAVAUX-HUAWEI",
AQ1889="Projet OCM (NOKIA)","TRAVAUX -NOKIA",
AQ1889="ACCESS-ISSUE","ACCESS-ISSUE",
AQ1889="Projet OCM (ZTE, NOKIA, autres projets)","TRAVAUX OCM",
AQ1889="No root CAuse","No root cause",
AQ1889="ODU HS","TX ISSUE",
AQ1889="IP &amp; VLAN","TX ISSUE",
AQ1889="Warehouse HUAWEI","SPARE-ISSUE",
AQ1889="SPARE-HS","SPARE-ISSUE",
AQ1889="Power Telco","RAN ISSUE",AQ1889="no impacts","no impacts"
),"")</f>
        <v>No root cause</v>
      </c>
      <c r="AQ1889" s="126" t="s">
        <v>5344</v>
      </c>
      <c r="AR1889" s="48" t="str" cm="1">
        <f t="array" ref="AR1889">IFERROR(_xlfn.IFS(
AQ1889="MPR ISSUE","ACTIVE",
AQ1889="BSS Hardware Issue","ACTIVE",
AQ1889="Sites strategiques, MLL, Pylone, etc.","PASSIVE",
AQ1889="AKTIVCO DEFAUT GE &amp; POWER Cabinet","PASSIVE",
AQ1889="AKTIVCO Coupure ENEO &amp; Baisse de tension","PASSIVE",
AQ1889="Coupure ENEO &amp; Baisse de tension","PASSIVE",
AQ1889="Defaut GE &amp; POWER Cabinet","PASSIVE",
AQ1889="Sharing","PASSIVE",
AQ1889="Sites strategiques &amp; DataCenter","PASSIVE",
AQ1889="Exclu","Exclu",
AQ1889="SAT","ACTIVE",
AQ1889="SPARE-ISSUE","SPARE-ISSUE",
AQ1889="Fiber CAmtel","ACTIVE",
AQ1889="Fiber AOF","ACTIVE",
AQ1889="Projet OCM (HUAWEI)","PLANNED WORKS",
AQ1889="Projet OCM (NOKIA)","PLANNED WORKS",
AQ1889="ACCESS-ISSUE","ACCESS-ISSUE",
AQ1889="Projet OCM (ZTE, NOKIA, autres projets)","PLANNED WORKS",
AQ1889="No root CAuse","No root cause",
AQ1889="ODU HS","ACTIVE",
AQ1889="IP &amp; VLAN","ACTIVE",
AQ1889="Warehouse HUAWEI","SPARE-ISSUE",
AQ1889="SPARE-HS","SPARE-ISSUE",
AQ1889="Power Telco","ACTIVE", AQ1889="no impacts","no impacts"
),"")</f>
        <v>No root cause</v>
      </c>
      <c r="AS1889" s="92" t="s">
        <v>5537</v>
      </c>
      <c r="AT1889" s="98" t="s">
        <v>3015</v>
      </c>
      <c r="AV1889" s="17" t="s">
        <v>5537</v>
      </c>
      <c r="AW1889" s="7" t="s">
        <v>5537</v>
      </c>
      <c r="AX1889" s="6" t="s">
        <v>5537</v>
      </c>
      <c r="AY1889" s="7"/>
      <c r="AZ1889" s="3" t="s">
        <v>5537</v>
      </c>
      <c r="BA1889" s="18" t="s">
        <v>5537</v>
      </c>
      <c r="BB1889" s="18" t="s">
        <v>5537</v>
      </c>
      <c r="BC1889" s="18" t="s">
        <v>5537</v>
      </c>
      <c r="BD1889" s="18" t="s">
        <v>5537</v>
      </c>
      <c r="BE1889" s="18" t="s">
        <v>5537</v>
      </c>
      <c r="BF1889" s="18" t="s">
        <v>5537</v>
      </c>
      <c r="BG1889" s="18" t="s">
        <v>5537</v>
      </c>
      <c r="BH1889" s="18" t="s">
        <v>5537</v>
      </c>
      <c r="BI1889" s="18" t="s">
        <v>5537</v>
      </c>
      <c r="BJ1889" s="18" t="s">
        <v>5537</v>
      </c>
      <c r="BK1889" s="18" t="s">
        <v>5537</v>
      </c>
      <c r="BL1889" s="9" t="s">
        <v>5537</v>
      </c>
      <c r="BM1889" s="14" t="s">
        <v>5537</v>
      </c>
      <c r="BN1889" s="14" t="s">
        <v>5537</v>
      </c>
      <c r="BO1889" s="14" t="str">
        <f>_xlfn.XLOOKUP(B1889,'[4]cell downs 18042026 17h'!$B:$B,'[4]cell downs 18042026 17h'!$B:$B,"")</f>
        <v/>
      </c>
      <c r="BP1889" s="14" t="str">
        <f>_xlfn.XLOOKUP(B1889,'[5]Cells Huawei 19042026 15h'!$B:$B,'[5]Cells Huawei 19042026 15h'!$B:$B,"")</f>
        <v/>
      </c>
      <c r="BQ1889" s="9" t="str">
        <f>_xlfn.XLOOKUP(B1889,'[6]cells down 19042026 9H40'!$B:$B,'[6]cells down 19042026 9H40'!$B:$B,"")</f>
        <v/>
      </c>
      <c r="BR1889" s="9" t="s">
        <v>3015</v>
      </c>
      <c r="BS1889" s="9" t="s">
        <v>5537</v>
      </c>
      <c r="BT1889" s="108"/>
    </row>
    <row r="1890" spans="1:72" s="9" customFormat="1" x14ac:dyDescent="0.35">
      <c r="A1890" s="1" t="s">
        <v>3143</v>
      </c>
      <c r="B1890" s="8" t="s">
        <v>3144</v>
      </c>
      <c r="C1890" s="3" t="str">
        <f>_xlfn.XLOOKUP(B1890,'[1]daily break down'!$D:$D,'[1]daily break down'!$E:$E,"")</f>
        <v>Douala</v>
      </c>
      <c r="D1890" s="1" t="s">
        <v>11</v>
      </c>
      <c r="E1890" s="1" t="s">
        <v>12</v>
      </c>
      <c r="F1890" s="3" t="s">
        <v>31</v>
      </c>
      <c r="G1890" s="1" t="s">
        <v>32</v>
      </c>
      <c r="H1890" s="34" t="str">
        <f>_xlfn.XLOOKUP(B1890,[2]CALCULATION!$B:$B,[2]CALCULATION!$H:$H,"")</f>
        <v>ZTE</v>
      </c>
      <c r="I1890" s="28">
        <v>0</v>
      </c>
      <c r="J1890" s="28">
        <v>0</v>
      </c>
      <c r="K1890" s="28">
        <v>0</v>
      </c>
      <c r="L1890" s="28">
        <v>0</v>
      </c>
      <c r="M1890" s="28">
        <v>0</v>
      </c>
      <c r="N1890" s="28">
        <v>0</v>
      </c>
      <c r="O1890" s="28">
        <v>0</v>
      </c>
      <c r="P1890" s="28">
        <v>0</v>
      </c>
      <c r="Q1890" s="28">
        <v>0</v>
      </c>
      <c r="R1890" s="28">
        <v>0</v>
      </c>
      <c r="S1890" s="93">
        <v>0</v>
      </c>
      <c r="T1890" s="93">
        <f>_xlfn.XLOOKUP(B1890,'[3]Nur des jours'!$B:$B,'[3]Nur des jours'!$U:$U,"")</f>
        <v>0</v>
      </c>
      <c r="U1890" s="93">
        <v>0</v>
      </c>
      <c r="V1890" s="93">
        <v>0</v>
      </c>
      <c r="W1890" s="93">
        <v>0</v>
      </c>
      <c r="X1890" s="93">
        <v>0</v>
      </c>
      <c r="Y1890" s="93">
        <v>0</v>
      </c>
      <c r="Z1890" s="93">
        <v>0</v>
      </c>
      <c r="AA1890" s="93">
        <v>0</v>
      </c>
      <c r="AB1890" s="93">
        <v>0</v>
      </c>
      <c r="AC1890" s="93"/>
      <c r="AD1890" s="93">
        <v>0</v>
      </c>
      <c r="AE1890" s="93">
        <v>0</v>
      </c>
      <c r="AF1890" s="93">
        <v>0</v>
      </c>
      <c r="AG1890" s="93"/>
      <c r="AH1890" s="93">
        <v>0</v>
      </c>
      <c r="AI1890" s="93">
        <v>0</v>
      </c>
      <c r="AJ1890" s="93">
        <v>0</v>
      </c>
      <c r="AK1890" s="93">
        <v>0</v>
      </c>
      <c r="AL1890" s="93">
        <v>0</v>
      </c>
      <c r="AM1890" s="49" t="s">
        <v>5559</v>
      </c>
      <c r="AN1890" s="49"/>
      <c r="AO1890" s="48" t="str" cm="1">
        <f t="array" ref="AO1890">IFERROR(_xlfn.IFS(
AQ1890="MPR ISSUE","PDH",
AQ1890="BSS Hardware Issue","BSS",
AQ1890="Sites strategiques, MLL, Pylone, etc.","ENVTECH",
AQ1890="AKTIVCO DEFAUT GE &amp; POWER Cabinet","AKTIVCO",
AQ1890="AKTIVCO Coupure ENEO &amp; Baisse de tension","AKTIVCO GRID ONLY",
AQ1890="Coupure ENEO &amp; Baisse de tension","IHS GRID ONLY",
AQ1890="Defaut GE &amp; POWER Cabinet","IHS",
AQ1890="Sharing","Partners",
AQ1890="Sites strategiques &amp; DataCenter","SST &amp; DC",
AQ1890="Exclu","Exclu",
AQ1890="SAT","SAT",
AQ1890="SPARE-ISSUE","SPARE-ISSUE",
AQ1890="Fiber CAmtel","TRANS_FO_CAMTEL",
AQ1890="Fiber AOF","Fiber AOF",
AQ1890="Projet OCM (HUAWEI)","TRAVAUX-HUAWEI",
AQ1890="Projet OCM (NOKIA)","TRAVAUX-NOKIA",
AQ1890="ACCESS-ISSUE","ACCESS-ISSUE",
AQ1890="Projet OCM (ZTE, NOKIA, autres projets)","TRAVAUX OCM",
AQ1890="No root CAuse","No root cause",
AQ1890="ODU HS","PDH",
AQ1890="IP &amp; VLAN","PDH",
AQ1890="Warehouse HUAWEI","SPARE-ISSUE",
AQ1890="SPARE-HS","SPARE-ISSUE",
AQ1890="Power Telco","BSS",AQ1890="no impacts","no impacts"
),"")</f>
        <v>No root cause</v>
      </c>
      <c r="AP1890" s="48" t="str" cm="1">
        <f t="array" ref="AP1890">IFERROR(_xlfn.IFS(
AQ1890="MPR ISSUE","TX ISSUE",
AQ1890="BSS Hardware Issue","RAN ISSUE",
AQ1890="Sites strategiques, MLL, Pylone, etc.","ENVTECH",
AQ1890="AKTIVCO DEFAUT GE &amp; POWER Cabinet","POWER ISSUE",
AQ1890="AKTIVCO Coupure ENEO &amp; Baisse de tension","POWER ISSUE",
AQ1890="Coupure ENEO &amp; Baisse de tension","POWER ISSUE",
AQ1890="Defaut GE &amp; POWER Cabinet","POWER ISSUE",
AQ1890="Sharing","POWER ISSUE",
AQ1890="Sites strategiques &amp; DataCenter","POWER ISSUE",
AQ1890="Exclu","Exclu",
AQ1890="SAT","TX ISSUE",
AQ1890="SPARE-ISSUE","SPARE-ISSUE",
AQ1890="Fiber CAmtel","TX ISSUE",
AQ1890="Fiber AOF","TX ISSUE",
AQ1890="Projet OCM (HUAWEI)","TRAVAUX-HUAWEI",
AQ1890="Projet OCM (NOKIA)","TRAVAUX -NOKIA",
AQ1890="ACCESS-ISSUE","ACCESS-ISSUE",
AQ1890="Projet OCM (ZTE, NOKIA, autres projets)","TRAVAUX OCM",
AQ1890="No root CAuse","No root cause",
AQ1890="ODU HS","TX ISSUE",
AQ1890="IP &amp; VLAN","TX ISSUE",
AQ1890="Warehouse HUAWEI","SPARE-ISSUE",
AQ1890="SPARE-HS","SPARE-ISSUE",
AQ1890="Power Telco","RAN ISSUE",AQ1890="no impacts","no impacts"
),"")</f>
        <v>No root cause</v>
      </c>
      <c r="AQ1890" s="126" t="s">
        <v>5344</v>
      </c>
      <c r="AR1890" s="48" t="str" cm="1">
        <f t="array" ref="AR1890">IFERROR(_xlfn.IFS(
AQ1890="MPR ISSUE","ACTIVE",
AQ1890="BSS Hardware Issue","ACTIVE",
AQ1890="Sites strategiques, MLL, Pylone, etc.","PASSIVE",
AQ1890="AKTIVCO DEFAUT GE &amp; POWER Cabinet","PASSIVE",
AQ1890="AKTIVCO Coupure ENEO &amp; Baisse de tension","PASSIVE",
AQ1890="Coupure ENEO &amp; Baisse de tension","PASSIVE",
AQ1890="Defaut GE &amp; POWER Cabinet","PASSIVE",
AQ1890="Sharing","PASSIVE",
AQ1890="Sites strategiques &amp; DataCenter","PASSIVE",
AQ1890="Exclu","Exclu",
AQ1890="SAT","ACTIVE",
AQ1890="SPARE-ISSUE","SPARE-ISSUE",
AQ1890="Fiber CAmtel","ACTIVE",
AQ1890="Fiber AOF","ACTIVE",
AQ1890="Projet OCM (HUAWEI)","PLANNED WORKS",
AQ1890="Projet OCM (NOKIA)","PLANNED WORKS",
AQ1890="ACCESS-ISSUE","ACCESS-ISSUE",
AQ1890="Projet OCM (ZTE, NOKIA, autres projets)","PLANNED WORKS",
AQ1890="No root CAuse","No root cause",
AQ1890="ODU HS","ACTIVE",
AQ1890="IP &amp; VLAN","ACTIVE",
AQ1890="Warehouse HUAWEI","SPARE-ISSUE",
AQ1890="SPARE-HS","SPARE-ISSUE",
AQ1890="Power Telco","ACTIVE", AQ1890="no impacts","no impacts"
),"")</f>
        <v>No root cause</v>
      </c>
      <c r="AS1890" s="92" t="s">
        <v>5537</v>
      </c>
      <c r="AT1890" s="98" t="s">
        <v>3144</v>
      </c>
      <c r="AV1890" s="17" t="s">
        <v>5537</v>
      </c>
      <c r="AW1890" s="7" t="s">
        <v>5537</v>
      </c>
      <c r="AX1890" s="6" t="s">
        <v>5537</v>
      </c>
      <c r="AY1890" s="7"/>
      <c r="AZ1890" s="3" t="s">
        <v>5537</v>
      </c>
      <c r="BA1890" s="18" t="s">
        <v>5537</v>
      </c>
      <c r="BB1890" s="18" t="s">
        <v>5537</v>
      </c>
      <c r="BC1890" s="18" t="s">
        <v>5537</v>
      </c>
      <c r="BD1890" s="18" t="s">
        <v>5537</v>
      </c>
      <c r="BE1890" s="18" t="s">
        <v>5537</v>
      </c>
      <c r="BF1890" s="18" t="s">
        <v>5537</v>
      </c>
      <c r="BG1890" s="18" t="s">
        <v>5537</v>
      </c>
      <c r="BH1890" s="18" t="s">
        <v>5537</v>
      </c>
      <c r="BI1890" s="18" t="s">
        <v>5537</v>
      </c>
      <c r="BJ1890" s="18" t="s">
        <v>5537</v>
      </c>
      <c r="BK1890" s="18" t="s">
        <v>5537</v>
      </c>
      <c r="BL1890" s="9" t="s">
        <v>5537</v>
      </c>
      <c r="BM1890" s="14" t="s">
        <v>5537</v>
      </c>
      <c r="BN1890" s="14" t="s">
        <v>5537</v>
      </c>
      <c r="BO1890" s="14" t="str">
        <f>_xlfn.XLOOKUP(B1890,'[4]cell downs 18042026 17h'!$B:$B,'[4]cell downs 18042026 17h'!$B:$B,"")</f>
        <v/>
      </c>
      <c r="BP1890" s="14" t="str">
        <f>_xlfn.XLOOKUP(B1890,'[5]Cells Huawei 19042026 15h'!$B:$B,'[5]Cells Huawei 19042026 15h'!$B:$B,"")</f>
        <v/>
      </c>
      <c r="BQ1890" s="9" t="str">
        <f>_xlfn.XLOOKUP(B1890,'[6]cells down 19042026 9H40'!$B:$B,'[6]cells down 19042026 9H40'!$B:$B,"")</f>
        <v/>
      </c>
      <c r="BR1890" s="9" t="s">
        <v>3144</v>
      </c>
      <c r="BS1890" s="9" t="s">
        <v>594</v>
      </c>
      <c r="BT1890" s="108"/>
    </row>
    <row r="1891" spans="1:72" s="9" customFormat="1" x14ac:dyDescent="0.35">
      <c r="A1891" s="1" t="s">
        <v>3233</v>
      </c>
      <c r="B1891" s="8" t="s">
        <v>3234</v>
      </c>
      <c r="C1891" s="3" t="str">
        <f>_xlfn.XLOOKUP(B1891,'[1]daily break down'!$D:$D,'[1]daily break down'!$E:$E,"")</f>
        <v>Douala</v>
      </c>
      <c r="D1891" s="1" t="s">
        <v>11</v>
      </c>
      <c r="E1891" s="1" t="s">
        <v>12</v>
      </c>
      <c r="F1891" s="3" t="s">
        <v>31</v>
      </c>
      <c r="G1891" s="1" t="s">
        <v>32</v>
      </c>
      <c r="H1891" s="34" t="str">
        <f>_xlfn.XLOOKUP(B1891,[2]CALCULATION!$B:$B,[2]CALCULATION!$H:$H,"")</f>
        <v>ZTE</v>
      </c>
      <c r="I1891" s="28">
        <v>0</v>
      </c>
      <c r="J1891" s="28">
        <v>0</v>
      </c>
      <c r="K1891" s="28">
        <v>0</v>
      </c>
      <c r="L1891" s="28">
        <v>0</v>
      </c>
      <c r="M1891" s="28">
        <v>0</v>
      </c>
      <c r="N1891" s="28">
        <v>0</v>
      </c>
      <c r="O1891" s="28">
        <v>0</v>
      </c>
      <c r="P1891" s="28">
        <v>0</v>
      </c>
      <c r="Q1891" s="28">
        <v>0</v>
      </c>
      <c r="R1891" s="28">
        <v>0</v>
      </c>
      <c r="S1891" s="93">
        <v>0</v>
      </c>
      <c r="T1891" s="93">
        <f>_xlfn.XLOOKUP(B1891,'[3]Nur des jours'!$B:$B,'[3]Nur des jours'!$U:$U,"")</f>
        <v>0</v>
      </c>
      <c r="U1891" s="93">
        <v>0</v>
      </c>
      <c r="V1891" s="93">
        <v>0</v>
      </c>
      <c r="W1891" s="93">
        <v>0</v>
      </c>
      <c r="X1891" s="93">
        <v>0</v>
      </c>
      <c r="Y1891" s="93">
        <v>0</v>
      </c>
      <c r="Z1891" s="93">
        <v>0</v>
      </c>
      <c r="AA1891" s="93">
        <v>0</v>
      </c>
      <c r="AB1891" s="93">
        <v>0</v>
      </c>
      <c r="AC1891" s="93"/>
      <c r="AD1891" s="93">
        <v>0</v>
      </c>
      <c r="AE1891" s="93">
        <v>0</v>
      </c>
      <c r="AF1891" s="93">
        <v>0</v>
      </c>
      <c r="AG1891" s="93"/>
      <c r="AH1891" s="93">
        <v>0</v>
      </c>
      <c r="AI1891" s="93">
        <v>0</v>
      </c>
      <c r="AJ1891" s="93">
        <v>0</v>
      </c>
      <c r="AK1891" s="93">
        <v>0</v>
      </c>
      <c r="AL1891" s="93">
        <v>0</v>
      </c>
      <c r="AM1891" s="49" t="s">
        <v>5559</v>
      </c>
      <c r="AN1891" s="49"/>
      <c r="AO1891" s="48" t="str" cm="1">
        <f t="array" ref="AO1891">IFERROR(_xlfn.IFS(
AQ1891="MPR ISSUE","PDH",
AQ1891="BSS Hardware Issue","BSS",
AQ1891="Sites strategiques, MLL, Pylone, etc.","ENVTECH",
AQ1891="AKTIVCO DEFAUT GE &amp; POWER Cabinet","AKTIVCO",
AQ1891="AKTIVCO Coupure ENEO &amp; Baisse de tension","AKTIVCO GRID ONLY",
AQ1891="Coupure ENEO &amp; Baisse de tension","IHS GRID ONLY",
AQ1891="Defaut GE &amp; POWER Cabinet","IHS",
AQ1891="Sharing","Partners",
AQ1891="Sites strategiques &amp; DataCenter","SST &amp; DC",
AQ1891="Exclu","Exclu",
AQ1891="SAT","SAT",
AQ1891="SPARE-ISSUE","SPARE-ISSUE",
AQ1891="Fiber CAmtel","TRANS_FO_CAMTEL",
AQ1891="Fiber AOF","Fiber AOF",
AQ1891="Projet OCM (HUAWEI)","TRAVAUX-HUAWEI",
AQ1891="Projet OCM (NOKIA)","TRAVAUX-NOKIA",
AQ1891="ACCESS-ISSUE","ACCESS-ISSUE",
AQ1891="Projet OCM (ZTE, NOKIA, autres projets)","TRAVAUX OCM",
AQ1891="No root CAuse","No root cause",
AQ1891="ODU HS","PDH",
AQ1891="IP &amp; VLAN","PDH",
AQ1891="Warehouse HUAWEI","SPARE-ISSUE",
AQ1891="SPARE-HS","SPARE-ISSUE",
AQ1891="Power Telco","BSS",AQ1891="no impacts","no impacts"
),"")</f>
        <v>No root cause</v>
      </c>
      <c r="AP1891" s="48" t="str" cm="1">
        <f t="array" ref="AP1891">IFERROR(_xlfn.IFS(
AQ1891="MPR ISSUE","TX ISSUE",
AQ1891="BSS Hardware Issue","RAN ISSUE",
AQ1891="Sites strategiques, MLL, Pylone, etc.","ENVTECH",
AQ1891="AKTIVCO DEFAUT GE &amp; POWER Cabinet","POWER ISSUE",
AQ1891="AKTIVCO Coupure ENEO &amp; Baisse de tension","POWER ISSUE",
AQ1891="Coupure ENEO &amp; Baisse de tension","POWER ISSUE",
AQ1891="Defaut GE &amp; POWER Cabinet","POWER ISSUE",
AQ1891="Sharing","POWER ISSUE",
AQ1891="Sites strategiques &amp; DataCenter","POWER ISSUE",
AQ1891="Exclu","Exclu",
AQ1891="SAT","TX ISSUE",
AQ1891="SPARE-ISSUE","SPARE-ISSUE",
AQ1891="Fiber CAmtel","TX ISSUE",
AQ1891="Fiber AOF","TX ISSUE",
AQ1891="Projet OCM (HUAWEI)","TRAVAUX-HUAWEI",
AQ1891="Projet OCM (NOKIA)","TRAVAUX -NOKIA",
AQ1891="ACCESS-ISSUE","ACCESS-ISSUE",
AQ1891="Projet OCM (ZTE, NOKIA, autres projets)","TRAVAUX OCM",
AQ1891="No root CAuse","No root cause",
AQ1891="ODU HS","TX ISSUE",
AQ1891="IP &amp; VLAN","TX ISSUE",
AQ1891="Warehouse HUAWEI","SPARE-ISSUE",
AQ1891="SPARE-HS","SPARE-ISSUE",
AQ1891="Power Telco","RAN ISSUE",AQ1891="no impacts","no impacts"
),"")</f>
        <v>No root cause</v>
      </c>
      <c r="AQ1891" s="126" t="s">
        <v>5344</v>
      </c>
      <c r="AR1891" s="48" t="str" cm="1">
        <f t="array" ref="AR1891">IFERROR(_xlfn.IFS(
AQ1891="MPR ISSUE","ACTIVE",
AQ1891="BSS Hardware Issue","ACTIVE",
AQ1891="Sites strategiques, MLL, Pylone, etc.","PASSIVE",
AQ1891="AKTIVCO DEFAUT GE &amp; POWER Cabinet","PASSIVE",
AQ1891="AKTIVCO Coupure ENEO &amp; Baisse de tension","PASSIVE",
AQ1891="Coupure ENEO &amp; Baisse de tension","PASSIVE",
AQ1891="Defaut GE &amp; POWER Cabinet","PASSIVE",
AQ1891="Sharing","PASSIVE",
AQ1891="Sites strategiques &amp; DataCenter","PASSIVE",
AQ1891="Exclu","Exclu",
AQ1891="SAT","ACTIVE",
AQ1891="SPARE-ISSUE","SPARE-ISSUE",
AQ1891="Fiber CAmtel","ACTIVE",
AQ1891="Fiber AOF","ACTIVE",
AQ1891="Projet OCM (HUAWEI)","PLANNED WORKS",
AQ1891="Projet OCM (NOKIA)","PLANNED WORKS",
AQ1891="ACCESS-ISSUE","ACCESS-ISSUE",
AQ1891="Projet OCM (ZTE, NOKIA, autres projets)","PLANNED WORKS",
AQ1891="No root CAuse","No root cause",
AQ1891="ODU HS","ACTIVE",
AQ1891="IP &amp; VLAN","ACTIVE",
AQ1891="Warehouse HUAWEI","SPARE-ISSUE",
AQ1891="SPARE-HS","SPARE-ISSUE",
AQ1891="Power Telco","ACTIVE", AQ1891="no impacts","no impacts"
),"")</f>
        <v>No root cause</v>
      </c>
      <c r="AS1891" s="92" t="s">
        <v>5537</v>
      </c>
      <c r="AT1891" s="98" t="s">
        <v>3234</v>
      </c>
      <c r="AV1891" s="17" t="s">
        <v>5537</v>
      </c>
      <c r="AW1891" s="7" t="s">
        <v>5537</v>
      </c>
      <c r="AX1891" s="6" t="s">
        <v>5537</v>
      </c>
      <c r="AY1891" s="7"/>
      <c r="AZ1891" s="3" t="s">
        <v>5537</v>
      </c>
      <c r="BA1891" s="18" t="s">
        <v>5537</v>
      </c>
      <c r="BB1891" s="18" t="s">
        <v>5537</v>
      </c>
      <c r="BC1891" s="18" t="s">
        <v>5537</v>
      </c>
      <c r="BD1891" s="18" t="s">
        <v>5537</v>
      </c>
      <c r="BE1891" s="18" t="s">
        <v>5537</v>
      </c>
      <c r="BF1891" s="18" t="s">
        <v>5537</v>
      </c>
      <c r="BG1891" s="18" t="s">
        <v>5537</v>
      </c>
      <c r="BH1891" s="18" t="s">
        <v>5537</v>
      </c>
      <c r="BI1891" s="18" t="s">
        <v>5537</v>
      </c>
      <c r="BJ1891" s="18" t="s">
        <v>5537</v>
      </c>
      <c r="BK1891" s="18" t="s">
        <v>5537</v>
      </c>
      <c r="BL1891" s="9" t="s">
        <v>5537</v>
      </c>
      <c r="BM1891" s="14" t="s">
        <v>5537</v>
      </c>
      <c r="BN1891" s="14" t="s">
        <v>5537</v>
      </c>
      <c r="BO1891" s="14" t="str">
        <f>_xlfn.XLOOKUP(B1891,'[4]cell downs 18042026 17h'!$B:$B,'[4]cell downs 18042026 17h'!$B:$B,"")</f>
        <v/>
      </c>
      <c r="BP1891" s="14" t="str">
        <f>_xlfn.XLOOKUP(B1891,'[5]Cells Huawei 19042026 15h'!$B:$B,'[5]Cells Huawei 19042026 15h'!$B:$B,"")</f>
        <v/>
      </c>
      <c r="BQ1891" s="9" t="str">
        <f>_xlfn.XLOOKUP(B1891,'[6]cells down 19042026 9H40'!$B:$B,'[6]cells down 19042026 9H40'!$B:$B,"")</f>
        <v/>
      </c>
      <c r="BR1891" s="9" t="s">
        <v>3234</v>
      </c>
      <c r="BS1891" s="9" t="s">
        <v>154</v>
      </c>
      <c r="BT1891" s="108"/>
    </row>
    <row r="1892" spans="1:72" s="9" customFormat="1" x14ac:dyDescent="0.35">
      <c r="A1892" s="1" t="s">
        <v>3470</v>
      </c>
      <c r="B1892" s="8" t="s">
        <v>3471</v>
      </c>
      <c r="C1892" s="3" t="str">
        <f>_xlfn.XLOOKUP(B1892,'[1]daily break down'!$D:$D,'[1]daily break down'!$E:$E,"")</f>
        <v>Bafoussam</v>
      </c>
      <c r="D1892" s="1" t="s">
        <v>11</v>
      </c>
      <c r="E1892" s="1" t="s">
        <v>12</v>
      </c>
      <c r="F1892" s="3" t="s">
        <v>102</v>
      </c>
      <c r="G1892" s="1" t="s">
        <v>299</v>
      </c>
      <c r="H1892" s="32" t="str">
        <f>_xlfn.XLOOKUP(B1892,[2]CALCULATION!$B:$B,[2]CALCULATION!$H:$H,"")</f>
        <v>Huawei</v>
      </c>
      <c r="I1892" s="28">
        <v>0</v>
      </c>
      <c r="J1892" s="28">
        <v>0</v>
      </c>
      <c r="K1892" s="28">
        <v>0</v>
      </c>
      <c r="L1892" s="28">
        <v>0</v>
      </c>
      <c r="M1892" s="28">
        <v>0</v>
      </c>
      <c r="N1892" s="28">
        <v>0</v>
      </c>
      <c r="O1892" s="28">
        <v>0</v>
      </c>
      <c r="P1892" s="28">
        <v>0</v>
      </c>
      <c r="Q1892" s="28">
        <v>0</v>
      </c>
      <c r="R1892" s="28">
        <v>0</v>
      </c>
      <c r="S1892" s="93">
        <v>0</v>
      </c>
      <c r="T1892" s="93">
        <f>_xlfn.XLOOKUP(B1892,'[3]Nur des jours'!$B:$B,'[3]Nur des jours'!$U:$U,"")</f>
        <v>0</v>
      </c>
      <c r="U1892" s="93">
        <v>0</v>
      </c>
      <c r="V1892" s="93">
        <v>0</v>
      </c>
      <c r="W1892" s="93">
        <v>0</v>
      </c>
      <c r="X1892" s="93">
        <v>0</v>
      </c>
      <c r="Y1892" s="93">
        <v>0</v>
      </c>
      <c r="Z1892" s="93">
        <v>0</v>
      </c>
      <c r="AA1892" s="93">
        <v>0</v>
      </c>
      <c r="AB1892" s="93">
        <v>0</v>
      </c>
      <c r="AC1892" s="93"/>
      <c r="AD1892" s="93">
        <v>0</v>
      </c>
      <c r="AE1892" s="93">
        <v>0</v>
      </c>
      <c r="AF1892" s="93">
        <v>0</v>
      </c>
      <c r="AG1892" s="93"/>
      <c r="AH1892" s="93">
        <v>0</v>
      </c>
      <c r="AI1892" s="93">
        <v>0</v>
      </c>
      <c r="AJ1892" s="93">
        <v>0</v>
      </c>
      <c r="AK1892" s="93">
        <v>0</v>
      </c>
      <c r="AL1892" s="93">
        <v>0</v>
      </c>
      <c r="AM1892" s="49" t="s">
        <v>5559</v>
      </c>
      <c r="AN1892" s="49"/>
      <c r="AO1892" s="48" t="str" cm="1">
        <f t="array" ref="AO1892">IFERROR(_xlfn.IFS(
AQ1892="MPR ISSUE","PDH",
AQ1892="BSS Hardware Issue","BSS",
AQ1892="Sites strategiques, MLL, Pylone, etc.","ENVTECH",
AQ1892="AKTIVCO DEFAUT GE &amp; POWER Cabinet","AKTIVCO",
AQ1892="AKTIVCO Coupure ENEO &amp; Baisse de tension","AKTIVCO GRID ONLY",
AQ1892="Coupure ENEO &amp; Baisse de tension","IHS GRID ONLY",
AQ1892="Defaut GE &amp; POWER Cabinet","IHS",
AQ1892="Sharing","Partners",
AQ1892="Sites strategiques &amp; DataCenter","SST &amp; DC",
AQ1892="Exclu","Exclu",
AQ1892="SAT","SAT",
AQ1892="SPARE-ISSUE","SPARE-ISSUE",
AQ1892="Fiber CAmtel","TRANS_FO_CAMTEL",
AQ1892="Fiber AOF","Fiber AOF",
AQ1892="Projet OCM (HUAWEI)","TRAVAUX-HUAWEI",
AQ1892="Projet OCM (NOKIA)","TRAVAUX-NOKIA",
AQ1892="ACCESS-ISSUE","ACCESS-ISSUE",
AQ1892="Projet OCM (ZTE, NOKIA, autres projets)","TRAVAUX OCM",
AQ1892="No root CAuse","No root cause",
AQ1892="ODU HS","PDH",
AQ1892="IP &amp; VLAN","PDH",
AQ1892="Warehouse HUAWEI","SPARE-ISSUE",
AQ1892="SPARE-HS","SPARE-ISSUE",
AQ1892="Power Telco","BSS",AQ1892="no impacts","no impacts"
),"")</f>
        <v>No root cause</v>
      </c>
      <c r="AP1892" s="48" t="str" cm="1">
        <f t="array" ref="AP1892">IFERROR(_xlfn.IFS(
AQ1892="MPR ISSUE","TX ISSUE",
AQ1892="BSS Hardware Issue","RAN ISSUE",
AQ1892="Sites strategiques, MLL, Pylone, etc.","ENVTECH",
AQ1892="AKTIVCO DEFAUT GE &amp; POWER Cabinet","POWER ISSUE",
AQ1892="AKTIVCO Coupure ENEO &amp; Baisse de tension","POWER ISSUE",
AQ1892="Coupure ENEO &amp; Baisse de tension","POWER ISSUE",
AQ1892="Defaut GE &amp; POWER Cabinet","POWER ISSUE",
AQ1892="Sharing","POWER ISSUE",
AQ1892="Sites strategiques &amp; DataCenter","POWER ISSUE",
AQ1892="Exclu","Exclu",
AQ1892="SAT","TX ISSUE",
AQ1892="SPARE-ISSUE","SPARE-ISSUE",
AQ1892="Fiber CAmtel","TX ISSUE",
AQ1892="Fiber AOF","TX ISSUE",
AQ1892="Projet OCM (HUAWEI)","TRAVAUX-HUAWEI",
AQ1892="Projet OCM (NOKIA)","TRAVAUX -NOKIA",
AQ1892="ACCESS-ISSUE","ACCESS-ISSUE",
AQ1892="Projet OCM (ZTE, NOKIA, autres projets)","TRAVAUX OCM",
AQ1892="No root CAuse","No root cause",
AQ1892="ODU HS","TX ISSUE",
AQ1892="IP &amp; VLAN","TX ISSUE",
AQ1892="Warehouse HUAWEI","SPARE-ISSUE",
AQ1892="SPARE-HS","SPARE-ISSUE",
AQ1892="Power Telco","RAN ISSUE",AQ1892="no impacts","no impacts"
),"")</f>
        <v>No root cause</v>
      </c>
      <c r="AQ1892" s="126" t="s">
        <v>5344</v>
      </c>
      <c r="AR1892" s="48" t="str" cm="1">
        <f t="array" ref="AR1892">IFERROR(_xlfn.IFS(
AQ1892="MPR ISSUE","ACTIVE",
AQ1892="BSS Hardware Issue","ACTIVE",
AQ1892="Sites strategiques, MLL, Pylone, etc.","PASSIVE",
AQ1892="AKTIVCO DEFAUT GE &amp; POWER Cabinet","PASSIVE",
AQ1892="AKTIVCO Coupure ENEO &amp; Baisse de tension","PASSIVE",
AQ1892="Coupure ENEO &amp; Baisse de tension","PASSIVE",
AQ1892="Defaut GE &amp; POWER Cabinet","PASSIVE",
AQ1892="Sharing","PASSIVE",
AQ1892="Sites strategiques &amp; DataCenter","PASSIVE",
AQ1892="Exclu","Exclu",
AQ1892="SAT","ACTIVE",
AQ1892="SPARE-ISSUE","SPARE-ISSUE",
AQ1892="Fiber CAmtel","ACTIVE",
AQ1892="Fiber AOF","ACTIVE",
AQ1892="Projet OCM (HUAWEI)","PLANNED WORKS",
AQ1892="Projet OCM (NOKIA)","PLANNED WORKS",
AQ1892="ACCESS-ISSUE","ACCESS-ISSUE",
AQ1892="Projet OCM (ZTE, NOKIA, autres projets)","PLANNED WORKS",
AQ1892="No root CAuse","No root cause",
AQ1892="ODU HS","ACTIVE",
AQ1892="IP &amp; VLAN","ACTIVE",
AQ1892="Warehouse HUAWEI","SPARE-ISSUE",
AQ1892="SPARE-HS","SPARE-ISSUE",
AQ1892="Power Telco","ACTIVE", AQ1892="no impacts","no impacts"
),"")</f>
        <v>No root cause</v>
      </c>
      <c r="AS1892" s="92" t="s">
        <v>5537</v>
      </c>
      <c r="AT1892" s="98" t="s">
        <v>3471</v>
      </c>
      <c r="AV1892" s="17" t="s">
        <v>5537</v>
      </c>
      <c r="AW1892" s="7" t="s">
        <v>5537</v>
      </c>
      <c r="AX1892" s="6" t="s">
        <v>5537</v>
      </c>
      <c r="AY1892" s="7"/>
      <c r="AZ1892" s="3" t="s">
        <v>5537</v>
      </c>
      <c r="BA1892" s="18" t="s">
        <v>5537</v>
      </c>
      <c r="BB1892" s="18" t="s">
        <v>5537</v>
      </c>
      <c r="BC1892" s="18" t="s">
        <v>5537</v>
      </c>
      <c r="BD1892" s="18" t="s">
        <v>5537</v>
      </c>
      <c r="BE1892" s="18" t="s">
        <v>5537</v>
      </c>
      <c r="BF1892" s="18" t="s">
        <v>5537</v>
      </c>
      <c r="BG1892" s="18" t="s">
        <v>5537</v>
      </c>
      <c r="BH1892" s="18" t="s">
        <v>5537</v>
      </c>
      <c r="BI1892" s="18" t="s">
        <v>5537</v>
      </c>
      <c r="BJ1892" s="18" t="s">
        <v>5537</v>
      </c>
      <c r="BK1892" s="18" t="s">
        <v>5537</v>
      </c>
      <c r="BL1892" s="9" t="s">
        <v>5537</v>
      </c>
      <c r="BM1892" s="14" t="s">
        <v>5537</v>
      </c>
      <c r="BN1892" s="14" t="s">
        <v>5537</v>
      </c>
      <c r="BO1892" s="14" t="str">
        <f>_xlfn.XLOOKUP(B1892,'[4]cell downs 18042026 17h'!$B:$B,'[4]cell downs 18042026 17h'!$B:$B,"")</f>
        <v/>
      </c>
      <c r="BP1892" s="14" t="str">
        <f>_xlfn.XLOOKUP(B1892,'[5]Cells Huawei 19042026 15h'!$B:$B,'[5]Cells Huawei 19042026 15h'!$B:$B,"")</f>
        <v/>
      </c>
      <c r="BQ1892" s="9" t="str">
        <f>_xlfn.XLOOKUP(B1892,'[6]cells down 19042026 9H40'!$B:$B,'[6]cells down 19042026 9H40'!$B:$B,"")</f>
        <v/>
      </c>
      <c r="BR1892" s="9" t="s">
        <v>3471</v>
      </c>
      <c r="BS1892" s="9" t="s">
        <v>594</v>
      </c>
      <c r="BT1892" s="108"/>
    </row>
    <row r="1893" spans="1:72" s="9" customFormat="1" x14ac:dyDescent="0.35">
      <c r="A1893" s="1" t="s">
        <v>3491</v>
      </c>
      <c r="B1893" s="8" t="s">
        <v>3492</v>
      </c>
      <c r="C1893" s="3" t="str">
        <f>_xlfn.XLOOKUP(B1893,'[1]daily break down'!$D:$D,'[1]daily break down'!$E:$E,"")</f>
        <v>Douala</v>
      </c>
      <c r="D1893" s="1" t="s">
        <v>11</v>
      </c>
      <c r="E1893" s="1" t="s">
        <v>12</v>
      </c>
      <c r="F1893" s="3" t="s">
        <v>31</v>
      </c>
      <c r="G1893" s="1" t="s">
        <v>32</v>
      </c>
      <c r="H1893" s="34" t="str">
        <f>_xlfn.XLOOKUP(B1893,[2]CALCULATION!$B:$B,[2]CALCULATION!$H:$H,"")</f>
        <v>ZTE</v>
      </c>
      <c r="I1893" s="28">
        <v>0</v>
      </c>
      <c r="J1893" s="28">
        <v>0</v>
      </c>
      <c r="K1893" s="28">
        <v>0</v>
      </c>
      <c r="L1893" s="28">
        <v>0</v>
      </c>
      <c r="M1893" s="28">
        <v>0</v>
      </c>
      <c r="N1893" s="28">
        <v>0</v>
      </c>
      <c r="O1893" s="28">
        <v>0</v>
      </c>
      <c r="P1893" s="28">
        <v>0</v>
      </c>
      <c r="Q1893" s="28">
        <v>0.4585755336968832</v>
      </c>
      <c r="R1893" s="28">
        <v>0</v>
      </c>
      <c r="S1893" s="93">
        <v>0</v>
      </c>
      <c r="T1893" s="93">
        <f>_xlfn.XLOOKUP(B1893,'[3]Nur des jours'!$B:$B,'[3]Nur des jours'!$U:$U,"")</f>
        <v>0</v>
      </c>
      <c r="U1893" s="93">
        <v>0</v>
      </c>
      <c r="V1893" s="93">
        <v>0</v>
      </c>
      <c r="W1893" s="93">
        <v>0</v>
      </c>
      <c r="X1893" s="93">
        <v>0</v>
      </c>
      <c r="Y1893" s="93">
        <v>0</v>
      </c>
      <c r="Z1893" s="93">
        <v>0</v>
      </c>
      <c r="AA1893" s="93">
        <v>0</v>
      </c>
      <c r="AB1893" s="93">
        <v>0</v>
      </c>
      <c r="AC1893" s="93"/>
      <c r="AD1893" s="93">
        <v>0</v>
      </c>
      <c r="AE1893" s="93">
        <v>0</v>
      </c>
      <c r="AF1893" s="93">
        <v>0</v>
      </c>
      <c r="AG1893" s="93"/>
      <c r="AH1893" s="93">
        <v>0</v>
      </c>
      <c r="AI1893" s="93">
        <v>0</v>
      </c>
      <c r="AJ1893" s="93">
        <v>0</v>
      </c>
      <c r="AK1893" s="93">
        <v>0</v>
      </c>
      <c r="AL1893" s="93">
        <v>0</v>
      </c>
      <c r="AM1893" s="49" t="s">
        <v>5559</v>
      </c>
      <c r="AN1893" s="49"/>
      <c r="AO1893" s="48" t="str" cm="1">
        <f t="array" ref="AO1893">IFERROR(_xlfn.IFS(
AQ1893="MPR ISSUE","PDH",
AQ1893="BSS Hardware Issue","BSS",
AQ1893="Sites strategiques, MLL, Pylone, etc.","ENVTECH",
AQ1893="AKTIVCO DEFAUT GE &amp; POWER Cabinet","AKTIVCO",
AQ1893="AKTIVCO Coupure ENEO &amp; Baisse de tension","AKTIVCO GRID ONLY",
AQ1893="Coupure ENEO &amp; Baisse de tension","IHS GRID ONLY",
AQ1893="Defaut GE &amp; POWER Cabinet","IHS",
AQ1893="Sharing","Partners",
AQ1893="Sites strategiques &amp; DataCenter","SST &amp; DC",
AQ1893="Exclu","Exclu",
AQ1893="SAT","SAT",
AQ1893="SPARE-ISSUE","SPARE-ISSUE",
AQ1893="Fiber CAmtel","TRANS_FO_CAMTEL",
AQ1893="Fiber AOF","Fiber AOF",
AQ1893="Projet OCM (HUAWEI)","TRAVAUX-HUAWEI",
AQ1893="Projet OCM (NOKIA)","TRAVAUX-NOKIA",
AQ1893="ACCESS-ISSUE","ACCESS-ISSUE",
AQ1893="Projet OCM (ZTE, NOKIA, autres projets)","TRAVAUX OCM",
AQ1893="No root CAuse","No root cause",
AQ1893="ODU HS","PDH",
AQ1893="IP &amp; VLAN","PDH",
AQ1893="Warehouse HUAWEI","SPARE-ISSUE",
AQ1893="SPARE-HS","SPARE-ISSUE",
AQ1893="Power Telco","BSS",AQ1893="no impacts","no impacts"
),"")</f>
        <v>No root cause</v>
      </c>
      <c r="AP1893" s="48" t="str" cm="1">
        <f t="array" ref="AP1893">IFERROR(_xlfn.IFS(
AQ1893="MPR ISSUE","TX ISSUE",
AQ1893="BSS Hardware Issue","RAN ISSUE",
AQ1893="Sites strategiques, MLL, Pylone, etc.","ENVTECH",
AQ1893="AKTIVCO DEFAUT GE &amp; POWER Cabinet","POWER ISSUE",
AQ1893="AKTIVCO Coupure ENEO &amp; Baisse de tension","POWER ISSUE",
AQ1893="Coupure ENEO &amp; Baisse de tension","POWER ISSUE",
AQ1893="Defaut GE &amp; POWER Cabinet","POWER ISSUE",
AQ1893="Sharing","POWER ISSUE",
AQ1893="Sites strategiques &amp; DataCenter","POWER ISSUE",
AQ1893="Exclu","Exclu",
AQ1893="SAT","TX ISSUE",
AQ1893="SPARE-ISSUE","SPARE-ISSUE",
AQ1893="Fiber CAmtel","TX ISSUE",
AQ1893="Fiber AOF","TX ISSUE",
AQ1893="Projet OCM (HUAWEI)","TRAVAUX-HUAWEI",
AQ1893="Projet OCM (NOKIA)","TRAVAUX -NOKIA",
AQ1893="ACCESS-ISSUE","ACCESS-ISSUE",
AQ1893="Projet OCM (ZTE, NOKIA, autres projets)","TRAVAUX OCM",
AQ1893="No root CAuse","No root cause",
AQ1893="ODU HS","TX ISSUE",
AQ1893="IP &amp; VLAN","TX ISSUE",
AQ1893="Warehouse HUAWEI","SPARE-ISSUE",
AQ1893="SPARE-HS","SPARE-ISSUE",
AQ1893="Power Telco","RAN ISSUE",AQ1893="no impacts","no impacts"
),"")</f>
        <v>No root cause</v>
      </c>
      <c r="AQ1893" s="126" t="s">
        <v>5344</v>
      </c>
      <c r="AR1893" s="48" t="str" cm="1">
        <f t="array" ref="AR1893">IFERROR(_xlfn.IFS(
AQ1893="MPR ISSUE","ACTIVE",
AQ1893="BSS Hardware Issue","ACTIVE",
AQ1893="Sites strategiques, MLL, Pylone, etc.","PASSIVE",
AQ1893="AKTIVCO DEFAUT GE &amp; POWER Cabinet","PASSIVE",
AQ1893="AKTIVCO Coupure ENEO &amp; Baisse de tension","PASSIVE",
AQ1893="Coupure ENEO &amp; Baisse de tension","PASSIVE",
AQ1893="Defaut GE &amp; POWER Cabinet","PASSIVE",
AQ1893="Sharing","PASSIVE",
AQ1893="Sites strategiques &amp; DataCenter","PASSIVE",
AQ1893="Exclu","Exclu",
AQ1893="SAT","ACTIVE",
AQ1893="SPARE-ISSUE","SPARE-ISSUE",
AQ1893="Fiber CAmtel","ACTIVE",
AQ1893="Fiber AOF","ACTIVE",
AQ1893="Projet OCM (HUAWEI)","PLANNED WORKS",
AQ1893="Projet OCM (NOKIA)","PLANNED WORKS",
AQ1893="ACCESS-ISSUE","ACCESS-ISSUE",
AQ1893="Projet OCM (ZTE, NOKIA, autres projets)","PLANNED WORKS",
AQ1893="No root CAuse","No root cause",
AQ1893="ODU HS","ACTIVE",
AQ1893="IP &amp; VLAN","ACTIVE",
AQ1893="Warehouse HUAWEI","SPARE-ISSUE",
AQ1893="SPARE-HS","SPARE-ISSUE",
AQ1893="Power Telco","ACTIVE", AQ1893="no impacts","no impacts"
),"")</f>
        <v>No root cause</v>
      </c>
      <c r="AS1893" s="92" t="s">
        <v>5537</v>
      </c>
      <c r="AT1893" s="98" t="s">
        <v>3492</v>
      </c>
      <c r="AV1893" s="17" t="s">
        <v>5537</v>
      </c>
      <c r="AW1893" s="7" t="s">
        <v>5537</v>
      </c>
      <c r="AX1893" s="6" t="s">
        <v>5537</v>
      </c>
      <c r="AY1893" s="7"/>
      <c r="AZ1893" s="3" t="s">
        <v>5537</v>
      </c>
      <c r="BA1893" s="18" t="s">
        <v>5537</v>
      </c>
      <c r="BB1893" s="18" t="s">
        <v>5537</v>
      </c>
      <c r="BC1893" s="18" t="s">
        <v>5537</v>
      </c>
      <c r="BD1893" s="18" t="s">
        <v>5537</v>
      </c>
      <c r="BE1893" s="18" t="s">
        <v>5537</v>
      </c>
      <c r="BF1893" s="18" t="s">
        <v>5537</v>
      </c>
      <c r="BG1893" s="18" t="s">
        <v>5537</v>
      </c>
      <c r="BH1893" s="18" t="s">
        <v>5537</v>
      </c>
      <c r="BI1893" s="18" t="s">
        <v>5537</v>
      </c>
      <c r="BJ1893" s="18" t="s">
        <v>5537</v>
      </c>
      <c r="BK1893" s="18" t="s">
        <v>5537</v>
      </c>
      <c r="BL1893" s="9" t="s">
        <v>5537</v>
      </c>
      <c r="BM1893" s="14" t="s">
        <v>5537</v>
      </c>
      <c r="BN1893" s="14" t="s">
        <v>5537</v>
      </c>
      <c r="BO1893" s="14" t="str">
        <f>_xlfn.XLOOKUP(B1893,'[4]cell downs 18042026 17h'!$B:$B,'[4]cell downs 18042026 17h'!$B:$B,"")</f>
        <v/>
      </c>
      <c r="BP1893" s="14" t="str">
        <f>_xlfn.XLOOKUP(B1893,'[5]Cells Huawei 19042026 15h'!$B:$B,'[5]Cells Huawei 19042026 15h'!$B:$B,"")</f>
        <v/>
      </c>
      <c r="BQ1893" s="9" t="str">
        <f>_xlfn.XLOOKUP(B1893,'[6]cells down 19042026 9H40'!$B:$B,'[6]cells down 19042026 9H40'!$B:$B,"")</f>
        <v/>
      </c>
      <c r="BR1893" s="9" t="s">
        <v>3492</v>
      </c>
      <c r="BS1893" s="9" t="s">
        <v>12</v>
      </c>
      <c r="BT1893" s="108"/>
    </row>
    <row r="1894" spans="1:72" s="9" customFormat="1" x14ac:dyDescent="0.35">
      <c r="A1894" s="1" t="s">
        <v>3499</v>
      </c>
      <c r="B1894" s="8" t="s">
        <v>3500</v>
      </c>
      <c r="C1894" s="3" t="str">
        <f>_xlfn.XLOOKUP(B1894,'[1]daily break down'!$D:$D,'[1]daily break down'!$E:$E,"")</f>
        <v>LITTORAL</v>
      </c>
      <c r="D1894" s="1" t="s">
        <v>11</v>
      </c>
      <c r="E1894" s="1" t="s">
        <v>12</v>
      </c>
      <c r="F1894" s="3" t="s">
        <v>31</v>
      </c>
      <c r="G1894" s="1" t="s">
        <v>3499</v>
      </c>
      <c r="H1894" s="34" t="str">
        <f>_xlfn.XLOOKUP(B1894,[2]CALCULATION!$B:$B,[2]CALCULATION!$H:$H,"")</f>
        <v>ZTE</v>
      </c>
      <c r="I1894" s="28">
        <v>0</v>
      </c>
      <c r="J1894" s="28">
        <v>0</v>
      </c>
      <c r="K1894" s="28">
        <v>0</v>
      </c>
      <c r="L1894" s="28">
        <v>0</v>
      </c>
      <c r="M1894" s="28">
        <v>0</v>
      </c>
      <c r="N1894" s="28">
        <v>0</v>
      </c>
      <c r="O1894" s="28">
        <v>0</v>
      </c>
      <c r="P1894" s="28">
        <v>0</v>
      </c>
      <c r="Q1894" s="28">
        <v>0</v>
      </c>
      <c r="R1894" s="28">
        <v>0</v>
      </c>
      <c r="S1894" s="93">
        <v>0</v>
      </c>
      <c r="T1894" s="93">
        <f>_xlfn.XLOOKUP(B1894,'[3]Nur des jours'!$B:$B,'[3]Nur des jours'!$U:$U,"")</f>
        <v>0</v>
      </c>
      <c r="U1894" s="93">
        <v>0</v>
      </c>
      <c r="V1894" s="93">
        <v>0</v>
      </c>
      <c r="W1894" s="93">
        <v>0</v>
      </c>
      <c r="X1894" s="93">
        <v>0</v>
      </c>
      <c r="Y1894" s="93">
        <v>0</v>
      </c>
      <c r="Z1894" s="93">
        <v>0</v>
      </c>
      <c r="AA1894" s="93">
        <v>0</v>
      </c>
      <c r="AB1894" s="93">
        <v>0</v>
      </c>
      <c r="AC1894" s="93"/>
      <c r="AD1894" s="93">
        <v>0</v>
      </c>
      <c r="AE1894" s="93">
        <v>0</v>
      </c>
      <c r="AF1894" s="93">
        <v>0</v>
      </c>
      <c r="AG1894" s="93"/>
      <c r="AH1894" s="93">
        <v>0</v>
      </c>
      <c r="AI1894" s="93">
        <v>0</v>
      </c>
      <c r="AJ1894" s="93">
        <v>0</v>
      </c>
      <c r="AK1894" s="93">
        <v>0</v>
      </c>
      <c r="AL1894" s="93">
        <v>0</v>
      </c>
      <c r="AM1894" s="49" t="s">
        <v>5559</v>
      </c>
      <c r="AN1894" s="49"/>
      <c r="AO1894" s="48" t="str" cm="1">
        <f t="array" ref="AO1894">IFERROR(_xlfn.IFS(
AQ1894="MPR ISSUE","PDH",
AQ1894="BSS Hardware Issue","BSS",
AQ1894="Sites strategiques, MLL, Pylone, etc.","ENVTECH",
AQ1894="AKTIVCO DEFAUT GE &amp; POWER Cabinet","AKTIVCO",
AQ1894="AKTIVCO Coupure ENEO &amp; Baisse de tension","AKTIVCO GRID ONLY",
AQ1894="Coupure ENEO &amp; Baisse de tension","IHS GRID ONLY",
AQ1894="Defaut GE &amp; POWER Cabinet","IHS",
AQ1894="Sharing","Partners",
AQ1894="Sites strategiques &amp; DataCenter","SST &amp; DC",
AQ1894="Exclu","Exclu",
AQ1894="SAT","SAT",
AQ1894="SPARE-ISSUE","SPARE-ISSUE",
AQ1894="Fiber CAmtel","TRANS_FO_CAMTEL",
AQ1894="Fiber AOF","Fiber AOF",
AQ1894="Projet OCM (HUAWEI)","TRAVAUX-HUAWEI",
AQ1894="Projet OCM (NOKIA)","TRAVAUX-NOKIA",
AQ1894="ACCESS-ISSUE","ACCESS-ISSUE",
AQ1894="Projet OCM (ZTE, NOKIA, autres projets)","TRAVAUX OCM",
AQ1894="No root CAuse","No root cause",
AQ1894="ODU HS","PDH",
AQ1894="IP &amp; VLAN","PDH",
AQ1894="Warehouse HUAWEI","SPARE-ISSUE",
AQ1894="SPARE-HS","SPARE-ISSUE",
AQ1894="Power Telco","BSS",AQ1894="no impacts","no impacts"
),"")</f>
        <v>No root cause</v>
      </c>
      <c r="AP1894" s="48" t="str" cm="1">
        <f t="array" ref="AP1894">IFERROR(_xlfn.IFS(
AQ1894="MPR ISSUE","TX ISSUE",
AQ1894="BSS Hardware Issue","RAN ISSUE",
AQ1894="Sites strategiques, MLL, Pylone, etc.","ENVTECH",
AQ1894="AKTIVCO DEFAUT GE &amp; POWER Cabinet","POWER ISSUE",
AQ1894="AKTIVCO Coupure ENEO &amp; Baisse de tension","POWER ISSUE",
AQ1894="Coupure ENEO &amp; Baisse de tension","POWER ISSUE",
AQ1894="Defaut GE &amp; POWER Cabinet","POWER ISSUE",
AQ1894="Sharing","POWER ISSUE",
AQ1894="Sites strategiques &amp; DataCenter","POWER ISSUE",
AQ1894="Exclu","Exclu",
AQ1894="SAT","TX ISSUE",
AQ1894="SPARE-ISSUE","SPARE-ISSUE",
AQ1894="Fiber CAmtel","TX ISSUE",
AQ1894="Fiber AOF","TX ISSUE",
AQ1894="Projet OCM (HUAWEI)","TRAVAUX-HUAWEI",
AQ1894="Projet OCM (NOKIA)","TRAVAUX -NOKIA",
AQ1894="ACCESS-ISSUE","ACCESS-ISSUE",
AQ1894="Projet OCM (ZTE, NOKIA, autres projets)","TRAVAUX OCM",
AQ1894="No root CAuse","No root cause",
AQ1894="ODU HS","TX ISSUE",
AQ1894="IP &amp; VLAN","TX ISSUE",
AQ1894="Warehouse HUAWEI","SPARE-ISSUE",
AQ1894="SPARE-HS","SPARE-ISSUE",
AQ1894="Power Telco","RAN ISSUE",AQ1894="no impacts","no impacts"
),"")</f>
        <v>No root cause</v>
      </c>
      <c r="AQ1894" s="126" t="s">
        <v>5344</v>
      </c>
      <c r="AR1894" s="48" t="str" cm="1">
        <f t="array" ref="AR1894">IFERROR(_xlfn.IFS(
AQ1894="MPR ISSUE","ACTIVE",
AQ1894="BSS Hardware Issue","ACTIVE",
AQ1894="Sites strategiques, MLL, Pylone, etc.","PASSIVE",
AQ1894="AKTIVCO DEFAUT GE &amp; POWER Cabinet","PASSIVE",
AQ1894="AKTIVCO Coupure ENEO &amp; Baisse de tension","PASSIVE",
AQ1894="Coupure ENEO &amp; Baisse de tension","PASSIVE",
AQ1894="Defaut GE &amp; POWER Cabinet","PASSIVE",
AQ1894="Sharing","PASSIVE",
AQ1894="Sites strategiques &amp; DataCenter","PASSIVE",
AQ1894="Exclu","Exclu",
AQ1894="SAT","ACTIVE",
AQ1894="SPARE-ISSUE","SPARE-ISSUE",
AQ1894="Fiber CAmtel","ACTIVE",
AQ1894="Fiber AOF","ACTIVE",
AQ1894="Projet OCM (HUAWEI)","PLANNED WORKS",
AQ1894="Projet OCM (NOKIA)","PLANNED WORKS",
AQ1894="ACCESS-ISSUE","ACCESS-ISSUE",
AQ1894="Projet OCM (ZTE, NOKIA, autres projets)","PLANNED WORKS",
AQ1894="No root CAuse","No root cause",
AQ1894="ODU HS","ACTIVE",
AQ1894="IP &amp; VLAN","ACTIVE",
AQ1894="Warehouse HUAWEI","SPARE-ISSUE",
AQ1894="SPARE-HS","SPARE-ISSUE",
AQ1894="Power Telco","ACTIVE", AQ1894="no impacts","no impacts"
),"")</f>
        <v>No root cause</v>
      </c>
      <c r="AS1894" s="92" t="s">
        <v>5537</v>
      </c>
      <c r="AT1894" s="98" t="s">
        <v>3500</v>
      </c>
      <c r="AV1894" s="17" t="s">
        <v>5537</v>
      </c>
      <c r="AW1894" s="7" t="s">
        <v>5537</v>
      </c>
      <c r="AX1894" s="6" t="s">
        <v>5537</v>
      </c>
      <c r="AY1894" s="7"/>
      <c r="AZ1894" s="3" t="s">
        <v>5537</v>
      </c>
      <c r="BA1894" s="18" t="s">
        <v>5537</v>
      </c>
      <c r="BB1894" s="18" t="s">
        <v>5537</v>
      </c>
      <c r="BC1894" s="18" t="s">
        <v>5537</v>
      </c>
      <c r="BD1894" s="18" t="s">
        <v>5537</v>
      </c>
      <c r="BE1894" s="18" t="s">
        <v>5537</v>
      </c>
      <c r="BF1894" s="18" t="s">
        <v>5537</v>
      </c>
      <c r="BG1894" s="18" t="s">
        <v>5537</v>
      </c>
      <c r="BH1894" s="18" t="s">
        <v>5537</v>
      </c>
      <c r="BI1894" s="18" t="s">
        <v>5537</v>
      </c>
      <c r="BJ1894" s="18" t="s">
        <v>5537</v>
      </c>
      <c r="BK1894" s="18" t="s">
        <v>5537</v>
      </c>
      <c r="BL1894" s="9" t="s">
        <v>5537</v>
      </c>
      <c r="BM1894" s="14" t="s">
        <v>5537</v>
      </c>
      <c r="BN1894" s="14" t="s">
        <v>5537</v>
      </c>
      <c r="BO1894" s="14" t="str">
        <f>_xlfn.XLOOKUP(B1894,'[4]cell downs 18042026 17h'!$B:$B,'[4]cell downs 18042026 17h'!$B:$B,"")</f>
        <v/>
      </c>
      <c r="BP1894" s="14" t="str">
        <f>_xlfn.XLOOKUP(B1894,'[5]Cells Huawei 19042026 15h'!$B:$B,'[5]Cells Huawei 19042026 15h'!$B:$B,"")</f>
        <v/>
      </c>
      <c r="BQ1894" s="9" t="str">
        <f>_xlfn.XLOOKUP(B1894,'[6]cells down 19042026 9H40'!$B:$B,'[6]cells down 19042026 9H40'!$B:$B,"")</f>
        <v/>
      </c>
      <c r="BR1894" s="9" t="s">
        <v>3500</v>
      </c>
      <c r="BS1894" s="9" t="s">
        <v>12</v>
      </c>
      <c r="BT1894" s="108"/>
    </row>
    <row r="1895" spans="1:72" s="9" customFormat="1" x14ac:dyDescent="0.35">
      <c r="A1895" s="1" t="s">
        <v>3501</v>
      </c>
      <c r="B1895" s="8" t="s">
        <v>3502</v>
      </c>
      <c r="C1895" s="3" t="str">
        <f>_xlfn.XLOOKUP(B1895,'[1]daily break down'!$D:$D,'[1]daily break down'!$E:$E,"")</f>
        <v>LITTORAL</v>
      </c>
      <c r="D1895" s="1" t="s">
        <v>11</v>
      </c>
      <c r="E1895" s="1" t="s">
        <v>12</v>
      </c>
      <c r="F1895" s="3" t="s">
        <v>31</v>
      </c>
      <c r="G1895" s="1" t="s">
        <v>3501</v>
      </c>
      <c r="H1895" s="34" t="str">
        <f>_xlfn.XLOOKUP(B1895,[2]CALCULATION!$B:$B,[2]CALCULATION!$H:$H,"")</f>
        <v>ZTE</v>
      </c>
      <c r="I1895" s="28">
        <v>0</v>
      </c>
      <c r="J1895" s="28">
        <v>0</v>
      </c>
      <c r="K1895" s="28">
        <v>0</v>
      </c>
      <c r="L1895" s="28">
        <v>0</v>
      </c>
      <c r="M1895" s="28">
        <v>0</v>
      </c>
      <c r="N1895" s="28">
        <v>0</v>
      </c>
      <c r="O1895" s="28">
        <v>0</v>
      </c>
      <c r="P1895" s="28">
        <v>0</v>
      </c>
      <c r="Q1895" s="28">
        <v>0</v>
      </c>
      <c r="R1895" s="28">
        <v>0</v>
      </c>
      <c r="S1895" s="93">
        <v>0</v>
      </c>
      <c r="T1895" s="93">
        <f>_xlfn.XLOOKUP(B1895,'[3]Nur des jours'!$B:$B,'[3]Nur des jours'!$U:$U,"")</f>
        <v>0</v>
      </c>
      <c r="U1895" s="93">
        <v>0</v>
      </c>
      <c r="V1895" s="93">
        <v>0</v>
      </c>
      <c r="W1895" s="93">
        <v>0</v>
      </c>
      <c r="X1895" s="93">
        <v>0</v>
      </c>
      <c r="Y1895" s="93">
        <v>0</v>
      </c>
      <c r="Z1895" s="93">
        <v>0</v>
      </c>
      <c r="AA1895" s="93">
        <v>0</v>
      </c>
      <c r="AB1895" s="93">
        <v>0</v>
      </c>
      <c r="AC1895" s="93"/>
      <c r="AD1895" s="93">
        <v>0</v>
      </c>
      <c r="AE1895" s="93">
        <v>0</v>
      </c>
      <c r="AF1895" s="93">
        <v>0</v>
      </c>
      <c r="AG1895" s="93"/>
      <c r="AH1895" s="93">
        <v>0</v>
      </c>
      <c r="AI1895" s="93">
        <v>0</v>
      </c>
      <c r="AJ1895" s="93">
        <v>0</v>
      </c>
      <c r="AK1895" s="93">
        <v>0</v>
      </c>
      <c r="AL1895" s="93">
        <v>0</v>
      </c>
      <c r="AM1895" s="49" t="s">
        <v>5559</v>
      </c>
      <c r="AN1895" s="49"/>
      <c r="AO1895" s="48" t="str" cm="1">
        <f t="array" ref="AO1895">IFERROR(_xlfn.IFS(
AQ1895="MPR ISSUE","PDH",
AQ1895="BSS Hardware Issue","BSS",
AQ1895="Sites strategiques, MLL, Pylone, etc.","ENVTECH",
AQ1895="AKTIVCO DEFAUT GE &amp; POWER Cabinet","AKTIVCO",
AQ1895="AKTIVCO Coupure ENEO &amp; Baisse de tension","AKTIVCO GRID ONLY",
AQ1895="Coupure ENEO &amp; Baisse de tension","IHS GRID ONLY",
AQ1895="Defaut GE &amp; POWER Cabinet","IHS",
AQ1895="Sharing","Partners",
AQ1895="Sites strategiques &amp; DataCenter","SST &amp; DC",
AQ1895="Exclu","Exclu",
AQ1895="SAT","SAT",
AQ1895="SPARE-ISSUE","SPARE-ISSUE",
AQ1895="Fiber CAmtel","TRANS_FO_CAMTEL",
AQ1895="Fiber AOF","Fiber AOF",
AQ1895="Projet OCM (HUAWEI)","TRAVAUX-HUAWEI",
AQ1895="Projet OCM (NOKIA)","TRAVAUX-NOKIA",
AQ1895="ACCESS-ISSUE","ACCESS-ISSUE",
AQ1895="Projet OCM (ZTE, NOKIA, autres projets)","TRAVAUX OCM",
AQ1895="No root CAuse","No root cause",
AQ1895="ODU HS","PDH",
AQ1895="IP &amp; VLAN","PDH",
AQ1895="Warehouse HUAWEI","SPARE-ISSUE",
AQ1895="SPARE-HS","SPARE-ISSUE",
AQ1895="Power Telco","BSS",AQ1895="no impacts","no impacts"
),"")</f>
        <v>No root cause</v>
      </c>
      <c r="AP1895" s="48" t="str" cm="1">
        <f t="array" ref="AP1895">IFERROR(_xlfn.IFS(
AQ1895="MPR ISSUE","TX ISSUE",
AQ1895="BSS Hardware Issue","RAN ISSUE",
AQ1895="Sites strategiques, MLL, Pylone, etc.","ENVTECH",
AQ1895="AKTIVCO DEFAUT GE &amp; POWER Cabinet","POWER ISSUE",
AQ1895="AKTIVCO Coupure ENEO &amp; Baisse de tension","POWER ISSUE",
AQ1895="Coupure ENEO &amp; Baisse de tension","POWER ISSUE",
AQ1895="Defaut GE &amp; POWER Cabinet","POWER ISSUE",
AQ1895="Sharing","POWER ISSUE",
AQ1895="Sites strategiques &amp; DataCenter","POWER ISSUE",
AQ1895="Exclu","Exclu",
AQ1895="SAT","TX ISSUE",
AQ1895="SPARE-ISSUE","SPARE-ISSUE",
AQ1895="Fiber CAmtel","TX ISSUE",
AQ1895="Fiber AOF","TX ISSUE",
AQ1895="Projet OCM (HUAWEI)","TRAVAUX-HUAWEI",
AQ1895="Projet OCM (NOKIA)","TRAVAUX -NOKIA",
AQ1895="ACCESS-ISSUE","ACCESS-ISSUE",
AQ1895="Projet OCM (ZTE, NOKIA, autres projets)","TRAVAUX OCM",
AQ1895="No root CAuse","No root cause",
AQ1895="ODU HS","TX ISSUE",
AQ1895="IP &amp; VLAN","TX ISSUE",
AQ1895="Warehouse HUAWEI","SPARE-ISSUE",
AQ1895="SPARE-HS","SPARE-ISSUE",
AQ1895="Power Telco","RAN ISSUE",AQ1895="no impacts","no impacts"
),"")</f>
        <v>No root cause</v>
      </c>
      <c r="AQ1895" s="126" t="s">
        <v>5344</v>
      </c>
      <c r="AR1895" s="48" t="str" cm="1">
        <f t="array" ref="AR1895">IFERROR(_xlfn.IFS(
AQ1895="MPR ISSUE","ACTIVE",
AQ1895="BSS Hardware Issue","ACTIVE",
AQ1895="Sites strategiques, MLL, Pylone, etc.","PASSIVE",
AQ1895="AKTIVCO DEFAUT GE &amp; POWER Cabinet","PASSIVE",
AQ1895="AKTIVCO Coupure ENEO &amp; Baisse de tension","PASSIVE",
AQ1895="Coupure ENEO &amp; Baisse de tension","PASSIVE",
AQ1895="Defaut GE &amp; POWER Cabinet","PASSIVE",
AQ1895="Sharing","PASSIVE",
AQ1895="Sites strategiques &amp; DataCenter","PASSIVE",
AQ1895="Exclu","Exclu",
AQ1895="SAT","ACTIVE",
AQ1895="SPARE-ISSUE","SPARE-ISSUE",
AQ1895="Fiber CAmtel","ACTIVE",
AQ1895="Fiber AOF","ACTIVE",
AQ1895="Projet OCM (HUAWEI)","PLANNED WORKS",
AQ1895="Projet OCM (NOKIA)","PLANNED WORKS",
AQ1895="ACCESS-ISSUE","ACCESS-ISSUE",
AQ1895="Projet OCM (ZTE, NOKIA, autres projets)","PLANNED WORKS",
AQ1895="No root CAuse","No root cause",
AQ1895="ODU HS","ACTIVE",
AQ1895="IP &amp; VLAN","ACTIVE",
AQ1895="Warehouse HUAWEI","SPARE-ISSUE",
AQ1895="SPARE-HS","SPARE-ISSUE",
AQ1895="Power Telco","ACTIVE", AQ1895="no impacts","no impacts"
),"")</f>
        <v>No root cause</v>
      </c>
      <c r="AS1895" s="92" t="s">
        <v>5537</v>
      </c>
      <c r="AT1895" s="98" t="s">
        <v>3502</v>
      </c>
      <c r="AV1895" s="17" t="s">
        <v>5537</v>
      </c>
      <c r="AW1895" s="7" t="s">
        <v>5537</v>
      </c>
      <c r="AX1895" s="6" t="s">
        <v>5537</v>
      </c>
      <c r="AY1895" s="7"/>
      <c r="AZ1895" s="3" t="s">
        <v>5537</v>
      </c>
      <c r="BA1895" s="18" t="s">
        <v>5537</v>
      </c>
      <c r="BB1895" s="18" t="s">
        <v>5537</v>
      </c>
      <c r="BC1895" s="18" t="s">
        <v>5537</v>
      </c>
      <c r="BD1895" s="18" t="s">
        <v>5537</v>
      </c>
      <c r="BE1895" s="18" t="s">
        <v>5537</v>
      </c>
      <c r="BF1895" s="18" t="s">
        <v>5537</v>
      </c>
      <c r="BG1895" s="18" t="s">
        <v>5537</v>
      </c>
      <c r="BH1895" s="18" t="s">
        <v>5537</v>
      </c>
      <c r="BI1895" s="18" t="s">
        <v>5537</v>
      </c>
      <c r="BJ1895" s="18" t="s">
        <v>5537</v>
      </c>
      <c r="BK1895" s="18" t="s">
        <v>5537</v>
      </c>
      <c r="BL1895" s="9" t="s">
        <v>5537</v>
      </c>
      <c r="BM1895" s="14" t="s">
        <v>5537</v>
      </c>
      <c r="BN1895" s="14" t="s">
        <v>5537</v>
      </c>
      <c r="BO1895" s="14" t="str">
        <f>_xlfn.XLOOKUP(B1895,'[4]cell downs 18042026 17h'!$B:$B,'[4]cell downs 18042026 17h'!$B:$B,"")</f>
        <v/>
      </c>
      <c r="BP1895" s="14" t="str">
        <f>_xlfn.XLOOKUP(B1895,'[5]Cells Huawei 19042026 15h'!$B:$B,'[5]Cells Huawei 19042026 15h'!$B:$B,"")</f>
        <v/>
      </c>
      <c r="BQ1895" s="9" t="str">
        <f>_xlfn.XLOOKUP(B1895,'[6]cells down 19042026 9H40'!$B:$B,'[6]cells down 19042026 9H40'!$B:$B,"")</f>
        <v/>
      </c>
      <c r="BR1895" s="9" t="s">
        <v>3502</v>
      </c>
      <c r="BS1895" s="9" t="s">
        <v>5537</v>
      </c>
      <c r="BT1895" s="108"/>
    </row>
    <row r="1896" spans="1:72" s="9" customFormat="1" x14ac:dyDescent="0.35">
      <c r="A1896" s="1" t="s">
        <v>3511</v>
      </c>
      <c r="B1896" s="8" t="s">
        <v>3512</v>
      </c>
      <c r="C1896" s="3" t="str">
        <f>_xlfn.XLOOKUP(B1896,'[1]daily break down'!$D:$D,'[1]daily break down'!$E:$E,"")</f>
        <v>LITTORAL</v>
      </c>
      <c r="D1896" s="1" t="s">
        <v>11</v>
      </c>
      <c r="E1896" s="1" t="s">
        <v>12</v>
      </c>
      <c r="F1896" s="3" t="s">
        <v>31</v>
      </c>
      <c r="G1896" s="1" t="s">
        <v>3511</v>
      </c>
      <c r="H1896" s="34" t="str">
        <f>_xlfn.XLOOKUP(B1896,[2]CALCULATION!$B:$B,[2]CALCULATION!$H:$H,"")</f>
        <v>ZTE</v>
      </c>
      <c r="I1896" s="28">
        <v>0</v>
      </c>
      <c r="J1896" s="28">
        <v>0</v>
      </c>
      <c r="K1896" s="28">
        <v>0</v>
      </c>
      <c r="L1896" s="28">
        <v>0</v>
      </c>
      <c r="M1896" s="28">
        <v>0</v>
      </c>
      <c r="N1896" s="28">
        <v>0</v>
      </c>
      <c r="O1896" s="28">
        <v>0</v>
      </c>
      <c r="P1896" s="28">
        <v>0</v>
      </c>
      <c r="Q1896" s="28">
        <v>0</v>
      </c>
      <c r="R1896" s="28">
        <v>0</v>
      </c>
      <c r="S1896" s="93">
        <v>0</v>
      </c>
      <c r="T1896" s="93">
        <f>_xlfn.XLOOKUP(B1896,'[3]Nur des jours'!$B:$B,'[3]Nur des jours'!$U:$U,"")</f>
        <v>0</v>
      </c>
      <c r="U1896" s="93">
        <v>0</v>
      </c>
      <c r="V1896" s="93">
        <v>0</v>
      </c>
      <c r="W1896" s="93">
        <v>0</v>
      </c>
      <c r="X1896" s="93">
        <v>0</v>
      </c>
      <c r="Y1896" s="93">
        <v>0</v>
      </c>
      <c r="Z1896" s="93">
        <v>0</v>
      </c>
      <c r="AA1896" s="93">
        <v>0</v>
      </c>
      <c r="AB1896" s="93">
        <v>0</v>
      </c>
      <c r="AC1896" s="93"/>
      <c r="AD1896" s="93">
        <v>0</v>
      </c>
      <c r="AE1896" s="93">
        <v>0</v>
      </c>
      <c r="AF1896" s="93">
        <v>0</v>
      </c>
      <c r="AG1896" s="93"/>
      <c r="AH1896" s="93">
        <v>0</v>
      </c>
      <c r="AI1896" s="93">
        <v>0</v>
      </c>
      <c r="AJ1896" s="93">
        <v>0</v>
      </c>
      <c r="AK1896" s="93">
        <v>0</v>
      </c>
      <c r="AL1896" s="93">
        <v>0</v>
      </c>
      <c r="AM1896" s="49" t="s">
        <v>5559</v>
      </c>
      <c r="AN1896" s="49"/>
      <c r="AO1896" s="48" t="str" cm="1">
        <f t="array" ref="AO1896">IFERROR(_xlfn.IFS(
AQ1896="MPR ISSUE","PDH",
AQ1896="BSS Hardware Issue","BSS",
AQ1896="Sites strategiques, MLL, Pylone, etc.","ENVTECH",
AQ1896="AKTIVCO DEFAUT GE &amp; POWER Cabinet","AKTIVCO",
AQ1896="AKTIVCO Coupure ENEO &amp; Baisse de tension","AKTIVCO GRID ONLY",
AQ1896="Coupure ENEO &amp; Baisse de tension","IHS GRID ONLY",
AQ1896="Defaut GE &amp; POWER Cabinet","IHS",
AQ1896="Sharing","Partners",
AQ1896="Sites strategiques &amp; DataCenter","SST &amp; DC",
AQ1896="Exclu","Exclu",
AQ1896="SAT","SAT",
AQ1896="SPARE-ISSUE","SPARE-ISSUE",
AQ1896="Fiber CAmtel","TRANS_FO_CAMTEL",
AQ1896="Fiber AOF","Fiber AOF",
AQ1896="Projet OCM (HUAWEI)","TRAVAUX-HUAWEI",
AQ1896="Projet OCM (NOKIA)","TRAVAUX-NOKIA",
AQ1896="ACCESS-ISSUE","ACCESS-ISSUE",
AQ1896="Projet OCM (ZTE, NOKIA, autres projets)","TRAVAUX OCM",
AQ1896="No root CAuse","No root cause",
AQ1896="ODU HS","PDH",
AQ1896="IP &amp; VLAN","PDH",
AQ1896="Warehouse HUAWEI","SPARE-ISSUE",
AQ1896="SPARE-HS","SPARE-ISSUE",
AQ1896="Power Telco","BSS",AQ1896="no impacts","no impacts"
),"")</f>
        <v>No root cause</v>
      </c>
      <c r="AP1896" s="48" t="str" cm="1">
        <f t="array" ref="AP1896">IFERROR(_xlfn.IFS(
AQ1896="MPR ISSUE","TX ISSUE",
AQ1896="BSS Hardware Issue","RAN ISSUE",
AQ1896="Sites strategiques, MLL, Pylone, etc.","ENVTECH",
AQ1896="AKTIVCO DEFAUT GE &amp; POWER Cabinet","POWER ISSUE",
AQ1896="AKTIVCO Coupure ENEO &amp; Baisse de tension","POWER ISSUE",
AQ1896="Coupure ENEO &amp; Baisse de tension","POWER ISSUE",
AQ1896="Defaut GE &amp; POWER Cabinet","POWER ISSUE",
AQ1896="Sharing","POWER ISSUE",
AQ1896="Sites strategiques &amp; DataCenter","POWER ISSUE",
AQ1896="Exclu","Exclu",
AQ1896="SAT","TX ISSUE",
AQ1896="SPARE-ISSUE","SPARE-ISSUE",
AQ1896="Fiber CAmtel","TX ISSUE",
AQ1896="Fiber AOF","TX ISSUE",
AQ1896="Projet OCM (HUAWEI)","TRAVAUX-HUAWEI",
AQ1896="Projet OCM (NOKIA)","TRAVAUX -NOKIA",
AQ1896="ACCESS-ISSUE","ACCESS-ISSUE",
AQ1896="Projet OCM (ZTE, NOKIA, autres projets)","TRAVAUX OCM",
AQ1896="No root CAuse","No root cause",
AQ1896="ODU HS","TX ISSUE",
AQ1896="IP &amp; VLAN","TX ISSUE",
AQ1896="Warehouse HUAWEI","SPARE-ISSUE",
AQ1896="SPARE-HS","SPARE-ISSUE",
AQ1896="Power Telco","RAN ISSUE",AQ1896="no impacts","no impacts"
),"")</f>
        <v>No root cause</v>
      </c>
      <c r="AQ1896" s="126" t="s">
        <v>5344</v>
      </c>
      <c r="AR1896" s="48" t="str" cm="1">
        <f t="array" ref="AR1896">IFERROR(_xlfn.IFS(
AQ1896="MPR ISSUE","ACTIVE",
AQ1896="BSS Hardware Issue","ACTIVE",
AQ1896="Sites strategiques, MLL, Pylone, etc.","PASSIVE",
AQ1896="AKTIVCO DEFAUT GE &amp; POWER Cabinet","PASSIVE",
AQ1896="AKTIVCO Coupure ENEO &amp; Baisse de tension","PASSIVE",
AQ1896="Coupure ENEO &amp; Baisse de tension","PASSIVE",
AQ1896="Defaut GE &amp; POWER Cabinet","PASSIVE",
AQ1896="Sharing","PASSIVE",
AQ1896="Sites strategiques &amp; DataCenter","PASSIVE",
AQ1896="Exclu","Exclu",
AQ1896="SAT","ACTIVE",
AQ1896="SPARE-ISSUE","SPARE-ISSUE",
AQ1896="Fiber CAmtel","ACTIVE",
AQ1896="Fiber AOF","ACTIVE",
AQ1896="Projet OCM (HUAWEI)","PLANNED WORKS",
AQ1896="Projet OCM (NOKIA)","PLANNED WORKS",
AQ1896="ACCESS-ISSUE","ACCESS-ISSUE",
AQ1896="Projet OCM (ZTE, NOKIA, autres projets)","PLANNED WORKS",
AQ1896="No root CAuse","No root cause",
AQ1896="ODU HS","ACTIVE",
AQ1896="IP &amp; VLAN","ACTIVE",
AQ1896="Warehouse HUAWEI","SPARE-ISSUE",
AQ1896="SPARE-HS","SPARE-ISSUE",
AQ1896="Power Telco","ACTIVE", AQ1896="no impacts","no impacts"
),"")</f>
        <v>No root cause</v>
      </c>
      <c r="AS1896" s="92" t="s">
        <v>5537</v>
      </c>
      <c r="AT1896" s="98" t="s">
        <v>3512</v>
      </c>
      <c r="AV1896" s="17" t="s">
        <v>5537</v>
      </c>
      <c r="AW1896" s="7" t="s">
        <v>5537</v>
      </c>
      <c r="AX1896" s="6" t="s">
        <v>5537</v>
      </c>
      <c r="AY1896" s="7"/>
      <c r="AZ1896" s="3" t="s">
        <v>5537</v>
      </c>
      <c r="BA1896" s="18" t="s">
        <v>5537</v>
      </c>
      <c r="BB1896" s="18" t="s">
        <v>5537</v>
      </c>
      <c r="BC1896" s="18" t="s">
        <v>5537</v>
      </c>
      <c r="BD1896" s="18" t="s">
        <v>5537</v>
      </c>
      <c r="BE1896" s="18" t="s">
        <v>5537</v>
      </c>
      <c r="BF1896" s="18" t="s">
        <v>5537</v>
      </c>
      <c r="BG1896" s="18" t="s">
        <v>5537</v>
      </c>
      <c r="BH1896" s="18" t="s">
        <v>5537</v>
      </c>
      <c r="BI1896" s="18" t="s">
        <v>5537</v>
      </c>
      <c r="BJ1896" s="18" t="s">
        <v>5537</v>
      </c>
      <c r="BK1896" s="18" t="s">
        <v>5537</v>
      </c>
      <c r="BL1896" s="9" t="s">
        <v>5537</v>
      </c>
      <c r="BM1896" s="14" t="s">
        <v>5537</v>
      </c>
      <c r="BN1896" s="14" t="s">
        <v>5537</v>
      </c>
      <c r="BO1896" s="14" t="str">
        <f>_xlfn.XLOOKUP(B1896,'[4]cell downs 18042026 17h'!$B:$B,'[4]cell downs 18042026 17h'!$B:$B,"")</f>
        <v/>
      </c>
      <c r="BP1896" s="14" t="str">
        <f>_xlfn.XLOOKUP(B1896,'[5]Cells Huawei 19042026 15h'!$B:$B,'[5]Cells Huawei 19042026 15h'!$B:$B,"")</f>
        <v/>
      </c>
      <c r="BQ1896" s="9" t="str">
        <f>_xlfn.XLOOKUP(B1896,'[6]cells down 19042026 9H40'!$B:$B,'[6]cells down 19042026 9H40'!$B:$B,"")</f>
        <v/>
      </c>
      <c r="BR1896" s="9" t="s">
        <v>3512</v>
      </c>
      <c r="BS1896" s="9" t="s">
        <v>12</v>
      </c>
      <c r="BT1896" s="108"/>
    </row>
    <row r="1897" spans="1:72" s="9" customFormat="1" x14ac:dyDescent="0.35">
      <c r="A1897" s="1" t="s">
        <v>3513</v>
      </c>
      <c r="B1897" s="8" t="s">
        <v>3514</v>
      </c>
      <c r="C1897" s="3" t="str">
        <f>_xlfn.XLOOKUP(B1897,'[1]daily break down'!$D:$D,'[1]daily break down'!$E:$E,"")</f>
        <v>CENTRE</v>
      </c>
      <c r="D1897" s="1" t="s">
        <v>11</v>
      </c>
      <c r="E1897" s="1" t="s">
        <v>630</v>
      </c>
      <c r="F1897" s="3" t="s">
        <v>226</v>
      </c>
      <c r="G1897" s="1" t="s">
        <v>3513</v>
      </c>
      <c r="H1897" s="34" t="str">
        <f>_xlfn.XLOOKUP(B1897,[2]CALCULATION!$B:$B,[2]CALCULATION!$H:$H,"")</f>
        <v>ZTE</v>
      </c>
      <c r="I1897" s="28">
        <v>0</v>
      </c>
      <c r="J1897" s="28">
        <v>0</v>
      </c>
      <c r="K1897" s="28">
        <v>0</v>
      </c>
      <c r="L1897" s="28">
        <v>0</v>
      </c>
      <c r="M1897" s="28">
        <v>0</v>
      </c>
      <c r="N1897" s="28">
        <v>0</v>
      </c>
      <c r="O1897" s="28">
        <v>0</v>
      </c>
      <c r="P1897" s="28">
        <v>0</v>
      </c>
      <c r="Q1897" s="28">
        <v>0</v>
      </c>
      <c r="R1897" s="28">
        <v>0</v>
      </c>
      <c r="S1897" s="93">
        <v>0</v>
      </c>
      <c r="T1897" s="93">
        <f>_xlfn.XLOOKUP(B1897,'[3]Nur des jours'!$B:$B,'[3]Nur des jours'!$U:$U,"")</f>
        <v>0</v>
      </c>
      <c r="U1897" s="93">
        <v>0</v>
      </c>
      <c r="V1897" s="93">
        <v>0</v>
      </c>
      <c r="W1897" s="93">
        <v>0</v>
      </c>
      <c r="X1897" s="93">
        <v>0</v>
      </c>
      <c r="Y1897" s="93">
        <v>0</v>
      </c>
      <c r="Z1897" s="93">
        <v>0</v>
      </c>
      <c r="AA1897" s="93">
        <v>0</v>
      </c>
      <c r="AB1897" s="93">
        <v>0</v>
      </c>
      <c r="AC1897" s="93"/>
      <c r="AD1897" s="93">
        <v>0</v>
      </c>
      <c r="AE1897" s="93">
        <v>0</v>
      </c>
      <c r="AF1897" s="93">
        <v>0</v>
      </c>
      <c r="AG1897" s="93"/>
      <c r="AH1897" s="93">
        <v>0</v>
      </c>
      <c r="AI1897" s="93">
        <v>0</v>
      </c>
      <c r="AJ1897" s="93">
        <v>0</v>
      </c>
      <c r="AK1897" s="93">
        <v>0</v>
      </c>
      <c r="AL1897" s="93">
        <v>0</v>
      </c>
      <c r="AM1897" s="49" t="s">
        <v>5559</v>
      </c>
      <c r="AN1897" s="49"/>
      <c r="AO1897" s="48" t="str" cm="1">
        <f t="array" ref="AO1897">IFERROR(_xlfn.IFS(
AQ1897="MPR ISSUE","PDH",
AQ1897="BSS Hardware Issue","BSS",
AQ1897="Sites strategiques, MLL, Pylone, etc.","ENVTECH",
AQ1897="AKTIVCO DEFAUT GE &amp; POWER Cabinet","AKTIVCO",
AQ1897="AKTIVCO Coupure ENEO &amp; Baisse de tension","AKTIVCO GRID ONLY",
AQ1897="Coupure ENEO &amp; Baisse de tension","IHS GRID ONLY",
AQ1897="Defaut GE &amp; POWER Cabinet","IHS",
AQ1897="Sharing","Partners",
AQ1897="Sites strategiques &amp; DataCenter","SST &amp; DC",
AQ1897="Exclu","Exclu",
AQ1897="SAT","SAT",
AQ1897="SPARE-ISSUE","SPARE-ISSUE",
AQ1897="Fiber CAmtel","TRANS_FO_CAMTEL",
AQ1897="Fiber AOF","Fiber AOF",
AQ1897="Projet OCM (HUAWEI)","TRAVAUX-HUAWEI",
AQ1897="Projet OCM (NOKIA)","TRAVAUX-NOKIA",
AQ1897="ACCESS-ISSUE","ACCESS-ISSUE",
AQ1897="Projet OCM (ZTE, NOKIA, autres projets)","TRAVAUX OCM",
AQ1897="No root CAuse","No root cause",
AQ1897="ODU HS","PDH",
AQ1897="IP &amp; VLAN","PDH",
AQ1897="Warehouse HUAWEI","SPARE-ISSUE",
AQ1897="SPARE-HS","SPARE-ISSUE",
AQ1897="Power Telco","BSS",AQ1897="no impacts","no impacts"
),"")</f>
        <v>No root cause</v>
      </c>
      <c r="AP1897" s="48" t="str" cm="1">
        <f t="array" ref="AP1897">IFERROR(_xlfn.IFS(
AQ1897="MPR ISSUE","TX ISSUE",
AQ1897="BSS Hardware Issue","RAN ISSUE",
AQ1897="Sites strategiques, MLL, Pylone, etc.","ENVTECH",
AQ1897="AKTIVCO DEFAUT GE &amp; POWER Cabinet","POWER ISSUE",
AQ1897="AKTIVCO Coupure ENEO &amp; Baisse de tension","POWER ISSUE",
AQ1897="Coupure ENEO &amp; Baisse de tension","POWER ISSUE",
AQ1897="Defaut GE &amp; POWER Cabinet","POWER ISSUE",
AQ1897="Sharing","POWER ISSUE",
AQ1897="Sites strategiques &amp; DataCenter","POWER ISSUE",
AQ1897="Exclu","Exclu",
AQ1897="SAT","TX ISSUE",
AQ1897="SPARE-ISSUE","SPARE-ISSUE",
AQ1897="Fiber CAmtel","TX ISSUE",
AQ1897="Fiber AOF","TX ISSUE",
AQ1897="Projet OCM (HUAWEI)","TRAVAUX-HUAWEI",
AQ1897="Projet OCM (NOKIA)","TRAVAUX -NOKIA",
AQ1897="ACCESS-ISSUE","ACCESS-ISSUE",
AQ1897="Projet OCM (ZTE, NOKIA, autres projets)","TRAVAUX OCM",
AQ1897="No root CAuse","No root cause",
AQ1897="ODU HS","TX ISSUE",
AQ1897="IP &amp; VLAN","TX ISSUE",
AQ1897="Warehouse HUAWEI","SPARE-ISSUE",
AQ1897="SPARE-HS","SPARE-ISSUE",
AQ1897="Power Telco","RAN ISSUE",AQ1897="no impacts","no impacts"
),"")</f>
        <v>No root cause</v>
      </c>
      <c r="AQ1897" s="126" t="s">
        <v>5344</v>
      </c>
      <c r="AR1897" s="48" t="str" cm="1">
        <f t="array" ref="AR1897">IFERROR(_xlfn.IFS(
AQ1897="MPR ISSUE","ACTIVE",
AQ1897="BSS Hardware Issue","ACTIVE",
AQ1897="Sites strategiques, MLL, Pylone, etc.","PASSIVE",
AQ1897="AKTIVCO DEFAUT GE &amp; POWER Cabinet","PASSIVE",
AQ1897="AKTIVCO Coupure ENEO &amp; Baisse de tension","PASSIVE",
AQ1897="Coupure ENEO &amp; Baisse de tension","PASSIVE",
AQ1897="Defaut GE &amp; POWER Cabinet","PASSIVE",
AQ1897="Sharing","PASSIVE",
AQ1897="Sites strategiques &amp; DataCenter","PASSIVE",
AQ1897="Exclu","Exclu",
AQ1897="SAT","ACTIVE",
AQ1897="SPARE-ISSUE","SPARE-ISSUE",
AQ1897="Fiber CAmtel","ACTIVE",
AQ1897="Fiber AOF","ACTIVE",
AQ1897="Projet OCM (HUAWEI)","PLANNED WORKS",
AQ1897="Projet OCM (NOKIA)","PLANNED WORKS",
AQ1897="ACCESS-ISSUE","ACCESS-ISSUE",
AQ1897="Projet OCM (ZTE, NOKIA, autres projets)","PLANNED WORKS",
AQ1897="No root CAuse","No root cause",
AQ1897="ODU HS","ACTIVE",
AQ1897="IP &amp; VLAN","ACTIVE",
AQ1897="Warehouse HUAWEI","SPARE-ISSUE",
AQ1897="SPARE-HS","SPARE-ISSUE",
AQ1897="Power Telco","ACTIVE", AQ1897="no impacts","no impacts"
),"")</f>
        <v>No root cause</v>
      </c>
      <c r="AS1897" s="92" t="s">
        <v>5537</v>
      </c>
      <c r="AT1897" s="98" t="s">
        <v>3514</v>
      </c>
      <c r="AV1897" s="17" t="s">
        <v>5537</v>
      </c>
      <c r="AW1897" s="7" t="s">
        <v>5537</v>
      </c>
      <c r="AX1897" s="6" t="s">
        <v>5537</v>
      </c>
      <c r="AY1897" s="7"/>
      <c r="AZ1897" s="3" t="s">
        <v>5537</v>
      </c>
      <c r="BA1897" s="18" t="s">
        <v>5537</v>
      </c>
      <c r="BB1897" s="18" t="s">
        <v>5537</v>
      </c>
      <c r="BC1897" s="18" t="s">
        <v>5537</v>
      </c>
      <c r="BD1897" s="18" t="s">
        <v>5537</v>
      </c>
      <c r="BE1897" s="18" t="s">
        <v>5537</v>
      </c>
      <c r="BF1897" s="18" t="s">
        <v>5537</v>
      </c>
      <c r="BG1897" s="18" t="s">
        <v>5537</v>
      </c>
      <c r="BH1897" s="18" t="s">
        <v>5537</v>
      </c>
      <c r="BI1897" s="18" t="s">
        <v>5537</v>
      </c>
      <c r="BJ1897" s="18" t="s">
        <v>5537</v>
      </c>
      <c r="BK1897" s="18" t="s">
        <v>5537</v>
      </c>
      <c r="BL1897" s="9" t="s">
        <v>5537</v>
      </c>
      <c r="BM1897" s="14" t="s">
        <v>5537</v>
      </c>
      <c r="BN1897" s="14" t="s">
        <v>5537</v>
      </c>
      <c r="BO1897" s="14" t="str">
        <f>_xlfn.XLOOKUP(B1897,'[4]cell downs 18042026 17h'!$B:$B,'[4]cell downs 18042026 17h'!$B:$B,"")</f>
        <v/>
      </c>
      <c r="BP1897" s="14" t="str">
        <f>_xlfn.XLOOKUP(B1897,'[5]Cells Huawei 19042026 15h'!$B:$B,'[5]Cells Huawei 19042026 15h'!$B:$B,"")</f>
        <v/>
      </c>
      <c r="BQ1897" s="9" t="str">
        <f>_xlfn.XLOOKUP(B1897,'[6]cells down 19042026 9H40'!$B:$B,'[6]cells down 19042026 9H40'!$B:$B,"")</f>
        <v/>
      </c>
      <c r="BR1897" s="9" t="s">
        <v>3514</v>
      </c>
      <c r="BS1897" s="9" t="s">
        <v>594</v>
      </c>
      <c r="BT1897" s="108"/>
    </row>
    <row r="1898" spans="1:72" s="9" customFormat="1" x14ac:dyDescent="0.35">
      <c r="A1898" s="1" t="s">
        <v>3515</v>
      </c>
      <c r="B1898" s="8" t="s">
        <v>3516</v>
      </c>
      <c r="C1898" s="3" t="str">
        <f>_xlfn.XLOOKUP(B1898,'[1]daily break down'!$D:$D,'[1]daily break down'!$E:$E,"")</f>
        <v>CENTRE</v>
      </c>
      <c r="D1898" s="1" t="s">
        <v>11</v>
      </c>
      <c r="E1898" s="1" t="s">
        <v>12</v>
      </c>
      <c r="F1898" s="3" t="s">
        <v>37</v>
      </c>
      <c r="G1898" s="1" t="s">
        <v>3515</v>
      </c>
      <c r="H1898" s="34" t="str">
        <f>_xlfn.XLOOKUP(B1898,[2]CALCULATION!$B:$B,[2]CALCULATION!$H:$H,"")</f>
        <v>ZTE</v>
      </c>
      <c r="I1898" s="28">
        <v>0</v>
      </c>
      <c r="J1898" s="28">
        <v>0</v>
      </c>
      <c r="K1898" s="28">
        <v>0</v>
      </c>
      <c r="L1898" s="28">
        <v>0</v>
      </c>
      <c r="M1898" s="28">
        <v>0</v>
      </c>
      <c r="N1898" s="28">
        <v>0</v>
      </c>
      <c r="O1898" s="28">
        <v>0</v>
      </c>
      <c r="P1898" s="28">
        <v>0</v>
      </c>
      <c r="Q1898" s="28">
        <v>0</v>
      </c>
      <c r="R1898" s="28">
        <v>0</v>
      </c>
      <c r="S1898" s="93">
        <v>0</v>
      </c>
      <c r="T1898" s="93">
        <f>_xlfn.XLOOKUP(B1898,'[3]Nur des jours'!$B:$B,'[3]Nur des jours'!$U:$U,"")</f>
        <v>0</v>
      </c>
      <c r="U1898" s="93">
        <v>0</v>
      </c>
      <c r="V1898" s="93">
        <v>0</v>
      </c>
      <c r="W1898" s="93">
        <v>0</v>
      </c>
      <c r="X1898" s="93">
        <v>0</v>
      </c>
      <c r="Y1898" s="93">
        <v>0</v>
      </c>
      <c r="Z1898" s="93">
        <v>0</v>
      </c>
      <c r="AA1898" s="93">
        <v>0</v>
      </c>
      <c r="AB1898" s="93">
        <v>0</v>
      </c>
      <c r="AC1898" s="93"/>
      <c r="AD1898" s="93">
        <v>0</v>
      </c>
      <c r="AE1898" s="93">
        <v>0</v>
      </c>
      <c r="AF1898" s="93">
        <v>0</v>
      </c>
      <c r="AG1898" s="93"/>
      <c r="AH1898" s="93">
        <v>0</v>
      </c>
      <c r="AI1898" s="93">
        <v>0</v>
      </c>
      <c r="AJ1898" s="93">
        <v>0</v>
      </c>
      <c r="AK1898" s="93">
        <v>0</v>
      </c>
      <c r="AL1898" s="93">
        <v>0</v>
      </c>
      <c r="AM1898" s="49" t="s">
        <v>5559</v>
      </c>
      <c r="AN1898" s="49"/>
      <c r="AO1898" s="48" t="str" cm="1">
        <f t="array" ref="AO1898">IFERROR(_xlfn.IFS(
AQ1898="MPR ISSUE","PDH",
AQ1898="BSS Hardware Issue","BSS",
AQ1898="Sites strategiques, MLL, Pylone, etc.","ENVTECH",
AQ1898="AKTIVCO DEFAUT GE &amp; POWER Cabinet","AKTIVCO",
AQ1898="AKTIVCO Coupure ENEO &amp; Baisse de tension","AKTIVCO GRID ONLY",
AQ1898="Coupure ENEO &amp; Baisse de tension","IHS GRID ONLY",
AQ1898="Defaut GE &amp; POWER Cabinet","IHS",
AQ1898="Sharing","Partners",
AQ1898="Sites strategiques &amp; DataCenter","SST &amp; DC",
AQ1898="Exclu","Exclu",
AQ1898="SAT","SAT",
AQ1898="SPARE-ISSUE","SPARE-ISSUE",
AQ1898="Fiber CAmtel","TRANS_FO_CAMTEL",
AQ1898="Fiber AOF","Fiber AOF",
AQ1898="Projet OCM (HUAWEI)","TRAVAUX-HUAWEI",
AQ1898="Projet OCM (NOKIA)","TRAVAUX-NOKIA",
AQ1898="ACCESS-ISSUE","ACCESS-ISSUE",
AQ1898="Projet OCM (ZTE, NOKIA, autres projets)","TRAVAUX OCM",
AQ1898="No root CAuse","No root cause",
AQ1898="ODU HS","PDH",
AQ1898="IP &amp; VLAN","PDH",
AQ1898="Warehouse HUAWEI","SPARE-ISSUE",
AQ1898="SPARE-HS","SPARE-ISSUE",
AQ1898="Power Telco","BSS",AQ1898="no impacts","no impacts"
),"")</f>
        <v>No root cause</v>
      </c>
      <c r="AP1898" s="48" t="str" cm="1">
        <f t="array" ref="AP1898">IFERROR(_xlfn.IFS(
AQ1898="MPR ISSUE","TX ISSUE",
AQ1898="BSS Hardware Issue","RAN ISSUE",
AQ1898="Sites strategiques, MLL, Pylone, etc.","ENVTECH",
AQ1898="AKTIVCO DEFAUT GE &amp; POWER Cabinet","POWER ISSUE",
AQ1898="AKTIVCO Coupure ENEO &amp; Baisse de tension","POWER ISSUE",
AQ1898="Coupure ENEO &amp; Baisse de tension","POWER ISSUE",
AQ1898="Defaut GE &amp; POWER Cabinet","POWER ISSUE",
AQ1898="Sharing","POWER ISSUE",
AQ1898="Sites strategiques &amp; DataCenter","POWER ISSUE",
AQ1898="Exclu","Exclu",
AQ1898="SAT","TX ISSUE",
AQ1898="SPARE-ISSUE","SPARE-ISSUE",
AQ1898="Fiber CAmtel","TX ISSUE",
AQ1898="Fiber AOF","TX ISSUE",
AQ1898="Projet OCM (HUAWEI)","TRAVAUX-HUAWEI",
AQ1898="Projet OCM (NOKIA)","TRAVAUX -NOKIA",
AQ1898="ACCESS-ISSUE","ACCESS-ISSUE",
AQ1898="Projet OCM (ZTE, NOKIA, autres projets)","TRAVAUX OCM",
AQ1898="No root CAuse","No root cause",
AQ1898="ODU HS","TX ISSUE",
AQ1898="IP &amp; VLAN","TX ISSUE",
AQ1898="Warehouse HUAWEI","SPARE-ISSUE",
AQ1898="SPARE-HS","SPARE-ISSUE",
AQ1898="Power Telco","RAN ISSUE",AQ1898="no impacts","no impacts"
),"")</f>
        <v>No root cause</v>
      </c>
      <c r="AQ1898" s="126" t="s">
        <v>5344</v>
      </c>
      <c r="AR1898" s="48" t="str" cm="1">
        <f t="array" ref="AR1898">IFERROR(_xlfn.IFS(
AQ1898="MPR ISSUE","ACTIVE",
AQ1898="BSS Hardware Issue","ACTIVE",
AQ1898="Sites strategiques, MLL, Pylone, etc.","PASSIVE",
AQ1898="AKTIVCO DEFAUT GE &amp; POWER Cabinet","PASSIVE",
AQ1898="AKTIVCO Coupure ENEO &amp; Baisse de tension","PASSIVE",
AQ1898="Coupure ENEO &amp; Baisse de tension","PASSIVE",
AQ1898="Defaut GE &amp; POWER Cabinet","PASSIVE",
AQ1898="Sharing","PASSIVE",
AQ1898="Sites strategiques &amp; DataCenter","PASSIVE",
AQ1898="Exclu","Exclu",
AQ1898="SAT","ACTIVE",
AQ1898="SPARE-ISSUE","SPARE-ISSUE",
AQ1898="Fiber CAmtel","ACTIVE",
AQ1898="Fiber AOF","ACTIVE",
AQ1898="Projet OCM (HUAWEI)","PLANNED WORKS",
AQ1898="Projet OCM (NOKIA)","PLANNED WORKS",
AQ1898="ACCESS-ISSUE","ACCESS-ISSUE",
AQ1898="Projet OCM (ZTE, NOKIA, autres projets)","PLANNED WORKS",
AQ1898="No root CAuse","No root cause",
AQ1898="ODU HS","ACTIVE",
AQ1898="IP &amp; VLAN","ACTIVE",
AQ1898="Warehouse HUAWEI","SPARE-ISSUE",
AQ1898="SPARE-HS","SPARE-ISSUE",
AQ1898="Power Telco","ACTIVE", AQ1898="no impacts","no impacts"
),"")</f>
        <v>No root cause</v>
      </c>
      <c r="AS1898" s="92" t="s">
        <v>5537</v>
      </c>
      <c r="AT1898" s="98" t="s">
        <v>3516</v>
      </c>
      <c r="AV1898" s="17" t="s">
        <v>5537</v>
      </c>
      <c r="AW1898" s="7" t="s">
        <v>5537</v>
      </c>
      <c r="AX1898" s="6" t="s">
        <v>5537</v>
      </c>
      <c r="AY1898" s="7"/>
      <c r="AZ1898" s="3" t="s">
        <v>5537</v>
      </c>
      <c r="BA1898" s="18" t="s">
        <v>5537</v>
      </c>
      <c r="BB1898" s="18" t="s">
        <v>5537</v>
      </c>
      <c r="BC1898" s="18" t="s">
        <v>5537</v>
      </c>
      <c r="BD1898" s="18" t="s">
        <v>5537</v>
      </c>
      <c r="BE1898" s="18" t="s">
        <v>5537</v>
      </c>
      <c r="BF1898" s="18" t="s">
        <v>5537</v>
      </c>
      <c r="BG1898" s="18" t="s">
        <v>5537</v>
      </c>
      <c r="BH1898" s="18" t="s">
        <v>5537</v>
      </c>
      <c r="BI1898" s="18" t="s">
        <v>5537</v>
      </c>
      <c r="BJ1898" s="18" t="s">
        <v>5537</v>
      </c>
      <c r="BK1898" s="18" t="s">
        <v>5537</v>
      </c>
      <c r="BL1898" s="9" t="s">
        <v>5537</v>
      </c>
      <c r="BM1898" s="14" t="s">
        <v>5537</v>
      </c>
      <c r="BN1898" s="14" t="s">
        <v>5537</v>
      </c>
      <c r="BO1898" s="14" t="str">
        <f>_xlfn.XLOOKUP(B1898,'[4]cell downs 18042026 17h'!$B:$B,'[4]cell downs 18042026 17h'!$B:$B,"")</f>
        <v/>
      </c>
      <c r="BP1898" s="14" t="str">
        <f>_xlfn.XLOOKUP(B1898,'[5]Cells Huawei 19042026 15h'!$B:$B,'[5]Cells Huawei 19042026 15h'!$B:$B,"")</f>
        <v/>
      </c>
      <c r="BQ1898" s="9" t="str">
        <f>_xlfn.XLOOKUP(B1898,'[6]cells down 19042026 9H40'!$B:$B,'[6]cells down 19042026 9H40'!$B:$B,"")</f>
        <v/>
      </c>
      <c r="BR1898" s="9" t="s">
        <v>3516</v>
      </c>
      <c r="BS1898" s="9" t="s">
        <v>12</v>
      </c>
      <c r="BT1898" s="108"/>
    </row>
    <row r="1899" spans="1:72" s="9" customFormat="1" x14ac:dyDescent="0.35">
      <c r="A1899" s="1" t="s">
        <v>3517</v>
      </c>
      <c r="B1899" s="8" t="s">
        <v>3518</v>
      </c>
      <c r="C1899" s="3" t="str">
        <f>_xlfn.XLOOKUP(B1899,'[1]daily break down'!$D:$D,'[1]daily break down'!$E:$E,"")</f>
        <v>CENTRE</v>
      </c>
      <c r="D1899" s="1" t="s">
        <v>11</v>
      </c>
      <c r="E1899" s="1" t="s">
        <v>1129</v>
      </c>
      <c r="F1899" s="3" t="s">
        <v>37</v>
      </c>
      <c r="G1899" s="1" t="s">
        <v>3153</v>
      </c>
      <c r="H1899" s="34" t="str">
        <f>_xlfn.XLOOKUP(B1899,[2]CALCULATION!$B:$B,[2]CALCULATION!$H:$H,"")</f>
        <v>ZTE</v>
      </c>
      <c r="I1899" s="28">
        <v>0</v>
      </c>
      <c r="J1899" s="28">
        <v>0</v>
      </c>
      <c r="K1899" s="28">
        <v>0</v>
      </c>
      <c r="L1899" s="28">
        <v>0</v>
      </c>
      <c r="M1899" s="28">
        <v>0</v>
      </c>
      <c r="N1899" s="28">
        <v>0</v>
      </c>
      <c r="O1899" s="28">
        <v>0</v>
      </c>
      <c r="P1899" s="28">
        <v>0</v>
      </c>
      <c r="Q1899" s="28">
        <v>0</v>
      </c>
      <c r="R1899" s="28">
        <v>0</v>
      </c>
      <c r="S1899" s="93">
        <v>0</v>
      </c>
      <c r="T1899" s="93">
        <f>_xlfn.XLOOKUP(B1899,'[3]Nur des jours'!$B:$B,'[3]Nur des jours'!$U:$U,"")</f>
        <v>0</v>
      </c>
      <c r="U1899" s="93">
        <v>0</v>
      </c>
      <c r="V1899" s="93">
        <v>0</v>
      </c>
      <c r="W1899" s="93">
        <v>0</v>
      </c>
      <c r="X1899" s="93">
        <v>0</v>
      </c>
      <c r="Y1899" s="93">
        <v>0</v>
      </c>
      <c r="Z1899" s="93">
        <v>0</v>
      </c>
      <c r="AA1899" s="93">
        <v>0</v>
      </c>
      <c r="AB1899" s="93">
        <v>0</v>
      </c>
      <c r="AC1899" s="93"/>
      <c r="AD1899" s="93">
        <v>0</v>
      </c>
      <c r="AE1899" s="93">
        <v>0</v>
      </c>
      <c r="AF1899" s="93">
        <v>0</v>
      </c>
      <c r="AG1899" s="93"/>
      <c r="AH1899" s="93">
        <v>0</v>
      </c>
      <c r="AI1899" s="93">
        <v>0</v>
      </c>
      <c r="AJ1899" s="93">
        <v>0</v>
      </c>
      <c r="AK1899" s="93">
        <v>0</v>
      </c>
      <c r="AL1899" s="93">
        <v>0</v>
      </c>
      <c r="AM1899" s="49" t="s">
        <v>5559</v>
      </c>
      <c r="AN1899" s="49"/>
      <c r="AO1899" s="48" t="str" cm="1">
        <f t="array" ref="AO1899">IFERROR(_xlfn.IFS(
AQ1899="MPR ISSUE","PDH",
AQ1899="BSS Hardware Issue","BSS",
AQ1899="Sites strategiques, MLL, Pylone, etc.","ENVTECH",
AQ1899="AKTIVCO DEFAUT GE &amp; POWER Cabinet","AKTIVCO",
AQ1899="AKTIVCO Coupure ENEO &amp; Baisse de tension","AKTIVCO GRID ONLY",
AQ1899="Coupure ENEO &amp; Baisse de tension","IHS GRID ONLY",
AQ1899="Defaut GE &amp; POWER Cabinet","IHS",
AQ1899="Sharing","Partners",
AQ1899="Sites strategiques &amp; DataCenter","SST &amp; DC",
AQ1899="Exclu","Exclu",
AQ1899="SAT","SAT",
AQ1899="SPARE-ISSUE","SPARE-ISSUE",
AQ1899="Fiber CAmtel","TRANS_FO_CAMTEL",
AQ1899="Fiber AOF","Fiber AOF",
AQ1899="Projet OCM (HUAWEI)","TRAVAUX-HUAWEI",
AQ1899="Projet OCM (NOKIA)","TRAVAUX-NOKIA",
AQ1899="ACCESS-ISSUE","ACCESS-ISSUE",
AQ1899="Projet OCM (ZTE, NOKIA, autres projets)","TRAVAUX OCM",
AQ1899="No root CAuse","No root cause",
AQ1899="ODU HS","PDH",
AQ1899="IP &amp; VLAN","PDH",
AQ1899="Warehouse HUAWEI","SPARE-ISSUE",
AQ1899="SPARE-HS","SPARE-ISSUE",
AQ1899="Power Telco","BSS",AQ1899="no impacts","no impacts"
),"")</f>
        <v>No root cause</v>
      </c>
      <c r="AP1899" s="48" t="str" cm="1">
        <f t="array" ref="AP1899">IFERROR(_xlfn.IFS(
AQ1899="MPR ISSUE","TX ISSUE",
AQ1899="BSS Hardware Issue","RAN ISSUE",
AQ1899="Sites strategiques, MLL, Pylone, etc.","ENVTECH",
AQ1899="AKTIVCO DEFAUT GE &amp; POWER Cabinet","POWER ISSUE",
AQ1899="AKTIVCO Coupure ENEO &amp; Baisse de tension","POWER ISSUE",
AQ1899="Coupure ENEO &amp; Baisse de tension","POWER ISSUE",
AQ1899="Defaut GE &amp; POWER Cabinet","POWER ISSUE",
AQ1899="Sharing","POWER ISSUE",
AQ1899="Sites strategiques &amp; DataCenter","POWER ISSUE",
AQ1899="Exclu","Exclu",
AQ1899="SAT","TX ISSUE",
AQ1899="SPARE-ISSUE","SPARE-ISSUE",
AQ1899="Fiber CAmtel","TX ISSUE",
AQ1899="Fiber AOF","TX ISSUE",
AQ1899="Projet OCM (HUAWEI)","TRAVAUX-HUAWEI",
AQ1899="Projet OCM (NOKIA)","TRAVAUX -NOKIA",
AQ1899="ACCESS-ISSUE","ACCESS-ISSUE",
AQ1899="Projet OCM (ZTE, NOKIA, autres projets)","TRAVAUX OCM",
AQ1899="No root CAuse","No root cause",
AQ1899="ODU HS","TX ISSUE",
AQ1899="IP &amp; VLAN","TX ISSUE",
AQ1899="Warehouse HUAWEI","SPARE-ISSUE",
AQ1899="SPARE-HS","SPARE-ISSUE",
AQ1899="Power Telco","RAN ISSUE",AQ1899="no impacts","no impacts"
),"")</f>
        <v>No root cause</v>
      </c>
      <c r="AQ1899" s="126" t="s">
        <v>5344</v>
      </c>
      <c r="AR1899" s="48" t="str" cm="1">
        <f t="array" ref="AR1899">IFERROR(_xlfn.IFS(
AQ1899="MPR ISSUE","ACTIVE",
AQ1899="BSS Hardware Issue","ACTIVE",
AQ1899="Sites strategiques, MLL, Pylone, etc.","PASSIVE",
AQ1899="AKTIVCO DEFAUT GE &amp; POWER Cabinet","PASSIVE",
AQ1899="AKTIVCO Coupure ENEO &amp; Baisse de tension","PASSIVE",
AQ1899="Coupure ENEO &amp; Baisse de tension","PASSIVE",
AQ1899="Defaut GE &amp; POWER Cabinet","PASSIVE",
AQ1899="Sharing","PASSIVE",
AQ1899="Sites strategiques &amp; DataCenter","PASSIVE",
AQ1899="Exclu","Exclu",
AQ1899="SAT","ACTIVE",
AQ1899="SPARE-ISSUE","SPARE-ISSUE",
AQ1899="Fiber CAmtel","ACTIVE",
AQ1899="Fiber AOF","ACTIVE",
AQ1899="Projet OCM (HUAWEI)","PLANNED WORKS",
AQ1899="Projet OCM (NOKIA)","PLANNED WORKS",
AQ1899="ACCESS-ISSUE","ACCESS-ISSUE",
AQ1899="Projet OCM (ZTE, NOKIA, autres projets)","PLANNED WORKS",
AQ1899="No root CAuse","No root cause",
AQ1899="ODU HS","ACTIVE",
AQ1899="IP &amp; VLAN","ACTIVE",
AQ1899="Warehouse HUAWEI","SPARE-ISSUE",
AQ1899="SPARE-HS","SPARE-ISSUE",
AQ1899="Power Telco","ACTIVE", AQ1899="no impacts","no impacts"
),"")</f>
        <v>No root cause</v>
      </c>
      <c r="AS1899" s="92" t="s">
        <v>5537</v>
      </c>
      <c r="AT1899" s="98" t="s">
        <v>3518</v>
      </c>
      <c r="AV1899" s="17" t="s">
        <v>5537</v>
      </c>
      <c r="AW1899" s="7" t="s">
        <v>5537</v>
      </c>
      <c r="AX1899" s="6" t="s">
        <v>5537</v>
      </c>
      <c r="AY1899" s="7"/>
      <c r="AZ1899" s="3" t="s">
        <v>5537</v>
      </c>
      <c r="BA1899" s="18" t="s">
        <v>5537</v>
      </c>
      <c r="BB1899" s="18" t="s">
        <v>5537</v>
      </c>
      <c r="BC1899" s="18" t="s">
        <v>5537</v>
      </c>
      <c r="BD1899" s="18" t="s">
        <v>5537</v>
      </c>
      <c r="BE1899" s="18" t="s">
        <v>5537</v>
      </c>
      <c r="BF1899" s="18" t="s">
        <v>5537</v>
      </c>
      <c r="BG1899" s="18" t="s">
        <v>5537</v>
      </c>
      <c r="BH1899" s="18" t="s">
        <v>5537</v>
      </c>
      <c r="BI1899" s="18" t="s">
        <v>5537</v>
      </c>
      <c r="BJ1899" s="18" t="s">
        <v>5537</v>
      </c>
      <c r="BK1899" s="18" t="s">
        <v>5537</v>
      </c>
      <c r="BL1899" s="9" t="s">
        <v>5537</v>
      </c>
      <c r="BM1899" s="14" t="s">
        <v>5537</v>
      </c>
      <c r="BN1899" s="14" t="s">
        <v>5537</v>
      </c>
      <c r="BO1899" s="14" t="str">
        <f>_xlfn.XLOOKUP(B1899,'[4]cell downs 18042026 17h'!$B:$B,'[4]cell downs 18042026 17h'!$B:$B,"")</f>
        <v/>
      </c>
      <c r="BP1899" s="14" t="str">
        <f>_xlfn.XLOOKUP(B1899,'[5]Cells Huawei 19042026 15h'!$B:$B,'[5]Cells Huawei 19042026 15h'!$B:$B,"")</f>
        <v/>
      </c>
      <c r="BQ1899" s="9" t="str">
        <f>_xlfn.XLOOKUP(B1899,'[6]cells down 19042026 9H40'!$B:$B,'[6]cells down 19042026 9H40'!$B:$B,"")</f>
        <v/>
      </c>
      <c r="BR1899" s="9" t="s">
        <v>3518</v>
      </c>
      <c r="BS1899" s="9" t="s">
        <v>5521</v>
      </c>
      <c r="BT1899" s="108"/>
    </row>
    <row r="1900" spans="1:72" s="9" customFormat="1" x14ac:dyDescent="0.35">
      <c r="A1900" s="1" t="s">
        <v>3519</v>
      </c>
      <c r="B1900" s="8" t="s">
        <v>3520</v>
      </c>
      <c r="C1900" s="3" t="str">
        <f>_xlfn.XLOOKUP(B1900,'[1]daily break down'!$D:$D,'[1]daily break down'!$E:$E,"")</f>
        <v>CENTRE</v>
      </c>
      <c r="D1900" s="1" t="s">
        <v>11</v>
      </c>
      <c r="E1900" s="1" t="s">
        <v>12</v>
      </c>
      <c r="F1900" s="3" t="s">
        <v>37</v>
      </c>
      <c r="G1900" s="1" t="s">
        <v>3521</v>
      </c>
      <c r="H1900" s="34" t="str">
        <f>_xlfn.XLOOKUP(B1900,[2]CALCULATION!$B:$B,[2]CALCULATION!$H:$H,"")</f>
        <v>ZTE</v>
      </c>
      <c r="I1900" s="28">
        <v>0</v>
      </c>
      <c r="J1900" s="28">
        <v>0</v>
      </c>
      <c r="K1900" s="28">
        <v>0</v>
      </c>
      <c r="L1900" s="28">
        <v>0</v>
      </c>
      <c r="M1900" s="28">
        <v>0</v>
      </c>
      <c r="N1900" s="28">
        <v>0</v>
      </c>
      <c r="O1900" s="28">
        <v>0</v>
      </c>
      <c r="P1900" s="28">
        <v>0</v>
      </c>
      <c r="Q1900" s="28">
        <v>0</v>
      </c>
      <c r="R1900" s="28">
        <v>0</v>
      </c>
      <c r="S1900" s="93">
        <v>0</v>
      </c>
      <c r="T1900" s="93">
        <f>_xlfn.XLOOKUP(B1900,'[3]Nur des jours'!$B:$B,'[3]Nur des jours'!$U:$U,"")</f>
        <v>0</v>
      </c>
      <c r="U1900" s="93">
        <v>0</v>
      </c>
      <c r="V1900" s="93">
        <v>0</v>
      </c>
      <c r="W1900" s="93">
        <v>0</v>
      </c>
      <c r="X1900" s="93">
        <v>0</v>
      </c>
      <c r="Y1900" s="93">
        <v>0</v>
      </c>
      <c r="Z1900" s="93">
        <v>0</v>
      </c>
      <c r="AA1900" s="93">
        <v>0</v>
      </c>
      <c r="AB1900" s="93">
        <v>0</v>
      </c>
      <c r="AC1900" s="93"/>
      <c r="AD1900" s="93">
        <v>0</v>
      </c>
      <c r="AE1900" s="93">
        <v>0</v>
      </c>
      <c r="AF1900" s="93">
        <v>0</v>
      </c>
      <c r="AG1900" s="93"/>
      <c r="AH1900" s="93">
        <v>0</v>
      </c>
      <c r="AI1900" s="93">
        <v>0</v>
      </c>
      <c r="AJ1900" s="93">
        <v>0</v>
      </c>
      <c r="AK1900" s="93">
        <v>0</v>
      </c>
      <c r="AL1900" s="93">
        <v>0</v>
      </c>
      <c r="AM1900" s="49" t="s">
        <v>5559</v>
      </c>
      <c r="AN1900" s="49"/>
      <c r="AO1900" s="48" t="str" cm="1">
        <f t="array" ref="AO1900">IFERROR(_xlfn.IFS(
AQ1900="MPR ISSUE","PDH",
AQ1900="BSS Hardware Issue","BSS",
AQ1900="Sites strategiques, MLL, Pylone, etc.","ENVTECH",
AQ1900="AKTIVCO DEFAUT GE &amp; POWER Cabinet","AKTIVCO",
AQ1900="AKTIVCO Coupure ENEO &amp; Baisse de tension","AKTIVCO GRID ONLY",
AQ1900="Coupure ENEO &amp; Baisse de tension","IHS GRID ONLY",
AQ1900="Defaut GE &amp; POWER Cabinet","IHS",
AQ1900="Sharing","Partners",
AQ1900="Sites strategiques &amp; DataCenter","SST &amp; DC",
AQ1900="Exclu","Exclu",
AQ1900="SAT","SAT",
AQ1900="SPARE-ISSUE","SPARE-ISSUE",
AQ1900="Fiber CAmtel","TRANS_FO_CAMTEL",
AQ1900="Fiber AOF","Fiber AOF",
AQ1900="Projet OCM (HUAWEI)","TRAVAUX-HUAWEI",
AQ1900="Projet OCM (NOKIA)","TRAVAUX-NOKIA",
AQ1900="ACCESS-ISSUE","ACCESS-ISSUE",
AQ1900="Projet OCM (ZTE, NOKIA, autres projets)","TRAVAUX OCM",
AQ1900="No root CAuse","No root cause",
AQ1900="ODU HS","PDH",
AQ1900="IP &amp; VLAN","PDH",
AQ1900="Warehouse HUAWEI","SPARE-ISSUE",
AQ1900="SPARE-HS","SPARE-ISSUE",
AQ1900="Power Telco","BSS",AQ1900="no impacts","no impacts"
),"")</f>
        <v>No root cause</v>
      </c>
      <c r="AP1900" s="48" t="str" cm="1">
        <f t="array" ref="AP1900">IFERROR(_xlfn.IFS(
AQ1900="MPR ISSUE","TX ISSUE",
AQ1900="BSS Hardware Issue","RAN ISSUE",
AQ1900="Sites strategiques, MLL, Pylone, etc.","ENVTECH",
AQ1900="AKTIVCO DEFAUT GE &amp; POWER Cabinet","POWER ISSUE",
AQ1900="AKTIVCO Coupure ENEO &amp; Baisse de tension","POWER ISSUE",
AQ1900="Coupure ENEO &amp; Baisse de tension","POWER ISSUE",
AQ1900="Defaut GE &amp; POWER Cabinet","POWER ISSUE",
AQ1900="Sharing","POWER ISSUE",
AQ1900="Sites strategiques &amp; DataCenter","POWER ISSUE",
AQ1900="Exclu","Exclu",
AQ1900="SAT","TX ISSUE",
AQ1900="SPARE-ISSUE","SPARE-ISSUE",
AQ1900="Fiber CAmtel","TX ISSUE",
AQ1900="Fiber AOF","TX ISSUE",
AQ1900="Projet OCM (HUAWEI)","TRAVAUX-HUAWEI",
AQ1900="Projet OCM (NOKIA)","TRAVAUX -NOKIA",
AQ1900="ACCESS-ISSUE","ACCESS-ISSUE",
AQ1900="Projet OCM (ZTE, NOKIA, autres projets)","TRAVAUX OCM",
AQ1900="No root CAuse","No root cause",
AQ1900="ODU HS","TX ISSUE",
AQ1900="IP &amp; VLAN","TX ISSUE",
AQ1900="Warehouse HUAWEI","SPARE-ISSUE",
AQ1900="SPARE-HS","SPARE-ISSUE",
AQ1900="Power Telco","RAN ISSUE",AQ1900="no impacts","no impacts"
),"")</f>
        <v>No root cause</v>
      </c>
      <c r="AQ1900" s="126" t="s">
        <v>5344</v>
      </c>
      <c r="AR1900" s="48" t="str" cm="1">
        <f t="array" ref="AR1900">IFERROR(_xlfn.IFS(
AQ1900="MPR ISSUE","ACTIVE",
AQ1900="BSS Hardware Issue","ACTIVE",
AQ1900="Sites strategiques, MLL, Pylone, etc.","PASSIVE",
AQ1900="AKTIVCO DEFAUT GE &amp; POWER Cabinet","PASSIVE",
AQ1900="AKTIVCO Coupure ENEO &amp; Baisse de tension","PASSIVE",
AQ1900="Coupure ENEO &amp; Baisse de tension","PASSIVE",
AQ1900="Defaut GE &amp; POWER Cabinet","PASSIVE",
AQ1900="Sharing","PASSIVE",
AQ1900="Sites strategiques &amp; DataCenter","PASSIVE",
AQ1900="Exclu","Exclu",
AQ1900="SAT","ACTIVE",
AQ1900="SPARE-ISSUE","SPARE-ISSUE",
AQ1900="Fiber CAmtel","ACTIVE",
AQ1900="Fiber AOF","ACTIVE",
AQ1900="Projet OCM (HUAWEI)","PLANNED WORKS",
AQ1900="Projet OCM (NOKIA)","PLANNED WORKS",
AQ1900="ACCESS-ISSUE","ACCESS-ISSUE",
AQ1900="Projet OCM (ZTE, NOKIA, autres projets)","PLANNED WORKS",
AQ1900="No root CAuse","No root cause",
AQ1900="ODU HS","ACTIVE",
AQ1900="IP &amp; VLAN","ACTIVE",
AQ1900="Warehouse HUAWEI","SPARE-ISSUE",
AQ1900="SPARE-HS","SPARE-ISSUE",
AQ1900="Power Telco","ACTIVE", AQ1900="no impacts","no impacts"
),"")</f>
        <v>No root cause</v>
      </c>
      <c r="AS1900" s="92" t="s">
        <v>5537</v>
      </c>
      <c r="AT1900" s="98" t="s">
        <v>3520</v>
      </c>
      <c r="AV1900" s="17" t="s">
        <v>5537</v>
      </c>
      <c r="AW1900" s="7" t="s">
        <v>5537</v>
      </c>
      <c r="AX1900" s="6" t="s">
        <v>5537</v>
      </c>
      <c r="AY1900" s="7"/>
      <c r="AZ1900" s="3" t="s">
        <v>5537</v>
      </c>
      <c r="BA1900" s="18" t="s">
        <v>5537</v>
      </c>
      <c r="BB1900" s="18" t="s">
        <v>5537</v>
      </c>
      <c r="BC1900" s="18" t="s">
        <v>5537</v>
      </c>
      <c r="BD1900" s="18" t="s">
        <v>5537</v>
      </c>
      <c r="BE1900" s="18" t="s">
        <v>5537</v>
      </c>
      <c r="BF1900" s="18" t="s">
        <v>5537</v>
      </c>
      <c r="BG1900" s="18" t="s">
        <v>5537</v>
      </c>
      <c r="BH1900" s="18" t="s">
        <v>5537</v>
      </c>
      <c r="BI1900" s="18" t="s">
        <v>5537</v>
      </c>
      <c r="BJ1900" s="18" t="s">
        <v>5537</v>
      </c>
      <c r="BK1900" s="18" t="s">
        <v>5537</v>
      </c>
      <c r="BL1900" s="9" t="s">
        <v>5537</v>
      </c>
      <c r="BM1900" s="14" t="s">
        <v>5537</v>
      </c>
      <c r="BN1900" s="14" t="s">
        <v>5537</v>
      </c>
      <c r="BO1900" s="14" t="str">
        <f>_xlfn.XLOOKUP(B1900,'[4]cell downs 18042026 17h'!$B:$B,'[4]cell downs 18042026 17h'!$B:$B,"")</f>
        <v/>
      </c>
      <c r="BP1900" s="14" t="str">
        <f>_xlfn.XLOOKUP(B1900,'[5]Cells Huawei 19042026 15h'!$B:$B,'[5]Cells Huawei 19042026 15h'!$B:$B,"")</f>
        <v/>
      </c>
      <c r="BQ1900" s="9" t="str">
        <f>_xlfn.XLOOKUP(B1900,'[6]cells down 19042026 9H40'!$B:$B,'[6]cells down 19042026 9H40'!$B:$B,"")</f>
        <v/>
      </c>
      <c r="BR1900" s="9" t="s">
        <v>3520</v>
      </c>
      <c r="BS1900" s="9" t="s">
        <v>12</v>
      </c>
      <c r="BT1900" s="108"/>
    </row>
    <row r="1901" spans="1:72" s="9" customFormat="1" x14ac:dyDescent="0.35">
      <c r="A1901" s="1" t="s">
        <v>3525</v>
      </c>
      <c r="B1901" s="8" t="s">
        <v>3526</v>
      </c>
      <c r="C1901" s="3" t="str">
        <f>_xlfn.XLOOKUP(B1901,'[1]daily break down'!$D:$D,'[1]daily break down'!$E:$E,"")</f>
        <v>LITTORAL</v>
      </c>
      <c r="D1901" s="1" t="s">
        <v>11</v>
      </c>
      <c r="E1901" s="1" t="s">
        <v>96</v>
      </c>
      <c r="F1901" s="3" t="s">
        <v>31</v>
      </c>
      <c r="G1901" s="1" t="s">
        <v>3525</v>
      </c>
      <c r="H1901" s="34" t="str">
        <f>_xlfn.XLOOKUP(B1901,[2]CALCULATION!$B:$B,[2]CALCULATION!$H:$H,"")</f>
        <v>ZTE</v>
      </c>
      <c r="I1901" s="28">
        <v>0</v>
      </c>
      <c r="J1901" s="28">
        <v>0</v>
      </c>
      <c r="K1901" s="28">
        <v>0</v>
      </c>
      <c r="L1901" s="28">
        <v>0</v>
      </c>
      <c r="M1901" s="28">
        <v>0</v>
      </c>
      <c r="N1901" s="28">
        <v>0</v>
      </c>
      <c r="O1901" s="28">
        <v>0</v>
      </c>
      <c r="P1901" s="28">
        <v>0</v>
      </c>
      <c r="Q1901" s="28">
        <v>0</v>
      </c>
      <c r="R1901" s="28">
        <v>0</v>
      </c>
      <c r="S1901" s="93">
        <v>0</v>
      </c>
      <c r="T1901" s="93">
        <f>_xlfn.XLOOKUP(B1901,'[3]Nur des jours'!$B:$B,'[3]Nur des jours'!$U:$U,"")</f>
        <v>0</v>
      </c>
      <c r="U1901" s="93">
        <v>0</v>
      </c>
      <c r="V1901" s="93">
        <v>0</v>
      </c>
      <c r="W1901" s="93">
        <v>0</v>
      </c>
      <c r="X1901" s="93">
        <v>0</v>
      </c>
      <c r="Y1901" s="93">
        <v>0</v>
      </c>
      <c r="Z1901" s="93">
        <v>0</v>
      </c>
      <c r="AA1901" s="93">
        <v>0</v>
      </c>
      <c r="AB1901" s="93">
        <v>0</v>
      </c>
      <c r="AC1901" s="93"/>
      <c r="AD1901" s="93">
        <v>0</v>
      </c>
      <c r="AE1901" s="93">
        <v>0</v>
      </c>
      <c r="AF1901" s="93">
        <v>0</v>
      </c>
      <c r="AG1901" s="93"/>
      <c r="AH1901" s="93">
        <v>0</v>
      </c>
      <c r="AI1901" s="93">
        <v>0</v>
      </c>
      <c r="AJ1901" s="93">
        <v>0</v>
      </c>
      <c r="AK1901" s="93">
        <v>0</v>
      </c>
      <c r="AL1901" s="93">
        <v>0</v>
      </c>
      <c r="AM1901" s="49" t="s">
        <v>5559</v>
      </c>
      <c r="AN1901" s="49"/>
      <c r="AO1901" s="48" t="str" cm="1">
        <f t="array" ref="AO1901">IFERROR(_xlfn.IFS(
AQ1901="MPR ISSUE","PDH",
AQ1901="BSS Hardware Issue","BSS",
AQ1901="Sites strategiques, MLL, Pylone, etc.","ENVTECH",
AQ1901="AKTIVCO DEFAUT GE &amp; POWER Cabinet","AKTIVCO",
AQ1901="AKTIVCO Coupure ENEO &amp; Baisse de tension","AKTIVCO GRID ONLY",
AQ1901="Coupure ENEO &amp; Baisse de tension","IHS GRID ONLY",
AQ1901="Defaut GE &amp; POWER Cabinet","IHS",
AQ1901="Sharing","Partners",
AQ1901="Sites strategiques &amp; DataCenter","SST &amp; DC",
AQ1901="Exclu","Exclu",
AQ1901="SAT","SAT",
AQ1901="SPARE-ISSUE","SPARE-ISSUE",
AQ1901="Fiber CAmtel","TRANS_FO_CAMTEL",
AQ1901="Fiber AOF","Fiber AOF",
AQ1901="Projet OCM (HUAWEI)","TRAVAUX-HUAWEI",
AQ1901="Projet OCM (NOKIA)","TRAVAUX-NOKIA",
AQ1901="ACCESS-ISSUE","ACCESS-ISSUE",
AQ1901="Projet OCM (ZTE, NOKIA, autres projets)","TRAVAUX OCM",
AQ1901="No root CAuse","No root cause",
AQ1901="ODU HS","PDH",
AQ1901="IP &amp; VLAN","PDH",
AQ1901="Warehouse HUAWEI","SPARE-ISSUE",
AQ1901="SPARE-HS","SPARE-ISSUE",
AQ1901="Power Telco","BSS",AQ1901="no impacts","no impacts"
),"")</f>
        <v>No root cause</v>
      </c>
      <c r="AP1901" s="48" t="str" cm="1">
        <f t="array" ref="AP1901">IFERROR(_xlfn.IFS(
AQ1901="MPR ISSUE","TX ISSUE",
AQ1901="BSS Hardware Issue","RAN ISSUE",
AQ1901="Sites strategiques, MLL, Pylone, etc.","ENVTECH",
AQ1901="AKTIVCO DEFAUT GE &amp; POWER Cabinet","POWER ISSUE",
AQ1901="AKTIVCO Coupure ENEO &amp; Baisse de tension","POWER ISSUE",
AQ1901="Coupure ENEO &amp; Baisse de tension","POWER ISSUE",
AQ1901="Defaut GE &amp; POWER Cabinet","POWER ISSUE",
AQ1901="Sharing","POWER ISSUE",
AQ1901="Sites strategiques &amp; DataCenter","POWER ISSUE",
AQ1901="Exclu","Exclu",
AQ1901="SAT","TX ISSUE",
AQ1901="SPARE-ISSUE","SPARE-ISSUE",
AQ1901="Fiber CAmtel","TX ISSUE",
AQ1901="Fiber AOF","TX ISSUE",
AQ1901="Projet OCM (HUAWEI)","TRAVAUX-HUAWEI",
AQ1901="Projet OCM (NOKIA)","TRAVAUX -NOKIA",
AQ1901="ACCESS-ISSUE","ACCESS-ISSUE",
AQ1901="Projet OCM (ZTE, NOKIA, autres projets)","TRAVAUX OCM",
AQ1901="No root CAuse","No root cause",
AQ1901="ODU HS","TX ISSUE",
AQ1901="IP &amp; VLAN","TX ISSUE",
AQ1901="Warehouse HUAWEI","SPARE-ISSUE",
AQ1901="SPARE-HS","SPARE-ISSUE",
AQ1901="Power Telco","RAN ISSUE",AQ1901="no impacts","no impacts"
),"")</f>
        <v>No root cause</v>
      </c>
      <c r="AQ1901" s="126" t="s">
        <v>5344</v>
      </c>
      <c r="AR1901" s="48" t="str" cm="1">
        <f t="array" ref="AR1901">IFERROR(_xlfn.IFS(
AQ1901="MPR ISSUE","ACTIVE",
AQ1901="BSS Hardware Issue","ACTIVE",
AQ1901="Sites strategiques, MLL, Pylone, etc.","PASSIVE",
AQ1901="AKTIVCO DEFAUT GE &amp; POWER Cabinet","PASSIVE",
AQ1901="AKTIVCO Coupure ENEO &amp; Baisse de tension","PASSIVE",
AQ1901="Coupure ENEO &amp; Baisse de tension","PASSIVE",
AQ1901="Defaut GE &amp; POWER Cabinet","PASSIVE",
AQ1901="Sharing","PASSIVE",
AQ1901="Sites strategiques &amp; DataCenter","PASSIVE",
AQ1901="Exclu","Exclu",
AQ1901="SAT","ACTIVE",
AQ1901="SPARE-ISSUE","SPARE-ISSUE",
AQ1901="Fiber CAmtel","ACTIVE",
AQ1901="Fiber AOF","ACTIVE",
AQ1901="Projet OCM (HUAWEI)","PLANNED WORKS",
AQ1901="Projet OCM (NOKIA)","PLANNED WORKS",
AQ1901="ACCESS-ISSUE","ACCESS-ISSUE",
AQ1901="Projet OCM (ZTE, NOKIA, autres projets)","PLANNED WORKS",
AQ1901="No root CAuse","No root cause",
AQ1901="ODU HS","ACTIVE",
AQ1901="IP &amp; VLAN","ACTIVE",
AQ1901="Warehouse HUAWEI","SPARE-ISSUE",
AQ1901="SPARE-HS","SPARE-ISSUE",
AQ1901="Power Telco","ACTIVE", AQ1901="no impacts","no impacts"
),"")</f>
        <v>No root cause</v>
      </c>
      <c r="AS1901" s="92" t="s">
        <v>5537</v>
      </c>
      <c r="AT1901" s="98" t="s">
        <v>3526</v>
      </c>
      <c r="AV1901" s="17" t="s">
        <v>5537</v>
      </c>
      <c r="AW1901" s="7" t="s">
        <v>5537</v>
      </c>
      <c r="AX1901" s="6" t="s">
        <v>5537</v>
      </c>
      <c r="AY1901" s="7"/>
      <c r="AZ1901" s="3" t="s">
        <v>5537</v>
      </c>
      <c r="BA1901" s="18" t="s">
        <v>5537</v>
      </c>
      <c r="BB1901" s="18" t="s">
        <v>5537</v>
      </c>
      <c r="BC1901" s="18" t="s">
        <v>5537</v>
      </c>
      <c r="BD1901" s="18" t="s">
        <v>5537</v>
      </c>
      <c r="BE1901" s="18" t="s">
        <v>5537</v>
      </c>
      <c r="BF1901" s="18" t="s">
        <v>5537</v>
      </c>
      <c r="BG1901" s="18" t="s">
        <v>5537</v>
      </c>
      <c r="BH1901" s="18" t="s">
        <v>5537</v>
      </c>
      <c r="BI1901" s="18" t="s">
        <v>5537</v>
      </c>
      <c r="BJ1901" s="18" t="s">
        <v>5537</v>
      </c>
      <c r="BK1901" s="18" t="s">
        <v>5537</v>
      </c>
      <c r="BL1901" s="9" t="s">
        <v>5537</v>
      </c>
      <c r="BM1901" s="14" t="s">
        <v>5537</v>
      </c>
      <c r="BN1901" s="14" t="s">
        <v>5537</v>
      </c>
      <c r="BO1901" s="14" t="str">
        <f>_xlfn.XLOOKUP(B1901,'[4]cell downs 18042026 17h'!$B:$B,'[4]cell downs 18042026 17h'!$B:$B,"")</f>
        <v/>
      </c>
      <c r="BP1901" s="14" t="str">
        <f>_xlfn.XLOOKUP(B1901,'[5]Cells Huawei 19042026 15h'!$B:$B,'[5]Cells Huawei 19042026 15h'!$B:$B,"")</f>
        <v/>
      </c>
      <c r="BQ1901" s="9" t="str">
        <f>_xlfn.XLOOKUP(B1901,'[6]cells down 19042026 9H40'!$B:$B,'[6]cells down 19042026 9H40'!$B:$B,"")</f>
        <v/>
      </c>
      <c r="BR1901" s="9" t="s">
        <v>3526</v>
      </c>
      <c r="BS1901" s="9" t="s">
        <v>12</v>
      </c>
      <c r="BT1901" s="108"/>
    </row>
    <row r="1902" spans="1:72" s="9" customFormat="1" x14ac:dyDescent="0.35">
      <c r="A1902" s="1" t="s">
        <v>3529</v>
      </c>
      <c r="B1902" s="8" t="s">
        <v>3530</v>
      </c>
      <c r="C1902" s="3" t="str">
        <f>_xlfn.XLOOKUP(B1902,'[1]daily break down'!$D:$D,'[1]daily break down'!$E:$E,"")</f>
        <v>CENTRE</v>
      </c>
      <c r="D1902" s="1" t="s">
        <v>11</v>
      </c>
      <c r="E1902" s="1" t="s">
        <v>12</v>
      </c>
      <c r="F1902" s="3" t="s">
        <v>102</v>
      </c>
      <c r="G1902" s="1" t="s">
        <v>3531</v>
      </c>
      <c r="H1902" s="34" t="str">
        <f>_xlfn.XLOOKUP(B1902,[2]CALCULATION!$B:$B,[2]CALCULATION!$H:$H,"")</f>
        <v>ZTE</v>
      </c>
      <c r="I1902" s="28">
        <v>0</v>
      </c>
      <c r="J1902" s="28">
        <v>0</v>
      </c>
      <c r="K1902" s="28">
        <v>0</v>
      </c>
      <c r="L1902" s="28">
        <v>0</v>
      </c>
      <c r="M1902" s="28">
        <v>0</v>
      </c>
      <c r="N1902" s="28">
        <v>0</v>
      </c>
      <c r="O1902" s="28">
        <v>0</v>
      </c>
      <c r="P1902" s="28">
        <v>0</v>
      </c>
      <c r="Q1902" s="28">
        <v>0</v>
      </c>
      <c r="R1902" s="28">
        <v>0</v>
      </c>
      <c r="S1902" s="93">
        <v>0</v>
      </c>
      <c r="T1902" s="93">
        <f>_xlfn.XLOOKUP(B1902,'[3]Nur des jours'!$B:$B,'[3]Nur des jours'!$U:$U,"")</f>
        <v>0</v>
      </c>
      <c r="U1902" s="93">
        <v>0</v>
      </c>
      <c r="V1902" s="93">
        <v>0</v>
      </c>
      <c r="W1902" s="93">
        <v>0</v>
      </c>
      <c r="X1902" s="93">
        <v>0</v>
      </c>
      <c r="Y1902" s="93">
        <v>0</v>
      </c>
      <c r="Z1902" s="93">
        <v>0</v>
      </c>
      <c r="AA1902" s="93">
        <v>0</v>
      </c>
      <c r="AB1902" s="93">
        <v>0</v>
      </c>
      <c r="AC1902" s="93"/>
      <c r="AD1902" s="93">
        <v>0</v>
      </c>
      <c r="AE1902" s="93">
        <v>0</v>
      </c>
      <c r="AF1902" s="93">
        <v>0</v>
      </c>
      <c r="AG1902" s="93"/>
      <c r="AH1902" s="93">
        <v>0</v>
      </c>
      <c r="AI1902" s="93">
        <v>0</v>
      </c>
      <c r="AJ1902" s="93">
        <v>0</v>
      </c>
      <c r="AK1902" s="93">
        <v>0</v>
      </c>
      <c r="AL1902" s="93">
        <v>0</v>
      </c>
      <c r="AM1902" s="49" t="s">
        <v>5559</v>
      </c>
      <c r="AN1902" s="49"/>
      <c r="AO1902" s="48" t="str" cm="1">
        <f t="array" ref="AO1902">IFERROR(_xlfn.IFS(
AQ1902="MPR ISSUE","PDH",
AQ1902="BSS Hardware Issue","BSS",
AQ1902="Sites strategiques, MLL, Pylone, etc.","ENVTECH",
AQ1902="AKTIVCO DEFAUT GE &amp; POWER Cabinet","AKTIVCO",
AQ1902="AKTIVCO Coupure ENEO &amp; Baisse de tension","AKTIVCO GRID ONLY",
AQ1902="Coupure ENEO &amp; Baisse de tension","IHS GRID ONLY",
AQ1902="Defaut GE &amp; POWER Cabinet","IHS",
AQ1902="Sharing","Partners",
AQ1902="Sites strategiques &amp; DataCenter","SST &amp; DC",
AQ1902="Exclu","Exclu",
AQ1902="SAT","SAT",
AQ1902="SPARE-ISSUE","SPARE-ISSUE",
AQ1902="Fiber CAmtel","TRANS_FO_CAMTEL",
AQ1902="Fiber AOF","Fiber AOF",
AQ1902="Projet OCM (HUAWEI)","TRAVAUX-HUAWEI",
AQ1902="Projet OCM (NOKIA)","TRAVAUX-NOKIA",
AQ1902="ACCESS-ISSUE","ACCESS-ISSUE",
AQ1902="Projet OCM (ZTE, NOKIA, autres projets)","TRAVAUX OCM",
AQ1902="No root CAuse","No root cause",
AQ1902="ODU HS","PDH",
AQ1902="IP &amp; VLAN","PDH",
AQ1902="Warehouse HUAWEI","SPARE-ISSUE",
AQ1902="SPARE-HS","SPARE-ISSUE",
AQ1902="Power Telco","BSS",AQ1902="no impacts","no impacts"
),"")</f>
        <v>No root cause</v>
      </c>
      <c r="AP1902" s="48" t="str" cm="1">
        <f t="array" ref="AP1902">IFERROR(_xlfn.IFS(
AQ1902="MPR ISSUE","TX ISSUE",
AQ1902="BSS Hardware Issue","RAN ISSUE",
AQ1902="Sites strategiques, MLL, Pylone, etc.","ENVTECH",
AQ1902="AKTIVCO DEFAUT GE &amp; POWER Cabinet","POWER ISSUE",
AQ1902="AKTIVCO Coupure ENEO &amp; Baisse de tension","POWER ISSUE",
AQ1902="Coupure ENEO &amp; Baisse de tension","POWER ISSUE",
AQ1902="Defaut GE &amp; POWER Cabinet","POWER ISSUE",
AQ1902="Sharing","POWER ISSUE",
AQ1902="Sites strategiques &amp; DataCenter","POWER ISSUE",
AQ1902="Exclu","Exclu",
AQ1902="SAT","TX ISSUE",
AQ1902="SPARE-ISSUE","SPARE-ISSUE",
AQ1902="Fiber CAmtel","TX ISSUE",
AQ1902="Fiber AOF","TX ISSUE",
AQ1902="Projet OCM (HUAWEI)","TRAVAUX-HUAWEI",
AQ1902="Projet OCM (NOKIA)","TRAVAUX -NOKIA",
AQ1902="ACCESS-ISSUE","ACCESS-ISSUE",
AQ1902="Projet OCM (ZTE, NOKIA, autres projets)","TRAVAUX OCM",
AQ1902="No root CAuse","No root cause",
AQ1902="ODU HS","TX ISSUE",
AQ1902="IP &amp; VLAN","TX ISSUE",
AQ1902="Warehouse HUAWEI","SPARE-ISSUE",
AQ1902="SPARE-HS","SPARE-ISSUE",
AQ1902="Power Telco","RAN ISSUE",AQ1902="no impacts","no impacts"
),"")</f>
        <v>No root cause</v>
      </c>
      <c r="AQ1902" s="126" t="s">
        <v>5344</v>
      </c>
      <c r="AR1902" s="48" t="str" cm="1">
        <f t="array" ref="AR1902">IFERROR(_xlfn.IFS(
AQ1902="MPR ISSUE","ACTIVE",
AQ1902="BSS Hardware Issue","ACTIVE",
AQ1902="Sites strategiques, MLL, Pylone, etc.","PASSIVE",
AQ1902="AKTIVCO DEFAUT GE &amp; POWER Cabinet","PASSIVE",
AQ1902="AKTIVCO Coupure ENEO &amp; Baisse de tension","PASSIVE",
AQ1902="Coupure ENEO &amp; Baisse de tension","PASSIVE",
AQ1902="Defaut GE &amp; POWER Cabinet","PASSIVE",
AQ1902="Sharing","PASSIVE",
AQ1902="Sites strategiques &amp; DataCenter","PASSIVE",
AQ1902="Exclu","Exclu",
AQ1902="SAT","ACTIVE",
AQ1902="SPARE-ISSUE","SPARE-ISSUE",
AQ1902="Fiber CAmtel","ACTIVE",
AQ1902="Fiber AOF","ACTIVE",
AQ1902="Projet OCM (HUAWEI)","PLANNED WORKS",
AQ1902="Projet OCM (NOKIA)","PLANNED WORKS",
AQ1902="ACCESS-ISSUE","ACCESS-ISSUE",
AQ1902="Projet OCM (ZTE, NOKIA, autres projets)","PLANNED WORKS",
AQ1902="No root CAuse","No root cause",
AQ1902="ODU HS","ACTIVE",
AQ1902="IP &amp; VLAN","ACTIVE",
AQ1902="Warehouse HUAWEI","SPARE-ISSUE",
AQ1902="SPARE-HS","SPARE-ISSUE",
AQ1902="Power Telco","ACTIVE", AQ1902="no impacts","no impacts"
),"")</f>
        <v>No root cause</v>
      </c>
      <c r="AS1902" s="92" t="s">
        <v>5537</v>
      </c>
      <c r="AT1902" s="98" t="s">
        <v>3530</v>
      </c>
      <c r="AV1902" s="17" t="s">
        <v>5537</v>
      </c>
      <c r="AW1902" s="7" t="s">
        <v>5537</v>
      </c>
      <c r="AX1902" s="6" t="s">
        <v>5537</v>
      </c>
      <c r="AY1902" s="7"/>
      <c r="AZ1902" s="3" t="s">
        <v>5537</v>
      </c>
      <c r="BA1902" s="18" t="s">
        <v>5537</v>
      </c>
      <c r="BB1902" s="18" t="s">
        <v>5537</v>
      </c>
      <c r="BC1902" s="18" t="s">
        <v>5537</v>
      </c>
      <c r="BD1902" s="18" t="s">
        <v>5537</v>
      </c>
      <c r="BE1902" s="18" t="s">
        <v>5537</v>
      </c>
      <c r="BF1902" s="18" t="s">
        <v>5537</v>
      </c>
      <c r="BG1902" s="18" t="s">
        <v>5537</v>
      </c>
      <c r="BH1902" s="18" t="s">
        <v>5537</v>
      </c>
      <c r="BI1902" s="18" t="s">
        <v>5537</v>
      </c>
      <c r="BJ1902" s="18" t="s">
        <v>5537</v>
      </c>
      <c r="BK1902" s="18" t="s">
        <v>5537</v>
      </c>
      <c r="BL1902" s="9" t="s">
        <v>5537</v>
      </c>
      <c r="BM1902" s="14" t="s">
        <v>5537</v>
      </c>
      <c r="BN1902" s="14" t="s">
        <v>5537</v>
      </c>
      <c r="BO1902" s="14" t="str">
        <f>_xlfn.XLOOKUP(B1902,'[4]cell downs 18042026 17h'!$B:$B,'[4]cell downs 18042026 17h'!$B:$B,"")</f>
        <v/>
      </c>
      <c r="BP1902" s="14" t="str">
        <f>_xlfn.XLOOKUP(B1902,'[5]Cells Huawei 19042026 15h'!$B:$B,'[5]Cells Huawei 19042026 15h'!$B:$B,"")</f>
        <v/>
      </c>
      <c r="BQ1902" s="9" t="str">
        <f>_xlfn.XLOOKUP(B1902,'[6]cells down 19042026 9H40'!$B:$B,'[6]cells down 19042026 9H40'!$B:$B,"")</f>
        <v/>
      </c>
      <c r="BR1902" s="9" t="s">
        <v>3530</v>
      </c>
      <c r="BS1902" s="9" t="s">
        <v>5537</v>
      </c>
      <c r="BT1902" s="108"/>
    </row>
    <row r="1903" spans="1:72" s="9" customFormat="1" x14ac:dyDescent="0.35">
      <c r="A1903" s="1" t="s">
        <v>431</v>
      </c>
      <c r="B1903" s="8" t="s">
        <v>3532</v>
      </c>
      <c r="C1903" s="3" t="str">
        <f>_xlfn.XLOOKUP(B1903,'[1]daily break down'!$D:$D,'[1]daily break down'!$E:$E,"")</f>
        <v>LITTORAL</v>
      </c>
      <c r="D1903" s="1" t="s">
        <v>11</v>
      </c>
      <c r="E1903" s="1" t="s">
        <v>12</v>
      </c>
      <c r="F1903" s="3" t="s">
        <v>31</v>
      </c>
      <c r="G1903" s="1" t="s">
        <v>431</v>
      </c>
      <c r="H1903" s="34" t="str">
        <f>_xlfn.XLOOKUP(B1903,[2]CALCULATION!$B:$B,[2]CALCULATION!$H:$H,"")</f>
        <v>ZTE</v>
      </c>
      <c r="I1903" s="28">
        <v>0</v>
      </c>
      <c r="J1903" s="28">
        <v>0</v>
      </c>
      <c r="K1903" s="28">
        <v>0</v>
      </c>
      <c r="L1903" s="28">
        <v>0</v>
      </c>
      <c r="M1903" s="28">
        <v>0</v>
      </c>
      <c r="N1903" s="28">
        <v>0</v>
      </c>
      <c r="O1903" s="28">
        <v>0</v>
      </c>
      <c r="P1903" s="28">
        <v>0</v>
      </c>
      <c r="Q1903" s="28">
        <v>0</v>
      </c>
      <c r="R1903" s="28">
        <v>0</v>
      </c>
      <c r="S1903" s="93">
        <v>0</v>
      </c>
      <c r="T1903" s="93">
        <f>_xlfn.XLOOKUP(B1903,'[3]Nur des jours'!$B:$B,'[3]Nur des jours'!$U:$U,"")</f>
        <v>0</v>
      </c>
      <c r="U1903" s="93">
        <v>0</v>
      </c>
      <c r="V1903" s="93">
        <v>0</v>
      </c>
      <c r="W1903" s="93">
        <v>0</v>
      </c>
      <c r="X1903" s="93">
        <v>0</v>
      </c>
      <c r="Y1903" s="93">
        <v>0</v>
      </c>
      <c r="Z1903" s="93">
        <v>0</v>
      </c>
      <c r="AA1903" s="93">
        <v>0</v>
      </c>
      <c r="AB1903" s="93">
        <v>0</v>
      </c>
      <c r="AC1903" s="93"/>
      <c r="AD1903" s="93">
        <v>0</v>
      </c>
      <c r="AE1903" s="93">
        <v>0</v>
      </c>
      <c r="AF1903" s="93">
        <v>0</v>
      </c>
      <c r="AG1903" s="93"/>
      <c r="AH1903" s="93">
        <v>0</v>
      </c>
      <c r="AI1903" s="93">
        <v>0</v>
      </c>
      <c r="AJ1903" s="93">
        <v>0</v>
      </c>
      <c r="AK1903" s="93">
        <v>0</v>
      </c>
      <c r="AL1903" s="93">
        <v>0</v>
      </c>
      <c r="AM1903" s="49" t="s">
        <v>5559</v>
      </c>
      <c r="AN1903" s="49"/>
      <c r="AO1903" s="48" t="str" cm="1">
        <f t="array" ref="AO1903">IFERROR(_xlfn.IFS(
AQ1903="MPR ISSUE","PDH",
AQ1903="BSS Hardware Issue","BSS",
AQ1903="Sites strategiques, MLL, Pylone, etc.","ENVTECH",
AQ1903="AKTIVCO DEFAUT GE &amp; POWER Cabinet","AKTIVCO",
AQ1903="AKTIVCO Coupure ENEO &amp; Baisse de tension","AKTIVCO GRID ONLY",
AQ1903="Coupure ENEO &amp; Baisse de tension","IHS GRID ONLY",
AQ1903="Defaut GE &amp; POWER Cabinet","IHS",
AQ1903="Sharing","Partners",
AQ1903="Sites strategiques &amp; DataCenter","SST &amp; DC",
AQ1903="Exclu","Exclu",
AQ1903="SAT","SAT",
AQ1903="SPARE-ISSUE","SPARE-ISSUE",
AQ1903="Fiber CAmtel","TRANS_FO_CAMTEL",
AQ1903="Fiber AOF","Fiber AOF",
AQ1903="Projet OCM (HUAWEI)","TRAVAUX-HUAWEI",
AQ1903="Projet OCM (NOKIA)","TRAVAUX-NOKIA",
AQ1903="ACCESS-ISSUE","ACCESS-ISSUE",
AQ1903="Projet OCM (ZTE, NOKIA, autres projets)","TRAVAUX OCM",
AQ1903="No root CAuse","No root cause",
AQ1903="ODU HS","PDH",
AQ1903="IP &amp; VLAN","PDH",
AQ1903="Warehouse HUAWEI","SPARE-ISSUE",
AQ1903="SPARE-HS","SPARE-ISSUE",
AQ1903="Power Telco","BSS",AQ1903="no impacts","no impacts"
),"")</f>
        <v>No root cause</v>
      </c>
      <c r="AP1903" s="48" t="str" cm="1">
        <f t="array" ref="AP1903">IFERROR(_xlfn.IFS(
AQ1903="MPR ISSUE","TX ISSUE",
AQ1903="BSS Hardware Issue","RAN ISSUE",
AQ1903="Sites strategiques, MLL, Pylone, etc.","ENVTECH",
AQ1903="AKTIVCO DEFAUT GE &amp; POWER Cabinet","POWER ISSUE",
AQ1903="AKTIVCO Coupure ENEO &amp; Baisse de tension","POWER ISSUE",
AQ1903="Coupure ENEO &amp; Baisse de tension","POWER ISSUE",
AQ1903="Defaut GE &amp; POWER Cabinet","POWER ISSUE",
AQ1903="Sharing","POWER ISSUE",
AQ1903="Sites strategiques &amp; DataCenter","POWER ISSUE",
AQ1903="Exclu","Exclu",
AQ1903="SAT","TX ISSUE",
AQ1903="SPARE-ISSUE","SPARE-ISSUE",
AQ1903="Fiber CAmtel","TX ISSUE",
AQ1903="Fiber AOF","TX ISSUE",
AQ1903="Projet OCM (HUAWEI)","TRAVAUX-HUAWEI",
AQ1903="Projet OCM (NOKIA)","TRAVAUX -NOKIA",
AQ1903="ACCESS-ISSUE","ACCESS-ISSUE",
AQ1903="Projet OCM (ZTE, NOKIA, autres projets)","TRAVAUX OCM",
AQ1903="No root CAuse","No root cause",
AQ1903="ODU HS","TX ISSUE",
AQ1903="IP &amp; VLAN","TX ISSUE",
AQ1903="Warehouse HUAWEI","SPARE-ISSUE",
AQ1903="SPARE-HS","SPARE-ISSUE",
AQ1903="Power Telco","RAN ISSUE",AQ1903="no impacts","no impacts"
),"")</f>
        <v>No root cause</v>
      </c>
      <c r="AQ1903" s="126" t="s">
        <v>5344</v>
      </c>
      <c r="AR1903" s="48" t="str" cm="1">
        <f t="array" ref="AR1903">IFERROR(_xlfn.IFS(
AQ1903="MPR ISSUE","ACTIVE",
AQ1903="BSS Hardware Issue","ACTIVE",
AQ1903="Sites strategiques, MLL, Pylone, etc.","PASSIVE",
AQ1903="AKTIVCO DEFAUT GE &amp; POWER Cabinet","PASSIVE",
AQ1903="AKTIVCO Coupure ENEO &amp; Baisse de tension","PASSIVE",
AQ1903="Coupure ENEO &amp; Baisse de tension","PASSIVE",
AQ1903="Defaut GE &amp; POWER Cabinet","PASSIVE",
AQ1903="Sharing","PASSIVE",
AQ1903="Sites strategiques &amp; DataCenter","PASSIVE",
AQ1903="Exclu","Exclu",
AQ1903="SAT","ACTIVE",
AQ1903="SPARE-ISSUE","SPARE-ISSUE",
AQ1903="Fiber CAmtel","ACTIVE",
AQ1903="Fiber AOF","ACTIVE",
AQ1903="Projet OCM (HUAWEI)","PLANNED WORKS",
AQ1903="Projet OCM (NOKIA)","PLANNED WORKS",
AQ1903="ACCESS-ISSUE","ACCESS-ISSUE",
AQ1903="Projet OCM (ZTE, NOKIA, autres projets)","PLANNED WORKS",
AQ1903="No root CAuse","No root cause",
AQ1903="ODU HS","ACTIVE",
AQ1903="IP &amp; VLAN","ACTIVE",
AQ1903="Warehouse HUAWEI","SPARE-ISSUE",
AQ1903="SPARE-HS","SPARE-ISSUE",
AQ1903="Power Telco","ACTIVE", AQ1903="no impacts","no impacts"
),"")</f>
        <v>No root cause</v>
      </c>
      <c r="AS1903" s="92" t="s">
        <v>5537</v>
      </c>
      <c r="AT1903" s="98" t="s">
        <v>3532</v>
      </c>
      <c r="AV1903" s="17" t="s">
        <v>5537</v>
      </c>
      <c r="AW1903" s="7" t="s">
        <v>5537</v>
      </c>
      <c r="AX1903" s="6" t="s">
        <v>5537</v>
      </c>
      <c r="AY1903" s="7"/>
      <c r="AZ1903" s="3" t="s">
        <v>5537</v>
      </c>
      <c r="BA1903" s="18" t="s">
        <v>5537</v>
      </c>
      <c r="BB1903" s="18" t="s">
        <v>5537</v>
      </c>
      <c r="BC1903" s="18" t="s">
        <v>5537</v>
      </c>
      <c r="BD1903" s="18" t="s">
        <v>5537</v>
      </c>
      <c r="BE1903" s="18" t="s">
        <v>5537</v>
      </c>
      <c r="BF1903" s="18" t="s">
        <v>5537</v>
      </c>
      <c r="BG1903" s="18" t="s">
        <v>5537</v>
      </c>
      <c r="BH1903" s="18" t="s">
        <v>5537</v>
      </c>
      <c r="BI1903" s="18" t="s">
        <v>5537</v>
      </c>
      <c r="BJ1903" s="18" t="s">
        <v>5537</v>
      </c>
      <c r="BK1903" s="18" t="s">
        <v>5537</v>
      </c>
      <c r="BL1903" s="9" t="s">
        <v>5537</v>
      </c>
      <c r="BM1903" s="14" t="s">
        <v>5537</v>
      </c>
      <c r="BN1903" s="14" t="s">
        <v>5537</v>
      </c>
      <c r="BO1903" s="14" t="str">
        <f>_xlfn.XLOOKUP(B1903,'[4]cell downs 18042026 17h'!$B:$B,'[4]cell downs 18042026 17h'!$B:$B,"")</f>
        <v/>
      </c>
      <c r="BP1903" s="14" t="str">
        <f>_xlfn.XLOOKUP(B1903,'[5]Cells Huawei 19042026 15h'!$B:$B,'[5]Cells Huawei 19042026 15h'!$B:$B,"")</f>
        <v/>
      </c>
      <c r="BQ1903" s="9" t="str">
        <f>_xlfn.XLOOKUP(B1903,'[6]cells down 19042026 9H40'!$B:$B,'[6]cells down 19042026 9H40'!$B:$B,"")</f>
        <v/>
      </c>
      <c r="BR1903" s="9" t="s">
        <v>3532</v>
      </c>
      <c r="BS1903" s="9" t="s">
        <v>5537</v>
      </c>
      <c r="BT1903" s="108"/>
    </row>
    <row r="1904" spans="1:72" s="9" customFormat="1" ht="26" customHeight="1" x14ac:dyDescent="0.35">
      <c r="A1904" s="1" t="s">
        <v>3533</v>
      </c>
      <c r="B1904" s="8" t="s">
        <v>3534</v>
      </c>
      <c r="C1904" s="3" t="str">
        <f>_xlfn.XLOOKUP(B1904,'[1]daily break down'!$D:$D,'[1]daily break down'!$E:$E,"")</f>
        <v>LITTORAL</v>
      </c>
      <c r="D1904" s="1" t="s">
        <v>21</v>
      </c>
      <c r="E1904" s="1" t="s">
        <v>30</v>
      </c>
      <c r="F1904" s="3" t="s">
        <v>69</v>
      </c>
      <c r="G1904" s="1" t="s">
        <v>3535</v>
      </c>
      <c r="H1904" s="34" t="str">
        <f>_xlfn.XLOOKUP(B1904,[2]CALCULATION!$B:$B,[2]CALCULATION!$H:$H,"")</f>
        <v>ZTE</v>
      </c>
      <c r="I1904" s="28">
        <v>0</v>
      </c>
      <c r="J1904" s="28">
        <v>0</v>
      </c>
      <c r="K1904" s="28">
        <v>0</v>
      </c>
      <c r="L1904" s="28">
        <v>0</v>
      </c>
      <c r="M1904" s="28">
        <v>0</v>
      </c>
      <c r="N1904" s="28">
        <v>0</v>
      </c>
      <c r="O1904" s="28">
        <v>0</v>
      </c>
      <c r="P1904" s="28">
        <v>0</v>
      </c>
      <c r="Q1904" s="28">
        <v>0</v>
      </c>
      <c r="R1904" s="28">
        <v>0</v>
      </c>
      <c r="S1904" s="93">
        <v>0</v>
      </c>
      <c r="T1904" s="93">
        <f>_xlfn.XLOOKUP(B1904,'[3]Nur des jours'!$B:$B,'[3]Nur des jours'!$U:$U,"")</f>
        <v>0</v>
      </c>
      <c r="U1904" s="93">
        <v>0</v>
      </c>
      <c r="V1904" s="93">
        <v>0</v>
      </c>
      <c r="W1904" s="93">
        <v>0</v>
      </c>
      <c r="X1904" s="93">
        <v>0</v>
      </c>
      <c r="Y1904" s="93">
        <v>0</v>
      </c>
      <c r="Z1904" s="93">
        <v>0</v>
      </c>
      <c r="AA1904" s="93">
        <v>0</v>
      </c>
      <c r="AB1904" s="93">
        <v>0</v>
      </c>
      <c r="AC1904" s="93"/>
      <c r="AD1904" s="93">
        <v>0</v>
      </c>
      <c r="AE1904" s="93">
        <v>0</v>
      </c>
      <c r="AF1904" s="93">
        <v>0</v>
      </c>
      <c r="AG1904" s="93"/>
      <c r="AH1904" s="93">
        <v>0</v>
      </c>
      <c r="AI1904" s="93">
        <v>0</v>
      </c>
      <c r="AJ1904" s="93">
        <v>0</v>
      </c>
      <c r="AK1904" s="93">
        <v>0</v>
      </c>
      <c r="AL1904" s="93">
        <v>0</v>
      </c>
      <c r="AM1904" s="49" t="s">
        <v>5559</v>
      </c>
      <c r="AN1904" s="49"/>
      <c r="AO1904" s="48" t="str" cm="1">
        <f t="array" ref="AO1904">IFERROR(_xlfn.IFS(
AQ1904="MPR ISSUE","PDH",
AQ1904="BSS Hardware Issue","BSS",
AQ1904="Sites strategiques, MLL, Pylone, etc.","ENVTECH",
AQ1904="AKTIVCO DEFAUT GE &amp; POWER Cabinet","AKTIVCO",
AQ1904="AKTIVCO Coupure ENEO &amp; Baisse de tension","AKTIVCO GRID ONLY",
AQ1904="Coupure ENEO &amp; Baisse de tension","IHS GRID ONLY",
AQ1904="Defaut GE &amp; POWER Cabinet","IHS",
AQ1904="Sharing","Partners",
AQ1904="Sites strategiques &amp; DataCenter","SST &amp; DC",
AQ1904="Exclu","Exclu",
AQ1904="SAT","SAT",
AQ1904="SPARE-ISSUE","SPARE-ISSUE",
AQ1904="Fiber CAmtel","TRANS_FO_CAMTEL",
AQ1904="Fiber AOF","Fiber AOF",
AQ1904="Projet OCM (HUAWEI)","TRAVAUX-HUAWEI",
AQ1904="Projet OCM (NOKIA)","TRAVAUX-NOKIA",
AQ1904="ACCESS-ISSUE","ACCESS-ISSUE",
AQ1904="Projet OCM (ZTE, NOKIA, autres projets)","TRAVAUX OCM",
AQ1904="No root CAuse","No root cause",
AQ1904="ODU HS","PDH",
AQ1904="IP &amp; VLAN","PDH",
AQ1904="Warehouse HUAWEI","SPARE-ISSUE",
AQ1904="SPARE-HS","SPARE-ISSUE",
AQ1904="Power Telco","BSS",AQ1904="no impacts","no impacts"
),"")</f>
        <v>No root cause</v>
      </c>
      <c r="AP1904" s="48" t="str" cm="1">
        <f t="array" ref="AP1904">IFERROR(_xlfn.IFS(
AQ1904="MPR ISSUE","TX ISSUE",
AQ1904="BSS Hardware Issue","RAN ISSUE",
AQ1904="Sites strategiques, MLL, Pylone, etc.","ENVTECH",
AQ1904="AKTIVCO DEFAUT GE &amp; POWER Cabinet","POWER ISSUE",
AQ1904="AKTIVCO Coupure ENEO &amp; Baisse de tension","POWER ISSUE",
AQ1904="Coupure ENEO &amp; Baisse de tension","POWER ISSUE",
AQ1904="Defaut GE &amp; POWER Cabinet","POWER ISSUE",
AQ1904="Sharing","POWER ISSUE",
AQ1904="Sites strategiques &amp; DataCenter","POWER ISSUE",
AQ1904="Exclu","Exclu",
AQ1904="SAT","TX ISSUE",
AQ1904="SPARE-ISSUE","SPARE-ISSUE",
AQ1904="Fiber CAmtel","TX ISSUE",
AQ1904="Fiber AOF","TX ISSUE",
AQ1904="Projet OCM (HUAWEI)","TRAVAUX-HUAWEI",
AQ1904="Projet OCM (NOKIA)","TRAVAUX -NOKIA",
AQ1904="ACCESS-ISSUE","ACCESS-ISSUE",
AQ1904="Projet OCM (ZTE, NOKIA, autres projets)","TRAVAUX OCM",
AQ1904="No root CAuse","No root cause",
AQ1904="ODU HS","TX ISSUE",
AQ1904="IP &amp; VLAN","TX ISSUE",
AQ1904="Warehouse HUAWEI","SPARE-ISSUE",
AQ1904="SPARE-HS","SPARE-ISSUE",
AQ1904="Power Telco","RAN ISSUE",AQ1904="no impacts","no impacts"
),"")</f>
        <v>No root cause</v>
      </c>
      <c r="AQ1904" s="67" t="s">
        <v>5344</v>
      </c>
      <c r="AR1904" s="48" t="str" cm="1">
        <f t="array" ref="AR1904">IFERROR(_xlfn.IFS(
AQ1904="MPR ISSUE","ACTIVE",
AQ1904="BSS Hardware Issue","ACTIVE",
AQ1904="Sites strategiques, MLL, Pylone, etc.","PASSIVE",
AQ1904="AKTIVCO DEFAUT GE &amp; POWER Cabinet","PASSIVE",
AQ1904="AKTIVCO Coupure ENEO &amp; Baisse de tension","PASSIVE",
AQ1904="Coupure ENEO &amp; Baisse de tension","PASSIVE",
AQ1904="Defaut GE &amp; POWER Cabinet","PASSIVE",
AQ1904="Sharing","PASSIVE",
AQ1904="Sites strategiques &amp; DataCenter","PASSIVE",
AQ1904="Exclu","Exclu",
AQ1904="SAT","ACTIVE",
AQ1904="SPARE-ISSUE","SPARE-ISSUE",
AQ1904="Fiber CAmtel","ACTIVE",
AQ1904="Fiber AOF","ACTIVE",
AQ1904="Projet OCM (HUAWEI)","PLANNED WORKS",
AQ1904="Projet OCM (NOKIA)","PLANNED WORKS",
AQ1904="ACCESS-ISSUE","ACCESS-ISSUE",
AQ1904="Projet OCM (ZTE, NOKIA, autres projets)","PLANNED WORKS",
AQ1904="No root CAuse","No root cause",
AQ1904="ODU HS","ACTIVE",
AQ1904="IP &amp; VLAN","ACTIVE",
AQ1904="Warehouse HUAWEI","SPARE-ISSUE",
AQ1904="SPARE-HS","SPARE-ISSUE",
AQ1904="Power Telco","ACTIVE", AQ1904="no impacts","no impacts"
),"")</f>
        <v>No root cause</v>
      </c>
      <c r="AS1904" s="92" t="s">
        <v>5537</v>
      </c>
      <c r="AT1904" s="98" t="s">
        <v>3534</v>
      </c>
      <c r="AV1904" s="17" t="s">
        <v>5537</v>
      </c>
      <c r="AW1904" s="7" t="s">
        <v>5537</v>
      </c>
      <c r="AX1904" s="6" t="s">
        <v>5537</v>
      </c>
      <c r="AY1904" s="7"/>
      <c r="AZ1904" s="3" t="s">
        <v>5537</v>
      </c>
      <c r="BA1904" s="18" t="s">
        <v>5537</v>
      </c>
      <c r="BB1904" s="18" t="s">
        <v>5537</v>
      </c>
      <c r="BC1904" s="18" t="s">
        <v>5537</v>
      </c>
      <c r="BD1904" s="18" t="s">
        <v>5537</v>
      </c>
      <c r="BE1904" s="18" t="s">
        <v>5537</v>
      </c>
      <c r="BF1904" s="18" t="s">
        <v>5537</v>
      </c>
      <c r="BG1904" s="18" t="s">
        <v>5537</v>
      </c>
      <c r="BH1904" s="18" t="s">
        <v>5537</v>
      </c>
      <c r="BI1904" s="18" t="s">
        <v>5537</v>
      </c>
      <c r="BJ1904" s="18" t="s">
        <v>5537</v>
      </c>
      <c r="BK1904" s="18" t="s">
        <v>5537</v>
      </c>
      <c r="BL1904" s="9" t="s">
        <v>5537</v>
      </c>
      <c r="BM1904" s="14" t="s">
        <v>5537</v>
      </c>
      <c r="BN1904" s="14" t="s">
        <v>5537</v>
      </c>
      <c r="BO1904" s="14" t="str">
        <f>_xlfn.XLOOKUP(B1904,'[4]cell downs 18042026 17h'!$B:$B,'[4]cell downs 18042026 17h'!$B:$B,"")</f>
        <v/>
      </c>
      <c r="BP1904" s="14" t="str">
        <f>_xlfn.XLOOKUP(B1904,'[5]Cells Huawei 19042026 15h'!$B:$B,'[5]Cells Huawei 19042026 15h'!$B:$B,"")</f>
        <v/>
      </c>
      <c r="BQ1904" s="9" t="str">
        <f>_xlfn.XLOOKUP(B1904,'[6]cells down 19042026 9H40'!$B:$B,'[6]cells down 19042026 9H40'!$B:$B,"")</f>
        <v/>
      </c>
      <c r="BR1904" s="9" t="s">
        <v>5537</v>
      </c>
      <c r="BS1904" s="9" t="s">
        <v>5537</v>
      </c>
      <c r="BT1904" s="108"/>
    </row>
    <row r="1905" spans="1:72" s="9" customFormat="1" x14ac:dyDescent="0.35">
      <c r="A1905" s="1" t="s">
        <v>3538</v>
      </c>
      <c r="B1905" s="8" t="s">
        <v>3539</v>
      </c>
      <c r="C1905" s="3" t="str">
        <f>_xlfn.XLOOKUP(B1905,'[1]daily break down'!$D:$D,'[1]daily break down'!$E:$E,"")</f>
        <v>LITTORAL</v>
      </c>
      <c r="D1905" s="1" t="s">
        <v>11</v>
      </c>
      <c r="E1905" s="1" t="s">
        <v>12</v>
      </c>
      <c r="F1905" s="3" t="s">
        <v>31</v>
      </c>
      <c r="G1905" s="1" t="s">
        <v>3538</v>
      </c>
      <c r="H1905" s="34" t="str">
        <f>_xlfn.XLOOKUP(B1905,[2]CALCULATION!$B:$B,[2]CALCULATION!$H:$H,"")</f>
        <v>ZTE</v>
      </c>
      <c r="I1905" s="28">
        <v>0</v>
      </c>
      <c r="J1905" s="28">
        <v>0</v>
      </c>
      <c r="K1905" s="28">
        <v>0</v>
      </c>
      <c r="L1905" s="28">
        <v>0</v>
      </c>
      <c r="M1905" s="28">
        <v>0</v>
      </c>
      <c r="N1905" s="28">
        <v>0</v>
      </c>
      <c r="O1905" s="28">
        <v>0</v>
      </c>
      <c r="P1905" s="28">
        <v>0</v>
      </c>
      <c r="Q1905" s="28">
        <v>0</v>
      </c>
      <c r="R1905" s="28">
        <v>0</v>
      </c>
      <c r="S1905" s="93">
        <v>0</v>
      </c>
      <c r="T1905" s="93">
        <f>_xlfn.XLOOKUP(B1905,'[3]Nur des jours'!$B:$B,'[3]Nur des jours'!$U:$U,"")</f>
        <v>0</v>
      </c>
      <c r="U1905" s="93">
        <v>0</v>
      </c>
      <c r="V1905" s="93">
        <v>0</v>
      </c>
      <c r="W1905" s="93">
        <v>0</v>
      </c>
      <c r="X1905" s="93">
        <v>0</v>
      </c>
      <c r="Y1905" s="93">
        <v>0</v>
      </c>
      <c r="Z1905" s="93">
        <v>0</v>
      </c>
      <c r="AA1905" s="93">
        <v>0</v>
      </c>
      <c r="AB1905" s="93">
        <v>0</v>
      </c>
      <c r="AC1905" s="93"/>
      <c r="AD1905" s="93">
        <v>0</v>
      </c>
      <c r="AE1905" s="93">
        <v>0</v>
      </c>
      <c r="AF1905" s="93">
        <v>0</v>
      </c>
      <c r="AG1905" s="93"/>
      <c r="AH1905" s="93">
        <v>0</v>
      </c>
      <c r="AI1905" s="93">
        <v>0</v>
      </c>
      <c r="AJ1905" s="93">
        <v>0</v>
      </c>
      <c r="AK1905" s="93">
        <v>0</v>
      </c>
      <c r="AL1905" s="93">
        <v>0</v>
      </c>
      <c r="AM1905" s="49" t="s">
        <v>5559</v>
      </c>
      <c r="AN1905" s="49"/>
      <c r="AO1905" s="48" t="str" cm="1">
        <f t="array" ref="AO1905">IFERROR(_xlfn.IFS(
AQ1905="MPR ISSUE","PDH",
AQ1905="BSS Hardware Issue","BSS",
AQ1905="Sites strategiques, MLL, Pylone, etc.","ENVTECH",
AQ1905="AKTIVCO DEFAUT GE &amp; POWER Cabinet","AKTIVCO",
AQ1905="AKTIVCO Coupure ENEO &amp; Baisse de tension","AKTIVCO GRID ONLY",
AQ1905="Coupure ENEO &amp; Baisse de tension","IHS GRID ONLY",
AQ1905="Defaut GE &amp; POWER Cabinet","IHS",
AQ1905="Sharing","Partners",
AQ1905="Sites strategiques &amp; DataCenter","SST &amp; DC",
AQ1905="Exclu","Exclu",
AQ1905="SAT","SAT",
AQ1905="SPARE-ISSUE","SPARE-ISSUE",
AQ1905="Fiber CAmtel","TRANS_FO_CAMTEL",
AQ1905="Fiber AOF","Fiber AOF",
AQ1905="Projet OCM (HUAWEI)","TRAVAUX-HUAWEI",
AQ1905="Projet OCM (NOKIA)","TRAVAUX-NOKIA",
AQ1905="ACCESS-ISSUE","ACCESS-ISSUE",
AQ1905="Projet OCM (ZTE, NOKIA, autres projets)","TRAVAUX OCM",
AQ1905="No root CAuse","No root cause",
AQ1905="ODU HS","PDH",
AQ1905="IP &amp; VLAN","PDH",
AQ1905="Warehouse HUAWEI","SPARE-ISSUE",
AQ1905="SPARE-HS","SPARE-ISSUE",
AQ1905="Power Telco","BSS",AQ1905="no impacts","no impacts"
),"")</f>
        <v>No root cause</v>
      </c>
      <c r="AP1905" s="48" t="str" cm="1">
        <f t="array" ref="AP1905">IFERROR(_xlfn.IFS(
AQ1905="MPR ISSUE","TX ISSUE",
AQ1905="BSS Hardware Issue","RAN ISSUE",
AQ1905="Sites strategiques, MLL, Pylone, etc.","ENVTECH",
AQ1905="AKTIVCO DEFAUT GE &amp; POWER Cabinet","POWER ISSUE",
AQ1905="AKTIVCO Coupure ENEO &amp; Baisse de tension","POWER ISSUE",
AQ1905="Coupure ENEO &amp; Baisse de tension","POWER ISSUE",
AQ1905="Defaut GE &amp; POWER Cabinet","POWER ISSUE",
AQ1905="Sharing","POWER ISSUE",
AQ1905="Sites strategiques &amp; DataCenter","POWER ISSUE",
AQ1905="Exclu","Exclu",
AQ1905="SAT","TX ISSUE",
AQ1905="SPARE-ISSUE","SPARE-ISSUE",
AQ1905="Fiber CAmtel","TX ISSUE",
AQ1905="Fiber AOF","TX ISSUE",
AQ1905="Projet OCM (HUAWEI)","TRAVAUX-HUAWEI",
AQ1905="Projet OCM (NOKIA)","TRAVAUX -NOKIA",
AQ1905="ACCESS-ISSUE","ACCESS-ISSUE",
AQ1905="Projet OCM (ZTE, NOKIA, autres projets)","TRAVAUX OCM",
AQ1905="No root CAuse","No root cause",
AQ1905="ODU HS","TX ISSUE",
AQ1905="IP &amp; VLAN","TX ISSUE",
AQ1905="Warehouse HUAWEI","SPARE-ISSUE",
AQ1905="SPARE-HS","SPARE-ISSUE",
AQ1905="Power Telco","RAN ISSUE",AQ1905="no impacts","no impacts"
),"")</f>
        <v>No root cause</v>
      </c>
      <c r="AQ1905" s="126" t="s">
        <v>5344</v>
      </c>
      <c r="AR1905" s="48" t="str" cm="1">
        <f t="array" ref="AR1905">IFERROR(_xlfn.IFS(
AQ1905="MPR ISSUE","ACTIVE",
AQ1905="BSS Hardware Issue","ACTIVE",
AQ1905="Sites strategiques, MLL, Pylone, etc.","PASSIVE",
AQ1905="AKTIVCO DEFAUT GE &amp; POWER Cabinet","PASSIVE",
AQ1905="AKTIVCO Coupure ENEO &amp; Baisse de tension","PASSIVE",
AQ1905="Coupure ENEO &amp; Baisse de tension","PASSIVE",
AQ1905="Defaut GE &amp; POWER Cabinet","PASSIVE",
AQ1905="Sharing","PASSIVE",
AQ1905="Sites strategiques &amp; DataCenter","PASSIVE",
AQ1905="Exclu","Exclu",
AQ1905="SAT","ACTIVE",
AQ1905="SPARE-ISSUE","SPARE-ISSUE",
AQ1905="Fiber CAmtel","ACTIVE",
AQ1905="Fiber AOF","ACTIVE",
AQ1905="Projet OCM (HUAWEI)","PLANNED WORKS",
AQ1905="Projet OCM (NOKIA)","PLANNED WORKS",
AQ1905="ACCESS-ISSUE","ACCESS-ISSUE",
AQ1905="Projet OCM (ZTE, NOKIA, autres projets)","PLANNED WORKS",
AQ1905="No root CAuse","No root cause",
AQ1905="ODU HS","ACTIVE",
AQ1905="IP &amp; VLAN","ACTIVE",
AQ1905="Warehouse HUAWEI","SPARE-ISSUE",
AQ1905="SPARE-HS","SPARE-ISSUE",
AQ1905="Power Telco","ACTIVE", AQ1905="no impacts","no impacts"
),"")</f>
        <v>No root cause</v>
      </c>
      <c r="AS1905" s="92" t="s">
        <v>5537</v>
      </c>
      <c r="AT1905" s="98" t="s">
        <v>3539</v>
      </c>
      <c r="AV1905" s="17" t="s">
        <v>5537</v>
      </c>
      <c r="AW1905" s="7" t="s">
        <v>5537</v>
      </c>
      <c r="AX1905" s="6" t="s">
        <v>5537</v>
      </c>
      <c r="AY1905" s="7"/>
      <c r="AZ1905" s="3" t="s">
        <v>5537</v>
      </c>
      <c r="BA1905" s="18" t="s">
        <v>5537</v>
      </c>
      <c r="BB1905" s="18" t="s">
        <v>5537</v>
      </c>
      <c r="BC1905" s="18" t="s">
        <v>5537</v>
      </c>
      <c r="BD1905" s="18" t="s">
        <v>5537</v>
      </c>
      <c r="BE1905" s="18" t="s">
        <v>5537</v>
      </c>
      <c r="BF1905" s="18" t="s">
        <v>5537</v>
      </c>
      <c r="BG1905" s="18" t="s">
        <v>5537</v>
      </c>
      <c r="BH1905" s="18" t="s">
        <v>5537</v>
      </c>
      <c r="BI1905" s="18" t="s">
        <v>5537</v>
      </c>
      <c r="BJ1905" s="18" t="s">
        <v>5537</v>
      </c>
      <c r="BK1905" s="18" t="s">
        <v>5537</v>
      </c>
      <c r="BL1905" s="9" t="s">
        <v>5537</v>
      </c>
      <c r="BM1905" s="14" t="s">
        <v>5537</v>
      </c>
      <c r="BN1905" s="14" t="s">
        <v>5537</v>
      </c>
      <c r="BO1905" s="14" t="str">
        <f>_xlfn.XLOOKUP(B1905,'[4]cell downs 18042026 17h'!$B:$B,'[4]cell downs 18042026 17h'!$B:$B,"")</f>
        <v/>
      </c>
      <c r="BP1905" s="14" t="str">
        <f>_xlfn.XLOOKUP(B1905,'[5]Cells Huawei 19042026 15h'!$B:$B,'[5]Cells Huawei 19042026 15h'!$B:$B,"")</f>
        <v/>
      </c>
      <c r="BQ1905" s="9" t="str">
        <f>_xlfn.XLOOKUP(B1905,'[6]cells down 19042026 9H40'!$B:$B,'[6]cells down 19042026 9H40'!$B:$B,"")</f>
        <v/>
      </c>
      <c r="BR1905" s="9" t="s">
        <v>3539</v>
      </c>
      <c r="BS1905" s="9" t="s">
        <v>12</v>
      </c>
      <c r="BT1905" s="108"/>
    </row>
    <row r="1906" spans="1:72" s="9" customFormat="1" x14ac:dyDescent="0.35">
      <c r="A1906" s="1" t="s">
        <v>3540</v>
      </c>
      <c r="B1906" s="8" t="s">
        <v>3541</v>
      </c>
      <c r="C1906" s="3" t="str">
        <f>_xlfn.XLOOKUP(B1906,'[1]daily break down'!$D:$D,'[1]daily break down'!$E:$E,"")</f>
        <v>LITTORAL</v>
      </c>
      <c r="D1906" s="1" t="s">
        <v>11</v>
      </c>
      <c r="E1906" s="1" t="s">
        <v>12</v>
      </c>
      <c r="F1906" s="3" t="s">
        <v>31</v>
      </c>
      <c r="G1906" s="1" t="s">
        <v>3540</v>
      </c>
      <c r="H1906" s="34" t="str">
        <f>_xlfn.XLOOKUP(B1906,[2]CALCULATION!$B:$B,[2]CALCULATION!$H:$H,"")</f>
        <v>ZTE</v>
      </c>
      <c r="I1906" s="28">
        <v>0</v>
      </c>
      <c r="J1906" s="28">
        <v>0</v>
      </c>
      <c r="K1906" s="28">
        <v>0</v>
      </c>
      <c r="L1906" s="28">
        <v>0</v>
      </c>
      <c r="M1906" s="28">
        <v>0</v>
      </c>
      <c r="N1906" s="28">
        <v>0</v>
      </c>
      <c r="O1906" s="28">
        <v>0</v>
      </c>
      <c r="P1906" s="28">
        <v>0</v>
      </c>
      <c r="Q1906" s="28">
        <v>0</v>
      </c>
      <c r="R1906" s="28">
        <v>0</v>
      </c>
      <c r="S1906" s="93">
        <v>0</v>
      </c>
      <c r="T1906" s="93">
        <f>_xlfn.XLOOKUP(B1906,'[3]Nur des jours'!$B:$B,'[3]Nur des jours'!$U:$U,"")</f>
        <v>0</v>
      </c>
      <c r="U1906" s="93">
        <v>0</v>
      </c>
      <c r="V1906" s="93">
        <v>0</v>
      </c>
      <c r="W1906" s="93">
        <v>0</v>
      </c>
      <c r="X1906" s="93">
        <v>0</v>
      </c>
      <c r="Y1906" s="93">
        <v>0</v>
      </c>
      <c r="Z1906" s="93">
        <v>0</v>
      </c>
      <c r="AA1906" s="93">
        <v>0</v>
      </c>
      <c r="AB1906" s="93">
        <v>0</v>
      </c>
      <c r="AC1906" s="93"/>
      <c r="AD1906" s="93">
        <v>0</v>
      </c>
      <c r="AE1906" s="93">
        <v>0</v>
      </c>
      <c r="AF1906" s="93">
        <v>0</v>
      </c>
      <c r="AG1906" s="93"/>
      <c r="AH1906" s="93">
        <v>0</v>
      </c>
      <c r="AI1906" s="93">
        <v>0</v>
      </c>
      <c r="AJ1906" s="93">
        <v>0</v>
      </c>
      <c r="AK1906" s="93">
        <v>0</v>
      </c>
      <c r="AL1906" s="93">
        <v>0</v>
      </c>
      <c r="AM1906" s="49" t="s">
        <v>5559</v>
      </c>
      <c r="AN1906" s="49"/>
      <c r="AO1906" s="48" t="str" cm="1">
        <f t="array" ref="AO1906">IFERROR(_xlfn.IFS(
AQ1906="MPR ISSUE","PDH",
AQ1906="BSS Hardware Issue","BSS",
AQ1906="Sites strategiques, MLL, Pylone, etc.","ENVTECH",
AQ1906="AKTIVCO DEFAUT GE &amp; POWER Cabinet","AKTIVCO",
AQ1906="AKTIVCO Coupure ENEO &amp; Baisse de tension","AKTIVCO GRID ONLY",
AQ1906="Coupure ENEO &amp; Baisse de tension","IHS GRID ONLY",
AQ1906="Defaut GE &amp; POWER Cabinet","IHS",
AQ1906="Sharing","Partners",
AQ1906="Sites strategiques &amp; DataCenter","SST &amp; DC",
AQ1906="Exclu","Exclu",
AQ1906="SAT","SAT",
AQ1906="SPARE-ISSUE","SPARE-ISSUE",
AQ1906="Fiber CAmtel","TRANS_FO_CAMTEL",
AQ1906="Fiber AOF","Fiber AOF",
AQ1906="Projet OCM (HUAWEI)","TRAVAUX-HUAWEI",
AQ1906="Projet OCM (NOKIA)","TRAVAUX-NOKIA",
AQ1906="ACCESS-ISSUE","ACCESS-ISSUE",
AQ1906="Projet OCM (ZTE, NOKIA, autres projets)","TRAVAUX OCM",
AQ1906="No root CAuse","No root cause",
AQ1906="ODU HS","PDH",
AQ1906="IP &amp; VLAN","PDH",
AQ1906="Warehouse HUAWEI","SPARE-ISSUE",
AQ1906="SPARE-HS","SPARE-ISSUE",
AQ1906="Power Telco","BSS",AQ1906="no impacts","no impacts"
),"")</f>
        <v>BSS</v>
      </c>
      <c r="AP1906" s="48" t="str" cm="1">
        <f t="array" ref="AP1906">IFERROR(_xlfn.IFS(
AQ1906="MPR ISSUE","TX ISSUE",
AQ1906="BSS Hardware Issue","RAN ISSUE",
AQ1906="Sites strategiques, MLL, Pylone, etc.","ENVTECH",
AQ1906="AKTIVCO DEFAUT GE &amp; POWER Cabinet","POWER ISSUE",
AQ1906="AKTIVCO Coupure ENEO &amp; Baisse de tension","POWER ISSUE",
AQ1906="Coupure ENEO &amp; Baisse de tension","POWER ISSUE",
AQ1906="Defaut GE &amp; POWER Cabinet","POWER ISSUE",
AQ1906="Sharing","POWER ISSUE",
AQ1906="Sites strategiques &amp; DataCenter","POWER ISSUE",
AQ1906="Exclu","Exclu",
AQ1906="SAT","TX ISSUE",
AQ1906="SPARE-ISSUE","SPARE-ISSUE",
AQ1906="Fiber CAmtel","TX ISSUE",
AQ1906="Fiber AOF","TX ISSUE",
AQ1906="Projet OCM (HUAWEI)","TRAVAUX-HUAWEI",
AQ1906="Projet OCM (NOKIA)","TRAVAUX -NOKIA",
AQ1906="ACCESS-ISSUE","ACCESS-ISSUE",
AQ1906="Projet OCM (ZTE, NOKIA, autres projets)","TRAVAUX OCM",
AQ1906="No root CAuse","No root cause",
AQ1906="ODU HS","TX ISSUE",
AQ1906="IP &amp; VLAN","TX ISSUE",
AQ1906="Warehouse HUAWEI","SPARE-ISSUE",
AQ1906="SPARE-HS","SPARE-ISSUE",
AQ1906="Power Telco","RAN ISSUE",AQ1906="no impacts","no impacts"
),"")</f>
        <v>RAN ISSUE</v>
      </c>
      <c r="AQ1906" s="67" t="s">
        <v>5320</v>
      </c>
      <c r="AR1906" s="48" t="str" cm="1">
        <f t="array" ref="AR1906">IFERROR(_xlfn.IFS(
AQ1906="MPR ISSUE","ACTIVE",
AQ1906="BSS Hardware Issue","ACTIVE",
AQ1906="Sites strategiques, MLL, Pylone, etc.","PASSIVE",
AQ1906="AKTIVCO DEFAUT GE &amp; POWER Cabinet","PASSIVE",
AQ1906="AKTIVCO Coupure ENEO &amp; Baisse de tension","PASSIVE",
AQ1906="Coupure ENEO &amp; Baisse de tension","PASSIVE",
AQ1906="Defaut GE &amp; POWER Cabinet","PASSIVE",
AQ1906="Sharing","PASSIVE",
AQ1906="Sites strategiques &amp; DataCenter","PASSIVE",
AQ1906="Exclu","Exclu",
AQ1906="SAT","ACTIVE",
AQ1906="SPARE-ISSUE","SPARE-ISSUE",
AQ1906="Fiber CAmtel","ACTIVE",
AQ1906="Fiber AOF","ACTIVE",
AQ1906="Projet OCM (HUAWEI)","PLANNED WORKS",
AQ1906="Projet OCM (NOKIA)","PLANNED WORKS",
AQ1906="ACCESS-ISSUE","ACCESS-ISSUE",
AQ1906="Projet OCM (ZTE, NOKIA, autres projets)","PLANNED WORKS",
AQ1906="No root CAuse","No root cause",
AQ1906="ODU HS","ACTIVE",
AQ1906="IP &amp; VLAN","ACTIVE",
AQ1906="Warehouse HUAWEI","SPARE-ISSUE",
AQ1906="SPARE-HS","SPARE-ISSUE",
AQ1906="Power Telco","ACTIVE", AQ1906="no impacts","no impacts"
),"")</f>
        <v>ACTIVE</v>
      </c>
      <c r="AS1906" s="92" t="s">
        <v>5874</v>
      </c>
      <c r="AT1906" s="98" t="s">
        <v>3541</v>
      </c>
      <c r="AV1906" s="17" t="s">
        <v>5537</v>
      </c>
      <c r="AW1906" s="7" t="s">
        <v>5537</v>
      </c>
      <c r="AX1906" s="6" t="s">
        <v>5537</v>
      </c>
      <c r="AY1906" s="7"/>
      <c r="AZ1906" s="3" t="s">
        <v>5537</v>
      </c>
      <c r="BA1906" s="18" t="s">
        <v>5537</v>
      </c>
      <c r="BB1906" s="18" t="s">
        <v>5537</v>
      </c>
      <c r="BC1906" s="18" t="s">
        <v>5537</v>
      </c>
      <c r="BD1906" s="18" t="s">
        <v>6301</v>
      </c>
      <c r="BE1906" s="18" t="s">
        <v>6301</v>
      </c>
      <c r="BF1906" s="18" t="s">
        <v>6302</v>
      </c>
      <c r="BG1906" s="18" t="s">
        <v>5537</v>
      </c>
      <c r="BH1906" s="18" t="s">
        <v>5537</v>
      </c>
      <c r="BI1906" s="18" t="s">
        <v>5537</v>
      </c>
      <c r="BJ1906" s="18" t="s">
        <v>5537</v>
      </c>
      <c r="BK1906" s="18" t="s">
        <v>5537</v>
      </c>
      <c r="BL1906" s="9" t="s">
        <v>5537</v>
      </c>
      <c r="BM1906" s="14" t="s">
        <v>5537</v>
      </c>
      <c r="BN1906" s="14" t="s">
        <v>5537</v>
      </c>
      <c r="BO1906" s="14" t="str">
        <f>_xlfn.XLOOKUP(B1906,'[4]cell downs 18042026 17h'!$B:$B,'[4]cell downs 18042026 17h'!$B:$B,"")</f>
        <v/>
      </c>
      <c r="BP1906" s="14" t="str">
        <f>_xlfn.XLOOKUP(B1906,'[5]Cells Huawei 19042026 15h'!$B:$B,'[5]Cells Huawei 19042026 15h'!$B:$B,"")</f>
        <v/>
      </c>
      <c r="BQ1906" s="9" t="str">
        <f>_xlfn.XLOOKUP(B1906,'[6]cells down 19042026 9H40'!$B:$B,'[6]cells down 19042026 9H40'!$B:$B,"")</f>
        <v/>
      </c>
      <c r="BR1906" s="9" t="s">
        <v>3541</v>
      </c>
      <c r="BS1906" s="9" t="s">
        <v>594</v>
      </c>
      <c r="BT1906" s="108"/>
    </row>
    <row r="1907" spans="1:72" s="9" customFormat="1" ht="30" customHeight="1" x14ac:dyDescent="0.35">
      <c r="A1907" s="1" t="s">
        <v>3542</v>
      </c>
      <c r="B1907" s="8" t="s">
        <v>3543</v>
      </c>
      <c r="C1907" s="3" t="str">
        <f>_xlfn.XLOOKUP(B1907,'[1]daily break down'!$D:$D,'[1]daily break down'!$E:$E,"")</f>
        <v>LITTORAL</v>
      </c>
      <c r="D1907" s="1" t="s">
        <v>11</v>
      </c>
      <c r="E1907" s="1" t="s">
        <v>12</v>
      </c>
      <c r="F1907" s="3" t="s">
        <v>31</v>
      </c>
      <c r="G1907" s="1" t="s">
        <v>2559</v>
      </c>
      <c r="H1907" s="34" t="str">
        <f>_xlfn.XLOOKUP(B1907,[2]CALCULATION!$B:$B,[2]CALCULATION!$H:$H,"")</f>
        <v>ZTE</v>
      </c>
      <c r="I1907" s="28">
        <v>0</v>
      </c>
      <c r="J1907" s="28">
        <v>0</v>
      </c>
      <c r="K1907" s="28">
        <v>0</v>
      </c>
      <c r="L1907" s="28">
        <v>0</v>
      </c>
      <c r="M1907" s="28">
        <v>0</v>
      </c>
      <c r="N1907" s="28">
        <v>0</v>
      </c>
      <c r="O1907" s="28">
        <v>0</v>
      </c>
      <c r="P1907" s="28">
        <v>0</v>
      </c>
      <c r="Q1907" s="28">
        <v>0</v>
      </c>
      <c r="R1907" s="28">
        <v>0</v>
      </c>
      <c r="S1907" s="93">
        <v>0</v>
      </c>
      <c r="T1907" s="93">
        <f>_xlfn.XLOOKUP(B1907,'[3]Nur des jours'!$B:$B,'[3]Nur des jours'!$U:$U,"")</f>
        <v>0</v>
      </c>
      <c r="U1907" s="93">
        <v>0</v>
      </c>
      <c r="V1907" s="93">
        <v>0</v>
      </c>
      <c r="W1907" s="93">
        <v>0</v>
      </c>
      <c r="X1907" s="93">
        <v>0</v>
      </c>
      <c r="Y1907" s="93">
        <v>0</v>
      </c>
      <c r="Z1907" s="93">
        <v>0</v>
      </c>
      <c r="AA1907" s="93">
        <v>0</v>
      </c>
      <c r="AB1907" s="93">
        <v>0</v>
      </c>
      <c r="AC1907" s="93"/>
      <c r="AD1907" s="93">
        <v>0</v>
      </c>
      <c r="AE1907" s="93">
        <v>0</v>
      </c>
      <c r="AF1907" s="93">
        <v>0</v>
      </c>
      <c r="AG1907" s="93"/>
      <c r="AH1907" s="93">
        <v>0</v>
      </c>
      <c r="AI1907" s="93">
        <v>0</v>
      </c>
      <c r="AJ1907" s="93">
        <v>0</v>
      </c>
      <c r="AK1907" s="93">
        <v>0</v>
      </c>
      <c r="AL1907" s="93">
        <v>0</v>
      </c>
      <c r="AM1907" s="49" t="s">
        <v>5559</v>
      </c>
      <c r="AN1907" s="49"/>
      <c r="AO1907" s="48" t="str" cm="1">
        <f t="array" ref="AO1907">IFERROR(_xlfn.IFS(
AQ1907="MPR ISSUE","PDH",
AQ1907="BSS Hardware Issue","BSS",
AQ1907="Sites strategiques, MLL, Pylone, etc.","ENVTECH",
AQ1907="AKTIVCO DEFAUT GE &amp; POWER Cabinet","AKTIVCO",
AQ1907="AKTIVCO Coupure ENEO &amp; Baisse de tension","AKTIVCO GRID ONLY",
AQ1907="Coupure ENEO &amp; Baisse de tension","IHS GRID ONLY",
AQ1907="Defaut GE &amp; POWER Cabinet","IHS",
AQ1907="Sharing","Partners",
AQ1907="Sites strategiques &amp; DataCenter","SST &amp; DC",
AQ1907="Exclu","Exclu",
AQ1907="SAT","SAT",
AQ1907="SPARE-ISSUE","SPARE-ISSUE",
AQ1907="Fiber CAmtel","TRANS_FO_CAMTEL",
AQ1907="Fiber AOF","Fiber AOF",
AQ1907="Projet OCM (HUAWEI)","TRAVAUX-HUAWEI",
AQ1907="Projet OCM (NOKIA)","TRAVAUX-NOKIA",
AQ1907="ACCESS-ISSUE","ACCESS-ISSUE",
AQ1907="Projet OCM (ZTE, NOKIA, autres projets)","TRAVAUX OCM",
AQ1907="No root CAuse","No root cause",
AQ1907="ODU HS","PDH",
AQ1907="IP &amp; VLAN","PDH",
AQ1907="Warehouse HUAWEI","SPARE-ISSUE",
AQ1907="SPARE-HS","SPARE-ISSUE",
AQ1907="Power Telco","BSS",AQ1907="no impacts","no impacts"
),"")</f>
        <v>No root cause</v>
      </c>
      <c r="AP1907" s="48" t="str" cm="1">
        <f t="array" ref="AP1907">IFERROR(_xlfn.IFS(
AQ1907="MPR ISSUE","TX ISSUE",
AQ1907="BSS Hardware Issue","RAN ISSUE",
AQ1907="Sites strategiques, MLL, Pylone, etc.","ENVTECH",
AQ1907="AKTIVCO DEFAUT GE &amp; POWER Cabinet","POWER ISSUE",
AQ1907="AKTIVCO Coupure ENEO &amp; Baisse de tension","POWER ISSUE",
AQ1907="Coupure ENEO &amp; Baisse de tension","POWER ISSUE",
AQ1907="Defaut GE &amp; POWER Cabinet","POWER ISSUE",
AQ1907="Sharing","POWER ISSUE",
AQ1907="Sites strategiques &amp; DataCenter","POWER ISSUE",
AQ1907="Exclu","Exclu",
AQ1907="SAT","TX ISSUE",
AQ1907="SPARE-ISSUE","SPARE-ISSUE",
AQ1907="Fiber CAmtel","TX ISSUE",
AQ1907="Fiber AOF","TX ISSUE",
AQ1907="Projet OCM (HUAWEI)","TRAVAUX-HUAWEI",
AQ1907="Projet OCM (NOKIA)","TRAVAUX -NOKIA",
AQ1907="ACCESS-ISSUE","ACCESS-ISSUE",
AQ1907="Projet OCM (ZTE, NOKIA, autres projets)","TRAVAUX OCM",
AQ1907="No root CAuse","No root cause",
AQ1907="ODU HS","TX ISSUE",
AQ1907="IP &amp; VLAN","TX ISSUE",
AQ1907="Warehouse HUAWEI","SPARE-ISSUE",
AQ1907="SPARE-HS","SPARE-ISSUE",
AQ1907="Power Telco","RAN ISSUE",AQ1907="no impacts","no impacts"
),"")</f>
        <v>No root cause</v>
      </c>
      <c r="AQ1907" s="126" t="s">
        <v>5344</v>
      </c>
      <c r="AR1907" s="48" t="str" cm="1">
        <f t="array" ref="AR1907">IFERROR(_xlfn.IFS(
AQ1907="MPR ISSUE","ACTIVE",
AQ1907="BSS Hardware Issue","ACTIVE",
AQ1907="Sites strategiques, MLL, Pylone, etc.","PASSIVE",
AQ1907="AKTIVCO DEFAUT GE &amp; POWER Cabinet","PASSIVE",
AQ1907="AKTIVCO Coupure ENEO &amp; Baisse de tension","PASSIVE",
AQ1907="Coupure ENEO &amp; Baisse de tension","PASSIVE",
AQ1907="Defaut GE &amp; POWER Cabinet","PASSIVE",
AQ1907="Sharing","PASSIVE",
AQ1907="Sites strategiques &amp; DataCenter","PASSIVE",
AQ1907="Exclu","Exclu",
AQ1907="SAT","ACTIVE",
AQ1907="SPARE-ISSUE","SPARE-ISSUE",
AQ1907="Fiber CAmtel","ACTIVE",
AQ1907="Fiber AOF","ACTIVE",
AQ1907="Projet OCM (HUAWEI)","PLANNED WORKS",
AQ1907="Projet OCM (NOKIA)","PLANNED WORKS",
AQ1907="ACCESS-ISSUE","ACCESS-ISSUE",
AQ1907="Projet OCM (ZTE, NOKIA, autres projets)","PLANNED WORKS",
AQ1907="No root CAuse","No root cause",
AQ1907="ODU HS","ACTIVE",
AQ1907="IP &amp; VLAN","ACTIVE",
AQ1907="Warehouse HUAWEI","SPARE-ISSUE",
AQ1907="SPARE-HS","SPARE-ISSUE",
AQ1907="Power Telco","ACTIVE", AQ1907="no impacts","no impacts"
),"")</f>
        <v>No root cause</v>
      </c>
      <c r="AS1907" s="92" t="s">
        <v>5537</v>
      </c>
      <c r="AT1907" s="98" t="s">
        <v>3543</v>
      </c>
      <c r="AV1907" s="17" t="s">
        <v>5537</v>
      </c>
      <c r="AW1907" s="7" t="s">
        <v>5537</v>
      </c>
      <c r="AX1907" s="6" t="s">
        <v>5537</v>
      </c>
      <c r="AY1907" s="7"/>
      <c r="AZ1907" s="3" t="s">
        <v>5537</v>
      </c>
      <c r="BA1907" s="18" t="s">
        <v>5537</v>
      </c>
      <c r="BB1907" s="18" t="s">
        <v>5537</v>
      </c>
      <c r="BC1907" s="18" t="s">
        <v>5537</v>
      </c>
      <c r="BD1907" s="18" t="s">
        <v>5537</v>
      </c>
      <c r="BE1907" s="18" t="s">
        <v>5537</v>
      </c>
      <c r="BF1907" s="18" t="s">
        <v>5537</v>
      </c>
      <c r="BG1907" s="18" t="s">
        <v>5537</v>
      </c>
      <c r="BH1907" s="18" t="s">
        <v>5537</v>
      </c>
      <c r="BI1907" s="18" t="s">
        <v>5537</v>
      </c>
      <c r="BJ1907" s="18" t="s">
        <v>5537</v>
      </c>
      <c r="BK1907" s="18" t="s">
        <v>5537</v>
      </c>
      <c r="BL1907" s="9" t="s">
        <v>5537</v>
      </c>
      <c r="BM1907" s="14" t="s">
        <v>5537</v>
      </c>
      <c r="BN1907" s="14" t="s">
        <v>5537</v>
      </c>
      <c r="BO1907" s="14" t="str">
        <f>_xlfn.XLOOKUP(B1907,'[4]cell downs 18042026 17h'!$B:$B,'[4]cell downs 18042026 17h'!$B:$B,"")</f>
        <v/>
      </c>
      <c r="BP1907" s="14" t="str">
        <f>_xlfn.XLOOKUP(B1907,'[5]Cells Huawei 19042026 15h'!$B:$B,'[5]Cells Huawei 19042026 15h'!$B:$B,"")</f>
        <v/>
      </c>
      <c r="BQ1907" s="9" t="str">
        <f>_xlfn.XLOOKUP(B1907,'[6]cells down 19042026 9H40'!$B:$B,'[6]cells down 19042026 9H40'!$B:$B,"")</f>
        <v/>
      </c>
      <c r="BR1907" s="9" t="s">
        <v>3543</v>
      </c>
      <c r="BS1907" s="9" t="s">
        <v>12</v>
      </c>
      <c r="BT1907" s="108"/>
    </row>
    <row r="1908" spans="1:72" s="9" customFormat="1" x14ac:dyDescent="0.35">
      <c r="A1908" s="1" t="s">
        <v>3544</v>
      </c>
      <c r="B1908" s="8" t="s">
        <v>3545</v>
      </c>
      <c r="C1908" s="3" t="str">
        <f>_xlfn.XLOOKUP(B1908,'[1]daily break down'!$D:$D,'[1]daily break down'!$E:$E,"")</f>
        <v>LITTORAL</v>
      </c>
      <c r="D1908" s="1" t="s">
        <v>11</v>
      </c>
      <c r="E1908" s="1" t="s">
        <v>12</v>
      </c>
      <c r="F1908" s="3" t="s">
        <v>31</v>
      </c>
      <c r="G1908" s="1" t="s">
        <v>3546</v>
      </c>
      <c r="H1908" s="34" t="str">
        <f>_xlfn.XLOOKUP(B1908,[2]CALCULATION!$B:$B,[2]CALCULATION!$H:$H,"")</f>
        <v>ZTE</v>
      </c>
      <c r="I1908" s="28">
        <v>0</v>
      </c>
      <c r="J1908" s="28">
        <v>0</v>
      </c>
      <c r="K1908" s="28">
        <v>0</v>
      </c>
      <c r="L1908" s="28">
        <v>0</v>
      </c>
      <c r="M1908" s="28">
        <v>0</v>
      </c>
      <c r="N1908" s="28">
        <v>0</v>
      </c>
      <c r="O1908" s="28">
        <v>0</v>
      </c>
      <c r="P1908" s="28">
        <v>0</v>
      </c>
      <c r="Q1908" s="28">
        <v>0</v>
      </c>
      <c r="R1908" s="28">
        <v>0</v>
      </c>
      <c r="S1908" s="93">
        <v>0</v>
      </c>
      <c r="T1908" s="93">
        <f>_xlfn.XLOOKUP(B1908,'[3]Nur des jours'!$B:$B,'[3]Nur des jours'!$U:$U,"")</f>
        <v>0</v>
      </c>
      <c r="U1908" s="93">
        <v>0</v>
      </c>
      <c r="V1908" s="93">
        <v>0</v>
      </c>
      <c r="W1908" s="93">
        <v>0</v>
      </c>
      <c r="X1908" s="93">
        <v>0</v>
      </c>
      <c r="Y1908" s="93">
        <v>0</v>
      </c>
      <c r="Z1908" s="93">
        <v>0</v>
      </c>
      <c r="AA1908" s="93">
        <v>0</v>
      </c>
      <c r="AB1908" s="93">
        <v>0</v>
      </c>
      <c r="AC1908" s="93"/>
      <c r="AD1908" s="93">
        <v>0</v>
      </c>
      <c r="AE1908" s="93">
        <v>0</v>
      </c>
      <c r="AF1908" s="93">
        <v>0</v>
      </c>
      <c r="AG1908" s="93"/>
      <c r="AH1908" s="93">
        <v>0</v>
      </c>
      <c r="AI1908" s="93">
        <v>0</v>
      </c>
      <c r="AJ1908" s="93">
        <v>0</v>
      </c>
      <c r="AK1908" s="93">
        <v>0</v>
      </c>
      <c r="AL1908" s="93">
        <v>0</v>
      </c>
      <c r="AM1908" s="49" t="s">
        <v>5559</v>
      </c>
      <c r="AN1908" s="49"/>
      <c r="AO1908" s="48" t="str" cm="1">
        <f t="array" ref="AO1908">IFERROR(_xlfn.IFS(
AQ1908="MPR ISSUE","PDH",
AQ1908="BSS Hardware Issue","BSS",
AQ1908="Sites strategiques, MLL, Pylone, etc.","ENVTECH",
AQ1908="AKTIVCO DEFAUT GE &amp; POWER Cabinet","AKTIVCO",
AQ1908="AKTIVCO Coupure ENEO &amp; Baisse de tension","AKTIVCO GRID ONLY",
AQ1908="Coupure ENEO &amp; Baisse de tension","IHS GRID ONLY",
AQ1908="Defaut GE &amp; POWER Cabinet","IHS",
AQ1908="Sharing","Partners",
AQ1908="Sites strategiques &amp; DataCenter","SST &amp; DC",
AQ1908="Exclu","Exclu",
AQ1908="SAT","SAT",
AQ1908="SPARE-ISSUE","SPARE-ISSUE",
AQ1908="Fiber CAmtel","TRANS_FO_CAMTEL",
AQ1908="Fiber AOF","Fiber AOF",
AQ1908="Projet OCM (HUAWEI)","TRAVAUX-HUAWEI",
AQ1908="Projet OCM (NOKIA)","TRAVAUX-NOKIA",
AQ1908="ACCESS-ISSUE","ACCESS-ISSUE",
AQ1908="Projet OCM (ZTE, NOKIA, autres projets)","TRAVAUX OCM",
AQ1908="No root CAuse","No root cause",
AQ1908="ODU HS","PDH",
AQ1908="IP &amp; VLAN","PDH",
AQ1908="Warehouse HUAWEI","SPARE-ISSUE",
AQ1908="SPARE-HS","SPARE-ISSUE",
AQ1908="Power Telco","BSS",AQ1908="no impacts","no impacts"
),"")</f>
        <v>No root cause</v>
      </c>
      <c r="AP1908" s="48" t="str" cm="1">
        <f t="array" ref="AP1908">IFERROR(_xlfn.IFS(
AQ1908="MPR ISSUE","TX ISSUE",
AQ1908="BSS Hardware Issue","RAN ISSUE",
AQ1908="Sites strategiques, MLL, Pylone, etc.","ENVTECH",
AQ1908="AKTIVCO DEFAUT GE &amp; POWER Cabinet","POWER ISSUE",
AQ1908="AKTIVCO Coupure ENEO &amp; Baisse de tension","POWER ISSUE",
AQ1908="Coupure ENEO &amp; Baisse de tension","POWER ISSUE",
AQ1908="Defaut GE &amp; POWER Cabinet","POWER ISSUE",
AQ1908="Sharing","POWER ISSUE",
AQ1908="Sites strategiques &amp; DataCenter","POWER ISSUE",
AQ1908="Exclu","Exclu",
AQ1908="SAT","TX ISSUE",
AQ1908="SPARE-ISSUE","SPARE-ISSUE",
AQ1908="Fiber CAmtel","TX ISSUE",
AQ1908="Fiber AOF","TX ISSUE",
AQ1908="Projet OCM (HUAWEI)","TRAVAUX-HUAWEI",
AQ1908="Projet OCM (NOKIA)","TRAVAUX -NOKIA",
AQ1908="ACCESS-ISSUE","ACCESS-ISSUE",
AQ1908="Projet OCM (ZTE, NOKIA, autres projets)","TRAVAUX OCM",
AQ1908="No root CAuse","No root cause",
AQ1908="ODU HS","TX ISSUE",
AQ1908="IP &amp; VLAN","TX ISSUE",
AQ1908="Warehouse HUAWEI","SPARE-ISSUE",
AQ1908="SPARE-HS","SPARE-ISSUE",
AQ1908="Power Telco","RAN ISSUE",AQ1908="no impacts","no impacts"
),"")</f>
        <v>No root cause</v>
      </c>
      <c r="AQ1908" s="126" t="s">
        <v>5344</v>
      </c>
      <c r="AR1908" s="48" t="str" cm="1">
        <f t="array" ref="AR1908">IFERROR(_xlfn.IFS(
AQ1908="MPR ISSUE","ACTIVE",
AQ1908="BSS Hardware Issue","ACTIVE",
AQ1908="Sites strategiques, MLL, Pylone, etc.","PASSIVE",
AQ1908="AKTIVCO DEFAUT GE &amp; POWER Cabinet","PASSIVE",
AQ1908="AKTIVCO Coupure ENEO &amp; Baisse de tension","PASSIVE",
AQ1908="Coupure ENEO &amp; Baisse de tension","PASSIVE",
AQ1908="Defaut GE &amp; POWER Cabinet","PASSIVE",
AQ1908="Sharing","PASSIVE",
AQ1908="Sites strategiques &amp; DataCenter","PASSIVE",
AQ1908="Exclu","Exclu",
AQ1908="SAT","ACTIVE",
AQ1908="SPARE-ISSUE","SPARE-ISSUE",
AQ1908="Fiber CAmtel","ACTIVE",
AQ1908="Fiber AOF","ACTIVE",
AQ1908="Projet OCM (HUAWEI)","PLANNED WORKS",
AQ1908="Projet OCM (NOKIA)","PLANNED WORKS",
AQ1908="ACCESS-ISSUE","ACCESS-ISSUE",
AQ1908="Projet OCM (ZTE, NOKIA, autres projets)","PLANNED WORKS",
AQ1908="No root CAuse","No root cause",
AQ1908="ODU HS","ACTIVE",
AQ1908="IP &amp; VLAN","ACTIVE",
AQ1908="Warehouse HUAWEI","SPARE-ISSUE",
AQ1908="SPARE-HS","SPARE-ISSUE",
AQ1908="Power Telco","ACTIVE", AQ1908="no impacts","no impacts"
),"")</f>
        <v>No root cause</v>
      </c>
      <c r="AS1908" s="92" t="s">
        <v>5537</v>
      </c>
      <c r="AT1908" s="98" t="s">
        <v>3545</v>
      </c>
      <c r="AV1908" s="17" t="s">
        <v>5537</v>
      </c>
      <c r="AW1908" s="7" t="s">
        <v>5537</v>
      </c>
      <c r="AX1908" s="6" t="s">
        <v>5537</v>
      </c>
      <c r="AY1908" s="7"/>
      <c r="AZ1908" s="3" t="s">
        <v>5537</v>
      </c>
      <c r="BA1908" s="18" t="s">
        <v>5537</v>
      </c>
      <c r="BB1908" s="18" t="s">
        <v>5537</v>
      </c>
      <c r="BC1908" s="18" t="s">
        <v>5537</v>
      </c>
      <c r="BD1908" s="18" t="s">
        <v>5537</v>
      </c>
      <c r="BE1908" s="18" t="s">
        <v>5537</v>
      </c>
      <c r="BF1908" s="18" t="s">
        <v>5537</v>
      </c>
      <c r="BG1908" s="18" t="s">
        <v>5537</v>
      </c>
      <c r="BH1908" s="18" t="s">
        <v>5537</v>
      </c>
      <c r="BI1908" s="18" t="s">
        <v>5537</v>
      </c>
      <c r="BJ1908" s="18" t="s">
        <v>5537</v>
      </c>
      <c r="BK1908" s="18" t="s">
        <v>5537</v>
      </c>
      <c r="BL1908" s="9" t="s">
        <v>5537</v>
      </c>
      <c r="BM1908" s="14" t="s">
        <v>5537</v>
      </c>
      <c r="BN1908" s="14" t="s">
        <v>5537</v>
      </c>
      <c r="BO1908" s="14" t="str">
        <f>_xlfn.XLOOKUP(B1908,'[4]cell downs 18042026 17h'!$B:$B,'[4]cell downs 18042026 17h'!$B:$B,"")</f>
        <v/>
      </c>
      <c r="BP1908" s="14" t="str">
        <f>_xlfn.XLOOKUP(B1908,'[5]Cells Huawei 19042026 15h'!$B:$B,'[5]Cells Huawei 19042026 15h'!$B:$B,"")</f>
        <v/>
      </c>
      <c r="BQ1908" s="9" t="str">
        <f>_xlfn.XLOOKUP(B1908,'[6]cells down 19042026 9H40'!$B:$B,'[6]cells down 19042026 9H40'!$B:$B,"")</f>
        <v/>
      </c>
      <c r="BR1908" s="9" t="s">
        <v>3545</v>
      </c>
      <c r="BS1908" s="9" t="s">
        <v>12</v>
      </c>
      <c r="BT1908" s="108"/>
    </row>
    <row r="1909" spans="1:72" s="9" customFormat="1" x14ac:dyDescent="0.35">
      <c r="A1909" s="1" t="s">
        <v>3547</v>
      </c>
      <c r="B1909" s="8" t="s">
        <v>3548</v>
      </c>
      <c r="C1909" s="3" t="str">
        <f>_xlfn.XLOOKUP(B1909,'[1]daily break down'!$D:$D,'[1]daily break down'!$E:$E,"")</f>
        <v>LITTORAL</v>
      </c>
      <c r="D1909" s="1" t="s">
        <v>11</v>
      </c>
      <c r="E1909" s="1" t="s">
        <v>12</v>
      </c>
      <c r="F1909" s="3" t="s">
        <v>31</v>
      </c>
      <c r="G1909" s="1" t="s">
        <v>3547</v>
      </c>
      <c r="H1909" s="34" t="str">
        <f>_xlfn.XLOOKUP(B1909,[2]CALCULATION!$B:$B,[2]CALCULATION!$H:$H,"")</f>
        <v>ZTE</v>
      </c>
      <c r="I1909" s="28">
        <v>0</v>
      </c>
      <c r="J1909" s="28">
        <v>0</v>
      </c>
      <c r="K1909" s="28">
        <v>0</v>
      </c>
      <c r="L1909" s="28">
        <v>0</v>
      </c>
      <c r="M1909" s="28">
        <v>0</v>
      </c>
      <c r="N1909" s="28">
        <v>0</v>
      </c>
      <c r="O1909" s="28">
        <v>0</v>
      </c>
      <c r="P1909" s="28">
        <v>0</v>
      </c>
      <c r="Q1909" s="28">
        <v>0</v>
      </c>
      <c r="R1909" s="28">
        <v>0</v>
      </c>
      <c r="S1909" s="93">
        <v>0</v>
      </c>
      <c r="T1909" s="93">
        <f>_xlfn.XLOOKUP(B1909,'[3]Nur des jours'!$B:$B,'[3]Nur des jours'!$U:$U,"")</f>
        <v>0</v>
      </c>
      <c r="U1909" s="93">
        <v>0</v>
      </c>
      <c r="V1909" s="93">
        <v>0</v>
      </c>
      <c r="W1909" s="93">
        <v>0</v>
      </c>
      <c r="X1909" s="93">
        <v>0</v>
      </c>
      <c r="Y1909" s="93">
        <v>0</v>
      </c>
      <c r="Z1909" s="93">
        <v>0</v>
      </c>
      <c r="AA1909" s="93">
        <v>0</v>
      </c>
      <c r="AB1909" s="93">
        <v>0</v>
      </c>
      <c r="AC1909" s="93"/>
      <c r="AD1909" s="93">
        <v>0</v>
      </c>
      <c r="AE1909" s="93">
        <v>0</v>
      </c>
      <c r="AF1909" s="93">
        <v>0</v>
      </c>
      <c r="AG1909" s="93"/>
      <c r="AH1909" s="93">
        <v>0</v>
      </c>
      <c r="AI1909" s="93">
        <v>0</v>
      </c>
      <c r="AJ1909" s="93">
        <v>0</v>
      </c>
      <c r="AK1909" s="93">
        <v>0</v>
      </c>
      <c r="AL1909" s="93">
        <v>0</v>
      </c>
      <c r="AM1909" s="49" t="s">
        <v>5559</v>
      </c>
      <c r="AN1909" s="49"/>
      <c r="AO1909" s="48" t="str" cm="1">
        <f t="array" ref="AO1909">IFERROR(_xlfn.IFS(
AQ1909="MPR ISSUE","PDH",
AQ1909="BSS Hardware Issue","BSS",
AQ1909="Sites strategiques, MLL, Pylone, etc.","ENVTECH",
AQ1909="AKTIVCO DEFAUT GE &amp; POWER Cabinet","AKTIVCO",
AQ1909="AKTIVCO Coupure ENEO &amp; Baisse de tension","AKTIVCO GRID ONLY",
AQ1909="Coupure ENEO &amp; Baisse de tension","IHS GRID ONLY",
AQ1909="Defaut GE &amp; POWER Cabinet","IHS",
AQ1909="Sharing","Partners",
AQ1909="Sites strategiques &amp; DataCenter","SST &amp; DC",
AQ1909="Exclu","Exclu",
AQ1909="SAT","SAT",
AQ1909="SPARE-ISSUE","SPARE-ISSUE",
AQ1909="Fiber CAmtel","TRANS_FO_CAMTEL",
AQ1909="Fiber AOF","Fiber AOF",
AQ1909="Projet OCM (HUAWEI)","TRAVAUX-HUAWEI",
AQ1909="Projet OCM (NOKIA)","TRAVAUX-NOKIA",
AQ1909="ACCESS-ISSUE","ACCESS-ISSUE",
AQ1909="Projet OCM (ZTE, NOKIA, autres projets)","TRAVAUX OCM",
AQ1909="No root CAuse","No root cause",
AQ1909="ODU HS","PDH",
AQ1909="IP &amp; VLAN","PDH",
AQ1909="Warehouse HUAWEI","SPARE-ISSUE",
AQ1909="SPARE-HS","SPARE-ISSUE",
AQ1909="Power Telco","BSS",AQ1909="no impacts","no impacts"
),"")</f>
        <v>No root cause</v>
      </c>
      <c r="AP1909" s="48" t="str" cm="1">
        <f t="array" ref="AP1909">IFERROR(_xlfn.IFS(
AQ1909="MPR ISSUE","TX ISSUE",
AQ1909="BSS Hardware Issue","RAN ISSUE",
AQ1909="Sites strategiques, MLL, Pylone, etc.","ENVTECH",
AQ1909="AKTIVCO DEFAUT GE &amp; POWER Cabinet","POWER ISSUE",
AQ1909="AKTIVCO Coupure ENEO &amp; Baisse de tension","POWER ISSUE",
AQ1909="Coupure ENEO &amp; Baisse de tension","POWER ISSUE",
AQ1909="Defaut GE &amp; POWER Cabinet","POWER ISSUE",
AQ1909="Sharing","POWER ISSUE",
AQ1909="Sites strategiques &amp; DataCenter","POWER ISSUE",
AQ1909="Exclu","Exclu",
AQ1909="SAT","TX ISSUE",
AQ1909="SPARE-ISSUE","SPARE-ISSUE",
AQ1909="Fiber CAmtel","TX ISSUE",
AQ1909="Fiber AOF","TX ISSUE",
AQ1909="Projet OCM (HUAWEI)","TRAVAUX-HUAWEI",
AQ1909="Projet OCM (NOKIA)","TRAVAUX -NOKIA",
AQ1909="ACCESS-ISSUE","ACCESS-ISSUE",
AQ1909="Projet OCM (ZTE, NOKIA, autres projets)","TRAVAUX OCM",
AQ1909="No root CAuse","No root cause",
AQ1909="ODU HS","TX ISSUE",
AQ1909="IP &amp; VLAN","TX ISSUE",
AQ1909="Warehouse HUAWEI","SPARE-ISSUE",
AQ1909="SPARE-HS","SPARE-ISSUE",
AQ1909="Power Telco","RAN ISSUE",AQ1909="no impacts","no impacts"
),"")</f>
        <v>No root cause</v>
      </c>
      <c r="AQ1909" s="126" t="s">
        <v>5344</v>
      </c>
      <c r="AR1909" s="48" t="str" cm="1">
        <f t="array" ref="AR1909">IFERROR(_xlfn.IFS(
AQ1909="MPR ISSUE","ACTIVE",
AQ1909="BSS Hardware Issue","ACTIVE",
AQ1909="Sites strategiques, MLL, Pylone, etc.","PASSIVE",
AQ1909="AKTIVCO DEFAUT GE &amp; POWER Cabinet","PASSIVE",
AQ1909="AKTIVCO Coupure ENEO &amp; Baisse de tension","PASSIVE",
AQ1909="Coupure ENEO &amp; Baisse de tension","PASSIVE",
AQ1909="Defaut GE &amp; POWER Cabinet","PASSIVE",
AQ1909="Sharing","PASSIVE",
AQ1909="Sites strategiques &amp; DataCenter","PASSIVE",
AQ1909="Exclu","Exclu",
AQ1909="SAT","ACTIVE",
AQ1909="SPARE-ISSUE","SPARE-ISSUE",
AQ1909="Fiber CAmtel","ACTIVE",
AQ1909="Fiber AOF","ACTIVE",
AQ1909="Projet OCM (HUAWEI)","PLANNED WORKS",
AQ1909="Projet OCM (NOKIA)","PLANNED WORKS",
AQ1909="ACCESS-ISSUE","ACCESS-ISSUE",
AQ1909="Projet OCM (ZTE, NOKIA, autres projets)","PLANNED WORKS",
AQ1909="No root CAuse","No root cause",
AQ1909="ODU HS","ACTIVE",
AQ1909="IP &amp; VLAN","ACTIVE",
AQ1909="Warehouse HUAWEI","SPARE-ISSUE",
AQ1909="SPARE-HS","SPARE-ISSUE",
AQ1909="Power Telco","ACTIVE", AQ1909="no impacts","no impacts"
),"")</f>
        <v>No root cause</v>
      </c>
      <c r="AS1909" s="92" t="s">
        <v>5537</v>
      </c>
      <c r="AT1909" s="98" t="s">
        <v>3548</v>
      </c>
      <c r="AV1909" s="17" t="s">
        <v>5537</v>
      </c>
      <c r="AW1909" s="7" t="s">
        <v>5537</v>
      </c>
      <c r="AX1909" s="6" t="s">
        <v>5537</v>
      </c>
      <c r="AY1909" s="7"/>
      <c r="AZ1909" s="3" t="s">
        <v>5537</v>
      </c>
      <c r="BA1909" s="18" t="s">
        <v>5537</v>
      </c>
      <c r="BB1909" s="18" t="s">
        <v>5537</v>
      </c>
      <c r="BC1909" s="18" t="s">
        <v>5537</v>
      </c>
      <c r="BD1909" s="18" t="s">
        <v>5537</v>
      </c>
      <c r="BE1909" s="18" t="s">
        <v>5537</v>
      </c>
      <c r="BF1909" s="18" t="s">
        <v>5537</v>
      </c>
      <c r="BG1909" s="18" t="s">
        <v>5537</v>
      </c>
      <c r="BH1909" s="18" t="s">
        <v>5537</v>
      </c>
      <c r="BI1909" s="18" t="s">
        <v>5537</v>
      </c>
      <c r="BJ1909" s="18" t="s">
        <v>5537</v>
      </c>
      <c r="BK1909" s="18" t="s">
        <v>5537</v>
      </c>
      <c r="BL1909" s="9" t="s">
        <v>5537</v>
      </c>
      <c r="BM1909" s="14" t="s">
        <v>5537</v>
      </c>
      <c r="BN1909" s="14" t="s">
        <v>5537</v>
      </c>
      <c r="BO1909" s="14" t="str">
        <f>_xlfn.XLOOKUP(B1909,'[4]cell downs 18042026 17h'!$B:$B,'[4]cell downs 18042026 17h'!$B:$B,"")</f>
        <v/>
      </c>
      <c r="BP1909" s="14" t="str">
        <f>_xlfn.XLOOKUP(B1909,'[5]Cells Huawei 19042026 15h'!$B:$B,'[5]Cells Huawei 19042026 15h'!$B:$B,"")</f>
        <v/>
      </c>
      <c r="BQ1909" s="9" t="str">
        <f>_xlfn.XLOOKUP(B1909,'[6]cells down 19042026 9H40'!$B:$B,'[6]cells down 19042026 9H40'!$B:$B,"")</f>
        <v/>
      </c>
      <c r="BR1909" s="9" t="s">
        <v>3548</v>
      </c>
      <c r="BS1909" s="9" t="s">
        <v>12</v>
      </c>
      <c r="BT1909" s="108"/>
    </row>
    <row r="1910" spans="1:72" s="9" customFormat="1" x14ac:dyDescent="0.35">
      <c r="A1910" s="1" t="s">
        <v>3549</v>
      </c>
      <c r="B1910" s="8" t="s">
        <v>3550</v>
      </c>
      <c r="C1910" s="3" t="str">
        <f>_xlfn.XLOOKUP(B1910,'[1]daily break down'!$D:$D,'[1]daily break down'!$E:$E,"")</f>
        <v>LITTORAL</v>
      </c>
      <c r="D1910" s="1" t="s">
        <v>11</v>
      </c>
      <c r="E1910" s="1" t="s">
        <v>12</v>
      </c>
      <c r="F1910" s="3" t="s">
        <v>31</v>
      </c>
      <c r="G1910" s="1" t="s">
        <v>3551</v>
      </c>
      <c r="H1910" s="34" t="str">
        <f>_xlfn.XLOOKUP(B1910,[2]CALCULATION!$B:$B,[2]CALCULATION!$H:$H,"")</f>
        <v>ZTE</v>
      </c>
      <c r="I1910" s="28">
        <v>0</v>
      </c>
      <c r="J1910" s="28">
        <v>0</v>
      </c>
      <c r="K1910" s="28">
        <v>0</v>
      </c>
      <c r="L1910" s="28">
        <v>0</v>
      </c>
      <c r="M1910" s="28">
        <v>0</v>
      </c>
      <c r="N1910" s="28">
        <v>0</v>
      </c>
      <c r="O1910" s="28">
        <v>0</v>
      </c>
      <c r="P1910" s="28">
        <v>0</v>
      </c>
      <c r="Q1910" s="28">
        <v>0</v>
      </c>
      <c r="R1910" s="28">
        <v>0</v>
      </c>
      <c r="S1910" s="93">
        <v>0</v>
      </c>
      <c r="T1910" s="93">
        <f>_xlfn.XLOOKUP(B1910,'[3]Nur des jours'!$B:$B,'[3]Nur des jours'!$U:$U,"")</f>
        <v>0</v>
      </c>
      <c r="U1910" s="93">
        <v>0</v>
      </c>
      <c r="V1910" s="93">
        <v>0</v>
      </c>
      <c r="W1910" s="93">
        <v>0</v>
      </c>
      <c r="X1910" s="93">
        <v>0</v>
      </c>
      <c r="Y1910" s="93">
        <v>0</v>
      </c>
      <c r="Z1910" s="93">
        <v>0</v>
      </c>
      <c r="AA1910" s="93">
        <v>0</v>
      </c>
      <c r="AB1910" s="93">
        <v>0</v>
      </c>
      <c r="AC1910" s="93"/>
      <c r="AD1910" s="93">
        <v>0</v>
      </c>
      <c r="AE1910" s="93">
        <v>0</v>
      </c>
      <c r="AF1910" s="93">
        <v>0</v>
      </c>
      <c r="AG1910" s="93"/>
      <c r="AH1910" s="93">
        <v>0</v>
      </c>
      <c r="AI1910" s="93">
        <v>0</v>
      </c>
      <c r="AJ1910" s="93">
        <v>0</v>
      </c>
      <c r="AK1910" s="93">
        <v>0</v>
      </c>
      <c r="AL1910" s="93">
        <v>0</v>
      </c>
      <c r="AM1910" s="49" t="s">
        <v>5559</v>
      </c>
      <c r="AN1910" s="49"/>
      <c r="AO1910" s="48" t="str" cm="1">
        <f t="array" ref="AO1910">IFERROR(_xlfn.IFS(
AQ1910="MPR ISSUE","PDH",
AQ1910="BSS Hardware Issue","BSS",
AQ1910="Sites strategiques, MLL, Pylone, etc.","ENVTECH",
AQ1910="AKTIVCO DEFAUT GE &amp; POWER Cabinet","AKTIVCO",
AQ1910="AKTIVCO Coupure ENEO &amp; Baisse de tension","AKTIVCO GRID ONLY",
AQ1910="Coupure ENEO &amp; Baisse de tension","IHS GRID ONLY",
AQ1910="Defaut GE &amp; POWER Cabinet","IHS",
AQ1910="Sharing","Partners",
AQ1910="Sites strategiques &amp; DataCenter","SST &amp; DC",
AQ1910="Exclu","Exclu",
AQ1910="SAT","SAT",
AQ1910="SPARE-ISSUE","SPARE-ISSUE",
AQ1910="Fiber CAmtel","TRANS_FO_CAMTEL",
AQ1910="Fiber AOF","Fiber AOF",
AQ1910="Projet OCM (HUAWEI)","TRAVAUX-HUAWEI",
AQ1910="Projet OCM (NOKIA)","TRAVAUX-NOKIA",
AQ1910="ACCESS-ISSUE","ACCESS-ISSUE",
AQ1910="Projet OCM (ZTE, NOKIA, autres projets)","TRAVAUX OCM",
AQ1910="No root CAuse","No root cause",
AQ1910="ODU HS","PDH",
AQ1910="IP &amp; VLAN","PDH",
AQ1910="Warehouse HUAWEI","SPARE-ISSUE",
AQ1910="SPARE-HS","SPARE-ISSUE",
AQ1910="Power Telco","BSS",AQ1910="no impacts","no impacts"
),"")</f>
        <v>No root cause</v>
      </c>
      <c r="AP1910" s="48" t="str" cm="1">
        <f t="array" ref="AP1910">IFERROR(_xlfn.IFS(
AQ1910="MPR ISSUE","TX ISSUE",
AQ1910="BSS Hardware Issue","RAN ISSUE",
AQ1910="Sites strategiques, MLL, Pylone, etc.","ENVTECH",
AQ1910="AKTIVCO DEFAUT GE &amp; POWER Cabinet","POWER ISSUE",
AQ1910="AKTIVCO Coupure ENEO &amp; Baisse de tension","POWER ISSUE",
AQ1910="Coupure ENEO &amp; Baisse de tension","POWER ISSUE",
AQ1910="Defaut GE &amp; POWER Cabinet","POWER ISSUE",
AQ1910="Sharing","POWER ISSUE",
AQ1910="Sites strategiques &amp; DataCenter","POWER ISSUE",
AQ1910="Exclu","Exclu",
AQ1910="SAT","TX ISSUE",
AQ1910="SPARE-ISSUE","SPARE-ISSUE",
AQ1910="Fiber CAmtel","TX ISSUE",
AQ1910="Fiber AOF","TX ISSUE",
AQ1910="Projet OCM (HUAWEI)","TRAVAUX-HUAWEI",
AQ1910="Projet OCM (NOKIA)","TRAVAUX -NOKIA",
AQ1910="ACCESS-ISSUE","ACCESS-ISSUE",
AQ1910="Projet OCM (ZTE, NOKIA, autres projets)","TRAVAUX OCM",
AQ1910="No root CAuse","No root cause",
AQ1910="ODU HS","TX ISSUE",
AQ1910="IP &amp; VLAN","TX ISSUE",
AQ1910="Warehouse HUAWEI","SPARE-ISSUE",
AQ1910="SPARE-HS","SPARE-ISSUE",
AQ1910="Power Telco","RAN ISSUE",AQ1910="no impacts","no impacts"
),"")</f>
        <v>No root cause</v>
      </c>
      <c r="AQ1910" s="126" t="s">
        <v>5344</v>
      </c>
      <c r="AR1910" s="48" t="str" cm="1">
        <f t="array" ref="AR1910">IFERROR(_xlfn.IFS(
AQ1910="MPR ISSUE","ACTIVE",
AQ1910="BSS Hardware Issue","ACTIVE",
AQ1910="Sites strategiques, MLL, Pylone, etc.","PASSIVE",
AQ1910="AKTIVCO DEFAUT GE &amp; POWER Cabinet","PASSIVE",
AQ1910="AKTIVCO Coupure ENEO &amp; Baisse de tension","PASSIVE",
AQ1910="Coupure ENEO &amp; Baisse de tension","PASSIVE",
AQ1910="Defaut GE &amp; POWER Cabinet","PASSIVE",
AQ1910="Sharing","PASSIVE",
AQ1910="Sites strategiques &amp; DataCenter","PASSIVE",
AQ1910="Exclu","Exclu",
AQ1910="SAT","ACTIVE",
AQ1910="SPARE-ISSUE","SPARE-ISSUE",
AQ1910="Fiber CAmtel","ACTIVE",
AQ1910="Fiber AOF","ACTIVE",
AQ1910="Projet OCM (HUAWEI)","PLANNED WORKS",
AQ1910="Projet OCM (NOKIA)","PLANNED WORKS",
AQ1910="ACCESS-ISSUE","ACCESS-ISSUE",
AQ1910="Projet OCM (ZTE, NOKIA, autres projets)","PLANNED WORKS",
AQ1910="No root CAuse","No root cause",
AQ1910="ODU HS","ACTIVE",
AQ1910="IP &amp; VLAN","ACTIVE",
AQ1910="Warehouse HUAWEI","SPARE-ISSUE",
AQ1910="SPARE-HS","SPARE-ISSUE",
AQ1910="Power Telco","ACTIVE", AQ1910="no impacts","no impacts"
),"")</f>
        <v>No root cause</v>
      </c>
      <c r="AS1910" s="92" t="s">
        <v>5537</v>
      </c>
      <c r="AT1910" s="98" t="s">
        <v>3550</v>
      </c>
      <c r="AV1910" s="17" t="s">
        <v>5537</v>
      </c>
      <c r="AW1910" s="7" t="s">
        <v>5537</v>
      </c>
      <c r="AX1910" s="6" t="s">
        <v>5537</v>
      </c>
      <c r="AY1910" s="7"/>
      <c r="AZ1910" s="3" t="s">
        <v>5537</v>
      </c>
      <c r="BA1910" s="18" t="s">
        <v>5537</v>
      </c>
      <c r="BB1910" s="18" t="s">
        <v>5537</v>
      </c>
      <c r="BC1910" s="18" t="s">
        <v>5537</v>
      </c>
      <c r="BD1910" s="18" t="s">
        <v>5537</v>
      </c>
      <c r="BE1910" s="18" t="s">
        <v>5537</v>
      </c>
      <c r="BF1910" s="18" t="s">
        <v>5537</v>
      </c>
      <c r="BG1910" s="18" t="s">
        <v>5537</v>
      </c>
      <c r="BH1910" s="18" t="s">
        <v>5537</v>
      </c>
      <c r="BI1910" s="18" t="s">
        <v>5537</v>
      </c>
      <c r="BJ1910" s="18" t="s">
        <v>5537</v>
      </c>
      <c r="BK1910" s="18" t="s">
        <v>5537</v>
      </c>
      <c r="BL1910" s="9" t="s">
        <v>5537</v>
      </c>
      <c r="BM1910" s="14" t="s">
        <v>5537</v>
      </c>
      <c r="BN1910" s="14" t="s">
        <v>5537</v>
      </c>
      <c r="BO1910" s="14" t="str">
        <f>_xlfn.XLOOKUP(B1910,'[4]cell downs 18042026 17h'!$B:$B,'[4]cell downs 18042026 17h'!$B:$B,"")</f>
        <v/>
      </c>
      <c r="BP1910" s="14" t="str">
        <f>_xlfn.XLOOKUP(B1910,'[5]Cells Huawei 19042026 15h'!$B:$B,'[5]Cells Huawei 19042026 15h'!$B:$B,"")</f>
        <v/>
      </c>
      <c r="BQ1910" s="9" t="str">
        <f>_xlfn.XLOOKUP(B1910,'[6]cells down 19042026 9H40'!$B:$B,'[6]cells down 19042026 9H40'!$B:$B,"")</f>
        <v/>
      </c>
      <c r="BR1910" s="9" t="s">
        <v>3550</v>
      </c>
      <c r="BS1910" s="9" t="s">
        <v>12</v>
      </c>
      <c r="BT1910" s="108"/>
    </row>
    <row r="1911" spans="1:72" s="9" customFormat="1" x14ac:dyDescent="0.35">
      <c r="A1911" s="1" t="s">
        <v>3552</v>
      </c>
      <c r="B1911" s="1" t="s">
        <v>3553</v>
      </c>
      <c r="C1911" s="3" t="str">
        <f>_xlfn.XLOOKUP(B1911,'[1]daily break down'!$D:$D,'[1]daily break down'!$E:$E,"")</f>
        <v>LITTORAL</v>
      </c>
      <c r="D1911" s="1" t="s">
        <v>11</v>
      </c>
      <c r="E1911" s="1" t="s">
        <v>12</v>
      </c>
      <c r="F1911" s="3" t="s">
        <v>31</v>
      </c>
      <c r="G1911" s="1" t="s">
        <v>3510</v>
      </c>
      <c r="H1911" s="34" t="str">
        <f>_xlfn.XLOOKUP(B1911,[2]CALCULATION!$B:$B,[2]CALCULATION!$H:$H,"")</f>
        <v>ZTE</v>
      </c>
      <c r="I1911" s="28">
        <v>0</v>
      </c>
      <c r="J1911" s="28">
        <v>0</v>
      </c>
      <c r="K1911" s="28">
        <v>0</v>
      </c>
      <c r="L1911" s="28">
        <v>0</v>
      </c>
      <c r="M1911" s="28">
        <v>0</v>
      </c>
      <c r="N1911" s="28">
        <v>0</v>
      </c>
      <c r="O1911" s="28">
        <v>0</v>
      </c>
      <c r="P1911" s="28">
        <v>0</v>
      </c>
      <c r="Q1911" s="28">
        <v>0</v>
      </c>
      <c r="R1911" s="28">
        <v>0</v>
      </c>
      <c r="S1911" s="93">
        <v>0</v>
      </c>
      <c r="T1911" s="93">
        <f>_xlfn.XLOOKUP(B1911,'[3]Nur des jours'!$B:$B,'[3]Nur des jours'!$U:$U,"")</f>
        <v>0</v>
      </c>
      <c r="U1911" s="93">
        <v>0</v>
      </c>
      <c r="V1911" s="93">
        <v>0</v>
      </c>
      <c r="W1911" s="93">
        <v>0</v>
      </c>
      <c r="X1911" s="93">
        <v>0</v>
      </c>
      <c r="Y1911" s="93">
        <v>0</v>
      </c>
      <c r="Z1911" s="93">
        <v>0</v>
      </c>
      <c r="AA1911" s="93">
        <v>0</v>
      </c>
      <c r="AB1911" s="93">
        <v>0</v>
      </c>
      <c r="AC1911" s="93"/>
      <c r="AD1911" s="93">
        <v>0</v>
      </c>
      <c r="AE1911" s="93">
        <v>0</v>
      </c>
      <c r="AF1911" s="93">
        <v>0</v>
      </c>
      <c r="AG1911" s="93"/>
      <c r="AH1911" s="93">
        <v>0</v>
      </c>
      <c r="AI1911" s="93">
        <v>0</v>
      </c>
      <c r="AJ1911" s="93">
        <v>0</v>
      </c>
      <c r="AK1911" s="93">
        <v>0</v>
      </c>
      <c r="AL1911" s="93">
        <v>0</v>
      </c>
      <c r="AM1911" s="49" t="s">
        <v>5559</v>
      </c>
      <c r="AN1911" s="49"/>
      <c r="AO1911" s="48" t="str" cm="1">
        <f t="array" ref="AO1911">IFERROR(_xlfn.IFS(
AQ1911="MPR ISSUE","PDH",
AQ1911="BSS Hardware Issue","BSS",
AQ1911="Sites strategiques, MLL, Pylone, etc.","ENVTECH",
AQ1911="AKTIVCO DEFAUT GE &amp; POWER Cabinet","AKTIVCO",
AQ1911="AKTIVCO Coupure ENEO &amp; Baisse de tension","AKTIVCO GRID ONLY",
AQ1911="Coupure ENEO &amp; Baisse de tension","IHS GRID ONLY",
AQ1911="Defaut GE &amp; POWER Cabinet","IHS",
AQ1911="Sharing","Partners",
AQ1911="Sites strategiques &amp; DataCenter","SST &amp; DC",
AQ1911="Exclu","Exclu",
AQ1911="SAT","SAT",
AQ1911="SPARE-ISSUE","SPARE-ISSUE",
AQ1911="Fiber CAmtel","TRANS_FO_CAMTEL",
AQ1911="Fiber AOF","Fiber AOF",
AQ1911="Projet OCM (HUAWEI)","TRAVAUX-HUAWEI",
AQ1911="Projet OCM (NOKIA)","TRAVAUX-NOKIA",
AQ1911="ACCESS-ISSUE","ACCESS-ISSUE",
AQ1911="Projet OCM (ZTE, NOKIA, autres projets)","TRAVAUX OCM",
AQ1911="No root CAuse","No root cause",
AQ1911="ODU HS","PDH",
AQ1911="IP &amp; VLAN","PDH",
AQ1911="Warehouse HUAWEI","SPARE-ISSUE",
AQ1911="SPARE-HS","SPARE-ISSUE",
AQ1911="Power Telco","BSS",AQ1911="no impacts","no impacts"
),"")</f>
        <v>No root cause</v>
      </c>
      <c r="AP1911" s="48" t="str" cm="1">
        <f t="array" ref="AP1911">IFERROR(_xlfn.IFS(
AQ1911="MPR ISSUE","TX ISSUE",
AQ1911="BSS Hardware Issue","RAN ISSUE",
AQ1911="Sites strategiques, MLL, Pylone, etc.","ENVTECH",
AQ1911="AKTIVCO DEFAUT GE &amp; POWER Cabinet","POWER ISSUE",
AQ1911="AKTIVCO Coupure ENEO &amp; Baisse de tension","POWER ISSUE",
AQ1911="Coupure ENEO &amp; Baisse de tension","POWER ISSUE",
AQ1911="Defaut GE &amp; POWER Cabinet","POWER ISSUE",
AQ1911="Sharing","POWER ISSUE",
AQ1911="Sites strategiques &amp; DataCenter","POWER ISSUE",
AQ1911="Exclu","Exclu",
AQ1911="SAT","TX ISSUE",
AQ1911="SPARE-ISSUE","SPARE-ISSUE",
AQ1911="Fiber CAmtel","TX ISSUE",
AQ1911="Fiber AOF","TX ISSUE",
AQ1911="Projet OCM (HUAWEI)","TRAVAUX-HUAWEI",
AQ1911="Projet OCM (NOKIA)","TRAVAUX -NOKIA",
AQ1911="ACCESS-ISSUE","ACCESS-ISSUE",
AQ1911="Projet OCM (ZTE, NOKIA, autres projets)","TRAVAUX OCM",
AQ1911="No root CAuse","No root cause",
AQ1911="ODU HS","TX ISSUE",
AQ1911="IP &amp; VLAN","TX ISSUE",
AQ1911="Warehouse HUAWEI","SPARE-ISSUE",
AQ1911="SPARE-HS","SPARE-ISSUE",
AQ1911="Power Telco","RAN ISSUE",AQ1911="no impacts","no impacts"
),"")</f>
        <v>No root cause</v>
      </c>
      <c r="AQ1911" s="126" t="s">
        <v>5344</v>
      </c>
      <c r="AR1911" s="48" t="str" cm="1">
        <f t="array" ref="AR1911">IFERROR(_xlfn.IFS(
AQ1911="MPR ISSUE","ACTIVE",
AQ1911="BSS Hardware Issue","ACTIVE",
AQ1911="Sites strategiques, MLL, Pylone, etc.","PASSIVE",
AQ1911="AKTIVCO DEFAUT GE &amp; POWER Cabinet","PASSIVE",
AQ1911="AKTIVCO Coupure ENEO &amp; Baisse de tension","PASSIVE",
AQ1911="Coupure ENEO &amp; Baisse de tension","PASSIVE",
AQ1911="Defaut GE &amp; POWER Cabinet","PASSIVE",
AQ1911="Sharing","PASSIVE",
AQ1911="Sites strategiques &amp; DataCenter","PASSIVE",
AQ1911="Exclu","Exclu",
AQ1911="SAT","ACTIVE",
AQ1911="SPARE-ISSUE","SPARE-ISSUE",
AQ1911="Fiber CAmtel","ACTIVE",
AQ1911="Fiber AOF","ACTIVE",
AQ1911="Projet OCM (HUAWEI)","PLANNED WORKS",
AQ1911="Projet OCM (NOKIA)","PLANNED WORKS",
AQ1911="ACCESS-ISSUE","ACCESS-ISSUE",
AQ1911="Projet OCM (ZTE, NOKIA, autres projets)","PLANNED WORKS",
AQ1911="No root CAuse","No root cause",
AQ1911="ODU HS","ACTIVE",
AQ1911="IP &amp; VLAN","ACTIVE",
AQ1911="Warehouse HUAWEI","SPARE-ISSUE",
AQ1911="SPARE-HS","SPARE-ISSUE",
AQ1911="Power Telco","ACTIVE", AQ1911="no impacts","no impacts"
),"")</f>
        <v>No root cause</v>
      </c>
      <c r="AS1911" s="92" t="s">
        <v>5537</v>
      </c>
      <c r="AT1911" s="98" t="s">
        <v>3553</v>
      </c>
      <c r="AV1911" s="17" t="s">
        <v>5537</v>
      </c>
      <c r="AW1911" s="7" t="s">
        <v>5537</v>
      </c>
      <c r="AX1911" s="6" t="s">
        <v>5537</v>
      </c>
      <c r="AY1911" s="7"/>
      <c r="AZ1911" s="3" t="s">
        <v>5537</v>
      </c>
      <c r="BA1911" s="18" t="s">
        <v>5537</v>
      </c>
      <c r="BB1911" s="18" t="s">
        <v>5537</v>
      </c>
      <c r="BC1911" s="18" t="s">
        <v>5537</v>
      </c>
      <c r="BD1911" s="18" t="s">
        <v>5537</v>
      </c>
      <c r="BE1911" s="18" t="s">
        <v>5537</v>
      </c>
      <c r="BF1911" s="18" t="s">
        <v>5537</v>
      </c>
      <c r="BG1911" s="18" t="s">
        <v>5537</v>
      </c>
      <c r="BH1911" s="18" t="s">
        <v>5537</v>
      </c>
      <c r="BI1911" s="18" t="s">
        <v>5537</v>
      </c>
      <c r="BJ1911" s="18" t="s">
        <v>5537</v>
      </c>
      <c r="BK1911" s="18" t="s">
        <v>5537</v>
      </c>
      <c r="BL1911" s="9" t="s">
        <v>5537</v>
      </c>
      <c r="BM1911" s="14" t="s">
        <v>5537</v>
      </c>
      <c r="BN1911" s="14" t="s">
        <v>5537</v>
      </c>
      <c r="BO1911" s="14" t="str">
        <f>_xlfn.XLOOKUP(B1911,'[4]cell downs 18042026 17h'!$B:$B,'[4]cell downs 18042026 17h'!$B:$B,"")</f>
        <v/>
      </c>
      <c r="BP1911" s="14" t="str">
        <f>_xlfn.XLOOKUP(B1911,'[5]Cells Huawei 19042026 15h'!$B:$B,'[5]Cells Huawei 19042026 15h'!$B:$B,"")</f>
        <v/>
      </c>
      <c r="BQ1911" s="9" t="str">
        <f>_xlfn.XLOOKUP(B1911,'[6]cells down 19042026 9H40'!$B:$B,'[6]cells down 19042026 9H40'!$B:$B,"")</f>
        <v/>
      </c>
      <c r="BR1911" s="9" t="s">
        <v>3553</v>
      </c>
      <c r="BS1911" s="9" t="s">
        <v>12</v>
      </c>
      <c r="BT1911" s="108"/>
    </row>
    <row r="1912" spans="1:72" s="9" customFormat="1" x14ac:dyDescent="0.35">
      <c r="A1912" s="1" t="s">
        <v>3623</v>
      </c>
      <c r="B1912" s="8" t="s">
        <v>3624</v>
      </c>
      <c r="C1912" s="3" t="str">
        <f>_xlfn.XLOOKUP(B1912,'[1]daily break down'!$D:$D,'[1]daily break down'!$E:$E,"")</f>
        <v>CENTRE</v>
      </c>
      <c r="D1912" s="1"/>
      <c r="E1912" s="1"/>
      <c r="F1912" s="3" t="s">
        <v>69</v>
      </c>
      <c r="G1912" s="1" t="s">
        <v>3625</v>
      </c>
      <c r="H1912" s="34" t="str">
        <f>_xlfn.XLOOKUP(B1912,[2]CALCULATION!$B:$B,[2]CALCULATION!$H:$H,"")</f>
        <v>ZTE</v>
      </c>
      <c r="I1912" s="28">
        <v>0</v>
      </c>
      <c r="J1912" s="28">
        <v>0</v>
      </c>
      <c r="K1912" s="28">
        <v>0</v>
      </c>
      <c r="L1912" s="28">
        <v>0</v>
      </c>
      <c r="M1912" s="28">
        <v>0</v>
      </c>
      <c r="N1912" s="28">
        <v>0</v>
      </c>
      <c r="O1912" s="28">
        <v>0</v>
      </c>
      <c r="P1912" s="28">
        <v>0</v>
      </c>
      <c r="Q1912" s="28">
        <v>0</v>
      </c>
      <c r="R1912" s="28">
        <v>0</v>
      </c>
      <c r="S1912" s="93">
        <v>0</v>
      </c>
      <c r="T1912" s="93">
        <f>_xlfn.XLOOKUP(B1912,'[3]Nur des jours'!$B:$B,'[3]Nur des jours'!$U:$U,"")</f>
        <v>0</v>
      </c>
      <c r="U1912" s="93">
        <v>0</v>
      </c>
      <c r="V1912" s="93">
        <v>0</v>
      </c>
      <c r="W1912" s="93">
        <v>0</v>
      </c>
      <c r="X1912" s="93">
        <v>0</v>
      </c>
      <c r="Y1912" s="93">
        <v>0</v>
      </c>
      <c r="Z1912" s="93">
        <v>0</v>
      </c>
      <c r="AA1912" s="93">
        <v>0</v>
      </c>
      <c r="AB1912" s="93">
        <v>0</v>
      </c>
      <c r="AC1912" s="93"/>
      <c r="AD1912" s="93">
        <v>0</v>
      </c>
      <c r="AE1912" s="93">
        <v>0</v>
      </c>
      <c r="AF1912" s="93">
        <v>0</v>
      </c>
      <c r="AG1912" s="93"/>
      <c r="AH1912" s="93">
        <v>0</v>
      </c>
      <c r="AI1912" s="93">
        <v>0</v>
      </c>
      <c r="AJ1912" s="93">
        <v>0</v>
      </c>
      <c r="AK1912" s="93">
        <v>0</v>
      </c>
      <c r="AL1912" s="93">
        <v>0</v>
      </c>
      <c r="AM1912" s="49" t="s">
        <v>5559</v>
      </c>
      <c r="AN1912" s="49"/>
      <c r="AO1912" s="48" t="str" cm="1">
        <f t="array" ref="AO1912">IFERROR(_xlfn.IFS(
AQ1912="MPR ISSUE","PDH",
AQ1912="BSS Hardware Issue","BSS",
AQ1912="Sites strategiques, MLL, Pylone, etc.","ENVTECH",
AQ1912="AKTIVCO DEFAUT GE &amp; POWER Cabinet","AKTIVCO",
AQ1912="AKTIVCO Coupure ENEO &amp; Baisse de tension","AKTIVCO GRID ONLY",
AQ1912="Coupure ENEO &amp; Baisse de tension","IHS GRID ONLY",
AQ1912="Defaut GE &amp; POWER Cabinet","IHS",
AQ1912="Sharing","Partners",
AQ1912="Sites strategiques &amp; DataCenter","SST &amp; DC",
AQ1912="Exclu","Exclu",
AQ1912="SAT","SAT",
AQ1912="SPARE-ISSUE","SPARE-ISSUE",
AQ1912="Fiber CAmtel","TRANS_FO_CAMTEL",
AQ1912="Fiber AOF","Fiber AOF",
AQ1912="Projet OCM (HUAWEI)","TRAVAUX-HUAWEI",
AQ1912="Projet OCM (NOKIA)","TRAVAUX-NOKIA",
AQ1912="ACCESS-ISSUE","ACCESS-ISSUE",
AQ1912="Projet OCM (ZTE, NOKIA, autres projets)","TRAVAUX OCM",
AQ1912="No root CAuse","No root cause",
AQ1912="ODU HS","PDH",
AQ1912="IP &amp; VLAN","PDH",
AQ1912="Warehouse HUAWEI","SPARE-ISSUE",
AQ1912="SPARE-HS","SPARE-ISSUE",
AQ1912="Power Telco","BSS",AQ1912="no impacts","no impacts"
),"")</f>
        <v>No root cause</v>
      </c>
      <c r="AP1912" s="48" t="str" cm="1">
        <f t="array" ref="AP1912">IFERROR(_xlfn.IFS(
AQ1912="MPR ISSUE","TX ISSUE",
AQ1912="BSS Hardware Issue","RAN ISSUE",
AQ1912="Sites strategiques, MLL, Pylone, etc.","ENVTECH",
AQ1912="AKTIVCO DEFAUT GE &amp; POWER Cabinet","POWER ISSUE",
AQ1912="AKTIVCO Coupure ENEO &amp; Baisse de tension","POWER ISSUE",
AQ1912="Coupure ENEO &amp; Baisse de tension","POWER ISSUE",
AQ1912="Defaut GE &amp; POWER Cabinet","POWER ISSUE",
AQ1912="Sharing","POWER ISSUE",
AQ1912="Sites strategiques &amp; DataCenter","POWER ISSUE",
AQ1912="Exclu","Exclu",
AQ1912="SAT","TX ISSUE",
AQ1912="SPARE-ISSUE","SPARE-ISSUE",
AQ1912="Fiber CAmtel","TX ISSUE",
AQ1912="Fiber AOF","TX ISSUE",
AQ1912="Projet OCM (HUAWEI)","TRAVAUX-HUAWEI",
AQ1912="Projet OCM (NOKIA)","TRAVAUX -NOKIA",
AQ1912="ACCESS-ISSUE","ACCESS-ISSUE",
AQ1912="Projet OCM (ZTE, NOKIA, autres projets)","TRAVAUX OCM",
AQ1912="No root CAuse","No root cause",
AQ1912="ODU HS","TX ISSUE",
AQ1912="IP &amp; VLAN","TX ISSUE",
AQ1912="Warehouse HUAWEI","SPARE-ISSUE",
AQ1912="SPARE-HS","SPARE-ISSUE",
AQ1912="Power Telco","RAN ISSUE",AQ1912="no impacts","no impacts"
),"")</f>
        <v>No root cause</v>
      </c>
      <c r="AQ1912" s="67" t="s">
        <v>5344</v>
      </c>
      <c r="AR1912" s="48" t="str" cm="1">
        <f t="array" ref="AR1912">IFERROR(_xlfn.IFS(
AQ1912="MPR ISSUE","ACTIVE",
AQ1912="BSS Hardware Issue","ACTIVE",
AQ1912="Sites strategiques, MLL, Pylone, etc.","PASSIVE",
AQ1912="AKTIVCO DEFAUT GE &amp; POWER Cabinet","PASSIVE",
AQ1912="AKTIVCO Coupure ENEO &amp; Baisse de tension","PASSIVE",
AQ1912="Coupure ENEO &amp; Baisse de tension","PASSIVE",
AQ1912="Defaut GE &amp; POWER Cabinet","PASSIVE",
AQ1912="Sharing","PASSIVE",
AQ1912="Sites strategiques &amp; DataCenter","PASSIVE",
AQ1912="Exclu","Exclu",
AQ1912="SAT","ACTIVE",
AQ1912="SPARE-ISSUE","SPARE-ISSUE",
AQ1912="Fiber CAmtel","ACTIVE",
AQ1912="Fiber AOF","ACTIVE",
AQ1912="Projet OCM (HUAWEI)","PLANNED WORKS",
AQ1912="Projet OCM (NOKIA)","PLANNED WORKS",
AQ1912="ACCESS-ISSUE","ACCESS-ISSUE",
AQ1912="Projet OCM (ZTE, NOKIA, autres projets)","PLANNED WORKS",
AQ1912="No root CAuse","No root cause",
AQ1912="ODU HS","ACTIVE",
AQ1912="IP &amp; VLAN","ACTIVE",
AQ1912="Warehouse HUAWEI","SPARE-ISSUE",
AQ1912="SPARE-HS","SPARE-ISSUE",
AQ1912="Power Telco","ACTIVE", AQ1912="no impacts","no impacts"
),"")</f>
        <v>No root cause</v>
      </c>
      <c r="AS1912" s="92" t="s">
        <v>5537</v>
      </c>
      <c r="AT1912" s="98" t="s">
        <v>3624</v>
      </c>
      <c r="AV1912" s="17" t="s">
        <v>5537</v>
      </c>
      <c r="AW1912" s="7" t="s">
        <v>5537</v>
      </c>
      <c r="AX1912" s="6" t="s">
        <v>5537</v>
      </c>
      <c r="AY1912" s="7"/>
      <c r="AZ1912" s="3" t="s">
        <v>5537</v>
      </c>
      <c r="BA1912" s="18" t="s">
        <v>5537</v>
      </c>
      <c r="BB1912" s="18" t="s">
        <v>5537</v>
      </c>
      <c r="BC1912" s="18" t="s">
        <v>5537</v>
      </c>
      <c r="BD1912" s="18" t="s">
        <v>5537</v>
      </c>
      <c r="BE1912" s="18" t="s">
        <v>5537</v>
      </c>
      <c r="BF1912" s="18" t="s">
        <v>5537</v>
      </c>
      <c r="BG1912" s="18" t="s">
        <v>5537</v>
      </c>
      <c r="BH1912" s="18" t="s">
        <v>5537</v>
      </c>
      <c r="BI1912" s="18" t="s">
        <v>5537</v>
      </c>
      <c r="BJ1912" s="18" t="s">
        <v>5537</v>
      </c>
      <c r="BK1912" s="18" t="s">
        <v>5537</v>
      </c>
      <c r="BL1912" s="9" t="s">
        <v>5537</v>
      </c>
      <c r="BM1912" s="14" t="s">
        <v>5537</v>
      </c>
      <c r="BN1912" s="14" t="s">
        <v>5537</v>
      </c>
      <c r="BO1912" s="14" t="str">
        <f>_xlfn.XLOOKUP(B1912,'[4]cell downs 18042026 17h'!$B:$B,'[4]cell downs 18042026 17h'!$B:$B,"")</f>
        <v/>
      </c>
      <c r="BP1912" s="14" t="str">
        <f>_xlfn.XLOOKUP(B1912,'[5]Cells Huawei 19042026 15h'!$B:$B,'[5]Cells Huawei 19042026 15h'!$B:$B,"")</f>
        <v/>
      </c>
      <c r="BQ1912" s="9" t="str">
        <f>_xlfn.XLOOKUP(B1912,'[6]cells down 19042026 9H40'!$B:$B,'[6]cells down 19042026 9H40'!$B:$B,"")</f>
        <v/>
      </c>
      <c r="BR1912" s="9" t="s">
        <v>5537</v>
      </c>
      <c r="BS1912" s="9" t="s">
        <v>12</v>
      </c>
      <c r="BT1912" s="108"/>
    </row>
    <row r="1913" spans="1:72" s="9" customFormat="1" x14ac:dyDescent="0.35">
      <c r="A1913" s="1" t="s">
        <v>3554</v>
      </c>
      <c r="B1913" s="8" t="s">
        <v>3555</v>
      </c>
      <c r="C1913" s="3" t="str">
        <f>_xlfn.XLOOKUP(B1913,'[1]daily break down'!$D:$D,'[1]daily break down'!$E:$E,"")</f>
        <v>LITTORAL</v>
      </c>
      <c r="D1913" s="1" t="s">
        <v>11</v>
      </c>
      <c r="E1913" s="1" t="s">
        <v>12</v>
      </c>
      <c r="F1913" s="3" t="s">
        <v>31</v>
      </c>
      <c r="G1913" s="1" t="s">
        <v>3556</v>
      </c>
      <c r="H1913" s="34" t="str">
        <f>_xlfn.XLOOKUP(B1913,[2]CALCULATION!$B:$B,[2]CALCULATION!$H:$H,"")</f>
        <v>ZTE</v>
      </c>
      <c r="I1913" s="28">
        <v>0</v>
      </c>
      <c r="J1913" s="28">
        <v>0</v>
      </c>
      <c r="K1913" s="28">
        <v>0</v>
      </c>
      <c r="L1913" s="28">
        <v>0</v>
      </c>
      <c r="M1913" s="28">
        <v>0</v>
      </c>
      <c r="N1913" s="28">
        <v>0</v>
      </c>
      <c r="O1913" s="28">
        <v>0</v>
      </c>
      <c r="P1913" s="28">
        <v>0</v>
      </c>
      <c r="Q1913" s="28">
        <v>0</v>
      </c>
      <c r="R1913" s="28">
        <v>0</v>
      </c>
      <c r="S1913" s="93">
        <v>0</v>
      </c>
      <c r="T1913" s="93">
        <f>_xlfn.XLOOKUP(B1913,'[3]Nur des jours'!$B:$B,'[3]Nur des jours'!$U:$U,"")</f>
        <v>0</v>
      </c>
      <c r="U1913" s="93">
        <v>0</v>
      </c>
      <c r="V1913" s="93">
        <v>0</v>
      </c>
      <c r="W1913" s="93">
        <v>0</v>
      </c>
      <c r="X1913" s="93">
        <v>0</v>
      </c>
      <c r="Y1913" s="93">
        <v>0</v>
      </c>
      <c r="Z1913" s="93">
        <v>0</v>
      </c>
      <c r="AA1913" s="93">
        <v>0</v>
      </c>
      <c r="AB1913" s="93">
        <v>0</v>
      </c>
      <c r="AC1913" s="93"/>
      <c r="AD1913" s="93">
        <v>0</v>
      </c>
      <c r="AE1913" s="93">
        <v>0</v>
      </c>
      <c r="AF1913" s="93">
        <v>0</v>
      </c>
      <c r="AG1913" s="93"/>
      <c r="AH1913" s="93">
        <v>0</v>
      </c>
      <c r="AI1913" s="93">
        <v>0</v>
      </c>
      <c r="AJ1913" s="93">
        <v>0</v>
      </c>
      <c r="AK1913" s="93">
        <v>0</v>
      </c>
      <c r="AL1913" s="93">
        <v>0</v>
      </c>
      <c r="AM1913" s="49" t="s">
        <v>5559</v>
      </c>
      <c r="AN1913" s="49"/>
      <c r="AO1913" s="48" t="str" cm="1">
        <f t="array" ref="AO1913">IFERROR(_xlfn.IFS(
AQ1913="MPR ISSUE","PDH",
AQ1913="BSS Hardware Issue","BSS",
AQ1913="Sites strategiques, MLL, Pylone, etc.","ENVTECH",
AQ1913="AKTIVCO DEFAUT GE &amp; POWER Cabinet","AKTIVCO",
AQ1913="AKTIVCO Coupure ENEO &amp; Baisse de tension","AKTIVCO GRID ONLY",
AQ1913="Coupure ENEO &amp; Baisse de tension","IHS GRID ONLY",
AQ1913="Defaut GE &amp; POWER Cabinet","IHS",
AQ1913="Sharing","Partners",
AQ1913="Sites strategiques &amp; DataCenter","SST &amp; DC",
AQ1913="Exclu","Exclu",
AQ1913="SAT","SAT",
AQ1913="SPARE-ISSUE","SPARE-ISSUE",
AQ1913="Fiber CAmtel","TRANS_FO_CAMTEL",
AQ1913="Fiber AOF","Fiber AOF",
AQ1913="Projet OCM (HUAWEI)","TRAVAUX-HUAWEI",
AQ1913="Projet OCM (NOKIA)","TRAVAUX-NOKIA",
AQ1913="ACCESS-ISSUE","ACCESS-ISSUE",
AQ1913="Projet OCM (ZTE, NOKIA, autres projets)","TRAVAUX OCM",
AQ1913="No root CAuse","No root cause",
AQ1913="ODU HS","PDH",
AQ1913="IP &amp; VLAN","PDH",
AQ1913="Warehouse HUAWEI","SPARE-ISSUE",
AQ1913="SPARE-HS","SPARE-ISSUE",
AQ1913="Power Telco","BSS",AQ1913="no impacts","no impacts"
),"")</f>
        <v>No root cause</v>
      </c>
      <c r="AP1913" s="48" t="str" cm="1">
        <f t="array" ref="AP1913">IFERROR(_xlfn.IFS(
AQ1913="MPR ISSUE","TX ISSUE",
AQ1913="BSS Hardware Issue","RAN ISSUE",
AQ1913="Sites strategiques, MLL, Pylone, etc.","ENVTECH",
AQ1913="AKTIVCO DEFAUT GE &amp; POWER Cabinet","POWER ISSUE",
AQ1913="AKTIVCO Coupure ENEO &amp; Baisse de tension","POWER ISSUE",
AQ1913="Coupure ENEO &amp; Baisse de tension","POWER ISSUE",
AQ1913="Defaut GE &amp; POWER Cabinet","POWER ISSUE",
AQ1913="Sharing","POWER ISSUE",
AQ1913="Sites strategiques &amp; DataCenter","POWER ISSUE",
AQ1913="Exclu","Exclu",
AQ1913="SAT","TX ISSUE",
AQ1913="SPARE-ISSUE","SPARE-ISSUE",
AQ1913="Fiber CAmtel","TX ISSUE",
AQ1913="Fiber AOF","TX ISSUE",
AQ1913="Projet OCM (HUAWEI)","TRAVAUX-HUAWEI",
AQ1913="Projet OCM (NOKIA)","TRAVAUX -NOKIA",
AQ1913="ACCESS-ISSUE","ACCESS-ISSUE",
AQ1913="Projet OCM (ZTE, NOKIA, autres projets)","TRAVAUX OCM",
AQ1913="No root CAuse","No root cause",
AQ1913="ODU HS","TX ISSUE",
AQ1913="IP &amp; VLAN","TX ISSUE",
AQ1913="Warehouse HUAWEI","SPARE-ISSUE",
AQ1913="SPARE-HS","SPARE-ISSUE",
AQ1913="Power Telco","RAN ISSUE",AQ1913="no impacts","no impacts"
),"")</f>
        <v>No root cause</v>
      </c>
      <c r="AQ1913" s="126" t="s">
        <v>5344</v>
      </c>
      <c r="AR1913" s="48" t="str" cm="1">
        <f t="array" ref="AR1913">IFERROR(_xlfn.IFS(
AQ1913="MPR ISSUE","ACTIVE",
AQ1913="BSS Hardware Issue","ACTIVE",
AQ1913="Sites strategiques, MLL, Pylone, etc.","PASSIVE",
AQ1913="AKTIVCO DEFAUT GE &amp; POWER Cabinet","PASSIVE",
AQ1913="AKTIVCO Coupure ENEO &amp; Baisse de tension","PASSIVE",
AQ1913="Coupure ENEO &amp; Baisse de tension","PASSIVE",
AQ1913="Defaut GE &amp; POWER Cabinet","PASSIVE",
AQ1913="Sharing","PASSIVE",
AQ1913="Sites strategiques &amp; DataCenter","PASSIVE",
AQ1913="Exclu","Exclu",
AQ1913="SAT","ACTIVE",
AQ1913="SPARE-ISSUE","SPARE-ISSUE",
AQ1913="Fiber CAmtel","ACTIVE",
AQ1913="Fiber AOF","ACTIVE",
AQ1913="Projet OCM (HUAWEI)","PLANNED WORKS",
AQ1913="Projet OCM (NOKIA)","PLANNED WORKS",
AQ1913="ACCESS-ISSUE","ACCESS-ISSUE",
AQ1913="Projet OCM (ZTE, NOKIA, autres projets)","PLANNED WORKS",
AQ1913="No root CAuse","No root cause",
AQ1913="ODU HS","ACTIVE",
AQ1913="IP &amp; VLAN","ACTIVE",
AQ1913="Warehouse HUAWEI","SPARE-ISSUE",
AQ1913="SPARE-HS","SPARE-ISSUE",
AQ1913="Power Telco","ACTIVE", AQ1913="no impacts","no impacts"
),"")</f>
        <v>No root cause</v>
      </c>
      <c r="AS1913" s="92" t="s">
        <v>5537</v>
      </c>
      <c r="AT1913" s="98" t="s">
        <v>3555</v>
      </c>
      <c r="AV1913" s="17" t="s">
        <v>5537</v>
      </c>
      <c r="AW1913" s="7" t="s">
        <v>5537</v>
      </c>
      <c r="AX1913" s="6" t="s">
        <v>5537</v>
      </c>
      <c r="AY1913" s="7"/>
      <c r="AZ1913" s="3" t="s">
        <v>5537</v>
      </c>
      <c r="BA1913" s="18" t="s">
        <v>5537</v>
      </c>
      <c r="BB1913" s="18" t="s">
        <v>5537</v>
      </c>
      <c r="BC1913" s="18" t="s">
        <v>5537</v>
      </c>
      <c r="BD1913" s="18" t="s">
        <v>5537</v>
      </c>
      <c r="BE1913" s="18" t="s">
        <v>5537</v>
      </c>
      <c r="BF1913" s="18" t="s">
        <v>5537</v>
      </c>
      <c r="BG1913" s="18" t="s">
        <v>5537</v>
      </c>
      <c r="BH1913" s="18" t="s">
        <v>5537</v>
      </c>
      <c r="BI1913" s="18" t="s">
        <v>5537</v>
      </c>
      <c r="BJ1913" s="18" t="s">
        <v>5537</v>
      </c>
      <c r="BK1913" s="18" t="s">
        <v>5537</v>
      </c>
      <c r="BL1913" s="9" t="s">
        <v>5537</v>
      </c>
      <c r="BM1913" s="14" t="s">
        <v>5537</v>
      </c>
      <c r="BN1913" s="14" t="s">
        <v>5537</v>
      </c>
      <c r="BO1913" s="14" t="str">
        <f>_xlfn.XLOOKUP(B1913,'[4]cell downs 18042026 17h'!$B:$B,'[4]cell downs 18042026 17h'!$B:$B,"")</f>
        <v/>
      </c>
      <c r="BP1913" s="14" t="str">
        <f>_xlfn.XLOOKUP(B1913,'[5]Cells Huawei 19042026 15h'!$B:$B,'[5]Cells Huawei 19042026 15h'!$B:$B,"")</f>
        <v/>
      </c>
      <c r="BQ1913" s="9" t="str">
        <f>_xlfn.XLOOKUP(B1913,'[6]cells down 19042026 9H40'!$B:$B,'[6]cells down 19042026 9H40'!$B:$B,"")</f>
        <v/>
      </c>
      <c r="BR1913" s="9" t="s">
        <v>3555</v>
      </c>
      <c r="BS1913" s="9" t="s">
        <v>5537</v>
      </c>
      <c r="BT1913" s="108"/>
    </row>
    <row r="1914" spans="1:72" s="9" customFormat="1" x14ac:dyDescent="0.35">
      <c r="A1914" s="1" t="s">
        <v>3557</v>
      </c>
      <c r="B1914" s="1" t="s">
        <v>3558</v>
      </c>
      <c r="C1914" s="3" t="str">
        <f>_xlfn.XLOOKUP(B1914,'[1]daily break down'!$D:$D,'[1]daily break down'!$E:$E,"")</f>
        <v>LITTORAL</v>
      </c>
      <c r="D1914" s="1" t="s">
        <v>11</v>
      </c>
      <c r="E1914" s="1" t="s">
        <v>12</v>
      </c>
      <c r="F1914" s="3" t="s">
        <v>31</v>
      </c>
      <c r="G1914" s="1" t="s">
        <v>3557</v>
      </c>
      <c r="H1914" s="34" t="str">
        <f>_xlfn.XLOOKUP(B1914,[2]CALCULATION!$B:$B,[2]CALCULATION!$H:$H,"")</f>
        <v>ZTE</v>
      </c>
      <c r="I1914" s="28">
        <v>0</v>
      </c>
      <c r="J1914" s="28">
        <v>0</v>
      </c>
      <c r="K1914" s="28">
        <v>0</v>
      </c>
      <c r="L1914" s="28">
        <v>0</v>
      </c>
      <c r="M1914" s="28">
        <v>0</v>
      </c>
      <c r="N1914" s="28">
        <v>0</v>
      </c>
      <c r="O1914" s="28">
        <v>0</v>
      </c>
      <c r="P1914" s="28">
        <v>0</v>
      </c>
      <c r="Q1914" s="28">
        <v>0</v>
      </c>
      <c r="R1914" s="28">
        <v>0</v>
      </c>
      <c r="S1914" s="93">
        <v>0</v>
      </c>
      <c r="T1914" s="93">
        <f>_xlfn.XLOOKUP(B1914,'[3]Nur des jours'!$B:$B,'[3]Nur des jours'!$U:$U,"")</f>
        <v>0</v>
      </c>
      <c r="U1914" s="93">
        <v>0</v>
      </c>
      <c r="V1914" s="93">
        <v>0</v>
      </c>
      <c r="W1914" s="93">
        <v>0</v>
      </c>
      <c r="X1914" s="93">
        <v>0</v>
      </c>
      <c r="Y1914" s="93">
        <v>0</v>
      </c>
      <c r="Z1914" s="93">
        <v>0</v>
      </c>
      <c r="AA1914" s="93">
        <v>0</v>
      </c>
      <c r="AB1914" s="93">
        <v>0</v>
      </c>
      <c r="AC1914" s="93"/>
      <c r="AD1914" s="93">
        <v>0</v>
      </c>
      <c r="AE1914" s="93">
        <v>0</v>
      </c>
      <c r="AF1914" s="93">
        <v>0</v>
      </c>
      <c r="AG1914" s="93"/>
      <c r="AH1914" s="93">
        <v>0</v>
      </c>
      <c r="AI1914" s="93">
        <v>0</v>
      </c>
      <c r="AJ1914" s="93">
        <v>0</v>
      </c>
      <c r="AK1914" s="93">
        <v>0</v>
      </c>
      <c r="AL1914" s="93">
        <v>0</v>
      </c>
      <c r="AM1914" s="49" t="s">
        <v>5559</v>
      </c>
      <c r="AN1914" s="49"/>
      <c r="AO1914" s="48" t="str" cm="1">
        <f t="array" ref="AO1914">IFERROR(_xlfn.IFS(
AQ1914="MPR ISSUE","PDH",
AQ1914="BSS Hardware Issue","BSS",
AQ1914="Sites strategiques, MLL, Pylone, etc.","ENVTECH",
AQ1914="AKTIVCO DEFAUT GE &amp; POWER Cabinet","AKTIVCO",
AQ1914="AKTIVCO Coupure ENEO &amp; Baisse de tension","AKTIVCO GRID ONLY",
AQ1914="Coupure ENEO &amp; Baisse de tension","IHS GRID ONLY",
AQ1914="Defaut GE &amp; POWER Cabinet","IHS",
AQ1914="Sharing","Partners",
AQ1914="Sites strategiques &amp; DataCenter","SST &amp; DC",
AQ1914="Exclu","Exclu",
AQ1914="SAT","SAT",
AQ1914="SPARE-ISSUE","SPARE-ISSUE",
AQ1914="Fiber CAmtel","TRANS_FO_CAMTEL",
AQ1914="Fiber AOF","Fiber AOF",
AQ1914="Projet OCM (HUAWEI)","TRAVAUX-HUAWEI",
AQ1914="Projet OCM (NOKIA)","TRAVAUX-NOKIA",
AQ1914="ACCESS-ISSUE","ACCESS-ISSUE",
AQ1914="Projet OCM (ZTE, NOKIA, autres projets)","TRAVAUX OCM",
AQ1914="No root CAuse","No root cause",
AQ1914="ODU HS","PDH",
AQ1914="IP &amp; VLAN","PDH",
AQ1914="Warehouse HUAWEI","SPARE-ISSUE",
AQ1914="SPARE-HS","SPARE-ISSUE",
AQ1914="Power Telco","BSS",AQ1914="no impacts","no impacts"
),"")</f>
        <v>No root cause</v>
      </c>
      <c r="AP1914" s="48" t="str" cm="1">
        <f t="array" ref="AP1914">IFERROR(_xlfn.IFS(
AQ1914="MPR ISSUE","TX ISSUE",
AQ1914="BSS Hardware Issue","RAN ISSUE",
AQ1914="Sites strategiques, MLL, Pylone, etc.","ENVTECH",
AQ1914="AKTIVCO DEFAUT GE &amp; POWER Cabinet","POWER ISSUE",
AQ1914="AKTIVCO Coupure ENEO &amp; Baisse de tension","POWER ISSUE",
AQ1914="Coupure ENEO &amp; Baisse de tension","POWER ISSUE",
AQ1914="Defaut GE &amp; POWER Cabinet","POWER ISSUE",
AQ1914="Sharing","POWER ISSUE",
AQ1914="Sites strategiques &amp; DataCenter","POWER ISSUE",
AQ1914="Exclu","Exclu",
AQ1914="SAT","TX ISSUE",
AQ1914="SPARE-ISSUE","SPARE-ISSUE",
AQ1914="Fiber CAmtel","TX ISSUE",
AQ1914="Fiber AOF","TX ISSUE",
AQ1914="Projet OCM (HUAWEI)","TRAVAUX-HUAWEI",
AQ1914="Projet OCM (NOKIA)","TRAVAUX -NOKIA",
AQ1914="ACCESS-ISSUE","ACCESS-ISSUE",
AQ1914="Projet OCM (ZTE, NOKIA, autres projets)","TRAVAUX OCM",
AQ1914="No root CAuse","No root cause",
AQ1914="ODU HS","TX ISSUE",
AQ1914="IP &amp; VLAN","TX ISSUE",
AQ1914="Warehouse HUAWEI","SPARE-ISSUE",
AQ1914="SPARE-HS","SPARE-ISSUE",
AQ1914="Power Telco","RAN ISSUE",AQ1914="no impacts","no impacts"
),"")</f>
        <v>No root cause</v>
      </c>
      <c r="AQ1914" s="126" t="s">
        <v>5344</v>
      </c>
      <c r="AR1914" s="48" t="str" cm="1">
        <f t="array" ref="AR1914">IFERROR(_xlfn.IFS(
AQ1914="MPR ISSUE","ACTIVE",
AQ1914="BSS Hardware Issue","ACTIVE",
AQ1914="Sites strategiques, MLL, Pylone, etc.","PASSIVE",
AQ1914="AKTIVCO DEFAUT GE &amp; POWER Cabinet","PASSIVE",
AQ1914="AKTIVCO Coupure ENEO &amp; Baisse de tension","PASSIVE",
AQ1914="Coupure ENEO &amp; Baisse de tension","PASSIVE",
AQ1914="Defaut GE &amp; POWER Cabinet","PASSIVE",
AQ1914="Sharing","PASSIVE",
AQ1914="Sites strategiques &amp; DataCenter","PASSIVE",
AQ1914="Exclu","Exclu",
AQ1914="SAT","ACTIVE",
AQ1914="SPARE-ISSUE","SPARE-ISSUE",
AQ1914="Fiber CAmtel","ACTIVE",
AQ1914="Fiber AOF","ACTIVE",
AQ1914="Projet OCM (HUAWEI)","PLANNED WORKS",
AQ1914="Projet OCM (NOKIA)","PLANNED WORKS",
AQ1914="ACCESS-ISSUE","ACCESS-ISSUE",
AQ1914="Projet OCM (ZTE, NOKIA, autres projets)","PLANNED WORKS",
AQ1914="No root CAuse","No root cause",
AQ1914="ODU HS","ACTIVE",
AQ1914="IP &amp; VLAN","ACTIVE",
AQ1914="Warehouse HUAWEI","SPARE-ISSUE",
AQ1914="SPARE-HS","SPARE-ISSUE",
AQ1914="Power Telco","ACTIVE", AQ1914="no impacts","no impacts"
),"")</f>
        <v>No root cause</v>
      </c>
      <c r="AS1914" s="92" t="s">
        <v>5537</v>
      </c>
      <c r="AT1914" s="98" t="s">
        <v>3558</v>
      </c>
      <c r="AV1914" s="17" t="s">
        <v>5537</v>
      </c>
      <c r="AW1914" s="7" t="s">
        <v>5537</v>
      </c>
      <c r="AX1914" s="6" t="s">
        <v>5537</v>
      </c>
      <c r="AY1914" s="7"/>
      <c r="AZ1914" s="3" t="s">
        <v>5537</v>
      </c>
      <c r="BA1914" s="18" t="s">
        <v>5537</v>
      </c>
      <c r="BB1914" s="18" t="s">
        <v>5537</v>
      </c>
      <c r="BC1914" s="18" t="s">
        <v>5537</v>
      </c>
      <c r="BD1914" s="18" t="s">
        <v>5537</v>
      </c>
      <c r="BE1914" s="18" t="s">
        <v>5537</v>
      </c>
      <c r="BF1914" s="18" t="s">
        <v>5537</v>
      </c>
      <c r="BG1914" s="18" t="s">
        <v>5537</v>
      </c>
      <c r="BH1914" s="18" t="s">
        <v>5537</v>
      </c>
      <c r="BI1914" s="18" t="s">
        <v>5537</v>
      </c>
      <c r="BJ1914" s="18" t="s">
        <v>5537</v>
      </c>
      <c r="BK1914" s="18" t="s">
        <v>5537</v>
      </c>
      <c r="BL1914" s="9" t="s">
        <v>5537</v>
      </c>
      <c r="BM1914" s="14" t="s">
        <v>5537</v>
      </c>
      <c r="BN1914" s="14" t="s">
        <v>5537</v>
      </c>
      <c r="BO1914" s="14" t="str">
        <f>_xlfn.XLOOKUP(B1914,'[4]cell downs 18042026 17h'!$B:$B,'[4]cell downs 18042026 17h'!$B:$B,"")</f>
        <v/>
      </c>
      <c r="BP1914" s="14" t="str">
        <f>_xlfn.XLOOKUP(B1914,'[5]Cells Huawei 19042026 15h'!$B:$B,'[5]Cells Huawei 19042026 15h'!$B:$B,"")</f>
        <v/>
      </c>
      <c r="BQ1914" s="9" t="str">
        <f>_xlfn.XLOOKUP(B1914,'[6]cells down 19042026 9H40'!$B:$B,'[6]cells down 19042026 9H40'!$B:$B,"")</f>
        <v/>
      </c>
      <c r="BR1914" s="9" t="s">
        <v>3558</v>
      </c>
      <c r="BS1914" s="9" t="s">
        <v>12</v>
      </c>
      <c r="BT1914" s="108"/>
    </row>
    <row r="1915" spans="1:72" s="9" customFormat="1" x14ac:dyDescent="0.35">
      <c r="A1915" s="1" t="s">
        <v>3559</v>
      </c>
      <c r="B1915" s="8" t="s">
        <v>3560</v>
      </c>
      <c r="C1915" s="3" t="str">
        <f>_xlfn.XLOOKUP(B1915,'[1]daily break down'!$D:$D,'[1]daily break down'!$E:$E,"")</f>
        <v>LITTORAL</v>
      </c>
      <c r="D1915" s="1" t="s">
        <v>11</v>
      </c>
      <c r="E1915" s="1" t="s">
        <v>12</v>
      </c>
      <c r="F1915" s="3" t="s">
        <v>37</v>
      </c>
      <c r="G1915" s="1" t="s">
        <v>3559</v>
      </c>
      <c r="H1915" s="34" t="str">
        <f>_xlfn.XLOOKUP(B1915,[2]CALCULATION!$B:$B,[2]CALCULATION!$H:$H,"")</f>
        <v>ZTE</v>
      </c>
      <c r="I1915" s="28">
        <v>0</v>
      </c>
      <c r="J1915" s="28">
        <v>0</v>
      </c>
      <c r="K1915" s="28">
        <v>0</v>
      </c>
      <c r="L1915" s="28">
        <v>0</v>
      </c>
      <c r="M1915" s="28">
        <v>0</v>
      </c>
      <c r="N1915" s="28">
        <v>0</v>
      </c>
      <c r="O1915" s="28">
        <v>0</v>
      </c>
      <c r="P1915" s="28">
        <v>0</v>
      </c>
      <c r="Q1915" s="28">
        <v>0</v>
      </c>
      <c r="R1915" s="28">
        <v>0</v>
      </c>
      <c r="S1915" s="93">
        <v>0</v>
      </c>
      <c r="T1915" s="93">
        <f>_xlfn.XLOOKUP(B1915,'[3]Nur des jours'!$B:$B,'[3]Nur des jours'!$U:$U,"")</f>
        <v>0</v>
      </c>
      <c r="U1915" s="93">
        <v>0</v>
      </c>
      <c r="V1915" s="93">
        <v>0</v>
      </c>
      <c r="W1915" s="93">
        <v>0</v>
      </c>
      <c r="X1915" s="93">
        <v>0</v>
      </c>
      <c r="Y1915" s="93">
        <v>0</v>
      </c>
      <c r="Z1915" s="93">
        <v>0</v>
      </c>
      <c r="AA1915" s="93">
        <v>0</v>
      </c>
      <c r="AB1915" s="93">
        <v>0</v>
      </c>
      <c r="AC1915" s="93"/>
      <c r="AD1915" s="93">
        <v>0</v>
      </c>
      <c r="AE1915" s="93">
        <v>0</v>
      </c>
      <c r="AF1915" s="93">
        <v>0</v>
      </c>
      <c r="AG1915" s="93"/>
      <c r="AH1915" s="93">
        <v>0</v>
      </c>
      <c r="AI1915" s="93">
        <v>0</v>
      </c>
      <c r="AJ1915" s="93">
        <v>0</v>
      </c>
      <c r="AK1915" s="93">
        <v>0</v>
      </c>
      <c r="AL1915" s="93">
        <v>0</v>
      </c>
      <c r="AM1915" s="49" t="s">
        <v>5559</v>
      </c>
      <c r="AN1915" s="49"/>
      <c r="AO1915" s="48" t="str" cm="1">
        <f t="array" ref="AO1915">IFERROR(_xlfn.IFS(
AQ1915="MPR ISSUE","PDH",
AQ1915="BSS Hardware Issue","BSS",
AQ1915="Sites strategiques, MLL, Pylone, etc.","ENVTECH",
AQ1915="AKTIVCO DEFAUT GE &amp; POWER Cabinet","AKTIVCO",
AQ1915="AKTIVCO Coupure ENEO &amp; Baisse de tension","AKTIVCO GRID ONLY",
AQ1915="Coupure ENEO &amp; Baisse de tension","IHS GRID ONLY",
AQ1915="Defaut GE &amp; POWER Cabinet","IHS",
AQ1915="Sharing","Partners",
AQ1915="Sites strategiques &amp; DataCenter","SST &amp; DC",
AQ1915="Exclu","Exclu",
AQ1915="SAT","SAT",
AQ1915="SPARE-ISSUE","SPARE-ISSUE",
AQ1915="Fiber CAmtel","TRANS_FO_CAMTEL",
AQ1915="Fiber AOF","Fiber AOF",
AQ1915="Projet OCM (HUAWEI)","TRAVAUX-HUAWEI",
AQ1915="Projet OCM (NOKIA)","TRAVAUX-NOKIA",
AQ1915="ACCESS-ISSUE","ACCESS-ISSUE",
AQ1915="Projet OCM (ZTE, NOKIA, autres projets)","TRAVAUX OCM",
AQ1915="No root CAuse","No root cause",
AQ1915="ODU HS","PDH",
AQ1915="IP &amp; VLAN","PDH",
AQ1915="Warehouse HUAWEI","SPARE-ISSUE",
AQ1915="SPARE-HS","SPARE-ISSUE",
AQ1915="Power Telco","BSS",AQ1915="no impacts","no impacts"
),"")</f>
        <v>No root cause</v>
      </c>
      <c r="AP1915" s="48" t="str" cm="1">
        <f t="array" ref="AP1915">IFERROR(_xlfn.IFS(
AQ1915="MPR ISSUE","TX ISSUE",
AQ1915="BSS Hardware Issue","RAN ISSUE",
AQ1915="Sites strategiques, MLL, Pylone, etc.","ENVTECH",
AQ1915="AKTIVCO DEFAUT GE &amp; POWER Cabinet","POWER ISSUE",
AQ1915="AKTIVCO Coupure ENEO &amp; Baisse de tension","POWER ISSUE",
AQ1915="Coupure ENEO &amp; Baisse de tension","POWER ISSUE",
AQ1915="Defaut GE &amp; POWER Cabinet","POWER ISSUE",
AQ1915="Sharing","POWER ISSUE",
AQ1915="Sites strategiques &amp; DataCenter","POWER ISSUE",
AQ1915="Exclu","Exclu",
AQ1915="SAT","TX ISSUE",
AQ1915="SPARE-ISSUE","SPARE-ISSUE",
AQ1915="Fiber CAmtel","TX ISSUE",
AQ1915="Fiber AOF","TX ISSUE",
AQ1915="Projet OCM (HUAWEI)","TRAVAUX-HUAWEI",
AQ1915="Projet OCM (NOKIA)","TRAVAUX -NOKIA",
AQ1915="ACCESS-ISSUE","ACCESS-ISSUE",
AQ1915="Projet OCM (ZTE, NOKIA, autres projets)","TRAVAUX OCM",
AQ1915="No root CAuse","No root cause",
AQ1915="ODU HS","TX ISSUE",
AQ1915="IP &amp; VLAN","TX ISSUE",
AQ1915="Warehouse HUAWEI","SPARE-ISSUE",
AQ1915="SPARE-HS","SPARE-ISSUE",
AQ1915="Power Telco","RAN ISSUE",AQ1915="no impacts","no impacts"
),"")</f>
        <v>No root cause</v>
      </c>
      <c r="AQ1915" s="126" t="s">
        <v>5344</v>
      </c>
      <c r="AR1915" s="48" t="str" cm="1">
        <f t="array" ref="AR1915">IFERROR(_xlfn.IFS(
AQ1915="MPR ISSUE","ACTIVE",
AQ1915="BSS Hardware Issue","ACTIVE",
AQ1915="Sites strategiques, MLL, Pylone, etc.","PASSIVE",
AQ1915="AKTIVCO DEFAUT GE &amp; POWER Cabinet","PASSIVE",
AQ1915="AKTIVCO Coupure ENEO &amp; Baisse de tension","PASSIVE",
AQ1915="Coupure ENEO &amp; Baisse de tension","PASSIVE",
AQ1915="Defaut GE &amp; POWER Cabinet","PASSIVE",
AQ1915="Sharing","PASSIVE",
AQ1915="Sites strategiques &amp; DataCenter","PASSIVE",
AQ1915="Exclu","Exclu",
AQ1915="SAT","ACTIVE",
AQ1915="SPARE-ISSUE","SPARE-ISSUE",
AQ1915="Fiber CAmtel","ACTIVE",
AQ1915="Fiber AOF","ACTIVE",
AQ1915="Projet OCM (HUAWEI)","PLANNED WORKS",
AQ1915="Projet OCM (NOKIA)","PLANNED WORKS",
AQ1915="ACCESS-ISSUE","ACCESS-ISSUE",
AQ1915="Projet OCM (ZTE, NOKIA, autres projets)","PLANNED WORKS",
AQ1915="No root CAuse","No root cause",
AQ1915="ODU HS","ACTIVE",
AQ1915="IP &amp; VLAN","ACTIVE",
AQ1915="Warehouse HUAWEI","SPARE-ISSUE",
AQ1915="SPARE-HS","SPARE-ISSUE",
AQ1915="Power Telco","ACTIVE", AQ1915="no impacts","no impacts"
),"")</f>
        <v>No root cause</v>
      </c>
      <c r="AS1915" s="92" t="s">
        <v>5537</v>
      </c>
      <c r="AT1915" s="98" t="s">
        <v>3560</v>
      </c>
      <c r="AV1915" s="17" t="s">
        <v>5537</v>
      </c>
      <c r="AW1915" s="7" t="s">
        <v>5537</v>
      </c>
      <c r="AX1915" s="6" t="s">
        <v>5537</v>
      </c>
      <c r="AY1915" s="7"/>
      <c r="AZ1915" s="3" t="s">
        <v>5537</v>
      </c>
      <c r="BA1915" s="18" t="s">
        <v>5537</v>
      </c>
      <c r="BB1915" s="18" t="s">
        <v>5537</v>
      </c>
      <c r="BC1915" s="18" t="s">
        <v>5537</v>
      </c>
      <c r="BD1915" s="18" t="s">
        <v>5537</v>
      </c>
      <c r="BE1915" s="18" t="s">
        <v>5537</v>
      </c>
      <c r="BF1915" s="18" t="s">
        <v>5537</v>
      </c>
      <c r="BG1915" s="18" t="s">
        <v>5537</v>
      </c>
      <c r="BH1915" s="18" t="s">
        <v>5537</v>
      </c>
      <c r="BI1915" s="18" t="s">
        <v>5537</v>
      </c>
      <c r="BJ1915" s="18" t="s">
        <v>5537</v>
      </c>
      <c r="BK1915" s="18" t="s">
        <v>5537</v>
      </c>
      <c r="BL1915" s="9" t="s">
        <v>5537</v>
      </c>
      <c r="BM1915" s="14" t="s">
        <v>5537</v>
      </c>
      <c r="BN1915" s="14" t="s">
        <v>5537</v>
      </c>
      <c r="BO1915" s="14" t="str">
        <f>_xlfn.XLOOKUP(B1915,'[4]cell downs 18042026 17h'!$B:$B,'[4]cell downs 18042026 17h'!$B:$B,"")</f>
        <v/>
      </c>
      <c r="BP1915" s="14" t="str">
        <f>_xlfn.XLOOKUP(B1915,'[5]Cells Huawei 19042026 15h'!$B:$B,'[5]Cells Huawei 19042026 15h'!$B:$B,"")</f>
        <v/>
      </c>
      <c r="BQ1915" s="9" t="str">
        <f>_xlfn.XLOOKUP(B1915,'[6]cells down 19042026 9H40'!$B:$B,'[6]cells down 19042026 9H40'!$B:$B,"")</f>
        <v/>
      </c>
      <c r="BR1915" s="9" t="s">
        <v>3560</v>
      </c>
      <c r="BS1915" s="9" t="s">
        <v>12</v>
      </c>
      <c r="BT1915" s="108"/>
    </row>
    <row r="1916" spans="1:72" s="9" customFormat="1" x14ac:dyDescent="0.35">
      <c r="A1916" s="1" t="s">
        <v>3562</v>
      </c>
      <c r="B1916" s="8" t="s">
        <v>3563</v>
      </c>
      <c r="C1916" s="3" t="str">
        <f>_xlfn.XLOOKUP(B1916,'[1]daily break down'!$D:$D,'[1]daily break down'!$E:$E,"")</f>
        <v>LITTORAL</v>
      </c>
      <c r="D1916" s="1"/>
      <c r="E1916" s="1"/>
      <c r="F1916" s="3" t="s">
        <v>31</v>
      </c>
      <c r="G1916" s="1" t="s">
        <v>3525</v>
      </c>
      <c r="H1916" s="34" t="str">
        <f>_xlfn.XLOOKUP(B1916,[2]CALCULATION!$B:$B,[2]CALCULATION!$H:$H,"")</f>
        <v>ZTE</v>
      </c>
      <c r="I1916" s="28">
        <v>0</v>
      </c>
      <c r="J1916" s="28">
        <v>0</v>
      </c>
      <c r="K1916" s="28">
        <v>0</v>
      </c>
      <c r="L1916" s="28">
        <v>0</v>
      </c>
      <c r="M1916" s="28">
        <v>0</v>
      </c>
      <c r="N1916" s="28">
        <v>0</v>
      </c>
      <c r="O1916" s="28">
        <v>0</v>
      </c>
      <c r="P1916" s="28">
        <v>0</v>
      </c>
      <c r="Q1916" s="28">
        <v>0</v>
      </c>
      <c r="R1916" s="28">
        <v>0</v>
      </c>
      <c r="S1916" s="93">
        <v>0</v>
      </c>
      <c r="T1916" s="93">
        <f>_xlfn.XLOOKUP(B1916,'[3]Nur des jours'!$B:$B,'[3]Nur des jours'!$U:$U,"")</f>
        <v>0</v>
      </c>
      <c r="U1916" s="93">
        <v>0</v>
      </c>
      <c r="V1916" s="93">
        <v>0</v>
      </c>
      <c r="W1916" s="93">
        <v>0</v>
      </c>
      <c r="X1916" s="93">
        <v>0</v>
      </c>
      <c r="Y1916" s="93">
        <v>0</v>
      </c>
      <c r="Z1916" s="93">
        <v>0</v>
      </c>
      <c r="AA1916" s="93">
        <v>0</v>
      </c>
      <c r="AB1916" s="93">
        <v>0</v>
      </c>
      <c r="AC1916" s="93"/>
      <c r="AD1916" s="93">
        <v>0</v>
      </c>
      <c r="AE1916" s="93">
        <v>0</v>
      </c>
      <c r="AF1916" s="93">
        <v>0</v>
      </c>
      <c r="AG1916" s="93"/>
      <c r="AH1916" s="93">
        <v>0</v>
      </c>
      <c r="AI1916" s="93">
        <v>0</v>
      </c>
      <c r="AJ1916" s="93">
        <v>0</v>
      </c>
      <c r="AK1916" s="93">
        <v>0</v>
      </c>
      <c r="AL1916" s="93">
        <v>0</v>
      </c>
      <c r="AM1916" s="49" t="s">
        <v>5559</v>
      </c>
      <c r="AN1916" s="49"/>
      <c r="AO1916" s="48" t="str" cm="1">
        <f t="array" ref="AO1916">IFERROR(_xlfn.IFS(
AQ1916="MPR ISSUE","PDH",
AQ1916="BSS Hardware Issue","BSS",
AQ1916="Sites strategiques, MLL, Pylone, etc.","ENVTECH",
AQ1916="AKTIVCO DEFAUT GE &amp; POWER Cabinet","AKTIVCO",
AQ1916="AKTIVCO Coupure ENEO &amp; Baisse de tension","AKTIVCO GRID ONLY",
AQ1916="Coupure ENEO &amp; Baisse de tension","IHS GRID ONLY",
AQ1916="Defaut GE &amp; POWER Cabinet","IHS",
AQ1916="Sharing","Partners",
AQ1916="Sites strategiques &amp; DataCenter","SST &amp; DC",
AQ1916="Exclu","Exclu",
AQ1916="SAT","SAT",
AQ1916="SPARE-ISSUE","SPARE-ISSUE",
AQ1916="Fiber CAmtel","TRANS_FO_CAMTEL",
AQ1916="Fiber AOF","Fiber AOF",
AQ1916="Projet OCM (HUAWEI)","TRAVAUX-HUAWEI",
AQ1916="Projet OCM (NOKIA)","TRAVAUX-NOKIA",
AQ1916="ACCESS-ISSUE","ACCESS-ISSUE",
AQ1916="Projet OCM (ZTE, NOKIA, autres projets)","TRAVAUX OCM",
AQ1916="No root CAuse","No root cause",
AQ1916="ODU HS","PDH",
AQ1916="IP &amp; VLAN","PDH",
AQ1916="Warehouse HUAWEI","SPARE-ISSUE",
AQ1916="SPARE-HS","SPARE-ISSUE",
AQ1916="Power Telco","BSS",AQ1916="no impacts","no impacts"
),"")</f>
        <v>No root cause</v>
      </c>
      <c r="AP1916" s="48" t="str" cm="1">
        <f t="array" ref="AP1916">IFERROR(_xlfn.IFS(
AQ1916="MPR ISSUE","TX ISSUE",
AQ1916="BSS Hardware Issue","RAN ISSUE",
AQ1916="Sites strategiques, MLL, Pylone, etc.","ENVTECH",
AQ1916="AKTIVCO DEFAUT GE &amp; POWER Cabinet","POWER ISSUE",
AQ1916="AKTIVCO Coupure ENEO &amp; Baisse de tension","POWER ISSUE",
AQ1916="Coupure ENEO &amp; Baisse de tension","POWER ISSUE",
AQ1916="Defaut GE &amp; POWER Cabinet","POWER ISSUE",
AQ1916="Sharing","POWER ISSUE",
AQ1916="Sites strategiques &amp; DataCenter","POWER ISSUE",
AQ1916="Exclu","Exclu",
AQ1916="SAT","TX ISSUE",
AQ1916="SPARE-ISSUE","SPARE-ISSUE",
AQ1916="Fiber CAmtel","TX ISSUE",
AQ1916="Fiber AOF","TX ISSUE",
AQ1916="Projet OCM (HUAWEI)","TRAVAUX-HUAWEI",
AQ1916="Projet OCM (NOKIA)","TRAVAUX -NOKIA",
AQ1916="ACCESS-ISSUE","ACCESS-ISSUE",
AQ1916="Projet OCM (ZTE, NOKIA, autres projets)","TRAVAUX OCM",
AQ1916="No root CAuse","No root cause",
AQ1916="ODU HS","TX ISSUE",
AQ1916="IP &amp; VLAN","TX ISSUE",
AQ1916="Warehouse HUAWEI","SPARE-ISSUE",
AQ1916="SPARE-HS","SPARE-ISSUE",
AQ1916="Power Telco","RAN ISSUE",AQ1916="no impacts","no impacts"
),"")</f>
        <v>No root cause</v>
      </c>
      <c r="AQ1916" s="67" t="s">
        <v>5344</v>
      </c>
      <c r="AR1916" s="48" t="str" cm="1">
        <f t="array" ref="AR1916">IFERROR(_xlfn.IFS(
AQ1916="MPR ISSUE","ACTIVE",
AQ1916="BSS Hardware Issue","ACTIVE",
AQ1916="Sites strategiques, MLL, Pylone, etc.","PASSIVE",
AQ1916="AKTIVCO DEFAUT GE &amp; POWER Cabinet","PASSIVE",
AQ1916="AKTIVCO Coupure ENEO &amp; Baisse de tension","PASSIVE",
AQ1916="Coupure ENEO &amp; Baisse de tension","PASSIVE",
AQ1916="Defaut GE &amp; POWER Cabinet","PASSIVE",
AQ1916="Sharing","PASSIVE",
AQ1916="Sites strategiques &amp; DataCenter","PASSIVE",
AQ1916="Exclu","Exclu",
AQ1916="SAT","ACTIVE",
AQ1916="SPARE-ISSUE","SPARE-ISSUE",
AQ1916="Fiber CAmtel","ACTIVE",
AQ1916="Fiber AOF","ACTIVE",
AQ1916="Projet OCM (HUAWEI)","PLANNED WORKS",
AQ1916="Projet OCM (NOKIA)","PLANNED WORKS",
AQ1916="ACCESS-ISSUE","ACCESS-ISSUE",
AQ1916="Projet OCM (ZTE, NOKIA, autres projets)","PLANNED WORKS",
AQ1916="No root CAuse","No root cause",
AQ1916="ODU HS","ACTIVE",
AQ1916="IP &amp; VLAN","ACTIVE",
AQ1916="Warehouse HUAWEI","SPARE-ISSUE",
AQ1916="SPARE-HS","SPARE-ISSUE",
AQ1916="Power Telco","ACTIVE", AQ1916="no impacts","no impacts"
),"")</f>
        <v>No root cause</v>
      </c>
      <c r="AS1916" s="92" t="s">
        <v>5537</v>
      </c>
      <c r="AT1916" s="98" t="s">
        <v>3563</v>
      </c>
      <c r="AV1916" s="17" t="s">
        <v>5537</v>
      </c>
      <c r="AW1916" s="7" t="s">
        <v>5537</v>
      </c>
      <c r="AX1916" s="6" t="s">
        <v>5537</v>
      </c>
      <c r="AY1916" s="7"/>
      <c r="AZ1916" s="3" t="s">
        <v>5537</v>
      </c>
      <c r="BA1916" s="18" t="s">
        <v>5537</v>
      </c>
      <c r="BB1916" s="18" t="s">
        <v>5537</v>
      </c>
      <c r="BC1916" s="18" t="s">
        <v>5537</v>
      </c>
      <c r="BD1916" s="18" t="s">
        <v>5537</v>
      </c>
      <c r="BE1916" s="18" t="s">
        <v>5537</v>
      </c>
      <c r="BF1916" s="18" t="s">
        <v>5537</v>
      </c>
      <c r="BG1916" s="18" t="s">
        <v>5537</v>
      </c>
      <c r="BH1916" s="18" t="s">
        <v>5537</v>
      </c>
      <c r="BI1916" s="18" t="s">
        <v>5537</v>
      </c>
      <c r="BJ1916" s="18" t="s">
        <v>5537</v>
      </c>
      <c r="BK1916" s="18" t="s">
        <v>5537</v>
      </c>
      <c r="BL1916" s="9" t="s">
        <v>5537</v>
      </c>
      <c r="BM1916" s="14" t="s">
        <v>5537</v>
      </c>
      <c r="BN1916" s="14" t="s">
        <v>5537</v>
      </c>
      <c r="BO1916" s="14" t="str">
        <f>_xlfn.XLOOKUP(B1916,'[4]cell downs 18042026 17h'!$B:$B,'[4]cell downs 18042026 17h'!$B:$B,"")</f>
        <v/>
      </c>
      <c r="BP1916" s="14" t="str">
        <f>_xlfn.XLOOKUP(B1916,'[5]Cells Huawei 19042026 15h'!$B:$B,'[5]Cells Huawei 19042026 15h'!$B:$B,"")</f>
        <v/>
      </c>
      <c r="BQ1916" s="9" t="str">
        <f>_xlfn.XLOOKUP(B1916,'[6]cells down 19042026 9H40'!$B:$B,'[6]cells down 19042026 9H40'!$B:$B,"")</f>
        <v/>
      </c>
      <c r="BR1916" s="9" t="s">
        <v>5537</v>
      </c>
      <c r="BS1916" s="9" t="s">
        <v>5537</v>
      </c>
      <c r="BT1916" s="108"/>
    </row>
    <row r="1917" spans="1:72" s="9" customFormat="1" x14ac:dyDescent="0.35">
      <c r="A1917" s="1" t="s">
        <v>3564</v>
      </c>
      <c r="B1917" s="8" t="s">
        <v>3565</v>
      </c>
      <c r="C1917" s="3" t="str">
        <f>_xlfn.XLOOKUP(B1917,'[1]daily break down'!$D:$D,'[1]daily break down'!$E:$E,"")</f>
        <v>CENTRE</v>
      </c>
      <c r="D1917" s="1" t="s">
        <v>21</v>
      </c>
      <c r="E1917" s="1" t="s">
        <v>563</v>
      </c>
      <c r="F1917" s="3" t="s">
        <v>69</v>
      </c>
      <c r="G1917" s="1" t="s">
        <v>3564</v>
      </c>
      <c r="H1917" s="34" t="str">
        <f>_xlfn.XLOOKUP(B1917,[2]CALCULATION!$B:$B,[2]CALCULATION!$H:$H,"")</f>
        <v>ZTE</v>
      </c>
      <c r="I1917" s="28">
        <v>0</v>
      </c>
      <c r="J1917" s="28">
        <v>0</v>
      </c>
      <c r="K1917" s="28">
        <v>0</v>
      </c>
      <c r="L1917" s="28">
        <v>0</v>
      </c>
      <c r="M1917" s="28">
        <v>0</v>
      </c>
      <c r="N1917" s="28">
        <v>0</v>
      </c>
      <c r="O1917" s="28">
        <v>0</v>
      </c>
      <c r="P1917" s="28">
        <v>0</v>
      </c>
      <c r="Q1917" s="28">
        <v>0</v>
      </c>
      <c r="R1917" s="28">
        <v>0</v>
      </c>
      <c r="S1917" s="93">
        <v>0</v>
      </c>
      <c r="T1917" s="93">
        <f>_xlfn.XLOOKUP(B1917,'[3]Nur des jours'!$B:$B,'[3]Nur des jours'!$U:$U,"")</f>
        <v>0</v>
      </c>
      <c r="U1917" s="93">
        <v>0</v>
      </c>
      <c r="V1917" s="93">
        <v>0</v>
      </c>
      <c r="W1917" s="93">
        <v>0</v>
      </c>
      <c r="X1917" s="93">
        <v>0</v>
      </c>
      <c r="Y1917" s="93">
        <v>0</v>
      </c>
      <c r="Z1917" s="93">
        <v>0</v>
      </c>
      <c r="AA1917" s="93">
        <v>0</v>
      </c>
      <c r="AB1917" s="93">
        <v>0</v>
      </c>
      <c r="AC1917" s="93"/>
      <c r="AD1917" s="93">
        <v>0</v>
      </c>
      <c r="AE1917" s="93">
        <v>0</v>
      </c>
      <c r="AF1917" s="93">
        <v>0</v>
      </c>
      <c r="AG1917" s="93"/>
      <c r="AH1917" s="93">
        <v>0</v>
      </c>
      <c r="AI1917" s="93">
        <v>0</v>
      </c>
      <c r="AJ1917" s="93">
        <v>0</v>
      </c>
      <c r="AK1917" s="93">
        <v>0</v>
      </c>
      <c r="AL1917" s="93">
        <v>0</v>
      </c>
      <c r="AM1917" s="49" t="s">
        <v>5559</v>
      </c>
      <c r="AN1917" s="49"/>
      <c r="AO1917" s="48" t="str" cm="1">
        <f t="array" ref="AO1917">IFERROR(_xlfn.IFS(
AQ1917="MPR ISSUE","PDH",
AQ1917="BSS Hardware Issue","BSS",
AQ1917="Sites strategiques, MLL, Pylone, etc.","ENVTECH",
AQ1917="AKTIVCO DEFAUT GE &amp; POWER Cabinet","AKTIVCO",
AQ1917="AKTIVCO Coupure ENEO &amp; Baisse de tension","AKTIVCO GRID ONLY",
AQ1917="Coupure ENEO &amp; Baisse de tension","IHS GRID ONLY",
AQ1917="Defaut GE &amp; POWER Cabinet","IHS",
AQ1917="Sharing","Partners",
AQ1917="Sites strategiques &amp; DataCenter","SST &amp; DC",
AQ1917="Exclu","Exclu",
AQ1917="SAT","SAT",
AQ1917="SPARE-ISSUE","SPARE-ISSUE",
AQ1917="Fiber CAmtel","TRANS_FO_CAMTEL",
AQ1917="Fiber AOF","Fiber AOF",
AQ1917="Projet OCM (HUAWEI)","TRAVAUX-HUAWEI",
AQ1917="Projet OCM (NOKIA)","TRAVAUX-NOKIA",
AQ1917="ACCESS-ISSUE","ACCESS-ISSUE",
AQ1917="Projet OCM (ZTE, NOKIA, autres projets)","TRAVAUX OCM",
AQ1917="No root CAuse","No root cause",
AQ1917="ODU HS","PDH",
AQ1917="IP &amp; VLAN","PDH",
AQ1917="Warehouse HUAWEI","SPARE-ISSUE",
AQ1917="SPARE-HS","SPARE-ISSUE",
AQ1917="Power Telco","BSS",AQ1917="no impacts","no impacts"
),"")</f>
        <v>No root cause</v>
      </c>
      <c r="AP1917" s="48" t="str" cm="1">
        <f t="array" ref="AP1917">IFERROR(_xlfn.IFS(
AQ1917="MPR ISSUE","TX ISSUE",
AQ1917="BSS Hardware Issue","RAN ISSUE",
AQ1917="Sites strategiques, MLL, Pylone, etc.","ENVTECH",
AQ1917="AKTIVCO DEFAUT GE &amp; POWER Cabinet","POWER ISSUE",
AQ1917="AKTIVCO Coupure ENEO &amp; Baisse de tension","POWER ISSUE",
AQ1917="Coupure ENEO &amp; Baisse de tension","POWER ISSUE",
AQ1917="Defaut GE &amp; POWER Cabinet","POWER ISSUE",
AQ1917="Sharing","POWER ISSUE",
AQ1917="Sites strategiques &amp; DataCenter","POWER ISSUE",
AQ1917="Exclu","Exclu",
AQ1917="SAT","TX ISSUE",
AQ1917="SPARE-ISSUE","SPARE-ISSUE",
AQ1917="Fiber CAmtel","TX ISSUE",
AQ1917="Fiber AOF","TX ISSUE",
AQ1917="Projet OCM (HUAWEI)","TRAVAUX-HUAWEI",
AQ1917="Projet OCM (NOKIA)","TRAVAUX -NOKIA",
AQ1917="ACCESS-ISSUE","ACCESS-ISSUE",
AQ1917="Projet OCM (ZTE, NOKIA, autres projets)","TRAVAUX OCM",
AQ1917="No root CAuse","No root cause",
AQ1917="ODU HS","TX ISSUE",
AQ1917="IP &amp; VLAN","TX ISSUE",
AQ1917="Warehouse HUAWEI","SPARE-ISSUE",
AQ1917="SPARE-HS","SPARE-ISSUE",
AQ1917="Power Telco","RAN ISSUE",AQ1917="no impacts","no impacts"
),"")</f>
        <v>No root cause</v>
      </c>
      <c r="AQ1917" s="67" t="s">
        <v>5344</v>
      </c>
      <c r="AR1917" s="48" t="str" cm="1">
        <f t="array" ref="AR1917">IFERROR(_xlfn.IFS(
AQ1917="MPR ISSUE","ACTIVE",
AQ1917="BSS Hardware Issue","ACTIVE",
AQ1917="Sites strategiques, MLL, Pylone, etc.","PASSIVE",
AQ1917="AKTIVCO DEFAUT GE &amp; POWER Cabinet","PASSIVE",
AQ1917="AKTIVCO Coupure ENEO &amp; Baisse de tension","PASSIVE",
AQ1917="Coupure ENEO &amp; Baisse de tension","PASSIVE",
AQ1917="Defaut GE &amp; POWER Cabinet","PASSIVE",
AQ1917="Sharing","PASSIVE",
AQ1917="Sites strategiques &amp; DataCenter","PASSIVE",
AQ1917="Exclu","Exclu",
AQ1917="SAT","ACTIVE",
AQ1917="SPARE-ISSUE","SPARE-ISSUE",
AQ1917="Fiber CAmtel","ACTIVE",
AQ1917="Fiber AOF","ACTIVE",
AQ1917="Projet OCM (HUAWEI)","PLANNED WORKS",
AQ1917="Projet OCM (NOKIA)","PLANNED WORKS",
AQ1917="ACCESS-ISSUE","ACCESS-ISSUE",
AQ1917="Projet OCM (ZTE, NOKIA, autres projets)","PLANNED WORKS",
AQ1917="No root CAuse","No root cause",
AQ1917="ODU HS","ACTIVE",
AQ1917="IP &amp; VLAN","ACTIVE",
AQ1917="Warehouse HUAWEI","SPARE-ISSUE",
AQ1917="SPARE-HS","SPARE-ISSUE",
AQ1917="Power Telco","ACTIVE", AQ1917="no impacts","no impacts"
),"")</f>
        <v>No root cause</v>
      </c>
      <c r="AS1917" s="92" t="s">
        <v>5537</v>
      </c>
      <c r="AT1917" s="98" t="s">
        <v>3565</v>
      </c>
      <c r="AV1917" s="17" t="s">
        <v>5537</v>
      </c>
      <c r="AW1917" s="7" t="s">
        <v>5537</v>
      </c>
      <c r="AX1917" s="6" t="s">
        <v>5537</v>
      </c>
      <c r="AY1917" s="7"/>
      <c r="AZ1917" s="3" t="s">
        <v>5537</v>
      </c>
      <c r="BA1917" s="18" t="s">
        <v>5537</v>
      </c>
      <c r="BB1917" s="18" t="s">
        <v>5537</v>
      </c>
      <c r="BC1917" s="18" t="s">
        <v>5537</v>
      </c>
      <c r="BD1917" s="18" t="s">
        <v>5537</v>
      </c>
      <c r="BE1917" s="18" t="s">
        <v>5537</v>
      </c>
      <c r="BF1917" s="18" t="s">
        <v>5537</v>
      </c>
      <c r="BG1917" s="18" t="s">
        <v>5537</v>
      </c>
      <c r="BH1917" s="18" t="s">
        <v>5537</v>
      </c>
      <c r="BI1917" s="18" t="s">
        <v>5537</v>
      </c>
      <c r="BJ1917" s="18" t="s">
        <v>5537</v>
      </c>
      <c r="BK1917" s="18" t="s">
        <v>5537</v>
      </c>
      <c r="BL1917" s="9" t="s">
        <v>5537</v>
      </c>
      <c r="BM1917" s="14" t="s">
        <v>5537</v>
      </c>
      <c r="BN1917" s="14" t="s">
        <v>5537</v>
      </c>
      <c r="BO1917" s="14" t="str">
        <f>_xlfn.XLOOKUP(B1917,'[4]cell downs 18042026 17h'!$B:$B,'[4]cell downs 18042026 17h'!$B:$B,"")</f>
        <v/>
      </c>
      <c r="BP1917" s="14" t="str">
        <f>_xlfn.XLOOKUP(B1917,'[5]Cells Huawei 19042026 15h'!$B:$B,'[5]Cells Huawei 19042026 15h'!$B:$B,"")</f>
        <v/>
      </c>
      <c r="BQ1917" s="9" t="str">
        <f>_xlfn.XLOOKUP(B1917,'[6]cells down 19042026 9H40'!$B:$B,'[6]cells down 19042026 9H40'!$B:$B,"")</f>
        <v/>
      </c>
      <c r="BR1917" s="9" t="s">
        <v>5537</v>
      </c>
      <c r="BS1917" s="9" t="s">
        <v>154</v>
      </c>
      <c r="BT1917" s="108"/>
    </row>
    <row r="1918" spans="1:72" s="9" customFormat="1" x14ac:dyDescent="0.35">
      <c r="A1918" s="1" t="s">
        <v>3566</v>
      </c>
      <c r="B1918" s="8" t="s">
        <v>3567</v>
      </c>
      <c r="C1918" s="3" t="str">
        <f>_xlfn.XLOOKUP(B1918,'[1]daily break down'!$D:$D,'[1]daily break down'!$E:$E,"")</f>
        <v>CENTRE</v>
      </c>
      <c r="D1918" s="1" t="s">
        <v>11</v>
      </c>
      <c r="E1918" s="1" t="s">
        <v>318</v>
      </c>
      <c r="F1918" s="3" t="s">
        <v>69</v>
      </c>
      <c r="G1918" s="1" t="s">
        <v>3568</v>
      </c>
      <c r="H1918" s="34" t="str">
        <f>_xlfn.XLOOKUP(B1918,[2]CALCULATION!$B:$B,[2]CALCULATION!$H:$H,"")</f>
        <v>ZTE</v>
      </c>
      <c r="I1918" s="28">
        <v>0</v>
      </c>
      <c r="J1918" s="28">
        <v>0</v>
      </c>
      <c r="K1918" s="28">
        <v>0</v>
      </c>
      <c r="L1918" s="28">
        <v>0</v>
      </c>
      <c r="M1918" s="28">
        <v>0</v>
      </c>
      <c r="N1918" s="28">
        <v>0</v>
      </c>
      <c r="O1918" s="28">
        <v>0</v>
      </c>
      <c r="P1918" s="28">
        <v>0</v>
      </c>
      <c r="Q1918" s="28">
        <v>0</v>
      </c>
      <c r="R1918" s="28">
        <v>0</v>
      </c>
      <c r="S1918" s="93">
        <v>0</v>
      </c>
      <c r="T1918" s="93">
        <f>_xlfn.XLOOKUP(B1918,'[3]Nur des jours'!$B:$B,'[3]Nur des jours'!$U:$U,"")</f>
        <v>0</v>
      </c>
      <c r="U1918" s="93">
        <v>0</v>
      </c>
      <c r="V1918" s="93">
        <v>0</v>
      </c>
      <c r="W1918" s="93">
        <v>0</v>
      </c>
      <c r="X1918" s="93">
        <v>0</v>
      </c>
      <c r="Y1918" s="93">
        <v>0</v>
      </c>
      <c r="Z1918" s="93">
        <v>0</v>
      </c>
      <c r="AA1918" s="93">
        <v>0</v>
      </c>
      <c r="AB1918" s="93">
        <v>0</v>
      </c>
      <c r="AC1918" s="93"/>
      <c r="AD1918" s="93">
        <v>0</v>
      </c>
      <c r="AE1918" s="93">
        <v>0</v>
      </c>
      <c r="AF1918" s="93">
        <v>0</v>
      </c>
      <c r="AG1918" s="93"/>
      <c r="AH1918" s="93">
        <v>0</v>
      </c>
      <c r="AI1918" s="93">
        <v>0</v>
      </c>
      <c r="AJ1918" s="93">
        <v>0</v>
      </c>
      <c r="AK1918" s="93">
        <v>0</v>
      </c>
      <c r="AL1918" s="93">
        <v>0</v>
      </c>
      <c r="AM1918" s="49" t="s">
        <v>5559</v>
      </c>
      <c r="AN1918" s="49"/>
      <c r="AO1918" s="48" t="str" cm="1">
        <f t="array" ref="AO1918">IFERROR(_xlfn.IFS(
AQ1918="MPR ISSUE","PDH",
AQ1918="BSS Hardware Issue","BSS",
AQ1918="Sites strategiques, MLL, Pylone, etc.","ENVTECH",
AQ1918="AKTIVCO DEFAUT GE &amp; POWER Cabinet","AKTIVCO",
AQ1918="AKTIVCO Coupure ENEO &amp; Baisse de tension","AKTIVCO GRID ONLY",
AQ1918="Coupure ENEO &amp; Baisse de tension","IHS GRID ONLY",
AQ1918="Defaut GE &amp; POWER Cabinet","IHS",
AQ1918="Sharing","Partners",
AQ1918="Sites strategiques &amp; DataCenter","SST &amp; DC",
AQ1918="Exclu","Exclu",
AQ1918="SAT","SAT",
AQ1918="SPARE-ISSUE","SPARE-ISSUE",
AQ1918="Fiber CAmtel","TRANS_FO_CAMTEL",
AQ1918="Fiber AOF","Fiber AOF",
AQ1918="Projet OCM (HUAWEI)","TRAVAUX-HUAWEI",
AQ1918="Projet OCM (NOKIA)","TRAVAUX-NOKIA",
AQ1918="ACCESS-ISSUE","ACCESS-ISSUE",
AQ1918="Projet OCM (ZTE, NOKIA, autres projets)","TRAVAUX OCM",
AQ1918="No root CAuse","No root cause",
AQ1918="ODU HS","PDH",
AQ1918="IP &amp; VLAN","PDH",
AQ1918="Warehouse HUAWEI","SPARE-ISSUE",
AQ1918="SPARE-HS","SPARE-ISSUE",
AQ1918="Power Telco","BSS",AQ1918="no impacts","no impacts"
),"")</f>
        <v>No root cause</v>
      </c>
      <c r="AP1918" s="48" t="str" cm="1">
        <f t="array" ref="AP1918">IFERROR(_xlfn.IFS(
AQ1918="MPR ISSUE","TX ISSUE",
AQ1918="BSS Hardware Issue","RAN ISSUE",
AQ1918="Sites strategiques, MLL, Pylone, etc.","ENVTECH",
AQ1918="AKTIVCO DEFAUT GE &amp; POWER Cabinet","POWER ISSUE",
AQ1918="AKTIVCO Coupure ENEO &amp; Baisse de tension","POWER ISSUE",
AQ1918="Coupure ENEO &amp; Baisse de tension","POWER ISSUE",
AQ1918="Defaut GE &amp; POWER Cabinet","POWER ISSUE",
AQ1918="Sharing","POWER ISSUE",
AQ1918="Sites strategiques &amp; DataCenter","POWER ISSUE",
AQ1918="Exclu","Exclu",
AQ1918="SAT","TX ISSUE",
AQ1918="SPARE-ISSUE","SPARE-ISSUE",
AQ1918="Fiber CAmtel","TX ISSUE",
AQ1918="Fiber AOF","TX ISSUE",
AQ1918="Projet OCM (HUAWEI)","TRAVAUX-HUAWEI",
AQ1918="Projet OCM (NOKIA)","TRAVAUX -NOKIA",
AQ1918="ACCESS-ISSUE","ACCESS-ISSUE",
AQ1918="Projet OCM (ZTE, NOKIA, autres projets)","TRAVAUX OCM",
AQ1918="No root CAuse","No root cause",
AQ1918="ODU HS","TX ISSUE",
AQ1918="IP &amp; VLAN","TX ISSUE",
AQ1918="Warehouse HUAWEI","SPARE-ISSUE",
AQ1918="SPARE-HS","SPARE-ISSUE",
AQ1918="Power Telco","RAN ISSUE",AQ1918="no impacts","no impacts"
),"")</f>
        <v>No root cause</v>
      </c>
      <c r="AQ1918" s="126" t="s">
        <v>5344</v>
      </c>
      <c r="AR1918" s="48" t="str" cm="1">
        <f t="array" ref="AR1918">IFERROR(_xlfn.IFS(
AQ1918="MPR ISSUE","ACTIVE",
AQ1918="BSS Hardware Issue","ACTIVE",
AQ1918="Sites strategiques, MLL, Pylone, etc.","PASSIVE",
AQ1918="AKTIVCO DEFAUT GE &amp; POWER Cabinet","PASSIVE",
AQ1918="AKTIVCO Coupure ENEO &amp; Baisse de tension","PASSIVE",
AQ1918="Coupure ENEO &amp; Baisse de tension","PASSIVE",
AQ1918="Defaut GE &amp; POWER Cabinet","PASSIVE",
AQ1918="Sharing","PASSIVE",
AQ1918="Sites strategiques &amp; DataCenter","PASSIVE",
AQ1918="Exclu","Exclu",
AQ1918="SAT","ACTIVE",
AQ1918="SPARE-ISSUE","SPARE-ISSUE",
AQ1918="Fiber CAmtel","ACTIVE",
AQ1918="Fiber AOF","ACTIVE",
AQ1918="Projet OCM (HUAWEI)","PLANNED WORKS",
AQ1918="Projet OCM (NOKIA)","PLANNED WORKS",
AQ1918="ACCESS-ISSUE","ACCESS-ISSUE",
AQ1918="Projet OCM (ZTE, NOKIA, autres projets)","PLANNED WORKS",
AQ1918="No root CAuse","No root cause",
AQ1918="ODU HS","ACTIVE",
AQ1918="IP &amp; VLAN","ACTIVE",
AQ1918="Warehouse HUAWEI","SPARE-ISSUE",
AQ1918="SPARE-HS","SPARE-ISSUE",
AQ1918="Power Telco","ACTIVE", AQ1918="no impacts","no impacts"
),"")</f>
        <v>No root cause</v>
      </c>
      <c r="AS1918" s="92" t="s">
        <v>5537</v>
      </c>
      <c r="AT1918" s="98" t="s">
        <v>3567</v>
      </c>
      <c r="AV1918" s="17" t="s">
        <v>5537</v>
      </c>
      <c r="AW1918" s="7" t="s">
        <v>5537</v>
      </c>
      <c r="AX1918" s="6" t="s">
        <v>5537</v>
      </c>
      <c r="AY1918" s="7"/>
      <c r="AZ1918" s="3" t="s">
        <v>5537</v>
      </c>
      <c r="BA1918" s="18" t="s">
        <v>5537</v>
      </c>
      <c r="BB1918" s="18" t="s">
        <v>5537</v>
      </c>
      <c r="BC1918" s="18" t="s">
        <v>5537</v>
      </c>
      <c r="BD1918" s="18" t="s">
        <v>5537</v>
      </c>
      <c r="BE1918" s="18" t="s">
        <v>5537</v>
      </c>
      <c r="BF1918" s="18" t="s">
        <v>5537</v>
      </c>
      <c r="BG1918" s="18" t="s">
        <v>5537</v>
      </c>
      <c r="BH1918" s="18" t="s">
        <v>5537</v>
      </c>
      <c r="BI1918" s="18" t="s">
        <v>5537</v>
      </c>
      <c r="BJ1918" s="18" t="s">
        <v>5537</v>
      </c>
      <c r="BK1918" s="18" t="s">
        <v>5537</v>
      </c>
      <c r="BL1918" s="9" t="s">
        <v>5537</v>
      </c>
      <c r="BM1918" s="14" t="s">
        <v>5537</v>
      </c>
      <c r="BN1918" s="14" t="s">
        <v>5537</v>
      </c>
      <c r="BO1918" s="14" t="str">
        <f>_xlfn.XLOOKUP(B1918,'[4]cell downs 18042026 17h'!$B:$B,'[4]cell downs 18042026 17h'!$B:$B,"")</f>
        <v/>
      </c>
      <c r="BP1918" s="14" t="str">
        <f>_xlfn.XLOOKUP(B1918,'[5]Cells Huawei 19042026 15h'!$B:$B,'[5]Cells Huawei 19042026 15h'!$B:$B,"")</f>
        <v/>
      </c>
      <c r="BQ1918" s="9" t="str">
        <f>_xlfn.XLOOKUP(B1918,'[6]cells down 19042026 9H40'!$B:$B,'[6]cells down 19042026 9H40'!$B:$B,"")</f>
        <v/>
      </c>
      <c r="BR1918" s="9" t="s">
        <v>5537</v>
      </c>
      <c r="BS1918" s="9" t="s">
        <v>5537</v>
      </c>
      <c r="BT1918" s="108"/>
    </row>
    <row r="1919" spans="1:72" s="9" customFormat="1" x14ac:dyDescent="0.35">
      <c r="A1919" s="1" t="s">
        <v>3569</v>
      </c>
      <c r="B1919" s="1" t="s">
        <v>3570</v>
      </c>
      <c r="C1919" s="3" t="str">
        <f>_xlfn.XLOOKUP(B1919,'[1]daily break down'!$D:$D,'[1]daily break down'!$E:$E,"")</f>
        <v>CENTRE</v>
      </c>
      <c r="D1919" s="1" t="s">
        <v>21</v>
      </c>
      <c r="E1919" s="1" t="s">
        <v>3571</v>
      </c>
      <c r="F1919" s="3" t="s">
        <v>69</v>
      </c>
      <c r="G1919" s="1" t="s">
        <v>3572</v>
      </c>
      <c r="H1919" s="34" t="str">
        <f>_xlfn.XLOOKUP(B1919,[2]CALCULATION!$B:$B,[2]CALCULATION!$H:$H,"")</f>
        <v>ZTE</v>
      </c>
      <c r="I1919" s="28">
        <v>0</v>
      </c>
      <c r="J1919" s="28">
        <v>0</v>
      </c>
      <c r="K1919" s="28">
        <v>0</v>
      </c>
      <c r="L1919" s="28">
        <v>0</v>
      </c>
      <c r="M1919" s="28">
        <v>0</v>
      </c>
      <c r="N1919" s="28">
        <v>0</v>
      </c>
      <c r="O1919" s="28">
        <v>0</v>
      </c>
      <c r="P1919" s="28">
        <v>0</v>
      </c>
      <c r="Q1919" s="28">
        <v>0</v>
      </c>
      <c r="R1919" s="28">
        <v>0</v>
      </c>
      <c r="S1919" s="93">
        <v>0</v>
      </c>
      <c r="T1919" s="93">
        <f>_xlfn.XLOOKUP(B1919,'[3]Nur des jours'!$B:$B,'[3]Nur des jours'!$U:$U,"")</f>
        <v>0</v>
      </c>
      <c r="U1919" s="93">
        <v>0</v>
      </c>
      <c r="V1919" s="93">
        <v>0</v>
      </c>
      <c r="W1919" s="93">
        <v>0</v>
      </c>
      <c r="X1919" s="93">
        <v>0</v>
      </c>
      <c r="Y1919" s="93">
        <v>0</v>
      </c>
      <c r="Z1919" s="93">
        <v>0</v>
      </c>
      <c r="AA1919" s="93">
        <v>0</v>
      </c>
      <c r="AB1919" s="93">
        <v>0</v>
      </c>
      <c r="AC1919" s="93"/>
      <c r="AD1919" s="93">
        <v>0</v>
      </c>
      <c r="AE1919" s="93">
        <v>0</v>
      </c>
      <c r="AF1919" s="93">
        <v>0</v>
      </c>
      <c r="AG1919" s="93"/>
      <c r="AH1919" s="93">
        <v>0</v>
      </c>
      <c r="AI1919" s="93">
        <v>0</v>
      </c>
      <c r="AJ1919" s="93">
        <v>0</v>
      </c>
      <c r="AK1919" s="93">
        <v>0</v>
      </c>
      <c r="AL1919" s="93">
        <v>0</v>
      </c>
      <c r="AM1919" s="49" t="s">
        <v>5559</v>
      </c>
      <c r="AN1919" s="49"/>
      <c r="AO1919" s="48" t="str" cm="1">
        <f t="array" ref="AO1919">IFERROR(_xlfn.IFS(
AQ1919="MPR ISSUE","PDH",
AQ1919="BSS Hardware Issue","BSS",
AQ1919="Sites strategiques, MLL, Pylone, etc.","ENVTECH",
AQ1919="AKTIVCO DEFAUT GE &amp; POWER Cabinet","AKTIVCO",
AQ1919="AKTIVCO Coupure ENEO &amp; Baisse de tension","AKTIVCO GRID ONLY",
AQ1919="Coupure ENEO &amp; Baisse de tension","IHS GRID ONLY",
AQ1919="Defaut GE &amp; POWER Cabinet","IHS",
AQ1919="Sharing","Partners",
AQ1919="Sites strategiques &amp; DataCenter","SST &amp; DC",
AQ1919="Exclu","Exclu",
AQ1919="SAT","SAT",
AQ1919="SPARE-ISSUE","SPARE-ISSUE",
AQ1919="Fiber CAmtel","TRANS_FO_CAMTEL",
AQ1919="Fiber AOF","Fiber AOF",
AQ1919="Projet OCM (HUAWEI)","TRAVAUX-HUAWEI",
AQ1919="Projet OCM (NOKIA)","TRAVAUX-NOKIA",
AQ1919="ACCESS-ISSUE","ACCESS-ISSUE",
AQ1919="Projet OCM (ZTE, NOKIA, autres projets)","TRAVAUX OCM",
AQ1919="No root CAuse","No root cause",
AQ1919="ODU HS","PDH",
AQ1919="IP &amp; VLAN","PDH",
AQ1919="Warehouse HUAWEI","SPARE-ISSUE",
AQ1919="SPARE-HS","SPARE-ISSUE",
AQ1919="Power Telco","BSS",AQ1919="no impacts","no impacts"
),"")</f>
        <v>No root cause</v>
      </c>
      <c r="AP1919" s="48" t="str" cm="1">
        <f t="array" ref="AP1919">IFERROR(_xlfn.IFS(
AQ1919="MPR ISSUE","TX ISSUE",
AQ1919="BSS Hardware Issue","RAN ISSUE",
AQ1919="Sites strategiques, MLL, Pylone, etc.","ENVTECH",
AQ1919="AKTIVCO DEFAUT GE &amp; POWER Cabinet","POWER ISSUE",
AQ1919="AKTIVCO Coupure ENEO &amp; Baisse de tension","POWER ISSUE",
AQ1919="Coupure ENEO &amp; Baisse de tension","POWER ISSUE",
AQ1919="Defaut GE &amp; POWER Cabinet","POWER ISSUE",
AQ1919="Sharing","POWER ISSUE",
AQ1919="Sites strategiques &amp; DataCenter","POWER ISSUE",
AQ1919="Exclu","Exclu",
AQ1919="SAT","TX ISSUE",
AQ1919="SPARE-ISSUE","SPARE-ISSUE",
AQ1919="Fiber CAmtel","TX ISSUE",
AQ1919="Fiber AOF","TX ISSUE",
AQ1919="Projet OCM (HUAWEI)","TRAVAUX-HUAWEI",
AQ1919="Projet OCM (NOKIA)","TRAVAUX -NOKIA",
AQ1919="ACCESS-ISSUE","ACCESS-ISSUE",
AQ1919="Projet OCM (ZTE, NOKIA, autres projets)","TRAVAUX OCM",
AQ1919="No root CAuse","No root cause",
AQ1919="ODU HS","TX ISSUE",
AQ1919="IP &amp; VLAN","TX ISSUE",
AQ1919="Warehouse HUAWEI","SPARE-ISSUE",
AQ1919="SPARE-HS","SPARE-ISSUE",
AQ1919="Power Telco","RAN ISSUE",AQ1919="no impacts","no impacts"
),"")</f>
        <v>No root cause</v>
      </c>
      <c r="AQ1919" s="67" t="s">
        <v>5344</v>
      </c>
      <c r="AR1919" s="48" t="str" cm="1">
        <f t="array" ref="AR1919">IFERROR(_xlfn.IFS(
AQ1919="MPR ISSUE","ACTIVE",
AQ1919="BSS Hardware Issue","ACTIVE",
AQ1919="Sites strategiques, MLL, Pylone, etc.","PASSIVE",
AQ1919="AKTIVCO DEFAUT GE &amp; POWER Cabinet","PASSIVE",
AQ1919="AKTIVCO Coupure ENEO &amp; Baisse de tension","PASSIVE",
AQ1919="Coupure ENEO &amp; Baisse de tension","PASSIVE",
AQ1919="Defaut GE &amp; POWER Cabinet","PASSIVE",
AQ1919="Sharing","PASSIVE",
AQ1919="Sites strategiques &amp; DataCenter","PASSIVE",
AQ1919="Exclu","Exclu",
AQ1919="SAT","ACTIVE",
AQ1919="SPARE-ISSUE","SPARE-ISSUE",
AQ1919="Fiber CAmtel","ACTIVE",
AQ1919="Fiber AOF","ACTIVE",
AQ1919="Projet OCM (HUAWEI)","PLANNED WORKS",
AQ1919="Projet OCM (NOKIA)","PLANNED WORKS",
AQ1919="ACCESS-ISSUE","ACCESS-ISSUE",
AQ1919="Projet OCM (ZTE, NOKIA, autres projets)","PLANNED WORKS",
AQ1919="No root CAuse","No root cause",
AQ1919="ODU HS","ACTIVE",
AQ1919="IP &amp; VLAN","ACTIVE",
AQ1919="Warehouse HUAWEI","SPARE-ISSUE",
AQ1919="SPARE-HS","SPARE-ISSUE",
AQ1919="Power Telco","ACTIVE", AQ1919="no impacts","no impacts"
),"")</f>
        <v>No root cause</v>
      </c>
      <c r="AS1919" s="92" t="s">
        <v>5537</v>
      </c>
      <c r="AT1919" s="98" t="s">
        <v>3570</v>
      </c>
      <c r="AV1919" s="17" t="s">
        <v>5537</v>
      </c>
      <c r="AW1919" s="7" t="s">
        <v>5537</v>
      </c>
      <c r="AX1919" s="6" t="s">
        <v>5537</v>
      </c>
      <c r="AY1919" s="7"/>
      <c r="AZ1919" s="3" t="s">
        <v>5537</v>
      </c>
      <c r="BA1919" s="18" t="s">
        <v>5537</v>
      </c>
      <c r="BB1919" s="18" t="s">
        <v>5537</v>
      </c>
      <c r="BC1919" s="18" t="s">
        <v>5537</v>
      </c>
      <c r="BD1919" s="18" t="s">
        <v>5537</v>
      </c>
      <c r="BE1919" s="18" t="s">
        <v>5537</v>
      </c>
      <c r="BF1919" s="18" t="s">
        <v>5537</v>
      </c>
      <c r="BG1919" s="18" t="s">
        <v>5537</v>
      </c>
      <c r="BH1919" s="18" t="s">
        <v>5537</v>
      </c>
      <c r="BI1919" s="18" t="s">
        <v>5537</v>
      </c>
      <c r="BJ1919" s="18" t="s">
        <v>5537</v>
      </c>
      <c r="BK1919" s="18" t="s">
        <v>5537</v>
      </c>
      <c r="BL1919" s="9" t="s">
        <v>5537</v>
      </c>
      <c r="BM1919" s="14" t="s">
        <v>5537</v>
      </c>
      <c r="BN1919" s="14" t="s">
        <v>5537</v>
      </c>
      <c r="BO1919" s="14" t="str">
        <f>_xlfn.XLOOKUP(B1919,'[4]cell downs 18042026 17h'!$B:$B,'[4]cell downs 18042026 17h'!$B:$B,"")</f>
        <v/>
      </c>
      <c r="BP1919" s="14" t="str">
        <f>_xlfn.XLOOKUP(B1919,'[5]Cells Huawei 19042026 15h'!$B:$B,'[5]Cells Huawei 19042026 15h'!$B:$B,"")</f>
        <v/>
      </c>
      <c r="BQ1919" s="9" t="str">
        <f>_xlfn.XLOOKUP(B1919,'[6]cells down 19042026 9H40'!$B:$B,'[6]cells down 19042026 9H40'!$B:$B,"")</f>
        <v/>
      </c>
      <c r="BR1919" s="9" t="s">
        <v>5537</v>
      </c>
      <c r="BS1919" s="9" t="s">
        <v>154</v>
      </c>
      <c r="BT1919" s="108"/>
    </row>
    <row r="1920" spans="1:72" s="9" customFormat="1" x14ac:dyDescent="0.35">
      <c r="A1920" s="1" t="s">
        <v>3573</v>
      </c>
      <c r="B1920" s="8" t="s">
        <v>3574</v>
      </c>
      <c r="C1920" s="3" t="str">
        <f>_xlfn.XLOOKUP(B1920,'[1]daily break down'!$D:$D,'[1]daily break down'!$E:$E,"")</f>
        <v>CENTRE</v>
      </c>
      <c r="D1920" s="1" t="s">
        <v>11</v>
      </c>
      <c r="E1920" s="1" t="s">
        <v>318</v>
      </c>
      <c r="F1920" s="3" t="s">
        <v>69</v>
      </c>
      <c r="G1920" s="1" t="s">
        <v>3573</v>
      </c>
      <c r="H1920" s="34" t="str">
        <f>_xlfn.XLOOKUP(B1920,[2]CALCULATION!$B:$B,[2]CALCULATION!$H:$H,"")</f>
        <v>ZTE</v>
      </c>
      <c r="I1920" s="28">
        <v>0</v>
      </c>
      <c r="J1920" s="28">
        <v>0</v>
      </c>
      <c r="K1920" s="28">
        <v>0</v>
      </c>
      <c r="L1920" s="28">
        <v>0</v>
      </c>
      <c r="M1920" s="28">
        <v>0</v>
      </c>
      <c r="N1920" s="28">
        <v>0</v>
      </c>
      <c r="O1920" s="28">
        <v>0</v>
      </c>
      <c r="P1920" s="28">
        <v>0</v>
      </c>
      <c r="Q1920" s="28">
        <v>0</v>
      </c>
      <c r="R1920" s="28">
        <v>0</v>
      </c>
      <c r="S1920" s="93">
        <v>0</v>
      </c>
      <c r="T1920" s="93">
        <f>_xlfn.XLOOKUP(B1920,'[3]Nur des jours'!$B:$B,'[3]Nur des jours'!$U:$U,"")</f>
        <v>0</v>
      </c>
      <c r="U1920" s="93">
        <v>0</v>
      </c>
      <c r="V1920" s="93">
        <v>0</v>
      </c>
      <c r="W1920" s="93">
        <v>0</v>
      </c>
      <c r="X1920" s="93">
        <v>0</v>
      </c>
      <c r="Y1920" s="93">
        <v>0</v>
      </c>
      <c r="Z1920" s="93">
        <v>0</v>
      </c>
      <c r="AA1920" s="93">
        <v>0</v>
      </c>
      <c r="AB1920" s="93">
        <v>0</v>
      </c>
      <c r="AC1920" s="93"/>
      <c r="AD1920" s="93">
        <v>0</v>
      </c>
      <c r="AE1920" s="93">
        <v>0</v>
      </c>
      <c r="AF1920" s="93">
        <v>0</v>
      </c>
      <c r="AG1920" s="93"/>
      <c r="AH1920" s="93">
        <v>0</v>
      </c>
      <c r="AI1920" s="93">
        <v>0</v>
      </c>
      <c r="AJ1920" s="93">
        <v>0</v>
      </c>
      <c r="AK1920" s="93">
        <v>0</v>
      </c>
      <c r="AL1920" s="93">
        <v>0</v>
      </c>
      <c r="AM1920" s="49" t="s">
        <v>5559</v>
      </c>
      <c r="AN1920" s="49"/>
      <c r="AO1920" s="48" t="str" cm="1">
        <f t="array" ref="AO1920">IFERROR(_xlfn.IFS(
AQ1920="MPR ISSUE","PDH",
AQ1920="BSS Hardware Issue","BSS",
AQ1920="Sites strategiques, MLL, Pylone, etc.","ENVTECH",
AQ1920="AKTIVCO DEFAUT GE &amp; POWER Cabinet","AKTIVCO",
AQ1920="AKTIVCO Coupure ENEO &amp; Baisse de tension","AKTIVCO GRID ONLY",
AQ1920="Coupure ENEO &amp; Baisse de tension","IHS GRID ONLY",
AQ1920="Defaut GE &amp; POWER Cabinet","IHS",
AQ1920="Sharing","Partners",
AQ1920="Sites strategiques &amp; DataCenter","SST &amp; DC",
AQ1920="Exclu","Exclu",
AQ1920="SAT","SAT",
AQ1920="SPARE-ISSUE","SPARE-ISSUE",
AQ1920="Fiber CAmtel","TRANS_FO_CAMTEL",
AQ1920="Fiber AOF","Fiber AOF",
AQ1920="Projet OCM (HUAWEI)","TRAVAUX-HUAWEI",
AQ1920="Projet OCM (NOKIA)","TRAVAUX-NOKIA",
AQ1920="ACCESS-ISSUE","ACCESS-ISSUE",
AQ1920="Projet OCM (ZTE, NOKIA, autres projets)","TRAVAUX OCM",
AQ1920="No root CAuse","No root cause",
AQ1920="ODU HS","PDH",
AQ1920="IP &amp; VLAN","PDH",
AQ1920="Warehouse HUAWEI","SPARE-ISSUE",
AQ1920="SPARE-HS","SPARE-ISSUE",
AQ1920="Power Telco","BSS",AQ1920="no impacts","no impacts"
),"")</f>
        <v>No root cause</v>
      </c>
      <c r="AP1920" s="48" t="str" cm="1">
        <f t="array" ref="AP1920">IFERROR(_xlfn.IFS(
AQ1920="MPR ISSUE","TX ISSUE",
AQ1920="BSS Hardware Issue","RAN ISSUE",
AQ1920="Sites strategiques, MLL, Pylone, etc.","ENVTECH",
AQ1920="AKTIVCO DEFAUT GE &amp; POWER Cabinet","POWER ISSUE",
AQ1920="AKTIVCO Coupure ENEO &amp; Baisse de tension","POWER ISSUE",
AQ1920="Coupure ENEO &amp; Baisse de tension","POWER ISSUE",
AQ1920="Defaut GE &amp; POWER Cabinet","POWER ISSUE",
AQ1920="Sharing","POWER ISSUE",
AQ1920="Sites strategiques &amp; DataCenter","POWER ISSUE",
AQ1920="Exclu","Exclu",
AQ1920="SAT","TX ISSUE",
AQ1920="SPARE-ISSUE","SPARE-ISSUE",
AQ1920="Fiber CAmtel","TX ISSUE",
AQ1920="Fiber AOF","TX ISSUE",
AQ1920="Projet OCM (HUAWEI)","TRAVAUX-HUAWEI",
AQ1920="Projet OCM (NOKIA)","TRAVAUX -NOKIA",
AQ1920="ACCESS-ISSUE","ACCESS-ISSUE",
AQ1920="Projet OCM (ZTE, NOKIA, autres projets)","TRAVAUX OCM",
AQ1920="No root CAuse","No root cause",
AQ1920="ODU HS","TX ISSUE",
AQ1920="IP &amp; VLAN","TX ISSUE",
AQ1920="Warehouse HUAWEI","SPARE-ISSUE",
AQ1920="SPARE-HS","SPARE-ISSUE",
AQ1920="Power Telco","RAN ISSUE",AQ1920="no impacts","no impacts"
),"")</f>
        <v>No root cause</v>
      </c>
      <c r="AQ1920" s="126" t="s">
        <v>5344</v>
      </c>
      <c r="AR1920" s="48" t="str" cm="1">
        <f t="array" ref="AR1920">IFERROR(_xlfn.IFS(
AQ1920="MPR ISSUE","ACTIVE",
AQ1920="BSS Hardware Issue","ACTIVE",
AQ1920="Sites strategiques, MLL, Pylone, etc.","PASSIVE",
AQ1920="AKTIVCO DEFAUT GE &amp; POWER Cabinet","PASSIVE",
AQ1920="AKTIVCO Coupure ENEO &amp; Baisse de tension","PASSIVE",
AQ1920="Coupure ENEO &amp; Baisse de tension","PASSIVE",
AQ1920="Defaut GE &amp; POWER Cabinet","PASSIVE",
AQ1920="Sharing","PASSIVE",
AQ1920="Sites strategiques &amp; DataCenter","PASSIVE",
AQ1920="Exclu","Exclu",
AQ1920="SAT","ACTIVE",
AQ1920="SPARE-ISSUE","SPARE-ISSUE",
AQ1920="Fiber CAmtel","ACTIVE",
AQ1920="Fiber AOF","ACTIVE",
AQ1920="Projet OCM (HUAWEI)","PLANNED WORKS",
AQ1920="Projet OCM (NOKIA)","PLANNED WORKS",
AQ1920="ACCESS-ISSUE","ACCESS-ISSUE",
AQ1920="Projet OCM (ZTE, NOKIA, autres projets)","PLANNED WORKS",
AQ1920="No root CAuse","No root cause",
AQ1920="ODU HS","ACTIVE",
AQ1920="IP &amp; VLAN","ACTIVE",
AQ1920="Warehouse HUAWEI","SPARE-ISSUE",
AQ1920="SPARE-HS","SPARE-ISSUE",
AQ1920="Power Telco","ACTIVE", AQ1920="no impacts","no impacts"
),"")</f>
        <v>No root cause</v>
      </c>
      <c r="AS1920" s="92" t="s">
        <v>5537</v>
      </c>
      <c r="AT1920" s="98" t="s">
        <v>3574</v>
      </c>
      <c r="AV1920" s="17" t="s">
        <v>5537</v>
      </c>
      <c r="AW1920" s="7" t="s">
        <v>5537</v>
      </c>
      <c r="AX1920" s="6" t="s">
        <v>5537</v>
      </c>
      <c r="AY1920" s="7"/>
      <c r="AZ1920" s="3" t="s">
        <v>5537</v>
      </c>
      <c r="BA1920" s="18" t="s">
        <v>5537</v>
      </c>
      <c r="BB1920" s="18" t="s">
        <v>5537</v>
      </c>
      <c r="BC1920" s="18" t="s">
        <v>5537</v>
      </c>
      <c r="BD1920" s="18" t="s">
        <v>5537</v>
      </c>
      <c r="BE1920" s="18" t="s">
        <v>5537</v>
      </c>
      <c r="BF1920" s="18" t="s">
        <v>5537</v>
      </c>
      <c r="BG1920" s="18" t="s">
        <v>5537</v>
      </c>
      <c r="BH1920" s="18" t="s">
        <v>5537</v>
      </c>
      <c r="BI1920" s="18" t="s">
        <v>5537</v>
      </c>
      <c r="BJ1920" s="18" t="s">
        <v>5537</v>
      </c>
      <c r="BK1920" s="18" t="s">
        <v>5537</v>
      </c>
      <c r="BL1920" s="9" t="s">
        <v>5537</v>
      </c>
      <c r="BM1920" s="14" t="s">
        <v>5537</v>
      </c>
      <c r="BN1920" s="14" t="s">
        <v>5537</v>
      </c>
      <c r="BO1920" s="14" t="str">
        <f>_xlfn.XLOOKUP(B1920,'[4]cell downs 18042026 17h'!$B:$B,'[4]cell downs 18042026 17h'!$B:$B,"")</f>
        <v/>
      </c>
      <c r="BP1920" s="14" t="str">
        <f>_xlfn.XLOOKUP(B1920,'[5]Cells Huawei 19042026 15h'!$B:$B,'[5]Cells Huawei 19042026 15h'!$B:$B,"")</f>
        <v/>
      </c>
      <c r="BQ1920" s="9" t="str">
        <f>_xlfn.XLOOKUP(B1920,'[6]cells down 19042026 9H40'!$B:$B,'[6]cells down 19042026 9H40'!$B:$B,"")</f>
        <v/>
      </c>
      <c r="BR1920" s="9" t="s">
        <v>3574</v>
      </c>
      <c r="BS1920" s="9" t="s">
        <v>5537</v>
      </c>
      <c r="BT1920" s="108"/>
    </row>
    <row r="1921" spans="1:72" s="9" customFormat="1" x14ac:dyDescent="0.35">
      <c r="A1921" s="1" t="s">
        <v>3575</v>
      </c>
      <c r="B1921" s="8" t="s">
        <v>3576</v>
      </c>
      <c r="C1921" s="3" t="str">
        <f>_xlfn.XLOOKUP(B1921,'[1]daily break down'!$D:$D,'[1]daily break down'!$E:$E,"")</f>
        <v>CENTRE</v>
      </c>
      <c r="D1921" s="1" t="s">
        <v>11</v>
      </c>
      <c r="E1921" s="1" t="s">
        <v>318</v>
      </c>
      <c r="F1921" s="3" t="s">
        <v>69</v>
      </c>
      <c r="G1921" s="1" t="s">
        <v>3577</v>
      </c>
      <c r="H1921" s="34" t="str">
        <f>_xlfn.XLOOKUP(B1921,[2]CALCULATION!$B:$B,[2]CALCULATION!$H:$H,"")</f>
        <v>ZTE</v>
      </c>
      <c r="I1921" s="28">
        <v>0</v>
      </c>
      <c r="J1921" s="28">
        <v>0</v>
      </c>
      <c r="K1921" s="28">
        <v>0</v>
      </c>
      <c r="L1921" s="28">
        <v>0</v>
      </c>
      <c r="M1921" s="28">
        <v>0</v>
      </c>
      <c r="N1921" s="28">
        <v>0</v>
      </c>
      <c r="O1921" s="28">
        <v>0</v>
      </c>
      <c r="P1921" s="28">
        <v>0</v>
      </c>
      <c r="Q1921" s="28">
        <v>0</v>
      </c>
      <c r="R1921" s="28">
        <v>0</v>
      </c>
      <c r="S1921" s="93">
        <v>0</v>
      </c>
      <c r="T1921" s="93">
        <f>_xlfn.XLOOKUP(B1921,'[3]Nur des jours'!$B:$B,'[3]Nur des jours'!$U:$U,"")</f>
        <v>0</v>
      </c>
      <c r="U1921" s="93">
        <v>0</v>
      </c>
      <c r="V1921" s="93">
        <v>0</v>
      </c>
      <c r="W1921" s="93">
        <v>0</v>
      </c>
      <c r="X1921" s="93">
        <v>0</v>
      </c>
      <c r="Y1921" s="93">
        <v>0</v>
      </c>
      <c r="Z1921" s="93">
        <v>0</v>
      </c>
      <c r="AA1921" s="93">
        <v>0</v>
      </c>
      <c r="AB1921" s="93">
        <v>0</v>
      </c>
      <c r="AC1921" s="93"/>
      <c r="AD1921" s="93">
        <v>0</v>
      </c>
      <c r="AE1921" s="93">
        <v>0</v>
      </c>
      <c r="AF1921" s="93">
        <v>0</v>
      </c>
      <c r="AG1921" s="93"/>
      <c r="AH1921" s="93">
        <v>0</v>
      </c>
      <c r="AI1921" s="93">
        <v>0</v>
      </c>
      <c r="AJ1921" s="93">
        <v>0</v>
      </c>
      <c r="AK1921" s="93">
        <v>0</v>
      </c>
      <c r="AL1921" s="93">
        <v>0</v>
      </c>
      <c r="AM1921" s="49" t="s">
        <v>5559</v>
      </c>
      <c r="AN1921" s="49"/>
      <c r="AO1921" s="48" t="str" cm="1">
        <f t="array" ref="AO1921">IFERROR(_xlfn.IFS(
AQ1921="MPR ISSUE","PDH",
AQ1921="BSS Hardware Issue","BSS",
AQ1921="Sites strategiques, MLL, Pylone, etc.","ENVTECH",
AQ1921="AKTIVCO DEFAUT GE &amp; POWER Cabinet","AKTIVCO",
AQ1921="AKTIVCO Coupure ENEO &amp; Baisse de tension","AKTIVCO GRID ONLY",
AQ1921="Coupure ENEO &amp; Baisse de tension","IHS GRID ONLY",
AQ1921="Defaut GE &amp; POWER Cabinet","IHS",
AQ1921="Sharing","Partners",
AQ1921="Sites strategiques &amp; DataCenter","SST &amp; DC",
AQ1921="Exclu","Exclu",
AQ1921="SAT","SAT",
AQ1921="SPARE-ISSUE","SPARE-ISSUE",
AQ1921="Fiber CAmtel","TRANS_FO_CAMTEL",
AQ1921="Fiber AOF","Fiber AOF",
AQ1921="Projet OCM (HUAWEI)","TRAVAUX-HUAWEI",
AQ1921="Projet OCM (NOKIA)","TRAVAUX-NOKIA",
AQ1921="ACCESS-ISSUE","ACCESS-ISSUE",
AQ1921="Projet OCM (ZTE, NOKIA, autres projets)","TRAVAUX OCM",
AQ1921="No root CAuse","No root cause",
AQ1921="ODU HS","PDH",
AQ1921="IP &amp; VLAN","PDH",
AQ1921="Warehouse HUAWEI","SPARE-ISSUE",
AQ1921="SPARE-HS","SPARE-ISSUE",
AQ1921="Power Telco","BSS",AQ1921="no impacts","no impacts"
),"")</f>
        <v>No root cause</v>
      </c>
      <c r="AP1921" s="48" t="str" cm="1">
        <f t="array" ref="AP1921">IFERROR(_xlfn.IFS(
AQ1921="MPR ISSUE","TX ISSUE",
AQ1921="BSS Hardware Issue","RAN ISSUE",
AQ1921="Sites strategiques, MLL, Pylone, etc.","ENVTECH",
AQ1921="AKTIVCO DEFAUT GE &amp; POWER Cabinet","POWER ISSUE",
AQ1921="AKTIVCO Coupure ENEO &amp; Baisse de tension","POWER ISSUE",
AQ1921="Coupure ENEO &amp; Baisse de tension","POWER ISSUE",
AQ1921="Defaut GE &amp; POWER Cabinet","POWER ISSUE",
AQ1921="Sharing","POWER ISSUE",
AQ1921="Sites strategiques &amp; DataCenter","POWER ISSUE",
AQ1921="Exclu","Exclu",
AQ1921="SAT","TX ISSUE",
AQ1921="SPARE-ISSUE","SPARE-ISSUE",
AQ1921="Fiber CAmtel","TX ISSUE",
AQ1921="Fiber AOF","TX ISSUE",
AQ1921="Projet OCM (HUAWEI)","TRAVAUX-HUAWEI",
AQ1921="Projet OCM (NOKIA)","TRAVAUX -NOKIA",
AQ1921="ACCESS-ISSUE","ACCESS-ISSUE",
AQ1921="Projet OCM (ZTE, NOKIA, autres projets)","TRAVAUX OCM",
AQ1921="No root CAuse","No root cause",
AQ1921="ODU HS","TX ISSUE",
AQ1921="IP &amp; VLAN","TX ISSUE",
AQ1921="Warehouse HUAWEI","SPARE-ISSUE",
AQ1921="SPARE-HS","SPARE-ISSUE",
AQ1921="Power Telco","RAN ISSUE",AQ1921="no impacts","no impacts"
),"")</f>
        <v>No root cause</v>
      </c>
      <c r="AQ1921" s="126" t="s">
        <v>5344</v>
      </c>
      <c r="AR1921" s="48" t="str" cm="1">
        <f t="array" ref="AR1921">IFERROR(_xlfn.IFS(
AQ1921="MPR ISSUE","ACTIVE",
AQ1921="BSS Hardware Issue","ACTIVE",
AQ1921="Sites strategiques, MLL, Pylone, etc.","PASSIVE",
AQ1921="AKTIVCO DEFAUT GE &amp; POWER Cabinet","PASSIVE",
AQ1921="AKTIVCO Coupure ENEO &amp; Baisse de tension","PASSIVE",
AQ1921="Coupure ENEO &amp; Baisse de tension","PASSIVE",
AQ1921="Defaut GE &amp; POWER Cabinet","PASSIVE",
AQ1921="Sharing","PASSIVE",
AQ1921="Sites strategiques &amp; DataCenter","PASSIVE",
AQ1921="Exclu","Exclu",
AQ1921="SAT","ACTIVE",
AQ1921="SPARE-ISSUE","SPARE-ISSUE",
AQ1921="Fiber CAmtel","ACTIVE",
AQ1921="Fiber AOF","ACTIVE",
AQ1921="Projet OCM (HUAWEI)","PLANNED WORKS",
AQ1921="Projet OCM (NOKIA)","PLANNED WORKS",
AQ1921="ACCESS-ISSUE","ACCESS-ISSUE",
AQ1921="Projet OCM (ZTE, NOKIA, autres projets)","PLANNED WORKS",
AQ1921="No root CAuse","No root cause",
AQ1921="ODU HS","ACTIVE",
AQ1921="IP &amp; VLAN","ACTIVE",
AQ1921="Warehouse HUAWEI","SPARE-ISSUE",
AQ1921="SPARE-HS","SPARE-ISSUE",
AQ1921="Power Telco","ACTIVE", AQ1921="no impacts","no impacts"
),"")</f>
        <v>No root cause</v>
      </c>
      <c r="AS1921" s="92" t="s">
        <v>5537</v>
      </c>
      <c r="AT1921" s="98" t="s">
        <v>3576</v>
      </c>
      <c r="AV1921" s="17" t="s">
        <v>5537</v>
      </c>
      <c r="AW1921" s="7" t="s">
        <v>5537</v>
      </c>
      <c r="AX1921" s="6" t="s">
        <v>5537</v>
      </c>
      <c r="AY1921" s="7"/>
      <c r="AZ1921" s="3" t="s">
        <v>5537</v>
      </c>
      <c r="BA1921" s="18" t="s">
        <v>5537</v>
      </c>
      <c r="BB1921" s="18" t="s">
        <v>5537</v>
      </c>
      <c r="BC1921" s="18" t="s">
        <v>5537</v>
      </c>
      <c r="BD1921" s="18" t="s">
        <v>5537</v>
      </c>
      <c r="BE1921" s="18" t="s">
        <v>5537</v>
      </c>
      <c r="BF1921" s="18" t="s">
        <v>5537</v>
      </c>
      <c r="BG1921" s="18" t="s">
        <v>5537</v>
      </c>
      <c r="BH1921" s="18" t="s">
        <v>5537</v>
      </c>
      <c r="BI1921" s="18" t="s">
        <v>5537</v>
      </c>
      <c r="BJ1921" s="18" t="s">
        <v>5537</v>
      </c>
      <c r="BK1921" s="18" t="s">
        <v>5537</v>
      </c>
      <c r="BL1921" s="9" t="s">
        <v>5537</v>
      </c>
      <c r="BM1921" s="14" t="s">
        <v>5537</v>
      </c>
      <c r="BN1921" s="14" t="s">
        <v>5537</v>
      </c>
      <c r="BO1921" s="14" t="str">
        <f>_xlfn.XLOOKUP(B1921,'[4]cell downs 18042026 17h'!$B:$B,'[4]cell downs 18042026 17h'!$B:$B,"")</f>
        <v/>
      </c>
      <c r="BP1921" s="14" t="str">
        <f>_xlfn.XLOOKUP(B1921,'[5]Cells Huawei 19042026 15h'!$B:$B,'[5]Cells Huawei 19042026 15h'!$B:$B,"")</f>
        <v/>
      </c>
      <c r="BQ1921" s="9" t="str">
        <f>_xlfn.XLOOKUP(B1921,'[6]cells down 19042026 9H40'!$B:$B,'[6]cells down 19042026 9H40'!$B:$B,"")</f>
        <v/>
      </c>
      <c r="BR1921" s="9" t="s">
        <v>3576</v>
      </c>
      <c r="BS1921" s="9" t="s">
        <v>154</v>
      </c>
      <c r="BT1921" s="108"/>
    </row>
    <row r="1922" spans="1:72" s="9" customFormat="1" x14ac:dyDescent="0.35">
      <c r="A1922" s="1" t="s">
        <v>3578</v>
      </c>
      <c r="B1922" s="8" t="s">
        <v>3579</v>
      </c>
      <c r="C1922" s="3" t="str">
        <f>_xlfn.XLOOKUP(B1922,'[1]daily break down'!$D:$D,'[1]daily break down'!$E:$E,"")</f>
        <v>CENTRE</v>
      </c>
      <c r="D1922" s="1" t="s">
        <v>11</v>
      </c>
      <c r="E1922" s="1" t="s">
        <v>318</v>
      </c>
      <c r="F1922" s="3" t="s">
        <v>69</v>
      </c>
      <c r="G1922" s="1" t="s">
        <v>3580</v>
      </c>
      <c r="H1922" s="34" t="str">
        <f>_xlfn.XLOOKUP(B1922,[2]CALCULATION!$B:$B,[2]CALCULATION!$H:$H,"")</f>
        <v>ZTE</v>
      </c>
      <c r="I1922" s="28">
        <v>0</v>
      </c>
      <c r="J1922" s="28">
        <v>0</v>
      </c>
      <c r="K1922" s="28">
        <v>0</v>
      </c>
      <c r="L1922" s="28">
        <v>0</v>
      </c>
      <c r="M1922" s="28">
        <v>0</v>
      </c>
      <c r="N1922" s="28">
        <v>0</v>
      </c>
      <c r="O1922" s="28">
        <v>0</v>
      </c>
      <c r="P1922" s="28">
        <v>0</v>
      </c>
      <c r="Q1922" s="28">
        <v>0</v>
      </c>
      <c r="R1922" s="28">
        <v>0</v>
      </c>
      <c r="S1922" s="93">
        <v>0</v>
      </c>
      <c r="T1922" s="93">
        <f>_xlfn.XLOOKUP(B1922,'[3]Nur des jours'!$B:$B,'[3]Nur des jours'!$U:$U,"")</f>
        <v>0</v>
      </c>
      <c r="U1922" s="93">
        <v>0</v>
      </c>
      <c r="V1922" s="93">
        <v>0</v>
      </c>
      <c r="W1922" s="93">
        <v>0</v>
      </c>
      <c r="X1922" s="93">
        <v>0</v>
      </c>
      <c r="Y1922" s="93">
        <v>0</v>
      </c>
      <c r="Z1922" s="93">
        <v>0</v>
      </c>
      <c r="AA1922" s="93">
        <v>0</v>
      </c>
      <c r="AB1922" s="93">
        <v>0</v>
      </c>
      <c r="AC1922" s="93"/>
      <c r="AD1922" s="93">
        <v>0</v>
      </c>
      <c r="AE1922" s="93">
        <v>0</v>
      </c>
      <c r="AF1922" s="93">
        <v>0</v>
      </c>
      <c r="AG1922" s="93"/>
      <c r="AH1922" s="93">
        <v>0</v>
      </c>
      <c r="AI1922" s="93">
        <v>0</v>
      </c>
      <c r="AJ1922" s="93">
        <v>0</v>
      </c>
      <c r="AK1922" s="93">
        <v>0</v>
      </c>
      <c r="AL1922" s="93">
        <v>0</v>
      </c>
      <c r="AM1922" s="49" t="s">
        <v>5559</v>
      </c>
      <c r="AN1922" s="49"/>
      <c r="AO1922" s="48" t="str" cm="1">
        <f t="array" ref="AO1922">IFERROR(_xlfn.IFS(
AQ1922="MPR ISSUE","PDH",
AQ1922="BSS Hardware Issue","BSS",
AQ1922="Sites strategiques, MLL, Pylone, etc.","ENVTECH",
AQ1922="AKTIVCO DEFAUT GE &amp; POWER Cabinet","AKTIVCO",
AQ1922="AKTIVCO Coupure ENEO &amp; Baisse de tension","AKTIVCO GRID ONLY",
AQ1922="Coupure ENEO &amp; Baisse de tension","IHS GRID ONLY",
AQ1922="Defaut GE &amp; POWER Cabinet","IHS",
AQ1922="Sharing","Partners",
AQ1922="Sites strategiques &amp; DataCenter","SST &amp; DC",
AQ1922="Exclu","Exclu",
AQ1922="SAT","SAT",
AQ1922="SPARE-ISSUE","SPARE-ISSUE",
AQ1922="Fiber CAmtel","TRANS_FO_CAMTEL",
AQ1922="Fiber AOF","Fiber AOF",
AQ1922="Projet OCM (HUAWEI)","TRAVAUX-HUAWEI",
AQ1922="Projet OCM (NOKIA)","TRAVAUX-NOKIA",
AQ1922="ACCESS-ISSUE","ACCESS-ISSUE",
AQ1922="Projet OCM (ZTE, NOKIA, autres projets)","TRAVAUX OCM",
AQ1922="No root CAuse","No root cause",
AQ1922="ODU HS","PDH",
AQ1922="IP &amp; VLAN","PDH",
AQ1922="Warehouse HUAWEI","SPARE-ISSUE",
AQ1922="SPARE-HS","SPARE-ISSUE",
AQ1922="Power Telco","BSS",AQ1922="no impacts","no impacts"
),"")</f>
        <v>No root cause</v>
      </c>
      <c r="AP1922" s="48" t="str" cm="1">
        <f t="array" ref="AP1922">IFERROR(_xlfn.IFS(
AQ1922="MPR ISSUE","TX ISSUE",
AQ1922="BSS Hardware Issue","RAN ISSUE",
AQ1922="Sites strategiques, MLL, Pylone, etc.","ENVTECH",
AQ1922="AKTIVCO DEFAUT GE &amp; POWER Cabinet","POWER ISSUE",
AQ1922="AKTIVCO Coupure ENEO &amp; Baisse de tension","POWER ISSUE",
AQ1922="Coupure ENEO &amp; Baisse de tension","POWER ISSUE",
AQ1922="Defaut GE &amp; POWER Cabinet","POWER ISSUE",
AQ1922="Sharing","POWER ISSUE",
AQ1922="Sites strategiques &amp; DataCenter","POWER ISSUE",
AQ1922="Exclu","Exclu",
AQ1922="SAT","TX ISSUE",
AQ1922="SPARE-ISSUE","SPARE-ISSUE",
AQ1922="Fiber CAmtel","TX ISSUE",
AQ1922="Fiber AOF","TX ISSUE",
AQ1922="Projet OCM (HUAWEI)","TRAVAUX-HUAWEI",
AQ1922="Projet OCM (NOKIA)","TRAVAUX -NOKIA",
AQ1922="ACCESS-ISSUE","ACCESS-ISSUE",
AQ1922="Projet OCM (ZTE, NOKIA, autres projets)","TRAVAUX OCM",
AQ1922="No root CAuse","No root cause",
AQ1922="ODU HS","TX ISSUE",
AQ1922="IP &amp; VLAN","TX ISSUE",
AQ1922="Warehouse HUAWEI","SPARE-ISSUE",
AQ1922="SPARE-HS","SPARE-ISSUE",
AQ1922="Power Telco","RAN ISSUE",AQ1922="no impacts","no impacts"
),"")</f>
        <v>No root cause</v>
      </c>
      <c r="AQ1922" s="126" t="s">
        <v>5344</v>
      </c>
      <c r="AR1922" s="48" t="str" cm="1">
        <f t="array" ref="AR1922">IFERROR(_xlfn.IFS(
AQ1922="MPR ISSUE","ACTIVE",
AQ1922="BSS Hardware Issue","ACTIVE",
AQ1922="Sites strategiques, MLL, Pylone, etc.","PASSIVE",
AQ1922="AKTIVCO DEFAUT GE &amp; POWER Cabinet","PASSIVE",
AQ1922="AKTIVCO Coupure ENEO &amp; Baisse de tension","PASSIVE",
AQ1922="Coupure ENEO &amp; Baisse de tension","PASSIVE",
AQ1922="Defaut GE &amp; POWER Cabinet","PASSIVE",
AQ1922="Sharing","PASSIVE",
AQ1922="Sites strategiques &amp; DataCenter","PASSIVE",
AQ1922="Exclu","Exclu",
AQ1922="SAT","ACTIVE",
AQ1922="SPARE-ISSUE","SPARE-ISSUE",
AQ1922="Fiber CAmtel","ACTIVE",
AQ1922="Fiber AOF","ACTIVE",
AQ1922="Projet OCM (HUAWEI)","PLANNED WORKS",
AQ1922="Projet OCM (NOKIA)","PLANNED WORKS",
AQ1922="ACCESS-ISSUE","ACCESS-ISSUE",
AQ1922="Projet OCM (ZTE, NOKIA, autres projets)","PLANNED WORKS",
AQ1922="No root CAuse","No root cause",
AQ1922="ODU HS","ACTIVE",
AQ1922="IP &amp; VLAN","ACTIVE",
AQ1922="Warehouse HUAWEI","SPARE-ISSUE",
AQ1922="SPARE-HS","SPARE-ISSUE",
AQ1922="Power Telco","ACTIVE", AQ1922="no impacts","no impacts"
),"")</f>
        <v>No root cause</v>
      </c>
      <c r="AS1922" s="92" t="s">
        <v>5537</v>
      </c>
      <c r="AT1922" s="98" t="s">
        <v>3579</v>
      </c>
      <c r="AV1922" s="17" t="s">
        <v>5537</v>
      </c>
      <c r="AW1922" s="7" t="s">
        <v>5537</v>
      </c>
      <c r="AX1922" s="6" t="s">
        <v>5537</v>
      </c>
      <c r="AY1922" s="7"/>
      <c r="AZ1922" s="3" t="s">
        <v>5537</v>
      </c>
      <c r="BA1922" s="18" t="s">
        <v>5537</v>
      </c>
      <c r="BB1922" s="18" t="s">
        <v>5537</v>
      </c>
      <c r="BC1922" s="18" t="s">
        <v>5537</v>
      </c>
      <c r="BD1922" s="18" t="s">
        <v>5537</v>
      </c>
      <c r="BE1922" s="18" t="s">
        <v>5537</v>
      </c>
      <c r="BF1922" s="18" t="s">
        <v>5537</v>
      </c>
      <c r="BG1922" s="18" t="s">
        <v>5537</v>
      </c>
      <c r="BH1922" s="18" t="s">
        <v>5537</v>
      </c>
      <c r="BI1922" s="18" t="s">
        <v>5537</v>
      </c>
      <c r="BJ1922" s="18" t="s">
        <v>5537</v>
      </c>
      <c r="BK1922" s="18" t="s">
        <v>5537</v>
      </c>
      <c r="BL1922" s="9" t="s">
        <v>5537</v>
      </c>
      <c r="BM1922" s="14" t="s">
        <v>5537</v>
      </c>
      <c r="BN1922" s="14" t="s">
        <v>5537</v>
      </c>
      <c r="BO1922" s="14" t="str">
        <f>_xlfn.XLOOKUP(B1922,'[4]cell downs 18042026 17h'!$B:$B,'[4]cell downs 18042026 17h'!$B:$B,"")</f>
        <v/>
      </c>
      <c r="BP1922" s="14" t="str">
        <f>_xlfn.XLOOKUP(B1922,'[5]Cells Huawei 19042026 15h'!$B:$B,'[5]Cells Huawei 19042026 15h'!$B:$B,"")</f>
        <v/>
      </c>
      <c r="BQ1922" s="9" t="str">
        <f>_xlfn.XLOOKUP(B1922,'[6]cells down 19042026 9H40'!$B:$B,'[6]cells down 19042026 9H40'!$B:$B,"")</f>
        <v/>
      </c>
      <c r="BR1922" s="9" t="s">
        <v>3579</v>
      </c>
      <c r="BS1922" s="9" t="s">
        <v>154</v>
      </c>
      <c r="BT1922" s="108"/>
    </row>
    <row r="1923" spans="1:72" s="9" customFormat="1" x14ac:dyDescent="0.35">
      <c r="A1923" s="1" t="s">
        <v>3581</v>
      </c>
      <c r="B1923" s="8" t="s">
        <v>3582</v>
      </c>
      <c r="C1923" s="3" t="str">
        <f>_xlfn.XLOOKUP(B1923,'[1]daily break down'!$D:$D,'[1]daily break down'!$E:$E,"")</f>
        <v>CENTRE</v>
      </c>
      <c r="D1923" s="1" t="s">
        <v>11</v>
      </c>
      <c r="E1923" s="1" t="s">
        <v>237</v>
      </c>
      <c r="F1923" s="3" t="s">
        <v>226</v>
      </c>
      <c r="G1923" s="1" t="s">
        <v>3583</v>
      </c>
      <c r="H1923" s="34" t="str">
        <f>_xlfn.XLOOKUP(B1923,[2]CALCULATION!$B:$B,[2]CALCULATION!$H:$H,"")</f>
        <v>ZTE</v>
      </c>
      <c r="I1923" s="28">
        <v>0</v>
      </c>
      <c r="J1923" s="28">
        <v>0</v>
      </c>
      <c r="K1923" s="28">
        <v>0</v>
      </c>
      <c r="L1923" s="28">
        <v>0</v>
      </c>
      <c r="M1923" s="28">
        <v>0</v>
      </c>
      <c r="N1923" s="28">
        <v>0</v>
      </c>
      <c r="O1923" s="28">
        <v>0</v>
      </c>
      <c r="P1923" s="28">
        <v>0</v>
      </c>
      <c r="Q1923" s="28">
        <v>0</v>
      </c>
      <c r="R1923" s="28">
        <v>0</v>
      </c>
      <c r="S1923" s="93">
        <v>0</v>
      </c>
      <c r="T1923" s="93">
        <f>_xlfn.XLOOKUP(B1923,'[3]Nur des jours'!$B:$B,'[3]Nur des jours'!$U:$U,"")</f>
        <v>0</v>
      </c>
      <c r="U1923" s="93">
        <v>0</v>
      </c>
      <c r="V1923" s="93">
        <v>0</v>
      </c>
      <c r="W1923" s="93">
        <v>0</v>
      </c>
      <c r="X1923" s="93">
        <v>0</v>
      </c>
      <c r="Y1923" s="93">
        <v>0</v>
      </c>
      <c r="Z1923" s="93">
        <v>0</v>
      </c>
      <c r="AA1923" s="93">
        <v>0</v>
      </c>
      <c r="AB1923" s="93">
        <v>0</v>
      </c>
      <c r="AC1923" s="93"/>
      <c r="AD1923" s="93">
        <v>0</v>
      </c>
      <c r="AE1923" s="93">
        <v>0</v>
      </c>
      <c r="AF1923" s="93">
        <v>0</v>
      </c>
      <c r="AG1923" s="93"/>
      <c r="AH1923" s="93">
        <v>0</v>
      </c>
      <c r="AI1923" s="93">
        <v>0</v>
      </c>
      <c r="AJ1923" s="93">
        <v>0</v>
      </c>
      <c r="AK1923" s="93">
        <v>0</v>
      </c>
      <c r="AL1923" s="93">
        <v>0</v>
      </c>
      <c r="AM1923" s="49" t="s">
        <v>5559</v>
      </c>
      <c r="AN1923" s="49"/>
      <c r="AO1923" s="48" t="str" cm="1">
        <f t="array" ref="AO1923">IFERROR(_xlfn.IFS(
AQ1923="MPR ISSUE","PDH",
AQ1923="BSS Hardware Issue","BSS",
AQ1923="Sites strategiques, MLL, Pylone, etc.","ENVTECH",
AQ1923="AKTIVCO DEFAUT GE &amp; POWER Cabinet","AKTIVCO",
AQ1923="AKTIVCO Coupure ENEO &amp; Baisse de tension","AKTIVCO GRID ONLY",
AQ1923="Coupure ENEO &amp; Baisse de tension","IHS GRID ONLY",
AQ1923="Defaut GE &amp; POWER Cabinet","IHS",
AQ1923="Sharing","Partners",
AQ1923="Sites strategiques &amp; DataCenter","SST &amp; DC",
AQ1923="Exclu","Exclu",
AQ1923="SAT","SAT",
AQ1923="SPARE-ISSUE","SPARE-ISSUE",
AQ1923="Fiber CAmtel","TRANS_FO_CAMTEL",
AQ1923="Fiber AOF","Fiber AOF",
AQ1923="Projet OCM (HUAWEI)","TRAVAUX-HUAWEI",
AQ1923="Projet OCM (NOKIA)","TRAVAUX-NOKIA",
AQ1923="ACCESS-ISSUE","ACCESS-ISSUE",
AQ1923="Projet OCM (ZTE, NOKIA, autres projets)","TRAVAUX OCM",
AQ1923="No root CAuse","No root cause",
AQ1923="ODU HS","PDH",
AQ1923="IP &amp; VLAN","PDH",
AQ1923="Warehouse HUAWEI","SPARE-ISSUE",
AQ1923="SPARE-HS","SPARE-ISSUE",
AQ1923="Power Telco","BSS",AQ1923="no impacts","no impacts"
),"")</f>
        <v>No root cause</v>
      </c>
      <c r="AP1923" s="48" t="str" cm="1">
        <f t="array" ref="AP1923">IFERROR(_xlfn.IFS(
AQ1923="MPR ISSUE","TX ISSUE",
AQ1923="BSS Hardware Issue","RAN ISSUE",
AQ1923="Sites strategiques, MLL, Pylone, etc.","ENVTECH",
AQ1923="AKTIVCO DEFAUT GE &amp; POWER Cabinet","POWER ISSUE",
AQ1923="AKTIVCO Coupure ENEO &amp; Baisse de tension","POWER ISSUE",
AQ1923="Coupure ENEO &amp; Baisse de tension","POWER ISSUE",
AQ1923="Defaut GE &amp; POWER Cabinet","POWER ISSUE",
AQ1923="Sharing","POWER ISSUE",
AQ1923="Sites strategiques &amp; DataCenter","POWER ISSUE",
AQ1923="Exclu","Exclu",
AQ1923="SAT","TX ISSUE",
AQ1923="SPARE-ISSUE","SPARE-ISSUE",
AQ1923="Fiber CAmtel","TX ISSUE",
AQ1923="Fiber AOF","TX ISSUE",
AQ1923="Projet OCM (HUAWEI)","TRAVAUX-HUAWEI",
AQ1923="Projet OCM (NOKIA)","TRAVAUX -NOKIA",
AQ1923="ACCESS-ISSUE","ACCESS-ISSUE",
AQ1923="Projet OCM (ZTE, NOKIA, autres projets)","TRAVAUX OCM",
AQ1923="No root CAuse","No root cause",
AQ1923="ODU HS","TX ISSUE",
AQ1923="IP &amp; VLAN","TX ISSUE",
AQ1923="Warehouse HUAWEI","SPARE-ISSUE",
AQ1923="SPARE-HS","SPARE-ISSUE",
AQ1923="Power Telco","RAN ISSUE",AQ1923="no impacts","no impacts"
),"")</f>
        <v>No root cause</v>
      </c>
      <c r="AQ1923" s="126" t="s">
        <v>5344</v>
      </c>
      <c r="AR1923" s="48" t="str" cm="1">
        <f t="array" ref="AR1923">IFERROR(_xlfn.IFS(
AQ1923="MPR ISSUE","ACTIVE",
AQ1923="BSS Hardware Issue","ACTIVE",
AQ1923="Sites strategiques, MLL, Pylone, etc.","PASSIVE",
AQ1923="AKTIVCO DEFAUT GE &amp; POWER Cabinet","PASSIVE",
AQ1923="AKTIVCO Coupure ENEO &amp; Baisse de tension","PASSIVE",
AQ1923="Coupure ENEO &amp; Baisse de tension","PASSIVE",
AQ1923="Defaut GE &amp; POWER Cabinet","PASSIVE",
AQ1923="Sharing","PASSIVE",
AQ1923="Sites strategiques &amp; DataCenter","PASSIVE",
AQ1923="Exclu","Exclu",
AQ1923="SAT","ACTIVE",
AQ1923="SPARE-ISSUE","SPARE-ISSUE",
AQ1923="Fiber CAmtel","ACTIVE",
AQ1923="Fiber AOF","ACTIVE",
AQ1923="Projet OCM (HUAWEI)","PLANNED WORKS",
AQ1923="Projet OCM (NOKIA)","PLANNED WORKS",
AQ1923="ACCESS-ISSUE","ACCESS-ISSUE",
AQ1923="Projet OCM (ZTE, NOKIA, autres projets)","PLANNED WORKS",
AQ1923="No root CAuse","No root cause",
AQ1923="ODU HS","ACTIVE",
AQ1923="IP &amp; VLAN","ACTIVE",
AQ1923="Warehouse HUAWEI","SPARE-ISSUE",
AQ1923="SPARE-HS","SPARE-ISSUE",
AQ1923="Power Telco","ACTIVE", AQ1923="no impacts","no impacts"
),"")</f>
        <v>No root cause</v>
      </c>
      <c r="AS1923" s="92" t="s">
        <v>5537</v>
      </c>
      <c r="AT1923" s="98" t="s">
        <v>3582</v>
      </c>
      <c r="AV1923" s="17" t="s">
        <v>5537</v>
      </c>
      <c r="AW1923" s="7" t="s">
        <v>5537</v>
      </c>
      <c r="AX1923" s="6" t="s">
        <v>5537</v>
      </c>
      <c r="AY1923" s="7"/>
      <c r="AZ1923" s="3" t="s">
        <v>5537</v>
      </c>
      <c r="BA1923" s="18" t="s">
        <v>5537</v>
      </c>
      <c r="BB1923" s="18" t="s">
        <v>5537</v>
      </c>
      <c r="BC1923" s="18" t="s">
        <v>5537</v>
      </c>
      <c r="BD1923" s="18" t="s">
        <v>5537</v>
      </c>
      <c r="BE1923" s="18" t="s">
        <v>5537</v>
      </c>
      <c r="BF1923" s="18" t="s">
        <v>5537</v>
      </c>
      <c r="BG1923" s="18" t="s">
        <v>5537</v>
      </c>
      <c r="BH1923" s="18" t="s">
        <v>5537</v>
      </c>
      <c r="BI1923" s="18" t="s">
        <v>5537</v>
      </c>
      <c r="BJ1923" s="18" t="s">
        <v>5537</v>
      </c>
      <c r="BK1923" s="18" t="s">
        <v>5537</v>
      </c>
      <c r="BL1923" s="9" t="s">
        <v>5537</v>
      </c>
      <c r="BM1923" s="14" t="s">
        <v>5537</v>
      </c>
      <c r="BN1923" s="14" t="s">
        <v>5537</v>
      </c>
      <c r="BO1923" s="14" t="str">
        <f>_xlfn.XLOOKUP(B1923,'[4]cell downs 18042026 17h'!$B:$B,'[4]cell downs 18042026 17h'!$B:$B,"")</f>
        <v/>
      </c>
      <c r="BP1923" s="14" t="str">
        <f>_xlfn.XLOOKUP(B1923,'[5]Cells Huawei 19042026 15h'!$B:$B,'[5]Cells Huawei 19042026 15h'!$B:$B,"")</f>
        <v/>
      </c>
      <c r="BQ1923" s="9" t="str">
        <f>_xlfn.XLOOKUP(B1923,'[6]cells down 19042026 9H40'!$B:$B,'[6]cells down 19042026 9H40'!$B:$B,"")</f>
        <v/>
      </c>
      <c r="BR1923" s="9" t="s">
        <v>3582</v>
      </c>
      <c r="BS1923" s="9" t="s">
        <v>12</v>
      </c>
      <c r="BT1923" s="108"/>
    </row>
    <row r="1924" spans="1:72" s="9" customFormat="1" x14ac:dyDescent="0.35">
      <c r="A1924" s="2" t="s">
        <v>3584</v>
      </c>
      <c r="B1924" s="8" t="s">
        <v>3585</v>
      </c>
      <c r="C1924" s="3" t="str">
        <f>_xlfn.XLOOKUP(B1924,'[1]daily break down'!$D:$D,'[1]daily break down'!$E:$E,"")</f>
        <v>CENTRE</v>
      </c>
      <c r="D1924" s="1" t="s">
        <v>11</v>
      </c>
      <c r="E1924" s="1" t="s">
        <v>12</v>
      </c>
      <c r="F1924" s="3" t="s">
        <v>226</v>
      </c>
      <c r="G1924" s="1" t="s">
        <v>3584</v>
      </c>
      <c r="H1924" s="34" t="str">
        <f>_xlfn.XLOOKUP(B1924,[2]CALCULATION!$B:$B,[2]CALCULATION!$H:$H,"")</f>
        <v>ZTE</v>
      </c>
      <c r="I1924" s="28">
        <v>0</v>
      </c>
      <c r="J1924" s="28">
        <v>0</v>
      </c>
      <c r="K1924" s="28">
        <v>0</v>
      </c>
      <c r="L1924" s="28">
        <v>0</v>
      </c>
      <c r="M1924" s="28">
        <v>0</v>
      </c>
      <c r="N1924" s="28">
        <v>0</v>
      </c>
      <c r="O1924" s="28">
        <v>0</v>
      </c>
      <c r="P1924" s="28">
        <v>0</v>
      </c>
      <c r="Q1924" s="28">
        <v>0</v>
      </c>
      <c r="R1924" s="28">
        <v>0</v>
      </c>
      <c r="S1924" s="93">
        <v>0</v>
      </c>
      <c r="T1924" s="93">
        <f>_xlfn.XLOOKUP(B1924,'[3]Nur des jours'!$B:$B,'[3]Nur des jours'!$U:$U,"")</f>
        <v>0</v>
      </c>
      <c r="U1924" s="93">
        <v>0</v>
      </c>
      <c r="V1924" s="93">
        <v>0</v>
      </c>
      <c r="W1924" s="93">
        <v>0</v>
      </c>
      <c r="X1924" s="93">
        <v>0</v>
      </c>
      <c r="Y1924" s="93">
        <v>0</v>
      </c>
      <c r="Z1924" s="93">
        <v>0</v>
      </c>
      <c r="AA1924" s="93">
        <v>0</v>
      </c>
      <c r="AB1924" s="93">
        <v>0</v>
      </c>
      <c r="AC1924" s="93"/>
      <c r="AD1924" s="93">
        <v>0</v>
      </c>
      <c r="AE1924" s="93">
        <v>0</v>
      </c>
      <c r="AF1924" s="93">
        <v>0</v>
      </c>
      <c r="AG1924" s="93"/>
      <c r="AH1924" s="93">
        <v>0</v>
      </c>
      <c r="AI1924" s="93">
        <v>0</v>
      </c>
      <c r="AJ1924" s="93">
        <v>0</v>
      </c>
      <c r="AK1924" s="93">
        <v>0</v>
      </c>
      <c r="AL1924" s="93">
        <v>0</v>
      </c>
      <c r="AM1924" s="49" t="s">
        <v>5559</v>
      </c>
      <c r="AN1924" s="49"/>
      <c r="AO1924" s="48" t="str" cm="1">
        <f t="array" ref="AO1924">IFERROR(_xlfn.IFS(
AQ1924="MPR ISSUE","PDH",
AQ1924="BSS Hardware Issue","BSS",
AQ1924="Sites strategiques, MLL, Pylone, etc.","ENVTECH",
AQ1924="AKTIVCO DEFAUT GE &amp; POWER Cabinet","AKTIVCO",
AQ1924="AKTIVCO Coupure ENEO &amp; Baisse de tension","AKTIVCO GRID ONLY",
AQ1924="Coupure ENEO &amp; Baisse de tension","IHS GRID ONLY",
AQ1924="Defaut GE &amp; POWER Cabinet","IHS",
AQ1924="Sharing","Partners",
AQ1924="Sites strategiques &amp; DataCenter","SST &amp; DC",
AQ1924="Exclu","Exclu",
AQ1924="SAT","SAT",
AQ1924="SPARE-ISSUE","SPARE-ISSUE",
AQ1924="Fiber CAmtel","TRANS_FO_CAMTEL",
AQ1924="Fiber AOF","Fiber AOF",
AQ1924="Projet OCM (HUAWEI)","TRAVAUX-HUAWEI",
AQ1924="Projet OCM (NOKIA)","TRAVAUX-NOKIA",
AQ1924="ACCESS-ISSUE","ACCESS-ISSUE",
AQ1924="Projet OCM (ZTE, NOKIA, autres projets)","TRAVAUX OCM",
AQ1924="No root CAuse","No root cause",
AQ1924="ODU HS","PDH",
AQ1924="IP &amp; VLAN","PDH",
AQ1924="Warehouse HUAWEI","SPARE-ISSUE",
AQ1924="SPARE-HS","SPARE-ISSUE",
AQ1924="Power Telco","BSS",AQ1924="no impacts","no impacts"
),"")</f>
        <v>No root cause</v>
      </c>
      <c r="AP1924" s="48" t="str" cm="1">
        <f t="array" ref="AP1924">IFERROR(_xlfn.IFS(
AQ1924="MPR ISSUE","TX ISSUE",
AQ1924="BSS Hardware Issue","RAN ISSUE",
AQ1924="Sites strategiques, MLL, Pylone, etc.","ENVTECH",
AQ1924="AKTIVCO DEFAUT GE &amp; POWER Cabinet","POWER ISSUE",
AQ1924="AKTIVCO Coupure ENEO &amp; Baisse de tension","POWER ISSUE",
AQ1924="Coupure ENEO &amp; Baisse de tension","POWER ISSUE",
AQ1924="Defaut GE &amp; POWER Cabinet","POWER ISSUE",
AQ1924="Sharing","POWER ISSUE",
AQ1924="Sites strategiques &amp; DataCenter","POWER ISSUE",
AQ1924="Exclu","Exclu",
AQ1924="SAT","TX ISSUE",
AQ1924="SPARE-ISSUE","SPARE-ISSUE",
AQ1924="Fiber CAmtel","TX ISSUE",
AQ1924="Fiber AOF","TX ISSUE",
AQ1924="Projet OCM (HUAWEI)","TRAVAUX-HUAWEI",
AQ1924="Projet OCM (NOKIA)","TRAVAUX -NOKIA",
AQ1924="ACCESS-ISSUE","ACCESS-ISSUE",
AQ1924="Projet OCM (ZTE, NOKIA, autres projets)","TRAVAUX OCM",
AQ1924="No root CAuse","No root cause",
AQ1924="ODU HS","TX ISSUE",
AQ1924="IP &amp; VLAN","TX ISSUE",
AQ1924="Warehouse HUAWEI","SPARE-ISSUE",
AQ1924="SPARE-HS","SPARE-ISSUE",
AQ1924="Power Telco","RAN ISSUE",AQ1924="no impacts","no impacts"
),"")</f>
        <v>No root cause</v>
      </c>
      <c r="AQ1924" s="126" t="s">
        <v>5344</v>
      </c>
      <c r="AR1924" s="48" t="str" cm="1">
        <f t="array" ref="AR1924">IFERROR(_xlfn.IFS(
AQ1924="MPR ISSUE","ACTIVE",
AQ1924="BSS Hardware Issue","ACTIVE",
AQ1924="Sites strategiques, MLL, Pylone, etc.","PASSIVE",
AQ1924="AKTIVCO DEFAUT GE &amp; POWER Cabinet","PASSIVE",
AQ1924="AKTIVCO Coupure ENEO &amp; Baisse de tension","PASSIVE",
AQ1924="Coupure ENEO &amp; Baisse de tension","PASSIVE",
AQ1924="Defaut GE &amp; POWER Cabinet","PASSIVE",
AQ1924="Sharing","PASSIVE",
AQ1924="Sites strategiques &amp; DataCenter","PASSIVE",
AQ1924="Exclu","Exclu",
AQ1924="SAT","ACTIVE",
AQ1924="SPARE-ISSUE","SPARE-ISSUE",
AQ1924="Fiber CAmtel","ACTIVE",
AQ1924="Fiber AOF","ACTIVE",
AQ1924="Projet OCM (HUAWEI)","PLANNED WORKS",
AQ1924="Projet OCM (NOKIA)","PLANNED WORKS",
AQ1924="ACCESS-ISSUE","ACCESS-ISSUE",
AQ1924="Projet OCM (ZTE, NOKIA, autres projets)","PLANNED WORKS",
AQ1924="No root CAuse","No root cause",
AQ1924="ODU HS","ACTIVE",
AQ1924="IP &amp; VLAN","ACTIVE",
AQ1924="Warehouse HUAWEI","SPARE-ISSUE",
AQ1924="SPARE-HS","SPARE-ISSUE",
AQ1924="Power Telco","ACTIVE", AQ1924="no impacts","no impacts"
),"")</f>
        <v>No root cause</v>
      </c>
      <c r="AS1924" s="92" t="s">
        <v>5537</v>
      </c>
      <c r="AT1924" s="98" t="s">
        <v>3585</v>
      </c>
      <c r="AV1924" s="17" t="s">
        <v>5537</v>
      </c>
      <c r="AW1924" s="7" t="s">
        <v>5537</v>
      </c>
      <c r="AX1924" s="6" t="s">
        <v>5537</v>
      </c>
      <c r="AY1924" s="7"/>
      <c r="AZ1924" s="3" t="s">
        <v>5537</v>
      </c>
      <c r="BA1924" s="18" t="s">
        <v>5537</v>
      </c>
      <c r="BB1924" s="18" t="s">
        <v>5537</v>
      </c>
      <c r="BC1924" s="18" t="s">
        <v>5537</v>
      </c>
      <c r="BD1924" s="18" t="s">
        <v>5537</v>
      </c>
      <c r="BE1924" s="18" t="s">
        <v>5537</v>
      </c>
      <c r="BF1924" s="18" t="s">
        <v>5537</v>
      </c>
      <c r="BG1924" s="18" t="s">
        <v>5537</v>
      </c>
      <c r="BH1924" s="18" t="s">
        <v>5537</v>
      </c>
      <c r="BI1924" s="18" t="s">
        <v>5537</v>
      </c>
      <c r="BJ1924" s="18" t="s">
        <v>5537</v>
      </c>
      <c r="BK1924" s="18" t="s">
        <v>5537</v>
      </c>
      <c r="BL1924" s="9" t="s">
        <v>5537</v>
      </c>
      <c r="BM1924" s="14" t="s">
        <v>5537</v>
      </c>
      <c r="BN1924" s="14" t="s">
        <v>5537</v>
      </c>
      <c r="BO1924" s="14" t="str">
        <f>_xlfn.XLOOKUP(B1924,'[4]cell downs 18042026 17h'!$B:$B,'[4]cell downs 18042026 17h'!$B:$B,"")</f>
        <v/>
      </c>
      <c r="BP1924" s="14" t="str">
        <f>_xlfn.XLOOKUP(B1924,'[5]Cells Huawei 19042026 15h'!$B:$B,'[5]Cells Huawei 19042026 15h'!$B:$B,"")</f>
        <v/>
      </c>
      <c r="BQ1924" s="9" t="str">
        <f>_xlfn.XLOOKUP(B1924,'[6]cells down 19042026 9H40'!$B:$B,'[6]cells down 19042026 9H40'!$B:$B,"")</f>
        <v/>
      </c>
      <c r="BR1924" s="9" t="s">
        <v>3585</v>
      </c>
      <c r="BS1924" s="9" t="s">
        <v>154</v>
      </c>
      <c r="BT1924" s="108"/>
    </row>
    <row r="1925" spans="1:72" s="9" customFormat="1" x14ac:dyDescent="0.35">
      <c r="A1925" s="1" t="s">
        <v>3586</v>
      </c>
      <c r="B1925" s="8" t="s">
        <v>3587</v>
      </c>
      <c r="C1925" s="3" t="str">
        <f>_xlfn.XLOOKUP(B1925,'[1]daily break down'!$D:$D,'[1]daily break down'!$E:$E,"")</f>
        <v>CENTRE</v>
      </c>
      <c r="D1925" s="1" t="s">
        <v>11</v>
      </c>
      <c r="E1925" s="1" t="s">
        <v>12</v>
      </c>
      <c r="F1925" s="3" t="s">
        <v>226</v>
      </c>
      <c r="G1925" s="1" t="s">
        <v>3586</v>
      </c>
      <c r="H1925" s="34" t="str">
        <f>_xlfn.XLOOKUP(B1925,[2]CALCULATION!$B:$B,[2]CALCULATION!$H:$H,"")</f>
        <v>ZTE</v>
      </c>
      <c r="I1925" s="28">
        <v>0</v>
      </c>
      <c r="J1925" s="28">
        <v>0</v>
      </c>
      <c r="K1925" s="28">
        <v>0</v>
      </c>
      <c r="L1925" s="28">
        <v>0</v>
      </c>
      <c r="M1925" s="28">
        <v>0</v>
      </c>
      <c r="N1925" s="28">
        <v>0</v>
      </c>
      <c r="O1925" s="28">
        <v>0</v>
      </c>
      <c r="P1925" s="28">
        <v>0</v>
      </c>
      <c r="Q1925" s="28">
        <v>0</v>
      </c>
      <c r="R1925" s="28">
        <v>0</v>
      </c>
      <c r="S1925" s="93">
        <v>0</v>
      </c>
      <c r="T1925" s="93">
        <f>_xlfn.XLOOKUP(B1925,'[3]Nur des jours'!$B:$B,'[3]Nur des jours'!$U:$U,"")</f>
        <v>0</v>
      </c>
      <c r="U1925" s="93">
        <v>0</v>
      </c>
      <c r="V1925" s="93">
        <v>0</v>
      </c>
      <c r="W1925" s="93">
        <v>0</v>
      </c>
      <c r="X1925" s="93">
        <v>0</v>
      </c>
      <c r="Y1925" s="93">
        <v>0</v>
      </c>
      <c r="Z1925" s="93">
        <v>0</v>
      </c>
      <c r="AA1925" s="93">
        <v>0</v>
      </c>
      <c r="AB1925" s="93">
        <v>0</v>
      </c>
      <c r="AC1925" s="93"/>
      <c r="AD1925" s="93">
        <v>0</v>
      </c>
      <c r="AE1925" s="93">
        <v>0</v>
      </c>
      <c r="AF1925" s="93">
        <v>0</v>
      </c>
      <c r="AG1925" s="93"/>
      <c r="AH1925" s="93">
        <v>0</v>
      </c>
      <c r="AI1925" s="93">
        <v>0</v>
      </c>
      <c r="AJ1925" s="93">
        <v>0</v>
      </c>
      <c r="AK1925" s="93">
        <v>0</v>
      </c>
      <c r="AL1925" s="93">
        <v>0</v>
      </c>
      <c r="AM1925" s="49" t="s">
        <v>5559</v>
      </c>
      <c r="AN1925" s="49"/>
      <c r="AO1925" s="48" t="str" cm="1">
        <f t="array" ref="AO1925">IFERROR(_xlfn.IFS(
AQ1925="MPR ISSUE","PDH",
AQ1925="BSS Hardware Issue","BSS",
AQ1925="Sites strategiques, MLL, Pylone, etc.","ENVTECH",
AQ1925="AKTIVCO DEFAUT GE &amp; POWER Cabinet","AKTIVCO",
AQ1925="AKTIVCO Coupure ENEO &amp; Baisse de tension","AKTIVCO GRID ONLY",
AQ1925="Coupure ENEO &amp; Baisse de tension","IHS GRID ONLY",
AQ1925="Defaut GE &amp; POWER Cabinet","IHS",
AQ1925="Sharing","Partners",
AQ1925="Sites strategiques &amp; DataCenter","SST &amp; DC",
AQ1925="Exclu","Exclu",
AQ1925="SAT","SAT",
AQ1925="SPARE-ISSUE","SPARE-ISSUE",
AQ1925="Fiber CAmtel","TRANS_FO_CAMTEL",
AQ1925="Fiber AOF","Fiber AOF",
AQ1925="Projet OCM (HUAWEI)","TRAVAUX-HUAWEI",
AQ1925="Projet OCM (NOKIA)","TRAVAUX-NOKIA",
AQ1925="ACCESS-ISSUE","ACCESS-ISSUE",
AQ1925="Projet OCM (ZTE, NOKIA, autres projets)","TRAVAUX OCM",
AQ1925="No root CAuse","No root cause",
AQ1925="ODU HS","PDH",
AQ1925="IP &amp; VLAN","PDH",
AQ1925="Warehouse HUAWEI","SPARE-ISSUE",
AQ1925="SPARE-HS","SPARE-ISSUE",
AQ1925="Power Telco","BSS",AQ1925="no impacts","no impacts"
),"")</f>
        <v>No root cause</v>
      </c>
      <c r="AP1925" s="48" t="str" cm="1">
        <f t="array" ref="AP1925">IFERROR(_xlfn.IFS(
AQ1925="MPR ISSUE","TX ISSUE",
AQ1925="BSS Hardware Issue","RAN ISSUE",
AQ1925="Sites strategiques, MLL, Pylone, etc.","ENVTECH",
AQ1925="AKTIVCO DEFAUT GE &amp; POWER Cabinet","POWER ISSUE",
AQ1925="AKTIVCO Coupure ENEO &amp; Baisse de tension","POWER ISSUE",
AQ1925="Coupure ENEO &amp; Baisse de tension","POWER ISSUE",
AQ1925="Defaut GE &amp; POWER Cabinet","POWER ISSUE",
AQ1925="Sharing","POWER ISSUE",
AQ1925="Sites strategiques &amp; DataCenter","POWER ISSUE",
AQ1925="Exclu","Exclu",
AQ1925="SAT","TX ISSUE",
AQ1925="SPARE-ISSUE","SPARE-ISSUE",
AQ1925="Fiber CAmtel","TX ISSUE",
AQ1925="Fiber AOF","TX ISSUE",
AQ1925="Projet OCM (HUAWEI)","TRAVAUX-HUAWEI",
AQ1925="Projet OCM (NOKIA)","TRAVAUX -NOKIA",
AQ1925="ACCESS-ISSUE","ACCESS-ISSUE",
AQ1925="Projet OCM (ZTE, NOKIA, autres projets)","TRAVAUX OCM",
AQ1925="No root CAuse","No root cause",
AQ1925="ODU HS","TX ISSUE",
AQ1925="IP &amp; VLAN","TX ISSUE",
AQ1925="Warehouse HUAWEI","SPARE-ISSUE",
AQ1925="SPARE-HS","SPARE-ISSUE",
AQ1925="Power Telco","RAN ISSUE",AQ1925="no impacts","no impacts"
),"")</f>
        <v>No root cause</v>
      </c>
      <c r="AQ1925" s="126" t="s">
        <v>5344</v>
      </c>
      <c r="AR1925" s="48" t="str" cm="1">
        <f t="array" ref="AR1925">IFERROR(_xlfn.IFS(
AQ1925="MPR ISSUE","ACTIVE",
AQ1925="BSS Hardware Issue","ACTIVE",
AQ1925="Sites strategiques, MLL, Pylone, etc.","PASSIVE",
AQ1925="AKTIVCO DEFAUT GE &amp; POWER Cabinet","PASSIVE",
AQ1925="AKTIVCO Coupure ENEO &amp; Baisse de tension","PASSIVE",
AQ1925="Coupure ENEO &amp; Baisse de tension","PASSIVE",
AQ1925="Defaut GE &amp; POWER Cabinet","PASSIVE",
AQ1925="Sharing","PASSIVE",
AQ1925="Sites strategiques &amp; DataCenter","PASSIVE",
AQ1925="Exclu","Exclu",
AQ1925="SAT","ACTIVE",
AQ1925="SPARE-ISSUE","SPARE-ISSUE",
AQ1925="Fiber CAmtel","ACTIVE",
AQ1925="Fiber AOF","ACTIVE",
AQ1925="Projet OCM (HUAWEI)","PLANNED WORKS",
AQ1925="Projet OCM (NOKIA)","PLANNED WORKS",
AQ1925="ACCESS-ISSUE","ACCESS-ISSUE",
AQ1925="Projet OCM (ZTE, NOKIA, autres projets)","PLANNED WORKS",
AQ1925="No root CAuse","No root cause",
AQ1925="ODU HS","ACTIVE",
AQ1925="IP &amp; VLAN","ACTIVE",
AQ1925="Warehouse HUAWEI","SPARE-ISSUE",
AQ1925="SPARE-HS","SPARE-ISSUE",
AQ1925="Power Telco","ACTIVE", AQ1925="no impacts","no impacts"
),"")</f>
        <v>No root cause</v>
      </c>
      <c r="AS1925" s="92" t="s">
        <v>5537</v>
      </c>
      <c r="AT1925" s="98" t="s">
        <v>3587</v>
      </c>
      <c r="AV1925" s="17" t="s">
        <v>5537</v>
      </c>
      <c r="AW1925" s="7" t="s">
        <v>5537</v>
      </c>
      <c r="AX1925" s="6" t="s">
        <v>5537</v>
      </c>
      <c r="AY1925" s="7"/>
      <c r="AZ1925" s="3" t="s">
        <v>5537</v>
      </c>
      <c r="BA1925" s="18" t="s">
        <v>5537</v>
      </c>
      <c r="BB1925" s="18" t="s">
        <v>5537</v>
      </c>
      <c r="BC1925" s="18" t="s">
        <v>5537</v>
      </c>
      <c r="BD1925" s="18" t="s">
        <v>5537</v>
      </c>
      <c r="BE1925" s="18" t="s">
        <v>5537</v>
      </c>
      <c r="BF1925" s="18" t="s">
        <v>5537</v>
      </c>
      <c r="BG1925" s="18" t="s">
        <v>5537</v>
      </c>
      <c r="BH1925" s="18" t="s">
        <v>5537</v>
      </c>
      <c r="BI1925" s="18" t="s">
        <v>5537</v>
      </c>
      <c r="BJ1925" s="18" t="s">
        <v>5537</v>
      </c>
      <c r="BK1925" s="18" t="s">
        <v>5537</v>
      </c>
      <c r="BL1925" s="9" t="s">
        <v>5537</v>
      </c>
      <c r="BM1925" s="14" t="s">
        <v>5537</v>
      </c>
      <c r="BN1925" s="14" t="s">
        <v>5537</v>
      </c>
      <c r="BO1925" s="14" t="str">
        <f>_xlfn.XLOOKUP(B1925,'[4]cell downs 18042026 17h'!$B:$B,'[4]cell downs 18042026 17h'!$B:$B,"")</f>
        <v/>
      </c>
      <c r="BP1925" s="14" t="str">
        <f>_xlfn.XLOOKUP(B1925,'[5]Cells Huawei 19042026 15h'!$B:$B,'[5]Cells Huawei 19042026 15h'!$B:$B,"")</f>
        <v/>
      </c>
      <c r="BQ1925" s="9" t="str">
        <f>_xlfn.XLOOKUP(B1925,'[6]cells down 19042026 9H40'!$B:$B,'[6]cells down 19042026 9H40'!$B:$B,"")</f>
        <v/>
      </c>
      <c r="BR1925" s="9" t="s">
        <v>3587</v>
      </c>
      <c r="BS1925" s="9" t="s">
        <v>154</v>
      </c>
      <c r="BT1925" s="108"/>
    </row>
    <row r="1926" spans="1:72" s="9" customFormat="1" x14ac:dyDescent="0.35">
      <c r="A1926" s="1" t="s">
        <v>3588</v>
      </c>
      <c r="B1926" s="8" t="s">
        <v>3589</v>
      </c>
      <c r="C1926" s="3" t="str">
        <f>_xlfn.XLOOKUP(B1926,'[1]daily break down'!$D:$D,'[1]daily break down'!$E:$E,"")</f>
        <v>CENTRE</v>
      </c>
      <c r="D1926" s="1" t="s">
        <v>21</v>
      </c>
      <c r="E1926" s="1" t="s">
        <v>122</v>
      </c>
      <c r="F1926" s="3" t="s">
        <v>69</v>
      </c>
      <c r="G1926" s="1" t="s">
        <v>3588</v>
      </c>
      <c r="H1926" s="34" t="str">
        <f>_xlfn.XLOOKUP(B1926,[2]CALCULATION!$B:$B,[2]CALCULATION!$H:$H,"")</f>
        <v>ZTE</v>
      </c>
      <c r="I1926" s="28">
        <v>0</v>
      </c>
      <c r="J1926" s="28">
        <v>0</v>
      </c>
      <c r="K1926" s="28">
        <v>0</v>
      </c>
      <c r="L1926" s="28">
        <v>0</v>
      </c>
      <c r="M1926" s="28">
        <v>0</v>
      </c>
      <c r="N1926" s="28">
        <v>0</v>
      </c>
      <c r="O1926" s="28">
        <v>0</v>
      </c>
      <c r="P1926" s="28">
        <v>0</v>
      </c>
      <c r="Q1926" s="28">
        <v>0</v>
      </c>
      <c r="R1926" s="28">
        <v>0</v>
      </c>
      <c r="S1926" s="93">
        <v>0</v>
      </c>
      <c r="T1926" s="93">
        <f>_xlfn.XLOOKUP(B1926,'[3]Nur des jours'!$B:$B,'[3]Nur des jours'!$U:$U,"")</f>
        <v>0</v>
      </c>
      <c r="U1926" s="93">
        <v>0</v>
      </c>
      <c r="V1926" s="93">
        <v>0</v>
      </c>
      <c r="W1926" s="93">
        <v>0</v>
      </c>
      <c r="X1926" s="93">
        <v>0</v>
      </c>
      <c r="Y1926" s="93">
        <v>0</v>
      </c>
      <c r="Z1926" s="93">
        <v>0</v>
      </c>
      <c r="AA1926" s="93">
        <v>0</v>
      </c>
      <c r="AB1926" s="93">
        <v>0</v>
      </c>
      <c r="AC1926" s="93"/>
      <c r="AD1926" s="93">
        <v>0</v>
      </c>
      <c r="AE1926" s="93">
        <v>0</v>
      </c>
      <c r="AF1926" s="93">
        <v>0</v>
      </c>
      <c r="AG1926" s="93"/>
      <c r="AH1926" s="93">
        <v>0</v>
      </c>
      <c r="AI1926" s="93">
        <v>0</v>
      </c>
      <c r="AJ1926" s="93">
        <v>0</v>
      </c>
      <c r="AK1926" s="93">
        <v>0</v>
      </c>
      <c r="AL1926" s="93">
        <v>0</v>
      </c>
      <c r="AM1926" s="49" t="s">
        <v>5559</v>
      </c>
      <c r="AN1926" s="49"/>
      <c r="AO1926" s="48" t="str" cm="1">
        <f t="array" ref="AO1926">IFERROR(_xlfn.IFS(
AQ1926="MPR ISSUE","PDH",
AQ1926="BSS Hardware Issue","BSS",
AQ1926="Sites strategiques, MLL, Pylone, etc.","ENVTECH",
AQ1926="AKTIVCO DEFAUT GE &amp; POWER Cabinet","AKTIVCO",
AQ1926="AKTIVCO Coupure ENEO &amp; Baisse de tension","AKTIVCO GRID ONLY",
AQ1926="Coupure ENEO &amp; Baisse de tension","IHS GRID ONLY",
AQ1926="Defaut GE &amp; POWER Cabinet","IHS",
AQ1926="Sharing","Partners",
AQ1926="Sites strategiques &amp; DataCenter","SST &amp; DC",
AQ1926="Exclu","Exclu",
AQ1926="SAT","SAT",
AQ1926="SPARE-ISSUE","SPARE-ISSUE",
AQ1926="Fiber CAmtel","TRANS_FO_CAMTEL",
AQ1926="Fiber AOF","Fiber AOF",
AQ1926="Projet OCM (HUAWEI)","TRAVAUX-HUAWEI",
AQ1926="Projet OCM (NOKIA)","TRAVAUX-NOKIA",
AQ1926="ACCESS-ISSUE","ACCESS-ISSUE",
AQ1926="Projet OCM (ZTE, NOKIA, autres projets)","TRAVAUX OCM",
AQ1926="No root CAuse","No root cause",
AQ1926="ODU HS","PDH",
AQ1926="IP &amp; VLAN","PDH",
AQ1926="Warehouse HUAWEI","SPARE-ISSUE",
AQ1926="SPARE-HS","SPARE-ISSUE",
AQ1926="Power Telco","BSS",AQ1926="no impacts","no impacts"
),"")</f>
        <v>No root cause</v>
      </c>
      <c r="AP1926" s="48" t="str" cm="1">
        <f t="array" ref="AP1926">IFERROR(_xlfn.IFS(
AQ1926="MPR ISSUE","TX ISSUE",
AQ1926="BSS Hardware Issue","RAN ISSUE",
AQ1926="Sites strategiques, MLL, Pylone, etc.","ENVTECH",
AQ1926="AKTIVCO DEFAUT GE &amp; POWER Cabinet","POWER ISSUE",
AQ1926="AKTIVCO Coupure ENEO &amp; Baisse de tension","POWER ISSUE",
AQ1926="Coupure ENEO &amp; Baisse de tension","POWER ISSUE",
AQ1926="Defaut GE &amp; POWER Cabinet","POWER ISSUE",
AQ1926="Sharing","POWER ISSUE",
AQ1926="Sites strategiques &amp; DataCenter","POWER ISSUE",
AQ1926="Exclu","Exclu",
AQ1926="SAT","TX ISSUE",
AQ1926="SPARE-ISSUE","SPARE-ISSUE",
AQ1926="Fiber CAmtel","TX ISSUE",
AQ1926="Fiber AOF","TX ISSUE",
AQ1926="Projet OCM (HUAWEI)","TRAVAUX-HUAWEI",
AQ1926="Projet OCM (NOKIA)","TRAVAUX -NOKIA",
AQ1926="ACCESS-ISSUE","ACCESS-ISSUE",
AQ1926="Projet OCM (ZTE, NOKIA, autres projets)","TRAVAUX OCM",
AQ1926="No root CAuse","No root cause",
AQ1926="ODU HS","TX ISSUE",
AQ1926="IP &amp; VLAN","TX ISSUE",
AQ1926="Warehouse HUAWEI","SPARE-ISSUE",
AQ1926="SPARE-HS","SPARE-ISSUE",
AQ1926="Power Telco","RAN ISSUE",AQ1926="no impacts","no impacts"
),"")</f>
        <v>No root cause</v>
      </c>
      <c r="AQ1926" s="67" t="s">
        <v>5344</v>
      </c>
      <c r="AR1926" s="48" t="str" cm="1">
        <f t="array" ref="AR1926">IFERROR(_xlfn.IFS(
AQ1926="MPR ISSUE","ACTIVE",
AQ1926="BSS Hardware Issue","ACTIVE",
AQ1926="Sites strategiques, MLL, Pylone, etc.","PASSIVE",
AQ1926="AKTIVCO DEFAUT GE &amp; POWER Cabinet","PASSIVE",
AQ1926="AKTIVCO Coupure ENEO &amp; Baisse de tension","PASSIVE",
AQ1926="Coupure ENEO &amp; Baisse de tension","PASSIVE",
AQ1926="Defaut GE &amp; POWER Cabinet","PASSIVE",
AQ1926="Sharing","PASSIVE",
AQ1926="Sites strategiques &amp; DataCenter","PASSIVE",
AQ1926="Exclu","Exclu",
AQ1926="SAT","ACTIVE",
AQ1926="SPARE-ISSUE","SPARE-ISSUE",
AQ1926="Fiber CAmtel","ACTIVE",
AQ1926="Fiber AOF","ACTIVE",
AQ1926="Projet OCM (HUAWEI)","PLANNED WORKS",
AQ1926="Projet OCM (NOKIA)","PLANNED WORKS",
AQ1926="ACCESS-ISSUE","ACCESS-ISSUE",
AQ1926="Projet OCM (ZTE, NOKIA, autres projets)","PLANNED WORKS",
AQ1926="No root CAuse","No root cause",
AQ1926="ODU HS","ACTIVE",
AQ1926="IP &amp; VLAN","ACTIVE",
AQ1926="Warehouse HUAWEI","SPARE-ISSUE",
AQ1926="SPARE-HS","SPARE-ISSUE",
AQ1926="Power Telco","ACTIVE", AQ1926="no impacts","no impacts"
),"")</f>
        <v>No root cause</v>
      </c>
      <c r="AS1926" s="92" t="s">
        <v>5537</v>
      </c>
      <c r="AT1926" s="98" t="s">
        <v>3589</v>
      </c>
      <c r="AV1926" s="17" t="s">
        <v>5537</v>
      </c>
      <c r="AW1926" s="7" t="s">
        <v>5537</v>
      </c>
      <c r="AX1926" s="6" t="s">
        <v>5537</v>
      </c>
      <c r="AY1926" s="7"/>
      <c r="AZ1926" s="3" t="s">
        <v>5537</v>
      </c>
      <c r="BA1926" s="18" t="s">
        <v>5537</v>
      </c>
      <c r="BB1926" s="18" t="s">
        <v>5537</v>
      </c>
      <c r="BC1926" s="18" t="s">
        <v>5537</v>
      </c>
      <c r="BD1926" s="18" t="s">
        <v>5537</v>
      </c>
      <c r="BE1926" s="18" t="s">
        <v>5537</v>
      </c>
      <c r="BF1926" s="18" t="s">
        <v>5537</v>
      </c>
      <c r="BG1926" s="18" t="s">
        <v>5537</v>
      </c>
      <c r="BH1926" s="18" t="s">
        <v>5537</v>
      </c>
      <c r="BI1926" s="18" t="s">
        <v>5537</v>
      </c>
      <c r="BJ1926" s="18" t="s">
        <v>5537</v>
      </c>
      <c r="BK1926" s="18" t="s">
        <v>5537</v>
      </c>
      <c r="BL1926" s="9" t="s">
        <v>5537</v>
      </c>
      <c r="BM1926" s="14" t="s">
        <v>5537</v>
      </c>
      <c r="BN1926" s="14" t="s">
        <v>5537</v>
      </c>
      <c r="BO1926" s="14" t="str">
        <f>_xlfn.XLOOKUP(B1926,'[4]cell downs 18042026 17h'!$B:$B,'[4]cell downs 18042026 17h'!$B:$B,"")</f>
        <v/>
      </c>
      <c r="BP1926" s="14" t="str">
        <f>_xlfn.XLOOKUP(B1926,'[5]Cells Huawei 19042026 15h'!$B:$B,'[5]Cells Huawei 19042026 15h'!$B:$B,"")</f>
        <v/>
      </c>
      <c r="BQ1926" s="9" t="str">
        <f>_xlfn.XLOOKUP(B1926,'[6]cells down 19042026 9H40'!$B:$B,'[6]cells down 19042026 9H40'!$B:$B,"")</f>
        <v/>
      </c>
      <c r="BR1926" s="9" t="s">
        <v>5537</v>
      </c>
      <c r="BS1926" s="9" t="s">
        <v>154</v>
      </c>
      <c r="BT1926" s="108"/>
    </row>
    <row r="1927" spans="1:72" s="9" customFormat="1" x14ac:dyDescent="0.35">
      <c r="A1927" s="1" t="s">
        <v>3590</v>
      </c>
      <c r="B1927" s="8" t="s">
        <v>3591</v>
      </c>
      <c r="C1927" s="3" t="str">
        <f>_xlfn.XLOOKUP(B1927,'[1]daily break down'!$D:$D,'[1]daily break down'!$E:$E,"")</f>
        <v>LITTORAL</v>
      </c>
      <c r="D1927" s="1" t="s">
        <v>11</v>
      </c>
      <c r="E1927" s="1" t="s">
        <v>12</v>
      </c>
      <c r="F1927" s="3" t="s">
        <v>69</v>
      </c>
      <c r="G1927" s="1" t="s">
        <v>3592</v>
      </c>
      <c r="H1927" s="34" t="str">
        <f>_xlfn.XLOOKUP(B1927,[2]CALCULATION!$B:$B,[2]CALCULATION!$H:$H,"")</f>
        <v>ZTE</v>
      </c>
      <c r="I1927" s="28">
        <v>0</v>
      </c>
      <c r="J1927" s="28">
        <v>0</v>
      </c>
      <c r="K1927" s="28">
        <v>0</v>
      </c>
      <c r="L1927" s="28">
        <v>0</v>
      </c>
      <c r="M1927" s="28">
        <v>0</v>
      </c>
      <c r="N1927" s="28">
        <v>0</v>
      </c>
      <c r="O1927" s="28">
        <v>0</v>
      </c>
      <c r="P1927" s="28">
        <v>0</v>
      </c>
      <c r="Q1927" s="28">
        <v>0</v>
      </c>
      <c r="R1927" s="28">
        <v>0</v>
      </c>
      <c r="S1927" s="93">
        <v>0</v>
      </c>
      <c r="T1927" s="93">
        <f>_xlfn.XLOOKUP(B1927,'[3]Nur des jours'!$B:$B,'[3]Nur des jours'!$U:$U,"")</f>
        <v>0</v>
      </c>
      <c r="U1927" s="93">
        <v>0</v>
      </c>
      <c r="V1927" s="93">
        <v>0</v>
      </c>
      <c r="W1927" s="93">
        <v>0</v>
      </c>
      <c r="X1927" s="93">
        <v>0</v>
      </c>
      <c r="Y1927" s="93">
        <v>0</v>
      </c>
      <c r="Z1927" s="93">
        <v>0</v>
      </c>
      <c r="AA1927" s="93">
        <v>0</v>
      </c>
      <c r="AB1927" s="93">
        <v>0</v>
      </c>
      <c r="AC1927" s="93"/>
      <c r="AD1927" s="93">
        <v>0</v>
      </c>
      <c r="AE1927" s="93">
        <v>0</v>
      </c>
      <c r="AF1927" s="93">
        <v>0</v>
      </c>
      <c r="AG1927" s="93"/>
      <c r="AH1927" s="93">
        <v>0</v>
      </c>
      <c r="AI1927" s="93">
        <v>0</v>
      </c>
      <c r="AJ1927" s="93">
        <v>0</v>
      </c>
      <c r="AK1927" s="93">
        <v>0</v>
      </c>
      <c r="AL1927" s="93">
        <v>0</v>
      </c>
      <c r="AM1927" s="49" t="s">
        <v>5559</v>
      </c>
      <c r="AN1927" s="49"/>
      <c r="AO1927" s="48" t="str" cm="1">
        <f t="array" ref="AO1927">IFERROR(_xlfn.IFS(
AQ1927="MPR ISSUE","PDH",
AQ1927="BSS Hardware Issue","BSS",
AQ1927="Sites strategiques, MLL, Pylone, etc.","ENVTECH",
AQ1927="AKTIVCO DEFAUT GE &amp; POWER Cabinet","AKTIVCO",
AQ1927="AKTIVCO Coupure ENEO &amp; Baisse de tension","AKTIVCO GRID ONLY",
AQ1927="Coupure ENEO &amp; Baisse de tension","IHS GRID ONLY",
AQ1927="Defaut GE &amp; POWER Cabinet","IHS",
AQ1927="Sharing","Partners",
AQ1927="Sites strategiques &amp; DataCenter","SST &amp; DC",
AQ1927="Exclu","Exclu",
AQ1927="SAT","SAT",
AQ1927="SPARE-ISSUE","SPARE-ISSUE",
AQ1927="Fiber CAmtel","TRANS_FO_CAMTEL",
AQ1927="Fiber AOF","Fiber AOF",
AQ1927="Projet OCM (HUAWEI)","TRAVAUX-HUAWEI",
AQ1927="Projet OCM (NOKIA)","TRAVAUX-NOKIA",
AQ1927="ACCESS-ISSUE","ACCESS-ISSUE",
AQ1927="Projet OCM (ZTE, NOKIA, autres projets)","TRAVAUX OCM",
AQ1927="No root CAuse","No root cause",
AQ1927="ODU HS","PDH",
AQ1927="IP &amp; VLAN","PDH",
AQ1927="Warehouse HUAWEI","SPARE-ISSUE",
AQ1927="SPARE-HS","SPARE-ISSUE",
AQ1927="Power Telco","BSS",AQ1927="no impacts","no impacts"
),"")</f>
        <v>No root cause</v>
      </c>
      <c r="AP1927" s="48" t="str" cm="1">
        <f t="array" ref="AP1927">IFERROR(_xlfn.IFS(
AQ1927="MPR ISSUE","TX ISSUE",
AQ1927="BSS Hardware Issue","RAN ISSUE",
AQ1927="Sites strategiques, MLL, Pylone, etc.","ENVTECH",
AQ1927="AKTIVCO DEFAUT GE &amp; POWER Cabinet","POWER ISSUE",
AQ1927="AKTIVCO Coupure ENEO &amp; Baisse de tension","POWER ISSUE",
AQ1927="Coupure ENEO &amp; Baisse de tension","POWER ISSUE",
AQ1927="Defaut GE &amp; POWER Cabinet","POWER ISSUE",
AQ1927="Sharing","POWER ISSUE",
AQ1927="Sites strategiques &amp; DataCenter","POWER ISSUE",
AQ1927="Exclu","Exclu",
AQ1927="SAT","TX ISSUE",
AQ1927="SPARE-ISSUE","SPARE-ISSUE",
AQ1927="Fiber CAmtel","TX ISSUE",
AQ1927="Fiber AOF","TX ISSUE",
AQ1927="Projet OCM (HUAWEI)","TRAVAUX-HUAWEI",
AQ1927="Projet OCM (NOKIA)","TRAVAUX -NOKIA",
AQ1927="ACCESS-ISSUE","ACCESS-ISSUE",
AQ1927="Projet OCM (ZTE, NOKIA, autres projets)","TRAVAUX OCM",
AQ1927="No root CAuse","No root cause",
AQ1927="ODU HS","TX ISSUE",
AQ1927="IP &amp; VLAN","TX ISSUE",
AQ1927="Warehouse HUAWEI","SPARE-ISSUE",
AQ1927="SPARE-HS","SPARE-ISSUE",
AQ1927="Power Telco","RAN ISSUE",AQ1927="no impacts","no impacts"
),"")</f>
        <v>No root cause</v>
      </c>
      <c r="AQ1927" s="126" t="s">
        <v>5344</v>
      </c>
      <c r="AR1927" s="48" t="str" cm="1">
        <f t="array" ref="AR1927">IFERROR(_xlfn.IFS(
AQ1927="MPR ISSUE","ACTIVE",
AQ1927="BSS Hardware Issue","ACTIVE",
AQ1927="Sites strategiques, MLL, Pylone, etc.","PASSIVE",
AQ1927="AKTIVCO DEFAUT GE &amp; POWER Cabinet","PASSIVE",
AQ1927="AKTIVCO Coupure ENEO &amp; Baisse de tension","PASSIVE",
AQ1927="Coupure ENEO &amp; Baisse de tension","PASSIVE",
AQ1927="Defaut GE &amp; POWER Cabinet","PASSIVE",
AQ1927="Sharing","PASSIVE",
AQ1927="Sites strategiques &amp; DataCenter","PASSIVE",
AQ1927="Exclu","Exclu",
AQ1927="SAT","ACTIVE",
AQ1927="SPARE-ISSUE","SPARE-ISSUE",
AQ1927="Fiber CAmtel","ACTIVE",
AQ1927="Fiber AOF","ACTIVE",
AQ1927="Projet OCM (HUAWEI)","PLANNED WORKS",
AQ1927="Projet OCM (NOKIA)","PLANNED WORKS",
AQ1927="ACCESS-ISSUE","ACCESS-ISSUE",
AQ1927="Projet OCM (ZTE, NOKIA, autres projets)","PLANNED WORKS",
AQ1927="No root CAuse","No root cause",
AQ1927="ODU HS","ACTIVE",
AQ1927="IP &amp; VLAN","ACTIVE",
AQ1927="Warehouse HUAWEI","SPARE-ISSUE",
AQ1927="SPARE-HS","SPARE-ISSUE",
AQ1927="Power Telco","ACTIVE", AQ1927="no impacts","no impacts"
),"")</f>
        <v>No root cause</v>
      </c>
      <c r="AS1927" s="92" t="s">
        <v>5537</v>
      </c>
      <c r="AT1927" s="98" t="s">
        <v>3591</v>
      </c>
      <c r="AV1927" s="17" t="s">
        <v>5537</v>
      </c>
      <c r="AW1927" s="7" t="s">
        <v>5537</v>
      </c>
      <c r="AX1927" s="6" t="s">
        <v>5537</v>
      </c>
      <c r="AY1927" s="7"/>
      <c r="AZ1927" s="3" t="s">
        <v>5537</v>
      </c>
      <c r="BA1927" s="18" t="s">
        <v>5537</v>
      </c>
      <c r="BB1927" s="18" t="s">
        <v>5537</v>
      </c>
      <c r="BC1927" s="18" t="s">
        <v>5537</v>
      </c>
      <c r="BD1927" s="18" t="s">
        <v>5537</v>
      </c>
      <c r="BE1927" s="18" t="s">
        <v>5537</v>
      </c>
      <c r="BF1927" s="18" t="s">
        <v>5537</v>
      </c>
      <c r="BG1927" s="18" t="s">
        <v>5537</v>
      </c>
      <c r="BH1927" s="18" t="s">
        <v>5537</v>
      </c>
      <c r="BI1927" s="18" t="s">
        <v>5537</v>
      </c>
      <c r="BJ1927" s="18" t="s">
        <v>5537</v>
      </c>
      <c r="BK1927" s="18" t="s">
        <v>5537</v>
      </c>
      <c r="BL1927" s="9" t="s">
        <v>5537</v>
      </c>
      <c r="BM1927" s="14" t="s">
        <v>5537</v>
      </c>
      <c r="BN1927" s="14" t="s">
        <v>5537</v>
      </c>
      <c r="BO1927" s="14" t="str">
        <f>_xlfn.XLOOKUP(B1927,'[4]cell downs 18042026 17h'!$B:$B,'[4]cell downs 18042026 17h'!$B:$B,"")</f>
        <v/>
      </c>
      <c r="BP1927" s="14" t="str">
        <f>_xlfn.XLOOKUP(B1927,'[5]Cells Huawei 19042026 15h'!$B:$B,'[5]Cells Huawei 19042026 15h'!$B:$B,"")</f>
        <v/>
      </c>
      <c r="BQ1927" s="9" t="str">
        <f>_xlfn.XLOOKUP(B1927,'[6]cells down 19042026 9H40'!$B:$B,'[6]cells down 19042026 9H40'!$B:$B,"")</f>
        <v/>
      </c>
      <c r="BR1927" s="9" t="s">
        <v>3591</v>
      </c>
      <c r="BS1927" s="9" t="s">
        <v>154</v>
      </c>
      <c r="BT1927" s="108"/>
    </row>
    <row r="1928" spans="1:72" s="9" customFormat="1" x14ac:dyDescent="0.35">
      <c r="A1928" s="1" t="s">
        <v>3595</v>
      </c>
      <c r="B1928" s="8" t="s">
        <v>3596</v>
      </c>
      <c r="C1928" s="3" t="str">
        <f>_xlfn.XLOOKUP(B1928,'[1]daily break down'!$D:$D,'[1]daily break down'!$E:$E,"")</f>
        <v>CENTRE</v>
      </c>
      <c r="D1928" s="1" t="s">
        <v>21</v>
      </c>
      <c r="E1928" s="1" t="s">
        <v>122</v>
      </c>
      <c r="F1928" s="3" t="s">
        <v>226</v>
      </c>
      <c r="G1928" s="1" t="s">
        <v>3595</v>
      </c>
      <c r="H1928" s="34" t="str">
        <f>_xlfn.XLOOKUP(B1928,[2]CALCULATION!$B:$B,[2]CALCULATION!$H:$H,"")</f>
        <v>ZTE</v>
      </c>
      <c r="I1928" s="28">
        <v>0</v>
      </c>
      <c r="J1928" s="28">
        <v>0</v>
      </c>
      <c r="K1928" s="28">
        <v>0</v>
      </c>
      <c r="L1928" s="28">
        <v>0</v>
      </c>
      <c r="M1928" s="28">
        <v>0</v>
      </c>
      <c r="N1928" s="28">
        <v>0</v>
      </c>
      <c r="O1928" s="28">
        <v>0</v>
      </c>
      <c r="P1928" s="28">
        <v>0</v>
      </c>
      <c r="Q1928" s="28">
        <v>0</v>
      </c>
      <c r="R1928" s="28">
        <v>0</v>
      </c>
      <c r="S1928" s="93">
        <v>0</v>
      </c>
      <c r="T1928" s="93">
        <f>_xlfn.XLOOKUP(B1928,'[3]Nur des jours'!$B:$B,'[3]Nur des jours'!$U:$U,"")</f>
        <v>0</v>
      </c>
      <c r="U1928" s="93">
        <v>0</v>
      </c>
      <c r="V1928" s="93">
        <v>0</v>
      </c>
      <c r="W1928" s="93">
        <v>0</v>
      </c>
      <c r="X1928" s="93">
        <v>0</v>
      </c>
      <c r="Y1928" s="93">
        <v>0</v>
      </c>
      <c r="Z1928" s="93">
        <v>0</v>
      </c>
      <c r="AA1928" s="93">
        <v>0</v>
      </c>
      <c r="AB1928" s="93">
        <v>0</v>
      </c>
      <c r="AC1928" s="93"/>
      <c r="AD1928" s="93">
        <v>0</v>
      </c>
      <c r="AE1928" s="93">
        <v>0</v>
      </c>
      <c r="AF1928" s="93">
        <v>0</v>
      </c>
      <c r="AG1928" s="93"/>
      <c r="AH1928" s="93">
        <v>0</v>
      </c>
      <c r="AI1928" s="93">
        <v>0</v>
      </c>
      <c r="AJ1928" s="93">
        <v>0</v>
      </c>
      <c r="AK1928" s="93">
        <v>0</v>
      </c>
      <c r="AL1928" s="93">
        <v>0</v>
      </c>
      <c r="AM1928" s="49" t="s">
        <v>5559</v>
      </c>
      <c r="AN1928" s="49"/>
      <c r="AO1928" s="48" t="str" cm="1">
        <f t="array" ref="AO1928">IFERROR(_xlfn.IFS(
AQ1928="MPR ISSUE","PDH",
AQ1928="BSS Hardware Issue","BSS",
AQ1928="Sites strategiques, MLL, Pylone, etc.","ENVTECH",
AQ1928="AKTIVCO DEFAUT GE &amp; POWER Cabinet","AKTIVCO",
AQ1928="AKTIVCO Coupure ENEO &amp; Baisse de tension","AKTIVCO GRID ONLY",
AQ1928="Coupure ENEO &amp; Baisse de tension","IHS GRID ONLY",
AQ1928="Defaut GE &amp; POWER Cabinet","IHS",
AQ1928="Sharing","Partners",
AQ1928="Sites strategiques &amp; DataCenter","SST &amp; DC",
AQ1928="Exclu","Exclu",
AQ1928="SAT","SAT",
AQ1928="SPARE-ISSUE","SPARE-ISSUE",
AQ1928="Fiber CAmtel","TRANS_FO_CAMTEL",
AQ1928="Fiber AOF","Fiber AOF",
AQ1928="Projet OCM (HUAWEI)","TRAVAUX-HUAWEI",
AQ1928="Projet OCM (NOKIA)","TRAVAUX-NOKIA",
AQ1928="ACCESS-ISSUE","ACCESS-ISSUE",
AQ1928="Projet OCM (ZTE, NOKIA, autres projets)","TRAVAUX OCM",
AQ1928="No root CAuse","No root cause",
AQ1928="ODU HS","PDH",
AQ1928="IP &amp; VLAN","PDH",
AQ1928="Warehouse HUAWEI","SPARE-ISSUE",
AQ1928="SPARE-HS","SPARE-ISSUE",
AQ1928="Power Telco","BSS",AQ1928="no impacts","no impacts"
),"")</f>
        <v>No root cause</v>
      </c>
      <c r="AP1928" s="48" t="str" cm="1">
        <f t="array" ref="AP1928">IFERROR(_xlfn.IFS(
AQ1928="MPR ISSUE","TX ISSUE",
AQ1928="BSS Hardware Issue","RAN ISSUE",
AQ1928="Sites strategiques, MLL, Pylone, etc.","ENVTECH",
AQ1928="AKTIVCO DEFAUT GE &amp; POWER Cabinet","POWER ISSUE",
AQ1928="AKTIVCO Coupure ENEO &amp; Baisse de tension","POWER ISSUE",
AQ1928="Coupure ENEO &amp; Baisse de tension","POWER ISSUE",
AQ1928="Defaut GE &amp; POWER Cabinet","POWER ISSUE",
AQ1928="Sharing","POWER ISSUE",
AQ1928="Sites strategiques &amp; DataCenter","POWER ISSUE",
AQ1928="Exclu","Exclu",
AQ1928="SAT","TX ISSUE",
AQ1928="SPARE-ISSUE","SPARE-ISSUE",
AQ1928="Fiber CAmtel","TX ISSUE",
AQ1928="Fiber AOF","TX ISSUE",
AQ1928="Projet OCM (HUAWEI)","TRAVAUX-HUAWEI",
AQ1928="Projet OCM (NOKIA)","TRAVAUX -NOKIA",
AQ1928="ACCESS-ISSUE","ACCESS-ISSUE",
AQ1928="Projet OCM (ZTE, NOKIA, autres projets)","TRAVAUX OCM",
AQ1928="No root CAuse","No root cause",
AQ1928="ODU HS","TX ISSUE",
AQ1928="IP &amp; VLAN","TX ISSUE",
AQ1928="Warehouse HUAWEI","SPARE-ISSUE",
AQ1928="SPARE-HS","SPARE-ISSUE",
AQ1928="Power Telco","RAN ISSUE",AQ1928="no impacts","no impacts"
),"")</f>
        <v>No root cause</v>
      </c>
      <c r="AQ1928" s="67" t="s">
        <v>5344</v>
      </c>
      <c r="AR1928" s="48" t="str" cm="1">
        <f t="array" ref="AR1928">IFERROR(_xlfn.IFS(
AQ1928="MPR ISSUE","ACTIVE",
AQ1928="BSS Hardware Issue","ACTIVE",
AQ1928="Sites strategiques, MLL, Pylone, etc.","PASSIVE",
AQ1928="AKTIVCO DEFAUT GE &amp; POWER Cabinet","PASSIVE",
AQ1928="AKTIVCO Coupure ENEO &amp; Baisse de tension","PASSIVE",
AQ1928="Coupure ENEO &amp; Baisse de tension","PASSIVE",
AQ1928="Defaut GE &amp; POWER Cabinet","PASSIVE",
AQ1928="Sharing","PASSIVE",
AQ1928="Sites strategiques &amp; DataCenter","PASSIVE",
AQ1928="Exclu","Exclu",
AQ1928="SAT","ACTIVE",
AQ1928="SPARE-ISSUE","SPARE-ISSUE",
AQ1928="Fiber CAmtel","ACTIVE",
AQ1928="Fiber AOF","ACTIVE",
AQ1928="Projet OCM (HUAWEI)","PLANNED WORKS",
AQ1928="Projet OCM (NOKIA)","PLANNED WORKS",
AQ1928="ACCESS-ISSUE","ACCESS-ISSUE",
AQ1928="Projet OCM (ZTE, NOKIA, autres projets)","PLANNED WORKS",
AQ1928="No root CAuse","No root cause",
AQ1928="ODU HS","ACTIVE",
AQ1928="IP &amp; VLAN","ACTIVE",
AQ1928="Warehouse HUAWEI","SPARE-ISSUE",
AQ1928="SPARE-HS","SPARE-ISSUE",
AQ1928="Power Telco","ACTIVE", AQ1928="no impacts","no impacts"
),"")</f>
        <v>No root cause</v>
      </c>
      <c r="AS1928" s="92" t="s">
        <v>5537</v>
      </c>
      <c r="AT1928" s="98" t="s">
        <v>3596</v>
      </c>
      <c r="AV1928" s="17" t="s">
        <v>5537</v>
      </c>
      <c r="AW1928" s="7" t="s">
        <v>5537</v>
      </c>
      <c r="AX1928" s="6" t="s">
        <v>5537</v>
      </c>
      <c r="AY1928" s="7"/>
      <c r="AZ1928" s="3" t="s">
        <v>5537</v>
      </c>
      <c r="BA1928" s="18" t="s">
        <v>5537</v>
      </c>
      <c r="BB1928" s="18" t="s">
        <v>5537</v>
      </c>
      <c r="BC1928" s="18" t="s">
        <v>5537</v>
      </c>
      <c r="BD1928" s="18" t="s">
        <v>5537</v>
      </c>
      <c r="BE1928" s="18" t="s">
        <v>5537</v>
      </c>
      <c r="BF1928" s="18" t="s">
        <v>5537</v>
      </c>
      <c r="BG1928" s="18" t="s">
        <v>5537</v>
      </c>
      <c r="BH1928" s="18" t="s">
        <v>5537</v>
      </c>
      <c r="BI1928" s="18" t="s">
        <v>5537</v>
      </c>
      <c r="BJ1928" s="18" t="s">
        <v>5537</v>
      </c>
      <c r="BK1928" s="18" t="s">
        <v>5537</v>
      </c>
      <c r="BL1928" s="9" t="s">
        <v>5537</v>
      </c>
      <c r="BM1928" s="14" t="s">
        <v>5537</v>
      </c>
      <c r="BN1928" s="14" t="s">
        <v>5537</v>
      </c>
      <c r="BO1928" s="14" t="str">
        <f>_xlfn.XLOOKUP(B1928,'[4]cell downs 18042026 17h'!$B:$B,'[4]cell downs 18042026 17h'!$B:$B,"")</f>
        <v/>
      </c>
      <c r="BP1928" s="14" t="str">
        <f>_xlfn.XLOOKUP(B1928,'[5]Cells Huawei 19042026 15h'!$B:$B,'[5]Cells Huawei 19042026 15h'!$B:$B,"")</f>
        <v/>
      </c>
      <c r="BQ1928" s="9" t="str">
        <f>_xlfn.XLOOKUP(B1928,'[6]cells down 19042026 9H40'!$B:$B,'[6]cells down 19042026 9H40'!$B:$B,"")</f>
        <v/>
      </c>
      <c r="BR1928" s="9" t="s">
        <v>5537</v>
      </c>
      <c r="BS1928" s="9" t="s">
        <v>12</v>
      </c>
      <c r="BT1928" s="108"/>
    </row>
    <row r="1929" spans="1:72" s="9" customFormat="1" x14ac:dyDescent="0.35">
      <c r="A1929" s="1" t="s">
        <v>3597</v>
      </c>
      <c r="B1929" s="8" t="s">
        <v>3598</v>
      </c>
      <c r="C1929" s="3" t="str">
        <f>_xlfn.XLOOKUP(B1929,'[1]daily break down'!$D:$D,'[1]daily break down'!$E:$E,"")</f>
        <v>CENTRE</v>
      </c>
      <c r="D1929" s="1"/>
      <c r="E1929" s="1"/>
      <c r="F1929" s="3" t="s">
        <v>226</v>
      </c>
      <c r="G1929" s="1" t="s">
        <v>3599</v>
      </c>
      <c r="H1929" s="34" t="str">
        <f>_xlfn.XLOOKUP(B1929,[2]CALCULATION!$B:$B,[2]CALCULATION!$H:$H,"")</f>
        <v>ZTE</v>
      </c>
      <c r="I1929" s="28">
        <v>0</v>
      </c>
      <c r="J1929" s="28">
        <v>0</v>
      </c>
      <c r="K1929" s="28">
        <v>0</v>
      </c>
      <c r="L1929" s="28">
        <v>0</v>
      </c>
      <c r="M1929" s="28">
        <v>0</v>
      </c>
      <c r="N1929" s="28">
        <v>0</v>
      </c>
      <c r="O1929" s="28">
        <v>0</v>
      </c>
      <c r="P1929" s="28">
        <v>0</v>
      </c>
      <c r="Q1929" s="28">
        <v>0</v>
      </c>
      <c r="R1929" s="28">
        <v>0</v>
      </c>
      <c r="S1929" s="93">
        <v>0</v>
      </c>
      <c r="T1929" s="93">
        <f>_xlfn.XLOOKUP(B1929,'[3]Nur des jours'!$B:$B,'[3]Nur des jours'!$U:$U,"")</f>
        <v>0</v>
      </c>
      <c r="U1929" s="93">
        <v>0</v>
      </c>
      <c r="V1929" s="93">
        <v>0</v>
      </c>
      <c r="W1929" s="93">
        <v>0</v>
      </c>
      <c r="X1929" s="93">
        <v>0</v>
      </c>
      <c r="Y1929" s="93">
        <v>0</v>
      </c>
      <c r="Z1929" s="93">
        <v>0</v>
      </c>
      <c r="AA1929" s="93">
        <v>0</v>
      </c>
      <c r="AB1929" s="93">
        <v>0</v>
      </c>
      <c r="AC1929" s="93"/>
      <c r="AD1929" s="93">
        <v>0</v>
      </c>
      <c r="AE1929" s="93">
        <v>0</v>
      </c>
      <c r="AF1929" s="93">
        <v>0</v>
      </c>
      <c r="AG1929" s="93"/>
      <c r="AH1929" s="93">
        <v>0</v>
      </c>
      <c r="AI1929" s="93">
        <v>0</v>
      </c>
      <c r="AJ1929" s="93">
        <v>0</v>
      </c>
      <c r="AK1929" s="93">
        <v>0</v>
      </c>
      <c r="AL1929" s="93">
        <v>0</v>
      </c>
      <c r="AM1929" s="49" t="s">
        <v>5559</v>
      </c>
      <c r="AN1929" s="49"/>
      <c r="AO1929" s="48" t="str" cm="1">
        <f t="array" ref="AO1929">IFERROR(_xlfn.IFS(
AQ1929="MPR ISSUE","PDH",
AQ1929="BSS Hardware Issue","BSS",
AQ1929="Sites strategiques, MLL, Pylone, etc.","ENVTECH",
AQ1929="AKTIVCO DEFAUT GE &amp; POWER Cabinet","AKTIVCO",
AQ1929="AKTIVCO Coupure ENEO &amp; Baisse de tension","AKTIVCO GRID ONLY",
AQ1929="Coupure ENEO &amp; Baisse de tension","IHS GRID ONLY",
AQ1929="Defaut GE &amp; POWER Cabinet","IHS",
AQ1929="Sharing","Partners",
AQ1929="Sites strategiques &amp; DataCenter","SST &amp; DC",
AQ1929="Exclu","Exclu",
AQ1929="SAT","SAT",
AQ1929="SPARE-ISSUE","SPARE-ISSUE",
AQ1929="Fiber CAmtel","TRANS_FO_CAMTEL",
AQ1929="Fiber AOF","Fiber AOF",
AQ1929="Projet OCM (HUAWEI)","TRAVAUX-HUAWEI",
AQ1929="Projet OCM (NOKIA)","TRAVAUX-NOKIA",
AQ1929="ACCESS-ISSUE","ACCESS-ISSUE",
AQ1929="Projet OCM (ZTE, NOKIA, autres projets)","TRAVAUX OCM",
AQ1929="No root CAuse","No root cause",
AQ1929="ODU HS","PDH",
AQ1929="IP &amp; VLAN","PDH",
AQ1929="Warehouse HUAWEI","SPARE-ISSUE",
AQ1929="SPARE-HS","SPARE-ISSUE",
AQ1929="Power Telco","BSS",AQ1929="no impacts","no impacts"
),"")</f>
        <v>No root cause</v>
      </c>
      <c r="AP1929" s="48" t="str" cm="1">
        <f t="array" ref="AP1929">IFERROR(_xlfn.IFS(
AQ1929="MPR ISSUE","TX ISSUE",
AQ1929="BSS Hardware Issue","RAN ISSUE",
AQ1929="Sites strategiques, MLL, Pylone, etc.","ENVTECH",
AQ1929="AKTIVCO DEFAUT GE &amp; POWER Cabinet","POWER ISSUE",
AQ1929="AKTIVCO Coupure ENEO &amp; Baisse de tension","POWER ISSUE",
AQ1929="Coupure ENEO &amp; Baisse de tension","POWER ISSUE",
AQ1929="Defaut GE &amp; POWER Cabinet","POWER ISSUE",
AQ1929="Sharing","POWER ISSUE",
AQ1929="Sites strategiques &amp; DataCenter","POWER ISSUE",
AQ1929="Exclu","Exclu",
AQ1929="SAT","TX ISSUE",
AQ1929="SPARE-ISSUE","SPARE-ISSUE",
AQ1929="Fiber CAmtel","TX ISSUE",
AQ1929="Fiber AOF","TX ISSUE",
AQ1929="Projet OCM (HUAWEI)","TRAVAUX-HUAWEI",
AQ1929="Projet OCM (NOKIA)","TRAVAUX -NOKIA",
AQ1929="ACCESS-ISSUE","ACCESS-ISSUE",
AQ1929="Projet OCM (ZTE, NOKIA, autres projets)","TRAVAUX OCM",
AQ1929="No root CAuse","No root cause",
AQ1929="ODU HS","TX ISSUE",
AQ1929="IP &amp; VLAN","TX ISSUE",
AQ1929="Warehouse HUAWEI","SPARE-ISSUE",
AQ1929="SPARE-HS","SPARE-ISSUE",
AQ1929="Power Telco","RAN ISSUE",AQ1929="no impacts","no impacts"
),"")</f>
        <v>No root cause</v>
      </c>
      <c r="AQ1929" s="67" t="s">
        <v>5344</v>
      </c>
      <c r="AR1929" s="48" t="str" cm="1">
        <f t="array" ref="AR1929">IFERROR(_xlfn.IFS(
AQ1929="MPR ISSUE","ACTIVE",
AQ1929="BSS Hardware Issue","ACTIVE",
AQ1929="Sites strategiques, MLL, Pylone, etc.","PASSIVE",
AQ1929="AKTIVCO DEFAUT GE &amp; POWER Cabinet","PASSIVE",
AQ1929="AKTIVCO Coupure ENEO &amp; Baisse de tension","PASSIVE",
AQ1929="Coupure ENEO &amp; Baisse de tension","PASSIVE",
AQ1929="Defaut GE &amp; POWER Cabinet","PASSIVE",
AQ1929="Sharing","PASSIVE",
AQ1929="Sites strategiques &amp; DataCenter","PASSIVE",
AQ1929="Exclu","Exclu",
AQ1929="SAT","ACTIVE",
AQ1929="SPARE-ISSUE","SPARE-ISSUE",
AQ1929="Fiber CAmtel","ACTIVE",
AQ1929="Fiber AOF","ACTIVE",
AQ1929="Projet OCM (HUAWEI)","PLANNED WORKS",
AQ1929="Projet OCM (NOKIA)","PLANNED WORKS",
AQ1929="ACCESS-ISSUE","ACCESS-ISSUE",
AQ1929="Projet OCM (ZTE, NOKIA, autres projets)","PLANNED WORKS",
AQ1929="No root CAuse","No root cause",
AQ1929="ODU HS","ACTIVE",
AQ1929="IP &amp; VLAN","ACTIVE",
AQ1929="Warehouse HUAWEI","SPARE-ISSUE",
AQ1929="SPARE-HS","SPARE-ISSUE",
AQ1929="Power Telco","ACTIVE", AQ1929="no impacts","no impacts"
),"")</f>
        <v>No root cause</v>
      </c>
      <c r="AS1929" s="92" t="s">
        <v>5537</v>
      </c>
      <c r="AT1929" s="98" t="s">
        <v>3598</v>
      </c>
      <c r="AV1929" s="17" t="s">
        <v>5537</v>
      </c>
      <c r="AW1929" s="7" t="s">
        <v>5537</v>
      </c>
      <c r="AX1929" s="6" t="s">
        <v>5537</v>
      </c>
      <c r="AY1929" s="7"/>
      <c r="AZ1929" s="3" t="s">
        <v>5537</v>
      </c>
      <c r="BA1929" s="18" t="s">
        <v>5537</v>
      </c>
      <c r="BB1929" s="18" t="s">
        <v>5537</v>
      </c>
      <c r="BC1929" s="18" t="s">
        <v>5537</v>
      </c>
      <c r="BD1929" s="18" t="s">
        <v>5537</v>
      </c>
      <c r="BE1929" s="18" t="s">
        <v>5537</v>
      </c>
      <c r="BF1929" s="18" t="s">
        <v>5537</v>
      </c>
      <c r="BG1929" s="18" t="s">
        <v>5537</v>
      </c>
      <c r="BH1929" s="18" t="s">
        <v>5537</v>
      </c>
      <c r="BI1929" s="18" t="s">
        <v>5537</v>
      </c>
      <c r="BJ1929" s="18" t="s">
        <v>5537</v>
      </c>
      <c r="BK1929" s="18" t="s">
        <v>5537</v>
      </c>
      <c r="BL1929" s="9" t="s">
        <v>5537</v>
      </c>
      <c r="BM1929" s="14" t="s">
        <v>5537</v>
      </c>
      <c r="BN1929" s="14" t="s">
        <v>5537</v>
      </c>
      <c r="BO1929" s="14" t="str">
        <f>_xlfn.XLOOKUP(B1929,'[4]cell downs 18042026 17h'!$B:$B,'[4]cell downs 18042026 17h'!$B:$B,"")</f>
        <v/>
      </c>
      <c r="BP1929" s="14" t="str">
        <f>_xlfn.XLOOKUP(B1929,'[5]Cells Huawei 19042026 15h'!$B:$B,'[5]Cells Huawei 19042026 15h'!$B:$B,"")</f>
        <v/>
      </c>
      <c r="BQ1929" s="9" t="str">
        <f>_xlfn.XLOOKUP(B1929,'[6]cells down 19042026 9H40'!$B:$B,'[6]cells down 19042026 9H40'!$B:$B,"")</f>
        <v/>
      </c>
      <c r="BR1929" s="9" t="s">
        <v>5537</v>
      </c>
      <c r="BS1929" s="9" t="s">
        <v>154</v>
      </c>
      <c r="BT1929" s="108"/>
    </row>
    <row r="1930" spans="1:72" s="9" customFormat="1" ht="21" customHeight="1" x14ac:dyDescent="0.35">
      <c r="A1930" s="1" t="s">
        <v>3600</v>
      </c>
      <c r="B1930" s="8" t="s">
        <v>3601</v>
      </c>
      <c r="C1930" s="3" t="str">
        <f>_xlfn.XLOOKUP(B1930,'[1]daily break down'!$D:$D,'[1]daily break down'!$E:$E,"")</f>
        <v>CENTRE</v>
      </c>
      <c r="D1930" s="1" t="s">
        <v>11</v>
      </c>
      <c r="E1930" s="1" t="s">
        <v>594</v>
      </c>
      <c r="F1930" s="3" t="s">
        <v>226</v>
      </c>
      <c r="G1930" s="1" t="s">
        <v>3602</v>
      </c>
      <c r="H1930" s="34" t="str">
        <f>_xlfn.XLOOKUP(B1930,[2]CALCULATION!$B:$B,[2]CALCULATION!$H:$H,"")</f>
        <v>ZTE</v>
      </c>
      <c r="I1930" s="28">
        <v>0</v>
      </c>
      <c r="J1930" s="28">
        <v>0</v>
      </c>
      <c r="K1930" s="28">
        <v>0</v>
      </c>
      <c r="L1930" s="28">
        <v>0</v>
      </c>
      <c r="M1930" s="28">
        <v>0</v>
      </c>
      <c r="N1930" s="28">
        <v>0</v>
      </c>
      <c r="O1930" s="28">
        <v>0</v>
      </c>
      <c r="P1930" s="28">
        <v>0</v>
      </c>
      <c r="Q1930" s="28">
        <v>0</v>
      </c>
      <c r="R1930" s="28">
        <v>0</v>
      </c>
      <c r="S1930" s="93">
        <v>0</v>
      </c>
      <c r="T1930" s="93">
        <f>_xlfn.XLOOKUP(B1930,'[3]Nur des jours'!$B:$B,'[3]Nur des jours'!$U:$U,"")</f>
        <v>0</v>
      </c>
      <c r="U1930" s="93">
        <v>0</v>
      </c>
      <c r="V1930" s="93">
        <v>0</v>
      </c>
      <c r="W1930" s="93">
        <v>0</v>
      </c>
      <c r="X1930" s="93">
        <v>0</v>
      </c>
      <c r="Y1930" s="93">
        <v>0</v>
      </c>
      <c r="Z1930" s="93">
        <v>0</v>
      </c>
      <c r="AA1930" s="93">
        <v>0</v>
      </c>
      <c r="AB1930" s="93">
        <v>0</v>
      </c>
      <c r="AC1930" s="93"/>
      <c r="AD1930" s="93">
        <v>0</v>
      </c>
      <c r="AE1930" s="93">
        <v>0</v>
      </c>
      <c r="AF1930" s="93">
        <v>0</v>
      </c>
      <c r="AG1930" s="93"/>
      <c r="AH1930" s="93">
        <v>0</v>
      </c>
      <c r="AI1930" s="93">
        <v>0</v>
      </c>
      <c r="AJ1930" s="93">
        <v>0</v>
      </c>
      <c r="AK1930" s="93">
        <v>0</v>
      </c>
      <c r="AL1930" s="93">
        <v>0</v>
      </c>
      <c r="AM1930" s="49" t="s">
        <v>5559</v>
      </c>
      <c r="AN1930" s="49"/>
      <c r="AO1930" s="48" t="str" cm="1">
        <f t="array" ref="AO1930">IFERROR(_xlfn.IFS(
AQ1930="MPR ISSUE","PDH",
AQ1930="BSS Hardware Issue","BSS",
AQ1930="Sites strategiques, MLL, Pylone, etc.","ENVTECH",
AQ1930="AKTIVCO DEFAUT GE &amp; POWER Cabinet","AKTIVCO",
AQ1930="AKTIVCO Coupure ENEO &amp; Baisse de tension","AKTIVCO GRID ONLY",
AQ1930="Coupure ENEO &amp; Baisse de tension","IHS GRID ONLY",
AQ1930="Defaut GE &amp; POWER Cabinet","IHS",
AQ1930="Sharing","Partners",
AQ1930="Sites strategiques &amp; DataCenter","SST &amp; DC",
AQ1930="Exclu","Exclu",
AQ1930="SAT","SAT",
AQ1930="SPARE-ISSUE","SPARE-ISSUE",
AQ1930="Fiber CAmtel","TRANS_FO_CAMTEL",
AQ1930="Fiber AOF","Fiber AOF",
AQ1930="Projet OCM (HUAWEI)","TRAVAUX-HUAWEI",
AQ1930="Projet OCM (NOKIA)","TRAVAUX-NOKIA",
AQ1930="ACCESS-ISSUE","ACCESS-ISSUE",
AQ1930="Projet OCM (ZTE, NOKIA, autres projets)","TRAVAUX OCM",
AQ1930="No root CAuse","No root cause",
AQ1930="ODU HS","PDH",
AQ1930="IP &amp; VLAN","PDH",
AQ1930="Warehouse HUAWEI","SPARE-ISSUE",
AQ1930="SPARE-HS","SPARE-ISSUE",
AQ1930="Power Telco","BSS",AQ1930="no impacts","no impacts"
),"")</f>
        <v>No root cause</v>
      </c>
      <c r="AP1930" s="48" t="str" cm="1">
        <f t="array" ref="AP1930">IFERROR(_xlfn.IFS(
AQ1930="MPR ISSUE","TX ISSUE",
AQ1930="BSS Hardware Issue","RAN ISSUE",
AQ1930="Sites strategiques, MLL, Pylone, etc.","ENVTECH",
AQ1930="AKTIVCO DEFAUT GE &amp; POWER Cabinet","POWER ISSUE",
AQ1930="AKTIVCO Coupure ENEO &amp; Baisse de tension","POWER ISSUE",
AQ1930="Coupure ENEO &amp; Baisse de tension","POWER ISSUE",
AQ1930="Defaut GE &amp; POWER Cabinet","POWER ISSUE",
AQ1930="Sharing","POWER ISSUE",
AQ1930="Sites strategiques &amp; DataCenter","POWER ISSUE",
AQ1930="Exclu","Exclu",
AQ1930="SAT","TX ISSUE",
AQ1930="SPARE-ISSUE","SPARE-ISSUE",
AQ1930="Fiber CAmtel","TX ISSUE",
AQ1930="Fiber AOF","TX ISSUE",
AQ1930="Projet OCM (HUAWEI)","TRAVAUX-HUAWEI",
AQ1930="Projet OCM (NOKIA)","TRAVAUX -NOKIA",
AQ1930="ACCESS-ISSUE","ACCESS-ISSUE",
AQ1930="Projet OCM (ZTE, NOKIA, autres projets)","TRAVAUX OCM",
AQ1930="No root CAuse","No root cause",
AQ1930="ODU HS","TX ISSUE",
AQ1930="IP &amp; VLAN","TX ISSUE",
AQ1930="Warehouse HUAWEI","SPARE-ISSUE",
AQ1930="SPARE-HS","SPARE-ISSUE",
AQ1930="Power Telco","RAN ISSUE",AQ1930="no impacts","no impacts"
),"")</f>
        <v>No root cause</v>
      </c>
      <c r="AQ1930" s="126" t="s">
        <v>5344</v>
      </c>
      <c r="AR1930" s="48" t="str" cm="1">
        <f t="array" ref="AR1930">IFERROR(_xlfn.IFS(
AQ1930="MPR ISSUE","ACTIVE",
AQ1930="BSS Hardware Issue","ACTIVE",
AQ1930="Sites strategiques, MLL, Pylone, etc.","PASSIVE",
AQ1930="AKTIVCO DEFAUT GE &amp; POWER Cabinet","PASSIVE",
AQ1930="AKTIVCO Coupure ENEO &amp; Baisse de tension","PASSIVE",
AQ1930="Coupure ENEO &amp; Baisse de tension","PASSIVE",
AQ1930="Defaut GE &amp; POWER Cabinet","PASSIVE",
AQ1930="Sharing","PASSIVE",
AQ1930="Sites strategiques &amp; DataCenter","PASSIVE",
AQ1930="Exclu","Exclu",
AQ1930="SAT","ACTIVE",
AQ1930="SPARE-ISSUE","SPARE-ISSUE",
AQ1930="Fiber CAmtel","ACTIVE",
AQ1930="Fiber AOF","ACTIVE",
AQ1930="Projet OCM (HUAWEI)","PLANNED WORKS",
AQ1930="Projet OCM (NOKIA)","PLANNED WORKS",
AQ1930="ACCESS-ISSUE","ACCESS-ISSUE",
AQ1930="Projet OCM (ZTE, NOKIA, autres projets)","PLANNED WORKS",
AQ1930="No root CAuse","No root cause",
AQ1930="ODU HS","ACTIVE",
AQ1930="IP &amp; VLAN","ACTIVE",
AQ1930="Warehouse HUAWEI","SPARE-ISSUE",
AQ1930="SPARE-HS","SPARE-ISSUE",
AQ1930="Power Telco","ACTIVE", AQ1930="no impacts","no impacts"
),"")</f>
        <v>No root cause</v>
      </c>
      <c r="AS1930" s="92" t="s">
        <v>5537</v>
      </c>
      <c r="AT1930" s="98" t="s">
        <v>3601</v>
      </c>
      <c r="AV1930" s="17" t="s">
        <v>5537</v>
      </c>
      <c r="AW1930" s="7" t="s">
        <v>5537</v>
      </c>
      <c r="AX1930" s="6" t="s">
        <v>5537</v>
      </c>
      <c r="AY1930" s="7"/>
      <c r="AZ1930" s="3" t="s">
        <v>5537</v>
      </c>
      <c r="BA1930" s="18" t="s">
        <v>5537</v>
      </c>
      <c r="BB1930" s="18" t="s">
        <v>5537</v>
      </c>
      <c r="BC1930" s="18" t="s">
        <v>5537</v>
      </c>
      <c r="BD1930" s="18" t="s">
        <v>5537</v>
      </c>
      <c r="BE1930" s="18" t="s">
        <v>5537</v>
      </c>
      <c r="BF1930" s="18" t="s">
        <v>5537</v>
      </c>
      <c r="BG1930" s="18" t="s">
        <v>5537</v>
      </c>
      <c r="BH1930" s="18" t="s">
        <v>5537</v>
      </c>
      <c r="BI1930" s="18" t="s">
        <v>5537</v>
      </c>
      <c r="BJ1930" s="18" t="s">
        <v>5537</v>
      </c>
      <c r="BK1930" s="18" t="s">
        <v>5537</v>
      </c>
      <c r="BL1930" s="9" t="s">
        <v>5537</v>
      </c>
      <c r="BM1930" s="14" t="s">
        <v>5537</v>
      </c>
      <c r="BN1930" s="14" t="s">
        <v>5537</v>
      </c>
      <c r="BO1930" s="14" t="str">
        <f>_xlfn.XLOOKUP(B1930,'[4]cell downs 18042026 17h'!$B:$B,'[4]cell downs 18042026 17h'!$B:$B,"")</f>
        <v/>
      </c>
      <c r="BP1930" s="14" t="str">
        <f>_xlfn.XLOOKUP(B1930,'[5]Cells Huawei 19042026 15h'!$B:$B,'[5]Cells Huawei 19042026 15h'!$B:$B,"")</f>
        <v/>
      </c>
      <c r="BQ1930" s="9" t="str">
        <f>_xlfn.XLOOKUP(B1930,'[6]cells down 19042026 9H40'!$B:$B,'[6]cells down 19042026 9H40'!$B:$B,"")</f>
        <v/>
      </c>
      <c r="BR1930" s="9" t="s">
        <v>3601</v>
      </c>
      <c r="BS1930" s="9" t="s">
        <v>154</v>
      </c>
      <c r="BT1930" s="108"/>
    </row>
    <row r="1931" spans="1:72" s="9" customFormat="1" x14ac:dyDescent="0.35">
      <c r="A1931" s="3" t="s">
        <v>3603</v>
      </c>
      <c r="B1931" s="25" t="s">
        <v>3604</v>
      </c>
      <c r="C1931" s="3" t="str">
        <f>_xlfn.XLOOKUP(B1931,'[1]daily break down'!$D:$D,'[1]daily break down'!$E:$E,"")</f>
        <v>CENTRE</v>
      </c>
      <c r="D1931" s="3" t="s">
        <v>11</v>
      </c>
      <c r="E1931" s="3" t="s">
        <v>12</v>
      </c>
      <c r="F1931" s="3" t="s">
        <v>226</v>
      </c>
      <c r="G1931" s="3" t="s">
        <v>3603</v>
      </c>
      <c r="H1931" s="34" t="str">
        <f>_xlfn.XLOOKUP(B1931,[2]CALCULATION!$B:$B,[2]CALCULATION!$H:$H,"")</f>
        <v>ZTE</v>
      </c>
      <c r="I1931" s="28">
        <v>0</v>
      </c>
      <c r="J1931" s="28">
        <v>0</v>
      </c>
      <c r="K1931" s="28">
        <v>0</v>
      </c>
      <c r="L1931" s="28">
        <v>0</v>
      </c>
      <c r="M1931" s="28">
        <v>0</v>
      </c>
      <c r="N1931" s="28">
        <v>0</v>
      </c>
      <c r="O1931" s="28">
        <v>0</v>
      </c>
      <c r="P1931" s="28">
        <v>0</v>
      </c>
      <c r="Q1931" s="28">
        <v>0</v>
      </c>
      <c r="R1931" s="28">
        <v>0</v>
      </c>
      <c r="S1931" s="93">
        <v>0</v>
      </c>
      <c r="T1931" s="93">
        <f>_xlfn.XLOOKUP(B1931,'[3]Nur des jours'!$B:$B,'[3]Nur des jours'!$U:$U,"")</f>
        <v>0</v>
      </c>
      <c r="U1931" s="93">
        <v>0</v>
      </c>
      <c r="V1931" s="93">
        <v>0</v>
      </c>
      <c r="W1931" s="93">
        <v>0</v>
      </c>
      <c r="X1931" s="93">
        <v>0</v>
      </c>
      <c r="Y1931" s="93">
        <v>0</v>
      </c>
      <c r="Z1931" s="93">
        <v>0</v>
      </c>
      <c r="AA1931" s="93">
        <v>0</v>
      </c>
      <c r="AB1931" s="93">
        <v>0</v>
      </c>
      <c r="AC1931" s="93"/>
      <c r="AD1931" s="93">
        <v>0</v>
      </c>
      <c r="AE1931" s="93">
        <v>0</v>
      </c>
      <c r="AF1931" s="93">
        <v>0</v>
      </c>
      <c r="AG1931" s="93"/>
      <c r="AH1931" s="93">
        <v>0</v>
      </c>
      <c r="AI1931" s="93">
        <v>0</v>
      </c>
      <c r="AJ1931" s="93">
        <v>0</v>
      </c>
      <c r="AK1931" s="93">
        <v>0</v>
      </c>
      <c r="AL1931" s="93">
        <v>0</v>
      </c>
      <c r="AM1931" s="49" t="s">
        <v>5559</v>
      </c>
      <c r="AN1931" s="49"/>
      <c r="AO1931" s="48" t="str" cm="1">
        <f t="array" ref="AO1931">IFERROR(_xlfn.IFS(
AQ1931="MPR ISSUE","PDH",
AQ1931="BSS Hardware Issue","BSS",
AQ1931="Sites strategiques, MLL, Pylone, etc.","ENVTECH",
AQ1931="AKTIVCO DEFAUT GE &amp; POWER Cabinet","AKTIVCO",
AQ1931="AKTIVCO Coupure ENEO &amp; Baisse de tension","AKTIVCO GRID ONLY",
AQ1931="Coupure ENEO &amp; Baisse de tension","IHS GRID ONLY",
AQ1931="Defaut GE &amp; POWER Cabinet","IHS",
AQ1931="Sharing","Partners",
AQ1931="Sites strategiques &amp; DataCenter","SST &amp; DC",
AQ1931="Exclu","Exclu",
AQ1931="SAT","SAT",
AQ1931="SPARE-ISSUE","SPARE-ISSUE",
AQ1931="Fiber CAmtel","TRANS_FO_CAMTEL",
AQ1931="Fiber AOF","Fiber AOF",
AQ1931="Projet OCM (HUAWEI)","TRAVAUX-HUAWEI",
AQ1931="Projet OCM (NOKIA)","TRAVAUX-NOKIA",
AQ1931="ACCESS-ISSUE","ACCESS-ISSUE",
AQ1931="Projet OCM (ZTE, NOKIA, autres projets)","TRAVAUX OCM",
AQ1931="No root CAuse","No root cause",
AQ1931="ODU HS","PDH",
AQ1931="IP &amp; VLAN","PDH",
AQ1931="Warehouse HUAWEI","SPARE-ISSUE",
AQ1931="SPARE-HS","SPARE-ISSUE",
AQ1931="Power Telco","BSS",AQ1931="no impacts","no impacts"
),"")</f>
        <v>No root cause</v>
      </c>
      <c r="AP1931" s="48" t="str" cm="1">
        <f t="array" ref="AP1931">IFERROR(_xlfn.IFS(
AQ1931="MPR ISSUE","TX ISSUE",
AQ1931="BSS Hardware Issue","RAN ISSUE",
AQ1931="Sites strategiques, MLL, Pylone, etc.","ENVTECH",
AQ1931="AKTIVCO DEFAUT GE &amp; POWER Cabinet","POWER ISSUE",
AQ1931="AKTIVCO Coupure ENEO &amp; Baisse de tension","POWER ISSUE",
AQ1931="Coupure ENEO &amp; Baisse de tension","POWER ISSUE",
AQ1931="Defaut GE &amp; POWER Cabinet","POWER ISSUE",
AQ1931="Sharing","POWER ISSUE",
AQ1931="Sites strategiques &amp; DataCenter","POWER ISSUE",
AQ1931="Exclu","Exclu",
AQ1931="SAT","TX ISSUE",
AQ1931="SPARE-ISSUE","SPARE-ISSUE",
AQ1931="Fiber CAmtel","TX ISSUE",
AQ1931="Fiber AOF","TX ISSUE",
AQ1931="Projet OCM (HUAWEI)","TRAVAUX-HUAWEI",
AQ1931="Projet OCM (NOKIA)","TRAVAUX -NOKIA",
AQ1931="ACCESS-ISSUE","ACCESS-ISSUE",
AQ1931="Projet OCM (ZTE, NOKIA, autres projets)","TRAVAUX OCM",
AQ1931="No root CAuse","No root cause",
AQ1931="ODU HS","TX ISSUE",
AQ1931="IP &amp; VLAN","TX ISSUE",
AQ1931="Warehouse HUAWEI","SPARE-ISSUE",
AQ1931="SPARE-HS","SPARE-ISSUE",
AQ1931="Power Telco","RAN ISSUE",AQ1931="no impacts","no impacts"
),"")</f>
        <v>No root cause</v>
      </c>
      <c r="AQ1931" s="126" t="s">
        <v>5344</v>
      </c>
      <c r="AR1931" s="48" t="str" cm="1">
        <f t="array" ref="AR1931">IFERROR(_xlfn.IFS(
AQ1931="MPR ISSUE","ACTIVE",
AQ1931="BSS Hardware Issue","ACTIVE",
AQ1931="Sites strategiques, MLL, Pylone, etc.","PASSIVE",
AQ1931="AKTIVCO DEFAUT GE &amp; POWER Cabinet","PASSIVE",
AQ1931="AKTIVCO Coupure ENEO &amp; Baisse de tension","PASSIVE",
AQ1931="Coupure ENEO &amp; Baisse de tension","PASSIVE",
AQ1931="Defaut GE &amp; POWER Cabinet","PASSIVE",
AQ1931="Sharing","PASSIVE",
AQ1931="Sites strategiques &amp; DataCenter","PASSIVE",
AQ1931="Exclu","Exclu",
AQ1931="SAT","ACTIVE",
AQ1931="SPARE-ISSUE","SPARE-ISSUE",
AQ1931="Fiber CAmtel","ACTIVE",
AQ1931="Fiber AOF","ACTIVE",
AQ1931="Projet OCM (HUAWEI)","PLANNED WORKS",
AQ1931="Projet OCM (NOKIA)","PLANNED WORKS",
AQ1931="ACCESS-ISSUE","ACCESS-ISSUE",
AQ1931="Projet OCM (ZTE, NOKIA, autres projets)","PLANNED WORKS",
AQ1931="No root CAuse","No root cause",
AQ1931="ODU HS","ACTIVE",
AQ1931="IP &amp; VLAN","ACTIVE",
AQ1931="Warehouse HUAWEI","SPARE-ISSUE",
AQ1931="SPARE-HS","SPARE-ISSUE",
AQ1931="Power Telco","ACTIVE", AQ1931="no impacts","no impacts"
),"")</f>
        <v>No root cause</v>
      </c>
      <c r="AS1931" s="92" t="s">
        <v>5537</v>
      </c>
      <c r="AT1931" s="98" t="s">
        <v>3604</v>
      </c>
      <c r="AV1931" s="17" t="s">
        <v>5537</v>
      </c>
      <c r="AW1931" s="7" t="s">
        <v>5537</v>
      </c>
      <c r="AX1931" s="6" t="s">
        <v>5537</v>
      </c>
      <c r="AY1931" s="7"/>
      <c r="AZ1931" s="3" t="s">
        <v>5537</v>
      </c>
      <c r="BA1931" s="18" t="s">
        <v>5537</v>
      </c>
      <c r="BB1931" s="18" t="s">
        <v>5537</v>
      </c>
      <c r="BC1931" s="18" t="s">
        <v>5537</v>
      </c>
      <c r="BD1931" s="18" t="s">
        <v>5537</v>
      </c>
      <c r="BE1931" s="18" t="s">
        <v>5537</v>
      </c>
      <c r="BF1931" s="18" t="s">
        <v>5537</v>
      </c>
      <c r="BG1931" s="18" t="s">
        <v>5537</v>
      </c>
      <c r="BH1931" s="18" t="s">
        <v>5537</v>
      </c>
      <c r="BI1931" s="18" t="s">
        <v>5537</v>
      </c>
      <c r="BJ1931" s="18" t="s">
        <v>5537</v>
      </c>
      <c r="BK1931" s="18" t="s">
        <v>5537</v>
      </c>
      <c r="BL1931" s="9" t="s">
        <v>5537</v>
      </c>
      <c r="BM1931" s="14" t="s">
        <v>5537</v>
      </c>
      <c r="BN1931" s="14" t="s">
        <v>5537</v>
      </c>
      <c r="BO1931" s="14" t="str">
        <f>_xlfn.XLOOKUP(B1931,'[4]cell downs 18042026 17h'!$B:$B,'[4]cell downs 18042026 17h'!$B:$B,"")</f>
        <v/>
      </c>
      <c r="BP1931" s="14" t="str">
        <f>_xlfn.XLOOKUP(B1931,'[5]Cells Huawei 19042026 15h'!$B:$B,'[5]Cells Huawei 19042026 15h'!$B:$B,"")</f>
        <v/>
      </c>
      <c r="BQ1931" s="9" t="str">
        <f>_xlfn.XLOOKUP(B1931,'[6]cells down 19042026 9H40'!$B:$B,'[6]cells down 19042026 9H40'!$B:$B,"")</f>
        <v/>
      </c>
      <c r="BR1931" s="9" t="s">
        <v>3604</v>
      </c>
      <c r="BS1931" s="9" t="s">
        <v>12</v>
      </c>
      <c r="BT1931" s="108"/>
    </row>
    <row r="1932" spans="1:72" s="9" customFormat="1" x14ac:dyDescent="0.35">
      <c r="A1932" s="1" t="s">
        <v>3605</v>
      </c>
      <c r="B1932" s="8" t="s">
        <v>3606</v>
      </c>
      <c r="C1932" s="3" t="str">
        <f>_xlfn.XLOOKUP(B1932,'[1]daily break down'!$D:$D,'[1]daily break down'!$E:$E,"")</f>
        <v>CENTRE</v>
      </c>
      <c r="D1932" s="1" t="s">
        <v>11</v>
      </c>
      <c r="E1932" s="1" t="s">
        <v>594</v>
      </c>
      <c r="F1932" s="3" t="s">
        <v>226</v>
      </c>
      <c r="G1932" s="1" t="s">
        <v>3605</v>
      </c>
      <c r="H1932" s="34" t="str">
        <f>_xlfn.XLOOKUP(B1932,[2]CALCULATION!$B:$B,[2]CALCULATION!$H:$H,"")</f>
        <v>ZTE</v>
      </c>
      <c r="I1932" s="28">
        <v>0</v>
      </c>
      <c r="J1932" s="28">
        <v>0</v>
      </c>
      <c r="K1932" s="28">
        <v>0</v>
      </c>
      <c r="L1932" s="28">
        <v>0</v>
      </c>
      <c r="M1932" s="28">
        <v>0</v>
      </c>
      <c r="N1932" s="28">
        <v>0</v>
      </c>
      <c r="O1932" s="28">
        <v>0</v>
      </c>
      <c r="P1932" s="28">
        <v>0</v>
      </c>
      <c r="Q1932" s="28">
        <v>0</v>
      </c>
      <c r="R1932" s="28">
        <v>0</v>
      </c>
      <c r="S1932" s="93">
        <v>0</v>
      </c>
      <c r="T1932" s="93">
        <f>_xlfn.XLOOKUP(B1932,'[3]Nur des jours'!$B:$B,'[3]Nur des jours'!$U:$U,"")</f>
        <v>0</v>
      </c>
      <c r="U1932" s="93">
        <v>0</v>
      </c>
      <c r="V1932" s="93">
        <v>0</v>
      </c>
      <c r="W1932" s="93">
        <v>0</v>
      </c>
      <c r="X1932" s="93">
        <v>0</v>
      </c>
      <c r="Y1932" s="93">
        <v>0</v>
      </c>
      <c r="Z1932" s="93">
        <v>0</v>
      </c>
      <c r="AA1932" s="93">
        <v>0</v>
      </c>
      <c r="AB1932" s="93">
        <v>0</v>
      </c>
      <c r="AC1932" s="93"/>
      <c r="AD1932" s="93">
        <v>0</v>
      </c>
      <c r="AE1932" s="93">
        <v>0</v>
      </c>
      <c r="AF1932" s="93">
        <v>0</v>
      </c>
      <c r="AG1932" s="93"/>
      <c r="AH1932" s="93">
        <v>0</v>
      </c>
      <c r="AI1932" s="93">
        <v>0</v>
      </c>
      <c r="AJ1932" s="93">
        <v>0</v>
      </c>
      <c r="AK1932" s="93">
        <v>0</v>
      </c>
      <c r="AL1932" s="93">
        <v>0</v>
      </c>
      <c r="AM1932" s="49" t="s">
        <v>5559</v>
      </c>
      <c r="AN1932" s="49"/>
      <c r="AO1932" s="48" t="str" cm="1">
        <f t="array" ref="AO1932">IFERROR(_xlfn.IFS(
AQ1932="MPR ISSUE","PDH",
AQ1932="BSS Hardware Issue","BSS",
AQ1932="Sites strategiques, MLL, Pylone, etc.","ENVTECH",
AQ1932="AKTIVCO DEFAUT GE &amp; POWER Cabinet","AKTIVCO",
AQ1932="AKTIVCO Coupure ENEO &amp; Baisse de tension","AKTIVCO GRID ONLY",
AQ1932="Coupure ENEO &amp; Baisse de tension","IHS GRID ONLY",
AQ1932="Defaut GE &amp; POWER Cabinet","IHS",
AQ1932="Sharing","Partners",
AQ1932="Sites strategiques &amp; DataCenter","SST &amp; DC",
AQ1932="Exclu","Exclu",
AQ1932="SAT","SAT",
AQ1932="SPARE-ISSUE","SPARE-ISSUE",
AQ1932="Fiber CAmtel","TRANS_FO_CAMTEL",
AQ1932="Fiber AOF","Fiber AOF",
AQ1932="Projet OCM (HUAWEI)","TRAVAUX-HUAWEI",
AQ1932="Projet OCM (NOKIA)","TRAVAUX-NOKIA",
AQ1932="ACCESS-ISSUE","ACCESS-ISSUE",
AQ1932="Projet OCM (ZTE, NOKIA, autres projets)","TRAVAUX OCM",
AQ1932="No root CAuse","No root cause",
AQ1932="ODU HS","PDH",
AQ1932="IP &amp; VLAN","PDH",
AQ1932="Warehouse HUAWEI","SPARE-ISSUE",
AQ1932="SPARE-HS","SPARE-ISSUE",
AQ1932="Power Telco","BSS",AQ1932="no impacts","no impacts"
),"")</f>
        <v>No root cause</v>
      </c>
      <c r="AP1932" s="48" t="str" cm="1">
        <f t="array" ref="AP1932">IFERROR(_xlfn.IFS(
AQ1932="MPR ISSUE","TX ISSUE",
AQ1932="BSS Hardware Issue","RAN ISSUE",
AQ1932="Sites strategiques, MLL, Pylone, etc.","ENVTECH",
AQ1932="AKTIVCO DEFAUT GE &amp; POWER Cabinet","POWER ISSUE",
AQ1932="AKTIVCO Coupure ENEO &amp; Baisse de tension","POWER ISSUE",
AQ1932="Coupure ENEO &amp; Baisse de tension","POWER ISSUE",
AQ1932="Defaut GE &amp; POWER Cabinet","POWER ISSUE",
AQ1932="Sharing","POWER ISSUE",
AQ1932="Sites strategiques &amp; DataCenter","POWER ISSUE",
AQ1932="Exclu","Exclu",
AQ1932="SAT","TX ISSUE",
AQ1932="SPARE-ISSUE","SPARE-ISSUE",
AQ1932="Fiber CAmtel","TX ISSUE",
AQ1932="Fiber AOF","TX ISSUE",
AQ1932="Projet OCM (HUAWEI)","TRAVAUX-HUAWEI",
AQ1932="Projet OCM (NOKIA)","TRAVAUX -NOKIA",
AQ1932="ACCESS-ISSUE","ACCESS-ISSUE",
AQ1932="Projet OCM (ZTE, NOKIA, autres projets)","TRAVAUX OCM",
AQ1932="No root CAuse","No root cause",
AQ1932="ODU HS","TX ISSUE",
AQ1932="IP &amp; VLAN","TX ISSUE",
AQ1932="Warehouse HUAWEI","SPARE-ISSUE",
AQ1932="SPARE-HS","SPARE-ISSUE",
AQ1932="Power Telco","RAN ISSUE",AQ1932="no impacts","no impacts"
),"")</f>
        <v>No root cause</v>
      </c>
      <c r="AQ1932" s="126" t="s">
        <v>5344</v>
      </c>
      <c r="AR1932" s="48" t="str" cm="1">
        <f t="array" ref="AR1932">IFERROR(_xlfn.IFS(
AQ1932="MPR ISSUE","ACTIVE",
AQ1932="BSS Hardware Issue","ACTIVE",
AQ1932="Sites strategiques, MLL, Pylone, etc.","PASSIVE",
AQ1932="AKTIVCO DEFAUT GE &amp; POWER Cabinet","PASSIVE",
AQ1932="AKTIVCO Coupure ENEO &amp; Baisse de tension","PASSIVE",
AQ1932="Coupure ENEO &amp; Baisse de tension","PASSIVE",
AQ1932="Defaut GE &amp; POWER Cabinet","PASSIVE",
AQ1932="Sharing","PASSIVE",
AQ1932="Sites strategiques &amp; DataCenter","PASSIVE",
AQ1932="Exclu","Exclu",
AQ1932="SAT","ACTIVE",
AQ1932="SPARE-ISSUE","SPARE-ISSUE",
AQ1932="Fiber CAmtel","ACTIVE",
AQ1932="Fiber AOF","ACTIVE",
AQ1932="Projet OCM (HUAWEI)","PLANNED WORKS",
AQ1932="Projet OCM (NOKIA)","PLANNED WORKS",
AQ1932="ACCESS-ISSUE","ACCESS-ISSUE",
AQ1932="Projet OCM (ZTE, NOKIA, autres projets)","PLANNED WORKS",
AQ1932="No root CAuse","No root cause",
AQ1932="ODU HS","ACTIVE",
AQ1932="IP &amp; VLAN","ACTIVE",
AQ1932="Warehouse HUAWEI","SPARE-ISSUE",
AQ1932="SPARE-HS","SPARE-ISSUE",
AQ1932="Power Telco","ACTIVE", AQ1932="no impacts","no impacts"
),"")</f>
        <v>No root cause</v>
      </c>
      <c r="AS1932" s="92" t="s">
        <v>5537</v>
      </c>
      <c r="AT1932" s="98" t="s">
        <v>3606</v>
      </c>
      <c r="AV1932" s="17" t="s">
        <v>5537</v>
      </c>
      <c r="AW1932" s="7" t="s">
        <v>5537</v>
      </c>
      <c r="AX1932" s="6" t="s">
        <v>5537</v>
      </c>
      <c r="AY1932" s="7"/>
      <c r="AZ1932" s="3" t="s">
        <v>5537</v>
      </c>
      <c r="BA1932" s="18" t="s">
        <v>5537</v>
      </c>
      <c r="BB1932" s="18" t="s">
        <v>5537</v>
      </c>
      <c r="BC1932" s="18" t="s">
        <v>5537</v>
      </c>
      <c r="BD1932" s="18" t="s">
        <v>5537</v>
      </c>
      <c r="BE1932" s="18" t="s">
        <v>5537</v>
      </c>
      <c r="BF1932" s="18" t="s">
        <v>5537</v>
      </c>
      <c r="BG1932" s="18" t="s">
        <v>5537</v>
      </c>
      <c r="BH1932" s="18" t="s">
        <v>5537</v>
      </c>
      <c r="BI1932" s="18" t="s">
        <v>5537</v>
      </c>
      <c r="BJ1932" s="18" t="s">
        <v>5537</v>
      </c>
      <c r="BK1932" s="18" t="s">
        <v>5537</v>
      </c>
      <c r="BL1932" s="9" t="s">
        <v>5537</v>
      </c>
      <c r="BM1932" s="14" t="s">
        <v>5537</v>
      </c>
      <c r="BN1932" s="14" t="s">
        <v>5537</v>
      </c>
      <c r="BO1932" s="14" t="str">
        <f>_xlfn.XLOOKUP(B1932,'[4]cell downs 18042026 17h'!$B:$B,'[4]cell downs 18042026 17h'!$B:$B,"")</f>
        <v/>
      </c>
      <c r="BP1932" s="14" t="str">
        <f>_xlfn.XLOOKUP(B1932,'[5]Cells Huawei 19042026 15h'!$B:$B,'[5]Cells Huawei 19042026 15h'!$B:$B,"")</f>
        <v/>
      </c>
      <c r="BQ1932" s="9" t="str">
        <f>_xlfn.XLOOKUP(B1932,'[6]cells down 19042026 9H40'!$B:$B,'[6]cells down 19042026 9H40'!$B:$B,"")</f>
        <v/>
      </c>
      <c r="BR1932" s="9" t="s">
        <v>3606</v>
      </c>
      <c r="BS1932" s="9" t="s">
        <v>66</v>
      </c>
      <c r="BT1932" s="108"/>
    </row>
    <row r="1933" spans="1:72" s="9" customFormat="1" x14ac:dyDescent="0.35">
      <c r="A1933" s="1" t="s">
        <v>3607</v>
      </c>
      <c r="B1933" s="8" t="s">
        <v>3608</v>
      </c>
      <c r="C1933" s="3" t="str">
        <f>_xlfn.XLOOKUP(B1933,'[1]daily break down'!$D:$D,'[1]daily break down'!$E:$E,"")</f>
        <v>CENTRE</v>
      </c>
      <c r="D1933" s="1" t="s">
        <v>11</v>
      </c>
      <c r="E1933" s="1" t="s">
        <v>318</v>
      </c>
      <c r="F1933" s="3" t="s">
        <v>226</v>
      </c>
      <c r="G1933" s="1" t="s">
        <v>3609</v>
      </c>
      <c r="H1933" s="34" t="str">
        <f>_xlfn.XLOOKUP(B1933,[2]CALCULATION!$B:$B,[2]CALCULATION!$H:$H,"")</f>
        <v>ZTE</v>
      </c>
      <c r="I1933" s="28">
        <v>0</v>
      </c>
      <c r="J1933" s="28">
        <v>0</v>
      </c>
      <c r="K1933" s="28">
        <v>0</v>
      </c>
      <c r="L1933" s="28">
        <v>0</v>
      </c>
      <c r="M1933" s="28">
        <v>0</v>
      </c>
      <c r="N1933" s="28">
        <v>0</v>
      </c>
      <c r="O1933" s="28">
        <v>0</v>
      </c>
      <c r="P1933" s="28">
        <v>0</v>
      </c>
      <c r="Q1933" s="28">
        <v>0</v>
      </c>
      <c r="R1933" s="28">
        <v>0</v>
      </c>
      <c r="S1933" s="93">
        <v>0</v>
      </c>
      <c r="T1933" s="93">
        <f>_xlfn.XLOOKUP(B1933,'[3]Nur des jours'!$B:$B,'[3]Nur des jours'!$U:$U,"")</f>
        <v>0</v>
      </c>
      <c r="U1933" s="93">
        <v>0</v>
      </c>
      <c r="V1933" s="93">
        <v>0</v>
      </c>
      <c r="W1933" s="93">
        <v>0</v>
      </c>
      <c r="X1933" s="93">
        <v>0</v>
      </c>
      <c r="Y1933" s="93">
        <v>0</v>
      </c>
      <c r="Z1933" s="93">
        <v>0</v>
      </c>
      <c r="AA1933" s="93">
        <v>0</v>
      </c>
      <c r="AB1933" s="93">
        <v>0</v>
      </c>
      <c r="AC1933" s="93"/>
      <c r="AD1933" s="93">
        <v>0</v>
      </c>
      <c r="AE1933" s="93">
        <v>0</v>
      </c>
      <c r="AF1933" s="93">
        <v>0</v>
      </c>
      <c r="AG1933" s="93"/>
      <c r="AH1933" s="93">
        <v>0</v>
      </c>
      <c r="AI1933" s="93">
        <v>0</v>
      </c>
      <c r="AJ1933" s="93">
        <v>0</v>
      </c>
      <c r="AK1933" s="93">
        <v>0</v>
      </c>
      <c r="AL1933" s="93">
        <v>0</v>
      </c>
      <c r="AM1933" s="49" t="s">
        <v>5559</v>
      </c>
      <c r="AN1933" s="49"/>
      <c r="AO1933" s="48" t="str" cm="1">
        <f t="array" ref="AO1933">IFERROR(_xlfn.IFS(
AQ1933="MPR ISSUE","PDH",
AQ1933="BSS Hardware Issue","BSS",
AQ1933="Sites strategiques, MLL, Pylone, etc.","ENVTECH",
AQ1933="AKTIVCO DEFAUT GE &amp; POWER Cabinet","AKTIVCO",
AQ1933="AKTIVCO Coupure ENEO &amp; Baisse de tension","AKTIVCO GRID ONLY",
AQ1933="Coupure ENEO &amp; Baisse de tension","IHS GRID ONLY",
AQ1933="Defaut GE &amp; POWER Cabinet","IHS",
AQ1933="Sharing","Partners",
AQ1933="Sites strategiques &amp; DataCenter","SST &amp; DC",
AQ1933="Exclu","Exclu",
AQ1933="SAT","SAT",
AQ1933="SPARE-ISSUE","SPARE-ISSUE",
AQ1933="Fiber CAmtel","TRANS_FO_CAMTEL",
AQ1933="Fiber AOF","Fiber AOF",
AQ1933="Projet OCM (HUAWEI)","TRAVAUX-HUAWEI",
AQ1933="Projet OCM (NOKIA)","TRAVAUX-NOKIA",
AQ1933="ACCESS-ISSUE","ACCESS-ISSUE",
AQ1933="Projet OCM (ZTE, NOKIA, autres projets)","TRAVAUX OCM",
AQ1933="No root CAuse","No root cause",
AQ1933="ODU HS","PDH",
AQ1933="IP &amp; VLAN","PDH",
AQ1933="Warehouse HUAWEI","SPARE-ISSUE",
AQ1933="SPARE-HS","SPARE-ISSUE",
AQ1933="Power Telco","BSS",AQ1933="no impacts","no impacts"
),"")</f>
        <v>No root cause</v>
      </c>
      <c r="AP1933" s="48" t="str" cm="1">
        <f t="array" ref="AP1933">IFERROR(_xlfn.IFS(
AQ1933="MPR ISSUE","TX ISSUE",
AQ1933="BSS Hardware Issue","RAN ISSUE",
AQ1933="Sites strategiques, MLL, Pylone, etc.","ENVTECH",
AQ1933="AKTIVCO DEFAUT GE &amp; POWER Cabinet","POWER ISSUE",
AQ1933="AKTIVCO Coupure ENEO &amp; Baisse de tension","POWER ISSUE",
AQ1933="Coupure ENEO &amp; Baisse de tension","POWER ISSUE",
AQ1933="Defaut GE &amp; POWER Cabinet","POWER ISSUE",
AQ1933="Sharing","POWER ISSUE",
AQ1933="Sites strategiques &amp; DataCenter","POWER ISSUE",
AQ1933="Exclu","Exclu",
AQ1933="SAT","TX ISSUE",
AQ1933="SPARE-ISSUE","SPARE-ISSUE",
AQ1933="Fiber CAmtel","TX ISSUE",
AQ1933="Fiber AOF","TX ISSUE",
AQ1933="Projet OCM (HUAWEI)","TRAVAUX-HUAWEI",
AQ1933="Projet OCM (NOKIA)","TRAVAUX -NOKIA",
AQ1933="ACCESS-ISSUE","ACCESS-ISSUE",
AQ1933="Projet OCM (ZTE, NOKIA, autres projets)","TRAVAUX OCM",
AQ1933="No root CAuse","No root cause",
AQ1933="ODU HS","TX ISSUE",
AQ1933="IP &amp; VLAN","TX ISSUE",
AQ1933="Warehouse HUAWEI","SPARE-ISSUE",
AQ1933="SPARE-HS","SPARE-ISSUE",
AQ1933="Power Telco","RAN ISSUE",AQ1933="no impacts","no impacts"
),"")</f>
        <v>No root cause</v>
      </c>
      <c r="AQ1933" s="126" t="s">
        <v>5344</v>
      </c>
      <c r="AR1933" s="48" t="str" cm="1">
        <f t="array" ref="AR1933">IFERROR(_xlfn.IFS(
AQ1933="MPR ISSUE","ACTIVE",
AQ1933="BSS Hardware Issue","ACTIVE",
AQ1933="Sites strategiques, MLL, Pylone, etc.","PASSIVE",
AQ1933="AKTIVCO DEFAUT GE &amp; POWER Cabinet","PASSIVE",
AQ1933="AKTIVCO Coupure ENEO &amp; Baisse de tension","PASSIVE",
AQ1933="Coupure ENEO &amp; Baisse de tension","PASSIVE",
AQ1933="Defaut GE &amp; POWER Cabinet","PASSIVE",
AQ1933="Sharing","PASSIVE",
AQ1933="Sites strategiques &amp; DataCenter","PASSIVE",
AQ1933="Exclu","Exclu",
AQ1933="SAT","ACTIVE",
AQ1933="SPARE-ISSUE","SPARE-ISSUE",
AQ1933="Fiber CAmtel","ACTIVE",
AQ1933="Fiber AOF","ACTIVE",
AQ1933="Projet OCM (HUAWEI)","PLANNED WORKS",
AQ1933="Projet OCM (NOKIA)","PLANNED WORKS",
AQ1933="ACCESS-ISSUE","ACCESS-ISSUE",
AQ1933="Projet OCM (ZTE, NOKIA, autres projets)","PLANNED WORKS",
AQ1933="No root CAuse","No root cause",
AQ1933="ODU HS","ACTIVE",
AQ1933="IP &amp; VLAN","ACTIVE",
AQ1933="Warehouse HUAWEI","SPARE-ISSUE",
AQ1933="SPARE-HS","SPARE-ISSUE",
AQ1933="Power Telco","ACTIVE", AQ1933="no impacts","no impacts"
),"")</f>
        <v>No root cause</v>
      </c>
      <c r="AS1933" s="92" t="s">
        <v>5537</v>
      </c>
      <c r="AT1933" s="98" t="s">
        <v>3608</v>
      </c>
      <c r="AV1933" s="17" t="s">
        <v>5537</v>
      </c>
      <c r="AW1933" s="7" t="s">
        <v>5537</v>
      </c>
      <c r="AX1933" s="6" t="s">
        <v>5537</v>
      </c>
      <c r="AY1933" s="7"/>
      <c r="AZ1933" s="3" t="s">
        <v>5537</v>
      </c>
      <c r="BA1933" s="18" t="s">
        <v>5537</v>
      </c>
      <c r="BB1933" s="18" t="s">
        <v>5537</v>
      </c>
      <c r="BC1933" s="18" t="s">
        <v>5537</v>
      </c>
      <c r="BD1933" s="18" t="s">
        <v>5537</v>
      </c>
      <c r="BE1933" s="18" t="s">
        <v>5537</v>
      </c>
      <c r="BF1933" s="18" t="s">
        <v>5537</v>
      </c>
      <c r="BG1933" s="18" t="s">
        <v>5537</v>
      </c>
      <c r="BH1933" s="18" t="s">
        <v>5537</v>
      </c>
      <c r="BI1933" s="18" t="s">
        <v>5537</v>
      </c>
      <c r="BJ1933" s="18" t="s">
        <v>5537</v>
      </c>
      <c r="BK1933" s="18" t="s">
        <v>5537</v>
      </c>
      <c r="BL1933" s="9" t="s">
        <v>5537</v>
      </c>
      <c r="BM1933" s="14" t="s">
        <v>5537</v>
      </c>
      <c r="BN1933" s="14" t="s">
        <v>5537</v>
      </c>
      <c r="BO1933" s="14" t="str">
        <f>_xlfn.XLOOKUP(B1933,'[4]cell downs 18042026 17h'!$B:$B,'[4]cell downs 18042026 17h'!$B:$B,"")</f>
        <v/>
      </c>
      <c r="BP1933" s="14" t="str">
        <f>_xlfn.XLOOKUP(B1933,'[5]Cells Huawei 19042026 15h'!$B:$B,'[5]Cells Huawei 19042026 15h'!$B:$B,"")</f>
        <v/>
      </c>
      <c r="BQ1933" s="9" t="str">
        <f>_xlfn.XLOOKUP(B1933,'[6]cells down 19042026 9H40'!$B:$B,'[6]cells down 19042026 9H40'!$B:$B,"")</f>
        <v/>
      </c>
      <c r="BR1933" s="9" t="s">
        <v>3608</v>
      </c>
      <c r="BS1933" s="9" t="s">
        <v>5459</v>
      </c>
      <c r="BT1933" s="108"/>
    </row>
    <row r="1934" spans="1:72" s="9" customFormat="1" x14ac:dyDescent="0.35">
      <c r="A1934" s="3" t="s">
        <v>3613</v>
      </c>
      <c r="B1934" s="25" t="s">
        <v>3614</v>
      </c>
      <c r="C1934" s="3" t="str">
        <f>_xlfn.XLOOKUP(B1934,'[1]daily break down'!$D:$D,'[1]daily break down'!$E:$E,"")</f>
        <v>CENTRE</v>
      </c>
      <c r="D1934" s="3" t="s">
        <v>11</v>
      </c>
      <c r="E1934" s="3" t="s">
        <v>96</v>
      </c>
      <c r="F1934" s="3" t="s">
        <v>37</v>
      </c>
      <c r="G1934" s="3" t="s">
        <v>3615</v>
      </c>
      <c r="H1934" s="34" t="str">
        <f>_xlfn.XLOOKUP(B1934,[2]CALCULATION!$B:$B,[2]CALCULATION!$H:$H,"")</f>
        <v>ZTE</v>
      </c>
      <c r="I1934" s="28">
        <v>0</v>
      </c>
      <c r="J1934" s="28">
        <v>0</v>
      </c>
      <c r="K1934" s="28">
        <v>0</v>
      </c>
      <c r="L1934" s="28">
        <v>0</v>
      </c>
      <c r="M1934" s="28">
        <v>0</v>
      </c>
      <c r="N1934" s="28">
        <v>0</v>
      </c>
      <c r="O1934" s="28">
        <v>0</v>
      </c>
      <c r="P1934" s="28">
        <v>0</v>
      </c>
      <c r="Q1934" s="28">
        <v>0</v>
      </c>
      <c r="R1934" s="28">
        <v>0</v>
      </c>
      <c r="S1934" s="93">
        <v>0</v>
      </c>
      <c r="T1934" s="93">
        <f>_xlfn.XLOOKUP(B1934,'[3]Nur des jours'!$B:$B,'[3]Nur des jours'!$U:$U,"")</f>
        <v>0</v>
      </c>
      <c r="U1934" s="93">
        <v>0</v>
      </c>
      <c r="V1934" s="93">
        <v>0</v>
      </c>
      <c r="W1934" s="93">
        <v>0</v>
      </c>
      <c r="X1934" s="93">
        <v>0</v>
      </c>
      <c r="Y1934" s="93">
        <v>0</v>
      </c>
      <c r="Z1934" s="93">
        <v>0</v>
      </c>
      <c r="AA1934" s="93">
        <v>0</v>
      </c>
      <c r="AB1934" s="93">
        <v>0</v>
      </c>
      <c r="AC1934" s="93"/>
      <c r="AD1934" s="93">
        <v>0</v>
      </c>
      <c r="AE1934" s="93">
        <v>0</v>
      </c>
      <c r="AF1934" s="93">
        <v>0</v>
      </c>
      <c r="AG1934" s="93"/>
      <c r="AH1934" s="93">
        <v>0</v>
      </c>
      <c r="AI1934" s="93">
        <v>0</v>
      </c>
      <c r="AJ1934" s="93">
        <v>0</v>
      </c>
      <c r="AK1934" s="93">
        <v>0</v>
      </c>
      <c r="AL1934" s="93">
        <v>0</v>
      </c>
      <c r="AM1934" s="49" t="s">
        <v>5559</v>
      </c>
      <c r="AN1934" s="49"/>
      <c r="AO1934" s="48" t="str" cm="1">
        <f t="array" ref="AO1934">IFERROR(_xlfn.IFS(
AQ1934="MPR ISSUE","PDH",
AQ1934="BSS Hardware Issue","BSS",
AQ1934="Sites strategiques, MLL, Pylone, etc.","ENVTECH",
AQ1934="AKTIVCO DEFAUT GE &amp; POWER Cabinet","AKTIVCO",
AQ1934="AKTIVCO Coupure ENEO &amp; Baisse de tension","AKTIVCO GRID ONLY",
AQ1934="Coupure ENEO &amp; Baisse de tension","IHS GRID ONLY",
AQ1934="Defaut GE &amp; POWER Cabinet","IHS",
AQ1934="Sharing","Partners",
AQ1934="Sites strategiques &amp; DataCenter","SST &amp; DC",
AQ1934="Exclu","Exclu",
AQ1934="SAT","SAT",
AQ1934="SPARE-ISSUE","SPARE-ISSUE",
AQ1934="Fiber CAmtel","TRANS_FO_CAMTEL",
AQ1934="Fiber AOF","Fiber AOF",
AQ1934="Projet OCM (HUAWEI)","TRAVAUX-HUAWEI",
AQ1934="Projet OCM (NOKIA)","TRAVAUX-NOKIA",
AQ1934="ACCESS-ISSUE","ACCESS-ISSUE",
AQ1934="Projet OCM (ZTE, NOKIA, autres projets)","TRAVAUX OCM",
AQ1934="No root CAuse","No root cause",
AQ1934="ODU HS","PDH",
AQ1934="IP &amp; VLAN","PDH",
AQ1934="Warehouse HUAWEI","SPARE-ISSUE",
AQ1934="SPARE-HS","SPARE-ISSUE",
AQ1934="Power Telco","BSS",AQ1934="no impacts","no impacts"
),"")</f>
        <v>No root cause</v>
      </c>
      <c r="AP1934" s="48" t="str" cm="1">
        <f t="array" ref="AP1934">IFERROR(_xlfn.IFS(
AQ1934="MPR ISSUE","TX ISSUE",
AQ1934="BSS Hardware Issue","RAN ISSUE",
AQ1934="Sites strategiques, MLL, Pylone, etc.","ENVTECH",
AQ1934="AKTIVCO DEFAUT GE &amp; POWER Cabinet","POWER ISSUE",
AQ1934="AKTIVCO Coupure ENEO &amp; Baisse de tension","POWER ISSUE",
AQ1934="Coupure ENEO &amp; Baisse de tension","POWER ISSUE",
AQ1934="Defaut GE &amp; POWER Cabinet","POWER ISSUE",
AQ1934="Sharing","POWER ISSUE",
AQ1934="Sites strategiques &amp; DataCenter","POWER ISSUE",
AQ1934="Exclu","Exclu",
AQ1934="SAT","TX ISSUE",
AQ1934="SPARE-ISSUE","SPARE-ISSUE",
AQ1934="Fiber CAmtel","TX ISSUE",
AQ1934="Fiber AOF","TX ISSUE",
AQ1934="Projet OCM (HUAWEI)","TRAVAUX-HUAWEI",
AQ1934="Projet OCM (NOKIA)","TRAVAUX -NOKIA",
AQ1934="ACCESS-ISSUE","ACCESS-ISSUE",
AQ1934="Projet OCM (ZTE, NOKIA, autres projets)","TRAVAUX OCM",
AQ1934="No root CAuse","No root cause",
AQ1934="ODU HS","TX ISSUE",
AQ1934="IP &amp; VLAN","TX ISSUE",
AQ1934="Warehouse HUAWEI","SPARE-ISSUE",
AQ1934="SPARE-HS","SPARE-ISSUE",
AQ1934="Power Telco","RAN ISSUE",AQ1934="no impacts","no impacts"
),"")</f>
        <v>No root cause</v>
      </c>
      <c r="AQ1934" s="126" t="s">
        <v>5344</v>
      </c>
      <c r="AR1934" s="48" t="str" cm="1">
        <f t="array" ref="AR1934">IFERROR(_xlfn.IFS(
AQ1934="MPR ISSUE","ACTIVE",
AQ1934="BSS Hardware Issue","ACTIVE",
AQ1934="Sites strategiques, MLL, Pylone, etc.","PASSIVE",
AQ1934="AKTIVCO DEFAUT GE &amp; POWER Cabinet","PASSIVE",
AQ1934="AKTIVCO Coupure ENEO &amp; Baisse de tension","PASSIVE",
AQ1934="Coupure ENEO &amp; Baisse de tension","PASSIVE",
AQ1934="Defaut GE &amp; POWER Cabinet","PASSIVE",
AQ1934="Sharing","PASSIVE",
AQ1934="Sites strategiques &amp; DataCenter","PASSIVE",
AQ1934="Exclu","Exclu",
AQ1934="SAT","ACTIVE",
AQ1934="SPARE-ISSUE","SPARE-ISSUE",
AQ1934="Fiber CAmtel","ACTIVE",
AQ1934="Fiber AOF","ACTIVE",
AQ1934="Projet OCM (HUAWEI)","PLANNED WORKS",
AQ1934="Projet OCM (NOKIA)","PLANNED WORKS",
AQ1934="ACCESS-ISSUE","ACCESS-ISSUE",
AQ1934="Projet OCM (ZTE, NOKIA, autres projets)","PLANNED WORKS",
AQ1934="No root CAuse","No root cause",
AQ1934="ODU HS","ACTIVE",
AQ1934="IP &amp; VLAN","ACTIVE",
AQ1934="Warehouse HUAWEI","SPARE-ISSUE",
AQ1934="SPARE-HS","SPARE-ISSUE",
AQ1934="Power Telco","ACTIVE", AQ1934="no impacts","no impacts"
),"")</f>
        <v>No root cause</v>
      </c>
      <c r="AS1934" s="92" t="s">
        <v>5537</v>
      </c>
      <c r="AT1934" s="98" t="s">
        <v>3614</v>
      </c>
      <c r="AV1934" s="17" t="s">
        <v>5537</v>
      </c>
      <c r="AW1934" s="7" t="s">
        <v>5537</v>
      </c>
      <c r="AX1934" s="6" t="s">
        <v>5537</v>
      </c>
      <c r="AY1934" s="7"/>
      <c r="AZ1934" s="3" t="s">
        <v>5537</v>
      </c>
      <c r="BA1934" s="18" t="s">
        <v>5537</v>
      </c>
      <c r="BB1934" s="18" t="s">
        <v>5537</v>
      </c>
      <c r="BC1934" s="18" t="s">
        <v>5537</v>
      </c>
      <c r="BD1934" s="18" t="s">
        <v>5537</v>
      </c>
      <c r="BE1934" s="18" t="s">
        <v>5537</v>
      </c>
      <c r="BF1934" s="18" t="s">
        <v>5537</v>
      </c>
      <c r="BG1934" s="18" t="s">
        <v>5537</v>
      </c>
      <c r="BH1934" s="18" t="s">
        <v>5537</v>
      </c>
      <c r="BI1934" s="18" t="s">
        <v>5537</v>
      </c>
      <c r="BJ1934" s="18" t="s">
        <v>5537</v>
      </c>
      <c r="BK1934" s="18" t="s">
        <v>5537</v>
      </c>
      <c r="BL1934" s="9" t="s">
        <v>5537</v>
      </c>
      <c r="BM1934" s="14" t="s">
        <v>5537</v>
      </c>
      <c r="BN1934" s="14" t="s">
        <v>5537</v>
      </c>
      <c r="BO1934" s="14" t="str">
        <f>_xlfn.XLOOKUP(B1934,'[4]cell downs 18042026 17h'!$B:$B,'[4]cell downs 18042026 17h'!$B:$B,"")</f>
        <v/>
      </c>
      <c r="BP1934" s="14" t="str">
        <f>_xlfn.XLOOKUP(B1934,'[5]Cells Huawei 19042026 15h'!$B:$B,'[5]Cells Huawei 19042026 15h'!$B:$B,"")</f>
        <v/>
      </c>
      <c r="BQ1934" s="9" t="str">
        <f>_xlfn.XLOOKUP(B1934,'[6]cells down 19042026 9H40'!$B:$B,'[6]cells down 19042026 9H40'!$B:$B,"")</f>
        <v/>
      </c>
      <c r="BR1934" s="9" t="s">
        <v>3614</v>
      </c>
      <c r="BS1934" s="9" t="s">
        <v>154</v>
      </c>
      <c r="BT1934" s="108"/>
    </row>
    <row r="1935" spans="1:72" s="9" customFormat="1" x14ac:dyDescent="0.35">
      <c r="A1935" s="1" t="s">
        <v>3616</v>
      </c>
      <c r="B1935" s="8" t="s">
        <v>3617</v>
      </c>
      <c r="C1935" s="3" t="str">
        <f>_xlfn.XLOOKUP(B1935,'[1]daily break down'!$D:$D,'[1]daily break down'!$E:$E,"")</f>
        <v>CENTRE</v>
      </c>
      <c r="D1935" s="1" t="s">
        <v>11</v>
      </c>
      <c r="E1935" s="1" t="s">
        <v>594</v>
      </c>
      <c r="F1935" s="3" t="s">
        <v>69</v>
      </c>
      <c r="G1935" s="1" t="s">
        <v>3616</v>
      </c>
      <c r="H1935" s="34" t="str">
        <f>_xlfn.XLOOKUP(B1935,[2]CALCULATION!$B:$B,[2]CALCULATION!$H:$H,"")</f>
        <v>ZTE</v>
      </c>
      <c r="I1935" s="28">
        <v>0</v>
      </c>
      <c r="J1935" s="28">
        <v>0</v>
      </c>
      <c r="K1935" s="28">
        <v>0</v>
      </c>
      <c r="L1935" s="28">
        <v>0</v>
      </c>
      <c r="M1935" s="28">
        <v>0</v>
      </c>
      <c r="N1935" s="28">
        <v>0</v>
      </c>
      <c r="O1935" s="28">
        <v>0</v>
      </c>
      <c r="P1935" s="28">
        <v>0</v>
      </c>
      <c r="Q1935" s="28">
        <v>0</v>
      </c>
      <c r="R1935" s="28">
        <v>0</v>
      </c>
      <c r="S1935" s="93">
        <v>0</v>
      </c>
      <c r="T1935" s="93">
        <f>_xlfn.XLOOKUP(B1935,'[3]Nur des jours'!$B:$B,'[3]Nur des jours'!$U:$U,"")</f>
        <v>0</v>
      </c>
      <c r="U1935" s="93">
        <v>0</v>
      </c>
      <c r="V1935" s="93">
        <v>0</v>
      </c>
      <c r="W1935" s="93">
        <v>0</v>
      </c>
      <c r="X1935" s="93">
        <v>0</v>
      </c>
      <c r="Y1935" s="93">
        <v>0</v>
      </c>
      <c r="Z1935" s="93">
        <v>0</v>
      </c>
      <c r="AA1935" s="93">
        <v>0</v>
      </c>
      <c r="AB1935" s="93">
        <v>0</v>
      </c>
      <c r="AC1935" s="93"/>
      <c r="AD1935" s="93">
        <v>0</v>
      </c>
      <c r="AE1935" s="93">
        <v>0</v>
      </c>
      <c r="AF1935" s="93">
        <v>0</v>
      </c>
      <c r="AG1935" s="93"/>
      <c r="AH1935" s="93">
        <v>0</v>
      </c>
      <c r="AI1935" s="93">
        <v>0</v>
      </c>
      <c r="AJ1935" s="93">
        <v>0</v>
      </c>
      <c r="AK1935" s="93">
        <v>0</v>
      </c>
      <c r="AL1935" s="93">
        <v>0</v>
      </c>
      <c r="AM1935" s="49" t="s">
        <v>5559</v>
      </c>
      <c r="AN1935" s="49"/>
      <c r="AO1935" s="48" t="str" cm="1">
        <f t="array" ref="AO1935">IFERROR(_xlfn.IFS(
AQ1935="MPR ISSUE","PDH",
AQ1935="BSS Hardware Issue","BSS",
AQ1935="Sites strategiques, MLL, Pylone, etc.","ENVTECH",
AQ1935="AKTIVCO DEFAUT GE &amp; POWER Cabinet","AKTIVCO",
AQ1935="AKTIVCO Coupure ENEO &amp; Baisse de tension","AKTIVCO GRID ONLY",
AQ1935="Coupure ENEO &amp; Baisse de tension","IHS GRID ONLY",
AQ1935="Defaut GE &amp; POWER Cabinet","IHS",
AQ1935="Sharing","Partners",
AQ1935="Sites strategiques &amp; DataCenter","SST &amp; DC",
AQ1935="Exclu","Exclu",
AQ1935="SAT","SAT",
AQ1935="SPARE-ISSUE","SPARE-ISSUE",
AQ1935="Fiber CAmtel","TRANS_FO_CAMTEL",
AQ1935="Fiber AOF","Fiber AOF",
AQ1935="Projet OCM (HUAWEI)","TRAVAUX-HUAWEI",
AQ1935="Projet OCM (NOKIA)","TRAVAUX-NOKIA",
AQ1935="ACCESS-ISSUE","ACCESS-ISSUE",
AQ1935="Projet OCM (ZTE, NOKIA, autres projets)","TRAVAUX OCM",
AQ1935="No root CAuse","No root cause",
AQ1935="ODU HS","PDH",
AQ1935="IP &amp; VLAN","PDH",
AQ1935="Warehouse HUAWEI","SPARE-ISSUE",
AQ1935="SPARE-HS","SPARE-ISSUE",
AQ1935="Power Telco","BSS",AQ1935="no impacts","no impacts"
),"")</f>
        <v>No root cause</v>
      </c>
      <c r="AP1935" s="48" t="str" cm="1">
        <f t="array" ref="AP1935">IFERROR(_xlfn.IFS(
AQ1935="MPR ISSUE","TX ISSUE",
AQ1935="BSS Hardware Issue","RAN ISSUE",
AQ1935="Sites strategiques, MLL, Pylone, etc.","ENVTECH",
AQ1935="AKTIVCO DEFAUT GE &amp; POWER Cabinet","POWER ISSUE",
AQ1935="AKTIVCO Coupure ENEO &amp; Baisse de tension","POWER ISSUE",
AQ1935="Coupure ENEO &amp; Baisse de tension","POWER ISSUE",
AQ1935="Defaut GE &amp; POWER Cabinet","POWER ISSUE",
AQ1935="Sharing","POWER ISSUE",
AQ1935="Sites strategiques &amp; DataCenter","POWER ISSUE",
AQ1935="Exclu","Exclu",
AQ1935="SAT","TX ISSUE",
AQ1935="SPARE-ISSUE","SPARE-ISSUE",
AQ1935="Fiber CAmtel","TX ISSUE",
AQ1935="Fiber AOF","TX ISSUE",
AQ1935="Projet OCM (HUAWEI)","TRAVAUX-HUAWEI",
AQ1935="Projet OCM (NOKIA)","TRAVAUX -NOKIA",
AQ1935="ACCESS-ISSUE","ACCESS-ISSUE",
AQ1935="Projet OCM (ZTE, NOKIA, autres projets)","TRAVAUX OCM",
AQ1935="No root CAuse","No root cause",
AQ1935="ODU HS","TX ISSUE",
AQ1935="IP &amp; VLAN","TX ISSUE",
AQ1935="Warehouse HUAWEI","SPARE-ISSUE",
AQ1935="SPARE-HS","SPARE-ISSUE",
AQ1935="Power Telco","RAN ISSUE",AQ1935="no impacts","no impacts"
),"")</f>
        <v>No root cause</v>
      </c>
      <c r="AQ1935" s="126" t="s">
        <v>5344</v>
      </c>
      <c r="AR1935" s="48" t="str" cm="1">
        <f t="array" ref="AR1935">IFERROR(_xlfn.IFS(
AQ1935="MPR ISSUE","ACTIVE",
AQ1935="BSS Hardware Issue","ACTIVE",
AQ1935="Sites strategiques, MLL, Pylone, etc.","PASSIVE",
AQ1935="AKTIVCO DEFAUT GE &amp; POWER Cabinet","PASSIVE",
AQ1935="AKTIVCO Coupure ENEO &amp; Baisse de tension","PASSIVE",
AQ1935="Coupure ENEO &amp; Baisse de tension","PASSIVE",
AQ1935="Defaut GE &amp; POWER Cabinet","PASSIVE",
AQ1935="Sharing","PASSIVE",
AQ1935="Sites strategiques &amp; DataCenter","PASSIVE",
AQ1935="Exclu","Exclu",
AQ1935="SAT","ACTIVE",
AQ1935="SPARE-ISSUE","SPARE-ISSUE",
AQ1935="Fiber CAmtel","ACTIVE",
AQ1935="Fiber AOF","ACTIVE",
AQ1935="Projet OCM (HUAWEI)","PLANNED WORKS",
AQ1935="Projet OCM (NOKIA)","PLANNED WORKS",
AQ1935="ACCESS-ISSUE","ACCESS-ISSUE",
AQ1935="Projet OCM (ZTE, NOKIA, autres projets)","PLANNED WORKS",
AQ1935="No root CAuse","No root cause",
AQ1935="ODU HS","ACTIVE",
AQ1935="IP &amp; VLAN","ACTIVE",
AQ1935="Warehouse HUAWEI","SPARE-ISSUE",
AQ1935="SPARE-HS","SPARE-ISSUE",
AQ1935="Power Telco","ACTIVE", AQ1935="no impacts","no impacts"
),"")</f>
        <v>No root cause</v>
      </c>
      <c r="AS1935" s="92" t="s">
        <v>5537</v>
      </c>
      <c r="AT1935" s="98" t="s">
        <v>3617</v>
      </c>
      <c r="AV1935" s="17" t="s">
        <v>5537</v>
      </c>
      <c r="AW1935" s="7" t="s">
        <v>5537</v>
      </c>
      <c r="AX1935" s="6" t="s">
        <v>5537</v>
      </c>
      <c r="AY1935" s="7"/>
      <c r="AZ1935" s="3" t="s">
        <v>5537</v>
      </c>
      <c r="BA1935" s="18" t="s">
        <v>5537</v>
      </c>
      <c r="BB1935" s="18" t="s">
        <v>5537</v>
      </c>
      <c r="BC1935" s="18" t="s">
        <v>5537</v>
      </c>
      <c r="BD1935" s="18" t="s">
        <v>5537</v>
      </c>
      <c r="BE1935" s="18" t="s">
        <v>5537</v>
      </c>
      <c r="BF1935" s="18" t="s">
        <v>5537</v>
      </c>
      <c r="BG1935" s="18" t="s">
        <v>5537</v>
      </c>
      <c r="BH1935" s="18" t="s">
        <v>5537</v>
      </c>
      <c r="BI1935" s="18" t="s">
        <v>5537</v>
      </c>
      <c r="BJ1935" s="18" t="s">
        <v>5537</v>
      </c>
      <c r="BK1935" s="18" t="s">
        <v>5537</v>
      </c>
      <c r="BL1935" s="9" t="s">
        <v>5537</v>
      </c>
      <c r="BM1935" s="14" t="s">
        <v>5537</v>
      </c>
      <c r="BN1935" s="14" t="s">
        <v>5537</v>
      </c>
      <c r="BO1935" s="14" t="str">
        <f>_xlfn.XLOOKUP(B1935,'[4]cell downs 18042026 17h'!$B:$B,'[4]cell downs 18042026 17h'!$B:$B,"")</f>
        <v/>
      </c>
      <c r="BP1935" s="14" t="str">
        <f>_xlfn.XLOOKUP(B1935,'[5]Cells Huawei 19042026 15h'!$B:$B,'[5]Cells Huawei 19042026 15h'!$B:$B,"")</f>
        <v/>
      </c>
      <c r="BQ1935" s="9" t="str">
        <f>_xlfn.XLOOKUP(B1935,'[6]cells down 19042026 9H40'!$B:$B,'[6]cells down 19042026 9H40'!$B:$B,"")</f>
        <v/>
      </c>
      <c r="BR1935" s="9" t="s">
        <v>3617</v>
      </c>
      <c r="BS1935" s="9" t="s">
        <v>12</v>
      </c>
      <c r="BT1935" s="108"/>
    </row>
    <row r="1936" spans="1:72" s="9" customFormat="1" x14ac:dyDescent="0.35">
      <c r="A1936" s="1" t="s">
        <v>3618</v>
      </c>
      <c r="B1936" s="8" t="s">
        <v>3619</v>
      </c>
      <c r="C1936" s="3" t="str">
        <f>_xlfn.XLOOKUP(B1936,'[1]daily break down'!$D:$D,'[1]daily break down'!$E:$E,"")</f>
        <v>CENTRE</v>
      </c>
      <c r="D1936" s="1" t="s">
        <v>11</v>
      </c>
      <c r="E1936" s="1" t="s">
        <v>12</v>
      </c>
      <c r="F1936" s="3" t="s">
        <v>69</v>
      </c>
      <c r="G1936" s="1" t="s">
        <v>3618</v>
      </c>
      <c r="H1936" s="34" t="str">
        <f>_xlfn.XLOOKUP(B1936,[2]CALCULATION!$B:$B,[2]CALCULATION!$H:$H,"")</f>
        <v>ZTE</v>
      </c>
      <c r="I1936" s="28">
        <v>0</v>
      </c>
      <c r="J1936" s="28">
        <v>0</v>
      </c>
      <c r="K1936" s="28">
        <v>0</v>
      </c>
      <c r="L1936" s="28">
        <v>0</v>
      </c>
      <c r="M1936" s="28">
        <v>0</v>
      </c>
      <c r="N1936" s="28">
        <v>0</v>
      </c>
      <c r="O1936" s="28">
        <v>0</v>
      </c>
      <c r="P1936" s="28">
        <v>0</v>
      </c>
      <c r="Q1936" s="28">
        <v>0</v>
      </c>
      <c r="R1936" s="28">
        <v>0</v>
      </c>
      <c r="S1936" s="93">
        <v>0</v>
      </c>
      <c r="T1936" s="93">
        <f>_xlfn.XLOOKUP(B1936,'[3]Nur des jours'!$B:$B,'[3]Nur des jours'!$U:$U,"")</f>
        <v>0</v>
      </c>
      <c r="U1936" s="93">
        <v>0</v>
      </c>
      <c r="V1936" s="93">
        <v>0</v>
      </c>
      <c r="W1936" s="93">
        <v>0</v>
      </c>
      <c r="X1936" s="93">
        <v>0</v>
      </c>
      <c r="Y1936" s="93">
        <v>0</v>
      </c>
      <c r="Z1936" s="93">
        <v>0</v>
      </c>
      <c r="AA1936" s="93">
        <v>0</v>
      </c>
      <c r="AB1936" s="93">
        <v>0</v>
      </c>
      <c r="AC1936" s="93"/>
      <c r="AD1936" s="93">
        <v>0</v>
      </c>
      <c r="AE1936" s="93">
        <v>0</v>
      </c>
      <c r="AF1936" s="93">
        <v>0</v>
      </c>
      <c r="AG1936" s="93"/>
      <c r="AH1936" s="93">
        <v>0</v>
      </c>
      <c r="AI1936" s="93">
        <v>0</v>
      </c>
      <c r="AJ1936" s="93">
        <v>0</v>
      </c>
      <c r="AK1936" s="93">
        <v>0</v>
      </c>
      <c r="AL1936" s="93">
        <v>0</v>
      </c>
      <c r="AM1936" s="49" t="s">
        <v>5559</v>
      </c>
      <c r="AN1936" s="49"/>
      <c r="AO1936" s="48" t="str" cm="1">
        <f t="array" ref="AO1936">IFERROR(_xlfn.IFS(
AQ1936="MPR ISSUE","PDH",
AQ1936="BSS Hardware Issue","BSS",
AQ1936="Sites strategiques, MLL, Pylone, etc.","ENVTECH",
AQ1936="AKTIVCO DEFAUT GE &amp; POWER Cabinet","AKTIVCO",
AQ1936="AKTIVCO Coupure ENEO &amp; Baisse de tension","AKTIVCO GRID ONLY",
AQ1936="Coupure ENEO &amp; Baisse de tension","IHS GRID ONLY",
AQ1936="Defaut GE &amp; POWER Cabinet","IHS",
AQ1936="Sharing","Partners",
AQ1936="Sites strategiques &amp; DataCenter","SST &amp; DC",
AQ1936="Exclu","Exclu",
AQ1936="SAT","SAT",
AQ1936="SPARE-ISSUE","SPARE-ISSUE",
AQ1936="Fiber CAmtel","TRANS_FO_CAMTEL",
AQ1936="Fiber AOF","Fiber AOF",
AQ1936="Projet OCM (HUAWEI)","TRAVAUX-HUAWEI",
AQ1936="Projet OCM (NOKIA)","TRAVAUX-NOKIA",
AQ1936="ACCESS-ISSUE","ACCESS-ISSUE",
AQ1936="Projet OCM (ZTE, NOKIA, autres projets)","TRAVAUX OCM",
AQ1936="No root CAuse","No root cause",
AQ1936="ODU HS","PDH",
AQ1936="IP &amp; VLAN","PDH",
AQ1936="Warehouse HUAWEI","SPARE-ISSUE",
AQ1936="SPARE-HS","SPARE-ISSUE",
AQ1936="Power Telco","BSS",AQ1936="no impacts","no impacts"
),"")</f>
        <v>No root cause</v>
      </c>
      <c r="AP1936" s="48" t="str" cm="1">
        <f t="array" ref="AP1936">IFERROR(_xlfn.IFS(
AQ1936="MPR ISSUE","TX ISSUE",
AQ1936="BSS Hardware Issue","RAN ISSUE",
AQ1936="Sites strategiques, MLL, Pylone, etc.","ENVTECH",
AQ1936="AKTIVCO DEFAUT GE &amp; POWER Cabinet","POWER ISSUE",
AQ1936="AKTIVCO Coupure ENEO &amp; Baisse de tension","POWER ISSUE",
AQ1936="Coupure ENEO &amp; Baisse de tension","POWER ISSUE",
AQ1936="Defaut GE &amp; POWER Cabinet","POWER ISSUE",
AQ1936="Sharing","POWER ISSUE",
AQ1936="Sites strategiques &amp; DataCenter","POWER ISSUE",
AQ1936="Exclu","Exclu",
AQ1936="SAT","TX ISSUE",
AQ1936="SPARE-ISSUE","SPARE-ISSUE",
AQ1936="Fiber CAmtel","TX ISSUE",
AQ1936="Fiber AOF","TX ISSUE",
AQ1936="Projet OCM (HUAWEI)","TRAVAUX-HUAWEI",
AQ1936="Projet OCM (NOKIA)","TRAVAUX -NOKIA",
AQ1936="ACCESS-ISSUE","ACCESS-ISSUE",
AQ1936="Projet OCM (ZTE, NOKIA, autres projets)","TRAVAUX OCM",
AQ1936="No root CAuse","No root cause",
AQ1936="ODU HS","TX ISSUE",
AQ1936="IP &amp; VLAN","TX ISSUE",
AQ1936="Warehouse HUAWEI","SPARE-ISSUE",
AQ1936="SPARE-HS","SPARE-ISSUE",
AQ1936="Power Telco","RAN ISSUE",AQ1936="no impacts","no impacts"
),"")</f>
        <v>No root cause</v>
      </c>
      <c r="AQ1936" s="126" t="s">
        <v>5344</v>
      </c>
      <c r="AR1936" s="48" t="str" cm="1">
        <f t="array" ref="AR1936">IFERROR(_xlfn.IFS(
AQ1936="MPR ISSUE","ACTIVE",
AQ1936="BSS Hardware Issue","ACTIVE",
AQ1936="Sites strategiques, MLL, Pylone, etc.","PASSIVE",
AQ1936="AKTIVCO DEFAUT GE &amp; POWER Cabinet","PASSIVE",
AQ1936="AKTIVCO Coupure ENEO &amp; Baisse de tension","PASSIVE",
AQ1936="Coupure ENEO &amp; Baisse de tension","PASSIVE",
AQ1936="Defaut GE &amp; POWER Cabinet","PASSIVE",
AQ1936="Sharing","PASSIVE",
AQ1936="Sites strategiques &amp; DataCenter","PASSIVE",
AQ1936="Exclu","Exclu",
AQ1936="SAT","ACTIVE",
AQ1936="SPARE-ISSUE","SPARE-ISSUE",
AQ1936="Fiber CAmtel","ACTIVE",
AQ1936="Fiber AOF","ACTIVE",
AQ1936="Projet OCM (HUAWEI)","PLANNED WORKS",
AQ1936="Projet OCM (NOKIA)","PLANNED WORKS",
AQ1936="ACCESS-ISSUE","ACCESS-ISSUE",
AQ1936="Projet OCM (ZTE, NOKIA, autres projets)","PLANNED WORKS",
AQ1936="No root CAuse","No root cause",
AQ1936="ODU HS","ACTIVE",
AQ1936="IP &amp; VLAN","ACTIVE",
AQ1936="Warehouse HUAWEI","SPARE-ISSUE",
AQ1936="SPARE-HS","SPARE-ISSUE",
AQ1936="Power Telco","ACTIVE", AQ1936="no impacts","no impacts"
),"")</f>
        <v>No root cause</v>
      </c>
      <c r="AS1936" s="92" t="s">
        <v>5537</v>
      </c>
      <c r="AT1936" s="98" t="s">
        <v>3619</v>
      </c>
      <c r="AV1936" s="17" t="s">
        <v>5537</v>
      </c>
      <c r="AW1936" s="7" t="s">
        <v>5537</v>
      </c>
      <c r="AX1936" s="6" t="s">
        <v>5537</v>
      </c>
      <c r="AY1936" s="7"/>
      <c r="AZ1936" s="3" t="s">
        <v>5537</v>
      </c>
      <c r="BA1936" s="18" t="s">
        <v>5537</v>
      </c>
      <c r="BB1936" s="18" t="s">
        <v>5537</v>
      </c>
      <c r="BC1936" s="18" t="s">
        <v>5537</v>
      </c>
      <c r="BD1936" s="18" t="s">
        <v>5537</v>
      </c>
      <c r="BE1936" s="18" t="s">
        <v>5537</v>
      </c>
      <c r="BF1936" s="18" t="s">
        <v>5537</v>
      </c>
      <c r="BG1936" s="18" t="s">
        <v>5537</v>
      </c>
      <c r="BH1936" s="18" t="s">
        <v>5537</v>
      </c>
      <c r="BI1936" s="18" t="s">
        <v>5537</v>
      </c>
      <c r="BJ1936" s="18" t="s">
        <v>5537</v>
      </c>
      <c r="BK1936" s="18" t="s">
        <v>5537</v>
      </c>
      <c r="BL1936" s="9" t="s">
        <v>5537</v>
      </c>
      <c r="BM1936" s="14" t="s">
        <v>5537</v>
      </c>
      <c r="BN1936" s="14" t="s">
        <v>5537</v>
      </c>
      <c r="BO1936" s="14" t="str">
        <f>_xlfn.XLOOKUP(B1936,'[4]cell downs 18042026 17h'!$B:$B,'[4]cell downs 18042026 17h'!$B:$B,"")</f>
        <v/>
      </c>
      <c r="BP1936" s="14" t="str">
        <f>_xlfn.XLOOKUP(B1936,'[5]Cells Huawei 19042026 15h'!$B:$B,'[5]Cells Huawei 19042026 15h'!$B:$B,"")</f>
        <v/>
      </c>
      <c r="BQ1936" s="9" t="str">
        <f>_xlfn.XLOOKUP(B1936,'[6]cells down 19042026 9H40'!$B:$B,'[6]cells down 19042026 9H40'!$B:$B,"")</f>
        <v/>
      </c>
      <c r="BR1936" s="9" t="s">
        <v>3619</v>
      </c>
      <c r="BS1936" s="9" t="s">
        <v>5537</v>
      </c>
      <c r="BT1936" s="108"/>
    </row>
    <row r="1937" spans="1:72" s="9" customFormat="1" x14ac:dyDescent="0.35">
      <c r="A1937" s="1" t="s">
        <v>3620</v>
      </c>
      <c r="B1937" s="8" t="s">
        <v>3621</v>
      </c>
      <c r="C1937" s="3" t="str">
        <f>_xlfn.XLOOKUP(B1937,'[1]daily break down'!$D:$D,'[1]daily break down'!$E:$E,"")</f>
        <v>CENTRE</v>
      </c>
      <c r="D1937" s="1" t="s">
        <v>11</v>
      </c>
      <c r="E1937" s="1" t="s">
        <v>12</v>
      </c>
      <c r="F1937" s="3" t="s">
        <v>69</v>
      </c>
      <c r="G1937" s="1" t="s">
        <v>3622</v>
      </c>
      <c r="H1937" s="34" t="str">
        <f>_xlfn.XLOOKUP(B1937,[2]CALCULATION!$B:$B,[2]CALCULATION!$H:$H,"")</f>
        <v>ZTE</v>
      </c>
      <c r="I1937" s="28">
        <v>0</v>
      </c>
      <c r="J1937" s="28">
        <v>0</v>
      </c>
      <c r="K1937" s="28">
        <v>0</v>
      </c>
      <c r="L1937" s="28">
        <v>0</v>
      </c>
      <c r="M1937" s="28">
        <v>0</v>
      </c>
      <c r="N1937" s="28">
        <v>0</v>
      </c>
      <c r="O1937" s="28">
        <v>0</v>
      </c>
      <c r="P1937" s="28">
        <v>0</v>
      </c>
      <c r="Q1937" s="28">
        <v>0</v>
      </c>
      <c r="R1937" s="28">
        <v>0</v>
      </c>
      <c r="S1937" s="93">
        <v>0</v>
      </c>
      <c r="T1937" s="93">
        <f>_xlfn.XLOOKUP(B1937,'[3]Nur des jours'!$B:$B,'[3]Nur des jours'!$U:$U,"")</f>
        <v>0</v>
      </c>
      <c r="U1937" s="93">
        <v>0</v>
      </c>
      <c r="V1937" s="93">
        <v>0</v>
      </c>
      <c r="W1937" s="93">
        <v>0</v>
      </c>
      <c r="X1937" s="93">
        <v>0</v>
      </c>
      <c r="Y1937" s="93">
        <v>0</v>
      </c>
      <c r="Z1937" s="93">
        <v>0</v>
      </c>
      <c r="AA1937" s="93">
        <v>0</v>
      </c>
      <c r="AB1937" s="93">
        <v>0</v>
      </c>
      <c r="AC1937" s="93"/>
      <c r="AD1937" s="93">
        <v>0</v>
      </c>
      <c r="AE1937" s="93">
        <v>0</v>
      </c>
      <c r="AF1937" s="93">
        <v>0</v>
      </c>
      <c r="AG1937" s="93"/>
      <c r="AH1937" s="93">
        <v>0</v>
      </c>
      <c r="AI1937" s="93">
        <v>0</v>
      </c>
      <c r="AJ1937" s="93">
        <v>0</v>
      </c>
      <c r="AK1937" s="93">
        <v>0</v>
      </c>
      <c r="AL1937" s="93">
        <v>0</v>
      </c>
      <c r="AM1937" s="49" t="s">
        <v>5559</v>
      </c>
      <c r="AN1937" s="49"/>
      <c r="AO1937" s="48" t="str" cm="1">
        <f t="array" ref="AO1937">IFERROR(_xlfn.IFS(
AQ1937="MPR ISSUE","PDH",
AQ1937="BSS Hardware Issue","BSS",
AQ1937="Sites strategiques, MLL, Pylone, etc.","ENVTECH",
AQ1937="AKTIVCO DEFAUT GE &amp; POWER Cabinet","AKTIVCO",
AQ1937="AKTIVCO Coupure ENEO &amp; Baisse de tension","AKTIVCO GRID ONLY",
AQ1937="Coupure ENEO &amp; Baisse de tension","IHS GRID ONLY",
AQ1937="Defaut GE &amp; POWER Cabinet","IHS",
AQ1937="Sharing","Partners",
AQ1937="Sites strategiques &amp; DataCenter","SST &amp; DC",
AQ1937="Exclu","Exclu",
AQ1937="SAT","SAT",
AQ1937="SPARE-ISSUE","SPARE-ISSUE",
AQ1937="Fiber CAmtel","TRANS_FO_CAMTEL",
AQ1937="Fiber AOF","Fiber AOF",
AQ1937="Projet OCM (HUAWEI)","TRAVAUX-HUAWEI",
AQ1937="Projet OCM (NOKIA)","TRAVAUX-NOKIA",
AQ1937="ACCESS-ISSUE","ACCESS-ISSUE",
AQ1937="Projet OCM (ZTE, NOKIA, autres projets)","TRAVAUX OCM",
AQ1937="No root CAuse","No root cause",
AQ1937="ODU HS","PDH",
AQ1937="IP &amp; VLAN","PDH",
AQ1937="Warehouse HUAWEI","SPARE-ISSUE",
AQ1937="SPARE-HS","SPARE-ISSUE",
AQ1937="Power Telco","BSS",AQ1937="no impacts","no impacts"
),"")</f>
        <v>No root cause</v>
      </c>
      <c r="AP1937" s="48" t="str" cm="1">
        <f t="array" ref="AP1937">IFERROR(_xlfn.IFS(
AQ1937="MPR ISSUE","TX ISSUE",
AQ1937="BSS Hardware Issue","RAN ISSUE",
AQ1937="Sites strategiques, MLL, Pylone, etc.","ENVTECH",
AQ1937="AKTIVCO DEFAUT GE &amp; POWER Cabinet","POWER ISSUE",
AQ1937="AKTIVCO Coupure ENEO &amp; Baisse de tension","POWER ISSUE",
AQ1937="Coupure ENEO &amp; Baisse de tension","POWER ISSUE",
AQ1937="Defaut GE &amp; POWER Cabinet","POWER ISSUE",
AQ1937="Sharing","POWER ISSUE",
AQ1937="Sites strategiques &amp; DataCenter","POWER ISSUE",
AQ1937="Exclu","Exclu",
AQ1937="SAT","TX ISSUE",
AQ1937="SPARE-ISSUE","SPARE-ISSUE",
AQ1937="Fiber CAmtel","TX ISSUE",
AQ1937="Fiber AOF","TX ISSUE",
AQ1937="Projet OCM (HUAWEI)","TRAVAUX-HUAWEI",
AQ1937="Projet OCM (NOKIA)","TRAVAUX -NOKIA",
AQ1937="ACCESS-ISSUE","ACCESS-ISSUE",
AQ1937="Projet OCM (ZTE, NOKIA, autres projets)","TRAVAUX OCM",
AQ1937="No root CAuse","No root cause",
AQ1937="ODU HS","TX ISSUE",
AQ1937="IP &amp; VLAN","TX ISSUE",
AQ1937="Warehouse HUAWEI","SPARE-ISSUE",
AQ1937="SPARE-HS","SPARE-ISSUE",
AQ1937="Power Telco","RAN ISSUE",AQ1937="no impacts","no impacts"
),"")</f>
        <v>No root cause</v>
      </c>
      <c r="AQ1937" s="126" t="s">
        <v>5344</v>
      </c>
      <c r="AR1937" s="48" t="str" cm="1">
        <f t="array" ref="AR1937">IFERROR(_xlfn.IFS(
AQ1937="MPR ISSUE","ACTIVE",
AQ1937="BSS Hardware Issue","ACTIVE",
AQ1937="Sites strategiques, MLL, Pylone, etc.","PASSIVE",
AQ1937="AKTIVCO DEFAUT GE &amp; POWER Cabinet","PASSIVE",
AQ1937="AKTIVCO Coupure ENEO &amp; Baisse de tension","PASSIVE",
AQ1937="Coupure ENEO &amp; Baisse de tension","PASSIVE",
AQ1937="Defaut GE &amp; POWER Cabinet","PASSIVE",
AQ1937="Sharing","PASSIVE",
AQ1937="Sites strategiques &amp; DataCenter","PASSIVE",
AQ1937="Exclu","Exclu",
AQ1937="SAT","ACTIVE",
AQ1937="SPARE-ISSUE","SPARE-ISSUE",
AQ1937="Fiber CAmtel","ACTIVE",
AQ1937="Fiber AOF","ACTIVE",
AQ1937="Projet OCM (HUAWEI)","PLANNED WORKS",
AQ1937="Projet OCM (NOKIA)","PLANNED WORKS",
AQ1937="ACCESS-ISSUE","ACCESS-ISSUE",
AQ1937="Projet OCM (ZTE, NOKIA, autres projets)","PLANNED WORKS",
AQ1937="No root CAuse","No root cause",
AQ1937="ODU HS","ACTIVE",
AQ1937="IP &amp; VLAN","ACTIVE",
AQ1937="Warehouse HUAWEI","SPARE-ISSUE",
AQ1937="SPARE-HS","SPARE-ISSUE",
AQ1937="Power Telco","ACTIVE", AQ1937="no impacts","no impacts"
),"")</f>
        <v>No root cause</v>
      </c>
      <c r="AS1937" s="92" t="s">
        <v>5537</v>
      </c>
      <c r="AT1937" s="98" t="s">
        <v>3621</v>
      </c>
      <c r="AV1937" s="17" t="s">
        <v>5537</v>
      </c>
      <c r="AW1937" s="7" t="s">
        <v>5537</v>
      </c>
      <c r="AX1937" s="6" t="s">
        <v>5537</v>
      </c>
      <c r="AY1937" s="7"/>
      <c r="AZ1937" s="3" t="s">
        <v>5537</v>
      </c>
      <c r="BA1937" s="18" t="s">
        <v>5537</v>
      </c>
      <c r="BB1937" s="18" t="s">
        <v>5537</v>
      </c>
      <c r="BC1937" s="18" t="s">
        <v>5537</v>
      </c>
      <c r="BD1937" s="18" t="s">
        <v>5537</v>
      </c>
      <c r="BE1937" s="18" t="s">
        <v>5537</v>
      </c>
      <c r="BF1937" s="18" t="s">
        <v>5537</v>
      </c>
      <c r="BG1937" s="18" t="s">
        <v>5537</v>
      </c>
      <c r="BH1937" s="18" t="s">
        <v>5537</v>
      </c>
      <c r="BI1937" s="18" t="s">
        <v>5537</v>
      </c>
      <c r="BJ1937" s="18" t="s">
        <v>5537</v>
      </c>
      <c r="BK1937" s="18" t="s">
        <v>5537</v>
      </c>
      <c r="BL1937" s="9" t="s">
        <v>5537</v>
      </c>
      <c r="BM1937" s="14" t="s">
        <v>5537</v>
      </c>
      <c r="BN1937" s="14" t="s">
        <v>5537</v>
      </c>
      <c r="BO1937" s="14" t="str">
        <f>_xlfn.XLOOKUP(B1937,'[4]cell downs 18042026 17h'!$B:$B,'[4]cell downs 18042026 17h'!$B:$B,"")</f>
        <v/>
      </c>
      <c r="BP1937" s="14" t="str">
        <f>_xlfn.XLOOKUP(B1937,'[5]Cells Huawei 19042026 15h'!$B:$B,'[5]Cells Huawei 19042026 15h'!$B:$B,"")</f>
        <v/>
      </c>
      <c r="BQ1937" s="9" t="str">
        <f>_xlfn.XLOOKUP(B1937,'[6]cells down 19042026 9H40'!$B:$B,'[6]cells down 19042026 9H40'!$B:$B,"")</f>
        <v/>
      </c>
      <c r="BR1937" s="9" t="s">
        <v>3621</v>
      </c>
      <c r="BS1937" s="9" t="s">
        <v>5537</v>
      </c>
      <c r="BT1937" s="108"/>
    </row>
    <row r="1938" spans="1:72" s="9" customFormat="1" x14ac:dyDescent="0.35">
      <c r="A1938" s="1" t="s">
        <v>3626</v>
      </c>
      <c r="B1938" s="8" t="s">
        <v>3627</v>
      </c>
      <c r="C1938" s="3" t="str">
        <f>_xlfn.XLOOKUP(B1938,'[1]daily break down'!$D:$D,'[1]daily break down'!$E:$E,"")</f>
        <v>CENTRE</v>
      </c>
      <c r="D1938" s="1" t="s">
        <v>21</v>
      </c>
      <c r="E1938" s="1" t="s">
        <v>22</v>
      </c>
      <c r="F1938" s="3" t="s">
        <v>69</v>
      </c>
      <c r="G1938" s="1" t="s">
        <v>3628</v>
      </c>
      <c r="H1938" s="34" t="str">
        <f>_xlfn.XLOOKUP(B1938,[2]CALCULATION!$B:$B,[2]CALCULATION!$H:$H,"")</f>
        <v>ZTE</v>
      </c>
      <c r="I1938" s="28">
        <v>0</v>
      </c>
      <c r="J1938" s="28">
        <v>0</v>
      </c>
      <c r="K1938" s="28">
        <v>0</v>
      </c>
      <c r="L1938" s="28">
        <v>0</v>
      </c>
      <c r="M1938" s="28">
        <v>0</v>
      </c>
      <c r="N1938" s="28">
        <v>0</v>
      </c>
      <c r="O1938" s="28">
        <v>0</v>
      </c>
      <c r="P1938" s="28">
        <v>0</v>
      </c>
      <c r="Q1938" s="28">
        <v>0</v>
      </c>
      <c r="R1938" s="28">
        <v>0</v>
      </c>
      <c r="S1938" s="93">
        <v>0</v>
      </c>
      <c r="T1938" s="93">
        <f>_xlfn.XLOOKUP(B1938,'[3]Nur des jours'!$B:$B,'[3]Nur des jours'!$U:$U,"")</f>
        <v>0</v>
      </c>
      <c r="U1938" s="93">
        <v>0</v>
      </c>
      <c r="V1938" s="93">
        <v>0</v>
      </c>
      <c r="W1938" s="93">
        <v>0</v>
      </c>
      <c r="X1938" s="93">
        <v>0</v>
      </c>
      <c r="Y1938" s="93">
        <v>0</v>
      </c>
      <c r="Z1938" s="93">
        <v>0</v>
      </c>
      <c r="AA1938" s="93">
        <v>0</v>
      </c>
      <c r="AB1938" s="93">
        <v>0</v>
      </c>
      <c r="AC1938" s="93"/>
      <c r="AD1938" s="93">
        <v>0</v>
      </c>
      <c r="AE1938" s="93">
        <v>0</v>
      </c>
      <c r="AF1938" s="93">
        <v>0</v>
      </c>
      <c r="AG1938" s="93"/>
      <c r="AH1938" s="93">
        <v>0</v>
      </c>
      <c r="AI1938" s="93">
        <v>0</v>
      </c>
      <c r="AJ1938" s="93">
        <v>0</v>
      </c>
      <c r="AK1938" s="93">
        <v>0</v>
      </c>
      <c r="AL1938" s="93">
        <v>0</v>
      </c>
      <c r="AM1938" s="49" t="s">
        <v>5559</v>
      </c>
      <c r="AN1938" s="49"/>
      <c r="AO1938" s="48" t="str" cm="1">
        <f t="array" ref="AO1938">IFERROR(_xlfn.IFS(
AQ1938="MPR ISSUE","PDH",
AQ1938="BSS Hardware Issue","BSS",
AQ1938="Sites strategiques, MLL, Pylone, etc.","ENVTECH",
AQ1938="AKTIVCO DEFAUT GE &amp; POWER Cabinet","AKTIVCO",
AQ1938="AKTIVCO Coupure ENEO &amp; Baisse de tension","AKTIVCO GRID ONLY",
AQ1938="Coupure ENEO &amp; Baisse de tension","IHS GRID ONLY",
AQ1938="Defaut GE &amp; POWER Cabinet","IHS",
AQ1938="Sharing","Partners",
AQ1938="Sites strategiques &amp; DataCenter","SST &amp; DC",
AQ1938="Exclu","Exclu",
AQ1938="SAT","SAT",
AQ1938="SPARE-ISSUE","SPARE-ISSUE",
AQ1938="Fiber CAmtel","TRANS_FO_CAMTEL",
AQ1938="Fiber AOF","Fiber AOF",
AQ1938="Projet OCM (HUAWEI)","TRAVAUX-HUAWEI",
AQ1938="Projet OCM (NOKIA)","TRAVAUX-NOKIA",
AQ1938="ACCESS-ISSUE","ACCESS-ISSUE",
AQ1938="Projet OCM (ZTE, NOKIA, autres projets)","TRAVAUX OCM",
AQ1938="No root CAuse","No root cause",
AQ1938="ODU HS","PDH",
AQ1938="IP &amp; VLAN","PDH",
AQ1938="Warehouse HUAWEI","SPARE-ISSUE",
AQ1938="SPARE-HS","SPARE-ISSUE",
AQ1938="Power Telco","BSS",AQ1938="no impacts","no impacts"
),"")</f>
        <v>No root cause</v>
      </c>
      <c r="AP1938" s="48" t="str" cm="1">
        <f t="array" ref="AP1938">IFERROR(_xlfn.IFS(
AQ1938="MPR ISSUE","TX ISSUE",
AQ1938="BSS Hardware Issue","RAN ISSUE",
AQ1938="Sites strategiques, MLL, Pylone, etc.","ENVTECH",
AQ1938="AKTIVCO DEFAUT GE &amp; POWER Cabinet","POWER ISSUE",
AQ1938="AKTIVCO Coupure ENEO &amp; Baisse de tension","POWER ISSUE",
AQ1938="Coupure ENEO &amp; Baisse de tension","POWER ISSUE",
AQ1938="Defaut GE &amp; POWER Cabinet","POWER ISSUE",
AQ1938="Sharing","POWER ISSUE",
AQ1938="Sites strategiques &amp; DataCenter","POWER ISSUE",
AQ1938="Exclu","Exclu",
AQ1938="SAT","TX ISSUE",
AQ1938="SPARE-ISSUE","SPARE-ISSUE",
AQ1938="Fiber CAmtel","TX ISSUE",
AQ1938="Fiber AOF","TX ISSUE",
AQ1938="Projet OCM (HUAWEI)","TRAVAUX-HUAWEI",
AQ1938="Projet OCM (NOKIA)","TRAVAUX -NOKIA",
AQ1938="ACCESS-ISSUE","ACCESS-ISSUE",
AQ1938="Projet OCM (ZTE, NOKIA, autres projets)","TRAVAUX OCM",
AQ1938="No root CAuse","No root cause",
AQ1938="ODU HS","TX ISSUE",
AQ1938="IP &amp; VLAN","TX ISSUE",
AQ1938="Warehouse HUAWEI","SPARE-ISSUE",
AQ1938="SPARE-HS","SPARE-ISSUE",
AQ1938="Power Telco","RAN ISSUE",AQ1938="no impacts","no impacts"
),"")</f>
        <v>No root cause</v>
      </c>
      <c r="AQ1938" s="67" t="s">
        <v>5344</v>
      </c>
      <c r="AR1938" s="48" t="str" cm="1">
        <f t="array" ref="AR1938">IFERROR(_xlfn.IFS(
AQ1938="MPR ISSUE","ACTIVE",
AQ1938="BSS Hardware Issue","ACTIVE",
AQ1938="Sites strategiques, MLL, Pylone, etc.","PASSIVE",
AQ1938="AKTIVCO DEFAUT GE &amp; POWER Cabinet","PASSIVE",
AQ1938="AKTIVCO Coupure ENEO &amp; Baisse de tension","PASSIVE",
AQ1938="Coupure ENEO &amp; Baisse de tension","PASSIVE",
AQ1938="Defaut GE &amp; POWER Cabinet","PASSIVE",
AQ1938="Sharing","PASSIVE",
AQ1938="Sites strategiques &amp; DataCenter","PASSIVE",
AQ1938="Exclu","Exclu",
AQ1938="SAT","ACTIVE",
AQ1938="SPARE-ISSUE","SPARE-ISSUE",
AQ1938="Fiber CAmtel","ACTIVE",
AQ1938="Fiber AOF","ACTIVE",
AQ1938="Projet OCM (HUAWEI)","PLANNED WORKS",
AQ1938="Projet OCM (NOKIA)","PLANNED WORKS",
AQ1938="ACCESS-ISSUE","ACCESS-ISSUE",
AQ1938="Projet OCM (ZTE, NOKIA, autres projets)","PLANNED WORKS",
AQ1938="No root CAuse","No root cause",
AQ1938="ODU HS","ACTIVE",
AQ1938="IP &amp; VLAN","ACTIVE",
AQ1938="Warehouse HUAWEI","SPARE-ISSUE",
AQ1938="SPARE-HS","SPARE-ISSUE",
AQ1938="Power Telco","ACTIVE", AQ1938="no impacts","no impacts"
),"")</f>
        <v>No root cause</v>
      </c>
      <c r="AS1938" s="92" t="s">
        <v>5537</v>
      </c>
      <c r="AT1938" s="98" t="s">
        <v>3627</v>
      </c>
      <c r="AV1938" s="17" t="s">
        <v>5537</v>
      </c>
      <c r="AW1938" s="7" t="s">
        <v>5537</v>
      </c>
      <c r="AX1938" s="6" t="s">
        <v>5537</v>
      </c>
      <c r="AY1938" s="7"/>
      <c r="AZ1938" s="3" t="s">
        <v>5537</v>
      </c>
      <c r="BA1938" s="18" t="s">
        <v>5537</v>
      </c>
      <c r="BB1938" s="18" t="s">
        <v>5537</v>
      </c>
      <c r="BC1938" s="18" t="s">
        <v>5537</v>
      </c>
      <c r="BD1938" s="18" t="s">
        <v>5537</v>
      </c>
      <c r="BE1938" s="18" t="s">
        <v>5537</v>
      </c>
      <c r="BF1938" s="18" t="s">
        <v>5537</v>
      </c>
      <c r="BG1938" s="18" t="s">
        <v>5537</v>
      </c>
      <c r="BH1938" s="18" t="s">
        <v>5537</v>
      </c>
      <c r="BI1938" s="18" t="s">
        <v>5537</v>
      </c>
      <c r="BJ1938" s="18" t="s">
        <v>5537</v>
      </c>
      <c r="BK1938" s="18" t="s">
        <v>5537</v>
      </c>
      <c r="BL1938" s="9" t="s">
        <v>5537</v>
      </c>
      <c r="BM1938" s="14" t="s">
        <v>5537</v>
      </c>
      <c r="BN1938" s="14" t="s">
        <v>5537</v>
      </c>
      <c r="BO1938" s="14" t="str">
        <f>_xlfn.XLOOKUP(B1938,'[4]cell downs 18042026 17h'!$B:$B,'[4]cell downs 18042026 17h'!$B:$B,"")</f>
        <v/>
      </c>
      <c r="BP1938" s="14" t="str">
        <f>_xlfn.XLOOKUP(B1938,'[5]Cells Huawei 19042026 15h'!$B:$B,'[5]Cells Huawei 19042026 15h'!$B:$B,"")</f>
        <v/>
      </c>
      <c r="BQ1938" s="9" t="str">
        <f>_xlfn.XLOOKUP(B1938,'[6]cells down 19042026 9H40'!$B:$B,'[6]cells down 19042026 9H40'!$B:$B,"")</f>
        <v/>
      </c>
      <c r="BR1938" s="9" t="s">
        <v>5537</v>
      </c>
      <c r="BS1938" s="9" t="s">
        <v>12</v>
      </c>
      <c r="BT1938" s="108"/>
    </row>
    <row r="1939" spans="1:72" s="9" customFormat="1" ht="20.5" customHeight="1" x14ac:dyDescent="0.35">
      <c r="A1939" s="1" t="s">
        <v>3629</v>
      </c>
      <c r="B1939" s="8" t="s">
        <v>3630</v>
      </c>
      <c r="C1939" s="3" t="str">
        <f>_xlfn.XLOOKUP(B1939,'[1]daily break down'!$D:$D,'[1]daily break down'!$E:$E,"")</f>
        <v>CENTRE</v>
      </c>
      <c r="D1939" s="1" t="s">
        <v>11</v>
      </c>
      <c r="E1939" s="1" t="s">
        <v>705</v>
      </c>
      <c r="F1939" s="3" t="s">
        <v>69</v>
      </c>
      <c r="G1939" s="1" t="s">
        <v>3631</v>
      </c>
      <c r="H1939" s="34" t="str">
        <f>_xlfn.XLOOKUP(B1939,[2]CALCULATION!$B:$B,[2]CALCULATION!$H:$H,"")</f>
        <v>ZTE</v>
      </c>
      <c r="I1939" s="28">
        <v>0</v>
      </c>
      <c r="J1939" s="28">
        <v>0</v>
      </c>
      <c r="K1939" s="28">
        <v>0</v>
      </c>
      <c r="L1939" s="28">
        <v>0</v>
      </c>
      <c r="M1939" s="28">
        <v>0</v>
      </c>
      <c r="N1939" s="28">
        <v>0</v>
      </c>
      <c r="O1939" s="28">
        <v>0</v>
      </c>
      <c r="P1939" s="28">
        <v>0</v>
      </c>
      <c r="Q1939" s="28">
        <v>0</v>
      </c>
      <c r="R1939" s="28">
        <v>0</v>
      </c>
      <c r="S1939" s="93">
        <v>0</v>
      </c>
      <c r="T1939" s="93">
        <f>_xlfn.XLOOKUP(B1939,'[3]Nur des jours'!$B:$B,'[3]Nur des jours'!$U:$U,"")</f>
        <v>0</v>
      </c>
      <c r="U1939" s="93">
        <v>0</v>
      </c>
      <c r="V1939" s="93">
        <v>0</v>
      </c>
      <c r="W1939" s="93">
        <v>0</v>
      </c>
      <c r="X1939" s="93">
        <v>0</v>
      </c>
      <c r="Y1939" s="93">
        <v>0</v>
      </c>
      <c r="Z1939" s="93">
        <v>0</v>
      </c>
      <c r="AA1939" s="93">
        <v>0</v>
      </c>
      <c r="AB1939" s="93">
        <v>0</v>
      </c>
      <c r="AC1939" s="93"/>
      <c r="AD1939" s="93">
        <v>0</v>
      </c>
      <c r="AE1939" s="93">
        <v>0</v>
      </c>
      <c r="AF1939" s="93">
        <v>0</v>
      </c>
      <c r="AG1939" s="93"/>
      <c r="AH1939" s="93">
        <v>0</v>
      </c>
      <c r="AI1939" s="93">
        <v>0</v>
      </c>
      <c r="AJ1939" s="93">
        <v>0</v>
      </c>
      <c r="AK1939" s="93">
        <v>0</v>
      </c>
      <c r="AL1939" s="93">
        <v>0</v>
      </c>
      <c r="AM1939" s="49" t="s">
        <v>5559</v>
      </c>
      <c r="AN1939" s="49"/>
      <c r="AO1939" s="48" t="str" cm="1">
        <f t="array" ref="AO1939">IFERROR(_xlfn.IFS(
AQ1939="MPR ISSUE","PDH",
AQ1939="BSS Hardware Issue","BSS",
AQ1939="Sites strategiques, MLL, Pylone, etc.","ENVTECH",
AQ1939="AKTIVCO DEFAUT GE &amp; POWER Cabinet","AKTIVCO",
AQ1939="AKTIVCO Coupure ENEO &amp; Baisse de tension","AKTIVCO GRID ONLY",
AQ1939="Coupure ENEO &amp; Baisse de tension","IHS GRID ONLY",
AQ1939="Defaut GE &amp; POWER Cabinet","IHS",
AQ1939="Sharing","Partners",
AQ1939="Sites strategiques &amp; DataCenter","SST &amp; DC",
AQ1939="Exclu","Exclu",
AQ1939="SAT","SAT",
AQ1939="SPARE-ISSUE","SPARE-ISSUE",
AQ1939="Fiber CAmtel","TRANS_FO_CAMTEL",
AQ1939="Fiber AOF","Fiber AOF",
AQ1939="Projet OCM (HUAWEI)","TRAVAUX-HUAWEI",
AQ1939="Projet OCM (NOKIA)","TRAVAUX-NOKIA",
AQ1939="ACCESS-ISSUE","ACCESS-ISSUE",
AQ1939="Projet OCM (ZTE, NOKIA, autres projets)","TRAVAUX OCM",
AQ1939="No root CAuse","No root cause",
AQ1939="ODU HS","PDH",
AQ1939="IP &amp; VLAN","PDH",
AQ1939="Warehouse HUAWEI","SPARE-ISSUE",
AQ1939="SPARE-HS","SPARE-ISSUE",
AQ1939="Power Telco","BSS",AQ1939="no impacts","no impacts"
),"")</f>
        <v>No root cause</v>
      </c>
      <c r="AP1939" s="48" t="str" cm="1">
        <f t="array" ref="AP1939">IFERROR(_xlfn.IFS(
AQ1939="MPR ISSUE","TX ISSUE",
AQ1939="BSS Hardware Issue","RAN ISSUE",
AQ1939="Sites strategiques, MLL, Pylone, etc.","ENVTECH",
AQ1939="AKTIVCO DEFAUT GE &amp; POWER Cabinet","POWER ISSUE",
AQ1939="AKTIVCO Coupure ENEO &amp; Baisse de tension","POWER ISSUE",
AQ1939="Coupure ENEO &amp; Baisse de tension","POWER ISSUE",
AQ1939="Defaut GE &amp; POWER Cabinet","POWER ISSUE",
AQ1939="Sharing","POWER ISSUE",
AQ1939="Sites strategiques &amp; DataCenter","POWER ISSUE",
AQ1939="Exclu","Exclu",
AQ1939="SAT","TX ISSUE",
AQ1939="SPARE-ISSUE","SPARE-ISSUE",
AQ1939="Fiber CAmtel","TX ISSUE",
AQ1939="Fiber AOF","TX ISSUE",
AQ1939="Projet OCM (HUAWEI)","TRAVAUX-HUAWEI",
AQ1939="Projet OCM (NOKIA)","TRAVAUX -NOKIA",
AQ1939="ACCESS-ISSUE","ACCESS-ISSUE",
AQ1939="Projet OCM (ZTE, NOKIA, autres projets)","TRAVAUX OCM",
AQ1939="No root CAuse","No root cause",
AQ1939="ODU HS","TX ISSUE",
AQ1939="IP &amp; VLAN","TX ISSUE",
AQ1939="Warehouse HUAWEI","SPARE-ISSUE",
AQ1939="SPARE-HS","SPARE-ISSUE",
AQ1939="Power Telco","RAN ISSUE",AQ1939="no impacts","no impacts"
),"")</f>
        <v>No root cause</v>
      </c>
      <c r="AQ1939" s="126" t="s">
        <v>5344</v>
      </c>
      <c r="AR1939" s="48" t="str" cm="1">
        <f t="array" ref="AR1939">IFERROR(_xlfn.IFS(
AQ1939="MPR ISSUE","ACTIVE",
AQ1939="BSS Hardware Issue","ACTIVE",
AQ1939="Sites strategiques, MLL, Pylone, etc.","PASSIVE",
AQ1939="AKTIVCO DEFAUT GE &amp; POWER Cabinet","PASSIVE",
AQ1939="AKTIVCO Coupure ENEO &amp; Baisse de tension","PASSIVE",
AQ1939="Coupure ENEO &amp; Baisse de tension","PASSIVE",
AQ1939="Defaut GE &amp; POWER Cabinet","PASSIVE",
AQ1939="Sharing","PASSIVE",
AQ1939="Sites strategiques &amp; DataCenter","PASSIVE",
AQ1939="Exclu","Exclu",
AQ1939="SAT","ACTIVE",
AQ1939="SPARE-ISSUE","SPARE-ISSUE",
AQ1939="Fiber CAmtel","ACTIVE",
AQ1939="Fiber AOF","ACTIVE",
AQ1939="Projet OCM (HUAWEI)","PLANNED WORKS",
AQ1939="Projet OCM (NOKIA)","PLANNED WORKS",
AQ1939="ACCESS-ISSUE","ACCESS-ISSUE",
AQ1939="Projet OCM (ZTE, NOKIA, autres projets)","PLANNED WORKS",
AQ1939="No root CAuse","No root cause",
AQ1939="ODU HS","ACTIVE",
AQ1939="IP &amp; VLAN","ACTIVE",
AQ1939="Warehouse HUAWEI","SPARE-ISSUE",
AQ1939="SPARE-HS","SPARE-ISSUE",
AQ1939="Power Telco","ACTIVE", AQ1939="no impacts","no impacts"
),"")</f>
        <v>No root cause</v>
      </c>
      <c r="AS1939" s="92" t="s">
        <v>5537</v>
      </c>
      <c r="AT1939" s="98" t="s">
        <v>3630</v>
      </c>
      <c r="AV1939" s="17" t="s">
        <v>5537</v>
      </c>
      <c r="AW1939" s="7" t="s">
        <v>5537</v>
      </c>
      <c r="AX1939" s="6" t="s">
        <v>5537</v>
      </c>
      <c r="AY1939" s="7"/>
      <c r="AZ1939" s="3" t="s">
        <v>5537</v>
      </c>
      <c r="BA1939" s="18" t="s">
        <v>5537</v>
      </c>
      <c r="BB1939" s="18" t="s">
        <v>5537</v>
      </c>
      <c r="BC1939" s="18" t="s">
        <v>5537</v>
      </c>
      <c r="BD1939" s="18" t="s">
        <v>5537</v>
      </c>
      <c r="BE1939" s="18" t="s">
        <v>5537</v>
      </c>
      <c r="BF1939" s="18" t="s">
        <v>5537</v>
      </c>
      <c r="BG1939" s="18" t="s">
        <v>5537</v>
      </c>
      <c r="BH1939" s="18" t="s">
        <v>5537</v>
      </c>
      <c r="BI1939" s="18" t="s">
        <v>5537</v>
      </c>
      <c r="BJ1939" s="18" t="s">
        <v>5537</v>
      </c>
      <c r="BK1939" s="18" t="s">
        <v>5537</v>
      </c>
      <c r="BL1939" s="9" t="s">
        <v>5537</v>
      </c>
      <c r="BM1939" s="14" t="s">
        <v>5537</v>
      </c>
      <c r="BN1939" s="14" t="s">
        <v>5537</v>
      </c>
      <c r="BO1939" s="14" t="str">
        <f>_xlfn.XLOOKUP(B1939,'[4]cell downs 18042026 17h'!$B:$B,'[4]cell downs 18042026 17h'!$B:$B,"")</f>
        <v/>
      </c>
      <c r="BP1939" s="14" t="str">
        <f>_xlfn.XLOOKUP(B1939,'[5]Cells Huawei 19042026 15h'!$B:$B,'[5]Cells Huawei 19042026 15h'!$B:$B,"")</f>
        <v/>
      </c>
      <c r="BQ1939" s="9" t="str">
        <f>_xlfn.XLOOKUP(B1939,'[6]cells down 19042026 9H40'!$B:$B,'[6]cells down 19042026 9H40'!$B:$B,"")</f>
        <v/>
      </c>
      <c r="BR1939" s="9" t="s">
        <v>5537</v>
      </c>
      <c r="BS1939" s="9" t="s">
        <v>5537</v>
      </c>
      <c r="BT1939" s="108"/>
    </row>
    <row r="1940" spans="1:72" s="9" customFormat="1" x14ac:dyDescent="0.35">
      <c r="A1940" s="1" t="s">
        <v>3632</v>
      </c>
      <c r="B1940" s="8" t="s">
        <v>3633</v>
      </c>
      <c r="C1940" s="3" t="str">
        <f>_xlfn.XLOOKUP(B1940,'[1]daily break down'!$D:$D,'[1]daily break down'!$E:$E,"")</f>
        <v>CENTRE</v>
      </c>
      <c r="D1940" s="1" t="s">
        <v>11</v>
      </c>
      <c r="E1940" s="1" t="s">
        <v>318</v>
      </c>
      <c r="F1940" s="3" t="s">
        <v>69</v>
      </c>
      <c r="G1940" s="1" t="s">
        <v>1216</v>
      </c>
      <c r="H1940" s="34" t="str">
        <f>_xlfn.XLOOKUP(B1940,[2]CALCULATION!$B:$B,[2]CALCULATION!$H:$H,"")</f>
        <v>ZTE</v>
      </c>
      <c r="I1940" s="28">
        <v>0</v>
      </c>
      <c r="J1940" s="28">
        <v>0</v>
      </c>
      <c r="K1940" s="28">
        <v>0</v>
      </c>
      <c r="L1940" s="28">
        <v>0</v>
      </c>
      <c r="M1940" s="28">
        <v>0</v>
      </c>
      <c r="N1940" s="28">
        <v>0</v>
      </c>
      <c r="O1940" s="28">
        <v>0</v>
      </c>
      <c r="P1940" s="28">
        <v>0</v>
      </c>
      <c r="Q1940" s="28">
        <v>0</v>
      </c>
      <c r="R1940" s="28">
        <v>0</v>
      </c>
      <c r="S1940" s="93">
        <v>0</v>
      </c>
      <c r="T1940" s="93">
        <f>_xlfn.XLOOKUP(B1940,'[3]Nur des jours'!$B:$B,'[3]Nur des jours'!$U:$U,"")</f>
        <v>0</v>
      </c>
      <c r="U1940" s="93">
        <v>0</v>
      </c>
      <c r="V1940" s="93">
        <v>0</v>
      </c>
      <c r="W1940" s="93">
        <v>0</v>
      </c>
      <c r="X1940" s="93">
        <v>0</v>
      </c>
      <c r="Y1940" s="93">
        <v>0</v>
      </c>
      <c r="Z1940" s="93">
        <v>0</v>
      </c>
      <c r="AA1940" s="93">
        <v>0</v>
      </c>
      <c r="AB1940" s="93">
        <v>0</v>
      </c>
      <c r="AC1940" s="93"/>
      <c r="AD1940" s="93">
        <v>0</v>
      </c>
      <c r="AE1940" s="93">
        <v>0</v>
      </c>
      <c r="AF1940" s="93">
        <v>0</v>
      </c>
      <c r="AG1940" s="93"/>
      <c r="AH1940" s="93">
        <v>0</v>
      </c>
      <c r="AI1940" s="93">
        <v>0</v>
      </c>
      <c r="AJ1940" s="93">
        <v>0</v>
      </c>
      <c r="AK1940" s="93">
        <v>0</v>
      </c>
      <c r="AL1940" s="93">
        <v>0</v>
      </c>
      <c r="AM1940" s="49" t="s">
        <v>5559</v>
      </c>
      <c r="AN1940" s="49"/>
      <c r="AO1940" s="48" t="str" cm="1">
        <f t="array" ref="AO1940">IFERROR(_xlfn.IFS(
AQ1940="MPR ISSUE","PDH",
AQ1940="BSS Hardware Issue","BSS",
AQ1940="Sites strategiques, MLL, Pylone, etc.","ENVTECH",
AQ1940="AKTIVCO DEFAUT GE &amp; POWER Cabinet","AKTIVCO",
AQ1940="AKTIVCO Coupure ENEO &amp; Baisse de tension","AKTIVCO GRID ONLY",
AQ1940="Coupure ENEO &amp; Baisse de tension","IHS GRID ONLY",
AQ1940="Defaut GE &amp; POWER Cabinet","IHS",
AQ1940="Sharing","Partners",
AQ1940="Sites strategiques &amp; DataCenter","SST &amp; DC",
AQ1940="Exclu","Exclu",
AQ1940="SAT","SAT",
AQ1940="SPARE-ISSUE","SPARE-ISSUE",
AQ1940="Fiber CAmtel","TRANS_FO_CAMTEL",
AQ1940="Fiber AOF","Fiber AOF",
AQ1940="Projet OCM (HUAWEI)","TRAVAUX-HUAWEI",
AQ1940="Projet OCM (NOKIA)","TRAVAUX-NOKIA",
AQ1940="ACCESS-ISSUE","ACCESS-ISSUE",
AQ1940="Projet OCM (ZTE, NOKIA, autres projets)","TRAVAUX OCM",
AQ1940="No root CAuse","No root cause",
AQ1940="ODU HS","PDH",
AQ1940="IP &amp; VLAN","PDH",
AQ1940="Warehouse HUAWEI","SPARE-ISSUE",
AQ1940="SPARE-HS","SPARE-ISSUE",
AQ1940="Power Telco","BSS",AQ1940="no impacts","no impacts"
),"")</f>
        <v>No root cause</v>
      </c>
      <c r="AP1940" s="48" t="str" cm="1">
        <f t="array" ref="AP1940">IFERROR(_xlfn.IFS(
AQ1940="MPR ISSUE","TX ISSUE",
AQ1940="BSS Hardware Issue","RAN ISSUE",
AQ1940="Sites strategiques, MLL, Pylone, etc.","ENVTECH",
AQ1940="AKTIVCO DEFAUT GE &amp; POWER Cabinet","POWER ISSUE",
AQ1940="AKTIVCO Coupure ENEO &amp; Baisse de tension","POWER ISSUE",
AQ1940="Coupure ENEO &amp; Baisse de tension","POWER ISSUE",
AQ1940="Defaut GE &amp; POWER Cabinet","POWER ISSUE",
AQ1940="Sharing","POWER ISSUE",
AQ1940="Sites strategiques &amp; DataCenter","POWER ISSUE",
AQ1940="Exclu","Exclu",
AQ1940="SAT","TX ISSUE",
AQ1940="SPARE-ISSUE","SPARE-ISSUE",
AQ1940="Fiber CAmtel","TX ISSUE",
AQ1940="Fiber AOF","TX ISSUE",
AQ1940="Projet OCM (HUAWEI)","TRAVAUX-HUAWEI",
AQ1940="Projet OCM (NOKIA)","TRAVAUX -NOKIA",
AQ1940="ACCESS-ISSUE","ACCESS-ISSUE",
AQ1940="Projet OCM (ZTE, NOKIA, autres projets)","TRAVAUX OCM",
AQ1940="No root CAuse","No root cause",
AQ1940="ODU HS","TX ISSUE",
AQ1940="IP &amp; VLAN","TX ISSUE",
AQ1940="Warehouse HUAWEI","SPARE-ISSUE",
AQ1940="SPARE-HS","SPARE-ISSUE",
AQ1940="Power Telco","RAN ISSUE",AQ1940="no impacts","no impacts"
),"")</f>
        <v>No root cause</v>
      </c>
      <c r="AQ1940" s="126" t="s">
        <v>5344</v>
      </c>
      <c r="AR1940" s="48" t="str" cm="1">
        <f t="array" ref="AR1940">IFERROR(_xlfn.IFS(
AQ1940="MPR ISSUE","ACTIVE",
AQ1940="BSS Hardware Issue","ACTIVE",
AQ1940="Sites strategiques, MLL, Pylone, etc.","PASSIVE",
AQ1940="AKTIVCO DEFAUT GE &amp; POWER Cabinet","PASSIVE",
AQ1940="AKTIVCO Coupure ENEO &amp; Baisse de tension","PASSIVE",
AQ1940="Coupure ENEO &amp; Baisse de tension","PASSIVE",
AQ1940="Defaut GE &amp; POWER Cabinet","PASSIVE",
AQ1940="Sharing","PASSIVE",
AQ1940="Sites strategiques &amp; DataCenter","PASSIVE",
AQ1940="Exclu","Exclu",
AQ1940="SAT","ACTIVE",
AQ1940="SPARE-ISSUE","SPARE-ISSUE",
AQ1940="Fiber CAmtel","ACTIVE",
AQ1940="Fiber AOF","ACTIVE",
AQ1940="Projet OCM (HUAWEI)","PLANNED WORKS",
AQ1940="Projet OCM (NOKIA)","PLANNED WORKS",
AQ1940="ACCESS-ISSUE","ACCESS-ISSUE",
AQ1940="Projet OCM (ZTE, NOKIA, autres projets)","PLANNED WORKS",
AQ1940="No root CAuse","No root cause",
AQ1940="ODU HS","ACTIVE",
AQ1940="IP &amp; VLAN","ACTIVE",
AQ1940="Warehouse HUAWEI","SPARE-ISSUE",
AQ1940="SPARE-HS","SPARE-ISSUE",
AQ1940="Power Telco","ACTIVE", AQ1940="no impacts","no impacts"
),"")</f>
        <v>No root cause</v>
      </c>
      <c r="AS1940" s="92" t="s">
        <v>5537</v>
      </c>
      <c r="AT1940" s="98" t="s">
        <v>3633</v>
      </c>
      <c r="AV1940" s="17" t="s">
        <v>5537</v>
      </c>
      <c r="AW1940" s="7" t="s">
        <v>5537</v>
      </c>
      <c r="AX1940" s="6" t="s">
        <v>5537</v>
      </c>
      <c r="AY1940" s="7"/>
      <c r="AZ1940" s="3" t="s">
        <v>5537</v>
      </c>
      <c r="BA1940" s="18" t="s">
        <v>5537</v>
      </c>
      <c r="BB1940" s="18" t="s">
        <v>5537</v>
      </c>
      <c r="BC1940" s="18" t="s">
        <v>5537</v>
      </c>
      <c r="BD1940" s="18" t="s">
        <v>5537</v>
      </c>
      <c r="BE1940" s="18" t="s">
        <v>5537</v>
      </c>
      <c r="BF1940" s="18" t="s">
        <v>5537</v>
      </c>
      <c r="BG1940" s="18" t="s">
        <v>5537</v>
      </c>
      <c r="BH1940" s="18" t="s">
        <v>5537</v>
      </c>
      <c r="BI1940" s="18" t="s">
        <v>5537</v>
      </c>
      <c r="BJ1940" s="18" t="s">
        <v>5537</v>
      </c>
      <c r="BK1940" s="18" t="s">
        <v>5537</v>
      </c>
      <c r="BL1940" s="9" t="s">
        <v>5537</v>
      </c>
      <c r="BM1940" s="14" t="s">
        <v>5537</v>
      </c>
      <c r="BN1940" s="14" t="s">
        <v>5537</v>
      </c>
      <c r="BO1940" s="14" t="str">
        <f>_xlfn.XLOOKUP(B1940,'[4]cell downs 18042026 17h'!$B:$B,'[4]cell downs 18042026 17h'!$B:$B,"")</f>
        <v/>
      </c>
      <c r="BP1940" s="14" t="str">
        <f>_xlfn.XLOOKUP(B1940,'[5]Cells Huawei 19042026 15h'!$B:$B,'[5]Cells Huawei 19042026 15h'!$B:$B,"")</f>
        <v/>
      </c>
      <c r="BQ1940" s="9" t="str">
        <f>_xlfn.XLOOKUP(B1940,'[6]cells down 19042026 9H40'!$B:$B,'[6]cells down 19042026 9H40'!$B:$B,"")</f>
        <v/>
      </c>
      <c r="BR1940" s="9" t="s">
        <v>5537</v>
      </c>
      <c r="BS1940" s="9" t="s">
        <v>237</v>
      </c>
      <c r="BT1940" s="108"/>
    </row>
    <row r="1941" spans="1:72" s="9" customFormat="1" x14ac:dyDescent="0.35">
      <c r="A1941" s="1" t="s">
        <v>3634</v>
      </c>
      <c r="B1941" s="8" t="s">
        <v>3635</v>
      </c>
      <c r="C1941" s="3" t="str">
        <f>_xlfn.XLOOKUP(B1941,'[1]daily break down'!$D:$D,'[1]daily break down'!$E:$E,"")</f>
        <v>CENTRE</v>
      </c>
      <c r="D1941" s="1" t="s">
        <v>11</v>
      </c>
      <c r="E1941" s="1" t="s">
        <v>594</v>
      </c>
      <c r="F1941" s="3" t="s">
        <v>37</v>
      </c>
      <c r="G1941" s="1" t="s">
        <v>3636</v>
      </c>
      <c r="H1941" s="34" t="str">
        <f>_xlfn.XLOOKUP(B1941,[2]CALCULATION!$B:$B,[2]CALCULATION!$H:$H,"")</f>
        <v>ZTE</v>
      </c>
      <c r="I1941" s="28">
        <v>0</v>
      </c>
      <c r="J1941" s="28">
        <v>0</v>
      </c>
      <c r="K1941" s="28">
        <v>0</v>
      </c>
      <c r="L1941" s="28">
        <v>0</v>
      </c>
      <c r="M1941" s="28">
        <v>0</v>
      </c>
      <c r="N1941" s="28">
        <v>0</v>
      </c>
      <c r="O1941" s="28">
        <v>0</v>
      </c>
      <c r="P1941" s="28">
        <v>0</v>
      </c>
      <c r="Q1941" s="28">
        <v>0</v>
      </c>
      <c r="R1941" s="28">
        <v>0</v>
      </c>
      <c r="S1941" s="93">
        <v>0</v>
      </c>
      <c r="T1941" s="93">
        <f>_xlfn.XLOOKUP(B1941,'[3]Nur des jours'!$B:$B,'[3]Nur des jours'!$U:$U,"")</f>
        <v>0</v>
      </c>
      <c r="U1941" s="93">
        <v>0</v>
      </c>
      <c r="V1941" s="93">
        <v>0</v>
      </c>
      <c r="W1941" s="93">
        <v>0</v>
      </c>
      <c r="X1941" s="93">
        <v>0</v>
      </c>
      <c r="Y1941" s="93">
        <v>0</v>
      </c>
      <c r="Z1941" s="93">
        <v>0</v>
      </c>
      <c r="AA1941" s="93">
        <v>0</v>
      </c>
      <c r="AB1941" s="93">
        <v>0</v>
      </c>
      <c r="AC1941" s="93"/>
      <c r="AD1941" s="93">
        <v>0</v>
      </c>
      <c r="AE1941" s="93">
        <v>0</v>
      </c>
      <c r="AF1941" s="93">
        <v>0</v>
      </c>
      <c r="AG1941" s="93"/>
      <c r="AH1941" s="93">
        <v>0</v>
      </c>
      <c r="AI1941" s="93">
        <v>0</v>
      </c>
      <c r="AJ1941" s="93">
        <v>0</v>
      </c>
      <c r="AK1941" s="93">
        <v>0</v>
      </c>
      <c r="AL1941" s="93">
        <v>0</v>
      </c>
      <c r="AM1941" s="49" t="s">
        <v>5559</v>
      </c>
      <c r="AN1941" s="49"/>
      <c r="AO1941" s="48" t="str" cm="1">
        <f t="array" ref="AO1941">IFERROR(_xlfn.IFS(
AQ1941="MPR ISSUE","PDH",
AQ1941="BSS Hardware Issue","BSS",
AQ1941="Sites strategiques, MLL, Pylone, etc.","ENVTECH",
AQ1941="AKTIVCO DEFAUT GE &amp; POWER Cabinet","AKTIVCO",
AQ1941="AKTIVCO Coupure ENEO &amp; Baisse de tension","AKTIVCO GRID ONLY",
AQ1941="Coupure ENEO &amp; Baisse de tension","IHS GRID ONLY",
AQ1941="Defaut GE &amp; POWER Cabinet","IHS",
AQ1941="Sharing","Partners",
AQ1941="Sites strategiques &amp; DataCenter","SST &amp; DC",
AQ1941="Exclu","Exclu",
AQ1941="SAT","SAT",
AQ1941="SPARE-ISSUE","SPARE-ISSUE",
AQ1941="Fiber CAmtel","TRANS_FO_CAMTEL",
AQ1941="Fiber AOF","Fiber AOF",
AQ1941="Projet OCM (HUAWEI)","TRAVAUX-HUAWEI",
AQ1941="Projet OCM (NOKIA)","TRAVAUX-NOKIA",
AQ1941="ACCESS-ISSUE","ACCESS-ISSUE",
AQ1941="Projet OCM (ZTE, NOKIA, autres projets)","TRAVAUX OCM",
AQ1941="No root CAuse","No root cause",
AQ1941="ODU HS","PDH",
AQ1941="IP &amp; VLAN","PDH",
AQ1941="Warehouse HUAWEI","SPARE-ISSUE",
AQ1941="SPARE-HS","SPARE-ISSUE",
AQ1941="Power Telco","BSS",AQ1941="no impacts","no impacts"
),"")</f>
        <v>No root cause</v>
      </c>
      <c r="AP1941" s="48" t="str" cm="1">
        <f t="array" ref="AP1941">IFERROR(_xlfn.IFS(
AQ1941="MPR ISSUE","TX ISSUE",
AQ1941="BSS Hardware Issue","RAN ISSUE",
AQ1941="Sites strategiques, MLL, Pylone, etc.","ENVTECH",
AQ1941="AKTIVCO DEFAUT GE &amp; POWER Cabinet","POWER ISSUE",
AQ1941="AKTIVCO Coupure ENEO &amp; Baisse de tension","POWER ISSUE",
AQ1941="Coupure ENEO &amp; Baisse de tension","POWER ISSUE",
AQ1941="Defaut GE &amp; POWER Cabinet","POWER ISSUE",
AQ1941="Sharing","POWER ISSUE",
AQ1941="Sites strategiques &amp; DataCenter","POWER ISSUE",
AQ1941="Exclu","Exclu",
AQ1941="SAT","TX ISSUE",
AQ1941="SPARE-ISSUE","SPARE-ISSUE",
AQ1941="Fiber CAmtel","TX ISSUE",
AQ1941="Fiber AOF","TX ISSUE",
AQ1941="Projet OCM (HUAWEI)","TRAVAUX-HUAWEI",
AQ1941="Projet OCM (NOKIA)","TRAVAUX -NOKIA",
AQ1941="ACCESS-ISSUE","ACCESS-ISSUE",
AQ1941="Projet OCM (ZTE, NOKIA, autres projets)","TRAVAUX OCM",
AQ1941="No root CAuse","No root cause",
AQ1941="ODU HS","TX ISSUE",
AQ1941="IP &amp; VLAN","TX ISSUE",
AQ1941="Warehouse HUAWEI","SPARE-ISSUE",
AQ1941="SPARE-HS","SPARE-ISSUE",
AQ1941="Power Telco","RAN ISSUE",AQ1941="no impacts","no impacts"
),"")</f>
        <v>No root cause</v>
      </c>
      <c r="AQ1941" s="126" t="s">
        <v>5344</v>
      </c>
      <c r="AR1941" s="48" t="str" cm="1">
        <f t="array" ref="AR1941">IFERROR(_xlfn.IFS(
AQ1941="MPR ISSUE","ACTIVE",
AQ1941="BSS Hardware Issue","ACTIVE",
AQ1941="Sites strategiques, MLL, Pylone, etc.","PASSIVE",
AQ1941="AKTIVCO DEFAUT GE &amp; POWER Cabinet","PASSIVE",
AQ1941="AKTIVCO Coupure ENEO &amp; Baisse de tension","PASSIVE",
AQ1941="Coupure ENEO &amp; Baisse de tension","PASSIVE",
AQ1941="Defaut GE &amp; POWER Cabinet","PASSIVE",
AQ1941="Sharing","PASSIVE",
AQ1941="Sites strategiques &amp; DataCenter","PASSIVE",
AQ1941="Exclu","Exclu",
AQ1941="SAT","ACTIVE",
AQ1941="SPARE-ISSUE","SPARE-ISSUE",
AQ1941="Fiber CAmtel","ACTIVE",
AQ1941="Fiber AOF","ACTIVE",
AQ1941="Projet OCM (HUAWEI)","PLANNED WORKS",
AQ1941="Projet OCM (NOKIA)","PLANNED WORKS",
AQ1941="ACCESS-ISSUE","ACCESS-ISSUE",
AQ1941="Projet OCM (ZTE, NOKIA, autres projets)","PLANNED WORKS",
AQ1941="No root CAuse","No root cause",
AQ1941="ODU HS","ACTIVE",
AQ1941="IP &amp; VLAN","ACTIVE",
AQ1941="Warehouse HUAWEI","SPARE-ISSUE",
AQ1941="SPARE-HS","SPARE-ISSUE",
AQ1941="Power Telco","ACTIVE", AQ1941="no impacts","no impacts"
),"")</f>
        <v>No root cause</v>
      </c>
      <c r="AS1941" s="92" t="s">
        <v>5537</v>
      </c>
      <c r="AT1941" s="98" t="s">
        <v>3635</v>
      </c>
      <c r="AV1941" s="17" t="s">
        <v>5537</v>
      </c>
      <c r="AW1941" s="7" t="s">
        <v>5537</v>
      </c>
      <c r="AX1941" s="6" t="s">
        <v>5537</v>
      </c>
      <c r="AY1941" s="7"/>
      <c r="AZ1941" s="3" t="s">
        <v>5537</v>
      </c>
      <c r="BA1941" s="18" t="s">
        <v>5537</v>
      </c>
      <c r="BB1941" s="18" t="s">
        <v>5537</v>
      </c>
      <c r="BC1941" s="18" t="s">
        <v>5537</v>
      </c>
      <c r="BD1941" s="18" t="s">
        <v>5537</v>
      </c>
      <c r="BE1941" s="18" t="s">
        <v>5537</v>
      </c>
      <c r="BF1941" s="18" t="s">
        <v>5537</v>
      </c>
      <c r="BG1941" s="18" t="s">
        <v>5537</v>
      </c>
      <c r="BH1941" s="18" t="s">
        <v>5537</v>
      </c>
      <c r="BI1941" s="18" t="s">
        <v>5537</v>
      </c>
      <c r="BJ1941" s="18" t="s">
        <v>5537</v>
      </c>
      <c r="BK1941" s="18" t="s">
        <v>5537</v>
      </c>
      <c r="BL1941" s="9" t="s">
        <v>5537</v>
      </c>
      <c r="BM1941" s="14" t="s">
        <v>5537</v>
      </c>
      <c r="BN1941" s="14" t="s">
        <v>5537</v>
      </c>
      <c r="BO1941" s="14" t="str">
        <f>_xlfn.XLOOKUP(B1941,'[4]cell downs 18042026 17h'!$B:$B,'[4]cell downs 18042026 17h'!$B:$B,"")</f>
        <v/>
      </c>
      <c r="BP1941" s="14" t="str">
        <f>_xlfn.XLOOKUP(B1941,'[5]Cells Huawei 19042026 15h'!$B:$B,'[5]Cells Huawei 19042026 15h'!$B:$B,"")</f>
        <v/>
      </c>
      <c r="BQ1941" s="9" t="str">
        <f>_xlfn.XLOOKUP(B1941,'[6]cells down 19042026 9H40'!$B:$B,'[6]cells down 19042026 9H40'!$B:$B,"")</f>
        <v/>
      </c>
      <c r="BR1941" s="9" t="s">
        <v>3635</v>
      </c>
      <c r="BS1941" s="9" t="s">
        <v>12</v>
      </c>
      <c r="BT1941" s="108"/>
    </row>
    <row r="1942" spans="1:72" s="9" customFormat="1" x14ac:dyDescent="0.35">
      <c r="A1942" s="1" t="s">
        <v>3637</v>
      </c>
      <c r="B1942" s="8" t="s">
        <v>3638</v>
      </c>
      <c r="C1942" s="3" t="str">
        <f>_xlfn.XLOOKUP(B1942,'[1]daily break down'!$D:$D,'[1]daily break down'!$E:$E,"")</f>
        <v>CENTRE</v>
      </c>
      <c r="D1942" s="1" t="s">
        <v>21</v>
      </c>
      <c r="E1942" s="1" t="s">
        <v>563</v>
      </c>
      <c r="F1942" s="3" t="s">
        <v>37</v>
      </c>
      <c r="G1942" s="1" t="s">
        <v>3639</v>
      </c>
      <c r="H1942" s="34" t="str">
        <f>_xlfn.XLOOKUP(B1942,[2]CALCULATION!$B:$B,[2]CALCULATION!$H:$H,"")</f>
        <v>ZTE</v>
      </c>
      <c r="I1942" s="28">
        <v>0</v>
      </c>
      <c r="J1942" s="28">
        <v>0</v>
      </c>
      <c r="K1942" s="28">
        <v>0</v>
      </c>
      <c r="L1942" s="28">
        <v>0</v>
      </c>
      <c r="M1942" s="28">
        <v>0</v>
      </c>
      <c r="N1942" s="28">
        <v>0</v>
      </c>
      <c r="O1942" s="28">
        <v>0</v>
      </c>
      <c r="P1942" s="28">
        <v>0</v>
      </c>
      <c r="Q1942" s="28">
        <v>0</v>
      </c>
      <c r="R1942" s="28">
        <v>0</v>
      </c>
      <c r="S1942" s="93">
        <v>0</v>
      </c>
      <c r="T1942" s="93">
        <f>_xlfn.XLOOKUP(B1942,'[3]Nur des jours'!$B:$B,'[3]Nur des jours'!$U:$U,"")</f>
        <v>0</v>
      </c>
      <c r="U1942" s="93">
        <v>0</v>
      </c>
      <c r="V1942" s="93">
        <v>0</v>
      </c>
      <c r="W1942" s="93">
        <v>0</v>
      </c>
      <c r="X1942" s="93">
        <v>0</v>
      </c>
      <c r="Y1942" s="93">
        <v>0</v>
      </c>
      <c r="Z1942" s="93">
        <v>0</v>
      </c>
      <c r="AA1942" s="93">
        <v>0</v>
      </c>
      <c r="AB1942" s="93">
        <v>0</v>
      </c>
      <c r="AC1942" s="93"/>
      <c r="AD1942" s="93">
        <v>0</v>
      </c>
      <c r="AE1942" s="93">
        <v>0</v>
      </c>
      <c r="AF1942" s="93">
        <v>0</v>
      </c>
      <c r="AG1942" s="93"/>
      <c r="AH1942" s="93">
        <v>0</v>
      </c>
      <c r="AI1942" s="93">
        <v>0</v>
      </c>
      <c r="AJ1942" s="93">
        <v>0</v>
      </c>
      <c r="AK1942" s="93">
        <v>0</v>
      </c>
      <c r="AL1942" s="93">
        <v>0</v>
      </c>
      <c r="AM1942" s="49" t="s">
        <v>5559</v>
      </c>
      <c r="AN1942" s="49"/>
      <c r="AO1942" s="48" t="str" cm="1">
        <f t="array" ref="AO1942">IFERROR(_xlfn.IFS(
AQ1942="MPR ISSUE","PDH",
AQ1942="BSS Hardware Issue","BSS",
AQ1942="Sites strategiques, MLL, Pylone, etc.","ENVTECH",
AQ1942="AKTIVCO DEFAUT GE &amp; POWER Cabinet","AKTIVCO",
AQ1942="AKTIVCO Coupure ENEO &amp; Baisse de tension","AKTIVCO GRID ONLY",
AQ1942="Coupure ENEO &amp; Baisse de tension","IHS GRID ONLY",
AQ1942="Defaut GE &amp; POWER Cabinet","IHS",
AQ1942="Sharing","Partners",
AQ1942="Sites strategiques &amp; DataCenter","SST &amp; DC",
AQ1942="Exclu","Exclu",
AQ1942="SAT","SAT",
AQ1942="SPARE-ISSUE","SPARE-ISSUE",
AQ1942="Fiber CAmtel","TRANS_FO_CAMTEL",
AQ1942="Fiber AOF","Fiber AOF",
AQ1942="Projet OCM (HUAWEI)","TRAVAUX-HUAWEI",
AQ1942="Projet OCM (NOKIA)","TRAVAUX-NOKIA",
AQ1942="ACCESS-ISSUE","ACCESS-ISSUE",
AQ1942="Projet OCM (ZTE, NOKIA, autres projets)","TRAVAUX OCM",
AQ1942="No root CAuse","No root cause",
AQ1942="ODU HS","PDH",
AQ1942="IP &amp; VLAN","PDH",
AQ1942="Warehouse HUAWEI","SPARE-ISSUE",
AQ1942="SPARE-HS","SPARE-ISSUE",
AQ1942="Power Telco","BSS",AQ1942="no impacts","no impacts"
),"")</f>
        <v>No root cause</v>
      </c>
      <c r="AP1942" s="48" t="str" cm="1">
        <f t="array" ref="AP1942">IFERROR(_xlfn.IFS(
AQ1942="MPR ISSUE","TX ISSUE",
AQ1942="BSS Hardware Issue","RAN ISSUE",
AQ1942="Sites strategiques, MLL, Pylone, etc.","ENVTECH",
AQ1942="AKTIVCO DEFAUT GE &amp; POWER Cabinet","POWER ISSUE",
AQ1942="AKTIVCO Coupure ENEO &amp; Baisse de tension","POWER ISSUE",
AQ1942="Coupure ENEO &amp; Baisse de tension","POWER ISSUE",
AQ1942="Defaut GE &amp; POWER Cabinet","POWER ISSUE",
AQ1942="Sharing","POWER ISSUE",
AQ1942="Sites strategiques &amp; DataCenter","POWER ISSUE",
AQ1942="Exclu","Exclu",
AQ1942="SAT","TX ISSUE",
AQ1942="SPARE-ISSUE","SPARE-ISSUE",
AQ1942="Fiber CAmtel","TX ISSUE",
AQ1942="Fiber AOF","TX ISSUE",
AQ1942="Projet OCM (HUAWEI)","TRAVAUX-HUAWEI",
AQ1942="Projet OCM (NOKIA)","TRAVAUX -NOKIA",
AQ1942="ACCESS-ISSUE","ACCESS-ISSUE",
AQ1942="Projet OCM (ZTE, NOKIA, autres projets)","TRAVAUX OCM",
AQ1942="No root CAuse","No root cause",
AQ1942="ODU HS","TX ISSUE",
AQ1942="IP &amp; VLAN","TX ISSUE",
AQ1942="Warehouse HUAWEI","SPARE-ISSUE",
AQ1942="SPARE-HS","SPARE-ISSUE",
AQ1942="Power Telco","RAN ISSUE",AQ1942="no impacts","no impacts"
),"")</f>
        <v>No root cause</v>
      </c>
      <c r="AQ1942" s="67" t="s">
        <v>5344</v>
      </c>
      <c r="AR1942" s="48" t="str" cm="1">
        <f t="array" ref="AR1942">IFERROR(_xlfn.IFS(
AQ1942="MPR ISSUE","ACTIVE",
AQ1942="BSS Hardware Issue","ACTIVE",
AQ1942="Sites strategiques, MLL, Pylone, etc.","PASSIVE",
AQ1942="AKTIVCO DEFAUT GE &amp; POWER Cabinet","PASSIVE",
AQ1942="AKTIVCO Coupure ENEO &amp; Baisse de tension","PASSIVE",
AQ1942="Coupure ENEO &amp; Baisse de tension","PASSIVE",
AQ1942="Defaut GE &amp; POWER Cabinet","PASSIVE",
AQ1942="Sharing","PASSIVE",
AQ1942="Sites strategiques &amp; DataCenter","PASSIVE",
AQ1942="Exclu","Exclu",
AQ1942="SAT","ACTIVE",
AQ1942="SPARE-ISSUE","SPARE-ISSUE",
AQ1942="Fiber CAmtel","ACTIVE",
AQ1942="Fiber AOF","ACTIVE",
AQ1942="Projet OCM (HUAWEI)","PLANNED WORKS",
AQ1942="Projet OCM (NOKIA)","PLANNED WORKS",
AQ1942="ACCESS-ISSUE","ACCESS-ISSUE",
AQ1942="Projet OCM (ZTE, NOKIA, autres projets)","PLANNED WORKS",
AQ1942="No root CAuse","No root cause",
AQ1942="ODU HS","ACTIVE",
AQ1942="IP &amp; VLAN","ACTIVE",
AQ1942="Warehouse HUAWEI","SPARE-ISSUE",
AQ1942="SPARE-HS","SPARE-ISSUE",
AQ1942="Power Telco","ACTIVE", AQ1942="no impacts","no impacts"
),"")</f>
        <v>No root cause</v>
      </c>
      <c r="AS1942" s="92" t="s">
        <v>5537</v>
      </c>
      <c r="AT1942" s="98" t="s">
        <v>3638</v>
      </c>
      <c r="AV1942" s="17" t="s">
        <v>5537</v>
      </c>
      <c r="AW1942" s="7" t="s">
        <v>5537</v>
      </c>
      <c r="AX1942" s="6" t="s">
        <v>5537</v>
      </c>
      <c r="AY1942" s="7"/>
      <c r="AZ1942" s="3" t="s">
        <v>5537</v>
      </c>
      <c r="BA1942" s="18" t="s">
        <v>5537</v>
      </c>
      <c r="BB1942" s="18" t="s">
        <v>5537</v>
      </c>
      <c r="BC1942" s="18" t="s">
        <v>5537</v>
      </c>
      <c r="BD1942" s="18" t="s">
        <v>5537</v>
      </c>
      <c r="BE1942" s="18" t="s">
        <v>5537</v>
      </c>
      <c r="BF1942" s="18" t="s">
        <v>5537</v>
      </c>
      <c r="BG1942" s="18" t="s">
        <v>5537</v>
      </c>
      <c r="BH1942" s="18" t="s">
        <v>5537</v>
      </c>
      <c r="BI1942" s="18" t="s">
        <v>5537</v>
      </c>
      <c r="BJ1942" s="18" t="s">
        <v>5537</v>
      </c>
      <c r="BK1942" s="18" t="s">
        <v>5537</v>
      </c>
      <c r="BL1942" s="9" t="s">
        <v>5537</v>
      </c>
      <c r="BM1942" s="14" t="s">
        <v>5537</v>
      </c>
      <c r="BN1942" s="14" t="s">
        <v>5537</v>
      </c>
      <c r="BO1942" s="14" t="str">
        <f>_xlfn.XLOOKUP(B1942,'[4]cell downs 18042026 17h'!$B:$B,'[4]cell downs 18042026 17h'!$B:$B,"")</f>
        <v/>
      </c>
      <c r="BP1942" s="14" t="str">
        <f>_xlfn.XLOOKUP(B1942,'[5]Cells Huawei 19042026 15h'!$B:$B,'[5]Cells Huawei 19042026 15h'!$B:$B,"")</f>
        <v/>
      </c>
      <c r="BQ1942" s="9" t="str">
        <f>_xlfn.XLOOKUP(B1942,'[6]cells down 19042026 9H40'!$B:$B,'[6]cells down 19042026 9H40'!$B:$B,"")</f>
        <v/>
      </c>
      <c r="BR1942" s="9" t="s">
        <v>5537</v>
      </c>
      <c r="BS1942" s="9" t="s">
        <v>12</v>
      </c>
      <c r="BT1942" s="108"/>
    </row>
    <row r="1943" spans="1:72" s="9" customFormat="1" x14ac:dyDescent="0.35">
      <c r="A1943" s="1" t="s">
        <v>3640</v>
      </c>
      <c r="B1943" s="8" t="s">
        <v>3641</v>
      </c>
      <c r="C1943" s="3" t="str">
        <f>_xlfn.XLOOKUP(B1943,'[1]daily break down'!$D:$D,'[1]daily break down'!$E:$E,"")</f>
        <v>CENTRE</v>
      </c>
      <c r="D1943" s="1" t="s">
        <v>11</v>
      </c>
      <c r="E1943" s="1" t="s">
        <v>154</v>
      </c>
      <c r="F1943" s="3" t="s">
        <v>69</v>
      </c>
      <c r="G1943" s="1" t="s">
        <v>3642</v>
      </c>
      <c r="H1943" s="34" t="str">
        <f>_xlfn.XLOOKUP(B1943,[2]CALCULATION!$B:$B,[2]CALCULATION!$H:$H,"")</f>
        <v>ZTE</v>
      </c>
      <c r="I1943" s="28">
        <v>0</v>
      </c>
      <c r="J1943" s="28">
        <v>0</v>
      </c>
      <c r="K1943" s="28">
        <v>0</v>
      </c>
      <c r="L1943" s="28">
        <v>0</v>
      </c>
      <c r="M1943" s="28">
        <v>0</v>
      </c>
      <c r="N1943" s="28">
        <v>0</v>
      </c>
      <c r="O1943" s="28">
        <v>0</v>
      </c>
      <c r="P1943" s="28">
        <v>0</v>
      </c>
      <c r="Q1943" s="28">
        <v>0</v>
      </c>
      <c r="R1943" s="28">
        <v>0</v>
      </c>
      <c r="S1943" s="93">
        <v>0</v>
      </c>
      <c r="T1943" s="93">
        <f>_xlfn.XLOOKUP(B1943,'[3]Nur des jours'!$B:$B,'[3]Nur des jours'!$U:$U,"")</f>
        <v>0</v>
      </c>
      <c r="U1943" s="93">
        <v>0</v>
      </c>
      <c r="V1943" s="93">
        <v>0</v>
      </c>
      <c r="W1943" s="93">
        <v>0</v>
      </c>
      <c r="X1943" s="93">
        <v>0</v>
      </c>
      <c r="Y1943" s="93">
        <v>0</v>
      </c>
      <c r="Z1943" s="93">
        <v>0</v>
      </c>
      <c r="AA1943" s="93">
        <v>0</v>
      </c>
      <c r="AB1943" s="93">
        <v>0</v>
      </c>
      <c r="AC1943" s="93"/>
      <c r="AD1943" s="93">
        <v>0</v>
      </c>
      <c r="AE1943" s="93">
        <v>0</v>
      </c>
      <c r="AF1943" s="93">
        <v>0</v>
      </c>
      <c r="AG1943" s="93"/>
      <c r="AH1943" s="93">
        <v>0</v>
      </c>
      <c r="AI1943" s="93">
        <v>0</v>
      </c>
      <c r="AJ1943" s="93">
        <v>0</v>
      </c>
      <c r="AK1943" s="93">
        <v>0</v>
      </c>
      <c r="AL1943" s="93">
        <v>0</v>
      </c>
      <c r="AM1943" s="49" t="s">
        <v>5559</v>
      </c>
      <c r="AN1943" s="49"/>
      <c r="AO1943" s="48" t="str" cm="1">
        <f t="array" ref="AO1943">IFERROR(_xlfn.IFS(
AQ1943="MPR ISSUE","PDH",
AQ1943="BSS Hardware Issue","BSS",
AQ1943="Sites strategiques, MLL, Pylone, etc.","ENVTECH",
AQ1943="AKTIVCO DEFAUT GE &amp; POWER Cabinet","AKTIVCO",
AQ1943="AKTIVCO Coupure ENEO &amp; Baisse de tension","AKTIVCO GRID ONLY",
AQ1943="Coupure ENEO &amp; Baisse de tension","IHS GRID ONLY",
AQ1943="Defaut GE &amp; POWER Cabinet","IHS",
AQ1943="Sharing","Partners",
AQ1943="Sites strategiques &amp; DataCenter","SST &amp; DC",
AQ1943="Exclu","Exclu",
AQ1943="SAT","SAT",
AQ1943="SPARE-ISSUE","SPARE-ISSUE",
AQ1943="Fiber CAmtel","TRANS_FO_CAMTEL",
AQ1943="Fiber AOF","Fiber AOF",
AQ1943="Projet OCM (HUAWEI)","TRAVAUX-HUAWEI",
AQ1943="Projet OCM (NOKIA)","TRAVAUX-NOKIA",
AQ1943="ACCESS-ISSUE","ACCESS-ISSUE",
AQ1943="Projet OCM (ZTE, NOKIA, autres projets)","TRAVAUX OCM",
AQ1943="No root CAuse","No root cause",
AQ1943="ODU HS","PDH",
AQ1943="IP &amp; VLAN","PDH",
AQ1943="Warehouse HUAWEI","SPARE-ISSUE",
AQ1943="SPARE-HS","SPARE-ISSUE",
AQ1943="Power Telco","BSS",AQ1943="no impacts","no impacts"
),"")</f>
        <v>No root cause</v>
      </c>
      <c r="AP1943" s="48" t="str" cm="1">
        <f t="array" ref="AP1943">IFERROR(_xlfn.IFS(
AQ1943="MPR ISSUE","TX ISSUE",
AQ1943="BSS Hardware Issue","RAN ISSUE",
AQ1943="Sites strategiques, MLL, Pylone, etc.","ENVTECH",
AQ1943="AKTIVCO DEFAUT GE &amp; POWER Cabinet","POWER ISSUE",
AQ1943="AKTIVCO Coupure ENEO &amp; Baisse de tension","POWER ISSUE",
AQ1943="Coupure ENEO &amp; Baisse de tension","POWER ISSUE",
AQ1943="Defaut GE &amp; POWER Cabinet","POWER ISSUE",
AQ1943="Sharing","POWER ISSUE",
AQ1943="Sites strategiques &amp; DataCenter","POWER ISSUE",
AQ1943="Exclu","Exclu",
AQ1943="SAT","TX ISSUE",
AQ1943="SPARE-ISSUE","SPARE-ISSUE",
AQ1943="Fiber CAmtel","TX ISSUE",
AQ1943="Fiber AOF","TX ISSUE",
AQ1943="Projet OCM (HUAWEI)","TRAVAUX-HUAWEI",
AQ1943="Projet OCM (NOKIA)","TRAVAUX -NOKIA",
AQ1943="ACCESS-ISSUE","ACCESS-ISSUE",
AQ1943="Projet OCM (ZTE, NOKIA, autres projets)","TRAVAUX OCM",
AQ1943="No root CAuse","No root cause",
AQ1943="ODU HS","TX ISSUE",
AQ1943="IP &amp; VLAN","TX ISSUE",
AQ1943="Warehouse HUAWEI","SPARE-ISSUE",
AQ1943="SPARE-HS","SPARE-ISSUE",
AQ1943="Power Telco","RAN ISSUE",AQ1943="no impacts","no impacts"
),"")</f>
        <v>No root cause</v>
      </c>
      <c r="AQ1943" s="126" t="s">
        <v>5344</v>
      </c>
      <c r="AR1943" s="48" t="str" cm="1">
        <f t="array" ref="AR1943">IFERROR(_xlfn.IFS(
AQ1943="MPR ISSUE","ACTIVE",
AQ1943="BSS Hardware Issue","ACTIVE",
AQ1943="Sites strategiques, MLL, Pylone, etc.","PASSIVE",
AQ1943="AKTIVCO DEFAUT GE &amp; POWER Cabinet","PASSIVE",
AQ1943="AKTIVCO Coupure ENEO &amp; Baisse de tension","PASSIVE",
AQ1943="Coupure ENEO &amp; Baisse de tension","PASSIVE",
AQ1943="Defaut GE &amp; POWER Cabinet","PASSIVE",
AQ1943="Sharing","PASSIVE",
AQ1943="Sites strategiques &amp; DataCenter","PASSIVE",
AQ1943="Exclu","Exclu",
AQ1943="SAT","ACTIVE",
AQ1943="SPARE-ISSUE","SPARE-ISSUE",
AQ1943="Fiber CAmtel","ACTIVE",
AQ1943="Fiber AOF","ACTIVE",
AQ1943="Projet OCM (HUAWEI)","PLANNED WORKS",
AQ1943="Projet OCM (NOKIA)","PLANNED WORKS",
AQ1943="ACCESS-ISSUE","ACCESS-ISSUE",
AQ1943="Projet OCM (ZTE, NOKIA, autres projets)","PLANNED WORKS",
AQ1943="No root CAuse","No root cause",
AQ1943="ODU HS","ACTIVE",
AQ1943="IP &amp; VLAN","ACTIVE",
AQ1943="Warehouse HUAWEI","SPARE-ISSUE",
AQ1943="SPARE-HS","SPARE-ISSUE",
AQ1943="Power Telco","ACTIVE", AQ1943="no impacts","no impacts"
),"")</f>
        <v>No root cause</v>
      </c>
      <c r="AS1943" s="92" t="s">
        <v>5537</v>
      </c>
      <c r="AT1943" s="98" t="s">
        <v>3641</v>
      </c>
      <c r="AV1943" s="17" t="s">
        <v>5537</v>
      </c>
      <c r="AW1943" s="7" t="s">
        <v>5537</v>
      </c>
      <c r="AX1943" s="6" t="s">
        <v>5537</v>
      </c>
      <c r="AY1943" s="7"/>
      <c r="AZ1943" s="3" t="s">
        <v>5537</v>
      </c>
      <c r="BA1943" s="18" t="s">
        <v>5537</v>
      </c>
      <c r="BB1943" s="18" t="s">
        <v>5537</v>
      </c>
      <c r="BC1943" s="18" t="s">
        <v>5537</v>
      </c>
      <c r="BD1943" s="18" t="s">
        <v>5537</v>
      </c>
      <c r="BE1943" s="18" t="s">
        <v>5537</v>
      </c>
      <c r="BF1943" s="18" t="s">
        <v>5537</v>
      </c>
      <c r="BG1943" s="18" t="s">
        <v>5537</v>
      </c>
      <c r="BH1943" s="18" t="s">
        <v>5537</v>
      </c>
      <c r="BI1943" s="18" t="s">
        <v>5537</v>
      </c>
      <c r="BJ1943" s="18" t="s">
        <v>5537</v>
      </c>
      <c r="BK1943" s="18" t="s">
        <v>5537</v>
      </c>
      <c r="BL1943" s="9" t="s">
        <v>5537</v>
      </c>
      <c r="BM1943" s="14" t="s">
        <v>5537</v>
      </c>
      <c r="BN1943" s="14" t="s">
        <v>5537</v>
      </c>
      <c r="BO1943" s="14" t="str">
        <f>_xlfn.XLOOKUP(B1943,'[4]cell downs 18042026 17h'!$B:$B,'[4]cell downs 18042026 17h'!$B:$B,"")</f>
        <v/>
      </c>
      <c r="BP1943" s="14" t="str">
        <f>_xlfn.XLOOKUP(B1943,'[5]Cells Huawei 19042026 15h'!$B:$B,'[5]Cells Huawei 19042026 15h'!$B:$B,"")</f>
        <v/>
      </c>
      <c r="BQ1943" s="9" t="str">
        <f>_xlfn.XLOOKUP(B1943,'[6]cells down 19042026 9H40'!$B:$B,'[6]cells down 19042026 9H40'!$B:$B,"")</f>
        <v/>
      </c>
      <c r="BR1943" s="9" t="s">
        <v>3641</v>
      </c>
      <c r="BS1943" s="9" t="s">
        <v>12</v>
      </c>
      <c r="BT1943" s="108"/>
    </row>
    <row r="1944" spans="1:72" s="9" customFormat="1" x14ac:dyDescent="0.35">
      <c r="A1944" s="1" t="s">
        <v>3643</v>
      </c>
      <c r="B1944" s="8" t="s">
        <v>3644</v>
      </c>
      <c r="C1944" s="3" t="str">
        <f>_xlfn.XLOOKUP(B1944,'[1]daily break down'!$D:$D,'[1]daily break down'!$E:$E,"")</f>
        <v>CENTRE</v>
      </c>
      <c r="D1944" s="1" t="s">
        <v>11</v>
      </c>
      <c r="E1944" s="1" t="s">
        <v>12</v>
      </c>
      <c r="F1944" s="3" t="s">
        <v>69</v>
      </c>
      <c r="G1944" s="1" t="s">
        <v>3643</v>
      </c>
      <c r="H1944" s="34" t="str">
        <f>_xlfn.XLOOKUP(B1944,[2]CALCULATION!$B:$B,[2]CALCULATION!$H:$H,"")</f>
        <v>ZTE</v>
      </c>
      <c r="I1944" s="28">
        <v>0</v>
      </c>
      <c r="J1944" s="28">
        <v>0</v>
      </c>
      <c r="K1944" s="28">
        <v>0</v>
      </c>
      <c r="L1944" s="28">
        <v>0</v>
      </c>
      <c r="M1944" s="28">
        <v>0</v>
      </c>
      <c r="N1944" s="28">
        <v>0</v>
      </c>
      <c r="O1944" s="28">
        <v>0</v>
      </c>
      <c r="P1944" s="28">
        <v>0</v>
      </c>
      <c r="Q1944" s="28">
        <v>0</v>
      </c>
      <c r="R1944" s="28">
        <v>0</v>
      </c>
      <c r="S1944" s="93">
        <v>0</v>
      </c>
      <c r="T1944" s="93">
        <f>_xlfn.XLOOKUP(B1944,'[3]Nur des jours'!$B:$B,'[3]Nur des jours'!$U:$U,"")</f>
        <v>0</v>
      </c>
      <c r="U1944" s="93">
        <v>0</v>
      </c>
      <c r="V1944" s="93">
        <v>0</v>
      </c>
      <c r="W1944" s="93">
        <v>0</v>
      </c>
      <c r="X1944" s="93">
        <v>0</v>
      </c>
      <c r="Y1944" s="93">
        <v>0</v>
      </c>
      <c r="Z1944" s="93">
        <v>0</v>
      </c>
      <c r="AA1944" s="93">
        <v>0</v>
      </c>
      <c r="AB1944" s="93">
        <v>0</v>
      </c>
      <c r="AC1944" s="93"/>
      <c r="AD1944" s="93">
        <v>0</v>
      </c>
      <c r="AE1944" s="93">
        <v>0</v>
      </c>
      <c r="AF1944" s="93">
        <v>0</v>
      </c>
      <c r="AG1944" s="93"/>
      <c r="AH1944" s="93">
        <v>0</v>
      </c>
      <c r="AI1944" s="93">
        <v>0</v>
      </c>
      <c r="AJ1944" s="93">
        <v>0</v>
      </c>
      <c r="AK1944" s="93">
        <v>0</v>
      </c>
      <c r="AL1944" s="93">
        <v>0</v>
      </c>
      <c r="AM1944" s="49" t="s">
        <v>5559</v>
      </c>
      <c r="AN1944" s="49"/>
      <c r="AO1944" s="48" t="str" cm="1">
        <f t="array" ref="AO1944">IFERROR(_xlfn.IFS(
AQ1944="MPR ISSUE","PDH",
AQ1944="BSS Hardware Issue","BSS",
AQ1944="Sites strategiques, MLL, Pylone, etc.","ENVTECH",
AQ1944="AKTIVCO DEFAUT GE &amp; POWER Cabinet","AKTIVCO",
AQ1944="AKTIVCO Coupure ENEO &amp; Baisse de tension","AKTIVCO GRID ONLY",
AQ1944="Coupure ENEO &amp; Baisse de tension","IHS GRID ONLY",
AQ1944="Defaut GE &amp; POWER Cabinet","IHS",
AQ1944="Sharing","Partners",
AQ1944="Sites strategiques &amp; DataCenter","SST &amp; DC",
AQ1944="Exclu","Exclu",
AQ1944="SAT","SAT",
AQ1944="SPARE-ISSUE","SPARE-ISSUE",
AQ1944="Fiber CAmtel","TRANS_FO_CAMTEL",
AQ1944="Fiber AOF","Fiber AOF",
AQ1944="Projet OCM (HUAWEI)","TRAVAUX-HUAWEI",
AQ1944="Projet OCM (NOKIA)","TRAVAUX-NOKIA",
AQ1944="ACCESS-ISSUE","ACCESS-ISSUE",
AQ1944="Projet OCM (ZTE, NOKIA, autres projets)","TRAVAUX OCM",
AQ1944="No root CAuse","No root cause",
AQ1944="ODU HS","PDH",
AQ1944="IP &amp; VLAN","PDH",
AQ1944="Warehouse HUAWEI","SPARE-ISSUE",
AQ1944="SPARE-HS","SPARE-ISSUE",
AQ1944="Power Telco","BSS",AQ1944="no impacts","no impacts"
),"")</f>
        <v>No root cause</v>
      </c>
      <c r="AP1944" s="48" t="str" cm="1">
        <f t="array" ref="AP1944">IFERROR(_xlfn.IFS(
AQ1944="MPR ISSUE","TX ISSUE",
AQ1944="BSS Hardware Issue","RAN ISSUE",
AQ1944="Sites strategiques, MLL, Pylone, etc.","ENVTECH",
AQ1944="AKTIVCO DEFAUT GE &amp; POWER Cabinet","POWER ISSUE",
AQ1944="AKTIVCO Coupure ENEO &amp; Baisse de tension","POWER ISSUE",
AQ1944="Coupure ENEO &amp; Baisse de tension","POWER ISSUE",
AQ1944="Defaut GE &amp; POWER Cabinet","POWER ISSUE",
AQ1944="Sharing","POWER ISSUE",
AQ1944="Sites strategiques &amp; DataCenter","POWER ISSUE",
AQ1944="Exclu","Exclu",
AQ1944="SAT","TX ISSUE",
AQ1944="SPARE-ISSUE","SPARE-ISSUE",
AQ1944="Fiber CAmtel","TX ISSUE",
AQ1944="Fiber AOF","TX ISSUE",
AQ1944="Projet OCM (HUAWEI)","TRAVAUX-HUAWEI",
AQ1944="Projet OCM (NOKIA)","TRAVAUX -NOKIA",
AQ1944="ACCESS-ISSUE","ACCESS-ISSUE",
AQ1944="Projet OCM (ZTE, NOKIA, autres projets)","TRAVAUX OCM",
AQ1944="No root CAuse","No root cause",
AQ1944="ODU HS","TX ISSUE",
AQ1944="IP &amp; VLAN","TX ISSUE",
AQ1944="Warehouse HUAWEI","SPARE-ISSUE",
AQ1944="SPARE-HS","SPARE-ISSUE",
AQ1944="Power Telco","RAN ISSUE",AQ1944="no impacts","no impacts"
),"")</f>
        <v>No root cause</v>
      </c>
      <c r="AQ1944" s="126" t="s">
        <v>5344</v>
      </c>
      <c r="AR1944" s="48" t="str" cm="1">
        <f t="array" ref="AR1944">IFERROR(_xlfn.IFS(
AQ1944="MPR ISSUE","ACTIVE",
AQ1944="BSS Hardware Issue","ACTIVE",
AQ1944="Sites strategiques, MLL, Pylone, etc.","PASSIVE",
AQ1944="AKTIVCO DEFAUT GE &amp; POWER Cabinet","PASSIVE",
AQ1944="AKTIVCO Coupure ENEO &amp; Baisse de tension","PASSIVE",
AQ1944="Coupure ENEO &amp; Baisse de tension","PASSIVE",
AQ1944="Defaut GE &amp; POWER Cabinet","PASSIVE",
AQ1944="Sharing","PASSIVE",
AQ1944="Sites strategiques &amp; DataCenter","PASSIVE",
AQ1944="Exclu","Exclu",
AQ1944="SAT","ACTIVE",
AQ1944="SPARE-ISSUE","SPARE-ISSUE",
AQ1944="Fiber CAmtel","ACTIVE",
AQ1944="Fiber AOF","ACTIVE",
AQ1944="Projet OCM (HUAWEI)","PLANNED WORKS",
AQ1944="Projet OCM (NOKIA)","PLANNED WORKS",
AQ1944="ACCESS-ISSUE","ACCESS-ISSUE",
AQ1944="Projet OCM (ZTE, NOKIA, autres projets)","PLANNED WORKS",
AQ1944="No root CAuse","No root cause",
AQ1944="ODU HS","ACTIVE",
AQ1944="IP &amp; VLAN","ACTIVE",
AQ1944="Warehouse HUAWEI","SPARE-ISSUE",
AQ1944="SPARE-HS","SPARE-ISSUE",
AQ1944="Power Telco","ACTIVE", AQ1944="no impacts","no impacts"
),"")</f>
        <v>No root cause</v>
      </c>
      <c r="AS1944" s="92" t="s">
        <v>5537</v>
      </c>
      <c r="AT1944" s="98" t="s">
        <v>3644</v>
      </c>
      <c r="AV1944" s="17" t="s">
        <v>5537</v>
      </c>
      <c r="AW1944" s="7" t="s">
        <v>5537</v>
      </c>
      <c r="AX1944" s="6" t="s">
        <v>5537</v>
      </c>
      <c r="AY1944" s="7"/>
      <c r="AZ1944" s="3" t="s">
        <v>5537</v>
      </c>
      <c r="BA1944" s="18" t="s">
        <v>5537</v>
      </c>
      <c r="BB1944" s="18" t="s">
        <v>5537</v>
      </c>
      <c r="BC1944" s="18" t="s">
        <v>5537</v>
      </c>
      <c r="BD1944" s="18" t="s">
        <v>5537</v>
      </c>
      <c r="BE1944" s="18" t="s">
        <v>5537</v>
      </c>
      <c r="BF1944" s="18" t="s">
        <v>5537</v>
      </c>
      <c r="BG1944" s="18" t="s">
        <v>5537</v>
      </c>
      <c r="BH1944" s="18" t="s">
        <v>5537</v>
      </c>
      <c r="BI1944" s="18" t="s">
        <v>5537</v>
      </c>
      <c r="BJ1944" s="18" t="s">
        <v>5537</v>
      </c>
      <c r="BK1944" s="18" t="s">
        <v>5537</v>
      </c>
      <c r="BL1944" s="9" t="s">
        <v>5537</v>
      </c>
      <c r="BM1944" s="14" t="s">
        <v>5537</v>
      </c>
      <c r="BN1944" s="14" t="s">
        <v>5537</v>
      </c>
      <c r="BO1944" s="14" t="str">
        <f>_xlfn.XLOOKUP(B1944,'[4]cell downs 18042026 17h'!$B:$B,'[4]cell downs 18042026 17h'!$B:$B,"")</f>
        <v/>
      </c>
      <c r="BP1944" s="14" t="str">
        <f>_xlfn.XLOOKUP(B1944,'[5]Cells Huawei 19042026 15h'!$B:$B,'[5]Cells Huawei 19042026 15h'!$B:$B,"")</f>
        <v/>
      </c>
      <c r="BQ1944" s="9" t="str">
        <f>_xlfn.XLOOKUP(B1944,'[6]cells down 19042026 9H40'!$B:$B,'[6]cells down 19042026 9H40'!$B:$B,"")</f>
        <v/>
      </c>
      <c r="BR1944" s="9" t="s">
        <v>3644</v>
      </c>
      <c r="BS1944" s="9" t="s">
        <v>5537</v>
      </c>
      <c r="BT1944" s="108"/>
    </row>
    <row r="1945" spans="1:72" s="9" customFormat="1" x14ac:dyDescent="0.35">
      <c r="A1945" s="1" t="s">
        <v>3645</v>
      </c>
      <c r="B1945" s="8" t="s">
        <v>3646</v>
      </c>
      <c r="C1945" s="3" t="str">
        <f>_xlfn.XLOOKUP(B1945,'[1]daily break down'!$D:$D,'[1]daily break down'!$E:$E,"")</f>
        <v>CENTRE</v>
      </c>
      <c r="D1945" s="1" t="s">
        <v>11</v>
      </c>
      <c r="E1945" s="1" t="s">
        <v>12</v>
      </c>
      <c r="F1945" s="3" t="s">
        <v>37</v>
      </c>
      <c r="G1945" s="1" t="s">
        <v>3645</v>
      </c>
      <c r="H1945" s="34" t="str">
        <f>_xlfn.XLOOKUP(B1945,[2]CALCULATION!$B:$B,[2]CALCULATION!$H:$H,"")</f>
        <v>ZTE</v>
      </c>
      <c r="I1945" s="28">
        <v>0</v>
      </c>
      <c r="J1945" s="28">
        <v>0</v>
      </c>
      <c r="K1945" s="28">
        <v>0</v>
      </c>
      <c r="L1945" s="28">
        <v>0</v>
      </c>
      <c r="M1945" s="28">
        <v>0</v>
      </c>
      <c r="N1945" s="28">
        <v>0</v>
      </c>
      <c r="O1945" s="28">
        <v>0</v>
      </c>
      <c r="P1945" s="28">
        <v>0</v>
      </c>
      <c r="Q1945" s="28">
        <v>0</v>
      </c>
      <c r="R1945" s="28">
        <v>0</v>
      </c>
      <c r="S1945" s="93">
        <v>0</v>
      </c>
      <c r="T1945" s="93">
        <f>_xlfn.XLOOKUP(B1945,'[3]Nur des jours'!$B:$B,'[3]Nur des jours'!$U:$U,"")</f>
        <v>0</v>
      </c>
      <c r="U1945" s="93">
        <v>0</v>
      </c>
      <c r="V1945" s="93">
        <v>0</v>
      </c>
      <c r="W1945" s="93">
        <v>0</v>
      </c>
      <c r="X1945" s="93">
        <v>0</v>
      </c>
      <c r="Y1945" s="93">
        <v>0</v>
      </c>
      <c r="Z1945" s="93">
        <v>0</v>
      </c>
      <c r="AA1945" s="93">
        <v>0</v>
      </c>
      <c r="AB1945" s="93">
        <v>0</v>
      </c>
      <c r="AC1945" s="93"/>
      <c r="AD1945" s="93">
        <v>0</v>
      </c>
      <c r="AE1945" s="93">
        <v>0</v>
      </c>
      <c r="AF1945" s="93">
        <v>0</v>
      </c>
      <c r="AG1945" s="93"/>
      <c r="AH1945" s="93">
        <v>0</v>
      </c>
      <c r="AI1945" s="93">
        <v>0</v>
      </c>
      <c r="AJ1945" s="93">
        <v>0</v>
      </c>
      <c r="AK1945" s="93">
        <v>0</v>
      </c>
      <c r="AL1945" s="93">
        <v>0</v>
      </c>
      <c r="AM1945" s="49" t="s">
        <v>5559</v>
      </c>
      <c r="AN1945" s="49"/>
      <c r="AO1945" s="48" t="str" cm="1">
        <f t="array" ref="AO1945">IFERROR(_xlfn.IFS(
AQ1945="MPR ISSUE","PDH",
AQ1945="BSS Hardware Issue","BSS",
AQ1945="Sites strategiques, MLL, Pylone, etc.","ENVTECH",
AQ1945="AKTIVCO DEFAUT GE &amp; POWER Cabinet","AKTIVCO",
AQ1945="AKTIVCO Coupure ENEO &amp; Baisse de tension","AKTIVCO GRID ONLY",
AQ1945="Coupure ENEO &amp; Baisse de tension","IHS GRID ONLY",
AQ1945="Defaut GE &amp; POWER Cabinet","IHS",
AQ1945="Sharing","Partners",
AQ1945="Sites strategiques &amp; DataCenter","SST &amp; DC",
AQ1945="Exclu","Exclu",
AQ1945="SAT","SAT",
AQ1945="SPARE-ISSUE","SPARE-ISSUE",
AQ1945="Fiber CAmtel","TRANS_FO_CAMTEL",
AQ1945="Fiber AOF","Fiber AOF",
AQ1945="Projet OCM (HUAWEI)","TRAVAUX-HUAWEI",
AQ1945="Projet OCM (NOKIA)","TRAVAUX-NOKIA",
AQ1945="ACCESS-ISSUE","ACCESS-ISSUE",
AQ1945="Projet OCM (ZTE, NOKIA, autres projets)","TRAVAUX OCM",
AQ1945="No root CAuse","No root cause",
AQ1945="ODU HS","PDH",
AQ1945="IP &amp; VLAN","PDH",
AQ1945="Warehouse HUAWEI","SPARE-ISSUE",
AQ1945="SPARE-HS","SPARE-ISSUE",
AQ1945="Power Telco","BSS",AQ1945="no impacts","no impacts"
),"")</f>
        <v>No root cause</v>
      </c>
      <c r="AP1945" s="48" t="str" cm="1">
        <f t="array" ref="AP1945">IFERROR(_xlfn.IFS(
AQ1945="MPR ISSUE","TX ISSUE",
AQ1945="BSS Hardware Issue","RAN ISSUE",
AQ1945="Sites strategiques, MLL, Pylone, etc.","ENVTECH",
AQ1945="AKTIVCO DEFAUT GE &amp; POWER Cabinet","POWER ISSUE",
AQ1945="AKTIVCO Coupure ENEO &amp; Baisse de tension","POWER ISSUE",
AQ1945="Coupure ENEO &amp; Baisse de tension","POWER ISSUE",
AQ1945="Defaut GE &amp; POWER Cabinet","POWER ISSUE",
AQ1945="Sharing","POWER ISSUE",
AQ1945="Sites strategiques &amp; DataCenter","POWER ISSUE",
AQ1945="Exclu","Exclu",
AQ1945="SAT","TX ISSUE",
AQ1945="SPARE-ISSUE","SPARE-ISSUE",
AQ1945="Fiber CAmtel","TX ISSUE",
AQ1945="Fiber AOF","TX ISSUE",
AQ1945="Projet OCM (HUAWEI)","TRAVAUX-HUAWEI",
AQ1945="Projet OCM (NOKIA)","TRAVAUX -NOKIA",
AQ1945="ACCESS-ISSUE","ACCESS-ISSUE",
AQ1945="Projet OCM (ZTE, NOKIA, autres projets)","TRAVAUX OCM",
AQ1945="No root CAuse","No root cause",
AQ1945="ODU HS","TX ISSUE",
AQ1945="IP &amp; VLAN","TX ISSUE",
AQ1945="Warehouse HUAWEI","SPARE-ISSUE",
AQ1945="SPARE-HS","SPARE-ISSUE",
AQ1945="Power Telco","RAN ISSUE",AQ1945="no impacts","no impacts"
),"")</f>
        <v>No root cause</v>
      </c>
      <c r="AQ1945" s="126" t="s">
        <v>5344</v>
      </c>
      <c r="AR1945" s="48" t="str" cm="1">
        <f t="array" ref="AR1945">IFERROR(_xlfn.IFS(
AQ1945="MPR ISSUE","ACTIVE",
AQ1945="BSS Hardware Issue","ACTIVE",
AQ1945="Sites strategiques, MLL, Pylone, etc.","PASSIVE",
AQ1945="AKTIVCO DEFAUT GE &amp; POWER Cabinet","PASSIVE",
AQ1945="AKTIVCO Coupure ENEO &amp; Baisse de tension","PASSIVE",
AQ1945="Coupure ENEO &amp; Baisse de tension","PASSIVE",
AQ1945="Defaut GE &amp; POWER Cabinet","PASSIVE",
AQ1945="Sharing","PASSIVE",
AQ1945="Sites strategiques &amp; DataCenter","PASSIVE",
AQ1945="Exclu","Exclu",
AQ1945="SAT","ACTIVE",
AQ1945="SPARE-ISSUE","SPARE-ISSUE",
AQ1945="Fiber CAmtel","ACTIVE",
AQ1945="Fiber AOF","ACTIVE",
AQ1945="Projet OCM (HUAWEI)","PLANNED WORKS",
AQ1945="Projet OCM (NOKIA)","PLANNED WORKS",
AQ1945="ACCESS-ISSUE","ACCESS-ISSUE",
AQ1945="Projet OCM (ZTE, NOKIA, autres projets)","PLANNED WORKS",
AQ1945="No root CAuse","No root cause",
AQ1945="ODU HS","ACTIVE",
AQ1945="IP &amp; VLAN","ACTIVE",
AQ1945="Warehouse HUAWEI","SPARE-ISSUE",
AQ1945="SPARE-HS","SPARE-ISSUE",
AQ1945="Power Telco","ACTIVE", AQ1945="no impacts","no impacts"
),"")</f>
        <v>No root cause</v>
      </c>
      <c r="AS1945" s="92" t="s">
        <v>5537</v>
      </c>
      <c r="AT1945" s="98" t="s">
        <v>3646</v>
      </c>
      <c r="AV1945" s="17" t="s">
        <v>5537</v>
      </c>
      <c r="AW1945" s="7" t="s">
        <v>5537</v>
      </c>
      <c r="AX1945" s="6" t="s">
        <v>5537</v>
      </c>
      <c r="AY1945" s="7"/>
      <c r="AZ1945" s="3" t="s">
        <v>5537</v>
      </c>
      <c r="BA1945" s="18" t="s">
        <v>5537</v>
      </c>
      <c r="BB1945" s="18" t="s">
        <v>5537</v>
      </c>
      <c r="BC1945" s="18" t="s">
        <v>5537</v>
      </c>
      <c r="BD1945" s="18" t="s">
        <v>5537</v>
      </c>
      <c r="BE1945" s="18" t="s">
        <v>5537</v>
      </c>
      <c r="BF1945" s="18" t="s">
        <v>5537</v>
      </c>
      <c r="BG1945" s="18" t="s">
        <v>5537</v>
      </c>
      <c r="BH1945" s="18" t="s">
        <v>5537</v>
      </c>
      <c r="BI1945" s="18" t="s">
        <v>5537</v>
      </c>
      <c r="BJ1945" s="18" t="s">
        <v>5537</v>
      </c>
      <c r="BK1945" s="18" t="s">
        <v>5537</v>
      </c>
      <c r="BL1945" s="9" t="s">
        <v>5537</v>
      </c>
      <c r="BM1945" s="14" t="s">
        <v>5537</v>
      </c>
      <c r="BN1945" s="14" t="s">
        <v>5537</v>
      </c>
      <c r="BO1945" s="14" t="str">
        <f>_xlfn.XLOOKUP(B1945,'[4]cell downs 18042026 17h'!$B:$B,'[4]cell downs 18042026 17h'!$B:$B,"")</f>
        <v/>
      </c>
      <c r="BP1945" s="14" t="str">
        <f>_xlfn.XLOOKUP(B1945,'[5]Cells Huawei 19042026 15h'!$B:$B,'[5]Cells Huawei 19042026 15h'!$B:$B,"")</f>
        <v/>
      </c>
      <c r="BQ1945" s="9" t="str">
        <f>_xlfn.XLOOKUP(B1945,'[6]cells down 19042026 9H40'!$B:$B,'[6]cells down 19042026 9H40'!$B:$B,"")</f>
        <v/>
      </c>
      <c r="BR1945" s="9" t="s">
        <v>3646</v>
      </c>
      <c r="BS1945" s="9" t="s">
        <v>5537</v>
      </c>
      <c r="BT1945" s="108"/>
    </row>
    <row r="1946" spans="1:72" s="9" customFormat="1" x14ac:dyDescent="0.35">
      <c r="A1946" s="1" t="s">
        <v>3650</v>
      </c>
      <c r="B1946" s="8" t="s">
        <v>3651</v>
      </c>
      <c r="C1946" s="3" t="str">
        <f>_xlfn.XLOOKUP(B1946,'[1]daily break down'!$D:$D,'[1]daily break down'!$E:$E,"")</f>
        <v>CENTRE</v>
      </c>
      <c r="D1946" s="1" t="s">
        <v>11</v>
      </c>
      <c r="E1946" s="1" t="s">
        <v>12</v>
      </c>
      <c r="F1946" s="3" t="s">
        <v>37</v>
      </c>
      <c r="G1946" s="1" t="s">
        <v>3652</v>
      </c>
      <c r="H1946" s="34" t="str">
        <f>_xlfn.XLOOKUP(B1946,[2]CALCULATION!$B:$B,[2]CALCULATION!$H:$H,"")</f>
        <v>ZTE</v>
      </c>
      <c r="I1946" s="28">
        <v>0</v>
      </c>
      <c r="J1946" s="28">
        <v>0</v>
      </c>
      <c r="K1946" s="28">
        <v>0</v>
      </c>
      <c r="L1946" s="28">
        <v>0</v>
      </c>
      <c r="M1946" s="28">
        <v>0</v>
      </c>
      <c r="N1946" s="28">
        <v>0</v>
      </c>
      <c r="O1946" s="28">
        <v>0</v>
      </c>
      <c r="P1946" s="28">
        <v>0</v>
      </c>
      <c r="Q1946" s="28">
        <v>0</v>
      </c>
      <c r="R1946" s="28">
        <v>0</v>
      </c>
      <c r="S1946" s="93">
        <v>0</v>
      </c>
      <c r="T1946" s="93">
        <f>_xlfn.XLOOKUP(B1946,'[3]Nur des jours'!$B:$B,'[3]Nur des jours'!$U:$U,"")</f>
        <v>0</v>
      </c>
      <c r="U1946" s="93">
        <v>0</v>
      </c>
      <c r="V1946" s="93">
        <v>0</v>
      </c>
      <c r="W1946" s="93">
        <v>0</v>
      </c>
      <c r="X1946" s="93">
        <v>0</v>
      </c>
      <c r="Y1946" s="93">
        <v>0</v>
      </c>
      <c r="Z1946" s="93">
        <v>0</v>
      </c>
      <c r="AA1946" s="93">
        <v>0</v>
      </c>
      <c r="AB1946" s="93">
        <v>0</v>
      </c>
      <c r="AC1946" s="93"/>
      <c r="AD1946" s="93">
        <v>0</v>
      </c>
      <c r="AE1946" s="93">
        <v>0</v>
      </c>
      <c r="AF1946" s="93">
        <v>0</v>
      </c>
      <c r="AG1946" s="93"/>
      <c r="AH1946" s="93">
        <v>0</v>
      </c>
      <c r="AI1946" s="93">
        <v>0</v>
      </c>
      <c r="AJ1946" s="93">
        <v>0</v>
      </c>
      <c r="AK1946" s="93">
        <v>0</v>
      </c>
      <c r="AL1946" s="93">
        <v>0</v>
      </c>
      <c r="AM1946" s="49" t="s">
        <v>5559</v>
      </c>
      <c r="AN1946" s="49"/>
      <c r="AO1946" s="48" t="str" cm="1">
        <f t="array" ref="AO1946">IFERROR(_xlfn.IFS(
AQ1946="MPR ISSUE","PDH",
AQ1946="BSS Hardware Issue","BSS",
AQ1946="Sites strategiques, MLL, Pylone, etc.","ENVTECH",
AQ1946="AKTIVCO DEFAUT GE &amp; POWER Cabinet","AKTIVCO",
AQ1946="AKTIVCO Coupure ENEO &amp; Baisse de tension","AKTIVCO GRID ONLY",
AQ1946="Coupure ENEO &amp; Baisse de tension","IHS GRID ONLY",
AQ1946="Defaut GE &amp; POWER Cabinet","IHS",
AQ1946="Sharing","Partners",
AQ1946="Sites strategiques &amp; DataCenter","SST &amp; DC",
AQ1946="Exclu","Exclu",
AQ1946="SAT","SAT",
AQ1946="SPARE-ISSUE","SPARE-ISSUE",
AQ1946="Fiber CAmtel","TRANS_FO_CAMTEL",
AQ1946="Fiber AOF","Fiber AOF",
AQ1946="Projet OCM (HUAWEI)","TRAVAUX-HUAWEI",
AQ1946="Projet OCM (NOKIA)","TRAVAUX-NOKIA",
AQ1946="ACCESS-ISSUE","ACCESS-ISSUE",
AQ1946="Projet OCM (ZTE, NOKIA, autres projets)","TRAVAUX OCM",
AQ1946="No root CAuse","No root cause",
AQ1946="ODU HS","PDH",
AQ1946="IP &amp; VLAN","PDH",
AQ1946="Warehouse HUAWEI","SPARE-ISSUE",
AQ1946="SPARE-HS","SPARE-ISSUE",
AQ1946="Power Telco","BSS",AQ1946="no impacts","no impacts"
),"")</f>
        <v>No root cause</v>
      </c>
      <c r="AP1946" s="48" t="str" cm="1">
        <f t="array" ref="AP1946">IFERROR(_xlfn.IFS(
AQ1946="MPR ISSUE","TX ISSUE",
AQ1946="BSS Hardware Issue","RAN ISSUE",
AQ1946="Sites strategiques, MLL, Pylone, etc.","ENVTECH",
AQ1946="AKTIVCO DEFAUT GE &amp; POWER Cabinet","POWER ISSUE",
AQ1946="AKTIVCO Coupure ENEO &amp; Baisse de tension","POWER ISSUE",
AQ1946="Coupure ENEO &amp; Baisse de tension","POWER ISSUE",
AQ1946="Defaut GE &amp; POWER Cabinet","POWER ISSUE",
AQ1946="Sharing","POWER ISSUE",
AQ1946="Sites strategiques &amp; DataCenter","POWER ISSUE",
AQ1946="Exclu","Exclu",
AQ1946="SAT","TX ISSUE",
AQ1946="SPARE-ISSUE","SPARE-ISSUE",
AQ1946="Fiber CAmtel","TX ISSUE",
AQ1946="Fiber AOF","TX ISSUE",
AQ1946="Projet OCM (HUAWEI)","TRAVAUX-HUAWEI",
AQ1946="Projet OCM (NOKIA)","TRAVAUX -NOKIA",
AQ1946="ACCESS-ISSUE","ACCESS-ISSUE",
AQ1946="Projet OCM (ZTE, NOKIA, autres projets)","TRAVAUX OCM",
AQ1946="No root CAuse","No root cause",
AQ1946="ODU HS","TX ISSUE",
AQ1946="IP &amp; VLAN","TX ISSUE",
AQ1946="Warehouse HUAWEI","SPARE-ISSUE",
AQ1946="SPARE-HS","SPARE-ISSUE",
AQ1946="Power Telco","RAN ISSUE",AQ1946="no impacts","no impacts"
),"")</f>
        <v>No root cause</v>
      </c>
      <c r="AQ1946" s="126" t="s">
        <v>5344</v>
      </c>
      <c r="AR1946" s="48" t="str" cm="1">
        <f t="array" ref="AR1946">IFERROR(_xlfn.IFS(
AQ1946="MPR ISSUE","ACTIVE",
AQ1946="BSS Hardware Issue","ACTIVE",
AQ1946="Sites strategiques, MLL, Pylone, etc.","PASSIVE",
AQ1946="AKTIVCO DEFAUT GE &amp; POWER Cabinet","PASSIVE",
AQ1946="AKTIVCO Coupure ENEO &amp; Baisse de tension","PASSIVE",
AQ1946="Coupure ENEO &amp; Baisse de tension","PASSIVE",
AQ1946="Defaut GE &amp; POWER Cabinet","PASSIVE",
AQ1946="Sharing","PASSIVE",
AQ1946="Sites strategiques &amp; DataCenter","PASSIVE",
AQ1946="Exclu","Exclu",
AQ1946="SAT","ACTIVE",
AQ1946="SPARE-ISSUE","SPARE-ISSUE",
AQ1946="Fiber CAmtel","ACTIVE",
AQ1946="Fiber AOF","ACTIVE",
AQ1946="Projet OCM (HUAWEI)","PLANNED WORKS",
AQ1946="Projet OCM (NOKIA)","PLANNED WORKS",
AQ1946="ACCESS-ISSUE","ACCESS-ISSUE",
AQ1946="Projet OCM (ZTE, NOKIA, autres projets)","PLANNED WORKS",
AQ1946="No root CAuse","No root cause",
AQ1946="ODU HS","ACTIVE",
AQ1946="IP &amp; VLAN","ACTIVE",
AQ1946="Warehouse HUAWEI","SPARE-ISSUE",
AQ1946="SPARE-HS","SPARE-ISSUE",
AQ1946="Power Telco","ACTIVE", AQ1946="no impacts","no impacts"
),"")</f>
        <v>No root cause</v>
      </c>
      <c r="AS1946" s="92" t="s">
        <v>5537</v>
      </c>
      <c r="AT1946" s="98" t="s">
        <v>3651</v>
      </c>
      <c r="AV1946" s="17" t="s">
        <v>5537</v>
      </c>
      <c r="AW1946" s="7" t="s">
        <v>5537</v>
      </c>
      <c r="AX1946" s="6" t="s">
        <v>5537</v>
      </c>
      <c r="AY1946" s="7"/>
      <c r="AZ1946" s="3" t="s">
        <v>5537</v>
      </c>
      <c r="BA1946" s="18" t="s">
        <v>5537</v>
      </c>
      <c r="BB1946" s="18" t="s">
        <v>5537</v>
      </c>
      <c r="BC1946" s="18" t="s">
        <v>5537</v>
      </c>
      <c r="BD1946" s="18" t="s">
        <v>5537</v>
      </c>
      <c r="BE1946" s="18" t="s">
        <v>5537</v>
      </c>
      <c r="BF1946" s="18" t="s">
        <v>5537</v>
      </c>
      <c r="BG1946" s="18" t="s">
        <v>5537</v>
      </c>
      <c r="BH1946" s="18" t="s">
        <v>5537</v>
      </c>
      <c r="BI1946" s="18" t="s">
        <v>5537</v>
      </c>
      <c r="BJ1946" s="18" t="s">
        <v>5537</v>
      </c>
      <c r="BK1946" s="18" t="s">
        <v>5537</v>
      </c>
      <c r="BL1946" s="9" t="s">
        <v>5537</v>
      </c>
      <c r="BM1946" s="14" t="s">
        <v>5537</v>
      </c>
      <c r="BN1946" s="14" t="s">
        <v>5537</v>
      </c>
      <c r="BO1946" s="14" t="str">
        <f>_xlfn.XLOOKUP(B1946,'[4]cell downs 18042026 17h'!$B:$B,'[4]cell downs 18042026 17h'!$B:$B,"")</f>
        <v/>
      </c>
      <c r="BP1946" s="14" t="str">
        <f>_xlfn.XLOOKUP(B1946,'[5]Cells Huawei 19042026 15h'!$B:$B,'[5]Cells Huawei 19042026 15h'!$B:$B,"")</f>
        <v/>
      </c>
      <c r="BQ1946" s="9" t="str">
        <f>_xlfn.XLOOKUP(B1946,'[6]cells down 19042026 9H40'!$B:$B,'[6]cells down 19042026 9H40'!$B:$B,"")</f>
        <v/>
      </c>
      <c r="BR1946" s="9" t="s">
        <v>3651</v>
      </c>
      <c r="BS1946" s="9" t="s">
        <v>12</v>
      </c>
      <c r="BT1946" s="108"/>
    </row>
    <row r="1947" spans="1:72" s="9" customFormat="1" x14ac:dyDescent="0.35">
      <c r="A1947" s="2" t="s">
        <v>3653</v>
      </c>
      <c r="B1947" s="8" t="s">
        <v>3654</v>
      </c>
      <c r="C1947" s="3" t="str">
        <f>_xlfn.XLOOKUP(B1947,'[1]daily break down'!$D:$D,'[1]daily break down'!$E:$E,"")</f>
        <v>CENTRE</v>
      </c>
      <c r="D1947" s="1" t="s">
        <v>11</v>
      </c>
      <c r="E1947" s="1" t="s">
        <v>237</v>
      </c>
      <c r="F1947" s="3" t="s">
        <v>37</v>
      </c>
      <c r="G1947" s="1" t="s">
        <v>3655</v>
      </c>
      <c r="H1947" s="34" t="str">
        <f>_xlfn.XLOOKUP(B1947,[2]CALCULATION!$B:$B,[2]CALCULATION!$H:$H,"")</f>
        <v>ZTE</v>
      </c>
      <c r="I1947" s="28">
        <v>0</v>
      </c>
      <c r="J1947" s="28">
        <v>0</v>
      </c>
      <c r="K1947" s="28">
        <v>0</v>
      </c>
      <c r="L1947" s="28">
        <v>0</v>
      </c>
      <c r="M1947" s="28">
        <v>0</v>
      </c>
      <c r="N1947" s="28">
        <v>0</v>
      </c>
      <c r="O1947" s="28">
        <v>0</v>
      </c>
      <c r="P1947" s="28">
        <v>0</v>
      </c>
      <c r="Q1947" s="28">
        <v>0</v>
      </c>
      <c r="R1947" s="28">
        <v>0</v>
      </c>
      <c r="S1947" s="93">
        <v>0</v>
      </c>
      <c r="T1947" s="93">
        <f>_xlfn.XLOOKUP(B1947,'[3]Nur des jours'!$B:$B,'[3]Nur des jours'!$U:$U,"")</f>
        <v>0</v>
      </c>
      <c r="U1947" s="93">
        <v>0</v>
      </c>
      <c r="V1947" s="93">
        <v>0</v>
      </c>
      <c r="W1947" s="93">
        <v>0</v>
      </c>
      <c r="X1947" s="93">
        <v>0</v>
      </c>
      <c r="Y1947" s="93">
        <v>0</v>
      </c>
      <c r="Z1947" s="93">
        <v>0</v>
      </c>
      <c r="AA1947" s="93">
        <v>0</v>
      </c>
      <c r="AB1947" s="93">
        <v>0</v>
      </c>
      <c r="AC1947" s="93"/>
      <c r="AD1947" s="93">
        <v>0</v>
      </c>
      <c r="AE1947" s="93">
        <v>0</v>
      </c>
      <c r="AF1947" s="93">
        <v>0</v>
      </c>
      <c r="AG1947" s="93"/>
      <c r="AH1947" s="93">
        <v>0</v>
      </c>
      <c r="AI1947" s="93">
        <v>0</v>
      </c>
      <c r="AJ1947" s="93">
        <v>0</v>
      </c>
      <c r="AK1947" s="93">
        <v>0</v>
      </c>
      <c r="AL1947" s="93">
        <v>0</v>
      </c>
      <c r="AM1947" s="49" t="s">
        <v>5559</v>
      </c>
      <c r="AN1947" s="49"/>
      <c r="AO1947" s="48" t="str" cm="1">
        <f t="array" ref="AO1947">IFERROR(_xlfn.IFS(
AQ1947="MPR ISSUE","PDH",
AQ1947="BSS Hardware Issue","BSS",
AQ1947="Sites strategiques, MLL, Pylone, etc.","ENVTECH",
AQ1947="AKTIVCO DEFAUT GE &amp; POWER Cabinet","AKTIVCO",
AQ1947="AKTIVCO Coupure ENEO &amp; Baisse de tension","AKTIVCO GRID ONLY",
AQ1947="Coupure ENEO &amp; Baisse de tension","IHS GRID ONLY",
AQ1947="Defaut GE &amp; POWER Cabinet","IHS",
AQ1947="Sharing","Partners",
AQ1947="Sites strategiques &amp; DataCenter","SST &amp; DC",
AQ1947="Exclu","Exclu",
AQ1947="SAT","SAT",
AQ1947="SPARE-ISSUE","SPARE-ISSUE",
AQ1947="Fiber CAmtel","TRANS_FO_CAMTEL",
AQ1947="Fiber AOF","Fiber AOF",
AQ1947="Projet OCM (HUAWEI)","TRAVAUX-HUAWEI",
AQ1947="Projet OCM (NOKIA)","TRAVAUX-NOKIA",
AQ1947="ACCESS-ISSUE","ACCESS-ISSUE",
AQ1947="Projet OCM (ZTE, NOKIA, autres projets)","TRAVAUX OCM",
AQ1947="No root CAuse","No root cause",
AQ1947="ODU HS","PDH",
AQ1947="IP &amp; VLAN","PDH",
AQ1947="Warehouse HUAWEI","SPARE-ISSUE",
AQ1947="SPARE-HS","SPARE-ISSUE",
AQ1947="Power Telco","BSS",AQ1947="no impacts","no impacts"
),"")</f>
        <v>No root cause</v>
      </c>
      <c r="AP1947" s="48" t="str" cm="1">
        <f t="array" ref="AP1947">IFERROR(_xlfn.IFS(
AQ1947="MPR ISSUE","TX ISSUE",
AQ1947="BSS Hardware Issue","RAN ISSUE",
AQ1947="Sites strategiques, MLL, Pylone, etc.","ENVTECH",
AQ1947="AKTIVCO DEFAUT GE &amp; POWER Cabinet","POWER ISSUE",
AQ1947="AKTIVCO Coupure ENEO &amp; Baisse de tension","POWER ISSUE",
AQ1947="Coupure ENEO &amp; Baisse de tension","POWER ISSUE",
AQ1947="Defaut GE &amp; POWER Cabinet","POWER ISSUE",
AQ1947="Sharing","POWER ISSUE",
AQ1947="Sites strategiques &amp; DataCenter","POWER ISSUE",
AQ1947="Exclu","Exclu",
AQ1947="SAT","TX ISSUE",
AQ1947="SPARE-ISSUE","SPARE-ISSUE",
AQ1947="Fiber CAmtel","TX ISSUE",
AQ1947="Fiber AOF","TX ISSUE",
AQ1947="Projet OCM (HUAWEI)","TRAVAUX-HUAWEI",
AQ1947="Projet OCM (NOKIA)","TRAVAUX -NOKIA",
AQ1947="ACCESS-ISSUE","ACCESS-ISSUE",
AQ1947="Projet OCM (ZTE, NOKIA, autres projets)","TRAVAUX OCM",
AQ1947="No root CAuse","No root cause",
AQ1947="ODU HS","TX ISSUE",
AQ1947="IP &amp; VLAN","TX ISSUE",
AQ1947="Warehouse HUAWEI","SPARE-ISSUE",
AQ1947="SPARE-HS","SPARE-ISSUE",
AQ1947="Power Telco","RAN ISSUE",AQ1947="no impacts","no impacts"
),"")</f>
        <v>No root cause</v>
      </c>
      <c r="AQ1947" s="126" t="s">
        <v>5344</v>
      </c>
      <c r="AR1947" s="48" t="str" cm="1">
        <f t="array" ref="AR1947">IFERROR(_xlfn.IFS(
AQ1947="MPR ISSUE","ACTIVE",
AQ1947="BSS Hardware Issue","ACTIVE",
AQ1947="Sites strategiques, MLL, Pylone, etc.","PASSIVE",
AQ1947="AKTIVCO DEFAUT GE &amp; POWER Cabinet","PASSIVE",
AQ1947="AKTIVCO Coupure ENEO &amp; Baisse de tension","PASSIVE",
AQ1947="Coupure ENEO &amp; Baisse de tension","PASSIVE",
AQ1947="Defaut GE &amp; POWER Cabinet","PASSIVE",
AQ1947="Sharing","PASSIVE",
AQ1947="Sites strategiques &amp; DataCenter","PASSIVE",
AQ1947="Exclu","Exclu",
AQ1947="SAT","ACTIVE",
AQ1947="SPARE-ISSUE","SPARE-ISSUE",
AQ1947="Fiber CAmtel","ACTIVE",
AQ1947="Fiber AOF","ACTIVE",
AQ1947="Projet OCM (HUAWEI)","PLANNED WORKS",
AQ1947="Projet OCM (NOKIA)","PLANNED WORKS",
AQ1947="ACCESS-ISSUE","ACCESS-ISSUE",
AQ1947="Projet OCM (ZTE, NOKIA, autres projets)","PLANNED WORKS",
AQ1947="No root CAuse","No root cause",
AQ1947="ODU HS","ACTIVE",
AQ1947="IP &amp; VLAN","ACTIVE",
AQ1947="Warehouse HUAWEI","SPARE-ISSUE",
AQ1947="SPARE-HS","SPARE-ISSUE",
AQ1947="Power Telco","ACTIVE", AQ1947="no impacts","no impacts"
),"")</f>
        <v>No root cause</v>
      </c>
      <c r="AS1947" s="92" t="s">
        <v>5537</v>
      </c>
      <c r="AT1947" s="98" t="s">
        <v>3654</v>
      </c>
      <c r="AV1947" s="17" t="s">
        <v>5537</v>
      </c>
      <c r="AW1947" s="7" t="s">
        <v>5537</v>
      </c>
      <c r="AX1947" s="6" t="s">
        <v>5537</v>
      </c>
      <c r="AY1947" s="7"/>
      <c r="AZ1947" s="3" t="s">
        <v>5537</v>
      </c>
      <c r="BA1947" s="18" t="s">
        <v>5537</v>
      </c>
      <c r="BB1947" s="18" t="s">
        <v>5537</v>
      </c>
      <c r="BC1947" s="18" t="s">
        <v>5537</v>
      </c>
      <c r="BD1947" s="18" t="s">
        <v>5537</v>
      </c>
      <c r="BE1947" s="18" t="s">
        <v>5537</v>
      </c>
      <c r="BF1947" s="18" t="s">
        <v>5537</v>
      </c>
      <c r="BG1947" s="18" t="s">
        <v>5537</v>
      </c>
      <c r="BH1947" s="18" t="s">
        <v>5537</v>
      </c>
      <c r="BI1947" s="18" t="s">
        <v>5537</v>
      </c>
      <c r="BJ1947" s="18" t="s">
        <v>5537</v>
      </c>
      <c r="BK1947" s="18" t="s">
        <v>5537</v>
      </c>
      <c r="BL1947" s="9" t="s">
        <v>5537</v>
      </c>
      <c r="BM1947" s="14" t="s">
        <v>5537</v>
      </c>
      <c r="BN1947" s="14" t="s">
        <v>5537</v>
      </c>
      <c r="BO1947" s="14" t="str">
        <f>_xlfn.XLOOKUP(B1947,'[4]cell downs 18042026 17h'!$B:$B,'[4]cell downs 18042026 17h'!$B:$B,"")</f>
        <v/>
      </c>
      <c r="BP1947" s="14" t="str">
        <f>_xlfn.XLOOKUP(B1947,'[5]Cells Huawei 19042026 15h'!$B:$B,'[5]Cells Huawei 19042026 15h'!$B:$B,"")</f>
        <v/>
      </c>
      <c r="BQ1947" s="9" t="str">
        <f>_xlfn.XLOOKUP(B1947,'[6]cells down 19042026 9H40'!$B:$B,'[6]cells down 19042026 9H40'!$B:$B,"")</f>
        <v/>
      </c>
      <c r="BR1947" s="9" t="s">
        <v>3654</v>
      </c>
      <c r="BS1947" s="9" t="s">
        <v>12</v>
      </c>
      <c r="BT1947" s="108"/>
    </row>
    <row r="1948" spans="1:72" s="9" customFormat="1" x14ac:dyDescent="0.35">
      <c r="A1948" s="1" t="s">
        <v>3656</v>
      </c>
      <c r="B1948" s="8" t="s">
        <v>3657</v>
      </c>
      <c r="C1948" s="3" t="str">
        <f>_xlfn.XLOOKUP(B1948,'[1]daily break down'!$D:$D,'[1]daily break down'!$E:$E,"")</f>
        <v>CENTRE</v>
      </c>
      <c r="D1948" s="1" t="s">
        <v>21</v>
      </c>
      <c r="E1948" s="1" t="s">
        <v>122</v>
      </c>
      <c r="F1948" s="3" t="s">
        <v>69</v>
      </c>
      <c r="G1948" s="1" t="s">
        <v>1216</v>
      </c>
      <c r="H1948" s="34" t="str">
        <f>_xlfn.XLOOKUP(B1948,[2]CALCULATION!$B:$B,[2]CALCULATION!$H:$H,"")</f>
        <v>ZTE</v>
      </c>
      <c r="I1948" s="28">
        <v>0</v>
      </c>
      <c r="J1948" s="28">
        <v>0</v>
      </c>
      <c r="K1948" s="28">
        <v>0</v>
      </c>
      <c r="L1948" s="28">
        <v>0</v>
      </c>
      <c r="M1948" s="28">
        <v>0</v>
      </c>
      <c r="N1948" s="28">
        <v>0</v>
      </c>
      <c r="O1948" s="28">
        <v>0</v>
      </c>
      <c r="P1948" s="28">
        <v>0</v>
      </c>
      <c r="Q1948" s="28">
        <v>0</v>
      </c>
      <c r="R1948" s="28">
        <v>0</v>
      </c>
      <c r="S1948" s="93">
        <v>0</v>
      </c>
      <c r="T1948" s="93">
        <f>_xlfn.XLOOKUP(B1948,'[3]Nur des jours'!$B:$B,'[3]Nur des jours'!$U:$U,"")</f>
        <v>0</v>
      </c>
      <c r="U1948" s="93">
        <v>0</v>
      </c>
      <c r="V1948" s="93">
        <v>0</v>
      </c>
      <c r="W1948" s="93">
        <v>0</v>
      </c>
      <c r="X1948" s="93">
        <v>0</v>
      </c>
      <c r="Y1948" s="93">
        <v>0</v>
      </c>
      <c r="Z1948" s="93">
        <v>0</v>
      </c>
      <c r="AA1948" s="93">
        <v>0</v>
      </c>
      <c r="AB1948" s="93">
        <v>0</v>
      </c>
      <c r="AC1948" s="93"/>
      <c r="AD1948" s="93">
        <v>0</v>
      </c>
      <c r="AE1948" s="93">
        <v>0</v>
      </c>
      <c r="AF1948" s="93">
        <v>0</v>
      </c>
      <c r="AG1948" s="93"/>
      <c r="AH1948" s="93">
        <v>0</v>
      </c>
      <c r="AI1948" s="93">
        <v>0</v>
      </c>
      <c r="AJ1948" s="93">
        <v>0</v>
      </c>
      <c r="AK1948" s="93">
        <v>0</v>
      </c>
      <c r="AL1948" s="93">
        <v>0</v>
      </c>
      <c r="AM1948" s="49" t="s">
        <v>5559</v>
      </c>
      <c r="AN1948" s="49"/>
      <c r="AO1948" s="48" t="str" cm="1">
        <f t="array" ref="AO1948">IFERROR(_xlfn.IFS(
AQ1948="MPR ISSUE","PDH",
AQ1948="BSS Hardware Issue","BSS",
AQ1948="Sites strategiques, MLL, Pylone, etc.","ENVTECH",
AQ1948="AKTIVCO DEFAUT GE &amp; POWER Cabinet","AKTIVCO",
AQ1948="AKTIVCO Coupure ENEO &amp; Baisse de tension","AKTIVCO GRID ONLY",
AQ1948="Coupure ENEO &amp; Baisse de tension","IHS GRID ONLY",
AQ1948="Defaut GE &amp; POWER Cabinet","IHS",
AQ1948="Sharing","Partners",
AQ1948="Sites strategiques &amp; DataCenter","SST &amp; DC",
AQ1948="Exclu","Exclu",
AQ1948="SAT","SAT",
AQ1948="SPARE-ISSUE","SPARE-ISSUE",
AQ1948="Fiber CAmtel","TRANS_FO_CAMTEL",
AQ1948="Fiber AOF","Fiber AOF",
AQ1948="Projet OCM (HUAWEI)","TRAVAUX-HUAWEI",
AQ1948="Projet OCM (NOKIA)","TRAVAUX-NOKIA",
AQ1948="ACCESS-ISSUE","ACCESS-ISSUE",
AQ1948="Projet OCM (ZTE, NOKIA, autres projets)","TRAVAUX OCM",
AQ1948="No root CAuse","No root cause",
AQ1948="ODU HS","PDH",
AQ1948="IP &amp; VLAN","PDH",
AQ1948="Warehouse HUAWEI","SPARE-ISSUE",
AQ1948="SPARE-HS","SPARE-ISSUE",
AQ1948="Power Telco","BSS",AQ1948="no impacts","no impacts"
),"")</f>
        <v>No root cause</v>
      </c>
      <c r="AP1948" s="48" t="str" cm="1">
        <f t="array" ref="AP1948">IFERROR(_xlfn.IFS(
AQ1948="MPR ISSUE","TX ISSUE",
AQ1948="BSS Hardware Issue","RAN ISSUE",
AQ1948="Sites strategiques, MLL, Pylone, etc.","ENVTECH",
AQ1948="AKTIVCO DEFAUT GE &amp; POWER Cabinet","POWER ISSUE",
AQ1948="AKTIVCO Coupure ENEO &amp; Baisse de tension","POWER ISSUE",
AQ1948="Coupure ENEO &amp; Baisse de tension","POWER ISSUE",
AQ1948="Defaut GE &amp; POWER Cabinet","POWER ISSUE",
AQ1948="Sharing","POWER ISSUE",
AQ1948="Sites strategiques &amp; DataCenter","POWER ISSUE",
AQ1948="Exclu","Exclu",
AQ1948="SAT","TX ISSUE",
AQ1948="SPARE-ISSUE","SPARE-ISSUE",
AQ1948="Fiber CAmtel","TX ISSUE",
AQ1948="Fiber AOF","TX ISSUE",
AQ1948="Projet OCM (HUAWEI)","TRAVAUX-HUAWEI",
AQ1948="Projet OCM (NOKIA)","TRAVAUX -NOKIA",
AQ1948="ACCESS-ISSUE","ACCESS-ISSUE",
AQ1948="Projet OCM (ZTE, NOKIA, autres projets)","TRAVAUX OCM",
AQ1948="No root CAuse","No root cause",
AQ1948="ODU HS","TX ISSUE",
AQ1948="IP &amp; VLAN","TX ISSUE",
AQ1948="Warehouse HUAWEI","SPARE-ISSUE",
AQ1948="SPARE-HS","SPARE-ISSUE",
AQ1948="Power Telco","RAN ISSUE",AQ1948="no impacts","no impacts"
),"")</f>
        <v>No root cause</v>
      </c>
      <c r="AQ1948" s="67" t="s">
        <v>5344</v>
      </c>
      <c r="AR1948" s="48" t="str" cm="1">
        <f t="array" ref="AR1948">IFERROR(_xlfn.IFS(
AQ1948="MPR ISSUE","ACTIVE",
AQ1948="BSS Hardware Issue","ACTIVE",
AQ1948="Sites strategiques, MLL, Pylone, etc.","PASSIVE",
AQ1948="AKTIVCO DEFAUT GE &amp; POWER Cabinet","PASSIVE",
AQ1948="AKTIVCO Coupure ENEO &amp; Baisse de tension","PASSIVE",
AQ1948="Coupure ENEO &amp; Baisse de tension","PASSIVE",
AQ1948="Defaut GE &amp; POWER Cabinet","PASSIVE",
AQ1948="Sharing","PASSIVE",
AQ1948="Sites strategiques &amp; DataCenter","PASSIVE",
AQ1948="Exclu","Exclu",
AQ1948="SAT","ACTIVE",
AQ1948="SPARE-ISSUE","SPARE-ISSUE",
AQ1948="Fiber CAmtel","ACTIVE",
AQ1948="Fiber AOF","ACTIVE",
AQ1948="Projet OCM (HUAWEI)","PLANNED WORKS",
AQ1948="Projet OCM (NOKIA)","PLANNED WORKS",
AQ1948="ACCESS-ISSUE","ACCESS-ISSUE",
AQ1948="Projet OCM (ZTE, NOKIA, autres projets)","PLANNED WORKS",
AQ1948="No root CAuse","No root cause",
AQ1948="ODU HS","ACTIVE",
AQ1948="IP &amp; VLAN","ACTIVE",
AQ1948="Warehouse HUAWEI","SPARE-ISSUE",
AQ1948="SPARE-HS","SPARE-ISSUE",
AQ1948="Power Telco","ACTIVE", AQ1948="no impacts","no impacts"
),"")</f>
        <v>No root cause</v>
      </c>
      <c r="AS1948" s="92" t="s">
        <v>5537</v>
      </c>
      <c r="AT1948" s="98" t="s">
        <v>3657</v>
      </c>
      <c r="AV1948" s="17" t="s">
        <v>5537</v>
      </c>
      <c r="AW1948" s="7" t="s">
        <v>5537</v>
      </c>
      <c r="AX1948" s="6" t="s">
        <v>5537</v>
      </c>
      <c r="AY1948" s="7"/>
      <c r="AZ1948" s="3" t="s">
        <v>5537</v>
      </c>
      <c r="BA1948" s="18" t="s">
        <v>5537</v>
      </c>
      <c r="BB1948" s="18" t="s">
        <v>5537</v>
      </c>
      <c r="BC1948" s="18" t="s">
        <v>5537</v>
      </c>
      <c r="BD1948" s="18" t="s">
        <v>5537</v>
      </c>
      <c r="BE1948" s="18" t="s">
        <v>5537</v>
      </c>
      <c r="BF1948" s="18" t="s">
        <v>5537</v>
      </c>
      <c r="BG1948" s="18" t="s">
        <v>5537</v>
      </c>
      <c r="BH1948" s="18" t="s">
        <v>5537</v>
      </c>
      <c r="BI1948" s="18" t="s">
        <v>5537</v>
      </c>
      <c r="BJ1948" s="18" t="s">
        <v>5537</v>
      </c>
      <c r="BK1948" s="18" t="s">
        <v>5537</v>
      </c>
      <c r="BL1948" s="9" t="s">
        <v>5537</v>
      </c>
      <c r="BM1948" s="14" t="s">
        <v>5537</v>
      </c>
      <c r="BN1948" s="14" t="s">
        <v>5537</v>
      </c>
      <c r="BO1948" s="14" t="str">
        <f>_xlfn.XLOOKUP(B1948,'[4]cell downs 18042026 17h'!$B:$B,'[4]cell downs 18042026 17h'!$B:$B,"")</f>
        <v/>
      </c>
      <c r="BP1948" s="14" t="str">
        <f>_xlfn.XLOOKUP(B1948,'[5]Cells Huawei 19042026 15h'!$B:$B,'[5]Cells Huawei 19042026 15h'!$B:$B,"")</f>
        <v/>
      </c>
      <c r="BQ1948" s="9" t="str">
        <f>_xlfn.XLOOKUP(B1948,'[6]cells down 19042026 9H40'!$B:$B,'[6]cells down 19042026 9H40'!$B:$B,"")</f>
        <v/>
      </c>
      <c r="BR1948" s="9" t="s">
        <v>5537</v>
      </c>
      <c r="BS1948" s="9" t="s">
        <v>66</v>
      </c>
      <c r="BT1948" s="108"/>
    </row>
    <row r="1949" spans="1:72" s="9" customFormat="1" x14ac:dyDescent="0.35">
      <c r="A1949" s="1" t="s">
        <v>3658</v>
      </c>
      <c r="B1949" s="8" t="s">
        <v>3659</v>
      </c>
      <c r="C1949" s="3" t="str">
        <f>_xlfn.XLOOKUP(B1949,'[1]daily break down'!$D:$D,'[1]daily break down'!$E:$E,"")</f>
        <v>CENTRE</v>
      </c>
      <c r="D1949" s="1" t="s">
        <v>11</v>
      </c>
      <c r="E1949" s="1" t="s">
        <v>12</v>
      </c>
      <c r="F1949" s="3" t="s">
        <v>37</v>
      </c>
      <c r="G1949" s="1" t="s">
        <v>3658</v>
      </c>
      <c r="H1949" s="34" t="str">
        <f>_xlfn.XLOOKUP(B1949,[2]CALCULATION!$B:$B,[2]CALCULATION!$H:$H,"")</f>
        <v>ZTE</v>
      </c>
      <c r="I1949" s="28">
        <v>0</v>
      </c>
      <c r="J1949" s="28">
        <v>0</v>
      </c>
      <c r="K1949" s="28">
        <v>0</v>
      </c>
      <c r="L1949" s="28">
        <v>0</v>
      </c>
      <c r="M1949" s="28">
        <v>0</v>
      </c>
      <c r="N1949" s="28">
        <v>0</v>
      </c>
      <c r="O1949" s="28">
        <v>0</v>
      </c>
      <c r="P1949" s="28">
        <v>0</v>
      </c>
      <c r="Q1949" s="28">
        <v>0</v>
      </c>
      <c r="R1949" s="28">
        <v>0</v>
      </c>
      <c r="S1949" s="93">
        <v>0</v>
      </c>
      <c r="T1949" s="93">
        <f>_xlfn.XLOOKUP(B1949,'[3]Nur des jours'!$B:$B,'[3]Nur des jours'!$U:$U,"")</f>
        <v>0</v>
      </c>
      <c r="U1949" s="93">
        <v>0</v>
      </c>
      <c r="V1949" s="93">
        <v>0</v>
      </c>
      <c r="W1949" s="93">
        <v>0</v>
      </c>
      <c r="X1949" s="93">
        <v>0</v>
      </c>
      <c r="Y1949" s="93">
        <v>0</v>
      </c>
      <c r="Z1949" s="93">
        <v>0</v>
      </c>
      <c r="AA1949" s="93">
        <v>0</v>
      </c>
      <c r="AB1949" s="93">
        <v>0</v>
      </c>
      <c r="AC1949" s="93"/>
      <c r="AD1949" s="93">
        <v>0</v>
      </c>
      <c r="AE1949" s="93">
        <v>0</v>
      </c>
      <c r="AF1949" s="93">
        <v>0</v>
      </c>
      <c r="AG1949" s="93"/>
      <c r="AH1949" s="93">
        <v>0</v>
      </c>
      <c r="AI1949" s="93">
        <v>0</v>
      </c>
      <c r="AJ1949" s="93">
        <v>0</v>
      </c>
      <c r="AK1949" s="93">
        <v>0</v>
      </c>
      <c r="AL1949" s="93">
        <v>0</v>
      </c>
      <c r="AM1949" s="49" t="s">
        <v>5559</v>
      </c>
      <c r="AN1949" s="49"/>
      <c r="AO1949" s="48" t="str" cm="1">
        <f t="array" ref="AO1949">IFERROR(_xlfn.IFS(
AQ1949="MPR ISSUE","PDH",
AQ1949="BSS Hardware Issue","BSS",
AQ1949="Sites strategiques, MLL, Pylone, etc.","ENVTECH",
AQ1949="AKTIVCO DEFAUT GE &amp; POWER Cabinet","AKTIVCO",
AQ1949="AKTIVCO Coupure ENEO &amp; Baisse de tension","AKTIVCO GRID ONLY",
AQ1949="Coupure ENEO &amp; Baisse de tension","IHS GRID ONLY",
AQ1949="Defaut GE &amp; POWER Cabinet","IHS",
AQ1949="Sharing","Partners",
AQ1949="Sites strategiques &amp; DataCenter","SST &amp; DC",
AQ1949="Exclu","Exclu",
AQ1949="SAT","SAT",
AQ1949="SPARE-ISSUE","SPARE-ISSUE",
AQ1949="Fiber CAmtel","TRANS_FO_CAMTEL",
AQ1949="Fiber AOF","Fiber AOF",
AQ1949="Projet OCM (HUAWEI)","TRAVAUX-HUAWEI",
AQ1949="Projet OCM (NOKIA)","TRAVAUX-NOKIA",
AQ1949="ACCESS-ISSUE","ACCESS-ISSUE",
AQ1949="Projet OCM (ZTE, NOKIA, autres projets)","TRAVAUX OCM",
AQ1949="No root CAuse","No root cause",
AQ1949="ODU HS","PDH",
AQ1949="IP &amp; VLAN","PDH",
AQ1949="Warehouse HUAWEI","SPARE-ISSUE",
AQ1949="SPARE-HS","SPARE-ISSUE",
AQ1949="Power Telco","BSS",AQ1949="no impacts","no impacts"
),"")</f>
        <v>No root cause</v>
      </c>
      <c r="AP1949" s="48" t="str" cm="1">
        <f t="array" ref="AP1949">IFERROR(_xlfn.IFS(
AQ1949="MPR ISSUE","TX ISSUE",
AQ1949="BSS Hardware Issue","RAN ISSUE",
AQ1949="Sites strategiques, MLL, Pylone, etc.","ENVTECH",
AQ1949="AKTIVCO DEFAUT GE &amp; POWER Cabinet","POWER ISSUE",
AQ1949="AKTIVCO Coupure ENEO &amp; Baisse de tension","POWER ISSUE",
AQ1949="Coupure ENEO &amp; Baisse de tension","POWER ISSUE",
AQ1949="Defaut GE &amp; POWER Cabinet","POWER ISSUE",
AQ1949="Sharing","POWER ISSUE",
AQ1949="Sites strategiques &amp; DataCenter","POWER ISSUE",
AQ1949="Exclu","Exclu",
AQ1949="SAT","TX ISSUE",
AQ1949="SPARE-ISSUE","SPARE-ISSUE",
AQ1949="Fiber CAmtel","TX ISSUE",
AQ1949="Fiber AOF","TX ISSUE",
AQ1949="Projet OCM (HUAWEI)","TRAVAUX-HUAWEI",
AQ1949="Projet OCM (NOKIA)","TRAVAUX -NOKIA",
AQ1949="ACCESS-ISSUE","ACCESS-ISSUE",
AQ1949="Projet OCM (ZTE, NOKIA, autres projets)","TRAVAUX OCM",
AQ1949="No root CAuse","No root cause",
AQ1949="ODU HS","TX ISSUE",
AQ1949="IP &amp; VLAN","TX ISSUE",
AQ1949="Warehouse HUAWEI","SPARE-ISSUE",
AQ1949="SPARE-HS","SPARE-ISSUE",
AQ1949="Power Telco","RAN ISSUE",AQ1949="no impacts","no impacts"
),"")</f>
        <v>No root cause</v>
      </c>
      <c r="AQ1949" s="126" t="s">
        <v>5344</v>
      </c>
      <c r="AR1949" s="48" t="str" cm="1">
        <f t="array" ref="AR1949">IFERROR(_xlfn.IFS(
AQ1949="MPR ISSUE","ACTIVE",
AQ1949="BSS Hardware Issue","ACTIVE",
AQ1949="Sites strategiques, MLL, Pylone, etc.","PASSIVE",
AQ1949="AKTIVCO DEFAUT GE &amp; POWER Cabinet","PASSIVE",
AQ1949="AKTIVCO Coupure ENEO &amp; Baisse de tension","PASSIVE",
AQ1949="Coupure ENEO &amp; Baisse de tension","PASSIVE",
AQ1949="Defaut GE &amp; POWER Cabinet","PASSIVE",
AQ1949="Sharing","PASSIVE",
AQ1949="Sites strategiques &amp; DataCenter","PASSIVE",
AQ1949="Exclu","Exclu",
AQ1949="SAT","ACTIVE",
AQ1949="SPARE-ISSUE","SPARE-ISSUE",
AQ1949="Fiber CAmtel","ACTIVE",
AQ1949="Fiber AOF","ACTIVE",
AQ1949="Projet OCM (HUAWEI)","PLANNED WORKS",
AQ1949="Projet OCM (NOKIA)","PLANNED WORKS",
AQ1949="ACCESS-ISSUE","ACCESS-ISSUE",
AQ1949="Projet OCM (ZTE, NOKIA, autres projets)","PLANNED WORKS",
AQ1949="No root CAuse","No root cause",
AQ1949="ODU HS","ACTIVE",
AQ1949="IP &amp; VLAN","ACTIVE",
AQ1949="Warehouse HUAWEI","SPARE-ISSUE",
AQ1949="SPARE-HS","SPARE-ISSUE",
AQ1949="Power Telco","ACTIVE", AQ1949="no impacts","no impacts"
),"")</f>
        <v>No root cause</v>
      </c>
      <c r="AS1949" s="92" t="s">
        <v>5537</v>
      </c>
      <c r="AT1949" s="98" t="s">
        <v>3659</v>
      </c>
      <c r="AV1949" s="17" t="s">
        <v>5537</v>
      </c>
      <c r="AW1949" s="7" t="s">
        <v>5537</v>
      </c>
      <c r="AX1949" s="6" t="s">
        <v>5537</v>
      </c>
      <c r="AY1949" s="7"/>
      <c r="AZ1949" s="3" t="s">
        <v>5537</v>
      </c>
      <c r="BA1949" s="18" t="s">
        <v>5537</v>
      </c>
      <c r="BB1949" s="18" t="s">
        <v>5537</v>
      </c>
      <c r="BC1949" s="18" t="s">
        <v>5537</v>
      </c>
      <c r="BD1949" s="18" t="s">
        <v>5537</v>
      </c>
      <c r="BE1949" s="18" t="s">
        <v>5537</v>
      </c>
      <c r="BF1949" s="18" t="s">
        <v>5537</v>
      </c>
      <c r="BG1949" s="18" t="s">
        <v>5537</v>
      </c>
      <c r="BH1949" s="18" t="s">
        <v>5537</v>
      </c>
      <c r="BI1949" s="18" t="s">
        <v>5537</v>
      </c>
      <c r="BJ1949" s="18" t="s">
        <v>5537</v>
      </c>
      <c r="BK1949" s="18" t="s">
        <v>5537</v>
      </c>
      <c r="BL1949" s="9" t="s">
        <v>5537</v>
      </c>
      <c r="BM1949" s="14" t="s">
        <v>5537</v>
      </c>
      <c r="BN1949" s="14" t="s">
        <v>5537</v>
      </c>
      <c r="BO1949" s="14" t="str">
        <f>_xlfn.XLOOKUP(B1949,'[4]cell downs 18042026 17h'!$B:$B,'[4]cell downs 18042026 17h'!$B:$B,"")</f>
        <v/>
      </c>
      <c r="BP1949" s="14" t="str">
        <f>_xlfn.XLOOKUP(B1949,'[5]Cells Huawei 19042026 15h'!$B:$B,'[5]Cells Huawei 19042026 15h'!$B:$B,"")</f>
        <v/>
      </c>
      <c r="BQ1949" s="9" t="str">
        <f>_xlfn.XLOOKUP(B1949,'[6]cells down 19042026 9H40'!$B:$B,'[6]cells down 19042026 9H40'!$B:$B,"")</f>
        <v/>
      </c>
      <c r="BR1949" s="9" t="s">
        <v>3659</v>
      </c>
      <c r="BS1949" s="9" t="s">
        <v>12</v>
      </c>
      <c r="BT1949" s="108"/>
    </row>
    <row r="1950" spans="1:72" s="9" customFormat="1" x14ac:dyDescent="0.35">
      <c r="A1950" s="1" t="s">
        <v>3660</v>
      </c>
      <c r="B1950" s="8" t="s">
        <v>3661</v>
      </c>
      <c r="C1950" s="3" t="str">
        <f>_xlfn.XLOOKUP(B1950,'[1]daily break down'!$D:$D,'[1]daily break down'!$E:$E,"")</f>
        <v>OUEST</v>
      </c>
      <c r="D1950" s="1" t="s">
        <v>11</v>
      </c>
      <c r="E1950" s="1" t="s">
        <v>12</v>
      </c>
      <c r="F1950" s="3" t="s">
        <v>102</v>
      </c>
      <c r="G1950" s="1" t="s">
        <v>3662</v>
      </c>
      <c r="H1950" s="32" t="str">
        <f>_xlfn.XLOOKUP(B1950,[2]CALCULATION!$B:$B,[2]CALCULATION!$H:$H,"")</f>
        <v>HUAWEI</v>
      </c>
      <c r="I1950" s="28">
        <v>0</v>
      </c>
      <c r="J1950" s="28">
        <v>0</v>
      </c>
      <c r="K1950" s="28">
        <v>0</v>
      </c>
      <c r="L1950" s="28">
        <v>0</v>
      </c>
      <c r="M1950" s="28">
        <v>0</v>
      </c>
      <c r="N1950" s="28">
        <v>0</v>
      </c>
      <c r="O1950" s="28">
        <v>0</v>
      </c>
      <c r="P1950" s="28">
        <v>0</v>
      </c>
      <c r="Q1950" s="28">
        <v>0</v>
      </c>
      <c r="R1950" s="28">
        <v>0</v>
      </c>
      <c r="S1950" s="93">
        <v>0</v>
      </c>
      <c r="T1950" s="93">
        <f>_xlfn.XLOOKUP(B1950,'[3]Nur des jours'!$B:$B,'[3]Nur des jours'!$U:$U,"")</f>
        <v>0</v>
      </c>
      <c r="U1950" s="93">
        <v>0</v>
      </c>
      <c r="V1950" s="93">
        <v>0</v>
      </c>
      <c r="W1950" s="93">
        <v>0</v>
      </c>
      <c r="X1950" s="93">
        <v>0</v>
      </c>
      <c r="Y1950" s="93">
        <v>0</v>
      </c>
      <c r="Z1950" s="93">
        <v>0</v>
      </c>
      <c r="AA1950" s="93">
        <v>0</v>
      </c>
      <c r="AB1950" s="93">
        <v>0</v>
      </c>
      <c r="AC1950" s="93"/>
      <c r="AD1950" s="93">
        <v>0</v>
      </c>
      <c r="AE1950" s="93">
        <v>0</v>
      </c>
      <c r="AF1950" s="93">
        <v>0</v>
      </c>
      <c r="AG1950" s="93"/>
      <c r="AH1950" s="93">
        <v>0</v>
      </c>
      <c r="AI1950" s="93">
        <v>0</v>
      </c>
      <c r="AJ1950" s="93">
        <v>0</v>
      </c>
      <c r="AK1950" s="93">
        <v>0</v>
      </c>
      <c r="AL1950" s="93">
        <v>0</v>
      </c>
      <c r="AM1950" s="49" t="s">
        <v>5559</v>
      </c>
      <c r="AN1950" s="49"/>
      <c r="AO1950" s="48" t="str" cm="1">
        <f t="array" ref="AO1950">IFERROR(_xlfn.IFS(
AQ1950="MPR ISSUE","PDH",
AQ1950="BSS Hardware Issue","BSS",
AQ1950="Sites strategiques, MLL, Pylone, etc.","ENVTECH",
AQ1950="AKTIVCO DEFAUT GE &amp; POWER Cabinet","AKTIVCO",
AQ1950="AKTIVCO Coupure ENEO &amp; Baisse de tension","AKTIVCO GRID ONLY",
AQ1950="Coupure ENEO &amp; Baisse de tension","IHS GRID ONLY",
AQ1950="Defaut GE &amp; POWER Cabinet","IHS",
AQ1950="Sharing","Partners",
AQ1950="Sites strategiques &amp; DataCenter","SST &amp; DC",
AQ1950="Exclu","Exclu",
AQ1950="SAT","SAT",
AQ1950="SPARE-ISSUE","SPARE-ISSUE",
AQ1950="Fiber CAmtel","TRANS_FO_CAMTEL",
AQ1950="Fiber AOF","Fiber AOF",
AQ1950="Projet OCM (HUAWEI)","TRAVAUX-HUAWEI",
AQ1950="Projet OCM (NOKIA)","TRAVAUX-NOKIA",
AQ1950="ACCESS-ISSUE","ACCESS-ISSUE",
AQ1950="Projet OCM (ZTE, NOKIA, autres projets)","TRAVAUX OCM",
AQ1950="No root CAuse","No root cause",
AQ1950="ODU HS","PDH",
AQ1950="IP &amp; VLAN","PDH",
AQ1950="Warehouse HUAWEI","SPARE-ISSUE",
AQ1950="SPARE-HS","SPARE-ISSUE",
AQ1950="Power Telco","BSS",AQ1950="no impacts","no impacts"
),"")</f>
        <v>No root cause</v>
      </c>
      <c r="AP1950" s="48" t="str" cm="1">
        <f t="array" ref="AP1950">IFERROR(_xlfn.IFS(
AQ1950="MPR ISSUE","TX ISSUE",
AQ1950="BSS Hardware Issue","RAN ISSUE",
AQ1950="Sites strategiques, MLL, Pylone, etc.","ENVTECH",
AQ1950="AKTIVCO DEFAUT GE &amp; POWER Cabinet","POWER ISSUE",
AQ1950="AKTIVCO Coupure ENEO &amp; Baisse de tension","POWER ISSUE",
AQ1950="Coupure ENEO &amp; Baisse de tension","POWER ISSUE",
AQ1950="Defaut GE &amp; POWER Cabinet","POWER ISSUE",
AQ1950="Sharing","POWER ISSUE",
AQ1950="Sites strategiques &amp; DataCenter","POWER ISSUE",
AQ1950="Exclu","Exclu",
AQ1950="SAT","TX ISSUE",
AQ1950="SPARE-ISSUE","SPARE-ISSUE",
AQ1950="Fiber CAmtel","TX ISSUE",
AQ1950="Fiber AOF","TX ISSUE",
AQ1950="Projet OCM (HUAWEI)","TRAVAUX-HUAWEI",
AQ1950="Projet OCM (NOKIA)","TRAVAUX -NOKIA",
AQ1950="ACCESS-ISSUE","ACCESS-ISSUE",
AQ1950="Projet OCM (ZTE, NOKIA, autres projets)","TRAVAUX OCM",
AQ1950="No root CAuse","No root cause",
AQ1950="ODU HS","TX ISSUE",
AQ1950="IP &amp; VLAN","TX ISSUE",
AQ1950="Warehouse HUAWEI","SPARE-ISSUE",
AQ1950="SPARE-HS","SPARE-ISSUE",
AQ1950="Power Telco","RAN ISSUE",AQ1950="no impacts","no impacts"
),"")</f>
        <v>No root cause</v>
      </c>
      <c r="AQ1950" s="126" t="s">
        <v>5344</v>
      </c>
      <c r="AR1950" s="48" t="str" cm="1">
        <f t="array" ref="AR1950">IFERROR(_xlfn.IFS(
AQ1950="MPR ISSUE","ACTIVE",
AQ1950="BSS Hardware Issue","ACTIVE",
AQ1950="Sites strategiques, MLL, Pylone, etc.","PASSIVE",
AQ1950="AKTIVCO DEFAUT GE &amp; POWER Cabinet","PASSIVE",
AQ1950="AKTIVCO Coupure ENEO &amp; Baisse de tension","PASSIVE",
AQ1950="Coupure ENEO &amp; Baisse de tension","PASSIVE",
AQ1950="Defaut GE &amp; POWER Cabinet","PASSIVE",
AQ1950="Sharing","PASSIVE",
AQ1950="Sites strategiques &amp; DataCenter","PASSIVE",
AQ1950="Exclu","Exclu",
AQ1950="SAT","ACTIVE",
AQ1950="SPARE-ISSUE","SPARE-ISSUE",
AQ1950="Fiber CAmtel","ACTIVE",
AQ1950="Fiber AOF","ACTIVE",
AQ1950="Projet OCM (HUAWEI)","PLANNED WORKS",
AQ1950="Projet OCM (NOKIA)","PLANNED WORKS",
AQ1950="ACCESS-ISSUE","ACCESS-ISSUE",
AQ1950="Projet OCM (ZTE, NOKIA, autres projets)","PLANNED WORKS",
AQ1950="No root CAuse","No root cause",
AQ1950="ODU HS","ACTIVE",
AQ1950="IP &amp; VLAN","ACTIVE",
AQ1950="Warehouse HUAWEI","SPARE-ISSUE",
AQ1950="SPARE-HS","SPARE-ISSUE",
AQ1950="Power Telco","ACTIVE", AQ1950="no impacts","no impacts"
),"")</f>
        <v>No root cause</v>
      </c>
      <c r="AS1950" s="92" t="s">
        <v>5537</v>
      </c>
      <c r="AT1950" s="98" t="s">
        <v>3661</v>
      </c>
      <c r="AV1950" s="17" t="s">
        <v>5537</v>
      </c>
      <c r="AW1950" s="7" t="s">
        <v>5537</v>
      </c>
      <c r="AX1950" s="6" t="s">
        <v>5537</v>
      </c>
      <c r="AY1950" s="7"/>
      <c r="AZ1950" s="3" t="s">
        <v>5537</v>
      </c>
      <c r="BA1950" s="18" t="s">
        <v>5537</v>
      </c>
      <c r="BB1950" s="18" t="s">
        <v>5537</v>
      </c>
      <c r="BC1950" s="18" t="s">
        <v>5537</v>
      </c>
      <c r="BD1950" s="18" t="s">
        <v>5537</v>
      </c>
      <c r="BE1950" s="18" t="s">
        <v>5537</v>
      </c>
      <c r="BF1950" s="18" t="s">
        <v>5537</v>
      </c>
      <c r="BG1950" s="18" t="s">
        <v>5537</v>
      </c>
      <c r="BH1950" s="18" t="s">
        <v>5537</v>
      </c>
      <c r="BI1950" s="18" t="s">
        <v>5537</v>
      </c>
      <c r="BJ1950" s="18" t="s">
        <v>5537</v>
      </c>
      <c r="BK1950" s="18" t="s">
        <v>5537</v>
      </c>
      <c r="BL1950" s="9" t="s">
        <v>5537</v>
      </c>
      <c r="BM1950" s="14" t="s">
        <v>5537</v>
      </c>
      <c r="BN1950" s="14" t="s">
        <v>5537</v>
      </c>
      <c r="BO1950" s="14" t="str">
        <f>_xlfn.XLOOKUP(B1950,'[4]cell downs 18042026 17h'!$B:$B,'[4]cell downs 18042026 17h'!$B:$B,"")</f>
        <v/>
      </c>
      <c r="BP1950" s="14" t="str">
        <f>_xlfn.XLOOKUP(B1950,'[5]Cells Huawei 19042026 15h'!$B:$B,'[5]Cells Huawei 19042026 15h'!$B:$B,"")</f>
        <v/>
      </c>
      <c r="BQ1950" s="9" t="str">
        <f>_xlfn.XLOOKUP(B1950,'[6]cells down 19042026 9H40'!$B:$B,'[6]cells down 19042026 9H40'!$B:$B,"")</f>
        <v/>
      </c>
      <c r="BR1950" s="9" t="s">
        <v>3661</v>
      </c>
      <c r="BS1950" s="9" t="s">
        <v>154</v>
      </c>
      <c r="BT1950" s="108"/>
    </row>
    <row r="1951" spans="1:72" s="9" customFormat="1" x14ac:dyDescent="0.35">
      <c r="A1951" s="1" t="s">
        <v>3668</v>
      </c>
      <c r="B1951" s="8" t="s">
        <v>3669</v>
      </c>
      <c r="C1951" s="3" t="str">
        <f>_xlfn.XLOOKUP(B1951,'[1]daily break down'!$D:$D,'[1]daily break down'!$E:$E,"")</f>
        <v>LITTORAL</v>
      </c>
      <c r="D1951" s="1" t="s">
        <v>21</v>
      </c>
      <c r="E1951" s="1" t="s">
        <v>122</v>
      </c>
      <c r="F1951" s="3" t="s">
        <v>31</v>
      </c>
      <c r="G1951" s="1" t="s">
        <v>3668</v>
      </c>
      <c r="H1951" s="34" t="str">
        <f>_xlfn.XLOOKUP(B1951,[2]CALCULATION!$B:$B,[2]CALCULATION!$H:$H,"")</f>
        <v>ZTE</v>
      </c>
      <c r="I1951" s="28">
        <v>0</v>
      </c>
      <c r="J1951" s="28">
        <v>0</v>
      </c>
      <c r="K1951" s="28">
        <v>0</v>
      </c>
      <c r="L1951" s="28">
        <v>0</v>
      </c>
      <c r="M1951" s="28">
        <v>0</v>
      </c>
      <c r="N1951" s="28">
        <v>0</v>
      </c>
      <c r="O1951" s="28">
        <v>0</v>
      </c>
      <c r="P1951" s="28">
        <v>0</v>
      </c>
      <c r="Q1951" s="28">
        <v>0</v>
      </c>
      <c r="R1951" s="28">
        <v>0</v>
      </c>
      <c r="S1951" s="93">
        <v>0</v>
      </c>
      <c r="T1951" s="93">
        <f>_xlfn.XLOOKUP(B1951,'[3]Nur des jours'!$B:$B,'[3]Nur des jours'!$U:$U,"")</f>
        <v>0</v>
      </c>
      <c r="U1951" s="93">
        <v>0</v>
      </c>
      <c r="V1951" s="93">
        <v>0</v>
      </c>
      <c r="W1951" s="93">
        <v>0</v>
      </c>
      <c r="X1951" s="93">
        <v>0</v>
      </c>
      <c r="Y1951" s="93">
        <v>0</v>
      </c>
      <c r="Z1951" s="93">
        <v>0</v>
      </c>
      <c r="AA1951" s="93">
        <v>0</v>
      </c>
      <c r="AB1951" s="93">
        <v>0</v>
      </c>
      <c r="AC1951" s="93"/>
      <c r="AD1951" s="93">
        <v>0</v>
      </c>
      <c r="AE1951" s="93">
        <v>0</v>
      </c>
      <c r="AF1951" s="93">
        <v>0</v>
      </c>
      <c r="AG1951" s="93"/>
      <c r="AH1951" s="93">
        <v>0</v>
      </c>
      <c r="AI1951" s="93">
        <v>0</v>
      </c>
      <c r="AJ1951" s="93">
        <v>0</v>
      </c>
      <c r="AK1951" s="93">
        <v>0</v>
      </c>
      <c r="AL1951" s="93">
        <v>0</v>
      </c>
      <c r="AM1951" s="49" t="s">
        <v>5559</v>
      </c>
      <c r="AN1951" s="49"/>
      <c r="AO1951" s="48" t="str" cm="1">
        <f t="array" ref="AO1951">IFERROR(_xlfn.IFS(
AQ1951="MPR ISSUE","PDH",
AQ1951="BSS Hardware Issue","BSS",
AQ1951="Sites strategiques, MLL, Pylone, etc.","ENVTECH",
AQ1951="AKTIVCO DEFAUT GE &amp; POWER Cabinet","AKTIVCO",
AQ1951="AKTIVCO Coupure ENEO &amp; Baisse de tension","AKTIVCO GRID ONLY",
AQ1951="Coupure ENEO &amp; Baisse de tension","IHS GRID ONLY",
AQ1951="Defaut GE &amp; POWER Cabinet","IHS",
AQ1951="Sharing","Partners",
AQ1951="Sites strategiques &amp; DataCenter","SST &amp; DC",
AQ1951="Exclu","Exclu",
AQ1951="SAT","SAT",
AQ1951="SPARE-ISSUE","SPARE-ISSUE",
AQ1951="Fiber CAmtel","TRANS_FO_CAMTEL",
AQ1951="Fiber AOF","Fiber AOF",
AQ1951="Projet OCM (HUAWEI)","TRAVAUX-HUAWEI",
AQ1951="Projet OCM (NOKIA)","TRAVAUX-NOKIA",
AQ1951="ACCESS-ISSUE","ACCESS-ISSUE",
AQ1951="Projet OCM (ZTE, NOKIA, autres projets)","TRAVAUX OCM",
AQ1951="No root CAuse","No root cause",
AQ1951="ODU HS","PDH",
AQ1951="IP &amp; VLAN","PDH",
AQ1951="Warehouse HUAWEI","SPARE-ISSUE",
AQ1951="SPARE-HS","SPARE-ISSUE",
AQ1951="Power Telco","BSS",AQ1951="no impacts","no impacts"
),"")</f>
        <v>No root cause</v>
      </c>
      <c r="AP1951" s="48" t="str" cm="1">
        <f t="array" ref="AP1951">IFERROR(_xlfn.IFS(
AQ1951="MPR ISSUE","TX ISSUE",
AQ1951="BSS Hardware Issue","RAN ISSUE",
AQ1951="Sites strategiques, MLL, Pylone, etc.","ENVTECH",
AQ1951="AKTIVCO DEFAUT GE &amp; POWER Cabinet","POWER ISSUE",
AQ1951="AKTIVCO Coupure ENEO &amp; Baisse de tension","POWER ISSUE",
AQ1951="Coupure ENEO &amp; Baisse de tension","POWER ISSUE",
AQ1951="Defaut GE &amp; POWER Cabinet","POWER ISSUE",
AQ1951="Sharing","POWER ISSUE",
AQ1951="Sites strategiques &amp; DataCenter","POWER ISSUE",
AQ1951="Exclu","Exclu",
AQ1951="SAT","TX ISSUE",
AQ1951="SPARE-ISSUE","SPARE-ISSUE",
AQ1951="Fiber CAmtel","TX ISSUE",
AQ1951="Fiber AOF","TX ISSUE",
AQ1951="Projet OCM (HUAWEI)","TRAVAUX-HUAWEI",
AQ1951="Projet OCM (NOKIA)","TRAVAUX -NOKIA",
AQ1951="ACCESS-ISSUE","ACCESS-ISSUE",
AQ1951="Projet OCM (ZTE, NOKIA, autres projets)","TRAVAUX OCM",
AQ1951="No root CAuse","No root cause",
AQ1951="ODU HS","TX ISSUE",
AQ1951="IP &amp; VLAN","TX ISSUE",
AQ1951="Warehouse HUAWEI","SPARE-ISSUE",
AQ1951="SPARE-HS","SPARE-ISSUE",
AQ1951="Power Telco","RAN ISSUE",AQ1951="no impacts","no impacts"
),"")</f>
        <v>No root cause</v>
      </c>
      <c r="AQ1951" s="67" t="s">
        <v>5344</v>
      </c>
      <c r="AR1951" s="48" t="str" cm="1">
        <f t="array" ref="AR1951">IFERROR(_xlfn.IFS(
AQ1951="MPR ISSUE","ACTIVE",
AQ1951="BSS Hardware Issue","ACTIVE",
AQ1951="Sites strategiques, MLL, Pylone, etc.","PASSIVE",
AQ1951="AKTIVCO DEFAUT GE &amp; POWER Cabinet","PASSIVE",
AQ1951="AKTIVCO Coupure ENEO &amp; Baisse de tension","PASSIVE",
AQ1951="Coupure ENEO &amp; Baisse de tension","PASSIVE",
AQ1951="Defaut GE &amp; POWER Cabinet","PASSIVE",
AQ1951="Sharing","PASSIVE",
AQ1951="Sites strategiques &amp; DataCenter","PASSIVE",
AQ1951="Exclu","Exclu",
AQ1951="SAT","ACTIVE",
AQ1951="SPARE-ISSUE","SPARE-ISSUE",
AQ1951="Fiber CAmtel","ACTIVE",
AQ1951="Fiber AOF","ACTIVE",
AQ1951="Projet OCM (HUAWEI)","PLANNED WORKS",
AQ1951="Projet OCM (NOKIA)","PLANNED WORKS",
AQ1951="ACCESS-ISSUE","ACCESS-ISSUE",
AQ1951="Projet OCM (ZTE, NOKIA, autres projets)","PLANNED WORKS",
AQ1951="No root CAuse","No root cause",
AQ1951="ODU HS","ACTIVE",
AQ1951="IP &amp; VLAN","ACTIVE",
AQ1951="Warehouse HUAWEI","SPARE-ISSUE",
AQ1951="SPARE-HS","SPARE-ISSUE",
AQ1951="Power Telco","ACTIVE", AQ1951="no impacts","no impacts"
),"")</f>
        <v>No root cause</v>
      </c>
      <c r="AS1951" s="92" t="s">
        <v>5537</v>
      </c>
      <c r="AT1951" s="98" t="s">
        <v>3669</v>
      </c>
      <c r="AV1951" s="17" t="s">
        <v>5537</v>
      </c>
      <c r="AW1951" s="7" t="s">
        <v>5537</v>
      </c>
      <c r="AX1951" s="6" t="s">
        <v>5537</v>
      </c>
      <c r="AY1951" s="7"/>
      <c r="AZ1951" s="3" t="s">
        <v>5537</v>
      </c>
      <c r="BA1951" s="18" t="s">
        <v>5537</v>
      </c>
      <c r="BB1951" s="18" t="s">
        <v>5537</v>
      </c>
      <c r="BC1951" s="18" t="s">
        <v>5537</v>
      </c>
      <c r="BD1951" s="18" t="s">
        <v>5537</v>
      </c>
      <c r="BE1951" s="18" t="s">
        <v>5537</v>
      </c>
      <c r="BF1951" s="18" t="s">
        <v>5537</v>
      </c>
      <c r="BG1951" s="18" t="s">
        <v>5537</v>
      </c>
      <c r="BH1951" s="18" t="s">
        <v>5537</v>
      </c>
      <c r="BI1951" s="18" t="s">
        <v>5537</v>
      </c>
      <c r="BJ1951" s="18" t="s">
        <v>5537</v>
      </c>
      <c r="BK1951" s="18" t="s">
        <v>5537</v>
      </c>
      <c r="BL1951" s="9" t="s">
        <v>5537</v>
      </c>
      <c r="BM1951" s="14" t="s">
        <v>5537</v>
      </c>
      <c r="BN1951" s="14" t="s">
        <v>5537</v>
      </c>
      <c r="BO1951" s="14" t="str">
        <f>_xlfn.XLOOKUP(B1951,'[4]cell downs 18042026 17h'!$B:$B,'[4]cell downs 18042026 17h'!$B:$B,"")</f>
        <v/>
      </c>
      <c r="BP1951" s="14" t="str">
        <f>_xlfn.XLOOKUP(B1951,'[5]Cells Huawei 19042026 15h'!$B:$B,'[5]Cells Huawei 19042026 15h'!$B:$B,"")</f>
        <v/>
      </c>
      <c r="BQ1951" s="9" t="str">
        <f>_xlfn.XLOOKUP(B1951,'[6]cells down 19042026 9H40'!$B:$B,'[6]cells down 19042026 9H40'!$B:$B,"")</f>
        <v/>
      </c>
      <c r="BR1951" s="9" t="s">
        <v>5537</v>
      </c>
      <c r="BS1951" s="9" t="s">
        <v>1713</v>
      </c>
      <c r="BT1951" s="108"/>
    </row>
    <row r="1952" spans="1:72" s="9" customFormat="1" x14ac:dyDescent="0.35">
      <c r="A1952" s="1" t="s">
        <v>3670</v>
      </c>
      <c r="B1952" s="8" t="s">
        <v>3671</v>
      </c>
      <c r="C1952" s="3" t="str">
        <f>_xlfn.XLOOKUP(B1952,'[1]daily break down'!$D:$D,'[1]daily break down'!$E:$E,"")</f>
        <v>CENTRE</v>
      </c>
      <c r="D1952" s="1" t="s">
        <v>11</v>
      </c>
      <c r="E1952" s="1" t="s">
        <v>318</v>
      </c>
      <c r="F1952" s="3" t="s">
        <v>69</v>
      </c>
      <c r="G1952" s="1" t="s">
        <v>1211</v>
      </c>
      <c r="H1952" s="34" t="str">
        <f>_xlfn.XLOOKUP(B1952,[2]CALCULATION!$B:$B,[2]CALCULATION!$H:$H,"")</f>
        <v>ZTE</v>
      </c>
      <c r="I1952" s="28">
        <v>0</v>
      </c>
      <c r="J1952" s="28">
        <v>0</v>
      </c>
      <c r="K1952" s="28">
        <v>0</v>
      </c>
      <c r="L1952" s="28">
        <v>0</v>
      </c>
      <c r="M1952" s="28">
        <v>0</v>
      </c>
      <c r="N1952" s="28">
        <v>0</v>
      </c>
      <c r="O1952" s="28">
        <v>0</v>
      </c>
      <c r="P1952" s="28">
        <v>0</v>
      </c>
      <c r="Q1952" s="28">
        <v>0</v>
      </c>
      <c r="R1952" s="28">
        <v>0</v>
      </c>
      <c r="S1952" s="93">
        <v>0</v>
      </c>
      <c r="T1952" s="93">
        <f>_xlfn.XLOOKUP(B1952,'[3]Nur des jours'!$B:$B,'[3]Nur des jours'!$U:$U,"")</f>
        <v>0</v>
      </c>
      <c r="U1952" s="93">
        <v>0</v>
      </c>
      <c r="V1952" s="93">
        <v>0</v>
      </c>
      <c r="W1952" s="93">
        <v>0</v>
      </c>
      <c r="X1952" s="93">
        <v>0</v>
      </c>
      <c r="Y1952" s="93">
        <v>0</v>
      </c>
      <c r="Z1952" s="93">
        <v>0</v>
      </c>
      <c r="AA1952" s="93">
        <v>0</v>
      </c>
      <c r="AB1952" s="93">
        <v>0</v>
      </c>
      <c r="AC1952" s="93"/>
      <c r="AD1952" s="93">
        <v>0</v>
      </c>
      <c r="AE1952" s="93">
        <v>0</v>
      </c>
      <c r="AF1952" s="93">
        <v>0</v>
      </c>
      <c r="AG1952" s="93"/>
      <c r="AH1952" s="93">
        <v>0</v>
      </c>
      <c r="AI1952" s="93">
        <v>0</v>
      </c>
      <c r="AJ1952" s="93">
        <v>0</v>
      </c>
      <c r="AK1952" s="93">
        <v>0</v>
      </c>
      <c r="AL1952" s="93">
        <v>0</v>
      </c>
      <c r="AM1952" s="49" t="s">
        <v>5559</v>
      </c>
      <c r="AN1952" s="49"/>
      <c r="AO1952" s="48" t="str" cm="1">
        <f t="array" ref="AO1952">IFERROR(_xlfn.IFS(
AQ1952="MPR ISSUE","PDH",
AQ1952="BSS Hardware Issue","BSS",
AQ1952="Sites strategiques, MLL, Pylone, etc.","ENVTECH",
AQ1952="AKTIVCO DEFAUT GE &amp; POWER Cabinet","AKTIVCO",
AQ1952="AKTIVCO Coupure ENEO &amp; Baisse de tension","AKTIVCO GRID ONLY",
AQ1952="Coupure ENEO &amp; Baisse de tension","IHS GRID ONLY",
AQ1952="Defaut GE &amp; POWER Cabinet","IHS",
AQ1952="Sharing","Partners",
AQ1952="Sites strategiques &amp; DataCenter","SST &amp; DC",
AQ1952="Exclu","Exclu",
AQ1952="SAT","SAT",
AQ1952="SPARE-ISSUE","SPARE-ISSUE",
AQ1952="Fiber CAmtel","TRANS_FO_CAMTEL",
AQ1952="Fiber AOF","Fiber AOF",
AQ1952="Projet OCM (HUAWEI)","TRAVAUX-HUAWEI",
AQ1952="Projet OCM (NOKIA)","TRAVAUX-NOKIA",
AQ1952="ACCESS-ISSUE","ACCESS-ISSUE",
AQ1952="Projet OCM (ZTE, NOKIA, autres projets)","TRAVAUX OCM",
AQ1952="No root CAuse","No root cause",
AQ1952="ODU HS","PDH",
AQ1952="IP &amp; VLAN","PDH",
AQ1952="Warehouse HUAWEI","SPARE-ISSUE",
AQ1952="SPARE-HS","SPARE-ISSUE",
AQ1952="Power Telco","BSS",AQ1952="no impacts","no impacts"
),"")</f>
        <v>SPARE-ISSUE</v>
      </c>
      <c r="AP1952" s="48" t="str" cm="1">
        <f t="array" ref="AP1952">IFERROR(_xlfn.IFS(
AQ1952="MPR ISSUE","TX ISSUE",
AQ1952="BSS Hardware Issue","RAN ISSUE",
AQ1952="Sites strategiques, MLL, Pylone, etc.","ENVTECH",
AQ1952="AKTIVCO DEFAUT GE &amp; POWER Cabinet","POWER ISSUE",
AQ1952="AKTIVCO Coupure ENEO &amp; Baisse de tension","POWER ISSUE",
AQ1952="Coupure ENEO &amp; Baisse de tension","POWER ISSUE",
AQ1952="Defaut GE &amp; POWER Cabinet","POWER ISSUE",
AQ1952="Sharing","POWER ISSUE",
AQ1952="Sites strategiques &amp; DataCenter","POWER ISSUE",
AQ1952="Exclu","Exclu",
AQ1952="SAT","TX ISSUE",
AQ1952="SPARE-ISSUE","SPARE-ISSUE",
AQ1952="Fiber CAmtel","TX ISSUE",
AQ1952="Fiber AOF","TX ISSUE",
AQ1952="Projet OCM (HUAWEI)","TRAVAUX-HUAWEI",
AQ1952="Projet OCM (NOKIA)","TRAVAUX -NOKIA",
AQ1952="ACCESS-ISSUE","ACCESS-ISSUE",
AQ1952="Projet OCM (ZTE, NOKIA, autres projets)","TRAVAUX OCM",
AQ1952="No root CAuse","No root cause",
AQ1952="ODU HS","TX ISSUE",
AQ1952="IP &amp; VLAN","TX ISSUE",
AQ1952="Warehouse HUAWEI","SPARE-ISSUE",
AQ1952="SPARE-HS","SPARE-ISSUE",
AQ1952="Power Telco","RAN ISSUE",AQ1952="no impacts","no impacts"
),"")</f>
        <v>SPARE-ISSUE</v>
      </c>
      <c r="AQ1952" s="67" t="s">
        <v>5336</v>
      </c>
      <c r="AR1952" s="48" t="str" cm="1">
        <f t="array" ref="AR1952">IFERROR(_xlfn.IFS(
AQ1952="MPR ISSUE","ACTIVE",
AQ1952="BSS Hardware Issue","ACTIVE",
AQ1952="Sites strategiques, MLL, Pylone, etc.","PASSIVE",
AQ1952="AKTIVCO DEFAUT GE &amp; POWER Cabinet","PASSIVE",
AQ1952="AKTIVCO Coupure ENEO &amp; Baisse de tension","PASSIVE",
AQ1952="Coupure ENEO &amp; Baisse de tension","PASSIVE",
AQ1952="Defaut GE &amp; POWER Cabinet","PASSIVE",
AQ1952="Sharing","PASSIVE",
AQ1952="Sites strategiques &amp; DataCenter","PASSIVE",
AQ1952="Exclu","Exclu",
AQ1952="SAT","ACTIVE",
AQ1952="SPARE-ISSUE","SPARE-ISSUE",
AQ1952="Fiber CAmtel","ACTIVE",
AQ1952="Fiber AOF","ACTIVE",
AQ1952="Projet OCM (HUAWEI)","PLANNED WORKS",
AQ1952="Projet OCM (NOKIA)","PLANNED WORKS",
AQ1952="ACCESS-ISSUE","ACCESS-ISSUE",
AQ1952="Projet OCM (ZTE, NOKIA, autres projets)","PLANNED WORKS",
AQ1952="No root CAuse","No root cause",
AQ1952="ODU HS","ACTIVE",
AQ1952="IP &amp; VLAN","ACTIVE",
AQ1952="Warehouse HUAWEI","SPARE-ISSUE",
AQ1952="SPARE-HS","SPARE-ISSUE",
AQ1952="Power Telco","ACTIVE", AQ1952="no impacts","no impacts"
),"")</f>
        <v>SPARE-ISSUE</v>
      </c>
      <c r="AS1952" s="92" t="s">
        <v>5875</v>
      </c>
      <c r="AT1952" s="98" t="s">
        <v>3671</v>
      </c>
      <c r="AV1952" s="17" t="s">
        <v>5537</v>
      </c>
      <c r="AW1952" s="7" t="s">
        <v>5537</v>
      </c>
      <c r="AX1952" s="6" t="s">
        <v>5537</v>
      </c>
      <c r="AY1952" s="7"/>
      <c r="AZ1952" s="3" t="s">
        <v>5537</v>
      </c>
      <c r="BA1952" s="18" t="s">
        <v>5537</v>
      </c>
      <c r="BB1952" s="18" t="s">
        <v>5537</v>
      </c>
      <c r="BC1952" s="18" t="s">
        <v>5537</v>
      </c>
      <c r="BD1952" s="18" t="s">
        <v>6303</v>
      </c>
      <c r="BE1952" s="18" t="s">
        <v>6303</v>
      </c>
      <c r="BF1952" s="18" t="s">
        <v>6303</v>
      </c>
      <c r="BG1952" s="18" t="s">
        <v>5537</v>
      </c>
      <c r="BH1952" s="18" t="s">
        <v>5537</v>
      </c>
      <c r="BI1952" s="18" t="s">
        <v>5537</v>
      </c>
      <c r="BJ1952" s="18" t="s">
        <v>5537</v>
      </c>
      <c r="BK1952" s="18" t="s">
        <v>5537</v>
      </c>
      <c r="BL1952" s="9" t="s">
        <v>5537</v>
      </c>
      <c r="BM1952" s="14" t="s">
        <v>5537</v>
      </c>
      <c r="BN1952" s="14" t="s">
        <v>5537</v>
      </c>
      <c r="BO1952" s="14" t="str">
        <f>_xlfn.XLOOKUP(B1952,'[4]cell downs 18042026 17h'!$B:$B,'[4]cell downs 18042026 17h'!$B:$B,"")</f>
        <v/>
      </c>
      <c r="BP1952" s="14" t="str">
        <f>_xlfn.XLOOKUP(B1952,'[5]Cells Huawei 19042026 15h'!$B:$B,'[5]Cells Huawei 19042026 15h'!$B:$B,"")</f>
        <v/>
      </c>
      <c r="BQ1952" s="9" t="str">
        <f>_xlfn.XLOOKUP(B1952,'[6]cells down 19042026 9H40'!$B:$B,'[6]cells down 19042026 9H40'!$B:$B,"")</f>
        <v/>
      </c>
      <c r="BR1952" s="9" t="s">
        <v>3671</v>
      </c>
      <c r="BS1952" s="9" t="s">
        <v>5537</v>
      </c>
      <c r="BT1952" s="108"/>
    </row>
    <row r="1953" spans="1:72" s="9" customFormat="1" x14ac:dyDescent="0.35">
      <c r="A1953" s="1" t="s">
        <v>3672</v>
      </c>
      <c r="B1953" s="8" t="s">
        <v>3673</v>
      </c>
      <c r="C1953" s="3" t="str">
        <f>_xlfn.XLOOKUP(B1953,'[1]daily break down'!$D:$D,'[1]daily break down'!$E:$E,"")</f>
        <v>CENTRE</v>
      </c>
      <c r="D1953" s="1" t="s">
        <v>11</v>
      </c>
      <c r="E1953" s="1" t="s">
        <v>96</v>
      </c>
      <c r="F1953" s="3" t="s">
        <v>69</v>
      </c>
      <c r="G1953" s="1" t="s">
        <v>3674</v>
      </c>
      <c r="H1953" s="34" t="str">
        <f>_xlfn.XLOOKUP(B1953,[2]CALCULATION!$B:$B,[2]CALCULATION!$H:$H,"")</f>
        <v>ZTE</v>
      </c>
      <c r="I1953" s="28">
        <v>0</v>
      </c>
      <c r="J1953" s="28">
        <v>0</v>
      </c>
      <c r="K1953" s="28">
        <v>0</v>
      </c>
      <c r="L1953" s="28">
        <v>0</v>
      </c>
      <c r="M1953" s="28">
        <v>0</v>
      </c>
      <c r="N1953" s="28">
        <v>0</v>
      </c>
      <c r="O1953" s="28">
        <v>0</v>
      </c>
      <c r="P1953" s="28">
        <v>0</v>
      </c>
      <c r="Q1953" s="28">
        <v>0</v>
      </c>
      <c r="R1953" s="28">
        <v>0</v>
      </c>
      <c r="S1953" s="93">
        <v>0</v>
      </c>
      <c r="T1953" s="93">
        <f>_xlfn.XLOOKUP(B1953,'[3]Nur des jours'!$B:$B,'[3]Nur des jours'!$U:$U,"")</f>
        <v>0</v>
      </c>
      <c r="U1953" s="93">
        <v>0</v>
      </c>
      <c r="V1953" s="93">
        <v>0</v>
      </c>
      <c r="W1953" s="93">
        <v>0</v>
      </c>
      <c r="X1953" s="93">
        <v>0</v>
      </c>
      <c r="Y1953" s="93">
        <v>0</v>
      </c>
      <c r="Z1953" s="93">
        <v>0</v>
      </c>
      <c r="AA1953" s="93">
        <v>0</v>
      </c>
      <c r="AB1953" s="93">
        <v>0</v>
      </c>
      <c r="AC1953" s="93"/>
      <c r="AD1953" s="93">
        <v>0</v>
      </c>
      <c r="AE1953" s="93">
        <v>0</v>
      </c>
      <c r="AF1953" s="93">
        <v>0</v>
      </c>
      <c r="AG1953" s="93"/>
      <c r="AH1953" s="93">
        <v>0</v>
      </c>
      <c r="AI1953" s="93">
        <v>0</v>
      </c>
      <c r="AJ1953" s="93">
        <v>0</v>
      </c>
      <c r="AK1953" s="93">
        <v>0</v>
      </c>
      <c r="AL1953" s="93">
        <v>0</v>
      </c>
      <c r="AM1953" s="49" t="s">
        <v>5559</v>
      </c>
      <c r="AN1953" s="49"/>
      <c r="AO1953" s="48" t="str" cm="1">
        <f t="array" ref="AO1953">IFERROR(_xlfn.IFS(
AQ1953="MPR ISSUE","PDH",
AQ1953="BSS Hardware Issue","BSS",
AQ1953="Sites strategiques, MLL, Pylone, etc.","ENVTECH",
AQ1953="AKTIVCO DEFAUT GE &amp; POWER Cabinet","AKTIVCO",
AQ1953="AKTIVCO Coupure ENEO &amp; Baisse de tension","AKTIVCO GRID ONLY",
AQ1953="Coupure ENEO &amp; Baisse de tension","IHS GRID ONLY",
AQ1953="Defaut GE &amp; POWER Cabinet","IHS",
AQ1953="Sharing","Partners",
AQ1953="Sites strategiques &amp; DataCenter","SST &amp; DC",
AQ1953="Exclu","Exclu",
AQ1953="SAT","SAT",
AQ1953="SPARE-ISSUE","SPARE-ISSUE",
AQ1953="Fiber CAmtel","TRANS_FO_CAMTEL",
AQ1953="Fiber AOF","Fiber AOF",
AQ1953="Projet OCM (HUAWEI)","TRAVAUX-HUAWEI",
AQ1953="Projet OCM (NOKIA)","TRAVAUX-NOKIA",
AQ1953="ACCESS-ISSUE","ACCESS-ISSUE",
AQ1953="Projet OCM (ZTE, NOKIA, autres projets)","TRAVAUX OCM",
AQ1953="No root CAuse","No root cause",
AQ1953="ODU HS","PDH",
AQ1953="IP &amp; VLAN","PDH",
AQ1953="Warehouse HUAWEI","SPARE-ISSUE",
AQ1953="SPARE-HS","SPARE-ISSUE",
AQ1953="Power Telco","BSS",AQ1953="no impacts","no impacts"
),"")</f>
        <v>No root cause</v>
      </c>
      <c r="AP1953" s="48" t="str" cm="1">
        <f t="array" ref="AP1953">IFERROR(_xlfn.IFS(
AQ1953="MPR ISSUE","TX ISSUE",
AQ1953="BSS Hardware Issue","RAN ISSUE",
AQ1953="Sites strategiques, MLL, Pylone, etc.","ENVTECH",
AQ1953="AKTIVCO DEFAUT GE &amp; POWER Cabinet","POWER ISSUE",
AQ1953="AKTIVCO Coupure ENEO &amp; Baisse de tension","POWER ISSUE",
AQ1953="Coupure ENEO &amp; Baisse de tension","POWER ISSUE",
AQ1953="Defaut GE &amp; POWER Cabinet","POWER ISSUE",
AQ1953="Sharing","POWER ISSUE",
AQ1953="Sites strategiques &amp; DataCenter","POWER ISSUE",
AQ1953="Exclu","Exclu",
AQ1953="SAT","TX ISSUE",
AQ1953="SPARE-ISSUE","SPARE-ISSUE",
AQ1953="Fiber CAmtel","TX ISSUE",
AQ1953="Fiber AOF","TX ISSUE",
AQ1953="Projet OCM (HUAWEI)","TRAVAUX-HUAWEI",
AQ1953="Projet OCM (NOKIA)","TRAVAUX -NOKIA",
AQ1953="ACCESS-ISSUE","ACCESS-ISSUE",
AQ1953="Projet OCM (ZTE, NOKIA, autres projets)","TRAVAUX OCM",
AQ1953="No root CAuse","No root cause",
AQ1953="ODU HS","TX ISSUE",
AQ1953="IP &amp; VLAN","TX ISSUE",
AQ1953="Warehouse HUAWEI","SPARE-ISSUE",
AQ1953="SPARE-HS","SPARE-ISSUE",
AQ1953="Power Telco","RAN ISSUE",AQ1953="no impacts","no impacts"
),"")</f>
        <v>No root cause</v>
      </c>
      <c r="AQ1953" s="126" t="s">
        <v>5344</v>
      </c>
      <c r="AR1953" s="48" t="str" cm="1">
        <f t="array" ref="AR1953">IFERROR(_xlfn.IFS(
AQ1953="MPR ISSUE","ACTIVE",
AQ1953="BSS Hardware Issue","ACTIVE",
AQ1953="Sites strategiques, MLL, Pylone, etc.","PASSIVE",
AQ1953="AKTIVCO DEFAUT GE &amp; POWER Cabinet","PASSIVE",
AQ1953="AKTIVCO Coupure ENEO &amp; Baisse de tension","PASSIVE",
AQ1953="Coupure ENEO &amp; Baisse de tension","PASSIVE",
AQ1953="Defaut GE &amp; POWER Cabinet","PASSIVE",
AQ1953="Sharing","PASSIVE",
AQ1953="Sites strategiques &amp; DataCenter","PASSIVE",
AQ1953="Exclu","Exclu",
AQ1953="SAT","ACTIVE",
AQ1953="SPARE-ISSUE","SPARE-ISSUE",
AQ1953="Fiber CAmtel","ACTIVE",
AQ1953="Fiber AOF","ACTIVE",
AQ1953="Projet OCM (HUAWEI)","PLANNED WORKS",
AQ1953="Projet OCM (NOKIA)","PLANNED WORKS",
AQ1953="ACCESS-ISSUE","ACCESS-ISSUE",
AQ1953="Projet OCM (ZTE, NOKIA, autres projets)","PLANNED WORKS",
AQ1953="No root CAuse","No root cause",
AQ1953="ODU HS","ACTIVE",
AQ1953="IP &amp; VLAN","ACTIVE",
AQ1953="Warehouse HUAWEI","SPARE-ISSUE",
AQ1953="SPARE-HS","SPARE-ISSUE",
AQ1953="Power Telco","ACTIVE", AQ1953="no impacts","no impacts"
),"")</f>
        <v>No root cause</v>
      </c>
      <c r="AS1953" s="92" t="s">
        <v>5537</v>
      </c>
      <c r="AT1953" s="98" t="s">
        <v>3673</v>
      </c>
      <c r="AV1953" s="17" t="s">
        <v>5537</v>
      </c>
      <c r="AW1953" s="7" t="s">
        <v>5537</v>
      </c>
      <c r="AX1953" s="6" t="s">
        <v>5537</v>
      </c>
      <c r="AY1953" s="7"/>
      <c r="AZ1953" s="3" t="s">
        <v>5537</v>
      </c>
      <c r="BA1953" s="18" t="s">
        <v>5537</v>
      </c>
      <c r="BB1953" s="18" t="s">
        <v>5537</v>
      </c>
      <c r="BC1953" s="18" t="s">
        <v>5537</v>
      </c>
      <c r="BD1953" s="18" t="s">
        <v>5537</v>
      </c>
      <c r="BE1953" s="18" t="s">
        <v>5537</v>
      </c>
      <c r="BF1953" s="18" t="s">
        <v>5537</v>
      </c>
      <c r="BG1953" s="18" t="s">
        <v>5537</v>
      </c>
      <c r="BH1953" s="18" t="s">
        <v>5537</v>
      </c>
      <c r="BI1953" s="18" t="s">
        <v>5537</v>
      </c>
      <c r="BJ1953" s="18" t="s">
        <v>5537</v>
      </c>
      <c r="BK1953" s="18" t="s">
        <v>5537</v>
      </c>
      <c r="BL1953" s="9" t="s">
        <v>5537</v>
      </c>
      <c r="BM1953" s="14" t="s">
        <v>5537</v>
      </c>
      <c r="BN1953" s="14" t="s">
        <v>5537</v>
      </c>
      <c r="BO1953" s="14" t="str">
        <f>_xlfn.XLOOKUP(B1953,'[4]cell downs 18042026 17h'!$B:$B,'[4]cell downs 18042026 17h'!$B:$B,"")</f>
        <v/>
      </c>
      <c r="BP1953" s="14" t="str">
        <f>_xlfn.XLOOKUP(B1953,'[5]Cells Huawei 19042026 15h'!$B:$B,'[5]Cells Huawei 19042026 15h'!$B:$B,"")</f>
        <v/>
      </c>
      <c r="BQ1953" s="9" t="str">
        <f>_xlfn.XLOOKUP(B1953,'[6]cells down 19042026 9H40'!$B:$B,'[6]cells down 19042026 9H40'!$B:$B,"")</f>
        <v/>
      </c>
      <c r="BR1953" s="9" t="s">
        <v>5537</v>
      </c>
      <c r="BS1953" s="9" t="s">
        <v>5537</v>
      </c>
      <c r="BT1953" s="108"/>
    </row>
    <row r="1954" spans="1:72" s="9" customFormat="1" x14ac:dyDescent="0.35">
      <c r="A1954" s="1" t="s">
        <v>3695</v>
      </c>
      <c r="B1954" s="8" t="s">
        <v>3696</v>
      </c>
      <c r="C1954" s="3" t="str">
        <f>_xlfn.XLOOKUP(B1954,'[1]daily break down'!$D:$D,'[1]daily break down'!$E:$E,"")</f>
        <v>LITTORAL</v>
      </c>
      <c r="D1954" s="1" t="s">
        <v>11</v>
      </c>
      <c r="E1954" s="1" t="s">
        <v>12</v>
      </c>
      <c r="F1954" s="3" t="s">
        <v>31</v>
      </c>
      <c r="G1954" s="1" t="s">
        <v>3695</v>
      </c>
      <c r="H1954" s="34" t="str">
        <f>_xlfn.XLOOKUP(B1954,[2]CALCULATION!$B:$B,[2]CALCULATION!$H:$H,"")</f>
        <v>ZTE</v>
      </c>
      <c r="I1954" s="28">
        <v>0</v>
      </c>
      <c r="J1954" s="28">
        <v>0</v>
      </c>
      <c r="K1954" s="28">
        <v>0</v>
      </c>
      <c r="L1954" s="28">
        <v>0</v>
      </c>
      <c r="M1954" s="28">
        <v>0</v>
      </c>
      <c r="N1954" s="28">
        <v>0</v>
      </c>
      <c r="O1954" s="28">
        <v>0</v>
      </c>
      <c r="P1954" s="28">
        <v>0</v>
      </c>
      <c r="Q1954" s="28">
        <v>0</v>
      </c>
      <c r="R1954" s="28">
        <v>0</v>
      </c>
      <c r="S1954" s="93">
        <v>0</v>
      </c>
      <c r="T1954" s="93">
        <f>_xlfn.XLOOKUP(B1954,'[3]Nur des jours'!$B:$B,'[3]Nur des jours'!$U:$U,"")</f>
        <v>0</v>
      </c>
      <c r="U1954" s="93">
        <v>0</v>
      </c>
      <c r="V1954" s="93">
        <v>0</v>
      </c>
      <c r="W1954" s="93">
        <v>0</v>
      </c>
      <c r="X1954" s="93">
        <v>0</v>
      </c>
      <c r="Y1954" s="93">
        <v>0</v>
      </c>
      <c r="Z1954" s="93">
        <v>0</v>
      </c>
      <c r="AA1954" s="93">
        <v>0</v>
      </c>
      <c r="AB1954" s="93">
        <v>0</v>
      </c>
      <c r="AC1954" s="93"/>
      <c r="AD1954" s="93">
        <v>0</v>
      </c>
      <c r="AE1954" s="93">
        <v>0</v>
      </c>
      <c r="AF1954" s="93">
        <v>0</v>
      </c>
      <c r="AG1954" s="93"/>
      <c r="AH1954" s="93">
        <v>0</v>
      </c>
      <c r="AI1954" s="93">
        <v>0</v>
      </c>
      <c r="AJ1954" s="93">
        <v>0</v>
      </c>
      <c r="AK1954" s="93">
        <v>0</v>
      </c>
      <c r="AL1954" s="93">
        <v>0</v>
      </c>
      <c r="AM1954" s="49" t="s">
        <v>5559</v>
      </c>
      <c r="AN1954" s="49"/>
      <c r="AO1954" s="48" t="str" cm="1">
        <f t="array" ref="AO1954">IFERROR(_xlfn.IFS(
AQ1954="MPR ISSUE","PDH",
AQ1954="BSS Hardware Issue","BSS",
AQ1954="Sites strategiques, MLL, Pylone, etc.","ENVTECH",
AQ1954="AKTIVCO DEFAUT GE &amp; POWER Cabinet","AKTIVCO",
AQ1954="AKTIVCO Coupure ENEO &amp; Baisse de tension","AKTIVCO GRID ONLY",
AQ1954="Coupure ENEO &amp; Baisse de tension","IHS GRID ONLY",
AQ1954="Defaut GE &amp; POWER Cabinet","IHS",
AQ1954="Sharing","Partners",
AQ1954="Sites strategiques &amp; DataCenter","SST &amp; DC",
AQ1954="Exclu","Exclu",
AQ1954="SAT","SAT",
AQ1954="SPARE-ISSUE","SPARE-ISSUE",
AQ1954="Fiber CAmtel","TRANS_FO_CAMTEL",
AQ1954="Fiber AOF","Fiber AOF",
AQ1954="Projet OCM (HUAWEI)","TRAVAUX-HUAWEI",
AQ1954="Projet OCM (NOKIA)","TRAVAUX-NOKIA",
AQ1954="ACCESS-ISSUE","ACCESS-ISSUE",
AQ1954="Projet OCM (ZTE, NOKIA, autres projets)","TRAVAUX OCM",
AQ1954="No root CAuse","No root cause",
AQ1954="ODU HS","PDH",
AQ1954="IP &amp; VLAN","PDH",
AQ1954="Warehouse HUAWEI","SPARE-ISSUE",
AQ1954="SPARE-HS","SPARE-ISSUE",
AQ1954="Power Telco","BSS",AQ1954="no impacts","no impacts"
),"")</f>
        <v>No root cause</v>
      </c>
      <c r="AP1954" s="48" t="str" cm="1">
        <f t="array" ref="AP1954">IFERROR(_xlfn.IFS(
AQ1954="MPR ISSUE","TX ISSUE",
AQ1954="BSS Hardware Issue","RAN ISSUE",
AQ1954="Sites strategiques, MLL, Pylone, etc.","ENVTECH",
AQ1954="AKTIVCO DEFAUT GE &amp; POWER Cabinet","POWER ISSUE",
AQ1954="AKTIVCO Coupure ENEO &amp; Baisse de tension","POWER ISSUE",
AQ1954="Coupure ENEO &amp; Baisse de tension","POWER ISSUE",
AQ1954="Defaut GE &amp; POWER Cabinet","POWER ISSUE",
AQ1954="Sharing","POWER ISSUE",
AQ1954="Sites strategiques &amp; DataCenter","POWER ISSUE",
AQ1954="Exclu","Exclu",
AQ1954="SAT","TX ISSUE",
AQ1954="SPARE-ISSUE","SPARE-ISSUE",
AQ1954="Fiber CAmtel","TX ISSUE",
AQ1954="Fiber AOF","TX ISSUE",
AQ1954="Projet OCM (HUAWEI)","TRAVAUX-HUAWEI",
AQ1954="Projet OCM (NOKIA)","TRAVAUX -NOKIA",
AQ1954="ACCESS-ISSUE","ACCESS-ISSUE",
AQ1954="Projet OCM (ZTE, NOKIA, autres projets)","TRAVAUX OCM",
AQ1954="No root CAuse","No root cause",
AQ1954="ODU HS","TX ISSUE",
AQ1954="IP &amp; VLAN","TX ISSUE",
AQ1954="Warehouse HUAWEI","SPARE-ISSUE",
AQ1954="SPARE-HS","SPARE-ISSUE",
AQ1954="Power Telco","RAN ISSUE",AQ1954="no impacts","no impacts"
),"")</f>
        <v>No root cause</v>
      </c>
      <c r="AQ1954" s="126" t="s">
        <v>5344</v>
      </c>
      <c r="AR1954" s="48" t="str" cm="1">
        <f t="array" ref="AR1954">IFERROR(_xlfn.IFS(
AQ1954="MPR ISSUE","ACTIVE",
AQ1954="BSS Hardware Issue","ACTIVE",
AQ1954="Sites strategiques, MLL, Pylone, etc.","PASSIVE",
AQ1954="AKTIVCO DEFAUT GE &amp; POWER Cabinet","PASSIVE",
AQ1954="AKTIVCO Coupure ENEO &amp; Baisse de tension","PASSIVE",
AQ1954="Coupure ENEO &amp; Baisse de tension","PASSIVE",
AQ1954="Defaut GE &amp; POWER Cabinet","PASSIVE",
AQ1954="Sharing","PASSIVE",
AQ1954="Sites strategiques &amp; DataCenter","PASSIVE",
AQ1954="Exclu","Exclu",
AQ1954="SAT","ACTIVE",
AQ1954="SPARE-ISSUE","SPARE-ISSUE",
AQ1954="Fiber CAmtel","ACTIVE",
AQ1954="Fiber AOF","ACTIVE",
AQ1954="Projet OCM (HUAWEI)","PLANNED WORKS",
AQ1954="Projet OCM (NOKIA)","PLANNED WORKS",
AQ1954="ACCESS-ISSUE","ACCESS-ISSUE",
AQ1954="Projet OCM (ZTE, NOKIA, autres projets)","PLANNED WORKS",
AQ1954="No root CAuse","No root cause",
AQ1954="ODU HS","ACTIVE",
AQ1954="IP &amp; VLAN","ACTIVE",
AQ1954="Warehouse HUAWEI","SPARE-ISSUE",
AQ1954="SPARE-HS","SPARE-ISSUE",
AQ1954="Power Telco","ACTIVE", AQ1954="no impacts","no impacts"
),"")</f>
        <v>No root cause</v>
      </c>
      <c r="AS1954" s="92" t="s">
        <v>5537</v>
      </c>
      <c r="AT1954" s="98" t="s">
        <v>3696</v>
      </c>
      <c r="AV1954" s="17" t="s">
        <v>5537</v>
      </c>
      <c r="AW1954" s="7" t="s">
        <v>5537</v>
      </c>
      <c r="AX1954" s="6" t="s">
        <v>5537</v>
      </c>
      <c r="AY1954" s="7"/>
      <c r="AZ1954" s="3" t="s">
        <v>5537</v>
      </c>
      <c r="BA1954" s="18" t="s">
        <v>5537</v>
      </c>
      <c r="BB1954" s="18" t="s">
        <v>5537</v>
      </c>
      <c r="BC1954" s="18" t="s">
        <v>5537</v>
      </c>
      <c r="BD1954" s="18" t="s">
        <v>5537</v>
      </c>
      <c r="BE1954" s="18" t="s">
        <v>5537</v>
      </c>
      <c r="BF1954" s="18" t="s">
        <v>5537</v>
      </c>
      <c r="BG1954" s="18" t="s">
        <v>5537</v>
      </c>
      <c r="BH1954" s="18" t="s">
        <v>5537</v>
      </c>
      <c r="BI1954" s="18" t="s">
        <v>5537</v>
      </c>
      <c r="BJ1954" s="18" t="s">
        <v>5537</v>
      </c>
      <c r="BK1954" s="18" t="s">
        <v>5537</v>
      </c>
      <c r="BL1954" s="9" t="s">
        <v>5537</v>
      </c>
      <c r="BM1954" s="14" t="s">
        <v>5537</v>
      </c>
      <c r="BN1954" s="14" t="s">
        <v>5537</v>
      </c>
      <c r="BO1954" s="14" t="str">
        <f>_xlfn.XLOOKUP(B1954,'[4]cell downs 18042026 17h'!$B:$B,'[4]cell downs 18042026 17h'!$B:$B,"")</f>
        <v/>
      </c>
      <c r="BP1954" s="14" t="str">
        <f>_xlfn.XLOOKUP(B1954,'[5]Cells Huawei 19042026 15h'!$B:$B,'[5]Cells Huawei 19042026 15h'!$B:$B,"")</f>
        <v/>
      </c>
      <c r="BQ1954" s="9" t="str">
        <f>_xlfn.XLOOKUP(B1954,'[6]cells down 19042026 9H40'!$B:$B,'[6]cells down 19042026 9H40'!$B:$B,"")</f>
        <v/>
      </c>
      <c r="BR1954" s="9" t="s">
        <v>3696</v>
      </c>
      <c r="BS1954" s="9" t="s">
        <v>5537</v>
      </c>
      <c r="BT1954" s="108"/>
    </row>
    <row r="1955" spans="1:72" s="9" customFormat="1" x14ac:dyDescent="0.35">
      <c r="A1955" s="1" t="s">
        <v>3675</v>
      </c>
      <c r="B1955" s="8" t="s">
        <v>3676</v>
      </c>
      <c r="C1955" s="3" t="str">
        <f>_xlfn.XLOOKUP(B1955,'[1]daily break down'!$D:$D,'[1]daily break down'!$E:$E,"")</f>
        <v>CENTRE</v>
      </c>
      <c r="D1955" s="1" t="s">
        <v>357</v>
      </c>
      <c r="E1955" s="1" t="s">
        <v>122</v>
      </c>
      <c r="F1955" s="3" t="s">
        <v>226</v>
      </c>
      <c r="G1955" s="1" t="s">
        <v>3675</v>
      </c>
      <c r="H1955" s="34" t="str">
        <f>_xlfn.XLOOKUP(B1955,[2]CALCULATION!$B:$B,[2]CALCULATION!$H:$H,"")</f>
        <v>ZTE</v>
      </c>
      <c r="I1955" s="28">
        <v>0</v>
      </c>
      <c r="J1955" s="28">
        <v>0</v>
      </c>
      <c r="K1955" s="28">
        <v>0</v>
      </c>
      <c r="L1955" s="28">
        <v>0</v>
      </c>
      <c r="M1955" s="28">
        <v>0</v>
      </c>
      <c r="N1955" s="28">
        <v>0</v>
      </c>
      <c r="O1955" s="28">
        <v>0</v>
      </c>
      <c r="P1955" s="28">
        <v>0</v>
      </c>
      <c r="Q1955" s="28">
        <v>0</v>
      </c>
      <c r="R1955" s="28">
        <v>0</v>
      </c>
      <c r="S1955" s="93">
        <v>0</v>
      </c>
      <c r="T1955" s="93">
        <f>_xlfn.XLOOKUP(B1955,'[3]Nur des jours'!$B:$B,'[3]Nur des jours'!$U:$U,"")</f>
        <v>0</v>
      </c>
      <c r="U1955" s="93">
        <v>0</v>
      </c>
      <c r="V1955" s="93">
        <v>0</v>
      </c>
      <c r="W1955" s="93">
        <v>0</v>
      </c>
      <c r="X1955" s="93">
        <v>0</v>
      </c>
      <c r="Y1955" s="93">
        <v>0</v>
      </c>
      <c r="Z1955" s="93">
        <v>0</v>
      </c>
      <c r="AA1955" s="93">
        <v>0</v>
      </c>
      <c r="AB1955" s="93">
        <v>0</v>
      </c>
      <c r="AC1955" s="93"/>
      <c r="AD1955" s="93">
        <v>0</v>
      </c>
      <c r="AE1955" s="93">
        <v>0</v>
      </c>
      <c r="AF1955" s="93">
        <v>0</v>
      </c>
      <c r="AG1955" s="93"/>
      <c r="AH1955" s="93">
        <v>0</v>
      </c>
      <c r="AI1955" s="93">
        <v>0</v>
      </c>
      <c r="AJ1955" s="93">
        <v>0</v>
      </c>
      <c r="AK1955" s="93">
        <v>0</v>
      </c>
      <c r="AL1955" s="93">
        <v>0</v>
      </c>
      <c r="AM1955" s="49" t="s">
        <v>5559</v>
      </c>
      <c r="AN1955" s="49"/>
      <c r="AO1955" s="48" t="str" cm="1">
        <f t="array" ref="AO1955">IFERROR(_xlfn.IFS(
AQ1955="MPR ISSUE","PDH",
AQ1955="BSS Hardware Issue","BSS",
AQ1955="Sites strategiques, MLL, Pylone, etc.","ENVTECH",
AQ1955="AKTIVCO DEFAUT GE &amp; POWER Cabinet","AKTIVCO",
AQ1955="AKTIVCO Coupure ENEO &amp; Baisse de tension","AKTIVCO GRID ONLY",
AQ1955="Coupure ENEO &amp; Baisse de tension","IHS GRID ONLY",
AQ1955="Defaut GE &amp; POWER Cabinet","IHS",
AQ1955="Sharing","Partners",
AQ1955="Sites strategiques &amp; DataCenter","SST &amp; DC",
AQ1955="Exclu","Exclu",
AQ1955="SAT","SAT",
AQ1955="SPARE-ISSUE","SPARE-ISSUE",
AQ1955="Fiber CAmtel","TRANS_FO_CAMTEL",
AQ1955="Fiber AOF","Fiber AOF",
AQ1955="Projet OCM (HUAWEI)","TRAVAUX-HUAWEI",
AQ1955="Projet OCM (NOKIA)","TRAVAUX-NOKIA",
AQ1955="ACCESS-ISSUE","ACCESS-ISSUE",
AQ1955="Projet OCM (ZTE, NOKIA, autres projets)","TRAVAUX OCM",
AQ1955="No root CAuse","No root cause",
AQ1955="ODU HS","PDH",
AQ1955="IP &amp; VLAN","PDH",
AQ1955="Warehouse HUAWEI","SPARE-ISSUE",
AQ1955="SPARE-HS","SPARE-ISSUE",
AQ1955="Power Telco","BSS",AQ1955="no impacts","no impacts"
),"")</f>
        <v>No root cause</v>
      </c>
      <c r="AP1955" s="48" t="str" cm="1">
        <f t="array" ref="AP1955">IFERROR(_xlfn.IFS(
AQ1955="MPR ISSUE","TX ISSUE",
AQ1955="BSS Hardware Issue","RAN ISSUE",
AQ1955="Sites strategiques, MLL, Pylone, etc.","ENVTECH",
AQ1955="AKTIVCO DEFAUT GE &amp; POWER Cabinet","POWER ISSUE",
AQ1955="AKTIVCO Coupure ENEO &amp; Baisse de tension","POWER ISSUE",
AQ1955="Coupure ENEO &amp; Baisse de tension","POWER ISSUE",
AQ1955="Defaut GE &amp; POWER Cabinet","POWER ISSUE",
AQ1955="Sharing","POWER ISSUE",
AQ1955="Sites strategiques &amp; DataCenter","POWER ISSUE",
AQ1955="Exclu","Exclu",
AQ1955="SAT","TX ISSUE",
AQ1955="SPARE-ISSUE","SPARE-ISSUE",
AQ1955="Fiber CAmtel","TX ISSUE",
AQ1955="Fiber AOF","TX ISSUE",
AQ1955="Projet OCM (HUAWEI)","TRAVAUX-HUAWEI",
AQ1955="Projet OCM (NOKIA)","TRAVAUX -NOKIA",
AQ1955="ACCESS-ISSUE","ACCESS-ISSUE",
AQ1955="Projet OCM (ZTE, NOKIA, autres projets)","TRAVAUX OCM",
AQ1955="No root CAuse","No root cause",
AQ1955="ODU HS","TX ISSUE",
AQ1955="IP &amp; VLAN","TX ISSUE",
AQ1955="Warehouse HUAWEI","SPARE-ISSUE",
AQ1955="SPARE-HS","SPARE-ISSUE",
AQ1955="Power Telco","RAN ISSUE",AQ1955="no impacts","no impacts"
),"")</f>
        <v>No root cause</v>
      </c>
      <c r="AQ1955" s="67" t="s">
        <v>5344</v>
      </c>
      <c r="AR1955" s="48" t="str" cm="1">
        <f t="array" ref="AR1955">IFERROR(_xlfn.IFS(
AQ1955="MPR ISSUE","ACTIVE",
AQ1955="BSS Hardware Issue","ACTIVE",
AQ1955="Sites strategiques, MLL, Pylone, etc.","PASSIVE",
AQ1955="AKTIVCO DEFAUT GE &amp; POWER Cabinet","PASSIVE",
AQ1955="AKTIVCO Coupure ENEO &amp; Baisse de tension","PASSIVE",
AQ1955="Coupure ENEO &amp; Baisse de tension","PASSIVE",
AQ1955="Defaut GE &amp; POWER Cabinet","PASSIVE",
AQ1955="Sharing","PASSIVE",
AQ1955="Sites strategiques &amp; DataCenter","PASSIVE",
AQ1955="Exclu","Exclu",
AQ1955="SAT","ACTIVE",
AQ1955="SPARE-ISSUE","SPARE-ISSUE",
AQ1955="Fiber CAmtel","ACTIVE",
AQ1955="Fiber AOF","ACTIVE",
AQ1955="Projet OCM (HUAWEI)","PLANNED WORKS",
AQ1955="Projet OCM (NOKIA)","PLANNED WORKS",
AQ1955="ACCESS-ISSUE","ACCESS-ISSUE",
AQ1955="Projet OCM (ZTE, NOKIA, autres projets)","PLANNED WORKS",
AQ1955="No root CAuse","No root cause",
AQ1955="ODU HS","ACTIVE",
AQ1955="IP &amp; VLAN","ACTIVE",
AQ1955="Warehouse HUAWEI","SPARE-ISSUE",
AQ1955="SPARE-HS","SPARE-ISSUE",
AQ1955="Power Telco","ACTIVE", AQ1955="no impacts","no impacts"
),"")</f>
        <v>No root cause</v>
      </c>
      <c r="AS1955" s="92" t="s">
        <v>5537</v>
      </c>
      <c r="AT1955" s="98" t="s">
        <v>3676</v>
      </c>
      <c r="AV1955" s="17" t="s">
        <v>5537</v>
      </c>
      <c r="AW1955" s="7" t="s">
        <v>5537</v>
      </c>
      <c r="AX1955" s="6" t="s">
        <v>5537</v>
      </c>
      <c r="AY1955" s="7"/>
      <c r="AZ1955" s="3" t="s">
        <v>5537</v>
      </c>
      <c r="BA1955" s="18" t="s">
        <v>5537</v>
      </c>
      <c r="BB1955" s="18" t="s">
        <v>5537</v>
      </c>
      <c r="BC1955" s="18" t="s">
        <v>5537</v>
      </c>
      <c r="BD1955" s="18" t="s">
        <v>5537</v>
      </c>
      <c r="BE1955" s="18" t="s">
        <v>5537</v>
      </c>
      <c r="BF1955" s="18" t="s">
        <v>5537</v>
      </c>
      <c r="BG1955" s="18" t="s">
        <v>5537</v>
      </c>
      <c r="BH1955" s="18" t="s">
        <v>5537</v>
      </c>
      <c r="BI1955" s="18" t="s">
        <v>5537</v>
      </c>
      <c r="BJ1955" s="18" t="s">
        <v>5537</v>
      </c>
      <c r="BK1955" s="18" t="s">
        <v>5537</v>
      </c>
      <c r="BL1955" s="9" t="s">
        <v>5537</v>
      </c>
      <c r="BM1955" s="14" t="s">
        <v>5537</v>
      </c>
      <c r="BN1955" s="14" t="s">
        <v>5537</v>
      </c>
      <c r="BO1955" s="14" t="str">
        <f>_xlfn.XLOOKUP(B1955,'[4]cell downs 18042026 17h'!$B:$B,'[4]cell downs 18042026 17h'!$B:$B,"")</f>
        <v/>
      </c>
      <c r="BP1955" s="14" t="str">
        <f>_xlfn.XLOOKUP(B1955,'[5]Cells Huawei 19042026 15h'!$B:$B,'[5]Cells Huawei 19042026 15h'!$B:$B,"")</f>
        <v/>
      </c>
      <c r="BQ1955" s="9" t="str">
        <f>_xlfn.XLOOKUP(B1955,'[6]cells down 19042026 9H40'!$B:$B,'[6]cells down 19042026 9H40'!$B:$B,"")</f>
        <v/>
      </c>
      <c r="BR1955" s="9" t="s">
        <v>5537</v>
      </c>
      <c r="BS1955" s="9" t="s">
        <v>594</v>
      </c>
      <c r="BT1955" s="108"/>
    </row>
    <row r="1956" spans="1:72" s="9" customFormat="1" x14ac:dyDescent="0.35">
      <c r="A1956" s="1" t="s">
        <v>3677</v>
      </c>
      <c r="B1956" s="8" t="s">
        <v>3678</v>
      </c>
      <c r="C1956" s="3" t="str">
        <f>_xlfn.XLOOKUP(B1956,'[1]daily break down'!$D:$D,'[1]daily break down'!$E:$E,"")</f>
        <v>CENTRE</v>
      </c>
      <c r="D1956" s="1"/>
      <c r="E1956" s="1"/>
      <c r="F1956" s="3" t="s">
        <v>226</v>
      </c>
      <c r="G1956" s="1" t="s">
        <v>3679</v>
      </c>
      <c r="H1956" s="34" t="str">
        <f>_xlfn.XLOOKUP(B1956,[2]CALCULATION!$B:$B,[2]CALCULATION!$H:$H,"")</f>
        <v>ZTE</v>
      </c>
      <c r="I1956" s="28">
        <v>0</v>
      </c>
      <c r="J1956" s="28">
        <v>0</v>
      </c>
      <c r="K1956" s="28">
        <v>0</v>
      </c>
      <c r="L1956" s="28">
        <v>0</v>
      </c>
      <c r="M1956" s="28">
        <v>0</v>
      </c>
      <c r="N1956" s="28">
        <v>0</v>
      </c>
      <c r="O1956" s="28">
        <v>0</v>
      </c>
      <c r="P1956" s="28">
        <v>0</v>
      </c>
      <c r="Q1956" s="28">
        <v>0</v>
      </c>
      <c r="R1956" s="28">
        <v>0</v>
      </c>
      <c r="S1956" s="93">
        <v>0</v>
      </c>
      <c r="T1956" s="93">
        <f>_xlfn.XLOOKUP(B1956,'[3]Nur des jours'!$B:$B,'[3]Nur des jours'!$U:$U,"")</f>
        <v>0</v>
      </c>
      <c r="U1956" s="93">
        <v>0</v>
      </c>
      <c r="V1956" s="93">
        <v>0</v>
      </c>
      <c r="W1956" s="93">
        <v>0</v>
      </c>
      <c r="X1956" s="93">
        <v>0</v>
      </c>
      <c r="Y1956" s="93">
        <v>0</v>
      </c>
      <c r="Z1956" s="93">
        <v>0</v>
      </c>
      <c r="AA1956" s="93">
        <v>0</v>
      </c>
      <c r="AB1956" s="93">
        <v>0</v>
      </c>
      <c r="AC1956" s="93"/>
      <c r="AD1956" s="93">
        <v>0</v>
      </c>
      <c r="AE1956" s="93">
        <v>0</v>
      </c>
      <c r="AF1956" s="93">
        <v>0</v>
      </c>
      <c r="AG1956" s="93"/>
      <c r="AH1956" s="93">
        <v>0</v>
      </c>
      <c r="AI1956" s="93">
        <v>0</v>
      </c>
      <c r="AJ1956" s="93">
        <v>0</v>
      </c>
      <c r="AK1956" s="93">
        <v>0</v>
      </c>
      <c r="AL1956" s="93">
        <v>0</v>
      </c>
      <c r="AM1956" s="49" t="s">
        <v>5559</v>
      </c>
      <c r="AN1956" s="49"/>
      <c r="AO1956" s="48" t="str" cm="1">
        <f t="array" ref="AO1956">IFERROR(_xlfn.IFS(
AQ1956="MPR ISSUE","PDH",
AQ1956="BSS Hardware Issue","BSS",
AQ1956="Sites strategiques, MLL, Pylone, etc.","ENVTECH",
AQ1956="AKTIVCO DEFAUT GE &amp; POWER Cabinet","AKTIVCO",
AQ1956="AKTIVCO Coupure ENEO &amp; Baisse de tension","AKTIVCO GRID ONLY",
AQ1956="Coupure ENEO &amp; Baisse de tension","IHS GRID ONLY",
AQ1956="Defaut GE &amp; POWER Cabinet","IHS",
AQ1956="Sharing","Partners",
AQ1956="Sites strategiques &amp; DataCenter","SST &amp; DC",
AQ1956="Exclu","Exclu",
AQ1956="SAT","SAT",
AQ1956="SPARE-ISSUE","SPARE-ISSUE",
AQ1956="Fiber CAmtel","TRANS_FO_CAMTEL",
AQ1956="Fiber AOF","Fiber AOF",
AQ1956="Projet OCM (HUAWEI)","TRAVAUX-HUAWEI",
AQ1956="Projet OCM (NOKIA)","TRAVAUX-NOKIA",
AQ1956="ACCESS-ISSUE","ACCESS-ISSUE",
AQ1956="Projet OCM (ZTE, NOKIA, autres projets)","TRAVAUX OCM",
AQ1956="No root CAuse","No root cause",
AQ1956="ODU HS","PDH",
AQ1956="IP &amp; VLAN","PDH",
AQ1956="Warehouse HUAWEI","SPARE-ISSUE",
AQ1956="SPARE-HS","SPARE-ISSUE",
AQ1956="Power Telco","BSS",AQ1956="no impacts","no impacts"
),"")</f>
        <v>No root cause</v>
      </c>
      <c r="AP1956" s="48" t="str" cm="1">
        <f t="array" ref="AP1956">IFERROR(_xlfn.IFS(
AQ1956="MPR ISSUE","TX ISSUE",
AQ1956="BSS Hardware Issue","RAN ISSUE",
AQ1956="Sites strategiques, MLL, Pylone, etc.","ENVTECH",
AQ1956="AKTIVCO DEFAUT GE &amp; POWER Cabinet","POWER ISSUE",
AQ1956="AKTIVCO Coupure ENEO &amp; Baisse de tension","POWER ISSUE",
AQ1956="Coupure ENEO &amp; Baisse de tension","POWER ISSUE",
AQ1956="Defaut GE &amp; POWER Cabinet","POWER ISSUE",
AQ1956="Sharing","POWER ISSUE",
AQ1956="Sites strategiques &amp; DataCenter","POWER ISSUE",
AQ1956="Exclu","Exclu",
AQ1956="SAT","TX ISSUE",
AQ1956="SPARE-ISSUE","SPARE-ISSUE",
AQ1956="Fiber CAmtel","TX ISSUE",
AQ1956="Fiber AOF","TX ISSUE",
AQ1956="Projet OCM (HUAWEI)","TRAVAUX-HUAWEI",
AQ1956="Projet OCM (NOKIA)","TRAVAUX -NOKIA",
AQ1956="ACCESS-ISSUE","ACCESS-ISSUE",
AQ1956="Projet OCM (ZTE, NOKIA, autres projets)","TRAVAUX OCM",
AQ1956="No root CAuse","No root cause",
AQ1956="ODU HS","TX ISSUE",
AQ1956="IP &amp; VLAN","TX ISSUE",
AQ1956="Warehouse HUAWEI","SPARE-ISSUE",
AQ1956="SPARE-HS","SPARE-ISSUE",
AQ1956="Power Telco","RAN ISSUE",AQ1956="no impacts","no impacts"
),"")</f>
        <v>No root cause</v>
      </c>
      <c r="AQ1956" s="67" t="s">
        <v>5344</v>
      </c>
      <c r="AR1956" s="48" t="str" cm="1">
        <f t="array" ref="AR1956">IFERROR(_xlfn.IFS(
AQ1956="MPR ISSUE","ACTIVE",
AQ1956="BSS Hardware Issue","ACTIVE",
AQ1956="Sites strategiques, MLL, Pylone, etc.","PASSIVE",
AQ1956="AKTIVCO DEFAUT GE &amp; POWER Cabinet","PASSIVE",
AQ1956="AKTIVCO Coupure ENEO &amp; Baisse de tension","PASSIVE",
AQ1956="Coupure ENEO &amp; Baisse de tension","PASSIVE",
AQ1956="Defaut GE &amp; POWER Cabinet","PASSIVE",
AQ1956="Sharing","PASSIVE",
AQ1956="Sites strategiques &amp; DataCenter","PASSIVE",
AQ1956="Exclu","Exclu",
AQ1956="SAT","ACTIVE",
AQ1956="SPARE-ISSUE","SPARE-ISSUE",
AQ1956="Fiber CAmtel","ACTIVE",
AQ1956="Fiber AOF","ACTIVE",
AQ1956="Projet OCM (HUAWEI)","PLANNED WORKS",
AQ1956="Projet OCM (NOKIA)","PLANNED WORKS",
AQ1956="ACCESS-ISSUE","ACCESS-ISSUE",
AQ1956="Projet OCM (ZTE, NOKIA, autres projets)","PLANNED WORKS",
AQ1956="No root CAuse","No root cause",
AQ1956="ODU HS","ACTIVE",
AQ1956="IP &amp; VLAN","ACTIVE",
AQ1956="Warehouse HUAWEI","SPARE-ISSUE",
AQ1956="SPARE-HS","SPARE-ISSUE",
AQ1956="Power Telco","ACTIVE", AQ1956="no impacts","no impacts"
),"")</f>
        <v>No root cause</v>
      </c>
      <c r="AS1956" s="92" t="s">
        <v>5537</v>
      </c>
      <c r="AT1956" s="98" t="s">
        <v>3678</v>
      </c>
      <c r="AV1956" s="17" t="s">
        <v>5537</v>
      </c>
      <c r="AW1956" s="7" t="s">
        <v>5537</v>
      </c>
      <c r="AX1956" s="6" t="s">
        <v>5537</v>
      </c>
      <c r="AY1956" s="7"/>
      <c r="AZ1956" s="3" t="s">
        <v>5537</v>
      </c>
      <c r="BA1956" s="18" t="s">
        <v>5537</v>
      </c>
      <c r="BB1956" s="18" t="s">
        <v>5537</v>
      </c>
      <c r="BC1956" s="18" t="s">
        <v>5537</v>
      </c>
      <c r="BD1956" s="18" t="s">
        <v>5537</v>
      </c>
      <c r="BE1956" s="18" t="s">
        <v>5537</v>
      </c>
      <c r="BF1956" s="18" t="s">
        <v>5537</v>
      </c>
      <c r="BG1956" s="18" t="s">
        <v>5537</v>
      </c>
      <c r="BH1956" s="18" t="s">
        <v>5537</v>
      </c>
      <c r="BI1956" s="18" t="s">
        <v>5537</v>
      </c>
      <c r="BJ1956" s="18" t="s">
        <v>5537</v>
      </c>
      <c r="BK1956" s="18" t="s">
        <v>5537</v>
      </c>
      <c r="BL1956" s="9" t="s">
        <v>5537</v>
      </c>
      <c r="BM1956" s="14" t="s">
        <v>5537</v>
      </c>
      <c r="BN1956" s="14" t="s">
        <v>5537</v>
      </c>
      <c r="BO1956" s="14" t="str">
        <f>_xlfn.XLOOKUP(B1956,'[4]cell downs 18042026 17h'!$B:$B,'[4]cell downs 18042026 17h'!$B:$B,"")</f>
        <v/>
      </c>
      <c r="BP1956" s="14" t="str">
        <f>_xlfn.XLOOKUP(B1956,'[5]Cells Huawei 19042026 15h'!$B:$B,'[5]Cells Huawei 19042026 15h'!$B:$B,"")</f>
        <v/>
      </c>
      <c r="BQ1956" s="9" t="str">
        <f>_xlfn.XLOOKUP(B1956,'[6]cells down 19042026 9H40'!$B:$B,'[6]cells down 19042026 9H40'!$B:$B,"")</f>
        <v/>
      </c>
      <c r="BR1956" s="9" t="s">
        <v>5537</v>
      </c>
      <c r="BS1956" s="9" t="s">
        <v>12</v>
      </c>
      <c r="BT1956" s="108"/>
    </row>
    <row r="1957" spans="1:72" s="9" customFormat="1" ht="33.5" customHeight="1" x14ac:dyDescent="0.35">
      <c r="A1957" s="1" t="s">
        <v>3682</v>
      </c>
      <c r="B1957" s="8" t="s">
        <v>3683</v>
      </c>
      <c r="C1957" s="3" t="str">
        <f>_xlfn.XLOOKUP(B1957,'[1]daily break down'!$D:$D,'[1]daily break down'!$E:$E,"")</f>
        <v>CENTRE</v>
      </c>
      <c r="D1957" s="1"/>
      <c r="E1957" s="1"/>
      <c r="F1957" s="3" t="s">
        <v>69</v>
      </c>
      <c r="G1957" s="1" t="s">
        <v>1216</v>
      </c>
      <c r="H1957" s="34" t="str">
        <f>_xlfn.XLOOKUP(B1957,[2]CALCULATION!$B:$B,[2]CALCULATION!$H:$H,"")</f>
        <v>ZTE</v>
      </c>
      <c r="I1957" s="28">
        <v>0</v>
      </c>
      <c r="J1957" s="28">
        <v>0</v>
      </c>
      <c r="K1957" s="28">
        <v>0</v>
      </c>
      <c r="L1957" s="28">
        <v>0</v>
      </c>
      <c r="M1957" s="28">
        <v>0</v>
      </c>
      <c r="N1957" s="28">
        <v>0</v>
      </c>
      <c r="O1957" s="28">
        <v>0</v>
      </c>
      <c r="P1957" s="28">
        <v>0</v>
      </c>
      <c r="Q1957" s="28">
        <v>0</v>
      </c>
      <c r="R1957" s="28">
        <v>0</v>
      </c>
      <c r="S1957" s="93">
        <v>0</v>
      </c>
      <c r="T1957" s="93">
        <f>_xlfn.XLOOKUP(B1957,'[3]Nur des jours'!$B:$B,'[3]Nur des jours'!$U:$U,"")</f>
        <v>0</v>
      </c>
      <c r="U1957" s="93">
        <v>0</v>
      </c>
      <c r="V1957" s="93">
        <v>0</v>
      </c>
      <c r="W1957" s="93">
        <v>0</v>
      </c>
      <c r="X1957" s="93">
        <v>0</v>
      </c>
      <c r="Y1957" s="93">
        <v>0</v>
      </c>
      <c r="Z1957" s="93">
        <v>0</v>
      </c>
      <c r="AA1957" s="93">
        <v>0</v>
      </c>
      <c r="AB1957" s="93">
        <v>0</v>
      </c>
      <c r="AC1957" s="93"/>
      <c r="AD1957" s="93">
        <v>0</v>
      </c>
      <c r="AE1957" s="93">
        <v>0</v>
      </c>
      <c r="AF1957" s="93">
        <v>0</v>
      </c>
      <c r="AG1957" s="93"/>
      <c r="AH1957" s="93">
        <v>0</v>
      </c>
      <c r="AI1957" s="93">
        <v>0</v>
      </c>
      <c r="AJ1957" s="93">
        <v>0</v>
      </c>
      <c r="AK1957" s="93">
        <v>0</v>
      </c>
      <c r="AL1957" s="93">
        <v>0</v>
      </c>
      <c r="AM1957" s="49" t="s">
        <v>5559</v>
      </c>
      <c r="AN1957" s="49"/>
      <c r="AO1957" s="48" t="str" cm="1">
        <f t="array" ref="AO1957">IFERROR(_xlfn.IFS(
AQ1957="MPR ISSUE","PDH",
AQ1957="BSS Hardware Issue","BSS",
AQ1957="Sites strategiques, MLL, Pylone, etc.","ENVTECH",
AQ1957="AKTIVCO DEFAUT GE &amp; POWER Cabinet","AKTIVCO",
AQ1957="AKTIVCO Coupure ENEO &amp; Baisse de tension","AKTIVCO GRID ONLY",
AQ1957="Coupure ENEO &amp; Baisse de tension","IHS GRID ONLY",
AQ1957="Defaut GE &amp; POWER Cabinet","IHS",
AQ1957="Sharing","Partners",
AQ1957="Sites strategiques &amp; DataCenter","SST &amp; DC",
AQ1957="Exclu","Exclu",
AQ1957="SAT","SAT",
AQ1957="SPARE-ISSUE","SPARE-ISSUE",
AQ1957="Fiber CAmtel","TRANS_FO_CAMTEL",
AQ1957="Fiber AOF","Fiber AOF",
AQ1957="Projet OCM (HUAWEI)","TRAVAUX-HUAWEI",
AQ1957="Projet OCM (NOKIA)","TRAVAUX-NOKIA",
AQ1957="ACCESS-ISSUE","ACCESS-ISSUE",
AQ1957="Projet OCM (ZTE, NOKIA, autres projets)","TRAVAUX OCM",
AQ1957="No root CAuse","No root cause",
AQ1957="ODU HS","PDH",
AQ1957="IP &amp; VLAN","PDH",
AQ1957="Warehouse HUAWEI","SPARE-ISSUE",
AQ1957="SPARE-HS","SPARE-ISSUE",
AQ1957="Power Telco","BSS",AQ1957="no impacts","no impacts"
),"")</f>
        <v>No root cause</v>
      </c>
      <c r="AP1957" s="48" t="str" cm="1">
        <f t="array" ref="AP1957">IFERROR(_xlfn.IFS(
AQ1957="MPR ISSUE","TX ISSUE",
AQ1957="BSS Hardware Issue","RAN ISSUE",
AQ1957="Sites strategiques, MLL, Pylone, etc.","ENVTECH",
AQ1957="AKTIVCO DEFAUT GE &amp; POWER Cabinet","POWER ISSUE",
AQ1957="AKTIVCO Coupure ENEO &amp; Baisse de tension","POWER ISSUE",
AQ1957="Coupure ENEO &amp; Baisse de tension","POWER ISSUE",
AQ1957="Defaut GE &amp; POWER Cabinet","POWER ISSUE",
AQ1957="Sharing","POWER ISSUE",
AQ1957="Sites strategiques &amp; DataCenter","POWER ISSUE",
AQ1957="Exclu","Exclu",
AQ1957="SAT","TX ISSUE",
AQ1957="SPARE-ISSUE","SPARE-ISSUE",
AQ1957="Fiber CAmtel","TX ISSUE",
AQ1957="Fiber AOF","TX ISSUE",
AQ1957="Projet OCM (HUAWEI)","TRAVAUX-HUAWEI",
AQ1957="Projet OCM (NOKIA)","TRAVAUX -NOKIA",
AQ1957="ACCESS-ISSUE","ACCESS-ISSUE",
AQ1957="Projet OCM (ZTE, NOKIA, autres projets)","TRAVAUX OCM",
AQ1957="No root CAuse","No root cause",
AQ1957="ODU HS","TX ISSUE",
AQ1957="IP &amp; VLAN","TX ISSUE",
AQ1957="Warehouse HUAWEI","SPARE-ISSUE",
AQ1957="SPARE-HS","SPARE-ISSUE",
AQ1957="Power Telco","RAN ISSUE",AQ1957="no impacts","no impacts"
),"")</f>
        <v>No root cause</v>
      </c>
      <c r="AQ1957" s="67" t="s">
        <v>5344</v>
      </c>
      <c r="AR1957" s="48" t="str" cm="1">
        <f t="array" ref="AR1957">IFERROR(_xlfn.IFS(
AQ1957="MPR ISSUE","ACTIVE",
AQ1957="BSS Hardware Issue","ACTIVE",
AQ1957="Sites strategiques, MLL, Pylone, etc.","PASSIVE",
AQ1957="AKTIVCO DEFAUT GE &amp; POWER Cabinet","PASSIVE",
AQ1957="AKTIVCO Coupure ENEO &amp; Baisse de tension","PASSIVE",
AQ1957="Coupure ENEO &amp; Baisse de tension","PASSIVE",
AQ1957="Defaut GE &amp; POWER Cabinet","PASSIVE",
AQ1957="Sharing","PASSIVE",
AQ1957="Sites strategiques &amp; DataCenter","PASSIVE",
AQ1957="Exclu","Exclu",
AQ1957="SAT","ACTIVE",
AQ1957="SPARE-ISSUE","SPARE-ISSUE",
AQ1957="Fiber CAmtel","ACTIVE",
AQ1957="Fiber AOF","ACTIVE",
AQ1957="Projet OCM (HUAWEI)","PLANNED WORKS",
AQ1957="Projet OCM (NOKIA)","PLANNED WORKS",
AQ1957="ACCESS-ISSUE","ACCESS-ISSUE",
AQ1957="Projet OCM (ZTE, NOKIA, autres projets)","PLANNED WORKS",
AQ1957="No root CAuse","No root cause",
AQ1957="ODU HS","ACTIVE",
AQ1957="IP &amp; VLAN","ACTIVE",
AQ1957="Warehouse HUAWEI","SPARE-ISSUE",
AQ1957="SPARE-HS","SPARE-ISSUE",
AQ1957="Power Telco","ACTIVE", AQ1957="no impacts","no impacts"
),"")</f>
        <v>No root cause</v>
      </c>
      <c r="AS1957" s="92" t="s">
        <v>5537</v>
      </c>
      <c r="AT1957" s="98" t="s">
        <v>3683</v>
      </c>
      <c r="AV1957" s="17" t="s">
        <v>5537</v>
      </c>
      <c r="AW1957" s="7" t="s">
        <v>5537</v>
      </c>
      <c r="AX1957" s="6" t="s">
        <v>5537</v>
      </c>
      <c r="AY1957" s="7"/>
      <c r="AZ1957" s="3" t="s">
        <v>5537</v>
      </c>
      <c r="BA1957" s="18" t="s">
        <v>5537</v>
      </c>
      <c r="BB1957" s="18" t="s">
        <v>5537</v>
      </c>
      <c r="BC1957" s="18" t="s">
        <v>5537</v>
      </c>
      <c r="BD1957" s="18" t="s">
        <v>5537</v>
      </c>
      <c r="BE1957" s="18" t="s">
        <v>5537</v>
      </c>
      <c r="BF1957" s="18" t="s">
        <v>5537</v>
      </c>
      <c r="BG1957" s="18" t="s">
        <v>5537</v>
      </c>
      <c r="BH1957" s="18" t="s">
        <v>5537</v>
      </c>
      <c r="BI1957" s="18" t="s">
        <v>5537</v>
      </c>
      <c r="BJ1957" s="18" t="s">
        <v>5537</v>
      </c>
      <c r="BK1957" s="18" t="s">
        <v>5537</v>
      </c>
      <c r="BL1957" s="9" t="s">
        <v>5537</v>
      </c>
      <c r="BM1957" s="14" t="s">
        <v>5537</v>
      </c>
      <c r="BN1957" s="14" t="s">
        <v>5537</v>
      </c>
      <c r="BO1957" s="14" t="str">
        <f>_xlfn.XLOOKUP(B1957,'[4]cell downs 18042026 17h'!$B:$B,'[4]cell downs 18042026 17h'!$B:$B,"")</f>
        <v/>
      </c>
      <c r="BP1957" s="14" t="str">
        <f>_xlfn.XLOOKUP(B1957,'[5]Cells Huawei 19042026 15h'!$B:$B,'[5]Cells Huawei 19042026 15h'!$B:$B,"")</f>
        <v/>
      </c>
      <c r="BQ1957" s="9" t="str">
        <f>_xlfn.XLOOKUP(B1957,'[6]cells down 19042026 9H40'!$B:$B,'[6]cells down 19042026 9H40'!$B:$B,"")</f>
        <v/>
      </c>
      <c r="BR1957" s="9" t="s">
        <v>5537</v>
      </c>
      <c r="BS1957" s="9" t="s">
        <v>12</v>
      </c>
      <c r="BT1957" s="108"/>
    </row>
    <row r="1958" spans="1:72" s="9" customFormat="1" x14ac:dyDescent="0.35">
      <c r="A1958" s="1" t="s">
        <v>3684</v>
      </c>
      <c r="B1958" s="8" t="s">
        <v>3685</v>
      </c>
      <c r="C1958" s="3" t="str">
        <f>_xlfn.XLOOKUP(B1958,'[1]daily break down'!$D:$D,'[1]daily break down'!$E:$E,"")</f>
        <v>LITTORAL</v>
      </c>
      <c r="D1958" s="1" t="s">
        <v>18</v>
      </c>
      <c r="E1958" s="1"/>
      <c r="F1958" s="3" t="s">
        <v>31</v>
      </c>
      <c r="G1958" s="1" t="s">
        <v>3686</v>
      </c>
      <c r="H1958" s="34" t="str">
        <f>_xlfn.XLOOKUP(B1958,[2]CALCULATION!$B:$B,[2]CALCULATION!$H:$H,"")</f>
        <v>ZTE</v>
      </c>
      <c r="I1958" s="28">
        <v>0</v>
      </c>
      <c r="J1958" s="28">
        <v>0</v>
      </c>
      <c r="K1958" s="28">
        <v>0</v>
      </c>
      <c r="L1958" s="28">
        <v>0</v>
      </c>
      <c r="M1958" s="28">
        <v>0</v>
      </c>
      <c r="N1958" s="28">
        <v>0</v>
      </c>
      <c r="O1958" s="28">
        <v>0</v>
      </c>
      <c r="P1958" s="28">
        <v>0</v>
      </c>
      <c r="Q1958" s="28">
        <v>0</v>
      </c>
      <c r="R1958" s="28">
        <v>0</v>
      </c>
      <c r="S1958" s="93">
        <v>0</v>
      </c>
      <c r="T1958" s="93">
        <f>_xlfn.XLOOKUP(B1958,'[3]Nur des jours'!$B:$B,'[3]Nur des jours'!$U:$U,"")</f>
        <v>0</v>
      </c>
      <c r="U1958" s="93">
        <v>0</v>
      </c>
      <c r="V1958" s="93">
        <v>0</v>
      </c>
      <c r="W1958" s="93">
        <v>0</v>
      </c>
      <c r="X1958" s="93">
        <v>0</v>
      </c>
      <c r="Y1958" s="93">
        <v>0</v>
      </c>
      <c r="Z1958" s="93">
        <v>0</v>
      </c>
      <c r="AA1958" s="93">
        <v>0</v>
      </c>
      <c r="AB1958" s="93">
        <v>0</v>
      </c>
      <c r="AC1958" s="93"/>
      <c r="AD1958" s="93">
        <v>0</v>
      </c>
      <c r="AE1958" s="93">
        <v>0</v>
      </c>
      <c r="AF1958" s="93">
        <v>0</v>
      </c>
      <c r="AG1958" s="93"/>
      <c r="AH1958" s="93">
        <v>0</v>
      </c>
      <c r="AI1958" s="93">
        <v>0</v>
      </c>
      <c r="AJ1958" s="93">
        <v>0</v>
      </c>
      <c r="AK1958" s="93">
        <v>0</v>
      </c>
      <c r="AL1958" s="93">
        <v>0</v>
      </c>
      <c r="AM1958" s="49" t="s">
        <v>5559</v>
      </c>
      <c r="AN1958" s="49"/>
      <c r="AO1958" s="48" t="str" cm="1">
        <f t="array" ref="AO1958">IFERROR(_xlfn.IFS(
AQ1958="MPR ISSUE","PDH",
AQ1958="BSS Hardware Issue","BSS",
AQ1958="Sites strategiques, MLL, Pylone, etc.","ENVTECH",
AQ1958="AKTIVCO DEFAUT GE &amp; POWER Cabinet","AKTIVCO",
AQ1958="AKTIVCO Coupure ENEO &amp; Baisse de tension","AKTIVCO GRID ONLY",
AQ1958="Coupure ENEO &amp; Baisse de tension","IHS GRID ONLY",
AQ1958="Defaut GE &amp; POWER Cabinet","IHS",
AQ1958="Sharing","Partners",
AQ1958="Sites strategiques &amp; DataCenter","SST &amp; DC",
AQ1958="Exclu","Exclu",
AQ1958="SAT","SAT",
AQ1958="SPARE-ISSUE","SPARE-ISSUE",
AQ1958="Fiber CAmtel","TRANS_FO_CAMTEL",
AQ1958="Fiber AOF","Fiber AOF",
AQ1958="Projet OCM (HUAWEI)","TRAVAUX-HUAWEI",
AQ1958="Projet OCM (NOKIA)","TRAVAUX-NOKIA",
AQ1958="ACCESS-ISSUE","ACCESS-ISSUE",
AQ1958="Projet OCM (ZTE, NOKIA, autres projets)","TRAVAUX OCM",
AQ1958="No root CAuse","No root cause",
AQ1958="ODU HS","PDH",
AQ1958="IP &amp; VLAN","PDH",
AQ1958="Warehouse HUAWEI","SPARE-ISSUE",
AQ1958="SPARE-HS","SPARE-ISSUE",
AQ1958="Power Telco","BSS",AQ1958="no impacts","no impacts"
),"")</f>
        <v>No root cause</v>
      </c>
      <c r="AP1958" s="48" t="str" cm="1">
        <f t="array" ref="AP1958">IFERROR(_xlfn.IFS(
AQ1958="MPR ISSUE","TX ISSUE",
AQ1958="BSS Hardware Issue","RAN ISSUE",
AQ1958="Sites strategiques, MLL, Pylone, etc.","ENVTECH",
AQ1958="AKTIVCO DEFAUT GE &amp; POWER Cabinet","POWER ISSUE",
AQ1958="AKTIVCO Coupure ENEO &amp; Baisse de tension","POWER ISSUE",
AQ1958="Coupure ENEO &amp; Baisse de tension","POWER ISSUE",
AQ1958="Defaut GE &amp; POWER Cabinet","POWER ISSUE",
AQ1958="Sharing","POWER ISSUE",
AQ1958="Sites strategiques &amp; DataCenter","POWER ISSUE",
AQ1958="Exclu","Exclu",
AQ1958="SAT","TX ISSUE",
AQ1958="SPARE-ISSUE","SPARE-ISSUE",
AQ1958="Fiber CAmtel","TX ISSUE",
AQ1958="Fiber AOF","TX ISSUE",
AQ1958="Projet OCM (HUAWEI)","TRAVAUX-HUAWEI",
AQ1958="Projet OCM (NOKIA)","TRAVAUX -NOKIA",
AQ1958="ACCESS-ISSUE","ACCESS-ISSUE",
AQ1958="Projet OCM (ZTE, NOKIA, autres projets)","TRAVAUX OCM",
AQ1958="No root CAuse","No root cause",
AQ1958="ODU HS","TX ISSUE",
AQ1958="IP &amp; VLAN","TX ISSUE",
AQ1958="Warehouse HUAWEI","SPARE-ISSUE",
AQ1958="SPARE-HS","SPARE-ISSUE",
AQ1958="Power Telco","RAN ISSUE",AQ1958="no impacts","no impacts"
),"")</f>
        <v>No root cause</v>
      </c>
      <c r="AQ1958" s="67" t="s">
        <v>5344</v>
      </c>
      <c r="AR1958" s="48" t="str" cm="1">
        <f t="array" ref="AR1958">IFERROR(_xlfn.IFS(
AQ1958="MPR ISSUE","ACTIVE",
AQ1958="BSS Hardware Issue","ACTIVE",
AQ1958="Sites strategiques, MLL, Pylone, etc.","PASSIVE",
AQ1958="AKTIVCO DEFAUT GE &amp; POWER Cabinet","PASSIVE",
AQ1958="AKTIVCO Coupure ENEO &amp; Baisse de tension","PASSIVE",
AQ1958="Coupure ENEO &amp; Baisse de tension","PASSIVE",
AQ1958="Defaut GE &amp; POWER Cabinet","PASSIVE",
AQ1958="Sharing","PASSIVE",
AQ1958="Sites strategiques &amp; DataCenter","PASSIVE",
AQ1958="Exclu","Exclu",
AQ1958="SAT","ACTIVE",
AQ1958="SPARE-ISSUE","SPARE-ISSUE",
AQ1958="Fiber CAmtel","ACTIVE",
AQ1958="Fiber AOF","ACTIVE",
AQ1958="Projet OCM (HUAWEI)","PLANNED WORKS",
AQ1958="Projet OCM (NOKIA)","PLANNED WORKS",
AQ1958="ACCESS-ISSUE","ACCESS-ISSUE",
AQ1958="Projet OCM (ZTE, NOKIA, autres projets)","PLANNED WORKS",
AQ1958="No root CAuse","No root cause",
AQ1958="ODU HS","ACTIVE",
AQ1958="IP &amp; VLAN","ACTIVE",
AQ1958="Warehouse HUAWEI","SPARE-ISSUE",
AQ1958="SPARE-HS","SPARE-ISSUE",
AQ1958="Power Telco","ACTIVE", AQ1958="no impacts","no impacts"
),"")</f>
        <v>No root cause</v>
      </c>
      <c r="AS1958" s="92" t="s">
        <v>5537</v>
      </c>
      <c r="AT1958" s="98" t="s">
        <v>3685</v>
      </c>
      <c r="AV1958" s="17" t="s">
        <v>5537</v>
      </c>
      <c r="AW1958" s="7" t="s">
        <v>5537</v>
      </c>
      <c r="AX1958" s="6" t="s">
        <v>5537</v>
      </c>
      <c r="AY1958" s="7"/>
      <c r="AZ1958" s="3" t="s">
        <v>5537</v>
      </c>
      <c r="BA1958" s="18" t="s">
        <v>5537</v>
      </c>
      <c r="BB1958" s="18" t="s">
        <v>5537</v>
      </c>
      <c r="BC1958" s="18" t="s">
        <v>5537</v>
      </c>
      <c r="BD1958" s="18" t="s">
        <v>5537</v>
      </c>
      <c r="BE1958" s="18" t="s">
        <v>5537</v>
      </c>
      <c r="BF1958" s="18" t="s">
        <v>5537</v>
      </c>
      <c r="BG1958" s="18" t="s">
        <v>5537</v>
      </c>
      <c r="BH1958" s="18" t="s">
        <v>5537</v>
      </c>
      <c r="BI1958" s="18" t="s">
        <v>5537</v>
      </c>
      <c r="BJ1958" s="18" t="s">
        <v>5537</v>
      </c>
      <c r="BK1958" s="18" t="s">
        <v>5537</v>
      </c>
      <c r="BL1958" s="9" t="s">
        <v>5537</v>
      </c>
      <c r="BM1958" s="14" t="s">
        <v>5537</v>
      </c>
      <c r="BN1958" s="14" t="s">
        <v>5537</v>
      </c>
      <c r="BO1958" s="14" t="str">
        <f>_xlfn.XLOOKUP(B1958,'[4]cell downs 18042026 17h'!$B:$B,'[4]cell downs 18042026 17h'!$B:$B,"")</f>
        <v/>
      </c>
      <c r="BP1958" s="14" t="str">
        <f>_xlfn.XLOOKUP(B1958,'[5]Cells Huawei 19042026 15h'!$B:$B,'[5]Cells Huawei 19042026 15h'!$B:$B,"")</f>
        <v/>
      </c>
      <c r="BQ1958" s="9" t="str">
        <f>_xlfn.XLOOKUP(B1958,'[6]cells down 19042026 9H40'!$B:$B,'[6]cells down 19042026 9H40'!$B:$B,"")</f>
        <v/>
      </c>
      <c r="BR1958" s="9" t="s">
        <v>5537</v>
      </c>
      <c r="BS1958" s="9" t="s">
        <v>12</v>
      </c>
      <c r="BT1958" s="108"/>
    </row>
    <row r="1959" spans="1:72" s="9" customFormat="1" x14ac:dyDescent="0.35">
      <c r="A1959" s="1" t="s">
        <v>3697</v>
      </c>
      <c r="B1959" s="8" t="s">
        <v>3698</v>
      </c>
      <c r="C1959" s="3" t="str">
        <f>_xlfn.XLOOKUP(B1959,'[1]daily break down'!$D:$D,'[1]daily break down'!$E:$E,"")</f>
        <v>NORD</v>
      </c>
      <c r="D1959" s="1" t="s">
        <v>11</v>
      </c>
      <c r="E1959" s="1" t="s">
        <v>237</v>
      </c>
      <c r="F1959" s="3" t="s">
        <v>23</v>
      </c>
      <c r="G1959" s="1" t="s">
        <v>3699</v>
      </c>
      <c r="H1959" s="32" t="str">
        <f>_xlfn.XLOOKUP(B1959,[2]CALCULATION!$B:$B,[2]CALCULATION!$H:$H,"")</f>
        <v>HUAWEI</v>
      </c>
      <c r="I1959" s="28">
        <v>0</v>
      </c>
      <c r="J1959" s="28">
        <v>0</v>
      </c>
      <c r="K1959" s="28">
        <v>0</v>
      </c>
      <c r="L1959" s="28">
        <v>0</v>
      </c>
      <c r="M1959" s="28">
        <v>0</v>
      </c>
      <c r="N1959" s="28">
        <v>0</v>
      </c>
      <c r="O1959" s="28">
        <v>0</v>
      </c>
      <c r="P1959" s="28">
        <v>0</v>
      </c>
      <c r="Q1959" s="28">
        <v>0</v>
      </c>
      <c r="R1959" s="28">
        <v>0</v>
      </c>
      <c r="S1959" s="93">
        <v>0</v>
      </c>
      <c r="T1959" s="93">
        <f>_xlfn.XLOOKUP(B1959,'[3]Nur des jours'!$B:$B,'[3]Nur des jours'!$U:$U,"")</f>
        <v>0</v>
      </c>
      <c r="U1959" s="93">
        <v>0</v>
      </c>
      <c r="V1959" s="93">
        <v>0</v>
      </c>
      <c r="W1959" s="93">
        <v>0</v>
      </c>
      <c r="X1959" s="93">
        <v>0</v>
      </c>
      <c r="Y1959" s="93">
        <v>0</v>
      </c>
      <c r="Z1959" s="93">
        <v>0</v>
      </c>
      <c r="AA1959" s="93">
        <v>0</v>
      </c>
      <c r="AB1959" s="93">
        <v>0</v>
      </c>
      <c r="AC1959" s="93"/>
      <c r="AD1959" s="93">
        <v>0</v>
      </c>
      <c r="AE1959" s="93">
        <v>0</v>
      </c>
      <c r="AF1959" s="93">
        <v>0</v>
      </c>
      <c r="AG1959" s="93"/>
      <c r="AH1959" s="93">
        <v>0</v>
      </c>
      <c r="AI1959" s="93">
        <v>0</v>
      </c>
      <c r="AJ1959" s="93">
        <v>0</v>
      </c>
      <c r="AK1959" s="93">
        <v>0</v>
      </c>
      <c r="AL1959" s="93">
        <v>0</v>
      </c>
      <c r="AM1959" s="49" t="s">
        <v>5559</v>
      </c>
      <c r="AN1959" s="49"/>
      <c r="AO1959" s="48" t="str" cm="1">
        <f t="array" ref="AO1959">IFERROR(_xlfn.IFS(
AQ1959="MPR ISSUE","PDH",
AQ1959="BSS Hardware Issue","BSS",
AQ1959="Sites strategiques, MLL, Pylone, etc.","ENVTECH",
AQ1959="AKTIVCO DEFAUT GE &amp; POWER Cabinet","AKTIVCO",
AQ1959="AKTIVCO Coupure ENEO &amp; Baisse de tension","AKTIVCO GRID ONLY",
AQ1959="Coupure ENEO &amp; Baisse de tension","IHS GRID ONLY",
AQ1959="Defaut GE &amp; POWER Cabinet","IHS",
AQ1959="Sharing","Partners",
AQ1959="Sites strategiques &amp; DataCenter","SST &amp; DC",
AQ1959="Exclu","Exclu",
AQ1959="SAT","SAT",
AQ1959="SPARE-ISSUE","SPARE-ISSUE",
AQ1959="Fiber CAmtel","TRANS_FO_CAMTEL",
AQ1959="Fiber AOF","Fiber AOF",
AQ1959="Projet OCM (HUAWEI)","TRAVAUX-HUAWEI",
AQ1959="Projet OCM (NOKIA)","TRAVAUX-NOKIA",
AQ1959="ACCESS-ISSUE","ACCESS-ISSUE",
AQ1959="Projet OCM (ZTE, NOKIA, autres projets)","TRAVAUX OCM",
AQ1959="No root CAuse","No root cause",
AQ1959="ODU HS","PDH",
AQ1959="IP &amp; VLAN","PDH",
AQ1959="Warehouse HUAWEI","SPARE-ISSUE",
AQ1959="SPARE-HS","SPARE-ISSUE",
AQ1959="Power Telco","BSS",AQ1959="no impacts","no impacts"
),"")</f>
        <v>No root cause</v>
      </c>
      <c r="AP1959" s="48" t="str" cm="1">
        <f t="array" ref="AP1959">IFERROR(_xlfn.IFS(
AQ1959="MPR ISSUE","TX ISSUE",
AQ1959="BSS Hardware Issue","RAN ISSUE",
AQ1959="Sites strategiques, MLL, Pylone, etc.","ENVTECH",
AQ1959="AKTIVCO DEFAUT GE &amp; POWER Cabinet","POWER ISSUE",
AQ1959="AKTIVCO Coupure ENEO &amp; Baisse de tension","POWER ISSUE",
AQ1959="Coupure ENEO &amp; Baisse de tension","POWER ISSUE",
AQ1959="Defaut GE &amp; POWER Cabinet","POWER ISSUE",
AQ1959="Sharing","POWER ISSUE",
AQ1959="Sites strategiques &amp; DataCenter","POWER ISSUE",
AQ1959="Exclu","Exclu",
AQ1959="SAT","TX ISSUE",
AQ1959="SPARE-ISSUE","SPARE-ISSUE",
AQ1959="Fiber CAmtel","TX ISSUE",
AQ1959="Fiber AOF","TX ISSUE",
AQ1959="Projet OCM (HUAWEI)","TRAVAUX-HUAWEI",
AQ1959="Projet OCM (NOKIA)","TRAVAUX -NOKIA",
AQ1959="ACCESS-ISSUE","ACCESS-ISSUE",
AQ1959="Projet OCM (ZTE, NOKIA, autres projets)","TRAVAUX OCM",
AQ1959="No root CAuse","No root cause",
AQ1959="ODU HS","TX ISSUE",
AQ1959="IP &amp; VLAN","TX ISSUE",
AQ1959="Warehouse HUAWEI","SPARE-ISSUE",
AQ1959="SPARE-HS","SPARE-ISSUE",
AQ1959="Power Telco","RAN ISSUE",AQ1959="no impacts","no impacts"
),"")</f>
        <v>No root cause</v>
      </c>
      <c r="AQ1959" s="126" t="s">
        <v>5344</v>
      </c>
      <c r="AR1959" s="48" t="str" cm="1">
        <f t="array" ref="AR1959">IFERROR(_xlfn.IFS(
AQ1959="MPR ISSUE","ACTIVE",
AQ1959="BSS Hardware Issue","ACTIVE",
AQ1959="Sites strategiques, MLL, Pylone, etc.","PASSIVE",
AQ1959="AKTIVCO DEFAUT GE &amp; POWER Cabinet","PASSIVE",
AQ1959="AKTIVCO Coupure ENEO &amp; Baisse de tension","PASSIVE",
AQ1959="Coupure ENEO &amp; Baisse de tension","PASSIVE",
AQ1959="Defaut GE &amp; POWER Cabinet","PASSIVE",
AQ1959="Sharing","PASSIVE",
AQ1959="Sites strategiques &amp; DataCenter","PASSIVE",
AQ1959="Exclu","Exclu",
AQ1959="SAT","ACTIVE",
AQ1959="SPARE-ISSUE","SPARE-ISSUE",
AQ1959="Fiber CAmtel","ACTIVE",
AQ1959="Fiber AOF","ACTIVE",
AQ1959="Projet OCM (HUAWEI)","PLANNED WORKS",
AQ1959="Projet OCM (NOKIA)","PLANNED WORKS",
AQ1959="ACCESS-ISSUE","ACCESS-ISSUE",
AQ1959="Projet OCM (ZTE, NOKIA, autres projets)","PLANNED WORKS",
AQ1959="No root CAuse","No root cause",
AQ1959="ODU HS","ACTIVE",
AQ1959="IP &amp; VLAN","ACTIVE",
AQ1959="Warehouse HUAWEI","SPARE-ISSUE",
AQ1959="SPARE-HS","SPARE-ISSUE",
AQ1959="Power Telco","ACTIVE", AQ1959="no impacts","no impacts"
),"")</f>
        <v>No root cause</v>
      </c>
      <c r="AS1959" s="92" t="s">
        <v>5537</v>
      </c>
      <c r="AT1959" s="98" t="s">
        <v>3698</v>
      </c>
      <c r="AV1959" s="17" t="s">
        <v>5537</v>
      </c>
      <c r="AW1959" s="7" t="s">
        <v>5537</v>
      </c>
      <c r="AX1959" s="6" t="s">
        <v>5537</v>
      </c>
      <c r="AY1959" s="7"/>
      <c r="AZ1959" s="3" t="s">
        <v>5537</v>
      </c>
      <c r="BA1959" s="18" t="s">
        <v>5537</v>
      </c>
      <c r="BB1959" s="18" t="s">
        <v>5537</v>
      </c>
      <c r="BC1959" s="18" t="s">
        <v>5537</v>
      </c>
      <c r="BD1959" s="18" t="s">
        <v>5537</v>
      </c>
      <c r="BE1959" s="18" t="s">
        <v>5537</v>
      </c>
      <c r="BF1959" s="18" t="s">
        <v>5537</v>
      </c>
      <c r="BG1959" s="18" t="s">
        <v>5537</v>
      </c>
      <c r="BH1959" s="18" t="s">
        <v>5537</v>
      </c>
      <c r="BI1959" s="18" t="s">
        <v>5537</v>
      </c>
      <c r="BJ1959" s="18" t="s">
        <v>5537</v>
      </c>
      <c r="BK1959" s="18" t="s">
        <v>5537</v>
      </c>
      <c r="BL1959" s="9" t="s">
        <v>5537</v>
      </c>
      <c r="BM1959" s="14" t="s">
        <v>5537</v>
      </c>
      <c r="BN1959" s="14" t="s">
        <v>5537</v>
      </c>
      <c r="BO1959" s="14" t="str">
        <f>_xlfn.XLOOKUP(B1959,'[4]cell downs 18042026 17h'!$B:$B,'[4]cell downs 18042026 17h'!$B:$B,"")</f>
        <v/>
      </c>
      <c r="BP1959" s="14" t="str">
        <f>_xlfn.XLOOKUP(B1959,'[5]Cells Huawei 19042026 15h'!$B:$B,'[5]Cells Huawei 19042026 15h'!$B:$B,"")</f>
        <v/>
      </c>
      <c r="BQ1959" s="9" t="str">
        <f>_xlfn.XLOOKUP(B1959,'[6]cells down 19042026 9H40'!$B:$B,'[6]cells down 19042026 9H40'!$B:$B,"")</f>
        <v/>
      </c>
      <c r="BR1959" s="9" t="s">
        <v>3698</v>
      </c>
      <c r="BS1959" s="9" t="s">
        <v>5537</v>
      </c>
      <c r="BT1959" s="108"/>
    </row>
    <row r="1960" spans="1:72" s="9" customFormat="1" x14ac:dyDescent="0.35">
      <c r="A1960" s="1" t="s">
        <v>3713</v>
      </c>
      <c r="B1960" s="8" t="s">
        <v>3714</v>
      </c>
      <c r="C1960" s="3" t="str">
        <f>_xlfn.XLOOKUP(B1960,'[1]daily break down'!$D:$D,'[1]daily break down'!$E:$E,"")</f>
        <v>CENTRE</v>
      </c>
      <c r="D1960" s="1" t="s">
        <v>21</v>
      </c>
      <c r="E1960" s="1" t="s">
        <v>122</v>
      </c>
      <c r="F1960" s="3" t="s">
        <v>69</v>
      </c>
      <c r="G1960" s="1" t="s">
        <v>3715</v>
      </c>
      <c r="H1960" s="34" t="str">
        <f>_xlfn.XLOOKUP(B1960,[2]CALCULATION!$B:$B,[2]CALCULATION!$H:$H,"")</f>
        <v>ZTE</v>
      </c>
      <c r="I1960" s="28">
        <v>0</v>
      </c>
      <c r="J1960" s="28">
        <v>0</v>
      </c>
      <c r="K1960" s="28">
        <v>0</v>
      </c>
      <c r="L1960" s="28">
        <v>0</v>
      </c>
      <c r="M1960" s="28">
        <v>0</v>
      </c>
      <c r="N1960" s="28">
        <v>0</v>
      </c>
      <c r="O1960" s="28">
        <v>0</v>
      </c>
      <c r="P1960" s="28">
        <v>0</v>
      </c>
      <c r="Q1960" s="28">
        <v>0</v>
      </c>
      <c r="R1960" s="28">
        <v>0</v>
      </c>
      <c r="S1960" s="93">
        <v>0</v>
      </c>
      <c r="T1960" s="93">
        <f>_xlfn.XLOOKUP(B1960,'[3]Nur des jours'!$B:$B,'[3]Nur des jours'!$U:$U,"")</f>
        <v>0</v>
      </c>
      <c r="U1960" s="93">
        <v>0</v>
      </c>
      <c r="V1960" s="93">
        <v>0</v>
      </c>
      <c r="W1960" s="93">
        <v>0</v>
      </c>
      <c r="X1960" s="93">
        <v>0</v>
      </c>
      <c r="Y1960" s="93">
        <v>0</v>
      </c>
      <c r="Z1960" s="93">
        <v>0</v>
      </c>
      <c r="AA1960" s="93">
        <v>0</v>
      </c>
      <c r="AB1960" s="93">
        <v>0</v>
      </c>
      <c r="AC1960" s="93"/>
      <c r="AD1960" s="93">
        <v>0</v>
      </c>
      <c r="AE1960" s="93">
        <v>0</v>
      </c>
      <c r="AF1960" s="93">
        <v>0</v>
      </c>
      <c r="AG1960" s="93"/>
      <c r="AH1960" s="93">
        <v>0</v>
      </c>
      <c r="AI1960" s="93">
        <v>0</v>
      </c>
      <c r="AJ1960" s="93">
        <v>0</v>
      </c>
      <c r="AK1960" s="93">
        <v>0</v>
      </c>
      <c r="AL1960" s="93">
        <v>0</v>
      </c>
      <c r="AM1960" s="49" t="s">
        <v>5559</v>
      </c>
      <c r="AN1960" s="49"/>
      <c r="AO1960" s="48" t="str" cm="1">
        <f t="array" ref="AO1960">IFERROR(_xlfn.IFS(
AQ1960="MPR ISSUE","PDH",
AQ1960="BSS Hardware Issue","BSS",
AQ1960="Sites strategiques, MLL, Pylone, etc.","ENVTECH",
AQ1960="AKTIVCO DEFAUT GE &amp; POWER Cabinet","AKTIVCO",
AQ1960="AKTIVCO Coupure ENEO &amp; Baisse de tension","AKTIVCO GRID ONLY",
AQ1960="Coupure ENEO &amp; Baisse de tension","IHS GRID ONLY",
AQ1960="Defaut GE &amp; POWER Cabinet","IHS",
AQ1960="Sharing","Partners",
AQ1960="Sites strategiques &amp; DataCenter","SST &amp; DC",
AQ1960="Exclu","Exclu",
AQ1960="SAT","SAT",
AQ1960="SPARE-ISSUE","SPARE-ISSUE",
AQ1960="Fiber CAmtel","TRANS_FO_CAMTEL",
AQ1960="Fiber AOF","Fiber AOF",
AQ1960="Projet OCM (HUAWEI)","TRAVAUX-HUAWEI",
AQ1960="Projet OCM (NOKIA)","TRAVAUX-NOKIA",
AQ1960="ACCESS-ISSUE","ACCESS-ISSUE",
AQ1960="Projet OCM (ZTE, NOKIA, autres projets)","TRAVAUX OCM",
AQ1960="No root CAuse","No root cause",
AQ1960="ODU HS","PDH",
AQ1960="IP &amp; VLAN","PDH",
AQ1960="Warehouse HUAWEI","SPARE-ISSUE",
AQ1960="SPARE-HS","SPARE-ISSUE",
AQ1960="Power Telco","BSS",AQ1960="no impacts","no impacts"
),"")</f>
        <v>No root cause</v>
      </c>
      <c r="AP1960" s="48" t="str" cm="1">
        <f t="array" ref="AP1960">IFERROR(_xlfn.IFS(
AQ1960="MPR ISSUE","TX ISSUE",
AQ1960="BSS Hardware Issue","RAN ISSUE",
AQ1960="Sites strategiques, MLL, Pylone, etc.","ENVTECH",
AQ1960="AKTIVCO DEFAUT GE &amp; POWER Cabinet","POWER ISSUE",
AQ1960="AKTIVCO Coupure ENEO &amp; Baisse de tension","POWER ISSUE",
AQ1960="Coupure ENEO &amp; Baisse de tension","POWER ISSUE",
AQ1960="Defaut GE &amp; POWER Cabinet","POWER ISSUE",
AQ1960="Sharing","POWER ISSUE",
AQ1960="Sites strategiques &amp; DataCenter","POWER ISSUE",
AQ1960="Exclu","Exclu",
AQ1960="SAT","TX ISSUE",
AQ1960="SPARE-ISSUE","SPARE-ISSUE",
AQ1960="Fiber CAmtel","TX ISSUE",
AQ1960="Fiber AOF","TX ISSUE",
AQ1960="Projet OCM (HUAWEI)","TRAVAUX-HUAWEI",
AQ1960="Projet OCM (NOKIA)","TRAVAUX -NOKIA",
AQ1960="ACCESS-ISSUE","ACCESS-ISSUE",
AQ1960="Projet OCM (ZTE, NOKIA, autres projets)","TRAVAUX OCM",
AQ1960="No root CAuse","No root cause",
AQ1960="ODU HS","TX ISSUE",
AQ1960="IP &amp; VLAN","TX ISSUE",
AQ1960="Warehouse HUAWEI","SPARE-ISSUE",
AQ1960="SPARE-HS","SPARE-ISSUE",
AQ1960="Power Telco","RAN ISSUE",AQ1960="no impacts","no impacts"
),"")</f>
        <v>No root cause</v>
      </c>
      <c r="AQ1960" s="67" t="s">
        <v>5344</v>
      </c>
      <c r="AR1960" s="48" t="str" cm="1">
        <f t="array" ref="AR1960">IFERROR(_xlfn.IFS(
AQ1960="MPR ISSUE","ACTIVE",
AQ1960="BSS Hardware Issue","ACTIVE",
AQ1960="Sites strategiques, MLL, Pylone, etc.","PASSIVE",
AQ1960="AKTIVCO DEFAUT GE &amp; POWER Cabinet","PASSIVE",
AQ1960="AKTIVCO Coupure ENEO &amp; Baisse de tension","PASSIVE",
AQ1960="Coupure ENEO &amp; Baisse de tension","PASSIVE",
AQ1960="Defaut GE &amp; POWER Cabinet","PASSIVE",
AQ1960="Sharing","PASSIVE",
AQ1960="Sites strategiques &amp; DataCenter","PASSIVE",
AQ1960="Exclu","Exclu",
AQ1960="SAT","ACTIVE",
AQ1960="SPARE-ISSUE","SPARE-ISSUE",
AQ1960="Fiber CAmtel","ACTIVE",
AQ1960="Fiber AOF","ACTIVE",
AQ1960="Projet OCM (HUAWEI)","PLANNED WORKS",
AQ1960="Projet OCM (NOKIA)","PLANNED WORKS",
AQ1960="ACCESS-ISSUE","ACCESS-ISSUE",
AQ1960="Projet OCM (ZTE, NOKIA, autres projets)","PLANNED WORKS",
AQ1960="No root CAuse","No root cause",
AQ1960="ODU HS","ACTIVE",
AQ1960="IP &amp; VLAN","ACTIVE",
AQ1960="Warehouse HUAWEI","SPARE-ISSUE",
AQ1960="SPARE-HS","SPARE-ISSUE",
AQ1960="Power Telco","ACTIVE", AQ1960="no impacts","no impacts"
),"")</f>
        <v>No root cause</v>
      </c>
      <c r="AS1960" s="92" t="s">
        <v>5537</v>
      </c>
      <c r="AT1960" s="98" t="s">
        <v>3714</v>
      </c>
      <c r="AV1960" s="17" t="s">
        <v>5537</v>
      </c>
      <c r="AW1960" s="7" t="s">
        <v>5537</v>
      </c>
      <c r="AX1960" s="6" t="s">
        <v>5537</v>
      </c>
      <c r="AY1960" s="7"/>
      <c r="AZ1960" s="3" t="s">
        <v>5537</v>
      </c>
      <c r="BA1960" s="18" t="s">
        <v>5537</v>
      </c>
      <c r="BB1960" s="18" t="s">
        <v>5537</v>
      </c>
      <c r="BC1960" s="18" t="s">
        <v>5537</v>
      </c>
      <c r="BD1960" s="18" t="s">
        <v>5537</v>
      </c>
      <c r="BE1960" s="18" t="s">
        <v>5537</v>
      </c>
      <c r="BF1960" s="18" t="s">
        <v>5537</v>
      </c>
      <c r="BG1960" s="18" t="s">
        <v>5537</v>
      </c>
      <c r="BH1960" s="18" t="s">
        <v>5537</v>
      </c>
      <c r="BI1960" s="18" t="s">
        <v>5537</v>
      </c>
      <c r="BJ1960" s="18" t="s">
        <v>5537</v>
      </c>
      <c r="BK1960" s="18" t="s">
        <v>5537</v>
      </c>
      <c r="BL1960" s="9" t="s">
        <v>5537</v>
      </c>
      <c r="BM1960" s="14" t="s">
        <v>5537</v>
      </c>
      <c r="BN1960" s="14" t="s">
        <v>5537</v>
      </c>
      <c r="BO1960" s="14" t="str">
        <f>_xlfn.XLOOKUP(B1960,'[4]cell downs 18042026 17h'!$B:$B,'[4]cell downs 18042026 17h'!$B:$B,"")</f>
        <v/>
      </c>
      <c r="BP1960" s="14" t="str">
        <f>_xlfn.XLOOKUP(B1960,'[5]Cells Huawei 19042026 15h'!$B:$B,'[5]Cells Huawei 19042026 15h'!$B:$B,"")</f>
        <v/>
      </c>
      <c r="BQ1960" s="9" t="str">
        <f>_xlfn.XLOOKUP(B1960,'[6]cells down 19042026 9H40'!$B:$B,'[6]cells down 19042026 9H40'!$B:$B,"")</f>
        <v/>
      </c>
      <c r="BR1960" s="9" t="s">
        <v>5537</v>
      </c>
      <c r="BS1960" s="9" t="s">
        <v>318</v>
      </c>
      <c r="BT1960" s="108"/>
    </row>
    <row r="1961" spans="1:72" s="9" customFormat="1" x14ac:dyDescent="0.35">
      <c r="A1961" s="1" t="s">
        <v>3716</v>
      </c>
      <c r="B1961" s="1" t="s">
        <v>3717</v>
      </c>
      <c r="C1961" s="3" t="str">
        <f>_xlfn.XLOOKUP(B1961,'[1]daily break down'!$D:$D,'[1]daily break down'!$E:$E,"")</f>
        <v>CENTRE</v>
      </c>
      <c r="D1961" s="1" t="s">
        <v>21</v>
      </c>
      <c r="E1961" s="1" t="s">
        <v>122</v>
      </c>
      <c r="F1961" s="3" t="s">
        <v>69</v>
      </c>
      <c r="G1961" s="1" t="s">
        <v>3718</v>
      </c>
      <c r="H1961" s="33" t="str">
        <f>_xlfn.XLOOKUP(B1961,[2]CALCULATION!$B:$B,[2]CALCULATION!$H:$H,"")</f>
        <v>NOKIA</v>
      </c>
      <c r="I1961" s="28">
        <v>0</v>
      </c>
      <c r="J1961" s="28">
        <v>0</v>
      </c>
      <c r="K1961" s="28">
        <v>0</v>
      </c>
      <c r="L1961" s="28">
        <v>0</v>
      </c>
      <c r="M1961" s="28">
        <v>0</v>
      </c>
      <c r="N1961" s="28">
        <v>0</v>
      </c>
      <c r="O1961" s="28">
        <v>0</v>
      </c>
      <c r="P1961" s="28">
        <v>0</v>
      </c>
      <c r="Q1961" s="28">
        <v>0</v>
      </c>
      <c r="R1961" s="28">
        <v>0</v>
      </c>
      <c r="S1961" s="93">
        <v>0</v>
      </c>
      <c r="T1961" s="93">
        <f>_xlfn.XLOOKUP(B1961,'[3]Nur des jours'!$B:$B,'[3]Nur des jours'!$U:$U,"")</f>
        <v>0</v>
      </c>
      <c r="U1961" s="93">
        <v>0</v>
      </c>
      <c r="V1961" s="93">
        <v>0</v>
      </c>
      <c r="W1961" s="93">
        <v>0</v>
      </c>
      <c r="X1961" s="93">
        <v>0</v>
      </c>
      <c r="Y1961" s="93">
        <v>0</v>
      </c>
      <c r="Z1961" s="93">
        <v>0</v>
      </c>
      <c r="AA1961" s="93">
        <v>0</v>
      </c>
      <c r="AB1961" s="93">
        <v>0</v>
      </c>
      <c r="AC1961" s="93"/>
      <c r="AD1961" s="93">
        <v>0</v>
      </c>
      <c r="AE1961" s="93">
        <v>0</v>
      </c>
      <c r="AF1961" s="93">
        <v>0</v>
      </c>
      <c r="AG1961" s="93"/>
      <c r="AH1961" s="93">
        <v>0</v>
      </c>
      <c r="AI1961" s="93">
        <v>0</v>
      </c>
      <c r="AJ1961" s="93">
        <v>0</v>
      </c>
      <c r="AK1961" s="93">
        <v>0</v>
      </c>
      <c r="AL1961" s="93">
        <v>0</v>
      </c>
      <c r="AM1961" s="49" t="s">
        <v>5559</v>
      </c>
      <c r="AN1961" s="49"/>
      <c r="AO1961" s="48" t="str" cm="1">
        <f t="array" ref="AO1961">IFERROR(_xlfn.IFS(
AQ1961="MPR ISSUE","PDH",
AQ1961="BSS Hardware Issue","BSS",
AQ1961="Sites strategiques, MLL, Pylone, etc.","ENVTECH",
AQ1961="AKTIVCO DEFAUT GE &amp; POWER Cabinet","AKTIVCO",
AQ1961="AKTIVCO Coupure ENEO &amp; Baisse de tension","AKTIVCO GRID ONLY",
AQ1961="Coupure ENEO &amp; Baisse de tension","IHS GRID ONLY",
AQ1961="Defaut GE &amp; POWER Cabinet","IHS",
AQ1961="Sharing","Partners",
AQ1961="Sites strategiques &amp; DataCenter","SST &amp; DC",
AQ1961="Exclu","Exclu",
AQ1961="SAT","SAT",
AQ1961="SPARE-ISSUE","SPARE-ISSUE",
AQ1961="Fiber CAmtel","TRANS_FO_CAMTEL",
AQ1961="Fiber AOF","Fiber AOF",
AQ1961="Projet OCM (HUAWEI)","TRAVAUX-HUAWEI",
AQ1961="Projet OCM (NOKIA)","TRAVAUX-NOKIA",
AQ1961="ACCESS-ISSUE","ACCESS-ISSUE",
AQ1961="Projet OCM (ZTE, NOKIA, autres projets)","TRAVAUX OCM",
AQ1961="No root CAuse","No root cause",
AQ1961="ODU HS","PDH",
AQ1961="IP &amp; VLAN","PDH",
AQ1961="Warehouse HUAWEI","SPARE-ISSUE",
AQ1961="SPARE-HS","SPARE-ISSUE",
AQ1961="Power Telco","BSS",AQ1961="no impacts","no impacts"
),"")</f>
        <v>No root cause</v>
      </c>
      <c r="AP1961" s="48" t="str" cm="1">
        <f t="array" ref="AP1961">IFERROR(_xlfn.IFS(
AQ1961="MPR ISSUE","TX ISSUE",
AQ1961="BSS Hardware Issue","RAN ISSUE",
AQ1961="Sites strategiques, MLL, Pylone, etc.","ENVTECH",
AQ1961="AKTIVCO DEFAUT GE &amp; POWER Cabinet","POWER ISSUE",
AQ1961="AKTIVCO Coupure ENEO &amp; Baisse de tension","POWER ISSUE",
AQ1961="Coupure ENEO &amp; Baisse de tension","POWER ISSUE",
AQ1961="Defaut GE &amp; POWER Cabinet","POWER ISSUE",
AQ1961="Sharing","POWER ISSUE",
AQ1961="Sites strategiques &amp; DataCenter","POWER ISSUE",
AQ1961="Exclu","Exclu",
AQ1961="SAT","TX ISSUE",
AQ1961="SPARE-ISSUE","SPARE-ISSUE",
AQ1961="Fiber CAmtel","TX ISSUE",
AQ1961="Fiber AOF","TX ISSUE",
AQ1961="Projet OCM (HUAWEI)","TRAVAUX-HUAWEI",
AQ1961="Projet OCM (NOKIA)","TRAVAUX -NOKIA",
AQ1961="ACCESS-ISSUE","ACCESS-ISSUE",
AQ1961="Projet OCM (ZTE, NOKIA, autres projets)","TRAVAUX OCM",
AQ1961="No root CAuse","No root cause",
AQ1961="ODU HS","TX ISSUE",
AQ1961="IP &amp; VLAN","TX ISSUE",
AQ1961="Warehouse HUAWEI","SPARE-ISSUE",
AQ1961="SPARE-HS","SPARE-ISSUE",
AQ1961="Power Telco","RAN ISSUE",AQ1961="no impacts","no impacts"
),"")</f>
        <v>No root cause</v>
      </c>
      <c r="AQ1961" s="67" t="s">
        <v>5344</v>
      </c>
      <c r="AR1961" s="48" t="str" cm="1">
        <f t="array" ref="AR1961">IFERROR(_xlfn.IFS(
AQ1961="MPR ISSUE","ACTIVE",
AQ1961="BSS Hardware Issue","ACTIVE",
AQ1961="Sites strategiques, MLL, Pylone, etc.","PASSIVE",
AQ1961="AKTIVCO DEFAUT GE &amp; POWER Cabinet","PASSIVE",
AQ1961="AKTIVCO Coupure ENEO &amp; Baisse de tension","PASSIVE",
AQ1961="Coupure ENEO &amp; Baisse de tension","PASSIVE",
AQ1961="Defaut GE &amp; POWER Cabinet","PASSIVE",
AQ1961="Sharing","PASSIVE",
AQ1961="Sites strategiques &amp; DataCenter","PASSIVE",
AQ1961="Exclu","Exclu",
AQ1961="SAT","ACTIVE",
AQ1961="SPARE-ISSUE","SPARE-ISSUE",
AQ1961="Fiber CAmtel","ACTIVE",
AQ1961="Fiber AOF","ACTIVE",
AQ1961="Projet OCM (HUAWEI)","PLANNED WORKS",
AQ1961="Projet OCM (NOKIA)","PLANNED WORKS",
AQ1961="ACCESS-ISSUE","ACCESS-ISSUE",
AQ1961="Projet OCM (ZTE, NOKIA, autres projets)","PLANNED WORKS",
AQ1961="No root CAuse","No root cause",
AQ1961="ODU HS","ACTIVE",
AQ1961="IP &amp; VLAN","ACTIVE",
AQ1961="Warehouse HUAWEI","SPARE-ISSUE",
AQ1961="SPARE-HS","SPARE-ISSUE",
AQ1961="Power Telco","ACTIVE", AQ1961="no impacts","no impacts"
),"")</f>
        <v>No root cause</v>
      </c>
      <c r="AS1961" s="92" t="s">
        <v>5537</v>
      </c>
      <c r="AT1961" s="98" t="s">
        <v>3717</v>
      </c>
      <c r="AV1961" s="17" t="s">
        <v>5537</v>
      </c>
      <c r="AW1961" s="7" t="s">
        <v>5537</v>
      </c>
      <c r="AX1961" s="6" t="s">
        <v>5537</v>
      </c>
      <c r="AY1961" s="7"/>
      <c r="AZ1961" s="3" t="s">
        <v>5537</v>
      </c>
      <c r="BA1961" s="18" t="s">
        <v>5537</v>
      </c>
      <c r="BB1961" s="18" t="s">
        <v>5537</v>
      </c>
      <c r="BC1961" s="18" t="s">
        <v>5537</v>
      </c>
      <c r="BD1961" s="18" t="s">
        <v>5537</v>
      </c>
      <c r="BE1961" s="18" t="s">
        <v>5537</v>
      </c>
      <c r="BF1961" s="18" t="s">
        <v>5537</v>
      </c>
      <c r="BG1961" s="18" t="s">
        <v>5537</v>
      </c>
      <c r="BH1961" s="18" t="s">
        <v>5537</v>
      </c>
      <c r="BI1961" s="18" t="s">
        <v>5537</v>
      </c>
      <c r="BJ1961" s="18" t="s">
        <v>5537</v>
      </c>
      <c r="BK1961" s="18" t="s">
        <v>5537</v>
      </c>
      <c r="BL1961" s="9" t="s">
        <v>5537</v>
      </c>
      <c r="BM1961" s="14" t="s">
        <v>5537</v>
      </c>
      <c r="BN1961" s="14" t="s">
        <v>5537</v>
      </c>
      <c r="BO1961" s="14" t="str">
        <f>_xlfn.XLOOKUP(B1961,'[4]cell downs 18042026 17h'!$B:$B,'[4]cell downs 18042026 17h'!$B:$B,"")</f>
        <v/>
      </c>
      <c r="BP1961" s="14" t="str">
        <f>_xlfn.XLOOKUP(B1961,'[5]Cells Huawei 19042026 15h'!$B:$B,'[5]Cells Huawei 19042026 15h'!$B:$B,"")</f>
        <v/>
      </c>
      <c r="BQ1961" s="9" t="str">
        <f>_xlfn.XLOOKUP(B1961,'[6]cells down 19042026 9H40'!$B:$B,'[6]cells down 19042026 9H40'!$B:$B,"")</f>
        <v/>
      </c>
      <c r="BR1961" s="9" t="s">
        <v>5537</v>
      </c>
      <c r="BS1961" s="9" t="s">
        <v>5537</v>
      </c>
      <c r="BT1961" s="108"/>
    </row>
    <row r="1962" spans="1:72" s="9" customFormat="1" x14ac:dyDescent="0.35">
      <c r="A1962" s="1" t="s">
        <v>3728</v>
      </c>
      <c r="B1962" s="8" t="s">
        <v>3729</v>
      </c>
      <c r="C1962" s="3" t="str">
        <f>_xlfn.XLOOKUP(B1962,'[1]daily break down'!$D:$D,'[1]daily break down'!$E:$E,"")</f>
        <v>OUEST</v>
      </c>
      <c r="D1962" s="1" t="s">
        <v>21</v>
      </c>
      <c r="E1962" s="1" t="s">
        <v>80</v>
      </c>
      <c r="F1962" s="3" t="s">
        <v>102</v>
      </c>
      <c r="G1962" s="1" t="s">
        <v>3728</v>
      </c>
      <c r="H1962" s="32" t="str">
        <f>_xlfn.XLOOKUP(B1962,[2]CALCULATION!$B:$B,[2]CALCULATION!$H:$H,"")</f>
        <v>HUAWEI</v>
      </c>
      <c r="I1962" s="28">
        <v>0</v>
      </c>
      <c r="J1962" s="28">
        <v>0</v>
      </c>
      <c r="K1962" s="28">
        <v>0</v>
      </c>
      <c r="L1962" s="28">
        <v>0</v>
      </c>
      <c r="M1962" s="28">
        <v>0</v>
      </c>
      <c r="N1962" s="28">
        <v>0</v>
      </c>
      <c r="O1962" s="28">
        <v>0</v>
      </c>
      <c r="P1962" s="28">
        <v>0</v>
      </c>
      <c r="Q1962" s="28">
        <v>0</v>
      </c>
      <c r="R1962" s="28">
        <v>0</v>
      </c>
      <c r="S1962" s="93">
        <v>0</v>
      </c>
      <c r="T1962" s="93">
        <f>_xlfn.XLOOKUP(B1962,'[3]Nur des jours'!$B:$B,'[3]Nur des jours'!$U:$U,"")</f>
        <v>0</v>
      </c>
      <c r="U1962" s="93">
        <v>0</v>
      </c>
      <c r="V1962" s="93">
        <v>0</v>
      </c>
      <c r="W1962" s="93">
        <v>0</v>
      </c>
      <c r="X1962" s="93">
        <v>0</v>
      </c>
      <c r="Y1962" s="93">
        <v>0</v>
      </c>
      <c r="Z1962" s="93">
        <v>0</v>
      </c>
      <c r="AA1962" s="93">
        <v>0</v>
      </c>
      <c r="AB1962" s="93">
        <v>0</v>
      </c>
      <c r="AC1962" s="93"/>
      <c r="AD1962" s="93">
        <v>0</v>
      </c>
      <c r="AE1962" s="93">
        <v>0</v>
      </c>
      <c r="AF1962" s="93">
        <v>0</v>
      </c>
      <c r="AG1962" s="93"/>
      <c r="AH1962" s="93">
        <v>0</v>
      </c>
      <c r="AI1962" s="93">
        <v>0</v>
      </c>
      <c r="AJ1962" s="93">
        <v>0</v>
      </c>
      <c r="AK1962" s="93">
        <v>0</v>
      </c>
      <c r="AL1962" s="93">
        <v>0</v>
      </c>
      <c r="AM1962" s="49" t="s">
        <v>5559</v>
      </c>
      <c r="AN1962" s="49"/>
      <c r="AO1962" s="48" t="str" cm="1">
        <f t="array" ref="AO1962">IFERROR(_xlfn.IFS(
AQ1962="MPR ISSUE","PDH",
AQ1962="BSS Hardware Issue","BSS",
AQ1962="Sites strategiques, MLL, Pylone, etc.","ENVTECH",
AQ1962="AKTIVCO DEFAUT GE &amp; POWER Cabinet","AKTIVCO",
AQ1962="AKTIVCO Coupure ENEO &amp; Baisse de tension","AKTIVCO GRID ONLY",
AQ1962="Coupure ENEO &amp; Baisse de tension","IHS GRID ONLY",
AQ1962="Defaut GE &amp; POWER Cabinet","IHS",
AQ1962="Sharing","Partners",
AQ1962="Sites strategiques &amp; DataCenter","SST &amp; DC",
AQ1962="Exclu","Exclu",
AQ1962="SAT","SAT",
AQ1962="SPARE-ISSUE","SPARE-ISSUE",
AQ1962="Fiber CAmtel","TRANS_FO_CAMTEL",
AQ1962="Fiber AOF","Fiber AOF",
AQ1962="Projet OCM (HUAWEI)","TRAVAUX-HUAWEI",
AQ1962="Projet OCM (NOKIA)","TRAVAUX-NOKIA",
AQ1962="ACCESS-ISSUE","ACCESS-ISSUE",
AQ1962="Projet OCM (ZTE, NOKIA, autres projets)","TRAVAUX OCM",
AQ1962="No root CAuse","No root cause",
AQ1962="ODU HS","PDH",
AQ1962="IP &amp; VLAN","PDH",
AQ1962="Warehouse HUAWEI","SPARE-ISSUE",
AQ1962="SPARE-HS","SPARE-ISSUE",
AQ1962="Power Telco","BSS",AQ1962="no impacts","no impacts"
),"")</f>
        <v>No root cause</v>
      </c>
      <c r="AP1962" s="48" t="str" cm="1">
        <f t="array" ref="AP1962">IFERROR(_xlfn.IFS(
AQ1962="MPR ISSUE","TX ISSUE",
AQ1962="BSS Hardware Issue","RAN ISSUE",
AQ1962="Sites strategiques, MLL, Pylone, etc.","ENVTECH",
AQ1962="AKTIVCO DEFAUT GE &amp; POWER Cabinet","POWER ISSUE",
AQ1962="AKTIVCO Coupure ENEO &amp; Baisse de tension","POWER ISSUE",
AQ1962="Coupure ENEO &amp; Baisse de tension","POWER ISSUE",
AQ1962="Defaut GE &amp; POWER Cabinet","POWER ISSUE",
AQ1962="Sharing","POWER ISSUE",
AQ1962="Sites strategiques &amp; DataCenter","POWER ISSUE",
AQ1962="Exclu","Exclu",
AQ1962="SAT","TX ISSUE",
AQ1962="SPARE-ISSUE","SPARE-ISSUE",
AQ1962="Fiber CAmtel","TX ISSUE",
AQ1962="Fiber AOF","TX ISSUE",
AQ1962="Projet OCM (HUAWEI)","TRAVAUX-HUAWEI",
AQ1962="Projet OCM (NOKIA)","TRAVAUX -NOKIA",
AQ1962="ACCESS-ISSUE","ACCESS-ISSUE",
AQ1962="Projet OCM (ZTE, NOKIA, autres projets)","TRAVAUX OCM",
AQ1962="No root CAuse","No root cause",
AQ1962="ODU HS","TX ISSUE",
AQ1962="IP &amp; VLAN","TX ISSUE",
AQ1962="Warehouse HUAWEI","SPARE-ISSUE",
AQ1962="SPARE-HS","SPARE-ISSUE",
AQ1962="Power Telco","RAN ISSUE",AQ1962="no impacts","no impacts"
),"")</f>
        <v>No root cause</v>
      </c>
      <c r="AQ1962" s="67" t="s">
        <v>5344</v>
      </c>
      <c r="AR1962" s="48" t="str" cm="1">
        <f t="array" ref="AR1962">IFERROR(_xlfn.IFS(
AQ1962="MPR ISSUE","ACTIVE",
AQ1962="BSS Hardware Issue","ACTIVE",
AQ1962="Sites strategiques, MLL, Pylone, etc.","PASSIVE",
AQ1962="AKTIVCO DEFAUT GE &amp; POWER Cabinet","PASSIVE",
AQ1962="AKTIVCO Coupure ENEO &amp; Baisse de tension","PASSIVE",
AQ1962="Coupure ENEO &amp; Baisse de tension","PASSIVE",
AQ1962="Defaut GE &amp; POWER Cabinet","PASSIVE",
AQ1962="Sharing","PASSIVE",
AQ1962="Sites strategiques &amp; DataCenter","PASSIVE",
AQ1962="Exclu","Exclu",
AQ1962="SAT","ACTIVE",
AQ1962="SPARE-ISSUE","SPARE-ISSUE",
AQ1962="Fiber CAmtel","ACTIVE",
AQ1962="Fiber AOF","ACTIVE",
AQ1962="Projet OCM (HUAWEI)","PLANNED WORKS",
AQ1962="Projet OCM (NOKIA)","PLANNED WORKS",
AQ1962="ACCESS-ISSUE","ACCESS-ISSUE",
AQ1962="Projet OCM (ZTE, NOKIA, autres projets)","PLANNED WORKS",
AQ1962="No root CAuse","No root cause",
AQ1962="ODU HS","ACTIVE",
AQ1962="IP &amp; VLAN","ACTIVE",
AQ1962="Warehouse HUAWEI","SPARE-ISSUE",
AQ1962="SPARE-HS","SPARE-ISSUE",
AQ1962="Power Telco","ACTIVE", AQ1962="no impacts","no impacts"
),"")</f>
        <v>No root cause</v>
      </c>
      <c r="AS1962" s="92" t="s">
        <v>5537</v>
      </c>
      <c r="AT1962" s="98" t="s">
        <v>3729</v>
      </c>
      <c r="AV1962" s="17" t="s">
        <v>5537</v>
      </c>
      <c r="AW1962" s="7" t="s">
        <v>5537</v>
      </c>
      <c r="AX1962" s="6" t="s">
        <v>5537</v>
      </c>
      <c r="AY1962" s="7"/>
      <c r="AZ1962" s="3" t="s">
        <v>5537</v>
      </c>
      <c r="BA1962" s="18" t="s">
        <v>5537</v>
      </c>
      <c r="BB1962" s="18" t="s">
        <v>5537</v>
      </c>
      <c r="BC1962" s="18" t="s">
        <v>5537</v>
      </c>
      <c r="BD1962" s="18" t="s">
        <v>5537</v>
      </c>
      <c r="BE1962" s="18" t="s">
        <v>5537</v>
      </c>
      <c r="BF1962" s="18" t="s">
        <v>5537</v>
      </c>
      <c r="BG1962" s="18" t="s">
        <v>5537</v>
      </c>
      <c r="BH1962" s="18" t="s">
        <v>5537</v>
      </c>
      <c r="BI1962" s="18" t="s">
        <v>5537</v>
      </c>
      <c r="BJ1962" s="18" t="s">
        <v>5537</v>
      </c>
      <c r="BK1962" s="18" t="s">
        <v>5537</v>
      </c>
      <c r="BL1962" s="9" t="s">
        <v>5537</v>
      </c>
      <c r="BM1962" s="14" t="s">
        <v>5537</v>
      </c>
      <c r="BN1962" s="14" t="s">
        <v>5537</v>
      </c>
      <c r="BO1962" s="14" t="str">
        <f>_xlfn.XLOOKUP(B1962,'[4]cell downs 18042026 17h'!$B:$B,'[4]cell downs 18042026 17h'!$B:$B,"")</f>
        <v/>
      </c>
      <c r="BP1962" s="14" t="str">
        <f>_xlfn.XLOOKUP(B1962,'[5]Cells Huawei 19042026 15h'!$B:$B,'[5]Cells Huawei 19042026 15h'!$B:$B,"")</f>
        <v/>
      </c>
      <c r="BQ1962" s="9" t="str">
        <f>_xlfn.XLOOKUP(B1962,'[6]cells down 19042026 9H40'!$B:$B,'[6]cells down 19042026 9H40'!$B:$B,"")</f>
        <v/>
      </c>
      <c r="BR1962" s="9" t="s">
        <v>5537</v>
      </c>
      <c r="BS1962" s="9" t="s">
        <v>594</v>
      </c>
      <c r="BT1962" s="108"/>
    </row>
    <row r="1963" spans="1:72" s="9" customFormat="1" x14ac:dyDescent="0.35">
      <c r="A1963" s="1" t="s">
        <v>3767</v>
      </c>
      <c r="B1963" s="8" t="s">
        <v>3768</v>
      </c>
      <c r="C1963" s="3" t="str">
        <f>_xlfn.XLOOKUP(B1963,'[1]daily break down'!$D:$D,'[1]daily break down'!$E:$E,"")</f>
        <v>CENTRE</v>
      </c>
      <c r="D1963" s="1" t="s">
        <v>11</v>
      </c>
      <c r="E1963" s="1" t="s">
        <v>66</v>
      </c>
      <c r="F1963" s="3" t="s">
        <v>69</v>
      </c>
      <c r="G1963" s="1" t="s">
        <v>1392</v>
      </c>
      <c r="H1963" s="34" t="str">
        <f>_xlfn.XLOOKUP(B1963,[2]CALCULATION!$B:$B,[2]CALCULATION!$H:$H,"")</f>
        <v>ZTE</v>
      </c>
      <c r="I1963" s="28">
        <v>0</v>
      </c>
      <c r="J1963" s="28">
        <v>0</v>
      </c>
      <c r="K1963" s="28">
        <v>0</v>
      </c>
      <c r="L1963" s="28">
        <v>0</v>
      </c>
      <c r="M1963" s="28">
        <v>0</v>
      </c>
      <c r="N1963" s="28">
        <v>0</v>
      </c>
      <c r="O1963" s="28">
        <v>0</v>
      </c>
      <c r="P1963" s="28">
        <v>0</v>
      </c>
      <c r="Q1963" s="28">
        <v>0</v>
      </c>
      <c r="R1963" s="28">
        <v>0</v>
      </c>
      <c r="S1963" s="93">
        <v>0</v>
      </c>
      <c r="T1963" s="93">
        <f>_xlfn.XLOOKUP(B1963,'[3]Nur des jours'!$B:$B,'[3]Nur des jours'!$U:$U,"")</f>
        <v>0</v>
      </c>
      <c r="U1963" s="93">
        <v>0</v>
      </c>
      <c r="V1963" s="93">
        <v>0</v>
      </c>
      <c r="W1963" s="93">
        <v>0</v>
      </c>
      <c r="X1963" s="93">
        <v>0</v>
      </c>
      <c r="Y1963" s="93">
        <v>0</v>
      </c>
      <c r="Z1963" s="93">
        <v>0</v>
      </c>
      <c r="AA1963" s="93">
        <v>0</v>
      </c>
      <c r="AB1963" s="93">
        <v>0</v>
      </c>
      <c r="AC1963" s="93"/>
      <c r="AD1963" s="93">
        <v>0</v>
      </c>
      <c r="AE1963" s="93">
        <v>0</v>
      </c>
      <c r="AF1963" s="93">
        <v>0</v>
      </c>
      <c r="AG1963" s="93"/>
      <c r="AH1963" s="93">
        <v>0</v>
      </c>
      <c r="AI1963" s="93">
        <v>0</v>
      </c>
      <c r="AJ1963" s="93">
        <v>0</v>
      </c>
      <c r="AK1963" s="93">
        <v>0</v>
      </c>
      <c r="AL1963" s="93">
        <v>0</v>
      </c>
      <c r="AM1963" s="49" t="s">
        <v>5559</v>
      </c>
      <c r="AN1963" s="49"/>
      <c r="AO1963" s="48" t="str" cm="1">
        <f t="array" ref="AO1963">IFERROR(_xlfn.IFS(
AQ1963="MPR ISSUE","PDH",
AQ1963="BSS Hardware Issue","BSS",
AQ1963="Sites strategiques, MLL, Pylone, etc.","ENVTECH",
AQ1963="AKTIVCO DEFAUT GE &amp; POWER Cabinet","AKTIVCO",
AQ1963="AKTIVCO Coupure ENEO &amp; Baisse de tension","AKTIVCO GRID ONLY",
AQ1963="Coupure ENEO &amp; Baisse de tension","IHS GRID ONLY",
AQ1963="Defaut GE &amp; POWER Cabinet","IHS",
AQ1963="Sharing","Partners",
AQ1963="Sites strategiques &amp; DataCenter","SST &amp; DC",
AQ1963="Exclu","Exclu",
AQ1963="SAT","SAT",
AQ1963="SPARE-ISSUE","SPARE-ISSUE",
AQ1963="Fiber CAmtel","TRANS_FO_CAMTEL",
AQ1963="Fiber AOF","Fiber AOF",
AQ1963="Projet OCM (HUAWEI)","TRAVAUX-HUAWEI",
AQ1963="Projet OCM (NOKIA)","TRAVAUX-NOKIA",
AQ1963="ACCESS-ISSUE","ACCESS-ISSUE",
AQ1963="Projet OCM (ZTE, NOKIA, autres projets)","TRAVAUX OCM",
AQ1963="No root CAuse","No root cause",
AQ1963="ODU HS","PDH",
AQ1963="IP &amp; VLAN","PDH",
AQ1963="Warehouse HUAWEI","SPARE-ISSUE",
AQ1963="SPARE-HS","SPARE-ISSUE",
AQ1963="Power Telco","BSS",AQ1963="no impacts","no impacts"
),"")</f>
        <v>No root cause</v>
      </c>
      <c r="AP1963" s="48" t="str" cm="1">
        <f t="array" ref="AP1963">IFERROR(_xlfn.IFS(
AQ1963="MPR ISSUE","TX ISSUE",
AQ1963="BSS Hardware Issue","RAN ISSUE",
AQ1963="Sites strategiques, MLL, Pylone, etc.","ENVTECH",
AQ1963="AKTIVCO DEFAUT GE &amp; POWER Cabinet","POWER ISSUE",
AQ1963="AKTIVCO Coupure ENEO &amp; Baisse de tension","POWER ISSUE",
AQ1963="Coupure ENEO &amp; Baisse de tension","POWER ISSUE",
AQ1963="Defaut GE &amp; POWER Cabinet","POWER ISSUE",
AQ1963="Sharing","POWER ISSUE",
AQ1963="Sites strategiques &amp; DataCenter","POWER ISSUE",
AQ1963="Exclu","Exclu",
AQ1963="SAT","TX ISSUE",
AQ1963="SPARE-ISSUE","SPARE-ISSUE",
AQ1963="Fiber CAmtel","TX ISSUE",
AQ1963="Fiber AOF","TX ISSUE",
AQ1963="Projet OCM (HUAWEI)","TRAVAUX-HUAWEI",
AQ1963="Projet OCM (NOKIA)","TRAVAUX -NOKIA",
AQ1963="ACCESS-ISSUE","ACCESS-ISSUE",
AQ1963="Projet OCM (ZTE, NOKIA, autres projets)","TRAVAUX OCM",
AQ1963="No root CAuse","No root cause",
AQ1963="ODU HS","TX ISSUE",
AQ1963="IP &amp; VLAN","TX ISSUE",
AQ1963="Warehouse HUAWEI","SPARE-ISSUE",
AQ1963="SPARE-HS","SPARE-ISSUE",
AQ1963="Power Telco","RAN ISSUE",AQ1963="no impacts","no impacts"
),"")</f>
        <v>No root cause</v>
      </c>
      <c r="AQ1963" s="126" t="s">
        <v>5344</v>
      </c>
      <c r="AR1963" s="48" t="str" cm="1">
        <f t="array" ref="AR1963">IFERROR(_xlfn.IFS(
AQ1963="MPR ISSUE","ACTIVE",
AQ1963="BSS Hardware Issue","ACTIVE",
AQ1963="Sites strategiques, MLL, Pylone, etc.","PASSIVE",
AQ1963="AKTIVCO DEFAUT GE &amp; POWER Cabinet","PASSIVE",
AQ1963="AKTIVCO Coupure ENEO &amp; Baisse de tension","PASSIVE",
AQ1963="Coupure ENEO &amp; Baisse de tension","PASSIVE",
AQ1963="Defaut GE &amp; POWER Cabinet","PASSIVE",
AQ1963="Sharing","PASSIVE",
AQ1963="Sites strategiques &amp; DataCenter","PASSIVE",
AQ1963="Exclu","Exclu",
AQ1963="SAT","ACTIVE",
AQ1963="SPARE-ISSUE","SPARE-ISSUE",
AQ1963="Fiber CAmtel","ACTIVE",
AQ1963="Fiber AOF","ACTIVE",
AQ1963="Projet OCM (HUAWEI)","PLANNED WORKS",
AQ1963="Projet OCM (NOKIA)","PLANNED WORKS",
AQ1963="ACCESS-ISSUE","ACCESS-ISSUE",
AQ1963="Projet OCM (ZTE, NOKIA, autres projets)","PLANNED WORKS",
AQ1963="No root CAuse","No root cause",
AQ1963="ODU HS","ACTIVE",
AQ1963="IP &amp; VLAN","ACTIVE",
AQ1963="Warehouse HUAWEI","SPARE-ISSUE",
AQ1963="SPARE-HS","SPARE-ISSUE",
AQ1963="Power Telco","ACTIVE", AQ1963="no impacts","no impacts"
),"")</f>
        <v>No root cause</v>
      </c>
      <c r="AS1963" s="92" t="s">
        <v>5537</v>
      </c>
      <c r="AT1963" s="98" t="s">
        <v>3768</v>
      </c>
      <c r="AV1963" s="17" t="s">
        <v>5537</v>
      </c>
      <c r="AW1963" s="7" t="s">
        <v>5537</v>
      </c>
      <c r="AX1963" s="6" t="s">
        <v>5537</v>
      </c>
      <c r="AY1963" s="7"/>
      <c r="AZ1963" s="3" t="s">
        <v>5537</v>
      </c>
      <c r="BA1963" s="18" t="s">
        <v>5537</v>
      </c>
      <c r="BB1963" s="18" t="s">
        <v>5537</v>
      </c>
      <c r="BC1963" s="18" t="s">
        <v>5537</v>
      </c>
      <c r="BD1963" s="18" t="s">
        <v>5537</v>
      </c>
      <c r="BE1963" s="18" t="s">
        <v>5537</v>
      </c>
      <c r="BF1963" s="18" t="s">
        <v>5537</v>
      </c>
      <c r="BG1963" s="18" t="s">
        <v>5537</v>
      </c>
      <c r="BH1963" s="18" t="s">
        <v>5537</v>
      </c>
      <c r="BI1963" s="18" t="s">
        <v>5537</v>
      </c>
      <c r="BJ1963" s="18" t="s">
        <v>5537</v>
      </c>
      <c r="BK1963" s="18" t="s">
        <v>5537</v>
      </c>
      <c r="BL1963" s="9" t="s">
        <v>5537</v>
      </c>
      <c r="BM1963" s="14" t="s">
        <v>5537</v>
      </c>
      <c r="BN1963" s="14" t="s">
        <v>5537</v>
      </c>
      <c r="BO1963" s="14" t="str">
        <f>_xlfn.XLOOKUP(B1963,'[4]cell downs 18042026 17h'!$B:$B,'[4]cell downs 18042026 17h'!$B:$B,"")</f>
        <v/>
      </c>
      <c r="BP1963" s="14" t="str">
        <f>_xlfn.XLOOKUP(B1963,'[5]Cells Huawei 19042026 15h'!$B:$B,'[5]Cells Huawei 19042026 15h'!$B:$B,"")</f>
        <v/>
      </c>
      <c r="BQ1963" s="9" t="str">
        <f>_xlfn.XLOOKUP(B1963,'[6]cells down 19042026 9H40'!$B:$B,'[6]cells down 19042026 9H40'!$B:$B,"")</f>
        <v/>
      </c>
      <c r="BR1963" s="9" t="s">
        <v>5537</v>
      </c>
      <c r="BS1963" s="9" t="s">
        <v>1713</v>
      </c>
      <c r="BT1963" s="108"/>
    </row>
    <row r="1964" spans="1:72" s="9" customFormat="1" x14ac:dyDescent="0.35">
      <c r="A1964" s="1" t="s">
        <v>3771</v>
      </c>
      <c r="B1964" s="8" t="s">
        <v>3772</v>
      </c>
      <c r="C1964" s="3" t="str">
        <f>_xlfn.XLOOKUP(B1964,'[1]daily break down'!$D:$D,'[1]daily break down'!$E:$E,"")</f>
        <v>CENTRE</v>
      </c>
      <c r="D1964" s="1" t="s">
        <v>21</v>
      </c>
      <c r="E1964" s="1" t="s">
        <v>188</v>
      </c>
      <c r="F1964" s="3" t="s">
        <v>37</v>
      </c>
      <c r="G1964" s="1" t="s">
        <v>3771</v>
      </c>
      <c r="H1964" s="34" t="str">
        <f>_xlfn.XLOOKUP(B1964,[2]CALCULATION!$B:$B,[2]CALCULATION!$H:$H,"")</f>
        <v>ZTE</v>
      </c>
      <c r="I1964" s="28">
        <v>0</v>
      </c>
      <c r="J1964" s="28">
        <v>0</v>
      </c>
      <c r="K1964" s="28">
        <v>0</v>
      </c>
      <c r="L1964" s="28">
        <v>0</v>
      </c>
      <c r="M1964" s="28">
        <v>0</v>
      </c>
      <c r="N1964" s="28">
        <v>0</v>
      </c>
      <c r="O1964" s="28">
        <v>0</v>
      </c>
      <c r="P1964" s="28">
        <v>0</v>
      </c>
      <c r="Q1964" s="28">
        <v>0</v>
      </c>
      <c r="R1964" s="28">
        <v>0</v>
      </c>
      <c r="S1964" s="93">
        <v>0</v>
      </c>
      <c r="T1964" s="93">
        <f>_xlfn.XLOOKUP(B1964,'[3]Nur des jours'!$B:$B,'[3]Nur des jours'!$U:$U,"")</f>
        <v>0</v>
      </c>
      <c r="U1964" s="93">
        <v>0</v>
      </c>
      <c r="V1964" s="93">
        <v>0</v>
      </c>
      <c r="W1964" s="93">
        <v>0</v>
      </c>
      <c r="X1964" s="93">
        <v>0</v>
      </c>
      <c r="Y1964" s="93">
        <v>0</v>
      </c>
      <c r="Z1964" s="93">
        <v>0</v>
      </c>
      <c r="AA1964" s="93">
        <v>0</v>
      </c>
      <c r="AB1964" s="93">
        <v>0</v>
      </c>
      <c r="AC1964" s="93"/>
      <c r="AD1964" s="93">
        <v>0</v>
      </c>
      <c r="AE1964" s="93">
        <v>0</v>
      </c>
      <c r="AF1964" s="93">
        <v>0</v>
      </c>
      <c r="AG1964" s="93"/>
      <c r="AH1964" s="93">
        <v>0</v>
      </c>
      <c r="AI1964" s="93">
        <v>0</v>
      </c>
      <c r="AJ1964" s="93">
        <v>0</v>
      </c>
      <c r="AK1964" s="93">
        <v>0</v>
      </c>
      <c r="AL1964" s="93">
        <v>0</v>
      </c>
      <c r="AM1964" s="49" t="s">
        <v>5559</v>
      </c>
      <c r="AN1964" s="49"/>
      <c r="AO1964" s="48" t="str" cm="1">
        <f t="array" ref="AO1964">IFERROR(_xlfn.IFS(
AQ1964="MPR ISSUE","PDH",
AQ1964="BSS Hardware Issue","BSS",
AQ1964="Sites strategiques, MLL, Pylone, etc.","ENVTECH",
AQ1964="AKTIVCO DEFAUT GE &amp; POWER Cabinet","AKTIVCO",
AQ1964="AKTIVCO Coupure ENEO &amp; Baisse de tension","AKTIVCO GRID ONLY",
AQ1964="Coupure ENEO &amp; Baisse de tension","IHS GRID ONLY",
AQ1964="Defaut GE &amp; POWER Cabinet","IHS",
AQ1964="Sharing","Partners",
AQ1964="Sites strategiques &amp; DataCenter","SST &amp; DC",
AQ1964="Exclu","Exclu",
AQ1964="SAT","SAT",
AQ1964="SPARE-ISSUE","SPARE-ISSUE",
AQ1964="Fiber CAmtel","TRANS_FO_CAMTEL",
AQ1964="Fiber AOF","Fiber AOF",
AQ1964="Projet OCM (HUAWEI)","TRAVAUX-HUAWEI",
AQ1964="Projet OCM (NOKIA)","TRAVAUX-NOKIA",
AQ1964="ACCESS-ISSUE","ACCESS-ISSUE",
AQ1964="Projet OCM (ZTE, NOKIA, autres projets)","TRAVAUX OCM",
AQ1964="No root CAuse","No root cause",
AQ1964="ODU HS","PDH",
AQ1964="IP &amp; VLAN","PDH",
AQ1964="Warehouse HUAWEI","SPARE-ISSUE",
AQ1964="SPARE-HS","SPARE-ISSUE",
AQ1964="Power Telco","BSS",AQ1964="no impacts","no impacts"
),"")</f>
        <v>No root cause</v>
      </c>
      <c r="AP1964" s="48" t="str" cm="1">
        <f t="array" ref="AP1964">IFERROR(_xlfn.IFS(
AQ1964="MPR ISSUE","TX ISSUE",
AQ1964="BSS Hardware Issue","RAN ISSUE",
AQ1964="Sites strategiques, MLL, Pylone, etc.","ENVTECH",
AQ1964="AKTIVCO DEFAUT GE &amp; POWER Cabinet","POWER ISSUE",
AQ1964="AKTIVCO Coupure ENEO &amp; Baisse de tension","POWER ISSUE",
AQ1964="Coupure ENEO &amp; Baisse de tension","POWER ISSUE",
AQ1964="Defaut GE &amp; POWER Cabinet","POWER ISSUE",
AQ1964="Sharing","POWER ISSUE",
AQ1964="Sites strategiques &amp; DataCenter","POWER ISSUE",
AQ1964="Exclu","Exclu",
AQ1964="SAT","TX ISSUE",
AQ1964="SPARE-ISSUE","SPARE-ISSUE",
AQ1964="Fiber CAmtel","TX ISSUE",
AQ1964="Fiber AOF","TX ISSUE",
AQ1964="Projet OCM (HUAWEI)","TRAVAUX-HUAWEI",
AQ1964="Projet OCM (NOKIA)","TRAVAUX -NOKIA",
AQ1964="ACCESS-ISSUE","ACCESS-ISSUE",
AQ1964="Projet OCM (ZTE, NOKIA, autres projets)","TRAVAUX OCM",
AQ1964="No root CAuse","No root cause",
AQ1964="ODU HS","TX ISSUE",
AQ1964="IP &amp; VLAN","TX ISSUE",
AQ1964="Warehouse HUAWEI","SPARE-ISSUE",
AQ1964="SPARE-HS","SPARE-ISSUE",
AQ1964="Power Telco","RAN ISSUE",AQ1964="no impacts","no impacts"
),"")</f>
        <v>No root cause</v>
      </c>
      <c r="AQ1964" s="67" t="s">
        <v>5344</v>
      </c>
      <c r="AR1964" s="48" t="str" cm="1">
        <f t="array" ref="AR1964">IFERROR(_xlfn.IFS(
AQ1964="MPR ISSUE","ACTIVE",
AQ1964="BSS Hardware Issue","ACTIVE",
AQ1964="Sites strategiques, MLL, Pylone, etc.","PASSIVE",
AQ1964="AKTIVCO DEFAUT GE &amp; POWER Cabinet","PASSIVE",
AQ1964="AKTIVCO Coupure ENEO &amp; Baisse de tension","PASSIVE",
AQ1964="Coupure ENEO &amp; Baisse de tension","PASSIVE",
AQ1964="Defaut GE &amp; POWER Cabinet","PASSIVE",
AQ1964="Sharing","PASSIVE",
AQ1964="Sites strategiques &amp; DataCenter","PASSIVE",
AQ1964="Exclu","Exclu",
AQ1964="SAT","ACTIVE",
AQ1964="SPARE-ISSUE","SPARE-ISSUE",
AQ1964="Fiber CAmtel","ACTIVE",
AQ1964="Fiber AOF","ACTIVE",
AQ1964="Projet OCM (HUAWEI)","PLANNED WORKS",
AQ1964="Projet OCM (NOKIA)","PLANNED WORKS",
AQ1964="ACCESS-ISSUE","ACCESS-ISSUE",
AQ1964="Projet OCM (ZTE, NOKIA, autres projets)","PLANNED WORKS",
AQ1964="No root CAuse","No root cause",
AQ1964="ODU HS","ACTIVE",
AQ1964="IP &amp; VLAN","ACTIVE",
AQ1964="Warehouse HUAWEI","SPARE-ISSUE",
AQ1964="SPARE-HS","SPARE-ISSUE",
AQ1964="Power Telco","ACTIVE", AQ1964="no impacts","no impacts"
),"")</f>
        <v>No root cause</v>
      </c>
      <c r="AS1964" s="92" t="s">
        <v>5537</v>
      </c>
      <c r="AT1964" s="98" t="s">
        <v>3772</v>
      </c>
      <c r="AV1964" s="17" t="s">
        <v>5537</v>
      </c>
      <c r="AW1964" s="7" t="s">
        <v>5537</v>
      </c>
      <c r="AX1964" s="6" t="s">
        <v>5537</v>
      </c>
      <c r="AY1964" s="7"/>
      <c r="AZ1964" s="3" t="s">
        <v>5537</v>
      </c>
      <c r="BA1964" s="18" t="s">
        <v>5537</v>
      </c>
      <c r="BB1964" s="18" t="s">
        <v>5537</v>
      </c>
      <c r="BC1964" s="18" t="s">
        <v>5537</v>
      </c>
      <c r="BD1964" s="18" t="s">
        <v>5537</v>
      </c>
      <c r="BE1964" s="18" t="s">
        <v>5537</v>
      </c>
      <c r="BF1964" s="18" t="s">
        <v>5537</v>
      </c>
      <c r="BG1964" s="18" t="s">
        <v>5537</v>
      </c>
      <c r="BH1964" s="18" t="s">
        <v>5537</v>
      </c>
      <c r="BI1964" s="18" t="s">
        <v>5537</v>
      </c>
      <c r="BJ1964" s="18" t="s">
        <v>5537</v>
      </c>
      <c r="BK1964" s="18" t="s">
        <v>5537</v>
      </c>
      <c r="BL1964" s="9" t="s">
        <v>5537</v>
      </c>
      <c r="BM1964" s="14" t="s">
        <v>5537</v>
      </c>
      <c r="BN1964" s="14" t="s">
        <v>5537</v>
      </c>
      <c r="BO1964" s="14" t="str">
        <f>_xlfn.XLOOKUP(B1964,'[4]cell downs 18042026 17h'!$B:$B,'[4]cell downs 18042026 17h'!$B:$B,"")</f>
        <v/>
      </c>
      <c r="BP1964" s="14" t="str">
        <f>_xlfn.XLOOKUP(B1964,'[5]Cells Huawei 19042026 15h'!$B:$B,'[5]Cells Huawei 19042026 15h'!$B:$B,"")</f>
        <v/>
      </c>
      <c r="BQ1964" s="9" t="str">
        <f>_xlfn.XLOOKUP(B1964,'[6]cells down 19042026 9H40'!$B:$B,'[6]cells down 19042026 9H40'!$B:$B,"")</f>
        <v/>
      </c>
      <c r="BR1964" s="9" t="s">
        <v>5537</v>
      </c>
      <c r="BS1964" s="9" t="s">
        <v>12</v>
      </c>
      <c r="BT1964" s="108"/>
    </row>
    <row r="1965" spans="1:72" s="9" customFormat="1" x14ac:dyDescent="0.35">
      <c r="A1965" s="1" t="s">
        <v>3773</v>
      </c>
      <c r="B1965" s="8" t="s">
        <v>3774</v>
      </c>
      <c r="C1965" s="3" t="str">
        <f>_xlfn.XLOOKUP(B1965,'[1]daily break down'!$D:$D,'[1]daily break down'!$E:$E,"")</f>
        <v>NORD</v>
      </c>
      <c r="D1965" s="1" t="s">
        <v>11</v>
      </c>
      <c r="E1965" s="1" t="s">
        <v>114</v>
      </c>
      <c r="F1965" s="3" t="s">
        <v>23</v>
      </c>
      <c r="G1965" s="1" t="s">
        <v>3773</v>
      </c>
      <c r="H1965" s="32" t="str">
        <f>_xlfn.XLOOKUP(B1965,[2]CALCULATION!$B:$B,[2]CALCULATION!$H:$H,"")</f>
        <v>HUAWEI</v>
      </c>
      <c r="I1965" s="28">
        <v>0</v>
      </c>
      <c r="J1965" s="28">
        <v>0</v>
      </c>
      <c r="K1965" s="28">
        <v>0</v>
      </c>
      <c r="L1965" s="28">
        <v>0</v>
      </c>
      <c r="M1965" s="28">
        <v>0</v>
      </c>
      <c r="N1965" s="28">
        <v>0</v>
      </c>
      <c r="O1965" s="28">
        <v>0</v>
      </c>
      <c r="P1965" s="28">
        <v>0</v>
      </c>
      <c r="Q1965" s="28">
        <v>0</v>
      </c>
      <c r="R1965" s="28">
        <v>0</v>
      </c>
      <c r="S1965" s="93">
        <v>0</v>
      </c>
      <c r="T1965" s="93">
        <f>_xlfn.XLOOKUP(B1965,'[3]Nur des jours'!$B:$B,'[3]Nur des jours'!$U:$U,"")</f>
        <v>0</v>
      </c>
      <c r="U1965" s="93">
        <v>0</v>
      </c>
      <c r="V1965" s="93">
        <v>0</v>
      </c>
      <c r="W1965" s="93">
        <v>0</v>
      </c>
      <c r="X1965" s="93">
        <v>0</v>
      </c>
      <c r="Y1965" s="93">
        <v>0</v>
      </c>
      <c r="Z1965" s="93">
        <v>0</v>
      </c>
      <c r="AA1965" s="93">
        <v>0</v>
      </c>
      <c r="AB1965" s="93">
        <v>0</v>
      </c>
      <c r="AC1965" s="93"/>
      <c r="AD1965" s="93">
        <v>0</v>
      </c>
      <c r="AE1965" s="93">
        <v>0</v>
      </c>
      <c r="AF1965" s="93">
        <v>0</v>
      </c>
      <c r="AG1965" s="93"/>
      <c r="AH1965" s="93">
        <v>0</v>
      </c>
      <c r="AI1965" s="93">
        <v>0</v>
      </c>
      <c r="AJ1965" s="93">
        <v>0</v>
      </c>
      <c r="AK1965" s="93">
        <v>0</v>
      </c>
      <c r="AL1965" s="93">
        <v>0</v>
      </c>
      <c r="AM1965" s="49" t="s">
        <v>5559</v>
      </c>
      <c r="AN1965" s="49"/>
      <c r="AO1965" s="48" t="str" cm="1">
        <f t="array" ref="AO1965">IFERROR(_xlfn.IFS(
AQ1965="MPR ISSUE","PDH",
AQ1965="BSS Hardware Issue","BSS",
AQ1965="Sites strategiques, MLL, Pylone, etc.","ENVTECH",
AQ1965="AKTIVCO DEFAUT GE &amp; POWER Cabinet","AKTIVCO",
AQ1965="AKTIVCO Coupure ENEO &amp; Baisse de tension","AKTIVCO GRID ONLY",
AQ1965="Coupure ENEO &amp; Baisse de tension","IHS GRID ONLY",
AQ1965="Defaut GE &amp; POWER Cabinet","IHS",
AQ1965="Sharing","Partners",
AQ1965="Sites strategiques &amp; DataCenter","SST &amp; DC",
AQ1965="Exclu","Exclu",
AQ1965="SAT","SAT",
AQ1965="SPARE-ISSUE","SPARE-ISSUE",
AQ1965="Fiber CAmtel","TRANS_FO_CAMTEL",
AQ1965="Fiber AOF","Fiber AOF",
AQ1965="Projet OCM (HUAWEI)","TRAVAUX-HUAWEI",
AQ1965="Projet OCM (NOKIA)","TRAVAUX-NOKIA",
AQ1965="ACCESS-ISSUE","ACCESS-ISSUE",
AQ1965="Projet OCM (ZTE, NOKIA, autres projets)","TRAVAUX OCM",
AQ1965="No root CAuse","No root cause",
AQ1965="ODU HS","PDH",
AQ1965="IP &amp; VLAN","PDH",
AQ1965="Warehouse HUAWEI","SPARE-ISSUE",
AQ1965="SPARE-HS","SPARE-ISSUE",
AQ1965="Power Telco","BSS",AQ1965="no impacts","no impacts"
),"")</f>
        <v>No root cause</v>
      </c>
      <c r="AP1965" s="48" t="str" cm="1">
        <f t="array" ref="AP1965">IFERROR(_xlfn.IFS(
AQ1965="MPR ISSUE","TX ISSUE",
AQ1965="BSS Hardware Issue","RAN ISSUE",
AQ1965="Sites strategiques, MLL, Pylone, etc.","ENVTECH",
AQ1965="AKTIVCO DEFAUT GE &amp; POWER Cabinet","POWER ISSUE",
AQ1965="AKTIVCO Coupure ENEO &amp; Baisse de tension","POWER ISSUE",
AQ1965="Coupure ENEO &amp; Baisse de tension","POWER ISSUE",
AQ1965="Defaut GE &amp; POWER Cabinet","POWER ISSUE",
AQ1965="Sharing","POWER ISSUE",
AQ1965="Sites strategiques &amp; DataCenter","POWER ISSUE",
AQ1965="Exclu","Exclu",
AQ1965="SAT","TX ISSUE",
AQ1965="SPARE-ISSUE","SPARE-ISSUE",
AQ1965="Fiber CAmtel","TX ISSUE",
AQ1965="Fiber AOF","TX ISSUE",
AQ1965="Projet OCM (HUAWEI)","TRAVAUX-HUAWEI",
AQ1965="Projet OCM (NOKIA)","TRAVAUX -NOKIA",
AQ1965="ACCESS-ISSUE","ACCESS-ISSUE",
AQ1965="Projet OCM (ZTE, NOKIA, autres projets)","TRAVAUX OCM",
AQ1965="No root CAuse","No root cause",
AQ1965="ODU HS","TX ISSUE",
AQ1965="IP &amp; VLAN","TX ISSUE",
AQ1965="Warehouse HUAWEI","SPARE-ISSUE",
AQ1965="SPARE-HS","SPARE-ISSUE",
AQ1965="Power Telco","RAN ISSUE",AQ1965="no impacts","no impacts"
),"")</f>
        <v>No root cause</v>
      </c>
      <c r="AQ1965" s="126" t="s">
        <v>5344</v>
      </c>
      <c r="AR1965" s="48" t="str" cm="1">
        <f t="array" ref="AR1965">IFERROR(_xlfn.IFS(
AQ1965="MPR ISSUE","ACTIVE",
AQ1965="BSS Hardware Issue","ACTIVE",
AQ1965="Sites strategiques, MLL, Pylone, etc.","PASSIVE",
AQ1965="AKTIVCO DEFAUT GE &amp; POWER Cabinet","PASSIVE",
AQ1965="AKTIVCO Coupure ENEO &amp; Baisse de tension","PASSIVE",
AQ1965="Coupure ENEO &amp; Baisse de tension","PASSIVE",
AQ1965="Defaut GE &amp; POWER Cabinet","PASSIVE",
AQ1965="Sharing","PASSIVE",
AQ1965="Sites strategiques &amp; DataCenter","PASSIVE",
AQ1965="Exclu","Exclu",
AQ1965="SAT","ACTIVE",
AQ1965="SPARE-ISSUE","SPARE-ISSUE",
AQ1965="Fiber CAmtel","ACTIVE",
AQ1965="Fiber AOF","ACTIVE",
AQ1965="Projet OCM (HUAWEI)","PLANNED WORKS",
AQ1965="Projet OCM (NOKIA)","PLANNED WORKS",
AQ1965="ACCESS-ISSUE","ACCESS-ISSUE",
AQ1965="Projet OCM (ZTE, NOKIA, autres projets)","PLANNED WORKS",
AQ1965="No root CAuse","No root cause",
AQ1965="ODU HS","ACTIVE",
AQ1965="IP &amp; VLAN","ACTIVE",
AQ1965="Warehouse HUAWEI","SPARE-ISSUE",
AQ1965="SPARE-HS","SPARE-ISSUE",
AQ1965="Power Telco","ACTIVE", AQ1965="no impacts","no impacts"
),"")</f>
        <v>No root cause</v>
      </c>
      <c r="AS1965" s="92" t="s">
        <v>5537</v>
      </c>
      <c r="AT1965" s="98" t="s">
        <v>3774</v>
      </c>
      <c r="AV1965" s="17" t="s">
        <v>5537</v>
      </c>
      <c r="AW1965" s="7" t="s">
        <v>5537</v>
      </c>
      <c r="AX1965" s="6" t="s">
        <v>5537</v>
      </c>
      <c r="AY1965" s="7"/>
      <c r="AZ1965" s="3" t="s">
        <v>5537</v>
      </c>
      <c r="BA1965" s="18" t="s">
        <v>5537</v>
      </c>
      <c r="BB1965" s="18" t="s">
        <v>5537</v>
      </c>
      <c r="BC1965" s="18" t="s">
        <v>5537</v>
      </c>
      <c r="BD1965" s="18" t="s">
        <v>5537</v>
      </c>
      <c r="BE1965" s="18" t="s">
        <v>5537</v>
      </c>
      <c r="BF1965" s="18" t="s">
        <v>5537</v>
      </c>
      <c r="BG1965" s="18" t="s">
        <v>5537</v>
      </c>
      <c r="BH1965" s="18" t="s">
        <v>5537</v>
      </c>
      <c r="BI1965" s="18" t="s">
        <v>5537</v>
      </c>
      <c r="BJ1965" s="18" t="s">
        <v>5537</v>
      </c>
      <c r="BK1965" s="18" t="s">
        <v>5537</v>
      </c>
      <c r="BL1965" s="9" t="s">
        <v>5537</v>
      </c>
      <c r="BM1965" s="14" t="s">
        <v>5537</v>
      </c>
      <c r="BN1965" s="14" t="s">
        <v>5537</v>
      </c>
      <c r="BO1965" s="14" t="str">
        <f>_xlfn.XLOOKUP(B1965,'[4]cell downs 18042026 17h'!$B:$B,'[4]cell downs 18042026 17h'!$B:$B,"")</f>
        <v/>
      </c>
      <c r="BP1965" s="14" t="str">
        <f>_xlfn.XLOOKUP(B1965,'[5]Cells Huawei 19042026 15h'!$B:$B,'[5]Cells Huawei 19042026 15h'!$B:$B,"")</f>
        <v/>
      </c>
      <c r="BQ1965" s="9" t="str">
        <f>_xlfn.XLOOKUP(B1965,'[6]cells down 19042026 9H40'!$B:$B,'[6]cells down 19042026 9H40'!$B:$B,"")</f>
        <v/>
      </c>
      <c r="BR1965" s="9" t="s">
        <v>3774</v>
      </c>
      <c r="BS1965" s="9" t="s">
        <v>5537</v>
      </c>
      <c r="BT1965" s="108"/>
    </row>
    <row r="1966" spans="1:72" s="9" customFormat="1" x14ac:dyDescent="0.35">
      <c r="A1966" s="1" t="s">
        <v>3777</v>
      </c>
      <c r="B1966" s="8" t="s">
        <v>3778</v>
      </c>
      <c r="C1966" s="3" t="str">
        <f>_xlfn.XLOOKUP(B1966,'[1]daily break down'!$D:$D,'[1]daily break down'!$E:$E,"")</f>
        <v>NORD</v>
      </c>
      <c r="D1966" s="1" t="s">
        <v>11</v>
      </c>
      <c r="E1966" s="1" t="s">
        <v>114</v>
      </c>
      <c r="F1966" s="3" t="s">
        <v>23</v>
      </c>
      <c r="G1966" s="1" t="s">
        <v>3004</v>
      </c>
      <c r="H1966" s="32" t="str">
        <f>_xlfn.XLOOKUP(B1966,[2]CALCULATION!$B:$B,[2]CALCULATION!$H:$H,"")</f>
        <v>HUAWEI</v>
      </c>
      <c r="I1966" s="28">
        <v>0</v>
      </c>
      <c r="J1966" s="28">
        <v>0</v>
      </c>
      <c r="K1966" s="28">
        <v>0</v>
      </c>
      <c r="L1966" s="28">
        <v>0</v>
      </c>
      <c r="M1966" s="28">
        <v>0</v>
      </c>
      <c r="N1966" s="28">
        <v>0</v>
      </c>
      <c r="O1966" s="28">
        <v>0</v>
      </c>
      <c r="P1966" s="28">
        <v>0</v>
      </c>
      <c r="Q1966" s="28">
        <v>0</v>
      </c>
      <c r="R1966" s="28">
        <v>0</v>
      </c>
      <c r="S1966" s="93">
        <v>0</v>
      </c>
      <c r="T1966" s="93">
        <f>_xlfn.XLOOKUP(B1966,'[3]Nur des jours'!$B:$B,'[3]Nur des jours'!$U:$U,"")</f>
        <v>0</v>
      </c>
      <c r="U1966" s="93">
        <v>0</v>
      </c>
      <c r="V1966" s="93">
        <v>0</v>
      </c>
      <c r="W1966" s="93">
        <v>0</v>
      </c>
      <c r="X1966" s="93">
        <v>0</v>
      </c>
      <c r="Y1966" s="93">
        <v>0</v>
      </c>
      <c r="Z1966" s="93">
        <v>0</v>
      </c>
      <c r="AA1966" s="93">
        <v>0</v>
      </c>
      <c r="AB1966" s="93">
        <v>0</v>
      </c>
      <c r="AC1966" s="93"/>
      <c r="AD1966" s="93">
        <v>0</v>
      </c>
      <c r="AE1966" s="93">
        <v>0</v>
      </c>
      <c r="AF1966" s="93">
        <v>0</v>
      </c>
      <c r="AG1966" s="93"/>
      <c r="AH1966" s="93">
        <v>0</v>
      </c>
      <c r="AI1966" s="93">
        <v>0</v>
      </c>
      <c r="AJ1966" s="93">
        <v>0</v>
      </c>
      <c r="AK1966" s="93">
        <v>0</v>
      </c>
      <c r="AL1966" s="93">
        <v>0</v>
      </c>
      <c r="AM1966" s="49" t="s">
        <v>5559</v>
      </c>
      <c r="AN1966" s="49"/>
      <c r="AO1966" s="48" t="str" cm="1">
        <f t="array" ref="AO1966">IFERROR(_xlfn.IFS(
AQ1966="MPR ISSUE","PDH",
AQ1966="BSS Hardware Issue","BSS",
AQ1966="Sites strategiques, MLL, Pylone, etc.","ENVTECH",
AQ1966="AKTIVCO DEFAUT GE &amp; POWER Cabinet","AKTIVCO",
AQ1966="AKTIVCO Coupure ENEO &amp; Baisse de tension","AKTIVCO GRID ONLY",
AQ1966="Coupure ENEO &amp; Baisse de tension","IHS GRID ONLY",
AQ1966="Defaut GE &amp; POWER Cabinet","IHS",
AQ1966="Sharing","Partners",
AQ1966="Sites strategiques &amp; DataCenter","SST &amp; DC",
AQ1966="Exclu","Exclu",
AQ1966="SAT","SAT",
AQ1966="SPARE-ISSUE","SPARE-ISSUE",
AQ1966="Fiber CAmtel","TRANS_FO_CAMTEL",
AQ1966="Fiber AOF","Fiber AOF",
AQ1966="Projet OCM (HUAWEI)","TRAVAUX-HUAWEI",
AQ1966="Projet OCM (NOKIA)","TRAVAUX-NOKIA",
AQ1966="ACCESS-ISSUE","ACCESS-ISSUE",
AQ1966="Projet OCM (ZTE, NOKIA, autres projets)","TRAVAUX OCM",
AQ1966="No root CAuse","No root cause",
AQ1966="ODU HS","PDH",
AQ1966="IP &amp; VLAN","PDH",
AQ1966="Warehouse HUAWEI","SPARE-ISSUE",
AQ1966="SPARE-HS","SPARE-ISSUE",
AQ1966="Power Telco","BSS",AQ1966="no impacts","no impacts"
),"")</f>
        <v>No root cause</v>
      </c>
      <c r="AP1966" s="48" t="str" cm="1">
        <f t="array" ref="AP1966">IFERROR(_xlfn.IFS(
AQ1966="MPR ISSUE","TX ISSUE",
AQ1966="BSS Hardware Issue","RAN ISSUE",
AQ1966="Sites strategiques, MLL, Pylone, etc.","ENVTECH",
AQ1966="AKTIVCO DEFAUT GE &amp; POWER Cabinet","POWER ISSUE",
AQ1966="AKTIVCO Coupure ENEO &amp; Baisse de tension","POWER ISSUE",
AQ1966="Coupure ENEO &amp; Baisse de tension","POWER ISSUE",
AQ1966="Defaut GE &amp; POWER Cabinet","POWER ISSUE",
AQ1966="Sharing","POWER ISSUE",
AQ1966="Sites strategiques &amp; DataCenter","POWER ISSUE",
AQ1966="Exclu","Exclu",
AQ1966="SAT","TX ISSUE",
AQ1966="SPARE-ISSUE","SPARE-ISSUE",
AQ1966="Fiber CAmtel","TX ISSUE",
AQ1966="Fiber AOF","TX ISSUE",
AQ1966="Projet OCM (HUAWEI)","TRAVAUX-HUAWEI",
AQ1966="Projet OCM (NOKIA)","TRAVAUX -NOKIA",
AQ1966="ACCESS-ISSUE","ACCESS-ISSUE",
AQ1966="Projet OCM (ZTE, NOKIA, autres projets)","TRAVAUX OCM",
AQ1966="No root CAuse","No root cause",
AQ1966="ODU HS","TX ISSUE",
AQ1966="IP &amp; VLAN","TX ISSUE",
AQ1966="Warehouse HUAWEI","SPARE-ISSUE",
AQ1966="SPARE-HS","SPARE-ISSUE",
AQ1966="Power Telco","RAN ISSUE",AQ1966="no impacts","no impacts"
),"")</f>
        <v>No root cause</v>
      </c>
      <c r="AQ1966" s="126" t="s">
        <v>5344</v>
      </c>
      <c r="AR1966" s="48" t="str" cm="1">
        <f t="array" ref="AR1966">IFERROR(_xlfn.IFS(
AQ1966="MPR ISSUE","ACTIVE",
AQ1966="BSS Hardware Issue","ACTIVE",
AQ1966="Sites strategiques, MLL, Pylone, etc.","PASSIVE",
AQ1966="AKTIVCO DEFAUT GE &amp; POWER Cabinet","PASSIVE",
AQ1966="AKTIVCO Coupure ENEO &amp; Baisse de tension","PASSIVE",
AQ1966="Coupure ENEO &amp; Baisse de tension","PASSIVE",
AQ1966="Defaut GE &amp; POWER Cabinet","PASSIVE",
AQ1966="Sharing","PASSIVE",
AQ1966="Sites strategiques &amp; DataCenter","PASSIVE",
AQ1966="Exclu","Exclu",
AQ1966="SAT","ACTIVE",
AQ1966="SPARE-ISSUE","SPARE-ISSUE",
AQ1966="Fiber CAmtel","ACTIVE",
AQ1966="Fiber AOF","ACTIVE",
AQ1966="Projet OCM (HUAWEI)","PLANNED WORKS",
AQ1966="Projet OCM (NOKIA)","PLANNED WORKS",
AQ1966="ACCESS-ISSUE","ACCESS-ISSUE",
AQ1966="Projet OCM (ZTE, NOKIA, autres projets)","PLANNED WORKS",
AQ1966="No root CAuse","No root cause",
AQ1966="ODU HS","ACTIVE",
AQ1966="IP &amp; VLAN","ACTIVE",
AQ1966="Warehouse HUAWEI","SPARE-ISSUE",
AQ1966="SPARE-HS","SPARE-ISSUE",
AQ1966="Power Telco","ACTIVE", AQ1966="no impacts","no impacts"
),"")</f>
        <v>No root cause</v>
      </c>
      <c r="AS1966" s="92" t="s">
        <v>5537</v>
      </c>
      <c r="AT1966" s="98" t="s">
        <v>3778</v>
      </c>
      <c r="AV1966" s="17" t="s">
        <v>5537</v>
      </c>
      <c r="AW1966" s="7" t="s">
        <v>5537</v>
      </c>
      <c r="AX1966" s="6" t="s">
        <v>5537</v>
      </c>
      <c r="AY1966" s="7"/>
      <c r="AZ1966" s="3" t="s">
        <v>5537</v>
      </c>
      <c r="BA1966" s="18" t="s">
        <v>5537</v>
      </c>
      <c r="BB1966" s="18" t="s">
        <v>5537</v>
      </c>
      <c r="BC1966" s="18" t="s">
        <v>5537</v>
      </c>
      <c r="BD1966" s="18" t="s">
        <v>5537</v>
      </c>
      <c r="BE1966" s="18" t="s">
        <v>5537</v>
      </c>
      <c r="BF1966" s="18" t="s">
        <v>5537</v>
      </c>
      <c r="BG1966" s="18" t="s">
        <v>5537</v>
      </c>
      <c r="BH1966" s="18" t="s">
        <v>5537</v>
      </c>
      <c r="BI1966" s="18" t="s">
        <v>5537</v>
      </c>
      <c r="BJ1966" s="18" t="s">
        <v>5537</v>
      </c>
      <c r="BK1966" s="18" t="s">
        <v>5537</v>
      </c>
      <c r="BL1966" s="9" t="s">
        <v>5537</v>
      </c>
      <c r="BM1966" s="14" t="s">
        <v>5537</v>
      </c>
      <c r="BN1966" s="14" t="s">
        <v>5537</v>
      </c>
      <c r="BO1966" s="14" t="str">
        <f>_xlfn.XLOOKUP(B1966,'[4]cell downs 18042026 17h'!$B:$B,'[4]cell downs 18042026 17h'!$B:$B,"")</f>
        <v/>
      </c>
      <c r="BP1966" s="14" t="str">
        <f>_xlfn.XLOOKUP(B1966,'[5]Cells Huawei 19042026 15h'!$B:$B,'[5]Cells Huawei 19042026 15h'!$B:$B,"")</f>
        <v/>
      </c>
      <c r="BQ1966" s="9" t="str">
        <f>_xlfn.XLOOKUP(B1966,'[6]cells down 19042026 9H40'!$B:$B,'[6]cells down 19042026 9H40'!$B:$B,"")</f>
        <v/>
      </c>
      <c r="BR1966" s="9" t="s">
        <v>3778</v>
      </c>
      <c r="BS1966" s="9" t="s">
        <v>5537</v>
      </c>
      <c r="BT1966" s="108"/>
    </row>
    <row r="1967" spans="1:72" s="9" customFormat="1" x14ac:dyDescent="0.35">
      <c r="A1967" s="1" t="s">
        <v>3797</v>
      </c>
      <c r="B1967" s="8" t="s">
        <v>3798</v>
      </c>
      <c r="C1967" s="3" t="str">
        <f>_xlfn.XLOOKUP(B1967,'[1]daily break down'!$D:$D,'[1]daily break down'!$E:$E,"")</f>
        <v>NORD</v>
      </c>
      <c r="D1967" s="1" t="s">
        <v>11</v>
      </c>
      <c r="E1967" s="1" t="s">
        <v>12</v>
      </c>
      <c r="F1967" s="3" t="s">
        <v>23</v>
      </c>
      <c r="G1967" s="1" t="s">
        <v>3773</v>
      </c>
      <c r="H1967" s="32" t="str">
        <f>_xlfn.XLOOKUP(B1967,[2]CALCULATION!$B:$B,[2]CALCULATION!$H:$H,"")</f>
        <v>HUAWEI</v>
      </c>
      <c r="I1967" s="28">
        <v>0</v>
      </c>
      <c r="J1967" s="28">
        <v>0</v>
      </c>
      <c r="K1967" s="28">
        <v>0</v>
      </c>
      <c r="L1967" s="28">
        <v>0</v>
      </c>
      <c r="M1967" s="28">
        <v>0</v>
      </c>
      <c r="N1967" s="28">
        <v>0</v>
      </c>
      <c r="O1967" s="28">
        <v>0</v>
      </c>
      <c r="P1967" s="28">
        <v>0</v>
      </c>
      <c r="Q1967" s="28">
        <v>0</v>
      </c>
      <c r="R1967" s="28">
        <v>0</v>
      </c>
      <c r="S1967" s="93">
        <v>0</v>
      </c>
      <c r="T1967" s="93">
        <f>_xlfn.XLOOKUP(B1967,'[3]Nur des jours'!$B:$B,'[3]Nur des jours'!$U:$U,"")</f>
        <v>0</v>
      </c>
      <c r="U1967" s="93">
        <v>0</v>
      </c>
      <c r="V1967" s="93">
        <v>0</v>
      </c>
      <c r="W1967" s="93">
        <v>0</v>
      </c>
      <c r="X1967" s="93">
        <v>0</v>
      </c>
      <c r="Y1967" s="93">
        <v>0</v>
      </c>
      <c r="Z1967" s="93">
        <v>0</v>
      </c>
      <c r="AA1967" s="93">
        <v>0</v>
      </c>
      <c r="AB1967" s="93">
        <v>0</v>
      </c>
      <c r="AC1967" s="93"/>
      <c r="AD1967" s="93">
        <v>0</v>
      </c>
      <c r="AE1967" s="93">
        <v>0</v>
      </c>
      <c r="AF1967" s="93">
        <v>0</v>
      </c>
      <c r="AG1967" s="93"/>
      <c r="AH1967" s="93">
        <v>0</v>
      </c>
      <c r="AI1967" s="93">
        <v>0</v>
      </c>
      <c r="AJ1967" s="93">
        <v>0</v>
      </c>
      <c r="AK1967" s="93">
        <v>0</v>
      </c>
      <c r="AL1967" s="93">
        <v>0</v>
      </c>
      <c r="AM1967" s="49" t="s">
        <v>5559</v>
      </c>
      <c r="AN1967" s="49"/>
      <c r="AO1967" s="48" t="str" cm="1">
        <f t="array" ref="AO1967">IFERROR(_xlfn.IFS(
AQ1967="MPR ISSUE","PDH",
AQ1967="BSS Hardware Issue","BSS",
AQ1967="Sites strategiques, MLL, Pylone, etc.","ENVTECH",
AQ1967="AKTIVCO DEFAUT GE &amp; POWER Cabinet","AKTIVCO",
AQ1967="AKTIVCO Coupure ENEO &amp; Baisse de tension","AKTIVCO GRID ONLY",
AQ1967="Coupure ENEO &amp; Baisse de tension","IHS GRID ONLY",
AQ1967="Defaut GE &amp; POWER Cabinet","IHS",
AQ1967="Sharing","Partners",
AQ1967="Sites strategiques &amp; DataCenter","SST &amp; DC",
AQ1967="Exclu","Exclu",
AQ1967="SAT","SAT",
AQ1967="SPARE-ISSUE","SPARE-ISSUE",
AQ1967="Fiber CAmtel","TRANS_FO_CAMTEL",
AQ1967="Fiber AOF","Fiber AOF",
AQ1967="Projet OCM (HUAWEI)","TRAVAUX-HUAWEI",
AQ1967="Projet OCM (NOKIA)","TRAVAUX-NOKIA",
AQ1967="ACCESS-ISSUE","ACCESS-ISSUE",
AQ1967="Projet OCM (ZTE, NOKIA, autres projets)","TRAVAUX OCM",
AQ1967="No root CAuse","No root cause",
AQ1967="ODU HS","PDH",
AQ1967="IP &amp; VLAN","PDH",
AQ1967="Warehouse HUAWEI","SPARE-ISSUE",
AQ1967="SPARE-HS","SPARE-ISSUE",
AQ1967="Power Telco","BSS",AQ1967="no impacts","no impacts"
),"")</f>
        <v>No root cause</v>
      </c>
      <c r="AP1967" s="48" t="str" cm="1">
        <f t="array" ref="AP1967">IFERROR(_xlfn.IFS(
AQ1967="MPR ISSUE","TX ISSUE",
AQ1967="BSS Hardware Issue","RAN ISSUE",
AQ1967="Sites strategiques, MLL, Pylone, etc.","ENVTECH",
AQ1967="AKTIVCO DEFAUT GE &amp; POWER Cabinet","POWER ISSUE",
AQ1967="AKTIVCO Coupure ENEO &amp; Baisse de tension","POWER ISSUE",
AQ1967="Coupure ENEO &amp; Baisse de tension","POWER ISSUE",
AQ1967="Defaut GE &amp; POWER Cabinet","POWER ISSUE",
AQ1967="Sharing","POWER ISSUE",
AQ1967="Sites strategiques &amp; DataCenter","POWER ISSUE",
AQ1967="Exclu","Exclu",
AQ1967="SAT","TX ISSUE",
AQ1967="SPARE-ISSUE","SPARE-ISSUE",
AQ1967="Fiber CAmtel","TX ISSUE",
AQ1967="Fiber AOF","TX ISSUE",
AQ1967="Projet OCM (HUAWEI)","TRAVAUX-HUAWEI",
AQ1967="Projet OCM (NOKIA)","TRAVAUX -NOKIA",
AQ1967="ACCESS-ISSUE","ACCESS-ISSUE",
AQ1967="Projet OCM (ZTE, NOKIA, autres projets)","TRAVAUX OCM",
AQ1967="No root CAuse","No root cause",
AQ1967="ODU HS","TX ISSUE",
AQ1967="IP &amp; VLAN","TX ISSUE",
AQ1967="Warehouse HUAWEI","SPARE-ISSUE",
AQ1967="SPARE-HS","SPARE-ISSUE",
AQ1967="Power Telco","RAN ISSUE",AQ1967="no impacts","no impacts"
),"")</f>
        <v>No root cause</v>
      </c>
      <c r="AQ1967" s="126" t="s">
        <v>5344</v>
      </c>
      <c r="AR1967" s="48" t="str" cm="1">
        <f t="array" ref="AR1967">IFERROR(_xlfn.IFS(
AQ1967="MPR ISSUE","ACTIVE",
AQ1967="BSS Hardware Issue","ACTIVE",
AQ1967="Sites strategiques, MLL, Pylone, etc.","PASSIVE",
AQ1967="AKTIVCO DEFAUT GE &amp; POWER Cabinet","PASSIVE",
AQ1967="AKTIVCO Coupure ENEO &amp; Baisse de tension","PASSIVE",
AQ1967="Coupure ENEO &amp; Baisse de tension","PASSIVE",
AQ1967="Defaut GE &amp; POWER Cabinet","PASSIVE",
AQ1967="Sharing","PASSIVE",
AQ1967="Sites strategiques &amp; DataCenter","PASSIVE",
AQ1967="Exclu","Exclu",
AQ1967="SAT","ACTIVE",
AQ1967="SPARE-ISSUE","SPARE-ISSUE",
AQ1967="Fiber CAmtel","ACTIVE",
AQ1967="Fiber AOF","ACTIVE",
AQ1967="Projet OCM (HUAWEI)","PLANNED WORKS",
AQ1967="Projet OCM (NOKIA)","PLANNED WORKS",
AQ1967="ACCESS-ISSUE","ACCESS-ISSUE",
AQ1967="Projet OCM (ZTE, NOKIA, autres projets)","PLANNED WORKS",
AQ1967="No root CAuse","No root cause",
AQ1967="ODU HS","ACTIVE",
AQ1967="IP &amp; VLAN","ACTIVE",
AQ1967="Warehouse HUAWEI","SPARE-ISSUE",
AQ1967="SPARE-HS","SPARE-ISSUE",
AQ1967="Power Telco","ACTIVE", AQ1967="no impacts","no impacts"
),"")</f>
        <v>No root cause</v>
      </c>
      <c r="AS1967" s="92" t="s">
        <v>5537</v>
      </c>
      <c r="AT1967" s="98" t="s">
        <v>3798</v>
      </c>
      <c r="AV1967" s="17" t="s">
        <v>5537</v>
      </c>
      <c r="AW1967" s="7" t="s">
        <v>5537</v>
      </c>
      <c r="AX1967" s="6" t="s">
        <v>5537</v>
      </c>
      <c r="AY1967" s="7"/>
      <c r="AZ1967" s="3" t="s">
        <v>5537</v>
      </c>
      <c r="BA1967" s="18" t="s">
        <v>5537</v>
      </c>
      <c r="BB1967" s="18" t="s">
        <v>5537</v>
      </c>
      <c r="BC1967" s="18" t="s">
        <v>5537</v>
      </c>
      <c r="BD1967" s="18" t="s">
        <v>5537</v>
      </c>
      <c r="BE1967" s="18" t="s">
        <v>5537</v>
      </c>
      <c r="BF1967" s="18" t="s">
        <v>5537</v>
      </c>
      <c r="BG1967" s="18" t="s">
        <v>5537</v>
      </c>
      <c r="BH1967" s="18" t="s">
        <v>5537</v>
      </c>
      <c r="BI1967" s="18" t="s">
        <v>5537</v>
      </c>
      <c r="BJ1967" s="18" t="s">
        <v>5537</v>
      </c>
      <c r="BK1967" s="18" t="s">
        <v>5537</v>
      </c>
      <c r="BL1967" s="9" t="s">
        <v>5537</v>
      </c>
      <c r="BM1967" s="14" t="s">
        <v>5537</v>
      </c>
      <c r="BN1967" s="14" t="s">
        <v>5537</v>
      </c>
      <c r="BO1967" s="14" t="str">
        <f>_xlfn.XLOOKUP(B1967,'[4]cell downs 18042026 17h'!$B:$B,'[4]cell downs 18042026 17h'!$B:$B,"")</f>
        <v/>
      </c>
      <c r="BP1967" s="14" t="str">
        <f>_xlfn.XLOOKUP(B1967,'[5]Cells Huawei 19042026 15h'!$B:$B,'[5]Cells Huawei 19042026 15h'!$B:$B,"")</f>
        <v/>
      </c>
      <c r="BQ1967" s="9" t="str">
        <f>_xlfn.XLOOKUP(B1967,'[6]cells down 19042026 9H40'!$B:$B,'[6]cells down 19042026 9H40'!$B:$B,"")</f>
        <v/>
      </c>
      <c r="BR1967" s="9" t="s">
        <v>3798</v>
      </c>
      <c r="BS1967" s="9" t="s">
        <v>12</v>
      </c>
      <c r="BT1967" s="108"/>
    </row>
    <row r="1968" spans="1:72" s="9" customFormat="1" ht="14.5" customHeight="1" x14ac:dyDescent="0.35">
      <c r="A1968" s="1" t="s">
        <v>3799</v>
      </c>
      <c r="B1968" s="8" t="s">
        <v>3800</v>
      </c>
      <c r="C1968" s="3" t="str">
        <f>_xlfn.XLOOKUP(B1968,'[1]daily break down'!$D:$D,'[1]daily break down'!$E:$E,"")</f>
        <v>OUEST</v>
      </c>
      <c r="D1968" s="1" t="s">
        <v>21</v>
      </c>
      <c r="E1968" s="1" t="s">
        <v>563</v>
      </c>
      <c r="F1968" s="3" t="s">
        <v>102</v>
      </c>
      <c r="G1968" s="1" t="s">
        <v>3799</v>
      </c>
      <c r="H1968" s="32" t="str">
        <f>_xlfn.XLOOKUP(B1968,[2]CALCULATION!$B:$B,[2]CALCULATION!$H:$H,"")</f>
        <v>HUAWEI</v>
      </c>
      <c r="I1968" s="28">
        <v>0</v>
      </c>
      <c r="J1968" s="28">
        <v>0</v>
      </c>
      <c r="K1968" s="28">
        <v>0</v>
      </c>
      <c r="L1968" s="28">
        <v>0</v>
      </c>
      <c r="M1968" s="28">
        <v>0</v>
      </c>
      <c r="N1968" s="28">
        <v>0</v>
      </c>
      <c r="O1968" s="28">
        <v>0</v>
      </c>
      <c r="P1968" s="28">
        <v>0</v>
      </c>
      <c r="Q1968" s="28">
        <v>0</v>
      </c>
      <c r="R1968" s="28">
        <v>0</v>
      </c>
      <c r="S1968" s="93">
        <v>0</v>
      </c>
      <c r="T1968" s="93">
        <f>_xlfn.XLOOKUP(B1968,'[3]Nur des jours'!$B:$B,'[3]Nur des jours'!$U:$U,"")</f>
        <v>0</v>
      </c>
      <c r="U1968" s="93">
        <v>0</v>
      </c>
      <c r="V1968" s="93">
        <v>0</v>
      </c>
      <c r="W1968" s="93">
        <v>0</v>
      </c>
      <c r="X1968" s="93">
        <v>0</v>
      </c>
      <c r="Y1968" s="93">
        <v>0</v>
      </c>
      <c r="Z1968" s="93">
        <v>0</v>
      </c>
      <c r="AA1968" s="93">
        <v>0</v>
      </c>
      <c r="AB1968" s="93">
        <v>0</v>
      </c>
      <c r="AC1968" s="93"/>
      <c r="AD1968" s="93">
        <v>0</v>
      </c>
      <c r="AE1968" s="93">
        <v>0</v>
      </c>
      <c r="AF1968" s="93">
        <v>0</v>
      </c>
      <c r="AG1968" s="93"/>
      <c r="AH1968" s="93">
        <v>0</v>
      </c>
      <c r="AI1968" s="93">
        <v>0</v>
      </c>
      <c r="AJ1968" s="93">
        <v>0</v>
      </c>
      <c r="AK1968" s="93">
        <v>0</v>
      </c>
      <c r="AL1968" s="93">
        <v>0</v>
      </c>
      <c r="AM1968" s="49" t="s">
        <v>5559</v>
      </c>
      <c r="AN1968" s="49"/>
      <c r="AO1968" s="48" t="str" cm="1">
        <f t="array" ref="AO1968">IFERROR(_xlfn.IFS(
AQ1968="MPR ISSUE","PDH",
AQ1968="BSS Hardware Issue","BSS",
AQ1968="Sites strategiques, MLL, Pylone, etc.","ENVTECH",
AQ1968="AKTIVCO DEFAUT GE &amp; POWER Cabinet","AKTIVCO",
AQ1968="AKTIVCO Coupure ENEO &amp; Baisse de tension","AKTIVCO GRID ONLY",
AQ1968="Coupure ENEO &amp; Baisse de tension","IHS GRID ONLY",
AQ1968="Defaut GE &amp; POWER Cabinet","IHS",
AQ1968="Sharing","Partners",
AQ1968="Sites strategiques &amp; DataCenter","SST &amp; DC",
AQ1968="Exclu","Exclu",
AQ1968="SAT","SAT",
AQ1968="SPARE-ISSUE","SPARE-ISSUE",
AQ1968="Fiber CAmtel","TRANS_FO_CAMTEL",
AQ1968="Fiber AOF","Fiber AOF",
AQ1968="Projet OCM (HUAWEI)","TRAVAUX-HUAWEI",
AQ1968="Projet OCM (NOKIA)","TRAVAUX-NOKIA",
AQ1968="ACCESS-ISSUE","ACCESS-ISSUE",
AQ1968="Projet OCM (ZTE, NOKIA, autres projets)","TRAVAUX OCM",
AQ1968="No root CAuse","No root cause",
AQ1968="ODU HS","PDH",
AQ1968="IP &amp; VLAN","PDH",
AQ1968="Warehouse HUAWEI","SPARE-ISSUE",
AQ1968="SPARE-HS","SPARE-ISSUE",
AQ1968="Power Telco","BSS",AQ1968="no impacts","no impacts"
),"")</f>
        <v>No root cause</v>
      </c>
      <c r="AP1968" s="48" t="str" cm="1">
        <f t="array" ref="AP1968">IFERROR(_xlfn.IFS(
AQ1968="MPR ISSUE","TX ISSUE",
AQ1968="BSS Hardware Issue","RAN ISSUE",
AQ1968="Sites strategiques, MLL, Pylone, etc.","ENVTECH",
AQ1968="AKTIVCO DEFAUT GE &amp; POWER Cabinet","POWER ISSUE",
AQ1968="AKTIVCO Coupure ENEO &amp; Baisse de tension","POWER ISSUE",
AQ1968="Coupure ENEO &amp; Baisse de tension","POWER ISSUE",
AQ1968="Defaut GE &amp; POWER Cabinet","POWER ISSUE",
AQ1968="Sharing","POWER ISSUE",
AQ1968="Sites strategiques &amp; DataCenter","POWER ISSUE",
AQ1968="Exclu","Exclu",
AQ1968="SAT","TX ISSUE",
AQ1968="SPARE-ISSUE","SPARE-ISSUE",
AQ1968="Fiber CAmtel","TX ISSUE",
AQ1968="Fiber AOF","TX ISSUE",
AQ1968="Projet OCM (HUAWEI)","TRAVAUX-HUAWEI",
AQ1968="Projet OCM (NOKIA)","TRAVAUX -NOKIA",
AQ1968="ACCESS-ISSUE","ACCESS-ISSUE",
AQ1968="Projet OCM (ZTE, NOKIA, autres projets)","TRAVAUX OCM",
AQ1968="No root CAuse","No root cause",
AQ1968="ODU HS","TX ISSUE",
AQ1968="IP &amp; VLAN","TX ISSUE",
AQ1968="Warehouse HUAWEI","SPARE-ISSUE",
AQ1968="SPARE-HS","SPARE-ISSUE",
AQ1968="Power Telco","RAN ISSUE",AQ1968="no impacts","no impacts"
),"")</f>
        <v>No root cause</v>
      </c>
      <c r="AQ1968" s="67" t="s">
        <v>5344</v>
      </c>
      <c r="AR1968" s="48" t="str" cm="1">
        <f t="array" ref="AR1968">IFERROR(_xlfn.IFS(
AQ1968="MPR ISSUE","ACTIVE",
AQ1968="BSS Hardware Issue","ACTIVE",
AQ1968="Sites strategiques, MLL, Pylone, etc.","PASSIVE",
AQ1968="AKTIVCO DEFAUT GE &amp; POWER Cabinet","PASSIVE",
AQ1968="AKTIVCO Coupure ENEO &amp; Baisse de tension","PASSIVE",
AQ1968="Coupure ENEO &amp; Baisse de tension","PASSIVE",
AQ1968="Defaut GE &amp; POWER Cabinet","PASSIVE",
AQ1968="Sharing","PASSIVE",
AQ1968="Sites strategiques &amp; DataCenter","PASSIVE",
AQ1968="Exclu","Exclu",
AQ1968="SAT","ACTIVE",
AQ1968="SPARE-ISSUE","SPARE-ISSUE",
AQ1968="Fiber CAmtel","ACTIVE",
AQ1968="Fiber AOF","ACTIVE",
AQ1968="Projet OCM (HUAWEI)","PLANNED WORKS",
AQ1968="Projet OCM (NOKIA)","PLANNED WORKS",
AQ1968="ACCESS-ISSUE","ACCESS-ISSUE",
AQ1968="Projet OCM (ZTE, NOKIA, autres projets)","PLANNED WORKS",
AQ1968="No root CAuse","No root cause",
AQ1968="ODU HS","ACTIVE",
AQ1968="IP &amp; VLAN","ACTIVE",
AQ1968="Warehouse HUAWEI","SPARE-ISSUE",
AQ1968="SPARE-HS","SPARE-ISSUE",
AQ1968="Power Telco","ACTIVE", AQ1968="no impacts","no impacts"
),"")</f>
        <v>No root cause</v>
      </c>
      <c r="AS1968" s="92" t="s">
        <v>5537</v>
      </c>
      <c r="AT1968" s="98" t="s">
        <v>3800</v>
      </c>
      <c r="AV1968" s="17" t="s">
        <v>5537</v>
      </c>
      <c r="AW1968" s="7" t="s">
        <v>5537</v>
      </c>
      <c r="AX1968" s="6" t="s">
        <v>5537</v>
      </c>
      <c r="AY1968" s="7"/>
      <c r="AZ1968" s="3" t="s">
        <v>5537</v>
      </c>
      <c r="BA1968" s="18" t="s">
        <v>5537</v>
      </c>
      <c r="BB1968" s="18" t="s">
        <v>5537</v>
      </c>
      <c r="BC1968" s="18" t="s">
        <v>5537</v>
      </c>
      <c r="BD1968" s="18" t="s">
        <v>5537</v>
      </c>
      <c r="BE1968" s="18" t="s">
        <v>5537</v>
      </c>
      <c r="BF1968" s="18" t="s">
        <v>5537</v>
      </c>
      <c r="BG1968" s="18" t="s">
        <v>5537</v>
      </c>
      <c r="BH1968" s="18" t="s">
        <v>5537</v>
      </c>
      <c r="BI1968" s="18" t="s">
        <v>5537</v>
      </c>
      <c r="BJ1968" s="18" t="s">
        <v>5537</v>
      </c>
      <c r="BK1968" s="18" t="s">
        <v>5537</v>
      </c>
      <c r="BL1968" s="9" t="s">
        <v>5537</v>
      </c>
      <c r="BM1968" s="14" t="s">
        <v>5537</v>
      </c>
      <c r="BN1968" s="14" t="s">
        <v>5537</v>
      </c>
      <c r="BO1968" s="14" t="str">
        <f>_xlfn.XLOOKUP(B1968,'[4]cell downs 18042026 17h'!$B:$B,'[4]cell downs 18042026 17h'!$B:$B,"")</f>
        <v/>
      </c>
      <c r="BP1968" s="14" t="str">
        <f>_xlfn.XLOOKUP(B1968,'[5]Cells Huawei 19042026 15h'!$B:$B,'[5]Cells Huawei 19042026 15h'!$B:$B,"")</f>
        <v/>
      </c>
      <c r="BQ1968" s="9" t="str">
        <f>_xlfn.XLOOKUP(B1968,'[6]cells down 19042026 9H40'!$B:$B,'[6]cells down 19042026 9H40'!$B:$B,"")</f>
        <v/>
      </c>
      <c r="BR1968" s="9" t="s">
        <v>5537</v>
      </c>
      <c r="BS1968" s="9" t="s">
        <v>12</v>
      </c>
      <c r="BT1968" s="108"/>
    </row>
    <row r="1969" spans="1:72" s="9" customFormat="1" ht="18.5" customHeight="1" x14ac:dyDescent="0.35">
      <c r="A1969" s="1" t="s">
        <v>3811</v>
      </c>
      <c r="B1969" s="8" t="s">
        <v>3812</v>
      </c>
      <c r="C1969" s="3" t="str">
        <f>_xlfn.XLOOKUP(B1969,'[1]daily break down'!$D:$D,'[1]daily break down'!$E:$E,"")</f>
        <v>NORD</v>
      </c>
      <c r="D1969" s="1" t="s">
        <v>11</v>
      </c>
      <c r="E1969" s="1" t="s">
        <v>96</v>
      </c>
      <c r="F1969" s="3" t="s">
        <v>23</v>
      </c>
      <c r="G1969" s="1" t="s">
        <v>3813</v>
      </c>
      <c r="H1969" s="32" t="str">
        <f>_xlfn.XLOOKUP(B1969,[2]CALCULATION!$B:$B,[2]CALCULATION!$H:$H,"")</f>
        <v>HUAWEI</v>
      </c>
      <c r="I1969" s="28">
        <v>0</v>
      </c>
      <c r="J1969" s="28">
        <v>0</v>
      </c>
      <c r="K1969" s="28">
        <v>0</v>
      </c>
      <c r="L1969" s="28">
        <v>0</v>
      </c>
      <c r="M1969" s="28">
        <v>0</v>
      </c>
      <c r="N1969" s="28">
        <v>0</v>
      </c>
      <c r="O1969" s="28">
        <v>0</v>
      </c>
      <c r="P1969" s="28">
        <v>0</v>
      </c>
      <c r="Q1969" s="28">
        <v>0</v>
      </c>
      <c r="R1969" s="28">
        <v>0</v>
      </c>
      <c r="S1969" s="93">
        <v>0</v>
      </c>
      <c r="T1969" s="93">
        <f>_xlfn.XLOOKUP(B1969,'[3]Nur des jours'!$B:$B,'[3]Nur des jours'!$U:$U,"")</f>
        <v>0</v>
      </c>
      <c r="U1969" s="93">
        <v>0</v>
      </c>
      <c r="V1969" s="93">
        <v>0</v>
      </c>
      <c r="W1969" s="93">
        <v>0</v>
      </c>
      <c r="X1969" s="93">
        <v>0</v>
      </c>
      <c r="Y1969" s="93">
        <v>0</v>
      </c>
      <c r="Z1969" s="93">
        <v>0</v>
      </c>
      <c r="AA1969" s="93">
        <v>0</v>
      </c>
      <c r="AB1969" s="93">
        <v>0</v>
      </c>
      <c r="AC1969" s="93"/>
      <c r="AD1969" s="93">
        <v>0</v>
      </c>
      <c r="AE1969" s="93">
        <v>0</v>
      </c>
      <c r="AF1969" s="93">
        <v>0</v>
      </c>
      <c r="AG1969" s="93"/>
      <c r="AH1969" s="93">
        <v>0</v>
      </c>
      <c r="AI1969" s="93">
        <v>0</v>
      </c>
      <c r="AJ1969" s="93">
        <v>0</v>
      </c>
      <c r="AK1969" s="93">
        <v>0</v>
      </c>
      <c r="AL1969" s="93">
        <v>0</v>
      </c>
      <c r="AM1969" s="49" t="s">
        <v>5559</v>
      </c>
      <c r="AN1969" s="49"/>
      <c r="AO1969" s="48" t="str" cm="1">
        <f t="array" ref="AO1969">IFERROR(_xlfn.IFS(
AQ1969="MPR ISSUE","PDH",
AQ1969="BSS Hardware Issue","BSS",
AQ1969="Sites strategiques, MLL, Pylone, etc.","ENVTECH",
AQ1969="AKTIVCO DEFAUT GE &amp; POWER Cabinet","AKTIVCO",
AQ1969="AKTIVCO Coupure ENEO &amp; Baisse de tension","AKTIVCO GRID ONLY",
AQ1969="Coupure ENEO &amp; Baisse de tension","IHS GRID ONLY",
AQ1969="Defaut GE &amp; POWER Cabinet","IHS",
AQ1969="Sharing","Partners",
AQ1969="Sites strategiques &amp; DataCenter","SST &amp; DC",
AQ1969="Exclu","Exclu",
AQ1969="SAT","SAT",
AQ1969="SPARE-ISSUE","SPARE-ISSUE",
AQ1969="Fiber CAmtel","TRANS_FO_CAMTEL",
AQ1969="Fiber AOF","Fiber AOF",
AQ1969="Projet OCM (HUAWEI)","TRAVAUX-HUAWEI",
AQ1969="Projet OCM (NOKIA)","TRAVAUX-NOKIA",
AQ1969="ACCESS-ISSUE","ACCESS-ISSUE",
AQ1969="Projet OCM (ZTE, NOKIA, autres projets)","TRAVAUX OCM",
AQ1969="No root CAuse","No root cause",
AQ1969="ODU HS","PDH",
AQ1969="IP &amp; VLAN","PDH",
AQ1969="Warehouse HUAWEI","SPARE-ISSUE",
AQ1969="SPARE-HS","SPARE-ISSUE",
AQ1969="Power Telco","BSS",AQ1969="no impacts","no impacts"
),"")</f>
        <v>No root cause</v>
      </c>
      <c r="AP1969" s="48" t="str" cm="1">
        <f t="array" ref="AP1969">IFERROR(_xlfn.IFS(
AQ1969="MPR ISSUE","TX ISSUE",
AQ1969="BSS Hardware Issue","RAN ISSUE",
AQ1969="Sites strategiques, MLL, Pylone, etc.","ENVTECH",
AQ1969="AKTIVCO DEFAUT GE &amp; POWER Cabinet","POWER ISSUE",
AQ1969="AKTIVCO Coupure ENEO &amp; Baisse de tension","POWER ISSUE",
AQ1969="Coupure ENEO &amp; Baisse de tension","POWER ISSUE",
AQ1969="Defaut GE &amp; POWER Cabinet","POWER ISSUE",
AQ1969="Sharing","POWER ISSUE",
AQ1969="Sites strategiques &amp; DataCenter","POWER ISSUE",
AQ1969="Exclu","Exclu",
AQ1969="SAT","TX ISSUE",
AQ1969="SPARE-ISSUE","SPARE-ISSUE",
AQ1969="Fiber CAmtel","TX ISSUE",
AQ1969="Fiber AOF","TX ISSUE",
AQ1969="Projet OCM (HUAWEI)","TRAVAUX-HUAWEI",
AQ1969="Projet OCM (NOKIA)","TRAVAUX -NOKIA",
AQ1969="ACCESS-ISSUE","ACCESS-ISSUE",
AQ1969="Projet OCM (ZTE, NOKIA, autres projets)","TRAVAUX OCM",
AQ1969="No root CAuse","No root cause",
AQ1969="ODU HS","TX ISSUE",
AQ1969="IP &amp; VLAN","TX ISSUE",
AQ1969="Warehouse HUAWEI","SPARE-ISSUE",
AQ1969="SPARE-HS","SPARE-ISSUE",
AQ1969="Power Telco","RAN ISSUE",AQ1969="no impacts","no impacts"
),"")</f>
        <v>No root cause</v>
      </c>
      <c r="AQ1969" s="126" t="s">
        <v>5344</v>
      </c>
      <c r="AR1969" s="48" t="str" cm="1">
        <f t="array" ref="AR1969">IFERROR(_xlfn.IFS(
AQ1969="MPR ISSUE","ACTIVE",
AQ1969="BSS Hardware Issue","ACTIVE",
AQ1969="Sites strategiques, MLL, Pylone, etc.","PASSIVE",
AQ1969="AKTIVCO DEFAUT GE &amp; POWER Cabinet","PASSIVE",
AQ1969="AKTIVCO Coupure ENEO &amp; Baisse de tension","PASSIVE",
AQ1969="Coupure ENEO &amp; Baisse de tension","PASSIVE",
AQ1969="Defaut GE &amp; POWER Cabinet","PASSIVE",
AQ1969="Sharing","PASSIVE",
AQ1969="Sites strategiques &amp; DataCenter","PASSIVE",
AQ1969="Exclu","Exclu",
AQ1969="SAT","ACTIVE",
AQ1969="SPARE-ISSUE","SPARE-ISSUE",
AQ1969="Fiber CAmtel","ACTIVE",
AQ1969="Fiber AOF","ACTIVE",
AQ1969="Projet OCM (HUAWEI)","PLANNED WORKS",
AQ1969="Projet OCM (NOKIA)","PLANNED WORKS",
AQ1969="ACCESS-ISSUE","ACCESS-ISSUE",
AQ1969="Projet OCM (ZTE, NOKIA, autres projets)","PLANNED WORKS",
AQ1969="No root CAuse","No root cause",
AQ1969="ODU HS","ACTIVE",
AQ1969="IP &amp; VLAN","ACTIVE",
AQ1969="Warehouse HUAWEI","SPARE-ISSUE",
AQ1969="SPARE-HS","SPARE-ISSUE",
AQ1969="Power Telco","ACTIVE", AQ1969="no impacts","no impacts"
),"")</f>
        <v>No root cause</v>
      </c>
      <c r="AS1969" s="92" t="s">
        <v>5537</v>
      </c>
      <c r="AT1969" s="98" t="s">
        <v>3812</v>
      </c>
      <c r="AV1969" s="17" t="s">
        <v>5537</v>
      </c>
      <c r="AW1969" s="7" t="s">
        <v>5537</v>
      </c>
      <c r="AX1969" s="6" t="s">
        <v>5537</v>
      </c>
      <c r="AY1969" s="7"/>
      <c r="AZ1969" s="3" t="s">
        <v>5537</v>
      </c>
      <c r="BA1969" s="18" t="s">
        <v>5537</v>
      </c>
      <c r="BB1969" s="18" t="s">
        <v>5537</v>
      </c>
      <c r="BC1969" s="18" t="s">
        <v>5537</v>
      </c>
      <c r="BD1969" s="18" t="s">
        <v>5537</v>
      </c>
      <c r="BE1969" s="18" t="s">
        <v>5537</v>
      </c>
      <c r="BF1969" s="18" t="s">
        <v>5537</v>
      </c>
      <c r="BG1969" s="18" t="s">
        <v>5537</v>
      </c>
      <c r="BH1969" s="18" t="s">
        <v>5537</v>
      </c>
      <c r="BI1969" s="18" t="s">
        <v>5537</v>
      </c>
      <c r="BJ1969" s="18" t="s">
        <v>5537</v>
      </c>
      <c r="BK1969" s="18" t="s">
        <v>5537</v>
      </c>
      <c r="BL1969" s="9" t="s">
        <v>5537</v>
      </c>
      <c r="BM1969" s="14" t="s">
        <v>5537</v>
      </c>
      <c r="BN1969" s="14" t="s">
        <v>5537</v>
      </c>
      <c r="BO1969" s="14" t="str">
        <f>_xlfn.XLOOKUP(B1969,'[4]cell downs 18042026 17h'!$B:$B,'[4]cell downs 18042026 17h'!$B:$B,"")</f>
        <v/>
      </c>
      <c r="BP1969" s="14" t="str">
        <f>_xlfn.XLOOKUP(B1969,'[5]Cells Huawei 19042026 15h'!$B:$B,'[5]Cells Huawei 19042026 15h'!$B:$B,"")</f>
        <v/>
      </c>
      <c r="BQ1969" s="9" t="str">
        <f>_xlfn.XLOOKUP(B1969,'[6]cells down 19042026 9H40'!$B:$B,'[6]cells down 19042026 9H40'!$B:$B,"")</f>
        <v/>
      </c>
      <c r="BR1969" s="9" t="s">
        <v>3812</v>
      </c>
      <c r="BS1969" s="9" t="s">
        <v>5537</v>
      </c>
      <c r="BT1969" s="108"/>
    </row>
    <row r="1970" spans="1:72" s="9" customFormat="1" x14ac:dyDescent="0.35">
      <c r="A1970" s="1" t="s">
        <v>3814</v>
      </c>
      <c r="B1970" s="8" t="s">
        <v>3815</v>
      </c>
      <c r="C1970" s="3" t="str">
        <f>_xlfn.XLOOKUP(B1970,'[1]daily break down'!$D:$D,'[1]daily break down'!$E:$E,"")</f>
        <v>CENTRE</v>
      </c>
      <c r="D1970" s="1" t="s">
        <v>11</v>
      </c>
      <c r="E1970" s="1" t="s">
        <v>1129</v>
      </c>
      <c r="F1970" s="3" t="s">
        <v>37</v>
      </c>
      <c r="G1970" s="1" t="s">
        <v>3816</v>
      </c>
      <c r="H1970" s="34" t="str">
        <f>_xlfn.XLOOKUP(B1970,[2]CALCULATION!$B:$B,[2]CALCULATION!$H:$H,"")</f>
        <v>ZTE</v>
      </c>
      <c r="I1970" s="28">
        <v>0</v>
      </c>
      <c r="J1970" s="28">
        <v>0</v>
      </c>
      <c r="K1970" s="28">
        <v>0</v>
      </c>
      <c r="L1970" s="28">
        <v>0</v>
      </c>
      <c r="M1970" s="28">
        <v>0</v>
      </c>
      <c r="N1970" s="28">
        <v>0</v>
      </c>
      <c r="O1970" s="28">
        <v>0</v>
      </c>
      <c r="P1970" s="28">
        <v>0</v>
      </c>
      <c r="Q1970" s="28">
        <v>0</v>
      </c>
      <c r="R1970" s="28">
        <v>0</v>
      </c>
      <c r="S1970" s="93">
        <v>0</v>
      </c>
      <c r="T1970" s="93">
        <f>_xlfn.XLOOKUP(B1970,'[3]Nur des jours'!$B:$B,'[3]Nur des jours'!$U:$U,"")</f>
        <v>0</v>
      </c>
      <c r="U1970" s="93">
        <v>0</v>
      </c>
      <c r="V1970" s="93">
        <v>0</v>
      </c>
      <c r="W1970" s="93">
        <v>0</v>
      </c>
      <c r="X1970" s="93">
        <v>0</v>
      </c>
      <c r="Y1970" s="93">
        <v>0</v>
      </c>
      <c r="Z1970" s="93">
        <v>0</v>
      </c>
      <c r="AA1970" s="93">
        <v>0</v>
      </c>
      <c r="AB1970" s="93">
        <v>0</v>
      </c>
      <c r="AC1970" s="93"/>
      <c r="AD1970" s="93">
        <v>0</v>
      </c>
      <c r="AE1970" s="93">
        <v>0</v>
      </c>
      <c r="AF1970" s="93">
        <v>0</v>
      </c>
      <c r="AG1970" s="93"/>
      <c r="AH1970" s="93">
        <v>0</v>
      </c>
      <c r="AI1970" s="93">
        <v>0</v>
      </c>
      <c r="AJ1970" s="93">
        <v>0</v>
      </c>
      <c r="AK1970" s="93">
        <v>0</v>
      </c>
      <c r="AL1970" s="93">
        <v>0</v>
      </c>
      <c r="AM1970" s="49" t="s">
        <v>5559</v>
      </c>
      <c r="AN1970" s="49"/>
      <c r="AO1970" s="48" t="str" cm="1">
        <f t="array" ref="AO1970">IFERROR(_xlfn.IFS(
AQ1970="MPR ISSUE","PDH",
AQ1970="BSS Hardware Issue","BSS",
AQ1970="Sites strategiques, MLL, Pylone, etc.","ENVTECH",
AQ1970="AKTIVCO DEFAUT GE &amp; POWER Cabinet","AKTIVCO",
AQ1970="AKTIVCO Coupure ENEO &amp; Baisse de tension","AKTIVCO GRID ONLY",
AQ1970="Coupure ENEO &amp; Baisse de tension","IHS GRID ONLY",
AQ1970="Defaut GE &amp; POWER Cabinet","IHS",
AQ1970="Sharing","Partners",
AQ1970="Sites strategiques &amp; DataCenter","SST &amp; DC",
AQ1970="Exclu","Exclu",
AQ1970="SAT","SAT",
AQ1970="SPARE-ISSUE","SPARE-ISSUE",
AQ1970="Fiber CAmtel","TRANS_FO_CAMTEL",
AQ1970="Fiber AOF","Fiber AOF",
AQ1970="Projet OCM (HUAWEI)","TRAVAUX-HUAWEI",
AQ1970="Projet OCM (NOKIA)","TRAVAUX-NOKIA",
AQ1970="ACCESS-ISSUE","ACCESS-ISSUE",
AQ1970="Projet OCM (ZTE, NOKIA, autres projets)","TRAVAUX OCM",
AQ1970="No root CAuse","No root cause",
AQ1970="ODU HS","PDH",
AQ1970="IP &amp; VLAN","PDH",
AQ1970="Warehouse HUAWEI","SPARE-ISSUE",
AQ1970="SPARE-HS","SPARE-ISSUE",
AQ1970="Power Telco","BSS",AQ1970="no impacts","no impacts"
),"")</f>
        <v>SPARE-ISSUE</v>
      </c>
      <c r="AP1970" s="48" t="str" cm="1">
        <f t="array" ref="AP1970">IFERROR(_xlfn.IFS(
AQ1970="MPR ISSUE","TX ISSUE",
AQ1970="BSS Hardware Issue","RAN ISSUE",
AQ1970="Sites strategiques, MLL, Pylone, etc.","ENVTECH",
AQ1970="AKTIVCO DEFAUT GE &amp; POWER Cabinet","POWER ISSUE",
AQ1970="AKTIVCO Coupure ENEO &amp; Baisse de tension","POWER ISSUE",
AQ1970="Coupure ENEO &amp; Baisse de tension","POWER ISSUE",
AQ1970="Defaut GE &amp; POWER Cabinet","POWER ISSUE",
AQ1970="Sharing","POWER ISSUE",
AQ1970="Sites strategiques &amp; DataCenter","POWER ISSUE",
AQ1970="Exclu","Exclu",
AQ1970="SAT","TX ISSUE",
AQ1970="SPARE-ISSUE","SPARE-ISSUE",
AQ1970="Fiber CAmtel","TX ISSUE",
AQ1970="Fiber AOF","TX ISSUE",
AQ1970="Projet OCM (HUAWEI)","TRAVAUX-HUAWEI",
AQ1970="Projet OCM (NOKIA)","TRAVAUX -NOKIA",
AQ1970="ACCESS-ISSUE","ACCESS-ISSUE",
AQ1970="Projet OCM (ZTE, NOKIA, autres projets)","TRAVAUX OCM",
AQ1970="No root CAuse","No root cause",
AQ1970="ODU HS","TX ISSUE",
AQ1970="IP &amp; VLAN","TX ISSUE",
AQ1970="Warehouse HUAWEI","SPARE-ISSUE",
AQ1970="SPARE-HS","SPARE-ISSUE",
AQ1970="Power Telco","RAN ISSUE",AQ1970="no impacts","no impacts"
),"")</f>
        <v>SPARE-ISSUE</v>
      </c>
      <c r="AQ1970" s="67" t="s">
        <v>5336</v>
      </c>
      <c r="AR1970" s="48" t="str" cm="1">
        <f t="array" ref="AR1970">IFERROR(_xlfn.IFS(
AQ1970="MPR ISSUE","ACTIVE",
AQ1970="BSS Hardware Issue","ACTIVE",
AQ1970="Sites strategiques, MLL, Pylone, etc.","PASSIVE",
AQ1970="AKTIVCO DEFAUT GE &amp; POWER Cabinet","PASSIVE",
AQ1970="AKTIVCO Coupure ENEO &amp; Baisse de tension","PASSIVE",
AQ1970="Coupure ENEO &amp; Baisse de tension","PASSIVE",
AQ1970="Defaut GE &amp; POWER Cabinet","PASSIVE",
AQ1970="Sharing","PASSIVE",
AQ1970="Sites strategiques &amp; DataCenter","PASSIVE",
AQ1970="Exclu","Exclu",
AQ1970="SAT","ACTIVE",
AQ1970="SPARE-ISSUE","SPARE-ISSUE",
AQ1970="Fiber CAmtel","ACTIVE",
AQ1970="Fiber AOF","ACTIVE",
AQ1970="Projet OCM (HUAWEI)","PLANNED WORKS",
AQ1970="Projet OCM (NOKIA)","PLANNED WORKS",
AQ1970="ACCESS-ISSUE","ACCESS-ISSUE",
AQ1970="Projet OCM (ZTE, NOKIA, autres projets)","PLANNED WORKS",
AQ1970="No root CAuse","No root cause",
AQ1970="ODU HS","ACTIVE",
AQ1970="IP &amp; VLAN","ACTIVE",
AQ1970="Warehouse HUAWEI","SPARE-ISSUE",
AQ1970="SPARE-HS","SPARE-ISSUE",
AQ1970="Power Telco","ACTIVE", AQ1970="no impacts","no impacts"
),"")</f>
        <v>SPARE-ISSUE</v>
      </c>
      <c r="AS1970" s="92" t="s">
        <v>5876</v>
      </c>
      <c r="AT1970" s="98" t="s">
        <v>3815</v>
      </c>
      <c r="AU1970" s="96"/>
      <c r="AV1970" s="17" t="s">
        <v>5537</v>
      </c>
      <c r="AW1970" s="7" t="s">
        <v>5537</v>
      </c>
      <c r="AX1970" s="6" t="s">
        <v>5537</v>
      </c>
      <c r="AY1970" s="7"/>
      <c r="AZ1970" s="3" t="s">
        <v>5537</v>
      </c>
      <c r="BA1970" s="18" t="s">
        <v>5537</v>
      </c>
      <c r="BB1970" s="18" t="s">
        <v>5537</v>
      </c>
      <c r="BC1970" s="18" t="s">
        <v>5537</v>
      </c>
      <c r="BD1970" s="18" t="s">
        <v>5537</v>
      </c>
      <c r="BE1970" s="18" t="s">
        <v>5537</v>
      </c>
      <c r="BF1970" s="18" t="s">
        <v>5537</v>
      </c>
      <c r="BG1970" s="18" t="s">
        <v>5537</v>
      </c>
      <c r="BH1970" s="18" t="s">
        <v>5537</v>
      </c>
      <c r="BI1970" s="18" t="s">
        <v>5537</v>
      </c>
      <c r="BJ1970" s="18" t="s">
        <v>6304</v>
      </c>
      <c r="BK1970" s="18" t="s">
        <v>6305</v>
      </c>
      <c r="BL1970" s="9" t="s">
        <v>5537</v>
      </c>
      <c r="BM1970" s="14" t="s">
        <v>5537</v>
      </c>
      <c r="BN1970" s="14" t="s">
        <v>5537</v>
      </c>
      <c r="BO1970" s="14" t="str">
        <f>_xlfn.XLOOKUP(B1970,'[4]cell downs 18042026 17h'!$B:$B,'[4]cell downs 18042026 17h'!$B:$B,"")</f>
        <v/>
      </c>
      <c r="BP1970" s="14" t="str">
        <f>_xlfn.XLOOKUP(B1970,'[5]Cells Huawei 19042026 15h'!$B:$B,'[5]Cells Huawei 19042026 15h'!$B:$B,"")</f>
        <v/>
      </c>
      <c r="BQ1970" s="9" t="str">
        <f>_xlfn.XLOOKUP(B1970,'[6]cells down 19042026 9H40'!$B:$B,'[6]cells down 19042026 9H40'!$B:$B,"")</f>
        <v/>
      </c>
      <c r="BR1970" s="9" t="s">
        <v>3815</v>
      </c>
      <c r="BS1970" s="9" t="s">
        <v>12</v>
      </c>
      <c r="BT1970" s="108"/>
    </row>
    <row r="1971" spans="1:72" s="9" customFormat="1" x14ac:dyDescent="0.35">
      <c r="A1971" s="1" t="s">
        <v>3820</v>
      </c>
      <c r="B1971" s="8" t="s">
        <v>3821</v>
      </c>
      <c r="C1971" s="3" t="str">
        <f>_xlfn.XLOOKUP(B1971,'[1]daily break down'!$D:$D,'[1]daily break down'!$E:$E,"")</f>
        <v>NORD</v>
      </c>
      <c r="D1971" s="1" t="s">
        <v>11</v>
      </c>
      <c r="E1971" s="1" t="s">
        <v>83</v>
      </c>
      <c r="F1971" s="3" t="s">
        <v>23</v>
      </c>
      <c r="G1971" s="1" t="s">
        <v>3820</v>
      </c>
      <c r="H1971" s="32" t="str">
        <f>_xlfn.XLOOKUP(B1971,[2]CALCULATION!$B:$B,[2]CALCULATION!$H:$H,"")</f>
        <v>HUAWEI</v>
      </c>
      <c r="I1971" s="28">
        <v>0</v>
      </c>
      <c r="J1971" s="28">
        <v>0</v>
      </c>
      <c r="K1971" s="28">
        <v>0</v>
      </c>
      <c r="L1971" s="28">
        <v>0</v>
      </c>
      <c r="M1971" s="28">
        <v>0</v>
      </c>
      <c r="N1971" s="28">
        <v>0</v>
      </c>
      <c r="O1971" s="28">
        <v>0</v>
      </c>
      <c r="P1971" s="28">
        <v>0</v>
      </c>
      <c r="Q1971" s="28">
        <v>0</v>
      </c>
      <c r="R1971" s="28">
        <v>0</v>
      </c>
      <c r="S1971" s="93">
        <v>0</v>
      </c>
      <c r="T1971" s="93">
        <f>_xlfn.XLOOKUP(B1971,'[3]Nur des jours'!$B:$B,'[3]Nur des jours'!$U:$U,"")</f>
        <v>0</v>
      </c>
      <c r="U1971" s="93">
        <v>0</v>
      </c>
      <c r="V1971" s="93">
        <v>0</v>
      </c>
      <c r="W1971" s="93">
        <v>0</v>
      </c>
      <c r="X1971" s="93">
        <v>0</v>
      </c>
      <c r="Y1971" s="93">
        <v>0</v>
      </c>
      <c r="Z1971" s="93">
        <v>0</v>
      </c>
      <c r="AA1971" s="93">
        <v>0</v>
      </c>
      <c r="AB1971" s="93">
        <v>0</v>
      </c>
      <c r="AC1971" s="93"/>
      <c r="AD1971" s="93">
        <v>0</v>
      </c>
      <c r="AE1971" s="93">
        <v>0</v>
      </c>
      <c r="AF1971" s="93">
        <v>0</v>
      </c>
      <c r="AG1971" s="93"/>
      <c r="AH1971" s="93">
        <v>0</v>
      </c>
      <c r="AI1971" s="93">
        <v>0</v>
      </c>
      <c r="AJ1971" s="93">
        <v>0</v>
      </c>
      <c r="AK1971" s="93">
        <v>0</v>
      </c>
      <c r="AL1971" s="93">
        <v>0</v>
      </c>
      <c r="AM1971" s="49" t="s">
        <v>5559</v>
      </c>
      <c r="AN1971" s="49"/>
      <c r="AO1971" s="48" t="str" cm="1">
        <f t="array" ref="AO1971">IFERROR(_xlfn.IFS(
AQ1971="MPR ISSUE","PDH",
AQ1971="BSS Hardware Issue","BSS",
AQ1971="Sites strategiques, MLL, Pylone, etc.","ENVTECH",
AQ1971="AKTIVCO DEFAUT GE &amp; POWER Cabinet","AKTIVCO",
AQ1971="AKTIVCO Coupure ENEO &amp; Baisse de tension","AKTIVCO GRID ONLY",
AQ1971="Coupure ENEO &amp; Baisse de tension","IHS GRID ONLY",
AQ1971="Defaut GE &amp; POWER Cabinet","IHS",
AQ1971="Sharing","Partners",
AQ1971="Sites strategiques &amp; DataCenter","SST &amp; DC",
AQ1971="Exclu","Exclu",
AQ1971="SAT","SAT",
AQ1971="SPARE-ISSUE","SPARE-ISSUE",
AQ1971="Fiber CAmtel","TRANS_FO_CAMTEL",
AQ1971="Fiber AOF","Fiber AOF",
AQ1971="Projet OCM (HUAWEI)","TRAVAUX-HUAWEI",
AQ1971="Projet OCM (NOKIA)","TRAVAUX-NOKIA",
AQ1971="ACCESS-ISSUE","ACCESS-ISSUE",
AQ1971="Projet OCM (ZTE, NOKIA, autres projets)","TRAVAUX OCM",
AQ1971="No root CAuse","No root cause",
AQ1971="ODU HS","PDH",
AQ1971="IP &amp; VLAN","PDH",
AQ1971="Warehouse HUAWEI","SPARE-ISSUE",
AQ1971="SPARE-HS","SPARE-ISSUE",
AQ1971="Power Telco","BSS",AQ1971="no impacts","no impacts"
),"")</f>
        <v>No root cause</v>
      </c>
      <c r="AP1971" s="48" t="str" cm="1">
        <f t="array" ref="AP1971">IFERROR(_xlfn.IFS(
AQ1971="MPR ISSUE","TX ISSUE",
AQ1971="BSS Hardware Issue","RAN ISSUE",
AQ1971="Sites strategiques, MLL, Pylone, etc.","ENVTECH",
AQ1971="AKTIVCO DEFAUT GE &amp; POWER Cabinet","POWER ISSUE",
AQ1971="AKTIVCO Coupure ENEO &amp; Baisse de tension","POWER ISSUE",
AQ1971="Coupure ENEO &amp; Baisse de tension","POWER ISSUE",
AQ1971="Defaut GE &amp; POWER Cabinet","POWER ISSUE",
AQ1971="Sharing","POWER ISSUE",
AQ1971="Sites strategiques &amp; DataCenter","POWER ISSUE",
AQ1971="Exclu","Exclu",
AQ1971="SAT","TX ISSUE",
AQ1971="SPARE-ISSUE","SPARE-ISSUE",
AQ1971="Fiber CAmtel","TX ISSUE",
AQ1971="Fiber AOF","TX ISSUE",
AQ1971="Projet OCM (HUAWEI)","TRAVAUX-HUAWEI",
AQ1971="Projet OCM (NOKIA)","TRAVAUX -NOKIA",
AQ1971="ACCESS-ISSUE","ACCESS-ISSUE",
AQ1971="Projet OCM (ZTE, NOKIA, autres projets)","TRAVAUX OCM",
AQ1971="No root CAuse","No root cause",
AQ1971="ODU HS","TX ISSUE",
AQ1971="IP &amp; VLAN","TX ISSUE",
AQ1971="Warehouse HUAWEI","SPARE-ISSUE",
AQ1971="SPARE-HS","SPARE-ISSUE",
AQ1971="Power Telco","RAN ISSUE",AQ1971="no impacts","no impacts"
),"")</f>
        <v>No root cause</v>
      </c>
      <c r="AQ1971" s="126" t="s">
        <v>5344</v>
      </c>
      <c r="AR1971" s="48" t="str" cm="1">
        <f t="array" ref="AR1971">IFERROR(_xlfn.IFS(
AQ1971="MPR ISSUE","ACTIVE",
AQ1971="BSS Hardware Issue","ACTIVE",
AQ1971="Sites strategiques, MLL, Pylone, etc.","PASSIVE",
AQ1971="AKTIVCO DEFAUT GE &amp; POWER Cabinet","PASSIVE",
AQ1971="AKTIVCO Coupure ENEO &amp; Baisse de tension","PASSIVE",
AQ1971="Coupure ENEO &amp; Baisse de tension","PASSIVE",
AQ1971="Defaut GE &amp; POWER Cabinet","PASSIVE",
AQ1971="Sharing","PASSIVE",
AQ1971="Sites strategiques &amp; DataCenter","PASSIVE",
AQ1971="Exclu","Exclu",
AQ1971="SAT","ACTIVE",
AQ1971="SPARE-ISSUE","SPARE-ISSUE",
AQ1971="Fiber CAmtel","ACTIVE",
AQ1971="Fiber AOF","ACTIVE",
AQ1971="Projet OCM (HUAWEI)","PLANNED WORKS",
AQ1971="Projet OCM (NOKIA)","PLANNED WORKS",
AQ1971="ACCESS-ISSUE","ACCESS-ISSUE",
AQ1971="Projet OCM (ZTE, NOKIA, autres projets)","PLANNED WORKS",
AQ1971="No root CAuse","No root cause",
AQ1971="ODU HS","ACTIVE",
AQ1971="IP &amp; VLAN","ACTIVE",
AQ1971="Warehouse HUAWEI","SPARE-ISSUE",
AQ1971="SPARE-HS","SPARE-ISSUE",
AQ1971="Power Telco","ACTIVE", AQ1971="no impacts","no impacts"
),"")</f>
        <v>No root cause</v>
      </c>
      <c r="AS1971" s="92" t="s">
        <v>5537</v>
      </c>
      <c r="AT1971" s="98" t="s">
        <v>3821</v>
      </c>
      <c r="AV1971" s="17" t="s">
        <v>5537</v>
      </c>
      <c r="AW1971" s="7" t="s">
        <v>5537</v>
      </c>
      <c r="AX1971" s="6" t="s">
        <v>5537</v>
      </c>
      <c r="AY1971" s="7"/>
      <c r="AZ1971" s="3" t="s">
        <v>5537</v>
      </c>
      <c r="BA1971" s="18" t="s">
        <v>5537</v>
      </c>
      <c r="BB1971" s="18" t="s">
        <v>5537</v>
      </c>
      <c r="BC1971" s="18" t="s">
        <v>5537</v>
      </c>
      <c r="BD1971" s="18" t="s">
        <v>5537</v>
      </c>
      <c r="BE1971" s="18" t="s">
        <v>5537</v>
      </c>
      <c r="BF1971" s="18" t="s">
        <v>5537</v>
      </c>
      <c r="BG1971" s="18" t="s">
        <v>5537</v>
      </c>
      <c r="BH1971" s="18" t="s">
        <v>5537</v>
      </c>
      <c r="BI1971" s="18" t="s">
        <v>5537</v>
      </c>
      <c r="BJ1971" s="18" t="s">
        <v>5537</v>
      </c>
      <c r="BK1971" s="18" t="s">
        <v>5537</v>
      </c>
      <c r="BL1971" s="9" t="s">
        <v>5537</v>
      </c>
      <c r="BM1971" s="14" t="s">
        <v>5537</v>
      </c>
      <c r="BN1971" s="14" t="s">
        <v>5537</v>
      </c>
      <c r="BO1971" s="14" t="str">
        <f>_xlfn.XLOOKUP(B1971,'[4]cell downs 18042026 17h'!$B:$B,'[4]cell downs 18042026 17h'!$B:$B,"")</f>
        <v/>
      </c>
      <c r="BP1971" s="14" t="str">
        <f>_xlfn.XLOOKUP(B1971,'[5]Cells Huawei 19042026 15h'!$B:$B,'[5]Cells Huawei 19042026 15h'!$B:$B,"")</f>
        <v/>
      </c>
      <c r="BQ1971" s="9" t="str">
        <f>_xlfn.XLOOKUP(B1971,'[6]cells down 19042026 9H40'!$B:$B,'[6]cells down 19042026 9H40'!$B:$B,"")</f>
        <v/>
      </c>
      <c r="BR1971" s="9" t="s">
        <v>3821</v>
      </c>
      <c r="BS1971" s="9" t="s">
        <v>12</v>
      </c>
      <c r="BT1971" s="108"/>
    </row>
    <row r="1972" spans="1:72" s="9" customFormat="1" x14ac:dyDescent="0.35">
      <c r="A1972" s="1" t="s">
        <v>3834</v>
      </c>
      <c r="B1972" s="8" t="s">
        <v>3835</v>
      </c>
      <c r="C1972" s="3" t="str">
        <f>_xlfn.XLOOKUP(B1972,'[1]daily break down'!$D:$D,'[1]daily break down'!$E:$E,"")</f>
        <v>NORD</v>
      </c>
      <c r="D1972" s="1" t="s">
        <v>11</v>
      </c>
      <c r="E1972" s="1" t="s">
        <v>96</v>
      </c>
      <c r="F1972" s="3" t="s">
        <v>23</v>
      </c>
      <c r="G1972" s="1" t="s">
        <v>3836</v>
      </c>
      <c r="H1972" s="32" t="str">
        <f>_xlfn.XLOOKUP(B1972,[2]CALCULATION!$B:$B,[2]CALCULATION!$H:$H,"")</f>
        <v>HUAWEI</v>
      </c>
      <c r="I1972" s="28">
        <v>0</v>
      </c>
      <c r="J1972" s="28">
        <v>0</v>
      </c>
      <c r="K1972" s="28">
        <v>0</v>
      </c>
      <c r="L1972" s="28">
        <v>0</v>
      </c>
      <c r="M1972" s="28">
        <v>0</v>
      </c>
      <c r="N1972" s="28">
        <v>0</v>
      </c>
      <c r="O1972" s="28">
        <v>0</v>
      </c>
      <c r="P1972" s="28">
        <v>0</v>
      </c>
      <c r="Q1972" s="28">
        <v>0</v>
      </c>
      <c r="R1972" s="28">
        <v>0</v>
      </c>
      <c r="S1972" s="93">
        <v>0</v>
      </c>
      <c r="T1972" s="93">
        <f>_xlfn.XLOOKUP(B1972,'[3]Nur des jours'!$B:$B,'[3]Nur des jours'!$U:$U,"")</f>
        <v>0</v>
      </c>
      <c r="U1972" s="93">
        <v>0</v>
      </c>
      <c r="V1972" s="93">
        <v>0</v>
      </c>
      <c r="W1972" s="93">
        <v>0</v>
      </c>
      <c r="X1972" s="93">
        <v>0</v>
      </c>
      <c r="Y1972" s="93">
        <v>0</v>
      </c>
      <c r="Z1972" s="93">
        <v>0</v>
      </c>
      <c r="AA1972" s="93">
        <v>0</v>
      </c>
      <c r="AB1972" s="93">
        <v>0</v>
      </c>
      <c r="AC1972" s="93"/>
      <c r="AD1972" s="93">
        <v>0</v>
      </c>
      <c r="AE1972" s="93">
        <v>0</v>
      </c>
      <c r="AF1972" s="93">
        <v>0</v>
      </c>
      <c r="AG1972" s="93"/>
      <c r="AH1972" s="93">
        <v>0</v>
      </c>
      <c r="AI1972" s="93">
        <v>0</v>
      </c>
      <c r="AJ1972" s="93">
        <v>0</v>
      </c>
      <c r="AK1972" s="93">
        <v>0</v>
      </c>
      <c r="AL1972" s="93">
        <v>0</v>
      </c>
      <c r="AM1972" s="49" t="s">
        <v>5559</v>
      </c>
      <c r="AN1972" s="49"/>
      <c r="AO1972" s="48" t="str" cm="1">
        <f t="array" ref="AO1972">IFERROR(_xlfn.IFS(
AQ1972="MPR ISSUE","PDH",
AQ1972="BSS Hardware Issue","BSS",
AQ1972="Sites strategiques, MLL, Pylone, etc.","ENVTECH",
AQ1972="AKTIVCO DEFAUT GE &amp; POWER Cabinet","AKTIVCO",
AQ1972="AKTIVCO Coupure ENEO &amp; Baisse de tension","AKTIVCO GRID ONLY",
AQ1972="Coupure ENEO &amp; Baisse de tension","IHS GRID ONLY",
AQ1972="Defaut GE &amp; POWER Cabinet","IHS",
AQ1972="Sharing","Partners",
AQ1972="Sites strategiques &amp; DataCenter","SST &amp; DC",
AQ1972="Exclu","Exclu",
AQ1972="SAT","SAT",
AQ1972="SPARE-ISSUE","SPARE-ISSUE",
AQ1972="Fiber CAmtel","TRANS_FO_CAMTEL",
AQ1972="Fiber AOF","Fiber AOF",
AQ1972="Projet OCM (HUAWEI)","TRAVAUX-HUAWEI",
AQ1972="Projet OCM (NOKIA)","TRAVAUX-NOKIA",
AQ1972="ACCESS-ISSUE","ACCESS-ISSUE",
AQ1972="Projet OCM (ZTE, NOKIA, autres projets)","TRAVAUX OCM",
AQ1972="No root CAuse","No root cause",
AQ1972="ODU HS","PDH",
AQ1972="IP &amp; VLAN","PDH",
AQ1972="Warehouse HUAWEI","SPARE-ISSUE",
AQ1972="SPARE-HS","SPARE-ISSUE",
AQ1972="Power Telco","BSS",AQ1972="no impacts","no impacts"
),"")</f>
        <v>No root cause</v>
      </c>
      <c r="AP1972" s="48" t="str" cm="1">
        <f t="array" ref="AP1972">IFERROR(_xlfn.IFS(
AQ1972="MPR ISSUE","TX ISSUE",
AQ1972="BSS Hardware Issue","RAN ISSUE",
AQ1972="Sites strategiques, MLL, Pylone, etc.","ENVTECH",
AQ1972="AKTIVCO DEFAUT GE &amp; POWER Cabinet","POWER ISSUE",
AQ1972="AKTIVCO Coupure ENEO &amp; Baisse de tension","POWER ISSUE",
AQ1972="Coupure ENEO &amp; Baisse de tension","POWER ISSUE",
AQ1972="Defaut GE &amp; POWER Cabinet","POWER ISSUE",
AQ1972="Sharing","POWER ISSUE",
AQ1972="Sites strategiques &amp; DataCenter","POWER ISSUE",
AQ1972="Exclu","Exclu",
AQ1972="SAT","TX ISSUE",
AQ1972="SPARE-ISSUE","SPARE-ISSUE",
AQ1972="Fiber CAmtel","TX ISSUE",
AQ1972="Fiber AOF","TX ISSUE",
AQ1972="Projet OCM (HUAWEI)","TRAVAUX-HUAWEI",
AQ1972="Projet OCM (NOKIA)","TRAVAUX -NOKIA",
AQ1972="ACCESS-ISSUE","ACCESS-ISSUE",
AQ1972="Projet OCM (ZTE, NOKIA, autres projets)","TRAVAUX OCM",
AQ1972="No root CAuse","No root cause",
AQ1972="ODU HS","TX ISSUE",
AQ1972="IP &amp; VLAN","TX ISSUE",
AQ1972="Warehouse HUAWEI","SPARE-ISSUE",
AQ1972="SPARE-HS","SPARE-ISSUE",
AQ1972="Power Telco","RAN ISSUE",AQ1972="no impacts","no impacts"
),"")</f>
        <v>No root cause</v>
      </c>
      <c r="AQ1972" s="126" t="s">
        <v>5344</v>
      </c>
      <c r="AR1972" s="48" t="str" cm="1">
        <f t="array" ref="AR1972">IFERROR(_xlfn.IFS(
AQ1972="MPR ISSUE","ACTIVE",
AQ1972="BSS Hardware Issue","ACTIVE",
AQ1972="Sites strategiques, MLL, Pylone, etc.","PASSIVE",
AQ1972="AKTIVCO DEFAUT GE &amp; POWER Cabinet","PASSIVE",
AQ1972="AKTIVCO Coupure ENEO &amp; Baisse de tension","PASSIVE",
AQ1972="Coupure ENEO &amp; Baisse de tension","PASSIVE",
AQ1972="Defaut GE &amp; POWER Cabinet","PASSIVE",
AQ1972="Sharing","PASSIVE",
AQ1972="Sites strategiques &amp; DataCenter","PASSIVE",
AQ1972="Exclu","Exclu",
AQ1972="SAT","ACTIVE",
AQ1972="SPARE-ISSUE","SPARE-ISSUE",
AQ1972="Fiber CAmtel","ACTIVE",
AQ1972="Fiber AOF","ACTIVE",
AQ1972="Projet OCM (HUAWEI)","PLANNED WORKS",
AQ1972="Projet OCM (NOKIA)","PLANNED WORKS",
AQ1972="ACCESS-ISSUE","ACCESS-ISSUE",
AQ1972="Projet OCM (ZTE, NOKIA, autres projets)","PLANNED WORKS",
AQ1972="No root CAuse","No root cause",
AQ1972="ODU HS","ACTIVE",
AQ1972="IP &amp; VLAN","ACTIVE",
AQ1972="Warehouse HUAWEI","SPARE-ISSUE",
AQ1972="SPARE-HS","SPARE-ISSUE",
AQ1972="Power Telco","ACTIVE", AQ1972="no impacts","no impacts"
),"")</f>
        <v>No root cause</v>
      </c>
      <c r="AS1972" s="92" t="s">
        <v>5537</v>
      </c>
      <c r="AT1972" s="98" t="s">
        <v>3835</v>
      </c>
      <c r="AV1972" s="17" t="s">
        <v>5537</v>
      </c>
      <c r="AW1972" s="7" t="s">
        <v>5537</v>
      </c>
      <c r="AX1972" s="6" t="s">
        <v>5537</v>
      </c>
      <c r="AY1972" s="7"/>
      <c r="AZ1972" s="3" t="s">
        <v>5537</v>
      </c>
      <c r="BA1972" s="18" t="s">
        <v>5537</v>
      </c>
      <c r="BB1972" s="18" t="s">
        <v>5537</v>
      </c>
      <c r="BC1972" s="18" t="s">
        <v>5537</v>
      </c>
      <c r="BD1972" s="18" t="s">
        <v>5537</v>
      </c>
      <c r="BE1972" s="18" t="s">
        <v>5537</v>
      </c>
      <c r="BF1972" s="18" t="s">
        <v>5537</v>
      </c>
      <c r="BG1972" s="18" t="s">
        <v>5537</v>
      </c>
      <c r="BH1972" s="18" t="s">
        <v>5537</v>
      </c>
      <c r="BI1972" s="18" t="s">
        <v>5537</v>
      </c>
      <c r="BJ1972" s="18" t="s">
        <v>5537</v>
      </c>
      <c r="BK1972" s="18" t="s">
        <v>5537</v>
      </c>
      <c r="BL1972" s="9" t="s">
        <v>5537</v>
      </c>
      <c r="BM1972" s="14" t="s">
        <v>5537</v>
      </c>
      <c r="BN1972" s="14" t="s">
        <v>5537</v>
      </c>
      <c r="BO1972" s="14" t="str">
        <f>_xlfn.XLOOKUP(B1972,'[4]cell downs 18042026 17h'!$B:$B,'[4]cell downs 18042026 17h'!$B:$B,"")</f>
        <v/>
      </c>
      <c r="BP1972" s="14" t="str">
        <f>_xlfn.XLOOKUP(B1972,'[5]Cells Huawei 19042026 15h'!$B:$B,'[5]Cells Huawei 19042026 15h'!$B:$B,"")</f>
        <v/>
      </c>
      <c r="BQ1972" s="9" t="str">
        <f>_xlfn.XLOOKUP(B1972,'[6]cells down 19042026 9H40'!$B:$B,'[6]cells down 19042026 9H40'!$B:$B,"")</f>
        <v/>
      </c>
      <c r="BR1972" s="9" t="s">
        <v>3835</v>
      </c>
      <c r="BS1972" s="9" t="s">
        <v>12</v>
      </c>
      <c r="BT1972" s="108"/>
    </row>
    <row r="1973" spans="1:72" s="9" customFormat="1" x14ac:dyDescent="0.35">
      <c r="A1973" s="1" t="s">
        <v>3847</v>
      </c>
      <c r="B1973" s="8" t="s">
        <v>3848</v>
      </c>
      <c r="C1973" s="3" t="str">
        <f>_xlfn.XLOOKUP(B1973,'[1]daily break down'!$D:$D,'[1]daily break down'!$E:$E,"")</f>
        <v>NORD</v>
      </c>
      <c r="D1973" s="1" t="s">
        <v>11</v>
      </c>
      <c r="E1973" s="1" t="s">
        <v>12</v>
      </c>
      <c r="F1973" s="3" t="s">
        <v>23</v>
      </c>
      <c r="G1973" s="1" t="s">
        <v>3849</v>
      </c>
      <c r="H1973" s="32" t="str">
        <f>_xlfn.XLOOKUP(B1973,[2]CALCULATION!$B:$B,[2]CALCULATION!$H:$H,"")</f>
        <v>HUAWEI</v>
      </c>
      <c r="I1973" s="28">
        <v>0</v>
      </c>
      <c r="J1973" s="28">
        <v>0</v>
      </c>
      <c r="K1973" s="28">
        <v>0</v>
      </c>
      <c r="L1973" s="28">
        <v>0</v>
      </c>
      <c r="M1973" s="28">
        <v>0</v>
      </c>
      <c r="N1973" s="28">
        <v>0</v>
      </c>
      <c r="O1973" s="28">
        <v>0</v>
      </c>
      <c r="P1973" s="28">
        <v>0</v>
      </c>
      <c r="Q1973" s="28">
        <v>0</v>
      </c>
      <c r="R1973" s="28">
        <v>0</v>
      </c>
      <c r="S1973" s="93">
        <v>0</v>
      </c>
      <c r="T1973" s="93">
        <f>_xlfn.XLOOKUP(B1973,'[3]Nur des jours'!$B:$B,'[3]Nur des jours'!$U:$U,"")</f>
        <v>0</v>
      </c>
      <c r="U1973" s="93">
        <v>0</v>
      </c>
      <c r="V1973" s="93">
        <v>0</v>
      </c>
      <c r="W1973" s="93">
        <v>0</v>
      </c>
      <c r="X1973" s="93">
        <v>0</v>
      </c>
      <c r="Y1973" s="93">
        <v>0</v>
      </c>
      <c r="Z1973" s="93">
        <v>0</v>
      </c>
      <c r="AA1973" s="93">
        <v>0</v>
      </c>
      <c r="AB1973" s="93">
        <v>0</v>
      </c>
      <c r="AC1973" s="93"/>
      <c r="AD1973" s="93">
        <v>0</v>
      </c>
      <c r="AE1973" s="93">
        <v>0</v>
      </c>
      <c r="AF1973" s="93">
        <v>0</v>
      </c>
      <c r="AG1973" s="93"/>
      <c r="AH1973" s="93">
        <v>0</v>
      </c>
      <c r="AI1973" s="93">
        <v>0</v>
      </c>
      <c r="AJ1973" s="93">
        <v>0</v>
      </c>
      <c r="AK1973" s="93">
        <v>0</v>
      </c>
      <c r="AL1973" s="93">
        <v>0</v>
      </c>
      <c r="AM1973" s="49" t="s">
        <v>5559</v>
      </c>
      <c r="AN1973" s="49"/>
      <c r="AO1973" s="48" t="str" cm="1">
        <f t="array" ref="AO1973">IFERROR(_xlfn.IFS(
AQ1973="MPR ISSUE","PDH",
AQ1973="BSS Hardware Issue","BSS",
AQ1973="Sites strategiques, MLL, Pylone, etc.","ENVTECH",
AQ1973="AKTIVCO DEFAUT GE &amp; POWER Cabinet","AKTIVCO",
AQ1973="AKTIVCO Coupure ENEO &amp; Baisse de tension","AKTIVCO GRID ONLY",
AQ1973="Coupure ENEO &amp; Baisse de tension","IHS GRID ONLY",
AQ1973="Defaut GE &amp; POWER Cabinet","IHS",
AQ1973="Sharing","Partners",
AQ1973="Sites strategiques &amp; DataCenter","SST &amp; DC",
AQ1973="Exclu","Exclu",
AQ1973="SAT","SAT",
AQ1973="SPARE-ISSUE","SPARE-ISSUE",
AQ1973="Fiber CAmtel","TRANS_FO_CAMTEL",
AQ1973="Fiber AOF","Fiber AOF",
AQ1973="Projet OCM (HUAWEI)","TRAVAUX-HUAWEI",
AQ1973="Projet OCM (NOKIA)","TRAVAUX-NOKIA",
AQ1973="ACCESS-ISSUE","ACCESS-ISSUE",
AQ1973="Projet OCM (ZTE, NOKIA, autres projets)","TRAVAUX OCM",
AQ1973="No root CAuse","No root cause",
AQ1973="ODU HS","PDH",
AQ1973="IP &amp; VLAN","PDH",
AQ1973="Warehouse HUAWEI","SPARE-ISSUE",
AQ1973="SPARE-HS","SPARE-ISSUE",
AQ1973="Power Telco","BSS",AQ1973="no impacts","no impacts"
),"")</f>
        <v>No root cause</v>
      </c>
      <c r="AP1973" s="48" t="str" cm="1">
        <f t="array" ref="AP1973">IFERROR(_xlfn.IFS(
AQ1973="MPR ISSUE","TX ISSUE",
AQ1973="BSS Hardware Issue","RAN ISSUE",
AQ1973="Sites strategiques, MLL, Pylone, etc.","ENVTECH",
AQ1973="AKTIVCO DEFAUT GE &amp; POWER Cabinet","POWER ISSUE",
AQ1973="AKTIVCO Coupure ENEO &amp; Baisse de tension","POWER ISSUE",
AQ1973="Coupure ENEO &amp; Baisse de tension","POWER ISSUE",
AQ1973="Defaut GE &amp; POWER Cabinet","POWER ISSUE",
AQ1973="Sharing","POWER ISSUE",
AQ1973="Sites strategiques &amp; DataCenter","POWER ISSUE",
AQ1973="Exclu","Exclu",
AQ1973="SAT","TX ISSUE",
AQ1973="SPARE-ISSUE","SPARE-ISSUE",
AQ1973="Fiber CAmtel","TX ISSUE",
AQ1973="Fiber AOF","TX ISSUE",
AQ1973="Projet OCM (HUAWEI)","TRAVAUX-HUAWEI",
AQ1973="Projet OCM (NOKIA)","TRAVAUX -NOKIA",
AQ1973="ACCESS-ISSUE","ACCESS-ISSUE",
AQ1973="Projet OCM (ZTE, NOKIA, autres projets)","TRAVAUX OCM",
AQ1973="No root CAuse","No root cause",
AQ1973="ODU HS","TX ISSUE",
AQ1973="IP &amp; VLAN","TX ISSUE",
AQ1973="Warehouse HUAWEI","SPARE-ISSUE",
AQ1973="SPARE-HS","SPARE-ISSUE",
AQ1973="Power Telco","RAN ISSUE",AQ1973="no impacts","no impacts"
),"")</f>
        <v>No root cause</v>
      </c>
      <c r="AQ1973" s="126" t="s">
        <v>5344</v>
      </c>
      <c r="AR1973" s="48" t="str" cm="1">
        <f t="array" ref="AR1973">IFERROR(_xlfn.IFS(
AQ1973="MPR ISSUE","ACTIVE",
AQ1973="BSS Hardware Issue","ACTIVE",
AQ1973="Sites strategiques, MLL, Pylone, etc.","PASSIVE",
AQ1973="AKTIVCO DEFAUT GE &amp; POWER Cabinet","PASSIVE",
AQ1973="AKTIVCO Coupure ENEO &amp; Baisse de tension","PASSIVE",
AQ1973="Coupure ENEO &amp; Baisse de tension","PASSIVE",
AQ1973="Defaut GE &amp; POWER Cabinet","PASSIVE",
AQ1973="Sharing","PASSIVE",
AQ1973="Sites strategiques &amp; DataCenter","PASSIVE",
AQ1973="Exclu","Exclu",
AQ1973="SAT","ACTIVE",
AQ1973="SPARE-ISSUE","SPARE-ISSUE",
AQ1973="Fiber CAmtel","ACTIVE",
AQ1973="Fiber AOF","ACTIVE",
AQ1973="Projet OCM (HUAWEI)","PLANNED WORKS",
AQ1973="Projet OCM (NOKIA)","PLANNED WORKS",
AQ1973="ACCESS-ISSUE","ACCESS-ISSUE",
AQ1973="Projet OCM (ZTE, NOKIA, autres projets)","PLANNED WORKS",
AQ1973="No root CAuse","No root cause",
AQ1973="ODU HS","ACTIVE",
AQ1973="IP &amp; VLAN","ACTIVE",
AQ1973="Warehouse HUAWEI","SPARE-ISSUE",
AQ1973="SPARE-HS","SPARE-ISSUE",
AQ1973="Power Telco","ACTIVE", AQ1973="no impacts","no impacts"
),"")</f>
        <v>No root cause</v>
      </c>
      <c r="AS1973" s="92" t="s">
        <v>5537</v>
      </c>
      <c r="AT1973" s="98" t="s">
        <v>3848</v>
      </c>
      <c r="AV1973" s="17" t="s">
        <v>5537</v>
      </c>
      <c r="AW1973" s="7" t="s">
        <v>5537</v>
      </c>
      <c r="AX1973" s="6" t="s">
        <v>5537</v>
      </c>
      <c r="AY1973" s="7"/>
      <c r="AZ1973" s="3" t="s">
        <v>5537</v>
      </c>
      <c r="BA1973" s="18" t="s">
        <v>5537</v>
      </c>
      <c r="BB1973" s="18" t="s">
        <v>5537</v>
      </c>
      <c r="BC1973" s="18" t="s">
        <v>5537</v>
      </c>
      <c r="BD1973" s="18" t="s">
        <v>5537</v>
      </c>
      <c r="BE1973" s="18" t="s">
        <v>5537</v>
      </c>
      <c r="BF1973" s="18" t="s">
        <v>5537</v>
      </c>
      <c r="BG1973" s="18" t="s">
        <v>5537</v>
      </c>
      <c r="BH1973" s="18" t="s">
        <v>5537</v>
      </c>
      <c r="BI1973" s="18" t="s">
        <v>5537</v>
      </c>
      <c r="BJ1973" s="18" t="s">
        <v>5537</v>
      </c>
      <c r="BK1973" s="18" t="s">
        <v>5537</v>
      </c>
      <c r="BL1973" s="9" t="s">
        <v>5537</v>
      </c>
      <c r="BM1973" s="14" t="s">
        <v>5537</v>
      </c>
      <c r="BN1973" s="14" t="s">
        <v>5537</v>
      </c>
      <c r="BO1973" s="14" t="str">
        <f>_xlfn.XLOOKUP(B1973,'[4]cell downs 18042026 17h'!$B:$B,'[4]cell downs 18042026 17h'!$B:$B,"")</f>
        <v/>
      </c>
      <c r="BP1973" s="14" t="str">
        <f>_xlfn.XLOOKUP(B1973,'[5]Cells Huawei 19042026 15h'!$B:$B,'[5]Cells Huawei 19042026 15h'!$B:$B,"")</f>
        <v/>
      </c>
      <c r="BQ1973" s="9" t="str">
        <f>_xlfn.XLOOKUP(B1973,'[6]cells down 19042026 9H40'!$B:$B,'[6]cells down 19042026 9H40'!$B:$B,"")</f>
        <v/>
      </c>
      <c r="BR1973" s="9" t="s">
        <v>3848</v>
      </c>
      <c r="BS1973" s="9" t="s">
        <v>12</v>
      </c>
      <c r="BT1973" s="108"/>
    </row>
    <row r="1974" spans="1:72" s="9" customFormat="1" x14ac:dyDescent="0.35">
      <c r="A1974" s="1" t="s">
        <v>3850</v>
      </c>
      <c r="B1974" s="8" t="s">
        <v>3851</v>
      </c>
      <c r="C1974" s="3" t="str">
        <f>_xlfn.XLOOKUP(B1974,'[1]daily break down'!$D:$D,'[1]daily break down'!$E:$E,"")</f>
        <v>ADAMAOUA</v>
      </c>
      <c r="D1974" s="1" t="s">
        <v>11</v>
      </c>
      <c r="E1974" s="1" t="s">
        <v>96</v>
      </c>
      <c r="F1974" s="3" t="s">
        <v>90</v>
      </c>
      <c r="G1974" s="1" t="s">
        <v>2842</v>
      </c>
      <c r="H1974" s="32" t="str">
        <f>_xlfn.XLOOKUP(B1974,[2]CALCULATION!$B:$B,[2]CALCULATION!$H:$H,"")</f>
        <v>HUAWEI</v>
      </c>
      <c r="I1974" s="28">
        <v>0</v>
      </c>
      <c r="J1974" s="28">
        <v>0</v>
      </c>
      <c r="K1974" s="28">
        <v>0</v>
      </c>
      <c r="L1974" s="28">
        <v>0</v>
      </c>
      <c r="M1974" s="28">
        <v>0</v>
      </c>
      <c r="N1974" s="28">
        <v>0</v>
      </c>
      <c r="O1974" s="28">
        <v>0</v>
      </c>
      <c r="P1974" s="28">
        <v>0</v>
      </c>
      <c r="Q1974" s="28">
        <v>0</v>
      </c>
      <c r="R1974" s="28">
        <v>0</v>
      </c>
      <c r="S1974" s="93">
        <v>0</v>
      </c>
      <c r="T1974" s="93">
        <f>_xlfn.XLOOKUP(B1974,'[3]Nur des jours'!$B:$B,'[3]Nur des jours'!$U:$U,"")</f>
        <v>0</v>
      </c>
      <c r="U1974" s="93">
        <v>0</v>
      </c>
      <c r="V1974" s="93">
        <v>0</v>
      </c>
      <c r="W1974" s="93">
        <v>0</v>
      </c>
      <c r="X1974" s="93">
        <v>0</v>
      </c>
      <c r="Y1974" s="93">
        <v>0</v>
      </c>
      <c r="Z1974" s="93">
        <v>0</v>
      </c>
      <c r="AA1974" s="93">
        <v>0</v>
      </c>
      <c r="AB1974" s="93">
        <v>0</v>
      </c>
      <c r="AC1974" s="93"/>
      <c r="AD1974" s="93">
        <v>0</v>
      </c>
      <c r="AE1974" s="93">
        <v>0</v>
      </c>
      <c r="AF1974" s="93">
        <v>0</v>
      </c>
      <c r="AG1974" s="93"/>
      <c r="AH1974" s="93">
        <v>0</v>
      </c>
      <c r="AI1974" s="93">
        <v>0</v>
      </c>
      <c r="AJ1974" s="93">
        <v>0</v>
      </c>
      <c r="AK1974" s="93">
        <v>0</v>
      </c>
      <c r="AL1974" s="93">
        <v>0</v>
      </c>
      <c r="AM1974" s="49" t="s">
        <v>5559</v>
      </c>
      <c r="AN1974" s="49"/>
      <c r="AO1974" s="48" t="str" cm="1">
        <f t="array" ref="AO1974">IFERROR(_xlfn.IFS(
AQ1974="MPR ISSUE","PDH",
AQ1974="BSS Hardware Issue","BSS",
AQ1974="Sites strategiques, MLL, Pylone, etc.","ENVTECH",
AQ1974="AKTIVCO DEFAUT GE &amp; POWER Cabinet","AKTIVCO",
AQ1974="AKTIVCO Coupure ENEO &amp; Baisse de tension","AKTIVCO GRID ONLY",
AQ1974="Coupure ENEO &amp; Baisse de tension","IHS GRID ONLY",
AQ1974="Defaut GE &amp; POWER Cabinet","IHS",
AQ1974="Sharing","Partners",
AQ1974="Sites strategiques &amp; DataCenter","SST &amp; DC",
AQ1974="Exclu","Exclu",
AQ1974="SAT","SAT",
AQ1974="SPARE-ISSUE","SPARE-ISSUE",
AQ1974="Fiber CAmtel","TRANS_FO_CAMTEL",
AQ1974="Fiber AOF","Fiber AOF",
AQ1974="Projet OCM (HUAWEI)","TRAVAUX-HUAWEI",
AQ1974="Projet OCM (NOKIA)","TRAVAUX-NOKIA",
AQ1974="ACCESS-ISSUE","ACCESS-ISSUE",
AQ1974="Projet OCM (ZTE, NOKIA, autres projets)","TRAVAUX OCM",
AQ1974="No root CAuse","No root cause",
AQ1974="ODU HS","PDH",
AQ1974="IP &amp; VLAN","PDH",
AQ1974="Warehouse HUAWEI","SPARE-ISSUE",
AQ1974="SPARE-HS","SPARE-ISSUE",
AQ1974="Power Telco","BSS",AQ1974="no impacts","no impacts"
),"")</f>
        <v>No root cause</v>
      </c>
      <c r="AP1974" s="48" t="str" cm="1">
        <f t="array" ref="AP1974">IFERROR(_xlfn.IFS(
AQ1974="MPR ISSUE","TX ISSUE",
AQ1974="BSS Hardware Issue","RAN ISSUE",
AQ1974="Sites strategiques, MLL, Pylone, etc.","ENVTECH",
AQ1974="AKTIVCO DEFAUT GE &amp; POWER Cabinet","POWER ISSUE",
AQ1974="AKTIVCO Coupure ENEO &amp; Baisse de tension","POWER ISSUE",
AQ1974="Coupure ENEO &amp; Baisse de tension","POWER ISSUE",
AQ1974="Defaut GE &amp; POWER Cabinet","POWER ISSUE",
AQ1974="Sharing","POWER ISSUE",
AQ1974="Sites strategiques &amp; DataCenter","POWER ISSUE",
AQ1974="Exclu","Exclu",
AQ1974="SAT","TX ISSUE",
AQ1974="SPARE-ISSUE","SPARE-ISSUE",
AQ1974="Fiber CAmtel","TX ISSUE",
AQ1974="Fiber AOF","TX ISSUE",
AQ1974="Projet OCM (HUAWEI)","TRAVAUX-HUAWEI",
AQ1974="Projet OCM (NOKIA)","TRAVAUX -NOKIA",
AQ1974="ACCESS-ISSUE","ACCESS-ISSUE",
AQ1974="Projet OCM (ZTE, NOKIA, autres projets)","TRAVAUX OCM",
AQ1974="No root CAuse","No root cause",
AQ1974="ODU HS","TX ISSUE",
AQ1974="IP &amp; VLAN","TX ISSUE",
AQ1974="Warehouse HUAWEI","SPARE-ISSUE",
AQ1974="SPARE-HS","SPARE-ISSUE",
AQ1974="Power Telco","RAN ISSUE",AQ1974="no impacts","no impacts"
),"")</f>
        <v>No root cause</v>
      </c>
      <c r="AQ1974" s="126" t="s">
        <v>5344</v>
      </c>
      <c r="AR1974" s="48" t="str" cm="1">
        <f t="array" ref="AR1974">IFERROR(_xlfn.IFS(
AQ1974="MPR ISSUE","ACTIVE",
AQ1974="BSS Hardware Issue","ACTIVE",
AQ1974="Sites strategiques, MLL, Pylone, etc.","PASSIVE",
AQ1974="AKTIVCO DEFAUT GE &amp; POWER Cabinet","PASSIVE",
AQ1974="AKTIVCO Coupure ENEO &amp; Baisse de tension","PASSIVE",
AQ1974="Coupure ENEO &amp; Baisse de tension","PASSIVE",
AQ1974="Defaut GE &amp; POWER Cabinet","PASSIVE",
AQ1974="Sharing","PASSIVE",
AQ1974="Sites strategiques &amp; DataCenter","PASSIVE",
AQ1974="Exclu","Exclu",
AQ1974="SAT","ACTIVE",
AQ1974="SPARE-ISSUE","SPARE-ISSUE",
AQ1974="Fiber CAmtel","ACTIVE",
AQ1974="Fiber AOF","ACTIVE",
AQ1974="Projet OCM (HUAWEI)","PLANNED WORKS",
AQ1974="Projet OCM (NOKIA)","PLANNED WORKS",
AQ1974="ACCESS-ISSUE","ACCESS-ISSUE",
AQ1974="Projet OCM (ZTE, NOKIA, autres projets)","PLANNED WORKS",
AQ1974="No root CAuse","No root cause",
AQ1974="ODU HS","ACTIVE",
AQ1974="IP &amp; VLAN","ACTIVE",
AQ1974="Warehouse HUAWEI","SPARE-ISSUE",
AQ1974="SPARE-HS","SPARE-ISSUE",
AQ1974="Power Telco","ACTIVE", AQ1974="no impacts","no impacts"
),"")</f>
        <v>No root cause</v>
      </c>
      <c r="AS1974" s="92" t="s">
        <v>5537</v>
      </c>
      <c r="AT1974" s="98" t="s">
        <v>3851</v>
      </c>
      <c r="AV1974" s="17" t="s">
        <v>5537</v>
      </c>
      <c r="AW1974" s="7" t="s">
        <v>5537</v>
      </c>
      <c r="AX1974" s="6" t="s">
        <v>5537</v>
      </c>
      <c r="AY1974" s="7"/>
      <c r="AZ1974" s="3" t="s">
        <v>5537</v>
      </c>
      <c r="BA1974" s="18" t="s">
        <v>5537</v>
      </c>
      <c r="BB1974" s="18" t="s">
        <v>5537</v>
      </c>
      <c r="BC1974" s="18" t="s">
        <v>5537</v>
      </c>
      <c r="BD1974" s="18" t="s">
        <v>5537</v>
      </c>
      <c r="BE1974" s="18" t="s">
        <v>5537</v>
      </c>
      <c r="BF1974" s="18" t="s">
        <v>5537</v>
      </c>
      <c r="BG1974" s="18" t="s">
        <v>5537</v>
      </c>
      <c r="BH1974" s="18" t="s">
        <v>5537</v>
      </c>
      <c r="BI1974" s="18" t="s">
        <v>5537</v>
      </c>
      <c r="BJ1974" s="18" t="s">
        <v>5537</v>
      </c>
      <c r="BK1974" s="18" t="s">
        <v>5537</v>
      </c>
      <c r="BL1974" s="9" t="s">
        <v>5537</v>
      </c>
      <c r="BM1974" s="14" t="s">
        <v>5537</v>
      </c>
      <c r="BN1974" s="14" t="s">
        <v>5537</v>
      </c>
      <c r="BO1974" s="14" t="str">
        <f>_xlfn.XLOOKUP(B1974,'[4]cell downs 18042026 17h'!$B:$B,'[4]cell downs 18042026 17h'!$B:$B,"")</f>
        <v/>
      </c>
      <c r="BP1974" s="14" t="str">
        <f>_xlfn.XLOOKUP(B1974,'[5]Cells Huawei 19042026 15h'!$B:$B,'[5]Cells Huawei 19042026 15h'!$B:$B,"")</f>
        <v/>
      </c>
      <c r="BQ1974" s="9" t="str">
        <f>_xlfn.XLOOKUP(B1974,'[6]cells down 19042026 9H40'!$B:$B,'[6]cells down 19042026 9H40'!$B:$B,"")</f>
        <v/>
      </c>
      <c r="BR1974" s="9" t="s">
        <v>3851</v>
      </c>
      <c r="BS1974" s="9" t="s">
        <v>12</v>
      </c>
      <c r="BT1974" s="108"/>
    </row>
    <row r="1975" spans="1:72" s="9" customFormat="1" x14ac:dyDescent="0.35">
      <c r="A1975" s="1" t="s">
        <v>3856</v>
      </c>
      <c r="B1975" s="8" t="s">
        <v>3857</v>
      </c>
      <c r="C1975" s="3" t="str">
        <f>_xlfn.XLOOKUP(B1975,'[1]daily break down'!$D:$D,'[1]daily break down'!$E:$E,"")</f>
        <v>NORD</v>
      </c>
      <c r="D1975" s="1" t="s">
        <v>11</v>
      </c>
      <c r="E1975" s="1" t="s">
        <v>66</v>
      </c>
      <c r="F1975" s="3" t="s">
        <v>23</v>
      </c>
      <c r="G1975" s="1" t="s">
        <v>3856</v>
      </c>
      <c r="H1975" s="32" t="str">
        <f>_xlfn.XLOOKUP(B1975,[2]CALCULATION!$B:$B,[2]CALCULATION!$H:$H,"")</f>
        <v>HUAWEI</v>
      </c>
      <c r="I1975" s="28">
        <v>0</v>
      </c>
      <c r="J1975" s="28">
        <v>0</v>
      </c>
      <c r="K1975" s="28">
        <v>0</v>
      </c>
      <c r="L1975" s="28">
        <v>0</v>
      </c>
      <c r="M1975" s="28">
        <v>0</v>
      </c>
      <c r="N1975" s="28">
        <v>0</v>
      </c>
      <c r="O1975" s="28">
        <v>0</v>
      </c>
      <c r="P1975" s="28">
        <v>0</v>
      </c>
      <c r="Q1975" s="28">
        <v>0</v>
      </c>
      <c r="R1975" s="28">
        <v>0</v>
      </c>
      <c r="S1975" s="93">
        <v>0</v>
      </c>
      <c r="T1975" s="93">
        <f>_xlfn.XLOOKUP(B1975,'[3]Nur des jours'!$B:$B,'[3]Nur des jours'!$U:$U,"")</f>
        <v>0</v>
      </c>
      <c r="U1975" s="93">
        <v>0</v>
      </c>
      <c r="V1975" s="93">
        <v>0</v>
      </c>
      <c r="W1975" s="93">
        <v>0</v>
      </c>
      <c r="X1975" s="93">
        <v>0</v>
      </c>
      <c r="Y1975" s="93">
        <v>0</v>
      </c>
      <c r="Z1975" s="93">
        <v>0</v>
      </c>
      <c r="AA1975" s="93">
        <v>0</v>
      </c>
      <c r="AB1975" s="93">
        <v>0</v>
      </c>
      <c r="AC1975" s="93"/>
      <c r="AD1975" s="93">
        <v>0</v>
      </c>
      <c r="AE1975" s="93">
        <v>0</v>
      </c>
      <c r="AF1975" s="93">
        <v>0</v>
      </c>
      <c r="AG1975" s="93"/>
      <c r="AH1975" s="93">
        <v>0</v>
      </c>
      <c r="AI1975" s="93">
        <v>0</v>
      </c>
      <c r="AJ1975" s="93">
        <v>0</v>
      </c>
      <c r="AK1975" s="93">
        <v>0</v>
      </c>
      <c r="AL1975" s="93">
        <v>0</v>
      </c>
      <c r="AM1975" s="49" t="s">
        <v>5559</v>
      </c>
      <c r="AN1975" s="49"/>
      <c r="AO1975" s="48" t="str" cm="1">
        <f t="array" ref="AO1975">IFERROR(_xlfn.IFS(
AQ1975="MPR ISSUE","PDH",
AQ1975="BSS Hardware Issue","BSS",
AQ1975="Sites strategiques, MLL, Pylone, etc.","ENVTECH",
AQ1975="AKTIVCO DEFAUT GE &amp; POWER Cabinet","AKTIVCO",
AQ1975="AKTIVCO Coupure ENEO &amp; Baisse de tension","AKTIVCO GRID ONLY",
AQ1975="Coupure ENEO &amp; Baisse de tension","IHS GRID ONLY",
AQ1975="Defaut GE &amp; POWER Cabinet","IHS",
AQ1975="Sharing","Partners",
AQ1975="Sites strategiques &amp; DataCenter","SST &amp; DC",
AQ1975="Exclu","Exclu",
AQ1975="SAT","SAT",
AQ1975="SPARE-ISSUE","SPARE-ISSUE",
AQ1975="Fiber CAmtel","TRANS_FO_CAMTEL",
AQ1975="Fiber AOF","Fiber AOF",
AQ1975="Projet OCM (HUAWEI)","TRAVAUX-HUAWEI",
AQ1975="Projet OCM (NOKIA)","TRAVAUX-NOKIA",
AQ1975="ACCESS-ISSUE","ACCESS-ISSUE",
AQ1975="Projet OCM (ZTE, NOKIA, autres projets)","TRAVAUX OCM",
AQ1975="No root CAuse","No root cause",
AQ1975="ODU HS","PDH",
AQ1975="IP &amp; VLAN","PDH",
AQ1975="Warehouse HUAWEI","SPARE-ISSUE",
AQ1975="SPARE-HS","SPARE-ISSUE",
AQ1975="Power Telco","BSS",AQ1975="no impacts","no impacts"
),"")</f>
        <v>No root cause</v>
      </c>
      <c r="AP1975" s="48" t="str" cm="1">
        <f t="array" ref="AP1975">IFERROR(_xlfn.IFS(
AQ1975="MPR ISSUE","TX ISSUE",
AQ1975="BSS Hardware Issue","RAN ISSUE",
AQ1975="Sites strategiques, MLL, Pylone, etc.","ENVTECH",
AQ1975="AKTIVCO DEFAUT GE &amp; POWER Cabinet","POWER ISSUE",
AQ1975="AKTIVCO Coupure ENEO &amp; Baisse de tension","POWER ISSUE",
AQ1975="Coupure ENEO &amp; Baisse de tension","POWER ISSUE",
AQ1975="Defaut GE &amp; POWER Cabinet","POWER ISSUE",
AQ1975="Sharing","POWER ISSUE",
AQ1975="Sites strategiques &amp; DataCenter","POWER ISSUE",
AQ1975="Exclu","Exclu",
AQ1975="SAT","TX ISSUE",
AQ1975="SPARE-ISSUE","SPARE-ISSUE",
AQ1975="Fiber CAmtel","TX ISSUE",
AQ1975="Fiber AOF","TX ISSUE",
AQ1975="Projet OCM (HUAWEI)","TRAVAUX-HUAWEI",
AQ1975="Projet OCM (NOKIA)","TRAVAUX -NOKIA",
AQ1975="ACCESS-ISSUE","ACCESS-ISSUE",
AQ1975="Projet OCM (ZTE, NOKIA, autres projets)","TRAVAUX OCM",
AQ1975="No root CAuse","No root cause",
AQ1975="ODU HS","TX ISSUE",
AQ1975="IP &amp; VLAN","TX ISSUE",
AQ1975="Warehouse HUAWEI","SPARE-ISSUE",
AQ1975="SPARE-HS","SPARE-ISSUE",
AQ1975="Power Telco","RAN ISSUE",AQ1975="no impacts","no impacts"
),"")</f>
        <v>No root cause</v>
      </c>
      <c r="AQ1975" s="126" t="s">
        <v>5344</v>
      </c>
      <c r="AR1975" s="48" t="str" cm="1">
        <f t="array" ref="AR1975">IFERROR(_xlfn.IFS(
AQ1975="MPR ISSUE","ACTIVE",
AQ1975="BSS Hardware Issue","ACTIVE",
AQ1975="Sites strategiques, MLL, Pylone, etc.","PASSIVE",
AQ1975="AKTIVCO DEFAUT GE &amp; POWER Cabinet","PASSIVE",
AQ1975="AKTIVCO Coupure ENEO &amp; Baisse de tension","PASSIVE",
AQ1975="Coupure ENEO &amp; Baisse de tension","PASSIVE",
AQ1975="Defaut GE &amp; POWER Cabinet","PASSIVE",
AQ1975="Sharing","PASSIVE",
AQ1975="Sites strategiques &amp; DataCenter","PASSIVE",
AQ1975="Exclu","Exclu",
AQ1975="SAT","ACTIVE",
AQ1975="SPARE-ISSUE","SPARE-ISSUE",
AQ1975="Fiber CAmtel","ACTIVE",
AQ1975="Fiber AOF","ACTIVE",
AQ1975="Projet OCM (HUAWEI)","PLANNED WORKS",
AQ1975="Projet OCM (NOKIA)","PLANNED WORKS",
AQ1975="ACCESS-ISSUE","ACCESS-ISSUE",
AQ1975="Projet OCM (ZTE, NOKIA, autres projets)","PLANNED WORKS",
AQ1975="No root CAuse","No root cause",
AQ1975="ODU HS","ACTIVE",
AQ1975="IP &amp; VLAN","ACTIVE",
AQ1975="Warehouse HUAWEI","SPARE-ISSUE",
AQ1975="SPARE-HS","SPARE-ISSUE",
AQ1975="Power Telco","ACTIVE", AQ1975="no impacts","no impacts"
),"")</f>
        <v>No root cause</v>
      </c>
      <c r="AS1975" s="92" t="s">
        <v>5537</v>
      </c>
      <c r="AT1975" s="98" t="s">
        <v>3857</v>
      </c>
      <c r="AV1975" s="17" t="s">
        <v>5537</v>
      </c>
      <c r="AW1975" s="7" t="s">
        <v>5537</v>
      </c>
      <c r="AX1975" s="6" t="s">
        <v>5537</v>
      </c>
      <c r="AY1975" s="7"/>
      <c r="AZ1975" s="3" t="s">
        <v>5537</v>
      </c>
      <c r="BA1975" s="18" t="s">
        <v>5537</v>
      </c>
      <c r="BB1975" s="18" t="s">
        <v>5537</v>
      </c>
      <c r="BC1975" s="18" t="s">
        <v>5537</v>
      </c>
      <c r="BD1975" s="18" t="s">
        <v>5537</v>
      </c>
      <c r="BE1975" s="18" t="s">
        <v>5537</v>
      </c>
      <c r="BF1975" s="18" t="s">
        <v>5537</v>
      </c>
      <c r="BG1975" s="18" t="s">
        <v>5537</v>
      </c>
      <c r="BH1975" s="18" t="s">
        <v>5537</v>
      </c>
      <c r="BI1975" s="18" t="s">
        <v>5537</v>
      </c>
      <c r="BJ1975" s="18" t="s">
        <v>5537</v>
      </c>
      <c r="BK1975" s="18" t="s">
        <v>5537</v>
      </c>
      <c r="BL1975" s="9" t="s">
        <v>5537</v>
      </c>
      <c r="BM1975" s="14" t="s">
        <v>5537</v>
      </c>
      <c r="BN1975" s="14" t="s">
        <v>5537</v>
      </c>
      <c r="BO1975" s="14" t="str">
        <f>_xlfn.XLOOKUP(B1975,'[4]cell downs 18042026 17h'!$B:$B,'[4]cell downs 18042026 17h'!$B:$B,"")</f>
        <v/>
      </c>
      <c r="BP1975" s="14" t="str">
        <f>_xlfn.XLOOKUP(B1975,'[5]Cells Huawei 19042026 15h'!$B:$B,'[5]Cells Huawei 19042026 15h'!$B:$B,"")</f>
        <v/>
      </c>
      <c r="BQ1975" s="9" t="str">
        <f>_xlfn.XLOOKUP(B1975,'[6]cells down 19042026 9H40'!$B:$B,'[6]cells down 19042026 9H40'!$B:$B,"")</f>
        <v/>
      </c>
      <c r="BR1975" s="9" t="s">
        <v>3857</v>
      </c>
      <c r="BS1975" s="9" t="s">
        <v>12</v>
      </c>
      <c r="BT1975" s="108"/>
    </row>
    <row r="1976" spans="1:72" s="9" customFormat="1" x14ac:dyDescent="0.35">
      <c r="A1976" s="1" t="s">
        <v>3867</v>
      </c>
      <c r="B1976" s="8" t="s">
        <v>3868</v>
      </c>
      <c r="C1976" s="3" t="str">
        <f>_xlfn.XLOOKUP(B1976,'[1]daily break down'!$D:$D,'[1]daily break down'!$E:$E,"")</f>
        <v>SUD-OUEST</v>
      </c>
      <c r="D1976" s="1" t="s">
        <v>11</v>
      </c>
      <c r="E1976" s="1" t="s">
        <v>12</v>
      </c>
      <c r="F1976" s="3" t="s">
        <v>31</v>
      </c>
      <c r="G1976" s="1" t="s">
        <v>3459</v>
      </c>
      <c r="H1976" s="32" t="str">
        <f>_xlfn.XLOOKUP(B1976,[2]CALCULATION!$B:$B,[2]CALCULATION!$H:$H,"")</f>
        <v>HUAWEI</v>
      </c>
      <c r="I1976" s="28">
        <v>0</v>
      </c>
      <c r="J1976" s="28">
        <v>0</v>
      </c>
      <c r="K1976" s="28">
        <v>0</v>
      </c>
      <c r="L1976" s="28">
        <v>0</v>
      </c>
      <c r="M1976" s="28">
        <v>0</v>
      </c>
      <c r="N1976" s="28">
        <v>0</v>
      </c>
      <c r="O1976" s="28">
        <v>0</v>
      </c>
      <c r="P1976" s="28">
        <v>0</v>
      </c>
      <c r="Q1976" s="28">
        <v>0</v>
      </c>
      <c r="R1976" s="28">
        <v>0</v>
      </c>
      <c r="S1976" s="93">
        <v>0</v>
      </c>
      <c r="T1976" s="93">
        <f>_xlfn.XLOOKUP(B1976,'[3]Nur des jours'!$B:$B,'[3]Nur des jours'!$U:$U,"")</f>
        <v>0</v>
      </c>
      <c r="U1976" s="93">
        <v>0</v>
      </c>
      <c r="V1976" s="93">
        <v>0</v>
      </c>
      <c r="W1976" s="93">
        <v>0</v>
      </c>
      <c r="X1976" s="93">
        <v>0</v>
      </c>
      <c r="Y1976" s="93">
        <v>0</v>
      </c>
      <c r="Z1976" s="93">
        <v>0</v>
      </c>
      <c r="AA1976" s="93">
        <v>0</v>
      </c>
      <c r="AB1976" s="93">
        <v>0</v>
      </c>
      <c r="AC1976" s="93"/>
      <c r="AD1976" s="93">
        <v>0</v>
      </c>
      <c r="AE1976" s="93">
        <v>0</v>
      </c>
      <c r="AF1976" s="93">
        <v>0</v>
      </c>
      <c r="AG1976" s="93"/>
      <c r="AH1976" s="93">
        <v>0</v>
      </c>
      <c r="AI1976" s="93">
        <v>0</v>
      </c>
      <c r="AJ1976" s="93">
        <v>0</v>
      </c>
      <c r="AK1976" s="93">
        <v>0</v>
      </c>
      <c r="AL1976" s="93">
        <v>0</v>
      </c>
      <c r="AM1976" s="49" t="s">
        <v>5559</v>
      </c>
      <c r="AN1976" s="49"/>
      <c r="AO1976" s="48" t="str" cm="1">
        <f t="array" ref="AO1976">IFERROR(_xlfn.IFS(
AQ1976="MPR ISSUE","PDH",
AQ1976="BSS Hardware Issue","BSS",
AQ1976="Sites strategiques, MLL, Pylone, etc.","ENVTECH",
AQ1976="AKTIVCO DEFAUT GE &amp; POWER Cabinet","AKTIVCO",
AQ1976="AKTIVCO Coupure ENEO &amp; Baisse de tension","AKTIVCO GRID ONLY",
AQ1976="Coupure ENEO &amp; Baisse de tension","IHS GRID ONLY",
AQ1976="Defaut GE &amp; POWER Cabinet","IHS",
AQ1976="Sharing","Partners",
AQ1976="Sites strategiques &amp; DataCenter","SST &amp; DC",
AQ1976="Exclu","Exclu",
AQ1976="SAT","SAT",
AQ1976="SPARE-ISSUE","SPARE-ISSUE",
AQ1976="Fiber CAmtel","TRANS_FO_CAMTEL",
AQ1976="Fiber AOF","Fiber AOF",
AQ1976="Projet OCM (HUAWEI)","TRAVAUX-HUAWEI",
AQ1976="Projet OCM (NOKIA)","TRAVAUX-NOKIA",
AQ1976="ACCESS-ISSUE","ACCESS-ISSUE",
AQ1976="Projet OCM (ZTE, NOKIA, autres projets)","TRAVAUX OCM",
AQ1976="No root CAuse","No root cause",
AQ1976="ODU HS","PDH",
AQ1976="IP &amp; VLAN","PDH",
AQ1976="Warehouse HUAWEI","SPARE-ISSUE",
AQ1976="SPARE-HS","SPARE-ISSUE",
AQ1976="Power Telco","BSS",AQ1976="no impacts","no impacts"
),"")</f>
        <v>No root cause</v>
      </c>
      <c r="AP1976" s="48" t="str" cm="1">
        <f t="array" ref="AP1976">IFERROR(_xlfn.IFS(
AQ1976="MPR ISSUE","TX ISSUE",
AQ1976="BSS Hardware Issue","RAN ISSUE",
AQ1976="Sites strategiques, MLL, Pylone, etc.","ENVTECH",
AQ1976="AKTIVCO DEFAUT GE &amp; POWER Cabinet","POWER ISSUE",
AQ1976="AKTIVCO Coupure ENEO &amp; Baisse de tension","POWER ISSUE",
AQ1976="Coupure ENEO &amp; Baisse de tension","POWER ISSUE",
AQ1976="Defaut GE &amp; POWER Cabinet","POWER ISSUE",
AQ1976="Sharing","POWER ISSUE",
AQ1976="Sites strategiques &amp; DataCenter","POWER ISSUE",
AQ1976="Exclu","Exclu",
AQ1976="SAT","TX ISSUE",
AQ1976="SPARE-ISSUE","SPARE-ISSUE",
AQ1976="Fiber CAmtel","TX ISSUE",
AQ1976="Fiber AOF","TX ISSUE",
AQ1976="Projet OCM (HUAWEI)","TRAVAUX-HUAWEI",
AQ1976="Projet OCM (NOKIA)","TRAVAUX -NOKIA",
AQ1976="ACCESS-ISSUE","ACCESS-ISSUE",
AQ1976="Projet OCM (ZTE, NOKIA, autres projets)","TRAVAUX OCM",
AQ1976="No root CAuse","No root cause",
AQ1976="ODU HS","TX ISSUE",
AQ1976="IP &amp; VLAN","TX ISSUE",
AQ1976="Warehouse HUAWEI","SPARE-ISSUE",
AQ1976="SPARE-HS","SPARE-ISSUE",
AQ1976="Power Telco","RAN ISSUE",AQ1976="no impacts","no impacts"
),"")</f>
        <v>No root cause</v>
      </c>
      <c r="AQ1976" s="126" t="s">
        <v>5344</v>
      </c>
      <c r="AR1976" s="48" t="str" cm="1">
        <f t="array" ref="AR1976">IFERROR(_xlfn.IFS(
AQ1976="MPR ISSUE","ACTIVE",
AQ1976="BSS Hardware Issue","ACTIVE",
AQ1976="Sites strategiques, MLL, Pylone, etc.","PASSIVE",
AQ1976="AKTIVCO DEFAUT GE &amp; POWER Cabinet","PASSIVE",
AQ1976="AKTIVCO Coupure ENEO &amp; Baisse de tension","PASSIVE",
AQ1976="Coupure ENEO &amp; Baisse de tension","PASSIVE",
AQ1976="Defaut GE &amp; POWER Cabinet","PASSIVE",
AQ1976="Sharing","PASSIVE",
AQ1976="Sites strategiques &amp; DataCenter","PASSIVE",
AQ1976="Exclu","Exclu",
AQ1976="SAT","ACTIVE",
AQ1976="SPARE-ISSUE","SPARE-ISSUE",
AQ1976="Fiber CAmtel","ACTIVE",
AQ1976="Fiber AOF","ACTIVE",
AQ1976="Projet OCM (HUAWEI)","PLANNED WORKS",
AQ1976="Projet OCM (NOKIA)","PLANNED WORKS",
AQ1976="ACCESS-ISSUE","ACCESS-ISSUE",
AQ1976="Projet OCM (ZTE, NOKIA, autres projets)","PLANNED WORKS",
AQ1976="No root CAuse","No root cause",
AQ1976="ODU HS","ACTIVE",
AQ1976="IP &amp; VLAN","ACTIVE",
AQ1976="Warehouse HUAWEI","SPARE-ISSUE",
AQ1976="SPARE-HS","SPARE-ISSUE",
AQ1976="Power Telco","ACTIVE", AQ1976="no impacts","no impacts"
),"")</f>
        <v>No root cause</v>
      </c>
      <c r="AS1976" s="92" t="s">
        <v>5537</v>
      </c>
      <c r="AT1976" s="98" t="s">
        <v>3868</v>
      </c>
      <c r="AV1976" s="17" t="s">
        <v>5537</v>
      </c>
      <c r="AW1976" s="7" t="s">
        <v>5537</v>
      </c>
      <c r="AX1976" s="6" t="s">
        <v>5537</v>
      </c>
      <c r="AY1976" s="7"/>
      <c r="AZ1976" s="3" t="s">
        <v>5537</v>
      </c>
      <c r="BA1976" s="18" t="s">
        <v>5537</v>
      </c>
      <c r="BB1976" s="18" t="s">
        <v>5537</v>
      </c>
      <c r="BC1976" s="18" t="s">
        <v>5537</v>
      </c>
      <c r="BD1976" s="18" t="s">
        <v>5537</v>
      </c>
      <c r="BE1976" s="18" t="s">
        <v>5537</v>
      </c>
      <c r="BF1976" s="18" t="s">
        <v>5537</v>
      </c>
      <c r="BG1976" s="18" t="s">
        <v>5537</v>
      </c>
      <c r="BH1976" s="18" t="s">
        <v>5537</v>
      </c>
      <c r="BI1976" s="18" t="s">
        <v>5537</v>
      </c>
      <c r="BJ1976" s="18" t="s">
        <v>5537</v>
      </c>
      <c r="BK1976" s="18" t="s">
        <v>5537</v>
      </c>
      <c r="BL1976" s="9" t="s">
        <v>5537</v>
      </c>
      <c r="BM1976" s="14" t="s">
        <v>5537</v>
      </c>
      <c r="BN1976" s="14" t="s">
        <v>5537</v>
      </c>
      <c r="BO1976" s="14" t="str">
        <f>_xlfn.XLOOKUP(B1976,'[4]cell downs 18042026 17h'!$B:$B,'[4]cell downs 18042026 17h'!$B:$B,"")</f>
        <v/>
      </c>
      <c r="BP1976" s="14" t="str">
        <f>_xlfn.XLOOKUP(B1976,'[5]Cells Huawei 19042026 15h'!$B:$B,'[5]Cells Huawei 19042026 15h'!$B:$B,"")</f>
        <v/>
      </c>
      <c r="BQ1976" s="9" t="str">
        <f>_xlfn.XLOOKUP(B1976,'[6]cells down 19042026 9H40'!$B:$B,'[6]cells down 19042026 9H40'!$B:$B,"")</f>
        <v/>
      </c>
      <c r="BR1976" s="9" t="s">
        <v>3868</v>
      </c>
      <c r="BS1976" s="9" t="s">
        <v>12</v>
      </c>
      <c r="BT1976" s="108"/>
    </row>
    <row r="1977" spans="1:72" s="9" customFormat="1" x14ac:dyDescent="0.35">
      <c r="A1977" s="1" t="s">
        <v>3883</v>
      </c>
      <c r="B1977" s="8" t="s">
        <v>3884</v>
      </c>
      <c r="C1977" s="3" t="str">
        <f>_xlfn.XLOOKUP(B1977,'[1]daily break down'!$D:$D,'[1]daily break down'!$E:$E,"")</f>
        <v>LITTORAL</v>
      </c>
      <c r="D1977" s="1" t="s">
        <v>11</v>
      </c>
      <c r="E1977" s="1" t="s">
        <v>12</v>
      </c>
      <c r="F1977" s="3" t="s">
        <v>31</v>
      </c>
      <c r="G1977" s="1" t="s">
        <v>3883</v>
      </c>
      <c r="H1977" s="34" t="str">
        <f>_xlfn.XLOOKUP(B1977,[2]CALCULATION!$B:$B,[2]CALCULATION!$H:$H,"")</f>
        <v>ZTE</v>
      </c>
      <c r="I1977" s="28">
        <v>0</v>
      </c>
      <c r="J1977" s="28">
        <v>0</v>
      </c>
      <c r="K1977" s="28">
        <v>0</v>
      </c>
      <c r="L1977" s="28">
        <v>0</v>
      </c>
      <c r="M1977" s="28">
        <v>0</v>
      </c>
      <c r="N1977" s="28">
        <v>0</v>
      </c>
      <c r="O1977" s="28">
        <v>0</v>
      </c>
      <c r="P1977" s="28">
        <v>0</v>
      </c>
      <c r="Q1977" s="28">
        <v>0</v>
      </c>
      <c r="R1977" s="28">
        <v>0</v>
      </c>
      <c r="S1977" s="93">
        <v>0</v>
      </c>
      <c r="T1977" s="93">
        <f>_xlfn.XLOOKUP(B1977,'[3]Nur des jours'!$B:$B,'[3]Nur des jours'!$U:$U,"")</f>
        <v>0</v>
      </c>
      <c r="U1977" s="93">
        <v>0</v>
      </c>
      <c r="V1977" s="93">
        <v>0</v>
      </c>
      <c r="W1977" s="93">
        <v>0</v>
      </c>
      <c r="X1977" s="93">
        <v>0</v>
      </c>
      <c r="Y1977" s="93">
        <v>0</v>
      </c>
      <c r="Z1977" s="93">
        <v>0</v>
      </c>
      <c r="AA1977" s="93">
        <v>0</v>
      </c>
      <c r="AB1977" s="93">
        <v>0</v>
      </c>
      <c r="AC1977" s="93"/>
      <c r="AD1977" s="93">
        <v>0</v>
      </c>
      <c r="AE1977" s="93">
        <v>0</v>
      </c>
      <c r="AF1977" s="93">
        <v>0</v>
      </c>
      <c r="AG1977" s="93"/>
      <c r="AH1977" s="93">
        <v>0</v>
      </c>
      <c r="AI1977" s="93">
        <v>0</v>
      </c>
      <c r="AJ1977" s="93">
        <v>0</v>
      </c>
      <c r="AK1977" s="93">
        <v>0</v>
      </c>
      <c r="AL1977" s="93">
        <v>0</v>
      </c>
      <c r="AM1977" s="49" t="s">
        <v>5559</v>
      </c>
      <c r="AN1977" s="49"/>
      <c r="AO1977" s="48" t="str" cm="1">
        <f t="array" ref="AO1977">IFERROR(_xlfn.IFS(
AQ1977="MPR ISSUE","PDH",
AQ1977="BSS Hardware Issue","BSS",
AQ1977="Sites strategiques, MLL, Pylone, etc.","ENVTECH",
AQ1977="AKTIVCO DEFAUT GE &amp; POWER Cabinet","AKTIVCO",
AQ1977="AKTIVCO Coupure ENEO &amp; Baisse de tension","AKTIVCO GRID ONLY",
AQ1977="Coupure ENEO &amp; Baisse de tension","IHS GRID ONLY",
AQ1977="Defaut GE &amp; POWER Cabinet","IHS",
AQ1977="Sharing","Partners",
AQ1977="Sites strategiques &amp; DataCenter","SST &amp; DC",
AQ1977="Exclu","Exclu",
AQ1977="SAT","SAT",
AQ1977="SPARE-ISSUE","SPARE-ISSUE",
AQ1977="Fiber CAmtel","TRANS_FO_CAMTEL",
AQ1977="Fiber AOF","Fiber AOF",
AQ1977="Projet OCM (HUAWEI)","TRAVAUX-HUAWEI",
AQ1977="Projet OCM (NOKIA)","TRAVAUX-NOKIA",
AQ1977="ACCESS-ISSUE","ACCESS-ISSUE",
AQ1977="Projet OCM (ZTE, NOKIA, autres projets)","TRAVAUX OCM",
AQ1977="No root CAuse","No root cause",
AQ1977="ODU HS","PDH",
AQ1977="IP &amp; VLAN","PDH",
AQ1977="Warehouse HUAWEI","SPARE-ISSUE",
AQ1977="SPARE-HS","SPARE-ISSUE",
AQ1977="Power Telco","BSS",AQ1977="no impacts","no impacts"
),"")</f>
        <v>No root cause</v>
      </c>
      <c r="AP1977" s="48" t="str" cm="1">
        <f t="array" ref="AP1977">IFERROR(_xlfn.IFS(
AQ1977="MPR ISSUE","TX ISSUE",
AQ1977="BSS Hardware Issue","RAN ISSUE",
AQ1977="Sites strategiques, MLL, Pylone, etc.","ENVTECH",
AQ1977="AKTIVCO DEFAUT GE &amp; POWER Cabinet","POWER ISSUE",
AQ1977="AKTIVCO Coupure ENEO &amp; Baisse de tension","POWER ISSUE",
AQ1977="Coupure ENEO &amp; Baisse de tension","POWER ISSUE",
AQ1977="Defaut GE &amp; POWER Cabinet","POWER ISSUE",
AQ1977="Sharing","POWER ISSUE",
AQ1977="Sites strategiques &amp; DataCenter","POWER ISSUE",
AQ1977="Exclu","Exclu",
AQ1977="SAT","TX ISSUE",
AQ1977="SPARE-ISSUE","SPARE-ISSUE",
AQ1977="Fiber CAmtel","TX ISSUE",
AQ1977="Fiber AOF","TX ISSUE",
AQ1977="Projet OCM (HUAWEI)","TRAVAUX-HUAWEI",
AQ1977="Projet OCM (NOKIA)","TRAVAUX -NOKIA",
AQ1977="ACCESS-ISSUE","ACCESS-ISSUE",
AQ1977="Projet OCM (ZTE, NOKIA, autres projets)","TRAVAUX OCM",
AQ1977="No root CAuse","No root cause",
AQ1977="ODU HS","TX ISSUE",
AQ1977="IP &amp; VLAN","TX ISSUE",
AQ1977="Warehouse HUAWEI","SPARE-ISSUE",
AQ1977="SPARE-HS","SPARE-ISSUE",
AQ1977="Power Telco","RAN ISSUE",AQ1977="no impacts","no impacts"
),"")</f>
        <v>No root cause</v>
      </c>
      <c r="AQ1977" s="126" t="s">
        <v>5344</v>
      </c>
      <c r="AR1977" s="48" t="str" cm="1">
        <f t="array" ref="AR1977">IFERROR(_xlfn.IFS(
AQ1977="MPR ISSUE","ACTIVE",
AQ1977="BSS Hardware Issue","ACTIVE",
AQ1977="Sites strategiques, MLL, Pylone, etc.","PASSIVE",
AQ1977="AKTIVCO DEFAUT GE &amp; POWER Cabinet","PASSIVE",
AQ1977="AKTIVCO Coupure ENEO &amp; Baisse de tension","PASSIVE",
AQ1977="Coupure ENEO &amp; Baisse de tension","PASSIVE",
AQ1977="Defaut GE &amp; POWER Cabinet","PASSIVE",
AQ1977="Sharing","PASSIVE",
AQ1977="Sites strategiques &amp; DataCenter","PASSIVE",
AQ1977="Exclu","Exclu",
AQ1977="SAT","ACTIVE",
AQ1977="SPARE-ISSUE","SPARE-ISSUE",
AQ1977="Fiber CAmtel","ACTIVE",
AQ1977="Fiber AOF","ACTIVE",
AQ1977="Projet OCM (HUAWEI)","PLANNED WORKS",
AQ1977="Projet OCM (NOKIA)","PLANNED WORKS",
AQ1977="ACCESS-ISSUE","ACCESS-ISSUE",
AQ1977="Projet OCM (ZTE, NOKIA, autres projets)","PLANNED WORKS",
AQ1977="No root CAuse","No root cause",
AQ1977="ODU HS","ACTIVE",
AQ1977="IP &amp; VLAN","ACTIVE",
AQ1977="Warehouse HUAWEI","SPARE-ISSUE",
AQ1977="SPARE-HS","SPARE-ISSUE",
AQ1977="Power Telco","ACTIVE", AQ1977="no impacts","no impacts"
),"")</f>
        <v>No root cause</v>
      </c>
      <c r="AS1977" s="92" t="s">
        <v>5537</v>
      </c>
      <c r="AT1977" s="98" t="s">
        <v>3884</v>
      </c>
      <c r="AV1977" s="17" t="s">
        <v>5537</v>
      </c>
      <c r="AW1977" s="7" t="s">
        <v>5537</v>
      </c>
      <c r="AX1977" s="6" t="s">
        <v>5537</v>
      </c>
      <c r="AY1977" s="7"/>
      <c r="AZ1977" s="3" t="s">
        <v>5537</v>
      </c>
      <c r="BA1977" s="18" t="s">
        <v>5537</v>
      </c>
      <c r="BB1977" s="18" t="s">
        <v>5537</v>
      </c>
      <c r="BC1977" s="18" t="s">
        <v>5537</v>
      </c>
      <c r="BD1977" s="18" t="s">
        <v>5537</v>
      </c>
      <c r="BE1977" s="18" t="s">
        <v>5537</v>
      </c>
      <c r="BF1977" s="18" t="s">
        <v>5537</v>
      </c>
      <c r="BG1977" s="18" t="s">
        <v>5537</v>
      </c>
      <c r="BH1977" s="18" t="s">
        <v>5537</v>
      </c>
      <c r="BI1977" s="18" t="s">
        <v>5537</v>
      </c>
      <c r="BJ1977" s="18" t="s">
        <v>5537</v>
      </c>
      <c r="BK1977" s="18" t="s">
        <v>5537</v>
      </c>
      <c r="BL1977" s="9" t="s">
        <v>5537</v>
      </c>
      <c r="BM1977" s="14" t="s">
        <v>5537</v>
      </c>
      <c r="BN1977" s="14" t="s">
        <v>5537</v>
      </c>
      <c r="BO1977" s="14" t="str">
        <f>_xlfn.XLOOKUP(B1977,'[4]cell downs 18042026 17h'!$B:$B,'[4]cell downs 18042026 17h'!$B:$B,"")</f>
        <v/>
      </c>
      <c r="BP1977" s="14" t="str">
        <f>_xlfn.XLOOKUP(B1977,'[5]Cells Huawei 19042026 15h'!$B:$B,'[5]Cells Huawei 19042026 15h'!$B:$B,"")</f>
        <v/>
      </c>
      <c r="BQ1977" s="9" t="str">
        <f>_xlfn.XLOOKUP(B1977,'[6]cells down 19042026 9H40'!$B:$B,'[6]cells down 19042026 9H40'!$B:$B,"")</f>
        <v/>
      </c>
      <c r="BR1977" s="9" t="s">
        <v>3884</v>
      </c>
      <c r="BS1977" s="9" t="s">
        <v>1129</v>
      </c>
      <c r="BT1977" s="108"/>
    </row>
    <row r="1978" spans="1:72" s="9" customFormat="1" x14ac:dyDescent="0.35">
      <c r="A1978" s="1" t="s">
        <v>3885</v>
      </c>
      <c r="B1978" s="8" t="s">
        <v>3886</v>
      </c>
      <c r="C1978" s="3" t="str">
        <f>_xlfn.XLOOKUP(B1978,'[1]daily break down'!$D:$D,'[1]daily break down'!$E:$E,"")</f>
        <v>CENTRE</v>
      </c>
      <c r="D1978" s="1" t="s">
        <v>11</v>
      </c>
      <c r="E1978" s="1" t="s">
        <v>12</v>
      </c>
      <c r="F1978" s="3" t="s">
        <v>37</v>
      </c>
      <c r="G1978" s="1" t="s">
        <v>3885</v>
      </c>
      <c r="H1978" s="34" t="str">
        <f>_xlfn.XLOOKUP(B1978,[2]CALCULATION!$B:$B,[2]CALCULATION!$H:$H,"")</f>
        <v>ZTE</v>
      </c>
      <c r="I1978" s="28">
        <v>0</v>
      </c>
      <c r="J1978" s="28">
        <v>0</v>
      </c>
      <c r="K1978" s="28">
        <v>0</v>
      </c>
      <c r="L1978" s="28">
        <v>0</v>
      </c>
      <c r="M1978" s="28">
        <v>0</v>
      </c>
      <c r="N1978" s="28">
        <v>0</v>
      </c>
      <c r="O1978" s="28">
        <v>0</v>
      </c>
      <c r="P1978" s="28">
        <v>0</v>
      </c>
      <c r="Q1978" s="28">
        <v>0</v>
      </c>
      <c r="R1978" s="28">
        <v>0</v>
      </c>
      <c r="S1978" s="93">
        <v>0</v>
      </c>
      <c r="T1978" s="93">
        <f>_xlfn.XLOOKUP(B1978,'[3]Nur des jours'!$B:$B,'[3]Nur des jours'!$U:$U,"")</f>
        <v>0</v>
      </c>
      <c r="U1978" s="93">
        <v>0</v>
      </c>
      <c r="V1978" s="93">
        <v>0</v>
      </c>
      <c r="W1978" s="93">
        <v>0</v>
      </c>
      <c r="X1978" s="93">
        <v>0</v>
      </c>
      <c r="Y1978" s="93">
        <v>0</v>
      </c>
      <c r="Z1978" s="93">
        <v>0</v>
      </c>
      <c r="AA1978" s="93">
        <v>0</v>
      </c>
      <c r="AB1978" s="93">
        <v>0</v>
      </c>
      <c r="AC1978" s="93"/>
      <c r="AD1978" s="93">
        <v>0</v>
      </c>
      <c r="AE1978" s="93">
        <v>0</v>
      </c>
      <c r="AF1978" s="93">
        <v>0</v>
      </c>
      <c r="AG1978" s="93"/>
      <c r="AH1978" s="93">
        <v>0</v>
      </c>
      <c r="AI1978" s="93">
        <v>0</v>
      </c>
      <c r="AJ1978" s="93">
        <v>0</v>
      </c>
      <c r="AK1978" s="93">
        <v>0</v>
      </c>
      <c r="AL1978" s="93">
        <v>0</v>
      </c>
      <c r="AM1978" s="49" t="s">
        <v>5559</v>
      </c>
      <c r="AN1978" s="49"/>
      <c r="AO1978" s="48" t="str" cm="1">
        <f t="array" ref="AO1978">IFERROR(_xlfn.IFS(
AQ1978="MPR ISSUE","PDH",
AQ1978="BSS Hardware Issue","BSS",
AQ1978="Sites strategiques, MLL, Pylone, etc.","ENVTECH",
AQ1978="AKTIVCO DEFAUT GE &amp; POWER Cabinet","AKTIVCO",
AQ1978="AKTIVCO Coupure ENEO &amp; Baisse de tension","AKTIVCO GRID ONLY",
AQ1978="Coupure ENEO &amp; Baisse de tension","IHS GRID ONLY",
AQ1978="Defaut GE &amp; POWER Cabinet","IHS",
AQ1978="Sharing","Partners",
AQ1978="Sites strategiques &amp; DataCenter","SST &amp; DC",
AQ1978="Exclu","Exclu",
AQ1978="SAT","SAT",
AQ1978="SPARE-ISSUE","SPARE-ISSUE",
AQ1978="Fiber CAmtel","TRANS_FO_CAMTEL",
AQ1978="Fiber AOF","Fiber AOF",
AQ1978="Projet OCM (HUAWEI)","TRAVAUX-HUAWEI",
AQ1978="Projet OCM (NOKIA)","TRAVAUX-NOKIA",
AQ1978="ACCESS-ISSUE","ACCESS-ISSUE",
AQ1978="Projet OCM (ZTE, NOKIA, autres projets)","TRAVAUX OCM",
AQ1978="No root CAuse","No root cause",
AQ1978="ODU HS","PDH",
AQ1978="IP &amp; VLAN","PDH",
AQ1978="Warehouse HUAWEI","SPARE-ISSUE",
AQ1978="SPARE-HS","SPARE-ISSUE",
AQ1978="Power Telco","BSS",AQ1978="no impacts","no impacts"
),"")</f>
        <v>No root cause</v>
      </c>
      <c r="AP1978" s="48" t="str" cm="1">
        <f t="array" ref="AP1978">IFERROR(_xlfn.IFS(
AQ1978="MPR ISSUE","TX ISSUE",
AQ1978="BSS Hardware Issue","RAN ISSUE",
AQ1978="Sites strategiques, MLL, Pylone, etc.","ENVTECH",
AQ1978="AKTIVCO DEFAUT GE &amp; POWER Cabinet","POWER ISSUE",
AQ1978="AKTIVCO Coupure ENEO &amp; Baisse de tension","POWER ISSUE",
AQ1978="Coupure ENEO &amp; Baisse de tension","POWER ISSUE",
AQ1978="Defaut GE &amp; POWER Cabinet","POWER ISSUE",
AQ1978="Sharing","POWER ISSUE",
AQ1978="Sites strategiques &amp; DataCenter","POWER ISSUE",
AQ1978="Exclu","Exclu",
AQ1978="SAT","TX ISSUE",
AQ1978="SPARE-ISSUE","SPARE-ISSUE",
AQ1978="Fiber CAmtel","TX ISSUE",
AQ1978="Fiber AOF","TX ISSUE",
AQ1978="Projet OCM (HUAWEI)","TRAVAUX-HUAWEI",
AQ1978="Projet OCM (NOKIA)","TRAVAUX -NOKIA",
AQ1978="ACCESS-ISSUE","ACCESS-ISSUE",
AQ1978="Projet OCM (ZTE, NOKIA, autres projets)","TRAVAUX OCM",
AQ1978="No root CAuse","No root cause",
AQ1978="ODU HS","TX ISSUE",
AQ1978="IP &amp; VLAN","TX ISSUE",
AQ1978="Warehouse HUAWEI","SPARE-ISSUE",
AQ1978="SPARE-HS","SPARE-ISSUE",
AQ1978="Power Telco","RAN ISSUE",AQ1978="no impacts","no impacts"
),"")</f>
        <v>No root cause</v>
      </c>
      <c r="AQ1978" s="126" t="s">
        <v>5344</v>
      </c>
      <c r="AR1978" s="48" t="str" cm="1">
        <f t="array" ref="AR1978">IFERROR(_xlfn.IFS(
AQ1978="MPR ISSUE","ACTIVE",
AQ1978="BSS Hardware Issue","ACTIVE",
AQ1978="Sites strategiques, MLL, Pylone, etc.","PASSIVE",
AQ1978="AKTIVCO DEFAUT GE &amp; POWER Cabinet","PASSIVE",
AQ1978="AKTIVCO Coupure ENEO &amp; Baisse de tension","PASSIVE",
AQ1978="Coupure ENEO &amp; Baisse de tension","PASSIVE",
AQ1978="Defaut GE &amp; POWER Cabinet","PASSIVE",
AQ1978="Sharing","PASSIVE",
AQ1978="Sites strategiques &amp; DataCenter","PASSIVE",
AQ1978="Exclu","Exclu",
AQ1978="SAT","ACTIVE",
AQ1978="SPARE-ISSUE","SPARE-ISSUE",
AQ1978="Fiber CAmtel","ACTIVE",
AQ1978="Fiber AOF","ACTIVE",
AQ1978="Projet OCM (HUAWEI)","PLANNED WORKS",
AQ1978="Projet OCM (NOKIA)","PLANNED WORKS",
AQ1978="ACCESS-ISSUE","ACCESS-ISSUE",
AQ1978="Projet OCM (ZTE, NOKIA, autres projets)","PLANNED WORKS",
AQ1978="No root CAuse","No root cause",
AQ1978="ODU HS","ACTIVE",
AQ1978="IP &amp; VLAN","ACTIVE",
AQ1978="Warehouse HUAWEI","SPARE-ISSUE",
AQ1978="SPARE-HS","SPARE-ISSUE",
AQ1978="Power Telco","ACTIVE", AQ1978="no impacts","no impacts"
),"")</f>
        <v>No root cause</v>
      </c>
      <c r="AS1978" s="92" t="s">
        <v>5537</v>
      </c>
      <c r="AT1978" s="98" t="s">
        <v>3886</v>
      </c>
      <c r="AU1978" s="96"/>
      <c r="AV1978" s="17" t="s">
        <v>5537</v>
      </c>
      <c r="AW1978" s="7" t="s">
        <v>5537</v>
      </c>
      <c r="AX1978" s="6" t="s">
        <v>5537</v>
      </c>
      <c r="AY1978" s="7"/>
      <c r="AZ1978" s="3" t="s">
        <v>5537</v>
      </c>
      <c r="BA1978" s="18" t="s">
        <v>5537</v>
      </c>
      <c r="BB1978" s="18" t="s">
        <v>5537</v>
      </c>
      <c r="BC1978" s="18" t="s">
        <v>5537</v>
      </c>
      <c r="BD1978" s="18" t="s">
        <v>5537</v>
      </c>
      <c r="BE1978" s="18" t="s">
        <v>5537</v>
      </c>
      <c r="BF1978" s="18" t="s">
        <v>5537</v>
      </c>
      <c r="BG1978" s="18" t="s">
        <v>5537</v>
      </c>
      <c r="BH1978" s="18" t="s">
        <v>5537</v>
      </c>
      <c r="BI1978" s="18" t="s">
        <v>5537</v>
      </c>
      <c r="BJ1978" s="18" t="s">
        <v>5537</v>
      </c>
      <c r="BK1978" s="18" t="s">
        <v>5537</v>
      </c>
      <c r="BL1978" s="9" t="s">
        <v>5537</v>
      </c>
      <c r="BM1978" s="14" t="s">
        <v>5537</v>
      </c>
      <c r="BN1978" s="14" t="s">
        <v>5537</v>
      </c>
      <c r="BO1978" s="14" t="str">
        <f>_xlfn.XLOOKUP(B1978,'[4]cell downs 18042026 17h'!$B:$B,'[4]cell downs 18042026 17h'!$B:$B,"")</f>
        <v/>
      </c>
      <c r="BP1978" s="14" t="str">
        <f>_xlfn.XLOOKUP(B1978,'[5]Cells Huawei 19042026 15h'!$B:$B,'[5]Cells Huawei 19042026 15h'!$B:$B,"")</f>
        <v/>
      </c>
      <c r="BQ1978" s="9" t="str">
        <f>_xlfn.XLOOKUP(B1978,'[6]cells down 19042026 9H40'!$B:$B,'[6]cells down 19042026 9H40'!$B:$B,"")</f>
        <v/>
      </c>
      <c r="BR1978" s="9" t="s">
        <v>5537</v>
      </c>
      <c r="BS1978" s="9" t="s">
        <v>302</v>
      </c>
      <c r="BT1978" s="108"/>
    </row>
    <row r="1979" spans="1:72" s="9" customFormat="1" x14ac:dyDescent="0.35">
      <c r="A1979" s="1" t="s">
        <v>3887</v>
      </c>
      <c r="B1979" s="8" t="s">
        <v>3888</v>
      </c>
      <c r="C1979" s="3" t="str">
        <f>_xlfn.XLOOKUP(B1979,'[1]daily break down'!$D:$D,'[1]daily break down'!$E:$E,"")</f>
        <v>CENTRE</v>
      </c>
      <c r="D1979" s="1" t="s">
        <v>11</v>
      </c>
      <c r="E1979" s="1" t="s">
        <v>66</v>
      </c>
      <c r="F1979" s="3" t="s">
        <v>37</v>
      </c>
      <c r="G1979" s="1" t="s">
        <v>3887</v>
      </c>
      <c r="H1979" s="34" t="str">
        <f>_xlfn.XLOOKUP(B1979,[2]CALCULATION!$B:$B,[2]CALCULATION!$H:$H,"")</f>
        <v>ZTE</v>
      </c>
      <c r="I1979" s="28">
        <v>0</v>
      </c>
      <c r="J1979" s="28">
        <v>0</v>
      </c>
      <c r="K1979" s="28">
        <v>0</v>
      </c>
      <c r="L1979" s="28">
        <v>0</v>
      </c>
      <c r="M1979" s="28">
        <v>0</v>
      </c>
      <c r="N1979" s="28">
        <v>0</v>
      </c>
      <c r="O1979" s="28">
        <v>0</v>
      </c>
      <c r="P1979" s="28">
        <v>0</v>
      </c>
      <c r="Q1979" s="28">
        <v>0</v>
      </c>
      <c r="R1979" s="28">
        <v>0</v>
      </c>
      <c r="S1979" s="93">
        <v>0</v>
      </c>
      <c r="T1979" s="93">
        <f>_xlfn.XLOOKUP(B1979,'[3]Nur des jours'!$B:$B,'[3]Nur des jours'!$U:$U,"")</f>
        <v>0</v>
      </c>
      <c r="U1979" s="93">
        <v>0</v>
      </c>
      <c r="V1979" s="93">
        <v>0</v>
      </c>
      <c r="W1979" s="93">
        <v>0</v>
      </c>
      <c r="X1979" s="93">
        <v>0</v>
      </c>
      <c r="Y1979" s="93">
        <v>0</v>
      </c>
      <c r="Z1979" s="93">
        <v>0</v>
      </c>
      <c r="AA1979" s="93">
        <v>0</v>
      </c>
      <c r="AB1979" s="93">
        <v>0</v>
      </c>
      <c r="AC1979" s="93"/>
      <c r="AD1979" s="93">
        <v>0</v>
      </c>
      <c r="AE1979" s="93">
        <v>0</v>
      </c>
      <c r="AF1979" s="93">
        <v>0</v>
      </c>
      <c r="AG1979" s="93"/>
      <c r="AH1979" s="93">
        <v>0</v>
      </c>
      <c r="AI1979" s="93">
        <v>0</v>
      </c>
      <c r="AJ1979" s="93">
        <v>0</v>
      </c>
      <c r="AK1979" s="93">
        <v>0</v>
      </c>
      <c r="AL1979" s="93">
        <v>0</v>
      </c>
      <c r="AM1979" s="49" t="s">
        <v>5559</v>
      </c>
      <c r="AN1979" s="49"/>
      <c r="AO1979" s="48" t="str" cm="1">
        <f t="array" ref="AO1979">IFERROR(_xlfn.IFS(
AQ1979="MPR ISSUE","PDH",
AQ1979="BSS Hardware Issue","BSS",
AQ1979="Sites strategiques, MLL, Pylone, etc.","ENVTECH",
AQ1979="AKTIVCO DEFAUT GE &amp; POWER Cabinet","AKTIVCO",
AQ1979="AKTIVCO Coupure ENEO &amp; Baisse de tension","AKTIVCO GRID ONLY",
AQ1979="Coupure ENEO &amp; Baisse de tension","IHS GRID ONLY",
AQ1979="Defaut GE &amp; POWER Cabinet","IHS",
AQ1979="Sharing","Partners",
AQ1979="Sites strategiques &amp; DataCenter","SST &amp; DC",
AQ1979="Exclu","Exclu",
AQ1979="SAT","SAT",
AQ1979="SPARE-ISSUE","SPARE-ISSUE",
AQ1979="Fiber CAmtel","TRANS_FO_CAMTEL",
AQ1979="Fiber AOF","Fiber AOF",
AQ1979="Projet OCM (HUAWEI)","TRAVAUX-HUAWEI",
AQ1979="Projet OCM (NOKIA)","TRAVAUX-NOKIA",
AQ1979="ACCESS-ISSUE","ACCESS-ISSUE",
AQ1979="Projet OCM (ZTE, NOKIA, autres projets)","TRAVAUX OCM",
AQ1979="No root CAuse","No root cause",
AQ1979="ODU HS","PDH",
AQ1979="IP &amp; VLAN","PDH",
AQ1979="Warehouse HUAWEI","SPARE-ISSUE",
AQ1979="SPARE-HS","SPARE-ISSUE",
AQ1979="Power Telco","BSS",AQ1979="no impacts","no impacts"
),"")</f>
        <v>No root cause</v>
      </c>
      <c r="AP1979" s="48" t="str" cm="1">
        <f t="array" ref="AP1979">IFERROR(_xlfn.IFS(
AQ1979="MPR ISSUE","TX ISSUE",
AQ1979="BSS Hardware Issue","RAN ISSUE",
AQ1979="Sites strategiques, MLL, Pylone, etc.","ENVTECH",
AQ1979="AKTIVCO DEFAUT GE &amp; POWER Cabinet","POWER ISSUE",
AQ1979="AKTIVCO Coupure ENEO &amp; Baisse de tension","POWER ISSUE",
AQ1979="Coupure ENEO &amp; Baisse de tension","POWER ISSUE",
AQ1979="Defaut GE &amp; POWER Cabinet","POWER ISSUE",
AQ1979="Sharing","POWER ISSUE",
AQ1979="Sites strategiques &amp; DataCenter","POWER ISSUE",
AQ1979="Exclu","Exclu",
AQ1979="SAT","TX ISSUE",
AQ1979="SPARE-ISSUE","SPARE-ISSUE",
AQ1979="Fiber CAmtel","TX ISSUE",
AQ1979="Fiber AOF","TX ISSUE",
AQ1979="Projet OCM (HUAWEI)","TRAVAUX-HUAWEI",
AQ1979="Projet OCM (NOKIA)","TRAVAUX -NOKIA",
AQ1979="ACCESS-ISSUE","ACCESS-ISSUE",
AQ1979="Projet OCM (ZTE, NOKIA, autres projets)","TRAVAUX OCM",
AQ1979="No root CAuse","No root cause",
AQ1979="ODU HS","TX ISSUE",
AQ1979="IP &amp; VLAN","TX ISSUE",
AQ1979="Warehouse HUAWEI","SPARE-ISSUE",
AQ1979="SPARE-HS","SPARE-ISSUE",
AQ1979="Power Telco","RAN ISSUE",AQ1979="no impacts","no impacts"
),"")</f>
        <v>No root cause</v>
      </c>
      <c r="AQ1979" s="126" t="s">
        <v>5344</v>
      </c>
      <c r="AR1979" s="48" t="str" cm="1">
        <f t="array" ref="AR1979">IFERROR(_xlfn.IFS(
AQ1979="MPR ISSUE","ACTIVE",
AQ1979="BSS Hardware Issue","ACTIVE",
AQ1979="Sites strategiques, MLL, Pylone, etc.","PASSIVE",
AQ1979="AKTIVCO DEFAUT GE &amp; POWER Cabinet","PASSIVE",
AQ1979="AKTIVCO Coupure ENEO &amp; Baisse de tension","PASSIVE",
AQ1979="Coupure ENEO &amp; Baisse de tension","PASSIVE",
AQ1979="Defaut GE &amp; POWER Cabinet","PASSIVE",
AQ1979="Sharing","PASSIVE",
AQ1979="Sites strategiques &amp; DataCenter","PASSIVE",
AQ1979="Exclu","Exclu",
AQ1979="SAT","ACTIVE",
AQ1979="SPARE-ISSUE","SPARE-ISSUE",
AQ1979="Fiber CAmtel","ACTIVE",
AQ1979="Fiber AOF","ACTIVE",
AQ1979="Projet OCM (HUAWEI)","PLANNED WORKS",
AQ1979="Projet OCM (NOKIA)","PLANNED WORKS",
AQ1979="ACCESS-ISSUE","ACCESS-ISSUE",
AQ1979="Projet OCM (ZTE, NOKIA, autres projets)","PLANNED WORKS",
AQ1979="No root CAuse","No root cause",
AQ1979="ODU HS","ACTIVE",
AQ1979="IP &amp; VLAN","ACTIVE",
AQ1979="Warehouse HUAWEI","SPARE-ISSUE",
AQ1979="SPARE-HS","SPARE-ISSUE",
AQ1979="Power Telco","ACTIVE", AQ1979="no impacts","no impacts"
),"")</f>
        <v>No root cause</v>
      </c>
      <c r="AS1979" s="92" t="s">
        <v>5537</v>
      </c>
      <c r="AT1979" s="98" t="s">
        <v>3888</v>
      </c>
      <c r="AU1979" s="96"/>
      <c r="AV1979" s="17" t="s">
        <v>5537</v>
      </c>
      <c r="AW1979" s="7" t="s">
        <v>5537</v>
      </c>
      <c r="AX1979" s="6" t="s">
        <v>5537</v>
      </c>
      <c r="AY1979" s="7"/>
      <c r="AZ1979" s="3" t="s">
        <v>5537</v>
      </c>
      <c r="BA1979" s="18" t="s">
        <v>5537</v>
      </c>
      <c r="BB1979" s="18" t="s">
        <v>5537</v>
      </c>
      <c r="BC1979" s="18" t="s">
        <v>5537</v>
      </c>
      <c r="BD1979" s="18" t="s">
        <v>5537</v>
      </c>
      <c r="BE1979" s="18" t="s">
        <v>5537</v>
      </c>
      <c r="BF1979" s="18" t="s">
        <v>5537</v>
      </c>
      <c r="BG1979" s="18" t="s">
        <v>5537</v>
      </c>
      <c r="BH1979" s="18" t="s">
        <v>5537</v>
      </c>
      <c r="BI1979" s="18" t="s">
        <v>5537</v>
      </c>
      <c r="BJ1979" s="18" t="s">
        <v>5537</v>
      </c>
      <c r="BK1979" s="18" t="s">
        <v>5537</v>
      </c>
      <c r="BL1979" s="9" t="s">
        <v>5537</v>
      </c>
      <c r="BM1979" s="14" t="s">
        <v>5537</v>
      </c>
      <c r="BN1979" s="14" t="s">
        <v>5537</v>
      </c>
      <c r="BO1979" s="14" t="str">
        <f>_xlfn.XLOOKUP(B1979,'[4]cell downs 18042026 17h'!$B:$B,'[4]cell downs 18042026 17h'!$B:$B,"")</f>
        <v/>
      </c>
      <c r="BP1979" s="14" t="str">
        <f>_xlfn.XLOOKUP(B1979,'[5]Cells Huawei 19042026 15h'!$B:$B,'[5]Cells Huawei 19042026 15h'!$B:$B,"")</f>
        <v/>
      </c>
      <c r="BQ1979" s="9" t="str">
        <f>_xlfn.XLOOKUP(B1979,'[6]cells down 19042026 9H40'!$B:$B,'[6]cells down 19042026 9H40'!$B:$B,"")</f>
        <v/>
      </c>
      <c r="BR1979" s="9" t="s">
        <v>3888</v>
      </c>
      <c r="BS1979" s="9" t="s">
        <v>594</v>
      </c>
      <c r="BT1979" s="108"/>
    </row>
    <row r="1980" spans="1:72" s="9" customFormat="1" x14ac:dyDescent="0.35">
      <c r="A1980" s="1" t="s">
        <v>3889</v>
      </c>
      <c r="B1980" s="8" t="s">
        <v>3890</v>
      </c>
      <c r="C1980" s="3" t="str">
        <f>_xlfn.XLOOKUP(B1980,'[1]daily break down'!$D:$D,'[1]daily break down'!$E:$E,"")</f>
        <v>CENTRE</v>
      </c>
      <c r="D1980" s="1" t="s">
        <v>11</v>
      </c>
      <c r="E1980" s="1" t="s">
        <v>3891</v>
      </c>
      <c r="F1980" s="3" t="s">
        <v>37</v>
      </c>
      <c r="G1980" s="1" t="s">
        <v>3889</v>
      </c>
      <c r="H1980" s="34" t="str">
        <f>_xlfn.XLOOKUP(B1980,[2]CALCULATION!$B:$B,[2]CALCULATION!$H:$H,"")</f>
        <v>ZTE</v>
      </c>
      <c r="I1980" s="28">
        <v>0</v>
      </c>
      <c r="J1980" s="28">
        <v>0</v>
      </c>
      <c r="K1980" s="28">
        <v>0</v>
      </c>
      <c r="L1980" s="28">
        <v>0</v>
      </c>
      <c r="M1980" s="28">
        <v>0</v>
      </c>
      <c r="N1980" s="28">
        <v>0</v>
      </c>
      <c r="O1980" s="28">
        <v>0</v>
      </c>
      <c r="P1980" s="28">
        <v>0</v>
      </c>
      <c r="Q1980" s="28">
        <v>0</v>
      </c>
      <c r="R1980" s="28">
        <v>0</v>
      </c>
      <c r="S1980" s="93">
        <v>0</v>
      </c>
      <c r="T1980" s="93">
        <f>_xlfn.XLOOKUP(B1980,'[3]Nur des jours'!$B:$B,'[3]Nur des jours'!$U:$U,"")</f>
        <v>0</v>
      </c>
      <c r="U1980" s="93">
        <v>0</v>
      </c>
      <c r="V1980" s="93">
        <v>0</v>
      </c>
      <c r="W1980" s="93">
        <v>0</v>
      </c>
      <c r="X1980" s="93">
        <v>0</v>
      </c>
      <c r="Y1980" s="93">
        <v>0</v>
      </c>
      <c r="Z1980" s="93">
        <v>0</v>
      </c>
      <c r="AA1980" s="93">
        <v>0</v>
      </c>
      <c r="AB1980" s="93">
        <v>0</v>
      </c>
      <c r="AC1980" s="93"/>
      <c r="AD1980" s="93">
        <v>0</v>
      </c>
      <c r="AE1980" s="93">
        <v>0</v>
      </c>
      <c r="AF1980" s="93">
        <v>0</v>
      </c>
      <c r="AG1980" s="93"/>
      <c r="AH1980" s="93">
        <v>0</v>
      </c>
      <c r="AI1980" s="93">
        <v>0</v>
      </c>
      <c r="AJ1980" s="93">
        <v>0</v>
      </c>
      <c r="AK1980" s="93">
        <v>0</v>
      </c>
      <c r="AL1980" s="93">
        <v>0</v>
      </c>
      <c r="AM1980" s="49" t="s">
        <v>5559</v>
      </c>
      <c r="AN1980" s="49"/>
      <c r="AO1980" s="48" t="str" cm="1">
        <f t="array" ref="AO1980">IFERROR(_xlfn.IFS(
AQ1980="MPR ISSUE","PDH",
AQ1980="BSS Hardware Issue","BSS",
AQ1980="Sites strategiques, MLL, Pylone, etc.","ENVTECH",
AQ1980="AKTIVCO DEFAUT GE &amp; POWER Cabinet","AKTIVCO",
AQ1980="AKTIVCO Coupure ENEO &amp; Baisse de tension","AKTIVCO GRID ONLY",
AQ1980="Coupure ENEO &amp; Baisse de tension","IHS GRID ONLY",
AQ1980="Defaut GE &amp; POWER Cabinet","IHS",
AQ1980="Sharing","Partners",
AQ1980="Sites strategiques &amp; DataCenter","SST &amp; DC",
AQ1980="Exclu","Exclu",
AQ1980="SAT","SAT",
AQ1980="SPARE-ISSUE","SPARE-ISSUE",
AQ1980="Fiber CAmtel","TRANS_FO_CAMTEL",
AQ1980="Fiber AOF","Fiber AOF",
AQ1980="Projet OCM (HUAWEI)","TRAVAUX-HUAWEI",
AQ1980="Projet OCM (NOKIA)","TRAVAUX-NOKIA",
AQ1980="ACCESS-ISSUE","ACCESS-ISSUE",
AQ1980="Projet OCM (ZTE, NOKIA, autres projets)","TRAVAUX OCM",
AQ1980="No root CAuse","No root cause",
AQ1980="ODU HS","PDH",
AQ1980="IP &amp; VLAN","PDH",
AQ1980="Warehouse HUAWEI","SPARE-ISSUE",
AQ1980="SPARE-HS","SPARE-ISSUE",
AQ1980="Power Telco","BSS",AQ1980="no impacts","no impacts"
),"")</f>
        <v>No root cause</v>
      </c>
      <c r="AP1980" s="48" t="str" cm="1">
        <f t="array" ref="AP1980">IFERROR(_xlfn.IFS(
AQ1980="MPR ISSUE","TX ISSUE",
AQ1980="BSS Hardware Issue","RAN ISSUE",
AQ1980="Sites strategiques, MLL, Pylone, etc.","ENVTECH",
AQ1980="AKTIVCO DEFAUT GE &amp; POWER Cabinet","POWER ISSUE",
AQ1980="AKTIVCO Coupure ENEO &amp; Baisse de tension","POWER ISSUE",
AQ1980="Coupure ENEO &amp; Baisse de tension","POWER ISSUE",
AQ1980="Defaut GE &amp; POWER Cabinet","POWER ISSUE",
AQ1980="Sharing","POWER ISSUE",
AQ1980="Sites strategiques &amp; DataCenter","POWER ISSUE",
AQ1980="Exclu","Exclu",
AQ1980="SAT","TX ISSUE",
AQ1980="SPARE-ISSUE","SPARE-ISSUE",
AQ1980="Fiber CAmtel","TX ISSUE",
AQ1980="Fiber AOF","TX ISSUE",
AQ1980="Projet OCM (HUAWEI)","TRAVAUX-HUAWEI",
AQ1980="Projet OCM (NOKIA)","TRAVAUX -NOKIA",
AQ1980="ACCESS-ISSUE","ACCESS-ISSUE",
AQ1980="Projet OCM (ZTE, NOKIA, autres projets)","TRAVAUX OCM",
AQ1980="No root CAuse","No root cause",
AQ1980="ODU HS","TX ISSUE",
AQ1980="IP &amp; VLAN","TX ISSUE",
AQ1980="Warehouse HUAWEI","SPARE-ISSUE",
AQ1980="SPARE-HS","SPARE-ISSUE",
AQ1980="Power Telco","RAN ISSUE",AQ1980="no impacts","no impacts"
),"")</f>
        <v>No root cause</v>
      </c>
      <c r="AQ1980" s="126" t="s">
        <v>5344</v>
      </c>
      <c r="AR1980" s="48" t="str" cm="1">
        <f t="array" ref="AR1980">IFERROR(_xlfn.IFS(
AQ1980="MPR ISSUE","ACTIVE",
AQ1980="BSS Hardware Issue","ACTIVE",
AQ1980="Sites strategiques, MLL, Pylone, etc.","PASSIVE",
AQ1980="AKTIVCO DEFAUT GE &amp; POWER Cabinet","PASSIVE",
AQ1980="AKTIVCO Coupure ENEO &amp; Baisse de tension","PASSIVE",
AQ1980="Coupure ENEO &amp; Baisse de tension","PASSIVE",
AQ1980="Defaut GE &amp; POWER Cabinet","PASSIVE",
AQ1980="Sharing","PASSIVE",
AQ1980="Sites strategiques &amp; DataCenter","PASSIVE",
AQ1980="Exclu","Exclu",
AQ1980="SAT","ACTIVE",
AQ1980="SPARE-ISSUE","SPARE-ISSUE",
AQ1980="Fiber CAmtel","ACTIVE",
AQ1980="Fiber AOF","ACTIVE",
AQ1980="Projet OCM (HUAWEI)","PLANNED WORKS",
AQ1980="Projet OCM (NOKIA)","PLANNED WORKS",
AQ1980="ACCESS-ISSUE","ACCESS-ISSUE",
AQ1980="Projet OCM (ZTE, NOKIA, autres projets)","PLANNED WORKS",
AQ1980="No root CAuse","No root cause",
AQ1980="ODU HS","ACTIVE",
AQ1980="IP &amp; VLAN","ACTIVE",
AQ1980="Warehouse HUAWEI","SPARE-ISSUE",
AQ1980="SPARE-HS","SPARE-ISSUE",
AQ1980="Power Telco","ACTIVE", AQ1980="no impacts","no impacts"
),"")</f>
        <v>No root cause</v>
      </c>
      <c r="AS1980" s="92" t="s">
        <v>5537</v>
      </c>
      <c r="AT1980" s="98" t="s">
        <v>3890</v>
      </c>
      <c r="AU1980" s="96"/>
      <c r="AV1980" s="17" t="s">
        <v>5537</v>
      </c>
      <c r="AW1980" s="7" t="s">
        <v>5537</v>
      </c>
      <c r="AX1980" s="6" t="s">
        <v>5537</v>
      </c>
      <c r="AY1980" s="7"/>
      <c r="AZ1980" s="3" t="s">
        <v>5537</v>
      </c>
      <c r="BA1980" s="18" t="s">
        <v>5537</v>
      </c>
      <c r="BB1980" s="18" t="s">
        <v>5537</v>
      </c>
      <c r="BC1980" s="18" t="s">
        <v>5537</v>
      </c>
      <c r="BD1980" s="18" t="s">
        <v>5537</v>
      </c>
      <c r="BE1980" s="18" t="s">
        <v>5537</v>
      </c>
      <c r="BF1980" s="18" t="s">
        <v>5537</v>
      </c>
      <c r="BG1980" s="18" t="s">
        <v>5537</v>
      </c>
      <c r="BH1980" s="18" t="s">
        <v>5537</v>
      </c>
      <c r="BI1980" s="18" t="s">
        <v>5537</v>
      </c>
      <c r="BJ1980" s="18" t="s">
        <v>5537</v>
      </c>
      <c r="BK1980" s="18" t="s">
        <v>5537</v>
      </c>
      <c r="BL1980" s="9" t="s">
        <v>5537</v>
      </c>
      <c r="BM1980" s="14" t="s">
        <v>5537</v>
      </c>
      <c r="BN1980" s="14" t="s">
        <v>5537</v>
      </c>
      <c r="BO1980" s="14" t="str">
        <f>_xlfn.XLOOKUP(B1980,'[4]cell downs 18042026 17h'!$B:$B,'[4]cell downs 18042026 17h'!$B:$B,"")</f>
        <v/>
      </c>
      <c r="BP1980" s="14" t="str">
        <f>_xlfn.XLOOKUP(B1980,'[5]Cells Huawei 19042026 15h'!$B:$B,'[5]Cells Huawei 19042026 15h'!$B:$B,"")</f>
        <v/>
      </c>
      <c r="BQ1980" s="9" t="str">
        <f>_xlfn.XLOOKUP(B1980,'[6]cells down 19042026 9H40'!$B:$B,'[6]cells down 19042026 9H40'!$B:$B,"")</f>
        <v/>
      </c>
      <c r="BR1980" s="9" t="s">
        <v>3890</v>
      </c>
      <c r="BS1980" s="9" t="s">
        <v>594</v>
      </c>
      <c r="BT1980" s="108"/>
    </row>
    <row r="1981" spans="1:72" s="9" customFormat="1" x14ac:dyDescent="0.35">
      <c r="A1981" s="1" t="s">
        <v>3919</v>
      </c>
      <c r="B1981" s="8" t="s">
        <v>3920</v>
      </c>
      <c r="C1981" s="3" t="str">
        <f>_xlfn.XLOOKUP(B1981,'[1]daily break down'!$D:$D,'[1]daily break down'!$E:$E,"")</f>
        <v>LITTORAL</v>
      </c>
      <c r="D1981" s="1" t="s">
        <v>11</v>
      </c>
      <c r="E1981" s="1" t="s">
        <v>1129</v>
      </c>
      <c r="F1981" s="3" t="s">
        <v>31</v>
      </c>
      <c r="G1981" s="1" t="s">
        <v>3921</v>
      </c>
      <c r="H1981" s="34" t="str">
        <f>_xlfn.XLOOKUP(B1981,[2]CALCULATION!$B:$B,[2]CALCULATION!$H:$H,"")</f>
        <v>ZTE</v>
      </c>
      <c r="I1981" s="28">
        <v>0</v>
      </c>
      <c r="J1981" s="28">
        <v>0</v>
      </c>
      <c r="K1981" s="28">
        <v>0</v>
      </c>
      <c r="L1981" s="28">
        <v>0</v>
      </c>
      <c r="M1981" s="28">
        <v>0</v>
      </c>
      <c r="N1981" s="28">
        <v>0</v>
      </c>
      <c r="O1981" s="28">
        <v>0</v>
      </c>
      <c r="P1981" s="28">
        <v>0</v>
      </c>
      <c r="Q1981" s="28">
        <v>0</v>
      </c>
      <c r="R1981" s="28">
        <v>0</v>
      </c>
      <c r="S1981" s="93">
        <v>0</v>
      </c>
      <c r="T1981" s="93">
        <f>_xlfn.XLOOKUP(B1981,'[3]Nur des jours'!$B:$B,'[3]Nur des jours'!$U:$U,"")</f>
        <v>0</v>
      </c>
      <c r="U1981" s="93">
        <v>0</v>
      </c>
      <c r="V1981" s="93">
        <v>0</v>
      </c>
      <c r="W1981" s="93">
        <v>0</v>
      </c>
      <c r="X1981" s="93">
        <v>0</v>
      </c>
      <c r="Y1981" s="93">
        <v>0</v>
      </c>
      <c r="Z1981" s="93">
        <v>0</v>
      </c>
      <c r="AA1981" s="93">
        <v>0</v>
      </c>
      <c r="AB1981" s="93">
        <v>0</v>
      </c>
      <c r="AC1981" s="93"/>
      <c r="AD1981" s="93">
        <v>0</v>
      </c>
      <c r="AE1981" s="93">
        <v>0</v>
      </c>
      <c r="AF1981" s="93">
        <v>0</v>
      </c>
      <c r="AG1981" s="93"/>
      <c r="AH1981" s="93">
        <v>0</v>
      </c>
      <c r="AI1981" s="93">
        <v>0</v>
      </c>
      <c r="AJ1981" s="93">
        <v>0</v>
      </c>
      <c r="AK1981" s="93">
        <v>0</v>
      </c>
      <c r="AL1981" s="93">
        <v>0</v>
      </c>
      <c r="AM1981" s="49" t="s">
        <v>5559</v>
      </c>
      <c r="AN1981" s="49"/>
      <c r="AO1981" s="48" t="str" cm="1">
        <f t="array" ref="AO1981">IFERROR(_xlfn.IFS(
AQ1981="MPR ISSUE","PDH",
AQ1981="BSS Hardware Issue","BSS",
AQ1981="Sites strategiques, MLL, Pylone, etc.","ENVTECH",
AQ1981="AKTIVCO DEFAUT GE &amp; POWER Cabinet","AKTIVCO",
AQ1981="AKTIVCO Coupure ENEO &amp; Baisse de tension","AKTIVCO GRID ONLY",
AQ1981="Coupure ENEO &amp; Baisse de tension","IHS GRID ONLY",
AQ1981="Defaut GE &amp; POWER Cabinet","IHS",
AQ1981="Sharing","Partners",
AQ1981="Sites strategiques &amp; DataCenter","SST &amp; DC",
AQ1981="Exclu","Exclu",
AQ1981="SAT","SAT",
AQ1981="SPARE-ISSUE","SPARE-ISSUE",
AQ1981="Fiber CAmtel","TRANS_FO_CAMTEL",
AQ1981="Fiber AOF","Fiber AOF",
AQ1981="Projet OCM (HUAWEI)","TRAVAUX-HUAWEI",
AQ1981="Projet OCM (NOKIA)","TRAVAUX-NOKIA",
AQ1981="ACCESS-ISSUE","ACCESS-ISSUE",
AQ1981="Projet OCM (ZTE, NOKIA, autres projets)","TRAVAUX OCM",
AQ1981="No root CAuse","No root cause",
AQ1981="ODU HS","PDH",
AQ1981="IP &amp; VLAN","PDH",
AQ1981="Warehouse HUAWEI","SPARE-ISSUE",
AQ1981="SPARE-HS","SPARE-ISSUE",
AQ1981="Power Telco","BSS",AQ1981="no impacts","no impacts"
),"")</f>
        <v>No root cause</v>
      </c>
      <c r="AP1981" s="48" t="str" cm="1">
        <f t="array" ref="AP1981">IFERROR(_xlfn.IFS(
AQ1981="MPR ISSUE","TX ISSUE",
AQ1981="BSS Hardware Issue","RAN ISSUE",
AQ1981="Sites strategiques, MLL, Pylone, etc.","ENVTECH",
AQ1981="AKTIVCO DEFAUT GE &amp; POWER Cabinet","POWER ISSUE",
AQ1981="AKTIVCO Coupure ENEO &amp; Baisse de tension","POWER ISSUE",
AQ1981="Coupure ENEO &amp; Baisse de tension","POWER ISSUE",
AQ1981="Defaut GE &amp; POWER Cabinet","POWER ISSUE",
AQ1981="Sharing","POWER ISSUE",
AQ1981="Sites strategiques &amp; DataCenter","POWER ISSUE",
AQ1981="Exclu","Exclu",
AQ1981="SAT","TX ISSUE",
AQ1981="SPARE-ISSUE","SPARE-ISSUE",
AQ1981="Fiber CAmtel","TX ISSUE",
AQ1981="Fiber AOF","TX ISSUE",
AQ1981="Projet OCM (HUAWEI)","TRAVAUX-HUAWEI",
AQ1981="Projet OCM (NOKIA)","TRAVAUX -NOKIA",
AQ1981="ACCESS-ISSUE","ACCESS-ISSUE",
AQ1981="Projet OCM (ZTE, NOKIA, autres projets)","TRAVAUX OCM",
AQ1981="No root CAuse","No root cause",
AQ1981="ODU HS","TX ISSUE",
AQ1981="IP &amp; VLAN","TX ISSUE",
AQ1981="Warehouse HUAWEI","SPARE-ISSUE",
AQ1981="SPARE-HS","SPARE-ISSUE",
AQ1981="Power Telco","RAN ISSUE",AQ1981="no impacts","no impacts"
),"")</f>
        <v>No root cause</v>
      </c>
      <c r="AQ1981" s="126" t="s">
        <v>5344</v>
      </c>
      <c r="AR1981" s="48" t="str" cm="1">
        <f t="array" ref="AR1981">IFERROR(_xlfn.IFS(
AQ1981="MPR ISSUE","ACTIVE",
AQ1981="BSS Hardware Issue","ACTIVE",
AQ1981="Sites strategiques, MLL, Pylone, etc.","PASSIVE",
AQ1981="AKTIVCO DEFAUT GE &amp; POWER Cabinet","PASSIVE",
AQ1981="AKTIVCO Coupure ENEO &amp; Baisse de tension","PASSIVE",
AQ1981="Coupure ENEO &amp; Baisse de tension","PASSIVE",
AQ1981="Defaut GE &amp; POWER Cabinet","PASSIVE",
AQ1981="Sharing","PASSIVE",
AQ1981="Sites strategiques &amp; DataCenter","PASSIVE",
AQ1981="Exclu","Exclu",
AQ1981="SAT","ACTIVE",
AQ1981="SPARE-ISSUE","SPARE-ISSUE",
AQ1981="Fiber CAmtel","ACTIVE",
AQ1981="Fiber AOF","ACTIVE",
AQ1981="Projet OCM (HUAWEI)","PLANNED WORKS",
AQ1981="Projet OCM (NOKIA)","PLANNED WORKS",
AQ1981="ACCESS-ISSUE","ACCESS-ISSUE",
AQ1981="Projet OCM (ZTE, NOKIA, autres projets)","PLANNED WORKS",
AQ1981="No root CAuse","No root cause",
AQ1981="ODU HS","ACTIVE",
AQ1981="IP &amp; VLAN","ACTIVE",
AQ1981="Warehouse HUAWEI","SPARE-ISSUE",
AQ1981="SPARE-HS","SPARE-ISSUE",
AQ1981="Power Telco","ACTIVE", AQ1981="no impacts","no impacts"
),"")</f>
        <v>No root cause</v>
      </c>
      <c r="AS1981" s="92" t="s">
        <v>5537</v>
      </c>
      <c r="AT1981" s="98" t="s">
        <v>3920</v>
      </c>
      <c r="AV1981" s="17" t="s">
        <v>5537</v>
      </c>
      <c r="AW1981" s="7" t="s">
        <v>5537</v>
      </c>
      <c r="AX1981" s="6" t="s">
        <v>5537</v>
      </c>
      <c r="AY1981" s="7"/>
      <c r="AZ1981" s="3" t="s">
        <v>5537</v>
      </c>
      <c r="BA1981" s="18" t="s">
        <v>5537</v>
      </c>
      <c r="BB1981" s="18" t="s">
        <v>5537</v>
      </c>
      <c r="BC1981" s="18" t="s">
        <v>5537</v>
      </c>
      <c r="BD1981" s="18" t="s">
        <v>5537</v>
      </c>
      <c r="BE1981" s="18" t="s">
        <v>5537</v>
      </c>
      <c r="BF1981" s="18" t="s">
        <v>5537</v>
      </c>
      <c r="BG1981" s="18" t="s">
        <v>5537</v>
      </c>
      <c r="BH1981" s="18" t="s">
        <v>5537</v>
      </c>
      <c r="BI1981" s="18" t="s">
        <v>5537</v>
      </c>
      <c r="BJ1981" s="18" t="s">
        <v>5537</v>
      </c>
      <c r="BK1981" s="18" t="s">
        <v>5537</v>
      </c>
      <c r="BL1981" s="9" t="s">
        <v>5537</v>
      </c>
      <c r="BM1981" s="14" t="s">
        <v>5537</v>
      </c>
      <c r="BN1981" s="14" t="s">
        <v>5537</v>
      </c>
      <c r="BO1981" s="14" t="str">
        <f>_xlfn.XLOOKUP(B1981,'[4]cell downs 18042026 17h'!$B:$B,'[4]cell downs 18042026 17h'!$B:$B,"")</f>
        <v/>
      </c>
      <c r="BP1981" s="14" t="str">
        <f>_xlfn.XLOOKUP(B1981,'[5]Cells Huawei 19042026 15h'!$B:$B,'[5]Cells Huawei 19042026 15h'!$B:$B,"")</f>
        <v/>
      </c>
      <c r="BQ1981" s="9" t="str">
        <f>_xlfn.XLOOKUP(B1981,'[6]cells down 19042026 9H40'!$B:$B,'[6]cells down 19042026 9H40'!$B:$B,"")</f>
        <v/>
      </c>
      <c r="BR1981" s="9" t="s">
        <v>3920</v>
      </c>
      <c r="BS1981" s="9" t="s">
        <v>5579</v>
      </c>
      <c r="BT1981" s="108"/>
    </row>
    <row r="1982" spans="1:72" s="9" customFormat="1" x14ac:dyDescent="0.35">
      <c r="A1982" s="1" t="s">
        <v>3922</v>
      </c>
      <c r="B1982" s="8" t="s">
        <v>3923</v>
      </c>
      <c r="C1982" s="3" t="str">
        <f>_xlfn.XLOOKUP(B1982,'[1]daily break down'!$D:$D,'[1]daily break down'!$E:$E,"")</f>
        <v>CENTRE</v>
      </c>
      <c r="D1982" s="1" t="s">
        <v>21</v>
      </c>
      <c r="E1982" s="1" t="s">
        <v>125</v>
      </c>
      <c r="F1982" s="3" t="s">
        <v>69</v>
      </c>
      <c r="G1982" s="1" t="s">
        <v>3924</v>
      </c>
      <c r="H1982" s="33" t="str">
        <f>_xlfn.XLOOKUP(B1982,[2]CALCULATION!$B:$B,[2]CALCULATION!$H:$H,"")</f>
        <v>NOKIA</v>
      </c>
      <c r="I1982" s="28">
        <v>0</v>
      </c>
      <c r="J1982" s="28">
        <v>0</v>
      </c>
      <c r="K1982" s="28">
        <v>0</v>
      </c>
      <c r="L1982" s="28">
        <v>0</v>
      </c>
      <c r="M1982" s="28">
        <v>0</v>
      </c>
      <c r="N1982" s="28">
        <v>0</v>
      </c>
      <c r="O1982" s="28">
        <v>0</v>
      </c>
      <c r="P1982" s="28">
        <v>0</v>
      </c>
      <c r="Q1982" s="28">
        <v>0</v>
      </c>
      <c r="R1982" s="28">
        <v>0</v>
      </c>
      <c r="S1982" s="93">
        <v>0</v>
      </c>
      <c r="T1982" s="93">
        <f>_xlfn.XLOOKUP(B1982,'[3]Nur des jours'!$B:$B,'[3]Nur des jours'!$U:$U,"")</f>
        <v>0</v>
      </c>
      <c r="U1982" s="93">
        <v>0</v>
      </c>
      <c r="V1982" s="93">
        <v>0</v>
      </c>
      <c r="W1982" s="93">
        <v>0</v>
      </c>
      <c r="X1982" s="93">
        <v>0</v>
      </c>
      <c r="Y1982" s="93">
        <v>0</v>
      </c>
      <c r="Z1982" s="93">
        <v>0</v>
      </c>
      <c r="AA1982" s="93">
        <v>0</v>
      </c>
      <c r="AB1982" s="93">
        <v>0</v>
      </c>
      <c r="AC1982" s="93"/>
      <c r="AD1982" s="93">
        <v>0</v>
      </c>
      <c r="AE1982" s="93">
        <v>0</v>
      </c>
      <c r="AF1982" s="93">
        <v>0</v>
      </c>
      <c r="AG1982" s="93"/>
      <c r="AH1982" s="93">
        <v>0</v>
      </c>
      <c r="AI1982" s="93">
        <v>0</v>
      </c>
      <c r="AJ1982" s="93">
        <v>0</v>
      </c>
      <c r="AK1982" s="93">
        <v>0</v>
      </c>
      <c r="AL1982" s="93">
        <v>0</v>
      </c>
      <c r="AM1982" s="49" t="s">
        <v>5559</v>
      </c>
      <c r="AN1982" s="49"/>
      <c r="AO1982" s="48" t="str" cm="1">
        <f t="array" ref="AO1982">IFERROR(_xlfn.IFS(
AQ1982="MPR ISSUE","PDH",
AQ1982="BSS Hardware Issue","BSS",
AQ1982="Sites strategiques, MLL, Pylone, etc.","ENVTECH",
AQ1982="AKTIVCO DEFAUT GE &amp; POWER Cabinet","AKTIVCO",
AQ1982="AKTIVCO Coupure ENEO &amp; Baisse de tension","AKTIVCO GRID ONLY",
AQ1982="Coupure ENEO &amp; Baisse de tension","IHS GRID ONLY",
AQ1982="Defaut GE &amp; POWER Cabinet","IHS",
AQ1982="Sharing","Partners",
AQ1982="Sites strategiques &amp; DataCenter","SST &amp; DC",
AQ1982="Exclu","Exclu",
AQ1982="SAT","SAT",
AQ1982="SPARE-ISSUE","SPARE-ISSUE",
AQ1982="Fiber CAmtel","TRANS_FO_CAMTEL",
AQ1982="Fiber AOF","Fiber AOF",
AQ1982="Projet OCM (HUAWEI)","TRAVAUX-HUAWEI",
AQ1982="Projet OCM (NOKIA)","TRAVAUX-NOKIA",
AQ1982="ACCESS-ISSUE","ACCESS-ISSUE",
AQ1982="Projet OCM (ZTE, NOKIA, autres projets)","TRAVAUX OCM",
AQ1982="No root CAuse","No root cause",
AQ1982="ODU HS","PDH",
AQ1982="IP &amp; VLAN","PDH",
AQ1982="Warehouse HUAWEI","SPARE-ISSUE",
AQ1982="SPARE-HS","SPARE-ISSUE",
AQ1982="Power Telco","BSS",AQ1982="no impacts","no impacts"
),"")</f>
        <v>No root cause</v>
      </c>
      <c r="AP1982" s="48" t="str" cm="1">
        <f t="array" ref="AP1982">IFERROR(_xlfn.IFS(
AQ1982="MPR ISSUE","TX ISSUE",
AQ1982="BSS Hardware Issue","RAN ISSUE",
AQ1982="Sites strategiques, MLL, Pylone, etc.","ENVTECH",
AQ1982="AKTIVCO DEFAUT GE &amp; POWER Cabinet","POWER ISSUE",
AQ1982="AKTIVCO Coupure ENEO &amp; Baisse de tension","POWER ISSUE",
AQ1982="Coupure ENEO &amp; Baisse de tension","POWER ISSUE",
AQ1982="Defaut GE &amp; POWER Cabinet","POWER ISSUE",
AQ1982="Sharing","POWER ISSUE",
AQ1982="Sites strategiques &amp; DataCenter","POWER ISSUE",
AQ1982="Exclu","Exclu",
AQ1982="SAT","TX ISSUE",
AQ1982="SPARE-ISSUE","SPARE-ISSUE",
AQ1982="Fiber CAmtel","TX ISSUE",
AQ1982="Fiber AOF","TX ISSUE",
AQ1982="Projet OCM (HUAWEI)","TRAVAUX-HUAWEI",
AQ1982="Projet OCM (NOKIA)","TRAVAUX -NOKIA",
AQ1982="ACCESS-ISSUE","ACCESS-ISSUE",
AQ1982="Projet OCM (ZTE, NOKIA, autres projets)","TRAVAUX OCM",
AQ1982="No root CAuse","No root cause",
AQ1982="ODU HS","TX ISSUE",
AQ1982="IP &amp; VLAN","TX ISSUE",
AQ1982="Warehouse HUAWEI","SPARE-ISSUE",
AQ1982="SPARE-HS","SPARE-ISSUE",
AQ1982="Power Telco","RAN ISSUE",AQ1982="no impacts","no impacts"
),"")</f>
        <v>No root cause</v>
      </c>
      <c r="AQ1982" s="67" t="s">
        <v>5344</v>
      </c>
      <c r="AR1982" s="48" t="str" cm="1">
        <f t="array" ref="AR1982">IFERROR(_xlfn.IFS(
AQ1982="MPR ISSUE","ACTIVE",
AQ1982="BSS Hardware Issue","ACTIVE",
AQ1982="Sites strategiques, MLL, Pylone, etc.","PASSIVE",
AQ1982="AKTIVCO DEFAUT GE &amp; POWER Cabinet","PASSIVE",
AQ1982="AKTIVCO Coupure ENEO &amp; Baisse de tension","PASSIVE",
AQ1982="Coupure ENEO &amp; Baisse de tension","PASSIVE",
AQ1982="Defaut GE &amp; POWER Cabinet","PASSIVE",
AQ1982="Sharing","PASSIVE",
AQ1982="Sites strategiques &amp; DataCenter","PASSIVE",
AQ1982="Exclu","Exclu",
AQ1982="SAT","ACTIVE",
AQ1982="SPARE-ISSUE","SPARE-ISSUE",
AQ1982="Fiber CAmtel","ACTIVE",
AQ1982="Fiber AOF","ACTIVE",
AQ1982="Projet OCM (HUAWEI)","PLANNED WORKS",
AQ1982="Projet OCM (NOKIA)","PLANNED WORKS",
AQ1982="ACCESS-ISSUE","ACCESS-ISSUE",
AQ1982="Projet OCM (ZTE, NOKIA, autres projets)","PLANNED WORKS",
AQ1982="No root CAuse","No root cause",
AQ1982="ODU HS","ACTIVE",
AQ1982="IP &amp; VLAN","ACTIVE",
AQ1982="Warehouse HUAWEI","SPARE-ISSUE",
AQ1982="SPARE-HS","SPARE-ISSUE",
AQ1982="Power Telco","ACTIVE", AQ1982="no impacts","no impacts"
),"")</f>
        <v>No root cause</v>
      </c>
      <c r="AS1982" s="92" t="s">
        <v>5537</v>
      </c>
      <c r="AT1982" s="98" t="s">
        <v>3923</v>
      </c>
      <c r="AV1982" s="17" t="s">
        <v>5537</v>
      </c>
      <c r="AW1982" s="7" t="s">
        <v>5537</v>
      </c>
      <c r="AX1982" s="6" t="s">
        <v>5537</v>
      </c>
      <c r="AY1982" s="7"/>
      <c r="AZ1982" s="3" t="s">
        <v>5537</v>
      </c>
      <c r="BA1982" s="18" t="s">
        <v>5537</v>
      </c>
      <c r="BB1982" s="18" t="s">
        <v>5537</v>
      </c>
      <c r="BC1982" s="18" t="s">
        <v>5537</v>
      </c>
      <c r="BD1982" s="18" t="s">
        <v>5537</v>
      </c>
      <c r="BE1982" s="18" t="s">
        <v>5537</v>
      </c>
      <c r="BF1982" s="18" t="s">
        <v>5537</v>
      </c>
      <c r="BG1982" s="18" t="s">
        <v>5537</v>
      </c>
      <c r="BH1982" s="18" t="s">
        <v>5537</v>
      </c>
      <c r="BI1982" s="18" t="s">
        <v>5537</v>
      </c>
      <c r="BJ1982" s="18" t="s">
        <v>5537</v>
      </c>
      <c r="BK1982" s="18" t="s">
        <v>5537</v>
      </c>
      <c r="BL1982" s="9" t="s">
        <v>5537</v>
      </c>
      <c r="BM1982" s="14" t="s">
        <v>5537</v>
      </c>
      <c r="BN1982" s="14" t="s">
        <v>5537</v>
      </c>
      <c r="BO1982" s="14" t="str">
        <f>_xlfn.XLOOKUP(B1982,'[4]cell downs 18042026 17h'!$B:$B,'[4]cell downs 18042026 17h'!$B:$B,"")</f>
        <v/>
      </c>
      <c r="BP1982" s="14" t="str">
        <f>_xlfn.XLOOKUP(B1982,'[5]Cells Huawei 19042026 15h'!$B:$B,'[5]Cells Huawei 19042026 15h'!$B:$B,"")</f>
        <v/>
      </c>
      <c r="BQ1982" s="9" t="str">
        <f>_xlfn.XLOOKUP(B1982,'[6]cells down 19042026 9H40'!$B:$B,'[6]cells down 19042026 9H40'!$B:$B,"")</f>
        <v/>
      </c>
      <c r="BR1982" s="9" t="s">
        <v>5537</v>
      </c>
      <c r="BS1982" s="9" t="s">
        <v>5537</v>
      </c>
      <c r="BT1982" s="108"/>
    </row>
    <row r="1983" spans="1:72" s="9" customFormat="1" x14ac:dyDescent="0.35">
      <c r="A1983" s="95" t="s">
        <v>3925</v>
      </c>
      <c r="B1983" s="8" t="s">
        <v>3926</v>
      </c>
      <c r="C1983" s="3" t="str">
        <f>_xlfn.XLOOKUP(B1983,'[1]daily break down'!$D:$D,'[1]daily break down'!$E:$E,"")</f>
        <v>CENTRE</v>
      </c>
      <c r="D1983" s="1" t="s">
        <v>11</v>
      </c>
      <c r="E1983" s="1" t="s">
        <v>66</v>
      </c>
      <c r="F1983" s="3" t="s">
        <v>37</v>
      </c>
      <c r="G1983" s="1" t="s">
        <v>3927</v>
      </c>
      <c r="H1983" s="34" t="str">
        <f>_xlfn.XLOOKUP(B1983,[2]CALCULATION!$B:$B,[2]CALCULATION!$H:$H,"")</f>
        <v>ZTE</v>
      </c>
      <c r="I1983" s="28">
        <v>0</v>
      </c>
      <c r="J1983" s="28">
        <v>0</v>
      </c>
      <c r="K1983" s="28">
        <v>0</v>
      </c>
      <c r="L1983" s="28">
        <v>0</v>
      </c>
      <c r="M1983" s="28">
        <v>0</v>
      </c>
      <c r="N1983" s="28">
        <v>0</v>
      </c>
      <c r="O1983" s="28">
        <v>0</v>
      </c>
      <c r="P1983" s="28">
        <v>0</v>
      </c>
      <c r="Q1983" s="28">
        <v>0</v>
      </c>
      <c r="R1983" s="28">
        <v>0</v>
      </c>
      <c r="S1983" s="93">
        <v>0</v>
      </c>
      <c r="T1983" s="93">
        <f>_xlfn.XLOOKUP(B1983,'[3]Nur des jours'!$B:$B,'[3]Nur des jours'!$U:$U,"")</f>
        <v>0</v>
      </c>
      <c r="U1983" s="93">
        <v>0</v>
      </c>
      <c r="V1983" s="93">
        <v>0</v>
      </c>
      <c r="W1983" s="93">
        <v>0</v>
      </c>
      <c r="X1983" s="93">
        <v>0</v>
      </c>
      <c r="Y1983" s="93">
        <v>0</v>
      </c>
      <c r="Z1983" s="93">
        <v>0</v>
      </c>
      <c r="AA1983" s="93">
        <v>0</v>
      </c>
      <c r="AB1983" s="93">
        <v>0</v>
      </c>
      <c r="AC1983" s="93"/>
      <c r="AD1983" s="93">
        <v>0</v>
      </c>
      <c r="AE1983" s="93">
        <v>0</v>
      </c>
      <c r="AF1983" s="93">
        <v>0</v>
      </c>
      <c r="AG1983" s="93"/>
      <c r="AH1983" s="93">
        <v>0</v>
      </c>
      <c r="AI1983" s="93">
        <v>0</v>
      </c>
      <c r="AJ1983" s="93">
        <v>0</v>
      </c>
      <c r="AK1983" s="93">
        <v>0</v>
      </c>
      <c r="AL1983" s="93">
        <v>0</v>
      </c>
      <c r="AM1983" s="49" t="s">
        <v>5559</v>
      </c>
      <c r="AN1983" s="49"/>
      <c r="AO1983" s="48" t="str" cm="1">
        <f t="array" ref="AO1983">IFERROR(_xlfn.IFS(
AQ1983="MPR ISSUE","PDH",
AQ1983="BSS Hardware Issue","BSS",
AQ1983="Sites strategiques, MLL, Pylone, etc.","ENVTECH",
AQ1983="AKTIVCO DEFAUT GE &amp; POWER Cabinet","AKTIVCO",
AQ1983="AKTIVCO Coupure ENEO &amp; Baisse de tension","AKTIVCO GRID ONLY",
AQ1983="Coupure ENEO &amp; Baisse de tension","IHS GRID ONLY",
AQ1983="Defaut GE &amp; POWER Cabinet","IHS",
AQ1983="Sharing","Partners",
AQ1983="Sites strategiques &amp; DataCenter","SST &amp; DC",
AQ1983="Exclu","Exclu",
AQ1983="SAT","SAT",
AQ1983="SPARE-ISSUE","SPARE-ISSUE",
AQ1983="Fiber CAmtel","TRANS_FO_CAMTEL",
AQ1983="Fiber AOF","Fiber AOF",
AQ1983="Projet OCM (HUAWEI)","TRAVAUX-HUAWEI",
AQ1983="Projet OCM (NOKIA)","TRAVAUX-NOKIA",
AQ1983="ACCESS-ISSUE","ACCESS-ISSUE",
AQ1983="Projet OCM (ZTE, NOKIA, autres projets)","TRAVAUX OCM",
AQ1983="No root CAuse","No root cause",
AQ1983="ODU HS","PDH",
AQ1983="IP &amp; VLAN","PDH",
AQ1983="Warehouse HUAWEI","SPARE-ISSUE",
AQ1983="SPARE-HS","SPARE-ISSUE",
AQ1983="Power Telco","BSS",AQ1983="no impacts","no impacts"
),"")</f>
        <v>No root cause</v>
      </c>
      <c r="AP1983" s="48" t="str" cm="1">
        <f t="array" ref="AP1983">IFERROR(_xlfn.IFS(
AQ1983="MPR ISSUE","TX ISSUE",
AQ1983="BSS Hardware Issue","RAN ISSUE",
AQ1983="Sites strategiques, MLL, Pylone, etc.","ENVTECH",
AQ1983="AKTIVCO DEFAUT GE &amp; POWER Cabinet","POWER ISSUE",
AQ1983="AKTIVCO Coupure ENEO &amp; Baisse de tension","POWER ISSUE",
AQ1983="Coupure ENEO &amp; Baisse de tension","POWER ISSUE",
AQ1983="Defaut GE &amp; POWER Cabinet","POWER ISSUE",
AQ1983="Sharing","POWER ISSUE",
AQ1983="Sites strategiques &amp; DataCenter","POWER ISSUE",
AQ1983="Exclu","Exclu",
AQ1983="SAT","TX ISSUE",
AQ1983="SPARE-ISSUE","SPARE-ISSUE",
AQ1983="Fiber CAmtel","TX ISSUE",
AQ1983="Fiber AOF","TX ISSUE",
AQ1983="Projet OCM (HUAWEI)","TRAVAUX-HUAWEI",
AQ1983="Projet OCM (NOKIA)","TRAVAUX -NOKIA",
AQ1983="ACCESS-ISSUE","ACCESS-ISSUE",
AQ1983="Projet OCM (ZTE, NOKIA, autres projets)","TRAVAUX OCM",
AQ1983="No root CAuse","No root cause",
AQ1983="ODU HS","TX ISSUE",
AQ1983="IP &amp; VLAN","TX ISSUE",
AQ1983="Warehouse HUAWEI","SPARE-ISSUE",
AQ1983="SPARE-HS","SPARE-ISSUE",
AQ1983="Power Telco","RAN ISSUE",AQ1983="no impacts","no impacts"
),"")</f>
        <v>No root cause</v>
      </c>
      <c r="AQ1983" s="126" t="s">
        <v>5344</v>
      </c>
      <c r="AR1983" s="48" t="str" cm="1">
        <f t="array" ref="AR1983">IFERROR(_xlfn.IFS(
AQ1983="MPR ISSUE","ACTIVE",
AQ1983="BSS Hardware Issue","ACTIVE",
AQ1983="Sites strategiques, MLL, Pylone, etc.","PASSIVE",
AQ1983="AKTIVCO DEFAUT GE &amp; POWER Cabinet","PASSIVE",
AQ1983="AKTIVCO Coupure ENEO &amp; Baisse de tension","PASSIVE",
AQ1983="Coupure ENEO &amp; Baisse de tension","PASSIVE",
AQ1983="Defaut GE &amp; POWER Cabinet","PASSIVE",
AQ1983="Sharing","PASSIVE",
AQ1983="Sites strategiques &amp; DataCenter","PASSIVE",
AQ1983="Exclu","Exclu",
AQ1983="SAT","ACTIVE",
AQ1983="SPARE-ISSUE","SPARE-ISSUE",
AQ1983="Fiber CAmtel","ACTIVE",
AQ1983="Fiber AOF","ACTIVE",
AQ1983="Projet OCM (HUAWEI)","PLANNED WORKS",
AQ1983="Projet OCM (NOKIA)","PLANNED WORKS",
AQ1983="ACCESS-ISSUE","ACCESS-ISSUE",
AQ1983="Projet OCM (ZTE, NOKIA, autres projets)","PLANNED WORKS",
AQ1983="No root CAuse","No root cause",
AQ1983="ODU HS","ACTIVE",
AQ1983="IP &amp; VLAN","ACTIVE",
AQ1983="Warehouse HUAWEI","SPARE-ISSUE",
AQ1983="SPARE-HS","SPARE-ISSUE",
AQ1983="Power Telco","ACTIVE", AQ1983="no impacts","no impacts"
),"")</f>
        <v>No root cause</v>
      </c>
      <c r="AS1983" s="92" t="s">
        <v>5537</v>
      </c>
      <c r="AT1983" s="98" t="s">
        <v>3926</v>
      </c>
      <c r="AV1983" s="17" t="s">
        <v>5537</v>
      </c>
      <c r="AW1983" s="7" t="s">
        <v>5537</v>
      </c>
      <c r="AX1983" s="6" t="s">
        <v>5537</v>
      </c>
      <c r="AY1983" s="7"/>
      <c r="AZ1983" s="3" t="s">
        <v>5537</v>
      </c>
      <c r="BA1983" s="18" t="s">
        <v>5537</v>
      </c>
      <c r="BB1983" s="18" t="s">
        <v>5537</v>
      </c>
      <c r="BC1983" s="18" t="s">
        <v>5537</v>
      </c>
      <c r="BD1983" s="18" t="s">
        <v>5537</v>
      </c>
      <c r="BE1983" s="18" t="s">
        <v>5537</v>
      </c>
      <c r="BF1983" s="18" t="s">
        <v>5537</v>
      </c>
      <c r="BG1983" s="18" t="s">
        <v>5537</v>
      </c>
      <c r="BH1983" s="18" t="s">
        <v>5537</v>
      </c>
      <c r="BI1983" s="18" t="s">
        <v>5537</v>
      </c>
      <c r="BJ1983" s="18" t="s">
        <v>5537</v>
      </c>
      <c r="BK1983" s="18" t="s">
        <v>5537</v>
      </c>
      <c r="BL1983" s="9" t="s">
        <v>5537</v>
      </c>
      <c r="BM1983" s="14" t="s">
        <v>5537</v>
      </c>
      <c r="BN1983" s="14" t="s">
        <v>5537</v>
      </c>
      <c r="BO1983" s="14" t="str">
        <f>_xlfn.XLOOKUP(B1983,'[4]cell downs 18042026 17h'!$B:$B,'[4]cell downs 18042026 17h'!$B:$B,"")</f>
        <v/>
      </c>
      <c r="BP1983" s="14" t="str">
        <f>_xlfn.XLOOKUP(B1983,'[5]Cells Huawei 19042026 15h'!$B:$B,'[5]Cells Huawei 19042026 15h'!$B:$B,"")</f>
        <v/>
      </c>
      <c r="BQ1983" s="9" t="str">
        <f>_xlfn.XLOOKUP(B1983,'[6]cells down 19042026 9H40'!$B:$B,'[6]cells down 19042026 9H40'!$B:$B,"")</f>
        <v/>
      </c>
      <c r="BR1983" s="9" t="s">
        <v>3926</v>
      </c>
      <c r="BS1983" s="9" t="s">
        <v>5537</v>
      </c>
      <c r="BT1983" s="108"/>
    </row>
    <row r="1984" spans="1:72" s="9" customFormat="1" x14ac:dyDescent="0.35">
      <c r="A1984" s="1" t="s">
        <v>3931</v>
      </c>
      <c r="B1984" s="8" t="s">
        <v>3932</v>
      </c>
      <c r="C1984" s="3" t="str">
        <f>_xlfn.XLOOKUP(B1984,'[1]daily break down'!$D:$D,'[1]daily break down'!$E:$E,"")</f>
        <v>LITTORAL</v>
      </c>
      <c r="D1984" s="1" t="s">
        <v>18</v>
      </c>
      <c r="E1984" s="1" t="s">
        <v>18</v>
      </c>
      <c r="F1984" s="3" t="s">
        <v>31</v>
      </c>
      <c r="G1984" s="1" t="s">
        <v>3883</v>
      </c>
      <c r="H1984" s="34" t="str">
        <f>_xlfn.XLOOKUP(B1984,[2]CALCULATION!$B:$B,[2]CALCULATION!$H:$H,"")</f>
        <v>ZTE</v>
      </c>
      <c r="I1984" s="28">
        <v>0</v>
      </c>
      <c r="J1984" s="28">
        <v>0</v>
      </c>
      <c r="K1984" s="28">
        <v>0</v>
      </c>
      <c r="L1984" s="28">
        <v>0</v>
      </c>
      <c r="M1984" s="28">
        <v>0</v>
      </c>
      <c r="N1984" s="28">
        <v>0</v>
      </c>
      <c r="O1984" s="28">
        <v>0</v>
      </c>
      <c r="P1984" s="28">
        <v>0</v>
      </c>
      <c r="Q1984" s="28">
        <v>0</v>
      </c>
      <c r="R1984" s="28">
        <v>0</v>
      </c>
      <c r="S1984" s="93">
        <v>0</v>
      </c>
      <c r="T1984" s="93">
        <f>_xlfn.XLOOKUP(B1984,'[3]Nur des jours'!$B:$B,'[3]Nur des jours'!$U:$U,"")</f>
        <v>0</v>
      </c>
      <c r="U1984" s="93">
        <v>0</v>
      </c>
      <c r="V1984" s="93">
        <v>0</v>
      </c>
      <c r="W1984" s="93">
        <v>0</v>
      </c>
      <c r="X1984" s="93">
        <v>0</v>
      </c>
      <c r="Y1984" s="93">
        <v>0</v>
      </c>
      <c r="Z1984" s="93">
        <v>0</v>
      </c>
      <c r="AA1984" s="93">
        <v>0</v>
      </c>
      <c r="AB1984" s="93">
        <v>0</v>
      </c>
      <c r="AC1984" s="93"/>
      <c r="AD1984" s="93">
        <v>0</v>
      </c>
      <c r="AE1984" s="93">
        <v>0</v>
      </c>
      <c r="AF1984" s="93">
        <v>0</v>
      </c>
      <c r="AG1984" s="93"/>
      <c r="AH1984" s="93">
        <v>0</v>
      </c>
      <c r="AI1984" s="93">
        <v>0</v>
      </c>
      <c r="AJ1984" s="93">
        <v>0</v>
      </c>
      <c r="AK1984" s="93">
        <v>0</v>
      </c>
      <c r="AL1984" s="93">
        <v>0</v>
      </c>
      <c r="AM1984" s="49" t="s">
        <v>5559</v>
      </c>
      <c r="AN1984" s="49"/>
      <c r="AO1984" s="48" t="str" cm="1">
        <f t="array" ref="AO1984">IFERROR(_xlfn.IFS(
AQ1984="MPR ISSUE","PDH",
AQ1984="BSS Hardware Issue","BSS",
AQ1984="Sites strategiques, MLL, Pylone, etc.","ENVTECH",
AQ1984="AKTIVCO DEFAUT GE &amp; POWER Cabinet","AKTIVCO",
AQ1984="AKTIVCO Coupure ENEO &amp; Baisse de tension","AKTIVCO GRID ONLY",
AQ1984="Coupure ENEO &amp; Baisse de tension","IHS GRID ONLY",
AQ1984="Defaut GE &amp; POWER Cabinet","IHS",
AQ1984="Sharing","Partners",
AQ1984="Sites strategiques &amp; DataCenter","SST &amp; DC",
AQ1984="Exclu","Exclu",
AQ1984="SAT","SAT",
AQ1984="SPARE-ISSUE","SPARE-ISSUE",
AQ1984="Fiber CAmtel","TRANS_FO_CAMTEL",
AQ1984="Fiber AOF","Fiber AOF",
AQ1984="Projet OCM (HUAWEI)","TRAVAUX-HUAWEI",
AQ1984="Projet OCM (NOKIA)","TRAVAUX-NOKIA",
AQ1984="ACCESS-ISSUE","ACCESS-ISSUE",
AQ1984="Projet OCM (ZTE, NOKIA, autres projets)","TRAVAUX OCM",
AQ1984="No root CAuse","No root cause",
AQ1984="ODU HS","PDH",
AQ1984="IP &amp; VLAN","PDH",
AQ1984="Warehouse HUAWEI","SPARE-ISSUE",
AQ1984="SPARE-HS","SPARE-ISSUE",
AQ1984="Power Telco","BSS",AQ1984="no impacts","no impacts"
),"")</f>
        <v>No root cause</v>
      </c>
      <c r="AP1984" s="48" t="str" cm="1">
        <f t="array" ref="AP1984">IFERROR(_xlfn.IFS(
AQ1984="MPR ISSUE","TX ISSUE",
AQ1984="BSS Hardware Issue","RAN ISSUE",
AQ1984="Sites strategiques, MLL, Pylone, etc.","ENVTECH",
AQ1984="AKTIVCO DEFAUT GE &amp; POWER Cabinet","POWER ISSUE",
AQ1984="AKTIVCO Coupure ENEO &amp; Baisse de tension","POWER ISSUE",
AQ1984="Coupure ENEO &amp; Baisse de tension","POWER ISSUE",
AQ1984="Defaut GE &amp; POWER Cabinet","POWER ISSUE",
AQ1984="Sharing","POWER ISSUE",
AQ1984="Sites strategiques &amp; DataCenter","POWER ISSUE",
AQ1984="Exclu","Exclu",
AQ1984="SAT","TX ISSUE",
AQ1984="SPARE-ISSUE","SPARE-ISSUE",
AQ1984="Fiber CAmtel","TX ISSUE",
AQ1984="Fiber AOF","TX ISSUE",
AQ1984="Projet OCM (HUAWEI)","TRAVAUX-HUAWEI",
AQ1984="Projet OCM (NOKIA)","TRAVAUX -NOKIA",
AQ1984="ACCESS-ISSUE","ACCESS-ISSUE",
AQ1984="Projet OCM (ZTE, NOKIA, autres projets)","TRAVAUX OCM",
AQ1984="No root CAuse","No root cause",
AQ1984="ODU HS","TX ISSUE",
AQ1984="IP &amp; VLAN","TX ISSUE",
AQ1984="Warehouse HUAWEI","SPARE-ISSUE",
AQ1984="SPARE-HS","SPARE-ISSUE",
AQ1984="Power Telco","RAN ISSUE",AQ1984="no impacts","no impacts"
),"")</f>
        <v>No root cause</v>
      </c>
      <c r="AQ1984" s="67" t="s">
        <v>5344</v>
      </c>
      <c r="AR1984" s="48" t="str" cm="1">
        <f t="array" ref="AR1984">IFERROR(_xlfn.IFS(
AQ1984="MPR ISSUE","ACTIVE",
AQ1984="BSS Hardware Issue","ACTIVE",
AQ1984="Sites strategiques, MLL, Pylone, etc.","PASSIVE",
AQ1984="AKTIVCO DEFAUT GE &amp; POWER Cabinet","PASSIVE",
AQ1984="AKTIVCO Coupure ENEO &amp; Baisse de tension","PASSIVE",
AQ1984="Coupure ENEO &amp; Baisse de tension","PASSIVE",
AQ1984="Defaut GE &amp; POWER Cabinet","PASSIVE",
AQ1984="Sharing","PASSIVE",
AQ1984="Sites strategiques &amp; DataCenter","PASSIVE",
AQ1984="Exclu","Exclu",
AQ1984="SAT","ACTIVE",
AQ1984="SPARE-ISSUE","SPARE-ISSUE",
AQ1984="Fiber CAmtel","ACTIVE",
AQ1984="Fiber AOF","ACTIVE",
AQ1984="Projet OCM (HUAWEI)","PLANNED WORKS",
AQ1984="Projet OCM (NOKIA)","PLANNED WORKS",
AQ1984="ACCESS-ISSUE","ACCESS-ISSUE",
AQ1984="Projet OCM (ZTE, NOKIA, autres projets)","PLANNED WORKS",
AQ1984="No root CAuse","No root cause",
AQ1984="ODU HS","ACTIVE",
AQ1984="IP &amp; VLAN","ACTIVE",
AQ1984="Warehouse HUAWEI","SPARE-ISSUE",
AQ1984="SPARE-HS","SPARE-ISSUE",
AQ1984="Power Telco","ACTIVE", AQ1984="no impacts","no impacts"
),"")</f>
        <v>No root cause</v>
      </c>
      <c r="AS1984" s="92" t="s">
        <v>5537</v>
      </c>
      <c r="AT1984" s="98" t="s">
        <v>3932</v>
      </c>
      <c r="AV1984" s="17" t="s">
        <v>5537</v>
      </c>
      <c r="AW1984" s="7" t="s">
        <v>5537</v>
      </c>
      <c r="AX1984" s="6" t="s">
        <v>5537</v>
      </c>
      <c r="AY1984" s="7"/>
      <c r="AZ1984" s="3" t="s">
        <v>5537</v>
      </c>
      <c r="BA1984" s="18" t="s">
        <v>5537</v>
      </c>
      <c r="BB1984" s="18" t="s">
        <v>5537</v>
      </c>
      <c r="BC1984" s="18" t="s">
        <v>5537</v>
      </c>
      <c r="BD1984" s="18" t="s">
        <v>5537</v>
      </c>
      <c r="BE1984" s="18" t="s">
        <v>5537</v>
      </c>
      <c r="BF1984" s="18" t="s">
        <v>5537</v>
      </c>
      <c r="BG1984" s="18" t="s">
        <v>5537</v>
      </c>
      <c r="BH1984" s="18" t="s">
        <v>5537</v>
      </c>
      <c r="BI1984" s="18" t="s">
        <v>5537</v>
      </c>
      <c r="BJ1984" s="18" t="s">
        <v>5537</v>
      </c>
      <c r="BK1984" s="18" t="s">
        <v>5537</v>
      </c>
      <c r="BL1984" s="9" t="s">
        <v>5537</v>
      </c>
      <c r="BM1984" s="14" t="s">
        <v>5537</v>
      </c>
      <c r="BN1984" s="14" t="s">
        <v>5537</v>
      </c>
      <c r="BO1984" s="14" t="str">
        <f>_xlfn.XLOOKUP(B1984,'[4]cell downs 18042026 17h'!$B:$B,'[4]cell downs 18042026 17h'!$B:$B,"")</f>
        <v/>
      </c>
      <c r="BP1984" s="14" t="str">
        <f>_xlfn.XLOOKUP(B1984,'[5]Cells Huawei 19042026 15h'!$B:$B,'[5]Cells Huawei 19042026 15h'!$B:$B,"")</f>
        <v/>
      </c>
      <c r="BQ1984" s="9" t="str">
        <f>_xlfn.XLOOKUP(B1984,'[6]cells down 19042026 9H40'!$B:$B,'[6]cells down 19042026 9H40'!$B:$B,"")</f>
        <v/>
      </c>
      <c r="BR1984" s="9" t="s">
        <v>5537</v>
      </c>
      <c r="BS1984" s="9" t="s">
        <v>5537</v>
      </c>
      <c r="BT1984" s="108"/>
    </row>
    <row r="1985" spans="1:72" s="9" customFormat="1" x14ac:dyDescent="0.35">
      <c r="A1985" s="1" t="s">
        <v>3935</v>
      </c>
      <c r="B1985" s="8" t="s">
        <v>3936</v>
      </c>
      <c r="C1985" s="3" t="str">
        <f>_xlfn.XLOOKUP(B1985,'[1]daily break down'!$D:$D,'[1]daily break down'!$E:$E,"")</f>
        <v>CENTRE</v>
      </c>
      <c r="D1985" s="1" t="s">
        <v>11</v>
      </c>
      <c r="E1985" s="1" t="s">
        <v>12</v>
      </c>
      <c r="F1985" s="3" t="s">
        <v>226</v>
      </c>
      <c r="G1985" s="1" t="s">
        <v>3935</v>
      </c>
      <c r="H1985" s="34" t="str">
        <f>_xlfn.XLOOKUP(B1985,[2]CALCULATION!$B:$B,[2]CALCULATION!$H:$H,"")</f>
        <v>ZTE</v>
      </c>
      <c r="I1985" s="28">
        <v>0</v>
      </c>
      <c r="J1985" s="28">
        <v>0</v>
      </c>
      <c r="K1985" s="28">
        <v>0</v>
      </c>
      <c r="L1985" s="28">
        <v>0</v>
      </c>
      <c r="M1985" s="28">
        <v>0</v>
      </c>
      <c r="N1985" s="28">
        <v>0</v>
      </c>
      <c r="O1985" s="28">
        <v>0</v>
      </c>
      <c r="P1985" s="28">
        <v>0</v>
      </c>
      <c r="Q1985" s="28">
        <v>0</v>
      </c>
      <c r="R1985" s="28">
        <v>0</v>
      </c>
      <c r="S1985" s="93">
        <v>0</v>
      </c>
      <c r="T1985" s="93">
        <f>_xlfn.XLOOKUP(B1985,'[3]Nur des jours'!$B:$B,'[3]Nur des jours'!$U:$U,"")</f>
        <v>0</v>
      </c>
      <c r="U1985" s="93">
        <v>0</v>
      </c>
      <c r="V1985" s="93">
        <v>0</v>
      </c>
      <c r="W1985" s="93">
        <v>0</v>
      </c>
      <c r="X1985" s="93">
        <v>0</v>
      </c>
      <c r="Y1985" s="93">
        <v>0</v>
      </c>
      <c r="Z1985" s="93">
        <v>0</v>
      </c>
      <c r="AA1985" s="93">
        <v>0</v>
      </c>
      <c r="AB1985" s="93">
        <v>0</v>
      </c>
      <c r="AC1985" s="93"/>
      <c r="AD1985" s="93">
        <v>0</v>
      </c>
      <c r="AE1985" s="93">
        <v>0</v>
      </c>
      <c r="AF1985" s="93">
        <v>0</v>
      </c>
      <c r="AG1985" s="93"/>
      <c r="AH1985" s="93">
        <v>0</v>
      </c>
      <c r="AI1985" s="93">
        <v>0</v>
      </c>
      <c r="AJ1985" s="93">
        <v>0</v>
      </c>
      <c r="AK1985" s="93">
        <v>0</v>
      </c>
      <c r="AL1985" s="93">
        <v>0</v>
      </c>
      <c r="AM1985" s="49" t="s">
        <v>5559</v>
      </c>
      <c r="AN1985" s="49"/>
      <c r="AO1985" s="48" t="str" cm="1">
        <f t="array" ref="AO1985">IFERROR(_xlfn.IFS(
AQ1985="MPR ISSUE","PDH",
AQ1985="BSS Hardware Issue","BSS",
AQ1985="Sites strategiques, MLL, Pylone, etc.","ENVTECH",
AQ1985="AKTIVCO DEFAUT GE &amp; POWER Cabinet","AKTIVCO",
AQ1985="AKTIVCO Coupure ENEO &amp; Baisse de tension","AKTIVCO GRID ONLY",
AQ1985="Coupure ENEO &amp; Baisse de tension","IHS GRID ONLY",
AQ1985="Defaut GE &amp; POWER Cabinet","IHS",
AQ1985="Sharing","Partners",
AQ1985="Sites strategiques &amp; DataCenter","SST &amp; DC",
AQ1985="Exclu","Exclu",
AQ1985="SAT","SAT",
AQ1985="SPARE-ISSUE","SPARE-ISSUE",
AQ1985="Fiber CAmtel","TRANS_FO_CAMTEL",
AQ1985="Fiber AOF","Fiber AOF",
AQ1985="Projet OCM (HUAWEI)","TRAVAUX-HUAWEI",
AQ1985="Projet OCM (NOKIA)","TRAVAUX-NOKIA",
AQ1985="ACCESS-ISSUE","ACCESS-ISSUE",
AQ1985="Projet OCM (ZTE, NOKIA, autres projets)","TRAVAUX OCM",
AQ1985="No root CAuse","No root cause",
AQ1985="ODU HS","PDH",
AQ1985="IP &amp; VLAN","PDH",
AQ1985="Warehouse HUAWEI","SPARE-ISSUE",
AQ1985="SPARE-HS","SPARE-ISSUE",
AQ1985="Power Telco","BSS",AQ1985="no impacts","no impacts"
),"")</f>
        <v>No root cause</v>
      </c>
      <c r="AP1985" s="48" t="str" cm="1">
        <f t="array" ref="AP1985">IFERROR(_xlfn.IFS(
AQ1985="MPR ISSUE","TX ISSUE",
AQ1985="BSS Hardware Issue","RAN ISSUE",
AQ1985="Sites strategiques, MLL, Pylone, etc.","ENVTECH",
AQ1985="AKTIVCO DEFAUT GE &amp; POWER Cabinet","POWER ISSUE",
AQ1985="AKTIVCO Coupure ENEO &amp; Baisse de tension","POWER ISSUE",
AQ1985="Coupure ENEO &amp; Baisse de tension","POWER ISSUE",
AQ1985="Defaut GE &amp; POWER Cabinet","POWER ISSUE",
AQ1985="Sharing","POWER ISSUE",
AQ1985="Sites strategiques &amp; DataCenter","POWER ISSUE",
AQ1985="Exclu","Exclu",
AQ1985="SAT","TX ISSUE",
AQ1985="SPARE-ISSUE","SPARE-ISSUE",
AQ1985="Fiber CAmtel","TX ISSUE",
AQ1985="Fiber AOF","TX ISSUE",
AQ1985="Projet OCM (HUAWEI)","TRAVAUX-HUAWEI",
AQ1985="Projet OCM (NOKIA)","TRAVAUX -NOKIA",
AQ1985="ACCESS-ISSUE","ACCESS-ISSUE",
AQ1985="Projet OCM (ZTE, NOKIA, autres projets)","TRAVAUX OCM",
AQ1985="No root CAuse","No root cause",
AQ1985="ODU HS","TX ISSUE",
AQ1985="IP &amp; VLAN","TX ISSUE",
AQ1985="Warehouse HUAWEI","SPARE-ISSUE",
AQ1985="SPARE-HS","SPARE-ISSUE",
AQ1985="Power Telco","RAN ISSUE",AQ1985="no impacts","no impacts"
),"")</f>
        <v>No root cause</v>
      </c>
      <c r="AQ1985" s="126" t="s">
        <v>5344</v>
      </c>
      <c r="AR1985" s="48" t="str" cm="1">
        <f t="array" ref="AR1985">IFERROR(_xlfn.IFS(
AQ1985="MPR ISSUE","ACTIVE",
AQ1985="BSS Hardware Issue","ACTIVE",
AQ1985="Sites strategiques, MLL, Pylone, etc.","PASSIVE",
AQ1985="AKTIVCO DEFAUT GE &amp; POWER Cabinet","PASSIVE",
AQ1985="AKTIVCO Coupure ENEO &amp; Baisse de tension","PASSIVE",
AQ1985="Coupure ENEO &amp; Baisse de tension","PASSIVE",
AQ1985="Defaut GE &amp; POWER Cabinet","PASSIVE",
AQ1985="Sharing","PASSIVE",
AQ1985="Sites strategiques &amp; DataCenter","PASSIVE",
AQ1985="Exclu","Exclu",
AQ1985="SAT","ACTIVE",
AQ1985="SPARE-ISSUE","SPARE-ISSUE",
AQ1985="Fiber CAmtel","ACTIVE",
AQ1985="Fiber AOF","ACTIVE",
AQ1985="Projet OCM (HUAWEI)","PLANNED WORKS",
AQ1985="Projet OCM (NOKIA)","PLANNED WORKS",
AQ1985="ACCESS-ISSUE","ACCESS-ISSUE",
AQ1985="Projet OCM (ZTE, NOKIA, autres projets)","PLANNED WORKS",
AQ1985="No root CAuse","No root cause",
AQ1985="ODU HS","ACTIVE",
AQ1985="IP &amp; VLAN","ACTIVE",
AQ1985="Warehouse HUAWEI","SPARE-ISSUE",
AQ1985="SPARE-HS","SPARE-ISSUE",
AQ1985="Power Telco","ACTIVE", AQ1985="no impacts","no impacts"
),"")</f>
        <v>No root cause</v>
      </c>
      <c r="AS1985" s="92" t="s">
        <v>5537</v>
      </c>
      <c r="AT1985" s="98" t="s">
        <v>3936</v>
      </c>
      <c r="AV1985" s="17" t="s">
        <v>5537</v>
      </c>
      <c r="AW1985" s="7" t="s">
        <v>5537</v>
      </c>
      <c r="AX1985" s="6" t="s">
        <v>5537</v>
      </c>
      <c r="AY1985" s="7"/>
      <c r="AZ1985" s="3" t="s">
        <v>5537</v>
      </c>
      <c r="BA1985" s="18" t="s">
        <v>5537</v>
      </c>
      <c r="BB1985" s="18" t="s">
        <v>5537</v>
      </c>
      <c r="BC1985" s="18" t="s">
        <v>5537</v>
      </c>
      <c r="BD1985" s="18" t="s">
        <v>5537</v>
      </c>
      <c r="BE1985" s="18" t="s">
        <v>5537</v>
      </c>
      <c r="BF1985" s="18" t="s">
        <v>5537</v>
      </c>
      <c r="BG1985" s="18" t="s">
        <v>5537</v>
      </c>
      <c r="BH1985" s="18" t="s">
        <v>5537</v>
      </c>
      <c r="BI1985" s="18" t="s">
        <v>5537</v>
      </c>
      <c r="BJ1985" s="18" t="s">
        <v>5537</v>
      </c>
      <c r="BK1985" s="18" t="s">
        <v>5537</v>
      </c>
      <c r="BL1985" s="9" t="s">
        <v>5537</v>
      </c>
      <c r="BM1985" s="14" t="s">
        <v>5537</v>
      </c>
      <c r="BN1985" s="14" t="s">
        <v>5537</v>
      </c>
      <c r="BO1985" s="14" t="str">
        <f>_xlfn.XLOOKUP(B1985,'[4]cell downs 18042026 17h'!$B:$B,'[4]cell downs 18042026 17h'!$B:$B,"")</f>
        <v/>
      </c>
      <c r="BP1985" s="14" t="str">
        <f>_xlfn.XLOOKUP(B1985,'[5]Cells Huawei 19042026 15h'!$B:$B,'[5]Cells Huawei 19042026 15h'!$B:$B,"")</f>
        <v/>
      </c>
      <c r="BQ1985" s="9" t="str">
        <f>_xlfn.XLOOKUP(B1985,'[6]cells down 19042026 9H40'!$B:$B,'[6]cells down 19042026 9H40'!$B:$B,"")</f>
        <v/>
      </c>
      <c r="BR1985" s="9" t="s">
        <v>3936</v>
      </c>
      <c r="BS1985" s="9" t="s">
        <v>12</v>
      </c>
      <c r="BT1985" s="108"/>
    </row>
    <row r="1986" spans="1:72" s="9" customFormat="1" x14ac:dyDescent="0.35">
      <c r="A1986" s="1" t="s">
        <v>3937</v>
      </c>
      <c r="B1986" s="8" t="s">
        <v>3938</v>
      </c>
      <c r="C1986" s="3" t="str">
        <f>_xlfn.XLOOKUP(B1986,'[1]daily break down'!$D:$D,'[1]daily break down'!$E:$E,"")</f>
        <v>LITTORAL</v>
      </c>
      <c r="D1986" s="1" t="s">
        <v>11</v>
      </c>
      <c r="E1986" s="1" t="s">
        <v>12</v>
      </c>
      <c r="F1986" s="3" t="s">
        <v>31</v>
      </c>
      <c r="G1986" s="1" t="s">
        <v>3937</v>
      </c>
      <c r="H1986" s="34" t="str">
        <f>_xlfn.XLOOKUP(B1986,[2]CALCULATION!$B:$B,[2]CALCULATION!$H:$H,"")</f>
        <v>ZTE</v>
      </c>
      <c r="I1986" s="28">
        <v>0</v>
      </c>
      <c r="J1986" s="28">
        <v>0</v>
      </c>
      <c r="K1986" s="28">
        <v>0</v>
      </c>
      <c r="L1986" s="28">
        <v>0</v>
      </c>
      <c r="M1986" s="28">
        <v>0</v>
      </c>
      <c r="N1986" s="28">
        <v>0</v>
      </c>
      <c r="O1986" s="28">
        <v>0</v>
      </c>
      <c r="P1986" s="28">
        <v>0</v>
      </c>
      <c r="Q1986" s="28">
        <v>0</v>
      </c>
      <c r="R1986" s="28">
        <v>0</v>
      </c>
      <c r="S1986" s="93">
        <v>0</v>
      </c>
      <c r="T1986" s="93">
        <f>_xlfn.XLOOKUP(B1986,'[3]Nur des jours'!$B:$B,'[3]Nur des jours'!$U:$U,"")</f>
        <v>0</v>
      </c>
      <c r="U1986" s="93">
        <v>0</v>
      </c>
      <c r="V1986" s="93">
        <v>0</v>
      </c>
      <c r="W1986" s="93">
        <v>0</v>
      </c>
      <c r="X1986" s="93">
        <v>0</v>
      </c>
      <c r="Y1986" s="93">
        <v>0</v>
      </c>
      <c r="Z1986" s="93">
        <v>0</v>
      </c>
      <c r="AA1986" s="93">
        <v>0</v>
      </c>
      <c r="AB1986" s="93">
        <v>0</v>
      </c>
      <c r="AC1986" s="93"/>
      <c r="AD1986" s="93">
        <v>0</v>
      </c>
      <c r="AE1986" s="93">
        <v>0</v>
      </c>
      <c r="AF1986" s="93">
        <v>0</v>
      </c>
      <c r="AG1986" s="93"/>
      <c r="AH1986" s="93">
        <v>0</v>
      </c>
      <c r="AI1986" s="93">
        <v>0</v>
      </c>
      <c r="AJ1986" s="93">
        <v>0</v>
      </c>
      <c r="AK1986" s="93">
        <v>0</v>
      </c>
      <c r="AL1986" s="93">
        <v>0</v>
      </c>
      <c r="AM1986" s="49" t="s">
        <v>5559</v>
      </c>
      <c r="AN1986" s="49"/>
      <c r="AO1986" s="48" t="str" cm="1">
        <f t="array" ref="AO1986">IFERROR(_xlfn.IFS(
AQ1986="MPR ISSUE","PDH",
AQ1986="BSS Hardware Issue","BSS",
AQ1986="Sites strategiques, MLL, Pylone, etc.","ENVTECH",
AQ1986="AKTIVCO DEFAUT GE &amp; POWER Cabinet","AKTIVCO",
AQ1986="AKTIVCO Coupure ENEO &amp; Baisse de tension","AKTIVCO GRID ONLY",
AQ1986="Coupure ENEO &amp; Baisse de tension","IHS GRID ONLY",
AQ1986="Defaut GE &amp; POWER Cabinet","IHS",
AQ1986="Sharing","Partners",
AQ1986="Sites strategiques &amp; DataCenter","SST &amp; DC",
AQ1986="Exclu","Exclu",
AQ1986="SAT","SAT",
AQ1986="SPARE-ISSUE","SPARE-ISSUE",
AQ1986="Fiber CAmtel","TRANS_FO_CAMTEL",
AQ1986="Fiber AOF","Fiber AOF",
AQ1986="Projet OCM (HUAWEI)","TRAVAUX-HUAWEI",
AQ1986="Projet OCM (NOKIA)","TRAVAUX-NOKIA",
AQ1986="ACCESS-ISSUE","ACCESS-ISSUE",
AQ1986="Projet OCM (ZTE, NOKIA, autres projets)","TRAVAUX OCM",
AQ1986="No root CAuse","No root cause",
AQ1986="ODU HS","PDH",
AQ1986="IP &amp; VLAN","PDH",
AQ1986="Warehouse HUAWEI","SPARE-ISSUE",
AQ1986="SPARE-HS","SPARE-ISSUE",
AQ1986="Power Telco","BSS",AQ1986="no impacts","no impacts"
),"")</f>
        <v>No root cause</v>
      </c>
      <c r="AP1986" s="48" t="str" cm="1">
        <f t="array" ref="AP1986">IFERROR(_xlfn.IFS(
AQ1986="MPR ISSUE","TX ISSUE",
AQ1986="BSS Hardware Issue","RAN ISSUE",
AQ1986="Sites strategiques, MLL, Pylone, etc.","ENVTECH",
AQ1986="AKTIVCO DEFAUT GE &amp; POWER Cabinet","POWER ISSUE",
AQ1986="AKTIVCO Coupure ENEO &amp; Baisse de tension","POWER ISSUE",
AQ1986="Coupure ENEO &amp; Baisse de tension","POWER ISSUE",
AQ1986="Defaut GE &amp; POWER Cabinet","POWER ISSUE",
AQ1986="Sharing","POWER ISSUE",
AQ1986="Sites strategiques &amp; DataCenter","POWER ISSUE",
AQ1986="Exclu","Exclu",
AQ1986="SAT","TX ISSUE",
AQ1986="SPARE-ISSUE","SPARE-ISSUE",
AQ1986="Fiber CAmtel","TX ISSUE",
AQ1986="Fiber AOF","TX ISSUE",
AQ1986="Projet OCM (HUAWEI)","TRAVAUX-HUAWEI",
AQ1986="Projet OCM (NOKIA)","TRAVAUX -NOKIA",
AQ1986="ACCESS-ISSUE","ACCESS-ISSUE",
AQ1986="Projet OCM (ZTE, NOKIA, autres projets)","TRAVAUX OCM",
AQ1986="No root CAuse","No root cause",
AQ1986="ODU HS","TX ISSUE",
AQ1986="IP &amp; VLAN","TX ISSUE",
AQ1986="Warehouse HUAWEI","SPARE-ISSUE",
AQ1986="SPARE-HS","SPARE-ISSUE",
AQ1986="Power Telco","RAN ISSUE",AQ1986="no impacts","no impacts"
),"")</f>
        <v>No root cause</v>
      </c>
      <c r="AQ1986" s="126" t="s">
        <v>5344</v>
      </c>
      <c r="AR1986" s="48" t="str" cm="1">
        <f t="array" ref="AR1986">IFERROR(_xlfn.IFS(
AQ1986="MPR ISSUE","ACTIVE",
AQ1986="BSS Hardware Issue","ACTIVE",
AQ1986="Sites strategiques, MLL, Pylone, etc.","PASSIVE",
AQ1986="AKTIVCO DEFAUT GE &amp; POWER Cabinet","PASSIVE",
AQ1986="AKTIVCO Coupure ENEO &amp; Baisse de tension","PASSIVE",
AQ1986="Coupure ENEO &amp; Baisse de tension","PASSIVE",
AQ1986="Defaut GE &amp; POWER Cabinet","PASSIVE",
AQ1986="Sharing","PASSIVE",
AQ1986="Sites strategiques &amp; DataCenter","PASSIVE",
AQ1986="Exclu","Exclu",
AQ1986="SAT","ACTIVE",
AQ1986="SPARE-ISSUE","SPARE-ISSUE",
AQ1986="Fiber CAmtel","ACTIVE",
AQ1986="Fiber AOF","ACTIVE",
AQ1986="Projet OCM (HUAWEI)","PLANNED WORKS",
AQ1986="Projet OCM (NOKIA)","PLANNED WORKS",
AQ1986="ACCESS-ISSUE","ACCESS-ISSUE",
AQ1986="Projet OCM (ZTE, NOKIA, autres projets)","PLANNED WORKS",
AQ1986="No root CAuse","No root cause",
AQ1986="ODU HS","ACTIVE",
AQ1986="IP &amp; VLAN","ACTIVE",
AQ1986="Warehouse HUAWEI","SPARE-ISSUE",
AQ1986="SPARE-HS","SPARE-ISSUE",
AQ1986="Power Telco","ACTIVE", AQ1986="no impacts","no impacts"
),"")</f>
        <v>No root cause</v>
      </c>
      <c r="AS1986" s="92" t="s">
        <v>5537</v>
      </c>
      <c r="AT1986" s="98" t="s">
        <v>3938</v>
      </c>
      <c r="AV1986" s="17" t="s">
        <v>5537</v>
      </c>
      <c r="AW1986" s="7" t="s">
        <v>5537</v>
      </c>
      <c r="AX1986" s="6" t="s">
        <v>5537</v>
      </c>
      <c r="AY1986" s="7"/>
      <c r="AZ1986" s="3" t="s">
        <v>5537</v>
      </c>
      <c r="BA1986" s="18" t="s">
        <v>5537</v>
      </c>
      <c r="BB1986" s="18" t="s">
        <v>5537</v>
      </c>
      <c r="BC1986" s="18" t="s">
        <v>5537</v>
      </c>
      <c r="BD1986" s="18" t="s">
        <v>5537</v>
      </c>
      <c r="BE1986" s="18" t="s">
        <v>5537</v>
      </c>
      <c r="BF1986" s="18" t="s">
        <v>5537</v>
      </c>
      <c r="BG1986" s="18" t="s">
        <v>5537</v>
      </c>
      <c r="BH1986" s="18" t="s">
        <v>5537</v>
      </c>
      <c r="BI1986" s="18" t="s">
        <v>5537</v>
      </c>
      <c r="BJ1986" s="18" t="s">
        <v>5537</v>
      </c>
      <c r="BK1986" s="18" t="s">
        <v>5537</v>
      </c>
      <c r="BL1986" s="9" t="s">
        <v>5537</v>
      </c>
      <c r="BM1986" s="14" t="s">
        <v>5537</v>
      </c>
      <c r="BN1986" s="14" t="s">
        <v>5537</v>
      </c>
      <c r="BO1986" s="14" t="str">
        <f>_xlfn.XLOOKUP(B1986,'[4]cell downs 18042026 17h'!$B:$B,'[4]cell downs 18042026 17h'!$B:$B,"")</f>
        <v/>
      </c>
      <c r="BP1986" s="14" t="str">
        <f>_xlfn.XLOOKUP(B1986,'[5]Cells Huawei 19042026 15h'!$B:$B,'[5]Cells Huawei 19042026 15h'!$B:$B,"")</f>
        <v/>
      </c>
      <c r="BQ1986" s="9" t="str">
        <f>_xlfn.XLOOKUP(B1986,'[6]cells down 19042026 9H40'!$B:$B,'[6]cells down 19042026 9H40'!$B:$B,"")</f>
        <v>LIT_208</v>
      </c>
      <c r="BR1986" s="9" t="s">
        <v>3938</v>
      </c>
      <c r="BS1986" s="9" t="s">
        <v>12</v>
      </c>
      <c r="BT1986" s="108"/>
    </row>
    <row r="1987" spans="1:72" s="9" customFormat="1" x14ac:dyDescent="0.35">
      <c r="A1987" s="1" t="s">
        <v>3939</v>
      </c>
      <c r="B1987" s="8" t="s">
        <v>3940</v>
      </c>
      <c r="C1987" s="3" t="str">
        <f>_xlfn.XLOOKUP(B1987,'[1]daily break down'!$D:$D,'[1]daily break down'!$E:$E,"")</f>
        <v>CENTRE</v>
      </c>
      <c r="D1987" s="1" t="s">
        <v>11</v>
      </c>
      <c r="E1987" s="1" t="s">
        <v>12</v>
      </c>
      <c r="F1987" s="3" t="s">
        <v>37</v>
      </c>
      <c r="G1987" s="1" t="s">
        <v>3939</v>
      </c>
      <c r="H1987" s="34" t="str">
        <f>_xlfn.XLOOKUP(B1987,[2]CALCULATION!$B:$B,[2]CALCULATION!$H:$H,"")</f>
        <v>ZTE</v>
      </c>
      <c r="I1987" s="28">
        <v>0</v>
      </c>
      <c r="J1987" s="28">
        <v>0</v>
      </c>
      <c r="K1987" s="28">
        <v>0</v>
      </c>
      <c r="L1987" s="28">
        <v>0</v>
      </c>
      <c r="M1987" s="28">
        <v>0</v>
      </c>
      <c r="N1987" s="28">
        <v>0</v>
      </c>
      <c r="O1987" s="28">
        <v>0</v>
      </c>
      <c r="P1987" s="28">
        <v>0</v>
      </c>
      <c r="Q1987" s="28">
        <v>0</v>
      </c>
      <c r="R1987" s="28">
        <v>0</v>
      </c>
      <c r="S1987" s="93">
        <v>0</v>
      </c>
      <c r="T1987" s="93">
        <f>_xlfn.XLOOKUP(B1987,'[3]Nur des jours'!$B:$B,'[3]Nur des jours'!$U:$U,"")</f>
        <v>0</v>
      </c>
      <c r="U1987" s="93">
        <v>0</v>
      </c>
      <c r="V1987" s="93">
        <v>0</v>
      </c>
      <c r="W1987" s="93">
        <v>0</v>
      </c>
      <c r="X1987" s="93">
        <v>0</v>
      </c>
      <c r="Y1987" s="93">
        <v>0</v>
      </c>
      <c r="Z1987" s="93">
        <v>0</v>
      </c>
      <c r="AA1987" s="93">
        <v>0</v>
      </c>
      <c r="AB1987" s="93">
        <v>0</v>
      </c>
      <c r="AC1987" s="93"/>
      <c r="AD1987" s="93">
        <v>0</v>
      </c>
      <c r="AE1987" s="93">
        <v>0</v>
      </c>
      <c r="AF1987" s="93">
        <v>0</v>
      </c>
      <c r="AG1987" s="93"/>
      <c r="AH1987" s="93">
        <v>0</v>
      </c>
      <c r="AI1987" s="93">
        <v>0</v>
      </c>
      <c r="AJ1987" s="93">
        <v>0</v>
      </c>
      <c r="AK1987" s="93">
        <v>0</v>
      </c>
      <c r="AL1987" s="93">
        <v>0</v>
      </c>
      <c r="AM1987" s="49" t="s">
        <v>5559</v>
      </c>
      <c r="AN1987" s="49"/>
      <c r="AO1987" s="48" t="str" cm="1">
        <f t="array" ref="AO1987">IFERROR(_xlfn.IFS(
AQ1987="MPR ISSUE","PDH",
AQ1987="BSS Hardware Issue","BSS",
AQ1987="Sites strategiques, MLL, Pylone, etc.","ENVTECH",
AQ1987="AKTIVCO DEFAUT GE &amp; POWER Cabinet","AKTIVCO",
AQ1987="AKTIVCO Coupure ENEO &amp; Baisse de tension","AKTIVCO GRID ONLY",
AQ1987="Coupure ENEO &amp; Baisse de tension","IHS GRID ONLY",
AQ1987="Defaut GE &amp; POWER Cabinet","IHS",
AQ1987="Sharing","Partners",
AQ1987="Sites strategiques &amp; DataCenter","SST &amp; DC",
AQ1987="Exclu","Exclu",
AQ1987="SAT","SAT",
AQ1987="SPARE-ISSUE","SPARE-ISSUE",
AQ1987="Fiber CAmtel","TRANS_FO_CAMTEL",
AQ1987="Fiber AOF","Fiber AOF",
AQ1987="Projet OCM (HUAWEI)","TRAVAUX-HUAWEI",
AQ1987="Projet OCM (NOKIA)","TRAVAUX-NOKIA",
AQ1987="ACCESS-ISSUE","ACCESS-ISSUE",
AQ1987="Projet OCM (ZTE, NOKIA, autres projets)","TRAVAUX OCM",
AQ1987="No root CAuse","No root cause",
AQ1987="ODU HS","PDH",
AQ1987="IP &amp; VLAN","PDH",
AQ1987="Warehouse HUAWEI","SPARE-ISSUE",
AQ1987="SPARE-HS","SPARE-ISSUE",
AQ1987="Power Telco","BSS",AQ1987="no impacts","no impacts"
),"")</f>
        <v>No root cause</v>
      </c>
      <c r="AP1987" s="48" t="str" cm="1">
        <f t="array" ref="AP1987">IFERROR(_xlfn.IFS(
AQ1987="MPR ISSUE","TX ISSUE",
AQ1987="BSS Hardware Issue","RAN ISSUE",
AQ1987="Sites strategiques, MLL, Pylone, etc.","ENVTECH",
AQ1987="AKTIVCO DEFAUT GE &amp; POWER Cabinet","POWER ISSUE",
AQ1987="AKTIVCO Coupure ENEO &amp; Baisse de tension","POWER ISSUE",
AQ1987="Coupure ENEO &amp; Baisse de tension","POWER ISSUE",
AQ1987="Defaut GE &amp; POWER Cabinet","POWER ISSUE",
AQ1987="Sharing","POWER ISSUE",
AQ1987="Sites strategiques &amp; DataCenter","POWER ISSUE",
AQ1987="Exclu","Exclu",
AQ1987="SAT","TX ISSUE",
AQ1987="SPARE-ISSUE","SPARE-ISSUE",
AQ1987="Fiber CAmtel","TX ISSUE",
AQ1987="Fiber AOF","TX ISSUE",
AQ1987="Projet OCM (HUAWEI)","TRAVAUX-HUAWEI",
AQ1987="Projet OCM (NOKIA)","TRAVAUX -NOKIA",
AQ1987="ACCESS-ISSUE","ACCESS-ISSUE",
AQ1987="Projet OCM (ZTE, NOKIA, autres projets)","TRAVAUX OCM",
AQ1987="No root CAuse","No root cause",
AQ1987="ODU HS","TX ISSUE",
AQ1987="IP &amp; VLAN","TX ISSUE",
AQ1987="Warehouse HUAWEI","SPARE-ISSUE",
AQ1987="SPARE-HS","SPARE-ISSUE",
AQ1987="Power Telco","RAN ISSUE",AQ1987="no impacts","no impacts"
),"")</f>
        <v>No root cause</v>
      </c>
      <c r="AQ1987" s="126" t="s">
        <v>5344</v>
      </c>
      <c r="AR1987" s="48" t="str" cm="1">
        <f t="array" ref="AR1987">IFERROR(_xlfn.IFS(
AQ1987="MPR ISSUE","ACTIVE",
AQ1987="BSS Hardware Issue","ACTIVE",
AQ1987="Sites strategiques, MLL, Pylone, etc.","PASSIVE",
AQ1987="AKTIVCO DEFAUT GE &amp; POWER Cabinet","PASSIVE",
AQ1987="AKTIVCO Coupure ENEO &amp; Baisse de tension","PASSIVE",
AQ1987="Coupure ENEO &amp; Baisse de tension","PASSIVE",
AQ1987="Defaut GE &amp; POWER Cabinet","PASSIVE",
AQ1987="Sharing","PASSIVE",
AQ1987="Sites strategiques &amp; DataCenter","PASSIVE",
AQ1987="Exclu","Exclu",
AQ1987="SAT","ACTIVE",
AQ1987="SPARE-ISSUE","SPARE-ISSUE",
AQ1987="Fiber CAmtel","ACTIVE",
AQ1987="Fiber AOF","ACTIVE",
AQ1987="Projet OCM (HUAWEI)","PLANNED WORKS",
AQ1987="Projet OCM (NOKIA)","PLANNED WORKS",
AQ1987="ACCESS-ISSUE","ACCESS-ISSUE",
AQ1987="Projet OCM (ZTE, NOKIA, autres projets)","PLANNED WORKS",
AQ1987="No root CAuse","No root cause",
AQ1987="ODU HS","ACTIVE",
AQ1987="IP &amp; VLAN","ACTIVE",
AQ1987="Warehouse HUAWEI","SPARE-ISSUE",
AQ1987="SPARE-HS","SPARE-ISSUE",
AQ1987="Power Telco","ACTIVE", AQ1987="no impacts","no impacts"
),"")</f>
        <v>No root cause</v>
      </c>
      <c r="AS1987" s="92" t="s">
        <v>5537</v>
      </c>
      <c r="AT1987" s="98" t="s">
        <v>3940</v>
      </c>
      <c r="AU1987" s="96"/>
      <c r="AV1987" s="17" t="s">
        <v>5537</v>
      </c>
      <c r="AW1987" s="7" t="s">
        <v>5537</v>
      </c>
      <c r="AX1987" s="6" t="s">
        <v>5537</v>
      </c>
      <c r="AY1987" s="7"/>
      <c r="AZ1987" s="3" t="s">
        <v>5537</v>
      </c>
      <c r="BA1987" s="18" t="s">
        <v>5537</v>
      </c>
      <c r="BB1987" s="18" t="s">
        <v>5537</v>
      </c>
      <c r="BC1987" s="18" t="s">
        <v>5537</v>
      </c>
      <c r="BD1987" s="18" t="s">
        <v>5537</v>
      </c>
      <c r="BE1987" s="18" t="s">
        <v>5537</v>
      </c>
      <c r="BF1987" s="18" t="s">
        <v>5537</v>
      </c>
      <c r="BG1987" s="18" t="s">
        <v>5537</v>
      </c>
      <c r="BH1987" s="18" t="s">
        <v>5537</v>
      </c>
      <c r="BI1987" s="18" t="s">
        <v>5537</v>
      </c>
      <c r="BJ1987" s="18" t="s">
        <v>5537</v>
      </c>
      <c r="BK1987" s="18" t="s">
        <v>5537</v>
      </c>
      <c r="BL1987" s="9" t="s">
        <v>5537</v>
      </c>
      <c r="BM1987" s="14" t="s">
        <v>5537</v>
      </c>
      <c r="BN1987" s="14" t="s">
        <v>5537</v>
      </c>
      <c r="BO1987" s="14" t="str">
        <f>_xlfn.XLOOKUP(B1987,'[4]cell downs 18042026 17h'!$B:$B,'[4]cell downs 18042026 17h'!$B:$B,"")</f>
        <v/>
      </c>
      <c r="BP1987" s="14" t="str">
        <f>_xlfn.XLOOKUP(B1987,'[5]Cells Huawei 19042026 15h'!$B:$B,'[5]Cells Huawei 19042026 15h'!$B:$B,"")</f>
        <v/>
      </c>
      <c r="BQ1987" s="9" t="str">
        <f>_xlfn.XLOOKUP(B1987,'[6]cells down 19042026 9H40'!$B:$B,'[6]cells down 19042026 9H40'!$B:$B,"")</f>
        <v/>
      </c>
      <c r="BR1987" s="9" t="s">
        <v>3940</v>
      </c>
      <c r="BS1987" s="9" t="s">
        <v>5537</v>
      </c>
      <c r="BT1987" s="108"/>
    </row>
    <row r="1988" spans="1:72" s="9" customFormat="1" x14ac:dyDescent="0.35">
      <c r="A1988" s="1" t="s">
        <v>3949</v>
      </c>
      <c r="B1988" s="8" t="s">
        <v>3950</v>
      </c>
      <c r="C1988" s="3" t="str">
        <f>_xlfn.XLOOKUP(B1988,'[1]daily break down'!$D:$D,'[1]daily break down'!$E:$E,"")</f>
        <v>CENTRE</v>
      </c>
      <c r="D1988" s="1" t="s">
        <v>11</v>
      </c>
      <c r="E1988" s="1" t="s">
        <v>594</v>
      </c>
      <c r="F1988" s="3" t="s">
        <v>226</v>
      </c>
      <c r="G1988" s="1" t="s">
        <v>3951</v>
      </c>
      <c r="H1988" s="33" t="str">
        <f>_xlfn.XLOOKUP(B1988,[2]CALCULATION!$B:$B,[2]CALCULATION!$H:$H,"")</f>
        <v>NOKIA</v>
      </c>
      <c r="I1988" s="28">
        <v>0</v>
      </c>
      <c r="J1988" s="28">
        <v>0</v>
      </c>
      <c r="K1988" s="28">
        <v>0</v>
      </c>
      <c r="L1988" s="28">
        <v>0</v>
      </c>
      <c r="M1988" s="28">
        <v>0</v>
      </c>
      <c r="N1988" s="28">
        <v>0</v>
      </c>
      <c r="O1988" s="28">
        <v>0</v>
      </c>
      <c r="P1988" s="28">
        <v>0</v>
      </c>
      <c r="Q1988" s="28">
        <v>0</v>
      </c>
      <c r="R1988" s="28">
        <v>0</v>
      </c>
      <c r="S1988" s="93">
        <v>0</v>
      </c>
      <c r="T1988" s="93">
        <f>_xlfn.XLOOKUP(B1988,'[3]Nur des jours'!$B:$B,'[3]Nur des jours'!$U:$U,"")</f>
        <v>0</v>
      </c>
      <c r="U1988" s="93">
        <v>0</v>
      </c>
      <c r="V1988" s="93">
        <v>0</v>
      </c>
      <c r="W1988" s="93">
        <v>0</v>
      </c>
      <c r="X1988" s="93">
        <v>0</v>
      </c>
      <c r="Y1988" s="93">
        <v>0</v>
      </c>
      <c r="Z1988" s="93">
        <v>0</v>
      </c>
      <c r="AA1988" s="93">
        <v>0</v>
      </c>
      <c r="AB1988" s="93">
        <v>0</v>
      </c>
      <c r="AC1988" s="93"/>
      <c r="AD1988" s="93">
        <v>0</v>
      </c>
      <c r="AE1988" s="93">
        <v>0</v>
      </c>
      <c r="AF1988" s="93">
        <v>0</v>
      </c>
      <c r="AG1988" s="93"/>
      <c r="AH1988" s="93">
        <v>0</v>
      </c>
      <c r="AI1988" s="93">
        <v>0</v>
      </c>
      <c r="AJ1988" s="93">
        <v>0</v>
      </c>
      <c r="AK1988" s="93">
        <v>0</v>
      </c>
      <c r="AL1988" s="93">
        <v>0</v>
      </c>
      <c r="AM1988" s="49" t="s">
        <v>5559</v>
      </c>
      <c r="AN1988" s="49"/>
      <c r="AO1988" s="48" t="str" cm="1">
        <f t="array" ref="AO1988">IFERROR(_xlfn.IFS(
AQ1988="MPR ISSUE","PDH",
AQ1988="BSS Hardware Issue","BSS",
AQ1988="Sites strategiques, MLL, Pylone, etc.","ENVTECH",
AQ1988="AKTIVCO DEFAUT GE &amp; POWER Cabinet","AKTIVCO",
AQ1988="AKTIVCO Coupure ENEO &amp; Baisse de tension","AKTIVCO GRID ONLY",
AQ1988="Coupure ENEO &amp; Baisse de tension","IHS GRID ONLY",
AQ1988="Defaut GE &amp; POWER Cabinet","IHS",
AQ1988="Sharing","Partners",
AQ1988="Sites strategiques &amp; DataCenter","SST &amp; DC",
AQ1988="Exclu","Exclu",
AQ1988="SAT","SAT",
AQ1988="SPARE-ISSUE","SPARE-ISSUE",
AQ1988="Fiber CAmtel","TRANS_FO_CAMTEL",
AQ1988="Fiber AOF","Fiber AOF",
AQ1988="Projet OCM (HUAWEI)","TRAVAUX-HUAWEI",
AQ1988="Projet OCM (NOKIA)","TRAVAUX-NOKIA",
AQ1988="ACCESS-ISSUE","ACCESS-ISSUE",
AQ1988="Projet OCM (ZTE, NOKIA, autres projets)","TRAVAUX OCM",
AQ1988="No root CAuse","No root cause",
AQ1988="ODU HS","PDH",
AQ1988="IP &amp; VLAN","PDH",
AQ1988="Warehouse HUAWEI","SPARE-ISSUE",
AQ1988="SPARE-HS","SPARE-ISSUE",
AQ1988="Power Telco","BSS",AQ1988="no impacts","no impacts"
),"")</f>
        <v>No root cause</v>
      </c>
      <c r="AP1988" s="48" t="str" cm="1">
        <f t="array" ref="AP1988">IFERROR(_xlfn.IFS(
AQ1988="MPR ISSUE","TX ISSUE",
AQ1988="BSS Hardware Issue","RAN ISSUE",
AQ1988="Sites strategiques, MLL, Pylone, etc.","ENVTECH",
AQ1988="AKTIVCO DEFAUT GE &amp; POWER Cabinet","POWER ISSUE",
AQ1988="AKTIVCO Coupure ENEO &amp; Baisse de tension","POWER ISSUE",
AQ1988="Coupure ENEO &amp; Baisse de tension","POWER ISSUE",
AQ1988="Defaut GE &amp; POWER Cabinet","POWER ISSUE",
AQ1988="Sharing","POWER ISSUE",
AQ1988="Sites strategiques &amp; DataCenter","POWER ISSUE",
AQ1988="Exclu","Exclu",
AQ1988="SAT","TX ISSUE",
AQ1988="SPARE-ISSUE","SPARE-ISSUE",
AQ1988="Fiber CAmtel","TX ISSUE",
AQ1988="Fiber AOF","TX ISSUE",
AQ1988="Projet OCM (HUAWEI)","TRAVAUX-HUAWEI",
AQ1988="Projet OCM (NOKIA)","TRAVAUX -NOKIA",
AQ1988="ACCESS-ISSUE","ACCESS-ISSUE",
AQ1988="Projet OCM (ZTE, NOKIA, autres projets)","TRAVAUX OCM",
AQ1988="No root CAuse","No root cause",
AQ1988="ODU HS","TX ISSUE",
AQ1988="IP &amp; VLAN","TX ISSUE",
AQ1988="Warehouse HUAWEI","SPARE-ISSUE",
AQ1988="SPARE-HS","SPARE-ISSUE",
AQ1988="Power Telco","RAN ISSUE",AQ1988="no impacts","no impacts"
),"")</f>
        <v>No root cause</v>
      </c>
      <c r="AQ1988" s="126" t="s">
        <v>5344</v>
      </c>
      <c r="AR1988" s="48" t="str" cm="1">
        <f t="array" ref="AR1988">IFERROR(_xlfn.IFS(
AQ1988="MPR ISSUE","ACTIVE",
AQ1988="BSS Hardware Issue","ACTIVE",
AQ1988="Sites strategiques, MLL, Pylone, etc.","PASSIVE",
AQ1988="AKTIVCO DEFAUT GE &amp; POWER Cabinet","PASSIVE",
AQ1988="AKTIVCO Coupure ENEO &amp; Baisse de tension","PASSIVE",
AQ1988="Coupure ENEO &amp; Baisse de tension","PASSIVE",
AQ1988="Defaut GE &amp; POWER Cabinet","PASSIVE",
AQ1988="Sharing","PASSIVE",
AQ1988="Sites strategiques &amp; DataCenter","PASSIVE",
AQ1988="Exclu","Exclu",
AQ1988="SAT","ACTIVE",
AQ1988="SPARE-ISSUE","SPARE-ISSUE",
AQ1988="Fiber CAmtel","ACTIVE",
AQ1988="Fiber AOF","ACTIVE",
AQ1988="Projet OCM (HUAWEI)","PLANNED WORKS",
AQ1988="Projet OCM (NOKIA)","PLANNED WORKS",
AQ1988="ACCESS-ISSUE","ACCESS-ISSUE",
AQ1988="Projet OCM (ZTE, NOKIA, autres projets)","PLANNED WORKS",
AQ1988="No root CAuse","No root cause",
AQ1988="ODU HS","ACTIVE",
AQ1988="IP &amp; VLAN","ACTIVE",
AQ1988="Warehouse HUAWEI","SPARE-ISSUE",
AQ1988="SPARE-HS","SPARE-ISSUE",
AQ1988="Power Telco","ACTIVE", AQ1988="no impacts","no impacts"
),"")</f>
        <v>No root cause</v>
      </c>
      <c r="AS1988" s="92" t="s">
        <v>5537</v>
      </c>
      <c r="AT1988" s="98" t="s">
        <v>3950</v>
      </c>
      <c r="AV1988" s="17" t="s">
        <v>5537</v>
      </c>
      <c r="AW1988" s="7" t="s">
        <v>5537</v>
      </c>
      <c r="AX1988" s="6" t="s">
        <v>5537</v>
      </c>
      <c r="AY1988" s="7"/>
      <c r="AZ1988" s="3" t="s">
        <v>5537</v>
      </c>
      <c r="BA1988" s="18" t="s">
        <v>5537</v>
      </c>
      <c r="BB1988" s="18" t="s">
        <v>5537</v>
      </c>
      <c r="BC1988" s="18" t="s">
        <v>5537</v>
      </c>
      <c r="BD1988" s="18" t="s">
        <v>5537</v>
      </c>
      <c r="BE1988" s="18" t="s">
        <v>5537</v>
      </c>
      <c r="BF1988" s="18" t="s">
        <v>5537</v>
      </c>
      <c r="BG1988" s="18" t="s">
        <v>5537</v>
      </c>
      <c r="BH1988" s="18" t="s">
        <v>5537</v>
      </c>
      <c r="BI1988" s="18" t="s">
        <v>5537</v>
      </c>
      <c r="BJ1988" s="18" t="s">
        <v>5537</v>
      </c>
      <c r="BK1988" s="18" t="s">
        <v>5537</v>
      </c>
      <c r="BL1988" s="9" t="s">
        <v>5537</v>
      </c>
      <c r="BM1988" s="14" t="s">
        <v>5537</v>
      </c>
      <c r="BN1988" s="14" t="s">
        <v>5537</v>
      </c>
      <c r="BO1988" s="14" t="str">
        <f>_xlfn.XLOOKUP(B1988,'[4]cell downs 18042026 17h'!$B:$B,'[4]cell downs 18042026 17h'!$B:$B,"")</f>
        <v/>
      </c>
      <c r="BP1988" s="14" t="str">
        <f>_xlfn.XLOOKUP(B1988,'[5]Cells Huawei 19042026 15h'!$B:$B,'[5]Cells Huawei 19042026 15h'!$B:$B,"")</f>
        <v/>
      </c>
      <c r="BQ1988" s="9" t="str">
        <f>_xlfn.XLOOKUP(B1988,'[6]cells down 19042026 9H40'!$B:$B,'[6]cells down 19042026 9H40'!$B:$B,"")</f>
        <v/>
      </c>
      <c r="BR1988" s="9" t="s">
        <v>3950</v>
      </c>
      <c r="BS1988" s="9" t="s">
        <v>318</v>
      </c>
      <c r="BT1988" s="108"/>
    </row>
    <row r="1989" spans="1:72" s="9" customFormat="1" x14ac:dyDescent="0.35">
      <c r="A1989" s="1" t="s">
        <v>3958</v>
      </c>
      <c r="B1989" s="8" t="s">
        <v>3959</v>
      </c>
      <c r="C1989" s="3" t="str">
        <f>_xlfn.XLOOKUP(B1989,'[1]daily break down'!$D:$D,'[1]daily break down'!$E:$E,"")</f>
        <v>OUEST</v>
      </c>
      <c r="D1989" s="1" t="s">
        <v>11</v>
      </c>
      <c r="E1989" s="1" t="s">
        <v>12</v>
      </c>
      <c r="F1989" s="3" t="s">
        <v>102</v>
      </c>
      <c r="G1989" s="1" t="s">
        <v>3960</v>
      </c>
      <c r="H1989" s="32" t="str">
        <f>_xlfn.XLOOKUP(B1989,[2]CALCULATION!$B:$B,[2]CALCULATION!$H:$H,"")</f>
        <v>HUAWEI</v>
      </c>
      <c r="I1989" s="28">
        <v>0</v>
      </c>
      <c r="J1989" s="28">
        <v>0</v>
      </c>
      <c r="K1989" s="28">
        <v>0</v>
      </c>
      <c r="L1989" s="28">
        <v>0</v>
      </c>
      <c r="M1989" s="28">
        <v>0</v>
      </c>
      <c r="N1989" s="28">
        <v>0</v>
      </c>
      <c r="O1989" s="28">
        <v>0</v>
      </c>
      <c r="P1989" s="28">
        <v>0</v>
      </c>
      <c r="Q1989" s="28">
        <v>0</v>
      </c>
      <c r="R1989" s="28">
        <v>0</v>
      </c>
      <c r="S1989" s="93">
        <v>0</v>
      </c>
      <c r="T1989" s="93">
        <f>_xlfn.XLOOKUP(B1989,'[3]Nur des jours'!$B:$B,'[3]Nur des jours'!$U:$U,"")</f>
        <v>0</v>
      </c>
      <c r="U1989" s="93">
        <v>0</v>
      </c>
      <c r="V1989" s="93">
        <v>0</v>
      </c>
      <c r="W1989" s="93">
        <v>0</v>
      </c>
      <c r="X1989" s="93">
        <v>0</v>
      </c>
      <c r="Y1989" s="93">
        <v>0</v>
      </c>
      <c r="Z1989" s="93">
        <v>0</v>
      </c>
      <c r="AA1989" s="93">
        <v>0</v>
      </c>
      <c r="AB1989" s="93">
        <v>0</v>
      </c>
      <c r="AC1989" s="93"/>
      <c r="AD1989" s="93">
        <v>0</v>
      </c>
      <c r="AE1989" s="93">
        <v>0</v>
      </c>
      <c r="AF1989" s="93">
        <v>0</v>
      </c>
      <c r="AG1989" s="93"/>
      <c r="AH1989" s="93">
        <v>0</v>
      </c>
      <c r="AI1989" s="93">
        <v>0</v>
      </c>
      <c r="AJ1989" s="93">
        <v>0</v>
      </c>
      <c r="AK1989" s="93">
        <v>0</v>
      </c>
      <c r="AL1989" s="93">
        <v>0</v>
      </c>
      <c r="AM1989" s="49" t="s">
        <v>5559</v>
      </c>
      <c r="AN1989" s="49"/>
      <c r="AO1989" s="48" t="str" cm="1">
        <f t="array" ref="AO1989">IFERROR(_xlfn.IFS(
AQ1989="MPR ISSUE","PDH",
AQ1989="BSS Hardware Issue","BSS",
AQ1989="Sites strategiques, MLL, Pylone, etc.","ENVTECH",
AQ1989="AKTIVCO DEFAUT GE &amp; POWER Cabinet","AKTIVCO",
AQ1989="AKTIVCO Coupure ENEO &amp; Baisse de tension","AKTIVCO GRID ONLY",
AQ1989="Coupure ENEO &amp; Baisse de tension","IHS GRID ONLY",
AQ1989="Defaut GE &amp; POWER Cabinet","IHS",
AQ1989="Sharing","Partners",
AQ1989="Sites strategiques &amp; DataCenter","SST &amp; DC",
AQ1989="Exclu","Exclu",
AQ1989="SAT","SAT",
AQ1989="SPARE-ISSUE","SPARE-ISSUE",
AQ1989="Fiber CAmtel","TRANS_FO_CAMTEL",
AQ1989="Fiber AOF","Fiber AOF",
AQ1989="Projet OCM (HUAWEI)","TRAVAUX-HUAWEI",
AQ1989="Projet OCM (NOKIA)","TRAVAUX-NOKIA",
AQ1989="ACCESS-ISSUE","ACCESS-ISSUE",
AQ1989="Projet OCM (ZTE, NOKIA, autres projets)","TRAVAUX OCM",
AQ1989="No root CAuse","No root cause",
AQ1989="ODU HS","PDH",
AQ1989="IP &amp; VLAN","PDH",
AQ1989="Warehouse HUAWEI","SPARE-ISSUE",
AQ1989="SPARE-HS","SPARE-ISSUE",
AQ1989="Power Telco","BSS",AQ1989="no impacts","no impacts"
),"")</f>
        <v>No root cause</v>
      </c>
      <c r="AP1989" s="48" t="str" cm="1">
        <f t="array" ref="AP1989">IFERROR(_xlfn.IFS(
AQ1989="MPR ISSUE","TX ISSUE",
AQ1989="BSS Hardware Issue","RAN ISSUE",
AQ1989="Sites strategiques, MLL, Pylone, etc.","ENVTECH",
AQ1989="AKTIVCO DEFAUT GE &amp; POWER Cabinet","POWER ISSUE",
AQ1989="AKTIVCO Coupure ENEO &amp; Baisse de tension","POWER ISSUE",
AQ1989="Coupure ENEO &amp; Baisse de tension","POWER ISSUE",
AQ1989="Defaut GE &amp; POWER Cabinet","POWER ISSUE",
AQ1989="Sharing","POWER ISSUE",
AQ1989="Sites strategiques &amp; DataCenter","POWER ISSUE",
AQ1989="Exclu","Exclu",
AQ1989="SAT","TX ISSUE",
AQ1989="SPARE-ISSUE","SPARE-ISSUE",
AQ1989="Fiber CAmtel","TX ISSUE",
AQ1989="Fiber AOF","TX ISSUE",
AQ1989="Projet OCM (HUAWEI)","TRAVAUX-HUAWEI",
AQ1989="Projet OCM (NOKIA)","TRAVAUX -NOKIA",
AQ1989="ACCESS-ISSUE","ACCESS-ISSUE",
AQ1989="Projet OCM (ZTE, NOKIA, autres projets)","TRAVAUX OCM",
AQ1989="No root CAuse","No root cause",
AQ1989="ODU HS","TX ISSUE",
AQ1989="IP &amp; VLAN","TX ISSUE",
AQ1989="Warehouse HUAWEI","SPARE-ISSUE",
AQ1989="SPARE-HS","SPARE-ISSUE",
AQ1989="Power Telco","RAN ISSUE",AQ1989="no impacts","no impacts"
),"")</f>
        <v>No root cause</v>
      </c>
      <c r="AQ1989" s="126" t="s">
        <v>5344</v>
      </c>
      <c r="AR1989" s="48" t="str" cm="1">
        <f t="array" ref="AR1989">IFERROR(_xlfn.IFS(
AQ1989="MPR ISSUE","ACTIVE",
AQ1989="BSS Hardware Issue","ACTIVE",
AQ1989="Sites strategiques, MLL, Pylone, etc.","PASSIVE",
AQ1989="AKTIVCO DEFAUT GE &amp; POWER Cabinet","PASSIVE",
AQ1989="AKTIVCO Coupure ENEO &amp; Baisse de tension","PASSIVE",
AQ1989="Coupure ENEO &amp; Baisse de tension","PASSIVE",
AQ1989="Defaut GE &amp; POWER Cabinet","PASSIVE",
AQ1989="Sharing","PASSIVE",
AQ1989="Sites strategiques &amp; DataCenter","PASSIVE",
AQ1989="Exclu","Exclu",
AQ1989="SAT","ACTIVE",
AQ1989="SPARE-ISSUE","SPARE-ISSUE",
AQ1989="Fiber CAmtel","ACTIVE",
AQ1989="Fiber AOF","ACTIVE",
AQ1989="Projet OCM (HUAWEI)","PLANNED WORKS",
AQ1989="Projet OCM (NOKIA)","PLANNED WORKS",
AQ1989="ACCESS-ISSUE","ACCESS-ISSUE",
AQ1989="Projet OCM (ZTE, NOKIA, autres projets)","PLANNED WORKS",
AQ1989="No root CAuse","No root cause",
AQ1989="ODU HS","ACTIVE",
AQ1989="IP &amp; VLAN","ACTIVE",
AQ1989="Warehouse HUAWEI","SPARE-ISSUE",
AQ1989="SPARE-HS","SPARE-ISSUE",
AQ1989="Power Telco","ACTIVE", AQ1989="no impacts","no impacts"
),"")</f>
        <v>No root cause</v>
      </c>
      <c r="AS1989" s="92" t="s">
        <v>5537</v>
      </c>
      <c r="AT1989" s="98" t="s">
        <v>3959</v>
      </c>
      <c r="AV1989" s="17" t="s">
        <v>5537</v>
      </c>
      <c r="AW1989" s="7" t="s">
        <v>5537</v>
      </c>
      <c r="AX1989" s="6" t="s">
        <v>5537</v>
      </c>
      <c r="AY1989" s="7"/>
      <c r="AZ1989" s="3" t="s">
        <v>5537</v>
      </c>
      <c r="BA1989" s="18" t="s">
        <v>5537</v>
      </c>
      <c r="BB1989" s="18" t="s">
        <v>5537</v>
      </c>
      <c r="BC1989" s="18" t="s">
        <v>5537</v>
      </c>
      <c r="BD1989" s="18" t="s">
        <v>5537</v>
      </c>
      <c r="BE1989" s="18" t="s">
        <v>5537</v>
      </c>
      <c r="BF1989" s="18" t="s">
        <v>5537</v>
      </c>
      <c r="BG1989" s="18" t="s">
        <v>5537</v>
      </c>
      <c r="BH1989" s="18" t="s">
        <v>5537</v>
      </c>
      <c r="BI1989" s="18" t="s">
        <v>5537</v>
      </c>
      <c r="BJ1989" s="18" t="s">
        <v>5537</v>
      </c>
      <c r="BK1989" s="18" t="s">
        <v>5537</v>
      </c>
      <c r="BL1989" s="9" t="s">
        <v>5537</v>
      </c>
      <c r="BM1989" s="14" t="s">
        <v>5537</v>
      </c>
      <c r="BN1989" s="14" t="s">
        <v>5537</v>
      </c>
      <c r="BO1989" s="14" t="str">
        <f>_xlfn.XLOOKUP(B1989,'[4]cell downs 18042026 17h'!$B:$B,'[4]cell downs 18042026 17h'!$B:$B,"")</f>
        <v/>
      </c>
      <c r="BP1989" s="14" t="str">
        <f>_xlfn.XLOOKUP(B1989,'[5]Cells Huawei 19042026 15h'!$B:$B,'[5]Cells Huawei 19042026 15h'!$B:$B,"")</f>
        <v/>
      </c>
      <c r="BQ1989" s="9" t="str">
        <f>_xlfn.XLOOKUP(B1989,'[6]cells down 19042026 9H40'!$B:$B,'[6]cells down 19042026 9H40'!$B:$B,"")</f>
        <v/>
      </c>
      <c r="BR1989" s="9" t="s">
        <v>3959</v>
      </c>
      <c r="BS1989" s="9" t="s">
        <v>594</v>
      </c>
      <c r="BT1989" s="108"/>
    </row>
    <row r="1990" spans="1:72" s="9" customFormat="1" x14ac:dyDescent="0.35">
      <c r="A1990" s="95" t="s">
        <v>3964</v>
      </c>
      <c r="B1990" s="8" t="s">
        <v>3965</v>
      </c>
      <c r="C1990" s="3" t="str">
        <f>_xlfn.XLOOKUP(B1990,'[1]daily break down'!$D:$D,'[1]daily break down'!$E:$E,"")</f>
        <v>CENTRE</v>
      </c>
      <c r="D1990" s="1" t="s">
        <v>11</v>
      </c>
      <c r="E1990" s="1" t="s">
        <v>237</v>
      </c>
      <c r="F1990" s="3" t="s">
        <v>37</v>
      </c>
      <c r="G1990" s="1" t="s">
        <v>3964</v>
      </c>
      <c r="H1990" s="34" t="str">
        <f>_xlfn.XLOOKUP(B1990,[2]CALCULATION!$B:$B,[2]CALCULATION!$H:$H,"")</f>
        <v>ZTE</v>
      </c>
      <c r="I1990" s="28">
        <v>0</v>
      </c>
      <c r="J1990" s="28">
        <v>0</v>
      </c>
      <c r="K1990" s="28">
        <v>0</v>
      </c>
      <c r="L1990" s="28">
        <v>0</v>
      </c>
      <c r="M1990" s="28">
        <v>0</v>
      </c>
      <c r="N1990" s="28">
        <v>0</v>
      </c>
      <c r="O1990" s="28">
        <v>0</v>
      </c>
      <c r="P1990" s="28">
        <v>0</v>
      </c>
      <c r="Q1990" s="28">
        <v>0</v>
      </c>
      <c r="R1990" s="28">
        <v>0</v>
      </c>
      <c r="S1990" s="93">
        <v>0</v>
      </c>
      <c r="T1990" s="93">
        <f>_xlfn.XLOOKUP(B1990,'[3]Nur des jours'!$B:$B,'[3]Nur des jours'!$U:$U,"")</f>
        <v>0</v>
      </c>
      <c r="U1990" s="93">
        <v>0</v>
      </c>
      <c r="V1990" s="93">
        <v>0</v>
      </c>
      <c r="W1990" s="93">
        <v>0</v>
      </c>
      <c r="X1990" s="93">
        <v>0</v>
      </c>
      <c r="Y1990" s="93">
        <v>0</v>
      </c>
      <c r="Z1990" s="93">
        <v>0</v>
      </c>
      <c r="AA1990" s="93">
        <v>0</v>
      </c>
      <c r="AB1990" s="93">
        <v>0</v>
      </c>
      <c r="AC1990" s="93"/>
      <c r="AD1990" s="93">
        <v>0</v>
      </c>
      <c r="AE1990" s="93">
        <v>0</v>
      </c>
      <c r="AF1990" s="93">
        <v>0</v>
      </c>
      <c r="AG1990" s="93"/>
      <c r="AH1990" s="93">
        <v>0</v>
      </c>
      <c r="AI1990" s="93">
        <v>0</v>
      </c>
      <c r="AJ1990" s="93">
        <v>0</v>
      </c>
      <c r="AK1990" s="93">
        <v>0</v>
      </c>
      <c r="AL1990" s="93">
        <v>0</v>
      </c>
      <c r="AM1990" s="49" t="s">
        <v>5559</v>
      </c>
      <c r="AN1990" s="49"/>
      <c r="AO1990" s="48" t="str" cm="1">
        <f t="array" ref="AO1990">IFERROR(_xlfn.IFS(
AQ1990="MPR ISSUE","PDH",
AQ1990="BSS Hardware Issue","BSS",
AQ1990="Sites strategiques, MLL, Pylone, etc.","ENVTECH",
AQ1990="AKTIVCO DEFAUT GE &amp; POWER Cabinet","AKTIVCO",
AQ1990="AKTIVCO Coupure ENEO &amp; Baisse de tension","AKTIVCO GRID ONLY",
AQ1990="Coupure ENEO &amp; Baisse de tension","IHS GRID ONLY",
AQ1990="Defaut GE &amp; POWER Cabinet","IHS",
AQ1990="Sharing","Partners",
AQ1990="Sites strategiques &amp; DataCenter","SST &amp; DC",
AQ1990="Exclu","Exclu",
AQ1990="SAT","SAT",
AQ1990="SPARE-ISSUE","SPARE-ISSUE",
AQ1990="Fiber CAmtel","TRANS_FO_CAMTEL",
AQ1990="Fiber AOF","Fiber AOF",
AQ1990="Projet OCM (HUAWEI)","TRAVAUX-HUAWEI",
AQ1990="Projet OCM (NOKIA)","TRAVAUX-NOKIA",
AQ1990="ACCESS-ISSUE","ACCESS-ISSUE",
AQ1990="Projet OCM (ZTE, NOKIA, autres projets)","TRAVAUX OCM",
AQ1990="No root CAuse","No root cause",
AQ1990="ODU HS","PDH",
AQ1990="IP &amp; VLAN","PDH",
AQ1990="Warehouse HUAWEI","SPARE-ISSUE",
AQ1990="SPARE-HS","SPARE-ISSUE",
AQ1990="Power Telco","BSS",AQ1990="no impacts","no impacts"
),"")</f>
        <v>No root cause</v>
      </c>
      <c r="AP1990" s="48" t="str" cm="1">
        <f t="array" ref="AP1990">IFERROR(_xlfn.IFS(
AQ1990="MPR ISSUE","TX ISSUE",
AQ1990="BSS Hardware Issue","RAN ISSUE",
AQ1990="Sites strategiques, MLL, Pylone, etc.","ENVTECH",
AQ1990="AKTIVCO DEFAUT GE &amp; POWER Cabinet","POWER ISSUE",
AQ1990="AKTIVCO Coupure ENEO &amp; Baisse de tension","POWER ISSUE",
AQ1990="Coupure ENEO &amp; Baisse de tension","POWER ISSUE",
AQ1990="Defaut GE &amp; POWER Cabinet","POWER ISSUE",
AQ1990="Sharing","POWER ISSUE",
AQ1990="Sites strategiques &amp; DataCenter","POWER ISSUE",
AQ1990="Exclu","Exclu",
AQ1990="SAT","TX ISSUE",
AQ1990="SPARE-ISSUE","SPARE-ISSUE",
AQ1990="Fiber CAmtel","TX ISSUE",
AQ1990="Fiber AOF","TX ISSUE",
AQ1990="Projet OCM (HUAWEI)","TRAVAUX-HUAWEI",
AQ1990="Projet OCM (NOKIA)","TRAVAUX -NOKIA",
AQ1990="ACCESS-ISSUE","ACCESS-ISSUE",
AQ1990="Projet OCM (ZTE, NOKIA, autres projets)","TRAVAUX OCM",
AQ1990="No root CAuse","No root cause",
AQ1990="ODU HS","TX ISSUE",
AQ1990="IP &amp; VLAN","TX ISSUE",
AQ1990="Warehouse HUAWEI","SPARE-ISSUE",
AQ1990="SPARE-HS","SPARE-ISSUE",
AQ1990="Power Telco","RAN ISSUE",AQ1990="no impacts","no impacts"
),"")</f>
        <v>No root cause</v>
      </c>
      <c r="AQ1990" s="126" t="s">
        <v>5344</v>
      </c>
      <c r="AR1990" s="48" t="str" cm="1">
        <f t="array" ref="AR1990">IFERROR(_xlfn.IFS(
AQ1990="MPR ISSUE","ACTIVE",
AQ1990="BSS Hardware Issue","ACTIVE",
AQ1990="Sites strategiques, MLL, Pylone, etc.","PASSIVE",
AQ1990="AKTIVCO DEFAUT GE &amp; POWER Cabinet","PASSIVE",
AQ1990="AKTIVCO Coupure ENEO &amp; Baisse de tension","PASSIVE",
AQ1990="Coupure ENEO &amp; Baisse de tension","PASSIVE",
AQ1990="Defaut GE &amp; POWER Cabinet","PASSIVE",
AQ1990="Sharing","PASSIVE",
AQ1990="Sites strategiques &amp; DataCenter","PASSIVE",
AQ1990="Exclu","Exclu",
AQ1990="SAT","ACTIVE",
AQ1990="SPARE-ISSUE","SPARE-ISSUE",
AQ1990="Fiber CAmtel","ACTIVE",
AQ1990="Fiber AOF","ACTIVE",
AQ1990="Projet OCM (HUAWEI)","PLANNED WORKS",
AQ1990="Projet OCM (NOKIA)","PLANNED WORKS",
AQ1990="ACCESS-ISSUE","ACCESS-ISSUE",
AQ1990="Projet OCM (ZTE, NOKIA, autres projets)","PLANNED WORKS",
AQ1990="No root CAuse","No root cause",
AQ1990="ODU HS","ACTIVE",
AQ1990="IP &amp; VLAN","ACTIVE",
AQ1990="Warehouse HUAWEI","SPARE-ISSUE",
AQ1990="SPARE-HS","SPARE-ISSUE",
AQ1990="Power Telco","ACTIVE", AQ1990="no impacts","no impacts"
),"")</f>
        <v>No root cause</v>
      </c>
      <c r="AS1990" s="92" t="s">
        <v>5537</v>
      </c>
      <c r="AT1990" s="98" t="s">
        <v>3965</v>
      </c>
      <c r="AV1990" s="17" t="s">
        <v>5537</v>
      </c>
      <c r="AW1990" s="7" t="s">
        <v>5537</v>
      </c>
      <c r="AX1990" s="6" t="s">
        <v>5537</v>
      </c>
      <c r="AY1990" s="7"/>
      <c r="AZ1990" s="3" t="s">
        <v>5537</v>
      </c>
      <c r="BA1990" s="18" t="s">
        <v>5537</v>
      </c>
      <c r="BB1990" s="18" t="s">
        <v>5537</v>
      </c>
      <c r="BC1990" s="18" t="s">
        <v>5537</v>
      </c>
      <c r="BD1990" s="18" t="s">
        <v>5537</v>
      </c>
      <c r="BE1990" s="18" t="s">
        <v>5537</v>
      </c>
      <c r="BF1990" s="18" t="s">
        <v>5537</v>
      </c>
      <c r="BG1990" s="18" t="s">
        <v>5537</v>
      </c>
      <c r="BH1990" s="18" t="s">
        <v>5537</v>
      </c>
      <c r="BI1990" s="18" t="s">
        <v>5537</v>
      </c>
      <c r="BJ1990" s="18" t="s">
        <v>5537</v>
      </c>
      <c r="BK1990" s="18" t="s">
        <v>5537</v>
      </c>
      <c r="BL1990" s="9" t="s">
        <v>5537</v>
      </c>
      <c r="BM1990" s="14" t="s">
        <v>5537</v>
      </c>
      <c r="BN1990" s="14" t="s">
        <v>5537</v>
      </c>
      <c r="BO1990" s="14" t="str">
        <f>_xlfn.XLOOKUP(B1990,'[4]cell downs 18042026 17h'!$B:$B,'[4]cell downs 18042026 17h'!$B:$B,"")</f>
        <v/>
      </c>
      <c r="BP1990" s="14" t="str">
        <f>_xlfn.XLOOKUP(B1990,'[5]Cells Huawei 19042026 15h'!$B:$B,'[5]Cells Huawei 19042026 15h'!$B:$B,"")</f>
        <v/>
      </c>
      <c r="BQ1990" s="9" t="str">
        <f>_xlfn.XLOOKUP(B1990,'[6]cells down 19042026 9H40'!$B:$B,'[6]cells down 19042026 9H40'!$B:$B,"")</f>
        <v/>
      </c>
      <c r="BR1990" s="9" t="s">
        <v>5537</v>
      </c>
      <c r="BS1990" s="9" t="s">
        <v>5537</v>
      </c>
      <c r="BT1990" s="108"/>
    </row>
    <row r="1991" spans="1:72" s="9" customFormat="1" x14ac:dyDescent="0.35">
      <c r="A1991" s="1" t="s">
        <v>3968</v>
      </c>
      <c r="B1991" s="8" t="s">
        <v>3969</v>
      </c>
      <c r="C1991" s="3" t="str">
        <f>_xlfn.XLOOKUP(B1991,'[1]daily break down'!$D:$D,'[1]daily break down'!$E:$E,"")</f>
        <v>Douala</v>
      </c>
      <c r="D1991" s="1" t="s">
        <v>11</v>
      </c>
      <c r="E1991" s="1" t="s">
        <v>12</v>
      </c>
      <c r="F1991" s="3" t="s">
        <v>31</v>
      </c>
      <c r="G1991" s="1" t="s">
        <v>32</v>
      </c>
      <c r="H1991" s="34" t="str">
        <f>_xlfn.XLOOKUP(B1991,[2]CALCULATION!$B:$B,[2]CALCULATION!$H:$H,"")</f>
        <v>ZTE</v>
      </c>
      <c r="I1991" s="28">
        <v>0</v>
      </c>
      <c r="J1991" s="28">
        <v>0</v>
      </c>
      <c r="K1991" s="28">
        <v>0</v>
      </c>
      <c r="L1991" s="28">
        <v>0</v>
      </c>
      <c r="M1991" s="28">
        <v>0</v>
      </c>
      <c r="N1991" s="28">
        <v>0</v>
      </c>
      <c r="O1991" s="28">
        <v>0</v>
      </c>
      <c r="P1991" s="28">
        <v>0</v>
      </c>
      <c r="Q1991" s="28">
        <v>0</v>
      </c>
      <c r="R1991" s="28">
        <v>0</v>
      </c>
      <c r="S1991" s="93">
        <v>0</v>
      </c>
      <c r="T1991" s="93">
        <f>_xlfn.XLOOKUP(B1991,'[3]Nur des jours'!$B:$B,'[3]Nur des jours'!$U:$U,"")</f>
        <v>0</v>
      </c>
      <c r="U1991" s="93">
        <v>0</v>
      </c>
      <c r="V1991" s="93">
        <v>0</v>
      </c>
      <c r="W1991" s="93">
        <v>0</v>
      </c>
      <c r="X1991" s="93">
        <v>0</v>
      </c>
      <c r="Y1991" s="93">
        <v>0</v>
      </c>
      <c r="Z1991" s="93">
        <v>0</v>
      </c>
      <c r="AA1991" s="93">
        <v>0</v>
      </c>
      <c r="AB1991" s="93">
        <v>0</v>
      </c>
      <c r="AC1991" s="93"/>
      <c r="AD1991" s="93">
        <v>0</v>
      </c>
      <c r="AE1991" s="93">
        <v>0</v>
      </c>
      <c r="AF1991" s="93">
        <v>0</v>
      </c>
      <c r="AG1991" s="93"/>
      <c r="AH1991" s="93">
        <v>0</v>
      </c>
      <c r="AI1991" s="93">
        <v>0</v>
      </c>
      <c r="AJ1991" s="93">
        <v>0</v>
      </c>
      <c r="AK1991" s="93">
        <v>0</v>
      </c>
      <c r="AL1991" s="93">
        <v>0</v>
      </c>
      <c r="AM1991" s="49" t="s">
        <v>5559</v>
      </c>
      <c r="AN1991" s="49"/>
      <c r="AO1991" s="48" t="str" cm="1">
        <f t="array" ref="AO1991">IFERROR(_xlfn.IFS(
AQ1991="MPR ISSUE","PDH",
AQ1991="BSS Hardware Issue","BSS",
AQ1991="Sites strategiques, MLL, Pylone, etc.","ENVTECH",
AQ1991="AKTIVCO DEFAUT GE &amp; POWER Cabinet","AKTIVCO",
AQ1991="AKTIVCO Coupure ENEO &amp; Baisse de tension","AKTIVCO GRID ONLY",
AQ1991="Coupure ENEO &amp; Baisse de tension","IHS GRID ONLY",
AQ1991="Defaut GE &amp; POWER Cabinet","IHS",
AQ1991="Sharing","Partners",
AQ1991="Sites strategiques &amp; DataCenter","SST &amp; DC",
AQ1991="Exclu","Exclu",
AQ1991="SAT","SAT",
AQ1991="SPARE-ISSUE","SPARE-ISSUE",
AQ1991="Fiber CAmtel","TRANS_FO_CAMTEL",
AQ1991="Fiber AOF","Fiber AOF",
AQ1991="Projet OCM (HUAWEI)","TRAVAUX-HUAWEI",
AQ1991="Projet OCM (NOKIA)","TRAVAUX-NOKIA",
AQ1991="ACCESS-ISSUE","ACCESS-ISSUE",
AQ1991="Projet OCM (ZTE, NOKIA, autres projets)","TRAVAUX OCM",
AQ1991="No root CAuse","No root cause",
AQ1991="ODU HS","PDH",
AQ1991="IP &amp; VLAN","PDH",
AQ1991="Warehouse HUAWEI","SPARE-ISSUE",
AQ1991="SPARE-HS","SPARE-ISSUE",
AQ1991="Power Telco","BSS",AQ1991="no impacts","no impacts"
),"")</f>
        <v>No root cause</v>
      </c>
      <c r="AP1991" s="48" t="str" cm="1">
        <f t="array" ref="AP1991">IFERROR(_xlfn.IFS(
AQ1991="MPR ISSUE","TX ISSUE",
AQ1991="BSS Hardware Issue","RAN ISSUE",
AQ1991="Sites strategiques, MLL, Pylone, etc.","ENVTECH",
AQ1991="AKTIVCO DEFAUT GE &amp; POWER Cabinet","POWER ISSUE",
AQ1991="AKTIVCO Coupure ENEO &amp; Baisse de tension","POWER ISSUE",
AQ1991="Coupure ENEO &amp; Baisse de tension","POWER ISSUE",
AQ1991="Defaut GE &amp; POWER Cabinet","POWER ISSUE",
AQ1991="Sharing","POWER ISSUE",
AQ1991="Sites strategiques &amp; DataCenter","POWER ISSUE",
AQ1991="Exclu","Exclu",
AQ1991="SAT","TX ISSUE",
AQ1991="SPARE-ISSUE","SPARE-ISSUE",
AQ1991="Fiber CAmtel","TX ISSUE",
AQ1991="Fiber AOF","TX ISSUE",
AQ1991="Projet OCM (HUAWEI)","TRAVAUX-HUAWEI",
AQ1991="Projet OCM (NOKIA)","TRAVAUX -NOKIA",
AQ1991="ACCESS-ISSUE","ACCESS-ISSUE",
AQ1991="Projet OCM (ZTE, NOKIA, autres projets)","TRAVAUX OCM",
AQ1991="No root CAuse","No root cause",
AQ1991="ODU HS","TX ISSUE",
AQ1991="IP &amp; VLAN","TX ISSUE",
AQ1991="Warehouse HUAWEI","SPARE-ISSUE",
AQ1991="SPARE-HS","SPARE-ISSUE",
AQ1991="Power Telco","RAN ISSUE",AQ1991="no impacts","no impacts"
),"")</f>
        <v>No root cause</v>
      </c>
      <c r="AQ1991" s="126" t="s">
        <v>5344</v>
      </c>
      <c r="AR1991" s="48" t="str" cm="1">
        <f t="array" ref="AR1991">IFERROR(_xlfn.IFS(
AQ1991="MPR ISSUE","ACTIVE",
AQ1991="BSS Hardware Issue","ACTIVE",
AQ1991="Sites strategiques, MLL, Pylone, etc.","PASSIVE",
AQ1991="AKTIVCO DEFAUT GE &amp; POWER Cabinet","PASSIVE",
AQ1991="AKTIVCO Coupure ENEO &amp; Baisse de tension","PASSIVE",
AQ1991="Coupure ENEO &amp; Baisse de tension","PASSIVE",
AQ1991="Defaut GE &amp; POWER Cabinet","PASSIVE",
AQ1991="Sharing","PASSIVE",
AQ1991="Sites strategiques &amp; DataCenter","PASSIVE",
AQ1991="Exclu","Exclu",
AQ1991="SAT","ACTIVE",
AQ1991="SPARE-ISSUE","SPARE-ISSUE",
AQ1991="Fiber CAmtel","ACTIVE",
AQ1991="Fiber AOF","ACTIVE",
AQ1991="Projet OCM (HUAWEI)","PLANNED WORKS",
AQ1991="Projet OCM (NOKIA)","PLANNED WORKS",
AQ1991="ACCESS-ISSUE","ACCESS-ISSUE",
AQ1991="Projet OCM (ZTE, NOKIA, autres projets)","PLANNED WORKS",
AQ1991="No root CAuse","No root cause",
AQ1991="ODU HS","ACTIVE",
AQ1991="IP &amp; VLAN","ACTIVE",
AQ1991="Warehouse HUAWEI","SPARE-ISSUE",
AQ1991="SPARE-HS","SPARE-ISSUE",
AQ1991="Power Telco","ACTIVE", AQ1991="no impacts","no impacts"
),"")</f>
        <v>No root cause</v>
      </c>
      <c r="AS1991" s="92" t="s">
        <v>5537</v>
      </c>
      <c r="AT1991" s="98" t="s">
        <v>3969</v>
      </c>
      <c r="AV1991" s="17" t="s">
        <v>5537</v>
      </c>
      <c r="AW1991" s="7" t="s">
        <v>5537</v>
      </c>
      <c r="AX1991" s="6" t="s">
        <v>5537</v>
      </c>
      <c r="AY1991" s="7"/>
      <c r="AZ1991" s="3" t="s">
        <v>5537</v>
      </c>
      <c r="BA1991" s="18" t="s">
        <v>5537</v>
      </c>
      <c r="BB1991" s="18" t="s">
        <v>5537</v>
      </c>
      <c r="BC1991" s="18" t="s">
        <v>5537</v>
      </c>
      <c r="BD1991" s="18" t="s">
        <v>5537</v>
      </c>
      <c r="BE1991" s="18" t="s">
        <v>5537</v>
      </c>
      <c r="BF1991" s="18" t="s">
        <v>5537</v>
      </c>
      <c r="BG1991" s="18" t="s">
        <v>5537</v>
      </c>
      <c r="BH1991" s="18" t="s">
        <v>5537</v>
      </c>
      <c r="BI1991" s="18" t="s">
        <v>5537</v>
      </c>
      <c r="BJ1991" s="18" t="s">
        <v>5537</v>
      </c>
      <c r="BK1991" s="18" t="s">
        <v>5537</v>
      </c>
      <c r="BL1991" s="9" t="s">
        <v>5537</v>
      </c>
      <c r="BM1991" s="14" t="s">
        <v>5537</v>
      </c>
      <c r="BN1991" s="14" t="s">
        <v>5537</v>
      </c>
      <c r="BO1991" s="14" t="str">
        <f>_xlfn.XLOOKUP(B1991,'[4]cell downs 18042026 17h'!$B:$B,'[4]cell downs 18042026 17h'!$B:$B,"")</f>
        <v/>
      </c>
      <c r="BP1991" s="14" t="str">
        <f>_xlfn.XLOOKUP(B1991,'[5]Cells Huawei 19042026 15h'!$B:$B,'[5]Cells Huawei 19042026 15h'!$B:$B,"")</f>
        <v/>
      </c>
      <c r="BQ1991" s="9" t="str">
        <f>_xlfn.XLOOKUP(B1991,'[6]cells down 19042026 9H40'!$B:$B,'[6]cells down 19042026 9H40'!$B:$B,"")</f>
        <v/>
      </c>
      <c r="BR1991" s="9" t="s">
        <v>3969</v>
      </c>
      <c r="BS1991" s="9" t="s">
        <v>302</v>
      </c>
      <c r="BT1991" s="108"/>
    </row>
    <row r="1992" spans="1:72" s="9" customFormat="1" x14ac:dyDescent="0.35">
      <c r="A1992" s="3" t="s">
        <v>3970</v>
      </c>
      <c r="B1992" s="25" t="s">
        <v>3971</v>
      </c>
      <c r="C1992" s="3" t="str">
        <f>_xlfn.XLOOKUP(B1992,'[1]daily break down'!$D:$D,'[1]daily break down'!$E:$E,"")</f>
        <v>CENTRE</v>
      </c>
      <c r="D1992" s="3" t="s">
        <v>21</v>
      </c>
      <c r="E1992" s="3" t="s">
        <v>5527</v>
      </c>
      <c r="F1992" s="3" t="s">
        <v>226</v>
      </c>
      <c r="G1992" s="3" t="s">
        <v>1127</v>
      </c>
      <c r="H1992" s="33" t="str">
        <f>_xlfn.XLOOKUP(B1992,[2]CALCULATION!$B:$B,[2]CALCULATION!$H:$H,"")</f>
        <v>NOKIA</v>
      </c>
      <c r="I1992" s="28">
        <v>0</v>
      </c>
      <c r="J1992" s="28">
        <v>0</v>
      </c>
      <c r="K1992" s="28">
        <v>0</v>
      </c>
      <c r="L1992" s="28">
        <v>0</v>
      </c>
      <c r="M1992" s="28">
        <v>0</v>
      </c>
      <c r="N1992" s="28">
        <v>0</v>
      </c>
      <c r="O1992" s="28">
        <v>0</v>
      </c>
      <c r="P1992" s="28">
        <v>0</v>
      </c>
      <c r="Q1992" s="28">
        <v>0</v>
      </c>
      <c r="R1992" s="28">
        <v>0</v>
      </c>
      <c r="S1992" s="93">
        <v>0</v>
      </c>
      <c r="T1992" s="93">
        <f>_xlfn.XLOOKUP(B1992,'[3]Nur des jours'!$B:$B,'[3]Nur des jours'!$U:$U,"")</f>
        <v>0</v>
      </c>
      <c r="U1992" s="93">
        <v>0</v>
      </c>
      <c r="V1992" s="93">
        <v>0</v>
      </c>
      <c r="W1992" s="93">
        <v>0</v>
      </c>
      <c r="X1992" s="93">
        <v>0</v>
      </c>
      <c r="Y1992" s="93">
        <v>0</v>
      </c>
      <c r="Z1992" s="93">
        <v>0</v>
      </c>
      <c r="AA1992" s="93">
        <v>0</v>
      </c>
      <c r="AB1992" s="93">
        <v>0</v>
      </c>
      <c r="AC1992" s="93"/>
      <c r="AD1992" s="93">
        <v>0</v>
      </c>
      <c r="AE1992" s="93">
        <v>0</v>
      </c>
      <c r="AF1992" s="93">
        <v>0</v>
      </c>
      <c r="AG1992" s="93"/>
      <c r="AH1992" s="93">
        <v>0</v>
      </c>
      <c r="AI1992" s="93">
        <v>0</v>
      </c>
      <c r="AJ1992" s="93">
        <v>0</v>
      </c>
      <c r="AK1992" s="93">
        <v>0</v>
      </c>
      <c r="AL1992" s="93">
        <v>0</v>
      </c>
      <c r="AM1992" s="49" t="s">
        <v>5559</v>
      </c>
      <c r="AN1992" s="49"/>
      <c r="AO1992" s="48" t="str" cm="1">
        <f t="array" ref="AO1992">IFERROR(_xlfn.IFS(
AQ1992="MPR ISSUE","PDH",
AQ1992="BSS Hardware Issue","BSS",
AQ1992="Sites strategiques, MLL, Pylone, etc.","ENVTECH",
AQ1992="AKTIVCO DEFAUT GE &amp; POWER Cabinet","AKTIVCO",
AQ1992="AKTIVCO Coupure ENEO &amp; Baisse de tension","AKTIVCO GRID ONLY",
AQ1992="Coupure ENEO &amp; Baisse de tension","IHS GRID ONLY",
AQ1992="Defaut GE &amp; POWER Cabinet","IHS",
AQ1992="Sharing","Partners",
AQ1992="Sites strategiques &amp; DataCenter","SST &amp; DC",
AQ1992="Exclu","Exclu",
AQ1992="SAT","SAT",
AQ1992="SPARE-ISSUE","SPARE-ISSUE",
AQ1992="Fiber CAmtel","TRANS_FO_CAMTEL",
AQ1992="Fiber AOF","Fiber AOF",
AQ1992="Projet OCM (HUAWEI)","TRAVAUX-HUAWEI",
AQ1992="Projet OCM (NOKIA)","TRAVAUX-NOKIA",
AQ1992="ACCESS-ISSUE","ACCESS-ISSUE",
AQ1992="Projet OCM (ZTE, NOKIA, autres projets)","TRAVAUX OCM",
AQ1992="No root CAuse","No root cause",
AQ1992="ODU HS","PDH",
AQ1992="IP &amp; VLAN","PDH",
AQ1992="Warehouse HUAWEI","SPARE-ISSUE",
AQ1992="SPARE-HS","SPARE-ISSUE",
AQ1992="Power Telco","BSS",AQ1992="no impacts","no impacts"
),"")</f>
        <v>No root cause</v>
      </c>
      <c r="AP1992" s="48" t="str" cm="1">
        <f t="array" ref="AP1992">IFERROR(_xlfn.IFS(
AQ1992="MPR ISSUE","TX ISSUE",
AQ1992="BSS Hardware Issue","RAN ISSUE",
AQ1992="Sites strategiques, MLL, Pylone, etc.","ENVTECH",
AQ1992="AKTIVCO DEFAUT GE &amp; POWER Cabinet","POWER ISSUE",
AQ1992="AKTIVCO Coupure ENEO &amp; Baisse de tension","POWER ISSUE",
AQ1992="Coupure ENEO &amp; Baisse de tension","POWER ISSUE",
AQ1992="Defaut GE &amp; POWER Cabinet","POWER ISSUE",
AQ1992="Sharing","POWER ISSUE",
AQ1992="Sites strategiques &amp; DataCenter","POWER ISSUE",
AQ1992="Exclu","Exclu",
AQ1992="SAT","TX ISSUE",
AQ1992="SPARE-ISSUE","SPARE-ISSUE",
AQ1992="Fiber CAmtel","TX ISSUE",
AQ1992="Fiber AOF","TX ISSUE",
AQ1992="Projet OCM (HUAWEI)","TRAVAUX-HUAWEI",
AQ1992="Projet OCM (NOKIA)","TRAVAUX -NOKIA",
AQ1992="ACCESS-ISSUE","ACCESS-ISSUE",
AQ1992="Projet OCM (ZTE, NOKIA, autres projets)","TRAVAUX OCM",
AQ1992="No root CAuse","No root cause",
AQ1992="ODU HS","TX ISSUE",
AQ1992="IP &amp; VLAN","TX ISSUE",
AQ1992="Warehouse HUAWEI","SPARE-ISSUE",
AQ1992="SPARE-HS","SPARE-ISSUE",
AQ1992="Power Telco","RAN ISSUE",AQ1992="no impacts","no impacts"
),"")</f>
        <v>No root cause</v>
      </c>
      <c r="AQ1992" s="67" t="s">
        <v>5344</v>
      </c>
      <c r="AR1992" s="48" t="str" cm="1">
        <f t="array" ref="AR1992">IFERROR(_xlfn.IFS(
AQ1992="MPR ISSUE","ACTIVE",
AQ1992="BSS Hardware Issue","ACTIVE",
AQ1992="Sites strategiques, MLL, Pylone, etc.","PASSIVE",
AQ1992="AKTIVCO DEFAUT GE &amp; POWER Cabinet","PASSIVE",
AQ1992="AKTIVCO Coupure ENEO &amp; Baisse de tension","PASSIVE",
AQ1992="Coupure ENEO &amp; Baisse de tension","PASSIVE",
AQ1992="Defaut GE &amp; POWER Cabinet","PASSIVE",
AQ1992="Sharing","PASSIVE",
AQ1992="Sites strategiques &amp; DataCenter","PASSIVE",
AQ1992="Exclu","Exclu",
AQ1992="SAT","ACTIVE",
AQ1992="SPARE-ISSUE","SPARE-ISSUE",
AQ1992="Fiber CAmtel","ACTIVE",
AQ1992="Fiber AOF","ACTIVE",
AQ1992="Projet OCM (HUAWEI)","PLANNED WORKS",
AQ1992="Projet OCM (NOKIA)","PLANNED WORKS",
AQ1992="ACCESS-ISSUE","ACCESS-ISSUE",
AQ1992="Projet OCM (ZTE, NOKIA, autres projets)","PLANNED WORKS",
AQ1992="No root CAuse","No root cause",
AQ1992="ODU HS","ACTIVE",
AQ1992="IP &amp; VLAN","ACTIVE",
AQ1992="Warehouse HUAWEI","SPARE-ISSUE",
AQ1992="SPARE-HS","SPARE-ISSUE",
AQ1992="Power Telco","ACTIVE", AQ1992="no impacts","no impacts"
),"")</f>
        <v>No root cause</v>
      </c>
      <c r="AS1992" s="92" t="s">
        <v>5537</v>
      </c>
      <c r="AT1992" s="98" t="s">
        <v>3971</v>
      </c>
      <c r="AV1992" s="17" t="s">
        <v>5537</v>
      </c>
      <c r="AW1992" s="7" t="s">
        <v>5537</v>
      </c>
      <c r="AX1992" s="6" t="s">
        <v>5537</v>
      </c>
      <c r="AY1992" s="7"/>
      <c r="AZ1992" s="3" t="s">
        <v>5537</v>
      </c>
      <c r="BA1992" s="18" t="s">
        <v>5537</v>
      </c>
      <c r="BB1992" s="18" t="s">
        <v>5537</v>
      </c>
      <c r="BC1992" s="18" t="s">
        <v>5537</v>
      </c>
      <c r="BD1992" s="18" t="s">
        <v>5537</v>
      </c>
      <c r="BE1992" s="18" t="s">
        <v>5537</v>
      </c>
      <c r="BF1992" s="18" t="s">
        <v>5537</v>
      </c>
      <c r="BG1992" s="18" t="s">
        <v>5537</v>
      </c>
      <c r="BH1992" s="18" t="s">
        <v>5537</v>
      </c>
      <c r="BI1992" s="18" t="s">
        <v>5537</v>
      </c>
      <c r="BJ1992" s="18" t="s">
        <v>5537</v>
      </c>
      <c r="BK1992" s="18" t="s">
        <v>5537</v>
      </c>
      <c r="BL1992" s="9" t="s">
        <v>5537</v>
      </c>
      <c r="BM1992" s="14" t="s">
        <v>5537</v>
      </c>
      <c r="BN1992" s="14" t="s">
        <v>5537</v>
      </c>
      <c r="BO1992" s="14" t="str">
        <f>_xlfn.XLOOKUP(B1992,'[4]cell downs 18042026 17h'!$B:$B,'[4]cell downs 18042026 17h'!$B:$B,"")</f>
        <v/>
      </c>
      <c r="BP1992" s="14" t="str">
        <f>_xlfn.XLOOKUP(B1992,'[5]Cells Huawei 19042026 15h'!$B:$B,'[5]Cells Huawei 19042026 15h'!$B:$B,"")</f>
        <v/>
      </c>
      <c r="BQ1992" s="9" t="str">
        <f>_xlfn.XLOOKUP(B1992,'[6]cells down 19042026 9H40'!$B:$B,'[6]cells down 19042026 9H40'!$B:$B,"")</f>
        <v/>
      </c>
      <c r="BR1992" s="9" t="s">
        <v>5537</v>
      </c>
      <c r="BS1992" s="9" t="s">
        <v>12</v>
      </c>
      <c r="BT1992" s="108"/>
    </row>
    <row r="1993" spans="1:72" s="9" customFormat="1" x14ac:dyDescent="0.35">
      <c r="A1993" s="1" t="s">
        <v>3972</v>
      </c>
      <c r="B1993" s="8" t="s">
        <v>3973</v>
      </c>
      <c r="C1993" s="3" t="str">
        <f>_xlfn.XLOOKUP(B1993,'[1]daily break down'!$D:$D,'[1]daily break down'!$E:$E,"")</f>
        <v>ADAMAOUA</v>
      </c>
      <c r="D1993" s="1" t="s">
        <v>21</v>
      </c>
      <c r="E1993" s="1" t="s">
        <v>5529</v>
      </c>
      <c r="F1993" s="3" t="s">
        <v>90</v>
      </c>
      <c r="G1993" s="1" t="s">
        <v>3974</v>
      </c>
      <c r="H1993" s="32" t="str">
        <f>_xlfn.XLOOKUP(B1993,[2]CALCULATION!$B:$B,[2]CALCULATION!$H:$H,"")</f>
        <v>HUAWEI</v>
      </c>
      <c r="I1993" s="28">
        <v>0</v>
      </c>
      <c r="J1993" s="28">
        <v>0</v>
      </c>
      <c r="K1993" s="28">
        <v>0</v>
      </c>
      <c r="L1993" s="28">
        <v>0</v>
      </c>
      <c r="M1993" s="28">
        <v>0</v>
      </c>
      <c r="N1993" s="28">
        <v>0</v>
      </c>
      <c r="O1993" s="28">
        <v>0</v>
      </c>
      <c r="P1993" s="28">
        <v>0</v>
      </c>
      <c r="Q1993" s="28">
        <v>0</v>
      </c>
      <c r="R1993" s="28">
        <v>0</v>
      </c>
      <c r="S1993" s="93">
        <v>0</v>
      </c>
      <c r="T1993" s="93">
        <f>_xlfn.XLOOKUP(B1993,'[3]Nur des jours'!$B:$B,'[3]Nur des jours'!$U:$U,"")</f>
        <v>0</v>
      </c>
      <c r="U1993" s="93">
        <v>0</v>
      </c>
      <c r="V1993" s="93">
        <v>0</v>
      </c>
      <c r="W1993" s="93">
        <v>0</v>
      </c>
      <c r="X1993" s="93">
        <v>0</v>
      </c>
      <c r="Y1993" s="93">
        <v>0</v>
      </c>
      <c r="Z1993" s="93">
        <v>0</v>
      </c>
      <c r="AA1993" s="93">
        <v>0</v>
      </c>
      <c r="AB1993" s="93">
        <v>0</v>
      </c>
      <c r="AC1993" s="93"/>
      <c r="AD1993" s="93">
        <v>0</v>
      </c>
      <c r="AE1993" s="93">
        <v>0</v>
      </c>
      <c r="AF1993" s="93">
        <v>0</v>
      </c>
      <c r="AG1993" s="93"/>
      <c r="AH1993" s="93">
        <v>0</v>
      </c>
      <c r="AI1993" s="93">
        <v>0</v>
      </c>
      <c r="AJ1993" s="93">
        <v>0</v>
      </c>
      <c r="AK1993" s="93">
        <v>0</v>
      </c>
      <c r="AL1993" s="93">
        <v>0</v>
      </c>
      <c r="AM1993" s="49" t="s">
        <v>5559</v>
      </c>
      <c r="AN1993" s="49"/>
      <c r="AO1993" s="48" t="str" cm="1">
        <f t="array" ref="AO1993">IFERROR(_xlfn.IFS(
AQ1993="MPR ISSUE","PDH",
AQ1993="BSS Hardware Issue","BSS",
AQ1993="Sites strategiques, MLL, Pylone, etc.","ENVTECH",
AQ1993="AKTIVCO DEFAUT GE &amp; POWER Cabinet","AKTIVCO",
AQ1993="AKTIVCO Coupure ENEO &amp; Baisse de tension","AKTIVCO GRID ONLY",
AQ1993="Coupure ENEO &amp; Baisse de tension","IHS GRID ONLY",
AQ1993="Defaut GE &amp; POWER Cabinet","IHS",
AQ1993="Sharing","Partners",
AQ1993="Sites strategiques &amp; DataCenter","SST &amp; DC",
AQ1993="Exclu","Exclu",
AQ1993="SAT","SAT",
AQ1993="SPARE-ISSUE","SPARE-ISSUE",
AQ1993="Fiber CAmtel","TRANS_FO_CAMTEL",
AQ1993="Fiber AOF","Fiber AOF",
AQ1993="Projet OCM (HUAWEI)","TRAVAUX-HUAWEI",
AQ1993="Projet OCM (NOKIA)","TRAVAUX-NOKIA",
AQ1993="ACCESS-ISSUE","ACCESS-ISSUE",
AQ1993="Projet OCM (ZTE, NOKIA, autres projets)","TRAVAUX OCM",
AQ1993="No root CAuse","No root cause",
AQ1993="ODU HS","PDH",
AQ1993="IP &amp; VLAN","PDH",
AQ1993="Warehouse HUAWEI","SPARE-ISSUE",
AQ1993="SPARE-HS","SPARE-ISSUE",
AQ1993="Power Telco","BSS",AQ1993="no impacts","no impacts"
),"")</f>
        <v>No root cause</v>
      </c>
      <c r="AP1993" s="48" t="str" cm="1">
        <f t="array" ref="AP1993">IFERROR(_xlfn.IFS(
AQ1993="MPR ISSUE","TX ISSUE",
AQ1993="BSS Hardware Issue","RAN ISSUE",
AQ1993="Sites strategiques, MLL, Pylone, etc.","ENVTECH",
AQ1993="AKTIVCO DEFAUT GE &amp; POWER Cabinet","POWER ISSUE",
AQ1993="AKTIVCO Coupure ENEO &amp; Baisse de tension","POWER ISSUE",
AQ1993="Coupure ENEO &amp; Baisse de tension","POWER ISSUE",
AQ1993="Defaut GE &amp; POWER Cabinet","POWER ISSUE",
AQ1993="Sharing","POWER ISSUE",
AQ1993="Sites strategiques &amp; DataCenter","POWER ISSUE",
AQ1993="Exclu","Exclu",
AQ1993="SAT","TX ISSUE",
AQ1993="SPARE-ISSUE","SPARE-ISSUE",
AQ1993="Fiber CAmtel","TX ISSUE",
AQ1993="Fiber AOF","TX ISSUE",
AQ1993="Projet OCM (HUAWEI)","TRAVAUX-HUAWEI",
AQ1993="Projet OCM (NOKIA)","TRAVAUX -NOKIA",
AQ1993="ACCESS-ISSUE","ACCESS-ISSUE",
AQ1993="Projet OCM (ZTE, NOKIA, autres projets)","TRAVAUX OCM",
AQ1993="No root CAuse","No root cause",
AQ1993="ODU HS","TX ISSUE",
AQ1993="IP &amp; VLAN","TX ISSUE",
AQ1993="Warehouse HUAWEI","SPARE-ISSUE",
AQ1993="SPARE-HS","SPARE-ISSUE",
AQ1993="Power Telco","RAN ISSUE",AQ1993="no impacts","no impacts"
),"")</f>
        <v>No root cause</v>
      </c>
      <c r="AQ1993" s="67" t="s">
        <v>5344</v>
      </c>
      <c r="AR1993" s="48" t="str" cm="1">
        <f t="array" ref="AR1993">IFERROR(_xlfn.IFS(
AQ1993="MPR ISSUE","ACTIVE",
AQ1993="BSS Hardware Issue","ACTIVE",
AQ1993="Sites strategiques, MLL, Pylone, etc.","PASSIVE",
AQ1993="AKTIVCO DEFAUT GE &amp; POWER Cabinet","PASSIVE",
AQ1993="AKTIVCO Coupure ENEO &amp; Baisse de tension","PASSIVE",
AQ1993="Coupure ENEO &amp; Baisse de tension","PASSIVE",
AQ1993="Defaut GE &amp; POWER Cabinet","PASSIVE",
AQ1993="Sharing","PASSIVE",
AQ1993="Sites strategiques &amp; DataCenter","PASSIVE",
AQ1993="Exclu","Exclu",
AQ1993="SAT","ACTIVE",
AQ1993="SPARE-ISSUE","SPARE-ISSUE",
AQ1993="Fiber CAmtel","ACTIVE",
AQ1993="Fiber AOF","ACTIVE",
AQ1993="Projet OCM (HUAWEI)","PLANNED WORKS",
AQ1993="Projet OCM (NOKIA)","PLANNED WORKS",
AQ1993="ACCESS-ISSUE","ACCESS-ISSUE",
AQ1993="Projet OCM (ZTE, NOKIA, autres projets)","PLANNED WORKS",
AQ1993="No root CAuse","No root cause",
AQ1993="ODU HS","ACTIVE",
AQ1993="IP &amp; VLAN","ACTIVE",
AQ1993="Warehouse HUAWEI","SPARE-ISSUE",
AQ1993="SPARE-HS","SPARE-ISSUE",
AQ1993="Power Telco","ACTIVE", AQ1993="no impacts","no impacts"
),"")</f>
        <v>No root cause</v>
      </c>
      <c r="AS1993" s="92" t="s">
        <v>5537</v>
      </c>
      <c r="AT1993" s="98" t="s">
        <v>3973</v>
      </c>
      <c r="AV1993" s="17" t="s">
        <v>5537</v>
      </c>
      <c r="AW1993" s="7" t="s">
        <v>5537</v>
      </c>
      <c r="AX1993" s="6" t="s">
        <v>5537</v>
      </c>
      <c r="AY1993" s="7"/>
      <c r="AZ1993" s="3" t="s">
        <v>5537</v>
      </c>
      <c r="BA1993" s="18" t="s">
        <v>5537</v>
      </c>
      <c r="BB1993" s="18" t="s">
        <v>5537</v>
      </c>
      <c r="BC1993" s="18" t="s">
        <v>5537</v>
      </c>
      <c r="BD1993" s="18" t="s">
        <v>5537</v>
      </c>
      <c r="BE1993" s="18" t="s">
        <v>5537</v>
      </c>
      <c r="BF1993" s="18" t="s">
        <v>5537</v>
      </c>
      <c r="BG1993" s="18" t="s">
        <v>5537</v>
      </c>
      <c r="BH1993" s="18" t="s">
        <v>5537</v>
      </c>
      <c r="BI1993" s="18" t="s">
        <v>5537</v>
      </c>
      <c r="BJ1993" s="18" t="s">
        <v>5537</v>
      </c>
      <c r="BK1993" s="18" t="s">
        <v>5537</v>
      </c>
      <c r="BL1993" s="9" t="s">
        <v>5537</v>
      </c>
      <c r="BM1993" s="14" t="s">
        <v>5537</v>
      </c>
      <c r="BN1993" s="14" t="s">
        <v>5537</v>
      </c>
      <c r="BO1993" s="14" t="str">
        <f>_xlfn.XLOOKUP(B1993,'[4]cell downs 18042026 17h'!$B:$B,'[4]cell downs 18042026 17h'!$B:$B,"")</f>
        <v/>
      </c>
      <c r="BP1993" s="14" t="str">
        <f>_xlfn.XLOOKUP(B1993,'[5]Cells Huawei 19042026 15h'!$B:$B,'[5]Cells Huawei 19042026 15h'!$B:$B,"")</f>
        <v/>
      </c>
      <c r="BQ1993" s="9" t="str">
        <f>_xlfn.XLOOKUP(B1993,'[6]cells down 19042026 9H40'!$B:$B,'[6]cells down 19042026 9H40'!$B:$B,"")</f>
        <v/>
      </c>
      <c r="BR1993" s="9" t="s">
        <v>5537</v>
      </c>
      <c r="BS1993" s="9" t="s">
        <v>5537</v>
      </c>
      <c r="BT1993" s="108"/>
    </row>
    <row r="1994" spans="1:72" s="9" customFormat="1" x14ac:dyDescent="0.35">
      <c r="A1994" s="3" t="s">
        <v>3975</v>
      </c>
      <c r="B1994" s="25" t="s">
        <v>3976</v>
      </c>
      <c r="C1994" s="3" t="str">
        <f>_xlfn.XLOOKUP(B1994,'[1]daily break down'!$D:$D,'[1]daily break down'!$E:$E,"")</f>
        <v>CENTRE</v>
      </c>
      <c r="D1994" s="3" t="s">
        <v>11</v>
      </c>
      <c r="E1994" s="3" t="e">
        <v>#N/A</v>
      </c>
      <c r="F1994" s="3" t="s">
        <v>37</v>
      </c>
      <c r="G1994" s="3" t="s">
        <v>3964</v>
      </c>
      <c r="H1994" s="33" t="str">
        <f>_xlfn.XLOOKUP(B1994,[2]CALCULATION!$B:$B,[2]CALCULATION!$H:$H,"")</f>
        <v>NOKIA</v>
      </c>
      <c r="I1994" s="28">
        <v>0</v>
      </c>
      <c r="J1994" s="28">
        <v>0</v>
      </c>
      <c r="K1994" s="28">
        <v>0</v>
      </c>
      <c r="L1994" s="28">
        <v>0</v>
      </c>
      <c r="M1994" s="28">
        <v>0</v>
      </c>
      <c r="N1994" s="28">
        <v>0</v>
      </c>
      <c r="O1994" s="28">
        <v>0</v>
      </c>
      <c r="P1994" s="28">
        <v>0</v>
      </c>
      <c r="Q1994" s="28">
        <v>0</v>
      </c>
      <c r="R1994" s="28">
        <v>0</v>
      </c>
      <c r="S1994" s="93">
        <v>0</v>
      </c>
      <c r="T1994" s="93">
        <f>_xlfn.XLOOKUP(B1994,'[3]Nur des jours'!$B:$B,'[3]Nur des jours'!$U:$U,"")</f>
        <v>0</v>
      </c>
      <c r="U1994" s="93">
        <v>0</v>
      </c>
      <c r="V1994" s="93">
        <v>0</v>
      </c>
      <c r="W1994" s="93">
        <v>0</v>
      </c>
      <c r="X1994" s="93">
        <v>0</v>
      </c>
      <c r="Y1994" s="93">
        <v>0</v>
      </c>
      <c r="Z1994" s="93">
        <v>0</v>
      </c>
      <c r="AA1994" s="93">
        <v>0</v>
      </c>
      <c r="AB1994" s="93">
        <v>0</v>
      </c>
      <c r="AC1994" s="93"/>
      <c r="AD1994" s="93">
        <v>0</v>
      </c>
      <c r="AE1994" s="93">
        <v>0</v>
      </c>
      <c r="AF1994" s="93">
        <v>0</v>
      </c>
      <c r="AG1994" s="93"/>
      <c r="AH1994" s="93">
        <v>0</v>
      </c>
      <c r="AI1994" s="93">
        <v>0</v>
      </c>
      <c r="AJ1994" s="93">
        <v>0</v>
      </c>
      <c r="AK1994" s="93">
        <v>0</v>
      </c>
      <c r="AL1994" s="93">
        <v>0</v>
      </c>
      <c r="AM1994" s="49" t="s">
        <v>5559</v>
      </c>
      <c r="AN1994" s="49"/>
      <c r="AO1994" s="48" t="str" cm="1">
        <f t="array" ref="AO1994">IFERROR(_xlfn.IFS(
AQ1994="MPR ISSUE","PDH",
AQ1994="BSS Hardware Issue","BSS",
AQ1994="Sites strategiques, MLL, Pylone, etc.","ENVTECH",
AQ1994="AKTIVCO DEFAUT GE &amp; POWER Cabinet","AKTIVCO",
AQ1994="AKTIVCO Coupure ENEO &amp; Baisse de tension","AKTIVCO GRID ONLY",
AQ1994="Coupure ENEO &amp; Baisse de tension","IHS GRID ONLY",
AQ1994="Defaut GE &amp; POWER Cabinet","IHS",
AQ1994="Sharing","Partners",
AQ1994="Sites strategiques &amp; DataCenter","SST &amp; DC",
AQ1994="Exclu","Exclu",
AQ1994="SAT","SAT",
AQ1994="SPARE-ISSUE","SPARE-ISSUE",
AQ1994="Fiber CAmtel","TRANS_FO_CAMTEL",
AQ1994="Fiber AOF","Fiber AOF",
AQ1994="Projet OCM (HUAWEI)","TRAVAUX-HUAWEI",
AQ1994="Projet OCM (NOKIA)","TRAVAUX-NOKIA",
AQ1994="ACCESS-ISSUE","ACCESS-ISSUE",
AQ1994="Projet OCM (ZTE, NOKIA, autres projets)","TRAVAUX OCM",
AQ1994="No root CAuse","No root cause",
AQ1994="ODU HS","PDH",
AQ1994="IP &amp; VLAN","PDH",
AQ1994="Warehouse HUAWEI","SPARE-ISSUE",
AQ1994="SPARE-HS","SPARE-ISSUE",
AQ1994="Power Telco","BSS",AQ1994="no impacts","no impacts"
),"")</f>
        <v>No root cause</v>
      </c>
      <c r="AP1994" s="48" t="str" cm="1">
        <f t="array" ref="AP1994">IFERROR(_xlfn.IFS(
AQ1994="MPR ISSUE","TX ISSUE",
AQ1994="BSS Hardware Issue","RAN ISSUE",
AQ1994="Sites strategiques, MLL, Pylone, etc.","ENVTECH",
AQ1994="AKTIVCO DEFAUT GE &amp; POWER Cabinet","POWER ISSUE",
AQ1994="AKTIVCO Coupure ENEO &amp; Baisse de tension","POWER ISSUE",
AQ1994="Coupure ENEO &amp; Baisse de tension","POWER ISSUE",
AQ1994="Defaut GE &amp; POWER Cabinet","POWER ISSUE",
AQ1994="Sharing","POWER ISSUE",
AQ1994="Sites strategiques &amp; DataCenter","POWER ISSUE",
AQ1994="Exclu","Exclu",
AQ1994="SAT","TX ISSUE",
AQ1994="SPARE-ISSUE","SPARE-ISSUE",
AQ1994="Fiber CAmtel","TX ISSUE",
AQ1994="Fiber AOF","TX ISSUE",
AQ1994="Projet OCM (HUAWEI)","TRAVAUX-HUAWEI",
AQ1994="Projet OCM (NOKIA)","TRAVAUX -NOKIA",
AQ1994="ACCESS-ISSUE","ACCESS-ISSUE",
AQ1994="Projet OCM (ZTE, NOKIA, autres projets)","TRAVAUX OCM",
AQ1994="No root CAuse","No root cause",
AQ1994="ODU HS","TX ISSUE",
AQ1994="IP &amp; VLAN","TX ISSUE",
AQ1994="Warehouse HUAWEI","SPARE-ISSUE",
AQ1994="SPARE-HS","SPARE-ISSUE",
AQ1994="Power Telco","RAN ISSUE",AQ1994="no impacts","no impacts"
),"")</f>
        <v>No root cause</v>
      </c>
      <c r="AQ1994" s="67" t="s">
        <v>5344</v>
      </c>
      <c r="AR1994" s="48" t="str" cm="1">
        <f t="array" ref="AR1994">IFERROR(_xlfn.IFS(
AQ1994="MPR ISSUE","ACTIVE",
AQ1994="BSS Hardware Issue","ACTIVE",
AQ1994="Sites strategiques, MLL, Pylone, etc.","PASSIVE",
AQ1994="AKTIVCO DEFAUT GE &amp; POWER Cabinet","PASSIVE",
AQ1994="AKTIVCO Coupure ENEO &amp; Baisse de tension","PASSIVE",
AQ1994="Coupure ENEO &amp; Baisse de tension","PASSIVE",
AQ1994="Defaut GE &amp; POWER Cabinet","PASSIVE",
AQ1994="Sharing","PASSIVE",
AQ1994="Sites strategiques &amp; DataCenter","PASSIVE",
AQ1994="Exclu","Exclu",
AQ1994="SAT","ACTIVE",
AQ1994="SPARE-ISSUE","SPARE-ISSUE",
AQ1994="Fiber CAmtel","ACTIVE",
AQ1994="Fiber AOF","ACTIVE",
AQ1994="Projet OCM (HUAWEI)","PLANNED WORKS",
AQ1994="Projet OCM (NOKIA)","PLANNED WORKS",
AQ1994="ACCESS-ISSUE","ACCESS-ISSUE",
AQ1994="Projet OCM (ZTE, NOKIA, autres projets)","PLANNED WORKS",
AQ1994="No root CAuse","No root cause",
AQ1994="ODU HS","ACTIVE",
AQ1994="IP &amp; VLAN","ACTIVE",
AQ1994="Warehouse HUAWEI","SPARE-ISSUE",
AQ1994="SPARE-HS","SPARE-ISSUE",
AQ1994="Power Telco","ACTIVE", AQ1994="no impacts","no impacts"
),"")</f>
        <v>No root cause</v>
      </c>
      <c r="AS1994" s="92" t="s">
        <v>5877</v>
      </c>
      <c r="AT1994" s="98" t="s">
        <v>3976</v>
      </c>
      <c r="AV1994" s="17" t="s">
        <v>5537</v>
      </c>
      <c r="AW1994" s="7" t="s">
        <v>5537</v>
      </c>
      <c r="AX1994" s="6" t="s">
        <v>5537</v>
      </c>
      <c r="AY1994" s="7"/>
      <c r="AZ1994" s="3" t="s">
        <v>5537</v>
      </c>
      <c r="BA1994" s="18" t="s">
        <v>5537</v>
      </c>
      <c r="BB1994" s="18" t="s">
        <v>5537</v>
      </c>
      <c r="BC1994" s="18" t="s">
        <v>5537</v>
      </c>
      <c r="BD1994" s="18" t="s">
        <v>6076</v>
      </c>
      <c r="BE1994" s="18" t="s">
        <v>5537</v>
      </c>
      <c r="BF1994" s="18" t="s">
        <v>5537</v>
      </c>
      <c r="BG1994" s="18" t="s">
        <v>5537</v>
      </c>
      <c r="BH1994" s="18" t="s">
        <v>5537</v>
      </c>
      <c r="BI1994" s="18" t="s">
        <v>5537</v>
      </c>
      <c r="BJ1994" s="18" t="s">
        <v>5537</v>
      </c>
      <c r="BK1994" s="18" t="s">
        <v>5695</v>
      </c>
      <c r="BL1994" s="9" t="s">
        <v>5537</v>
      </c>
      <c r="BM1994" s="14" t="s">
        <v>5537</v>
      </c>
      <c r="BN1994" s="14" t="s">
        <v>5537</v>
      </c>
      <c r="BO1994" s="14" t="str">
        <f>_xlfn.XLOOKUP(B1994,'[4]cell downs 18042026 17h'!$B:$B,'[4]cell downs 18042026 17h'!$B:$B,"")</f>
        <v/>
      </c>
      <c r="BP1994" s="14" t="str">
        <f>_xlfn.XLOOKUP(B1994,'[5]Cells Huawei 19042026 15h'!$B:$B,'[5]Cells Huawei 19042026 15h'!$B:$B,"")</f>
        <v/>
      </c>
      <c r="BQ1994" s="9" t="str">
        <f>_xlfn.XLOOKUP(B1994,'[6]cells down 19042026 9H40'!$B:$B,'[6]cells down 19042026 9H40'!$B:$B,"")</f>
        <v>CTR_457</v>
      </c>
      <c r="BR1994" s="9" t="s">
        <v>5537</v>
      </c>
      <c r="BS1994" s="9" t="s">
        <v>5537</v>
      </c>
      <c r="BT1994" s="108"/>
    </row>
    <row r="1995" spans="1:72" s="9" customFormat="1" x14ac:dyDescent="0.35">
      <c r="A1995" s="1" t="s">
        <v>3985</v>
      </c>
      <c r="B1995" s="8" t="s">
        <v>3986</v>
      </c>
      <c r="C1995" s="3" t="str">
        <f>_xlfn.XLOOKUP(B1995,'[1]daily break down'!$D:$D,'[1]daily break down'!$E:$E,"")</f>
        <v>CENTRE</v>
      </c>
      <c r="D1995" s="1" t="s">
        <v>21</v>
      </c>
      <c r="E1995" s="1" t="s">
        <v>188</v>
      </c>
      <c r="F1995" s="3" t="s">
        <v>37</v>
      </c>
      <c r="G1995" s="1" t="s">
        <v>3985</v>
      </c>
      <c r="H1995" s="34" t="str">
        <f>_xlfn.XLOOKUP(B1995,[2]CALCULATION!$B:$B,[2]CALCULATION!$H:$H,"")</f>
        <v>ZTE</v>
      </c>
      <c r="I1995" s="28">
        <v>0</v>
      </c>
      <c r="J1995" s="28">
        <v>0</v>
      </c>
      <c r="K1995" s="28">
        <v>0</v>
      </c>
      <c r="L1995" s="28">
        <v>0</v>
      </c>
      <c r="M1995" s="28">
        <v>0</v>
      </c>
      <c r="N1995" s="28">
        <v>0</v>
      </c>
      <c r="O1995" s="28">
        <v>0</v>
      </c>
      <c r="P1995" s="28">
        <v>0</v>
      </c>
      <c r="Q1995" s="28">
        <v>0</v>
      </c>
      <c r="R1995" s="28">
        <v>0</v>
      </c>
      <c r="S1995" s="93">
        <v>0</v>
      </c>
      <c r="T1995" s="93">
        <f>_xlfn.XLOOKUP(B1995,'[3]Nur des jours'!$B:$B,'[3]Nur des jours'!$U:$U,"")</f>
        <v>0</v>
      </c>
      <c r="U1995" s="93">
        <v>0</v>
      </c>
      <c r="V1995" s="93">
        <v>0</v>
      </c>
      <c r="W1995" s="93">
        <v>0</v>
      </c>
      <c r="X1995" s="93">
        <v>0</v>
      </c>
      <c r="Y1995" s="93">
        <v>0</v>
      </c>
      <c r="Z1995" s="93">
        <v>0</v>
      </c>
      <c r="AA1995" s="93">
        <v>0</v>
      </c>
      <c r="AB1995" s="93">
        <v>0</v>
      </c>
      <c r="AC1995" s="93"/>
      <c r="AD1995" s="93">
        <v>0</v>
      </c>
      <c r="AE1995" s="93">
        <v>0</v>
      </c>
      <c r="AF1995" s="93">
        <v>0</v>
      </c>
      <c r="AG1995" s="93"/>
      <c r="AH1995" s="93">
        <v>0</v>
      </c>
      <c r="AI1995" s="93">
        <v>0</v>
      </c>
      <c r="AJ1995" s="93">
        <v>0</v>
      </c>
      <c r="AK1995" s="93">
        <v>0</v>
      </c>
      <c r="AL1995" s="93">
        <v>0</v>
      </c>
      <c r="AM1995" s="49" t="s">
        <v>5559</v>
      </c>
      <c r="AN1995" s="49"/>
      <c r="AO1995" s="48" t="str" cm="1">
        <f t="array" ref="AO1995">IFERROR(_xlfn.IFS(
AQ1995="MPR ISSUE","PDH",
AQ1995="BSS Hardware Issue","BSS",
AQ1995="Sites strategiques, MLL, Pylone, etc.","ENVTECH",
AQ1995="AKTIVCO DEFAUT GE &amp; POWER Cabinet","AKTIVCO",
AQ1995="AKTIVCO Coupure ENEO &amp; Baisse de tension","AKTIVCO GRID ONLY",
AQ1995="Coupure ENEO &amp; Baisse de tension","IHS GRID ONLY",
AQ1995="Defaut GE &amp; POWER Cabinet","IHS",
AQ1995="Sharing","Partners",
AQ1995="Sites strategiques &amp; DataCenter","SST &amp; DC",
AQ1995="Exclu","Exclu",
AQ1995="SAT","SAT",
AQ1995="SPARE-ISSUE","SPARE-ISSUE",
AQ1995="Fiber CAmtel","TRANS_FO_CAMTEL",
AQ1995="Fiber AOF","Fiber AOF",
AQ1995="Projet OCM (HUAWEI)","TRAVAUX-HUAWEI",
AQ1995="Projet OCM (NOKIA)","TRAVAUX-NOKIA",
AQ1995="ACCESS-ISSUE","ACCESS-ISSUE",
AQ1995="Projet OCM (ZTE, NOKIA, autres projets)","TRAVAUX OCM",
AQ1995="No root CAuse","No root cause",
AQ1995="ODU HS","PDH",
AQ1995="IP &amp; VLAN","PDH",
AQ1995="Warehouse HUAWEI","SPARE-ISSUE",
AQ1995="SPARE-HS","SPARE-ISSUE",
AQ1995="Power Telco","BSS",AQ1995="no impacts","no impacts"
),"")</f>
        <v>No root cause</v>
      </c>
      <c r="AP1995" s="48" t="str" cm="1">
        <f t="array" ref="AP1995">IFERROR(_xlfn.IFS(
AQ1995="MPR ISSUE","TX ISSUE",
AQ1995="BSS Hardware Issue","RAN ISSUE",
AQ1995="Sites strategiques, MLL, Pylone, etc.","ENVTECH",
AQ1995="AKTIVCO DEFAUT GE &amp; POWER Cabinet","POWER ISSUE",
AQ1995="AKTIVCO Coupure ENEO &amp; Baisse de tension","POWER ISSUE",
AQ1995="Coupure ENEO &amp; Baisse de tension","POWER ISSUE",
AQ1995="Defaut GE &amp; POWER Cabinet","POWER ISSUE",
AQ1995="Sharing","POWER ISSUE",
AQ1995="Sites strategiques &amp; DataCenter","POWER ISSUE",
AQ1995="Exclu","Exclu",
AQ1995="SAT","TX ISSUE",
AQ1995="SPARE-ISSUE","SPARE-ISSUE",
AQ1995="Fiber CAmtel","TX ISSUE",
AQ1995="Fiber AOF","TX ISSUE",
AQ1995="Projet OCM (HUAWEI)","TRAVAUX-HUAWEI",
AQ1995="Projet OCM (NOKIA)","TRAVAUX -NOKIA",
AQ1995="ACCESS-ISSUE","ACCESS-ISSUE",
AQ1995="Projet OCM (ZTE, NOKIA, autres projets)","TRAVAUX OCM",
AQ1995="No root CAuse","No root cause",
AQ1995="ODU HS","TX ISSUE",
AQ1995="IP &amp; VLAN","TX ISSUE",
AQ1995="Warehouse HUAWEI","SPARE-ISSUE",
AQ1995="SPARE-HS","SPARE-ISSUE",
AQ1995="Power Telco","RAN ISSUE",AQ1995="no impacts","no impacts"
),"")</f>
        <v>No root cause</v>
      </c>
      <c r="AQ1995" s="67" t="s">
        <v>5344</v>
      </c>
      <c r="AR1995" s="48" t="str" cm="1">
        <f t="array" ref="AR1995">IFERROR(_xlfn.IFS(
AQ1995="MPR ISSUE","ACTIVE",
AQ1995="BSS Hardware Issue","ACTIVE",
AQ1995="Sites strategiques, MLL, Pylone, etc.","PASSIVE",
AQ1995="AKTIVCO DEFAUT GE &amp; POWER Cabinet","PASSIVE",
AQ1995="AKTIVCO Coupure ENEO &amp; Baisse de tension","PASSIVE",
AQ1995="Coupure ENEO &amp; Baisse de tension","PASSIVE",
AQ1995="Defaut GE &amp; POWER Cabinet","PASSIVE",
AQ1995="Sharing","PASSIVE",
AQ1995="Sites strategiques &amp; DataCenter","PASSIVE",
AQ1995="Exclu","Exclu",
AQ1995="SAT","ACTIVE",
AQ1995="SPARE-ISSUE","SPARE-ISSUE",
AQ1995="Fiber CAmtel","ACTIVE",
AQ1995="Fiber AOF","ACTIVE",
AQ1995="Projet OCM (HUAWEI)","PLANNED WORKS",
AQ1995="Projet OCM (NOKIA)","PLANNED WORKS",
AQ1995="ACCESS-ISSUE","ACCESS-ISSUE",
AQ1995="Projet OCM (ZTE, NOKIA, autres projets)","PLANNED WORKS",
AQ1995="No root CAuse","No root cause",
AQ1995="ODU HS","ACTIVE",
AQ1995="IP &amp; VLAN","ACTIVE",
AQ1995="Warehouse HUAWEI","SPARE-ISSUE",
AQ1995="SPARE-HS","SPARE-ISSUE",
AQ1995="Power Telco","ACTIVE", AQ1995="no impacts","no impacts"
),"")</f>
        <v>No root cause</v>
      </c>
      <c r="AS1995" s="92" t="s">
        <v>5537</v>
      </c>
      <c r="AT1995" s="98" t="s">
        <v>3986</v>
      </c>
      <c r="AV1995" s="17" t="s">
        <v>5537</v>
      </c>
      <c r="AW1995" s="7" t="s">
        <v>5537</v>
      </c>
      <c r="AX1995" s="6" t="s">
        <v>5537</v>
      </c>
      <c r="AY1995" s="7"/>
      <c r="AZ1995" s="3" t="s">
        <v>5537</v>
      </c>
      <c r="BA1995" s="18" t="s">
        <v>5537</v>
      </c>
      <c r="BB1995" s="18" t="s">
        <v>5537</v>
      </c>
      <c r="BC1995" s="18" t="s">
        <v>5537</v>
      </c>
      <c r="BD1995" s="18" t="s">
        <v>5537</v>
      </c>
      <c r="BE1995" s="18" t="s">
        <v>5537</v>
      </c>
      <c r="BF1995" s="18" t="s">
        <v>5537</v>
      </c>
      <c r="BG1995" s="18" t="s">
        <v>5537</v>
      </c>
      <c r="BH1995" s="18" t="s">
        <v>5537</v>
      </c>
      <c r="BI1995" s="18" t="s">
        <v>5537</v>
      </c>
      <c r="BJ1995" s="18" t="s">
        <v>5537</v>
      </c>
      <c r="BK1995" s="18" t="s">
        <v>5537</v>
      </c>
      <c r="BL1995" s="9" t="s">
        <v>5537</v>
      </c>
      <c r="BM1995" s="14" t="s">
        <v>5537</v>
      </c>
      <c r="BN1995" s="14" t="s">
        <v>5537</v>
      </c>
      <c r="BO1995" s="14" t="str">
        <f>_xlfn.XLOOKUP(B1995,'[4]cell downs 18042026 17h'!$B:$B,'[4]cell downs 18042026 17h'!$B:$B,"")</f>
        <v/>
      </c>
      <c r="BP1995" s="14" t="str">
        <f>_xlfn.XLOOKUP(B1995,'[5]Cells Huawei 19042026 15h'!$B:$B,'[5]Cells Huawei 19042026 15h'!$B:$B,"")</f>
        <v/>
      </c>
      <c r="BQ1995" s="9" t="str">
        <f>_xlfn.XLOOKUP(B1995,'[6]cells down 19042026 9H40'!$B:$B,'[6]cells down 19042026 9H40'!$B:$B,"")</f>
        <v/>
      </c>
      <c r="BR1995" s="9" t="s">
        <v>5537</v>
      </c>
      <c r="BS1995" s="9" t="s">
        <v>5537</v>
      </c>
      <c r="BT1995" s="108"/>
    </row>
    <row r="1996" spans="1:72" s="9" customFormat="1" x14ac:dyDescent="0.35">
      <c r="A1996" s="95" t="s">
        <v>1098</v>
      </c>
      <c r="B1996" s="8" t="s">
        <v>3998</v>
      </c>
      <c r="C1996" s="3" t="str">
        <f>_xlfn.XLOOKUP(B1996,'[1]daily break down'!$D:$D,'[1]daily break down'!$E:$E,"")</f>
        <v>CENTRE</v>
      </c>
      <c r="D1996" s="1" t="s">
        <v>21</v>
      </c>
      <c r="E1996" s="1" t="s">
        <v>563</v>
      </c>
      <c r="F1996" s="3" t="s">
        <v>37</v>
      </c>
      <c r="G1996" s="1" t="s">
        <v>1098</v>
      </c>
      <c r="H1996" s="34" t="str">
        <f>_xlfn.XLOOKUP(B1996,[2]CALCULATION!$B:$B,[2]CALCULATION!$H:$H,"")</f>
        <v>ZTE</v>
      </c>
      <c r="I1996" s="28">
        <v>0</v>
      </c>
      <c r="J1996" s="28">
        <v>0</v>
      </c>
      <c r="K1996" s="28">
        <v>0</v>
      </c>
      <c r="L1996" s="28">
        <v>0</v>
      </c>
      <c r="M1996" s="28">
        <v>0</v>
      </c>
      <c r="N1996" s="28">
        <v>0</v>
      </c>
      <c r="O1996" s="28">
        <v>0</v>
      </c>
      <c r="P1996" s="28">
        <v>0</v>
      </c>
      <c r="Q1996" s="28">
        <v>0</v>
      </c>
      <c r="R1996" s="28">
        <v>0</v>
      </c>
      <c r="S1996" s="93">
        <v>0</v>
      </c>
      <c r="T1996" s="93">
        <f>_xlfn.XLOOKUP(B1996,'[3]Nur des jours'!$B:$B,'[3]Nur des jours'!$U:$U,"")</f>
        <v>0</v>
      </c>
      <c r="U1996" s="93">
        <v>0</v>
      </c>
      <c r="V1996" s="93">
        <v>0</v>
      </c>
      <c r="W1996" s="93">
        <v>0</v>
      </c>
      <c r="X1996" s="93">
        <v>0</v>
      </c>
      <c r="Y1996" s="93">
        <v>0</v>
      </c>
      <c r="Z1996" s="93">
        <v>0</v>
      </c>
      <c r="AA1996" s="93">
        <v>0</v>
      </c>
      <c r="AB1996" s="93">
        <v>0</v>
      </c>
      <c r="AC1996" s="93"/>
      <c r="AD1996" s="93">
        <v>0</v>
      </c>
      <c r="AE1996" s="93">
        <v>0</v>
      </c>
      <c r="AF1996" s="93">
        <v>0</v>
      </c>
      <c r="AG1996" s="93"/>
      <c r="AH1996" s="93">
        <v>0</v>
      </c>
      <c r="AI1996" s="93">
        <v>0</v>
      </c>
      <c r="AJ1996" s="93">
        <v>0</v>
      </c>
      <c r="AK1996" s="93">
        <v>0</v>
      </c>
      <c r="AL1996" s="93">
        <v>0</v>
      </c>
      <c r="AM1996" s="49" t="s">
        <v>5559</v>
      </c>
      <c r="AN1996" s="49"/>
      <c r="AO1996" s="48" t="str" cm="1">
        <f t="array" ref="AO1996">IFERROR(_xlfn.IFS(
AQ1996="MPR ISSUE","PDH",
AQ1996="BSS Hardware Issue","BSS",
AQ1996="Sites strategiques, MLL, Pylone, etc.","ENVTECH",
AQ1996="AKTIVCO DEFAUT GE &amp; POWER Cabinet","AKTIVCO",
AQ1996="AKTIVCO Coupure ENEO &amp; Baisse de tension","AKTIVCO GRID ONLY",
AQ1996="Coupure ENEO &amp; Baisse de tension","IHS GRID ONLY",
AQ1996="Defaut GE &amp; POWER Cabinet","IHS",
AQ1996="Sharing","Partners",
AQ1996="Sites strategiques &amp; DataCenter","SST &amp; DC",
AQ1996="Exclu","Exclu",
AQ1996="SAT","SAT",
AQ1996="SPARE-ISSUE","SPARE-ISSUE",
AQ1996="Fiber CAmtel","TRANS_FO_CAMTEL",
AQ1996="Fiber AOF","Fiber AOF",
AQ1996="Projet OCM (HUAWEI)","TRAVAUX-HUAWEI",
AQ1996="Projet OCM (NOKIA)","TRAVAUX-NOKIA",
AQ1996="ACCESS-ISSUE","ACCESS-ISSUE",
AQ1996="Projet OCM (ZTE, NOKIA, autres projets)","TRAVAUX OCM",
AQ1996="No root CAuse","No root cause",
AQ1996="ODU HS","PDH",
AQ1996="IP &amp; VLAN","PDH",
AQ1996="Warehouse HUAWEI","SPARE-ISSUE",
AQ1996="SPARE-HS","SPARE-ISSUE",
AQ1996="Power Telco","BSS",AQ1996="no impacts","no impacts"
),"")</f>
        <v>No root cause</v>
      </c>
      <c r="AP1996" s="48" t="str" cm="1">
        <f t="array" ref="AP1996">IFERROR(_xlfn.IFS(
AQ1996="MPR ISSUE","TX ISSUE",
AQ1996="BSS Hardware Issue","RAN ISSUE",
AQ1996="Sites strategiques, MLL, Pylone, etc.","ENVTECH",
AQ1996="AKTIVCO DEFAUT GE &amp; POWER Cabinet","POWER ISSUE",
AQ1996="AKTIVCO Coupure ENEO &amp; Baisse de tension","POWER ISSUE",
AQ1996="Coupure ENEO &amp; Baisse de tension","POWER ISSUE",
AQ1996="Defaut GE &amp; POWER Cabinet","POWER ISSUE",
AQ1996="Sharing","POWER ISSUE",
AQ1996="Sites strategiques &amp; DataCenter","POWER ISSUE",
AQ1996="Exclu","Exclu",
AQ1996="SAT","TX ISSUE",
AQ1996="SPARE-ISSUE","SPARE-ISSUE",
AQ1996="Fiber CAmtel","TX ISSUE",
AQ1996="Fiber AOF","TX ISSUE",
AQ1996="Projet OCM (HUAWEI)","TRAVAUX-HUAWEI",
AQ1996="Projet OCM (NOKIA)","TRAVAUX -NOKIA",
AQ1996="ACCESS-ISSUE","ACCESS-ISSUE",
AQ1996="Projet OCM (ZTE, NOKIA, autres projets)","TRAVAUX OCM",
AQ1996="No root CAuse","No root cause",
AQ1996="ODU HS","TX ISSUE",
AQ1996="IP &amp; VLAN","TX ISSUE",
AQ1996="Warehouse HUAWEI","SPARE-ISSUE",
AQ1996="SPARE-HS","SPARE-ISSUE",
AQ1996="Power Telco","RAN ISSUE",AQ1996="no impacts","no impacts"
),"")</f>
        <v>No root cause</v>
      </c>
      <c r="AQ1996" s="67" t="s">
        <v>5344</v>
      </c>
      <c r="AR1996" s="48" t="str" cm="1">
        <f t="array" ref="AR1996">IFERROR(_xlfn.IFS(
AQ1996="MPR ISSUE","ACTIVE",
AQ1996="BSS Hardware Issue","ACTIVE",
AQ1996="Sites strategiques, MLL, Pylone, etc.","PASSIVE",
AQ1996="AKTIVCO DEFAUT GE &amp; POWER Cabinet","PASSIVE",
AQ1996="AKTIVCO Coupure ENEO &amp; Baisse de tension","PASSIVE",
AQ1996="Coupure ENEO &amp; Baisse de tension","PASSIVE",
AQ1996="Defaut GE &amp; POWER Cabinet","PASSIVE",
AQ1996="Sharing","PASSIVE",
AQ1996="Sites strategiques &amp; DataCenter","PASSIVE",
AQ1996="Exclu","Exclu",
AQ1996="SAT","ACTIVE",
AQ1996="SPARE-ISSUE","SPARE-ISSUE",
AQ1996="Fiber CAmtel","ACTIVE",
AQ1996="Fiber AOF","ACTIVE",
AQ1996="Projet OCM (HUAWEI)","PLANNED WORKS",
AQ1996="Projet OCM (NOKIA)","PLANNED WORKS",
AQ1996="ACCESS-ISSUE","ACCESS-ISSUE",
AQ1996="Projet OCM (ZTE, NOKIA, autres projets)","PLANNED WORKS",
AQ1996="No root CAuse","No root cause",
AQ1996="ODU HS","ACTIVE",
AQ1996="IP &amp; VLAN","ACTIVE",
AQ1996="Warehouse HUAWEI","SPARE-ISSUE",
AQ1996="SPARE-HS","SPARE-ISSUE",
AQ1996="Power Telco","ACTIVE", AQ1996="no impacts","no impacts"
),"")</f>
        <v>No root cause</v>
      </c>
      <c r="AS1996" s="92" t="s">
        <v>5537</v>
      </c>
      <c r="AT1996" s="98" t="s">
        <v>3998</v>
      </c>
      <c r="AV1996" s="17" t="s">
        <v>5537</v>
      </c>
      <c r="AW1996" s="7" t="s">
        <v>5537</v>
      </c>
      <c r="AX1996" s="6" t="s">
        <v>5537</v>
      </c>
      <c r="AY1996" s="7"/>
      <c r="AZ1996" s="3" t="s">
        <v>5537</v>
      </c>
      <c r="BA1996" s="18" t="s">
        <v>5537</v>
      </c>
      <c r="BB1996" s="18" t="s">
        <v>5537</v>
      </c>
      <c r="BC1996" s="18" t="s">
        <v>5537</v>
      </c>
      <c r="BD1996" s="18" t="s">
        <v>5537</v>
      </c>
      <c r="BE1996" s="18" t="s">
        <v>5537</v>
      </c>
      <c r="BF1996" s="18" t="s">
        <v>5537</v>
      </c>
      <c r="BG1996" s="18" t="s">
        <v>5537</v>
      </c>
      <c r="BH1996" s="18" t="s">
        <v>5537</v>
      </c>
      <c r="BI1996" s="18" t="s">
        <v>5537</v>
      </c>
      <c r="BJ1996" s="18" t="s">
        <v>5537</v>
      </c>
      <c r="BK1996" s="18" t="s">
        <v>5537</v>
      </c>
      <c r="BL1996" s="9" t="s">
        <v>5537</v>
      </c>
      <c r="BM1996" s="14" t="s">
        <v>5537</v>
      </c>
      <c r="BN1996" s="14" t="s">
        <v>5537</v>
      </c>
      <c r="BO1996" s="14" t="str">
        <f>_xlfn.XLOOKUP(B1996,'[4]cell downs 18042026 17h'!$B:$B,'[4]cell downs 18042026 17h'!$B:$B,"")</f>
        <v/>
      </c>
      <c r="BP1996" s="14" t="str">
        <f>_xlfn.XLOOKUP(B1996,'[5]Cells Huawei 19042026 15h'!$B:$B,'[5]Cells Huawei 19042026 15h'!$B:$B,"")</f>
        <v/>
      </c>
      <c r="BQ1996" s="9" t="str">
        <f>_xlfn.XLOOKUP(B1996,'[6]cells down 19042026 9H40'!$B:$B,'[6]cells down 19042026 9H40'!$B:$B,"")</f>
        <v/>
      </c>
      <c r="BR1996" s="9" t="s">
        <v>5537</v>
      </c>
      <c r="BS1996" s="9" t="s">
        <v>12</v>
      </c>
      <c r="BT1996" s="108"/>
    </row>
    <row r="1997" spans="1:72" s="9" customFormat="1" x14ac:dyDescent="0.35">
      <c r="A1997" s="8" t="s">
        <v>3999</v>
      </c>
      <c r="B1997" s="8" t="s">
        <v>4000</v>
      </c>
      <c r="C1997" s="3" t="str">
        <f>_xlfn.XLOOKUP(B1997,'[1]daily break down'!$D:$D,'[1]daily break down'!$E:$E,"")</f>
        <v>CENTRE</v>
      </c>
      <c r="D1997" s="1" t="s">
        <v>11</v>
      </c>
      <c r="E1997" s="1" t="s">
        <v>5459</v>
      </c>
      <c r="F1997" s="3" t="s">
        <v>37</v>
      </c>
      <c r="G1997" s="1" t="s">
        <v>4001</v>
      </c>
      <c r="H1997" s="34" t="str">
        <f>_xlfn.XLOOKUP(B1997,[2]CALCULATION!$B:$B,[2]CALCULATION!$H:$H,"")</f>
        <v>ZTE</v>
      </c>
      <c r="I1997" s="28">
        <v>0</v>
      </c>
      <c r="J1997" s="28">
        <v>0</v>
      </c>
      <c r="K1997" s="28">
        <v>0</v>
      </c>
      <c r="L1997" s="28">
        <v>0</v>
      </c>
      <c r="M1997" s="28">
        <v>0</v>
      </c>
      <c r="N1997" s="28">
        <v>0</v>
      </c>
      <c r="O1997" s="28">
        <v>0</v>
      </c>
      <c r="P1997" s="28">
        <v>0</v>
      </c>
      <c r="Q1997" s="28">
        <v>0</v>
      </c>
      <c r="R1997" s="28">
        <v>0</v>
      </c>
      <c r="S1997" s="93">
        <v>0</v>
      </c>
      <c r="T1997" s="93">
        <f>_xlfn.XLOOKUP(B1997,'[3]Nur des jours'!$B:$B,'[3]Nur des jours'!$U:$U,"")</f>
        <v>0</v>
      </c>
      <c r="U1997" s="93">
        <v>0</v>
      </c>
      <c r="V1997" s="93">
        <v>0</v>
      </c>
      <c r="W1997" s="93">
        <v>0</v>
      </c>
      <c r="X1997" s="93">
        <v>0</v>
      </c>
      <c r="Y1997" s="93">
        <v>0</v>
      </c>
      <c r="Z1997" s="93">
        <v>0</v>
      </c>
      <c r="AA1997" s="93">
        <v>0</v>
      </c>
      <c r="AB1997" s="93">
        <v>0</v>
      </c>
      <c r="AC1997" s="93"/>
      <c r="AD1997" s="93">
        <v>0</v>
      </c>
      <c r="AE1997" s="93">
        <v>0</v>
      </c>
      <c r="AF1997" s="93">
        <v>0</v>
      </c>
      <c r="AG1997" s="93"/>
      <c r="AH1997" s="93">
        <v>0</v>
      </c>
      <c r="AI1997" s="93">
        <v>0</v>
      </c>
      <c r="AJ1997" s="93">
        <v>0</v>
      </c>
      <c r="AK1997" s="93">
        <v>0</v>
      </c>
      <c r="AL1997" s="93">
        <v>0</v>
      </c>
      <c r="AM1997" s="49" t="s">
        <v>5559</v>
      </c>
      <c r="AN1997" s="49"/>
      <c r="AO1997" s="48" t="str" cm="1">
        <f t="array" ref="AO1997">IFERROR(_xlfn.IFS(
AQ1997="MPR ISSUE","PDH",
AQ1997="BSS Hardware Issue","BSS",
AQ1997="Sites strategiques, MLL, Pylone, etc.","ENVTECH",
AQ1997="AKTIVCO DEFAUT GE &amp; POWER Cabinet","AKTIVCO",
AQ1997="AKTIVCO Coupure ENEO &amp; Baisse de tension","AKTIVCO GRID ONLY",
AQ1997="Coupure ENEO &amp; Baisse de tension","IHS GRID ONLY",
AQ1997="Defaut GE &amp; POWER Cabinet","IHS",
AQ1997="Sharing","Partners",
AQ1997="Sites strategiques &amp; DataCenter","SST &amp; DC",
AQ1997="Exclu","Exclu",
AQ1997="SAT","SAT",
AQ1997="SPARE-ISSUE","SPARE-ISSUE",
AQ1997="Fiber CAmtel","TRANS_FO_CAMTEL",
AQ1997="Fiber AOF","Fiber AOF",
AQ1997="Projet OCM (HUAWEI)","TRAVAUX-HUAWEI",
AQ1997="Projet OCM (NOKIA)","TRAVAUX-NOKIA",
AQ1997="ACCESS-ISSUE","ACCESS-ISSUE",
AQ1997="Projet OCM (ZTE, NOKIA, autres projets)","TRAVAUX OCM",
AQ1997="No root CAuse","No root cause",
AQ1997="ODU HS","PDH",
AQ1997="IP &amp; VLAN","PDH",
AQ1997="Warehouse HUAWEI","SPARE-ISSUE",
AQ1997="SPARE-HS","SPARE-ISSUE",
AQ1997="Power Telco","BSS",AQ1997="no impacts","no impacts"
),"")</f>
        <v>No root cause</v>
      </c>
      <c r="AP1997" s="48" t="str" cm="1">
        <f t="array" ref="AP1997">IFERROR(_xlfn.IFS(
AQ1997="MPR ISSUE","TX ISSUE",
AQ1997="BSS Hardware Issue","RAN ISSUE",
AQ1997="Sites strategiques, MLL, Pylone, etc.","ENVTECH",
AQ1997="AKTIVCO DEFAUT GE &amp; POWER Cabinet","POWER ISSUE",
AQ1997="AKTIVCO Coupure ENEO &amp; Baisse de tension","POWER ISSUE",
AQ1997="Coupure ENEO &amp; Baisse de tension","POWER ISSUE",
AQ1997="Defaut GE &amp; POWER Cabinet","POWER ISSUE",
AQ1997="Sharing","POWER ISSUE",
AQ1997="Sites strategiques &amp; DataCenter","POWER ISSUE",
AQ1997="Exclu","Exclu",
AQ1997="SAT","TX ISSUE",
AQ1997="SPARE-ISSUE","SPARE-ISSUE",
AQ1997="Fiber CAmtel","TX ISSUE",
AQ1997="Fiber AOF","TX ISSUE",
AQ1997="Projet OCM (HUAWEI)","TRAVAUX-HUAWEI",
AQ1997="Projet OCM (NOKIA)","TRAVAUX -NOKIA",
AQ1997="ACCESS-ISSUE","ACCESS-ISSUE",
AQ1997="Projet OCM (ZTE, NOKIA, autres projets)","TRAVAUX OCM",
AQ1997="No root CAuse","No root cause",
AQ1997="ODU HS","TX ISSUE",
AQ1997="IP &amp; VLAN","TX ISSUE",
AQ1997="Warehouse HUAWEI","SPARE-ISSUE",
AQ1997="SPARE-HS","SPARE-ISSUE",
AQ1997="Power Telco","RAN ISSUE",AQ1997="no impacts","no impacts"
),"")</f>
        <v>No root cause</v>
      </c>
      <c r="AQ1997" s="126" t="s">
        <v>5344</v>
      </c>
      <c r="AR1997" s="48" t="str" cm="1">
        <f t="array" ref="AR1997">IFERROR(_xlfn.IFS(
AQ1997="MPR ISSUE","ACTIVE",
AQ1997="BSS Hardware Issue","ACTIVE",
AQ1997="Sites strategiques, MLL, Pylone, etc.","PASSIVE",
AQ1997="AKTIVCO DEFAUT GE &amp; POWER Cabinet","PASSIVE",
AQ1997="AKTIVCO Coupure ENEO &amp; Baisse de tension","PASSIVE",
AQ1997="Coupure ENEO &amp; Baisse de tension","PASSIVE",
AQ1997="Defaut GE &amp; POWER Cabinet","PASSIVE",
AQ1997="Sharing","PASSIVE",
AQ1997="Sites strategiques &amp; DataCenter","PASSIVE",
AQ1997="Exclu","Exclu",
AQ1997="SAT","ACTIVE",
AQ1997="SPARE-ISSUE","SPARE-ISSUE",
AQ1997="Fiber CAmtel","ACTIVE",
AQ1997="Fiber AOF","ACTIVE",
AQ1997="Projet OCM (HUAWEI)","PLANNED WORKS",
AQ1997="Projet OCM (NOKIA)","PLANNED WORKS",
AQ1997="ACCESS-ISSUE","ACCESS-ISSUE",
AQ1997="Projet OCM (ZTE, NOKIA, autres projets)","PLANNED WORKS",
AQ1997="No root CAuse","No root cause",
AQ1997="ODU HS","ACTIVE",
AQ1997="IP &amp; VLAN","ACTIVE",
AQ1997="Warehouse HUAWEI","SPARE-ISSUE",
AQ1997="SPARE-HS","SPARE-ISSUE",
AQ1997="Power Telco","ACTIVE", AQ1997="no impacts","no impacts"
),"")</f>
        <v>No root cause</v>
      </c>
      <c r="AS1997" s="92" t="s">
        <v>5537</v>
      </c>
      <c r="AT1997" s="98" t="s">
        <v>4000</v>
      </c>
      <c r="AV1997" s="17" t="s">
        <v>5537</v>
      </c>
      <c r="AW1997" s="7" t="s">
        <v>5537</v>
      </c>
      <c r="AX1997" s="6" t="s">
        <v>5537</v>
      </c>
      <c r="AY1997" s="7"/>
      <c r="AZ1997" s="3" t="s">
        <v>5537</v>
      </c>
      <c r="BA1997" s="18" t="s">
        <v>5537</v>
      </c>
      <c r="BB1997" s="18" t="s">
        <v>5537</v>
      </c>
      <c r="BC1997" s="18" t="s">
        <v>5537</v>
      </c>
      <c r="BD1997" s="18" t="s">
        <v>5537</v>
      </c>
      <c r="BE1997" s="18" t="s">
        <v>5537</v>
      </c>
      <c r="BF1997" s="18" t="s">
        <v>5537</v>
      </c>
      <c r="BG1997" s="18" t="s">
        <v>5537</v>
      </c>
      <c r="BH1997" s="18" t="s">
        <v>5537</v>
      </c>
      <c r="BI1997" s="18" t="s">
        <v>5537</v>
      </c>
      <c r="BJ1997" s="18" t="s">
        <v>5537</v>
      </c>
      <c r="BK1997" s="18" t="s">
        <v>5537</v>
      </c>
      <c r="BL1997" s="9" t="s">
        <v>5537</v>
      </c>
      <c r="BM1997" s="14" t="s">
        <v>5537</v>
      </c>
      <c r="BN1997" s="14" t="s">
        <v>5537</v>
      </c>
      <c r="BO1997" s="14" t="str">
        <f>_xlfn.XLOOKUP(B1997,'[4]cell downs 18042026 17h'!$B:$B,'[4]cell downs 18042026 17h'!$B:$B,"")</f>
        <v/>
      </c>
      <c r="BP1997" s="14" t="str">
        <f>_xlfn.XLOOKUP(B1997,'[5]Cells Huawei 19042026 15h'!$B:$B,'[5]Cells Huawei 19042026 15h'!$B:$B,"")</f>
        <v/>
      </c>
      <c r="BQ1997" s="9" t="str">
        <f>_xlfn.XLOOKUP(B1997,'[6]cells down 19042026 9H40'!$B:$B,'[6]cells down 19042026 9H40'!$B:$B,"")</f>
        <v/>
      </c>
      <c r="BR1997" s="9" t="s">
        <v>5537</v>
      </c>
      <c r="BS1997" s="9" t="s">
        <v>5537</v>
      </c>
      <c r="BT1997" s="108"/>
    </row>
    <row r="1998" spans="1:72" s="9" customFormat="1" x14ac:dyDescent="0.35">
      <c r="A1998" s="1" t="s">
        <v>4002</v>
      </c>
      <c r="B1998" s="8" t="s">
        <v>4003</v>
      </c>
      <c r="C1998" s="3" t="str">
        <f>_xlfn.XLOOKUP(B1998,'[1]daily break down'!$D:$D,'[1]daily break down'!$E:$E,"")</f>
        <v>LITTORAL</v>
      </c>
      <c r="D1998" s="1" t="s">
        <v>21</v>
      </c>
      <c r="E1998" s="1" t="s">
        <v>122</v>
      </c>
      <c r="F1998" s="3" t="s">
        <v>31</v>
      </c>
      <c r="G1998" s="1" t="s">
        <v>4004</v>
      </c>
      <c r="H1998" s="34" t="str">
        <f>_xlfn.XLOOKUP(B1998,[2]CALCULATION!$B:$B,[2]CALCULATION!$H:$H,"")</f>
        <v>ZTE</v>
      </c>
      <c r="I1998" s="28">
        <v>0</v>
      </c>
      <c r="J1998" s="28">
        <v>0</v>
      </c>
      <c r="K1998" s="28">
        <v>0</v>
      </c>
      <c r="L1998" s="28">
        <v>0</v>
      </c>
      <c r="M1998" s="28">
        <v>0</v>
      </c>
      <c r="N1998" s="28">
        <v>0</v>
      </c>
      <c r="O1998" s="28">
        <v>0</v>
      </c>
      <c r="P1998" s="28">
        <v>0</v>
      </c>
      <c r="Q1998" s="28">
        <v>0</v>
      </c>
      <c r="R1998" s="28">
        <v>0</v>
      </c>
      <c r="S1998" s="93">
        <v>0</v>
      </c>
      <c r="T1998" s="93">
        <f>_xlfn.XLOOKUP(B1998,'[3]Nur des jours'!$B:$B,'[3]Nur des jours'!$U:$U,"")</f>
        <v>0</v>
      </c>
      <c r="U1998" s="93">
        <v>0</v>
      </c>
      <c r="V1998" s="93">
        <v>0</v>
      </c>
      <c r="W1998" s="93">
        <v>0</v>
      </c>
      <c r="X1998" s="93">
        <v>0</v>
      </c>
      <c r="Y1998" s="93">
        <v>0</v>
      </c>
      <c r="Z1998" s="93">
        <v>0</v>
      </c>
      <c r="AA1998" s="93">
        <v>0</v>
      </c>
      <c r="AB1998" s="93">
        <v>0</v>
      </c>
      <c r="AC1998" s="93"/>
      <c r="AD1998" s="93">
        <v>0</v>
      </c>
      <c r="AE1998" s="93">
        <v>0</v>
      </c>
      <c r="AF1998" s="93">
        <v>0</v>
      </c>
      <c r="AG1998" s="93"/>
      <c r="AH1998" s="93">
        <v>0</v>
      </c>
      <c r="AI1998" s="93">
        <v>0</v>
      </c>
      <c r="AJ1998" s="93">
        <v>0</v>
      </c>
      <c r="AK1998" s="93">
        <v>0</v>
      </c>
      <c r="AL1998" s="93">
        <v>0</v>
      </c>
      <c r="AM1998" s="49" t="s">
        <v>5559</v>
      </c>
      <c r="AN1998" s="49"/>
      <c r="AO1998" s="48" t="str" cm="1">
        <f t="array" ref="AO1998">IFERROR(_xlfn.IFS(
AQ1998="MPR ISSUE","PDH",
AQ1998="BSS Hardware Issue","BSS",
AQ1998="Sites strategiques, MLL, Pylone, etc.","ENVTECH",
AQ1998="AKTIVCO DEFAUT GE &amp; POWER Cabinet","AKTIVCO",
AQ1998="AKTIVCO Coupure ENEO &amp; Baisse de tension","AKTIVCO GRID ONLY",
AQ1998="Coupure ENEO &amp; Baisse de tension","IHS GRID ONLY",
AQ1998="Defaut GE &amp; POWER Cabinet","IHS",
AQ1998="Sharing","Partners",
AQ1998="Sites strategiques &amp; DataCenter","SST &amp; DC",
AQ1998="Exclu","Exclu",
AQ1998="SAT","SAT",
AQ1998="SPARE-ISSUE","SPARE-ISSUE",
AQ1998="Fiber CAmtel","TRANS_FO_CAMTEL",
AQ1998="Fiber AOF","Fiber AOF",
AQ1998="Projet OCM (HUAWEI)","TRAVAUX-HUAWEI",
AQ1998="Projet OCM (NOKIA)","TRAVAUX-NOKIA",
AQ1998="ACCESS-ISSUE","ACCESS-ISSUE",
AQ1998="Projet OCM (ZTE, NOKIA, autres projets)","TRAVAUX OCM",
AQ1998="No root CAuse","No root cause",
AQ1998="ODU HS","PDH",
AQ1998="IP &amp; VLAN","PDH",
AQ1998="Warehouse HUAWEI","SPARE-ISSUE",
AQ1998="SPARE-HS","SPARE-ISSUE",
AQ1998="Power Telco","BSS",AQ1998="no impacts","no impacts"
),"")</f>
        <v>No root cause</v>
      </c>
      <c r="AP1998" s="48" t="str" cm="1">
        <f t="array" ref="AP1998">IFERROR(_xlfn.IFS(
AQ1998="MPR ISSUE","TX ISSUE",
AQ1998="BSS Hardware Issue","RAN ISSUE",
AQ1998="Sites strategiques, MLL, Pylone, etc.","ENVTECH",
AQ1998="AKTIVCO DEFAUT GE &amp; POWER Cabinet","POWER ISSUE",
AQ1998="AKTIVCO Coupure ENEO &amp; Baisse de tension","POWER ISSUE",
AQ1998="Coupure ENEO &amp; Baisse de tension","POWER ISSUE",
AQ1998="Defaut GE &amp; POWER Cabinet","POWER ISSUE",
AQ1998="Sharing","POWER ISSUE",
AQ1998="Sites strategiques &amp; DataCenter","POWER ISSUE",
AQ1998="Exclu","Exclu",
AQ1998="SAT","TX ISSUE",
AQ1998="SPARE-ISSUE","SPARE-ISSUE",
AQ1998="Fiber CAmtel","TX ISSUE",
AQ1998="Fiber AOF","TX ISSUE",
AQ1998="Projet OCM (HUAWEI)","TRAVAUX-HUAWEI",
AQ1998="Projet OCM (NOKIA)","TRAVAUX -NOKIA",
AQ1998="ACCESS-ISSUE","ACCESS-ISSUE",
AQ1998="Projet OCM (ZTE, NOKIA, autres projets)","TRAVAUX OCM",
AQ1998="No root CAuse","No root cause",
AQ1998="ODU HS","TX ISSUE",
AQ1998="IP &amp; VLAN","TX ISSUE",
AQ1998="Warehouse HUAWEI","SPARE-ISSUE",
AQ1998="SPARE-HS","SPARE-ISSUE",
AQ1998="Power Telco","RAN ISSUE",AQ1998="no impacts","no impacts"
),"")</f>
        <v>No root cause</v>
      </c>
      <c r="AQ1998" s="67" t="s">
        <v>5344</v>
      </c>
      <c r="AR1998" s="48" t="str" cm="1">
        <f t="array" ref="AR1998">IFERROR(_xlfn.IFS(
AQ1998="MPR ISSUE","ACTIVE",
AQ1998="BSS Hardware Issue","ACTIVE",
AQ1998="Sites strategiques, MLL, Pylone, etc.","PASSIVE",
AQ1998="AKTIVCO DEFAUT GE &amp; POWER Cabinet","PASSIVE",
AQ1998="AKTIVCO Coupure ENEO &amp; Baisse de tension","PASSIVE",
AQ1998="Coupure ENEO &amp; Baisse de tension","PASSIVE",
AQ1998="Defaut GE &amp; POWER Cabinet","PASSIVE",
AQ1998="Sharing","PASSIVE",
AQ1998="Sites strategiques &amp; DataCenter","PASSIVE",
AQ1998="Exclu","Exclu",
AQ1998="SAT","ACTIVE",
AQ1998="SPARE-ISSUE","SPARE-ISSUE",
AQ1998="Fiber CAmtel","ACTIVE",
AQ1998="Fiber AOF","ACTIVE",
AQ1998="Projet OCM (HUAWEI)","PLANNED WORKS",
AQ1998="Projet OCM (NOKIA)","PLANNED WORKS",
AQ1998="ACCESS-ISSUE","ACCESS-ISSUE",
AQ1998="Projet OCM (ZTE, NOKIA, autres projets)","PLANNED WORKS",
AQ1998="No root CAuse","No root cause",
AQ1998="ODU HS","ACTIVE",
AQ1998="IP &amp; VLAN","ACTIVE",
AQ1998="Warehouse HUAWEI","SPARE-ISSUE",
AQ1998="SPARE-HS","SPARE-ISSUE",
AQ1998="Power Telco","ACTIVE", AQ1998="no impacts","no impacts"
),"")</f>
        <v>No root cause</v>
      </c>
      <c r="AS1998" s="92" t="s">
        <v>5537</v>
      </c>
      <c r="AT1998" s="98" t="s">
        <v>4003</v>
      </c>
      <c r="AV1998" s="17" t="s">
        <v>5537</v>
      </c>
      <c r="AW1998" s="7" t="s">
        <v>5537</v>
      </c>
      <c r="AX1998" s="6" t="s">
        <v>5537</v>
      </c>
      <c r="AY1998" s="7"/>
      <c r="AZ1998" s="3" t="s">
        <v>5537</v>
      </c>
      <c r="BA1998" s="18" t="s">
        <v>5537</v>
      </c>
      <c r="BB1998" s="18" t="s">
        <v>5537</v>
      </c>
      <c r="BC1998" s="18" t="s">
        <v>5537</v>
      </c>
      <c r="BD1998" s="18" t="s">
        <v>5537</v>
      </c>
      <c r="BE1998" s="18" t="s">
        <v>5537</v>
      </c>
      <c r="BF1998" s="18" t="s">
        <v>5537</v>
      </c>
      <c r="BG1998" s="18" t="s">
        <v>5537</v>
      </c>
      <c r="BH1998" s="18" t="s">
        <v>5537</v>
      </c>
      <c r="BI1998" s="18" t="s">
        <v>5537</v>
      </c>
      <c r="BJ1998" s="18" t="s">
        <v>5537</v>
      </c>
      <c r="BK1998" s="18" t="s">
        <v>5537</v>
      </c>
      <c r="BL1998" s="9" t="s">
        <v>5537</v>
      </c>
      <c r="BM1998" s="14" t="s">
        <v>5537</v>
      </c>
      <c r="BN1998" s="14" t="s">
        <v>5537</v>
      </c>
      <c r="BO1998" s="14" t="str">
        <f>_xlfn.XLOOKUP(B1998,'[4]cell downs 18042026 17h'!$B:$B,'[4]cell downs 18042026 17h'!$B:$B,"")</f>
        <v/>
      </c>
      <c r="BP1998" s="14" t="str">
        <f>_xlfn.XLOOKUP(B1998,'[5]Cells Huawei 19042026 15h'!$B:$B,'[5]Cells Huawei 19042026 15h'!$B:$B,"")</f>
        <v/>
      </c>
      <c r="BQ1998" s="9" t="str">
        <f>_xlfn.XLOOKUP(B1998,'[6]cells down 19042026 9H40'!$B:$B,'[6]cells down 19042026 9H40'!$B:$B,"")</f>
        <v/>
      </c>
      <c r="BR1998" s="9" t="s">
        <v>5537</v>
      </c>
      <c r="BS1998" s="9" t="s">
        <v>12</v>
      </c>
      <c r="BT1998" s="108"/>
    </row>
    <row r="1999" spans="1:72" s="9" customFormat="1" x14ac:dyDescent="0.35">
      <c r="A1999" s="1" t="s">
        <v>4005</v>
      </c>
      <c r="B1999" s="8" t="s">
        <v>4006</v>
      </c>
      <c r="C1999" s="3" t="str">
        <f>_xlfn.XLOOKUP(B1999,'[1]daily break down'!$D:$D,'[1]daily break down'!$E:$E,"")</f>
        <v>CENTRE</v>
      </c>
      <c r="D1999" s="1" t="s">
        <v>21</v>
      </c>
      <c r="E1999" s="1" t="s">
        <v>4007</v>
      </c>
      <c r="F1999" s="3" t="s">
        <v>37</v>
      </c>
      <c r="G1999" s="1" t="s">
        <v>4008</v>
      </c>
      <c r="H1999" s="34" t="str">
        <f>_xlfn.XLOOKUP(B1999,[2]CALCULATION!$B:$B,[2]CALCULATION!$H:$H,"")</f>
        <v>ZTE</v>
      </c>
      <c r="I1999" s="28">
        <v>0</v>
      </c>
      <c r="J1999" s="28">
        <v>0</v>
      </c>
      <c r="K1999" s="28">
        <v>0</v>
      </c>
      <c r="L1999" s="28">
        <v>0</v>
      </c>
      <c r="M1999" s="28">
        <v>0</v>
      </c>
      <c r="N1999" s="28">
        <v>0</v>
      </c>
      <c r="O1999" s="28">
        <v>0</v>
      </c>
      <c r="P1999" s="28">
        <v>0</v>
      </c>
      <c r="Q1999" s="28">
        <v>0</v>
      </c>
      <c r="R1999" s="28">
        <v>0</v>
      </c>
      <c r="S1999" s="93">
        <v>0</v>
      </c>
      <c r="T1999" s="93">
        <f>_xlfn.XLOOKUP(B1999,'[3]Nur des jours'!$B:$B,'[3]Nur des jours'!$U:$U,"")</f>
        <v>0</v>
      </c>
      <c r="U1999" s="93">
        <v>0</v>
      </c>
      <c r="V1999" s="93">
        <v>0</v>
      </c>
      <c r="W1999" s="93">
        <v>0</v>
      </c>
      <c r="X1999" s="93">
        <v>0</v>
      </c>
      <c r="Y1999" s="93">
        <v>0</v>
      </c>
      <c r="Z1999" s="93">
        <v>0</v>
      </c>
      <c r="AA1999" s="93">
        <v>0</v>
      </c>
      <c r="AB1999" s="93">
        <v>0</v>
      </c>
      <c r="AC1999" s="93"/>
      <c r="AD1999" s="93">
        <v>0</v>
      </c>
      <c r="AE1999" s="93">
        <v>0</v>
      </c>
      <c r="AF1999" s="93">
        <v>0</v>
      </c>
      <c r="AG1999" s="93"/>
      <c r="AH1999" s="93">
        <v>0</v>
      </c>
      <c r="AI1999" s="93">
        <v>0</v>
      </c>
      <c r="AJ1999" s="93">
        <v>0</v>
      </c>
      <c r="AK1999" s="93">
        <v>0</v>
      </c>
      <c r="AL1999" s="93">
        <v>0</v>
      </c>
      <c r="AM1999" s="49" t="s">
        <v>5559</v>
      </c>
      <c r="AN1999" s="49"/>
      <c r="AO1999" s="48" t="str" cm="1">
        <f t="array" ref="AO1999">IFERROR(_xlfn.IFS(
AQ1999="MPR ISSUE","PDH",
AQ1999="BSS Hardware Issue","BSS",
AQ1999="Sites strategiques, MLL, Pylone, etc.","ENVTECH",
AQ1999="AKTIVCO DEFAUT GE &amp; POWER Cabinet","AKTIVCO",
AQ1999="AKTIVCO Coupure ENEO &amp; Baisse de tension","AKTIVCO GRID ONLY",
AQ1999="Coupure ENEO &amp; Baisse de tension","IHS GRID ONLY",
AQ1999="Defaut GE &amp; POWER Cabinet","IHS",
AQ1999="Sharing","Partners",
AQ1999="Sites strategiques &amp; DataCenter","SST &amp; DC",
AQ1999="Exclu","Exclu",
AQ1999="SAT","SAT",
AQ1999="SPARE-ISSUE","SPARE-ISSUE",
AQ1999="Fiber CAmtel","TRANS_FO_CAMTEL",
AQ1999="Fiber AOF","Fiber AOF",
AQ1999="Projet OCM (HUAWEI)","TRAVAUX-HUAWEI",
AQ1999="Projet OCM (NOKIA)","TRAVAUX-NOKIA",
AQ1999="ACCESS-ISSUE","ACCESS-ISSUE",
AQ1999="Projet OCM (ZTE, NOKIA, autres projets)","TRAVAUX OCM",
AQ1999="No root CAuse","No root cause",
AQ1999="ODU HS","PDH",
AQ1999="IP &amp; VLAN","PDH",
AQ1999="Warehouse HUAWEI","SPARE-ISSUE",
AQ1999="SPARE-HS","SPARE-ISSUE",
AQ1999="Power Telco","BSS",AQ1999="no impacts","no impacts"
),"")</f>
        <v>No root cause</v>
      </c>
      <c r="AP1999" s="48" t="str" cm="1">
        <f t="array" ref="AP1999">IFERROR(_xlfn.IFS(
AQ1999="MPR ISSUE","TX ISSUE",
AQ1999="BSS Hardware Issue","RAN ISSUE",
AQ1999="Sites strategiques, MLL, Pylone, etc.","ENVTECH",
AQ1999="AKTIVCO DEFAUT GE &amp; POWER Cabinet","POWER ISSUE",
AQ1999="AKTIVCO Coupure ENEO &amp; Baisse de tension","POWER ISSUE",
AQ1999="Coupure ENEO &amp; Baisse de tension","POWER ISSUE",
AQ1999="Defaut GE &amp; POWER Cabinet","POWER ISSUE",
AQ1999="Sharing","POWER ISSUE",
AQ1999="Sites strategiques &amp; DataCenter","POWER ISSUE",
AQ1999="Exclu","Exclu",
AQ1999="SAT","TX ISSUE",
AQ1999="SPARE-ISSUE","SPARE-ISSUE",
AQ1999="Fiber CAmtel","TX ISSUE",
AQ1999="Fiber AOF","TX ISSUE",
AQ1999="Projet OCM (HUAWEI)","TRAVAUX-HUAWEI",
AQ1999="Projet OCM (NOKIA)","TRAVAUX -NOKIA",
AQ1999="ACCESS-ISSUE","ACCESS-ISSUE",
AQ1999="Projet OCM (ZTE, NOKIA, autres projets)","TRAVAUX OCM",
AQ1999="No root CAuse","No root cause",
AQ1999="ODU HS","TX ISSUE",
AQ1999="IP &amp; VLAN","TX ISSUE",
AQ1999="Warehouse HUAWEI","SPARE-ISSUE",
AQ1999="SPARE-HS","SPARE-ISSUE",
AQ1999="Power Telco","RAN ISSUE",AQ1999="no impacts","no impacts"
),"")</f>
        <v>No root cause</v>
      </c>
      <c r="AQ1999" s="67" t="s">
        <v>5344</v>
      </c>
      <c r="AR1999" s="48" t="str" cm="1">
        <f t="array" ref="AR1999">IFERROR(_xlfn.IFS(
AQ1999="MPR ISSUE","ACTIVE",
AQ1999="BSS Hardware Issue","ACTIVE",
AQ1999="Sites strategiques, MLL, Pylone, etc.","PASSIVE",
AQ1999="AKTIVCO DEFAUT GE &amp; POWER Cabinet","PASSIVE",
AQ1999="AKTIVCO Coupure ENEO &amp; Baisse de tension","PASSIVE",
AQ1999="Coupure ENEO &amp; Baisse de tension","PASSIVE",
AQ1999="Defaut GE &amp; POWER Cabinet","PASSIVE",
AQ1999="Sharing","PASSIVE",
AQ1999="Sites strategiques &amp; DataCenter","PASSIVE",
AQ1999="Exclu","Exclu",
AQ1999="SAT","ACTIVE",
AQ1999="SPARE-ISSUE","SPARE-ISSUE",
AQ1999="Fiber CAmtel","ACTIVE",
AQ1999="Fiber AOF","ACTIVE",
AQ1999="Projet OCM (HUAWEI)","PLANNED WORKS",
AQ1999="Projet OCM (NOKIA)","PLANNED WORKS",
AQ1999="ACCESS-ISSUE","ACCESS-ISSUE",
AQ1999="Projet OCM (ZTE, NOKIA, autres projets)","PLANNED WORKS",
AQ1999="No root CAuse","No root cause",
AQ1999="ODU HS","ACTIVE",
AQ1999="IP &amp; VLAN","ACTIVE",
AQ1999="Warehouse HUAWEI","SPARE-ISSUE",
AQ1999="SPARE-HS","SPARE-ISSUE",
AQ1999="Power Telco","ACTIVE", AQ1999="no impacts","no impacts"
),"")</f>
        <v>No root cause</v>
      </c>
      <c r="AS1999" s="92" t="s">
        <v>5537</v>
      </c>
      <c r="AT1999" s="98" t="s">
        <v>4006</v>
      </c>
      <c r="AV1999" s="17" t="s">
        <v>5537</v>
      </c>
      <c r="AW1999" s="7" t="s">
        <v>5537</v>
      </c>
      <c r="AX1999" s="6" t="s">
        <v>5537</v>
      </c>
      <c r="AY1999" s="7"/>
      <c r="AZ1999" s="3" t="s">
        <v>5537</v>
      </c>
      <c r="BA1999" s="18" t="s">
        <v>5537</v>
      </c>
      <c r="BB1999" s="18" t="s">
        <v>5537</v>
      </c>
      <c r="BC1999" s="18" t="s">
        <v>5537</v>
      </c>
      <c r="BD1999" s="18" t="s">
        <v>5537</v>
      </c>
      <c r="BE1999" s="18" t="s">
        <v>5537</v>
      </c>
      <c r="BF1999" s="18" t="s">
        <v>5537</v>
      </c>
      <c r="BG1999" s="18" t="s">
        <v>5537</v>
      </c>
      <c r="BH1999" s="18" t="s">
        <v>5537</v>
      </c>
      <c r="BI1999" s="18" t="s">
        <v>5537</v>
      </c>
      <c r="BJ1999" s="18" t="s">
        <v>5537</v>
      </c>
      <c r="BK1999" s="18" t="s">
        <v>5537</v>
      </c>
      <c r="BL1999" s="9" t="s">
        <v>5537</v>
      </c>
      <c r="BM1999" s="14" t="s">
        <v>5537</v>
      </c>
      <c r="BN1999" s="14" t="s">
        <v>5537</v>
      </c>
      <c r="BO1999" s="14" t="str">
        <f>_xlfn.XLOOKUP(B1999,'[4]cell downs 18042026 17h'!$B:$B,'[4]cell downs 18042026 17h'!$B:$B,"")</f>
        <v/>
      </c>
      <c r="BP1999" s="14" t="str">
        <f>_xlfn.XLOOKUP(B1999,'[5]Cells Huawei 19042026 15h'!$B:$B,'[5]Cells Huawei 19042026 15h'!$B:$B,"")</f>
        <v/>
      </c>
      <c r="BQ1999" s="9" t="str">
        <f>_xlfn.XLOOKUP(B1999,'[6]cells down 19042026 9H40'!$B:$B,'[6]cells down 19042026 9H40'!$B:$B,"")</f>
        <v/>
      </c>
      <c r="BR1999" s="9" t="s">
        <v>5537</v>
      </c>
      <c r="BS1999" s="9" t="s">
        <v>302</v>
      </c>
      <c r="BT1999" s="108"/>
    </row>
    <row r="2000" spans="1:72" s="9" customFormat="1" x14ac:dyDescent="0.35">
      <c r="A2000" s="1" t="s">
        <v>4020</v>
      </c>
      <c r="B2000" s="8" t="s">
        <v>4021</v>
      </c>
      <c r="C2000" s="3" t="str">
        <f>_xlfn.XLOOKUP(B2000,'[1]daily break down'!$D:$D,'[1]daily break down'!$E:$E,"")</f>
        <v>CENTRE</v>
      </c>
      <c r="D2000" s="1" t="s">
        <v>11</v>
      </c>
      <c r="E2000" s="1" t="s">
        <v>4022</v>
      </c>
      <c r="F2000" s="3" t="s">
        <v>69</v>
      </c>
      <c r="G2000" s="1" t="s">
        <v>3715</v>
      </c>
      <c r="H2000" s="34" t="str">
        <f>_xlfn.XLOOKUP(B2000,[2]CALCULATION!$B:$B,[2]CALCULATION!$H:$H,"")</f>
        <v>ZTE</v>
      </c>
      <c r="I2000" s="28">
        <v>0</v>
      </c>
      <c r="J2000" s="28">
        <v>0</v>
      </c>
      <c r="K2000" s="28">
        <v>0</v>
      </c>
      <c r="L2000" s="28">
        <v>0</v>
      </c>
      <c r="M2000" s="28">
        <v>0</v>
      </c>
      <c r="N2000" s="28">
        <v>0</v>
      </c>
      <c r="O2000" s="28">
        <v>0</v>
      </c>
      <c r="P2000" s="28">
        <v>0</v>
      </c>
      <c r="Q2000" s="28">
        <v>0</v>
      </c>
      <c r="R2000" s="28">
        <v>0</v>
      </c>
      <c r="S2000" s="93">
        <v>0</v>
      </c>
      <c r="T2000" s="93">
        <f>_xlfn.XLOOKUP(B2000,'[3]Nur des jours'!$B:$B,'[3]Nur des jours'!$U:$U,"")</f>
        <v>0</v>
      </c>
      <c r="U2000" s="93">
        <v>0</v>
      </c>
      <c r="V2000" s="93">
        <v>0</v>
      </c>
      <c r="W2000" s="93">
        <v>0</v>
      </c>
      <c r="X2000" s="93">
        <v>0</v>
      </c>
      <c r="Y2000" s="93">
        <v>0</v>
      </c>
      <c r="Z2000" s="93">
        <v>0</v>
      </c>
      <c r="AA2000" s="93">
        <v>0</v>
      </c>
      <c r="AB2000" s="93">
        <v>0</v>
      </c>
      <c r="AC2000" s="93"/>
      <c r="AD2000" s="93">
        <v>0</v>
      </c>
      <c r="AE2000" s="93">
        <v>0</v>
      </c>
      <c r="AF2000" s="93">
        <v>0</v>
      </c>
      <c r="AG2000" s="93"/>
      <c r="AH2000" s="93">
        <v>0</v>
      </c>
      <c r="AI2000" s="93">
        <v>0</v>
      </c>
      <c r="AJ2000" s="93">
        <v>0</v>
      </c>
      <c r="AK2000" s="93">
        <v>0</v>
      </c>
      <c r="AL2000" s="93">
        <v>0</v>
      </c>
      <c r="AM2000" s="49" t="s">
        <v>5559</v>
      </c>
      <c r="AN2000" s="49"/>
      <c r="AO2000" s="48" t="str" cm="1">
        <f t="array" ref="AO2000">IFERROR(_xlfn.IFS(
AQ2000="MPR ISSUE","PDH",
AQ2000="BSS Hardware Issue","BSS",
AQ2000="Sites strategiques, MLL, Pylone, etc.","ENVTECH",
AQ2000="AKTIVCO DEFAUT GE &amp; POWER Cabinet","AKTIVCO",
AQ2000="AKTIVCO Coupure ENEO &amp; Baisse de tension","AKTIVCO GRID ONLY",
AQ2000="Coupure ENEO &amp; Baisse de tension","IHS GRID ONLY",
AQ2000="Defaut GE &amp; POWER Cabinet","IHS",
AQ2000="Sharing","Partners",
AQ2000="Sites strategiques &amp; DataCenter","SST &amp; DC",
AQ2000="Exclu","Exclu",
AQ2000="SAT","SAT",
AQ2000="SPARE-ISSUE","SPARE-ISSUE",
AQ2000="Fiber CAmtel","TRANS_FO_CAMTEL",
AQ2000="Fiber AOF","Fiber AOF",
AQ2000="Projet OCM (HUAWEI)","TRAVAUX-HUAWEI",
AQ2000="Projet OCM (NOKIA)","TRAVAUX-NOKIA",
AQ2000="ACCESS-ISSUE","ACCESS-ISSUE",
AQ2000="Projet OCM (ZTE, NOKIA, autres projets)","TRAVAUX OCM",
AQ2000="No root CAuse","No root cause",
AQ2000="ODU HS","PDH",
AQ2000="IP &amp; VLAN","PDH",
AQ2000="Warehouse HUAWEI","SPARE-ISSUE",
AQ2000="SPARE-HS","SPARE-ISSUE",
AQ2000="Power Telco","BSS",AQ2000="no impacts","no impacts"
),"")</f>
        <v>No root cause</v>
      </c>
      <c r="AP2000" s="48" t="str" cm="1">
        <f t="array" ref="AP2000">IFERROR(_xlfn.IFS(
AQ2000="MPR ISSUE","TX ISSUE",
AQ2000="BSS Hardware Issue","RAN ISSUE",
AQ2000="Sites strategiques, MLL, Pylone, etc.","ENVTECH",
AQ2000="AKTIVCO DEFAUT GE &amp; POWER Cabinet","POWER ISSUE",
AQ2000="AKTIVCO Coupure ENEO &amp; Baisse de tension","POWER ISSUE",
AQ2000="Coupure ENEO &amp; Baisse de tension","POWER ISSUE",
AQ2000="Defaut GE &amp; POWER Cabinet","POWER ISSUE",
AQ2000="Sharing","POWER ISSUE",
AQ2000="Sites strategiques &amp; DataCenter","POWER ISSUE",
AQ2000="Exclu","Exclu",
AQ2000="SAT","TX ISSUE",
AQ2000="SPARE-ISSUE","SPARE-ISSUE",
AQ2000="Fiber CAmtel","TX ISSUE",
AQ2000="Fiber AOF","TX ISSUE",
AQ2000="Projet OCM (HUAWEI)","TRAVAUX-HUAWEI",
AQ2000="Projet OCM (NOKIA)","TRAVAUX -NOKIA",
AQ2000="ACCESS-ISSUE","ACCESS-ISSUE",
AQ2000="Projet OCM (ZTE, NOKIA, autres projets)","TRAVAUX OCM",
AQ2000="No root CAuse","No root cause",
AQ2000="ODU HS","TX ISSUE",
AQ2000="IP &amp; VLAN","TX ISSUE",
AQ2000="Warehouse HUAWEI","SPARE-ISSUE",
AQ2000="SPARE-HS","SPARE-ISSUE",
AQ2000="Power Telco","RAN ISSUE",AQ2000="no impacts","no impacts"
),"")</f>
        <v>No root cause</v>
      </c>
      <c r="AQ2000" s="126" t="s">
        <v>5344</v>
      </c>
      <c r="AR2000" s="48" t="str" cm="1">
        <f t="array" ref="AR2000">IFERROR(_xlfn.IFS(
AQ2000="MPR ISSUE","ACTIVE",
AQ2000="BSS Hardware Issue","ACTIVE",
AQ2000="Sites strategiques, MLL, Pylone, etc.","PASSIVE",
AQ2000="AKTIVCO DEFAUT GE &amp; POWER Cabinet","PASSIVE",
AQ2000="AKTIVCO Coupure ENEO &amp; Baisse de tension","PASSIVE",
AQ2000="Coupure ENEO &amp; Baisse de tension","PASSIVE",
AQ2000="Defaut GE &amp; POWER Cabinet","PASSIVE",
AQ2000="Sharing","PASSIVE",
AQ2000="Sites strategiques &amp; DataCenter","PASSIVE",
AQ2000="Exclu","Exclu",
AQ2000="SAT","ACTIVE",
AQ2000="SPARE-ISSUE","SPARE-ISSUE",
AQ2000="Fiber CAmtel","ACTIVE",
AQ2000="Fiber AOF","ACTIVE",
AQ2000="Projet OCM (HUAWEI)","PLANNED WORKS",
AQ2000="Projet OCM (NOKIA)","PLANNED WORKS",
AQ2000="ACCESS-ISSUE","ACCESS-ISSUE",
AQ2000="Projet OCM (ZTE, NOKIA, autres projets)","PLANNED WORKS",
AQ2000="No root CAuse","No root cause",
AQ2000="ODU HS","ACTIVE",
AQ2000="IP &amp; VLAN","ACTIVE",
AQ2000="Warehouse HUAWEI","SPARE-ISSUE",
AQ2000="SPARE-HS","SPARE-ISSUE",
AQ2000="Power Telco","ACTIVE", AQ2000="no impacts","no impacts"
),"")</f>
        <v>No root cause</v>
      </c>
      <c r="AS2000" s="92" t="s">
        <v>5537</v>
      </c>
      <c r="AT2000" s="98" t="s">
        <v>4021</v>
      </c>
      <c r="AV2000" s="17" t="s">
        <v>5537</v>
      </c>
      <c r="AW2000" s="7" t="s">
        <v>5537</v>
      </c>
      <c r="AX2000" s="6" t="s">
        <v>5537</v>
      </c>
      <c r="AY2000" s="7"/>
      <c r="AZ2000" s="3" t="s">
        <v>5537</v>
      </c>
      <c r="BA2000" s="18" t="s">
        <v>5537</v>
      </c>
      <c r="BB2000" s="18" t="s">
        <v>5537</v>
      </c>
      <c r="BC2000" s="18" t="s">
        <v>5537</v>
      </c>
      <c r="BD2000" s="18" t="s">
        <v>5537</v>
      </c>
      <c r="BE2000" s="18" t="s">
        <v>5537</v>
      </c>
      <c r="BF2000" s="18" t="s">
        <v>5537</v>
      </c>
      <c r="BG2000" s="18" t="s">
        <v>5537</v>
      </c>
      <c r="BH2000" s="18" t="s">
        <v>5537</v>
      </c>
      <c r="BI2000" s="18" t="s">
        <v>5537</v>
      </c>
      <c r="BJ2000" s="18" t="s">
        <v>5537</v>
      </c>
      <c r="BK2000" s="18" t="s">
        <v>5537</v>
      </c>
      <c r="BL2000" s="9" t="s">
        <v>5537</v>
      </c>
      <c r="BM2000" s="14" t="s">
        <v>5537</v>
      </c>
      <c r="BN2000" s="14" t="s">
        <v>5537</v>
      </c>
      <c r="BO2000" s="14" t="str">
        <f>_xlfn.XLOOKUP(B2000,'[4]cell downs 18042026 17h'!$B:$B,'[4]cell downs 18042026 17h'!$B:$B,"")</f>
        <v/>
      </c>
      <c r="BP2000" s="14" t="str">
        <f>_xlfn.XLOOKUP(B2000,'[5]Cells Huawei 19042026 15h'!$B:$B,'[5]Cells Huawei 19042026 15h'!$B:$B,"")</f>
        <v/>
      </c>
      <c r="BQ2000" s="9" t="str">
        <f>_xlfn.XLOOKUP(B2000,'[6]cells down 19042026 9H40'!$B:$B,'[6]cells down 19042026 9H40'!$B:$B,"")</f>
        <v/>
      </c>
      <c r="BR2000" s="9" t="s">
        <v>4021</v>
      </c>
      <c r="BS2000" s="9" t="s">
        <v>5537</v>
      </c>
      <c r="BT2000" s="108"/>
    </row>
    <row r="2001" spans="1:72" s="9" customFormat="1" x14ac:dyDescent="0.35">
      <c r="A2001" s="1" t="s">
        <v>4025</v>
      </c>
      <c r="B2001" s="8" t="s">
        <v>4026</v>
      </c>
      <c r="C2001" s="3" t="str">
        <f>_xlfn.XLOOKUP(B2001,'[1]daily break down'!$D:$D,'[1]daily break down'!$E:$E,"")</f>
        <v>LITTORAL</v>
      </c>
      <c r="D2001" s="1" t="s">
        <v>11</v>
      </c>
      <c r="E2001" s="1" t="s">
        <v>12</v>
      </c>
      <c r="F2001" s="3" t="s">
        <v>31</v>
      </c>
      <c r="G2001" s="1" t="s">
        <v>4025</v>
      </c>
      <c r="H2001" s="34" t="str">
        <f>_xlfn.XLOOKUP(B2001,[2]CALCULATION!$B:$B,[2]CALCULATION!$H:$H,"")</f>
        <v>ZTE</v>
      </c>
      <c r="I2001" s="28">
        <v>0</v>
      </c>
      <c r="J2001" s="28">
        <v>0</v>
      </c>
      <c r="K2001" s="28">
        <v>0</v>
      </c>
      <c r="L2001" s="28">
        <v>0</v>
      </c>
      <c r="M2001" s="28">
        <v>0</v>
      </c>
      <c r="N2001" s="28">
        <v>0</v>
      </c>
      <c r="O2001" s="28">
        <v>0</v>
      </c>
      <c r="P2001" s="28">
        <v>0</v>
      </c>
      <c r="Q2001" s="28">
        <v>0</v>
      </c>
      <c r="R2001" s="28">
        <v>0</v>
      </c>
      <c r="S2001" s="93">
        <v>0</v>
      </c>
      <c r="T2001" s="93">
        <f>_xlfn.XLOOKUP(B2001,'[3]Nur des jours'!$B:$B,'[3]Nur des jours'!$U:$U,"")</f>
        <v>0</v>
      </c>
      <c r="U2001" s="93">
        <v>0</v>
      </c>
      <c r="V2001" s="93">
        <v>0</v>
      </c>
      <c r="W2001" s="93">
        <v>0</v>
      </c>
      <c r="X2001" s="93">
        <v>0</v>
      </c>
      <c r="Y2001" s="93">
        <v>0</v>
      </c>
      <c r="Z2001" s="93">
        <v>0</v>
      </c>
      <c r="AA2001" s="93">
        <v>0</v>
      </c>
      <c r="AB2001" s="93">
        <v>0</v>
      </c>
      <c r="AC2001" s="93"/>
      <c r="AD2001" s="93">
        <v>0</v>
      </c>
      <c r="AE2001" s="93">
        <v>0</v>
      </c>
      <c r="AF2001" s="93">
        <v>0</v>
      </c>
      <c r="AG2001" s="93"/>
      <c r="AH2001" s="93">
        <v>0</v>
      </c>
      <c r="AI2001" s="93">
        <v>0</v>
      </c>
      <c r="AJ2001" s="93">
        <v>0</v>
      </c>
      <c r="AK2001" s="93">
        <v>0</v>
      </c>
      <c r="AL2001" s="93">
        <v>0</v>
      </c>
      <c r="AM2001" s="49" t="s">
        <v>5559</v>
      </c>
      <c r="AN2001" s="49"/>
      <c r="AO2001" s="48" t="str" cm="1">
        <f t="array" ref="AO2001">IFERROR(_xlfn.IFS(
AQ2001="MPR ISSUE","PDH",
AQ2001="BSS Hardware Issue","BSS",
AQ2001="Sites strategiques, MLL, Pylone, etc.","ENVTECH",
AQ2001="AKTIVCO DEFAUT GE &amp; POWER Cabinet","AKTIVCO",
AQ2001="AKTIVCO Coupure ENEO &amp; Baisse de tension","AKTIVCO GRID ONLY",
AQ2001="Coupure ENEO &amp; Baisse de tension","IHS GRID ONLY",
AQ2001="Defaut GE &amp; POWER Cabinet","IHS",
AQ2001="Sharing","Partners",
AQ2001="Sites strategiques &amp; DataCenter","SST &amp; DC",
AQ2001="Exclu","Exclu",
AQ2001="SAT","SAT",
AQ2001="SPARE-ISSUE","SPARE-ISSUE",
AQ2001="Fiber CAmtel","TRANS_FO_CAMTEL",
AQ2001="Fiber AOF","Fiber AOF",
AQ2001="Projet OCM (HUAWEI)","TRAVAUX-HUAWEI",
AQ2001="Projet OCM (NOKIA)","TRAVAUX-NOKIA",
AQ2001="ACCESS-ISSUE","ACCESS-ISSUE",
AQ2001="Projet OCM (ZTE, NOKIA, autres projets)","TRAVAUX OCM",
AQ2001="No root CAuse","No root cause",
AQ2001="ODU HS","PDH",
AQ2001="IP &amp; VLAN","PDH",
AQ2001="Warehouse HUAWEI","SPARE-ISSUE",
AQ2001="SPARE-HS","SPARE-ISSUE",
AQ2001="Power Telco","BSS",AQ2001="no impacts","no impacts"
),"")</f>
        <v>No root cause</v>
      </c>
      <c r="AP2001" s="48" t="str" cm="1">
        <f t="array" ref="AP2001">IFERROR(_xlfn.IFS(
AQ2001="MPR ISSUE","TX ISSUE",
AQ2001="BSS Hardware Issue","RAN ISSUE",
AQ2001="Sites strategiques, MLL, Pylone, etc.","ENVTECH",
AQ2001="AKTIVCO DEFAUT GE &amp; POWER Cabinet","POWER ISSUE",
AQ2001="AKTIVCO Coupure ENEO &amp; Baisse de tension","POWER ISSUE",
AQ2001="Coupure ENEO &amp; Baisse de tension","POWER ISSUE",
AQ2001="Defaut GE &amp; POWER Cabinet","POWER ISSUE",
AQ2001="Sharing","POWER ISSUE",
AQ2001="Sites strategiques &amp; DataCenter","POWER ISSUE",
AQ2001="Exclu","Exclu",
AQ2001="SAT","TX ISSUE",
AQ2001="SPARE-ISSUE","SPARE-ISSUE",
AQ2001="Fiber CAmtel","TX ISSUE",
AQ2001="Fiber AOF","TX ISSUE",
AQ2001="Projet OCM (HUAWEI)","TRAVAUX-HUAWEI",
AQ2001="Projet OCM (NOKIA)","TRAVAUX -NOKIA",
AQ2001="ACCESS-ISSUE","ACCESS-ISSUE",
AQ2001="Projet OCM (ZTE, NOKIA, autres projets)","TRAVAUX OCM",
AQ2001="No root CAuse","No root cause",
AQ2001="ODU HS","TX ISSUE",
AQ2001="IP &amp; VLAN","TX ISSUE",
AQ2001="Warehouse HUAWEI","SPARE-ISSUE",
AQ2001="SPARE-HS","SPARE-ISSUE",
AQ2001="Power Telco","RAN ISSUE",AQ2001="no impacts","no impacts"
),"")</f>
        <v>No root cause</v>
      </c>
      <c r="AQ2001" s="126" t="s">
        <v>5344</v>
      </c>
      <c r="AR2001" s="48" t="str" cm="1">
        <f t="array" ref="AR2001">IFERROR(_xlfn.IFS(
AQ2001="MPR ISSUE","ACTIVE",
AQ2001="BSS Hardware Issue","ACTIVE",
AQ2001="Sites strategiques, MLL, Pylone, etc.","PASSIVE",
AQ2001="AKTIVCO DEFAUT GE &amp; POWER Cabinet","PASSIVE",
AQ2001="AKTIVCO Coupure ENEO &amp; Baisse de tension","PASSIVE",
AQ2001="Coupure ENEO &amp; Baisse de tension","PASSIVE",
AQ2001="Defaut GE &amp; POWER Cabinet","PASSIVE",
AQ2001="Sharing","PASSIVE",
AQ2001="Sites strategiques &amp; DataCenter","PASSIVE",
AQ2001="Exclu","Exclu",
AQ2001="SAT","ACTIVE",
AQ2001="SPARE-ISSUE","SPARE-ISSUE",
AQ2001="Fiber CAmtel","ACTIVE",
AQ2001="Fiber AOF","ACTIVE",
AQ2001="Projet OCM (HUAWEI)","PLANNED WORKS",
AQ2001="Projet OCM (NOKIA)","PLANNED WORKS",
AQ2001="ACCESS-ISSUE","ACCESS-ISSUE",
AQ2001="Projet OCM (ZTE, NOKIA, autres projets)","PLANNED WORKS",
AQ2001="No root CAuse","No root cause",
AQ2001="ODU HS","ACTIVE",
AQ2001="IP &amp; VLAN","ACTIVE",
AQ2001="Warehouse HUAWEI","SPARE-ISSUE",
AQ2001="SPARE-HS","SPARE-ISSUE",
AQ2001="Power Telco","ACTIVE", AQ2001="no impacts","no impacts"
),"")</f>
        <v>No root cause</v>
      </c>
      <c r="AS2001" s="92" t="s">
        <v>5537</v>
      </c>
      <c r="AT2001" s="98" t="s">
        <v>4026</v>
      </c>
      <c r="AV2001" s="17" t="s">
        <v>5537</v>
      </c>
      <c r="AW2001" s="7" t="s">
        <v>5537</v>
      </c>
      <c r="AX2001" s="6" t="s">
        <v>5537</v>
      </c>
      <c r="AY2001" s="7"/>
      <c r="AZ2001" s="3" t="s">
        <v>5537</v>
      </c>
      <c r="BA2001" s="18" t="s">
        <v>5537</v>
      </c>
      <c r="BB2001" s="18" t="s">
        <v>5537</v>
      </c>
      <c r="BC2001" s="18" t="s">
        <v>5537</v>
      </c>
      <c r="BD2001" s="18" t="s">
        <v>5537</v>
      </c>
      <c r="BE2001" s="18" t="s">
        <v>5537</v>
      </c>
      <c r="BF2001" s="18" t="s">
        <v>5537</v>
      </c>
      <c r="BG2001" s="18" t="s">
        <v>5537</v>
      </c>
      <c r="BH2001" s="18" t="s">
        <v>5537</v>
      </c>
      <c r="BI2001" s="18" t="s">
        <v>5537</v>
      </c>
      <c r="BJ2001" s="18" t="s">
        <v>5537</v>
      </c>
      <c r="BK2001" s="18" t="s">
        <v>5537</v>
      </c>
      <c r="BL2001" s="9" t="s">
        <v>5537</v>
      </c>
      <c r="BM2001" s="14" t="s">
        <v>5537</v>
      </c>
      <c r="BN2001" s="14" t="s">
        <v>5537</v>
      </c>
      <c r="BO2001" s="14" t="str">
        <f>_xlfn.XLOOKUP(B2001,'[4]cell downs 18042026 17h'!$B:$B,'[4]cell downs 18042026 17h'!$B:$B,"")</f>
        <v/>
      </c>
      <c r="BP2001" s="14" t="str">
        <f>_xlfn.XLOOKUP(B2001,'[5]Cells Huawei 19042026 15h'!$B:$B,'[5]Cells Huawei 19042026 15h'!$B:$B,"")</f>
        <v/>
      </c>
      <c r="BQ2001" s="9" t="str">
        <f>_xlfn.XLOOKUP(B2001,'[6]cells down 19042026 9H40'!$B:$B,'[6]cells down 19042026 9H40'!$B:$B,"")</f>
        <v/>
      </c>
      <c r="BR2001" s="9" t="s">
        <v>4026</v>
      </c>
      <c r="BS2001" s="9" t="s">
        <v>5537</v>
      </c>
      <c r="BT2001" s="108"/>
    </row>
    <row r="2002" spans="1:72" s="9" customFormat="1" x14ac:dyDescent="0.35">
      <c r="A2002" s="1" t="s">
        <v>4004</v>
      </c>
      <c r="B2002" s="8" t="s">
        <v>4035</v>
      </c>
      <c r="C2002" s="3" t="str">
        <f>_xlfn.XLOOKUP(B2002,'[1]daily break down'!$D:$D,'[1]daily break down'!$E:$E,"")</f>
        <v>LITTORAL</v>
      </c>
      <c r="D2002" s="1" t="s">
        <v>11</v>
      </c>
      <c r="E2002" s="1" t="s">
        <v>318</v>
      </c>
      <c r="F2002" s="3" t="s">
        <v>31</v>
      </c>
      <c r="G2002" s="1" t="s">
        <v>4004</v>
      </c>
      <c r="H2002" s="34" t="str">
        <f>_xlfn.XLOOKUP(B2002,[2]CALCULATION!$B:$B,[2]CALCULATION!$H:$H,"")</f>
        <v>ZTE</v>
      </c>
      <c r="I2002" s="28">
        <v>0</v>
      </c>
      <c r="J2002" s="28">
        <v>0</v>
      </c>
      <c r="K2002" s="28">
        <v>0</v>
      </c>
      <c r="L2002" s="28">
        <v>0</v>
      </c>
      <c r="M2002" s="28">
        <v>0</v>
      </c>
      <c r="N2002" s="28">
        <v>0</v>
      </c>
      <c r="O2002" s="28">
        <v>0</v>
      </c>
      <c r="P2002" s="28">
        <v>0</v>
      </c>
      <c r="Q2002" s="28">
        <v>0</v>
      </c>
      <c r="R2002" s="28">
        <v>0</v>
      </c>
      <c r="S2002" s="93">
        <v>0</v>
      </c>
      <c r="T2002" s="93">
        <f>_xlfn.XLOOKUP(B2002,'[3]Nur des jours'!$B:$B,'[3]Nur des jours'!$U:$U,"")</f>
        <v>0</v>
      </c>
      <c r="U2002" s="93">
        <v>0</v>
      </c>
      <c r="V2002" s="93">
        <v>0</v>
      </c>
      <c r="W2002" s="93">
        <v>0</v>
      </c>
      <c r="X2002" s="93">
        <v>0</v>
      </c>
      <c r="Y2002" s="93">
        <v>0</v>
      </c>
      <c r="Z2002" s="93">
        <v>0</v>
      </c>
      <c r="AA2002" s="93">
        <v>0</v>
      </c>
      <c r="AB2002" s="93">
        <v>0</v>
      </c>
      <c r="AC2002" s="93"/>
      <c r="AD2002" s="93">
        <v>0</v>
      </c>
      <c r="AE2002" s="93">
        <v>0</v>
      </c>
      <c r="AF2002" s="93">
        <v>0</v>
      </c>
      <c r="AG2002" s="93"/>
      <c r="AH2002" s="93">
        <v>0</v>
      </c>
      <c r="AI2002" s="93">
        <v>0</v>
      </c>
      <c r="AJ2002" s="93">
        <v>0</v>
      </c>
      <c r="AK2002" s="93">
        <v>0</v>
      </c>
      <c r="AL2002" s="93">
        <v>0</v>
      </c>
      <c r="AM2002" s="49" t="s">
        <v>5559</v>
      </c>
      <c r="AN2002" s="49"/>
      <c r="AO2002" s="48" t="str" cm="1">
        <f t="array" ref="AO2002">IFERROR(_xlfn.IFS(
AQ2002="MPR ISSUE","PDH",
AQ2002="BSS Hardware Issue","BSS",
AQ2002="Sites strategiques, MLL, Pylone, etc.","ENVTECH",
AQ2002="AKTIVCO DEFAUT GE &amp; POWER Cabinet","AKTIVCO",
AQ2002="AKTIVCO Coupure ENEO &amp; Baisse de tension","AKTIVCO GRID ONLY",
AQ2002="Coupure ENEO &amp; Baisse de tension","IHS GRID ONLY",
AQ2002="Defaut GE &amp; POWER Cabinet","IHS",
AQ2002="Sharing","Partners",
AQ2002="Sites strategiques &amp; DataCenter","SST &amp; DC",
AQ2002="Exclu","Exclu",
AQ2002="SAT","SAT",
AQ2002="SPARE-ISSUE","SPARE-ISSUE",
AQ2002="Fiber CAmtel","TRANS_FO_CAMTEL",
AQ2002="Fiber AOF","Fiber AOF",
AQ2002="Projet OCM (HUAWEI)","TRAVAUX-HUAWEI",
AQ2002="Projet OCM (NOKIA)","TRAVAUX-NOKIA",
AQ2002="ACCESS-ISSUE","ACCESS-ISSUE",
AQ2002="Projet OCM (ZTE, NOKIA, autres projets)","TRAVAUX OCM",
AQ2002="No root CAuse","No root cause",
AQ2002="ODU HS","PDH",
AQ2002="IP &amp; VLAN","PDH",
AQ2002="Warehouse HUAWEI","SPARE-ISSUE",
AQ2002="SPARE-HS","SPARE-ISSUE",
AQ2002="Power Telco","BSS",AQ2002="no impacts","no impacts"
),"")</f>
        <v>No root cause</v>
      </c>
      <c r="AP2002" s="48" t="str" cm="1">
        <f t="array" ref="AP2002">IFERROR(_xlfn.IFS(
AQ2002="MPR ISSUE","TX ISSUE",
AQ2002="BSS Hardware Issue","RAN ISSUE",
AQ2002="Sites strategiques, MLL, Pylone, etc.","ENVTECH",
AQ2002="AKTIVCO DEFAUT GE &amp; POWER Cabinet","POWER ISSUE",
AQ2002="AKTIVCO Coupure ENEO &amp; Baisse de tension","POWER ISSUE",
AQ2002="Coupure ENEO &amp; Baisse de tension","POWER ISSUE",
AQ2002="Defaut GE &amp; POWER Cabinet","POWER ISSUE",
AQ2002="Sharing","POWER ISSUE",
AQ2002="Sites strategiques &amp; DataCenter","POWER ISSUE",
AQ2002="Exclu","Exclu",
AQ2002="SAT","TX ISSUE",
AQ2002="SPARE-ISSUE","SPARE-ISSUE",
AQ2002="Fiber CAmtel","TX ISSUE",
AQ2002="Fiber AOF","TX ISSUE",
AQ2002="Projet OCM (HUAWEI)","TRAVAUX-HUAWEI",
AQ2002="Projet OCM (NOKIA)","TRAVAUX -NOKIA",
AQ2002="ACCESS-ISSUE","ACCESS-ISSUE",
AQ2002="Projet OCM (ZTE, NOKIA, autres projets)","TRAVAUX OCM",
AQ2002="No root CAuse","No root cause",
AQ2002="ODU HS","TX ISSUE",
AQ2002="IP &amp; VLAN","TX ISSUE",
AQ2002="Warehouse HUAWEI","SPARE-ISSUE",
AQ2002="SPARE-HS","SPARE-ISSUE",
AQ2002="Power Telco","RAN ISSUE",AQ2002="no impacts","no impacts"
),"")</f>
        <v>No root cause</v>
      </c>
      <c r="AQ2002" s="126" t="s">
        <v>5344</v>
      </c>
      <c r="AR2002" s="48" t="str" cm="1">
        <f t="array" ref="AR2002">IFERROR(_xlfn.IFS(
AQ2002="MPR ISSUE","ACTIVE",
AQ2002="BSS Hardware Issue","ACTIVE",
AQ2002="Sites strategiques, MLL, Pylone, etc.","PASSIVE",
AQ2002="AKTIVCO DEFAUT GE &amp; POWER Cabinet","PASSIVE",
AQ2002="AKTIVCO Coupure ENEO &amp; Baisse de tension","PASSIVE",
AQ2002="Coupure ENEO &amp; Baisse de tension","PASSIVE",
AQ2002="Defaut GE &amp; POWER Cabinet","PASSIVE",
AQ2002="Sharing","PASSIVE",
AQ2002="Sites strategiques &amp; DataCenter","PASSIVE",
AQ2002="Exclu","Exclu",
AQ2002="SAT","ACTIVE",
AQ2002="SPARE-ISSUE","SPARE-ISSUE",
AQ2002="Fiber CAmtel","ACTIVE",
AQ2002="Fiber AOF","ACTIVE",
AQ2002="Projet OCM (HUAWEI)","PLANNED WORKS",
AQ2002="Projet OCM (NOKIA)","PLANNED WORKS",
AQ2002="ACCESS-ISSUE","ACCESS-ISSUE",
AQ2002="Projet OCM (ZTE, NOKIA, autres projets)","PLANNED WORKS",
AQ2002="No root CAuse","No root cause",
AQ2002="ODU HS","ACTIVE",
AQ2002="IP &amp; VLAN","ACTIVE",
AQ2002="Warehouse HUAWEI","SPARE-ISSUE",
AQ2002="SPARE-HS","SPARE-ISSUE",
AQ2002="Power Telco","ACTIVE", AQ2002="no impacts","no impacts"
),"")</f>
        <v>No root cause</v>
      </c>
      <c r="AS2002" s="92" t="s">
        <v>5537</v>
      </c>
      <c r="AT2002" s="98" t="s">
        <v>4035</v>
      </c>
      <c r="AV2002" s="17" t="s">
        <v>5537</v>
      </c>
      <c r="AW2002" s="7" t="s">
        <v>5537</v>
      </c>
      <c r="AX2002" s="6" t="s">
        <v>5537</v>
      </c>
      <c r="AY2002" s="7"/>
      <c r="AZ2002" s="3" t="s">
        <v>5537</v>
      </c>
      <c r="BA2002" s="18" t="s">
        <v>5537</v>
      </c>
      <c r="BB2002" s="18" t="s">
        <v>5537</v>
      </c>
      <c r="BC2002" s="18" t="s">
        <v>5537</v>
      </c>
      <c r="BD2002" s="18" t="s">
        <v>5537</v>
      </c>
      <c r="BE2002" s="18" t="s">
        <v>5537</v>
      </c>
      <c r="BF2002" s="18" t="s">
        <v>5537</v>
      </c>
      <c r="BG2002" s="18" t="s">
        <v>5537</v>
      </c>
      <c r="BH2002" s="18" t="s">
        <v>5537</v>
      </c>
      <c r="BI2002" s="18" t="s">
        <v>5537</v>
      </c>
      <c r="BJ2002" s="18" t="s">
        <v>5537</v>
      </c>
      <c r="BK2002" s="18" t="s">
        <v>5537</v>
      </c>
      <c r="BL2002" s="9" t="s">
        <v>5537</v>
      </c>
      <c r="BM2002" s="14" t="s">
        <v>5537</v>
      </c>
      <c r="BN2002" s="14" t="s">
        <v>5537</v>
      </c>
      <c r="BO2002" s="14" t="str">
        <f>_xlfn.XLOOKUP(B2002,'[4]cell downs 18042026 17h'!$B:$B,'[4]cell downs 18042026 17h'!$B:$B,"")</f>
        <v/>
      </c>
      <c r="BP2002" s="14" t="str">
        <f>_xlfn.XLOOKUP(B2002,'[5]Cells Huawei 19042026 15h'!$B:$B,'[5]Cells Huawei 19042026 15h'!$B:$B,"")</f>
        <v/>
      </c>
      <c r="BQ2002" s="9" t="str">
        <f>_xlfn.XLOOKUP(B2002,'[6]cells down 19042026 9H40'!$B:$B,'[6]cells down 19042026 9H40'!$B:$B,"")</f>
        <v/>
      </c>
      <c r="BR2002" s="9" t="s">
        <v>4035</v>
      </c>
      <c r="BS2002" s="9" t="s">
        <v>12</v>
      </c>
      <c r="BT2002" s="108"/>
    </row>
    <row r="2003" spans="1:72" s="9" customFormat="1" x14ac:dyDescent="0.35">
      <c r="A2003" s="1" t="s">
        <v>4036</v>
      </c>
      <c r="B2003" s="8" t="s">
        <v>4037</v>
      </c>
      <c r="C2003" s="3" t="str">
        <f>_xlfn.XLOOKUP(B2003,'[1]daily break down'!$D:$D,'[1]daily break down'!$E:$E,"")</f>
        <v>CENTRE</v>
      </c>
      <c r="D2003" s="1" t="s">
        <v>11</v>
      </c>
      <c r="E2003" s="1" t="s">
        <v>12</v>
      </c>
      <c r="F2003" s="3" t="s">
        <v>37</v>
      </c>
      <c r="G2003" s="1" t="s">
        <v>4038</v>
      </c>
      <c r="H2003" s="34" t="str">
        <f>_xlfn.XLOOKUP(B2003,[2]CALCULATION!$B:$B,[2]CALCULATION!$H:$H,"")</f>
        <v>ZTE</v>
      </c>
      <c r="I2003" s="28">
        <v>0</v>
      </c>
      <c r="J2003" s="28">
        <v>0</v>
      </c>
      <c r="K2003" s="28">
        <v>0</v>
      </c>
      <c r="L2003" s="28">
        <v>0</v>
      </c>
      <c r="M2003" s="28">
        <v>0</v>
      </c>
      <c r="N2003" s="28">
        <v>0</v>
      </c>
      <c r="O2003" s="28">
        <v>0</v>
      </c>
      <c r="P2003" s="28">
        <v>0</v>
      </c>
      <c r="Q2003" s="28">
        <v>0</v>
      </c>
      <c r="R2003" s="28">
        <v>0</v>
      </c>
      <c r="S2003" s="93">
        <v>0</v>
      </c>
      <c r="T2003" s="93">
        <f>_xlfn.XLOOKUP(B2003,'[3]Nur des jours'!$B:$B,'[3]Nur des jours'!$U:$U,"")</f>
        <v>0</v>
      </c>
      <c r="U2003" s="93">
        <v>0</v>
      </c>
      <c r="V2003" s="93">
        <v>0</v>
      </c>
      <c r="W2003" s="93">
        <v>0</v>
      </c>
      <c r="X2003" s="93">
        <v>0</v>
      </c>
      <c r="Y2003" s="93">
        <v>0</v>
      </c>
      <c r="Z2003" s="93">
        <v>0</v>
      </c>
      <c r="AA2003" s="93">
        <v>0</v>
      </c>
      <c r="AB2003" s="93">
        <v>0</v>
      </c>
      <c r="AC2003" s="93"/>
      <c r="AD2003" s="93">
        <v>0</v>
      </c>
      <c r="AE2003" s="93">
        <v>0</v>
      </c>
      <c r="AF2003" s="93">
        <v>0</v>
      </c>
      <c r="AG2003" s="93"/>
      <c r="AH2003" s="93">
        <v>0</v>
      </c>
      <c r="AI2003" s="93">
        <v>0</v>
      </c>
      <c r="AJ2003" s="93">
        <v>0</v>
      </c>
      <c r="AK2003" s="93">
        <v>0</v>
      </c>
      <c r="AL2003" s="93">
        <v>0</v>
      </c>
      <c r="AM2003" s="49" t="s">
        <v>5559</v>
      </c>
      <c r="AN2003" s="49"/>
      <c r="AO2003" s="48" t="str" cm="1">
        <f t="array" ref="AO2003">IFERROR(_xlfn.IFS(
AQ2003="MPR ISSUE","PDH",
AQ2003="BSS Hardware Issue","BSS",
AQ2003="Sites strategiques, MLL, Pylone, etc.","ENVTECH",
AQ2003="AKTIVCO DEFAUT GE &amp; POWER Cabinet","AKTIVCO",
AQ2003="AKTIVCO Coupure ENEO &amp; Baisse de tension","AKTIVCO GRID ONLY",
AQ2003="Coupure ENEO &amp; Baisse de tension","IHS GRID ONLY",
AQ2003="Defaut GE &amp; POWER Cabinet","IHS",
AQ2003="Sharing","Partners",
AQ2003="Sites strategiques &amp; DataCenter","SST &amp; DC",
AQ2003="Exclu","Exclu",
AQ2003="SAT","SAT",
AQ2003="SPARE-ISSUE","SPARE-ISSUE",
AQ2003="Fiber CAmtel","TRANS_FO_CAMTEL",
AQ2003="Fiber AOF","Fiber AOF",
AQ2003="Projet OCM (HUAWEI)","TRAVAUX-HUAWEI",
AQ2003="Projet OCM (NOKIA)","TRAVAUX-NOKIA",
AQ2003="ACCESS-ISSUE","ACCESS-ISSUE",
AQ2003="Projet OCM (ZTE, NOKIA, autres projets)","TRAVAUX OCM",
AQ2003="No root CAuse","No root cause",
AQ2003="ODU HS","PDH",
AQ2003="IP &amp; VLAN","PDH",
AQ2003="Warehouse HUAWEI","SPARE-ISSUE",
AQ2003="SPARE-HS","SPARE-ISSUE",
AQ2003="Power Telco","BSS",AQ2003="no impacts","no impacts"
),"")</f>
        <v>No root cause</v>
      </c>
      <c r="AP2003" s="48" t="str" cm="1">
        <f t="array" ref="AP2003">IFERROR(_xlfn.IFS(
AQ2003="MPR ISSUE","TX ISSUE",
AQ2003="BSS Hardware Issue","RAN ISSUE",
AQ2003="Sites strategiques, MLL, Pylone, etc.","ENVTECH",
AQ2003="AKTIVCO DEFAUT GE &amp; POWER Cabinet","POWER ISSUE",
AQ2003="AKTIVCO Coupure ENEO &amp; Baisse de tension","POWER ISSUE",
AQ2003="Coupure ENEO &amp; Baisse de tension","POWER ISSUE",
AQ2003="Defaut GE &amp; POWER Cabinet","POWER ISSUE",
AQ2003="Sharing","POWER ISSUE",
AQ2003="Sites strategiques &amp; DataCenter","POWER ISSUE",
AQ2003="Exclu","Exclu",
AQ2003="SAT","TX ISSUE",
AQ2003="SPARE-ISSUE","SPARE-ISSUE",
AQ2003="Fiber CAmtel","TX ISSUE",
AQ2003="Fiber AOF","TX ISSUE",
AQ2003="Projet OCM (HUAWEI)","TRAVAUX-HUAWEI",
AQ2003="Projet OCM (NOKIA)","TRAVAUX -NOKIA",
AQ2003="ACCESS-ISSUE","ACCESS-ISSUE",
AQ2003="Projet OCM (ZTE, NOKIA, autres projets)","TRAVAUX OCM",
AQ2003="No root CAuse","No root cause",
AQ2003="ODU HS","TX ISSUE",
AQ2003="IP &amp; VLAN","TX ISSUE",
AQ2003="Warehouse HUAWEI","SPARE-ISSUE",
AQ2003="SPARE-HS","SPARE-ISSUE",
AQ2003="Power Telco","RAN ISSUE",AQ2003="no impacts","no impacts"
),"")</f>
        <v>No root cause</v>
      </c>
      <c r="AQ2003" s="126" t="s">
        <v>5344</v>
      </c>
      <c r="AR2003" s="48" t="str" cm="1">
        <f t="array" ref="AR2003">IFERROR(_xlfn.IFS(
AQ2003="MPR ISSUE","ACTIVE",
AQ2003="BSS Hardware Issue","ACTIVE",
AQ2003="Sites strategiques, MLL, Pylone, etc.","PASSIVE",
AQ2003="AKTIVCO DEFAUT GE &amp; POWER Cabinet","PASSIVE",
AQ2003="AKTIVCO Coupure ENEO &amp; Baisse de tension","PASSIVE",
AQ2003="Coupure ENEO &amp; Baisse de tension","PASSIVE",
AQ2003="Defaut GE &amp; POWER Cabinet","PASSIVE",
AQ2003="Sharing","PASSIVE",
AQ2003="Sites strategiques &amp; DataCenter","PASSIVE",
AQ2003="Exclu","Exclu",
AQ2003="SAT","ACTIVE",
AQ2003="SPARE-ISSUE","SPARE-ISSUE",
AQ2003="Fiber CAmtel","ACTIVE",
AQ2003="Fiber AOF","ACTIVE",
AQ2003="Projet OCM (HUAWEI)","PLANNED WORKS",
AQ2003="Projet OCM (NOKIA)","PLANNED WORKS",
AQ2003="ACCESS-ISSUE","ACCESS-ISSUE",
AQ2003="Projet OCM (ZTE, NOKIA, autres projets)","PLANNED WORKS",
AQ2003="No root CAuse","No root cause",
AQ2003="ODU HS","ACTIVE",
AQ2003="IP &amp; VLAN","ACTIVE",
AQ2003="Warehouse HUAWEI","SPARE-ISSUE",
AQ2003="SPARE-HS","SPARE-ISSUE",
AQ2003="Power Telco","ACTIVE", AQ2003="no impacts","no impacts"
),"")</f>
        <v>No root cause</v>
      </c>
      <c r="AS2003" s="92" t="s">
        <v>5537</v>
      </c>
      <c r="AT2003" s="98" t="s">
        <v>4037</v>
      </c>
      <c r="AV2003" s="17" t="s">
        <v>5537</v>
      </c>
      <c r="AW2003" s="7" t="s">
        <v>5537</v>
      </c>
      <c r="AX2003" s="6" t="s">
        <v>5537</v>
      </c>
      <c r="AY2003" s="7"/>
      <c r="AZ2003" s="3" t="s">
        <v>5537</v>
      </c>
      <c r="BA2003" s="18" t="s">
        <v>5537</v>
      </c>
      <c r="BB2003" s="18" t="s">
        <v>5537</v>
      </c>
      <c r="BC2003" s="18" t="s">
        <v>5537</v>
      </c>
      <c r="BD2003" s="18" t="s">
        <v>5537</v>
      </c>
      <c r="BE2003" s="18" t="s">
        <v>5537</v>
      </c>
      <c r="BF2003" s="18" t="s">
        <v>5537</v>
      </c>
      <c r="BG2003" s="18" t="s">
        <v>5537</v>
      </c>
      <c r="BH2003" s="18" t="s">
        <v>5537</v>
      </c>
      <c r="BI2003" s="18" t="s">
        <v>5537</v>
      </c>
      <c r="BJ2003" s="18" t="s">
        <v>5537</v>
      </c>
      <c r="BK2003" s="18" t="s">
        <v>5537</v>
      </c>
      <c r="BL2003" s="9" t="s">
        <v>5537</v>
      </c>
      <c r="BM2003" s="14" t="s">
        <v>5537</v>
      </c>
      <c r="BN2003" s="14" t="s">
        <v>5537</v>
      </c>
      <c r="BO2003" s="14" t="str">
        <f>_xlfn.XLOOKUP(B2003,'[4]cell downs 18042026 17h'!$B:$B,'[4]cell downs 18042026 17h'!$B:$B,"")</f>
        <v/>
      </c>
      <c r="BP2003" s="14" t="str">
        <f>_xlfn.XLOOKUP(B2003,'[5]Cells Huawei 19042026 15h'!$B:$B,'[5]Cells Huawei 19042026 15h'!$B:$B,"")</f>
        <v/>
      </c>
      <c r="BQ2003" s="9" t="str">
        <f>_xlfn.XLOOKUP(B2003,'[6]cells down 19042026 9H40'!$B:$B,'[6]cells down 19042026 9H40'!$B:$B,"")</f>
        <v/>
      </c>
      <c r="BR2003" s="9" t="s">
        <v>4037</v>
      </c>
      <c r="BS2003" s="9" t="s">
        <v>12</v>
      </c>
      <c r="BT2003" s="108"/>
    </row>
    <row r="2004" spans="1:72" s="9" customFormat="1" x14ac:dyDescent="0.35">
      <c r="A2004" s="1" t="s">
        <v>4039</v>
      </c>
      <c r="B2004" s="8" t="s">
        <v>4040</v>
      </c>
      <c r="C2004" s="3" t="str">
        <f>_xlfn.XLOOKUP(B2004,'[1]daily break down'!$D:$D,'[1]daily break down'!$E:$E,"")</f>
        <v>CENTRE</v>
      </c>
      <c r="D2004" s="1" t="s">
        <v>11</v>
      </c>
      <c r="E2004" s="1" t="s">
        <v>12</v>
      </c>
      <c r="F2004" s="3" t="s">
        <v>37</v>
      </c>
      <c r="G2004" s="1" t="s">
        <v>4041</v>
      </c>
      <c r="H2004" s="34" t="str">
        <f>_xlfn.XLOOKUP(B2004,[2]CALCULATION!$B:$B,[2]CALCULATION!$H:$H,"")</f>
        <v>ZTE</v>
      </c>
      <c r="I2004" s="28">
        <v>0</v>
      </c>
      <c r="J2004" s="28">
        <v>0</v>
      </c>
      <c r="K2004" s="28">
        <v>0</v>
      </c>
      <c r="L2004" s="28">
        <v>0</v>
      </c>
      <c r="M2004" s="28">
        <v>0</v>
      </c>
      <c r="N2004" s="28">
        <v>0</v>
      </c>
      <c r="O2004" s="28">
        <v>0</v>
      </c>
      <c r="P2004" s="28">
        <v>0</v>
      </c>
      <c r="Q2004" s="28">
        <v>0</v>
      </c>
      <c r="R2004" s="28">
        <v>0</v>
      </c>
      <c r="S2004" s="93">
        <v>0</v>
      </c>
      <c r="T2004" s="93">
        <f>_xlfn.XLOOKUP(B2004,'[3]Nur des jours'!$B:$B,'[3]Nur des jours'!$U:$U,"")</f>
        <v>0</v>
      </c>
      <c r="U2004" s="93">
        <v>0</v>
      </c>
      <c r="V2004" s="93">
        <v>0</v>
      </c>
      <c r="W2004" s="93">
        <v>0</v>
      </c>
      <c r="X2004" s="93">
        <v>0</v>
      </c>
      <c r="Y2004" s="93">
        <v>0</v>
      </c>
      <c r="Z2004" s="93">
        <v>0</v>
      </c>
      <c r="AA2004" s="93">
        <v>0</v>
      </c>
      <c r="AB2004" s="93">
        <v>0</v>
      </c>
      <c r="AC2004" s="93"/>
      <c r="AD2004" s="93">
        <v>0</v>
      </c>
      <c r="AE2004" s="93">
        <v>0</v>
      </c>
      <c r="AF2004" s="93">
        <v>0</v>
      </c>
      <c r="AG2004" s="93"/>
      <c r="AH2004" s="93">
        <v>0</v>
      </c>
      <c r="AI2004" s="93">
        <v>0</v>
      </c>
      <c r="AJ2004" s="93">
        <v>0</v>
      </c>
      <c r="AK2004" s="93">
        <v>0</v>
      </c>
      <c r="AL2004" s="93">
        <v>0</v>
      </c>
      <c r="AM2004" s="49" t="s">
        <v>5559</v>
      </c>
      <c r="AN2004" s="49"/>
      <c r="AO2004" s="48" t="str" cm="1">
        <f t="array" ref="AO2004">IFERROR(_xlfn.IFS(
AQ2004="MPR ISSUE","PDH",
AQ2004="BSS Hardware Issue","BSS",
AQ2004="Sites strategiques, MLL, Pylone, etc.","ENVTECH",
AQ2004="AKTIVCO DEFAUT GE &amp; POWER Cabinet","AKTIVCO",
AQ2004="AKTIVCO Coupure ENEO &amp; Baisse de tension","AKTIVCO GRID ONLY",
AQ2004="Coupure ENEO &amp; Baisse de tension","IHS GRID ONLY",
AQ2004="Defaut GE &amp; POWER Cabinet","IHS",
AQ2004="Sharing","Partners",
AQ2004="Sites strategiques &amp; DataCenter","SST &amp; DC",
AQ2004="Exclu","Exclu",
AQ2004="SAT","SAT",
AQ2004="SPARE-ISSUE","SPARE-ISSUE",
AQ2004="Fiber CAmtel","TRANS_FO_CAMTEL",
AQ2004="Fiber AOF","Fiber AOF",
AQ2004="Projet OCM (HUAWEI)","TRAVAUX-HUAWEI",
AQ2004="Projet OCM (NOKIA)","TRAVAUX-NOKIA",
AQ2004="ACCESS-ISSUE","ACCESS-ISSUE",
AQ2004="Projet OCM (ZTE, NOKIA, autres projets)","TRAVAUX OCM",
AQ2004="No root CAuse","No root cause",
AQ2004="ODU HS","PDH",
AQ2004="IP &amp; VLAN","PDH",
AQ2004="Warehouse HUAWEI","SPARE-ISSUE",
AQ2004="SPARE-HS","SPARE-ISSUE",
AQ2004="Power Telco","BSS",AQ2004="no impacts","no impacts"
),"")</f>
        <v>No root cause</v>
      </c>
      <c r="AP2004" s="48" t="str" cm="1">
        <f t="array" ref="AP2004">IFERROR(_xlfn.IFS(
AQ2004="MPR ISSUE","TX ISSUE",
AQ2004="BSS Hardware Issue","RAN ISSUE",
AQ2004="Sites strategiques, MLL, Pylone, etc.","ENVTECH",
AQ2004="AKTIVCO DEFAUT GE &amp; POWER Cabinet","POWER ISSUE",
AQ2004="AKTIVCO Coupure ENEO &amp; Baisse de tension","POWER ISSUE",
AQ2004="Coupure ENEO &amp; Baisse de tension","POWER ISSUE",
AQ2004="Defaut GE &amp; POWER Cabinet","POWER ISSUE",
AQ2004="Sharing","POWER ISSUE",
AQ2004="Sites strategiques &amp; DataCenter","POWER ISSUE",
AQ2004="Exclu","Exclu",
AQ2004="SAT","TX ISSUE",
AQ2004="SPARE-ISSUE","SPARE-ISSUE",
AQ2004="Fiber CAmtel","TX ISSUE",
AQ2004="Fiber AOF","TX ISSUE",
AQ2004="Projet OCM (HUAWEI)","TRAVAUX-HUAWEI",
AQ2004="Projet OCM (NOKIA)","TRAVAUX -NOKIA",
AQ2004="ACCESS-ISSUE","ACCESS-ISSUE",
AQ2004="Projet OCM (ZTE, NOKIA, autres projets)","TRAVAUX OCM",
AQ2004="No root CAuse","No root cause",
AQ2004="ODU HS","TX ISSUE",
AQ2004="IP &amp; VLAN","TX ISSUE",
AQ2004="Warehouse HUAWEI","SPARE-ISSUE",
AQ2004="SPARE-HS","SPARE-ISSUE",
AQ2004="Power Telco","RAN ISSUE",AQ2004="no impacts","no impacts"
),"")</f>
        <v>No root cause</v>
      </c>
      <c r="AQ2004" s="126" t="s">
        <v>5344</v>
      </c>
      <c r="AR2004" s="48" t="str" cm="1">
        <f t="array" ref="AR2004">IFERROR(_xlfn.IFS(
AQ2004="MPR ISSUE","ACTIVE",
AQ2004="BSS Hardware Issue","ACTIVE",
AQ2004="Sites strategiques, MLL, Pylone, etc.","PASSIVE",
AQ2004="AKTIVCO DEFAUT GE &amp; POWER Cabinet","PASSIVE",
AQ2004="AKTIVCO Coupure ENEO &amp; Baisse de tension","PASSIVE",
AQ2004="Coupure ENEO &amp; Baisse de tension","PASSIVE",
AQ2004="Defaut GE &amp; POWER Cabinet","PASSIVE",
AQ2004="Sharing","PASSIVE",
AQ2004="Sites strategiques &amp; DataCenter","PASSIVE",
AQ2004="Exclu","Exclu",
AQ2004="SAT","ACTIVE",
AQ2004="SPARE-ISSUE","SPARE-ISSUE",
AQ2004="Fiber CAmtel","ACTIVE",
AQ2004="Fiber AOF","ACTIVE",
AQ2004="Projet OCM (HUAWEI)","PLANNED WORKS",
AQ2004="Projet OCM (NOKIA)","PLANNED WORKS",
AQ2004="ACCESS-ISSUE","ACCESS-ISSUE",
AQ2004="Projet OCM (ZTE, NOKIA, autres projets)","PLANNED WORKS",
AQ2004="No root CAuse","No root cause",
AQ2004="ODU HS","ACTIVE",
AQ2004="IP &amp; VLAN","ACTIVE",
AQ2004="Warehouse HUAWEI","SPARE-ISSUE",
AQ2004="SPARE-HS","SPARE-ISSUE",
AQ2004="Power Telco","ACTIVE", AQ2004="no impacts","no impacts"
),"")</f>
        <v>No root cause</v>
      </c>
      <c r="AS2004" s="92" t="s">
        <v>5537</v>
      </c>
      <c r="AT2004" s="98" t="s">
        <v>4040</v>
      </c>
      <c r="AV2004" s="17" t="s">
        <v>5537</v>
      </c>
      <c r="AW2004" s="7" t="s">
        <v>5537</v>
      </c>
      <c r="AX2004" s="6" t="s">
        <v>5537</v>
      </c>
      <c r="AY2004" s="7"/>
      <c r="AZ2004" s="3" t="s">
        <v>5537</v>
      </c>
      <c r="BA2004" s="18" t="s">
        <v>5537</v>
      </c>
      <c r="BB2004" s="18" t="s">
        <v>5537</v>
      </c>
      <c r="BC2004" s="18" t="s">
        <v>5537</v>
      </c>
      <c r="BD2004" s="18" t="s">
        <v>5537</v>
      </c>
      <c r="BE2004" s="18" t="s">
        <v>5537</v>
      </c>
      <c r="BF2004" s="18" t="s">
        <v>5537</v>
      </c>
      <c r="BG2004" s="18" t="s">
        <v>5537</v>
      </c>
      <c r="BH2004" s="18" t="s">
        <v>5537</v>
      </c>
      <c r="BI2004" s="18" t="s">
        <v>5537</v>
      </c>
      <c r="BJ2004" s="18" t="s">
        <v>5537</v>
      </c>
      <c r="BK2004" s="18" t="s">
        <v>5537</v>
      </c>
      <c r="BL2004" s="9" t="s">
        <v>5537</v>
      </c>
      <c r="BM2004" s="14" t="s">
        <v>5537</v>
      </c>
      <c r="BN2004" s="14" t="s">
        <v>5537</v>
      </c>
      <c r="BO2004" s="14" t="str">
        <f>_xlfn.XLOOKUP(B2004,'[4]cell downs 18042026 17h'!$B:$B,'[4]cell downs 18042026 17h'!$B:$B,"")</f>
        <v/>
      </c>
      <c r="BP2004" s="14" t="str">
        <f>_xlfn.XLOOKUP(B2004,'[5]Cells Huawei 19042026 15h'!$B:$B,'[5]Cells Huawei 19042026 15h'!$B:$B,"")</f>
        <v/>
      </c>
      <c r="BQ2004" s="9" t="str">
        <f>_xlfn.XLOOKUP(B2004,'[6]cells down 19042026 9H40'!$B:$B,'[6]cells down 19042026 9H40'!$B:$B,"")</f>
        <v/>
      </c>
      <c r="BR2004" s="9" t="s">
        <v>4040</v>
      </c>
      <c r="BS2004" s="9" t="s">
        <v>12</v>
      </c>
      <c r="BT2004" s="108"/>
    </row>
    <row r="2005" spans="1:72" s="9" customFormat="1" x14ac:dyDescent="0.35">
      <c r="A2005" s="1" t="s">
        <v>4046</v>
      </c>
      <c r="B2005" s="8" t="s">
        <v>4047</v>
      </c>
      <c r="C2005" s="3" t="str">
        <f>_xlfn.XLOOKUP(B2005,'[1]daily break down'!$D:$D,'[1]daily break down'!$E:$E,"")</f>
        <v>CENTRE</v>
      </c>
      <c r="D2005" s="1" t="s">
        <v>11</v>
      </c>
      <c r="E2005" s="1" t="s">
        <v>96</v>
      </c>
      <c r="F2005" s="3" t="s">
        <v>226</v>
      </c>
      <c r="G2005" s="1" t="s">
        <v>4048</v>
      </c>
      <c r="H2005" s="34" t="str">
        <f>_xlfn.XLOOKUP(B2005,[2]CALCULATION!$B:$B,[2]CALCULATION!$H:$H,"")</f>
        <v>ZTE</v>
      </c>
      <c r="I2005" s="28">
        <v>0</v>
      </c>
      <c r="J2005" s="28">
        <v>0</v>
      </c>
      <c r="K2005" s="28">
        <v>0</v>
      </c>
      <c r="L2005" s="28">
        <v>0</v>
      </c>
      <c r="M2005" s="28">
        <v>0</v>
      </c>
      <c r="N2005" s="28">
        <v>0</v>
      </c>
      <c r="O2005" s="28">
        <v>0</v>
      </c>
      <c r="P2005" s="28">
        <v>0</v>
      </c>
      <c r="Q2005" s="28">
        <v>0</v>
      </c>
      <c r="R2005" s="28">
        <v>0</v>
      </c>
      <c r="S2005" s="93">
        <v>0</v>
      </c>
      <c r="T2005" s="93">
        <f>_xlfn.XLOOKUP(B2005,'[3]Nur des jours'!$B:$B,'[3]Nur des jours'!$U:$U,"")</f>
        <v>0</v>
      </c>
      <c r="U2005" s="93">
        <v>0</v>
      </c>
      <c r="V2005" s="93">
        <v>0</v>
      </c>
      <c r="W2005" s="93">
        <v>0</v>
      </c>
      <c r="X2005" s="93">
        <v>0</v>
      </c>
      <c r="Y2005" s="93">
        <v>0</v>
      </c>
      <c r="Z2005" s="93">
        <v>0</v>
      </c>
      <c r="AA2005" s="93">
        <v>0</v>
      </c>
      <c r="AB2005" s="93">
        <v>0</v>
      </c>
      <c r="AC2005" s="93"/>
      <c r="AD2005" s="93">
        <v>0</v>
      </c>
      <c r="AE2005" s="93">
        <v>0</v>
      </c>
      <c r="AF2005" s="93">
        <v>0</v>
      </c>
      <c r="AG2005" s="93"/>
      <c r="AH2005" s="93">
        <v>0</v>
      </c>
      <c r="AI2005" s="93">
        <v>0</v>
      </c>
      <c r="AJ2005" s="93">
        <v>0</v>
      </c>
      <c r="AK2005" s="93">
        <v>0</v>
      </c>
      <c r="AL2005" s="93">
        <v>0</v>
      </c>
      <c r="AM2005" s="49" t="s">
        <v>5559</v>
      </c>
      <c r="AN2005" s="49"/>
      <c r="AO2005" s="48" t="str" cm="1">
        <f t="array" ref="AO2005">IFERROR(_xlfn.IFS(
AQ2005="MPR ISSUE","PDH",
AQ2005="BSS Hardware Issue","BSS",
AQ2005="Sites strategiques, MLL, Pylone, etc.","ENVTECH",
AQ2005="AKTIVCO DEFAUT GE &amp; POWER Cabinet","AKTIVCO",
AQ2005="AKTIVCO Coupure ENEO &amp; Baisse de tension","AKTIVCO GRID ONLY",
AQ2005="Coupure ENEO &amp; Baisse de tension","IHS GRID ONLY",
AQ2005="Defaut GE &amp; POWER Cabinet","IHS",
AQ2005="Sharing","Partners",
AQ2005="Sites strategiques &amp; DataCenter","SST &amp; DC",
AQ2005="Exclu","Exclu",
AQ2005="SAT","SAT",
AQ2005="SPARE-ISSUE","SPARE-ISSUE",
AQ2005="Fiber CAmtel","TRANS_FO_CAMTEL",
AQ2005="Fiber AOF","Fiber AOF",
AQ2005="Projet OCM (HUAWEI)","TRAVAUX-HUAWEI",
AQ2005="Projet OCM (NOKIA)","TRAVAUX-NOKIA",
AQ2005="ACCESS-ISSUE","ACCESS-ISSUE",
AQ2005="Projet OCM (ZTE, NOKIA, autres projets)","TRAVAUX OCM",
AQ2005="No root CAuse","No root cause",
AQ2005="ODU HS","PDH",
AQ2005="IP &amp; VLAN","PDH",
AQ2005="Warehouse HUAWEI","SPARE-ISSUE",
AQ2005="SPARE-HS","SPARE-ISSUE",
AQ2005="Power Telco","BSS",AQ2005="no impacts","no impacts"
),"")</f>
        <v>No root cause</v>
      </c>
      <c r="AP2005" s="48" t="str" cm="1">
        <f t="array" ref="AP2005">IFERROR(_xlfn.IFS(
AQ2005="MPR ISSUE","TX ISSUE",
AQ2005="BSS Hardware Issue","RAN ISSUE",
AQ2005="Sites strategiques, MLL, Pylone, etc.","ENVTECH",
AQ2005="AKTIVCO DEFAUT GE &amp; POWER Cabinet","POWER ISSUE",
AQ2005="AKTIVCO Coupure ENEO &amp; Baisse de tension","POWER ISSUE",
AQ2005="Coupure ENEO &amp; Baisse de tension","POWER ISSUE",
AQ2005="Defaut GE &amp; POWER Cabinet","POWER ISSUE",
AQ2005="Sharing","POWER ISSUE",
AQ2005="Sites strategiques &amp; DataCenter","POWER ISSUE",
AQ2005="Exclu","Exclu",
AQ2005="SAT","TX ISSUE",
AQ2005="SPARE-ISSUE","SPARE-ISSUE",
AQ2005="Fiber CAmtel","TX ISSUE",
AQ2005="Fiber AOF","TX ISSUE",
AQ2005="Projet OCM (HUAWEI)","TRAVAUX-HUAWEI",
AQ2005="Projet OCM (NOKIA)","TRAVAUX -NOKIA",
AQ2005="ACCESS-ISSUE","ACCESS-ISSUE",
AQ2005="Projet OCM (ZTE, NOKIA, autres projets)","TRAVAUX OCM",
AQ2005="No root CAuse","No root cause",
AQ2005="ODU HS","TX ISSUE",
AQ2005="IP &amp; VLAN","TX ISSUE",
AQ2005="Warehouse HUAWEI","SPARE-ISSUE",
AQ2005="SPARE-HS","SPARE-ISSUE",
AQ2005="Power Telco","RAN ISSUE",AQ2005="no impacts","no impacts"
),"")</f>
        <v>No root cause</v>
      </c>
      <c r="AQ2005" s="126" t="s">
        <v>5344</v>
      </c>
      <c r="AR2005" s="48" t="str" cm="1">
        <f t="array" ref="AR2005">IFERROR(_xlfn.IFS(
AQ2005="MPR ISSUE","ACTIVE",
AQ2005="BSS Hardware Issue","ACTIVE",
AQ2005="Sites strategiques, MLL, Pylone, etc.","PASSIVE",
AQ2005="AKTIVCO DEFAUT GE &amp; POWER Cabinet","PASSIVE",
AQ2005="AKTIVCO Coupure ENEO &amp; Baisse de tension","PASSIVE",
AQ2005="Coupure ENEO &amp; Baisse de tension","PASSIVE",
AQ2005="Defaut GE &amp; POWER Cabinet","PASSIVE",
AQ2005="Sharing","PASSIVE",
AQ2005="Sites strategiques &amp; DataCenter","PASSIVE",
AQ2005="Exclu","Exclu",
AQ2005="SAT","ACTIVE",
AQ2005="SPARE-ISSUE","SPARE-ISSUE",
AQ2005="Fiber CAmtel","ACTIVE",
AQ2005="Fiber AOF","ACTIVE",
AQ2005="Projet OCM (HUAWEI)","PLANNED WORKS",
AQ2005="Projet OCM (NOKIA)","PLANNED WORKS",
AQ2005="ACCESS-ISSUE","ACCESS-ISSUE",
AQ2005="Projet OCM (ZTE, NOKIA, autres projets)","PLANNED WORKS",
AQ2005="No root CAuse","No root cause",
AQ2005="ODU HS","ACTIVE",
AQ2005="IP &amp; VLAN","ACTIVE",
AQ2005="Warehouse HUAWEI","SPARE-ISSUE",
AQ2005="SPARE-HS","SPARE-ISSUE",
AQ2005="Power Telco","ACTIVE", AQ2005="no impacts","no impacts"
),"")</f>
        <v>No root cause</v>
      </c>
      <c r="AS2005" s="92" t="s">
        <v>5537</v>
      </c>
      <c r="AT2005" s="98" t="s">
        <v>4047</v>
      </c>
      <c r="AV2005" s="17" t="s">
        <v>5537</v>
      </c>
      <c r="AW2005" s="7" t="s">
        <v>5537</v>
      </c>
      <c r="AX2005" s="6" t="s">
        <v>5537</v>
      </c>
      <c r="AY2005" s="7"/>
      <c r="AZ2005" s="3" t="s">
        <v>5537</v>
      </c>
      <c r="BA2005" s="18" t="s">
        <v>5537</v>
      </c>
      <c r="BB2005" s="18" t="s">
        <v>5537</v>
      </c>
      <c r="BC2005" s="18" t="s">
        <v>5537</v>
      </c>
      <c r="BD2005" s="18" t="s">
        <v>5537</v>
      </c>
      <c r="BE2005" s="18" t="s">
        <v>5537</v>
      </c>
      <c r="BF2005" s="18" t="s">
        <v>5537</v>
      </c>
      <c r="BG2005" s="18" t="s">
        <v>5537</v>
      </c>
      <c r="BH2005" s="18" t="s">
        <v>5537</v>
      </c>
      <c r="BI2005" s="18" t="s">
        <v>5537</v>
      </c>
      <c r="BJ2005" s="18" t="s">
        <v>5537</v>
      </c>
      <c r="BK2005" s="18" t="s">
        <v>5537</v>
      </c>
      <c r="BL2005" s="9" t="s">
        <v>5537</v>
      </c>
      <c r="BM2005" s="14" t="s">
        <v>5537</v>
      </c>
      <c r="BN2005" s="14" t="s">
        <v>5537</v>
      </c>
      <c r="BO2005" s="14" t="str">
        <f>_xlfn.XLOOKUP(B2005,'[4]cell downs 18042026 17h'!$B:$B,'[4]cell downs 18042026 17h'!$B:$B,"")</f>
        <v/>
      </c>
      <c r="BP2005" s="14" t="str">
        <f>_xlfn.XLOOKUP(B2005,'[5]Cells Huawei 19042026 15h'!$B:$B,'[5]Cells Huawei 19042026 15h'!$B:$B,"")</f>
        <v/>
      </c>
      <c r="BQ2005" s="9" t="str">
        <f>_xlfn.XLOOKUP(B2005,'[6]cells down 19042026 9H40'!$B:$B,'[6]cells down 19042026 9H40'!$B:$B,"")</f>
        <v/>
      </c>
      <c r="BR2005" s="9" t="s">
        <v>4047</v>
      </c>
      <c r="BS2005" s="9" t="s">
        <v>5537</v>
      </c>
      <c r="BT2005" s="108"/>
    </row>
    <row r="2006" spans="1:72" s="9" customFormat="1" x14ac:dyDescent="0.35">
      <c r="A2006" s="1" t="s">
        <v>4049</v>
      </c>
      <c r="B2006" s="8" t="s">
        <v>4050</v>
      </c>
      <c r="C2006" s="3" t="str">
        <f>_xlfn.XLOOKUP(B2006,'[1]daily break down'!$D:$D,'[1]daily break down'!$E:$E,"")</f>
        <v>LITTORAL</v>
      </c>
      <c r="D2006" s="1" t="s">
        <v>11</v>
      </c>
      <c r="E2006" s="1" t="s">
        <v>96</v>
      </c>
      <c r="F2006" s="3" t="s">
        <v>31</v>
      </c>
      <c r="G2006" s="1" t="s">
        <v>3525</v>
      </c>
      <c r="H2006" s="34" t="str">
        <f>_xlfn.XLOOKUP(B2006,[2]CALCULATION!$B:$B,[2]CALCULATION!$H:$H,"")</f>
        <v>ZTE</v>
      </c>
      <c r="I2006" s="28">
        <v>0</v>
      </c>
      <c r="J2006" s="28">
        <v>0</v>
      </c>
      <c r="K2006" s="28">
        <v>0</v>
      </c>
      <c r="L2006" s="28">
        <v>0</v>
      </c>
      <c r="M2006" s="28">
        <v>0</v>
      </c>
      <c r="N2006" s="28">
        <v>0</v>
      </c>
      <c r="O2006" s="28">
        <v>0</v>
      </c>
      <c r="P2006" s="28">
        <v>0</v>
      </c>
      <c r="Q2006" s="28">
        <v>0</v>
      </c>
      <c r="R2006" s="28">
        <v>0</v>
      </c>
      <c r="S2006" s="93">
        <v>0</v>
      </c>
      <c r="T2006" s="93">
        <f>_xlfn.XLOOKUP(B2006,'[3]Nur des jours'!$B:$B,'[3]Nur des jours'!$U:$U,"")</f>
        <v>0</v>
      </c>
      <c r="U2006" s="93">
        <v>0</v>
      </c>
      <c r="V2006" s="93">
        <v>0</v>
      </c>
      <c r="W2006" s="93">
        <v>0</v>
      </c>
      <c r="X2006" s="93">
        <v>0</v>
      </c>
      <c r="Y2006" s="93">
        <v>0</v>
      </c>
      <c r="Z2006" s="93">
        <v>0</v>
      </c>
      <c r="AA2006" s="93">
        <v>0</v>
      </c>
      <c r="AB2006" s="93">
        <v>0</v>
      </c>
      <c r="AC2006" s="93"/>
      <c r="AD2006" s="93">
        <v>0</v>
      </c>
      <c r="AE2006" s="93">
        <v>0</v>
      </c>
      <c r="AF2006" s="93">
        <v>0</v>
      </c>
      <c r="AG2006" s="93"/>
      <c r="AH2006" s="93">
        <v>0</v>
      </c>
      <c r="AI2006" s="93">
        <v>0</v>
      </c>
      <c r="AJ2006" s="93">
        <v>0</v>
      </c>
      <c r="AK2006" s="93">
        <v>0</v>
      </c>
      <c r="AL2006" s="93">
        <v>0</v>
      </c>
      <c r="AM2006" s="49" t="s">
        <v>5559</v>
      </c>
      <c r="AN2006" s="49"/>
      <c r="AO2006" s="48" t="str" cm="1">
        <f t="array" ref="AO2006">IFERROR(_xlfn.IFS(
AQ2006="MPR ISSUE","PDH",
AQ2006="BSS Hardware Issue","BSS",
AQ2006="Sites strategiques, MLL, Pylone, etc.","ENVTECH",
AQ2006="AKTIVCO DEFAUT GE &amp; POWER Cabinet","AKTIVCO",
AQ2006="AKTIVCO Coupure ENEO &amp; Baisse de tension","AKTIVCO GRID ONLY",
AQ2006="Coupure ENEO &amp; Baisse de tension","IHS GRID ONLY",
AQ2006="Defaut GE &amp; POWER Cabinet","IHS",
AQ2006="Sharing","Partners",
AQ2006="Sites strategiques &amp; DataCenter","SST &amp; DC",
AQ2006="Exclu","Exclu",
AQ2006="SAT","SAT",
AQ2006="SPARE-ISSUE","SPARE-ISSUE",
AQ2006="Fiber CAmtel","TRANS_FO_CAMTEL",
AQ2006="Fiber AOF","Fiber AOF",
AQ2006="Projet OCM (HUAWEI)","TRAVAUX-HUAWEI",
AQ2006="Projet OCM (NOKIA)","TRAVAUX-NOKIA",
AQ2006="ACCESS-ISSUE","ACCESS-ISSUE",
AQ2006="Projet OCM (ZTE, NOKIA, autres projets)","TRAVAUX OCM",
AQ2006="No root CAuse","No root cause",
AQ2006="ODU HS","PDH",
AQ2006="IP &amp; VLAN","PDH",
AQ2006="Warehouse HUAWEI","SPARE-ISSUE",
AQ2006="SPARE-HS","SPARE-ISSUE",
AQ2006="Power Telco","BSS",AQ2006="no impacts","no impacts"
),"")</f>
        <v>No root cause</v>
      </c>
      <c r="AP2006" s="48" t="str" cm="1">
        <f t="array" ref="AP2006">IFERROR(_xlfn.IFS(
AQ2006="MPR ISSUE","TX ISSUE",
AQ2006="BSS Hardware Issue","RAN ISSUE",
AQ2006="Sites strategiques, MLL, Pylone, etc.","ENVTECH",
AQ2006="AKTIVCO DEFAUT GE &amp; POWER Cabinet","POWER ISSUE",
AQ2006="AKTIVCO Coupure ENEO &amp; Baisse de tension","POWER ISSUE",
AQ2006="Coupure ENEO &amp; Baisse de tension","POWER ISSUE",
AQ2006="Defaut GE &amp; POWER Cabinet","POWER ISSUE",
AQ2006="Sharing","POWER ISSUE",
AQ2006="Sites strategiques &amp; DataCenter","POWER ISSUE",
AQ2006="Exclu","Exclu",
AQ2006="SAT","TX ISSUE",
AQ2006="SPARE-ISSUE","SPARE-ISSUE",
AQ2006="Fiber CAmtel","TX ISSUE",
AQ2006="Fiber AOF","TX ISSUE",
AQ2006="Projet OCM (HUAWEI)","TRAVAUX-HUAWEI",
AQ2006="Projet OCM (NOKIA)","TRAVAUX -NOKIA",
AQ2006="ACCESS-ISSUE","ACCESS-ISSUE",
AQ2006="Projet OCM (ZTE, NOKIA, autres projets)","TRAVAUX OCM",
AQ2006="No root CAuse","No root cause",
AQ2006="ODU HS","TX ISSUE",
AQ2006="IP &amp; VLAN","TX ISSUE",
AQ2006="Warehouse HUAWEI","SPARE-ISSUE",
AQ2006="SPARE-HS","SPARE-ISSUE",
AQ2006="Power Telco","RAN ISSUE",AQ2006="no impacts","no impacts"
),"")</f>
        <v>No root cause</v>
      </c>
      <c r="AQ2006" s="126" t="s">
        <v>5344</v>
      </c>
      <c r="AR2006" s="48" t="str" cm="1">
        <f t="array" ref="AR2006">IFERROR(_xlfn.IFS(
AQ2006="MPR ISSUE","ACTIVE",
AQ2006="BSS Hardware Issue","ACTIVE",
AQ2006="Sites strategiques, MLL, Pylone, etc.","PASSIVE",
AQ2006="AKTIVCO DEFAUT GE &amp; POWER Cabinet","PASSIVE",
AQ2006="AKTIVCO Coupure ENEO &amp; Baisse de tension","PASSIVE",
AQ2006="Coupure ENEO &amp; Baisse de tension","PASSIVE",
AQ2006="Defaut GE &amp; POWER Cabinet","PASSIVE",
AQ2006="Sharing","PASSIVE",
AQ2006="Sites strategiques &amp; DataCenter","PASSIVE",
AQ2006="Exclu","Exclu",
AQ2006="SAT","ACTIVE",
AQ2006="SPARE-ISSUE","SPARE-ISSUE",
AQ2006="Fiber CAmtel","ACTIVE",
AQ2006="Fiber AOF","ACTIVE",
AQ2006="Projet OCM (HUAWEI)","PLANNED WORKS",
AQ2006="Projet OCM (NOKIA)","PLANNED WORKS",
AQ2006="ACCESS-ISSUE","ACCESS-ISSUE",
AQ2006="Projet OCM (ZTE, NOKIA, autres projets)","PLANNED WORKS",
AQ2006="No root CAuse","No root cause",
AQ2006="ODU HS","ACTIVE",
AQ2006="IP &amp; VLAN","ACTIVE",
AQ2006="Warehouse HUAWEI","SPARE-ISSUE",
AQ2006="SPARE-HS","SPARE-ISSUE",
AQ2006="Power Telco","ACTIVE", AQ2006="no impacts","no impacts"
),"")</f>
        <v>No root cause</v>
      </c>
      <c r="AS2006" s="92" t="s">
        <v>5537</v>
      </c>
      <c r="AT2006" s="98" t="s">
        <v>4050</v>
      </c>
      <c r="AV2006" s="17" t="s">
        <v>5537</v>
      </c>
      <c r="AW2006" s="7" t="s">
        <v>5537</v>
      </c>
      <c r="AX2006" s="6" t="s">
        <v>5537</v>
      </c>
      <c r="AY2006" s="7"/>
      <c r="AZ2006" s="3" t="s">
        <v>5537</v>
      </c>
      <c r="BA2006" s="18" t="s">
        <v>5537</v>
      </c>
      <c r="BB2006" s="18" t="s">
        <v>5537</v>
      </c>
      <c r="BC2006" s="18" t="s">
        <v>5537</v>
      </c>
      <c r="BD2006" s="18" t="s">
        <v>5537</v>
      </c>
      <c r="BE2006" s="18" t="s">
        <v>5537</v>
      </c>
      <c r="BF2006" s="18" t="s">
        <v>5537</v>
      </c>
      <c r="BG2006" s="18" t="s">
        <v>5537</v>
      </c>
      <c r="BH2006" s="18" t="s">
        <v>5537</v>
      </c>
      <c r="BI2006" s="18" t="s">
        <v>5537</v>
      </c>
      <c r="BJ2006" s="18" t="s">
        <v>5537</v>
      </c>
      <c r="BK2006" s="18" t="s">
        <v>5537</v>
      </c>
      <c r="BL2006" s="9" t="s">
        <v>5537</v>
      </c>
      <c r="BM2006" s="14" t="s">
        <v>5537</v>
      </c>
      <c r="BN2006" s="14" t="s">
        <v>5537</v>
      </c>
      <c r="BO2006" s="14" t="str">
        <f>_xlfn.XLOOKUP(B2006,'[4]cell downs 18042026 17h'!$B:$B,'[4]cell downs 18042026 17h'!$B:$B,"")</f>
        <v/>
      </c>
      <c r="BP2006" s="14" t="str">
        <f>_xlfn.XLOOKUP(B2006,'[5]Cells Huawei 19042026 15h'!$B:$B,'[5]Cells Huawei 19042026 15h'!$B:$B,"")</f>
        <v/>
      </c>
      <c r="BQ2006" s="9" t="str">
        <f>_xlfn.XLOOKUP(B2006,'[6]cells down 19042026 9H40'!$B:$B,'[6]cells down 19042026 9H40'!$B:$B,"")</f>
        <v/>
      </c>
      <c r="BR2006" s="9" t="s">
        <v>4050</v>
      </c>
      <c r="BS2006" s="9" t="s">
        <v>302</v>
      </c>
      <c r="BT2006" s="108"/>
    </row>
    <row r="2007" spans="1:72" s="9" customFormat="1" x14ac:dyDescent="0.35">
      <c r="A2007" s="1" t="s">
        <v>4057</v>
      </c>
      <c r="B2007" s="8" t="s">
        <v>4058</v>
      </c>
      <c r="C2007" s="3" t="str">
        <f>_xlfn.XLOOKUP(B2007,'[1]daily break down'!$D:$D,'[1]daily break down'!$E:$E,"")</f>
        <v>OUEST</v>
      </c>
      <c r="D2007" s="1" t="s">
        <v>11</v>
      </c>
      <c r="E2007" s="1" t="s">
        <v>12</v>
      </c>
      <c r="F2007" s="3" t="s">
        <v>102</v>
      </c>
      <c r="G2007" s="1" t="s">
        <v>4057</v>
      </c>
      <c r="H2007" s="32" t="str">
        <f>_xlfn.XLOOKUP(B2007,[2]CALCULATION!$B:$B,[2]CALCULATION!$H:$H,"")</f>
        <v>HUAWEI</v>
      </c>
      <c r="I2007" s="28">
        <v>0</v>
      </c>
      <c r="J2007" s="28">
        <v>0</v>
      </c>
      <c r="K2007" s="28">
        <v>0</v>
      </c>
      <c r="L2007" s="28">
        <v>0</v>
      </c>
      <c r="M2007" s="28">
        <v>0</v>
      </c>
      <c r="N2007" s="28">
        <v>0</v>
      </c>
      <c r="O2007" s="28">
        <v>0</v>
      </c>
      <c r="P2007" s="28">
        <v>0</v>
      </c>
      <c r="Q2007" s="28">
        <v>0</v>
      </c>
      <c r="R2007" s="28">
        <v>0</v>
      </c>
      <c r="S2007" s="93">
        <v>0</v>
      </c>
      <c r="T2007" s="93">
        <f>_xlfn.XLOOKUP(B2007,'[3]Nur des jours'!$B:$B,'[3]Nur des jours'!$U:$U,"")</f>
        <v>0</v>
      </c>
      <c r="U2007" s="93">
        <v>0</v>
      </c>
      <c r="V2007" s="93">
        <v>0</v>
      </c>
      <c r="W2007" s="93">
        <v>0</v>
      </c>
      <c r="X2007" s="93">
        <v>0</v>
      </c>
      <c r="Y2007" s="93">
        <v>0</v>
      </c>
      <c r="Z2007" s="93">
        <v>0</v>
      </c>
      <c r="AA2007" s="93">
        <v>0</v>
      </c>
      <c r="AB2007" s="93">
        <v>0</v>
      </c>
      <c r="AC2007" s="93"/>
      <c r="AD2007" s="93">
        <v>0</v>
      </c>
      <c r="AE2007" s="93">
        <v>0</v>
      </c>
      <c r="AF2007" s="93">
        <v>0</v>
      </c>
      <c r="AG2007" s="93"/>
      <c r="AH2007" s="93">
        <v>0</v>
      </c>
      <c r="AI2007" s="93">
        <v>0</v>
      </c>
      <c r="AJ2007" s="93">
        <v>0</v>
      </c>
      <c r="AK2007" s="93">
        <v>0</v>
      </c>
      <c r="AL2007" s="93">
        <v>0</v>
      </c>
      <c r="AM2007" s="49" t="s">
        <v>5559</v>
      </c>
      <c r="AN2007" s="49"/>
      <c r="AO2007" s="48" t="str" cm="1">
        <f t="array" ref="AO2007">IFERROR(_xlfn.IFS(
AQ2007="MPR ISSUE","PDH",
AQ2007="BSS Hardware Issue","BSS",
AQ2007="Sites strategiques, MLL, Pylone, etc.","ENVTECH",
AQ2007="AKTIVCO DEFAUT GE &amp; POWER Cabinet","AKTIVCO",
AQ2007="AKTIVCO Coupure ENEO &amp; Baisse de tension","AKTIVCO GRID ONLY",
AQ2007="Coupure ENEO &amp; Baisse de tension","IHS GRID ONLY",
AQ2007="Defaut GE &amp; POWER Cabinet","IHS",
AQ2007="Sharing","Partners",
AQ2007="Sites strategiques &amp; DataCenter","SST &amp; DC",
AQ2007="Exclu","Exclu",
AQ2007="SAT","SAT",
AQ2007="SPARE-ISSUE","SPARE-ISSUE",
AQ2007="Fiber CAmtel","TRANS_FO_CAMTEL",
AQ2007="Fiber AOF","Fiber AOF",
AQ2007="Projet OCM (HUAWEI)","TRAVAUX-HUAWEI",
AQ2007="Projet OCM (NOKIA)","TRAVAUX-NOKIA",
AQ2007="ACCESS-ISSUE","ACCESS-ISSUE",
AQ2007="Projet OCM (ZTE, NOKIA, autres projets)","TRAVAUX OCM",
AQ2007="No root CAuse","No root cause",
AQ2007="ODU HS","PDH",
AQ2007="IP &amp; VLAN","PDH",
AQ2007="Warehouse HUAWEI","SPARE-ISSUE",
AQ2007="SPARE-HS","SPARE-ISSUE",
AQ2007="Power Telco","BSS",AQ2007="no impacts","no impacts"
),"")</f>
        <v>No root cause</v>
      </c>
      <c r="AP2007" s="48" t="str" cm="1">
        <f t="array" ref="AP2007">IFERROR(_xlfn.IFS(
AQ2007="MPR ISSUE","TX ISSUE",
AQ2007="BSS Hardware Issue","RAN ISSUE",
AQ2007="Sites strategiques, MLL, Pylone, etc.","ENVTECH",
AQ2007="AKTIVCO DEFAUT GE &amp; POWER Cabinet","POWER ISSUE",
AQ2007="AKTIVCO Coupure ENEO &amp; Baisse de tension","POWER ISSUE",
AQ2007="Coupure ENEO &amp; Baisse de tension","POWER ISSUE",
AQ2007="Defaut GE &amp; POWER Cabinet","POWER ISSUE",
AQ2007="Sharing","POWER ISSUE",
AQ2007="Sites strategiques &amp; DataCenter","POWER ISSUE",
AQ2007="Exclu","Exclu",
AQ2007="SAT","TX ISSUE",
AQ2007="SPARE-ISSUE","SPARE-ISSUE",
AQ2007="Fiber CAmtel","TX ISSUE",
AQ2007="Fiber AOF","TX ISSUE",
AQ2007="Projet OCM (HUAWEI)","TRAVAUX-HUAWEI",
AQ2007="Projet OCM (NOKIA)","TRAVAUX -NOKIA",
AQ2007="ACCESS-ISSUE","ACCESS-ISSUE",
AQ2007="Projet OCM (ZTE, NOKIA, autres projets)","TRAVAUX OCM",
AQ2007="No root CAuse","No root cause",
AQ2007="ODU HS","TX ISSUE",
AQ2007="IP &amp; VLAN","TX ISSUE",
AQ2007="Warehouse HUAWEI","SPARE-ISSUE",
AQ2007="SPARE-HS","SPARE-ISSUE",
AQ2007="Power Telco","RAN ISSUE",AQ2007="no impacts","no impacts"
),"")</f>
        <v>No root cause</v>
      </c>
      <c r="AQ2007" s="126" t="s">
        <v>5344</v>
      </c>
      <c r="AR2007" s="48" t="str" cm="1">
        <f t="array" ref="AR2007">IFERROR(_xlfn.IFS(
AQ2007="MPR ISSUE","ACTIVE",
AQ2007="BSS Hardware Issue","ACTIVE",
AQ2007="Sites strategiques, MLL, Pylone, etc.","PASSIVE",
AQ2007="AKTIVCO DEFAUT GE &amp; POWER Cabinet","PASSIVE",
AQ2007="AKTIVCO Coupure ENEO &amp; Baisse de tension","PASSIVE",
AQ2007="Coupure ENEO &amp; Baisse de tension","PASSIVE",
AQ2007="Defaut GE &amp; POWER Cabinet","PASSIVE",
AQ2007="Sharing","PASSIVE",
AQ2007="Sites strategiques &amp; DataCenter","PASSIVE",
AQ2007="Exclu","Exclu",
AQ2007="SAT","ACTIVE",
AQ2007="SPARE-ISSUE","SPARE-ISSUE",
AQ2007="Fiber CAmtel","ACTIVE",
AQ2007="Fiber AOF","ACTIVE",
AQ2007="Projet OCM (HUAWEI)","PLANNED WORKS",
AQ2007="Projet OCM (NOKIA)","PLANNED WORKS",
AQ2007="ACCESS-ISSUE","ACCESS-ISSUE",
AQ2007="Projet OCM (ZTE, NOKIA, autres projets)","PLANNED WORKS",
AQ2007="No root CAuse","No root cause",
AQ2007="ODU HS","ACTIVE",
AQ2007="IP &amp; VLAN","ACTIVE",
AQ2007="Warehouse HUAWEI","SPARE-ISSUE",
AQ2007="SPARE-HS","SPARE-ISSUE",
AQ2007="Power Telco","ACTIVE", AQ2007="no impacts","no impacts"
),"")</f>
        <v>No root cause</v>
      </c>
      <c r="AS2007" s="92" t="s">
        <v>5537</v>
      </c>
      <c r="AT2007" s="98" t="s">
        <v>4058</v>
      </c>
      <c r="AV2007" s="17" t="s">
        <v>5537</v>
      </c>
      <c r="AW2007" s="7" t="s">
        <v>5537</v>
      </c>
      <c r="AX2007" s="6" t="s">
        <v>5537</v>
      </c>
      <c r="AY2007" s="7"/>
      <c r="AZ2007" s="3" t="s">
        <v>5537</v>
      </c>
      <c r="BA2007" s="18" t="s">
        <v>5537</v>
      </c>
      <c r="BB2007" s="18" t="s">
        <v>5537</v>
      </c>
      <c r="BC2007" s="18" t="s">
        <v>5537</v>
      </c>
      <c r="BD2007" s="18" t="s">
        <v>5537</v>
      </c>
      <c r="BE2007" s="18" t="s">
        <v>5537</v>
      </c>
      <c r="BF2007" s="18" t="s">
        <v>5537</v>
      </c>
      <c r="BG2007" s="18" t="s">
        <v>5537</v>
      </c>
      <c r="BH2007" s="18" t="s">
        <v>5537</v>
      </c>
      <c r="BI2007" s="18" t="s">
        <v>5537</v>
      </c>
      <c r="BJ2007" s="18" t="s">
        <v>5537</v>
      </c>
      <c r="BK2007" s="18" t="s">
        <v>5537</v>
      </c>
      <c r="BL2007" s="9" t="s">
        <v>5537</v>
      </c>
      <c r="BM2007" s="14" t="s">
        <v>5537</v>
      </c>
      <c r="BN2007" s="14" t="s">
        <v>5537</v>
      </c>
      <c r="BO2007" s="14" t="str">
        <f>_xlfn.XLOOKUP(B2007,'[4]cell downs 18042026 17h'!$B:$B,'[4]cell downs 18042026 17h'!$B:$B,"")</f>
        <v/>
      </c>
      <c r="BP2007" s="14" t="str">
        <f>_xlfn.XLOOKUP(B2007,'[5]Cells Huawei 19042026 15h'!$B:$B,'[5]Cells Huawei 19042026 15h'!$B:$B,"")</f>
        <v/>
      </c>
      <c r="BQ2007" s="9" t="str">
        <f>_xlfn.XLOOKUP(B2007,'[6]cells down 19042026 9H40'!$B:$B,'[6]cells down 19042026 9H40'!$B:$B,"")</f>
        <v/>
      </c>
      <c r="BR2007" s="9" t="s">
        <v>4058</v>
      </c>
      <c r="BS2007" s="9" t="s">
        <v>318</v>
      </c>
      <c r="BT2007" s="108"/>
    </row>
    <row r="2008" spans="1:72" s="9" customFormat="1" x14ac:dyDescent="0.35">
      <c r="A2008" s="1" t="s">
        <v>4066</v>
      </c>
      <c r="B2008" s="8" t="s">
        <v>4067</v>
      </c>
      <c r="C2008" s="3" t="str">
        <f>_xlfn.XLOOKUP(B2008,'[1]daily break down'!$D:$D,'[1]daily break down'!$E:$E,"")</f>
        <v>OUEST</v>
      </c>
      <c r="D2008" s="1" t="s">
        <v>11</v>
      </c>
      <c r="E2008" s="1" t="s">
        <v>114</v>
      </c>
      <c r="F2008" s="3" t="s">
        <v>102</v>
      </c>
      <c r="G2008" s="1" t="s">
        <v>4068</v>
      </c>
      <c r="H2008" s="32" t="str">
        <f>_xlfn.XLOOKUP(B2008,[2]CALCULATION!$B:$B,[2]CALCULATION!$H:$H,"")</f>
        <v>HUAWEI</v>
      </c>
      <c r="I2008" s="28">
        <v>0</v>
      </c>
      <c r="J2008" s="28">
        <v>0</v>
      </c>
      <c r="K2008" s="28">
        <v>0</v>
      </c>
      <c r="L2008" s="28">
        <v>0</v>
      </c>
      <c r="M2008" s="28">
        <v>0</v>
      </c>
      <c r="N2008" s="28">
        <v>0</v>
      </c>
      <c r="O2008" s="28">
        <v>0</v>
      </c>
      <c r="P2008" s="28">
        <v>0</v>
      </c>
      <c r="Q2008" s="28">
        <v>0</v>
      </c>
      <c r="R2008" s="28">
        <v>0</v>
      </c>
      <c r="S2008" s="93">
        <v>0</v>
      </c>
      <c r="T2008" s="93">
        <f>_xlfn.XLOOKUP(B2008,'[3]Nur des jours'!$B:$B,'[3]Nur des jours'!$U:$U,"")</f>
        <v>0</v>
      </c>
      <c r="U2008" s="93">
        <v>0</v>
      </c>
      <c r="V2008" s="93">
        <v>0</v>
      </c>
      <c r="W2008" s="93">
        <v>0</v>
      </c>
      <c r="X2008" s="93">
        <v>0</v>
      </c>
      <c r="Y2008" s="93">
        <v>0</v>
      </c>
      <c r="Z2008" s="93">
        <v>0</v>
      </c>
      <c r="AA2008" s="93">
        <v>0</v>
      </c>
      <c r="AB2008" s="93">
        <v>0</v>
      </c>
      <c r="AC2008" s="93"/>
      <c r="AD2008" s="93">
        <v>0</v>
      </c>
      <c r="AE2008" s="93">
        <v>0</v>
      </c>
      <c r="AF2008" s="93">
        <v>0</v>
      </c>
      <c r="AG2008" s="93"/>
      <c r="AH2008" s="93">
        <v>0</v>
      </c>
      <c r="AI2008" s="93">
        <v>0</v>
      </c>
      <c r="AJ2008" s="93">
        <v>0</v>
      </c>
      <c r="AK2008" s="93">
        <v>0</v>
      </c>
      <c r="AL2008" s="93">
        <v>0</v>
      </c>
      <c r="AM2008" s="49" t="s">
        <v>5559</v>
      </c>
      <c r="AN2008" s="49"/>
      <c r="AO2008" s="48" t="str" cm="1">
        <f t="array" ref="AO2008">IFERROR(_xlfn.IFS(
AQ2008="MPR ISSUE","PDH",
AQ2008="BSS Hardware Issue","BSS",
AQ2008="Sites strategiques, MLL, Pylone, etc.","ENVTECH",
AQ2008="AKTIVCO DEFAUT GE &amp; POWER Cabinet","AKTIVCO",
AQ2008="AKTIVCO Coupure ENEO &amp; Baisse de tension","AKTIVCO GRID ONLY",
AQ2008="Coupure ENEO &amp; Baisse de tension","IHS GRID ONLY",
AQ2008="Defaut GE &amp; POWER Cabinet","IHS",
AQ2008="Sharing","Partners",
AQ2008="Sites strategiques &amp; DataCenter","SST &amp; DC",
AQ2008="Exclu","Exclu",
AQ2008="SAT","SAT",
AQ2008="SPARE-ISSUE","SPARE-ISSUE",
AQ2008="Fiber CAmtel","TRANS_FO_CAMTEL",
AQ2008="Fiber AOF","Fiber AOF",
AQ2008="Projet OCM (HUAWEI)","TRAVAUX-HUAWEI",
AQ2008="Projet OCM (NOKIA)","TRAVAUX-NOKIA",
AQ2008="ACCESS-ISSUE","ACCESS-ISSUE",
AQ2008="Projet OCM (ZTE, NOKIA, autres projets)","TRAVAUX OCM",
AQ2008="No root CAuse","No root cause",
AQ2008="ODU HS","PDH",
AQ2008="IP &amp; VLAN","PDH",
AQ2008="Warehouse HUAWEI","SPARE-ISSUE",
AQ2008="SPARE-HS","SPARE-ISSUE",
AQ2008="Power Telco","BSS",AQ2008="no impacts","no impacts"
),"")</f>
        <v>No root cause</v>
      </c>
      <c r="AP2008" s="48" t="str" cm="1">
        <f t="array" ref="AP2008">IFERROR(_xlfn.IFS(
AQ2008="MPR ISSUE","TX ISSUE",
AQ2008="BSS Hardware Issue","RAN ISSUE",
AQ2008="Sites strategiques, MLL, Pylone, etc.","ENVTECH",
AQ2008="AKTIVCO DEFAUT GE &amp; POWER Cabinet","POWER ISSUE",
AQ2008="AKTIVCO Coupure ENEO &amp; Baisse de tension","POWER ISSUE",
AQ2008="Coupure ENEO &amp; Baisse de tension","POWER ISSUE",
AQ2008="Defaut GE &amp; POWER Cabinet","POWER ISSUE",
AQ2008="Sharing","POWER ISSUE",
AQ2008="Sites strategiques &amp; DataCenter","POWER ISSUE",
AQ2008="Exclu","Exclu",
AQ2008="SAT","TX ISSUE",
AQ2008="SPARE-ISSUE","SPARE-ISSUE",
AQ2008="Fiber CAmtel","TX ISSUE",
AQ2008="Fiber AOF","TX ISSUE",
AQ2008="Projet OCM (HUAWEI)","TRAVAUX-HUAWEI",
AQ2008="Projet OCM (NOKIA)","TRAVAUX -NOKIA",
AQ2008="ACCESS-ISSUE","ACCESS-ISSUE",
AQ2008="Projet OCM (ZTE, NOKIA, autres projets)","TRAVAUX OCM",
AQ2008="No root CAuse","No root cause",
AQ2008="ODU HS","TX ISSUE",
AQ2008="IP &amp; VLAN","TX ISSUE",
AQ2008="Warehouse HUAWEI","SPARE-ISSUE",
AQ2008="SPARE-HS","SPARE-ISSUE",
AQ2008="Power Telco","RAN ISSUE",AQ2008="no impacts","no impacts"
),"")</f>
        <v>No root cause</v>
      </c>
      <c r="AQ2008" s="126" t="s">
        <v>5344</v>
      </c>
      <c r="AR2008" s="48" t="str" cm="1">
        <f t="array" ref="AR2008">IFERROR(_xlfn.IFS(
AQ2008="MPR ISSUE","ACTIVE",
AQ2008="BSS Hardware Issue","ACTIVE",
AQ2008="Sites strategiques, MLL, Pylone, etc.","PASSIVE",
AQ2008="AKTIVCO DEFAUT GE &amp; POWER Cabinet","PASSIVE",
AQ2008="AKTIVCO Coupure ENEO &amp; Baisse de tension","PASSIVE",
AQ2008="Coupure ENEO &amp; Baisse de tension","PASSIVE",
AQ2008="Defaut GE &amp; POWER Cabinet","PASSIVE",
AQ2008="Sharing","PASSIVE",
AQ2008="Sites strategiques &amp; DataCenter","PASSIVE",
AQ2008="Exclu","Exclu",
AQ2008="SAT","ACTIVE",
AQ2008="SPARE-ISSUE","SPARE-ISSUE",
AQ2008="Fiber CAmtel","ACTIVE",
AQ2008="Fiber AOF","ACTIVE",
AQ2008="Projet OCM (HUAWEI)","PLANNED WORKS",
AQ2008="Projet OCM (NOKIA)","PLANNED WORKS",
AQ2008="ACCESS-ISSUE","ACCESS-ISSUE",
AQ2008="Projet OCM (ZTE, NOKIA, autres projets)","PLANNED WORKS",
AQ2008="No root CAuse","No root cause",
AQ2008="ODU HS","ACTIVE",
AQ2008="IP &amp; VLAN","ACTIVE",
AQ2008="Warehouse HUAWEI","SPARE-ISSUE",
AQ2008="SPARE-HS","SPARE-ISSUE",
AQ2008="Power Telco","ACTIVE", AQ2008="no impacts","no impacts"
),"")</f>
        <v>No root cause</v>
      </c>
      <c r="AS2008" s="92" t="s">
        <v>5537</v>
      </c>
      <c r="AT2008" s="98" t="s">
        <v>4067</v>
      </c>
      <c r="AV2008" s="17" t="s">
        <v>5537</v>
      </c>
      <c r="AW2008" s="7" t="s">
        <v>5537</v>
      </c>
      <c r="AX2008" s="6" t="s">
        <v>5537</v>
      </c>
      <c r="AY2008" s="7"/>
      <c r="AZ2008" s="3" t="s">
        <v>5537</v>
      </c>
      <c r="BA2008" s="18" t="s">
        <v>5537</v>
      </c>
      <c r="BB2008" s="18" t="s">
        <v>5537</v>
      </c>
      <c r="BC2008" s="18" t="s">
        <v>5537</v>
      </c>
      <c r="BD2008" s="18" t="s">
        <v>5537</v>
      </c>
      <c r="BE2008" s="18" t="s">
        <v>5537</v>
      </c>
      <c r="BF2008" s="18" t="s">
        <v>5537</v>
      </c>
      <c r="BG2008" s="18" t="s">
        <v>5537</v>
      </c>
      <c r="BH2008" s="18" t="s">
        <v>5537</v>
      </c>
      <c r="BI2008" s="18" t="s">
        <v>5537</v>
      </c>
      <c r="BJ2008" s="18" t="s">
        <v>5537</v>
      </c>
      <c r="BK2008" s="18" t="s">
        <v>5537</v>
      </c>
      <c r="BL2008" s="9" t="s">
        <v>5537</v>
      </c>
      <c r="BM2008" s="14" t="s">
        <v>5537</v>
      </c>
      <c r="BN2008" s="14" t="s">
        <v>5537</v>
      </c>
      <c r="BO2008" s="14" t="str">
        <f>_xlfn.XLOOKUP(B2008,'[4]cell downs 18042026 17h'!$B:$B,'[4]cell downs 18042026 17h'!$B:$B,"")</f>
        <v/>
      </c>
      <c r="BP2008" s="14" t="str">
        <f>_xlfn.XLOOKUP(B2008,'[5]Cells Huawei 19042026 15h'!$B:$B,'[5]Cells Huawei 19042026 15h'!$B:$B,"")</f>
        <v/>
      </c>
      <c r="BQ2008" s="9" t="str">
        <f>_xlfn.XLOOKUP(B2008,'[6]cells down 19042026 9H40'!$B:$B,'[6]cells down 19042026 9H40'!$B:$B,"")</f>
        <v/>
      </c>
      <c r="BR2008" s="9" t="s">
        <v>4067</v>
      </c>
      <c r="BS2008" s="9" t="s">
        <v>12</v>
      </c>
      <c r="BT2008" s="108"/>
    </row>
    <row r="2009" spans="1:72" s="9" customFormat="1" x14ac:dyDescent="0.35">
      <c r="A2009" s="1" t="s">
        <v>4069</v>
      </c>
      <c r="B2009" s="8" t="s">
        <v>4070</v>
      </c>
      <c r="C2009" s="3" t="str">
        <f>_xlfn.XLOOKUP(B2009,'[1]daily break down'!$D:$D,'[1]daily break down'!$E:$E,"")</f>
        <v>CENTRE</v>
      </c>
      <c r="D2009" s="1" t="s">
        <v>11</v>
      </c>
      <c r="E2009" s="1" t="s">
        <v>66</v>
      </c>
      <c r="F2009" s="3" t="s">
        <v>226</v>
      </c>
      <c r="G2009" s="1" t="s">
        <v>4069</v>
      </c>
      <c r="H2009" s="34" t="str">
        <f>_xlfn.XLOOKUP(B2009,[2]CALCULATION!$B:$B,[2]CALCULATION!$H:$H,"")</f>
        <v>ZTE</v>
      </c>
      <c r="I2009" s="28">
        <v>0</v>
      </c>
      <c r="J2009" s="28">
        <v>0</v>
      </c>
      <c r="K2009" s="28">
        <v>0</v>
      </c>
      <c r="L2009" s="28">
        <v>0</v>
      </c>
      <c r="M2009" s="28">
        <v>0</v>
      </c>
      <c r="N2009" s="28">
        <v>0</v>
      </c>
      <c r="O2009" s="28">
        <v>0</v>
      </c>
      <c r="P2009" s="28">
        <v>0</v>
      </c>
      <c r="Q2009" s="28">
        <v>0</v>
      </c>
      <c r="R2009" s="28">
        <v>0</v>
      </c>
      <c r="S2009" s="93">
        <v>0</v>
      </c>
      <c r="T2009" s="93">
        <f>_xlfn.XLOOKUP(B2009,'[3]Nur des jours'!$B:$B,'[3]Nur des jours'!$U:$U,"")</f>
        <v>0</v>
      </c>
      <c r="U2009" s="93">
        <v>0</v>
      </c>
      <c r="V2009" s="93">
        <v>0</v>
      </c>
      <c r="W2009" s="93">
        <v>0</v>
      </c>
      <c r="X2009" s="93">
        <v>0</v>
      </c>
      <c r="Y2009" s="93">
        <v>0</v>
      </c>
      <c r="Z2009" s="93">
        <v>0</v>
      </c>
      <c r="AA2009" s="93">
        <v>0</v>
      </c>
      <c r="AB2009" s="93">
        <v>0</v>
      </c>
      <c r="AC2009" s="93"/>
      <c r="AD2009" s="93">
        <v>0</v>
      </c>
      <c r="AE2009" s="93">
        <v>0</v>
      </c>
      <c r="AF2009" s="93">
        <v>0</v>
      </c>
      <c r="AG2009" s="93"/>
      <c r="AH2009" s="93">
        <v>0</v>
      </c>
      <c r="AI2009" s="93">
        <v>0</v>
      </c>
      <c r="AJ2009" s="93">
        <v>0</v>
      </c>
      <c r="AK2009" s="93">
        <v>0</v>
      </c>
      <c r="AL2009" s="93">
        <v>0</v>
      </c>
      <c r="AM2009" s="49" t="s">
        <v>5559</v>
      </c>
      <c r="AN2009" s="49"/>
      <c r="AO2009" s="48" t="str" cm="1">
        <f t="array" ref="AO2009">IFERROR(_xlfn.IFS(
AQ2009="MPR ISSUE","PDH",
AQ2009="BSS Hardware Issue","BSS",
AQ2009="Sites strategiques, MLL, Pylone, etc.","ENVTECH",
AQ2009="AKTIVCO DEFAUT GE &amp; POWER Cabinet","AKTIVCO",
AQ2009="AKTIVCO Coupure ENEO &amp; Baisse de tension","AKTIVCO GRID ONLY",
AQ2009="Coupure ENEO &amp; Baisse de tension","IHS GRID ONLY",
AQ2009="Defaut GE &amp; POWER Cabinet","IHS",
AQ2009="Sharing","Partners",
AQ2009="Sites strategiques &amp; DataCenter","SST &amp; DC",
AQ2009="Exclu","Exclu",
AQ2009="SAT","SAT",
AQ2009="SPARE-ISSUE","SPARE-ISSUE",
AQ2009="Fiber CAmtel","TRANS_FO_CAMTEL",
AQ2009="Fiber AOF","Fiber AOF",
AQ2009="Projet OCM (HUAWEI)","TRAVAUX-HUAWEI",
AQ2009="Projet OCM (NOKIA)","TRAVAUX-NOKIA",
AQ2009="ACCESS-ISSUE","ACCESS-ISSUE",
AQ2009="Projet OCM (ZTE, NOKIA, autres projets)","TRAVAUX OCM",
AQ2009="No root CAuse","No root cause",
AQ2009="ODU HS","PDH",
AQ2009="IP &amp; VLAN","PDH",
AQ2009="Warehouse HUAWEI","SPARE-ISSUE",
AQ2009="SPARE-HS","SPARE-ISSUE",
AQ2009="Power Telco","BSS",AQ2009="no impacts","no impacts"
),"")</f>
        <v>No root cause</v>
      </c>
      <c r="AP2009" s="48" t="str" cm="1">
        <f t="array" ref="AP2009">IFERROR(_xlfn.IFS(
AQ2009="MPR ISSUE","TX ISSUE",
AQ2009="BSS Hardware Issue","RAN ISSUE",
AQ2009="Sites strategiques, MLL, Pylone, etc.","ENVTECH",
AQ2009="AKTIVCO DEFAUT GE &amp; POWER Cabinet","POWER ISSUE",
AQ2009="AKTIVCO Coupure ENEO &amp; Baisse de tension","POWER ISSUE",
AQ2009="Coupure ENEO &amp; Baisse de tension","POWER ISSUE",
AQ2009="Defaut GE &amp; POWER Cabinet","POWER ISSUE",
AQ2009="Sharing","POWER ISSUE",
AQ2009="Sites strategiques &amp; DataCenter","POWER ISSUE",
AQ2009="Exclu","Exclu",
AQ2009="SAT","TX ISSUE",
AQ2009="SPARE-ISSUE","SPARE-ISSUE",
AQ2009="Fiber CAmtel","TX ISSUE",
AQ2009="Fiber AOF","TX ISSUE",
AQ2009="Projet OCM (HUAWEI)","TRAVAUX-HUAWEI",
AQ2009="Projet OCM (NOKIA)","TRAVAUX -NOKIA",
AQ2009="ACCESS-ISSUE","ACCESS-ISSUE",
AQ2009="Projet OCM (ZTE, NOKIA, autres projets)","TRAVAUX OCM",
AQ2009="No root CAuse","No root cause",
AQ2009="ODU HS","TX ISSUE",
AQ2009="IP &amp; VLAN","TX ISSUE",
AQ2009="Warehouse HUAWEI","SPARE-ISSUE",
AQ2009="SPARE-HS","SPARE-ISSUE",
AQ2009="Power Telco","RAN ISSUE",AQ2009="no impacts","no impacts"
),"")</f>
        <v>No root cause</v>
      </c>
      <c r="AQ2009" s="126" t="s">
        <v>5344</v>
      </c>
      <c r="AR2009" s="48" t="str" cm="1">
        <f t="array" ref="AR2009">IFERROR(_xlfn.IFS(
AQ2009="MPR ISSUE","ACTIVE",
AQ2009="BSS Hardware Issue","ACTIVE",
AQ2009="Sites strategiques, MLL, Pylone, etc.","PASSIVE",
AQ2009="AKTIVCO DEFAUT GE &amp; POWER Cabinet","PASSIVE",
AQ2009="AKTIVCO Coupure ENEO &amp; Baisse de tension","PASSIVE",
AQ2009="Coupure ENEO &amp; Baisse de tension","PASSIVE",
AQ2009="Defaut GE &amp; POWER Cabinet","PASSIVE",
AQ2009="Sharing","PASSIVE",
AQ2009="Sites strategiques &amp; DataCenter","PASSIVE",
AQ2009="Exclu","Exclu",
AQ2009="SAT","ACTIVE",
AQ2009="SPARE-ISSUE","SPARE-ISSUE",
AQ2009="Fiber CAmtel","ACTIVE",
AQ2009="Fiber AOF","ACTIVE",
AQ2009="Projet OCM (HUAWEI)","PLANNED WORKS",
AQ2009="Projet OCM (NOKIA)","PLANNED WORKS",
AQ2009="ACCESS-ISSUE","ACCESS-ISSUE",
AQ2009="Projet OCM (ZTE, NOKIA, autres projets)","PLANNED WORKS",
AQ2009="No root CAuse","No root cause",
AQ2009="ODU HS","ACTIVE",
AQ2009="IP &amp; VLAN","ACTIVE",
AQ2009="Warehouse HUAWEI","SPARE-ISSUE",
AQ2009="SPARE-HS","SPARE-ISSUE",
AQ2009="Power Telco","ACTIVE", AQ2009="no impacts","no impacts"
),"")</f>
        <v>No root cause</v>
      </c>
      <c r="AS2009" s="92" t="s">
        <v>5537</v>
      </c>
      <c r="AT2009" s="98" t="s">
        <v>4070</v>
      </c>
      <c r="AV2009" s="17" t="s">
        <v>5537</v>
      </c>
      <c r="AW2009" s="7" t="s">
        <v>5537</v>
      </c>
      <c r="AX2009" s="6" t="s">
        <v>5537</v>
      </c>
      <c r="AY2009" s="7"/>
      <c r="AZ2009" s="3" t="s">
        <v>5537</v>
      </c>
      <c r="BA2009" s="18" t="s">
        <v>5537</v>
      </c>
      <c r="BB2009" s="18" t="s">
        <v>5537</v>
      </c>
      <c r="BC2009" s="18" t="s">
        <v>5537</v>
      </c>
      <c r="BD2009" s="18" t="s">
        <v>5537</v>
      </c>
      <c r="BE2009" s="18" t="s">
        <v>5537</v>
      </c>
      <c r="BF2009" s="18" t="s">
        <v>5537</v>
      </c>
      <c r="BG2009" s="18" t="s">
        <v>5537</v>
      </c>
      <c r="BH2009" s="18" t="s">
        <v>5537</v>
      </c>
      <c r="BI2009" s="18" t="s">
        <v>5537</v>
      </c>
      <c r="BJ2009" s="18" t="s">
        <v>5537</v>
      </c>
      <c r="BK2009" s="18" t="s">
        <v>5537</v>
      </c>
      <c r="BL2009" s="9" t="s">
        <v>5537</v>
      </c>
      <c r="BM2009" s="14" t="s">
        <v>5537</v>
      </c>
      <c r="BN2009" s="14" t="s">
        <v>5537</v>
      </c>
      <c r="BO2009" s="14" t="str">
        <f>_xlfn.XLOOKUP(B2009,'[4]cell downs 18042026 17h'!$B:$B,'[4]cell downs 18042026 17h'!$B:$B,"")</f>
        <v/>
      </c>
      <c r="BP2009" s="14" t="str">
        <f>_xlfn.XLOOKUP(B2009,'[5]Cells Huawei 19042026 15h'!$B:$B,'[5]Cells Huawei 19042026 15h'!$B:$B,"")</f>
        <v/>
      </c>
      <c r="BQ2009" s="9" t="str">
        <f>_xlfn.XLOOKUP(B2009,'[6]cells down 19042026 9H40'!$B:$B,'[6]cells down 19042026 9H40'!$B:$B,"")</f>
        <v/>
      </c>
      <c r="BR2009" s="9" t="s">
        <v>4070</v>
      </c>
      <c r="BS2009" s="9" t="s">
        <v>12</v>
      </c>
      <c r="BT2009" s="108"/>
    </row>
    <row r="2010" spans="1:72" s="9" customFormat="1" x14ac:dyDescent="0.35">
      <c r="A2010" s="1" t="s">
        <v>4071</v>
      </c>
      <c r="B2010" s="8" t="s">
        <v>4072</v>
      </c>
      <c r="C2010" s="3" t="str">
        <f>_xlfn.XLOOKUP(B2010,'[1]daily break down'!$D:$D,'[1]daily break down'!$E:$E,"")</f>
        <v>OUEST</v>
      </c>
      <c r="D2010" s="1" t="s">
        <v>11</v>
      </c>
      <c r="E2010" s="1" t="s">
        <v>12</v>
      </c>
      <c r="F2010" s="3" t="s">
        <v>102</v>
      </c>
      <c r="G2010" s="1" t="s">
        <v>4071</v>
      </c>
      <c r="H2010" s="32" t="str">
        <f>_xlfn.XLOOKUP(B2010,[2]CALCULATION!$B:$B,[2]CALCULATION!$H:$H,"")</f>
        <v>HUAWEI</v>
      </c>
      <c r="I2010" s="28">
        <v>0</v>
      </c>
      <c r="J2010" s="28">
        <v>0</v>
      </c>
      <c r="K2010" s="28">
        <v>0</v>
      </c>
      <c r="L2010" s="28">
        <v>0</v>
      </c>
      <c r="M2010" s="28">
        <v>0</v>
      </c>
      <c r="N2010" s="28">
        <v>0</v>
      </c>
      <c r="O2010" s="28">
        <v>0</v>
      </c>
      <c r="P2010" s="28">
        <v>0</v>
      </c>
      <c r="Q2010" s="28">
        <v>0</v>
      </c>
      <c r="R2010" s="28">
        <v>0</v>
      </c>
      <c r="S2010" s="93">
        <v>0</v>
      </c>
      <c r="T2010" s="93">
        <f>_xlfn.XLOOKUP(B2010,'[3]Nur des jours'!$B:$B,'[3]Nur des jours'!$U:$U,"")</f>
        <v>0</v>
      </c>
      <c r="U2010" s="93">
        <v>0</v>
      </c>
      <c r="V2010" s="93">
        <v>0</v>
      </c>
      <c r="W2010" s="93">
        <v>0</v>
      </c>
      <c r="X2010" s="93">
        <v>0</v>
      </c>
      <c r="Y2010" s="93">
        <v>0</v>
      </c>
      <c r="Z2010" s="93">
        <v>0</v>
      </c>
      <c r="AA2010" s="93">
        <v>0</v>
      </c>
      <c r="AB2010" s="93">
        <v>0</v>
      </c>
      <c r="AC2010" s="93"/>
      <c r="AD2010" s="93">
        <v>0</v>
      </c>
      <c r="AE2010" s="93">
        <v>0</v>
      </c>
      <c r="AF2010" s="93">
        <v>0</v>
      </c>
      <c r="AG2010" s="93"/>
      <c r="AH2010" s="93">
        <v>0</v>
      </c>
      <c r="AI2010" s="93">
        <v>0</v>
      </c>
      <c r="AJ2010" s="93">
        <v>0</v>
      </c>
      <c r="AK2010" s="93">
        <v>0</v>
      </c>
      <c r="AL2010" s="93">
        <v>0</v>
      </c>
      <c r="AM2010" s="49" t="s">
        <v>5559</v>
      </c>
      <c r="AN2010" s="49"/>
      <c r="AO2010" s="48" t="str" cm="1">
        <f t="array" ref="AO2010">IFERROR(_xlfn.IFS(
AQ2010="MPR ISSUE","PDH",
AQ2010="BSS Hardware Issue","BSS",
AQ2010="Sites strategiques, MLL, Pylone, etc.","ENVTECH",
AQ2010="AKTIVCO DEFAUT GE &amp; POWER Cabinet","AKTIVCO",
AQ2010="AKTIVCO Coupure ENEO &amp; Baisse de tension","AKTIVCO GRID ONLY",
AQ2010="Coupure ENEO &amp; Baisse de tension","IHS GRID ONLY",
AQ2010="Defaut GE &amp; POWER Cabinet","IHS",
AQ2010="Sharing","Partners",
AQ2010="Sites strategiques &amp; DataCenter","SST &amp; DC",
AQ2010="Exclu","Exclu",
AQ2010="SAT","SAT",
AQ2010="SPARE-ISSUE","SPARE-ISSUE",
AQ2010="Fiber CAmtel","TRANS_FO_CAMTEL",
AQ2010="Fiber AOF","Fiber AOF",
AQ2010="Projet OCM (HUAWEI)","TRAVAUX-HUAWEI",
AQ2010="Projet OCM (NOKIA)","TRAVAUX-NOKIA",
AQ2010="ACCESS-ISSUE","ACCESS-ISSUE",
AQ2010="Projet OCM (ZTE, NOKIA, autres projets)","TRAVAUX OCM",
AQ2010="No root CAuse","No root cause",
AQ2010="ODU HS","PDH",
AQ2010="IP &amp; VLAN","PDH",
AQ2010="Warehouse HUAWEI","SPARE-ISSUE",
AQ2010="SPARE-HS","SPARE-ISSUE",
AQ2010="Power Telco","BSS",AQ2010="no impacts","no impacts"
),"")</f>
        <v>No root cause</v>
      </c>
      <c r="AP2010" s="48" t="str" cm="1">
        <f t="array" ref="AP2010">IFERROR(_xlfn.IFS(
AQ2010="MPR ISSUE","TX ISSUE",
AQ2010="BSS Hardware Issue","RAN ISSUE",
AQ2010="Sites strategiques, MLL, Pylone, etc.","ENVTECH",
AQ2010="AKTIVCO DEFAUT GE &amp; POWER Cabinet","POWER ISSUE",
AQ2010="AKTIVCO Coupure ENEO &amp; Baisse de tension","POWER ISSUE",
AQ2010="Coupure ENEO &amp; Baisse de tension","POWER ISSUE",
AQ2010="Defaut GE &amp; POWER Cabinet","POWER ISSUE",
AQ2010="Sharing","POWER ISSUE",
AQ2010="Sites strategiques &amp; DataCenter","POWER ISSUE",
AQ2010="Exclu","Exclu",
AQ2010="SAT","TX ISSUE",
AQ2010="SPARE-ISSUE","SPARE-ISSUE",
AQ2010="Fiber CAmtel","TX ISSUE",
AQ2010="Fiber AOF","TX ISSUE",
AQ2010="Projet OCM (HUAWEI)","TRAVAUX-HUAWEI",
AQ2010="Projet OCM (NOKIA)","TRAVAUX -NOKIA",
AQ2010="ACCESS-ISSUE","ACCESS-ISSUE",
AQ2010="Projet OCM (ZTE, NOKIA, autres projets)","TRAVAUX OCM",
AQ2010="No root CAuse","No root cause",
AQ2010="ODU HS","TX ISSUE",
AQ2010="IP &amp; VLAN","TX ISSUE",
AQ2010="Warehouse HUAWEI","SPARE-ISSUE",
AQ2010="SPARE-HS","SPARE-ISSUE",
AQ2010="Power Telco","RAN ISSUE",AQ2010="no impacts","no impacts"
),"")</f>
        <v>No root cause</v>
      </c>
      <c r="AQ2010" s="126" t="s">
        <v>5344</v>
      </c>
      <c r="AR2010" s="48" t="str" cm="1">
        <f t="array" ref="AR2010">IFERROR(_xlfn.IFS(
AQ2010="MPR ISSUE","ACTIVE",
AQ2010="BSS Hardware Issue","ACTIVE",
AQ2010="Sites strategiques, MLL, Pylone, etc.","PASSIVE",
AQ2010="AKTIVCO DEFAUT GE &amp; POWER Cabinet","PASSIVE",
AQ2010="AKTIVCO Coupure ENEO &amp; Baisse de tension","PASSIVE",
AQ2010="Coupure ENEO &amp; Baisse de tension","PASSIVE",
AQ2010="Defaut GE &amp; POWER Cabinet","PASSIVE",
AQ2010="Sharing","PASSIVE",
AQ2010="Sites strategiques &amp; DataCenter","PASSIVE",
AQ2010="Exclu","Exclu",
AQ2010="SAT","ACTIVE",
AQ2010="SPARE-ISSUE","SPARE-ISSUE",
AQ2010="Fiber CAmtel","ACTIVE",
AQ2010="Fiber AOF","ACTIVE",
AQ2010="Projet OCM (HUAWEI)","PLANNED WORKS",
AQ2010="Projet OCM (NOKIA)","PLANNED WORKS",
AQ2010="ACCESS-ISSUE","ACCESS-ISSUE",
AQ2010="Projet OCM (ZTE, NOKIA, autres projets)","PLANNED WORKS",
AQ2010="No root CAuse","No root cause",
AQ2010="ODU HS","ACTIVE",
AQ2010="IP &amp; VLAN","ACTIVE",
AQ2010="Warehouse HUAWEI","SPARE-ISSUE",
AQ2010="SPARE-HS","SPARE-ISSUE",
AQ2010="Power Telco","ACTIVE", AQ2010="no impacts","no impacts"
),"")</f>
        <v>No root cause</v>
      </c>
      <c r="AS2010" s="92" t="s">
        <v>5537</v>
      </c>
      <c r="AT2010" s="98" t="s">
        <v>4072</v>
      </c>
      <c r="AV2010" s="17" t="s">
        <v>5537</v>
      </c>
      <c r="AW2010" s="7" t="s">
        <v>5537</v>
      </c>
      <c r="AX2010" s="6" t="s">
        <v>5537</v>
      </c>
      <c r="AY2010" s="7"/>
      <c r="AZ2010" s="3" t="s">
        <v>5537</v>
      </c>
      <c r="BA2010" s="18" t="s">
        <v>5537</v>
      </c>
      <c r="BB2010" s="18" t="s">
        <v>5537</v>
      </c>
      <c r="BC2010" s="18" t="s">
        <v>5537</v>
      </c>
      <c r="BD2010" s="18" t="s">
        <v>5537</v>
      </c>
      <c r="BE2010" s="18" t="s">
        <v>5537</v>
      </c>
      <c r="BF2010" s="18" t="s">
        <v>5537</v>
      </c>
      <c r="BG2010" s="18" t="s">
        <v>5537</v>
      </c>
      <c r="BH2010" s="18" t="s">
        <v>5537</v>
      </c>
      <c r="BI2010" s="18" t="s">
        <v>5537</v>
      </c>
      <c r="BJ2010" s="18" t="s">
        <v>5537</v>
      </c>
      <c r="BK2010" s="18" t="s">
        <v>5537</v>
      </c>
      <c r="BL2010" s="9" t="s">
        <v>5537</v>
      </c>
      <c r="BM2010" s="14" t="s">
        <v>5537</v>
      </c>
      <c r="BN2010" s="14" t="s">
        <v>5537</v>
      </c>
      <c r="BO2010" s="14" t="str">
        <f>_xlfn.XLOOKUP(B2010,'[4]cell downs 18042026 17h'!$B:$B,'[4]cell downs 18042026 17h'!$B:$B,"")</f>
        <v/>
      </c>
      <c r="BP2010" s="14" t="str">
        <f>_xlfn.XLOOKUP(B2010,'[5]Cells Huawei 19042026 15h'!$B:$B,'[5]Cells Huawei 19042026 15h'!$B:$B,"")</f>
        <v/>
      </c>
      <c r="BQ2010" s="9" t="str">
        <f>_xlfn.XLOOKUP(B2010,'[6]cells down 19042026 9H40'!$B:$B,'[6]cells down 19042026 9H40'!$B:$B,"")</f>
        <v/>
      </c>
      <c r="BR2010" s="9" t="s">
        <v>4072</v>
      </c>
      <c r="BS2010" s="9" t="s">
        <v>12</v>
      </c>
      <c r="BT2010" s="108"/>
    </row>
    <row r="2011" spans="1:72" s="9" customFormat="1" x14ac:dyDescent="0.35">
      <c r="A2011" s="1" t="s">
        <v>4073</v>
      </c>
      <c r="B2011" s="8" t="s">
        <v>4074</v>
      </c>
      <c r="C2011" s="3" t="str">
        <f>_xlfn.XLOOKUP(B2011,'[1]daily break down'!$D:$D,'[1]daily break down'!$E:$E,"")</f>
        <v>LITTORAL</v>
      </c>
      <c r="D2011" s="1" t="s">
        <v>11</v>
      </c>
      <c r="E2011" s="1" t="s">
        <v>12</v>
      </c>
      <c r="F2011" s="3" t="s">
        <v>31</v>
      </c>
      <c r="G2011" s="1" t="s">
        <v>4073</v>
      </c>
      <c r="H2011" s="34" t="str">
        <f>_xlfn.XLOOKUP(B2011,[2]CALCULATION!$B:$B,[2]CALCULATION!$H:$H,"")</f>
        <v>ZTE</v>
      </c>
      <c r="I2011" s="28">
        <v>0</v>
      </c>
      <c r="J2011" s="28">
        <v>0</v>
      </c>
      <c r="K2011" s="28">
        <v>0</v>
      </c>
      <c r="L2011" s="28">
        <v>0</v>
      </c>
      <c r="M2011" s="28">
        <v>0</v>
      </c>
      <c r="N2011" s="28">
        <v>0</v>
      </c>
      <c r="O2011" s="28">
        <v>0</v>
      </c>
      <c r="P2011" s="28">
        <v>0</v>
      </c>
      <c r="Q2011" s="28">
        <v>0</v>
      </c>
      <c r="R2011" s="28">
        <v>0</v>
      </c>
      <c r="S2011" s="93">
        <v>0</v>
      </c>
      <c r="T2011" s="93">
        <f>_xlfn.XLOOKUP(B2011,'[3]Nur des jours'!$B:$B,'[3]Nur des jours'!$U:$U,"")</f>
        <v>0</v>
      </c>
      <c r="U2011" s="93">
        <v>0</v>
      </c>
      <c r="V2011" s="93">
        <v>0</v>
      </c>
      <c r="W2011" s="93">
        <v>0</v>
      </c>
      <c r="X2011" s="93">
        <v>0</v>
      </c>
      <c r="Y2011" s="93">
        <v>0</v>
      </c>
      <c r="Z2011" s="93">
        <v>0</v>
      </c>
      <c r="AA2011" s="93">
        <v>0</v>
      </c>
      <c r="AB2011" s="93">
        <v>0</v>
      </c>
      <c r="AC2011" s="93"/>
      <c r="AD2011" s="93">
        <v>0</v>
      </c>
      <c r="AE2011" s="93">
        <v>0</v>
      </c>
      <c r="AF2011" s="93">
        <v>0</v>
      </c>
      <c r="AG2011" s="93"/>
      <c r="AH2011" s="93">
        <v>0</v>
      </c>
      <c r="AI2011" s="93">
        <v>0</v>
      </c>
      <c r="AJ2011" s="93">
        <v>0</v>
      </c>
      <c r="AK2011" s="93">
        <v>0</v>
      </c>
      <c r="AL2011" s="93">
        <v>0</v>
      </c>
      <c r="AM2011" s="49" t="s">
        <v>5559</v>
      </c>
      <c r="AN2011" s="49"/>
      <c r="AO2011" s="48" t="str" cm="1">
        <f t="array" ref="AO2011">IFERROR(_xlfn.IFS(
AQ2011="MPR ISSUE","PDH",
AQ2011="BSS Hardware Issue","BSS",
AQ2011="Sites strategiques, MLL, Pylone, etc.","ENVTECH",
AQ2011="AKTIVCO DEFAUT GE &amp; POWER Cabinet","AKTIVCO",
AQ2011="AKTIVCO Coupure ENEO &amp; Baisse de tension","AKTIVCO GRID ONLY",
AQ2011="Coupure ENEO &amp; Baisse de tension","IHS GRID ONLY",
AQ2011="Defaut GE &amp; POWER Cabinet","IHS",
AQ2011="Sharing","Partners",
AQ2011="Sites strategiques &amp; DataCenter","SST &amp; DC",
AQ2011="Exclu","Exclu",
AQ2011="SAT","SAT",
AQ2011="SPARE-ISSUE","SPARE-ISSUE",
AQ2011="Fiber CAmtel","TRANS_FO_CAMTEL",
AQ2011="Fiber AOF","Fiber AOF",
AQ2011="Projet OCM (HUAWEI)","TRAVAUX-HUAWEI",
AQ2011="Projet OCM (NOKIA)","TRAVAUX-NOKIA",
AQ2011="ACCESS-ISSUE","ACCESS-ISSUE",
AQ2011="Projet OCM (ZTE, NOKIA, autres projets)","TRAVAUX OCM",
AQ2011="No root CAuse","No root cause",
AQ2011="ODU HS","PDH",
AQ2011="IP &amp; VLAN","PDH",
AQ2011="Warehouse HUAWEI","SPARE-ISSUE",
AQ2011="SPARE-HS","SPARE-ISSUE",
AQ2011="Power Telco","BSS",AQ2011="no impacts","no impacts"
),"")</f>
        <v>No root cause</v>
      </c>
      <c r="AP2011" s="48" t="str" cm="1">
        <f t="array" ref="AP2011">IFERROR(_xlfn.IFS(
AQ2011="MPR ISSUE","TX ISSUE",
AQ2011="BSS Hardware Issue","RAN ISSUE",
AQ2011="Sites strategiques, MLL, Pylone, etc.","ENVTECH",
AQ2011="AKTIVCO DEFAUT GE &amp; POWER Cabinet","POWER ISSUE",
AQ2011="AKTIVCO Coupure ENEO &amp; Baisse de tension","POWER ISSUE",
AQ2011="Coupure ENEO &amp; Baisse de tension","POWER ISSUE",
AQ2011="Defaut GE &amp; POWER Cabinet","POWER ISSUE",
AQ2011="Sharing","POWER ISSUE",
AQ2011="Sites strategiques &amp; DataCenter","POWER ISSUE",
AQ2011="Exclu","Exclu",
AQ2011="SAT","TX ISSUE",
AQ2011="SPARE-ISSUE","SPARE-ISSUE",
AQ2011="Fiber CAmtel","TX ISSUE",
AQ2011="Fiber AOF","TX ISSUE",
AQ2011="Projet OCM (HUAWEI)","TRAVAUX-HUAWEI",
AQ2011="Projet OCM (NOKIA)","TRAVAUX -NOKIA",
AQ2011="ACCESS-ISSUE","ACCESS-ISSUE",
AQ2011="Projet OCM (ZTE, NOKIA, autres projets)","TRAVAUX OCM",
AQ2011="No root CAuse","No root cause",
AQ2011="ODU HS","TX ISSUE",
AQ2011="IP &amp; VLAN","TX ISSUE",
AQ2011="Warehouse HUAWEI","SPARE-ISSUE",
AQ2011="SPARE-HS","SPARE-ISSUE",
AQ2011="Power Telco","RAN ISSUE",AQ2011="no impacts","no impacts"
),"")</f>
        <v>No root cause</v>
      </c>
      <c r="AQ2011" s="126" t="s">
        <v>5344</v>
      </c>
      <c r="AR2011" s="48" t="str" cm="1">
        <f t="array" ref="AR2011">IFERROR(_xlfn.IFS(
AQ2011="MPR ISSUE","ACTIVE",
AQ2011="BSS Hardware Issue","ACTIVE",
AQ2011="Sites strategiques, MLL, Pylone, etc.","PASSIVE",
AQ2011="AKTIVCO DEFAUT GE &amp; POWER Cabinet","PASSIVE",
AQ2011="AKTIVCO Coupure ENEO &amp; Baisse de tension","PASSIVE",
AQ2011="Coupure ENEO &amp; Baisse de tension","PASSIVE",
AQ2011="Defaut GE &amp; POWER Cabinet","PASSIVE",
AQ2011="Sharing","PASSIVE",
AQ2011="Sites strategiques &amp; DataCenter","PASSIVE",
AQ2011="Exclu","Exclu",
AQ2011="SAT","ACTIVE",
AQ2011="SPARE-ISSUE","SPARE-ISSUE",
AQ2011="Fiber CAmtel","ACTIVE",
AQ2011="Fiber AOF","ACTIVE",
AQ2011="Projet OCM (HUAWEI)","PLANNED WORKS",
AQ2011="Projet OCM (NOKIA)","PLANNED WORKS",
AQ2011="ACCESS-ISSUE","ACCESS-ISSUE",
AQ2011="Projet OCM (ZTE, NOKIA, autres projets)","PLANNED WORKS",
AQ2011="No root CAuse","No root cause",
AQ2011="ODU HS","ACTIVE",
AQ2011="IP &amp; VLAN","ACTIVE",
AQ2011="Warehouse HUAWEI","SPARE-ISSUE",
AQ2011="SPARE-HS","SPARE-ISSUE",
AQ2011="Power Telco","ACTIVE", AQ2011="no impacts","no impacts"
),"")</f>
        <v>No root cause</v>
      </c>
      <c r="AS2011" s="92" t="s">
        <v>5537</v>
      </c>
      <c r="AT2011" s="98" t="s">
        <v>4074</v>
      </c>
      <c r="AV2011" s="17" t="s">
        <v>5537</v>
      </c>
      <c r="AW2011" s="7" t="s">
        <v>5537</v>
      </c>
      <c r="AX2011" s="6" t="s">
        <v>5537</v>
      </c>
      <c r="AY2011" s="7"/>
      <c r="AZ2011" s="3" t="s">
        <v>5537</v>
      </c>
      <c r="BA2011" s="18" t="s">
        <v>5537</v>
      </c>
      <c r="BB2011" s="18" t="s">
        <v>5537</v>
      </c>
      <c r="BC2011" s="18" t="s">
        <v>5537</v>
      </c>
      <c r="BD2011" s="18" t="s">
        <v>5537</v>
      </c>
      <c r="BE2011" s="18" t="s">
        <v>5537</v>
      </c>
      <c r="BF2011" s="18" t="s">
        <v>5537</v>
      </c>
      <c r="BG2011" s="18" t="s">
        <v>5537</v>
      </c>
      <c r="BH2011" s="18" t="s">
        <v>5537</v>
      </c>
      <c r="BI2011" s="18" t="s">
        <v>5537</v>
      </c>
      <c r="BJ2011" s="18" t="s">
        <v>5537</v>
      </c>
      <c r="BK2011" s="18" t="s">
        <v>5537</v>
      </c>
      <c r="BL2011" s="9" t="s">
        <v>5537</v>
      </c>
      <c r="BM2011" s="14" t="s">
        <v>5537</v>
      </c>
      <c r="BN2011" s="14" t="s">
        <v>5537</v>
      </c>
      <c r="BO2011" s="14" t="str">
        <f>_xlfn.XLOOKUP(B2011,'[4]cell downs 18042026 17h'!$B:$B,'[4]cell downs 18042026 17h'!$B:$B,"")</f>
        <v/>
      </c>
      <c r="BP2011" s="14" t="str">
        <f>_xlfn.XLOOKUP(B2011,'[5]Cells Huawei 19042026 15h'!$B:$B,'[5]Cells Huawei 19042026 15h'!$B:$B,"")</f>
        <v/>
      </c>
      <c r="BQ2011" s="9" t="str">
        <f>_xlfn.XLOOKUP(B2011,'[6]cells down 19042026 9H40'!$B:$B,'[6]cells down 19042026 9H40'!$B:$B,"")</f>
        <v/>
      </c>
      <c r="BR2011" s="9" t="s">
        <v>4074</v>
      </c>
      <c r="BS2011" s="9" t="s">
        <v>5537</v>
      </c>
      <c r="BT2011" s="108"/>
    </row>
    <row r="2012" spans="1:72" s="9" customFormat="1" ht="13" customHeight="1" x14ac:dyDescent="0.35">
      <c r="A2012" s="1" t="s">
        <v>4075</v>
      </c>
      <c r="B2012" s="8" t="s">
        <v>4076</v>
      </c>
      <c r="C2012" s="3" t="str">
        <f>_xlfn.XLOOKUP(B2012,'[1]daily break down'!$D:$D,'[1]daily break down'!$E:$E,"")</f>
        <v>LITTORAL</v>
      </c>
      <c r="D2012" s="1" t="s">
        <v>11</v>
      </c>
      <c r="E2012" s="1" t="s">
        <v>12</v>
      </c>
      <c r="F2012" s="3" t="s">
        <v>31</v>
      </c>
      <c r="G2012" s="1" t="s">
        <v>4073</v>
      </c>
      <c r="H2012" s="34" t="str">
        <f>_xlfn.XLOOKUP(B2012,[2]CALCULATION!$B:$B,[2]CALCULATION!$H:$H,"")</f>
        <v>ZTE</v>
      </c>
      <c r="I2012" s="28">
        <v>0</v>
      </c>
      <c r="J2012" s="28">
        <v>0</v>
      </c>
      <c r="K2012" s="28">
        <v>0</v>
      </c>
      <c r="L2012" s="28">
        <v>0</v>
      </c>
      <c r="M2012" s="28">
        <v>0</v>
      </c>
      <c r="N2012" s="28">
        <v>0</v>
      </c>
      <c r="O2012" s="28">
        <v>0</v>
      </c>
      <c r="P2012" s="28">
        <v>0</v>
      </c>
      <c r="Q2012" s="28">
        <v>0</v>
      </c>
      <c r="R2012" s="28">
        <v>0</v>
      </c>
      <c r="S2012" s="93">
        <v>0</v>
      </c>
      <c r="T2012" s="93">
        <f>_xlfn.XLOOKUP(B2012,'[3]Nur des jours'!$B:$B,'[3]Nur des jours'!$U:$U,"")</f>
        <v>0</v>
      </c>
      <c r="U2012" s="93">
        <v>0</v>
      </c>
      <c r="V2012" s="93">
        <v>0</v>
      </c>
      <c r="W2012" s="93">
        <v>0</v>
      </c>
      <c r="X2012" s="93">
        <v>0</v>
      </c>
      <c r="Y2012" s="93">
        <v>0</v>
      </c>
      <c r="Z2012" s="93">
        <v>0</v>
      </c>
      <c r="AA2012" s="93">
        <v>0</v>
      </c>
      <c r="AB2012" s="93">
        <v>0</v>
      </c>
      <c r="AC2012" s="93"/>
      <c r="AD2012" s="93">
        <v>0</v>
      </c>
      <c r="AE2012" s="93">
        <v>0</v>
      </c>
      <c r="AF2012" s="93">
        <v>0</v>
      </c>
      <c r="AG2012" s="93"/>
      <c r="AH2012" s="93">
        <v>0</v>
      </c>
      <c r="AI2012" s="93">
        <v>0</v>
      </c>
      <c r="AJ2012" s="93">
        <v>0</v>
      </c>
      <c r="AK2012" s="93">
        <v>0</v>
      </c>
      <c r="AL2012" s="93">
        <v>0</v>
      </c>
      <c r="AM2012" s="49" t="s">
        <v>5559</v>
      </c>
      <c r="AN2012" s="49"/>
      <c r="AO2012" s="48" t="str" cm="1">
        <f t="array" ref="AO2012">IFERROR(_xlfn.IFS(
AQ2012="MPR ISSUE","PDH",
AQ2012="BSS Hardware Issue","BSS",
AQ2012="Sites strategiques, MLL, Pylone, etc.","ENVTECH",
AQ2012="AKTIVCO DEFAUT GE &amp; POWER Cabinet","AKTIVCO",
AQ2012="AKTIVCO Coupure ENEO &amp; Baisse de tension","AKTIVCO GRID ONLY",
AQ2012="Coupure ENEO &amp; Baisse de tension","IHS GRID ONLY",
AQ2012="Defaut GE &amp; POWER Cabinet","IHS",
AQ2012="Sharing","Partners",
AQ2012="Sites strategiques &amp; DataCenter","SST &amp; DC",
AQ2012="Exclu","Exclu",
AQ2012="SAT","SAT",
AQ2012="SPARE-ISSUE","SPARE-ISSUE",
AQ2012="Fiber CAmtel","TRANS_FO_CAMTEL",
AQ2012="Fiber AOF","Fiber AOF",
AQ2012="Projet OCM (HUAWEI)","TRAVAUX-HUAWEI",
AQ2012="Projet OCM (NOKIA)","TRAVAUX-NOKIA",
AQ2012="ACCESS-ISSUE","ACCESS-ISSUE",
AQ2012="Projet OCM (ZTE, NOKIA, autres projets)","TRAVAUX OCM",
AQ2012="No root CAuse","No root cause",
AQ2012="ODU HS","PDH",
AQ2012="IP &amp; VLAN","PDH",
AQ2012="Warehouse HUAWEI","SPARE-ISSUE",
AQ2012="SPARE-HS","SPARE-ISSUE",
AQ2012="Power Telco","BSS",AQ2012="no impacts","no impacts"
),"")</f>
        <v>No root cause</v>
      </c>
      <c r="AP2012" s="48" t="str" cm="1">
        <f t="array" ref="AP2012">IFERROR(_xlfn.IFS(
AQ2012="MPR ISSUE","TX ISSUE",
AQ2012="BSS Hardware Issue","RAN ISSUE",
AQ2012="Sites strategiques, MLL, Pylone, etc.","ENVTECH",
AQ2012="AKTIVCO DEFAUT GE &amp; POWER Cabinet","POWER ISSUE",
AQ2012="AKTIVCO Coupure ENEO &amp; Baisse de tension","POWER ISSUE",
AQ2012="Coupure ENEO &amp; Baisse de tension","POWER ISSUE",
AQ2012="Defaut GE &amp; POWER Cabinet","POWER ISSUE",
AQ2012="Sharing","POWER ISSUE",
AQ2012="Sites strategiques &amp; DataCenter","POWER ISSUE",
AQ2012="Exclu","Exclu",
AQ2012="SAT","TX ISSUE",
AQ2012="SPARE-ISSUE","SPARE-ISSUE",
AQ2012="Fiber CAmtel","TX ISSUE",
AQ2012="Fiber AOF","TX ISSUE",
AQ2012="Projet OCM (HUAWEI)","TRAVAUX-HUAWEI",
AQ2012="Projet OCM (NOKIA)","TRAVAUX -NOKIA",
AQ2012="ACCESS-ISSUE","ACCESS-ISSUE",
AQ2012="Projet OCM (ZTE, NOKIA, autres projets)","TRAVAUX OCM",
AQ2012="No root CAuse","No root cause",
AQ2012="ODU HS","TX ISSUE",
AQ2012="IP &amp; VLAN","TX ISSUE",
AQ2012="Warehouse HUAWEI","SPARE-ISSUE",
AQ2012="SPARE-HS","SPARE-ISSUE",
AQ2012="Power Telco","RAN ISSUE",AQ2012="no impacts","no impacts"
),"")</f>
        <v>No root cause</v>
      </c>
      <c r="AQ2012" s="126" t="s">
        <v>5344</v>
      </c>
      <c r="AR2012" s="48" t="str" cm="1">
        <f t="array" ref="AR2012">IFERROR(_xlfn.IFS(
AQ2012="MPR ISSUE","ACTIVE",
AQ2012="BSS Hardware Issue","ACTIVE",
AQ2012="Sites strategiques, MLL, Pylone, etc.","PASSIVE",
AQ2012="AKTIVCO DEFAUT GE &amp; POWER Cabinet","PASSIVE",
AQ2012="AKTIVCO Coupure ENEO &amp; Baisse de tension","PASSIVE",
AQ2012="Coupure ENEO &amp; Baisse de tension","PASSIVE",
AQ2012="Defaut GE &amp; POWER Cabinet","PASSIVE",
AQ2012="Sharing","PASSIVE",
AQ2012="Sites strategiques &amp; DataCenter","PASSIVE",
AQ2012="Exclu","Exclu",
AQ2012="SAT","ACTIVE",
AQ2012="SPARE-ISSUE","SPARE-ISSUE",
AQ2012="Fiber CAmtel","ACTIVE",
AQ2012="Fiber AOF","ACTIVE",
AQ2012="Projet OCM (HUAWEI)","PLANNED WORKS",
AQ2012="Projet OCM (NOKIA)","PLANNED WORKS",
AQ2012="ACCESS-ISSUE","ACCESS-ISSUE",
AQ2012="Projet OCM (ZTE, NOKIA, autres projets)","PLANNED WORKS",
AQ2012="No root CAuse","No root cause",
AQ2012="ODU HS","ACTIVE",
AQ2012="IP &amp; VLAN","ACTIVE",
AQ2012="Warehouse HUAWEI","SPARE-ISSUE",
AQ2012="SPARE-HS","SPARE-ISSUE",
AQ2012="Power Telco","ACTIVE", AQ2012="no impacts","no impacts"
),"")</f>
        <v>No root cause</v>
      </c>
      <c r="AS2012" s="92" t="s">
        <v>5537</v>
      </c>
      <c r="AT2012" s="98" t="s">
        <v>4076</v>
      </c>
      <c r="AV2012" s="17" t="s">
        <v>5537</v>
      </c>
      <c r="AW2012" s="7" t="s">
        <v>5537</v>
      </c>
      <c r="AX2012" s="6" t="s">
        <v>5537</v>
      </c>
      <c r="AY2012" s="7"/>
      <c r="AZ2012" s="3" t="s">
        <v>5537</v>
      </c>
      <c r="BA2012" s="18" t="s">
        <v>5537</v>
      </c>
      <c r="BB2012" s="18" t="s">
        <v>5537</v>
      </c>
      <c r="BC2012" s="18" t="s">
        <v>5537</v>
      </c>
      <c r="BD2012" s="18" t="s">
        <v>5537</v>
      </c>
      <c r="BE2012" s="18" t="s">
        <v>5537</v>
      </c>
      <c r="BF2012" s="18" t="s">
        <v>5537</v>
      </c>
      <c r="BG2012" s="18" t="s">
        <v>5537</v>
      </c>
      <c r="BH2012" s="18" t="s">
        <v>5537</v>
      </c>
      <c r="BI2012" s="18" t="s">
        <v>5537</v>
      </c>
      <c r="BJ2012" s="18" t="s">
        <v>5537</v>
      </c>
      <c r="BK2012" s="18" t="s">
        <v>5537</v>
      </c>
      <c r="BL2012" s="9" t="s">
        <v>5537</v>
      </c>
      <c r="BM2012" s="14" t="s">
        <v>5537</v>
      </c>
      <c r="BN2012" s="14" t="s">
        <v>5537</v>
      </c>
      <c r="BO2012" s="14" t="str">
        <f>_xlfn.XLOOKUP(B2012,'[4]cell downs 18042026 17h'!$B:$B,'[4]cell downs 18042026 17h'!$B:$B,"")</f>
        <v/>
      </c>
      <c r="BP2012" s="14" t="str">
        <f>_xlfn.XLOOKUP(B2012,'[5]Cells Huawei 19042026 15h'!$B:$B,'[5]Cells Huawei 19042026 15h'!$B:$B,"")</f>
        <v/>
      </c>
      <c r="BQ2012" s="9" t="str">
        <f>_xlfn.XLOOKUP(B2012,'[6]cells down 19042026 9H40'!$B:$B,'[6]cells down 19042026 9H40'!$B:$B,"")</f>
        <v/>
      </c>
      <c r="BR2012" s="9" t="s">
        <v>4076</v>
      </c>
      <c r="BS2012" s="9" t="s">
        <v>318</v>
      </c>
      <c r="BT2012" s="108"/>
    </row>
    <row r="2013" spans="1:72" s="9" customFormat="1" x14ac:dyDescent="0.35">
      <c r="A2013" s="1" t="s">
        <v>4077</v>
      </c>
      <c r="B2013" s="8" t="s">
        <v>4078</v>
      </c>
      <c r="C2013" s="3" t="str">
        <f>_xlfn.XLOOKUP(B2013,'[1]daily break down'!$D:$D,'[1]daily break down'!$E:$E,"")</f>
        <v>CENTRE</v>
      </c>
      <c r="D2013" s="1" t="s">
        <v>11</v>
      </c>
      <c r="E2013" s="1" t="s">
        <v>12</v>
      </c>
      <c r="F2013" s="3" t="s">
        <v>37</v>
      </c>
      <c r="G2013" s="1" t="s">
        <v>1577</v>
      </c>
      <c r="H2013" s="34" t="str">
        <f>_xlfn.XLOOKUP(B2013,[2]CALCULATION!$B:$B,[2]CALCULATION!$H:$H,"")</f>
        <v>ZTE</v>
      </c>
      <c r="I2013" s="28">
        <v>0</v>
      </c>
      <c r="J2013" s="28">
        <v>0</v>
      </c>
      <c r="K2013" s="28">
        <v>0</v>
      </c>
      <c r="L2013" s="28">
        <v>0</v>
      </c>
      <c r="M2013" s="28">
        <v>0</v>
      </c>
      <c r="N2013" s="28">
        <v>0</v>
      </c>
      <c r="O2013" s="28">
        <v>0</v>
      </c>
      <c r="P2013" s="28">
        <v>0</v>
      </c>
      <c r="Q2013" s="28">
        <v>0</v>
      </c>
      <c r="R2013" s="28">
        <v>0</v>
      </c>
      <c r="S2013" s="93">
        <v>0</v>
      </c>
      <c r="T2013" s="93">
        <f>_xlfn.XLOOKUP(B2013,'[3]Nur des jours'!$B:$B,'[3]Nur des jours'!$U:$U,"")</f>
        <v>0</v>
      </c>
      <c r="U2013" s="93">
        <v>0</v>
      </c>
      <c r="V2013" s="93">
        <v>0</v>
      </c>
      <c r="W2013" s="93">
        <v>0</v>
      </c>
      <c r="X2013" s="93">
        <v>0</v>
      </c>
      <c r="Y2013" s="93">
        <v>0</v>
      </c>
      <c r="Z2013" s="93">
        <v>0</v>
      </c>
      <c r="AA2013" s="93">
        <v>0</v>
      </c>
      <c r="AB2013" s="93">
        <v>0</v>
      </c>
      <c r="AC2013" s="93"/>
      <c r="AD2013" s="93">
        <v>0</v>
      </c>
      <c r="AE2013" s="93">
        <v>0</v>
      </c>
      <c r="AF2013" s="93">
        <v>0</v>
      </c>
      <c r="AG2013" s="93"/>
      <c r="AH2013" s="93">
        <v>0</v>
      </c>
      <c r="AI2013" s="93">
        <v>0</v>
      </c>
      <c r="AJ2013" s="93">
        <v>0</v>
      </c>
      <c r="AK2013" s="93">
        <v>0</v>
      </c>
      <c r="AL2013" s="93">
        <v>0</v>
      </c>
      <c r="AM2013" s="49" t="s">
        <v>5559</v>
      </c>
      <c r="AN2013" s="49"/>
      <c r="AO2013" s="48" t="str" cm="1">
        <f t="array" ref="AO2013">IFERROR(_xlfn.IFS(
AQ2013="MPR ISSUE","PDH",
AQ2013="BSS Hardware Issue","BSS",
AQ2013="Sites strategiques, MLL, Pylone, etc.","ENVTECH",
AQ2013="AKTIVCO DEFAUT GE &amp; POWER Cabinet","AKTIVCO",
AQ2013="AKTIVCO Coupure ENEO &amp; Baisse de tension","AKTIVCO GRID ONLY",
AQ2013="Coupure ENEO &amp; Baisse de tension","IHS GRID ONLY",
AQ2013="Defaut GE &amp; POWER Cabinet","IHS",
AQ2013="Sharing","Partners",
AQ2013="Sites strategiques &amp; DataCenter","SST &amp; DC",
AQ2013="Exclu","Exclu",
AQ2013="SAT","SAT",
AQ2013="SPARE-ISSUE","SPARE-ISSUE",
AQ2013="Fiber CAmtel","TRANS_FO_CAMTEL",
AQ2013="Fiber AOF","Fiber AOF",
AQ2013="Projet OCM (HUAWEI)","TRAVAUX-HUAWEI",
AQ2013="Projet OCM (NOKIA)","TRAVAUX-NOKIA",
AQ2013="ACCESS-ISSUE","ACCESS-ISSUE",
AQ2013="Projet OCM (ZTE, NOKIA, autres projets)","TRAVAUX OCM",
AQ2013="No root CAuse","No root cause",
AQ2013="ODU HS","PDH",
AQ2013="IP &amp; VLAN","PDH",
AQ2013="Warehouse HUAWEI","SPARE-ISSUE",
AQ2013="SPARE-HS","SPARE-ISSUE",
AQ2013="Power Telco","BSS",AQ2013="no impacts","no impacts"
),"")</f>
        <v>No root cause</v>
      </c>
      <c r="AP2013" s="48" t="str" cm="1">
        <f t="array" ref="AP2013">IFERROR(_xlfn.IFS(
AQ2013="MPR ISSUE","TX ISSUE",
AQ2013="BSS Hardware Issue","RAN ISSUE",
AQ2013="Sites strategiques, MLL, Pylone, etc.","ENVTECH",
AQ2013="AKTIVCO DEFAUT GE &amp; POWER Cabinet","POWER ISSUE",
AQ2013="AKTIVCO Coupure ENEO &amp; Baisse de tension","POWER ISSUE",
AQ2013="Coupure ENEO &amp; Baisse de tension","POWER ISSUE",
AQ2013="Defaut GE &amp; POWER Cabinet","POWER ISSUE",
AQ2013="Sharing","POWER ISSUE",
AQ2013="Sites strategiques &amp; DataCenter","POWER ISSUE",
AQ2013="Exclu","Exclu",
AQ2013="SAT","TX ISSUE",
AQ2013="SPARE-ISSUE","SPARE-ISSUE",
AQ2013="Fiber CAmtel","TX ISSUE",
AQ2013="Fiber AOF","TX ISSUE",
AQ2013="Projet OCM (HUAWEI)","TRAVAUX-HUAWEI",
AQ2013="Projet OCM (NOKIA)","TRAVAUX -NOKIA",
AQ2013="ACCESS-ISSUE","ACCESS-ISSUE",
AQ2013="Projet OCM (ZTE, NOKIA, autres projets)","TRAVAUX OCM",
AQ2013="No root CAuse","No root cause",
AQ2013="ODU HS","TX ISSUE",
AQ2013="IP &amp; VLAN","TX ISSUE",
AQ2013="Warehouse HUAWEI","SPARE-ISSUE",
AQ2013="SPARE-HS","SPARE-ISSUE",
AQ2013="Power Telco","RAN ISSUE",AQ2013="no impacts","no impacts"
),"")</f>
        <v>No root cause</v>
      </c>
      <c r="AQ2013" s="126" t="s">
        <v>5344</v>
      </c>
      <c r="AR2013" s="48" t="str" cm="1">
        <f t="array" ref="AR2013">IFERROR(_xlfn.IFS(
AQ2013="MPR ISSUE","ACTIVE",
AQ2013="BSS Hardware Issue","ACTIVE",
AQ2013="Sites strategiques, MLL, Pylone, etc.","PASSIVE",
AQ2013="AKTIVCO DEFAUT GE &amp; POWER Cabinet","PASSIVE",
AQ2013="AKTIVCO Coupure ENEO &amp; Baisse de tension","PASSIVE",
AQ2013="Coupure ENEO &amp; Baisse de tension","PASSIVE",
AQ2013="Defaut GE &amp; POWER Cabinet","PASSIVE",
AQ2013="Sharing","PASSIVE",
AQ2013="Sites strategiques &amp; DataCenter","PASSIVE",
AQ2013="Exclu","Exclu",
AQ2013="SAT","ACTIVE",
AQ2013="SPARE-ISSUE","SPARE-ISSUE",
AQ2013="Fiber CAmtel","ACTIVE",
AQ2013="Fiber AOF","ACTIVE",
AQ2013="Projet OCM (HUAWEI)","PLANNED WORKS",
AQ2013="Projet OCM (NOKIA)","PLANNED WORKS",
AQ2013="ACCESS-ISSUE","ACCESS-ISSUE",
AQ2013="Projet OCM (ZTE, NOKIA, autres projets)","PLANNED WORKS",
AQ2013="No root CAuse","No root cause",
AQ2013="ODU HS","ACTIVE",
AQ2013="IP &amp; VLAN","ACTIVE",
AQ2013="Warehouse HUAWEI","SPARE-ISSUE",
AQ2013="SPARE-HS","SPARE-ISSUE",
AQ2013="Power Telco","ACTIVE", AQ2013="no impacts","no impacts"
),"")</f>
        <v>No root cause</v>
      </c>
      <c r="AS2013" s="92" t="s">
        <v>5537</v>
      </c>
      <c r="AT2013" s="98" t="s">
        <v>4078</v>
      </c>
      <c r="AV2013" s="17" t="s">
        <v>5537</v>
      </c>
      <c r="AW2013" s="7" t="s">
        <v>5537</v>
      </c>
      <c r="AX2013" s="6" t="s">
        <v>5537</v>
      </c>
      <c r="AY2013" s="7"/>
      <c r="AZ2013" s="3" t="s">
        <v>5537</v>
      </c>
      <c r="BA2013" s="18" t="s">
        <v>5537</v>
      </c>
      <c r="BB2013" s="18" t="s">
        <v>5537</v>
      </c>
      <c r="BC2013" s="18" t="s">
        <v>5537</v>
      </c>
      <c r="BD2013" s="18" t="s">
        <v>5537</v>
      </c>
      <c r="BE2013" s="18" t="s">
        <v>5537</v>
      </c>
      <c r="BF2013" s="18" t="s">
        <v>5537</v>
      </c>
      <c r="BG2013" s="18" t="s">
        <v>5537</v>
      </c>
      <c r="BH2013" s="18" t="s">
        <v>5537</v>
      </c>
      <c r="BI2013" s="18" t="s">
        <v>5537</v>
      </c>
      <c r="BJ2013" s="18" t="s">
        <v>5537</v>
      </c>
      <c r="BK2013" s="18" t="s">
        <v>5537</v>
      </c>
      <c r="BL2013" s="9" t="s">
        <v>5537</v>
      </c>
      <c r="BM2013" s="14" t="s">
        <v>5537</v>
      </c>
      <c r="BN2013" s="14" t="s">
        <v>5537</v>
      </c>
      <c r="BO2013" s="14" t="str">
        <f>_xlfn.XLOOKUP(B2013,'[4]cell downs 18042026 17h'!$B:$B,'[4]cell downs 18042026 17h'!$B:$B,"")</f>
        <v/>
      </c>
      <c r="BP2013" s="14" t="str">
        <f>_xlfn.XLOOKUP(B2013,'[5]Cells Huawei 19042026 15h'!$B:$B,'[5]Cells Huawei 19042026 15h'!$B:$B,"")</f>
        <v/>
      </c>
      <c r="BQ2013" s="9" t="str">
        <f>_xlfn.XLOOKUP(B2013,'[6]cells down 19042026 9H40'!$B:$B,'[6]cells down 19042026 9H40'!$B:$B,"")</f>
        <v/>
      </c>
      <c r="BR2013" s="9" t="s">
        <v>4078</v>
      </c>
      <c r="BS2013" s="9" t="s">
        <v>5537</v>
      </c>
      <c r="BT2013" s="108"/>
    </row>
    <row r="2014" spans="1:72" s="9" customFormat="1" x14ac:dyDescent="0.35">
      <c r="A2014" s="1" t="s">
        <v>4079</v>
      </c>
      <c r="B2014" s="8" t="s">
        <v>4080</v>
      </c>
      <c r="C2014" s="3" t="str">
        <f>_xlfn.XLOOKUP(B2014,'[1]daily break down'!$D:$D,'[1]daily break down'!$E:$E,"")</f>
        <v>CENTRE</v>
      </c>
      <c r="D2014" s="1" t="s">
        <v>21</v>
      </c>
      <c r="E2014" s="1" t="s">
        <v>89</v>
      </c>
      <c r="F2014" s="3" t="s">
        <v>37</v>
      </c>
      <c r="G2014" s="1" t="s">
        <v>4079</v>
      </c>
      <c r="H2014" s="34" t="str">
        <f>_xlfn.XLOOKUP(B2014,[2]CALCULATION!$B:$B,[2]CALCULATION!$H:$H,"")</f>
        <v>ZTE</v>
      </c>
      <c r="I2014" s="28">
        <v>0</v>
      </c>
      <c r="J2014" s="28">
        <v>0</v>
      </c>
      <c r="K2014" s="28">
        <v>0</v>
      </c>
      <c r="L2014" s="28">
        <v>0</v>
      </c>
      <c r="M2014" s="28">
        <v>0</v>
      </c>
      <c r="N2014" s="28">
        <v>0</v>
      </c>
      <c r="O2014" s="28">
        <v>0</v>
      </c>
      <c r="P2014" s="28">
        <v>0</v>
      </c>
      <c r="Q2014" s="28">
        <v>0</v>
      </c>
      <c r="R2014" s="28">
        <v>0</v>
      </c>
      <c r="S2014" s="93">
        <v>0</v>
      </c>
      <c r="T2014" s="93">
        <f>_xlfn.XLOOKUP(B2014,'[3]Nur des jours'!$B:$B,'[3]Nur des jours'!$U:$U,"")</f>
        <v>0</v>
      </c>
      <c r="U2014" s="93">
        <v>0</v>
      </c>
      <c r="V2014" s="93">
        <v>0</v>
      </c>
      <c r="W2014" s="93">
        <v>0</v>
      </c>
      <c r="X2014" s="93">
        <v>0</v>
      </c>
      <c r="Y2014" s="93">
        <v>0</v>
      </c>
      <c r="Z2014" s="93">
        <v>0</v>
      </c>
      <c r="AA2014" s="93">
        <v>0</v>
      </c>
      <c r="AB2014" s="93">
        <v>0</v>
      </c>
      <c r="AC2014" s="93"/>
      <c r="AD2014" s="93">
        <v>0</v>
      </c>
      <c r="AE2014" s="93">
        <v>0</v>
      </c>
      <c r="AF2014" s="93">
        <v>0</v>
      </c>
      <c r="AG2014" s="93"/>
      <c r="AH2014" s="93">
        <v>0</v>
      </c>
      <c r="AI2014" s="93">
        <v>0</v>
      </c>
      <c r="AJ2014" s="93">
        <v>0</v>
      </c>
      <c r="AK2014" s="93">
        <v>0</v>
      </c>
      <c r="AL2014" s="93">
        <v>0</v>
      </c>
      <c r="AM2014" s="49" t="s">
        <v>5559</v>
      </c>
      <c r="AN2014" s="49"/>
      <c r="AO2014" s="48" t="str" cm="1">
        <f t="array" ref="AO2014">IFERROR(_xlfn.IFS(
AQ2014="MPR ISSUE","PDH",
AQ2014="BSS Hardware Issue","BSS",
AQ2014="Sites strategiques, MLL, Pylone, etc.","ENVTECH",
AQ2014="AKTIVCO DEFAUT GE &amp; POWER Cabinet","AKTIVCO",
AQ2014="AKTIVCO Coupure ENEO &amp; Baisse de tension","AKTIVCO GRID ONLY",
AQ2014="Coupure ENEO &amp; Baisse de tension","IHS GRID ONLY",
AQ2014="Defaut GE &amp; POWER Cabinet","IHS",
AQ2014="Sharing","Partners",
AQ2014="Sites strategiques &amp; DataCenter","SST &amp; DC",
AQ2014="Exclu","Exclu",
AQ2014="SAT","SAT",
AQ2014="SPARE-ISSUE","SPARE-ISSUE",
AQ2014="Fiber CAmtel","TRANS_FO_CAMTEL",
AQ2014="Fiber AOF","Fiber AOF",
AQ2014="Projet OCM (HUAWEI)","TRAVAUX-HUAWEI",
AQ2014="Projet OCM (NOKIA)","TRAVAUX-NOKIA",
AQ2014="ACCESS-ISSUE","ACCESS-ISSUE",
AQ2014="Projet OCM (ZTE, NOKIA, autres projets)","TRAVAUX OCM",
AQ2014="No root CAuse","No root cause",
AQ2014="ODU HS","PDH",
AQ2014="IP &amp; VLAN","PDH",
AQ2014="Warehouse HUAWEI","SPARE-ISSUE",
AQ2014="SPARE-HS","SPARE-ISSUE",
AQ2014="Power Telco","BSS",AQ2014="no impacts","no impacts"
),"")</f>
        <v>No root cause</v>
      </c>
      <c r="AP2014" s="48" t="str" cm="1">
        <f t="array" ref="AP2014">IFERROR(_xlfn.IFS(
AQ2014="MPR ISSUE","TX ISSUE",
AQ2014="BSS Hardware Issue","RAN ISSUE",
AQ2014="Sites strategiques, MLL, Pylone, etc.","ENVTECH",
AQ2014="AKTIVCO DEFAUT GE &amp; POWER Cabinet","POWER ISSUE",
AQ2014="AKTIVCO Coupure ENEO &amp; Baisse de tension","POWER ISSUE",
AQ2014="Coupure ENEO &amp; Baisse de tension","POWER ISSUE",
AQ2014="Defaut GE &amp; POWER Cabinet","POWER ISSUE",
AQ2014="Sharing","POWER ISSUE",
AQ2014="Sites strategiques &amp; DataCenter","POWER ISSUE",
AQ2014="Exclu","Exclu",
AQ2014="SAT","TX ISSUE",
AQ2014="SPARE-ISSUE","SPARE-ISSUE",
AQ2014="Fiber CAmtel","TX ISSUE",
AQ2014="Fiber AOF","TX ISSUE",
AQ2014="Projet OCM (HUAWEI)","TRAVAUX-HUAWEI",
AQ2014="Projet OCM (NOKIA)","TRAVAUX -NOKIA",
AQ2014="ACCESS-ISSUE","ACCESS-ISSUE",
AQ2014="Projet OCM (ZTE, NOKIA, autres projets)","TRAVAUX OCM",
AQ2014="No root CAuse","No root cause",
AQ2014="ODU HS","TX ISSUE",
AQ2014="IP &amp; VLAN","TX ISSUE",
AQ2014="Warehouse HUAWEI","SPARE-ISSUE",
AQ2014="SPARE-HS","SPARE-ISSUE",
AQ2014="Power Telco","RAN ISSUE",AQ2014="no impacts","no impacts"
),"")</f>
        <v>No root cause</v>
      </c>
      <c r="AQ2014" s="67" t="s">
        <v>5344</v>
      </c>
      <c r="AR2014" s="48" t="str" cm="1">
        <f t="array" ref="AR2014">IFERROR(_xlfn.IFS(
AQ2014="MPR ISSUE","ACTIVE",
AQ2014="BSS Hardware Issue","ACTIVE",
AQ2014="Sites strategiques, MLL, Pylone, etc.","PASSIVE",
AQ2014="AKTIVCO DEFAUT GE &amp; POWER Cabinet","PASSIVE",
AQ2014="AKTIVCO Coupure ENEO &amp; Baisse de tension","PASSIVE",
AQ2014="Coupure ENEO &amp; Baisse de tension","PASSIVE",
AQ2014="Defaut GE &amp; POWER Cabinet","PASSIVE",
AQ2014="Sharing","PASSIVE",
AQ2014="Sites strategiques &amp; DataCenter","PASSIVE",
AQ2014="Exclu","Exclu",
AQ2014="SAT","ACTIVE",
AQ2014="SPARE-ISSUE","SPARE-ISSUE",
AQ2014="Fiber CAmtel","ACTIVE",
AQ2014="Fiber AOF","ACTIVE",
AQ2014="Projet OCM (HUAWEI)","PLANNED WORKS",
AQ2014="Projet OCM (NOKIA)","PLANNED WORKS",
AQ2014="ACCESS-ISSUE","ACCESS-ISSUE",
AQ2014="Projet OCM (ZTE, NOKIA, autres projets)","PLANNED WORKS",
AQ2014="No root CAuse","No root cause",
AQ2014="ODU HS","ACTIVE",
AQ2014="IP &amp; VLAN","ACTIVE",
AQ2014="Warehouse HUAWEI","SPARE-ISSUE",
AQ2014="SPARE-HS","SPARE-ISSUE",
AQ2014="Power Telco","ACTIVE", AQ2014="no impacts","no impacts"
),"")</f>
        <v>No root cause</v>
      </c>
      <c r="AS2014" s="92" t="s">
        <v>5537</v>
      </c>
      <c r="AT2014" s="98" t="s">
        <v>4080</v>
      </c>
      <c r="AV2014" s="17" t="s">
        <v>5537</v>
      </c>
      <c r="AW2014" s="7" t="s">
        <v>5537</v>
      </c>
      <c r="AX2014" s="6" t="s">
        <v>5537</v>
      </c>
      <c r="AY2014" s="7"/>
      <c r="AZ2014" s="3" t="s">
        <v>5537</v>
      </c>
      <c r="BA2014" s="18" t="s">
        <v>5537</v>
      </c>
      <c r="BB2014" s="18" t="s">
        <v>5537</v>
      </c>
      <c r="BC2014" s="18" t="s">
        <v>5537</v>
      </c>
      <c r="BD2014" s="18" t="s">
        <v>5537</v>
      </c>
      <c r="BE2014" s="18" t="s">
        <v>5537</v>
      </c>
      <c r="BF2014" s="18" t="s">
        <v>5537</v>
      </c>
      <c r="BG2014" s="18" t="s">
        <v>5537</v>
      </c>
      <c r="BH2014" s="18" t="s">
        <v>5537</v>
      </c>
      <c r="BI2014" s="18" t="s">
        <v>5537</v>
      </c>
      <c r="BJ2014" s="18" t="s">
        <v>5537</v>
      </c>
      <c r="BK2014" s="18" t="s">
        <v>5537</v>
      </c>
      <c r="BL2014" s="9" t="s">
        <v>5537</v>
      </c>
      <c r="BM2014" s="14" t="s">
        <v>5537</v>
      </c>
      <c r="BN2014" s="14" t="s">
        <v>5537</v>
      </c>
      <c r="BO2014" s="14" t="str">
        <f>_xlfn.XLOOKUP(B2014,'[4]cell downs 18042026 17h'!$B:$B,'[4]cell downs 18042026 17h'!$B:$B,"")</f>
        <v/>
      </c>
      <c r="BP2014" s="14" t="str">
        <f>_xlfn.XLOOKUP(B2014,'[5]Cells Huawei 19042026 15h'!$B:$B,'[5]Cells Huawei 19042026 15h'!$B:$B,"")</f>
        <v/>
      </c>
      <c r="BQ2014" s="9" t="str">
        <f>_xlfn.XLOOKUP(B2014,'[6]cells down 19042026 9H40'!$B:$B,'[6]cells down 19042026 9H40'!$B:$B,"")</f>
        <v/>
      </c>
      <c r="BR2014" s="9" t="s">
        <v>5537</v>
      </c>
      <c r="BS2014" s="9" t="s">
        <v>5537</v>
      </c>
      <c r="BT2014" s="108"/>
    </row>
    <row r="2015" spans="1:72" s="9" customFormat="1" x14ac:dyDescent="0.35">
      <c r="A2015" s="1" t="s">
        <v>4083</v>
      </c>
      <c r="B2015" s="8" t="s">
        <v>4084</v>
      </c>
      <c r="C2015" s="3" t="str">
        <f>_xlfn.XLOOKUP(B2015,'[1]daily break down'!$D:$D,'[1]daily break down'!$E:$E,"")</f>
        <v>LITTORAL</v>
      </c>
      <c r="D2015" s="1" t="s">
        <v>11</v>
      </c>
      <c r="E2015" s="1" t="s">
        <v>12</v>
      </c>
      <c r="F2015" s="3" t="s">
        <v>31</v>
      </c>
      <c r="G2015" s="1" t="s">
        <v>3686</v>
      </c>
      <c r="H2015" s="34" t="str">
        <f>_xlfn.XLOOKUP(B2015,[2]CALCULATION!$B:$B,[2]CALCULATION!$H:$H,"")</f>
        <v>ZTE</v>
      </c>
      <c r="I2015" s="28">
        <v>0</v>
      </c>
      <c r="J2015" s="28">
        <v>0</v>
      </c>
      <c r="K2015" s="28">
        <v>0</v>
      </c>
      <c r="L2015" s="28">
        <v>0</v>
      </c>
      <c r="M2015" s="28">
        <v>0</v>
      </c>
      <c r="N2015" s="28">
        <v>0</v>
      </c>
      <c r="O2015" s="28">
        <v>0</v>
      </c>
      <c r="P2015" s="28">
        <v>0</v>
      </c>
      <c r="Q2015" s="28">
        <v>0</v>
      </c>
      <c r="R2015" s="28">
        <v>0</v>
      </c>
      <c r="S2015" s="93">
        <v>0</v>
      </c>
      <c r="T2015" s="93">
        <f>_xlfn.XLOOKUP(B2015,'[3]Nur des jours'!$B:$B,'[3]Nur des jours'!$U:$U,"")</f>
        <v>0</v>
      </c>
      <c r="U2015" s="93">
        <v>0</v>
      </c>
      <c r="V2015" s="93">
        <v>0</v>
      </c>
      <c r="W2015" s="93">
        <v>0</v>
      </c>
      <c r="X2015" s="93">
        <v>0</v>
      </c>
      <c r="Y2015" s="93">
        <v>0</v>
      </c>
      <c r="Z2015" s="93">
        <v>0</v>
      </c>
      <c r="AA2015" s="93">
        <v>0</v>
      </c>
      <c r="AB2015" s="93">
        <v>0</v>
      </c>
      <c r="AC2015" s="93"/>
      <c r="AD2015" s="93">
        <v>0</v>
      </c>
      <c r="AE2015" s="93">
        <v>0</v>
      </c>
      <c r="AF2015" s="93">
        <v>0</v>
      </c>
      <c r="AG2015" s="93"/>
      <c r="AH2015" s="93">
        <v>0</v>
      </c>
      <c r="AI2015" s="93">
        <v>0</v>
      </c>
      <c r="AJ2015" s="93">
        <v>0</v>
      </c>
      <c r="AK2015" s="93">
        <v>0</v>
      </c>
      <c r="AL2015" s="93">
        <v>0</v>
      </c>
      <c r="AM2015" s="49" t="s">
        <v>5559</v>
      </c>
      <c r="AN2015" s="49"/>
      <c r="AO2015" s="48" t="str" cm="1">
        <f t="array" ref="AO2015">IFERROR(_xlfn.IFS(
AQ2015="MPR ISSUE","PDH",
AQ2015="BSS Hardware Issue","BSS",
AQ2015="Sites strategiques, MLL, Pylone, etc.","ENVTECH",
AQ2015="AKTIVCO DEFAUT GE &amp; POWER Cabinet","AKTIVCO",
AQ2015="AKTIVCO Coupure ENEO &amp; Baisse de tension","AKTIVCO GRID ONLY",
AQ2015="Coupure ENEO &amp; Baisse de tension","IHS GRID ONLY",
AQ2015="Defaut GE &amp; POWER Cabinet","IHS",
AQ2015="Sharing","Partners",
AQ2015="Sites strategiques &amp; DataCenter","SST &amp; DC",
AQ2015="Exclu","Exclu",
AQ2015="SAT","SAT",
AQ2015="SPARE-ISSUE","SPARE-ISSUE",
AQ2015="Fiber CAmtel","TRANS_FO_CAMTEL",
AQ2015="Fiber AOF","Fiber AOF",
AQ2015="Projet OCM (HUAWEI)","TRAVAUX-HUAWEI",
AQ2015="Projet OCM (NOKIA)","TRAVAUX-NOKIA",
AQ2015="ACCESS-ISSUE","ACCESS-ISSUE",
AQ2015="Projet OCM (ZTE, NOKIA, autres projets)","TRAVAUX OCM",
AQ2015="No root CAuse","No root cause",
AQ2015="ODU HS","PDH",
AQ2015="IP &amp; VLAN","PDH",
AQ2015="Warehouse HUAWEI","SPARE-ISSUE",
AQ2015="SPARE-HS","SPARE-ISSUE",
AQ2015="Power Telco","BSS",AQ2015="no impacts","no impacts"
),"")</f>
        <v>No root cause</v>
      </c>
      <c r="AP2015" s="48" t="str" cm="1">
        <f t="array" ref="AP2015">IFERROR(_xlfn.IFS(
AQ2015="MPR ISSUE","TX ISSUE",
AQ2015="BSS Hardware Issue","RAN ISSUE",
AQ2015="Sites strategiques, MLL, Pylone, etc.","ENVTECH",
AQ2015="AKTIVCO DEFAUT GE &amp; POWER Cabinet","POWER ISSUE",
AQ2015="AKTIVCO Coupure ENEO &amp; Baisse de tension","POWER ISSUE",
AQ2015="Coupure ENEO &amp; Baisse de tension","POWER ISSUE",
AQ2015="Defaut GE &amp; POWER Cabinet","POWER ISSUE",
AQ2015="Sharing","POWER ISSUE",
AQ2015="Sites strategiques &amp; DataCenter","POWER ISSUE",
AQ2015="Exclu","Exclu",
AQ2015="SAT","TX ISSUE",
AQ2015="SPARE-ISSUE","SPARE-ISSUE",
AQ2015="Fiber CAmtel","TX ISSUE",
AQ2015="Fiber AOF","TX ISSUE",
AQ2015="Projet OCM (HUAWEI)","TRAVAUX-HUAWEI",
AQ2015="Projet OCM (NOKIA)","TRAVAUX -NOKIA",
AQ2015="ACCESS-ISSUE","ACCESS-ISSUE",
AQ2015="Projet OCM (ZTE, NOKIA, autres projets)","TRAVAUX OCM",
AQ2015="No root CAuse","No root cause",
AQ2015="ODU HS","TX ISSUE",
AQ2015="IP &amp; VLAN","TX ISSUE",
AQ2015="Warehouse HUAWEI","SPARE-ISSUE",
AQ2015="SPARE-HS","SPARE-ISSUE",
AQ2015="Power Telco","RAN ISSUE",AQ2015="no impacts","no impacts"
),"")</f>
        <v>No root cause</v>
      </c>
      <c r="AQ2015" s="126" t="s">
        <v>5344</v>
      </c>
      <c r="AR2015" s="48" t="str" cm="1">
        <f t="array" ref="AR2015">IFERROR(_xlfn.IFS(
AQ2015="MPR ISSUE","ACTIVE",
AQ2015="BSS Hardware Issue","ACTIVE",
AQ2015="Sites strategiques, MLL, Pylone, etc.","PASSIVE",
AQ2015="AKTIVCO DEFAUT GE &amp; POWER Cabinet","PASSIVE",
AQ2015="AKTIVCO Coupure ENEO &amp; Baisse de tension","PASSIVE",
AQ2015="Coupure ENEO &amp; Baisse de tension","PASSIVE",
AQ2015="Defaut GE &amp; POWER Cabinet","PASSIVE",
AQ2015="Sharing","PASSIVE",
AQ2015="Sites strategiques &amp; DataCenter","PASSIVE",
AQ2015="Exclu","Exclu",
AQ2015="SAT","ACTIVE",
AQ2015="SPARE-ISSUE","SPARE-ISSUE",
AQ2015="Fiber CAmtel","ACTIVE",
AQ2015="Fiber AOF","ACTIVE",
AQ2015="Projet OCM (HUAWEI)","PLANNED WORKS",
AQ2015="Projet OCM (NOKIA)","PLANNED WORKS",
AQ2015="ACCESS-ISSUE","ACCESS-ISSUE",
AQ2015="Projet OCM (ZTE, NOKIA, autres projets)","PLANNED WORKS",
AQ2015="No root CAuse","No root cause",
AQ2015="ODU HS","ACTIVE",
AQ2015="IP &amp; VLAN","ACTIVE",
AQ2015="Warehouse HUAWEI","SPARE-ISSUE",
AQ2015="SPARE-HS","SPARE-ISSUE",
AQ2015="Power Telco","ACTIVE", AQ2015="no impacts","no impacts"
),"")</f>
        <v>No root cause</v>
      </c>
      <c r="AS2015" s="92" t="s">
        <v>5537</v>
      </c>
      <c r="AT2015" s="98" t="s">
        <v>4084</v>
      </c>
      <c r="AV2015" s="17" t="s">
        <v>5537</v>
      </c>
      <c r="AW2015" s="7" t="s">
        <v>5537</v>
      </c>
      <c r="AX2015" s="6" t="s">
        <v>5537</v>
      </c>
      <c r="AY2015" s="7"/>
      <c r="AZ2015" s="3" t="s">
        <v>5537</v>
      </c>
      <c r="BA2015" s="18" t="s">
        <v>5537</v>
      </c>
      <c r="BB2015" s="18" t="s">
        <v>5537</v>
      </c>
      <c r="BC2015" s="18" t="s">
        <v>5537</v>
      </c>
      <c r="BD2015" s="18" t="s">
        <v>5537</v>
      </c>
      <c r="BE2015" s="18" t="s">
        <v>5537</v>
      </c>
      <c r="BF2015" s="18" t="s">
        <v>5537</v>
      </c>
      <c r="BG2015" s="18" t="s">
        <v>5537</v>
      </c>
      <c r="BH2015" s="18" t="s">
        <v>5537</v>
      </c>
      <c r="BI2015" s="18" t="s">
        <v>5537</v>
      </c>
      <c r="BJ2015" s="18" t="s">
        <v>5537</v>
      </c>
      <c r="BK2015" s="18" t="s">
        <v>5537</v>
      </c>
      <c r="BL2015" s="9" t="s">
        <v>5537</v>
      </c>
      <c r="BM2015" s="14" t="s">
        <v>5537</v>
      </c>
      <c r="BN2015" s="14" t="s">
        <v>5537</v>
      </c>
      <c r="BO2015" s="14" t="str">
        <f>_xlfn.XLOOKUP(B2015,'[4]cell downs 18042026 17h'!$B:$B,'[4]cell downs 18042026 17h'!$B:$B,"")</f>
        <v/>
      </c>
      <c r="BP2015" s="14" t="str">
        <f>_xlfn.XLOOKUP(B2015,'[5]Cells Huawei 19042026 15h'!$B:$B,'[5]Cells Huawei 19042026 15h'!$B:$B,"")</f>
        <v/>
      </c>
      <c r="BQ2015" s="9" t="str">
        <f>_xlfn.XLOOKUP(B2015,'[6]cells down 19042026 9H40'!$B:$B,'[6]cells down 19042026 9H40'!$B:$B,"")</f>
        <v/>
      </c>
      <c r="BR2015" s="9" t="s">
        <v>4084</v>
      </c>
      <c r="BS2015" s="9" t="s">
        <v>5537</v>
      </c>
      <c r="BT2015" s="108"/>
    </row>
    <row r="2016" spans="1:72" s="9" customFormat="1" x14ac:dyDescent="0.35">
      <c r="A2016" s="1" t="s">
        <v>4087</v>
      </c>
      <c r="B2016" s="8" t="s">
        <v>4088</v>
      </c>
      <c r="C2016" s="3" t="str">
        <f>_xlfn.XLOOKUP(B2016,'[1]daily break down'!$D:$D,'[1]daily break down'!$E:$E,"")</f>
        <v>OUEST</v>
      </c>
      <c r="D2016" s="1" t="s">
        <v>11</v>
      </c>
      <c r="E2016" s="1" t="s">
        <v>12</v>
      </c>
      <c r="F2016" s="3" t="s">
        <v>102</v>
      </c>
      <c r="G2016" s="1" t="s">
        <v>4089</v>
      </c>
      <c r="H2016" s="34" t="str">
        <f>_xlfn.XLOOKUP(B2016,[2]CALCULATION!$B:$B,[2]CALCULATION!$H:$H,"")</f>
        <v>ZTE</v>
      </c>
      <c r="I2016" s="28">
        <v>0</v>
      </c>
      <c r="J2016" s="28">
        <v>0</v>
      </c>
      <c r="K2016" s="28">
        <v>0</v>
      </c>
      <c r="L2016" s="28">
        <v>0</v>
      </c>
      <c r="M2016" s="28">
        <v>0</v>
      </c>
      <c r="N2016" s="28">
        <v>0</v>
      </c>
      <c r="O2016" s="28">
        <v>0</v>
      </c>
      <c r="P2016" s="28">
        <v>0</v>
      </c>
      <c r="Q2016" s="28">
        <v>0</v>
      </c>
      <c r="R2016" s="28">
        <v>0</v>
      </c>
      <c r="S2016" s="93">
        <v>0</v>
      </c>
      <c r="T2016" s="93">
        <f>_xlfn.XLOOKUP(B2016,'[3]Nur des jours'!$B:$B,'[3]Nur des jours'!$U:$U,"")</f>
        <v>0</v>
      </c>
      <c r="U2016" s="93">
        <v>0</v>
      </c>
      <c r="V2016" s="93">
        <v>0</v>
      </c>
      <c r="W2016" s="93">
        <v>0</v>
      </c>
      <c r="X2016" s="93">
        <v>0</v>
      </c>
      <c r="Y2016" s="93">
        <v>0</v>
      </c>
      <c r="Z2016" s="93">
        <v>0</v>
      </c>
      <c r="AA2016" s="93">
        <v>0</v>
      </c>
      <c r="AB2016" s="93">
        <v>0</v>
      </c>
      <c r="AC2016" s="93"/>
      <c r="AD2016" s="93">
        <v>0</v>
      </c>
      <c r="AE2016" s="93">
        <v>0</v>
      </c>
      <c r="AF2016" s="93">
        <v>0</v>
      </c>
      <c r="AG2016" s="93"/>
      <c r="AH2016" s="93">
        <v>0</v>
      </c>
      <c r="AI2016" s="93">
        <v>0</v>
      </c>
      <c r="AJ2016" s="93">
        <v>0</v>
      </c>
      <c r="AK2016" s="93">
        <v>0</v>
      </c>
      <c r="AL2016" s="93">
        <v>0</v>
      </c>
      <c r="AM2016" s="49" t="s">
        <v>5559</v>
      </c>
      <c r="AN2016" s="49"/>
      <c r="AO2016" s="48" t="str" cm="1">
        <f t="array" ref="AO2016">IFERROR(_xlfn.IFS(
AQ2016="MPR ISSUE","PDH",
AQ2016="BSS Hardware Issue","BSS",
AQ2016="Sites strategiques, MLL, Pylone, etc.","ENVTECH",
AQ2016="AKTIVCO DEFAUT GE &amp; POWER Cabinet","AKTIVCO",
AQ2016="AKTIVCO Coupure ENEO &amp; Baisse de tension","AKTIVCO GRID ONLY",
AQ2016="Coupure ENEO &amp; Baisse de tension","IHS GRID ONLY",
AQ2016="Defaut GE &amp; POWER Cabinet","IHS",
AQ2016="Sharing","Partners",
AQ2016="Sites strategiques &amp; DataCenter","SST &amp; DC",
AQ2016="Exclu","Exclu",
AQ2016="SAT","SAT",
AQ2016="SPARE-ISSUE","SPARE-ISSUE",
AQ2016="Fiber CAmtel","TRANS_FO_CAMTEL",
AQ2016="Fiber AOF","Fiber AOF",
AQ2016="Projet OCM (HUAWEI)","TRAVAUX-HUAWEI",
AQ2016="Projet OCM (NOKIA)","TRAVAUX-NOKIA",
AQ2016="ACCESS-ISSUE","ACCESS-ISSUE",
AQ2016="Projet OCM (ZTE, NOKIA, autres projets)","TRAVAUX OCM",
AQ2016="No root CAuse","No root cause",
AQ2016="ODU HS","PDH",
AQ2016="IP &amp; VLAN","PDH",
AQ2016="Warehouse HUAWEI","SPARE-ISSUE",
AQ2016="SPARE-HS","SPARE-ISSUE",
AQ2016="Power Telco","BSS",AQ2016="no impacts","no impacts"
),"")</f>
        <v>No root cause</v>
      </c>
      <c r="AP2016" s="48" t="str" cm="1">
        <f t="array" ref="AP2016">IFERROR(_xlfn.IFS(
AQ2016="MPR ISSUE","TX ISSUE",
AQ2016="BSS Hardware Issue","RAN ISSUE",
AQ2016="Sites strategiques, MLL, Pylone, etc.","ENVTECH",
AQ2016="AKTIVCO DEFAUT GE &amp; POWER Cabinet","POWER ISSUE",
AQ2016="AKTIVCO Coupure ENEO &amp; Baisse de tension","POWER ISSUE",
AQ2016="Coupure ENEO &amp; Baisse de tension","POWER ISSUE",
AQ2016="Defaut GE &amp; POWER Cabinet","POWER ISSUE",
AQ2016="Sharing","POWER ISSUE",
AQ2016="Sites strategiques &amp; DataCenter","POWER ISSUE",
AQ2016="Exclu","Exclu",
AQ2016="SAT","TX ISSUE",
AQ2016="SPARE-ISSUE","SPARE-ISSUE",
AQ2016="Fiber CAmtel","TX ISSUE",
AQ2016="Fiber AOF","TX ISSUE",
AQ2016="Projet OCM (HUAWEI)","TRAVAUX-HUAWEI",
AQ2016="Projet OCM (NOKIA)","TRAVAUX -NOKIA",
AQ2016="ACCESS-ISSUE","ACCESS-ISSUE",
AQ2016="Projet OCM (ZTE, NOKIA, autres projets)","TRAVAUX OCM",
AQ2016="No root CAuse","No root cause",
AQ2016="ODU HS","TX ISSUE",
AQ2016="IP &amp; VLAN","TX ISSUE",
AQ2016="Warehouse HUAWEI","SPARE-ISSUE",
AQ2016="SPARE-HS","SPARE-ISSUE",
AQ2016="Power Telco","RAN ISSUE",AQ2016="no impacts","no impacts"
),"")</f>
        <v>No root cause</v>
      </c>
      <c r="AQ2016" s="126" t="s">
        <v>5344</v>
      </c>
      <c r="AR2016" s="48" t="str" cm="1">
        <f t="array" ref="AR2016">IFERROR(_xlfn.IFS(
AQ2016="MPR ISSUE","ACTIVE",
AQ2016="BSS Hardware Issue","ACTIVE",
AQ2016="Sites strategiques, MLL, Pylone, etc.","PASSIVE",
AQ2016="AKTIVCO DEFAUT GE &amp; POWER Cabinet","PASSIVE",
AQ2016="AKTIVCO Coupure ENEO &amp; Baisse de tension","PASSIVE",
AQ2016="Coupure ENEO &amp; Baisse de tension","PASSIVE",
AQ2016="Defaut GE &amp; POWER Cabinet","PASSIVE",
AQ2016="Sharing","PASSIVE",
AQ2016="Sites strategiques &amp; DataCenter","PASSIVE",
AQ2016="Exclu","Exclu",
AQ2016="SAT","ACTIVE",
AQ2016="SPARE-ISSUE","SPARE-ISSUE",
AQ2016="Fiber CAmtel","ACTIVE",
AQ2016="Fiber AOF","ACTIVE",
AQ2016="Projet OCM (HUAWEI)","PLANNED WORKS",
AQ2016="Projet OCM (NOKIA)","PLANNED WORKS",
AQ2016="ACCESS-ISSUE","ACCESS-ISSUE",
AQ2016="Projet OCM (ZTE, NOKIA, autres projets)","PLANNED WORKS",
AQ2016="No root CAuse","No root cause",
AQ2016="ODU HS","ACTIVE",
AQ2016="IP &amp; VLAN","ACTIVE",
AQ2016="Warehouse HUAWEI","SPARE-ISSUE",
AQ2016="SPARE-HS","SPARE-ISSUE",
AQ2016="Power Telco","ACTIVE", AQ2016="no impacts","no impacts"
),"")</f>
        <v>No root cause</v>
      </c>
      <c r="AS2016" s="92" t="s">
        <v>5537</v>
      </c>
      <c r="AT2016" s="98" t="s">
        <v>4088</v>
      </c>
      <c r="AV2016" s="17" t="s">
        <v>5537</v>
      </c>
      <c r="AW2016" s="7" t="s">
        <v>5537</v>
      </c>
      <c r="AX2016" s="6" t="s">
        <v>5537</v>
      </c>
      <c r="AY2016" s="7"/>
      <c r="AZ2016" s="3" t="s">
        <v>5537</v>
      </c>
      <c r="BA2016" s="18" t="s">
        <v>5537</v>
      </c>
      <c r="BB2016" s="18" t="s">
        <v>5537</v>
      </c>
      <c r="BC2016" s="18" t="s">
        <v>5537</v>
      </c>
      <c r="BD2016" s="18" t="s">
        <v>5537</v>
      </c>
      <c r="BE2016" s="18" t="s">
        <v>5537</v>
      </c>
      <c r="BF2016" s="18" t="s">
        <v>5537</v>
      </c>
      <c r="BG2016" s="18" t="s">
        <v>5537</v>
      </c>
      <c r="BH2016" s="18" t="s">
        <v>5537</v>
      </c>
      <c r="BI2016" s="18" t="s">
        <v>5537</v>
      </c>
      <c r="BJ2016" s="18" t="s">
        <v>5537</v>
      </c>
      <c r="BK2016" s="18" t="s">
        <v>5537</v>
      </c>
      <c r="BL2016" s="9" t="s">
        <v>5537</v>
      </c>
      <c r="BM2016" s="14" t="s">
        <v>5537</v>
      </c>
      <c r="BN2016" s="14" t="s">
        <v>5537</v>
      </c>
      <c r="BO2016" s="14" t="str">
        <f>_xlfn.XLOOKUP(B2016,'[4]cell downs 18042026 17h'!$B:$B,'[4]cell downs 18042026 17h'!$B:$B,"")</f>
        <v/>
      </c>
      <c r="BP2016" s="14" t="str">
        <f>_xlfn.XLOOKUP(B2016,'[5]Cells Huawei 19042026 15h'!$B:$B,'[5]Cells Huawei 19042026 15h'!$B:$B,"")</f>
        <v/>
      </c>
      <c r="BQ2016" s="9" t="str">
        <f>_xlfn.XLOOKUP(B2016,'[6]cells down 19042026 9H40'!$B:$B,'[6]cells down 19042026 9H40'!$B:$B,"")</f>
        <v/>
      </c>
      <c r="BR2016" s="9" t="s">
        <v>4088</v>
      </c>
      <c r="BS2016" s="9" t="s">
        <v>5537</v>
      </c>
      <c r="BT2016" s="108"/>
    </row>
    <row r="2017" spans="1:72" s="9" customFormat="1" x14ac:dyDescent="0.35">
      <c r="A2017" s="1" t="s">
        <v>4094</v>
      </c>
      <c r="B2017" s="8" t="s">
        <v>4095</v>
      </c>
      <c r="C2017" s="3" t="str">
        <f>_xlfn.XLOOKUP(B2017,'[1]daily break down'!$D:$D,'[1]daily break down'!$E:$E,"")</f>
        <v>CENTRE</v>
      </c>
      <c r="D2017" s="1" t="s">
        <v>11</v>
      </c>
      <c r="E2017" s="1" t="s">
        <v>1129</v>
      </c>
      <c r="F2017" s="3" t="s">
        <v>226</v>
      </c>
      <c r="G2017" s="1" t="s">
        <v>4094</v>
      </c>
      <c r="H2017" s="34" t="str">
        <f>_xlfn.XLOOKUP(B2017,[2]CALCULATION!$B:$B,[2]CALCULATION!$H:$H,"")</f>
        <v>ZTE</v>
      </c>
      <c r="I2017" s="28">
        <v>0</v>
      </c>
      <c r="J2017" s="28">
        <v>0</v>
      </c>
      <c r="K2017" s="28">
        <v>0</v>
      </c>
      <c r="L2017" s="28">
        <v>0</v>
      </c>
      <c r="M2017" s="28">
        <v>0</v>
      </c>
      <c r="N2017" s="28">
        <v>0</v>
      </c>
      <c r="O2017" s="28">
        <v>0</v>
      </c>
      <c r="P2017" s="28">
        <v>0</v>
      </c>
      <c r="Q2017" s="28">
        <v>0</v>
      </c>
      <c r="R2017" s="28">
        <v>0</v>
      </c>
      <c r="S2017" s="93">
        <v>0</v>
      </c>
      <c r="T2017" s="93">
        <f>_xlfn.XLOOKUP(B2017,'[3]Nur des jours'!$B:$B,'[3]Nur des jours'!$U:$U,"")</f>
        <v>0</v>
      </c>
      <c r="U2017" s="93">
        <v>0</v>
      </c>
      <c r="V2017" s="93">
        <v>0</v>
      </c>
      <c r="W2017" s="93">
        <v>0</v>
      </c>
      <c r="X2017" s="93">
        <v>0</v>
      </c>
      <c r="Y2017" s="93">
        <v>0</v>
      </c>
      <c r="Z2017" s="93">
        <v>0</v>
      </c>
      <c r="AA2017" s="93">
        <v>0</v>
      </c>
      <c r="AB2017" s="93">
        <v>0</v>
      </c>
      <c r="AC2017" s="93"/>
      <c r="AD2017" s="93">
        <v>0</v>
      </c>
      <c r="AE2017" s="93">
        <v>0</v>
      </c>
      <c r="AF2017" s="93">
        <v>0</v>
      </c>
      <c r="AG2017" s="93"/>
      <c r="AH2017" s="93">
        <v>0</v>
      </c>
      <c r="AI2017" s="93">
        <v>0</v>
      </c>
      <c r="AJ2017" s="93">
        <v>0</v>
      </c>
      <c r="AK2017" s="93">
        <v>0</v>
      </c>
      <c r="AL2017" s="93">
        <v>0</v>
      </c>
      <c r="AM2017" s="49" t="s">
        <v>5559</v>
      </c>
      <c r="AN2017" s="49"/>
      <c r="AO2017" s="48" t="str" cm="1">
        <f t="array" ref="AO2017">IFERROR(_xlfn.IFS(
AQ2017="MPR ISSUE","PDH",
AQ2017="BSS Hardware Issue","BSS",
AQ2017="Sites strategiques, MLL, Pylone, etc.","ENVTECH",
AQ2017="AKTIVCO DEFAUT GE &amp; POWER Cabinet","AKTIVCO",
AQ2017="AKTIVCO Coupure ENEO &amp; Baisse de tension","AKTIVCO GRID ONLY",
AQ2017="Coupure ENEO &amp; Baisse de tension","IHS GRID ONLY",
AQ2017="Defaut GE &amp; POWER Cabinet","IHS",
AQ2017="Sharing","Partners",
AQ2017="Sites strategiques &amp; DataCenter","SST &amp; DC",
AQ2017="Exclu","Exclu",
AQ2017="SAT","SAT",
AQ2017="SPARE-ISSUE","SPARE-ISSUE",
AQ2017="Fiber CAmtel","TRANS_FO_CAMTEL",
AQ2017="Fiber AOF","Fiber AOF",
AQ2017="Projet OCM (HUAWEI)","TRAVAUX-HUAWEI",
AQ2017="Projet OCM (NOKIA)","TRAVAUX-NOKIA",
AQ2017="ACCESS-ISSUE","ACCESS-ISSUE",
AQ2017="Projet OCM (ZTE, NOKIA, autres projets)","TRAVAUX OCM",
AQ2017="No root CAuse","No root cause",
AQ2017="ODU HS","PDH",
AQ2017="IP &amp; VLAN","PDH",
AQ2017="Warehouse HUAWEI","SPARE-ISSUE",
AQ2017="SPARE-HS","SPARE-ISSUE",
AQ2017="Power Telco","BSS",AQ2017="no impacts","no impacts"
),"")</f>
        <v>No root cause</v>
      </c>
      <c r="AP2017" s="48" t="str" cm="1">
        <f t="array" ref="AP2017">IFERROR(_xlfn.IFS(
AQ2017="MPR ISSUE","TX ISSUE",
AQ2017="BSS Hardware Issue","RAN ISSUE",
AQ2017="Sites strategiques, MLL, Pylone, etc.","ENVTECH",
AQ2017="AKTIVCO DEFAUT GE &amp; POWER Cabinet","POWER ISSUE",
AQ2017="AKTIVCO Coupure ENEO &amp; Baisse de tension","POWER ISSUE",
AQ2017="Coupure ENEO &amp; Baisse de tension","POWER ISSUE",
AQ2017="Defaut GE &amp; POWER Cabinet","POWER ISSUE",
AQ2017="Sharing","POWER ISSUE",
AQ2017="Sites strategiques &amp; DataCenter","POWER ISSUE",
AQ2017="Exclu","Exclu",
AQ2017="SAT","TX ISSUE",
AQ2017="SPARE-ISSUE","SPARE-ISSUE",
AQ2017="Fiber CAmtel","TX ISSUE",
AQ2017="Fiber AOF","TX ISSUE",
AQ2017="Projet OCM (HUAWEI)","TRAVAUX-HUAWEI",
AQ2017="Projet OCM (NOKIA)","TRAVAUX -NOKIA",
AQ2017="ACCESS-ISSUE","ACCESS-ISSUE",
AQ2017="Projet OCM (ZTE, NOKIA, autres projets)","TRAVAUX OCM",
AQ2017="No root CAuse","No root cause",
AQ2017="ODU HS","TX ISSUE",
AQ2017="IP &amp; VLAN","TX ISSUE",
AQ2017="Warehouse HUAWEI","SPARE-ISSUE",
AQ2017="SPARE-HS","SPARE-ISSUE",
AQ2017="Power Telco","RAN ISSUE",AQ2017="no impacts","no impacts"
),"")</f>
        <v>No root cause</v>
      </c>
      <c r="AQ2017" s="126" t="s">
        <v>5344</v>
      </c>
      <c r="AR2017" s="48" t="str" cm="1">
        <f t="array" ref="AR2017">IFERROR(_xlfn.IFS(
AQ2017="MPR ISSUE","ACTIVE",
AQ2017="BSS Hardware Issue","ACTIVE",
AQ2017="Sites strategiques, MLL, Pylone, etc.","PASSIVE",
AQ2017="AKTIVCO DEFAUT GE &amp; POWER Cabinet","PASSIVE",
AQ2017="AKTIVCO Coupure ENEO &amp; Baisse de tension","PASSIVE",
AQ2017="Coupure ENEO &amp; Baisse de tension","PASSIVE",
AQ2017="Defaut GE &amp; POWER Cabinet","PASSIVE",
AQ2017="Sharing","PASSIVE",
AQ2017="Sites strategiques &amp; DataCenter","PASSIVE",
AQ2017="Exclu","Exclu",
AQ2017="SAT","ACTIVE",
AQ2017="SPARE-ISSUE","SPARE-ISSUE",
AQ2017="Fiber CAmtel","ACTIVE",
AQ2017="Fiber AOF","ACTIVE",
AQ2017="Projet OCM (HUAWEI)","PLANNED WORKS",
AQ2017="Projet OCM (NOKIA)","PLANNED WORKS",
AQ2017="ACCESS-ISSUE","ACCESS-ISSUE",
AQ2017="Projet OCM (ZTE, NOKIA, autres projets)","PLANNED WORKS",
AQ2017="No root CAuse","No root cause",
AQ2017="ODU HS","ACTIVE",
AQ2017="IP &amp; VLAN","ACTIVE",
AQ2017="Warehouse HUAWEI","SPARE-ISSUE",
AQ2017="SPARE-HS","SPARE-ISSUE",
AQ2017="Power Telco","ACTIVE", AQ2017="no impacts","no impacts"
),"")</f>
        <v>No root cause</v>
      </c>
      <c r="AS2017" s="92" t="s">
        <v>5537</v>
      </c>
      <c r="AT2017" s="98" t="s">
        <v>4095</v>
      </c>
      <c r="AV2017" s="17" t="s">
        <v>5537</v>
      </c>
      <c r="AW2017" s="7" t="s">
        <v>5537</v>
      </c>
      <c r="AX2017" s="6" t="s">
        <v>5537</v>
      </c>
      <c r="AY2017" s="7"/>
      <c r="AZ2017" s="3" t="s">
        <v>5537</v>
      </c>
      <c r="BA2017" s="18" t="s">
        <v>5537</v>
      </c>
      <c r="BB2017" s="18" t="s">
        <v>5537</v>
      </c>
      <c r="BC2017" s="18" t="s">
        <v>5537</v>
      </c>
      <c r="BD2017" s="18" t="s">
        <v>5537</v>
      </c>
      <c r="BE2017" s="18" t="s">
        <v>5537</v>
      </c>
      <c r="BF2017" s="18" t="s">
        <v>5537</v>
      </c>
      <c r="BG2017" s="18" t="s">
        <v>5537</v>
      </c>
      <c r="BH2017" s="18" t="s">
        <v>5537</v>
      </c>
      <c r="BI2017" s="18" t="s">
        <v>5537</v>
      </c>
      <c r="BJ2017" s="18" t="s">
        <v>5537</v>
      </c>
      <c r="BK2017" s="18" t="s">
        <v>5537</v>
      </c>
      <c r="BL2017" s="9" t="s">
        <v>5537</v>
      </c>
      <c r="BM2017" s="14" t="s">
        <v>5537</v>
      </c>
      <c r="BN2017" s="14" t="s">
        <v>5537</v>
      </c>
      <c r="BO2017" s="14" t="str">
        <f>_xlfn.XLOOKUP(B2017,'[4]cell downs 18042026 17h'!$B:$B,'[4]cell downs 18042026 17h'!$B:$B,"")</f>
        <v/>
      </c>
      <c r="BP2017" s="14" t="str">
        <f>_xlfn.XLOOKUP(B2017,'[5]Cells Huawei 19042026 15h'!$B:$B,'[5]Cells Huawei 19042026 15h'!$B:$B,"")</f>
        <v/>
      </c>
      <c r="BQ2017" s="9" t="str">
        <f>_xlfn.XLOOKUP(B2017,'[6]cells down 19042026 9H40'!$B:$B,'[6]cells down 19042026 9H40'!$B:$B,"")</f>
        <v/>
      </c>
      <c r="BR2017" s="9" t="s">
        <v>4095</v>
      </c>
      <c r="BS2017" s="9" t="s">
        <v>302</v>
      </c>
      <c r="BT2017" s="108"/>
    </row>
    <row r="2018" spans="1:72" s="9" customFormat="1" x14ac:dyDescent="0.35">
      <c r="A2018" s="1" t="s">
        <v>4104</v>
      </c>
      <c r="B2018" s="8" t="s">
        <v>4105</v>
      </c>
      <c r="C2018" s="3" t="str">
        <f>_xlfn.XLOOKUP(B2018,'[1]daily break down'!$D:$D,'[1]daily break down'!$E:$E,"")</f>
        <v>CENTRE</v>
      </c>
      <c r="D2018" s="1" t="s">
        <v>11</v>
      </c>
      <c r="E2018" s="1" t="s">
        <v>154</v>
      </c>
      <c r="F2018" s="3" t="s">
        <v>226</v>
      </c>
      <c r="G2018" s="1" t="s">
        <v>4106</v>
      </c>
      <c r="H2018" s="34" t="str">
        <f>_xlfn.XLOOKUP(B2018,[2]CALCULATION!$B:$B,[2]CALCULATION!$H:$H,"")</f>
        <v>ZTE</v>
      </c>
      <c r="I2018" s="28">
        <v>0</v>
      </c>
      <c r="J2018" s="28">
        <v>0</v>
      </c>
      <c r="K2018" s="28">
        <v>0</v>
      </c>
      <c r="L2018" s="28">
        <v>0</v>
      </c>
      <c r="M2018" s="28">
        <v>0</v>
      </c>
      <c r="N2018" s="28">
        <v>0</v>
      </c>
      <c r="O2018" s="28">
        <v>0</v>
      </c>
      <c r="P2018" s="28">
        <v>0</v>
      </c>
      <c r="Q2018" s="28">
        <v>0</v>
      </c>
      <c r="R2018" s="28">
        <v>0</v>
      </c>
      <c r="S2018" s="93">
        <v>0</v>
      </c>
      <c r="T2018" s="93">
        <f>_xlfn.XLOOKUP(B2018,'[3]Nur des jours'!$B:$B,'[3]Nur des jours'!$U:$U,"")</f>
        <v>0</v>
      </c>
      <c r="U2018" s="93">
        <v>0</v>
      </c>
      <c r="V2018" s="93">
        <v>0</v>
      </c>
      <c r="W2018" s="93">
        <v>0</v>
      </c>
      <c r="X2018" s="93">
        <v>0</v>
      </c>
      <c r="Y2018" s="93">
        <v>0</v>
      </c>
      <c r="Z2018" s="93">
        <v>0</v>
      </c>
      <c r="AA2018" s="93">
        <v>0</v>
      </c>
      <c r="AB2018" s="93">
        <v>0</v>
      </c>
      <c r="AC2018" s="93"/>
      <c r="AD2018" s="93">
        <v>0</v>
      </c>
      <c r="AE2018" s="93">
        <v>0</v>
      </c>
      <c r="AF2018" s="93">
        <v>0</v>
      </c>
      <c r="AG2018" s="93"/>
      <c r="AH2018" s="93">
        <v>0</v>
      </c>
      <c r="AI2018" s="93">
        <v>0</v>
      </c>
      <c r="AJ2018" s="93">
        <v>0</v>
      </c>
      <c r="AK2018" s="93">
        <v>0</v>
      </c>
      <c r="AL2018" s="93">
        <v>0</v>
      </c>
      <c r="AM2018" s="49" t="s">
        <v>5559</v>
      </c>
      <c r="AN2018" s="49"/>
      <c r="AO2018" s="48" t="str" cm="1">
        <f t="array" ref="AO2018">IFERROR(_xlfn.IFS(
AQ2018="MPR ISSUE","PDH",
AQ2018="BSS Hardware Issue","BSS",
AQ2018="Sites strategiques, MLL, Pylone, etc.","ENVTECH",
AQ2018="AKTIVCO DEFAUT GE &amp; POWER Cabinet","AKTIVCO",
AQ2018="AKTIVCO Coupure ENEO &amp; Baisse de tension","AKTIVCO GRID ONLY",
AQ2018="Coupure ENEO &amp; Baisse de tension","IHS GRID ONLY",
AQ2018="Defaut GE &amp; POWER Cabinet","IHS",
AQ2018="Sharing","Partners",
AQ2018="Sites strategiques &amp; DataCenter","SST &amp; DC",
AQ2018="Exclu","Exclu",
AQ2018="SAT","SAT",
AQ2018="SPARE-ISSUE","SPARE-ISSUE",
AQ2018="Fiber CAmtel","TRANS_FO_CAMTEL",
AQ2018="Fiber AOF","Fiber AOF",
AQ2018="Projet OCM (HUAWEI)","TRAVAUX-HUAWEI",
AQ2018="Projet OCM (NOKIA)","TRAVAUX-NOKIA",
AQ2018="ACCESS-ISSUE","ACCESS-ISSUE",
AQ2018="Projet OCM (ZTE, NOKIA, autres projets)","TRAVAUX OCM",
AQ2018="No root CAuse","No root cause",
AQ2018="ODU HS","PDH",
AQ2018="IP &amp; VLAN","PDH",
AQ2018="Warehouse HUAWEI","SPARE-ISSUE",
AQ2018="SPARE-HS","SPARE-ISSUE",
AQ2018="Power Telco","BSS",AQ2018="no impacts","no impacts"
),"")</f>
        <v>No root cause</v>
      </c>
      <c r="AP2018" s="48" t="str" cm="1">
        <f t="array" ref="AP2018">IFERROR(_xlfn.IFS(
AQ2018="MPR ISSUE","TX ISSUE",
AQ2018="BSS Hardware Issue","RAN ISSUE",
AQ2018="Sites strategiques, MLL, Pylone, etc.","ENVTECH",
AQ2018="AKTIVCO DEFAUT GE &amp; POWER Cabinet","POWER ISSUE",
AQ2018="AKTIVCO Coupure ENEO &amp; Baisse de tension","POWER ISSUE",
AQ2018="Coupure ENEO &amp; Baisse de tension","POWER ISSUE",
AQ2018="Defaut GE &amp; POWER Cabinet","POWER ISSUE",
AQ2018="Sharing","POWER ISSUE",
AQ2018="Sites strategiques &amp; DataCenter","POWER ISSUE",
AQ2018="Exclu","Exclu",
AQ2018="SAT","TX ISSUE",
AQ2018="SPARE-ISSUE","SPARE-ISSUE",
AQ2018="Fiber CAmtel","TX ISSUE",
AQ2018="Fiber AOF","TX ISSUE",
AQ2018="Projet OCM (HUAWEI)","TRAVAUX-HUAWEI",
AQ2018="Projet OCM (NOKIA)","TRAVAUX -NOKIA",
AQ2018="ACCESS-ISSUE","ACCESS-ISSUE",
AQ2018="Projet OCM (ZTE, NOKIA, autres projets)","TRAVAUX OCM",
AQ2018="No root CAuse","No root cause",
AQ2018="ODU HS","TX ISSUE",
AQ2018="IP &amp; VLAN","TX ISSUE",
AQ2018="Warehouse HUAWEI","SPARE-ISSUE",
AQ2018="SPARE-HS","SPARE-ISSUE",
AQ2018="Power Telco","RAN ISSUE",AQ2018="no impacts","no impacts"
),"")</f>
        <v>No root cause</v>
      </c>
      <c r="AQ2018" s="126" t="s">
        <v>5344</v>
      </c>
      <c r="AR2018" s="48" t="str" cm="1">
        <f t="array" ref="AR2018">IFERROR(_xlfn.IFS(
AQ2018="MPR ISSUE","ACTIVE",
AQ2018="BSS Hardware Issue","ACTIVE",
AQ2018="Sites strategiques, MLL, Pylone, etc.","PASSIVE",
AQ2018="AKTIVCO DEFAUT GE &amp; POWER Cabinet","PASSIVE",
AQ2018="AKTIVCO Coupure ENEO &amp; Baisse de tension","PASSIVE",
AQ2018="Coupure ENEO &amp; Baisse de tension","PASSIVE",
AQ2018="Defaut GE &amp; POWER Cabinet","PASSIVE",
AQ2018="Sharing","PASSIVE",
AQ2018="Sites strategiques &amp; DataCenter","PASSIVE",
AQ2018="Exclu","Exclu",
AQ2018="SAT","ACTIVE",
AQ2018="SPARE-ISSUE","SPARE-ISSUE",
AQ2018="Fiber CAmtel","ACTIVE",
AQ2018="Fiber AOF","ACTIVE",
AQ2018="Projet OCM (HUAWEI)","PLANNED WORKS",
AQ2018="Projet OCM (NOKIA)","PLANNED WORKS",
AQ2018="ACCESS-ISSUE","ACCESS-ISSUE",
AQ2018="Projet OCM (ZTE, NOKIA, autres projets)","PLANNED WORKS",
AQ2018="No root CAuse","No root cause",
AQ2018="ODU HS","ACTIVE",
AQ2018="IP &amp; VLAN","ACTIVE",
AQ2018="Warehouse HUAWEI","SPARE-ISSUE",
AQ2018="SPARE-HS","SPARE-ISSUE",
AQ2018="Power Telco","ACTIVE", AQ2018="no impacts","no impacts"
),"")</f>
        <v>No root cause</v>
      </c>
      <c r="AS2018" s="92" t="s">
        <v>5537</v>
      </c>
      <c r="AT2018" s="98" t="s">
        <v>4105</v>
      </c>
      <c r="AV2018" s="17" t="s">
        <v>5537</v>
      </c>
      <c r="AW2018" s="7" t="s">
        <v>5537</v>
      </c>
      <c r="AX2018" s="6" t="s">
        <v>5537</v>
      </c>
      <c r="AY2018" s="7"/>
      <c r="AZ2018" s="3" t="s">
        <v>5537</v>
      </c>
      <c r="BA2018" s="18" t="s">
        <v>5537</v>
      </c>
      <c r="BB2018" s="18" t="s">
        <v>5537</v>
      </c>
      <c r="BC2018" s="18" t="s">
        <v>5537</v>
      </c>
      <c r="BD2018" s="18" t="s">
        <v>5537</v>
      </c>
      <c r="BE2018" s="18" t="s">
        <v>5537</v>
      </c>
      <c r="BF2018" s="18" t="s">
        <v>5537</v>
      </c>
      <c r="BG2018" s="18" t="s">
        <v>5537</v>
      </c>
      <c r="BH2018" s="18" t="s">
        <v>5537</v>
      </c>
      <c r="BI2018" s="18" t="s">
        <v>5537</v>
      </c>
      <c r="BJ2018" s="18" t="s">
        <v>5537</v>
      </c>
      <c r="BK2018" s="18" t="s">
        <v>5537</v>
      </c>
      <c r="BL2018" s="9" t="s">
        <v>5537</v>
      </c>
      <c r="BM2018" s="14" t="s">
        <v>5537</v>
      </c>
      <c r="BN2018" s="14" t="s">
        <v>5537</v>
      </c>
      <c r="BO2018" s="14" t="str">
        <f>_xlfn.XLOOKUP(B2018,'[4]cell downs 18042026 17h'!$B:$B,'[4]cell downs 18042026 17h'!$B:$B,"")</f>
        <v/>
      </c>
      <c r="BP2018" s="14" t="str">
        <f>_xlfn.XLOOKUP(B2018,'[5]Cells Huawei 19042026 15h'!$B:$B,'[5]Cells Huawei 19042026 15h'!$B:$B,"")</f>
        <v/>
      </c>
      <c r="BQ2018" s="9" t="str">
        <f>_xlfn.XLOOKUP(B2018,'[6]cells down 19042026 9H40'!$B:$B,'[6]cells down 19042026 9H40'!$B:$B,"")</f>
        <v>EST_114</v>
      </c>
      <c r="BR2018" s="9" t="s">
        <v>4105</v>
      </c>
      <c r="BS2018" s="9" t="s">
        <v>12</v>
      </c>
      <c r="BT2018" s="108"/>
    </row>
    <row r="2019" spans="1:72" s="9" customFormat="1" x14ac:dyDescent="0.35">
      <c r="A2019" s="1" t="s">
        <v>4116</v>
      </c>
      <c r="B2019" s="8" t="s">
        <v>4117</v>
      </c>
      <c r="C2019" s="3" t="str">
        <f>_xlfn.XLOOKUP(B2019,'[1]daily break down'!$D:$D,'[1]daily break down'!$E:$E,"")</f>
        <v>LITTORAL</v>
      </c>
      <c r="D2019" s="1" t="s">
        <v>11</v>
      </c>
      <c r="E2019" s="1" t="s">
        <v>12</v>
      </c>
      <c r="F2019" s="3" t="s">
        <v>31</v>
      </c>
      <c r="G2019" s="1" t="s">
        <v>4116</v>
      </c>
      <c r="H2019" s="34" t="str">
        <f>_xlfn.XLOOKUP(B2019,[2]CALCULATION!$B:$B,[2]CALCULATION!$H:$H,"")</f>
        <v>ZTE</v>
      </c>
      <c r="I2019" s="28">
        <v>0</v>
      </c>
      <c r="J2019" s="28">
        <v>0</v>
      </c>
      <c r="K2019" s="28">
        <v>0</v>
      </c>
      <c r="L2019" s="28">
        <v>0</v>
      </c>
      <c r="M2019" s="28">
        <v>0</v>
      </c>
      <c r="N2019" s="28">
        <v>0</v>
      </c>
      <c r="O2019" s="28">
        <v>0</v>
      </c>
      <c r="P2019" s="28">
        <v>0</v>
      </c>
      <c r="Q2019" s="28">
        <v>0</v>
      </c>
      <c r="R2019" s="28">
        <v>0</v>
      </c>
      <c r="S2019" s="93">
        <v>0</v>
      </c>
      <c r="T2019" s="93">
        <f>_xlfn.XLOOKUP(B2019,'[3]Nur des jours'!$B:$B,'[3]Nur des jours'!$U:$U,"")</f>
        <v>0</v>
      </c>
      <c r="U2019" s="93">
        <v>0</v>
      </c>
      <c r="V2019" s="93">
        <v>0</v>
      </c>
      <c r="W2019" s="93">
        <v>0</v>
      </c>
      <c r="X2019" s="93">
        <v>0</v>
      </c>
      <c r="Y2019" s="93">
        <v>0</v>
      </c>
      <c r="Z2019" s="93">
        <v>0</v>
      </c>
      <c r="AA2019" s="93">
        <v>0</v>
      </c>
      <c r="AB2019" s="93">
        <v>0</v>
      </c>
      <c r="AC2019" s="93"/>
      <c r="AD2019" s="93">
        <v>0</v>
      </c>
      <c r="AE2019" s="93">
        <v>0</v>
      </c>
      <c r="AF2019" s="93">
        <v>0</v>
      </c>
      <c r="AG2019" s="93"/>
      <c r="AH2019" s="93">
        <v>0</v>
      </c>
      <c r="AI2019" s="93">
        <v>0</v>
      </c>
      <c r="AJ2019" s="93">
        <v>0</v>
      </c>
      <c r="AK2019" s="93">
        <v>0</v>
      </c>
      <c r="AL2019" s="93">
        <v>0</v>
      </c>
      <c r="AM2019" s="49" t="s">
        <v>5559</v>
      </c>
      <c r="AN2019" s="49"/>
      <c r="AO2019" s="48" t="str" cm="1">
        <f t="array" ref="AO2019">IFERROR(_xlfn.IFS(
AQ2019="MPR ISSUE","PDH",
AQ2019="BSS Hardware Issue","BSS",
AQ2019="Sites strategiques, MLL, Pylone, etc.","ENVTECH",
AQ2019="AKTIVCO DEFAUT GE &amp; POWER Cabinet","AKTIVCO",
AQ2019="AKTIVCO Coupure ENEO &amp; Baisse de tension","AKTIVCO GRID ONLY",
AQ2019="Coupure ENEO &amp; Baisse de tension","IHS GRID ONLY",
AQ2019="Defaut GE &amp; POWER Cabinet","IHS",
AQ2019="Sharing","Partners",
AQ2019="Sites strategiques &amp; DataCenter","SST &amp; DC",
AQ2019="Exclu","Exclu",
AQ2019="SAT","SAT",
AQ2019="SPARE-ISSUE","SPARE-ISSUE",
AQ2019="Fiber CAmtel","TRANS_FO_CAMTEL",
AQ2019="Fiber AOF","Fiber AOF",
AQ2019="Projet OCM (HUAWEI)","TRAVAUX-HUAWEI",
AQ2019="Projet OCM (NOKIA)","TRAVAUX-NOKIA",
AQ2019="ACCESS-ISSUE","ACCESS-ISSUE",
AQ2019="Projet OCM (ZTE, NOKIA, autres projets)","TRAVAUX OCM",
AQ2019="No root CAuse","No root cause",
AQ2019="ODU HS","PDH",
AQ2019="IP &amp; VLAN","PDH",
AQ2019="Warehouse HUAWEI","SPARE-ISSUE",
AQ2019="SPARE-HS","SPARE-ISSUE",
AQ2019="Power Telco","BSS",AQ2019="no impacts","no impacts"
),"")</f>
        <v>No root cause</v>
      </c>
      <c r="AP2019" s="48" t="str" cm="1">
        <f t="array" ref="AP2019">IFERROR(_xlfn.IFS(
AQ2019="MPR ISSUE","TX ISSUE",
AQ2019="BSS Hardware Issue","RAN ISSUE",
AQ2019="Sites strategiques, MLL, Pylone, etc.","ENVTECH",
AQ2019="AKTIVCO DEFAUT GE &amp; POWER Cabinet","POWER ISSUE",
AQ2019="AKTIVCO Coupure ENEO &amp; Baisse de tension","POWER ISSUE",
AQ2019="Coupure ENEO &amp; Baisse de tension","POWER ISSUE",
AQ2019="Defaut GE &amp; POWER Cabinet","POWER ISSUE",
AQ2019="Sharing","POWER ISSUE",
AQ2019="Sites strategiques &amp; DataCenter","POWER ISSUE",
AQ2019="Exclu","Exclu",
AQ2019="SAT","TX ISSUE",
AQ2019="SPARE-ISSUE","SPARE-ISSUE",
AQ2019="Fiber CAmtel","TX ISSUE",
AQ2019="Fiber AOF","TX ISSUE",
AQ2019="Projet OCM (HUAWEI)","TRAVAUX-HUAWEI",
AQ2019="Projet OCM (NOKIA)","TRAVAUX -NOKIA",
AQ2019="ACCESS-ISSUE","ACCESS-ISSUE",
AQ2019="Projet OCM (ZTE, NOKIA, autres projets)","TRAVAUX OCM",
AQ2019="No root CAuse","No root cause",
AQ2019="ODU HS","TX ISSUE",
AQ2019="IP &amp; VLAN","TX ISSUE",
AQ2019="Warehouse HUAWEI","SPARE-ISSUE",
AQ2019="SPARE-HS","SPARE-ISSUE",
AQ2019="Power Telco","RAN ISSUE",AQ2019="no impacts","no impacts"
),"")</f>
        <v>No root cause</v>
      </c>
      <c r="AQ2019" s="126" t="s">
        <v>5344</v>
      </c>
      <c r="AR2019" s="48" t="str" cm="1">
        <f t="array" ref="AR2019">IFERROR(_xlfn.IFS(
AQ2019="MPR ISSUE","ACTIVE",
AQ2019="BSS Hardware Issue","ACTIVE",
AQ2019="Sites strategiques, MLL, Pylone, etc.","PASSIVE",
AQ2019="AKTIVCO DEFAUT GE &amp; POWER Cabinet","PASSIVE",
AQ2019="AKTIVCO Coupure ENEO &amp; Baisse de tension","PASSIVE",
AQ2019="Coupure ENEO &amp; Baisse de tension","PASSIVE",
AQ2019="Defaut GE &amp; POWER Cabinet","PASSIVE",
AQ2019="Sharing","PASSIVE",
AQ2019="Sites strategiques &amp; DataCenter","PASSIVE",
AQ2019="Exclu","Exclu",
AQ2019="SAT","ACTIVE",
AQ2019="SPARE-ISSUE","SPARE-ISSUE",
AQ2019="Fiber CAmtel","ACTIVE",
AQ2019="Fiber AOF","ACTIVE",
AQ2019="Projet OCM (HUAWEI)","PLANNED WORKS",
AQ2019="Projet OCM (NOKIA)","PLANNED WORKS",
AQ2019="ACCESS-ISSUE","ACCESS-ISSUE",
AQ2019="Projet OCM (ZTE, NOKIA, autres projets)","PLANNED WORKS",
AQ2019="No root CAuse","No root cause",
AQ2019="ODU HS","ACTIVE",
AQ2019="IP &amp; VLAN","ACTIVE",
AQ2019="Warehouse HUAWEI","SPARE-ISSUE",
AQ2019="SPARE-HS","SPARE-ISSUE",
AQ2019="Power Telco","ACTIVE", AQ2019="no impacts","no impacts"
),"")</f>
        <v>No root cause</v>
      </c>
      <c r="AS2019" s="92" t="s">
        <v>5537</v>
      </c>
      <c r="AT2019" s="98" t="s">
        <v>4117</v>
      </c>
      <c r="AV2019" s="17" t="s">
        <v>5537</v>
      </c>
      <c r="AW2019" s="7" t="s">
        <v>5537</v>
      </c>
      <c r="AX2019" s="6" t="s">
        <v>5537</v>
      </c>
      <c r="AY2019" s="7"/>
      <c r="AZ2019" s="3" t="s">
        <v>5537</v>
      </c>
      <c r="BA2019" s="18" t="s">
        <v>5537</v>
      </c>
      <c r="BB2019" s="18" t="s">
        <v>5537</v>
      </c>
      <c r="BC2019" s="18" t="s">
        <v>5537</v>
      </c>
      <c r="BD2019" s="18" t="s">
        <v>5537</v>
      </c>
      <c r="BE2019" s="18" t="s">
        <v>5537</v>
      </c>
      <c r="BF2019" s="18" t="s">
        <v>5537</v>
      </c>
      <c r="BG2019" s="18" t="s">
        <v>5537</v>
      </c>
      <c r="BH2019" s="18" t="s">
        <v>5537</v>
      </c>
      <c r="BI2019" s="18" t="s">
        <v>5537</v>
      </c>
      <c r="BJ2019" s="18" t="s">
        <v>5537</v>
      </c>
      <c r="BK2019" s="18" t="s">
        <v>5537</v>
      </c>
      <c r="BL2019" s="9" t="s">
        <v>5537</v>
      </c>
      <c r="BM2019" s="14" t="s">
        <v>5537</v>
      </c>
      <c r="BN2019" s="14" t="s">
        <v>5537</v>
      </c>
      <c r="BO2019" s="14" t="str">
        <f>_xlfn.XLOOKUP(B2019,'[4]cell downs 18042026 17h'!$B:$B,'[4]cell downs 18042026 17h'!$B:$B,"")</f>
        <v/>
      </c>
      <c r="BP2019" s="14" t="str">
        <f>_xlfn.XLOOKUP(B2019,'[5]Cells Huawei 19042026 15h'!$B:$B,'[5]Cells Huawei 19042026 15h'!$B:$B,"")</f>
        <v/>
      </c>
      <c r="BQ2019" s="9" t="str">
        <f>_xlfn.XLOOKUP(B2019,'[6]cells down 19042026 9H40'!$B:$B,'[6]cells down 19042026 9H40'!$B:$B,"")</f>
        <v/>
      </c>
      <c r="BR2019" s="9" t="s">
        <v>4117</v>
      </c>
      <c r="BS2019" s="9" t="s">
        <v>5537</v>
      </c>
      <c r="BT2019" s="108"/>
    </row>
    <row r="2020" spans="1:72" s="9" customFormat="1" x14ac:dyDescent="0.35">
      <c r="A2020" s="1" t="s">
        <v>4118</v>
      </c>
      <c r="B2020" s="8" t="s">
        <v>4119</v>
      </c>
      <c r="C2020" s="3" t="str">
        <f>_xlfn.XLOOKUP(B2020,'[1]daily break down'!$D:$D,'[1]daily break down'!$E:$E,"")</f>
        <v>OUEST</v>
      </c>
      <c r="D2020" s="1" t="s">
        <v>11</v>
      </c>
      <c r="E2020" s="1" t="s">
        <v>12</v>
      </c>
      <c r="F2020" s="3" t="s">
        <v>102</v>
      </c>
      <c r="G2020" s="1" t="s">
        <v>4118</v>
      </c>
      <c r="H2020" s="32" t="str">
        <f>_xlfn.XLOOKUP(B2020,[2]CALCULATION!$B:$B,[2]CALCULATION!$H:$H,"")</f>
        <v>HUAWEI</v>
      </c>
      <c r="I2020" s="28">
        <v>0</v>
      </c>
      <c r="J2020" s="28">
        <v>0</v>
      </c>
      <c r="K2020" s="28">
        <v>0</v>
      </c>
      <c r="L2020" s="28">
        <v>0</v>
      </c>
      <c r="M2020" s="28">
        <v>0</v>
      </c>
      <c r="N2020" s="28">
        <v>0</v>
      </c>
      <c r="O2020" s="28">
        <v>0</v>
      </c>
      <c r="P2020" s="28">
        <v>0</v>
      </c>
      <c r="Q2020" s="28">
        <v>0</v>
      </c>
      <c r="R2020" s="28">
        <v>0</v>
      </c>
      <c r="S2020" s="93">
        <v>0</v>
      </c>
      <c r="T2020" s="93">
        <f>_xlfn.XLOOKUP(B2020,'[3]Nur des jours'!$B:$B,'[3]Nur des jours'!$U:$U,"")</f>
        <v>0</v>
      </c>
      <c r="U2020" s="93">
        <v>0</v>
      </c>
      <c r="V2020" s="93">
        <v>0</v>
      </c>
      <c r="W2020" s="93">
        <v>0</v>
      </c>
      <c r="X2020" s="93">
        <v>0</v>
      </c>
      <c r="Y2020" s="93">
        <v>0</v>
      </c>
      <c r="Z2020" s="93">
        <v>0</v>
      </c>
      <c r="AA2020" s="93">
        <v>0</v>
      </c>
      <c r="AB2020" s="93">
        <v>0</v>
      </c>
      <c r="AC2020" s="93"/>
      <c r="AD2020" s="93">
        <v>0</v>
      </c>
      <c r="AE2020" s="93">
        <v>0</v>
      </c>
      <c r="AF2020" s="93">
        <v>0</v>
      </c>
      <c r="AG2020" s="93"/>
      <c r="AH2020" s="93">
        <v>0</v>
      </c>
      <c r="AI2020" s="93">
        <v>0</v>
      </c>
      <c r="AJ2020" s="93">
        <v>0</v>
      </c>
      <c r="AK2020" s="93">
        <v>0</v>
      </c>
      <c r="AL2020" s="93">
        <v>0</v>
      </c>
      <c r="AM2020" s="49" t="s">
        <v>5559</v>
      </c>
      <c r="AN2020" s="49"/>
      <c r="AO2020" s="48" t="str" cm="1">
        <f t="array" ref="AO2020">IFERROR(_xlfn.IFS(
AQ2020="MPR ISSUE","PDH",
AQ2020="BSS Hardware Issue","BSS",
AQ2020="Sites strategiques, MLL, Pylone, etc.","ENVTECH",
AQ2020="AKTIVCO DEFAUT GE &amp; POWER Cabinet","AKTIVCO",
AQ2020="AKTIVCO Coupure ENEO &amp; Baisse de tension","AKTIVCO GRID ONLY",
AQ2020="Coupure ENEO &amp; Baisse de tension","IHS GRID ONLY",
AQ2020="Defaut GE &amp; POWER Cabinet","IHS",
AQ2020="Sharing","Partners",
AQ2020="Sites strategiques &amp; DataCenter","SST &amp; DC",
AQ2020="Exclu","Exclu",
AQ2020="SAT","SAT",
AQ2020="SPARE-ISSUE","SPARE-ISSUE",
AQ2020="Fiber CAmtel","TRANS_FO_CAMTEL",
AQ2020="Fiber AOF","Fiber AOF",
AQ2020="Projet OCM (HUAWEI)","TRAVAUX-HUAWEI",
AQ2020="Projet OCM (NOKIA)","TRAVAUX-NOKIA",
AQ2020="ACCESS-ISSUE","ACCESS-ISSUE",
AQ2020="Projet OCM (ZTE, NOKIA, autres projets)","TRAVAUX OCM",
AQ2020="No root CAuse","No root cause",
AQ2020="ODU HS","PDH",
AQ2020="IP &amp; VLAN","PDH",
AQ2020="Warehouse HUAWEI","SPARE-ISSUE",
AQ2020="SPARE-HS","SPARE-ISSUE",
AQ2020="Power Telco","BSS",AQ2020="no impacts","no impacts"
),"")</f>
        <v>No root cause</v>
      </c>
      <c r="AP2020" s="48" t="str" cm="1">
        <f t="array" ref="AP2020">IFERROR(_xlfn.IFS(
AQ2020="MPR ISSUE","TX ISSUE",
AQ2020="BSS Hardware Issue","RAN ISSUE",
AQ2020="Sites strategiques, MLL, Pylone, etc.","ENVTECH",
AQ2020="AKTIVCO DEFAUT GE &amp; POWER Cabinet","POWER ISSUE",
AQ2020="AKTIVCO Coupure ENEO &amp; Baisse de tension","POWER ISSUE",
AQ2020="Coupure ENEO &amp; Baisse de tension","POWER ISSUE",
AQ2020="Defaut GE &amp; POWER Cabinet","POWER ISSUE",
AQ2020="Sharing","POWER ISSUE",
AQ2020="Sites strategiques &amp; DataCenter","POWER ISSUE",
AQ2020="Exclu","Exclu",
AQ2020="SAT","TX ISSUE",
AQ2020="SPARE-ISSUE","SPARE-ISSUE",
AQ2020="Fiber CAmtel","TX ISSUE",
AQ2020="Fiber AOF","TX ISSUE",
AQ2020="Projet OCM (HUAWEI)","TRAVAUX-HUAWEI",
AQ2020="Projet OCM (NOKIA)","TRAVAUX -NOKIA",
AQ2020="ACCESS-ISSUE","ACCESS-ISSUE",
AQ2020="Projet OCM (ZTE, NOKIA, autres projets)","TRAVAUX OCM",
AQ2020="No root CAuse","No root cause",
AQ2020="ODU HS","TX ISSUE",
AQ2020="IP &amp; VLAN","TX ISSUE",
AQ2020="Warehouse HUAWEI","SPARE-ISSUE",
AQ2020="SPARE-HS","SPARE-ISSUE",
AQ2020="Power Telco","RAN ISSUE",AQ2020="no impacts","no impacts"
),"")</f>
        <v>No root cause</v>
      </c>
      <c r="AQ2020" s="126" t="s">
        <v>5344</v>
      </c>
      <c r="AR2020" s="48" t="str" cm="1">
        <f t="array" ref="AR2020">IFERROR(_xlfn.IFS(
AQ2020="MPR ISSUE","ACTIVE",
AQ2020="BSS Hardware Issue","ACTIVE",
AQ2020="Sites strategiques, MLL, Pylone, etc.","PASSIVE",
AQ2020="AKTIVCO DEFAUT GE &amp; POWER Cabinet","PASSIVE",
AQ2020="AKTIVCO Coupure ENEO &amp; Baisse de tension","PASSIVE",
AQ2020="Coupure ENEO &amp; Baisse de tension","PASSIVE",
AQ2020="Defaut GE &amp; POWER Cabinet","PASSIVE",
AQ2020="Sharing","PASSIVE",
AQ2020="Sites strategiques &amp; DataCenter","PASSIVE",
AQ2020="Exclu","Exclu",
AQ2020="SAT","ACTIVE",
AQ2020="SPARE-ISSUE","SPARE-ISSUE",
AQ2020="Fiber CAmtel","ACTIVE",
AQ2020="Fiber AOF","ACTIVE",
AQ2020="Projet OCM (HUAWEI)","PLANNED WORKS",
AQ2020="Projet OCM (NOKIA)","PLANNED WORKS",
AQ2020="ACCESS-ISSUE","ACCESS-ISSUE",
AQ2020="Projet OCM (ZTE, NOKIA, autres projets)","PLANNED WORKS",
AQ2020="No root CAuse","No root cause",
AQ2020="ODU HS","ACTIVE",
AQ2020="IP &amp; VLAN","ACTIVE",
AQ2020="Warehouse HUAWEI","SPARE-ISSUE",
AQ2020="SPARE-HS","SPARE-ISSUE",
AQ2020="Power Telco","ACTIVE", AQ2020="no impacts","no impacts"
),"")</f>
        <v>No root cause</v>
      </c>
      <c r="AS2020" s="92" t="s">
        <v>5537</v>
      </c>
      <c r="AT2020" s="98" t="s">
        <v>4119</v>
      </c>
      <c r="AV2020" s="17" t="s">
        <v>5537</v>
      </c>
      <c r="AW2020" s="7" t="s">
        <v>5537</v>
      </c>
      <c r="AX2020" s="6" t="s">
        <v>5537</v>
      </c>
      <c r="AY2020" s="7"/>
      <c r="AZ2020" s="3" t="s">
        <v>5537</v>
      </c>
      <c r="BA2020" s="18" t="s">
        <v>5537</v>
      </c>
      <c r="BB2020" s="18" t="s">
        <v>5537</v>
      </c>
      <c r="BC2020" s="18" t="s">
        <v>5537</v>
      </c>
      <c r="BD2020" s="18" t="s">
        <v>5537</v>
      </c>
      <c r="BE2020" s="18" t="s">
        <v>5537</v>
      </c>
      <c r="BF2020" s="18" t="s">
        <v>5537</v>
      </c>
      <c r="BG2020" s="18" t="s">
        <v>5537</v>
      </c>
      <c r="BH2020" s="18" t="s">
        <v>5537</v>
      </c>
      <c r="BI2020" s="18" t="s">
        <v>5537</v>
      </c>
      <c r="BJ2020" s="18" t="s">
        <v>5537</v>
      </c>
      <c r="BK2020" s="18" t="s">
        <v>5537</v>
      </c>
      <c r="BL2020" s="9" t="s">
        <v>5537</v>
      </c>
      <c r="BM2020" s="14" t="s">
        <v>5537</v>
      </c>
      <c r="BN2020" s="14" t="s">
        <v>5537</v>
      </c>
      <c r="BO2020" s="14" t="str">
        <f>_xlfn.XLOOKUP(B2020,'[4]cell downs 18042026 17h'!$B:$B,'[4]cell downs 18042026 17h'!$B:$B,"")</f>
        <v/>
      </c>
      <c r="BP2020" s="14" t="str">
        <f>_xlfn.XLOOKUP(B2020,'[5]Cells Huawei 19042026 15h'!$B:$B,'[5]Cells Huawei 19042026 15h'!$B:$B,"")</f>
        <v/>
      </c>
      <c r="BQ2020" s="9" t="str">
        <f>_xlfn.XLOOKUP(B2020,'[6]cells down 19042026 9H40'!$B:$B,'[6]cells down 19042026 9H40'!$B:$B,"")</f>
        <v/>
      </c>
      <c r="BR2020" s="9" t="s">
        <v>4119</v>
      </c>
      <c r="BS2020" s="9" t="s">
        <v>5537</v>
      </c>
      <c r="BT2020" s="108"/>
    </row>
    <row r="2021" spans="1:72" s="9" customFormat="1" x14ac:dyDescent="0.35">
      <c r="A2021" s="1" t="s">
        <v>4120</v>
      </c>
      <c r="B2021" s="8" t="s">
        <v>4121</v>
      </c>
      <c r="C2021" s="3" t="str">
        <f>_xlfn.XLOOKUP(B2021,'[1]daily break down'!$D:$D,'[1]daily break down'!$E:$E,"")</f>
        <v>CENTRE</v>
      </c>
      <c r="D2021" s="1" t="s">
        <v>11</v>
      </c>
      <c r="E2021" s="1" t="s">
        <v>1129</v>
      </c>
      <c r="F2021" s="3" t="s">
        <v>226</v>
      </c>
      <c r="G2021" s="1" t="s">
        <v>4122</v>
      </c>
      <c r="H2021" s="34" t="str">
        <f>_xlfn.XLOOKUP(B2021,[2]CALCULATION!$B:$B,[2]CALCULATION!$H:$H,"")</f>
        <v>ZTE</v>
      </c>
      <c r="I2021" s="28">
        <v>0</v>
      </c>
      <c r="J2021" s="28">
        <v>0</v>
      </c>
      <c r="K2021" s="28">
        <v>0</v>
      </c>
      <c r="L2021" s="28">
        <v>0</v>
      </c>
      <c r="M2021" s="28">
        <v>0</v>
      </c>
      <c r="N2021" s="28">
        <v>0</v>
      </c>
      <c r="O2021" s="28">
        <v>0</v>
      </c>
      <c r="P2021" s="28">
        <v>0</v>
      </c>
      <c r="Q2021" s="28">
        <v>0</v>
      </c>
      <c r="R2021" s="28">
        <v>0</v>
      </c>
      <c r="S2021" s="93">
        <v>0</v>
      </c>
      <c r="T2021" s="93">
        <f>_xlfn.XLOOKUP(B2021,'[3]Nur des jours'!$B:$B,'[3]Nur des jours'!$U:$U,"")</f>
        <v>0</v>
      </c>
      <c r="U2021" s="93">
        <v>0</v>
      </c>
      <c r="V2021" s="93">
        <v>0</v>
      </c>
      <c r="W2021" s="93">
        <v>0</v>
      </c>
      <c r="X2021" s="93">
        <v>0</v>
      </c>
      <c r="Y2021" s="93">
        <v>0</v>
      </c>
      <c r="Z2021" s="93">
        <v>0</v>
      </c>
      <c r="AA2021" s="93">
        <v>0</v>
      </c>
      <c r="AB2021" s="93">
        <v>0</v>
      </c>
      <c r="AC2021" s="93"/>
      <c r="AD2021" s="93">
        <v>0</v>
      </c>
      <c r="AE2021" s="93">
        <v>0</v>
      </c>
      <c r="AF2021" s="93">
        <v>0</v>
      </c>
      <c r="AG2021" s="93"/>
      <c r="AH2021" s="93">
        <v>0</v>
      </c>
      <c r="AI2021" s="93">
        <v>0</v>
      </c>
      <c r="AJ2021" s="93">
        <v>0</v>
      </c>
      <c r="AK2021" s="93">
        <v>0</v>
      </c>
      <c r="AL2021" s="93">
        <v>0</v>
      </c>
      <c r="AM2021" s="49" t="s">
        <v>5559</v>
      </c>
      <c r="AN2021" s="49"/>
      <c r="AO2021" s="48" t="str" cm="1">
        <f t="array" ref="AO2021">IFERROR(_xlfn.IFS(
AQ2021="MPR ISSUE","PDH",
AQ2021="BSS Hardware Issue","BSS",
AQ2021="Sites strategiques, MLL, Pylone, etc.","ENVTECH",
AQ2021="AKTIVCO DEFAUT GE &amp; POWER Cabinet","AKTIVCO",
AQ2021="AKTIVCO Coupure ENEO &amp; Baisse de tension","AKTIVCO GRID ONLY",
AQ2021="Coupure ENEO &amp; Baisse de tension","IHS GRID ONLY",
AQ2021="Defaut GE &amp; POWER Cabinet","IHS",
AQ2021="Sharing","Partners",
AQ2021="Sites strategiques &amp; DataCenter","SST &amp; DC",
AQ2021="Exclu","Exclu",
AQ2021="SAT","SAT",
AQ2021="SPARE-ISSUE","SPARE-ISSUE",
AQ2021="Fiber CAmtel","TRANS_FO_CAMTEL",
AQ2021="Fiber AOF","Fiber AOF",
AQ2021="Projet OCM (HUAWEI)","TRAVAUX-HUAWEI",
AQ2021="Projet OCM (NOKIA)","TRAVAUX-NOKIA",
AQ2021="ACCESS-ISSUE","ACCESS-ISSUE",
AQ2021="Projet OCM (ZTE, NOKIA, autres projets)","TRAVAUX OCM",
AQ2021="No root CAuse","No root cause",
AQ2021="ODU HS","PDH",
AQ2021="IP &amp; VLAN","PDH",
AQ2021="Warehouse HUAWEI","SPARE-ISSUE",
AQ2021="SPARE-HS","SPARE-ISSUE",
AQ2021="Power Telco","BSS",AQ2021="no impacts","no impacts"
),"")</f>
        <v>No root cause</v>
      </c>
      <c r="AP2021" s="48" t="str" cm="1">
        <f t="array" ref="AP2021">IFERROR(_xlfn.IFS(
AQ2021="MPR ISSUE","TX ISSUE",
AQ2021="BSS Hardware Issue","RAN ISSUE",
AQ2021="Sites strategiques, MLL, Pylone, etc.","ENVTECH",
AQ2021="AKTIVCO DEFAUT GE &amp; POWER Cabinet","POWER ISSUE",
AQ2021="AKTIVCO Coupure ENEO &amp; Baisse de tension","POWER ISSUE",
AQ2021="Coupure ENEO &amp; Baisse de tension","POWER ISSUE",
AQ2021="Defaut GE &amp; POWER Cabinet","POWER ISSUE",
AQ2021="Sharing","POWER ISSUE",
AQ2021="Sites strategiques &amp; DataCenter","POWER ISSUE",
AQ2021="Exclu","Exclu",
AQ2021="SAT","TX ISSUE",
AQ2021="SPARE-ISSUE","SPARE-ISSUE",
AQ2021="Fiber CAmtel","TX ISSUE",
AQ2021="Fiber AOF","TX ISSUE",
AQ2021="Projet OCM (HUAWEI)","TRAVAUX-HUAWEI",
AQ2021="Projet OCM (NOKIA)","TRAVAUX -NOKIA",
AQ2021="ACCESS-ISSUE","ACCESS-ISSUE",
AQ2021="Projet OCM (ZTE, NOKIA, autres projets)","TRAVAUX OCM",
AQ2021="No root CAuse","No root cause",
AQ2021="ODU HS","TX ISSUE",
AQ2021="IP &amp; VLAN","TX ISSUE",
AQ2021="Warehouse HUAWEI","SPARE-ISSUE",
AQ2021="SPARE-HS","SPARE-ISSUE",
AQ2021="Power Telco","RAN ISSUE",AQ2021="no impacts","no impacts"
),"")</f>
        <v>No root cause</v>
      </c>
      <c r="AQ2021" s="126" t="s">
        <v>5344</v>
      </c>
      <c r="AR2021" s="48" t="str" cm="1">
        <f t="array" ref="AR2021">IFERROR(_xlfn.IFS(
AQ2021="MPR ISSUE","ACTIVE",
AQ2021="BSS Hardware Issue","ACTIVE",
AQ2021="Sites strategiques, MLL, Pylone, etc.","PASSIVE",
AQ2021="AKTIVCO DEFAUT GE &amp; POWER Cabinet","PASSIVE",
AQ2021="AKTIVCO Coupure ENEO &amp; Baisse de tension","PASSIVE",
AQ2021="Coupure ENEO &amp; Baisse de tension","PASSIVE",
AQ2021="Defaut GE &amp; POWER Cabinet","PASSIVE",
AQ2021="Sharing","PASSIVE",
AQ2021="Sites strategiques &amp; DataCenter","PASSIVE",
AQ2021="Exclu","Exclu",
AQ2021="SAT","ACTIVE",
AQ2021="SPARE-ISSUE","SPARE-ISSUE",
AQ2021="Fiber CAmtel","ACTIVE",
AQ2021="Fiber AOF","ACTIVE",
AQ2021="Projet OCM (HUAWEI)","PLANNED WORKS",
AQ2021="Projet OCM (NOKIA)","PLANNED WORKS",
AQ2021="ACCESS-ISSUE","ACCESS-ISSUE",
AQ2021="Projet OCM (ZTE, NOKIA, autres projets)","PLANNED WORKS",
AQ2021="No root CAuse","No root cause",
AQ2021="ODU HS","ACTIVE",
AQ2021="IP &amp; VLAN","ACTIVE",
AQ2021="Warehouse HUAWEI","SPARE-ISSUE",
AQ2021="SPARE-HS","SPARE-ISSUE",
AQ2021="Power Telco","ACTIVE", AQ2021="no impacts","no impacts"
),"")</f>
        <v>No root cause</v>
      </c>
      <c r="AS2021" s="92" t="s">
        <v>5537</v>
      </c>
      <c r="AT2021" s="98" t="s">
        <v>4121</v>
      </c>
      <c r="AV2021" s="17" t="s">
        <v>5537</v>
      </c>
      <c r="AW2021" s="7" t="s">
        <v>5537</v>
      </c>
      <c r="AX2021" s="6" t="s">
        <v>5537</v>
      </c>
      <c r="AY2021" s="7"/>
      <c r="AZ2021" s="3" t="s">
        <v>5537</v>
      </c>
      <c r="BA2021" s="18" t="s">
        <v>5537</v>
      </c>
      <c r="BB2021" s="18" t="s">
        <v>5537</v>
      </c>
      <c r="BC2021" s="18" t="s">
        <v>5537</v>
      </c>
      <c r="BD2021" s="18" t="s">
        <v>5537</v>
      </c>
      <c r="BE2021" s="18" t="s">
        <v>5537</v>
      </c>
      <c r="BF2021" s="18" t="s">
        <v>5537</v>
      </c>
      <c r="BG2021" s="18" t="s">
        <v>5537</v>
      </c>
      <c r="BH2021" s="18" t="s">
        <v>5537</v>
      </c>
      <c r="BI2021" s="18" t="s">
        <v>5537</v>
      </c>
      <c r="BJ2021" s="18" t="s">
        <v>5537</v>
      </c>
      <c r="BK2021" s="18" t="s">
        <v>5537</v>
      </c>
      <c r="BL2021" s="9" t="s">
        <v>5537</v>
      </c>
      <c r="BM2021" s="14" t="s">
        <v>5537</v>
      </c>
      <c r="BN2021" s="14" t="s">
        <v>5537</v>
      </c>
      <c r="BO2021" s="14" t="str">
        <f>_xlfn.XLOOKUP(B2021,'[4]cell downs 18042026 17h'!$B:$B,'[4]cell downs 18042026 17h'!$B:$B,"")</f>
        <v/>
      </c>
      <c r="BP2021" s="14" t="str">
        <f>_xlfn.XLOOKUP(B2021,'[5]Cells Huawei 19042026 15h'!$B:$B,'[5]Cells Huawei 19042026 15h'!$B:$B,"")</f>
        <v/>
      </c>
      <c r="BQ2021" s="9" t="str">
        <f>_xlfn.XLOOKUP(B2021,'[6]cells down 19042026 9H40'!$B:$B,'[6]cells down 19042026 9H40'!$B:$B,"")</f>
        <v/>
      </c>
      <c r="BR2021" s="9" t="s">
        <v>4121</v>
      </c>
      <c r="BS2021" s="9" t="s">
        <v>318</v>
      </c>
      <c r="BT2021" s="108"/>
    </row>
    <row r="2022" spans="1:72" s="9" customFormat="1" x14ac:dyDescent="0.35">
      <c r="A2022" s="1" t="s">
        <v>4123</v>
      </c>
      <c r="B2022" s="8" t="s">
        <v>4124</v>
      </c>
      <c r="C2022" s="3" t="str">
        <f>_xlfn.XLOOKUP(B2022,'[1]daily break down'!$D:$D,'[1]daily break down'!$E:$E,"")</f>
        <v>LITTORAL</v>
      </c>
      <c r="D2022" s="1" t="s">
        <v>11</v>
      </c>
      <c r="E2022" s="1" t="s">
        <v>12</v>
      </c>
      <c r="F2022" s="3" t="s">
        <v>31</v>
      </c>
      <c r="G2022" s="1" t="s">
        <v>3781</v>
      </c>
      <c r="H2022" s="34" t="str">
        <f>_xlfn.XLOOKUP(B2022,[2]CALCULATION!$B:$B,[2]CALCULATION!$H:$H,"")</f>
        <v>ZTE</v>
      </c>
      <c r="I2022" s="28">
        <v>0</v>
      </c>
      <c r="J2022" s="28">
        <v>0</v>
      </c>
      <c r="K2022" s="28">
        <v>0</v>
      </c>
      <c r="L2022" s="28">
        <v>0</v>
      </c>
      <c r="M2022" s="28">
        <v>0</v>
      </c>
      <c r="N2022" s="28">
        <v>0</v>
      </c>
      <c r="O2022" s="28">
        <v>0</v>
      </c>
      <c r="P2022" s="28">
        <v>0</v>
      </c>
      <c r="Q2022" s="28">
        <v>0</v>
      </c>
      <c r="R2022" s="28">
        <v>0</v>
      </c>
      <c r="S2022" s="93">
        <v>0</v>
      </c>
      <c r="T2022" s="93">
        <f>_xlfn.XLOOKUP(B2022,'[3]Nur des jours'!$B:$B,'[3]Nur des jours'!$U:$U,"")</f>
        <v>0</v>
      </c>
      <c r="U2022" s="93">
        <v>0</v>
      </c>
      <c r="V2022" s="93">
        <v>0</v>
      </c>
      <c r="W2022" s="93">
        <v>0</v>
      </c>
      <c r="X2022" s="93">
        <v>0</v>
      </c>
      <c r="Y2022" s="93">
        <v>0</v>
      </c>
      <c r="Z2022" s="93">
        <v>0</v>
      </c>
      <c r="AA2022" s="93">
        <v>0</v>
      </c>
      <c r="AB2022" s="93">
        <v>0</v>
      </c>
      <c r="AC2022" s="93"/>
      <c r="AD2022" s="93">
        <v>0</v>
      </c>
      <c r="AE2022" s="93">
        <v>0</v>
      </c>
      <c r="AF2022" s="93">
        <v>0</v>
      </c>
      <c r="AG2022" s="93"/>
      <c r="AH2022" s="93">
        <v>0</v>
      </c>
      <c r="AI2022" s="93">
        <v>0</v>
      </c>
      <c r="AJ2022" s="93">
        <v>0</v>
      </c>
      <c r="AK2022" s="93">
        <v>0</v>
      </c>
      <c r="AL2022" s="93">
        <v>0</v>
      </c>
      <c r="AM2022" s="49" t="s">
        <v>5559</v>
      </c>
      <c r="AN2022" s="49"/>
      <c r="AO2022" s="48" t="str" cm="1">
        <f t="array" ref="AO2022">IFERROR(_xlfn.IFS(
AQ2022="MPR ISSUE","PDH",
AQ2022="BSS Hardware Issue","BSS",
AQ2022="Sites strategiques, MLL, Pylone, etc.","ENVTECH",
AQ2022="AKTIVCO DEFAUT GE &amp; POWER Cabinet","AKTIVCO",
AQ2022="AKTIVCO Coupure ENEO &amp; Baisse de tension","AKTIVCO GRID ONLY",
AQ2022="Coupure ENEO &amp; Baisse de tension","IHS GRID ONLY",
AQ2022="Defaut GE &amp; POWER Cabinet","IHS",
AQ2022="Sharing","Partners",
AQ2022="Sites strategiques &amp; DataCenter","SST &amp; DC",
AQ2022="Exclu","Exclu",
AQ2022="SAT","SAT",
AQ2022="SPARE-ISSUE","SPARE-ISSUE",
AQ2022="Fiber CAmtel","TRANS_FO_CAMTEL",
AQ2022="Fiber AOF","Fiber AOF",
AQ2022="Projet OCM (HUAWEI)","TRAVAUX-HUAWEI",
AQ2022="Projet OCM (NOKIA)","TRAVAUX-NOKIA",
AQ2022="ACCESS-ISSUE","ACCESS-ISSUE",
AQ2022="Projet OCM (ZTE, NOKIA, autres projets)","TRAVAUX OCM",
AQ2022="No root CAuse","No root cause",
AQ2022="ODU HS","PDH",
AQ2022="IP &amp; VLAN","PDH",
AQ2022="Warehouse HUAWEI","SPARE-ISSUE",
AQ2022="SPARE-HS","SPARE-ISSUE",
AQ2022="Power Telco","BSS",AQ2022="no impacts","no impacts"
),"")</f>
        <v>No root cause</v>
      </c>
      <c r="AP2022" s="48" t="str" cm="1">
        <f t="array" ref="AP2022">IFERROR(_xlfn.IFS(
AQ2022="MPR ISSUE","TX ISSUE",
AQ2022="BSS Hardware Issue","RAN ISSUE",
AQ2022="Sites strategiques, MLL, Pylone, etc.","ENVTECH",
AQ2022="AKTIVCO DEFAUT GE &amp; POWER Cabinet","POWER ISSUE",
AQ2022="AKTIVCO Coupure ENEO &amp; Baisse de tension","POWER ISSUE",
AQ2022="Coupure ENEO &amp; Baisse de tension","POWER ISSUE",
AQ2022="Defaut GE &amp; POWER Cabinet","POWER ISSUE",
AQ2022="Sharing","POWER ISSUE",
AQ2022="Sites strategiques &amp; DataCenter","POWER ISSUE",
AQ2022="Exclu","Exclu",
AQ2022="SAT","TX ISSUE",
AQ2022="SPARE-ISSUE","SPARE-ISSUE",
AQ2022="Fiber CAmtel","TX ISSUE",
AQ2022="Fiber AOF","TX ISSUE",
AQ2022="Projet OCM (HUAWEI)","TRAVAUX-HUAWEI",
AQ2022="Projet OCM (NOKIA)","TRAVAUX -NOKIA",
AQ2022="ACCESS-ISSUE","ACCESS-ISSUE",
AQ2022="Projet OCM (ZTE, NOKIA, autres projets)","TRAVAUX OCM",
AQ2022="No root CAuse","No root cause",
AQ2022="ODU HS","TX ISSUE",
AQ2022="IP &amp; VLAN","TX ISSUE",
AQ2022="Warehouse HUAWEI","SPARE-ISSUE",
AQ2022="SPARE-HS","SPARE-ISSUE",
AQ2022="Power Telco","RAN ISSUE",AQ2022="no impacts","no impacts"
),"")</f>
        <v>No root cause</v>
      </c>
      <c r="AQ2022" s="126" t="s">
        <v>5344</v>
      </c>
      <c r="AR2022" s="48" t="str" cm="1">
        <f t="array" ref="AR2022">IFERROR(_xlfn.IFS(
AQ2022="MPR ISSUE","ACTIVE",
AQ2022="BSS Hardware Issue","ACTIVE",
AQ2022="Sites strategiques, MLL, Pylone, etc.","PASSIVE",
AQ2022="AKTIVCO DEFAUT GE &amp; POWER Cabinet","PASSIVE",
AQ2022="AKTIVCO Coupure ENEO &amp; Baisse de tension","PASSIVE",
AQ2022="Coupure ENEO &amp; Baisse de tension","PASSIVE",
AQ2022="Defaut GE &amp; POWER Cabinet","PASSIVE",
AQ2022="Sharing","PASSIVE",
AQ2022="Sites strategiques &amp; DataCenter","PASSIVE",
AQ2022="Exclu","Exclu",
AQ2022="SAT","ACTIVE",
AQ2022="SPARE-ISSUE","SPARE-ISSUE",
AQ2022="Fiber CAmtel","ACTIVE",
AQ2022="Fiber AOF","ACTIVE",
AQ2022="Projet OCM (HUAWEI)","PLANNED WORKS",
AQ2022="Projet OCM (NOKIA)","PLANNED WORKS",
AQ2022="ACCESS-ISSUE","ACCESS-ISSUE",
AQ2022="Projet OCM (ZTE, NOKIA, autres projets)","PLANNED WORKS",
AQ2022="No root CAuse","No root cause",
AQ2022="ODU HS","ACTIVE",
AQ2022="IP &amp; VLAN","ACTIVE",
AQ2022="Warehouse HUAWEI","SPARE-ISSUE",
AQ2022="SPARE-HS","SPARE-ISSUE",
AQ2022="Power Telco","ACTIVE", AQ2022="no impacts","no impacts"
),"")</f>
        <v>No root cause</v>
      </c>
      <c r="AS2022" s="92" t="s">
        <v>5537</v>
      </c>
      <c r="AT2022" s="98" t="s">
        <v>4124</v>
      </c>
      <c r="AV2022" s="17" t="s">
        <v>5537</v>
      </c>
      <c r="AW2022" s="7" t="s">
        <v>5537</v>
      </c>
      <c r="AX2022" s="6" t="s">
        <v>5537</v>
      </c>
      <c r="AY2022" s="7"/>
      <c r="AZ2022" s="3" t="s">
        <v>5537</v>
      </c>
      <c r="BA2022" s="18" t="s">
        <v>5537</v>
      </c>
      <c r="BB2022" s="18" t="s">
        <v>5537</v>
      </c>
      <c r="BC2022" s="18" t="s">
        <v>5537</v>
      </c>
      <c r="BD2022" s="18" t="s">
        <v>5537</v>
      </c>
      <c r="BE2022" s="18" t="s">
        <v>5537</v>
      </c>
      <c r="BF2022" s="18" t="s">
        <v>5537</v>
      </c>
      <c r="BG2022" s="18" t="s">
        <v>5537</v>
      </c>
      <c r="BH2022" s="18" t="s">
        <v>5537</v>
      </c>
      <c r="BI2022" s="18" t="s">
        <v>5537</v>
      </c>
      <c r="BJ2022" s="18" t="s">
        <v>5537</v>
      </c>
      <c r="BK2022" s="18" t="s">
        <v>5537</v>
      </c>
      <c r="BL2022" s="9" t="s">
        <v>5537</v>
      </c>
      <c r="BM2022" s="14" t="s">
        <v>5537</v>
      </c>
      <c r="BN2022" s="14" t="s">
        <v>5537</v>
      </c>
      <c r="BO2022" s="14" t="str">
        <f>_xlfn.XLOOKUP(B2022,'[4]cell downs 18042026 17h'!$B:$B,'[4]cell downs 18042026 17h'!$B:$B,"")</f>
        <v/>
      </c>
      <c r="BP2022" s="14" t="str">
        <f>_xlfn.XLOOKUP(B2022,'[5]Cells Huawei 19042026 15h'!$B:$B,'[5]Cells Huawei 19042026 15h'!$B:$B,"")</f>
        <v/>
      </c>
      <c r="BQ2022" s="9" t="str">
        <f>_xlfn.XLOOKUP(B2022,'[6]cells down 19042026 9H40'!$B:$B,'[6]cells down 19042026 9H40'!$B:$B,"")</f>
        <v/>
      </c>
      <c r="BR2022" s="9" t="s">
        <v>4124</v>
      </c>
      <c r="BS2022" s="9" t="s">
        <v>5537</v>
      </c>
      <c r="BT2022" s="108"/>
    </row>
    <row r="2023" spans="1:72" s="9" customFormat="1" x14ac:dyDescent="0.35">
      <c r="A2023" s="1" t="s">
        <v>4126</v>
      </c>
      <c r="B2023" s="8" t="s">
        <v>4127</v>
      </c>
      <c r="C2023" s="3" t="str">
        <f>_xlfn.XLOOKUP(B2023,'[1]daily break down'!$D:$D,'[1]daily break down'!$E:$E,"")</f>
        <v>CENTRE</v>
      </c>
      <c r="D2023" s="1" t="s">
        <v>11</v>
      </c>
      <c r="E2023" s="1" t="s">
        <v>12</v>
      </c>
      <c r="F2023" s="3" t="s">
        <v>37</v>
      </c>
      <c r="G2023" s="1" t="s">
        <v>4128</v>
      </c>
      <c r="H2023" s="34" t="str">
        <f>_xlfn.XLOOKUP(B2023,[2]CALCULATION!$B:$B,[2]CALCULATION!$H:$H,"")</f>
        <v>ZTE</v>
      </c>
      <c r="I2023" s="28">
        <v>0</v>
      </c>
      <c r="J2023" s="28">
        <v>0</v>
      </c>
      <c r="K2023" s="28">
        <v>0</v>
      </c>
      <c r="L2023" s="28">
        <v>0</v>
      </c>
      <c r="M2023" s="28">
        <v>0</v>
      </c>
      <c r="N2023" s="28">
        <v>0</v>
      </c>
      <c r="O2023" s="28">
        <v>0</v>
      </c>
      <c r="P2023" s="28">
        <v>0</v>
      </c>
      <c r="Q2023" s="28">
        <v>0</v>
      </c>
      <c r="R2023" s="28">
        <v>0</v>
      </c>
      <c r="S2023" s="93">
        <v>0</v>
      </c>
      <c r="T2023" s="93">
        <f>_xlfn.XLOOKUP(B2023,'[3]Nur des jours'!$B:$B,'[3]Nur des jours'!$U:$U,"")</f>
        <v>0</v>
      </c>
      <c r="U2023" s="93">
        <v>0</v>
      </c>
      <c r="V2023" s="93">
        <v>0</v>
      </c>
      <c r="W2023" s="93">
        <v>0</v>
      </c>
      <c r="X2023" s="93">
        <v>0</v>
      </c>
      <c r="Y2023" s="93">
        <v>0</v>
      </c>
      <c r="Z2023" s="93">
        <v>0</v>
      </c>
      <c r="AA2023" s="93">
        <v>0</v>
      </c>
      <c r="AB2023" s="93">
        <v>0</v>
      </c>
      <c r="AC2023" s="93"/>
      <c r="AD2023" s="93">
        <v>0</v>
      </c>
      <c r="AE2023" s="93">
        <v>0</v>
      </c>
      <c r="AF2023" s="93">
        <v>0</v>
      </c>
      <c r="AG2023" s="93"/>
      <c r="AH2023" s="93">
        <v>0</v>
      </c>
      <c r="AI2023" s="93">
        <v>0</v>
      </c>
      <c r="AJ2023" s="93">
        <v>0</v>
      </c>
      <c r="AK2023" s="93">
        <v>0</v>
      </c>
      <c r="AL2023" s="93">
        <v>0</v>
      </c>
      <c r="AM2023" s="49" t="s">
        <v>5559</v>
      </c>
      <c r="AN2023" s="49"/>
      <c r="AO2023" s="48" t="str" cm="1">
        <f t="array" ref="AO2023">IFERROR(_xlfn.IFS(
AQ2023="MPR ISSUE","PDH",
AQ2023="BSS Hardware Issue","BSS",
AQ2023="Sites strategiques, MLL, Pylone, etc.","ENVTECH",
AQ2023="AKTIVCO DEFAUT GE &amp; POWER Cabinet","AKTIVCO",
AQ2023="AKTIVCO Coupure ENEO &amp; Baisse de tension","AKTIVCO GRID ONLY",
AQ2023="Coupure ENEO &amp; Baisse de tension","IHS GRID ONLY",
AQ2023="Defaut GE &amp; POWER Cabinet","IHS",
AQ2023="Sharing","Partners",
AQ2023="Sites strategiques &amp; DataCenter","SST &amp; DC",
AQ2023="Exclu","Exclu",
AQ2023="SAT","SAT",
AQ2023="SPARE-ISSUE","SPARE-ISSUE",
AQ2023="Fiber CAmtel","TRANS_FO_CAMTEL",
AQ2023="Fiber AOF","Fiber AOF",
AQ2023="Projet OCM (HUAWEI)","TRAVAUX-HUAWEI",
AQ2023="Projet OCM (NOKIA)","TRAVAUX-NOKIA",
AQ2023="ACCESS-ISSUE","ACCESS-ISSUE",
AQ2023="Projet OCM (ZTE, NOKIA, autres projets)","TRAVAUX OCM",
AQ2023="No root CAuse","No root cause",
AQ2023="ODU HS","PDH",
AQ2023="IP &amp; VLAN","PDH",
AQ2023="Warehouse HUAWEI","SPARE-ISSUE",
AQ2023="SPARE-HS","SPARE-ISSUE",
AQ2023="Power Telco","BSS",AQ2023="no impacts","no impacts"
),"")</f>
        <v>No root cause</v>
      </c>
      <c r="AP2023" s="48" t="str" cm="1">
        <f t="array" ref="AP2023">IFERROR(_xlfn.IFS(
AQ2023="MPR ISSUE","TX ISSUE",
AQ2023="BSS Hardware Issue","RAN ISSUE",
AQ2023="Sites strategiques, MLL, Pylone, etc.","ENVTECH",
AQ2023="AKTIVCO DEFAUT GE &amp; POWER Cabinet","POWER ISSUE",
AQ2023="AKTIVCO Coupure ENEO &amp; Baisse de tension","POWER ISSUE",
AQ2023="Coupure ENEO &amp; Baisse de tension","POWER ISSUE",
AQ2023="Defaut GE &amp; POWER Cabinet","POWER ISSUE",
AQ2023="Sharing","POWER ISSUE",
AQ2023="Sites strategiques &amp; DataCenter","POWER ISSUE",
AQ2023="Exclu","Exclu",
AQ2023="SAT","TX ISSUE",
AQ2023="SPARE-ISSUE","SPARE-ISSUE",
AQ2023="Fiber CAmtel","TX ISSUE",
AQ2023="Fiber AOF","TX ISSUE",
AQ2023="Projet OCM (HUAWEI)","TRAVAUX-HUAWEI",
AQ2023="Projet OCM (NOKIA)","TRAVAUX -NOKIA",
AQ2023="ACCESS-ISSUE","ACCESS-ISSUE",
AQ2023="Projet OCM (ZTE, NOKIA, autres projets)","TRAVAUX OCM",
AQ2023="No root CAuse","No root cause",
AQ2023="ODU HS","TX ISSUE",
AQ2023="IP &amp; VLAN","TX ISSUE",
AQ2023="Warehouse HUAWEI","SPARE-ISSUE",
AQ2023="SPARE-HS","SPARE-ISSUE",
AQ2023="Power Telco","RAN ISSUE",AQ2023="no impacts","no impacts"
),"")</f>
        <v>No root cause</v>
      </c>
      <c r="AQ2023" s="126" t="s">
        <v>5344</v>
      </c>
      <c r="AR2023" s="48" t="str" cm="1">
        <f t="array" ref="AR2023">IFERROR(_xlfn.IFS(
AQ2023="MPR ISSUE","ACTIVE",
AQ2023="BSS Hardware Issue","ACTIVE",
AQ2023="Sites strategiques, MLL, Pylone, etc.","PASSIVE",
AQ2023="AKTIVCO DEFAUT GE &amp; POWER Cabinet","PASSIVE",
AQ2023="AKTIVCO Coupure ENEO &amp; Baisse de tension","PASSIVE",
AQ2023="Coupure ENEO &amp; Baisse de tension","PASSIVE",
AQ2023="Defaut GE &amp; POWER Cabinet","PASSIVE",
AQ2023="Sharing","PASSIVE",
AQ2023="Sites strategiques &amp; DataCenter","PASSIVE",
AQ2023="Exclu","Exclu",
AQ2023="SAT","ACTIVE",
AQ2023="SPARE-ISSUE","SPARE-ISSUE",
AQ2023="Fiber CAmtel","ACTIVE",
AQ2023="Fiber AOF","ACTIVE",
AQ2023="Projet OCM (HUAWEI)","PLANNED WORKS",
AQ2023="Projet OCM (NOKIA)","PLANNED WORKS",
AQ2023="ACCESS-ISSUE","ACCESS-ISSUE",
AQ2023="Projet OCM (ZTE, NOKIA, autres projets)","PLANNED WORKS",
AQ2023="No root CAuse","No root cause",
AQ2023="ODU HS","ACTIVE",
AQ2023="IP &amp; VLAN","ACTIVE",
AQ2023="Warehouse HUAWEI","SPARE-ISSUE",
AQ2023="SPARE-HS","SPARE-ISSUE",
AQ2023="Power Telco","ACTIVE", AQ2023="no impacts","no impacts"
),"")</f>
        <v>No root cause</v>
      </c>
      <c r="AS2023" s="92" t="s">
        <v>5537</v>
      </c>
      <c r="AT2023" s="98" t="s">
        <v>4127</v>
      </c>
      <c r="AV2023" s="17" t="s">
        <v>5537</v>
      </c>
      <c r="AW2023" s="7" t="s">
        <v>5537</v>
      </c>
      <c r="AX2023" s="6" t="s">
        <v>5537</v>
      </c>
      <c r="AY2023" s="7"/>
      <c r="AZ2023" s="3" t="s">
        <v>5537</v>
      </c>
      <c r="BA2023" s="18" t="s">
        <v>5537</v>
      </c>
      <c r="BB2023" s="18" t="s">
        <v>5537</v>
      </c>
      <c r="BC2023" s="18" t="s">
        <v>5537</v>
      </c>
      <c r="BD2023" s="18" t="s">
        <v>5537</v>
      </c>
      <c r="BE2023" s="18" t="s">
        <v>5537</v>
      </c>
      <c r="BF2023" s="18" t="s">
        <v>5537</v>
      </c>
      <c r="BG2023" s="18" t="s">
        <v>5537</v>
      </c>
      <c r="BH2023" s="18" t="s">
        <v>5537</v>
      </c>
      <c r="BI2023" s="18" t="s">
        <v>5537</v>
      </c>
      <c r="BJ2023" s="18" t="s">
        <v>5537</v>
      </c>
      <c r="BK2023" s="18" t="s">
        <v>5537</v>
      </c>
      <c r="BL2023" s="9" t="s">
        <v>5537</v>
      </c>
      <c r="BM2023" s="14" t="s">
        <v>5537</v>
      </c>
      <c r="BN2023" s="14" t="s">
        <v>5537</v>
      </c>
      <c r="BO2023" s="14" t="str">
        <f>_xlfn.XLOOKUP(B2023,'[4]cell downs 18042026 17h'!$B:$B,'[4]cell downs 18042026 17h'!$B:$B,"")</f>
        <v/>
      </c>
      <c r="BP2023" s="14" t="str">
        <f>_xlfn.XLOOKUP(B2023,'[5]Cells Huawei 19042026 15h'!$B:$B,'[5]Cells Huawei 19042026 15h'!$B:$B,"")</f>
        <v/>
      </c>
      <c r="BQ2023" s="9" t="str">
        <f>_xlfn.XLOOKUP(B2023,'[6]cells down 19042026 9H40'!$B:$B,'[6]cells down 19042026 9H40'!$B:$B,"")</f>
        <v/>
      </c>
      <c r="BR2023" s="9" t="s">
        <v>4127</v>
      </c>
      <c r="BS2023" s="9" t="s">
        <v>154</v>
      </c>
      <c r="BT2023" s="108"/>
    </row>
    <row r="2024" spans="1:72" s="9" customFormat="1" x14ac:dyDescent="0.35">
      <c r="A2024" s="1" t="s">
        <v>4232</v>
      </c>
      <c r="B2024" s="8" t="s">
        <v>4233</v>
      </c>
      <c r="C2024" s="3" t="str">
        <f>_xlfn.XLOOKUP(B2024,'[1]daily break down'!$D:$D,'[1]daily break down'!$E:$E,"")</f>
        <v>Yaounde</v>
      </c>
      <c r="D2024" s="1" t="s">
        <v>11</v>
      </c>
      <c r="E2024" s="1" t="s">
        <v>594</v>
      </c>
      <c r="F2024" s="3" t="s">
        <v>37</v>
      </c>
      <c r="G2024" s="1" t="s">
        <v>38</v>
      </c>
      <c r="H2024" s="34" t="str">
        <f>_xlfn.XLOOKUP(B2024,[2]CALCULATION!$B:$B,[2]CALCULATION!$H:$H,"")</f>
        <v>ZTE</v>
      </c>
      <c r="I2024" s="28">
        <v>0</v>
      </c>
      <c r="J2024" s="28">
        <v>0</v>
      </c>
      <c r="K2024" s="28">
        <v>0</v>
      </c>
      <c r="L2024" s="28">
        <v>0</v>
      </c>
      <c r="M2024" s="28">
        <v>0</v>
      </c>
      <c r="N2024" s="28">
        <v>0</v>
      </c>
      <c r="O2024" s="28">
        <v>0</v>
      </c>
      <c r="P2024" s="28">
        <v>0</v>
      </c>
      <c r="Q2024" s="28">
        <v>0</v>
      </c>
      <c r="R2024" s="28">
        <v>0</v>
      </c>
      <c r="S2024" s="93">
        <v>0</v>
      </c>
      <c r="T2024" s="93">
        <f>_xlfn.XLOOKUP(B2024,'[3]Nur des jours'!$B:$B,'[3]Nur des jours'!$U:$U,"")</f>
        <v>0</v>
      </c>
      <c r="U2024" s="93">
        <v>0</v>
      </c>
      <c r="V2024" s="93">
        <v>0</v>
      </c>
      <c r="W2024" s="93">
        <v>0</v>
      </c>
      <c r="X2024" s="93">
        <v>0</v>
      </c>
      <c r="Y2024" s="93">
        <v>0</v>
      </c>
      <c r="Z2024" s="93">
        <v>0</v>
      </c>
      <c r="AA2024" s="93">
        <v>0</v>
      </c>
      <c r="AB2024" s="93">
        <v>0</v>
      </c>
      <c r="AC2024" s="93"/>
      <c r="AD2024" s="93">
        <v>0</v>
      </c>
      <c r="AE2024" s="93">
        <v>0</v>
      </c>
      <c r="AF2024" s="93">
        <v>0</v>
      </c>
      <c r="AG2024" s="93"/>
      <c r="AH2024" s="93">
        <v>0</v>
      </c>
      <c r="AI2024" s="93">
        <v>0</v>
      </c>
      <c r="AJ2024" s="93">
        <v>0</v>
      </c>
      <c r="AK2024" s="93">
        <v>0</v>
      </c>
      <c r="AL2024" s="93">
        <v>0</v>
      </c>
      <c r="AM2024" s="49" t="s">
        <v>5559</v>
      </c>
      <c r="AN2024" s="49"/>
      <c r="AO2024" s="48" t="str" cm="1">
        <f t="array" ref="AO2024">IFERROR(_xlfn.IFS(
AQ2024="MPR ISSUE","PDH",
AQ2024="BSS Hardware Issue","BSS",
AQ2024="Sites strategiques, MLL, Pylone, etc.","ENVTECH",
AQ2024="AKTIVCO DEFAUT GE &amp; POWER Cabinet","AKTIVCO",
AQ2024="AKTIVCO Coupure ENEO &amp; Baisse de tension","AKTIVCO GRID ONLY",
AQ2024="Coupure ENEO &amp; Baisse de tension","IHS GRID ONLY",
AQ2024="Defaut GE &amp; POWER Cabinet","IHS",
AQ2024="Sharing","Partners",
AQ2024="Sites strategiques &amp; DataCenter","SST &amp; DC",
AQ2024="Exclu","Exclu",
AQ2024="SAT","SAT",
AQ2024="SPARE-ISSUE","SPARE-ISSUE",
AQ2024="Fiber CAmtel","TRANS_FO_CAMTEL",
AQ2024="Fiber AOF","Fiber AOF",
AQ2024="Projet OCM (HUAWEI)","TRAVAUX-HUAWEI",
AQ2024="Projet OCM (NOKIA)","TRAVAUX-NOKIA",
AQ2024="ACCESS-ISSUE","ACCESS-ISSUE",
AQ2024="Projet OCM (ZTE, NOKIA, autres projets)","TRAVAUX OCM",
AQ2024="No root CAuse","No root cause",
AQ2024="ODU HS","PDH",
AQ2024="IP &amp; VLAN","PDH",
AQ2024="Warehouse HUAWEI","SPARE-ISSUE",
AQ2024="SPARE-HS","SPARE-ISSUE",
AQ2024="Power Telco","BSS",AQ2024="no impacts","no impacts"
),"")</f>
        <v>No root cause</v>
      </c>
      <c r="AP2024" s="48" t="str" cm="1">
        <f t="array" ref="AP2024">IFERROR(_xlfn.IFS(
AQ2024="MPR ISSUE","TX ISSUE",
AQ2024="BSS Hardware Issue","RAN ISSUE",
AQ2024="Sites strategiques, MLL, Pylone, etc.","ENVTECH",
AQ2024="AKTIVCO DEFAUT GE &amp; POWER Cabinet","POWER ISSUE",
AQ2024="AKTIVCO Coupure ENEO &amp; Baisse de tension","POWER ISSUE",
AQ2024="Coupure ENEO &amp; Baisse de tension","POWER ISSUE",
AQ2024="Defaut GE &amp; POWER Cabinet","POWER ISSUE",
AQ2024="Sharing","POWER ISSUE",
AQ2024="Sites strategiques &amp; DataCenter","POWER ISSUE",
AQ2024="Exclu","Exclu",
AQ2024="SAT","TX ISSUE",
AQ2024="SPARE-ISSUE","SPARE-ISSUE",
AQ2024="Fiber CAmtel","TX ISSUE",
AQ2024="Fiber AOF","TX ISSUE",
AQ2024="Projet OCM (HUAWEI)","TRAVAUX-HUAWEI",
AQ2024="Projet OCM (NOKIA)","TRAVAUX -NOKIA",
AQ2024="ACCESS-ISSUE","ACCESS-ISSUE",
AQ2024="Projet OCM (ZTE, NOKIA, autres projets)","TRAVAUX OCM",
AQ2024="No root CAuse","No root cause",
AQ2024="ODU HS","TX ISSUE",
AQ2024="IP &amp; VLAN","TX ISSUE",
AQ2024="Warehouse HUAWEI","SPARE-ISSUE",
AQ2024="SPARE-HS","SPARE-ISSUE",
AQ2024="Power Telco","RAN ISSUE",AQ2024="no impacts","no impacts"
),"")</f>
        <v>No root cause</v>
      </c>
      <c r="AQ2024" s="126" t="s">
        <v>5344</v>
      </c>
      <c r="AR2024" s="48" t="str" cm="1">
        <f t="array" ref="AR2024">IFERROR(_xlfn.IFS(
AQ2024="MPR ISSUE","ACTIVE",
AQ2024="BSS Hardware Issue","ACTIVE",
AQ2024="Sites strategiques, MLL, Pylone, etc.","PASSIVE",
AQ2024="AKTIVCO DEFAUT GE &amp; POWER Cabinet","PASSIVE",
AQ2024="AKTIVCO Coupure ENEO &amp; Baisse de tension","PASSIVE",
AQ2024="Coupure ENEO &amp; Baisse de tension","PASSIVE",
AQ2024="Defaut GE &amp; POWER Cabinet","PASSIVE",
AQ2024="Sharing","PASSIVE",
AQ2024="Sites strategiques &amp; DataCenter","PASSIVE",
AQ2024="Exclu","Exclu",
AQ2024="SAT","ACTIVE",
AQ2024="SPARE-ISSUE","SPARE-ISSUE",
AQ2024="Fiber CAmtel","ACTIVE",
AQ2024="Fiber AOF","ACTIVE",
AQ2024="Projet OCM (HUAWEI)","PLANNED WORKS",
AQ2024="Projet OCM (NOKIA)","PLANNED WORKS",
AQ2024="ACCESS-ISSUE","ACCESS-ISSUE",
AQ2024="Projet OCM (ZTE, NOKIA, autres projets)","PLANNED WORKS",
AQ2024="No root CAuse","No root cause",
AQ2024="ODU HS","ACTIVE",
AQ2024="IP &amp; VLAN","ACTIVE",
AQ2024="Warehouse HUAWEI","SPARE-ISSUE",
AQ2024="SPARE-HS","SPARE-ISSUE",
AQ2024="Power Telco","ACTIVE", AQ2024="no impacts","no impacts"
),"")</f>
        <v>No root cause</v>
      </c>
      <c r="AS2024" s="92" t="s">
        <v>5537</v>
      </c>
      <c r="AT2024" s="98" t="s">
        <v>4233</v>
      </c>
      <c r="AV2024" s="17" t="s">
        <v>5537</v>
      </c>
      <c r="AW2024" s="7" t="s">
        <v>5537</v>
      </c>
      <c r="AX2024" s="6" t="s">
        <v>5537</v>
      </c>
      <c r="AY2024" s="7"/>
      <c r="AZ2024" s="3" t="s">
        <v>5537</v>
      </c>
      <c r="BA2024" s="18" t="s">
        <v>5537</v>
      </c>
      <c r="BB2024" s="18" t="s">
        <v>5537</v>
      </c>
      <c r="BC2024" s="18" t="s">
        <v>5537</v>
      </c>
      <c r="BD2024" s="18" t="s">
        <v>5537</v>
      </c>
      <c r="BE2024" s="18" t="s">
        <v>5537</v>
      </c>
      <c r="BF2024" s="18" t="s">
        <v>5537</v>
      </c>
      <c r="BG2024" s="18" t="s">
        <v>5537</v>
      </c>
      <c r="BH2024" s="18" t="s">
        <v>5537</v>
      </c>
      <c r="BI2024" s="18" t="s">
        <v>5537</v>
      </c>
      <c r="BJ2024" s="18" t="s">
        <v>5537</v>
      </c>
      <c r="BK2024" s="18" t="s">
        <v>5537</v>
      </c>
      <c r="BL2024" s="9" t="s">
        <v>5537</v>
      </c>
      <c r="BM2024" s="14" t="s">
        <v>5537</v>
      </c>
      <c r="BN2024" s="14" t="s">
        <v>5537</v>
      </c>
      <c r="BO2024" s="14" t="str">
        <f>_xlfn.XLOOKUP(B2024,'[4]cell downs 18042026 17h'!$B:$B,'[4]cell downs 18042026 17h'!$B:$B,"")</f>
        <v/>
      </c>
      <c r="BP2024" s="14" t="str">
        <f>_xlfn.XLOOKUP(B2024,'[5]Cells Huawei 19042026 15h'!$B:$B,'[5]Cells Huawei 19042026 15h'!$B:$B,"")</f>
        <v/>
      </c>
      <c r="BQ2024" s="9" t="str">
        <f>_xlfn.XLOOKUP(B2024,'[6]cells down 19042026 9H40'!$B:$B,'[6]cells down 19042026 9H40'!$B:$B,"")</f>
        <v/>
      </c>
      <c r="BR2024" s="9" t="s">
        <v>4233</v>
      </c>
      <c r="BS2024" s="9" t="s">
        <v>12</v>
      </c>
      <c r="BT2024" s="108"/>
    </row>
    <row r="2025" spans="1:72" s="9" customFormat="1" x14ac:dyDescent="0.35">
      <c r="A2025" s="1" t="s">
        <v>4131</v>
      </c>
      <c r="B2025" s="8" t="s">
        <v>4132</v>
      </c>
      <c r="C2025" s="3" t="str">
        <f>_xlfn.XLOOKUP(B2025,'[1]daily break down'!$D:$D,'[1]daily break down'!$E:$E,"")</f>
        <v>CENTRE</v>
      </c>
      <c r="D2025" s="1" t="s">
        <v>21</v>
      </c>
      <c r="E2025" s="1" t="s">
        <v>80</v>
      </c>
      <c r="F2025" s="3" t="s">
        <v>69</v>
      </c>
      <c r="G2025" s="1" t="s">
        <v>4133</v>
      </c>
      <c r="H2025" s="33" t="str">
        <f>_xlfn.XLOOKUP(B2025,[2]CALCULATION!$B:$B,[2]CALCULATION!$H:$H,"")</f>
        <v>NOKIA</v>
      </c>
      <c r="I2025" s="28">
        <v>0</v>
      </c>
      <c r="J2025" s="28">
        <v>0</v>
      </c>
      <c r="K2025" s="28">
        <v>0</v>
      </c>
      <c r="L2025" s="28">
        <v>0</v>
      </c>
      <c r="M2025" s="28">
        <v>0</v>
      </c>
      <c r="N2025" s="28">
        <v>0</v>
      </c>
      <c r="O2025" s="28">
        <v>0</v>
      </c>
      <c r="P2025" s="28">
        <v>0</v>
      </c>
      <c r="Q2025" s="28">
        <v>0</v>
      </c>
      <c r="R2025" s="28">
        <v>0</v>
      </c>
      <c r="S2025" s="93">
        <v>0</v>
      </c>
      <c r="T2025" s="93">
        <f>_xlfn.XLOOKUP(B2025,'[3]Nur des jours'!$B:$B,'[3]Nur des jours'!$U:$U,"")</f>
        <v>0</v>
      </c>
      <c r="U2025" s="93">
        <v>0</v>
      </c>
      <c r="V2025" s="93">
        <v>0</v>
      </c>
      <c r="W2025" s="93">
        <v>0</v>
      </c>
      <c r="X2025" s="93">
        <v>0</v>
      </c>
      <c r="Y2025" s="93">
        <v>0</v>
      </c>
      <c r="Z2025" s="93">
        <v>0</v>
      </c>
      <c r="AA2025" s="93">
        <v>0</v>
      </c>
      <c r="AB2025" s="93">
        <v>0</v>
      </c>
      <c r="AC2025" s="93"/>
      <c r="AD2025" s="93">
        <v>0</v>
      </c>
      <c r="AE2025" s="93">
        <v>0</v>
      </c>
      <c r="AF2025" s="93">
        <v>0</v>
      </c>
      <c r="AG2025" s="93"/>
      <c r="AH2025" s="93">
        <v>0</v>
      </c>
      <c r="AI2025" s="93">
        <v>0</v>
      </c>
      <c r="AJ2025" s="93">
        <v>0</v>
      </c>
      <c r="AK2025" s="93">
        <v>0</v>
      </c>
      <c r="AL2025" s="93">
        <v>0</v>
      </c>
      <c r="AM2025" s="49" t="s">
        <v>5559</v>
      </c>
      <c r="AN2025" s="49"/>
      <c r="AO2025" s="48" t="str" cm="1">
        <f t="array" ref="AO2025">IFERROR(_xlfn.IFS(
AQ2025="MPR ISSUE","PDH",
AQ2025="BSS Hardware Issue","BSS",
AQ2025="Sites strategiques, MLL, Pylone, etc.","ENVTECH",
AQ2025="AKTIVCO DEFAUT GE &amp; POWER Cabinet","AKTIVCO",
AQ2025="AKTIVCO Coupure ENEO &amp; Baisse de tension","AKTIVCO GRID ONLY",
AQ2025="Coupure ENEO &amp; Baisse de tension","IHS GRID ONLY",
AQ2025="Defaut GE &amp; POWER Cabinet","IHS",
AQ2025="Sharing","Partners",
AQ2025="Sites strategiques &amp; DataCenter","SST &amp; DC",
AQ2025="Exclu","Exclu",
AQ2025="SAT","SAT",
AQ2025="SPARE-ISSUE","SPARE-ISSUE",
AQ2025="Fiber CAmtel","TRANS_FO_CAMTEL",
AQ2025="Fiber AOF","Fiber AOF",
AQ2025="Projet OCM (HUAWEI)","TRAVAUX-HUAWEI",
AQ2025="Projet OCM (NOKIA)","TRAVAUX-NOKIA",
AQ2025="ACCESS-ISSUE","ACCESS-ISSUE",
AQ2025="Projet OCM (ZTE, NOKIA, autres projets)","TRAVAUX OCM",
AQ2025="No root CAuse","No root cause",
AQ2025="ODU HS","PDH",
AQ2025="IP &amp; VLAN","PDH",
AQ2025="Warehouse HUAWEI","SPARE-ISSUE",
AQ2025="SPARE-HS","SPARE-ISSUE",
AQ2025="Power Telco","BSS",AQ2025="no impacts","no impacts"
),"")</f>
        <v>No root cause</v>
      </c>
      <c r="AP2025" s="48" t="str" cm="1">
        <f t="array" ref="AP2025">IFERROR(_xlfn.IFS(
AQ2025="MPR ISSUE","TX ISSUE",
AQ2025="BSS Hardware Issue","RAN ISSUE",
AQ2025="Sites strategiques, MLL, Pylone, etc.","ENVTECH",
AQ2025="AKTIVCO DEFAUT GE &amp; POWER Cabinet","POWER ISSUE",
AQ2025="AKTIVCO Coupure ENEO &amp; Baisse de tension","POWER ISSUE",
AQ2025="Coupure ENEO &amp; Baisse de tension","POWER ISSUE",
AQ2025="Defaut GE &amp; POWER Cabinet","POWER ISSUE",
AQ2025="Sharing","POWER ISSUE",
AQ2025="Sites strategiques &amp; DataCenter","POWER ISSUE",
AQ2025="Exclu","Exclu",
AQ2025="SAT","TX ISSUE",
AQ2025="SPARE-ISSUE","SPARE-ISSUE",
AQ2025="Fiber CAmtel","TX ISSUE",
AQ2025="Fiber AOF","TX ISSUE",
AQ2025="Projet OCM (HUAWEI)","TRAVAUX-HUAWEI",
AQ2025="Projet OCM (NOKIA)","TRAVAUX -NOKIA",
AQ2025="ACCESS-ISSUE","ACCESS-ISSUE",
AQ2025="Projet OCM (ZTE, NOKIA, autres projets)","TRAVAUX OCM",
AQ2025="No root CAuse","No root cause",
AQ2025="ODU HS","TX ISSUE",
AQ2025="IP &amp; VLAN","TX ISSUE",
AQ2025="Warehouse HUAWEI","SPARE-ISSUE",
AQ2025="SPARE-HS","SPARE-ISSUE",
AQ2025="Power Telco","RAN ISSUE",AQ2025="no impacts","no impacts"
),"")</f>
        <v>No root cause</v>
      </c>
      <c r="AQ2025" s="67" t="s">
        <v>5344</v>
      </c>
      <c r="AR2025" s="48" t="str" cm="1">
        <f t="array" ref="AR2025">IFERROR(_xlfn.IFS(
AQ2025="MPR ISSUE","ACTIVE",
AQ2025="BSS Hardware Issue","ACTIVE",
AQ2025="Sites strategiques, MLL, Pylone, etc.","PASSIVE",
AQ2025="AKTIVCO DEFAUT GE &amp; POWER Cabinet","PASSIVE",
AQ2025="AKTIVCO Coupure ENEO &amp; Baisse de tension","PASSIVE",
AQ2025="Coupure ENEO &amp; Baisse de tension","PASSIVE",
AQ2025="Defaut GE &amp; POWER Cabinet","PASSIVE",
AQ2025="Sharing","PASSIVE",
AQ2025="Sites strategiques &amp; DataCenter","PASSIVE",
AQ2025="Exclu","Exclu",
AQ2025="SAT","ACTIVE",
AQ2025="SPARE-ISSUE","SPARE-ISSUE",
AQ2025="Fiber CAmtel","ACTIVE",
AQ2025="Fiber AOF","ACTIVE",
AQ2025="Projet OCM (HUAWEI)","PLANNED WORKS",
AQ2025="Projet OCM (NOKIA)","PLANNED WORKS",
AQ2025="ACCESS-ISSUE","ACCESS-ISSUE",
AQ2025="Projet OCM (ZTE, NOKIA, autres projets)","PLANNED WORKS",
AQ2025="No root CAuse","No root cause",
AQ2025="ODU HS","ACTIVE",
AQ2025="IP &amp; VLAN","ACTIVE",
AQ2025="Warehouse HUAWEI","SPARE-ISSUE",
AQ2025="SPARE-HS","SPARE-ISSUE",
AQ2025="Power Telco","ACTIVE", AQ2025="no impacts","no impacts"
),"")</f>
        <v>No root cause</v>
      </c>
      <c r="AS2025" s="92" t="s">
        <v>5537</v>
      </c>
      <c r="AT2025" s="98" t="s">
        <v>4132</v>
      </c>
      <c r="AV2025" s="17" t="s">
        <v>5537</v>
      </c>
      <c r="AW2025" s="7" t="s">
        <v>5537</v>
      </c>
      <c r="AX2025" s="6" t="s">
        <v>5537</v>
      </c>
      <c r="AY2025" s="7"/>
      <c r="AZ2025" s="3" t="s">
        <v>5537</v>
      </c>
      <c r="BA2025" s="18" t="s">
        <v>5537</v>
      </c>
      <c r="BB2025" s="18" t="s">
        <v>5537</v>
      </c>
      <c r="BC2025" s="18" t="s">
        <v>5537</v>
      </c>
      <c r="BD2025" s="18" t="s">
        <v>5537</v>
      </c>
      <c r="BE2025" s="18" t="s">
        <v>5537</v>
      </c>
      <c r="BF2025" s="18" t="s">
        <v>5537</v>
      </c>
      <c r="BG2025" s="18" t="s">
        <v>5537</v>
      </c>
      <c r="BH2025" s="18" t="s">
        <v>5537</v>
      </c>
      <c r="BI2025" s="18" t="s">
        <v>5537</v>
      </c>
      <c r="BJ2025" s="18" t="s">
        <v>5537</v>
      </c>
      <c r="BK2025" s="18" t="s">
        <v>5537</v>
      </c>
      <c r="BL2025" s="9" t="s">
        <v>5537</v>
      </c>
      <c r="BM2025" s="14" t="s">
        <v>5537</v>
      </c>
      <c r="BN2025" s="14" t="s">
        <v>5537</v>
      </c>
      <c r="BO2025" s="14" t="str">
        <f>_xlfn.XLOOKUP(B2025,'[4]cell downs 18042026 17h'!$B:$B,'[4]cell downs 18042026 17h'!$B:$B,"")</f>
        <v/>
      </c>
      <c r="BP2025" s="14" t="str">
        <f>_xlfn.XLOOKUP(B2025,'[5]Cells Huawei 19042026 15h'!$B:$B,'[5]Cells Huawei 19042026 15h'!$B:$B,"")</f>
        <v/>
      </c>
      <c r="BQ2025" s="9" t="str">
        <f>_xlfn.XLOOKUP(B2025,'[6]cells down 19042026 9H40'!$B:$B,'[6]cells down 19042026 9H40'!$B:$B,"")</f>
        <v/>
      </c>
      <c r="BR2025" s="9" t="s">
        <v>5537</v>
      </c>
      <c r="BS2025" s="9" t="s">
        <v>12</v>
      </c>
      <c r="BT2025" s="108"/>
    </row>
    <row r="2026" spans="1:72" s="9" customFormat="1" x14ac:dyDescent="0.35">
      <c r="A2026" s="1" t="s">
        <v>4137</v>
      </c>
      <c r="B2026" s="8" t="s">
        <v>4138</v>
      </c>
      <c r="C2026" s="3" t="str">
        <f>_xlfn.XLOOKUP(B2026,'[1]daily break down'!$D:$D,'[1]daily break down'!$E:$E,"")</f>
        <v>CENTRE</v>
      </c>
      <c r="D2026" s="1" t="s">
        <v>11</v>
      </c>
      <c r="E2026" s="1" t="s">
        <v>12</v>
      </c>
      <c r="F2026" s="3" t="s">
        <v>37</v>
      </c>
      <c r="G2026" s="1" t="s">
        <v>4139</v>
      </c>
      <c r="H2026" s="34" t="str">
        <f>_xlfn.XLOOKUP(B2026,[2]CALCULATION!$B:$B,[2]CALCULATION!$H:$H,"")</f>
        <v>ZTE</v>
      </c>
      <c r="I2026" s="28">
        <v>0</v>
      </c>
      <c r="J2026" s="28">
        <v>0</v>
      </c>
      <c r="K2026" s="28">
        <v>0</v>
      </c>
      <c r="L2026" s="28">
        <v>0</v>
      </c>
      <c r="M2026" s="28">
        <v>0</v>
      </c>
      <c r="N2026" s="28">
        <v>0</v>
      </c>
      <c r="O2026" s="28">
        <v>0</v>
      </c>
      <c r="P2026" s="28">
        <v>0</v>
      </c>
      <c r="Q2026" s="28">
        <v>0</v>
      </c>
      <c r="R2026" s="28">
        <v>0</v>
      </c>
      <c r="S2026" s="93">
        <v>0</v>
      </c>
      <c r="T2026" s="93">
        <f>_xlfn.XLOOKUP(B2026,'[3]Nur des jours'!$B:$B,'[3]Nur des jours'!$U:$U,"")</f>
        <v>0</v>
      </c>
      <c r="U2026" s="93">
        <v>0</v>
      </c>
      <c r="V2026" s="93">
        <v>0</v>
      </c>
      <c r="W2026" s="93">
        <v>0</v>
      </c>
      <c r="X2026" s="93">
        <v>0</v>
      </c>
      <c r="Y2026" s="93">
        <v>0</v>
      </c>
      <c r="Z2026" s="93">
        <v>0</v>
      </c>
      <c r="AA2026" s="93">
        <v>0</v>
      </c>
      <c r="AB2026" s="93">
        <v>0</v>
      </c>
      <c r="AC2026" s="93"/>
      <c r="AD2026" s="93">
        <v>0</v>
      </c>
      <c r="AE2026" s="93">
        <v>0</v>
      </c>
      <c r="AF2026" s="93">
        <v>0</v>
      </c>
      <c r="AG2026" s="93"/>
      <c r="AH2026" s="93">
        <v>0</v>
      </c>
      <c r="AI2026" s="93">
        <v>0</v>
      </c>
      <c r="AJ2026" s="93">
        <v>0</v>
      </c>
      <c r="AK2026" s="93">
        <v>0</v>
      </c>
      <c r="AL2026" s="93">
        <v>0</v>
      </c>
      <c r="AM2026" s="49" t="s">
        <v>5559</v>
      </c>
      <c r="AN2026" s="49"/>
      <c r="AO2026" s="48" t="str" cm="1">
        <f t="array" ref="AO2026">IFERROR(_xlfn.IFS(
AQ2026="MPR ISSUE","PDH",
AQ2026="BSS Hardware Issue","BSS",
AQ2026="Sites strategiques, MLL, Pylone, etc.","ENVTECH",
AQ2026="AKTIVCO DEFAUT GE &amp; POWER Cabinet","AKTIVCO",
AQ2026="AKTIVCO Coupure ENEO &amp; Baisse de tension","AKTIVCO GRID ONLY",
AQ2026="Coupure ENEO &amp; Baisse de tension","IHS GRID ONLY",
AQ2026="Defaut GE &amp; POWER Cabinet","IHS",
AQ2026="Sharing","Partners",
AQ2026="Sites strategiques &amp; DataCenter","SST &amp; DC",
AQ2026="Exclu","Exclu",
AQ2026="SAT","SAT",
AQ2026="SPARE-ISSUE","SPARE-ISSUE",
AQ2026="Fiber CAmtel","TRANS_FO_CAMTEL",
AQ2026="Fiber AOF","Fiber AOF",
AQ2026="Projet OCM (HUAWEI)","TRAVAUX-HUAWEI",
AQ2026="Projet OCM (NOKIA)","TRAVAUX-NOKIA",
AQ2026="ACCESS-ISSUE","ACCESS-ISSUE",
AQ2026="Projet OCM (ZTE, NOKIA, autres projets)","TRAVAUX OCM",
AQ2026="No root CAuse","No root cause",
AQ2026="ODU HS","PDH",
AQ2026="IP &amp; VLAN","PDH",
AQ2026="Warehouse HUAWEI","SPARE-ISSUE",
AQ2026="SPARE-HS","SPARE-ISSUE",
AQ2026="Power Telco","BSS",AQ2026="no impacts","no impacts"
),"")</f>
        <v>No root cause</v>
      </c>
      <c r="AP2026" s="48" t="str" cm="1">
        <f t="array" ref="AP2026">IFERROR(_xlfn.IFS(
AQ2026="MPR ISSUE","TX ISSUE",
AQ2026="BSS Hardware Issue","RAN ISSUE",
AQ2026="Sites strategiques, MLL, Pylone, etc.","ENVTECH",
AQ2026="AKTIVCO DEFAUT GE &amp; POWER Cabinet","POWER ISSUE",
AQ2026="AKTIVCO Coupure ENEO &amp; Baisse de tension","POWER ISSUE",
AQ2026="Coupure ENEO &amp; Baisse de tension","POWER ISSUE",
AQ2026="Defaut GE &amp; POWER Cabinet","POWER ISSUE",
AQ2026="Sharing","POWER ISSUE",
AQ2026="Sites strategiques &amp; DataCenter","POWER ISSUE",
AQ2026="Exclu","Exclu",
AQ2026="SAT","TX ISSUE",
AQ2026="SPARE-ISSUE","SPARE-ISSUE",
AQ2026="Fiber CAmtel","TX ISSUE",
AQ2026="Fiber AOF","TX ISSUE",
AQ2026="Projet OCM (HUAWEI)","TRAVAUX-HUAWEI",
AQ2026="Projet OCM (NOKIA)","TRAVAUX -NOKIA",
AQ2026="ACCESS-ISSUE","ACCESS-ISSUE",
AQ2026="Projet OCM (ZTE, NOKIA, autres projets)","TRAVAUX OCM",
AQ2026="No root CAuse","No root cause",
AQ2026="ODU HS","TX ISSUE",
AQ2026="IP &amp; VLAN","TX ISSUE",
AQ2026="Warehouse HUAWEI","SPARE-ISSUE",
AQ2026="SPARE-HS","SPARE-ISSUE",
AQ2026="Power Telco","RAN ISSUE",AQ2026="no impacts","no impacts"
),"")</f>
        <v>No root cause</v>
      </c>
      <c r="AQ2026" s="126" t="s">
        <v>5344</v>
      </c>
      <c r="AR2026" s="48" t="str" cm="1">
        <f t="array" ref="AR2026">IFERROR(_xlfn.IFS(
AQ2026="MPR ISSUE","ACTIVE",
AQ2026="BSS Hardware Issue","ACTIVE",
AQ2026="Sites strategiques, MLL, Pylone, etc.","PASSIVE",
AQ2026="AKTIVCO DEFAUT GE &amp; POWER Cabinet","PASSIVE",
AQ2026="AKTIVCO Coupure ENEO &amp; Baisse de tension","PASSIVE",
AQ2026="Coupure ENEO &amp; Baisse de tension","PASSIVE",
AQ2026="Defaut GE &amp; POWER Cabinet","PASSIVE",
AQ2026="Sharing","PASSIVE",
AQ2026="Sites strategiques &amp; DataCenter","PASSIVE",
AQ2026="Exclu","Exclu",
AQ2026="SAT","ACTIVE",
AQ2026="SPARE-ISSUE","SPARE-ISSUE",
AQ2026="Fiber CAmtel","ACTIVE",
AQ2026="Fiber AOF","ACTIVE",
AQ2026="Projet OCM (HUAWEI)","PLANNED WORKS",
AQ2026="Projet OCM (NOKIA)","PLANNED WORKS",
AQ2026="ACCESS-ISSUE","ACCESS-ISSUE",
AQ2026="Projet OCM (ZTE, NOKIA, autres projets)","PLANNED WORKS",
AQ2026="No root CAuse","No root cause",
AQ2026="ODU HS","ACTIVE",
AQ2026="IP &amp; VLAN","ACTIVE",
AQ2026="Warehouse HUAWEI","SPARE-ISSUE",
AQ2026="SPARE-HS","SPARE-ISSUE",
AQ2026="Power Telco","ACTIVE", AQ2026="no impacts","no impacts"
),"")</f>
        <v>No root cause</v>
      </c>
      <c r="AS2026" s="92" t="s">
        <v>5537</v>
      </c>
      <c r="AT2026" s="98" t="s">
        <v>4138</v>
      </c>
      <c r="AV2026" s="17" t="s">
        <v>5537</v>
      </c>
      <c r="AW2026" s="7" t="s">
        <v>5537</v>
      </c>
      <c r="AX2026" s="6" t="s">
        <v>5537</v>
      </c>
      <c r="AY2026" s="7"/>
      <c r="AZ2026" s="3" t="s">
        <v>5537</v>
      </c>
      <c r="BA2026" s="18" t="s">
        <v>5537</v>
      </c>
      <c r="BB2026" s="18" t="s">
        <v>5537</v>
      </c>
      <c r="BC2026" s="18" t="s">
        <v>5537</v>
      </c>
      <c r="BD2026" s="18" t="s">
        <v>5537</v>
      </c>
      <c r="BE2026" s="18" t="s">
        <v>5537</v>
      </c>
      <c r="BF2026" s="18" t="s">
        <v>5537</v>
      </c>
      <c r="BG2026" s="18" t="s">
        <v>5537</v>
      </c>
      <c r="BH2026" s="18" t="s">
        <v>5537</v>
      </c>
      <c r="BI2026" s="18" t="s">
        <v>5537</v>
      </c>
      <c r="BJ2026" s="18" t="s">
        <v>5537</v>
      </c>
      <c r="BK2026" s="18" t="s">
        <v>5537</v>
      </c>
      <c r="BL2026" s="9" t="s">
        <v>5537</v>
      </c>
      <c r="BM2026" s="14" t="s">
        <v>5537</v>
      </c>
      <c r="BN2026" s="14" t="s">
        <v>5537</v>
      </c>
      <c r="BO2026" s="14" t="str">
        <f>_xlfn.XLOOKUP(B2026,'[4]cell downs 18042026 17h'!$B:$B,'[4]cell downs 18042026 17h'!$B:$B,"")</f>
        <v/>
      </c>
      <c r="BP2026" s="14" t="str">
        <f>_xlfn.XLOOKUP(B2026,'[5]Cells Huawei 19042026 15h'!$B:$B,'[5]Cells Huawei 19042026 15h'!$B:$B,"")</f>
        <v/>
      </c>
      <c r="BQ2026" s="9" t="str">
        <f>_xlfn.XLOOKUP(B2026,'[6]cells down 19042026 9H40'!$B:$B,'[6]cells down 19042026 9H40'!$B:$B,"")</f>
        <v/>
      </c>
      <c r="BR2026" s="9" t="s">
        <v>4138</v>
      </c>
      <c r="BS2026" s="9" t="s">
        <v>5537</v>
      </c>
      <c r="BT2026" s="108"/>
    </row>
    <row r="2027" spans="1:72" s="9" customFormat="1" x14ac:dyDescent="0.35">
      <c r="A2027" s="1" t="s">
        <v>4148</v>
      </c>
      <c r="B2027" s="8" t="s">
        <v>4149</v>
      </c>
      <c r="C2027" s="3" t="str">
        <f>_xlfn.XLOOKUP(B2027,'[1]daily break down'!$D:$D,'[1]daily break down'!$E:$E,"")</f>
        <v>CENTRE</v>
      </c>
      <c r="D2027" s="1" t="s">
        <v>11</v>
      </c>
      <c r="E2027" s="1" t="s">
        <v>96</v>
      </c>
      <c r="F2027" s="3" t="s">
        <v>37</v>
      </c>
      <c r="G2027" s="1" t="s">
        <v>4041</v>
      </c>
      <c r="H2027" s="34" t="str">
        <f>_xlfn.XLOOKUP(B2027,[2]CALCULATION!$B:$B,[2]CALCULATION!$H:$H,"")</f>
        <v>ZTE</v>
      </c>
      <c r="I2027" s="28">
        <v>0</v>
      </c>
      <c r="J2027" s="28">
        <v>0</v>
      </c>
      <c r="K2027" s="28">
        <v>0</v>
      </c>
      <c r="L2027" s="28">
        <v>0</v>
      </c>
      <c r="M2027" s="28">
        <v>0</v>
      </c>
      <c r="N2027" s="28">
        <v>0</v>
      </c>
      <c r="O2027" s="28">
        <v>0</v>
      </c>
      <c r="P2027" s="28">
        <v>0</v>
      </c>
      <c r="Q2027" s="28">
        <v>0</v>
      </c>
      <c r="R2027" s="28">
        <v>0</v>
      </c>
      <c r="S2027" s="93">
        <v>0</v>
      </c>
      <c r="T2027" s="93">
        <f>_xlfn.XLOOKUP(B2027,'[3]Nur des jours'!$B:$B,'[3]Nur des jours'!$U:$U,"")</f>
        <v>0</v>
      </c>
      <c r="U2027" s="93">
        <v>0</v>
      </c>
      <c r="V2027" s="93">
        <v>0</v>
      </c>
      <c r="W2027" s="93">
        <v>0</v>
      </c>
      <c r="X2027" s="93">
        <v>0</v>
      </c>
      <c r="Y2027" s="93">
        <v>0</v>
      </c>
      <c r="Z2027" s="93">
        <v>0</v>
      </c>
      <c r="AA2027" s="93">
        <v>0</v>
      </c>
      <c r="AB2027" s="93">
        <v>0</v>
      </c>
      <c r="AC2027" s="93"/>
      <c r="AD2027" s="93">
        <v>0</v>
      </c>
      <c r="AE2027" s="93">
        <v>0</v>
      </c>
      <c r="AF2027" s="93">
        <v>0</v>
      </c>
      <c r="AG2027" s="93"/>
      <c r="AH2027" s="93">
        <v>0</v>
      </c>
      <c r="AI2027" s="93">
        <v>0</v>
      </c>
      <c r="AJ2027" s="93">
        <v>0</v>
      </c>
      <c r="AK2027" s="93">
        <v>0</v>
      </c>
      <c r="AL2027" s="93">
        <v>0</v>
      </c>
      <c r="AM2027" s="49" t="s">
        <v>5559</v>
      </c>
      <c r="AN2027" s="49"/>
      <c r="AO2027" s="48" t="str" cm="1">
        <f t="array" ref="AO2027">IFERROR(_xlfn.IFS(
AQ2027="MPR ISSUE","PDH",
AQ2027="BSS Hardware Issue","BSS",
AQ2027="Sites strategiques, MLL, Pylone, etc.","ENVTECH",
AQ2027="AKTIVCO DEFAUT GE &amp; POWER Cabinet","AKTIVCO",
AQ2027="AKTIVCO Coupure ENEO &amp; Baisse de tension","AKTIVCO GRID ONLY",
AQ2027="Coupure ENEO &amp; Baisse de tension","IHS GRID ONLY",
AQ2027="Defaut GE &amp; POWER Cabinet","IHS",
AQ2027="Sharing","Partners",
AQ2027="Sites strategiques &amp; DataCenter","SST &amp; DC",
AQ2027="Exclu","Exclu",
AQ2027="SAT","SAT",
AQ2027="SPARE-ISSUE","SPARE-ISSUE",
AQ2027="Fiber CAmtel","TRANS_FO_CAMTEL",
AQ2027="Fiber AOF","Fiber AOF",
AQ2027="Projet OCM (HUAWEI)","TRAVAUX-HUAWEI",
AQ2027="Projet OCM (NOKIA)","TRAVAUX-NOKIA",
AQ2027="ACCESS-ISSUE","ACCESS-ISSUE",
AQ2027="Projet OCM (ZTE, NOKIA, autres projets)","TRAVAUX OCM",
AQ2027="No root CAuse","No root cause",
AQ2027="ODU HS","PDH",
AQ2027="IP &amp; VLAN","PDH",
AQ2027="Warehouse HUAWEI","SPARE-ISSUE",
AQ2027="SPARE-HS","SPARE-ISSUE",
AQ2027="Power Telco","BSS",AQ2027="no impacts","no impacts"
),"")</f>
        <v>No root cause</v>
      </c>
      <c r="AP2027" s="48" t="str" cm="1">
        <f t="array" ref="AP2027">IFERROR(_xlfn.IFS(
AQ2027="MPR ISSUE","TX ISSUE",
AQ2027="BSS Hardware Issue","RAN ISSUE",
AQ2027="Sites strategiques, MLL, Pylone, etc.","ENVTECH",
AQ2027="AKTIVCO DEFAUT GE &amp; POWER Cabinet","POWER ISSUE",
AQ2027="AKTIVCO Coupure ENEO &amp; Baisse de tension","POWER ISSUE",
AQ2027="Coupure ENEO &amp; Baisse de tension","POWER ISSUE",
AQ2027="Defaut GE &amp; POWER Cabinet","POWER ISSUE",
AQ2027="Sharing","POWER ISSUE",
AQ2027="Sites strategiques &amp; DataCenter","POWER ISSUE",
AQ2027="Exclu","Exclu",
AQ2027="SAT","TX ISSUE",
AQ2027="SPARE-ISSUE","SPARE-ISSUE",
AQ2027="Fiber CAmtel","TX ISSUE",
AQ2027="Fiber AOF","TX ISSUE",
AQ2027="Projet OCM (HUAWEI)","TRAVAUX-HUAWEI",
AQ2027="Projet OCM (NOKIA)","TRAVAUX -NOKIA",
AQ2027="ACCESS-ISSUE","ACCESS-ISSUE",
AQ2027="Projet OCM (ZTE, NOKIA, autres projets)","TRAVAUX OCM",
AQ2027="No root CAuse","No root cause",
AQ2027="ODU HS","TX ISSUE",
AQ2027="IP &amp; VLAN","TX ISSUE",
AQ2027="Warehouse HUAWEI","SPARE-ISSUE",
AQ2027="SPARE-HS","SPARE-ISSUE",
AQ2027="Power Telco","RAN ISSUE",AQ2027="no impacts","no impacts"
),"")</f>
        <v>No root cause</v>
      </c>
      <c r="AQ2027" s="126" t="s">
        <v>5344</v>
      </c>
      <c r="AR2027" s="48" t="str" cm="1">
        <f t="array" ref="AR2027">IFERROR(_xlfn.IFS(
AQ2027="MPR ISSUE","ACTIVE",
AQ2027="BSS Hardware Issue","ACTIVE",
AQ2027="Sites strategiques, MLL, Pylone, etc.","PASSIVE",
AQ2027="AKTIVCO DEFAUT GE &amp; POWER Cabinet","PASSIVE",
AQ2027="AKTIVCO Coupure ENEO &amp; Baisse de tension","PASSIVE",
AQ2027="Coupure ENEO &amp; Baisse de tension","PASSIVE",
AQ2027="Defaut GE &amp; POWER Cabinet","PASSIVE",
AQ2027="Sharing","PASSIVE",
AQ2027="Sites strategiques &amp; DataCenter","PASSIVE",
AQ2027="Exclu","Exclu",
AQ2027="SAT","ACTIVE",
AQ2027="SPARE-ISSUE","SPARE-ISSUE",
AQ2027="Fiber CAmtel","ACTIVE",
AQ2027="Fiber AOF","ACTIVE",
AQ2027="Projet OCM (HUAWEI)","PLANNED WORKS",
AQ2027="Projet OCM (NOKIA)","PLANNED WORKS",
AQ2027="ACCESS-ISSUE","ACCESS-ISSUE",
AQ2027="Projet OCM (ZTE, NOKIA, autres projets)","PLANNED WORKS",
AQ2027="No root CAuse","No root cause",
AQ2027="ODU HS","ACTIVE",
AQ2027="IP &amp; VLAN","ACTIVE",
AQ2027="Warehouse HUAWEI","SPARE-ISSUE",
AQ2027="SPARE-HS","SPARE-ISSUE",
AQ2027="Power Telco","ACTIVE", AQ2027="no impacts","no impacts"
),"")</f>
        <v>No root cause</v>
      </c>
      <c r="AS2027" s="92" t="s">
        <v>5537</v>
      </c>
      <c r="AT2027" s="98" t="s">
        <v>4149</v>
      </c>
      <c r="AU2027" s="96"/>
      <c r="AV2027" s="17" t="s">
        <v>5537</v>
      </c>
      <c r="AW2027" s="7" t="s">
        <v>5537</v>
      </c>
      <c r="AX2027" s="6" t="s">
        <v>5537</v>
      </c>
      <c r="AY2027" s="7"/>
      <c r="AZ2027" s="3" t="s">
        <v>5537</v>
      </c>
      <c r="BA2027" s="18" t="s">
        <v>5537</v>
      </c>
      <c r="BB2027" s="18" t="s">
        <v>5537</v>
      </c>
      <c r="BC2027" s="18" t="s">
        <v>5537</v>
      </c>
      <c r="BD2027" s="18" t="s">
        <v>5537</v>
      </c>
      <c r="BE2027" s="18" t="s">
        <v>5537</v>
      </c>
      <c r="BF2027" s="18" t="s">
        <v>5537</v>
      </c>
      <c r="BG2027" s="18" t="s">
        <v>5537</v>
      </c>
      <c r="BH2027" s="18" t="s">
        <v>5537</v>
      </c>
      <c r="BI2027" s="18" t="s">
        <v>5537</v>
      </c>
      <c r="BJ2027" s="18" t="s">
        <v>5537</v>
      </c>
      <c r="BK2027" s="18" t="s">
        <v>5537</v>
      </c>
      <c r="BL2027" s="9" t="s">
        <v>5537</v>
      </c>
      <c r="BM2027" s="14" t="s">
        <v>5537</v>
      </c>
      <c r="BN2027" s="14" t="s">
        <v>5537</v>
      </c>
      <c r="BO2027" s="14" t="str">
        <f>_xlfn.XLOOKUP(B2027,'[4]cell downs 18042026 17h'!$B:$B,'[4]cell downs 18042026 17h'!$B:$B,"")</f>
        <v/>
      </c>
      <c r="BP2027" s="14" t="str">
        <f>_xlfn.XLOOKUP(B2027,'[5]Cells Huawei 19042026 15h'!$B:$B,'[5]Cells Huawei 19042026 15h'!$B:$B,"")</f>
        <v/>
      </c>
      <c r="BQ2027" s="9" t="str">
        <f>_xlfn.XLOOKUP(B2027,'[6]cells down 19042026 9H40'!$B:$B,'[6]cells down 19042026 9H40'!$B:$B,"")</f>
        <v/>
      </c>
      <c r="BR2027" s="9" t="s">
        <v>4149</v>
      </c>
      <c r="BS2027" s="9" t="s">
        <v>594</v>
      </c>
      <c r="BT2027" s="108"/>
    </row>
    <row r="2028" spans="1:72" s="9" customFormat="1" ht="38.5" customHeight="1" x14ac:dyDescent="0.35">
      <c r="A2028" s="1" t="s">
        <v>4150</v>
      </c>
      <c r="B2028" s="8" t="s">
        <v>4151</v>
      </c>
      <c r="C2028" s="3" t="str">
        <f>_xlfn.XLOOKUP(B2028,'[1]daily break down'!$D:$D,'[1]daily break down'!$E:$E,"")</f>
        <v>CENTRE</v>
      </c>
      <c r="D2028" s="1" t="s">
        <v>11</v>
      </c>
      <c r="E2028" s="1" t="s">
        <v>12</v>
      </c>
      <c r="F2028" s="3" t="s">
        <v>37</v>
      </c>
      <c r="G2028" s="1" t="s">
        <v>4152</v>
      </c>
      <c r="H2028" s="34" t="str">
        <f>_xlfn.XLOOKUP(B2028,[2]CALCULATION!$B:$B,[2]CALCULATION!$H:$H,"")</f>
        <v>ZTE</v>
      </c>
      <c r="I2028" s="28">
        <v>0</v>
      </c>
      <c r="J2028" s="28">
        <v>0</v>
      </c>
      <c r="K2028" s="28">
        <v>0</v>
      </c>
      <c r="L2028" s="28">
        <v>0</v>
      </c>
      <c r="M2028" s="28">
        <v>0</v>
      </c>
      <c r="N2028" s="28">
        <v>0</v>
      </c>
      <c r="O2028" s="28">
        <v>0</v>
      </c>
      <c r="P2028" s="28">
        <v>0</v>
      </c>
      <c r="Q2028" s="28">
        <v>0</v>
      </c>
      <c r="R2028" s="28">
        <v>0</v>
      </c>
      <c r="S2028" s="93">
        <v>0</v>
      </c>
      <c r="T2028" s="93">
        <f>_xlfn.XLOOKUP(B2028,'[3]Nur des jours'!$B:$B,'[3]Nur des jours'!$U:$U,"")</f>
        <v>0</v>
      </c>
      <c r="U2028" s="93">
        <v>0</v>
      </c>
      <c r="V2028" s="93">
        <v>0</v>
      </c>
      <c r="W2028" s="93">
        <v>0</v>
      </c>
      <c r="X2028" s="93">
        <v>0</v>
      </c>
      <c r="Y2028" s="93">
        <v>0</v>
      </c>
      <c r="Z2028" s="93">
        <v>0</v>
      </c>
      <c r="AA2028" s="93">
        <v>0</v>
      </c>
      <c r="AB2028" s="93">
        <v>0</v>
      </c>
      <c r="AC2028" s="93"/>
      <c r="AD2028" s="93">
        <v>0</v>
      </c>
      <c r="AE2028" s="93">
        <v>0</v>
      </c>
      <c r="AF2028" s="93">
        <v>0</v>
      </c>
      <c r="AG2028" s="93"/>
      <c r="AH2028" s="93">
        <v>0</v>
      </c>
      <c r="AI2028" s="93">
        <v>0</v>
      </c>
      <c r="AJ2028" s="93">
        <v>0</v>
      </c>
      <c r="AK2028" s="93">
        <v>0</v>
      </c>
      <c r="AL2028" s="93">
        <v>0</v>
      </c>
      <c r="AM2028" s="49" t="s">
        <v>5559</v>
      </c>
      <c r="AN2028" s="49"/>
      <c r="AO2028" s="48" t="str" cm="1">
        <f t="array" ref="AO2028">IFERROR(_xlfn.IFS(
AQ2028="MPR ISSUE","PDH",
AQ2028="BSS Hardware Issue","BSS",
AQ2028="Sites strategiques, MLL, Pylone, etc.","ENVTECH",
AQ2028="AKTIVCO DEFAUT GE &amp; POWER Cabinet","AKTIVCO",
AQ2028="AKTIVCO Coupure ENEO &amp; Baisse de tension","AKTIVCO GRID ONLY",
AQ2028="Coupure ENEO &amp; Baisse de tension","IHS GRID ONLY",
AQ2028="Defaut GE &amp; POWER Cabinet","IHS",
AQ2028="Sharing","Partners",
AQ2028="Sites strategiques &amp; DataCenter","SST &amp; DC",
AQ2028="Exclu","Exclu",
AQ2028="SAT","SAT",
AQ2028="SPARE-ISSUE","SPARE-ISSUE",
AQ2028="Fiber CAmtel","TRANS_FO_CAMTEL",
AQ2028="Fiber AOF","Fiber AOF",
AQ2028="Projet OCM (HUAWEI)","TRAVAUX-HUAWEI",
AQ2028="Projet OCM (NOKIA)","TRAVAUX-NOKIA",
AQ2028="ACCESS-ISSUE","ACCESS-ISSUE",
AQ2028="Projet OCM (ZTE, NOKIA, autres projets)","TRAVAUX OCM",
AQ2028="No root CAuse","No root cause",
AQ2028="ODU HS","PDH",
AQ2028="IP &amp; VLAN","PDH",
AQ2028="Warehouse HUAWEI","SPARE-ISSUE",
AQ2028="SPARE-HS","SPARE-ISSUE",
AQ2028="Power Telco","BSS",AQ2028="no impacts","no impacts"
),"")</f>
        <v>No root cause</v>
      </c>
      <c r="AP2028" s="48" t="str" cm="1">
        <f t="array" ref="AP2028">IFERROR(_xlfn.IFS(
AQ2028="MPR ISSUE","TX ISSUE",
AQ2028="BSS Hardware Issue","RAN ISSUE",
AQ2028="Sites strategiques, MLL, Pylone, etc.","ENVTECH",
AQ2028="AKTIVCO DEFAUT GE &amp; POWER Cabinet","POWER ISSUE",
AQ2028="AKTIVCO Coupure ENEO &amp; Baisse de tension","POWER ISSUE",
AQ2028="Coupure ENEO &amp; Baisse de tension","POWER ISSUE",
AQ2028="Defaut GE &amp; POWER Cabinet","POWER ISSUE",
AQ2028="Sharing","POWER ISSUE",
AQ2028="Sites strategiques &amp; DataCenter","POWER ISSUE",
AQ2028="Exclu","Exclu",
AQ2028="SAT","TX ISSUE",
AQ2028="SPARE-ISSUE","SPARE-ISSUE",
AQ2028="Fiber CAmtel","TX ISSUE",
AQ2028="Fiber AOF","TX ISSUE",
AQ2028="Projet OCM (HUAWEI)","TRAVAUX-HUAWEI",
AQ2028="Projet OCM (NOKIA)","TRAVAUX -NOKIA",
AQ2028="ACCESS-ISSUE","ACCESS-ISSUE",
AQ2028="Projet OCM (ZTE, NOKIA, autres projets)","TRAVAUX OCM",
AQ2028="No root CAuse","No root cause",
AQ2028="ODU HS","TX ISSUE",
AQ2028="IP &amp; VLAN","TX ISSUE",
AQ2028="Warehouse HUAWEI","SPARE-ISSUE",
AQ2028="SPARE-HS","SPARE-ISSUE",
AQ2028="Power Telco","RAN ISSUE",AQ2028="no impacts","no impacts"
),"")</f>
        <v>No root cause</v>
      </c>
      <c r="AQ2028" s="126" t="s">
        <v>5344</v>
      </c>
      <c r="AR2028" s="48" t="str" cm="1">
        <f t="array" ref="AR2028">IFERROR(_xlfn.IFS(
AQ2028="MPR ISSUE","ACTIVE",
AQ2028="BSS Hardware Issue","ACTIVE",
AQ2028="Sites strategiques, MLL, Pylone, etc.","PASSIVE",
AQ2028="AKTIVCO DEFAUT GE &amp; POWER Cabinet","PASSIVE",
AQ2028="AKTIVCO Coupure ENEO &amp; Baisse de tension","PASSIVE",
AQ2028="Coupure ENEO &amp; Baisse de tension","PASSIVE",
AQ2028="Defaut GE &amp; POWER Cabinet","PASSIVE",
AQ2028="Sharing","PASSIVE",
AQ2028="Sites strategiques &amp; DataCenter","PASSIVE",
AQ2028="Exclu","Exclu",
AQ2028="SAT","ACTIVE",
AQ2028="SPARE-ISSUE","SPARE-ISSUE",
AQ2028="Fiber CAmtel","ACTIVE",
AQ2028="Fiber AOF","ACTIVE",
AQ2028="Projet OCM (HUAWEI)","PLANNED WORKS",
AQ2028="Projet OCM (NOKIA)","PLANNED WORKS",
AQ2028="ACCESS-ISSUE","ACCESS-ISSUE",
AQ2028="Projet OCM (ZTE, NOKIA, autres projets)","PLANNED WORKS",
AQ2028="No root CAuse","No root cause",
AQ2028="ODU HS","ACTIVE",
AQ2028="IP &amp; VLAN","ACTIVE",
AQ2028="Warehouse HUAWEI","SPARE-ISSUE",
AQ2028="SPARE-HS","SPARE-ISSUE",
AQ2028="Power Telco","ACTIVE", AQ2028="no impacts","no impacts"
),"")</f>
        <v>No root cause</v>
      </c>
      <c r="AS2028" s="92" t="s">
        <v>5537</v>
      </c>
      <c r="AT2028" s="98" t="s">
        <v>4151</v>
      </c>
      <c r="AV2028" s="17" t="s">
        <v>5537</v>
      </c>
      <c r="AW2028" s="7" t="s">
        <v>5537</v>
      </c>
      <c r="AX2028" s="6" t="s">
        <v>5537</v>
      </c>
      <c r="AY2028" s="7"/>
      <c r="AZ2028" s="3" t="s">
        <v>5537</v>
      </c>
      <c r="BA2028" s="18" t="s">
        <v>5537</v>
      </c>
      <c r="BB2028" s="18" t="s">
        <v>5537</v>
      </c>
      <c r="BC2028" s="18" t="s">
        <v>5537</v>
      </c>
      <c r="BD2028" s="18" t="s">
        <v>5537</v>
      </c>
      <c r="BE2028" s="18" t="s">
        <v>5537</v>
      </c>
      <c r="BF2028" s="18" t="s">
        <v>5537</v>
      </c>
      <c r="BG2028" s="18" t="s">
        <v>5537</v>
      </c>
      <c r="BH2028" s="18" t="s">
        <v>5537</v>
      </c>
      <c r="BI2028" s="18" t="s">
        <v>5537</v>
      </c>
      <c r="BJ2028" s="18" t="s">
        <v>5537</v>
      </c>
      <c r="BK2028" s="18" t="s">
        <v>5537</v>
      </c>
      <c r="BL2028" s="9" t="s">
        <v>5537</v>
      </c>
      <c r="BM2028" s="14" t="s">
        <v>5537</v>
      </c>
      <c r="BN2028" s="14" t="s">
        <v>5537</v>
      </c>
      <c r="BO2028" s="14" t="str">
        <f>_xlfn.XLOOKUP(B2028,'[4]cell downs 18042026 17h'!$B:$B,'[4]cell downs 18042026 17h'!$B:$B,"")</f>
        <v/>
      </c>
      <c r="BP2028" s="14" t="str">
        <f>_xlfn.XLOOKUP(B2028,'[5]Cells Huawei 19042026 15h'!$B:$B,'[5]Cells Huawei 19042026 15h'!$B:$B,"")</f>
        <v/>
      </c>
      <c r="BQ2028" s="9" t="str">
        <f>_xlfn.XLOOKUP(B2028,'[6]cells down 19042026 9H40'!$B:$B,'[6]cells down 19042026 9H40'!$B:$B,"")</f>
        <v/>
      </c>
      <c r="BR2028" s="9" t="s">
        <v>4151</v>
      </c>
      <c r="BS2028" s="9" t="s">
        <v>12</v>
      </c>
      <c r="BT2028" s="108"/>
    </row>
    <row r="2029" spans="1:72" s="9" customFormat="1" x14ac:dyDescent="0.35">
      <c r="A2029" s="1" t="s">
        <v>4169</v>
      </c>
      <c r="B2029" s="8" t="s">
        <v>4170</v>
      </c>
      <c r="C2029" s="3" t="str">
        <f>_xlfn.XLOOKUP(B2029,'[1]daily break down'!$D:$D,'[1]daily break down'!$E:$E,"")</f>
        <v>CENTRE</v>
      </c>
      <c r="D2029" s="1" t="s">
        <v>11</v>
      </c>
      <c r="E2029" s="1" t="s">
        <v>12</v>
      </c>
      <c r="F2029" s="3" t="s">
        <v>37</v>
      </c>
      <c r="G2029" s="1" t="s">
        <v>4169</v>
      </c>
      <c r="H2029" s="34" t="str">
        <f>_xlfn.XLOOKUP(B2029,[2]CALCULATION!$B:$B,[2]CALCULATION!$H:$H,"")</f>
        <v>ZTE</v>
      </c>
      <c r="I2029" s="28">
        <v>0</v>
      </c>
      <c r="J2029" s="28">
        <v>0</v>
      </c>
      <c r="K2029" s="28">
        <v>0</v>
      </c>
      <c r="L2029" s="28">
        <v>0</v>
      </c>
      <c r="M2029" s="28">
        <v>0</v>
      </c>
      <c r="N2029" s="28">
        <v>0</v>
      </c>
      <c r="O2029" s="28">
        <v>0</v>
      </c>
      <c r="P2029" s="28">
        <v>0</v>
      </c>
      <c r="Q2029" s="28">
        <v>0</v>
      </c>
      <c r="R2029" s="28">
        <v>0</v>
      </c>
      <c r="S2029" s="93">
        <v>0</v>
      </c>
      <c r="T2029" s="93">
        <f>_xlfn.XLOOKUP(B2029,'[3]Nur des jours'!$B:$B,'[3]Nur des jours'!$U:$U,"")</f>
        <v>0</v>
      </c>
      <c r="U2029" s="93">
        <v>0</v>
      </c>
      <c r="V2029" s="93">
        <v>0</v>
      </c>
      <c r="W2029" s="93">
        <v>0</v>
      </c>
      <c r="X2029" s="93">
        <v>0</v>
      </c>
      <c r="Y2029" s="93">
        <v>0</v>
      </c>
      <c r="Z2029" s="93">
        <v>0</v>
      </c>
      <c r="AA2029" s="93">
        <v>0</v>
      </c>
      <c r="AB2029" s="93">
        <v>0</v>
      </c>
      <c r="AC2029" s="93"/>
      <c r="AD2029" s="93">
        <v>0</v>
      </c>
      <c r="AE2029" s="93">
        <v>0</v>
      </c>
      <c r="AF2029" s="93">
        <v>0</v>
      </c>
      <c r="AG2029" s="93"/>
      <c r="AH2029" s="93">
        <v>0</v>
      </c>
      <c r="AI2029" s="93">
        <v>0</v>
      </c>
      <c r="AJ2029" s="93">
        <v>0</v>
      </c>
      <c r="AK2029" s="93">
        <v>0</v>
      </c>
      <c r="AL2029" s="93">
        <v>0</v>
      </c>
      <c r="AM2029" s="49" t="s">
        <v>5559</v>
      </c>
      <c r="AN2029" s="49"/>
      <c r="AO2029" s="48" t="str" cm="1">
        <f t="array" ref="AO2029">IFERROR(_xlfn.IFS(
AQ2029="MPR ISSUE","PDH",
AQ2029="BSS Hardware Issue","BSS",
AQ2029="Sites strategiques, MLL, Pylone, etc.","ENVTECH",
AQ2029="AKTIVCO DEFAUT GE &amp; POWER Cabinet","AKTIVCO",
AQ2029="AKTIVCO Coupure ENEO &amp; Baisse de tension","AKTIVCO GRID ONLY",
AQ2029="Coupure ENEO &amp; Baisse de tension","IHS GRID ONLY",
AQ2029="Defaut GE &amp; POWER Cabinet","IHS",
AQ2029="Sharing","Partners",
AQ2029="Sites strategiques &amp; DataCenter","SST &amp; DC",
AQ2029="Exclu","Exclu",
AQ2029="SAT","SAT",
AQ2029="SPARE-ISSUE","SPARE-ISSUE",
AQ2029="Fiber CAmtel","TRANS_FO_CAMTEL",
AQ2029="Fiber AOF","Fiber AOF",
AQ2029="Projet OCM (HUAWEI)","TRAVAUX-HUAWEI",
AQ2029="Projet OCM (NOKIA)","TRAVAUX-NOKIA",
AQ2029="ACCESS-ISSUE","ACCESS-ISSUE",
AQ2029="Projet OCM (ZTE, NOKIA, autres projets)","TRAVAUX OCM",
AQ2029="No root CAuse","No root cause",
AQ2029="ODU HS","PDH",
AQ2029="IP &amp; VLAN","PDH",
AQ2029="Warehouse HUAWEI","SPARE-ISSUE",
AQ2029="SPARE-HS","SPARE-ISSUE",
AQ2029="Power Telco","BSS",AQ2029="no impacts","no impacts"
),"")</f>
        <v>No root cause</v>
      </c>
      <c r="AP2029" s="48" t="str" cm="1">
        <f t="array" ref="AP2029">IFERROR(_xlfn.IFS(
AQ2029="MPR ISSUE","TX ISSUE",
AQ2029="BSS Hardware Issue","RAN ISSUE",
AQ2029="Sites strategiques, MLL, Pylone, etc.","ENVTECH",
AQ2029="AKTIVCO DEFAUT GE &amp; POWER Cabinet","POWER ISSUE",
AQ2029="AKTIVCO Coupure ENEO &amp; Baisse de tension","POWER ISSUE",
AQ2029="Coupure ENEO &amp; Baisse de tension","POWER ISSUE",
AQ2029="Defaut GE &amp; POWER Cabinet","POWER ISSUE",
AQ2029="Sharing","POWER ISSUE",
AQ2029="Sites strategiques &amp; DataCenter","POWER ISSUE",
AQ2029="Exclu","Exclu",
AQ2029="SAT","TX ISSUE",
AQ2029="SPARE-ISSUE","SPARE-ISSUE",
AQ2029="Fiber CAmtel","TX ISSUE",
AQ2029="Fiber AOF","TX ISSUE",
AQ2029="Projet OCM (HUAWEI)","TRAVAUX-HUAWEI",
AQ2029="Projet OCM (NOKIA)","TRAVAUX -NOKIA",
AQ2029="ACCESS-ISSUE","ACCESS-ISSUE",
AQ2029="Projet OCM (ZTE, NOKIA, autres projets)","TRAVAUX OCM",
AQ2029="No root CAuse","No root cause",
AQ2029="ODU HS","TX ISSUE",
AQ2029="IP &amp; VLAN","TX ISSUE",
AQ2029="Warehouse HUAWEI","SPARE-ISSUE",
AQ2029="SPARE-HS","SPARE-ISSUE",
AQ2029="Power Telco","RAN ISSUE",AQ2029="no impacts","no impacts"
),"")</f>
        <v>No root cause</v>
      </c>
      <c r="AQ2029" s="126" t="s">
        <v>5344</v>
      </c>
      <c r="AR2029" s="48" t="str" cm="1">
        <f t="array" ref="AR2029">IFERROR(_xlfn.IFS(
AQ2029="MPR ISSUE","ACTIVE",
AQ2029="BSS Hardware Issue","ACTIVE",
AQ2029="Sites strategiques, MLL, Pylone, etc.","PASSIVE",
AQ2029="AKTIVCO DEFAUT GE &amp; POWER Cabinet","PASSIVE",
AQ2029="AKTIVCO Coupure ENEO &amp; Baisse de tension","PASSIVE",
AQ2029="Coupure ENEO &amp; Baisse de tension","PASSIVE",
AQ2029="Defaut GE &amp; POWER Cabinet","PASSIVE",
AQ2029="Sharing","PASSIVE",
AQ2029="Sites strategiques &amp; DataCenter","PASSIVE",
AQ2029="Exclu","Exclu",
AQ2029="SAT","ACTIVE",
AQ2029="SPARE-ISSUE","SPARE-ISSUE",
AQ2029="Fiber CAmtel","ACTIVE",
AQ2029="Fiber AOF","ACTIVE",
AQ2029="Projet OCM (HUAWEI)","PLANNED WORKS",
AQ2029="Projet OCM (NOKIA)","PLANNED WORKS",
AQ2029="ACCESS-ISSUE","ACCESS-ISSUE",
AQ2029="Projet OCM (ZTE, NOKIA, autres projets)","PLANNED WORKS",
AQ2029="No root CAuse","No root cause",
AQ2029="ODU HS","ACTIVE",
AQ2029="IP &amp; VLAN","ACTIVE",
AQ2029="Warehouse HUAWEI","SPARE-ISSUE",
AQ2029="SPARE-HS","SPARE-ISSUE",
AQ2029="Power Telco","ACTIVE", AQ2029="no impacts","no impacts"
),"")</f>
        <v>No root cause</v>
      </c>
      <c r="AS2029" s="92" t="s">
        <v>5537</v>
      </c>
      <c r="AT2029" s="98" t="s">
        <v>4170</v>
      </c>
      <c r="AV2029" s="17" t="s">
        <v>5537</v>
      </c>
      <c r="AW2029" s="7" t="s">
        <v>5537</v>
      </c>
      <c r="AX2029" s="6" t="s">
        <v>5537</v>
      </c>
      <c r="AY2029" s="7"/>
      <c r="AZ2029" s="3" t="s">
        <v>5537</v>
      </c>
      <c r="BA2029" s="18" t="s">
        <v>5537</v>
      </c>
      <c r="BB2029" s="18" t="s">
        <v>5537</v>
      </c>
      <c r="BC2029" s="18" t="s">
        <v>5537</v>
      </c>
      <c r="BD2029" s="18" t="s">
        <v>5537</v>
      </c>
      <c r="BE2029" s="18" t="s">
        <v>5537</v>
      </c>
      <c r="BF2029" s="18" t="s">
        <v>5537</v>
      </c>
      <c r="BG2029" s="18" t="s">
        <v>5537</v>
      </c>
      <c r="BH2029" s="18" t="s">
        <v>5537</v>
      </c>
      <c r="BI2029" s="18" t="s">
        <v>5537</v>
      </c>
      <c r="BJ2029" s="18" t="s">
        <v>5537</v>
      </c>
      <c r="BK2029" s="18" t="s">
        <v>5537</v>
      </c>
      <c r="BL2029" s="9" t="s">
        <v>5537</v>
      </c>
      <c r="BM2029" s="14" t="s">
        <v>5537</v>
      </c>
      <c r="BN2029" s="14" t="s">
        <v>5537</v>
      </c>
      <c r="BO2029" s="14" t="str">
        <f>_xlfn.XLOOKUP(B2029,'[4]cell downs 18042026 17h'!$B:$B,'[4]cell downs 18042026 17h'!$B:$B,"")</f>
        <v/>
      </c>
      <c r="BP2029" s="14" t="str">
        <f>_xlfn.XLOOKUP(B2029,'[5]Cells Huawei 19042026 15h'!$B:$B,'[5]Cells Huawei 19042026 15h'!$B:$B,"")</f>
        <v/>
      </c>
      <c r="BQ2029" s="9" t="str">
        <f>_xlfn.XLOOKUP(B2029,'[6]cells down 19042026 9H40'!$B:$B,'[6]cells down 19042026 9H40'!$B:$B,"")</f>
        <v/>
      </c>
      <c r="BR2029" s="9" t="s">
        <v>5537</v>
      </c>
      <c r="BS2029" s="9" t="s">
        <v>5537</v>
      </c>
      <c r="BT2029" s="108"/>
    </row>
    <row r="2030" spans="1:72" s="9" customFormat="1" x14ac:dyDescent="0.35">
      <c r="A2030" s="1" t="s">
        <v>4171</v>
      </c>
      <c r="B2030" s="8" t="s">
        <v>4172</v>
      </c>
      <c r="C2030" s="3" t="str">
        <f>_xlfn.XLOOKUP(B2030,'[1]daily break down'!$D:$D,'[1]daily break down'!$E:$E,"")</f>
        <v>CENTRE</v>
      </c>
      <c r="D2030" s="1" t="s">
        <v>11</v>
      </c>
      <c r="E2030" s="1" t="s">
        <v>12</v>
      </c>
      <c r="F2030" s="3" t="s">
        <v>69</v>
      </c>
      <c r="G2030" s="1" t="s">
        <v>3536</v>
      </c>
      <c r="H2030" s="34" t="str">
        <f>_xlfn.XLOOKUP(B2030,[2]CALCULATION!$B:$B,[2]CALCULATION!$H:$H,"")</f>
        <v>ZTE</v>
      </c>
      <c r="I2030" s="28">
        <v>0</v>
      </c>
      <c r="J2030" s="28">
        <v>0</v>
      </c>
      <c r="K2030" s="28">
        <v>0</v>
      </c>
      <c r="L2030" s="28">
        <v>0</v>
      </c>
      <c r="M2030" s="28">
        <v>0</v>
      </c>
      <c r="N2030" s="28">
        <v>0</v>
      </c>
      <c r="O2030" s="28">
        <v>0</v>
      </c>
      <c r="P2030" s="28">
        <v>0</v>
      </c>
      <c r="Q2030" s="28">
        <v>0</v>
      </c>
      <c r="R2030" s="28">
        <v>0</v>
      </c>
      <c r="S2030" s="93">
        <v>0</v>
      </c>
      <c r="T2030" s="93">
        <f>_xlfn.XLOOKUP(B2030,'[3]Nur des jours'!$B:$B,'[3]Nur des jours'!$U:$U,"")</f>
        <v>0</v>
      </c>
      <c r="U2030" s="93">
        <v>0</v>
      </c>
      <c r="V2030" s="93">
        <v>0</v>
      </c>
      <c r="W2030" s="93">
        <v>0</v>
      </c>
      <c r="X2030" s="93">
        <v>0</v>
      </c>
      <c r="Y2030" s="93">
        <v>0</v>
      </c>
      <c r="Z2030" s="93">
        <v>0</v>
      </c>
      <c r="AA2030" s="93">
        <v>0</v>
      </c>
      <c r="AB2030" s="93">
        <v>0</v>
      </c>
      <c r="AC2030" s="93"/>
      <c r="AD2030" s="93">
        <v>0</v>
      </c>
      <c r="AE2030" s="93">
        <v>0</v>
      </c>
      <c r="AF2030" s="93">
        <v>0</v>
      </c>
      <c r="AG2030" s="93"/>
      <c r="AH2030" s="93">
        <v>0</v>
      </c>
      <c r="AI2030" s="93">
        <v>0</v>
      </c>
      <c r="AJ2030" s="93">
        <v>0</v>
      </c>
      <c r="AK2030" s="93">
        <v>0</v>
      </c>
      <c r="AL2030" s="93">
        <v>0</v>
      </c>
      <c r="AM2030" s="49" t="s">
        <v>5559</v>
      </c>
      <c r="AN2030" s="49"/>
      <c r="AO2030" s="48" t="str" cm="1">
        <f t="array" ref="AO2030">IFERROR(_xlfn.IFS(
AQ2030="MPR ISSUE","PDH",
AQ2030="BSS Hardware Issue","BSS",
AQ2030="Sites strategiques, MLL, Pylone, etc.","ENVTECH",
AQ2030="AKTIVCO DEFAUT GE &amp; POWER Cabinet","AKTIVCO",
AQ2030="AKTIVCO Coupure ENEO &amp; Baisse de tension","AKTIVCO GRID ONLY",
AQ2030="Coupure ENEO &amp; Baisse de tension","IHS GRID ONLY",
AQ2030="Defaut GE &amp; POWER Cabinet","IHS",
AQ2030="Sharing","Partners",
AQ2030="Sites strategiques &amp; DataCenter","SST &amp; DC",
AQ2030="Exclu","Exclu",
AQ2030="SAT","SAT",
AQ2030="SPARE-ISSUE","SPARE-ISSUE",
AQ2030="Fiber CAmtel","TRANS_FO_CAMTEL",
AQ2030="Fiber AOF","Fiber AOF",
AQ2030="Projet OCM (HUAWEI)","TRAVAUX-HUAWEI",
AQ2030="Projet OCM (NOKIA)","TRAVAUX-NOKIA",
AQ2030="ACCESS-ISSUE","ACCESS-ISSUE",
AQ2030="Projet OCM (ZTE, NOKIA, autres projets)","TRAVAUX OCM",
AQ2030="No root CAuse","No root cause",
AQ2030="ODU HS","PDH",
AQ2030="IP &amp; VLAN","PDH",
AQ2030="Warehouse HUAWEI","SPARE-ISSUE",
AQ2030="SPARE-HS","SPARE-ISSUE",
AQ2030="Power Telco","BSS",AQ2030="no impacts","no impacts"
),"")</f>
        <v>No root cause</v>
      </c>
      <c r="AP2030" s="48" t="str" cm="1">
        <f t="array" ref="AP2030">IFERROR(_xlfn.IFS(
AQ2030="MPR ISSUE","TX ISSUE",
AQ2030="BSS Hardware Issue","RAN ISSUE",
AQ2030="Sites strategiques, MLL, Pylone, etc.","ENVTECH",
AQ2030="AKTIVCO DEFAUT GE &amp; POWER Cabinet","POWER ISSUE",
AQ2030="AKTIVCO Coupure ENEO &amp; Baisse de tension","POWER ISSUE",
AQ2030="Coupure ENEO &amp; Baisse de tension","POWER ISSUE",
AQ2030="Defaut GE &amp; POWER Cabinet","POWER ISSUE",
AQ2030="Sharing","POWER ISSUE",
AQ2030="Sites strategiques &amp; DataCenter","POWER ISSUE",
AQ2030="Exclu","Exclu",
AQ2030="SAT","TX ISSUE",
AQ2030="SPARE-ISSUE","SPARE-ISSUE",
AQ2030="Fiber CAmtel","TX ISSUE",
AQ2030="Fiber AOF","TX ISSUE",
AQ2030="Projet OCM (HUAWEI)","TRAVAUX-HUAWEI",
AQ2030="Projet OCM (NOKIA)","TRAVAUX -NOKIA",
AQ2030="ACCESS-ISSUE","ACCESS-ISSUE",
AQ2030="Projet OCM (ZTE, NOKIA, autres projets)","TRAVAUX OCM",
AQ2030="No root CAuse","No root cause",
AQ2030="ODU HS","TX ISSUE",
AQ2030="IP &amp; VLAN","TX ISSUE",
AQ2030="Warehouse HUAWEI","SPARE-ISSUE",
AQ2030="SPARE-HS","SPARE-ISSUE",
AQ2030="Power Telco","RAN ISSUE",AQ2030="no impacts","no impacts"
),"")</f>
        <v>No root cause</v>
      </c>
      <c r="AQ2030" s="126" t="s">
        <v>5344</v>
      </c>
      <c r="AR2030" s="48" t="str" cm="1">
        <f t="array" ref="AR2030">IFERROR(_xlfn.IFS(
AQ2030="MPR ISSUE","ACTIVE",
AQ2030="BSS Hardware Issue","ACTIVE",
AQ2030="Sites strategiques, MLL, Pylone, etc.","PASSIVE",
AQ2030="AKTIVCO DEFAUT GE &amp; POWER Cabinet","PASSIVE",
AQ2030="AKTIVCO Coupure ENEO &amp; Baisse de tension","PASSIVE",
AQ2030="Coupure ENEO &amp; Baisse de tension","PASSIVE",
AQ2030="Defaut GE &amp; POWER Cabinet","PASSIVE",
AQ2030="Sharing","PASSIVE",
AQ2030="Sites strategiques &amp; DataCenter","PASSIVE",
AQ2030="Exclu","Exclu",
AQ2030="SAT","ACTIVE",
AQ2030="SPARE-ISSUE","SPARE-ISSUE",
AQ2030="Fiber CAmtel","ACTIVE",
AQ2030="Fiber AOF","ACTIVE",
AQ2030="Projet OCM (HUAWEI)","PLANNED WORKS",
AQ2030="Projet OCM (NOKIA)","PLANNED WORKS",
AQ2030="ACCESS-ISSUE","ACCESS-ISSUE",
AQ2030="Projet OCM (ZTE, NOKIA, autres projets)","PLANNED WORKS",
AQ2030="No root CAuse","No root cause",
AQ2030="ODU HS","ACTIVE",
AQ2030="IP &amp; VLAN","ACTIVE",
AQ2030="Warehouse HUAWEI","SPARE-ISSUE",
AQ2030="SPARE-HS","SPARE-ISSUE",
AQ2030="Power Telco","ACTIVE", AQ2030="no impacts","no impacts"
),"")</f>
        <v>No root cause</v>
      </c>
      <c r="AS2030" s="92" t="s">
        <v>5537</v>
      </c>
      <c r="AT2030" s="98" t="s">
        <v>4172</v>
      </c>
      <c r="AV2030" s="17" t="s">
        <v>5537</v>
      </c>
      <c r="AW2030" s="7" t="s">
        <v>5537</v>
      </c>
      <c r="AX2030" s="6" t="s">
        <v>5537</v>
      </c>
      <c r="AY2030" s="7"/>
      <c r="AZ2030" s="3" t="s">
        <v>5537</v>
      </c>
      <c r="BA2030" s="18" t="s">
        <v>5537</v>
      </c>
      <c r="BB2030" s="18" t="s">
        <v>5537</v>
      </c>
      <c r="BC2030" s="18" t="s">
        <v>5537</v>
      </c>
      <c r="BD2030" s="18" t="s">
        <v>5537</v>
      </c>
      <c r="BE2030" s="18" t="s">
        <v>5537</v>
      </c>
      <c r="BF2030" s="18" t="s">
        <v>5537</v>
      </c>
      <c r="BG2030" s="18" t="s">
        <v>5537</v>
      </c>
      <c r="BH2030" s="18" t="s">
        <v>5537</v>
      </c>
      <c r="BI2030" s="18" t="s">
        <v>5537</v>
      </c>
      <c r="BJ2030" s="18" t="s">
        <v>5537</v>
      </c>
      <c r="BK2030" s="18" t="s">
        <v>5537</v>
      </c>
      <c r="BL2030" s="9" t="s">
        <v>5537</v>
      </c>
      <c r="BM2030" s="14" t="s">
        <v>5537</v>
      </c>
      <c r="BN2030" s="14" t="s">
        <v>5537</v>
      </c>
      <c r="BO2030" s="14" t="str">
        <f>_xlfn.XLOOKUP(B2030,'[4]cell downs 18042026 17h'!$B:$B,'[4]cell downs 18042026 17h'!$B:$B,"")</f>
        <v/>
      </c>
      <c r="BP2030" s="14" t="str">
        <f>_xlfn.XLOOKUP(B2030,'[5]Cells Huawei 19042026 15h'!$B:$B,'[5]Cells Huawei 19042026 15h'!$B:$B,"")</f>
        <v/>
      </c>
      <c r="BQ2030" s="9" t="str">
        <f>_xlfn.XLOOKUP(B2030,'[6]cells down 19042026 9H40'!$B:$B,'[6]cells down 19042026 9H40'!$B:$B,"")</f>
        <v/>
      </c>
      <c r="BR2030" s="9" t="s">
        <v>4172</v>
      </c>
      <c r="BS2030" s="9" t="s">
        <v>5537</v>
      </c>
      <c r="BT2030" s="108"/>
    </row>
    <row r="2031" spans="1:72" s="9" customFormat="1" x14ac:dyDescent="0.35">
      <c r="A2031" s="1" t="s">
        <v>4173</v>
      </c>
      <c r="B2031" s="8" t="s">
        <v>4174</v>
      </c>
      <c r="C2031" s="3" t="str">
        <f>_xlfn.XLOOKUP(B2031,'[1]daily break down'!$D:$D,'[1]daily break down'!$E:$E,"")</f>
        <v>CENTRE</v>
      </c>
      <c r="D2031" s="1" t="s">
        <v>21</v>
      </c>
      <c r="E2031" s="1" t="s">
        <v>122</v>
      </c>
      <c r="F2031" s="3" t="s">
        <v>37</v>
      </c>
      <c r="G2031" s="1" t="s">
        <v>4175</v>
      </c>
      <c r="H2031" s="34" t="str">
        <f>_xlfn.XLOOKUP(B2031,[2]CALCULATION!$B:$B,[2]CALCULATION!$H:$H,"")</f>
        <v>ZTE</v>
      </c>
      <c r="I2031" s="28">
        <v>0</v>
      </c>
      <c r="J2031" s="28">
        <v>0</v>
      </c>
      <c r="K2031" s="28">
        <v>0</v>
      </c>
      <c r="L2031" s="28">
        <v>0</v>
      </c>
      <c r="M2031" s="28">
        <v>0</v>
      </c>
      <c r="N2031" s="28">
        <v>0</v>
      </c>
      <c r="O2031" s="28">
        <v>0</v>
      </c>
      <c r="P2031" s="28">
        <v>0</v>
      </c>
      <c r="Q2031" s="28">
        <v>0</v>
      </c>
      <c r="R2031" s="28">
        <v>0</v>
      </c>
      <c r="S2031" s="93">
        <v>0</v>
      </c>
      <c r="T2031" s="93">
        <f>_xlfn.XLOOKUP(B2031,'[3]Nur des jours'!$B:$B,'[3]Nur des jours'!$U:$U,"")</f>
        <v>0</v>
      </c>
      <c r="U2031" s="93">
        <v>0</v>
      </c>
      <c r="V2031" s="93">
        <v>0</v>
      </c>
      <c r="W2031" s="93">
        <v>0</v>
      </c>
      <c r="X2031" s="93">
        <v>0</v>
      </c>
      <c r="Y2031" s="93">
        <v>0</v>
      </c>
      <c r="Z2031" s="93">
        <v>0</v>
      </c>
      <c r="AA2031" s="93">
        <v>0</v>
      </c>
      <c r="AB2031" s="93">
        <v>0</v>
      </c>
      <c r="AC2031" s="93"/>
      <c r="AD2031" s="93">
        <v>0</v>
      </c>
      <c r="AE2031" s="93">
        <v>0</v>
      </c>
      <c r="AF2031" s="93">
        <v>0</v>
      </c>
      <c r="AG2031" s="93"/>
      <c r="AH2031" s="93">
        <v>0</v>
      </c>
      <c r="AI2031" s="93">
        <v>0</v>
      </c>
      <c r="AJ2031" s="93">
        <v>0</v>
      </c>
      <c r="AK2031" s="93">
        <v>0</v>
      </c>
      <c r="AL2031" s="93">
        <v>0</v>
      </c>
      <c r="AM2031" s="49" t="s">
        <v>5559</v>
      </c>
      <c r="AN2031" s="49"/>
      <c r="AO2031" s="48" t="str" cm="1">
        <f t="array" ref="AO2031">IFERROR(_xlfn.IFS(
AQ2031="MPR ISSUE","PDH",
AQ2031="BSS Hardware Issue","BSS",
AQ2031="Sites strategiques, MLL, Pylone, etc.","ENVTECH",
AQ2031="AKTIVCO DEFAUT GE &amp; POWER Cabinet","AKTIVCO",
AQ2031="AKTIVCO Coupure ENEO &amp; Baisse de tension","AKTIVCO GRID ONLY",
AQ2031="Coupure ENEO &amp; Baisse de tension","IHS GRID ONLY",
AQ2031="Defaut GE &amp; POWER Cabinet","IHS",
AQ2031="Sharing","Partners",
AQ2031="Sites strategiques &amp; DataCenter","SST &amp; DC",
AQ2031="Exclu","Exclu",
AQ2031="SAT","SAT",
AQ2031="SPARE-ISSUE","SPARE-ISSUE",
AQ2031="Fiber CAmtel","TRANS_FO_CAMTEL",
AQ2031="Fiber AOF","Fiber AOF",
AQ2031="Projet OCM (HUAWEI)","TRAVAUX-HUAWEI",
AQ2031="Projet OCM (NOKIA)","TRAVAUX-NOKIA",
AQ2031="ACCESS-ISSUE","ACCESS-ISSUE",
AQ2031="Projet OCM (ZTE, NOKIA, autres projets)","TRAVAUX OCM",
AQ2031="No root CAuse","No root cause",
AQ2031="ODU HS","PDH",
AQ2031="IP &amp; VLAN","PDH",
AQ2031="Warehouse HUAWEI","SPARE-ISSUE",
AQ2031="SPARE-HS","SPARE-ISSUE",
AQ2031="Power Telco","BSS",AQ2031="no impacts","no impacts"
),"")</f>
        <v>No root cause</v>
      </c>
      <c r="AP2031" s="48" t="str" cm="1">
        <f t="array" ref="AP2031">IFERROR(_xlfn.IFS(
AQ2031="MPR ISSUE","TX ISSUE",
AQ2031="BSS Hardware Issue","RAN ISSUE",
AQ2031="Sites strategiques, MLL, Pylone, etc.","ENVTECH",
AQ2031="AKTIVCO DEFAUT GE &amp; POWER Cabinet","POWER ISSUE",
AQ2031="AKTIVCO Coupure ENEO &amp; Baisse de tension","POWER ISSUE",
AQ2031="Coupure ENEO &amp; Baisse de tension","POWER ISSUE",
AQ2031="Defaut GE &amp; POWER Cabinet","POWER ISSUE",
AQ2031="Sharing","POWER ISSUE",
AQ2031="Sites strategiques &amp; DataCenter","POWER ISSUE",
AQ2031="Exclu","Exclu",
AQ2031="SAT","TX ISSUE",
AQ2031="SPARE-ISSUE","SPARE-ISSUE",
AQ2031="Fiber CAmtel","TX ISSUE",
AQ2031="Fiber AOF","TX ISSUE",
AQ2031="Projet OCM (HUAWEI)","TRAVAUX-HUAWEI",
AQ2031="Projet OCM (NOKIA)","TRAVAUX -NOKIA",
AQ2031="ACCESS-ISSUE","ACCESS-ISSUE",
AQ2031="Projet OCM (ZTE, NOKIA, autres projets)","TRAVAUX OCM",
AQ2031="No root CAuse","No root cause",
AQ2031="ODU HS","TX ISSUE",
AQ2031="IP &amp; VLAN","TX ISSUE",
AQ2031="Warehouse HUAWEI","SPARE-ISSUE",
AQ2031="SPARE-HS","SPARE-ISSUE",
AQ2031="Power Telco","RAN ISSUE",AQ2031="no impacts","no impacts"
),"")</f>
        <v>No root cause</v>
      </c>
      <c r="AQ2031" s="67" t="s">
        <v>5344</v>
      </c>
      <c r="AR2031" s="48" t="str" cm="1">
        <f t="array" ref="AR2031">IFERROR(_xlfn.IFS(
AQ2031="MPR ISSUE","ACTIVE",
AQ2031="BSS Hardware Issue","ACTIVE",
AQ2031="Sites strategiques, MLL, Pylone, etc.","PASSIVE",
AQ2031="AKTIVCO DEFAUT GE &amp; POWER Cabinet","PASSIVE",
AQ2031="AKTIVCO Coupure ENEO &amp; Baisse de tension","PASSIVE",
AQ2031="Coupure ENEO &amp; Baisse de tension","PASSIVE",
AQ2031="Defaut GE &amp; POWER Cabinet","PASSIVE",
AQ2031="Sharing","PASSIVE",
AQ2031="Sites strategiques &amp; DataCenter","PASSIVE",
AQ2031="Exclu","Exclu",
AQ2031="SAT","ACTIVE",
AQ2031="SPARE-ISSUE","SPARE-ISSUE",
AQ2031="Fiber CAmtel","ACTIVE",
AQ2031="Fiber AOF","ACTIVE",
AQ2031="Projet OCM (HUAWEI)","PLANNED WORKS",
AQ2031="Projet OCM (NOKIA)","PLANNED WORKS",
AQ2031="ACCESS-ISSUE","ACCESS-ISSUE",
AQ2031="Projet OCM (ZTE, NOKIA, autres projets)","PLANNED WORKS",
AQ2031="No root CAuse","No root cause",
AQ2031="ODU HS","ACTIVE",
AQ2031="IP &amp; VLAN","ACTIVE",
AQ2031="Warehouse HUAWEI","SPARE-ISSUE",
AQ2031="SPARE-HS","SPARE-ISSUE",
AQ2031="Power Telco","ACTIVE", AQ2031="no impacts","no impacts"
),"")</f>
        <v>No root cause</v>
      </c>
      <c r="AS2031" s="92" t="s">
        <v>5537</v>
      </c>
      <c r="AT2031" s="98" t="s">
        <v>4174</v>
      </c>
      <c r="AV2031" s="17" t="s">
        <v>5537</v>
      </c>
      <c r="AW2031" s="7" t="s">
        <v>5537</v>
      </c>
      <c r="AX2031" s="6" t="s">
        <v>5537</v>
      </c>
      <c r="AY2031" s="7"/>
      <c r="AZ2031" s="3" t="s">
        <v>5537</v>
      </c>
      <c r="BA2031" s="18" t="s">
        <v>5537</v>
      </c>
      <c r="BB2031" s="18" t="s">
        <v>5537</v>
      </c>
      <c r="BC2031" s="18" t="s">
        <v>5537</v>
      </c>
      <c r="BD2031" s="18" t="s">
        <v>5537</v>
      </c>
      <c r="BE2031" s="18" t="s">
        <v>5537</v>
      </c>
      <c r="BF2031" s="18" t="s">
        <v>5537</v>
      </c>
      <c r="BG2031" s="18" t="s">
        <v>5537</v>
      </c>
      <c r="BH2031" s="18" t="s">
        <v>5537</v>
      </c>
      <c r="BI2031" s="18" t="s">
        <v>5537</v>
      </c>
      <c r="BJ2031" s="18" t="s">
        <v>5537</v>
      </c>
      <c r="BK2031" s="18" t="s">
        <v>5537</v>
      </c>
      <c r="BL2031" s="9" t="s">
        <v>5537</v>
      </c>
      <c r="BM2031" s="14" t="s">
        <v>5537</v>
      </c>
      <c r="BN2031" s="14" t="s">
        <v>5537</v>
      </c>
      <c r="BO2031" s="14" t="str">
        <f>_xlfn.XLOOKUP(B2031,'[4]cell downs 18042026 17h'!$B:$B,'[4]cell downs 18042026 17h'!$B:$B,"")</f>
        <v/>
      </c>
      <c r="BP2031" s="14" t="str">
        <f>_xlfn.XLOOKUP(B2031,'[5]Cells Huawei 19042026 15h'!$B:$B,'[5]Cells Huawei 19042026 15h'!$B:$B,"")</f>
        <v/>
      </c>
      <c r="BQ2031" s="9" t="str">
        <f>_xlfn.XLOOKUP(B2031,'[6]cells down 19042026 9H40'!$B:$B,'[6]cells down 19042026 9H40'!$B:$B,"")</f>
        <v/>
      </c>
      <c r="BR2031" s="9" t="s">
        <v>5537</v>
      </c>
      <c r="BS2031" s="9" t="s">
        <v>12</v>
      </c>
      <c r="BT2031" s="108"/>
    </row>
    <row r="2032" spans="1:72" s="9" customFormat="1" x14ac:dyDescent="0.35">
      <c r="A2032" s="1" t="s">
        <v>4183</v>
      </c>
      <c r="B2032" s="8" t="s">
        <v>4184</v>
      </c>
      <c r="C2032" s="3" t="str">
        <f>_xlfn.XLOOKUP(B2032,'[1]daily break down'!$D:$D,'[1]daily break down'!$E:$E,"")</f>
        <v>CENTRE</v>
      </c>
      <c r="D2032" s="1" t="s">
        <v>21</v>
      </c>
      <c r="E2032" s="1" t="s">
        <v>36</v>
      </c>
      <c r="F2032" s="3" t="s">
        <v>37</v>
      </c>
      <c r="G2032" s="1" t="s">
        <v>1577</v>
      </c>
      <c r="H2032" s="34" t="str">
        <f>_xlfn.XLOOKUP(B2032,[2]CALCULATION!$B:$B,[2]CALCULATION!$H:$H,"")</f>
        <v>ZTE</v>
      </c>
      <c r="I2032" s="28">
        <v>0</v>
      </c>
      <c r="J2032" s="28">
        <v>0</v>
      </c>
      <c r="K2032" s="28">
        <v>0</v>
      </c>
      <c r="L2032" s="28">
        <v>0</v>
      </c>
      <c r="M2032" s="28">
        <v>0</v>
      </c>
      <c r="N2032" s="28">
        <v>0</v>
      </c>
      <c r="O2032" s="28">
        <v>0</v>
      </c>
      <c r="P2032" s="28">
        <v>0</v>
      </c>
      <c r="Q2032" s="28">
        <v>0</v>
      </c>
      <c r="R2032" s="28">
        <v>0</v>
      </c>
      <c r="S2032" s="93">
        <v>0</v>
      </c>
      <c r="T2032" s="93">
        <f>_xlfn.XLOOKUP(B2032,'[3]Nur des jours'!$B:$B,'[3]Nur des jours'!$U:$U,"")</f>
        <v>0</v>
      </c>
      <c r="U2032" s="93">
        <v>0</v>
      </c>
      <c r="V2032" s="93">
        <v>0</v>
      </c>
      <c r="W2032" s="93">
        <v>0</v>
      </c>
      <c r="X2032" s="93">
        <v>0</v>
      </c>
      <c r="Y2032" s="93">
        <v>0</v>
      </c>
      <c r="Z2032" s="93">
        <v>0</v>
      </c>
      <c r="AA2032" s="93">
        <v>0</v>
      </c>
      <c r="AB2032" s="93">
        <v>0</v>
      </c>
      <c r="AC2032" s="93"/>
      <c r="AD2032" s="93">
        <v>0</v>
      </c>
      <c r="AE2032" s="93">
        <v>0</v>
      </c>
      <c r="AF2032" s="93">
        <v>0</v>
      </c>
      <c r="AG2032" s="93"/>
      <c r="AH2032" s="93">
        <v>0</v>
      </c>
      <c r="AI2032" s="93">
        <v>0</v>
      </c>
      <c r="AJ2032" s="93">
        <v>0</v>
      </c>
      <c r="AK2032" s="93">
        <v>0</v>
      </c>
      <c r="AL2032" s="93">
        <v>0</v>
      </c>
      <c r="AM2032" s="49" t="s">
        <v>5559</v>
      </c>
      <c r="AN2032" s="49"/>
      <c r="AO2032" s="48" t="str" cm="1">
        <f t="array" ref="AO2032">IFERROR(_xlfn.IFS(
AQ2032="MPR ISSUE","PDH",
AQ2032="BSS Hardware Issue","BSS",
AQ2032="Sites strategiques, MLL, Pylone, etc.","ENVTECH",
AQ2032="AKTIVCO DEFAUT GE &amp; POWER Cabinet","AKTIVCO",
AQ2032="AKTIVCO Coupure ENEO &amp; Baisse de tension","AKTIVCO GRID ONLY",
AQ2032="Coupure ENEO &amp; Baisse de tension","IHS GRID ONLY",
AQ2032="Defaut GE &amp; POWER Cabinet","IHS",
AQ2032="Sharing","Partners",
AQ2032="Sites strategiques &amp; DataCenter","SST &amp; DC",
AQ2032="Exclu","Exclu",
AQ2032="SAT","SAT",
AQ2032="SPARE-ISSUE","SPARE-ISSUE",
AQ2032="Fiber CAmtel","TRANS_FO_CAMTEL",
AQ2032="Fiber AOF","Fiber AOF",
AQ2032="Projet OCM (HUAWEI)","TRAVAUX-HUAWEI",
AQ2032="Projet OCM (NOKIA)","TRAVAUX-NOKIA",
AQ2032="ACCESS-ISSUE","ACCESS-ISSUE",
AQ2032="Projet OCM (ZTE, NOKIA, autres projets)","TRAVAUX OCM",
AQ2032="No root CAuse","No root cause",
AQ2032="ODU HS","PDH",
AQ2032="IP &amp; VLAN","PDH",
AQ2032="Warehouse HUAWEI","SPARE-ISSUE",
AQ2032="SPARE-HS","SPARE-ISSUE",
AQ2032="Power Telco","BSS",AQ2032="no impacts","no impacts"
),"")</f>
        <v>No root cause</v>
      </c>
      <c r="AP2032" s="48" t="str" cm="1">
        <f t="array" ref="AP2032">IFERROR(_xlfn.IFS(
AQ2032="MPR ISSUE","TX ISSUE",
AQ2032="BSS Hardware Issue","RAN ISSUE",
AQ2032="Sites strategiques, MLL, Pylone, etc.","ENVTECH",
AQ2032="AKTIVCO DEFAUT GE &amp; POWER Cabinet","POWER ISSUE",
AQ2032="AKTIVCO Coupure ENEO &amp; Baisse de tension","POWER ISSUE",
AQ2032="Coupure ENEO &amp; Baisse de tension","POWER ISSUE",
AQ2032="Defaut GE &amp; POWER Cabinet","POWER ISSUE",
AQ2032="Sharing","POWER ISSUE",
AQ2032="Sites strategiques &amp; DataCenter","POWER ISSUE",
AQ2032="Exclu","Exclu",
AQ2032="SAT","TX ISSUE",
AQ2032="SPARE-ISSUE","SPARE-ISSUE",
AQ2032="Fiber CAmtel","TX ISSUE",
AQ2032="Fiber AOF","TX ISSUE",
AQ2032="Projet OCM (HUAWEI)","TRAVAUX-HUAWEI",
AQ2032="Projet OCM (NOKIA)","TRAVAUX -NOKIA",
AQ2032="ACCESS-ISSUE","ACCESS-ISSUE",
AQ2032="Projet OCM (ZTE, NOKIA, autres projets)","TRAVAUX OCM",
AQ2032="No root CAuse","No root cause",
AQ2032="ODU HS","TX ISSUE",
AQ2032="IP &amp; VLAN","TX ISSUE",
AQ2032="Warehouse HUAWEI","SPARE-ISSUE",
AQ2032="SPARE-HS","SPARE-ISSUE",
AQ2032="Power Telco","RAN ISSUE",AQ2032="no impacts","no impacts"
),"")</f>
        <v>No root cause</v>
      </c>
      <c r="AQ2032" s="67" t="s">
        <v>5344</v>
      </c>
      <c r="AR2032" s="48" t="str" cm="1">
        <f t="array" ref="AR2032">IFERROR(_xlfn.IFS(
AQ2032="MPR ISSUE","ACTIVE",
AQ2032="BSS Hardware Issue","ACTIVE",
AQ2032="Sites strategiques, MLL, Pylone, etc.","PASSIVE",
AQ2032="AKTIVCO DEFAUT GE &amp; POWER Cabinet","PASSIVE",
AQ2032="AKTIVCO Coupure ENEO &amp; Baisse de tension","PASSIVE",
AQ2032="Coupure ENEO &amp; Baisse de tension","PASSIVE",
AQ2032="Defaut GE &amp; POWER Cabinet","PASSIVE",
AQ2032="Sharing","PASSIVE",
AQ2032="Sites strategiques &amp; DataCenter","PASSIVE",
AQ2032="Exclu","Exclu",
AQ2032="SAT","ACTIVE",
AQ2032="SPARE-ISSUE","SPARE-ISSUE",
AQ2032="Fiber CAmtel","ACTIVE",
AQ2032="Fiber AOF","ACTIVE",
AQ2032="Projet OCM (HUAWEI)","PLANNED WORKS",
AQ2032="Projet OCM (NOKIA)","PLANNED WORKS",
AQ2032="ACCESS-ISSUE","ACCESS-ISSUE",
AQ2032="Projet OCM (ZTE, NOKIA, autres projets)","PLANNED WORKS",
AQ2032="No root CAuse","No root cause",
AQ2032="ODU HS","ACTIVE",
AQ2032="IP &amp; VLAN","ACTIVE",
AQ2032="Warehouse HUAWEI","SPARE-ISSUE",
AQ2032="SPARE-HS","SPARE-ISSUE",
AQ2032="Power Telco","ACTIVE", AQ2032="no impacts","no impacts"
),"")</f>
        <v>No root cause</v>
      </c>
      <c r="AS2032" s="92" t="s">
        <v>5537</v>
      </c>
      <c r="AT2032" s="98" t="s">
        <v>4184</v>
      </c>
      <c r="AV2032" s="17" t="s">
        <v>5537</v>
      </c>
      <c r="AW2032" s="7" t="s">
        <v>5537</v>
      </c>
      <c r="AX2032" s="6" t="s">
        <v>5537</v>
      </c>
      <c r="AY2032" s="7"/>
      <c r="AZ2032" s="3" t="s">
        <v>5537</v>
      </c>
      <c r="BA2032" s="18" t="s">
        <v>5537</v>
      </c>
      <c r="BB2032" s="18" t="s">
        <v>5537</v>
      </c>
      <c r="BC2032" s="18" t="s">
        <v>5537</v>
      </c>
      <c r="BD2032" s="18" t="s">
        <v>5537</v>
      </c>
      <c r="BE2032" s="18" t="s">
        <v>5537</v>
      </c>
      <c r="BF2032" s="18" t="s">
        <v>5537</v>
      </c>
      <c r="BG2032" s="18" t="s">
        <v>5537</v>
      </c>
      <c r="BH2032" s="18" t="s">
        <v>5537</v>
      </c>
      <c r="BI2032" s="18" t="s">
        <v>5537</v>
      </c>
      <c r="BJ2032" s="18" t="s">
        <v>5537</v>
      </c>
      <c r="BK2032" s="18" t="s">
        <v>5537</v>
      </c>
      <c r="BL2032" s="9" t="s">
        <v>5537</v>
      </c>
      <c r="BM2032" s="14" t="s">
        <v>5537</v>
      </c>
      <c r="BN2032" s="14" t="s">
        <v>5537</v>
      </c>
      <c r="BO2032" s="14" t="str">
        <f>_xlfn.XLOOKUP(B2032,'[4]cell downs 18042026 17h'!$B:$B,'[4]cell downs 18042026 17h'!$B:$B,"")</f>
        <v/>
      </c>
      <c r="BP2032" s="14" t="str">
        <f>_xlfn.XLOOKUP(B2032,'[5]Cells Huawei 19042026 15h'!$B:$B,'[5]Cells Huawei 19042026 15h'!$B:$B,"")</f>
        <v/>
      </c>
      <c r="BQ2032" s="9" t="str">
        <f>_xlfn.XLOOKUP(B2032,'[6]cells down 19042026 9H40'!$B:$B,'[6]cells down 19042026 9H40'!$B:$B,"")</f>
        <v/>
      </c>
      <c r="BR2032" s="9" t="s">
        <v>5537</v>
      </c>
      <c r="BS2032" s="9" t="s">
        <v>12</v>
      </c>
      <c r="BT2032" s="108"/>
    </row>
    <row r="2033" spans="1:72" s="9" customFormat="1" x14ac:dyDescent="0.35">
      <c r="A2033" s="1" t="s">
        <v>4189</v>
      </c>
      <c r="B2033" s="8" t="s">
        <v>4190</v>
      </c>
      <c r="C2033" s="3" t="str">
        <f>_xlfn.XLOOKUP(B2033,'[1]daily break down'!$D:$D,'[1]daily break down'!$E:$E,"")</f>
        <v>CENTRE</v>
      </c>
      <c r="D2033" s="1" t="s">
        <v>21</v>
      </c>
      <c r="E2033" s="1" t="s">
        <v>22</v>
      </c>
      <c r="F2033" s="3" t="s">
        <v>37</v>
      </c>
      <c r="G2033" s="1" t="s">
        <v>1577</v>
      </c>
      <c r="H2033" s="33" t="str">
        <f>_xlfn.XLOOKUP(B2033,[2]CALCULATION!$B:$B,[2]CALCULATION!$H:$H,"")</f>
        <v>NOKIA</v>
      </c>
      <c r="I2033" s="28">
        <v>0</v>
      </c>
      <c r="J2033" s="28">
        <v>0</v>
      </c>
      <c r="K2033" s="28">
        <v>0</v>
      </c>
      <c r="L2033" s="28">
        <v>0</v>
      </c>
      <c r="M2033" s="28">
        <v>0</v>
      </c>
      <c r="N2033" s="28">
        <v>0</v>
      </c>
      <c r="O2033" s="28">
        <v>0</v>
      </c>
      <c r="P2033" s="28">
        <v>0</v>
      </c>
      <c r="Q2033" s="28">
        <v>0</v>
      </c>
      <c r="R2033" s="28">
        <v>0</v>
      </c>
      <c r="S2033" s="93">
        <v>0</v>
      </c>
      <c r="T2033" s="93">
        <f>_xlfn.XLOOKUP(B2033,'[3]Nur des jours'!$B:$B,'[3]Nur des jours'!$U:$U,"")</f>
        <v>0</v>
      </c>
      <c r="U2033" s="93">
        <v>0</v>
      </c>
      <c r="V2033" s="93">
        <v>0</v>
      </c>
      <c r="W2033" s="93">
        <v>0</v>
      </c>
      <c r="X2033" s="93">
        <v>0</v>
      </c>
      <c r="Y2033" s="93">
        <v>0</v>
      </c>
      <c r="Z2033" s="93">
        <v>0</v>
      </c>
      <c r="AA2033" s="93">
        <v>0</v>
      </c>
      <c r="AB2033" s="93">
        <v>0</v>
      </c>
      <c r="AC2033" s="93"/>
      <c r="AD2033" s="93">
        <v>0</v>
      </c>
      <c r="AE2033" s="93">
        <v>0</v>
      </c>
      <c r="AF2033" s="93">
        <v>0</v>
      </c>
      <c r="AG2033" s="93"/>
      <c r="AH2033" s="93">
        <v>0</v>
      </c>
      <c r="AI2033" s="93">
        <v>0</v>
      </c>
      <c r="AJ2033" s="93">
        <v>0</v>
      </c>
      <c r="AK2033" s="93">
        <v>0</v>
      </c>
      <c r="AL2033" s="93">
        <v>0</v>
      </c>
      <c r="AM2033" s="49" t="s">
        <v>5559</v>
      </c>
      <c r="AN2033" s="49"/>
      <c r="AO2033" s="48" t="str" cm="1">
        <f t="array" ref="AO2033">IFERROR(_xlfn.IFS(
AQ2033="MPR ISSUE","PDH",
AQ2033="BSS Hardware Issue","BSS",
AQ2033="Sites strategiques, MLL, Pylone, etc.","ENVTECH",
AQ2033="AKTIVCO DEFAUT GE &amp; POWER Cabinet","AKTIVCO",
AQ2033="AKTIVCO Coupure ENEO &amp; Baisse de tension","AKTIVCO GRID ONLY",
AQ2033="Coupure ENEO &amp; Baisse de tension","IHS GRID ONLY",
AQ2033="Defaut GE &amp; POWER Cabinet","IHS",
AQ2033="Sharing","Partners",
AQ2033="Sites strategiques &amp; DataCenter","SST &amp; DC",
AQ2033="Exclu","Exclu",
AQ2033="SAT","SAT",
AQ2033="SPARE-ISSUE","SPARE-ISSUE",
AQ2033="Fiber CAmtel","TRANS_FO_CAMTEL",
AQ2033="Fiber AOF","Fiber AOF",
AQ2033="Projet OCM (HUAWEI)","TRAVAUX-HUAWEI",
AQ2033="Projet OCM (NOKIA)","TRAVAUX-NOKIA",
AQ2033="ACCESS-ISSUE","ACCESS-ISSUE",
AQ2033="Projet OCM (ZTE, NOKIA, autres projets)","TRAVAUX OCM",
AQ2033="No root CAuse","No root cause",
AQ2033="ODU HS","PDH",
AQ2033="IP &amp; VLAN","PDH",
AQ2033="Warehouse HUAWEI","SPARE-ISSUE",
AQ2033="SPARE-HS","SPARE-ISSUE",
AQ2033="Power Telco","BSS",AQ2033="no impacts","no impacts"
),"")</f>
        <v>No root cause</v>
      </c>
      <c r="AP2033" s="48" t="str" cm="1">
        <f t="array" ref="AP2033">IFERROR(_xlfn.IFS(
AQ2033="MPR ISSUE","TX ISSUE",
AQ2033="BSS Hardware Issue","RAN ISSUE",
AQ2033="Sites strategiques, MLL, Pylone, etc.","ENVTECH",
AQ2033="AKTIVCO DEFAUT GE &amp; POWER Cabinet","POWER ISSUE",
AQ2033="AKTIVCO Coupure ENEO &amp; Baisse de tension","POWER ISSUE",
AQ2033="Coupure ENEO &amp; Baisse de tension","POWER ISSUE",
AQ2033="Defaut GE &amp; POWER Cabinet","POWER ISSUE",
AQ2033="Sharing","POWER ISSUE",
AQ2033="Sites strategiques &amp; DataCenter","POWER ISSUE",
AQ2033="Exclu","Exclu",
AQ2033="SAT","TX ISSUE",
AQ2033="SPARE-ISSUE","SPARE-ISSUE",
AQ2033="Fiber CAmtel","TX ISSUE",
AQ2033="Fiber AOF","TX ISSUE",
AQ2033="Projet OCM (HUAWEI)","TRAVAUX-HUAWEI",
AQ2033="Projet OCM (NOKIA)","TRAVAUX -NOKIA",
AQ2033="ACCESS-ISSUE","ACCESS-ISSUE",
AQ2033="Projet OCM (ZTE, NOKIA, autres projets)","TRAVAUX OCM",
AQ2033="No root CAuse","No root cause",
AQ2033="ODU HS","TX ISSUE",
AQ2033="IP &amp; VLAN","TX ISSUE",
AQ2033="Warehouse HUAWEI","SPARE-ISSUE",
AQ2033="SPARE-HS","SPARE-ISSUE",
AQ2033="Power Telco","RAN ISSUE",AQ2033="no impacts","no impacts"
),"")</f>
        <v>No root cause</v>
      </c>
      <c r="AQ2033" s="67" t="s">
        <v>5344</v>
      </c>
      <c r="AR2033" s="48" t="str" cm="1">
        <f t="array" ref="AR2033">IFERROR(_xlfn.IFS(
AQ2033="MPR ISSUE","ACTIVE",
AQ2033="BSS Hardware Issue","ACTIVE",
AQ2033="Sites strategiques, MLL, Pylone, etc.","PASSIVE",
AQ2033="AKTIVCO DEFAUT GE &amp; POWER Cabinet","PASSIVE",
AQ2033="AKTIVCO Coupure ENEO &amp; Baisse de tension","PASSIVE",
AQ2033="Coupure ENEO &amp; Baisse de tension","PASSIVE",
AQ2033="Defaut GE &amp; POWER Cabinet","PASSIVE",
AQ2033="Sharing","PASSIVE",
AQ2033="Sites strategiques &amp; DataCenter","PASSIVE",
AQ2033="Exclu","Exclu",
AQ2033="SAT","ACTIVE",
AQ2033="SPARE-ISSUE","SPARE-ISSUE",
AQ2033="Fiber CAmtel","ACTIVE",
AQ2033="Fiber AOF","ACTIVE",
AQ2033="Projet OCM (HUAWEI)","PLANNED WORKS",
AQ2033="Projet OCM (NOKIA)","PLANNED WORKS",
AQ2033="ACCESS-ISSUE","ACCESS-ISSUE",
AQ2033="Projet OCM (ZTE, NOKIA, autres projets)","PLANNED WORKS",
AQ2033="No root CAuse","No root cause",
AQ2033="ODU HS","ACTIVE",
AQ2033="IP &amp; VLAN","ACTIVE",
AQ2033="Warehouse HUAWEI","SPARE-ISSUE",
AQ2033="SPARE-HS","SPARE-ISSUE",
AQ2033="Power Telco","ACTIVE", AQ2033="no impacts","no impacts"
),"")</f>
        <v>No root cause</v>
      </c>
      <c r="AS2033" s="92" t="s">
        <v>5537</v>
      </c>
      <c r="AT2033" s="98" t="s">
        <v>4190</v>
      </c>
      <c r="AV2033" s="17" t="s">
        <v>5537</v>
      </c>
      <c r="AW2033" s="7" t="s">
        <v>5537</v>
      </c>
      <c r="AX2033" s="6" t="s">
        <v>5537</v>
      </c>
      <c r="AY2033" s="7"/>
      <c r="AZ2033" s="3" t="s">
        <v>5537</v>
      </c>
      <c r="BA2033" s="18" t="s">
        <v>5537</v>
      </c>
      <c r="BB2033" s="18" t="s">
        <v>5537</v>
      </c>
      <c r="BC2033" s="18" t="s">
        <v>5537</v>
      </c>
      <c r="BD2033" s="18" t="s">
        <v>5537</v>
      </c>
      <c r="BE2033" s="18" t="s">
        <v>5537</v>
      </c>
      <c r="BF2033" s="18" t="s">
        <v>5537</v>
      </c>
      <c r="BG2033" s="18" t="s">
        <v>5537</v>
      </c>
      <c r="BH2033" s="18" t="s">
        <v>5537</v>
      </c>
      <c r="BI2033" s="18" t="s">
        <v>5537</v>
      </c>
      <c r="BJ2033" s="18" t="s">
        <v>5537</v>
      </c>
      <c r="BK2033" s="18" t="s">
        <v>5537</v>
      </c>
      <c r="BL2033" s="9" t="s">
        <v>5537</v>
      </c>
      <c r="BM2033" s="14" t="s">
        <v>5537</v>
      </c>
      <c r="BN2033" s="14" t="s">
        <v>5537</v>
      </c>
      <c r="BO2033" s="14" t="str">
        <f>_xlfn.XLOOKUP(B2033,'[4]cell downs 18042026 17h'!$B:$B,'[4]cell downs 18042026 17h'!$B:$B,"")</f>
        <v/>
      </c>
      <c r="BP2033" s="14" t="str">
        <f>_xlfn.XLOOKUP(B2033,'[5]Cells Huawei 19042026 15h'!$B:$B,'[5]Cells Huawei 19042026 15h'!$B:$B,"")</f>
        <v/>
      </c>
      <c r="BQ2033" s="9" t="str">
        <f>_xlfn.XLOOKUP(B2033,'[6]cells down 19042026 9H40'!$B:$B,'[6]cells down 19042026 9H40'!$B:$B,"")</f>
        <v/>
      </c>
      <c r="BR2033" s="9" t="s">
        <v>5537</v>
      </c>
      <c r="BS2033" s="9" t="s">
        <v>12</v>
      </c>
      <c r="BT2033" s="108"/>
    </row>
    <row r="2034" spans="1:72" s="9" customFormat="1" x14ac:dyDescent="0.35">
      <c r="A2034" s="1" t="s">
        <v>4195</v>
      </c>
      <c r="B2034" s="8" t="s">
        <v>4196</v>
      </c>
      <c r="C2034" s="3" t="str">
        <f>_xlfn.XLOOKUP(B2034,'[1]daily break down'!$D:$D,'[1]daily break down'!$E:$E,"")</f>
        <v>CENTRE</v>
      </c>
      <c r="D2034" s="1" t="s">
        <v>11</v>
      </c>
      <c r="E2034" s="1" t="str">
        <f>BS2034</f>
        <v>Grid-Gen</v>
      </c>
      <c r="F2034" s="3" t="s">
        <v>37</v>
      </c>
      <c r="G2034" s="1" t="s">
        <v>2778</v>
      </c>
      <c r="H2034" s="34" t="str">
        <f>_xlfn.XLOOKUP(B2034,[2]CALCULATION!$B:$B,[2]CALCULATION!$H:$H,"")</f>
        <v>ZTE</v>
      </c>
      <c r="I2034" s="28">
        <v>0</v>
      </c>
      <c r="J2034" s="28">
        <v>0</v>
      </c>
      <c r="K2034" s="28">
        <v>0</v>
      </c>
      <c r="L2034" s="28">
        <v>0</v>
      </c>
      <c r="M2034" s="28">
        <v>0</v>
      </c>
      <c r="N2034" s="28">
        <v>0</v>
      </c>
      <c r="O2034" s="28">
        <v>0</v>
      </c>
      <c r="P2034" s="28">
        <v>0</v>
      </c>
      <c r="Q2034" s="28">
        <v>0</v>
      </c>
      <c r="R2034" s="28">
        <v>0</v>
      </c>
      <c r="S2034" s="93">
        <v>0</v>
      </c>
      <c r="T2034" s="93">
        <f>_xlfn.XLOOKUP(B2034,'[3]Nur des jours'!$B:$B,'[3]Nur des jours'!$U:$U,"")</f>
        <v>0</v>
      </c>
      <c r="U2034" s="93">
        <v>0</v>
      </c>
      <c r="V2034" s="93">
        <v>0</v>
      </c>
      <c r="W2034" s="93">
        <v>0</v>
      </c>
      <c r="X2034" s="93">
        <v>0</v>
      </c>
      <c r="Y2034" s="93">
        <v>0</v>
      </c>
      <c r="Z2034" s="93">
        <v>0</v>
      </c>
      <c r="AA2034" s="93">
        <v>0</v>
      </c>
      <c r="AB2034" s="93">
        <v>0</v>
      </c>
      <c r="AC2034" s="93"/>
      <c r="AD2034" s="93">
        <v>0</v>
      </c>
      <c r="AE2034" s="93">
        <v>0</v>
      </c>
      <c r="AF2034" s="93">
        <v>0</v>
      </c>
      <c r="AG2034" s="93"/>
      <c r="AH2034" s="93">
        <v>0</v>
      </c>
      <c r="AI2034" s="93">
        <v>0</v>
      </c>
      <c r="AJ2034" s="93">
        <v>0</v>
      </c>
      <c r="AK2034" s="93">
        <v>0</v>
      </c>
      <c r="AL2034" s="93">
        <v>0</v>
      </c>
      <c r="AM2034" s="49" t="s">
        <v>5559</v>
      </c>
      <c r="AN2034" s="49"/>
      <c r="AO2034" s="48" t="str" cm="1">
        <f t="array" ref="AO2034">IFERROR(_xlfn.IFS(
AQ2034="MPR ISSUE","PDH",
AQ2034="BSS Hardware Issue","BSS",
AQ2034="Sites strategiques, MLL, Pylone, etc.","ENVTECH",
AQ2034="AKTIVCO DEFAUT GE &amp; POWER Cabinet","AKTIVCO",
AQ2034="AKTIVCO Coupure ENEO &amp; Baisse de tension","AKTIVCO GRID ONLY",
AQ2034="Coupure ENEO &amp; Baisse de tension","IHS GRID ONLY",
AQ2034="Defaut GE &amp; POWER Cabinet","IHS",
AQ2034="Sharing","Partners",
AQ2034="Sites strategiques &amp; DataCenter","SST &amp; DC",
AQ2034="Exclu","Exclu",
AQ2034="SAT","SAT",
AQ2034="SPARE-ISSUE","SPARE-ISSUE",
AQ2034="Fiber CAmtel","TRANS_FO_CAMTEL",
AQ2034="Fiber AOF","Fiber AOF",
AQ2034="Projet OCM (HUAWEI)","TRAVAUX-HUAWEI",
AQ2034="Projet OCM (NOKIA)","TRAVAUX-NOKIA",
AQ2034="ACCESS-ISSUE","ACCESS-ISSUE",
AQ2034="Projet OCM (ZTE, NOKIA, autres projets)","TRAVAUX OCM",
AQ2034="No root CAuse","No root cause",
AQ2034="ODU HS","PDH",
AQ2034="IP &amp; VLAN","PDH",
AQ2034="Warehouse HUAWEI","SPARE-ISSUE",
AQ2034="SPARE-HS","SPARE-ISSUE",
AQ2034="Power Telco","BSS",AQ2034="no impacts","no impacts"
),"")</f>
        <v>No root cause</v>
      </c>
      <c r="AP2034" s="48" t="str" cm="1">
        <f t="array" ref="AP2034">IFERROR(_xlfn.IFS(
AQ2034="MPR ISSUE","TX ISSUE",
AQ2034="BSS Hardware Issue","RAN ISSUE",
AQ2034="Sites strategiques, MLL, Pylone, etc.","ENVTECH",
AQ2034="AKTIVCO DEFAUT GE &amp; POWER Cabinet","POWER ISSUE",
AQ2034="AKTIVCO Coupure ENEO &amp; Baisse de tension","POWER ISSUE",
AQ2034="Coupure ENEO &amp; Baisse de tension","POWER ISSUE",
AQ2034="Defaut GE &amp; POWER Cabinet","POWER ISSUE",
AQ2034="Sharing","POWER ISSUE",
AQ2034="Sites strategiques &amp; DataCenter","POWER ISSUE",
AQ2034="Exclu","Exclu",
AQ2034="SAT","TX ISSUE",
AQ2034="SPARE-ISSUE","SPARE-ISSUE",
AQ2034="Fiber CAmtel","TX ISSUE",
AQ2034="Fiber AOF","TX ISSUE",
AQ2034="Projet OCM (HUAWEI)","TRAVAUX-HUAWEI",
AQ2034="Projet OCM (NOKIA)","TRAVAUX -NOKIA",
AQ2034="ACCESS-ISSUE","ACCESS-ISSUE",
AQ2034="Projet OCM (ZTE, NOKIA, autres projets)","TRAVAUX OCM",
AQ2034="No root CAuse","No root cause",
AQ2034="ODU HS","TX ISSUE",
AQ2034="IP &amp; VLAN","TX ISSUE",
AQ2034="Warehouse HUAWEI","SPARE-ISSUE",
AQ2034="SPARE-HS","SPARE-ISSUE",
AQ2034="Power Telco","RAN ISSUE",AQ2034="no impacts","no impacts"
),"")</f>
        <v>No root cause</v>
      </c>
      <c r="AQ2034" s="126" t="s">
        <v>5344</v>
      </c>
      <c r="AR2034" s="48" t="str" cm="1">
        <f t="array" ref="AR2034">IFERROR(_xlfn.IFS(
AQ2034="MPR ISSUE","ACTIVE",
AQ2034="BSS Hardware Issue","ACTIVE",
AQ2034="Sites strategiques, MLL, Pylone, etc.","PASSIVE",
AQ2034="AKTIVCO DEFAUT GE &amp; POWER Cabinet","PASSIVE",
AQ2034="AKTIVCO Coupure ENEO &amp; Baisse de tension","PASSIVE",
AQ2034="Coupure ENEO &amp; Baisse de tension","PASSIVE",
AQ2034="Defaut GE &amp; POWER Cabinet","PASSIVE",
AQ2034="Sharing","PASSIVE",
AQ2034="Sites strategiques &amp; DataCenter","PASSIVE",
AQ2034="Exclu","Exclu",
AQ2034="SAT","ACTIVE",
AQ2034="SPARE-ISSUE","SPARE-ISSUE",
AQ2034="Fiber CAmtel","ACTIVE",
AQ2034="Fiber AOF","ACTIVE",
AQ2034="Projet OCM (HUAWEI)","PLANNED WORKS",
AQ2034="Projet OCM (NOKIA)","PLANNED WORKS",
AQ2034="ACCESS-ISSUE","ACCESS-ISSUE",
AQ2034="Projet OCM (ZTE, NOKIA, autres projets)","PLANNED WORKS",
AQ2034="No root CAuse","No root cause",
AQ2034="ODU HS","ACTIVE",
AQ2034="IP &amp; VLAN","ACTIVE",
AQ2034="Warehouse HUAWEI","SPARE-ISSUE",
AQ2034="SPARE-HS","SPARE-ISSUE",
AQ2034="Power Telco","ACTIVE", AQ2034="no impacts","no impacts"
),"")</f>
        <v>No root cause</v>
      </c>
      <c r="AS2034" s="92" t="s">
        <v>5537</v>
      </c>
      <c r="AT2034" s="98" t="s">
        <v>4196</v>
      </c>
      <c r="AV2034" s="17" t="s">
        <v>5537</v>
      </c>
      <c r="AW2034" s="7" t="s">
        <v>5537</v>
      </c>
      <c r="AX2034" s="6" t="s">
        <v>5537</v>
      </c>
      <c r="AY2034" s="7"/>
      <c r="AZ2034" s="3" t="s">
        <v>5537</v>
      </c>
      <c r="BA2034" s="18" t="s">
        <v>5537</v>
      </c>
      <c r="BB2034" s="18" t="s">
        <v>5537</v>
      </c>
      <c r="BC2034" s="18" t="s">
        <v>5537</v>
      </c>
      <c r="BD2034" s="18" t="s">
        <v>5537</v>
      </c>
      <c r="BE2034" s="18" t="s">
        <v>5537</v>
      </c>
      <c r="BF2034" s="18" t="s">
        <v>5537</v>
      </c>
      <c r="BG2034" s="18" t="s">
        <v>5537</v>
      </c>
      <c r="BH2034" s="18" t="s">
        <v>5537</v>
      </c>
      <c r="BI2034" s="18" t="s">
        <v>5537</v>
      </c>
      <c r="BJ2034" s="18" t="s">
        <v>5537</v>
      </c>
      <c r="BK2034" s="18" t="s">
        <v>5537</v>
      </c>
      <c r="BL2034" s="9" t="s">
        <v>5537</v>
      </c>
      <c r="BM2034" s="14" t="s">
        <v>5537</v>
      </c>
      <c r="BN2034" s="14" t="s">
        <v>5537</v>
      </c>
      <c r="BO2034" s="14" t="str">
        <f>_xlfn.XLOOKUP(B2034,'[4]cell downs 18042026 17h'!$B:$B,'[4]cell downs 18042026 17h'!$B:$B,"")</f>
        <v/>
      </c>
      <c r="BP2034" s="14" t="str">
        <f>_xlfn.XLOOKUP(B2034,'[5]Cells Huawei 19042026 15h'!$B:$B,'[5]Cells Huawei 19042026 15h'!$B:$B,"")</f>
        <v/>
      </c>
      <c r="BQ2034" s="9" t="str">
        <f>_xlfn.XLOOKUP(B2034,'[6]cells down 19042026 9H40'!$B:$B,'[6]cells down 19042026 9H40'!$B:$B,"")</f>
        <v/>
      </c>
      <c r="BR2034" s="9" t="s">
        <v>4196</v>
      </c>
      <c r="BS2034" s="9" t="s">
        <v>12</v>
      </c>
      <c r="BT2034" s="108"/>
    </row>
    <row r="2035" spans="1:72" s="9" customFormat="1" x14ac:dyDescent="0.35">
      <c r="A2035" s="1" t="s">
        <v>4197</v>
      </c>
      <c r="B2035" s="8" t="s">
        <v>4198</v>
      </c>
      <c r="C2035" s="3" t="str">
        <f>_xlfn.XLOOKUP(B2035,'[1]daily break down'!$D:$D,'[1]daily break down'!$E:$E,"")</f>
        <v>CENTRE</v>
      </c>
      <c r="D2035" s="1" t="s">
        <v>11</v>
      </c>
      <c r="E2035" s="1" t="s">
        <v>318</v>
      </c>
      <c r="F2035" s="3" t="s">
        <v>37</v>
      </c>
      <c r="G2035" s="1" t="s">
        <v>4197</v>
      </c>
      <c r="H2035" s="34" t="str">
        <f>_xlfn.XLOOKUP(B2035,[2]CALCULATION!$B:$B,[2]CALCULATION!$H:$H,"")</f>
        <v>ZTE</v>
      </c>
      <c r="I2035" s="28">
        <v>0</v>
      </c>
      <c r="J2035" s="28">
        <v>0</v>
      </c>
      <c r="K2035" s="28">
        <v>0</v>
      </c>
      <c r="L2035" s="28">
        <v>0</v>
      </c>
      <c r="M2035" s="28">
        <v>0</v>
      </c>
      <c r="N2035" s="28">
        <v>0</v>
      </c>
      <c r="O2035" s="28">
        <v>0</v>
      </c>
      <c r="P2035" s="28">
        <v>0</v>
      </c>
      <c r="Q2035" s="28">
        <v>0</v>
      </c>
      <c r="R2035" s="28">
        <v>0</v>
      </c>
      <c r="S2035" s="93">
        <v>0</v>
      </c>
      <c r="T2035" s="93">
        <f>_xlfn.XLOOKUP(B2035,'[3]Nur des jours'!$B:$B,'[3]Nur des jours'!$U:$U,"")</f>
        <v>0</v>
      </c>
      <c r="U2035" s="93">
        <v>0</v>
      </c>
      <c r="V2035" s="93">
        <v>0</v>
      </c>
      <c r="W2035" s="93">
        <v>0</v>
      </c>
      <c r="X2035" s="93">
        <v>0</v>
      </c>
      <c r="Y2035" s="93">
        <v>0</v>
      </c>
      <c r="Z2035" s="93">
        <v>0</v>
      </c>
      <c r="AA2035" s="93">
        <v>0</v>
      </c>
      <c r="AB2035" s="93">
        <v>0</v>
      </c>
      <c r="AC2035" s="93"/>
      <c r="AD2035" s="93">
        <v>0</v>
      </c>
      <c r="AE2035" s="93">
        <v>0</v>
      </c>
      <c r="AF2035" s="93">
        <v>0</v>
      </c>
      <c r="AG2035" s="93"/>
      <c r="AH2035" s="93">
        <v>0</v>
      </c>
      <c r="AI2035" s="93">
        <v>0</v>
      </c>
      <c r="AJ2035" s="93">
        <v>0</v>
      </c>
      <c r="AK2035" s="93">
        <v>0</v>
      </c>
      <c r="AL2035" s="93">
        <v>0</v>
      </c>
      <c r="AM2035" s="49" t="s">
        <v>5559</v>
      </c>
      <c r="AN2035" s="49"/>
      <c r="AO2035" s="48" t="str" cm="1">
        <f t="array" ref="AO2035">IFERROR(_xlfn.IFS(
AQ2035="MPR ISSUE","PDH",
AQ2035="BSS Hardware Issue","BSS",
AQ2035="Sites strategiques, MLL, Pylone, etc.","ENVTECH",
AQ2035="AKTIVCO DEFAUT GE &amp; POWER Cabinet","AKTIVCO",
AQ2035="AKTIVCO Coupure ENEO &amp; Baisse de tension","AKTIVCO GRID ONLY",
AQ2035="Coupure ENEO &amp; Baisse de tension","IHS GRID ONLY",
AQ2035="Defaut GE &amp; POWER Cabinet","IHS",
AQ2035="Sharing","Partners",
AQ2035="Sites strategiques &amp; DataCenter","SST &amp; DC",
AQ2035="Exclu","Exclu",
AQ2035="SAT","SAT",
AQ2035="SPARE-ISSUE","SPARE-ISSUE",
AQ2035="Fiber CAmtel","TRANS_FO_CAMTEL",
AQ2035="Fiber AOF","Fiber AOF",
AQ2035="Projet OCM (HUAWEI)","TRAVAUX-HUAWEI",
AQ2035="Projet OCM (NOKIA)","TRAVAUX-NOKIA",
AQ2035="ACCESS-ISSUE","ACCESS-ISSUE",
AQ2035="Projet OCM (ZTE, NOKIA, autres projets)","TRAVAUX OCM",
AQ2035="No root CAuse","No root cause",
AQ2035="ODU HS","PDH",
AQ2035="IP &amp; VLAN","PDH",
AQ2035="Warehouse HUAWEI","SPARE-ISSUE",
AQ2035="SPARE-HS","SPARE-ISSUE",
AQ2035="Power Telco","BSS",AQ2035="no impacts","no impacts"
),"")</f>
        <v>No root cause</v>
      </c>
      <c r="AP2035" s="48" t="str" cm="1">
        <f t="array" ref="AP2035">IFERROR(_xlfn.IFS(
AQ2035="MPR ISSUE","TX ISSUE",
AQ2035="BSS Hardware Issue","RAN ISSUE",
AQ2035="Sites strategiques, MLL, Pylone, etc.","ENVTECH",
AQ2035="AKTIVCO DEFAUT GE &amp; POWER Cabinet","POWER ISSUE",
AQ2035="AKTIVCO Coupure ENEO &amp; Baisse de tension","POWER ISSUE",
AQ2035="Coupure ENEO &amp; Baisse de tension","POWER ISSUE",
AQ2035="Defaut GE &amp; POWER Cabinet","POWER ISSUE",
AQ2035="Sharing","POWER ISSUE",
AQ2035="Sites strategiques &amp; DataCenter","POWER ISSUE",
AQ2035="Exclu","Exclu",
AQ2035="SAT","TX ISSUE",
AQ2035="SPARE-ISSUE","SPARE-ISSUE",
AQ2035="Fiber CAmtel","TX ISSUE",
AQ2035="Fiber AOF","TX ISSUE",
AQ2035="Projet OCM (HUAWEI)","TRAVAUX-HUAWEI",
AQ2035="Projet OCM (NOKIA)","TRAVAUX -NOKIA",
AQ2035="ACCESS-ISSUE","ACCESS-ISSUE",
AQ2035="Projet OCM (ZTE, NOKIA, autres projets)","TRAVAUX OCM",
AQ2035="No root CAuse","No root cause",
AQ2035="ODU HS","TX ISSUE",
AQ2035="IP &amp; VLAN","TX ISSUE",
AQ2035="Warehouse HUAWEI","SPARE-ISSUE",
AQ2035="SPARE-HS","SPARE-ISSUE",
AQ2035="Power Telco","RAN ISSUE",AQ2035="no impacts","no impacts"
),"")</f>
        <v>No root cause</v>
      </c>
      <c r="AQ2035" s="126" t="s">
        <v>5344</v>
      </c>
      <c r="AR2035" s="48" t="str" cm="1">
        <f t="array" ref="AR2035">IFERROR(_xlfn.IFS(
AQ2035="MPR ISSUE","ACTIVE",
AQ2035="BSS Hardware Issue","ACTIVE",
AQ2035="Sites strategiques, MLL, Pylone, etc.","PASSIVE",
AQ2035="AKTIVCO DEFAUT GE &amp; POWER Cabinet","PASSIVE",
AQ2035="AKTIVCO Coupure ENEO &amp; Baisse de tension","PASSIVE",
AQ2035="Coupure ENEO &amp; Baisse de tension","PASSIVE",
AQ2035="Defaut GE &amp; POWER Cabinet","PASSIVE",
AQ2035="Sharing","PASSIVE",
AQ2035="Sites strategiques &amp; DataCenter","PASSIVE",
AQ2035="Exclu","Exclu",
AQ2035="SAT","ACTIVE",
AQ2035="SPARE-ISSUE","SPARE-ISSUE",
AQ2035="Fiber CAmtel","ACTIVE",
AQ2035="Fiber AOF","ACTIVE",
AQ2035="Projet OCM (HUAWEI)","PLANNED WORKS",
AQ2035="Projet OCM (NOKIA)","PLANNED WORKS",
AQ2035="ACCESS-ISSUE","ACCESS-ISSUE",
AQ2035="Projet OCM (ZTE, NOKIA, autres projets)","PLANNED WORKS",
AQ2035="No root CAuse","No root cause",
AQ2035="ODU HS","ACTIVE",
AQ2035="IP &amp; VLAN","ACTIVE",
AQ2035="Warehouse HUAWEI","SPARE-ISSUE",
AQ2035="SPARE-HS","SPARE-ISSUE",
AQ2035="Power Telco","ACTIVE", AQ2035="no impacts","no impacts"
),"")</f>
        <v>No root cause</v>
      </c>
      <c r="AS2035" s="92" t="s">
        <v>5537</v>
      </c>
      <c r="AT2035" s="98" t="s">
        <v>4198</v>
      </c>
      <c r="AV2035" s="17" t="s">
        <v>5537</v>
      </c>
      <c r="AW2035" s="7" t="s">
        <v>5537</v>
      </c>
      <c r="AX2035" s="6" t="s">
        <v>5537</v>
      </c>
      <c r="AY2035" s="7"/>
      <c r="AZ2035" s="3" t="s">
        <v>5537</v>
      </c>
      <c r="BA2035" s="18" t="s">
        <v>5537</v>
      </c>
      <c r="BB2035" s="18" t="s">
        <v>5537</v>
      </c>
      <c r="BC2035" s="18" t="s">
        <v>5537</v>
      </c>
      <c r="BD2035" s="18" t="s">
        <v>5537</v>
      </c>
      <c r="BE2035" s="18" t="s">
        <v>5537</v>
      </c>
      <c r="BF2035" s="18" t="s">
        <v>5537</v>
      </c>
      <c r="BG2035" s="18" t="s">
        <v>5537</v>
      </c>
      <c r="BH2035" s="18" t="s">
        <v>5537</v>
      </c>
      <c r="BI2035" s="18" t="s">
        <v>5537</v>
      </c>
      <c r="BJ2035" s="18" t="s">
        <v>5537</v>
      </c>
      <c r="BK2035" s="18" t="s">
        <v>5537</v>
      </c>
      <c r="BL2035" s="9" t="s">
        <v>5537</v>
      </c>
      <c r="BM2035" s="14" t="s">
        <v>5537</v>
      </c>
      <c r="BN2035" s="14" t="s">
        <v>5537</v>
      </c>
      <c r="BO2035" s="14" t="str">
        <f>_xlfn.XLOOKUP(B2035,'[4]cell downs 18042026 17h'!$B:$B,'[4]cell downs 18042026 17h'!$B:$B,"")</f>
        <v/>
      </c>
      <c r="BP2035" s="14" t="str">
        <f>_xlfn.XLOOKUP(B2035,'[5]Cells Huawei 19042026 15h'!$B:$B,'[5]Cells Huawei 19042026 15h'!$B:$B,"")</f>
        <v/>
      </c>
      <c r="BQ2035" s="9" t="str">
        <f>_xlfn.XLOOKUP(B2035,'[6]cells down 19042026 9H40'!$B:$B,'[6]cells down 19042026 9H40'!$B:$B,"")</f>
        <v/>
      </c>
      <c r="BR2035" s="9" t="s">
        <v>4198</v>
      </c>
      <c r="BS2035" s="9" t="s">
        <v>12</v>
      </c>
      <c r="BT2035" s="108"/>
    </row>
    <row r="2036" spans="1:72" s="9" customFormat="1" x14ac:dyDescent="0.35">
      <c r="A2036" s="1" t="s">
        <v>4201</v>
      </c>
      <c r="B2036" s="8" t="s">
        <v>4202</v>
      </c>
      <c r="C2036" s="3" t="str">
        <f>_xlfn.XLOOKUP(B2036,'[1]daily break down'!$D:$D,'[1]daily break down'!$E:$E,"")</f>
        <v>OUEST</v>
      </c>
      <c r="D2036" s="1"/>
      <c r="E2036" s="1"/>
      <c r="F2036" s="3" t="s">
        <v>102</v>
      </c>
      <c r="G2036" s="1" t="s">
        <v>4203</v>
      </c>
      <c r="H2036" s="32" t="str">
        <f>_xlfn.XLOOKUP(B2036,[2]CALCULATION!$B:$B,[2]CALCULATION!$H:$H,"")</f>
        <v>HUAWEI</v>
      </c>
      <c r="I2036" s="28">
        <v>0</v>
      </c>
      <c r="J2036" s="28">
        <v>0</v>
      </c>
      <c r="K2036" s="28">
        <v>0</v>
      </c>
      <c r="L2036" s="28">
        <v>0</v>
      </c>
      <c r="M2036" s="28">
        <v>0</v>
      </c>
      <c r="N2036" s="28">
        <v>0</v>
      </c>
      <c r="O2036" s="28">
        <v>0</v>
      </c>
      <c r="P2036" s="28">
        <v>0</v>
      </c>
      <c r="Q2036" s="28">
        <v>0</v>
      </c>
      <c r="R2036" s="28">
        <v>0</v>
      </c>
      <c r="S2036" s="93">
        <v>0</v>
      </c>
      <c r="T2036" s="93">
        <f>_xlfn.XLOOKUP(B2036,'[3]Nur des jours'!$B:$B,'[3]Nur des jours'!$U:$U,"")</f>
        <v>0</v>
      </c>
      <c r="U2036" s="93">
        <v>0</v>
      </c>
      <c r="V2036" s="93">
        <v>0</v>
      </c>
      <c r="W2036" s="93">
        <v>0</v>
      </c>
      <c r="X2036" s="93">
        <v>0</v>
      </c>
      <c r="Y2036" s="93">
        <v>0</v>
      </c>
      <c r="Z2036" s="93">
        <v>0</v>
      </c>
      <c r="AA2036" s="93">
        <v>0</v>
      </c>
      <c r="AB2036" s="93">
        <v>0</v>
      </c>
      <c r="AC2036" s="93"/>
      <c r="AD2036" s="93">
        <v>0</v>
      </c>
      <c r="AE2036" s="93">
        <v>0</v>
      </c>
      <c r="AF2036" s="93">
        <v>0</v>
      </c>
      <c r="AG2036" s="93"/>
      <c r="AH2036" s="93">
        <v>0</v>
      </c>
      <c r="AI2036" s="93">
        <v>0</v>
      </c>
      <c r="AJ2036" s="93">
        <v>0</v>
      </c>
      <c r="AK2036" s="93">
        <v>0</v>
      </c>
      <c r="AL2036" s="93">
        <v>0</v>
      </c>
      <c r="AM2036" s="49" t="s">
        <v>5559</v>
      </c>
      <c r="AN2036" s="49"/>
      <c r="AO2036" s="48" t="str" cm="1">
        <f t="array" ref="AO2036">IFERROR(_xlfn.IFS(
AQ2036="MPR ISSUE","PDH",
AQ2036="BSS Hardware Issue","BSS",
AQ2036="Sites strategiques, MLL, Pylone, etc.","ENVTECH",
AQ2036="AKTIVCO DEFAUT GE &amp; POWER Cabinet","AKTIVCO",
AQ2036="AKTIVCO Coupure ENEO &amp; Baisse de tension","AKTIVCO GRID ONLY",
AQ2036="Coupure ENEO &amp; Baisse de tension","IHS GRID ONLY",
AQ2036="Defaut GE &amp; POWER Cabinet","IHS",
AQ2036="Sharing","Partners",
AQ2036="Sites strategiques &amp; DataCenter","SST &amp; DC",
AQ2036="Exclu","Exclu",
AQ2036="SAT","SAT",
AQ2036="SPARE-ISSUE","SPARE-ISSUE",
AQ2036="Fiber CAmtel","TRANS_FO_CAMTEL",
AQ2036="Fiber AOF","Fiber AOF",
AQ2036="Projet OCM (HUAWEI)","TRAVAUX-HUAWEI",
AQ2036="Projet OCM (NOKIA)","TRAVAUX-NOKIA",
AQ2036="ACCESS-ISSUE","ACCESS-ISSUE",
AQ2036="Projet OCM (ZTE, NOKIA, autres projets)","TRAVAUX OCM",
AQ2036="No root CAuse","No root cause",
AQ2036="ODU HS","PDH",
AQ2036="IP &amp; VLAN","PDH",
AQ2036="Warehouse HUAWEI","SPARE-ISSUE",
AQ2036="SPARE-HS","SPARE-ISSUE",
AQ2036="Power Telco","BSS",AQ2036="no impacts","no impacts"
),"")</f>
        <v>No root cause</v>
      </c>
      <c r="AP2036" s="48" t="str" cm="1">
        <f t="array" ref="AP2036">IFERROR(_xlfn.IFS(
AQ2036="MPR ISSUE","TX ISSUE",
AQ2036="BSS Hardware Issue","RAN ISSUE",
AQ2036="Sites strategiques, MLL, Pylone, etc.","ENVTECH",
AQ2036="AKTIVCO DEFAUT GE &amp; POWER Cabinet","POWER ISSUE",
AQ2036="AKTIVCO Coupure ENEO &amp; Baisse de tension","POWER ISSUE",
AQ2036="Coupure ENEO &amp; Baisse de tension","POWER ISSUE",
AQ2036="Defaut GE &amp; POWER Cabinet","POWER ISSUE",
AQ2036="Sharing","POWER ISSUE",
AQ2036="Sites strategiques &amp; DataCenter","POWER ISSUE",
AQ2036="Exclu","Exclu",
AQ2036="SAT","TX ISSUE",
AQ2036="SPARE-ISSUE","SPARE-ISSUE",
AQ2036="Fiber CAmtel","TX ISSUE",
AQ2036="Fiber AOF","TX ISSUE",
AQ2036="Projet OCM (HUAWEI)","TRAVAUX-HUAWEI",
AQ2036="Projet OCM (NOKIA)","TRAVAUX -NOKIA",
AQ2036="ACCESS-ISSUE","ACCESS-ISSUE",
AQ2036="Projet OCM (ZTE, NOKIA, autres projets)","TRAVAUX OCM",
AQ2036="No root CAuse","No root cause",
AQ2036="ODU HS","TX ISSUE",
AQ2036="IP &amp; VLAN","TX ISSUE",
AQ2036="Warehouse HUAWEI","SPARE-ISSUE",
AQ2036="SPARE-HS","SPARE-ISSUE",
AQ2036="Power Telco","RAN ISSUE",AQ2036="no impacts","no impacts"
),"")</f>
        <v>No root cause</v>
      </c>
      <c r="AQ2036" s="67" t="s">
        <v>5344</v>
      </c>
      <c r="AR2036" s="48" t="str" cm="1">
        <f t="array" ref="AR2036">IFERROR(_xlfn.IFS(
AQ2036="MPR ISSUE","ACTIVE",
AQ2036="BSS Hardware Issue","ACTIVE",
AQ2036="Sites strategiques, MLL, Pylone, etc.","PASSIVE",
AQ2036="AKTIVCO DEFAUT GE &amp; POWER Cabinet","PASSIVE",
AQ2036="AKTIVCO Coupure ENEO &amp; Baisse de tension","PASSIVE",
AQ2036="Coupure ENEO &amp; Baisse de tension","PASSIVE",
AQ2036="Defaut GE &amp; POWER Cabinet","PASSIVE",
AQ2036="Sharing","PASSIVE",
AQ2036="Sites strategiques &amp; DataCenter","PASSIVE",
AQ2036="Exclu","Exclu",
AQ2036="SAT","ACTIVE",
AQ2036="SPARE-ISSUE","SPARE-ISSUE",
AQ2036="Fiber CAmtel","ACTIVE",
AQ2036="Fiber AOF","ACTIVE",
AQ2036="Projet OCM (HUAWEI)","PLANNED WORKS",
AQ2036="Projet OCM (NOKIA)","PLANNED WORKS",
AQ2036="ACCESS-ISSUE","ACCESS-ISSUE",
AQ2036="Projet OCM (ZTE, NOKIA, autres projets)","PLANNED WORKS",
AQ2036="No root CAuse","No root cause",
AQ2036="ODU HS","ACTIVE",
AQ2036="IP &amp; VLAN","ACTIVE",
AQ2036="Warehouse HUAWEI","SPARE-ISSUE",
AQ2036="SPARE-HS","SPARE-ISSUE",
AQ2036="Power Telco","ACTIVE", AQ2036="no impacts","no impacts"
),"")</f>
        <v>No root cause</v>
      </c>
      <c r="AS2036" s="92" t="s">
        <v>5537</v>
      </c>
      <c r="AT2036" s="98" t="s">
        <v>4202</v>
      </c>
      <c r="AV2036" s="17" t="s">
        <v>5537</v>
      </c>
      <c r="AW2036" s="7" t="s">
        <v>5537</v>
      </c>
      <c r="AX2036" s="6" t="s">
        <v>5537</v>
      </c>
      <c r="AY2036" s="7"/>
      <c r="AZ2036" s="3" t="s">
        <v>5537</v>
      </c>
      <c r="BA2036" s="18" t="s">
        <v>5537</v>
      </c>
      <c r="BB2036" s="18" t="s">
        <v>5537</v>
      </c>
      <c r="BC2036" s="18" t="s">
        <v>5537</v>
      </c>
      <c r="BD2036" s="18" t="s">
        <v>5537</v>
      </c>
      <c r="BE2036" s="18" t="s">
        <v>5537</v>
      </c>
      <c r="BF2036" s="18" t="s">
        <v>5537</v>
      </c>
      <c r="BG2036" s="18" t="s">
        <v>5537</v>
      </c>
      <c r="BH2036" s="18" t="s">
        <v>5537</v>
      </c>
      <c r="BI2036" s="18" t="s">
        <v>5537</v>
      </c>
      <c r="BJ2036" s="18" t="s">
        <v>5537</v>
      </c>
      <c r="BK2036" s="18" t="s">
        <v>5537</v>
      </c>
      <c r="BL2036" s="9" t="s">
        <v>5537</v>
      </c>
      <c r="BM2036" s="14" t="s">
        <v>5537</v>
      </c>
      <c r="BN2036" s="14" t="s">
        <v>5537</v>
      </c>
      <c r="BO2036" s="14" t="str">
        <f>_xlfn.XLOOKUP(B2036,'[4]cell downs 18042026 17h'!$B:$B,'[4]cell downs 18042026 17h'!$B:$B,"")</f>
        <v/>
      </c>
      <c r="BP2036" s="14" t="str">
        <f>_xlfn.XLOOKUP(B2036,'[5]Cells Huawei 19042026 15h'!$B:$B,'[5]Cells Huawei 19042026 15h'!$B:$B,"")</f>
        <v/>
      </c>
      <c r="BQ2036" s="9" t="str">
        <f>_xlfn.XLOOKUP(B2036,'[6]cells down 19042026 9H40'!$B:$B,'[6]cells down 19042026 9H40'!$B:$B,"")</f>
        <v/>
      </c>
      <c r="BR2036" s="9" t="s">
        <v>5537</v>
      </c>
      <c r="BS2036" s="9" t="s">
        <v>594</v>
      </c>
      <c r="BT2036" s="108"/>
    </row>
    <row r="2037" spans="1:72" s="9" customFormat="1" x14ac:dyDescent="0.35">
      <c r="A2037" s="1" t="s">
        <v>4208</v>
      </c>
      <c r="B2037" s="8" t="s">
        <v>4209</v>
      </c>
      <c r="C2037" s="3" t="str">
        <f>_xlfn.XLOOKUP(B2037,'[1]daily break down'!$D:$D,'[1]daily break down'!$E:$E,"")</f>
        <v>CENTRE</v>
      </c>
      <c r="D2037" s="1" t="s">
        <v>11</v>
      </c>
      <c r="E2037" s="1" t="s">
        <v>154</v>
      </c>
      <c r="F2037" s="3" t="s">
        <v>37</v>
      </c>
      <c r="G2037" s="1" t="s">
        <v>4208</v>
      </c>
      <c r="H2037" s="34" t="str">
        <f>_xlfn.XLOOKUP(B2037,[2]CALCULATION!$B:$B,[2]CALCULATION!$H:$H,"")</f>
        <v>ZTE</v>
      </c>
      <c r="I2037" s="28">
        <v>0</v>
      </c>
      <c r="J2037" s="28">
        <v>0</v>
      </c>
      <c r="K2037" s="28">
        <v>0</v>
      </c>
      <c r="L2037" s="28">
        <v>0</v>
      </c>
      <c r="M2037" s="28">
        <v>0</v>
      </c>
      <c r="N2037" s="28">
        <v>0</v>
      </c>
      <c r="O2037" s="28">
        <v>0</v>
      </c>
      <c r="P2037" s="28">
        <v>0</v>
      </c>
      <c r="Q2037" s="28">
        <v>0</v>
      </c>
      <c r="R2037" s="28">
        <v>0</v>
      </c>
      <c r="S2037" s="93">
        <v>0</v>
      </c>
      <c r="T2037" s="93">
        <f>_xlfn.XLOOKUP(B2037,'[3]Nur des jours'!$B:$B,'[3]Nur des jours'!$U:$U,"")</f>
        <v>0</v>
      </c>
      <c r="U2037" s="93">
        <v>0</v>
      </c>
      <c r="V2037" s="93">
        <v>0</v>
      </c>
      <c r="W2037" s="93">
        <v>0</v>
      </c>
      <c r="X2037" s="93">
        <v>0</v>
      </c>
      <c r="Y2037" s="93">
        <v>0</v>
      </c>
      <c r="Z2037" s="93">
        <v>0</v>
      </c>
      <c r="AA2037" s="93">
        <v>0</v>
      </c>
      <c r="AB2037" s="93">
        <v>0</v>
      </c>
      <c r="AC2037" s="93"/>
      <c r="AD2037" s="93">
        <v>0</v>
      </c>
      <c r="AE2037" s="93">
        <v>0</v>
      </c>
      <c r="AF2037" s="93">
        <v>0</v>
      </c>
      <c r="AG2037" s="93"/>
      <c r="AH2037" s="93">
        <v>0</v>
      </c>
      <c r="AI2037" s="93">
        <v>0</v>
      </c>
      <c r="AJ2037" s="93">
        <v>0</v>
      </c>
      <c r="AK2037" s="93">
        <v>0</v>
      </c>
      <c r="AL2037" s="93">
        <v>0</v>
      </c>
      <c r="AM2037" s="49" t="s">
        <v>5559</v>
      </c>
      <c r="AN2037" s="49"/>
      <c r="AO2037" s="48" t="str" cm="1">
        <f t="array" ref="AO2037">IFERROR(_xlfn.IFS(
AQ2037="MPR ISSUE","PDH",
AQ2037="BSS Hardware Issue","BSS",
AQ2037="Sites strategiques, MLL, Pylone, etc.","ENVTECH",
AQ2037="AKTIVCO DEFAUT GE &amp; POWER Cabinet","AKTIVCO",
AQ2037="AKTIVCO Coupure ENEO &amp; Baisse de tension","AKTIVCO GRID ONLY",
AQ2037="Coupure ENEO &amp; Baisse de tension","IHS GRID ONLY",
AQ2037="Defaut GE &amp; POWER Cabinet","IHS",
AQ2037="Sharing","Partners",
AQ2037="Sites strategiques &amp; DataCenter","SST &amp; DC",
AQ2037="Exclu","Exclu",
AQ2037="SAT","SAT",
AQ2037="SPARE-ISSUE","SPARE-ISSUE",
AQ2037="Fiber CAmtel","TRANS_FO_CAMTEL",
AQ2037="Fiber AOF","Fiber AOF",
AQ2037="Projet OCM (HUAWEI)","TRAVAUX-HUAWEI",
AQ2037="Projet OCM (NOKIA)","TRAVAUX-NOKIA",
AQ2037="ACCESS-ISSUE","ACCESS-ISSUE",
AQ2037="Projet OCM (ZTE, NOKIA, autres projets)","TRAVAUX OCM",
AQ2037="No root CAuse","No root cause",
AQ2037="ODU HS","PDH",
AQ2037="IP &amp; VLAN","PDH",
AQ2037="Warehouse HUAWEI","SPARE-ISSUE",
AQ2037="SPARE-HS","SPARE-ISSUE",
AQ2037="Power Telco","BSS",AQ2037="no impacts","no impacts"
),"")</f>
        <v>No root cause</v>
      </c>
      <c r="AP2037" s="48" t="str" cm="1">
        <f t="array" ref="AP2037">IFERROR(_xlfn.IFS(
AQ2037="MPR ISSUE","TX ISSUE",
AQ2037="BSS Hardware Issue","RAN ISSUE",
AQ2037="Sites strategiques, MLL, Pylone, etc.","ENVTECH",
AQ2037="AKTIVCO DEFAUT GE &amp; POWER Cabinet","POWER ISSUE",
AQ2037="AKTIVCO Coupure ENEO &amp; Baisse de tension","POWER ISSUE",
AQ2037="Coupure ENEO &amp; Baisse de tension","POWER ISSUE",
AQ2037="Defaut GE &amp; POWER Cabinet","POWER ISSUE",
AQ2037="Sharing","POWER ISSUE",
AQ2037="Sites strategiques &amp; DataCenter","POWER ISSUE",
AQ2037="Exclu","Exclu",
AQ2037="SAT","TX ISSUE",
AQ2037="SPARE-ISSUE","SPARE-ISSUE",
AQ2037="Fiber CAmtel","TX ISSUE",
AQ2037="Fiber AOF","TX ISSUE",
AQ2037="Projet OCM (HUAWEI)","TRAVAUX-HUAWEI",
AQ2037="Projet OCM (NOKIA)","TRAVAUX -NOKIA",
AQ2037="ACCESS-ISSUE","ACCESS-ISSUE",
AQ2037="Projet OCM (ZTE, NOKIA, autres projets)","TRAVAUX OCM",
AQ2037="No root CAuse","No root cause",
AQ2037="ODU HS","TX ISSUE",
AQ2037="IP &amp; VLAN","TX ISSUE",
AQ2037="Warehouse HUAWEI","SPARE-ISSUE",
AQ2037="SPARE-HS","SPARE-ISSUE",
AQ2037="Power Telco","RAN ISSUE",AQ2037="no impacts","no impacts"
),"")</f>
        <v>No root cause</v>
      </c>
      <c r="AQ2037" s="126" t="s">
        <v>5344</v>
      </c>
      <c r="AR2037" s="48" t="str" cm="1">
        <f t="array" ref="AR2037">IFERROR(_xlfn.IFS(
AQ2037="MPR ISSUE","ACTIVE",
AQ2037="BSS Hardware Issue","ACTIVE",
AQ2037="Sites strategiques, MLL, Pylone, etc.","PASSIVE",
AQ2037="AKTIVCO DEFAUT GE &amp; POWER Cabinet","PASSIVE",
AQ2037="AKTIVCO Coupure ENEO &amp; Baisse de tension","PASSIVE",
AQ2037="Coupure ENEO &amp; Baisse de tension","PASSIVE",
AQ2037="Defaut GE &amp; POWER Cabinet","PASSIVE",
AQ2037="Sharing","PASSIVE",
AQ2037="Sites strategiques &amp; DataCenter","PASSIVE",
AQ2037="Exclu","Exclu",
AQ2037="SAT","ACTIVE",
AQ2037="SPARE-ISSUE","SPARE-ISSUE",
AQ2037="Fiber CAmtel","ACTIVE",
AQ2037="Fiber AOF","ACTIVE",
AQ2037="Projet OCM (HUAWEI)","PLANNED WORKS",
AQ2037="Projet OCM (NOKIA)","PLANNED WORKS",
AQ2037="ACCESS-ISSUE","ACCESS-ISSUE",
AQ2037="Projet OCM (ZTE, NOKIA, autres projets)","PLANNED WORKS",
AQ2037="No root CAuse","No root cause",
AQ2037="ODU HS","ACTIVE",
AQ2037="IP &amp; VLAN","ACTIVE",
AQ2037="Warehouse HUAWEI","SPARE-ISSUE",
AQ2037="SPARE-HS","SPARE-ISSUE",
AQ2037="Power Telco","ACTIVE", AQ2037="no impacts","no impacts"
),"")</f>
        <v>No root cause</v>
      </c>
      <c r="AS2037" s="92" t="s">
        <v>5537</v>
      </c>
      <c r="AT2037" s="98" t="s">
        <v>4209</v>
      </c>
      <c r="AV2037" s="17" t="s">
        <v>5537</v>
      </c>
      <c r="AW2037" s="7" t="s">
        <v>5537</v>
      </c>
      <c r="AX2037" s="6" t="s">
        <v>5537</v>
      </c>
      <c r="AY2037" s="7"/>
      <c r="AZ2037" s="3" t="s">
        <v>5537</v>
      </c>
      <c r="BA2037" s="18" t="s">
        <v>5537</v>
      </c>
      <c r="BB2037" s="18" t="s">
        <v>5537</v>
      </c>
      <c r="BC2037" s="18" t="s">
        <v>5537</v>
      </c>
      <c r="BD2037" s="18" t="s">
        <v>5537</v>
      </c>
      <c r="BE2037" s="18" t="s">
        <v>5537</v>
      </c>
      <c r="BF2037" s="18" t="s">
        <v>5537</v>
      </c>
      <c r="BG2037" s="18" t="s">
        <v>5537</v>
      </c>
      <c r="BH2037" s="18" t="s">
        <v>5537</v>
      </c>
      <c r="BI2037" s="18" t="s">
        <v>5537</v>
      </c>
      <c r="BJ2037" s="18" t="s">
        <v>5537</v>
      </c>
      <c r="BK2037" s="18" t="s">
        <v>5537</v>
      </c>
      <c r="BL2037" s="9" t="s">
        <v>5537</v>
      </c>
      <c r="BM2037" s="14" t="s">
        <v>5537</v>
      </c>
      <c r="BN2037" s="14" t="s">
        <v>5537</v>
      </c>
      <c r="BO2037" s="14" t="str">
        <f>_xlfn.XLOOKUP(B2037,'[4]cell downs 18042026 17h'!$B:$B,'[4]cell downs 18042026 17h'!$B:$B,"")</f>
        <v/>
      </c>
      <c r="BP2037" s="14" t="str">
        <f>_xlfn.XLOOKUP(B2037,'[5]Cells Huawei 19042026 15h'!$B:$B,'[5]Cells Huawei 19042026 15h'!$B:$B,"")</f>
        <v/>
      </c>
      <c r="BQ2037" s="9" t="str">
        <f>_xlfn.XLOOKUP(B2037,'[6]cells down 19042026 9H40'!$B:$B,'[6]cells down 19042026 9H40'!$B:$B,"")</f>
        <v/>
      </c>
      <c r="BR2037" s="9" t="s">
        <v>4209</v>
      </c>
      <c r="BS2037" s="9" t="s">
        <v>12</v>
      </c>
      <c r="BT2037" s="108"/>
    </row>
    <row r="2038" spans="1:72" s="9" customFormat="1" x14ac:dyDescent="0.35">
      <c r="A2038" s="1" t="s">
        <v>4239</v>
      </c>
      <c r="B2038" s="8" t="s">
        <v>4240</v>
      </c>
      <c r="C2038" s="3" t="str">
        <f>_xlfn.XLOOKUP(B2038,'[1]daily break down'!$D:$D,'[1]daily break down'!$E:$E,"")</f>
        <v>CENTRE</v>
      </c>
      <c r="D2038" s="1" t="s">
        <v>11</v>
      </c>
      <c r="E2038" s="1" t="s">
        <v>12</v>
      </c>
      <c r="F2038" s="3" t="s">
        <v>37</v>
      </c>
      <c r="G2038" s="1" t="s">
        <v>4239</v>
      </c>
      <c r="H2038" s="34" t="str">
        <f>_xlfn.XLOOKUP(B2038,[2]CALCULATION!$B:$B,[2]CALCULATION!$H:$H,"")</f>
        <v>ZTE</v>
      </c>
      <c r="I2038" s="28">
        <v>0</v>
      </c>
      <c r="J2038" s="28">
        <v>0</v>
      </c>
      <c r="K2038" s="28">
        <v>0</v>
      </c>
      <c r="L2038" s="28">
        <v>0</v>
      </c>
      <c r="M2038" s="28">
        <v>0</v>
      </c>
      <c r="N2038" s="28">
        <v>0</v>
      </c>
      <c r="O2038" s="28">
        <v>0</v>
      </c>
      <c r="P2038" s="28">
        <v>0</v>
      </c>
      <c r="Q2038" s="28">
        <v>0</v>
      </c>
      <c r="R2038" s="28">
        <v>0</v>
      </c>
      <c r="S2038" s="93">
        <v>0</v>
      </c>
      <c r="T2038" s="93">
        <f>_xlfn.XLOOKUP(B2038,'[3]Nur des jours'!$B:$B,'[3]Nur des jours'!$U:$U,"")</f>
        <v>0</v>
      </c>
      <c r="U2038" s="93">
        <v>0</v>
      </c>
      <c r="V2038" s="93">
        <v>0</v>
      </c>
      <c r="W2038" s="93">
        <v>0</v>
      </c>
      <c r="X2038" s="93">
        <v>0</v>
      </c>
      <c r="Y2038" s="93">
        <v>0</v>
      </c>
      <c r="Z2038" s="93">
        <v>0</v>
      </c>
      <c r="AA2038" s="93">
        <v>0</v>
      </c>
      <c r="AB2038" s="93">
        <v>0</v>
      </c>
      <c r="AC2038" s="93"/>
      <c r="AD2038" s="93">
        <v>0</v>
      </c>
      <c r="AE2038" s="93">
        <v>0</v>
      </c>
      <c r="AF2038" s="93">
        <v>0</v>
      </c>
      <c r="AG2038" s="93"/>
      <c r="AH2038" s="93">
        <v>0</v>
      </c>
      <c r="AI2038" s="93">
        <v>0</v>
      </c>
      <c r="AJ2038" s="93">
        <v>0</v>
      </c>
      <c r="AK2038" s="93">
        <v>0</v>
      </c>
      <c r="AL2038" s="93">
        <v>0</v>
      </c>
      <c r="AM2038" s="49" t="s">
        <v>5559</v>
      </c>
      <c r="AN2038" s="49"/>
      <c r="AO2038" s="48" t="str" cm="1">
        <f t="array" ref="AO2038">IFERROR(_xlfn.IFS(
AQ2038="MPR ISSUE","PDH",
AQ2038="BSS Hardware Issue","BSS",
AQ2038="Sites strategiques, MLL, Pylone, etc.","ENVTECH",
AQ2038="AKTIVCO DEFAUT GE &amp; POWER Cabinet","AKTIVCO",
AQ2038="AKTIVCO Coupure ENEO &amp; Baisse de tension","AKTIVCO GRID ONLY",
AQ2038="Coupure ENEO &amp; Baisse de tension","IHS GRID ONLY",
AQ2038="Defaut GE &amp; POWER Cabinet","IHS",
AQ2038="Sharing","Partners",
AQ2038="Sites strategiques &amp; DataCenter","SST &amp; DC",
AQ2038="Exclu","Exclu",
AQ2038="SAT","SAT",
AQ2038="SPARE-ISSUE","SPARE-ISSUE",
AQ2038="Fiber CAmtel","TRANS_FO_CAMTEL",
AQ2038="Fiber AOF","Fiber AOF",
AQ2038="Projet OCM (HUAWEI)","TRAVAUX-HUAWEI",
AQ2038="Projet OCM (NOKIA)","TRAVAUX-NOKIA",
AQ2038="ACCESS-ISSUE","ACCESS-ISSUE",
AQ2038="Projet OCM (ZTE, NOKIA, autres projets)","TRAVAUX OCM",
AQ2038="No root CAuse","No root cause",
AQ2038="ODU HS","PDH",
AQ2038="IP &amp; VLAN","PDH",
AQ2038="Warehouse HUAWEI","SPARE-ISSUE",
AQ2038="SPARE-HS","SPARE-ISSUE",
AQ2038="Power Telco","BSS",AQ2038="no impacts","no impacts"
),"")</f>
        <v>No root cause</v>
      </c>
      <c r="AP2038" s="48" t="str" cm="1">
        <f t="array" ref="AP2038">IFERROR(_xlfn.IFS(
AQ2038="MPR ISSUE","TX ISSUE",
AQ2038="BSS Hardware Issue","RAN ISSUE",
AQ2038="Sites strategiques, MLL, Pylone, etc.","ENVTECH",
AQ2038="AKTIVCO DEFAUT GE &amp; POWER Cabinet","POWER ISSUE",
AQ2038="AKTIVCO Coupure ENEO &amp; Baisse de tension","POWER ISSUE",
AQ2038="Coupure ENEO &amp; Baisse de tension","POWER ISSUE",
AQ2038="Defaut GE &amp; POWER Cabinet","POWER ISSUE",
AQ2038="Sharing","POWER ISSUE",
AQ2038="Sites strategiques &amp; DataCenter","POWER ISSUE",
AQ2038="Exclu","Exclu",
AQ2038="SAT","TX ISSUE",
AQ2038="SPARE-ISSUE","SPARE-ISSUE",
AQ2038="Fiber CAmtel","TX ISSUE",
AQ2038="Fiber AOF","TX ISSUE",
AQ2038="Projet OCM (HUAWEI)","TRAVAUX-HUAWEI",
AQ2038="Projet OCM (NOKIA)","TRAVAUX -NOKIA",
AQ2038="ACCESS-ISSUE","ACCESS-ISSUE",
AQ2038="Projet OCM (ZTE, NOKIA, autres projets)","TRAVAUX OCM",
AQ2038="No root CAuse","No root cause",
AQ2038="ODU HS","TX ISSUE",
AQ2038="IP &amp; VLAN","TX ISSUE",
AQ2038="Warehouse HUAWEI","SPARE-ISSUE",
AQ2038="SPARE-HS","SPARE-ISSUE",
AQ2038="Power Telco","RAN ISSUE",AQ2038="no impacts","no impacts"
),"")</f>
        <v>No root cause</v>
      </c>
      <c r="AQ2038" s="126" t="s">
        <v>5344</v>
      </c>
      <c r="AR2038" s="48" t="str" cm="1">
        <f t="array" ref="AR2038">IFERROR(_xlfn.IFS(
AQ2038="MPR ISSUE","ACTIVE",
AQ2038="BSS Hardware Issue","ACTIVE",
AQ2038="Sites strategiques, MLL, Pylone, etc.","PASSIVE",
AQ2038="AKTIVCO DEFAUT GE &amp; POWER Cabinet","PASSIVE",
AQ2038="AKTIVCO Coupure ENEO &amp; Baisse de tension","PASSIVE",
AQ2038="Coupure ENEO &amp; Baisse de tension","PASSIVE",
AQ2038="Defaut GE &amp; POWER Cabinet","PASSIVE",
AQ2038="Sharing","PASSIVE",
AQ2038="Sites strategiques &amp; DataCenter","PASSIVE",
AQ2038="Exclu","Exclu",
AQ2038="SAT","ACTIVE",
AQ2038="SPARE-ISSUE","SPARE-ISSUE",
AQ2038="Fiber CAmtel","ACTIVE",
AQ2038="Fiber AOF","ACTIVE",
AQ2038="Projet OCM (HUAWEI)","PLANNED WORKS",
AQ2038="Projet OCM (NOKIA)","PLANNED WORKS",
AQ2038="ACCESS-ISSUE","ACCESS-ISSUE",
AQ2038="Projet OCM (ZTE, NOKIA, autres projets)","PLANNED WORKS",
AQ2038="No root CAuse","No root cause",
AQ2038="ODU HS","ACTIVE",
AQ2038="IP &amp; VLAN","ACTIVE",
AQ2038="Warehouse HUAWEI","SPARE-ISSUE",
AQ2038="SPARE-HS","SPARE-ISSUE",
AQ2038="Power Telco","ACTIVE", AQ2038="no impacts","no impacts"
),"")</f>
        <v>No root cause</v>
      </c>
      <c r="AS2038" s="92" t="s">
        <v>5537</v>
      </c>
      <c r="AT2038" s="98" t="s">
        <v>4240</v>
      </c>
      <c r="AU2038" s="96"/>
      <c r="AV2038" s="17" t="s">
        <v>5537</v>
      </c>
      <c r="AW2038" s="7" t="s">
        <v>5537</v>
      </c>
      <c r="AX2038" s="6" t="s">
        <v>5537</v>
      </c>
      <c r="AY2038" s="7"/>
      <c r="AZ2038" s="3" t="s">
        <v>5537</v>
      </c>
      <c r="BA2038" s="18" t="s">
        <v>5537</v>
      </c>
      <c r="BB2038" s="18" t="s">
        <v>5537</v>
      </c>
      <c r="BC2038" s="18" t="s">
        <v>5537</v>
      </c>
      <c r="BD2038" s="18" t="s">
        <v>5537</v>
      </c>
      <c r="BE2038" s="18" t="s">
        <v>5537</v>
      </c>
      <c r="BF2038" s="18" t="s">
        <v>5537</v>
      </c>
      <c r="BG2038" s="18" t="s">
        <v>5537</v>
      </c>
      <c r="BH2038" s="18" t="s">
        <v>5537</v>
      </c>
      <c r="BI2038" s="18" t="s">
        <v>5537</v>
      </c>
      <c r="BJ2038" s="18" t="s">
        <v>5537</v>
      </c>
      <c r="BK2038" s="18" t="s">
        <v>5537</v>
      </c>
      <c r="BL2038" s="9" t="s">
        <v>5537</v>
      </c>
      <c r="BM2038" s="14" t="s">
        <v>5537</v>
      </c>
      <c r="BN2038" s="14" t="s">
        <v>5537</v>
      </c>
      <c r="BO2038" s="14" t="str">
        <f>_xlfn.XLOOKUP(B2038,'[4]cell downs 18042026 17h'!$B:$B,'[4]cell downs 18042026 17h'!$B:$B,"")</f>
        <v/>
      </c>
      <c r="BP2038" s="14" t="str">
        <f>_xlfn.XLOOKUP(B2038,'[5]Cells Huawei 19042026 15h'!$B:$B,'[5]Cells Huawei 19042026 15h'!$B:$B,"")</f>
        <v/>
      </c>
      <c r="BQ2038" s="9" t="str">
        <f>_xlfn.XLOOKUP(B2038,'[6]cells down 19042026 9H40'!$B:$B,'[6]cells down 19042026 9H40'!$B:$B,"")</f>
        <v/>
      </c>
      <c r="BR2038" s="9" t="s">
        <v>4240</v>
      </c>
      <c r="BS2038" s="9" t="s">
        <v>5537</v>
      </c>
      <c r="BT2038" s="108"/>
    </row>
    <row r="2039" spans="1:72" s="9" customFormat="1" x14ac:dyDescent="0.35">
      <c r="A2039" s="1" t="s">
        <v>4241</v>
      </c>
      <c r="B2039" s="8" t="s">
        <v>4242</v>
      </c>
      <c r="C2039" s="3" t="str">
        <f>_xlfn.XLOOKUP(B2039,'[1]daily break down'!$D:$D,'[1]daily break down'!$E:$E,"")</f>
        <v>OUEST</v>
      </c>
      <c r="D2039" s="1" t="s">
        <v>21</v>
      </c>
      <c r="E2039" s="1" t="s">
        <v>563</v>
      </c>
      <c r="F2039" s="3" t="s">
        <v>102</v>
      </c>
      <c r="G2039" s="1" t="s">
        <v>4243</v>
      </c>
      <c r="H2039" s="32" t="str">
        <f>_xlfn.XLOOKUP(B2039,[2]CALCULATION!$B:$B,[2]CALCULATION!$H:$H,"")</f>
        <v>HUAWEI</v>
      </c>
      <c r="I2039" s="28">
        <v>0</v>
      </c>
      <c r="J2039" s="28">
        <v>0</v>
      </c>
      <c r="K2039" s="28">
        <v>0</v>
      </c>
      <c r="L2039" s="28">
        <v>0</v>
      </c>
      <c r="M2039" s="28">
        <v>0</v>
      </c>
      <c r="N2039" s="28">
        <v>0</v>
      </c>
      <c r="O2039" s="28">
        <v>0</v>
      </c>
      <c r="P2039" s="28">
        <v>0</v>
      </c>
      <c r="Q2039" s="28">
        <v>0</v>
      </c>
      <c r="R2039" s="28">
        <v>0</v>
      </c>
      <c r="S2039" s="93">
        <v>0</v>
      </c>
      <c r="T2039" s="93">
        <f>_xlfn.XLOOKUP(B2039,'[3]Nur des jours'!$B:$B,'[3]Nur des jours'!$U:$U,"")</f>
        <v>0</v>
      </c>
      <c r="U2039" s="93">
        <v>0</v>
      </c>
      <c r="V2039" s="93">
        <v>0</v>
      </c>
      <c r="W2039" s="93">
        <v>0</v>
      </c>
      <c r="X2039" s="93">
        <v>0</v>
      </c>
      <c r="Y2039" s="93">
        <v>0</v>
      </c>
      <c r="Z2039" s="93">
        <v>0</v>
      </c>
      <c r="AA2039" s="93">
        <v>0</v>
      </c>
      <c r="AB2039" s="93">
        <v>0</v>
      </c>
      <c r="AC2039" s="93"/>
      <c r="AD2039" s="93">
        <v>0</v>
      </c>
      <c r="AE2039" s="93">
        <v>0</v>
      </c>
      <c r="AF2039" s="93">
        <v>0</v>
      </c>
      <c r="AG2039" s="93"/>
      <c r="AH2039" s="93">
        <v>0</v>
      </c>
      <c r="AI2039" s="93">
        <v>0</v>
      </c>
      <c r="AJ2039" s="93">
        <v>0</v>
      </c>
      <c r="AK2039" s="93">
        <v>0</v>
      </c>
      <c r="AL2039" s="93">
        <v>0</v>
      </c>
      <c r="AM2039" s="49" t="s">
        <v>5559</v>
      </c>
      <c r="AN2039" s="49"/>
      <c r="AO2039" s="48" t="str" cm="1">
        <f t="array" ref="AO2039">IFERROR(_xlfn.IFS(
AQ2039="MPR ISSUE","PDH",
AQ2039="BSS Hardware Issue","BSS",
AQ2039="Sites strategiques, MLL, Pylone, etc.","ENVTECH",
AQ2039="AKTIVCO DEFAUT GE &amp; POWER Cabinet","AKTIVCO",
AQ2039="AKTIVCO Coupure ENEO &amp; Baisse de tension","AKTIVCO GRID ONLY",
AQ2039="Coupure ENEO &amp; Baisse de tension","IHS GRID ONLY",
AQ2039="Defaut GE &amp; POWER Cabinet","IHS",
AQ2039="Sharing","Partners",
AQ2039="Sites strategiques &amp; DataCenter","SST &amp; DC",
AQ2039="Exclu","Exclu",
AQ2039="SAT","SAT",
AQ2039="SPARE-ISSUE","SPARE-ISSUE",
AQ2039="Fiber CAmtel","TRANS_FO_CAMTEL",
AQ2039="Fiber AOF","Fiber AOF",
AQ2039="Projet OCM (HUAWEI)","TRAVAUX-HUAWEI",
AQ2039="Projet OCM (NOKIA)","TRAVAUX-NOKIA",
AQ2039="ACCESS-ISSUE","ACCESS-ISSUE",
AQ2039="Projet OCM (ZTE, NOKIA, autres projets)","TRAVAUX OCM",
AQ2039="No root CAuse","No root cause",
AQ2039="ODU HS","PDH",
AQ2039="IP &amp; VLAN","PDH",
AQ2039="Warehouse HUAWEI","SPARE-ISSUE",
AQ2039="SPARE-HS","SPARE-ISSUE",
AQ2039="Power Telco","BSS",AQ2039="no impacts","no impacts"
),"")</f>
        <v>No root cause</v>
      </c>
      <c r="AP2039" s="48" t="str" cm="1">
        <f t="array" ref="AP2039">IFERROR(_xlfn.IFS(
AQ2039="MPR ISSUE","TX ISSUE",
AQ2039="BSS Hardware Issue","RAN ISSUE",
AQ2039="Sites strategiques, MLL, Pylone, etc.","ENVTECH",
AQ2039="AKTIVCO DEFAUT GE &amp; POWER Cabinet","POWER ISSUE",
AQ2039="AKTIVCO Coupure ENEO &amp; Baisse de tension","POWER ISSUE",
AQ2039="Coupure ENEO &amp; Baisse de tension","POWER ISSUE",
AQ2039="Defaut GE &amp; POWER Cabinet","POWER ISSUE",
AQ2039="Sharing","POWER ISSUE",
AQ2039="Sites strategiques &amp; DataCenter","POWER ISSUE",
AQ2039="Exclu","Exclu",
AQ2039="SAT","TX ISSUE",
AQ2039="SPARE-ISSUE","SPARE-ISSUE",
AQ2039="Fiber CAmtel","TX ISSUE",
AQ2039="Fiber AOF","TX ISSUE",
AQ2039="Projet OCM (HUAWEI)","TRAVAUX-HUAWEI",
AQ2039="Projet OCM (NOKIA)","TRAVAUX -NOKIA",
AQ2039="ACCESS-ISSUE","ACCESS-ISSUE",
AQ2039="Projet OCM (ZTE, NOKIA, autres projets)","TRAVAUX OCM",
AQ2039="No root CAuse","No root cause",
AQ2039="ODU HS","TX ISSUE",
AQ2039="IP &amp; VLAN","TX ISSUE",
AQ2039="Warehouse HUAWEI","SPARE-ISSUE",
AQ2039="SPARE-HS","SPARE-ISSUE",
AQ2039="Power Telco","RAN ISSUE",AQ2039="no impacts","no impacts"
),"")</f>
        <v>No root cause</v>
      </c>
      <c r="AQ2039" s="67" t="s">
        <v>5344</v>
      </c>
      <c r="AR2039" s="48" t="str" cm="1">
        <f t="array" ref="AR2039">IFERROR(_xlfn.IFS(
AQ2039="MPR ISSUE","ACTIVE",
AQ2039="BSS Hardware Issue","ACTIVE",
AQ2039="Sites strategiques, MLL, Pylone, etc.","PASSIVE",
AQ2039="AKTIVCO DEFAUT GE &amp; POWER Cabinet","PASSIVE",
AQ2039="AKTIVCO Coupure ENEO &amp; Baisse de tension","PASSIVE",
AQ2039="Coupure ENEO &amp; Baisse de tension","PASSIVE",
AQ2039="Defaut GE &amp; POWER Cabinet","PASSIVE",
AQ2039="Sharing","PASSIVE",
AQ2039="Sites strategiques &amp; DataCenter","PASSIVE",
AQ2039="Exclu","Exclu",
AQ2039="SAT","ACTIVE",
AQ2039="SPARE-ISSUE","SPARE-ISSUE",
AQ2039="Fiber CAmtel","ACTIVE",
AQ2039="Fiber AOF","ACTIVE",
AQ2039="Projet OCM (HUAWEI)","PLANNED WORKS",
AQ2039="Projet OCM (NOKIA)","PLANNED WORKS",
AQ2039="ACCESS-ISSUE","ACCESS-ISSUE",
AQ2039="Projet OCM (ZTE, NOKIA, autres projets)","PLANNED WORKS",
AQ2039="No root CAuse","No root cause",
AQ2039="ODU HS","ACTIVE",
AQ2039="IP &amp; VLAN","ACTIVE",
AQ2039="Warehouse HUAWEI","SPARE-ISSUE",
AQ2039="SPARE-HS","SPARE-ISSUE",
AQ2039="Power Telco","ACTIVE", AQ2039="no impacts","no impacts"
),"")</f>
        <v>No root cause</v>
      </c>
      <c r="AS2039" s="92" t="s">
        <v>5537</v>
      </c>
      <c r="AT2039" s="98" t="s">
        <v>4242</v>
      </c>
      <c r="AV2039" s="17" t="s">
        <v>5537</v>
      </c>
      <c r="AW2039" s="7" t="s">
        <v>5537</v>
      </c>
      <c r="AX2039" s="6" t="s">
        <v>5537</v>
      </c>
      <c r="AY2039" s="7"/>
      <c r="AZ2039" s="3" t="s">
        <v>5537</v>
      </c>
      <c r="BA2039" s="18" t="s">
        <v>5537</v>
      </c>
      <c r="BB2039" s="18" t="s">
        <v>5537</v>
      </c>
      <c r="BC2039" s="18" t="s">
        <v>5537</v>
      </c>
      <c r="BD2039" s="18" t="s">
        <v>5537</v>
      </c>
      <c r="BE2039" s="18" t="s">
        <v>5537</v>
      </c>
      <c r="BF2039" s="18" t="s">
        <v>5537</v>
      </c>
      <c r="BG2039" s="18" t="s">
        <v>5537</v>
      </c>
      <c r="BH2039" s="18" t="s">
        <v>5537</v>
      </c>
      <c r="BI2039" s="18" t="s">
        <v>5537</v>
      </c>
      <c r="BJ2039" s="18" t="s">
        <v>5537</v>
      </c>
      <c r="BK2039" s="18" t="s">
        <v>5537</v>
      </c>
      <c r="BL2039" s="9" t="s">
        <v>5537</v>
      </c>
      <c r="BM2039" s="14" t="s">
        <v>5537</v>
      </c>
      <c r="BN2039" s="14" t="s">
        <v>5537</v>
      </c>
      <c r="BO2039" s="14" t="str">
        <f>_xlfn.XLOOKUP(B2039,'[4]cell downs 18042026 17h'!$B:$B,'[4]cell downs 18042026 17h'!$B:$B,"")</f>
        <v/>
      </c>
      <c r="BP2039" s="14" t="str">
        <f>_xlfn.XLOOKUP(B2039,'[5]Cells Huawei 19042026 15h'!$B:$B,'[5]Cells Huawei 19042026 15h'!$B:$B,"")</f>
        <v/>
      </c>
      <c r="BQ2039" s="9" t="str">
        <f>_xlfn.XLOOKUP(B2039,'[6]cells down 19042026 9H40'!$B:$B,'[6]cells down 19042026 9H40'!$B:$B,"")</f>
        <v/>
      </c>
      <c r="BR2039" s="9" t="s">
        <v>5537</v>
      </c>
      <c r="BS2039" s="9" t="s">
        <v>12</v>
      </c>
      <c r="BT2039" s="108"/>
    </row>
    <row r="2040" spans="1:72" s="9" customFormat="1" x14ac:dyDescent="0.35">
      <c r="A2040" s="1" t="s">
        <v>4257</v>
      </c>
      <c r="B2040" s="8" t="s">
        <v>4258</v>
      </c>
      <c r="C2040" s="3" t="str">
        <f>_xlfn.XLOOKUP(B2040,'[1]daily break down'!$D:$D,'[1]daily break down'!$E:$E,"")</f>
        <v>OUEST</v>
      </c>
      <c r="D2040" s="1" t="s">
        <v>21</v>
      </c>
      <c r="E2040" s="1" t="s">
        <v>122</v>
      </c>
      <c r="F2040" s="3" t="s">
        <v>102</v>
      </c>
      <c r="G2040" s="1" t="s">
        <v>4257</v>
      </c>
      <c r="H2040" s="32" t="str">
        <f>_xlfn.XLOOKUP(B2040,[2]CALCULATION!$B:$B,[2]CALCULATION!$H:$H,"")</f>
        <v>HUAWEI</v>
      </c>
      <c r="I2040" s="28">
        <v>0</v>
      </c>
      <c r="J2040" s="28">
        <v>0</v>
      </c>
      <c r="K2040" s="28">
        <v>0</v>
      </c>
      <c r="L2040" s="28">
        <v>0</v>
      </c>
      <c r="M2040" s="28">
        <v>0</v>
      </c>
      <c r="N2040" s="28">
        <v>0</v>
      </c>
      <c r="O2040" s="28">
        <v>0</v>
      </c>
      <c r="P2040" s="28">
        <v>0</v>
      </c>
      <c r="Q2040" s="28">
        <v>0</v>
      </c>
      <c r="R2040" s="28">
        <v>0</v>
      </c>
      <c r="S2040" s="93">
        <v>0</v>
      </c>
      <c r="T2040" s="93">
        <f>_xlfn.XLOOKUP(B2040,'[3]Nur des jours'!$B:$B,'[3]Nur des jours'!$U:$U,"")</f>
        <v>0</v>
      </c>
      <c r="U2040" s="93">
        <v>0</v>
      </c>
      <c r="V2040" s="93">
        <v>0</v>
      </c>
      <c r="W2040" s="93">
        <v>0</v>
      </c>
      <c r="X2040" s="93">
        <v>0</v>
      </c>
      <c r="Y2040" s="93">
        <v>0</v>
      </c>
      <c r="Z2040" s="93">
        <v>0</v>
      </c>
      <c r="AA2040" s="93">
        <v>0</v>
      </c>
      <c r="AB2040" s="93">
        <v>0</v>
      </c>
      <c r="AC2040" s="93"/>
      <c r="AD2040" s="93">
        <v>0</v>
      </c>
      <c r="AE2040" s="93">
        <v>0</v>
      </c>
      <c r="AF2040" s="93">
        <v>0</v>
      </c>
      <c r="AG2040" s="93"/>
      <c r="AH2040" s="93">
        <v>0</v>
      </c>
      <c r="AI2040" s="93">
        <v>0</v>
      </c>
      <c r="AJ2040" s="93">
        <v>0</v>
      </c>
      <c r="AK2040" s="93">
        <v>0</v>
      </c>
      <c r="AL2040" s="93">
        <v>0</v>
      </c>
      <c r="AM2040" s="49" t="s">
        <v>5559</v>
      </c>
      <c r="AN2040" s="49"/>
      <c r="AO2040" s="48" t="str" cm="1">
        <f t="array" ref="AO2040">IFERROR(_xlfn.IFS(
AQ2040="MPR ISSUE","PDH",
AQ2040="BSS Hardware Issue","BSS",
AQ2040="Sites strategiques, MLL, Pylone, etc.","ENVTECH",
AQ2040="AKTIVCO DEFAUT GE &amp; POWER Cabinet","AKTIVCO",
AQ2040="AKTIVCO Coupure ENEO &amp; Baisse de tension","AKTIVCO GRID ONLY",
AQ2040="Coupure ENEO &amp; Baisse de tension","IHS GRID ONLY",
AQ2040="Defaut GE &amp; POWER Cabinet","IHS",
AQ2040="Sharing","Partners",
AQ2040="Sites strategiques &amp; DataCenter","SST &amp; DC",
AQ2040="Exclu","Exclu",
AQ2040="SAT","SAT",
AQ2040="SPARE-ISSUE","SPARE-ISSUE",
AQ2040="Fiber CAmtel","TRANS_FO_CAMTEL",
AQ2040="Fiber AOF","Fiber AOF",
AQ2040="Projet OCM (HUAWEI)","TRAVAUX-HUAWEI",
AQ2040="Projet OCM (NOKIA)","TRAVAUX-NOKIA",
AQ2040="ACCESS-ISSUE","ACCESS-ISSUE",
AQ2040="Projet OCM (ZTE, NOKIA, autres projets)","TRAVAUX OCM",
AQ2040="No root CAuse","No root cause",
AQ2040="ODU HS","PDH",
AQ2040="IP &amp; VLAN","PDH",
AQ2040="Warehouse HUAWEI","SPARE-ISSUE",
AQ2040="SPARE-HS","SPARE-ISSUE",
AQ2040="Power Telco","BSS",AQ2040="no impacts","no impacts"
),"")</f>
        <v>No root cause</v>
      </c>
      <c r="AP2040" s="48" t="str" cm="1">
        <f t="array" ref="AP2040">IFERROR(_xlfn.IFS(
AQ2040="MPR ISSUE","TX ISSUE",
AQ2040="BSS Hardware Issue","RAN ISSUE",
AQ2040="Sites strategiques, MLL, Pylone, etc.","ENVTECH",
AQ2040="AKTIVCO DEFAUT GE &amp; POWER Cabinet","POWER ISSUE",
AQ2040="AKTIVCO Coupure ENEO &amp; Baisse de tension","POWER ISSUE",
AQ2040="Coupure ENEO &amp; Baisse de tension","POWER ISSUE",
AQ2040="Defaut GE &amp; POWER Cabinet","POWER ISSUE",
AQ2040="Sharing","POWER ISSUE",
AQ2040="Sites strategiques &amp; DataCenter","POWER ISSUE",
AQ2040="Exclu","Exclu",
AQ2040="SAT","TX ISSUE",
AQ2040="SPARE-ISSUE","SPARE-ISSUE",
AQ2040="Fiber CAmtel","TX ISSUE",
AQ2040="Fiber AOF","TX ISSUE",
AQ2040="Projet OCM (HUAWEI)","TRAVAUX-HUAWEI",
AQ2040="Projet OCM (NOKIA)","TRAVAUX -NOKIA",
AQ2040="ACCESS-ISSUE","ACCESS-ISSUE",
AQ2040="Projet OCM (ZTE, NOKIA, autres projets)","TRAVAUX OCM",
AQ2040="No root CAuse","No root cause",
AQ2040="ODU HS","TX ISSUE",
AQ2040="IP &amp; VLAN","TX ISSUE",
AQ2040="Warehouse HUAWEI","SPARE-ISSUE",
AQ2040="SPARE-HS","SPARE-ISSUE",
AQ2040="Power Telco","RAN ISSUE",AQ2040="no impacts","no impacts"
),"")</f>
        <v>No root cause</v>
      </c>
      <c r="AQ2040" s="67" t="s">
        <v>5344</v>
      </c>
      <c r="AR2040" s="48" t="str" cm="1">
        <f t="array" ref="AR2040">IFERROR(_xlfn.IFS(
AQ2040="MPR ISSUE","ACTIVE",
AQ2040="BSS Hardware Issue","ACTIVE",
AQ2040="Sites strategiques, MLL, Pylone, etc.","PASSIVE",
AQ2040="AKTIVCO DEFAUT GE &amp; POWER Cabinet","PASSIVE",
AQ2040="AKTIVCO Coupure ENEO &amp; Baisse de tension","PASSIVE",
AQ2040="Coupure ENEO &amp; Baisse de tension","PASSIVE",
AQ2040="Defaut GE &amp; POWER Cabinet","PASSIVE",
AQ2040="Sharing","PASSIVE",
AQ2040="Sites strategiques &amp; DataCenter","PASSIVE",
AQ2040="Exclu","Exclu",
AQ2040="SAT","ACTIVE",
AQ2040="SPARE-ISSUE","SPARE-ISSUE",
AQ2040="Fiber CAmtel","ACTIVE",
AQ2040="Fiber AOF","ACTIVE",
AQ2040="Projet OCM (HUAWEI)","PLANNED WORKS",
AQ2040="Projet OCM (NOKIA)","PLANNED WORKS",
AQ2040="ACCESS-ISSUE","ACCESS-ISSUE",
AQ2040="Projet OCM (ZTE, NOKIA, autres projets)","PLANNED WORKS",
AQ2040="No root CAuse","No root cause",
AQ2040="ODU HS","ACTIVE",
AQ2040="IP &amp; VLAN","ACTIVE",
AQ2040="Warehouse HUAWEI","SPARE-ISSUE",
AQ2040="SPARE-HS","SPARE-ISSUE",
AQ2040="Power Telco","ACTIVE", AQ2040="no impacts","no impacts"
),"")</f>
        <v>No root cause</v>
      </c>
      <c r="AS2040" s="92" t="s">
        <v>5537</v>
      </c>
      <c r="AT2040" s="98" t="s">
        <v>4258</v>
      </c>
      <c r="AV2040" s="17" t="s">
        <v>5537</v>
      </c>
      <c r="AW2040" s="7" t="s">
        <v>5537</v>
      </c>
      <c r="AX2040" s="6" t="s">
        <v>5537</v>
      </c>
      <c r="AY2040" s="7"/>
      <c r="AZ2040" s="3" t="s">
        <v>5537</v>
      </c>
      <c r="BA2040" s="18" t="s">
        <v>5537</v>
      </c>
      <c r="BB2040" s="18" t="s">
        <v>5537</v>
      </c>
      <c r="BC2040" s="18" t="s">
        <v>5537</v>
      </c>
      <c r="BD2040" s="18" t="s">
        <v>5537</v>
      </c>
      <c r="BE2040" s="18" t="s">
        <v>5537</v>
      </c>
      <c r="BF2040" s="18" t="s">
        <v>5537</v>
      </c>
      <c r="BG2040" s="18" t="s">
        <v>5537</v>
      </c>
      <c r="BH2040" s="18" t="s">
        <v>5537</v>
      </c>
      <c r="BI2040" s="18" t="s">
        <v>5537</v>
      </c>
      <c r="BJ2040" s="18" t="s">
        <v>5537</v>
      </c>
      <c r="BK2040" s="18" t="s">
        <v>5537</v>
      </c>
      <c r="BL2040" s="9" t="s">
        <v>5537</v>
      </c>
      <c r="BM2040" s="14" t="s">
        <v>5537</v>
      </c>
      <c r="BN2040" s="14" t="s">
        <v>5537</v>
      </c>
      <c r="BO2040" s="14" t="str">
        <f>_xlfn.XLOOKUP(B2040,'[4]cell downs 18042026 17h'!$B:$B,'[4]cell downs 18042026 17h'!$B:$B,"")</f>
        <v/>
      </c>
      <c r="BP2040" s="14" t="str">
        <f>_xlfn.XLOOKUP(B2040,'[5]Cells Huawei 19042026 15h'!$B:$B,'[5]Cells Huawei 19042026 15h'!$B:$B,"")</f>
        <v/>
      </c>
      <c r="BQ2040" s="9" t="str">
        <f>_xlfn.XLOOKUP(B2040,'[6]cells down 19042026 9H40'!$B:$B,'[6]cells down 19042026 9H40'!$B:$B,"")</f>
        <v/>
      </c>
      <c r="BR2040" s="9" t="s">
        <v>5537</v>
      </c>
      <c r="BS2040" s="9" t="s">
        <v>12</v>
      </c>
      <c r="BT2040" s="108"/>
    </row>
    <row r="2041" spans="1:72" s="9" customFormat="1" x14ac:dyDescent="0.35">
      <c r="A2041" s="1" t="s">
        <v>4265</v>
      </c>
      <c r="B2041" s="8" t="s">
        <v>4266</v>
      </c>
      <c r="C2041" s="3" t="str">
        <f>_xlfn.XLOOKUP(B2041,'[1]daily break down'!$D:$D,'[1]daily break down'!$E:$E,"")</f>
        <v>CENTRE</v>
      </c>
      <c r="D2041" s="1" t="s">
        <v>11</v>
      </c>
      <c r="E2041" s="1" t="s">
        <v>96</v>
      </c>
      <c r="F2041" s="3" t="s">
        <v>226</v>
      </c>
      <c r="G2041" s="1" t="s">
        <v>4267</v>
      </c>
      <c r="H2041" s="34" t="str">
        <f>_xlfn.XLOOKUP(B2041,[2]CALCULATION!$B:$B,[2]CALCULATION!$H:$H,"")</f>
        <v>ZTE</v>
      </c>
      <c r="I2041" s="28">
        <v>0</v>
      </c>
      <c r="J2041" s="28">
        <v>0</v>
      </c>
      <c r="K2041" s="28">
        <v>0</v>
      </c>
      <c r="L2041" s="28">
        <v>0</v>
      </c>
      <c r="M2041" s="28">
        <v>0</v>
      </c>
      <c r="N2041" s="28">
        <v>0</v>
      </c>
      <c r="O2041" s="28">
        <v>0</v>
      </c>
      <c r="P2041" s="28">
        <v>0</v>
      </c>
      <c r="Q2041" s="28">
        <v>0</v>
      </c>
      <c r="R2041" s="28">
        <v>0</v>
      </c>
      <c r="S2041" s="93">
        <v>0</v>
      </c>
      <c r="T2041" s="93">
        <f>_xlfn.XLOOKUP(B2041,'[3]Nur des jours'!$B:$B,'[3]Nur des jours'!$U:$U,"")</f>
        <v>0</v>
      </c>
      <c r="U2041" s="93">
        <v>0</v>
      </c>
      <c r="V2041" s="93">
        <v>0</v>
      </c>
      <c r="W2041" s="93">
        <v>0</v>
      </c>
      <c r="X2041" s="93">
        <v>0</v>
      </c>
      <c r="Y2041" s="93">
        <v>0</v>
      </c>
      <c r="Z2041" s="93">
        <v>0</v>
      </c>
      <c r="AA2041" s="93">
        <v>0</v>
      </c>
      <c r="AB2041" s="93">
        <v>0</v>
      </c>
      <c r="AC2041" s="93"/>
      <c r="AD2041" s="93">
        <v>0</v>
      </c>
      <c r="AE2041" s="93">
        <v>0</v>
      </c>
      <c r="AF2041" s="93">
        <v>0</v>
      </c>
      <c r="AG2041" s="93"/>
      <c r="AH2041" s="93">
        <v>0</v>
      </c>
      <c r="AI2041" s="93">
        <v>0</v>
      </c>
      <c r="AJ2041" s="93">
        <v>0</v>
      </c>
      <c r="AK2041" s="93">
        <v>0</v>
      </c>
      <c r="AL2041" s="93">
        <v>0</v>
      </c>
      <c r="AM2041" s="49" t="s">
        <v>5559</v>
      </c>
      <c r="AN2041" s="49"/>
      <c r="AO2041" s="48" t="str" cm="1">
        <f t="array" ref="AO2041">IFERROR(_xlfn.IFS(
AQ2041="MPR ISSUE","PDH",
AQ2041="BSS Hardware Issue","BSS",
AQ2041="Sites strategiques, MLL, Pylone, etc.","ENVTECH",
AQ2041="AKTIVCO DEFAUT GE &amp; POWER Cabinet","AKTIVCO",
AQ2041="AKTIVCO Coupure ENEO &amp; Baisse de tension","AKTIVCO GRID ONLY",
AQ2041="Coupure ENEO &amp; Baisse de tension","IHS GRID ONLY",
AQ2041="Defaut GE &amp; POWER Cabinet","IHS",
AQ2041="Sharing","Partners",
AQ2041="Sites strategiques &amp; DataCenter","SST &amp; DC",
AQ2041="Exclu","Exclu",
AQ2041="SAT","SAT",
AQ2041="SPARE-ISSUE","SPARE-ISSUE",
AQ2041="Fiber CAmtel","TRANS_FO_CAMTEL",
AQ2041="Fiber AOF","Fiber AOF",
AQ2041="Projet OCM (HUAWEI)","TRAVAUX-HUAWEI",
AQ2041="Projet OCM (NOKIA)","TRAVAUX-NOKIA",
AQ2041="ACCESS-ISSUE","ACCESS-ISSUE",
AQ2041="Projet OCM (ZTE, NOKIA, autres projets)","TRAVAUX OCM",
AQ2041="No root CAuse","No root cause",
AQ2041="ODU HS","PDH",
AQ2041="IP &amp; VLAN","PDH",
AQ2041="Warehouse HUAWEI","SPARE-ISSUE",
AQ2041="SPARE-HS","SPARE-ISSUE",
AQ2041="Power Telco","BSS",AQ2041="no impacts","no impacts"
),"")</f>
        <v>No root cause</v>
      </c>
      <c r="AP2041" s="48" t="str" cm="1">
        <f t="array" ref="AP2041">IFERROR(_xlfn.IFS(
AQ2041="MPR ISSUE","TX ISSUE",
AQ2041="BSS Hardware Issue","RAN ISSUE",
AQ2041="Sites strategiques, MLL, Pylone, etc.","ENVTECH",
AQ2041="AKTIVCO DEFAUT GE &amp; POWER Cabinet","POWER ISSUE",
AQ2041="AKTIVCO Coupure ENEO &amp; Baisse de tension","POWER ISSUE",
AQ2041="Coupure ENEO &amp; Baisse de tension","POWER ISSUE",
AQ2041="Defaut GE &amp; POWER Cabinet","POWER ISSUE",
AQ2041="Sharing","POWER ISSUE",
AQ2041="Sites strategiques &amp; DataCenter","POWER ISSUE",
AQ2041="Exclu","Exclu",
AQ2041="SAT","TX ISSUE",
AQ2041="SPARE-ISSUE","SPARE-ISSUE",
AQ2041="Fiber CAmtel","TX ISSUE",
AQ2041="Fiber AOF","TX ISSUE",
AQ2041="Projet OCM (HUAWEI)","TRAVAUX-HUAWEI",
AQ2041="Projet OCM (NOKIA)","TRAVAUX -NOKIA",
AQ2041="ACCESS-ISSUE","ACCESS-ISSUE",
AQ2041="Projet OCM (ZTE, NOKIA, autres projets)","TRAVAUX OCM",
AQ2041="No root CAuse","No root cause",
AQ2041="ODU HS","TX ISSUE",
AQ2041="IP &amp; VLAN","TX ISSUE",
AQ2041="Warehouse HUAWEI","SPARE-ISSUE",
AQ2041="SPARE-HS","SPARE-ISSUE",
AQ2041="Power Telco","RAN ISSUE",AQ2041="no impacts","no impacts"
),"")</f>
        <v>No root cause</v>
      </c>
      <c r="AQ2041" s="126" t="s">
        <v>5344</v>
      </c>
      <c r="AR2041" s="48" t="str" cm="1">
        <f t="array" ref="AR2041">IFERROR(_xlfn.IFS(
AQ2041="MPR ISSUE","ACTIVE",
AQ2041="BSS Hardware Issue","ACTIVE",
AQ2041="Sites strategiques, MLL, Pylone, etc.","PASSIVE",
AQ2041="AKTIVCO DEFAUT GE &amp; POWER Cabinet","PASSIVE",
AQ2041="AKTIVCO Coupure ENEO &amp; Baisse de tension","PASSIVE",
AQ2041="Coupure ENEO &amp; Baisse de tension","PASSIVE",
AQ2041="Defaut GE &amp; POWER Cabinet","PASSIVE",
AQ2041="Sharing","PASSIVE",
AQ2041="Sites strategiques &amp; DataCenter","PASSIVE",
AQ2041="Exclu","Exclu",
AQ2041="SAT","ACTIVE",
AQ2041="SPARE-ISSUE","SPARE-ISSUE",
AQ2041="Fiber CAmtel","ACTIVE",
AQ2041="Fiber AOF","ACTIVE",
AQ2041="Projet OCM (HUAWEI)","PLANNED WORKS",
AQ2041="Projet OCM (NOKIA)","PLANNED WORKS",
AQ2041="ACCESS-ISSUE","ACCESS-ISSUE",
AQ2041="Projet OCM (ZTE, NOKIA, autres projets)","PLANNED WORKS",
AQ2041="No root CAuse","No root cause",
AQ2041="ODU HS","ACTIVE",
AQ2041="IP &amp; VLAN","ACTIVE",
AQ2041="Warehouse HUAWEI","SPARE-ISSUE",
AQ2041="SPARE-HS","SPARE-ISSUE",
AQ2041="Power Telco","ACTIVE", AQ2041="no impacts","no impacts"
),"")</f>
        <v>No root cause</v>
      </c>
      <c r="AS2041" s="92" t="s">
        <v>5537</v>
      </c>
      <c r="AT2041" s="98" t="s">
        <v>4266</v>
      </c>
      <c r="AV2041" s="17" t="s">
        <v>5537</v>
      </c>
      <c r="AW2041" s="7" t="s">
        <v>5537</v>
      </c>
      <c r="AX2041" s="6" t="s">
        <v>5537</v>
      </c>
      <c r="AY2041" s="7"/>
      <c r="AZ2041" s="3" t="s">
        <v>5537</v>
      </c>
      <c r="BA2041" s="18" t="s">
        <v>5537</v>
      </c>
      <c r="BB2041" s="18" t="s">
        <v>5537</v>
      </c>
      <c r="BC2041" s="18" t="s">
        <v>5537</v>
      </c>
      <c r="BD2041" s="18" t="s">
        <v>5537</v>
      </c>
      <c r="BE2041" s="18" t="s">
        <v>5537</v>
      </c>
      <c r="BF2041" s="18" t="s">
        <v>5537</v>
      </c>
      <c r="BG2041" s="18" t="s">
        <v>5537</v>
      </c>
      <c r="BH2041" s="18" t="s">
        <v>5537</v>
      </c>
      <c r="BI2041" s="18" t="s">
        <v>5537</v>
      </c>
      <c r="BJ2041" s="18" t="s">
        <v>5537</v>
      </c>
      <c r="BK2041" s="18" t="s">
        <v>5537</v>
      </c>
      <c r="BL2041" s="9" t="s">
        <v>5537</v>
      </c>
      <c r="BM2041" s="14" t="s">
        <v>5537</v>
      </c>
      <c r="BN2041" s="14" t="s">
        <v>5537</v>
      </c>
      <c r="BO2041" s="14" t="str">
        <f>_xlfn.XLOOKUP(B2041,'[4]cell downs 18042026 17h'!$B:$B,'[4]cell downs 18042026 17h'!$B:$B,"")</f>
        <v/>
      </c>
      <c r="BP2041" s="14" t="str">
        <f>_xlfn.XLOOKUP(B2041,'[5]Cells Huawei 19042026 15h'!$B:$B,'[5]Cells Huawei 19042026 15h'!$B:$B,"")</f>
        <v/>
      </c>
      <c r="BQ2041" s="9" t="str">
        <f>_xlfn.XLOOKUP(B2041,'[6]cells down 19042026 9H40'!$B:$B,'[6]cells down 19042026 9H40'!$B:$B,"")</f>
        <v/>
      </c>
      <c r="BR2041" s="9" t="s">
        <v>4266</v>
      </c>
      <c r="BS2041" s="9" t="s">
        <v>1129</v>
      </c>
      <c r="BT2041" s="108"/>
    </row>
    <row r="2042" spans="1:72" s="9" customFormat="1" x14ac:dyDescent="0.35">
      <c r="A2042" s="1" t="s">
        <v>4068</v>
      </c>
      <c r="B2042" s="8" t="s">
        <v>4287</v>
      </c>
      <c r="C2042" s="3" t="str">
        <f>_xlfn.XLOOKUP(B2042,'[1]daily break down'!$D:$D,'[1]daily break down'!$E:$E,"")</f>
        <v>OUEST</v>
      </c>
      <c r="D2042" s="1" t="s">
        <v>11</v>
      </c>
      <c r="E2042" s="1" t="s">
        <v>12</v>
      </c>
      <c r="F2042" s="3" t="s">
        <v>102</v>
      </c>
      <c r="G2042" s="1" t="s">
        <v>4068</v>
      </c>
      <c r="H2042" s="32" t="str">
        <f>_xlfn.XLOOKUP(B2042,[2]CALCULATION!$B:$B,[2]CALCULATION!$H:$H,"")</f>
        <v>HUAWEI</v>
      </c>
      <c r="I2042" s="28">
        <v>0</v>
      </c>
      <c r="J2042" s="28">
        <v>0</v>
      </c>
      <c r="K2042" s="28">
        <v>0</v>
      </c>
      <c r="L2042" s="28">
        <v>0</v>
      </c>
      <c r="M2042" s="28">
        <v>0</v>
      </c>
      <c r="N2042" s="28">
        <v>0</v>
      </c>
      <c r="O2042" s="28">
        <v>0</v>
      </c>
      <c r="P2042" s="28">
        <v>0</v>
      </c>
      <c r="Q2042" s="28">
        <v>0</v>
      </c>
      <c r="R2042" s="28">
        <v>0</v>
      </c>
      <c r="S2042" s="93">
        <v>0</v>
      </c>
      <c r="T2042" s="93">
        <f>_xlfn.XLOOKUP(B2042,'[3]Nur des jours'!$B:$B,'[3]Nur des jours'!$U:$U,"")</f>
        <v>0</v>
      </c>
      <c r="U2042" s="93">
        <v>0</v>
      </c>
      <c r="V2042" s="93">
        <v>0</v>
      </c>
      <c r="W2042" s="93">
        <v>0</v>
      </c>
      <c r="X2042" s="93">
        <v>0</v>
      </c>
      <c r="Y2042" s="93">
        <v>0</v>
      </c>
      <c r="Z2042" s="93">
        <v>0</v>
      </c>
      <c r="AA2042" s="93">
        <v>0</v>
      </c>
      <c r="AB2042" s="93">
        <v>0</v>
      </c>
      <c r="AC2042" s="93"/>
      <c r="AD2042" s="93">
        <v>0</v>
      </c>
      <c r="AE2042" s="93">
        <v>0</v>
      </c>
      <c r="AF2042" s="93">
        <v>0</v>
      </c>
      <c r="AG2042" s="93"/>
      <c r="AH2042" s="93">
        <v>0</v>
      </c>
      <c r="AI2042" s="93">
        <v>0</v>
      </c>
      <c r="AJ2042" s="93">
        <v>0</v>
      </c>
      <c r="AK2042" s="93">
        <v>0</v>
      </c>
      <c r="AL2042" s="93">
        <v>0</v>
      </c>
      <c r="AM2042" s="49" t="s">
        <v>5559</v>
      </c>
      <c r="AN2042" s="49"/>
      <c r="AO2042" s="48" t="str" cm="1">
        <f t="array" ref="AO2042">IFERROR(_xlfn.IFS(
AQ2042="MPR ISSUE","PDH",
AQ2042="BSS Hardware Issue","BSS",
AQ2042="Sites strategiques, MLL, Pylone, etc.","ENVTECH",
AQ2042="AKTIVCO DEFAUT GE &amp; POWER Cabinet","AKTIVCO",
AQ2042="AKTIVCO Coupure ENEO &amp; Baisse de tension","AKTIVCO GRID ONLY",
AQ2042="Coupure ENEO &amp; Baisse de tension","IHS GRID ONLY",
AQ2042="Defaut GE &amp; POWER Cabinet","IHS",
AQ2042="Sharing","Partners",
AQ2042="Sites strategiques &amp; DataCenter","SST &amp; DC",
AQ2042="Exclu","Exclu",
AQ2042="SAT","SAT",
AQ2042="SPARE-ISSUE","SPARE-ISSUE",
AQ2042="Fiber CAmtel","TRANS_FO_CAMTEL",
AQ2042="Fiber AOF","Fiber AOF",
AQ2042="Projet OCM (HUAWEI)","TRAVAUX-HUAWEI",
AQ2042="Projet OCM (NOKIA)","TRAVAUX-NOKIA",
AQ2042="ACCESS-ISSUE","ACCESS-ISSUE",
AQ2042="Projet OCM (ZTE, NOKIA, autres projets)","TRAVAUX OCM",
AQ2042="No root CAuse","No root cause",
AQ2042="ODU HS","PDH",
AQ2042="IP &amp; VLAN","PDH",
AQ2042="Warehouse HUAWEI","SPARE-ISSUE",
AQ2042="SPARE-HS","SPARE-ISSUE",
AQ2042="Power Telco","BSS",AQ2042="no impacts","no impacts"
),"")</f>
        <v>No root cause</v>
      </c>
      <c r="AP2042" s="48" t="str" cm="1">
        <f t="array" ref="AP2042">IFERROR(_xlfn.IFS(
AQ2042="MPR ISSUE","TX ISSUE",
AQ2042="BSS Hardware Issue","RAN ISSUE",
AQ2042="Sites strategiques, MLL, Pylone, etc.","ENVTECH",
AQ2042="AKTIVCO DEFAUT GE &amp; POWER Cabinet","POWER ISSUE",
AQ2042="AKTIVCO Coupure ENEO &amp; Baisse de tension","POWER ISSUE",
AQ2042="Coupure ENEO &amp; Baisse de tension","POWER ISSUE",
AQ2042="Defaut GE &amp; POWER Cabinet","POWER ISSUE",
AQ2042="Sharing","POWER ISSUE",
AQ2042="Sites strategiques &amp; DataCenter","POWER ISSUE",
AQ2042="Exclu","Exclu",
AQ2042="SAT","TX ISSUE",
AQ2042="SPARE-ISSUE","SPARE-ISSUE",
AQ2042="Fiber CAmtel","TX ISSUE",
AQ2042="Fiber AOF","TX ISSUE",
AQ2042="Projet OCM (HUAWEI)","TRAVAUX-HUAWEI",
AQ2042="Projet OCM (NOKIA)","TRAVAUX -NOKIA",
AQ2042="ACCESS-ISSUE","ACCESS-ISSUE",
AQ2042="Projet OCM (ZTE, NOKIA, autres projets)","TRAVAUX OCM",
AQ2042="No root CAuse","No root cause",
AQ2042="ODU HS","TX ISSUE",
AQ2042="IP &amp; VLAN","TX ISSUE",
AQ2042="Warehouse HUAWEI","SPARE-ISSUE",
AQ2042="SPARE-HS","SPARE-ISSUE",
AQ2042="Power Telco","RAN ISSUE",AQ2042="no impacts","no impacts"
),"")</f>
        <v>No root cause</v>
      </c>
      <c r="AQ2042" s="126" t="s">
        <v>5344</v>
      </c>
      <c r="AR2042" s="48" t="str" cm="1">
        <f t="array" ref="AR2042">IFERROR(_xlfn.IFS(
AQ2042="MPR ISSUE","ACTIVE",
AQ2042="BSS Hardware Issue","ACTIVE",
AQ2042="Sites strategiques, MLL, Pylone, etc.","PASSIVE",
AQ2042="AKTIVCO DEFAUT GE &amp; POWER Cabinet","PASSIVE",
AQ2042="AKTIVCO Coupure ENEO &amp; Baisse de tension","PASSIVE",
AQ2042="Coupure ENEO &amp; Baisse de tension","PASSIVE",
AQ2042="Defaut GE &amp; POWER Cabinet","PASSIVE",
AQ2042="Sharing","PASSIVE",
AQ2042="Sites strategiques &amp; DataCenter","PASSIVE",
AQ2042="Exclu","Exclu",
AQ2042="SAT","ACTIVE",
AQ2042="SPARE-ISSUE","SPARE-ISSUE",
AQ2042="Fiber CAmtel","ACTIVE",
AQ2042="Fiber AOF","ACTIVE",
AQ2042="Projet OCM (HUAWEI)","PLANNED WORKS",
AQ2042="Projet OCM (NOKIA)","PLANNED WORKS",
AQ2042="ACCESS-ISSUE","ACCESS-ISSUE",
AQ2042="Projet OCM (ZTE, NOKIA, autres projets)","PLANNED WORKS",
AQ2042="No root CAuse","No root cause",
AQ2042="ODU HS","ACTIVE",
AQ2042="IP &amp; VLAN","ACTIVE",
AQ2042="Warehouse HUAWEI","SPARE-ISSUE",
AQ2042="SPARE-HS","SPARE-ISSUE",
AQ2042="Power Telco","ACTIVE", AQ2042="no impacts","no impacts"
),"")</f>
        <v>No root cause</v>
      </c>
      <c r="AS2042" s="92" t="s">
        <v>5537</v>
      </c>
      <c r="AT2042" s="98" t="s">
        <v>4287</v>
      </c>
      <c r="AV2042" s="17" t="s">
        <v>5537</v>
      </c>
      <c r="AW2042" s="7" t="s">
        <v>5537</v>
      </c>
      <c r="AX2042" s="6" t="s">
        <v>5537</v>
      </c>
      <c r="AY2042" s="7"/>
      <c r="AZ2042" s="3" t="s">
        <v>5537</v>
      </c>
      <c r="BA2042" s="18" t="s">
        <v>5537</v>
      </c>
      <c r="BB2042" s="18" t="s">
        <v>5537</v>
      </c>
      <c r="BC2042" s="18" t="s">
        <v>5537</v>
      </c>
      <c r="BD2042" s="18" t="s">
        <v>5537</v>
      </c>
      <c r="BE2042" s="18" t="s">
        <v>5537</v>
      </c>
      <c r="BF2042" s="18" t="s">
        <v>5537</v>
      </c>
      <c r="BG2042" s="18" t="s">
        <v>5537</v>
      </c>
      <c r="BH2042" s="18" t="s">
        <v>5537</v>
      </c>
      <c r="BI2042" s="18" t="s">
        <v>5537</v>
      </c>
      <c r="BJ2042" s="18" t="s">
        <v>5537</v>
      </c>
      <c r="BK2042" s="18" t="s">
        <v>5537</v>
      </c>
      <c r="BL2042" s="9" t="s">
        <v>5537</v>
      </c>
      <c r="BM2042" s="14" t="s">
        <v>5537</v>
      </c>
      <c r="BN2042" s="14" t="s">
        <v>5537</v>
      </c>
      <c r="BO2042" s="14" t="str">
        <f>_xlfn.XLOOKUP(B2042,'[4]cell downs 18042026 17h'!$B:$B,'[4]cell downs 18042026 17h'!$B:$B,"")</f>
        <v/>
      </c>
      <c r="BP2042" s="14" t="str">
        <f>_xlfn.XLOOKUP(B2042,'[5]Cells Huawei 19042026 15h'!$B:$B,'[5]Cells Huawei 19042026 15h'!$B:$B,"")</f>
        <v/>
      </c>
      <c r="BQ2042" s="9" t="str">
        <f>_xlfn.XLOOKUP(B2042,'[6]cells down 19042026 9H40'!$B:$B,'[6]cells down 19042026 9H40'!$B:$B,"")</f>
        <v/>
      </c>
      <c r="BR2042" s="9" t="s">
        <v>4287</v>
      </c>
      <c r="BS2042" s="9" t="s">
        <v>318</v>
      </c>
      <c r="BT2042" s="108"/>
    </row>
    <row r="2043" spans="1:72" s="9" customFormat="1" x14ac:dyDescent="0.35">
      <c r="A2043" s="1" t="s">
        <v>4290</v>
      </c>
      <c r="B2043" s="8" t="s">
        <v>4291</v>
      </c>
      <c r="C2043" s="3" t="str">
        <f>_xlfn.XLOOKUP(B2043,'[1]daily break down'!$D:$D,'[1]daily break down'!$E:$E,"")</f>
        <v>OUEST</v>
      </c>
      <c r="D2043" s="1" t="s">
        <v>11</v>
      </c>
      <c r="E2043" s="1" t="s">
        <v>12</v>
      </c>
      <c r="F2043" s="3" t="s">
        <v>102</v>
      </c>
      <c r="G2043" s="1" t="s">
        <v>4292</v>
      </c>
      <c r="H2043" s="32" t="str">
        <f>_xlfn.XLOOKUP(B2043,[2]CALCULATION!$B:$B,[2]CALCULATION!$H:$H,"")</f>
        <v>HUAWEI</v>
      </c>
      <c r="I2043" s="28">
        <v>0</v>
      </c>
      <c r="J2043" s="28">
        <v>0</v>
      </c>
      <c r="K2043" s="28">
        <v>0</v>
      </c>
      <c r="L2043" s="28">
        <v>0</v>
      </c>
      <c r="M2043" s="28">
        <v>0</v>
      </c>
      <c r="N2043" s="28">
        <v>0</v>
      </c>
      <c r="O2043" s="28">
        <v>0</v>
      </c>
      <c r="P2043" s="28">
        <v>0</v>
      </c>
      <c r="Q2043" s="28">
        <v>0</v>
      </c>
      <c r="R2043" s="28">
        <v>0</v>
      </c>
      <c r="S2043" s="93">
        <v>0</v>
      </c>
      <c r="T2043" s="93">
        <f>_xlfn.XLOOKUP(B2043,'[3]Nur des jours'!$B:$B,'[3]Nur des jours'!$U:$U,"")</f>
        <v>0</v>
      </c>
      <c r="U2043" s="93">
        <v>0</v>
      </c>
      <c r="V2043" s="93">
        <v>0</v>
      </c>
      <c r="W2043" s="93">
        <v>0</v>
      </c>
      <c r="X2043" s="93">
        <v>0</v>
      </c>
      <c r="Y2043" s="93">
        <v>0</v>
      </c>
      <c r="Z2043" s="93">
        <v>0</v>
      </c>
      <c r="AA2043" s="93">
        <v>0</v>
      </c>
      <c r="AB2043" s="93">
        <v>0</v>
      </c>
      <c r="AC2043" s="93"/>
      <c r="AD2043" s="93">
        <v>0</v>
      </c>
      <c r="AE2043" s="93">
        <v>0</v>
      </c>
      <c r="AF2043" s="93">
        <v>0</v>
      </c>
      <c r="AG2043" s="93"/>
      <c r="AH2043" s="93">
        <v>0</v>
      </c>
      <c r="AI2043" s="93">
        <v>0</v>
      </c>
      <c r="AJ2043" s="93">
        <v>0</v>
      </c>
      <c r="AK2043" s="93">
        <v>0</v>
      </c>
      <c r="AL2043" s="93">
        <v>0</v>
      </c>
      <c r="AM2043" s="49" t="s">
        <v>5559</v>
      </c>
      <c r="AN2043" s="49"/>
      <c r="AO2043" s="48" t="str" cm="1">
        <f t="array" ref="AO2043">IFERROR(_xlfn.IFS(
AQ2043="MPR ISSUE","PDH",
AQ2043="BSS Hardware Issue","BSS",
AQ2043="Sites strategiques, MLL, Pylone, etc.","ENVTECH",
AQ2043="AKTIVCO DEFAUT GE &amp; POWER Cabinet","AKTIVCO",
AQ2043="AKTIVCO Coupure ENEO &amp; Baisse de tension","AKTIVCO GRID ONLY",
AQ2043="Coupure ENEO &amp; Baisse de tension","IHS GRID ONLY",
AQ2043="Defaut GE &amp; POWER Cabinet","IHS",
AQ2043="Sharing","Partners",
AQ2043="Sites strategiques &amp; DataCenter","SST &amp; DC",
AQ2043="Exclu","Exclu",
AQ2043="SAT","SAT",
AQ2043="SPARE-ISSUE","SPARE-ISSUE",
AQ2043="Fiber CAmtel","TRANS_FO_CAMTEL",
AQ2043="Fiber AOF","Fiber AOF",
AQ2043="Projet OCM (HUAWEI)","TRAVAUX-HUAWEI",
AQ2043="Projet OCM (NOKIA)","TRAVAUX-NOKIA",
AQ2043="ACCESS-ISSUE","ACCESS-ISSUE",
AQ2043="Projet OCM (ZTE, NOKIA, autres projets)","TRAVAUX OCM",
AQ2043="No root CAuse","No root cause",
AQ2043="ODU HS","PDH",
AQ2043="IP &amp; VLAN","PDH",
AQ2043="Warehouse HUAWEI","SPARE-ISSUE",
AQ2043="SPARE-HS","SPARE-ISSUE",
AQ2043="Power Telco","BSS",AQ2043="no impacts","no impacts"
),"")</f>
        <v>No root cause</v>
      </c>
      <c r="AP2043" s="48" t="str" cm="1">
        <f t="array" ref="AP2043">IFERROR(_xlfn.IFS(
AQ2043="MPR ISSUE","TX ISSUE",
AQ2043="BSS Hardware Issue","RAN ISSUE",
AQ2043="Sites strategiques, MLL, Pylone, etc.","ENVTECH",
AQ2043="AKTIVCO DEFAUT GE &amp; POWER Cabinet","POWER ISSUE",
AQ2043="AKTIVCO Coupure ENEO &amp; Baisse de tension","POWER ISSUE",
AQ2043="Coupure ENEO &amp; Baisse de tension","POWER ISSUE",
AQ2043="Defaut GE &amp; POWER Cabinet","POWER ISSUE",
AQ2043="Sharing","POWER ISSUE",
AQ2043="Sites strategiques &amp; DataCenter","POWER ISSUE",
AQ2043="Exclu","Exclu",
AQ2043="SAT","TX ISSUE",
AQ2043="SPARE-ISSUE","SPARE-ISSUE",
AQ2043="Fiber CAmtel","TX ISSUE",
AQ2043="Fiber AOF","TX ISSUE",
AQ2043="Projet OCM (HUAWEI)","TRAVAUX-HUAWEI",
AQ2043="Projet OCM (NOKIA)","TRAVAUX -NOKIA",
AQ2043="ACCESS-ISSUE","ACCESS-ISSUE",
AQ2043="Projet OCM (ZTE, NOKIA, autres projets)","TRAVAUX OCM",
AQ2043="No root CAuse","No root cause",
AQ2043="ODU HS","TX ISSUE",
AQ2043="IP &amp; VLAN","TX ISSUE",
AQ2043="Warehouse HUAWEI","SPARE-ISSUE",
AQ2043="SPARE-HS","SPARE-ISSUE",
AQ2043="Power Telco","RAN ISSUE",AQ2043="no impacts","no impacts"
),"")</f>
        <v>No root cause</v>
      </c>
      <c r="AQ2043" s="126" t="s">
        <v>5344</v>
      </c>
      <c r="AR2043" s="48" t="str" cm="1">
        <f t="array" ref="AR2043">IFERROR(_xlfn.IFS(
AQ2043="MPR ISSUE","ACTIVE",
AQ2043="BSS Hardware Issue","ACTIVE",
AQ2043="Sites strategiques, MLL, Pylone, etc.","PASSIVE",
AQ2043="AKTIVCO DEFAUT GE &amp; POWER Cabinet","PASSIVE",
AQ2043="AKTIVCO Coupure ENEO &amp; Baisse de tension","PASSIVE",
AQ2043="Coupure ENEO &amp; Baisse de tension","PASSIVE",
AQ2043="Defaut GE &amp; POWER Cabinet","PASSIVE",
AQ2043="Sharing","PASSIVE",
AQ2043="Sites strategiques &amp; DataCenter","PASSIVE",
AQ2043="Exclu","Exclu",
AQ2043="SAT","ACTIVE",
AQ2043="SPARE-ISSUE","SPARE-ISSUE",
AQ2043="Fiber CAmtel","ACTIVE",
AQ2043="Fiber AOF","ACTIVE",
AQ2043="Projet OCM (HUAWEI)","PLANNED WORKS",
AQ2043="Projet OCM (NOKIA)","PLANNED WORKS",
AQ2043="ACCESS-ISSUE","ACCESS-ISSUE",
AQ2043="Projet OCM (ZTE, NOKIA, autres projets)","PLANNED WORKS",
AQ2043="No root CAuse","No root cause",
AQ2043="ODU HS","ACTIVE",
AQ2043="IP &amp; VLAN","ACTIVE",
AQ2043="Warehouse HUAWEI","SPARE-ISSUE",
AQ2043="SPARE-HS","SPARE-ISSUE",
AQ2043="Power Telco","ACTIVE", AQ2043="no impacts","no impacts"
),"")</f>
        <v>No root cause</v>
      </c>
      <c r="AS2043" s="92" t="s">
        <v>5537</v>
      </c>
      <c r="AT2043" s="98" t="s">
        <v>4291</v>
      </c>
      <c r="AV2043" s="17" t="s">
        <v>5537</v>
      </c>
      <c r="AW2043" s="7" t="s">
        <v>5537</v>
      </c>
      <c r="AX2043" s="6" t="s">
        <v>5537</v>
      </c>
      <c r="AY2043" s="7"/>
      <c r="AZ2043" s="3" t="s">
        <v>5537</v>
      </c>
      <c r="BA2043" s="18" t="s">
        <v>5537</v>
      </c>
      <c r="BB2043" s="18" t="s">
        <v>5537</v>
      </c>
      <c r="BC2043" s="18" t="s">
        <v>5537</v>
      </c>
      <c r="BD2043" s="18" t="s">
        <v>5537</v>
      </c>
      <c r="BE2043" s="18" t="s">
        <v>5537</v>
      </c>
      <c r="BF2043" s="18" t="s">
        <v>5537</v>
      </c>
      <c r="BG2043" s="18" t="s">
        <v>5537</v>
      </c>
      <c r="BH2043" s="18" t="s">
        <v>5537</v>
      </c>
      <c r="BI2043" s="18" t="s">
        <v>5537</v>
      </c>
      <c r="BJ2043" s="18" t="s">
        <v>5537</v>
      </c>
      <c r="BK2043" s="18" t="s">
        <v>5537</v>
      </c>
      <c r="BL2043" s="9" t="s">
        <v>5537</v>
      </c>
      <c r="BM2043" s="14" t="s">
        <v>5537</v>
      </c>
      <c r="BN2043" s="14" t="s">
        <v>5537</v>
      </c>
      <c r="BO2043" s="14" t="str">
        <f>_xlfn.XLOOKUP(B2043,'[4]cell downs 18042026 17h'!$B:$B,'[4]cell downs 18042026 17h'!$B:$B,"")</f>
        <v/>
      </c>
      <c r="BP2043" s="14" t="str">
        <f>_xlfn.XLOOKUP(B2043,'[5]Cells Huawei 19042026 15h'!$B:$B,'[5]Cells Huawei 19042026 15h'!$B:$B,"")</f>
        <v/>
      </c>
      <c r="BQ2043" s="9" t="str">
        <f>_xlfn.XLOOKUP(B2043,'[6]cells down 19042026 9H40'!$B:$B,'[6]cells down 19042026 9H40'!$B:$B,"")</f>
        <v/>
      </c>
      <c r="BR2043" s="9" t="s">
        <v>4291</v>
      </c>
      <c r="BS2043" s="9" t="s">
        <v>594</v>
      </c>
      <c r="BT2043" s="108"/>
    </row>
    <row r="2044" spans="1:72" s="9" customFormat="1" x14ac:dyDescent="0.35">
      <c r="A2044" s="1" t="s">
        <v>4293</v>
      </c>
      <c r="B2044" s="8" t="s">
        <v>4294</v>
      </c>
      <c r="C2044" s="3" t="str">
        <f>_xlfn.XLOOKUP(B2044,'[1]daily break down'!$D:$D,'[1]daily break down'!$E:$E,"")</f>
        <v>CENTRE</v>
      </c>
      <c r="D2044" s="1" t="s">
        <v>11</v>
      </c>
      <c r="E2044" s="1" t="s">
        <v>12</v>
      </c>
      <c r="F2044" s="3" t="s">
        <v>37</v>
      </c>
      <c r="G2044" s="1" t="s">
        <v>4295</v>
      </c>
      <c r="H2044" s="34" t="str">
        <f>_xlfn.XLOOKUP(B2044,[2]CALCULATION!$B:$B,[2]CALCULATION!$H:$H,"")</f>
        <v>ZTE</v>
      </c>
      <c r="I2044" s="28">
        <v>0</v>
      </c>
      <c r="J2044" s="28">
        <v>0</v>
      </c>
      <c r="K2044" s="28">
        <v>0</v>
      </c>
      <c r="L2044" s="28">
        <v>0</v>
      </c>
      <c r="M2044" s="28">
        <v>0</v>
      </c>
      <c r="N2044" s="28">
        <v>0</v>
      </c>
      <c r="O2044" s="28">
        <v>0</v>
      </c>
      <c r="P2044" s="28">
        <v>0</v>
      </c>
      <c r="Q2044" s="28">
        <v>0</v>
      </c>
      <c r="R2044" s="28">
        <v>0</v>
      </c>
      <c r="S2044" s="93">
        <v>0</v>
      </c>
      <c r="T2044" s="93">
        <f>_xlfn.XLOOKUP(B2044,'[3]Nur des jours'!$B:$B,'[3]Nur des jours'!$U:$U,"")</f>
        <v>0</v>
      </c>
      <c r="U2044" s="93">
        <v>0</v>
      </c>
      <c r="V2044" s="93">
        <v>0</v>
      </c>
      <c r="W2044" s="93">
        <v>0</v>
      </c>
      <c r="X2044" s="93">
        <v>0</v>
      </c>
      <c r="Y2044" s="93">
        <v>0</v>
      </c>
      <c r="Z2044" s="93">
        <v>0</v>
      </c>
      <c r="AA2044" s="93">
        <v>0</v>
      </c>
      <c r="AB2044" s="93">
        <v>0</v>
      </c>
      <c r="AC2044" s="93"/>
      <c r="AD2044" s="93">
        <v>0</v>
      </c>
      <c r="AE2044" s="93">
        <v>0</v>
      </c>
      <c r="AF2044" s="93">
        <v>0</v>
      </c>
      <c r="AG2044" s="93"/>
      <c r="AH2044" s="93">
        <v>0</v>
      </c>
      <c r="AI2044" s="93">
        <v>0</v>
      </c>
      <c r="AJ2044" s="93">
        <v>0</v>
      </c>
      <c r="AK2044" s="93">
        <v>0</v>
      </c>
      <c r="AL2044" s="93">
        <v>0</v>
      </c>
      <c r="AM2044" s="49" t="s">
        <v>5559</v>
      </c>
      <c r="AN2044" s="49"/>
      <c r="AO2044" s="48" t="str" cm="1">
        <f t="array" ref="AO2044">IFERROR(_xlfn.IFS(
AQ2044="MPR ISSUE","PDH",
AQ2044="BSS Hardware Issue","BSS",
AQ2044="Sites strategiques, MLL, Pylone, etc.","ENVTECH",
AQ2044="AKTIVCO DEFAUT GE &amp; POWER Cabinet","AKTIVCO",
AQ2044="AKTIVCO Coupure ENEO &amp; Baisse de tension","AKTIVCO GRID ONLY",
AQ2044="Coupure ENEO &amp; Baisse de tension","IHS GRID ONLY",
AQ2044="Defaut GE &amp; POWER Cabinet","IHS",
AQ2044="Sharing","Partners",
AQ2044="Sites strategiques &amp; DataCenter","SST &amp; DC",
AQ2044="Exclu","Exclu",
AQ2044="SAT","SAT",
AQ2044="SPARE-ISSUE","SPARE-ISSUE",
AQ2044="Fiber CAmtel","TRANS_FO_CAMTEL",
AQ2044="Fiber AOF","Fiber AOF",
AQ2044="Projet OCM (HUAWEI)","TRAVAUX-HUAWEI",
AQ2044="Projet OCM (NOKIA)","TRAVAUX-NOKIA",
AQ2044="ACCESS-ISSUE","ACCESS-ISSUE",
AQ2044="Projet OCM (ZTE, NOKIA, autres projets)","TRAVAUX OCM",
AQ2044="No root CAuse","No root cause",
AQ2044="ODU HS","PDH",
AQ2044="IP &amp; VLAN","PDH",
AQ2044="Warehouse HUAWEI","SPARE-ISSUE",
AQ2044="SPARE-HS","SPARE-ISSUE",
AQ2044="Power Telco","BSS",AQ2044="no impacts","no impacts"
),"")</f>
        <v>No root cause</v>
      </c>
      <c r="AP2044" s="48" t="str" cm="1">
        <f t="array" ref="AP2044">IFERROR(_xlfn.IFS(
AQ2044="MPR ISSUE","TX ISSUE",
AQ2044="BSS Hardware Issue","RAN ISSUE",
AQ2044="Sites strategiques, MLL, Pylone, etc.","ENVTECH",
AQ2044="AKTIVCO DEFAUT GE &amp; POWER Cabinet","POWER ISSUE",
AQ2044="AKTIVCO Coupure ENEO &amp; Baisse de tension","POWER ISSUE",
AQ2044="Coupure ENEO &amp; Baisse de tension","POWER ISSUE",
AQ2044="Defaut GE &amp; POWER Cabinet","POWER ISSUE",
AQ2044="Sharing","POWER ISSUE",
AQ2044="Sites strategiques &amp; DataCenter","POWER ISSUE",
AQ2044="Exclu","Exclu",
AQ2044="SAT","TX ISSUE",
AQ2044="SPARE-ISSUE","SPARE-ISSUE",
AQ2044="Fiber CAmtel","TX ISSUE",
AQ2044="Fiber AOF","TX ISSUE",
AQ2044="Projet OCM (HUAWEI)","TRAVAUX-HUAWEI",
AQ2044="Projet OCM (NOKIA)","TRAVAUX -NOKIA",
AQ2044="ACCESS-ISSUE","ACCESS-ISSUE",
AQ2044="Projet OCM (ZTE, NOKIA, autres projets)","TRAVAUX OCM",
AQ2044="No root CAuse","No root cause",
AQ2044="ODU HS","TX ISSUE",
AQ2044="IP &amp; VLAN","TX ISSUE",
AQ2044="Warehouse HUAWEI","SPARE-ISSUE",
AQ2044="SPARE-HS","SPARE-ISSUE",
AQ2044="Power Telco","RAN ISSUE",AQ2044="no impacts","no impacts"
),"")</f>
        <v>No root cause</v>
      </c>
      <c r="AQ2044" s="126" t="s">
        <v>5344</v>
      </c>
      <c r="AR2044" s="48" t="str" cm="1">
        <f t="array" ref="AR2044">IFERROR(_xlfn.IFS(
AQ2044="MPR ISSUE","ACTIVE",
AQ2044="BSS Hardware Issue","ACTIVE",
AQ2044="Sites strategiques, MLL, Pylone, etc.","PASSIVE",
AQ2044="AKTIVCO DEFAUT GE &amp; POWER Cabinet","PASSIVE",
AQ2044="AKTIVCO Coupure ENEO &amp; Baisse de tension","PASSIVE",
AQ2044="Coupure ENEO &amp; Baisse de tension","PASSIVE",
AQ2044="Defaut GE &amp; POWER Cabinet","PASSIVE",
AQ2044="Sharing","PASSIVE",
AQ2044="Sites strategiques &amp; DataCenter","PASSIVE",
AQ2044="Exclu","Exclu",
AQ2044="SAT","ACTIVE",
AQ2044="SPARE-ISSUE","SPARE-ISSUE",
AQ2044="Fiber CAmtel","ACTIVE",
AQ2044="Fiber AOF","ACTIVE",
AQ2044="Projet OCM (HUAWEI)","PLANNED WORKS",
AQ2044="Projet OCM (NOKIA)","PLANNED WORKS",
AQ2044="ACCESS-ISSUE","ACCESS-ISSUE",
AQ2044="Projet OCM (ZTE, NOKIA, autres projets)","PLANNED WORKS",
AQ2044="No root CAuse","No root cause",
AQ2044="ODU HS","ACTIVE",
AQ2044="IP &amp; VLAN","ACTIVE",
AQ2044="Warehouse HUAWEI","SPARE-ISSUE",
AQ2044="SPARE-HS","SPARE-ISSUE",
AQ2044="Power Telco","ACTIVE", AQ2044="no impacts","no impacts"
),"")</f>
        <v>No root cause</v>
      </c>
      <c r="AS2044" s="92" t="s">
        <v>5537</v>
      </c>
      <c r="AT2044" s="98" t="s">
        <v>4294</v>
      </c>
      <c r="AU2044" s="96"/>
      <c r="AV2044" s="17" t="s">
        <v>5537</v>
      </c>
      <c r="AW2044" s="7" t="s">
        <v>5537</v>
      </c>
      <c r="AX2044" s="6" t="s">
        <v>5537</v>
      </c>
      <c r="AY2044" s="7"/>
      <c r="AZ2044" s="3" t="s">
        <v>5537</v>
      </c>
      <c r="BA2044" s="18" t="s">
        <v>5537</v>
      </c>
      <c r="BB2044" s="18" t="s">
        <v>5537</v>
      </c>
      <c r="BC2044" s="18" t="s">
        <v>5537</v>
      </c>
      <c r="BD2044" s="18" t="s">
        <v>5537</v>
      </c>
      <c r="BE2044" s="18" t="s">
        <v>5537</v>
      </c>
      <c r="BF2044" s="18" t="s">
        <v>5537</v>
      </c>
      <c r="BG2044" s="18" t="s">
        <v>5537</v>
      </c>
      <c r="BH2044" s="18" t="s">
        <v>5537</v>
      </c>
      <c r="BI2044" s="18" t="s">
        <v>5537</v>
      </c>
      <c r="BJ2044" s="18" t="s">
        <v>5537</v>
      </c>
      <c r="BK2044" s="18" t="s">
        <v>5537</v>
      </c>
      <c r="BL2044" s="9" t="s">
        <v>5537</v>
      </c>
      <c r="BM2044" s="14" t="s">
        <v>5537</v>
      </c>
      <c r="BN2044" s="14" t="s">
        <v>5537</v>
      </c>
      <c r="BO2044" s="14" t="str">
        <f>_xlfn.XLOOKUP(B2044,'[4]cell downs 18042026 17h'!$B:$B,'[4]cell downs 18042026 17h'!$B:$B,"")</f>
        <v/>
      </c>
      <c r="BP2044" s="14" t="str">
        <f>_xlfn.XLOOKUP(B2044,'[5]Cells Huawei 19042026 15h'!$B:$B,'[5]Cells Huawei 19042026 15h'!$B:$B,"")</f>
        <v/>
      </c>
      <c r="BQ2044" s="9" t="str">
        <f>_xlfn.XLOOKUP(B2044,'[6]cells down 19042026 9H40'!$B:$B,'[6]cells down 19042026 9H40'!$B:$B,"")</f>
        <v/>
      </c>
      <c r="BR2044" s="9" t="s">
        <v>4294</v>
      </c>
      <c r="BS2044" s="9" t="s">
        <v>12</v>
      </c>
      <c r="BT2044" s="108"/>
    </row>
    <row r="2045" spans="1:72" s="9" customFormat="1" x14ac:dyDescent="0.35">
      <c r="A2045" s="1" t="s">
        <v>4303</v>
      </c>
      <c r="B2045" s="8" t="s">
        <v>4304</v>
      </c>
      <c r="C2045" s="3" t="str">
        <f>_xlfn.XLOOKUP(B2045,'[1]daily break down'!$D:$D,'[1]daily break down'!$E:$E,"")</f>
        <v>OUEST</v>
      </c>
      <c r="D2045" s="1"/>
      <c r="E2045" s="1"/>
      <c r="F2045" s="3" t="s">
        <v>102</v>
      </c>
      <c r="G2045" s="1" t="s">
        <v>4278</v>
      </c>
      <c r="H2045" s="32" t="str">
        <f>_xlfn.XLOOKUP(B2045,[2]CALCULATION!$B:$B,[2]CALCULATION!$H:$H,"")</f>
        <v>HUAWEI</v>
      </c>
      <c r="I2045" s="28">
        <v>0</v>
      </c>
      <c r="J2045" s="28">
        <v>0</v>
      </c>
      <c r="K2045" s="28">
        <v>0</v>
      </c>
      <c r="L2045" s="28">
        <v>0</v>
      </c>
      <c r="M2045" s="28">
        <v>0</v>
      </c>
      <c r="N2045" s="28">
        <v>0</v>
      </c>
      <c r="O2045" s="28">
        <v>0</v>
      </c>
      <c r="P2045" s="28">
        <v>0</v>
      </c>
      <c r="Q2045" s="28">
        <v>0</v>
      </c>
      <c r="R2045" s="28">
        <v>0</v>
      </c>
      <c r="S2045" s="93">
        <v>0</v>
      </c>
      <c r="T2045" s="93">
        <f>_xlfn.XLOOKUP(B2045,'[3]Nur des jours'!$B:$B,'[3]Nur des jours'!$U:$U,"")</f>
        <v>0</v>
      </c>
      <c r="U2045" s="93">
        <v>0</v>
      </c>
      <c r="V2045" s="93">
        <v>0</v>
      </c>
      <c r="W2045" s="93">
        <v>0</v>
      </c>
      <c r="X2045" s="93">
        <v>0</v>
      </c>
      <c r="Y2045" s="93">
        <v>0</v>
      </c>
      <c r="Z2045" s="93">
        <v>0</v>
      </c>
      <c r="AA2045" s="93">
        <v>0</v>
      </c>
      <c r="AB2045" s="93">
        <v>0</v>
      </c>
      <c r="AC2045" s="93"/>
      <c r="AD2045" s="93">
        <v>0</v>
      </c>
      <c r="AE2045" s="93">
        <v>0</v>
      </c>
      <c r="AF2045" s="93">
        <v>0</v>
      </c>
      <c r="AG2045" s="93"/>
      <c r="AH2045" s="93">
        <v>0</v>
      </c>
      <c r="AI2045" s="93">
        <v>0</v>
      </c>
      <c r="AJ2045" s="93">
        <v>0</v>
      </c>
      <c r="AK2045" s="93">
        <v>0</v>
      </c>
      <c r="AL2045" s="93">
        <v>0</v>
      </c>
      <c r="AM2045" s="49" t="s">
        <v>5559</v>
      </c>
      <c r="AN2045" s="49"/>
      <c r="AO2045" s="48" t="str" cm="1">
        <f t="array" ref="AO2045">IFERROR(_xlfn.IFS(
AQ2045="MPR ISSUE","PDH",
AQ2045="BSS Hardware Issue","BSS",
AQ2045="Sites strategiques, MLL, Pylone, etc.","ENVTECH",
AQ2045="AKTIVCO DEFAUT GE &amp; POWER Cabinet","AKTIVCO",
AQ2045="AKTIVCO Coupure ENEO &amp; Baisse de tension","AKTIVCO GRID ONLY",
AQ2045="Coupure ENEO &amp; Baisse de tension","IHS GRID ONLY",
AQ2045="Defaut GE &amp; POWER Cabinet","IHS",
AQ2045="Sharing","Partners",
AQ2045="Sites strategiques &amp; DataCenter","SST &amp; DC",
AQ2045="Exclu","Exclu",
AQ2045="SAT","SAT",
AQ2045="SPARE-ISSUE","SPARE-ISSUE",
AQ2045="Fiber CAmtel","TRANS_FO_CAMTEL",
AQ2045="Fiber AOF","Fiber AOF",
AQ2045="Projet OCM (HUAWEI)","TRAVAUX-HUAWEI",
AQ2045="Projet OCM (NOKIA)","TRAVAUX-NOKIA",
AQ2045="ACCESS-ISSUE","ACCESS-ISSUE",
AQ2045="Projet OCM (ZTE, NOKIA, autres projets)","TRAVAUX OCM",
AQ2045="No root CAuse","No root cause",
AQ2045="ODU HS","PDH",
AQ2045="IP &amp; VLAN","PDH",
AQ2045="Warehouse HUAWEI","SPARE-ISSUE",
AQ2045="SPARE-HS","SPARE-ISSUE",
AQ2045="Power Telco","BSS",AQ2045="no impacts","no impacts"
),"")</f>
        <v>No root cause</v>
      </c>
      <c r="AP2045" s="48" t="str" cm="1">
        <f t="array" ref="AP2045">IFERROR(_xlfn.IFS(
AQ2045="MPR ISSUE","TX ISSUE",
AQ2045="BSS Hardware Issue","RAN ISSUE",
AQ2045="Sites strategiques, MLL, Pylone, etc.","ENVTECH",
AQ2045="AKTIVCO DEFAUT GE &amp; POWER Cabinet","POWER ISSUE",
AQ2045="AKTIVCO Coupure ENEO &amp; Baisse de tension","POWER ISSUE",
AQ2045="Coupure ENEO &amp; Baisse de tension","POWER ISSUE",
AQ2045="Defaut GE &amp; POWER Cabinet","POWER ISSUE",
AQ2045="Sharing","POWER ISSUE",
AQ2045="Sites strategiques &amp; DataCenter","POWER ISSUE",
AQ2045="Exclu","Exclu",
AQ2045="SAT","TX ISSUE",
AQ2045="SPARE-ISSUE","SPARE-ISSUE",
AQ2045="Fiber CAmtel","TX ISSUE",
AQ2045="Fiber AOF","TX ISSUE",
AQ2045="Projet OCM (HUAWEI)","TRAVAUX-HUAWEI",
AQ2045="Projet OCM (NOKIA)","TRAVAUX -NOKIA",
AQ2045="ACCESS-ISSUE","ACCESS-ISSUE",
AQ2045="Projet OCM (ZTE, NOKIA, autres projets)","TRAVAUX OCM",
AQ2045="No root CAuse","No root cause",
AQ2045="ODU HS","TX ISSUE",
AQ2045="IP &amp; VLAN","TX ISSUE",
AQ2045="Warehouse HUAWEI","SPARE-ISSUE",
AQ2045="SPARE-HS","SPARE-ISSUE",
AQ2045="Power Telco","RAN ISSUE",AQ2045="no impacts","no impacts"
),"")</f>
        <v>No root cause</v>
      </c>
      <c r="AQ2045" s="67" t="s">
        <v>5344</v>
      </c>
      <c r="AR2045" s="48" t="str" cm="1">
        <f t="array" ref="AR2045">IFERROR(_xlfn.IFS(
AQ2045="MPR ISSUE","ACTIVE",
AQ2045="BSS Hardware Issue","ACTIVE",
AQ2045="Sites strategiques, MLL, Pylone, etc.","PASSIVE",
AQ2045="AKTIVCO DEFAUT GE &amp; POWER Cabinet","PASSIVE",
AQ2045="AKTIVCO Coupure ENEO &amp; Baisse de tension","PASSIVE",
AQ2045="Coupure ENEO &amp; Baisse de tension","PASSIVE",
AQ2045="Defaut GE &amp; POWER Cabinet","PASSIVE",
AQ2045="Sharing","PASSIVE",
AQ2045="Sites strategiques &amp; DataCenter","PASSIVE",
AQ2045="Exclu","Exclu",
AQ2045="SAT","ACTIVE",
AQ2045="SPARE-ISSUE","SPARE-ISSUE",
AQ2045="Fiber CAmtel","ACTIVE",
AQ2045="Fiber AOF","ACTIVE",
AQ2045="Projet OCM (HUAWEI)","PLANNED WORKS",
AQ2045="Projet OCM (NOKIA)","PLANNED WORKS",
AQ2045="ACCESS-ISSUE","ACCESS-ISSUE",
AQ2045="Projet OCM (ZTE, NOKIA, autres projets)","PLANNED WORKS",
AQ2045="No root CAuse","No root cause",
AQ2045="ODU HS","ACTIVE",
AQ2045="IP &amp; VLAN","ACTIVE",
AQ2045="Warehouse HUAWEI","SPARE-ISSUE",
AQ2045="SPARE-HS","SPARE-ISSUE",
AQ2045="Power Telco","ACTIVE", AQ2045="no impacts","no impacts"
),"")</f>
        <v>No root cause</v>
      </c>
      <c r="AS2045" s="92" t="s">
        <v>5537</v>
      </c>
      <c r="AT2045" s="98" t="s">
        <v>4304</v>
      </c>
      <c r="AV2045" s="17" t="s">
        <v>5537</v>
      </c>
      <c r="AW2045" s="7" t="s">
        <v>5537</v>
      </c>
      <c r="AX2045" s="6" t="s">
        <v>5537</v>
      </c>
      <c r="AY2045" s="7"/>
      <c r="AZ2045" s="3" t="s">
        <v>5537</v>
      </c>
      <c r="BA2045" s="18" t="s">
        <v>5537</v>
      </c>
      <c r="BB2045" s="18" t="s">
        <v>5537</v>
      </c>
      <c r="BC2045" s="18" t="s">
        <v>5537</v>
      </c>
      <c r="BD2045" s="18" t="s">
        <v>5537</v>
      </c>
      <c r="BE2045" s="18" t="s">
        <v>5537</v>
      </c>
      <c r="BF2045" s="18" t="s">
        <v>5537</v>
      </c>
      <c r="BG2045" s="18" t="s">
        <v>5537</v>
      </c>
      <c r="BH2045" s="18" t="s">
        <v>5537</v>
      </c>
      <c r="BI2045" s="18" t="s">
        <v>5537</v>
      </c>
      <c r="BJ2045" s="18" t="s">
        <v>5537</v>
      </c>
      <c r="BK2045" s="18" t="s">
        <v>5537</v>
      </c>
      <c r="BL2045" s="9" t="s">
        <v>5537</v>
      </c>
      <c r="BM2045" s="14" t="s">
        <v>5537</v>
      </c>
      <c r="BN2045" s="14" t="s">
        <v>5537</v>
      </c>
      <c r="BO2045" s="14" t="str">
        <f>_xlfn.XLOOKUP(B2045,'[4]cell downs 18042026 17h'!$B:$B,'[4]cell downs 18042026 17h'!$B:$B,"")</f>
        <v/>
      </c>
      <c r="BP2045" s="14" t="str">
        <f>_xlfn.XLOOKUP(B2045,'[5]Cells Huawei 19042026 15h'!$B:$B,'[5]Cells Huawei 19042026 15h'!$B:$B,"")</f>
        <v/>
      </c>
      <c r="BQ2045" s="9" t="str">
        <f>_xlfn.XLOOKUP(B2045,'[6]cells down 19042026 9H40'!$B:$B,'[6]cells down 19042026 9H40'!$B:$B,"")</f>
        <v/>
      </c>
      <c r="BR2045" s="9" t="s">
        <v>5537</v>
      </c>
      <c r="BS2045" s="9" t="s">
        <v>12</v>
      </c>
      <c r="BT2045" s="108"/>
    </row>
    <row r="2046" spans="1:72" s="9" customFormat="1" x14ac:dyDescent="0.35">
      <c r="A2046" s="1" t="s">
        <v>4305</v>
      </c>
      <c r="B2046" s="8" t="s">
        <v>4306</v>
      </c>
      <c r="C2046" s="3" t="str">
        <f>_xlfn.XLOOKUP(B2046,'[1]daily break down'!$D:$D,'[1]daily break down'!$E:$E,"")</f>
        <v>ADAMAOUA</v>
      </c>
      <c r="D2046" s="1" t="s">
        <v>11</v>
      </c>
      <c r="E2046" s="1" t="s">
        <v>83</v>
      </c>
      <c r="F2046" s="3" t="s">
        <v>90</v>
      </c>
      <c r="G2046" s="1" t="s">
        <v>4305</v>
      </c>
      <c r="H2046" s="32" t="str">
        <f>_xlfn.XLOOKUP(B2046,[2]CALCULATION!$B:$B,[2]CALCULATION!$H:$H,"")</f>
        <v>HUAWEI</v>
      </c>
      <c r="I2046" s="28">
        <v>0</v>
      </c>
      <c r="J2046" s="28">
        <v>0</v>
      </c>
      <c r="K2046" s="28">
        <v>0</v>
      </c>
      <c r="L2046" s="28">
        <v>0</v>
      </c>
      <c r="M2046" s="28">
        <v>0</v>
      </c>
      <c r="N2046" s="28">
        <v>0</v>
      </c>
      <c r="O2046" s="28">
        <v>0</v>
      </c>
      <c r="P2046" s="28">
        <v>0</v>
      </c>
      <c r="Q2046" s="28">
        <v>0</v>
      </c>
      <c r="R2046" s="28">
        <v>0</v>
      </c>
      <c r="S2046" s="93">
        <v>0</v>
      </c>
      <c r="T2046" s="93">
        <f>_xlfn.XLOOKUP(B2046,'[3]Nur des jours'!$B:$B,'[3]Nur des jours'!$U:$U,"")</f>
        <v>0</v>
      </c>
      <c r="U2046" s="93">
        <v>0</v>
      </c>
      <c r="V2046" s="93">
        <v>0</v>
      </c>
      <c r="W2046" s="93">
        <v>0</v>
      </c>
      <c r="X2046" s="93">
        <v>0</v>
      </c>
      <c r="Y2046" s="93">
        <v>0</v>
      </c>
      <c r="Z2046" s="93">
        <v>0</v>
      </c>
      <c r="AA2046" s="93">
        <v>0</v>
      </c>
      <c r="AB2046" s="93">
        <v>0</v>
      </c>
      <c r="AC2046" s="93"/>
      <c r="AD2046" s="93">
        <v>0</v>
      </c>
      <c r="AE2046" s="93">
        <v>0</v>
      </c>
      <c r="AF2046" s="93">
        <v>0</v>
      </c>
      <c r="AG2046" s="93"/>
      <c r="AH2046" s="93">
        <v>0</v>
      </c>
      <c r="AI2046" s="93">
        <v>0</v>
      </c>
      <c r="AJ2046" s="93">
        <v>0</v>
      </c>
      <c r="AK2046" s="93">
        <v>0</v>
      </c>
      <c r="AL2046" s="93">
        <v>0</v>
      </c>
      <c r="AM2046" s="49" t="s">
        <v>5559</v>
      </c>
      <c r="AN2046" s="49"/>
      <c r="AO2046" s="48" t="str" cm="1">
        <f t="array" ref="AO2046">IFERROR(_xlfn.IFS(
AQ2046="MPR ISSUE","PDH",
AQ2046="BSS Hardware Issue","BSS",
AQ2046="Sites strategiques, MLL, Pylone, etc.","ENVTECH",
AQ2046="AKTIVCO DEFAUT GE &amp; POWER Cabinet","AKTIVCO",
AQ2046="AKTIVCO Coupure ENEO &amp; Baisse de tension","AKTIVCO GRID ONLY",
AQ2046="Coupure ENEO &amp; Baisse de tension","IHS GRID ONLY",
AQ2046="Defaut GE &amp; POWER Cabinet","IHS",
AQ2046="Sharing","Partners",
AQ2046="Sites strategiques &amp; DataCenter","SST &amp; DC",
AQ2046="Exclu","Exclu",
AQ2046="SAT","SAT",
AQ2046="SPARE-ISSUE","SPARE-ISSUE",
AQ2046="Fiber CAmtel","TRANS_FO_CAMTEL",
AQ2046="Fiber AOF","Fiber AOF",
AQ2046="Projet OCM (HUAWEI)","TRAVAUX-HUAWEI",
AQ2046="Projet OCM (NOKIA)","TRAVAUX-NOKIA",
AQ2046="ACCESS-ISSUE","ACCESS-ISSUE",
AQ2046="Projet OCM (ZTE, NOKIA, autres projets)","TRAVAUX OCM",
AQ2046="No root CAuse","No root cause",
AQ2046="ODU HS","PDH",
AQ2046="IP &amp; VLAN","PDH",
AQ2046="Warehouse HUAWEI","SPARE-ISSUE",
AQ2046="SPARE-HS","SPARE-ISSUE",
AQ2046="Power Telco","BSS",AQ2046="no impacts","no impacts"
),"")</f>
        <v>No root cause</v>
      </c>
      <c r="AP2046" s="48" t="str" cm="1">
        <f t="array" ref="AP2046">IFERROR(_xlfn.IFS(
AQ2046="MPR ISSUE","TX ISSUE",
AQ2046="BSS Hardware Issue","RAN ISSUE",
AQ2046="Sites strategiques, MLL, Pylone, etc.","ENVTECH",
AQ2046="AKTIVCO DEFAUT GE &amp; POWER Cabinet","POWER ISSUE",
AQ2046="AKTIVCO Coupure ENEO &amp; Baisse de tension","POWER ISSUE",
AQ2046="Coupure ENEO &amp; Baisse de tension","POWER ISSUE",
AQ2046="Defaut GE &amp; POWER Cabinet","POWER ISSUE",
AQ2046="Sharing","POWER ISSUE",
AQ2046="Sites strategiques &amp; DataCenter","POWER ISSUE",
AQ2046="Exclu","Exclu",
AQ2046="SAT","TX ISSUE",
AQ2046="SPARE-ISSUE","SPARE-ISSUE",
AQ2046="Fiber CAmtel","TX ISSUE",
AQ2046="Fiber AOF","TX ISSUE",
AQ2046="Projet OCM (HUAWEI)","TRAVAUX-HUAWEI",
AQ2046="Projet OCM (NOKIA)","TRAVAUX -NOKIA",
AQ2046="ACCESS-ISSUE","ACCESS-ISSUE",
AQ2046="Projet OCM (ZTE, NOKIA, autres projets)","TRAVAUX OCM",
AQ2046="No root CAuse","No root cause",
AQ2046="ODU HS","TX ISSUE",
AQ2046="IP &amp; VLAN","TX ISSUE",
AQ2046="Warehouse HUAWEI","SPARE-ISSUE",
AQ2046="SPARE-HS","SPARE-ISSUE",
AQ2046="Power Telco","RAN ISSUE",AQ2046="no impacts","no impacts"
),"")</f>
        <v>No root cause</v>
      </c>
      <c r="AQ2046" s="126" t="s">
        <v>5344</v>
      </c>
      <c r="AR2046" s="48" t="str" cm="1">
        <f t="array" ref="AR2046">IFERROR(_xlfn.IFS(
AQ2046="MPR ISSUE","ACTIVE",
AQ2046="BSS Hardware Issue","ACTIVE",
AQ2046="Sites strategiques, MLL, Pylone, etc.","PASSIVE",
AQ2046="AKTIVCO DEFAUT GE &amp; POWER Cabinet","PASSIVE",
AQ2046="AKTIVCO Coupure ENEO &amp; Baisse de tension","PASSIVE",
AQ2046="Coupure ENEO &amp; Baisse de tension","PASSIVE",
AQ2046="Defaut GE &amp; POWER Cabinet","PASSIVE",
AQ2046="Sharing","PASSIVE",
AQ2046="Sites strategiques &amp; DataCenter","PASSIVE",
AQ2046="Exclu","Exclu",
AQ2046="SAT","ACTIVE",
AQ2046="SPARE-ISSUE","SPARE-ISSUE",
AQ2046="Fiber CAmtel","ACTIVE",
AQ2046="Fiber AOF","ACTIVE",
AQ2046="Projet OCM (HUAWEI)","PLANNED WORKS",
AQ2046="Projet OCM (NOKIA)","PLANNED WORKS",
AQ2046="ACCESS-ISSUE","ACCESS-ISSUE",
AQ2046="Projet OCM (ZTE, NOKIA, autres projets)","PLANNED WORKS",
AQ2046="No root CAuse","No root cause",
AQ2046="ODU HS","ACTIVE",
AQ2046="IP &amp; VLAN","ACTIVE",
AQ2046="Warehouse HUAWEI","SPARE-ISSUE",
AQ2046="SPARE-HS","SPARE-ISSUE",
AQ2046="Power Telco","ACTIVE", AQ2046="no impacts","no impacts"
),"")</f>
        <v>No root cause</v>
      </c>
      <c r="AS2046" s="92" t="s">
        <v>5537</v>
      </c>
      <c r="AT2046" s="98" t="s">
        <v>4306</v>
      </c>
      <c r="AV2046" s="17" t="s">
        <v>5537</v>
      </c>
      <c r="AW2046" s="7" t="s">
        <v>5537</v>
      </c>
      <c r="AX2046" s="6" t="s">
        <v>5537</v>
      </c>
      <c r="AY2046" s="7"/>
      <c r="AZ2046" s="3" t="s">
        <v>5537</v>
      </c>
      <c r="BA2046" s="18" t="s">
        <v>5537</v>
      </c>
      <c r="BB2046" s="18" t="s">
        <v>5537</v>
      </c>
      <c r="BC2046" s="18" t="s">
        <v>5537</v>
      </c>
      <c r="BD2046" s="18" t="s">
        <v>5537</v>
      </c>
      <c r="BE2046" s="18" t="s">
        <v>5537</v>
      </c>
      <c r="BF2046" s="18" t="s">
        <v>5537</v>
      </c>
      <c r="BG2046" s="18" t="s">
        <v>5537</v>
      </c>
      <c r="BH2046" s="18" t="s">
        <v>5537</v>
      </c>
      <c r="BI2046" s="18" t="s">
        <v>5537</v>
      </c>
      <c r="BJ2046" s="18" t="s">
        <v>5537</v>
      </c>
      <c r="BK2046" s="18" t="s">
        <v>5537</v>
      </c>
      <c r="BL2046" s="9" t="s">
        <v>5537</v>
      </c>
      <c r="BM2046" s="14" t="s">
        <v>5537</v>
      </c>
      <c r="BN2046" s="14" t="s">
        <v>5537</v>
      </c>
      <c r="BO2046" s="14" t="str">
        <f>_xlfn.XLOOKUP(B2046,'[4]cell downs 18042026 17h'!$B:$B,'[4]cell downs 18042026 17h'!$B:$B,"")</f>
        <v/>
      </c>
      <c r="BP2046" s="14" t="str">
        <f>_xlfn.XLOOKUP(B2046,'[5]Cells Huawei 19042026 15h'!$B:$B,'[5]Cells Huawei 19042026 15h'!$B:$B,"")</f>
        <v/>
      </c>
      <c r="BQ2046" s="9" t="str">
        <f>_xlfn.XLOOKUP(B2046,'[6]cells down 19042026 9H40'!$B:$B,'[6]cells down 19042026 9H40'!$B:$B,"")</f>
        <v/>
      </c>
      <c r="BR2046" s="9" t="s">
        <v>4306</v>
      </c>
      <c r="BS2046" s="9" t="s">
        <v>12</v>
      </c>
      <c r="BT2046" s="108"/>
    </row>
    <row r="2047" spans="1:72" s="9" customFormat="1" x14ac:dyDescent="0.35">
      <c r="A2047" s="1" t="s">
        <v>4307</v>
      </c>
      <c r="B2047" s="8" t="s">
        <v>4308</v>
      </c>
      <c r="C2047" s="3" t="str">
        <f>_xlfn.XLOOKUP(B2047,'[1]daily break down'!$D:$D,'[1]daily break down'!$E:$E,"")</f>
        <v>CENTRE</v>
      </c>
      <c r="D2047" s="1" t="s">
        <v>11</v>
      </c>
      <c r="E2047" s="1" t="s">
        <v>12</v>
      </c>
      <c r="F2047" s="3" t="s">
        <v>37</v>
      </c>
      <c r="G2047" s="1" t="s">
        <v>4309</v>
      </c>
      <c r="H2047" s="34" t="str">
        <f>_xlfn.XLOOKUP(B2047,[2]CALCULATION!$B:$B,[2]CALCULATION!$H:$H,"")</f>
        <v>ZTE</v>
      </c>
      <c r="I2047" s="28">
        <v>0</v>
      </c>
      <c r="J2047" s="28">
        <v>0</v>
      </c>
      <c r="K2047" s="28">
        <v>0</v>
      </c>
      <c r="L2047" s="28">
        <v>0</v>
      </c>
      <c r="M2047" s="28">
        <v>0</v>
      </c>
      <c r="N2047" s="28">
        <v>0</v>
      </c>
      <c r="O2047" s="28">
        <v>0</v>
      </c>
      <c r="P2047" s="28">
        <v>0</v>
      </c>
      <c r="Q2047" s="28">
        <v>0</v>
      </c>
      <c r="R2047" s="28">
        <v>0</v>
      </c>
      <c r="S2047" s="93">
        <v>0</v>
      </c>
      <c r="T2047" s="93">
        <f>_xlfn.XLOOKUP(B2047,'[3]Nur des jours'!$B:$B,'[3]Nur des jours'!$U:$U,"")</f>
        <v>0</v>
      </c>
      <c r="U2047" s="93">
        <v>0</v>
      </c>
      <c r="V2047" s="93">
        <v>0</v>
      </c>
      <c r="W2047" s="93">
        <v>0</v>
      </c>
      <c r="X2047" s="93">
        <v>0</v>
      </c>
      <c r="Y2047" s="93">
        <v>0</v>
      </c>
      <c r="Z2047" s="93">
        <v>0</v>
      </c>
      <c r="AA2047" s="93">
        <v>0</v>
      </c>
      <c r="AB2047" s="93">
        <v>0</v>
      </c>
      <c r="AC2047" s="93"/>
      <c r="AD2047" s="93">
        <v>0</v>
      </c>
      <c r="AE2047" s="93">
        <v>0</v>
      </c>
      <c r="AF2047" s="93">
        <v>0</v>
      </c>
      <c r="AG2047" s="93"/>
      <c r="AH2047" s="93">
        <v>0</v>
      </c>
      <c r="AI2047" s="93">
        <v>0</v>
      </c>
      <c r="AJ2047" s="93">
        <v>0</v>
      </c>
      <c r="AK2047" s="93">
        <v>0</v>
      </c>
      <c r="AL2047" s="93">
        <v>0</v>
      </c>
      <c r="AM2047" s="49" t="s">
        <v>5559</v>
      </c>
      <c r="AN2047" s="49"/>
      <c r="AO2047" s="48" t="str" cm="1">
        <f t="array" ref="AO2047">IFERROR(_xlfn.IFS(
AQ2047="MPR ISSUE","PDH",
AQ2047="BSS Hardware Issue","BSS",
AQ2047="Sites strategiques, MLL, Pylone, etc.","ENVTECH",
AQ2047="AKTIVCO DEFAUT GE &amp; POWER Cabinet","AKTIVCO",
AQ2047="AKTIVCO Coupure ENEO &amp; Baisse de tension","AKTIVCO GRID ONLY",
AQ2047="Coupure ENEO &amp; Baisse de tension","IHS GRID ONLY",
AQ2047="Defaut GE &amp; POWER Cabinet","IHS",
AQ2047="Sharing","Partners",
AQ2047="Sites strategiques &amp; DataCenter","SST &amp; DC",
AQ2047="Exclu","Exclu",
AQ2047="SAT","SAT",
AQ2047="SPARE-ISSUE","SPARE-ISSUE",
AQ2047="Fiber CAmtel","TRANS_FO_CAMTEL",
AQ2047="Fiber AOF","Fiber AOF",
AQ2047="Projet OCM (HUAWEI)","TRAVAUX-HUAWEI",
AQ2047="Projet OCM (NOKIA)","TRAVAUX-NOKIA",
AQ2047="ACCESS-ISSUE","ACCESS-ISSUE",
AQ2047="Projet OCM (ZTE, NOKIA, autres projets)","TRAVAUX OCM",
AQ2047="No root CAuse","No root cause",
AQ2047="ODU HS","PDH",
AQ2047="IP &amp; VLAN","PDH",
AQ2047="Warehouse HUAWEI","SPARE-ISSUE",
AQ2047="SPARE-HS","SPARE-ISSUE",
AQ2047="Power Telco","BSS",AQ2047="no impacts","no impacts"
),"")</f>
        <v>No root cause</v>
      </c>
      <c r="AP2047" s="48" t="str" cm="1">
        <f t="array" ref="AP2047">IFERROR(_xlfn.IFS(
AQ2047="MPR ISSUE","TX ISSUE",
AQ2047="BSS Hardware Issue","RAN ISSUE",
AQ2047="Sites strategiques, MLL, Pylone, etc.","ENVTECH",
AQ2047="AKTIVCO DEFAUT GE &amp; POWER Cabinet","POWER ISSUE",
AQ2047="AKTIVCO Coupure ENEO &amp; Baisse de tension","POWER ISSUE",
AQ2047="Coupure ENEO &amp; Baisse de tension","POWER ISSUE",
AQ2047="Defaut GE &amp; POWER Cabinet","POWER ISSUE",
AQ2047="Sharing","POWER ISSUE",
AQ2047="Sites strategiques &amp; DataCenter","POWER ISSUE",
AQ2047="Exclu","Exclu",
AQ2047="SAT","TX ISSUE",
AQ2047="SPARE-ISSUE","SPARE-ISSUE",
AQ2047="Fiber CAmtel","TX ISSUE",
AQ2047="Fiber AOF","TX ISSUE",
AQ2047="Projet OCM (HUAWEI)","TRAVAUX-HUAWEI",
AQ2047="Projet OCM (NOKIA)","TRAVAUX -NOKIA",
AQ2047="ACCESS-ISSUE","ACCESS-ISSUE",
AQ2047="Projet OCM (ZTE, NOKIA, autres projets)","TRAVAUX OCM",
AQ2047="No root CAuse","No root cause",
AQ2047="ODU HS","TX ISSUE",
AQ2047="IP &amp; VLAN","TX ISSUE",
AQ2047="Warehouse HUAWEI","SPARE-ISSUE",
AQ2047="SPARE-HS","SPARE-ISSUE",
AQ2047="Power Telco","RAN ISSUE",AQ2047="no impacts","no impacts"
),"")</f>
        <v>No root cause</v>
      </c>
      <c r="AQ2047" s="126" t="s">
        <v>5344</v>
      </c>
      <c r="AR2047" s="48" t="str" cm="1">
        <f t="array" ref="AR2047">IFERROR(_xlfn.IFS(
AQ2047="MPR ISSUE","ACTIVE",
AQ2047="BSS Hardware Issue","ACTIVE",
AQ2047="Sites strategiques, MLL, Pylone, etc.","PASSIVE",
AQ2047="AKTIVCO DEFAUT GE &amp; POWER Cabinet","PASSIVE",
AQ2047="AKTIVCO Coupure ENEO &amp; Baisse de tension","PASSIVE",
AQ2047="Coupure ENEO &amp; Baisse de tension","PASSIVE",
AQ2047="Defaut GE &amp; POWER Cabinet","PASSIVE",
AQ2047="Sharing","PASSIVE",
AQ2047="Sites strategiques &amp; DataCenter","PASSIVE",
AQ2047="Exclu","Exclu",
AQ2047="SAT","ACTIVE",
AQ2047="SPARE-ISSUE","SPARE-ISSUE",
AQ2047="Fiber CAmtel","ACTIVE",
AQ2047="Fiber AOF","ACTIVE",
AQ2047="Projet OCM (HUAWEI)","PLANNED WORKS",
AQ2047="Projet OCM (NOKIA)","PLANNED WORKS",
AQ2047="ACCESS-ISSUE","ACCESS-ISSUE",
AQ2047="Projet OCM (ZTE, NOKIA, autres projets)","PLANNED WORKS",
AQ2047="No root CAuse","No root cause",
AQ2047="ODU HS","ACTIVE",
AQ2047="IP &amp; VLAN","ACTIVE",
AQ2047="Warehouse HUAWEI","SPARE-ISSUE",
AQ2047="SPARE-HS","SPARE-ISSUE",
AQ2047="Power Telco","ACTIVE", AQ2047="no impacts","no impacts"
),"")</f>
        <v>No root cause</v>
      </c>
      <c r="AS2047" s="92" t="s">
        <v>5537</v>
      </c>
      <c r="AT2047" s="98" t="s">
        <v>4308</v>
      </c>
      <c r="AV2047" s="17" t="s">
        <v>5537</v>
      </c>
      <c r="AW2047" s="7" t="s">
        <v>5537</v>
      </c>
      <c r="AX2047" s="6" t="s">
        <v>5537</v>
      </c>
      <c r="AY2047" s="7"/>
      <c r="AZ2047" s="3" t="s">
        <v>5537</v>
      </c>
      <c r="BA2047" s="18" t="s">
        <v>5537</v>
      </c>
      <c r="BB2047" s="18" t="s">
        <v>5537</v>
      </c>
      <c r="BC2047" s="18" t="s">
        <v>5537</v>
      </c>
      <c r="BD2047" s="18" t="s">
        <v>5537</v>
      </c>
      <c r="BE2047" s="18" t="s">
        <v>5537</v>
      </c>
      <c r="BF2047" s="18" t="s">
        <v>5537</v>
      </c>
      <c r="BG2047" s="18" t="s">
        <v>5537</v>
      </c>
      <c r="BH2047" s="18" t="s">
        <v>5537</v>
      </c>
      <c r="BI2047" s="18" t="s">
        <v>5537</v>
      </c>
      <c r="BJ2047" s="18" t="s">
        <v>5537</v>
      </c>
      <c r="BK2047" s="18" t="s">
        <v>5537</v>
      </c>
      <c r="BL2047" s="9" t="s">
        <v>5537</v>
      </c>
      <c r="BM2047" s="14" t="s">
        <v>5537</v>
      </c>
      <c r="BN2047" s="14" t="s">
        <v>5537</v>
      </c>
      <c r="BO2047" s="14" t="str">
        <f>_xlfn.XLOOKUP(B2047,'[4]cell downs 18042026 17h'!$B:$B,'[4]cell downs 18042026 17h'!$B:$B,"")</f>
        <v/>
      </c>
      <c r="BP2047" s="14" t="str">
        <f>_xlfn.XLOOKUP(B2047,'[5]Cells Huawei 19042026 15h'!$B:$B,'[5]Cells Huawei 19042026 15h'!$B:$B,"")</f>
        <v/>
      </c>
      <c r="BQ2047" s="9" t="str">
        <f>_xlfn.XLOOKUP(B2047,'[6]cells down 19042026 9H40'!$B:$B,'[6]cells down 19042026 9H40'!$B:$B,"")</f>
        <v/>
      </c>
      <c r="BR2047" s="9" t="s">
        <v>4308</v>
      </c>
      <c r="BS2047" s="9" t="s">
        <v>12</v>
      </c>
      <c r="BT2047" s="108"/>
    </row>
    <row r="2048" spans="1:72" s="9" customFormat="1" x14ac:dyDescent="0.35">
      <c r="A2048" s="1" t="s">
        <v>4312</v>
      </c>
      <c r="B2048" s="8" t="s">
        <v>4313</v>
      </c>
      <c r="C2048" s="3" t="str">
        <f>_xlfn.XLOOKUP(B2048,'[1]daily break down'!$D:$D,'[1]daily break down'!$E:$E,"")</f>
        <v>OUEST</v>
      </c>
      <c r="D2048" s="1" t="s">
        <v>11</v>
      </c>
      <c r="E2048" s="1" t="s">
        <v>12</v>
      </c>
      <c r="F2048" s="3" t="s">
        <v>102</v>
      </c>
      <c r="G2048" s="1" t="s">
        <v>4068</v>
      </c>
      <c r="H2048" s="32" t="str">
        <f>_xlfn.XLOOKUP(B2048,[2]CALCULATION!$B:$B,[2]CALCULATION!$H:$H,"")</f>
        <v>HUAWEI</v>
      </c>
      <c r="I2048" s="28">
        <v>0</v>
      </c>
      <c r="J2048" s="28">
        <v>0</v>
      </c>
      <c r="K2048" s="28">
        <v>0</v>
      </c>
      <c r="L2048" s="28">
        <v>0</v>
      </c>
      <c r="M2048" s="28">
        <v>0</v>
      </c>
      <c r="N2048" s="28">
        <v>0</v>
      </c>
      <c r="O2048" s="28">
        <v>0</v>
      </c>
      <c r="P2048" s="28">
        <v>0</v>
      </c>
      <c r="Q2048" s="28">
        <v>0</v>
      </c>
      <c r="R2048" s="28">
        <v>0</v>
      </c>
      <c r="S2048" s="93">
        <v>0</v>
      </c>
      <c r="T2048" s="93">
        <f>_xlfn.XLOOKUP(B2048,'[3]Nur des jours'!$B:$B,'[3]Nur des jours'!$U:$U,"")</f>
        <v>0</v>
      </c>
      <c r="U2048" s="93">
        <v>0</v>
      </c>
      <c r="V2048" s="93">
        <v>0</v>
      </c>
      <c r="W2048" s="93">
        <v>0</v>
      </c>
      <c r="X2048" s="93">
        <v>0</v>
      </c>
      <c r="Y2048" s="93">
        <v>0</v>
      </c>
      <c r="Z2048" s="93">
        <v>0</v>
      </c>
      <c r="AA2048" s="93">
        <v>0</v>
      </c>
      <c r="AB2048" s="93">
        <v>0</v>
      </c>
      <c r="AC2048" s="93"/>
      <c r="AD2048" s="93">
        <v>0</v>
      </c>
      <c r="AE2048" s="93">
        <v>0</v>
      </c>
      <c r="AF2048" s="93">
        <v>0</v>
      </c>
      <c r="AG2048" s="93"/>
      <c r="AH2048" s="93">
        <v>0</v>
      </c>
      <c r="AI2048" s="93">
        <v>0</v>
      </c>
      <c r="AJ2048" s="93">
        <v>0</v>
      </c>
      <c r="AK2048" s="93">
        <v>0</v>
      </c>
      <c r="AL2048" s="93">
        <v>0</v>
      </c>
      <c r="AM2048" s="49" t="s">
        <v>5559</v>
      </c>
      <c r="AN2048" s="49"/>
      <c r="AO2048" s="48" t="str" cm="1">
        <f t="array" ref="AO2048">IFERROR(_xlfn.IFS(
AQ2048="MPR ISSUE","PDH",
AQ2048="BSS Hardware Issue","BSS",
AQ2048="Sites strategiques, MLL, Pylone, etc.","ENVTECH",
AQ2048="AKTIVCO DEFAUT GE &amp; POWER Cabinet","AKTIVCO",
AQ2048="AKTIVCO Coupure ENEO &amp; Baisse de tension","AKTIVCO GRID ONLY",
AQ2048="Coupure ENEO &amp; Baisse de tension","IHS GRID ONLY",
AQ2048="Defaut GE &amp; POWER Cabinet","IHS",
AQ2048="Sharing","Partners",
AQ2048="Sites strategiques &amp; DataCenter","SST &amp; DC",
AQ2048="Exclu","Exclu",
AQ2048="SAT","SAT",
AQ2048="SPARE-ISSUE","SPARE-ISSUE",
AQ2048="Fiber CAmtel","TRANS_FO_CAMTEL",
AQ2048="Fiber AOF","Fiber AOF",
AQ2048="Projet OCM (HUAWEI)","TRAVAUX-HUAWEI",
AQ2048="Projet OCM (NOKIA)","TRAVAUX-NOKIA",
AQ2048="ACCESS-ISSUE","ACCESS-ISSUE",
AQ2048="Projet OCM (ZTE, NOKIA, autres projets)","TRAVAUX OCM",
AQ2048="No root CAuse","No root cause",
AQ2048="ODU HS","PDH",
AQ2048="IP &amp; VLAN","PDH",
AQ2048="Warehouse HUAWEI","SPARE-ISSUE",
AQ2048="SPARE-HS","SPARE-ISSUE",
AQ2048="Power Telco","BSS",AQ2048="no impacts","no impacts"
),"")</f>
        <v>No root cause</v>
      </c>
      <c r="AP2048" s="48" t="str" cm="1">
        <f t="array" ref="AP2048">IFERROR(_xlfn.IFS(
AQ2048="MPR ISSUE","TX ISSUE",
AQ2048="BSS Hardware Issue","RAN ISSUE",
AQ2048="Sites strategiques, MLL, Pylone, etc.","ENVTECH",
AQ2048="AKTIVCO DEFAUT GE &amp; POWER Cabinet","POWER ISSUE",
AQ2048="AKTIVCO Coupure ENEO &amp; Baisse de tension","POWER ISSUE",
AQ2048="Coupure ENEO &amp; Baisse de tension","POWER ISSUE",
AQ2048="Defaut GE &amp; POWER Cabinet","POWER ISSUE",
AQ2048="Sharing","POWER ISSUE",
AQ2048="Sites strategiques &amp; DataCenter","POWER ISSUE",
AQ2048="Exclu","Exclu",
AQ2048="SAT","TX ISSUE",
AQ2048="SPARE-ISSUE","SPARE-ISSUE",
AQ2048="Fiber CAmtel","TX ISSUE",
AQ2048="Fiber AOF","TX ISSUE",
AQ2048="Projet OCM (HUAWEI)","TRAVAUX-HUAWEI",
AQ2048="Projet OCM (NOKIA)","TRAVAUX -NOKIA",
AQ2048="ACCESS-ISSUE","ACCESS-ISSUE",
AQ2048="Projet OCM (ZTE, NOKIA, autres projets)","TRAVAUX OCM",
AQ2048="No root CAuse","No root cause",
AQ2048="ODU HS","TX ISSUE",
AQ2048="IP &amp; VLAN","TX ISSUE",
AQ2048="Warehouse HUAWEI","SPARE-ISSUE",
AQ2048="SPARE-HS","SPARE-ISSUE",
AQ2048="Power Telco","RAN ISSUE",AQ2048="no impacts","no impacts"
),"")</f>
        <v>No root cause</v>
      </c>
      <c r="AQ2048" s="126" t="s">
        <v>5344</v>
      </c>
      <c r="AR2048" s="48" t="str" cm="1">
        <f t="array" ref="AR2048">IFERROR(_xlfn.IFS(
AQ2048="MPR ISSUE","ACTIVE",
AQ2048="BSS Hardware Issue","ACTIVE",
AQ2048="Sites strategiques, MLL, Pylone, etc.","PASSIVE",
AQ2048="AKTIVCO DEFAUT GE &amp; POWER Cabinet","PASSIVE",
AQ2048="AKTIVCO Coupure ENEO &amp; Baisse de tension","PASSIVE",
AQ2048="Coupure ENEO &amp; Baisse de tension","PASSIVE",
AQ2048="Defaut GE &amp; POWER Cabinet","PASSIVE",
AQ2048="Sharing","PASSIVE",
AQ2048="Sites strategiques &amp; DataCenter","PASSIVE",
AQ2048="Exclu","Exclu",
AQ2048="SAT","ACTIVE",
AQ2048="SPARE-ISSUE","SPARE-ISSUE",
AQ2048="Fiber CAmtel","ACTIVE",
AQ2048="Fiber AOF","ACTIVE",
AQ2048="Projet OCM (HUAWEI)","PLANNED WORKS",
AQ2048="Projet OCM (NOKIA)","PLANNED WORKS",
AQ2048="ACCESS-ISSUE","ACCESS-ISSUE",
AQ2048="Projet OCM (ZTE, NOKIA, autres projets)","PLANNED WORKS",
AQ2048="No root CAuse","No root cause",
AQ2048="ODU HS","ACTIVE",
AQ2048="IP &amp; VLAN","ACTIVE",
AQ2048="Warehouse HUAWEI","SPARE-ISSUE",
AQ2048="SPARE-HS","SPARE-ISSUE",
AQ2048="Power Telco","ACTIVE", AQ2048="no impacts","no impacts"
),"")</f>
        <v>No root cause</v>
      </c>
      <c r="AS2048" s="92" t="s">
        <v>5537</v>
      </c>
      <c r="AT2048" s="98" t="s">
        <v>4313</v>
      </c>
      <c r="AV2048" s="17" t="s">
        <v>5537</v>
      </c>
      <c r="AW2048" s="7" t="s">
        <v>5537</v>
      </c>
      <c r="AX2048" s="6" t="s">
        <v>5537</v>
      </c>
      <c r="AY2048" s="7"/>
      <c r="AZ2048" s="3" t="s">
        <v>5537</v>
      </c>
      <c r="BA2048" s="18" t="s">
        <v>5537</v>
      </c>
      <c r="BB2048" s="18" t="s">
        <v>5537</v>
      </c>
      <c r="BC2048" s="18" t="s">
        <v>5537</v>
      </c>
      <c r="BD2048" s="18" t="s">
        <v>5537</v>
      </c>
      <c r="BE2048" s="18" t="s">
        <v>5537</v>
      </c>
      <c r="BF2048" s="18" t="s">
        <v>5537</v>
      </c>
      <c r="BG2048" s="18" t="s">
        <v>5537</v>
      </c>
      <c r="BH2048" s="18" t="s">
        <v>5537</v>
      </c>
      <c r="BI2048" s="18" t="s">
        <v>5537</v>
      </c>
      <c r="BJ2048" s="18" t="s">
        <v>5537</v>
      </c>
      <c r="BK2048" s="18" t="s">
        <v>5537</v>
      </c>
      <c r="BL2048" s="9" t="s">
        <v>5537</v>
      </c>
      <c r="BM2048" s="14" t="s">
        <v>5537</v>
      </c>
      <c r="BN2048" s="14" t="s">
        <v>5537</v>
      </c>
      <c r="BO2048" s="14" t="str">
        <f>_xlfn.XLOOKUP(B2048,'[4]cell downs 18042026 17h'!$B:$B,'[4]cell downs 18042026 17h'!$B:$B,"")</f>
        <v/>
      </c>
      <c r="BP2048" s="14" t="str">
        <f>_xlfn.XLOOKUP(B2048,'[5]Cells Huawei 19042026 15h'!$B:$B,'[5]Cells Huawei 19042026 15h'!$B:$B,"")</f>
        <v/>
      </c>
      <c r="BQ2048" s="9" t="str">
        <f>_xlfn.XLOOKUP(B2048,'[6]cells down 19042026 9H40'!$B:$B,'[6]cells down 19042026 9H40'!$B:$B,"")</f>
        <v/>
      </c>
      <c r="BR2048" s="9" t="s">
        <v>4313</v>
      </c>
      <c r="BS2048" s="9" t="s">
        <v>5537</v>
      </c>
      <c r="BT2048" s="108"/>
    </row>
    <row r="2049" spans="1:72" s="9" customFormat="1" x14ac:dyDescent="0.35">
      <c r="A2049" s="1" t="s">
        <v>3531</v>
      </c>
      <c r="B2049" s="8" t="s">
        <v>4339</v>
      </c>
      <c r="C2049" s="3" t="str">
        <f>_xlfn.XLOOKUP(B2049,'[1]daily break down'!$D:$D,'[1]daily break down'!$E:$E,"")</f>
        <v>CENTRE</v>
      </c>
      <c r="D2049" s="1" t="s">
        <v>11</v>
      </c>
      <c r="E2049" s="1" t="s">
        <v>12</v>
      </c>
      <c r="F2049" s="3" t="s">
        <v>37</v>
      </c>
      <c r="G2049" s="1" t="s">
        <v>3531</v>
      </c>
      <c r="H2049" s="34" t="str">
        <f>_xlfn.XLOOKUP(B2049,[2]CALCULATION!$B:$B,[2]CALCULATION!$H:$H,"")</f>
        <v>ZTE</v>
      </c>
      <c r="I2049" s="28">
        <v>0</v>
      </c>
      <c r="J2049" s="28">
        <v>0</v>
      </c>
      <c r="K2049" s="28">
        <v>0</v>
      </c>
      <c r="L2049" s="28">
        <v>0</v>
      </c>
      <c r="M2049" s="28">
        <v>0</v>
      </c>
      <c r="N2049" s="28">
        <v>0</v>
      </c>
      <c r="O2049" s="28">
        <v>0</v>
      </c>
      <c r="P2049" s="28">
        <v>0</v>
      </c>
      <c r="Q2049" s="28">
        <v>0</v>
      </c>
      <c r="R2049" s="28">
        <v>0</v>
      </c>
      <c r="S2049" s="93">
        <v>0</v>
      </c>
      <c r="T2049" s="93">
        <f>_xlfn.XLOOKUP(B2049,'[3]Nur des jours'!$B:$B,'[3]Nur des jours'!$U:$U,"")</f>
        <v>0</v>
      </c>
      <c r="U2049" s="93">
        <v>0</v>
      </c>
      <c r="V2049" s="93">
        <v>0</v>
      </c>
      <c r="W2049" s="93">
        <v>0</v>
      </c>
      <c r="X2049" s="93">
        <v>0</v>
      </c>
      <c r="Y2049" s="93">
        <v>0</v>
      </c>
      <c r="Z2049" s="93">
        <v>0</v>
      </c>
      <c r="AA2049" s="93">
        <v>0</v>
      </c>
      <c r="AB2049" s="93">
        <v>0</v>
      </c>
      <c r="AC2049" s="93"/>
      <c r="AD2049" s="93">
        <v>0</v>
      </c>
      <c r="AE2049" s="93">
        <v>0</v>
      </c>
      <c r="AF2049" s="93">
        <v>0</v>
      </c>
      <c r="AG2049" s="93"/>
      <c r="AH2049" s="93">
        <v>0</v>
      </c>
      <c r="AI2049" s="93">
        <v>0</v>
      </c>
      <c r="AJ2049" s="93">
        <v>0</v>
      </c>
      <c r="AK2049" s="93">
        <v>0</v>
      </c>
      <c r="AL2049" s="93">
        <v>0</v>
      </c>
      <c r="AM2049" s="49" t="s">
        <v>5559</v>
      </c>
      <c r="AN2049" s="49"/>
      <c r="AO2049" s="48" t="str" cm="1">
        <f t="array" ref="AO2049">IFERROR(_xlfn.IFS(
AQ2049="MPR ISSUE","PDH",
AQ2049="BSS Hardware Issue","BSS",
AQ2049="Sites strategiques, MLL, Pylone, etc.","ENVTECH",
AQ2049="AKTIVCO DEFAUT GE &amp; POWER Cabinet","AKTIVCO",
AQ2049="AKTIVCO Coupure ENEO &amp; Baisse de tension","AKTIVCO GRID ONLY",
AQ2049="Coupure ENEO &amp; Baisse de tension","IHS GRID ONLY",
AQ2049="Defaut GE &amp; POWER Cabinet","IHS",
AQ2049="Sharing","Partners",
AQ2049="Sites strategiques &amp; DataCenter","SST &amp; DC",
AQ2049="Exclu","Exclu",
AQ2049="SAT","SAT",
AQ2049="SPARE-ISSUE","SPARE-ISSUE",
AQ2049="Fiber CAmtel","TRANS_FO_CAMTEL",
AQ2049="Fiber AOF","Fiber AOF",
AQ2049="Projet OCM (HUAWEI)","TRAVAUX-HUAWEI",
AQ2049="Projet OCM (NOKIA)","TRAVAUX-NOKIA",
AQ2049="ACCESS-ISSUE","ACCESS-ISSUE",
AQ2049="Projet OCM (ZTE, NOKIA, autres projets)","TRAVAUX OCM",
AQ2049="No root CAuse","No root cause",
AQ2049="ODU HS","PDH",
AQ2049="IP &amp; VLAN","PDH",
AQ2049="Warehouse HUAWEI","SPARE-ISSUE",
AQ2049="SPARE-HS","SPARE-ISSUE",
AQ2049="Power Telco","BSS",AQ2049="no impacts","no impacts"
),"")</f>
        <v>No root cause</v>
      </c>
      <c r="AP2049" s="48" t="str" cm="1">
        <f t="array" ref="AP2049">IFERROR(_xlfn.IFS(
AQ2049="MPR ISSUE","TX ISSUE",
AQ2049="BSS Hardware Issue","RAN ISSUE",
AQ2049="Sites strategiques, MLL, Pylone, etc.","ENVTECH",
AQ2049="AKTIVCO DEFAUT GE &amp; POWER Cabinet","POWER ISSUE",
AQ2049="AKTIVCO Coupure ENEO &amp; Baisse de tension","POWER ISSUE",
AQ2049="Coupure ENEO &amp; Baisse de tension","POWER ISSUE",
AQ2049="Defaut GE &amp; POWER Cabinet","POWER ISSUE",
AQ2049="Sharing","POWER ISSUE",
AQ2049="Sites strategiques &amp; DataCenter","POWER ISSUE",
AQ2049="Exclu","Exclu",
AQ2049="SAT","TX ISSUE",
AQ2049="SPARE-ISSUE","SPARE-ISSUE",
AQ2049="Fiber CAmtel","TX ISSUE",
AQ2049="Fiber AOF","TX ISSUE",
AQ2049="Projet OCM (HUAWEI)","TRAVAUX-HUAWEI",
AQ2049="Projet OCM (NOKIA)","TRAVAUX -NOKIA",
AQ2049="ACCESS-ISSUE","ACCESS-ISSUE",
AQ2049="Projet OCM (ZTE, NOKIA, autres projets)","TRAVAUX OCM",
AQ2049="No root CAuse","No root cause",
AQ2049="ODU HS","TX ISSUE",
AQ2049="IP &amp; VLAN","TX ISSUE",
AQ2049="Warehouse HUAWEI","SPARE-ISSUE",
AQ2049="SPARE-HS","SPARE-ISSUE",
AQ2049="Power Telco","RAN ISSUE",AQ2049="no impacts","no impacts"
),"")</f>
        <v>No root cause</v>
      </c>
      <c r="AQ2049" s="126" t="s">
        <v>5344</v>
      </c>
      <c r="AR2049" s="48" t="str" cm="1">
        <f t="array" ref="AR2049">IFERROR(_xlfn.IFS(
AQ2049="MPR ISSUE","ACTIVE",
AQ2049="BSS Hardware Issue","ACTIVE",
AQ2049="Sites strategiques, MLL, Pylone, etc.","PASSIVE",
AQ2049="AKTIVCO DEFAUT GE &amp; POWER Cabinet","PASSIVE",
AQ2049="AKTIVCO Coupure ENEO &amp; Baisse de tension","PASSIVE",
AQ2049="Coupure ENEO &amp; Baisse de tension","PASSIVE",
AQ2049="Defaut GE &amp; POWER Cabinet","PASSIVE",
AQ2049="Sharing","PASSIVE",
AQ2049="Sites strategiques &amp; DataCenter","PASSIVE",
AQ2049="Exclu","Exclu",
AQ2049="SAT","ACTIVE",
AQ2049="SPARE-ISSUE","SPARE-ISSUE",
AQ2049="Fiber CAmtel","ACTIVE",
AQ2049="Fiber AOF","ACTIVE",
AQ2049="Projet OCM (HUAWEI)","PLANNED WORKS",
AQ2049="Projet OCM (NOKIA)","PLANNED WORKS",
AQ2049="ACCESS-ISSUE","ACCESS-ISSUE",
AQ2049="Projet OCM (ZTE, NOKIA, autres projets)","PLANNED WORKS",
AQ2049="No root CAuse","No root cause",
AQ2049="ODU HS","ACTIVE",
AQ2049="IP &amp; VLAN","ACTIVE",
AQ2049="Warehouse HUAWEI","SPARE-ISSUE",
AQ2049="SPARE-HS","SPARE-ISSUE",
AQ2049="Power Telco","ACTIVE", AQ2049="no impacts","no impacts"
),"")</f>
        <v>No root cause</v>
      </c>
      <c r="AS2049" s="92" t="s">
        <v>5537</v>
      </c>
      <c r="AT2049" s="98" t="s">
        <v>4339</v>
      </c>
      <c r="AV2049" s="17" t="s">
        <v>5537</v>
      </c>
      <c r="AW2049" s="7" t="s">
        <v>5537</v>
      </c>
      <c r="AX2049" s="6" t="s">
        <v>5537</v>
      </c>
      <c r="AY2049" s="7"/>
      <c r="AZ2049" s="3" t="s">
        <v>5537</v>
      </c>
      <c r="BA2049" s="18" t="s">
        <v>5537</v>
      </c>
      <c r="BB2049" s="18" t="s">
        <v>5537</v>
      </c>
      <c r="BC2049" s="18" t="s">
        <v>5537</v>
      </c>
      <c r="BD2049" s="18" t="s">
        <v>5537</v>
      </c>
      <c r="BE2049" s="18" t="s">
        <v>5537</v>
      </c>
      <c r="BF2049" s="18" t="s">
        <v>5537</v>
      </c>
      <c r="BG2049" s="18" t="s">
        <v>5537</v>
      </c>
      <c r="BH2049" s="18" t="s">
        <v>5537</v>
      </c>
      <c r="BI2049" s="18" t="s">
        <v>5537</v>
      </c>
      <c r="BJ2049" s="18" t="s">
        <v>5537</v>
      </c>
      <c r="BK2049" s="18" t="s">
        <v>5537</v>
      </c>
      <c r="BL2049" s="9" t="s">
        <v>5537</v>
      </c>
      <c r="BM2049" s="14" t="s">
        <v>5537</v>
      </c>
      <c r="BN2049" s="14" t="s">
        <v>5537</v>
      </c>
      <c r="BO2049" s="14" t="str">
        <f>_xlfn.XLOOKUP(B2049,'[4]cell downs 18042026 17h'!$B:$B,'[4]cell downs 18042026 17h'!$B:$B,"")</f>
        <v/>
      </c>
      <c r="BP2049" s="14" t="str">
        <f>_xlfn.XLOOKUP(B2049,'[5]Cells Huawei 19042026 15h'!$B:$B,'[5]Cells Huawei 19042026 15h'!$B:$B,"")</f>
        <v/>
      </c>
      <c r="BQ2049" s="9" t="str">
        <f>_xlfn.XLOOKUP(B2049,'[6]cells down 19042026 9H40'!$B:$B,'[6]cells down 19042026 9H40'!$B:$B,"")</f>
        <v/>
      </c>
      <c r="BR2049" s="9" t="s">
        <v>5537</v>
      </c>
      <c r="BS2049" s="9" t="s">
        <v>5537</v>
      </c>
      <c r="BT2049" s="108"/>
    </row>
    <row r="2050" spans="1:72" s="9" customFormat="1" x14ac:dyDescent="0.35">
      <c r="A2050" s="1" t="s">
        <v>4340</v>
      </c>
      <c r="B2050" s="8" t="s">
        <v>4341</v>
      </c>
      <c r="C2050" s="3" t="str">
        <f>_xlfn.XLOOKUP(B2050,'[1]daily break down'!$D:$D,'[1]daily break down'!$E:$E,"")</f>
        <v>CENTRE</v>
      </c>
      <c r="D2050" s="1"/>
      <c r="E2050" s="1"/>
      <c r="F2050" s="3" t="s">
        <v>69</v>
      </c>
      <c r="G2050" s="1" t="s">
        <v>4340</v>
      </c>
      <c r="H2050" s="34" t="str">
        <f>_xlfn.XLOOKUP(B2050,[2]CALCULATION!$B:$B,[2]CALCULATION!$H:$H,"")</f>
        <v>ZTE</v>
      </c>
      <c r="I2050" s="28">
        <v>0</v>
      </c>
      <c r="J2050" s="28">
        <v>0</v>
      </c>
      <c r="K2050" s="28">
        <v>0</v>
      </c>
      <c r="L2050" s="28">
        <v>0</v>
      </c>
      <c r="M2050" s="28">
        <v>0</v>
      </c>
      <c r="N2050" s="28">
        <v>0</v>
      </c>
      <c r="O2050" s="28">
        <v>0</v>
      </c>
      <c r="P2050" s="28">
        <v>0</v>
      </c>
      <c r="Q2050" s="28">
        <v>0</v>
      </c>
      <c r="R2050" s="28">
        <v>0</v>
      </c>
      <c r="S2050" s="93">
        <v>0</v>
      </c>
      <c r="T2050" s="93">
        <f>_xlfn.XLOOKUP(B2050,'[3]Nur des jours'!$B:$B,'[3]Nur des jours'!$U:$U,"")</f>
        <v>0</v>
      </c>
      <c r="U2050" s="93">
        <v>0</v>
      </c>
      <c r="V2050" s="93">
        <v>0</v>
      </c>
      <c r="W2050" s="93">
        <v>0</v>
      </c>
      <c r="X2050" s="93">
        <v>0</v>
      </c>
      <c r="Y2050" s="93">
        <v>0</v>
      </c>
      <c r="Z2050" s="93">
        <v>0</v>
      </c>
      <c r="AA2050" s="93">
        <v>0</v>
      </c>
      <c r="AB2050" s="93">
        <v>0</v>
      </c>
      <c r="AC2050" s="93"/>
      <c r="AD2050" s="93">
        <v>0</v>
      </c>
      <c r="AE2050" s="93">
        <v>0</v>
      </c>
      <c r="AF2050" s="93">
        <v>0</v>
      </c>
      <c r="AG2050" s="93"/>
      <c r="AH2050" s="93">
        <v>0</v>
      </c>
      <c r="AI2050" s="93">
        <v>0</v>
      </c>
      <c r="AJ2050" s="93">
        <v>0</v>
      </c>
      <c r="AK2050" s="93">
        <v>0</v>
      </c>
      <c r="AL2050" s="93">
        <v>0</v>
      </c>
      <c r="AM2050" s="49" t="s">
        <v>5559</v>
      </c>
      <c r="AN2050" s="49"/>
      <c r="AO2050" s="48" t="str" cm="1">
        <f t="array" ref="AO2050">IFERROR(_xlfn.IFS(
AQ2050="MPR ISSUE","PDH",
AQ2050="BSS Hardware Issue","BSS",
AQ2050="Sites strategiques, MLL, Pylone, etc.","ENVTECH",
AQ2050="AKTIVCO DEFAUT GE &amp; POWER Cabinet","AKTIVCO",
AQ2050="AKTIVCO Coupure ENEO &amp; Baisse de tension","AKTIVCO GRID ONLY",
AQ2050="Coupure ENEO &amp; Baisse de tension","IHS GRID ONLY",
AQ2050="Defaut GE &amp; POWER Cabinet","IHS",
AQ2050="Sharing","Partners",
AQ2050="Sites strategiques &amp; DataCenter","SST &amp; DC",
AQ2050="Exclu","Exclu",
AQ2050="SAT","SAT",
AQ2050="SPARE-ISSUE","SPARE-ISSUE",
AQ2050="Fiber CAmtel","TRANS_FO_CAMTEL",
AQ2050="Fiber AOF","Fiber AOF",
AQ2050="Projet OCM (HUAWEI)","TRAVAUX-HUAWEI",
AQ2050="Projet OCM (NOKIA)","TRAVAUX-NOKIA",
AQ2050="ACCESS-ISSUE","ACCESS-ISSUE",
AQ2050="Projet OCM (ZTE, NOKIA, autres projets)","TRAVAUX OCM",
AQ2050="No root CAuse","No root cause",
AQ2050="ODU HS","PDH",
AQ2050="IP &amp; VLAN","PDH",
AQ2050="Warehouse HUAWEI","SPARE-ISSUE",
AQ2050="SPARE-HS","SPARE-ISSUE",
AQ2050="Power Telco","BSS",AQ2050="no impacts","no impacts"
),"")</f>
        <v>No root cause</v>
      </c>
      <c r="AP2050" s="48" t="str" cm="1">
        <f t="array" ref="AP2050">IFERROR(_xlfn.IFS(
AQ2050="MPR ISSUE","TX ISSUE",
AQ2050="BSS Hardware Issue","RAN ISSUE",
AQ2050="Sites strategiques, MLL, Pylone, etc.","ENVTECH",
AQ2050="AKTIVCO DEFAUT GE &amp; POWER Cabinet","POWER ISSUE",
AQ2050="AKTIVCO Coupure ENEO &amp; Baisse de tension","POWER ISSUE",
AQ2050="Coupure ENEO &amp; Baisse de tension","POWER ISSUE",
AQ2050="Defaut GE &amp; POWER Cabinet","POWER ISSUE",
AQ2050="Sharing","POWER ISSUE",
AQ2050="Sites strategiques &amp; DataCenter","POWER ISSUE",
AQ2050="Exclu","Exclu",
AQ2050="SAT","TX ISSUE",
AQ2050="SPARE-ISSUE","SPARE-ISSUE",
AQ2050="Fiber CAmtel","TX ISSUE",
AQ2050="Fiber AOF","TX ISSUE",
AQ2050="Projet OCM (HUAWEI)","TRAVAUX-HUAWEI",
AQ2050="Projet OCM (NOKIA)","TRAVAUX -NOKIA",
AQ2050="ACCESS-ISSUE","ACCESS-ISSUE",
AQ2050="Projet OCM (ZTE, NOKIA, autres projets)","TRAVAUX OCM",
AQ2050="No root CAuse","No root cause",
AQ2050="ODU HS","TX ISSUE",
AQ2050="IP &amp; VLAN","TX ISSUE",
AQ2050="Warehouse HUAWEI","SPARE-ISSUE",
AQ2050="SPARE-HS","SPARE-ISSUE",
AQ2050="Power Telco","RAN ISSUE",AQ2050="no impacts","no impacts"
),"")</f>
        <v>No root cause</v>
      </c>
      <c r="AQ2050" s="67" t="s">
        <v>5344</v>
      </c>
      <c r="AR2050" s="48" t="str" cm="1">
        <f t="array" ref="AR2050">IFERROR(_xlfn.IFS(
AQ2050="MPR ISSUE","ACTIVE",
AQ2050="BSS Hardware Issue","ACTIVE",
AQ2050="Sites strategiques, MLL, Pylone, etc.","PASSIVE",
AQ2050="AKTIVCO DEFAUT GE &amp; POWER Cabinet","PASSIVE",
AQ2050="AKTIVCO Coupure ENEO &amp; Baisse de tension","PASSIVE",
AQ2050="Coupure ENEO &amp; Baisse de tension","PASSIVE",
AQ2050="Defaut GE &amp; POWER Cabinet","PASSIVE",
AQ2050="Sharing","PASSIVE",
AQ2050="Sites strategiques &amp; DataCenter","PASSIVE",
AQ2050="Exclu","Exclu",
AQ2050="SAT","ACTIVE",
AQ2050="SPARE-ISSUE","SPARE-ISSUE",
AQ2050="Fiber CAmtel","ACTIVE",
AQ2050="Fiber AOF","ACTIVE",
AQ2050="Projet OCM (HUAWEI)","PLANNED WORKS",
AQ2050="Projet OCM (NOKIA)","PLANNED WORKS",
AQ2050="ACCESS-ISSUE","ACCESS-ISSUE",
AQ2050="Projet OCM (ZTE, NOKIA, autres projets)","PLANNED WORKS",
AQ2050="No root CAuse","No root cause",
AQ2050="ODU HS","ACTIVE",
AQ2050="IP &amp; VLAN","ACTIVE",
AQ2050="Warehouse HUAWEI","SPARE-ISSUE",
AQ2050="SPARE-HS","SPARE-ISSUE",
AQ2050="Power Telco","ACTIVE", AQ2050="no impacts","no impacts"
),"")</f>
        <v>No root cause</v>
      </c>
      <c r="AS2050" s="92" t="s">
        <v>5537</v>
      </c>
      <c r="AT2050" s="98" t="s">
        <v>4341</v>
      </c>
      <c r="AV2050" s="17" t="s">
        <v>5537</v>
      </c>
      <c r="AW2050" s="7" t="s">
        <v>5537</v>
      </c>
      <c r="AX2050" s="6" t="s">
        <v>5537</v>
      </c>
      <c r="AY2050" s="7"/>
      <c r="AZ2050" s="3" t="s">
        <v>5537</v>
      </c>
      <c r="BA2050" s="18" t="s">
        <v>5537</v>
      </c>
      <c r="BB2050" s="18" t="s">
        <v>5537</v>
      </c>
      <c r="BC2050" s="18" t="s">
        <v>5537</v>
      </c>
      <c r="BD2050" s="18" t="s">
        <v>5537</v>
      </c>
      <c r="BE2050" s="18" t="s">
        <v>5537</v>
      </c>
      <c r="BF2050" s="18" t="s">
        <v>5537</v>
      </c>
      <c r="BG2050" s="18" t="s">
        <v>5537</v>
      </c>
      <c r="BH2050" s="18" t="s">
        <v>5537</v>
      </c>
      <c r="BI2050" s="18" t="s">
        <v>5537</v>
      </c>
      <c r="BJ2050" s="18" t="s">
        <v>5537</v>
      </c>
      <c r="BK2050" s="18" t="s">
        <v>5537</v>
      </c>
      <c r="BL2050" s="9" t="s">
        <v>5537</v>
      </c>
      <c r="BM2050" s="14" t="s">
        <v>5537</v>
      </c>
      <c r="BN2050" s="14" t="s">
        <v>5537</v>
      </c>
      <c r="BO2050" s="14" t="str">
        <f>_xlfn.XLOOKUP(B2050,'[4]cell downs 18042026 17h'!$B:$B,'[4]cell downs 18042026 17h'!$B:$B,"")</f>
        <v/>
      </c>
      <c r="BP2050" s="14" t="str">
        <f>_xlfn.XLOOKUP(B2050,'[5]Cells Huawei 19042026 15h'!$B:$B,'[5]Cells Huawei 19042026 15h'!$B:$B,"")</f>
        <v/>
      </c>
      <c r="BQ2050" s="9" t="str">
        <f>_xlfn.XLOOKUP(B2050,'[6]cells down 19042026 9H40'!$B:$B,'[6]cells down 19042026 9H40'!$B:$B,"")</f>
        <v/>
      </c>
      <c r="BR2050" s="9" t="s">
        <v>5537</v>
      </c>
      <c r="BS2050" s="9" t="s">
        <v>12</v>
      </c>
      <c r="BT2050" s="108"/>
    </row>
    <row r="2051" spans="1:72" s="9" customFormat="1" x14ac:dyDescent="0.35">
      <c r="A2051" s="1" t="s">
        <v>4345</v>
      </c>
      <c r="B2051" s="8" t="s">
        <v>4346</v>
      </c>
      <c r="C2051" s="3" t="str">
        <f>_xlfn.XLOOKUP(B2051,'[1]daily break down'!$D:$D,'[1]daily break down'!$E:$E,"")</f>
        <v>LITTORAL</v>
      </c>
      <c r="D2051" s="1" t="s">
        <v>21</v>
      </c>
      <c r="E2051" s="1" t="s">
        <v>22</v>
      </c>
      <c r="F2051" s="3" t="s">
        <v>31</v>
      </c>
      <c r="G2051" s="1" t="s">
        <v>3686</v>
      </c>
      <c r="H2051" s="34" t="str">
        <f>_xlfn.XLOOKUP(B2051,[2]CALCULATION!$B:$B,[2]CALCULATION!$H:$H,"")</f>
        <v>ZTE</v>
      </c>
      <c r="I2051" s="28">
        <v>0</v>
      </c>
      <c r="J2051" s="28">
        <v>0</v>
      </c>
      <c r="K2051" s="28">
        <v>0</v>
      </c>
      <c r="L2051" s="28">
        <v>0</v>
      </c>
      <c r="M2051" s="28">
        <v>0</v>
      </c>
      <c r="N2051" s="28">
        <v>0</v>
      </c>
      <c r="O2051" s="28">
        <v>0</v>
      </c>
      <c r="P2051" s="28">
        <v>0</v>
      </c>
      <c r="Q2051" s="28">
        <v>0</v>
      </c>
      <c r="R2051" s="28">
        <v>0</v>
      </c>
      <c r="S2051" s="93">
        <v>0</v>
      </c>
      <c r="T2051" s="93">
        <f>_xlfn.XLOOKUP(B2051,'[3]Nur des jours'!$B:$B,'[3]Nur des jours'!$U:$U,"")</f>
        <v>0</v>
      </c>
      <c r="U2051" s="93">
        <v>0</v>
      </c>
      <c r="V2051" s="93">
        <v>0</v>
      </c>
      <c r="W2051" s="93">
        <v>0</v>
      </c>
      <c r="X2051" s="93">
        <v>0</v>
      </c>
      <c r="Y2051" s="93">
        <v>0</v>
      </c>
      <c r="Z2051" s="93">
        <v>0</v>
      </c>
      <c r="AA2051" s="93">
        <v>0</v>
      </c>
      <c r="AB2051" s="93">
        <v>0</v>
      </c>
      <c r="AC2051" s="93"/>
      <c r="AD2051" s="93">
        <v>0</v>
      </c>
      <c r="AE2051" s="93">
        <v>0</v>
      </c>
      <c r="AF2051" s="93">
        <v>0</v>
      </c>
      <c r="AG2051" s="93"/>
      <c r="AH2051" s="93">
        <v>0</v>
      </c>
      <c r="AI2051" s="93">
        <v>0</v>
      </c>
      <c r="AJ2051" s="93">
        <v>0</v>
      </c>
      <c r="AK2051" s="93">
        <v>0</v>
      </c>
      <c r="AL2051" s="93">
        <v>0</v>
      </c>
      <c r="AM2051" s="49" t="s">
        <v>5559</v>
      </c>
      <c r="AN2051" s="49"/>
      <c r="AO2051" s="48" t="str" cm="1">
        <f t="array" ref="AO2051">IFERROR(_xlfn.IFS(
AQ2051="MPR ISSUE","PDH",
AQ2051="BSS Hardware Issue","BSS",
AQ2051="Sites strategiques, MLL, Pylone, etc.","ENVTECH",
AQ2051="AKTIVCO DEFAUT GE &amp; POWER Cabinet","AKTIVCO",
AQ2051="AKTIVCO Coupure ENEO &amp; Baisse de tension","AKTIVCO GRID ONLY",
AQ2051="Coupure ENEO &amp; Baisse de tension","IHS GRID ONLY",
AQ2051="Defaut GE &amp; POWER Cabinet","IHS",
AQ2051="Sharing","Partners",
AQ2051="Sites strategiques &amp; DataCenter","SST &amp; DC",
AQ2051="Exclu","Exclu",
AQ2051="SAT","SAT",
AQ2051="SPARE-ISSUE","SPARE-ISSUE",
AQ2051="Fiber CAmtel","TRANS_FO_CAMTEL",
AQ2051="Fiber AOF","Fiber AOF",
AQ2051="Projet OCM (HUAWEI)","TRAVAUX-HUAWEI",
AQ2051="Projet OCM (NOKIA)","TRAVAUX-NOKIA",
AQ2051="ACCESS-ISSUE","ACCESS-ISSUE",
AQ2051="Projet OCM (ZTE, NOKIA, autres projets)","TRAVAUX OCM",
AQ2051="No root CAuse","No root cause",
AQ2051="ODU HS","PDH",
AQ2051="IP &amp; VLAN","PDH",
AQ2051="Warehouse HUAWEI","SPARE-ISSUE",
AQ2051="SPARE-HS","SPARE-ISSUE",
AQ2051="Power Telco","BSS",AQ2051="no impacts","no impacts"
),"")</f>
        <v>No root cause</v>
      </c>
      <c r="AP2051" s="48" t="str" cm="1">
        <f t="array" ref="AP2051">IFERROR(_xlfn.IFS(
AQ2051="MPR ISSUE","TX ISSUE",
AQ2051="BSS Hardware Issue","RAN ISSUE",
AQ2051="Sites strategiques, MLL, Pylone, etc.","ENVTECH",
AQ2051="AKTIVCO DEFAUT GE &amp; POWER Cabinet","POWER ISSUE",
AQ2051="AKTIVCO Coupure ENEO &amp; Baisse de tension","POWER ISSUE",
AQ2051="Coupure ENEO &amp; Baisse de tension","POWER ISSUE",
AQ2051="Defaut GE &amp; POWER Cabinet","POWER ISSUE",
AQ2051="Sharing","POWER ISSUE",
AQ2051="Sites strategiques &amp; DataCenter","POWER ISSUE",
AQ2051="Exclu","Exclu",
AQ2051="SAT","TX ISSUE",
AQ2051="SPARE-ISSUE","SPARE-ISSUE",
AQ2051="Fiber CAmtel","TX ISSUE",
AQ2051="Fiber AOF","TX ISSUE",
AQ2051="Projet OCM (HUAWEI)","TRAVAUX-HUAWEI",
AQ2051="Projet OCM (NOKIA)","TRAVAUX -NOKIA",
AQ2051="ACCESS-ISSUE","ACCESS-ISSUE",
AQ2051="Projet OCM (ZTE, NOKIA, autres projets)","TRAVAUX OCM",
AQ2051="No root CAuse","No root cause",
AQ2051="ODU HS","TX ISSUE",
AQ2051="IP &amp; VLAN","TX ISSUE",
AQ2051="Warehouse HUAWEI","SPARE-ISSUE",
AQ2051="SPARE-HS","SPARE-ISSUE",
AQ2051="Power Telco","RAN ISSUE",AQ2051="no impacts","no impacts"
),"")</f>
        <v>No root cause</v>
      </c>
      <c r="AQ2051" s="67" t="s">
        <v>5344</v>
      </c>
      <c r="AR2051" s="48" t="str" cm="1">
        <f t="array" ref="AR2051">IFERROR(_xlfn.IFS(
AQ2051="MPR ISSUE","ACTIVE",
AQ2051="BSS Hardware Issue","ACTIVE",
AQ2051="Sites strategiques, MLL, Pylone, etc.","PASSIVE",
AQ2051="AKTIVCO DEFAUT GE &amp; POWER Cabinet","PASSIVE",
AQ2051="AKTIVCO Coupure ENEO &amp; Baisse de tension","PASSIVE",
AQ2051="Coupure ENEO &amp; Baisse de tension","PASSIVE",
AQ2051="Defaut GE &amp; POWER Cabinet","PASSIVE",
AQ2051="Sharing","PASSIVE",
AQ2051="Sites strategiques &amp; DataCenter","PASSIVE",
AQ2051="Exclu","Exclu",
AQ2051="SAT","ACTIVE",
AQ2051="SPARE-ISSUE","SPARE-ISSUE",
AQ2051="Fiber CAmtel","ACTIVE",
AQ2051="Fiber AOF","ACTIVE",
AQ2051="Projet OCM (HUAWEI)","PLANNED WORKS",
AQ2051="Projet OCM (NOKIA)","PLANNED WORKS",
AQ2051="ACCESS-ISSUE","ACCESS-ISSUE",
AQ2051="Projet OCM (ZTE, NOKIA, autres projets)","PLANNED WORKS",
AQ2051="No root CAuse","No root cause",
AQ2051="ODU HS","ACTIVE",
AQ2051="IP &amp; VLAN","ACTIVE",
AQ2051="Warehouse HUAWEI","SPARE-ISSUE",
AQ2051="SPARE-HS","SPARE-ISSUE",
AQ2051="Power Telco","ACTIVE", AQ2051="no impacts","no impacts"
),"")</f>
        <v>No root cause</v>
      </c>
      <c r="AS2051" s="92" t="s">
        <v>5537</v>
      </c>
      <c r="AT2051" s="98" t="s">
        <v>4346</v>
      </c>
      <c r="AV2051" s="17" t="s">
        <v>5537</v>
      </c>
      <c r="AW2051" s="7" t="s">
        <v>5537</v>
      </c>
      <c r="AX2051" s="6" t="s">
        <v>5537</v>
      </c>
      <c r="AY2051" s="7"/>
      <c r="AZ2051" s="3" t="s">
        <v>5537</v>
      </c>
      <c r="BA2051" s="18" t="s">
        <v>5537</v>
      </c>
      <c r="BB2051" s="18" t="s">
        <v>5537</v>
      </c>
      <c r="BC2051" s="18" t="s">
        <v>5537</v>
      </c>
      <c r="BD2051" s="18" t="s">
        <v>5537</v>
      </c>
      <c r="BE2051" s="18" t="s">
        <v>5537</v>
      </c>
      <c r="BF2051" s="18" t="s">
        <v>5537</v>
      </c>
      <c r="BG2051" s="18" t="s">
        <v>5537</v>
      </c>
      <c r="BH2051" s="18" t="s">
        <v>5537</v>
      </c>
      <c r="BI2051" s="18" t="s">
        <v>5537</v>
      </c>
      <c r="BJ2051" s="18" t="s">
        <v>5537</v>
      </c>
      <c r="BK2051" s="18" t="s">
        <v>5537</v>
      </c>
      <c r="BL2051" s="9" t="s">
        <v>5537</v>
      </c>
      <c r="BM2051" s="14" t="s">
        <v>5537</v>
      </c>
      <c r="BN2051" s="14" t="s">
        <v>5537</v>
      </c>
      <c r="BO2051" s="14" t="str">
        <f>_xlfn.XLOOKUP(B2051,'[4]cell downs 18042026 17h'!$B:$B,'[4]cell downs 18042026 17h'!$B:$B,"")</f>
        <v/>
      </c>
      <c r="BP2051" s="14" t="str">
        <f>_xlfn.XLOOKUP(B2051,'[5]Cells Huawei 19042026 15h'!$B:$B,'[5]Cells Huawei 19042026 15h'!$B:$B,"")</f>
        <v/>
      </c>
      <c r="BQ2051" s="9" t="str">
        <f>_xlfn.XLOOKUP(B2051,'[6]cells down 19042026 9H40'!$B:$B,'[6]cells down 19042026 9H40'!$B:$B,"")</f>
        <v>LIT_593</v>
      </c>
      <c r="BR2051" s="9" t="s">
        <v>5537</v>
      </c>
      <c r="BS2051" s="9" t="s">
        <v>12</v>
      </c>
      <c r="BT2051" s="108"/>
    </row>
    <row r="2052" spans="1:72" s="9" customFormat="1" x14ac:dyDescent="0.35">
      <c r="A2052" s="1" t="s">
        <v>4347</v>
      </c>
      <c r="B2052" s="8" t="s">
        <v>4348</v>
      </c>
      <c r="C2052" s="3" t="str">
        <f>_xlfn.XLOOKUP(B2052,'[1]daily break down'!$D:$D,'[1]daily break down'!$E:$E,"")</f>
        <v>OUEST</v>
      </c>
      <c r="D2052" s="1" t="s">
        <v>21</v>
      </c>
      <c r="E2052" s="1" t="s">
        <v>3524</v>
      </c>
      <c r="F2052" s="3" t="s">
        <v>102</v>
      </c>
      <c r="G2052" s="1" t="s">
        <v>4178</v>
      </c>
      <c r="H2052" s="32" t="str">
        <f>_xlfn.XLOOKUP(B2052,[2]CALCULATION!$B:$B,[2]CALCULATION!$H:$H,"")</f>
        <v>HUAWEI</v>
      </c>
      <c r="I2052" s="28">
        <v>0</v>
      </c>
      <c r="J2052" s="28">
        <v>0</v>
      </c>
      <c r="K2052" s="28">
        <v>0</v>
      </c>
      <c r="L2052" s="28">
        <v>0</v>
      </c>
      <c r="M2052" s="28">
        <v>0</v>
      </c>
      <c r="N2052" s="28">
        <v>0</v>
      </c>
      <c r="O2052" s="28">
        <v>0</v>
      </c>
      <c r="P2052" s="28">
        <v>0</v>
      </c>
      <c r="Q2052" s="28">
        <v>0</v>
      </c>
      <c r="R2052" s="28">
        <v>0</v>
      </c>
      <c r="S2052" s="93">
        <v>0</v>
      </c>
      <c r="T2052" s="93">
        <f>_xlfn.XLOOKUP(B2052,'[3]Nur des jours'!$B:$B,'[3]Nur des jours'!$U:$U,"")</f>
        <v>0</v>
      </c>
      <c r="U2052" s="93">
        <v>0</v>
      </c>
      <c r="V2052" s="93">
        <v>0</v>
      </c>
      <c r="W2052" s="93">
        <v>0</v>
      </c>
      <c r="X2052" s="93">
        <v>0</v>
      </c>
      <c r="Y2052" s="93">
        <v>0</v>
      </c>
      <c r="Z2052" s="93">
        <v>0</v>
      </c>
      <c r="AA2052" s="93">
        <v>0</v>
      </c>
      <c r="AB2052" s="93">
        <v>0</v>
      </c>
      <c r="AC2052" s="93"/>
      <c r="AD2052" s="93">
        <v>0</v>
      </c>
      <c r="AE2052" s="93">
        <v>0</v>
      </c>
      <c r="AF2052" s="93">
        <v>0</v>
      </c>
      <c r="AG2052" s="93"/>
      <c r="AH2052" s="93">
        <v>0</v>
      </c>
      <c r="AI2052" s="93">
        <v>0</v>
      </c>
      <c r="AJ2052" s="93">
        <v>0</v>
      </c>
      <c r="AK2052" s="93">
        <v>0</v>
      </c>
      <c r="AL2052" s="93">
        <v>0</v>
      </c>
      <c r="AM2052" s="49" t="s">
        <v>5559</v>
      </c>
      <c r="AN2052" s="49"/>
      <c r="AO2052" s="48" t="str" cm="1">
        <f t="array" ref="AO2052">IFERROR(_xlfn.IFS(
AQ2052="MPR ISSUE","PDH",
AQ2052="BSS Hardware Issue","BSS",
AQ2052="Sites strategiques, MLL, Pylone, etc.","ENVTECH",
AQ2052="AKTIVCO DEFAUT GE &amp; POWER Cabinet","AKTIVCO",
AQ2052="AKTIVCO Coupure ENEO &amp; Baisse de tension","AKTIVCO GRID ONLY",
AQ2052="Coupure ENEO &amp; Baisse de tension","IHS GRID ONLY",
AQ2052="Defaut GE &amp; POWER Cabinet","IHS",
AQ2052="Sharing","Partners",
AQ2052="Sites strategiques &amp; DataCenter","SST &amp; DC",
AQ2052="Exclu","Exclu",
AQ2052="SAT","SAT",
AQ2052="SPARE-ISSUE","SPARE-ISSUE",
AQ2052="Fiber CAmtel","TRANS_FO_CAMTEL",
AQ2052="Fiber AOF","Fiber AOF",
AQ2052="Projet OCM (HUAWEI)","TRAVAUX-HUAWEI",
AQ2052="Projet OCM (NOKIA)","TRAVAUX-NOKIA",
AQ2052="ACCESS-ISSUE","ACCESS-ISSUE",
AQ2052="Projet OCM (ZTE, NOKIA, autres projets)","TRAVAUX OCM",
AQ2052="No root CAuse","No root cause",
AQ2052="ODU HS","PDH",
AQ2052="IP &amp; VLAN","PDH",
AQ2052="Warehouse HUAWEI","SPARE-ISSUE",
AQ2052="SPARE-HS","SPARE-ISSUE",
AQ2052="Power Telco","BSS",AQ2052="no impacts","no impacts"
),"")</f>
        <v>No root cause</v>
      </c>
      <c r="AP2052" s="48" t="str" cm="1">
        <f t="array" ref="AP2052">IFERROR(_xlfn.IFS(
AQ2052="MPR ISSUE","TX ISSUE",
AQ2052="BSS Hardware Issue","RAN ISSUE",
AQ2052="Sites strategiques, MLL, Pylone, etc.","ENVTECH",
AQ2052="AKTIVCO DEFAUT GE &amp; POWER Cabinet","POWER ISSUE",
AQ2052="AKTIVCO Coupure ENEO &amp; Baisse de tension","POWER ISSUE",
AQ2052="Coupure ENEO &amp; Baisse de tension","POWER ISSUE",
AQ2052="Defaut GE &amp; POWER Cabinet","POWER ISSUE",
AQ2052="Sharing","POWER ISSUE",
AQ2052="Sites strategiques &amp; DataCenter","POWER ISSUE",
AQ2052="Exclu","Exclu",
AQ2052="SAT","TX ISSUE",
AQ2052="SPARE-ISSUE","SPARE-ISSUE",
AQ2052="Fiber CAmtel","TX ISSUE",
AQ2052="Fiber AOF","TX ISSUE",
AQ2052="Projet OCM (HUAWEI)","TRAVAUX-HUAWEI",
AQ2052="Projet OCM (NOKIA)","TRAVAUX -NOKIA",
AQ2052="ACCESS-ISSUE","ACCESS-ISSUE",
AQ2052="Projet OCM (ZTE, NOKIA, autres projets)","TRAVAUX OCM",
AQ2052="No root CAuse","No root cause",
AQ2052="ODU HS","TX ISSUE",
AQ2052="IP &amp; VLAN","TX ISSUE",
AQ2052="Warehouse HUAWEI","SPARE-ISSUE",
AQ2052="SPARE-HS","SPARE-ISSUE",
AQ2052="Power Telco","RAN ISSUE",AQ2052="no impacts","no impacts"
),"")</f>
        <v>No root cause</v>
      </c>
      <c r="AQ2052" s="67" t="s">
        <v>5344</v>
      </c>
      <c r="AR2052" s="48" t="str" cm="1">
        <f t="array" ref="AR2052">IFERROR(_xlfn.IFS(
AQ2052="MPR ISSUE","ACTIVE",
AQ2052="BSS Hardware Issue","ACTIVE",
AQ2052="Sites strategiques, MLL, Pylone, etc.","PASSIVE",
AQ2052="AKTIVCO DEFAUT GE &amp; POWER Cabinet","PASSIVE",
AQ2052="AKTIVCO Coupure ENEO &amp; Baisse de tension","PASSIVE",
AQ2052="Coupure ENEO &amp; Baisse de tension","PASSIVE",
AQ2052="Defaut GE &amp; POWER Cabinet","PASSIVE",
AQ2052="Sharing","PASSIVE",
AQ2052="Sites strategiques &amp; DataCenter","PASSIVE",
AQ2052="Exclu","Exclu",
AQ2052="SAT","ACTIVE",
AQ2052="SPARE-ISSUE","SPARE-ISSUE",
AQ2052="Fiber CAmtel","ACTIVE",
AQ2052="Fiber AOF","ACTIVE",
AQ2052="Projet OCM (HUAWEI)","PLANNED WORKS",
AQ2052="Projet OCM (NOKIA)","PLANNED WORKS",
AQ2052="ACCESS-ISSUE","ACCESS-ISSUE",
AQ2052="Projet OCM (ZTE, NOKIA, autres projets)","PLANNED WORKS",
AQ2052="No root CAuse","No root cause",
AQ2052="ODU HS","ACTIVE",
AQ2052="IP &amp; VLAN","ACTIVE",
AQ2052="Warehouse HUAWEI","SPARE-ISSUE",
AQ2052="SPARE-HS","SPARE-ISSUE",
AQ2052="Power Telco","ACTIVE", AQ2052="no impacts","no impacts"
),"")</f>
        <v>No root cause</v>
      </c>
      <c r="AS2052" s="92" t="s">
        <v>5537</v>
      </c>
      <c r="AT2052" s="98" t="s">
        <v>4348</v>
      </c>
      <c r="AV2052" s="17" t="s">
        <v>5537</v>
      </c>
      <c r="AW2052" s="7" t="s">
        <v>5537</v>
      </c>
      <c r="AX2052" s="6" t="s">
        <v>5537</v>
      </c>
      <c r="AY2052" s="7"/>
      <c r="AZ2052" s="3" t="s">
        <v>5537</v>
      </c>
      <c r="BA2052" s="18" t="s">
        <v>5537</v>
      </c>
      <c r="BB2052" s="18" t="s">
        <v>5537</v>
      </c>
      <c r="BC2052" s="18" t="s">
        <v>5537</v>
      </c>
      <c r="BD2052" s="18" t="s">
        <v>5537</v>
      </c>
      <c r="BE2052" s="18" t="s">
        <v>5537</v>
      </c>
      <c r="BF2052" s="18" t="s">
        <v>5537</v>
      </c>
      <c r="BG2052" s="18" t="s">
        <v>5537</v>
      </c>
      <c r="BH2052" s="18" t="s">
        <v>5537</v>
      </c>
      <c r="BI2052" s="18" t="s">
        <v>5537</v>
      </c>
      <c r="BJ2052" s="18" t="s">
        <v>5537</v>
      </c>
      <c r="BK2052" s="18" t="s">
        <v>5537</v>
      </c>
      <c r="BL2052" s="9" t="s">
        <v>5537</v>
      </c>
      <c r="BM2052" s="14" t="s">
        <v>5537</v>
      </c>
      <c r="BN2052" s="14" t="s">
        <v>5537</v>
      </c>
      <c r="BO2052" s="14" t="str">
        <f>_xlfn.XLOOKUP(B2052,'[4]cell downs 18042026 17h'!$B:$B,'[4]cell downs 18042026 17h'!$B:$B,"")</f>
        <v/>
      </c>
      <c r="BP2052" s="14" t="str">
        <f>_xlfn.XLOOKUP(B2052,'[5]Cells Huawei 19042026 15h'!$B:$B,'[5]Cells Huawei 19042026 15h'!$B:$B,"")</f>
        <v/>
      </c>
      <c r="BQ2052" s="9" t="str">
        <f>_xlfn.XLOOKUP(B2052,'[6]cells down 19042026 9H40'!$B:$B,'[6]cells down 19042026 9H40'!$B:$B,"")</f>
        <v/>
      </c>
      <c r="BR2052" s="9" t="s">
        <v>5537</v>
      </c>
      <c r="BS2052" s="9" t="s">
        <v>12</v>
      </c>
      <c r="BT2052" s="108"/>
    </row>
    <row r="2053" spans="1:72" s="9" customFormat="1" x14ac:dyDescent="0.35">
      <c r="A2053" s="1" t="s">
        <v>4349</v>
      </c>
      <c r="B2053" s="8" t="s">
        <v>4350</v>
      </c>
      <c r="C2053" s="3" t="str">
        <f>_xlfn.XLOOKUP(B2053,'[1]daily break down'!$D:$D,'[1]daily break down'!$E:$E,"")</f>
        <v>CENTRE</v>
      </c>
      <c r="D2053" s="1" t="s">
        <v>21</v>
      </c>
      <c r="E2053" s="1" t="s">
        <v>36</v>
      </c>
      <c r="F2053" s="3" t="s">
        <v>37</v>
      </c>
      <c r="G2053" s="1" t="s">
        <v>1709</v>
      </c>
      <c r="H2053" s="34" t="str">
        <f>_xlfn.XLOOKUP(B2053,[2]CALCULATION!$B:$B,[2]CALCULATION!$H:$H,"")</f>
        <v>ZTE</v>
      </c>
      <c r="I2053" s="28">
        <v>0</v>
      </c>
      <c r="J2053" s="28">
        <v>0</v>
      </c>
      <c r="K2053" s="28">
        <v>0</v>
      </c>
      <c r="L2053" s="28">
        <v>0</v>
      </c>
      <c r="M2053" s="28">
        <v>0</v>
      </c>
      <c r="N2053" s="28">
        <v>0</v>
      </c>
      <c r="O2053" s="28">
        <v>0</v>
      </c>
      <c r="P2053" s="28">
        <v>0</v>
      </c>
      <c r="Q2053" s="28">
        <v>0</v>
      </c>
      <c r="R2053" s="28">
        <v>0</v>
      </c>
      <c r="S2053" s="93">
        <v>0</v>
      </c>
      <c r="T2053" s="93">
        <f>_xlfn.XLOOKUP(B2053,'[3]Nur des jours'!$B:$B,'[3]Nur des jours'!$U:$U,"")</f>
        <v>0</v>
      </c>
      <c r="U2053" s="93">
        <v>0</v>
      </c>
      <c r="V2053" s="93">
        <v>0</v>
      </c>
      <c r="W2053" s="93">
        <v>0</v>
      </c>
      <c r="X2053" s="93">
        <v>0</v>
      </c>
      <c r="Y2053" s="93">
        <v>0</v>
      </c>
      <c r="Z2053" s="93">
        <v>0</v>
      </c>
      <c r="AA2053" s="93">
        <v>0</v>
      </c>
      <c r="AB2053" s="93">
        <v>0</v>
      </c>
      <c r="AC2053" s="93"/>
      <c r="AD2053" s="93">
        <v>0</v>
      </c>
      <c r="AE2053" s="93">
        <v>0</v>
      </c>
      <c r="AF2053" s="93">
        <v>0</v>
      </c>
      <c r="AG2053" s="93"/>
      <c r="AH2053" s="93">
        <v>0</v>
      </c>
      <c r="AI2053" s="93">
        <v>0</v>
      </c>
      <c r="AJ2053" s="93">
        <v>0</v>
      </c>
      <c r="AK2053" s="93">
        <v>0</v>
      </c>
      <c r="AL2053" s="93">
        <v>0</v>
      </c>
      <c r="AM2053" s="49" t="s">
        <v>5559</v>
      </c>
      <c r="AN2053" s="49"/>
      <c r="AO2053" s="48" t="str" cm="1">
        <f t="array" ref="AO2053">IFERROR(_xlfn.IFS(
AQ2053="MPR ISSUE","PDH",
AQ2053="BSS Hardware Issue","BSS",
AQ2053="Sites strategiques, MLL, Pylone, etc.","ENVTECH",
AQ2053="AKTIVCO DEFAUT GE &amp; POWER Cabinet","AKTIVCO",
AQ2053="AKTIVCO Coupure ENEO &amp; Baisse de tension","AKTIVCO GRID ONLY",
AQ2053="Coupure ENEO &amp; Baisse de tension","IHS GRID ONLY",
AQ2053="Defaut GE &amp; POWER Cabinet","IHS",
AQ2053="Sharing","Partners",
AQ2053="Sites strategiques &amp; DataCenter","SST &amp; DC",
AQ2053="Exclu","Exclu",
AQ2053="SAT","SAT",
AQ2053="SPARE-ISSUE","SPARE-ISSUE",
AQ2053="Fiber CAmtel","TRANS_FO_CAMTEL",
AQ2053="Fiber AOF","Fiber AOF",
AQ2053="Projet OCM (HUAWEI)","TRAVAUX-HUAWEI",
AQ2053="Projet OCM (NOKIA)","TRAVAUX-NOKIA",
AQ2053="ACCESS-ISSUE","ACCESS-ISSUE",
AQ2053="Projet OCM (ZTE, NOKIA, autres projets)","TRAVAUX OCM",
AQ2053="No root CAuse","No root cause",
AQ2053="ODU HS","PDH",
AQ2053="IP &amp; VLAN","PDH",
AQ2053="Warehouse HUAWEI","SPARE-ISSUE",
AQ2053="SPARE-HS","SPARE-ISSUE",
AQ2053="Power Telco","BSS",AQ2053="no impacts","no impacts"
),"")</f>
        <v>No root cause</v>
      </c>
      <c r="AP2053" s="48" t="str" cm="1">
        <f t="array" ref="AP2053">IFERROR(_xlfn.IFS(
AQ2053="MPR ISSUE","TX ISSUE",
AQ2053="BSS Hardware Issue","RAN ISSUE",
AQ2053="Sites strategiques, MLL, Pylone, etc.","ENVTECH",
AQ2053="AKTIVCO DEFAUT GE &amp; POWER Cabinet","POWER ISSUE",
AQ2053="AKTIVCO Coupure ENEO &amp; Baisse de tension","POWER ISSUE",
AQ2053="Coupure ENEO &amp; Baisse de tension","POWER ISSUE",
AQ2053="Defaut GE &amp; POWER Cabinet","POWER ISSUE",
AQ2053="Sharing","POWER ISSUE",
AQ2053="Sites strategiques &amp; DataCenter","POWER ISSUE",
AQ2053="Exclu","Exclu",
AQ2053="SAT","TX ISSUE",
AQ2053="SPARE-ISSUE","SPARE-ISSUE",
AQ2053="Fiber CAmtel","TX ISSUE",
AQ2053="Fiber AOF","TX ISSUE",
AQ2053="Projet OCM (HUAWEI)","TRAVAUX-HUAWEI",
AQ2053="Projet OCM (NOKIA)","TRAVAUX -NOKIA",
AQ2053="ACCESS-ISSUE","ACCESS-ISSUE",
AQ2053="Projet OCM (ZTE, NOKIA, autres projets)","TRAVAUX OCM",
AQ2053="No root CAuse","No root cause",
AQ2053="ODU HS","TX ISSUE",
AQ2053="IP &amp; VLAN","TX ISSUE",
AQ2053="Warehouse HUAWEI","SPARE-ISSUE",
AQ2053="SPARE-HS","SPARE-ISSUE",
AQ2053="Power Telco","RAN ISSUE",AQ2053="no impacts","no impacts"
),"")</f>
        <v>No root cause</v>
      </c>
      <c r="AQ2053" s="67" t="s">
        <v>5344</v>
      </c>
      <c r="AR2053" s="48" t="str" cm="1">
        <f t="array" ref="AR2053">IFERROR(_xlfn.IFS(
AQ2053="MPR ISSUE","ACTIVE",
AQ2053="BSS Hardware Issue","ACTIVE",
AQ2053="Sites strategiques, MLL, Pylone, etc.","PASSIVE",
AQ2053="AKTIVCO DEFAUT GE &amp; POWER Cabinet","PASSIVE",
AQ2053="AKTIVCO Coupure ENEO &amp; Baisse de tension","PASSIVE",
AQ2053="Coupure ENEO &amp; Baisse de tension","PASSIVE",
AQ2053="Defaut GE &amp; POWER Cabinet","PASSIVE",
AQ2053="Sharing","PASSIVE",
AQ2053="Sites strategiques &amp; DataCenter","PASSIVE",
AQ2053="Exclu","Exclu",
AQ2053="SAT","ACTIVE",
AQ2053="SPARE-ISSUE","SPARE-ISSUE",
AQ2053="Fiber CAmtel","ACTIVE",
AQ2053="Fiber AOF","ACTIVE",
AQ2053="Projet OCM (HUAWEI)","PLANNED WORKS",
AQ2053="Projet OCM (NOKIA)","PLANNED WORKS",
AQ2053="ACCESS-ISSUE","ACCESS-ISSUE",
AQ2053="Projet OCM (ZTE, NOKIA, autres projets)","PLANNED WORKS",
AQ2053="No root CAuse","No root cause",
AQ2053="ODU HS","ACTIVE",
AQ2053="IP &amp; VLAN","ACTIVE",
AQ2053="Warehouse HUAWEI","SPARE-ISSUE",
AQ2053="SPARE-HS","SPARE-ISSUE",
AQ2053="Power Telco","ACTIVE", AQ2053="no impacts","no impacts"
),"")</f>
        <v>No root cause</v>
      </c>
      <c r="AS2053" s="92" t="s">
        <v>5537</v>
      </c>
      <c r="AT2053" s="98" t="s">
        <v>4350</v>
      </c>
      <c r="AV2053" s="17" t="s">
        <v>5537</v>
      </c>
      <c r="AW2053" s="7" t="s">
        <v>5537</v>
      </c>
      <c r="AX2053" s="6" t="s">
        <v>5537</v>
      </c>
      <c r="AY2053" s="7"/>
      <c r="AZ2053" s="3" t="s">
        <v>5537</v>
      </c>
      <c r="BA2053" s="18" t="s">
        <v>5537</v>
      </c>
      <c r="BB2053" s="18" t="s">
        <v>5537</v>
      </c>
      <c r="BC2053" s="18" t="s">
        <v>5537</v>
      </c>
      <c r="BD2053" s="18" t="s">
        <v>5537</v>
      </c>
      <c r="BE2053" s="18" t="s">
        <v>5537</v>
      </c>
      <c r="BF2053" s="18" t="s">
        <v>5537</v>
      </c>
      <c r="BG2053" s="18" t="s">
        <v>5537</v>
      </c>
      <c r="BH2053" s="18" t="s">
        <v>5537</v>
      </c>
      <c r="BI2053" s="18" t="s">
        <v>5537</v>
      </c>
      <c r="BJ2053" s="18" t="s">
        <v>5537</v>
      </c>
      <c r="BK2053" s="18" t="s">
        <v>5537</v>
      </c>
      <c r="BL2053" s="9" t="s">
        <v>5537</v>
      </c>
      <c r="BM2053" s="14" t="s">
        <v>5537</v>
      </c>
      <c r="BN2053" s="14" t="s">
        <v>5537</v>
      </c>
      <c r="BO2053" s="14" t="str">
        <f>_xlfn.XLOOKUP(B2053,'[4]cell downs 18042026 17h'!$B:$B,'[4]cell downs 18042026 17h'!$B:$B,"")</f>
        <v/>
      </c>
      <c r="BP2053" s="14" t="str">
        <f>_xlfn.XLOOKUP(B2053,'[5]Cells Huawei 19042026 15h'!$B:$B,'[5]Cells Huawei 19042026 15h'!$B:$B,"")</f>
        <v/>
      </c>
      <c r="BQ2053" s="9" t="str">
        <f>_xlfn.XLOOKUP(B2053,'[6]cells down 19042026 9H40'!$B:$B,'[6]cells down 19042026 9H40'!$B:$B,"")</f>
        <v/>
      </c>
      <c r="BR2053" s="9" t="s">
        <v>5537</v>
      </c>
      <c r="BS2053" s="9" t="s">
        <v>5579</v>
      </c>
      <c r="BT2053" s="108"/>
    </row>
    <row r="2054" spans="1:72" s="9" customFormat="1" x14ac:dyDescent="0.35">
      <c r="A2054" s="1" t="s">
        <v>4355</v>
      </c>
      <c r="B2054" s="1" t="s">
        <v>4356</v>
      </c>
      <c r="C2054" s="3" t="str">
        <f>_xlfn.XLOOKUP(B2054,'[1]daily break down'!$D:$D,'[1]daily break down'!$E:$E,"")</f>
        <v>CENTRE</v>
      </c>
      <c r="D2054" s="1" t="s">
        <v>11</v>
      </c>
      <c r="E2054" s="1" t="s">
        <v>1713</v>
      </c>
      <c r="F2054" s="3" t="s">
        <v>69</v>
      </c>
      <c r="G2054" s="1" t="s">
        <v>4357</v>
      </c>
      <c r="H2054" s="34" t="str">
        <f>_xlfn.XLOOKUP(B2054,[2]CALCULATION!$B:$B,[2]CALCULATION!$H:$H,"")</f>
        <v>ZTE</v>
      </c>
      <c r="I2054" s="28">
        <v>0</v>
      </c>
      <c r="J2054" s="28">
        <v>0</v>
      </c>
      <c r="K2054" s="28">
        <v>0</v>
      </c>
      <c r="L2054" s="28">
        <v>0</v>
      </c>
      <c r="M2054" s="28">
        <v>0</v>
      </c>
      <c r="N2054" s="28">
        <v>0</v>
      </c>
      <c r="O2054" s="28">
        <v>0</v>
      </c>
      <c r="P2054" s="28">
        <v>0</v>
      </c>
      <c r="Q2054" s="28">
        <v>0</v>
      </c>
      <c r="R2054" s="28">
        <v>0</v>
      </c>
      <c r="S2054" s="93">
        <v>0</v>
      </c>
      <c r="T2054" s="93">
        <f>_xlfn.XLOOKUP(B2054,'[3]Nur des jours'!$B:$B,'[3]Nur des jours'!$U:$U,"")</f>
        <v>0</v>
      </c>
      <c r="U2054" s="93">
        <v>0</v>
      </c>
      <c r="V2054" s="93">
        <v>0</v>
      </c>
      <c r="W2054" s="93">
        <v>0</v>
      </c>
      <c r="X2054" s="93">
        <v>0</v>
      </c>
      <c r="Y2054" s="93">
        <v>0</v>
      </c>
      <c r="Z2054" s="93">
        <v>0</v>
      </c>
      <c r="AA2054" s="93">
        <v>0</v>
      </c>
      <c r="AB2054" s="93">
        <v>0</v>
      </c>
      <c r="AC2054" s="93"/>
      <c r="AD2054" s="93">
        <v>0</v>
      </c>
      <c r="AE2054" s="93">
        <v>0</v>
      </c>
      <c r="AF2054" s="93">
        <v>0</v>
      </c>
      <c r="AG2054" s="93"/>
      <c r="AH2054" s="93">
        <v>0</v>
      </c>
      <c r="AI2054" s="93">
        <v>0</v>
      </c>
      <c r="AJ2054" s="93">
        <v>0</v>
      </c>
      <c r="AK2054" s="93">
        <v>0</v>
      </c>
      <c r="AL2054" s="93">
        <v>0</v>
      </c>
      <c r="AM2054" s="49" t="s">
        <v>5559</v>
      </c>
      <c r="AN2054" s="49"/>
      <c r="AO2054" s="48" t="str" cm="1">
        <f t="array" ref="AO2054">IFERROR(_xlfn.IFS(
AQ2054="MPR ISSUE","PDH",
AQ2054="BSS Hardware Issue","BSS",
AQ2054="Sites strategiques, MLL, Pylone, etc.","ENVTECH",
AQ2054="AKTIVCO DEFAUT GE &amp; POWER Cabinet","AKTIVCO",
AQ2054="AKTIVCO Coupure ENEO &amp; Baisse de tension","AKTIVCO GRID ONLY",
AQ2054="Coupure ENEO &amp; Baisse de tension","IHS GRID ONLY",
AQ2054="Defaut GE &amp; POWER Cabinet","IHS",
AQ2054="Sharing","Partners",
AQ2054="Sites strategiques &amp; DataCenter","SST &amp; DC",
AQ2054="Exclu","Exclu",
AQ2054="SAT","SAT",
AQ2054="SPARE-ISSUE","SPARE-ISSUE",
AQ2054="Fiber CAmtel","TRANS_FO_CAMTEL",
AQ2054="Fiber AOF","Fiber AOF",
AQ2054="Projet OCM (HUAWEI)","TRAVAUX-HUAWEI",
AQ2054="Projet OCM (NOKIA)","TRAVAUX-NOKIA",
AQ2054="ACCESS-ISSUE","ACCESS-ISSUE",
AQ2054="Projet OCM (ZTE, NOKIA, autres projets)","TRAVAUX OCM",
AQ2054="No root CAuse","No root cause",
AQ2054="ODU HS","PDH",
AQ2054="IP &amp; VLAN","PDH",
AQ2054="Warehouse HUAWEI","SPARE-ISSUE",
AQ2054="SPARE-HS","SPARE-ISSUE",
AQ2054="Power Telco","BSS",AQ2054="no impacts","no impacts"
),"")</f>
        <v>No root cause</v>
      </c>
      <c r="AP2054" s="48" t="str" cm="1">
        <f t="array" ref="AP2054">IFERROR(_xlfn.IFS(
AQ2054="MPR ISSUE","TX ISSUE",
AQ2054="BSS Hardware Issue","RAN ISSUE",
AQ2054="Sites strategiques, MLL, Pylone, etc.","ENVTECH",
AQ2054="AKTIVCO DEFAUT GE &amp; POWER Cabinet","POWER ISSUE",
AQ2054="AKTIVCO Coupure ENEO &amp; Baisse de tension","POWER ISSUE",
AQ2054="Coupure ENEO &amp; Baisse de tension","POWER ISSUE",
AQ2054="Defaut GE &amp; POWER Cabinet","POWER ISSUE",
AQ2054="Sharing","POWER ISSUE",
AQ2054="Sites strategiques &amp; DataCenter","POWER ISSUE",
AQ2054="Exclu","Exclu",
AQ2054="SAT","TX ISSUE",
AQ2054="SPARE-ISSUE","SPARE-ISSUE",
AQ2054="Fiber CAmtel","TX ISSUE",
AQ2054="Fiber AOF","TX ISSUE",
AQ2054="Projet OCM (HUAWEI)","TRAVAUX-HUAWEI",
AQ2054="Projet OCM (NOKIA)","TRAVAUX -NOKIA",
AQ2054="ACCESS-ISSUE","ACCESS-ISSUE",
AQ2054="Projet OCM (ZTE, NOKIA, autres projets)","TRAVAUX OCM",
AQ2054="No root CAuse","No root cause",
AQ2054="ODU HS","TX ISSUE",
AQ2054="IP &amp; VLAN","TX ISSUE",
AQ2054="Warehouse HUAWEI","SPARE-ISSUE",
AQ2054="SPARE-HS","SPARE-ISSUE",
AQ2054="Power Telco","RAN ISSUE",AQ2054="no impacts","no impacts"
),"")</f>
        <v>No root cause</v>
      </c>
      <c r="AQ2054" s="126" t="s">
        <v>5344</v>
      </c>
      <c r="AR2054" s="48" t="str" cm="1">
        <f t="array" ref="AR2054">IFERROR(_xlfn.IFS(
AQ2054="MPR ISSUE","ACTIVE",
AQ2054="BSS Hardware Issue","ACTIVE",
AQ2054="Sites strategiques, MLL, Pylone, etc.","PASSIVE",
AQ2054="AKTIVCO DEFAUT GE &amp; POWER Cabinet","PASSIVE",
AQ2054="AKTIVCO Coupure ENEO &amp; Baisse de tension","PASSIVE",
AQ2054="Coupure ENEO &amp; Baisse de tension","PASSIVE",
AQ2054="Defaut GE &amp; POWER Cabinet","PASSIVE",
AQ2054="Sharing","PASSIVE",
AQ2054="Sites strategiques &amp; DataCenter","PASSIVE",
AQ2054="Exclu","Exclu",
AQ2054="SAT","ACTIVE",
AQ2054="SPARE-ISSUE","SPARE-ISSUE",
AQ2054="Fiber CAmtel","ACTIVE",
AQ2054="Fiber AOF","ACTIVE",
AQ2054="Projet OCM (HUAWEI)","PLANNED WORKS",
AQ2054="Projet OCM (NOKIA)","PLANNED WORKS",
AQ2054="ACCESS-ISSUE","ACCESS-ISSUE",
AQ2054="Projet OCM (ZTE, NOKIA, autres projets)","PLANNED WORKS",
AQ2054="No root CAuse","No root cause",
AQ2054="ODU HS","ACTIVE",
AQ2054="IP &amp; VLAN","ACTIVE",
AQ2054="Warehouse HUAWEI","SPARE-ISSUE",
AQ2054="SPARE-HS","SPARE-ISSUE",
AQ2054="Power Telco","ACTIVE", AQ2054="no impacts","no impacts"
),"")</f>
        <v>No root cause</v>
      </c>
      <c r="AS2054" s="92" t="s">
        <v>5537</v>
      </c>
      <c r="AT2054" s="98" t="s">
        <v>4356</v>
      </c>
      <c r="AV2054" s="17" t="s">
        <v>5537</v>
      </c>
      <c r="AW2054" s="7" t="s">
        <v>5537</v>
      </c>
      <c r="AX2054" s="6" t="s">
        <v>5537</v>
      </c>
      <c r="AY2054" s="7"/>
      <c r="AZ2054" s="3" t="s">
        <v>5537</v>
      </c>
      <c r="BA2054" s="18" t="s">
        <v>5537</v>
      </c>
      <c r="BB2054" s="18" t="s">
        <v>5537</v>
      </c>
      <c r="BC2054" s="18" t="s">
        <v>5537</v>
      </c>
      <c r="BD2054" s="18" t="s">
        <v>5537</v>
      </c>
      <c r="BE2054" s="18" t="s">
        <v>5537</v>
      </c>
      <c r="BF2054" s="18" t="s">
        <v>5537</v>
      </c>
      <c r="BG2054" s="18" t="s">
        <v>5537</v>
      </c>
      <c r="BH2054" s="18" t="s">
        <v>5537</v>
      </c>
      <c r="BI2054" s="18" t="s">
        <v>5537</v>
      </c>
      <c r="BJ2054" s="18" t="s">
        <v>5537</v>
      </c>
      <c r="BK2054" s="18" t="s">
        <v>5537</v>
      </c>
      <c r="BL2054" s="9" t="s">
        <v>5537</v>
      </c>
      <c r="BM2054" s="14" t="s">
        <v>5537</v>
      </c>
      <c r="BN2054" s="14" t="s">
        <v>5537</v>
      </c>
      <c r="BO2054" s="14" t="str">
        <f>_xlfn.XLOOKUP(B2054,'[4]cell downs 18042026 17h'!$B:$B,'[4]cell downs 18042026 17h'!$B:$B,"")</f>
        <v/>
      </c>
      <c r="BP2054" s="14" t="str">
        <f>_xlfn.XLOOKUP(B2054,'[5]Cells Huawei 19042026 15h'!$B:$B,'[5]Cells Huawei 19042026 15h'!$B:$B,"")</f>
        <v/>
      </c>
      <c r="BQ2054" s="9" t="str">
        <f>_xlfn.XLOOKUP(B2054,'[6]cells down 19042026 9H40'!$B:$B,'[6]cells down 19042026 9H40'!$B:$B,"")</f>
        <v/>
      </c>
      <c r="BR2054" s="9" t="s">
        <v>4356</v>
      </c>
      <c r="BS2054" s="9" t="s">
        <v>5579</v>
      </c>
      <c r="BT2054" s="108"/>
    </row>
    <row r="2055" spans="1:72" s="9" customFormat="1" x14ac:dyDescent="0.35">
      <c r="A2055" s="1" t="s">
        <v>4358</v>
      </c>
      <c r="B2055" s="8" t="s">
        <v>4359</v>
      </c>
      <c r="C2055" s="3" t="str">
        <f>_xlfn.XLOOKUP(B2055,'[1]daily break down'!$D:$D,'[1]daily break down'!$E:$E,"")</f>
        <v>CENTRE</v>
      </c>
      <c r="D2055" s="1" t="s">
        <v>11</v>
      </c>
      <c r="E2055" s="1" t="s">
        <v>96</v>
      </c>
      <c r="F2055" s="3" t="s">
        <v>226</v>
      </c>
      <c r="G2055" s="1" t="s">
        <v>4360</v>
      </c>
      <c r="H2055" s="33" t="str">
        <f>_xlfn.XLOOKUP(B2055,[2]CALCULATION!$B:$B,[2]CALCULATION!$H:$H,"")</f>
        <v>NOKIA</v>
      </c>
      <c r="I2055" s="28">
        <v>0</v>
      </c>
      <c r="J2055" s="28">
        <v>0</v>
      </c>
      <c r="K2055" s="28">
        <v>0</v>
      </c>
      <c r="L2055" s="28">
        <v>0</v>
      </c>
      <c r="M2055" s="28">
        <v>0</v>
      </c>
      <c r="N2055" s="28">
        <v>0</v>
      </c>
      <c r="O2055" s="28">
        <v>0</v>
      </c>
      <c r="P2055" s="28">
        <v>0</v>
      </c>
      <c r="Q2055" s="28">
        <v>0</v>
      </c>
      <c r="R2055" s="28">
        <v>0</v>
      </c>
      <c r="S2055" s="93">
        <v>0</v>
      </c>
      <c r="T2055" s="93">
        <f>_xlfn.XLOOKUP(B2055,'[3]Nur des jours'!$B:$B,'[3]Nur des jours'!$U:$U,"")</f>
        <v>0</v>
      </c>
      <c r="U2055" s="93">
        <v>0</v>
      </c>
      <c r="V2055" s="93">
        <v>0</v>
      </c>
      <c r="W2055" s="93">
        <v>0</v>
      </c>
      <c r="X2055" s="93">
        <v>0</v>
      </c>
      <c r="Y2055" s="93">
        <v>0</v>
      </c>
      <c r="Z2055" s="93">
        <v>0</v>
      </c>
      <c r="AA2055" s="93">
        <v>0</v>
      </c>
      <c r="AB2055" s="93">
        <v>0</v>
      </c>
      <c r="AC2055" s="93"/>
      <c r="AD2055" s="93">
        <v>0</v>
      </c>
      <c r="AE2055" s="93">
        <v>0</v>
      </c>
      <c r="AF2055" s="93">
        <v>0</v>
      </c>
      <c r="AG2055" s="93"/>
      <c r="AH2055" s="93">
        <v>0</v>
      </c>
      <c r="AI2055" s="93">
        <v>0</v>
      </c>
      <c r="AJ2055" s="93">
        <v>0</v>
      </c>
      <c r="AK2055" s="93">
        <v>0</v>
      </c>
      <c r="AL2055" s="93">
        <v>0</v>
      </c>
      <c r="AM2055" s="49" t="s">
        <v>5559</v>
      </c>
      <c r="AN2055" s="49"/>
      <c r="AO2055" s="48" t="str" cm="1">
        <f t="array" ref="AO2055">IFERROR(_xlfn.IFS(
AQ2055="MPR ISSUE","PDH",
AQ2055="BSS Hardware Issue","BSS",
AQ2055="Sites strategiques, MLL, Pylone, etc.","ENVTECH",
AQ2055="AKTIVCO DEFAUT GE &amp; POWER Cabinet","AKTIVCO",
AQ2055="AKTIVCO Coupure ENEO &amp; Baisse de tension","AKTIVCO GRID ONLY",
AQ2055="Coupure ENEO &amp; Baisse de tension","IHS GRID ONLY",
AQ2055="Defaut GE &amp; POWER Cabinet","IHS",
AQ2055="Sharing","Partners",
AQ2055="Sites strategiques &amp; DataCenter","SST &amp; DC",
AQ2055="Exclu","Exclu",
AQ2055="SAT","SAT",
AQ2055="SPARE-ISSUE","SPARE-ISSUE",
AQ2055="Fiber CAmtel","TRANS_FO_CAMTEL",
AQ2055="Fiber AOF","Fiber AOF",
AQ2055="Projet OCM (HUAWEI)","TRAVAUX-HUAWEI",
AQ2055="Projet OCM (NOKIA)","TRAVAUX-NOKIA",
AQ2055="ACCESS-ISSUE","ACCESS-ISSUE",
AQ2055="Projet OCM (ZTE, NOKIA, autres projets)","TRAVAUX OCM",
AQ2055="No root CAuse","No root cause",
AQ2055="ODU HS","PDH",
AQ2055="IP &amp; VLAN","PDH",
AQ2055="Warehouse HUAWEI","SPARE-ISSUE",
AQ2055="SPARE-HS","SPARE-ISSUE",
AQ2055="Power Telco","BSS",AQ2055="no impacts","no impacts"
),"")</f>
        <v>No root cause</v>
      </c>
      <c r="AP2055" s="48" t="str" cm="1">
        <f t="array" ref="AP2055">IFERROR(_xlfn.IFS(
AQ2055="MPR ISSUE","TX ISSUE",
AQ2055="BSS Hardware Issue","RAN ISSUE",
AQ2055="Sites strategiques, MLL, Pylone, etc.","ENVTECH",
AQ2055="AKTIVCO DEFAUT GE &amp; POWER Cabinet","POWER ISSUE",
AQ2055="AKTIVCO Coupure ENEO &amp; Baisse de tension","POWER ISSUE",
AQ2055="Coupure ENEO &amp; Baisse de tension","POWER ISSUE",
AQ2055="Defaut GE &amp; POWER Cabinet","POWER ISSUE",
AQ2055="Sharing","POWER ISSUE",
AQ2055="Sites strategiques &amp; DataCenter","POWER ISSUE",
AQ2055="Exclu","Exclu",
AQ2055="SAT","TX ISSUE",
AQ2055="SPARE-ISSUE","SPARE-ISSUE",
AQ2055="Fiber CAmtel","TX ISSUE",
AQ2055="Fiber AOF","TX ISSUE",
AQ2055="Projet OCM (HUAWEI)","TRAVAUX-HUAWEI",
AQ2055="Projet OCM (NOKIA)","TRAVAUX -NOKIA",
AQ2055="ACCESS-ISSUE","ACCESS-ISSUE",
AQ2055="Projet OCM (ZTE, NOKIA, autres projets)","TRAVAUX OCM",
AQ2055="No root CAuse","No root cause",
AQ2055="ODU HS","TX ISSUE",
AQ2055="IP &amp; VLAN","TX ISSUE",
AQ2055="Warehouse HUAWEI","SPARE-ISSUE",
AQ2055="SPARE-HS","SPARE-ISSUE",
AQ2055="Power Telco","RAN ISSUE",AQ2055="no impacts","no impacts"
),"")</f>
        <v>No root cause</v>
      </c>
      <c r="AQ2055" s="126" t="s">
        <v>5344</v>
      </c>
      <c r="AR2055" s="48" t="str" cm="1">
        <f t="array" ref="AR2055">IFERROR(_xlfn.IFS(
AQ2055="MPR ISSUE","ACTIVE",
AQ2055="BSS Hardware Issue","ACTIVE",
AQ2055="Sites strategiques, MLL, Pylone, etc.","PASSIVE",
AQ2055="AKTIVCO DEFAUT GE &amp; POWER Cabinet","PASSIVE",
AQ2055="AKTIVCO Coupure ENEO &amp; Baisse de tension","PASSIVE",
AQ2055="Coupure ENEO &amp; Baisse de tension","PASSIVE",
AQ2055="Defaut GE &amp; POWER Cabinet","PASSIVE",
AQ2055="Sharing","PASSIVE",
AQ2055="Sites strategiques &amp; DataCenter","PASSIVE",
AQ2055="Exclu","Exclu",
AQ2055="SAT","ACTIVE",
AQ2055="SPARE-ISSUE","SPARE-ISSUE",
AQ2055="Fiber CAmtel","ACTIVE",
AQ2055="Fiber AOF","ACTIVE",
AQ2055="Projet OCM (HUAWEI)","PLANNED WORKS",
AQ2055="Projet OCM (NOKIA)","PLANNED WORKS",
AQ2055="ACCESS-ISSUE","ACCESS-ISSUE",
AQ2055="Projet OCM (ZTE, NOKIA, autres projets)","PLANNED WORKS",
AQ2055="No root CAuse","No root cause",
AQ2055="ODU HS","ACTIVE",
AQ2055="IP &amp; VLAN","ACTIVE",
AQ2055="Warehouse HUAWEI","SPARE-ISSUE",
AQ2055="SPARE-HS","SPARE-ISSUE",
AQ2055="Power Telco","ACTIVE", AQ2055="no impacts","no impacts"
),"")</f>
        <v>No root cause</v>
      </c>
      <c r="AS2055" s="92" t="s">
        <v>5537</v>
      </c>
      <c r="AT2055" s="98" t="s">
        <v>4359</v>
      </c>
      <c r="AV2055" s="17" t="s">
        <v>5537</v>
      </c>
      <c r="AW2055" s="7" t="s">
        <v>5537</v>
      </c>
      <c r="AX2055" s="6" t="s">
        <v>5537</v>
      </c>
      <c r="AY2055" s="7"/>
      <c r="AZ2055" s="3" t="s">
        <v>5537</v>
      </c>
      <c r="BA2055" s="18" t="s">
        <v>5537</v>
      </c>
      <c r="BB2055" s="18" t="s">
        <v>5537</v>
      </c>
      <c r="BC2055" s="18" t="s">
        <v>5537</v>
      </c>
      <c r="BD2055" s="18" t="s">
        <v>5537</v>
      </c>
      <c r="BE2055" s="18" t="s">
        <v>5537</v>
      </c>
      <c r="BF2055" s="18" t="s">
        <v>5537</v>
      </c>
      <c r="BG2055" s="18" t="s">
        <v>5537</v>
      </c>
      <c r="BH2055" s="18" t="s">
        <v>5537</v>
      </c>
      <c r="BI2055" s="18" t="s">
        <v>5537</v>
      </c>
      <c r="BJ2055" s="18" t="s">
        <v>5537</v>
      </c>
      <c r="BK2055" s="18" t="s">
        <v>5537</v>
      </c>
      <c r="BL2055" s="9" t="s">
        <v>5537</v>
      </c>
      <c r="BM2055" s="14" t="s">
        <v>5537</v>
      </c>
      <c r="BN2055" s="14" t="s">
        <v>5537</v>
      </c>
      <c r="BO2055" s="14" t="str">
        <f>_xlfn.XLOOKUP(B2055,'[4]cell downs 18042026 17h'!$B:$B,'[4]cell downs 18042026 17h'!$B:$B,"")</f>
        <v/>
      </c>
      <c r="BP2055" s="14" t="str">
        <f>_xlfn.XLOOKUP(B2055,'[5]Cells Huawei 19042026 15h'!$B:$B,'[5]Cells Huawei 19042026 15h'!$B:$B,"")</f>
        <v/>
      </c>
      <c r="BQ2055" s="9" t="str">
        <f>_xlfn.XLOOKUP(B2055,'[6]cells down 19042026 9H40'!$B:$B,'[6]cells down 19042026 9H40'!$B:$B,"")</f>
        <v/>
      </c>
      <c r="BR2055" s="9" t="s">
        <v>4359</v>
      </c>
      <c r="BS2055" s="9" t="s">
        <v>12</v>
      </c>
      <c r="BT2055" s="108"/>
    </row>
    <row r="2056" spans="1:72" s="9" customFormat="1" x14ac:dyDescent="0.35">
      <c r="A2056" s="1" t="s">
        <v>4361</v>
      </c>
      <c r="B2056" s="8" t="s">
        <v>4362</v>
      </c>
      <c r="C2056" s="3" t="str">
        <f>_xlfn.XLOOKUP(B2056,'[1]daily break down'!$D:$D,'[1]daily break down'!$E:$E,"")</f>
        <v>CENTRE</v>
      </c>
      <c r="D2056" s="1" t="s">
        <v>11</v>
      </c>
      <c r="E2056" s="1" t="s">
        <v>12</v>
      </c>
      <c r="F2056" s="3" t="s">
        <v>37</v>
      </c>
      <c r="G2056" s="1" t="s">
        <v>4361</v>
      </c>
      <c r="H2056" s="34" t="str">
        <f>_xlfn.XLOOKUP(B2056,[2]CALCULATION!$B:$B,[2]CALCULATION!$H:$H,"")</f>
        <v>ZTE</v>
      </c>
      <c r="I2056" s="28">
        <v>0</v>
      </c>
      <c r="J2056" s="28">
        <v>0</v>
      </c>
      <c r="K2056" s="28">
        <v>0</v>
      </c>
      <c r="L2056" s="28">
        <v>0</v>
      </c>
      <c r="M2056" s="28">
        <v>0</v>
      </c>
      <c r="N2056" s="28">
        <v>0</v>
      </c>
      <c r="O2056" s="28">
        <v>0</v>
      </c>
      <c r="P2056" s="28">
        <v>0</v>
      </c>
      <c r="Q2056" s="28">
        <v>0</v>
      </c>
      <c r="R2056" s="28">
        <v>0</v>
      </c>
      <c r="S2056" s="93">
        <v>0</v>
      </c>
      <c r="T2056" s="93">
        <f>_xlfn.XLOOKUP(B2056,'[3]Nur des jours'!$B:$B,'[3]Nur des jours'!$U:$U,"")</f>
        <v>0</v>
      </c>
      <c r="U2056" s="93">
        <v>0</v>
      </c>
      <c r="V2056" s="93">
        <v>0</v>
      </c>
      <c r="W2056" s="93">
        <v>0</v>
      </c>
      <c r="X2056" s="93">
        <v>0</v>
      </c>
      <c r="Y2056" s="93">
        <v>0</v>
      </c>
      <c r="Z2056" s="93">
        <v>0</v>
      </c>
      <c r="AA2056" s="93">
        <v>0</v>
      </c>
      <c r="AB2056" s="93">
        <v>0</v>
      </c>
      <c r="AC2056" s="93"/>
      <c r="AD2056" s="93">
        <v>0</v>
      </c>
      <c r="AE2056" s="93">
        <v>0</v>
      </c>
      <c r="AF2056" s="93">
        <v>0</v>
      </c>
      <c r="AG2056" s="93"/>
      <c r="AH2056" s="93">
        <v>0</v>
      </c>
      <c r="AI2056" s="93">
        <v>0</v>
      </c>
      <c r="AJ2056" s="93">
        <v>0</v>
      </c>
      <c r="AK2056" s="93">
        <v>0</v>
      </c>
      <c r="AL2056" s="93">
        <v>0</v>
      </c>
      <c r="AM2056" s="49" t="s">
        <v>5559</v>
      </c>
      <c r="AN2056" s="49"/>
      <c r="AO2056" s="48" t="str" cm="1">
        <f t="array" ref="AO2056">IFERROR(_xlfn.IFS(
AQ2056="MPR ISSUE","PDH",
AQ2056="BSS Hardware Issue","BSS",
AQ2056="Sites strategiques, MLL, Pylone, etc.","ENVTECH",
AQ2056="AKTIVCO DEFAUT GE &amp; POWER Cabinet","AKTIVCO",
AQ2056="AKTIVCO Coupure ENEO &amp; Baisse de tension","AKTIVCO GRID ONLY",
AQ2056="Coupure ENEO &amp; Baisse de tension","IHS GRID ONLY",
AQ2056="Defaut GE &amp; POWER Cabinet","IHS",
AQ2056="Sharing","Partners",
AQ2056="Sites strategiques &amp; DataCenter","SST &amp; DC",
AQ2056="Exclu","Exclu",
AQ2056="SAT","SAT",
AQ2056="SPARE-ISSUE","SPARE-ISSUE",
AQ2056="Fiber CAmtel","TRANS_FO_CAMTEL",
AQ2056="Fiber AOF","Fiber AOF",
AQ2056="Projet OCM (HUAWEI)","TRAVAUX-HUAWEI",
AQ2056="Projet OCM (NOKIA)","TRAVAUX-NOKIA",
AQ2056="ACCESS-ISSUE","ACCESS-ISSUE",
AQ2056="Projet OCM (ZTE, NOKIA, autres projets)","TRAVAUX OCM",
AQ2056="No root CAuse","No root cause",
AQ2056="ODU HS","PDH",
AQ2056="IP &amp; VLAN","PDH",
AQ2056="Warehouse HUAWEI","SPARE-ISSUE",
AQ2056="SPARE-HS","SPARE-ISSUE",
AQ2056="Power Telco","BSS",AQ2056="no impacts","no impacts"
),"")</f>
        <v>No root cause</v>
      </c>
      <c r="AP2056" s="48" t="str" cm="1">
        <f t="array" ref="AP2056">IFERROR(_xlfn.IFS(
AQ2056="MPR ISSUE","TX ISSUE",
AQ2056="BSS Hardware Issue","RAN ISSUE",
AQ2056="Sites strategiques, MLL, Pylone, etc.","ENVTECH",
AQ2056="AKTIVCO DEFAUT GE &amp; POWER Cabinet","POWER ISSUE",
AQ2056="AKTIVCO Coupure ENEO &amp; Baisse de tension","POWER ISSUE",
AQ2056="Coupure ENEO &amp; Baisse de tension","POWER ISSUE",
AQ2056="Defaut GE &amp; POWER Cabinet","POWER ISSUE",
AQ2056="Sharing","POWER ISSUE",
AQ2056="Sites strategiques &amp; DataCenter","POWER ISSUE",
AQ2056="Exclu","Exclu",
AQ2056="SAT","TX ISSUE",
AQ2056="SPARE-ISSUE","SPARE-ISSUE",
AQ2056="Fiber CAmtel","TX ISSUE",
AQ2056="Fiber AOF","TX ISSUE",
AQ2056="Projet OCM (HUAWEI)","TRAVAUX-HUAWEI",
AQ2056="Projet OCM (NOKIA)","TRAVAUX -NOKIA",
AQ2056="ACCESS-ISSUE","ACCESS-ISSUE",
AQ2056="Projet OCM (ZTE, NOKIA, autres projets)","TRAVAUX OCM",
AQ2056="No root CAuse","No root cause",
AQ2056="ODU HS","TX ISSUE",
AQ2056="IP &amp; VLAN","TX ISSUE",
AQ2056="Warehouse HUAWEI","SPARE-ISSUE",
AQ2056="SPARE-HS","SPARE-ISSUE",
AQ2056="Power Telco","RAN ISSUE",AQ2056="no impacts","no impacts"
),"")</f>
        <v>No root cause</v>
      </c>
      <c r="AQ2056" s="126" t="s">
        <v>5344</v>
      </c>
      <c r="AR2056" s="48" t="str" cm="1">
        <f t="array" ref="AR2056">IFERROR(_xlfn.IFS(
AQ2056="MPR ISSUE","ACTIVE",
AQ2056="BSS Hardware Issue","ACTIVE",
AQ2056="Sites strategiques, MLL, Pylone, etc.","PASSIVE",
AQ2056="AKTIVCO DEFAUT GE &amp; POWER Cabinet","PASSIVE",
AQ2056="AKTIVCO Coupure ENEO &amp; Baisse de tension","PASSIVE",
AQ2056="Coupure ENEO &amp; Baisse de tension","PASSIVE",
AQ2056="Defaut GE &amp; POWER Cabinet","PASSIVE",
AQ2056="Sharing","PASSIVE",
AQ2056="Sites strategiques &amp; DataCenter","PASSIVE",
AQ2056="Exclu","Exclu",
AQ2056="SAT","ACTIVE",
AQ2056="SPARE-ISSUE","SPARE-ISSUE",
AQ2056="Fiber CAmtel","ACTIVE",
AQ2056="Fiber AOF","ACTIVE",
AQ2056="Projet OCM (HUAWEI)","PLANNED WORKS",
AQ2056="Projet OCM (NOKIA)","PLANNED WORKS",
AQ2056="ACCESS-ISSUE","ACCESS-ISSUE",
AQ2056="Projet OCM (ZTE, NOKIA, autres projets)","PLANNED WORKS",
AQ2056="No root CAuse","No root cause",
AQ2056="ODU HS","ACTIVE",
AQ2056="IP &amp; VLAN","ACTIVE",
AQ2056="Warehouse HUAWEI","SPARE-ISSUE",
AQ2056="SPARE-HS","SPARE-ISSUE",
AQ2056="Power Telco","ACTIVE", AQ2056="no impacts","no impacts"
),"")</f>
        <v>No root cause</v>
      </c>
      <c r="AS2056" s="92" t="s">
        <v>5537</v>
      </c>
      <c r="AT2056" s="98" t="s">
        <v>4362</v>
      </c>
      <c r="AV2056" s="17" t="s">
        <v>5537</v>
      </c>
      <c r="AW2056" s="7" t="s">
        <v>5537</v>
      </c>
      <c r="AX2056" s="6" t="s">
        <v>5537</v>
      </c>
      <c r="AY2056" s="7"/>
      <c r="AZ2056" s="3" t="s">
        <v>5537</v>
      </c>
      <c r="BA2056" s="18" t="s">
        <v>5537</v>
      </c>
      <c r="BB2056" s="18" t="s">
        <v>5537</v>
      </c>
      <c r="BC2056" s="18" t="s">
        <v>5537</v>
      </c>
      <c r="BD2056" s="18" t="s">
        <v>5537</v>
      </c>
      <c r="BE2056" s="18" t="s">
        <v>5537</v>
      </c>
      <c r="BF2056" s="18" t="s">
        <v>5537</v>
      </c>
      <c r="BG2056" s="18" t="s">
        <v>5537</v>
      </c>
      <c r="BH2056" s="18" t="s">
        <v>5537</v>
      </c>
      <c r="BI2056" s="18" t="s">
        <v>5537</v>
      </c>
      <c r="BJ2056" s="18" t="s">
        <v>5537</v>
      </c>
      <c r="BK2056" s="18" t="s">
        <v>5537</v>
      </c>
      <c r="BL2056" s="9" t="s">
        <v>5537</v>
      </c>
      <c r="BM2056" s="14" t="s">
        <v>5537</v>
      </c>
      <c r="BN2056" s="14" t="s">
        <v>5537</v>
      </c>
      <c r="BO2056" s="14" t="str">
        <f>_xlfn.XLOOKUP(B2056,'[4]cell downs 18042026 17h'!$B:$B,'[4]cell downs 18042026 17h'!$B:$B,"")</f>
        <v/>
      </c>
      <c r="BP2056" s="14" t="str">
        <f>_xlfn.XLOOKUP(B2056,'[5]Cells Huawei 19042026 15h'!$B:$B,'[5]Cells Huawei 19042026 15h'!$B:$B,"")</f>
        <v/>
      </c>
      <c r="BQ2056" s="9" t="str">
        <f>_xlfn.XLOOKUP(B2056,'[6]cells down 19042026 9H40'!$B:$B,'[6]cells down 19042026 9H40'!$B:$B,"")</f>
        <v/>
      </c>
      <c r="BR2056" s="9" t="s">
        <v>5537</v>
      </c>
      <c r="BS2056" s="9" t="s">
        <v>12</v>
      </c>
      <c r="BT2056" s="108"/>
    </row>
    <row r="2057" spans="1:72" s="9" customFormat="1" x14ac:dyDescent="0.35">
      <c r="A2057" s="1" t="s">
        <v>4368</v>
      </c>
      <c r="B2057" s="8" t="s">
        <v>4369</v>
      </c>
      <c r="C2057" s="3" t="str">
        <f>_xlfn.XLOOKUP(B2057,'[1]daily break down'!$D:$D,'[1]daily break down'!$E:$E,"")</f>
        <v>CENTRE</v>
      </c>
      <c r="D2057" s="1" t="s">
        <v>21</v>
      </c>
      <c r="E2057" s="1" t="s">
        <v>30</v>
      </c>
      <c r="F2057" s="3" t="s">
        <v>37</v>
      </c>
      <c r="G2057" s="1" t="s">
        <v>3985</v>
      </c>
      <c r="H2057" s="34" t="str">
        <f>_xlfn.XLOOKUP(B2057,[2]CALCULATION!$B:$B,[2]CALCULATION!$H:$H,"")</f>
        <v>ZTE</v>
      </c>
      <c r="I2057" s="28">
        <v>0</v>
      </c>
      <c r="J2057" s="28">
        <v>0</v>
      </c>
      <c r="K2057" s="28">
        <v>0</v>
      </c>
      <c r="L2057" s="28">
        <v>0</v>
      </c>
      <c r="M2057" s="28">
        <v>0</v>
      </c>
      <c r="N2057" s="28">
        <v>0</v>
      </c>
      <c r="O2057" s="28">
        <v>0</v>
      </c>
      <c r="P2057" s="28">
        <v>0</v>
      </c>
      <c r="Q2057" s="28">
        <v>0</v>
      </c>
      <c r="R2057" s="28">
        <v>0</v>
      </c>
      <c r="S2057" s="93">
        <v>0</v>
      </c>
      <c r="T2057" s="93">
        <f>_xlfn.XLOOKUP(B2057,'[3]Nur des jours'!$B:$B,'[3]Nur des jours'!$U:$U,"")</f>
        <v>0</v>
      </c>
      <c r="U2057" s="93">
        <v>0</v>
      </c>
      <c r="V2057" s="93">
        <v>0</v>
      </c>
      <c r="W2057" s="93">
        <v>0</v>
      </c>
      <c r="X2057" s="93">
        <v>0</v>
      </c>
      <c r="Y2057" s="93">
        <v>0</v>
      </c>
      <c r="Z2057" s="93">
        <v>0</v>
      </c>
      <c r="AA2057" s="93">
        <v>0</v>
      </c>
      <c r="AB2057" s="93">
        <v>0</v>
      </c>
      <c r="AC2057" s="93"/>
      <c r="AD2057" s="93">
        <v>0</v>
      </c>
      <c r="AE2057" s="93">
        <v>0</v>
      </c>
      <c r="AF2057" s="93">
        <v>0</v>
      </c>
      <c r="AG2057" s="93"/>
      <c r="AH2057" s="93">
        <v>0</v>
      </c>
      <c r="AI2057" s="93">
        <v>0</v>
      </c>
      <c r="AJ2057" s="93">
        <v>0</v>
      </c>
      <c r="AK2057" s="93">
        <v>0</v>
      </c>
      <c r="AL2057" s="93">
        <v>0</v>
      </c>
      <c r="AM2057" s="49" t="s">
        <v>5559</v>
      </c>
      <c r="AN2057" s="49"/>
      <c r="AO2057" s="48" t="str" cm="1">
        <f t="array" ref="AO2057">IFERROR(_xlfn.IFS(
AQ2057="MPR ISSUE","PDH",
AQ2057="BSS Hardware Issue","BSS",
AQ2057="Sites strategiques, MLL, Pylone, etc.","ENVTECH",
AQ2057="AKTIVCO DEFAUT GE &amp; POWER Cabinet","AKTIVCO",
AQ2057="AKTIVCO Coupure ENEO &amp; Baisse de tension","AKTIVCO GRID ONLY",
AQ2057="Coupure ENEO &amp; Baisse de tension","IHS GRID ONLY",
AQ2057="Defaut GE &amp; POWER Cabinet","IHS",
AQ2057="Sharing","Partners",
AQ2057="Sites strategiques &amp; DataCenter","SST &amp; DC",
AQ2057="Exclu","Exclu",
AQ2057="SAT","SAT",
AQ2057="SPARE-ISSUE","SPARE-ISSUE",
AQ2057="Fiber CAmtel","TRANS_FO_CAMTEL",
AQ2057="Fiber AOF","Fiber AOF",
AQ2057="Projet OCM (HUAWEI)","TRAVAUX-HUAWEI",
AQ2057="Projet OCM (NOKIA)","TRAVAUX-NOKIA",
AQ2057="ACCESS-ISSUE","ACCESS-ISSUE",
AQ2057="Projet OCM (ZTE, NOKIA, autres projets)","TRAVAUX OCM",
AQ2057="No root CAuse","No root cause",
AQ2057="ODU HS","PDH",
AQ2057="IP &amp; VLAN","PDH",
AQ2057="Warehouse HUAWEI","SPARE-ISSUE",
AQ2057="SPARE-HS","SPARE-ISSUE",
AQ2057="Power Telco","BSS",AQ2057="no impacts","no impacts"
),"")</f>
        <v>No root cause</v>
      </c>
      <c r="AP2057" s="48" t="str" cm="1">
        <f t="array" ref="AP2057">IFERROR(_xlfn.IFS(
AQ2057="MPR ISSUE","TX ISSUE",
AQ2057="BSS Hardware Issue","RAN ISSUE",
AQ2057="Sites strategiques, MLL, Pylone, etc.","ENVTECH",
AQ2057="AKTIVCO DEFAUT GE &amp; POWER Cabinet","POWER ISSUE",
AQ2057="AKTIVCO Coupure ENEO &amp; Baisse de tension","POWER ISSUE",
AQ2057="Coupure ENEO &amp; Baisse de tension","POWER ISSUE",
AQ2057="Defaut GE &amp; POWER Cabinet","POWER ISSUE",
AQ2057="Sharing","POWER ISSUE",
AQ2057="Sites strategiques &amp; DataCenter","POWER ISSUE",
AQ2057="Exclu","Exclu",
AQ2057="SAT","TX ISSUE",
AQ2057="SPARE-ISSUE","SPARE-ISSUE",
AQ2057="Fiber CAmtel","TX ISSUE",
AQ2057="Fiber AOF","TX ISSUE",
AQ2057="Projet OCM (HUAWEI)","TRAVAUX-HUAWEI",
AQ2057="Projet OCM (NOKIA)","TRAVAUX -NOKIA",
AQ2057="ACCESS-ISSUE","ACCESS-ISSUE",
AQ2057="Projet OCM (ZTE, NOKIA, autres projets)","TRAVAUX OCM",
AQ2057="No root CAuse","No root cause",
AQ2057="ODU HS","TX ISSUE",
AQ2057="IP &amp; VLAN","TX ISSUE",
AQ2057="Warehouse HUAWEI","SPARE-ISSUE",
AQ2057="SPARE-HS","SPARE-ISSUE",
AQ2057="Power Telco","RAN ISSUE",AQ2057="no impacts","no impacts"
),"")</f>
        <v>No root cause</v>
      </c>
      <c r="AQ2057" s="67" t="s">
        <v>5344</v>
      </c>
      <c r="AR2057" s="48" t="str" cm="1">
        <f t="array" ref="AR2057">IFERROR(_xlfn.IFS(
AQ2057="MPR ISSUE","ACTIVE",
AQ2057="BSS Hardware Issue","ACTIVE",
AQ2057="Sites strategiques, MLL, Pylone, etc.","PASSIVE",
AQ2057="AKTIVCO DEFAUT GE &amp; POWER Cabinet","PASSIVE",
AQ2057="AKTIVCO Coupure ENEO &amp; Baisse de tension","PASSIVE",
AQ2057="Coupure ENEO &amp; Baisse de tension","PASSIVE",
AQ2057="Defaut GE &amp; POWER Cabinet","PASSIVE",
AQ2057="Sharing","PASSIVE",
AQ2057="Sites strategiques &amp; DataCenter","PASSIVE",
AQ2057="Exclu","Exclu",
AQ2057="SAT","ACTIVE",
AQ2057="SPARE-ISSUE","SPARE-ISSUE",
AQ2057="Fiber CAmtel","ACTIVE",
AQ2057="Fiber AOF","ACTIVE",
AQ2057="Projet OCM (HUAWEI)","PLANNED WORKS",
AQ2057="Projet OCM (NOKIA)","PLANNED WORKS",
AQ2057="ACCESS-ISSUE","ACCESS-ISSUE",
AQ2057="Projet OCM (ZTE, NOKIA, autres projets)","PLANNED WORKS",
AQ2057="No root CAuse","No root cause",
AQ2057="ODU HS","ACTIVE",
AQ2057="IP &amp; VLAN","ACTIVE",
AQ2057="Warehouse HUAWEI","SPARE-ISSUE",
AQ2057="SPARE-HS","SPARE-ISSUE",
AQ2057="Power Telco","ACTIVE", AQ2057="no impacts","no impacts"
),"")</f>
        <v>No root cause</v>
      </c>
      <c r="AS2057" s="92" t="s">
        <v>5537</v>
      </c>
      <c r="AT2057" s="98" t="s">
        <v>4369</v>
      </c>
      <c r="AV2057" s="17" t="s">
        <v>5537</v>
      </c>
      <c r="AW2057" s="7" t="s">
        <v>5537</v>
      </c>
      <c r="AX2057" s="6" t="s">
        <v>5537</v>
      </c>
      <c r="AY2057" s="7"/>
      <c r="AZ2057" s="3" t="s">
        <v>5537</v>
      </c>
      <c r="BA2057" s="18" t="s">
        <v>5537</v>
      </c>
      <c r="BB2057" s="18" t="s">
        <v>5537</v>
      </c>
      <c r="BC2057" s="18" t="s">
        <v>5537</v>
      </c>
      <c r="BD2057" s="18" t="s">
        <v>5537</v>
      </c>
      <c r="BE2057" s="18" t="s">
        <v>5537</v>
      </c>
      <c r="BF2057" s="18" t="s">
        <v>5537</v>
      </c>
      <c r="BG2057" s="18" t="s">
        <v>5537</v>
      </c>
      <c r="BH2057" s="18" t="s">
        <v>5537</v>
      </c>
      <c r="BI2057" s="18" t="s">
        <v>5537</v>
      </c>
      <c r="BJ2057" s="18" t="s">
        <v>5537</v>
      </c>
      <c r="BK2057" s="18" t="s">
        <v>5537</v>
      </c>
      <c r="BL2057" s="9" t="s">
        <v>5537</v>
      </c>
      <c r="BM2057" s="14" t="s">
        <v>5537</v>
      </c>
      <c r="BN2057" s="14" t="s">
        <v>5537</v>
      </c>
      <c r="BO2057" s="14" t="str">
        <f>_xlfn.XLOOKUP(B2057,'[4]cell downs 18042026 17h'!$B:$B,'[4]cell downs 18042026 17h'!$B:$B,"")</f>
        <v/>
      </c>
      <c r="BP2057" s="14" t="str">
        <f>_xlfn.XLOOKUP(B2057,'[5]Cells Huawei 19042026 15h'!$B:$B,'[5]Cells Huawei 19042026 15h'!$B:$B,"")</f>
        <v/>
      </c>
      <c r="BQ2057" s="9" t="str">
        <f>_xlfn.XLOOKUP(B2057,'[6]cells down 19042026 9H40'!$B:$B,'[6]cells down 19042026 9H40'!$B:$B,"")</f>
        <v/>
      </c>
      <c r="BR2057" s="9" t="s">
        <v>5537</v>
      </c>
      <c r="BS2057" s="9" t="s">
        <v>12</v>
      </c>
      <c r="BT2057" s="108"/>
    </row>
    <row r="2058" spans="1:72" s="9" customFormat="1" x14ac:dyDescent="0.35">
      <c r="A2058" s="1" t="s">
        <v>4372</v>
      </c>
      <c r="B2058" s="8" t="s">
        <v>4373</v>
      </c>
      <c r="C2058" s="3" t="str">
        <f>_xlfn.XLOOKUP(B2058,'[1]daily break down'!$D:$D,'[1]daily break down'!$E:$E,"")</f>
        <v>ADAMAOUA</v>
      </c>
      <c r="D2058" s="1" t="s">
        <v>11</v>
      </c>
      <c r="E2058" s="1" t="s">
        <v>66</v>
      </c>
      <c r="F2058" s="3" t="s">
        <v>90</v>
      </c>
      <c r="G2058" s="1" t="s">
        <v>4372</v>
      </c>
      <c r="H2058" s="32" t="str">
        <f>_xlfn.XLOOKUP(B2058,[2]CALCULATION!$B:$B,[2]CALCULATION!$H:$H,"")</f>
        <v>HUAWEI</v>
      </c>
      <c r="I2058" s="28">
        <v>0</v>
      </c>
      <c r="J2058" s="28">
        <v>0</v>
      </c>
      <c r="K2058" s="28">
        <v>0</v>
      </c>
      <c r="L2058" s="28">
        <v>0</v>
      </c>
      <c r="M2058" s="28">
        <v>0</v>
      </c>
      <c r="N2058" s="28">
        <v>0</v>
      </c>
      <c r="O2058" s="28">
        <v>0</v>
      </c>
      <c r="P2058" s="28">
        <v>0</v>
      </c>
      <c r="Q2058" s="28">
        <v>0</v>
      </c>
      <c r="R2058" s="28">
        <v>0</v>
      </c>
      <c r="S2058" s="93">
        <v>0</v>
      </c>
      <c r="T2058" s="93">
        <f>_xlfn.XLOOKUP(B2058,'[3]Nur des jours'!$B:$B,'[3]Nur des jours'!$U:$U,"")</f>
        <v>0</v>
      </c>
      <c r="U2058" s="93">
        <v>0</v>
      </c>
      <c r="V2058" s="93">
        <v>0</v>
      </c>
      <c r="W2058" s="93">
        <v>0</v>
      </c>
      <c r="X2058" s="93">
        <v>0</v>
      </c>
      <c r="Y2058" s="93">
        <v>0</v>
      </c>
      <c r="Z2058" s="93">
        <v>0</v>
      </c>
      <c r="AA2058" s="93">
        <v>0</v>
      </c>
      <c r="AB2058" s="93">
        <v>0</v>
      </c>
      <c r="AC2058" s="93"/>
      <c r="AD2058" s="93">
        <v>0</v>
      </c>
      <c r="AE2058" s="93">
        <v>0</v>
      </c>
      <c r="AF2058" s="93">
        <v>0</v>
      </c>
      <c r="AG2058" s="93"/>
      <c r="AH2058" s="93">
        <v>0</v>
      </c>
      <c r="AI2058" s="93">
        <v>0</v>
      </c>
      <c r="AJ2058" s="93">
        <v>0</v>
      </c>
      <c r="AK2058" s="93">
        <v>0</v>
      </c>
      <c r="AL2058" s="93">
        <v>0</v>
      </c>
      <c r="AM2058" s="49" t="s">
        <v>5559</v>
      </c>
      <c r="AN2058" s="49"/>
      <c r="AO2058" s="48" t="str" cm="1">
        <f t="array" ref="AO2058">IFERROR(_xlfn.IFS(
AQ2058="MPR ISSUE","PDH",
AQ2058="BSS Hardware Issue","BSS",
AQ2058="Sites strategiques, MLL, Pylone, etc.","ENVTECH",
AQ2058="AKTIVCO DEFAUT GE &amp; POWER Cabinet","AKTIVCO",
AQ2058="AKTIVCO Coupure ENEO &amp; Baisse de tension","AKTIVCO GRID ONLY",
AQ2058="Coupure ENEO &amp; Baisse de tension","IHS GRID ONLY",
AQ2058="Defaut GE &amp; POWER Cabinet","IHS",
AQ2058="Sharing","Partners",
AQ2058="Sites strategiques &amp; DataCenter","SST &amp; DC",
AQ2058="Exclu","Exclu",
AQ2058="SAT","SAT",
AQ2058="SPARE-ISSUE","SPARE-ISSUE",
AQ2058="Fiber CAmtel","TRANS_FO_CAMTEL",
AQ2058="Fiber AOF","Fiber AOF",
AQ2058="Projet OCM (HUAWEI)","TRAVAUX-HUAWEI",
AQ2058="Projet OCM (NOKIA)","TRAVAUX-NOKIA",
AQ2058="ACCESS-ISSUE","ACCESS-ISSUE",
AQ2058="Projet OCM (ZTE, NOKIA, autres projets)","TRAVAUX OCM",
AQ2058="No root CAuse","No root cause",
AQ2058="ODU HS","PDH",
AQ2058="IP &amp; VLAN","PDH",
AQ2058="Warehouse HUAWEI","SPARE-ISSUE",
AQ2058="SPARE-HS","SPARE-ISSUE",
AQ2058="Power Telco","BSS",AQ2058="no impacts","no impacts"
),"")</f>
        <v>No root cause</v>
      </c>
      <c r="AP2058" s="48" t="str" cm="1">
        <f t="array" ref="AP2058">IFERROR(_xlfn.IFS(
AQ2058="MPR ISSUE","TX ISSUE",
AQ2058="BSS Hardware Issue","RAN ISSUE",
AQ2058="Sites strategiques, MLL, Pylone, etc.","ENVTECH",
AQ2058="AKTIVCO DEFAUT GE &amp; POWER Cabinet","POWER ISSUE",
AQ2058="AKTIVCO Coupure ENEO &amp; Baisse de tension","POWER ISSUE",
AQ2058="Coupure ENEO &amp; Baisse de tension","POWER ISSUE",
AQ2058="Defaut GE &amp; POWER Cabinet","POWER ISSUE",
AQ2058="Sharing","POWER ISSUE",
AQ2058="Sites strategiques &amp; DataCenter","POWER ISSUE",
AQ2058="Exclu","Exclu",
AQ2058="SAT","TX ISSUE",
AQ2058="SPARE-ISSUE","SPARE-ISSUE",
AQ2058="Fiber CAmtel","TX ISSUE",
AQ2058="Fiber AOF","TX ISSUE",
AQ2058="Projet OCM (HUAWEI)","TRAVAUX-HUAWEI",
AQ2058="Projet OCM (NOKIA)","TRAVAUX -NOKIA",
AQ2058="ACCESS-ISSUE","ACCESS-ISSUE",
AQ2058="Projet OCM (ZTE, NOKIA, autres projets)","TRAVAUX OCM",
AQ2058="No root CAuse","No root cause",
AQ2058="ODU HS","TX ISSUE",
AQ2058="IP &amp; VLAN","TX ISSUE",
AQ2058="Warehouse HUAWEI","SPARE-ISSUE",
AQ2058="SPARE-HS","SPARE-ISSUE",
AQ2058="Power Telco","RAN ISSUE",AQ2058="no impacts","no impacts"
),"")</f>
        <v>No root cause</v>
      </c>
      <c r="AQ2058" s="126" t="s">
        <v>5344</v>
      </c>
      <c r="AR2058" s="48" t="str" cm="1">
        <f t="array" ref="AR2058">IFERROR(_xlfn.IFS(
AQ2058="MPR ISSUE","ACTIVE",
AQ2058="BSS Hardware Issue","ACTIVE",
AQ2058="Sites strategiques, MLL, Pylone, etc.","PASSIVE",
AQ2058="AKTIVCO DEFAUT GE &amp; POWER Cabinet","PASSIVE",
AQ2058="AKTIVCO Coupure ENEO &amp; Baisse de tension","PASSIVE",
AQ2058="Coupure ENEO &amp; Baisse de tension","PASSIVE",
AQ2058="Defaut GE &amp; POWER Cabinet","PASSIVE",
AQ2058="Sharing","PASSIVE",
AQ2058="Sites strategiques &amp; DataCenter","PASSIVE",
AQ2058="Exclu","Exclu",
AQ2058="SAT","ACTIVE",
AQ2058="SPARE-ISSUE","SPARE-ISSUE",
AQ2058="Fiber CAmtel","ACTIVE",
AQ2058="Fiber AOF","ACTIVE",
AQ2058="Projet OCM (HUAWEI)","PLANNED WORKS",
AQ2058="Projet OCM (NOKIA)","PLANNED WORKS",
AQ2058="ACCESS-ISSUE","ACCESS-ISSUE",
AQ2058="Projet OCM (ZTE, NOKIA, autres projets)","PLANNED WORKS",
AQ2058="No root CAuse","No root cause",
AQ2058="ODU HS","ACTIVE",
AQ2058="IP &amp; VLAN","ACTIVE",
AQ2058="Warehouse HUAWEI","SPARE-ISSUE",
AQ2058="SPARE-HS","SPARE-ISSUE",
AQ2058="Power Telco","ACTIVE", AQ2058="no impacts","no impacts"
),"")</f>
        <v>No root cause</v>
      </c>
      <c r="AS2058" s="92" t="s">
        <v>5537</v>
      </c>
      <c r="AT2058" s="98" t="s">
        <v>4373</v>
      </c>
      <c r="AV2058" s="17" t="s">
        <v>5537</v>
      </c>
      <c r="AW2058" s="7" t="s">
        <v>5537</v>
      </c>
      <c r="AX2058" s="6" t="s">
        <v>5537</v>
      </c>
      <c r="AY2058" s="7"/>
      <c r="AZ2058" s="3" t="s">
        <v>5537</v>
      </c>
      <c r="BA2058" s="18" t="s">
        <v>5537</v>
      </c>
      <c r="BB2058" s="18" t="s">
        <v>5537</v>
      </c>
      <c r="BC2058" s="18" t="s">
        <v>5537</v>
      </c>
      <c r="BD2058" s="18" t="s">
        <v>5537</v>
      </c>
      <c r="BE2058" s="18" t="s">
        <v>5537</v>
      </c>
      <c r="BF2058" s="18" t="s">
        <v>5537</v>
      </c>
      <c r="BG2058" s="18" t="s">
        <v>5537</v>
      </c>
      <c r="BH2058" s="18" t="s">
        <v>5537</v>
      </c>
      <c r="BI2058" s="18" t="s">
        <v>5537</v>
      </c>
      <c r="BJ2058" s="18" t="s">
        <v>5537</v>
      </c>
      <c r="BK2058" s="18" t="s">
        <v>5537</v>
      </c>
      <c r="BL2058" s="9" t="s">
        <v>5537</v>
      </c>
      <c r="BM2058" s="14" t="s">
        <v>5537</v>
      </c>
      <c r="BN2058" s="14" t="s">
        <v>5537</v>
      </c>
      <c r="BO2058" s="14" t="str">
        <f>_xlfn.XLOOKUP(B2058,'[4]cell downs 18042026 17h'!$B:$B,'[4]cell downs 18042026 17h'!$B:$B,"")</f>
        <v/>
      </c>
      <c r="BP2058" s="14" t="str">
        <f>_xlfn.XLOOKUP(B2058,'[5]Cells Huawei 19042026 15h'!$B:$B,'[5]Cells Huawei 19042026 15h'!$B:$B,"")</f>
        <v/>
      </c>
      <c r="BQ2058" s="9" t="str">
        <f>_xlfn.XLOOKUP(B2058,'[6]cells down 19042026 9H40'!$B:$B,'[6]cells down 19042026 9H40'!$B:$B,"")</f>
        <v/>
      </c>
      <c r="BR2058" s="9" t="s">
        <v>4373</v>
      </c>
      <c r="BS2058" s="9" t="s">
        <v>12</v>
      </c>
      <c r="BT2058" s="108"/>
    </row>
    <row r="2059" spans="1:72" s="9" customFormat="1" x14ac:dyDescent="0.35">
      <c r="A2059" s="1" t="s">
        <v>4374</v>
      </c>
      <c r="B2059" s="8" t="s">
        <v>4375</v>
      </c>
      <c r="C2059" s="3" t="str">
        <f>_xlfn.XLOOKUP(B2059,'[1]daily break down'!$D:$D,'[1]daily break down'!$E:$E,"")</f>
        <v>CENTRE</v>
      </c>
      <c r="D2059" s="1" t="s">
        <v>11</v>
      </c>
      <c r="E2059" s="1" t="s">
        <v>12</v>
      </c>
      <c r="F2059" s="3" t="s">
        <v>69</v>
      </c>
      <c r="G2059" s="1" t="s">
        <v>4376</v>
      </c>
      <c r="H2059" s="34" t="str">
        <f>_xlfn.XLOOKUP(B2059,[2]CALCULATION!$B:$B,[2]CALCULATION!$H:$H,"")</f>
        <v>ZTE</v>
      </c>
      <c r="I2059" s="28">
        <v>0</v>
      </c>
      <c r="J2059" s="28">
        <v>0</v>
      </c>
      <c r="K2059" s="28">
        <v>0</v>
      </c>
      <c r="L2059" s="28">
        <v>0</v>
      </c>
      <c r="M2059" s="28">
        <v>0</v>
      </c>
      <c r="N2059" s="28">
        <v>0</v>
      </c>
      <c r="O2059" s="28">
        <v>0</v>
      </c>
      <c r="P2059" s="28">
        <v>0</v>
      </c>
      <c r="Q2059" s="28">
        <v>0</v>
      </c>
      <c r="R2059" s="28">
        <v>0</v>
      </c>
      <c r="S2059" s="93">
        <v>0</v>
      </c>
      <c r="T2059" s="93">
        <f>_xlfn.XLOOKUP(B2059,'[3]Nur des jours'!$B:$B,'[3]Nur des jours'!$U:$U,"")</f>
        <v>0</v>
      </c>
      <c r="U2059" s="93">
        <v>0</v>
      </c>
      <c r="V2059" s="93">
        <v>0</v>
      </c>
      <c r="W2059" s="93">
        <v>0</v>
      </c>
      <c r="X2059" s="93">
        <v>0</v>
      </c>
      <c r="Y2059" s="93">
        <v>0</v>
      </c>
      <c r="Z2059" s="93">
        <v>0</v>
      </c>
      <c r="AA2059" s="93">
        <v>0</v>
      </c>
      <c r="AB2059" s="93">
        <v>0</v>
      </c>
      <c r="AC2059" s="93"/>
      <c r="AD2059" s="93">
        <v>0</v>
      </c>
      <c r="AE2059" s="93">
        <v>0</v>
      </c>
      <c r="AF2059" s="93">
        <v>0</v>
      </c>
      <c r="AG2059" s="93"/>
      <c r="AH2059" s="93">
        <v>0</v>
      </c>
      <c r="AI2059" s="93">
        <v>0</v>
      </c>
      <c r="AJ2059" s="93">
        <v>0</v>
      </c>
      <c r="AK2059" s="93">
        <v>0</v>
      </c>
      <c r="AL2059" s="93">
        <v>0</v>
      </c>
      <c r="AM2059" s="49" t="s">
        <v>5559</v>
      </c>
      <c r="AN2059" s="49"/>
      <c r="AO2059" s="48" t="str" cm="1">
        <f t="array" ref="AO2059">IFERROR(_xlfn.IFS(
AQ2059="MPR ISSUE","PDH",
AQ2059="BSS Hardware Issue","BSS",
AQ2059="Sites strategiques, MLL, Pylone, etc.","ENVTECH",
AQ2059="AKTIVCO DEFAUT GE &amp; POWER Cabinet","AKTIVCO",
AQ2059="AKTIVCO Coupure ENEO &amp; Baisse de tension","AKTIVCO GRID ONLY",
AQ2059="Coupure ENEO &amp; Baisse de tension","IHS GRID ONLY",
AQ2059="Defaut GE &amp; POWER Cabinet","IHS",
AQ2059="Sharing","Partners",
AQ2059="Sites strategiques &amp; DataCenter","SST &amp; DC",
AQ2059="Exclu","Exclu",
AQ2059="SAT","SAT",
AQ2059="SPARE-ISSUE","SPARE-ISSUE",
AQ2059="Fiber CAmtel","TRANS_FO_CAMTEL",
AQ2059="Fiber AOF","Fiber AOF",
AQ2059="Projet OCM (HUAWEI)","TRAVAUX-HUAWEI",
AQ2059="Projet OCM (NOKIA)","TRAVAUX-NOKIA",
AQ2059="ACCESS-ISSUE","ACCESS-ISSUE",
AQ2059="Projet OCM (ZTE, NOKIA, autres projets)","TRAVAUX OCM",
AQ2059="No root CAuse","No root cause",
AQ2059="ODU HS","PDH",
AQ2059="IP &amp; VLAN","PDH",
AQ2059="Warehouse HUAWEI","SPARE-ISSUE",
AQ2059="SPARE-HS","SPARE-ISSUE",
AQ2059="Power Telco","BSS",AQ2059="no impacts","no impacts"
),"")</f>
        <v>No root cause</v>
      </c>
      <c r="AP2059" s="48" t="str" cm="1">
        <f t="array" ref="AP2059">IFERROR(_xlfn.IFS(
AQ2059="MPR ISSUE","TX ISSUE",
AQ2059="BSS Hardware Issue","RAN ISSUE",
AQ2059="Sites strategiques, MLL, Pylone, etc.","ENVTECH",
AQ2059="AKTIVCO DEFAUT GE &amp; POWER Cabinet","POWER ISSUE",
AQ2059="AKTIVCO Coupure ENEO &amp; Baisse de tension","POWER ISSUE",
AQ2059="Coupure ENEO &amp; Baisse de tension","POWER ISSUE",
AQ2059="Defaut GE &amp; POWER Cabinet","POWER ISSUE",
AQ2059="Sharing","POWER ISSUE",
AQ2059="Sites strategiques &amp; DataCenter","POWER ISSUE",
AQ2059="Exclu","Exclu",
AQ2059="SAT","TX ISSUE",
AQ2059="SPARE-ISSUE","SPARE-ISSUE",
AQ2059="Fiber CAmtel","TX ISSUE",
AQ2059="Fiber AOF","TX ISSUE",
AQ2059="Projet OCM (HUAWEI)","TRAVAUX-HUAWEI",
AQ2059="Projet OCM (NOKIA)","TRAVAUX -NOKIA",
AQ2059="ACCESS-ISSUE","ACCESS-ISSUE",
AQ2059="Projet OCM (ZTE, NOKIA, autres projets)","TRAVAUX OCM",
AQ2059="No root CAuse","No root cause",
AQ2059="ODU HS","TX ISSUE",
AQ2059="IP &amp; VLAN","TX ISSUE",
AQ2059="Warehouse HUAWEI","SPARE-ISSUE",
AQ2059="SPARE-HS","SPARE-ISSUE",
AQ2059="Power Telco","RAN ISSUE",AQ2059="no impacts","no impacts"
),"")</f>
        <v>No root cause</v>
      </c>
      <c r="AQ2059" s="126" t="s">
        <v>5344</v>
      </c>
      <c r="AR2059" s="48" t="str" cm="1">
        <f t="array" ref="AR2059">IFERROR(_xlfn.IFS(
AQ2059="MPR ISSUE","ACTIVE",
AQ2059="BSS Hardware Issue","ACTIVE",
AQ2059="Sites strategiques, MLL, Pylone, etc.","PASSIVE",
AQ2059="AKTIVCO DEFAUT GE &amp; POWER Cabinet","PASSIVE",
AQ2059="AKTIVCO Coupure ENEO &amp; Baisse de tension","PASSIVE",
AQ2059="Coupure ENEO &amp; Baisse de tension","PASSIVE",
AQ2059="Defaut GE &amp; POWER Cabinet","PASSIVE",
AQ2059="Sharing","PASSIVE",
AQ2059="Sites strategiques &amp; DataCenter","PASSIVE",
AQ2059="Exclu","Exclu",
AQ2059="SAT","ACTIVE",
AQ2059="SPARE-ISSUE","SPARE-ISSUE",
AQ2059="Fiber CAmtel","ACTIVE",
AQ2059="Fiber AOF","ACTIVE",
AQ2059="Projet OCM (HUAWEI)","PLANNED WORKS",
AQ2059="Projet OCM (NOKIA)","PLANNED WORKS",
AQ2059="ACCESS-ISSUE","ACCESS-ISSUE",
AQ2059="Projet OCM (ZTE, NOKIA, autres projets)","PLANNED WORKS",
AQ2059="No root CAuse","No root cause",
AQ2059="ODU HS","ACTIVE",
AQ2059="IP &amp; VLAN","ACTIVE",
AQ2059="Warehouse HUAWEI","SPARE-ISSUE",
AQ2059="SPARE-HS","SPARE-ISSUE",
AQ2059="Power Telco","ACTIVE", AQ2059="no impacts","no impacts"
),"")</f>
        <v>No root cause</v>
      </c>
      <c r="AS2059" s="92" t="s">
        <v>5537</v>
      </c>
      <c r="AT2059" s="98" t="s">
        <v>4375</v>
      </c>
      <c r="AV2059" s="17" t="s">
        <v>5537</v>
      </c>
      <c r="AW2059" s="7" t="s">
        <v>5537</v>
      </c>
      <c r="AX2059" s="6" t="s">
        <v>5537</v>
      </c>
      <c r="AY2059" s="7"/>
      <c r="AZ2059" s="3" t="s">
        <v>5537</v>
      </c>
      <c r="BA2059" s="18" t="s">
        <v>5537</v>
      </c>
      <c r="BB2059" s="18" t="s">
        <v>5537</v>
      </c>
      <c r="BC2059" s="18" t="s">
        <v>5537</v>
      </c>
      <c r="BD2059" s="18" t="s">
        <v>5537</v>
      </c>
      <c r="BE2059" s="18" t="s">
        <v>5537</v>
      </c>
      <c r="BF2059" s="18" t="s">
        <v>5537</v>
      </c>
      <c r="BG2059" s="18" t="s">
        <v>5537</v>
      </c>
      <c r="BH2059" s="18" t="s">
        <v>5537</v>
      </c>
      <c r="BI2059" s="18" t="s">
        <v>5537</v>
      </c>
      <c r="BJ2059" s="18" t="s">
        <v>5537</v>
      </c>
      <c r="BK2059" s="18" t="s">
        <v>5537</v>
      </c>
      <c r="BL2059" s="9" t="s">
        <v>5537</v>
      </c>
      <c r="BM2059" s="14" t="s">
        <v>5537</v>
      </c>
      <c r="BN2059" s="14" t="s">
        <v>5537</v>
      </c>
      <c r="BO2059" s="14" t="str">
        <f>_xlfn.XLOOKUP(B2059,'[4]cell downs 18042026 17h'!$B:$B,'[4]cell downs 18042026 17h'!$B:$B,"")</f>
        <v/>
      </c>
      <c r="BP2059" s="14" t="str">
        <f>_xlfn.XLOOKUP(B2059,'[5]Cells Huawei 19042026 15h'!$B:$B,'[5]Cells Huawei 19042026 15h'!$B:$B,"")</f>
        <v/>
      </c>
      <c r="BQ2059" s="9" t="str">
        <f>_xlfn.XLOOKUP(B2059,'[6]cells down 19042026 9H40'!$B:$B,'[6]cells down 19042026 9H40'!$B:$B,"")</f>
        <v/>
      </c>
      <c r="BR2059" s="9" t="s">
        <v>4375</v>
      </c>
      <c r="BS2059" s="9" t="s">
        <v>5537</v>
      </c>
      <c r="BT2059" s="108"/>
    </row>
    <row r="2060" spans="1:72" s="9" customFormat="1" x14ac:dyDescent="0.35">
      <c r="A2060" s="1" t="s">
        <v>4377</v>
      </c>
      <c r="B2060" s="8" t="s">
        <v>4378</v>
      </c>
      <c r="C2060" s="3" t="str">
        <f>_xlfn.XLOOKUP(B2060,'[1]daily break down'!$D:$D,'[1]daily break down'!$E:$E,"")</f>
        <v>LITTORAL</v>
      </c>
      <c r="D2060" s="1" t="s">
        <v>11</v>
      </c>
      <c r="E2060" s="1" t="s">
        <v>12</v>
      </c>
      <c r="F2060" s="3" t="s">
        <v>31</v>
      </c>
      <c r="G2060" s="1" t="s">
        <v>4379</v>
      </c>
      <c r="H2060" s="34" t="str">
        <f>_xlfn.XLOOKUP(B2060,[2]CALCULATION!$B:$B,[2]CALCULATION!$H:$H,"")</f>
        <v>ZTE</v>
      </c>
      <c r="I2060" s="28">
        <v>0</v>
      </c>
      <c r="J2060" s="28">
        <v>0</v>
      </c>
      <c r="K2060" s="28">
        <v>0</v>
      </c>
      <c r="L2060" s="28">
        <v>0</v>
      </c>
      <c r="M2060" s="28">
        <v>0</v>
      </c>
      <c r="N2060" s="28">
        <v>0</v>
      </c>
      <c r="O2060" s="28">
        <v>0</v>
      </c>
      <c r="P2060" s="28">
        <v>0</v>
      </c>
      <c r="Q2060" s="28">
        <v>0</v>
      </c>
      <c r="R2060" s="28">
        <v>0</v>
      </c>
      <c r="S2060" s="93">
        <v>0</v>
      </c>
      <c r="T2060" s="93">
        <f>_xlfn.XLOOKUP(B2060,'[3]Nur des jours'!$B:$B,'[3]Nur des jours'!$U:$U,"")</f>
        <v>0</v>
      </c>
      <c r="U2060" s="93">
        <v>0</v>
      </c>
      <c r="V2060" s="93">
        <v>0</v>
      </c>
      <c r="W2060" s="93">
        <v>0</v>
      </c>
      <c r="X2060" s="93">
        <v>0</v>
      </c>
      <c r="Y2060" s="93">
        <v>0</v>
      </c>
      <c r="Z2060" s="93">
        <v>0</v>
      </c>
      <c r="AA2060" s="93">
        <v>0</v>
      </c>
      <c r="AB2060" s="93">
        <v>0</v>
      </c>
      <c r="AC2060" s="93"/>
      <c r="AD2060" s="93">
        <v>0</v>
      </c>
      <c r="AE2060" s="93">
        <v>0</v>
      </c>
      <c r="AF2060" s="93">
        <v>0</v>
      </c>
      <c r="AG2060" s="93"/>
      <c r="AH2060" s="93">
        <v>0</v>
      </c>
      <c r="AI2060" s="93">
        <v>0</v>
      </c>
      <c r="AJ2060" s="93">
        <v>0</v>
      </c>
      <c r="AK2060" s="93">
        <v>0</v>
      </c>
      <c r="AL2060" s="93">
        <v>0</v>
      </c>
      <c r="AM2060" s="49" t="s">
        <v>5559</v>
      </c>
      <c r="AN2060" s="49"/>
      <c r="AO2060" s="48" t="str" cm="1">
        <f t="array" ref="AO2060">IFERROR(_xlfn.IFS(
AQ2060="MPR ISSUE","PDH",
AQ2060="BSS Hardware Issue","BSS",
AQ2060="Sites strategiques, MLL, Pylone, etc.","ENVTECH",
AQ2060="AKTIVCO DEFAUT GE &amp; POWER Cabinet","AKTIVCO",
AQ2060="AKTIVCO Coupure ENEO &amp; Baisse de tension","AKTIVCO GRID ONLY",
AQ2060="Coupure ENEO &amp; Baisse de tension","IHS GRID ONLY",
AQ2060="Defaut GE &amp; POWER Cabinet","IHS",
AQ2060="Sharing","Partners",
AQ2060="Sites strategiques &amp; DataCenter","SST &amp; DC",
AQ2060="Exclu","Exclu",
AQ2060="SAT","SAT",
AQ2060="SPARE-ISSUE","SPARE-ISSUE",
AQ2060="Fiber CAmtel","TRANS_FO_CAMTEL",
AQ2060="Fiber AOF","Fiber AOF",
AQ2060="Projet OCM (HUAWEI)","TRAVAUX-HUAWEI",
AQ2060="Projet OCM (NOKIA)","TRAVAUX-NOKIA",
AQ2060="ACCESS-ISSUE","ACCESS-ISSUE",
AQ2060="Projet OCM (ZTE, NOKIA, autres projets)","TRAVAUX OCM",
AQ2060="No root CAuse","No root cause",
AQ2060="ODU HS","PDH",
AQ2060="IP &amp; VLAN","PDH",
AQ2060="Warehouse HUAWEI","SPARE-ISSUE",
AQ2060="SPARE-HS","SPARE-ISSUE",
AQ2060="Power Telco","BSS",AQ2060="no impacts","no impacts"
),"")</f>
        <v>No root cause</v>
      </c>
      <c r="AP2060" s="48" t="str" cm="1">
        <f t="array" ref="AP2060">IFERROR(_xlfn.IFS(
AQ2060="MPR ISSUE","TX ISSUE",
AQ2060="BSS Hardware Issue","RAN ISSUE",
AQ2060="Sites strategiques, MLL, Pylone, etc.","ENVTECH",
AQ2060="AKTIVCO DEFAUT GE &amp; POWER Cabinet","POWER ISSUE",
AQ2060="AKTIVCO Coupure ENEO &amp; Baisse de tension","POWER ISSUE",
AQ2060="Coupure ENEO &amp; Baisse de tension","POWER ISSUE",
AQ2060="Defaut GE &amp; POWER Cabinet","POWER ISSUE",
AQ2060="Sharing","POWER ISSUE",
AQ2060="Sites strategiques &amp; DataCenter","POWER ISSUE",
AQ2060="Exclu","Exclu",
AQ2060="SAT","TX ISSUE",
AQ2060="SPARE-ISSUE","SPARE-ISSUE",
AQ2060="Fiber CAmtel","TX ISSUE",
AQ2060="Fiber AOF","TX ISSUE",
AQ2060="Projet OCM (HUAWEI)","TRAVAUX-HUAWEI",
AQ2060="Projet OCM (NOKIA)","TRAVAUX -NOKIA",
AQ2060="ACCESS-ISSUE","ACCESS-ISSUE",
AQ2060="Projet OCM (ZTE, NOKIA, autres projets)","TRAVAUX OCM",
AQ2060="No root CAuse","No root cause",
AQ2060="ODU HS","TX ISSUE",
AQ2060="IP &amp; VLAN","TX ISSUE",
AQ2060="Warehouse HUAWEI","SPARE-ISSUE",
AQ2060="SPARE-HS","SPARE-ISSUE",
AQ2060="Power Telco","RAN ISSUE",AQ2060="no impacts","no impacts"
),"")</f>
        <v>No root cause</v>
      </c>
      <c r="AQ2060" s="126" t="s">
        <v>5344</v>
      </c>
      <c r="AR2060" s="48" t="str" cm="1">
        <f t="array" ref="AR2060">IFERROR(_xlfn.IFS(
AQ2060="MPR ISSUE","ACTIVE",
AQ2060="BSS Hardware Issue","ACTIVE",
AQ2060="Sites strategiques, MLL, Pylone, etc.","PASSIVE",
AQ2060="AKTIVCO DEFAUT GE &amp; POWER Cabinet","PASSIVE",
AQ2060="AKTIVCO Coupure ENEO &amp; Baisse de tension","PASSIVE",
AQ2060="Coupure ENEO &amp; Baisse de tension","PASSIVE",
AQ2060="Defaut GE &amp; POWER Cabinet","PASSIVE",
AQ2060="Sharing","PASSIVE",
AQ2060="Sites strategiques &amp; DataCenter","PASSIVE",
AQ2060="Exclu","Exclu",
AQ2060="SAT","ACTIVE",
AQ2060="SPARE-ISSUE","SPARE-ISSUE",
AQ2060="Fiber CAmtel","ACTIVE",
AQ2060="Fiber AOF","ACTIVE",
AQ2060="Projet OCM (HUAWEI)","PLANNED WORKS",
AQ2060="Projet OCM (NOKIA)","PLANNED WORKS",
AQ2060="ACCESS-ISSUE","ACCESS-ISSUE",
AQ2060="Projet OCM (ZTE, NOKIA, autres projets)","PLANNED WORKS",
AQ2060="No root CAuse","No root cause",
AQ2060="ODU HS","ACTIVE",
AQ2060="IP &amp; VLAN","ACTIVE",
AQ2060="Warehouse HUAWEI","SPARE-ISSUE",
AQ2060="SPARE-HS","SPARE-ISSUE",
AQ2060="Power Telco","ACTIVE", AQ2060="no impacts","no impacts"
),"")</f>
        <v>No root cause</v>
      </c>
      <c r="AS2060" s="92" t="s">
        <v>5537</v>
      </c>
      <c r="AT2060" s="98" t="s">
        <v>4378</v>
      </c>
      <c r="AV2060" s="17" t="s">
        <v>5537</v>
      </c>
      <c r="AW2060" s="7" t="s">
        <v>5537</v>
      </c>
      <c r="AX2060" s="6" t="s">
        <v>5537</v>
      </c>
      <c r="AY2060" s="7"/>
      <c r="AZ2060" s="3" t="s">
        <v>5537</v>
      </c>
      <c r="BA2060" s="18" t="s">
        <v>5537</v>
      </c>
      <c r="BB2060" s="18" t="s">
        <v>5537</v>
      </c>
      <c r="BC2060" s="18" t="s">
        <v>5537</v>
      </c>
      <c r="BD2060" s="18" t="s">
        <v>5537</v>
      </c>
      <c r="BE2060" s="18" t="s">
        <v>5537</v>
      </c>
      <c r="BF2060" s="18" t="s">
        <v>5537</v>
      </c>
      <c r="BG2060" s="18" t="s">
        <v>5537</v>
      </c>
      <c r="BH2060" s="18" t="s">
        <v>5537</v>
      </c>
      <c r="BI2060" s="18" t="s">
        <v>5537</v>
      </c>
      <c r="BJ2060" s="18" t="s">
        <v>5537</v>
      </c>
      <c r="BK2060" s="18" t="s">
        <v>5537</v>
      </c>
      <c r="BL2060" s="9" t="s">
        <v>5537</v>
      </c>
      <c r="BM2060" s="14" t="s">
        <v>5537</v>
      </c>
      <c r="BN2060" s="14" t="s">
        <v>5537</v>
      </c>
      <c r="BO2060" s="14" t="str">
        <f>_xlfn.XLOOKUP(B2060,'[4]cell downs 18042026 17h'!$B:$B,'[4]cell downs 18042026 17h'!$B:$B,"")</f>
        <v/>
      </c>
      <c r="BP2060" s="14" t="str">
        <f>_xlfn.XLOOKUP(B2060,'[5]Cells Huawei 19042026 15h'!$B:$B,'[5]Cells Huawei 19042026 15h'!$B:$B,"")</f>
        <v/>
      </c>
      <c r="BQ2060" s="9" t="str">
        <f>_xlfn.XLOOKUP(B2060,'[6]cells down 19042026 9H40'!$B:$B,'[6]cells down 19042026 9H40'!$B:$B,"")</f>
        <v/>
      </c>
      <c r="BR2060" s="9" t="s">
        <v>4378</v>
      </c>
      <c r="BS2060" s="9" t="s">
        <v>5537</v>
      </c>
      <c r="BT2060" s="108"/>
    </row>
    <row r="2061" spans="1:72" s="9" customFormat="1" x14ac:dyDescent="0.35">
      <c r="A2061" s="1" t="s">
        <v>4386</v>
      </c>
      <c r="B2061" s="8" t="s">
        <v>4387</v>
      </c>
      <c r="C2061" s="3" t="str">
        <f>_xlfn.XLOOKUP(B2061,'[1]daily break down'!$D:$D,'[1]daily break down'!$E:$E,"")</f>
        <v>CENTRE</v>
      </c>
      <c r="D2061" s="1" t="s">
        <v>11</v>
      </c>
      <c r="E2061" s="1" t="s">
        <v>12</v>
      </c>
      <c r="F2061" s="3" t="s">
        <v>37</v>
      </c>
      <c r="G2061" s="1" t="s">
        <v>4386</v>
      </c>
      <c r="H2061" s="34" t="str">
        <f>_xlfn.XLOOKUP(B2061,[2]CALCULATION!$B:$B,[2]CALCULATION!$H:$H,"")</f>
        <v>ZTE</v>
      </c>
      <c r="I2061" s="28">
        <v>0</v>
      </c>
      <c r="J2061" s="28">
        <v>0</v>
      </c>
      <c r="K2061" s="28">
        <v>0</v>
      </c>
      <c r="L2061" s="28">
        <v>0</v>
      </c>
      <c r="M2061" s="28">
        <v>0</v>
      </c>
      <c r="N2061" s="28">
        <v>0</v>
      </c>
      <c r="O2061" s="28">
        <v>0</v>
      </c>
      <c r="P2061" s="28">
        <v>0</v>
      </c>
      <c r="Q2061" s="28">
        <v>0</v>
      </c>
      <c r="R2061" s="28">
        <v>0</v>
      </c>
      <c r="S2061" s="93">
        <v>0</v>
      </c>
      <c r="T2061" s="93">
        <f>_xlfn.XLOOKUP(B2061,'[3]Nur des jours'!$B:$B,'[3]Nur des jours'!$U:$U,"")</f>
        <v>0</v>
      </c>
      <c r="U2061" s="93">
        <v>0</v>
      </c>
      <c r="V2061" s="93">
        <v>0</v>
      </c>
      <c r="W2061" s="93">
        <v>0</v>
      </c>
      <c r="X2061" s="93">
        <v>0</v>
      </c>
      <c r="Y2061" s="93">
        <v>0</v>
      </c>
      <c r="Z2061" s="93">
        <v>0</v>
      </c>
      <c r="AA2061" s="93">
        <v>0</v>
      </c>
      <c r="AB2061" s="93">
        <v>0</v>
      </c>
      <c r="AC2061" s="93"/>
      <c r="AD2061" s="93">
        <v>0</v>
      </c>
      <c r="AE2061" s="93">
        <v>0</v>
      </c>
      <c r="AF2061" s="93">
        <v>0</v>
      </c>
      <c r="AG2061" s="93"/>
      <c r="AH2061" s="93">
        <v>0</v>
      </c>
      <c r="AI2061" s="93">
        <v>0</v>
      </c>
      <c r="AJ2061" s="93">
        <v>0</v>
      </c>
      <c r="AK2061" s="93">
        <v>0</v>
      </c>
      <c r="AL2061" s="93">
        <v>0</v>
      </c>
      <c r="AM2061" s="49" t="s">
        <v>5559</v>
      </c>
      <c r="AN2061" s="49"/>
      <c r="AO2061" s="48" t="str" cm="1">
        <f t="array" ref="AO2061">IFERROR(_xlfn.IFS(
AQ2061="MPR ISSUE","PDH",
AQ2061="BSS Hardware Issue","BSS",
AQ2061="Sites strategiques, MLL, Pylone, etc.","ENVTECH",
AQ2061="AKTIVCO DEFAUT GE &amp; POWER Cabinet","AKTIVCO",
AQ2061="AKTIVCO Coupure ENEO &amp; Baisse de tension","AKTIVCO GRID ONLY",
AQ2061="Coupure ENEO &amp; Baisse de tension","IHS GRID ONLY",
AQ2061="Defaut GE &amp; POWER Cabinet","IHS",
AQ2061="Sharing","Partners",
AQ2061="Sites strategiques &amp; DataCenter","SST &amp; DC",
AQ2061="Exclu","Exclu",
AQ2061="SAT","SAT",
AQ2061="SPARE-ISSUE","SPARE-ISSUE",
AQ2061="Fiber CAmtel","TRANS_FO_CAMTEL",
AQ2061="Fiber AOF","Fiber AOF",
AQ2061="Projet OCM (HUAWEI)","TRAVAUX-HUAWEI",
AQ2061="Projet OCM (NOKIA)","TRAVAUX-NOKIA",
AQ2061="ACCESS-ISSUE","ACCESS-ISSUE",
AQ2061="Projet OCM (ZTE, NOKIA, autres projets)","TRAVAUX OCM",
AQ2061="No root CAuse","No root cause",
AQ2061="ODU HS","PDH",
AQ2061="IP &amp; VLAN","PDH",
AQ2061="Warehouse HUAWEI","SPARE-ISSUE",
AQ2061="SPARE-HS","SPARE-ISSUE",
AQ2061="Power Telco","BSS",AQ2061="no impacts","no impacts"
),"")</f>
        <v>No root cause</v>
      </c>
      <c r="AP2061" s="48" t="str" cm="1">
        <f t="array" ref="AP2061">IFERROR(_xlfn.IFS(
AQ2061="MPR ISSUE","TX ISSUE",
AQ2061="BSS Hardware Issue","RAN ISSUE",
AQ2061="Sites strategiques, MLL, Pylone, etc.","ENVTECH",
AQ2061="AKTIVCO DEFAUT GE &amp; POWER Cabinet","POWER ISSUE",
AQ2061="AKTIVCO Coupure ENEO &amp; Baisse de tension","POWER ISSUE",
AQ2061="Coupure ENEO &amp; Baisse de tension","POWER ISSUE",
AQ2061="Defaut GE &amp; POWER Cabinet","POWER ISSUE",
AQ2061="Sharing","POWER ISSUE",
AQ2061="Sites strategiques &amp; DataCenter","POWER ISSUE",
AQ2061="Exclu","Exclu",
AQ2061="SAT","TX ISSUE",
AQ2061="SPARE-ISSUE","SPARE-ISSUE",
AQ2061="Fiber CAmtel","TX ISSUE",
AQ2061="Fiber AOF","TX ISSUE",
AQ2061="Projet OCM (HUAWEI)","TRAVAUX-HUAWEI",
AQ2061="Projet OCM (NOKIA)","TRAVAUX -NOKIA",
AQ2061="ACCESS-ISSUE","ACCESS-ISSUE",
AQ2061="Projet OCM (ZTE, NOKIA, autres projets)","TRAVAUX OCM",
AQ2061="No root CAuse","No root cause",
AQ2061="ODU HS","TX ISSUE",
AQ2061="IP &amp; VLAN","TX ISSUE",
AQ2061="Warehouse HUAWEI","SPARE-ISSUE",
AQ2061="SPARE-HS","SPARE-ISSUE",
AQ2061="Power Telco","RAN ISSUE",AQ2061="no impacts","no impacts"
),"")</f>
        <v>No root cause</v>
      </c>
      <c r="AQ2061" s="126" t="s">
        <v>5344</v>
      </c>
      <c r="AR2061" s="48" t="str" cm="1">
        <f t="array" ref="AR2061">IFERROR(_xlfn.IFS(
AQ2061="MPR ISSUE","ACTIVE",
AQ2061="BSS Hardware Issue","ACTIVE",
AQ2061="Sites strategiques, MLL, Pylone, etc.","PASSIVE",
AQ2061="AKTIVCO DEFAUT GE &amp; POWER Cabinet","PASSIVE",
AQ2061="AKTIVCO Coupure ENEO &amp; Baisse de tension","PASSIVE",
AQ2061="Coupure ENEO &amp; Baisse de tension","PASSIVE",
AQ2061="Defaut GE &amp; POWER Cabinet","PASSIVE",
AQ2061="Sharing","PASSIVE",
AQ2061="Sites strategiques &amp; DataCenter","PASSIVE",
AQ2061="Exclu","Exclu",
AQ2061="SAT","ACTIVE",
AQ2061="SPARE-ISSUE","SPARE-ISSUE",
AQ2061="Fiber CAmtel","ACTIVE",
AQ2061="Fiber AOF","ACTIVE",
AQ2061="Projet OCM (HUAWEI)","PLANNED WORKS",
AQ2061="Projet OCM (NOKIA)","PLANNED WORKS",
AQ2061="ACCESS-ISSUE","ACCESS-ISSUE",
AQ2061="Projet OCM (ZTE, NOKIA, autres projets)","PLANNED WORKS",
AQ2061="No root CAuse","No root cause",
AQ2061="ODU HS","ACTIVE",
AQ2061="IP &amp; VLAN","ACTIVE",
AQ2061="Warehouse HUAWEI","SPARE-ISSUE",
AQ2061="SPARE-HS","SPARE-ISSUE",
AQ2061="Power Telco","ACTIVE", AQ2061="no impacts","no impacts"
),"")</f>
        <v>No root cause</v>
      </c>
      <c r="AS2061" s="92" t="s">
        <v>5537</v>
      </c>
      <c r="AT2061" s="98" t="s">
        <v>4387</v>
      </c>
      <c r="AV2061" s="17" t="s">
        <v>5537</v>
      </c>
      <c r="AW2061" s="7" t="s">
        <v>5537</v>
      </c>
      <c r="AX2061" s="6" t="s">
        <v>5537</v>
      </c>
      <c r="AY2061" s="7"/>
      <c r="AZ2061" s="3" t="s">
        <v>5537</v>
      </c>
      <c r="BA2061" s="18" t="s">
        <v>5537</v>
      </c>
      <c r="BB2061" s="18" t="s">
        <v>5537</v>
      </c>
      <c r="BC2061" s="18" t="s">
        <v>5537</v>
      </c>
      <c r="BD2061" s="18" t="s">
        <v>5537</v>
      </c>
      <c r="BE2061" s="18" t="s">
        <v>5537</v>
      </c>
      <c r="BF2061" s="18" t="s">
        <v>5537</v>
      </c>
      <c r="BG2061" s="18" t="s">
        <v>5537</v>
      </c>
      <c r="BH2061" s="18" t="s">
        <v>5537</v>
      </c>
      <c r="BI2061" s="18" t="s">
        <v>5537</v>
      </c>
      <c r="BJ2061" s="18" t="s">
        <v>5537</v>
      </c>
      <c r="BK2061" s="18" t="s">
        <v>5537</v>
      </c>
      <c r="BL2061" s="9" t="s">
        <v>5537</v>
      </c>
      <c r="BM2061" s="14" t="s">
        <v>5537</v>
      </c>
      <c r="BN2061" s="14" t="s">
        <v>5537</v>
      </c>
      <c r="BO2061" s="14" t="str">
        <f>_xlfn.XLOOKUP(B2061,'[4]cell downs 18042026 17h'!$B:$B,'[4]cell downs 18042026 17h'!$B:$B,"")</f>
        <v/>
      </c>
      <c r="BP2061" s="14" t="str">
        <f>_xlfn.XLOOKUP(B2061,'[5]Cells Huawei 19042026 15h'!$B:$B,'[5]Cells Huawei 19042026 15h'!$B:$B,"")</f>
        <v/>
      </c>
      <c r="BQ2061" s="9" t="str">
        <f>_xlfn.XLOOKUP(B2061,'[6]cells down 19042026 9H40'!$B:$B,'[6]cells down 19042026 9H40'!$B:$B,"")</f>
        <v/>
      </c>
      <c r="BR2061" s="9" t="s">
        <v>4387</v>
      </c>
      <c r="BS2061" s="9" t="s">
        <v>12</v>
      </c>
      <c r="BT2061" s="108"/>
    </row>
    <row r="2062" spans="1:72" s="9" customFormat="1" x14ac:dyDescent="0.35">
      <c r="A2062" s="1" t="s">
        <v>4388</v>
      </c>
      <c r="B2062" s="8" t="s">
        <v>4389</v>
      </c>
      <c r="C2062" s="3" t="str">
        <f>_xlfn.XLOOKUP(B2062,'[1]daily break down'!$D:$D,'[1]daily break down'!$E:$E,"")</f>
        <v>CENTRE</v>
      </c>
      <c r="D2062" s="1" t="s">
        <v>21</v>
      </c>
      <c r="E2062" s="1" t="s">
        <v>122</v>
      </c>
      <c r="F2062" s="3" t="s">
        <v>37</v>
      </c>
      <c r="G2062" s="1" t="s">
        <v>2573</v>
      </c>
      <c r="H2062" s="34" t="str">
        <f>_xlfn.XLOOKUP(B2062,[2]CALCULATION!$B:$B,[2]CALCULATION!$H:$H,"")</f>
        <v>ZTE</v>
      </c>
      <c r="I2062" s="28">
        <v>0</v>
      </c>
      <c r="J2062" s="28">
        <v>0</v>
      </c>
      <c r="K2062" s="28">
        <v>0</v>
      </c>
      <c r="L2062" s="28">
        <v>0</v>
      </c>
      <c r="M2062" s="28">
        <v>0</v>
      </c>
      <c r="N2062" s="28">
        <v>0</v>
      </c>
      <c r="O2062" s="28">
        <v>0</v>
      </c>
      <c r="P2062" s="28">
        <v>0</v>
      </c>
      <c r="Q2062" s="28">
        <v>0</v>
      </c>
      <c r="R2062" s="28">
        <v>0</v>
      </c>
      <c r="S2062" s="93">
        <v>0</v>
      </c>
      <c r="T2062" s="93">
        <f>_xlfn.XLOOKUP(B2062,'[3]Nur des jours'!$B:$B,'[3]Nur des jours'!$U:$U,"")</f>
        <v>0</v>
      </c>
      <c r="U2062" s="93">
        <v>0</v>
      </c>
      <c r="V2062" s="93">
        <v>0</v>
      </c>
      <c r="W2062" s="93">
        <v>0</v>
      </c>
      <c r="X2062" s="93">
        <v>0</v>
      </c>
      <c r="Y2062" s="93">
        <v>0</v>
      </c>
      <c r="Z2062" s="93">
        <v>0</v>
      </c>
      <c r="AA2062" s="93">
        <v>0</v>
      </c>
      <c r="AB2062" s="93">
        <v>0</v>
      </c>
      <c r="AC2062" s="93"/>
      <c r="AD2062" s="93">
        <v>0</v>
      </c>
      <c r="AE2062" s="93">
        <v>0</v>
      </c>
      <c r="AF2062" s="93">
        <v>0</v>
      </c>
      <c r="AG2062" s="93"/>
      <c r="AH2062" s="93">
        <v>0</v>
      </c>
      <c r="AI2062" s="93">
        <v>0</v>
      </c>
      <c r="AJ2062" s="93">
        <v>0</v>
      </c>
      <c r="AK2062" s="93">
        <v>0</v>
      </c>
      <c r="AL2062" s="93">
        <v>0</v>
      </c>
      <c r="AM2062" s="49" t="s">
        <v>5559</v>
      </c>
      <c r="AN2062" s="49"/>
      <c r="AO2062" s="48" t="str" cm="1">
        <f t="array" ref="AO2062">IFERROR(_xlfn.IFS(
AQ2062="MPR ISSUE","PDH",
AQ2062="BSS Hardware Issue","BSS",
AQ2062="Sites strategiques, MLL, Pylone, etc.","ENVTECH",
AQ2062="AKTIVCO DEFAUT GE &amp; POWER Cabinet","AKTIVCO",
AQ2062="AKTIVCO Coupure ENEO &amp; Baisse de tension","AKTIVCO GRID ONLY",
AQ2062="Coupure ENEO &amp; Baisse de tension","IHS GRID ONLY",
AQ2062="Defaut GE &amp; POWER Cabinet","IHS",
AQ2062="Sharing","Partners",
AQ2062="Sites strategiques &amp; DataCenter","SST &amp; DC",
AQ2062="Exclu","Exclu",
AQ2062="SAT","SAT",
AQ2062="SPARE-ISSUE","SPARE-ISSUE",
AQ2062="Fiber CAmtel","TRANS_FO_CAMTEL",
AQ2062="Fiber AOF","Fiber AOF",
AQ2062="Projet OCM (HUAWEI)","TRAVAUX-HUAWEI",
AQ2062="Projet OCM (NOKIA)","TRAVAUX-NOKIA",
AQ2062="ACCESS-ISSUE","ACCESS-ISSUE",
AQ2062="Projet OCM (ZTE, NOKIA, autres projets)","TRAVAUX OCM",
AQ2062="No root CAuse","No root cause",
AQ2062="ODU HS","PDH",
AQ2062="IP &amp; VLAN","PDH",
AQ2062="Warehouse HUAWEI","SPARE-ISSUE",
AQ2062="SPARE-HS","SPARE-ISSUE",
AQ2062="Power Telco","BSS",AQ2062="no impacts","no impacts"
),"")</f>
        <v>No root cause</v>
      </c>
      <c r="AP2062" s="48" t="str" cm="1">
        <f t="array" ref="AP2062">IFERROR(_xlfn.IFS(
AQ2062="MPR ISSUE","TX ISSUE",
AQ2062="BSS Hardware Issue","RAN ISSUE",
AQ2062="Sites strategiques, MLL, Pylone, etc.","ENVTECH",
AQ2062="AKTIVCO DEFAUT GE &amp; POWER Cabinet","POWER ISSUE",
AQ2062="AKTIVCO Coupure ENEO &amp; Baisse de tension","POWER ISSUE",
AQ2062="Coupure ENEO &amp; Baisse de tension","POWER ISSUE",
AQ2062="Defaut GE &amp; POWER Cabinet","POWER ISSUE",
AQ2062="Sharing","POWER ISSUE",
AQ2062="Sites strategiques &amp; DataCenter","POWER ISSUE",
AQ2062="Exclu","Exclu",
AQ2062="SAT","TX ISSUE",
AQ2062="SPARE-ISSUE","SPARE-ISSUE",
AQ2062="Fiber CAmtel","TX ISSUE",
AQ2062="Fiber AOF","TX ISSUE",
AQ2062="Projet OCM (HUAWEI)","TRAVAUX-HUAWEI",
AQ2062="Projet OCM (NOKIA)","TRAVAUX -NOKIA",
AQ2062="ACCESS-ISSUE","ACCESS-ISSUE",
AQ2062="Projet OCM (ZTE, NOKIA, autres projets)","TRAVAUX OCM",
AQ2062="No root CAuse","No root cause",
AQ2062="ODU HS","TX ISSUE",
AQ2062="IP &amp; VLAN","TX ISSUE",
AQ2062="Warehouse HUAWEI","SPARE-ISSUE",
AQ2062="SPARE-HS","SPARE-ISSUE",
AQ2062="Power Telco","RAN ISSUE",AQ2062="no impacts","no impacts"
),"")</f>
        <v>No root cause</v>
      </c>
      <c r="AQ2062" s="67" t="s">
        <v>5344</v>
      </c>
      <c r="AR2062" s="48" t="str" cm="1">
        <f t="array" ref="AR2062">IFERROR(_xlfn.IFS(
AQ2062="MPR ISSUE","ACTIVE",
AQ2062="BSS Hardware Issue","ACTIVE",
AQ2062="Sites strategiques, MLL, Pylone, etc.","PASSIVE",
AQ2062="AKTIVCO DEFAUT GE &amp; POWER Cabinet","PASSIVE",
AQ2062="AKTIVCO Coupure ENEO &amp; Baisse de tension","PASSIVE",
AQ2062="Coupure ENEO &amp; Baisse de tension","PASSIVE",
AQ2062="Defaut GE &amp; POWER Cabinet","PASSIVE",
AQ2062="Sharing","PASSIVE",
AQ2062="Sites strategiques &amp; DataCenter","PASSIVE",
AQ2062="Exclu","Exclu",
AQ2062="SAT","ACTIVE",
AQ2062="SPARE-ISSUE","SPARE-ISSUE",
AQ2062="Fiber CAmtel","ACTIVE",
AQ2062="Fiber AOF","ACTIVE",
AQ2062="Projet OCM (HUAWEI)","PLANNED WORKS",
AQ2062="Projet OCM (NOKIA)","PLANNED WORKS",
AQ2062="ACCESS-ISSUE","ACCESS-ISSUE",
AQ2062="Projet OCM (ZTE, NOKIA, autres projets)","PLANNED WORKS",
AQ2062="No root CAuse","No root cause",
AQ2062="ODU HS","ACTIVE",
AQ2062="IP &amp; VLAN","ACTIVE",
AQ2062="Warehouse HUAWEI","SPARE-ISSUE",
AQ2062="SPARE-HS","SPARE-ISSUE",
AQ2062="Power Telco","ACTIVE", AQ2062="no impacts","no impacts"
),"")</f>
        <v>No root cause</v>
      </c>
      <c r="AS2062" s="92" t="s">
        <v>5537</v>
      </c>
      <c r="AT2062" s="98" t="s">
        <v>4389</v>
      </c>
      <c r="AV2062" s="17" t="s">
        <v>5537</v>
      </c>
      <c r="AW2062" s="7" t="s">
        <v>5537</v>
      </c>
      <c r="AX2062" s="6" t="s">
        <v>5537</v>
      </c>
      <c r="AY2062" s="7"/>
      <c r="AZ2062" s="3" t="s">
        <v>5537</v>
      </c>
      <c r="BA2062" s="18" t="s">
        <v>5537</v>
      </c>
      <c r="BB2062" s="18" t="s">
        <v>5537</v>
      </c>
      <c r="BC2062" s="18" t="s">
        <v>5537</v>
      </c>
      <c r="BD2062" s="18" t="s">
        <v>5537</v>
      </c>
      <c r="BE2062" s="18" t="s">
        <v>5537</v>
      </c>
      <c r="BF2062" s="18" t="s">
        <v>5537</v>
      </c>
      <c r="BG2062" s="18" t="s">
        <v>5537</v>
      </c>
      <c r="BH2062" s="18" t="s">
        <v>5537</v>
      </c>
      <c r="BI2062" s="18" t="s">
        <v>5537</v>
      </c>
      <c r="BJ2062" s="18" t="s">
        <v>5537</v>
      </c>
      <c r="BK2062" s="18" t="s">
        <v>5537</v>
      </c>
      <c r="BL2062" s="9" t="s">
        <v>5537</v>
      </c>
      <c r="BM2062" s="14" t="s">
        <v>5537</v>
      </c>
      <c r="BN2062" s="14" t="s">
        <v>5537</v>
      </c>
      <c r="BO2062" s="14" t="str">
        <f>_xlfn.XLOOKUP(B2062,'[4]cell downs 18042026 17h'!$B:$B,'[4]cell downs 18042026 17h'!$B:$B,"")</f>
        <v/>
      </c>
      <c r="BP2062" s="14" t="str">
        <f>_xlfn.XLOOKUP(B2062,'[5]Cells Huawei 19042026 15h'!$B:$B,'[5]Cells Huawei 19042026 15h'!$B:$B,"")</f>
        <v/>
      </c>
      <c r="BQ2062" s="9" t="str">
        <f>_xlfn.XLOOKUP(B2062,'[6]cells down 19042026 9H40'!$B:$B,'[6]cells down 19042026 9H40'!$B:$B,"")</f>
        <v/>
      </c>
      <c r="BR2062" s="9" t="s">
        <v>5537</v>
      </c>
      <c r="BS2062" s="9" t="s">
        <v>12</v>
      </c>
      <c r="BT2062" s="108"/>
    </row>
    <row r="2063" spans="1:72" s="9" customFormat="1" x14ac:dyDescent="0.35">
      <c r="A2063" s="1" t="s">
        <v>4390</v>
      </c>
      <c r="B2063" s="8" t="s">
        <v>4391</v>
      </c>
      <c r="C2063" s="3" t="str">
        <f>_xlfn.XLOOKUP(B2063,'[1]daily break down'!$D:$D,'[1]daily break down'!$E:$E,"")</f>
        <v>CENTRE</v>
      </c>
      <c r="D2063" s="1" t="s">
        <v>21</v>
      </c>
      <c r="E2063" s="1" t="s">
        <v>987</v>
      </c>
      <c r="F2063" s="3" t="s">
        <v>37</v>
      </c>
      <c r="G2063" s="1" t="s">
        <v>4390</v>
      </c>
      <c r="H2063" s="34" t="str">
        <f>_xlfn.XLOOKUP(B2063,[2]CALCULATION!$B:$B,[2]CALCULATION!$H:$H,"")</f>
        <v>ZTE</v>
      </c>
      <c r="I2063" s="28">
        <v>0</v>
      </c>
      <c r="J2063" s="28">
        <v>0</v>
      </c>
      <c r="K2063" s="28">
        <v>0</v>
      </c>
      <c r="L2063" s="28">
        <v>0</v>
      </c>
      <c r="M2063" s="28">
        <v>0</v>
      </c>
      <c r="N2063" s="28">
        <v>0</v>
      </c>
      <c r="O2063" s="28">
        <v>0</v>
      </c>
      <c r="P2063" s="28">
        <v>0</v>
      </c>
      <c r="Q2063" s="28">
        <v>0</v>
      </c>
      <c r="R2063" s="28">
        <v>0</v>
      </c>
      <c r="S2063" s="93">
        <v>0</v>
      </c>
      <c r="T2063" s="93">
        <f>_xlfn.XLOOKUP(B2063,'[3]Nur des jours'!$B:$B,'[3]Nur des jours'!$U:$U,"")</f>
        <v>0</v>
      </c>
      <c r="U2063" s="93">
        <v>0</v>
      </c>
      <c r="V2063" s="93">
        <v>0</v>
      </c>
      <c r="W2063" s="93">
        <v>0</v>
      </c>
      <c r="X2063" s="93">
        <v>0</v>
      </c>
      <c r="Y2063" s="93">
        <v>0</v>
      </c>
      <c r="Z2063" s="93">
        <v>0</v>
      </c>
      <c r="AA2063" s="93">
        <v>0</v>
      </c>
      <c r="AB2063" s="93">
        <v>0</v>
      </c>
      <c r="AC2063" s="93"/>
      <c r="AD2063" s="93">
        <v>0</v>
      </c>
      <c r="AE2063" s="93">
        <v>0</v>
      </c>
      <c r="AF2063" s="93">
        <v>0</v>
      </c>
      <c r="AG2063" s="93"/>
      <c r="AH2063" s="93">
        <v>0</v>
      </c>
      <c r="AI2063" s="93">
        <v>0</v>
      </c>
      <c r="AJ2063" s="93">
        <v>0</v>
      </c>
      <c r="AK2063" s="93">
        <v>0</v>
      </c>
      <c r="AL2063" s="93">
        <v>0</v>
      </c>
      <c r="AM2063" s="49" t="s">
        <v>5559</v>
      </c>
      <c r="AN2063" s="49"/>
      <c r="AO2063" s="48" t="str" cm="1">
        <f t="array" ref="AO2063">IFERROR(_xlfn.IFS(
AQ2063="MPR ISSUE","PDH",
AQ2063="BSS Hardware Issue","BSS",
AQ2063="Sites strategiques, MLL, Pylone, etc.","ENVTECH",
AQ2063="AKTIVCO DEFAUT GE &amp; POWER Cabinet","AKTIVCO",
AQ2063="AKTIVCO Coupure ENEO &amp; Baisse de tension","AKTIVCO GRID ONLY",
AQ2063="Coupure ENEO &amp; Baisse de tension","IHS GRID ONLY",
AQ2063="Defaut GE &amp; POWER Cabinet","IHS",
AQ2063="Sharing","Partners",
AQ2063="Sites strategiques &amp; DataCenter","SST &amp; DC",
AQ2063="Exclu","Exclu",
AQ2063="SAT","SAT",
AQ2063="SPARE-ISSUE","SPARE-ISSUE",
AQ2063="Fiber CAmtel","TRANS_FO_CAMTEL",
AQ2063="Fiber AOF","Fiber AOF",
AQ2063="Projet OCM (HUAWEI)","TRAVAUX-HUAWEI",
AQ2063="Projet OCM (NOKIA)","TRAVAUX-NOKIA",
AQ2063="ACCESS-ISSUE","ACCESS-ISSUE",
AQ2063="Projet OCM (ZTE, NOKIA, autres projets)","TRAVAUX OCM",
AQ2063="No root CAuse","No root cause",
AQ2063="ODU HS","PDH",
AQ2063="IP &amp; VLAN","PDH",
AQ2063="Warehouse HUAWEI","SPARE-ISSUE",
AQ2063="SPARE-HS","SPARE-ISSUE",
AQ2063="Power Telco","BSS",AQ2063="no impacts","no impacts"
),"")</f>
        <v>SPARE-ISSUE</v>
      </c>
      <c r="AP2063" s="48" t="str" cm="1">
        <f t="array" ref="AP2063">IFERROR(_xlfn.IFS(
AQ2063="MPR ISSUE","TX ISSUE",
AQ2063="BSS Hardware Issue","RAN ISSUE",
AQ2063="Sites strategiques, MLL, Pylone, etc.","ENVTECH",
AQ2063="AKTIVCO DEFAUT GE &amp; POWER Cabinet","POWER ISSUE",
AQ2063="AKTIVCO Coupure ENEO &amp; Baisse de tension","POWER ISSUE",
AQ2063="Coupure ENEO &amp; Baisse de tension","POWER ISSUE",
AQ2063="Defaut GE &amp; POWER Cabinet","POWER ISSUE",
AQ2063="Sharing","POWER ISSUE",
AQ2063="Sites strategiques &amp; DataCenter","POWER ISSUE",
AQ2063="Exclu","Exclu",
AQ2063="SAT","TX ISSUE",
AQ2063="SPARE-ISSUE","SPARE-ISSUE",
AQ2063="Fiber CAmtel","TX ISSUE",
AQ2063="Fiber AOF","TX ISSUE",
AQ2063="Projet OCM (HUAWEI)","TRAVAUX-HUAWEI",
AQ2063="Projet OCM (NOKIA)","TRAVAUX -NOKIA",
AQ2063="ACCESS-ISSUE","ACCESS-ISSUE",
AQ2063="Projet OCM (ZTE, NOKIA, autres projets)","TRAVAUX OCM",
AQ2063="No root CAuse","No root cause",
AQ2063="ODU HS","TX ISSUE",
AQ2063="IP &amp; VLAN","TX ISSUE",
AQ2063="Warehouse HUAWEI","SPARE-ISSUE",
AQ2063="SPARE-HS","SPARE-ISSUE",
AQ2063="Power Telco","RAN ISSUE",AQ2063="no impacts","no impacts"
),"")</f>
        <v>SPARE-ISSUE</v>
      </c>
      <c r="AQ2063" s="67" t="s">
        <v>5336</v>
      </c>
      <c r="AR2063" s="48" t="str" cm="1">
        <f t="array" ref="AR2063">IFERROR(_xlfn.IFS(
AQ2063="MPR ISSUE","ACTIVE",
AQ2063="BSS Hardware Issue","ACTIVE",
AQ2063="Sites strategiques, MLL, Pylone, etc.","PASSIVE",
AQ2063="AKTIVCO DEFAUT GE &amp; POWER Cabinet","PASSIVE",
AQ2063="AKTIVCO Coupure ENEO &amp; Baisse de tension","PASSIVE",
AQ2063="Coupure ENEO &amp; Baisse de tension","PASSIVE",
AQ2063="Defaut GE &amp; POWER Cabinet","PASSIVE",
AQ2063="Sharing","PASSIVE",
AQ2063="Sites strategiques &amp; DataCenter","PASSIVE",
AQ2063="Exclu","Exclu",
AQ2063="SAT","ACTIVE",
AQ2063="SPARE-ISSUE","SPARE-ISSUE",
AQ2063="Fiber CAmtel","ACTIVE",
AQ2063="Fiber AOF","ACTIVE",
AQ2063="Projet OCM (HUAWEI)","PLANNED WORKS",
AQ2063="Projet OCM (NOKIA)","PLANNED WORKS",
AQ2063="ACCESS-ISSUE","ACCESS-ISSUE",
AQ2063="Projet OCM (ZTE, NOKIA, autres projets)","PLANNED WORKS",
AQ2063="No root CAuse","No root cause",
AQ2063="ODU HS","ACTIVE",
AQ2063="IP &amp; VLAN","ACTIVE",
AQ2063="Warehouse HUAWEI","SPARE-ISSUE",
AQ2063="SPARE-HS","SPARE-ISSUE",
AQ2063="Power Telco","ACTIVE", AQ2063="no impacts","no impacts"
),"")</f>
        <v>SPARE-ISSUE</v>
      </c>
      <c r="AS2063" s="92" t="s">
        <v>5878</v>
      </c>
      <c r="AT2063" s="98" t="s">
        <v>4391</v>
      </c>
      <c r="AV2063" s="17" t="s">
        <v>5537</v>
      </c>
      <c r="AW2063" s="7" t="s">
        <v>5537</v>
      </c>
      <c r="AX2063" s="6" t="s">
        <v>5537</v>
      </c>
      <c r="AY2063" s="7"/>
      <c r="AZ2063" s="3" t="s">
        <v>5537</v>
      </c>
      <c r="BA2063" s="18" t="s">
        <v>5537</v>
      </c>
      <c r="BB2063" s="18" t="s">
        <v>5537</v>
      </c>
      <c r="BC2063" s="18" t="s">
        <v>5537</v>
      </c>
      <c r="BD2063" s="18" t="s">
        <v>5537</v>
      </c>
      <c r="BE2063" s="18" t="s">
        <v>5537</v>
      </c>
      <c r="BF2063" s="18" t="s">
        <v>5537</v>
      </c>
      <c r="BG2063" s="18" t="s">
        <v>5537</v>
      </c>
      <c r="BH2063" s="18" t="s">
        <v>5537</v>
      </c>
      <c r="BI2063" s="18" t="s">
        <v>5537</v>
      </c>
      <c r="BJ2063" s="18" t="s">
        <v>6306</v>
      </c>
      <c r="BK2063" s="18" t="s">
        <v>6307</v>
      </c>
      <c r="BL2063" s="9" t="s">
        <v>5537</v>
      </c>
      <c r="BM2063" s="14" t="s">
        <v>5537</v>
      </c>
      <c r="BN2063" s="14" t="s">
        <v>5537</v>
      </c>
      <c r="BO2063" s="14" t="str">
        <f>_xlfn.XLOOKUP(B2063,'[4]cell downs 18042026 17h'!$B:$B,'[4]cell downs 18042026 17h'!$B:$B,"")</f>
        <v/>
      </c>
      <c r="BP2063" s="14" t="str">
        <f>_xlfn.XLOOKUP(B2063,'[5]Cells Huawei 19042026 15h'!$B:$B,'[5]Cells Huawei 19042026 15h'!$B:$B,"")</f>
        <v/>
      </c>
      <c r="BQ2063" s="9" t="str">
        <f>_xlfn.XLOOKUP(B2063,'[6]cells down 19042026 9H40'!$B:$B,'[6]cells down 19042026 9H40'!$B:$B,"")</f>
        <v/>
      </c>
      <c r="BR2063" s="9" t="s">
        <v>5537</v>
      </c>
      <c r="BS2063" s="9" t="s">
        <v>12</v>
      </c>
      <c r="BT2063" s="108"/>
    </row>
    <row r="2064" spans="1:72" s="9" customFormat="1" ht="30.5" customHeight="1" x14ac:dyDescent="0.35">
      <c r="A2064" s="1" t="s">
        <v>4394</v>
      </c>
      <c r="B2064" s="8" t="s">
        <v>4395</v>
      </c>
      <c r="C2064" s="3" t="str">
        <f>_xlfn.XLOOKUP(B2064,'[1]daily break down'!$D:$D,'[1]daily break down'!$E:$E,"")</f>
        <v>CENTRE</v>
      </c>
      <c r="D2064" s="1" t="s">
        <v>11</v>
      </c>
      <c r="E2064" s="1" t="s">
        <v>83</v>
      </c>
      <c r="F2064" s="3" t="s">
        <v>69</v>
      </c>
      <c r="G2064" s="1" t="s">
        <v>4396</v>
      </c>
      <c r="H2064" s="34" t="str">
        <f>_xlfn.XLOOKUP(B2064,[2]CALCULATION!$B:$B,[2]CALCULATION!$H:$H,"")</f>
        <v>ZTE</v>
      </c>
      <c r="I2064" s="28">
        <v>0</v>
      </c>
      <c r="J2064" s="28">
        <v>0</v>
      </c>
      <c r="K2064" s="28">
        <v>0</v>
      </c>
      <c r="L2064" s="28">
        <v>0</v>
      </c>
      <c r="M2064" s="28">
        <v>0</v>
      </c>
      <c r="N2064" s="28">
        <v>0</v>
      </c>
      <c r="O2064" s="28">
        <v>0</v>
      </c>
      <c r="P2064" s="28">
        <v>0</v>
      </c>
      <c r="Q2064" s="28">
        <v>0</v>
      </c>
      <c r="R2064" s="28">
        <v>0</v>
      </c>
      <c r="S2064" s="93">
        <v>0</v>
      </c>
      <c r="T2064" s="93">
        <f>_xlfn.XLOOKUP(B2064,'[3]Nur des jours'!$B:$B,'[3]Nur des jours'!$U:$U,"")</f>
        <v>0</v>
      </c>
      <c r="U2064" s="93">
        <v>0</v>
      </c>
      <c r="V2064" s="93">
        <v>0</v>
      </c>
      <c r="W2064" s="93">
        <v>0</v>
      </c>
      <c r="X2064" s="93">
        <v>0</v>
      </c>
      <c r="Y2064" s="93">
        <v>0</v>
      </c>
      <c r="Z2064" s="93">
        <v>0</v>
      </c>
      <c r="AA2064" s="93">
        <v>0</v>
      </c>
      <c r="AB2064" s="93">
        <v>0</v>
      </c>
      <c r="AC2064" s="93"/>
      <c r="AD2064" s="93">
        <v>0</v>
      </c>
      <c r="AE2064" s="93">
        <v>0</v>
      </c>
      <c r="AF2064" s="93">
        <v>0</v>
      </c>
      <c r="AG2064" s="93"/>
      <c r="AH2064" s="93">
        <v>0</v>
      </c>
      <c r="AI2064" s="93">
        <v>0</v>
      </c>
      <c r="AJ2064" s="93">
        <v>0</v>
      </c>
      <c r="AK2064" s="93">
        <v>0</v>
      </c>
      <c r="AL2064" s="93">
        <v>0</v>
      </c>
      <c r="AM2064" s="49" t="s">
        <v>5559</v>
      </c>
      <c r="AN2064" s="49"/>
      <c r="AO2064" s="48" t="str" cm="1">
        <f t="array" ref="AO2064">IFERROR(_xlfn.IFS(
AQ2064="MPR ISSUE","PDH",
AQ2064="BSS Hardware Issue","BSS",
AQ2064="Sites strategiques, MLL, Pylone, etc.","ENVTECH",
AQ2064="AKTIVCO DEFAUT GE &amp; POWER Cabinet","AKTIVCO",
AQ2064="AKTIVCO Coupure ENEO &amp; Baisse de tension","AKTIVCO GRID ONLY",
AQ2064="Coupure ENEO &amp; Baisse de tension","IHS GRID ONLY",
AQ2064="Defaut GE &amp; POWER Cabinet","IHS",
AQ2064="Sharing","Partners",
AQ2064="Sites strategiques &amp; DataCenter","SST &amp; DC",
AQ2064="Exclu","Exclu",
AQ2064="SAT","SAT",
AQ2064="SPARE-ISSUE","SPARE-ISSUE",
AQ2064="Fiber CAmtel","TRANS_FO_CAMTEL",
AQ2064="Fiber AOF","Fiber AOF",
AQ2064="Projet OCM (HUAWEI)","TRAVAUX-HUAWEI",
AQ2064="Projet OCM (NOKIA)","TRAVAUX-NOKIA",
AQ2064="ACCESS-ISSUE","ACCESS-ISSUE",
AQ2064="Projet OCM (ZTE, NOKIA, autres projets)","TRAVAUX OCM",
AQ2064="No root CAuse","No root cause",
AQ2064="ODU HS","PDH",
AQ2064="IP &amp; VLAN","PDH",
AQ2064="Warehouse HUAWEI","SPARE-ISSUE",
AQ2064="SPARE-HS","SPARE-ISSUE",
AQ2064="Power Telco","BSS",AQ2064="no impacts","no impacts"
),"")</f>
        <v>No root cause</v>
      </c>
      <c r="AP2064" s="48" t="str" cm="1">
        <f t="array" ref="AP2064">IFERROR(_xlfn.IFS(
AQ2064="MPR ISSUE","TX ISSUE",
AQ2064="BSS Hardware Issue","RAN ISSUE",
AQ2064="Sites strategiques, MLL, Pylone, etc.","ENVTECH",
AQ2064="AKTIVCO DEFAUT GE &amp; POWER Cabinet","POWER ISSUE",
AQ2064="AKTIVCO Coupure ENEO &amp; Baisse de tension","POWER ISSUE",
AQ2064="Coupure ENEO &amp; Baisse de tension","POWER ISSUE",
AQ2064="Defaut GE &amp; POWER Cabinet","POWER ISSUE",
AQ2064="Sharing","POWER ISSUE",
AQ2064="Sites strategiques &amp; DataCenter","POWER ISSUE",
AQ2064="Exclu","Exclu",
AQ2064="SAT","TX ISSUE",
AQ2064="SPARE-ISSUE","SPARE-ISSUE",
AQ2064="Fiber CAmtel","TX ISSUE",
AQ2064="Fiber AOF","TX ISSUE",
AQ2064="Projet OCM (HUAWEI)","TRAVAUX-HUAWEI",
AQ2064="Projet OCM (NOKIA)","TRAVAUX -NOKIA",
AQ2064="ACCESS-ISSUE","ACCESS-ISSUE",
AQ2064="Projet OCM (ZTE, NOKIA, autres projets)","TRAVAUX OCM",
AQ2064="No root CAuse","No root cause",
AQ2064="ODU HS","TX ISSUE",
AQ2064="IP &amp; VLAN","TX ISSUE",
AQ2064="Warehouse HUAWEI","SPARE-ISSUE",
AQ2064="SPARE-HS","SPARE-ISSUE",
AQ2064="Power Telco","RAN ISSUE",AQ2064="no impacts","no impacts"
),"")</f>
        <v>No root cause</v>
      </c>
      <c r="AQ2064" s="126" t="s">
        <v>5344</v>
      </c>
      <c r="AR2064" s="48" t="str" cm="1">
        <f t="array" ref="AR2064">IFERROR(_xlfn.IFS(
AQ2064="MPR ISSUE","ACTIVE",
AQ2064="BSS Hardware Issue","ACTIVE",
AQ2064="Sites strategiques, MLL, Pylone, etc.","PASSIVE",
AQ2064="AKTIVCO DEFAUT GE &amp; POWER Cabinet","PASSIVE",
AQ2064="AKTIVCO Coupure ENEO &amp; Baisse de tension","PASSIVE",
AQ2064="Coupure ENEO &amp; Baisse de tension","PASSIVE",
AQ2064="Defaut GE &amp; POWER Cabinet","PASSIVE",
AQ2064="Sharing","PASSIVE",
AQ2064="Sites strategiques &amp; DataCenter","PASSIVE",
AQ2064="Exclu","Exclu",
AQ2064="SAT","ACTIVE",
AQ2064="SPARE-ISSUE","SPARE-ISSUE",
AQ2064="Fiber CAmtel","ACTIVE",
AQ2064="Fiber AOF","ACTIVE",
AQ2064="Projet OCM (HUAWEI)","PLANNED WORKS",
AQ2064="Projet OCM (NOKIA)","PLANNED WORKS",
AQ2064="ACCESS-ISSUE","ACCESS-ISSUE",
AQ2064="Projet OCM (ZTE, NOKIA, autres projets)","PLANNED WORKS",
AQ2064="No root CAuse","No root cause",
AQ2064="ODU HS","ACTIVE",
AQ2064="IP &amp; VLAN","ACTIVE",
AQ2064="Warehouse HUAWEI","SPARE-ISSUE",
AQ2064="SPARE-HS","SPARE-ISSUE",
AQ2064="Power Telco","ACTIVE", AQ2064="no impacts","no impacts"
),"")</f>
        <v>No root cause</v>
      </c>
      <c r="AS2064" s="92" t="s">
        <v>5537</v>
      </c>
      <c r="AT2064" s="98" t="s">
        <v>4395</v>
      </c>
      <c r="AV2064" s="17" t="s">
        <v>5537</v>
      </c>
      <c r="AW2064" s="7" t="s">
        <v>5537</v>
      </c>
      <c r="AX2064" s="6" t="s">
        <v>5537</v>
      </c>
      <c r="AY2064" s="7"/>
      <c r="AZ2064" s="3" t="s">
        <v>5537</v>
      </c>
      <c r="BA2064" s="18" t="s">
        <v>5537</v>
      </c>
      <c r="BB2064" s="18" t="s">
        <v>5537</v>
      </c>
      <c r="BC2064" s="18" t="s">
        <v>5537</v>
      </c>
      <c r="BD2064" s="18" t="s">
        <v>5537</v>
      </c>
      <c r="BE2064" s="18" t="s">
        <v>5537</v>
      </c>
      <c r="BF2064" s="18" t="s">
        <v>5537</v>
      </c>
      <c r="BG2064" s="18" t="s">
        <v>5537</v>
      </c>
      <c r="BH2064" s="18" t="s">
        <v>5537</v>
      </c>
      <c r="BI2064" s="18" t="s">
        <v>5537</v>
      </c>
      <c r="BJ2064" s="18" t="s">
        <v>5537</v>
      </c>
      <c r="BK2064" s="18" t="s">
        <v>5537</v>
      </c>
      <c r="BL2064" s="9" t="s">
        <v>5537</v>
      </c>
      <c r="BM2064" s="14" t="s">
        <v>5537</v>
      </c>
      <c r="BN2064" s="14" t="s">
        <v>5537</v>
      </c>
      <c r="BO2064" s="14" t="str">
        <f>_xlfn.XLOOKUP(B2064,'[4]cell downs 18042026 17h'!$B:$B,'[4]cell downs 18042026 17h'!$B:$B,"")</f>
        <v/>
      </c>
      <c r="BP2064" s="14" t="str">
        <f>_xlfn.XLOOKUP(B2064,'[5]Cells Huawei 19042026 15h'!$B:$B,'[5]Cells Huawei 19042026 15h'!$B:$B,"")</f>
        <v/>
      </c>
      <c r="BQ2064" s="9" t="str">
        <f>_xlfn.XLOOKUP(B2064,'[6]cells down 19042026 9H40'!$B:$B,'[6]cells down 19042026 9H40'!$B:$B,"")</f>
        <v/>
      </c>
      <c r="BR2064" s="9" t="s">
        <v>4395</v>
      </c>
      <c r="BS2064" s="9" t="s">
        <v>12</v>
      </c>
      <c r="BT2064" s="108"/>
    </row>
    <row r="2065" spans="1:72" s="9" customFormat="1" x14ac:dyDescent="0.35">
      <c r="A2065" s="1" t="s">
        <v>4399</v>
      </c>
      <c r="B2065" s="8" t="s">
        <v>4400</v>
      </c>
      <c r="C2065" s="3" t="str">
        <f>_xlfn.XLOOKUP(B2065,'[1]daily break down'!$D:$D,'[1]daily break down'!$E:$E,"")</f>
        <v>OUEST</v>
      </c>
      <c r="D2065" s="1" t="s">
        <v>11</v>
      </c>
      <c r="E2065" s="1" t="s">
        <v>12</v>
      </c>
      <c r="F2065" s="3" t="s">
        <v>102</v>
      </c>
      <c r="G2065" s="1" t="s">
        <v>4399</v>
      </c>
      <c r="H2065" s="32" t="str">
        <f>_xlfn.XLOOKUP(B2065,[2]CALCULATION!$B:$B,[2]CALCULATION!$H:$H,"")</f>
        <v>HUAWEI</v>
      </c>
      <c r="I2065" s="28">
        <v>0</v>
      </c>
      <c r="J2065" s="28">
        <v>0</v>
      </c>
      <c r="K2065" s="28">
        <v>0</v>
      </c>
      <c r="L2065" s="28">
        <v>0</v>
      </c>
      <c r="M2065" s="28">
        <v>0</v>
      </c>
      <c r="N2065" s="28">
        <v>0</v>
      </c>
      <c r="O2065" s="28">
        <v>0</v>
      </c>
      <c r="P2065" s="28">
        <v>0</v>
      </c>
      <c r="Q2065" s="28">
        <v>0</v>
      </c>
      <c r="R2065" s="28">
        <v>0</v>
      </c>
      <c r="S2065" s="93">
        <v>0</v>
      </c>
      <c r="T2065" s="93">
        <f>_xlfn.XLOOKUP(B2065,'[3]Nur des jours'!$B:$B,'[3]Nur des jours'!$U:$U,"")</f>
        <v>0</v>
      </c>
      <c r="U2065" s="93">
        <v>0</v>
      </c>
      <c r="V2065" s="93">
        <v>0</v>
      </c>
      <c r="W2065" s="93">
        <v>0</v>
      </c>
      <c r="X2065" s="93">
        <v>0</v>
      </c>
      <c r="Y2065" s="93">
        <v>0</v>
      </c>
      <c r="Z2065" s="93">
        <v>0</v>
      </c>
      <c r="AA2065" s="93">
        <v>0</v>
      </c>
      <c r="AB2065" s="93">
        <v>0</v>
      </c>
      <c r="AC2065" s="93"/>
      <c r="AD2065" s="93">
        <v>0</v>
      </c>
      <c r="AE2065" s="93">
        <v>0</v>
      </c>
      <c r="AF2065" s="93">
        <v>0</v>
      </c>
      <c r="AG2065" s="93"/>
      <c r="AH2065" s="93">
        <v>0</v>
      </c>
      <c r="AI2065" s="93">
        <v>0</v>
      </c>
      <c r="AJ2065" s="93">
        <v>0</v>
      </c>
      <c r="AK2065" s="93">
        <v>0</v>
      </c>
      <c r="AL2065" s="93">
        <v>0</v>
      </c>
      <c r="AM2065" s="49" t="s">
        <v>5559</v>
      </c>
      <c r="AN2065" s="49"/>
      <c r="AO2065" s="48" t="str" cm="1">
        <f t="array" ref="AO2065">IFERROR(_xlfn.IFS(
AQ2065="MPR ISSUE","PDH",
AQ2065="BSS Hardware Issue","BSS",
AQ2065="Sites strategiques, MLL, Pylone, etc.","ENVTECH",
AQ2065="AKTIVCO DEFAUT GE &amp; POWER Cabinet","AKTIVCO",
AQ2065="AKTIVCO Coupure ENEO &amp; Baisse de tension","AKTIVCO GRID ONLY",
AQ2065="Coupure ENEO &amp; Baisse de tension","IHS GRID ONLY",
AQ2065="Defaut GE &amp; POWER Cabinet","IHS",
AQ2065="Sharing","Partners",
AQ2065="Sites strategiques &amp; DataCenter","SST &amp; DC",
AQ2065="Exclu","Exclu",
AQ2065="SAT","SAT",
AQ2065="SPARE-ISSUE","SPARE-ISSUE",
AQ2065="Fiber CAmtel","TRANS_FO_CAMTEL",
AQ2065="Fiber AOF","Fiber AOF",
AQ2065="Projet OCM (HUAWEI)","TRAVAUX-HUAWEI",
AQ2065="Projet OCM (NOKIA)","TRAVAUX-NOKIA",
AQ2065="ACCESS-ISSUE","ACCESS-ISSUE",
AQ2065="Projet OCM (ZTE, NOKIA, autres projets)","TRAVAUX OCM",
AQ2065="No root CAuse","No root cause",
AQ2065="ODU HS","PDH",
AQ2065="IP &amp; VLAN","PDH",
AQ2065="Warehouse HUAWEI","SPARE-ISSUE",
AQ2065="SPARE-HS","SPARE-ISSUE",
AQ2065="Power Telco","BSS",AQ2065="no impacts","no impacts"
),"")</f>
        <v>No root cause</v>
      </c>
      <c r="AP2065" s="48" t="str" cm="1">
        <f t="array" ref="AP2065">IFERROR(_xlfn.IFS(
AQ2065="MPR ISSUE","TX ISSUE",
AQ2065="BSS Hardware Issue","RAN ISSUE",
AQ2065="Sites strategiques, MLL, Pylone, etc.","ENVTECH",
AQ2065="AKTIVCO DEFAUT GE &amp; POWER Cabinet","POWER ISSUE",
AQ2065="AKTIVCO Coupure ENEO &amp; Baisse de tension","POWER ISSUE",
AQ2065="Coupure ENEO &amp; Baisse de tension","POWER ISSUE",
AQ2065="Defaut GE &amp; POWER Cabinet","POWER ISSUE",
AQ2065="Sharing","POWER ISSUE",
AQ2065="Sites strategiques &amp; DataCenter","POWER ISSUE",
AQ2065="Exclu","Exclu",
AQ2065="SAT","TX ISSUE",
AQ2065="SPARE-ISSUE","SPARE-ISSUE",
AQ2065="Fiber CAmtel","TX ISSUE",
AQ2065="Fiber AOF","TX ISSUE",
AQ2065="Projet OCM (HUAWEI)","TRAVAUX-HUAWEI",
AQ2065="Projet OCM (NOKIA)","TRAVAUX -NOKIA",
AQ2065="ACCESS-ISSUE","ACCESS-ISSUE",
AQ2065="Projet OCM (ZTE, NOKIA, autres projets)","TRAVAUX OCM",
AQ2065="No root CAuse","No root cause",
AQ2065="ODU HS","TX ISSUE",
AQ2065="IP &amp; VLAN","TX ISSUE",
AQ2065="Warehouse HUAWEI","SPARE-ISSUE",
AQ2065="SPARE-HS","SPARE-ISSUE",
AQ2065="Power Telco","RAN ISSUE",AQ2065="no impacts","no impacts"
),"")</f>
        <v>No root cause</v>
      </c>
      <c r="AQ2065" s="126" t="s">
        <v>5344</v>
      </c>
      <c r="AR2065" s="48" t="str" cm="1">
        <f t="array" ref="AR2065">IFERROR(_xlfn.IFS(
AQ2065="MPR ISSUE","ACTIVE",
AQ2065="BSS Hardware Issue","ACTIVE",
AQ2065="Sites strategiques, MLL, Pylone, etc.","PASSIVE",
AQ2065="AKTIVCO DEFAUT GE &amp; POWER Cabinet","PASSIVE",
AQ2065="AKTIVCO Coupure ENEO &amp; Baisse de tension","PASSIVE",
AQ2065="Coupure ENEO &amp; Baisse de tension","PASSIVE",
AQ2065="Defaut GE &amp; POWER Cabinet","PASSIVE",
AQ2065="Sharing","PASSIVE",
AQ2065="Sites strategiques &amp; DataCenter","PASSIVE",
AQ2065="Exclu","Exclu",
AQ2065="SAT","ACTIVE",
AQ2065="SPARE-ISSUE","SPARE-ISSUE",
AQ2065="Fiber CAmtel","ACTIVE",
AQ2065="Fiber AOF","ACTIVE",
AQ2065="Projet OCM (HUAWEI)","PLANNED WORKS",
AQ2065="Projet OCM (NOKIA)","PLANNED WORKS",
AQ2065="ACCESS-ISSUE","ACCESS-ISSUE",
AQ2065="Projet OCM (ZTE, NOKIA, autres projets)","PLANNED WORKS",
AQ2065="No root CAuse","No root cause",
AQ2065="ODU HS","ACTIVE",
AQ2065="IP &amp; VLAN","ACTIVE",
AQ2065="Warehouse HUAWEI","SPARE-ISSUE",
AQ2065="SPARE-HS","SPARE-ISSUE",
AQ2065="Power Telco","ACTIVE", AQ2065="no impacts","no impacts"
),"")</f>
        <v>No root cause</v>
      </c>
      <c r="AS2065" s="92" t="s">
        <v>5537</v>
      </c>
      <c r="AT2065" s="98" t="s">
        <v>4400</v>
      </c>
      <c r="AV2065" s="17" t="s">
        <v>5537</v>
      </c>
      <c r="AW2065" s="7" t="s">
        <v>5537</v>
      </c>
      <c r="AX2065" s="6" t="s">
        <v>5537</v>
      </c>
      <c r="AY2065" s="7"/>
      <c r="AZ2065" s="3" t="s">
        <v>5537</v>
      </c>
      <c r="BA2065" s="18" t="s">
        <v>5537</v>
      </c>
      <c r="BB2065" s="18" t="s">
        <v>5537</v>
      </c>
      <c r="BC2065" s="18" t="s">
        <v>5537</v>
      </c>
      <c r="BD2065" s="18" t="s">
        <v>5537</v>
      </c>
      <c r="BE2065" s="18" t="s">
        <v>5537</v>
      </c>
      <c r="BF2065" s="18" t="s">
        <v>5537</v>
      </c>
      <c r="BG2065" s="18" t="s">
        <v>5537</v>
      </c>
      <c r="BH2065" s="18" t="s">
        <v>5537</v>
      </c>
      <c r="BI2065" s="18" t="s">
        <v>5537</v>
      </c>
      <c r="BJ2065" s="18" t="s">
        <v>5537</v>
      </c>
      <c r="BK2065" s="18" t="s">
        <v>5537</v>
      </c>
      <c r="BL2065" s="9" t="s">
        <v>5537</v>
      </c>
      <c r="BM2065" s="14" t="s">
        <v>5537</v>
      </c>
      <c r="BN2065" s="14" t="s">
        <v>5537</v>
      </c>
      <c r="BO2065" s="14" t="str">
        <f>_xlfn.XLOOKUP(B2065,'[4]cell downs 18042026 17h'!$B:$B,'[4]cell downs 18042026 17h'!$B:$B,"")</f>
        <v/>
      </c>
      <c r="BP2065" s="14" t="str">
        <f>_xlfn.XLOOKUP(B2065,'[5]Cells Huawei 19042026 15h'!$B:$B,'[5]Cells Huawei 19042026 15h'!$B:$B,"")</f>
        <v/>
      </c>
      <c r="BQ2065" s="9" t="str">
        <f>_xlfn.XLOOKUP(B2065,'[6]cells down 19042026 9H40'!$B:$B,'[6]cells down 19042026 9H40'!$B:$B,"")</f>
        <v/>
      </c>
      <c r="BR2065" s="9" t="s">
        <v>4400</v>
      </c>
      <c r="BS2065" s="9" t="s">
        <v>12</v>
      </c>
      <c r="BT2065" s="108"/>
    </row>
    <row r="2066" spans="1:72" s="9" customFormat="1" x14ac:dyDescent="0.35">
      <c r="A2066" s="1" t="s">
        <v>4403</v>
      </c>
      <c r="B2066" s="8" t="s">
        <v>4404</v>
      </c>
      <c r="C2066" s="3" t="str">
        <f>_xlfn.XLOOKUP(B2066,'[1]daily break down'!$D:$D,'[1]daily break down'!$E:$E,"")</f>
        <v>CENTRE</v>
      </c>
      <c r="D2066" s="1" t="s">
        <v>11</v>
      </c>
      <c r="E2066" s="1" t="s">
        <v>12</v>
      </c>
      <c r="F2066" s="3" t="s">
        <v>37</v>
      </c>
      <c r="G2066" s="1" t="s">
        <v>4403</v>
      </c>
      <c r="H2066" s="34" t="str">
        <f>_xlfn.XLOOKUP(B2066,[2]CALCULATION!$B:$B,[2]CALCULATION!$H:$H,"")</f>
        <v>ZTE</v>
      </c>
      <c r="I2066" s="28">
        <v>0</v>
      </c>
      <c r="J2066" s="28">
        <v>0</v>
      </c>
      <c r="K2066" s="28">
        <v>0</v>
      </c>
      <c r="L2066" s="28">
        <v>0</v>
      </c>
      <c r="M2066" s="28">
        <v>0</v>
      </c>
      <c r="N2066" s="28">
        <v>0</v>
      </c>
      <c r="O2066" s="28">
        <v>0</v>
      </c>
      <c r="P2066" s="28">
        <v>0</v>
      </c>
      <c r="Q2066" s="28">
        <v>0</v>
      </c>
      <c r="R2066" s="28">
        <v>0</v>
      </c>
      <c r="S2066" s="93">
        <v>0</v>
      </c>
      <c r="T2066" s="93">
        <f>_xlfn.XLOOKUP(B2066,'[3]Nur des jours'!$B:$B,'[3]Nur des jours'!$U:$U,"")</f>
        <v>0</v>
      </c>
      <c r="U2066" s="93">
        <v>0</v>
      </c>
      <c r="V2066" s="93">
        <v>0</v>
      </c>
      <c r="W2066" s="93">
        <v>0</v>
      </c>
      <c r="X2066" s="93">
        <v>0</v>
      </c>
      <c r="Y2066" s="93">
        <v>0</v>
      </c>
      <c r="Z2066" s="93">
        <v>0</v>
      </c>
      <c r="AA2066" s="93">
        <v>0</v>
      </c>
      <c r="AB2066" s="93">
        <v>0</v>
      </c>
      <c r="AC2066" s="93"/>
      <c r="AD2066" s="93">
        <v>0</v>
      </c>
      <c r="AE2066" s="93">
        <v>0</v>
      </c>
      <c r="AF2066" s="93">
        <v>0</v>
      </c>
      <c r="AG2066" s="93"/>
      <c r="AH2066" s="93">
        <v>0</v>
      </c>
      <c r="AI2066" s="93">
        <v>0</v>
      </c>
      <c r="AJ2066" s="93">
        <v>0</v>
      </c>
      <c r="AK2066" s="93">
        <v>0</v>
      </c>
      <c r="AL2066" s="93">
        <v>0</v>
      </c>
      <c r="AM2066" s="49" t="s">
        <v>5559</v>
      </c>
      <c r="AN2066" s="49"/>
      <c r="AO2066" s="48" t="str" cm="1">
        <f t="array" ref="AO2066">IFERROR(_xlfn.IFS(
AQ2066="MPR ISSUE","PDH",
AQ2066="BSS Hardware Issue","BSS",
AQ2066="Sites strategiques, MLL, Pylone, etc.","ENVTECH",
AQ2066="AKTIVCO DEFAUT GE &amp; POWER Cabinet","AKTIVCO",
AQ2066="AKTIVCO Coupure ENEO &amp; Baisse de tension","AKTIVCO GRID ONLY",
AQ2066="Coupure ENEO &amp; Baisse de tension","IHS GRID ONLY",
AQ2066="Defaut GE &amp; POWER Cabinet","IHS",
AQ2066="Sharing","Partners",
AQ2066="Sites strategiques &amp; DataCenter","SST &amp; DC",
AQ2066="Exclu","Exclu",
AQ2066="SAT","SAT",
AQ2066="SPARE-ISSUE","SPARE-ISSUE",
AQ2066="Fiber CAmtel","TRANS_FO_CAMTEL",
AQ2066="Fiber AOF","Fiber AOF",
AQ2066="Projet OCM (HUAWEI)","TRAVAUX-HUAWEI",
AQ2066="Projet OCM (NOKIA)","TRAVAUX-NOKIA",
AQ2066="ACCESS-ISSUE","ACCESS-ISSUE",
AQ2066="Projet OCM (ZTE, NOKIA, autres projets)","TRAVAUX OCM",
AQ2066="No root CAuse","No root cause",
AQ2066="ODU HS","PDH",
AQ2066="IP &amp; VLAN","PDH",
AQ2066="Warehouse HUAWEI","SPARE-ISSUE",
AQ2066="SPARE-HS","SPARE-ISSUE",
AQ2066="Power Telco","BSS",AQ2066="no impacts","no impacts"
),"")</f>
        <v>No root cause</v>
      </c>
      <c r="AP2066" s="48" t="str" cm="1">
        <f t="array" ref="AP2066">IFERROR(_xlfn.IFS(
AQ2066="MPR ISSUE","TX ISSUE",
AQ2066="BSS Hardware Issue","RAN ISSUE",
AQ2066="Sites strategiques, MLL, Pylone, etc.","ENVTECH",
AQ2066="AKTIVCO DEFAUT GE &amp; POWER Cabinet","POWER ISSUE",
AQ2066="AKTIVCO Coupure ENEO &amp; Baisse de tension","POWER ISSUE",
AQ2066="Coupure ENEO &amp; Baisse de tension","POWER ISSUE",
AQ2066="Defaut GE &amp; POWER Cabinet","POWER ISSUE",
AQ2066="Sharing","POWER ISSUE",
AQ2066="Sites strategiques &amp; DataCenter","POWER ISSUE",
AQ2066="Exclu","Exclu",
AQ2066="SAT","TX ISSUE",
AQ2066="SPARE-ISSUE","SPARE-ISSUE",
AQ2066="Fiber CAmtel","TX ISSUE",
AQ2066="Fiber AOF","TX ISSUE",
AQ2066="Projet OCM (HUAWEI)","TRAVAUX-HUAWEI",
AQ2066="Projet OCM (NOKIA)","TRAVAUX -NOKIA",
AQ2066="ACCESS-ISSUE","ACCESS-ISSUE",
AQ2066="Projet OCM (ZTE, NOKIA, autres projets)","TRAVAUX OCM",
AQ2066="No root CAuse","No root cause",
AQ2066="ODU HS","TX ISSUE",
AQ2066="IP &amp; VLAN","TX ISSUE",
AQ2066="Warehouse HUAWEI","SPARE-ISSUE",
AQ2066="SPARE-HS","SPARE-ISSUE",
AQ2066="Power Telco","RAN ISSUE",AQ2066="no impacts","no impacts"
),"")</f>
        <v>No root cause</v>
      </c>
      <c r="AQ2066" s="126" t="s">
        <v>5344</v>
      </c>
      <c r="AR2066" s="48" t="str" cm="1">
        <f t="array" ref="AR2066">IFERROR(_xlfn.IFS(
AQ2066="MPR ISSUE","ACTIVE",
AQ2066="BSS Hardware Issue","ACTIVE",
AQ2066="Sites strategiques, MLL, Pylone, etc.","PASSIVE",
AQ2066="AKTIVCO DEFAUT GE &amp; POWER Cabinet","PASSIVE",
AQ2066="AKTIVCO Coupure ENEO &amp; Baisse de tension","PASSIVE",
AQ2066="Coupure ENEO &amp; Baisse de tension","PASSIVE",
AQ2066="Defaut GE &amp; POWER Cabinet","PASSIVE",
AQ2066="Sharing","PASSIVE",
AQ2066="Sites strategiques &amp; DataCenter","PASSIVE",
AQ2066="Exclu","Exclu",
AQ2066="SAT","ACTIVE",
AQ2066="SPARE-ISSUE","SPARE-ISSUE",
AQ2066="Fiber CAmtel","ACTIVE",
AQ2066="Fiber AOF","ACTIVE",
AQ2066="Projet OCM (HUAWEI)","PLANNED WORKS",
AQ2066="Projet OCM (NOKIA)","PLANNED WORKS",
AQ2066="ACCESS-ISSUE","ACCESS-ISSUE",
AQ2066="Projet OCM (ZTE, NOKIA, autres projets)","PLANNED WORKS",
AQ2066="No root CAuse","No root cause",
AQ2066="ODU HS","ACTIVE",
AQ2066="IP &amp; VLAN","ACTIVE",
AQ2066="Warehouse HUAWEI","SPARE-ISSUE",
AQ2066="SPARE-HS","SPARE-ISSUE",
AQ2066="Power Telco","ACTIVE", AQ2066="no impacts","no impacts"
),"")</f>
        <v>No root cause</v>
      </c>
      <c r="AS2066" s="92" t="s">
        <v>5537</v>
      </c>
      <c r="AT2066" s="98" t="s">
        <v>4404</v>
      </c>
      <c r="AU2066" s="96"/>
      <c r="AV2066" s="17" t="s">
        <v>5537</v>
      </c>
      <c r="AW2066" s="7" t="s">
        <v>5537</v>
      </c>
      <c r="AX2066" s="6" t="s">
        <v>5537</v>
      </c>
      <c r="AY2066" s="7"/>
      <c r="AZ2066" s="3" t="s">
        <v>5537</v>
      </c>
      <c r="BA2066" s="18" t="s">
        <v>5537</v>
      </c>
      <c r="BB2066" s="18" t="s">
        <v>5537</v>
      </c>
      <c r="BC2066" s="18" t="s">
        <v>5537</v>
      </c>
      <c r="BD2066" s="18" t="s">
        <v>5537</v>
      </c>
      <c r="BE2066" s="18" t="s">
        <v>5537</v>
      </c>
      <c r="BF2066" s="18" t="s">
        <v>5537</v>
      </c>
      <c r="BG2066" s="18" t="s">
        <v>5537</v>
      </c>
      <c r="BH2066" s="18" t="s">
        <v>5537</v>
      </c>
      <c r="BI2066" s="18" t="s">
        <v>5537</v>
      </c>
      <c r="BJ2066" s="18" t="s">
        <v>5537</v>
      </c>
      <c r="BK2066" s="18" t="s">
        <v>5537</v>
      </c>
      <c r="BL2066" s="9" t="s">
        <v>5537</v>
      </c>
      <c r="BM2066" s="14" t="s">
        <v>5537</v>
      </c>
      <c r="BN2066" s="14" t="s">
        <v>5537</v>
      </c>
      <c r="BO2066" s="14" t="str">
        <f>_xlfn.XLOOKUP(B2066,'[4]cell downs 18042026 17h'!$B:$B,'[4]cell downs 18042026 17h'!$B:$B,"")</f>
        <v/>
      </c>
      <c r="BP2066" s="14" t="str">
        <f>_xlfn.XLOOKUP(B2066,'[5]Cells Huawei 19042026 15h'!$B:$B,'[5]Cells Huawei 19042026 15h'!$B:$B,"")</f>
        <v/>
      </c>
      <c r="BQ2066" s="9" t="str">
        <f>_xlfn.XLOOKUP(B2066,'[6]cells down 19042026 9H40'!$B:$B,'[6]cells down 19042026 9H40'!$B:$B,"")</f>
        <v/>
      </c>
      <c r="BR2066" s="9" t="s">
        <v>4404</v>
      </c>
      <c r="BS2066" s="9" t="s">
        <v>12</v>
      </c>
      <c r="BT2066" s="108"/>
    </row>
    <row r="2067" spans="1:72" s="9" customFormat="1" x14ac:dyDescent="0.35">
      <c r="A2067" s="1" t="s">
        <v>4408</v>
      </c>
      <c r="B2067" s="8" t="s">
        <v>4409</v>
      </c>
      <c r="C2067" s="3" t="str">
        <f>_xlfn.XLOOKUP(B2067,'[1]daily break down'!$D:$D,'[1]daily break down'!$E:$E,"")</f>
        <v>CENTRE</v>
      </c>
      <c r="D2067" s="1" t="s">
        <v>11</v>
      </c>
      <c r="E2067" s="1" t="s">
        <v>1129</v>
      </c>
      <c r="F2067" s="3" t="s">
        <v>69</v>
      </c>
      <c r="G2067" s="1" t="s">
        <v>1211</v>
      </c>
      <c r="H2067" s="34" t="str">
        <f>_xlfn.XLOOKUP(B2067,[2]CALCULATION!$B:$B,[2]CALCULATION!$H:$H,"")</f>
        <v>ZTE</v>
      </c>
      <c r="I2067" s="28">
        <v>0</v>
      </c>
      <c r="J2067" s="28">
        <v>0</v>
      </c>
      <c r="K2067" s="28">
        <v>0</v>
      </c>
      <c r="L2067" s="28">
        <v>0</v>
      </c>
      <c r="M2067" s="28">
        <v>0</v>
      </c>
      <c r="N2067" s="28">
        <v>0</v>
      </c>
      <c r="O2067" s="28">
        <v>0</v>
      </c>
      <c r="P2067" s="28">
        <v>0</v>
      </c>
      <c r="Q2067" s="28">
        <v>0</v>
      </c>
      <c r="R2067" s="28">
        <v>0</v>
      </c>
      <c r="S2067" s="93">
        <v>0</v>
      </c>
      <c r="T2067" s="93">
        <f>_xlfn.XLOOKUP(B2067,'[3]Nur des jours'!$B:$B,'[3]Nur des jours'!$U:$U,"")</f>
        <v>0</v>
      </c>
      <c r="U2067" s="93">
        <v>0</v>
      </c>
      <c r="V2067" s="93">
        <v>0</v>
      </c>
      <c r="W2067" s="93">
        <v>0</v>
      </c>
      <c r="X2067" s="93">
        <v>0</v>
      </c>
      <c r="Y2067" s="93">
        <v>0</v>
      </c>
      <c r="Z2067" s="93">
        <v>0</v>
      </c>
      <c r="AA2067" s="93">
        <v>0</v>
      </c>
      <c r="AB2067" s="93">
        <v>0</v>
      </c>
      <c r="AC2067" s="93"/>
      <c r="AD2067" s="93">
        <v>0</v>
      </c>
      <c r="AE2067" s="93">
        <v>0</v>
      </c>
      <c r="AF2067" s="93">
        <v>0</v>
      </c>
      <c r="AG2067" s="93"/>
      <c r="AH2067" s="93">
        <v>0</v>
      </c>
      <c r="AI2067" s="93">
        <v>0</v>
      </c>
      <c r="AJ2067" s="93">
        <v>0</v>
      </c>
      <c r="AK2067" s="93">
        <v>0</v>
      </c>
      <c r="AL2067" s="93">
        <v>0</v>
      </c>
      <c r="AM2067" s="49" t="s">
        <v>5559</v>
      </c>
      <c r="AN2067" s="49"/>
      <c r="AO2067" s="48" t="str" cm="1">
        <f t="array" ref="AO2067">IFERROR(_xlfn.IFS(
AQ2067="MPR ISSUE","PDH",
AQ2067="BSS Hardware Issue","BSS",
AQ2067="Sites strategiques, MLL, Pylone, etc.","ENVTECH",
AQ2067="AKTIVCO DEFAUT GE &amp; POWER Cabinet","AKTIVCO",
AQ2067="AKTIVCO Coupure ENEO &amp; Baisse de tension","AKTIVCO GRID ONLY",
AQ2067="Coupure ENEO &amp; Baisse de tension","IHS GRID ONLY",
AQ2067="Defaut GE &amp; POWER Cabinet","IHS",
AQ2067="Sharing","Partners",
AQ2067="Sites strategiques &amp; DataCenter","SST &amp; DC",
AQ2067="Exclu","Exclu",
AQ2067="SAT","SAT",
AQ2067="SPARE-ISSUE","SPARE-ISSUE",
AQ2067="Fiber CAmtel","TRANS_FO_CAMTEL",
AQ2067="Fiber AOF","Fiber AOF",
AQ2067="Projet OCM (HUAWEI)","TRAVAUX-HUAWEI",
AQ2067="Projet OCM (NOKIA)","TRAVAUX-NOKIA",
AQ2067="ACCESS-ISSUE","ACCESS-ISSUE",
AQ2067="Projet OCM (ZTE, NOKIA, autres projets)","TRAVAUX OCM",
AQ2067="No root CAuse","No root cause",
AQ2067="ODU HS","PDH",
AQ2067="IP &amp; VLAN","PDH",
AQ2067="Warehouse HUAWEI","SPARE-ISSUE",
AQ2067="SPARE-HS","SPARE-ISSUE",
AQ2067="Power Telco","BSS",AQ2067="no impacts","no impacts"
),"")</f>
        <v>No root cause</v>
      </c>
      <c r="AP2067" s="48" t="str" cm="1">
        <f t="array" ref="AP2067">IFERROR(_xlfn.IFS(
AQ2067="MPR ISSUE","TX ISSUE",
AQ2067="BSS Hardware Issue","RAN ISSUE",
AQ2067="Sites strategiques, MLL, Pylone, etc.","ENVTECH",
AQ2067="AKTIVCO DEFAUT GE &amp; POWER Cabinet","POWER ISSUE",
AQ2067="AKTIVCO Coupure ENEO &amp; Baisse de tension","POWER ISSUE",
AQ2067="Coupure ENEO &amp; Baisse de tension","POWER ISSUE",
AQ2067="Defaut GE &amp; POWER Cabinet","POWER ISSUE",
AQ2067="Sharing","POWER ISSUE",
AQ2067="Sites strategiques &amp; DataCenter","POWER ISSUE",
AQ2067="Exclu","Exclu",
AQ2067="SAT","TX ISSUE",
AQ2067="SPARE-ISSUE","SPARE-ISSUE",
AQ2067="Fiber CAmtel","TX ISSUE",
AQ2067="Fiber AOF","TX ISSUE",
AQ2067="Projet OCM (HUAWEI)","TRAVAUX-HUAWEI",
AQ2067="Projet OCM (NOKIA)","TRAVAUX -NOKIA",
AQ2067="ACCESS-ISSUE","ACCESS-ISSUE",
AQ2067="Projet OCM (ZTE, NOKIA, autres projets)","TRAVAUX OCM",
AQ2067="No root CAuse","No root cause",
AQ2067="ODU HS","TX ISSUE",
AQ2067="IP &amp; VLAN","TX ISSUE",
AQ2067="Warehouse HUAWEI","SPARE-ISSUE",
AQ2067="SPARE-HS","SPARE-ISSUE",
AQ2067="Power Telco","RAN ISSUE",AQ2067="no impacts","no impacts"
),"")</f>
        <v>No root cause</v>
      </c>
      <c r="AQ2067" s="126" t="s">
        <v>5344</v>
      </c>
      <c r="AR2067" s="48" t="str" cm="1">
        <f t="array" ref="AR2067">IFERROR(_xlfn.IFS(
AQ2067="MPR ISSUE","ACTIVE",
AQ2067="BSS Hardware Issue","ACTIVE",
AQ2067="Sites strategiques, MLL, Pylone, etc.","PASSIVE",
AQ2067="AKTIVCO DEFAUT GE &amp; POWER Cabinet","PASSIVE",
AQ2067="AKTIVCO Coupure ENEO &amp; Baisse de tension","PASSIVE",
AQ2067="Coupure ENEO &amp; Baisse de tension","PASSIVE",
AQ2067="Defaut GE &amp; POWER Cabinet","PASSIVE",
AQ2067="Sharing","PASSIVE",
AQ2067="Sites strategiques &amp; DataCenter","PASSIVE",
AQ2067="Exclu","Exclu",
AQ2067="SAT","ACTIVE",
AQ2067="SPARE-ISSUE","SPARE-ISSUE",
AQ2067="Fiber CAmtel","ACTIVE",
AQ2067="Fiber AOF","ACTIVE",
AQ2067="Projet OCM (HUAWEI)","PLANNED WORKS",
AQ2067="Projet OCM (NOKIA)","PLANNED WORKS",
AQ2067="ACCESS-ISSUE","ACCESS-ISSUE",
AQ2067="Projet OCM (ZTE, NOKIA, autres projets)","PLANNED WORKS",
AQ2067="No root CAuse","No root cause",
AQ2067="ODU HS","ACTIVE",
AQ2067="IP &amp; VLAN","ACTIVE",
AQ2067="Warehouse HUAWEI","SPARE-ISSUE",
AQ2067="SPARE-HS","SPARE-ISSUE",
AQ2067="Power Telco","ACTIVE", AQ2067="no impacts","no impacts"
),"")</f>
        <v>No root cause</v>
      </c>
      <c r="AS2067" s="92" t="s">
        <v>5537</v>
      </c>
      <c r="AT2067" s="98" t="s">
        <v>4409</v>
      </c>
      <c r="AV2067" s="17" t="s">
        <v>5537</v>
      </c>
      <c r="AW2067" s="7" t="s">
        <v>5537</v>
      </c>
      <c r="AX2067" s="6" t="s">
        <v>5537</v>
      </c>
      <c r="AY2067" s="7"/>
      <c r="AZ2067" s="3" t="s">
        <v>5537</v>
      </c>
      <c r="BA2067" s="18" t="s">
        <v>5537</v>
      </c>
      <c r="BB2067" s="18" t="s">
        <v>5537</v>
      </c>
      <c r="BC2067" s="18" t="s">
        <v>5537</v>
      </c>
      <c r="BD2067" s="18" t="s">
        <v>5537</v>
      </c>
      <c r="BE2067" s="18" t="s">
        <v>5537</v>
      </c>
      <c r="BF2067" s="18" t="s">
        <v>5537</v>
      </c>
      <c r="BG2067" s="18" t="s">
        <v>5537</v>
      </c>
      <c r="BH2067" s="18" t="s">
        <v>5537</v>
      </c>
      <c r="BI2067" s="18" t="s">
        <v>5537</v>
      </c>
      <c r="BJ2067" s="18" t="s">
        <v>5537</v>
      </c>
      <c r="BK2067" s="18" t="s">
        <v>5537</v>
      </c>
      <c r="BL2067" s="9" t="s">
        <v>5537</v>
      </c>
      <c r="BM2067" s="14" t="s">
        <v>5537</v>
      </c>
      <c r="BN2067" s="14" t="s">
        <v>5537</v>
      </c>
      <c r="BO2067" s="14" t="str">
        <f>_xlfn.XLOOKUP(B2067,'[4]cell downs 18042026 17h'!$B:$B,'[4]cell downs 18042026 17h'!$B:$B,"")</f>
        <v/>
      </c>
      <c r="BP2067" s="14" t="str">
        <f>_xlfn.XLOOKUP(B2067,'[5]Cells Huawei 19042026 15h'!$B:$B,'[5]Cells Huawei 19042026 15h'!$B:$B,"")</f>
        <v/>
      </c>
      <c r="BQ2067" s="9" t="str">
        <f>_xlfn.XLOOKUP(B2067,'[6]cells down 19042026 9H40'!$B:$B,'[6]cells down 19042026 9H40'!$B:$B,"")</f>
        <v/>
      </c>
      <c r="BR2067" s="9" t="s">
        <v>4409</v>
      </c>
      <c r="BS2067" s="9" t="s">
        <v>12</v>
      </c>
      <c r="BT2067" s="108"/>
    </row>
    <row r="2068" spans="1:72" s="9" customFormat="1" x14ac:dyDescent="0.35">
      <c r="A2068" s="1" t="s">
        <v>4505</v>
      </c>
      <c r="B2068" s="8" t="s">
        <v>4506</v>
      </c>
      <c r="C2068" s="3" t="str">
        <f>_xlfn.XLOOKUP(B2068,'[1]daily break down'!$D:$D,'[1]daily break down'!$E:$E,"")</f>
        <v>CENTRE</v>
      </c>
      <c r="D2068" s="1" t="s">
        <v>21</v>
      </c>
      <c r="E2068" s="1" t="s">
        <v>563</v>
      </c>
      <c r="F2068" s="3" t="s">
        <v>37</v>
      </c>
      <c r="G2068" s="1" t="s">
        <v>3985</v>
      </c>
      <c r="H2068" s="33" t="str">
        <f>_xlfn.XLOOKUP(B2068,[2]CALCULATION!$B:$B,[2]CALCULATION!$H:$H,"")</f>
        <v>NOKIA</v>
      </c>
      <c r="I2068" s="28">
        <v>0</v>
      </c>
      <c r="J2068" s="28">
        <v>0</v>
      </c>
      <c r="K2068" s="28">
        <v>0</v>
      </c>
      <c r="L2068" s="28">
        <v>0</v>
      </c>
      <c r="M2068" s="28">
        <v>0</v>
      </c>
      <c r="N2068" s="28">
        <v>0</v>
      </c>
      <c r="O2068" s="28">
        <v>0</v>
      </c>
      <c r="P2068" s="28">
        <v>0</v>
      </c>
      <c r="Q2068" s="28">
        <v>0</v>
      </c>
      <c r="R2068" s="28">
        <v>0</v>
      </c>
      <c r="S2068" s="93">
        <v>0</v>
      </c>
      <c r="T2068" s="93">
        <f>_xlfn.XLOOKUP(B2068,'[3]Nur des jours'!$B:$B,'[3]Nur des jours'!$U:$U,"")</f>
        <v>0</v>
      </c>
      <c r="U2068" s="93">
        <v>0</v>
      </c>
      <c r="V2068" s="93">
        <v>0</v>
      </c>
      <c r="W2068" s="93">
        <v>0</v>
      </c>
      <c r="X2068" s="93">
        <v>0</v>
      </c>
      <c r="Y2068" s="93">
        <v>0</v>
      </c>
      <c r="Z2068" s="93">
        <v>0</v>
      </c>
      <c r="AA2068" s="93">
        <v>0</v>
      </c>
      <c r="AB2068" s="93">
        <v>0</v>
      </c>
      <c r="AC2068" s="93"/>
      <c r="AD2068" s="93">
        <v>0</v>
      </c>
      <c r="AE2068" s="93">
        <v>0</v>
      </c>
      <c r="AF2068" s="93">
        <v>0</v>
      </c>
      <c r="AG2068" s="93"/>
      <c r="AH2068" s="93">
        <v>0</v>
      </c>
      <c r="AI2068" s="93">
        <v>0</v>
      </c>
      <c r="AJ2068" s="93">
        <v>0</v>
      </c>
      <c r="AK2068" s="93">
        <v>0</v>
      </c>
      <c r="AL2068" s="93">
        <v>0</v>
      </c>
      <c r="AM2068" s="49" t="s">
        <v>5559</v>
      </c>
      <c r="AN2068" s="49"/>
      <c r="AO2068" s="48" t="str" cm="1">
        <f t="array" ref="AO2068">IFERROR(_xlfn.IFS(
AQ2068="MPR ISSUE","PDH",
AQ2068="BSS Hardware Issue","BSS",
AQ2068="Sites strategiques, MLL, Pylone, etc.","ENVTECH",
AQ2068="AKTIVCO DEFAUT GE &amp; POWER Cabinet","AKTIVCO",
AQ2068="AKTIVCO Coupure ENEO &amp; Baisse de tension","AKTIVCO GRID ONLY",
AQ2068="Coupure ENEO &amp; Baisse de tension","IHS GRID ONLY",
AQ2068="Defaut GE &amp; POWER Cabinet","IHS",
AQ2068="Sharing","Partners",
AQ2068="Sites strategiques &amp; DataCenter","SST &amp; DC",
AQ2068="Exclu","Exclu",
AQ2068="SAT","SAT",
AQ2068="SPARE-ISSUE","SPARE-ISSUE",
AQ2068="Fiber CAmtel","TRANS_FO_CAMTEL",
AQ2068="Fiber AOF","Fiber AOF",
AQ2068="Projet OCM (HUAWEI)","TRAVAUX-HUAWEI",
AQ2068="Projet OCM (NOKIA)","TRAVAUX-NOKIA",
AQ2068="ACCESS-ISSUE","ACCESS-ISSUE",
AQ2068="Projet OCM (ZTE, NOKIA, autres projets)","TRAVAUX OCM",
AQ2068="No root CAuse","No root cause",
AQ2068="ODU HS","PDH",
AQ2068="IP &amp; VLAN","PDH",
AQ2068="Warehouse HUAWEI","SPARE-ISSUE",
AQ2068="SPARE-HS","SPARE-ISSUE",
AQ2068="Power Telco","BSS",AQ2068="no impacts","no impacts"
),"")</f>
        <v>No root cause</v>
      </c>
      <c r="AP2068" s="48" t="str" cm="1">
        <f t="array" ref="AP2068">IFERROR(_xlfn.IFS(
AQ2068="MPR ISSUE","TX ISSUE",
AQ2068="BSS Hardware Issue","RAN ISSUE",
AQ2068="Sites strategiques, MLL, Pylone, etc.","ENVTECH",
AQ2068="AKTIVCO DEFAUT GE &amp; POWER Cabinet","POWER ISSUE",
AQ2068="AKTIVCO Coupure ENEO &amp; Baisse de tension","POWER ISSUE",
AQ2068="Coupure ENEO &amp; Baisse de tension","POWER ISSUE",
AQ2068="Defaut GE &amp; POWER Cabinet","POWER ISSUE",
AQ2068="Sharing","POWER ISSUE",
AQ2068="Sites strategiques &amp; DataCenter","POWER ISSUE",
AQ2068="Exclu","Exclu",
AQ2068="SAT","TX ISSUE",
AQ2068="SPARE-ISSUE","SPARE-ISSUE",
AQ2068="Fiber CAmtel","TX ISSUE",
AQ2068="Fiber AOF","TX ISSUE",
AQ2068="Projet OCM (HUAWEI)","TRAVAUX-HUAWEI",
AQ2068="Projet OCM (NOKIA)","TRAVAUX -NOKIA",
AQ2068="ACCESS-ISSUE","ACCESS-ISSUE",
AQ2068="Projet OCM (ZTE, NOKIA, autres projets)","TRAVAUX OCM",
AQ2068="No root CAuse","No root cause",
AQ2068="ODU HS","TX ISSUE",
AQ2068="IP &amp; VLAN","TX ISSUE",
AQ2068="Warehouse HUAWEI","SPARE-ISSUE",
AQ2068="SPARE-HS","SPARE-ISSUE",
AQ2068="Power Telco","RAN ISSUE",AQ2068="no impacts","no impacts"
),"")</f>
        <v>No root cause</v>
      </c>
      <c r="AQ2068" s="67" t="s">
        <v>5344</v>
      </c>
      <c r="AR2068" s="48" t="str" cm="1">
        <f t="array" ref="AR2068">IFERROR(_xlfn.IFS(
AQ2068="MPR ISSUE","ACTIVE",
AQ2068="BSS Hardware Issue","ACTIVE",
AQ2068="Sites strategiques, MLL, Pylone, etc.","PASSIVE",
AQ2068="AKTIVCO DEFAUT GE &amp; POWER Cabinet","PASSIVE",
AQ2068="AKTIVCO Coupure ENEO &amp; Baisse de tension","PASSIVE",
AQ2068="Coupure ENEO &amp; Baisse de tension","PASSIVE",
AQ2068="Defaut GE &amp; POWER Cabinet","PASSIVE",
AQ2068="Sharing","PASSIVE",
AQ2068="Sites strategiques &amp; DataCenter","PASSIVE",
AQ2068="Exclu","Exclu",
AQ2068="SAT","ACTIVE",
AQ2068="SPARE-ISSUE","SPARE-ISSUE",
AQ2068="Fiber CAmtel","ACTIVE",
AQ2068="Fiber AOF","ACTIVE",
AQ2068="Projet OCM (HUAWEI)","PLANNED WORKS",
AQ2068="Projet OCM (NOKIA)","PLANNED WORKS",
AQ2068="ACCESS-ISSUE","ACCESS-ISSUE",
AQ2068="Projet OCM (ZTE, NOKIA, autres projets)","PLANNED WORKS",
AQ2068="No root CAuse","No root cause",
AQ2068="ODU HS","ACTIVE",
AQ2068="IP &amp; VLAN","ACTIVE",
AQ2068="Warehouse HUAWEI","SPARE-ISSUE",
AQ2068="SPARE-HS","SPARE-ISSUE",
AQ2068="Power Telco","ACTIVE", AQ2068="no impacts","no impacts"
),"")</f>
        <v>No root cause</v>
      </c>
      <c r="AS2068" s="92" t="s">
        <v>5537</v>
      </c>
      <c r="AT2068" s="98" t="s">
        <v>4506</v>
      </c>
      <c r="AV2068" s="17" t="s">
        <v>5537</v>
      </c>
      <c r="AW2068" s="7" t="s">
        <v>5537</v>
      </c>
      <c r="AX2068" s="6" t="s">
        <v>5537</v>
      </c>
      <c r="AY2068" s="7"/>
      <c r="AZ2068" s="3" t="s">
        <v>5537</v>
      </c>
      <c r="BA2068" s="18" t="s">
        <v>5537</v>
      </c>
      <c r="BB2068" s="18" t="s">
        <v>5537</v>
      </c>
      <c r="BC2068" s="18" t="s">
        <v>5537</v>
      </c>
      <c r="BD2068" s="18" t="s">
        <v>5537</v>
      </c>
      <c r="BE2068" s="18" t="s">
        <v>5537</v>
      </c>
      <c r="BF2068" s="18" t="s">
        <v>5537</v>
      </c>
      <c r="BG2068" s="18" t="s">
        <v>5537</v>
      </c>
      <c r="BH2068" s="18" t="s">
        <v>5537</v>
      </c>
      <c r="BI2068" s="18" t="s">
        <v>5537</v>
      </c>
      <c r="BJ2068" s="18" t="s">
        <v>5537</v>
      </c>
      <c r="BK2068" s="18" t="s">
        <v>5537</v>
      </c>
      <c r="BL2068" s="9" t="s">
        <v>5537</v>
      </c>
      <c r="BM2068" s="14" t="s">
        <v>5537</v>
      </c>
      <c r="BN2068" s="14" t="s">
        <v>5537</v>
      </c>
      <c r="BO2068" s="14" t="str">
        <f>_xlfn.XLOOKUP(B2068,'[4]cell downs 18042026 17h'!$B:$B,'[4]cell downs 18042026 17h'!$B:$B,"")</f>
        <v/>
      </c>
      <c r="BP2068" s="14" t="str">
        <f>_xlfn.XLOOKUP(B2068,'[5]Cells Huawei 19042026 15h'!$B:$B,'[5]Cells Huawei 19042026 15h'!$B:$B,"")</f>
        <v/>
      </c>
      <c r="BQ2068" s="9" t="str">
        <f>_xlfn.XLOOKUP(B2068,'[6]cells down 19042026 9H40'!$B:$B,'[6]cells down 19042026 9H40'!$B:$B,"")</f>
        <v/>
      </c>
      <c r="BR2068" s="9" t="s">
        <v>5537</v>
      </c>
      <c r="BS2068" s="9" t="s">
        <v>12</v>
      </c>
      <c r="BT2068" s="108"/>
    </row>
    <row r="2069" spans="1:72" s="9" customFormat="1" x14ac:dyDescent="0.35">
      <c r="A2069" s="1" t="s">
        <v>4412</v>
      </c>
      <c r="B2069" s="8" t="s">
        <v>4413</v>
      </c>
      <c r="C2069" s="3" t="str">
        <f>_xlfn.XLOOKUP(B2069,'[1]daily break down'!$D:$D,'[1]daily break down'!$E:$E,"")</f>
        <v>LITTORAL</v>
      </c>
      <c r="D2069" s="1" t="s">
        <v>11</v>
      </c>
      <c r="E2069" s="1" t="s">
        <v>12</v>
      </c>
      <c r="F2069" s="3" t="s">
        <v>31</v>
      </c>
      <c r="G2069" s="1" t="s">
        <v>3535</v>
      </c>
      <c r="H2069" s="34" t="str">
        <f>_xlfn.XLOOKUP(B2069,[2]CALCULATION!$B:$B,[2]CALCULATION!$H:$H,"")</f>
        <v>ZTE</v>
      </c>
      <c r="I2069" s="28">
        <v>0</v>
      </c>
      <c r="J2069" s="28">
        <v>0</v>
      </c>
      <c r="K2069" s="28">
        <v>0</v>
      </c>
      <c r="L2069" s="28">
        <v>0</v>
      </c>
      <c r="M2069" s="28">
        <v>0</v>
      </c>
      <c r="N2069" s="28">
        <v>0</v>
      </c>
      <c r="O2069" s="28">
        <v>0</v>
      </c>
      <c r="P2069" s="28">
        <v>0</v>
      </c>
      <c r="Q2069" s="28">
        <v>0</v>
      </c>
      <c r="R2069" s="28">
        <v>0</v>
      </c>
      <c r="S2069" s="93">
        <v>0</v>
      </c>
      <c r="T2069" s="93">
        <f>_xlfn.XLOOKUP(B2069,'[3]Nur des jours'!$B:$B,'[3]Nur des jours'!$U:$U,"")</f>
        <v>0</v>
      </c>
      <c r="U2069" s="93">
        <v>0</v>
      </c>
      <c r="V2069" s="93">
        <v>0</v>
      </c>
      <c r="W2069" s="93">
        <v>0</v>
      </c>
      <c r="X2069" s="93">
        <v>0</v>
      </c>
      <c r="Y2069" s="93">
        <v>0</v>
      </c>
      <c r="Z2069" s="93">
        <v>0</v>
      </c>
      <c r="AA2069" s="93">
        <v>0</v>
      </c>
      <c r="AB2069" s="93">
        <v>0</v>
      </c>
      <c r="AC2069" s="93"/>
      <c r="AD2069" s="93">
        <v>0</v>
      </c>
      <c r="AE2069" s="93">
        <v>0</v>
      </c>
      <c r="AF2069" s="93">
        <v>0</v>
      </c>
      <c r="AG2069" s="93"/>
      <c r="AH2069" s="93">
        <v>0</v>
      </c>
      <c r="AI2069" s="93">
        <v>0</v>
      </c>
      <c r="AJ2069" s="93">
        <v>0</v>
      </c>
      <c r="AK2069" s="93">
        <v>0</v>
      </c>
      <c r="AL2069" s="93">
        <v>0</v>
      </c>
      <c r="AM2069" s="49" t="s">
        <v>5559</v>
      </c>
      <c r="AN2069" s="49"/>
      <c r="AO2069" s="48" t="str" cm="1">
        <f t="array" ref="AO2069">IFERROR(_xlfn.IFS(
AQ2069="MPR ISSUE","PDH",
AQ2069="BSS Hardware Issue","BSS",
AQ2069="Sites strategiques, MLL, Pylone, etc.","ENVTECH",
AQ2069="AKTIVCO DEFAUT GE &amp; POWER Cabinet","AKTIVCO",
AQ2069="AKTIVCO Coupure ENEO &amp; Baisse de tension","AKTIVCO GRID ONLY",
AQ2069="Coupure ENEO &amp; Baisse de tension","IHS GRID ONLY",
AQ2069="Defaut GE &amp; POWER Cabinet","IHS",
AQ2069="Sharing","Partners",
AQ2069="Sites strategiques &amp; DataCenter","SST &amp; DC",
AQ2069="Exclu","Exclu",
AQ2069="SAT","SAT",
AQ2069="SPARE-ISSUE","SPARE-ISSUE",
AQ2069="Fiber CAmtel","TRANS_FO_CAMTEL",
AQ2069="Fiber AOF","Fiber AOF",
AQ2069="Projet OCM (HUAWEI)","TRAVAUX-HUAWEI",
AQ2069="Projet OCM (NOKIA)","TRAVAUX-NOKIA",
AQ2069="ACCESS-ISSUE","ACCESS-ISSUE",
AQ2069="Projet OCM (ZTE, NOKIA, autres projets)","TRAVAUX OCM",
AQ2069="No root CAuse","No root cause",
AQ2069="ODU HS","PDH",
AQ2069="IP &amp; VLAN","PDH",
AQ2069="Warehouse HUAWEI","SPARE-ISSUE",
AQ2069="SPARE-HS","SPARE-ISSUE",
AQ2069="Power Telco","BSS",AQ2069="no impacts","no impacts"
),"")</f>
        <v>No root cause</v>
      </c>
      <c r="AP2069" s="48" t="str" cm="1">
        <f t="array" ref="AP2069">IFERROR(_xlfn.IFS(
AQ2069="MPR ISSUE","TX ISSUE",
AQ2069="BSS Hardware Issue","RAN ISSUE",
AQ2069="Sites strategiques, MLL, Pylone, etc.","ENVTECH",
AQ2069="AKTIVCO DEFAUT GE &amp; POWER Cabinet","POWER ISSUE",
AQ2069="AKTIVCO Coupure ENEO &amp; Baisse de tension","POWER ISSUE",
AQ2069="Coupure ENEO &amp; Baisse de tension","POWER ISSUE",
AQ2069="Defaut GE &amp; POWER Cabinet","POWER ISSUE",
AQ2069="Sharing","POWER ISSUE",
AQ2069="Sites strategiques &amp; DataCenter","POWER ISSUE",
AQ2069="Exclu","Exclu",
AQ2069="SAT","TX ISSUE",
AQ2069="SPARE-ISSUE","SPARE-ISSUE",
AQ2069="Fiber CAmtel","TX ISSUE",
AQ2069="Fiber AOF","TX ISSUE",
AQ2069="Projet OCM (HUAWEI)","TRAVAUX-HUAWEI",
AQ2069="Projet OCM (NOKIA)","TRAVAUX -NOKIA",
AQ2069="ACCESS-ISSUE","ACCESS-ISSUE",
AQ2069="Projet OCM (ZTE, NOKIA, autres projets)","TRAVAUX OCM",
AQ2069="No root CAuse","No root cause",
AQ2069="ODU HS","TX ISSUE",
AQ2069="IP &amp; VLAN","TX ISSUE",
AQ2069="Warehouse HUAWEI","SPARE-ISSUE",
AQ2069="SPARE-HS","SPARE-ISSUE",
AQ2069="Power Telco","RAN ISSUE",AQ2069="no impacts","no impacts"
),"")</f>
        <v>No root cause</v>
      </c>
      <c r="AQ2069" s="126" t="s">
        <v>5344</v>
      </c>
      <c r="AR2069" s="48" t="str" cm="1">
        <f t="array" ref="AR2069">IFERROR(_xlfn.IFS(
AQ2069="MPR ISSUE","ACTIVE",
AQ2069="BSS Hardware Issue","ACTIVE",
AQ2069="Sites strategiques, MLL, Pylone, etc.","PASSIVE",
AQ2069="AKTIVCO DEFAUT GE &amp; POWER Cabinet","PASSIVE",
AQ2069="AKTIVCO Coupure ENEO &amp; Baisse de tension","PASSIVE",
AQ2069="Coupure ENEO &amp; Baisse de tension","PASSIVE",
AQ2069="Defaut GE &amp; POWER Cabinet","PASSIVE",
AQ2069="Sharing","PASSIVE",
AQ2069="Sites strategiques &amp; DataCenter","PASSIVE",
AQ2069="Exclu","Exclu",
AQ2069="SAT","ACTIVE",
AQ2069="SPARE-ISSUE","SPARE-ISSUE",
AQ2069="Fiber CAmtel","ACTIVE",
AQ2069="Fiber AOF","ACTIVE",
AQ2069="Projet OCM (HUAWEI)","PLANNED WORKS",
AQ2069="Projet OCM (NOKIA)","PLANNED WORKS",
AQ2069="ACCESS-ISSUE","ACCESS-ISSUE",
AQ2069="Projet OCM (ZTE, NOKIA, autres projets)","PLANNED WORKS",
AQ2069="No root CAuse","No root cause",
AQ2069="ODU HS","ACTIVE",
AQ2069="IP &amp; VLAN","ACTIVE",
AQ2069="Warehouse HUAWEI","SPARE-ISSUE",
AQ2069="SPARE-HS","SPARE-ISSUE",
AQ2069="Power Telco","ACTIVE", AQ2069="no impacts","no impacts"
),"")</f>
        <v>No root cause</v>
      </c>
      <c r="AS2069" s="92" t="s">
        <v>5537</v>
      </c>
      <c r="AT2069" s="98" t="s">
        <v>4413</v>
      </c>
      <c r="AV2069" s="17" t="s">
        <v>5537</v>
      </c>
      <c r="AW2069" s="7" t="s">
        <v>5537</v>
      </c>
      <c r="AX2069" s="6" t="s">
        <v>5537</v>
      </c>
      <c r="AY2069" s="7"/>
      <c r="AZ2069" s="3" t="s">
        <v>5537</v>
      </c>
      <c r="BA2069" s="18" t="s">
        <v>5537</v>
      </c>
      <c r="BB2069" s="18" t="s">
        <v>5537</v>
      </c>
      <c r="BC2069" s="18" t="s">
        <v>5537</v>
      </c>
      <c r="BD2069" s="18" t="s">
        <v>5537</v>
      </c>
      <c r="BE2069" s="18" t="s">
        <v>5537</v>
      </c>
      <c r="BF2069" s="18" t="s">
        <v>5537</v>
      </c>
      <c r="BG2069" s="18" t="s">
        <v>5537</v>
      </c>
      <c r="BH2069" s="18" t="s">
        <v>5537</v>
      </c>
      <c r="BI2069" s="18" t="s">
        <v>5537</v>
      </c>
      <c r="BJ2069" s="18" t="s">
        <v>5537</v>
      </c>
      <c r="BK2069" s="18" t="s">
        <v>5537</v>
      </c>
      <c r="BL2069" s="9" t="s">
        <v>5537</v>
      </c>
      <c r="BM2069" s="14" t="s">
        <v>5537</v>
      </c>
      <c r="BN2069" s="14" t="s">
        <v>5537</v>
      </c>
      <c r="BO2069" s="14" t="str">
        <f>_xlfn.XLOOKUP(B2069,'[4]cell downs 18042026 17h'!$B:$B,'[4]cell downs 18042026 17h'!$B:$B,"")</f>
        <v/>
      </c>
      <c r="BP2069" s="14" t="str">
        <f>_xlfn.XLOOKUP(B2069,'[5]Cells Huawei 19042026 15h'!$B:$B,'[5]Cells Huawei 19042026 15h'!$B:$B,"")</f>
        <v/>
      </c>
      <c r="BQ2069" s="9" t="str">
        <f>_xlfn.XLOOKUP(B2069,'[6]cells down 19042026 9H40'!$B:$B,'[6]cells down 19042026 9H40'!$B:$B,"")</f>
        <v/>
      </c>
      <c r="BR2069" s="9" t="s">
        <v>4413</v>
      </c>
      <c r="BS2069" s="9" t="s">
        <v>5537</v>
      </c>
      <c r="BT2069" s="108"/>
    </row>
    <row r="2070" spans="1:72" s="9" customFormat="1" x14ac:dyDescent="0.35">
      <c r="A2070" s="1" t="s">
        <v>4414</v>
      </c>
      <c r="B2070" s="8" t="s">
        <v>4415</v>
      </c>
      <c r="C2070" s="3" t="str">
        <f>_xlfn.XLOOKUP(B2070,'[1]daily break down'!$D:$D,'[1]daily break down'!$E:$E,"")</f>
        <v>LITTORAL</v>
      </c>
      <c r="D2070" s="1" t="s">
        <v>11</v>
      </c>
      <c r="E2070" s="1" t="s">
        <v>12</v>
      </c>
      <c r="F2070" s="3" t="s">
        <v>31</v>
      </c>
      <c r="G2070" s="1" t="s">
        <v>3535</v>
      </c>
      <c r="H2070" s="34" t="str">
        <f>_xlfn.XLOOKUP(B2070,[2]CALCULATION!$B:$B,[2]CALCULATION!$H:$H,"")</f>
        <v>ZTE</v>
      </c>
      <c r="I2070" s="28">
        <v>0</v>
      </c>
      <c r="J2070" s="28">
        <v>0</v>
      </c>
      <c r="K2070" s="28">
        <v>0</v>
      </c>
      <c r="L2070" s="28">
        <v>0</v>
      </c>
      <c r="M2070" s="28">
        <v>0</v>
      </c>
      <c r="N2070" s="28">
        <v>0</v>
      </c>
      <c r="O2070" s="28">
        <v>0</v>
      </c>
      <c r="P2070" s="28">
        <v>0</v>
      </c>
      <c r="Q2070" s="28">
        <v>0</v>
      </c>
      <c r="R2070" s="28">
        <v>0</v>
      </c>
      <c r="S2070" s="93">
        <v>0</v>
      </c>
      <c r="T2070" s="93">
        <f>_xlfn.XLOOKUP(B2070,'[3]Nur des jours'!$B:$B,'[3]Nur des jours'!$U:$U,"")</f>
        <v>0</v>
      </c>
      <c r="U2070" s="93">
        <v>0</v>
      </c>
      <c r="V2070" s="93">
        <v>0</v>
      </c>
      <c r="W2070" s="93">
        <v>0</v>
      </c>
      <c r="X2070" s="93">
        <v>0</v>
      </c>
      <c r="Y2070" s="93">
        <v>0</v>
      </c>
      <c r="Z2070" s="93">
        <v>0</v>
      </c>
      <c r="AA2070" s="93">
        <v>0</v>
      </c>
      <c r="AB2070" s="93">
        <v>0</v>
      </c>
      <c r="AC2070" s="93"/>
      <c r="AD2070" s="93">
        <v>0</v>
      </c>
      <c r="AE2070" s="93">
        <v>0</v>
      </c>
      <c r="AF2070" s="93">
        <v>0</v>
      </c>
      <c r="AG2070" s="93"/>
      <c r="AH2070" s="93">
        <v>0</v>
      </c>
      <c r="AI2070" s="93">
        <v>0</v>
      </c>
      <c r="AJ2070" s="93">
        <v>0</v>
      </c>
      <c r="AK2070" s="93">
        <v>0</v>
      </c>
      <c r="AL2070" s="93">
        <v>0</v>
      </c>
      <c r="AM2070" s="49" t="s">
        <v>5559</v>
      </c>
      <c r="AN2070" s="49"/>
      <c r="AO2070" s="48" t="str" cm="1">
        <f t="array" ref="AO2070">IFERROR(_xlfn.IFS(
AQ2070="MPR ISSUE","PDH",
AQ2070="BSS Hardware Issue","BSS",
AQ2070="Sites strategiques, MLL, Pylone, etc.","ENVTECH",
AQ2070="AKTIVCO DEFAUT GE &amp; POWER Cabinet","AKTIVCO",
AQ2070="AKTIVCO Coupure ENEO &amp; Baisse de tension","AKTIVCO GRID ONLY",
AQ2070="Coupure ENEO &amp; Baisse de tension","IHS GRID ONLY",
AQ2070="Defaut GE &amp; POWER Cabinet","IHS",
AQ2070="Sharing","Partners",
AQ2070="Sites strategiques &amp; DataCenter","SST &amp; DC",
AQ2070="Exclu","Exclu",
AQ2070="SAT","SAT",
AQ2070="SPARE-ISSUE","SPARE-ISSUE",
AQ2070="Fiber CAmtel","TRANS_FO_CAMTEL",
AQ2070="Fiber AOF","Fiber AOF",
AQ2070="Projet OCM (HUAWEI)","TRAVAUX-HUAWEI",
AQ2070="Projet OCM (NOKIA)","TRAVAUX-NOKIA",
AQ2070="ACCESS-ISSUE","ACCESS-ISSUE",
AQ2070="Projet OCM (ZTE, NOKIA, autres projets)","TRAVAUX OCM",
AQ2070="No root CAuse","No root cause",
AQ2070="ODU HS","PDH",
AQ2070="IP &amp; VLAN","PDH",
AQ2070="Warehouse HUAWEI","SPARE-ISSUE",
AQ2070="SPARE-HS","SPARE-ISSUE",
AQ2070="Power Telco","BSS",AQ2070="no impacts","no impacts"
),"")</f>
        <v>No root cause</v>
      </c>
      <c r="AP2070" s="48" t="str" cm="1">
        <f t="array" ref="AP2070">IFERROR(_xlfn.IFS(
AQ2070="MPR ISSUE","TX ISSUE",
AQ2070="BSS Hardware Issue","RAN ISSUE",
AQ2070="Sites strategiques, MLL, Pylone, etc.","ENVTECH",
AQ2070="AKTIVCO DEFAUT GE &amp; POWER Cabinet","POWER ISSUE",
AQ2070="AKTIVCO Coupure ENEO &amp; Baisse de tension","POWER ISSUE",
AQ2070="Coupure ENEO &amp; Baisse de tension","POWER ISSUE",
AQ2070="Defaut GE &amp; POWER Cabinet","POWER ISSUE",
AQ2070="Sharing","POWER ISSUE",
AQ2070="Sites strategiques &amp; DataCenter","POWER ISSUE",
AQ2070="Exclu","Exclu",
AQ2070="SAT","TX ISSUE",
AQ2070="SPARE-ISSUE","SPARE-ISSUE",
AQ2070="Fiber CAmtel","TX ISSUE",
AQ2070="Fiber AOF","TX ISSUE",
AQ2070="Projet OCM (HUAWEI)","TRAVAUX-HUAWEI",
AQ2070="Projet OCM (NOKIA)","TRAVAUX -NOKIA",
AQ2070="ACCESS-ISSUE","ACCESS-ISSUE",
AQ2070="Projet OCM (ZTE, NOKIA, autres projets)","TRAVAUX OCM",
AQ2070="No root CAuse","No root cause",
AQ2070="ODU HS","TX ISSUE",
AQ2070="IP &amp; VLAN","TX ISSUE",
AQ2070="Warehouse HUAWEI","SPARE-ISSUE",
AQ2070="SPARE-HS","SPARE-ISSUE",
AQ2070="Power Telco","RAN ISSUE",AQ2070="no impacts","no impacts"
),"")</f>
        <v>No root cause</v>
      </c>
      <c r="AQ2070" s="126" t="s">
        <v>5344</v>
      </c>
      <c r="AR2070" s="48" t="str" cm="1">
        <f t="array" ref="AR2070">IFERROR(_xlfn.IFS(
AQ2070="MPR ISSUE","ACTIVE",
AQ2070="BSS Hardware Issue","ACTIVE",
AQ2070="Sites strategiques, MLL, Pylone, etc.","PASSIVE",
AQ2070="AKTIVCO DEFAUT GE &amp; POWER Cabinet","PASSIVE",
AQ2070="AKTIVCO Coupure ENEO &amp; Baisse de tension","PASSIVE",
AQ2070="Coupure ENEO &amp; Baisse de tension","PASSIVE",
AQ2070="Defaut GE &amp; POWER Cabinet","PASSIVE",
AQ2070="Sharing","PASSIVE",
AQ2070="Sites strategiques &amp; DataCenter","PASSIVE",
AQ2070="Exclu","Exclu",
AQ2070="SAT","ACTIVE",
AQ2070="SPARE-ISSUE","SPARE-ISSUE",
AQ2070="Fiber CAmtel","ACTIVE",
AQ2070="Fiber AOF","ACTIVE",
AQ2070="Projet OCM (HUAWEI)","PLANNED WORKS",
AQ2070="Projet OCM (NOKIA)","PLANNED WORKS",
AQ2070="ACCESS-ISSUE","ACCESS-ISSUE",
AQ2070="Projet OCM (ZTE, NOKIA, autres projets)","PLANNED WORKS",
AQ2070="No root CAuse","No root cause",
AQ2070="ODU HS","ACTIVE",
AQ2070="IP &amp; VLAN","ACTIVE",
AQ2070="Warehouse HUAWEI","SPARE-ISSUE",
AQ2070="SPARE-HS","SPARE-ISSUE",
AQ2070="Power Telco","ACTIVE", AQ2070="no impacts","no impacts"
),"")</f>
        <v>No root cause</v>
      </c>
      <c r="AS2070" s="92" t="s">
        <v>5537</v>
      </c>
      <c r="AT2070" s="98" t="s">
        <v>4415</v>
      </c>
      <c r="AV2070" s="17" t="s">
        <v>5537</v>
      </c>
      <c r="AW2070" s="7" t="s">
        <v>5537</v>
      </c>
      <c r="AX2070" s="6" t="s">
        <v>5537</v>
      </c>
      <c r="AY2070" s="7"/>
      <c r="AZ2070" s="3" t="s">
        <v>5537</v>
      </c>
      <c r="BA2070" s="18" t="s">
        <v>5537</v>
      </c>
      <c r="BB2070" s="18" t="s">
        <v>5537</v>
      </c>
      <c r="BC2070" s="18" t="s">
        <v>5537</v>
      </c>
      <c r="BD2070" s="18" t="s">
        <v>5537</v>
      </c>
      <c r="BE2070" s="18" t="s">
        <v>5537</v>
      </c>
      <c r="BF2070" s="18" t="s">
        <v>5537</v>
      </c>
      <c r="BG2070" s="18" t="s">
        <v>5537</v>
      </c>
      <c r="BH2070" s="18" t="s">
        <v>5537</v>
      </c>
      <c r="BI2070" s="18" t="s">
        <v>5537</v>
      </c>
      <c r="BJ2070" s="18" t="s">
        <v>5537</v>
      </c>
      <c r="BK2070" s="18" t="s">
        <v>5537</v>
      </c>
      <c r="BL2070" s="9" t="s">
        <v>5537</v>
      </c>
      <c r="BM2070" s="14" t="s">
        <v>5537</v>
      </c>
      <c r="BN2070" s="14" t="s">
        <v>5537</v>
      </c>
      <c r="BO2070" s="14" t="str">
        <f>_xlfn.XLOOKUP(B2070,'[4]cell downs 18042026 17h'!$B:$B,'[4]cell downs 18042026 17h'!$B:$B,"")</f>
        <v/>
      </c>
      <c r="BP2070" s="14" t="str">
        <f>_xlfn.XLOOKUP(B2070,'[5]Cells Huawei 19042026 15h'!$B:$B,'[5]Cells Huawei 19042026 15h'!$B:$B,"")</f>
        <v/>
      </c>
      <c r="BQ2070" s="9" t="str">
        <f>_xlfn.XLOOKUP(B2070,'[6]cells down 19042026 9H40'!$B:$B,'[6]cells down 19042026 9H40'!$B:$B,"")</f>
        <v/>
      </c>
      <c r="BR2070" s="9" t="s">
        <v>4415</v>
      </c>
      <c r="BS2070" s="9" t="s">
        <v>12</v>
      </c>
      <c r="BT2070" s="108"/>
    </row>
    <row r="2071" spans="1:72" s="9" customFormat="1" x14ac:dyDescent="0.35">
      <c r="A2071" s="1" t="s">
        <v>4418</v>
      </c>
      <c r="B2071" s="8" t="s">
        <v>4419</v>
      </c>
      <c r="C2071" s="3" t="str">
        <f>_xlfn.XLOOKUP(B2071,'[1]daily break down'!$D:$D,'[1]daily break down'!$E:$E,"")</f>
        <v>LITTORAL</v>
      </c>
      <c r="D2071" s="1" t="s">
        <v>11</v>
      </c>
      <c r="E2071" s="1" t="s">
        <v>594</v>
      </c>
      <c r="F2071" s="3" t="s">
        <v>31</v>
      </c>
      <c r="G2071" s="1" t="s">
        <v>3535</v>
      </c>
      <c r="H2071" s="33" t="str">
        <f>_xlfn.XLOOKUP(B2071,[2]CALCULATION!$B:$B,[2]CALCULATION!$H:$H,"")</f>
        <v>NOKIA</v>
      </c>
      <c r="I2071" s="28">
        <v>0</v>
      </c>
      <c r="J2071" s="28">
        <v>0</v>
      </c>
      <c r="K2071" s="28">
        <v>0</v>
      </c>
      <c r="L2071" s="28">
        <v>0</v>
      </c>
      <c r="M2071" s="28">
        <v>0</v>
      </c>
      <c r="N2071" s="28">
        <v>0</v>
      </c>
      <c r="O2071" s="28">
        <v>0</v>
      </c>
      <c r="P2071" s="28">
        <v>0</v>
      </c>
      <c r="Q2071" s="28">
        <v>0</v>
      </c>
      <c r="R2071" s="28">
        <v>0</v>
      </c>
      <c r="S2071" s="93">
        <v>0</v>
      </c>
      <c r="T2071" s="93">
        <f>_xlfn.XLOOKUP(B2071,'[3]Nur des jours'!$B:$B,'[3]Nur des jours'!$U:$U,"")</f>
        <v>0</v>
      </c>
      <c r="U2071" s="93">
        <v>0</v>
      </c>
      <c r="V2071" s="93">
        <v>0</v>
      </c>
      <c r="W2071" s="93">
        <v>0</v>
      </c>
      <c r="X2071" s="93">
        <v>0</v>
      </c>
      <c r="Y2071" s="93">
        <v>0</v>
      </c>
      <c r="Z2071" s="93">
        <v>0</v>
      </c>
      <c r="AA2071" s="93">
        <v>0</v>
      </c>
      <c r="AB2071" s="93">
        <v>0</v>
      </c>
      <c r="AC2071" s="93"/>
      <c r="AD2071" s="93">
        <v>0</v>
      </c>
      <c r="AE2071" s="93">
        <v>0</v>
      </c>
      <c r="AF2071" s="93">
        <v>0</v>
      </c>
      <c r="AG2071" s="93"/>
      <c r="AH2071" s="93">
        <v>0</v>
      </c>
      <c r="AI2071" s="93">
        <v>0</v>
      </c>
      <c r="AJ2071" s="93">
        <v>0</v>
      </c>
      <c r="AK2071" s="93">
        <v>0</v>
      </c>
      <c r="AL2071" s="93">
        <v>0</v>
      </c>
      <c r="AM2071" s="49" t="s">
        <v>5559</v>
      </c>
      <c r="AN2071" s="49"/>
      <c r="AO2071" s="48" t="str" cm="1">
        <f t="array" ref="AO2071">IFERROR(_xlfn.IFS(
AQ2071="MPR ISSUE","PDH",
AQ2071="BSS Hardware Issue","BSS",
AQ2071="Sites strategiques, MLL, Pylone, etc.","ENVTECH",
AQ2071="AKTIVCO DEFAUT GE &amp; POWER Cabinet","AKTIVCO",
AQ2071="AKTIVCO Coupure ENEO &amp; Baisse de tension","AKTIVCO GRID ONLY",
AQ2071="Coupure ENEO &amp; Baisse de tension","IHS GRID ONLY",
AQ2071="Defaut GE &amp; POWER Cabinet","IHS",
AQ2071="Sharing","Partners",
AQ2071="Sites strategiques &amp; DataCenter","SST &amp; DC",
AQ2071="Exclu","Exclu",
AQ2071="SAT","SAT",
AQ2071="SPARE-ISSUE","SPARE-ISSUE",
AQ2071="Fiber CAmtel","TRANS_FO_CAMTEL",
AQ2071="Fiber AOF","Fiber AOF",
AQ2071="Projet OCM (HUAWEI)","TRAVAUX-HUAWEI",
AQ2071="Projet OCM (NOKIA)","TRAVAUX-NOKIA",
AQ2071="ACCESS-ISSUE","ACCESS-ISSUE",
AQ2071="Projet OCM (ZTE, NOKIA, autres projets)","TRAVAUX OCM",
AQ2071="No root CAuse","No root cause",
AQ2071="ODU HS","PDH",
AQ2071="IP &amp; VLAN","PDH",
AQ2071="Warehouse HUAWEI","SPARE-ISSUE",
AQ2071="SPARE-HS","SPARE-ISSUE",
AQ2071="Power Telco","BSS",AQ2071="no impacts","no impacts"
),"")</f>
        <v>No root cause</v>
      </c>
      <c r="AP2071" s="48" t="str" cm="1">
        <f t="array" ref="AP2071">IFERROR(_xlfn.IFS(
AQ2071="MPR ISSUE","TX ISSUE",
AQ2071="BSS Hardware Issue","RAN ISSUE",
AQ2071="Sites strategiques, MLL, Pylone, etc.","ENVTECH",
AQ2071="AKTIVCO DEFAUT GE &amp; POWER Cabinet","POWER ISSUE",
AQ2071="AKTIVCO Coupure ENEO &amp; Baisse de tension","POWER ISSUE",
AQ2071="Coupure ENEO &amp; Baisse de tension","POWER ISSUE",
AQ2071="Defaut GE &amp; POWER Cabinet","POWER ISSUE",
AQ2071="Sharing","POWER ISSUE",
AQ2071="Sites strategiques &amp; DataCenter","POWER ISSUE",
AQ2071="Exclu","Exclu",
AQ2071="SAT","TX ISSUE",
AQ2071="SPARE-ISSUE","SPARE-ISSUE",
AQ2071="Fiber CAmtel","TX ISSUE",
AQ2071="Fiber AOF","TX ISSUE",
AQ2071="Projet OCM (HUAWEI)","TRAVAUX-HUAWEI",
AQ2071="Projet OCM (NOKIA)","TRAVAUX -NOKIA",
AQ2071="ACCESS-ISSUE","ACCESS-ISSUE",
AQ2071="Projet OCM (ZTE, NOKIA, autres projets)","TRAVAUX OCM",
AQ2071="No root CAuse","No root cause",
AQ2071="ODU HS","TX ISSUE",
AQ2071="IP &amp; VLAN","TX ISSUE",
AQ2071="Warehouse HUAWEI","SPARE-ISSUE",
AQ2071="SPARE-HS","SPARE-ISSUE",
AQ2071="Power Telco","RAN ISSUE",AQ2071="no impacts","no impacts"
),"")</f>
        <v>No root cause</v>
      </c>
      <c r="AQ2071" s="126" t="s">
        <v>5344</v>
      </c>
      <c r="AR2071" s="48" t="str" cm="1">
        <f t="array" ref="AR2071">IFERROR(_xlfn.IFS(
AQ2071="MPR ISSUE","ACTIVE",
AQ2071="BSS Hardware Issue","ACTIVE",
AQ2071="Sites strategiques, MLL, Pylone, etc.","PASSIVE",
AQ2071="AKTIVCO DEFAUT GE &amp; POWER Cabinet","PASSIVE",
AQ2071="AKTIVCO Coupure ENEO &amp; Baisse de tension","PASSIVE",
AQ2071="Coupure ENEO &amp; Baisse de tension","PASSIVE",
AQ2071="Defaut GE &amp; POWER Cabinet","PASSIVE",
AQ2071="Sharing","PASSIVE",
AQ2071="Sites strategiques &amp; DataCenter","PASSIVE",
AQ2071="Exclu","Exclu",
AQ2071="SAT","ACTIVE",
AQ2071="SPARE-ISSUE","SPARE-ISSUE",
AQ2071="Fiber CAmtel","ACTIVE",
AQ2071="Fiber AOF","ACTIVE",
AQ2071="Projet OCM (HUAWEI)","PLANNED WORKS",
AQ2071="Projet OCM (NOKIA)","PLANNED WORKS",
AQ2071="ACCESS-ISSUE","ACCESS-ISSUE",
AQ2071="Projet OCM (ZTE, NOKIA, autres projets)","PLANNED WORKS",
AQ2071="No root CAuse","No root cause",
AQ2071="ODU HS","ACTIVE",
AQ2071="IP &amp; VLAN","ACTIVE",
AQ2071="Warehouse HUAWEI","SPARE-ISSUE",
AQ2071="SPARE-HS","SPARE-ISSUE",
AQ2071="Power Telco","ACTIVE", AQ2071="no impacts","no impacts"
),"")</f>
        <v>No root cause</v>
      </c>
      <c r="AS2071" s="92" t="s">
        <v>5537</v>
      </c>
      <c r="AT2071" s="98" t="s">
        <v>4419</v>
      </c>
      <c r="AV2071" s="17" t="s">
        <v>5537</v>
      </c>
      <c r="AW2071" s="7" t="s">
        <v>5537</v>
      </c>
      <c r="AX2071" s="6" t="s">
        <v>5537</v>
      </c>
      <c r="AY2071" s="7"/>
      <c r="AZ2071" s="3" t="s">
        <v>5537</v>
      </c>
      <c r="BA2071" s="18" t="s">
        <v>5537</v>
      </c>
      <c r="BB2071" s="18" t="s">
        <v>5537</v>
      </c>
      <c r="BC2071" s="18" t="s">
        <v>5537</v>
      </c>
      <c r="BD2071" s="18" t="s">
        <v>5537</v>
      </c>
      <c r="BE2071" s="18" t="s">
        <v>5537</v>
      </c>
      <c r="BF2071" s="18" t="s">
        <v>5537</v>
      </c>
      <c r="BG2071" s="18" t="s">
        <v>5537</v>
      </c>
      <c r="BH2071" s="18" t="s">
        <v>5537</v>
      </c>
      <c r="BI2071" s="18" t="s">
        <v>5537</v>
      </c>
      <c r="BJ2071" s="18" t="s">
        <v>5537</v>
      </c>
      <c r="BK2071" s="18" t="s">
        <v>5537</v>
      </c>
      <c r="BL2071" s="9" t="s">
        <v>5537</v>
      </c>
      <c r="BM2071" s="14" t="s">
        <v>5537</v>
      </c>
      <c r="BN2071" s="14" t="s">
        <v>5537</v>
      </c>
      <c r="BO2071" s="14" t="str">
        <f>_xlfn.XLOOKUP(B2071,'[4]cell downs 18042026 17h'!$B:$B,'[4]cell downs 18042026 17h'!$B:$B,"")</f>
        <v/>
      </c>
      <c r="BP2071" s="14" t="str">
        <f>_xlfn.XLOOKUP(B2071,'[5]Cells Huawei 19042026 15h'!$B:$B,'[5]Cells Huawei 19042026 15h'!$B:$B,"")</f>
        <v/>
      </c>
      <c r="BQ2071" s="9" t="str">
        <f>_xlfn.XLOOKUP(B2071,'[6]cells down 19042026 9H40'!$B:$B,'[6]cells down 19042026 9H40'!$B:$B,"")</f>
        <v/>
      </c>
      <c r="BR2071" s="9" t="s">
        <v>5537</v>
      </c>
      <c r="BS2071" s="9" t="s">
        <v>12</v>
      </c>
      <c r="BT2071" s="108"/>
    </row>
    <row r="2072" spans="1:72" s="9" customFormat="1" x14ac:dyDescent="0.35">
      <c r="A2072" s="1" t="s">
        <v>4423</v>
      </c>
      <c r="B2072" s="8" t="s">
        <v>4424</v>
      </c>
      <c r="C2072" s="3" t="str">
        <f>_xlfn.XLOOKUP(B2072,'[1]daily break down'!$D:$D,'[1]daily break down'!$E:$E,"")</f>
        <v>Douala</v>
      </c>
      <c r="D2072" s="1" t="s">
        <v>11</v>
      </c>
      <c r="E2072" s="1" t="s">
        <v>12</v>
      </c>
      <c r="F2072" s="3" t="s">
        <v>31</v>
      </c>
      <c r="G2072" s="1" t="s">
        <v>32</v>
      </c>
      <c r="H2072" s="34" t="str">
        <f>_xlfn.XLOOKUP(B2072,[2]CALCULATION!$B:$B,[2]CALCULATION!$H:$H,"")</f>
        <v>ZTE</v>
      </c>
      <c r="I2072" s="28">
        <v>0</v>
      </c>
      <c r="J2072" s="28">
        <v>0</v>
      </c>
      <c r="K2072" s="28">
        <v>0</v>
      </c>
      <c r="L2072" s="28">
        <v>0</v>
      </c>
      <c r="M2072" s="28">
        <v>0</v>
      </c>
      <c r="N2072" s="28">
        <v>0</v>
      </c>
      <c r="O2072" s="28">
        <v>0</v>
      </c>
      <c r="P2072" s="28">
        <v>0</v>
      </c>
      <c r="Q2072" s="28">
        <v>0</v>
      </c>
      <c r="R2072" s="28">
        <v>0</v>
      </c>
      <c r="S2072" s="93">
        <v>0</v>
      </c>
      <c r="T2072" s="93">
        <f>_xlfn.XLOOKUP(B2072,'[3]Nur des jours'!$B:$B,'[3]Nur des jours'!$U:$U,"")</f>
        <v>0</v>
      </c>
      <c r="U2072" s="93">
        <v>0</v>
      </c>
      <c r="V2072" s="93">
        <v>0</v>
      </c>
      <c r="W2072" s="93">
        <v>0</v>
      </c>
      <c r="X2072" s="93">
        <v>0</v>
      </c>
      <c r="Y2072" s="93">
        <v>0</v>
      </c>
      <c r="Z2072" s="93">
        <v>0</v>
      </c>
      <c r="AA2072" s="93">
        <v>0</v>
      </c>
      <c r="AB2072" s="93">
        <v>0</v>
      </c>
      <c r="AC2072" s="93"/>
      <c r="AD2072" s="93">
        <v>0</v>
      </c>
      <c r="AE2072" s="93">
        <v>0</v>
      </c>
      <c r="AF2072" s="93">
        <v>0</v>
      </c>
      <c r="AG2072" s="93"/>
      <c r="AH2072" s="93">
        <v>0</v>
      </c>
      <c r="AI2072" s="93">
        <v>0</v>
      </c>
      <c r="AJ2072" s="93">
        <v>0</v>
      </c>
      <c r="AK2072" s="93">
        <v>0</v>
      </c>
      <c r="AL2072" s="93">
        <v>0</v>
      </c>
      <c r="AM2072" s="49" t="s">
        <v>5559</v>
      </c>
      <c r="AN2072" s="49"/>
      <c r="AO2072" s="48" t="str" cm="1">
        <f t="array" ref="AO2072">IFERROR(_xlfn.IFS(
AQ2072="MPR ISSUE","PDH",
AQ2072="BSS Hardware Issue","BSS",
AQ2072="Sites strategiques, MLL, Pylone, etc.","ENVTECH",
AQ2072="AKTIVCO DEFAUT GE &amp; POWER Cabinet","AKTIVCO",
AQ2072="AKTIVCO Coupure ENEO &amp; Baisse de tension","AKTIVCO GRID ONLY",
AQ2072="Coupure ENEO &amp; Baisse de tension","IHS GRID ONLY",
AQ2072="Defaut GE &amp; POWER Cabinet","IHS",
AQ2072="Sharing","Partners",
AQ2072="Sites strategiques &amp; DataCenter","SST &amp; DC",
AQ2072="Exclu","Exclu",
AQ2072="SAT","SAT",
AQ2072="SPARE-ISSUE","SPARE-ISSUE",
AQ2072="Fiber CAmtel","TRANS_FO_CAMTEL",
AQ2072="Fiber AOF","Fiber AOF",
AQ2072="Projet OCM (HUAWEI)","TRAVAUX-HUAWEI",
AQ2072="Projet OCM (NOKIA)","TRAVAUX-NOKIA",
AQ2072="ACCESS-ISSUE","ACCESS-ISSUE",
AQ2072="Projet OCM (ZTE, NOKIA, autres projets)","TRAVAUX OCM",
AQ2072="No root CAuse","No root cause",
AQ2072="ODU HS","PDH",
AQ2072="IP &amp; VLAN","PDH",
AQ2072="Warehouse HUAWEI","SPARE-ISSUE",
AQ2072="SPARE-HS","SPARE-ISSUE",
AQ2072="Power Telco","BSS",AQ2072="no impacts","no impacts"
),"")</f>
        <v>No root cause</v>
      </c>
      <c r="AP2072" s="48" t="str" cm="1">
        <f t="array" ref="AP2072">IFERROR(_xlfn.IFS(
AQ2072="MPR ISSUE","TX ISSUE",
AQ2072="BSS Hardware Issue","RAN ISSUE",
AQ2072="Sites strategiques, MLL, Pylone, etc.","ENVTECH",
AQ2072="AKTIVCO DEFAUT GE &amp; POWER Cabinet","POWER ISSUE",
AQ2072="AKTIVCO Coupure ENEO &amp; Baisse de tension","POWER ISSUE",
AQ2072="Coupure ENEO &amp; Baisse de tension","POWER ISSUE",
AQ2072="Defaut GE &amp; POWER Cabinet","POWER ISSUE",
AQ2072="Sharing","POWER ISSUE",
AQ2072="Sites strategiques &amp; DataCenter","POWER ISSUE",
AQ2072="Exclu","Exclu",
AQ2072="SAT","TX ISSUE",
AQ2072="SPARE-ISSUE","SPARE-ISSUE",
AQ2072="Fiber CAmtel","TX ISSUE",
AQ2072="Fiber AOF","TX ISSUE",
AQ2072="Projet OCM (HUAWEI)","TRAVAUX-HUAWEI",
AQ2072="Projet OCM (NOKIA)","TRAVAUX -NOKIA",
AQ2072="ACCESS-ISSUE","ACCESS-ISSUE",
AQ2072="Projet OCM (ZTE, NOKIA, autres projets)","TRAVAUX OCM",
AQ2072="No root CAuse","No root cause",
AQ2072="ODU HS","TX ISSUE",
AQ2072="IP &amp; VLAN","TX ISSUE",
AQ2072="Warehouse HUAWEI","SPARE-ISSUE",
AQ2072="SPARE-HS","SPARE-ISSUE",
AQ2072="Power Telco","RAN ISSUE",AQ2072="no impacts","no impacts"
),"")</f>
        <v>No root cause</v>
      </c>
      <c r="AQ2072" s="126" t="s">
        <v>5344</v>
      </c>
      <c r="AR2072" s="48" t="str" cm="1">
        <f t="array" ref="AR2072">IFERROR(_xlfn.IFS(
AQ2072="MPR ISSUE","ACTIVE",
AQ2072="BSS Hardware Issue","ACTIVE",
AQ2072="Sites strategiques, MLL, Pylone, etc.","PASSIVE",
AQ2072="AKTIVCO DEFAUT GE &amp; POWER Cabinet","PASSIVE",
AQ2072="AKTIVCO Coupure ENEO &amp; Baisse de tension","PASSIVE",
AQ2072="Coupure ENEO &amp; Baisse de tension","PASSIVE",
AQ2072="Defaut GE &amp; POWER Cabinet","PASSIVE",
AQ2072="Sharing","PASSIVE",
AQ2072="Sites strategiques &amp; DataCenter","PASSIVE",
AQ2072="Exclu","Exclu",
AQ2072="SAT","ACTIVE",
AQ2072="SPARE-ISSUE","SPARE-ISSUE",
AQ2072="Fiber CAmtel","ACTIVE",
AQ2072="Fiber AOF","ACTIVE",
AQ2072="Projet OCM (HUAWEI)","PLANNED WORKS",
AQ2072="Projet OCM (NOKIA)","PLANNED WORKS",
AQ2072="ACCESS-ISSUE","ACCESS-ISSUE",
AQ2072="Projet OCM (ZTE, NOKIA, autres projets)","PLANNED WORKS",
AQ2072="No root CAuse","No root cause",
AQ2072="ODU HS","ACTIVE",
AQ2072="IP &amp; VLAN","ACTIVE",
AQ2072="Warehouse HUAWEI","SPARE-ISSUE",
AQ2072="SPARE-HS","SPARE-ISSUE",
AQ2072="Power Telco","ACTIVE", AQ2072="no impacts","no impacts"
),"")</f>
        <v>No root cause</v>
      </c>
      <c r="AS2072" s="92" t="s">
        <v>5537</v>
      </c>
      <c r="AT2072" s="98" t="s">
        <v>4424</v>
      </c>
      <c r="AV2072" s="17" t="s">
        <v>5537</v>
      </c>
      <c r="AW2072" s="7" t="s">
        <v>5537</v>
      </c>
      <c r="AX2072" s="6" t="s">
        <v>5537</v>
      </c>
      <c r="AY2072" s="7"/>
      <c r="AZ2072" s="3" t="s">
        <v>5537</v>
      </c>
      <c r="BA2072" s="18" t="s">
        <v>5537</v>
      </c>
      <c r="BB2072" s="18" t="s">
        <v>5537</v>
      </c>
      <c r="BC2072" s="18" t="s">
        <v>5537</v>
      </c>
      <c r="BD2072" s="18" t="s">
        <v>5537</v>
      </c>
      <c r="BE2072" s="18" t="s">
        <v>5537</v>
      </c>
      <c r="BF2072" s="18" t="s">
        <v>5537</v>
      </c>
      <c r="BG2072" s="18" t="s">
        <v>5537</v>
      </c>
      <c r="BH2072" s="18" t="s">
        <v>5537</v>
      </c>
      <c r="BI2072" s="18" t="s">
        <v>5537</v>
      </c>
      <c r="BJ2072" s="18" t="s">
        <v>5537</v>
      </c>
      <c r="BK2072" s="18" t="s">
        <v>5537</v>
      </c>
      <c r="BL2072" s="9" t="s">
        <v>5537</v>
      </c>
      <c r="BM2072" s="14" t="s">
        <v>5537</v>
      </c>
      <c r="BN2072" s="14" t="s">
        <v>5537</v>
      </c>
      <c r="BO2072" s="14" t="str">
        <f>_xlfn.XLOOKUP(B2072,'[4]cell downs 18042026 17h'!$B:$B,'[4]cell downs 18042026 17h'!$B:$B,"")</f>
        <v/>
      </c>
      <c r="BP2072" s="14" t="str">
        <f>_xlfn.XLOOKUP(B2072,'[5]Cells Huawei 19042026 15h'!$B:$B,'[5]Cells Huawei 19042026 15h'!$B:$B,"")</f>
        <v/>
      </c>
      <c r="BQ2072" s="9" t="str">
        <f>_xlfn.XLOOKUP(B2072,'[6]cells down 19042026 9H40'!$B:$B,'[6]cells down 19042026 9H40'!$B:$B,"")</f>
        <v/>
      </c>
      <c r="BR2072" s="9" t="s">
        <v>4424</v>
      </c>
      <c r="BS2072" s="9" t="s">
        <v>594</v>
      </c>
      <c r="BT2072" s="108"/>
    </row>
    <row r="2073" spans="1:72" s="9" customFormat="1" x14ac:dyDescent="0.35">
      <c r="A2073" s="1" t="s">
        <v>4425</v>
      </c>
      <c r="B2073" s="8" t="s">
        <v>4426</v>
      </c>
      <c r="C2073" s="3" t="str">
        <f>_xlfn.XLOOKUP(B2073,'[1]daily break down'!$D:$D,'[1]daily break down'!$E:$E,"")</f>
        <v>OUEST</v>
      </c>
      <c r="D2073" s="1" t="s">
        <v>11</v>
      </c>
      <c r="E2073" s="1" t="s">
        <v>12</v>
      </c>
      <c r="F2073" s="3" t="s">
        <v>102</v>
      </c>
      <c r="G2073" s="1" t="s">
        <v>4399</v>
      </c>
      <c r="H2073" s="32" t="str">
        <f>_xlfn.XLOOKUP(B2073,[2]CALCULATION!$B:$B,[2]CALCULATION!$H:$H,"")</f>
        <v>HUAWEI</v>
      </c>
      <c r="I2073" s="28">
        <v>0</v>
      </c>
      <c r="J2073" s="28">
        <v>0</v>
      </c>
      <c r="K2073" s="28">
        <v>0</v>
      </c>
      <c r="L2073" s="28">
        <v>0</v>
      </c>
      <c r="M2073" s="28">
        <v>0</v>
      </c>
      <c r="N2073" s="28">
        <v>0</v>
      </c>
      <c r="O2073" s="28">
        <v>0</v>
      </c>
      <c r="P2073" s="28">
        <v>0</v>
      </c>
      <c r="Q2073" s="28">
        <v>0</v>
      </c>
      <c r="R2073" s="28">
        <v>0</v>
      </c>
      <c r="S2073" s="93">
        <v>0</v>
      </c>
      <c r="T2073" s="93">
        <f>_xlfn.XLOOKUP(B2073,'[3]Nur des jours'!$B:$B,'[3]Nur des jours'!$U:$U,"")</f>
        <v>0</v>
      </c>
      <c r="U2073" s="93">
        <v>0</v>
      </c>
      <c r="V2073" s="93">
        <v>0</v>
      </c>
      <c r="W2073" s="93">
        <v>0</v>
      </c>
      <c r="X2073" s="93">
        <v>0</v>
      </c>
      <c r="Y2073" s="93">
        <v>0</v>
      </c>
      <c r="Z2073" s="93">
        <v>0</v>
      </c>
      <c r="AA2073" s="93">
        <v>0</v>
      </c>
      <c r="AB2073" s="93">
        <v>0</v>
      </c>
      <c r="AC2073" s="93"/>
      <c r="AD2073" s="93">
        <v>0</v>
      </c>
      <c r="AE2073" s="93">
        <v>0</v>
      </c>
      <c r="AF2073" s="93">
        <v>0</v>
      </c>
      <c r="AG2073" s="93"/>
      <c r="AH2073" s="93">
        <v>0</v>
      </c>
      <c r="AI2073" s="93">
        <v>0</v>
      </c>
      <c r="AJ2073" s="93">
        <v>0</v>
      </c>
      <c r="AK2073" s="93">
        <v>0</v>
      </c>
      <c r="AL2073" s="93">
        <v>0</v>
      </c>
      <c r="AM2073" s="49" t="s">
        <v>5559</v>
      </c>
      <c r="AN2073" s="49"/>
      <c r="AO2073" s="48" t="str" cm="1">
        <f t="array" ref="AO2073">IFERROR(_xlfn.IFS(
AQ2073="MPR ISSUE","PDH",
AQ2073="BSS Hardware Issue","BSS",
AQ2073="Sites strategiques, MLL, Pylone, etc.","ENVTECH",
AQ2073="AKTIVCO DEFAUT GE &amp; POWER Cabinet","AKTIVCO",
AQ2073="AKTIVCO Coupure ENEO &amp; Baisse de tension","AKTIVCO GRID ONLY",
AQ2073="Coupure ENEO &amp; Baisse de tension","IHS GRID ONLY",
AQ2073="Defaut GE &amp; POWER Cabinet","IHS",
AQ2073="Sharing","Partners",
AQ2073="Sites strategiques &amp; DataCenter","SST &amp; DC",
AQ2073="Exclu","Exclu",
AQ2073="SAT","SAT",
AQ2073="SPARE-ISSUE","SPARE-ISSUE",
AQ2073="Fiber CAmtel","TRANS_FO_CAMTEL",
AQ2073="Fiber AOF","Fiber AOF",
AQ2073="Projet OCM (HUAWEI)","TRAVAUX-HUAWEI",
AQ2073="Projet OCM (NOKIA)","TRAVAUX-NOKIA",
AQ2073="ACCESS-ISSUE","ACCESS-ISSUE",
AQ2073="Projet OCM (ZTE, NOKIA, autres projets)","TRAVAUX OCM",
AQ2073="No root CAuse","No root cause",
AQ2073="ODU HS","PDH",
AQ2073="IP &amp; VLAN","PDH",
AQ2073="Warehouse HUAWEI","SPARE-ISSUE",
AQ2073="SPARE-HS","SPARE-ISSUE",
AQ2073="Power Telco","BSS",AQ2073="no impacts","no impacts"
),"")</f>
        <v>No root cause</v>
      </c>
      <c r="AP2073" s="48" t="str" cm="1">
        <f t="array" ref="AP2073">IFERROR(_xlfn.IFS(
AQ2073="MPR ISSUE","TX ISSUE",
AQ2073="BSS Hardware Issue","RAN ISSUE",
AQ2073="Sites strategiques, MLL, Pylone, etc.","ENVTECH",
AQ2073="AKTIVCO DEFAUT GE &amp; POWER Cabinet","POWER ISSUE",
AQ2073="AKTIVCO Coupure ENEO &amp; Baisse de tension","POWER ISSUE",
AQ2073="Coupure ENEO &amp; Baisse de tension","POWER ISSUE",
AQ2073="Defaut GE &amp; POWER Cabinet","POWER ISSUE",
AQ2073="Sharing","POWER ISSUE",
AQ2073="Sites strategiques &amp; DataCenter","POWER ISSUE",
AQ2073="Exclu","Exclu",
AQ2073="SAT","TX ISSUE",
AQ2073="SPARE-ISSUE","SPARE-ISSUE",
AQ2073="Fiber CAmtel","TX ISSUE",
AQ2073="Fiber AOF","TX ISSUE",
AQ2073="Projet OCM (HUAWEI)","TRAVAUX-HUAWEI",
AQ2073="Projet OCM (NOKIA)","TRAVAUX -NOKIA",
AQ2073="ACCESS-ISSUE","ACCESS-ISSUE",
AQ2073="Projet OCM (ZTE, NOKIA, autres projets)","TRAVAUX OCM",
AQ2073="No root CAuse","No root cause",
AQ2073="ODU HS","TX ISSUE",
AQ2073="IP &amp; VLAN","TX ISSUE",
AQ2073="Warehouse HUAWEI","SPARE-ISSUE",
AQ2073="SPARE-HS","SPARE-ISSUE",
AQ2073="Power Telco","RAN ISSUE",AQ2073="no impacts","no impacts"
),"")</f>
        <v>No root cause</v>
      </c>
      <c r="AQ2073" s="126" t="s">
        <v>5344</v>
      </c>
      <c r="AR2073" s="48" t="str" cm="1">
        <f t="array" ref="AR2073">IFERROR(_xlfn.IFS(
AQ2073="MPR ISSUE","ACTIVE",
AQ2073="BSS Hardware Issue","ACTIVE",
AQ2073="Sites strategiques, MLL, Pylone, etc.","PASSIVE",
AQ2073="AKTIVCO DEFAUT GE &amp; POWER Cabinet","PASSIVE",
AQ2073="AKTIVCO Coupure ENEO &amp; Baisse de tension","PASSIVE",
AQ2073="Coupure ENEO &amp; Baisse de tension","PASSIVE",
AQ2073="Defaut GE &amp; POWER Cabinet","PASSIVE",
AQ2073="Sharing","PASSIVE",
AQ2073="Sites strategiques &amp; DataCenter","PASSIVE",
AQ2073="Exclu","Exclu",
AQ2073="SAT","ACTIVE",
AQ2073="SPARE-ISSUE","SPARE-ISSUE",
AQ2073="Fiber CAmtel","ACTIVE",
AQ2073="Fiber AOF","ACTIVE",
AQ2073="Projet OCM (HUAWEI)","PLANNED WORKS",
AQ2073="Projet OCM (NOKIA)","PLANNED WORKS",
AQ2073="ACCESS-ISSUE","ACCESS-ISSUE",
AQ2073="Projet OCM (ZTE, NOKIA, autres projets)","PLANNED WORKS",
AQ2073="No root CAuse","No root cause",
AQ2073="ODU HS","ACTIVE",
AQ2073="IP &amp; VLAN","ACTIVE",
AQ2073="Warehouse HUAWEI","SPARE-ISSUE",
AQ2073="SPARE-HS","SPARE-ISSUE",
AQ2073="Power Telco","ACTIVE", AQ2073="no impacts","no impacts"
),"")</f>
        <v>No root cause</v>
      </c>
      <c r="AS2073" s="92" t="s">
        <v>5537</v>
      </c>
      <c r="AT2073" s="98" t="s">
        <v>4426</v>
      </c>
      <c r="AV2073" s="17" t="s">
        <v>5537</v>
      </c>
      <c r="AW2073" s="7" t="s">
        <v>5537</v>
      </c>
      <c r="AX2073" s="6" t="s">
        <v>5537</v>
      </c>
      <c r="AY2073" s="7"/>
      <c r="AZ2073" s="3" t="s">
        <v>5537</v>
      </c>
      <c r="BA2073" s="18" t="s">
        <v>5537</v>
      </c>
      <c r="BB2073" s="18" t="s">
        <v>5537</v>
      </c>
      <c r="BC2073" s="18" t="s">
        <v>5537</v>
      </c>
      <c r="BD2073" s="18" t="s">
        <v>5537</v>
      </c>
      <c r="BE2073" s="18" t="s">
        <v>5537</v>
      </c>
      <c r="BF2073" s="18" t="s">
        <v>5537</v>
      </c>
      <c r="BG2073" s="18" t="s">
        <v>5537</v>
      </c>
      <c r="BH2073" s="18" t="s">
        <v>5537</v>
      </c>
      <c r="BI2073" s="18" t="s">
        <v>5537</v>
      </c>
      <c r="BJ2073" s="18" t="s">
        <v>5537</v>
      </c>
      <c r="BK2073" s="18" t="s">
        <v>5537</v>
      </c>
      <c r="BL2073" s="9" t="s">
        <v>5537</v>
      </c>
      <c r="BM2073" s="14" t="s">
        <v>5537</v>
      </c>
      <c r="BN2073" s="14" t="s">
        <v>5537</v>
      </c>
      <c r="BO2073" s="14" t="str">
        <f>_xlfn.XLOOKUP(B2073,'[4]cell downs 18042026 17h'!$B:$B,'[4]cell downs 18042026 17h'!$B:$B,"")</f>
        <v/>
      </c>
      <c r="BP2073" s="14" t="str">
        <f>_xlfn.XLOOKUP(B2073,'[5]Cells Huawei 19042026 15h'!$B:$B,'[5]Cells Huawei 19042026 15h'!$B:$B,"")</f>
        <v/>
      </c>
      <c r="BQ2073" s="9" t="str">
        <f>_xlfn.XLOOKUP(B2073,'[6]cells down 19042026 9H40'!$B:$B,'[6]cells down 19042026 9H40'!$B:$B,"")</f>
        <v/>
      </c>
      <c r="BR2073" s="9" t="s">
        <v>4426</v>
      </c>
      <c r="BS2073" s="9" t="s">
        <v>5537</v>
      </c>
      <c r="BT2073" s="108"/>
    </row>
    <row r="2074" spans="1:72" s="9" customFormat="1" x14ac:dyDescent="0.35">
      <c r="A2074" s="1" t="s">
        <v>4439</v>
      </c>
      <c r="B2074" s="8" t="s">
        <v>4440</v>
      </c>
      <c r="C2074" s="3" t="str">
        <f>_xlfn.XLOOKUP(B2074,'[1]daily break down'!$D:$D,'[1]daily break down'!$E:$E,"")</f>
        <v>OUEST</v>
      </c>
      <c r="D2074" s="1" t="s">
        <v>11</v>
      </c>
      <c r="E2074" s="1" t="s">
        <v>12</v>
      </c>
      <c r="F2074" s="3" t="s">
        <v>102</v>
      </c>
      <c r="G2074" s="1" t="s">
        <v>4439</v>
      </c>
      <c r="H2074" s="32" t="str">
        <f>_xlfn.XLOOKUP(B2074,[2]CALCULATION!$B:$B,[2]CALCULATION!$H:$H,"")</f>
        <v>HUAWEI</v>
      </c>
      <c r="I2074" s="28">
        <v>0</v>
      </c>
      <c r="J2074" s="28">
        <v>0</v>
      </c>
      <c r="K2074" s="28">
        <v>0</v>
      </c>
      <c r="L2074" s="28">
        <v>0</v>
      </c>
      <c r="M2074" s="28">
        <v>0</v>
      </c>
      <c r="N2074" s="28">
        <v>0</v>
      </c>
      <c r="O2074" s="28">
        <v>0</v>
      </c>
      <c r="P2074" s="28">
        <v>0</v>
      </c>
      <c r="Q2074" s="28">
        <v>0</v>
      </c>
      <c r="R2074" s="28">
        <v>0</v>
      </c>
      <c r="S2074" s="93">
        <v>0</v>
      </c>
      <c r="T2074" s="93">
        <f>_xlfn.XLOOKUP(B2074,'[3]Nur des jours'!$B:$B,'[3]Nur des jours'!$U:$U,"")</f>
        <v>0</v>
      </c>
      <c r="U2074" s="93">
        <v>0</v>
      </c>
      <c r="V2074" s="93">
        <v>0</v>
      </c>
      <c r="W2074" s="93">
        <v>0</v>
      </c>
      <c r="X2074" s="93">
        <v>0</v>
      </c>
      <c r="Y2074" s="93">
        <v>0</v>
      </c>
      <c r="Z2074" s="93">
        <v>0</v>
      </c>
      <c r="AA2074" s="93">
        <v>0</v>
      </c>
      <c r="AB2074" s="93">
        <v>0</v>
      </c>
      <c r="AC2074" s="93"/>
      <c r="AD2074" s="93">
        <v>0</v>
      </c>
      <c r="AE2074" s="93">
        <v>0</v>
      </c>
      <c r="AF2074" s="93">
        <v>0</v>
      </c>
      <c r="AG2074" s="93"/>
      <c r="AH2074" s="93">
        <v>0</v>
      </c>
      <c r="AI2074" s="93">
        <v>0</v>
      </c>
      <c r="AJ2074" s="93">
        <v>0</v>
      </c>
      <c r="AK2074" s="93">
        <v>0</v>
      </c>
      <c r="AL2074" s="93">
        <v>0</v>
      </c>
      <c r="AM2074" s="49" t="s">
        <v>5559</v>
      </c>
      <c r="AN2074" s="49"/>
      <c r="AO2074" s="48" t="str" cm="1">
        <f t="array" ref="AO2074">IFERROR(_xlfn.IFS(
AQ2074="MPR ISSUE","PDH",
AQ2074="BSS Hardware Issue","BSS",
AQ2074="Sites strategiques, MLL, Pylone, etc.","ENVTECH",
AQ2074="AKTIVCO DEFAUT GE &amp; POWER Cabinet","AKTIVCO",
AQ2074="AKTIVCO Coupure ENEO &amp; Baisse de tension","AKTIVCO GRID ONLY",
AQ2074="Coupure ENEO &amp; Baisse de tension","IHS GRID ONLY",
AQ2074="Defaut GE &amp; POWER Cabinet","IHS",
AQ2074="Sharing","Partners",
AQ2074="Sites strategiques &amp; DataCenter","SST &amp; DC",
AQ2074="Exclu","Exclu",
AQ2074="SAT","SAT",
AQ2074="SPARE-ISSUE","SPARE-ISSUE",
AQ2074="Fiber CAmtel","TRANS_FO_CAMTEL",
AQ2074="Fiber AOF","Fiber AOF",
AQ2074="Projet OCM (HUAWEI)","TRAVAUX-HUAWEI",
AQ2074="Projet OCM (NOKIA)","TRAVAUX-NOKIA",
AQ2074="ACCESS-ISSUE","ACCESS-ISSUE",
AQ2074="Projet OCM (ZTE, NOKIA, autres projets)","TRAVAUX OCM",
AQ2074="No root CAuse","No root cause",
AQ2074="ODU HS","PDH",
AQ2074="IP &amp; VLAN","PDH",
AQ2074="Warehouse HUAWEI","SPARE-ISSUE",
AQ2074="SPARE-HS","SPARE-ISSUE",
AQ2074="Power Telco","BSS",AQ2074="no impacts","no impacts"
),"")</f>
        <v>No root cause</v>
      </c>
      <c r="AP2074" s="48" t="str" cm="1">
        <f t="array" ref="AP2074">IFERROR(_xlfn.IFS(
AQ2074="MPR ISSUE","TX ISSUE",
AQ2074="BSS Hardware Issue","RAN ISSUE",
AQ2074="Sites strategiques, MLL, Pylone, etc.","ENVTECH",
AQ2074="AKTIVCO DEFAUT GE &amp; POWER Cabinet","POWER ISSUE",
AQ2074="AKTIVCO Coupure ENEO &amp; Baisse de tension","POWER ISSUE",
AQ2074="Coupure ENEO &amp; Baisse de tension","POWER ISSUE",
AQ2074="Defaut GE &amp; POWER Cabinet","POWER ISSUE",
AQ2074="Sharing","POWER ISSUE",
AQ2074="Sites strategiques &amp; DataCenter","POWER ISSUE",
AQ2074="Exclu","Exclu",
AQ2074="SAT","TX ISSUE",
AQ2074="SPARE-ISSUE","SPARE-ISSUE",
AQ2074="Fiber CAmtel","TX ISSUE",
AQ2074="Fiber AOF","TX ISSUE",
AQ2074="Projet OCM (HUAWEI)","TRAVAUX-HUAWEI",
AQ2074="Projet OCM (NOKIA)","TRAVAUX -NOKIA",
AQ2074="ACCESS-ISSUE","ACCESS-ISSUE",
AQ2074="Projet OCM (ZTE, NOKIA, autres projets)","TRAVAUX OCM",
AQ2074="No root CAuse","No root cause",
AQ2074="ODU HS","TX ISSUE",
AQ2074="IP &amp; VLAN","TX ISSUE",
AQ2074="Warehouse HUAWEI","SPARE-ISSUE",
AQ2074="SPARE-HS","SPARE-ISSUE",
AQ2074="Power Telco","RAN ISSUE",AQ2074="no impacts","no impacts"
),"")</f>
        <v>No root cause</v>
      </c>
      <c r="AQ2074" s="126" t="s">
        <v>5344</v>
      </c>
      <c r="AR2074" s="48" t="str" cm="1">
        <f t="array" ref="AR2074">IFERROR(_xlfn.IFS(
AQ2074="MPR ISSUE","ACTIVE",
AQ2074="BSS Hardware Issue","ACTIVE",
AQ2074="Sites strategiques, MLL, Pylone, etc.","PASSIVE",
AQ2074="AKTIVCO DEFAUT GE &amp; POWER Cabinet","PASSIVE",
AQ2074="AKTIVCO Coupure ENEO &amp; Baisse de tension","PASSIVE",
AQ2074="Coupure ENEO &amp; Baisse de tension","PASSIVE",
AQ2074="Defaut GE &amp; POWER Cabinet","PASSIVE",
AQ2074="Sharing","PASSIVE",
AQ2074="Sites strategiques &amp; DataCenter","PASSIVE",
AQ2074="Exclu","Exclu",
AQ2074="SAT","ACTIVE",
AQ2074="SPARE-ISSUE","SPARE-ISSUE",
AQ2074="Fiber CAmtel","ACTIVE",
AQ2074="Fiber AOF","ACTIVE",
AQ2074="Projet OCM (HUAWEI)","PLANNED WORKS",
AQ2074="Projet OCM (NOKIA)","PLANNED WORKS",
AQ2074="ACCESS-ISSUE","ACCESS-ISSUE",
AQ2074="Projet OCM (ZTE, NOKIA, autres projets)","PLANNED WORKS",
AQ2074="No root CAuse","No root cause",
AQ2074="ODU HS","ACTIVE",
AQ2074="IP &amp; VLAN","ACTIVE",
AQ2074="Warehouse HUAWEI","SPARE-ISSUE",
AQ2074="SPARE-HS","SPARE-ISSUE",
AQ2074="Power Telco","ACTIVE", AQ2074="no impacts","no impacts"
),"")</f>
        <v>No root cause</v>
      </c>
      <c r="AS2074" s="92" t="s">
        <v>5537</v>
      </c>
      <c r="AT2074" s="98" t="s">
        <v>4440</v>
      </c>
      <c r="AV2074" s="17" t="s">
        <v>5537</v>
      </c>
      <c r="AW2074" s="7" t="s">
        <v>5537</v>
      </c>
      <c r="AX2074" s="6" t="s">
        <v>5537</v>
      </c>
      <c r="AY2074" s="7"/>
      <c r="AZ2074" s="3" t="s">
        <v>5537</v>
      </c>
      <c r="BA2074" s="18" t="s">
        <v>5537</v>
      </c>
      <c r="BB2074" s="18" t="s">
        <v>5537</v>
      </c>
      <c r="BC2074" s="18" t="s">
        <v>5537</v>
      </c>
      <c r="BD2074" s="18" t="s">
        <v>5537</v>
      </c>
      <c r="BE2074" s="18" t="s">
        <v>5537</v>
      </c>
      <c r="BF2074" s="18" t="s">
        <v>5537</v>
      </c>
      <c r="BG2074" s="18" t="s">
        <v>5537</v>
      </c>
      <c r="BH2074" s="18" t="s">
        <v>5537</v>
      </c>
      <c r="BI2074" s="18" t="s">
        <v>5537</v>
      </c>
      <c r="BJ2074" s="18" t="s">
        <v>5537</v>
      </c>
      <c r="BK2074" s="18" t="s">
        <v>5537</v>
      </c>
      <c r="BL2074" s="9" t="s">
        <v>5537</v>
      </c>
      <c r="BM2074" s="14" t="s">
        <v>5537</v>
      </c>
      <c r="BN2074" s="14" t="s">
        <v>5537</v>
      </c>
      <c r="BO2074" s="14" t="str">
        <f>_xlfn.XLOOKUP(B2074,'[4]cell downs 18042026 17h'!$B:$B,'[4]cell downs 18042026 17h'!$B:$B,"")</f>
        <v/>
      </c>
      <c r="BP2074" s="14" t="str">
        <f>_xlfn.XLOOKUP(B2074,'[5]Cells Huawei 19042026 15h'!$B:$B,'[5]Cells Huawei 19042026 15h'!$B:$B,"")</f>
        <v/>
      </c>
      <c r="BQ2074" s="9" t="str">
        <f>_xlfn.XLOOKUP(B2074,'[6]cells down 19042026 9H40'!$B:$B,'[6]cells down 19042026 9H40'!$B:$B,"")</f>
        <v/>
      </c>
      <c r="BR2074" s="9" t="s">
        <v>4440</v>
      </c>
      <c r="BS2074" s="9" t="s">
        <v>12</v>
      </c>
      <c r="BT2074" s="108"/>
    </row>
    <row r="2075" spans="1:72" s="9" customFormat="1" x14ac:dyDescent="0.35">
      <c r="A2075" s="1" t="s">
        <v>4446</v>
      </c>
      <c r="B2075" s="8" t="s">
        <v>4447</v>
      </c>
      <c r="C2075" s="3" t="str">
        <f>_xlfn.XLOOKUP(B2075,'[1]daily break down'!$D:$D,'[1]daily break down'!$E:$E,"")</f>
        <v>CENTRE</v>
      </c>
      <c r="D2075" s="1" t="s">
        <v>21</v>
      </c>
      <c r="E2075" s="1" t="s">
        <v>563</v>
      </c>
      <c r="F2075" s="3" t="s">
        <v>37</v>
      </c>
      <c r="G2075" s="1" t="s">
        <v>4448</v>
      </c>
      <c r="H2075" s="34" t="str">
        <f>_xlfn.XLOOKUP(B2075,[2]CALCULATION!$B:$B,[2]CALCULATION!$H:$H,"")</f>
        <v>ZTE</v>
      </c>
      <c r="I2075" s="28">
        <v>0</v>
      </c>
      <c r="J2075" s="28">
        <v>0</v>
      </c>
      <c r="K2075" s="28">
        <v>0</v>
      </c>
      <c r="L2075" s="28">
        <v>0</v>
      </c>
      <c r="M2075" s="28">
        <v>0</v>
      </c>
      <c r="N2075" s="28">
        <v>0</v>
      </c>
      <c r="O2075" s="28">
        <v>0</v>
      </c>
      <c r="P2075" s="28">
        <v>0</v>
      </c>
      <c r="Q2075" s="28">
        <v>0</v>
      </c>
      <c r="R2075" s="28">
        <v>0</v>
      </c>
      <c r="S2075" s="93">
        <v>0</v>
      </c>
      <c r="T2075" s="93">
        <f>_xlfn.XLOOKUP(B2075,'[3]Nur des jours'!$B:$B,'[3]Nur des jours'!$U:$U,"")</f>
        <v>0</v>
      </c>
      <c r="U2075" s="93">
        <v>0</v>
      </c>
      <c r="V2075" s="93">
        <v>0</v>
      </c>
      <c r="W2075" s="93">
        <v>0</v>
      </c>
      <c r="X2075" s="93">
        <v>0</v>
      </c>
      <c r="Y2075" s="93">
        <v>0</v>
      </c>
      <c r="Z2075" s="93">
        <v>0</v>
      </c>
      <c r="AA2075" s="93">
        <v>0</v>
      </c>
      <c r="AB2075" s="93">
        <v>0</v>
      </c>
      <c r="AC2075" s="93"/>
      <c r="AD2075" s="93">
        <v>0</v>
      </c>
      <c r="AE2075" s="93">
        <v>0</v>
      </c>
      <c r="AF2075" s="93">
        <v>0</v>
      </c>
      <c r="AG2075" s="93"/>
      <c r="AH2075" s="93">
        <v>0</v>
      </c>
      <c r="AI2075" s="93">
        <v>0</v>
      </c>
      <c r="AJ2075" s="93">
        <v>0</v>
      </c>
      <c r="AK2075" s="93">
        <v>0</v>
      </c>
      <c r="AL2075" s="93">
        <v>0</v>
      </c>
      <c r="AM2075" s="49" t="s">
        <v>5559</v>
      </c>
      <c r="AN2075" s="49"/>
      <c r="AO2075" s="48" t="str" cm="1">
        <f t="array" ref="AO2075">IFERROR(_xlfn.IFS(
AQ2075="MPR ISSUE","PDH",
AQ2075="BSS Hardware Issue","BSS",
AQ2075="Sites strategiques, MLL, Pylone, etc.","ENVTECH",
AQ2075="AKTIVCO DEFAUT GE &amp; POWER Cabinet","AKTIVCO",
AQ2075="AKTIVCO Coupure ENEO &amp; Baisse de tension","AKTIVCO GRID ONLY",
AQ2075="Coupure ENEO &amp; Baisse de tension","IHS GRID ONLY",
AQ2075="Defaut GE &amp; POWER Cabinet","IHS",
AQ2075="Sharing","Partners",
AQ2075="Sites strategiques &amp; DataCenter","SST &amp; DC",
AQ2075="Exclu","Exclu",
AQ2075="SAT","SAT",
AQ2075="SPARE-ISSUE","SPARE-ISSUE",
AQ2075="Fiber CAmtel","TRANS_FO_CAMTEL",
AQ2075="Fiber AOF","Fiber AOF",
AQ2075="Projet OCM (HUAWEI)","TRAVAUX-HUAWEI",
AQ2075="Projet OCM (NOKIA)","TRAVAUX-NOKIA",
AQ2075="ACCESS-ISSUE","ACCESS-ISSUE",
AQ2075="Projet OCM (ZTE, NOKIA, autres projets)","TRAVAUX OCM",
AQ2075="No root CAuse","No root cause",
AQ2075="ODU HS","PDH",
AQ2075="IP &amp; VLAN","PDH",
AQ2075="Warehouse HUAWEI","SPARE-ISSUE",
AQ2075="SPARE-HS","SPARE-ISSUE",
AQ2075="Power Telco","BSS",AQ2075="no impacts","no impacts"
),"")</f>
        <v>No root cause</v>
      </c>
      <c r="AP2075" s="48" t="str" cm="1">
        <f t="array" ref="AP2075">IFERROR(_xlfn.IFS(
AQ2075="MPR ISSUE","TX ISSUE",
AQ2075="BSS Hardware Issue","RAN ISSUE",
AQ2075="Sites strategiques, MLL, Pylone, etc.","ENVTECH",
AQ2075="AKTIVCO DEFAUT GE &amp; POWER Cabinet","POWER ISSUE",
AQ2075="AKTIVCO Coupure ENEO &amp; Baisse de tension","POWER ISSUE",
AQ2075="Coupure ENEO &amp; Baisse de tension","POWER ISSUE",
AQ2075="Defaut GE &amp; POWER Cabinet","POWER ISSUE",
AQ2075="Sharing","POWER ISSUE",
AQ2075="Sites strategiques &amp; DataCenter","POWER ISSUE",
AQ2075="Exclu","Exclu",
AQ2075="SAT","TX ISSUE",
AQ2075="SPARE-ISSUE","SPARE-ISSUE",
AQ2075="Fiber CAmtel","TX ISSUE",
AQ2075="Fiber AOF","TX ISSUE",
AQ2075="Projet OCM (HUAWEI)","TRAVAUX-HUAWEI",
AQ2075="Projet OCM (NOKIA)","TRAVAUX -NOKIA",
AQ2075="ACCESS-ISSUE","ACCESS-ISSUE",
AQ2075="Projet OCM (ZTE, NOKIA, autres projets)","TRAVAUX OCM",
AQ2075="No root CAuse","No root cause",
AQ2075="ODU HS","TX ISSUE",
AQ2075="IP &amp; VLAN","TX ISSUE",
AQ2075="Warehouse HUAWEI","SPARE-ISSUE",
AQ2075="SPARE-HS","SPARE-ISSUE",
AQ2075="Power Telco","RAN ISSUE",AQ2075="no impacts","no impacts"
),"")</f>
        <v>No root cause</v>
      </c>
      <c r="AQ2075" s="67" t="s">
        <v>5344</v>
      </c>
      <c r="AR2075" s="48" t="str" cm="1">
        <f t="array" ref="AR2075">IFERROR(_xlfn.IFS(
AQ2075="MPR ISSUE","ACTIVE",
AQ2075="BSS Hardware Issue","ACTIVE",
AQ2075="Sites strategiques, MLL, Pylone, etc.","PASSIVE",
AQ2075="AKTIVCO DEFAUT GE &amp; POWER Cabinet","PASSIVE",
AQ2075="AKTIVCO Coupure ENEO &amp; Baisse de tension","PASSIVE",
AQ2075="Coupure ENEO &amp; Baisse de tension","PASSIVE",
AQ2075="Defaut GE &amp; POWER Cabinet","PASSIVE",
AQ2075="Sharing","PASSIVE",
AQ2075="Sites strategiques &amp; DataCenter","PASSIVE",
AQ2075="Exclu","Exclu",
AQ2075="SAT","ACTIVE",
AQ2075="SPARE-ISSUE","SPARE-ISSUE",
AQ2075="Fiber CAmtel","ACTIVE",
AQ2075="Fiber AOF","ACTIVE",
AQ2075="Projet OCM (HUAWEI)","PLANNED WORKS",
AQ2075="Projet OCM (NOKIA)","PLANNED WORKS",
AQ2075="ACCESS-ISSUE","ACCESS-ISSUE",
AQ2075="Projet OCM (ZTE, NOKIA, autres projets)","PLANNED WORKS",
AQ2075="No root CAuse","No root cause",
AQ2075="ODU HS","ACTIVE",
AQ2075="IP &amp; VLAN","ACTIVE",
AQ2075="Warehouse HUAWEI","SPARE-ISSUE",
AQ2075="SPARE-HS","SPARE-ISSUE",
AQ2075="Power Telco","ACTIVE", AQ2075="no impacts","no impacts"
),"")</f>
        <v>No root cause</v>
      </c>
      <c r="AS2075" s="92" t="s">
        <v>5537</v>
      </c>
      <c r="AT2075" s="98" t="s">
        <v>4447</v>
      </c>
      <c r="AV2075" s="17" t="s">
        <v>5537</v>
      </c>
      <c r="AW2075" s="7" t="s">
        <v>5537</v>
      </c>
      <c r="AX2075" s="6" t="s">
        <v>5537</v>
      </c>
      <c r="AY2075" s="7"/>
      <c r="AZ2075" s="3" t="s">
        <v>5537</v>
      </c>
      <c r="BA2075" s="18" t="s">
        <v>5537</v>
      </c>
      <c r="BB2075" s="18" t="s">
        <v>5537</v>
      </c>
      <c r="BC2075" s="18" t="s">
        <v>5537</v>
      </c>
      <c r="BD2075" s="18" t="s">
        <v>5537</v>
      </c>
      <c r="BE2075" s="18" t="s">
        <v>5537</v>
      </c>
      <c r="BF2075" s="18" t="s">
        <v>5537</v>
      </c>
      <c r="BG2075" s="18" t="s">
        <v>5537</v>
      </c>
      <c r="BH2075" s="18" t="s">
        <v>5537</v>
      </c>
      <c r="BI2075" s="18" t="s">
        <v>5537</v>
      </c>
      <c r="BJ2075" s="18" t="s">
        <v>5537</v>
      </c>
      <c r="BK2075" s="18" t="s">
        <v>5537</v>
      </c>
      <c r="BL2075" s="9" t="s">
        <v>5537</v>
      </c>
      <c r="BM2075" s="14" t="s">
        <v>5537</v>
      </c>
      <c r="BN2075" s="14" t="s">
        <v>5537</v>
      </c>
      <c r="BO2075" s="14" t="str">
        <f>_xlfn.XLOOKUP(B2075,'[4]cell downs 18042026 17h'!$B:$B,'[4]cell downs 18042026 17h'!$B:$B,"")</f>
        <v/>
      </c>
      <c r="BP2075" s="14" t="str">
        <f>_xlfn.XLOOKUP(B2075,'[5]Cells Huawei 19042026 15h'!$B:$B,'[5]Cells Huawei 19042026 15h'!$B:$B,"")</f>
        <v/>
      </c>
      <c r="BQ2075" s="9" t="str">
        <f>_xlfn.XLOOKUP(B2075,'[6]cells down 19042026 9H40'!$B:$B,'[6]cells down 19042026 9H40'!$B:$B,"")</f>
        <v/>
      </c>
      <c r="BR2075" s="9" t="s">
        <v>5537</v>
      </c>
      <c r="BS2075" s="9" t="s">
        <v>12</v>
      </c>
      <c r="BT2075" s="108"/>
    </row>
    <row r="2076" spans="1:72" s="9" customFormat="1" x14ac:dyDescent="0.35">
      <c r="A2076" s="1" t="s">
        <v>4452</v>
      </c>
      <c r="B2076" s="8" t="s">
        <v>4453</v>
      </c>
      <c r="C2076" s="3" t="str">
        <f>_xlfn.XLOOKUP(B2076,'[1]daily break down'!$D:$D,'[1]daily break down'!$E:$E,"")</f>
        <v>OUEST</v>
      </c>
      <c r="D2076" s="1" t="s">
        <v>357</v>
      </c>
      <c r="E2076" s="1" t="s">
        <v>122</v>
      </c>
      <c r="F2076" s="3" t="s">
        <v>102</v>
      </c>
      <c r="G2076" s="1" t="s">
        <v>4454</v>
      </c>
      <c r="H2076" s="32" t="str">
        <f>_xlfn.XLOOKUP(B2076,[2]CALCULATION!$B:$B,[2]CALCULATION!$H:$H,"")</f>
        <v>HUAWEI</v>
      </c>
      <c r="I2076" s="28">
        <v>0</v>
      </c>
      <c r="J2076" s="28">
        <v>0</v>
      </c>
      <c r="K2076" s="28">
        <v>0</v>
      </c>
      <c r="L2076" s="28">
        <v>0</v>
      </c>
      <c r="M2076" s="28">
        <v>0</v>
      </c>
      <c r="N2076" s="28">
        <v>0</v>
      </c>
      <c r="O2076" s="28">
        <v>0</v>
      </c>
      <c r="P2076" s="28">
        <v>0</v>
      </c>
      <c r="Q2076" s="28">
        <v>0</v>
      </c>
      <c r="R2076" s="28">
        <v>0</v>
      </c>
      <c r="S2076" s="93">
        <v>0</v>
      </c>
      <c r="T2076" s="93">
        <f>_xlfn.XLOOKUP(B2076,'[3]Nur des jours'!$B:$B,'[3]Nur des jours'!$U:$U,"")</f>
        <v>0</v>
      </c>
      <c r="U2076" s="93">
        <v>0</v>
      </c>
      <c r="V2076" s="93">
        <v>0</v>
      </c>
      <c r="W2076" s="93">
        <v>0</v>
      </c>
      <c r="X2076" s="93">
        <v>0</v>
      </c>
      <c r="Y2076" s="93">
        <v>0</v>
      </c>
      <c r="Z2076" s="93">
        <v>0</v>
      </c>
      <c r="AA2076" s="93">
        <v>0</v>
      </c>
      <c r="AB2076" s="93">
        <v>0</v>
      </c>
      <c r="AC2076" s="93"/>
      <c r="AD2076" s="93">
        <v>0</v>
      </c>
      <c r="AE2076" s="93">
        <v>0</v>
      </c>
      <c r="AF2076" s="93">
        <v>0</v>
      </c>
      <c r="AG2076" s="93"/>
      <c r="AH2076" s="93">
        <v>0</v>
      </c>
      <c r="AI2076" s="93">
        <v>0</v>
      </c>
      <c r="AJ2076" s="93">
        <v>0</v>
      </c>
      <c r="AK2076" s="93">
        <v>0</v>
      </c>
      <c r="AL2076" s="93">
        <v>0</v>
      </c>
      <c r="AM2076" s="49" t="s">
        <v>5559</v>
      </c>
      <c r="AN2076" s="49"/>
      <c r="AO2076" s="48" t="str" cm="1">
        <f t="array" ref="AO2076">IFERROR(_xlfn.IFS(
AQ2076="MPR ISSUE","PDH",
AQ2076="BSS Hardware Issue","BSS",
AQ2076="Sites strategiques, MLL, Pylone, etc.","ENVTECH",
AQ2076="AKTIVCO DEFAUT GE &amp; POWER Cabinet","AKTIVCO",
AQ2076="AKTIVCO Coupure ENEO &amp; Baisse de tension","AKTIVCO GRID ONLY",
AQ2076="Coupure ENEO &amp; Baisse de tension","IHS GRID ONLY",
AQ2076="Defaut GE &amp; POWER Cabinet","IHS",
AQ2076="Sharing","Partners",
AQ2076="Sites strategiques &amp; DataCenter","SST &amp; DC",
AQ2076="Exclu","Exclu",
AQ2076="SAT","SAT",
AQ2076="SPARE-ISSUE","SPARE-ISSUE",
AQ2076="Fiber CAmtel","TRANS_FO_CAMTEL",
AQ2076="Fiber AOF","Fiber AOF",
AQ2076="Projet OCM (HUAWEI)","TRAVAUX-HUAWEI",
AQ2076="Projet OCM (NOKIA)","TRAVAUX-NOKIA",
AQ2076="ACCESS-ISSUE","ACCESS-ISSUE",
AQ2076="Projet OCM (ZTE, NOKIA, autres projets)","TRAVAUX OCM",
AQ2076="No root CAuse","No root cause",
AQ2076="ODU HS","PDH",
AQ2076="IP &amp; VLAN","PDH",
AQ2076="Warehouse HUAWEI","SPARE-ISSUE",
AQ2076="SPARE-HS","SPARE-ISSUE",
AQ2076="Power Telco","BSS",AQ2076="no impacts","no impacts"
),"")</f>
        <v>No root cause</v>
      </c>
      <c r="AP2076" s="48" t="str" cm="1">
        <f t="array" ref="AP2076">IFERROR(_xlfn.IFS(
AQ2076="MPR ISSUE","TX ISSUE",
AQ2076="BSS Hardware Issue","RAN ISSUE",
AQ2076="Sites strategiques, MLL, Pylone, etc.","ENVTECH",
AQ2076="AKTIVCO DEFAUT GE &amp; POWER Cabinet","POWER ISSUE",
AQ2076="AKTIVCO Coupure ENEO &amp; Baisse de tension","POWER ISSUE",
AQ2076="Coupure ENEO &amp; Baisse de tension","POWER ISSUE",
AQ2076="Defaut GE &amp; POWER Cabinet","POWER ISSUE",
AQ2076="Sharing","POWER ISSUE",
AQ2076="Sites strategiques &amp; DataCenter","POWER ISSUE",
AQ2076="Exclu","Exclu",
AQ2076="SAT","TX ISSUE",
AQ2076="SPARE-ISSUE","SPARE-ISSUE",
AQ2076="Fiber CAmtel","TX ISSUE",
AQ2076="Fiber AOF","TX ISSUE",
AQ2076="Projet OCM (HUAWEI)","TRAVAUX-HUAWEI",
AQ2076="Projet OCM (NOKIA)","TRAVAUX -NOKIA",
AQ2076="ACCESS-ISSUE","ACCESS-ISSUE",
AQ2076="Projet OCM (ZTE, NOKIA, autres projets)","TRAVAUX OCM",
AQ2076="No root CAuse","No root cause",
AQ2076="ODU HS","TX ISSUE",
AQ2076="IP &amp; VLAN","TX ISSUE",
AQ2076="Warehouse HUAWEI","SPARE-ISSUE",
AQ2076="SPARE-HS","SPARE-ISSUE",
AQ2076="Power Telco","RAN ISSUE",AQ2076="no impacts","no impacts"
),"")</f>
        <v>No root cause</v>
      </c>
      <c r="AQ2076" s="67" t="s">
        <v>5344</v>
      </c>
      <c r="AR2076" s="48" t="str" cm="1">
        <f t="array" ref="AR2076">IFERROR(_xlfn.IFS(
AQ2076="MPR ISSUE","ACTIVE",
AQ2076="BSS Hardware Issue","ACTIVE",
AQ2076="Sites strategiques, MLL, Pylone, etc.","PASSIVE",
AQ2076="AKTIVCO DEFAUT GE &amp; POWER Cabinet","PASSIVE",
AQ2076="AKTIVCO Coupure ENEO &amp; Baisse de tension","PASSIVE",
AQ2076="Coupure ENEO &amp; Baisse de tension","PASSIVE",
AQ2076="Defaut GE &amp; POWER Cabinet","PASSIVE",
AQ2076="Sharing","PASSIVE",
AQ2076="Sites strategiques &amp; DataCenter","PASSIVE",
AQ2076="Exclu","Exclu",
AQ2076="SAT","ACTIVE",
AQ2076="SPARE-ISSUE","SPARE-ISSUE",
AQ2076="Fiber CAmtel","ACTIVE",
AQ2076="Fiber AOF","ACTIVE",
AQ2076="Projet OCM (HUAWEI)","PLANNED WORKS",
AQ2076="Projet OCM (NOKIA)","PLANNED WORKS",
AQ2076="ACCESS-ISSUE","ACCESS-ISSUE",
AQ2076="Projet OCM (ZTE, NOKIA, autres projets)","PLANNED WORKS",
AQ2076="No root CAuse","No root cause",
AQ2076="ODU HS","ACTIVE",
AQ2076="IP &amp; VLAN","ACTIVE",
AQ2076="Warehouse HUAWEI","SPARE-ISSUE",
AQ2076="SPARE-HS","SPARE-ISSUE",
AQ2076="Power Telco","ACTIVE", AQ2076="no impacts","no impacts"
),"")</f>
        <v>No root cause</v>
      </c>
      <c r="AS2076" s="92" t="s">
        <v>5537</v>
      </c>
      <c r="AT2076" s="98" t="s">
        <v>4453</v>
      </c>
      <c r="AV2076" s="17" t="s">
        <v>5537</v>
      </c>
      <c r="AW2076" s="7" t="s">
        <v>5537</v>
      </c>
      <c r="AX2076" s="6" t="s">
        <v>5537</v>
      </c>
      <c r="AY2076" s="7"/>
      <c r="AZ2076" s="3" t="s">
        <v>5537</v>
      </c>
      <c r="BA2076" s="18" t="s">
        <v>5537</v>
      </c>
      <c r="BB2076" s="18" t="s">
        <v>5537</v>
      </c>
      <c r="BC2076" s="18" t="s">
        <v>5537</v>
      </c>
      <c r="BD2076" s="18" t="s">
        <v>5537</v>
      </c>
      <c r="BE2076" s="18" t="s">
        <v>5537</v>
      </c>
      <c r="BF2076" s="18" t="s">
        <v>5537</v>
      </c>
      <c r="BG2076" s="18" t="s">
        <v>5537</v>
      </c>
      <c r="BH2076" s="18" t="s">
        <v>5537</v>
      </c>
      <c r="BI2076" s="18" t="s">
        <v>5537</v>
      </c>
      <c r="BJ2076" s="18" t="s">
        <v>5537</v>
      </c>
      <c r="BK2076" s="18" t="s">
        <v>5537</v>
      </c>
      <c r="BL2076" s="9" t="s">
        <v>5537</v>
      </c>
      <c r="BM2076" s="14" t="s">
        <v>5537</v>
      </c>
      <c r="BN2076" s="14" t="s">
        <v>5537</v>
      </c>
      <c r="BO2076" s="14" t="str">
        <f>_xlfn.XLOOKUP(B2076,'[4]cell downs 18042026 17h'!$B:$B,'[4]cell downs 18042026 17h'!$B:$B,"")</f>
        <v/>
      </c>
      <c r="BP2076" s="14" t="str">
        <f>_xlfn.XLOOKUP(B2076,'[5]Cells Huawei 19042026 15h'!$B:$B,'[5]Cells Huawei 19042026 15h'!$B:$B,"")</f>
        <v/>
      </c>
      <c r="BQ2076" s="9" t="str">
        <f>_xlfn.XLOOKUP(B2076,'[6]cells down 19042026 9H40'!$B:$B,'[6]cells down 19042026 9H40'!$B:$B,"")</f>
        <v/>
      </c>
      <c r="BR2076" s="9" t="s">
        <v>5537</v>
      </c>
      <c r="BS2076" s="9" t="s">
        <v>5537</v>
      </c>
      <c r="BT2076" s="108"/>
    </row>
    <row r="2077" spans="1:72" s="9" customFormat="1" x14ac:dyDescent="0.35">
      <c r="A2077" s="1" t="s">
        <v>4455</v>
      </c>
      <c r="B2077" s="8" t="s">
        <v>4456</v>
      </c>
      <c r="C2077" s="3" t="str">
        <f>_xlfn.XLOOKUP(B2077,'[1]daily break down'!$D:$D,'[1]daily break down'!$E:$E,"")</f>
        <v>CENTRE</v>
      </c>
      <c r="D2077" s="1" t="s">
        <v>11</v>
      </c>
      <c r="E2077" s="1" t="s">
        <v>12</v>
      </c>
      <c r="F2077" s="3" t="s">
        <v>69</v>
      </c>
      <c r="G2077" s="1" t="s">
        <v>4457</v>
      </c>
      <c r="H2077" s="34" t="str">
        <f>_xlfn.XLOOKUP(B2077,[2]CALCULATION!$B:$B,[2]CALCULATION!$H:$H,"")</f>
        <v>ZTE</v>
      </c>
      <c r="I2077" s="28">
        <v>0</v>
      </c>
      <c r="J2077" s="28">
        <v>0</v>
      </c>
      <c r="K2077" s="28">
        <v>0</v>
      </c>
      <c r="L2077" s="28">
        <v>0</v>
      </c>
      <c r="M2077" s="28">
        <v>0</v>
      </c>
      <c r="N2077" s="28">
        <v>0</v>
      </c>
      <c r="O2077" s="28">
        <v>0</v>
      </c>
      <c r="P2077" s="28">
        <v>0</v>
      </c>
      <c r="Q2077" s="28">
        <v>0</v>
      </c>
      <c r="R2077" s="28">
        <v>0</v>
      </c>
      <c r="S2077" s="93">
        <v>0</v>
      </c>
      <c r="T2077" s="93">
        <f>_xlfn.XLOOKUP(B2077,'[3]Nur des jours'!$B:$B,'[3]Nur des jours'!$U:$U,"")</f>
        <v>0</v>
      </c>
      <c r="U2077" s="93">
        <v>0</v>
      </c>
      <c r="V2077" s="93">
        <v>0</v>
      </c>
      <c r="W2077" s="93">
        <v>0</v>
      </c>
      <c r="X2077" s="93">
        <v>0</v>
      </c>
      <c r="Y2077" s="93">
        <v>0</v>
      </c>
      <c r="Z2077" s="93">
        <v>0</v>
      </c>
      <c r="AA2077" s="93">
        <v>0</v>
      </c>
      <c r="AB2077" s="93">
        <v>0</v>
      </c>
      <c r="AC2077" s="93"/>
      <c r="AD2077" s="93">
        <v>0</v>
      </c>
      <c r="AE2077" s="93">
        <v>0</v>
      </c>
      <c r="AF2077" s="93">
        <v>0</v>
      </c>
      <c r="AG2077" s="93"/>
      <c r="AH2077" s="93">
        <v>0</v>
      </c>
      <c r="AI2077" s="93">
        <v>0</v>
      </c>
      <c r="AJ2077" s="93">
        <v>0</v>
      </c>
      <c r="AK2077" s="93">
        <v>0</v>
      </c>
      <c r="AL2077" s="93">
        <v>0</v>
      </c>
      <c r="AM2077" s="49" t="s">
        <v>5559</v>
      </c>
      <c r="AN2077" s="49"/>
      <c r="AO2077" s="48" t="str" cm="1">
        <f t="array" ref="AO2077">IFERROR(_xlfn.IFS(
AQ2077="MPR ISSUE","PDH",
AQ2077="BSS Hardware Issue","BSS",
AQ2077="Sites strategiques, MLL, Pylone, etc.","ENVTECH",
AQ2077="AKTIVCO DEFAUT GE &amp; POWER Cabinet","AKTIVCO",
AQ2077="AKTIVCO Coupure ENEO &amp; Baisse de tension","AKTIVCO GRID ONLY",
AQ2077="Coupure ENEO &amp; Baisse de tension","IHS GRID ONLY",
AQ2077="Defaut GE &amp; POWER Cabinet","IHS",
AQ2077="Sharing","Partners",
AQ2077="Sites strategiques &amp; DataCenter","SST &amp; DC",
AQ2077="Exclu","Exclu",
AQ2077="SAT","SAT",
AQ2077="SPARE-ISSUE","SPARE-ISSUE",
AQ2077="Fiber CAmtel","TRANS_FO_CAMTEL",
AQ2077="Fiber AOF","Fiber AOF",
AQ2077="Projet OCM (HUAWEI)","TRAVAUX-HUAWEI",
AQ2077="Projet OCM (NOKIA)","TRAVAUX-NOKIA",
AQ2077="ACCESS-ISSUE","ACCESS-ISSUE",
AQ2077="Projet OCM (ZTE, NOKIA, autres projets)","TRAVAUX OCM",
AQ2077="No root CAuse","No root cause",
AQ2077="ODU HS","PDH",
AQ2077="IP &amp; VLAN","PDH",
AQ2077="Warehouse HUAWEI","SPARE-ISSUE",
AQ2077="SPARE-HS","SPARE-ISSUE",
AQ2077="Power Telco","BSS",AQ2077="no impacts","no impacts"
),"")</f>
        <v>No root cause</v>
      </c>
      <c r="AP2077" s="48" t="str" cm="1">
        <f t="array" ref="AP2077">IFERROR(_xlfn.IFS(
AQ2077="MPR ISSUE","TX ISSUE",
AQ2077="BSS Hardware Issue","RAN ISSUE",
AQ2077="Sites strategiques, MLL, Pylone, etc.","ENVTECH",
AQ2077="AKTIVCO DEFAUT GE &amp; POWER Cabinet","POWER ISSUE",
AQ2077="AKTIVCO Coupure ENEO &amp; Baisse de tension","POWER ISSUE",
AQ2077="Coupure ENEO &amp; Baisse de tension","POWER ISSUE",
AQ2077="Defaut GE &amp; POWER Cabinet","POWER ISSUE",
AQ2077="Sharing","POWER ISSUE",
AQ2077="Sites strategiques &amp; DataCenter","POWER ISSUE",
AQ2077="Exclu","Exclu",
AQ2077="SAT","TX ISSUE",
AQ2077="SPARE-ISSUE","SPARE-ISSUE",
AQ2077="Fiber CAmtel","TX ISSUE",
AQ2077="Fiber AOF","TX ISSUE",
AQ2077="Projet OCM (HUAWEI)","TRAVAUX-HUAWEI",
AQ2077="Projet OCM (NOKIA)","TRAVAUX -NOKIA",
AQ2077="ACCESS-ISSUE","ACCESS-ISSUE",
AQ2077="Projet OCM (ZTE, NOKIA, autres projets)","TRAVAUX OCM",
AQ2077="No root CAuse","No root cause",
AQ2077="ODU HS","TX ISSUE",
AQ2077="IP &amp; VLAN","TX ISSUE",
AQ2077="Warehouse HUAWEI","SPARE-ISSUE",
AQ2077="SPARE-HS","SPARE-ISSUE",
AQ2077="Power Telco","RAN ISSUE",AQ2077="no impacts","no impacts"
),"")</f>
        <v>No root cause</v>
      </c>
      <c r="AQ2077" s="126" t="s">
        <v>5344</v>
      </c>
      <c r="AR2077" s="48" t="str" cm="1">
        <f t="array" ref="AR2077">IFERROR(_xlfn.IFS(
AQ2077="MPR ISSUE","ACTIVE",
AQ2077="BSS Hardware Issue","ACTIVE",
AQ2077="Sites strategiques, MLL, Pylone, etc.","PASSIVE",
AQ2077="AKTIVCO DEFAUT GE &amp; POWER Cabinet","PASSIVE",
AQ2077="AKTIVCO Coupure ENEO &amp; Baisse de tension","PASSIVE",
AQ2077="Coupure ENEO &amp; Baisse de tension","PASSIVE",
AQ2077="Defaut GE &amp; POWER Cabinet","PASSIVE",
AQ2077="Sharing","PASSIVE",
AQ2077="Sites strategiques &amp; DataCenter","PASSIVE",
AQ2077="Exclu","Exclu",
AQ2077="SAT","ACTIVE",
AQ2077="SPARE-ISSUE","SPARE-ISSUE",
AQ2077="Fiber CAmtel","ACTIVE",
AQ2077="Fiber AOF","ACTIVE",
AQ2077="Projet OCM (HUAWEI)","PLANNED WORKS",
AQ2077="Projet OCM (NOKIA)","PLANNED WORKS",
AQ2077="ACCESS-ISSUE","ACCESS-ISSUE",
AQ2077="Projet OCM (ZTE, NOKIA, autres projets)","PLANNED WORKS",
AQ2077="No root CAuse","No root cause",
AQ2077="ODU HS","ACTIVE",
AQ2077="IP &amp; VLAN","ACTIVE",
AQ2077="Warehouse HUAWEI","SPARE-ISSUE",
AQ2077="SPARE-HS","SPARE-ISSUE",
AQ2077="Power Telco","ACTIVE", AQ2077="no impacts","no impacts"
),"")</f>
        <v>No root cause</v>
      </c>
      <c r="AS2077" s="92" t="s">
        <v>5537</v>
      </c>
      <c r="AT2077" s="98" t="s">
        <v>4456</v>
      </c>
      <c r="AV2077" s="17" t="s">
        <v>5537</v>
      </c>
      <c r="AW2077" s="7" t="s">
        <v>5537</v>
      </c>
      <c r="AX2077" s="6" t="s">
        <v>5537</v>
      </c>
      <c r="AY2077" s="7"/>
      <c r="AZ2077" s="3" t="s">
        <v>5537</v>
      </c>
      <c r="BA2077" s="18" t="s">
        <v>5537</v>
      </c>
      <c r="BB2077" s="18" t="s">
        <v>5537</v>
      </c>
      <c r="BC2077" s="18" t="s">
        <v>5537</v>
      </c>
      <c r="BD2077" s="18" t="s">
        <v>5537</v>
      </c>
      <c r="BE2077" s="18" t="s">
        <v>5537</v>
      </c>
      <c r="BF2077" s="18" t="s">
        <v>5537</v>
      </c>
      <c r="BG2077" s="18" t="s">
        <v>5537</v>
      </c>
      <c r="BH2077" s="18" t="s">
        <v>5537</v>
      </c>
      <c r="BI2077" s="18" t="s">
        <v>5537</v>
      </c>
      <c r="BJ2077" s="18" t="s">
        <v>5537</v>
      </c>
      <c r="BK2077" s="18" t="s">
        <v>5537</v>
      </c>
      <c r="BL2077" s="9" t="s">
        <v>5537</v>
      </c>
      <c r="BM2077" s="14" t="s">
        <v>5537</v>
      </c>
      <c r="BN2077" s="14" t="s">
        <v>5537</v>
      </c>
      <c r="BO2077" s="14" t="str">
        <f>_xlfn.XLOOKUP(B2077,'[4]cell downs 18042026 17h'!$B:$B,'[4]cell downs 18042026 17h'!$B:$B,"")</f>
        <v/>
      </c>
      <c r="BP2077" s="14" t="str">
        <f>_xlfn.XLOOKUP(B2077,'[5]Cells Huawei 19042026 15h'!$B:$B,'[5]Cells Huawei 19042026 15h'!$B:$B,"")</f>
        <v/>
      </c>
      <c r="BQ2077" s="9" t="str">
        <f>_xlfn.XLOOKUP(B2077,'[6]cells down 19042026 9H40'!$B:$B,'[6]cells down 19042026 9H40'!$B:$B,"")</f>
        <v/>
      </c>
      <c r="BR2077" s="9" t="s">
        <v>4456</v>
      </c>
      <c r="BS2077" s="9" t="s">
        <v>5537</v>
      </c>
      <c r="BT2077" s="108"/>
    </row>
    <row r="2078" spans="1:72" s="9" customFormat="1" x14ac:dyDescent="0.35">
      <c r="A2078" s="1" t="s">
        <v>4459</v>
      </c>
      <c r="B2078" s="8" t="s">
        <v>4460</v>
      </c>
      <c r="C2078" s="3" t="str">
        <f>_xlfn.XLOOKUP(B2078,'[1]daily break down'!$D:$D,'[1]daily break down'!$E:$E,"")</f>
        <v>LITTORAL</v>
      </c>
      <c r="D2078" s="1" t="s">
        <v>11</v>
      </c>
      <c r="E2078" s="1" t="s">
        <v>12</v>
      </c>
      <c r="F2078" s="3" t="s">
        <v>31</v>
      </c>
      <c r="G2078" s="1" t="s">
        <v>4461</v>
      </c>
      <c r="H2078" s="34" t="str">
        <f>_xlfn.XLOOKUP(B2078,[2]CALCULATION!$B:$B,[2]CALCULATION!$H:$H,"")</f>
        <v>ZTE</v>
      </c>
      <c r="I2078" s="28">
        <v>0</v>
      </c>
      <c r="J2078" s="28">
        <v>0</v>
      </c>
      <c r="K2078" s="28">
        <v>0</v>
      </c>
      <c r="L2078" s="28">
        <v>0</v>
      </c>
      <c r="M2078" s="28">
        <v>0</v>
      </c>
      <c r="N2078" s="28">
        <v>0</v>
      </c>
      <c r="O2078" s="28">
        <v>0</v>
      </c>
      <c r="P2078" s="28">
        <v>0</v>
      </c>
      <c r="Q2078" s="28">
        <v>0</v>
      </c>
      <c r="R2078" s="28">
        <v>0</v>
      </c>
      <c r="S2078" s="93">
        <v>0</v>
      </c>
      <c r="T2078" s="93">
        <f>_xlfn.XLOOKUP(B2078,'[3]Nur des jours'!$B:$B,'[3]Nur des jours'!$U:$U,"")</f>
        <v>0</v>
      </c>
      <c r="U2078" s="93">
        <v>0</v>
      </c>
      <c r="V2078" s="93">
        <v>0</v>
      </c>
      <c r="W2078" s="93">
        <v>0</v>
      </c>
      <c r="X2078" s="93">
        <v>0</v>
      </c>
      <c r="Y2078" s="93">
        <v>0</v>
      </c>
      <c r="Z2078" s="93">
        <v>0</v>
      </c>
      <c r="AA2078" s="93">
        <v>0</v>
      </c>
      <c r="AB2078" s="93">
        <v>0</v>
      </c>
      <c r="AC2078" s="93"/>
      <c r="AD2078" s="93">
        <v>0</v>
      </c>
      <c r="AE2078" s="93">
        <v>0</v>
      </c>
      <c r="AF2078" s="93">
        <v>0</v>
      </c>
      <c r="AG2078" s="93"/>
      <c r="AH2078" s="93">
        <v>0</v>
      </c>
      <c r="AI2078" s="93">
        <v>0</v>
      </c>
      <c r="AJ2078" s="93">
        <v>0</v>
      </c>
      <c r="AK2078" s="93">
        <v>0</v>
      </c>
      <c r="AL2078" s="93">
        <v>0</v>
      </c>
      <c r="AM2078" s="49" t="s">
        <v>5559</v>
      </c>
      <c r="AN2078" s="49"/>
      <c r="AO2078" s="48" t="str" cm="1">
        <f t="array" ref="AO2078">IFERROR(_xlfn.IFS(
AQ2078="MPR ISSUE","PDH",
AQ2078="BSS Hardware Issue","BSS",
AQ2078="Sites strategiques, MLL, Pylone, etc.","ENVTECH",
AQ2078="AKTIVCO DEFAUT GE &amp; POWER Cabinet","AKTIVCO",
AQ2078="AKTIVCO Coupure ENEO &amp; Baisse de tension","AKTIVCO GRID ONLY",
AQ2078="Coupure ENEO &amp; Baisse de tension","IHS GRID ONLY",
AQ2078="Defaut GE &amp; POWER Cabinet","IHS",
AQ2078="Sharing","Partners",
AQ2078="Sites strategiques &amp; DataCenter","SST &amp; DC",
AQ2078="Exclu","Exclu",
AQ2078="SAT","SAT",
AQ2078="SPARE-ISSUE","SPARE-ISSUE",
AQ2078="Fiber CAmtel","TRANS_FO_CAMTEL",
AQ2078="Fiber AOF","Fiber AOF",
AQ2078="Projet OCM (HUAWEI)","TRAVAUX-HUAWEI",
AQ2078="Projet OCM (NOKIA)","TRAVAUX-NOKIA",
AQ2078="ACCESS-ISSUE","ACCESS-ISSUE",
AQ2078="Projet OCM (ZTE, NOKIA, autres projets)","TRAVAUX OCM",
AQ2078="No root CAuse","No root cause",
AQ2078="ODU HS","PDH",
AQ2078="IP &amp; VLAN","PDH",
AQ2078="Warehouse HUAWEI","SPARE-ISSUE",
AQ2078="SPARE-HS","SPARE-ISSUE",
AQ2078="Power Telco","BSS",AQ2078="no impacts","no impacts"
),"")</f>
        <v>No root cause</v>
      </c>
      <c r="AP2078" s="48" t="str" cm="1">
        <f t="array" ref="AP2078">IFERROR(_xlfn.IFS(
AQ2078="MPR ISSUE","TX ISSUE",
AQ2078="BSS Hardware Issue","RAN ISSUE",
AQ2078="Sites strategiques, MLL, Pylone, etc.","ENVTECH",
AQ2078="AKTIVCO DEFAUT GE &amp; POWER Cabinet","POWER ISSUE",
AQ2078="AKTIVCO Coupure ENEO &amp; Baisse de tension","POWER ISSUE",
AQ2078="Coupure ENEO &amp; Baisse de tension","POWER ISSUE",
AQ2078="Defaut GE &amp; POWER Cabinet","POWER ISSUE",
AQ2078="Sharing","POWER ISSUE",
AQ2078="Sites strategiques &amp; DataCenter","POWER ISSUE",
AQ2078="Exclu","Exclu",
AQ2078="SAT","TX ISSUE",
AQ2078="SPARE-ISSUE","SPARE-ISSUE",
AQ2078="Fiber CAmtel","TX ISSUE",
AQ2078="Fiber AOF","TX ISSUE",
AQ2078="Projet OCM (HUAWEI)","TRAVAUX-HUAWEI",
AQ2078="Projet OCM (NOKIA)","TRAVAUX -NOKIA",
AQ2078="ACCESS-ISSUE","ACCESS-ISSUE",
AQ2078="Projet OCM (ZTE, NOKIA, autres projets)","TRAVAUX OCM",
AQ2078="No root CAuse","No root cause",
AQ2078="ODU HS","TX ISSUE",
AQ2078="IP &amp; VLAN","TX ISSUE",
AQ2078="Warehouse HUAWEI","SPARE-ISSUE",
AQ2078="SPARE-HS","SPARE-ISSUE",
AQ2078="Power Telco","RAN ISSUE",AQ2078="no impacts","no impacts"
),"")</f>
        <v>No root cause</v>
      </c>
      <c r="AQ2078" s="126" t="s">
        <v>5344</v>
      </c>
      <c r="AR2078" s="48" t="str" cm="1">
        <f t="array" ref="AR2078">IFERROR(_xlfn.IFS(
AQ2078="MPR ISSUE","ACTIVE",
AQ2078="BSS Hardware Issue","ACTIVE",
AQ2078="Sites strategiques, MLL, Pylone, etc.","PASSIVE",
AQ2078="AKTIVCO DEFAUT GE &amp; POWER Cabinet","PASSIVE",
AQ2078="AKTIVCO Coupure ENEO &amp; Baisse de tension","PASSIVE",
AQ2078="Coupure ENEO &amp; Baisse de tension","PASSIVE",
AQ2078="Defaut GE &amp; POWER Cabinet","PASSIVE",
AQ2078="Sharing","PASSIVE",
AQ2078="Sites strategiques &amp; DataCenter","PASSIVE",
AQ2078="Exclu","Exclu",
AQ2078="SAT","ACTIVE",
AQ2078="SPARE-ISSUE","SPARE-ISSUE",
AQ2078="Fiber CAmtel","ACTIVE",
AQ2078="Fiber AOF","ACTIVE",
AQ2078="Projet OCM (HUAWEI)","PLANNED WORKS",
AQ2078="Projet OCM (NOKIA)","PLANNED WORKS",
AQ2078="ACCESS-ISSUE","ACCESS-ISSUE",
AQ2078="Projet OCM (ZTE, NOKIA, autres projets)","PLANNED WORKS",
AQ2078="No root CAuse","No root cause",
AQ2078="ODU HS","ACTIVE",
AQ2078="IP &amp; VLAN","ACTIVE",
AQ2078="Warehouse HUAWEI","SPARE-ISSUE",
AQ2078="SPARE-HS","SPARE-ISSUE",
AQ2078="Power Telco","ACTIVE", AQ2078="no impacts","no impacts"
),"")</f>
        <v>No root cause</v>
      </c>
      <c r="AS2078" s="92" t="s">
        <v>5537</v>
      </c>
      <c r="AT2078" s="98" t="s">
        <v>4460</v>
      </c>
      <c r="AV2078" s="17" t="s">
        <v>5537</v>
      </c>
      <c r="AW2078" s="7" t="s">
        <v>5537</v>
      </c>
      <c r="AX2078" s="6" t="s">
        <v>5537</v>
      </c>
      <c r="AY2078" s="7"/>
      <c r="AZ2078" s="3" t="s">
        <v>5537</v>
      </c>
      <c r="BA2078" s="18" t="s">
        <v>5537</v>
      </c>
      <c r="BB2078" s="18" t="s">
        <v>5537</v>
      </c>
      <c r="BC2078" s="18" t="s">
        <v>5537</v>
      </c>
      <c r="BD2078" s="18" t="s">
        <v>5537</v>
      </c>
      <c r="BE2078" s="18" t="s">
        <v>5537</v>
      </c>
      <c r="BF2078" s="18" t="s">
        <v>5537</v>
      </c>
      <c r="BG2078" s="18" t="s">
        <v>5537</v>
      </c>
      <c r="BH2078" s="18" t="s">
        <v>5537</v>
      </c>
      <c r="BI2078" s="18" t="s">
        <v>5537</v>
      </c>
      <c r="BJ2078" s="18" t="s">
        <v>5537</v>
      </c>
      <c r="BK2078" s="18" t="s">
        <v>5537</v>
      </c>
      <c r="BL2078" s="9" t="s">
        <v>5537</v>
      </c>
      <c r="BM2078" s="14" t="s">
        <v>5537</v>
      </c>
      <c r="BN2078" s="14" t="s">
        <v>5537</v>
      </c>
      <c r="BO2078" s="14" t="str">
        <f>_xlfn.XLOOKUP(B2078,'[4]cell downs 18042026 17h'!$B:$B,'[4]cell downs 18042026 17h'!$B:$B,"")</f>
        <v/>
      </c>
      <c r="BP2078" s="14" t="str">
        <f>_xlfn.XLOOKUP(B2078,'[5]Cells Huawei 19042026 15h'!$B:$B,'[5]Cells Huawei 19042026 15h'!$B:$B,"")</f>
        <v/>
      </c>
      <c r="BQ2078" s="9" t="str">
        <f>_xlfn.XLOOKUP(B2078,'[6]cells down 19042026 9H40'!$B:$B,'[6]cells down 19042026 9H40'!$B:$B,"")</f>
        <v/>
      </c>
      <c r="BR2078" s="9" t="s">
        <v>4460</v>
      </c>
      <c r="BS2078" s="9" t="s">
        <v>12</v>
      </c>
      <c r="BT2078" s="108"/>
    </row>
    <row r="2079" spans="1:72" s="9" customFormat="1" x14ac:dyDescent="0.35">
      <c r="A2079" s="1" t="s">
        <v>4295</v>
      </c>
      <c r="B2079" s="87" t="s">
        <v>4473</v>
      </c>
      <c r="C2079" s="3" t="str">
        <f>_xlfn.XLOOKUP(B2079,'[1]daily break down'!$D:$D,'[1]daily break down'!$E:$E,"")</f>
        <v>CENTRE</v>
      </c>
      <c r="D2079" s="1" t="s">
        <v>11</v>
      </c>
      <c r="E2079" s="1" t="s">
        <v>12</v>
      </c>
      <c r="F2079" s="3" t="s">
        <v>37</v>
      </c>
      <c r="G2079" s="1" t="s">
        <v>4295</v>
      </c>
      <c r="H2079" s="34" t="str">
        <f>_xlfn.XLOOKUP(B2079,[2]CALCULATION!$B:$B,[2]CALCULATION!$H:$H,"")</f>
        <v>ZTE</v>
      </c>
      <c r="I2079" s="28">
        <v>0</v>
      </c>
      <c r="J2079" s="28">
        <v>0</v>
      </c>
      <c r="K2079" s="28">
        <v>0</v>
      </c>
      <c r="L2079" s="28">
        <v>0</v>
      </c>
      <c r="M2079" s="28">
        <v>0</v>
      </c>
      <c r="N2079" s="28">
        <v>0</v>
      </c>
      <c r="O2079" s="28">
        <v>0</v>
      </c>
      <c r="P2079" s="28">
        <v>0</v>
      </c>
      <c r="Q2079" s="28">
        <v>0</v>
      </c>
      <c r="R2079" s="28">
        <v>0</v>
      </c>
      <c r="S2079" s="93">
        <v>0</v>
      </c>
      <c r="T2079" s="93">
        <f>_xlfn.XLOOKUP(B2079,'[3]Nur des jours'!$B:$B,'[3]Nur des jours'!$U:$U,"")</f>
        <v>0</v>
      </c>
      <c r="U2079" s="93">
        <v>0</v>
      </c>
      <c r="V2079" s="93">
        <v>0</v>
      </c>
      <c r="W2079" s="93">
        <v>0</v>
      </c>
      <c r="X2079" s="93">
        <v>0</v>
      </c>
      <c r="Y2079" s="93">
        <v>0</v>
      </c>
      <c r="Z2079" s="93">
        <v>0</v>
      </c>
      <c r="AA2079" s="93">
        <v>0</v>
      </c>
      <c r="AB2079" s="93">
        <v>0</v>
      </c>
      <c r="AC2079" s="93"/>
      <c r="AD2079" s="93">
        <v>0</v>
      </c>
      <c r="AE2079" s="93">
        <v>0</v>
      </c>
      <c r="AF2079" s="93">
        <v>0</v>
      </c>
      <c r="AG2079" s="93"/>
      <c r="AH2079" s="93">
        <v>0</v>
      </c>
      <c r="AI2079" s="93">
        <v>0</v>
      </c>
      <c r="AJ2079" s="93">
        <v>0</v>
      </c>
      <c r="AK2079" s="93">
        <v>0</v>
      </c>
      <c r="AL2079" s="93">
        <v>0</v>
      </c>
      <c r="AM2079" s="49" t="s">
        <v>5559</v>
      </c>
      <c r="AN2079" s="49"/>
      <c r="AO2079" s="48" t="str" cm="1">
        <f t="array" ref="AO2079">IFERROR(_xlfn.IFS(
AQ2079="MPR ISSUE","PDH",
AQ2079="BSS Hardware Issue","BSS",
AQ2079="Sites strategiques, MLL, Pylone, etc.","ENVTECH",
AQ2079="AKTIVCO DEFAUT GE &amp; POWER Cabinet","AKTIVCO",
AQ2079="AKTIVCO Coupure ENEO &amp; Baisse de tension","AKTIVCO GRID ONLY",
AQ2079="Coupure ENEO &amp; Baisse de tension","IHS GRID ONLY",
AQ2079="Defaut GE &amp; POWER Cabinet","IHS",
AQ2079="Sharing","Partners",
AQ2079="Sites strategiques &amp; DataCenter","SST &amp; DC",
AQ2079="Exclu","Exclu",
AQ2079="SAT","SAT",
AQ2079="SPARE-ISSUE","SPARE-ISSUE",
AQ2079="Fiber CAmtel","TRANS_FO_CAMTEL",
AQ2079="Fiber AOF","Fiber AOF",
AQ2079="Projet OCM (HUAWEI)","TRAVAUX-HUAWEI",
AQ2079="Projet OCM (NOKIA)","TRAVAUX-NOKIA",
AQ2079="ACCESS-ISSUE","ACCESS-ISSUE",
AQ2079="Projet OCM (ZTE, NOKIA, autres projets)","TRAVAUX OCM",
AQ2079="No root CAuse","No root cause",
AQ2079="ODU HS","PDH",
AQ2079="IP &amp; VLAN","PDH",
AQ2079="Warehouse HUAWEI","SPARE-ISSUE",
AQ2079="SPARE-HS","SPARE-ISSUE",
AQ2079="Power Telco","BSS",AQ2079="no impacts","no impacts"
),"")</f>
        <v>No root cause</v>
      </c>
      <c r="AP2079" s="48" t="str" cm="1">
        <f t="array" ref="AP2079">IFERROR(_xlfn.IFS(
AQ2079="MPR ISSUE","TX ISSUE",
AQ2079="BSS Hardware Issue","RAN ISSUE",
AQ2079="Sites strategiques, MLL, Pylone, etc.","ENVTECH",
AQ2079="AKTIVCO DEFAUT GE &amp; POWER Cabinet","POWER ISSUE",
AQ2079="AKTIVCO Coupure ENEO &amp; Baisse de tension","POWER ISSUE",
AQ2079="Coupure ENEO &amp; Baisse de tension","POWER ISSUE",
AQ2079="Defaut GE &amp; POWER Cabinet","POWER ISSUE",
AQ2079="Sharing","POWER ISSUE",
AQ2079="Sites strategiques &amp; DataCenter","POWER ISSUE",
AQ2079="Exclu","Exclu",
AQ2079="SAT","TX ISSUE",
AQ2079="SPARE-ISSUE","SPARE-ISSUE",
AQ2079="Fiber CAmtel","TX ISSUE",
AQ2079="Fiber AOF","TX ISSUE",
AQ2079="Projet OCM (HUAWEI)","TRAVAUX-HUAWEI",
AQ2079="Projet OCM (NOKIA)","TRAVAUX -NOKIA",
AQ2079="ACCESS-ISSUE","ACCESS-ISSUE",
AQ2079="Projet OCM (ZTE, NOKIA, autres projets)","TRAVAUX OCM",
AQ2079="No root CAuse","No root cause",
AQ2079="ODU HS","TX ISSUE",
AQ2079="IP &amp; VLAN","TX ISSUE",
AQ2079="Warehouse HUAWEI","SPARE-ISSUE",
AQ2079="SPARE-HS","SPARE-ISSUE",
AQ2079="Power Telco","RAN ISSUE",AQ2079="no impacts","no impacts"
),"")</f>
        <v>No root cause</v>
      </c>
      <c r="AQ2079" s="126" t="s">
        <v>5344</v>
      </c>
      <c r="AR2079" s="48" t="str" cm="1">
        <f t="array" ref="AR2079">IFERROR(_xlfn.IFS(
AQ2079="MPR ISSUE","ACTIVE",
AQ2079="BSS Hardware Issue","ACTIVE",
AQ2079="Sites strategiques, MLL, Pylone, etc.","PASSIVE",
AQ2079="AKTIVCO DEFAUT GE &amp; POWER Cabinet","PASSIVE",
AQ2079="AKTIVCO Coupure ENEO &amp; Baisse de tension","PASSIVE",
AQ2079="Coupure ENEO &amp; Baisse de tension","PASSIVE",
AQ2079="Defaut GE &amp; POWER Cabinet","PASSIVE",
AQ2079="Sharing","PASSIVE",
AQ2079="Sites strategiques &amp; DataCenter","PASSIVE",
AQ2079="Exclu","Exclu",
AQ2079="SAT","ACTIVE",
AQ2079="SPARE-ISSUE","SPARE-ISSUE",
AQ2079="Fiber CAmtel","ACTIVE",
AQ2079="Fiber AOF","ACTIVE",
AQ2079="Projet OCM (HUAWEI)","PLANNED WORKS",
AQ2079="Projet OCM (NOKIA)","PLANNED WORKS",
AQ2079="ACCESS-ISSUE","ACCESS-ISSUE",
AQ2079="Projet OCM (ZTE, NOKIA, autres projets)","PLANNED WORKS",
AQ2079="No root CAuse","No root cause",
AQ2079="ODU HS","ACTIVE",
AQ2079="IP &amp; VLAN","ACTIVE",
AQ2079="Warehouse HUAWEI","SPARE-ISSUE",
AQ2079="SPARE-HS","SPARE-ISSUE",
AQ2079="Power Telco","ACTIVE", AQ2079="no impacts","no impacts"
),"")</f>
        <v>No root cause</v>
      </c>
      <c r="AS2079" s="92" t="s">
        <v>5537</v>
      </c>
      <c r="AT2079" s="98" t="s">
        <v>4473</v>
      </c>
      <c r="AU2079" s="96"/>
      <c r="AV2079" s="17" t="s">
        <v>5537</v>
      </c>
      <c r="AW2079" s="7" t="s">
        <v>5537</v>
      </c>
      <c r="AX2079" s="6" t="s">
        <v>5537</v>
      </c>
      <c r="AY2079" s="7"/>
      <c r="AZ2079" s="3" t="s">
        <v>5537</v>
      </c>
      <c r="BA2079" s="18" t="s">
        <v>5537</v>
      </c>
      <c r="BB2079" s="18" t="s">
        <v>5537</v>
      </c>
      <c r="BC2079" s="18" t="s">
        <v>5537</v>
      </c>
      <c r="BD2079" s="18" t="s">
        <v>5537</v>
      </c>
      <c r="BE2079" s="18" t="s">
        <v>5537</v>
      </c>
      <c r="BF2079" s="18" t="s">
        <v>5537</v>
      </c>
      <c r="BG2079" s="18" t="s">
        <v>5537</v>
      </c>
      <c r="BH2079" s="18" t="s">
        <v>5537</v>
      </c>
      <c r="BI2079" s="18" t="s">
        <v>5537</v>
      </c>
      <c r="BJ2079" s="18" t="s">
        <v>5537</v>
      </c>
      <c r="BK2079" s="18" t="s">
        <v>5537</v>
      </c>
      <c r="BL2079" s="9" t="s">
        <v>5537</v>
      </c>
      <c r="BM2079" s="14" t="s">
        <v>5537</v>
      </c>
      <c r="BN2079" s="14" t="s">
        <v>5537</v>
      </c>
      <c r="BO2079" s="14" t="str">
        <f>_xlfn.XLOOKUP(B2079,'[4]cell downs 18042026 17h'!$B:$B,'[4]cell downs 18042026 17h'!$B:$B,"")</f>
        <v/>
      </c>
      <c r="BP2079" s="14" t="str">
        <f>_xlfn.XLOOKUP(B2079,'[5]Cells Huawei 19042026 15h'!$B:$B,'[5]Cells Huawei 19042026 15h'!$B:$B,"")</f>
        <v/>
      </c>
      <c r="BQ2079" s="9" t="str">
        <f>_xlfn.XLOOKUP(B2079,'[6]cells down 19042026 9H40'!$B:$B,'[6]cells down 19042026 9H40'!$B:$B,"")</f>
        <v/>
      </c>
      <c r="BR2079" s="9" t="s">
        <v>4473</v>
      </c>
      <c r="BS2079" s="9" t="s">
        <v>5537</v>
      </c>
      <c r="BT2079" s="108"/>
    </row>
    <row r="2080" spans="1:72" s="9" customFormat="1" x14ac:dyDescent="0.35">
      <c r="A2080" s="1" t="s">
        <v>4477</v>
      </c>
      <c r="B2080" s="8" t="s">
        <v>4478</v>
      </c>
      <c r="C2080" s="3" t="str">
        <f>_xlfn.XLOOKUP(B2080,'[1]daily break down'!$D:$D,'[1]daily break down'!$E:$E,"")</f>
        <v>CENTRE</v>
      </c>
      <c r="D2080" s="1" t="s">
        <v>11</v>
      </c>
      <c r="E2080" s="1" t="s">
        <v>1713</v>
      </c>
      <c r="F2080" s="3" t="s">
        <v>37</v>
      </c>
      <c r="G2080" s="1" t="s">
        <v>4479</v>
      </c>
      <c r="H2080" s="34" t="str">
        <f>_xlfn.XLOOKUP(B2080,[2]CALCULATION!$B:$B,[2]CALCULATION!$H:$H,"")</f>
        <v>ZTE</v>
      </c>
      <c r="I2080" s="28">
        <v>0</v>
      </c>
      <c r="J2080" s="28">
        <v>0</v>
      </c>
      <c r="K2080" s="28">
        <v>0</v>
      </c>
      <c r="L2080" s="28">
        <v>0</v>
      </c>
      <c r="M2080" s="28">
        <v>0</v>
      </c>
      <c r="N2080" s="28">
        <v>0</v>
      </c>
      <c r="O2080" s="28">
        <v>0</v>
      </c>
      <c r="P2080" s="28">
        <v>0</v>
      </c>
      <c r="Q2080" s="28">
        <v>0</v>
      </c>
      <c r="R2080" s="28">
        <v>0</v>
      </c>
      <c r="S2080" s="93">
        <v>0</v>
      </c>
      <c r="T2080" s="93">
        <f>_xlfn.XLOOKUP(B2080,'[3]Nur des jours'!$B:$B,'[3]Nur des jours'!$U:$U,"")</f>
        <v>0</v>
      </c>
      <c r="U2080" s="93">
        <v>0</v>
      </c>
      <c r="V2080" s="93">
        <v>0</v>
      </c>
      <c r="W2080" s="93">
        <v>0</v>
      </c>
      <c r="X2080" s="93">
        <v>0</v>
      </c>
      <c r="Y2080" s="93">
        <v>0</v>
      </c>
      <c r="Z2080" s="93">
        <v>0</v>
      </c>
      <c r="AA2080" s="93">
        <v>0</v>
      </c>
      <c r="AB2080" s="93">
        <v>0</v>
      </c>
      <c r="AC2080" s="93"/>
      <c r="AD2080" s="93">
        <v>0</v>
      </c>
      <c r="AE2080" s="93">
        <v>0</v>
      </c>
      <c r="AF2080" s="93">
        <v>0</v>
      </c>
      <c r="AG2080" s="93"/>
      <c r="AH2080" s="93">
        <v>0</v>
      </c>
      <c r="AI2080" s="93">
        <v>0</v>
      </c>
      <c r="AJ2080" s="93">
        <v>0</v>
      </c>
      <c r="AK2080" s="93">
        <v>0</v>
      </c>
      <c r="AL2080" s="93">
        <v>0</v>
      </c>
      <c r="AM2080" s="49" t="s">
        <v>5559</v>
      </c>
      <c r="AN2080" s="49"/>
      <c r="AO2080" s="48" t="str" cm="1">
        <f t="array" ref="AO2080">IFERROR(_xlfn.IFS(
AQ2080="MPR ISSUE","PDH",
AQ2080="BSS Hardware Issue","BSS",
AQ2080="Sites strategiques, MLL, Pylone, etc.","ENVTECH",
AQ2080="AKTIVCO DEFAUT GE &amp; POWER Cabinet","AKTIVCO",
AQ2080="AKTIVCO Coupure ENEO &amp; Baisse de tension","AKTIVCO GRID ONLY",
AQ2080="Coupure ENEO &amp; Baisse de tension","IHS GRID ONLY",
AQ2080="Defaut GE &amp; POWER Cabinet","IHS",
AQ2080="Sharing","Partners",
AQ2080="Sites strategiques &amp; DataCenter","SST &amp; DC",
AQ2080="Exclu","Exclu",
AQ2080="SAT","SAT",
AQ2080="SPARE-ISSUE","SPARE-ISSUE",
AQ2080="Fiber CAmtel","TRANS_FO_CAMTEL",
AQ2080="Fiber AOF","Fiber AOF",
AQ2080="Projet OCM (HUAWEI)","TRAVAUX-HUAWEI",
AQ2080="Projet OCM (NOKIA)","TRAVAUX-NOKIA",
AQ2080="ACCESS-ISSUE","ACCESS-ISSUE",
AQ2080="Projet OCM (ZTE, NOKIA, autres projets)","TRAVAUX OCM",
AQ2080="No root CAuse","No root cause",
AQ2080="ODU HS","PDH",
AQ2080="IP &amp; VLAN","PDH",
AQ2080="Warehouse HUAWEI","SPARE-ISSUE",
AQ2080="SPARE-HS","SPARE-ISSUE",
AQ2080="Power Telco","BSS",AQ2080="no impacts","no impacts"
),"")</f>
        <v>No root cause</v>
      </c>
      <c r="AP2080" s="48" t="str" cm="1">
        <f t="array" ref="AP2080">IFERROR(_xlfn.IFS(
AQ2080="MPR ISSUE","TX ISSUE",
AQ2080="BSS Hardware Issue","RAN ISSUE",
AQ2080="Sites strategiques, MLL, Pylone, etc.","ENVTECH",
AQ2080="AKTIVCO DEFAUT GE &amp; POWER Cabinet","POWER ISSUE",
AQ2080="AKTIVCO Coupure ENEO &amp; Baisse de tension","POWER ISSUE",
AQ2080="Coupure ENEO &amp; Baisse de tension","POWER ISSUE",
AQ2080="Defaut GE &amp; POWER Cabinet","POWER ISSUE",
AQ2080="Sharing","POWER ISSUE",
AQ2080="Sites strategiques &amp; DataCenter","POWER ISSUE",
AQ2080="Exclu","Exclu",
AQ2080="SAT","TX ISSUE",
AQ2080="SPARE-ISSUE","SPARE-ISSUE",
AQ2080="Fiber CAmtel","TX ISSUE",
AQ2080="Fiber AOF","TX ISSUE",
AQ2080="Projet OCM (HUAWEI)","TRAVAUX-HUAWEI",
AQ2080="Projet OCM (NOKIA)","TRAVAUX -NOKIA",
AQ2080="ACCESS-ISSUE","ACCESS-ISSUE",
AQ2080="Projet OCM (ZTE, NOKIA, autres projets)","TRAVAUX OCM",
AQ2080="No root CAuse","No root cause",
AQ2080="ODU HS","TX ISSUE",
AQ2080="IP &amp; VLAN","TX ISSUE",
AQ2080="Warehouse HUAWEI","SPARE-ISSUE",
AQ2080="SPARE-HS","SPARE-ISSUE",
AQ2080="Power Telco","RAN ISSUE",AQ2080="no impacts","no impacts"
),"")</f>
        <v>No root cause</v>
      </c>
      <c r="AQ2080" s="126" t="s">
        <v>5344</v>
      </c>
      <c r="AR2080" s="48" t="str" cm="1">
        <f t="array" ref="AR2080">IFERROR(_xlfn.IFS(
AQ2080="MPR ISSUE","ACTIVE",
AQ2080="BSS Hardware Issue","ACTIVE",
AQ2080="Sites strategiques, MLL, Pylone, etc.","PASSIVE",
AQ2080="AKTIVCO DEFAUT GE &amp; POWER Cabinet","PASSIVE",
AQ2080="AKTIVCO Coupure ENEO &amp; Baisse de tension","PASSIVE",
AQ2080="Coupure ENEO &amp; Baisse de tension","PASSIVE",
AQ2080="Defaut GE &amp; POWER Cabinet","PASSIVE",
AQ2080="Sharing","PASSIVE",
AQ2080="Sites strategiques &amp; DataCenter","PASSIVE",
AQ2080="Exclu","Exclu",
AQ2080="SAT","ACTIVE",
AQ2080="SPARE-ISSUE","SPARE-ISSUE",
AQ2080="Fiber CAmtel","ACTIVE",
AQ2080="Fiber AOF","ACTIVE",
AQ2080="Projet OCM (HUAWEI)","PLANNED WORKS",
AQ2080="Projet OCM (NOKIA)","PLANNED WORKS",
AQ2080="ACCESS-ISSUE","ACCESS-ISSUE",
AQ2080="Projet OCM (ZTE, NOKIA, autres projets)","PLANNED WORKS",
AQ2080="No root CAuse","No root cause",
AQ2080="ODU HS","ACTIVE",
AQ2080="IP &amp; VLAN","ACTIVE",
AQ2080="Warehouse HUAWEI","SPARE-ISSUE",
AQ2080="SPARE-HS","SPARE-ISSUE",
AQ2080="Power Telco","ACTIVE", AQ2080="no impacts","no impacts"
),"")</f>
        <v>No root cause</v>
      </c>
      <c r="AS2080" s="92" t="s">
        <v>5537</v>
      </c>
      <c r="AT2080" s="98" t="s">
        <v>4478</v>
      </c>
      <c r="AU2080" s="96"/>
      <c r="AV2080" s="17" t="s">
        <v>5537</v>
      </c>
      <c r="AW2080" s="7" t="s">
        <v>5537</v>
      </c>
      <c r="AX2080" s="6" t="s">
        <v>5537</v>
      </c>
      <c r="AY2080" s="7"/>
      <c r="AZ2080" s="3" t="s">
        <v>5537</v>
      </c>
      <c r="BA2080" s="18" t="s">
        <v>5537</v>
      </c>
      <c r="BB2080" s="18" t="s">
        <v>5537</v>
      </c>
      <c r="BC2080" s="18" t="s">
        <v>5537</v>
      </c>
      <c r="BD2080" s="18" t="s">
        <v>5537</v>
      </c>
      <c r="BE2080" s="18" t="s">
        <v>5537</v>
      </c>
      <c r="BF2080" s="18" t="s">
        <v>5537</v>
      </c>
      <c r="BG2080" s="18" t="s">
        <v>5537</v>
      </c>
      <c r="BH2080" s="18" t="s">
        <v>5537</v>
      </c>
      <c r="BI2080" s="18" t="s">
        <v>5537</v>
      </c>
      <c r="BJ2080" s="18" t="s">
        <v>5537</v>
      </c>
      <c r="BK2080" s="18" t="s">
        <v>5537</v>
      </c>
      <c r="BL2080" s="9" t="s">
        <v>5537</v>
      </c>
      <c r="BM2080" s="14" t="s">
        <v>5537</v>
      </c>
      <c r="BN2080" s="14" t="s">
        <v>5537</v>
      </c>
      <c r="BO2080" s="14" t="str">
        <f>_xlfn.XLOOKUP(B2080,'[4]cell downs 18042026 17h'!$B:$B,'[4]cell downs 18042026 17h'!$B:$B,"")</f>
        <v/>
      </c>
      <c r="BP2080" s="14" t="str">
        <f>_xlfn.XLOOKUP(B2080,'[5]Cells Huawei 19042026 15h'!$B:$B,'[5]Cells Huawei 19042026 15h'!$B:$B,"")</f>
        <v/>
      </c>
      <c r="BQ2080" s="9" t="str">
        <f>_xlfn.XLOOKUP(B2080,'[6]cells down 19042026 9H40'!$B:$B,'[6]cells down 19042026 9H40'!$B:$B,"")</f>
        <v/>
      </c>
      <c r="BR2080" s="9" t="s">
        <v>4478</v>
      </c>
      <c r="BS2080" s="9" t="s">
        <v>5537</v>
      </c>
      <c r="BT2080" s="108"/>
    </row>
    <row r="2081" spans="1:72" s="9" customFormat="1" x14ac:dyDescent="0.35">
      <c r="A2081" s="1" t="s">
        <v>4600</v>
      </c>
      <c r="B2081" s="8" t="s">
        <v>4601</v>
      </c>
      <c r="C2081" s="3" t="str">
        <f>_xlfn.XLOOKUP(B2081,'[1]daily break down'!$D:$D,'[1]daily break down'!$E:$E,"")</f>
        <v>LITTORAL</v>
      </c>
      <c r="D2081" s="1" t="s">
        <v>2748</v>
      </c>
      <c r="E2081" s="1" t="s">
        <v>12</v>
      </c>
      <c r="F2081" s="3" t="s">
        <v>31</v>
      </c>
      <c r="G2081" s="1" t="s">
        <v>4602</v>
      </c>
      <c r="H2081" s="34" t="str">
        <f>_xlfn.XLOOKUP(B2081,[2]CALCULATION!$B:$B,[2]CALCULATION!$H:$H,"")</f>
        <v>ZTE</v>
      </c>
      <c r="I2081" s="28">
        <v>0</v>
      </c>
      <c r="J2081" s="28">
        <v>0</v>
      </c>
      <c r="K2081" s="28">
        <v>0</v>
      </c>
      <c r="L2081" s="28">
        <v>0</v>
      </c>
      <c r="M2081" s="28">
        <v>0</v>
      </c>
      <c r="N2081" s="28">
        <v>0</v>
      </c>
      <c r="O2081" s="28">
        <v>0</v>
      </c>
      <c r="P2081" s="28">
        <v>0</v>
      </c>
      <c r="Q2081" s="28">
        <v>0</v>
      </c>
      <c r="R2081" s="28">
        <v>0</v>
      </c>
      <c r="S2081" s="93">
        <v>0</v>
      </c>
      <c r="T2081" s="93">
        <f>_xlfn.XLOOKUP(B2081,'[3]Nur des jours'!$B:$B,'[3]Nur des jours'!$U:$U,"")</f>
        <v>0</v>
      </c>
      <c r="U2081" s="93">
        <v>0</v>
      </c>
      <c r="V2081" s="93">
        <v>0</v>
      </c>
      <c r="W2081" s="93">
        <v>0</v>
      </c>
      <c r="X2081" s="93">
        <v>0</v>
      </c>
      <c r="Y2081" s="93">
        <v>0</v>
      </c>
      <c r="Z2081" s="93">
        <v>0</v>
      </c>
      <c r="AA2081" s="93">
        <v>0</v>
      </c>
      <c r="AB2081" s="93">
        <v>0</v>
      </c>
      <c r="AC2081" s="93"/>
      <c r="AD2081" s="93">
        <v>0</v>
      </c>
      <c r="AE2081" s="93">
        <v>0</v>
      </c>
      <c r="AF2081" s="93">
        <v>0</v>
      </c>
      <c r="AG2081" s="93"/>
      <c r="AH2081" s="93">
        <v>0</v>
      </c>
      <c r="AI2081" s="93">
        <v>0</v>
      </c>
      <c r="AJ2081" s="93">
        <v>0</v>
      </c>
      <c r="AK2081" s="93">
        <v>0</v>
      </c>
      <c r="AL2081" s="93">
        <v>0</v>
      </c>
      <c r="AM2081" s="49" t="s">
        <v>5559</v>
      </c>
      <c r="AN2081" s="49"/>
      <c r="AO2081" s="48" t="str" cm="1">
        <f t="array" ref="AO2081">IFERROR(_xlfn.IFS(
AQ2081="MPR ISSUE","PDH",
AQ2081="BSS Hardware Issue","BSS",
AQ2081="Sites strategiques, MLL, Pylone, etc.","ENVTECH",
AQ2081="AKTIVCO DEFAUT GE &amp; POWER Cabinet","AKTIVCO",
AQ2081="AKTIVCO Coupure ENEO &amp; Baisse de tension","AKTIVCO GRID ONLY",
AQ2081="Coupure ENEO &amp; Baisse de tension","IHS GRID ONLY",
AQ2081="Defaut GE &amp; POWER Cabinet","IHS",
AQ2081="Sharing","Partners",
AQ2081="Sites strategiques &amp; DataCenter","SST &amp; DC",
AQ2081="Exclu","Exclu",
AQ2081="SAT","SAT",
AQ2081="SPARE-ISSUE","SPARE-ISSUE",
AQ2081="Fiber CAmtel","TRANS_FO_CAMTEL",
AQ2081="Fiber AOF","Fiber AOF",
AQ2081="Projet OCM (HUAWEI)","TRAVAUX-HUAWEI",
AQ2081="Projet OCM (NOKIA)","TRAVAUX-NOKIA",
AQ2081="ACCESS-ISSUE","ACCESS-ISSUE",
AQ2081="Projet OCM (ZTE, NOKIA, autres projets)","TRAVAUX OCM",
AQ2081="No root CAuse","No root cause",
AQ2081="ODU HS","PDH",
AQ2081="IP &amp; VLAN","PDH",
AQ2081="Warehouse HUAWEI","SPARE-ISSUE",
AQ2081="SPARE-HS","SPARE-ISSUE",
AQ2081="Power Telco","BSS",AQ2081="no impacts","no impacts"
),"")</f>
        <v>No root cause</v>
      </c>
      <c r="AP2081" s="48" t="str" cm="1">
        <f t="array" ref="AP2081">IFERROR(_xlfn.IFS(
AQ2081="MPR ISSUE","TX ISSUE",
AQ2081="BSS Hardware Issue","RAN ISSUE",
AQ2081="Sites strategiques, MLL, Pylone, etc.","ENVTECH",
AQ2081="AKTIVCO DEFAUT GE &amp; POWER Cabinet","POWER ISSUE",
AQ2081="AKTIVCO Coupure ENEO &amp; Baisse de tension","POWER ISSUE",
AQ2081="Coupure ENEO &amp; Baisse de tension","POWER ISSUE",
AQ2081="Defaut GE &amp; POWER Cabinet","POWER ISSUE",
AQ2081="Sharing","POWER ISSUE",
AQ2081="Sites strategiques &amp; DataCenter","POWER ISSUE",
AQ2081="Exclu","Exclu",
AQ2081="SAT","TX ISSUE",
AQ2081="SPARE-ISSUE","SPARE-ISSUE",
AQ2081="Fiber CAmtel","TX ISSUE",
AQ2081="Fiber AOF","TX ISSUE",
AQ2081="Projet OCM (HUAWEI)","TRAVAUX-HUAWEI",
AQ2081="Projet OCM (NOKIA)","TRAVAUX -NOKIA",
AQ2081="ACCESS-ISSUE","ACCESS-ISSUE",
AQ2081="Projet OCM (ZTE, NOKIA, autres projets)","TRAVAUX OCM",
AQ2081="No root CAuse","No root cause",
AQ2081="ODU HS","TX ISSUE",
AQ2081="IP &amp; VLAN","TX ISSUE",
AQ2081="Warehouse HUAWEI","SPARE-ISSUE",
AQ2081="SPARE-HS","SPARE-ISSUE",
AQ2081="Power Telco","RAN ISSUE",AQ2081="no impacts","no impacts"
),"")</f>
        <v>No root cause</v>
      </c>
      <c r="AQ2081" s="126" t="s">
        <v>5344</v>
      </c>
      <c r="AR2081" s="48" t="str" cm="1">
        <f t="array" ref="AR2081">IFERROR(_xlfn.IFS(
AQ2081="MPR ISSUE","ACTIVE",
AQ2081="BSS Hardware Issue","ACTIVE",
AQ2081="Sites strategiques, MLL, Pylone, etc.","PASSIVE",
AQ2081="AKTIVCO DEFAUT GE &amp; POWER Cabinet","PASSIVE",
AQ2081="AKTIVCO Coupure ENEO &amp; Baisse de tension","PASSIVE",
AQ2081="Coupure ENEO &amp; Baisse de tension","PASSIVE",
AQ2081="Defaut GE &amp; POWER Cabinet","PASSIVE",
AQ2081="Sharing","PASSIVE",
AQ2081="Sites strategiques &amp; DataCenter","PASSIVE",
AQ2081="Exclu","Exclu",
AQ2081="SAT","ACTIVE",
AQ2081="SPARE-ISSUE","SPARE-ISSUE",
AQ2081="Fiber CAmtel","ACTIVE",
AQ2081="Fiber AOF","ACTIVE",
AQ2081="Projet OCM (HUAWEI)","PLANNED WORKS",
AQ2081="Projet OCM (NOKIA)","PLANNED WORKS",
AQ2081="ACCESS-ISSUE","ACCESS-ISSUE",
AQ2081="Projet OCM (ZTE, NOKIA, autres projets)","PLANNED WORKS",
AQ2081="No root CAuse","No root cause",
AQ2081="ODU HS","ACTIVE",
AQ2081="IP &amp; VLAN","ACTIVE",
AQ2081="Warehouse HUAWEI","SPARE-ISSUE",
AQ2081="SPARE-HS","SPARE-ISSUE",
AQ2081="Power Telco","ACTIVE", AQ2081="no impacts","no impacts"
),"")</f>
        <v>No root cause</v>
      </c>
      <c r="AS2081" s="92" t="s">
        <v>5537</v>
      </c>
      <c r="AT2081" s="98" t="s">
        <v>4601</v>
      </c>
      <c r="AU2081" s="96"/>
      <c r="AV2081" s="17" t="s">
        <v>5537</v>
      </c>
      <c r="AW2081" s="7" t="s">
        <v>5537</v>
      </c>
      <c r="AX2081" s="6" t="s">
        <v>5537</v>
      </c>
      <c r="AY2081" s="7"/>
      <c r="AZ2081" s="3" t="s">
        <v>5537</v>
      </c>
      <c r="BA2081" s="18" t="s">
        <v>5537</v>
      </c>
      <c r="BB2081" s="18" t="s">
        <v>5537</v>
      </c>
      <c r="BC2081" s="18" t="s">
        <v>5537</v>
      </c>
      <c r="BD2081" s="18" t="s">
        <v>5537</v>
      </c>
      <c r="BE2081" s="18" t="s">
        <v>5537</v>
      </c>
      <c r="BF2081" s="18" t="s">
        <v>5537</v>
      </c>
      <c r="BG2081" s="18" t="s">
        <v>5537</v>
      </c>
      <c r="BH2081" s="18" t="s">
        <v>5537</v>
      </c>
      <c r="BI2081" s="18" t="s">
        <v>5537</v>
      </c>
      <c r="BJ2081" s="18" t="s">
        <v>5537</v>
      </c>
      <c r="BK2081" s="18" t="s">
        <v>5537</v>
      </c>
      <c r="BL2081" s="9" t="s">
        <v>5537</v>
      </c>
      <c r="BM2081" s="14" t="s">
        <v>5537</v>
      </c>
      <c r="BN2081" s="14" t="s">
        <v>5537</v>
      </c>
      <c r="BO2081" s="14" t="str">
        <f>_xlfn.XLOOKUP(B2081,'[4]cell downs 18042026 17h'!$B:$B,'[4]cell downs 18042026 17h'!$B:$B,"")</f>
        <v/>
      </c>
      <c r="BP2081" s="14" t="str">
        <f>_xlfn.XLOOKUP(B2081,'[5]Cells Huawei 19042026 15h'!$B:$B,'[5]Cells Huawei 19042026 15h'!$B:$B,"")</f>
        <v/>
      </c>
      <c r="BQ2081" s="9" t="str">
        <f>_xlfn.XLOOKUP(B2081,'[6]cells down 19042026 9H40'!$B:$B,'[6]cells down 19042026 9H40'!$B:$B,"")</f>
        <v/>
      </c>
      <c r="BR2081" s="9" t="s">
        <v>4601</v>
      </c>
      <c r="BS2081" s="9" t="s">
        <v>12</v>
      </c>
      <c r="BT2081" s="108"/>
    </row>
    <row r="2082" spans="1:72" s="9" customFormat="1" x14ac:dyDescent="0.35">
      <c r="A2082" s="1" t="s">
        <v>4485</v>
      </c>
      <c r="B2082" s="8" t="s">
        <v>4486</v>
      </c>
      <c r="C2082" s="3" t="str">
        <f>_xlfn.XLOOKUP(B2082,'[1]daily break down'!$D:$D,'[1]daily break down'!$E:$E,"")</f>
        <v>LITTORAL</v>
      </c>
      <c r="D2082" s="1" t="s">
        <v>21</v>
      </c>
      <c r="E2082" s="1" t="s">
        <v>36</v>
      </c>
      <c r="F2082" s="3" t="s">
        <v>31</v>
      </c>
      <c r="G2082" s="1" t="s">
        <v>3937</v>
      </c>
      <c r="H2082" s="34" t="str">
        <f>_xlfn.XLOOKUP(B2082,[2]CALCULATION!$B:$B,[2]CALCULATION!$H:$H,"")</f>
        <v>ZTE</v>
      </c>
      <c r="I2082" s="28">
        <v>0</v>
      </c>
      <c r="J2082" s="28">
        <v>0</v>
      </c>
      <c r="K2082" s="28">
        <v>0</v>
      </c>
      <c r="L2082" s="28">
        <v>0</v>
      </c>
      <c r="M2082" s="28">
        <v>0</v>
      </c>
      <c r="N2082" s="28">
        <v>0</v>
      </c>
      <c r="O2082" s="28">
        <v>0</v>
      </c>
      <c r="P2082" s="28">
        <v>0</v>
      </c>
      <c r="Q2082" s="28">
        <v>0</v>
      </c>
      <c r="R2082" s="28">
        <v>0</v>
      </c>
      <c r="S2082" s="93">
        <v>0</v>
      </c>
      <c r="T2082" s="93">
        <f>_xlfn.XLOOKUP(B2082,'[3]Nur des jours'!$B:$B,'[3]Nur des jours'!$U:$U,"")</f>
        <v>0</v>
      </c>
      <c r="U2082" s="93">
        <v>0</v>
      </c>
      <c r="V2082" s="93">
        <v>0</v>
      </c>
      <c r="W2082" s="93">
        <v>0</v>
      </c>
      <c r="X2082" s="93">
        <v>0</v>
      </c>
      <c r="Y2082" s="93">
        <v>0</v>
      </c>
      <c r="Z2082" s="93">
        <v>0</v>
      </c>
      <c r="AA2082" s="93">
        <v>0</v>
      </c>
      <c r="AB2082" s="93">
        <v>0</v>
      </c>
      <c r="AC2082" s="93"/>
      <c r="AD2082" s="93">
        <v>0</v>
      </c>
      <c r="AE2082" s="93">
        <v>0</v>
      </c>
      <c r="AF2082" s="93">
        <v>0</v>
      </c>
      <c r="AG2082" s="93"/>
      <c r="AH2082" s="93">
        <v>0</v>
      </c>
      <c r="AI2082" s="93">
        <v>0</v>
      </c>
      <c r="AJ2082" s="93">
        <v>0</v>
      </c>
      <c r="AK2082" s="93">
        <v>0</v>
      </c>
      <c r="AL2082" s="93">
        <v>0</v>
      </c>
      <c r="AM2082" s="49" t="s">
        <v>5559</v>
      </c>
      <c r="AN2082" s="49"/>
      <c r="AO2082" s="48" t="str" cm="1">
        <f t="array" ref="AO2082">IFERROR(_xlfn.IFS(
AQ2082="MPR ISSUE","PDH",
AQ2082="BSS Hardware Issue","BSS",
AQ2082="Sites strategiques, MLL, Pylone, etc.","ENVTECH",
AQ2082="AKTIVCO DEFAUT GE &amp; POWER Cabinet","AKTIVCO",
AQ2082="AKTIVCO Coupure ENEO &amp; Baisse de tension","AKTIVCO GRID ONLY",
AQ2082="Coupure ENEO &amp; Baisse de tension","IHS GRID ONLY",
AQ2082="Defaut GE &amp; POWER Cabinet","IHS",
AQ2082="Sharing","Partners",
AQ2082="Sites strategiques &amp; DataCenter","SST &amp; DC",
AQ2082="Exclu","Exclu",
AQ2082="SAT","SAT",
AQ2082="SPARE-ISSUE","SPARE-ISSUE",
AQ2082="Fiber CAmtel","TRANS_FO_CAMTEL",
AQ2082="Fiber AOF","Fiber AOF",
AQ2082="Projet OCM (HUAWEI)","TRAVAUX-HUAWEI",
AQ2082="Projet OCM (NOKIA)","TRAVAUX-NOKIA",
AQ2082="ACCESS-ISSUE","ACCESS-ISSUE",
AQ2082="Projet OCM (ZTE, NOKIA, autres projets)","TRAVAUX OCM",
AQ2082="No root CAuse","No root cause",
AQ2082="ODU HS","PDH",
AQ2082="IP &amp; VLAN","PDH",
AQ2082="Warehouse HUAWEI","SPARE-ISSUE",
AQ2082="SPARE-HS","SPARE-ISSUE",
AQ2082="Power Telco","BSS",AQ2082="no impacts","no impacts"
),"")</f>
        <v>No root cause</v>
      </c>
      <c r="AP2082" s="48" t="str" cm="1">
        <f t="array" ref="AP2082">IFERROR(_xlfn.IFS(
AQ2082="MPR ISSUE","TX ISSUE",
AQ2082="BSS Hardware Issue","RAN ISSUE",
AQ2082="Sites strategiques, MLL, Pylone, etc.","ENVTECH",
AQ2082="AKTIVCO DEFAUT GE &amp; POWER Cabinet","POWER ISSUE",
AQ2082="AKTIVCO Coupure ENEO &amp; Baisse de tension","POWER ISSUE",
AQ2082="Coupure ENEO &amp; Baisse de tension","POWER ISSUE",
AQ2082="Defaut GE &amp; POWER Cabinet","POWER ISSUE",
AQ2082="Sharing","POWER ISSUE",
AQ2082="Sites strategiques &amp; DataCenter","POWER ISSUE",
AQ2082="Exclu","Exclu",
AQ2082="SAT","TX ISSUE",
AQ2082="SPARE-ISSUE","SPARE-ISSUE",
AQ2082="Fiber CAmtel","TX ISSUE",
AQ2082="Fiber AOF","TX ISSUE",
AQ2082="Projet OCM (HUAWEI)","TRAVAUX-HUAWEI",
AQ2082="Projet OCM (NOKIA)","TRAVAUX -NOKIA",
AQ2082="ACCESS-ISSUE","ACCESS-ISSUE",
AQ2082="Projet OCM (ZTE, NOKIA, autres projets)","TRAVAUX OCM",
AQ2082="No root CAuse","No root cause",
AQ2082="ODU HS","TX ISSUE",
AQ2082="IP &amp; VLAN","TX ISSUE",
AQ2082="Warehouse HUAWEI","SPARE-ISSUE",
AQ2082="SPARE-HS","SPARE-ISSUE",
AQ2082="Power Telco","RAN ISSUE",AQ2082="no impacts","no impacts"
),"")</f>
        <v>No root cause</v>
      </c>
      <c r="AQ2082" s="67" t="s">
        <v>5344</v>
      </c>
      <c r="AR2082" s="48" t="str" cm="1">
        <f t="array" ref="AR2082">IFERROR(_xlfn.IFS(
AQ2082="MPR ISSUE","ACTIVE",
AQ2082="BSS Hardware Issue","ACTIVE",
AQ2082="Sites strategiques, MLL, Pylone, etc.","PASSIVE",
AQ2082="AKTIVCO DEFAUT GE &amp; POWER Cabinet","PASSIVE",
AQ2082="AKTIVCO Coupure ENEO &amp; Baisse de tension","PASSIVE",
AQ2082="Coupure ENEO &amp; Baisse de tension","PASSIVE",
AQ2082="Defaut GE &amp; POWER Cabinet","PASSIVE",
AQ2082="Sharing","PASSIVE",
AQ2082="Sites strategiques &amp; DataCenter","PASSIVE",
AQ2082="Exclu","Exclu",
AQ2082="SAT","ACTIVE",
AQ2082="SPARE-ISSUE","SPARE-ISSUE",
AQ2082="Fiber CAmtel","ACTIVE",
AQ2082="Fiber AOF","ACTIVE",
AQ2082="Projet OCM (HUAWEI)","PLANNED WORKS",
AQ2082="Projet OCM (NOKIA)","PLANNED WORKS",
AQ2082="ACCESS-ISSUE","ACCESS-ISSUE",
AQ2082="Projet OCM (ZTE, NOKIA, autres projets)","PLANNED WORKS",
AQ2082="No root CAuse","No root cause",
AQ2082="ODU HS","ACTIVE",
AQ2082="IP &amp; VLAN","ACTIVE",
AQ2082="Warehouse HUAWEI","SPARE-ISSUE",
AQ2082="SPARE-HS","SPARE-ISSUE",
AQ2082="Power Telco","ACTIVE", AQ2082="no impacts","no impacts"
),"")</f>
        <v>No root cause</v>
      </c>
      <c r="AS2082" s="92" t="s">
        <v>5537</v>
      </c>
      <c r="AT2082" s="98" t="s">
        <v>4486</v>
      </c>
      <c r="AV2082" s="17" t="s">
        <v>5537</v>
      </c>
      <c r="AW2082" s="7" t="s">
        <v>5537</v>
      </c>
      <c r="AX2082" s="6" t="s">
        <v>5537</v>
      </c>
      <c r="AY2082" s="7"/>
      <c r="AZ2082" s="3" t="s">
        <v>5537</v>
      </c>
      <c r="BA2082" s="18" t="s">
        <v>5537</v>
      </c>
      <c r="BB2082" s="18" t="s">
        <v>5537</v>
      </c>
      <c r="BC2082" s="18" t="s">
        <v>5537</v>
      </c>
      <c r="BD2082" s="18" t="s">
        <v>5537</v>
      </c>
      <c r="BE2082" s="18" t="s">
        <v>5537</v>
      </c>
      <c r="BF2082" s="18" t="s">
        <v>5537</v>
      </c>
      <c r="BG2082" s="18" t="s">
        <v>5537</v>
      </c>
      <c r="BH2082" s="18" t="s">
        <v>5537</v>
      </c>
      <c r="BI2082" s="18" t="s">
        <v>5537</v>
      </c>
      <c r="BJ2082" s="18" t="s">
        <v>5537</v>
      </c>
      <c r="BK2082" s="18" t="s">
        <v>5537</v>
      </c>
      <c r="BL2082" s="9" t="s">
        <v>5537</v>
      </c>
      <c r="BM2082" s="14" t="s">
        <v>5537</v>
      </c>
      <c r="BN2082" s="14" t="s">
        <v>5537</v>
      </c>
      <c r="BO2082" s="14" t="str">
        <f>_xlfn.XLOOKUP(B2082,'[4]cell downs 18042026 17h'!$B:$B,'[4]cell downs 18042026 17h'!$B:$B,"")</f>
        <v/>
      </c>
      <c r="BP2082" s="14" t="str">
        <f>_xlfn.XLOOKUP(B2082,'[5]Cells Huawei 19042026 15h'!$B:$B,'[5]Cells Huawei 19042026 15h'!$B:$B,"")</f>
        <v/>
      </c>
      <c r="BQ2082" s="9" t="str">
        <f>_xlfn.XLOOKUP(B2082,'[6]cells down 19042026 9H40'!$B:$B,'[6]cells down 19042026 9H40'!$B:$B,"")</f>
        <v/>
      </c>
      <c r="BR2082" s="9" t="s">
        <v>5537</v>
      </c>
      <c r="BS2082" s="9" t="s">
        <v>12</v>
      </c>
      <c r="BT2082" s="108"/>
    </row>
    <row r="2083" spans="1:72" s="9" customFormat="1" x14ac:dyDescent="0.35">
      <c r="A2083" s="1" t="s">
        <v>4489</v>
      </c>
      <c r="B2083" s="8" t="s">
        <v>4490</v>
      </c>
      <c r="C2083" s="3" t="str">
        <f>_xlfn.XLOOKUP(B2083,'[1]daily break down'!$D:$D,'[1]daily break down'!$E:$E,"")</f>
        <v>CENTRE</v>
      </c>
      <c r="D2083" s="1" t="s">
        <v>11</v>
      </c>
      <c r="E2083" s="1" t="s">
        <v>237</v>
      </c>
      <c r="F2083" s="3" t="s">
        <v>37</v>
      </c>
      <c r="G2083" s="1" t="s">
        <v>4489</v>
      </c>
      <c r="H2083" s="34" t="str">
        <f>_xlfn.XLOOKUP(B2083,[2]CALCULATION!$B:$B,[2]CALCULATION!$H:$H,"")</f>
        <v>ZTE</v>
      </c>
      <c r="I2083" s="28">
        <v>0</v>
      </c>
      <c r="J2083" s="28">
        <v>0</v>
      </c>
      <c r="K2083" s="28">
        <v>0</v>
      </c>
      <c r="L2083" s="28">
        <v>0</v>
      </c>
      <c r="M2083" s="28">
        <v>0</v>
      </c>
      <c r="N2083" s="28">
        <v>0</v>
      </c>
      <c r="O2083" s="28">
        <v>0</v>
      </c>
      <c r="P2083" s="28">
        <v>0</v>
      </c>
      <c r="Q2083" s="28">
        <v>0</v>
      </c>
      <c r="R2083" s="28">
        <v>0</v>
      </c>
      <c r="S2083" s="93">
        <v>0</v>
      </c>
      <c r="T2083" s="93">
        <f>_xlfn.XLOOKUP(B2083,'[3]Nur des jours'!$B:$B,'[3]Nur des jours'!$U:$U,"")</f>
        <v>0</v>
      </c>
      <c r="U2083" s="93">
        <v>0</v>
      </c>
      <c r="V2083" s="93">
        <v>0</v>
      </c>
      <c r="W2083" s="93">
        <v>0</v>
      </c>
      <c r="X2083" s="93">
        <v>0</v>
      </c>
      <c r="Y2083" s="93">
        <v>0</v>
      </c>
      <c r="Z2083" s="93">
        <v>0</v>
      </c>
      <c r="AA2083" s="93">
        <v>0</v>
      </c>
      <c r="AB2083" s="93">
        <v>0</v>
      </c>
      <c r="AC2083" s="93"/>
      <c r="AD2083" s="93">
        <v>0</v>
      </c>
      <c r="AE2083" s="93">
        <v>0</v>
      </c>
      <c r="AF2083" s="93">
        <v>0</v>
      </c>
      <c r="AG2083" s="93"/>
      <c r="AH2083" s="93">
        <v>0</v>
      </c>
      <c r="AI2083" s="93">
        <v>0</v>
      </c>
      <c r="AJ2083" s="93">
        <v>0</v>
      </c>
      <c r="AK2083" s="93">
        <v>0</v>
      </c>
      <c r="AL2083" s="93">
        <v>0</v>
      </c>
      <c r="AM2083" s="49" t="s">
        <v>5559</v>
      </c>
      <c r="AN2083" s="49"/>
      <c r="AO2083" s="48" t="str" cm="1">
        <f t="array" ref="AO2083">IFERROR(_xlfn.IFS(
AQ2083="MPR ISSUE","PDH",
AQ2083="BSS Hardware Issue","BSS",
AQ2083="Sites strategiques, MLL, Pylone, etc.","ENVTECH",
AQ2083="AKTIVCO DEFAUT GE &amp; POWER Cabinet","AKTIVCO",
AQ2083="AKTIVCO Coupure ENEO &amp; Baisse de tension","AKTIVCO GRID ONLY",
AQ2083="Coupure ENEO &amp; Baisse de tension","IHS GRID ONLY",
AQ2083="Defaut GE &amp; POWER Cabinet","IHS",
AQ2083="Sharing","Partners",
AQ2083="Sites strategiques &amp; DataCenter","SST &amp; DC",
AQ2083="Exclu","Exclu",
AQ2083="SAT","SAT",
AQ2083="SPARE-ISSUE","SPARE-ISSUE",
AQ2083="Fiber CAmtel","TRANS_FO_CAMTEL",
AQ2083="Fiber AOF","Fiber AOF",
AQ2083="Projet OCM (HUAWEI)","TRAVAUX-HUAWEI",
AQ2083="Projet OCM (NOKIA)","TRAVAUX-NOKIA",
AQ2083="ACCESS-ISSUE","ACCESS-ISSUE",
AQ2083="Projet OCM (ZTE, NOKIA, autres projets)","TRAVAUX OCM",
AQ2083="No root CAuse","No root cause",
AQ2083="ODU HS","PDH",
AQ2083="IP &amp; VLAN","PDH",
AQ2083="Warehouse HUAWEI","SPARE-ISSUE",
AQ2083="SPARE-HS","SPARE-ISSUE",
AQ2083="Power Telco","BSS",AQ2083="no impacts","no impacts"
),"")</f>
        <v>No root cause</v>
      </c>
      <c r="AP2083" s="48" t="str" cm="1">
        <f t="array" ref="AP2083">IFERROR(_xlfn.IFS(
AQ2083="MPR ISSUE","TX ISSUE",
AQ2083="BSS Hardware Issue","RAN ISSUE",
AQ2083="Sites strategiques, MLL, Pylone, etc.","ENVTECH",
AQ2083="AKTIVCO DEFAUT GE &amp; POWER Cabinet","POWER ISSUE",
AQ2083="AKTIVCO Coupure ENEO &amp; Baisse de tension","POWER ISSUE",
AQ2083="Coupure ENEO &amp; Baisse de tension","POWER ISSUE",
AQ2083="Defaut GE &amp; POWER Cabinet","POWER ISSUE",
AQ2083="Sharing","POWER ISSUE",
AQ2083="Sites strategiques &amp; DataCenter","POWER ISSUE",
AQ2083="Exclu","Exclu",
AQ2083="SAT","TX ISSUE",
AQ2083="SPARE-ISSUE","SPARE-ISSUE",
AQ2083="Fiber CAmtel","TX ISSUE",
AQ2083="Fiber AOF","TX ISSUE",
AQ2083="Projet OCM (HUAWEI)","TRAVAUX-HUAWEI",
AQ2083="Projet OCM (NOKIA)","TRAVAUX -NOKIA",
AQ2083="ACCESS-ISSUE","ACCESS-ISSUE",
AQ2083="Projet OCM (ZTE, NOKIA, autres projets)","TRAVAUX OCM",
AQ2083="No root CAuse","No root cause",
AQ2083="ODU HS","TX ISSUE",
AQ2083="IP &amp; VLAN","TX ISSUE",
AQ2083="Warehouse HUAWEI","SPARE-ISSUE",
AQ2083="SPARE-HS","SPARE-ISSUE",
AQ2083="Power Telco","RAN ISSUE",AQ2083="no impacts","no impacts"
),"")</f>
        <v>No root cause</v>
      </c>
      <c r="AQ2083" s="126" t="s">
        <v>5344</v>
      </c>
      <c r="AR2083" s="48" t="str" cm="1">
        <f t="array" ref="AR2083">IFERROR(_xlfn.IFS(
AQ2083="MPR ISSUE","ACTIVE",
AQ2083="BSS Hardware Issue","ACTIVE",
AQ2083="Sites strategiques, MLL, Pylone, etc.","PASSIVE",
AQ2083="AKTIVCO DEFAUT GE &amp; POWER Cabinet","PASSIVE",
AQ2083="AKTIVCO Coupure ENEO &amp; Baisse de tension","PASSIVE",
AQ2083="Coupure ENEO &amp; Baisse de tension","PASSIVE",
AQ2083="Defaut GE &amp; POWER Cabinet","PASSIVE",
AQ2083="Sharing","PASSIVE",
AQ2083="Sites strategiques &amp; DataCenter","PASSIVE",
AQ2083="Exclu","Exclu",
AQ2083="SAT","ACTIVE",
AQ2083="SPARE-ISSUE","SPARE-ISSUE",
AQ2083="Fiber CAmtel","ACTIVE",
AQ2083="Fiber AOF","ACTIVE",
AQ2083="Projet OCM (HUAWEI)","PLANNED WORKS",
AQ2083="Projet OCM (NOKIA)","PLANNED WORKS",
AQ2083="ACCESS-ISSUE","ACCESS-ISSUE",
AQ2083="Projet OCM (ZTE, NOKIA, autres projets)","PLANNED WORKS",
AQ2083="No root CAuse","No root cause",
AQ2083="ODU HS","ACTIVE",
AQ2083="IP &amp; VLAN","ACTIVE",
AQ2083="Warehouse HUAWEI","SPARE-ISSUE",
AQ2083="SPARE-HS","SPARE-ISSUE",
AQ2083="Power Telco","ACTIVE", AQ2083="no impacts","no impacts"
),"")</f>
        <v>No root cause</v>
      </c>
      <c r="AS2083" s="92" t="s">
        <v>5537</v>
      </c>
      <c r="AT2083" s="98" t="s">
        <v>4490</v>
      </c>
      <c r="AV2083" s="17" t="s">
        <v>5537</v>
      </c>
      <c r="AW2083" s="7" t="s">
        <v>5537</v>
      </c>
      <c r="AX2083" s="6" t="s">
        <v>5537</v>
      </c>
      <c r="AY2083" s="7"/>
      <c r="AZ2083" s="3" t="s">
        <v>5537</v>
      </c>
      <c r="BA2083" s="18" t="s">
        <v>5537</v>
      </c>
      <c r="BB2083" s="18" t="s">
        <v>5537</v>
      </c>
      <c r="BC2083" s="18" t="s">
        <v>5537</v>
      </c>
      <c r="BD2083" s="18" t="s">
        <v>5537</v>
      </c>
      <c r="BE2083" s="18" t="s">
        <v>5537</v>
      </c>
      <c r="BF2083" s="18" t="s">
        <v>5537</v>
      </c>
      <c r="BG2083" s="18" t="s">
        <v>5537</v>
      </c>
      <c r="BH2083" s="18" t="s">
        <v>5537</v>
      </c>
      <c r="BI2083" s="18" t="s">
        <v>5537</v>
      </c>
      <c r="BJ2083" s="18" t="s">
        <v>5537</v>
      </c>
      <c r="BK2083" s="18" t="s">
        <v>5537</v>
      </c>
      <c r="BL2083" s="9" t="s">
        <v>5537</v>
      </c>
      <c r="BM2083" s="14" t="s">
        <v>5537</v>
      </c>
      <c r="BN2083" s="14" t="s">
        <v>5537</v>
      </c>
      <c r="BO2083" s="14" t="str">
        <f>_xlfn.XLOOKUP(B2083,'[4]cell downs 18042026 17h'!$B:$B,'[4]cell downs 18042026 17h'!$B:$B,"")</f>
        <v/>
      </c>
      <c r="BP2083" s="14" t="str">
        <f>_xlfn.XLOOKUP(B2083,'[5]Cells Huawei 19042026 15h'!$B:$B,'[5]Cells Huawei 19042026 15h'!$B:$B,"")</f>
        <v/>
      </c>
      <c r="BQ2083" s="9" t="str">
        <f>_xlfn.XLOOKUP(B2083,'[6]cells down 19042026 9H40'!$B:$B,'[6]cells down 19042026 9H40'!$B:$B,"")</f>
        <v/>
      </c>
      <c r="BR2083" s="9" t="s">
        <v>5537</v>
      </c>
      <c r="BS2083" s="9" t="s">
        <v>12</v>
      </c>
      <c r="BT2083" s="108"/>
    </row>
    <row r="2084" spans="1:72" s="9" customFormat="1" x14ac:dyDescent="0.35">
      <c r="A2084" s="1" t="s">
        <v>4493</v>
      </c>
      <c r="B2084" s="8" t="s">
        <v>4494</v>
      </c>
      <c r="C2084" s="3" t="str">
        <f>_xlfn.XLOOKUP(B2084,'[1]daily break down'!$D:$D,'[1]daily break down'!$E:$E,"")</f>
        <v>CENTRE</v>
      </c>
      <c r="D2084" s="1" t="s">
        <v>21</v>
      </c>
      <c r="E2084" s="1" t="s">
        <v>154</v>
      </c>
      <c r="F2084" s="3" t="s">
        <v>37</v>
      </c>
      <c r="G2084" s="1" t="s">
        <v>4495</v>
      </c>
      <c r="H2084" s="33" t="str">
        <f>_xlfn.XLOOKUP(B2084,[2]CALCULATION!$B:$B,[2]CALCULATION!$H:$H,"")</f>
        <v>NOKIA</v>
      </c>
      <c r="I2084" s="28">
        <v>0</v>
      </c>
      <c r="J2084" s="28">
        <v>0</v>
      </c>
      <c r="K2084" s="28">
        <v>0</v>
      </c>
      <c r="L2084" s="28">
        <v>0</v>
      </c>
      <c r="M2084" s="28">
        <v>0</v>
      </c>
      <c r="N2084" s="28">
        <v>0</v>
      </c>
      <c r="O2084" s="28">
        <v>0</v>
      </c>
      <c r="P2084" s="28">
        <v>0</v>
      </c>
      <c r="Q2084" s="28">
        <v>0</v>
      </c>
      <c r="R2084" s="28">
        <v>0</v>
      </c>
      <c r="S2084" s="93">
        <v>0</v>
      </c>
      <c r="T2084" s="93">
        <f>_xlfn.XLOOKUP(B2084,'[3]Nur des jours'!$B:$B,'[3]Nur des jours'!$U:$U,"")</f>
        <v>0</v>
      </c>
      <c r="U2084" s="93">
        <v>0</v>
      </c>
      <c r="V2084" s="93">
        <v>0</v>
      </c>
      <c r="W2084" s="93">
        <v>0</v>
      </c>
      <c r="X2084" s="93">
        <v>0</v>
      </c>
      <c r="Y2084" s="93">
        <v>0</v>
      </c>
      <c r="Z2084" s="93">
        <v>0</v>
      </c>
      <c r="AA2084" s="93">
        <v>0</v>
      </c>
      <c r="AB2084" s="93">
        <v>0</v>
      </c>
      <c r="AC2084" s="93"/>
      <c r="AD2084" s="93">
        <v>0</v>
      </c>
      <c r="AE2084" s="93">
        <v>0</v>
      </c>
      <c r="AF2084" s="93">
        <v>0</v>
      </c>
      <c r="AG2084" s="93"/>
      <c r="AH2084" s="93">
        <v>0</v>
      </c>
      <c r="AI2084" s="93">
        <v>0</v>
      </c>
      <c r="AJ2084" s="93">
        <v>0</v>
      </c>
      <c r="AK2084" s="93">
        <v>0</v>
      </c>
      <c r="AL2084" s="93">
        <v>0</v>
      </c>
      <c r="AM2084" s="49" t="s">
        <v>5559</v>
      </c>
      <c r="AN2084" s="49"/>
      <c r="AO2084" s="48" t="str" cm="1">
        <f t="array" ref="AO2084">IFERROR(_xlfn.IFS(
AQ2084="MPR ISSUE","PDH",
AQ2084="BSS Hardware Issue","BSS",
AQ2084="Sites strategiques, MLL, Pylone, etc.","ENVTECH",
AQ2084="AKTIVCO DEFAUT GE &amp; POWER Cabinet","AKTIVCO",
AQ2084="AKTIVCO Coupure ENEO &amp; Baisse de tension","AKTIVCO GRID ONLY",
AQ2084="Coupure ENEO &amp; Baisse de tension","IHS GRID ONLY",
AQ2084="Defaut GE &amp; POWER Cabinet","IHS",
AQ2084="Sharing","Partners",
AQ2084="Sites strategiques &amp; DataCenter","SST &amp; DC",
AQ2084="Exclu","Exclu",
AQ2084="SAT","SAT",
AQ2084="SPARE-ISSUE","SPARE-ISSUE",
AQ2084="Fiber CAmtel","TRANS_FO_CAMTEL",
AQ2084="Fiber AOF","Fiber AOF",
AQ2084="Projet OCM (HUAWEI)","TRAVAUX-HUAWEI",
AQ2084="Projet OCM (NOKIA)","TRAVAUX-NOKIA",
AQ2084="ACCESS-ISSUE","ACCESS-ISSUE",
AQ2084="Projet OCM (ZTE, NOKIA, autres projets)","TRAVAUX OCM",
AQ2084="No root CAuse","No root cause",
AQ2084="ODU HS","PDH",
AQ2084="IP &amp; VLAN","PDH",
AQ2084="Warehouse HUAWEI","SPARE-ISSUE",
AQ2084="SPARE-HS","SPARE-ISSUE",
AQ2084="Power Telco","BSS",AQ2084="no impacts","no impacts"
),"")</f>
        <v>AKTIVCO</v>
      </c>
      <c r="AP2084" s="48" t="str" cm="1">
        <f t="array" ref="AP2084">IFERROR(_xlfn.IFS(
AQ2084="MPR ISSUE","TX ISSUE",
AQ2084="BSS Hardware Issue","RAN ISSUE",
AQ2084="Sites strategiques, MLL, Pylone, etc.","ENVTECH",
AQ2084="AKTIVCO DEFAUT GE &amp; POWER Cabinet","POWER ISSUE",
AQ2084="AKTIVCO Coupure ENEO &amp; Baisse de tension","POWER ISSUE",
AQ2084="Coupure ENEO &amp; Baisse de tension","POWER ISSUE",
AQ2084="Defaut GE &amp; POWER Cabinet","POWER ISSUE",
AQ2084="Sharing","POWER ISSUE",
AQ2084="Sites strategiques &amp; DataCenter","POWER ISSUE",
AQ2084="Exclu","Exclu",
AQ2084="SAT","TX ISSUE",
AQ2084="SPARE-ISSUE","SPARE-ISSUE",
AQ2084="Fiber CAmtel","TX ISSUE",
AQ2084="Fiber AOF","TX ISSUE",
AQ2084="Projet OCM (HUAWEI)","TRAVAUX-HUAWEI",
AQ2084="Projet OCM (NOKIA)","TRAVAUX -NOKIA",
AQ2084="ACCESS-ISSUE","ACCESS-ISSUE",
AQ2084="Projet OCM (ZTE, NOKIA, autres projets)","TRAVAUX OCM",
AQ2084="No root CAuse","No root cause",
AQ2084="ODU HS","TX ISSUE",
AQ2084="IP &amp; VLAN","TX ISSUE",
AQ2084="Warehouse HUAWEI","SPARE-ISSUE",
AQ2084="SPARE-HS","SPARE-ISSUE",
AQ2084="Power Telco","RAN ISSUE",AQ2084="no impacts","no impacts"
),"")</f>
        <v>POWER ISSUE</v>
      </c>
      <c r="AQ2084" s="67" t="s">
        <v>5325</v>
      </c>
      <c r="AR2084" s="48" t="str" cm="1">
        <f t="array" ref="AR2084">IFERROR(_xlfn.IFS(
AQ2084="MPR ISSUE","ACTIVE",
AQ2084="BSS Hardware Issue","ACTIVE",
AQ2084="Sites strategiques, MLL, Pylone, etc.","PASSIVE",
AQ2084="AKTIVCO DEFAUT GE &amp; POWER Cabinet","PASSIVE",
AQ2084="AKTIVCO Coupure ENEO &amp; Baisse de tension","PASSIVE",
AQ2084="Coupure ENEO &amp; Baisse de tension","PASSIVE",
AQ2084="Defaut GE &amp; POWER Cabinet","PASSIVE",
AQ2084="Sharing","PASSIVE",
AQ2084="Sites strategiques &amp; DataCenter","PASSIVE",
AQ2084="Exclu","Exclu",
AQ2084="SAT","ACTIVE",
AQ2084="SPARE-ISSUE","SPARE-ISSUE",
AQ2084="Fiber CAmtel","ACTIVE",
AQ2084="Fiber AOF","ACTIVE",
AQ2084="Projet OCM (HUAWEI)","PLANNED WORKS",
AQ2084="Projet OCM (NOKIA)","PLANNED WORKS",
AQ2084="ACCESS-ISSUE","ACCESS-ISSUE",
AQ2084="Projet OCM (ZTE, NOKIA, autres projets)","PLANNED WORKS",
AQ2084="No root CAuse","No root cause",
AQ2084="ODU HS","ACTIVE",
AQ2084="IP &amp; VLAN","ACTIVE",
AQ2084="Warehouse HUAWEI","SPARE-ISSUE",
AQ2084="SPARE-HS","SPARE-ISSUE",
AQ2084="Power Telco","ACTIVE", AQ2084="no impacts","no impacts"
),"")</f>
        <v>PASSIVE</v>
      </c>
      <c r="AS2084" s="92" t="s">
        <v>5879</v>
      </c>
      <c r="AT2084" s="98" t="s">
        <v>4494</v>
      </c>
      <c r="AV2084" s="17" t="s">
        <v>5537</v>
      </c>
      <c r="AW2084" s="7" t="s">
        <v>5537</v>
      </c>
      <c r="AX2084" s="6" t="s">
        <v>5537</v>
      </c>
      <c r="AY2084" s="7"/>
      <c r="AZ2084" s="3" t="s">
        <v>5537</v>
      </c>
      <c r="BA2084" s="18" t="s">
        <v>5537</v>
      </c>
      <c r="BB2084" s="18" t="s">
        <v>5537</v>
      </c>
      <c r="BC2084" s="18" t="s">
        <v>5537</v>
      </c>
      <c r="BD2084" s="18" t="s">
        <v>6308</v>
      </c>
      <c r="BE2084" s="18" t="s">
        <v>5537</v>
      </c>
      <c r="BF2084" s="18" t="s">
        <v>5537</v>
      </c>
      <c r="BG2084" s="18" t="s">
        <v>5537</v>
      </c>
      <c r="BH2084" s="18" t="s">
        <v>5537</v>
      </c>
      <c r="BI2084" s="18" t="s">
        <v>5537</v>
      </c>
      <c r="BJ2084" s="18" t="s">
        <v>5537</v>
      </c>
      <c r="BK2084" s="18" t="s">
        <v>5695</v>
      </c>
      <c r="BL2084" s="9" t="s">
        <v>5537</v>
      </c>
      <c r="BM2084" s="14" t="s">
        <v>5537</v>
      </c>
      <c r="BN2084" s="14" t="s">
        <v>5537</v>
      </c>
      <c r="BO2084" s="14" t="str">
        <f>_xlfn.XLOOKUP(B2084,'[4]cell downs 18042026 17h'!$B:$B,'[4]cell downs 18042026 17h'!$B:$B,"")</f>
        <v/>
      </c>
      <c r="BP2084" s="14" t="str">
        <f>_xlfn.XLOOKUP(B2084,'[5]Cells Huawei 19042026 15h'!$B:$B,'[5]Cells Huawei 19042026 15h'!$B:$B,"")</f>
        <v/>
      </c>
      <c r="BQ2084" s="9" t="str">
        <f>_xlfn.XLOOKUP(B2084,'[6]cells down 19042026 9H40'!$B:$B,'[6]cells down 19042026 9H40'!$B:$B,"")</f>
        <v/>
      </c>
      <c r="BR2084" s="9" t="s">
        <v>5537</v>
      </c>
      <c r="BS2084" s="9" t="s">
        <v>5537</v>
      </c>
      <c r="BT2084" s="108"/>
    </row>
    <row r="2085" spans="1:72" s="9" customFormat="1" x14ac:dyDescent="0.35">
      <c r="A2085" s="1" t="s">
        <v>4507</v>
      </c>
      <c r="B2085" s="8" t="s">
        <v>4508</v>
      </c>
      <c r="C2085" s="3" t="str">
        <f>_xlfn.XLOOKUP(B2085,'[1]daily break down'!$D:$D,'[1]daily break down'!$E:$E,"")</f>
        <v>LITTORAL</v>
      </c>
      <c r="D2085" s="1" t="s">
        <v>11</v>
      </c>
      <c r="E2085" s="1" t="s">
        <v>12</v>
      </c>
      <c r="F2085" s="3" t="s">
        <v>31</v>
      </c>
      <c r="G2085" s="1" t="s">
        <v>4507</v>
      </c>
      <c r="H2085" s="34" t="str">
        <f>_xlfn.XLOOKUP(B2085,[2]CALCULATION!$B:$B,[2]CALCULATION!$H:$H,"")</f>
        <v>ZTE</v>
      </c>
      <c r="I2085" s="28">
        <v>0</v>
      </c>
      <c r="J2085" s="28">
        <v>0</v>
      </c>
      <c r="K2085" s="28">
        <v>0</v>
      </c>
      <c r="L2085" s="28">
        <v>0</v>
      </c>
      <c r="M2085" s="28">
        <v>0</v>
      </c>
      <c r="N2085" s="28">
        <v>0</v>
      </c>
      <c r="O2085" s="28">
        <v>0</v>
      </c>
      <c r="P2085" s="28">
        <v>0</v>
      </c>
      <c r="Q2085" s="28">
        <v>0</v>
      </c>
      <c r="R2085" s="28">
        <v>0</v>
      </c>
      <c r="S2085" s="93">
        <v>0</v>
      </c>
      <c r="T2085" s="93">
        <f>_xlfn.XLOOKUP(B2085,'[3]Nur des jours'!$B:$B,'[3]Nur des jours'!$U:$U,"")</f>
        <v>0</v>
      </c>
      <c r="U2085" s="93">
        <v>0</v>
      </c>
      <c r="V2085" s="93">
        <v>0</v>
      </c>
      <c r="W2085" s="93">
        <v>0</v>
      </c>
      <c r="X2085" s="93">
        <v>0</v>
      </c>
      <c r="Y2085" s="93">
        <v>0</v>
      </c>
      <c r="Z2085" s="93">
        <v>0</v>
      </c>
      <c r="AA2085" s="93">
        <v>0</v>
      </c>
      <c r="AB2085" s="93">
        <v>0</v>
      </c>
      <c r="AC2085" s="93"/>
      <c r="AD2085" s="93">
        <v>0</v>
      </c>
      <c r="AE2085" s="93">
        <v>0</v>
      </c>
      <c r="AF2085" s="93">
        <v>0</v>
      </c>
      <c r="AG2085" s="93"/>
      <c r="AH2085" s="93">
        <v>0</v>
      </c>
      <c r="AI2085" s="93">
        <v>0</v>
      </c>
      <c r="AJ2085" s="93">
        <v>0</v>
      </c>
      <c r="AK2085" s="93">
        <v>0</v>
      </c>
      <c r="AL2085" s="93">
        <v>0</v>
      </c>
      <c r="AM2085" s="49" t="s">
        <v>5559</v>
      </c>
      <c r="AN2085" s="49"/>
      <c r="AO2085" s="48" t="str" cm="1">
        <f t="array" ref="AO2085">IFERROR(_xlfn.IFS(
AQ2085="MPR ISSUE","PDH",
AQ2085="BSS Hardware Issue","BSS",
AQ2085="Sites strategiques, MLL, Pylone, etc.","ENVTECH",
AQ2085="AKTIVCO DEFAUT GE &amp; POWER Cabinet","AKTIVCO",
AQ2085="AKTIVCO Coupure ENEO &amp; Baisse de tension","AKTIVCO GRID ONLY",
AQ2085="Coupure ENEO &amp; Baisse de tension","IHS GRID ONLY",
AQ2085="Defaut GE &amp; POWER Cabinet","IHS",
AQ2085="Sharing","Partners",
AQ2085="Sites strategiques &amp; DataCenter","SST &amp; DC",
AQ2085="Exclu","Exclu",
AQ2085="SAT","SAT",
AQ2085="SPARE-ISSUE","SPARE-ISSUE",
AQ2085="Fiber CAmtel","TRANS_FO_CAMTEL",
AQ2085="Fiber AOF","Fiber AOF",
AQ2085="Projet OCM (HUAWEI)","TRAVAUX-HUAWEI",
AQ2085="Projet OCM (NOKIA)","TRAVAUX-NOKIA",
AQ2085="ACCESS-ISSUE","ACCESS-ISSUE",
AQ2085="Projet OCM (ZTE, NOKIA, autres projets)","TRAVAUX OCM",
AQ2085="No root CAuse","No root cause",
AQ2085="ODU HS","PDH",
AQ2085="IP &amp; VLAN","PDH",
AQ2085="Warehouse HUAWEI","SPARE-ISSUE",
AQ2085="SPARE-HS","SPARE-ISSUE",
AQ2085="Power Telco","BSS",AQ2085="no impacts","no impacts"
),"")</f>
        <v>No root cause</v>
      </c>
      <c r="AP2085" s="48" t="str" cm="1">
        <f t="array" ref="AP2085">IFERROR(_xlfn.IFS(
AQ2085="MPR ISSUE","TX ISSUE",
AQ2085="BSS Hardware Issue","RAN ISSUE",
AQ2085="Sites strategiques, MLL, Pylone, etc.","ENVTECH",
AQ2085="AKTIVCO DEFAUT GE &amp; POWER Cabinet","POWER ISSUE",
AQ2085="AKTIVCO Coupure ENEO &amp; Baisse de tension","POWER ISSUE",
AQ2085="Coupure ENEO &amp; Baisse de tension","POWER ISSUE",
AQ2085="Defaut GE &amp; POWER Cabinet","POWER ISSUE",
AQ2085="Sharing","POWER ISSUE",
AQ2085="Sites strategiques &amp; DataCenter","POWER ISSUE",
AQ2085="Exclu","Exclu",
AQ2085="SAT","TX ISSUE",
AQ2085="SPARE-ISSUE","SPARE-ISSUE",
AQ2085="Fiber CAmtel","TX ISSUE",
AQ2085="Fiber AOF","TX ISSUE",
AQ2085="Projet OCM (HUAWEI)","TRAVAUX-HUAWEI",
AQ2085="Projet OCM (NOKIA)","TRAVAUX -NOKIA",
AQ2085="ACCESS-ISSUE","ACCESS-ISSUE",
AQ2085="Projet OCM (ZTE, NOKIA, autres projets)","TRAVAUX OCM",
AQ2085="No root CAuse","No root cause",
AQ2085="ODU HS","TX ISSUE",
AQ2085="IP &amp; VLAN","TX ISSUE",
AQ2085="Warehouse HUAWEI","SPARE-ISSUE",
AQ2085="SPARE-HS","SPARE-ISSUE",
AQ2085="Power Telco","RAN ISSUE",AQ2085="no impacts","no impacts"
),"")</f>
        <v>No root cause</v>
      </c>
      <c r="AQ2085" s="126" t="s">
        <v>5344</v>
      </c>
      <c r="AR2085" s="48" t="str" cm="1">
        <f t="array" ref="AR2085">IFERROR(_xlfn.IFS(
AQ2085="MPR ISSUE","ACTIVE",
AQ2085="BSS Hardware Issue","ACTIVE",
AQ2085="Sites strategiques, MLL, Pylone, etc.","PASSIVE",
AQ2085="AKTIVCO DEFAUT GE &amp; POWER Cabinet","PASSIVE",
AQ2085="AKTIVCO Coupure ENEO &amp; Baisse de tension","PASSIVE",
AQ2085="Coupure ENEO &amp; Baisse de tension","PASSIVE",
AQ2085="Defaut GE &amp; POWER Cabinet","PASSIVE",
AQ2085="Sharing","PASSIVE",
AQ2085="Sites strategiques &amp; DataCenter","PASSIVE",
AQ2085="Exclu","Exclu",
AQ2085="SAT","ACTIVE",
AQ2085="SPARE-ISSUE","SPARE-ISSUE",
AQ2085="Fiber CAmtel","ACTIVE",
AQ2085="Fiber AOF","ACTIVE",
AQ2085="Projet OCM (HUAWEI)","PLANNED WORKS",
AQ2085="Projet OCM (NOKIA)","PLANNED WORKS",
AQ2085="ACCESS-ISSUE","ACCESS-ISSUE",
AQ2085="Projet OCM (ZTE, NOKIA, autres projets)","PLANNED WORKS",
AQ2085="No root CAuse","No root cause",
AQ2085="ODU HS","ACTIVE",
AQ2085="IP &amp; VLAN","ACTIVE",
AQ2085="Warehouse HUAWEI","SPARE-ISSUE",
AQ2085="SPARE-HS","SPARE-ISSUE",
AQ2085="Power Telco","ACTIVE", AQ2085="no impacts","no impacts"
),"")</f>
        <v>No root cause</v>
      </c>
      <c r="AS2085" s="92" t="s">
        <v>5537</v>
      </c>
      <c r="AT2085" s="98" t="s">
        <v>4508</v>
      </c>
      <c r="AU2085" s="96"/>
      <c r="AV2085" s="17" t="s">
        <v>5537</v>
      </c>
      <c r="AW2085" s="7" t="s">
        <v>5537</v>
      </c>
      <c r="AX2085" s="6" t="s">
        <v>5537</v>
      </c>
      <c r="AY2085" s="7"/>
      <c r="AZ2085" s="3" t="s">
        <v>5537</v>
      </c>
      <c r="BA2085" s="18" t="s">
        <v>5537</v>
      </c>
      <c r="BB2085" s="18" t="s">
        <v>5537</v>
      </c>
      <c r="BC2085" s="18" t="s">
        <v>5537</v>
      </c>
      <c r="BD2085" s="18" t="s">
        <v>5537</v>
      </c>
      <c r="BE2085" s="18" t="s">
        <v>5537</v>
      </c>
      <c r="BF2085" s="18" t="s">
        <v>5537</v>
      </c>
      <c r="BG2085" s="18" t="s">
        <v>5537</v>
      </c>
      <c r="BH2085" s="18" t="s">
        <v>5537</v>
      </c>
      <c r="BI2085" s="18" t="s">
        <v>5537</v>
      </c>
      <c r="BJ2085" s="18" t="s">
        <v>5537</v>
      </c>
      <c r="BK2085" s="18" t="s">
        <v>5537</v>
      </c>
      <c r="BL2085" s="9" t="s">
        <v>5537</v>
      </c>
      <c r="BM2085" s="14" t="s">
        <v>5537</v>
      </c>
      <c r="BN2085" s="14" t="s">
        <v>5537</v>
      </c>
      <c r="BO2085" s="14" t="str">
        <f>_xlfn.XLOOKUP(B2085,'[4]cell downs 18042026 17h'!$B:$B,'[4]cell downs 18042026 17h'!$B:$B,"")</f>
        <v/>
      </c>
      <c r="BP2085" s="14" t="str">
        <f>_xlfn.XLOOKUP(B2085,'[5]Cells Huawei 19042026 15h'!$B:$B,'[5]Cells Huawei 19042026 15h'!$B:$B,"")</f>
        <v/>
      </c>
      <c r="BQ2085" s="9" t="str">
        <f>_xlfn.XLOOKUP(B2085,'[6]cells down 19042026 9H40'!$B:$B,'[6]cells down 19042026 9H40'!$B:$B,"")</f>
        <v/>
      </c>
      <c r="BR2085" s="9" t="s">
        <v>4508</v>
      </c>
      <c r="BS2085" s="9" t="s">
        <v>5537</v>
      </c>
      <c r="BT2085" s="108"/>
    </row>
    <row r="2086" spans="1:72" s="9" customFormat="1" x14ac:dyDescent="0.35">
      <c r="A2086" s="1" t="s">
        <v>4547</v>
      </c>
      <c r="B2086" s="8" t="s">
        <v>4548</v>
      </c>
      <c r="C2086" s="3" t="str">
        <f>_xlfn.XLOOKUP(B2086,'[1]daily break down'!$D:$D,'[1]daily break down'!$E:$E,"")</f>
        <v>CENTRE</v>
      </c>
      <c r="D2086" s="1" t="s">
        <v>21</v>
      </c>
      <c r="E2086" s="1" t="s">
        <v>36</v>
      </c>
      <c r="F2086" s="3" t="s">
        <v>226</v>
      </c>
      <c r="G2086" s="1" t="s">
        <v>4547</v>
      </c>
      <c r="H2086" s="33" t="str">
        <f>_xlfn.XLOOKUP(B2086,[2]CALCULATION!$B:$B,[2]CALCULATION!$H:$H,"")</f>
        <v>NOKIA</v>
      </c>
      <c r="I2086" s="28">
        <v>0</v>
      </c>
      <c r="J2086" s="28">
        <v>0</v>
      </c>
      <c r="K2086" s="28">
        <v>0</v>
      </c>
      <c r="L2086" s="28">
        <v>0</v>
      </c>
      <c r="M2086" s="28">
        <v>0</v>
      </c>
      <c r="N2086" s="28">
        <v>0</v>
      </c>
      <c r="O2086" s="28">
        <v>0</v>
      </c>
      <c r="P2086" s="28">
        <v>0</v>
      </c>
      <c r="Q2086" s="28">
        <v>0</v>
      </c>
      <c r="R2086" s="28">
        <v>0</v>
      </c>
      <c r="S2086" s="93">
        <v>0</v>
      </c>
      <c r="T2086" s="93">
        <f>_xlfn.XLOOKUP(B2086,'[3]Nur des jours'!$B:$B,'[3]Nur des jours'!$U:$U,"")</f>
        <v>0</v>
      </c>
      <c r="U2086" s="93">
        <v>0</v>
      </c>
      <c r="V2086" s="93">
        <v>0</v>
      </c>
      <c r="W2086" s="93">
        <v>0</v>
      </c>
      <c r="X2086" s="93">
        <v>0</v>
      </c>
      <c r="Y2086" s="93">
        <v>0</v>
      </c>
      <c r="Z2086" s="93">
        <v>0</v>
      </c>
      <c r="AA2086" s="93">
        <v>0</v>
      </c>
      <c r="AB2086" s="93">
        <v>0</v>
      </c>
      <c r="AC2086" s="93"/>
      <c r="AD2086" s="93">
        <v>0</v>
      </c>
      <c r="AE2086" s="93">
        <v>0</v>
      </c>
      <c r="AF2086" s="93">
        <v>0</v>
      </c>
      <c r="AG2086" s="93"/>
      <c r="AH2086" s="93">
        <v>0</v>
      </c>
      <c r="AI2086" s="93">
        <v>0</v>
      </c>
      <c r="AJ2086" s="93">
        <v>0</v>
      </c>
      <c r="AK2086" s="93">
        <v>0</v>
      </c>
      <c r="AL2086" s="93">
        <v>0</v>
      </c>
      <c r="AM2086" s="49" t="s">
        <v>5559</v>
      </c>
      <c r="AN2086" s="49"/>
      <c r="AO2086" s="48" t="str" cm="1">
        <f t="array" ref="AO2086">IFERROR(_xlfn.IFS(
AQ2086="MPR ISSUE","PDH",
AQ2086="BSS Hardware Issue","BSS",
AQ2086="Sites strategiques, MLL, Pylone, etc.","ENVTECH",
AQ2086="AKTIVCO DEFAUT GE &amp; POWER Cabinet","AKTIVCO",
AQ2086="AKTIVCO Coupure ENEO &amp; Baisse de tension","AKTIVCO GRID ONLY",
AQ2086="Coupure ENEO &amp; Baisse de tension","IHS GRID ONLY",
AQ2086="Defaut GE &amp; POWER Cabinet","IHS",
AQ2086="Sharing","Partners",
AQ2086="Sites strategiques &amp; DataCenter","SST &amp; DC",
AQ2086="Exclu","Exclu",
AQ2086="SAT","SAT",
AQ2086="SPARE-ISSUE","SPARE-ISSUE",
AQ2086="Fiber CAmtel","TRANS_FO_CAMTEL",
AQ2086="Fiber AOF","Fiber AOF",
AQ2086="Projet OCM (HUAWEI)","TRAVAUX-HUAWEI",
AQ2086="Projet OCM (NOKIA)","TRAVAUX-NOKIA",
AQ2086="ACCESS-ISSUE","ACCESS-ISSUE",
AQ2086="Projet OCM (ZTE, NOKIA, autres projets)","TRAVAUX OCM",
AQ2086="No root CAuse","No root cause",
AQ2086="ODU HS","PDH",
AQ2086="IP &amp; VLAN","PDH",
AQ2086="Warehouse HUAWEI","SPARE-ISSUE",
AQ2086="SPARE-HS","SPARE-ISSUE",
AQ2086="Power Telco","BSS",AQ2086="no impacts","no impacts"
),"")</f>
        <v>No root cause</v>
      </c>
      <c r="AP2086" s="48" t="str" cm="1">
        <f t="array" ref="AP2086">IFERROR(_xlfn.IFS(
AQ2086="MPR ISSUE","TX ISSUE",
AQ2086="BSS Hardware Issue","RAN ISSUE",
AQ2086="Sites strategiques, MLL, Pylone, etc.","ENVTECH",
AQ2086="AKTIVCO DEFAUT GE &amp; POWER Cabinet","POWER ISSUE",
AQ2086="AKTIVCO Coupure ENEO &amp; Baisse de tension","POWER ISSUE",
AQ2086="Coupure ENEO &amp; Baisse de tension","POWER ISSUE",
AQ2086="Defaut GE &amp; POWER Cabinet","POWER ISSUE",
AQ2086="Sharing","POWER ISSUE",
AQ2086="Sites strategiques &amp; DataCenter","POWER ISSUE",
AQ2086="Exclu","Exclu",
AQ2086="SAT","TX ISSUE",
AQ2086="SPARE-ISSUE","SPARE-ISSUE",
AQ2086="Fiber CAmtel","TX ISSUE",
AQ2086="Fiber AOF","TX ISSUE",
AQ2086="Projet OCM (HUAWEI)","TRAVAUX-HUAWEI",
AQ2086="Projet OCM (NOKIA)","TRAVAUX -NOKIA",
AQ2086="ACCESS-ISSUE","ACCESS-ISSUE",
AQ2086="Projet OCM (ZTE, NOKIA, autres projets)","TRAVAUX OCM",
AQ2086="No root CAuse","No root cause",
AQ2086="ODU HS","TX ISSUE",
AQ2086="IP &amp; VLAN","TX ISSUE",
AQ2086="Warehouse HUAWEI","SPARE-ISSUE",
AQ2086="SPARE-HS","SPARE-ISSUE",
AQ2086="Power Telco","RAN ISSUE",AQ2086="no impacts","no impacts"
),"")</f>
        <v>No root cause</v>
      </c>
      <c r="AQ2086" s="67" t="s">
        <v>5344</v>
      </c>
      <c r="AR2086" s="48" t="str" cm="1">
        <f t="array" ref="AR2086">IFERROR(_xlfn.IFS(
AQ2086="MPR ISSUE","ACTIVE",
AQ2086="BSS Hardware Issue","ACTIVE",
AQ2086="Sites strategiques, MLL, Pylone, etc.","PASSIVE",
AQ2086="AKTIVCO DEFAUT GE &amp; POWER Cabinet","PASSIVE",
AQ2086="AKTIVCO Coupure ENEO &amp; Baisse de tension","PASSIVE",
AQ2086="Coupure ENEO &amp; Baisse de tension","PASSIVE",
AQ2086="Defaut GE &amp; POWER Cabinet","PASSIVE",
AQ2086="Sharing","PASSIVE",
AQ2086="Sites strategiques &amp; DataCenter","PASSIVE",
AQ2086="Exclu","Exclu",
AQ2086="SAT","ACTIVE",
AQ2086="SPARE-ISSUE","SPARE-ISSUE",
AQ2086="Fiber CAmtel","ACTIVE",
AQ2086="Fiber AOF","ACTIVE",
AQ2086="Projet OCM (HUAWEI)","PLANNED WORKS",
AQ2086="Projet OCM (NOKIA)","PLANNED WORKS",
AQ2086="ACCESS-ISSUE","ACCESS-ISSUE",
AQ2086="Projet OCM (ZTE, NOKIA, autres projets)","PLANNED WORKS",
AQ2086="No root CAuse","No root cause",
AQ2086="ODU HS","ACTIVE",
AQ2086="IP &amp; VLAN","ACTIVE",
AQ2086="Warehouse HUAWEI","SPARE-ISSUE",
AQ2086="SPARE-HS","SPARE-ISSUE",
AQ2086="Power Telco","ACTIVE", AQ2086="no impacts","no impacts"
),"")</f>
        <v>No root cause</v>
      </c>
      <c r="AS2086" s="92" t="s">
        <v>5537</v>
      </c>
      <c r="AT2086" s="98" t="s">
        <v>4548</v>
      </c>
      <c r="AV2086" s="17" t="s">
        <v>5537</v>
      </c>
      <c r="AW2086" s="7" t="s">
        <v>5537</v>
      </c>
      <c r="AX2086" s="6" t="s">
        <v>5537</v>
      </c>
      <c r="AY2086" s="7"/>
      <c r="AZ2086" s="3" t="s">
        <v>5537</v>
      </c>
      <c r="BA2086" s="18" t="s">
        <v>5537</v>
      </c>
      <c r="BB2086" s="18" t="s">
        <v>5537</v>
      </c>
      <c r="BC2086" s="18" t="s">
        <v>5537</v>
      </c>
      <c r="BD2086" s="18" t="s">
        <v>5537</v>
      </c>
      <c r="BE2086" s="18" t="s">
        <v>5537</v>
      </c>
      <c r="BF2086" s="18" t="s">
        <v>5537</v>
      </c>
      <c r="BG2086" s="18" t="s">
        <v>5537</v>
      </c>
      <c r="BH2086" s="18" t="s">
        <v>5537</v>
      </c>
      <c r="BI2086" s="18" t="s">
        <v>5537</v>
      </c>
      <c r="BJ2086" s="18" t="s">
        <v>5537</v>
      </c>
      <c r="BK2086" s="18" t="s">
        <v>5537</v>
      </c>
      <c r="BL2086" s="9" t="s">
        <v>5537</v>
      </c>
      <c r="BM2086" s="14" t="s">
        <v>5537</v>
      </c>
      <c r="BN2086" s="14" t="s">
        <v>5537</v>
      </c>
      <c r="BO2086" s="14" t="str">
        <f>_xlfn.XLOOKUP(B2086,'[4]cell downs 18042026 17h'!$B:$B,'[4]cell downs 18042026 17h'!$B:$B,"")</f>
        <v/>
      </c>
      <c r="BP2086" s="14" t="str">
        <f>_xlfn.XLOOKUP(B2086,'[5]Cells Huawei 19042026 15h'!$B:$B,'[5]Cells Huawei 19042026 15h'!$B:$B,"")</f>
        <v/>
      </c>
      <c r="BQ2086" s="9" t="str">
        <f>_xlfn.XLOOKUP(B2086,'[6]cells down 19042026 9H40'!$B:$B,'[6]cells down 19042026 9H40'!$B:$B,"")</f>
        <v/>
      </c>
      <c r="BR2086" s="9" t="s">
        <v>5537</v>
      </c>
      <c r="BS2086" s="9" t="s">
        <v>12</v>
      </c>
      <c r="BT2086" s="108"/>
    </row>
    <row r="2087" spans="1:72" s="9" customFormat="1" x14ac:dyDescent="0.35">
      <c r="A2087" s="1" t="s">
        <v>4549</v>
      </c>
      <c r="B2087" s="8" t="s">
        <v>4550</v>
      </c>
      <c r="C2087" s="3" t="str">
        <f>_xlfn.XLOOKUP(B2087,'[1]daily break down'!$D:$D,'[1]daily break down'!$E:$E,"")</f>
        <v>CENTRE</v>
      </c>
      <c r="D2087" s="1" t="s">
        <v>11</v>
      </c>
      <c r="E2087" s="1" t="s">
        <v>1129</v>
      </c>
      <c r="F2087" s="3" t="s">
        <v>226</v>
      </c>
      <c r="G2087" s="1" t="s">
        <v>4549</v>
      </c>
      <c r="H2087" s="34" t="str">
        <f>_xlfn.XLOOKUP(B2087,[2]CALCULATION!$B:$B,[2]CALCULATION!$H:$H,"")</f>
        <v>ZTE</v>
      </c>
      <c r="I2087" s="28">
        <v>0</v>
      </c>
      <c r="J2087" s="28">
        <v>0</v>
      </c>
      <c r="K2087" s="28">
        <v>0</v>
      </c>
      <c r="L2087" s="28">
        <v>0</v>
      </c>
      <c r="M2087" s="28">
        <v>0</v>
      </c>
      <c r="N2087" s="28">
        <v>0</v>
      </c>
      <c r="O2087" s="28">
        <v>0</v>
      </c>
      <c r="P2087" s="28">
        <v>0</v>
      </c>
      <c r="Q2087" s="28">
        <v>0</v>
      </c>
      <c r="R2087" s="28">
        <v>0</v>
      </c>
      <c r="S2087" s="93">
        <v>0</v>
      </c>
      <c r="T2087" s="93">
        <f>_xlfn.XLOOKUP(B2087,'[3]Nur des jours'!$B:$B,'[3]Nur des jours'!$U:$U,"")</f>
        <v>0</v>
      </c>
      <c r="U2087" s="93">
        <v>0</v>
      </c>
      <c r="V2087" s="93">
        <v>0</v>
      </c>
      <c r="W2087" s="93">
        <v>0</v>
      </c>
      <c r="X2087" s="93">
        <v>0</v>
      </c>
      <c r="Y2087" s="93">
        <v>0</v>
      </c>
      <c r="Z2087" s="93">
        <v>0</v>
      </c>
      <c r="AA2087" s="93">
        <v>0</v>
      </c>
      <c r="AB2087" s="93">
        <v>0</v>
      </c>
      <c r="AC2087" s="93"/>
      <c r="AD2087" s="93">
        <v>0</v>
      </c>
      <c r="AE2087" s="93">
        <v>0</v>
      </c>
      <c r="AF2087" s="93">
        <v>0</v>
      </c>
      <c r="AG2087" s="93"/>
      <c r="AH2087" s="93">
        <v>0</v>
      </c>
      <c r="AI2087" s="93">
        <v>0</v>
      </c>
      <c r="AJ2087" s="93">
        <v>0</v>
      </c>
      <c r="AK2087" s="93">
        <v>0</v>
      </c>
      <c r="AL2087" s="93">
        <v>0</v>
      </c>
      <c r="AM2087" s="49" t="s">
        <v>5559</v>
      </c>
      <c r="AN2087" s="49"/>
      <c r="AO2087" s="48" t="str" cm="1">
        <f t="array" ref="AO2087">IFERROR(_xlfn.IFS(
AQ2087="MPR ISSUE","PDH",
AQ2087="BSS Hardware Issue","BSS",
AQ2087="Sites strategiques, MLL, Pylone, etc.","ENVTECH",
AQ2087="AKTIVCO DEFAUT GE &amp; POWER Cabinet","AKTIVCO",
AQ2087="AKTIVCO Coupure ENEO &amp; Baisse de tension","AKTIVCO GRID ONLY",
AQ2087="Coupure ENEO &amp; Baisse de tension","IHS GRID ONLY",
AQ2087="Defaut GE &amp; POWER Cabinet","IHS",
AQ2087="Sharing","Partners",
AQ2087="Sites strategiques &amp; DataCenter","SST &amp; DC",
AQ2087="Exclu","Exclu",
AQ2087="SAT","SAT",
AQ2087="SPARE-ISSUE","SPARE-ISSUE",
AQ2087="Fiber CAmtel","TRANS_FO_CAMTEL",
AQ2087="Fiber AOF","Fiber AOF",
AQ2087="Projet OCM (HUAWEI)","TRAVAUX-HUAWEI",
AQ2087="Projet OCM (NOKIA)","TRAVAUX-NOKIA",
AQ2087="ACCESS-ISSUE","ACCESS-ISSUE",
AQ2087="Projet OCM (ZTE, NOKIA, autres projets)","TRAVAUX OCM",
AQ2087="No root CAuse","No root cause",
AQ2087="ODU HS","PDH",
AQ2087="IP &amp; VLAN","PDH",
AQ2087="Warehouse HUAWEI","SPARE-ISSUE",
AQ2087="SPARE-HS","SPARE-ISSUE",
AQ2087="Power Telco","BSS",AQ2087="no impacts","no impacts"
),"")</f>
        <v>Fiber AOF</v>
      </c>
      <c r="AP2087" s="48" t="str" cm="1">
        <f t="array" ref="AP2087">IFERROR(_xlfn.IFS(
AQ2087="MPR ISSUE","TX ISSUE",
AQ2087="BSS Hardware Issue","RAN ISSUE",
AQ2087="Sites strategiques, MLL, Pylone, etc.","ENVTECH",
AQ2087="AKTIVCO DEFAUT GE &amp; POWER Cabinet","POWER ISSUE",
AQ2087="AKTIVCO Coupure ENEO &amp; Baisse de tension","POWER ISSUE",
AQ2087="Coupure ENEO &amp; Baisse de tension","POWER ISSUE",
AQ2087="Defaut GE &amp; POWER Cabinet","POWER ISSUE",
AQ2087="Sharing","POWER ISSUE",
AQ2087="Sites strategiques &amp; DataCenter","POWER ISSUE",
AQ2087="Exclu","Exclu",
AQ2087="SAT","TX ISSUE",
AQ2087="SPARE-ISSUE","SPARE-ISSUE",
AQ2087="Fiber CAmtel","TX ISSUE",
AQ2087="Fiber AOF","TX ISSUE",
AQ2087="Projet OCM (HUAWEI)","TRAVAUX-HUAWEI",
AQ2087="Projet OCM (NOKIA)","TRAVAUX -NOKIA",
AQ2087="ACCESS-ISSUE","ACCESS-ISSUE",
AQ2087="Projet OCM (ZTE, NOKIA, autres projets)","TRAVAUX OCM",
AQ2087="No root CAuse","No root cause",
AQ2087="ODU HS","TX ISSUE",
AQ2087="IP &amp; VLAN","TX ISSUE",
AQ2087="Warehouse HUAWEI","SPARE-ISSUE",
AQ2087="SPARE-HS","SPARE-ISSUE",
AQ2087="Power Telco","RAN ISSUE",AQ2087="no impacts","no impacts"
),"")</f>
        <v>TX ISSUE</v>
      </c>
      <c r="AQ2087" s="67" t="s">
        <v>5938</v>
      </c>
      <c r="AR2087" s="48" t="str" cm="1">
        <f t="array" ref="AR2087">IFERROR(_xlfn.IFS(
AQ2087="MPR ISSUE","ACTIVE",
AQ2087="BSS Hardware Issue","ACTIVE",
AQ2087="Sites strategiques, MLL, Pylone, etc.","PASSIVE",
AQ2087="AKTIVCO DEFAUT GE &amp; POWER Cabinet","PASSIVE",
AQ2087="AKTIVCO Coupure ENEO &amp; Baisse de tension","PASSIVE",
AQ2087="Coupure ENEO &amp; Baisse de tension","PASSIVE",
AQ2087="Defaut GE &amp; POWER Cabinet","PASSIVE",
AQ2087="Sharing","PASSIVE",
AQ2087="Sites strategiques &amp; DataCenter","PASSIVE",
AQ2087="Exclu","Exclu",
AQ2087="SAT","ACTIVE",
AQ2087="SPARE-ISSUE","SPARE-ISSUE",
AQ2087="Fiber CAmtel","ACTIVE",
AQ2087="Fiber AOF","ACTIVE",
AQ2087="Projet OCM (HUAWEI)","PLANNED WORKS",
AQ2087="Projet OCM (NOKIA)","PLANNED WORKS",
AQ2087="ACCESS-ISSUE","ACCESS-ISSUE",
AQ2087="Projet OCM (ZTE, NOKIA, autres projets)","PLANNED WORKS",
AQ2087="No root CAuse","No root cause",
AQ2087="ODU HS","ACTIVE",
AQ2087="IP &amp; VLAN","ACTIVE",
AQ2087="Warehouse HUAWEI","SPARE-ISSUE",
AQ2087="SPARE-HS","SPARE-ISSUE",
AQ2087="Power Telco","ACTIVE", AQ2087="no impacts","no impacts"
),"")</f>
        <v>ACTIVE</v>
      </c>
      <c r="AS2087" s="92" t="s">
        <v>5927</v>
      </c>
      <c r="AT2087" s="128" t="s">
        <v>4550</v>
      </c>
      <c r="AU2087" s="9" t="s">
        <v>5937</v>
      </c>
      <c r="AV2087" s="17" t="s">
        <v>5927</v>
      </c>
      <c r="AW2087" s="7" t="s">
        <v>5537</v>
      </c>
      <c r="AX2087" s="6" t="s">
        <v>5537</v>
      </c>
      <c r="AY2087" s="7"/>
      <c r="AZ2087" s="3" t="s">
        <v>5537</v>
      </c>
      <c r="BA2087" s="18" t="s">
        <v>5537</v>
      </c>
      <c r="BB2087" s="18" t="s">
        <v>5537</v>
      </c>
      <c r="BC2087" s="18" t="s">
        <v>5537</v>
      </c>
      <c r="BD2087" s="18" t="s">
        <v>5537</v>
      </c>
      <c r="BE2087" s="18" t="s">
        <v>5537</v>
      </c>
      <c r="BF2087" s="18" t="s">
        <v>5537</v>
      </c>
      <c r="BG2087" s="18" t="s">
        <v>5537</v>
      </c>
      <c r="BH2087" s="18" t="s">
        <v>5537</v>
      </c>
      <c r="BI2087" s="18" t="s">
        <v>5537</v>
      </c>
      <c r="BJ2087" s="18" t="s">
        <v>5537</v>
      </c>
      <c r="BK2087" s="18" t="s">
        <v>5537</v>
      </c>
      <c r="BL2087" s="9" t="s">
        <v>5537</v>
      </c>
      <c r="BM2087" s="14" t="s">
        <v>5537</v>
      </c>
      <c r="BN2087" s="14" t="s">
        <v>5537</v>
      </c>
      <c r="BO2087" s="14" t="str">
        <f>_xlfn.XLOOKUP(B2087,'[4]cell downs 18042026 17h'!$B:$B,'[4]cell downs 18042026 17h'!$B:$B,"")</f>
        <v/>
      </c>
      <c r="BP2087" s="14" t="str">
        <f>_xlfn.XLOOKUP(B2087,'[5]Cells Huawei 19042026 15h'!$B:$B,'[5]Cells Huawei 19042026 15h'!$B:$B,"")</f>
        <v/>
      </c>
      <c r="BQ2087" s="9" t="str">
        <f>_xlfn.XLOOKUP(B2087,'[6]cells down 19042026 9H40'!$B:$B,'[6]cells down 19042026 9H40'!$B:$B,"")</f>
        <v/>
      </c>
      <c r="BR2087" s="9" t="s">
        <v>4550</v>
      </c>
      <c r="BS2087" s="9" t="s">
        <v>12</v>
      </c>
      <c r="BT2087" s="108"/>
    </row>
    <row r="2088" spans="1:72" s="9" customFormat="1" x14ac:dyDescent="0.35">
      <c r="A2088" s="1" t="s">
        <v>4656</v>
      </c>
      <c r="B2088" s="8" t="s">
        <v>4657</v>
      </c>
      <c r="C2088" s="3" t="str">
        <f>_xlfn.XLOOKUP(B2088,'[1]daily break down'!$D:$D,'[1]daily break down'!$E:$E,"")</f>
        <v>CENTRE</v>
      </c>
      <c r="D2088" s="1" t="s">
        <v>11</v>
      </c>
      <c r="E2088" s="1" t="s">
        <v>12</v>
      </c>
      <c r="F2088" s="3" t="s">
        <v>37</v>
      </c>
      <c r="G2088" s="1" t="s">
        <v>4656</v>
      </c>
      <c r="H2088" s="34" t="str">
        <f>_xlfn.XLOOKUP(B2088,[2]CALCULATION!$B:$B,[2]CALCULATION!$H:$H,"")</f>
        <v>ZTE</v>
      </c>
      <c r="I2088" s="28">
        <v>0</v>
      </c>
      <c r="J2088" s="28">
        <v>0</v>
      </c>
      <c r="K2088" s="28">
        <v>0</v>
      </c>
      <c r="L2088" s="28">
        <v>0</v>
      </c>
      <c r="M2088" s="28">
        <v>0</v>
      </c>
      <c r="N2088" s="28">
        <v>0</v>
      </c>
      <c r="O2088" s="28">
        <v>0</v>
      </c>
      <c r="P2088" s="28">
        <v>0</v>
      </c>
      <c r="Q2088" s="28">
        <v>0</v>
      </c>
      <c r="R2088" s="28">
        <v>0</v>
      </c>
      <c r="S2088" s="93">
        <v>0</v>
      </c>
      <c r="T2088" s="93">
        <f>_xlfn.XLOOKUP(B2088,'[3]Nur des jours'!$B:$B,'[3]Nur des jours'!$U:$U,"")</f>
        <v>0</v>
      </c>
      <c r="U2088" s="93">
        <v>0</v>
      </c>
      <c r="V2088" s="93">
        <v>0</v>
      </c>
      <c r="W2088" s="93">
        <v>0</v>
      </c>
      <c r="X2088" s="93">
        <v>0</v>
      </c>
      <c r="Y2088" s="93">
        <v>0</v>
      </c>
      <c r="Z2088" s="93">
        <v>0</v>
      </c>
      <c r="AA2088" s="93">
        <v>0</v>
      </c>
      <c r="AB2088" s="93">
        <v>0</v>
      </c>
      <c r="AC2088" s="93"/>
      <c r="AD2088" s="93">
        <v>0</v>
      </c>
      <c r="AE2088" s="93">
        <v>0</v>
      </c>
      <c r="AF2088" s="93">
        <v>0</v>
      </c>
      <c r="AG2088" s="93"/>
      <c r="AH2088" s="93">
        <v>0</v>
      </c>
      <c r="AI2088" s="93">
        <v>0</v>
      </c>
      <c r="AJ2088" s="93">
        <v>0</v>
      </c>
      <c r="AK2088" s="93">
        <v>0</v>
      </c>
      <c r="AL2088" s="93">
        <v>0</v>
      </c>
      <c r="AM2088" s="49" t="s">
        <v>5559</v>
      </c>
      <c r="AN2088" s="49"/>
      <c r="AO2088" s="48" t="str" cm="1">
        <f t="array" ref="AO2088">IFERROR(_xlfn.IFS(
AQ2088="MPR ISSUE","PDH",
AQ2088="BSS Hardware Issue","BSS",
AQ2088="Sites strategiques, MLL, Pylone, etc.","ENVTECH",
AQ2088="AKTIVCO DEFAUT GE &amp; POWER Cabinet","AKTIVCO",
AQ2088="AKTIVCO Coupure ENEO &amp; Baisse de tension","AKTIVCO GRID ONLY",
AQ2088="Coupure ENEO &amp; Baisse de tension","IHS GRID ONLY",
AQ2088="Defaut GE &amp; POWER Cabinet","IHS",
AQ2088="Sharing","Partners",
AQ2088="Sites strategiques &amp; DataCenter","SST &amp; DC",
AQ2088="Exclu","Exclu",
AQ2088="SAT","SAT",
AQ2088="SPARE-ISSUE","SPARE-ISSUE",
AQ2088="Fiber CAmtel","TRANS_FO_CAMTEL",
AQ2088="Fiber AOF","Fiber AOF",
AQ2088="Projet OCM (HUAWEI)","TRAVAUX-HUAWEI",
AQ2088="Projet OCM (NOKIA)","TRAVAUX-NOKIA",
AQ2088="ACCESS-ISSUE","ACCESS-ISSUE",
AQ2088="Projet OCM (ZTE, NOKIA, autres projets)","TRAVAUX OCM",
AQ2088="No root CAuse","No root cause",
AQ2088="ODU HS","PDH",
AQ2088="IP &amp; VLAN","PDH",
AQ2088="Warehouse HUAWEI","SPARE-ISSUE",
AQ2088="SPARE-HS","SPARE-ISSUE",
AQ2088="Power Telco","BSS",AQ2088="no impacts","no impacts"
),"")</f>
        <v>No root cause</v>
      </c>
      <c r="AP2088" s="48" t="str" cm="1">
        <f t="array" ref="AP2088">IFERROR(_xlfn.IFS(
AQ2088="MPR ISSUE","TX ISSUE",
AQ2088="BSS Hardware Issue","RAN ISSUE",
AQ2088="Sites strategiques, MLL, Pylone, etc.","ENVTECH",
AQ2088="AKTIVCO DEFAUT GE &amp; POWER Cabinet","POWER ISSUE",
AQ2088="AKTIVCO Coupure ENEO &amp; Baisse de tension","POWER ISSUE",
AQ2088="Coupure ENEO &amp; Baisse de tension","POWER ISSUE",
AQ2088="Defaut GE &amp; POWER Cabinet","POWER ISSUE",
AQ2088="Sharing","POWER ISSUE",
AQ2088="Sites strategiques &amp; DataCenter","POWER ISSUE",
AQ2088="Exclu","Exclu",
AQ2088="SAT","TX ISSUE",
AQ2088="SPARE-ISSUE","SPARE-ISSUE",
AQ2088="Fiber CAmtel","TX ISSUE",
AQ2088="Fiber AOF","TX ISSUE",
AQ2088="Projet OCM (HUAWEI)","TRAVAUX-HUAWEI",
AQ2088="Projet OCM (NOKIA)","TRAVAUX -NOKIA",
AQ2088="ACCESS-ISSUE","ACCESS-ISSUE",
AQ2088="Projet OCM (ZTE, NOKIA, autres projets)","TRAVAUX OCM",
AQ2088="No root CAuse","No root cause",
AQ2088="ODU HS","TX ISSUE",
AQ2088="IP &amp; VLAN","TX ISSUE",
AQ2088="Warehouse HUAWEI","SPARE-ISSUE",
AQ2088="SPARE-HS","SPARE-ISSUE",
AQ2088="Power Telco","RAN ISSUE",AQ2088="no impacts","no impacts"
),"")</f>
        <v>No root cause</v>
      </c>
      <c r="AQ2088" s="126" t="s">
        <v>5344</v>
      </c>
      <c r="AR2088" s="48" t="str" cm="1">
        <f t="array" ref="AR2088">IFERROR(_xlfn.IFS(
AQ2088="MPR ISSUE","ACTIVE",
AQ2088="BSS Hardware Issue","ACTIVE",
AQ2088="Sites strategiques, MLL, Pylone, etc.","PASSIVE",
AQ2088="AKTIVCO DEFAUT GE &amp; POWER Cabinet","PASSIVE",
AQ2088="AKTIVCO Coupure ENEO &amp; Baisse de tension","PASSIVE",
AQ2088="Coupure ENEO &amp; Baisse de tension","PASSIVE",
AQ2088="Defaut GE &amp; POWER Cabinet","PASSIVE",
AQ2088="Sharing","PASSIVE",
AQ2088="Sites strategiques &amp; DataCenter","PASSIVE",
AQ2088="Exclu","Exclu",
AQ2088="SAT","ACTIVE",
AQ2088="SPARE-ISSUE","SPARE-ISSUE",
AQ2088="Fiber CAmtel","ACTIVE",
AQ2088="Fiber AOF","ACTIVE",
AQ2088="Projet OCM (HUAWEI)","PLANNED WORKS",
AQ2088="Projet OCM (NOKIA)","PLANNED WORKS",
AQ2088="ACCESS-ISSUE","ACCESS-ISSUE",
AQ2088="Projet OCM (ZTE, NOKIA, autres projets)","PLANNED WORKS",
AQ2088="No root CAuse","No root cause",
AQ2088="ODU HS","ACTIVE",
AQ2088="IP &amp; VLAN","ACTIVE",
AQ2088="Warehouse HUAWEI","SPARE-ISSUE",
AQ2088="SPARE-HS","SPARE-ISSUE",
AQ2088="Power Telco","ACTIVE", AQ2088="no impacts","no impacts"
),"")</f>
        <v>No root cause</v>
      </c>
      <c r="AS2088" s="92" t="s">
        <v>5537</v>
      </c>
      <c r="AT2088" s="98" t="s">
        <v>4657</v>
      </c>
      <c r="AV2088" s="17" t="s">
        <v>5537</v>
      </c>
      <c r="AW2088" s="7" t="s">
        <v>5537</v>
      </c>
      <c r="AX2088" s="6" t="s">
        <v>5537</v>
      </c>
      <c r="AY2088" s="7"/>
      <c r="AZ2088" s="3" t="s">
        <v>5537</v>
      </c>
      <c r="BA2088" s="18" t="s">
        <v>5537</v>
      </c>
      <c r="BB2088" s="18" t="s">
        <v>5537</v>
      </c>
      <c r="BC2088" s="18" t="s">
        <v>5537</v>
      </c>
      <c r="BD2088" s="18" t="s">
        <v>5537</v>
      </c>
      <c r="BE2088" s="18" t="s">
        <v>5537</v>
      </c>
      <c r="BF2088" s="18" t="s">
        <v>5537</v>
      </c>
      <c r="BG2088" s="18" t="s">
        <v>5537</v>
      </c>
      <c r="BH2088" s="18" t="s">
        <v>5537</v>
      </c>
      <c r="BI2088" s="18" t="s">
        <v>5537</v>
      </c>
      <c r="BJ2088" s="18" t="s">
        <v>5537</v>
      </c>
      <c r="BK2088" s="18" t="s">
        <v>5537</v>
      </c>
      <c r="BL2088" s="9" t="s">
        <v>5537</v>
      </c>
      <c r="BM2088" s="14" t="s">
        <v>5537</v>
      </c>
      <c r="BN2088" s="14" t="s">
        <v>5537</v>
      </c>
      <c r="BO2088" s="14" t="str">
        <f>_xlfn.XLOOKUP(B2088,'[4]cell downs 18042026 17h'!$B:$B,'[4]cell downs 18042026 17h'!$B:$B,"")</f>
        <v/>
      </c>
      <c r="BP2088" s="14" t="str">
        <f>_xlfn.XLOOKUP(B2088,'[5]Cells Huawei 19042026 15h'!$B:$B,'[5]Cells Huawei 19042026 15h'!$B:$B,"")</f>
        <v/>
      </c>
      <c r="BQ2088" s="9" t="str">
        <f>_xlfn.XLOOKUP(B2088,'[6]cells down 19042026 9H40'!$B:$B,'[6]cells down 19042026 9H40'!$B:$B,"")</f>
        <v/>
      </c>
      <c r="BR2088" s="9" t="s">
        <v>4657</v>
      </c>
      <c r="BS2088" s="9" t="s">
        <v>12</v>
      </c>
      <c r="BT2088" s="108"/>
    </row>
    <row r="2089" spans="1:72" s="9" customFormat="1" x14ac:dyDescent="0.35">
      <c r="A2089" s="1" t="s">
        <v>4571</v>
      </c>
      <c r="B2089" s="8" t="s">
        <v>4572</v>
      </c>
      <c r="C2089" s="3" t="str">
        <f>_xlfn.XLOOKUP(B2089,'[1]daily break down'!$D:$D,'[1]daily break down'!$E:$E,"")</f>
        <v>CENTRE</v>
      </c>
      <c r="D2089" s="1" t="s">
        <v>11</v>
      </c>
      <c r="E2089" s="1" t="s">
        <v>12</v>
      </c>
      <c r="F2089" s="3" t="s">
        <v>37</v>
      </c>
      <c r="G2089" s="1" t="s">
        <v>4571</v>
      </c>
      <c r="H2089" s="34" t="str">
        <f>_xlfn.XLOOKUP(B2089,[2]CALCULATION!$B:$B,[2]CALCULATION!$H:$H,"")</f>
        <v>ZTE</v>
      </c>
      <c r="I2089" s="28">
        <v>0</v>
      </c>
      <c r="J2089" s="28">
        <v>0</v>
      </c>
      <c r="K2089" s="28">
        <v>0</v>
      </c>
      <c r="L2089" s="28">
        <v>0</v>
      </c>
      <c r="M2089" s="28">
        <v>0</v>
      </c>
      <c r="N2089" s="28">
        <v>0</v>
      </c>
      <c r="O2089" s="28">
        <v>0</v>
      </c>
      <c r="P2089" s="28">
        <v>0</v>
      </c>
      <c r="Q2089" s="28">
        <v>0</v>
      </c>
      <c r="R2089" s="28">
        <v>0</v>
      </c>
      <c r="S2089" s="93">
        <v>0</v>
      </c>
      <c r="T2089" s="93">
        <f>_xlfn.XLOOKUP(B2089,'[3]Nur des jours'!$B:$B,'[3]Nur des jours'!$U:$U,"")</f>
        <v>0</v>
      </c>
      <c r="U2089" s="93">
        <v>0</v>
      </c>
      <c r="V2089" s="93">
        <v>0</v>
      </c>
      <c r="W2089" s="93">
        <v>0</v>
      </c>
      <c r="X2089" s="93">
        <v>0</v>
      </c>
      <c r="Y2089" s="93">
        <v>0</v>
      </c>
      <c r="Z2089" s="93">
        <v>0</v>
      </c>
      <c r="AA2089" s="93">
        <v>0</v>
      </c>
      <c r="AB2089" s="93">
        <v>0</v>
      </c>
      <c r="AC2089" s="93"/>
      <c r="AD2089" s="93">
        <v>0</v>
      </c>
      <c r="AE2089" s="93">
        <v>0</v>
      </c>
      <c r="AF2089" s="93">
        <v>0</v>
      </c>
      <c r="AG2089" s="93"/>
      <c r="AH2089" s="93">
        <v>0</v>
      </c>
      <c r="AI2089" s="93">
        <v>0</v>
      </c>
      <c r="AJ2089" s="93">
        <v>0</v>
      </c>
      <c r="AK2089" s="93">
        <v>0</v>
      </c>
      <c r="AL2089" s="93">
        <v>0</v>
      </c>
      <c r="AM2089" s="49" t="s">
        <v>5559</v>
      </c>
      <c r="AN2089" s="49"/>
      <c r="AO2089" s="48" t="str" cm="1">
        <f t="array" ref="AO2089">IFERROR(_xlfn.IFS(
AQ2089="MPR ISSUE","PDH",
AQ2089="BSS Hardware Issue","BSS",
AQ2089="Sites strategiques, MLL, Pylone, etc.","ENVTECH",
AQ2089="AKTIVCO DEFAUT GE &amp; POWER Cabinet","AKTIVCO",
AQ2089="AKTIVCO Coupure ENEO &amp; Baisse de tension","AKTIVCO GRID ONLY",
AQ2089="Coupure ENEO &amp; Baisse de tension","IHS GRID ONLY",
AQ2089="Defaut GE &amp; POWER Cabinet","IHS",
AQ2089="Sharing","Partners",
AQ2089="Sites strategiques &amp; DataCenter","SST &amp; DC",
AQ2089="Exclu","Exclu",
AQ2089="SAT","SAT",
AQ2089="SPARE-ISSUE","SPARE-ISSUE",
AQ2089="Fiber CAmtel","TRANS_FO_CAMTEL",
AQ2089="Fiber AOF","Fiber AOF",
AQ2089="Projet OCM (HUAWEI)","TRAVAUX-HUAWEI",
AQ2089="Projet OCM (NOKIA)","TRAVAUX-NOKIA",
AQ2089="ACCESS-ISSUE","ACCESS-ISSUE",
AQ2089="Projet OCM (ZTE, NOKIA, autres projets)","TRAVAUX OCM",
AQ2089="No root CAuse","No root cause",
AQ2089="ODU HS","PDH",
AQ2089="IP &amp; VLAN","PDH",
AQ2089="Warehouse HUAWEI","SPARE-ISSUE",
AQ2089="SPARE-HS","SPARE-ISSUE",
AQ2089="Power Telco","BSS",AQ2089="no impacts","no impacts"
),"")</f>
        <v>No root cause</v>
      </c>
      <c r="AP2089" s="48" t="str" cm="1">
        <f t="array" ref="AP2089">IFERROR(_xlfn.IFS(
AQ2089="MPR ISSUE","TX ISSUE",
AQ2089="BSS Hardware Issue","RAN ISSUE",
AQ2089="Sites strategiques, MLL, Pylone, etc.","ENVTECH",
AQ2089="AKTIVCO DEFAUT GE &amp; POWER Cabinet","POWER ISSUE",
AQ2089="AKTIVCO Coupure ENEO &amp; Baisse de tension","POWER ISSUE",
AQ2089="Coupure ENEO &amp; Baisse de tension","POWER ISSUE",
AQ2089="Defaut GE &amp; POWER Cabinet","POWER ISSUE",
AQ2089="Sharing","POWER ISSUE",
AQ2089="Sites strategiques &amp; DataCenter","POWER ISSUE",
AQ2089="Exclu","Exclu",
AQ2089="SAT","TX ISSUE",
AQ2089="SPARE-ISSUE","SPARE-ISSUE",
AQ2089="Fiber CAmtel","TX ISSUE",
AQ2089="Fiber AOF","TX ISSUE",
AQ2089="Projet OCM (HUAWEI)","TRAVAUX-HUAWEI",
AQ2089="Projet OCM (NOKIA)","TRAVAUX -NOKIA",
AQ2089="ACCESS-ISSUE","ACCESS-ISSUE",
AQ2089="Projet OCM (ZTE, NOKIA, autres projets)","TRAVAUX OCM",
AQ2089="No root CAuse","No root cause",
AQ2089="ODU HS","TX ISSUE",
AQ2089="IP &amp; VLAN","TX ISSUE",
AQ2089="Warehouse HUAWEI","SPARE-ISSUE",
AQ2089="SPARE-HS","SPARE-ISSUE",
AQ2089="Power Telco","RAN ISSUE",AQ2089="no impacts","no impacts"
),"")</f>
        <v>No root cause</v>
      </c>
      <c r="AQ2089" s="126" t="s">
        <v>5344</v>
      </c>
      <c r="AR2089" s="48" t="str" cm="1">
        <f t="array" ref="AR2089">IFERROR(_xlfn.IFS(
AQ2089="MPR ISSUE","ACTIVE",
AQ2089="BSS Hardware Issue","ACTIVE",
AQ2089="Sites strategiques, MLL, Pylone, etc.","PASSIVE",
AQ2089="AKTIVCO DEFAUT GE &amp; POWER Cabinet","PASSIVE",
AQ2089="AKTIVCO Coupure ENEO &amp; Baisse de tension","PASSIVE",
AQ2089="Coupure ENEO &amp; Baisse de tension","PASSIVE",
AQ2089="Defaut GE &amp; POWER Cabinet","PASSIVE",
AQ2089="Sharing","PASSIVE",
AQ2089="Sites strategiques &amp; DataCenter","PASSIVE",
AQ2089="Exclu","Exclu",
AQ2089="SAT","ACTIVE",
AQ2089="SPARE-ISSUE","SPARE-ISSUE",
AQ2089="Fiber CAmtel","ACTIVE",
AQ2089="Fiber AOF","ACTIVE",
AQ2089="Projet OCM (HUAWEI)","PLANNED WORKS",
AQ2089="Projet OCM (NOKIA)","PLANNED WORKS",
AQ2089="ACCESS-ISSUE","ACCESS-ISSUE",
AQ2089="Projet OCM (ZTE, NOKIA, autres projets)","PLANNED WORKS",
AQ2089="No root CAuse","No root cause",
AQ2089="ODU HS","ACTIVE",
AQ2089="IP &amp; VLAN","ACTIVE",
AQ2089="Warehouse HUAWEI","SPARE-ISSUE",
AQ2089="SPARE-HS","SPARE-ISSUE",
AQ2089="Power Telco","ACTIVE", AQ2089="no impacts","no impacts"
),"")</f>
        <v>No root cause</v>
      </c>
      <c r="AS2089" s="92" t="s">
        <v>5537</v>
      </c>
      <c r="AT2089" s="98" t="s">
        <v>4572</v>
      </c>
      <c r="AU2089" s="96"/>
      <c r="AV2089" s="17" t="s">
        <v>5537</v>
      </c>
      <c r="AW2089" s="7" t="s">
        <v>5537</v>
      </c>
      <c r="AX2089" s="6" t="s">
        <v>5537</v>
      </c>
      <c r="AY2089" s="7"/>
      <c r="AZ2089" s="3" t="s">
        <v>5537</v>
      </c>
      <c r="BA2089" s="18" t="s">
        <v>5537</v>
      </c>
      <c r="BB2089" s="18" t="s">
        <v>5537</v>
      </c>
      <c r="BC2089" s="18" t="s">
        <v>5537</v>
      </c>
      <c r="BD2089" s="18" t="s">
        <v>5537</v>
      </c>
      <c r="BE2089" s="18" t="s">
        <v>5537</v>
      </c>
      <c r="BF2089" s="18" t="s">
        <v>5537</v>
      </c>
      <c r="BG2089" s="18" t="s">
        <v>5537</v>
      </c>
      <c r="BH2089" s="18" t="s">
        <v>5537</v>
      </c>
      <c r="BI2089" s="18" t="s">
        <v>5537</v>
      </c>
      <c r="BJ2089" s="18" t="s">
        <v>5537</v>
      </c>
      <c r="BK2089" s="18" t="s">
        <v>5537</v>
      </c>
      <c r="BL2089" s="9" t="s">
        <v>5537</v>
      </c>
      <c r="BM2089" s="14" t="s">
        <v>5537</v>
      </c>
      <c r="BN2089" s="14" t="s">
        <v>5537</v>
      </c>
      <c r="BO2089" s="14" t="str">
        <f>_xlfn.XLOOKUP(B2089,'[4]cell downs 18042026 17h'!$B:$B,'[4]cell downs 18042026 17h'!$B:$B,"")</f>
        <v/>
      </c>
      <c r="BP2089" s="14" t="str">
        <f>_xlfn.XLOOKUP(B2089,'[5]Cells Huawei 19042026 15h'!$B:$B,'[5]Cells Huawei 19042026 15h'!$B:$B,"")</f>
        <v/>
      </c>
      <c r="BQ2089" s="9" t="str">
        <f>_xlfn.XLOOKUP(B2089,'[6]cells down 19042026 9H40'!$B:$B,'[6]cells down 19042026 9H40'!$B:$B,"")</f>
        <v/>
      </c>
      <c r="BR2089" s="9" t="s">
        <v>4572</v>
      </c>
      <c r="BS2089" s="9" t="s">
        <v>5537</v>
      </c>
      <c r="BT2089" s="108"/>
    </row>
    <row r="2090" spans="1:72" s="9" customFormat="1" x14ac:dyDescent="0.35">
      <c r="A2090" s="1" t="s">
        <v>4699</v>
      </c>
      <c r="B2090" s="8" t="s">
        <v>4700</v>
      </c>
      <c r="C2090" s="3" t="str">
        <f>_xlfn.XLOOKUP(B2090,'[1]daily break down'!$D:$D,'[1]daily break down'!$E:$E,"")</f>
        <v>CENTRE</v>
      </c>
      <c r="D2090" s="1" t="s">
        <v>11</v>
      </c>
      <c r="E2090" s="1" t="s">
        <v>66</v>
      </c>
      <c r="F2090" s="3" t="s">
        <v>37</v>
      </c>
      <c r="G2090" s="1" t="s">
        <v>4701</v>
      </c>
      <c r="H2090" s="34" t="str">
        <f>_xlfn.XLOOKUP(B2090,[2]CALCULATION!$B:$B,[2]CALCULATION!$H:$H,"")</f>
        <v>ZTE</v>
      </c>
      <c r="I2090" s="28">
        <v>0</v>
      </c>
      <c r="J2090" s="28">
        <v>0</v>
      </c>
      <c r="K2090" s="28">
        <v>0</v>
      </c>
      <c r="L2090" s="28">
        <v>0</v>
      </c>
      <c r="M2090" s="28">
        <v>0</v>
      </c>
      <c r="N2090" s="28">
        <v>0</v>
      </c>
      <c r="O2090" s="28">
        <v>0</v>
      </c>
      <c r="P2090" s="28">
        <v>0</v>
      </c>
      <c r="Q2090" s="28">
        <v>0</v>
      </c>
      <c r="R2090" s="28">
        <v>0</v>
      </c>
      <c r="S2090" s="93">
        <v>0</v>
      </c>
      <c r="T2090" s="93">
        <f>_xlfn.XLOOKUP(B2090,'[3]Nur des jours'!$B:$B,'[3]Nur des jours'!$U:$U,"")</f>
        <v>0</v>
      </c>
      <c r="U2090" s="93">
        <v>0</v>
      </c>
      <c r="V2090" s="93">
        <v>0</v>
      </c>
      <c r="W2090" s="93">
        <v>0</v>
      </c>
      <c r="X2090" s="93">
        <v>0</v>
      </c>
      <c r="Y2090" s="93">
        <v>0</v>
      </c>
      <c r="Z2090" s="93">
        <v>0</v>
      </c>
      <c r="AA2090" s="93">
        <v>0</v>
      </c>
      <c r="AB2090" s="93">
        <v>0</v>
      </c>
      <c r="AC2090" s="93"/>
      <c r="AD2090" s="93">
        <v>0</v>
      </c>
      <c r="AE2090" s="93">
        <v>0</v>
      </c>
      <c r="AF2090" s="93">
        <v>0</v>
      </c>
      <c r="AG2090" s="93"/>
      <c r="AH2090" s="93">
        <v>0</v>
      </c>
      <c r="AI2090" s="93">
        <v>0</v>
      </c>
      <c r="AJ2090" s="93">
        <v>0</v>
      </c>
      <c r="AK2090" s="93">
        <v>0</v>
      </c>
      <c r="AL2090" s="93">
        <v>0</v>
      </c>
      <c r="AM2090" s="49" t="s">
        <v>5559</v>
      </c>
      <c r="AN2090" s="49"/>
      <c r="AO2090" s="48" t="str" cm="1">
        <f t="array" ref="AO2090">IFERROR(_xlfn.IFS(
AQ2090="MPR ISSUE","PDH",
AQ2090="BSS Hardware Issue","BSS",
AQ2090="Sites strategiques, MLL, Pylone, etc.","ENVTECH",
AQ2090="AKTIVCO DEFAUT GE &amp; POWER Cabinet","AKTIVCO",
AQ2090="AKTIVCO Coupure ENEO &amp; Baisse de tension","AKTIVCO GRID ONLY",
AQ2090="Coupure ENEO &amp; Baisse de tension","IHS GRID ONLY",
AQ2090="Defaut GE &amp; POWER Cabinet","IHS",
AQ2090="Sharing","Partners",
AQ2090="Sites strategiques &amp; DataCenter","SST &amp; DC",
AQ2090="Exclu","Exclu",
AQ2090="SAT","SAT",
AQ2090="SPARE-ISSUE","SPARE-ISSUE",
AQ2090="Fiber CAmtel","TRANS_FO_CAMTEL",
AQ2090="Fiber AOF","Fiber AOF",
AQ2090="Projet OCM (HUAWEI)","TRAVAUX-HUAWEI",
AQ2090="Projet OCM (NOKIA)","TRAVAUX-NOKIA",
AQ2090="ACCESS-ISSUE","ACCESS-ISSUE",
AQ2090="Projet OCM (ZTE, NOKIA, autres projets)","TRAVAUX OCM",
AQ2090="No root CAuse","No root cause",
AQ2090="ODU HS","PDH",
AQ2090="IP &amp; VLAN","PDH",
AQ2090="Warehouse HUAWEI","SPARE-ISSUE",
AQ2090="SPARE-HS","SPARE-ISSUE",
AQ2090="Power Telco","BSS",AQ2090="no impacts","no impacts"
),"")</f>
        <v>No root cause</v>
      </c>
      <c r="AP2090" s="48" t="str" cm="1">
        <f t="array" ref="AP2090">IFERROR(_xlfn.IFS(
AQ2090="MPR ISSUE","TX ISSUE",
AQ2090="BSS Hardware Issue","RAN ISSUE",
AQ2090="Sites strategiques, MLL, Pylone, etc.","ENVTECH",
AQ2090="AKTIVCO DEFAUT GE &amp; POWER Cabinet","POWER ISSUE",
AQ2090="AKTIVCO Coupure ENEO &amp; Baisse de tension","POWER ISSUE",
AQ2090="Coupure ENEO &amp; Baisse de tension","POWER ISSUE",
AQ2090="Defaut GE &amp; POWER Cabinet","POWER ISSUE",
AQ2090="Sharing","POWER ISSUE",
AQ2090="Sites strategiques &amp; DataCenter","POWER ISSUE",
AQ2090="Exclu","Exclu",
AQ2090="SAT","TX ISSUE",
AQ2090="SPARE-ISSUE","SPARE-ISSUE",
AQ2090="Fiber CAmtel","TX ISSUE",
AQ2090="Fiber AOF","TX ISSUE",
AQ2090="Projet OCM (HUAWEI)","TRAVAUX-HUAWEI",
AQ2090="Projet OCM (NOKIA)","TRAVAUX -NOKIA",
AQ2090="ACCESS-ISSUE","ACCESS-ISSUE",
AQ2090="Projet OCM (ZTE, NOKIA, autres projets)","TRAVAUX OCM",
AQ2090="No root CAuse","No root cause",
AQ2090="ODU HS","TX ISSUE",
AQ2090="IP &amp; VLAN","TX ISSUE",
AQ2090="Warehouse HUAWEI","SPARE-ISSUE",
AQ2090="SPARE-HS","SPARE-ISSUE",
AQ2090="Power Telco","RAN ISSUE",AQ2090="no impacts","no impacts"
),"")</f>
        <v>No root cause</v>
      </c>
      <c r="AQ2090" s="126" t="s">
        <v>5344</v>
      </c>
      <c r="AR2090" s="48" t="str" cm="1">
        <f t="array" ref="AR2090">IFERROR(_xlfn.IFS(
AQ2090="MPR ISSUE","ACTIVE",
AQ2090="BSS Hardware Issue","ACTIVE",
AQ2090="Sites strategiques, MLL, Pylone, etc.","PASSIVE",
AQ2090="AKTIVCO DEFAUT GE &amp; POWER Cabinet","PASSIVE",
AQ2090="AKTIVCO Coupure ENEO &amp; Baisse de tension","PASSIVE",
AQ2090="Coupure ENEO &amp; Baisse de tension","PASSIVE",
AQ2090="Defaut GE &amp; POWER Cabinet","PASSIVE",
AQ2090="Sharing","PASSIVE",
AQ2090="Sites strategiques &amp; DataCenter","PASSIVE",
AQ2090="Exclu","Exclu",
AQ2090="SAT","ACTIVE",
AQ2090="SPARE-ISSUE","SPARE-ISSUE",
AQ2090="Fiber CAmtel","ACTIVE",
AQ2090="Fiber AOF","ACTIVE",
AQ2090="Projet OCM (HUAWEI)","PLANNED WORKS",
AQ2090="Projet OCM (NOKIA)","PLANNED WORKS",
AQ2090="ACCESS-ISSUE","ACCESS-ISSUE",
AQ2090="Projet OCM (ZTE, NOKIA, autres projets)","PLANNED WORKS",
AQ2090="No root CAuse","No root cause",
AQ2090="ODU HS","ACTIVE",
AQ2090="IP &amp; VLAN","ACTIVE",
AQ2090="Warehouse HUAWEI","SPARE-ISSUE",
AQ2090="SPARE-HS","SPARE-ISSUE",
AQ2090="Power Telco","ACTIVE", AQ2090="no impacts","no impacts"
),"")</f>
        <v>No root cause</v>
      </c>
      <c r="AS2090" s="92" t="s">
        <v>5537</v>
      </c>
      <c r="AT2090" s="98" t="s">
        <v>4700</v>
      </c>
      <c r="AV2090" s="17" t="s">
        <v>5537</v>
      </c>
      <c r="AW2090" s="7" t="s">
        <v>5537</v>
      </c>
      <c r="AX2090" s="6" t="s">
        <v>5537</v>
      </c>
      <c r="AY2090" s="7"/>
      <c r="AZ2090" s="3" t="s">
        <v>5537</v>
      </c>
      <c r="BA2090" s="18" t="s">
        <v>5537</v>
      </c>
      <c r="BB2090" s="18" t="s">
        <v>5537</v>
      </c>
      <c r="BC2090" s="18" t="s">
        <v>5537</v>
      </c>
      <c r="BD2090" s="18" t="s">
        <v>5537</v>
      </c>
      <c r="BE2090" s="18" t="s">
        <v>5537</v>
      </c>
      <c r="BF2090" s="18" t="s">
        <v>5537</v>
      </c>
      <c r="BG2090" s="18" t="s">
        <v>5537</v>
      </c>
      <c r="BH2090" s="18" t="s">
        <v>5537</v>
      </c>
      <c r="BI2090" s="18" t="s">
        <v>5537</v>
      </c>
      <c r="BJ2090" s="18" t="s">
        <v>5537</v>
      </c>
      <c r="BK2090" s="18" t="s">
        <v>5537</v>
      </c>
      <c r="BL2090" s="9" t="s">
        <v>5537</v>
      </c>
      <c r="BM2090" s="14" t="s">
        <v>5537</v>
      </c>
      <c r="BN2090" s="14" t="s">
        <v>5537</v>
      </c>
      <c r="BO2090" s="14" t="str">
        <f>_xlfn.XLOOKUP(B2090,'[4]cell downs 18042026 17h'!$B:$B,'[4]cell downs 18042026 17h'!$B:$B,"")</f>
        <v/>
      </c>
      <c r="BP2090" s="14" t="str">
        <f>_xlfn.XLOOKUP(B2090,'[5]Cells Huawei 19042026 15h'!$B:$B,'[5]Cells Huawei 19042026 15h'!$B:$B,"")</f>
        <v/>
      </c>
      <c r="BQ2090" s="9" t="str">
        <f>_xlfn.XLOOKUP(B2090,'[6]cells down 19042026 9H40'!$B:$B,'[6]cells down 19042026 9H40'!$B:$B,"")</f>
        <v/>
      </c>
      <c r="BR2090" s="9" t="s">
        <v>4700</v>
      </c>
      <c r="BS2090" s="9" t="s">
        <v>12</v>
      </c>
      <c r="BT2090" s="108"/>
    </row>
    <row r="2091" spans="1:72" s="9" customFormat="1" x14ac:dyDescent="0.35">
      <c r="A2091" s="1" t="s">
        <v>4605</v>
      </c>
      <c r="B2091" s="8" t="s">
        <v>4606</v>
      </c>
      <c r="C2091" s="3" t="str">
        <f>_xlfn.XLOOKUP(B2091,'[1]daily break down'!$D:$D,'[1]daily break down'!$E:$E,"")</f>
        <v>CENTRE</v>
      </c>
      <c r="D2091" s="1" t="s">
        <v>11</v>
      </c>
      <c r="E2091" s="1" t="s">
        <v>12</v>
      </c>
      <c r="F2091" s="3" t="s">
        <v>37</v>
      </c>
      <c r="G2091" s="1" t="s">
        <v>4607</v>
      </c>
      <c r="H2091" s="34" t="str">
        <f>_xlfn.XLOOKUP(B2091,[2]CALCULATION!$B:$B,[2]CALCULATION!$H:$H,"")</f>
        <v>ZTE</v>
      </c>
      <c r="I2091" s="28">
        <v>0</v>
      </c>
      <c r="J2091" s="28">
        <v>0</v>
      </c>
      <c r="K2091" s="28">
        <v>0</v>
      </c>
      <c r="L2091" s="28">
        <v>0</v>
      </c>
      <c r="M2091" s="28">
        <v>0</v>
      </c>
      <c r="N2091" s="28">
        <v>0</v>
      </c>
      <c r="O2091" s="28">
        <v>0</v>
      </c>
      <c r="P2091" s="28">
        <v>0</v>
      </c>
      <c r="Q2091" s="28">
        <v>0</v>
      </c>
      <c r="R2091" s="28">
        <v>0</v>
      </c>
      <c r="S2091" s="93">
        <v>0</v>
      </c>
      <c r="T2091" s="93">
        <f>_xlfn.XLOOKUP(B2091,'[3]Nur des jours'!$B:$B,'[3]Nur des jours'!$U:$U,"")</f>
        <v>0</v>
      </c>
      <c r="U2091" s="93">
        <v>0</v>
      </c>
      <c r="V2091" s="93">
        <v>0</v>
      </c>
      <c r="W2091" s="93">
        <v>0</v>
      </c>
      <c r="X2091" s="93">
        <v>0</v>
      </c>
      <c r="Y2091" s="93">
        <v>0</v>
      </c>
      <c r="Z2091" s="93">
        <v>0</v>
      </c>
      <c r="AA2091" s="93">
        <v>0</v>
      </c>
      <c r="AB2091" s="93">
        <v>0</v>
      </c>
      <c r="AC2091" s="93"/>
      <c r="AD2091" s="93">
        <v>0</v>
      </c>
      <c r="AE2091" s="93">
        <v>0</v>
      </c>
      <c r="AF2091" s="93">
        <v>0</v>
      </c>
      <c r="AG2091" s="93"/>
      <c r="AH2091" s="93">
        <v>0</v>
      </c>
      <c r="AI2091" s="93">
        <v>0</v>
      </c>
      <c r="AJ2091" s="93">
        <v>0</v>
      </c>
      <c r="AK2091" s="93">
        <v>0</v>
      </c>
      <c r="AL2091" s="93">
        <v>0</v>
      </c>
      <c r="AM2091" s="49" t="s">
        <v>5559</v>
      </c>
      <c r="AN2091" s="49"/>
      <c r="AO2091" s="48" t="str" cm="1">
        <f t="array" ref="AO2091">IFERROR(_xlfn.IFS(
AQ2091="MPR ISSUE","PDH",
AQ2091="BSS Hardware Issue","BSS",
AQ2091="Sites strategiques, MLL, Pylone, etc.","ENVTECH",
AQ2091="AKTIVCO DEFAUT GE &amp; POWER Cabinet","AKTIVCO",
AQ2091="AKTIVCO Coupure ENEO &amp; Baisse de tension","AKTIVCO GRID ONLY",
AQ2091="Coupure ENEO &amp; Baisse de tension","IHS GRID ONLY",
AQ2091="Defaut GE &amp; POWER Cabinet","IHS",
AQ2091="Sharing","Partners",
AQ2091="Sites strategiques &amp; DataCenter","SST &amp; DC",
AQ2091="Exclu","Exclu",
AQ2091="SAT","SAT",
AQ2091="SPARE-ISSUE","SPARE-ISSUE",
AQ2091="Fiber CAmtel","TRANS_FO_CAMTEL",
AQ2091="Fiber AOF","Fiber AOF",
AQ2091="Projet OCM (HUAWEI)","TRAVAUX-HUAWEI",
AQ2091="Projet OCM (NOKIA)","TRAVAUX-NOKIA",
AQ2091="ACCESS-ISSUE","ACCESS-ISSUE",
AQ2091="Projet OCM (ZTE, NOKIA, autres projets)","TRAVAUX OCM",
AQ2091="No root CAuse","No root cause",
AQ2091="ODU HS","PDH",
AQ2091="IP &amp; VLAN","PDH",
AQ2091="Warehouse HUAWEI","SPARE-ISSUE",
AQ2091="SPARE-HS","SPARE-ISSUE",
AQ2091="Power Telco","BSS",AQ2091="no impacts","no impacts"
),"")</f>
        <v>No root cause</v>
      </c>
      <c r="AP2091" s="48" t="str" cm="1">
        <f t="array" ref="AP2091">IFERROR(_xlfn.IFS(
AQ2091="MPR ISSUE","TX ISSUE",
AQ2091="BSS Hardware Issue","RAN ISSUE",
AQ2091="Sites strategiques, MLL, Pylone, etc.","ENVTECH",
AQ2091="AKTIVCO DEFAUT GE &amp; POWER Cabinet","POWER ISSUE",
AQ2091="AKTIVCO Coupure ENEO &amp; Baisse de tension","POWER ISSUE",
AQ2091="Coupure ENEO &amp; Baisse de tension","POWER ISSUE",
AQ2091="Defaut GE &amp; POWER Cabinet","POWER ISSUE",
AQ2091="Sharing","POWER ISSUE",
AQ2091="Sites strategiques &amp; DataCenter","POWER ISSUE",
AQ2091="Exclu","Exclu",
AQ2091="SAT","TX ISSUE",
AQ2091="SPARE-ISSUE","SPARE-ISSUE",
AQ2091="Fiber CAmtel","TX ISSUE",
AQ2091="Fiber AOF","TX ISSUE",
AQ2091="Projet OCM (HUAWEI)","TRAVAUX-HUAWEI",
AQ2091="Projet OCM (NOKIA)","TRAVAUX -NOKIA",
AQ2091="ACCESS-ISSUE","ACCESS-ISSUE",
AQ2091="Projet OCM (ZTE, NOKIA, autres projets)","TRAVAUX OCM",
AQ2091="No root CAuse","No root cause",
AQ2091="ODU HS","TX ISSUE",
AQ2091="IP &amp; VLAN","TX ISSUE",
AQ2091="Warehouse HUAWEI","SPARE-ISSUE",
AQ2091="SPARE-HS","SPARE-ISSUE",
AQ2091="Power Telco","RAN ISSUE",AQ2091="no impacts","no impacts"
),"")</f>
        <v>No root cause</v>
      </c>
      <c r="AQ2091" s="126" t="s">
        <v>5344</v>
      </c>
      <c r="AR2091" s="48" t="str" cm="1">
        <f t="array" ref="AR2091">IFERROR(_xlfn.IFS(
AQ2091="MPR ISSUE","ACTIVE",
AQ2091="BSS Hardware Issue","ACTIVE",
AQ2091="Sites strategiques, MLL, Pylone, etc.","PASSIVE",
AQ2091="AKTIVCO DEFAUT GE &amp; POWER Cabinet","PASSIVE",
AQ2091="AKTIVCO Coupure ENEO &amp; Baisse de tension","PASSIVE",
AQ2091="Coupure ENEO &amp; Baisse de tension","PASSIVE",
AQ2091="Defaut GE &amp; POWER Cabinet","PASSIVE",
AQ2091="Sharing","PASSIVE",
AQ2091="Sites strategiques &amp; DataCenter","PASSIVE",
AQ2091="Exclu","Exclu",
AQ2091="SAT","ACTIVE",
AQ2091="SPARE-ISSUE","SPARE-ISSUE",
AQ2091="Fiber CAmtel","ACTIVE",
AQ2091="Fiber AOF","ACTIVE",
AQ2091="Projet OCM (HUAWEI)","PLANNED WORKS",
AQ2091="Projet OCM (NOKIA)","PLANNED WORKS",
AQ2091="ACCESS-ISSUE","ACCESS-ISSUE",
AQ2091="Projet OCM (ZTE, NOKIA, autres projets)","PLANNED WORKS",
AQ2091="No root CAuse","No root cause",
AQ2091="ODU HS","ACTIVE",
AQ2091="IP &amp; VLAN","ACTIVE",
AQ2091="Warehouse HUAWEI","SPARE-ISSUE",
AQ2091="SPARE-HS","SPARE-ISSUE",
AQ2091="Power Telco","ACTIVE", AQ2091="no impacts","no impacts"
),"")</f>
        <v>No root cause</v>
      </c>
      <c r="AS2091" s="92" t="s">
        <v>5537</v>
      </c>
      <c r="AT2091" s="98" t="s">
        <v>4606</v>
      </c>
      <c r="AV2091" s="17" t="s">
        <v>5537</v>
      </c>
      <c r="AW2091" s="7" t="s">
        <v>5537</v>
      </c>
      <c r="AX2091" s="6" t="s">
        <v>5537</v>
      </c>
      <c r="AY2091" s="7"/>
      <c r="AZ2091" s="3" t="s">
        <v>5537</v>
      </c>
      <c r="BA2091" s="18" t="s">
        <v>5537</v>
      </c>
      <c r="BB2091" s="18" t="s">
        <v>5537</v>
      </c>
      <c r="BC2091" s="18" t="s">
        <v>5537</v>
      </c>
      <c r="BD2091" s="18" t="s">
        <v>5537</v>
      </c>
      <c r="BE2091" s="18" t="s">
        <v>5537</v>
      </c>
      <c r="BF2091" s="18" t="s">
        <v>5537</v>
      </c>
      <c r="BG2091" s="18" t="s">
        <v>5537</v>
      </c>
      <c r="BH2091" s="18" t="s">
        <v>5537</v>
      </c>
      <c r="BI2091" s="18" t="s">
        <v>5537</v>
      </c>
      <c r="BJ2091" s="18" t="s">
        <v>5537</v>
      </c>
      <c r="BK2091" s="18" t="s">
        <v>5537</v>
      </c>
      <c r="BL2091" s="9" t="s">
        <v>5537</v>
      </c>
      <c r="BM2091" s="14" t="s">
        <v>5537</v>
      </c>
      <c r="BN2091" s="14" t="s">
        <v>5537</v>
      </c>
      <c r="BO2091" s="14" t="str">
        <f>_xlfn.XLOOKUP(B2091,'[4]cell downs 18042026 17h'!$B:$B,'[4]cell downs 18042026 17h'!$B:$B,"")</f>
        <v/>
      </c>
      <c r="BP2091" s="14" t="str">
        <f>_xlfn.XLOOKUP(B2091,'[5]Cells Huawei 19042026 15h'!$B:$B,'[5]Cells Huawei 19042026 15h'!$B:$B,"")</f>
        <v/>
      </c>
      <c r="BQ2091" s="9" t="str">
        <f>_xlfn.XLOOKUP(B2091,'[6]cells down 19042026 9H40'!$B:$B,'[6]cells down 19042026 9H40'!$B:$B,"")</f>
        <v/>
      </c>
      <c r="BR2091" s="9" t="s">
        <v>4606</v>
      </c>
      <c r="BS2091" s="9" t="s">
        <v>5537</v>
      </c>
      <c r="BT2091" s="108"/>
    </row>
    <row r="2092" spans="1:72" s="9" customFormat="1" x14ac:dyDescent="0.35">
      <c r="A2092" s="1" t="s">
        <v>4610</v>
      </c>
      <c r="B2092" s="8" t="s">
        <v>4611</v>
      </c>
      <c r="C2092" s="3" t="str">
        <f>_xlfn.XLOOKUP(B2092,'[1]daily break down'!$D:$D,'[1]daily break down'!$E:$E,"")</f>
        <v>LITTORAL</v>
      </c>
      <c r="D2092" s="1" t="s">
        <v>11</v>
      </c>
      <c r="E2092" s="1" t="s">
        <v>594</v>
      </c>
      <c r="F2092" s="3" t="s">
        <v>69</v>
      </c>
      <c r="G2092" s="1" t="s">
        <v>3535</v>
      </c>
      <c r="H2092" s="34" t="str">
        <f>_xlfn.XLOOKUP(B2092,[2]CALCULATION!$B:$B,[2]CALCULATION!$H:$H,"")</f>
        <v>ZTE</v>
      </c>
      <c r="I2092" s="28">
        <v>0</v>
      </c>
      <c r="J2092" s="28">
        <v>0</v>
      </c>
      <c r="K2092" s="28">
        <v>0</v>
      </c>
      <c r="L2092" s="28">
        <v>0</v>
      </c>
      <c r="M2092" s="28">
        <v>0</v>
      </c>
      <c r="N2092" s="28">
        <v>0</v>
      </c>
      <c r="O2092" s="28">
        <v>0</v>
      </c>
      <c r="P2092" s="28">
        <v>0</v>
      </c>
      <c r="Q2092" s="28">
        <v>0</v>
      </c>
      <c r="R2092" s="28">
        <v>0</v>
      </c>
      <c r="S2092" s="93">
        <v>0</v>
      </c>
      <c r="T2092" s="93">
        <f>_xlfn.XLOOKUP(B2092,'[3]Nur des jours'!$B:$B,'[3]Nur des jours'!$U:$U,"")</f>
        <v>0</v>
      </c>
      <c r="U2092" s="93">
        <v>0</v>
      </c>
      <c r="V2092" s="93">
        <v>0</v>
      </c>
      <c r="W2092" s="93">
        <v>0</v>
      </c>
      <c r="X2092" s="93">
        <v>0</v>
      </c>
      <c r="Y2092" s="93">
        <v>0</v>
      </c>
      <c r="Z2092" s="93">
        <v>0</v>
      </c>
      <c r="AA2092" s="93">
        <v>0</v>
      </c>
      <c r="AB2092" s="93">
        <v>0</v>
      </c>
      <c r="AC2092" s="93"/>
      <c r="AD2092" s="93">
        <v>0</v>
      </c>
      <c r="AE2092" s="93">
        <v>0</v>
      </c>
      <c r="AF2092" s="93">
        <v>0</v>
      </c>
      <c r="AG2092" s="93"/>
      <c r="AH2092" s="93">
        <v>0</v>
      </c>
      <c r="AI2092" s="93">
        <v>0</v>
      </c>
      <c r="AJ2092" s="93">
        <v>0</v>
      </c>
      <c r="AK2092" s="93">
        <v>0</v>
      </c>
      <c r="AL2092" s="93">
        <v>0</v>
      </c>
      <c r="AM2092" s="49" t="s">
        <v>5559</v>
      </c>
      <c r="AN2092" s="49"/>
      <c r="AO2092" s="48" t="str" cm="1">
        <f t="array" ref="AO2092">IFERROR(_xlfn.IFS(
AQ2092="MPR ISSUE","PDH",
AQ2092="BSS Hardware Issue","BSS",
AQ2092="Sites strategiques, MLL, Pylone, etc.","ENVTECH",
AQ2092="AKTIVCO DEFAUT GE &amp; POWER Cabinet","AKTIVCO",
AQ2092="AKTIVCO Coupure ENEO &amp; Baisse de tension","AKTIVCO GRID ONLY",
AQ2092="Coupure ENEO &amp; Baisse de tension","IHS GRID ONLY",
AQ2092="Defaut GE &amp; POWER Cabinet","IHS",
AQ2092="Sharing","Partners",
AQ2092="Sites strategiques &amp; DataCenter","SST &amp; DC",
AQ2092="Exclu","Exclu",
AQ2092="SAT","SAT",
AQ2092="SPARE-ISSUE","SPARE-ISSUE",
AQ2092="Fiber CAmtel","TRANS_FO_CAMTEL",
AQ2092="Fiber AOF","Fiber AOF",
AQ2092="Projet OCM (HUAWEI)","TRAVAUX-HUAWEI",
AQ2092="Projet OCM (NOKIA)","TRAVAUX-NOKIA",
AQ2092="ACCESS-ISSUE","ACCESS-ISSUE",
AQ2092="Projet OCM (ZTE, NOKIA, autres projets)","TRAVAUX OCM",
AQ2092="No root CAuse","No root cause",
AQ2092="ODU HS","PDH",
AQ2092="IP &amp; VLAN","PDH",
AQ2092="Warehouse HUAWEI","SPARE-ISSUE",
AQ2092="SPARE-HS","SPARE-ISSUE",
AQ2092="Power Telco","BSS",AQ2092="no impacts","no impacts"
),"")</f>
        <v>No root cause</v>
      </c>
      <c r="AP2092" s="48" t="str" cm="1">
        <f t="array" ref="AP2092">IFERROR(_xlfn.IFS(
AQ2092="MPR ISSUE","TX ISSUE",
AQ2092="BSS Hardware Issue","RAN ISSUE",
AQ2092="Sites strategiques, MLL, Pylone, etc.","ENVTECH",
AQ2092="AKTIVCO DEFAUT GE &amp; POWER Cabinet","POWER ISSUE",
AQ2092="AKTIVCO Coupure ENEO &amp; Baisse de tension","POWER ISSUE",
AQ2092="Coupure ENEO &amp; Baisse de tension","POWER ISSUE",
AQ2092="Defaut GE &amp; POWER Cabinet","POWER ISSUE",
AQ2092="Sharing","POWER ISSUE",
AQ2092="Sites strategiques &amp; DataCenter","POWER ISSUE",
AQ2092="Exclu","Exclu",
AQ2092="SAT","TX ISSUE",
AQ2092="SPARE-ISSUE","SPARE-ISSUE",
AQ2092="Fiber CAmtel","TX ISSUE",
AQ2092="Fiber AOF","TX ISSUE",
AQ2092="Projet OCM (HUAWEI)","TRAVAUX-HUAWEI",
AQ2092="Projet OCM (NOKIA)","TRAVAUX -NOKIA",
AQ2092="ACCESS-ISSUE","ACCESS-ISSUE",
AQ2092="Projet OCM (ZTE, NOKIA, autres projets)","TRAVAUX OCM",
AQ2092="No root CAuse","No root cause",
AQ2092="ODU HS","TX ISSUE",
AQ2092="IP &amp; VLAN","TX ISSUE",
AQ2092="Warehouse HUAWEI","SPARE-ISSUE",
AQ2092="SPARE-HS","SPARE-ISSUE",
AQ2092="Power Telco","RAN ISSUE",AQ2092="no impacts","no impacts"
),"")</f>
        <v>No root cause</v>
      </c>
      <c r="AQ2092" s="126" t="s">
        <v>5344</v>
      </c>
      <c r="AR2092" s="48" t="str" cm="1">
        <f t="array" ref="AR2092">IFERROR(_xlfn.IFS(
AQ2092="MPR ISSUE","ACTIVE",
AQ2092="BSS Hardware Issue","ACTIVE",
AQ2092="Sites strategiques, MLL, Pylone, etc.","PASSIVE",
AQ2092="AKTIVCO DEFAUT GE &amp; POWER Cabinet","PASSIVE",
AQ2092="AKTIVCO Coupure ENEO &amp; Baisse de tension","PASSIVE",
AQ2092="Coupure ENEO &amp; Baisse de tension","PASSIVE",
AQ2092="Defaut GE &amp; POWER Cabinet","PASSIVE",
AQ2092="Sharing","PASSIVE",
AQ2092="Sites strategiques &amp; DataCenter","PASSIVE",
AQ2092="Exclu","Exclu",
AQ2092="SAT","ACTIVE",
AQ2092="SPARE-ISSUE","SPARE-ISSUE",
AQ2092="Fiber CAmtel","ACTIVE",
AQ2092="Fiber AOF","ACTIVE",
AQ2092="Projet OCM (HUAWEI)","PLANNED WORKS",
AQ2092="Projet OCM (NOKIA)","PLANNED WORKS",
AQ2092="ACCESS-ISSUE","ACCESS-ISSUE",
AQ2092="Projet OCM (ZTE, NOKIA, autres projets)","PLANNED WORKS",
AQ2092="No root CAuse","No root cause",
AQ2092="ODU HS","ACTIVE",
AQ2092="IP &amp; VLAN","ACTIVE",
AQ2092="Warehouse HUAWEI","SPARE-ISSUE",
AQ2092="SPARE-HS","SPARE-ISSUE",
AQ2092="Power Telco","ACTIVE", AQ2092="no impacts","no impacts"
),"")</f>
        <v>No root cause</v>
      </c>
      <c r="AS2092" s="92" t="s">
        <v>5537</v>
      </c>
      <c r="AT2092" s="98" t="s">
        <v>4611</v>
      </c>
      <c r="AV2092" s="17" t="s">
        <v>5537</v>
      </c>
      <c r="AW2092" s="7" t="s">
        <v>5537</v>
      </c>
      <c r="AX2092" s="6" t="s">
        <v>5537</v>
      </c>
      <c r="AY2092" s="7"/>
      <c r="AZ2092" s="3" t="s">
        <v>5537</v>
      </c>
      <c r="BA2092" s="18" t="s">
        <v>5537</v>
      </c>
      <c r="BB2092" s="18" t="s">
        <v>5537</v>
      </c>
      <c r="BC2092" s="18" t="s">
        <v>5537</v>
      </c>
      <c r="BD2092" s="18" t="s">
        <v>5537</v>
      </c>
      <c r="BE2092" s="18" t="s">
        <v>5537</v>
      </c>
      <c r="BF2092" s="18" t="s">
        <v>5537</v>
      </c>
      <c r="BG2092" s="18" t="s">
        <v>5537</v>
      </c>
      <c r="BH2092" s="18" t="s">
        <v>5537</v>
      </c>
      <c r="BI2092" s="18" t="s">
        <v>5537</v>
      </c>
      <c r="BJ2092" s="18" t="s">
        <v>5537</v>
      </c>
      <c r="BK2092" s="18" t="s">
        <v>5537</v>
      </c>
      <c r="BL2092" s="9" t="s">
        <v>5537</v>
      </c>
      <c r="BM2092" s="14" t="s">
        <v>5537</v>
      </c>
      <c r="BN2092" s="14" t="s">
        <v>5537</v>
      </c>
      <c r="BO2092" s="14" t="str">
        <f>_xlfn.XLOOKUP(B2092,'[4]cell downs 18042026 17h'!$B:$B,'[4]cell downs 18042026 17h'!$B:$B,"")</f>
        <v/>
      </c>
      <c r="BP2092" s="14" t="str">
        <f>_xlfn.XLOOKUP(B2092,'[5]Cells Huawei 19042026 15h'!$B:$B,'[5]Cells Huawei 19042026 15h'!$B:$B,"")</f>
        <v/>
      </c>
      <c r="BQ2092" s="9" t="str">
        <f>_xlfn.XLOOKUP(B2092,'[6]cells down 19042026 9H40'!$B:$B,'[6]cells down 19042026 9H40'!$B:$B,"")</f>
        <v/>
      </c>
      <c r="BR2092" s="9" t="s">
        <v>4611</v>
      </c>
      <c r="BS2092" s="9" t="s">
        <v>594</v>
      </c>
      <c r="BT2092" s="108"/>
    </row>
    <row r="2093" spans="1:72" s="9" customFormat="1" x14ac:dyDescent="0.35">
      <c r="A2093" s="1" t="s">
        <v>2765</v>
      </c>
      <c r="B2093" s="8" t="s">
        <v>4622</v>
      </c>
      <c r="C2093" s="3" t="str">
        <f>_xlfn.XLOOKUP(B2093,'[1]daily break down'!$D:$D,'[1]daily break down'!$E:$E,"")</f>
        <v>CENTRE</v>
      </c>
      <c r="D2093" s="1" t="s">
        <v>21</v>
      </c>
      <c r="E2093" s="1" t="s">
        <v>563</v>
      </c>
      <c r="F2093" s="3" t="s">
        <v>37</v>
      </c>
      <c r="G2093" s="1" t="s">
        <v>2765</v>
      </c>
      <c r="H2093" s="34" t="str">
        <f>_xlfn.XLOOKUP(B2093,[2]CALCULATION!$B:$B,[2]CALCULATION!$H:$H,"")</f>
        <v>ZTE</v>
      </c>
      <c r="I2093" s="28">
        <v>0</v>
      </c>
      <c r="J2093" s="28">
        <v>0</v>
      </c>
      <c r="K2093" s="28">
        <v>0</v>
      </c>
      <c r="L2093" s="28">
        <v>0</v>
      </c>
      <c r="M2093" s="28">
        <v>0</v>
      </c>
      <c r="N2093" s="28">
        <v>0</v>
      </c>
      <c r="O2093" s="28">
        <v>0</v>
      </c>
      <c r="P2093" s="28">
        <v>0</v>
      </c>
      <c r="Q2093" s="28">
        <v>0</v>
      </c>
      <c r="R2093" s="28">
        <v>0</v>
      </c>
      <c r="S2093" s="93">
        <v>0</v>
      </c>
      <c r="T2093" s="93">
        <f>_xlfn.XLOOKUP(B2093,'[3]Nur des jours'!$B:$B,'[3]Nur des jours'!$U:$U,"")</f>
        <v>0</v>
      </c>
      <c r="U2093" s="93">
        <v>0</v>
      </c>
      <c r="V2093" s="93">
        <v>0</v>
      </c>
      <c r="W2093" s="93">
        <v>0</v>
      </c>
      <c r="X2093" s="93">
        <v>0</v>
      </c>
      <c r="Y2093" s="93">
        <v>0</v>
      </c>
      <c r="Z2093" s="93">
        <v>0</v>
      </c>
      <c r="AA2093" s="93">
        <v>0</v>
      </c>
      <c r="AB2093" s="93">
        <v>0</v>
      </c>
      <c r="AC2093" s="93"/>
      <c r="AD2093" s="93">
        <v>0</v>
      </c>
      <c r="AE2093" s="93">
        <v>0</v>
      </c>
      <c r="AF2093" s="93">
        <v>0</v>
      </c>
      <c r="AG2093" s="93"/>
      <c r="AH2093" s="93">
        <v>0</v>
      </c>
      <c r="AI2093" s="93">
        <v>0</v>
      </c>
      <c r="AJ2093" s="93">
        <v>0</v>
      </c>
      <c r="AK2093" s="93">
        <v>0</v>
      </c>
      <c r="AL2093" s="93">
        <v>0</v>
      </c>
      <c r="AM2093" s="49" t="s">
        <v>5559</v>
      </c>
      <c r="AN2093" s="49"/>
      <c r="AO2093" s="48" t="str" cm="1">
        <f t="array" ref="AO2093">IFERROR(_xlfn.IFS(
AQ2093="MPR ISSUE","PDH",
AQ2093="BSS Hardware Issue","BSS",
AQ2093="Sites strategiques, MLL, Pylone, etc.","ENVTECH",
AQ2093="AKTIVCO DEFAUT GE &amp; POWER Cabinet","AKTIVCO",
AQ2093="AKTIVCO Coupure ENEO &amp; Baisse de tension","AKTIVCO GRID ONLY",
AQ2093="Coupure ENEO &amp; Baisse de tension","IHS GRID ONLY",
AQ2093="Defaut GE &amp; POWER Cabinet","IHS",
AQ2093="Sharing","Partners",
AQ2093="Sites strategiques &amp; DataCenter","SST &amp; DC",
AQ2093="Exclu","Exclu",
AQ2093="SAT","SAT",
AQ2093="SPARE-ISSUE","SPARE-ISSUE",
AQ2093="Fiber CAmtel","TRANS_FO_CAMTEL",
AQ2093="Fiber AOF","Fiber AOF",
AQ2093="Projet OCM (HUAWEI)","TRAVAUX-HUAWEI",
AQ2093="Projet OCM (NOKIA)","TRAVAUX-NOKIA",
AQ2093="ACCESS-ISSUE","ACCESS-ISSUE",
AQ2093="Projet OCM (ZTE, NOKIA, autres projets)","TRAVAUX OCM",
AQ2093="No root CAuse","No root cause",
AQ2093="ODU HS","PDH",
AQ2093="IP &amp; VLAN","PDH",
AQ2093="Warehouse HUAWEI","SPARE-ISSUE",
AQ2093="SPARE-HS","SPARE-ISSUE",
AQ2093="Power Telco","BSS",AQ2093="no impacts","no impacts"
),"")</f>
        <v>No root cause</v>
      </c>
      <c r="AP2093" s="48" t="str" cm="1">
        <f t="array" ref="AP2093">IFERROR(_xlfn.IFS(
AQ2093="MPR ISSUE","TX ISSUE",
AQ2093="BSS Hardware Issue","RAN ISSUE",
AQ2093="Sites strategiques, MLL, Pylone, etc.","ENVTECH",
AQ2093="AKTIVCO DEFAUT GE &amp; POWER Cabinet","POWER ISSUE",
AQ2093="AKTIVCO Coupure ENEO &amp; Baisse de tension","POWER ISSUE",
AQ2093="Coupure ENEO &amp; Baisse de tension","POWER ISSUE",
AQ2093="Defaut GE &amp; POWER Cabinet","POWER ISSUE",
AQ2093="Sharing","POWER ISSUE",
AQ2093="Sites strategiques &amp; DataCenter","POWER ISSUE",
AQ2093="Exclu","Exclu",
AQ2093="SAT","TX ISSUE",
AQ2093="SPARE-ISSUE","SPARE-ISSUE",
AQ2093="Fiber CAmtel","TX ISSUE",
AQ2093="Fiber AOF","TX ISSUE",
AQ2093="Projet OCM (HUAWEI)","TRAVAUX-HUAWEI",
AQ2093="Projet OCM (NOKIA)","TRAVAUX -NOKIA",
AQ2093="ACCESS-ISSUE","ACCESS-ISSUE",
AQ2093="Projet OCM (ZTE, NOKIA, autres projets)","TRAVAUX OCM",
AQ2093="No root CAuse","No root cause",
AQ2093="ODU HS","TX ISSUE",
AQ2093="IP &amp; VLAN","TX ISSUE",
AQ2093="Warehouse HUAWEI","SPARE-ISSUE",
AQ2093="SPARE-HS","SPARE-ISSUE",
AQ2093="Power Telco","RAN ISSUE",AQ2093="no impacts","no impacts"
),"")</f>
        <v>No root cause</v>
      </c>
      <c r="AQ2093" s="67" t="s">
        <v>5344</v>
      </c>
      <c r="AR2093" s="48" t="str" cm="1">
        <f t="array" ref="AR2093">IFERROR(_xlfn.IFS(
AQ2093="MPR ISSUE","ACTIVE",
AQ2093="BSS Hardware Issue","ACTIVE",
AQ2093="Sites strategiques, MLL, Pylone, etc.","PASSIVE",
AQ2093="AKTIVCO DEFAUT GE &amp; POWER Cabinet","PASSIVE",
AQ2093="AKTIVCO Coupure ENEO &amp; Baisse de tension","PASSIVE",
AQ2093="Coupure ENEO &amp; Baisse de tension","PASSIVE",
AQ2093="Defaut GE &amp; POWER Cabinet","PASSIVE",
AQ2093="Sharing","PASSIVE",
AQ2093="Sites strategiques &amp; DataCenter","PASSIVE",
AQ2093="Exclu","Exclu",
AQ2093="SAT","ACTIVE",
AQ2093="SPARE-ISSUE","SPARE-ISSUE",
AQ2093="Fiber CAmtel","ACTIVE",
AQ2093="Fiber AOF","ACTIVE",
AQ2093="Projet OCM (HUAWEI)","PLANNED WORKS",
AQ2093="Projet OCM (NOKIA)","PLANNED WORKS",
AQ2093="ACCESS-ISSUE","ACCESS-ISSUE",
AQ2093="Projet OCM (ZTE, NOKIA, autres projets)","PLANNED WORKS",
AQ2093="No root CAuse","No root cause",
AQ2093="ODU HS","ACTIVE",
AQ2093="IP &amp; VLAN","ACTIVE",
AQ2093="Warehouse HUAWEI","SPARE-ISSUE",
AQ2093="SPARE-HS","SPARE-ISSUE",
AQ2093="Power Telco","ACTIVE", AQ2093="no impacts","no impacts"
),"")</f>
        <v>No root cause</v>
      </c>
      <c r="AS2093" s="92" t="s">
        <v>5537</v>
      </c>
      <c r="AT2093" s="98" t="s">
        <v>4622</v>
      </c>
      <c r="AV2093" s="17" t="s">
        <v>5537</v>
      </c>
      <c r="AW2093" s="7" t="s">
        <v>5537</v>
      </c>
      <c r="AX2093" s="6" t="s">
        <v>5537</v>
      </c>
      <c r="AY2093" s="7"/>
      <c r="AZ2093" s="3" t="s">
        <v>5537</v>
      </c>
      <c r="BA2093" s="18" t="s">
        <v>5537</v>
      </c>
      <c r="BB2093" s="18" t="s">
        <v>5537</v>
      </c>
      <c r="BC2093" s="18" t="s">
        <v>5537</v>
      </c>
      <c r="BD2093" s="18" t="s">
        <v>5537</v>
      </c>
      <c r="BE2093" s="18" t="s">
        <v>5537</v>
      </c>
      <c r="BF2093" s="18" t="s">
        <v>5537</v>
      </c>
      <c r="BG2093" s="18" t="s">
        <v>5537</v>
      </c>
      <c r="BH2093" s="18" t="s">
        <v>5537</v>
      </c>
      <c r="BI2093" s="18" t="s">
        <v>5537</v>
      </c>
      <c r="BJ2093" s="18" t="s">
        <v>5537</v>
      </c>
      <c r="BK2093" s="18" t="s">
        <v>5537</v>
      </c>
      <c r="BL2093" s="9" t="s">
        <v>5537</v>
      </c>
      <c r="BM2093" s="14" t="s">
        <v>5537</v>
      </c>
      <c r="BN2093" s="14" t="s">
        <v>5537</v>
      </c>
      <c r="BO2093" s="14" t="str">
        <f>_xlfn.XLOOKUP(B2093,'[4]cell downs 18042026 17h'!$B:$B,'[4]cell downs 18042026 17h'!$B:$B,"")</f>
        <v/>
      </c>
      <c r="BP2093" s="14" t="str">
        <f>_xlfn.XLOOKUP(B2093,'[5]Cells Huawei 19042026 15h'!$B:$B,'[5]Cells Huawei 19042026 15h'!$B:$B,"")</f>
        <v/>
      </c>
      <c r="BQ2093" s="9" t="str">
        <f>_xlfn.XLOOKUP(B2093,'[6]cells down 19042026 9H40'!$B:$B,'[6]cells down 19042026 9H40'!$B:$B,"")</f>
        <v/>
      </c>
      <c r="BR2093" s="9" t="s">
        <v>5537</v>
      </c>
      <c r="BS2093" s="9" t="s">
        <v>594</v>
      </c>
      <c r="BT2093" s="108"/>
    </row>
    <row r="2094" spans="1:72" s="9" customFormat="1" x14ac:dyDescent="0.35">
      <c r="A2094" s="1" t="s">
        <v>4623</v>
      </c>
      <c r="B2094" s="8" t="s">
        <v>4624</v>
      </c>
      <c r="C2094" s="3" t="str">
        <f>_xlfn.XLOOKUP(B2094,'[1]daily break down'!$D:$D,'[1]daily break down'!$E:$E,"")</f>
        <v>CENTRE</v>
      </c>
      <c r="D2094" s="1" t="s">
        <v>11</v>
      </c>
      <c r="E2094" s="1" t="s">
        <v>66</v>
      </c>
      <c r="F2094" s="3" t="s">
        <v>69</v>
      </c>
      <c r="G2094" s="1" t="s">
        <v>4623</v>
      </c>
      <c r="H2094" s="34" t="str">
        <f>_xlfn.XLOOKUP(B2094,[2]CALCULATION!$B:$B,[2]CALCULATION!$H:$H,"")</f>
        <v>ZTE</v>
      </c>
      <c r="I2094" s="28">
        <v>0</v>
      </c>
      <c r="J2094" s="28">
        <v>0</v>
      </c>
      <c r="K2094" s="28">
        <v>0</v>
      </c>
      <c r="L2094" s="28">
        <v>0</v>
      </c>
      <c r="M2094" s="28">
        <v>0</v>
      </c>
      <c r="N2094" s="28">
        <v>0</v>
      </c>
      <c r="O2094" s="28">
        <v>0</v>
      </c>
      <c r="P2094" s="28">
        <v>0</v>
      </c>
      <c r="Q2094" s="28">
        <v>0</v>
      </c>
      <c r="R2094" s="28">
        <v>0</v>
      </c>
      <c r="S2094" s="93">
        <v>0</v>
      </c>
      <c r="T2094" s="93">
        <f>_xlfn.XLOOKUP(B2094,'[3]Nur des jours'!$B:$B,'[3]Nur des jours'!$U:$U,"")</f>
        <v>0</v>
      </c>
      <c r="U2094" s="93">
        <v>0</v>
      </c>
      <c r="V2094" s="93">
        <v>0</v>
      </c>
      <c r="W2094" s="93">
        <v>0</v>
      </c>
      <c r="X2094" s="93">
        <v>0</v>
      </c>
      <c r="Y2094" s="93">
        <v>0</v>
      </c>
      <c r="Z2094" s="93">
        <v>0</v>
      </c>
      <c r="AA2094" s="93">
        <v>0</v>
      </c>
      <c r="AB2094" s="93">
        <v>0</v>
      </c>
      <c r="AC2094" s="93"/>
      <c r="AD2094" s="93">
        <v>0</v>
      </c>
      <c r="AE2094" s="93">
        <v>0</v>
      </c>
      <c r="AF2094" s="93">
        <v>0</v>
      </c>
      <c r="AG2094" s="93"/>
      <c r="AH2094" s="93">
        <v>0</v>
      </c>
      <c r="AI2094" s="93">
        <v>0</v>
      </c>
      <c r="AJ2094" s="93">
        <v>0</v>
      </c>
      <c r="AK2094" s="93">
        <v>0</v>
      </c>
      <c r="AL2094" s="93">
        <v>0</v>
      </c>
      <c r="AM2094" s="49" t="s">
        <v>5559</v>
      </c>
      <c r="AN2094" s="49"/>
      <c r="AO2094" s="48" t="str" cm="1">
        <f t="array" ref="AO2094">IFERROR(_xlfn.IFS(
AQ2094="MPR ISSUE","PDH",
AQ2094="BSS Hardware Issue","BSS",
AQ2094="Sites strategiques, MLL, Pylone, etc.","ENVTECH",
AQ2094="AKTIVCO DEFAUT GE &amp; POWER Cabinet","AKTIVCO",
AQ2094="AKTIVCO Coupure ENEO &amp; Baisse de tension","AKTIVCO GRID ONLY",
AQ2094="Coupure ENEO &amp; Baisse de tension","IHS GRID ONLY",
AQ2094="Defaut GE &amp; POWER Cabinet","IHS",
AQ2094="Sharing","Partners",
AQ2094="Sites strategiques &amp; DataCenter","SST &amp; DC",
AQ2094="Exclu","Exclu",
AQ2094="SAT","SAT",
AQ2094="SPARE-ISSUE","SPARE-ISSUE",
AQ2094="Fiber CAmtel","TRANS_FO_CAMTEL",
AQ2094="Fiber AOF","Fiber AOF",
AQ2094="Projet OCM (HUAWEI)","TRAVAUX-HUAWEI",
AQ2094="Projet OCM (NOKIA)","TRAVAUX-NOKIA",
AQ2094="ACCESS-ISSUE","ACCESS-ISSUE",
AQ2094="Projet OCM (ZTE, NOKIA, autres projets)","TRAVAUX OCM",
AQ2094="No root CAuse","No root cause",
AQ2094="ODU HS","PDH",
AQ2094="IP &amp; VLAN","PDH",
AQ2094="Warehouse HUAWEI","SPARE-ISSUE",
AQ2094="SPARE-HS","SPARE-ISSUE",
AQ2094="Power Telco","BSS",AQ2094="no impacts","no impacts"
),"")</f>
        <v>ACCESS-ISSUE</v>
      </c>
      <c r="AP2094" s="48" t="str" cm="1">
        <f t="array" ref="AP2094">IFERROR(_xlfn.IFS(
AQ2094="MPR ISSUE","TX ISSUE",
AQ2094="BSS Hardware Issue","RAN ISSUE",
AQ2094="Sites strategiques, MLL, Pylone, etc.","ENVTECH",
AQ2094="AKTIVCO DEFAUT GE &amp; POWER Cabinet","POWER ISSUE",
AQ2094="AKTIVCO Coupure ENEO &amp; Baisse de tension","POWER ISSUE",
AQ2094="Coupure ENEO &amp; Baisse de tension","POWER ISSUE",
AQ2094="Defaut GE &amp; POWER Cabinet","POWER ISSUE",
AQ2094="Sharing","POWER ISSUE",
AQ2094="Sites strategiques &amp; DataCenter","POWER ISSUE",
AQ2094="Exclu","Exclu",
AQ2094="SAT","TX ISSUE",
AQ2094="SPARE-ISSUE","SPARE-ISSUE",
AQ2094="Fiber CAmtel","TX ISSUE",
AQ2094="Fiber AOF","TX ISSUE",
AQ2094="Projet OCM (HUAWEI)","TRAVAUX-HUAWEI",
AQ2094="Projet OCM (NOKIA)","TRAVAUX -NOKIA",
AQ2094="ACCESS-ISSUE","ACCESS-ISSUE",
AQ2094="Projet OCM (ZTE, NOKIA, autres projets)","TRAVAUX OCM",
AQ2094="No root CAuse","No root cause",
AQ2094="ODU HS","TX ISSUE",
AQ2094="IP &amp; VLAN","TX ISSUE",
AQ2094="Warehouse HUAWEI","SPARE-ISSUE",
AQ2094="SPARE-HS","SPARE-ISSUE",
AQ2094="Power Telco","RAN ISSUE",AQ2094="no impacts","no impacts"
),"")</f>
        <v>ACCESS-ISSUE</v>
      </c>
      <c r="AQ2094" s="67" t="s">
        <v>25</v>
      </c>
      <c r="AR2094" s="48" t="str" cm="1">
        <f t="array" ref="AR2094">IFERROR(_xlfn.IFS(
AQ2094="MPR ISSUE","ACTIVE",
AQ2094="BSS Hardware Issue","ACTIVE",
AQ2094="Sites strategiques, MLL, Pylone, etc.","PASSIVE",
AQ2094="AKTIVCO DEFAUT GE &amp; POWER Cabinet","PASSIVE",
AQ2094="AKTIVCO Coupure ENEO &amp; Baisse de tension","PASSIVE",
AQ2094="Coupure ENEO &amp; Baisse de tension","PASSIVE",
AQ2094="Defaut GE &amp; POWER Cabinet","PASSIVE",
AQ2094="Sharing","PASSIVE",
AQ2094="Sites strategiques &amp; DataCenter","PASSIVE",
AQ2094="Exclu","Exclu",
AQ2094="SAT","ACTIVE",
AQ2094="SPARE-ISSUE","SPARE-ISSUE",
AQ2094="Fiber CAmtel","ACTIVE",
AQ2094="Fiber AOF","ACTIVE",
AQ2094="Projet OCM (HUAWEI)","PLANNED WORKS",
AQ2094="Projet OCM (NOKIA)","PLANNED WORKS",
AQ2094="ACCESS-ISSUE","ACCESS-ISSUE",
AQ2094="Projet OCM (ZTE, NOKIA, autres projets)","PLANNED WORKS",
AQ2094="No root CAuse","No root cause",
AQ2094="ODU HS","ACTIVE",
AQ2094="IP &amp; VLAN","ACTIVE",
AQ2094="Warehouse HUAWEI","SPARE-ISSUE",
AQ2094="SPARE-HS","SPARE-ISSUE",
AQ2094="Power Telco","ACTIVE", AQ2094="no impacts","no impacts"
),"")</f>
        <v>ACCESS-ISSUE</v>
      </c>
      <c r="AS2094" s="92" t="s">
        <v>5880</v>
      </c>
      <c r="AT2094" s="92" t="s">
        <v>4624</v>
      </c>
      <c r="AV2094" s="17" t="s">
        <v>5537</v>
      </c>
      <c r="AW2094" s="7" t="s">
        <v>5537</v>
      </c>
      <c r="AX2094" s="6" t="s">
        <v>5537</v>
      </c>
      <c r="AY2094" s="7"/>
      <c r="AZ2094" s="3" t="s">
        <v>5537</v>
      </c>
      <c r="BA2094" s="18" t="s">
        <v>5537</v>
      </c>
      <c r="BB2094" s="18" t="s">
        <v>5537</v>
      </c>
      <c r="BC2094" s="18" t="s">
        <v>5537</v>
      </c>
      <c r="BD2094" s="18" t="s">
        <v>5537</v>
      </c>
      <c r="BE2094" s="18" t="s">
        <v>5537</v>
      </c>
      <c r="BF2094" s="18" t="s">
        <v>5537</v>
      </c>
      <c r="BG2094" s="18" t="s">
        <v>5537</v>
      </c>
      <c r="BH2094" s="18" t="s">
        <v>5537</v>
      </c>
      <c r="BI2094" s="18" t="s">
        <v>5537</v>
      </c>
      <c r="BJ2094" s="18" t="s">
        <v>6309</v>
      </c>
      <c r="BK2094" s="18" t="s">
        <v>6310</v>
      </c>
      <c r="BL2094" s="9" t="s">
        <v>5537</v>
      </c>
      <c r="BM2094" s="14" t="s">
        <v>5537</v>
      </c>
      <c r="BN2094" s="14" t="s">
        <v>5537</v>
      </c>
      <c r="BO2094" s="14" t="str">
        <f>_xlfn.XLOOKUP(B2094,'[4]cell downs 18042026 17h'!$B:$B,'[4]cell downs 18042026 17h'!$B:$B,"")</f>
        <v/>
      </c>
      <c r="BP2094" s="14" t="str">
        <f>_xlfn.XLOOKUP(B2094,'[5]Cells Huawei 19042026 15h'!$B:$B,'[5]Cells Huawei 19042026 15h'!$B:$B,"")</f>
        <v/>
      </c>
      <c r="BQ2094" s="9" t="str">
        <f>_xlfn.XLOOKUP(B2094,'[6]cells down 19042026 9H40'!$B:$B,'[6]cells down 19042026 9H40'!$B:$B,"")</f>
        <v/>
      </c>
      <c r="BR2094" s="9" t="s">
        <v>4624</v>
      </c>
      <c r="BS2094" s="9" t="s">
        <v>1129</v>
      </c>
      <c r="BT2094" s="108"/>
    </row>
    <row r="2095" spans="1:72" s="9" customFormat="1" x14ac:dyDescent="0.35">
      <c r="A2095" s="3" t="s">
        <v>4731</v>
      </c>
      <c r="B2095" s="25" t="s">
        <v>4732</v>
      </c>
      <c r="C2095" s="3" t="str">
        <f>_xlfn.XLOOKUP(B2095,'[1]daily break down'!$D:$D,'[1]daily break down'!$E:$E,"")</f>
        <v>LITTORAL</v>
      </c>
      <c r="D2095" s="3" t="s">
        <v>11</v>
      </c>
      <c r="E2095" s="3" t="s">
        <v>96</v>
      </c>
      <c r="F2095" s="3" t="s">
        <v>31</v>
      </c>
      <c r="G2095" s="3" t="s">
        <v>4731</v>
      </c>
      <c r="H2095" s="34" t="str">
        <f>_xlfn.XLOOKUP(B2095,[2]CALCULATION!$B:$B,[2]CALCULATION!$H:$H,"")</f>
        <v>ZTE</v>
      </c>
      <c r="I2095" s="28">
        <v>0</v>
      </c>
      <c r="J2095" s="28">
        <v>0</v>
      </c>
      <c r="K2095" s="28">
        <v>0</v>
      </c>
      <c r="L2095" s="28">
        <v>0</v>
      </c>
      <c r="M2095" s="28">
        <v>0</v>
      </c>
      <c r="N2095" s="28">
        <v>0</v>
      </c>
      <c r="O2095" s="28">
        <v>0</v>
      </c>
      <c r="P2095" s="28">
        <v>0</v>
      </c>
      <c r="Q2095" s="28">
        <v>0</v>
      </c>
      <c r="R2095" s="28">
        <v>0</v>
      </c>
      <c r="S2095" s="93">
        <v>0</v>
      </c>
      <c r="T2095" s="93">
        <f>_xlfn.XLOOKUP(B2095,'[3]Nur des jours'!$B:$B,'[3]Nur des jours'!$U:$U,"")</f>
        <v>0</v>
      </c>
      <c r="U2095" s="93">
        <v>0</v>
      </c>
      <c r="V2095" s="93">
        <v>0</v>
      </c>
      <c r="W2095" s="93">
        <v>0</v>
      </c>
      <c r="X2095" s="93">
        <v>0</v>
      </c>
      <c r="Y2095" s="93">
        <v>0</v>
      </c>
      <c r="Z2095" s="93">
        <v>0</v>
      </c>
      <c r="AA2095" s="93">
        <v>0</v>
      </c>
      <c r="AB2095" s="93">
        <v>0</v>
      </c>
      <c r="AC2095" s="93"/>
      <c r="AD2095" s="93">
        <v>0</v>
      </c>
      <c r="AE2095" s="93">
        <v>0</v>
      </c>
      <c r="AF2095" s="93">
        <v>0</v>
      </c>
      <c r="AG2095" s="93"/>
      <c r="AH2095" s="93">
        <v>0</v>
      </c>
      <c r="AI2095" s="93">
        <v>0</v>
      </c>
      <c r="AJ2095" s="93">
        <v>0</v>
      </c>
      <c r="AK2095" s="93">
        <v>0</v>
      </c>
      <c r="AL2095" s="93">
        <v>0</v>
      </c>
      <c r="AM2095" s="49" t="s">
        <v>5559</v>
      </c>
      <c r="AN2095" s="49"/>
      <c r="AO2095" s="48" t="str" cm="1">
        <f t="array" ref="AO2095">IFERROR(_xlfn.IFS(
AQ2095="MPR ISSUE","PDH",
AQ2095="BSS Hardware Issue","BSS",
AQ2095="Sites strategiques, MLL, Pylone, etc.","ENVTECH",
AQ2095="AKTIVCO DEFAUT GE &amp; POWER Cabinet","AKTIVCO",
AQ2095="AKTIVCO Coupure ENEO &amp; Baisse de tension","AKTIVCO GRID ONLY",
AQ2095="Coupure ENEO &amp; Baisse de tension","IHS GRID ONLY",
AQ2095="Defaut GE &amp; POWER Cabinet","IHS",
AQ2095="Sharing","Partners",
AQ2095="Sites strategiques &amp; DataCenter","SST &amp; DC",
AQ2095="Exclu","Exclu",
AQ2095="SAT","SAT",
AQ2095="SPARE-ISSUE","SPARE-ISSUE",
AQ2095="Fiber CAmtel","TRANS_FO_CAMTEL",
AQ2095="Fiber AOF","Fiber AOF",
AQ2095="Projet OCM (HUAWEI)","TRAVAUX-HUAWEI",
AQ2095="Projet OCM (NOKIA)","TRAVAUX-NOKIA",
AQ2095="ACCESS-ISSUE","ACCESS-ISSUE",
AQ2095="Projet OCM (ZTE, NOKIA, autres projets)","TRAVAUX OCM",
AQ2095="No root CAuse","No root cause",
AQ2095="ODU HS","PDH",
AQ2095="IP &amp; VLAN","PDH",
AQ2095="Warehouse HUAWEI","SPARE-ISSUE",
AQ2095="SPARE-HS","SPARE-ISSUE",
AQ2095="Power Telco","BSS",AQ2095="no impacts","no impacts"
),"")</f>
        <v>No root cause</v>
      </c>
      <c r="AP2095" s="48" t="str" cm="1">
        <f t="array" ref="AP2095">IFERROR(_xlfn.IFS(
AQ2095="MPR ISSUE","TX ISSUE",
AQ2095="BSS Hardware Issue","RAN ISSUE",
AQ2095="Sites strategiques, MLL, Pylone, etc.","ENVTECH",
AQ2095="AKTIVCO DEFAUT GE &amp; POWER Cabinet","POWER ISSUE",
AQ2095="AKTIVCO Coupure ENEO &amp; Baisse de tension","POWER ISSUE",
AQ2095="Coupure ENEO &amp; Baisse de tension","POWER ISSUE",
AQ2095="Defaut GE &amp; POWER Cabinet","POWER ISSUE",
AQ2095="Sharing","POWER ISSUE",
AQ2095="Sites strategiques &amp; DataCenter","POWER ISSUE",
AQ2095="Exclu","Exclu",
AQ2095="SAT","TX ISSUE",
AQ2095="SPARE-ISSUE","SPARE-ISSUE",
AQ2095="Fiber CAmtel","TX ISSUE",
AQ2095="Fiber AOF","TX ISSUE",
AQ2095="Projet OCM (HUAWEI)","TRAVAUX-HUAWEI",
AQ2095="Projet OCM (NOKIA)","TRAVAUX -NOKIA",
AQ2095="ACCESS-ISSUE","ACCESS-ISSUE",
AQ2095="Projet OCM (ZTE, NOKIA, autres projets)","TRAVAUX OCM",
AQ2095="No root CAuse","No root cause",
AQ2095="ODU HS","TX ISSUE",
AQ2095="IP &amp; VLAN","TX ISSUE",
AQ2095="Warehouse HUAWEI","SPARE-ISSUE",
AQ2095="SPARE-HS","SPARE-ISSUE",
AQ2095="Power Telco","RAN ISSUE",AQ2095="no impacts","no impacts"
),"")</f>
        <v>No root cause</v>
      </c>
      <c r="AQ2095" s="126" t="s">
        <v>5344</v>
      </c>
      <c r="AR2095" s="48" t="str" cm="1">
        <f t="array" ref="AR2095">IFERROR(_xlfn.IFS(
AQ2095="MPR ISSUE","ACTIVE",
AQ2095="BSS Hardware Issue","ACTIVE",
AQ2095="Sites strategiques, MLL, Pylone, etc.","PASSIVE",
AQ2095="AKTIVCO DEFAUT GE &amp; POWER Cabinet","PASSIVE",
AQ2095="AKTIVCO Coupure ENEO &amp; Baisse de tension","PASSIVE",
AQ2095="Coupure ENEO &amp; Baisse de tension","PASSIVE",
AQ2095="Defaut GE &amp; POWER Cabinet","PASSIVE",
AQ2095="Sharing","PASSIVE",
AQ2095="Sites strategiques &amp; DataCenter","PASSIVE",
AQ2095="Exclu","Exclu",
AQ2095="SAT","ACTIVE",
AQ2095="SPARE-ISSUE","SPARE-ISSUE",
AQ2095="Fiber CAmtel","ACTIVE",
AQ2095="Fiber AOF","ACTIVE",
AQ2095="Projet OCM (HUAWEI)","PLANNED WORKS",
AQ2095="Projet OCM (NOKIA)","PLANNED WORKS",
AQ2095="ACCESS-ISSUE","ACCESS-ISSUE",
AQ2095="Projet OCM (ZTE, NOKIA, autres projets)","PLANNED WORKS",
AQ2095="No root CAuse","No root cause",
AQ2095="ODU HS","ACTIVE",
AQ2095="IP &amp; VLAN","ACTIVE",
AQ2095="Warehouse HUAWEI","SPARE-ISSUE",
AQ2095="SPARE-HS","SPARE-ISSUE",
AQ2095="Power Telco","ACTIVE", AQ2095="no impacts","no impacts"
),"")</f>
        <v>No root cause</v>
      </c>
      <c r="AS2095" s="92" t="s">
        <v>5537</v>
      </c>
      <c r="AT2095" s="98" t="s">
        <v>4732</v>
      </c>
      <c r="AU2095" s="96"/>
      <c r="AV2095" s="17" t="s">
        <v>5537</v>
      </c>
      <c r="AW2095" s="7" t="s">
        <v>5537</v>
      </c>
      <c r="AX2095" s="6" t="s">
        <v>5537</v>
      </c>
      <c r="AY2095" s="7"/>
      <c r="AZ2095" s="3" t="s">
        <v>5537</v>
      </c>
      <c r="BA2095" s="18" t="s">
        <v>5537</v>
      </c>
      <c r="BB2095" s="18" t="s">
        <v>5537</v>
      </c>
      <c r="BC2095" s="18" t="s">
        <v>5537</v>
      </c>
      <c r="BD2095" s="18" t="s">
        <v>5537</v>
      </c>
      <c r="BE2095" s="18" t="s">
        <v>5537</v>
      </c>
      <c r="BF2095" s="18" t="s">
        <v>5537</v>
      </c>
      <c r="BG2095" s="18" t="s">
        <v>5537</v>
      </c>
      <c r="BH2095" s="18" t="s">
        <v>5537</v>
      </c>
      <c r="BI2095" s="18" t="s">
        <v>5537</v>
      </c>
      <c r="BJ2095" s="18" t="s">
        <v>5537</v>
      </c>
      <c r="BK2095" s="18" t="s">
        <v>5537</v>
      </c>
      <c r="BL2095" s="9" t="s">
        <v>5537</v>
      </c>
      <c r="BM2095" s="14" t="s">
        <v>5537</v>
      </c>
      <c r="BN2095" s="14" t="s">
        <v>5537</v>
      </c>
      <c r="BO2095" s="14" t="str">
        <f>_xlfn.XLOOKUP(B2095,'[4]cell downs 18042026 17h'!$B:$B,'[4]cell downs 18042026 17h'!$B:$B,"")</f>
        <v/>
      </c>
      <c r="BP2095" s="14" t="str">
        <f>_xlfn.XLOOKUP(B2095,'[5]Cells Huawei 19042026 15h'!$B:$B,'[5]Cells Huawei 19042026 15h'!$B:$B,"")</f>
        <v/>
      </c>
      <c r="BQ2095" s="9" t="str">
        <f>_xlfn.XLOOKUP(B2095,'[6]cells down 19042026 9H40'!$B:$B,'[6]cells down 19042026 9H40'!$B:$B,"")</f>
        <v/>
      </c>
      <c r="BR2095" s="9" t="s">
        <v>4732</v>
      </c>
      <c r="BS2095" s="9" t="s">
        <v>5537</v>
      </c>
      <c r="BT2095" s="108"/>
    </row>
    <row r="2096" spans="1:72" s="9" customFormat="1" x14ac:dyDescent="0.35">
      <c r="A2096" s="1" t="s">
        <v>4626</v>
      </c>
      <c r="B2096" s="8" t="s">
        <v>4627</v>
      </c>
      <c r="C2096" s="3" t="str">
        <f>_xlfn.XLOOKUP(B2096,'[1]daily break down'!$D:$D,'[1]daily break down'!$E:$E,"")</f>
        <v>CENTRE</v>
      </c>
      <c r="D2096" s="1" t="s">
        <v>11</v>
      </c>
      <c r="E2096" s="1" t="s">
        <v>237</v>
      </c>
      <c r="F2096" s="3" t="s">
        <v>37</v>
      </c>
      <c r="G2096" s="1" t="s">
        <v>4626</v>
      </c>
      <c r="H2096" s="33" t="str">
        <f>_xlfn.XLOOKUP(B2096,[2]CALCULATION!$B:$B,[2]CALCULATION!$H:$H,"")</f>
        <v>NOKIA</v>
      </c>
      <c r="I2096" s="28">
        <v>0</v>
      </c>
      <c r="J2096" s="28">
        <v>0</v>
      </c>
      <c r="K2096" s="28">
        <v>0</v>
      </c>
      <c r="L2096" s="28">
        <v>0</v>
      </c>
      <c r="M2096" s="28">
        <v>0</v>
      </c>
      <c r="N2096" s="28">
        <v>0</v>
      </c>
      <c r="O2096" s="28">
        <v>0</v>
      </c>
      <c r="P2096" s="28">
        <v>0</v>
      </c>
      <c r="Q2096" s="28">
        <v>0</v>
      </c>
      <c r="R2096" s="28">
        <v>0</v>
      </c>
      <c r="S2096" s="93">
        <v>0</v>
      </c>
      <c r="T2096" s="93">
        <f>_xlfn.XLOOKUP(B2096,'[3]Nur des jours'!$B:$B,'[3]Nur des jours'!$U:$U,"")</f>
        <v>0</v>
      </c>
      <c r="U2096" s="93">
        <v>0</v>
      </c>
      <c r="V2096" s="93">
        <v>0</v>
      </c>
      <c r="W2096" s="93">
        <v>0</v>
      </c>
      <c r="X2096" s="93">
        <v>0</v>
      </c>
      <c r="Y2096" s="93">
        <v>0</v>
      </c>
      <c r="Z2096" s="93">
        <v>0</v>
      </c>
      <c r="AA2096" s="93">
        <v>0</v>
      </c>
      <c r="AB2096" s="93">
        <v>0</v>
      </c>
      <c r="AC2096" s="93"/>
      <c r="AD2096" s="93">
        <v>0</v>
      </c>
      <c r="AE2096" s="93">
        <v>0</v>
      </c>
      <c r="AF2096" s="93">
        <v>0</v>
      </c>
      <c r="AG2096" s="93"/>
      <c r="AH2096" s="93">
        <v>0</v>
      </c>
      <c r="AI2096" s="93">
        <v>0</v>
      </c>
      <c r="AJ2096" s="93">
        <v>0</v>
      </c>
      <c r="AK2096" s="93">
        <v>0</v>
      </c>
      <c r="AL2096" s="93">
        <v>0</v>
      </c>
      <c r="AM2096" s="49" t="s">
        <v>5559</v>
      </c>
      <c r="AN2096" s="49"/>
      <c r="AO2096" s="48" t="str" cm="1">
        <f t="array" ref="AO2096">IFERROR(_xlfn.IFS(
AQ2096="MPR ISSUE","PDH",
AQ2096="BSS Hardware Issue","BSS",
AQ2096="Sites strategiques, MLL, Pylone, etc.","ENVTECH",
AQ2096="AKTIVCO DEFAUT GE &amp; POWER Cabinet","AKTIVCO",
AQ2096="AKTIVCO Coupure ENEO &amp; Baisse de tension","AKTIVCO GRID ONLY",
AQ2096="Coupure ENEO &amp; Baisse de tension","IHS GRID ONLY",
AQ2096="Defaut GE &amp; POWER Cabinet","IHS",
AQ2096="Sharing","Partners",
AQ2096="Sites strategiques &amp; DataCenter","SST &amp; DC",
AQ2096="Exclu","Exclu",
AQ2096="SAT","SAT",
AQ2096="SPARE-ISSUE","SPARE-ISSUE",
AQ2096="Fiber CAmtel","TRANS_FO_CAMTEL",
AQ2096="Fiber AOF","Fiber AOF",
AQ2096="Projet OCM (HUAWEI)","TRAVAUX-HUAWEI",
AQ2096="Projet OCM (NOKIA)","TRAVAUX-NOKIA",
AQ2096="ACCESS-ISSUE","ACCESS-ISSUE",
AQ2096="Projet OCM (ZTE, NOKIA, autres projets)","TRAVAUX OCM",
AQ2096="No root CAuse","No root cause",
AQ2096="ODU HS","PDH",
AQ2096="IP &amp; VLAN","PDH",
AQ2096="Warehouse HUAWEI","SPARE-ISSUE",
AQ2096="SPARE-HS","SPARE-ISSUE",
AQ2096="Power Telco","BSS",AQ2096="no impacts","no impacts"
),"")</f>
        <v>No root cause</v>
      </c>
      <c r="AP2096" s="48" t="str" cm="1">
        <f t="array" ref="AP2096">IFERROR(_xlfn.IFS(
AQ2096="MPR ISSUE","TX ISSUE",
AQ2096="BSS Hardware Issue","RAN ISSUE",
AQ2096="Sites strategiques, MLL, Pylone, etc.","ENVTECH",
AQ2096="AKTIVCO DEFAUT GE &amp; POWER Cabinet","POWER ISSUE",
AQ2096="AKTIVCO Coupure ENEO &amp; Baisse de tension","POWER ISSUE",
AQ2096="Coupure ENEO &amp; Baisse de tension","POWER ISSUE",
AQ2096="Defaut GE &amp; POWER Cabinet","POWER ISSUE",
AQ2096="Sharing","POWER ISSUE",
AQ2096="Sites strategiques &amp; DataCenter","POWER ISSUE",
AQ2096="Exclu","Exclu",
AQ2096="SAT","TX ISSUE",
AQ2096="SPARE-ISSUE","SPARE-ISSUE",
AQ2096="Fiber CAmtel","TX ISSUE",
AQ2096="Fiber AOF","TX ISSUE",
AQ2096="Projet OCM (HUAWEI)","TRAVAUX-HUAWEI",
AQ2096="Projet OCM (NOKIA)","TRAVAUX -NOKIA",
AQ2096="ACCESS-ISSUE","ACCESS-ISSUE",
AQ2096="Projet OCM (ZTE, NOKIA, autres projets)","TRAVAUX OCM",
AQ2096="No root CAuse","No root cause",
AQ2096="ODU HS","TX ISSUE",
AQ2096="IP &amp; VLAN","TX ISSUE",
AQ2096="Warehouse HUAWEI","SPARE-ISSUE",
AQ2096="SPARE-HS","SPARE-ISSUE",
AQ2096="Power Telco","RAN ISSUE",AQ2096="no impacts","no impacts"
),"")</f>
        <v>No root cause</v>
      </c>
      <c r="AQ2096" s="126" t="s">
        <v>5344</v>
      </c>
      <c r="AR2096" s="48" t="str" cm="1">
        <f t="array" ref="AR2096">IFERROR(_xlfn.IFS(
AQ2096="MPR ISSUE","ACTIVE",
AQ2096="BSS Hardware Issue","ACTIVE",
AQ2096="Sites strategiques, MLL, Pylone, etc.","PASSIVE",
AQ2096="AKTIVCO DEFAUT GE &amp; POWER Cabinet","PASSIVE",
AQ2096="AKTIVCO Coupure ENEO &amp; Baisse de tension","PASSIVE",
AQ2096="Coupure ENEO &amp; Baisse de tension","PASSIVE",
AQ2096="Defaut GE &amp; POWER Cabinet","PASSIVE",
AQ2096="Sharing","PASSIVE",
AQ2096="Sites strategiques &amp; DataCenter","PASSIVE",
AQ2096="Exclu","Exclu",
AQ2096="SAT","ACTIVE",
AQ2096="SPARE-ISSUE","SPARE-ISSUE",
AQ2096="Fiber CAmtel","ACTIVE",
AQ2096="Fiber AOF","ACTIVE",
AQ2096="Projet OCM (HUAWEI)","PLANNED WORKS",
AQ2096="Projet OCM (NOKIA)","PLANNED WORKS",
AQ2096="ACCESS-ISSUE","ACCESS-ISSUE",
AQ2096="Projet OCM (ZTE, NOKIA, autres projets)","PLANNED WORKS",
AQ2096="No root CAuse","No root cause",
AQ2096="ODU HS","ACTIVE",
AQ2096="IP &amp; VLAN","ACTIVE",
AQ2096="Warehouse HUAWEI","SPARE-ISSUE",
AQ2096="SPARE-HS","SPARE-ISSUE",
AQ2096="Power Telco","ACTIVE", AQ2096="no impacts","no impacts"
),"")</f>
        <v>No root cause</v>
      </c>
      <c r="AS2096" s="92" t="s">
        <v>5537</v>
      </c>
      <c r="AT2096" s="98" t="s">
        <v>4627</v>
      </c>
      <c r="AV2096" s="17" t="s">
        <v>5537</v>
      </c>
      <c r="AW2096" s="7" t="s">
        <v>5537</v>
      </c>
      <c r="AX2096" s="6" t="s">
        <v>5537</v>
      </c>
      <c r="AY2096" s="7"/>
      <c r="AZ2096" s="3" t="s">
        <v>5537</v>
      </c>
      <c r="BA2096" s="18" t="s">
        <v>5537</v>
      </c>
      <c r="BB2096" s="18" t="s">
        <v>5537</v>
      </c>
      <c r="BC2096" s="18" t="s">
        <v>5537</v>
      </c>
      <c r="BD2096" s="18" t="s">
        <v>5537</v>
      </c>
      <c r="BE2096" s="18" t="s">
        <v>5537</v>
      </c>
      <c r="BF2096" s="18" t="s">
        <v>5537</v>
      </c>
      <c r="BG2096" s="18" t="s">
        <v>5537</v>
      </c>
      <c r="BH2096" s="18" t="s">
        <v>5537</v>
      </c>
      <c r="BI2096" s="18" t="s">
        <v>5537</v>
      </c>
      <c r="BJ2096" s="18" t="s">
        <v>5537</v>
      </c>
      <c r="BK2096" s="18" t="s">
        <v>5537</v>
      </c>
      <c r="BL2096" s="9" t="s">
        <v>5537</v>
      </c>
      <c r="BM2096" s="14" t="s">
        <v>5537</v>
      </c>
      <c r="BN2096" s="14" t="s">
        <v>5537</v>
      </c>
      <c r="BO2096" s="14" t="str">
        <f>_xlfn.XLOOKUP(B2096,'[4]cell downs 18042026 17h'!$B:$B,'[4]cell downs 18042026 17h'!$B:$B,"")</f>
        <v/>
      </c>
      <c r="BP2096" s="14" t="str">
        <f>_xlfn.XLOOKUP(B2096,'[5]Cells Huawei 19042026 15h'!$B:$B,'[5]Cells Huawei 19042026 15h'!$B:$B,"")</f>
        <v/>
      </c>
      <c r="BQ2096" s="9" t="str">
        <f>_xlfn.XLOOKUP(B2096,'[6]cells down 19042026 9H40'!$B:$B,'[6]cells down 19042026 9H40'!$B:$B,"")</f>
        <v/>
      </c>
      <c r="BR2096" s="9" t="s">
        <v>4627</v>
      </c>
      <c r="BS2096" s="9" t="s">
        <v>5537</v>
      </c>
      <c r="BT2096" s="108"/>
    </row>
    <row r="2097" spans="1:72" s="9" customFormat="1" x14ac:dyDescent="0.35">
      <c r="A2097" s="1" t="s">
        <v>4641</v>
      </c>
      <c r="B2097" s="8" t="s">
        <v>4642</v>
      </c>
      <c r="C2097" s="3" t="str">
        <f>_xlfn.XLOOKUP(B2097,'[1]daily break down'!$D:$D,'[1]daily break down'!$E:$E,"")</f>
        <v>CENTRE</v>
      </c>
      <c r="D2097" s="1" t="s">
        <v>11</v>
      </c>
      <c r="E2097" s="1" t="s">
        <v>12</v>
      </c>
      <c r="F2097" s="3" t="s">
        <v>37</v>
      </c>
      <c r="G2097" s="1" t="s">
        <v>4641</v>
      </c>
      <c r="H2097" s="34" t="str">
        <f>_xlfn.XLOOKUP(B2097,[2]CALCULATION!$B:$B,[2]CALCULATION!$H:$H,"")</f>
        <v>ZTE</v>
      </c>
      <c r="I2097" s="28">
        <v>0</v>
      </c>
      <c r="J2097" s="28">
        <v>0</v>
      </c>
      <c r="K2097" s="28">
        <v>0</v>
      </c>
      <c r="L2097" s="28">
        <v>0</v>
      </c>
      <c r="M2097" s="28">
        <v>0</v>
      </c>
      <c r="N2097" s="28">
        <v>0</v>
      </c>
      <c r="O2097" s="28">
        <v>0</v>
      </c>
      <c r="P2097" s="28">
        <v>0</v>
      </c>
      <c r="Q2097" s="28">
        <v>0</v>
      </c>
      <c r="R2097" s="28">
        <v>0</v>
      </c>
      <c r="S2097" s="93">
        <v>0</v>
      </c>
      <c r="T2097" s="93">
        <f>_xlfn.XLOOKUP(B2097,'[3]Nur des jours'!$B:$B,'[3]Nur des jours'!$U:$U,"")</f>
        <v>0</v>
      </c>
      <c r="U2097" s="93">
        <v>0</v>
      </c>
      <c r="V2097" s="93">
        <v>0</v>
      </c>
      <c r="W2097" s="93">
        <v>0</v>
      </c>
      <c r="X2097" s="93">
        <v>0</v>
      </c>
      <c r="Y2097" s="93">
        <v>0</v>
      </c>
      <c r="Z2097" s="93">
        <v>0</v>
      </c>
      <c r="AA2097" s="93">
        <v>0</v>
      </c>
      <c r="AB2097" s="93">
        <v>0</v>
      </c>
      <c r="AC2097" s="93"/>
      <c r="AD2097" s="93">
        <v>0</v>
      </c>
      <c r="AE2097" s="93">
        <v>0</v>
      </c>
      <c r="AF2097" s="93">
        <v>0</v>
      </c>
      <c r="AG2097" s="93"/>
      <c r="AH2097" s="93">
        <v>0</v>
      </c>
      <c r="AI2097" s="93">
        <v>0</v>
      </c>
      <c r="AJ2097" s="93">
        <v>0</v>
      </c>
      <c r="AK2097" s="93">
        <v>0</v>
      </c>
      <c r="AL2097" s="93">
        <v>0</v>
      </c>
      <c r="AM2097" s="49" t="s">
        <v>5559</v>
      </c>
      <c r="AN2097" s="49"/>
      <c r="AO2097" s="48" t="str" cm="1">
        <f t="array" ref="AO2097">IFERROR(_xlfn.IFS(
AQ2097="MPR ISSUE","PDH",
AQ2097="BSS Hardware Issue","BSS",
AQ2097="Sites strategiques, MLL, Pylone, etc.","ENVTECH",
AQ2097="AKTIVCO DEFAUT GE &amp; POWER Cabinet","AKTIVCO",
AQ2097="AKTIVCO Coupure ENEO &amp; Baisse de tension","AKTIVCO GRID ONLY",
AQ2097="Coupure ENEO &amp; Baisse de tension","IHS GRID ONLY",
AQ2097="Defaut GE &amp; POWER Cabinet","IHS",
AQ2097="Sharing","Partners",
AQ2097="Sites strategiques &amp; DataCenter","SST &amp; DC",
AQ2097="Exclu","Exclu",
AQ2097="SAT","SAT",
AQ2097="SPARE-ISSUE","SPARE-ISSUE",
AQ2097="Fiber CAmtel","TRANS_FO_CAMTEL",
AQ2097="Fiber AOF","Fiber AOF",
AQ2097="Projet OCM (HUAWEI)","TRAVAUX-HUAWEI",
AQ2097="Projet OCM (NOKIA)","TRAVAUX-NOKIA",
AQ2097="ACCESS-ISSUE","ACCESS-ISSUE",
AQ2097="Projet OCM (ZTE, NOKIA, autres projets)","TRAVAUX OCM",
AQ2097="No root CAuse","No root cause",
AQ2097="ODU HS","PDH",
AQ2097="IP &amp; VLAN","PDH",
AQ2097="Warehouse HUAWEI","SPARE-ISSUE",
AQ2097="SPARE-HS","SPARE-ISSUE",
AQ2097="Power Telco","BSS",AQ2097="no impacts","no impacts"
),"")</f>
        <v>No root cause</v>
      </c>
      <c r="AP2097" s="48" t="str" cm="1">
        <f t="array" ref="AP2097">IFERROR(_xlfn.IFS(
AQ2097="MPR ISSUE","TX ISSUE",
AQ2097="BSS Hardware Issue","RAN ISSUE",
AQ2097="Sites strategiques, MLL, Pylone, etc.","ENVTECH",
AQ2097="AKTIVCO DEFAUT GE &amp; POWER Cabinet","POWER ISSUE",
AQ2097="AKTIVCO Coupure ENEO &amp; Baisse de tension","POWER ISSUE",
AQ2097="Coupure ENEO &amp; Baisse de tension","POWER ISSUE",
AQ2097="Defaut GE &amp; POWER Cabinet","POWER ISSUE",
AQ2097="Sharing","POWER ISSUE",
AQ2097="Sites strategiques &amp; DataCenter","POWER ISSUE",
AQ2097="Exclu","Exclu",
AQ2097="SAT","TX ISSUE",
AQ2097="SPARE-ISSUE","SPARE-ISSUE",
AQ2097="Fiber CAmtel","TX ISSUE",
AQ2097="Fiber AOF","TX ISSUE",
AQ2097="Projet OCM (HUAWEI)","TRAVAUX-HUAWEI",
AQ2097="Projet OCM (NOKIA)","TRAVAUX -NOKIA",
AQ2097="ACCESS-ISSUE","ACCESS-ISSUE",
AQ2097="Projet OCM (ZTE, NOKIA, autres projets)","TRAVAUX OCM",
AQ2097="No root CAuse","No root cause",
AQ2097="ODU HS","TX ISSUE",
AQ2097="IP &amp; VLAN","TX ISSUE",
AQ2097="Warehouse HUAWEI","SPARE-ISSUE",
AQ2097="SPARE-HS","SPARE-ISSUE",
AQ2097="Power Telco","RAN ISSUE",AQ2097="no impacts","no impacts"
),"")</f>
        <v>No root cause</v>
      </c>
      <c r="AQ2097" s="126" t="s">
        <v>5344</v>
      </c>
      <c r="AR2097" s="48" t="str" cm="1">
        <f t="array" ref="AR2097">IFERROR(_xlfn.IFS(
AQ2097="MPR ISSUE","ACTIVE",
AQ2097="BSS Hardware Issue","ACTIVE",
AQ2097="Sites strategiques, MLL, Pylone, etc.","PASSIVE",
AQ2097="AKTIVCO DEFAUT GE &amp; POWER Cabinet","PASSIVE",
AQ2097="AKTIVCO Coupure ENEO &amp; Baisse de tension","PASSIVE",
AQ2097="Coupure ENEO &amp; Baisse de tension","PASSIVE",
AQ2097="Defaut GE &amp; POWER Cabinet","PASSIVE",
AQ2097="Sharing","PASSIVE",
AQ2097="Sites strategiques &amp; DataCenter","PASSIVE",
AQ2097="Exclu","Exclu",
AQ2097="SAT","ACTIVE",
AQ2097="SPARE-ISSUE","SPARE-ISSUE",
AQ2097="Fiber CAmtel","ACTIVE",
AQ2097="Fiber AOF","ACTIVE",
AQ2097="Projet OCM (HUAWEI)","PLANNED WORKS",
AQ2097="Projet OCM (NOKIA)","PLANNED WORKS",
AQ2097="ACCESS-ISSUE","ACCESS-ISSUE",
AQ2097="Projet OCM (ZTE, NOKIA, autres projets)","PLANNED WORKS",
AQ2097="No root CAuse","No root cause",
AQ2097="ODU HS","ACTIVE",
AQ2097="IP &amp; VLAN","ACTIVE",
AQ2097="Warehouse HUAWEI","SPARE-ISSUE",
AQ2097="SPARE-HS","SPARE-ISSUE",
AQ2097="Power Telco","ACTIVE", AQ2097="no impacts","no impacts"
),"")</f>
        <v>No root cause</v>
      </c>
      <c r="AS2097" s="92" t="s">
        <v>5537</v>
      </c>
      <c r="AT2097" s="98" t="s">
        <v>4642</v>
      </c>
      <c r="AU2097" s="96"/>
      <c r="AV2097" s="17" t="s">
        <v>5537</v>
      </c>
      <c r="AW2097" s="7" t="s">
        <v>5537</v>
      </c>
      <c r="AX2097" s="6" t="s">
        <v>5537</v>
      </c>
      <c r="AY2097" s="7"/>
      <c r="AZ2097" s="3" t="s">
        <v>5537</v>
      </c>
      <c r="BA2097" s="18" t="s">
        <v>5537</v>
      </c>
      <c r="BB2097" s="18" t="s">
        <v>5537</v>
      </c>
      <c r="BC2097" s="18" t="s">
        <v>5537</v>
      </c>
      <c r="BD2097" s="18" t="s">
        <v>5537</v>
      </c>
      <c r="BE2097" s="18" t="s">
        <v>5537</v>
      </c>
      <c r="BF2097" s="18" t="s">
        <v>5537</v>
      </c>
      <c r="BG2097" s="18" t="s">
        <v>5537</v>
      </c>
      <c r="BH2097" s="18" t="s">
        <v>5537</v>
      </c>
      <c r="BI2097" s="18" t="s">
        <v>5537</v>
      </c>
      <c r="BJ2097" s="18" t="s">
        <v>5537</v>
      </c>
      <c r="BK2097" s="18" t="s">
        <v>5537</v>
      </c>
      <c r="BL2097" s="9" t="s">
        <v>5537</v>
      </c>
      <c r="BM2097" s="14" t="s">
        <v>5537</v>
      </c>
      <c r="BN2097" s="14" t="s">
        <v>5537</v>
      </c>
      <c r="BO2097" s="14" t="str">
        <f>_xlfn.XLOOKUP(B2097,'[4]cell downs 18042026 17h'!$B:$B,'[4]cell downs 18042026 17h'!$B:$B,"")</f>
        <v/>
      </c>
      <c r="BP2097" s="14" t="str">
        <f>_xlfn.XLOOKUP(B2097,'[5]Cells Huawei 19042026 15h'!$B:$B,'[5]Cells Huawei 19042026 15h'!$B:$B,"")</f>
        <v/>
      </c>
      <c r="BQ2097" s="9" t="str">
        <f>_xlfn.XLOOKUP(B2097,'[6]cells down 19042026 9H40'!$B:$B,'[6]cells down 19042026 9H40'!$B:$B,"")</f>
        <v/>
      </c>
      <c r="BR2097" s="9" t="s">
        <v>5537</v>
      </c>
      <c r="BS2097" s="9" t="s">
        <v>12</v>
      </c>
      <c r="BT2097" s="108"/>
    </row>
    <row r="2098" spans="1:72" s="9" customFormat="1" x14ac:dyDescent="0.35">
      <c r="A2098" s="1" t="s">
        <v>4658</v>
      </c>
      <c r="B2098" s="8" t="s">
        <v>4659</v>
      </c>
      <c r="C2098" s="3" t="str">
        <f>_xlfn.XLOOKUP(B2098,'[1]daily break down'!$D:$D,'[1]daily break down'!$E:$E,"")</f>
        <v>CENTRE</v>
      </c>
      <c r="D2098" s="1" t="s">
        <v>11</v>
      </c>
      <c r="E2098" s="1" t="s">
        <v>154</v>
      </c>
      <c r="F2098" s="3" t="s">
        <v>69</v>
      </c>
      <c r="G2098" s="1" t="s">
        <v>4660</v>
      </c>
      <c r="H2098" s="34" t="str">
        <f>_xlfn.XLOOKUP(B2098,[2]CALCULATION!$B:$B,[2]CALCULATION!$H:$H,"")</f>
        <v>ZTE</v>
      </c>
      <c r="I2098" s="28">
        <v>0</v>
      </c>
      <c r="J2098" s="28">
        <v>0</v>
      </c>
      <c r="K2098" s="28">
        <v>0</v>
      </c>
      <c r="L2098" s="28">
        <v>0</v>
      </c>
      <c r="M2098" s="28">
        <v>0</v>
      </c>
      <c r="N2098" s="28">
        <v>0</v>
      </c>
      <c r="O2098" s="28">
        <v>0</v>
      </c>
      <c r="P2098" s="28">
        <v>0</v>
      </c>
      <c r="Q2098" s="28">
        <v>0</v>
      </c>
      <c r="R2098" s="28">
        <v>0</v>
      </c>
      <c r="S2098" s="93">
        <v>0</v>
      </c>
      <c r="T2098" s="93">
        <f>_xlfn.XLOOKUP(B2098,'[3]Nur des jours'!$B:$B,'[3]Nur des jours'!$U:$U,"")</f>
        <v>0</v>
      </c>
      <c r="U2098" s="93">
        <v>0</v>
      </c>
      <c r="V2098" s="93">
        <v>0</v>
      </c>
      <c r="W2098" s="93">
        <v>0</v>
      </c>
      <c r="X2098" s="93">
        <v>0</v>
      </c>
      <c r="Y2098" s="93">
        <v>0</v>
      </c>
      <c r="Z2098" s="93">
        <v>0</v>
      </c>
      <c r="AA2098" s="93">
        <v>0</v>
      </c>
      <c r="AB2098" s="93">
        <v>0</v>
      </c>
      <c r="AC2098" s="93"/>
      <c r="AD2098" s="93">
        <v>0</v>
      </c>
      <c r="AE2098" s="93">
        <v>0</v>
      </c>
      <c r="AF2098" s="93">
        <v>0</v>
      </c>
      <c r="AG2098" s="93"/>
      <c r="AH2098" s="93">
        <v>0</v>
      </c>
      <c r="AI2098" s="93">
        <v>0</v>
      </c>
      <c r="AJ2098" s="93">
        <v>0</v>
      </c>
      <c r="AK2098" s="93">
        <v>0</v>
      </c>
      <c r="AL2098" s="93">
        <v>0</v>
      </c>
      <c r="AM2098" s="49" t="s">
        <v>5559</v>
      </c>
      <c r="AN2098" s="49"/>
      <c r="AO2098" s="48" t="str" cm="1">
        <f t="array" ref="AO2098">IFERROR(_xlfn.IFS(
AQ2098="MPR ISSUE","PDH",
AQ2098="BSS Hardware Issue","BSS",
AQ2098="Sites strategiques, MLL, Pylone, etc.","ENVTECH",
AQ2098="AKTIVCO DEFAUT GE &amp; POWER Cabinet","AKTIVCO",
AQ2098="AKTIVCO Coupure ENEO &amp; Baisse de tension","AKTIVCO GRID ONLY",
AQ2098="Coupure ENEO &amp; Baisse de tension","IHS GRID ONLY",
AQ2098="Defaut GE &amp; POWER Cabinet","IHS",
AQ2098="Sharing","Partners",
AQ2098="Sites strategiques &amp; DataCenter","SST &amp; DC",
AQ2098="Exclu","Exclu",
AQ2098="SAT","SAT",
AQ2098="SPARE-ISSUE","SPARE-ISSUE",
AQ2098="Fiber CAmtel","TRANS_FO_CAMTEL",
AQ2098="Fiber AOF","Fiber AOF",
AQ2098="Projet OCM (HUAWEI)","TRAVAUX-HUAWEI",
AQ2098="Projet OCM (NOKIA)","TRAVAUX-NOKIA",
AQ2098="ACCESS-ISSUE","ACCESS-ISSUE",
AQ2098="Projet OCM (ZTE, NOKIA, autres projets)","TRAVAUX OCM",
AQ2098="No root CAuse","No root cause",
AQ2098="ODU HS","PDH",
AQ2098="IP &amp; VLAN","PDH",
AQ2098="Warehouse HUAWEI","SPARE-ISSUE",
AQ2098="SPARE-HS","SPARE-ISSUE",
AQ2098="Power Telco","BSS",AQ2098="no impacts","no impacts"
),"")</f>
        <v>ACCESS-ISSUE</v>
      </c>
      <c r="AP2098" s="48" t="str" cm="1">
        <f t="array" ref="AP2098">IFERROR(_xlfn.IFS(
AQ2098="MPR ISSUE","TX ISSUE",
AQ2098="BSS Hardware Issue","RAN ISSUE",
AQ2098="Sites strategiques, MLL, Pylone, etc.","ENVTECH",
AQ2098="AKTIVCO DEFAUT GE &amp; POWER Cabinet","POWER ISSUE",
AQ2098="AKTIVCO Coupure ENEO &amp; Baisse de tension","POWER ISSUE",
AQ2098="Coupure ENEO &amp; Baisse de tension","POWER ISSUE",
AQ2098="Defaut GE &amp; POWER Cabinet","POWER ISSUE",
AQ2098="Sharing","POWER ISSUE",
AQ2098="Sites strategiques &amp; DataCenter","POWER ISSUE",
AQ2098="Exclu","Exclu",
AQ2098="SAT","TX ISSUE",
AQ2098="SPARE-ISSUE","SPARE-ISSUE",
AQ2098="Fiber CAmtel","TX ISSUE",
AQ2098="Fiber AOF","TX ISSUE",
AQ2098="Projet OCM (HUAWEI)","TRAVAUX-HUAWEI",
AQ2098="Projet OCM (NOKIA)","TRAVAUX -NOKIA",
AQ2098="ACCESS-ISSUE","ACCESS-ISSUE",
AQ2098="Projet OCM (ZTE, NOKIA, autres projets)","TRAVAUX OCM",
AQ2098="No root CAuse","No root cause",
AQ2098="ODU HS","TX ISSUE",
AQ2098="IP &amp; VLAN","TX ISSUE",
AQ2098="Warehouse HUAWEI","SPARE-ISSUE",
AQ2098="SPARE-HS","SPARE-ISSUE",
AQ2098="Power Telco","RAN ISSUE",AQ2098="no impacts","no impacts"
),"")</f>
        <v>ACCESS-ISSUE</v>
      </c>
      <c r="AQ2098" s="67" t="s">
        <v>25</v>
      </c>
      <c r="AR2098" s="48" t="str" cm="1">
        <f t="array" ref="AR2098">IFERROR(_xlfn.IFS(
AQ2098="MPR ISSUE","ACTIVE",
AQ2098="BSS Hardware Issue","ACTIVE",
AQ2098="Sites strategiques, MLL, Pylone, etc.","PASSIVE",
AQ2098="AKTIVCO DEFAUT GE &amp; POWER Cabinet","PASSIVE",
AQ2098="AKTIVCO Coupure ENEO &amp; Baisse de tension","PASSIVE",
AQ2098="Coupure ENEO &amp; Baisse de tension","PASSIVE",
AQ2098="Defaut GE &amp; POWER Cabinet","PASSIVE",
AQ2098="Sharing","PASSIVE",
AQ2098="Sites strategiques &amp; DataCenter","PASSIVE",
AQ2098="Exclu","Exclu",
AQ2098="SAT","ACTIVE",
AQ2098="SPARE-ISSUE","SPARE-ISSUE",
AQ2098="Fiber CAmtel","ACTIVE",
AQ2098="Fiber AOF","ACTIVE",
AQ2098="Projet OCM (HUAWEI)","PLANNED WORKS",
AQ2098="Projet OCM (NOKIA)","PLANNED WORKS",
AQ2098="ACCESS-ISSUE","ACCESS-ISSUE",
AQ2098="Projet OCM (ZTE, NOKIA, autres projets)","PLANNED WORKS",
AQ2098="No root CAuse","No root cause",
AQ2098="ODU HS","ACTIVE",
AQ2098="IP &amp; VLAN","ACTIVE",
AQ2098="Warehouse HUAWEI","SPARE-ISSUE",
AQ2098="SPARE-HS","SPARE-ISSUE",
AQ2098="Power Telco","ACTIVE", AQ2098="no impacts","no impacts"
),"")</f>
        <v>ACCESS-ISSUE</v>
      </c>
      <c r="AS2098" s="92" t="s">
        <v>6415</v>
      </c>
      <c r="AT2098" s="133" t="s">
        <v>4624</v>
      </c>
      <c r="AU2098" s="9" t="s">
        <v>5943</v>
      </c>
      <c r="AV2098" s="17" t="s">
        <v>5537</v>
      </c>
      <c r="AW2098" s="7" t="s">
        <v>5537</v>
      </c>
      <c r="AX2098" s="6" t="s">
        <v>5537</v>
      </c>
      <c r="AY2098" s="7"/>
      <c r="AZ2098" s="3" t="s">
        <v>5537</v>
      </c>
      <c r="BA2098" s="18" t="s">
        <v>5537</v>
      </c>
      <c r="BB2098" s="18" t="s">
        <v>5537</v>
      </c>
      <c r="BC2098" s="18" t="s">
        <v>5537</v>
      </c>
      <c r="BD2098" s="18" t="s">
        <v>5537</v>
      </c>
      <c r="BE2098" s="18" t="s">
        <v>5537</v>
      </c>
      <c r="BF2098" s="18" t="s">
        <v>5537</v>
      </c>
      <c r="BG2098" s="18" t="s">
        <v>5537</v>
      </c>
      <c r="BH2098" s="18" t="s">
        <v>5537</v>
      </c>
      <c r="BI2098" s="18" t="s">
        <v>5537</v>
      </c>
      <c r="BJ2098" s="18" t="s">
        <v>6311</v>
      </c>
      <c r="BK2098" s="18" t="s">
        <v>6312</v>
      </c>
      <c r="BL2098" s="9" t="s">
        <v>5537</v>
      </c>
      <c r="BM2098" s="14" t="s">
        <v>5537</v>
      </c>
      <c r="BN2098" s="14" t="s">
        <v>5537</v>
      </c>
      <c r="BO2098" s="14" t="str">
        <f>_xlfn.XLOOKUP(B2098,'[4]cell downs 18042026 17h'!$B:$B,'[4]cell downs 18042026 17h'!$B:$B,"")</f>
        <v/>
      </c>
      <c r="BP2098" s="14" t="str">
        <f>_xlfn.XLOOKUP(B2098,'[5]Cells Huawei 19042026 15h'!$B:$B,'[5]Cells Huawei 19042026 15h'!$B:$B,"")</f>
        <v/>
      </c>
      <c r="BQ2098" s="9" t="str">
        <f>_xlfn.XLOOKUP(B2098,'[6]cells down 19042026 9H40'!$B:$B,'[6]cells down 19042026 9H40'!$B:$B,"")</f>
        <v/>
      </c>
      <c r="BR2098" s="9" t="s">
        <v>5537</v>
      </c>
      <c r="BS2098" s="9" t="s">
        <v>12</v>
      </c>
      <c r="BT2098" s="108"/>
    </row>
    <row r="2099" spans="1:72" s="9" customFormat="1" x14ac:dyDescent="0.35">
      <c r="A2099" s="1" t="s">
        <v>4669</v>
      </c>
      <c r="B2099" s="8" t="s">
        <v>4670</v>
      </c>
      <c r="C2099" s="3" t="str">
        <f>_xlfn.XLOOKUP(B2099,'[1]daily break down'!$D:$D,'[1]daily break down'!$E:$E,"")</f>
        <v>CENTRE</v>
      </c>
      <c r="D2099" s="1"/>
      <c r="E2099" s="1"/>
      <c r="F2099" s="3" t="s">
        <v>37</v>
      </c>
      <c r="G2099" s="1" t="s">
        <v>4041</v>
      </c>
      <c r="H2099" s="34" t="str">
        <f>_xlfn.XLOOKUP(B2099,[2]CALCULATION!$B:$B,[2]CALCULATION!$H:$H,"")</f>
        <v>ZTE</v>
      </c>
      <c r="I2099" s="28">
        <v>0</v>
      </c>
      <c r="J2099" s="28">
        <v>0</v>
      </c>
      <c r="K2099" s="28">
        <v>0</v>
      </c>
      <c r="L2099" s="28">
        <v>0</v>
      </c>
      <c r="M2099" s="28">
        <v>0</v>
      </c>
      <c r="N2099" s="28">
        <v>0</v>
      </c>
      <c r="O2099" s="28">
        <v>0</v>
      </c>
      <c r="P2099" s="28">
        <v>0</v>
      </c>
      <c r="Q2099" s="28">
        <v>0</v>
      </c>
      <c r="R2099" s="28">
        <v>0</v>
      </c>
      <c r="S2099" s="93">
        <v>0</v>
      </c>
      <c r="T2099" s="93">
        <f>_xlfn.XLOOKUP(B2099,'[3]Nur des jours'!$B:$B,'[3]Nur des jours'!$U:$U,"")</f>
        <v>0</v>
      </c>
      <c r="U2099" s="93">
        <v>0</v>
      </c>
      <c r="V2099" s="93">
        <v>0</v>
      </c>
      <c r="W2099" s="93">
        <v>0</v>
      </c>
      <c r="X2099" s="93">
        <v>0</v>
      </c>
      <c r="Y2099" s="93">
        <v>0</v>
      </c>
      <c r="Z2099" s="93">
        <v>0</v>
      </c>
      <c r="AA2099" s="93">
        <v>0</v>
      </c>
      <c r="AB2099" s="93">
        <v>0</v>
      </c>
      <c r="AC2099" s="93"/>
      <c r="AD2099" s="93">
        <v>0</v>
      </c>
      <c r="AE2099" s="93">
        <v>0</v>
      </c>
      <c r="AF2099" s="93">
        <v>0</v>
      </c>
      <c r="AG2099" s="93"/>
      <c r="AH2099" s="93">
        <v>0</v>
      </c>
      <c r="AI2099" s="93">
        <v>0</v>
      </c>
      <c r="AJ2099" s="93">
        <v>0</v>
      </c>
      <c r="AK2099" s="93">
        <v>0</v>
      </c>
      <c r="AL2099" s="93">
        <v>0</v>
      </c>
      <c r="AM2099" s="49" t="s">
        <v>5559</v>
      </c>
      <c r="AN2099" s="49"/>
      <c r="AO2099" s="48" t="str" cm="1">
        <f t="array" ref="AO2099">IFERROR(_xlfn.IFS(
AQ2099="MPR ISSUE","PDH",
AQ2099="BSS Hardware Issue","BSS",
AQ2099="Sites strategiques, MLL, Pylone, etc.","ENVTECH",
AQ2099="AKTIVCO DEFAUT GE &amp; POWER Cabinet","AKTIVCO",
AQ2099="AKTIVCO Coupure ENEO &amp; Baisse de tension","AKTIVCO GRID ONLY",
AQ2099="Coupure ENEO &amp; Baisse de tension","IHS GRID ONLY",
AQ2099="Defaut GE &amp; POWER Cabinet","IHS",
AQ2099="Sharing","Partners",
AQ2099="Sites strategiques &amp; DataCenter","SST &amp; DC",
AQ2099="Exclu","Exclu",
AQ2099="SAT","SAT",
AQ2099="SPARE-ISSUE","SPARE-ISSUE",
AQ2099="Fiber CAmtel","TRANS_FO_CAMTEL",
AQ2099="Fiber AOF","Fiber AOF",
AQ2099="Projet OCM (HUAWEI)","TRAVAUX-HUAWEI",
AQ2099="Projet OCM (NOKIA)","TRAVAUX-NOKIA",
AQ2099="ACCESS-ISSUE","ACCESS-ISSUE",
AQ2099="Projet OCM (ZTE, NOKIA, autres projets)","TRAVAUX OCM",
AQ2099="No root CAuse","No root cause",
AQ2099="ODU HS","PDH",
AQ2099="IP &amp; VLAN","PDH",
AQ2099="Warehouse HUAWEI","SPARE-ISSUE",
AQ2099="SPARE-HS","SPARE-ISSUE",
AQ2099="Power Telco","BSS",AQ2099="no impacts","no impacts"
),"")</f>
        <v>No root cause</v>
      </c>
      <c r="AP2099" s="48" t="str" cm="1">
        <f t="array" ref="AP2099">IFERROR(_xlfn.IFS(
AQ2099="MPR ISSUE","TX ISSUE",
AQ2099="BSS Hardware Issue","RAN ISSUE",
AQ2099="Sites strategiques, MLL, Pylone, etc.","ENVTECH",
AQ2099="AKTIVCO DEFAUT GE &amp; POWER Cabinet","POWER ISSUE",
AQ2099="AKTIVCO Coupure ENEO &amp; Baisse de tension","POWER ISSUE",
AQ2099="Coupure ENEO &amp; Baisse de tension","POWER ISSUE",
AQ2099="Defaut GE &amp; POWER Cabinet","POWER ISSUE",
AQ2099="Sharing","POWER ISSUE",
AQ2099="Sites strategiques &amp; DataCenter","POWER ISSUE",
AQ2099="Exclu","Exclu",
AQ2099="SAT","TX ISSUE",
AQ2099="SPARE-ISSUE","SPARE-ISSUE",
AQ2099="Fiber CAmtel","TX ISSUE",
AQ2099="Fiber AOF","TX ISSUE",
AQ2099="Projet OCM (HUAWEI)","TRAVAUX-HUAWEI",
AQ2099="Projet OCM (NOKIA)","TRAVAUX -NOKIA",
AQ2099="ACCESS-ISSUE","ACCESS-ISSUE",
AQ2099="Projet OCM (ZTE, NOKIA, autres projets)","TRAVAUX OCM",
AQ2099="No root CAuse","No root cause",
AQ2099="ODU HS","TX ISSUE",
AQ2099="IP &amp; VLAN","TX ISSUE",
AQ2099="Warehouse HUAWEI","SPARE-ISSUE",
AQ2099="SPARE-HS","SPARE-ISSUE",
AQ2099="Power Telco","RAN ISSUE",AQ2099="no impacts","no impacts"
),"")</f>
        <v>No root cause</v>
      </c>
      <c r="AQ2099" s="67" t="s">
        <v>5344</v>
      </c>
      <c r="AR2099" s="48" t="str" cm="1">
        <f t="array" ref="AR2099">IFERROR(_xlfn.IFS(
AQ2099="MPR ISSUE","ACTIVE",
AQ2099="BSS Hardware Issue","ACTIVE",
AQ2099="Sites strategiques, MLL, Pylone, etc.","PASSIVE",
AQ2099="AKTIVCO DEFAUT GE &amp; POWER Cabinet","PASSIVE",
AQ2099="AKTIVCO Coupure ENEO &amp; Baisse de tension","PASSIVE",
AQ2099="Coupure ENEO &amp; Baisse de tension","PASSIVE",
AQ2099="Defaut GE &amp; POWER Cabinet","PASSIVE",
AQ2099="Sharing","PASSIVE",
AQ2099="Sites strategiques &amp; DataCenter","PASSIVE",
AQ2099="Exclu","Exclu",
AQ2099="SAT","ACTIVE",
AQ2099="SPARE-ISSUE","SPARE-ISSUE",
AQ2099="Fiber CAmtel","ACTIVE",
AQ2099="Fiber AOF","ACTIVE",
AQ2099="Projet OCM (HUAWEI)","PLANNED WORKS",
AQ2099="Projet OCM (NOKIA)","PLANNED WORKS",
AQ2099="ACCESS-ISSUE","ACCESS-ISSUE",
AQ2099="Projet OCM (ZTE, NOKIA, autres projets)","PLANNED WORKS",
AQ2099="No root CAuse","No root cause",
AQ2099="ODU HS","ACTIVE",
AQ2099="IP &amp; VLAN","ACTIVE",
AQ2099="Warehouse HUAWEI","SPARE-ISSUE",
AQ2099="SPARE-HS","SPARE-ISSUE",
AQ2099="Power Telco","ACTIVE", AQ2099="no impacts","no impacts"
),"")</f>
        <v>No root cause</v>
      </c>
      <c r="AS2099" s="92" t="s">
        <v>5537</v>
      </c>
      <c r="AT2099" s="98" t="s">
        <v>4670</v>
      </c>
      <c r="AV2099" s="17" t="s">
        <v>5537</v>
      </c>
      <c r="AW2099" s="7" t="s">
        <v>5537</v>
      </c>
      <c r="AX2099" s="6" t="s">
        <v>5537</v>
      </c>
      <c r="AY2099" s="7"/>
      <c r="AZ2099" s="3" t="s">
        <v>5537</v>
      </c>
      <c r="BA2099" s="18" t="s">
        <v>5537</v>
      </c>
      <c r="BB2099" s="18" t="s">
        <v>5537</v>
      </c>
      <c r="BC2099" s="18" t="s">
        <v>5537</v>
      </c>
      <c r="BD2099" s="18" t="s">
        <v>5537</v>
      </c>
      <c r="BE2099" s="18" t="s">
        <v>5537</v>
      </c>
      <c r="BF2099" s="18" t="s">
        <v>5537</v>
      </c>
      <c r="BG2099" s="18" t="s">
        <v>5537</v>
      </c>
      <c r="BH2099" s="18" t="s">
        <v>5537</v>
      </c>
      <c r="BI2099" s="18" t="s">
        <v>5537</v>
      </c>
      <c r="BJ2099" s="18" t="s">
        <v>5537</v>
      </c>
      <c r="BK2099" s="18" t="s">
        <v>5537</v>
      </c>
      <c r="BL2099" s="9" t="s">
        <v>5537</v>
      </c>
      <c r="BM2099" s="14" t="s">
        <v>5537</v>
      </c>
      <c r="BN2099" s="14" t="s">
        <v>5537</v>
      </c>
      <c r="BO2099" s="14" t="str">
        <f>_xlfn.XLOOKUP(B2099,'[4]cell downs 18042026 17h'!$B:$B,'[4]cell downs 18042026 17h'!$B:$B,"")</f>
        <v/>
      </c>
      <c r="BP2099" s="14" t="str">
        <f>_xlfn.XLOOKUP(B2099,'[5]Cells Huawei 19042026 15h'!$B:$B,'[5]Cells Huawei 19042026 15h'!$B:$B,"")</f>
        <v/>
      </c>
      <c r="BQ2099" s="9" t="str">
        <f>_xlfn.XLOOKUP(B2099,'[6]cells down 19042026 9H40'!$B:$B,'[6]cells down 19042026 9H40'!$B:$B,"")</f>
        <v/>
      </c>
      <c r="BR2099" s="9" t="s">
        <v>5537</v>
      </c>
      <c r="BS2099" s="9" t="s">
        <v>318</v>
      </c>
      <c r="BT2099" s="108"/>
    </row>
    <row r="2100" spans="1:72" s="9" customFormat="1" x14ac:dyDescent="0.35">
      <c r="A2100" s="3" t="s">
        <v>4779</v>
      </c>
      <c r="B2100" s="25" t="s">
        <v>4780</v>
      </c>
      <c r="C2100" s="3" t="str">
        <f>_xlfn.XLOOKUP(B2100,'[1]daily break down'!$D:$D,'[1]daily break down'!$E:$E,"")</f>
        <v>CENTRE</v>
      </c>
      <c r="D2100" s="3" t="s">
        <v>11</v>
      </c>
      <c r="E2100" s="3" t="s">
        <v>12</v>
      </c>
      <c r="F2100" s="3" t="s">
        <v>37</v>
      </c>
      <c r="G2100" s="3" t="s">
        <v>4779</v>
      </c>
      <c r="H2100" s="34" t="str">
        <f>_xlfn.XLOOKUP(B2100,[2]CALCULATION!$B:$B,[2]CALCULATION!$H:$H,"")</f>
        <v>ZTE</v>
      </c>
      <c r="I2100" s="28">
        <v>0</v>
      </c>
      <c r="J2100" s="28">
        <v>0</v>
      </c>
      <c r="K2100" s="28">
        <v>0</v>
      </c>
      <c r="L2100" s="28">
        <v>0</v>
      </c>
      <c r="M2100" s="28">
        <v>0</v>
      </c>
      <c r="N2100" s="28">
        <v>0</v>
      </c>
      <c r="O2100" s="28">
        <v>0</v>
      </c>
      <c r="P2100" s="28">
        <v>0</v>
      </c>
      <c r="Q2100" s="28">
        <v>0</v>
      </c>
      <c r="R2100" s="28">
        <v>0</v>
      </c>
      <c r="S2100" s="93">
        <v>0</v>
      </c>
      <c r="T2100" s="93">
        <f>_xlfn.XLOOKUP(B2100,'[3]Nur des jours'!$B:$B,'[3]Nur des jours'!$U:$U,"")</f>
        <v>0</v>
      </c>
      <c r="U2100" s="93">
        <v>0</v>
      </c>
      <c r="V2100" s="93">
        <v>0</v>
      </c>
      <c r="W2100" s="93">
        <v>0</v>
      </c>
      <c r="X2100" s="93">
        <v>0</v>
      </c>
      <c r="Y2100" s="93">
        <v>0</v>
      </c>
      <c r="Z2100" s="93">
        <v>0</v>
      </c>
      <c r="AA2100" s="93">
        <v>0</v>
      </c>
      <c r="AB2100" s="93">
        <v>0</v>
      </c>
      <c r="AC2100" s="93"/>
      <c r="AD2100" s="93">
        <v>0</v>
      </c>
      <c r="AE2100" s="93">
        <v>0</v>
      </c>
      <c r="AF2100" s="93">
        <v>0</v>
      </c>
      <c r="AG2100" s="93"/>
      <c r="AH2100" s="93">
        <v>0</v>
      </c>
      <c r="AI2100" s="93">
        <v>0</v>
      </c>
      <c r="AJ2100" s="93">
        <v>0</v>
      </c>
      <c r="AK2100" s="93">
        <v>0</v>
      </c>
      <c r="AL2100" s="93">
        <v>0</v>
      </c>
      <c r="AM2100" s="49" t="s">
        <v>5559</v>
      </c>
      <c r="AN2100" s="49"/>
      <c r="AO2100" s="48" t="str" cm="1">
        <f t="array" ref="AO2100">IFERROR(_xlfn.IFS(
AQ2100="MPR ISSUE","PDH",
AQ2100="BSS Hardware Issue","BSS",
AQ2100="Sites strategiques, MLL, Pylone, etc.","ENVTECH",
AQ2100="AKTIVCO DEFAUT GE &amp; POWER Cabinet","AKTIVCO",
AQ2100="AKTIVCO Coupure ENEO &amp; Baisse de tension","AKTIVCO GRID ONLY",
AQ2100="Coupure ENEO &amp; Baisse de tension","IHS GRID ONLY",
AQ2100="Defaut GE &amp; POWER Cabinet","IHS",
AQ2100="Sharing","Partners",
AQ2100="Sites strategiques &amp; DataCenter","SST &amp; DC",
AQ2100="Exclu","Exclu",
AQ2100="SAT","SAT",
AQ2100="SPARE-ISSUE","SPARE-ISSUE",
AQ2100="Fiber CAmtel","TRANS_FO_CAMTEL",
AQ2100="Fiber AOF","Fiber AOF",
AQ2100="Projet OCM (HUAWEI)","TRAVAUX-HUAWEI",
AQ2100="Projet OCM (NOKIA)","TRAVAUX-NOKIA",
AQ2100="ACCESS-ISSUE","ACCESS-ISSUE",
AQ2100="Projet OCM (ZTE, NOKIA, autres projets)","TRAVAUX OCM",
AQ2100="No root CAuse","No root cause",
AQ2100="ODU HS","PDH",
AQ2100="IP &amp; VLAN","PDH",
AQ2100="Warehouse HUAWEI","SPARE-ISSUE",
AQ2100="SPARE-HS","SPARE-ISSUE",
AQ2100="Power Telco","BSS",AQ2100="no impacts","no impacts"
),"")</f>
        <v>No root cause</v>
      </c>
      <c r="AP2100" s="48" t="str" cm="1">
        <f t="array" ref="AP2100">IFERROR(_xlfn.IFS(
AQ2100="MPR ISSUE","TX ISSUE",
AQ2100="BSS Hardware Issue","RAN ISSUE",
AQ2100="Sites strategiques, MLL, Pylone, etc.","ENVTECH",
AQ2100="AKTIVCO DEFAUT GE &amp; POWER Cabinet","POWER ISSUE",
AQ2100="AKTIVCO Coupure ENEO &amp; Baisse de tension","POWER ISSUE",
AQ2100="Coupure ENEO &amp; Baisse de tension","POWER ISSUE",
AQ2100="Defaut GE &amp; POWER Cabinet","POWER ISSUE",
AQ2100="Sharing","POWER ISSUE",
AQ2100="Sites strategiques &amp; DataCenter","POWER ISSUE",
AQ2100="Exclu","Exclu",
AQ2100="SAT","TX ISSUE",
AQ2100="SPARE-ISSUE","SPARE-ISSUE",
AQ2100="Fiber CAmtel","TX ISSUE",
AQ2100="Fiber AOF","TX ISSUE",
AQ2100="Projet OCM (HUAWEI)","TRAVAUX-HUAWEI",
AQ2100="Projet OCM (NOKIA)","TRAVAUX -NOKIA",
AQ2100="ACCESS-ISSUE","ACCESS-ISSUE",
AQ2100="Projet OCM (ZTE, NOKIA, autres projets)","TRAVAUX OCM",
AQ2100="No root CAuse","No root cause",
AQ2100="ODU HS","TX ISSUE",
AQ2100="IP &amp; VLAN","TX ISSUE",
AQ2100="Warehouse HUAWEI","SPARE-ISSUE",
AQ2100="SPARE-HS","SPARE-ISSUE",
AQ2100="Power Telco","RAN ISSUE",AQ2100="no impacts","no impacts"
),"")</f>
        <v>No root cause</v>
      </c>
      <c r="AQ2100" s="126" t="s">
        <v>5344</v>
      </c>
      <c r="AR2100" s="48" t="str" cm="1">
        <f t="array" ref="AR2100">IFERROR(_xlfn.IFS(
AQ2100="MPR ISSUE","ACTIVE",
AQ2100="BSS Hardware Issue","ACTIVE",
AQ2100="Sites strategiques, MLL, Pylone, etc.","PASSIVE",
AQ2100="AKTIVCO DEFAUT GE &amp; POWER Cabinet","PASSIVE",
AQ2100="AKTIVCO Coupure ENEO &amp; Baisse de tension","PASSIVE",
AQ2100="Coupure ENEO &amp; Baisse de tension","PASSIVE",
AQ2100="Defaut GE &amp; POWER Cabinet","PASSIVE",
AQ2100="Sharing","PASSIVE",
AQ2100="Sites strategiques &amp; DataCenter","PASSIVE",
AQ2100="Exclu","Exclu",
AQ2100="SAT","ACTIVE",
AQ2100="SPARE-ISSUE","SPARE-ISSUE",
AQ2100="Fiber CAmtel","ACTIVE",
AQ2100="Fiber AOF","ACTIVE",
AQ2100="Projet OCM (HUAWEI)","PLANNED WORKS",
AQ2100="Projet OCM (NOKIA)","PLANNED WORKS",
AQ2100="ACCESS-ISSUE","ACCESS-ISSUE",
AQ2100="Projet OCM (ZTE, NOKIA, autres projets)","PLANNED WORKS",
AQ2100="No root CAuse","No root cause",
AQ2100="ODU HS","ACTIVE",
AQ2100="IP &amp; VLAN","ACTIVE",
AQ2100="Warehouse HUAWEI","SPARE-ISSUE",
AQ2100="SPARE-HS","SPARE-ISSUE",
AQ2100="Power Telco","ACTIVE", AQ2100="no impacts","no impacts"
),"")</f>
        <v>No root cause</v>
      </c>
      <c r="AS2100" s="92" t="s">
        <v>5537</v>
      </c>
      <c r="AT2100" s="98" t="s">
        <v>4780</v>
      </c>
      <c r="AV2100" s="17" t="s">
        <v>5537</v>
      </c>
      <c r="AW2100" s="7" t="s">
        <v>5537</v>
      </c>
      <c r="AX2100" s="6" t="s">
        <v>5537</v>
      </c>
      <c r="AY2100" s="7"/>
      <c r="AZ2100" s="3" t="s">
        <v>5537</v>
      </c>
      <c r="BA2100" s="18" t="s">
        <v>5537</v>
      </c>
      <c r="BB2100" s="18" t="s">
        <v>5537</v>
      </c>
      <c r="BC2100" s="18" t="s">
        <v>5537</v>
      </c>
      <c r="BD2100" s="18" t="s">
        <v>5537</v>
      </c>
      <c r="BE2100" s="18" t="s">
        <v>5537</v>
      </c>
      <c r="BF2100" s="18" t="s">
        <v>5537</v>
      </c>
      <c r="BG2100" s="18" t="s">
        <v>5537</v>
      </c>
      <c r="BH2100" s="18" t="s">
        <v>5537</v>
      </c>
      <c r="BI2100" s="18" t="s">
        <v>5537</v>
      </c>
      <c r="BJ2100" s="18" t="s">
        <v>5537</v>
      </c>
      <c r="BK2100" s="18" t="s">
        <v>5537</v>
      </c>
      <c r="BL2100" s="9" t="s">
        <v>5537</v>
      </c>
      <c r="BM2100" s="14" t="s">
        <v>5537</v>
      </c>
      <c r="BN2100" s="14" t="s">
        <v>5537</v>
      </c>
      <c r="BO2100" s="14" t="str">
        <f>_xlfn.XLOOKUP(B2100,'[4]cell downs 18042026 17h'!$B:$B,'[4]cell downs 18042026 17h'!$B:$B,"")</f>
        <v/>
      </c>
      <c r="BP2100" s="14" t="str">
        <f>_xlfn.XLOOKUP(B2100,'[5]Cells Huawei 19042026 15h'!$B:$B,'[5]Cells Huawei 19042026 15h'!$B:$B,"")</f>
        <v/>
      </c>
      <c r="BQ2100" s="9" t="str">
        <f>_xlfn.XLOOKUP(B2100,'[6]cells down 19042026 9H40'!$B:$B,'[6]cells down 19042026 9H40'!$B:$B,"")</f>
        <v/>
      </c>
      <c r="BR2100" s="9" t="s">
        <v>4780</v>
      </c>
      <c r="BS2100" s="9" t="s">
        <v>12</v>
      </c>
      <c r="BT2100" s="108"/>
    </row>
    <row r="2101" spans="1:72" s="9" customFormat="1" x14ac:dyDescent="0.35">
      <c r="A2101" s="1" t="s">
        <v>4687</v>
      </c>
      <c r="B2101" s="8" t="s">
        <v>4688</v>
      </c>
      <c r="C2101" s="3" t="str">
        <f>_xlfn.XLOOKUP(B2101,'[1]daily break down'!$D:$D,'[1]daily break down'!$E:$E,"")</f>
        <v>LITTORAL</v>
      </c>
      <c r="D2101" s="1" t="s">
        <v>11</v>
      </c>
      <c r="E2101" s="1" t="s">
        <v>12</v>
      </c>
      <c r="F2101" s="3" t="s">
        <v>31</v>
      </c>
      <c r="G2101" s="1" t="s">
        <v>4073</v>
      </c>
      <c r="H2101" s="34" t="str">
        <f>_xlfn.XLOOKUP(B2101,[2]CALCULATION!$B:$B,[2]CALCULATION!$H:$H,"")</f>
        <v>ZTE</v>
      </c>
      <c r="I2101" s="28">
        <v>0</v>
      </c>
      <c r="J2101" s="28">
        <v>0</v>
      </c>
      <c r="K2101" s="28">
        <v>0</v>
      </c>
      <c r="L2101" s="28">
        <v>0</v>
      </c>
      <c r="M2101" s="28">
        <v>0</v>
      </c>
      <c r="N2101" s="28">
        <v>0</v>
      </c>
      <c r="O2101" s="28">
        <v>0</v>
      </c>
      <c r="P2101" s="28">
        <v>0</v>
      </c>
      <c r="Q2101" s="28">
        <v>0</v>
      </c>
      <c r="R2101" s="28">
        <v>0</v>
      </c>
      <c r="S2101" s="93">
        <v>0</v>
      </c>
      <c r="T2101" s="93">
        <f>_xlfn.XLOOKUP(B2101,'[3]Nur des jours'!$B:$B,'[3]Nur des jours'!$U:$U,"")</f>
        <v>0</v>
      </c>
      <c r="U2101" s="93">
        <v>0</v>
      </c>
      <c r="V2101" s="93">
        <v>0</v>
      </c>
      <c r="W2101" s="93">
        <v>0</v>
      </c>
      <c r="X2101" s="93">
        <v>0</v>
      </c>
      <c r="Y2101" s="93">
        <v>0</v>
      </c>
      <c r="Z2101" s="93">
        <v>0</v>
      </c>
      <c r="AA2101" s="93">
        <v>0</v>
      </c>
      <c r="AB2101" s="93">
        <v>0</v>
      </c>
      <c r="AC2101" s="93"/>
      <c r="AD2101" s="93">
        <v>0</v>
      </c>
      <c r="AE2101" s="93">
        <v>0</v>
      </c>
      <c r="AF2101" s="93">
        <v>0</v>
      </c>
      <c r="AG2101" s="93"/>
      <c r="AH2101" s="93">
        <v>0</v>
      </c>
      <c r="AI2101" s="93">
        <v>0</v>
      </c>
      <c r="AJ2101" s="93">
        <v>0</v>
      </c>
      <c r="AK2101" s="93">
        <v>0</v>
      </c>
      <c r="AL2101" s="93">
        <v>0</v>
      </c>
      <c r="AM2101" s="49" t="s">
        <v>5559</v>
      </c>
      <c r="AN2101" s="49"/>
      <c r="AO2101" s="48" t="str" cm="1">
        <f t="array" ref="AO2101">IFERROR(_xlfn.IFS(
AQ2101="MPR ISSUE","PDH",
AQ2101="BSS Hardware Issue","BSS",
AQ2101="Sites strategiques, MLL, Pylone, etc.","ENVTECH",
AQ2101="AKTIVCO DEFAUT GE &amp; POWER Cabinet","AKTIVCO",
AQ2101="AKTIVCO Coupure ENEO &amp; Baisse de tension","AKTIVCO GRID ONLY",
AQ2101="Coupure ENEO &amp; Baisse de tension","IHS GRID ONLY",
AQ2101="Defaut GE &amp; POWER Cabinet","IHS",
AQ2101="Sharing","Partners",
AQ2101="Sites strategiques &amp; DataCenter","SST &amp; DC",
AQ2101="Exclu","Exclu",
AQ2101="SAT","SAT",
AQ2101="SPARE-ISSUE","SPARE-ISSUE",
AQ2101="Fiber CAmtel","TRANS_FO_CAMTEL",
AQ2101="Fiber AOF","Fiber AOF",
AQ2101="Projet OCM (HUAWEI)","TRAVAUX-HUAWEI",
AQ2101="Projet OCM (NOKIA)","TRAVAUX-NOKIA",
AQ2101="ACCESS-ISSUE","ACCESS-ISSUE",
AQ2101="Projet OCM (ZTE, NOKIA, autres projets)","TRAVAUX OCM",
AQ2101="No root CAuse","No root cause",
AQ2101="ODU HS","PDH",
AQ2101="IP &amp; VLAN","PDH",
AQ2101="Warehouse HUAWEI","SPARE-ISSUE",
AQ2101="SPARE-HS","SPARE-ISSUE",
AQ2101="Power Telco","BSS",AQ2101="no impacts","no impacts"
),"")</f>
        <v>No root cause</v>
      </c>
      <c r="AP2101" s="48" t="str" cm="1">
        <f t="array" ref="AP2101">IFERROR(_xlfn.IFS(
AQ2101="MPR ISSUE","TX ISSUE",
AQ2101="BSS Hardware Issue","RAN ISSUE",
AQ2101="Sites strategiques, MLL, Pylone, etc.","ENVTECH",
AQ2101="AKTIVCO DEFAUT GE &amp; POWER Cabinet","POWER ISSUE",
AQ2101="AKTIVCO Coupure ENEO &amp; Baisse de tension","POWER ISSUE",
AQ2101="Coupure ENEO &amp; Baisse de tension","POWER ISSUE",
AQ2101="Defaut GE &amp; POWER Cabinet","POWER ISSUE",
AQ2101="Sharing","POWER ISSUE",
AQ2101="Sites strategiques &amp; DataCenter","POWER ISSUE",
AQ2101="Exclu","Exclu",
AQ2101="SAT","TX ISSUE",
AQ2101="SPARE-ISSUE","SPARE-ISSUE",
AQ2101="Fiber CAmtel","TX ISSUE",
AQ2101="Fiber AOF","TX ISSUE",
AQ2101="Projet OCM (HUAWEI)","TRAVAUX-HUAWEI",
AQ2101="Projet OCM (NOKIA)","TRAVAUX -NOKIA",
AQ2101="ACCESS-ISSUE","ACCESS-ISSUE",
AQ2101="Projet OCM (ZTE, NOKIA, autres projets)","TRAVAUX OCM",
AQ2101="No root CAuse","No root cause",
AQ2101="ODU HS","TX ISSUE",
AQ2101="IP &amp; VLAN","TX ISSUE",
AQ2101="Warehouse HUAWEI","SPARE-ISSUE",
AQ2101="SPARE-HS","SPARE-ISSUE",
AQ2101="Power Telco","RAN ISSUE",AQ2101="no impacts","no impacts"
),"")</f>
        <v>No root cause</v>
      </c>
      <c r="AQ2101" s="126" t="s">
        <v>5344</v>
      </c>
      <c r="AR2101" s="48" t="str" cm="1">
        <f t="array" ref="AR2101">IFERROR(_xlfn.IFS(
AQ2101="MPR ISSUE","ACTIVE",
AQ2101="BSS Hardware Issue","ACTIVE",
AQ2101="Sites strategiques, MLL, Pylone, etc.","PASSIVE",
AQ2101="AKTIVCO DEFAUT GE &amp; POWER Cabinet","PASSIVE",
AQ2101="AKTIVCO Coupure ENEO &amp; Baisse de tension","PASSIVE",
AQ2101="Coupure ENEO &amp; Baisse de tension","PASSIVE",
AQ2101="Defaut GE &amp; POWER Cabinet","PASSIVE",
AQ2101="Sharing","PASSIVE",
AQ2101="Sites strategiques &amp; DataCenter","PASSIVE",
AQ2101="Exclu","Exclu",
AQ2101="SAT","ACTIVE",
AQ2101="SPARE-ISSUE","SPARE-ISSUE",
AQ2101="Fiber CAmtel","ACTIVE",
AQ2101="Fiber AOF","ACTIVE",
AQ2101="Projet OCM (HUAWEI)","PLANNED WORKS",
AQ2101="Projet OCM (NOKIA)","PLANNED WORKS",
AQ2101="ACCESS-ISSUE","ACCESS-ISSUE",
AQ2101="Projet OCM (ZTE, NOKIA, autres projets)","PLANNED WORKS",
AQ2101="No root CAuse","No root cause",
AQ2101="ODU HS","ACTIVE",
AQ2101="IP &amp; VLAN","ACTIVE",
AQ2101="Warehouse HUAWEI","SPARE-ISSUE",
AQ2101="SPARE-HS","SPARE-ISSUE",
AQ2101="Power Telco","ACTIVE", AQ2101="no impacts","no impacts"
),"")</f>
        <v>No root cause</v>
      </c>
      <c r="AS2101" s="92" t="s">
        <v>5537</v>
      </c>
      <c r="AT2101" s="98" t="s">
        <v>4688</v>
      </c>
      <c r="AV2101" s="17" t="s">
        <v>5537</v>
      </c>
      <c r="AW2101" s="7" t="s">
        <v>5537</v>
      </c>
      <c r="AX2101" s="6" t="s">
        <v>5537</v>
      </c>
      <c r="AY2101" s="7"/>
      <c r="AZ2101" s="3" t="s">
        <v>5537</v>
      </c>
      <c r="BA2101" s="18" t="s">
        <v>5537</v>
      </c>
      <c r="BB2101" s="18" t="s">
        <v>5537</v>
      </c>
      <c r="BC2101" s="18" t="s">
        <v>5537</v>
      </c>
      <c r="BD2101" s="18" t="s">
        <v>5537</v>
      </c>
      <c r="BE2101" s="18" t="s">
        <v>5537</v>
      </c>
      <c r="BF2101" s="18" t="s">
        <v>5537</v>
      </c>
      <c r="BG2101" s="18" t="s">
        <v>5537</v>
      </c>
      <c r="BH2101" s="18" t="s">
        <v>5537</v>
      </c>
      <c r="BI2101" s="18" t="s">
        <v>5537</v>
      </c>
      <c r="BJ2101" s="18" t="s">
        <v>5537</v>
      </c>
      <c r="BK2101" s="18" t="s">
        <v>5537</v>
      </c>
      <c r="BL2101" s="9" t="s">
        <v>5537</v>
      </c>
      <c r="BM2101" s="14" t="s">
        <v>5537</v>
      </c>
      <c r="BN2101" s="14" t="s">
        <v>5537</v>
      </c>
      <c r="BO2101" s="14" t="str">
        <f>_xlfn.XLOOKUP(B2101,'[4]cell downs 18042026 17h'!$B:$B,'[4]cell downs 18042026 17h'!$B:$B,"")</f>
        <v/>
      </c>
      <c r="BP2101" s="14" t="str">
        <f>_xlfn.XLOOKUP(B2101,'[5]Cells Huawei 19042026 15h'!$B:$B,'[5]Cells Huawei 19042026 15h'!$B:$B,"")</f>
        <v/>
      </c>
      <c r="BQ2101" s="9" t="str">
        <f>_xlfn.XLOOKUP(B2101,'[6]cells down 19042026 9H40'!$B:$B,'[6]cells down 19042026 9H40'!$B:$B,"")</f>
        <v/>
      </c>
      <c r="BR2101" s="9" t="s">
        <v>4688</v>
      </c>
      <c r="BS2101" s="9" t="s">
        <v>12</v>
      </c>
      <c r="BT2101" s="108"/>
    </row>
    <row r="2102" spans="1:72" s="9" customFormat="1" x14ac:dyDescent="0.35">
      <c r="A2102" s="1" t="s">
        <v>4691</v>
      </c>
      <c r="B2102" s="8" t="s">
        <v>4692</v>
      </c>
      <c r="C2102" s="3" t="str">
        <f>_xlfn.XLOOKUP(B2102,'[1]daily break down'!$D:$D,'[1]daily break down'!$E:$E,"")</f>
        <v>CENTRE</v>
      </c>
      <c r="D2102" s="1" t="s">
        <v>11</v>
      </c>
      <c r="E2102" s="1" t="s">
        <v>66</v>
      </c>
      <c r="F2102" s="3" t="s">
        <v>226</v>
      </c>
      <c r="G2102" s="1" t="s">
        <v>4693</v>
      </c>
      <c r="H2102" s="33" t="str">
        <f>_xlfn.XLOOKUP(B2102,[2]CALCULATION!$B:$B,[2]CALCULATION!$H:$H,"")</f>
        <v>NOKIA</v>
      </c>
      <c r="I2102" s="28">
        <v>0</v>
      </c>
      <c r="J2102" s="28">
        <v>0</v>
      </c>
      <c r="K2102" s="28">
        <v>0</v>
      </c>
      <c r="L2102" s="28">
        <v>0</v>
      </c>
      <c r="M2102" s="28">
        <v>0</v>
      </c>
      <c r="N2102" s="28">
        <v>0</v>
      </c>
      <c r="O2102" s="28">
        <v>0</v>
      </c>
      <c r="P2102" s="28">
        <v>0</v>
      </c>
      <c r="Q2102" s="28">
        <v>0</v>
      </c>
      <c r="R2102" s="28">
        <v>0</v>
      </c>
      <c r="S2102" s="93">
        <v>0</v>
      </c>
      <c r="T2102" s="93">
        <f>_xlfn.XLOOKUP(B2102,'[3]Nur des jours'!$B:$B,'[3]Nur des jours'!$U:$U,"")</f>
        <v>0</v>
      </c>
      <c r="U2102" s="93">
        <v>0</v>
      </c>
      <c r="V2102" s="93">
        <v>0</v>
      </c>
      <c r="W2102" s="93">
        <v>0</v>
      </c>
      <c r="X2102" s="93">
        <v>0</v>
      </c>
      <c r="Y2102" s="93">
        <v>0</v>
      </c>
      <c r="Z2102" s="93">
        <v>0</v>
      </c>
      <c r="AA2102" s="93">
        <v>0</v>
      </c>
      <c r="AB2102" s="93">
        <v>0</v>
      </c>
      <c r="AC2102" s="93"/>
      <c r="AD2102" s="93">
        <v>0</v>
      </c>
      <c r="AE2102" s="93">
        <v>0</v>
      </c>
      <c r="AF2102" s="93">
        <v>0</v>
      </c>
      <c r="AG2102" s="93"/>
      <c r="AH2102" s="93">
        <v>0</v>
      </c>
      <c r="AI2102" s="93">
        <v>0</v>
      </c>
      <c r="AJ2102" s="93">
        <v>0</v>
      </c>
      <c r="AK2102" s="93">
        <v>0</v>
      </c>
      <c r="AL2102" s="93">
        <v>0</v>
      </c>
      <c r="AM2102" s="49" t="s">
        <v>5559</v>
      </c>
      <c r="AN2102" s="49"/>
      <c r="AO2102" s="48" t="str" cm="1">
        <f t="array" ref="AO2102">IFERROR(_xlfn.IFS(
AQ2102="MPR ISSUE","PDH",
AQ2102="BSS Hardware Issue","BSS",
AQ2102="Sites strategiques, MLL, Pylone, etc.","ENVTECH",
AQ2102="AKTIVCO DEFAUT GE &amp; POWER Cabinet","AKTIVCO",
AQ2102="AKTIVCO Coupure ENEO &amp; Baisse de tension","AKTIVCO GRID ONLY",
AQ2102="Coupure ENEO &amp; Baisse de tension","IHS GRID ONLY",
AQ2102="Defaut GE &amp; POWER Cabinet","IHS",
AQ2102="Sharing","Partners",
AQ2102="Sites strategiques &amp; DataCenter","SST &amp; DC",
AQ2102="Exclu","Exclu",
AQ2102="SAT","SAT",
AQ2102="SPARE-ISSUE","SPARE-ISSUE",
AQ2102="Fiber CAmtel","TRANS_FO_CAMTEL",
AQ2102="Fiber AOF","Fiber AOF",
AQ2102="Projet OCM (HUAWEI)","TRAVAUX-HUAWEI",
AQ2102="Projet OCM (NOKIA)","TRAVAUX-NOKIA",
AQ2102="ACCESS-ISSUE","ACCESS-ISSUE",
AQ2102="Projet OCM (ZTE, NOKIA, autres projets)","TRAVAUX OCM",
AQ2102="No root CAuse","No root cause",
AQ2102="ODU HS","PDH",
AQ2102="IP &amp; VLAN","PDH",
AQ2102="Warehouse HUAWEI","SPARE-ISSUE",
AQ2102="SPARE-HS","SPARE-ISSUE",
AQ2102="Power Telco","BSS",AQ2102="no impacts","no impacts"
),"")</f>
        <v>No root cause</v>
      </c>
      <c r="AP2102" s="48" t="str" cm="1">
        <f t="array" ref="AP2102">IFERROR(_xlfn.IFS(
AQ2102="MPR ISSUE","TX ISSUE",
AQ2102="BSS Hardware Issue","RAN ISSUE",
AQ2102="Sites strategiques, MLL, Pylone, etc.","ENVTECH",
AQ2102="AKTIVCO DEFAUT GE &amp; POWER Cabinet","POWER ISSUE",
AQ2102="AKTIVCO Coupure ENEO &amp; Baisse de tension","POWER ISSUE",
AQ2102="Coupure ENEO &amp; Baisse de tension","POWER ISSUE",
AQ2102="Defaut GE &amp; POWER Cabinet","POWER ISSUE",
AQ2102="Sharing","POWER ISSUE",
AQ2102="Sites strategiques &amp; DataCenter","POWER ISSUE",
AQ2102="Exclu","Exclu",
AQ2102="SAT","TX ISSUE",
AQ2102="SPARE-ISSUE","SPARE-ISSUE",
AQ2102="Fiber CAmtel","TX ISSUE",
AQ2102="Fiber AOF","TX ISSUE",
AQ2102="Projet OCM (HUAWEI)","TRAVAUX-HUAWEI",
AQ2102="Projet OCM (NOKIA)","TRAVAUX -NOKIA",
AQ2102="ACCESS-ISSUE","ACCESS-ISSUE",
AQ2102="Projet OCM (ZTE, NOKIA, autres projets)","TRAVAUX OCM",
AQ2102="No root CAuse","No root cause",
AQ2102="ODU HS","TX ISSUE",
AQ2102="IP &amp; VLAN","TX ISSUE",
AQ2102="Warehouse HUAWEI","SPARE-ISSUE",
AQ2102="SPARE-HS","SPARE-ISSUE",
AQ2102="Power Telco","RAN ISSUE",AQ2102="no impacts","no impacts"
),"")</f>
        <v>No root cause</v>
      </c>
      <c r="AQ2102" s="126" t="s">
        <v>5344</v>
      </c>
      <c r="AR2102" s="48" t="str" cm="1">
        <f t="array" ref="AR2102">IFERROR(_xlfn.IFS(
AQ2102="MPR ISSUE","ACTIVE",
AQ2102="BSS Hardware Issue","ACTIVE",
AQ2102="Sites strategiques, MLL, Pylone, etc.","PASSIVE",
AQ2102="AKTIVCO DEFAUT GE &amp; POWER Cabinet","PASSIVE",
AQ2102="AKTIVCO Coupure ENEO &amp; Baisse de tension","PASSIVE",
AQ2102="Coupure ENEO &amp; Baisse de tension","PASSIVE",
AQ2102="Defaut GE &amp; POWER Cabinet","PASSIVE",
AQ2102="Sharing","PASSIVE",
AQ2102="Sites strategiques &amp; DataCenter","PASSIVE",
AQ2102="Exclu","Exclu",
AQ2102="SAT","ACTIVE",
AQ2102="SPARE-ISSUE","SPARE-ISSUE",
AQ2102="Fiber CAmtel","ACTIVE",
AQ2102="Fiber AOF","ACTIVE",
AQ2102="Projet OCM (HUAWEI)","PLANNED WORKS",
AQ2102="Projet OCM (NOKIA)","PLANNED WORKS",
AQ2102="ACCESS-ISSUE","ACCESS-ISSUE",
AQ2102="Projet OCM (ZTE, NOKIA, autres projets)","PLANNED WORKS",
AQ2102="No root CAuse","No root cause",
AQ2102="ODU HS","ACTIVE",
AQ2102="IP &amp; VLAN","ACTIVE",
AQ2102="Warehouse HUAWEI","SPARE-ISSUE",
AQ2102="SPARE-HS","SPARE-ISSUE",
AQ2102="Power Telco","ACTIVE", AQ2102="no impacts","no impacts"
),"")</f>
        <v>No root cause</v>
      </c>
      <c r="AS2102" s="92" t="s">
        <v>5537</v>
      </c>
      <c r="AT2102" s="98" t="s">
        <v>4692</v>
      </c>
      <c r="AV2102" s="17" t="s">
        <v>5537</v>
      </c>
      <c r="AW2102" s="7" t="s">
        <v>5537</v>
      </c>
      <c r="AX2102" s="6" t="s">
        <v>5537</v>
      </c>
      <c r="AY2102" s="7"/>
      <c r="AZ2102" s="3" t="s">
        <v>5537</v>
      </c>
      <c r="BA2102" s="18" t="s">
        <v>5537</v>
      </c>
      <c r="BB2102" s="18" t="s">
        <v>5537</v>
      </c>
      <c r="BC2102" s="18" t="s">
        <v>5537</v>
      </c>
      <c r="BD2102" s="18" t="s">
        <v>5537</v>
      </c>
      <c r="BE2102" s="18" t="s">
        <v>5537</v>
      </c>
      <c r="BF2102" s="18" t="s">
        <v>5537</v>
      </c>
      <c r="BG2102" s="18" t="s">
        <v>5537</v>
      </c>
      <c r="BH2102" s="18" t="s">
        <v>5537</v>
      </c>
      <c r="BI2102" s="18" t="s">
        <v>5537</v>
      </c>
      <c r="BJ2102" s="18" t="s">
        <v>5537</v>
      </c>
      <c r="BK2102" s="18" t="s">
        <v>5537</v>
      </c>
      <c r="BL2102" s="9" t="s">
        <v>5537</v>
      </c>
      <c r="BM2102" s="14" t="s">
        <v>5537</v>
      </c>
      <c r="BN2102" s="14" t="s">
        <v>5537</v>
      </c>
      <c r="BO2102" s="14" t="str">
        <f>_xlfn.XLOOKUP(B2102,'[4]cell downs 18042026 17h'!$B:$B,'[4]cell downs 18042026 17h'!$B:$B,"")</f>
        <v/>
      </c>
      <c r="BP2102" s="14" t="str">
        <f>_xlfn.XLOOKUP(B2102,'[5]Cells Huawei 19042026 15h'!$B:$B,'[5]Cells Huawei 19042026 15h'!$B:$B,"")</f>
        <v/>
      </c>
      <c r="BQ2102" s="9" t="str">
        <f>_xlfn.XLOOKUP(B2102,'[6]cells down 19042026 9H40'!$B:$B,'[6]cells down 19042026 9H40'!$B:$B,"")</f>
        <v/>
      </c>
      <c r="BR2102" s="9" t="s">
        <v>4692</v>
      </c>
      <c r="BS2102" s="9" t="s">
        <v>12</v>
      </c>
      <c r="BT2102" s="108"/>
    </row>
    <row r="2103" spans="1:72" s="9" customFormat="1" x14ac:dyDescent="0.35">
      <c r="A2103" s="3" t="s">
        <v>4713</v>
      </c>
      <c r="B2103" s="25" t="s">
        <v>4714</v>
      </c>
      <c r="C2103" s="3" t="str">
        <f>_xlfn.XLOOKUP(B2103,'[1]daily break down'!$D:$D,'[1]daily break down'!$E:$E,"")</f>
        <v>LITTORAL</v>
      </c>
      <c r="D2103" s="3" t="s">
        <v>21</v>
      </c>
      <c r="E2103" s="3" t="s">
        <v>4715</v>
      </c>
      <c r="F2103" s="3" t="s">
        <v>31</v>
      </c>
      <c r="G2103" s="3" t="s">
        <v>2319</v>
      </c>
      <c r="H2103" s="34" t="str">
        <f>_xlfn.XLOOKUP(B2103,[2]CALCULATION!$B:$B,[2]CALCULATION!$H:$H,"")</f>
        <v>ZTE</v>
      </c>
      <c r="I2103" s="28">
        <v>0</v>
      </c>
      <c r="J2103" s="28">
        <v>0</v>
      </c>
      <c r="K2103" s="28">
        <v>0</v>
      </c>
      <c r="L2103" s="28">
        <v>0</v>
      </c>
      <c r="M2103" s="28">
        <v>0</v>
      </c>
      <c r="N2103" s="28">
        <v>0</v>
      </c>
      <c r="O2103" s="28">
        <v>0</v>
      </c>
      <c r="P2103" s="28">
        <v>0</v>
      </c>
      <c r="Q2103" s="28">
        <v>0</v>
      </c>
      <c r="R2103" s="28">
        <v>0</v>
      </c>
      <c r="S2103" s="93">
        <v>0</v>
      </c>
      <c r="T2103" s="93">
        <f>_xlfn.XLOOKUP(B2103,'[3]Nur des jours'!$B:$B,'[3]Nur des jours'!$U:$U,"")</f>
        <v>0</v>
      </c>
      <c r="U2103" s="93">
        <v>0</v>
      </c>
      <c r="V2103" s="93">
        <v>0</v>
      </c>
      <c r="W2103" s="93">
        <v>0</v>
      </c>
      <c r="X2103" s="93">
        <v>0</v>
      </c>
      <c r="Y2103" s="93">
        <v>0</v>
      </c>
      <c r="Z2103" s="93">
        <v>0</v>
      </c>
      <c r="AA2103" s="93">
        <v>0</v>
      </c>
      <c r="AB2103" s="93">
        <v>0</v>
      </c>
      <c r="AC2103" s="93"/>
      <c r="AD2103" s="93">
        <v>0</v>
      </c>
      <c r="AE2103" s="93">
        <v>0</v>
      </c>
      <c r="AF2103" s="93">
        <v>0</v>
      </c>
      <c r="AG2103" s="93"/>
      <c r="AH2103" s="93">
        <v>0</v>
      </c>
      <c r="AI2103" s="93">
        <v>0</v>
      </c>
      <c r="AJ2103" s="93">
        <v>0</v>
      </c>
      <c r="AK2103" s="93">
        <v>0</v>
      </c>
      <c r="AL2103" s="93">
        <v>0</v>
      </c>
      <c r="AM2103" s="49" t="s">
        <v>5559</v>
      </c>
      <c r="AN2103" s="49"/>
      <c r="AO2103" s="48" t="str" cm="1">
        <f t="array" ref="AO2103">IFERROR(_xlfn.IFS(
AQ2103="MPR ISSUE","PDH",
AQ2103="BSS Hardware Issue","BSS",
AQ2103="Sites strategiques, MLL, Pylone, etc.","ENVTECH",
AQ2103="AKTIVCO DEFAUT GE &amp; POWER Cabinet","AKTIVCO",
AQ2103="AKTIVCO Coupure ENEO &amp; Baisse de tension","AKTIVCO GRID ONLY",
AQ2103="Coupure ENEO &amp; Baisse de tension","IHS GRID ONLY",
AQ2103="Defaut GE &amp; POWER Cabinet","IHS",
AQ2103="Sharing","Partners",
AQ2103="Sites strategiques &amp; DataCenter","SST &amp; DC",
AQ2103="Exclu","Exclu",
AQ2103="SAT","SAT",
AQ2103="SPARE-ISSUE","SPARE-ISSUE",
AQ2103="Fiber CAmtel","TRANS_FO_CAMTEL",
AQ2103="Fiber AOF","Fiber AOF",
AQ2103="Projet OCM (HUAWEI)","TRAVAUX-HUAWEI",
AQ2103="Projet OCM (NOKIA)","TRAVAUX-NOKIA",
AQ2103="ACCESS-ISSUE","ACCESS-ISSUE",
AQ2103="Projet OCM (ZTE, NOKIA, autres projets)","TRAVAUX OCM",
AQ2103="No root CAuse","No root cause",
AQ2103="ODU HS","PDH",
AQ2103="IP &amp; VLAN","PDH",
AQ2103="Warehouse HUAWEI","SPARE-ISSUE",
AQ2103="SPARE-HS","SPARE-ISSUE",
AQ2103="Power Telco","BSS",AQ2103="no impacts","no impacts"
),"")</f>
        <v>SPARE-ISSUE</v>
      </c>
      <c r="AP2103" s="48" t="str" cm="1">
        <f t="array" ref="AP2103">IFERROR(_xlfn.IFS(
AQ2103="MPR ISSUE","TX ISSUE",
AQ2103="BSS Hardware Issue","RAN ISSUE",
AQ2103="Sites strategiques, MLL, Pylone, etc.","ENVTECH",
AQ2103="AKTIVCO DEFAUT GE &amp; POWER Cabinet","POWER ISSUE",
AQ2103="AKTIVCO Coupure ENEO &amp; Baisse de tension","POWER ISSUE",
AQ2103="Coupure ENEO &amp; Baisse de tension","POWER ISSUE",
AQ2103="Defaut GE &amp; POWER Cabinet","POWER ISSUE",
AQ2103="Sharing","POWER ISSUE",
AQ2103="Sites strategiques &amp; DataCenter","POWER ISSUE",
AQ2103="Exclu","Exclu",
AQ2103="SAT","TX ISSUE",
AQ2103="SPARE-ISSUE","SPARE-ISSUE",
AQ2103="Fiber CAmtel","TX ISSUE",
AQ2103="Fiber AOF","TX ISSUE",
AQ2103="Projet OCM (HUAWEI)","TRAVAUX-HUAWEI",
AQ2103="Projet OCM (NOKIA)","TRAVAUX -NOKIA",
AQ2103="ACCESS-ISSUE","ACCESS-ISSUE",
AQ2103="Projet OCM (ZTE, NOKIA, autres projets)","TRAVAUX OCM",
AQ2103="No root CAuse","No root cause",
AQ2103="ODU HS","TX ISSUE",
AQ2103="IP &amp; VLAN","TX ISSUE",
AQ2103="Warehouse HUAWEI","SPARE-ISSUE",
AQ2103="SPARE-HS","SPARE-ISSUE",
AQ2103="Power Telco","RAN ISSUE",AQ2103="no impacts","no impacts"
),"")</f>
        <v>SPARE-ISSUE</v>
      </c>
      <c r="AQ2103" s="67" t="s">
        <v>5336</v>
      </c>
      <c r="AR2103" s="48" t="str" cm="1">
        <f t="array" ref="AR2103">IFERROR(_xlfn.IFS(
AQ2103="MPR ISSUE","ACTIVE",
AQ2103="BSS Hardware Issue","ACTIVE",
AQ2103="Sites strategiques, MLL, Pylone, etc.","PASSIVE",
AQ2103="AKTIVCO DEFAUT GE &amp; POWER Cabinet","PASSIVE",
AQ2103="AKTIVCO Coupure ENEO &amp; Baisse de tension","PASSIVE",
AQ2103="Coupure ENEO &amp; Baisse de tension","PASSIVE",
AQ2103="Defaut GE &amp; POWER Cabinet","PASSIVE",
AQ2103="Sharing","PASSIVE",
AQ2103="Sites strategiques &amp; DataCenter","PASSIVE",
AQ2103="Exclu","Exclu",
AQ2103="SAT","ACTIVE",
AQ2103="SPARE-ISSUE","SPARE-ISSUE",
AQ2103="Fiber CAmtel","ACTIVE",
AQ2103="Fiber AOF","ACTIVE",
AQ2103="Projet OCM (HUAWEI)","PLANNED WORKS",
AQ2103="Projet OCM (NOKIA)","PLANNED WORKS",
AQ2103="ACCESS-ISSUE","ACCESS-ISSUE",
AQ2103="Projet OCM (ZTE, NOKIA, autres projets)","PLANNED WORKS",
AQ2103="No root CAuse","No root cause",
AQ2103="ODU HS","ACTIVE",
AQ2103="IP &amp; VLAN","ACTIVE",
AQ2103="Warehouse HUAWEI","SPARE-ISSUE",
AQ2103="SPARE-HS","SPARE-ISSUE",
AQ2103="Power Telco","ACTIVE", AQ2103="no impacts","no impacts"
),"")</f>
        <v>SPARE-ISSUE</v>
      </c>
      <c r="AS2103" s="92" t="s">
        <v>5881</v>
      </c>
      <c r="AT2103" s="98" t="s">
        <v>4714</v>
      </c>
      <c r="AV2103" s="17" t="s">
        <v>5537</v>
      </c>
      <c r="AW2103" s="7" t="s">
        <v>5537</v>
      </c>
      <c r="AX2103" s="6" t="s">
        <v>5537</v>
      </c>
      <c r="AY2103" s="7"/>
      <c r="AZ2103" s="3" t="s">
        <v>5537</v>
      </c>
      <c r="BA2103" s="18" t="s">
        <v>5537</v>
      </c>
      <c r="BB2103" s="18" t="s">
        <v>5537</v>
      </c>
      <c r="BC2103" s="18" t="s">
        <v>5537</v>
      </c>
      <c r="BD2103" s="18" t="s">
        <v>5537</v>
      </c>
      <c r="BE2103" s="18" t="s">
        <v>5537</v>
      </c>
      <c r="BF2103" s="18" t="s">
        <v>5537</v>
      </c>
      <c r="BG2103" s="18" t="s">
        <v>5537</v>
      </c>
      <c r="BH2103" s="18" t="s">
        <v>5537</v>
      </c>
      <c r="BI2103" s="18" t="s">
        <v>5537</v>
      </c>
      <c r="BJ2103" s="18" t="s">
        <v>6313</v>
      </c>
      <c r="BK2103" s="18" t="s">
        <v>5695</v>
      </c>
      <c r="BL2103" s="9" t="s">
        <v>5537</v>
      </c>
      <c r="BM2103" s="14" t="s">
        <v>5537</v>
      </c>
      <c r="BN2103" s="14" t="s">
        <v>5537</v>
      </c>
      <c r="BO2103" s="14" t="str">
        <f>_xlfn.XLOOKUP(B2103,'[4]cell downs 18042026 17h'!$B:$B,'[4]cell downs 18042026 17h'!$B:$B,"")</f>
        <v/>
      </c>
      <c r="BP2103" s="14" t="str">
        <f>_xlfn.XLOOKUP(B2103,'[5]Cells Huawei 19042026 15h'!$B:$B,'[5]Cells Huawei 19042026 15h'!$B:$B,"")</f>
        <v/>
      </c>
      <c r="BQ2103" s="9" t="str">
        <f>_xlfn.XLOOKUP(B2103,'[6]cells down 19042026 9H40'!$B:$B,'[6]cells down 19042026 9H40'!$B:$B,"")</f>
        <v/>
      </c>
      <c r="BR2103" s="9" t="s">
        <v>5537</v>
      </c>
      <c r="BS2103" s="9" t="s">
        <v>12</v>
      </c>
      <c r="BT2103" s="108"/>
    </row>
    <row r="2104" spans="1:72" s="9" customFormat="1" x14ac:dyDescent="0.35">
      <c r="A2104" s="1" t="s">
        <v>1061</v>
      </c>
      <c r="B2104" s="8" t="s">
        <v>4716</v>
      </c>
      <c r="C2104" s="3" t="str">
        <f>_xlfn.XLOOKUP(B2104,'[1]daily break down'!$D:$D,'[1]daily break down'!$E:$E,"")</f>
        <v>OUEST</v>
      </c>
      <c r="D2104" s="1" t="s">
        <v>11</v>
      </c>
      <c r="E2104" s="1" t="s">
        <v>12</v>
      </c>
      <c r="F2104" s="3" t="s">
        <v>102</v>
      </c>
      <c r="G2104" s="1" t="s">
        <v>1061</v>
      </c>
      <c r="H2104" s="32" t="str">
        <f>_xlfn.XLOOKUP(B2104,[2]CALCULATION!$B:$B,[2]CALCULATION!$H:$H,"")</f>
        <v>HUAWEI</v>
      </c>
      <c r="I2104" s="28">
        <v>0</v>
      </c>
      <c r="J2104" s="28">
        <v>0</v>
      </c>
      <c r="K2104" s="28">
        <v>0</v>
      </c>
      <c r="L2104" s="28">
        <v>0</v>
      </c>
      <c r="M2104" s="28">
        <v>0</v>
      </c>
      <c r="N2104" s="28">
        <v>0</v>
      </c>
      <c r="O2104" s="28">
        <v>0</v>
      </c>
      <c r="P2104" s="28">
        <v>0</v>
      </c>
      <c r="Q2104" s="28">
        <v>0</v>
      </c>
      <c r="R2104" s="28">
        <v>0</v>
      </c>
      <c r="S2104" s="93">
        <v>0</v>
      </c>
      <c r="T2104" s="93">
        <f>_xlfn.XLOOKUP(B2104,'[3]Nur des jours'!$B:$B,'[3]Nur des jours'!$U:$U,"")</f>
        <v>0</v>
      </c>
      <c r="U2104" s="93">
        <v>0</v>
      </c>
      <c r="V2104" s="93">
        <v>0</v>
      </c>
      <c r="W2104" s="93">
        <v>0</v>
      </c>
      <c r="X2104" s="93">
        <v>0</v>
      </c>
      <c r="Y2104" s="93">
        <v>0</v>
      </c>
      <c r="Z2104" s="93">
        <v>0</v>
      </c>
      <c r="AA2104" s="93">
        <v>0</v>
      </c>
      <c r="AB2104" s="93">
        <v>0</v>
      </c>
      <c r="AC2104" s="93"/>
      <c r="AD2104" s="93">
        <v>0</v>
      </c>
      <c r="AE2104" s="93">
        <v>0</v>
      </c>
      <c r="AF2104" s="93">
        <v>0</v>
      </c>
      <c r="AG2104" s="93"/>
      <c r="AH2104" s="93">
        <v>0</v>
      </c>
      <c r="AI2104" s="93">
        <v>0</v>
      </c>
      <c r="AJ2104" s="93">
        <v>0</v>
      </c>
      <c r="AK2104" s="93">
        <v>0</v>
      </c>
      <c r="AL2104" s="93">
        <v>0</v>
      </c>
      <c r="AM2104" s="49" t="s">
        <v>5559</v>
      </c>
      <c r="AN2104" s="49"/>
      <c r="AO2104" s="48" t="str" cm="1">
        <f t="array" ref="AO2104">IFERROR(_xlfn.IFS(
AQ2104="MPR ISSUE","PDH",
AQ2104="BSS Hardware Issue","BSS",
AQ2104="Sites strategiques, MLL, Pylone, etc.","ENVTECH",
AQ2104="AKTIVCO DEFAUT GE &amp; POWER Cabinet","AKTIVCO",
AQ2104="AKTIVCO Coupure ENEO &amp; Baisse de tension","AKTIVCO GRID ONLY",
AQ2104="Coupure ENEO &amp; Baisse de tension","IHS GRID ONLY",
AQ2104="Defaut GE &amp; POWER Cabinet","IHS",
AQ2104="Sharing","Partners",
AQ2104="Sites strategiques &amp; DataCenter","SST &amp; DC",
AQ2104="Exclu","Exclu",
AQ2104="SAT","SAT",
AQ2104="SPARE-ISSUE","SPARE-ISSUE",
AQ2104="Fiber CAmtel","TRANS_FO_CAMTEL",
AQ2104="Fiber AOF","Fiber AOF",
AQ2104="Projet OCM (HUAWEI)","TRAVAUX-HUAWEI",
AQ2104="Projet OCM (NOKIA)","TRAVAUX-NOKIA",
AQ2104="ACCESS-ISSUE","ACCESS-ISSUE",
AQ2104="Projet OCM (ZTE, NOKIA, autres projets)","TRAVAUX OCM",
AQ2104="No root CAuse","No root cause",
AQ2104="ODU HS","PDH",
AQ2104="IP &amp; VLAN","PDH",
AQ2104="Warehouse HUAWEI","SPARE-ISSUE",
AQ2104="SPARE-HS","SPARE-ISSUE",
AQ2104="Power Telco","BSS",AQ2104="no impacts","no impacts"
),"")</f>
        <v>No root cause</v>
      </c>
      <c r="AP2104" s="48" t="str" cm="1">
        <f t="array" ref="AP2104">IFERROR(_xlfn.IFS(
AQ2104="MPR ISSUE","TX ISSUE",
AQ2104="BSS Hardware Issue","RAN ISSUE",
AQ2104="Sites strategiques, MLL, Pylone, etc.","ENVTECH",
AQ2104="AKTIVCO DEFAUT GE &amp; POWER Cabinet","POWER ISSUE",
AQ2104="AKTIVCO Coupure ENEO &amp; Baisse de tension","POWER ISSUE",
AQ2104="Coupure ENEO &amp; Baisse de tension","POWER ISSUE",
AQ2104="Defaut GE &amp; POWER Cabinet","POWER ISSUE",
AQ2104="Sharing","POWER ISSUE",
AQ2104="Sites strategiques &amp; DataCenter","POWER ISSUE",
AQ2104="Exclu","Exclu",
AQ2104="SAT","TX ISSUE",
AQ2104="SPARE-ISSUE","SPARE-ISSUE",
AQ2104="Fiber CAmtel","TX ISSUE",
AQ2104="Fiber AOF","TX ISSUE",
AQ2104="Projet OCM (HUAWEI)","TRAVAUX-HUAWEI",
AQ2104="Projet OCM (NOKIA)","TRAVAUX -NOKIA",
AQ2104="ACCESS-ISSUE","ACCESS-ISSUE",
AQ2104="Projet OCM (ZTE, NOKIA, autres projets)","TRAVAUX OCM",
AQ2104="No root CAuse","No root cause",
AQ2104="ODU HS","TX ISSUE",
AQ2104="IP &amp; VLAN","TX ISSUE",
AQ2104="Warehouse HUAWEI","SPARE-ISSUE",
AQ2104="SPARE-HS","SPARE-ISSUE",
AQ2104="Power Telco","RAN ISSUE",AQ2104="no impacts","no impacts"
),"")</f>
        <v>No root cause</v>
      </c>
      <c r="AQ2104" s="126" t="s">
        <v>5344</v>
      </c>
      <c r="AR2104" s="48" t="str" cm="1">
        <f t="array" ref="AR2104">IFERROR(_xlfn.IFS(
AQ2104="MPR ISSUE","ACTIVE",
AQ2104="BSS Hardware Issue","ACTIVE",
AQ2104="Sites strategiques, MLL, Pylone, etc.","PASSIVE",
AQ2104="AKTIVCO DEFAUT GE &amp; POWER Cabinet","PASSIVE",
AQ2104="AKTIVCO Coupure ENEO &amp; Baisse de tension","PASSIVE",
AQ2104="Coupure ENEO &amp; Baisse de tension","PASSIVE",
AQ2104="Defaut GE &amp; POWER Cabinet","PASSIVE",
AQ2104="Sharing","PASSIVE",
AQ2104="Sites strategiques &amp; DataCenter","PASSIVE",
AQ2104="Exclu","Exclu",
AQ2104="SAT","ACTIVE",
AQ2104="SPARE-ISSUE","SPARE-ISSUE",
AQ2104="Fiber CAmtel","ACTIVE",
AQ2104="Fiber AOF","ACTIVE",
AQ2104="Projet OCM (HUAWEI)","PLANNED WORKS",
AQ2104="Projet OCM (NOKIA)","PLANNED WORKS",
AQ2104="ACCESS-ISSUE","ACCESS-ISSUE",
AQ2104="Projet OCM (ZTE, NOKIA, autres projets)","PLANNED WORKS",
AQ2104="No root CAuse","No root cause",
AQ2104="ODU HS","ACTIVE",
AQ2104="IP &amp; VLAN","ACTIVE",
AQ2104="Warehouse HUAWEI","SPARE-ISSUE",
AQ2104="SPARE-HS","SPARE-ISSUE",
AQ2104="Power Telco","ACTIVE", AQ2104="no impacts","no impacts"
),"")</f>
        <v>No root cause</v>
      </c>
      <c r="AS2104" s="92" t="s">
        <v>5537</v>
      </c>
      <c r="AT2104" s="98" t="s">
        <v>4716</v>
      </c>
      <c r="AV2104" s="17" t="s">
        <v>5537</v>
      </c>
      <c r="AW2104" s="7" t="s">
        <v>5537</v>
      </c>
      <c r="AX2104" s="6" t="s">
        <v>5537</v>
      </c>
      <c r="AY2104" s="7"/>
      <c r="AZ2104" s="3" t="s">
        <v>5537</v>
      </c>
      <c r="BA2104" s="18" t="s">
        <v>5537</v>
      </c>
      <c r="BB2104" s="18" t="s">
        <v>5537</v>
      </c>
      <c r="BC2104" s="18" t="s">
        <v>5537</v>
      </c>
      <c r="BD2104" s="18" t="s">
        <v>5537</v>
      </c>
      <c r="BE2104" s="18" t="s">
        <v>5537</v>
      </c>
      <c r="BF2104" s="18" t="s">
        <v>5537</v>
      </c>
      <c r="BG2104" s="18" t="s">
        <v>5537</v>
      </c>
      <c r="BH2104" s="18" t="s">
        <v>5537</v>
      </c>
      <c r="BI2104" s="18" t="s">
        <v>5537</v>
      </c>
      <c r="BJ2104" s="18" t="s">
        <v>5537</v>
      </c>
      <c r="BK2104" s="18" t="s">
        <v>5537</v>
      </c>
      <c r="BL2104" s="9" t="s">
        <v>5537</v>
      </c>
      <c r="BM2104" s="14" t="s">
        <v>5537</v>
      </c>
      <c r="BN2104" s="14" t="s">
        <v>5537</v>
      </c>
      <c r="BO2104" s="14" t="str">
        <f>_xlfn.XLOOKUP(B2104,'[4]cell downs 18042026 17h'!$B:$B,'[4]cell downs 18042026 17h'!$B:$B,"")</f>
        <v/>
      </c>
      <c r="BP2104" s="14" t="str">
        <f>_xlfn.XLOOKUP(B2104,'[5]Cells Huawei 19042026 15h'!$B:$B,'[5]Cells Huawei 19042026 15h'!$B:$B,"")</f>
        <v/>
      </c>
      <c r="BQ2104" s="9" t="str">
        <f>_xlfn.XLOOKUP(B2104,'[6]cells down 19042026 9H40'!$B:$B,'[6]cells down 19042026 9H40'!$B:$B,"")</f>
        <v/>
      </c>
      <c r="BR2104" s="9" t="s">
        <v>4716</v>
      </c>
      <c r="BS2104" s="9" t="s">
        <v>594</v>
      </c>
      <c r="BT2104" s="108"/>
    </row>
    <row r="2105" spans="1:72" s="9" customFormat="1" x14ac:dyDescent="0.35">
      <c r="A2105" s="1" t="s">
        <v>4727</v>
      </c>
      <c r="B2105" s="8" t="s">
        <v>4728</v>
      </c>
      <c r="C2105" s="3" t="str">
        <f>_xlfn.XLOOKUP(B2105,'[1]daily break down'!$D:$D,'[1]daily break down'!$E:$E,"")</f>
        <v>OUEST</v>
      </c>
      <c r="D2105" s="1" t="s">
        <v>11</v>
      </c>
      <c r="E2105" s="1" t="s">
        <v>12</v>
      </c>
      <c r="F2105" s="3" t="s">
        <v>102</v>
      </c>
      <c r="G2105" s="1" t="s">
        <v>4727</v>
      </c>
      <c r="H2105" s="32" t="str">
        <f>_xlfn.XLOOKUP(B2105,[2]CALCULATION!$B:$B,[2]CALCULATION!$H:$H,"")</f>
        <v>HUAWEI</v>
      </c>
      <c r="I2105" s="28">
        <v>0</v>
      </c>
      <c r="J2105" s="28">
        <v>0</v>
      </c>
      <c r="K2105" s="28">
        <v>0</v>
      </c>
      <c r="L2105" s="28">
        <v>0</v>
      </c>
      <c r="M2105" s="28">
        <v>0</v>
      </c>
      <c r="N2105" s="28">
        <v>0</v>
      </c>
      <c r="O2105" s="28">
        <v>0</v>
      </c>
      <c r="P2105" s="28">
        <v>0</v>
      </c>
      <c r="Q2105" s="28">
        <v>0</v>
      </c>
      <c r="R2105" s="28">
        <v>0</v>
      </c>
      <c r="S2105" s="93">
        <v>0</v>
      </c>
      <c r="T2105" s="93">
        <f>_xlfn.XLOOKUP(B2105,'[3]Nur des jours'!$B:$B,'[3]Nur des jours'!$U:$U,"")</f>
        <v>0</v>
      </c>
      <c r="U2105" s="93">
        <v>0</v>
      </c>
      <c r="V2105" s="93">
        <v>0</v>
      </c>
      <c r="W2105" s="93">
        <v>0</v>
      </c>
      <c r="X2105" s="93">
        <v>0</v>
      </c>
      <c r="Y2105" s="93">
        <v>0</v>
      </c>
      <c r="Z2105" s="93">
        <v>0</v>
      </c>
      <c r="AA2105" s="93">
        <v>0</v>
      </c>
      <c r="AB2105" s="93">
        <v>0</v>
      </c>
      <c r="AC2105" s="93"/>
      <c r="AD2105" s="93">
        <v>0</v>
      </c>
      <c r="AE2105" s="93">
        <v>0</v>
      </c>
      <c r="AF2105" s="93">
        <v>0</v>
      </c>
      <c r="AG2105" s="93"/>
      <c r="AH2105" s="93">
        <v>0</v>
      </c>
      <c r="AI2105" s="93">
        <v>0</v>
      </c>
      <c r="AJ2105" s="93">
        <v>0</v>
      </c>
      <c r="AK2105" s="93">
        <v>0</v>
      </c>
      <c r="AL2105" s="93">
        <v>0</v>
      </c>
      <c r="AM2105" s="49" t="s">
        <v>5559</v>
      </c>
      <c r="AN2105" s="49"/>
      <c r="AO2105" s="48" t="str" cm="1">
        <f t="array" ref="AO2105">IFERROR(_xlfn.IFS(
AQ2105="MPR ISSUE","PDH",
AQ2105="BSS Hardware Issue","BSS",
AQ2105="Sites strategiques, MLL, Pylone, etc.","ENVTECH",
AQ2105="AKTIVCO DEFAUT GE &amp; POWER Cabinet","AKTIVCO",
AQ2105="AKTIVCO Coupure ENEO &amp; Baisse de tension","AKTIVCO GRID ONLY",
AQ2105="Coupure ENEO &amp; Baisse de tension","IHS GRID ONLY",
AQ2105="Defaut GE &amp; POWER Cabinet","IHS",
AQ2105="Sharing","Partners",
AQ2105="Sites strategiques &amp; DataCenter","SST &amp; DC",
AQ2105="Exclu","Exclu",
AQ2105="SAT","SAT",
AQ2105="SPARE-ISSUE","SPARE-ISSUE",
AQ2105="Fiber CAmtel","TRANS_FO_CAMTEL",
AQ2105="Fiber AOF","Fiber AOF",
AQ2105="Projet OCM (HUAWEI)","TRAVAUX-HUAWEI",
AQ2105="Projet OCM (NOKIA)","TRAVAUX-NOKIA",
AQ2105="ACCESS-ISSUE","ACCESS-ISSUE",
AQ2105="Projet OCM (ZTE, NOKIA, autres projets)","TRAVAUX OCM",
AQ2105="No root CAuse","No root cause",
AQ2105="ODU HS","PDH",
AQ2105="IP &amp; VLAN","PDH",
AQ2105="Warehouse HUAWEI","SPARE-ISSUE",
AQ2105="SPARE-HS","SPARE-ISSUE",
AQ2105="Power Telco","BSS",AQ2105="no impacts","no impacts"
),"")</f>
        <v>No root cause</v>
      </c>
      <c r="AP2105" s="48" t="str" cm="1">
        <f t="array" ref="AP2105">IFERROR(_xlfn.IFS(
AQ2105="MPR ISSUE","TX ISSUE",
AQ2105="BSS Hardware Issue","RAN ISSUE",
AQ2105="Sites strategiques, MLL, Pylone, etc.","ENVTECH",
AQ2105="AKTIVCO DEFAUT GE &amp; POWER Cabinet","POWER ISSUE",
AQ2105="AKTIVCO Coupure ENEO &amp; Baisse de tension","POWER ISSUE",
AQ2105="Coupure ENEO &amp; Baisse de tension","POWER ISSUE",
AQ2105="Defaut GE &amp; POWER Cabinet","POWER ISSUE",
AQ2105="Sharing","POWER ISSUE",
AQ2105="Sites strategiques &amp; DataCenter","POWER ISSUE",
AQ2105="Exclu","Exclu",
AQ2105="SAT","TX ISSUE",
AQ2105="SPARE-ISSUE","SPARE-ISSUE",
AQ2105="Fiber CAmtel","TX ISSUE",
AQ2105="Fiber AOF","TX ISSUE",
AQ2105="Projet OCM (HUAWEI)","TRAVAUX-HUAWEI",
AQ2105="Projet OCM (NOKIA)","TRAVAUX -NOKIA",
AQ2105="ACCESS-ISSUE","ACCESS-ISSUE",
AQ2105="Projet OCM (ZTE, NOKIA, autres projets)","TRAVAUX OCM",
AQ2105="No root CAuse","No root cause",
AQ2105="ODU HS","TX ISSUE",
AQ2105="IP &amp; VLAN","TX ISSUE",
AQ2105="Warehouse HUAWEI","SPARE-ISSUE",
AQ2105="SPARE-HS","SPARE-ISSUE",
AQ2105="Power Telco","RAN ISSUE",AQ2105="no impacts","no impacts"
),"")</f>
        <v>No root cause</v>
      </c>
      <c r="AQ2105" s="126" t="s">
        <v>5344</v>
      </c>
      <c r="AR2105" s="48" t="str" cm="1">
        <f t="array" ref="AR2105">IFERROR(_xlfn.IFS(
AQ2105="MPR ISSUE","ACTIVE",
AQ2105="BSS Hardware Issue","ACTIVE",
AQ2105="Sites strategiques, MLL, Pylone, etc.","PASSIVE",
AQ2105="AKTIVCO DEFAUT GE &amp; POWER Cabinet","PASSIVE",
AQ2105="AKTIVCO Coupure ENEO &amp; Baisse de tension","PASSIVE",
AQ2105="Coupure ENEO &amp; Baisse de tension","PASSIVE",
AQ2105="Defaut GE &amp; POWER Cabinet","PASSIVE",
AQ2105="Sharing","PASSIVE",
AQ2105="Sites strategiques &amp; DataCenter","PASSIVE",
AQ2105="Exclu","Exclu",
AQ2105="SAT","ACTIVE",
AQ2105="SPARE-ISSUE","SPARE-ISSUE",
AQ2105="Fiber CAmtel","ACTIVE",
AQ2105="Fiber AOF","ACTIVE",
AQ2105="Projet OCM (HUAWEI)","PLANNED WORKS",
AQ2105="Projet OCM (NOKIA)","PLANNED WORKS",
AQ2105="ACCESS-ISSUE","ACCESS-ISSUE",
AQ2105="Projet OCM (ZTE, NOKIA, autres projets)","PLANNED WORKS",
AQ2105="No root CAuse","No root cause",
AQ2105="ODU HS","ACTIVE",
AQ2105="IP &amp; VLAN","ACTIVE",
AQ2105="Warehouse HUAWEI","SPARE-ISSUE",
AQ2105="SPARE-HS","SPARE-ISSUE",
AQ2105="Power Telco","ACTIVE", AQ2105="no impacts","no impacts"
),"")</f>
        <v>No root cause</v>
      </c>
      <c r="AS2105" s="92" t="s">
        <v>5537</v>
      </c>
      <c r="AT2105" s="98" t="s">
        <v>4728</v>
      </c>
      <c r="AV2105" s="17" t="s">
        <v>5537</v>
      </c>
      <c r="AW2105" s="7" t="s">
        <v>5537</v>
      </c>
      <c r="AX2105" s="6" t="s">
        <v>5537</v>
      </c>
      <c r="AY2105" s="7"/>
      <c r="AZ2105" s="3" t="s">
        <v>5537</v>
      </c>
      <c r="BA2105" s="18" t="s">
        <v>5537</v>
      </c>
      <c r="BB2105" s="18" t="s">
        <v>5537</v>
      </c>
      <c r="BC2105" s="18" t="s">
        <v>5537</v>
      </c>
      <c r="BD2105" s="18" t="s">
        <v>5537</v>
      </c>
      <c r="BE2105" s="18" t="s">
        <v>5537</v>
      </c>
      <c r="BF2105" s="18" t="s">
        <v>5537</v>
      </c>
      <c r="BG2105" s="18" t="s">
        <v>5537</v>
      </c>
      <c r="BH2105" s="18" t="s">
        <v>5537</v>
      </c>
      <c r="BI2105" s="18" t="s">
        <v>5537</v>
      </c>
      <c r="BJ2105" s="18" t="s">
        <v>5537</v>
      </c>
      <c r="BK2105" s="18" t="s">
        <v>5537</v>
      </c>
      <c r="BL2105" s="9" t="s">
        <v>5537</v>
      </c>
      <c r="BM2105" s="14" t="s">
        <v>5537</v>
      </c>
      <c r="BN2105" s="14" t="s">
        <v>5537</v>
      </c>
      <c r="BO2105" s="14" t="str">
        <f>_xlfn.XLOOKUP(B2105,'[4]cell downs 18042026 17h'!$B:$B,'[4]cell downs 18042026 17h'!$B:$B,"")</f>
        <v/>
      </c>
      <c r="BP2105" s="14" t="str">
        <f>_xlfn.XLOOKUP(B2105,'[5]Cells Huawei 19042026 15h'!$B:$B,'[5]Cells Huawei 19042026 15h'!$B:$B,"")</f>
        <v/>
      </c>
      <c r="BQ2105" s="9" t="str">
        <f>_xlfn.XLOOKUP(B2105,'[6]cells down 19042026 9H40'!$B:$B,'[6]cells down 19042026 9H40'!$B:$B,"")</f>
        <v/>
      </c>
      <c r="BR2105" s="9" t="s">
        <v>4728</v>
      </c>
      <c r="BS2105" s="9" t="s">
        <v>12</v>
      </c>
      <c r="BT2105" s="108"/>
    </row>
    <row r="2106" spans="1:72" s="9" customFormat="1" x14ac:dyDescent="0.35">
      <c r="A2106" s="1" t="s">
        <v>4737</v>
      </c>
      <c r="B2106" s="8" t="s">
        <v>4738</v>
      </c>
      <c r="C2106" s="3" t="str">
        <f>_xlfn.XLOOKUP(B2106,'[1]daily break down'!$D:$D,'[1]daily break down'!$E:$E,"")</f>
        <v>LITTORAL</v>
      </c>
      <c r="D2106" s="1" t="s">
        <v>11</v>
      </c>
      <c r="E2106" s="1" t="s">
        <v>12</v>
      </c>
      <c r="F2106" s="3" t="s">
        <v>69</v>
      </c>
      <c r="G2106" s="1" t="s">
        <v>3535</v>
      </c>
      <c r="H2106" s="34" t="str">
        <f>_xlfn.XLOOKUP(B2106,[2]CALCULATION!$B:$B,[2]CALCULATION!$H:$H,"")</f>
        <v>ZTE</v>
      </c>
      <c r="I2106" s="28">
        <v>0</v>
      </c>
      <c r="J2106" s="28">
        <v>0</v>
      </c>
      <c r="K2106" s="28">
        <v>0</v>
      </c>
      <c r="L2106" s="28">
        <v>0</v>
      </c>
      <c r="M2106" s="28">
        <v>0</v>
      </c>
      <c r="N2106" s="28">
        <v>0</v>
      </c>
      <c r="O2106" s="28">
        <v>0</v>
      </c>
      <c r="P2106" s="28">
        <v>0</v>
      </c>
      <c r="Q2106" s="28">
        <v>0</v>
      </c>
      <c r="R2106" s="28">
        <v>0</v>
      </c>
      <c r="S2106" s="93">
        <v>0</v>
      </c>
      <c r="T2106" s="93">
        <f>_xlfn.XLOOKUP(B2106,'[3]Nur des jours'!$B:$B,'[3]Nur des jours'!$U:$U,"")</f>
        <v>0</v>
      </c>
      <c r="U2106" s="93">
        <v>0</v>
      </c>
      <c r="V2106" s="93">
        <v>0</v>
      </c>
      <c r="W2106" s="93">
        <v>0</v>
      </c>
      <c r="X2106" s="93">
        <v>0</v>
      </c>
      <c r="Y2106" s="93">
        <v>0</v>
      </c>
      <c r="Z2106" s="93">
        <v>0</v>
      </c>
      <c r="AA2106" s="93">
        <v>0</v>
      </c>
      <c r="AB2106" s="93">
        <v>0</v>
      </c>
      <c r="AC2106" s="93"/>
      <c r="AD2106" s="93">
        <v>0</v>
      </c>
      <c r="AE2106" s="93">
        <v>0</v>
      </c>
      <c r="AF2106" s="93">
        <v>0</v>
      </c>
      <c r="AG2106" s="93"/>
      <c r="AH2106" s="93">
        <v>0</v>
      </c>
      <c r="AI2106" s="93">
        <v>0</v>
      </c>
      <c r="AJ2106" s="93">
        <v>0</v>
      </c>
      <c r="AK2106" s="93">
        <v>0</v>
      </c>
      <c r="AL2106" s="93">
        <v>0</v>
      </c>
      <c r="AM2106" s="49" t="s">
        <v>5559</v>
      </c>
      <c r="AN2106" s="49"/>
      <c r="AO2106" s="48" t="str" cm="1">
        <f t="array" ref="AO2106">IFERROR(_xlfn.IFS(
AQ2106="MPR ISSUE","PDH",
AQ2106="BSS Hardware Issue","BSS",
AQ2106="Sites strategiques, MLL, Pylone, etc.","ENVTECH",
AQ2106="AKTIVCO DEFAUT GE &amp; POWER Cabinet","AKTIVCO",
AQ2106="AKTIVCO Coupure ENEO &amp; Baisse de tension","AKTIVCO GRID ONLY",
AQ2106="Coupure ENEO &amp; Baisse de tension","IHS GRID ONLY",
AQ2106="Defaut GE &amp; POWER Cabinet","IHS",
AQ2106="Sharing","Partners",
AQ2106="Sites strategiques &amp; DataCenter","SST &amp; DC",
AQ2106="Exclu","Exclu",
AQ2106="SAT","SAT",
AQ2106="SPARE-ISSUE","SPARE-ISSUE",
AQ2106="Fiber CAmtel","TRANS_FO_CAMTEL",
AQ2106="Fiber AOF","Fiber AOF",
AQ2106="Projet OCM (HUAWEI)","TRAVAUX-HUAWEI",
AQ2106="Projet OCM (NOKIA)","TRAVAUX-NOKIA",
AQ2106="ACCESS-ISSUE","ACCESS-ISSUE",
AQ2106="Projet OCM (ZTE, NOKIA, autres projets)","TRAVAUX OCM",
AQ2106="No root CAuse","No root cause",
AQ2106="ODU HS","PDH",
AQ2106="IP &amp; VLAN","PDH",
AQ2106="Warehouse HUAWEI","SPARE-ISSUE",
AQ2106="SPARE-HS","SPARE-ISSUE",
AQ2106="Power Telco","BSS",AQ2106="no impacts","no impacts"
),"")</f>
        <v>No root cause</v>
      </c>
      <c r="AP2106" s="48" t="str" cm="1">
        <f t="array" ref="AP2106">IFERROR(_xlfn.IFS(
AQ2106="MPR ISSUE","TX ISSUE",
AQ2106="BSS Hardware Issue","RAN ISSUE",
AQ2106="Sites strategiques, MLL, Pylone, etc.","ENVTECH",
AQ2106="AKTIVCO DEFAUT GE &amp; POWER Cabinet","POWER ISSUE",
AQ2106="AKTIVCO Coupure ENEO &amp; Baisse de tension","POWER ISSUE",
AQ2106="Coupure ENEO &amp; Baisse de tension","POWER ISSUE",
AQ2106="Defaut GE &amp; POWER Cabinet","POWER ISSUE",
AQ2106="Sharing","POWER ISSUE",
AQ2106="Sites strategiques &amp; DataCenter","POWER ISSUE",
AQ2106="Exclu","Exclu",
AQ2106="SAT","TX ISSUE",
AQ2106="SPARE-ISSUE","SPARE-ISSUE",
AQ2106="Fiber CAmtel","TX ISSUE",
AQ2106="Fiber AOF","TX ISSUE",
AQ2106="Projet OCM (HUAWEI)","TRAVAUX-HUAWEI",
AQ2106="Projet OCM (NOKIA)","TRAVAUX -NOKIA",
AQ2106="ACCESS-ISSUE","ACCESS-ISSUE",
AQ2106="Projet OCM (ZTE, NOKIA, autres projets)","TRAVAUX OCM",
AQ2106="No root CAuse","No root cause",
AQ2106="ODU HS","TX ISSUE",
AQ2106="IP &amp; VLAN","TX ISSUE",
AQ2106="Warehouse HUAWEI","SPARE-ISSUE",
AQ2106="SPARE-HS","SPARE-ISSUE",
AQ2106="Power Telco","RAN ISSUE",AQ2106="no impacts","no impacts"
),"")</f>
        <v>No root cause</v>
      </c>
      <c r="AQ2106" s="126" t="s">
        <v>5344</v>
      </c>
      <c r="AR2106" s="48" t="str" cm="1">
        <f t="array" ref="AR2106">IFERROR(_xlfn.IFS(
AQ2106="MPR ISSUE","ACTIVE",
AQ2106="BSS Hardware Issue","ACTIVE",
AQ2106="Sites strategiques, MLL, Pylone, etc.","PASSIVE",
AQ2106="AKTIVCO DEFAUT GE &amp; POWER Cabinet","PASSIVE",
AQ2106="AKTIVCO Coupure ENEO &amp; Baisse de tension","PASSIVE",
AQ2106="Coupure ENEO &amp; Baisse de tension","PASSIVE",
AQ2106="Defaut GE &amp; POWER Cabinet","PASSIVE",
AQ2106="Sharing","PASSIVE",
AQ2106="Sites strategiques &amp; DataCenter","PASSIVE",
AQ2106="Exclu","Exclu",
AQ2106="SAT","ACTIVE",
AQ2106="SPARE-ISSUE","SPARE-ISSUE",
AQ2106="Fiber CAmtel","ACTIVE",
AQ2106="Fiber AOF","ACTIVE",
AQ2106="Projet OCM (HUAWEI)","PLANNED WORKS",
AQ2106="Projet OCM (NOKIA)","PLANNED WORKS",
AQ2106="ACCESS-ISSUE","ACCESS-ISSUE",
AQ2106="Projet OCM (ZTE, NOKIA, autres projets)","PLANNED WORKS",
AQ2106="No root CAuse","No root cause",
AQ2106="ODU HS","ACTIVE",
AQ2106="IP &amp; VLAN","ACTIVE",
AQ2106="Warehouse HUAWEI","SPARE-ISSUE",
AQ2106="SPARE-HS","SPARE-ISSUE",
AQ2106="Power Telco","ACTIVE", AQ2106="no impacts","no impacts"
),"")</f>
        <v>No root cause</v>
      </c>
      <c r="AS2106" s="92" t="s">
        <v>5537</v>
      </c>
      <c r="AT2106" s="98" t="s">
        <v>4738</v>
      </c>
      <c r="AV2106" s="17" t="s">
        <v>5537</v>
      </c>
      <c r="AW2106" s="7" t="s">
        <v>5537</v>
      </c>
      <c r="AX2106" s="6" t="s">
        <v>5537</v>
      </c>
      <c r="AY2106" s="7"/>
      <c r="AZ2106" s="3" t="s">
        <v>5537</v>
      </c>
      <c r="BA2106" s="18" t="s">
        <v>5537</v>
      </c>
      <c r="BB2106" s="18" t="s">
        <v>5537</v>
      </c>
      <c r="BC2106" s="18" t="s">
        <v>5537</v>
      </c>
      <c r="BD2106" s="18" t="s">
        <v>5537</v>
      </c>
      <c r="BE2106" s="18" t="s">
        <v>5537</v>
      </c>
      <c r="BF2106" s="18" t="s">
        <v>5537</v>
      </c>
      <c r="BG2106" s="18" t="s">
        <v>5537</v>
      </c>
      <c r="BH2106" s="18" t="s">
        <v>5537</v>
      </c>
      <c r="BI2106" s="18" t="s">
        <v>5537</v>
      </c>
      <c r="BJ2106" s="18" t="s">
        <v>5537</v>
      </c>
      <c r="BK2106" s="18" t="s">
        <v>5537</v>
      </c>
      <c r="BL2106" s="9" t="s">
        <v>5537</v>
      </c>
      <c r="BM2106" s="14" t="s">
        <v>5537</v>
      </c>
      <c r="BN2106" s="14" t="s">
        <v>5537</v>
      </c>
      <c r="BO2106" s="14" t="str">
        <f>_xlfn.XLOOKUP(B2106,'[4]cell downs 18042026 17h'!$B:$B,'[4]cell downs 18042026 17h'!$B:$B,"")</f>
        <v/>
      </c>
      <c r="BP2106" s="14" t="str">
        <f>_xlfn.XLOOKUP(B2106,'[5]Cells Huawei 19042026 15h'!$B:$B,'[5]Cells Huawei 19042026 15h'!$B:$B,"")</f>
        <v/>
      </c>
      <c r="BQ2106" s="9" t="str">
        <f>_xlfn.XLOOKUP(B2106,'[6]cells down 19042026 9H40'!$B:$B,'[6]cells down 19042026 9H40'!$B:$B,"")</f>
        <v/>
      </c>
      <c r="BR2106" s="9" t="s">
        <v>4738</v>
      </c>
      <c r="BS2106" s="9" t="s">
        <v>12</v>
      </c>
      <c r="BT2106" s="108"/>
    </row>
    <row r="2107" spans="1:72" s="9" customFormat="1" x14ac:dyDescent="0.35">
      <c r="A2107" s="1" t="s">
        <v>4831</v>
      </c>
      <c r="B2107" s="8" t="s">
        <v>4832</v>
      </c>
      <c r="C2107" s="3" t="str">
        <f>_xlfn.XLOOKUP(B2107,'[1]daily break down'!$D:$D,'[1]daily break down'!$E:$E,"")</f>
        <v>CENTRE</v>
      </c>
      <c r="D2107" s="1" t="s">
        <v>11</v>
      </c>
      <c r="E2107" s="1" t="s">
        <v>12</v>
      </c>
      <c r="F2107" s="3" t="s">
        <v>69</v>
      </c>
      <c r="G2107" s="1" t="s">
        <v>4833</v>
      </c>
      <c r="H2107" s="33" t="str">
        <f>_xlfn.XLOOKUP(B2107,[2]CALCULATION!$B:$B,[2]CALCULATION!$H:$H,"")</f>
        <v>NOKIA</v>
      </c>
      <c r="I2107" s="28">
        <v>0</v>
      </c>
      <c r="J2107" s="28">
        <v>0</v>
      </c>
      <c r="K2107" s="28">
        <v>0</v>
      </c>
      <c r="L2107" s="28">
        <v>0</v>
      </c>
      <c r="M2107" s="28">
        <v>0</v>
      </c>
      <c r="N2107" s="28">
        <v>0</v>
      </c>
      <c r="O2107" s="28">
        <v>0</v>
      </c>
      <c r="P2107" s="28">
        <v>0</v>
      </c>
      <c r="Q2107" s="28">
        <v>0</v>
      </c>
      <c r="R2107" s="28">
        <v>0</v>
      </c>
      <c r="S2107" s="93">
        <v>0</v>
      </c>
      <c r="T2107" s="93">
        <f>_xlfn.XLOOKUP(B2107,'[3]Nur des jours'!$B:$B,'[3]Nur des jours'!$U:$U,"")</f>
        <v>0</v>
      </c>
      <c r="U2107" s="93">
        <v>0</v>
      </c>
      <c r="V2107" s="93">
        <v>0</v>
      </c>
      <c r="W2107" s="93">
        <v>0</v>
      </c>
      <c r="X2107" s="93">
        <v>0</v>
      </c>
      <c r="Y2107" s="93">
        <v>0</v>
      </c>
      <c r="Z2107" s="93">
        <v>0</v>
      </c>
      <c r="AA2107" s="93">
        <v>0</v>
      </c>
      <c r="AB2107" s="93">
        <v>0</v>
      </c>
      <c r="AC2107" s="93"/>
      <c r="AD2107" s="93">
        <v>0</v>
      </c>
      <c r="AE2107" s="93">
        <v>0</v>
      </c>
      <c r="AF2107" s="93">
        <v>0</v>
      </c>
      <c r="AG2107" s="93"/>
      <c r="AH2107" s="93">
        <v>0</v>
      </c>
      <c r="AI2107" s="93">
        <v>0</v>
      </c>
      <c r="AJ2107" s="93">
        <v>0</v>
      </c>
      <c r="AK2107" s="93">
        <v>0</v>
      </c>
      <c r="AL2107" s="93">
        <v>0</v>
      </c>
      <c r="AM2107" s="49" t="s">
        <v>5559</v>
      </c>
      <c r="AN2107" s="49"/>
      <c r="AO2107" s="48" t="str" cm="1">
        <f t="array" ref="AO2107">IFERROR(_xlfn.IFS(
AQ2107="MPR ISSUE","PDH",
AQ2107="BSS Hardware Issue","BSS",
AQ2107="Sites strategiques, MLL, Pylone, etc.","ENVTECH",
AQ2107="AKTIVCO DEFAUT GE &amp; POWER Cabinet","AKTIVCO",
AQ2107="AKTIVCO Coupure ENEO &amp; Baisse de tension","AKTIVCO GRID ONLY",
AQ2107="Coupure ENEO &amp; Baisse de tension","IHS GRID ONLY",
AQ2107="Defaut GE &amp; POWER Cabinet","IHS",
AQ2107="Sharing","Partners",
AQ2107="Sites strategiques &amp; DataCenter","SST &amp; DC",
AQ2107="Exclu","Exclu",
AQ2107="SAT","SAT",
AQ2107="SPARE-ISSUE","SPARE-ISSUE",
AQ2107="Fiber CAmtel","TRANS_FO_CAMTEL",
AQ2107="Fiber AOF","Fiber AOF",
AQ2107="Projet OCM (HUAWEI)","TRAVAUX-HUAWEI",
AQ2107="Projet OCM (NOKIA)","TRAVAUX-NOKIA",
AQ2107="ACCESS-ISSUE","ACCESS-ISSUE",
AQ2107="Projet OCM (ZTE, NOKIA, autres projets)","TRAVAUX OCM",
AQ2107="No root CAuse","No root cause",
AQ2107="ODU HS","PDH",
AQ2107="IP &amp; VLAN","PDH",
AQ2107="Warehouse HUAWEI","SPARE-ISSUE",
AQ2107="SPARE-HS","SPARE-ISSUE",
AQ2107="Power Telco","BSS",AQ2107="no impacts","no impacts"
),"")</f>
        <v>No root cause</v>
      </c>
      <c r="AP2107" s="48" t="str" cm="1">
        <f t="array" ref="AP2107">IFERROR(_xlfn.IFS(
AQ2107="MPR ISSUE","TX ISSUE",
AQ2107="BSS Hardware Issue","RAN ISSUE",
AQ2107="Sites strategiques, MLL, Pylone, etc.","ENVTECH",
AQ2107="AKTIVCO DEFAUT GE &amp; POWER Cabinet","POWER ISSUE",
AQ2107="AKTIVCO Coupure ENEO &amp; Baisse de tension","POWER ISSUE",
AQ2107="Coupure ENEO &amp; Baisse de tension","POWER ISSUE",
AQ2107="Defaut GE &amp; POWER Cabinet","POWER ISSUE",
AQ2107="Sharing","POWER ISSUE",
AQ2107="Sites strategiques &amp; DataCenter","POWER ISSUE",
AQ2107="Exclu","Exclu",
AQ2107="SAT","TX ISSUE",
AQ2107="SPARE-ISSUE","SPARE-ISSUE",
AQ2107="Fiber CAmtel","TX ISSUE",
AQ2107="Fiber AOF","TX ISSUE",
AQ2107="Projet OCM (HUAWEI)","TRAVAUX-HUAWEI",
AQ2107="Projet OCM (NOKIA)","TRAVAUX -NOKIA",
AQ2107="ACCESS-ISSUE","ACCESS-ISSUE",
AQ2107="Projet OCM (ZTE, NOKIA, autres projets)","TRAVAUX OCM",
AQ2107="No root CAuse","No root cause",
AQ2107="ODU HS","TX ISSUE",
AQ2107="IP &amp; VLAN","TX ISSUE",
AQ2107="Warehouse HUAWEI","SPARE-ISSUE",
AQ2107="SPARE-HS","SPARE-ISSUE",
AQ2107="Power Telco","RAN ISSUE",AQ2107="no impacts","no impacts"
),"")</f>
        <v>No root cause</v>
      </c>
      <c r="AQ2107" s="126" t="s">
        <v>5344</v>
      </c>
      <c r="AR2107" s="48" t="str" cm="1">
        <f t="array" ref="AR2107">IFERROR(_xlfn.IFS(
AQ2107="MPR ISSUE","ACTIVE",
AQ2107="BSS Hardware Issue","ACTIVE",
AQ2107="Sites strategiques, MLL, Pylone, etc.","PASSIVE",
AQ2107="AKTIVCO DEFAUT GE &amp; POWER Cabinet","PASSIVE",
AQ2107="AKTIVCO Coupure ENEO &amp; Baisse de tension","PASSIVE",
AQ2107="Coupure ENEO &amp; Baisse de tension","PASSIVE",
AQ2107="Defaut GE &amp; POWER Cabinet","PASSIVE",
AQ2107="Sharing","PASSIVE",
AQ2107="Sites strategiques &amp; DataCenter","PASSIVE",
AQ2107="Exclu","Exclu",
AQ2107="SAT","ACTIVE",
AQ2107="SPARE-ISSUE","SPARE-ISSUE",
AQ2107="Fiber CAmtel","ACTIVE",
AQ2107="Fiber AOF","ACTIVE",
AQ2107="Projet OCM (HUAWEI)","PLANNED WORKS",
AQ2107="Projet OCM (NOKIA)","PLANNED WORKS",
AQ2107="ACCESS-ISSUE","ACCESS-ISSUE",
AQ2107="Projet OCM (ZTE, NOKIA, autres projets)","PLANNED WORKS",
AQ2107="No root CAuse","No root cause",
AQ2107="ODU HS","ACTIVE",
AQ2107="IP &amp; VLAN","ACTIVE",
AQ2107="Warehouse HUAWEI","SPARE-ISSUE",
AQ2107="SPARE-HS","SPARE-ISSUE",
AQ2107="Power Telco","ACTIVE", AQ2107="no impacts","no impacts"
),"")</f>
        <v>No root cause</v>
      </c>
      <c r="AS2107" s="92" t="s">
        <v>5537</v>
      </c>
      <c r="AT2107" s="98" t="s">
        <v>4832</v>
      </c>
      <c r="AV2107" s="17" t="s">
        <v>5537</v>
      </c>
      <c r="AW2107" s="7" t="s">
        <v>5537</v>
      </c>
      <c r="AX2107" s="6" t="s">
        <v>5537</v>
      </c>
      <c r="AY2107" s="7"/>
      <c r="AZ2107" s="3" t="s">
        <v>5537</v>
      </c>
      <c r="BA2107" s="18" t="s">
        <v>5537</v>
      </c>
      <c r="BB2107" s="18" t="s">
        <v>5537</v>
      </c>
      <c r="BC2107" s="18" t="s">
        <v>5537</v>
      </c>
      <c r="BD2107" s="18" t="s">
        <v>5537</v>
      </c>
      <c r="BE2107" s="18" t="s">
        <v>5537</v>
      </c>
      <c r="BF2107" s="18" t="s">
        <v>5537</v>
      </c>
      <c r="BG2107" s="18" t="s">
        <v>5537</v>
      </c>
      <c r="BH2107" s="18" t="s">
        <v>5537</v>
      </c>
      <c r="BI2107" s="18" t="s">
        <v>5537</v>
      </c>
      <c r="BJ2107" s="18" t="s">
        <v>5537</v>
      </c>
      <c r="BK2107" s="18" t="s">
        <v>5537</v>
      </c>
      <c r="BL2107" s="9" t="s">
        <v>5537</v>
      </c>
      <c r="BM2107" s="14" t="s">
        <v>5537</v>
      </c>
      <c r="BN2107" s="14" t="s">
        <v>5537</v>
      </c>
      <c r="BO2107" s="14" t="str">
        <f>_xlfn.XLOOKUP(B2107,'[4]cell downs 18042026 17h'!$B:$B,'[4]cell downs 18042026 17h'!$B:$B,"")</f>
        <v/>
      </c>
      <c r="BP2107" s="14" t="str">
        <f>_xlfn.XLOOKUP(B2107,'[5]Cells Huawei 19042026 15h'!$B:$B,'[5]Cells Huawei 19042026 15h'!$B:$B,"")</f>
        <v/>
      </c>
      <c r="BQ2107" s="9" t="str">
        <f>_xlfn.XLOOKUP(B2107,'[6]cells down 19042026 9H40'!$B:$B,'[6]cells down 19042026 9H40'!$B:$B,"")</f>
        <v/>
      </c>
      <c r="BR2107" s="9" t="s">
        <v>4832</v>
      </c>
      <c r="BS2107" s="9" t="s">
        <v>12</v>
      </c>
      <c r="BT2107" s="108"/>
    </row>
    <row r="2108" spans="1:72" s="9" customFormat="1" x14ac:dyDescent="0.35">
      <c r="A2108" s="1" t="s">
        <v>4743</v>
      </c>
      <c r="B2108" s="8" t="s">
        <v>4744</v>
      </c>
      <c r="C2108" s="3" t="str">
        <f>_xlfn.XLOOKUP(B2108,'[1]daily break down'!$D:$D,'[1]daily break down'!$E:$E,"")</f>
        <v>CENTRE</v>
      </c>
      <c r="D2108" s="1" t="s">
        <v>11</v>
      </c>
      <c r="E2108" s="1" t="s">
        <v>96</v>
      </c>
      <c r="F2108" s="3" t="s">
        <v>37</v>
      </c>
      <c r="G2108" s="1" t="s">
        <v>4745</v>
      </c>
      <c r="H2108" s="34" t="str">
        <f>_xlfn.XLOOKUP(B2108,[2]CALCULATION!$B:$B,[2]CALCULATION!$H:$H,"")</f>
        <v>ZTE</v>
      </c>
      <c r="I2108" s="28">
        <v>0</v>
      </c>
      <c r="J2108" s="28">
        <v>0</v>
      </c>
      <c r="K2108" s="28">
        <v>0</v>
      </c>
      <c r="L2108" s="28">
        <v>0</v>
      </c>
      <c r="M2108" s="28">
        <v>0</v>
      </c>
      <c r="N2108" s="28">
        <v>0</v>
      </c>
      <c r="O2108" s="28">
        <v>0</v>
      </c>
      <c r="P2108" s="28">
        <v>0</v>
      </c>
      <c r="Q2108" s="28">
        <v>0</v>
      </c>
      <c r="R2108" s="28">
        <v>0</v>
      </c>
      <c r="S2108" s="93">
        <v>0</v>
      </c>
      <c r="T2108" s="93">
        <f>_xlfn.XLOOKUP(B2108,'[3]Nur des jours'!$B:$B,'[3]Nur des jours'!$U:$U,"")</f>
        <v>0</v>
      </c>
      <c r="U2108" s="93">
        <v>0</v>
      </c>
      <c r="V2108" s="93">
        <v>0</v>
      </c>
      <c r="W2108" s="93">
        <v>0</v>
      </c>
      <c r="X2108" s="93">
        <v>0</v>
      </c>
      <c r="Y2108" s="93">
        <v>0</v>
      </c>
      <c r="Z2108" s="93">
        <v>0</v>
      </c>
      <c r="AA2108" s="93">
        <v>0</v>
      </c>
      <c r="AB2108" s="93">
        <v>0</v>
      </c>
      <c r="AC2108" s="93"/>
      <c r="AD2108" s="93">
        <v>0</v>
      </c>
      <c r="AE2108" s="93">
        <v>0</v>
      </c>
      <c r="AF2108" s="93">
        <v>0</v>
      </c>
      <c r="AG2108" s="93"/>
      <c r="AH2108" s="93">
        <v>0</v>
      </c>
      <c r="AI2108" s="93">
        <v>0</v>
      </c>
      <c r="AJ2108" s="93">
        <v>0</v>
      </c>
      <c r="AK2108" s="93">
        <v>0</v>
      </c>
      <c r="AL2108" s="93">
        <v>0</v>
      </c>
      <c r="AM2108" s="49" t="s">
        <v>5559</v>
      </c>
      <c r="AN2108" s="49"/>
      <c r="AO2108" s="48" t="str" cm="1">
        <f t="array" ref="AO2108">IFERROR(_xlfn.IFS(
AQ2108="MPR ISSUE","PDH",
AQ2108="BSS Hardware Issue","BSS",
AQ2108="Sites strategiques, MLL, Pylone, etc.","ENVTECH",
AQ2108="AKTIVCO DEFAUT GE &amp; POWER Cabinet","AKTIVCO",
AQ2108="AKTIVCO Coupure ENEO &amp; Baisse de tension","AKTIVCO GRID ONLY",
AQ2108="Coupure ENEO &amp; Baisse de tension","IHS GRID ONLY",
AQ2108="Defaut GE &amp; POWER Cabinet","IHS",
AQ2108="Sharing","Partners",
AQ2108="Sites strategiques &amp; DataCenter","SST &amp; DC",
AQ2108="Exclu","Exclu",
AQ2108="SAT","SAT",
AQ2108="SPARE-ISSUE","SPARE-ISSUE",
AQ2108="Fiber CAmtel","TRANS_FO_CAMTEL",
AQ2108="Fiber AOF","Fiber AOF",
AQ2108="Projet OCM (HUAWEI)","TRAVAUX-HUAWEI",
AQ2108="Projet OCM (NOKIA)","TRAVAUX-NOKIA",
AQ2108="ACCESS-ISSUE","ACCESS-ISSUE",
AQ2108="Projet OCM (ZTE, NOKIA, autres projets)","TRAVAUX OCM",
AQ2108="No root CAuse","No root cause",
AQ2108="ODU HS","PDH",
AQ2108="IP &amp; VLAN","PDH",
AQ2108="Warehouse HUAWEI","SPARE-ISSUE",
AQ2108="SPARE-HS","SPARE-ISSUE",
AQ2108="Power Telco","BSS",AQ2108="no impacts","no impacts"
),"")</f>
        <v>No root cause</v>
      </c>
      <c r="AP2108" s="48" t="str" cm="1">
        <f t="array" ref="AP2108">IFERROR(_xlfn.IFS(
AQ2108="MPR ISSUE","TX ISSUE",
AQ2108="BSS Hardware Issue","RAN ISSUE",
AQ2108="Sites strategiques, MLL, Pylone, etc.","ENVTECH",
AQ2108="AKTIVCO DEFAUT GE &amp; POWER Cabinet","POWER ISSUE",
AQ2108="AKTIVCO Coupure ENEO &amp; Baisse de tension","POWER ISSUE",
AQ2108="Coupure ENEO &amp; Baisse de tension","POWER ISSUE",
AQ2108="Defaut GE &amp; POWER Cabinet","POWER ISSUE",
AQ2108="Sharing","POWER ISSUE",
AQ2108="Sites strategiques &amp; DataCenter","POWER ISSUE",
AQ2108="Exclu","Exclu",
AQ2108="SAT","TX ISSUE",
AQ2108="SPARE-ISSUE","SPARE-ISSUE",
AQ2108="Fiber CAmtel","TX ISSUE",
AQ2108="Fiber AOF","TX ISSUE",
AQ2108="Projet OCM (HUAWEI)","TRAVAUX-HUAWEI",
AQ2108="Projet OCM (NOKIA)","TRAVAUX -NOKIA",
AQ2108="ACCESS-ISSUE","ACCESS-ISSUE",
AQ2108="Projet OCM (ZTE, NOKIA, autres projets)","TRAVAUX OCM",
AQ2108="No root CAuse","No root cause",
AQ2108="ODU HS","TX ISSUE",
AQ2108="IP &amp; VLAN","TX ISSUE",
AQ2108="Warehouse HUAWEI","SPARE-ISSUE",
AQ2108="SPARE-HS","SPARE-ISSUE",
AQ2108="Power Telco","RAN ISSUE",AQ2108="no impacts","no impacts"
),"")</f>
        <v>No root cause</v>
      </c>
      <c r="AQ2108" s="126" t="s">
        <v>5344</v>
      </c>
      <c r="AR2108" s="48" t="str" cm="1">
        <f t="array" ref="AR2108">IFERROR(_xlfn.IFS(
AQ2108="MPR ISSUE","ACTIVE",
AQ2108="BSS Hardware Issue","ACTIVE",
AQ2108="Sites strategiques, MLL, Pylone, etc.","PASSIVE",
AQ2108="AKTIVCO DEFAUT GE &amp; POWER Cabinet","PASSIVE",
AQ2108="AKTIVCO Coupure ENEO &amp; Baisse de tension","PASSIVE",
AQ2108="Coupure ENEO &amp; Baisse de tension","PASSIVE",
AQ2108="Defaut GE &amp; POWER Cabinet","PASSIVE",
AQ2108="Sharing","PASSIVE",
AQ2108="Sites strategiques &amp; DataCenter","PASSIVE",
AQ2108="Exclu","Exclu",
AQ2108="SAT","ACTIVE",
AQ2108="SPARE-ISSUE","SPARE-ISSUE",
AQ2108="Fiber CAmtel","ACTIVE",
AQ2108="Fiber AOF","ACTIVE",
AQ2108="Projet OCM (HUAWEI)","PLANNED WORKS",
AQ2108="Projet OCM (NOKIA)","PLANNED WORKS",
AQ2108="ACCESS-ISSUE","ACCESS-ISSUE",
AQ2108="Projet OCM (ZTE, NOKIA, autres projets)","PLANNED WORKS",
AQ2108="No root CAuse","No root cause",
AQ2108="ODU HS","ACTIVE",
AQ2108="IP &amp; VLAN","ACTIVE",
AQ2108="Warehouse HUAWEI","SPARE-ISSUE",
AQ2108="SPARE-HS","SPARE-ISSUE",
AQ2108="Power Telco","ACTIVE", AQ2108="no impacts","no impacts"
),"")</f>
        <v>No root cause</v>
      </c>
      <c r="AS2108" s="92" t="s">
        <v>5537</v>
      </c>
      <c r="AT2108" s="98" t="s">
        <v>4744</v>
      </c>
      <c r="AV2108" s="17" t="s">
        <v>5537</v>
      </c>
      <c r="AW2108" s="7" t="s">
        <v>5537</v>
      </c>
      <c r="AX2108" s="6" t="s">
        <v>5537</v>
      </c>
      <c r="AY2108" s="7"/>
      <c r="AZ2108" s="3" t="s">
        <v>5537</v>
      </c>
      <c r="BA2108" s="18" t="s">
        <v>5537</v>
      </c>
      <c r="BB2108" s="18" t="s">
        <v>5537</v>
      </c>
      <c r="BC2108" s="18" t="s">
        <v>5537</v>
      </c>
      <c r="BD2108" s="18" t="s">
        <v>5537</v>
      </c>
      <c r="BE2108" s="18" t="s">
        <v>5537</v>
      </c>
      <c r="BF2108" s="18" t="s">
        <v>5537</v>
      </c>
      <c r="BG2108" s="18" t="s">
        <v>5537</v>
      </c>
      <c r="BH2108" s="18" t="s">
        <v>5537</v>
      </c>
      <c r="BI2108" s="18" t="s">
        <v>5537</v>
      </c>
      <c r="BJ2108" s="18" t="s">
        <v>5537</v>
      </c>
      <c r="BK2108" s="18" t="s">
        <v>5537</v>
      </c>
      <c r="BL2108" s="9" t="s">
        <v>5537</v>
      </c>
      <c r="BM2108" s="14" t="s">
        <v>5537</v>
      </c>
      <c r="BN2108" s="14" t="s">
        <v>5537</v>
      </c>
      <c r="BO2108" s="14" t="str">
        <f>_xlfn.XLOOKUP(B2108,'[4]cell downs 18042026 17h'!$B:$B,'[4]cell downs 18042026 17h'!$B:$B,"")</f>
        <v/>
      </c>
      <c r="BP2108" s="14" t="str">
        <f>_xlfn.XLOOKUP(B2108,'[5]Cells Huawei 19042026 15h'!$B:$B,'[5]Cells Huawei 19042026 15h'!$B:$B,"")</f>
        <v/>
      </c>
      <c r="BQ2108" s="9" t="str">
        <f>_xlfn.XLOOKUP(B2108,'[6]cells down 19042026 9H40'!$B:$B,'[6]cells down 19042026 9H40'!$B:$B,"")</f>
        <v/>
      </c>
      <c r="BR2108" s="9" t="s">
        <v>4744</v>
      </c>
      <c r="BS2108" s="9" t="s">
        <v>12</v>
      </c>
      <c r="BT2108" s="108"/>
    </row>
    <row r="2109" spans="1:72" s="9" customFormat="1" x14ac:dyDescent="0.35">
      <c r="A2109" s="1" t="s">
        <v>4764</v>
      </c>
      <c r="B2109" s="1" t="s">
        <v>4765</v>
      </c>
      <c r="C2109" s="3" t="str">
        <f>_xlfn.XLOOKUP(B2109,'[1]daily break down'!$D:$D,'[1]daily break down'!$E:$E,"")</f>
        <v>OUEST</v>
      </c>
      <c r="D2109" s="1" t="s">
        <v>11</v>
      </c>
      <c r="E2109" s="1" t="s">
        <v>12</v>
      </c>
      <c r="F2109" s="3" t="s">
        <v>102</v>
      </c>
      <c r="G2109" s="1" t="s">
        <v>4764</v>
      </c>
      <c r="H2109" s="32" t="str">
        <f>_xlfn.XLOOKUP(B2109,[2]CALCULATION!$B:$B,[2]CALCULATION!$H:$H,"")</f>
        <v>HUAWEI</v>
      </c>
      <c r="I2109" s="28">
        <v>0</v>
      </c>
      <c r="J2109" s="28">
        <v>0</v>
      </c>
      <c r="K2109" s="28">
        <v>0</v>
      </c>
      <c r="L2109" s="28">
        <v>0</v>
      </c>
      <c r="M2109" s="28">
        <v>0</v>
      </c>
      <c r="N2109" s="28">
        <v>0</v>
      </c>
      <c r="O2109" s="28">
        <v>0</v>
      </c>
      <c r="P2109" s="28">
        <v>0</v>
      </c>
      <c r="Q2109" s="28">
        <v>0</v>
      </c>
      <c r="R2109" s="28">
        <v>0</v>
      </c>
      <c r="S2109" s="93">
        <v>0</v>
      </c>
      <c r="T2109" s="93">
        <f>_xlfn.XLOOKUP(B2109,'[3]Nur des jours'!$B:$B,'[3]Nur des jours'!$U:$U,"")</f>
        <v>0</v>
      </c>
      <c r="U2109" s="93">
        <v>0</v>
      </c>
      <c r="V2109" s="93">
        <v>0</v>
      </c>
      <c r="W2109" s="93">
        <v>0</v>
      </c>
      <c r="X2109" s="93">
        <v>0</v>
      </c>
      <c r="Y2109" s="93">
        <v>0</v>
      </c>
      <c r="Z2109" s="93">
        <v>0</v>
      </c>
      <c r="AA2109" s="93">
        <v>0</v>
      </c>
      <c r="AB2109" s="93">
        <v>0</v>
      </c>
      <c r="AC2109" s="93"/>
      <c r="AD2109" s="93">
        <v>0</v>
      </c>
      <c r="AE2109" s="93">
        <v>0</v>
      </c>
      <c r="AF2109" s="93">
        <v>0</v>
      </c>
      <c r="AG2109" s="93"/>
      <c r="AH2109" s="93">
        <v>0</v>
      </c>
      <c r="AI2109" s="93">
        <v>0</v>
      </c>
      <c r="AJ2109" s="93">
        <v>0</v>
      </c>
      <c r="AK2109" s="93">
        <v>0</v>
      </c>
      <c r="AL2109" s="93">
        <v>0</v>
      </c>
      <c r="AM2109" s="49" t="s">
        <v>5559</v>
      </c>
      <c r="AN2109" s="49"/>
      <c r="AO2109" s="48" t="str" cm="1">
        <f t="array" ref="AO2109">IFERROR(_xlfn.IFS(
AQ2109="MPR ISSUE","PDH",
AQ2109="BSS Hardware Issue","BSS",
AQ2109="Sites strategiques, MLL, Pylone, etc.","ENVTECH",
AQ2109="AKTIVCO DEFAUT GE &amp; POWER Cabinet","AKTIVCO",
AQ2109="AKTIVCO Coupure ENEO &amp; Baisse de tension","AKTIVCO GRID ONLY",
AQ2109="Coupure ENEO &amp; Baisse de tension","IHS GRID ONLY",
AQ2109="Defaut GE &amp; POWER Cabinet","IHS",
AQ2109="Sharing","Partners",
AQ2109="Sites strategiques &amp; DataCenter","SST &amp; DC",
AQ2109="Exclu","Exclu",
AQ2109="SAT","SAT",
AQ2109="SPARE-ISSUE","SPARE-ISSUE",
AQ2109="Fiber CAmtel","TRANS_FO_CAMTEL",
AQ2109="Fiber AOF","Fiber AOF",
AQ2109="Projet OCM (HUAWEI)","TRAVAUX-HUAWEI",
AQ2109="Projet OCM (NOKIA)","TRAVAUX-NOKIA",
AQ2109="ACCESS-ISSUE","ACCESS-ISSUE",
AQ2109="Projet OCM (ZTE, NOKIA, autres projets)","TRAVAUX OCM",
AQ2109="No root CAuse","No root cause",
AQ2109="ODU HS","PDH",
AQ2109="IP &amp; VLAN","PDH",
AQ2109="Warehouse HUAWEI","SPARE-ISSUE",
AQ2109="SPARE-HS","SPARE-ISSUE",
AQ2109="Power Telco","BSS",AQ2109="no impacts","no impacts"
),"")</f>
        <v>No root cause</v>
      </c>
      <c r="AP2109" s="48" t="str" cm="1">
        <f t="array" ref="AP2109">IFERROR(_xlfn.IFS(
AQ2109="MPR ISSUE","TX ISSUE",
AQ2109="BSS Hardware Issue","RAN ISSUE",
AQ2109="Sites strategiques, MLL, Pylone, etc.","ENVTECH",
AQ2109="AKTIVCO DEFAUT GE &amp; POWER Cabinet","POWER ISSUE",
AQ2109="AKTIVCO Coupure ENEO &amp; Baisse de tension","POWER ISSUE",
AQ2109="Coupure ENEO &amp; Baisse de tension","POWER ISSUE",
AQ2109="Defaut GE &amp; POWER Cabinet","POWER ISSUE",
AQ2109="Sharing","POWER ISSUE",
AQ2109="Sites strategiques &amp; DataCenter","POWER ISSUE",
AQ2109="Exclu","Exclu",
AQ2109="SAT","TX ISSUE",
AQ2109="SPARE-ISSUE","SPARE-ISSUE",
AQ2109="Fiber CAmtel","TX ISSUE",
AQ2109="Fiber AOF","TX ISSUE",
AQ2109="Projet OCM (HUAWEI)","TRAVAUX-HUAWEI",
AQ2109="Projet OCM (NOKIA)","TRAVAUX -NOKIA",
AQ2109="ACCESS-ISSUE","ACCESS-ISSUE",
AQ2109="Projet OCM (ZTE, NOKIA, autres projets)","TRAVAUX OCM",
AQ2109="No root CAuse","No root cause",
AQ2109="ODU HS","TX ISSUE",
AQ2109="IP &amp; VLAN","TX ISSUE",
AQ2109="Warehouse HUAWEI","SPARE-ISSUE",
AQ2109="SPARE-HS","SPARE-ISSUE",
AQ2109="Power Telco","RAN ISSUE",AQ2109="no impacts","no impacts"
),"")</f>
        <v>No root cause</v>
      </c>
      <c r="AQ2109" s="126" t="s">
        <v>5344</v>
      </c>
      <c r="AR2109" s="48" t="str" cm="1">
        <f t="array" ref="AR2109">IFERROR(_xlfn.IFS(
AQ2109="MPR ISSUE","ACTIVE",
AQ2109="BSS Hardware Issue","ACTIVE",
AQ2109="Sites strategiques, MLL, Pylone, etc.","PASSIVE",
AQ2109="AKTIVCO DEFAUT GE &amp; POWER Cabinet","PASSIVE",
AQ2109="AKTIVCO Coupure ENEO &amp; Baisse de tension","PASSIVE",
AQ2109="Coupure ENEO &amp; Baisse de tension","PASSIVE",
AQ2109="Defaut GE &amp; POWER Cabinet","PASSIVE",
AQ2109="Sharing","PASSIVE",
AQ2109="Sites strategiques &amp; DataCenter","PASSIVE",
AQ2109="Exclu","Exclu",
AQ2109="SAT","ACTIVE",
AQ2109="SPARE-ISSUE","SPARE-ISSUE",
AQ2109="Fiber CAmtel","ACTIVE",
AQ2109="Fiber AOF","ACTIVE",
AQ2109="Projet OCM (HUAWEI)","PLANNED WORKS",
AQ2109="Projet OCM (NOKIA)","PLANNED WORKS",
AQ2109="ACCESS-ISSUE","ACCESS-ISSUE",
AQ2109="Projet OCM (ZTE, NOKIA, autres projets)","PLANNED WORKS",
AQ2109="No root CAuse","No root cause",
AQ2109="ODU HS","ACTIVE",
AQ2109="IP &amp; VLAN","ACTIVE",
AQ2109="Warehouse HUAWEI","SPARE-ISSUE",
AQ2109="SPARE-HS","SPARE-ISSUE",
AQ2109="Power Telco","ACTIVE", AQ2109="no impacts","no impacts"
),"")</f>
        <v>No root cause</v>
      </c>
      <c r="AS2109" s="92" t="s">
        <v>5537</v>
      </c>
      <c r="AT2109" s="98" t="s">
        <v>4765</v>
      </c>
      <c r="AV2109" s="17" t="s">
        <v>5537</v>
      </c>
      <c r="AW2109" s="7" t="s">
        <v>5537</v>
      </c>
      <c r="AX2109" s="6" t="s">
        <v>5537</v>
      </c>
      <c r="AY2109" s="7"/>
      <c r="AZ2109" s="3" t="s">
        <v>5537</v>
      </c>
      <c r="BA2109" s="18" t="s">
        <v>5537</v>
      </c>
      <c r="BB2109" s="18" t="s">
        <v>5537</v>
      </c>
      <c r="BC2109" s="18" t="s">
        <v>5537</v>
      </c>
      <c r="BD2109" s="18" t="s">
        <v>5537</v>
      </c>
      <c r="BE2109" s="18" t="s">
        <v>5537</v>
      </c>
      <c r="BF2109" s="18" t="s">
        <v>5537</v>
      </c>
      <c r="BG2109" s="18" t="s">
        <v>5537</v>
      </c>
      <c r="BH2109" s="18" t="s">
        <v>5537</v>
      </c>
      <c r="BI2109" s="18" t="s">
        <v>5537</v>
      </c>
      <c r="BJ2109" s="18" t="s">
        <v>5537</v>
      </c>
      <c r="BK2109" s="18" t="s">
        <v>5537</v>
      </c>
      <c r="BL2109" s="9" t="s">
        <v>5537</v>
      </c>
      <c r="BM2109" s="14" t="s">
        <v>5537</v>
      </c>
      <c r="BN2109" s="14" t="s">
        <v>5537</v>
      </c>
      <c r="BO2109" s="14" t="str">
        <f>_xlfn.XLOOKUP(B2109,'[4]cell downs 18042026 17h'!$B:$B,'[4]cell downs 18042026 17h'!$B:$B,"")</f>
        <v/>
      </c>
      <c r="BP2109" s="14" t="str">
        <f>_xlfn.XLOOKUP(B2109,'[5]Cells Huawei 19042026 15h'!$B:$B,'[5]Cells Huawei 19042026 15h'!$B:$B,"")</f>
        <v/>
      </c>
      <c r="BQ2109" s="9" t="str">
        <f>_xlfn.XLOOKUP(B2109,'[6]cells down 19042026 9H40'!$B:$B,'[6]cells down 19042026 9H40'!$B:$B,"")</f>
        <v/>
      </c>
      <c r="BR2109" s="9" t="s">
        <v>4765</v>
      </c>
      <c r="BS2109" s="9" t="s">
        <v>12</v>
      </c>
      <c r="BT2109" s="108"/>
    </row>
    <row r="2110" spans="1:72" s="9" customFormat="1" x14ac:dyDescent="0.35">
      <c r="A2110" s="1" t="s">
        <v>4860</v>
      </c>
      <c r="B2110" s="8" t="s">
        <v>4861</v>
      </c>
      <c r="C2110" s="3" t="str">
        <f>_xlfn.XLOOKUP(B2110,'[1]daily break down'!$D:$D,'[1]daily break down'!$E:$E,"")</f>
        <v>Douala</v>
      </c>
      <c r="D2110" s="1"/>
      <c r="E2110" s="1"/>
      <c r="F2110" s="3" t="s">
        <v>31</v>
      </c>
      <c r="G2110" s="1" t="s">
        <v>32</v>
      </c>
      <c r="H2110" s="33" t="str">
        <f>_xlfn.XLOOKUP(B2110,[2]CALCULATION!$B:$B,[2]CALCULATION!$H:$H,"")</f>
        <v>NOKIA</v>
      </c>
      <c r="I2110" s="28">
        <v>0</v>
      </c>
      <c r="J2110" s="28">
        <v>0</v>
      </c>
      <c r="K2110" s="28">
        <v>0</v>
      </c>
      <c r="L2110" s="28">
        <v>0</v>
      </c>
      <c r="M2110" s="28">
        <v>0</v>
      </c>
      <c r="N2110" s="28">
        <v>0</v>
      </c>
      <c r="O2110" s="28">
        <v>0</v>
      </c>
      <c r="P2110" s="28">
        <v>0</v>
      </c>
      <c r="Q2110" s="28">
        <v>0</v>
      </c>
      <c r="R2110" s="28">
        <v>0</v>
      </c>
      <c r="S2110" s="93">
        <v>0</v>
      </c>
      <c r="T2110" s="93">
        <f>_xlfn.XLOOKUP(B2110,'[3]Nur des jours'!$B:$B,'[3]Nur des jours'!$U:$U,"")</f>
        <v>0</v>
      </c>
      <c r="U2110" s="93">
        <v>0</v>
      </c>
      <c r="V2110" s="93">
        <v>0</v>
      </c>
      <c r="W2110" s="93">
        <v>0</v>
      </c>
      <c r="X2110" s="93">
        <v>0</v>
      </c>
      <c r="Y2110" s="93">
        <v>0</v>
      </c>
      <c r="Z2110" s="93">
        <v>0</v>
      </c>
      <c r="AA2110" s="93">
        <v>0</v>
      </c>
      <c r="AB2110" s="93">
        <v>0</v>
      </c>
      <c r="AC2110" s="93"/>
      <c r="AD2110" s="93">
        <v>0</v>
      </c>
      <c r="AE2110" s="93">
        <v>0</v>
      </c>
      <c r="AF2110" s="93">
        <v>0</v>
      </c>
      <c r="AG2110" s="93"/>
      <c r="AH2110" s="93">
        <v>0</v>
      </c>
      <c r="AI2110" s="93">
        <v>0</v>
      </c>
      <c r="AJ2110" s="93">
        <v>0</v>
      </c>
      <c r="AK2110" s="93">
        <v>0</v>
      </c>
      <c r="AL2110" s="93">
        <v>0</v>
      </c>
      <c r="AM2110" s="49" t="s">
        <v>5559</v>
      </c>
      <c r="AN2110" s="49"/>
      <c r="AO2110" s="48" t="str" cm="1">
        <f t="array" ref="AO2110">IFERROR(_xlfn.IFS(
AQ2110="MPR ISSUE","PDH",
AQ2110="BSS Hardware Issue","BSS",
AQ2110="Sites strategiques, MLL, Pylone, etc.","ENVTECH",
AQ2110="AKTIVCO DEFAUT GE &amp; POWER Cabinet","AKTIVCO",
AQ2110="AKTIVCO Coupure ENEO &amp; Baisse de tension","AKTIVCO GRID ONLY",
AQ2110="Coupure ENEO &amp; Baisse de tension","IHS GRID ONLY",
AQ2110="Defaut GE &amp; POWER Cabinet","IHS",
AQ2110="Sharing","Partners",
AQ2110="Sites strategiques &amp; DataCenter","SST &amp; DC",
AQ2110="Exclu","Exclu",
AQ2110="SAT","SAT",
AQ2110="SPARE-ISSUE","SPARE-ISSUE",
AQ2110="Fiber CAmtel","TRANS_FO_CAMTEL",
AQ2110="Fiber AOF","Fiber AOF",
AQ2110="Projet OCM (HUAWEI)","TRAVAUX-HUAWEI",
AQ2110="Projet OCM (NOKIA)","TRAVAUX-NOKIA",
AQ2110="ACCESS-ISSUE","ACCESS-ISSUE",
AQ2110="Projet OCM (ZTE, NOKIA, autres projets)","TRAVAUX OCM",
AQ2110="No root CAuse","No root cause",
AQ2110="ODU HS","PDH",
AQ2110="IP &amp; VLAN","PDH",
AQ2110="Warehouse HUAWEI","SPARE-ISSUE",
AQ2110="SPARE-HS","SPARE-ISSUE",
AQ2110="Power Telco","BSS",AQ2110="no impacts","no impacts"
),"")</f>
        <v>No root cause</v>
      </c>
      <c r="AP2110" s="48" t="str" cm="1">
        <f t="array" ref="AP2110">IFERROR(_xlfn.IFS(
AQ2110="MPR ISSUE","TX ISSUE",
AQ2110="BSS Hardware Issue","RAN ISSUE",
AQ2110="Sites strategiques, MLL, Pylone, etc.","ENVTECH",
AQ2110="AKTIVCO DEFAUT GE &amp; POWER Cabinet","POWER ISSUE",
AQ2110="AKTIVCO Coupure ENEO &amp; Baisse de tension","POWER ISSUE",
AQ2110="Coupure ENEO &amp; Baisse de tension","POWER ISSUE",
AQ2110="Defaut GE &amp; POWER Cabinet","POWER ISSUE",
AQ2110="Sharing","POWER ISSUE",
AQ2110="Sites strategiques &amp; DataCenter","POWER ISSUE",
AQ2110="Exclu","Exclu",
AQ2110="SAT","TX ISSUE",
AQ2110="SPARE-ISSUE","SPARE-ISSUE",
AQ2110="Fiber CAmtel","TX ISSUE",
AQ2110="Fiber AOF","TX ISSUE",
AQ2110="Projet OCM (HUAWEI)","TRAVAUX-HUAWEI",
AQ2110="Projet OCM (NOKIA)","TRAVAUX -NOKIA",
AQ2110="ACCESS-ISSUE","ACCESS-ISSUE",
AQ2110="Projet OCM (ZTE, NOKIA, autres projets)","TRAVAUX OCM",
AQ2110="No root CAuse","No root cause",
AQ2110="ODU HS","TX ISSUE",
AQ2110="IP &amp; VLAN","TX ISSUE",
AQ2110="Warehouse HUAWEI","SPARE-ISSUE",
AQ2110="SPARE-HS","SPARE-ISSUE",
AQ2110="Power Telco","RAN ISSUE",AQ2110="no impacts","no impacts"
),"")</f>
        <v>No root cause</v>
      </c>
      <c r="AQ2110" s="67" t="s">
        <v>5344</v>
      </c>
      <c r="AR2110" s="48" t="str" cm="1">
        <f t="array" ref="AR2110">IFERROR(_xlfn.IFS(
AQ2110="MPR ISSUE","ACTIVE",
AQ2110="BSS Hardware Issue","ACTIVE",
AQ2110="Sites strategiques, MLL, Pylone, etc.","PASSIVE",
AQ2110="AKTIVCO DEFAUT GE &amp; POWER Cabinet","PASSIVE",
AQ2110="AKTIVCO Coupure ENEO &amp; Baisse de tension","PASSIVE",
AQ2110="Coupure ENEO &amp; Baisse de tension","PASSIVE",
AQ2110="Defaut GE &amp; POWER Cabinet","PASSIVE",
AQ2110="Sharing","PASSIVE",
AQ2110="Sites strategiques &amp; DataCenter","PASSIVE",
AQ2110="Exclu","Exclu",
AQ2110="SAT","ACTIVE",
AQ2110="SPARE-ISSUE","SPARE-ISSUE",
AQ2110="Fiber CAmtel","ACTIVE",
AQ2110="Fiber AOF","ACTIVE",
AQ2110="Projet OCM (HUAWEI)","PLANNED WORKS",
AQ2110="Projet OCM (NOKIA)","PLANNED WORKS",
AQ2110="ACCESS-ISSUE","ACCESS-ISSUE",
AQ2110="Projet OCM (ZTE, NOKIA, autres projets)","PLANNED WORKS",
AQ2110="No root CAuse","No root cause",
AQ2110="ODU HS","ACTIVE",
AQ2110="IP &amp; VLAN","ACTIVE",
AQ2110="Warehouse HUAWEI","SPARE-ISSUE",
AQ2110="SPARE-HS","SPARE-ISSUE",
AQ2110="Power Telco","ACTIVE", AQ2110="no impacts","no impacts"
),"")</f>
        <v>No root cause</v>
      </c>
      <c r="AS2110" s="92" t="s">
        <v>5537</v>
      </c>
      <c r="AT2110" s="98" t="s">
        <v>4861</v>
      </c>
      <c r="AV2110" s="17" t="s">
        <v>5537</v>
      </c>
      <c r="AW2110" s="7" t="s">
        <v>5537</v>
      </c>
      <c r="AX2110" s="6" t="s">
        <v>5537</v>
      </c>
      <c r="AY2110" s="7"/>
      <c r="AZ2110" s="3" t="s">
        <v>5537</v>
      </c>
      <c r="BA2110" s="18" t="s">
        <v>5537</v>
      </c>
      <c r="BB2110" s="18" t="s">
        <v>5537</v>
      </c>
      <c r="BC2110" s="18" t="s">
        <v>5537</v>
      </c>
      <c r="BD2110" s="18" t="s">
        <v>5537</v>
      </c>
      <c r="BE2110" s="18" t="s">
        <v>5537</v>
      </c>
      <c r="BF2110" s="18" t="s">
        <v>5537</v>
      </c>
      <c r="BG2110" s="18" t="s">
        <v>5537</v>
      </c>
      <c r="BH2110" s="18" t="s">
        <v>5537</v>
      </c>
      <c r="BI2110" s="18" t="s">
        <v>5537</v>
      </c>
      <c r="BJ2110" s="18" t="s">
        <v>5537</v>
      </c>
      <c r="BK2110" s="18" t="s">
        <v>5537</v>
      </c>
      <c r="BL2110" s="9" t="s">
        <v>5537</v>
      </c>
      <c r="BM2110" s="14" t="s">
        <v>5537</v>
      </c>
      <c r="BN2110" s="14" t="s">
        <v>5537</v>
      </c>
      <c r="BO2110" s="14" t="str">
        <f>_xlfn.XLOOKUP(B2110,'[4]cell downs 18042026 17h'!$B:$B,'[4]cell downs 18042026 17h'!$B:$B,"")</f>
        <v/>
      </c>
      <c r="BP2110" s="14" t="str">
        <f>_xlfn.XLOOKUP(B2110,'[5]Cells Huawei 19042026 15h'!$B:$B,'[5]Cells Huawei 19042026 15h'!$B:$B,"")</f>
        <v/>
      </c>
      <c r="BQ2110" s="9" t="str">
        <f>_xlfn.XLOOKUP(B2110,'[6]cells down 19042026 9H40'!$B:$B,'[6]cells down 19042026 9H40'!$B:$B,"")</f>
        <v/>
      </c>
      <c r="BR2110" s="9" t="s">
        <v>5537</v>
      </c>
      <c r="BS2110" s="9" t="s">
        <v>12</v>
      </c>
      <c r="BT2110" s="108"/>
    </row>
    <row r="2111" spans="1:72" s="9" customFormat="1" x14ac:dyDescent="0.35">
      <c r="A2111" s="1" t="s">
        <v>4777</v>
      </c>
      <c r="B2111" s="8" t="s">
        <v>4778</v>
      </c>
      <c r="C2111" s="3" t="str">
        <f>_xlfn.XLOOKUP(B2111,'[1]daily break down'!$D:$D,'[1]daily break down'!$E:$E,"")</f>
        <v>OUEST</v>
      </c>
      <c r="D2111" s="1" t="s">
        <v>21</v>
      </c>
      <c r="E2111" s="1" t="s">
        <v>122</v>
      </c>
      <c r="F2111" s="3" t="s">
        <v>102</v>
      </c>
      <c r="G2111" s="1" t="s">
        <v>4777</v>
      </c>
      <c r="H2111" s="32" t="str">
        <f>_xlfn.XLOOKUP(B2111,[2]CALCULATION!$B:$B,[2]CALCULATION!$H:$H,"")</f>
        <v>HUAWEI</v>
      </c>
      <c r="I2111" s="28">
        <v>0</v>
      </c>
      <c r="J2111" s="28">
        <v>0</v>
      </c>
      <c r="K2111" s="28">
        <v>0</v>
      </c>
      <c r="L2111" s="28">
        <v>0</v>
      </c>
      <c r="M2111" s="28">
        <v>0</v>
      </c>
      <c r="N2111" s="28">
        <v>0</v>
      </c>
      <c r="O2111" s="28">
        <v>0</v>
      </c>
      <c r="P2111" s="28">
        <v>0</v>
      </c>
      <c r="Q2111" s="28">
        <v>0</v>
      </c>
      <c r="R2111" s="28">
        <v>0</v>
      </c>
      <c r="S2111" s="93">
        <v>0</v>
      </c>
      <c r="T2111" s="93">
        <f>_xlfn.XLOOKUP(B2111,'[3]Nur des jours'!$B:$B,'[3]Nur des jours'!$U:$U,"")</f>
        <v>0</v>
      </c>
      <c r="U2111" s="93">
        <v>0</v>
      </c>
      <c r="V2111" s="93">
        <v>0</v>
      </c>
      <c r="W2111" s="93">
        <v>0</v>
      </c>
      <c r="X2111" s="93">
        <v>0</v>
      </c>
      <c r="Y2111" s="93">
        <v>0</v>
      </c>
      <c r="Z2111" s="93">
        <v>0</v>
      </c>
      <c r="AA2111" s="93">
        <v>0</v>
      </c>
      <c r="AB2111" s="93">
        <v>0</v>
      </c>
      <c r="AC2111" s="93"/>
      <c r="AD2111" s="93">
        <v>0</v>
      </c>
      <c r="AE2111" s="93">
        <v>0</v>
      </c>
      <c r="AF2111" s="93">
        <v>0</v>
      </c>
      <c r="AG2111" s="93"/>
      <c r="AH2111" s="93">
        <v>0</v>
      </c>
      <c r="AI2111" s="93">
        <v>0</v>
      </c>
      <c r="AJ2111" s="93">
        <v>0</v>
      </c>
      <c r="AK2111" s="93">
        <v>0</v>
      </c>
      <c r="AL2111" s="93">
        <v>0</v>
      </c>
      <c r="AM2111" s="49" t="s">
        <v>5559</v>
      </c>
      <c r="AN2111" s="49"/>
      <c r="AO2111" s="48" t="str" cm="1">
        <f t="array" ref="AO2111">IFERROR(_xlfn.IFS(
AQ2111="MPR ISSUE","PDH",
AQ2111="BSS Hardware Issue","BSS",
AQ2111="Sites strategiques, MLL, Pylone, etc.","ENVTECH",
AQ2111="AKTIVCO DEFAUT GE &amp; POWER Cabinet","AKTIVCO",
AQ2111="AKTIVCO Coupure ENEO &amp; Baisse de tension","AKTIVCO GRID ONLY",
AQ2111="Coupure ENEO &amp; Baisse de tension","IHS GRID ONLY",
AQ2111="Defaut GE &amp; POWER Cabinet","IHS",
AQ2111="Sharing","Partners",
AQ2111="Sites strategiques &amp; DataCenter","SST &amp; DC",
AQ2111="Exclu","Exclu",
AQ2111="SAT","SAT",
AQ2111="SPARE-ISSUE","SPARE-ISSUE",
AQ2111="Fiber CAmtel","TRANS_FO_CAMTEL",
AQ2111="Fiber AOF","Fiber AOF",
AQ2111="Projet OCM (HUAWEI)","TRAVAUX-HUAWEI",
AQ2111="Projet OCM (NOKIA)","TRAVAUX-NOKIA",
AQ2111="ACCESS-ISSUE","ACCESS-ISSUE",
AQ2111="Projet OCM (ZTE, NOKIA, autres projets)","TRAVAUX OCM",
AQ2111="No root CAuse","No root cause",
AQ2111="ODU HS","PDH",
AQ2111="IP &amp; VLAN","PDH",
AQ2111="Warehouse HUAWEI","SPARE-ISSUE",
AQ2111="SPARE-HS","SPARE-ISSUE",
AQ2111="Power Telco","BSS",AQ2111="no impacts","no impacts"
),"")</f>
        <v>No root cause</v>
      </c>
      <c r="AP2111" s="48" t="str" cm="1">
        <f t="array" ref="AP2111">IFERROR(_xlfn.IFS(
AQ2111="MPR ISSUE","TX ISSUE",
AQ2111="BSS Hardware Issue","RAN ISSUE",
AQ2111="Sites strategiques, MLL, Pylone, etc.","ENVTECH",
AQ2111="AKTIVCO DEFAUT GE &amp; POWER Cabinet","POWER ISSUE",
AQ2111="AKTIVCO Coupure ENEO &amp; Baisse de tension","POWER ISSUE",
AQ2111="Coupure ENEO &amp; Baisse de tension","POWER ISSUE",
AQ2111="Defaut GE &amp; POWER Cabinet","POWER ISSUE",
AQ2111="Sharing","POWER ISSUE",
AQ2111="Sites strategiques &amp; DataCenter","POWER ISSUE",
AQ2111="Exclu","Exclu",
AQ2111="SAT","TX ISSUE",
AQ2111="SPARE-ISSUE","SPARE-ISSUE",
AQ2111="Fiber CAmtel","TX ISSUE",
AQ2111="Fiber AOF","TX ISSUE",
AQ2111="Projet OCM (HUAWEI)","TRAVAUX-HUAWEI",
AQ2111="Projet OCM (NOKIA)","TRAVAUX -NOKIA",
AQ2111="ACCESS-ISSUE","ACCESS-ISSUE",
AQ2111="Projet OCM (ZTE, NOKIA, autres projets)","TRAVAUX OCM",
AQ2111="No root CAuse","No root cause",
AQ2111="ODU HS","TX ISSUE",
AQ2111="IP &amp; VLAN","TX ISSUE",
AQ2111="Warehouse HUAWEI","SPARE-ISSUE",
AQ2111="SPARE-HS","SPARE-ISSUE",
AQ2111="Power Telco","RAN ISSUE",AQ2111="no impacts","no impacts"
),"")</f>
        <v>No root cause</v>
      </c>
      <c r="AQ2111" s="67" t="s">
        <v>5344</v>
      </c>
      <c r="AR2111" s="48" t="str" cm="1">
        <f t="array" ref="AR2111">IFERROR(_xlfn.IFS(
AQ2111="MPR ISSUE","ACTIVE",
AQ2111="BSS Hardware Issue","ACTIVE",
AQ2111="Sites strategiques, MLL, Pylone, etc.","PASSIVE",
AQ2111="AKTIVCO DEFAUT GE &amp; POWER Cabinet","PASSIVE",
AQ2111="AKTIVCO Coupure ENEO &amp; Baisse de tension","PASSIVE",
AQ2111="Coupure ENEO &amp; Baisse de tension","PASSIVE",
AQ2111="Defaut GE &amp; POWER Cabinet","PASSIVE",
AQ2111="Sharing","PASSIVE",
AQ2111="Sites strategiques &amp; DataCenter","PASSIVE",
AQ2111="Exclu","Exclu",
AQ2111="SAT","ACTIVE",
AQ2111="SPARE-ISSUE","SPARE-ISSUE",
AQ2111="Fiber CAmtel","ACTIVE",
AQ2111="Fiber AOF","ACTIVE",
AQ2111="Projet OCM (HUAWEI)","PLANNED WORKS",
AQ2111="Projet OCM (NOKIA)","PLANNED WORKS",
AQ2111="ACCESS-ISSUE","ACCESS-ISSUE",
AQ2111="Projet OCM (ZTE, NOKIA, autres projets)","PLANNED WORKS",
AQ2111="No root CAuse","No root cause",
AQ2111="ODU HS","ACTIVE",
AQ2111="IP &amp; VLAN","ACTIVE",
AQ2111="Warehouse HUAWEI","SPARE-ISSUE",
AQ2111="SPARE-HS","SPARE-ISSUE",
AQ2111="Power Telco","ACTIVE", AQ2111="no impacts","no impacts"
),"")</f>
        <v>No root cause</v>
      </c>
      <c r="AS2111" s="92" t="s">
        <v>5537</v>
      </c>
      <c r="AT2111" s="98" t="s">
        <v>4778</v>
      </c>
      <c r="AV2111" s="17" t="s">
        <v>5537</v>
      </c>
      <c r="AW2111" s="7" t="s">
        <v>5537</v>
      </c>
      <c r="AX2111" s="6" t="s">
        <v>5537</v>
      </c>
      <c r="AY2111" s="7"/>
      <c r="AZ2111" s="3" t="s">
        <v>5537</v>
      </c>
      <c r="BA2111" s="18" t="s">
        <v>5537</v>
      </c>
      <c r="BB2111" s="18" t="s">
        <v>5537</v>
      </c>
      <c r="BC2111" s="18" t="s">
        <v>5537</v>
      </c>
      <c r="BD2111" s="18" t="s">
        <v>5537</v>
      </c>
      <c r="BE2111" s="18" t="s">
        <v>5537</v>
      </c>
      <c r="BF2111" s="18" t="s">
        <v>5537</v>
      </c>
      <c r="BG2111" s="18" t="s">
        <v>5537</v>
      </c>
      <c r="BH2111" s="18" t="s">
        <v>5537</v>
      </c>
      <c r="BI2111" s="18" t="s">
        <v>5537</v>
      </c>
      <c r="BJ2111" s="18" t="s">
        <v>5537</v>
      </c>
      <c r="BK2111" s="18" t="s">
        <v>5537</v>
      </c>
      <c r="BL2111" s="9" t="s">
        <v>5537</v>
      </c>
      <c r="BM2111" s="14" t="s">
        <v>5537</v>
      </c>
      <c r="BN2111" s="14" t="s">
        <v>5537</v>
      </c>
      <c r="BO2111" s="14" t="str">
        <f>_xlfn.XLOOKUP(B2111,'[4]cell downs 18042026 17h'!$B:$B,'[4]cell downs 18042026 17h'!$B:$B,"")</f>
        <v/>
      </c>
      <c r="BP2111" s="14" t="str">
        <f>_xlfn.XLOOKUP(B2111,'[5]Cells Huawei 19042026 15h'!$B:$B,'[5]Cells Huawei 19042026 15h'!$B:$B,"")</f>
        <v/>
      </c>
      <c r="BQ2111" s="9" t="str">
        <f>_xlfn.XLOOKUP(B2111,'[6]cells down 19042026 9H40'!$B:$B,'[6]cells down 19042026 9H40'!$B:$B,"")</f>
        <v/>
      </c>
      <c r="BR2111" s="9" t="s">
        <v>5537</v>
      </c>
      <c r="BS2111" s="9" t="s">
        <v>1129</v>
      </c>
      <c r="BT2111" s="108"/>
    </row>
    <row r="2112" spans="1:72" s="9" customFormat="1" x14ac:dyDescent="0.35">
      <c r="A2112" s="1" t="s">
        <v>4785</v>
      </c>
      <c r="B2112" s="8" t="s">
        <v>4786</v>
      </c>
      <c r="C2112" s="3" t="str">
        <f>_xlfn.XLOOKUP(B2112,'[1]daily break down'!$D:$D,'[1]daily break down'!$E:$E,"")</f>
        <v>CENTRE</v>
      </c>
      <c r="D2112" s="1" t="s">
        <v>11</v>
      </c>
      <c r="E2112" s="1" t="s">
        <v>12</v>
      </c>
      <c r="F2112" s="3" t="s">
        <v>37</v>
      </c>
      <c r="G2112" s="1" t="s">
        <v>4152</v>
      </c>
      <c r="H2112" s="34" t="str">
        <f>_xlfn.XLOOKUP(B2112,[2]CALCULATION!$B:$B,[2]CALCULATION!$H:$H,"")</f>
        <v>ZTE</v>
      </c>
      <c r="I2112" s="28">
        <v>0</v>
      </c>
      <c r="J2112" s="28">
        <v>0</v>
      </c>
      <c r="K2112" s="28">
        <v>0</v>
      </c>
      <c r="L2112" s="28">
        <v>0</v>
      </c>
      <c r="M2112" s="28">
        <v>0</v>
      </c>
      <c r="N2112" s="28">
        <v>0</v>
      </c>
      <c r="O2112" s="28">
        <v>0</v>
      </c>
      <c r="P2112" s="28">
        <v>0</v>
      </c>
      <c r="Q2112" s="28">
        <v>0</v>
      </c>
      <c r="R2112" s="28">
        <v>0</v>
      </c>
      <c r="S2112" s="93">
        <v>0</v>
      </c>
      <c r="T2112" s="93">
        <f>_xlfn.XLOOKUP(B2112,'[3]Nur des jours'!$B:$B,'[3]Nur des jours'!$U:$U,"")</f>
        <v>0</v>
      </c>
      <c r="U2112" s="93">
        <v>0</v>
      </c>
      <c r="V2112" s="93">
        <v>0</v>
      </c>
      <c r="W2112" s="93">
        <v>0</v>
      </c>
      <c r="X2112" s="93">
        <v>0</v>
      </c>
      <c r="Y2112" s="93">
        <v>0</v>
      </c>
      <c r="Z2112" s="93">
        <v>0</v>
      </c>
      <c r="AA2112" s="93">
        <v>0</v>
      </c>
      <c r="AB2112" s="93">
        <v>0</v>
      </c>
      <c r="AC2112" s="93"/>
      <c r="AD2112" s="93">
        <v>0</v>
      </c>
      <c r="AE2112" s="93">
        <v>0</v>
      </c>
      <c r="AF2112" s="93">
        <v>0</v>
      </c>
      <c r="AG2112" s="93"/>
      <c r="AH2112" s="93">
        <v>0</v>
      </c>
      <c r="AI2112" s="93">
        <v>0</v>
      </c>
      <c r="AJ2112" s="93">
        <v>0</v>
      </c>
      <c r="AK2112" s="93">
        <v>0</v>
      </c>
      <c r="AL2112" s="93">
        <v>0</v>
      </c>
      <c r="AM2112" s="49" t="s">
        <v>5559</v>
      </c>
      <c r="AN2112" s="49"/>
      <c r="AO2112" s="48" t="str" cm="1">
        <f t="array" ref="AO2112">IFERROR(_xlfn.IFS(
AQ2112="MPR ISSUE","PDH",
AQ2112="BSS Hardware Issue","BSS",
AQ2112="Sites strategiques, MLL, Pylone, etc.","ENVTECH",
AQ2112="AKTIVCO DEFAUT GE &amp; POWER Cabinet","AKTIVCO",
AQ2112="AKTIVCO Coupure ENEO &amp; Baisse de tension","AKTIVCO GRID ONLY",
AQ2112="Coupure ENEO &amp; Baisse de tension","IHS GRID ONLY",
AQ2112="Defaut GE &amp; POWER Cabinet","IHS",
AQ2112="Sharing","Partners",
AQ2112="Sites strategiques &amp; DataCenter","SST &amp; DC",
AQ2112="Exclu","Exclu",
AQ2112="SAT","SAT",
AQ2112="SPARE-ISSUE","SPARE-ISSUE",
AQ2112="Fiber CAmtel","TRANS_FO_CAMTEL",
AQ2112="Fiber AOF","Fiber AOF",
AQ2112="Projet OCM (HUAWEI)","TRAVAUX-HUAWEI",
AQ2112="Projet OCM (NOKIA)","TRAVAUX-NOKIA",
AQ2112="ACCESS-ISSUE","ACCESS-ISSUE",
AQ2112="Projet OCM (ZTE, NOKIA, autres projets)","TRAVAUX OCM",
AQ2112="No root CAuse","No root cause",
AQ2112="ODU HS","PDH",
AQ2112="IP &amp; VLAN","PDH",
AQ2112="Warehouse HUAWEI","SPARE-ISSUE",
AQ2112="SPARE-HS","SPARE-ISSUE",
AQ2112="Power Telco","BSS",AQ2112="no impacts","no impacts"
),"")</f>
        <v>No root cause</v>
      </c>
      <c r="AP2112" s="48" t="str" cm="1">
        <f t="array" ref="AP2112">IFERROR(_xlfn.IFS(
AQ2112="MPR ISSUE","TX ISSUE",
AQ2112="BSS Hardware Issue","RAN ISSUE",
AQ2112="Sites strategiques, MLL, Pylone, etc.","ENVTECH",
AQ2112="AKTIVCO DEFAUT GE &amp; POWER Cabinet","POWER ISSUE",
AQ2112="AKTIVCO Coupure ENEO &amp; Baisse de tension","POWER ISSUE",
AQ2112="Coupure ENEO &amp; Baisse de tension","POWER ISSUE",
AQ2112="Defaut GE &amp; POWER Cabinet","POWER ISSUE",
AQ2112="Sharing","POWER ISSUE",
AQ2112="Sites strategiques &amp; DataCenter","POWER ISSUE",
AQ2112="Exclu","Exclu",
AQ2112="SAT","TX ISSUE",
AQ2112="SPARE-ISSUE","SPARE-ISSUE",
AQ2112="Fiber CAmtel","TX ISSUE",
AQ2112="Fiber AOF","TX ISSUE",
AQ2112="Projet OCM (HUAWEI)","TRAVAUX-HUAWEI",
AQ2112="Projet OCM (NOKIA)","TRAVAUX -NOKIA",
AQ2112="ACCESS-ISSUE","ACCESS-ISSUE",
AQ2112="Projet OCM (ZTE, NOKIA, autres projets)","TRAVAUX OCM",
AQ2112="No root CAuse","No root cause",
AQ2112="ODU HS","TX ISSUE",
AQ2112="IP &amp; VLAN","TX ISSUE",
AQ2112="Warehouse HUAWEI","SPARE-ISSUE",
AQ2112="SPARE-HS","SPARE-ISSUE",
AQ2112="Power Telco","RAN ISSUE",AQ2112="no impacts","no impacts"
),"")</f>
        <v>No root cause</v>
      </c>
      <c r="AQ2112" s="126" t="s">
        <v>5344</v>
      </c>
      <c r="AR2112" s="48" t="str" cm="1">
        <f t="array" ref="AR2112">IFERROR(_xlfn.IFS(
AQ2112="MPR ISSUE","ACTIVE",
AQ2112="BSS Hardware Issue","ACTIVE",
AQ2112="Sites strategiques, MLL, Pylone, etc.","PASSIVE",
AQ2112="AKTIVCO DEFAUT GE &amp; POWER Cabinet","PASSIVE",
AQ2112="AKTIVCO Coupure ENEO &amp; Baisse de tension","PASSIVE",
AQ2112="Coupure ENEO &amp; Baisse de tension","PASSIVE",
AQ2112="Defaut GE &amp; POWER Cabinet","PASSIVE",
AQ2112="Sharing","PASSIVE",
AQ2112="Sites strategiques &amp; DataCenter","PASSIVE",
AQ2112="Exclu","Exclu",
AQ2112="SAT","ACTIVE",
AQ2112="SPARE-ISSUE","SPARE-ISSUE",
AQ2112="Fiber CAmtel","ACTIVE",
AQ2112="Fiber AOF","ACTIVE",
AQ2112="Projet OCM (HUAWEI)","PLANNED WORKS",
AQ2112="Projet OCM (NOKIA)","PLANNED WORKS",
AQ2112="ACCESS-ISSUE","ACCESS-ISSUE",
AQ2112="Projet OCM (ZTE, NOKIA, autres projets)","PLANNED WORKS",
AQ2112="No root CAuse","No root cause",
AQ2112="ODU HS","ACTIVE",
AQ2112="IP &amp; VLAN","ACTIVE",
AQ2112="Warehouse HUAWEI","SPARE-ISSUE",
AQ2112="SPARE-HS","SPARE-ISSUE",
AQ2112="Power Telco","ACTIVE", AQ2112="no impacts","no impacts"
),"")</f>
        <v>No root cause</v>
      </c>
      <c r="AS2112" s="92" t="s">
        <v>5537</v>
      </c>
      <c r="AT2112" s="98" t="s">
        <v>4786</v>
      </c>
      <c r="AU2112" s="96"/>
      <c r="AV2112" s="17" t="s">
        <v>5537</v>
      </c>
      <c r="AW2112" s="7" t="s">
        <v>5537</v>
      </c>
      <c r="AX2112" s="6" t="s">
        <v>5537</v>
      </c>
      <c r="AY2112" s="7"/>
      <c r="AZ2112" s="3" t="s">
        <v>5537</v>
      </c>
      <c r="BA2112" s="18" t="s">
        <v>5537</v>
      </c>
      <c r="BB2112" s="18" t="s">
        <v>5537</v>
      </c>
      <c r="BC2112" s="18" t="s">
        <v>5537</v>
      </c>
      <c r="BD2112" s="18" t="s">
        <v>5537</v>
      </c>
      <c r="BE2112" s="18" t="s">
        <v>5537</v>
      </c>
      <c r="BF2112" s="18" t="s">
        <v>5537</v>
      </c>
      <c r="BG2112" s="18" t="s">
        <v>5537</v>
      </c>
      <c r="BH2112" s="18" t="s">
        <v>5537</v>
      </c>
      <c r="BI2112" s="18" t="s">
        <v>5537</v>
      </c>
      <c r="BJ2112" s="18" t="s">
        <v>5537</v>
      </c>
      <c r="BK2112" s="18" t="s">
        <v>5537</v>
      </c>
      <c r="BL2112" s="9" t="s">
        <v>5537</v>
      </c>
      <c r="BM2112" s="14" t="s">
        <v>5537</v>
      </c>
      <c r="BN2112" s="14" t="s">
        <v>5537</v>
      </c>
      <c r="BO2112" s="14" t="str">
        <f>_xlfn.XLOOKUP(B2112,'[4]cell downs 18042026 17h'!$B:$B,'[4]cell downs 18042026 17h'!$B:$B,"")</f>
        <v/>
      </c>
      <c r="BP2112" s="14" t="str">
        <f>_xlfn.XLOOKUP(B2112,'[5]Cells Huawei 19042026 15h'!$B:$B,'[5]Cells Huawei 19042026 15h'!$B:$B,"")</f>
        <v/>
      </c>
      <c r="BQ2112" s="9" t="str">
        <f>_xlfn.XLOOKUP(B2112,'[6]cells down 19042026 9H40'!$B:$B,'[6]cells down 19042026 9H40'!$B:$B,"")</f>
        <v/>
      </c>
      <c r="BR2112" s="9" t="s">
        <v>4786</v>
      </c>
      <c r="BS2112" s="9" t="s">
        <v>12</v>
      </c>
      <c r="BT2112" s="108"/>
    </row>
    <row r="2113" spans="1:72" s="9" customFormat="1" x14ac:dyDescent="0.35">
      <c r="A2113" s="1" t="s">
        <v>4789</v>
      </c>
      <c r="B2113" s="1" t="s">
        <v>4790</v>
      </c>
      <c r="C2113" s="3" t="str">
        <f>_xlfn.XLOOKUP(B2113,'[1]daily break down'!$D:$D,'[1]daily break down'!$E:$E,"")</f>
        <v>CENTRE</v>
      </c>
      <c r="D2113" s="1" t="s">
        <v>11</v>
      </c>
      <c r="E2113" s="1" t="s">
        <v>12</v>
      </c>
      <c r="F2113" s="3" t="s">
        <v>37</v>
      </c>
      <c r="G2113" s="1" t="s">
        <v>4791</v>
      </c>
      <c r="H2113" s="34" t="str">
        <f>_xlfn.XLOOKUP(B2113,[2]CALCULATION!$B:$B,[2]CALCULATION!$H:$H,"")</f>
        <v>ZTE</v>
      </c>
      <c r="I2113" s="28">
        <v>0</v>
      </c>
      <c r="J2113" s="28">
        <v>0</v>
      </c>
      <c r="K2113" s="28">
        <v>0</v>
      </c>
      <c r="L2113" s="28">
        <v>0</v>
      </c>
      <c r="M2113" s="28">
        <v>0</v>
      </c>
      <c r="N2113" s="28">
        <v>0</v>
      </c>
      <c r="O2113" s="28">
        <v>0</v>
      </c>
      <c r="P2113" s="28">
        <v>0</v>
      </c>
      <c r="Q2113" s="28">
        <v>0</v>
      </c>
      <c r="R2113" s="28">
        <v>0</v>
      </c>
      <c r="S2113" s="93">
        <v>0</v>
      </c>
      <c r="T2113" s="93">
        <f>_xlfn.XLOOKUP(B2113,'[3]Nur des jours'!$B:$B,'[3]Nur des jours'!$U:$U,"")</f>
        <v>0</v>
      </c>
      <c r="U2113" s="93">
        <v>0</v>
      </c>
      <c r="V2113" s="93">
        <v>0</v>
      </c>
      <c r="W2113" s="93">
        <v>0</v>
      </c>
      <c r="X2113" s="93">
        <v>0</v>
      </c>
      <c r="Y2113" s="93">
        <v>0</v>
      </c>
      <c r="Z2113" s="93">
        <v>0</v>
      </c>
      <c r="AA2113" s="93">
        <v>0</v>
      </c>
      <c r="AB2113" s="93">
        <v>0</v>
      </c>
      <c r="AC2113" s="93"/>
      <c r="AD2113" s="93">
        <v>0</v>
      </c>
      <c r="AE2113" s="93">
        <v>0</v>
      </c>
      <c r="AF2113" s="93">
        <v>0</v>
      </c>
      <c r="AG2113" s="93"/>
      <c r="AH2113" s="93">
        <v>0</v>
      </c>
      <c r="AI2113" s="93">
        <v>0</v>
      </c>
      <c r="AJ2113" s="93">
        <v>0</v>
      </c>
      <c r="AK2113" s="93">
        <v>0</v>
      </c>
      <c r="AL2113" s="93">
        <v>0</v>
      </c>
      <c r="AM2113" s="49" t="s">
        <v>5559</v>
      </c>
      <c r="AN2113" s="49"/>
      <c r="AO2113" s="48" t="str" cm="1">
        <f t="array" ref="AO2113">IFERROR(_xlfn.IFS(
AQ2113="MPR ISSUE","PDH",
AQ2113="BSS Hardware Issue","BSS",
AQ2113="Sites strategiques, MLL, Pylone, etc.","ENVTECH",
AQ2113="AKTIVCO DEFAUT GE &amp; POWER Cabinet","AKTIVCO",
AQ2113="AKTIVCO Coupure ENEO &amp; Baisse de tension","AKTIVCO GRID ONLY",
AQ2113="Coupure ENEO &amp; Baisse de tension","IHS GRID ONLY",
AQ2113="Defaut GE &amp; POWER Cabinet","IHS",
AQ2113="Sharing","Partners",
AQ2113="Sites strategiques &amp; DataCenter","SST &amp; DC",
AQ2113="Exclu","Exclu",
AQ2113="SAT","SAT",
AQ2113="SPARE-ISSUE","SPARE-ISSUE",
AQ2113="Fiber CAmtel","TRANS_FO_CAMTEL",
AQ2113="Fiber AOF","Fiber AOF",
AQ2113="Projet OCM (HUAWEI)","TRAVAUX-HUAWEI",
AQ2113="Projet OCM (NOKIA)","TRAVAUX-NOKIA",
AQ2113="ACCESS-ISSUE","ACCESS-ISSUE",
AQ2113="Projet OCM (ZTE, NOKIA, autres projets)","TRAVAUX OCM",
AQ2113="No root CAuse","No root cause",
AQ2113="ODU HS","PDH",
AQ2113="IP &amp; VLAN","PDH",
AQ2113="Warehouse HUAWEI","SPARE-ISSUE",
AQ2113="SPARE-HS","SPARE-ISSUE",
AQ2113="Power Telco","BSS",AQ2113="no impacts","no impacts"
),"")</f>
        <v>No root cause</v>
      </c>
      <c r="AP2113" s="48" t="str" cm="1">
        <f t="array" ref="AP2113">IFERROR(_xlfn.IFS(
AQ2113="MPR ISSUE","TX ISSUE",
AQ2113="BSS Hardware Issue","RAN ISSUE",
AQ2113="Sites strategiques, MLL, Pylone, etc.","ENVTECH",
AQ2113="AKTIVCO DEFAUT GE &amp; POWER Cabinet","POWER ISSUE",
AQ2113="AKTIVCO Coupure ENEO &amp; Baisse de tension","POWER ISSUE",
AQ2113="Coupure ENEO &amp; Baisse de tension","POWER ISSUE",
AQ2113="Defaut GE &amp; POWER Cabinet","POWER ISSUE",
AQ2113="Sharing","POWER ISSUE",
AQ2113="Sites strategiques &amp; DataCenter","POWER ISSUE",
AQ2113="Exclu","Exclu",
AQ2113="SAT","TX ISSUE",
AQ2113="SPARE-ISSUE","SPARE-ISSUE",
AQ2113="Fiber CAmtel","TX ISSUE",
AQ2113="Fiber AOF","TX ISSUE",
AQ2113="Projet OCM (HUAWEI)","TRAVAUX-HUAWEI",
AQ2113="Projet OCM (NOKIA)","TRAVAUX -NOKIA",
AQ2113="ACCESS-ISSUE","ACCESS-ISSUE",
AQ2113="Projet OCM (ZTE, NOKIA, autres projets)","TRAVAUX OCM",
AQ2113="No root CAuse","No root cause",
AQ2113="ODU HS","TX ISSUE",
AQ2113="IP &amp; VLAN","TX ISSUE",
AQ2113="Warehouse HUAWEI","SPARE-ISSUE",
AQ2113="SPARE-HS","SPARE-ISSUE",
AQ2113="Power Telco","RAN ISSUE",AQ2113="no impacts","no impacts"
),"")</f>
        <v>No root cause</v>
      </c>
      <c r="AQ2113" s="126" t="s">
        <v>5344</v>
      </c>
      <c r="AR2113" s="48" t="str" cm="1">
        <f t="array" ref="AR2113">IFERROR(_xlfn.IFS(
AQ2113="MPR ISSUE","ACTIVE",
AQ2113="BSS Hardware Issue","ACTIVE",
AQ2113="Sites strategiques, MLL, Pylone, etc.","PASSIVE",
AQ2113="AKTIVCO DEFAUT GE &amp; POWER Cabinet","PASSIVE",
AQ2113="AKTIVCO Coupure ENEO &amp; Baisse de tension","PASSIVE",
AQ2113="Coupure ENEO &amp; Baisse de tension","PASSIVE",
AQ2113="Defaut GE &amp; POWER Cabinet","PASSIVE",
AQ2113="Sharing","PASSIVE",
AQ2113="Sites strategiques &amp; DataCenter","PASSIVE",
AQ2113="Exclu","Exclu",
AQ2113="SAT","ACTIVE",
AQ2113="SPARE-ISSUE","SPARE-ISSUE",
AQ2113="Fiber CAmtel","ACTIVE",
AQ2113="Fiber AOF","ACTIVE",
AQ2113="Projet OCM (HUAWEI)","PLANNED WORKS",
AQ2113="Projet OCM (NOKIA)","PLANNED WORKS",
AQ2113="ACCESS-ISSUE","ACCESS-ISSUE",
AQ2113="Projet OCM (ZTE, NOKIA, autres projets)","PLANNED WORKS",
AQ2113="No root CAuse","No root cause",
AQ2113="ODU HS","ACTIVE",
AQ2113="IP &amp; VLAN","ACTIVE",
AQ2113="Warehouse HUAWEI","SPARE-ISSUE",
AQ2113="SPARE-HS","SPARE-ISSUE",
AQ2113="Power Telco","ACTIVE", AQ2113="no impacts","no impacts"
),"")</f>
        <v>No root cause</v>
      </c>
      <c r="AS2113" s="92" t="s">
        <v>5537</v>
      </c>
      <c r="AT2113" s="98" t="s">
        <v>4790</v>
      </c>
      <c r="AU2113" s="96"/>
      <c r="AV2113" s="17" t="s">
        <v>5537</v>
      </c>
      <c r="AW2113" s="7" t="s">
        <v>5537</v>
      </c>
      <c r="AX2113" s="6" t="s">
        <v>5537</v>
      </c>
      <c r="AY2113" s="7"/>
      <c r="AZ2113" s="3" t="s">
        <v>5537</v>
      </c>
      <c r="BA2113" s="18" t="s">
        <v>5537</v>
      </c>
      <c r="BB2113" s="18" t="s">
        <v>5537</v>
      </c>
      <c r="BC2113" s="18" t="s">
        <v>5537</v>
      </c>
      <c r="BD2113" s="18" t="s">
        <v>5537</v>
      </c>
      <c r="BE2113" s="18" t="s">
        <v>5537</v>
      </c>
      <c r="BF2113" s="18" t="s">
        <v>5537</v>
      </c>
      <c r="BG2113" s="18" t="s">
        <v>5537</v>
      </c>
      <c r="BH2113" s="18" t="s">
        <v>5537</v>
      </c>
      <c r="BI2113" s="18" t="s">
        <v>5537</v>
      </c>
      <c r="BJ2113" s="18" t="s">
        <v>5537</v>
      </c>
      <c r="BK2113" s="18" t="s">
        <v>5537</v>
      </c>
      <c r="BL2113" s="9" t="s">
        <v>5537</v>
      </c>
      <c r="BM2113" s="14" t="s">
        <v>5537</v>
      </c>
      <c r="BN2113" s="14" t="s">
        <v>5537</v>
      </c>
      <c r="BO2113" s="14" t="str">
        <f>_xlfn.XLOOKUP(B2113,'[4]cell downs 18042026 17h'!$B:$B,'[4]cell downs 18042026 17h'!$B:$B,"")</f>
        <v/>
      </c>
      <c r="BP2113" s="14" t="str">
        <f>_xlfn.XLOOKUP(B2113,'[5]Cells Huawei 19042026 15h'!$B:$B,'[5]Cells Huawei 19042026 15h'!$B:$B,"")</f>
        <v/>
      </c>
      <c r="BQ2113" s="9" t="str">
        <f>_xlfn.XLOOKUP(B2113,'[6]cells down 19042026 9H40'!$B:$B,'[6]cells down 19042026 9H40'!$B:$B,"")</f>
        <v/>
      </c>
      <c r="BR2113" s="9" t="s">
        <v>4790</v>
      </c>
      <c r="BS2113" s="9" t="s">
        <v>12</v>
      </c>
      <c r="BT2113" s="108"/>
    </row>
    <row r="2114" spans="1:72" s="9" customFormat="1" x14ac:dyDescent="0.35">
      <c r="A2114" s="2" t="s">
        <v>4795</v>
      </c>
      <c r="B2114" s="8" t="s">
        <v>4796</v>
      </c>
      <c r="C2114" s="3" t="str">
        <f>_xlfn.XLOOKUP(B2114,'[1]daily break down'!$D:$D,'[1]daily break down'!$E:$E,"")</f>
        <v>CENTRE</v>
      </c>
      <c r="D2114" s="1" t="s">
        <v>11</v>
      </c>
      <c r="E2114" s="1" t="s">
        <v>66</v>
      </c>
      <c r="F2114" s="3" t="s">
        <v>37</v>
      </c>
      <c r="G2114" s="1" t="s">
        <v>4797</v>
      </c>
      <c r="H2114" s="34" t="str">
        <f>_xlfn.XLOOKUP(B2114,[2]CALCULATION!$B:$B,[2]CALCULATION!$H:$H,"")</f>
        <v>ZTE</v>
      </c>
      <c r="I2114" s="28">
        <v>0</v>
      </c>
      <c r="J2114" s="28">
        <v>0</v>
      </c>
      <c r="K2114" s="28">
        <v>0</v>
      </c>
      <c r="L2114" s="28">
        <v>0</v>
      </c>
      <c r="M2114" s="28">
        <v>0</v>
      </c>
      <c r="N2114" s="28">
        <v>0</v>
      </c>
      <c r="O2114" s="28">
        <v>0</v>
      </c>
      <c r="P2114" s="28">
        <v>0</v>
      </c>
      <c r="Q2114" s="28">
        <v>0</v>
      </c>
      <c r="R2114" s="28">
        <v>0</v>
      </c>
      <c r="S2114" s="93">
        <v>0</v>
      </c>
      <c r="T2114" s="93">
        <f>_xlfn.XLOOKUP(B2114,'[3]Nur des jours'!$B:$B,'[3]Nur des jours'!$U:$U,"")</f>
        <v>0</v>
      </c>
      <c r="U2114" s="93">
        <v>0</v>
      </c>
      <c r="V2114" s="93">
        <v>0</v>
      </c>
      <c r="W2114" s="93">
        <v>0</v>
      </c>
      <c r="X2114" s="93">
        <v>0</v>
      </c>
      <c r="Y2114" s="93">
        <v>0</v>
      </c>
      <c r="Z2114" s="93">
        <v>0</v>
      </c>
      <c r="AA2114" s="93">
        <v>0</v>
      </c>
      <c r="AB2114" s="93">
        <v>0</v>
      </c>
      <c r="AC2114" s="93"/>
      <c r="AD2114" s="93">
        <v>0</v>
      </c>
      <c r="AE2114" s="93">
        <v>0</v>
      </c>
      <c r="AF2114" s="93">
        <v>0</v>
      </c>
      <c r="AG2114" s="93"/>
      <c r="AH2114" s="93">
        <v>0</v>
      </c>
      <c r="AI2114" s="93">
        <v>0</v>
      </c>
      <c r="AJ2114" s="93">
        <v>0</v>
      </c>
      <c r="AK2114" s="93">
        <v>0</v>
      </c>
      <c r="AL2114" s="93">
        <v>0</v>
      </c>
      <c r="AM2114" s="49" t="s">
        <v>5559</v>
      </c>
      <c r="AN2114" s="49"/>
      <c r="AO2114" s="48" t="str" cm="1">
        <f t="array" ref="AO2114">IFERROR(_xlfn.IFS(
AQ2114="MPR ISSUE","PDH",
AQ2114="BSS Hardware Issue","BSS",
AQ2114="Sites strategiques, MLL, Pylone, etc.","ENVTECH",
AQ2114="AKTIVCO DEFAUT GE &amp; POWER Cabinet","AKTIVCO",
AQ2114="AKTIVCO Coupure ENEO &amp; Baisse de tension","AKTIVCO GRID ONLY",
AQ2114="Coupure ENEO &amp; Baisse de tension","IHS GRID ONLY",
AQ2114="Defaut GE &amp; POWER Cabinet","IHS",
AQ2114="Sharing","Partners",
AQ2114="Sites strategiques &amp; DataCenter","SST &amp; DC",
AQ2114="Exclu","Exclu",
AQ2114="SAT","SAT",
AQ2114="SPARE-ISSUE","SPARE-ISSUE",
AQ2114="Fiber CAmtel","TRANS_FO_CAMTEL",
AQ2114="Fiber AOF","Fiber AOF",
AQ2114="Projet OCM (HUAWEI)","TRAVAUX-HUAWEI",
AQ2114="Projet OCM (NOKIA)","TRAVAUX-NOKIA",
AQ2114="ACCESS-ISSUE","ACCESS-ISSUE",
AQ2114="Projet OCM (ZTE, NOKIA, autres projets)","TRAVAUX OCM",
AQ2114="No root CAuse","No root cause",
AQ2114="ODU HS","PDH",
AQ2114="IP &amp; VLAN","PDH",
AQ2114="Warehouse HUAWEI","SPARE-ISSUE",
AQ2114="SPARE-HS","SPARE-ISSUE",
AQ2114="Power Telco","BSS",AQ2114="no impacts","no impacts"
),"")</f>
        <v>No root cause</v>
      </c>
      <c r="AP2114" s="48" t="str" cm="1">
        <f t="array" ref="AP2114">IFERROR(_xlfn.IFS(
AQ2114="MPR ISSUE","TX ISSUE",
AQ2114="BSS Hardware Issue","RAN ISSUE",
AQ2114="Sites strategiques, MLL, Pylone, etc.","ENVTECH",
AQ2114="AKTIVCO DEFAUT GE &amp; POWER Cabinet","POWER ISSUE",
AQ2114="AKTIVCO Coupure ENEO &amp; Baisse de tension","POWER ISSUE",
AQ2114="Coupure ENEO &amp; Baisse de tension","POWER ISSUE",
AQ2114="Defaut GE &amp; POWER Cabinet","POWER ISSUE",
AQ2114="Sharing","POWER ISSUE",
AQ2114="Sites strategiques &amp; DataCenter","POWER ISSUE",
AQ2114="Exclu","Exclu",
AQ2114="SAT","TX ISSUE",
AQ2114="SPARE-ISSUE","SPARE-ISSUE",
AQ2114="Fiber CAmtel","TX ISSUE",
AQ2114="Fiber AOF","TX ISSUE",
AQ2114="Projet OCM (HUAWEI)","TRAVAUX-HUAWEI",
AQ2114="Projet OCM (NOKIA)","TRAVAUX -NOKIA",
AQ2114="ACCESS-ISSUE","ACCESS-ISSUE",
AQ2114="Projet OCM (ZTE, NOKIA, autres projets)","TRAVAUX OCM",
AQ2114="No root CAuse","No root cause",
AQ2114="ODU HS","TX ISSUE",
AQ2114="IP &amp; VLAN","TX ISSUE",
AQ2114="Warehouse HUAWEI","SPARE-ISSUE",
AQ2114="SPARE-HS","SPARE-ISSUE",
AQ2114="Power Telco","RAN ISSUE",AQ2114="no impacts","no impacts"
),"")</f>
        <v>No root cause</v>
      </c>
      <c r="AQ2114" s="126" t="s">
        <v>5344</v>
      </c>
      <c r="AR2114" s="48" t="str" cm="1">
        <f t="array" ref="AR2114">IFERROR(_xlfn.IFS(
AQ2114="MPR ISSUE","ACTIVE",
AQ2114="BSS Hardware Issue","ACTIVE",
AQ2114="Sites strategiques, MLL, Pylone, etc.","PASSIVE",
AQ2114="AKTIVCO DEFAUT GE &amp; POWER Cabinet","PASSIVE",
AQ2114="AKTIVCO Coupure ENEO &amp; Baisse de tension","PASSIVE",
AQ2114="Coupure ENEO &amp; Baisse de tension","PASSIVE",
AQ2114="Defaut GE &amp; POWER Cabinet","PASSIVE",
AQ2114="Sharing","PASSIVE",
AQ2114="Sites strategiques &amp; DataCenter","PASSIVE",
AQ2114="Exclu","Exclu",
AQ2114="SAT","ACTIVE",
AQ2114="SPARE-ISSUE","SPARE-ISSUE",
AQ2114="Fiber CAmtel","ACTIVE",
AQ2114="Fiber AOF","ACTIVE",
AQ2114="Projet OCM (HUAWEI)","PLANNED WORKS",
AQ2114="Projet OCM (NOKIA)","PLANNED WORKS",
AQ2114="ACCESS-ISSUE","ACCESS-ISSUE",
AQ2114="Projet OCM (ZTE, NOKIA, autres projets)","PLANNED WORKS",
AQ2114="No root CAuse","No root cause",
AQ2114="ODU HS","ACTIVE",
AQ2114="IP &amp; VLAN","ACTIVE",
AQ2114="Warehouse HUAWEI","SPARE-ISSUE",
AQ2114="SPARE-HS","SPARE-ISSUE",
AQ2114="Power Telco","ACTIVE", AQ2114="no impacts","no impacts"
),"")</f>
        <v>No root cause</v>
      </c>
      <c r="AS2114" s="92" t="s">
        <v>5537</v>
      </c>
      <c r="AT2114" s="98" t="s">
        <v>4796</v>
      </c>
      <c r="AV2114" s="17" t="s">
        <v>5537</v>
      </c>
      <c r="AW2114" s="7" t="s">
        <v>5537</v>
      </c>
      <c r="AX2114" s="6" t="s">
        <v>5537</v>
      </c>
      <c r="AY2114" s="7"/>
      <c r="AZ2114" s="3" t="s">
        <v>5537</v>
      </c>
      <c r="BA2114" s="18" t="s">
        <v>5537</v>
      </c>
      <c r="BB2114" s="18" t="s">
        <v>5537</v>
      </c>
      <c r="BC2114" s="18" t="s">
        <v>5537</v>
      </c>
      <c r="BD2114" s="18" t="s">
        <v>5537</v>
      </c>
      <c r="BE2114" s="18" t="s">
        <v>5537</v>
      </c>
      <c r="BF2114" s="18" t="s">
        <v>5537</v>
      </c>
      <c r="BG2114" s="18" t="s">
        <v>5537</v>
      </c>
      <c r="BH2114" s="18" t="s">
        <v>5537</v>
      </c>
      <c r="BI2114" s="18" t="s">
        <v>5537</v>
      </c>
      <c r="BJ2114" s="18" t="s">
        <v>5537</v>
      </c>
      <c r="BK2114" s="18" t="s">
        <v>5537</v>
      </c>
      <c r="BL2114" s="9" t="s">
        <v>5537</v>
      </c>
      <c r="BM2114" s="14" t="s">
        <v>5537</v>
      </c>
      <c r="BN2114" s="14" t="s">
        <v>5537</v>
      </c>
      <c r="BO2114" s="14" t="str">
        <f>_xlfn.XLOOKUP(B2114,'[4]cell downs 18042026 17h'!$B:$B,'[4]cell downs 18042026 17h'!$B:$B,"")</f>
        <v/>
      </c>
      <c r="BP2114" s="14" t="str">
        <f>_xlfn.XLOOKUP(B2114,'[5]Cells Huawei 19042026 15h'!$B:$B,'[5]Cells Huawei 19042026 15h'!$B:$B,"")</f>
        <v/>
      </c>
      <c r="BQ2114" s="9" t="str">
        <f>_xlfn.XLOOKUP(B2114,'[6]cells down 19042026 9H40'!$B:$B,'[6]cells down 19042026 9H40'!$B:$B,"")</f>
        <v/>
      </c>
      <c r="BR2114" s="9" t="s">
        <v>4796</v>
      </c>
      <c r="BS2114" s="9" t="s">
        <v>12</v>
      </c>
      <c r="BT2114" s="108"/>
    </row>
    <row r="2115" spans="1:72" s="9" customFormat="1" x14ac:dyDescent="0.35">
      <c r="A2115" s="1" t="s">
        <v>4819</v>
      </c>
      <c r="B2115" s="8" t="s">
        <v>4820</v>
      </c>
      <c r="C2115" s="3" t="str">
        <f>_xlfn.XLOOKUP(B2115,'[1]daily break down'!$D:$D,'[1]daily break down'!$E:$E,"")</f>
        <v>OUEST</v>
      </c>
      <c r="D2115" s="1" t="s">
        <v>11</v>
      </c>
      <c r="E2115" s="1" t="s">
        <v>96</v>
      </c>
      <c r="F2115" s="3" t="s">
        <v>102</v>
      </c>
      <c r="G2115" s="1" t="s">
        <v>4819</v>
      </c>
      <c r="H2115" s="32" t="str">
        <f>_xlfn.XLOOKUP(B2115,[2]CALCULATION!$B:$B,[2]CALCULATION!$H:$H,"")</f>
        <v>HUAWEI</v>
      </c>
      <c r="I2115" s="28">
        <v>0</v>
      </c>
      <c r="J2115" s="28">
        <v>0</v>
      </c>
      <c r="K2115" s="28">
        <v>0</v>
      </c>
      <c r="L2115" s="28">
        <v>0</v>
      </c>
      <c r="M2115" s="28">
        <v>0</v>
      </c>
      <c r="N2115" s="28">
        <v>0</v>
      </c>
      <c r="O2115" s="28">
        <v>0</v>
      </c>
      <c r="P2115" s="28">
        <v>0</v>
      </c>
      <c r="Q2115" s="28">
        <v>0</v>
      </c>
      <c r="R2115" s="28">
        <v>0</v>
      </c>
      <c r="S2115" s="93">
        <v>0</v>
      </c>
      <c r="T2115" s="93">
        <f>_xlfn.XLOOKUP(B2115,'[3]Nur des jours'!$B:$B,'[3]Nur des jours'!$U:$U,"")</f>
        <v>0</v>
      </c>
      <c r="U2115" s="93">
        <v>0</v>
      </c>
      <c r="V2115" s="93">
        <v>0</v>
      </c>
      <c r="W2115" s="93">
        <v>0</v>
      </c>
      <c r="X2115" s="93">
        <v>0</v>
      </c>
      <c r="Y2115" s="93">
        <v>0</v>
      </c>
      <c r="Z2115" s="93">
        <v>0</v>
      </c>
      <c r="AA2115" s="93">
        <v>0</v>
      </c>
      <c r="AB2115" s="93">
        <v>0</v>
      </c>
      <c r="AC2115" s="93"/>
      <c r="AD2115" s="93">
        <v>0</v>
      </c>
      <c r="AE2115" s="93">
        <v>0</v>
      </c>
      <c r="AF2115" s="93">
        <v>0</v>
      </c>
      <c r="AG2115" s="93"/>
      <c r="AH2115" s="93">
        <v>0</v>
      </c>
      <c r="AI2115" s="93">
        <v>0</v>
      </c>
      <c r="AJ2115" s="93">
        <v>0</v>
      </c>
      <c r="AK2115" s="93">
        <v>0</v>
      </c>
      <c r="AL2115" s="93">
        <v>0</v>
      </c>
      <c r="AM2115" s="49" t="s">
        <v>5559</v>
      </c>
      <c r="AN2115" s="49"/>
      <c r="AO2115" s="48" t="str" cm="1">
        <f t="array" ref="AO2115">IFERROR(_xlfn.IFS(
AQ2115="MPR ISSUE","PDH",
AQ2115="BSS Hardware Issue","BSS",
AQ2115="Sites strategiques, MLL, Pylone, etc.","ENVTECH",
AQ2115="AKTIVCO DEFAUT GE &amp; POWER Cabinet","AKTIVCO",
AQ2115="AKTIVCO Coupure ENEO &amp; Baisse de tension","AKTIVCO GRID ONLY",
AQ2115="Coupure ENEO &amp; Baisse de tension","IHS GRID ONLY",
AQ2115="Defaut GE &amp; POWER Cabinet","IHS",
AQ2115="Sharing","Partners",
AQ2115="Sites strategiques &amp; DataCenter","SST &amp; DC",
AQ2115="Exclu","Exclu",
AQ2115="SAT","SAT",
AQ2115="SPARE-ISSUE","SPARE-ISSUE",
AQ2115="Fiber CAmtel","TRANS_FO_CAMTEL",
AQ2115="Fiber AOF","Fiber AOF",
AQ2115="Projet OCM (HUAWEI)","TRAVAUX-HUAWEI",
AQ2115="Projet OCM (NOKIA)","TRAVAUX-NOKIA",
AQ2115="ACCESS-ISSUE","ACCESS-ISSUE",
AQ2115="Projet OCM (ZTE, NOKIA, autres projets)","TRAVAUX OCM",
AQ2115="No root CAuse","No root cause",
AQ2115="ODU HS","PDH",
AQ2115="IP &amp; VLAN","PDH",
AQ2115="Warehouse HUAWEI","SPARE-ISSUE",
AQ2115="SPARE-HS","SPARE-ISSUE",
AQ2115="Power Telco","BSS",AQ2115="no impacts","no impacts"
),"")</f>
        <v>No root cause</v>
      </c>
      <c r="AP2115" s="48" t="str" cm="1">
        <f t="array" ref="AP2115">IFERROR(_xlfn.IFS(
AQ2115="MPR ISSUE","TX ISSUE",
AQ2115="BSS Hardware Issue","RAN ISSUE",
AQ2115="Sites strategiques, MLL, Pylone, etc.","ENVTECH",
AQ2115="AKTIVCO DEFAUT GE &amp; POWER Cabinet","POWER ISSUE",
AQ2115="AKTIVCO Coupure ENEO &amp; Baisse de tension","POWER ISSUE",
AQ2115="Coupure ENEO &amp; Baisse de tension","POWER ISSUE",
AQ2115="Defaut GE &amp; POWER Cabinet","POWER ISSUE",
AQ2115="Sharing","POWER ISSUE",
AQ2115="Sites strategiques &amp; DataCenter","POWER ISSUE",
AQ2115="Exclu","Exclu",
AQ2115="SAT","TX ISSUE",
AQ2115="SPARE-ISSUE","SPARE-ISSUE",
AQ2115="Fiber CAmtel","TX ISSUE",
AQ2115="Fiber AOF","TX ISSUE",
AQ2115="Projet OCM (HUAWEI)","TRAVAUX-HUAWEI",
AQ2115="Projet OCM (NOKIA)","TRAVAUX -NOKIA",
AQ2115="ACCESS-ISSUE","ACCESS-ISSUE",
AQ2115="Projet OCM (ZTE, NOKIA, autres projets)","TRAVAUX OCM",
AQ2115="No root CAuse","No root cause",
AQ2115="ODU HS","TX ISSUE",
AQ2115="IP &amp; VLAN","TX ISSUE",
AQ2115="Warehouse HUAWEI","SPARE-ISSUE",
AQ2115="SPARE-HS","SPARE-ISSUE",
AQ2115="Power Telco","RAN ISSUE",AQ2115="no impacts","no impacts"
),"")</f>
        <v>No root cause</v>
      </c>
      <c r="AQ2115" s="126" t="s">
        <v>5344</v>
      </c>
      <c r="AR2115" s="48" t="str" cm="1">
        <f t="array" ref="AR2115">IFERROR(_xlfn.IFS(
AQ2115="MPR ISSUE","ACTIVE",
AQ2115="BSS Hardware Issue","ACTIVE",
AQ2115="Sites strategiques, MLL, Pylone, etc.","PASSIVE",
AQ2115="AKTIVCO DEFAUT GE &amp; POWER Cabinet","PASSIVE",
AQ2115="AKTIVCO Coupure ENEO &amp; Baisse de tension","PASSIVE",
AQ2115="Coupure ENEO &amp; Baisse de tension","PASSIVE",
AQ2115="Defaut GE &amp; POWER Cabinet","PASSIVE",
AQ2115="Sharing","PASSIVE",
AQ2115="Sites strategiques &amp; DataCenter","PASSIVE",
AQ2115="Exclu","Exclu",
AQ2115="SAT","ACTIVE",
AQ2115="SPARE-ISSUE","SPARE-ISSUE",
AQ2115="Fiber CAmtel","ACTIVE",
AQ2115="Fiber AOF","ACTIVE",
AQ2115="Projet OCM (HUAWEI)","PLANNED WORKS",
AQ2115="Projet OCM (NOKIA)","PLANNED WORKS",
AQ2115="ACCESS-ISSUE","ACCESS-ISSUE",
AQ2115="Projet OCM (ZTE, NOKIA, autres projets)","PLANNED WORKS",
AQ2115="No root CAuse","No root cause",
AQ2115="ODU HS","ACTIVE",
AQ2115="IP &amp; VLAN","ACTIVE",
AQ2115="Warehouse HUAWEI","SPARE-ISSUE",
AQ2115="SPARE-HS","SPARE-ISSUE",
AQ2115="Power Telco","ACTIVE", AQ2115="no impacts","no impacts"
),"")</f>
        <v>No root cause</v>
      </c>
      <c r="AS2115" s="92" t="s">
        <v>5537</v>
      </c>
      <c r="AT2115" s="98" t="s">
        <v>4820</v>
      </c>
      <c r="AV2115" s="17" t="s">
        <v>5537</v>
      </c>
      <c r="AW2115" s="7" t="s">
        <v>5537</v>
      </c>
      <c r="AX2115" s="6" t="s">
        <v>5537</v>
      </c>
      <c r="AY2115" s="7"/>
      <c r="AZ2115" s="3" t="s">
        <v>5537</v>
      </c>
      <c r="BA2115" s="18" t="s">
        <v>5537</v>
      </c>
      <c r="BB2115" s="18" t="s">
        <v>5537</v>
      </c>
      <c r="BC2115" s="18" t="s">
        <v>5537</v>
      </c>
      <c r="BD2115" s="18" t="s">
        <v>5537</v>
      </c>
      <c r="BE2115" s="18" t="s">
        <v>5537</v>
      </c>
      <c r="BF2115" s="18" t="s">
        <v>5537</v>
      </c>
      <c r="BG2115" s="18" t="s">
        <v>5537</v>
      </c>
      <c r="BH2115" s="18" t="s">
        <v>5537</v>
      </c>
      <c r="BI2115" s="18" t="s">
        <v>5537</v>
      </c>
      <c r="BJ2115" s="18" t="s">
        <v>5537</v>
      </c>
      <c r="BK2115" s="18" t="s">
        <v>5537</v>
      </c>
      <c r="BL2115" s="9" t="s">
        <v>5537</v>
      </c>
      <c r="BM2115" s="14" t="s">
        <v>5537</v>
      </c>
      <c r="BN2115" s="14" t="s">
        <v>5537</v>
      </c>
      <c r="BO2115" s="14" t="str">
        <f>_xlfn.XLOOKUP(B2115,'[4]cell downs 18042026 17h'!$B:$B,'[4]cell downs 18042026 17h'!$B:$B,"")</f>
        <v/>
      </c>
      <c r="BP2115" s="14" t="str">
        <f>_xlfn.XLOOKUP(B2115,'[5]Cells Huawei 19042026 15h'!$B:$B,'[5]Cells Huawei 19042026 15h'!$B:$B,"")</f>
        <v/>
      </c>
      <c r="BQ2115" s="9" t="str">
        <f>_xlfn.XLOOKUP(B2115,'[6]cells down 19042026 9H40'!$B:$B,'[6]cells down 19042026 9H40'!$B:$B,"")</f>
        <v/>
      </c>
      <c r="BR2115" s="9" t="s">
        <v>4820</v>
      </c>
      <c r="BS2115" s="9" t="s">
        <v>5459</v>
      </c>
      <c r="BT2115" s="108"/>
    </row>
    <row r="2116" spans="1:72" s="9" customFormat="1" x14ac:dyDescent="0.35">
      <c r="A2116" s="1" t="s">
        <v>4821</v>
      </c>
      <c r="B2116" s="8" t="s">
        <v>4822</v>
      </c>
      <c r="C2116" s="3" t="str">
        <f>_xlfn.XLOOKUP(B2116,'[1]daily break down'!$D:$D,'[1]daily break down'!$E:$E,"")</f>
        <v>OUEST</v>
      </c>
      <c r="D2116" s="1" t="s">
        <v>11</v>
      </c>
      <c r="E2116" s="1" t="s">
        <v>12</v>
      </c>
      <c r="F2116" s="3" t="s">
        <v>102</v>
      </c>
      <c r="G2116" s="1" t="s">
        <v>4821</v>
      </c>
      <c r="H2116" s="32" t="str">
        <f>_xlfn.XLOOKUP(B2116,[2]CALCULATION!$B:$B,[2]CALCULATION!$H:$H,"")</f>
        <v>HUAWEI</v>
      </c>
      <c r="I2116" s="28">
        <v>0</v>
      </c>
      <c r="J2116" s="28">
        <v>0</v>
      </c>
      <c r="K2116" s="28">
        <v>0</v>
      </c>
      <c r="L2116" s="28">
        <v>0</v>
      </c>
      <c r="M2116" s="28">
        <v>0</v>
      </c>
      <c r="N2116" s="28">
        <v>0</v>
      </c>
      <c r="O2116" s="28">
        <v>0</v>
      </c>
      <c r="P2116" s="28">
        <v>0</v>
      </c>
      <c r="Q2116" s="28">
        <v>0</v>
      </c>
      <c r="R2116" s="28">
        <v>0</v>
      </c>
      <c r="S2116" s="93">
        <v>0</v>
      </c>
      <c r="T2116" s="93">
        <f>_xlfn.XLOOKUP(B2116,'[3]Nur des jours'!$B:$B,'[3]Nur des jours'!$U:$U,"")</f>
        <v>0</v>
      </c>
      <c r="U2116" s="93">
        <v>0</v>
      </c>
      <c r="V2116" s="93">
        <v>0</v>
      </c>
      <c r="W2116" s="93">
        <v>0</v>
      </c>
      <c r="X2116" s="93">
        <v>0</v>
      </c>
      <c r="Y2116" s="93">
        <v>0</v>
      </c>
      <c r="Z2116" s="93">
        <v>0</v>
      </c>
      <c r="AA2116" s="93">
        <v>0</v>
      </c>
      <c r="AB2116" s="93">
        <v>0</v>
      </c>
      <c r="AC2116" s="93"/>
      <c r="AD2116" s="93">
        <v>0</v>
      </c>
      <c r="AE2116" s="93">
        <v>0</v>
      </c>
      <c r="AF2116" s="93">
        <v>0</v>
      </c>
      <c r="AG2116" s="93"/>
      <c r="AH2116" s="93">
        <v>0</v>
      </c>
      <c r="AI2116" s="93">
        <v>0</v>
      </c>
      <c r="AJ2116" s="93">
        <v>0</v>
      </c>
      <c r="AK2116" s="93">
        <v>0</v>
      </c>
      <c r="AL2116" s="93">
        <v>0</v>
      </c>
      <c r="AM2116" s="49" t="s">
        <v>5559</v>
      </c>
      <c r="AN2116" s="49"/>
      <c r="AO2116" s="48" t="str" cm="1">
        <f t="array" ref="AO2116">IFERROR(_xlfn.IFS(
AQ2116="MPR ISSUE","PDH",
AQ2116="BSS Hardware Issue","BSS",
AQ2116="Sites strategiques, MLL, Pylone, etc.","ENVTECH",
AQ2116="AKTIVCO DEFAUT GE &amp; POWER Cabinet","AKTIVCO",
AQ2116="AKTIVCO Coupure ENEO &amp; Baisse de tension","AKTIVCO GRID ONLY",
AQ2116="Coupure ENEO &amp; Baisse de tension","IHS GRID ONLY",
AQ2116="Defaut GE &amp; POWER Cabinet","IHS",
AQ2116="Sharing","Partners",
AQ2116="Sites strategiques &amp; DataCenter","SST &amp; DC",
AQ2116="Exclu","Exclu",
AQ2116="SAT","SAT",
AQ2116="SPARE-ISSUE","SPARE-ISSUE",
AQ2116="Fiber CAmtel","TRANS_FO_CAMTEL",
AQ2116="Fiber AOF","Fiber AOF",
AQ2116="Projet OCM (HUAWEI)","TRAVAUX-HUAWEI",
AQ2116="Projet OCM (NOKIA)","TRAVAUX-NOKIA",
AQ2116="ACCESS-ISSUE","ACCESS-ISSUE",
AQ2116="Projet OCM (ZTE, NOKIA, autres projets)","TRAVAUX OCM",
AQ2116="No root CAuse","No root cause",
AQ2116="ODU HS","PDH",
AQ2116="IP &amp; VLAN","PDH",
AQ2116="Warehouse HUAWEI","SPARE-ISSUE",
AQ2116="SPARE-HS","SPARE-ISSUE",
AQ2116="Power Telco","BSS",AQ2116="no impacts","no impacts"
),"")</f>
        <v>No root cause</v>
      </c>
      <c r="AP2116" s="48" t="str" cm="1">
        <f t="array" ref="AP2116">IFERROR(_xlfn.IFS(
AQ2116="MPR ISSUE","TX ISSUE",
AQ2116="BSS Hardware Issue","RAN ISSUE",
AQ2116="Sites strategiques, MLL, Pylone, etc.","ENVTECH",
AQ2116="AKTIVCO DEFAUT GE &amp; POWER Cabinet","POWER ISSUE",
AQ2116="AKTIVCO Coupure ENEO &amp; Baisse de tension","POWER ISSUE",
AQ2116="Coupure ENEO &amp; Baisse de tension","POWER ISSUE",
AQ2116="Defaut GE &amp; POWER Cabinet","POWER ISSUE",
AQ2116="Sharing","POWER ISSUE",
AQ2116="Sites strategiques &amp; DataCenter","POWER ISSUE",
AQ2116="Exclu","Exclu",
AQ2116="SAT","TX ISSUE",
AQ2116="SPARE-ISSUE","SPARE-ISSUE",
AQ2116="Fiber CAmtel","TX ISSUE",
AQ2116="Fiber AOF","TX ISSUE",
AQ2116="Projet OCM (HUAWEI)","TRAVAUX-HUAWEI",
AQ2116="Projet OCM (NOKIA)","TRAVAUX -NOKIA",
AQ2116="ACCESS-ISSUE","ACCESS-ISSUE",
AQ2116="Projet OCM (ZTE, NOKIA, autres projets)","TRAVAUX OCM",
AQ2116="No root CAuse","No root cause",
AQ2116="ODU HS","TX ISSUE",
AQ2116="IP &amp; VLAN","TX ISSUE",
AQ2116="Warehouse HUAWEI","SPARE-ISSUE",
AQ2116="SPARE-HS","SPARE-ISSUE",
AQ2116="Power Telco","RAN ISSUE",AQ2116="no impacts","no impacts"
),"")</f>
        <v>No root cause</v>
      </c>
      <c r="AQ2116" s="126" t="s">
        <v>5344</v>
      </c>
      <c r="AR2116" s="48" t="str" cm="1">
        <f t="array" ref="AR2116">IFERROR(_xlfn.IFS(
AQ2116="MPR ISSUE","ACTIVE",
AQ2116="BSS Hardware Issue","ACTIVE",
AQ2116="Sites strategiques, MLL, Pylone, etc.","PASSIVE",
AQ2116="AKTIVCO DEFAUT GE &amp; POWER Cabinet","PASSIVE",
AQ2116="AKTIVCO Coupure ENEO &amp; Baisse de tension","PASSIVE",
AQ2116="Coupure ENEO &amp; Baisse de tension","PASSIVE",
AQ2116="Defaut GE &amp; POWER Cabinet","PASSIVE",
AQ2116="Sharing","PASSIVE",
AQ2116="Sites strategiques &amp; DataCenter","PASSIVE",
AQ2116="Exclu","Exclu",
AQ2116="SAT","ACTIVE",
AQ2116="SPARE-ISSUE","SPARE-ISSUE",
AQ2116="Fiber CAmtel","ACTIVE",
AQ2116="Fiber AOF","ACTIVE",
AQ2116="Projet OCM (HUAWEI)","PLANNED WORKS",
AQ2116="Projet OCM (NOKIA)","PLANNED WORKS",
AQ2116="ACCESS-ISSUE","ACCESS-ISSUE",
AQ2116="Projet OCM (ZTE, NOKIA, autres projets)","PLANNED WORKS",
AQ2116="No root CAuse","No root cause",
AQ2116="ODU HS","ACTIVE",
AQ2116="IP &amp; VLAN","ACTIVE",
AQ2116="Warehouse HUAWEI","SPARE-ISSUE",
AQ2116="SPARE-HS","SPARE-ISSUE",
AQ2116="Power Telco","ACTIVE", AQ2116="no impacts","no impacts"
),"")</f>
        <v>No root cause</v>
      </c>
      <c r="AS2116" s="92" t="s">
        <v>5537</v>
      </c>
      <c r="AT2116" s="98" t="s">
        <v>4822</v>
      </c>
      <c r="AV2116" s="17" t="s">
        <v>5537</v>
      </c>
      <c r="AW2116" s="7" t="s">
        <v>5537</v>
      </c>
      <c r="AX2116" s="6" t="s">
        <v>5537</v>
      </c>
      <c r="AY2116" s="7"/>
      <c r="AZ2116" s="3" t="s">
        <v>5537</v>
      </c>
      <c r="BA2116" s="18" t="s">
        <v>5537</v>
      </c>
      <c r="BB2116" s="18" t="s">
        <v>5537</v>
      </c>
      <c r="BC2116" s="18" t="s">
        <v>5537</v>
      </c>
      <c r="BD2116" s="18" t="s">
        <v>5537</v>
      </c>
      <c r="BE2116" s="18" t="s">
        <v>5537</v>
      </c>
      <c r="BF2116" s="18" t="s">
        <v>5537</v>
      </c>
      <c r="BG2116" s="18" t="s">
        <v>5537</v>
      </c>
      <c r="BH2116" s="18" t="s">
        <v>5537</v>
      </c>
      <c r="BI2116" s="18" t="s">
        <v>5537</v>
      </c>
      <c r="BJ2116" s="18" t="s">
        <v>5537</v>
      </c>
      <c r="BK2116" s="18" t="s">
        <v>5537</v>
      </c>
      <c r="BL2116" s="9" t="s">
        <v>5537</v>
      </c>
      <c r="BM2116" s="14" t="s">
        <v>5537</v>
      </c>
      <c r="BN2116" s="14" t="s">
        <v>5537</v>
      </c>
      <c r="BO2116" s="14" t="str">
        <f>_xlfn.XLOOKUP(B2116,'[4]cell downs 18042026 17h'!$B:$B,'[4]cell downs 18042026 17h'!$B:$B,"")</f>
        <v/>
      </c>
      <c r="BP2116" s="14" t="str">
        <f>_xlfn.XLOOKUP(B2116,'[5]Cells Huawei 19042026 15h'!$B:$B,'[5]Cells Huawei 19042026 15h'!$B:$B,"")</f>
        <v/>
      </c>
      <c r="BQ2116" s="9" t="str">
        <f>_xlfn.XLOOKUP(B2116,'[6]cells down 19042026 9H40'!$B:$B,'[6]cells down 19042026 9H40'!$B:$B,"")</f>
        <v/>
      </c>
      <c r="BR2116" s="9" t="s">
        <v>4822</v>
      </c>
      <c r="BS2116" s="9" t="s">
        <v>12</v>
      </c>
      <c r="BT2116" s="108"/>
    </row>
    <row r="2117" spans="1:72" s="9" customFormat="1" x14ac:dyDescent="0.35">
      <c r="A2117" s="1" t="s">
        <v>4921</v>
      </c>
      <c r="B2117" s="8" t="s">
        <v>4922</v>
      </c>
      <c r="C2117" s="3" t="str">
        <f>_xlfn.XLOOKUP(B2117,'[1]daily break down'!$D:$D,'[1]daily break down'!$E:$E,"")</f>
        <v>CENTRE</v>
      </c>
      <c r="D2117" s="1" t="s">
        <v>11</v>
      </c>
      <c r="E2117" s="1" t="str">
        <f>BS2117</f>
        <v>Grid-Gen</v>
      </c>
      <c r="F2117" s="3" t="s">
        <v>37</v>
      </c>
      <c r="G2117" s="1" t="s">
        <v>4923</v>
      </c>
      <c r="H2117" s="34" t="str">
        <f>_xlfn.XLOOKUP(B2117,[2]CALCULATION!$B:$B,[2]CALCULATION!$H:$H,"")</f>
        <v>ZTE</v>
      </c>
      <c r="I2117" s="28">
        <v>0</v>
      </c>
      <c r="J2117" s="28">
        <v>0</v>
      </c>
      <c r="K2117" s="28">
        <v>0</v>
      </c>
      <c r="L2117" s="28">
        <v>0</v>
      </c>
      <c r="M2117" s="28">
        <v>0</v>
      </c>
      <c r="N2117" s="28">
        <v>0</v>
      </c>
      <c r="O2117" s="28">
        <v>0</v>
      </c>
      <c r="P2117" s="28">
        <v>0</v>
      </c>
      <c r="Q2117" s="28">
        <v>0</v>
      </c>
      <c r="R2117" s="28">
        <v>0</v>
      </c>
      <c r="S2117" s="93">
        <v>0</v>
      </c>
      <c r="T2117" s="93">
        <f>_xlfn.XLOOKUP(B2117,'[3]Nur des jours'!$B:$B,'[3]Nur des jours'!$U:$U,"")</f>
        <v>0</v>
      </c>
      <c r="U2117" s="93">
        <v>0</v>
      </c>
      <c r="V2117" s="93">
        <v>0</v>
      </c>
      <c r="W2117" s="93">
        <v>0</v>
      </c>
      <c r="X2117" s="93">
        <v>0</v>
      </c>
      <c r="Y2117" s="93">
        <v>0</v>
      </c>
      <c r="Z2117" s="93">
        <v>0</v>
      </c>
      <c r="AA2117" s="93">
        <v>0</v>
      </c>
      <c r="AB2117" s="93">
        <v>0</v>
      </c>
      <c r="AC2117" s="93"/>
      <c r="AD2117" s="93">
        <v>0</v>
      </c>
      <c r="AE2117" s="93">
        <v>0</v>
      </c>
      <c r="AF2117" s="93">
        <v>0</v>
      </c>
      <c r="AG2117" s="93"/>
      <c r="AH2117" s="93">
        <v>0</v>
      </c>
      <c r="AI2117" s="93">
        <v>0</v>
      </c>
      <c r="AJ2117" s="93">
        <v>0</v>
      </c>
      <c r="AK2117" s="93">
        <v>0</v>
      </c>
      <c r="AL2117" s="93">
        <v>0</v>
      </c>
      <c r="AM2117" s="49" t="s">
        <v>5559</v>
      </c>
      <c r="AN2117" s="49"/>
      <c r="AO2117" s="48" t="str" cm="1">
        <f t="array" ref="AO2117">IFERROR(_xlfn.IFS(
AQ2117="MPR ISSUE","PDH",
AQ2117="BSS Hardware Issue","BSS",
AQ2117="Sites strategiques, MLL, Pylone, etc.","ENVTECH",
AQ2117="AKTIVCO DEFAUT GE &amp; POWER Cabinet","AKTIVCO",
AQ2117="AKTIVCO Coupure ENEO &amp; Baisse de tension","AKTIVCO GRID ONLY",
AQ2117="Coupure ENEO &amp; Baisse de tension","IHS GRID ONLY",
AQ2117="Defaut GE &amp; POWER Cabinet","IHS",
AQ2117="Sharing","Partners",
AQ2117="Sites strategiques &amp; DataCenter","SST &amp; DC",
AQ2117="Exclu","Exclu",
AQ2117="SAT","SAT",
AQ2117="SPARE-ISSUE","SPARE-ISSUE",
AQ2117="Fiber CAmtel","TRANS_FO_CAMTEL",
AQ2117="Fiber AOF","Fiber AOF",
AQ2117="Projet OCM (HUAWEI)","TRAVAUX-HUAWEI",
AQ2117="Projet OCM (NOKIA)","TRAVAUX-NOKIA",
AQ2117="ACCESS-ISSUE","ACCESS-ISSUE",
AQ2117="Projet OCM (ZTE, NOKIA, autres projets)","TRAVAUX OCM",
AQ2117="No root CAuse","No root cause",
AQ2117="ODU HS","PDH",
AQ2117="IP &amp; VLAN","PDH",
AQ2117="Warehouse HUAWEI","SPARE-ISSUE",
AQ2117="SPARE-HS","SPARE-ISSUE",
AQ2117="Power Telco","BSS",AQ2117="no impacts","no impacts"
),"")</f>
        <v>No root cause</v>
      </c>
      <c r="AP2117" s="48" t="str" cm="1">
        <f t="array" ref="AP2117">IFERROR(_xlfn.IFS(
AQ2117="MPR ISSUE","TX ISSUE",
AQ2117="BSS Hardware Issue","RAN ISSUE",
AQ2117="Sites strategiques, MLL, Pylone, etc.","ENVTECH",
AQ2117="AKTIVCO DEFAUT GE &amp; POWER Cabinet","POWER ISSUE",
AQ2117="AKTIVCO Coupure ENEO &amp; Baisse de tension","POWER ISSUE",
AQ2117="Coupure ENEO &amp; Baisse de tension","POWER ISSUE",
AQ2117="Defaut GE &amp; POWER Cabinet","POWER ISSUE",
AQ2117="Sharing","POWER ISSUE",
AQ2117="Sites strategiques &amp; DataCenter","POWER ISSUE",
AQ2117="Exclu","Exclu",
AQ2117="SAT","TX ISSUE",
AQ2117="SPARE-ISSUE","SPARE-ISSUE",
AQ2117="Fiber CAmtel","TX ISSUE",
AQ2117="Fiber AOF","TX ISSUE",
AQ2117="Projet OCM (HUAWEI)","TRAVAUX-HUAWEI",
AQ2117="Projet OCM (NOKIA)","TRAVAUX -NOKIA",
AQ2117="ACCESS-ISSUE","ACCESS-ISSUE",
AQ2117="Projet OCM (ZTE, NOKIA, autres projets)","TRAVAUX OCM",
AQ2117="No root CAuse","No root cause",
AQ2117="ODU HS","TX ISSUE",
AQ2117="IP &amp; VLAN","TX ISSUE",
AQ2117="Warehouse HUAWEI","SPARE-ISSUE",
AQ2117="SPARE-HS","SPARE-ISSUE",
AQ2117="Power Telco","RAN ISSUE",AQ2117="no impacts","no impacts"
),"")</f>
        <v>No root cause</v>
      </c>
      <c r="AQ2117" s="126" t="s">
        <v>5344</v>
      </c>
      <c r="AR2117" s="48" t="str" cm="1">
        <f t="array" ref="AR2117">IFERROR(_xlfn.IFS(
AQ2117="MPR ISSUE","ACTIVE",
AQ2117="BSS Hardware Issue","ACTIVE",
AQ2117="Sites strategiques, MLL, Pylone, etc.","PASSIVE",
AQ2117="AKTIVCO DEFAUT GE &amp; POWER Cabinet","PASSIVE",
AQ2117="AKTIVCO Coupure ENEO &amp; Baisse de tension","PASSIVE",
AQ2117="Coupure ENEO &amp; Baisse de tension","PASSIVE",
AQ2117="Defaut GE &amp; POWER Cabinet","PASSIVE",
AQ2117="Sharing","PASSIVE",
AQ2117="Sites strategiques &amp; DataCenter","PASSIVE",
AQ2117="Exclu","Exclu",
AQ2117="SAT","ACTIVE",
AQ2117="SPARE-ISSUE","SPARE-ISSUE",
AQ2117="Fiber CAmtel","ACTIVE",
AQ2117="Fiber AOF","ACTIVE",
AQ2117="Projet OCM (HUAWEI)","PLANNED WORKS",
AQ2117="Projet OCM (NOKIA)","PLANNED WORKS",
AQ2117="ACCESS-ISSUE","ACCESS-ISSUE",
AQ2117="Projet OCM (ZTE, NOKIA, autres projets)","PLANNED WORKS",
AQ2117="No root CAuse","No root cause",
AQ2117="ODU HS","ACTIVE",
AQ2117="IP &amp; VLAN","ACTIVE",
AQ2117="Warehouse HUAWEI","SPARE-ISSUE",
AQ2117="SPARE-HS","SPARE-ISSUE",
AQ2117="Power Telco","ACTIVE", AQ2117="no impacts","no impacts"
),"")</f>
        <v>No root cause</v>
      </c>
      <c r="AS2117" s="92" t="s">
        <v>5537</v>
      </c>
      <c r="AT2117" s="98" t="s">
        <v>4922</v>
      </c>
      <c r="AV2117" s="17" t="s">
        <v>5537</v>
      </c>
      <c r="AW2117" s="7" t="s">
        <v>5537</v>
      </c>
      <c r="AX2117" s="6" t="s">
        <v>5537</v>
      </c>
      <c r="AY2117" s="7"/>
      <c r="AZ2117" s="3" t="s">
        <v>5537</v>
      </c>
      <c r="BA2117" s="18" t="s">
        <v>5537</v>
      </c>
      <c r="BB2117" s="18" t="s">
        <v>5537</v>
      </c>
      <c r="BC2117" s="18" t="s">
        <v>5537</v>
      </c>
      <c r="BD2117" s="18" t="s">
        <v>5537</v>
      </c>
      <c r="BE2117" s="18" t="s">
        <v>5537</v>
      </c>
      <c r="BF2117" s="18" t="s">
        <v>5537</v>
      </c>
      <c r="BG2117" s="18" t="s">
        <v>5537</v>
      </c>
      <c r="BH2117" s="18" t="s">
        <v>5537</v>
      </c>
      <c r="BI2117" s="18" t="s">
        <v>5537</v>
      </c>
      <c r="BJ2117" s="18" t="s">
        <v>5537</v>
      </c>
      <c r="BK2117" s="18" t="s">
        <v>5537</v>
      </c>
      <c r="BL2117" s="9" t="s">
        <v>5537</v>
      </c>
      <c r="BM2117" s="14" t="s">
        <v>5537</v>
      </c>
      <c r="BN2117" s="14" t="s">
        <v>5537</v>
      </c>
      <c r="BO2117" s="14" t="str">
        <f>_xlfn.XLOOKUP(B2117,'[4]cell downs 18042026 17h'!$B:$B,'[4]cell downs 18042026 17h'!$B:$B,"")</f>
        <v/>
      </c>
      <c r="BP2117" s="14" t="str">
        <f>_xlfn.XLOOKUP(B2117,'[5]Cells Huawei 19042026 15h'!$B:$B,'[5]Cells Huawei 19042026 15h'!$B:$B,"")</f>
        <v/>
      </c>
      <c r="BQ2117" s="9" t="str">
        <f>_xlfn.XLOOKUP(B2117,'[6]cells down 19042026 9H40'!$B:$B,'[6]cells down 19042026 9H40'!$B:$B,"")</f>
        <v/>
      </c>
      <c r="BR2117" s="9" t="s">
        <v>4922</v>
      </c>
      <c r="BS2117" s="9" t="s">
        <v>12</v>
      </c>
      <c r="BT2117" s="108"/>
    </row>
    <row r="2118" spans="1:72" s="9" customFormat="1" x14ac:dyDescent="0.35">
      <c r="A2118" s="1" t="s">
        <v>4940</v>
      </c>
      <c r="B2118" s="8" t="s">
        <v>4941</v>
      </c>
      <c r="C2118" s="3" t="str">
        <f>_xlfn.XLOOKUP(B2118,'[1]daily break down'!$D:$D,'[1]daily break down'!$E:$E,"")</f>
        <v>LITTORAL</v>
      </c>
      <c r="D2118" s="1" t="s">
        <v>11</v>
      </c>
      <c r="E2118" s="1" t="str">
        <f>BS2118</f>
        <v/>
      </c>
      <c r="F2118" s="3" t="s">
        <v>31</v>
      </c>
      <c r="G2118" s="1" t="s">
        <v>4116</v>
      </c>
      <c r="H2118" s="34" t="str">
        <f>_xlfn.XLOOKUP(B2118,[2]CALCULATION!$B:$B,[2]CALCULATION!$H:$H,"")</f>
        <v>ZTE</v>
      </c>
      <c r="I2118" s="28">
        <v>0</v>
      </c>
      <c r="J2118" s="28">
        <v>0</v>
      </c>
      <c r="K2118" s="28">
        <v>0</v>
      </c>
      <c r="L2118" s="28">
        <v>0</v>
      </c>
      <c r="M2118" s="28">
        <v>0</v>
      </c>
      <c r="N2118" s="28">
        <v>0</v>
      </c>
      <c r="O2118" s="28">
        <v>0</v>
      </c>
      <c r="P2118" s="28">
        <v>0</v>
      </c>
      <c r="Q2118" s="28">
        <v>0</v>
      </c>
      <c r="R2118" s="28">
        <v>0</v>
      </c>
      <c r="S2118" s="93">
        <v>0</v>
      </c>
      <c r="T2118" s="93">
        <f>_xlfn.XLOOKUP(B2118,'[3]Nur des jours'!$B:$B,'[3]Nur des jours'!$U:$U,"")</f>
        <v>0</v>
      </c>
      <c r="U2118" s="93">
        <v>0</v>
      </c>
      <c r="V2118" s="93">
        <v>0</v>
      </c>
      <c r="W2118" s="93">
        <v>0</v>
      </c>
      <c r="X2118" s="93">
        <v>0</v>
      </c>
      <c r="Y2118" s="93">
        <v>0</v>
      </c>
      <c r="Z2118" s="93">
        <v>0</v>
      </c>
      <c r="AA2118" s="93">
        <v>0</v>
      </c>
      <c r="AB2118" s="93">
        <v>0</v>
      </c>
      <c r="AC2118" s="93"/>
      <c r="AD2118" s="93">
        <v>0</v>
      </c>
      <c r="AE2118" s="93">
        <v>0</v>
      </c>
      <c r="AF2118" s="93">
        <v>0</v>
      </c>
      <c r="AG2118" s="93"/>
      <c r="AH2118" s="93">
        <v>0</v>
      </c>
      <c r="AI2118" s="93">
        <v>0</v>
      </c>
      <c r="AJ2118" s="93">
        <v>0</v>
      </c>
      <c r="AK2118" s="93">
        <v>0</v>
      </c>
      <c r="AL2118" s="93">
        <v>0</v>
      </c>
      <c r="AM2118" s="49" t="s">
        <v>5559</v>
      </c>
      <c r="AN2118" s="49"/>
      <c r="AO2118" s="48" t="str" cm="1">
        <f t="array" ref="AO2118">IFERROR(_xlfn.IFS(
AQ2118="MPR ISSUE","PDH",
AQ2118="BSS Hardware Issue","BSS",
AQ2118="Sites strategiques, MLL, Pylone, etc.","ENVTECH",
AQ2118="AKTIVCO DEFAUT GE &amp; POWER Cabinet","AKTIVCO",
AQ2118="AKTIVCO Coupure ENEO &amp; Baisse de tension","AKTIVCO GRID ONLY",
AQ2118="Coupure ENEO &amp; Baisse de tension","IHS GRID ONLY",
AQ2118="Defaut GE &amp; POWER Cabinet","IHS",
AQ2118="Sharing","Partners",
AQ2118="Sites strategiques &amp; DataCenter","SST &amp; DC",
AQ2118="Exclu","Exclu",
AQ2118="SAT","SAT",
AQ2118="SPARE-ISSUE","SPARE-ISSUE",
AQ2118="Fiber CAmtel","TRANS_FO_CAMTEL",
AQ2118="Fiber AOF","Fiber AOF",
AQ2118="Projet OCM (HUAWEI)","TRAVAUX-HUAWEI",
AQ2118="Projet OCM (NOKIA)","TRAVAUX-NOKIA",
AQ2118="ACCESS-ISSUE","ACCESS-ISSUE",
AQ2118="Projet OCM (ZTE, NOKIA, autres projets)","TRAVAUX OCM",
AQ2118="No root CAuse","No root cause",
AQ2118="ODU HS","PDH",
AQ2118="IP &amp; VLAN","PDH",
AQ2118="Warehouse HUAWEI","SPARE-ISSUE",
AQ2118="SPARE-HS","SPARE-ISSUE",
AQ2118="Power Telco","BSS",AQ2118="no impacts","no impacts"
),"")</f>
        <v>No root cause</v>
      </c>
      <c r="AP2118" s="48" t="str" cm="1">
        <f t="array" ref="AP2118">IFERROR(_xlfn.IFS(
AQ2118="MPR ISSUE","TX ISSUE",
AQ2118="BSS Hardware Issue","RAN ISSUE",
AQ2118="Sites strategiques, MLL, Pylone, etc.","ENVTECH",
AQ2118="AKTIVCO DEFAUT GE &amp; POWER Cabinet","POWER ISSUE",
AQ2118="AKTIVCO Coupure ENEO &amp; Baisse de tension","POWER ISSUE",
AQ2118="Coupure ENEO &amp; Baisse de tension","POWER ISSUE",
AQ2118="Defaut GE &amp; POWER Cabinet","POWER ISSUE",
AQ2118="Sharing","POWER ISSUE",
AQ2118="Sites strategiques &amp; DataCenter","POWER ISSUE",
AQ2118="Exclu","Exclu",
AQ2118="SAT","TX ISSUE",
AQ2118="SPARE-ISSUE","SPARE-ISSUE",
AQ2118="Fiber CAmtel","TX ISSUE",
AQ2118="Fiber AOF","TX ISSUE",
AQ2118="Projet OCM (HUAWEI)","TRAVAUX-HUAWEI",
AQ2118="Projet OCM (NOKIA)","TRAVAUX -NOKIA",
AQ2118="ACCESS-ISSUE","ACCESS-ISSUE",
AQ2118="Projet OCM (ZTE, NOKIA, autres projets)","TRAVAUX OCM",
AQ2118="No root CAuse","No root cause",
AQ2118="ODU HS","TX ISSUE",
AQ2118="IP &amp; VLAN","TX ISSUE",
AQ2118="Warehouse HUAWEI","SPARE-ISSUE",
AQ2118="SPARE-HS","SPARE-ISSUE",
AQ2118="Power Telco","RAN ISSUE",AQ2118="no impacts","no impacts"
),"")</f>
        <v>No root cause</v>
      </c>
      <c r="AQ2118" s="126" t="s">
        <v>5344</v>
      </c>
      <c r="AR2118" s="48" t="str" cm="1">
        <f t="array" ref="AR2118">IFERROR(_xlfn.IFS(
AQ2118="MPR ISSUE","ACTIVE",
AQ2118="BSS Hardware Issue","ACTIVE",
AQ2118="Sites strategiques, MLL, Pylone, etc.","PASSIVE",
AQ2118="AKTIVCO DEFAUT GE &amp; POWER Cabinet","PASSIVE",
AQ2118="AKTIVCO Coupure ENEO &amp; Baisse de tension","PASSIVE",
AQ2118="Coupure ENEO &amp; Baisse de tension","PASSIVE",
AQ2118="Defaut GE &amp; POWER Cabinet","PASSIVE",
AQ2118="Sharing","PASSIVE",
AQ2118="Sites strategiques &amp; DataCenter","PASSIVE",
AQ2118="Exclu","Exclu",
AQ2118="SAT","ACTIVE",
AQ2118="SPARE-ISSUE","SPARE-ISSUE",
AQ2118="Fiber CAmtel","ACTIVE",
AQ2118="Fiber AOF","ACTIVE",
AQ2118="Projet OCM (HUAWEI)","PLANNED WORKS",
AQ2118="Projet OCM (NOKIA)","PLANNED WORKS",
AQ2118="ACCESS-ISSUE","ACCESS-ISSUE",
AQ2118="Projet OCM (ZTE, NOKIA, autres projets)","PLANNED WORKS",
AQ2118="No root CAuse","No root cause",
AQ2118="ODU HS","ACTIVE",
AQ2118="IP &amp; VLAN","ACTIVE",
AQ2118="Warehouse HUAWEI","SPARE-ISSUE",
AQ2118="SPARE-HS","SPARE-ISSUE",
AQ2118="Power Telco","ACTIVE", AQ2118="no impacts","no impacts"
),"")</f>
        <v>No root cause</v>
      </c>
      <c r="AS2118" s="92" t="s">
        <v>5537</v>
      </c>
      <c r="AT2118" s="98" t="s">
        <v>4941</v>
      </c>
      <c r="AU2118" s="96"/>
      <c r="AV2118" s="17" t="s">
        <v>5537</v>
      </c>
      <c r="AW2118" s="7" t="s">
        <v>5537</v>
      </c>
      <c r="AX2118" s="6" t="s">
        <v>5537</v>
      </c>
      <c r="AY2118" s="7"/>
      <c r="AZ2118" s="3" t="s">
        <v>5537</v>
      </c>
      <c r="BA2118" s="18" t="s">
        <v>5537</v>
      </c>
      <c r="BB2118" s="18" t="s">
        <v>5537</v>
      </c>
      <c r="BC2118" s="18" t="s">
        <v>5537</v>
      </c>
      <c r="BD2118" s="18" t="s">
        <v>5537</v>
      </c>
      <c r="BE2118" s="18" t="s">
        <v>5537</v>
      </c>
      <c r="BF2118" s="18" t="s">
        <v>5537</v>
      </c>
      <c r="BG2118" s="18" t="s">
        <v>5537</v>
      </c>
      <c r="BH2118" s="18" t="s">
        <v>5537</v>
      </c>
      <c r="BI2118" s="18" t="s">
        <v>5537</v>
      </c>
      <c r="BJ2118" s="18" t="s">
        <v>5537</v>
      </c>
      <c r="BK2118" s="18" t="s">
        <v>5537</v>
      </c>
      <c r="BL2118" s="9" t="s">
        <v>5537</v>
      </c>
      <c r="BM2118" s="14" t="s">
        <v>5537</v>
      </c>
      <c r="BN2118" s="14" t="s">
        <v>5537</v>
      </c>
      <c r="BO2118" s="14" t="str">
        <f>_xlfn.XLOOKUP(B2118,'[4]cell downs 18042026 17h'!$B:$B,'[4]cell downs 18042026 17h'!$B:$B,"")</f>
        <v/>
      </c>
      <c r="BP2118" s="14" t="str">
        <f>_xlfn.XLOOKUP(B2118,'[5]Cells Huawei 19042026 15h'!$B:$B,'[5]Cells Huawei 19042026 15h'!$B:$B,"")</f>
        <v/>
      </c>
      <c r="BQ2118" s="9" t="str">
        <f>_xlfn.XLOOKUP(B2118,'[6]cells down 19042026 9H40'!$B:$B,'[6]cells down 19042026 9H40'!$B:$B,"")</f>
        <v/>
      </c>
      <c r="BR2118" s="9" t="s">
        <v>4941</v>
      </c>
      <c r="BS2118" s="9" t="s">
        <v>5537</v>
      </c>
      <c r="BT2118" s="108"/>
    </row>
    <row r="2119" spans="1:72" s="9" customFormat="1" x14ac:dyDescent="0.35">
      <c r="A2119" s="1" t="s">
        <v>4953</v>
      </c>
      <c r="B2119" s="1" t="s">
        <v>4954</v>
      </c>
      <c r="C2119" s="3" t="str">
        <f>_xlfn.XLOOKUP(B2119,'[1]daily break down'!$D:$D,'[1]daily break down'!$E:$E,"")</f>
        <v>CENTRE</v>
      </c>
      <c r="D2119" s="1" t="s">
        <v>11</v>
      </c>
      <c r="E2119" s="1" t="s">
        <v>12</v>
      </c>
      <c r="F2119" s="3" t="s">
        <v>37</v>
      </c>
      <c r="G2119" s="1" t="s">
        <v>4955</v>
      </c>
      <c r="H2119" s="34" t="str">
        <f>_xlfn.XLOOKUP(B2119,[2]CALCULATION!$B:$B,[2]CALCULATION!$H:$H,"")</f>
        <v>ZTE</v>
      </c>
      <c r="I2119" s="28">
        <v>0</v>
      </c>
      <c r="J2119" s="28">
        <v>0</v>
      </c>
      <c r="K2119" s="28">
        <v>0</v>
      </c>
      <c r="L2119" s="28">
        <v>0</v>
      </c>
      <c r="M2119" s="28">
        <v>0</v>
      </c>
      <c r="N2119" s="28">
        <v>0</v>
      </c>
      <c r="O2119" s="28">
        <v>0</v>
      </c>
      <c r="P2119" s="28">
        <v>0</v>
      </c>
      <c r="Q2119" s="28">
        <v>0</v>
      </c>
      <c r="R2119" s="28">
        <v>0</v>
      </c>
      <c r="S2119" s="93">
        <v>0</v>
      </c>
      <c r="T2119" s="93">
        <f>_xlfn.XLOOKUP(B2119,'[3]Nur des jours'!$B:$B,'[3]Nur des jours'!$U:$U,"")</f>
        <v>0</v>
      </c>
      <c r="U2119" s="93">
        <v>0</v>
      </c>
      <c r="V2119" s="93">
        <v>0</v>
      </c>
      <c r="W2119" s="93">
        <v>0</v>
      </c>
      <c r="X2119" s="93">
        <v>0</v>
      </c>
      <c r="Y2119" s="93">
        <v>0</v>
      </c>
      <c r="Z2119" s="93">
        <v>0</v>
      </c>
      <c r="AA2119" s="93">
        <v>0</v>
      </c>
      <c r="AB2119" s="93">
        <v>0</v>
      </c>
      <c r="AC2119" s="93"/>
      <c r="AD2119" s="93">
        <v>0</v>
      </c>
      <c r="AE2119" s="93">
        <v>0</v>
      </c>
      <c r="AF2119" s="93">
        <v>0</v>
      </c>
      <c r="AG2119" s="93"/>
      <c r="AH2119" s="93">
        <v>0</v>
      </c>
      <c r="AI2119" s="93">
        <v>0</v>
      </c>
      <c r="AJ2119" s="93">
        <v>0</v>
      </c>
      <c r="AK2119" s="93">
        <v>0</v>
      </c>
      <c r="AL2119" s="93">
        <v>0</v>
      </c>
      <c r="AM2119" s="49" t="s">
        <v>5559</v>
      </c>
      <c r="AN2119" s="49"/>
      <c r="AO2119" s="48" t="str" cm="1">
        <f t="array" ref="AO2119">IFERROR(_xlfn.IFS(
AQ2119="MPR ISSUE","PDH",
AQ2119="BSS Hardware Issue","BSS",
AQ2119="Sites strategiques, MLL, Pylone, etc.","ENVTECH",
AQ2119="AKTIVCO DEFAUT GE &amp; POWER Cabinet","AKTIVCO",
AQ2119="AKTIVCO Coupure ENEO &amp; Baisse de tension","AKTIVCO GRID ONLY",
AQ2119="Coupure ENEO &amp; Baisse de tension","IHS GRID ONLY",
AQ2119="Defaut GE &amp; POWER Cabinet","IHS",
AQ2119="Sharing","Partners",
AQ2119="Sites strategiques &amp; DataCenter","SST &amp; DC",
AQ2119="Exclu","Exclu",
AQ2119="SAT","SAT",
AQ2119="SPARE-ISSUE","SPARE-ISSUE",
AQ2119="Fiber CAmtel","TRANS_FO_CAMTEL",
AQ2119="Fiber AOF","Fiber AOF",
AQ2119="Projet OCM (HUAWEI)","TRAVAUX-HUAWEI",
AQ2119="Projet OCM (NOKIA)","TRAVAUX-NOKIA",
AQ2119="ACCESS-ISSUE","ACCESS-ISSUE",
AQ2119="Projet OCM (ZTE, NOKIA, autres projets)","TRAVAUX OCM",
AQ2119="No root CAuse","No root cause",
AQ2119="ODU HS","PDH",
AQ2119="IP &amp; VLAN","PDH",
AQ2119="Warehouse HUAWEI","SPARE-ISSUE",
AQ2119="SPARE-HS","SPARE-ISSUE",
AQ2119="Power Telco","BSS",AQ2119="no impacts","no impacts"
),"")</f>
        <v>SPARE-ISSUE</v>
      </c>
      <c r="AP2119" s="48" t="str" cm="1">
        <f t="array" ref="AP2119">IFERROR(_xlfn.IFS(
AQ2119="MPR ISSUE","TX ISSUE",
AQ2119="BSS Hardware Issue","RAN ISSUE",
AQ2119="Sites strategiques, MLL, Pylone, etc.","ENVTECH",
AQ2119="AKTIVCO DEFAUT GE &amp; POWER Cabinet","POWER ISSUE",
AQ2119="AKTIVCO Coupure ENEO &amp; Baisse de tension","POWER ISSUE",
AQ2119="Coupure ENEO &amp; Baisse de tension","POWER ISSUE",
AQ2119="Defaut GE &amp; POWER Cabinet","POWER ISSUE",
AQ2119="Sharing","POWER ISSUE",
AQ2119="Sites strategiques &amp; DataCenter","POWER ISSUE",
AQ2119="Exclu","Exclu",
AQ2119="SAT","TX ISSUE",
AQ2119="SPARE-ISSUE","SPARE-ISSUE",
AQ2119="Fiber CAmtel","TX ISSUE",
AQ2119="Fiber AOF","TX ISSUE",
AQ2119="Projet OCM (HUAWEI)","TRAVAUX-HUAWEI",
AQ2119="Projet OCM (NOKIA)","TRAVAUX -NOKIA",
AQ2119="ACCESS-ISSUE","ACCESS-ISSUE",
AQ2119="Projet OCM (ZTE, NOKIA, autres projets)","TRAVAUX OCM",
AQ2119="No root CAuse","No root cause",
AQ2119="ODU HS","TX ISSUE",
AQ2119="IP &amp; VLAN","TX ISSUE",
AQ2119="Warehouse HUAWEI","SPARE-ISSUE",
AQ2119="SPARE-HS","SPARE-ISSUE",
AQ2119="Power Telco","RAN ISSUE",AQ2119="no impacts","no impacts"
),"")</f>
        <v>SPARE-ISSUE</v>
      </c>
      <c r="AQ2119" s="67" t="s">
        <v>5336</v>
      </c>
      <c r="AR2119" s="48" t="str" cm="1">
        <f t="array" ref="AR2119">IFERROR(_xlfn.IFS(
AQ2119="MPR ISSUE","ACTIVE",
AQ2119="BSS Hardware Issue","ACTIVE",
AQ2119="Sites strategiques, MLL, Pylone, etc.","PASSIVE",
AQ2119="AKTIVCO DEFAUT GE &amp; POWER Cabinet","PASSIVE",
AQ2119="AKTIVCO Coupure ENEO &amp; Baisse de tension","PASSIVE",
AQ2119="Coupure ENEO &amp; Baisse de tension","PASSIVE",
AQ2119="Defaut GE &amp; POWER Cabinet","PASSIVE",
AQ2119="Sharing","PASSIVE",
AQ2119="Sites strategiques &amp; DataCenter","PASSIVE",
AQ2119="Exclu","Exclu",
AQ2119="SAT","ACTIVE",
AQ2119="SPARE-ISSUE","SPARE-ISSUE",
AQ2119="Fiber CAmtel","ACTIVE",
AQ2119="Fiber AOF","ACTIVE",
AQ2119="Projet OCM (HUAWEI)","PLANNED WORKS",
AQ2119="Projet OCM (NOKIA)","PLANNED WORKS",
AQ2119="ACCESS-ISSUE","ACCESS-ISSUE",
AQ2119="Projet OCM (ZTE, NOKIA, autres projets)","PLANNED WORKS",
AQ2119="No root CAuse","No root cause",
AQ2119="ODU HS","ACTIVE",
AQ2119="IP &amp; VLAN","ACTIVE",
AQ2119="Warehouse HUAWEI","SPARE-ISSUE",
AQ2119="SPARE-HS","SPARE-ISSUE",
AQ2119="Power Telco","ACTIVE", AQ2119="no impacts","no impacts"
),"")</f>
        <v>SPARE-ISSUE</v>
      </c>
      <c r="AS2119" s="92" t="s">
        <v>5882</v>
      </c>
      <c r="AT2119" s="98" t="s">
        <v>4954</v>
      </c>
      <c r="AV2119" s="17" t="s">
        <v>5537</v>
      </c>
      <c r="AW2119" s="7" t="s">
        <v>5537</v>
      </c>
      <c r="AX2119" s="6" t="s">
        <v>5537</v>
      </c>
      <c r="AY2119" s="7"/>
      <c r="AZ2119" s="3" t="s">
        <v>5537</v>
      </c>
      <c r="BA2119" s="18" t="s">
        <v>5537</v>
      </c>
      <c r="BB2119" s="18" t="s">
        <v>5537</v>
      </c>
      <c r="BC2119" s="18" t="s">
        <v>5537</v>
      </c>
      <c r="BD2119" s="18" t="s">
        <v>5537</v>
      </c>
      <c r="BE2119" s="18" t="s">
        <v>5537</v>
      </c>
      <c r="BF2119" s="18" t="s">
        <v>5537</v>
      </c>
      <c r="BG2119" s="18" t="s">
        <v>5537</v>
      </c>
      <c r="BH2119" s="18" t="s">
        <v>5537</v>
      </c>
      <c r="BI2119" s="18" t="s">
        <v>5537</v>
      </c>
      <c r="BJ2119" s="18" t="s">
        <v>6314</v>
      </c>
      <c r="BK2119" s="18" t="s">
        <v>6315</v>
      </c>
      <c r="BL2119" s="9" t="s">
        <v>5537</v>
      </c>
      <c r="BM2119" s="14" t="s">
        <v>5537</v>
      </c>
      <c r="BN2119" s="14" t="s">
        <v>5537</v>
      </c>
      <c r="BO2119" s="14" t="str">
        <f>_xlfn.XLOOKUP(B2119,'[4]cell downs 18042026 17h'!$B:$B,'[4]cell downs 18042026 17h'!$B:$B,"")</f>
        <v/>
      </c>
      <c r="BP2119" s="14" t="str">
        <f>_xlfn.XLOOKUP(B2119,'[5]Cells Huawei 19042026 15h'!$B:$B,'[5]Cells Huawei 19042026 15h'!$B:$B,"")</f>
        <v/>
      </c>
      <c r="BQ2119" s="9" t="str">
        <f>_xlfn.XLOOKUP(B2119,'[6]cells down 19042026 9H40'!$B:$B,'[6]cells down 19042026 9H40'!$B:$B,"")</f>
        <v/>
      </c>
      <c r="BR2119" s="9" t="s">
        <v>4954</v>
      </c>
      <c r="BS2119" s="9" t="s">
        <v>12</v>
      </c>
      <c r="BT2119" s="108"/>
    </row>
    <row r="2120" spans="1:72" s="9" customFormat="1" x14ac:dyDescent="0.35">
      <c r="A2120" s="1" t="s">
        <v>3686</v>
      </c>
      <c r="B2120" s="8" t="s">
        <v>4846</v>
      </c>
      <c r="C2120" s="3" t="str">
        <f>_xlfn.XLOOKUP(B2120,'[1]daily break down'!$D:$D,'[1]daily break down'!$E:$E,"")</f>
        <v>LITTORAL</v>
      </c>
      <c r="D2120" s="1" t="s">
        <v>11</v>
      </c>
      <c r="E2120" s="1" t="s">
        <v>12</v>
      </c>
      <c r="F2120" s="3" t="s">
        <v>31</v>
      </c>
      <c r="G2120" s="1" t="s">
        <v>3686</v>
      </c>
      <c r="H2120" s="34" t="str">
        <f>_xlfn.XLOOKUP(B2120,[2]CALCULATION!$B:$B,[2]CALCULATION!$H:$H,"")</f>
        <v>ZTE</v>
      </c>
      <c r="I2120" s="28">
        <v>0</v>
      </c>
      <c r="J2120" s="28">
        <v>0</v>
      </c>
      <c r="K2120" s="28">
        <v>0</v>
      </c>
      <c r="L2120" s="28">
        <v>0</v>
      </c>
      <c r="M2120" s="28">
        <v>0</v>
      </c>
      <c r="N2120" s="28">
        <v>0</v>
      </c>
      <c r="O2120" s="28">
        <v>0</v>
      </c>
      <c r="P2120" s="28">
        <v>0</v>
      </c>
      <c r="Q2120" s="28">
        <v>0</v>
      </c>
      <c r="R2120" s="28">
        <v>0</v>
      </c>
      <c r="S2120" s="93">
        <v>0</v>
      </c>
      <c r="T2120" s="93">
        <f>_xlfn.XLOOKUP(B2120,'[3]Nur des jours'!$B:$B,'[3]Nur des jours'!$U:$U,"")</f>
        <v>0</v>
      </c>
      <c r="U2120" s="93">
        <v>0</v>
      </c>
      <c r="V2120" s="93">
        <v>0</v>
      </c>
      <c r="W2120" s="93">
        <v>0</v>
      </c>
      <c r="X2120" s="93">
        <v>0</v>
      </c>
      <c r="Y2120" s="93">
        <v>0</v>
      </c>
      <c r="Z2120" s="93">
        <v>0</v>
      </c>
      <c r="AA2120" s="93">
        <v>0</v>
      </c>
      <c r="AB2120" s="93">
        <v>0</v>
      </c>
      <c r="AC2120" s="93"/>
      <c r="AD2120" s="93">
        <v>0</v>
      </c>
      <c r="AE2120" s="93">
        <v>0</v>
      </c>
      <c r="AF2120" s="93">
        <v>0</v>
      </c>
      <c r="AG2120" s="93"/>
      <c r="AH2120" s="93">
        <v>0</v>
      </c>
      <c r="AI2120" s="93">
        <v>0</v>
      </c>
      <c r="AJ2120" s="93">
        <v>0</v>
      </c>
      <c r="AK2120" s="93">
        <v>0</v>
      </c>
      <c r="AL2120" s="93">
        <v>0</v>
      </c>
      <c r="AM2120" s="49" t="s">
        <v>5559</v>
      </c>
      <c r="AN2120" s="49"/>
      <c r="AO2120" s="48" t="str" cm="1">
        <f t="array" ref="AO2120">IFERROR(_xlfn.IFS(
AQ2120="MPR ISSUE","PDH",
AQ2120="BSS Hardware Issue","BSS",
AQ2120="Sites strategiques, MLL, Pylone, etc.","ENVTECH",
AQ2120="AKTIVCO DEFAUT GE &amp; POWER Cabinet","AKTIVCO",
AQ2120="AKTIVCO Coupure ENEO &amp; Baisse de tension","AKTIVCO GRID ONLY",
AQ2120="Coupure ENEO &amp; Baisse de tension","IHS GRID ONLY",
AQ2120="Defaut GE &amp; POWER Cabinet","IHS",
AQ2120="Sharing","Partners",
AQ2120="Sites strategiques &amp; DataCenter","SST &amp; DC",
AQ2120="Exclu","Exclu",
AQ2120="SAT","SAT",
AQ2120="SPARE-ISSUE","SPARE-ISSUE",
AQ2120="Fiber CAmtel","TRANS_FO_CAMTEL",
AQ2120="Fiber AOF","Fiber AOF",
AQ2120="Projet OCM (HUAWEI)","TRAVAUX-HUAWEI",
AQ2120="Projet OCM (NOKIA)","TRAVAUX-NOKIA",
AQ2120="ACCESS-ISSUE","ACCESS-ISSUE",
AQ2120="Projet OCM (ZTE, NOKIA, autres projets)","TRAVAUX OCM",
AQ2120="No root CAuse","No root cause",
AQ2120="ODU HS","PDH",
AQ2120="IP &amp; VLAN","PDH",
AQ2120="Warehouse HUAWEI","SPARE-ISSUE",
AQ2120="SPARE-HS","SPARE-ISSUE",
AQ2120="Power Telco","BSS",AQ2120="no impacts","no impacts"
),"")</f>
        <v>No root cause</v>
      </c>
      <c r="AP2120" s="48" t="str" cm="1">
        <f t="array" ref="AP2120">IFERROR(_xlfn.IFS(
AQ2120="MPR ISSUE","TX ISSUE",
AQ2120="BSS Hardware Issue","RAN ISSUE",
AQ2120="Sites strategiques, MLL, Pylone, etc.","ENVTECH",
AQ2120="AKTIVCO DEFAUT GE &amp; POWER Cabinet","POWER ISSUE",
AQ2120="AKTIVCO Coupure ENEO &amp; Baisse de tension","POWER ISSUE",
AQ2120="Coupure ENEO &amp; Baisse de tension","POWER ISSUE",
AQ2120="Defaut GE &amp; POWER Cabinet","POWER ISSUE",
AQ2120="Sharing","POWER ISSUE",
AQ2120="Sites strategiques &amp; DataCenter","POWER ISSUE",
AQ2120="Exclu","Exclu",
AQ2120="SAT","TX ISSUE",
AQ2120="SPARE-ISSUE","SPARE-ISSUE",
AQ2120="Fiber CAmtel","TX ISSUE",
AQ2120="Fiber AOF","TX ISSUE",
AQ2120="Projet OCM (HUAWEI)","TRAVAUX-HUAWEI",
AQ2120="Projet OCM (NOKIA)","TRAVAUX -NOKIA",
AQ2120="ACCESS-ISSUE","ACCESS-ISSUE",
AQ2120="Projet OCM (ZTE, NOKIA, autres projets)","TRAVAUX OCM",
AQ2120="No root CAuse","No root cause",
AQ2120="ODU HS","TX ISSUE",
AQ2120="IP &amp; VLAN","TX ISSUE",
AQ2120="Warehouse HUAWEI","SPARE-ISSUE",
AQ2120="SPARE-HS","SPARE-ISSUE",
AQ2120="Power Telco","RAN ISSUE",AQ2120="no impacts","no impacts"
),"")</f>
        <v>No root cause</v>
      </c>
      <c r="AQ2120" s="126" t="s">
        <v>5344</v>
      </c>
      <c r="AR2120" s="48" t="str" cm="1">
        <f t="array" ref="AR2120">IFERROR(_xlfn.IFS(
AQ2120="MPR ISSUE","ACTIVE",
AQ2120="BSS Hardware Issue","ACTIVE",
AQ2120="Sites strategiques, MLL, Pylone, etc.","PASSIVE",
AQ2120="AKTIVCO DEFAUT GE &amp; POWER Cabinet","PASSIVE",
AQ2120="AKTIVCO Coupure ENEO &amp; Baisse de tension","PASSIVE",
AQ2120="Coupure ENEO &amp; Baisse de tension","PASSIVE",
AQ2120="Defaut GE &amp; POWER Cabinet","PASSIVE",
AQ2120="Sharing","PASSIVE",
AQ2120="Sites strategiques &amp; DataCenter","PASSIVE",
AQ2120="Exclu","Exclu",
AQ2120="SAT","ACTIVE",
AQ2120="SPARE-ISSUE","SPARE-ISSUE",
AQ2120="Fiber CAmtel","ACTIVE",
AQ2120="Fiber AOF","ACTIVE",
AQ2120="Projet OCM (HUAWEI)","PLANNED WORKS",
AQ2120="Projet OCM (NOKIA)","PLANNED WORKS",
AQ2120="ACCESS-ISSUE","ACCESS-ISSUE",
AQ2120="Projet OCM (ZTE, NOKIA, autres projets)","PLANNED WORKS",
AQ2120="No root CAuse","No root cause",
AQ2120="ODU HS","ACTIVE",
AQ2120="IP &amp; VLAN","ACTIVE",
AQ2120="Warehouse HUAWEI","SPARE-ISSUE",
AQ2120="SPARE-HS","SPARE-ISSUE",
AQ2120="Power Telco","ACTIVE", AQ2120="no impacts","no impacts"
),"")</f>
        <v>No root cause</v>
      </c>
      <c r="AS2120" s="92" t="s">
        <v>5537</v>
      </c>
      <c r="AT2120" s="98" t="s">
        <v>4846</v>
      </c>
      <c r="AV2120" s="17" t="s">
        <v>5537</v>
      </c>
      <c r="AW2120" s="7" t="s">
        <v>5537</v>
      </c>
      <c r="AX2120" s="6" t="s">
        <v>5537</v>
      </c>
      <c r="AY2120" s="7"/>
      <c r="AZ2120" s="3" t="s">
        <v>5537</v>
      </c>
      <c r="BA2120" s="18" t="s">
        <v>5537</v>
      </c>
      <c r="BB2120" s="18" t="s">
        <v>5537</v>
      </c>
      <c r="BC2120" s="18" t="s">
        <v>5537</v>
      </c>
      <c r="BD2120" s="18" t="s">
        <v>5537</v>
      </c>
      <c r="BE2120" s="18" t="s">
        <v>5537</v>
      </c>
      <c r="BF2120" s="18" t="s">
        <v>5537</v>
      </c>
      <c r="BG2120" s="18" t="s">
        <v>5537</v>
      </c>
      <c r="BH2120" s="18" t="s">
        <v>5537</v>
      </c>
      <c r="BI2120" s="18" t="s">
        <v>5537</v>
      </c>
      <c r="BJ2120" s="18" t="s">
        <v>5537</v>
      </c>
      <c r="BK2120" s="18" t="s">
        <v>5537</v>
      </c>
      <c r="BL2120" s="9" t="s">
        <v>5537</v>
      </c>
      <c r="BM2120" s="14" t="s">
        <v>5537</v>
      </c>
      <c r="BN2120" s="14" t="s">
        <v>5537</v>
      </c>
      <c r="BO2120" s="14" t="str">
        <f>_xlfn.XLOOKUP(B2120,'[4]cell downs 18042026 17h'!$B:$B,'[4]cell downs 18042026 17h'!$B:$B,"")</f>
        <v/>
      </c>
      <c r="BP2120" s="14" t="str">
        <f>_xlfn.XLOOKUP(B2120,'[5]Cells Huawei 19042026 15h'!$B:$B,'[5]Cells Huawei 19042026 15h'!$B:$B,"")</f>
        <v/>
      </c>
      <c r="BQ2120" s="9" t="str">
        <f>_xlfn.XLOOKUP(B2120,'[6]cells down 19042026 9H40'!$B:$B,'[6]cells down 19042026 9H40'!$B:$B,"")</f>
        <v/>
      </c>
      <c r="BR2120" s="9" t="s">
        <v>5537</v>
      </c>
      <c r="BS2120" s="9" t="s">
        <v>318</v>
      </c>
      <c r="BT2120" s="108"/>
    </row>
    <row r="2121" spans="1:72" s="9" customFormat="1" x14ac:dyDescent="0.35">
      <c r="A2121" s="1" t="s">
        <v>4862</v>
      </c>
      <c r="B2121" s="8" t="s">
        <v>4863</v>
      </c>
      <c r="C2121" s="3" t="str">
        <f>_xlfn.XLOOKUP(B2121,'[1]daily break down'!$D:$D,'[1]daily break down'!$E:$E,"")</f>
        <v>OUEST</v>
      </c>
      <c r="D2121" s="1"/>
      <c r="E2121" s="1"/>
      <c r="F2121" s="3" t="s">
        <v>102</v>
      </c>
      <c r="G2121" s="1" t="s">
        <v>4056</v>
      </c>
      <c r="H2121" s="32" t="str">
        <f>_xlfn.XLOOKUP(B2121,[2]CALCULATION!$B:$B,[2]CALCULATION!$H:$H,"")</f>
        <v>HUAWEI</v>
      </c>
      <c r="I2121" s="28">
        <v>0</v>
      </c>
      <c r="J2121" s="28">
        <v>0</v>
      </c>
      <c r="K2121" s="28">
        <v>0</v>
      </c>
      <c r="L2121" s="28">
        <v>0</v>
      </c>
      <c r="M2121" s="28">
        <v>0</v>
      </c>
      <c r="N2121" s="28">
        <v>0</v>
      </c>
      <c r="O2121" s="28">
        <v>0</v>
      </c>
      <c r="P2121" s="28">
        <v>0</v>
      </c>
      <c r="Q2121" s="28">
        <v>0</v>
      </c>
      <c r="R2121" s="28">
        <v>0</v>
      </c>
      <c r="S2121" s="93">
        <v>0</v>
      </c>
      <c r="T2121" s="93">
        <f>_xlfn.XLOOKUP(B2121,'[3]Nur des jours'!$B:$B,'[3]Nur des jours'!$U:$U,"")</f>
        <v>0</v>
      </c>
      <c r="U2121" s="93">
        <v>0</v>
      </c>
      <c r="V2121" s="93">
        <v>0</v>
      </c>
      <c r="W2121" s="93">
        <v>0</v>
      </c>
      <c r="X2121" s="93">
        <v>0</v>
      </c>
      <c r="Y2121" s="93">
        <v>0</v>
      </c>
      <c r="Z2121" s="93">
        <v>0</v>
      </c>
      <c r="AA2121" s="93">
        <v>0</v>
      </c>
      <c r="AB2121" s="93">
        <v>0</v>
      </c>
      <c r="AC2121" s="93"/>
      <c r="AD2121" s="93">
        <v>0</v>
      </c>
      <c r="AE2121" s="93">
        <v>0</v>
      </c>
      <c r="AF2121" s="93">
        <v>0</v>
      </c>
      <c r="AG2121" s="93"/>
      <c r="AH2121" s="93">
        <v>0</v>
      </c>
      <c r="AI2121" s="93">
        <v>0</v>
      </c>
      <c r="AJ2121" s="93">
        <v>0</v>
      </c>
      <c r="AK2121" s="93">
        <v>0</v>
      </c>
      <c r="AL2121" s="93">
        <v>0</v>
      </c>
      <c r="AM2121" s="49" t="s">
        <v>5559</v>
      </c>
      <c r="AN2121" s="49"/>
      <c r="AO2121" s="48" t="str" cm="1">
        <f t="array" ref="AO2121">IFERROR(_xlfn.IFS(
AQ2121="MPR ISSUE","PDH",
AQ2121="BSS Hardware Issue","BSS",
AQ2121="Sites strategiques, MLL, Pylone, etc.","ENVTECH",
AQ2121="AKTIVCO DEFAUT GE &amp; POWER Cabinet","AKTIVCO",
AQ2121="AKTIVCO Coupure ENEO &amp; Baisse de tension","AKTIVCO GRID ONLY",
AQ2121="Coupure ENEO &amp; Baisse de tension","IHS GRID ONLY",
AQ2121="Defaut GE &amp; POWER Cabinet","IHS",
AQ2121="Sharing","Partners",
AQ2121="Sites strategiques &amp; DataCenter","SST &amp; DC",
AQ2121="Exclu","Exclu",
AQ2121="SAT","SAT",
AQ2121="SPARE-ISSUE","SPARE-ISSUE",
AQ2121="Fiber CAmtel","TRANS_FO_CAMTEL",
AQ2121="Fiber AOF","Fiber AOF",
AQ2121="Projet OCM (HUAWEI)","TRAVAUX-HUAWEI",
AQ2121="Projet OCM (NOKIA)","TRAVAUX-NOKIA",
AQ2121="ACCESS-ISSUE","ACCESS-ISSUE",
AQ2121="Projet OCM (ZTE, NOKIA, autres projets)","TRAVAUX OCM",
AQ2121="No root CAuse","No root cause",
AQ2121="ODU HS","PDH",
AQ2121="IP &amp; VLAN","PDH",
AQ2121="Warehouse HUAWEI","SPARE-ISSUE",
AQ2121="SPARE-HS","SPARE-ISSUE",
AQ2121="Power Telco","BSS",AQ2121="no impacts","no impacts"
),"")</f>
        <v>No root cause</v>
      </c>
      <c r="AP2121" s="48" t="str" cm="1">
        <f t="array" ref="AP2121">IFERROR(_xlfn.IFS(
AQ2121="MPR ISSUE","TX ISSUE",
AQ2121="BSS Hardware Issue","RAN ISSUE",
AQ2121="Sites strategiques, MLL, Pylone, etc.","ENVTECH",
AQ2121="AKTIVCO DEFAUT GE &amp; POWER Cabinet","POWER ISSUE",
AQ2121="AKTIVCO Coupure ENEO &amp; Baisse de tension","POWER ISSUE",
AQ2121="Coupure ENEO &amp; Baisse de tension","POWER ISSUE",
AQ2121="Defaut GE &amp; POWER Cabinet","POWER ISSUE",
AQ2121="Sharing","POWER ISSUE",
AQ2121="Sites strategiques &amp; DataCenter","POWER ISSUE",
AQ2121="Exclu","Exclu",
AQ2121="SAT","TX ISSUE",
AQ2121="SPARE-ISSUE","SPARE-ISSUE",
AQ2121="Fiber CAmtel","TX ISSUE",
AQ2121="Fiber AOF","TX ISSUE",
AQ2121="Projet OCM (HUAWEI)","TRAVAUX-HUAWEI",
AQ2121="Projet OCM (NOKIA)","TRAVAUX -NOKIA",
AQ2121="ACCESS-ISSUE","ACCESS-ISSUE",
AQ2121="Projet OCM (ZTE, NOKIA, autres projets)","TRAVAUX OCM",
AQ2121="No root CAuse","No root cause",
AQ2121="ODU HS","TX ISSUE",
AQ2121="IP &amp; VLAN","TX ISSUE",
AQ2121="Warehouse HUAWEI","SPARE-ISSUE",
AQ2121="SPARE-HS","SPARE-ISSUE",
AQ2121="Power Telco","RAN ISSUE",AQ2121="no impacts","no impacts"
),"")</f>
        <v>No root cause</v>
      </c>
      <c r="AQ2121" s="67" t="s">
        <v>5344</v>
      </c>
      <c r="AR2121" s="48" t="str" cm="1">
        <f t="array" ref="AR2121">IFERROR(_xlfn.IFS(
AQ2121="MPR ISSUE","ACTIVE",
AQ2121="BSS Hardware Issue","ACTIVE",
AQ2121="Sites strategiques, MLL, Pylone, etc.","PASSIVE",
AQ2121="AKTIVCO DEFAUT GE &amp; POWER Cabinet","PASSIVE",
AQ2121="AKTIVCO Coupure ENEO &amp; Baisse de tension","PASSIVE",
AQ2121="Coupure ENEO &amp; Baisse de tension","PASSIVE",
AQ2121="Defaut GE &amp; POWER Cabinet","PASSIVE",
AQ2121="Sharing","PASSIVE",
AQ2121="Sites strategiques &amp; DataCenter","PASSIVE",
AQ2121="Exclu","Exclu",
AQ2121="SAT","ACTIVE",
AQ2121="SPARE-ISSUE","SPARE-ISSUE",
AQ2121="Fiber CAmtel","ACTIVE",
AQ2121="Fiber AOF","ACTIVE",
AQ2121="Projet OCM (HUAWEI)","PLANNED WORKS",
AQ2121="Projet OCM (NOKIA)","PLANNED WORKS",
AQ2121="ACCESS-ISSUE","ACCESS-ISSUE",
AQ2121="Projet OCM (ZTE, NOKIA, autres projets)","PLANNED WORKS",
AQ2121="No root CAuse","No root cause",
AQ2121="ODU HS","ACTIVE",
AQ2121="IP &amp; VLAN","ACTIVE",
AQ2121="Warehouse HUAWEI","SPARE-ISSUE",
AQ2121="SPARE-HS","SPARE-ISSUE",
AQ2121="Power Telco","ACTIVE", AQ2121="no impacts","no impacts"
),"")</f>
        <v>No root cause</v>
      </c>
      <c r="AS2121" s="92" t="s">
        <v>5537</v>
      </c>
      <c r="AT2121" s="98" t="s">
        <v>4863</v>
      </c>
      <c r="AV2121" s="17" t="s">
        <v>5537</v>
      </c>
      <c r="AW2121" s="7" t="s">
        <v>5537</v>
      </c>
      <c r="AX2121" s="6" t="s">
        <v>5537</v>
      </c>
      <c r="AY2121" s="7"/>
      <c r="AZ2121" s="3" t="s">
        <v>5537</v>
      </c>
      <c r="BA2121" s="18" t="s">
        <v>5537</v>
      </c>
      <c r="BB2121" s="18" t="s">
        <v>5537</v>
      </c>
      <c r="BC2121" s="18" t="s">
        <v>5537</v>
      </c>
      <c r="BD2121" s="18" t="s">
        <v>5537</v>
      </c>
      <c r="BE2121" s="18" t="s">
        <v>5537</v>
      </c>
      <c r="BF2121" s="18" t="s">
        <v>5537</v>
      </c>
      <c r="BG2121" s="18" t="s">
        <v>5537</v>
      </c>
      <c r="BH2121" s="18" t="s">
        <v>5537</v>
      </c>
      <c r="BI2121" s="18" t="s">
        <v>5537</v>
      </c>
      <c r="BJ2121" s="18" t="s">
        <v>5537</v>
      </c>
      <c r="BK2121" s="18" t="s">
        <v>5537</v>
      </c>
      <c r="BL2121" s="9" t="s">
        <v>5537</v>
      </c>
      <c r="BM2121" s="14" t="s">
        <v>5537</v>
      </c>
      <c r="BN2121" s="14" t="s">
        <v>5537</v>
      </c>
      <c r="BO2121" s="14" t="str">
        <f>_xlfn.XLOOKUP(B2121,'[4]cell downs 18042026 17h'!$B:$B,'[4]cell downs 18042026 17h'!$B:$B,"")</f>
        <v/>
      </c>
      <c r="BP2121" s="14" t="str">
        <f>_xlfn.XLOOKUP(B2121,'[5]Cells Huawei 19042026 15h'!$B:$B,'[5]Cells Huawei 19042026 15h'!$B:$B,"")</f>
        <v/>
      </c>
      <c r="BQ2121" s="9" t="str">
        <f>_xlfn.XLOOKUP(B2121,'[6]cells down 19042026 9H40'!$B:$B,'[6]cells down 19042026 9H40'!$B:$B,"")</f>
        <v/>
      </c>
      <c r="BR2121" s="9" t="s">
        <v>5537</v>
      </c>
      <c r="BS2121" s="9" t="s">
        <v>12</v>
      </c>
      <c r="BT2121" s="108"/>
    </row>
    <row r="2122" spans="1:72" s="9" customFormat="1" x14ac:dyDescent="0.35">
      <c r="A2122" s="1" t="s">
        <v>4967</v>
      </c>
      <c r="B2122" s="8" t="s">
        <v>4968</v>
      </c>
      <c r="C2122" s="3" t="str">
        <f>_xlfn.XLOOKUP(B2122,'[1]daily break down'!$D:$D,'[1]daily break down'!$E:$E,"")</f>
        <v>CENTRE</v>
      </c>
      <c r="D2122" s="1" t="s">
        <v>11</v>
      </c>
      <c r="E2122" s="1" t="s">
        <v>12</v>
      </c>
      <c r="F2122" s="3" t="s">
        <v>37</v>
      </c>
      <c r="G2122" s="1" t="s">
        <v>4967</v>
      </c>
      <c r="H2122" s="34" t="str">
        <f>_xlfn.XLOOKUP(B2122,[2]CALCULATION!$B:$B,[2]CALCULATION!$H:$H,"")</f>
        <v>ZTE</v>
      </c>
      <c r="I2122" s="28">
        <v>0</v>
      </c>
      <c r="J2122" s="28">
        <v>0</v>
      </c>
      <c r="K2122" s="28">
        <v>0</v>
      </c>
      <c r="L2122" s="28">
        <v>0</v>
      </c>
      <c r="M2122" s="28">
        <v>0</v>
      </c>
      <c r="N2122" s="28">
        <v>0</v>
      </c>
      <c r="O2122" s="28">
        <v>0</v>
      </c>
      <c r="P2122" s="28">
        <v>0</v>
      </c>
      <c r="Q2122" s="28">
        <v>0</v>
      </c>
      <c r="R2122" s="28">
        <v>0</v>
      </c>
      <c r="S2122" s="93">
        <v>0</v>
      </c>
      <c r="T2122" s="93">
        <f>_xlfn.XLOOKUP(B2122,'[3]Nur des jours'!$B:$B,'[3]Nur des jours'!$U:$U,"")</f>
        <v>0</v>
      </c>
      <c r="U2122" s="93">
        <v>0</v>
      </c>
      <c r="V2122" s="93">
        <v>0</v>
      </c>
      <c r="W2122" s="93">
        <v>0</v>
      </c>
      <c r="X2122" s="93">
        <v>0</v>
      </c>
      <c r="Y2122" s="93">
        <v>0</v>
      </c>
      <c r="Z2122" s="93">
        <v>0</v>
      </c>
      <c r="AA2122" s="93">
        <v>0</v>
      </c>
      <c r="AB2122" s="93">
        <v>0</v>
      </c>
      <c r="AC2122" s="93"/>
      <c r="AD2122" s="93">
        <v>0</v>
      </c>
      <c r="AE2122" s="93">
        <v>0</v>
      </c>
      <c r="AF2122" s="93">
        <v>0</v>
      </c>
      <c r="AG2122" s="93"/>
      <c r="AH2122" s="93">
        <v>0</v>
      </c>
      <c r="AI2122" s="93">
        <v>0</v>
      </c>
      <c r="AJ2122" s="93">
        <v>0</v>
      </c>
      <c r="AK2122" s="93">
        <v>0</v>
      </c>
      <c r="AL2122" s="93">
        <v>0</v>
      </c>
      <c r="AM2122" s="49" t="s">
        <v>5559</v>
      </c>
      <c r="AN2122" s="49"/>
      <c r="AO2122" s="48" t="str" cm="1">
        <f t="array" ref="AO2122">IFERROR(_xlfn.IFS(
AQ2122="MPR ISSUE","PDH",
AQ2122="BSS Hardware Issue","BSS",
AQ2122="Sites strategiques, MLL, Pylone, etc.","ENVTECH",
AQ2122="AKTIVCO DEFAUT GE &amp; POWER Cabinet","AKTIVCO",
AQ2122="AKTIVCO Coupure ENEO &amp; Baisse de tension","AKTIVCO GRID ONLY",
AQ2122="Coupure ENEO &amp; Baisse de tension","IHS GRID ONLY",
AQ2122="Defaut GE &amp; POWER Cabinet","IHS",
AQ2122="Sharing","Partners",
AQ2122="Sites strategiques &amp; DataCenter","SST &amp; DC",
AQ2122="Exclu","Exclu",
AQ2122="SAT","SAT",
AQ2122="SPARE-ISSUE","SPARE-ISSUE",
AQ2122="Fiber CAmtel","TRANS_FO_CAMTEL",
AQ2122="Fiber AOF","Fiber AOF",
AQ2122="Projet OCM (HUAWEI)","TRAVAUX-HUAWEI",
AQ2122="Projet OCM (NOKIA)","TRAVAUX-NOKIA",
AQ2122="ACCESS-ISSUE","ACCESS-ISSUE",
AQ2122="Projet OCM (ZTE, NOKIA, autres projets)","TRAVAUX OCM",
AQ2122="No root CAuse","No root cause",
AQ2122="ODU HS","PDH",
AQ2122="IP &amp; VLAN","PDH",
AQ2122="Warehouse HUAWEI","SPARE-ISSUE",
AQ2122="SPARE-HS","SPARE-ISSUE",
AQ2122="Power Telco","BSS",AQ2122="no impacts","no impacts"
),"")</f>
        <v>No root cause</v>
      </c>
      <c r="AP2122" s="48" t="str" cm="1">
        <f t="array" ref="AP2122">IFERROR(_xlfn.IFS(
AQ2122="MPR ISSUE","TX ISSUE",
AQ2122="BSS Hardware Issue","RAN ISSUE",
AQ2122="Sites strategiques, MLL, Pylone, etc.","ENVTECH",
AQ2122="AKTIVCO DEFAUT GE &amp; POWER Cabinet","POWER ISSUE",
AQ2122="AKTIVCO Coupure ENEO &amp; Baisse de tension","POWER ISSUE",
AQ2122="Coupure ENEO &amp; Baisse de tension","POWER ISSUE",
AQ2122="Defaut GE &amp; POWER Cabinet","POWER ISSUE",
AQ2122="Sharing","POWER ISSUE",
AQ2122="Sites strategiques &amp; DataCenter","POWER ISSUE",
AQ2122="Exclu","Exclu",
AQ2122="SAT","TX ISSUE",
AQ2122="SPARE-ISSUE","SPARE-ISSUE",
AQ2122="Fiber CAmtel","TX ISSUE",
AQ2122="Fiber AOF","TX ISSUE",
AQ2122="Projet OCM (HUAWEI)","TRAVAUX-HUAWEI",
AQ2122="Projet OCM (NOKIA)","TRAVAUX -NOKIA",
AQ2122="ACCESS-ISSUE","ACCESS-ISSUE",
AQ2122="Projet OCM (ZTE, NOKIA, autres projets)","TRAVAUX OCM",
AQ2122="No root CAuse","No root cause",
AQ2122="ODU HS","TX ISSUE",
AQ2122="IP &amp; VLAN","TX ISSUE",
AQ2122="Warehouse HUAWEI","SPARE-ISSUE",
AQ2122="SPARE-HS","SPARE-ISSUE",
AQ2122="Power Telco","RAN ISSUE",AQ2122="no impacts","no impacts"
),"")</f>
        <v>No root cause</v>
      </c>
      <c r="AQ2122" s="126" t="s">
        <v>5344</v>
      </c>
      <c r="AR2122" s="48" t="str" cm="1">
        <f t="array" ref="AR2122">IFERROR(_xlfn.IFS(
AQ2122="MPR ISSUE","ACTIVE",
AQ2122="BSS Hardware Issue","ACTIVE",
AQ2122="Sites strategiques, MLL, Pylone, etc.","PASSIVE",
AQ2122="AKTIVCO DEFAUT GE &amp; POWER Cabinet","PASSIVE",
AQ2122="AKTIVCO Coupure ENEO &amp; Baisse de tension","PASSIVE",
AQ2122="Coupure ENEO &amp; Baisse de tension","PASSIVE",
AQ2122="Defaut GE &amp; POWER Cabinet","PASSIVE",
AQ2122="Sharing","PASSIVE",
AQ2122="Sites strategiques &amp; DataCenter","PASSIVE",
AQ2122="Exclu","Exclu",
AQ2122="SAT","ACTIVE",
AQ2122="SPARE-ISSUE","SPARE-ISSUE",
AQ2122="Fiber CAmtel","ACTIVE",
AQ2122="Fiber AOF","ACTIVE",
AQ2122="Projet OCM (HUAWEI)","PLANNED WORKS",
AQ2122="Projet OCM (NOKIA)","PLANNED WORKS",
AQ2122="ACCESS-ISSUE","ACCESS-ISSUE",
AQ2122="Projet OCM (ZTE, NOKIA, autres projets)","PLANNED WORKS",
AQ2122="No root CAuse","No root cause",
AQ2122="ODU HS","ACTIVE",
AQ2122="IP &amp; VLAN","ACTIVE",
AQ2122="Warehouse HUAWEI","SPARE-ISSUE",
AQ2122="SPARE-HS","SPARE-ISSUE",
AQ2122="Power Telco","ACTIVE", AQ2122="no impacts","no impacts"
),"")</f>
        <v>No root cause</v>
      </c>
      <c r="AS2122" s="92" t="s">
        <v>5537</v>
      </c>
      <c r="AT2122" s="98" t="s">
        <v>4968</v>
      </c>
      <c r="AV2122" s="17" t="s">
        <v>5537</v>
      </c>
      <c r="AW2122" s="7" t="s">
        <v>5537</v>
      </c>
      <c r="AX2122" s="6" t="s">
        <v>5537</v>
      </c>
      <c r="AY2122" s="7"/>
      <c r="AZ2122" s="3" t="s">
        <v>5537</v>
      </c>
      <c r="BA2122" s="18" t="s">
        <v>5537</v>
      </c>
      <c r="BB2122" s="18" t="s">
        <v>5537</v>
      </c>
      <c r="BC2122" s="18" t="s">
        <v>5537</v>
      </c>
      <c r="BD2122" s="18" t="s">
        <v>5537</v>
      </c>
      <c r="BE2122" s="18" t="s">
        <v>5537</v>
      </c>
      <c r="BF2122" s="18" t="s">
        <v>5537</v>
      </c>
      <c r="BG2122" s="18" t="s">
        <v>5537</v>
      </c>
      <c r="BH2122" s="18" t="s">
        <v>5537</v>
      </c>
      <c r="BI2122" s="18" t="s">
        <v>5537</v>
      </c>
      <c r="BJ2122" s="18" t="s">
        <v>5537</v>
      </c>
      <c r="BK2122" s="18" t="s">
        <v>5537</v>
      </c>
      <c r="BL2122" s="9" t="s">
        <v>5537</v>
      </c>
      <c r="BM2122" s="14" t="s">
        <v>5537</v>
      </c>
      <c r="BN2122" s="14" t="s">
        <v>5537</v>
      </c>
      <c r="BO2122" s="14" t="str">
        <f>_xlfn.XLOOKUP(B2122,'[4]cell downs 18042026 17h'!$B:$B,'[4]cell downs 18042026 17h'!$B:$B,"")</f>
        <v/>
      </c>
      <c r="BP2122" s="14" t="str">
        <f>_xlfn.XLOOKUP(B2122,'[5]Cells Huawei 19042026 15h'!$B:$B,'[5]Cells Huawei 19042026 15h'!$B:$B,"")</f>
        <v/>
      </c>
      <c r="BQ2122" s="9" t="str">
        <f>_xlfn.XLOOKUP(B2122,'[6]cells down 19042026 9H40'!$B:$B,'[6]cells down 19042026 9H40'!$B:$B,"")</f>
        <v/>
      </c>
      <c r="BR2122" s="9" t="s">
        <v>5537</v>
      </c>
      <c r="BS2122" s="9" t="s">
        <v>594</v>
      </c>
      <c r="BT2122" s="108"/>
    </row>
    <row r="2123" spans="1:72" s="9" customFormat="1" x14ac:dyDescent="0.35">
      <c r="A2123" s="1" t="s">
        <v>4870</v>
      </c>
      <c r="B2123" s="8" t="s">
        <v>4871</v>
      </c>
      <c r="C2123" s="3" t="str">
        <f>_xlfn.XLOOKUP(B2123,'[1]daily break down'!$D:$D,'[1]daily break down'!$E:$E,"")</f>
        <v>CENTRE</v>
      </c>
      <c r="D2123" s="1" t="s">
        <v>11</v>
      </c>
      <c r="E2123" s="1" t="s">
        <v>12</v>
      </c>
      <c r="F2123" s="3" t="s">
        <v>37</v>
      </c>
      <c r="G2123" s="1" t="s">
        <v>4870</v>
      </c>
      <c r="H2123" s="34" t="str">
        <f>_xlfn.XLOOKUP(B2123,[2]CALCULATION!$B:$B,[2]CALCULATION!$H:$H,"")</f>
        <v>ZTE</v>
      </c>
      <c r="I2123" s="28">
        <v>0</v>
      </c>
      <c r="J2123" s="28">
        <v>0</v>
      </c>
      <c r="K2123" s="28">
        <v>0</v>
      </c>
      <c r="L2123" s="28">
        <v>0</v>
      </c>
      <c r="M2123" s="28">
        <v>0</v>
      </c>
      <c r="N2123" s="28">
        <v>0</v>
      </c>
      <c r="O2123" s="28">
        <v>0</v>
      </c>
      <c r="P2123" s="28">
        <v>0</v>
      </c>
      <c r="Q2123" s="28">
        <v>0</v>
      </c>
      <c r="R2123" s="28">
        <v>0</v>
      </c>
      <c r="S2123" s="93">
        <v>0</v>
      </c>
      <c r="T2123" s="93">
        <f>_xlfn.XLOOKUP(B2123,'[3]Nur des jours'!$B:$B,'[3]Nur des jours'!$U:$U,"")</f>
        <v>0</v>
      </c>
      <c r="U2123" s="93">
        <v>0</v>
      </c>
      <c r="V2123" s="93">
        <v>0</v>
      </c>
      <c r="W2123" s="93">
        <v>0</v>
      </c>
      <c r="X2123" s="93">
        <v>0</v>
      </c>
      <c r="Y2123" s="93">
        <v>0</v>
      </c>
      <c r="Z2123" s="93">
        <v>0</v>
      </c>
      <c r="AA2123" s="93">
        <v>0</v>
      </c>
      <c r="AB2123" s="93">
        <v>0</v>
      </c>
      <c r="AC2123" s="93"/>
      <c r="AD2123" s="93">
        <v>0</v>
      </c>
      <c r="AE2123" s="93">
        <v>0</v>
      </c>
      <c r="AF2123" s="93">
        <v>0</v>
      </c>
      <c r="AG2123" s="93"/>
      <c r="AH2123" s="93">
        <v>0</v>
      </c>
      <c r="AI2123" s="93">
        <v>0</v>
      </c>
      <c r="AJ2123" s="93">
        <v>0</v>
      </c>
      <c r="AK2123" s="93">
        <v>0</v>
      </c>
      <c r="AL2123" s="93">
        <v>0</v>
      </c>
      <c r="AM2123" s="49" t="s">
        <v>5559</v>
      </c>
      <c r="AN2123" s="49"/>
      <c r="AO2123" s="48" t="str" cm="1">
        <f t="array" ref="AO2123">IFERROR(_xlfn.IFS(
AQ2123="MPR ISSUE","PDH",
AQ2123="BSS Hardware Issue","BSS",
AQ2123="Sites strategiques, MLL, Pylone, etc.","ENVTECH",
AQ2123="AKTIVCO DEFAUT GE &amp; POWER Cabinet","AKTIVCO",
AQ2123="AKTIVCO Coupure ENEO &amp; Baisse de tension","AKTIVCO GRID ONLY",
AQ2123="Coupure ENEO &amp; Baisse de tension","IHS GRID ONLY",
AQ2123="Defaut GE &amp; POWER Cabinet","IHS",
AQ2123="Sharing","Partners",
AQ2123="Sites strategiques &amp; DataCenter","SST &amp; DC",
AQ2123="Exclu","Exclu",
AQ2123="SAT","SAT",
AQ2123="SPARE-ISSUE","SPARE-ISSUE",
AQ2123="Fiber CAmtel","TRANS_FO_CAMTEL",
AQ2123="Fiber AOF","Fiber AOF",
AQ2123="Projet OCM (HUAWEI)","TRAVAUX-HUAWEI",
AQ2123="Projet OCM (NOKIA)","TRAVAUX-NOKIA",
AQ2123="ACCESS-ISSUE","ACCESS-ISSUE",
AQ2123="Projet OCM (ZTE, NOKIA, autres projets)","TRAVAUX OCM",
AQ2123="No root CAuse","No root cause",
AQ2123="ODU HS","PDH",
AQ2123="IP &amp; VLAN","PDH",
AQ2123="Warehouse HUAWEI","SPARE-ISSUE",
AQ2123="SPARE-HS","SPARE-ISSUE",
AQ2123="Power Telco","BSS",AQ2123="no impacts","no impacts"
),"")</f>
        <v>No root cause</v>
      </c>
      <c r="AP2123" s="48" t="str" cm="1">
        <f t="array" ref="AP2123">IFERROR(_xlfn.IFS(
AQ2123="MPR ISSUE","TX ISSUE",
AQ2123="BSS Hardware Issue","RAN ISSUE",
AQ2123="Sites strategiques, MLL, Pylone, etc.","ENVTECH",
AQ2123="AKTIVCO DEFAUT GE &amp; POWER Cabinet","POWER ISSUE",
AQ2123="AKTIVCO Coupure ENEO &amp; Baisse de tension","POWER ISSUE",
AQ2123="Coupure ENEO &amp; Baisse de tension","POWER ISSUE",
AQ2123="Defaut GE &amp; POWER Cabinet","POWER ISSUE",
AQ2123="Sharing","POWER ISSUE",
AQ2123="Sites strategiques &amp; DataCenter","POWER ISSUE",
AQ2123="Exclu","Exclu",
AQ2123="SAT","TX ISSUE",
AQ2123="SPARE-ISSUE","SPARE-ISSUE",
AQ2123="Fiber CAmtel","TX ISSUE",
AQ2123="Fiber AOF","TX ISSUE",
AQ2123="Projet OCM (HUAWEI)","TRAVAUX-HUAWEI",
AQ2123="Projet OCM (NOKIA)","TRAVAUX -NOKIA",
AQ2123="ACCESS-ISSUE","ACCESS-ISSUE",
AQ2123="Projet OCM (ZTE, NOKIA, autres projets)","TRAVAUX OCM",
AQ2123="No root CAuse","No root cause",
AQ2123="ODU HS","TX ISSUE",
AQ2123="IP &amp; VLAN","TX ISSUE",
AQ2123="Warehouse HUAWEI","SPARE-ISSUE",
AQ2123="SPARE-HS","SPARE-ISSUE",
AQ2123="Power Telco","RAN ISSUE",AQ2123="no impacts","no impacts"
),"")</f>
        <v>No root cause</v>
      </c>
      <c r="AQ2123" s="126" t="s">
        <v>5344</v>
      </c>
      <c r="AR2123" s="48" t="str" cm="1">
        <f t="array" ref="AR2123">IFERROR(_xlfn.IFS(
AQ2123="MPR ISSUE","ACTIVE",
AQ2123="BSS Hardware Issue","ACTIVE",
AQ2123="Sites strategiques, MLL, Pylone, etc.","PASSIVE",
AQ2123="AKTIVCO DEFAUT GE &amp; POWER Cabinet","PASSIVE",
AQ2123="AKTIVCO Coupure ENEO &amp; Baisse de tension","PASSIVE",
AQ2123="Coupure ENEO &amp; Baisse de tension","PASSIVE",
AQ2123="Defaut GE &amp; POWER Cabinet","PASSIVE",
AQ2123="Sharing","PASSIVE",
AQ2123="Sites strategiques &amp; DataCenter","PASSIVE",
AQ2123="Exclu","Exclu",
AQ2123="SAT","ACTIVE",
AQ2123="SPARE-ISSUE","SPARE-ISSUE",
AQ2123="Fiber CAmtel","ACTIVE",
AQ2123="Fiber AOF","ACTIVE",
AQ2123="Projet OCM (HUAWEI)","PLANNED WORKS",
AQ2123="Projet OCM (NOKIA)","PLANNED WORKS",
AQ2123="ACCESS-ISSUE","ACCESS-ISSUE",
AQ2123="Projet OCM (ZTE, NOKIA, autres projets)","PLANNED WORKS",
AQ2123="No root CAuse","No root cause",
AQ2123="ODU HS","ACTIVE",
AQ2123="IP &amp; VLAN","ACTIVE",
AQ2123="Warehouse HUAWEI","SPARE-ISSUE",
AQ2123="SPARE-HS","SPARE-ISSUE",
AQ2123="Power Telco","ACTIVE", AQ2123="no impacts","no impacts"
),"")</f>
        <v>No root cause</v>
      </c>
      <c r="AS2123" s="92" t="s">
        <v>5537</v>
      </c>
      <c r="AT2123" s="98" t="s">
        <v>4871</v>
      </c>
      <c r="AV2123" s="17" t="s">
        <v>5537</v>
      </c>
      <c r="AW2123" s="7" t="s">
        <v>5537</v>
      </c>
      <c r="AX2123" s="6" t="s">
        <v>5537</v>
      </c>
      <c r="AY2123" s="7"/>
      <c r="AZ2123" s="3" t="s">
        <v>5537</v>
      </c>
      <c r="BA2123" s="18" t="s">
        <v>5537</v>
      </c>
      <c r="BB2123" s="18" t="s">
        <v>5537</v>
      </c>
      <c r="BC2123" s="18" t="s">
        <v>5537</v>
      </c>
      <c r="BD2123" s="18" t="s">
        <v>5537</v>
      </c>
      <c r="BE2123" s="18" t="s">
        <v>5537</v>
      </c>
      <c r="BF2123" s="18" t="s">
        <v>5537</v>
      </c>
      <c r="BG2123" s="18" t="s">
        <v>5537</v>
      </c>
      <c r="BH2123" s="18" t="s">
        <v>5537</v>
      </c>
      <c r="BI2123" s="18" t="s">
        <v>5537</v>
      </c>
      <c r="BJ2123" s="18" t="s">
        <v>5537</v>
      </c>
      <c r="BK2123" s="18" t="s">
        <v>5537</v>
      </c>
      <c r="BL2123" s="9" t="s">
        <v>5537</v>
      </c>
      <c r="BM2123" s="14" t="s">
        <v>5537</v>
      </c>
      <c r="BN2123" s="14" t="s">
        <v>5537</v>
      </c>
      <c r="BO2123" s="14" t="str">
        <f>_xlfn.XLOOKUP(B2123,'[4]cell downs 18042026 17h'!$B:$B,'[4]cell downs 18042026 17h'!$B:$B,"")</f>
        <v/>
      </c>
      <c r="BP2123" s="14" t="str">
        <f>_xlfn.XLOOKUP(B2123,'[5]Cells Huawei 19042026 15h'!$B:$B,'[5]Cells Huawei 19042026 15h'!$B:$B,"")</f>
        <v/>
      </c>
      <c r="BQ2123" s="9" t="str">
        <f>_xlfn.XLOOKUP(B2123,'[6]cells down 19042026 9H40'!$B:$B,'[6]cells down 19042026 9H40'!$B:$B,"")</f>
        <v/>
      </c>
      <c r="BR2123" s="9" t="s">
        <v>4871</v>
      </c>
      <c r="BS2123" s="9" t="s">
        <v>12</v>
      </c>
      <c r="BT2123" s="108"/>
    </row>
    <row r="2124" spans="1:72" s="9" customFormat="1" x14ac:dyDescent="0.35">
      <c r="A2124" s="2" t="s">
        <v>4880</v>
      </c>
      <c r="B2124" s="8" t="s">
        <v>4881</v>
      </c>
      <c r="C2124" s="3" t="str">
        <f>_xlfn.XLOOKUP(B2124,'[1]daily break down'!$D:$D,'[1]daily break down'!$E:$E,"")</f>
        <v>OUEST</v>
      </c>
      <c r="D2124" s="1" t="s">
        <v>11</v>
      </c>
      <c r="E2124" s="1" t="s">
        <v>12</v>
      </c>
      <c r="F2124" s="3" t="s">
        <v>102</v>
      </c>
      <c r="G2124" s="1" t="s">
        <v>4880</v>
      </c>
      <c r="H2124" s="32" t="str">
        <f>_xlfn.XLOOKUP(B2124,[2]CALCULATION!$B:$B,[2]CALCULATION!$H:$H,"")</f>
        <v>HUAWEI</v>
      </c>
      <c r="I2124" s="28">
        <v>0</v>
      </c>
      <c r="J2124" s="28">
        <v>0</v>
      </c>
      <c r="K2124" s="28">
        <v>0</v>
      </c>
      <c r="L2124" s="28">
        <v>0</v>
      </c>
      <c r="M2124" s="28">
        <v>0</v>
      </c>
      <c r="N2124" s="28">
        <v>0</v>
      </c>
      <c r="O2124" s="28">
        <v>0</v>
      </c>
      <c r="P2124" s="28">
        <v>0</v>
      </c>
      <c r="Q2124" s="28">
        <v>0</v>
      </c>
      <c r="R2124" s="28">
        <v>0</v>
      </c>
      <c r="S2124" s="93">
        <v>0</v>
      </c>
      <c r="T2124" s="93">
        <f>_xlfn.XLOOKUP(B2124,'[3]Nur des jours'!$B:$B,'[3]Nur des jours'!$U:$U,"")</f>
        <v>0</v>
      </c>
      <c r="U2124" s="93">
        <v>0</v>
      </c>
      <c r="V2124" s="93">
        <v>0</v>
      </c>
      <c r="W2124" s="93">
        <v>0</v>
      </c>
      <c r="X2124" s="93">
        <v>0</v>
      </c>
      <c r="Y2124" s="93">
        <v>0</v>
      </c>
      <c r="Z2124" s="93">
        <v>0</v>
      </c>
      <c r="AA2124" s="93">
        <v>0</v>
      </c>
      <c r="AB2124" s="93">
        <v>0</v>
      </c>
      <c r="AC2124" s="93"/>
      <c r="AD2124" s="93">
        <v>0</v>
      </c>
      <c r="AE2124" s="93">
        <v>0</v>
      </c>
      <c r="AF2124" s="93">
        <v>0</v>
      </c>
      <c r="AG2124" s="93"/>
      <c r="AH2124" s="93">
        <v>0</v>
      </c>
      <c r="AI2124" s="93">
        <v>0</v>
      </c>
      <c r="AJ2124" s="93">
        <v>0</v>
      </c>
      <c r="AK2124" s="93">
        <v>0</v>
      </c>
      <c r="AL2124" s="93">
        <v>0</v>
      </c>
      <c r="AM2124" s="49" t="s">
        <v>5559</v>
      </c>
      <c r="AN2124" s="49"/>
      <c r="AO2124" s="48" t="str" cm="1">
        <f t="array" ref="AO2124">IFERROR(_xlfn.IFS(
AQ2124="MPR ISSUE","PDH",
AQ2124="BSS Hardware Issue","BSS",
AQ2124="Sites strategiques, MLL, Pylone, etc.","ENVTECH",
AQ2124="AKTIVCO DEFAUT GE &amp; POWER Cabinet","AKTIVCO",
AQ2124="AKTIVCO Coupure ENEO &amp; Baisse de tension","AKTIVCO GRID ONLY",
AQ2124="Coupure ENEO &amp; Baisse de tension","IHS GRID ONLY",
AQ2124="Defaut GE &amp; POWER Cabinet","IHS",
AQ2124="Sharing","Partners",
AQ2124="Sites strategiques &amp; DataCenter","SST &amp; DC",
AQ2124="Exclu","Exclu",
AQ2124="SAT","SAT",
AQ2124="SPARE-ISSUE","SPARE-ISSUE",
AQ2124="Fiber CAmtel","TRANS_FO_CAMTEL",
AQ2124="Fiber AOF","Fiber AOF",
AQ2124="Projet OCM (HUAWEI)","TRAVAUX-HUAWEI",
AQ2124="Projet OCM (NOKIA)","TRAVAUX-NOKIA",
AQ2124="ACCESS-ISSUE","ACCESS-ISSUE",
AQ2124="Projet OCM (ZTE, NOKIA, autres projets)","TRAVAUX OCM",
AQ2124="No root CAuse","No root cause",
AQ2124="ODU HS","PDH",
AQ2124="IP &amp; VLAN","PDH",
AQ2124="Warehouse HUAWEI","SPARE-ISSUE",
AQ2124="SPARE-HS","SPARE-ISSUE",
AQ2124="Power Telco","BSS",AQ2124="no impacts","no impacts"
),"")</f>
        <v>No root cause</v>
      </c>
      <c r="AP2124" s="48" t="str" cm="1">
        <f t="array" ref="AP2124">IFERROR(_xlfn.IFS(
AQ2124="MPR ISSUE","TX ISSUE",
AQ2124="BSS Hardware Issue","RAN ISSUE",
AQ2124="Sites strategiques, MLL, Pylone, etc.","ENVTECH",
AQ2124="AKTIVCO DEFAUT GE &amp; POWER Cabinet","POWER ISSUE",
AQ2124="AKTIVCO Coupure ENEO &amp; Baisse de tension","POWER ISSUE",
AQ2124="Coupure ENEO &amp; Baisse de tension","POWER ISSUE",
AQ2124="Defaut GE &amp; POWER Cabinet","POWER ISSUE",
AQ2124="Sharing","POWER ISSUE",
AQ2124="Sites strategiques &amp; DataCenter","POWER ISSUE",
AQ2124="Exclu","Exclu",
AQ2124="SAT","TX ISSUE",
AQ2124="SPARE-ISSUE","SPARE-ISSUE",
AQ2124="Fiber CAmtel","TX ISSUE",
AQ2124="Fiber AOF","TX ISSUE",
AQ2124="Projet OCM (HUAWEI)","TRAVAUX-HUAWEI",
AQ2124="Projet OCM (NOKIA)","TRAVAUX -NOKIA",
AQ2124="ACCESS-ISSUE","ACCESS-ISSUE",
AQ2124="Projet OCM (ZTE, NOKIA, autres projets)","TRAVAUX OCM",
AQ2124="No root CAuse","No root cause",
AQ2124="ODU HS","TX ISSUE",
AQ2124="IP &amp; VLAN","TX ISSUE",
AQ2124="Warehouse HUAWEI","SPARE-ISSUE",
AQ2124="SPARE-HS","SPARE-ISSUE",
AQ2124="Power Telco","RAN ISSUE",AQ2124="no impacts","no impacts"
),"")</f>
        <v>No root cause</v>
      </c>
      <c r="AQ2124" s="126" t="s">
        <v>5344</v>
      </c>
      <c r="AR2124" s="48" t="str" cm="1">
        <f t="array" ref="AR2124">IFERROR(_xlfn.IFS(
AQ2124="MPR ISSUE","ACTIVE",
AQ2124="BSS Hardware Issue","ACTIVE",
AQ2124="Sites strategiques, MLL, Pylone, etc.","PASSIVE",
AQ2124="AKTIVCO DEFAUT GE &amp; POWER Cabinet","PASSIVE",
AQ2124="AKTIVCO Coupure ENEO &amp; Baisse de tension","PASSIVE",
AQ2124="Coupure ENEO &amp; Baisse de tension","PASSIVE",
AQ2124="Defaut GE &amp; POWER Cabinet","PASSIVE",
AQ2124="Sharing","PASSIVE",
AQ2124="Sites strategiques &amp; DataCenter","PASSIVE",
AQ2124="Exclu","Exclu",
AQ2124="SAT","ACTIVE",
AQ2124="SPARE-ISSUE","SPARE-ISSUE",
AQ2124="Fiber CAmtel","ACTIVE",
AQ2124="Fiber AOF","ACTIVE",
AQ2124="Projet OCM (HUAWEI)","PLANNED WORKS",
AQ2124="Projet OCM (NOKIA)","PLANNED WORKS",
AQ2124="ACCESS-ISSUE","ACCESS-ISSUE",
AQ2124="Projet OCM (ZTE, NOKIA, autres projets)","PLANNED WORKS",
AQ2124="No root CAuse","No root cause",
AQ2124="ODU HS","ACTIVE",
AQ2124="IP &amp; VLAN","ACTIVE",
AQ2124="Warehouse HUAWEI","SPARE-ISSUE",
AQ2124="SPARE-HS","SPARE-ISSUE",
AQ2124="Power Telco","ACTIVE", AQ2124="no impacts","no impacts"
),"")</f>
        <v>No root cause</v>
      </c>
      <c r="AS2124" s="92" t="s">
        <v>5537</v>
      </c>
      <c r="AT2124" s="98" t="s">
        <v>4881</v>
      </c>
      <c r="AV2124" s="17" t="s">
        <v>5537</v>
      </c>
      <c r="AW2124" s="7" t="s">
        <v>5537</v>
      </c>
      <c r="AX2124" s="6" t="s">
        <v>5537</v>
      </c>
      <c r="AY2124" s="7"/>
      <c r="AZ2124" s="3" t="s">
        <v>5537</v>
      </c>
      <c r="BA2124" s="18" t="s">
        <v>5537</v>
      </c>
      <c r="BB2124" s="18" t="s">
        <v>5537</v>
      </c>
      <c r="BC2124" s="18" t="s">
        <v>5537</v>
      </c>
      <c r="BD2124" s="18" t="s">
        <v>5537</v>
      </c>
      <c r="BE2124" s="18" t="s">
        <v>5537</v>
      </c>
      <c r="BF2124" s="18" t="s">
        <v>5537</v>
      </c>
      <c r="BG2124" s="18" t="s">
        <v>5537</v>
      </c>
      <c r="BH2124" s="18" t="s">
        <v>5537</v>
      </c>
      <c r="BI2124" s="18" t="s">
        <v>5537</v>
      </c>
      <c r="BJ2124" s="18" t="s">
        <v>5537</v>
      </c>
      <c r="BK2124" s="18" t="s">
        <v>5537</v>
      </c>
      <c r="BL2124" s="9" t="s">
        <v>5537</v>
      </c>
      <c r="BM2124" s="14" t="s">
        <v>5537</v>
      </c>
      <c r="BN2124" s="14" t="s">
        <v>5537</v>
      </c>
      <c r="BO2124" s="14" t="str">
        <f>_xlfn.XLOOKUP(B2124,'[4]cell downs 18042026 17h'!$B:$B,'[4]cell downs 18042026 17h'!$B:$B,"")</f>
        <v/>
      </c>
      <c r="BP2124" s="14" t="str">
        <f>_xlfn.XLOOKUP(B2124,'[5]Cells Huawei 19042026 15h'!$B:$B,'[5]Cells Huawei 19042026 15h'!$B:$B,"")</f>
        <v/>
      </c>
      <c r="BQ2124" s="9" t="str">
        <f>_xlfn.XLOOKUP(B2124,'[6]cells down 19042026 9H40'!$B:$B,'[6]cells down 19042026 9H40'!$B:$B,"")</f>
        <v/>
      </c>
      <c r="BR2124" s="9" t="s">
        <v>5537</v>
      </c>
      <c r="BS2124" s="9" t="s">
        <v>12</v>
      </c>
      <c r="BT2124" s="108"/>
    </row>
    <row r="2125" spans="1:72" s="9" customFormat="1" x14ac:dyDescent="0.35">
      <c r="A2125" s="1" t="s">
        <v>4884</v>
      </c>
      <c r="B2125" s="8" t="s">
        <v>4885</v>
      </c>
      <c r="C2125" s="3" t="str">
        <f>_xlfn.XLOOKUP(B2125,'[1]daily break down'!$D:$D,'[1]daily break down'!$E:$E,"")</f>
        <v>CENTRE</v>
      </c>
      <c r="D2125" s="1" t="s">
        <v>11</v>
      </c>
      <c r="E2125" s="1" t="s">
        <v>12</v>
      </c>
      <c r="F2125" s="3" t="s">
        <v>37</v>
      </c>
      <c r="G2125" s="1" t="s">
        <v>4886</v>
      </c>
      <c r="H2125" s="34" t="str">
        <f>_xlfn.XLOOKUP(B2125,[2]CALCULATION!$B:$B,[2]CALCULATION!$H:$H,"")</f>
        <v>ZTE</v>
      </c>
      <c r="I2125" s="28">
        <v>0</v>
      </c>
      <c r="J2125" s="28">
        <v>0</v>
      </c>
      <c r="K2125" s="28">
        <v>0</v>
      </c>
      <c r="L2125" s="28">
        <v>0</v>
      </c>
      <c r="M2125" s="28">
        <v>0</v>
      </c>
      <c r="N2125" s="28">
        <v>0</v>
      </c>
      <c r="O2125" s="28">
        <v>0</v>
      </c>
      <c r="P2125" s="28">
        <v>0</v>
      </c>
      <c r="Q2125" s="28">
        <v>0</v>
      </c>
      <c r="R2125" s="28">
        <v>0</v>
      </c>
      <c r="S2125" s="93">
        <v>0</v>
      </c>
      <c r="T2125" s="93">
        <f>_xlfn.XLOOKUP(B2125,'[3]Nur des jours'!$B:$B,'[3]Nur des jours'!$U:$U,"")</f>
        <v>0</v>
      </c>
      <c r="U2125" s="93">
        <v>0</v>
      </c>
      <c r="V2125" s="93">
        <v>0</v>
      </c>
      <c r="W2125" s="93">
        <v>0</v>
      </c>
      <c r="X2125" s="93">
        <v>0</v>
      </c>
      <c r="Y2125" s="93">
        <v>0</v>
      </c>
      <c r="Z2125" s="93">
        <v>0</v>
      </c>
      <c r="AA2125" s="93">
        <v>0</v>
      </c>
      <c r="AB2125" s="93">
        <v>0</v>
      </c>
      <c r="AC2125" s="93"/>
      <c r="AD2125" s="93">
        <v>0</v>
      </c>
      <c r="AE2125" s="93">
        <v>0</v>
      </c>
      <c r="AF2125" s="93">
        <v>0</v>
      </c>
      <c r="AG2125" s="93"/>
      <c r="AH2125" s="93">
        <v>0</v>
      </c>
      <c r="AI2125" s="93">
        <v>0</v>
      </c>
      <c r="AJ2125" s="93">
        <v>0</v>
      </c>
      <c r="AK2125" s="93">
        <v>0</v>
      </c>
      <c r="AL2125" s="93">
        <v>0</v>
      </c>
      <c r="AM2125" s="49" t="s">
        <v>5559</v>
      </c>
      <c r="AN2125" s="49"/>
      <c r="AO2125" s="48" t="str" cm="1">
        <f t="array" ref="AO2125">IFERROR(_xlfn.IFS(
AQ2125="MPR ISSUE","PDH",
AQ2125="BSS Hardware Issue","BSS",
AQ2125="Sites strategiques, MLL, Pylone, etc.","ENVTECH",
AQ2125="AKTIVCO DEFAUT GE &amp; POWER Cabinet","AKTIVCO",
AQ2125="AKTIVCO Coupure ENEO &amp; Baisse de tension","AKTIVCO GRID ONLY",
AQ2125="Coupure ENEO &amp; Baisse de tension","IHS GRID ONLY",
AQ2125="Defaut GE &amp; POWER Cabinet","IHS",
AQ2125="Sharing","Partners",
AQ2125="Sites strategiques &amp; DataCenter","SST &amp; DC",
AQ2125="Exclu","Exclu",
AQ2125="SAT","SAT",
AQ2125="SPARE-ISSUE","SPARE-ISSUE",
AQ2125="Fiber CAmtel","TRANS_FO_CAMTEL",
AQ2125="Fiber AOF","Fiber AOF",
AQ2125="Projet OCM (HUAWEI)","TRAVAUX-HUAWEI",
AQ2125="Projet OCM (NOKIA)","TRAVAUX-NOKIA",
AQ2125="ACCESS-ISSUE","ACCESS-ISSUE",
AQ2125="Projet OCM (ZTE, NOKIA, autres projets)","TRAVAUX OCM",
AQ2125="No root CAuse","No root cause",
AQ2125="ODU HS","PDH",
AQ2125="IP &amp; VLAN","PDH",
AQ2125="Warehouse HUAWEI","SPARE-ISSUE",
AQ2125="SPARE-HS","SPARE-ISSUE",
AQ2125="Power Telco","BSS",AQ2125="no impacts","no impacts"
),"")</f>
        <v>No root cause</v>
      </c>
      <c r="AP2125" s="48" t="str" cm="1">
        <f t="array" ref="AP2125">IFERROR(_xlfn.IFS(
AQ2125="MPR ISSUE","TX ISSUE",
AQ2125="BSS Hardware Issue","RAN ISSUE",
AQ2125="Sites strategiques, MLL, Pylone, etc.","ENVTECH",
AQ2125="AKTIVCO DEFAUT GE &amp; POWER Cabinet","POWER ISSUE",
AQ2125="AKTIVCO Coupure ENEO &amp; Baisse de tension","POWER ISSUE",
AQ2125="Coupure ENEO &amp; Baisse de tension","POWER ISSUE",
AQ2125="Defaut GE &amp; POWER Cabinet","POWER ISSUE",
AQ2125="Sharing","POWER ISSUE",
AQ2125="Sites strategiques &amp; DataCenter","POWER ISSUE",
AQ2125="Exclu","Exclu",
AQ2125="SAT","TX ISSUE",
AQ2125="SPARE-ISSUE","SPARE-ISSUE",
AQ2125="Fiber CAmtel","TX ISSUE",
AQ2125="Fiber AOF","TX ISSUE",
AQ2125="Projet OCM (HUAWEI)","TRAVAUX-HUAWEI",
AQ2125="Projet OCM (NOKIA)","TRAVAUX -NOKIA",
AQ2125="ACCESS-ISSUE","ACCESS-ISSUE",
AQ2125="Projet OCM (ZTE, NOKIA, autres projets)","TRAVAUX OCM",
AQ2125="No root CAuse","No root cause",
AQ2125="ODU HS","TX ISSUE",
AQ2125="IP &amp; VLAN","TX ISSUE",
AQ2125="Warehouse HUAWEI","SPARE-ISSUE",
AQ2125="SPARE-HS","SPARE-ISSUE",
AQ2125="Power Telco","RAN ISSUE",AQ2125="no impacts","no impacts"
),"")</f>
        <v>No root cause</v>
      </c>
      <c r="AQ2125" s="126" t="s">
        <v>5344</v>
      </c>
      <c r="AR2125" s="48" t="str" cm="1">
        <f t="array" ref="AR2125">IFERROR(_xlfn.IFS(
AQ2125="MPR ISSUE","ACTIVE",
AQ2125="BSS Hardware Issue","ACTIVE",
AQ2125="Sites strategiques, MLL, Pylone, etc.","PASSIVE",
AQ2125="AKTIVCO DEFAUT GE &amp; POWER Cabinet","PASSIVE",
AQ2125="AKTIVCO Coupure ENEO &amp; Baisse de tension","PASSIVE",
AQ2125="Coupure ENEO &amp; Baisse de tension","PASSIVE",
AQ2125="Defaut GE &amp; POWER Cabinet","PASSIVE",
AQ2125="Sharing","PASSIVE",
AQ2125="Sites strategiques &amp; DataCenter","PASSIVE",
AQ2125="Exclu","Exclu",
AQ2125="SAT","ACTIVE",
AQ2125="SPARE-ISSUE","SPARE-ISSUE",
AQ2125="Fiber CAmtel","ACTIVE",
AQ2125="Fiber AOF","ACTIVE",
AQ2125="Projet OCM (HUAWEI)","PLANNED WORKS",
AQ2125="Projet OCM (NOKIA)","PLANNED WORKS",
AQ2125="ACCESS-ISSUE","ACCESS-ISSUE",
AQ2125="Projet OCM (ZTE, NOKIA, autres projets)","PLANNED WORKS",
AQ2125="No root CAuse","No root cause",
AQ2125="ODU HS","ACTIVE",
AQ2125="IP &amp; VLAN","ACTIVE",
AQ2125="Warehouse HUAWEI","SPARE-ISSUE",
AQ2125="SPARE-HS","SPARE-ISSUE",
AQ2125="Power Telco","ACTIVE", AQ2125="no impacts","no impacts"
),"")</f>
        <v>No root cause</v>
      </c>
      <c r="AS2125" s="92" t="s">
        <v>5537</v>
      </c>
      <c r="AT2125" s="98" t="s">
        <v>4885</v>
      </c>
      <c r="AU2125" s="96"/>
      <c r="AV2125" s="17" t="s">
        <v>5537</v>
      </c>
      <c r="AW2125" s="7" t="s">
        <v>5537</v>
      </c>
      <c r="AX2125" s="6" t="s">
        <v>5537</v>
      </c>
      <c r="AY2125" s="7"/>
      <c r="AZ2125" s="3" t="s">
        <v>5537</v>
      </c>
      <c r="BA2125" s="18" t="s">
        <v>5537</v>
      </c>
      <c r="BB2125" s="18" t="s">
        <v>5537</v>
      </c>
      <c r="BC2125" s="18" t="s">
        <v>5537</v>
      </c>
      <c r="BD2125" s="18" t="s">
        <v>5537</v>
      </c>
      <c r="BE2125" s="18" t="s">
        <v>5537</v>
      </c>
      <c r="BF2125" s="18" t="s">
        <v>5537</v>
      </c>
      <c r="BG2125" s="18" t="s">
        <v>5537</v>
      </c>
      <c r="BH2125" s="18" t="s">
        <v>5537</v>
      </c>
      <c r="BI2125" s="18" t="s">
        <v>5537</v>
      </c>
      <c r="BJ2125" s="18" t="s">
        <v>5537</v>
      </c>
      <c r="BK2125" s="18" t="s">
        <v>5537</v>
      </c>
      <c r="BL2125" s="9" t="s">
        <v>5537</v>
      </c>
      <c r="BM2125" s="14" t="s">
        <v>5537</v>
      </c>
      <c r="BN2125" s="14" t="s">
        <v>5537</v>
      </c>
      <c r="BO2125" s="14" t="str">
        <f>_xlfn.XLOOKUP(B2125,'[4]cell downs 18042026 17h'!$B:$B,'[4]cell downs 18042026 17h'!$B:$B,"")</f>
        <v/>
      </c>
      <c r="BP2125" s="14" t="str">
        <f>_xlfn.XLOOKUP(B2125,'[5]Cells Huawei 19042026 15h'!$B:$B,'[5]Cells Huawei 19042026 15h'!$B:$B,"")</f>
        <v/>
      </c>
      <c r="BQ2125" s="9" t="str">
        <f>_xlfn.XLOOKUP(B2125,'[6]cells down 19042026 9H40'!$B:$B,'[6]cells down 19042026 9H40'!$B:$B,"")</f>
        <v/>
      </c>
      <c r="BR2125" s="9" t="s">
        <v>4885</v>
      </c>
      <c r="BS2125" s="9" t="s">
        <v>12</v>
      </c>
      <c r="BT2125" s="108"/>
    </row>
    <row r="2126" spans="1:72" s="9" customFormat="1" x14ac:dyDescent="0.35">
      <c r="A2126" s="1" t="s">
        <v>4887</v>
      </c>
      <c r="B2126" s="1" t="s">
        <v>4888</v>
      </c>
      <c r="C2126" s="3" t="str">
        <f>_xlfn.XLOOKUP(B2126,'[1]daily break down'!$D:$D,'[1]daily break down'!$E:$E,"")</f>
        <v>LITTORAL</v>
      </c>
      <c r="D2126" s="1" t="s">
        <v>11</v>
      </c>
      <c r="E2126" s="1" t="s">
        <v>96</v>
      </c>
      <c r="F2126" s="3" t="s">
        <v>31</v>
      </c>
      <c r="G2126" s="1" t="s">
        <v>4887</v>
      </c>
      <c r="H2126" s="34" t="str">
        <f>_xlfn.XLOOKUP(B2126,[2]CALCULATION!$B:$B,[2]CALCULATION!$H:$H,"")</f>
        <v>ZTE</v>
      </c>
      <c r="I2126" s="28">
        <v>0</v>
      </c>
      <c r="J2126" s="28">
        <v>0</v>
      </c>
      <c r="K2126" s="28">
        <v>0</v>
      </c>
      <c r="L2126" s="28">
        <v>0</v>
      </c>
      <c r="M2126" s="28">
        <v>0</v>
      </c>
      <c r="N2126" s="28">
        <v>0</v>
      </c>
      <c r="O2126" s="28">
        <v>0</v>
      </c>
      <c r="P2126" s="28">
        <v>0</v>
      </c>
      <c r="Q2126" s="28">
        <v>0</v>
      </c>
      <c r="R2126" s="28">
        <v>0</v>
      </c>
      <c r="S2126" s="93">
        <v>0</v>
      </c>
      <c r="T2126" s="93">
        <f>_xlfn.XLOOKUP(B2126,'[3]Nur des jours'!$B:$B,'[3]Nur des jours'!$U:$U,"")</f>
        <v>0</v>
      </c>
      <c r="U2126" s="93">
        <v>0</v>
      </c>
      <c r="V2126" s="93">
        <v>0</v>
      </c>
      <c r="W2126" s="93">
        <v>0</v>
      </c>
      <c r="X2126" s="93">
        <v>0</v>
      </c>
      <c r="Y2126" s="93">
        <v>0</v>
      </c>
      <c r="Z2126" s="93">
        <v>0</v>
      </c>
      <c r="AA2126" s="93">
        <v>0</v>
      </c>
      <c r="AB2126" s="93">
        <v>0</v>
      </c>
      <c r="AC2126" s="93"/>
      <c r="AD2126" s="93">
        <v>0</v>
      </c>
      <c r="AE2126" s="93">
        <v>0</v>
      </c>
      <c r="AF2126" s="93">
        <v>0</v>
      </c>
      <c r="AG2126" s="93"/>
      <c r="AH2126" s="93">
        <v>0</v>
      </c>
      <c r="AI2126" s="93">
        <v>0</v>
      </c>
      <c r="AJ2126" s="93">
        <v>0</v>
      </c>
      <c r="AK2126" s="93">
        <v>0</v>
      </c>
      <c r="AL2126" s="93">
        <v>0</v>
      </c>
      <c r="AM2126" s="49" t="s">
        <v>5559</v>
      </c>
      <c r="AN2126" s="49"/>
      <c r="AO2126" s="48" t="str" cm="1">
        <f t="array" ref="AO2126">IFERROR(_xlfn.IFS(
AQ2126="MPR ISSUE","PDH",
AQ2126="BSS Hardware Issue","BSS",
AQ2126="Sites strategiques, MLL, Pylone, etc.","ENVTECH",
AQ2126="AKTIVCO DEFAUT GE &amp; POWER Cabinet","AKTIVCO",
AQ2126="AKTIVCO Coupure ENEO &amp; Baisse de tension","AKTIVCO GRID ONLY",
AQ2126="Coupure ENEO &amp; Baisse de tension","IHS GRID ONLY",
AQ2126="Defaut GE &amp; POWER Cabinet","IHS",
AQ2126="Sharing","Partners",
AQ2126="Sites strategiques &amp; DataCenter","SST &amp; DC",
AQ2126="Exclu","Exclu",
AQ2126="SAT","SAT",
AQ2126="SPARE-ISSUE","SPARE-ISSUE",
AQ2126="Fiber CAmtel","TRANS_FO_CAMTEL",
AQ2126="Fiber AOF","Fiber AOF",
AQ2126="Projet OCM (HUAWEI)","TRAVAUX-HUAWEI",
AQ2126="Projet OCM (NOKIA)","TRAVAUX-NOKIA",
AQ2126="ACCESS-ISSUE","ACCESS-ISSUE",
AQ2126="Projet OCM (ZTE, NOKIA, autres projets)","TRAVAUX OCM",
AQ2126="No root CAuse","No root cause",
AQ2126="ODU HS","PDH",
AQ2126="IP &amp; VLAN","PDH",
AQ2126="Warehouse HUAWEI","SPARE-ISSUE",
AQ2126="SPARE-HS","SPARE-ISSUE",
AQ2126="Power Telco","BSS",AQ2126="no impacts","no impacts"
),"")</f>
        <v>No root cause</v>
      </c>
      <c r="AP2126" s="48" t="str" cm="1">
        <f t="array" ref="AP2126">IFERROR(_xlfn.IFS(
AQ2126="MPR ISSUE","TX ISSUE",
AQ2126="BSS Hardware Issue","RAN ISSUE",
AQ2126="Sites strategiques, MLL, Pylone, etc.","ENVTECH",
AQ2126="AKTIVCO DEFAUT GE &amp; POWER Cabinet","POWER ISSUE",
AQ2126="AKTIVCO Coupure ENEO &amp; Baisse de tension","POWER ISSUE",
AQ2126="Coupure ENEO &amp; Baisse de tension","POWER ISSUE",
AQ2126="Defaut GE &amp; POWER Cabinet","POWER ISSUE",
AQ2126="Sharing","POWER ISSUE",
AQ2126="Sites strategiques &amp; DataCenter","POWER ISSUE",
AQ2126="Exclu","Exclu",
AQ2126="SAT","TX ISSUE",
AQ2126="SPARE-ISSUE","SPARE-ISSUE",
AQ2126="Fiber CAmtel","TX ISSUE",
AQ2126="Fiber AOF","TX ISSUE",
AQ2126="Projet OCM (HUAWEI)","TRAVAUX-HUAWEI",
AQ2126="Projet OCM (NOKIA)","TRAVAUX -NOKIA",
AQ2126="ACCESS-ISSUE","ACCESS-ISSUE",
AQ2126="Projet OCM (ZTE, NOKIA, autres projets)","TRAVAUX OCM",
AQ2126="No root CAuse","No root cause",
AQ2126="ODU HS","TX ISSUE",
AQ2126="IP &amp; VLAN","TX ISSUE",
AQ2126="Warehouse HUAWEI","SPARE-ISSUE",
AQ2126="SPARE-HS","SPARE-ISSUE",
AQ2126="Power Telco","RAN ISSUE",AQ2126="no impacts","no impacts"
),"")</f>
        <v>No root cause</v>
      </c>
      <c r="AQ2126" s="126" t="s">
        <v>5344</v>
      </c>
      <c r="AR2126" s="48" t="str" cm="1">
        <f t="array" ref="AR2126">IFERROR(_xlfn.IFS(
AQ2126="MPR ISSUE","ACTIVE",
AQ2126="BSS Hardware Issue","ACTIVE",
AQ2126="Sites strategiques, MLL, Pylone, etc.","PASSIVE",
AQ2126="AKTIVCO DEFAUT GE &amp; POWER Cabinet","PASSIVE",
AQ2126="AKTIVCO Coupure ENEO &amp; Baisse de tension","PASSIVE",
AQ2126="Coupure ENEO &amp; Baisse de tension","PASSIVE",
AQ2126="Defaut GE &amp; POWER Cabinet","PASSIVE",
AQ2126="Sharing","PASSIVE",
AQ2126="Sites strategiques &amp; DataCenter","PASSIVE",
AQ2126="Exclu","Exclu",
AQ2126="SAT","ACTIVE",
AQ2126="SPARE-ISSUE","SPARE-ISSUE",
AQ2126="Fiber CAmtel","ACTIVE",
AQ2126="Fiber AOF","ACTIVE",
AQ2126="Projet OCM (HUAWEI)","PLANNED WORKS",
AQ2126="Projet OCM (NOKIA)","PLANNED WORKS",
AQ2126="ACCESS-ISSUE","ACCESS-ISSUE",
AQ2126="Projet OCM (ZTE, NOKIA, autres projets)","PLANNED WORKS",
AQ2126="No root CAuse","No root cause",
AQ2126="ODU HS","ACTIVE",
AQ2126="IP &amp; VLAN","ACTIVE",
AQ2126="Warehouse HUAWEI","SPARE-ISSUE",
AQ2126="SPARE-HS","SPARE-ISSUE",
AQ2126="Power Telco","ACTIVE", AQ2126="no impacts","no impacts"
),"")</f>
        <v>No root cause</v>
      </c>
      <c r="AS2126" s="92" t="s">
        <v>5537</v>
      </c>
      <c r="AT2126" s="98" t="s">
        <v>4888</v>
      </c>
      <c r="AV2126" s="17" t="s">
        <v>5537</v>
      </c>
      <c r="AW2126" s="7" t="s">
        <v>5537</v>
      </c>
      <c r="AX2126" s="6" t="s">
        <v>5537</v>
      </c>
      <c r="AY2126" s="7"/>
      <c r="AZ2126" s="3" t="s">
        <v>5537</v>
      </c>
      <c r="BA2126" s="18" t="s">
        <v>5537</v>
      </c>
      <c r="BB2126" s="18" t="s">
        <v>5537</v>
      </c>
      <c r="BC2126" s="18" t="s">
        <v>5537</v>
      </c>
      <c r="BD2126" s="18" t="s">
        <v>5537</v>
      </c>
      <c r="BE2126" s="18" t="s">
        <v>5537</v>
      </c>
      <c r="BF2126" s="18" t="s">
        <v>5537</v>
      </c>
      <c r="BG2126" s="18" t="s">
        <v>5537</v>
      </c>
      <c r="BH2126" s="18" t="s">
        <v>5537</v>
      </c>
      <c r="BI2126" s="18" t="s">
        <v>5537</v>
      </c>
      <c r="BJ2126" s="18" t="s">
        <v>5537</v>
      </c>
      <c r="BK2126" s="18" t="s">
        <v>5537</v>
      </c>
      <c r="BL2126" s="9" t="s">
        <v>5537</v>
      </c>
      <c r="BM2126" s="14" t="s">
        <v>5537</v>
      </c>
      <c r="BN2126" s="14" t="s">
        <v>5537</v>
      </c>
      <c r="BO2126" s="14" t="str">
        <f>_xlfn.XLOOKUP(B2126,'[4]cell downs 18042026 17h'!$B:$B,'[4]cell downs 18042026 17h'!$B:$B,"")</f>
        <v/>
      </c>
      <c r="BP2126" s="14" t="str">
        <f>_xlfn.XLOOKUP(B2126,'[5]Cells Huawei 19042026 15h'!$B:$B,'[5]Cells Huawei 19042026 15h'!$B:$B,"")</f>
        <v/>
      </c>
      <c r="BQ2126" s="9" t="str">
        <f>_xlfn.XLOOKUP(B2126,'[6]cells down 19042026 9H40'!$B:$B,'[6]cells down 19042026 9H40'!$B:$B,"")</f>
        <v/>
      </c>
      <c r="BR2126" s="9" t="s">
        <v>4888</v>
      </c>
      <c r="BS2126" s="9" t="s">
        <v>12</v>
      </c>
      <c r="BT2126" s="108"/>
    </row>
    <row r="2127" spans="1:72" s="9" customFormat="1" x14ac:dyDescent="0.35">
      <c r="A2127" s="1" t="s">
        <v>4918</v>
      </c>
      <c r="B2127" s="8" t="s">
        <v>4919</v>
      </c>
      <c r="C2127" s="3" t="str">
        <f>_xlfn.XLOOKUP(B2127,'[1]daily break down'!$D:$D,'[1]daily break down'!$E:$E,"")</f>
        <v>CENTRE</v>
      </c>
      <c r="D2127" s="1" t="s">
        <v>11</v>
      </c>
      <c r="E2127" s="1"/>
      <c r="F2127" s="3" t="s">
        <v>37</v>
      </c>
      <c r="G2127" s="1" t="s">
        <v>4920</v>
      </c>
      <c r="H2127" s="34" t="str">
        <f>_xlfn.XLOOKUP(B2127,[2]CALCULATION!$B:$B,[2]CALCULATION!$H:$H,"")</f>
        <v>ZTE</v>
      </c>
      <c r="I2127" s="28">
        <v>0</v>
      </c>
      <c r="J2127" s="28">
        <v>0</v>
      </c>
      <c r="K2127" s="28">
        <v>0</v>
      </c>
      <c r="L2127" s="28">
        <v>0</v>
      </c>
      <c r="M2127" s="28">
        <v>0</v>
      </c>
      <c r="N2127" s="28">
        <v>0</v>
      </c>
      <c r="O2127" s="28">
        <v>0</v>
      </c>
      <c r="P2127" s="28">
        <v>0</v>
      </c>
      <c r="Q2127" s="28">
        <v>0</v>
      </c>
      <c r="R2127" s="28">
        <v>0</v>
      </c>
      <c r="S2127" s="93">
        <v>0</v>
      </c>
      <c r="T2127" s="93">
        <f>_xlfn.XLOOKUP(B2127,'[3]Nur des jours'!$B:$B,'[3]Nur des jours'!$U:$U,"")</f>
        <v>0</v>
      </c>
      <c r="U2127" s="93">
        <v>0</v>
      </c>
      <c r="V2127" s="93">
        <v>0</v>
      </c>
      <c r="W2127" s="93">
        <v>0</v>
      </c>
      <c r="X2127" s="93">
        <v>0</v>
      </c>
      <c r="Y2127" s="93">
        <v>0</v>
      </c>
      <c r="Z2127" s="93">
        <v>0</v>
      </c>
      <c r="AA2127" s="93">
        <v>0</v>
      </c>
      <c r="AB2127" s="93">
        <v>0</v>
      </c>
      <c r="AC2127" s="93"/>
      <c r="AD2127" s="93">
        <v>0</v>
      </c>
      <c r="AE2127" s="93">
        <v>0</v>
      </c>
      <c r="AF2127" s="93">
        <v>0</v>
      </c>
      <c r="AG2127" s="93"/>
      <c r="AH2127" s="93">
        <v>0</v>
      </c>
      <c r="AI2127" s="93">
        <v>0</v>
      </c>
      <c r="AJ2127" s="93">
        <v>0</v>
      </c>
      <c r="AK2127" s="93">
        <v>0</v>
      </c>
      <c r="AL2127" s="93">
        <v>0</v>
      </c>
      <c r="AM2127" s="49" t="s">
        <v>5559</v>
      </c>
      <c r="AN2127" s="49"/>
      <c r="AO2127" s="48" t="str" cm="1">
        <f t="array" ref="AO2127">IFERROR(_xlfn.IFS(
AQ2127="MPR ISSUE","PDH",
AQ2127="BSS Hardware Issue","BSS",
AQ2127="Sites strategiques, MLL, Pylone, etc.","ENVTECH",
AQ2127="AKTIVCO DEFAUT GE &amp; POWER Cabinet","AKTIVCO",
AQ2127="AKTIVCO Coupure ENEO &amp; Baisse de tension","AKTIVCO GRID ONLY",
AQ2127="Coupure ENEO &amp; Baisse de tension","IHS GRID ONLY",
AQ2127="Defaut GE &amp; POWER Cabinet","IHS",
AQ2127="Sharing","Partners",
AQ2127="Sites strategiques &amp; DataCenter","SST &amp; DC",
AQ2127="Exclu","Exclu",
AQ2127="SAT","SAT",
AQ2127="SPARE-ISSUE","SPARE-ISSUE",
AQ2127="Fiber CAmtel","TRANS_FO_CAMTEL",
AQ2127="Fiber AOF","Fiber AOF",
AQ2127="Projet OCM (HUAWEI)","TRAVAUX-HUAWEI",
AQ2127="Projet OCM (NOKIA)","TRAVAUX-NOKIA",
AQ2127="ACCESS-ISSUE","ACCESS-ISSUE",
AQ2127="Projet OCM (ZTE, NOKIA, autres projets)","TRAVAUX OCM",
AQ2127="No root CAuse","No root cause",
AQ2127="ODU HS","PDH",
AQ2127="IP &amp; VLAN","PDH",
AQ2127="Warehouse HUAWEI","SPARE-ISSUE",
AQ2127="SPARE-HS","SPARE-ISSUE",
AQ2127="Power Telco","BSS",AQ2127="no impacts","no impacts"
),"")</f>
        <v>No root cause</v>
      </c>
      <c r="AP2127" s="48" t="str" cm="1">
        <f t="array" ref="AP2127">IFERROR(_xlfn.IFS(
AQ2127="MPR ISSUE","TX ISSUE",
AQ2127="BSS Hardware Issue","RAN ISSUE",
AQ2127="Sites strategiques, MLL, Pylone, etc.","ENVTECH",
AQ2127="AKTIVCO DEFAUT GE &amp; POWER Cabinet","POWER ISSUE",
AQ2127="AKTIVCO Coupure ENEO &amp; Baisse de tension","POWER ISSUE",
AQ2127="Coupure ENEO &amp; Baisse de tension","POWER ISSUE",
AQ2127="Defaut GE &amp; POWER Cabinet","POWER ISSUE",
AQ2127="Sharing","POWER ISSUE",
AQ2127="Sites strategiques &amp; DataCenter","POWER ISSUE",
AQ2127="Exclu","Exclu",
AQ2127="SAT","TX ISSUE",
AQ2127="SPARE-ISSUE","SPARE-ISSUE",
AQ2127="Fiber CAmtel","TX ISSUE",
AQ2127="Fiber AOF","TX ISSUE",
AQ2127="Projet OCM (HUAWEI)","TRAVAUX-HUAWEI",
AQ2127="Projet OCM (NOKIA)","TRAVAUX -NOKIA",
AQ2127="ACCESS-ISSUE","ACCESS-ISSUE",
AQ2127="Projet OCM (ZTE, NOKIA, autres projets)","TRAVAUX OCM",
AQ2127="No root CAuse","No root cause",
AQ2127="ODU HS","TX ISSUE",
AQ2127="IP &amp; VLAN","TX ISSUE",
AQ2127="Warehouse HUAWEI","SPARE-ISSUE",
AQ2127="SPARE-HS","SPARE-ISSUE",
AQ2127="Power Telco","RAN ISSUE",AQ2127="no impacts","no impacts"
),"")</f>
        <v>No root cause</v>
      </c>
      <c r="AQ2127" s="126" t="s">
        <v>5344</v>
      </c>
      <c r="AR2127" s="48" t="str" cm="1">
        <f t="array" ref="AR2127">IFERROR(_xlfn.IFS(
AQ2127="MPR ISSUE","ACTIVE",
AQ2127="BSS Hardware Issue","ACTIVE",
AQ2127="Sites strategiques, MLL, Pylone, etc.","PASSIVE",
AQ2127="AKTIVCO DEFAUT GE &amp; POWER Cabinet","PASSIVE",
AQ2127="AKTIVCO Coupure ENEO &amp; Baisse de tension","PASSIVE",
AQ2127="Coupure ENEO &amp; Baisse de tension","PASSIVE",
AQ2127="Defaut GE &amp; POWER Cabinet","PASSIVE",
AQ2127="Sharing","PASSIVE",
AQ2127="Sites strategiques &amp; DataCenter","PASSIVE",
AQ2127="Exclu","Exclu",
AQ2127="SAT","ACTIVE",
AQ2127="SPARE-ISSUE","SPARE-ISSUE",
AQ2127="Fiber CAmtel","ACTIVE",
AQ2127="Fiber AOF","ACTIVE",
AQ2127="Projet OCM (HUAWEI)","PLANNED WORKS",
AQ2127="Projet OCM (NOKIA)","PLANNED WORKS",
AQ2127="ACCESS-ISSUE","ACCESS-ISSUE",
AQ2127="Projet OCM (ZTE, NOKIA, autres projets)","PLANNED WORKS",
AQ2127="No root CAuse","No root cause",
AQ2127="ODU HS","ACTIVE",
AQ2127="IP &amp; VLAN","ACTIVE",
AQ2127="Warehouse HUAWEI","SPARE-ISSUE",
AQ2127="SPARE-HS","SPARE-ISSUE",
AQ2127="Power Telco","ACTIVE", AQ2127="no impacts","no impacts"
),"")</f>
        <v>No root cause</v>
      </c>
      <c r="AS2127" s="92" t="s">
        <v>5537</v>
      </c>
      <c r="AT2127" s="98" t="s">
        <v>4919</v>
      </c>
      <c r="AV2127" s="17" t="s">
        <v>5537</v>
      </c>
      <c r="AW2127" s="7" t="s">
        <v>5537</v>
      </c>
      <c r="AX2127" s="6" t="s">
        <v>5537</v>
      </c>
      <c r="AY2127" s="7"/>
      <c r="AZ2127" s="3" t="s">
        <v>5537</v>
      </c>
      <c r="BA2127" s="18" t="s">
        <v>5537</v>
      </c>
      <c r="BB2127" s="18" t="s">
        <v>5537</v>
      </c>
      <c r="BC2127" s="18" t="s">
        <v>5537</v>
      </c>
      <c r="BD2127" s="18" t="s">
        <v>5537</v>
      </c>
      <c r="BE2127" s="18" t="s">
        <v>5537</v>
      </c>
      <c r="BF2127" s="18" t="s">
        <v>5537</v>
      </c>
      <c r="BG2127" s="18" t="s">
        <v>5537</v>
      </c>
      <c r="BH2127" s="18" t="s">
        <v>5537</v>
      </c>
      <c r="BI2127" s="18" t="s">
        <v>5537</v>
      </c>
      <c r="BJ2127" s="18" t="s">
        <v>5537</v>
      </c>
      <c r="BK2127" s="18" t="s">
        <v>5537</v>
      </c>
      <c r="BL2127" s="9" t="s">
        <v>5537</v>
      </c>
      <c r="BM2127" s="14" t="s">
        <v>5537</v>
      </c>
      <c r="BN2127" s="14" t="s">
        <v>5537</v>
      </c>
      <c r="BO2127" s="14" t="str">
        <f>_xlfn.XLOOKUP(B2127,'[4]cell downs 18042026 17h'!$B:$B,'[4]cell downs 18042026 17h'!$B:$B,"")</f>
        <v/>
      </c>
      <c r="BP2127" s="14" t="str">
        <f>_xlfn.XLOOKUP(B2127,'[5]Cells Huawei 19042026 15h'!$B:$B,'[5]Cells Huawei 19042026 15h'!$B:$B,"")</f>
        <v/>
      </c>
      <c r="BQ2127" s="9" t="str">
        <f>_xlfn.XLOOKUP(B2127,'[6]cells down 19042026 9H40'!$B:$B,'[6]cells down 19042026 9H40'!$B:$B,"")</f>
        <v/>
      </c>
      <c r="BR2127" s="9" t="s">
        <v>4919</v>
      </c>
      <c r="BS2127" s="9" t="s">
        <v>12</v>
      </c>
      <c r="BT2127" s="108"/>
    </row>
    <row r="2128" spans="1:72" s="9" customFormat="1" x14ac:dyDescent="0.35">
      <c r="A2128" s="1" t="s">
        <v>4926</v>
      </c>
      <c r="B2128" s="8" t="s">
        <v>4927</v>
      </c>
      <c r="C2128" s="3" t="str">
        <f>_xlfn.XLOOKUP(B2128,'[1]daily break down'!$D:$D,'[1]daily break down'!$E:$E,"")</f>
        <v>CENTRE</v>
      </c>
      <c r="D2128" s="1" t="s">
        <v>11</v>
      </c>
      <c r="E2128" s="1" t="str">
        <f>BS2128</f>
        <v/>
      </c>
      <c r="F2128" s="3" t="s">
        <v>37</v>
      </c>
      <c r="G2128" s="1" t="s">
        <v>4928</v>
      </c>
      <c r="H2128" s="34" t="str">
        <f>_xlfn.XLOOKUP(B2128,[2]CALCULATION!$B:$B,[2]CALCULATION!$H:$H,"")</f>
        <v>ZTE</v>
      </c>
      <c r="I2128" s="28">
        <v>0</v>
      </c>
      <c r="J2128" s="28">
        <v>0</v>
      </c>
      <c r="K2128" s="28">
        <v>0</v>
      </c>
      <c r="L2128" s="28">
        <v>0</v>
      </c>
      <c r="M2128" s="28">
        <v>0</v>
      </c>
      <c r="N2128" s="28">
        <v>0</v>
      </c>
      <c r="O2128" s="28">
        <v>0</v>
      </c>
      <c r="P2128" s="28">
        <v>0</v>
      </c>
      <c r="Q2128" s="28">
        <v>0</v>
      </c>
      <c r="R2128" s="28">
        <v>0</v>
      </c>
      <c r="S2128" s="93">
        <v>0</v>
      </c>
      <c r="T2128" s="93">
        <f>_xlfn.XLOOKUP(B2128,'[3]Nur des jours'!$B:$B,'[3]Nur des jours'!$U:$U,"")</f>
        <v>0</v>
      </c>
      <c r="U2128" s="93">
        <v>0</v>
      </c>
      <c r="V2128" s="93">
        <v>0</v>
      </c>
      <c r="W2128" s="93">
        <v>0</v>
      </c>
      <c r="X2128" s="93">
        <v>0</v>
      </c>
      <c r="Y2128" s="93">
        <v>0</v>
      </c>
      <c r="Z2128" s="93">
        <v>0</v>
      </c>
      <c r="AA2128" s="93">
        <v>0</v>
      </c>
      <c r="AB2128" s="93">
        <v>0</v>
      </c>
      <c r="AC2128" s="93"/>
      <c r="AD2128" s="93">
        <v>0</v>
      </c>
      <c r="AE2128" s="93">
        <v>0</v>
      </c>
      <c r="AF2128" s="93">
        <v>0</v>
      </c>
      <c r="AG2128" s="93"/>
      <c r="AH2128" s="93">
        <v>0</v>
      </c>
      <c r="AI2128" s="93">
        <v>0</v>
      </c>
      <c r="AJ2128" s="93">
        <v>0</v>
      </c>
      <c r="AK2128" s="93">
        <v>0</v>
      </c>
      <c r="AL2128" s="93">
        <v>0</v>
      </c>
      <c r="AM2128" s="49" t="s">
        <v>5559</v>
      </c>
      <c r="AN2128" s="49"/>
      <c r="AO2128" s="48" t="str" cm="1">
        <f t="array" ref="AO2128">IFERROR(_xlfn.IFS(
AQ2128="MPR ISSUE","PDH",
AQ2128="BSS Hardware Issue","BSS",
AQ2128="Sites strategiques, MLL, Pylone, etc.","ENVTECH",
AQ2128="AKTIVCO DEFAUT GE &amp; POWER Cabinet","AKTIVCO",
AQ2128="AKTIVCO Coupure ENEO &amp; Baisse de tension","AKTIVCO GRID ONLY",
AQ2128="Coupure ENEO &amp; Baisse de tension","IHS GRID ONLY",
AQ2128="Defaut GE &amp; POWER Cabinet","IHS",
AQ2128="Sharing","Partners",
AQ2128="Sites strategiques &amp; DataCenter","SST &amp; DC",
AQ2128="Exclu","Exclu",
AQ2128="SAT","SAT",
AQ2128="SPARE-ISSUE","SPARE-ISSUE",
AQ2128="Fiber CAmtel","TRANS_FO_CAMTEL",
AQ2128="Fiber AOF","Fiber AOF",
AQ2128="Projet OCM (HUAWEI)","TRAVAUX-HUAWEI",
AQ2128="Projet OCM (NOKIA)","TRAVAUX-NOKIA",
AQ2128="ACCESS-ISSUE","ACCESS-ISSUE",
AQ2128="Projet OCM (ZTE, NOKIA, autres projets)","TRAVAUX OCM",
AQ2128="No root CAuse","No root cause",
AQ2128="ODU HS","PDH",
AQ2128="IP &amp; VLAN","PDH",
AQ2128="Warehouse HUAWEI","SPARE-ISSUE",
AQ2128="SPARE-HS","SPARE-ISSUE",
AQ2128="Power Telco","BSS",AQ2128="no impacts","no impacts"
),"")</f>
        <v>No root cause</v>
      </c>
      <c r="AP2128" s="48" t="str" cm="1">
        <f t="array" ref="AP2128">IFERROR(_xlfn.IFS(
AQ2128="MPR ISSUE","TX ISSUE",
AQ2128="BSS Hardware Issue","RAN ISSUE",
AQ2128="Sites strategiques, MLL, Pylone, etc.","ENVTECH",
AQ2128="AKTIVCO DEFAUT GE &amp; POWER Cabinet","POWER ISSUE",
AQ2128="AKTIVCO Coupure ENEO &amp; Baisse de tension","POWER ISSUE",
AQ2128="Coupure ENEO &amp; Baisse de tension","POWER ISSUE",
AQ2128="Defaut GE &amp; POWER Cabinet","POWER ISSUE",
AQ2128="Sharing","POWER ISSUE",
AQ2128="Sites strategiques &amp; DataCenter","POWER ISSUE",
AQ2128="Exclu","Exclu",
AQ2128="SAT","TX ISSUE",
AQ2128="SPARE-ISSUE","SPARE-ISSUE",
AQ2128="Fiber CAmtel","TX ISSUE",
AQ2128="Fiber AOF","TX ISSUE",
AQ2128="Projet OCM (HUAWEI)","TRAVAUX-HUAWEI",
AQ2128="Projet OCM (NOKIA)","TRAVAUX -NOKIA",
AQ2128="ACCESS-ISSUE","ACCESS-ISSUE",
AQ2128="Projet OCM (ZTE, NOKIA, autres projets)","TRAVAUX OCM",
AQ2128="No root CAuse","No root cause",
AQ2128="ODU HS","TX ISSUE",
AQ2128="IP &amp; VLAN","TX ISSUE",
AQ2128="Warehouse HUAWEI","SPARE-ISSUE",
AQ2128="SPARE-HS","SPARE-ISSUE",
AQ2128="Power Telco","RAN ISSUE",AQ2128="no impacts","no impacts"
),"")</f>
        <v>No root cause</v>
      </c>
      <c r="AQ2128" s="126" t="s">
        <v>5344</v>
      </c>
      <c r="AR2128" s="48" t="str" cm="1">
        <f t="array" ref="AR2128">IFERROR(_xlfn.IFS(
AQ2128="MPR ISSUE","ACTIVE",
AQ2128="BSS Hardware Issue","ACTIVE",
AQ2128="Sites strategiques, MLL, Pylone, etc.","PASSIVE",
AQ2128="AKTIVCO DEFAUT GE &amp; POWER Cabinet","PASSIVE",
AQ2128="AKTIVCO Coupure ENEO &amp; Baisse de tension","PASSIVE",
AQ2128="Coupure ENEO &amp; Baisse de tension","PASSIVE",
AQ2128="Defaut GE &amp; POWER Cabinet","PASSIVE",
AQ2128="Sharing","PASSIVE",
AQ2128="Sites strategiques &amp; DataCenter","PASSIVE",
AQ2128="Exclu","Exclu",
AQ2128="SAT","ACTIVE",
AQ2128="SPARE-ISSUE","SPARE-ISSUE",
AQ2128="Fiber CAmtel","ACTIVE",
AQ2128="Fiber AOF","ACTIVE",
AQ2128="Projet OCM (HUAWEI)","PLANNED WORKS",
AQ2128="Projet OCM (NOKIA)","PLANNED WORKS",
AQ2128="ACCESS-ISSUE","ACCESS-ISSUE",
AQ2128="Projet OCM (ZTE, NOKIA, autres projets)","PLANNED WORKS",
AQ2128="No root CAuse","No root cause",
AQ2128="ODU HS","ACTIVE",
AQ2128="IP &amp; VLAN","ACTIVE",
AQ2128="Warehouse HUAWEI","SPARE-ISSUE",
AQ2128="SPARE-HS","SPARE-ISSUE",
AQ2128="Power Telco","ACTIVE", AQ2128="no impacts","no impacts"
),"")</f>
        <v>No root cause</v>
      </c>
      <c r="AS2128" s="92" t="s">
        <v>5537</v>
      </c>
      <c r="AT2128" s="98" t="s">
        <v>4927</v>
      </c>
      <c r="AU2128" s="96"/>
      <c r="AV2128" s="17" t="s">
        <v>5537</v>
      </c>
      <c r="AW2128" s="7" t="s">
        <v>5537</v>
      </c>
      <c r="AX2128" s="6" t="s">
        <v>5537</v>
      </c>
      <c r="AY2128" s="7"/>
      <c r="AZ2128" s="3" t="s">
        <v>5537</v>
      </c>
      <c r="BA2128" s="18" t="s">
        <v>5537</v>
      </c>
      <c r="BB2128" s="18" t="s">
        <v>5537</v>
      </c>
      <c r="BC2128" s="18" t="s">
        <v>5537</v>
      </c>
      <c r="BD2128" s="18" t="s">
        <v>5537</v>
      </c>
      <c r="BE2128" s="18" t="s">
        <v>5537</v>
      </c>
      <c r="BF2128" s="18" t="s">
        <v>5537</v>
      </c>
      <c r="BG2128" s="18" t="s">
        <v>5537</v>
      </c>
      <c r="BH2128" s="18" t="s">
        <v>5537</v>
      </c>
      <c r="BI2128" s="18" t="s">
        <v>5537</v>
      </c>
      <c r="BJ2128" s="18" t="s">
        <v>5537</v>
      </c>
      <c r="BK2128" s="18" t="s">
        <v>5537</v>
      </c>
      <c r="BL2128" s="9" t="s">
        <v>5537</v>
      </c>
      <c r="BM2128" s="14" t="s">
        <v>5537</v>
      </c>
      <c r="BN2128" s="14" t="s">
        <v>5537</v>
      </c>
      <c r="BO2128" s="14" t="str">
        <f>_xlfn.XLOOKUP(B2128,'[4]cell downs 18042026 17h'!$B:$B,'[4]cell downs 18042026 17h'!$B:$B,"")</f>
        <v/>
      </c>
      <c r="BP2128" s="14" t="str">
        <f>_xlfn.XLOOKUP(B2128,'[5]Cells Huawei 19042026 15h'!$B:$B,'[5]Cells Huawei 19042026 15h'!$B:$B,"")</f>
        <v/>
      </c>
      <c r="BQ2128" s="9" t="str">
        <f>_xlfn.XLOOKUP(B2128,'[6]cells down 19042026 9H40'!$B:$B,'[6]cells down 19042026 9H40'!$B:$B,"")</f>
        <v/>
      </c>
      <c r="BR2128" s="9" t="s">
        <v>4927</v>
      </c>
      <c r="BS2128" s="9" t="s">
        <v>5537</v>
      </c>
      <c r="BT2128" s="108"/>
    </row>
    <row r="2129" spans="1:72" s="9" customFormat="1" x14ac:dyDescent="0.35">
      <c r="A2129" s="1" t="s">
        <v>4950</v>
      </c>
      <c r="B2129" s="8" t="s">
        <v>4951</v>
      </c>
      <c r="C2129" s="3" t="str">
        <f>_xlfn.XLOOKUP(B2129,'[1]daily break down'!$D:$D,'[1]daily break down'!$E:$E,"")</f>
        <v>CENTRE</v>
      </c>
      <c r="D2129" s="1" t="s">
        <v>11</v>
      </c>
      <c r="E2129" s="1" t="s">
        <v>83</v>
      </c>
      <c r="F2129" s="3" t="s">
        <v>37</v>
      </c>
      <c r="G2129" s="1" t="s">
        <v>4952</v>
      </c>
      <c r="H2129" s="34" t="str">
        <f>_xlfn.XLOOKUP(B2129,[2]CALCULATION!$B:$B,[2]CALCULATION!$H:$H,"")</f>
        <v>ZTE</v>
      </c>
      <c r="I2129" s="28">
        <v>0</v>
      </c>
      <c r="J2129" s="28">
        <v>0</v>
      </c>
      <c r="K2129" s="28">
        <v>0</v>
      </c>
      <c r="L2129" s="28">
        <v>0</v>
      </c>
      <c r="M2129" s="28">
        <v>0</v>
      </c>
      <c r="N2129" s="28">
        <v>0</v>
      </c>
      <c r="O2129" s="28">
        <v>0</v>
      </c>
      <c r="P2129" s="28">
        <v>0</v>
      </c>
      <c r="Q2129" s="28">
        <v>0</v>
      </c>
      <c r="R2129" s="28">
        <v>0</v>
      </c>
      <c r="S2129" s="93">
        <v>0</v>
      </c>
      <c r="T2129" s="93">
        <f>_xlfn.XLOOKUP(B2129,'[3]Nur des jours'!$B:$B,'[3]Nur des jours'!$U:$U,"")</f>
        <v>0</v>
      </c>
      <c r="U2129" s="93">
        <v>0</v>
      </c>
      <c r="V2129" s="93">
        <v>0</v>
      </c>
      <c r="W2129" s="93">
        <v>0</v>
      </c>
      <c r="X2129" s="93">
        <v>0</v>
      </c>
      <c r="Y2129" s="93">
        <v>0</v>
      </c>
      <c r="Z2129" s="93">
        <v>0</v>
      </c>
      <c r="AA2129" s="93">
        <v>0</v>
      </c>
      <c r="AB2129" s="93">
        <v>0</v>
      </c>
      <c r="AC2129" s="93"/>
      <c r="AD2129" s="93">
        <v>0</v>
      </c>
      <c r="AE2129" s="93">
        <v>0</v>
      </c>
      <c r="AF2129" s="93">
        <v>0</v>
      </c>
      <c r="AG2129" s="93"/>
      <c r="AH2129" s="93">
        <v>0</v>
      </c>
      <c r="AI2129" s="93">
        <v>0</v>
      </c>
      <c r="AJ2129" s="93">
        <v>0</v>
      </c>
      <c r="AK2129" s="93">
        <v>0</v>
      </c>
      <c r="AL2129" s="93">
        <v>0</v>
      </c>
      <c r="AM2129" s="49" t="s">
        <v>5559</v>
      </c>
      <c r="AN2129" s="49"/>
      <c r="AO2129" s="48" t="str" cm="1">
        <f t="array" ref="AO2129">IFERROR(_xlfn.IFS(
AQ2129="MPR ISSUE","PDH",
AQ2129="BSS Hardware Issue","BSS",
AQ2129="Sites strategiques, MLL, Pylone, etc.","ENVTECH",
AQ2129="AKTIVCO DEFAUT GE &amp; POWER Cabinet","AKTIVCO",
AQ2129="AKTIVCO Coupure ENEO &amp; Baisse de tension","AKTIVCO GRID ONLY",
AQ2129="Coupure ENEO &amp; Baisse de tension","IHS GRID ONLY",
AQ2129="Defaut GE &amp; POWER Cabinet","IHS",
AQ2129="Sharing","Partners",
AQ2129="Sites strategiques &amp; DataCenter","SST &amp; DC",
AQ2129="Exclu","Exclu",
AQ2129="SAT","SAT",
AQ2129="SPARE-ISSUE","SPARE-ISSUE",
AQ2129="Fiber CAmtel","TRANS_FO_CAMTEL",
AQ2129="Fiber AOF","Fiber AOF",
AQ2129="Projet OCM (HUAWEI)","TRAVAUX-HUAWEI",
AQ2129="Projet OCM (NOKIA)","TRAVAUX-NOKIA",
AQ2129="ACCESS-ISSUE","ACCESS-ISSUE",
AQ2129="Projet OCM (ZTE, NOKIA, autres projets)","TRAVAUX OCM",
AQ2129="No root CAuse","No root cause",
AQ2129="ODU HS","PDH",
AQ2129="IP &amp; VLAN","PDH",
AQ2129="Warehouse HUAWEI","SPARE-ISSUE",
AQ2129="SPARE-HS","SPARE-ISSUE",
AQ2129="Power Telco","BSS",AQ2129="no impacts","no impacts"
),"")</f>
        <v>No root cause</v>
      </c>
      <c r="AP2129" s="48" t="str" cm="1">
        <f t="array" ref="AP2129">IFERROR(_xlfn.IFS(
AQ2129="MPR ISSUE","TX ISSUE",
AQ2129="BSS Hardware Issue","RAN ISSUE",
AQ2129="Sites strategiques, MLL, Pylone, etc.","ENVTECH",
AQ2129="AKTIVCO DEFAUT GE &amp; POWER Cabinet","POWER ISSUE",
AQ2129="AKTIVCO Coupure ENEO &amp; Baisse de tension","POWER ISSUE",
AQ2129="Coupure ENEO &amp; Baisse de tension","POWER ISSUE",
AQ2129="Defaut GE &amp; POWER Cabinet","POWER ISSUE",
AQ2129="Sharing","POWER ISSUE",
AQ2129="Sites strategiques &amp; DataCenter","POWER ISSUE",
AQ2129="Exclu","Exclu",
AQ2129="SAT","TX ISSUE",
AQ2129="SPARE-ISSUE","SPARE-ISSUE",
AQ2129="Fiber CAmtel","TX ISSUE",
AQ2129="Fiber AOF","TX ISSUE",
AQ2129="Projet OCM (HUAWEI)","TRAVAUX-HUAWEI",
AQ2129="Projet OCM (NOKIA)","TRAVAUX -NOKIA",
AQ2129="ACCESS-ISSUE","ACCESS-ISSUE",
AQ2129="Projet OCM (ZTE, NOKIA, autres projets)","TRAVAUX OCM",
AQ2129="No root CAuse","No root cause",
AQ2129="ODU HS","TX ISSUE",
AQ2129="IP &amp; VLAN","TX ISSUE",
AQ2129="Warehouse HUAWEI","SPARE-ISSUE",
AQ2129="SPARE-HS","SPARE-ISSUE",
AQ2129="Power Telco","RAN ISSUE",AQ2129="no impacts","no impacts"
),"")</f>
        <v>No root cause</v>
      </c>
      <c r="AQ2129" s="126" t="s">
        <v>5344</v>
      </c>
      <c r="AR2129" s="48" t="str" cm="1">
        <f t="array" ref="AR2129">IFERROR(_xlfn.IFS(
AQ2129="MPR ISSUE","ACTIVE",
AQ2129="BSS Hardware Issue","ACTIVE",
AQ2129="Sites strategiques, MLL, Pylone, etc.","PASSIVE",
AQ2129="AKTIVCO DEFAUT GE &amp; POWER Cabinet","PASSIVE",
AQ2129="AKTIVCO Coupure ENEO &amp; Baisse de tension","PASSIVE",
AQ2129="Coupure ENEO &amp; Baisse de tension","PASSIVE",
AQ2129="Defaut GE &amp; POWER Cabinet","PASSIVE",
AQ2129="Sharing","PASSIVE",
AQ2129="Sites strategiques &amp; DataCenter","PASSIVE",
AQ2129="Exclu","Exclu",
AQ2129="SAT","ACTIVE",
AQ2129="SPARE-ISSUE","SPARE-ISSUE",
AQ2129="Fiber CAmtel","ACTIVE",
AQ2129="Fiber AOF","ACTIVE",
AQ2129="Projet OCM (HUAWEI)","PLANNED WORKS",
AQ2129="Projet OCM (NOKIA)","PLANNED WORKS",
AQ2129="ACCESS-ISSUE","ACCESS-ISSUE",
AQ2129="Projet OCM (ZTE, NOKIA, autres projets)","PLANNED WORKS",
AQ2129="No root CAuse","No root cause",
AQ2129="ODU HS","ACTIVE",
AQ2129="IP &amp; VLAN","ACTIVE",
AQ2129="Warehouse HUAWEI","SPARE-ISSUE",
AQ2129="SPARE-HS","SPARE-ISSUE",
AQ2129="Power Telco","ACTIVE", AQ2129="no impacts","no impacts"
),"")</f>
        <v>No root cause</v>
      </c>
      <c r="AS2129" s="92" t="s">
        <v>5537</v>
      </c>
      <c r="AT2129" s="98" t="s">
        <v>4951</v>
      </c>
      <c r="AV2129" s="17" t="s">
        <v>5537</v>
      </c>
      <c r="AW2129" s="7" t="s">
        <v>5537</v>
      </c>
      <c r="AX2129" s="6" t="s">
        <v>5537</v>
      </c>
      <c r="AY2129" s="7"/>
      <c r="AZ2129" s="3" t="s">
        <v>5537</v>
      </c>
      <c r="BA2129" s="18" t="s">
        <v>5537</v>
      </c>
      <c r="BB2129" s="18" t="s">
        <v>5537</v>
      </c>
      <c r="BC2129" s="18" t="s">
        <v>5537</v>
      </c>
      <c r="BD2129" s="18" t="s">
        <v>5537</v>
      </c>
      <c r="BE2129" s="18" t="s">
        <v>5537</v>
      </c>
      <c r="BF2129" s="18" t="s">
        <v>5537</v>
      </c>
      <c r="BG2129" s="18" t="s">
        <v>5537</v>
      </c>
      <c r="BH2129" s="18" t="s">
        <v>5537</v>
      </c>
      <c r="BI2129" s="18" t="s">
        <v>5537</v>
      </c>
      <c r="BJ2129" s="18" t="s">
        <v>5537</v>
      </c>
      <c r="BK2129" s="18" t="s">
        <v>5537</v>
      </c>
      <c r="BL2129" s="9" t="s">
        <v>5537</v>
      </c>
      <c r="BM2129" s="14" t="s">
        <v>5537</v>
      </c>
      <c r="BN2129" s="14" t="s">
        <v>5537</v>
      </c>
      <c r="BO2129" s="14" t="str">
        <f>_xlfn.XLOOKUP(B2129,'[4]cell downs 18042026 17h'!$B:$B,'[4]cell downs 18042026 17h'!$B:$B,"")</f>
        <v/>
      </c>
      <c r="BP2129" s="14" t="str">
        <f>_xlfn.XLOOKUP(B2129,'[5]Cells Huawei 19042026 15h'!$B:$B,'[5]Cells Huawei 19042026 15h'!$B:$B,"")</f>
        <v/>
      </c>
      <c r="BQ2129" s="9" t="str">
        <f>_xlfn.XLOOKUP(B2129,'[6]cells down 19042026 9H40'!$B:$B,'[6]cells down 19042026 9H40'!$B:$B,"")</f>
        <v/>
      </c>
      <c r="BR2129" s="9" t="s">
        <v>4951</v>
      </c>
      <c r="BS2129" s="9" t="s">
        <v>12</v>
      </c>
      <c r="BT2129" s="108"/>
    </row>
    <row r="2130" spans="1:72" s="9" customFormat="1" x14ac:dyDescent="0.35">
      <c r="A2130" s="1" t="s">
        <v>4958</v>
      </c>
      <c r="B2130" s="8" t="s">
        <v>4959</v>
      </c>
      <c r="C2130" s="3" t="str">
        <f>_xlfn.XLOOKUP(B2130,'[1]daily break down'!$D:$D,'[1]daily break down'!$E:$E,"")</f>
        <v>CENTRE</v>
      </c>
      <c r="D2130" s="1" t="s">
        <v>11</v>
      </c>
      <c r="E2130" s="1" t="s">
        <v>594</v>
      </c>
      <c r="F2130" s="3" t="s">
        <v>37</v>
      </c>
      <c r="G2130" s="1" t="s">
        <v>4960</v>
      </c>
      <c r="H2130" s="34" t="str">
        <f>_xlfn.XLOOKUP(B2130,[2]CALCULATION!$B:$B,[2]CALCULATION!$H:$H,"")</f>
        <v>ZTE</v>
      </c>
      <c r="I2130" s="28">
        <v>0</v>
      </c>
      <c r="J2130" s="28">
        <v>0</v>
      </c>
      <c r="K2130" s="28">
        <v>0</v>
      </c>
      <c r="L2130" s="28">
        <v>0</v>
      </c>
      <c r="M2130" s="28">
        <v>0</v>
      </c>
      <c r="N2130" s="28">
        <v>0</v>
      </c>
      <c r="O2130" s="28">
        <v>0</v>
      </c>
      <c r="P2130" s="28">
        <v>0</v>
      </c>
      <c r="Q2130" s="28">
        <v>0</v>
      </c>
      <c r="R2130" s="28">
        <v>0</v>
      </c>
      <c r="S2130" s="93">
        <v>0</v>
      </c>
      <c r="T2130" s="93">
        <f>_xlfn.XLOOKUP(B2130,'[3]Nur des jours'!$B:$B,'[3]Nur des jours'!$U:$U,"")</f>
        <v>0</v>
      </c>
      <c r="U2130" s="93">
        <v>0</v>
      </c>
      <c r="V2130" s="93">
        <v>0</v>
      </c>
      <c r="W2130" s="93">
        <v>0</v>
      </c>
      <c r="X2130" s="93">
        <v>0</v>
      </c>
      <c r="Y2130" s="93">
        <v>0</v>
      </c>
      <c r="Z2130" s="93">
        <v>0</v>
      </c>
      <c r="AA2130" s="93">
        <v>0</v>
      </c>
      <c r="AB2130" s="93">
        <v>0</v>
      </c>
      <c r="AC2130" s="93"/>
      <c r="AD2130" s="93">
        <v>0</v>
      </c>
      <c r="AE2130" s="93">
        <v>0</v>
      </c>
      <c r="AF2130" s="93">
        <v>0</v>
      </c>
      <c r="AG2130" s="93"/>
      <c r="AH2130" s="93">
        <v>0</v>
      </c>
      <c r="AI2130" s="93">
        <v>0</v>
      </c>
      <c r="AJ2130" s="93">
        <v>0</v>
      </c>
      <c r="AK2130" s="93">
        <v>0</v>
      </c>
      <c r="AL2130" s="93">
        <v>0</v>
      </c>
      <c r="AM2130" s="49" t="s">
        <v>5559</v>
      </c>
      <c r="AN2130" s="49"/>
      <c r="AO2130" s="48" t="str" cm="1">
        <f t="array" ref="AO2130">IFERROR(_xlfn.IFS(
AQ2130="MPR ISSUE","PDH",
AQ2130="BSS Hardware Issue","BSS",
AQ2130="Sites strategiques, MLL, Pylone, etc.","ENVTECH",
AQ2130="AKTIVCO DEFAUT GE &amp; POWER Cabinet","AKTIVCO",
AQ2130="AKTIVCO Coupure ENEO &amp; Baisse de tension","AKTIVCO GRID ONLY",
AQ2130="Coupure ENEO &amp; Baisse de tension","IHS GRID ONLY",
AQ2130="Defaut GE &amp; POWER Cabinet","IHS",
AQ2130="Sharing","Partners",
AQ2130="Sites strategiques &amp; DataCenter","SST &amp; DC",
AQ2130="Exclu","Exclu",
AQ2130="SAT","SAT",
AQ2130="SPARE-ISSUE","SPARE-ISSUE",
AQ2130="Fiber CAmtel","TRANS_FO_CAMTEL",
AQ2130="Fiber AOF","Fiber AOF",
AQ2130="Projet OCM (HUAWEI)","TRAVAUX-HUAWEI",
AQ2130="Projet OCM (NOKIA)","TRAVAUX-NOKIA",
AQ2130="ACCESS-ISSUE","ACCESS-ISSUE",
AQ2130="Projet OCM (ZTE, NOKIA, autres projets)","TRAVAUX OCM",
AQ2130="No root CAuse","No root cause",
AQ2130="ODU HS","PDH",
AQ2130="IP &amp; VLAN","PDH",
AQ2130="Warehouse HUAWEI","SPARE-ISSUE",
AQ2130="SPARE-HS","SPARE-ISSUE",
AQ2130="Power Telco","BSS",AQ2130="no impacts","no impacts"
),"")</f>
        <v>No root cause</v>
      </c>
      <c r="AP2130" s="48" t="str" cm="1">
        <f t="array" ref="AP2130">IFERROR(_xlfn.IFS(
AQ2130="MPR ISSUE","TX ISSUE",
AQ2130="BSS Hardware Issue","RAN ISSUE",
AQ2130="Sites strategiques, MLL, Pylone, etc.","ENVTECH",
AQ2130="AKTIVCO DEFAUT GE &amp; POWER Cabinet","POWER ISSUE",
AQ2130="AKTIVCO Coupure ENEO &amp; Baisse de tension","POWER ISSUE",
AQ2130="Coupure ENEO &amp; Baisse de tension","POWER ISSUE",
AQ2130="Defaut GE &amp; POWER Cabinet","POWER ISSUE",
AQ2130="Sharing","POWER ISSUE",
AQ2130="Sites strategiques &amp; DataCenter","POWER ISSUE",
AQ2130="Exclu","Exclu",
AQ2130="SAT","TX ISSUE",
AQ2130="SPARE-ISSUE","SPARE-ISSUE",
AQ2130="Fiber CAmtel","TX ISSUE",
AQ2130="Fiber AOF","TX ISSUE",
AQ2130="Projet OCM (HUAWEI)","TRAVAUX-HUAWEI",
AQ2130="Projet OCM (NOKIA)","TRAVAUX -NOKIA",
AQ2130="ACCESS-ISSUE","ACCESS-ISSUE",
AQ2130="Projet OCM (ZTE, NOKIA, autres projets)","TRAVAUX OCM",
AQ2130="No root CAuse","No root cause",
AQ2130="ODU HS","TX ISSUE",
AQ2130="IP &amp; VLAN","TX ISSUE",
AQ2130="Warehouse HUAWEI","SPARE-ISSUE",
AQ2130="SPARE-HS","SPARE-ISSUE",
AQ2130="Power Telco","RAN ISSUE",AQ2130="no impacts","no impacts"
),"")</f>
        <v>No root cause</v>
      </c>
      <c r="AQ2130" s="126" t="s">
        <v>5344</v>
      </c>
      <c r="AR2130" s="48" t="str" cm="1">
        <f t="array" ref="AR2130">IFERROR(_xlfn.IFS(
AQ2130="MPR ISSUE","ACTIVE",
AQ2130="BSS Hardware Issue","ACTIVE",
AQ2130="Sites strategiques, MLL, Pylone, etc.","PASSIVE",
AQ2130="AKTIVCO DEFAUT GE &amp; POWER Cabinet","PASSIVE",
AQ2130="AKTIVCO Coupure ENEO &amp; Baisse de tension","PASSIVE",
AQ2130="Coupure ENEO &amp; Baisse de tension","PASSIVE",
AQ2130="Defaut GE &amp; POWER Cabinet","PASSIVE",
AQ2130="Sharing","PASSIVE",
AQ2130="Sites strategiques &amp; DataCenter","PASSIVE",
AQ2130="Exclu","Exclu",
AQ2130="SAT","ACTIVE",
AQ2130="SPARE-ISSUE","SPARE-ISSUE",
AQ2130="Fiber CAmtel","ACTIVE",
AQ2130="Fiber AOF","ACTIVE",
AQ2130="Projet OCM (HUAWEI)","PLANNED WORKS",
AQ2130="Projet OCM (NOKIA)","PLANNED WORKS",
AQ2130="ACCESS-ISSUE","ACCESS-ISSUE",
AQ2130="Projet OCM (ZTE, NOKIA, autres projets)","PLANNED WORKS",
AQ2130="No root CAuse","No root cause",
AQ2130="ODU HS","ACTIVE",
AQ2130="IP &amp; VLAN","ACTIVE",
AQ2130="Warehouse HUAWEI","SPARE-ISSUE",
AQ2130="SPARE-HS","SPARE-ISSUE",
AQ2130="Power Telco","ACTIVE", AQ2130="no impacts","no impacts"
),"")</f>
        <v>No root cause</v>
      </c>
      <c r="AS2130" s="92" t="s">
        <v>5537</v>
      </c>
      <c r="AT2130" s="98" t="s">
        <v>4959</v>
      </c>
      <c r="AU2130" s="96"/>
      <c r="AV2130" s="17" t="s">
        <v>5537</v>
      </c>
      <c r="AW2130" s="7" t="s">
        <v>5537</v>
      </c>
      <c r="AX2130" s="6" t="s">
        <v>5537</v>
      </c>
      <c r="AY2130" s="7"/>
      <c r="AZ2130" s="3" t="s">
        <v>5537</v>
      </c>
      <c r="BA2130" s="18" t="s">
        <v>5537</v>
      </c>
      <c r="BB2130" s="18" t="s">
        <v>5537</v>
      </c>
      <c r="BC2130" s="18" t="s">
        <v>5537</v>
      </c>
      <c r="BD2130" s="18" t="s">
        <v>5537</v>
      </c>
      <c r="BE2130" s="18" t="s">
        <v>5537</v>
      </c>
      <c r="BF2130" s="18" t="s">
        <v>5537</v>
      </c>
      <c r="BG2130" s="18" t="s">
        <v>5537</v>
      </c>
      <c r="BH2130" s="18" t="s">
        <v>5537</v>
      </c>
      <c r="BI2130" s="18" t="s">
        <v>5537</v>
      </c>
      <c r="BJ2130" s="18" t="s">
        <v>5537</v>
      </c>
      <c r="BK2130" s="18" t="s">
        <v>5537</v>
      </c>
      <c r="BL2130" s="9" t="s">
        <v>5537</v>
      </c>
      <c r="BM2130" s="14" t="s">
        <v>5537</v>
      </c>
      <c r="BN2130" s="14" t="s">
        <v>5537</v>
      </c>
      <c r="BO2130" s="14" t="str">
        <f>_xlfn.XLOOKUP(B2130,'[4]cell downs 18042026 17h'!$B:$B,'[4]cell downs 18042026 17h'!$B:$B,"")</f>
        <v/>
      </c>
      <c r="BP2130" s="14" t="str">
        <f>_xlfn.XLOOKUP(B2130,'[5]Cells Huawei 19042026 15h'!$B:$B,'[5]Cells Huawei 19042026 15h'!$B:$B,"")</f>
        <v/>
      </c>
      <c r="BQ2130" s="9" t="str">
        <f>_xlfn.XLOOKUP(B2130,'[6]cells down 19042026 9H40'!$B:$B,'[6]cells down 19042026 9H40'!$B:$B,"")</f>
        <v/>
      </c>
      <c r="BR2130" s="9" t="s">
        <v>4959</v>
      </c>
      <c r="BS2130" s="9" t="s">
        <v>12</v>
      </c>
      <c r="BT2130" s="108"/>
    </row>
    <row r="2131" spans="1:72" s="9" customFormat="1" x14ac:dyDescent="0.35">
      <c r="A2131" s="1" t="s">
        <v>4963</v>
      </c>
      <c r="B2131" s="8" t="s">
        <v>4964</v>
      </c>
      <c r="C2131" s="3" t="str">
        <f>_xlfn.XLOOKUP(B2131,'[1]daily break down'!$D:$D,'[1]daily break down'!$E:$E,"")</f>
        <v>LITTORAL</v>
      </c>
      <c r="D2131" s="1" t="s">
        <v>11</v>
      </c>
      <c r="E2131" s="1" t="s">
        <v>1129</v>
      </c>
      <c r="F2131" s="3" t="s">
        <v>31</v>
      </c>
      <c r="G2131" s="1" t="s">
        <v>4963</v>
      </c>
      <c r="H2131" s="34" t="str">
        <f>_xlfn.XLOOKUP(B2131,[2]CALCULATION!$B:$B,[2]CALCULATION!$H:$H,"")</f>
        <v>ZTE</v>
      </c>
      <c r="I2131" s="28">
        <v>0</v>
      </c>
      <c r="J2131" s="28">
        <v>0</v>
      </c>
      <c r="K2131" s="28">
        <v>0</v>
      </c>
      <c r="L2131" s="28">
        <v>0</v>
      </c>
      <c r="M2131" s="28">
        <v>0</v>
      </c>
      <c r="N2131" s="28">
        <v>0</v>
      </c>
      <c r="O2131" s="28">
        <v>0</v>
      </c>
      <c r="P2131" s="28">
        <v>0</v>
      </c>
      <c r="Q2131" s="28">
        <v>0</v>
      </c>
      <c r="R2131" s="28">
        <v>0</v>
      </c>
      <c r="S2131" s="93">
        <v>0</v>
      </c>
      <c r="T2131" s="93">
        <f>_xlfn.XLOOKUP(B2131,'[3]Nur des jours'!$B:$B,'[3]Nur des jours'!$U:$U,"")</f>
        <v>0</v>
      </c>
      <c r="U2131" s="93">
        <v>0</v>
      </c>
      <c r="V2131" s="93">
        <v>0</v>
      </c>
      <c r="W2131" s="93">
        <v>0</v>
      </c>
      <c r="X2131" s="93">
        <v>0</v>
      </c>
      <c r="Y2131" s="93">
        <v>0</v>
      </c>
      <c r="Z2131" s="93">
        <v>0</v>
      </c>
      <c r="AA2131" s="93">
        <v>0</v>
      </c>
      <c r="AB2131" s="93">
        <v>0</v>
      </c>
      <c r="AC2131" s="93"/>
      <c r="AD2131" s="93">
        <v>0</v>
      </c>
      <c r="AE2131" s="93">
        <v>0</v>
      </c>
      <c r="AF2131" s="93">
        <v>0</v>
      </c>
      <c r="AG2131" s="93"/>
      <c r="AH2131" s="93">
        <v>0</v>
      </c>
      <c r="AI2131" s="93">
        <v>0</v>
      </c>
      <c r="AJ2131" s="93">
        <v>0</v>
      </c>
      <c r="AK2131" s="93">
        <v>0</v>
      </c>
      <c r="AL2131" s="93">
        <v>0</v>
      </c>
      <c r="AM2131" s="49" t="s">
        <v>5559</v>
      </c>
      <c r="AN2131" s="49"/>
      <c r="AO2131" s="48" t="str" cm="1">
        <f t="array" ref="AO2131">IFERROR(_xlfn.IFS(
AQ2131="MPR ISSUE","PDH",
AQ2131="BSS Hardware Issue","BSS",
AQ2131="Sites strategiques, MLL, Pylone, etc.","ENVTECH",
AQ2131="AKTIVCO DEFAUT GE &amp; POWER Cabinet","AKTIVCO",
AQ2131="AKTIVCO Coupure ENEO &amp; Baisse de tension","AKTIVCO GRID ONLY",
AQ2131="Coupure ENEO &amp; Baisse de tension","IHS GRID ONLY",
AQ2131="Defaut GE &amp; POWER Cabinet","IHS",
AQ2131="Sharing","Partners",
AQ2131="Sites strategiques &amp; DataCenter","SST &amp; DC",
AQ2131="Exclu","Exclu",
AQ2131="SAT","SAT",
AQ2131="SPARE-ISSUE","SPARE-ISSUE",
AQ2131="Fiber CAmtel","TRANS_FO_CAMTEL",
AQ2131="Fiber AOF","Fiber AOF",
AQ2131="Projet OCM (HUAWEI)","TRAVAUX-HUAWEI",
AQ2131="Projet OCM (NOKIA)","TRAVAUX-NOKIA",
AQ2131="ACCESS-ISSUE","ACCESS-ISSUE",
AQ2131="Projet OCM (ZTE, NOKIA, autres projets)","TRAVAUX OCM",
AQ2131="No root CAuse","No root cause",
AQ2131="ODU HS","PDH",
AQ2131="IP &amp; VLAN","PDH",
AQ2131="Warehouse HUAWEI","SPARE-ISSUE",
AQ2131="SPARE-HS","SPARE-ISSUE",
AQ2131="Power Telco","BSS",AQ2131="no impacts","no impacts"
),"")</f>
        <v>No root cause</v>
      </c>
      <c r="AP2131" s="48" t="str" cm="1">
        <f t="array" ref="AP2131">IFERROR(_xlfn.IFS(
AQ2131="MPR ISSUE","TX ISSUE",
AQ2131="BSS Hardware Issue","RAN ISSUE",
AQ2131="Sites strategiques, MLL, Pylone, etc.","ENVTECH",
AQ2131="AKTIVCO DEFAUT GE &amp; POWER Cabinet","POWER ISSUE",
AQ2131="AKTIVCO Coupure ENEO &amp; Baisse de tension","POWER ISSUE",
AQ2131="Coupure ENEO &amp; Baisse de tension","POWER ISSUE",
AQ2131="Defaut GE &amp; POWER Cabinet","POWER ISSUE",
AQ2131="Sharing","POWER ISSUE",
AQ2131="Sites strategiques &amp; DataCenter","POWER ISSUE",
AQ2131="Exclu","Exclu",
AQ2131="SAT","TX ISSUE",
AQ2131="SPARE-ISSUE","SPARE-ISSUE",
AQ2131="Fiber CAmtel","TX ISSUE",
AQ2131="Fiber AOF","TX ISSUE",
AQ2131="Projet OCM (HUAWEI)","TRAVAUX-HUAWEI",
AQ2131="Projet OCM (NOKIA)","TRAVAUX -NOKIA",
AQ2131="ACCESS-ISSUE","ACCESS-ISSUE",
AQ2131="Projet OCM (ZTE, NOKIA, autres projets)","TRAVAUX OCM",
AQ2131="No root CAuse","No root cause",
AQ2131="ODU HS","TX ISSUE",
AQ2131="IP &amp; VLAN","TX ISSUE",
AQ2131="Warehouse HUAWEI","SPARE-ISSUE",
AQ2131="SPARE-HS","SPARE-ISSUE",
AQ2131="Power Telco","RAN ISSUE",AQ2131="no impacts","no impacts"
),"")</f>
        <v>No root cause</v>
      </c>
      <c r="AQ2131" s="126" t="s">
        <v>5344</v>
      </c>
      <c r="AR2131" s="48" t="str" cm="1">
        <f t="array" ref="AR2131">IFERROR(_xlfn.IFS(
AQ2131="MPR ISSUE","ACTIVE",
AQ2131="BSS Hardware Issue","ACTIVE",
AQ2131="Sites strategiques, MLL, Pylone, etc.","PASSIVE",
AQ2131="AKTIVCO DEFAUT GE &amp; POWER Cabinet","PASSIVE",
AQ2131="AKTIVCO Coupure ENEO &amp; Baisse de tension","PASSIVE",
AQ2131="Coupure ENEO &amp; Baisse de tension","PASSIVE",
AQ2131="Defaut GE &amp; POWER Cabinet","PASSIVE",
AQ2131="Sharing","PASSIVE",
AQ2131="Sites strategiques &amp; DataCenter","PASSIVE",
AQ2131="Exclu","Exclu",
AQ2131="SAT","ACTIVE",
AQ2131="SPARE-ISSUE","SPARE-ISSUE",
AQ2131="Fiber CAmtel","ACTIVE",
AQ2131="Fiber AOF","ACTIVE",
AQ2131="Projet OCM (HUAWEI)","PLANNED WORKS",
AQ2131="Projet OCM (NOKIA)","PLANNED WORKS",
AQ2131="ACCESS-ISSUE","ACCESS-ISSUE",
AQ2131="Projet OCM (ZTE, NOKIA, autres projets)","PLANNED WORKS",
AQ2131="No root CAuse","No root cause",
AQ2131="ODU HS","ACTIVE",
AQ2131="IP &amp; VLAN","ACTIVE",
AQ2131="Warehouse HUAWEI","SPARE-ISSUE",
AQ2131="SPARE-HS","SPARE-ISSUE",
AQ2131="Power Telco","ACTIVE", AQ2131="no impacts","no impacts"
),"")</f>
        <v>No root cause</v>
      </c>
      <c r="AS2131" s="92" t="s">
        <v>5537</v>
      </c>
      <c r="AT2131" s="98" t="s">
        <v>4964</v>
      </c>
      <c r="AV2131" s="17" t="s">
        <v>5537</v>
      </c>
      <c r="AW2131" s="7" t="s">
        <v>5537</v>
      </c>
      <c r="AX2131" s="6" t="s">
        <v>5537</v>
      </c>
      <c r="AY2131" s="7"/>
      <c r="AZ2131" s="3" t="s">
        <v>5537</v>
      </c>
      <c r="BA2131" s="18" t="s">
        <v>5537</v>
      </c>
      <c r="BB2131" s="18" t="s">
        <v>5537</v>
      </c>
      <c r="BC2131" s="18" t="s">
        <v>5537</v>
      </c>
      <c r="BD2131" s="18" t="s">
        <v>5537</v>
      </c>
      <c r="BE2131" s="18" t="s">
        <v>5537</v>
      </c>
      <c r="BF2131" s="18" t="s">
        <v>5537</v>
      </c>
      <c r="BG2131" s="18" t="s">
        <v>5537</v>
      </c>
      <c r="BH2131" s="18" t="s">
        <v>5537</v>
      </c>
      <c r="BI2131" s="18" t="s">
        <v>5537</v>
      </c>
      <c r="BJ2131" s="18" t="s">
        <v>5537</v>
      </c>
      <c r="BK2131" s="18" t="s">
        <v>5537</v>
      </c>
      <c r="BL2131" s="9" t="s">
        <v>5537</v>
      </c>
      <c r="BM2131" s="14" t="s">
        <v>5537</v>
      </c>
      <c r="BN2131" s="14" t="s">
        <v>5537</v>
      </c>
      <c r="BO2131" s="14" t="str">
        <f>_xlfn.XLOOKUP(B2131,'[4]cell downs 18042026 17h'!$B:$B,'[4]cell downs 18042026 17h'!$B:$B,"")</f>
        <v/>
      </c>
      <c r="BP2131" s="14" t="str">
        <f>_xlfn.XLOOKUP(B2131,'[5]Cells Huawei 19042026 15h'!$B:$B,'[5]Cells Huawei 19042026 15h'!$B:$B,"")</f>
        <v/>
      </c>
      <c r="BQ2131" s="9" t="str">
        <f>_xlfn.XLOOKUP(B2131,'[6]cells down 19042026 9H40'!$B:$B,'[6]cells down 19042026 9H40'!$B:$B,"")</f>
        <v/>
      </c>
      <c r="BR2131" s="9" t="s">
        <v>4964</v>
      </c>
      <c r="BS2131" s="9" t="s">
        <v>12</v>
      </c>
      <c r="BT2131" s="108"/>
    </row>
    <row r="2132" spans="1:72" s="9" customFormat="1" x14ac:dyDescent="0.35">
      <c r="A2132" s="1" t="s">
        <v>5036</v>
      </c>
      <c r="B2132" s="8" t="s">
        <v>5037</v>
      </c>
      <c r="C2132" s="3" t="str">
        <f>_xlfn.XLOOKUP(B2132,'[1]daily break down'!$D:$D,'[1]daily break down'!$E:$E,"")</f>
        <v>CENTRE</v>
      </c>
      <c r="D2132" s="1" t="s">
        <v>11</v>
      </c>
      <c r="E2132" s="1" t="s">
        <v>12</v>
      </c>
      <c r="F2132" s="3" t="s">
        <v>69</v>
      </c>
      <c r="G2132" s="1" t="s">
        <v>5038</v>
      </c>
      <c r="H2132" s="34" t="str">
        <f>_xlfn.XLOOKUP(B2132,[2]CALCULATION!$B:$B,[2]CALCULATION!$H:$H,"")</f>
        <v>ZTE</v>
      </c>
      <c r="I2132" s="28">
        <v>0</v>
      </c>
      <c r="J2132" s="28">
        <v>0</v>
      </c>
      <c r="K2132" s="28">
        <v>0</v>
      </c>
      <c r="L2132" s="28">
        <v>0</v>
      </c>
      <c r="M2132" s="28">
        <v>0</v>
      </c>
      <c r="N2132" s="28">
        <v>0</v>
      </c>
      <c r="O2132" s="28">
        <v>0</v>
      </c>
      <c r="P2132" s="28">
        <v>0</v>
      </c>
      <c r="Q2132" s="28">
        <v>0</v>
      </c>
      <c r="R2132" s="28">
        <v>0</v>
      </c>
      <c r="S2132" s="93">
        <v>0</v>
      </c>
      <c r="T2132" s="93">
        <f>_xlfn.XLOOKUP(B2132,'[3]Nur des jours'!$B:$B,'[3]Nur des jours'!$U:$U,"")</f>
        <v>0</v>
      </c>
      <c r="U2132" s="93">
        <v>0</v>
      </c>
      <c r="V2132" s="93">
        <v>0</v>
      </c>
      <c r="W2132" s="93">
        <v>0</v>
      </c>
      <c r="X2132" s="93">
        <v>0</v>
      </c>
      <c r="Y2132" s="93">
        <v>0</v>
      </c>
      <c r="Z2132" s="93">
        <v>0</v>
      </c>
      <c r="AA2132" s="93">
        <v>0</v>
      </c>
      <c r="AB2132" s="93">
        <v>0</v>
      </c>
      <c r="AC2132" s="93"/>
      <c r="AD2132" s="93">
        <v>0</v>
      </c>
      <c r="AE2132" s="93">
        <v>0</v>
      </c>
      <c r="AF2132" s="93">
        <v>0</v>
      </c>
      <c r="AG2132" s="93"/>
      <c r="AH2132" s="93">
        <v>0</v>
      </c>
      <c r="AI2132" s="93">
        <v>0</v>
      </c>
      <c r="AJ2132" s="93">
        <v>0</v>
      </c>
      <c r="AK2132" s="93">
        <v>0</v>
      </c>
      <c r="AL2132" s="93">
        <v>0</v>
      </c>
      <c r="AM2132" s="49" t="s">
        <v>5559</v>
      </c>
      <c r="AN2132" s="49"/>
      <c r="AO2132" s="48" t="str" cm="1">
        <f t="array" ref="AO2132">IFERROR(_xlfn.IFS(
AQ2132="MPR ISSUE","PDH",
AQ2132="BSS Hardware Issue","BSS",
AQ2132="Sites strategiques, MLL, Pylone, etc.","ENVTECH",
AQ2132="AKTIVCO DEFAUT GE &amp; POWER Cabinet","AKTIVCO",
AQ2132="AKTIVCO Coupure ENEO &amp; Baisse de tension","AKTIVCO GRID ONLY",
AQ2132="Coupure ENEO &amp; Baisse de tension","IHS GRID ONLY",
AQ2132="Defaut GE &amp; POWER Cabinet","IHS",
AQ2132="Sharing","Partners",
AQ2132="Sites strategiques &amp; DataCenter","SST &amp; DC",
AQ2132="Exclu","Exclu",
AQ2132="SAT","SAT",
AQ2132="SPARE-ISSUE","SPARE-ISSUE",
AQ2132="Fiber CAmtel","TRANS_FO_CAMTEL",
AQ2132="Fiber AOF","Fiber AOF",
AQ2132="Projet OCM (HUAWEI)","TRAVAUX-HUAWEI",
AQ2132="Projet OCM (NOKIA)","TRAVAUX-NOKIA",
AQ2132="ACCESS-ISSUE","ACCESS-ISSUE",
AQ2132="Projet OCM (ZTE, NOKIA, autres projets)","TRAVAUX OCM",
AQ2132="No root CAuse","No root cause",
AQ2132="ODU HS","PDH",
AQ2132="IP &amp; VLAN","PDH",
AQ2132="Warehouse HUAWEI","SPARE-ISSUE",
AQ2132="SPARE-HS","SPARE-ISSUE",
AQ2132="Power Telco","BSS",AQ2132="no impacts","no impacts"
),"")</f>
        <v>No root cause</v>
      </c>
      <c r="AP2132" s="48" t="str" cm="1">
        <f t="array" ref="AP2132">IFERROR(_xlfn.IFS(
AQ2132="MPR ISSUE","TX ISSUE",
AQ2132="BSS Hardware Issue","RAN ISSUE",
AQ2132="Sites strategiques, MLL, Pylone, etc.","ENVTECH",
AQ2132="AKTIVCO DEFAUT GE &amp; POWER Cabinet","POWER ISSUE",
AQ2132="AKTIVCO Coupure ENEO &amp; Baisse de tension","POWER ISSUE",
AQ2132="Coupure ENEO &amp; Baisse de tension","POWER ISSUE",
AQ2132="Defaut GE &amp; POWER Cabinet","POWER ISSUE",
AQ2132="Sharing","POWER ISSUE",
AQ2132="Sites strategiques &amp; DataCenter","POWER ISSUE",
AQ2132="Exclu","Exclu",
AQ2132="SAT","TX ISSUE",
AQ2132="SPARE-ISSUE","SPARE-ISSUE",
AQ2132="Fiber CAmtel","TX ISSUE",
AQ2132="Fiber AOF","TX ISSUE",
AQ2132="Projet OCM (HUAWEI)","TRAVAUX-HUAWEI",
AQ2132="Projet OCM (NOKIA)","TRAVAUX -NOKIA",
AQ2132="ACCESS-ISSUE","ACCESS-ISSUE",
AQ2132="Projet OCM (ZTE, NOKIA, autres projets)","TRAVAUX OCM",
AQ2132="No root CAuse","No root cause",
AQ2132="ODU HS","TX ISSUE",
AQ2132="IP &amp; VLAN","TX ISSUE",
AQ2132="Warehouse HUAWEI","SPARE-ISSUE",
AQ2132="SPARE-HS","SPARE-ISSUE",
AQ2132="Power Telco","RAN ISSUE",AQ2132="no impacts","no impacts"
),"")</f>
        <v>No root cause</v>
      </c>
      <c r="AQ2132" s="126" t="s">
        <v>5344</v>
      </c>
      <c r="AR2132" s="48" t="str" cm="1">
        <f t="array" ref="AR2132">IFERROR(_xlfn.IFS(
AQ2132="MPR ISSUE","ACTIVE",
AQ2132="BSS Hardware Issue","ACTIVE",
AQ2132="Sites strategiques, MLL, Pylone, etc.","PASSIVE",
AQ2132="AKTIVCO DEFAUT GE &amp; POWER Cabinet","PASSIVE",
AQ2132="AKTIVCO Coupure ENEO &amp; Baisse de tension","PASSIVE",
AQ2132="Coupure ENEO &amp; Baisse de tension","PASSIVE",
AQ2132="Defaut GE &amp; POWER Cabinet","PASSIVE",
AQ2132="Sharing","PASSIVE",
AQ2132="Sites strategiques &amp; DataCenter","PASSIVE",
AQ2132="Exclu","Exclu",
AQ2132="SAT","ACTIVE",
AQ2132="SPARE-ISSUE","SPARE-ISSUE",
AQ2132="Fiber CAmtel","ACTIVE",
AQ2132="Fiber AOF","ACTIVE",
AQ2132="Projet OCM (HUAWEI)","PLANNED WORKS",
AQ2132="Projet OCM (NOKIA)","PLANNED WORKS",
AQ2132="ACCESS-ISSUE","ACCESS-ISSUE",
AQ2132="Projet OCM (ZTE, NOKIA, autres projets)","PLANNED WORKS",
AQ2132="No root CAuse","No root cause",
AQ2132="ODU HS","ACTIVE",
AQ2132="IP &amp; VLAN","ACTIVE",
AQ2132="Warehouse HUAWEI","SPARE-ISSUE",
AQ2132="SPARE-HS","SPARE-ISSUE",
AQ2132="Power Telco","ACTIVE", AQ2132="no impacts","no impacts"
),"")</f>
        <v>No root cause</v>
      </c>
      <c r="AS2132" s="92" t="s">
        <v>5537</v>
      </c>
      <c r="AT2132" s="98" t="s">
        <v>5037</v>
      </c>
      <c r="AV2132" s="17" t="s">
        <v>5537</v>
      </c>
      <c r="AW2132" s="7" t="s">
        <v>5537</v>
      </c>
      <c r="AX2132" s="6" t="s">
        <v>5537</v>
      </c>
      <c r="AY2132" s="7"/>
      <c r="AZ2132" s="3" t="s">
        <v>5537</v>
      </c>
      <c r="BA2132" s="18" t="s">
        <v>5537</v>
      </c>
      <c r="BB2132" s="18" t="s">
        <v>5537</v>
      </c>
      <c r="BC2132" s="18" t="s">
        <v>5537</v>
      </c>
      <c r="BD2132" s="18" t="s">
        <v>5537</v>
      </c>
      <c r="BE2132" s="18" t="s">
        <v>5537</v>
      </c>
      <c r="BF2132" s="18" t="s">
        <v>5537</v>
      </c>
      <c r="BG2132" s="18" t="s">
        <v>5537</v>
      </c>
      <c r="BH2132" s="18" t="s">
        <v>5537</v>
      </c>
      <c r="BI2132" s="18" t="s">
        <v>5537</v>
      </c>
      <c r="BJ2132" s="18" t="s">
        <v>5537</v>
      </c>
      <c r="BK2132" s="18" t="s">
        <v>5537</v>
      </c>
      <c r="BL2132" s="9" t="s">
        <v>5537</v>
      </c>
      <c r="BM2132" s="14" t="s">
        <v>5537</v>
      </c>
      <c r="BN2132" s="14" t="s">
        <v>5537</v>
      </c>
      <c r="BO2132" s="14" t="str">
        <f>_xlfn.XLOOKUP(B2132,'[4]cell downs 18042026 17h'!$B:$B,'[4]cell downs 18042026 17h'!$B:$B,"")</f>
        <v/>
      </c>
      <c r="BP2132" s="14" t="str">
        <f>_xlfn.XLOOKUP(B2132,'[5]Cells Huawei 19042026 15h'!$B:$B,'[5]Cells Huawei 19042026 15h'!$B:$B,"")</f>
        <v/>
      </c>
      <c r="BQ2132" s="9" t="str">
        <f>_xlfn.XLOOKUP(B2132,'[6]cells down 19042026 9H40'!$B:$B,'[6]cells down 19042026 9H40'!$B:$B,"")</f>
        <v/>
      </c>
      <c r="BR2132" s="9" t="s">
        <v>5037</v>
      </c>
      <c r="BS2132" s="9" t="s">
        <v>5537</v>
      </c>
      <c r="BT2132" s="108"/>
    </row>
    <row r="2133" spans="1:72" s="9" customFormat="1" x14ac:dyDescent="0.35">
      <c r="A2133" s="1" t="s">
        <v>4965</v>
      </c>
      <c r="B2133" s="8" t="s">
        <v>4966</v>
      </c>
      <c r="C2133" s="3" t="str">
        <f>_xlfn.XLOOKUP(B2133,'[1]daily break down'!$D:$D,'[1]daily break down'!$E:$E,"")</f>
        <v>LITTORAL</v>
      </c>
      <c r="D2133" s="1" t="s">
        <v>11</v>
      </c>
      <c r="E2133" s="1" t="s">
        <v>318</v>
      </c>
      <c r="F2133" s="3" t="s">
        <v>31</v>
      </c>
      <c r="G2133" s="1" t="s">
        <v>4963</v>
      </c>
      <c r="H2133" s="34" t="str">
        <f>_xlfn.XLOOKUP(B2133,[2]CALCULATION!$B:$B,[2]CALCULATION!$H:$H,"")</f>
        <v>ZTE</v>
      </c>
      <c r="I2133" s="28">
        <v>0</v>
      </c>
      <c r="J2133" s="28">
        <v>0</v>
      </c>
      <c r="K2133" s="28">
        <v>0</v>
      </c>
      <c r="L2133" s="28">
        <v>0</v>
      </c>
      <c r="M2133" s="28">
        <v>0</v>
      </c>
      <c r="N2133" s="28">
        <v>0</v>
      </c>
      <c r="O2133" s="28">
        <v>0</v>
      </c>
      <c r="P2133" s="28">
        <v>0</v>
      </c>
      <c r="Q2133" s="28">
        <v>0</v>
      </c>
      <c r="R2133" s="28">
        <v>0</v>
      </c>
      <c r="S2133" s="93">
        <v>0</v>
      </c>
      <c r="T2133" s="93">
        <f>_xlfn.XLOOKUP(B2133,'[3]Nur des jours'!$B:$B,'[3]Nur des jours'!$U:$U,"")</f>
        <v>0</v>
      </c>
      <c r="U2133" s="93">
        <v>0</v>
      </c>
      <c r="V2133" s="93">
        <v>0</v>
      </c>
      <c r="W2133" s="93">
        <v>0</v>
      </c>
      <c r="X2133" s="93">
        <v>0</v>
      </c>
      <c r="Y2133" s="93">
        <v>0</v>
      </c>
      <c r="Z2133" s="93">
        <v>0</v>
      </c>
      <c r="AA2133" s="93">
        <v>0</v>
      </c>
      <c r="AB2133" s="93">
        <v>0</v>
      </c>
      <c r="AC2133" s="93"/>
      <c r="AD2133" s="93">
        <v>0</v>
      </c>
      <c r="AE2133" s="93">
        <v>0</v>
      </c>
      <c r="AF2133" s="93">
        <v>0</v>
      </c>
      <c r="AG2133" s="93"/>
      <c r="AH2133" s="93">
        <v>0</v>
      </c>
      <c r="AI2133" s="93">
        <v>0</v>
      </c>
      <c r="AJ2133" s="93">
        <v>0</v>
      </c>
      <c r="AK2133" s="93">
        <v>0</v>
      </c>
      <c r="AL2133" s="93">
        <v>0</v>
      </c>
      <c r="AM2133" s="49" t="s">
        <v>5559</v>
      </c>
      <c r="AN2133" s="49"/>
      <c r="AO2133" s="48" t="str" cm="1">
        <f t="array" ref="AO2133">IFERROR(_xlfn.IFS(
AQ2133="MPR ISSUE","PDH",
AQ2133="BSS Hardware Issue","BSS",
AQ2133="Sites strategiques, MLL, Pylone, etc.","ENVTECH",
AQ2133="AKTIVCO DEFAUT GE &amp; POWER Cabinet","AKTIVCO",
AQ2133="AKTIVCO Coupure ENEO &amp; Baisse de tension","AKTIVCO GRID ONLY",
AQ2133="Coupure ENEO &amp; Baisse de tension","IHS GRID ONLY",
AQ2133="Defaut GE &amp; POWER Cabinet","IHS",
AQ2133="Sharing","Partners",
AQ2133="Sites strategiques &amp; DataCenter","SST &amp; DC",
AQ2133="Exclu","Exclu",
AQ2133="SAT","SAT",
AQ2133="SPARE-ISSUE","SPARE-ISSUE",
AQ2133="Fiber CAmtel","TRANS_FO_CAMTEL",
AQ2133="Fiber AOF","Fiber AOF",
AQ2133="Projet OCM (HUAWEI)","TRAVAUX-HUAWEI",
AQ2133="Projet OCM (NOKIA)","TRAVAUX-NOKIA",
AQ2133="ACCESS-ISSUE","ACCESS-ISSUE",
AQ2133="Projet OCM (ZTE, NOKIA, autres projets)","TRAVAUX OCM",
AQ2133="No root CAuse","No root cause",
AQ2133="ODU HS","PDH",
AQ2133="IP &amp; VLAN","PDH",
AQ2133="Warehouse HUAWEI","SPARE-ISSUE",
AQ2133="SPARE-HS","SPARE-ISSUE",
AQ2133="Power Telco","BSS",AQ2133="no impacts","no impacts"
),"")</f>
        <v>No root cause</v>
      </c>
      <c r="AP2133" s="48" t="str" cm="1">
        <f t="array" ref="AP2133">IFERROR(_xlfn.IFS(
AQ2133="MPR ISSUE","TX ISSUE",
AQ2133="BSS Hardware Issue","RAN ISSUE",
AQ2133="Sites strategiques, MLL, Pylone, etc.","ENVTECH",
AQ2133="AKTIVCO DEFAUT GE &amp; POWER Cabinet","POWER ISSUE",
AQ2133="AKTIVCO Coupure ENEO &amp; Baisse de tension","POWER ISSUE",
AQ2133="Coupure ENEO &amp; Baisse de tension","POWER ISSUE",
AQ2133="Defaut GE &amp; POWER Cabinet","POWER ISSUE",
AQ2133="Sharing","POWER ISSUE",
AQ2133="Sites strategiques &amp; DataCenter","POWER ISSUE",
AQ2133="Exclu","Exclu",
AQ2133="SAT","TX ISSUE",
AQ2133="SPARE-ISSUE","SPARE-ISSUE",
AQ2133="Fiber CAmtel","TX ISSUE",
AQ2133="Fiber AOF","TX ISSUE",
AQ2133="Projet OCM (HUAWEI)","TRAVAUX-HUAWEI",
AQ2133="Projet OCM (NOKIA)","TRAVAUX -NOKIA",
AQ2133="ACCESS-ISSUE","ACCESS-ISSUE",
AQ2133="Projet OCM (ZTE, NOKIA, autres projets)","TRAVAUX OCM",
AQ2133="No root CAuse","No root cause",
AQ2133="ODU HS","TX ISSUE",
AQ2133="IP &amp; VLAN","TX ISSUE",
AQ2133="Warehouse HUAWEI","SPARE-ISSUE",
AQ2133="SPARE-HS","SPARE-ISSUE",
AQ2133="Power Telco","RAN ISSUE",AQ2133="no impacts","no impacts"
),"")</f>
        <v>No root cause</v>
      </c>
      <c r="AQ2133" s="126" t="s">
        <v>5344</v>
      </c>
      <c r="AR2133" s="48" t="str" cm="1">
        <f t="array" ref="AR2133">IFERROR(_xlfn.IFS(
AQ2133="MPR ISSUE","ACTIVE",
AQ2133="BSS Hardware Issue","ACTIVE",
AQ2133="Sites strategiques, MLL, Pylone, etc.","PASSIVE",
AQ2133="AKTIVCO DEFAUT GE &amp; POWER Cabinet","PASSIVE",
AQ2133="AKTIVCO Coupure ENEO &amp; Baisse de tension","PASSIVE",
AQ2133="Coupure ENEO &amp; Baisse de tension","PASSIVE",
AQ2133="Defaut GE &amp; POWER Cabinet","PASSIVE",
AQ2133="Sharing","PASSIVE",
AQ2133="Sites strategiques &amp; DataCenter","PASSIVE",
AQ2133="Exclu","Exclu",
AQ2133="SAT","ACTIVE",
AQ2133="SPARE-ISSUE","SPARE-ISSUE",
AQ2133="Fiber CAmtel","ACTIVE",
AQ2133="Fiber AOF","ACTIVE",
AQ2133="Projet OCM (HUAWEI)","PLANNED WORKS",
AQ2133="Projet OCM (NOKIA)","PLANNED WORKS",
AQ2133="ACCESS-ISSUE","ACCESS-ISSUE",
AQ2133="Projet OCM (ZTE, NOKIA, autres projets)","PLANNED WORKS",
AQ2133="No root CAuse","No root cause",
AQ2133="ODU HS","ACTIVE",
AQ2133="IP &amp; VLAN","ACTIVE",
AQ2133="Warehouse HUAWEI","SPARE-ISSUE",
AQ2133="SPARE-HS","SPARE-ISSUE",
AQ2133="Power Telco","ACTIVE", AQ2133="no impacts","no impacts"
),"")</f>
        <v>No root cause</v>
      </c>
      <c r="AS2133" s="92" t="s">
        <v>5537</v>
      </c>
      <c r="AT2133" s="98" t="s">
        <v>4966</v>
      </c>
      <c r="AV2133" s="17" t="s">
        <v>5537</v>
      </c>
      <c r="AW2133" s="7" t="s">
        <v>5537</v>
      </c>
      <c r="AX2133" s="6" t="s">
        <v>5537</v>
      </c>
      <c r="AY2133" s="7"/>
      <c r="AZ2133" s="3" t="s">
        <v>5537</v>
      </c>
      <c r="BA2133" s="18" t="s">
        <v>5537</v>
      </c>
      <c r="BB2133" s="18" t="s">
        <v>5537</v>
      </c>
      <c r="BC2133" s="18" t="s">
        <v>5537</v>
      </c>
      <c r="BD2133" s="18" t="s">
        <v>5537</v>
      </c>
      <c r="BE2133" s="18" t="s">
        <v>5537</v>
      </c>
      <c r="BF2133" s="18" t="s">
        <v>5537</v>
      </c>
      <c r="BG2133" s="18" t="s">
        <v>5537</v>
      </c>
      <c r="BH2133" s="18" t="s">
        <v>5537</v>
      </c>
      <c r="BI2133" s="18" t="s">
        <v>5537</v>
      </c>
      <c r="BJ2133" s="18" t="s">
        <v>5537</v>
      </c>
      <c r="BK2133" s="18" t="s">
        <v>5537</v>
      </c>
      <c r="BL2133" s="9" t="s">
        <v>5537</v>
      </c>
      <c r="BM2133" s="14" t="s">
        <v>5537</v>
      </c>
      <c r="BN2133" s="14" t="s">
        <v>5537</v>
      </c>
      <c r="BO2133" s="14" t="str">
        <f>_xlfn.XLOOKUP(B2133,'[4]cell downs 18042026 17h'!$B:$B,'[4]cell downs 18042026 17h'!$B:$B,"")</f>
        <v/>
      </c>
      <c r="BP2133" s="14" t="str">
        <f>_xlfn.XLOOKUP(B2133,'[5]Cells Huawei 19042026 15h'!$B:$B,'[5]Cells Huawei 19042026 15h'!$B:$B,"")</f>
        <v/>
      </c>
      <c r="BQ2133" s="9" t="str">
        <f>_xlfn.XLOOKUP(B2133,'[6]cells down 19042026 9H40'!$B:$B,'[6]cells down 19042026 9H40'!$B:$B,"")</f>
        <v/>
      </c>
      <c r="BR2133" s="9" t="s">
        <v>4966</v>
      </c>
      <c r="BS2133" s="9" t="s">
        <v>5537</v>
      </c>
      <c r="BT2133" s="108"/>
    </row>
    <row r="2134" spans="1:72" s="9" customFormat="1" x14ac:dyDescent="0.35">
      <c r="A2134" s="1" t="s">
        <v>5043</v>
      </c>
      <c r="B2134" s="8" t="s">
        <v>5044</v>
      </c>
      <c r="C2134" s="3" t="str">
        <f>_xlfn.XLOOKUP(B2134,'[1]daily break down'!$D:$D,'[1]daily break down'!$E:$E,"")</f>
        <v>CENTRE</v>
      </c>
      <c r="D2134" s="1" t="s">
        <v>11</v>
      </c>
      <c r="E2134" s="1" t="s">
        <v>96</v>
      </c>
      <c r="F2134" s="3" t="s">
        <v>37</v>
      </c>
      <c r="G2134" s="1" t="s">
        <v>5045</v>
      </c>
      <c r="H2134" s="34" t="str">
        <f>_xlfn.XLOOKUP(B2134,[2]CALCULATION!$B:$B,[2]CALCULATION!$H:$H,"")</f>
        <v>ZTE</v>
      </c>
      <c r="I2134" s="28">
        <v>0</v>
      </c>
      <c r="J2134" s="28">
        <v>0</v>
      </c>
      <c r="K2134" s="28">
        <v>0</v>
      </c>
      <c r="L2134" s="28">
        <v>0</v>
      </c>
      <c r="M2134" s="28">
        <v>0</v>
      </c>
      <c r="N2134" s="28">
        <v>0</v>
      </c>
      <c r="O2134" s="28">
        <v>0</v>
      </c>
      <c r="P2134" s="28">
        <v>0</v>
      </c>
      <c r="Q2134" s="28">
        <v>0</v>
      </c>
      <c r="R2134" s="28">
        <v>0</v>
      </c>
      <c r="S2134" s="93">
        <v>0</v>
      </c>
      <c r="T2134" s="93">
        <f>_xlfn.XLOOKUP(B2134,'[3]Nur des jours'!$B:$B,'[3]Nur des jours'!$U:$U,"")</f>
        <v>0</v>
      </c>
      <c r="U2134" s="93">
        <v>0</v>
      </c>
      <c r="V2134" s="93">
        <v>0</v>
      </c>
      <c r="W2134" s="93">
        <v>0</v>
      </c>
      <c r="X2134" s="93">
        <v>0</v>
      </c>
      <c r="Y2134" s="93">
        <v>0</v>
      </c>
      <c r="Z2134" s="93">
        <v>0</v>
      </c>
      <c r="AA2134" s="93">
        <v>0</v>
      </c>
      <c r="AB2134" s="93">
        <v>0</v>
      </c>
      <c r="AC2134" s="93"/>
      <c r="AD2134" s="93">
        <v>0</v>
      </c>
      <c r="AE2134" s="93">
        <v>0</v>
      </c>
      <c r="AF2134" s="93">
        <v>0</v>
      </c>
      <c r="AG2134" s="93"/>
      <c r="AH2134" s="93">
        <v>0</v>
      </c>
      <c r="AI2134" s="93">
        <v>0</v>
      </c>
      <c r="AJ2134" s="93">
        <v>0</v>
      </c>
      <c r="AK2134" s="93">
        <v>0</v>
      </c>
      <c r="AL2134" s="93">
        <v>0</v>
      </c>
      <c r="AM2134" s="49" t="s">
        <v>5559</v>
      </c>
      <c r="AN2134" s="49"/>
      <c r="AO2134" s="48" t="str" cm="1">
        <f t="array" ref="AO2134">IFERROR(_xlfn.IFS(
AQ2134="MPR ISSUE","PDH",
AQ2134="BSS Hardware Issue","BSS",
AQ2134="Sites strategiques, MLL, Pylone, etc.","ENVTECH",
AQ2134="AKTIVCO DEFAUT GE &amp; POWER Cabinet","AKTIVCO",
AQ2134="AKTIVCO Coupure ENEO &amp; Baisse de tension","AKTIVCO GRID ONLY",
AQ2134="Coupure ENEO &amp; Baisse de tension","IHS GRID ONLY",
AQ2134="Defaut GE &amp; POWER Cabinet","IHS",
AQ2134="Sharing","Partners",
AQ2134="Sites strategiques &amp; DataCenter","SST &amp; DC",
AQ2134="Exclu","Exclu",
AQ2134="SAT","SAT",
AQ2134="SPARE-ISSUE","SPARE-ISSUE",
AQ2134="Fiber CAmtel","TRANS_FO_CAMTEL",
AQ2134="Fiber AOF","Fiber AOF",
AQ2134="Projet OCM (HUAWEI)","TRAVAUX-HUAWEI",
AQ2134="Projet OCM (NOKIA)","TRAVAUX-NOKIA",
AQ2134="ACCESS-ISSUE","ACCESS-ISSUE",
AQ2134="Projet OCM (ZTE, NOKIA, autres projets)","TRAVAUX OCM",
AQ2134="No root CAuse","No root cause",
AQ2134="ODU HS","PDH",
AQ2134="IP &amp; VLAN","PDH",
AQ2134="Warehouse HUAWEI","SPARE-ISSUE",
AQ2134="SPARE-HS","SPARE-ISSUE",
AQ2134="Power Telco","BSS",AQ2134="no impacts","no impacts"
),"")</f>
        <v>No root cause</v>
      </c>
      <c r="AP2134" s="48" t="str" cm="1">
        <f t="array" ref="AP2134">IFERROR(_xlfn.IFS(
AQ2134="MPR ISSUE","TX ISSUE",
AQ2134="BSS Hardware Issue","RAN ISSUE",
AQ2134="Sites strategiques, MLL, Pylone, etc.","ENVTECH",
AQ2134="AKTIVCO DEFAUT GE &amp; POWER Cabinet","POWER ISSUE",
AQ2134="AKTIVCO Coupure ENEO &amp; Baisse de tension","POWER ISSUE",
AQ2134="Coupure ENEO &amp; Baisse de tension","POWER ISSUE",
AQ2134="Defaut GE &amp; POWER Cabinet","POWER ISSUE",
AQ2134="Sharing","POWER ISSUE",
AQ2134="Sites strategiques &amp; DataCenter","POWER ISSUE",
AQ2134="Exclu","Exclu",
AQ2134="SAT","TX ISSUE",
AQ2134="SPARE-ISSUE","SPARE-ISSUE",
AQ2134="Fiber CAmtel","TX ISSUE",
AQ2134="Fiber AOF","TX ISSUE",
AQ2134="Projet OCM (HUAWEI)","TRAVAUX-HUAWEI",
AQ2134="Projet OCM (NOKIA)","TRAVAUX -NOKIA",
AQ2134="ACCESS-ISSUE","ACCESS-ISSUE",
AQ2134="Projet OCM (ZTE, NOKIA, autres projets)","TRAVAUX OCM",
AQ2134="No root CAuse","No root cause",
AQ2134="ODU HS","TX ISSUE",
AQ2134="IP &amp; VLAN","TX ISSUE",
AQ2134="Warehouse HUAWEI","SPARE-ISSUE",
AQ2134="SPARE-HS","SPARE-ISSUE",
AQ2134="Power Telco","RAN ISSUE",AQ2134="no impacts","no impacts"
),"")</f>
        <v>No root cause</v>
      </c>
      <c r="AQ2134" s="126" t="s">
        <v>5344</v>
      </c>
      <c r="AR2134" s="48" t="str" cm="1">
        <f t="array" ref="AR2134">IFERROR(_xlfn.IFS(
AQ2134="MPR ISSUE","ACTIVE",
AQ2134="BSS Hardware Issue","ACTIVE",
AQ2134="Sites strategiques, MLL, Pylone, etc.","PASSIVE",
AQ2134="AKTIVCO DEFAUT GE &amp; POWER Cabinet","PASSIVE",
AQ2134="AKTIVCO Coupure ENEO &amp; Baisse de tension","PASSIVE",
AQ2134="Coupure ENEO &amp; Baisse de tension","PASSIVE",
AQ2134="Defaut GE &amp; POWER Cabinet","PASSIVE",
AQ2134="Sharing","PASSIVE",
AQ2134="Sites strategiques &amp; DataCenter","PASSIVE",
AQ2134="Exclu","Exclu",
AQ2134="SAT","ACTIVE",
AQ2134="SPARE-ISSUE","SPARE-ISSUE",
AQ2134="Fiber CAmtel","ACTIVE",
AQ2134="Fiber AOF","ACTIVE",
AQ2134="Projet OCM (HUAWEI)","PLANNED WORKS",
AQ2134="Projet OCM (NOKIA)","PLANNED WORKS",
AQ2134="ACCESS-ISSUE","ACCESS-ISSUE",
AQ2134="Projet OCM (ZTE, NOKIA, autres projets)","PLANNED WORKS",
AQ2134="No root CAuse","No root cause",
AQ2134="ODU HS","ACTIVE",
AQ2134="IP &amp; VLAN","ACTIVE",
AQ2134="Warehouse HUAWEI","SPARE-ISSUE",
AQ2134="SPARE-HS","SPARE-ISSUE",
AQ2134="Power Telco","ACTIVE", AQ2134="no impacts","no impacts"
),"")</f>
        <v>No root cause</v>
      </c>
      <c r="AS2134" s="92" t="s">
        <v>5537</v>
      </c>
      <c r="AT2134" s="98" t="s">
        <v>5044</v>
      </c>
      <c r="AV2134" s="17" t="s">
        <v>5537</v>
      </c>
      <c r="AW2134" s="7" t="s">
        <v>5537</v>
      </c>
      <c r="AX2134" s="6" t="s">
        <v>5537</v>
      </c>
      <c r="AY2134" s="7"/>
      <c r="AZ2134" s="3" t="s">
        <v>5537</v>
      </c>
      <c r="BA2134" s="18" t="s">
        <v>5537</v>
      </c>
      <c r="BB2134" s="18" t="s">
        <v>5537</v>
      </c>
      <c r="BC2134" s="18" t="s">
        <v>5537</v>
      </c>
      <c r="BD2134" s="18" t="s">
        <v>5537</v>
      </c>
      <c r="BE2134" s="18" t="s">
        <v>5537</v>
      </c>
      <c r="BF2134" s="18" t="s">
        <v>5537</v>
      </c>
      <c r="BG2134" s="18" t="s">
        <v>5537</v>
      </c>
      <c r="BH2134" s="18" t="s">
        <v>5537</v>
      </c>
      <c r="BI2134" s="18" t="s">
        <v>5537</v>
      </c>
      <c r="BJ2134" s="18" t="s">
        <v>5537</v>
      </c>
      <c r="BK2134" s="18" t="s">
        <v>5537</v>
      </c>
      <c r="BL2134" s="9" t="s">
        <v>5537</v>
      </c>
      <c r="BM2134" s="14" t="s">
        <v>5537</v>
      </c>
      <c r="BN2134" s="14" t="s">
        <v>5537</v>
      </c>
      <c r="BO2134" s="14" t="str">
        <f>_xlfn.XLOOKUP(B2134,'[4]cell downs 18042026 17h'!$B:$B,'[4]cell downs 18042026 17h'!$B:$B,"")</f>
        <v/>
      </c>
      <c r="BP2134" s="14" t="str">
        <f>_xlfn.XLOOKUP(B2134,'[5]Cells Huawei 19042026 15h'!$B:$B,'[5]Cells Huawei 19042026 15h'!$B:$B,"")</f>
        <v/>
      </c>
      <c r="BQ2134" s="9" t="str">
        <f>_xlfn.XLOOKUP(B2134,'[6]cells down 19042026 9H40'!$B:$B,'[6]cells down 19042026 9H40'!$B:$B,"")</f>
        <v/>
      </c>
      <c r="BR2134" s="9" t="s">
        <v>5044</v>
      </c>
      <c r="BS2134" s="9" t="s">
        <v>5537</v>
      </c>
      <c r="BT2134" s="108"/>
    </row>
    <row r="2135" spans="1:72" s="9" customFormat="1" x14ac:dyDescent="0.35">
      <c r="A2135" s="1" t="s">
        <v>5046</v>
      </c>
      <c r="B2135" s="8" t="s">
        <v>5047</v>
      </c>
      <c r="C2135" s="3" t="str">
        <f>_xlfn.XLOOKUP(B2135,'[1]daily break down'!$D:$D,'[1]daily break down'!$E:$E,"")</f>
        <v>CENTRE</v>
      </c>
      <c r="D2135" s="1" t="s">
        <v>11</v>
      </c>
      <c r="E2135" s="1" t="s">
        <v>12</v>
      </c>
      <c r="F2135" s="3" t="s">
        <v>37</v>
      </c>
      <c r="G2135" s="1" t="s">
        <v>5046</v>
      </c>
      <c r="H2135" s="34" t="str">
        <f>_xlfn.XLOOKUP(B2135,[2]CALCULATION!$B:$B,[2]CALCULATION!$H:$H,"")</f>
        <v>ZTE</v>
      </c>
      <c r="I2135" s="28">
        <v>0</v>
      </c>
      <c r="J2135" s="28">
        <v>0</v>
      </c>
      <c r="K2135" s="28">
        <v>0</v>
      </c>
      <c r="L2135" s="28">
        <v>0</v>
      </c>
      <c r="M2135" s="28">
        <v>0</v>
      </c>
      <c r="N2135" s="28">
        <v>0</v>
      </c>
      <c r="O2135" s="28">
        <v>0</v>
      </c>
      <c r="P2135" s="28">
        <v>0</v>
      </c>
      <c r="Q2135" s="28">
        <v>0</v>
      </c>
      <c r="R2135" s="28">
        <v>0</v>
      </c>
      <c r="S2135" s="93">
        <v>0</v>
      </c>
      <c r="T2135" s="93">
        <f>_xlfn.XLOOKUP(B2135,'[3]Nur des jours'!$B:$B,'[3]Nur des jours'!$U:$U,"")</f>
        <v>0</v>
      </c>
      <c r="U2135" s="93">
        <v>0</v>
      </c>
      <c r="V2135" s="93">
        <v>0</v>
      </c>
      <c r="W2135" s="93">
        <v>0</v>
      </c>
      <c r="X2135" s="93">
        <v>0</v>
      </c>
      <c r="Y2135" s="93">
        <v>0</v>
      </c>
      <c r="Z2135" s="93">
        <v>0</v>
      </c>
      <c r="AA2135" s="93">
        <v>0</v>
      </c>
      <c r="AB2135" s="93">
        <v>0</v>
      </c>
      <c r="AC2135" s="93"/>
      <c r="AD2135" s="93">
        <v>0</v>
      </c>
      <c r="AE2135" s="93">
        <v>0</v>
      </c>
      <c r="AF2135" s="93">
        <v>0</v>
      </c>
      <c r="AG2135" s="93"/>
      <c r="AH2135" s="93">
        <v>0</v>
      </c>
      <c r="AI2135" s="93">
        <v>0</v>
      </c>
      <c r="AJ2135" s="93">
        <v>0</v>
      </c>
      <c r="AK2135" s="93">
        <v>0</v>
      </c>
      <c r="AL2135" s="93">
        <v>0</v>
      </c>
      <c r="AM2135" s="49" t="s">
        <v>5559</v>
      </c>
      <c r="AN2135" s="49"/>
      <c r="AO2135" s="48" t="str" cm="1">
        <f t="array" ref="AO2135">IFERROR(_xlfn.IFS(
AQ2135="MPR ISSUE","PDH",
AQ2135="BSS Hardware Issue","BSS",
AQ2135="Sites strategiques, MLL, Pylone, etc.","ENVTECH",
AQ2135="AKTIVCO DEFAUT GE &amp; POWER Cabinet","AKTIVCO",
AQ2135="AKTIVCO Coupure ENEO &amp; Baisse de tension","AKTIVCO GRID ONLY",
AQ2135="Coupure ENEO &amp; Baisse de tension","IHS GRID ONLY",
AQ2135="Defaut GE &amp; POWER Cabinet","IHS",
AQ2135="Sharing","Partners",
AQ2135="Sites strategiques &amp; DataCenter","SST &amp; DC",
AQ2135="Exclu","Exclu",
AQ2135="SAT","SAT",
AQ2135="SPARE-ISSUE","SPARE-ISSUE",
AQ2135="Fiber CAmtel","TRANS_FO_CAMTEL",
AQ2135="Fiber AOF","Fiber AOF",
AQ2135="Projet OCM (HUAWEI)","TRAVAUX-HUAWEI",
AQ2135="Projet OCM (NOKIA)","TRAVAUX-NOKIA",
AQ2135="ACCESS-ISSUE","ACCESS-ISSUE",
AQ2135="Projet OCM (ZTE, NOKIA, autres projets)","TRAVAUX OCM",
AQ2135="No root CAuse","No root cause",
AQ2135="ODU HS","PDH",
AQ2135="IP &amp; VLAN","PDH",
AQ2135="Warehouse HUAWEI","SPARE-ISSUE",
AQ2135="SPARE-HS","SPARE-ISSUE",
AQ2135="Power Telco","BSS",AQ2135="no impacts","no impacts"
),"")</f>
        <v>No root cause</v>
      </c>
      <c r="AP2135" s="48" t="str" cm="1">
        <f t="array" ref="AP2135">IFERROR(_xlfn.IFS(
AQ2135="MPR ISSUE","TX ISSUE",
AQ2135="BSS Hardware Issue","RAN ISSUE",
AQ2135="Sites strategiques, MLL, Pylone, etc.","ENVTECH",
AQ2135="AKTIVCO DEFAUT GE &amp; POWER Cabinet","POWER ISSUE",
AQ2135="AKTIVCO Coupure ENEO &amp; Baisse de tension","POWER ISSUE",
AQ2135="Coupure ENEO &amp; Baisse de tension","POWER ISSUE",
AQ2135="Defaut GE &amp; POWER Cabinet","POWER ISSUE",
AQ2135="Sharing","POWER ISSUE",
AQ2135="Sites strategiques &amp; DataCenter","POWER ISSUE",
AQ2135="Exclu","Exclu",
AQ2135="SAT","TX ISSUE",
AQ2135="SPARE-ISSUE","SPARE-ISSUE",
AQ2135="Fiber CAmtel","TX ISSUE",
AQ2135="Fiber AOF","TX ISSUE",
AQ2135="Projet OCM (HUAWEI)","TRAVAUX-HUAWEI",
AQ2135="Projet OCM (NOKIA)","TRAVAUX -NOKIA",
AQ2135="ACCESS-ISSUE","ACCESS-ISSUE",
AQ2135="Projet OCM (ZTE, NOKIA, autres projets)","TRAVAUX OCM",
AQ2135="No root CAuse","No root cause",
AQ2135="ODU HS","TX ISSUE",
AQ2135="IP &amp; VLAN","TX ISSUE",
AQ2135="Warehouse HUAWEI","SPARE-ISSUE",
AQ2135="SPARE-HS","SPARE-ISSUE",
AQ2135="Power Telco","RAN ISSUE",AQ2135="no impacts","no impacts"
),"")</f>
        <v>No root cause</v>
      </c>
      <c r="AQ2135" s="126" t="s">
        <v>5344</v>
      </c>
      <c r="AR2135" s="48" t="str" cm="1">
        <f t="array" ref="AR2135">IFERROR(_xlfn.IFS(
AQ2135="MPR ISSUE","ACTIVE",
AQ2135="BSS Hardware Issue","ACTIVE",
AQ2135="Sites strategiques, MLL, Pylone, etc.","PASSIVE",
AQ2135="AKTIVCO DEFAUT GE &amp; POWER Cabinet","PASSIVE",
AQ2135="AKTIVCO Coupure ENEO &amp; Baisse de tension","PASSIVE",
AQ2135="Coupure ENEO &amp; Baisse de tension","PASSIVE",
AQ2135="Defaut GE &amp; POWER Cabinet","PASSIVE",
AQ2135="Sharing","PASSIVE",
AQ2135="Sites strategiques &amp; DataCenter","PASSIVE",
AQ2135="Exclu","Exclu",
AQ2135="SAT","ACTIVE",
AQ2135="SPARE-ISSUE","SPARE-ISSUE",
AQ2135="Fiber CAmtel","ACTIVE",
AQ2135="Fiber AOF","ACTIVE",
AQ2135="Projet OCM (HUAWEI)","PLANNED WORKS",
AQ2135="Projet OCM (NOKIA)","PLANNED WORKS",
AQ2135="ACCESS-ISSUE","ACCESS-ISSUE",
AQ2135="Projet OCM (ZTE, NOKIA, autres projets)","PLANNED WORKS",
AQ2135="No root CAuse","No root cause",
AQ2135="ODU HS","ACTIVE",
AQ2135="IP &amp; VLAN","ACTIVE",
AQ2135="Warehouse HUAWEI","SPARE-ISSUE",
AQ2135="SPARE-HS","SPARE-ISSUE",
AQ2135="Power Telco","ACTIVE", AQ2135="no impacts","no impacts"
),"")</f>
        <v>No root cause</v>
      </c>
      <c r="AS2135" s="92" t="s">
        <v>5537</v>
      </c>
      <c r="AT2135" s="98" t="s">
        <v>5047</v>
      </c>
      <c r="AV2135" s="17" t="s">
        <v>5537</v>
      </c>
      <c r="AW2135" s="7" t="s">
        <v>5537</v>
      </c>
      <c r="AX2135" s="6" t="s">
        <v>5537</v>
      </c>
      <c r="AY2135" s="7"/>
      <c r="AZ2135" s="3" t="s">
        <v>5537</v>
      </c>
      <c r="BA2135" s="18" t="s">
        <v>5537</v>
      </c>
      <c r="BB2135" s="18" t="s">
        <v>5537</v>
      </c>
      <c r="BC2135" s="18" t="s">
        <v>5537</v>
      </c>
      <c r="BD2135" s="18" t="s">
        <v>5537</v>
      </c>
      <c r="BE2135" s="18" t="s">
        <v>5537</v>
      </c>
      <c r="BF2135" s="18" t="s">
        <v>5537</v>
      </c>
      <c r="BG2135" s="18" t="s">
        <v>5537</v>
      </c>
      <c r="BH2135" s="18" t="s">
        <v>5537</v>
      </c>
      <c r="BI2135" s="18" t="s">
        <v>5537</v>
      </c>
      <c r="BJ2135" s="18" t="s">
        <v>5537</v>
      </c>
      <c r="BK2135" s="18" t="s">
        <v>5537</v>
      </c>
      <c r="BL2135" s="9" t="s">
        <v>5537</v>
      </c>
      <c r="BM2135" s="14" t="s">
        <v>5537</v>
      </c>
      <c r="BN2135" s="14" t="s">
        <v>5537</v>
      </c>
      <c r="BO2135" s="14" t="str">
        <f>_xlfn.XLOOKUP(B2135,'[4]cell downs 18042026 17h'!$B:$B,'[4]cell downs 18042026 17h'!$B:$B,"")</f>
        <v/>
      </c>
      <c r="BP2135" s="14" t="str">
        <f>_xlfn.XLOOKUP(B2135,'[5]Cells Huawei 19042026 15h'!$B:$B,'[5]Cells Huawei 19042026 15h'!$B:$B,"")</f>
        <v/>
      </c>
      <c r="BQ2135" s="9" t="str">
        <f>_xlfn.XLOOKUP(B2135,'[6]cells down 19042026 9H40'!$B:$B,'[6]cells down 19042026 9H40'!$B:$B,"")</f>
        <v/>
      </c>
      <c r="BR2135" s="9" t="s">
        <v>5047</v>
      </c>
      <c r="BS2135" s="9" t="s">
        <v>5537</v>
      </c>
      <c r="BT2135" s="108"/>
    </row>
    <row r="2136" spans="1:72" s="9" customFormat="1" x14ac:dyDescent="0.35">
      <c r="A2136" s="1" t="s">
        <v>4969</v>
      </c>
      <c r="B2136" s="8" t="s">
        <v>4970</v>
      </c>
      <c r="C2136" s="3" t="str">
        <f>_xlfn.XLOOKUP(B2136,'[1]daily break down'!$D:$D,'[1]daily break down'!$E:$E,"")</f>
        <v>CENTRE</v>
      </c>
      <c r="D2136" s="1" t="s">
        <v>11</v>
      </c>
      <c r="E2136" s="1" t="s">
        <v>12</v>
      </c>
      <c r="F2136" s="3" t="s">
        <v>37</v>
      </c>
      <c r="G2136" s="1" t="s">
        <v>4969</v>
      </c>
      <c r="H2136" s="34" t="str">
        <f>_xlfn.XLOOKUP(B2136,[2]CALCULATION!$B:$B,[2]CALCULATION!$H:$H,"")</f>
        <v>ZTE</v>
      </c>
      <c r="I2136" s="28">
        <v>0</v>
      </c>
      <c r="J2136" s="28">
        <v>0</v>
      </c>
      <c r="K2136" s="28">
        <v>0</v>
      </c>
      <c r="L2136" s="28">
        <v>0</v>
      </c>
      <c r="M2136" s="28">
        <v>0</v>
      </c>
      <c r="N2136" s="28">
        <v>0</v>
      </c>
      <c r="O2136" s="28">
        <v>0</v>
      </c>
      <c r="P2136" s="28">
        <v>0</v>
      </c>
      <c r="Q2136" s="28">
        <v>0</v>
      </c>
      <c r="R2136" s="28">
        <v>0</v>
      </c>
      <c r="S2136" s="93">
        <v>0</v>
      </c>
      <c r="T2136" s="93">
        <f>_xlfn.XLOOKUP(B2136,'[3]Nur des jours'!$B:$B,'[3]Nur des jours'!$U:$U,"")</f>
        <v>0</v>
      </c>
      <c r="U2136" s="93">
        <v>0</v>
      </c>
      <c r="V2136" s="93">
        <v>0</v>
      </c>
      <c r="W2136" s="93">
        <v>0</v>
      </c>
      <c r="X2136" s="93">
        <v>0</v>
      </c>
      <c r="Y2136" s="93">
        <v>0</v>
      </c>
      <c r="Z2136" s="93">
        <v>0</v>
      </c>
      <c r="AA2136" s="93">
        <v>0</v>
      </c>
      <c r="AB2136" s="93">
        <v>0</v>
      </c>
      <c r="AC2136" s="93"/>
      <c r="AD2136" s="93">
        <v>0</v>
      </c>
      <c r="AE2136" s="93">
        <v>0</v>
      </c>
      <c r="AF2136" s="93">
        <v>0</v>
      </c>
      <c r="AG2136" s="93"/>
      <c r="AH2136" s="93">
        <v>0</v>
      </c>
      <c r="AI2136" s="93">
        <v>0</v>
      </c>
      <c r="AJ2136" s="93">
        <v>0</v>
      </c>
      <c r="AK2136" s="93">
        <v>0</v>
      </c>
      <c r="AL2136" s="93">
        <v>0</v>
      </c>
      <c r="AM2136" s="49" t="s">
        <v>5559</v>
      </c>
      <c r="AN2136" s="49"/>
      <c r="AO2136" s="48" t="str" cm="1">
        <f t="array" ref="AO2136">IFERROR(_xlfn.IFS(
AQ2136="MPR ISSUE","PDH",
AQ2136="BSS Hardware Issue","BSS",
AQ2136="Sites strategiques, MLL, Pylone, etc.","ENVTECH",
AQ2136="AKTIVCO DEFAUT GE &amp; POWER Cabinet","AKTIVCO",
AQ2136="AKTIVCO Coupure ENEO &amp; Baisse de tension","AKTIVCO GRID ONLY",
AQ2136="Coupure ENEO &amp; Baisse de tension","IHS GRID ONLY",
AQ2136="Defaut GE &amp; POWER Cabinet","IHS",
AQ2136="Sharing","Partners",
AQ2136="Sites strategiques &amp; DataCenter","SST &amp; DC",
AQ2136="Exclu","Exclu",
AQ2136="SAT","SAT",
AQ2136="SPARE-ISSUE","SPARE-ISSUE",
AQ2136="Fiber CAmtel","TRANS_FO_CAMTEL",
AQ2136="Fiber AOF","Fiber AOF",
AQ2136="Projet OCM (HUAWEI)","TRAVAUX-HUAWEI",
AQ2136="Projet OCM (NOKIA)","TRAVAUX-NOKIA",
AQ2136="ACCESS-ISSUE","ACCESS-ISSUE",
AQ2136="Projet OCM (ZTE, NOKIA, autres projets)","TRAVAUX OCM",
AQ2136="No root CAuse","No root cause",
AQ2136="ODU HS","PDH",
AQ2136="IP &amp; VLAN","PDH",
AQ2136="Warehouse HUAWEI","SPARE-ISSUE",
AQ2136="SPARE-HS","SPARE-ISSUE",
AQ2136="Power Telco","BSS",AQ2136="no impacts","no impacts"
),"")</f>
        <v>No root cause</v>
      </c>
      <c r="AP2136" s="48" t="str" cm="1">
        <f t="array" ref="AP2136">IFERROR(_xlfn.IFS(
AQ2136="MPR ISSUE","TX ISSUE",
AQ2136="BSS Hardware Issue","RAN ISSUE",
AQ2136="Sites strategiques, MLL, Pylone, etc.","ENVTECH",
AQ2136="AKTIVCO DEFAUT GE &amp; POWER Cabinet","POWER ISSUE",
AQ2136="AKTIVCO Coupure ENEO &amp; Baisse de tension","POWER ISSUE",
AQ2136="Coupure ENEO &amp; Baisse de tension","POWER ISSUE",
AQ2136="Defaut GE &amp; POWER Cabinet","POWER ISSUE",
AQ2136="Sharing","POWER ISSUE",
AQ2136="Sites strategiques &amp; DataCenter","POWER ISSUE",
AQ2136="Exclu","Exclu",
AQ2136="SAT","TX ISSUE",
AQ2136="SPARE-ISSUE","SPARE-ISSUE",
AQ2136="Fiber CAmtel","TX ISSUE",
AQ2136="Fiber AOF","TX ISSUE",
AQ2136="Projet OCM (HUAWEI)","TRAVAUX-HUAWEI",
AQ2136="Projet OCM (NOKIA)","TRAVAUX -NOKIA",
AQ2136="ACCESS-ISSUE","ACCESS-ISSUE",
AQ2136="Projet OCM (ZTE, NOKIA, autres projets)","TRAVAUX OCM",
AQ2136="No root CAuse","No root cause",
AQ2136="ODU HS","TX ISSUE",
AQ2136="IP &amp; VLAN","TX ISSUE",
AQ2136="Warehouse HUAWEI","SPARE-ISSUE",
AQ2136="SPARE-HS","SPARE-ISSUE",
AQ2136="Power Telco","RAN ISSUE",AQ2136="no impacts","no impacts"
),"")</f>
        <v>No root cause</v>
      </c>
      <c r="AQ2136" s="126" t="s">
        <v>5344</v>
      </c>
      <c r="AR2136" s="48" t="str" cm="1">
        <f t="array" ref="AR2136">IFERROR(_xlfn.IFS(
AQ2136="MPR ISSUE","ACTIVE",
AQ2136="BSS Hardware Issue","ACTIVE",
AQ2136="Sites strategiques, MLL, Pylone, etc.","PASSIVE",
AQ2136="AKTIVCO DEFAUT GE &amp; POWER Cabinet","PASSIVE",
AQ2136="AKTIVCO Coupure ENEO &amp; Baisse de tension","PASSIVE",
AQ2136="Coupure ENEO &amp; Baisse de tension","PASSIVE",
AQ2136="Defaut GE &amp; POWER Cabinet","PASSIVE",
AQ2136="Sharing","PASSIVE",
AQ2136="Sites strategiques &amp; DataCenter","PASSIVE",
AQ2136="Exclu","Exclu",
AQ2136="SAT","ACTIVE",
AQ2136="SPARE-ISSUE","SPARE-ISSUE",
AQ2136="Fiber CAmtel","ACTIVE",
AQ2136="Fiber AOF","ACTIVE",
AQ2136="Projet OCM (HUAWEI)","PLANNED WORKS",
AQ2136="Projet OCM (NOKIA)","PLANNED WORKS",
AQ2136="ACCESS-ISSUE","ACCESS-ISSUE",
AQ2136="Projet OCM (ZTE, NOKIA, autres projets)","PLANNED WORKS",
AQ2136="No root CAuse","No root cause",
AQ2136="ODU HS","ACTIVE",
AQ2136="IP &amp; VLAN","ACTIVE",
AQ2136="Warehouse HUAWEI","SPARE-ISSUE",
AQ2136="SPARE-HS","SPARE-ISSUE",
AQ2136="Power Telco","ACTIVE", AQ2136="no impacts","no impacts"
),"")</f>
        <v>No root cause</v>
      </c>
      <c r="AS2136" s="92" t="s">
        <v>5537</v>
      </c>
      <c r="AT2136" s="98" t="s">
        <v>4970</v>
      </c>
      <c r="AU2136" s="96"/>
      <c r="AV2136" s="17" t="s">
        <v>5537</v>
      </c>
      <c r="AW2136" s="7" t="s">
        <v>5537</v>
      </c>
      <c r="AX2136" s="6" t="s">
        <v>5537</v>
      </c>
      <c r="AY2136" s="7"/>
      <c r="AZ2136" s="3" t="s">
        <v>5537</v>
      </c>
      <c r="BA2136" s="18" t="s">
        <v>5537</v>
      </c>
      <c r="BB2136" s="18" t="s">
        <v>5537</v>
      </c>
      <c r="BC2136" s="18" t="s">
        <v>5537</v>
      </c>
      <c r="BD2136" s="18" t="s">
        <v>5537</v>
      </c>
      <c r="BE2136" s="18" t="s">
        <v>5537</v>
      </c>
      <c r="BF2136" s="18" t="s">
        <v>5537</v>
      </c>
      <c r="BG2136" s="18" t="s">
        <v>5537</v>
      </c>
      <c r="BH2136" s="18" t="s">
        <v>5537</v>
      </c>
      <c r="BI2136" s="18" t="s">
        <v>5537</v>
      </c>
      <c r="BJ2136" s="18" t="s">
        <v>5537</v>
      </c>
      <c r="BK2136" s="18" t="s">
        <v>5537</v>
      </c>
      <c r="BL2136" s="9" t="s">
        <v>5537</v>
      </c>
      <c r="BM2136" s="14" t="s">
        <v>5537</v>
      </c>
      <c r="BN2136" s="14" t="s">
        <v>5537</v>
      </c>
      <c r="BO2136" s="14" t="str">
        <f>_xlfn.XLOOKUP(B2136,'[4]cell downs 18042026 17h'!$B:$B,'[4]cell downs 18042026 17h'!$B:$B,"")</f>
        <v/>
      </c>
      <c r="BP2136" s="14" t="str">
        <f>_xlfn.XLOOKUP(B2136,'[5]Cells Huawei 19042026 15h'!$B:$B,'[5]Cells Huawei 19042026 15h'!$B:$B,"")</f>
        <v/>
      </c>
      <c r="BQ2136" s="9" t="str">
        <f>_xlfn.XLOOKUP(B2136,'[6]cells down 19042026 9H40'!$B:$B,'[6]cells down 19042026 9H40'!$B:$B,"")</f>
        <v/>
      </c>
      <c r="BR2136" s="9" t="s">
        <v>4970</v>
      </c>
      <c r="BS2136" s="9" t="s">
        <v>318</v>
      </c>
      <c r="BT2136" s="108"/>
    </row>
    <row r="2137" spans="1:72" s="9" customFormat="1" x14ac:dyDescent="0.35">
      <c r="A2137" s="1" t="s">
        <v>4971</v>
      </c>
      <c r="B2137" s="8" t="s">
        <v>4972</v>
      </c>
      <c r="C2137" s="3" t="str">
        <f>_xlfn.XLOOKUP(B2137,'[1]daily break down'!$D:$D,'[1]daily break down'!$E:$E,"")</f>
        <v>LITTORAL</v>
      </c>
      <c r="D2137" s="1" t="s">
        <v>11</v>
      </c>
      <c r="E2137" s="1" t="s">
        <v>12</v>
      </c>
      <c r="F2137" s="3" t="s">
        <v>31</v>
      </c>
      <c r="G2137" s="1" t="s">
        <v>4973</v>
      </c>
      <c r="H2137" s="34" t="str">
        <f>_xlfn.XLOOKUP(B2137,[2]CALCULATION!$B:$B,[2]CALCULATION!$H:$H,"")</f>
        <v>ZTE</v>
      </c>
      <c r="I2137" s="28">
        <v>0</v>
      </c>
      <c r="J2137" s="28">
        <v>0</v>
      </c>
      <c r="K2137" s="28">
        <v>0</v>
      </c>
      <c r="L2137" s="28">
        <v>0</v>
      </c>
      <c r="M2137" s="28">
        <v>0</v>
      </c>
      <c r="N2137" s="28">
        <v>0</v>
      </c>
      <c r="O2137" s="28">
        <v>0</v>
      </c>
      <c r="P2137" s="28">
        <v>0</v>
      </c>
      <c r="Q2137" s="28">
        <v>0</v>
      </c>
      <c r="R2137" s="28">
        <v>0</v>
      </c>
      <c r="S2137" s="93">
        <v>0</v>
      </c>
      <c r="T2137" s="93">
        <f>_xlfn.XLOOKUP(B2137,'[3]Nur des jours'!$B:$B,'[3]Nur des jours'!$U:$U,"")</f>
        <v>0</v>
      </c>
      <c r="U2137" s="93">
        <v>0</v>
      </c>
      <c r="V2137" s="93">
        <v>0</v>
      </c>
      <c r="W2137" s="93">
        <v>0</v>
      </c>
      <c r="X2137" s="93">
        <v>0</v>
      </c>
      <c r="Y2137" s="93">
        <v>0</v>
      </c>
      <c r="Z2137" s="93">
        <v>0</v>
      </c>
      <c r="AA2137" s="93">
        <v>0</v>
      </c>
      <c r="AB2137" s="93">
        <v>0</v>
      </c>
      <c r="AC2137" s="93"/>
      <c r="AD2137" s="93">
        <v>0</v>
      </c>
      <c r="AE2137" s="93">
        <v>0</v>
      </c>
      <c r="AF2137" s="93">
        <v>0</v>
      </c>
      <c r="AG2137" s="93"/>
      <c r="AH2137" s="93">
        <v>0</v>
      </c>
      <c r="AI2137" s="93">
        <v>0</v>
      </c>
      <c r="AJ2137" s="93">
        <v>0</v>
      </c>
      <c r="AK2137" s="93">
        <v>0</v>
      </c>
      <c r="AL2137" s="93">
        <v>0</v>
      </c>
      <c r="AM2137" s="49" t="s">
        <v>5559</v>
      </c>
      <c r="AN2137" s="49"/>
      <c r="AO2137" s="48" t="str" cm="1">
        <f t="array" ref="AO2137">IFERROR(_xlfn.IFS(
AQ2137="MPR ISSUE","PDH",
AQ2137="BSS Hardware Issue","BSS",
AQ2137="Sites strategiques, MLL, Pylone, etc.","ENVTECH",
AQ2137="AKTIVCO DEFAUT GE &amp; POWER Cabinet","AKTIVCO",
AQ2137="AKTIVCO Coupure ENEO &amp; Baisse de tension","AKTIVCO GRID ONLY",
AQ2137="Coupure ENEO &amp; Baisse de tension","IHS GRID ONLY",
AQ2137="Defaut GE &amp; POWER Cabinet","IHS",
AQ2137="Sharing","Partners",
AQ2137="Sites strategiques &amp; DataCenter","SST &amp; DC",
AQ2137="Exclu","Exclu",
AQ2137="SAT","SAT",
AQ2137="SPARE-ISSUE","SPARE-ISSUE",
AQ2137="Fiber CAmtel","TRANS_FO_CAMTEL",
AQ2137="Fiber AOF","Fiber AOF",
AQ2137="Projet OCM (HUAWEI)","TRAVAUX-HUAWEI",
AQ2137="Projet OCM (NOKIA)","TRAVAUX-NOKIA",
AQ2137="ACCESS-ISSUE","ACCESS-ISSUE",
AQ2137="Projet OCM (ZTE, NOKIA, autres projets)","TRAVAUX OCM",
AQ2137="No root CAuse","No root cause",
AQ2137="ODU HS","PDH",
AQ2137="IP &amp; VLAN","PDH",
AQ2137="Warehouse HUAWEI","SPARE-ISSUE",
AQ2137="SPARE-HS","SPARE-ISSUE",
AQ2137="Power Telco","BSS",AQ2137="no impacts","no impacts"
),"")</f>
        <v>No root cause</v>
      </c>
      <c r="AP2137" s="48" t="str" cm="1">
        <f t="array" ref="AP2137">IFERROR(_xlfn.IFS(
AQ2137="MPR ISSUE","TX ISSUE",
AQ2137="BSS Hardware Issue","RAN ISSUE",
AQ2137="Sites strategiques, MLL, Pylone, etc.","ENVTECH",
AQ2137="AKTIVCO DEFAUT GE &amp; POWER Cabinet","POWER ISSUE",
AQ2137="AKTIVCO Coupure ENEO &amp; Baisse de tension","POWER ISSUE",
AQ2137="Coupure ENEO &amp; Baisse de tension","POWER ISSUE",
AQ2137="Defaut GE &amp; POWER Cabinet","POWER ISSUE",
AQ2137="Sharing","POWER ISSUE",
AQ2137="Sites strategiques &amp; DataCenter","POWER ISSUE",
AQ2137="Exclu","Exclu",
AQ2137="SAT","TX ISSUE",
AQ2137="SPARE-ISSUE","SPARE-ISSUE",
AQ2137="Fiber CAmtel","TX ISSUE",
AQ2137="Fiber AOF","TX ISSUE",
AQ2137="Projet OCM (HUAWEI)","TRAVAUX-HUAWEI",
AQ2137="Projet OCM (NOKIA)","TRAVAUX -NOKIA",
AQ2137="ACCESS-ISSUE","ACCESS-ISSUE",
AQ2137="Projet OCM (ZTE, NOKIA, autres projets)","TRAVAUX OCM",
AQ2137="No root CAuse","No root cause",
AQ2137="ODU HS","TX ISSUE",
AQ2137="IP &amp; VLAN","TX ISSUE",
AQ2137="Warehouse HUAWEI","SPARE-ISSUE",
AQ2137="SPARE-HS","SPARE-ISSUE",
AQ2137="Power Telco","RAN ISSUE",AQ2137="no impacts","no impacts"
),"")</f>
        <v>No root cause</v>
      </c>
      <c r="AQ2137" s="126" t="s">
        <v>5344</v>
      </c>
      <c r="AR2137" s="48" t="str" cm="1">
        <f t="array" ref="AR2137">IFERROR(_xlfn.IFS(
AQ2137="MPR ISSUE","ACTIVE",
AQ2137="BSS Hardware Issue","ACTIVE",
AQ2137="Sites strategiques, MLL, Pylone, etc.","PASSIVE",
AQ2137="AKTIVCO DEFAUT GE &amp; POWER Cabinet","PASSIVE",
AQ2137="AKTIVCO Coupure ENEO &amp; Baisse de tension","PASSIVE",
AQ2137="Coupure ENEO &amp; Baisse de tension","PASSIVE",
AQ2137="Defaut GE &amp; POWER Cabinet","PASSIVE",
AQ2137="Sharing","PASSIVE",
AQ2137="Sites strategiques &amp; DataCenter","PASSIVE",
AQ2137="Exclu","Exclu",
AQ2137="SAT","ACTIVE",
AQ2137="SPARE-ISSUE","SPARE-ISSUE",
AQ2137="Fiber CAmtel","ACTIVE",
AQ2137="Fiber AOF","ACTIVE",
AQ2137="Projet OCM (HUAWEI)","PLANNED WORKS",
AQ2137="Projet OCM (NOKIA)","PLANNED WORKS",
AQ2137="ACCESS-ISSUE","ACCESS-ISSUE",
AQ2137="Projet OCM (ZTE, NOKIA, autres projets)","PLANNED WORKS",
AQ2137="No root CAuse","No root cause",
AQ2137="ODU HS","ACTIVE",
AQ2137="IP &amp; VLAN","ACTIVE",
AQ2137="Warehouse HUAWEI","SPARE-ISSUE",
AQ2137="SPARE-HS","SPARE-ISSUE",
AQ2137="Power Telco","ACTIVE", AQ2137="no impacts","no impacts"
),"")</f>
        <v>No root cause</v>
      </c>
      <c r="AS2137" s="92" t="s">
        <v>5537</v>
      </c>
      <c r="AT2137" s="98" t="s">
        <v>4972</v>
      </c>
      <c r="AU2137" s="96"/>
      <c r="AV2137" s="17" t="s">
        <v>5537</v>
      </c>
      <c r="AW2137" s="7" t="s">
        <v>5537</v>
      </c>
      <c r="AX2137" s="6" t="s">
        <v>5537</v>
      </c>
      <c r="AY2137" s="7"/>
      <c r="AZ2137" s="3" t="s">
        <v>5537</v>
      </c>
      <c r="BA2137" s="18" t="s">
        <v>5537</v>
      </c>
      <c r="BB2137" s="18" t="s">
        <v>5537</v>
      </c>
      <c r="BC2137" s="18" t="s">
        <v>5537</v>
      </c>
      <c r="BD2137" s="18" t="s">
        <v>5537</v>
      </c>
      <c r="BE2137" s="18" t="s">
        <v>5537</v>
      </c>
      <c r="BF2137" s="18" t="s">
        <v>5537</v>
      </c>
      <c r="BG2137" s="18" t="s">
        <v>5537</v>
      </c>
      <c r="BH2137" s="18" t="s">
        <v>5537</v>
      </c>
      <c r="BI2137" s="18" t="s">
        <v>5537</v>
      </c>
      <c r="BJ2137" s="18" t="s">
        <v>5537</v>
      </c>
      <c r="BK2137" s="18" t="s">
        <v>5537</v>
      </c>
      <c r="BL2137" s="9" t="s">
        <v>5537</v>
      </c>
      <c r="BM2137" s="14" t="s">
        <v>5537</v>
      </c>
      <c r="BN2137" s="14" t="s">
        <v>5537</v>
      </c>
      <c r="BO2137" s="14" t="str">
        <f>_xlfn.XLOOKUP(B2137,'[4]cell downs 18042026 17h'!$B:$B,'[4]cell downs 18042026 17h'!$B:$B,"")</f>
        <v/>
      </c>
      <c r="BP2137" s="14" t="str">
        <f>_xlfn.XLOOKUP(B2137,'[5]Cells Huawei 19042026 15h'!$B:$B,'[5]Cells Huawei 19042026 15h'!$B:$B,"")</f>
        <v/>
      </c>
      <c r="BQ2137" s="9" t="str">
        <f>_xlfn.XLOOKUP(B2137,'[6]cells down 19042026 9H40'!$B:$B,'[6]cells down 19042026 9H40'!$B:$B,"")</f>
        <v/>
      </c>
      <c r="BR2137" s="9" t="s">
        <v>4972</v>
      </c>
      <c r="BS2137" s="9" t="s">
        <v>318</v>
      </c>
      <c r="BT2137" s="108"/>
    </row>
    <row r="2138" spans="1:72" s="9" customFormat="1" x14ac:dyDescent="0.35">
      <c r="A2138" s="1" t="s">
        <v>5057</v>
      </c>
      <c r="B2138" s="8" t="s">
        <v>5058</v>
      </c>
      <c r="C2138" s="3" t="str">
        <f>_xlfn.XLOOKUP(B2138,'[1]daily break down'!$D:$D,'[1]daily break down'!$E:$E,"")</f>
        <v>CENTRE</v>
      </c>
      <c r="D2138" s="1" t="s">
        <v>11</v>
      </c>
      <c r="E2138" s="1" t="s">
        <v>66</v>
      </c>
      <c r="F2138" s="3" t="s">
        <v>37</v>
      </c>
      <c r="G2138" s="1" t="s">
        <v>5057</v>
      </c>
      <c r="H2138" s="34" t="str">
        <f>_xlfn.XLOOKUP(B2138,[2]CALCULATION!$B:$B,[2]CALCULATION!$H:$H,"")</f>
        <v>ZTE</v>
      </c>
      <c r="I2138" s="28">
        <v>0</v>
      </c>
      <c r="J2138" s="28">
        <v>0</v>
      </c>
      <c r="K2138" s="28">
        <v>0</v>
      </c>
      <c r="L2138" s="28">
        <v>0</v>
      </c>
      <c r="M2138" s="28">
        <v>0</v>
      </c>
      <c r="N2138" s="28">
        <v>0</v>
      </c>
      <c r="O2138" s="28">
        <v>0</v>
      </c>
      <c r="P2138" s="28">
        <v>0</v>
      </c>
      <c r="Q2138" s="28">
        <v>0</v>
      </c>
      <c r="R2138" s="28">
        <v>0</v>
      </c>
      <c r="S2138" s="93">
        <v>0</v>
      </c>
      <c r="T2138" s="93">
        <f>_xlfn.XLOOKUP(B2138,'[3]Nur des jours'!$B:$B,'[3]Nur des jours'!$U:$U,"")</f>
        <v>0</v>
      </c>
      <c r="U2138" s="93">
        <v>0</v>
      </c>
      <c r="V2138" s="93">
        <v>0</v>
      </c>
      <c r="W2138" s="93">
        <v>0</v>
      </c>
      <c r="X2138" s="93">
        <v>0</v>
      </c>
      <c r="Y2138" s="93">
        <v>0</v>
      </c>
      <c r="Z2138" s="93">
        <v>0</v>
      </c>
      <c r="AA2138" s="93">
        <v>0</v>
      </c>
      <c r="AB2138" s="93">
        <v>0</v>
      </c>
      <c r="AC2138" s="93"/>
      <c r="AD2138" s="93">
        <v>0</v>
      </c>
      <c r="AE2138" s="93">
        <v>0</v>
      </c>
      <c r="AF2138" s="93">
        <v>0</v>
      </c>
      <c r="AG2138" s="93"/>
      <c r="AH2138" s="93">
        <v>0</v>
      </c>
      <c r="AI2138" s="93">
        <v>0</v>
      </c>
      <c r="AJ2138" s="93">
        <v>0</v>
      </c>
      <c r="AK2138" s="93">
        <v>0</v>
      </c>
      <c r="AL2138" s="93">
        <v>0</v>
      </c>
      <c r="AM2138" s="49" t="s">
        <v>5559</v>
      </c>
      <c r="AN2138" s="49"/>
      <c r="AO2138" s="48" t="str" cm="1">
        <f t="array" ref="AO2138">IFERROR(_xlfn.IFS(
AQ2138="MPR ISSUE","PDH",
AQ2138="BSS Hardware Issue","BSS",
AQ2138="Sites strategiques, MLL, Pylone, etc.","ENVTECH",
AQ2138="AKTIVCO DEFAUT GE &amp; POWER Cabinet","AKTIVCO",
AQ2138="AKTIVCO Coupure ENEO &amp; Baisse de tension","AKTIVCO GRID ONLY",
AQ2138="Coupure ENEO &amp; Baisse de tension","IHS GRID ONLY",
AQ2138="Defaut GE &amp; POWER Cabinet","IHS",
AQ2138="Sharing","Partners",
AQ2138="Sites strategiques &amp; DataCenter","SST &amp; DC",
AQ2138="Exclu","Exclu",
AQ2138="SAT","SAT",
AQ2138="SPARE-ISSUE","SPARE-ISSUE",
AQ2138="Fiber CAmtel","TRANS_FO_CAMTEL",
AQ2138="Fiber AOF","Fiber AOF",
AQ2138="Projet OCM (HUAWEI)","TRAVAUX-HUAWEI",
AQ2138="Projet OCM (NOKIA)","TRAVAUX-NOKIA",
AQ2138="ACCESS-ISSUE","ACCESS-ISSUE",
AQ2138="Projet OCM (ZTE, NOKIA, autres projets)","TRAVAUX OCM",
AQ2138="No root CAuse","No root cause",
AQ2138="ODU HS","PDH",
AQ2138="IP &amp; VLAN","PDH",
AQ2138="Warehouse HUAWEI","SPARE-ISSUE",
AQ2138="SPARE-HS","SPARE-ISSUE",
AQ2138="Power Telco","BSS",AQ2138="no impacts","no impacts"
),"")</f>
        <v>No root cause</v>
      </c>
      <c r="AP2138" s="48" t="str" cm="1">
        <f t="array" ref="AP2138">IFERROR(_xlfn.IFS(
AQ2138="MPR ISSUE","TX ISSUE",
AQ2138="BSS Hardware Issue","RAN ISSUE",
AQ2138="Sites strategiques, MLL, Pylone, etc.","ENVTECH",
AQ2138="AKTIVCO DEFAUT GE &amp; POWER Cabinet","POWER ISSUE",
AQ2138="AKTIVCO Coupure ENEO &amp; Baisse de tension","POWER ISSUE",
AQ2138="Coupure ENEO &amp; Baisse de tension","POWER ISSUE",
AQ2138="Defaut GE &amp; POWER Cabinet","POWER ISSUE",
AQ2138="Sharing","POWER ISSUE",
AQ2138="Sites strategiques &amp; DataCenter","POWER ISSUE",
AQ2138="Exclu","Exclu",
AQ2138="SAT","TX ISSUE",
AQ2138="SPARE-ISSUE","SPARE-ISSUE",
AQ2138="Fiber CAmtel","TX ISSUE",
AQ2138="Fiber AOF","TX ISSUE",
AQ2138="Projet OCM (HUAWEI)","TRAVAUX-HUAWEI",
AQ2138="Projet OCM (NOKIA)","TRAVAUX -NOKIA",
AQ2138="ACCESS-ISSUE","ACCESS-ISSUE",
AQ2138="Projet OCM (ZTE, NOKIA, autres projets)","TRAVAUX OCM",
AQ2138="No root CAuse","No root cause",
AQ2138="ODU HS","TX ISSUE",
AQ2138="IP &amp; VLAN","TX ISSUE",
AQ2138="Warehouse HUAWEI","SPARE-ISSUE",
AQ2138="SPARE-HS","SPARE-ISSUE",
AQ2138="Power Telco","RAN ISSUE",AQ2138="no impacts","no impacts"
),"")</f>
        <v>No root cause</v>
      </c>
      <c r="AQ2138" s="126" t="s">
        <v>5344</v>
      </c>
      <c r="AR2138" s="48" t="str" cm="1">
        <f t="array" ref="AR2138">IFERROR(_xlfn.IFS(
AQ2138="MPR ISSUE","ACTIVE",
AQ2138="BSS Hardware Issue","ACTIVE",
AQ2138="Sites strategiques, MLL, Pylone, etc.","PASSIVE",
AQ2138="AKTIVCO DEFAUT GE &amp; POWER Cabinet","PASSIVE",
AQ2138="AKTIVCO Coupure ENEO &amp; Baisse de tension","PASSIVE",
AQ2138="Coupure ENEO &amp; Baisse de tension","PASSIVE",
AQ2138="Defaut GE &amp; POWER Cabinet","PASSIVE",
AQ2138="Sharing","PASSIVE",
AQ2138="Sites strategiques &amp; DataCenter","PASSIVE",
AQ2138="Exclu","Exclu",
AQ2138="SAT","ACTIVE",
AQ2138="SPARE-ISSUE","SPARE-ISSUE",
AQ2138="Fiber CAmtel","ACTIVE",
AQ2138="Fiber AOF","ACTIVE",
AQ2138="Projet OCM (HUAWEI)","PLANNED WORKS",
AQ2138="Projet OCM (NOKIA)","PLANNED WORKS",
AQ2138="ACCESS-ISSUE","ACCESS-ISSUE",
AQ2138="Projet OCM (ZTE, NOKIA, autres projets)","PLANNED WORKS",
AQ2138="No root CAuse","No root cause",
AQ2138="ODU HS","ACTIVE",
AQ2138="IP &amp; VLAN","ACTIVE",
AQ2138="Warehouse HUAWEI","SPARE-ISSUE",
AQ2138="SPARE-HS","SPARE-ISSUE",
AQ2138="Power Telco","ACTIVE", AQ2138="no impacts","no impacts"
),"")</f>
        <v>No root cause</v>
      </c>
      <c r="AS2138" s="92" t="s">
        <v>5537</v>
      </c>
      <c r="AT2138" s="98" t="s">
        <v>5058</v>
      </c>
      <c r="AV2138" s="17" t="s">
        <v>5537</v>
      </c>
      <c r="AW2138" s="7" t="s">
        <v>5537</v>
      </c>
      <c r="AX2138" s="6" t="s">
        <v>5537</v>
      </c>
      <c r="AY2138" s="7"/>
      <c r="AZ2138" s="3" t="s">
        <v>5537</v>
      </c>
      <c r="BA2138" s="18" t="s">
        <v>5537</v>
      </c>
      <c r="BB2138" s="18" t="s">
        <v>5537</v>
      </c>
      <c r="BC2138" s="18" t="s">
        <v>5537</v>
      </c>
      <c r="BD2138" s="18" t="s">
        <v>5537</v>
      </c>
      <c r="BE2138" s="18" t="s">
        <v>5537</v>
      </c>
      <c r="BF2138" s="18" t="s">
        <v>5537</v>
      </c>
      <c r="BG2138" s="18" t="s">
        <v>5537</v>
      </c>
      <c r="BH2138" s="18" t="s">
        <v>5537</v>
      </c>
      <c r="BI2138" s="18" t="s">
        <v>5537</v>
      </c>
      <c r="BJ2138" s="18" t="s">
        <v>5537</v>
      </c>
      <c r="BK2138" s="18" t="s">
        <v>5537</v>
      </c>
      <c r="BL2138" s="9" t="s">
        <v>5537</v>
      </c>
      <c r="BM2138" s="14" t="s">
        <v>5537</v>
      </c>
      <c r="BN2138" s="14" t="s">
        <v>5537</v>
      </c>
      <c r="BO2138" s="14" t="str">
        <f>_xlfn.XLOOKUP(B2138,'[4]cell downs 18042026 17h'!$B:$B,'[4]cell downs 18042026 17h'!$B:$B,"")</f>
        <v/>
      </c>
      <c r="BP2138" s="14" t="str">
        <f>_xlfn.XLOOKUP(B2138,'[5]Cells Huawei 19042026 15h'!$B:$B,'[5]Cells Huawei 19042026 15h'!$B:$B,"")</f>
        <v/>
      </c>
      <c r="BQ2138" s="9" t="str">
        <f>_xlfn.XLOOKUP(B2138,'[6]cells down 19042026 9H40'!$B:$B,'[6]cells down 19042026 9H40'!$B:$B,"")</f>
        <v/>
      </c>
      <c r="BR2138" s="9" t="s">
        <v>5058</v>
      </c>
      <c r="BS2138" s="9" t="s">
        <v>318</v>
      </c>
      <c r="BT2138" s="108"/>
    </row>
    <row r="2139" spans="1:72" s="9" customFormat="1" x14ac:dyDescent="0.35">
      <c r="A2139" s="1" t="s">
        <v>4988</v>
      </c>
      <c r="B2139" s="8" t="s">
        <v>4989</v>
      </c>
      <c r="C2139" s="3" t="str">
        <f>_xlfn.XLOOKUP(B2139,'[1]daily break down'!$D:$D,'[1]daily break down'!$E:$E,"")</f>
        <v>LITTORAL</v>
      </c>
      <c r="D2139" s="1"/>
      <c r="E2139" s="1"/>
      <c r="F2139" s="3" t="s">
        <v>31</v>
      </c>
      <c r="G2139" s="1" t="s">
        <v>3937</v>
      </c>
      <c r="H2139" s="34" t="str">
        <f>_xlfn.XLOOKUP(B2139,[2]CALCULATION!$B:$B,[2]CALCULATION!$H:$H,"")</f>
        <v>ZTE</v>
      </c>
      <c r="I2139" s="28">
        <v>0</v>
      </c>
      <c r="J2139" s="28">
        <v>0</v>
      </c>
      <c r="K2139" s="28">
        <v>0</v>
      </c>
      <c r="L2139" s="28">
        <v>0</v>
      </c>
      <c r="M2139" s="28">
        <v>0</v>
      </c>
      <c r="N2139" s="28">
        <v>0</v>
      </c>
      <c r="O2139" s="28">
        <v>0</v>
      </c>
      <c r="P2139" s="28">
        <v>0</v>
      </c>
      <c r="Q2139" s="28">
        <v>0</v>
      </c>
      <c r="R2139" s="28">
        <v>0</v>
      </c>
      <c r="S2139" s="93">
        <v>0</v>
      </c>
      <c r="T2139" s="93">
        <f>_xlfn.XLOOKUP(B2139,'[3]Nur des jours'!$B:$B,'[3]Nur des jours'!$U:$U,"")</f>
        <v>0</v>
      </c>
      <c r="U2139" s="93">
        <v>0</v>
      </c>
      <c r="V2139" s="93">
        <v>0</v>
      </c>
      <c r="W2139" s="93">
        <v>0</v>
      </c>
      <c r="X2139" s="93">
        <v>0</v>
      </c>
      <c r="Y2139" s="93">
        <v>0</v>
      </c>
      <c r="Z2139" s="93">
        <v>0</v>
      </c>
      <c r="AA2139" s="93">
        <v>0</v>
      </c>
      <c r="AB2139" s="93">
        <v>0</v>
      </c>
      <c r="AC2139" s="93"/>
      <c r="AD2139" s="93">
        <v>0</v>
      </c>
      <c r="AE2139" s="93">
        <v>0</v>
      </c>
      <c r="AF2139" s="93">
        <v>0</v>
      </c>
      <c r="AG2139" s="93"/>
      <c r="AH2139" s="93">
        <v>0</v>
      </c>
      <c r="AI2139" s="93">
        <v>0</v>
      </c>
      <c r="AJ2139" s="93">
        <v>0</v>
      </c>
      <c r="AK2139" s="93">
        <v>0</v>
      </c>
      <c r="AL2139" s="93">
        <v>0</v>
      </c>
      <c r="AM2139" s="49" t="s">
        <v>5559</v>
      </c>
      <c r="AN2139" s="49"/>
      <c r="AO2139" s="48" t="str" cm="1">
        <f t="array" ref="AO2139">IFERROR(_xlfn.IFS(
AQ2139="MPR ISSUE","PDH",
AQ2139="BSS Hardware Issue","BSS",
AQ2139="Sites strategiques, MLL, Pylone, etc.","ENVTECH",
AQ2139="AKTIVCO DEFAUT GE &amp; POWER Cabinet","AKTIVCO",
AQ2139="AKTIVCO Coupure ENEO &amp; Baisse de tension","AKTIVCO GRID ONLY",
AQ2139="Coupure ENEO &amp; Baisse de tension","IHS GRID ONLY",
AQ2139="Defaut GE &amp; POWER Cabinet","IHS",
AQ2139="Sharing","Partners",
AQ2139="Sites strategiques &amp; DataCenter","SST &amp; DC",
AQ2139="Exclu","Exclu",
AQ2139="SAT","SAT",
AQ2139="SPARE-ISSUE","SPARE-ISSUE",
AQ2139="Fiber CAmtel","TRANS_FO_CAMTEL",
AQ2139="Fiber AOF","Fiber AOF",
AQ2139="Projet OCM (HUAWEI)","TRAVAUX-HUAWEI",
AQ2139="Projet OCM (NOKIA)","TRAVAUX-NOKIA",
AQ2139="ACCESS-ISSUE","ACCESS-ISSUE",
AQ2139="Projet OCM (ZTE, NOKIA, autres projets)","TRAVAUX OCM",
AQ2139="No root CAuse","No root cause",
AQ2139="ODU HS","PDH",
AQ2139="IP &amp; VLAN","PDH",
AQ2139="Warehouse HUAWEI","SPARE-ISSUE",
AQ2139="SPARE-HS","SPARE-ISSUE",
AQ2139="Power Telco","BSS",AQ2139="no impacts","no impacts"
),"")</f>
        <v>No root cause</v>
      </c>
      <c r="AP2139" s="48" t="str" cm="1">
        <f t="array" ref="AP2139">IFERROR(_xlfn.IFS(
AQ2139="MPR ISSUE","TX ISSUE",
AQ2139="BSS Hardware Issue","RAN ISSUE",
AQ2139="Sites strategiques, MLL, Pylone, etc.","ENVTECH",
AQ2139="AKTIVCO DEFAUT GE &amp; POWER Cabinet","POWER ISSUE",
AQ2139="AKTIVCO Coupure ENEO &amp; Baisse de tension","POWER ISSUE",
AQ2139="Coupure ENEO &amp; Baisse de tension","POWER ISSUE",
AQ2139="Defaut GE &amp; POWER Cabinet","POWER ISSUE",
AQ2139="Sharing","POWER ISSUE",
AQ2139="Sites strategiques &amp; DataCenter","POWER ISSUE",
AQ2139="Exclu","Exclu",
AQ2139="SAT","TX ISSUE",
AQ2139="SPARE-ISSUE","SPARE-ISSUE",
AQ2139="Fiber CAmtel","TX ISSUE",
AQ2139="Fiber AOF","TX ISSUE",
AQ2139="Projet OCM (HUAWEI)","TRAVAUX-HUAWEI",
AQ2139="Projet OCM (NOKIA)","TRAVAUX -NOKIA",
AQ2139="ACCESS-ISSUE","ACCESS-ISSUE",
AQ2139="Projet OCM (ZTE, NOKIA, autres projets)","TRAVAUX OCM",
AQ2139="No root CAuse","No root cause",
AQ2139="ODU HS","TX ISSUE",
AQ2139="IP &amp; VLAN","TX ISSUE",
AQ2139="Warehouse HUAWEI","SPARE-ISSUE",
AQ2139="SPARE-HS","SPARE-ISSUE",
AQ2139="Power Telco","RAN ISSUE",AQ2139="no impacts","no impacts"
),"")</f>
        <v>No root cause</v>
      </c>
      <c r="AQ2139" s="67" t="s">
        <v>5344</v>
      </c>
      <c r="AR2139" s="48" t="str" cm="1">
        <f t="array" ref="AR2139">IFERROR(_xlfn.IFS(
AQ2139="MPR ISSUE","ACTIVE",
AQ2139="BSS Hardware Issue","ACTIVE",
AQ2139="Sites strategiques, MLL, Pylone, etc.","PASSIVE",
AQ2139="AKTIVCO DEFAUT GE &amp; POWER Cabinet","PASSIVE",
AQ2139="AKTIVCO Coupure ENEO &amp; Baisse de tension","PASSIVE",
AQ2139="Coupure ENEO &amp; Baisse de tension","PASSIVE",
AQ2139="Defaut GE &amp; POWER Cabinet","PASSIVE",
AQ2139="Sharing","PASSIVE",
AQ2139="Sites strategiques &amp; DataCenter","PASSIVE",
AQ2139="Exclu","Exclu",
AQ2139="SAT","ACTIVE",
AQ2139="SPARE-ISSUE","SPARE-ISSUE",
AQ2139="Fiber CAmtel","ACTIVE",
AQ2139="Fiber AOF","ACTIVE",
AQ2139="Projet OCM (HUAWEI)","PLANNED WORKS",
AQ2139="Projet OCM (NOKIA)","PLANNED WORKS",
AQ2139="ACCESS-ISSUE","ACCESS-ISSUE",
AQ2139="Projet OCM (ZTE, NOKIA, autres projets)","PLANNED WORKS",
AQ2139="No root CAuse","No root cause",
AQ2139="ODU HS","ACTIVE",
AQ2139="IP &amp; VLAN","ACTIVE",
AQ2139="Warehouse HUAWEI","SPARE-ISSUE",
AQ2139="SPARE-HS","SPARE-ISSUE",
AQ2139="Power Telco","ACTIVE", AQ2139="no impacts","no impacts"
),"")</f>
        <v>No root cause</v>
      </c>
      <c r="AS2139" s="92" t="s">
        <v>5537</v>
      </c>
      <c r="AT2139" s="98" t="s">
        <v>4989</v>
      </c>
      <c r="AV2139" s="17" t="s">
        <v>5537</v>
      </c>
      <c r="AW2139" s="7" t="s">
        <v>5537</v>
      </c>
      <c r="AX2139" s="6" t="s">
        <v>5537</v>
      </c>
      <c r="AY2139" s="7"/>
      <c r="AZ2139" s="3" t="s">
        <v>5537</v>
      </c>
      <c r="BA2139" s="18" t="s">
        <v>5537</v>
      </c>
      <c r="BB2139" s="18" t="s">
        <v>5537</v>
      </c>
      <c r="BC2139" s="18" t="s">
        <v>5537</v>
      </c>
      <c r="BD2139" s="18" t="s">
        <v>5537</v>
      </c>
      <c r="BE2139" s="18" t="s">
        <v>5537</v>
      </c>
      <c r="BF2139" s="18" t="s">
        <v>5537</v>
      </c>
      <c r="BG2139" s="18" t="s">
        <v>5537</v>
      </c>
      <c r="BH2139" s="18" t="s">
        <v>5537</v>
      </c>
      <c r="BI2139" s="18" t="s">
        <v>5537</v>
      </c>
      <c r="BJ2139" s="18" t="s">
        <v>5537</v>
      </c>
      <c r="BK2139" s="18" t="s">
        <v>5537</v>
      </c>
      <c r="BL2139" s="9" t="s">
        <v>5537</v>
      </c>
      <c r="BM2139" s="14" t="s">
        <v>5537</v>
      </c>
      <c r="BN2139" s="14" t="s">
        <v>5537</v>
      </c>
      <c r="BO2139" s="14" t="str">
        <f>_xlfn.XLOOKUP(B2139,'[4]cell downs 18042026 17h'!$B:$B,'[4]cell downs 18042026 17h'!$B:$B,"")</f>
        <v/>
      </c>
      <c r="BP2139" s="14" t="str">
        <f>_xlfn.XLOOKUP(B2139,'[5]Cells Huawei 19042026 15h'!$B:$B,'[5]Cells Huawei 19042026 15h'!$B:$B,"")</f>
        <v/>
      </c>
      <c r="BQ2139" s="9" t="str">
        <f>_xlfn.XLOOKUP(B2139,'[6]cells down 19042026 9H40'!$B:$B,'[6]cells down 19042026 9H40'!$B:$B,"")</f>
        <v/>
      </c>
      <c r="BR2139" s="9" t="s">
        <v>5537</v>
      </c>
      <c r="BS2139" s="9" t="s">
        <v>318</v>
      </c>
      <c r="BT2139" s="108"/>
    </row>
    <row r="2140" spans="1:72" s="9" customFormat="1" x14ac:dyDescent="0.35">
      <c r="A2140" s="1" t="s">
        <v>5064</v>
      </c>
      <c r="B2140" s="1" t="s">
        <v>5065</v>
      </c>
      <c r="C2140" s="3" t="str">
        <f>_xlfn.XLOOKUP(B2140,'[1]daily break down'!$D:$D,'[1]daily break down'!$E:$E,"")</f>
        <v>LITTORAL</v>
      </c>
      <c r="D2140" s="1" t="s">
        <v>11</v>
      </c>
      <c r="E2140" s="1" t="s">
        <v>66</v>
      </c>
      <c r="F2140" s="3" t="s">
        <v>31</v>
      </c>
      <c r="G2140" s="1" t="s">
        <v>5066</v>
      </c>
      <c r="H2140" s="34" t="str">
        <f>_xlfn.XLOOKUP(B2140,[2]CALCULATION!$B:$B,[2]CALCULATION!$H:$H,"")</f>
        <v>ZTE</v>
      </c>
      <c r="I2140" s="28">
        <v>0</v>
      </c>
      <c r="J2140" s="28">
        <v>0</v>
      </c>
      <c r="K2140" s="28">
        <v>0</v>
      </c>
      <c r="L2140" s="28">
        <v>0</v>
      </c>
      <c r="M2140" s="28">
        <v>0</v>
      </c>
      <c r="N2140" s="28">
        <v>0</v>
      </c>
      <c r="O2140" s="28">
        <v>0</v>
      </c>
      <c r="P2140" s="28">
        <v>0</v>
      </c>
      <c r="Q2140" s="28">
        <v>0</v>
      </c>
      <c r="R2140" s="28">
        <v>0</v>
      </c>
      <c r="S2140" s="93">
        <v>0</v>
      </c>
      <c r="T2140" s="93">
        <f>_xlfn.XLOOKUP(B2140,'[3]Nur des jours'!$B:$B,'[3]Nur des jours'!$U:$U,"")</f>
        <v>0</v>
      </c>
      <c r="U2140" s="93">
        <v>0</v>
      </c>
      <c r="V2140" s="93">
        <v>0</v>
      </c>
      <c r="W2140" s="93">
        <v>0</v>
      </c>
      <c r="X2140" s="93">
        <v>0</v>
      </c>
      <c r="Y2140" s="93">
        <v>0</v>
      </c>
      <c r="Z2140" s="93">
        <v>0</v>
      </c>
      <c r="AA2140" s="93">
        <v>0</v>
      </c>
      <c r="AB2140" s="93">
        <v>0</v>
      </c>
      <c r="AC2140" s="93"/>
      <c r="AD2140" s="93">
        <v>0</v>
      </c>
      <c r="AE2140" s="93">
        <v>0</v>
      </c>
      <c r="AF2140" s="93">
        <v>0</v>
      </c>
      <c r="AG2140" s="93"/>
      <c r="AH2140" s="93">
        <v>0</v>
      </c>
      <c r="AI2140" s="93">
        <v>0</v>
      </c>
      <c r="AJ2140" s="93">
        <v>0</v>
      </c>
      <c r="AK2140" s="93">
        <v>0</v>
      </c>
      <c r="AL2140" s="93">
        <v>0</v>
      </c>
      <c r="AM2140" s="49" t="s">
        <v>5559</v>
      </c>
      <c r="AN2140" s="49"/>
      <c r="AO2140" s="48" t="str" cm="1">
        <f t="array" ref="AO2140">IFERROR(_xlfn.IFS(
AQ2140="MPR ISSUE","PDH",
AQ2140="BSS Hardware Issue","BSS",
AQ2140="Sites strategiques, MLL, Pylone, etc.","ENVTECH",
AQ2140="AKTIVCO DEFAUT GE &amp; POWER Cabinet","AKTIVCO",
AQ2140="AKTIVCO Coupure ENEO &amp; Baisse de tension","AKTIVCO GRID ONLY",
AQ2140="Coupure ENEO &amp; Baisse de tension","IHS GRID ONLY",
AQ2140="Defaut GE &amp; POWER Cabinet","IHS",
AQ2140="Sharing","Partners",
AQ2140="Sites strategiques &amp; DataCenter","SST &amp; DC",
AQ2140="Exclu","Exclu",
AQ2140="SAT","SAT",
AQ2140="SPARE-ISSUE","SPARE-ISSUE",
AQ2140="Fiber CAmtel","TRANS_FO_CAMTEL",
AQ2140="Fiber AOF","Fiber AOF",
AQ2140="Projet OCM (HUAWEI)","TRAVAUX-HUAWEI",
AQ2140="Projet OCM (NOKIA)","TRAVAUX-NOKIA",
AQ2140="ACCESS-ISSUE","ACCESS-ISSUE",
AQ2140="Projet OCM (ZTE, NOKIA, autres projets)","TRAVAUX OCM",
AQ2140="No root CAuse","No root cause",
AQ2140="ODU HS","PDH",
AQ2140="IP &amp; VLAN","PDH",
AQ2140="Warehouse HUAWEI","SPARE-ISSUE",
AQ2140="SPARE-HS","SPARE-ISSUE",
AQ2140="Power Telco","BSS",AQ2140="no impacts","no impacts"
),"")</f>
        <v>No root cause</v>
      </c>
      <c r="AP2140" s="48" t="str" cm="1">
        <f t="array" ref="AP2140">IFERROR(_xlfn.IFS(
AQ2140="MPR ISSUE","TX ISSUE",
AQ2140="BSS Hardware Issue","RAN ISSUE",
AQ2140="Sites strategiques, MLL, Pylone, etc.","ENVTECH",
AQ2140="AKTIVCO DEFAUT GE &amp; POWER Cabinet","POWER ISSUE",
AQ2140="AKTIVCO Coupure ENEO &amp; Baisse de tension","POWER ISSUE",
AQ2140="Coupure ENEO &amp; Baisse de tension","POWER ISSUE",
AQ2140="Defaut GE &amp; POWER Cabinet","POWER ISSUE",
AQ2140="Sharing","POWER ISSUE",
AQ2140="Sites strategiques &amp; DataCenter","POWER ISSUE",
AQ2140="Exclu","Exclu",
AQ2140="SAT","TX ISSUE",
AQ2140="SPARE-ISSUE","SPARE-ISSUE",
AQ2140="Fiber CAmtel","TX ISSUE",
AQ2140="Fiber AOF","TX ISSUE",
AQ2140="Projet OCM (HUAWEI)","TRAVAUX-HUAWEI",
AQ2140="Projet OCM (NOKIA)","TRAVAUX -NOKIA",
AQ2140="ACCESS-ISSUE","ACCESS-ISSUE",
AQ2140="Projet OCM (ZTE, NOKIA, autres projets)","TRAVAUX OCM",
AQ2140="No root CAuse","No root cause",
AQ2140="ODU HS","TX ISSUE",
AQ2140="IP &amp; VLAN","TX ISSUE",
AQ2140="Warehouse HUAWEI","SPARE-ISSUE",
AQ2140="SPARE-HS","SPARE-ISSUE",
AQ2140="Power Telco","RAN ISSUE",AQ2140="no impacts","no impacts"
),"")</f>
        <v>No root cause</v>
      </c>
      <c r="AQ2140" s="126" t="s">
        <v>5344</v>
      </c>
      <c r="AR2140" s="48" t="str" cm="1">
        <f t="array" ref="AR2140">IFERROR(_xlfn.IFS(
AQ2140="MPR ISSUE","ACTIVE",
AQ2140="BSS Hardware Issue","ACTIVE",
AQ2140="Sites strategiques, MLL, Pylone, etc.","PASSIVE",
AQ2140="AKTIVCO DEFAUT GE &amp; POWER Cabinet","PASSIVE",
AQ2140="AKTIVCO Coupure ENEO &amp; Baisse de tension","PASSIVE",
AQ2140="Coupure ENEO &amp; Baisse de tension","PASSIVE",
AQ2140="Defaut GE &amp; POWER Cabinet","PASSIVE",
AQ2140="Sharing","PASSIVE",
AQ2140="Sites strategiques &amp; DataCenter","PASSIVE",
AQ2140="Exclu","Exclu",
AQ2140="SAT","ACTIVE",
AQ2140="SPARE-ISSUE","SPARE-ISSUE",
AQ2140="Fiber CAmtel","ACTIVE",
AQ2140="Fiber AOF","ACTIVE",
AQ2140="Projet OCM (HUAWEI)","PLANNED WORKS",
AQ2140="Projet OCM (NOKIA)","PLANNED WORKS",
AQ2140="ACCESS-ISSUE","ACCESS-ISSUE",
AQ2140="Projet OCM (ZTE, NOKIA, autres projets)","PLANNED WORKS",
AQ2140="No root CAuse","No root cause",
AQ2140="ODU HS","ACTIVE",
AQ2140="IP &amp; VLAN","ACTIVE",
AQ2140="Warehouse HUAWEI","SPARE-ISSUE",
AQ2140="SPARE-HS","SPARE-ISSUE",
AQ2140="Power Telco","ACTIVE", AQ2140="no impacts","no impacts"
),"")</f>
        <v>No root cause</v>
      </c>
      <c r="AS2140" s="92" t="s">
        <v>5537</v>
      </c>
      <c r="AT2140" s="98" t="s">
        <v>5065</v>
      </c>
      <c r="AV2140" s="17" t="s">
        <v>5537</v>
      </c>
      <c r="AW2140" s="7" t="s">
        <v>5537</v>
      </c>
      <c r="AX2140" s="6" t="s">
        <v>5537</v>
      </c>
      <c r="AY2140" s="7"/>
      <c r="AZ2140" s="3" t="s">
        <v>5537</v>
      </c>
      <c r="BA2140" s="18" t="s">
        <v>5537</v>
      </c>
      <c r="BB2140" s="18" t="s">
        <v>5537</v>
      </c>
      <c r="BC2140" s="18" t="s">
        <v>5537</v>
      </c>
      <c r="BD2140" s="18" t="s">
        <v>5537</v>
      </c>
      <c r="BE2140" s="18" t="s">
        <v>5537</v>
      </c>
      <c r="BF2140" s="18" t="s">
        <v>5537</v>
      </c>
      <c r="BG2140" s="18" t="s">
        <v>5537</v>
      </c>
      <c r="BH2140" s="18" t="s">
        <v>5537</v>
      </c>
      <c r="BI2140" s="18" t="s">
        <v>5537</v>
      </c>
      <c r="BJ2140" s="18" t="s">
        <v>5537</v>
      </c>
      <c r="BK2140" s="18" t="s">
        <v>5537</v>
      </c>
      <c r="BL2140" s="9" t="s">
        <v>5537</v>
      </c>
      <c r="BM2140" s="14" t="s">
        <v>5537</v>
      </c>
      <c r="BN2140" s="14" t="s">
        <v>5537</v>
      </c>
      <c r="BO2140" s="14" t="str">
        <f>_xlfn.XLOOKUP(B2140,'[4]cell downs 18042026 17h'!$B:$B,'[4]cell downs 18042026 17h'!$B:$B,"")</f>
        <v/>
      </c>
      <c r="BP2140" s="14" t="str">
        <f>_xlfn.XLOOKUP(B2140,'[5]Cells Huawei 19042026 15h'!$B:$B,'[5]Cells Huawei 19042026 15h'!$B:$B,"")</f>
        <v/>
      </c>
      <c r="BQ2140" s="9" t="str">
        <f>_xlfn.XLOOKUP(B2140,'[6]cells down 19042026 9H40'!$B:$B,'[6]cells down 19042026 9H40'!$B:$B,"")</f>
        <v/>
      </c>
      <c r="BR2140" s="9" t="s">
        <v>5065</v>
      </c>
      <c r="BS2140" s="9" t="s">
        <v>12</v>
      </c>
      <c r="BT2140" s="108"/>
    </row>
    <row r="2141" spans="1:72" s="9" customFormat="1" x14ac:dyDescent="0.35">
      <c r="A2141" s="1" t="s">
        <v>4992</v>
      </c>
      <c r="B2141" s="8" t="s">
        <v>4993</v>
      </c>
      <c r="C2141" s="3" t="str">
        <f>_xlfn.XLOOKUP(B2141,'[1]daily break down'!$D:$D,'[1]daily break down'!$E:$E,"")</f>
        <v>LITTORAL</v>
      </c>
      <c r="D2141" s="1" t="s">
        <v>11</v>
      </c>
      <c r="E2141" s="1" t="s">
        <v>12</v>
      </c>
      <c r="F2141" s="3" t="s">
        <v>69</v>
      </c>
      <c r="G2141" s="1" t="s">
        <v>4992</v>
      </c>
      <c r="H2141" s="33" t="str">
        <f>_xlfn.XLOOKUP(B2141,[2]CALCULATION!$B:$B,[2]CALCULATION!$H:$H,"")</f>
        <v>NOKIA</v>
      </c>
      <c r="I2141" s="28">
        <v>0</v>
      </c>
      <c r="J2141" s="28">
        <v>0</v>
      </c>
      <c r="K2141" s="28">
        <v>0</v>
      </c>
      <c r="L2141" s="28">
        <v>0</v>
      </c>
      <c r="M2141" s="28">
        <v>0</v>
      </c>
      <c r="N2141" s="28">
        <v>0</v>
      </c>
      <c r="O2141" s="28">
        <v>0</v>
      </c>
      <c r="P2141" s="28">
        <v>0</v>
      </c>
      <c r="Q2141" s="28">
        <v>0</v>
      </c>
      <c r="R2141" s="28">
        <v>0</v>
      </c>
      <c r="S2141" s="93">
        <v>0</v>
      </c>
      <c r="T2141" s="93">
        <f>_xlfn.XLOOKUP(B2141,'[3]Nur des jours'!$B:$B,'[3]Nur des jours'!$U:$U,"")</f>
        <v>0</v>
      </c>
      <c r="U2141" s="93">
        <v>0</v>
      </c>
      <c r="V2141" s="93">
        <v>0</v>
      </c>
      <c r="W2141" s="93">
        <v>0</v>
      </c>
      <c r="X2141" s="93">
        <v>0</v>
      </c>
      <c r="Y2141" s="93">
        <v>0</v>
      </c>
      <c r="Z2141" s="93">
        <v>0</v>
      </c>
      <c r="AA2141" s="93">
        <v>0</v>
      </c>
      <c r="AB2141" s="93">
        <v>0</v>
      </c>
      <c r="AC2141" s="93"/>
      <c r="AD2141" s="93">
        <v>0</v>
      </c>
      <c r="AE2141" s="93">
        <v>0</v>
      </c>
      <c r="AF2141" s="93">
        <v>0</v>
      </c>
      <c r="AG2141" s="93"/>
      <c r="AH2141" s="93">
        <v>0</v>
      </c>
      <c r="AI2141" s="93">
        <v>0</v>
      </c>
      <c r="AJ2141" s="93">
        <v>0</v>
      </c>
      <c r="AK2141" s="93">
        <v>0</v>
      </c>
      <c r="AL2141" s="93">
        <v>0</v>
      </c>
      <c r="AM2141" s="49" t="s">
        <v>5559</v>
      </c>
      <c r="AN2141" s="49"/>
      <c r="AO2141" s="48" t="str" cm="1">
        <f t="array" ref="AO2141">IFERROR(_xlfn.IFS(
AQ2141="MPR ISSUE","PDH",
AQ2141="BSS Hardware Issue","BSS",
AQ2141="Sites strategiques, MLL, Pylone, etc.","ENVTECH",
AQ2141="AKTIVCO DEFAUT GE &amp; POWER Cabinet","AKTIVCO",
AQ2141="AKTIVCO Coupure ENEO &amp; Baisse de tension","AKTIVCO GRID ONLY",
AQ2141="Coupure ENEO &amp; Baisse de tension","IHS GRID ONLY",
AQ2141="Defaut GE &amp; POWER Cabinet","IHS",
AQ2141="Sharing","Partners",
AQ2141="Sites strategiques &amp; DataCenter","SST &amp; DC",
AQ2141="Exclu","Exclu",
AQ2141="SAT","SAT",
AQ2141="SPARE-ISSUE","SPARE-ISSUE",
AQ2141="Fiber CAmtel","TRANS_FO_CAMTEL",
AQ2141="Fiber AOF","Fiber AOF",
AQ2141="Projet OCM (HUAWEI)","TRAVAUX-HUAWEI",
AQ2141="Projet OCM (NOKIA)","TRAVAUX-NOKIA",
AQ2141="ACCESS-ISSUE","ACCESS-ISSUE",
AQ2141="Projet OCM (ZTE, NOKIA, autres projets)","TRAVAUX OCM",
AQ2141="No root CAuse","No root cause",
AQ2141="ODU HS","PDH",
AQ2141="IP &amp; VLAN","PDH",
AQ2141="Warehouse HUAWEI","SPARE-ISSUE",
AQ2141="SPARE-HS","SPARE-ISSUE",
AQ2141="Power Telco","BSS",AQ2141="no impacts","no impacts"
),"")</f>
        <v>No root cause</v>
      </c>
      <c r="AP2141" s="48" t="str" cm="1">
        <f t="array" ref="AP2141">IFERROR(_xlfn.IFS(
AQ2141="MPR ISSUE","TX ISSUE",
AQ2141="BSS Hardware Issue","RAN ISSUE",
AQ2141="Sites strategiques, MLL, Pylone, etc.","ENVTECH",
AQ2141="AKTIVCO DEFAUT GE &amp; POWER Cabinet","POWER ISSUE",
AQ2141="AKTIVCO Coupure ENEO &amp; Baisse de tension","POWER ISSUE",
AQ2141="Coupure ENEO &amp; Baisse de tension","POWER ISSUE",
AQ2141="Defaut GE &amp; POWER Cabinet","POWER ISSUE",
AQ2141="Sharing","POWER ISSUE",
AQ2141="Sites strategiques &amp; DataCenter","POWER ISSUE",
AQ2141="Exclu","Exclu",
AQ2141="SAT","TX ISSUE",
AQ2141="SPARE-ISSUE","SPARE-ISSUE",
AQ2141="Fiber CAmtel","TX ISSUE",
AQ2141="Fiber AOF","TX ISSUE",
AQ2141="Projet OCM (HUAWEI)","TRAVAUX-HUAWEI",
AQ2141="Projet OCM (NOKIA)","TRAVAUX -NOKIA",
AQ2141="ACCESS-ISSUE","ACCESS-ISSUE",
AQ2141="Projet OCM (ZTE, NOKIA, autres projets)","TRAVAUX OCM",
AQ2141="No root CAuse","No root cause",
AQ2141="ODU HS","TX ISSUE",
AQ2141="IP &amp; VLAN","TX ISSUE",
AQ2141="Warehouse HUAWEI","SPARE-ISSUE",
AQ2141="SPARE-HS","SPARE-ISSUE",
AQ2141="Power Telco","RAN ISSUE",AQ2141="no impacts","no impacts"
),"")</f>
        <v>No root cause</v>
      </c>
      <c r="AQ2141" s="126" t="s">
        <v>5344</v>
      </c>
      <c r="AR2141" s="48" t="str" cm="1">
        <f t="array" ref="AR2141">IFERROR(_xlfn.IFS(
AQ2141="MPR ISSUE","ACTIVE",
AQ2141="BSS Hardware Issue","ACTIVE",
AQ2141="Sites strategiques, MLL, Pylone, etc.","PASSIVE",
AQ2141="AKTIVCO DEFAUT GE &amp; POWER Cabinet","PASSIVE",
AQ2141="AKTIVCO Coupure ENEO &amp; Baisse de tension","PASSIVE",
AQ2141="Coupure ENEO &amp; Baisse de tension","PASSIVE",
AQ2141="Defaut GE &amp; POWER Cabinet","PASSIVE",
AQ2141="Sharing","PASSIVE",
AQ2141="Sites strategiques &amp; DataCenter","PASSIVE",
AQ2141="Exclu","Exclu",
AQ2141="SAT","ACTIVE",
AQ2141="SPARE-ISSUE","SPARE-ISSUE",
AQ2141="Fiber CAmtel","ACTIVE",
AQ2141="Fiber AOF","ACTIVE",
AQ2141="Projet OCM (HUAWEI)","PLANNED WORKS",
AQ2141="Projet OCM (NOKIA)","PLANNED WORKS",
AQ2141="ACCESS-ISSUE","ACCESS-ISSUE",
AQ2141="Projet OCM (ZTE, NOKIA, autres projets)","PLANNED WORKS",
AQ2141="No root CAuse","No root cause",
AQ2141="ODU HS","ACTIVE",
AQ2141="IP &amp; VLAN","ACTIVE",
AQ2141="Warehouse HUAWEI","SPARE-ISSUE",
AQ2141="SPARE-HS","SPARE-ISSUE",
AQ2141="Power Telco","ACTIVE", AQ2141="no impacts","no impacts"
),"")</f>
        <v>No root cause</v>
      </c>
      <c r="AS2141" s="92" t="s">
        <v>5537</v>
      </c>
      <c r="AT2141" s="98" t="s">
        <v>4993</v>
      </c>
      <c r="AV2141" s="17" t="s">
        <v>5537</v>
      </c>
      <c r="AW2141" s="7" t="s">
        <v>5537</v>
      </c>
      <c r="AX2141" s="6" t="s">
        <v>5537</v>
      </c>
      <c r="AY2141" s="7"/>
      <c r="AZ2141" s="3" t="s">
        <v>5537</v>
      </c>
      <c r="BA2141" s="18" t="s">
        <v>5537</v>
      </c>
      <c r="BB2141" s="18" t="s">
        <v>5537</v>
      </c>
      <c r="BC2141" s="18" t="s">
        <v>5537</v>
      </c>
      <c r="BD2141" s="18" t="s">
        <v>5537</v>
      </c>
      <c r="BE2141" s="18" t="s">
        <v>5537</v>
      </c>
      <c r="BF2141" s="18" t="s">
        <v>5537</v>
      </c>
      <c r="BG2141" s="18" t="s">
        <v>5537</v>
      </c>
      <c r="BH2141" s="18" t="s">
        <v>5537</v>
      </c>
      <c r="BI2141" s="18" t="s">
        <v>5537</v>
      </c>
      <c r="BJ2141" s="18" t="s">
        <v>5537</v>
      </c>
      <c r="BK2141" s="18" t="s">
        <v>5537</v>
      </c>
      <c r="BL2141" s="9" t="s">
        <v>5537</v>
      </c>
      <c r="BM2141" s="14" t="s">
        <v>5537</v>
      </c>
      <c r="BN2141" s="14" t="s">
        <v>5537</v>
      </c>
      <c r="BO2141" s="14" t="str">
        <f>_xlfn.XLOOKUP(B2141,'[4]cell downs 18042026 17h'!$B:$B,'[4]cell downs 18042026 17h'!$B:$B,"")</f>
        <v/>
      </c>
      <c r="BP2141" s="14" t="str">
        <f>_xlfn.XLOOKUP(B2141,'[5]Cells Huawei 19042026 15h'!$B:$B,'[5]Cells Huawei 19042026 15h'!$B:$B,"")</f>
        <v/>
      </c>
      <c r="BQ2141" s="9" t="str">
        <f>_xlfn.XLOOKUP(B2141,'[6]cells down 19042026 9H40'!$B:$B,'[6]cells down 19042026 9H40'!$B:$B,"")</f>
        <v/>
      </c>
      <c r="BR2141" s="9" t="s">
        <v>4993</v>
      </c>
      <c r="BS2141" s="9" t="s">
        <v>12</v>
      </c>
      <c r="BT2141" s="108"/>
    </row>
    <row r="2142" spans="1:72" s="9" customFormat="1" x14ac:dyDescent="0.35">
      <c r="A2142" s="1" t="s">
        <v>4994</v>
      </c>
      <c r="B2142" s="8" t="s">
        <v>4995</v>
      </c>
      <c r="C2142" s="3" t="str">
        <f>_xlfn.XLOOKUP(B2142,'[1]daily break down'!$D:$D,'[1]daily break down'!$E:$E,"")</f>
        <v>CENTRE</v>
      </c>
      <c r="D2142" s="1" t="s">
        <v>21</v>
      </c>
      <c r="E2142" s="1" t="s">
        <v>563</v>
      </c>
      <c r="F2142" s="3" t="s">
        <v>37</v>
      </c>
      <c r="G2142" s="1" t="s">
        <v>3771</v>
      </c>
      <c r="H2142" s="34" t="str">
        <f>_xlfn.XLOOKUP(B2142,[2]CALCULATION!$B:$B,[2]CALCULATION!$H:$H,"")</f>
        <v>ZTE</v>
      </c>
      <c r="I2142" s="28">
        <v>0</v>
      </c>
      <c r="J2142" s="28">
        <v>0</v>
      </c>
      <c r="K2142" s="28">
        <v>0</v>
      </c>
      <c r="L2142" s="28">
        <v>0</v>
      </c>
      <c r="M2142" s="28">
        <v>0</v>
      </c>
      <c r="N2142" s="28">
        <v>0</v>
      </c>
      <c r="O2142" s="28">
        <v>0</v>
      </c>
      <c r="P2142" s="28">
        <v>0</v>
      </c>
      <c r="Q2142" s="28">
        <v>0</v>
      </c>
      <c r="R2142" s="28">
        <v>0</v>
      </c>
      <c r="S2142" s="93">
        <v>0</v>
      </c>
      <c r="T2142" s="93">
        <f>_xlfn.XLOOKUP(B2142,'[3]Nur des jours'!$B:$B,'[3]Nur des jours'!$U:$U,"")</f>
        <v>0</v>
      </c>
      <c r="U2142" s="93">
        <v>0</v>
      </c>
      <c r="V2142" s="93">
        <v>0</v>
      </c>
      <c r="W2142" s="93">
        <v>0</v>
      </c>
      <c r="X2142" s="93">
        <v>0</v>
      </c>
      <c r="Y2142" s="93">
        <v>0</v>
      </c>
      <c r="Z2142" s="93">
        <v>0</v>
      </c>
      <c r="AA2142" s="93">
        <v>0</v>
      </c>
      <c r="AB2142" s="93">
        <v>0</v>
      </c>
      <c r="AC2142" s="93"/>
      <c r="AD2142" s="93">
        <v>0</v>
      </c>
      <c r="AE2142" s="93">
        <v>0</v>
      </c>
      <c r="AF2142" s="93">
        <v>0</v>
      </c>
      <c r="AG2142" s="93"/>
      <c r="AH2142" s="93">
        <v>0</v>
      </c>
      <c r="AI2142" s="93">
        <v>0</v>
      </c>
      <c r="AJ2142" s="93">
        <v>0</v>
      </c>
      <c r="AK2142" s="93">
        <v>0</v>
      </c>
      <c r="AL2142" s="93">
        <v>0</v>
      </c>
      <c r="AM2142" s="49" t="s">
        <v>5559</v>
      </c>
      <c r="AN2142" s="49"/>
      <c r="AO2142" s="48" t="str" cm="1">
        <f t="array" ref="AO2142">IFERROR(_xlfn.IFS(
AQ2142="MPR ISSUE","PDH",
AQ2142="BSS Hardware Issue","BSS",
AQ2142="Sites strategiques, MLL, Pylone, etc.","ENVTECH",
AQ2142="AKTIVCO DEFAUT GE &amp; POWER Cabinet","AKTIVCO",
AQ2142="AKTIVCO Coupure ENEO &amp; Baisse de tension","AKTIVCO GRID ONLY",
AQ2142="Coupure ENEO &amp; Baisse de tension","IHS GRID ONLY",
AQ2142="Defaut GE &amp; POWER Cabinet","IHS",
AQ2142="Sharing","Partners",
AQ2142="Sites strategiques &amp; DataCenter","SST &amp; DC",
AQ2142="Exclu","Exclu",
AQ2142="SAT","SAT",
AQ2142="SPARE-ISSUE","SPARE-ISSUE",
AQ2142="Fiber CAmtel","TRANS_FO_CAMTEL",
AQ2142="Fiber AOF","Fiber AOF",
AQ2142="Projet OCM (HUAWEI)","TRAVAUX-HUAWEI",
AQ2142="Projet OCM (NOKIA)","TRAVAUX-NOKIA",
AQ2142="ACCESS-ISSUE","ACCESS-ISSUE",
AQ2142="Projet OCM (ZTE, NOKIA, autres projets)","TRAVAUX OCM",
AQ2142="No root CAuse","No root cause",
AQ2142="ODU HS","PDH",
AQ2142="IP &amp; VLAN","PDH",
AQ2142="Warehouse HUAWEI","SPARE-ISSUE",
AQ2142="SPARE-HS","SPARE-ISSUE",
AQ2142="Power Telco","BSS",AQ2142="no impacts","no impacts"
),"")</f>
        <v>No root cause</v>
      </c>
      <c r="AP2142" s="48" t="str" cm="1">
        <f t="array" ref="AP2142">IFERROR(_xlfn.IFS(
AQ2142="MPR ISSUE","TX ISSUE",
AQ2142="BSS Hardware Issue","RAN ISSUE",
AQ2142="Sites strategiques, MLL, Pylone, etc.","ENVTECH",
AQ2142="AKTIVCO DEFAUT GE &amp; POWER Cabinet","POWER ISSUE",
AQ2142="AKTIVCO Coupure ENEO &amp; Baisse de tension","POWER ISSUE",
AQ2142="Coupure ENEO &amp; Baisse de tension","POWER ISSUE",
AQ2142="Defaut GE &amp; POWER Cabinet","POWER ISSUE",
AQ2142="Sharing","POWER ISSUE",
AQ2142="Sites strategiques &amp; DataCenter","POWER ISSUE",
AQ2142="Exclu","Exclu",
AQ2142="SAT","TX ISSUE",
AQ2142="SPARE-ISSUE","SPARE-ISSUE",
AQ2142="Fiber CAmtel","TX ISSUE",
AQ2142="Fiber AOF","TX ISSUE",
AQ2142="Projet OCM (HUAWEI)","TRAVAUX-HUAWEI",
AQ2142="Projet OCM (NOKIA)","TRAVAUX -NOKIA",
AQ2142="ACCESS-ISSUE","ACCESS-ISSUE",
AQ2142="Projet OCM (ZTE, NOKIA, autres projets)","TRAVAUX OCM",
AQ2142="No root CAuse","No root cause",
AQ2142="ODU HS","TX ISSUE",
AQ2142="IP &amp; VLAN","TX ISSUE",
AQ2142="Warehouse HUAWEI","SPARE-ISSUE",
AQ2142="SPARE-HS","SPARE-ISSUE",
AQ2142="Power Telco","RAN ISSUE",AQ2142="no impacts","no impacts"
),"")</f>
        <v>No root cause</v>
      </c>
      <c r="AQ2142" s="67" t="s">
        <v>5344</v>
      </c>
      <c r="AR2142" s="48" t="str" cm="1">
        <f t="array" ref="AR2142">IFERROR(_xlfn.IFS(
AQ2142="MPR ISSUE","ACTIVE",
AQ2142="BSS Hardware Issue","ACTIVE",
AQ2142="Sites strategiques, MLL, Pylone, etc.","PASSIVE",
AQ2142="AKTIVCO DEFAUT GE &amp; POWER Cabinet","PASSIVE",
AQ2142="AKTIVCO Coupure ENEO &amp; Baisse de tension","PASSIVE",
AQ2142="Coupure ENEO &amp; Baisse de tension","PASSIVE",
AQ2142="Defaut GE &amp; POWER Cabinet","PASSIVE",
AQ2142="Sharing","PASSIVE",
AQ2142="Sites strategiques &amp; DataCenter","PASSIVE",
AQ2142="Exclu","Exclu",
AQ2142="SAT","ACTIVE",
AQ2142="SPARE-ISSUE","SPARE-ISSUE",
AQ2142="Fiber CAmtel","ACTIVE",
AQ2142="Fiber AOF","ACTIVE",
AQ2142="Projet OCM (HUAWEI)","PLANNED WORKS",
AQ2142="Projet OCM (NOKIA)","PLANNED WORKS",
AQ2142="ACCESS-ISSUE","ACCESS-ISSUE",
AQ2142="Projet OCM (ZTE, NOKIA, autres projets)","PLANNED WORKS",
AQ2142="No root CAuse","No root cause",
AQ2142="ODU HS","ACTIVE",
AQ2142="IP &amp; VLAN","ACTIVE",
AQ2142="Warehouse HUAWEI","SPARE-ISSUE",
AQ2142="SPARE-HS","SPARE-ISSUE",
AQ2142="Power Telco","ACTIVE", AQ2142="no impacts","no impacts"
),"")</f>
        <v>No root cause</v>
      </c>
      <c r="AS2142" s="92" t="s">
        <v>5537</v>
      </c>
      <c r="AT2142" s="98" t="s">
        <v>4995</v>
      </c>
      <c r="AU2142" s="96"/>
      <c r="AV2142" s="17" t="s">
        <v>5537</v>
      </c>
      <c r="AW2142" s="7" t="s">
        <v>5537</v>
      </c>
      <c r="AX2142" s="6" t="s">
        <v>5537</v>
      </c>
      <c r="AY2142" s="7"/>
      <c r="AZ2142" s="3" t="s">
        <v>5537</v>
      </c>
      <c r="BA2142" s="18" t="s">
        <v>5537</v>
      </c>
      <c r="BB2142" s="18" t="s">
        <v>5537</v>
      </c>
      <c r="BC2142" s="18" t="s">
        <v>5537</v>
      </c>
      <c r="BD2142" s="18" t="s">
        <v>5537</v>
      </c>
      <c r="BE2142" s="18" t="s">
        <v>5537</v>
      </c>
      <c r="BF2142" s="18" t="s">
        <v>5537</v>
      </c>
      <c r="BG2142" s="18" t="s">
        <v>5537</v>
      </c>
      <c r="BH2142" s="18" t="s">
        <v>5537</v>
      </c>
      <c r="BI2142" s="18" t="s">
        <v>5537</v>
      </c>
      <c r="BJ2142" s="18" t="s">
        <v>5537</v>
      </c>
      <c r="BK2142" s="18" t="s">
        <v>5537</v>
      </c>
      <c r="BL2142" s="9" t="s">
        <v>5537</v>
      </c>
      <c r="BM2142" s="14" t="s">
        <v>5537</v>
      </c>
      <c r="BN2142" s="14" t="s">
        <v>5537</v>
      </c>
      <c r="BO2142" s="14" t="str">
        <f>_xlfn.XLOOKUP(B2142,'[4]cell downs 18042026 17h'!$B:$B,'[4]cell downs 18042026 17h'!$B:$B,"")</f>
        <v/>
      </c>
      <c r="BP2142" s="14" t="str">
        <f>_xlfn.XLOOKUP(B2142,'[5]Cells Huawei 19042026 15h'!$B:$B,'[5]Cells Huawei 19042026 15h'!$B:$B,"")</f>
        <v/>
      </c>
      <c r="BQ2142" s="9" t="str">
        <f>_xlfn.XLOOKUP(B2142,'[6]cells down 19042026 9H40'!$B:$B,'[6]cells down 19042026 9H40'!$B:$B,"")</f>
        <v/>
      </c>
      <c r="BR2142" s="9" t="s">
        <v>5537</v>
      </c>
      <c r="BS2142" s="9" t="s">
        <v>5537</v>
      </c>
      <c r="BT2142" s="108"/>
    </row>
    <row r="2143" spans="1:72" s="9" customFormat="1" x14ac:dyDescent="0.35">
      <c r="A2143" s="1" t="s">
        <v>5075</v>
      </c>
      <c r="B2143" s="8" t="s">
        <v>5076</v>
      </c>
      <c r="C2143" s="3" t="str">
        <f>_xlfn.XLOOKUP(B2143,'[1]daily break down'!$D:$D,'[1]daily break down'!$E:$E,"")</f>
        <v>CENTRE</v>
      </c>
      <c r="D2143" s="1" t="s">
        <v>11</v>
      </c>
      <c r="E2143" s="1" t="s">
        <v>12</v>
      </c>
      <c r="F2143" s="3" t="s">
        <v>37</v>
      </c>
      <c r="G2143" s="1" t="s">
        <v>5075</v>
      </c>
      <c r="H2143" s="34" t="str">
        <f>_xlfn.XLOOKUP(B2143,[2]CALCULATION!$B:$B,[2]CALCULATION!$H:$H,"")</f>
        <v>ZTE</v>
      </c>
      <c r="I2143" s="28">
        <v>0</v>
      </c>
      <c r="J2143" s="28">
        <v>0</v>
      </c>
      <c r="K2143" s="28">
        <v>0</v>
      </c>
      <c r="L2143" s="28">
        <v>0</v>
      </c>
      <c r="M2143" s="28">
        <v>0</v>
      </c>
      <c r="N2143" s="28">
        <v>0</v>
      </c>
      <c r="O2143" s="28">
        <v>0</v>
      </c>
      <c r="P2143" s="28">
        <v>0</v>
      </c>
      <c r="Q2143" s="28">
        <v>0</v>
      </c>
      <c r="R2143" s="28">
        <v>0</v>
      </c>
      <c r="S2143" s="93">
        <v>0</v>
      </c>
      <c r="T2143" s="93">
        <f>_xlfn.XLOOKUP(B2143,'[3]Nur des jours'!$B:$B,'[3]Nur des jours'!$U:$U,"")</f>
        <v>0</v>
      </c>
      <c r="U2143" s="93">
        <v>0</v>
      </c>
      <c r="V2143" s="93">
        <v>0</v>
      </c>
      <c r="W2143" s="93">
        <v>0</v>
      </c>
      <c r="X2143" s="93">
        <v>0</v>
      </c>
      <c r="Y2143" s="93">
        <v>0</v>
      </c>
      <c r="Z2143" s="93">
        <v>0</v>
      </c>
      <c r="AA2143" s="93">
        <v>0</v>
      </c>
      <c r="AB2143" s="93">
        <v>0</v>
      </c>
      <c r="AC2143" s="93"/>
      <c r="AD2143" s="93">
        <v>0</v>
      </c>
      <c r="AE2143" s="93">
        <v>0</v>
      </c>
      <c r="AF2143" s="93">
        <v>0</v>
      </c>
      <c r="AG2143" s="93"/>
      <c r="AH2143" s="93">
        <v>0</v>
      </c>
      <c r="AI2143" s="93">
        <v>0</v>
      </c>
      <c r="AJ2143" s="93">
        <v>0</v>
      </c>
      <c r="AK2143" s="93">
        <v>0</v>
      </c>
      <c r="AL2143" s="93">
        <v>0</v>
      </c>
      <c r="AM2143" s="49" t="s">
        <v>5559</v>
      </c>
      <c r="AN2143" s="49"/>
      <c r="AO2143" s="48" t="str" cm="1">
        <f t="array" ref="AO2143">IFERROR(_xlfn.IFS(
AQ2143="MPR ISSUE","PDH",
AQ2143="BSS Hardware Issue","BSS",
AQ2143="Sites strategiques, MLL, Pylone, etc.","ENVTECH",
AQ2143="AKTIVCO DEFAUT GE &amp; POWER Cabinet","AKTIVCO",
AQ2143="AKTIVCO Coupure ENEO &amp; Baisse de tension","AKTIVCO GRID ONLY",
AQ2143="Coupure ENEO &amp; Baisse de tension","IHS GRID ONLY",
AQ2143="Defaut GE &amp; POWER Cabinet","IHS",
AQ2143="Sharing","Partners",
AQ2143="Sites strategiques &amp; DataCenter","SST &amp; DC",
AQ2143="Exclu","Exclu",
AQ2143="SAT","SAT",
AQ2143="SPARE-ISSUE","SPARE-ISSUE",
AQ2143="Fiber CAmtel","TRANS_FO_CAMTEL",
AQ2143="Fiber AOF","Fiber AOF",
AQ2143="Projet OCM (HUAWEI)","TRAVAUX-HUAWEI",
AQ2143="Projet OCM (NOKIA)","TRAVAUX-NOKIA",
AQ2143="ACCESS-ISSUE","ACCESS-ISSUE",
AQ2143="Projet OCM (ZTE, NOKIA, autres projets)","TRAVAUX OCM",
AQ2143="No root CAuse","No root cause",
AQ2143="ODU HS","PDH",
AQ2143="IP &amp; VLAN","PDH",
AQ2143="Warehouse HUAWEI","SPARE-ISSUE",
AQ2143="SPARE-HS","SPARE-ISSUE",
AQ2143="Power Telco","BSS",AQ2143="no impacts","no impacts"
),"")</f>
        <v>No root cause</v>
      </c>
      <c r="AP2143" s="48" t="str" cm="1">
        <f t="array" ref="AP2143">IFERROR(_xlfn.IFS(
AQ2143="MPR ISSUE","TX ISSUE",
AQ2143="BSS Hardware Issue","RAN ISSUE",
AQ2143="Sites strategiques, MLL, Pylone, etc.","ENVTECH",
AQ2143="AKTIVCO DEFAUT GE &amp; POWER Cabinet","POWER ISSUE",
AQ2143="AKTIVCO Coupure ENEO &amp; Baisse de tension","POWER ISSUE",
AQ2143="Coupure ENEO &amp; Baisse de tension","POWER ISSUE",
AQ2143="Defaut GE &amp; POWER Cabinet","POWER ISSUE",
AQ2143="Sharing","POWER ISSUE",
AQ2143="Sites strategiques &amp; DataCenter","POWER ISSUE",
AQ2143="Exclu","Exclu",
AQ2143="SAT","TX ISSUE",
AQ2143="SPARE-ISSUE","SPARE-ISSUE",
AQ2143="Fiber CAmtel","TX ISSUE",
AQ2143="Fiber AOF","TX ISSUE",
AQ2143="Projet OCM (HUAWEI)","TRAVAUX-HUAWEI",
AQ2143="Projet OCM (NOKIA)","TRAVAUX -NOKIA",
AQ2143="ACCESS-ISSUE","ACCESS-ISSUE",
AQ2143="Projet OCM (ZTE, NOKIA, autres projets)","TRAVAUX OCM",
AQ2143="No root CAuse","No root cause",
AQ2143="ODU HS","TX ISSUE",
AQ2143="IP &amp; VLAN","TX ISSUE",
AQ2143="Warehouse HUAWEI","SPARE-ISSUE",
AQ2143="SPARE-HS","SPARE-ISSUE",
AQ2143="Power Telco","RAN ISSUE",AQ2143="no impacts","no impacts"
),"")</f>
        <v>No root cause</v>
      </c>
      <c r="AQ2143" s="126" t="s">
        <v>5344</v>
      </c>
      <c r="AR2143" s="48" t="str" cm="1">
        <f t="array" ref="AR2143">IFERROR(_xlfn.IFS(
AQ2143="MPR ISSUE","ACTIVE",
AQ2143="BSS Hardware Issue","ACTIVE",
AQ2143="Sites strategiques, MLL, Pylone, etc.","PASSIVE",
AQ2143="AKTIVCO DEFAUT GE &amp; POWER Cabinet","PASSIVE",
AQ2143="AKTIVCO Coupure ENEO &amp; Baisse de tension","PASSIVE",
AQ2143="Coupure ENEO &amp; Baisse de tension","PASSIVE",
AQ2143="Defaut GE &amp; POWER Cabinet","PASSIVE",
AQ2143="Sharing","PASSIVE",
AQ2143="Sites strategiques &amp; DataCenter","PASSIVE",
AQ2143="Exclu","Exclu",
AQ2143="SAT","ACTIVE",
AQ2143="SPARE-ISSUE","SPARE-ISSUE",
AQ2143="Fiber CAmtel","ACTIVE",
AQ2143="Fiber AOF","ACTIVE",
AQ2143="Projet OCM (HUAWEI)","PLANNED WORKS",
AQ2143="Projet OCM (NOKIA)","PLANNED WORKS",
AQ2143="ACCESS-ISSUE","ACCESS-ISSUE",
AQ2143="Projet OCM (ZTE, NOKIA, autres projets)","PLANNED WORKS",
AQ2143="No root CAuse","No root cause",
AQ2143="ODU HS","ACTIVE",
AQ2143="IP &amp; VLAN","ACTIVE",
AQ2143="Warehouse HUAWEI","SPARE-ISSUE",
AQ2143="SPARE-HS","SPARE-ISSUE",
AQ2143="Power Telco","ACTIVE", AQ2143="no impacts","no impacts"
),"")</f>
        <v>No root cause</v>
      </c>
      <c r="AS2143" s="92" t="s">
        <v>5537</v>
      </c>
      <c r="AT2143" s="98" t="s">
        <v>5076</v>
      </c>
      <c r="AV2143" s="17" t="s">
        <v>5537</v>
      </c>
      <c r="AW2143" s="7" t="s">
        <v>5537</v>
      </c>
      <c r="AX2143" s="6" t="s">
        <v>5537</v>
      </c>
      <c r="AY2143" s="7"/>
      <c r="AZ2143" s="3" t="s">
        <v>5537</v>
      </c>
      <c r="BA2143" s="18" t="s">
        <v>5537</v>
      </c>
      <c r="BB2143" s="18" t="s">
        <v>5537</v>
      </c>
      <c r="BC2143" s="18" t="s">
        <v>5537</v>
      </c>
      <c r="BD2143" s="18" t="s">
        <v>5537</v>
      </c>
      <c r="BE2143" s="18" t="s">
        <v>5537</v>
      </c>
      <c r="BF2143" s="18" t="s">
        <v>5537</v>
      </c>
      <c r="BG2143" s="18" t="s">
        <v>5537</v>
      </c>
      <c r="BH2143" s="18" t="s">
        <v>5537</v>
      </c>
      <c r="BI2143" s="18" t="s">
        <v>5537</v>
      </c>
      <c r="BJ2143" s="18" t="s">
        <v>5537</v>
      </c>
      <c r="BK2143" s="18" t="s">
        <v>5537</v>
      </c>
      <c r="BL2143" s="9" t="s">
        <v>5537</v>
      </c>
      <c r="BM2143" s="14" t="s">
        <v>5537</v>
      </c>
      <c r="BN2143" s="14" t="s">
        <v>5537</v>
      </c>
      <c r="BO2143" s="14" t="str">
        <f>_xlfn.XLOOKUP(B2143,'[4]cell downs 18042026 17h'!$B:$B,'[4]cell downs 18042026 17h'!$B:$B,"")</f>
        <v/>
      </c>
      <c r="BP2143" s="14" t="str">
        <f>_xlfn.XLOOKUP(B2143,'[5]Cells Huawei 19042026 15h'!$B:$B,'[5]Cells Huawei 19042026 15h'!$B:$B,"")</f>
        <v/>
      </c>
      <c r="BQ2143" s="9" t="str">
        <f>_xlfn.XLOOKUP(B2143,'[6]cells down 19042026 9H40'!$B:$B,'[6]cells down 19042026 9H40'!$B:$B,"")</f>
        <v/>
      </c>
      <c r="BR2143" s="9" t="s">
        <v>5076</v>
      </c>
      <c r="BS2143" s="9" t="s">
        <v>12</v>
      </c>
      <c r="BT2143" s="108"/>
    </row>
    <row r="2144" spans="1:72" s="9" customFormat="1" x14ac:dyDescent="0.35">
      <c r="A2144" s="1" t="s">
        <v>4996</v>
      </c>
      <c r="B2144" s="8" t="s">
        <v>4997</v>
      </c>
      <c r="C2144" s="3" t="str">
        <f>_xlfn.XLOOKUP(B2144,'[1]daily break down'!$D:$D,'[1]daily break down'!$E:$E,"")</f>
        <v>CENTRE</v>
      </c>
      <c r="D2144" s="1" t="s">
        <v>11</v>
      </c>
      <c r="E2144" s="1" t="s">
        <v>12</v>
      </c>
      <c r="F2144" s="3" t="s">
        <v>37</v>
      </c>
      <c r="G2144" s="1" t="s">
        <v>4791</v>
      </c>
      <c r="H2144" s="34" t="str">
        <f>_xlfn.XLOOKUP(B2144,[2]CALCULATION!$B:$B,[2]CALCULATION!$H:$H,"")</f>
        <v>ZTE</v>
      </c>
      <c r="I2144" s="28">
        <v>0</v>
      </c>
      <c r="J2144" s="28">
        <v>0</v>
      </c>
      <c r="K2144" s="28">
        <v>0</v>
      </c>
      <c r="L2144" s="28">
        <v>0</v>
      </c>
      <c r="M2144" s="28">
        <v>0</v>
      </c>
      <c r="N2144" s="28">
        <v>0</v>
      </c>
      <c r="O2144" s="28">
        <v>0</v>
      </c>
      <c r="P2144" s="28">
        <v>0</v>
      </c>
      <c r="Q2144" s="28">
        <v>0</v>
      </c>
      <c r="R2144" s="28">
        <v>0</v>
      </c>
      <c r="S2144" s="93">
        <v>0</v>
      </c>
      <c r="T2144" s="93">
        <f>_xlfn.XLOOKUP(B2144,'[3]Nur des jours'!$B:$B,'[3]Nur des jours'!$U:$U,"")</f>
        <v>0</v>
      </c>
      <c r="U2144" s="93">
        <v>0</v>
      </c>
      <c r="V2144" s="93">
        <v>0</v>
      </c>
      <c r="W2144" s="93">
        <v>0</v>
      </c>
      <c r="X2144" s="93">
        <v>0</v>
      </c>
      <c r="Y2144" s="93">
        <v>0</v>
      </c>
      <c r="Z2144" s="93">
        <v>0</v>
      </c>
      <c r="AA2144" s="93">
        <v>0</v>
      </c>
      <c r="AB2144" s="93">
        <v>0</v>
      </c>
      <c r="AC2144" s="93"/>
      <c r="AD2144" s="93">
        <v>0</v>
      </c>
      <c r="AE2144" s="93">
        <v>0</v>
      </c>
      <c r="AF2144" s="93">
        <v>0</v>
      </c>
      <c r="AG2144" s="93"/>
      <c r="AH2144" s="93">
        <v>0</v>
      </c>
      <c r="AI2144" s="93">
        <v>0</v>
      </c>
      <c r="AJ2144" s="93">
        <v>0</v>
      </c>
      <c r="AK2144" s="93">
        <v>0</v>
      </c>
      <c r="AL2144" s="93">
        <v>0</v>
      </c>
      <c r="AM2144" s="49" t="s">
        <v>5559</v>
      </c>
      <c r="AN2144" s="49"/>
      <c r="AO2144" s="48" t="str" cm="1">
        <f t="array" ref="AO2144">IFERROR(_xlfn.IFS(
AQ2144="MPR ISSUE","PDH",
AQ2144="BSS Hardware Issue","BSS",
AQ2144="Sites strategiques, MLL, Pylone, etc.","ENVTECH",
AQ2144="AKTIVCO DEFAUT GE &amp; POWER Cabinet","AKTIVCO",
AQ2144="AKTIVCO Coupure ENEO &amp; Baisse de tension","AKTIVCO GRID ONLY",
AQ2144="Coupure ENEO &amp; Baisse de tension","IHS GRID ONLY",
AQ2144="Defaut GE &amp; POWER Cabinet","IHS",
AQ2144="Sharing","Partners",
AQ2144="Sites strategiques &amp; DataCenter","SST &amp; DC",
AQ2144="Exclu","Exclu",
AQ2144="SAT","SAT",
AQ2144="SPARE-ISSUE","SPARE-ISSUE",
AQ2144="Fiber CAmtel","TRANS_FO_CAMTEL",
AQ2144="Fiber AOF","Fiber AOF",
AQ2144="Projet OCM (HUAWEI)","TRAVAUX-HUAWEI",
AQ2144="Projet OCM (NOKIA)","TRAVAUX-NOKIA",
AQ2144="ACCESS-ISSUE","ACCESS-ISSUE",
AQ2144="Projet OCM (ZTE, NOKIA, autres projets)","TRAVAUX OCM",
AQ2144="No root CAuse","No root cause",
AQ2144="ODU HS","PDH",
AQ2144="IP &amp; VLAN","PDH",
AQ2144="Warehouse HUAWEI","SPARE-ISSUE",
AQ2144="SPARE-HS","SPARE-ISSUE",
AQ2144="Power Telco","BSS",AQ2144="no impacts","no impacts"
),"")</f>
        <v>No root cause</v>
      </c>
      <c r="AP2144" s="48" t="str" cm="1">
        <f t="array" ref="AP2144">IFERROR(_xlfn.IFS(
AQ2144="MPR ISSUE","TX ISSUE",
AQ2144="BSS Hardware Issue","RAN ISSUE",
AQ2144="Sites strategiques, MLL, Pylone, etc.","ENVTECH",
AQ2144="AKTIVCO DEFAUT GE &amp; POWER Cabinet","POWER ISSUE",
AQ2144="AKTIVCO Coupure ENEO &amp; Baisse de tension","POWER ISSUE",
AQ2144="Coupure ENEO &amp; Baisse de tension","POWER ISSUE",
AQ2144="Defaut GE &amp; POWER Cabinet","POWER ISSUE",
AQ2144="Sharing","POWER ISSUE",
AQ2144="Sites strategiques &amp; DataCenter","POWER ISSUE",
AQ2144="Exclu","Exclu",
AQ2144="SAT","TX ISSUE",
AQ2144="SPARE-ISSUE","SPARE-ISSUE",
AQ2144="Fiber CAmtel","TX ISSUE",
AQ2144="Fiber AOF","TX ISSUE",
AQ2144="Projet OCM (HUAWEI)","TRAVAUX-HUAWEI",
AQ2144="Projet OCM (NOKIA)","TRAVAUX -NOKIA",
AQ2144="ACCESS-ISSUE","ACCESS-ISSUE",
AQ2144="Projet OCM (ZTE, NOKIA, autres projets)","TRAVAUX OCM",
AQ2144="No root CAuse","No root cause",
AQ2144="ODU HS","TX ISSUE",
AQ2144="IP &amp; VLAN","TX ISSUE",
AQ2144="Warehouse HUAWEI","SPARE-ISSUE",
AQ2144="SPARE-HS","SPARE-ISSUE",
AQ2144="Power Telco","RAN ISSUE",AQ2144="no impacts","no impacts"
),"")</f>
        <v>No root cause</v>
      </c>
      <c r="AQ2144" s="126" t="s">
        <v>5344</v>
      </c>
      <c r="AR2144" s="48" t="str" cm="1">
        <f t="array" ref="AR2144">IFERROR(_xlfn.IFS(
AQ2144="MPR ISSUE","ACTIVE",
AQ2144="BSS Hardware Issue","ACTIVE",
AQ2144="Sites strategiques, MLL, Pylone, etc.","PASSIVE",
AQ2144="AKTIVCO DEFAUT GE &amp; POWER Cabinet","PASSIVE",
AQ2144="AKTIVCO Coupure ENEO &amp; Baisse de tension","PASSIVE",
AQ2144="Coupure ENEO &amp; Baisse de tension","PASSIVE",
AQ2144="Defaut GE &amp; POWER Cabinet","PASSIVE",
AQ2144="Sharing","PASSIVE",
AQ2144="Sites strategiques &amp; DataCenter","PASSIVE",
AQ2144="Exclu","Exclu",
AQ2144="SAT","ACTIVE",
AQ2144="SPARE-ISSUE","SPARE-ISSUE",
AQ2144="Fiber CAmtel","ACTIVE",
AQ2144="Fiber AOF","ACTIVE",
AQ2144="Projet OCM (HUAWEI)","PLANNED WORKS",
AQ2144="Projet OCM (NOKIA)","PLANNED WORKS",
AQ2144="ACCESS-ISSUE","ACCESS-ISSUE",
AQ2144="Projet OCM (ZTE, NOKIA, autres projets)","PLANNED WORKS",
AQ2144="No root CAuse","No root cause",
AQ2144="ODU HS","ACTIVE",
AQ2144="IP &amp; VLAN","ACTIVE",
AQ2144="Warehouse HUAWEI","SPARE-ISSUE",
AQ2144="SPARE-HS","SPARE-ISSUE",
AQ2144="Power Telco","ACTIVE", AQ2144="no impacts","no impacts"
),"")</f>
        <v>No root cause</v>
      </c>
      <c r="AS2144" s="92" t="s">
        <v>5537</v>
      </c>
      <c r="AT2144" s="98" t="s">
        <v>4997</v>
      </c>
      <c r="AU2144" s="96"/>
      <c r="AV2144" s="17" t="s">
        <v>5537</v>
      </c>
      <c r="AW2144" s="7" t="s">
        <v>5537</v>
      </c>
      <c r="AX2144" s="6" t="s">
        <v>5537</v>
      </c>
      <c r="AY2144" s="7"/>
      <c r="AZ2144" s="3" t="s">
        <v>5537</v>
      </c>
      <c r="BA2144" s="18" t="s">
        <v>5537</v>
      </c>
      <c r="BB2144" s="18" t="s">
        <v>5537</v>
      </c>
      <c r="BC2144" s="18" t="s">
        <v>5537</v>
      </c>
      <c r="BD2144" s="18" t="s">
        <v>5537</v>
      </c>
      <c r="BE2144" s="18" t="s">
        <v>5537</v>
      </c>
      <c r="BF2144" s="18" t="s">
        <v>5537</v>
      </c>
      <c r="BG2144" s="18" t="s">
        <v>5537</v>
      </c>
      <c r="BH2144" s="18" t="s">
        <v>5537</v>
      </c>
      <c r="BI2144" s="18" t="s">
        <v>5537</v>
      </c>
      <c r="BJ2144" s="18" t="s">
        <v>5537</v>
      </c>
      <c r="BK2144" s="18" t="s">
        <v>5537</v>
      </c>
      <c r="BL2144" s="9" t="s">
        <v>5537</v>
      </c>
      <c r="BM2144" s="14" t="s">
        <v>5537</v>
      </c>
      <c r="BN2144" s="14" t="s">
        <v>5537</v>
      </c>
      <c r="BO2144" s="14" t="str">
        <f>_xlfn.XLOOKUP(B2144,'[4]cell downs 18042026 17h'!$B:$B,'[4]cell downs 18042026 17h'!$B:$B,"")</f>
        <v/>
      </c>
      <c r="BP2144" s="14" t="str">
        <f>_xlfn.XLOOKUP(B2144,'[5]Cells Huawei 19042026 15h'!$B:$B,'[5]Cells Huawei 19042026 15h'!$B:$B,"")</f>
        <v/>
      </c>
      <c r="BQ2144" s="9" t="str">
        <f>_xlfn.XLOOKUP(B2144,'[6]cells down 19042026 9H40'!$B:$B,'[6]cells down 19042026 9H40'!$B:$B,"")</f>
        <v/>
      </c>
      <c r="BR2144" s="9" t="s">
        <v>4997</v>
      </c>
      <c r="BS2144" s="9" t="s">
        <v>5537</v>
      </c>
      <c r="BT2144" s="108"/>
    </row>
    <row r="2145" spans="1:72" s="9" customFormat="1" x14ac:dyDescent="0.35">
      <c r="A2145" s="1" t="s">
        <v>5002</v>
      </c>
      <c r="B2145" s="8" t="s">
        <v>5003</v>
      </c>
      <c r="C2145" s="3" t="str">
        <f>_xlfn.XLOOKUP(B2145,'[1]daily break down'!$D:$D,'[1]daily break down'!$E:$E,"")</f>
        <v>LITTORAL</v>
      </c>
      <c r="D2145" s="1"/>
      <c r="E2145" s="1"/>
      <c r="F2145" s="3" t="s">
        <v>31</v>
      </c>
      <c r="G2145" s="1" t="s">
        <v>5004</v>
      </c>
      <c r="H2145" s="34" t="str">
        <f>_xlfn.XLOOKUP(B2145,[2]CALCULATION!$B:$B,[2]CALCULATION!$H:$H,"")</f>
        <v>ZTE</v>
      </c>
      <c r="I2145" s="28">
        <v>0</v>
      </c>
      <c r="J2145" s="28">
        <v>0</v>
      </c>
      <c r="K2145" s="28">
        <v>0</v>
      </c>
      <c r="L2145" s="28">
        <v>0</v>
      </c>
      <c r="M2145" s="28">
        <v>0</v>
      </c>
      <c r="N2145" s="28">
        <v>0</v>
      </c>
      <c r="O2145" s="28">
        <v>0</v>
      </c>
      <c r="P2145" s="28">
        <v>0</v>
      </c>
      <c r="Q2145" s="28">
        <v>0</v>
      </c>
      <c r="R2145" s="28">
        <v>0</v>
      </c>
      <c r="S2145" s="93">
        <v>0</v>
      </c>
      <c r="T2145" s="93">
        <f>_xlfn.XLOOKUP(B2145,'[3]Nur des jours'!$B:$B,'[3]Nur des jours'!$U:$U,"")</f>
        <v>0</v>
      </c>
      <c r="U2145" s="93">
        <v>0</v>
      </c>
      <c r="V2145" s="93">
        <v>0</v>
      </c>
      <c r="W2145" s="93">
        <v>0</v>
      </c>
      <c r="X2145" s="93">
        <v>0</v>
      </c>
      <c r="Y2145" s="93">
        <v>0</v>
      </c>
      <c r="Z2145" s="93">
        <v>0</v>
      </c>
      <c r="AA2145" s="93">
        <v>0</v>
      </c>
      <c r="AB2145" s="93">
        <v>0</v>
      </c>
      <c r="AC2145" s="93"/>
      <c r="AD2145" s="93">
        <v>0</v>
      </c>
      <c r="AE2145" s="93">
        <v>0</v>
      </c>
      <c r="AF2145" s="93">
        <v>0</v>
      </c>
      <c r="AG2145" s="93"/>
      <c r="AH2145" s="93">
        <v>0</v>
      </c>
      <c r="AI2145" s="93">
        <v>0</v>
      </c>
      <c r="AJ2145" s="93">
        <v>0</v>
      </c>
      <c r="AK2145" s="93">
        <v>0</v>
      </c>
      <c r="AL2145" s="93">
        <v>0</v>
      </c>
      <c r="AM2145" s="49" t="s">
        <v>5559</v>
      </c>
      <c r="AN2145" s="49"/>
      <c r="AO2145" s="48" t="str" cm="1">
        <f t="array" ref="AO2145">IFERROR(_xlfn.IFS(
AQ2145="MPR ISSUE","PDH",
AQ2145="BSS Hardware Issue","BSS",
AQ2145="Sites strategiques, MLL, Pylone, etc.","ENVTECH",
AQ2145="AKTIVCO DEFAUT GE &amp; POWER Cabinet","AKTIVCO",
AQ2145="AKTIVCO Coupure ENEO &amp; Baisse de tension","AKTIVCO GRID ONLY",
AQ2145="Coupure ENEO &amp; Baisse de tension","IHS GRID ONLY",
AQ2145="Defaut GE &amp; POWER Cabinet","IHS",
AQ2145="Sharing","Partners",
AQ2145="Sites strategiques &amp; DataCenter","SST &amp; DC",
AQ2145="Exclu","Exclu",
AQ2145="SAT","SAT",
AQ2145="SPARE-ISSUE","SPARE-ISSUE",
AQ2145="Fiber CAmtel","TRANS_FO_CAMTEL",
AQ2145="Fiber AOF","Fiber AOF",
AQ2145="Projet OCM (HUAWEI)","TRAVAUX-HUAWEI",
AQ2145="Projet OCM (NOKIA)","TRAVAUX-NOKIA",
AQ2145="ACCESS-ISSUE","ACCESS-ISSUE",
AQ2145="Projet OCM (ZTE, NOKIA, autres projets)","TRAVAUX OCM",
AQ2145="No root CAuse","No root cause",
AQ2145="ODU HS","PDH",
AQ2145="IP &amp; VLAN","PDH",
AQ2145="Warehouse HUAWEI","SPARE-ISSUE",
AQ2145="SPARE-HS","SPARE-ISSUE",
AQ2145="Power Telco","BSS",AQ2145="no impacts","no impacts"
),"")</f>
        <v>No root cause</v>
      </c>
      <c r="AP2145" s="48" t="str" cm="1">
        <f t="array" ref="AP2145">IFERROR(_xlfn.IFS(
AQ2145="MPR ISSUE","TX ISSUE",
AQ2145="BSS Hardware Issue","RAN ISSUE",
AQ2145="Sites strategiques, MLL, Pylone, etc.","ENVTECH",
AQ2145="AKTIVCO DEFAUT GE &amp; POWER Cabinet","POWER ISSUE",
AQ2145="AKTIVCO Coupure ENEO &amp; Baisse de tension","POWER ISSUE",
AQ2145="Coupure ENEO &amp; Baisse de tension","POWER ISSUE",
AQ2145="Defaut GE &amp; POWER Cabinet","POWER ISSUE",
AQ2145="Sharing","POWER ISSUE",
AQ2145="Sites strategiques &amp; DataCenter","POWER ISSUE",
AQ2145="Exclu","Exclu",
AQ2145="SAT","TX ISSUE",
AQ2145="SPARE-ISSUE","SPARE-ISSUE",
AQ2145="Fiber CAmtel","TX ISSUE",
AQ2145="Fiber AOF","TX ISSUE",
AQ2145="Projet OCM (HUAWEI)","TRAVAUX-HUAWEI",
AQ2145="Projet OCM (NOKIA)","TRAVAUX -NOKIA",
AQ2145="ACCESS-ISSUE","ACCESS-ISSUE",
AQ2145="Projet OCM (ZTE, NOKIA, autres projets)","TRAVAUX OCM",
AQ2145="No root CAuse","No root cause",
AQ2145="ODU HS","TX ISSUE",
AQ2145="IP &amp; VLAN","TX ISSUE",
AQ2145="Warehouse HUAWEI","SPARE-ISSUE",
AQ2145="SPARE-HS","SPARE-ISSUE",
AQ2145="Power Telco","RAN ISSUE",AQ2145="no impacts","no impacts"
),"")</f>
        <v>No root cause</v>
      </c>
      <c r="AQ2145" s="67" t="s">
        <v>5344</v>
      </c>
      <c r="AR2145" s="48" t="str" cm="1">
        <f t="array" ref="AR2145">IFERROR(_xlfn.IFS(
AQ2145="MPR ISSUE","ACTIVE",
AQ2145="BSS Hardware Issue","ACTIVE",
AQ2145="Sites strategiques, MLL, Pylone, etc.","PASSIVE",
AQ2145="AKTIVCO DEFAUT GE &amp; POWER Cabinet","PASSIVE",
AQ2145="AKTIVCO Coupure ENEO &amp; Baisse de tension","PASSIVE",
AQ2145="Coupure ENEO &amp; Baisse de tension","PASSIVE",
AQ2145="Defaut GE &amp; POWER Cabinet","PASSIVE",
AQ2145="Sharing","PASSIVE",
AQ2145="Sites strategiques &amp; DataCenter","PASSIVE",
AQ2145="Exclu","Exclu",
AQ2145="SAT","ACTIVE",
AQ2145="SPARE-ISSUE","SPARE-ISSUE",
AQ2145="Fiber CAmtel","ACTIVE",
AQ2145="Fiber AOF","ACTIVE",
AQ2145="Projet OCM (HUAWEI)","PLANNED WORKS",
AQ2145="Projet OCM (NOKIA)","PLANNED WORKS",
AQ2145="ACCESS-ISSUE","ACCESS-ISSUE",
AQ2145="Projet OCM (ZTE, NOKIA, autres projets)","PLANNED WORKS",
AQ2145="No root CAuse","No root cause",
AQ2145="ODU HS","ACTIVE",
AQ2145="IP &amp; VLAN","ACTIVE",
AQ2145="Warehouse HUAWEI","SPARE-ISSUE",
AQ2145="SPARE-HS","SPARE-ISSUE",
AQ2145="Power Telco","ACTIVE", AQ2145="no impacts","no impacts"
),"")</f>
        <v>No root cause</v>
      </c>
      <c r="AS2145" s="92" t="s">
        <v>5537</v>
      </c>
      <c r="AT2145" s="98" t="s">
        <v>5003</v>
      </c>
      <c r="AV2145" s="17" t="s">
        <v>5537</v>
      </c>
      <c r="AW2145" s="7" t="s">
        <v>5537</v>
      </c>
      <c r="AX2145" s="6" t="s">
        <v>5537</v>
      </c>
      <c r="AY2145" s="7"/>
      <c r="AZ2145" s="3" t="s">
        <v>5537</v>
      </c>
      <c r="BA2145" s="18" t="s">
        <v>5537</v>
      </c>
      <c r="BB2145" s="18" t="s">
        <v>5537</v>
      </c>
      <c r="BC2145" s="18" t="s">
        <v>5537</v>
      </c>
      <c r="BD2145" s="18" t="s">
        <v>5537</v>
      </c>
      <c r="BE2145" s="18" t="s">
        <v>5537</v>
      </c>
      <c r="BF2145" s="18" t="s">
        <v>5537</v>
      </c>
      <c r="BG2145" s="18" t="s">
        <v>5537</v>
      </c>
      <c r="BH2145" s="18" t="s">
        <v>5537</v>
      </c>
      <c r="BI2145" s="18" t="s">
        <v>5537</v>
      </c>
      <c r="BJ2145" s="18" t="s">
        <v>5537</v>
      </c>
      <c r="BK2145" s="18" t="s">
        <v>5537</v>
      </c>
      <c r="BL2145" s="9" t="s">
        <v>5537</v>
      </c>
      <c r="BM2145" s="14" t="s">
        <v>5537</v>
      </c>
      <c r="BN2145" s="14" t="s">
        <v>5537</v>
      </c>
      <c r="BO2145" s="14" t="str">
        <f>_xlfn.XLOOKUP(B2145,'[4]cell downs 18042026 17h'!$B:$B,'[4]cell downs 18042026 17h'!$B:$B,"")</f>
        <v/>
      </c>
      <c r="BP2145" s="14" t="str">
        <f>_xlfn.XLOOKUP(B2145,'[5]Cells Huawei 19042026 15h'!$B:$B,'[5]Cells Huawei 19042026 15h'!$B:$B,"")</f>
        <v/>
      </c>
      <c r="BQ2145" s="9" t="str">
        <f>_xlfn.XLOOKUP(B2145,'[6]cells down 19042026 9H40'!$B:$B,'[6]cells down 19042026 9H40'!$B:$B,"")</f>
        <v/>
      </c>
      <c r="BR2145" s="9" t="s">
        <v>5537</v>
      </c>
      <c r="BS2145" s="9" t="s">
        <v>594</v>
      </c>
      <c r="BT2145" s="108"/>
    </row>
    <row r="2146" spans="1:72" s="9" customFormat="1" x14ac:dyDescent="0.35">
      <c r="A2146" s="1" t="s">
        <v>5005</v>
      </c>
      <c r="B2146" s="8" t="s">
        <v>5006</v>
      </c>
      <c r="C2146" s="3" t="str">
        <f>_xlfn.XLOOKUP(B2146,'[1]daily break down'!$D:$D,'[1]daily break down'!$E:$E,"")</f>
        <v>NORD-OUEST</v>
      </c>
      <c r="D2146" s="1"/>
      <c r="E2146" s="1"/>
      <c r="F2146" s="3" t="s">
        <v>69</v>
      </c>
      <c r="G2146" s="1" t="s">
        <v>52</v>
      </c>
      <c r="H2146" s="34" t="str">
        <f>_xlfn.XLOOKUP(B2146,[2]CALCULATION!$B:$B,[2]CALCULATION!$H:$H,"")</f>
        <v>ZTE</v>
      </c>
      <c r="I2146" s="28">
        <v>0</v>
      </c>
      <c r="J2146" s="28">
        <v>0</v>
      </c>
      <c r="K2146" s="28">
        <v>0</v>
      </c>
      <c r="L2146" s="28">
        <v>0</v>
      </c>
      <c r="M2146" s="28">
        <v>0</v>
      </c>
      <c r="N2146" s="28">
        <v>0</v>
      </c>
      <c r="O2146" s="28">
        <v>0</v>
      </c>
      <c r="P2146" s="28">
        <v>0</v>
      </c>
      <c r="Q2146" s="28">
        <v>0</v>
      </c>
      <c r="R2146" s="28">
        <v>0</v>
      </c>
      <c r="S2146" s="93">
        <v>0</v>
      </c>
      <c r="T2146" s="93">
        <f>_xlfn.XLOOKUP(B2146,'[3]Nur des jours'!$B:$B,'[3]Nur des jours'!$U:$U,"")</f>
        <v>0</v>
      </c>
      <c r="U2146" s="93">
        <v>0</v>
      </c>
      <c r="V2146" s="93">
        <v>0</v>
      </c>
      <c r="W2146" s="93">
        <v>0</v>
      </c>
      <c r="X2146" s="93">
        <v>0</v>
      </c>
      <c r="Y2146" s="93">
        <v>0</v>
      </c>
      <c r="Z2146" s="93">
        <v>0</v>
      </c>
      <c r="AA2146" s="93">
        <v>0</v>
      </c>
      <c r="AB2146" s="93">
        <v>0</v>
      </c>
      <c r="AC2146" s="93"/>
      <c r="AD2146" s="93">
        <v>0</v>
      </c>
      <c r="AE2146" s="93">
        <v>0</v>
      </c>
      <c r="AF2146" s="93">
        <v>0</v>
      </c>
      <c r="AG2146" s="93"/>
      <c r="AH2146" s="93">
        <v>0</v>
      </c>
      <c r="AI2146" s="93">
        <v>0</v>
      </c>
      <c r="AJ2146" s="93">
        <v>0</v>
      </c>
      <c r="AK2146" s="93">
        <v>0</v>
      </c>
      <c r="AL2146" s="93">
        <v>0</v>
      </c>
      <c r="AM2146" s="49" t="s">
        <v>5559</v>
      </c>
      <c r="AN2146" s="49"/>
      <c r="AO2146" s="48" t="str" cm="1">
        <f t="array" ref="AO2146">IFERROR(_xlfn.IFS(
AQ2146="MPR ISSUE","PDH",
AQ2146="BSS Hardware Issue","BSS",
AQ2146="Sites strategiques, MLL, Pylone, etc.","ENVTECH",
AQ2146="AKTIVCO DEFAUT GE &amp; POWER Cabinet","AKTIVCO",
AQ2146="AKTIVCO Coupure ENEO &amp; Baisse de tension","AKTIVCO GRID ONLY",
AQ2146="Coupure ENEO &amp; Baisse de tension","IHS GRID ONLY",
AQ2146="Defaut GE &amp; POWER Cabinet","IHS",
AQ2146="Sharing","Partners",
AQ2146="Sites strategiques &amp; DataCenter","SST &amp; DC",
AQ2146="Exclu","Exclu",
AQ2146="SAT","SAT",
AQ2146="SPARE-ISSUE","SPARE-ISSUE",
AQ2146="Fiber CAmtel","TRANS_FO_CAMTEL",
AQ2146="Fiber AOF","Fiber AOF",
AQ2146="Projet OCM (HUAWEI)","TRAVAUX-HUAWEI",
AQ2146="Projet OCM (NOKIA)","TRAVAUX-NOKIA",
AQ2146="ACCESS-ISSUE","ACCESS-ISSUE",
AQ2146="Projet OCM (ZTE, NOKIA, autres projets)","TRAVAUX OCM",
AQ2146="No root CAuse","No root cause",
AQ2146="ODU HS","PDH",
AQ2146="IP &amp; VLAN","PDH",
AQ2146="Warehouse HUAWEI","SPARE-ISSUE",
AQ2146="SPARE-HS","SPARE-ISSUE",
AQ2146="Power Telco","BSS",AQ2146="no impacts","no impacts"
),"")</f>
        <v>No root cause</v>
      </c>
      <c r="AP2146" s="48" t="str" cm="1">
        <f t="array" ref="AP2146">IFERROR(_xlfn.IFS(
AQ2146="MPR ISSUE","TX ISSUE",
AQ2146="BSS Hardware Issue","RAN ISSUE",
AQ2146="Sites strategiques, MLL, Pylone, etc.","ENVTECH",
AQ2146="AKTIVCO DEFAUT GE &amp; POWER Cabinet","POWER ISSUE",
AQ2146="AKTIVCO Coupure ENEO &amp; Baisse de tension","POWER ISSUE",
AQ2146="Coupure ENEO &amp; Baisse de tension","POWER ISSUE",
AQ2146="Defaut GE &amp; POWER Cabinet","POWER ISSUE",
AQ2146="Sharing","POWER ISSUE",
AQ2146="Sites strategiques &amp; DataCenter","POWER ISSUE",
AQ2146="Exclu","Exclu",
AQ2146="SAT","TX ISSUE",
AQ2146="SPARE-ISSUE","SPARE-ISSUE",
AQ2146="Fiber CAmtel","TX ISSUE",
AQ2146="Fiber AOF","TX ISSUE",
AQ2146="Projet OCM (HUAWEI)","TRAVAUX-HUAWEI",
AQ2146="Projet OCM (NOKIA)","TRAVAUX -NOKIA",
AQ2146="ACCESS-ISSUE","ACCESS-ISSUE",
AQ2146="Projet OCM (ZTE, NOKIA, autres projets)","TRAVAUX OCM",
AQ2146="No root CAuse","No root cause",
AQ2146="ODU HS","TX ISSUE",
AQ2146="IP &amp; VLAN","TX ISSUE",
AQ2146="Warehouse HUAWEI","SPARE-ISSUE",
AQ2146="SPARE-HS","SPARE-ISSUE",
AQ2146="Power Telco","RAN ISSUE",AQ2146="no impacts","no impacts"
),"")</f>
        <v>No root cause</v>
      </c>
      <c r="AQ2146" s="67" t="s">
        <v>5344</v>
      </c>
      <c r="AR2146" s="48" t="str" cm="1">
        <f t="array" ref="AR2146">IFERROR(_xlfn.IFS(
AQ2146="MPR ISSUE","ACTIVE",
AQ2146="BSS Hardware Issue","ACTIVE",
AQ2146="Sites strategiques, MLL, Pylone, etc.","PASSIVE",
AQ2146="AKTIVCO DEFAUT GE &amp; POWER Cabinet","PASSIVE",
AQ2146="AKTIVCO Coupure ENEO &amp; Baisse de tension","PASSIVE",
AQ2146="Coupure ENEO &amp; Baisse de tension","PASSIVE",
AQ2146="Defaut GE &amp; POWER Cabinet","PASSIVE",
AQ2146="Sharing","PASSIVE",
AQ2146="Sites strategiques &amp; DataCenter","PASSIVE",
AQ2146="Exclu","Exclu",
AQ2146="SAT","ACTIVE",
AQ2146="SPARE-ISSUE","SPARE-ISSUE",
AQ2146="Fiber CAmtel","ACTIVE",
AQ2146="Fiber AOF","ACTIVE",
AQ2146="Projet OCM (HUAWEI)","PLANNED WORKS",
AQ2146="Projet OCM (NOKIA)","PLANNED WORKS",
AQ2146="ACCESS-ISSUE","ACCESS-ISSUE",
AQ2146="Projet OCM (ZTE, NOKIA, autres projets)","PLANNED WORKS",
AQ2146="No root CAuse","No root cause",
AQ2146="ODU HS","ACTIVE",
AQ2146="IP &amp; VLAN","ACTIVE",
AQ2146="Warehouse HUAWEI","SPARE-ISSUE",
AQ2146="SPARE-HS","SPARE-ISSUE",
AQ2146="Power Telco","ACTIVE", AQ2146="no impacts","no impacts"
),"")</f>
        <v>No root cause</v>
      </c>
      <c r="AS2146" s="92" t="s">
        <v>5537</v>
      </c>
      <c r="AT2146" s="98" t="s">
        <v>5006</v>
      </c>
      <c r="AV2146" s="17" t="s">
        <v>5537</v>
      </c>
      <c r="AW2146" s="7" t="s">
        <v>5537</v>
      </c>
      <c r="AX2146" s="6" t="s">
        <v>5537</v>
      </c>
      <c r="AY2146" s="7"/>
      <c r="AZ2146" s="3" t="s">
        <v>5537</v>
      </c>
      <c r="BA2146" s="18" t="s">
        <v>5537</v>
      </c>
      <c r="BB2146" s="18" t="s">
        <v>5537</v>
      </c>
      <c r="BC2146" s="18" t="s">
        <v>5537</v>
      </c>
      <c r="BD2146" s="18" t="s">
        <v>5537</v>
      </c>
      <c r="BE2146" s="18" t="s">
        <v>5537</v>
      </c>
      <c r="BF2146" s="18" t="s">
        <v>5537</v>
      </c>
      <c r="BG2146" s="18" t="s">
        <v>5537</v>
      </c>
      <c r="BH2146" s="18" t="s">
        <v>5537</v>
      </c>
      <c r="BI2146" s="18" t="s">
        <v>5537</v>
      </c>
      <c r="BJ2146" s="18" t="s">
        <v>5537</v>
      </c>
      <c r="BK2146" s="18" t="s">
        <v>5537</v>
      </c>
      <c r="BL2146" s="9" t="s">
        <v>5537</v>
      </c>
      <c r="BM2146" s="14" t="s">
        <v>5537</v>
      </c>
      <c r="BN2146" s="14" t="s">
        <v>5537</v>
      </c>
      <c r="BO2146" s="14" t="str">
        <f>_xlfn.XLOOKUP(B2146,'[4]cell downs 18042026 17h'!$B:$B,'[4]cell downs 18042026 17h'!$B:$B,"")</f>
        <v/>
      </c>
      <c r="BP2146" s="14" t="str">
        <f>_xlfn.XLOOKUP(B2146,'[5]Cells Huawei 19042026 15h'!$B:$B,'[5]Cells Huawei 19042026 15h'!$B:$B,"")</f>
        <v/>
      </c>
      <c r="BQ2146" s="9" t="str">
        <f>_xlfn.XLOOKUP(B2146,'[6]cells down 19042026 9H40'!$B:$B,'[6]cells down 19042026 9H40'!$B:$B,"")</f>
        <v/>
      </c>
      <c r="BR2146" s="9" t="s">
        <v>5537</v>
      </c>
      <c r="BS2146" s="9" t="s">
        <v>12</v>
      </c>
      <c r="BT2146" s="108"/>
    </row>
    <row r="2147" spans="1:72" s="9" customFormat="1" x14ac:dyDescent="0.35">
      <c r="A2147" s="1" t="s">
        <v>5095</v>
      </c>
      <c r="B2147" s="8" t="s">
        <v>5096</v>
      </c>
      <c r="C2147" s="3" t="str">
        <f>_xlfn.XLOOKUP(B2147,'[1]daily break down'!$D:$D,'[1]daily break down'!$E:$E,"")</f>
        <v>CENTRE</v>
      </c>
      <c r="D2147" s="1" t="s">
        <v>11</v>
      </c>
      <c r="E2147" s="1" t="s">
        <v>318</v>
      </c>
      <c r="F2147" s="3" t="s">
        <v>37</v>
      </c>
      <c r="G2147" s="1" t="s">
        <v>5097</v>
      </c>
      <c r="H2147" s="34" t="str">
        <f>_xlfn.XLOOKUP(B2147,[2]CALCULATION!$B:$B,[2]CALCULATION!$H:$H,"")</f>
        <v>ZTE</v>
      </c>
      <c r="I2147" s="28">
        <v>0</v>
      </c>
      <c r="J2147" s="28">
        <v>0</v>
      </c>
      <c r="K2147" s="28">
        <v>0</v>
      </c>
      <c r="L2147" s="28">
        <v>0</v>
      </c>
      <c r="M2147" s="28">
        <v>0</v>
      </c>
      <c r="N2147" s="28">
        <v>0</v>
      </c>
      <c r="O2147" s="28">
        <v>0</v>
      </c>
      <c r="P2147" s="28">
        <v>0</v>
      </c>
      <c r="Q2147" s="28">
        <v>0</v>
      </c>
      <c r="R2147" s="28">
        <v>0</v>
      </c>
      <c r="S2147" s="93">
        <v>0</v>
      </c>
      <c r="T2147" s="93">
        <f>_xlfn.XLOOKUP(B2147,'[3]Nur des jours'!$B:$B,'[3]Nur des jours'!$U:$U,"")</f>
        <v>0</v>
      </c>
      <c r="U2147" s="93">
        <v>0</v>
      </c>
      <c r="V2147" s="93">
        <v>0</v>
      </c>
      <c r="W2147" s="93">
        <v>0</v>
      </c>
      <c r="X2147" s="93">
        <v>0</v>
      </c>
      <c r="Y2147" s="93">
        <v>0</v>
      </c>
      <c r="Z2147" s="93">
        <v>0</v>
      </c>
      <c r="AA2147" s="93">
        <v>0</v>
      </c>
      <c r="AB2147" s="93">
        <v>0</v>
      </c>
      <c r="AC2147" s="93"/>
      <c r="AD2147" s="93">
        <v>0</v>
      </c>
      <c r="AE2147" s="93">
        <v>0</v>
      </c>
      <c r="AF2147" s="93">
        <v>0</v>
      </c>
      <c r="AG2147" s="93"/>
      <c r="AH2147" s="93">
        <v>0</v>
      </c>
      <c r="AI2147" s="93">
        <v>0</v>
      </c>
      <c r="AJ2147" s="93">
        <v>0</v>
      </c>
      <c r="AK2147" s="93">
        <v>0</v>
      </c>
      <c r="AL2147" s="93">
        <v>0</v>
      </c>
      <c r="AM2147" s="49" t="s">
        <v>5559</v>
      </c>
      <c r="AN2147" s="49"/>
      <c r="AO2147" s="48" t="str" cm="1">
        <f t="array" ref="AO2147">IFERROR(_xlfn.IFS(
AQ2147="MPR ISSUE","PDH",
AQ2147="BSS Hardware Issue","BSS",
AQ2147="Sites strategiques, MLL, Pylone, etc.","ENVTECH",
AQ2147="AKTIVCO DEFAUT GE &amp; POWER Cabinet","AKTIVCO",
AQ2147="AKTIVCO Coupure ENEO &amp; Baisse de tension","AKTIVCO GRID ONLY",
AQ2147="Coupure ENEO &amp; Baisse de tension","IHS GRID ONLY",
AQ2147="Defaut GE &amp; POWER Cabinet","IHS",
AQ2147="Sharing","Partners",
AQ2147="Sites strategiques &amp; DataCenter","SST &amp; DC",
AQ2147="Exclu","Exclu",
AQ2147="SAT","SAT",
AQ2147="SPARE-ISSUE","SPARE-ISSUE",
AQ2147="Fiber CAmtel","TRANS_FO_CAMTEL",
AQ2147="Fiber AOF","Fiber AOF",
AQ2147="Projet OCM (HUAWEI)","TRAVAUX-HUAWEI",
AQ2147="Projet OCM (NOKIA)","TRAVAUX-NOKIA",
AQ2147="ACCESS-ISSUE","ACCESS-ISSUE",
AQ2147="Projet OCM (ZTE, NOKIA, autres projets)","TRAVAUX OCM",
AQ2147="No root CAuse","No root cause",
AQ2147="ODU HS","PDH",
AQ2147="IP &amp; VLAN","PDH",
AQ2147="Warehouse HUAWEI","SPARE-ISSUE",
AQ2147="SPARE-HS","SPARE-ISSUE",
AQ2147="Power Telco","BSS",AQ2147="no impacts","no impacts"
),"")</f>
        <v>No root cause</v>
      </c>
      <c r="AP2147" s="48" t="str" cm="1">
        <f t="array" ref="AP2147">IFERROR(_xlfn.IFS(
AQ2147="MPR ISSUE","TX ISSUE",
AQ2147="BSS Hardware Issue","RAN ISSUE",
AQ2147="Sites strategiques, MLL, Pylone, etc.","ENVTECH",
AQ2147="AKTIVCO DEFAUT GE &amp; POWER Cabinet","POWER ISSUE",
AQ2147="AKTIVCO Coupure ENEO &amp; Baisse de tension","POWER ISSUE",
AQ2147="Coupure ENEO &amp; Baisse de tension","POWER ISSUE",
AQ2147="Defaut GE &amp; POWER Cabinet","POWER ISSUE",
AQ2147="Sharing","POWER ISSUE",
AQ2147="Sites strategiques &amp; DataCenter","POWER ISSUE",
AQ2147="Exclu","Exclu",
AQ2147="SAT","TX ISSUE",
AQ2147="SPARE-ISSUE","SPARE-ISSUE",
AQ2147="Fiber CAmtel","TX ISSUE",
AQ2147="Fiber AOF","TX ISSUE",
AQ2147="Projet OCM (HUAWEI)","TRAVAUX-HUAWEI",
AQ2147="Projet OCM (NOKIA)","TRAVAUX -NOKIA",
AQ2147="ACCESS-ISSUE","ACCESS-ISSUE",
AQ2147="Projet OCM (ZTE, NOKIA, autres projets)","TRAVAUX OCM",
AQ2147="No root CAuse","No root cause",
AQ2147="ODU HS","TX ISSUE",
AQ2147="IP &amp; VLAN","TX ISSUE",
AQ2147="Warehouse HUAWEI","SPARE-ISSUE",
AQ2147="SPARE-HS","SPARE-ISSUE",
AQ2147="Power Telco","RAN ISSUE",AQ2147="no impacts","no impacts"
),"")</f>
        <v>No root cause</v>
      </c>
      <c r="AQ2147" s="126" t="s">
        <v>5344</v>
      </c>
      <c r="AR2147" s="48" t="str" cm="1">
        <f t="array" ref="AR2147">IFERROR(_xlfn.IFS(
AQ2147="MPR ISSUE","ACTIVE",
AQ2147="BSS Hardware Issue","ACTIVE",
AQ2147="Sites strategiques, MLL, Pylone, etc.","PASSIVE",
AQ2147="AKTIVCO DEFAUT GE &amp; POWER Cabinet","PASSIVE",
AQ2147="AKTIVCO Coupure ENEO &amp; Baisse de tension","PASSIVE",
AQ2147="Coupure ENEO &amp; Baisse de tension","PASSIVE",
AQ2147="Defaut GE &amp; POWER Cabinet","PASSIVE",
AQ2147="Sharing","PASSIVE",
AQ2147="Sites strategiques &amp; DataCenter","PASSIVE",
AQ2147="Exclu","Exclu",
AQ2147="SAT","ACTIVE",
AQ2147="SPARE-ISSUE","SPARE-ISSUE",
AQ2147="Fiber CAmtel","ACTIVE",
AQ2147="Fiber AOF","ACTIVE",
AQ2147="Projet OCM (HUAWEI)","PLANNED WORKS",
AQ2147="Projet OCM (NOKIA)","PLANNED WORKS",
AQ2147="ACCESS-ISSUE","ACCESS-ISSUE",
AQ2147="Projet OCM (ZTE, NOKIA, autres projets)","PLANNED WORKS",
AQ2147="No root CAuse","No root cause",
AQ2147="ODU HS","ACTIVE",
AQ2147="IP &amp; VLAN","ACTIVE",
AQ2147="Warehouse HUAWEI","SPARE-ISSUE",
AQ2147="SPARE-HS","SPARE-ISSUE",
AQ2147="Power Telco","ACTIVE", AQ2147="no impacts","no impacts"
),"")</f>
        <v>No root cause</v>
      </c>
      <c r="AS2147" s="92" t="s">
        <v>5537</v>
      </c>
      <c r="AT2147" s="98" t="s">
        <v>5096</v>
      </c>
      <c r="AV2147" s="17" t="s">
        <v>5537</v>
      </c>
      <c r="AW2147" s="7" t="s">
        <v>5537</v>
      </c>
      <c r="AX2147" s="6" t="s">
        <v>5537</v>
      </c>
      <c r="AY2147" s="7"/>
      <c r="AZ2147" s="3" t="s">
        <v>5537</v>
      </c>
      <c r="BA2147" s="18" t="s">
        <v>5537</v>
      </c>
      <c r="BB2147" s="18" t="s">
        <v>5537</v>
      </c>
      <c r="BC2147" s="18" t="s">
        <v>5537</v>
      </c>
      <c r="BD2147" s="18" t="s">
        <v>5537</v>
      </c>
      <c r="BE2147" s="18" t="s">
        <v>5537</v>
      </c>
      <c r="BF2147" s="18" t="s">
        <v>5537</v>
      </c>
      <c r="BG2147" s="18" t="s">
        <v>5537</v>
      </c>
      <c r="BH2147" s="18" t="s">
        <v>5537</v>
      </c>
      <c r="BI2147" s="18" t="s">
        <v>5537</v>
      </c>
      <c r="BJ2147" s="18" t="s">
        <v>5537</v>
      </c>
      <c r="BK2147" s="18" t="s">
        <v>5537</v>
      </c>
      <c r="BL2147" s="9" t="s">
        <v>5537</v>
      </c>
      <c r="BM2147" s="14" t="s">
        <v>5537</v>
      </c>
      <c r="BN2147" s="14" t="s">
        <v>5537</v>
      </c>
      <c r="BO2147" s="14" t="str">
        <f>_xlfn.XLOOKUP(B2147,'[4]cell downs 18042026 17h'!$B:$B,'[4]cell downs 18042026 17h'!$B:$B,"")</f>
        <v/>
      </c>
      <c r="BP2147" s="14" t="str">
        <f>_xlfn.XLOOKUP(B2147,'[5]Cells Huawei 19042026 15h'!$B:$B,'[5]Cells Huawei 19042026 15h'!$B:$B,"")</f>
        <v/>
      </c>
      <c r="BQ2147" s="9" t="str">
        <f>_xlfn.XLOOKUP(B2147,'[6]cells down 19042026 9H40'!$B:$B,'[6]cells down 19042026 9H40'!$B:$B,"")</f>
        <v/>
      </c>
      <c r="BR2147" s="9" t="s">
        <v>5096</v>
      </c>
      <c r="BS2147" s="9" t="s">
        <v>5537</v>
      </c>
      <c r="BT2147" s="108"/>
    </row>
    <row r="2148" spans="1:72" s="9" customFormat="1" x14ac:dyDescent="0.35">
      <c r="A2148" s="1" t="s">
        <v>5007</v>
      </c>
      <c r="B2148" s="8" t="s">
        <v>5008</v>
      </c>
      <c r="C2148" s="3" t="str">
        <f>_xlfn.XLOOKUP(B2148,'[1]daily break down'!$D:$D,'[1]daily break down'!$E:$E,"")</f>
        <v>LITTORAL</v>
      </c>
      <c r="D2148" s="1"/>
      <c r="E2148" s="1"/>
      <c r="F2148" s="3" t="s">
        <v>31</v>
      </c>
      <c r="G2148" s="1" t="s">
        <v>3505</v>
      </c>
      <c r="H2148" s="34" t="str">
        <f>_xlfn.XLOOKUP(B2148,[2]CALCULATION!$B:$B,[2]CALCULATION!$H:$H,"")</f>
        <v>ZTE</v>
      </c>
      <c r="I2148" s="28">
        <v>0</v>
      </c>
      <c r="J2148" s="28">
        <v>0</v>
      </c>
      <c r="K2148" s="28">
        <v>0</v>
      </c>
      <c r="L2148" s="28">
        <v>0</v>
      </c>
      <c r="M2148" s="28">
        <v>0</v>
      </c>
      <c r="N2148" s="28">
        <v>0</v>
      </c>
      <c r="O2148" s="28">
        <v>0</v>
      </c>
      <c r="P2148" s="28">
        <v>0</v>
      </c>
      <c r="Q2148" s="28">
        <v>0</v>
      </c>
      <c r="R2148" s="28">
        <v>0</v>
      </c>
      <c r="S2148" s="93">
        <v>0</v>
      </c>
      <c r="T2148" s="93">
        <f>_xlfn.XLOOKUP(B2148,'[3]Nur des jours'!$B:$B,'[3]Nur des jours'!$U:$U,"")</f>
        <v>0</v>
      </c>
      <c r="U2148" s="93">
        <v>0</v>
      </c>
      <c r="V2148" s="93">
        <v>0</v>
      </c>
      <c r="W2148" s="93">
        <v>0</v>
      </c>
      <c r="X2148" s="93">
        <v>0</v>
      </c>
      <c r="Y2148" s="93">
        <v>0</v>
      </c>
      <c r="Z2148" s="93">
        <v>0</v>
      </c>
      <c r="AA2148" s="93">
        <v>0</v>
      </c>
      <c r="AB2148" s="93">
        <v>0</v>
      </c>
      <c r="AC2148" s="93"/>
      <c r="AD2148" s="93">
        <v>0</v>
      </c>
      <c r="AE2148" s="93">
        <v>0</v>
      </c>
      <c r="AF2148" s="93">
        <v>0</v>
      </c>
      <c r="AG2148" s="93"/>
      <c r="AH2148" s="93">
        <v>0</v>
      </c>
      <c r="AI2148" s="93">
        <v>0</v>
      </c>
      <c r="AJ2148" s="93">
        <v>0</v>
      </c>
      <c r="AK2148" s="93">
        <v>0</v>
      </c>
      <c r="AL2148" s="93">
        <v>0</v>
      </c>
      <c r="AM2148" s="49" t="s">
        <v>5559</v>
      </c>
      <c r="AN2148" s="49"/>
      <c r="AO2148" s="48" t="str" cm="1">
        <f t="array" ref="AO2148">IFERROR(_xlfn.IFS(
AQ2148="MPR ISSUE","PDH",
AQ2148="BSS Hardware Issue","BSS",
AQ2148="Sites strategiques, MLL, Pylone, etc.","ENVTECH",
AQ2148="AKTIVCO DEFAUT GE &amp; POWER Cabinet","AKTIVCO",
AQ2148="AKTIVCO Coupure ENEO &amp; Baisse de tension","AKTIVCO GRID ONLY",
AQ2148="Coupure ENEO &amp; Baisse de tension","IHS GRID ONLY",
AQ2148="Defaut GE &amp; POWER Cabinet","IHS",
AQ2148="Sharing","Partners",
AQ2148="Sites strategiques &amp; DataCenter","SST &amp; DC",
AQ2148="Exclu","Exclu",
AQ2148="SAT","SAT",
AQ2148="SPARE-ISSUE","SPARE-ISSUE",
AQ2148="Fiber CAmtel","TRANS_FO_CAMTEL",
AQ2148="Fiber AOF","Fiber AOF",
AQ2148="Projet OCM (HUAWEI)","TRAVAUX-HUAWEI",
AQ2148="Projet OCM (NOKIA)","TRAVAUX-NOKIA",
AQ2148="ACCESS-ISSUE","ACCESS-ISSUE",
AQ2148="Projet OCM (ZTE, NOKIA, autres projets)","TRAVAUX OCM",
AQ2148="No root CAuse","No root cause",
AQ2148="ODU HS","PDH",
AQ2148="IP &amp; VLAN","PDH",
AQ2148="Warehouse HUAWEI","SPARE-ISSUE",
AQ2148="SPARE-HS","SPARE-ISSUE",
AQ2148="Power Telco","BSS",AQ2148="no impacts","no impacts"
),"")</f>
        <v>No root cause</v>
      </c>
      <c r="AP2148" s="48" t="str" cm="1">
        <f t="array" ref="AP2148">IFERROR(_xlfn.IFS(
AQ2148="MPR ISSUE","TX ISSUE",
AQ2148="BSS Hardware Issue","RAN ISSUE",
AQ2148="Sites strategiques, MLL, Pylone, etc.","ENVTECH",
AQ2148="AKTIVCO DEFAUT GE &amp; POWER Cabinet","POWER ISSUE",
AQ2148="AKTIVCO Coupure ENEO &amp; Baisse de tension","POWER ISSUE",
AQ2148="Coupure ENEO &amp; Baisse de tension","POWER ISSUE",
AQ2148="Defaut GE &amp; POWER Cabinet","POWER ISSUE",
AQ2148="Sharing","POWER ISSUE",
AQ2148="Sites strategiques &amp; DataCenter","POWER ISSUE",
AQ2148="Exclu","Exclu",
AQ2148="SAT","TX ISSUE",
AQ2148="SPARE-ISSUE","SPARE-ISSUE",
AQ2148="Fiber CAmtel","TX ISSUE",
AQ2148="Fiber AOF","TX ISSUE",
AQ2148="Projet OCM (HUAWEI)","TRAVAUX-HUAWEI",
AQ2148="Projet OCM (NOKIA)","TRAVAUX -NOKIA",
AQ2148="ACCESS-ISSUE","ACCESS-ISSUE",
AQ2148="Projet OCM (ZTE, NOKIA, autres projets)","TRAVAUX OCM",
AQ2148="No root CAuse","No root cause",
AQ2148="ODU HS","TX ISSUE",
AQ2148="IP &amp; VLAN","TX ISSUE",
AQ2148="Warehouse HUAWEI","SPARE-ISSUE",
AQ2148="SPARE-HS","SPARE-ISSUE",
AQ2148="Power Telco","RAN ISSUE",AQ2148="no impacts","no impacts"
),"")</f>
        <v>No root cause</v>
      </c>
      <c r="AQ2148" s="67" t="s">
        <v>5344</v>
      </c>
      <c r="AR2148" s="48" t="str" cm="1">
        <f t="array" ref="AR2148">IFERROR(_xlfn.IFS(
AQ2148="MPR ISSUE","ACTIVE",
AQ2148="BSS Hardware Issue","ACTIVE",
AQ2148="Sites strategiques, MLL, Pylone, etc.","PASSIVE",
AQ2148="AKTIVCO DEFAUT GE &amp; POWER Cabinet","PASSIVE",
AQ2148="AKTIVCO Coupure ENEO &amp; Baisse de tension","PASSIVE",
AQ2148="Coupure ENEO &amp; Baisse de tension","PASSIVE",
AQ2148="Defaut GE &amp; POWER Cabinet","PASSIVE",
AQ2148="Sharing","PASSIVE",
AQ2148="Sites strategiques &amp; DataCenter","PASSIVE",
AQ2148="Exclu","Exclu",
AQ2148="SAT","ACTIVE",
AQ2148="SPARE-ISSUE","SPARE-ISSUE",
AQ2148="Fiber CAmtel","ACTIVE",
AQ2148="Fiber AOF","ACTIVE",
AQ2148="Projet OCM (HUAWEI)","PLANNED WORKS",
AQ2148="Projet OCM (NOKIA)","PLANNED WORKS",
AQ2148="ACCESS-ISSUE","ACCESS-ISSUE",
AQ2148="Projet OCM (ZTE, NOKIA, autres projets)","PLANNED WORKS",
AQ2148="No root CAuse","No root cause",
AQ2148="ODU HS","ACTIVE",
AQ2148="IP &amp; VLAN","ACTIVE",
AQ2148="Warehouse HUAWEI","SPARE-ISSUE",
AQ2148="SPARE-HS","SPARE-ISSUE",
AQ2148="Power Telco","ACTIVE", AQ2148="no impacts","no impacts"
),"")</f>
        <v>No root cause</v>
      </c>
      <c r="AS2148" s="92" t="s">
        <v>5537</v>
      </c>
      <c r="AT2148" s="98" t="s">
        <v>5008</v>
      </c>
      <c r="AV2148" s="17" t="s">
        <v>5537</v>
      </c>
      <c r="AW2148" s="7" t="s">
        <v>5537</v>
      </c>
      <c r="AX2148" s="6" t="s">
        <v>5537</v>
      </c>
      <c r="AY2148" s="7"/>
      <c r="AZ2148" s="3" t="s">
        <v>5537</v>
      </c>
      <c r="BA2148" s="18" t="s">
        <v>5537</v>
      </c>
      <c r="BB2148" s="18" t="s">
        <v>5537</v>
      </c>
      <c r="BC2148" s="18" t="s">
        <v>5537</v>
      </c>
      <c r="BD2148" s="18" t="s">
        <v>5537</v>
      </c>
      <c r="BE2148" s="18" t="s">
        <v>5537</v>
      </c>
      <c r="BF2148" s="18" t="s">
        <v>5537</v>
      </c>
      <c r="BG2148" s="18" t="s">
        <v>5537</v>
      </c>
      <c r="BH2148" s="18" t="s">
        <v>5537</v>
      </c>
      <c r="BI2148" s="18" t="s">
        <v>5537</v>
      </c>
      <c r="BJ2148" s="18" t="s">
        <v>5537</v>
      </c>
      <c r="BK2148" s="18" t="s">
        <v>5537</v>
      </c>
      <c r="BL2148" s="9" t="s">
        <v>5537</v>
      </c>
      <c r="BM2148" s="14" t="s">
        <v>5537</v>
      </c>
      <c r="BN2148" s="14" t="s">
        <v>5537</v>
      </c>
      <c r="BO2148" s="14" t="str">
        <f>_xlfn.XLOOKUP(B2148,'[4]cell downs 18042026 17h'!$B:$B,'[4]cell downs 18042026 17h'!$B:$B,"")</f>
        <v/>
      </c>
      <c r="BP2148" s="14" t="str">
        <f>_xlfn.XLOOKUP(B2148,'[5]Cells Huawei 19042026 15h'!$B:$B,'[5]Cells Huawei 19042026 15h'!$B:$B,"")</f>
        <v/>
      </c>
      <c r="BQ2148" s="9" t="str">
        <f>_xlfn.XLOOKUP(B2148,'[6]cells down 19042026 9H40'!$B:$B,'[6]cells down 19042026 9H40'!$B:$B,"")</f>
        <v/>
      </c>
      <c r="BR2148" s="9" t="s">
        <v>5537</v>
      </c>
      <c r="BS2148" s="9" t="s">
        <v>5537</v>
      </c>
      <c r="BT2148" s="108"/>
    </row>
    <row r="2149" spans="1:72" s="9" customFormat="1" x14ac:dyDescent="0.35">
      <c r="A2149" s="1" t="s">
        <v>5009</v>
      </c>
      <c r="B2149" s="8" t="s">
        <v>5010</v>
      </c>
      <c r="C2149" s="3" t="str">
        <f>_xlfn.XLOOKUP(B2149,'[1]daily break down'!$D:$D,'[1]daily break down'!$E:$E,"")</f>
        <v>CENTRE</v>
      </c>
      <c r="D2149" s="1" t="s">
        <v>21</v>
      </c>
      <c r="E2149" s="1" t="s">
        <v>122</v>
      </c>
      <c r="F2149" s="3" t="s">
        <v>69</v>
      </c>
      <c r="G2149" s="1" t="s">
        <v>5011</v>
      </c>
      <c r="H2149" s="34" t="str">
        <f>_xlfn.XLOOKUP(B2149,[2]CALCULATION!$B:$B,[2]CALCULATION!$H:$H,"")</f>
        <v>ZTE</v>
      </c>
      <c r="I2149" s="28">
        <v>0</v>
      </c>
      <c r="J2149" s="28">
        <v>0</v>
      </c>
      <c r="K2149" s="28">
        <v>0</v>
      </c>
      <c r="L2149" s="28">
        <v>0</v>
      </c>
      <c r="M2149" s="28">
        <v>0</v>
      </c>
      <c r="N2149" s="28">
        <v>0</v>
      </c>
      <c r="O2149" s="28">
        <v>0</v>
      </c>
      <c r="P2149" s="28">
        <v>0</v>
      </c>
      <c r="Q2149" s="28">
        <v>0</v>
      </c>
      <c r="R2149" s="28">
        <v>0</v>
      </c>
      <c r="S2149" s="93">
        <v>0</v>
      </c>
      <c r="T2149" s="93">
        <f>_xlfn.XLOOKUP(B2149,'[3]Nur des jours'!$B:$B,'[3]Nur des jours'!$U:$U,"")</f>
        <v>0</v>
      </c>
      <c r="U2149" s="93">
        <v>0</v>
      </c>
      <c r="V2149" s="93">
        <v>0</v>
      </c>
      <c r="W2149" s="93">
        <v>0</v>
      </c>
      <c r="X2149" s="93">
        <v>0</v>
      </c>
      <c r="Y2149" s="93">
        <v>0</v>
      </c>
      <c r="Z2149" s="93">
        <v>0</v>
      </c>
      <c r="AA2149" s="93">
        <v>0</v>
      </c>
      <c r="AB2149" s="93">
        <v>0</v>
      </c>
      <c r="AC2149" s="93"/>
      <c r="AD2149" s="93">
        <v>0</v>
      </c>
      <c r="AE2149" s="93">
        <v>0</v>
      </c>
      <c r="AF2149" s="93">
        <v>0</v>
      </c>
      <c r="AG2149" s="93"/>
      <c r="AH2149" s="93">
        <v>0</v>
      </c>
      <c r="AI2149" s="93">
        <v>0</v>
      </c>
      <c r="AJ2149" s="93">
        <v>0</v>
      </c>
      <c r="AK2149" s="93">
        <v>0</v>
      </c>
      <c r="AL2149" s="93">
        <v>0</v>
      </c>
      <c r="AM2149" s="49" t="s">
        <v>5559</v>
      </c>
      <c r="AN2149" s="49"/>
      <c r="AO2149" s="48" t="str" cm="1">
        <f t="array" ref="AO2149">IFERROR(_xlfn.IFS(
AQ2149="MPR ISSUE","PDH",
AQ2149="BSS Hardware Issue","BSS",
AQ2149="Sites strategiques, MLL, Pylone, etc.","ENVTECH",
AQ2149="AKTIVCO DEFAUT GE &amp; POWER Cabinet","AKTIVCO",
AQ2149="AKTIVCO Coupure ENEO &amp; Baisse de tension","AKTIVCO GRID ONLY",
AQ2149="Coupure ENEO &amp; Baisse de tension","IHS GRID ONLY",
AQ2149="Defaut GE &amp; POWER Cabinet","IHS",
AQ2149="Sharing","Partners",
AQ2149="Sites strategiques &amp; DataCenter","SST &amp; DC",
AQ2149="Exclu","Exclu",
AQ2149="SAT","SAT",
AQ2149="SPARE-ISSUE","SPARE-ISSUE",
AQ2149="Fiber CAmtel","TRANS_FO_CAMTEL",
AQ2149="Fiber AOF","Fiber AOF",
AQ2149="Projet OCM (HUAWEI)","TRAVAUX-HUAWEI",
AQ2149="Projet OCM (NOKIA)","TRAVAUX-NOKIA",
AQ2149="ACCESS-ISSUE","ACCESS-ISSUE",
AQ2149="Projet OCM (ZTE, NOKIA, autres projets)","TRAVAUX OCM",
AQ2149="No root CAuse","No root cause",
AQ2149="ODU HS","PDH",
AQ2149="IP &amp; VLAN","PDH",
AQ2149="Warehouse HUAWEI","SPARE-ISSUE",
AQ2149="SPARE-HS","SPARE-ISSUE",
AQ2149="Power Telco","BSS",AQ2149="no impacts","no impacts"
),"")</f>
        <v>No root cause</v>
      </c>
      <c r="AP2149" s="48" t="str" cm="1">
        <f t="array" ref="AP2149">IFERROR(_xlfn.IFS(
AQ2149="MPR ISSUE","TX ISSUE",
AQ2149="BSS Hardware Issue","RAN ISSUE",
AQ2149="Sites strategiques, MLL, Pylone, etc.","ENVTECH",
AQ2149="AKTIVCO DEFAUT GE &amp; POWER Cabinet","POWER ISSUE",
AQ2149="AKTIVCO Coupure ENEO &amp; Baisse de tension","POWER ISSUE",
AQ2149="Coupure ENEO &amp; Baisse de tension","POWER ISSUE",
AQ2149="Defaut GE &amp; POWER Cabinet","POWER ISSUE",
AQ2149="Sharing","POWER ISSUE",
AQ2149="Sites strategiques &amp; DataCenter","POWER ISSUE",
AQ2149="Exclu","Exclu",
AQ2149="SAT","TX ISSUE",
AQ2149="SPARE-ISSUE","SPARE-ISSUE",
AQ2149="Fiber CAmtel","TX ISSUE",
AQ2149="Fiber AOF","TX ISSUE",
AQ2149="Projet OCM (HUAWEI)","TRAVAUX-HUAWEI",
AQ2149="Projet OCM (NOKIA)","TRAVAUX -NOKIA",
AQ2149="ACCESS-ISSUE","ACCESS-ISSUE",
AQ2149="Projet OCM (ZTE, NOKIA, autres projets)","TRAVAUX OCM",
AQ2149="No root CAuse","No root cause",
AQ2149="ODU HS","TX ISSUE",
AQ2149="IP &amp; VLAN","TX ISSUE",
AQ2149="Warehouse HUAWEI","SPARE-ISSUE",
AQ2149="SPARE-HS","SPARE-ISSUE",
AQ2149="Power Telco","RAN ISSUE",AQ2149="no impacts","no impacts"
),"")</f>
        <v>No root cause</v>
      </c>
      <c r="AQ2149" s="67" t="s">
        <v>5344</v>
      </c>
      <c r="AR2149" s="48" t="str" cm="1">
        <f t="array" ref="AR2149">IFERROR(_xlfn.IFS(
AQ2149="MPR ISSUE","ACTIVE",
AQ2149="BSS Hardware Issue","ACTIVE",
AQ2149="Sites strategiques, MLL, Pylone, etc.","PASSIVE",
AQ2149="AKTIVCO DEFAUT GE &amp; POWER Cabinet","PASSIVE",
AQ2149="AKTIVCO Coupure ENEO &amp; Baisse de tension","PASSIVE",
AQ2149="Coupure ENEO &amp; Baisse de tension","PASSIVE",
AQ2149="Defaut GE &amp; POWER Cabinet","PASSIVE",
AQ2149="Sharing","PASSIVE",
AQ2149="Sites strategiques &amp; DataCenter","PASSIVE",
AQ2149="Exclu","Exclu",
AQ2149="SAT","ACTIVE",
AQ2149="SPARE-ISSUE","SPARE-ISSUE",
AQ2149="Fiber CAmtel","ACTIVE",
AQ2149="Fiber AOF","ACTIVE",
AQ2149="Projet OCM (HUAWEI)","PLANNED WORKS",
AQ2149="Projet OCM (NOKIA)","PLANNED WORKS",
AQ2149="ACCESS-ISSUE","ACCESS-ISSUE",
AQ2149="Projet OCM (ZTE, NOKIA, autres projets)","PLANNED WORKS",
AQ2149="No root CAuse","No root cause",
AQ2149="ODU HS","ACTIVE",
AQ2149="IP &amp; VLAN","ACTIVE",
AQ2149="Warehouse HUAWEI","SPARE-ISSUE",
AQ2149="SPARE-HS","SPARE-ISSUE",
AQ2149="Power Telco","ACTIVE", AQ2149="no impacts","no impacts"
),"")</f>
        <v>No root cause</v>
      </c>
      <c r="AS2149" s="92" t="s">
        <v>5537</v>
      </c>
      <c r="AT2149" s="98" t="s">
        <v>5010</v>
      </c>
      <c r="AV2149" s="17" t="s">
        <v>5537</v>
      </c>
      <c r="AW2149" s="7" t="s">
        <v>5537</v>
      </c>
      <c r="AX2149" s="6" t="s">
        <v>5537</v>
      </c>
      <c r="AY2149" s="7"/>
      <c r="AZ2149" s="3" t="s">
        <v>5537</v>
      </c>
      <c r="BA2149" s="18" t="s">
        <v>5537</v>
      </c>
      <c r="BB2149" s="18" t="s">
        <v>5537</v>
      </c>
      <c r="BC2149" s="18" t="s">
        <v>5537</v>
      </c>
      <c r="BD2149" s="18" t="s">
        <v>5537</v>
      </c>
      <c r="BE2149" s="18" t="s">
        <v>5537</v>
      </c>
      <c r="BF2149" s="18" t="s">
        <v>5537</v>
      </c>
      <c r="BG2149" s="18" t="s">
        <v>5537</v>
      </c>
      <c r="BH2149" s="18" t="s">
        <v>5537</v>
      </c>
      <c r="BI2149" s="18" t="s">
        <v>5537</v>
      </c>
      <c r="BJ2149" s="18" t="s">
        <v>5537</v>
      </c>
      <c r="BK2149" s="18" t="s">
        <v>5537</v>
      </c>
      <c r="BL2149" s="9" t="s">
        <v>5537</v>
      </c>
      <c r="BM2149" s="14" t="s">
        <v>5537</v>
      </c>
      <c r="BN2149" s="14" t="s">
        <v>5537</v>
      </c>
      <c r="BO2149" s="14" t="str">
        <f>_xlfn.XLOOKUP(B2149,'[4]cell downs 18042026 17h'!$B:$B,'[4]cell downs 18042026 17h'!$B:$B,"")</f>
        <v/>
      </c>
      <c r="BP2149" s="14" t="str">
        <f>_xlfn.XLOOKUP(B2149,'[5]Cells Huawei 19042026 15h'!$B:$B,'[5]Cells Huawei 19042026 15h'!$B:$B,"")</f>
        <v/>
      </c>
      <c r="BQ2149" s="9" t="str">
        <f>_xlfn.XLOOKUP(B2149,'[6]cells down 19042026 9H40'!$B:$B,'[6]cells down 19042026 9H40'!$B:$B,"")</f>
        <v/>
      </c>
      <c r="BR2149" s="9" t="s">
        <v>5537</v>
      </c>
      <c r="BS2149" s="9" t="s">
        <v>318</v>
      </c>
      <c r="BT2149" s="108"/>
    </row>
    <row r="2150" spans="1:72" s="9" customFormat="1" x14ac:dyDescent="0.35">
      <c r="A2150" s="1" t="s">
        <v>5104</v>
      </c>
      <c r="B2150" s="8" t="s">
        <v>5105</v>
      </c>
      <c r="C2150" s="3" t="str">
        <f>_xlfn.XLOOKUP(B2150,'[1]daily break down'!$D:$D,'[1]daily break down'!$E:$E,"")</f>
        <v>LITTORAL</v>
      </c>
      <c r="D2150" s="1" t="s">
        <v>11</v>
      </c>
      <c r="E2150" s="1" t="s">
        <v>594</v>
      </c>
      <c r="F2150" s="3" t="s">
        <v>31</v>
      </c>
      <c r="G2150" s="1" t="s">
        <v>5104</v>
      </c>
      <c r="H2150" s="34" t="str">
        <f>_xlfn.XLOOKUP(B2150,[2]CALCULATION!$B:$B,[2]CALCULATION!$H:$H,"")</f>
        <v>ZTE</v>
      </c>
      <c r="I2150" s="28">
        <v>0</v>
      </c>
      <c r="J2150" s="28">
        <v>0</v>
      </c>
      <c r="K2150" s="28">
        <v>0</v>
      </c>
      <c r="L2150" s="28">
        <v>0</v>
      </c>
      <c r="M2150" s="28">
        <v>0</v>
      </c>
      <c r="N2150" s="28">
        <v>0</v>
      </c>
      <c r="O2150" s="28">
        <v>0</v>
      </c>
      <c r="P2150" s="28">
        <v>0</v>
      </c>
      <c r="Q2150" s="28">
        <v>0</v>
      </c>
      <c r="R2150" s="28">
        <v>0</v>
      </c>
      <c r="S2150" s="93">
        <v>0</v>
      </c>
      <c r="T2150" s="93">
        <f>_xlfn.XLOOKUP(B2150,'[3]Nur des jours'!$B:$B,'[3]Nur des jours'!$U:$U,"")</f>
        <v>0</v>
      </c>
      <c r="U2150" s="93">
        <v>0</v>
      </c>
      <c r="V2150" s="93">
        <v>0</v>
      </c>
      <c r="W2150" s="93">
        <v>0</v>
      </c>
      <c r="X2150" s="93">
        <v>0</v>
      </c>
      <c r="Y2150" s="93">
        <v>0</v>
      </c>
      <c r="Z2150" s="93">
        <v>0</v>
      </c>
      <c r="AA2150" s="93">
        <v>0</v>
      </c>
      <c r="AB2150" s="93">
        <v>0</v>
      </c>
      <c r="AC2150" s="93"/>
      <c r="AD2150" s="93">
        <v>0</v>
      </c>
      <c r="AE2150" s="93">
        <v>0</v>
      </c>
      <c r="AF2150" s="93">
        <v>0</v>
      </c>
      <c r="AG2150" s="93"/>
      <c r="AH2150" s="93">
        <v>0</v>
      </c>
      <c r="AI2150" s="93">
        <v>0</v>
      </c>
      <c r="AJ2150" s="93">
        <v>0</v>
      </c>
      <c r="AK2150" s="93">
        <v>0</v>
      </c>
      <c r="AL2150" s="93">
        <v>0</v>
      </c>
      <c r="AM2150" s="49" t="s">
        <v>5559</v>
      </c>
      <c r="AN2150" s="49"/>
      <c r="AO2150" s="48" t="str" cm="1">
        <f t="array" ref="AO2150">IFERROR(_xlfn.IFS(
AQ2150="MPR ISSUE","PDH",
AQ2150="BSS Hardware Issue","BSS",
AQ2150="Sites strategiques, MLL, Pylone, etc.","ENVTECH",
AQ2150="AKTIVCO DEFAUT GE &amp; POWER Cabinet","AKTIVCO",
AQ2150="AKTIVCO Coupure ENEO &amp; Baisse de tension","AKTIVCO GRID ONLY",
AQ2150="Coupure ENEO &amp; Baisse de tension","IHS GRID ONLY",
AQ2150="Defaut GE &amp; POWER Cabinet","IHS",
AQ2150="Sharing","Partners",
AQ2150="Sites strategiques &amp; DataCenter","SST &amp; DC",
AQ2150="Exclu","Exclu",
AQ2150="SAT","SAT",
AQ2150="SPARE-ISSUE","SPARE-ISSUE",
AQ2150="Fiber CAmtel","TRANS_FO_CAMTEL",
AQ2150="Fiber AOF","Fiber AOF",
AQ2150="Projet OCM (HUAWEI)","TRAVAUX-HUAWEI",
AQ2150="Projet OCM (NOKIA)","TRAVAUX-NOKIA",
AQ2150="ACCESS-ISSUE","ACCESS-ISSUE",
AQ2150="Projet OCM (ZTE, NOKIA, autres projets)","TRAVAUX OCM",
AQ2150="No root CAuse","No root cause",
AQ2150="ODU HS","PDH",
AQ2150="IP &amp; VLAN","PDH",
AQ2150="Warehouse HUAWEI","SPARE-ISSUE",
AQ2150="SPARE-HS","SPARE-ISSUE",
AQ2150="Power Telco","BSS",AQ2150="no impacts","no impacts"
),"")</f>
        <v>No root cause</v>
      </c>
      <c r="AP2150" s="48" t="str" cm="1">
        <f t="array" ref="AP2150">IFERROR(_xlfn.IFS(
AQ2150="MPR ISSUE","TX ISSUE",
AQ2150="BSS Hardware Issue","RAN ISSUE",
AQ2150="Sites strategiques, MLL, Pylone, etc.","ENVTECH",
AQ2150="AKTIVCO DEFAUT GE &amp; POWER Cabinet","POWER ISSUE",
AQ2150="AKTIVCO Coupure ENEO &amp; Baisse de tension","POWER ISSUE",
AQ2150="Coupure ENEO &amp; Baisse de tension","POWER ISSUE",
AQ2150="Defaut GE &amp; POWER Cabinet","POWER ISSUE",
AQ2150="Sharing","POWER ISSUE",
AQ2150="Sites strategiques &amp; DataCenter","POWER ISSUE",
AQ2150="Exclu","Exclu",
AQ2150="SAT","TX ISSUE",
AQ2150="SPARE-ISSUE","SPARE-ISSUE",
AQ2150="Fiber CAmtel","TX ISSUE",
AQ2150="Fiber AOF","TX ISSUE",
AQ2150="Projet OCM (HUAWEI)","TRAVAUX-HUAWEI",
AQ2150="Projet OCM (NOKIA)","TRAVAUX -NOKIA",
AQ2150="ACCESS-ISSUE","ACCESS-ISSUE",
AQ2150="Projet OCM (ZTE, NOKIA, autres projets)","TRAVAUX OCM",
AQ2150="No root CAuse","No root cause",
AQ2150="ODU HS","TX ISSUE",
AQ2150="IP &amp; VLAN","TX ISSUE",
AQ2150="Warehouse HUAWEI","SPARE-ISSUE",
AQ2150="SPARE-HS","SPARE-ISSUE",
AQ2150="Power Telco","RAN ISSUE",AQ2150="no impacts","no impacts"
),"")</f>
        <v>No root cause</v>
      </c>
      <c r="AQ2150" s="126" t="s">
        <v>5344</v>
      </c>
      <c r="AR2150" s="48" t="str" cm="1">
        <f t="array" ref="AR2150">IFERROR(_xlfn.IFS(
AQ2150="MPR ISSUE","ACTIVE",
AQ2150="BSS Hardware Issue","ACTIVE",
AQ2150="Sites strategiques, MLL, Pylone, etc.","PASSIVE",
AQ2150="AKTIVCO DEFAUT GE &amp; POWER Cabinet","PASSIVE",
AQ2150="AKTIVCO Coupure ENEO &amp; Baisse de tension","PASSIVE",
AQ2150="Coupure ENEO &amp; Baisse de tension","PASSIVE",
AQ2150="Defaut GE &amp; POWER Cabinet","PASSIVE",
AQ2150="Sharing","PASSIVE",
AQ2150="Sites strategiques &amp; DataCenter","PASSIVE",
AQ2150="Exclu","Exclu",
AQ2150="SAT","ACTIVE",
AQ2150="SPARE-ISSUE","SPARE-ISSUE",
AQ2150="Fiber CAmtel","ACTIVE",
AQ2150="Fiber AOF","ACTIVE",
AQ2150="Projet OCM (HUAWEI)","PLANNED WORKS",
AQ2150="Projet OCM (NOKIA)","PLANNED WORKS",
AQ2150="ACCESS-ISSUE","ACCESS-ISSUE",
AQ2150="Projet OCM (ZTE, NOKIA, autres projets)","PLANNED WORKS",
AQ2150="No root CAuse","No root cause",
AQ2150="ODU HS","ACTIVE",
AQ2150="IP &amp; VLAN","ACTIVE",
AQ2150="Warehouse HUAWEI","SPARE-ISSUE",
AQ2150="SPARE-HS","SPARE-ISSUE",
AQ2150="Power Telco","ACTIVE", AQ2150="no impacts","no impacts"
),"")</f>
        <v>No root cause</v>
      </c>
      <c r="AS2150" s="92" t="s">
        <v>5537</v>
      </c>
      <c r="AT2150" s="98" t="s">
        <v>5105</v>
      </c>
      <c r="AV2150" s="17" t="s">
        <v>5537</v>
      </c>
      <c r="AW2150" s="7" t="s">
        <v>5537</v>
      </c>
      <c r="AX2150" s="6" t="s">
        <v>5537</v>
      </c>
      <c r="AY2150" s="7"/>
      <c r="AZ2150" s="3" t="s">
        <v>5537</v>
      </c>
      <c r="BA2150" s="18" t="s">
        <v>5537</v>
      </c>
      <c r="BB2150" s="18" t="s">
        <v>5537</v>
      </c>
      <c r="BC2150" s="18" t="s">
        <v>5537</v>
      </c>
      <c r="BD2150" s="18" t="s">
        <v>5537</v>
      </c>
      <c r="BE2150" s="18" t="s">
        <v>5537</v>
      </c>
      <c r="BF2150" s="18" t="s">
        <v>5537</v>
      </c>
      <c r="BG2150" s="18" t="s">
        <v>5537</v>
      </c>
      <c r="BH2150" s="18" t="s">
        <v>5537</v>
      </c>
      <c r="BI2150" s="18" t="s">
        <v>5537</v>
      </c>
      <c r="BJ2150" s="18" t="s">
        <v>5537</v>
      </c>
      <c r="BK2150" s="18" t="s">
        <v>5537</v>
      </c>
      <c r="BL2150" s="9" t="s">
        <v>5537</v>
      </c>
      <c r="BM2150" s="14" t="s">
        <v>5537</v>
      </c>
      <c r="BN2150" s="14" t="s">
        <v>5537</v>
      </c>
      <c r="BO2150" s="14" t="str">
        <f>_xlfn.XLOOKUP(B2150,'[4]cell downs 18042026 17h'!$B:$B,'[4]cell downs 18042026 17h'!$B:$B,"")</f>
        <v/>
      </c>
      <c r="BP2150" s="14" t="str">
        <f>_xlfn.XLOOKUP(B2150,'[5]Cells Huawei 19042026 15h'!$B:$B,'[5]Cells Huawei 19042026 15h'!$B:$B,"")</f>
        <v/>
      </c>
      <c r="BQ2150" s="9" t="str">
        <f>_xlfn.XLOOKUP(B2150,'[6]cells down 19042026 9H40'!$B:$B,'[6]cells down 19042026 9H40'!$B:$B,"")</f>
        <v/>
      </c>
      <c r="BR2150" s="9" t="s">
        <v>5105</v>
      </c>
      <c r="BS2150" s="9" t="s">
        <v>594</v>
      </c>
      <c r="BT2150" s="108"/>
    </row>
    <row r="2151" spans="1:72" s="9" customFormat="1" x14ac:dyDescent="0.35">
      <c r="A2151" s="1" t="s">
        <v>5066</v>
      </c>
      <c r="B2151" s="8" t="s">
        <v>5106</v>
      </c>
      <c r="C2151" s="3" t="str">
        <f>_xlfn.XLOOKUP(B2151,'[1]daily break down'!$D:$D,'[1]daily break down'!$E:$E,"")</f>
        <v>LITTORAL</v>
      </c>
      <c r="D2151" s="1" t="s">
        <v>11</v>
      </c>
      <c r="E2151" s="1" t="s">
        <v>83</v>
      </c>
      <c r="F2151" s="3" t="s">
        <v>31</v>
      </c>
      <c r="G2151" s="1" t="s">
        <v>5066</v>
      </c>
      <c r="H2151" s="34" t="str">
        <f>_xlfn.XLOOKUP(B2151,[2]CALCULATION!$B:$B,[2]CALCULATION!$H:$H,"")</f>
        <v>ZTE</v>
      </c>
      <c r="I2151" s="28">
        <v>0</v>
      </c>
      <c r="J2151" s="28">
        <v>0</v>
      </c>
      <c r="K2151" s="28">
        <v>0</v>
      </c>
      <c r="L2151" s="28">
        <v>0</v>
      </c>
      <c r="M2151" s="28">
        <v>0</v>
      </c>
      <c r="N2151" s="28">
        <v>0</v>
      </c>
      <c r="O2151" s="28">
        <v>0</v>
      </c>
      <c r="P2151" s="28">
        <v>0</v>
      </c>
      <c r="Q2151" s="28">
        <v>0</v>
      </c>
      <c r="R2151" s="28">
        <v>0</v>
      </c>
      <c r="S2151" s="93">
        <v>0</v>
      </c>
      <c r="T2151" s="93">
        <f>_xlfn.XLOOKUP(B2151,'[3]Nur des jours'!$B:$B,'[3]Nur des jours'!$U:$U,"")</f>
        <v>0</v>
      </c>
      <c r="U2151" s="93">
        <v>0</v>
      </c>
      <c r="V2151" s="93">
        <v>0</v>
      </c>
      <c r="W2151" s="93">
        <v>0</v>
      </c>
      <c r="X2151" s="93">
        <v>0</v>
      </c>
      <c r="Y2151" s="93">
        <v>0</v>
      </c>
      <c r="Z2151" s="93">
        <v>0</v>
      </c>
      <c r="AA2151" s="93">
        <v>0</v>
      </c>
      <c r="AB2151" s="93">
        <v>0</v>
      </c>
      <c r="AC2151" s="93"/>
      <c r="AD2151" s="93">
        <v>0</v>
      </c>
      <c r="AE2151" s="93">
        <v>0</v>
      </c>
      <c r="AF2151" s="93">
        <v>0</v>
      </c>
      <c r="AG2151" s="93"/>
      <c r="AH2151" s="93">
        <v>0</v>
      </c>
      <c r="AI2151" s="93">
        <v>0</v>
      </c>
      <c r="AJ2151" s="93">
        <v>0</v>
      </c>
      <c r="AK2151" s="93">
        <v>0</v>
      </c>
      <c r="AL2151" s="93">
        <v>0</v>
      </c>
      <c r="AM2151" s="49" t="s">
        <v>5559</v>
      </c>
      <c r="AN2151" s="49"/>
      <c r="AO2151" s="48" t="str" cm="1">
        <f t="array" ref="AO2151">IFERROR(_xlfn.IFS(
AQ2151="MPR ISSUE","PDH",
AQ2151="BSS Hardware Issue","BSS",
AQ2151="Sites strategiques, MLL, Pylone, etc.","ENVTECH",
AQ2151="AKTIVCO DEFAUT GE &amp; POWER Cabinet","AKTIVCO",
AQ2151="AKTIVCO Coupure ENEO &amp; Baisse de tension","AKTIVCO GRID ONLY",
AQ2151="Coupure ENEO &amp; Baisse de tension","IHS GRID ONLY",
AQ2151="Defaut GE &amp; POWER Cabinet","IHS",
AQ2151="Sharing","Partners",
AQ2151="Sites strategiques &amp; DataCenter","SST &amp; DC",
AQ2151="Exclu","Exclu",
AQ2151="SAT","SAT",
AQ2151="SPARE-ISSUE","SPARE-ISSUE",
AQ2151="Fiber CAmtel","TRANS_FO_CAMTEL",
AQ2151="Fiber AOF","Fiber AOF",
AQ2151="Projet OCM (HUAWEI)","TRAVAUX-HUAWEI",
AQ2151="Projet OCM (NOKIA)","TRAVAUX-NOKIA",
AQ2151="ACCESS-ISSUE","ACCESS-ISSUE",
AQ2151="Projet OCM (ZTE, NOKIA, autres projets)","TRAVAUX OCM",
AQ2151="No root CAuse","No root cause",
AQ2151="ODU HS","PDH",
AQ2151="IP &amp; VLAN","PDH",
AQ2151="Warehouse HUAWEI","SPARE-ISSUE",
AQ2151="SPARE-HS","SPARE-ISSUE",
AQ2151="Power Telco","BSS",AQ2151="no impacts","no impacts"
),"")</f>
        <v>No root cause</v>
      </c>
      <c r="AP2151" s="48" t="str" cm="1">
        <f t="array" ref="AP2151">IFERROR(_xlfn.IFS(
AQ2151="MPR ISSUE","TX ISSUE",
AQ2151="BSS Hardware Issue","RAN ISSUE",
AQ2151="Sites strategiques, MLL, Pylone, etc.","ENVTECH",
AQ2151="AKTIVCO DEFAUT GE &amp; POWER Cabinet","POWER ISSUE",
AQ2151="AKTIVCO Coupure ENEO &amp; Baisse de tension","POWER ISSUE",
AQ2151="Coupure ENEO &amp; Baisse de tension","POWER ISSUE",
AQ2151="Defaut GE &amp; POWER Cabinet","POWER ISSUE",
AQ2151="Sharing","POWER ISSUE",
AQ2151="Sites strategiques &amp; DataCenter","POWER ISSUE",
AQ2151="Exclu","Exclu",
AQ2151="SAT","TX ISSUE",
AQ2151="SPARE-ISSUE","SPARE-ISSUE",
AQ2151="Fiber CAmtel","TX ISSUE",
AQ2151="Fiber AOF","TX ISSUE",
AQ2151="Projet OCM (HUAWEI)","TRAVAUX-HUAWEI",
AQ2151="Projet OCM (NOKIA)","TRAVAUX -NOKIA",
AQ2151="ACCESS-ISSUE","ACCESS-ISSUE",
AQ2151="Projet OCM (ZTE, NOKIA, autres projets)","TRAVAUX OCM",
AQ2151="No root CAuse","No root cause",
AQ2151="ODU HS","TX ISSUE",
AQ2151="IP &amp; VLAN","TX ISSUE",
AQ2151="Warehouse HUAWEI","SPARE-ISSUE",
AQ2151="SPARE-HS","SPARE-ISSUE",
AQ2151="Power Telco","RAN ISSUE",AQ2151="no impacts","no impacts"
),"")</f>
        <v>No root cause</v>
      </c>
      <c r="AQ2151" s="126" t="s">
        <v>5344</v>
      </c>
      <c r="AR2151" s="48" t="str" cm="1">
        <f t="array" ref="AR2151">IFERROR(_xlfn.IFS(
AQ2151="MPR ISSUE","ACTIVE",
AQ2151="BSS Hardware Issue","ACTIVE",
AQ2151="Sites strategiques, MLL, Pylone, etc.","PASSIVE",
AQ2151="AKTIVCO DEFAUT GE &amp; POWER Cabinet","PASSIVE",
AQ2151="AKTIVCO Coupure ENEO &amp; Baisse de tension","PASSIVE",
AQ2151="Coupure ENEO &amp; Baisse de tension","PASSIVE",
AQ2151="Defaut GE &amp; POWER Cabinet","PASSIVE",
AQ2151="Sharing","PASSIVE",
AQ2151="Sites strategiques &amp; DataCenter","PASSIVE",
AQ2151="Exclu","Exclu",
AQ2151="SAT","ACTIVE",
AQ2151="SPARE-ISSUE","SPARE-ISSUE",
AQ2151="Fiber CAmtel","ACTIVE",
AQ2151="Fiber AOF","ACTIVE",
AQ2151="Projet OCM (HUAWEI)","PLANNED WORKS",
AQ2151="Projet OCM (NOKIA)","PLANNED WORKS",
AQ2151="ACCESS-ISSUE","ACCESS-ISSUE",
AQ2151="Projet OCM (ZTE, NOKIA, autres projets)","PLANNED WORKS",
AQ2151="No root CAuse","No root cause",
AQ2151="ODU HS","ACTIVE",
AQ2151="IP &amp; VLAN","ACTIVE",
AQ2151="Warehouse HUAWEI","SPARE-ISSUE",
AQ2151="SPARE-HS","SPARE-ISSUE",
AQ2151="Power Telco","ACTIVE", AQ2151="no impacts","no impacts"
),"")</f>
        <v>No root cause</v>
      </c>
      <c r="AS2151" s="92" t="s">
        <v>5537</v>
      </c>
      <c r="AT2151" s="98" t="s">
        <v>5106</v>
      </c>
      <c r="AV2151" s="17" t="s">
        <v>5537</v>
      </c>
      <c r="AW2151" s="7" t="s">
        <v>5537</v>
      </c>
      <c r="AX2151" s="6" t="s">
        <v>5537</v>
      </c>
      <c r="AY2151" s="7"/>
      <c r="AZ2151" s="3" t="s">
        <v>5537</v>
      </c>
      <c r="BA2151" s="18" t="s">
        <v>5537</v>
      </c>
      <c r="BB2151" s="18" t="s">
        <v>5537</v>
      </c>
      <c r="BC2151" s="18" t="s">
        <v>5537</v>
      </c>
      <c r="BD2151" s="18" t="s">
        <v>5537</v>
      </c>
      <c r="BE2151" s="18" t="s">
        <v>5537</v>
      </c>
      <c r="BF2151" s="18" t="s">
        <v>5537</v>
      </c>
      <c r="BG2151" s="18" t="s">
        <v>5537</v>
      </c>
      <c r="BH2151" s="18" t="s">
        <v>5537</v>
      </c>
      <c r="BI2151" s="18" t="s">
        <v>5537</v>
      </c>
      <c r="BJ2151" s="18" t="s">
        <v>5537</v>
      </c>
      <c r="BK2151" s="18" t="s">
        <v>5537</v>
      </c>
      <c r="BL2151" s="9" t="s">
        <v>5537</v>
      </c>
      <c r="BM2151" s="14" t="s">
        <v>5537</v>
      </c>
      <c r="BN2151" s="14" t="s">
        <v>5537</v>
      </c>
      <c r="BO2151" s="14" t="str">
        <f>_xlfn.XLOOKUP(B2151,'[4]cell downs 18042026 17h'!$B:$B,'[4]cell downs 18042026 17h'!$B:$B,"")</f>
        <v/>
      </c>
      <c r="BP2151" s="14" t="str">
        <f>_xlfn.XLOOKUP(B2151,'[5]Cells Huawei 19042026 15h'!$B:$B,'[5]Cells Huawei 19042026 15h'!$B:$B,"")</f>
        <v/>
      </c>
      <c r="BQ2151" s="9" t="str">
        <f>_xlfn.XLOOKUP(B2151,'[6]cells down 19042026 9H40'!$B:$B,'[6]cells down 19042026 9H40'!$B:$B,"")</f>
        <v/>
      </c>
      <c r="BR2151" s="9" t="s">
        <v>5106</v>
      </c>
      <c r="BS2151" s="9" t="s">
        <v>12</v>
      </c>
      <c r="BT2151" s="108"/>
    </row>
    <row r="2152" spans="1:72" s="9" customFormat="1" x14ac:dyDescent="0.35">
      <c r="A2152" s="1" t="s">
        <v>5028</v>
      </c>
      <c r="B2152" s="8" t="s">
        <v>5029</v>
      </c>
      <c r="C2152" s="3" t="str">
        <f>_xlfn.XLOOKUP(B2152,'[1]daily break down'!$D:$D,'[1]daily break down'!$E:$E,"")</f>
        <v>CENTRE</v>
      </c>
      <c r="D2152" s="1" t="s">
        <v>21</v>
      </c>
      <c r="E2152" s="1" t="s">
        <v>122</v>
      </c>
      <c r="F2152" s="3" t="s">
        <v>37</v>
      </c>
      <c r="G2152" s="1" t="s">
        <v>5028</v>
      </c>
      <c r="H2152" s="34" t="str">
        <f>_xlfn.XLOOKUP(B2152,[2]CALCULATION!$B:$B,[2]CALCULATION!$H:$H,"")</f>
        <v>ZTE</v>
      </c>
      <c r="I2152" s="28">
        <v>0</v>
      </c>
      <c r="J2152" s="28">
        <v>0</v>
      </c>
      <c r="K2152" s="28">
        <v>0</v>
      </c>
      <c r="L2152" s="28">
        <v>0</v>
      </c>
      <c r="M2152" s="28">
        <v>0</v>
      </c>
      <c r="N2152" s="28">
        <v>0</v>
      </c>
      <c r="O2152" s="28">
        <v>0</v>
      </c>
      <c r="P2152" s="28">
        <v>0</v>
      </c>
      <c r="Q2152" s="28">
        <v>0</v>
      </c>
      <c r="R2152" s="28">
        <v>0</v>
      </c>
      <c r="S2152" s="93">
        <v>0</v>
      </c>
      <c r="T2152" s="93">
        <f>_xlfn.XLOOKUP(B2152,'[3]Nur des jours'!$B:$B,'[3]Nur des jours'!$U:$U,"")</f>
        <v>0</v>
      </c>
      <c r="U2152" s="93">
        <v>0</v>
      </c>
      <c r="V2152" s="93">
        <v>0</v>
      </c>
      <c r="W2152" s="93">
        <v>0</v>
      </c>
      <c r="X2152" s="93">
        <v>0</v>
      </c>
      <c r="Y2152" s="93">
        <v>0</v>
      </c>
      <c r="Z2152" s="93">
        <v>0</v>
      </c>
      <c r="AA2152" s="93">
        <v>0</v>
      </c>
      <c r="AB2152" s="93">
        <v>0</v>
      </c>
      <c r="AC2152" s="93"/>
      <c r="AD2152" s="93">
        <v>0</v>
      </c>
      <c r="AE2152" s="93">
        <v>0</v>
      </c>
      <c r="AF2152" s="93">
        <v>0</v>
      </c>
      <c r="AG2152" s="93"/>
      <c r="AH2152" s="93">
        <v>0</v>
      </c>
      <c r="AI2152" s="93">
        <v>0</v>
      </c>
      <c r="AJ2152" s="93">
        <v>0</v>
      </c>
      <c r="AK2152" s="93">
        <v>0</v>
      </c>
      <c r="AL2152" s="93">
        <v>0</v>
      </c>
      <c r="AM2152" s="49" t="s">
        <v>5559</v>
      </c>
      <c r="AN2152" s="49"/>
      <c r="AO2152" s="48" t="str" cm="1">
        <f t="array" ref="AO2152">IFERROR(_xlfn.IFS(
AQ2152="MPR ISSUE","PDH",
AQ2152="BSS Hardware Issue","BSS",
AQ2152="Sites strategiques, MLL, Pylone, etc.","ENVTECH",
AQ2152="AKTIVCO DEFAUT GE &amp; POWER Cabinet","AKTIVCO",
AQ2152="AKTIVCO Coupure ENEO &amp; Baisse de tension","AKTIVCO GRID ONLY",
AQ2152="Coupure ENEO &amp; Baisse de tension","IHS GRID ONLY",
AQ2152="Defaut GE &amp; POWER Cabinet","IHS",
AQ2152="Sharing","Partners",
AQ2152="Sites strategiques &amp; DataCenter","SST &amp; DC",
AQ2152="Exclu","Exclu",
AQ2152="SAT","SAT",
AQ2152="SPARE-ISSUE","SPARE-ISSUE",
AQ2152="Fiber CAmtel","TRANS_FO_CAMTEL",
AQ2152="Fiber AOF","Fiber AOF",
AQ2152="Projet OCM (HUAWEI)","TRAVAUX-HUAWEI",
AQ2152="Projet OCM (NOKIA)","TRAVAUX-NOKIA",
AQ2152="ACCESS-ISSUE","ACCESS-ISSUE",
AQ2152="Projet OCM (ZTE, NOKIA, autres projets)","TRAVAUX OCM",
AQ2152="No root CAuse","No root cause",
AQ2152="ODU HS","PDH",
AQ2152="IP &amp; VLAN","PDH",
AQ2152="Warehouse HUAWEI","SPARE-ISSUE",
AQ2152="SPARE-HS","SPARE-ISSUE",
AQ2152="Power Telco","BSS",AQ2152="no impacts","no impacts"
),"")</f>
        <v>No root cause</v>
      </c>
      <c r="AP2152" s="48" t="str" cm="1">
        <f t="array" ref="AP2152">IFERROR(_xlfn.IFS(
AQ2152="MPR ISSUE","TX ISSUE",
AQ2152="BSS Hardware Issue","RAN ISSUE",
AQ2152="Sites strategiques, MLL, Pylone, etc.","ENVTECH",
AQ2152="AKTIVCO DEFAUT GE &amp; POWER Cabinet","POWER ISSUE",
AQ2152="AKTIVCO Coupure ENEO &amp; Baisse de tension","POWER ISSUE",
AQ2152="Coupure ENEO &amp; Baisse de tension","POWER ISSUE",
AQ2152="Defaut GE &amp; POWER Cabinet","POWER ISSUE",
AQ2152="Sharing","POWER ISSUE",
AQ2152="Sites strategiques &amp; DataCenter","POWER ISSUE",
AQ2152="Exclu","Exclu",
AQ2152="SAT","TX ISSUE",
AQ2152="SPARE-ISSUE","SPARE-ISSUE",
AQ2152="Fiber CAmtel","TX ISSUE",
AQ2152="Fiber AOF","TX ISSUE",
AQ2152="Projet OCM (HUAWEI)","TRAVAUX-HUAWEI",
AQ2152="Projet OCM (NOKIA)","TRAVAUX -NOKIA",
AQ2152="ACCESS-ISSUE","ACCESS-ISSUE",
AQ2152="Projet OCM (ZTE, NOKIA, autres projets)","TRAVAUX OCM",
AQ2152="No root CAuse","No root cause",
AQ2152="ODU HS","TX ISSUE",
AQ2152="IP &amp; VLAN","TX ISSUE",
AQ2152="Warehouse HUAWEI","SPARE-ISSUE",
AQ2152="SPARE-HS","SPARE-ISSUE",
AQ2152="Power Telco","RAN ISSUE",AQ2152="no impacts","no impacts"
),"")</f>
        <v>No root cause</v>
      </c>
      <c r="AQ2152" s="67" t="s">
        <v>5344</v>
      </c>
      <c r="AR2152" s="48" t="str" cm="1">
        <f t="array" ref="AR2152">IFERROR(_xlfn.IFS(
AQ2152="MPR ISSUE","ACTIVE",
AQ2152="BSS Hardware Issue","ACTIVE",
AQ2152="Sites strategiques, MLL, Pylone, etc.","PASSIVE",
AQ2152="AKTIVCO DEFAUT GE &amp; POWER Cabinet","PASSIVE",
AQ2152="AKTIVCO Coupure ENEO &amp; Baisse de tension","PASSIVE",
AQ2152="Coupure ENEO &amp; Baisse de tension","PASSIVE",
AQ2152="Defaut GE &amp; POWER Cabinet","PASSIVE",
AQ2152="Sharing","PASSIVE",
AQ2152="Sites strategiques &amp; DataCenter","PASSIVE",
AQ2152="Exclu","Exclu",
AQ2152="SAT","ACTIVE",
AQ2152="SPARE-ISSUE","SPARE-ISSUE",
AQ2152="Fiber CAmtel","ACTIVE",
AQ2152="Fiber AOF","ACTIVE",
AQ2152="Projet OCM (HUAWEI)","PLANNED WORKS",
AQ2152="Projet OCM (NOKIA)","PLANNED WORKS",
AQ2152="ACCESS-ISSUE","ACCESS-ISSUE",
AQ2152="Projet OCM (ZTE, NOKIA, autres projets)","PLANNED WORKS",
AQ2152="No root CAuse","No root cause",
AQ2152="ODU HS","ACTIVE",
AQ2152="IP &amp; VLAN","ACTIVE",
AQ2152="Warehouse HUAWEI","SPARE-ISSUE",
AQ2152="SPARE-HS","SPARE-ISSUE",
AQ2152="Power Telco","ACTIVE", AQ2152="no impacts","no impacts"
),"")</f>
        <v>No root cause</v>
      </c>
      <c r="AS2152" s="92" t="s">
        <v>5695</v>
      </c>
      <c r="AT2152" s="98" t="s">
        <v>5029</v>
      </c>
      <c r="AV2152" s="17" t="s">
        <v>5537</v>
      </c>
      <c r="AW2152" s="7" t="s">
        <v>5537</v>
      </c>
      <c r="AX2152" s="6" t="s">
        <v>5537</v>
      </c>
      <c r="AY2152" s="7"/>
      <c r="AZ2152" s="3" t="s">
        <v>5537</v>
      </c>
      <c r="BA2152" s="18" t="s">
        <v>5537</v>
      </c>
      <c r="BB2152" s="18" t="s">
        <v>5537</v>
      </c>
      <c r="BC2152" s="18" t="s">
        <v>5537</v>
      </c>
      <c r="BD2152" s="18" t="s">
        <v>5537</v>
      </c>
      <c r="BE2152" s="18" t="s">
        <v>5537</v>
      </c>
      <c r="BF2152" s="18" t="s">
        <v>5537</v>
      </c>
      <c r="BG2152" s="18" t="s">
        <v>5537</v>
      </c>
      <c r="BH2152" s="18" t="s">
        <v>5537</v>
      </c>
      <c r="BI2152" s="18" t="s">
        <v>5537</v>
      </c>
      <c r="BJ2152" s="18" t="s">
        <v>5537</v>
      </c>
      <c r="BK2152" s="18" t="s">
        <v>5695</v>
      </c>
      <c r="BL2152" s="9" t="s">
        <v>5537</v>
      </c>
      <c r="BM2152" s="14" t="s">
        <v>5537</v>
      </c>
      <c r="BN2152" s="14" t="s">
        <v>5537</v>
      </c>
      <c r="BO2152" s="14" t="str">
        <f>_xlfn.XLOOKUP(B2152,'[4]cell downs 18042026 17h'!$B:$B,'[4]cell downs 18042026 17h'!$B:$B,"")</f>
        <v/>
      </c>
      <c r="BP2152" s="14" t="str">
        <f>_xlfn.XLOOKUP(B2152,'[5]Cells Huawei 19042026 15h'!$B:$B,'[5]Cells Huawei 19042026 15h'!$B:$B,"")</f>
        <v/>
      </c>
      <c r="BQ2152" s="9" t="str">
        <f>_xlfn.XLOOKUP(B2152,'[6]cells down 19042026 9H40'!$B:$B,'[6]cells down 19042026 9H40'!$B:$B,"")</f>
        <v/>
      </c>
      <c r="BR2152" s="9" t="s">
        <v>5537</v>
      </c>
      <c r="BS2152" s="9" t="s">
        <v>318</v>
      </c>
      <c r="BT2152" s="108"/>
    </row>
    <row r="2153" spans="1:72" s="9" customFormat="1" x14ac:dyDescent="0.35">
      <c r="A2153" s="1" t="s">
        <v>5041</v>
      </c>
      <c r="B2153" s="8" t="s">
        <v>5042</v>
      </c>
      <c r="C2153" s="3" t="str">
        <f>_xlfn.XLOOKUP(B2153,'[1]daily break down'!$D:$D,'[1]daily break down'!$E:$E,"")</f>
        <v>Yaounde</v>
      </c>
      <c r="D2153" s="1" t="s">
        <v>11</v>
      </c>
      <c r="E2153" s="1" t="s">
        <v>594</v>
      </c>
      <c r="F2153" s="3" t="s">
        <v>37</v>
      </c>
      <c r="G2153" s="1" t="s">
        <v>38</v>
      </c>
      <c r="H2153" s="34" t="str">
        <f>_xlfn.XLOOKUP(B2153,[2]CALCULATION!$B:$B,[2]CALCULATION!$H:$H,"")</f>
        <v>ZTE</v>
      </c>
      <c r="I2153" s="28">
        <v>0</v>
      </c>
      <c r="J2153" s="28">
        <v>0</v>
      </c>
      <c r="K2153" s="28">
        <v>0</v>
      </c>
      <c r="L2153" s="28">
        <v>0</v>
      </c>
      <c r="M2153" s="28">
        <v>0</v>
      </c>
      <c r="N2153" s="28">
        <v>0</v>
      </c>
      <c r="O2153" s="28">
        <v>0</v>
      </c>
      <c r="P2153" s="28">
        <v>0</v>
      </c>
      <c r="Q2153" s="28">
        <v>0</v>
      </c>
      <c r="R2153" s="28">
        <v>0</v>
      </c>
      <c r="S2153" s="93">
        <v>0</v>
      </c>
      <c r="T2153" s="93">
        <f>_xlfn.XLOOKUP(B2153,'[3]Nur des jours'!$B:$B,'[3]Nur des jours'!$U:$U,"")</f>
        <v>0</v>
      </c>
      <c r="U2153" s="93">
        <v>0</v>
      </c>
      <c r="V2153" s="93">
        <v>0</v>
      </c>
      <c r="W2153" s="93">
        <v>0</v>
      </c>
      <c r="X2153" s="93">
        <v>0</v>
      </c>
      <c r="Y2153" s="93">
        <v>0</v>
      </c>
      <c r="Z2153" s="93">
        <v>0</v>
      </c>
      <c r="AA2153" s="93">
        <v>0</v>
      </c>
      <c r="AB2153" s="93">
        <v>0</v>
      </c>
      <c r="AC2153" s="93"/>
      <c r="AD2153" s="93">
        <v>0</v>
      </c>
      <c r="AE2153" s="93">
        <v>0</v>
      </c>
      <c r="AF2153" s="93">
        <v>0</v>
      </c>
      <c r="AG2153" s="93"/>
      <c r="AH2153" s="93">
        <v>0</v>
      </c>
      <c r="AI2153" s="93">
        <v>0</v>
      </c>
      <c r="AJ2153" s="93">
        <v>0</v>
      </c>
      <c r="AK2153" s="93">
        <v>0</v>
      </c>
      <c r="AL2153" s="93">
        <v>0</v>
      </c>
      <c r="AM2153" s="49" t="s">
        <v>5559</v>
      </c>
      <c r="AN2153" s="49"/>
      <c r="AO2153" s="48" t="str" cm="1">
        <f t="array" ref="AO2153">IFERROR(_xlfn.IFS(
AQ2153="MPR ISSUE","PDH",
AQ2153="BSS Hardware Issue","BSS",
AQ2153="Sites strategiques, MLL, Pylone, etc.","ENVTECH",
AQ2153="AKTIVCO DEFAUT GE &amp; POWER Cabinet","AKTIVCO",
AQ2153="AKTIVCO Coupure ENEO &amp; Baisse de tension","AKTIVCO GRID ONLY",
AQ2153="Coupure ENEO &amp; Baisse de tension","IHS GRID ONLY",
AQ2153="Defaut GE &amp; POWER Cabinet","IHS",
AQ2153="Sharing","Partners",
AQ2153="Sites strategiques &amp; DataCenter","SST &amp; DC",
AQ2153="Exclu","Exclu",
AQ2153="SAT","SAT",
AQ2153="SPARE-ISSUE","SPARE-ISSUE",
AQ2153="Fiber CAmtel","TRANS_FO_CAMTEL",
AQ2153="Fiber AOF","Fiber AOF",
AQ2153="Projet OCM (HUAWEI)","TRAVAUX-HUAWEI",
AQ2153="Projet OCM (NOKIA)","TRAVAUX-NOKIA",
AQ2153="ACCESS-ISSUE","ACCESS-ISSUE",
AQ2153="Projet OCM (ZTE, NOKIA, autres projets)","TRAVAUX OCM",
AQ2153="No root CAuse","No root cause",
AQ2153="ODU HS","PDH",
AQ2153="IP &amp; VLAN","PDH",
AQ2153="Warehouse HUAWEI","SPARE-ISSUE",
AQ2153="SPARE-HS","SPARE-ISSUE",
AQ2153="Power Telco","BSS",AQ2153="no impacts","no impacts"
),"")</f>
        <v>No root cause</v>
      </c>
      <c r="AP2153" s="48" t="str" cm="1">
        <f t="array" ref="AP2153">IFERROR(_xlfn.IFS(
AQ2153="MPR ISSUE","TX ISSUE",
AQ2153="BSS Hardware Issue","RAN ISSUE",
AQ2153="Sites strategiques, MLL, Pylone, etc.","ENVTECH",
AQ2153="AKTIVCO DEFAUT GE &amp; POWER Cabinet","POWER ISSUE",
AQ2153="AKTIVCO Coupure ENEO &amp; Baisse de tension","POWER ISSUE",
AQ2153="Coupure ENEO &amp; Baisse de tension","POWER ISSUE",
AQ2153="Defaut GE &amp; POWER Cabinet","POWER ISSUE",
AQ2153="Sharing","POWER ISSUE",
AQ2153="Sites strategiques &amp; DataCenter","POWER ISSUE",
AQ2153="Exclu","Exclu",
AQ2153="SAT","TX ISSUE",
AQ2153="SPARE-ISSUE","SPARE-ISSUE",
AQ2153="Fiber CAmtel","TX ISSUE",
AQ2153="Fiber AOF","TX ISSUE",
AQ2153="Projet OCM (HUAWEI)","TRAVAUX-HUAWEI",
AQ2153="Projet OCM (NOKIA)","TRAVAUX -NOKIA",
AQ2153="ACCESS-ISSUE","ACCESS-ISSUE",
AQ2153="Projet OCM (ZTE, NOKIA, autres projets)","TRAVAUX OCM",
AQ2153="No root CAuse","No root cause",
AQ2153="ODU HS","TX ISSUE",
AQ2153="IP &amp; VLAN","TX ISSUE",
AQ2153="Warehouse HUAWEI","SPARE-ISSUE",
AQ2153="SPARE-HS","SPARE-ISSUE",
AQ2153="Power Telco","RAN ISSUE",AQ2153="no impacts","no impacts"
),"")</f>
        <v>No root cause</v>
      </c>
      <c r="AQ2153" s="126" t="s">
        <v>5344</v>
      </c>
      <c r="AR2153" s="48" t="str" cm="1">
        <f t="array" ref="AR2153">IFERROR(_xlfn.IFS(
AQ2153="MPR ISSUE","ACTIVE",
AQ2153="BSS Hardware Issue","ACTIVE",
AQ2153="Sites strategiques, MLL, Pylone, etc.","PASSIVE",
AQ2153="AKTIVCO DEFAUT GE &amp; POWER Cabinet","PASSIVE",
AQ2153="AKTIVCO Coupure ENEO &amp; Baisse de tension","PASSIVE",
AQ2153="Coupure ENEO &amp; Baisse de tension","PASSIVE",
AQ2153="Defaut GE &amp; POWER Cabinet","PASSIVE",
AQ2153="Sharing","PASSIVE",
AQ2153="Sites strategiques &amp; DataCenter","PASSIVE",
AQ2153="Exclu","Exclu",
AQ2153="SAT","ACTIVE",
AQ2153="SPARE-ISSUE","SPARE-ISSUE",
AQ2153="Fiber CAmtel","ACTIVE",
AQ2153="Fiber AOF","ACTIVE",
AQ2153="Projet OCM (HUAWEI)","PLANNED WORKS",
AQ2153="Projet OCM (NOKIA)","PLANNED WORKS",
AQ2153="ACCESS-ISSUE","ACCESS-ISSUE",
AQ2153="Projet OCM (ZTE, NOKIA, autres projets)","PLANNED WORKS",
AQ2153="No root CAuse","No root cause",
AQ2153="ODU HS","ACTIVE",
AQ2153="IP &amp; VLAN","ACTIVE",
AQ2153="Warehouse HUAWEI","SPARE-ISSUE",
AQ2153="SPARE-HS","SPARE-ISSUE",
AQ2153="Power Telco","ACTIVE", AQ2153="no impacts","no impacts"
),"")</f>
        <v>No root cause</v>
      </c>
      <c r="AS2153" s="92" t="s">
        <v>5537</v>
      </c>
      <c r="AT2153" s="98" t="s">
        <v>5042</v>
      </c>
      <c r="AV2153" s="17" t="s">
        <v>5537</v>
      </c>
      <c r="AW2153" s="7" t="s">
        <v>5537</v>
      </c>
      <c r="AX2153" s="6" t="s">
        <v>5537</v>
      </c>
      <c r="AY2153" s="7"/>
      <c r="AZ2153" s="3" t="s">
        <v>5537</v>
      </c>
      <c r="BA2153" s="18" t="s">
        <v>5537</v>
      </c>
      <c r="BB2153" s="18" t="s">
        <v>5537</v>
      </c>
      <c r="BC2153" s="18" t="s">
        <v>5537</v>
      </c>
      <c r="BD2153" s="18" t="s">
        <v>5537</v>
      </c>
      <c r="BE2153" s="18" t="s">
        <v>5537</v>
      </c>
      <c r="BF2153" s="18" t="s">
        <v>5537</v>
      </c>
      <c r="BG2153" s="18" t="s">
        <v>5537</v>
      </c>
      <c r="BH2153" s="18" t="s">
        <v>5537</v>
      </c>
      <c r="BI2153" s="18" t="s">
        <v>5537</v>
      </c>
      <c r="BJ2153" s="18" t="s">
        <v>5537</v>
      </c>
      <c r="BK2153" s="18" t="s">
        <v>5537</v>
      </c>
      <c r="BL2153" s="9" t="s">
        <v>5537</v>
      </c>
      <c r="BM2153" s="14" t="s">
        <v>5537</v>
      </c>
      <c r="BN2153" s="14" t="s">
        <v>5537</v>
      </c>
      <c r="BO2153" s="14" t="str">
        <f>_xlfn.XLOOKUP(B2153,'[4]cell downs 18042026 17h'!$B:$B,'[4]cell downs 18042026 17h'!$B:$B,"")</f>
        <v/>
      </c>
      <c r="BP2153" s="14" t="str">
        <f>_xlfn.XLOOKUP(B2153,'[5]Cells Huawei 19042026 15h'!$B:$B,'[5]Cells Huawei 19042026 15h'!$B:$B,"")</f>
        <v/>
      </c>
      <c r="BQ2153" s="9" t="str">
        <f>_xlfn.XLOOKUP(B2153,'[6]cells down 19042026 9H40'!$B:$B,'[6]cells down 19042026 9H40'!$B:$B,"")</f>
        <v/>
      </c>
      <c r="BR2153" s="9" t="s">
        <v>5042</v>
      </c>
      <c r="BS2153" s="9" t="s">
        <v>5537</v>
      </c>
      <c r="BT2153" s="108"/>
    </row>
    <row r="2154" spans="1:72" s="9" customFormat="1" x14ac:dyDescent="0.35">
      <c r="A2154" s="1" t="s">
        <v>3781</v>
      </c>
      <c r="B2154" s="8" t="s">
        <v>5052</v>
      </c>
      <c r="C2154" s="3" t="str">
        <f>_xlfn.XLOOKUP(B2154,'[1]daily break down'!$D:$D,'[1]daily break down'!$E:$E,"")</f>
        <v>LITTORAL</v>
      </c>
      <c r="D2154" s="1" t="s">
        <v>11</v>
      </c>
      <c r="E2154" s="1" t="s">
        <v>12</v>
      </c>
      <c r="F2154" s="3" t="s">
        <v>31</v>
      </c>
      <c r="G2154" s="1" t="s">
        <v>3781</v>
      </c>
      <c r="H2154" s="34" t="str">
        <f>_xlfn.XLOOKUP(B2154,[2]CALCULATION!$B:$B,[2]CALCULATION!$H:$H,"")</f>
        <v>ZTE</v>
      </c>
      <c r="I2154" s="28">
        <v>0</v>
      </c>
      <c r="J2154" s="28">
        <v>0</v>
      </c>
      <c r="K2154" s="28">
        <v>0</v>
      </c>
      <c r="L2154" s="28">
        <v>0</v>
      </c>
      <c r="M2154" s="28">
        <v>0</v>
      </c>
      <c r="N2154" s="28">
        <v>0</v>
      </c>
      <c r="O2154" s="28">
        <v>0</v>
      </c>
      <c r="P2154" s="28">
        <v>0</v>
      </c>
      <c r="Q2154" s="28">
        <v>0</v>
      </c>
      <c r="R2154" s="28">
        <v>0</v>
      </c>
      <c r="S2154" s="93">
        <v>0</v>
      </c>
      <c r="T2154" s="93">
        <f>_xlfn.XLOOKUP(B2154,'[3]Nur des jours'!$B:$B,'[3]Nur des jours'!$U:$U,"")</f>
        <v>0</v>
      </c>
      <c r="U2154" s="93">
        <v>0</v>
      </c>
      <c r="V2154" s="93">
        <v>0</v>
      </c>
      <c r="W2154" s="93">
        <v>0</v>
      </c>
      <c r="X2154" s="93">
        <v>0</v>
      </c>
      <c r="Y2154" s="93">
        <v>0</v>
      </c>
      <c r="Z2154" s="93">
        <v>0</v>
      </c>
      <c r="AA2154" s="93">
        <v>0</v>
      </c>
      <c r="AB2154" s="93">
        <v>0</v>
      </c>
      <c r="AC2154" s="93"/>
      <c r="AD2154" s="93">
        <v>0</v>
      </c>
      <c r="AE2154" s="93">
        <v>0</v>
      </c>
      <c r="AF2154" s="93">
        <v>0</v>
      </c>
      <c r="AG2154" s="93"/>
      <c r="AH2154" s="93">
        <v>0</v>
      </c>
      <c r="AI2154" s="93">
        <v>0</v>
      </c>
      <c r="AJ2154" s="93">
        <v>0</v>
      </c>
      <c r="AK2154" s="93">
        <v>0</v>
      </c>
      <c r="AL2154" s="93">
        <v>0</v>
      </c>
      <c r="AM2154" s="49" t="s">
        <v>5559</v>
      </c>
      <c r="AN2154" s="49"/>
      <c r="AO2154" s="48" t="str" cm="1">
        <f t="array" ref="AO2154">IFERROR(_xlfn.IFS(
AQ2154="MPR ISSUE","PDH",
AQ2154="BSS Hardware Issue","BSS",
AQ2154="Sites strategiques, MLL, Pylone, etc.","ENVTECH",
AQ2154="AKTIVCO DEFAUT GE &amp; POWER Cabinet","AKTIVCO",
AQ2154="AKTIVCO Coupure ENEO &amp; Baisse de tension","AKTIVCO GRID ONLY",
AQ2154="Coupure ENEO &amp; Baisse de tension","IHS GRID ONLY",
AQ2154="Defaut GE &amp; POWER Cabinet","IHS",
AQ2154="Sharing","Partners",
AQ2154="Sites strategiques &amp; DataCenter","SST &amp; DC",
AQ2154="Exclu","Exclu",
AQ2154="SAT","SAT",
AQ2154="SPARE-ISSUE","SPARE-ISSUE",
AQ2154="Fiber CAmtel","TRANS_FO_CAMTEL",
AQ2154="Fiber AOF","Fiber AOF",
AQ2154="Projet OCM (HUAWEI)","TRAVAUX-HUAWEI",
AQ2154="Projet OCM (NOKIA)","TRAVAUX-NOKIA",
AQ2154="ACCESS-ISSUE","ACCESS-ISSUE",
AQ2154="Projet OCM (ZTE, NOKIA, autres projets)","TRAVAUX OCM",
AQ2154="No root CAuse","No root cause",
AQ2154="ODU HS","PDH",
AQ2154="IP &amp; VLAN","PDH",
AQ2154="Warehouse HUAWEI","SPARE-ISSUE",
AQ2154="SPARE-HS","SPARE-ISSUE",
AQ2154="Power Telco","BSS",AQ2154="no impacts","no impacts"
),"")</f>
        <v>No root cause</v>
      </c>
      <c r="AP2154" s="48" t="str" cm="1">
        <f t="array" ref="AP2154">IFERROR(_xlfn.IFS(
AQ2154="MPR ISSUE","TX ISSUE",
AQ2154="BSS Hardware Issue","RAN ISSUE",
AQ2154="Sites strategiques, MLL, Pylone, etc.","ENVTECH",
AQ2154="AKTIVCO DEFAUT GE &amp; POWER Cabinet","POWER ISSUE",
AQ2154="AKTIVCO Coupure ENEO &amp; Baisse de tension","POWER ISSUE",
AQ2154="Coupure ENEO &amp; Baisse de tension","POWER ISSUE",
AQ2154="Defaut GE &amp; POWER Cabinet","POWER ISSUE",
AQ2154="Sharing","POWER ISSUE",
AQ2154="Sites strategiques &amp; DataCenter","POWER ISSUE",
AQ2154="Exclu","Exclu",
AQ2154="SAT","TX ISSUE",
AQ2154="SPARE-ISSUE","SPARE-ISSUE",
AQ2154="Fiber CAmtel","TX ISSUE",
AQ2154="Fiber AOF","TX ISSUE",
AQ2154="Projet OCM (HUAWEI)","TRAVAUX-HUAWEI",
AQ2154="Projet OCM (NOKIA)","TRAVAUX -NOKIA",
AQ2154="ACCESS-ISSUE","ACCESS-ISSUE",
AQ2154="Projet OCM (ZTE, NOKIA, autres projets)","TRAVAUX OCM",
AQ2154="No root CAuse","No root cause",
AQ2154="ODU HS","TX ISSUE",
AQ2154="IP &amp; VLAN","TX ISSUE",
AQ2154="Warehouse HUAWEI","SPARE-ISSUE",
AQ2154="SPARE-HS","SPARE-ISSUE",
AQ2154="Power Telco","RAN ISSUE",AQ2154="no impacts","no impacts"
),"")</f>
        <v>No root cause</v>
      </c>
      <c r="AQ2154" s="126" t="s">
        <v>5344</v>
      </c>
      <c r="AR2154" s="48" t="str" cm="1">
        <f t="array" ref="AR2154">IFERROR(_xlfn.IFS(
AQ2154="MPR ISSUE","ACTIVE",
AQ2154="BSS Hardware Issue","ACTIVE",
AQ2154="Sites strategiques, MLL, Pylone, etc.","PASSIVE",
AQ2154="AKTIVCO DEFAUT GE &amp; POWER Cabinet","PASSIVE",
AQ2154="AKTIVCO Coupure ENEO &amp; Baisse de tension","PASSIVE",
AQ2154="Coupure ENEO &amp; Baisse de tension","PASSIVE",
AQ2154="Defaut GE &amp; POWER Cabinet","PASSIVE",
AQ2154="Sharing","PASSIVE",
AQ2154="Sites strategiques &amp; DataCenter","PASSIVE",
AQ2154="Exclu","Exclu",
AQ2154="SAT","ACTIVE",
AQ2154="SPARE-ISSUE","SPARE-ISSUE",
AQ2154="Fiber CAmtel","ACTIVE",
AQ2154="Fiber AOF","ACTIVE",
AQ2154="Projet OCM (HUAWEI)","PLANNED WORKS",
AQ2154="Projet OCM (NOKIA)","PLANNED WORKS",
AQ2154="ACCESS-ISSUE","ACCESS-ISSUE",
AQ2154="Projet OCM (ZTE, NOKIA, autres projets)","PLANNED WORKS",
AQ2154="No root CAuse","No root cause",
AQ2154="ODU HS","ACTIVE",
AQ2154="IP &amp; VLAN","ACTIVE",
AQ2154="Warehouse HUAWEI","SPARE-ISSUE",
AQ2154="SPARE-HS","SPARE-ISSUE",
AQ2154="Power Telco","ACTIVE", AQ2154="no impacts","no impacts"
),"")</f>
        <v>No root cause</v>
      </c>
      <c r="AS2154" s="92" t="s">
        <v>5537</v>
      </c>
      <c r="AT2154" s="98" t="s">
        <v>5052</v>
      </c>
      <c r="AV2154" s="17" t="s">
        <v>5537</v>
      </c>
      <c r="AW2154" s="7" t="s">
        <v>5537</v>
      </c>
      <c r="AX2154" s="6" t="s">
        <v>5537</v>
      </c>
      <c r="AY2154" s="7"/>
      <c r="AZ2154" s="3" t="s">
        <v>5537</v>
      </c>
      <c r="BA2154" s="18" t="s">
        <v>5537</v>
      </c>
      <c r="BB2154" s="18" t="s">
        <v>5537</v>
      </c>
      <c r="BC2154" s="18" t="s">
        <v>5537</v>
      </c>
      <c r="BD2154" s="18" t="s">
        <v>5537</v>
      </c>
      <c r="BE2154" s="18" t="s">
        <v>5537</v>
      </c>
      <c r="BF2154" s="18" t="s">
        <v>5537</v>
      </c>
      <c r="BG2154" s="18" t="s">
        <v>5537</v>
      </c>
      <c r="BH2154" s="18" t="s">
        <v>5537</v>
      </c>
      <c r="BI2154" s="18" t="s">
        <v>5537</v>
      </c>
      <c r="BJ2154" s="18" t="s">
        <v>5537</v>
      </c>
      <c r="BK2154" s="18" t="s">
        <v>5537</v>
      </c>
      <c r="BL2154" s="9" t="s">
        <v>5537</v>
      </c>
      <c r="BM2154" s="14" t="s">
        <v>5537</v>
      </c>
      <c r="BN2154" s="14" t="s">
        <v>5537</v>
      </c>
      <c r="BO2154" s="14" t="str">
        <f>_xlfn.XLOOKUP(B2154,'[4]cell downs 18042026 17h'!$B:$B,'[4]cell downs 18042026 17h'!$B:$B,"")</f>
        <v/>
      </c>
      <c r="BP2154" s="14" t="str">
        <f>_xlfn.XLOOKUP(B2154,'[5]Cells Huawei 19042026 15h'!$B:$B,'[5]Cells Huawei 19042026 15h'!$B:$B,"")</f>
        <v/>
      </c>
      <c r="BQ2154" s="9" t="str">
        <f>_xlfn.XLOOKUP(B2154,'[6]cells down 19042026 9H40'!$B:$B,'[6]cells down 19042026 9H40'!$B:$B,"")</f>
        <v/>
      </c>
      <c r="BR2154" s="9" t="s">
        <v>5052</v>
      </c>
      <c r="BS2154" s="9" t="s">
        <v>318</v>
      </c>
      <c r="BT2154" s="108"/>
    </row>
    <row r="2155" spans="1:72" s="9" customFormat="1" x14ac:dyDescent="0.35">
      <c r="A2155" s="1" t="s">
        <v>5053</v>
      </c>
      <c r="B2155" s="8" t="s">
        <v>5054</v>
      </c>
      <c r="C2155" s="3" t="str">
        <f>_xlfn.XLOOKUP(B2155,'[1]daily break down'!$D:$D,'[1]daily break down'!$E:$E,"")</f>
        <v>LITTORAL</v>
      </c>
      <c r="D2155" s="1" t="s">
        <v>11</v>
      </c>
      <c r="E2155" s="1" t="s">
        <v>12</v>
      </c>
      <c r="F2155" s="3" t="s">
        <v>31</v>
      </c>
      <c r="G2155" s="1" t="s">
        <v>484</v>
      </c>
      <c r="H2155" s="34" t="str">
        <f>_xlfn.XLOOKUP(B2155,[2]CALCULATION!$B:$B,[2]CALCULATION!$H:$H,"")</f>
        <v>ZTE</v>
      </c>
      <c r="I2155" s="28">
        <v>0</v>
      </c>
      <c r="J2155" s="28">
        <v>0</v>
      </c>
      <c r="K2155" s="28">
        <v>0</v>
      </c>
      <c r="L2155" s="28">
        <v>0</v>
      </c>
      <c r="M2155" s="28">
        <v>0</v>
      </c>
      <c r="N2155" s="28">
        <v>0</v>
      </c>
      <c r="O2155" s="28">
        <v>0</v>
      </c>
      <c r="P2155" s="28">
        <v>0</v>
      </c>
      <c r="Q2155" s="28">
        <v>0</v>
      </c>
      <c r="R2155" s="28">
        <v>0</v>
      </c>
      <c r="S2155" s="93">
        <v>0</v>
      </c>
      <c r="T2155" s="93">
        <f>_xlfn.XLOOKUP(B2155,'[3]Nur des jours'!$B:$B,'[3]Nur des jours'!$U:$U,"")</f>
        <v>0</v>
      </c>
      <c r="U2155" s="93">
        <v>0</v>
      </c>
      <c r="V2155" s="93">
        <v>0</v>
      </c>
      <c r="W2155" s="93">
        <v>0</v>
      </c>
      <c r="X2155" s="93">
        <v>0</v>
      </c>
      <c r="Y2155" s="93">
        <v>0</v>
      </c>
      <c r="Z2155" s="93">
        <v>0</v>
      </c>
      <c r="AA2155" s="93">
        <v>0</v>
      </c>
      <c r="AB2155" s="93">
        <v>0</v>
      </c>
      <c r="AC2155" s="93"/>
      <c r="AD2155" s="93">
        <v>0</v>
      </c>
      <c r="AE2155" s="93">
        <v>0</v>
      </c>
      <c r="AF2155" s="93">
        <v>0</v>
      </c>
      <c r="AG2155" s="93"/>
      <c r="AH2155" s="93">
        <v>0</v>
      </c>
      <c r="AI2155" s="93">
        <v>0</v>
      </c>
      <c r="AJ2155" s="93">
        <v>0</v>
      </c>
      <c r="AK2155" s="93">
        <v>0</v>
      </c>
      <c r="AL2155" s="93">
        <v>0</v>
      </c>
      <c r="AM2155" s="49" t="s">
        <v>5559</v>
      </c>
      <c r="AN2155" s="49"/>
      <c r="AO2155" s="48" t="str" cm="1">
        <f t="array" ref="AO2155">IFERROR(_xlfn.IFS(
AQ2155="MPR ISSUE","PDH",
AQ2155="BSS Hardware Issue","BSS",
AQ2155="Sites strategiques, MLL, Pylone, etc.","ENVTECH",
AQ2155="AKTIVCO DEFAUT GE &amp; POWER Cabinet","AKTIVCO",
AQ2155="AKTIVCO Coupure ENEO &amp; Baisse de tension","AKTIVCO GRID ONLY",
AQ2155="Coupure ENEO &amp; Baisse de tension","IHS GRID ONLY",
AQ2155="Defaut GE &amp; POWER Cabinet","IHS",
AQ2155="Sharing","Partners",
AQ2155="Sites strategiques &amp; DataCenter","SST &amp; DC",
AQ2155="Exclu","Exclu",
AQ2155="SAT","SAT",
AQ2155="SPARE-ISSUE","SPARE-ISSUE",
AQ2155="Fiber CAmtel","TRANS_FO_CAMTEL",
AQ2155="Fiber AOF","Fiber AOF",
AQ2155="Projet OCM (HUAWEI)","TRAVAUX-HUAWEI",
AQ2155="Projet OCM (NOKIA)","TRAVAUX-NOKIA",
AQ2155="ACCESS-ISSUE","ACCESS-ISSUE",
AQ2155="Projet OCM (ZTE, NOKIA, autres projets)","TRAVAUX OCM",
AQ2155="No root CAuse","No root cause",
AQ2155="ODU HS","PDH",
AQ2155="IP &amp; VLAN","PDH",
AQ2155="Warehouse HUAWEI","SPARE-ISSUE",
AQ2155="SPARE-HS","SPARE-ISSUE",
AQ2155="Power Telco","BSS",AQ2155="no impacts","no impacts"
),"")</f>
        <v>No root cause</v>
      </c>
      <c r="AP2155" s="48" t="str" cm="1">
        <f t="array" ref="AP2155">IFERROR(_xlfn.IFS(
AQ2155="MPR ISSUE","TX ISSUE",
AQ2155="BSS Hardware Issue","RAN ISSUE",
AQ2155="Sites strategiques, MLL, Pylone, etc.","ENVTECH",
AQ2155="AKTIVCO DEFAUT GE &amp; POWER Cabinet","POWER ISSUE",
AQ2155="AKTIVCO Coupure ENEO &amp; Baisse de tension","POWER ISSUE",
AQ2155="Coupure ENEO &amp; Baisse de tension","POWER ISSUE",
AQ2155="Defaut GE &amp; POWER Cabinet","POWER ISSUE",
AQ2155="Sharing","POWER ISSUE",
AQ2155="Sites strategiques &amp; DataCenter","POWER ISSUE",
AQ2155="Exclu","Exclu",
AQ2155="SAT","TX ISSUE",
AQ2155="SPARE-ISSUE","SPARE-ISSUE",
AQ2155="Fiber CAmtel","TX ISSUE",
AQ2155="Fiber AOF","TX ISSUE",
AQ2155="Projet OCM (HUAWEI)","TRAVAUX-HUAWEI",
AQ2155="Projet OCM (NOKIA)","TRAVAUX -NOKIA",
AQ2155="ACCESS-ISSUE","ACCESS-ISSUE",
AQ2155="Projet OCM (ZTE, NOKIA, autres projets)","TRAVAUX OCM",
AQ2155="No root CAuse","No root cause",
AQ2155="ODU HS","TX ISSUE",
AQ2155="IP &amp; VLAN","TX ISSUE",
AQ2155="Warehouse HUAWEI","SPARE-ISSUE",
AQ2155="SPARE-HS","SPARE-ISSUE",
AQ2155="Power Telco","RAN ISSUE",AQ2155="no impacts","no impacts"
),"")</f>
        <v>No root cause</v>
      </c>
      <c r="AQ2155" s="126" t="s">
        <v>5344</v>
      </c>
      <c r="AR2155" s="48" t="str" cm="1">
        <f t="array" ref="AR2155">IFERROR(_xlfn.IFS(
AQ2155="MPR ISSUE","ACTIVE",
AQ2155="BSS Hardware Issue","ACTIVE",
AQ2155="Sites strategiques, MLL, Pylone, etc.","PASSIVE",
AQ2155="AKTIVCO DEFAUT GE &amp; POWER Cabinet","PASSIVE",
AQ2155="AKTIVCO Coupure ENEO &amp; Baisse de tension","PASSIVE",
AQ2155="Coupure ENEO &amp; Baisse de tension","PASSIVE",
AQ2155="Defaut GE &amp; POWER Cabinet","PASSIVE",
AQ2155="Sharing","PASSIVE",
AQ2155="Sites strategiques &amp; DataCenter","PASSIVE",
AQ2155="Exclu","Exclu",
AQ2155="SAT","ACTIVE",
AQ2155="SPARE-ISSUE","SPARE-ISSUE",
AQ2155="Fiber CAmtel","ACTIVE",
AQ2155="Fiber AOF","ACTIVE",
AQ2155="Projet OCM (HUAWEI)","PLANNED WORKS",
AQ2155="Projet OCM (NOKIA)","PLANNED WORKS",
AQ2155="ACCESS-ISSUE","ACCESS-ISSUE",
AQ2155="Projet OCM (ZTE, NOKIA, autres projets)","PLANNED WORKS",
AQ2155="No root CAuse","No root cause",
AQ2155="ODU HS","ACTIVE",
AQ2155="IP &amp; VLAN","ACTIVE",
AQ2155="Warehouse HUAWEI","SPARE-ISSUE",
AQ2155="SPARE-HS","SPARE-ISSUE",
AQ2155="Power Telco","ACTIVE", AQ2155="no impacts","no impacts"
),"")</f>
        <v>No root cause</v>
      </c>
      <c r="AS2155" s="92" t="s">
        <v>5537</v>
      </c>
      <c r="AT2155" s="98" t="s">
        <v>5054</v>
      </c>
      <c r="AV2155" s="17" t="s">
        <v>5537</v>
      </c>
      <c r="AW2155" s="7" t="s">
        <v>5537</v>
      </c>
      <c r="AX2155" s="6" t="s">
        <v>5537</v>
      </c>
      <c r="AY2155" s="7"/>
      <c r="AZ2155" s="3" t="s">
        <v>5537</v>
      </c>
      <c r="BA2155" s="18" t="s">
        <v>5537</v>
      </c>
      <c r="BB2155" s="18" t="s">
        <v>5537</v>
      </c>
      <c r="BC2155" s="18" t="s">
        <v>5537</v>
      </c>
      <c r="BD2155" s="18" t="s">
        <v>5537</v>
      </c>
      <c r="BE2155" s="18" t="s">
        <v>5537</v>
      </c>
      <c r="BF2155" s="18" t="s">
        <v>5537</v>
      </c>
      <c r="BG2155" s="18" t="s">
        <v>5537</v>
      </c>
      <c r="BH2155" s="18" t="s">
        <v>5537</v>
      </c>
      <c r="BI2155" s="18" t="s">
        <v>5537</v>
      </c>
      <c r="BJ2155" s="18" t="s">
        <v>5537</v>
      </c>
      <c r="BK2155" s="18" t="s">
        <v>5537</v>
      </c>
      <c r="BL2155" s="9" t="s">
        <v>5537</v>
      </c>
      <c r="BM2155" s="14" t="s">
        <v>5537</v>
      </c>
      <c r="BN2155" s="14" t="s">
        <v>5537</v>
      </c>
      <c r="BO2155" s="14" t="str">
        <f>_xlfn.XLOOKUP(B2155,'[4]cell downs 18042026 17h'!$B:$B,'[4]cell downs 18042026 17h'!$B:$B,"")</f>
        <v/>
      </c>
      <c r="BP2155" s="14" t="str">
        <f>_xlfn.XLOOKUP(B2155,'[5]Cells Huawei 19042026 15h'!$B:$B,'[5]Cells Huawei 19042026 15h'!$B:$B,"")</f>
        <v/>
      </c>
      <c r="BQ2155" s="9" t="str">
        <f>_xlfn.XLOOKUP(B2155,'[6]cells down 19042026 9H40'!$B:$B,'[6]cells down 19042026 9H40'!$B:$B,"")</f>
        <v/>
      </c>
      <c r="BR2155" s="9" t="s">
        <v>5054</v>
      </c>
      <c r="BS2155" s="9" t="s">
        <v>318</v>
      </c>
      <c r="BT2155" s="108"/>
    </row>
    <row r="2156" spans="1:72" s="9" customFormat="1" x14ac:dyDescent="0.35">
      <c r="A2156" s="1" t="s">
        <v>5119</v>
      </c>
      <c r="B2156" s="8" t="s">
        <v>5120</v>
      </c>
      <c r="C2156" s="3" t="str">
        <f>_xlfn.XLOOKUP(B2156,'[1]daily break down'!$D:$D,'[1]daily break down'!$E:$E,"")</f>
        <v>CENTRE</v>
      </c>
      <c r="D2156" s="1" t="s">
        <v>11</v>
      </c>
      <c r="E2156" s="1" t="s">
        <v>12</v>
      </c>
      <c r="F2156" s="3" t="s">
        <v>37</v>
      </c>
      <c r="G2156" s="1" t="s">
        <v>5119</v>
      </c>
      <c r="H2156" s="34" t="str">
        <f>_xlfn.XLOOKUP(B2156,[2]CALCULATION!$B:$B,[2]CALCULATION!$H:$H,"")</f>
        <v>ZTE</v>
      </c>
      <c r="I2156" s="28">
        <v>0</v>
      </c>
      <c r="J2156" s="28">
        <v>0</v>
      </c>
      <c r="K2156" s="28">
        <v>0</v>
      </c>
      <c r="L2156" s="28">
        <v>0</v>
      </c>
      <c r="M2156" s="28">
        <v>0</v>
      </c>
      <c r="N2156" s="28">
        <v>0</v>
      </c>
      <c r="O2156" s="28">
        <v>0</v>
      </c>
      <c r="P2156" s="28">
        <v>0</v>
      </c>
      <c r="Q2156" s="28">
        <v>0</v>
      </c>
      <c r="R2156" s="28">
        <v>0</v>
      </c>
      <c r="S2156" s="93">
        <v>0</v>
      </c>
      <c r="T2156" s="93">
        <f>_xlfn.XLOOKUP(B2156,'[3]Nur des jours'!$B:$B,'[3]Nur des jours'!$U:$U,"")</f>
        <v>0</v>
      </c>
      <c r="U2156" s="93">
        <v>0</v>
      </c>
      <c r="V2156" s="93">
        <v>0</v>
      </c>
      <c r="W2156" s="93">
        <v>0</v>
      </c>
      <c r="X2156" s="93">
        <v>0</v>
      </c>
      <c r="Y2156" s="93">
        <v>0</v>
      </c>
      <c r="Z2156" s="93">
        <v>0</v>
      </c>
      <c r="AA2156" s="93">
        <v>0</v>
      </c>
      <c r="AB2156" s="93">
        <v>0</v>
      </c>
      <c r="AC2156" s="93"/>
      <c r="AD2156" s="93">
        <v>0</v>
      </c>
      <c r="AE2156" s="93">
        <v>0</v>
      </c>
      <c r="AF2156" s="93">
        <v>0</v>
      </c>
      <c r="AG2156" s="93"/>
      <c r="AH2156" s="93">
        <v>0</v>
      </c>
      <c r="AI2156" s="93">
        <v>0</v>
      </c>
      <c r="AJ2156" s="93">
        <v>0</v>
      </c>
      <c r="AK2156" s="93">
        <v>0</v>
      </c>
      <c r="AL2156" s="93">
        <v>0</v>
      </c>
      <c r="AM2156" s="49" t="s">
        <v>5559</v>
      </c>
      <c r="AN2156" s="49"/>
      <c r="AO2156" s="48" t="str" cm="1">
        <f t="array" ref="AO2156">IFERROR(_xlfn.IFS(
AQ2156="MPR ISSUE","PDH",
AQ2156="BSS Hardware Issue","BSS",
AQ2156="Sites strategiques, MLL, Pylone, etc.","ENVTECH",
AQ2156="AKTIVCO DEFAUT GE &amp; POWER Cabinet","AKTIVCO",
AQ2156="AKTIVCO Coupure ENEO &amp; Baisse de tension","AKTIVCO GRID ONLY",
AQ2156="Coupure ENEO &amp; Baisse de tension","IHS GRID ONLY",
AQ2156="Defaut GE &amp; POWER Cabinet","IHS",
AQ2156="Sharing","Partners",
AQ2156="Sites strategiques &amp; DataCenter","SST &amp; DC",
AQ2156="Exclu","Exclu",
AQ2156="SAT","SAT",
AQ2156="SPARE-ISSUE","SPARE-ISSUE",
AQ2156="Fiber CAmtel","TRANS_FO_CAMTEL",
AQ2156="Fiber AOF","Fiber AOF",
AQ2156="Projet OCM (HUAWEI)","TRAVAUX-HUAWEI",
AQ2156="Projet OCM (NOKIA)","TRAVAUX-NOKIA",
AQ2156="ACCESS-ISSUE","ACCESS-ISSUE",
AQ2156="Projet OCM (ZTE, NOKIA, autres projets)","TRAVAUX OCM",
AQ2156="No root CAuse","No root cause",
AQ2156="ODU HS","PDH",
AQ2156="IP &amp; VLAN","PDH",
AQ2156="Warehouse HUAWEI","SPARE-ISSUE",
AQ2156="SPARE-HS","SPARE-ISSUE",
AQ2156="Power Telco","BSS",AQ2156="no impacts","no impacts"
),"")</f>
        <v>No root cause</v>
      </c>
      <c r="AP2156" s="48" t="str" cm="1">
        <f t="array" ref="AP2156">IFERROR(_xlfn.IFS(
AQ2156="MPR ISSUE","TX ISSUE",
AQ2156="BSS Hardware Issue","RAN ISSUE",
AQ2156="Sites strategiques, MLL, Pylone, etc.","ENVTECH",
AQ2156="AKTIVCO DEFAUT GE &amp; POWER Cabinet","POWER ISSUE",
AQ2156="AKTIVCO Coupure ENEO &amp; Baisse de tension","POWER ISSUE",
AQ2156="Coupure ENEO &amp; Baisse de tension","POWER ISSUE",
AQ2156="Defaut GE &amp; POWER Cabinet","POWER ISSUE",
AQ2156="Sharing","POWER ISSUE",
AQ2156="Sites strategiques &amp; DataCenter","POWER ISSUE",
AQ2156="Exclu","Exclu",
AQ2156="SAT","TX ISSUE",
AQ2156="SPARE-ISSUE","SPARE-ISSUE",
AQ2156="Fiber CAmtel","TX ISSUE",
AQ2156="Fiber AOF","TX ISSUE",
AQ2156="Projet OCM (HUAWEI)","TRAVAUX-HUAWEI",
AQ2156="Projet OCM (NOKIA)","TRAVAUX -NOKIA",
AQ2156="ACCESS-ISSUE","ACCESS-ISSUE",
AQ2156="Projet OCM (ZTE, NOKIA, autres projets)","TRAVAUX OCM",
AQ2156="No root CAuse","No root cause",
AQ2156="ODU HS","TX ISSUE",
AQ2156="IP &amp; VLAN","TX ISSUE",
AQ2156="Warehouse HUAWEI","SPARE-ISSUE",
AQ2156="SPARE-HS","SPARE-ISSUE",
AQ2156="Power Telco","RAN ISSUE",AQ2156="no impacts","no impacts"
),"")</f>
        <v>No root cause</v>
      </c>
      <c r="AQ2156" s="126" t="s">
        <v>5344</v>
      </c>
      <c r="AR2156" s="48" t="str" cm="1">
        <f t="array" ref="AR2156">IFERROR(_xlfn.IFS(
AQ2156="MPR ISSUE","ACTIVE",
AQ2156="BSS Hardware Issue","ACTIVE",
AQ2156="Sites strategiques, MLL, Pylone, etc.","PASSIVE",
AQ2156="AKTIVCO DEFAUT GE &amp; POWER Cabinet","PASSIVE",
AQ2156="AKTIVCO Coupure ENEO &amp; Baisse de tension","PASSIVE",
AQ2156="Coupure ENEO &amp; Baisse de tension","PASSIVE",
AQ2156="Defaut GE &amp; POWER Cabinet","PASSIVE",
AQ2156="Sharing","PASSIVE",
AQ2156="Sites strategiques &amp; DataCenter","PASSIVE",
AQ2156="Exclu","Exclu",
AQ2156="SAT","ACTIVE",
AQ2156="SPARE-ISSUE","SPARE-ISSUE",
AQ2156="Fiber CAmtel","ACTIVE",
AQ2156="Fiber AOF","ACTIVE",
AQ2156="Projet OCM (HUAWEI)","PLANNED WORKS",
AQ2156="Projet OCM (NOKIA)","PLANNED WORKS",
AQ2156="ACCESS-ISSUE","ACCESS-ISSUE",
AQ2156="Projet OCM (ZTE, NOKIA, autres projets)","PLANNED WORKS",
AQ2156="No root CAuse","No root cause",
AQ2156="ODU HS","ACTIVE",
AQ2156="IP &amp; VLAN","ACTIVE",
AQ2156="Warehouse HUAWEI","SPARE-ISSUE",
AQ2156="SPARE-HS","SPARE-ISSUE",
AQ2156="Power Telco","ACTIVE", AQ2156="no impacts","no impacts"
),"")</f>
        <v>No root cause</v>
      </c>
      <c r="AS2156" s="92" t="s">
        <v>5537</v>
      </c>
      <c r="AT2156" s="98" t="s">
        <v>5120</v>
      </c>
      <c r="AV2156" s="17" t="s">
        <v>5537</v>
      </c>
      <c r="AW2156" s="7" t="s">
        <v>5537</v>
      </c>
      <c r="AX2156" s="6" t="s">
        <v>5537</v>
      </c>
      <c r="AY2156" s="7"/>
      <c r="AZ2156" s="3" t="s">
        <v>5537</v>
      </c>
      <c r="BA2156" s="18" t="s">
        <v>5537</v>
      </c>
      <c r="BB2156" s="18" t="s">
        <v>5537</v>
      </c>
      <c r="BC2156" s="18" t="s">
        <v>5537</v>
      </c>
      <c r="BD2156" s="18" t="s">
        <v>5537</v>
      </c>
      <c r="BE2156" s="18" t="s">
        <v>5537</v>
      </c>
      <c r="BF2156" s="18" t="s">
        <v>5537</v>
      </c>
      <c r="BG2156" s="18" t="s">
        <v>5537</v>
      </c>
      <c r="BH2156" s="18" t="s">
        <v>5537</v>
      </c>
      <c r="BI2156" s="18" t="s">
        <v>5537</v>
      </c>
      <c r="BJ2156" s="18" t="s">
        <v>5537</v>
      </c>
      <c r="BK2156" s="18" t="s">
        <v>5537</v>
      </c>
      <c r="BL2156" s="9" t="s">
        <v>5537</v>
      </c>
      <c r="BM2156" s="14" t="s">
        <v>5537</v>
      </c>
      <c r="BN2156" s="14" t="s">
        <v>5537</v>
      </c>
      <c r="BO2156" s="14" t="str">
        <f>_xlfn.XLOOKUP(B2156,'[4]cell downs 18042026 17h'!$B:$B,'[4]cell downs 18042026 17h'!$B:$B,"")</f>
        <v/>
      </c>
      <c r="BP2156" s="14" t="str">
        <f>_xlfn.XLOOKUP(B2156,'[5]Cells Huawei 19042026 15h'!$B:$B,'[5]Cells Huawei 19042026 15h'!$B:$B,"")</f>
        <v/>
      </c>
      <c r="BQ2156" s="9" t="str">
        <f>_xlfn.XLOOKUP(B2156,'[6]cells down 19042026 9H40'!$B:$B,'[6]cells down 19042026 9H40'!$B:$B,"")</f>
        <v/>
      </c>
      <c r="BR2156" s="9" t="s">
        <v>5120</v>
      </c>
      <c r="BS2156" s="9" t="s">
        <v>12</v>
      </c>
      <c r="BT2156" s="108"/>
    </row>
    <row r="2157" spans="1:72" s="9" customFormat="1" x14ac:dyDescent="0.35">
      <c r="A2157" s="1" t="s">
        <v>5121</v>
      </c>
      <c r="B2157" s="8" t="s">
        <v>5122</v>
      </c>
      <c r="C2157" s="3" t="str">
        <f>_xlfn.XLOOKUP(B2157,'[1]daily break down'!$D:$D,'[1]daily break down'!$E:$E,"")</f>
        <v>CENTRE</v>
      </c>
      <c r="D2157" s="1" t="s">
        <v>11</v>
      </c>
      <c r="E2157" s="1" t="s">
        <v>1713</v>
      </c>
      <c r="F2157" s="3" t="s">
        <v>37</v>
      </c>
      <c r="G2157" s="1" t="s">
        <v>5121</v>
      </c>
      <c r="H2157" s="34" t="str">
        <f>_xlfn.XLOOKUP(B2157,[2]CALCULATION!$B:$B,[2]CALCULATION!$H:$H,"")</f>
        <v>ZTE</v>
      </c>
      <c r="I2157" s="28">
        <v>0</v>
      </c>
      <c r="J2157" s="28">
        <v>0</v>
      </c>
      <c r="K2157" s="28">
        <v>0</v>
      </c>
      <c r="L2157" s="28">
        <v>0</v>
      </c>
      <c r="M2157" s="28">
        <v>0</v>
      </c>
      <c r="N2157" s="28">
        <v>0</v>
      </c>
      <c r="O2157" s="28">
        <v>0</v>
      </c>
      <c r="P2157" s="28">
        <v>0</v>
      </c>
      <c r="Q2157" s="28">
        <v>0</v>
      </c>
      <c r="R2157" s="28">
        <v>0</v>
      </c>
      <c r="S2157" s="93">
        <v>0</v>
      </c>
      <c r="T2157" s="93">
        <f>_xlfn.XLOOKUP(B2157,'[3]Nur des jours'!$B:$B,'[3]Nur des jours'!$U:$U,"")</f>
        <v>0</v>
      </c>
      <c r="U2157" s="93">
        <v>0</v>
      </c>
      <c r="V2157" s="93">
        <v>0</v>
      </c>
      <c r="W2157" s="93">
        <v>0</v>
      </c>
      <c r="X2157" s="93">
        <v>0</v>
      </c>
      <c r="Y2157" s="93">
        <v>0</v>
      </c>
      <c r="Z2157" s="93">
        <v>0</v>
      </c>
      <c r="AA2157" s="93">
        <v>0</v>
      </c>
      <c r="AB2157" s="93">
        <v>0</v>
      </c>
      <c r="AC2157" s="93"/>
      <c r="AD2157" s="93">
        <v>0</v>
      </c>
      <c r="AE2157" s="93">
        <v>0</v>
      </c>
      <c r="AF2157" s="93">
        <v>0</v>
      </c>
      <c r="AG2157" s="93"/>
      <c r="AH2157" s="93">
        <v>0</v>
      </c>
      <c r="AI2157" s="93">
        <v>0</v>
      </c>
      <c r="AJ2157" s="93">
        <v>0</v>
      </c>
      <c r="AK2157" s="93">
        <v>0</v>
      </c>
      <c r="AL2157" s="93">
        <v>0</v>
      </c>
      <c r="AM2157" s="49" t="s">
        <v>5559</v>
      </c>
      <c r="AN2157" s="49"/>
      <c r="AO2157" s="48" t="str" cm="1">
        <f t="array" ref="AO2157">IFERROR(_xlfn.IFS(
AQ2157="MPR ISSUE","PDH",
AQ2157="BSS Hardware Issue","BSS",
AQ2157="Sites strategiques, MLL, Pylone, etc.","ENVTECH",
AQ2157="AKTIVCO DEFAUT GE &amp; POWER Cabinet","AKTIVCO",
AQ2157="AKTIVCO Coupure ENEO &amp; Baisse de tension","AKTIVCO GRID ONLY",
AQ2157="Coupure ENEO &amp; Baisse de tension","IHS GRID ONLY",
AQ2157="Defaut GE &amp; POWER Cabinet","IHS",
AQ2157="Sharing","Partners",
AQ2157="Sites strategiques &amp; DataCenter","SST &amp; DC",
AQ2157="Exclu","Exclu",
AQ2157="SAT","SAT",
AQ2157="SPARE-ISSUE","SPARE-ISSUE",
AQ2157="Fiber CAmtel","TRANS_FO_CAMTEL",
AQ2157="Fiber AOF","Fiber AOF",
AQ2157="Projet OCM (HUAWEI)","TRAVAUX-HUAWEI",
AQ2157="Projet OCM (NOKIA)","TRAVAUX-NOKIA",
AQ2157="ACCESS-ISSUE","ACCESS-ISSUE",
AQ2157="Projet OCM (ZTE, NOKIA, autres projets)","TRAVAUX OCM",
AQ2157="No root CAuse","No root cause",
AQ2157="ODU HS","PDH",
AQ2157="IP &amp; VLAN","PDH",
AQ2157="Warehouse HUAWEI","SPARE-ISSUE",
AQ2157="SPARE-HS","SPARE-ISSUE",
AQ2157="Power Telco","BSS",AQ2157="no impacts","no impacts"
),"")</f>
        <v>No root cause</v>
      </c>
      <c r="AP2157" s="48" t="str" cm="1">
        <f t="array" ref="AP2157">IFERROR(_xlfn.IFS(
AQ2157="MPR ISSUE","TX ISSUE",
AQ2157="BSS Hardware Issue","RAN ISSUE",
AQ2157="Sites strategiques, MLL, Pylone, etc.","ENVTECH",
AQ2157="AKTIVCO DEFAUT GE &amp; POWER Cabinet","POWER ISSUE",
AQ2157="AKTIVCO Coupure ENEO &amp; Baisse de tension","POWER ISSUE",
AQ2157="Coupure ENEO &amp; Baisse de tension","POWER ISSUE",
AQ2157="Defaut GE &amp; POWER Cabinet","POWER ISSUE",
AQ2157="Sharing","POWER ISSUE",
AQ2157="Sites strategiques &amp; DataCenter","POWER ISSUE",
AQ2157="Exclu","Exclu",
AQ2157="SAT","TX ISSUE",
AQ2157="SPARE-ISSUE","SPARE-ISSUE",
AQ2157="Fiber CAmtel","TX ISSUE",
AQ2157="Fiber AOF","TX ISSUE",
AQ2157="Projet OCM (HUAWEI)","TRAVAUX-HUAWEI",
AQ2157="Projet OCM (NOKIA)","TRAVAUX -NOKIA",
AQ2157="ACCESS-ISSUE","ACCESS-ISSUE",
AQ2157="Projet OCM (ZTE, NOKIA, autres projets)","TRAVAUX OCM",
AQ2157="No root CAuse","No root cause",
AQ2157="ODU HS","TX ISSUE",
AQ2157="IP &amp; VLAN","TX ISSUE",
AQ2157="Warehouse HUAWEI","SPARE-ISSUE",
AQ2157="SPARE-HS","SPARE-ISSUE",
AQ2157="Power Telco","RAN ISSUE",AQ2157="no impacts","no impacts"
),"")</f>
        <v>No root cause</v>
      </c>
      <c r="AQ2157" s="126" t="s">
        <v>5344</v>
      </c>
      <c r="AR2157" s="48" t="str" cm="1">
        <f t="array" ref="AR2157">IFERROR(_xlfn.IFS(
AQ2157="MPR ISSUE","ACTIVE",
AQ2157="BSS Hardware Issue","ACTIVE",
AQ2157="Sites strategiques, MLL, Pylone, etc.","PASSIVE",
AQ2157="AKTIVCO DEFAUT GE &amp; POWER Cabinet","PASSIVE",
AQ2157="AKTIVCO Coupure ENEO &amp; Baisse de tension","PASSIVE",
AQ2157="Coupure ENEO &amp; Baisse de tension","PASSIVE",
AQ2157="Defaut GE &amp; POWER Cabinet","PASSIVE",
AQ2157="Sharing","PASSIVE",
AQ2157="Sites strategiques &amp; DataCenter","PASSIVE",
AQ2157="Exclu","Exclu",
AQ2157="SAT","ACTIVE",
AQ2157="SPARE-ISSUE","SPARE-ISSUE",
AQ2157="Fiber CAmtel","ACTIVE",
AQ2157="Fiber AOF","ACTIVE",
AQ2157="Projet OCM (HUAWEI)","PLANNED WORKS",
AQ2157="Projet OCM (NOKIA)","PLANNED WORKS",
AQ2157="ACCESS-ISSUE","ACCESS-ISSUE",
AQ2157="Projet OCM (ZTE, NOKIA, autres projets)","PLANNED WORKS",
AQ2157="No root CAuse","No root cause",
AQ2157="ODU HS","ACTIVE",
AQ2157="IP &amp; VLAN","ACTIVE",
AQ2157="Warehouse HUAWEI","SPARE-ISSUE",
AQ2157="SPARE-HS","SPARE-ISSUE",
AQ2157="Power Telco","ACTIVE", AQ2157="no impacts","no impacts"
),"")</f>
        <v>No root cause</v>
      </c>
      <c r="AS2157" s="92" t="s">
        <v>5537</v>
      </c>
      <c r="AT2157" s="98" t="s">
        <v>5122</v>
      </c>
      <c r="AV2157" s="17" t="s">
        <v>5537</v>
      </c>
      <c r="AW2157" s="7" t="s">
        <v>5537</v>
      </c>
      <c r="AX2157" s="6" t="s">
        <v>5537</v>
      </c>
      <c r="AY2157" s="7"/>
      <c r="AZ2157" s="3" t="s">
        <v>5537</v>
      </c>
      <c r="BA2157" s="18" t="s">
        <v>5537</v>
      </c>
      <c r="BB2157" s="18" t="s">
        <v>5537</v>
      </c>
      <c r="BC2157" s="18" t="s">
        <v>5537</v>
      </c>
      <c r="BD2157" s="18" t="s">
        <v>5537</v>
      </c>
      <c r="BE2157" s="18" t="s">
        <v>5537</v>
      </c>
      <c r="BF2157" s="18" t="s">
        <v>5537</v>
      </c>
      <c r="BG2157" s="18" t="s">
        <v>5537</v>
      </c>
      <c r="BH2157" s="18" t="s">
        <v>5537</v>
      </c>
      <c r="BI2157" s="18" t="s">
        <v>5537</v>
      </c>
      <c r="BJ2157" s="18" t="s">
        <v>5537</v>
      </c>
      <c r="BK2157" s="18" t="s">
        <v>5537</v>
      </c>
      <c r="BL2157" s="9" t="s">
        <v>5537</v>
      </c>
      <c r="BM2157" s="14" t="s">
        <v>5537</v>
      </c>
      <c r="BN2157" s="14" t="s">
        <v>5537</v>
      </c>
      <c r="BO2157" s="14" t="str">
        <f>_xlfn.XLOOKUP(B2157,'[4]cell downs 18042026 17h'!$B:$B,'[4]cell downs 18042026 17h'!$B:$B,"")</f>
        <v/>
      </c>
      <c r="BP2157" s="14" t="str">
        <f>_xlfn.XLOOKUP(B2157,'[5]Cells Huawei 19042026 15h'!$B:$B,'[5]Cells Huawei 19042026 15h'!$B:$B,"")</f>
        <v/>
      </c>
      <c r="BQ2157" s="9" t="str">
        <f>_xlfn.XLOOKUP(B2157,'[6]cells down 19042026 9H40'!$B:$B,'[6]cells down 19042026 9H40'!$B:$B,"")</f>
        <v/>
      </c>
      <c r="BR2157" s="9" t="s">
        <v>5122</v>
      </c>
      <c r="BS2157" s="9" t="s">
        <v>594</v>
      </c>
      <c r="BT2157" s="108"/>
    </row>
    <row r="2158" spans="1:72" s="9" customFormat="1" x14ac:dyDescent="0.35">
      <c r="A2158" s="1" t="s">
        <v>5055</v>
      </c>
      <c r="B2158" s="8" t="s">
        <v>5056</v>
      </c>
      <c r="C2158" s="3" t="str">
        <f>_xlfn.XLOOKUP(B2158,'[1]daily break down'!$D:$D,'[1]daily break down'!$E:$E,"")</f>
        <v>CENTRE</v>
      </c>
      <c r="D2158" s="1" t="s">
        <v>11</v>
      </c>
      <c r="E2158" s="1" t="s">
        <v>594</v>
      </c>
      <c r="F2158" s="3" t="s">
        <v>69</v>
      </c>
      <c r="G2158" s="1" t="s">
        <v>3536</v>
      </c>
      <c r="H2158" s="34" t="str">
        <f>_xlfn.XLOOKUP(B2158,[2]CALCULATION!$B:$B,[2]CALCULATION!$H:$H,"")</f>
        <v>ZTE</v>
      </c>
      <c r="I2158" s="28">
        <v>0</v>
      </c>
      <c r="J2158" s="28">
        <v>0</v>
      </c>
      <c r="K2158" s="28">
        <v>0</v>
      </c>
      <c r="L2158" s="28">
        <v>0</v>
      </c>
      <c r="M2158" s="28">
        <v>0</v>
      </c>
      <c r="N2158" s="28">
        <v>0</v>
      </c>
      <c r="O2158" s="28">
        <v>0</v>
      </c>
      <c r="P2158" s="28">
        <v>0</v>
      </c>
      <c r="Q2158" s="28">
        <v>0</v>
      </c>
      <c r="R2158" s="28">
        <v>0</v>
      </c>
      <c r="S2158" s="93">
        <v>0</v>
      </c>
      <c r="T2158" s="93">
        <f>_xlfn.XLOOKUP(B2158,'[3]Nur des jours'!$B:$B,'[3]Nur des jours'!$U:$U,"")</f>
        <v>0</v>
      </c>
      <c r="U2158" s="93">
        <v>0</v>
      </c>
      <c r="V2158" s="93">
        <v>0</v>
      </c>
      <c r="W2158" s="93">
        <v>0</v>
      </c>
      <c r="X2158" s="93">
        <v>0</v>
      </c>
      <c r="Y2158" s="93">
        <v>0</v>
      </c>
      <c r="Z2158" s="93">
        <v>0</v>
      </c>
      <c r="AA2158" s="93">
        <v>0</v>
      </c>
      <c r="AB2158" s="93">
        <v>0</v>
      </c>
      <c r="AC2158" s="93"/>
      <c r="AD2158" s="93">
        <v>0</v>
      </c>
      <c r="AE2158" s="93">
        <v>0</v>
      </c>
      <c r="AF2158" s="93">
        <v>0</v>
      </c>
      <c r="AG2158" s="93"/>
      <c r="AH2158" s="93">
        <v>0</v>
      </c>
      <c r="AI2158" s="93">
        <v>0</v>
      </c>
      <c r="AJ2158" s="93">
        <v>0</v>
      </c>
      <c r="AK2158" s="93">
        <v>0</v>
      </c>
      <c r="AL2158" s="93">
        <v>0</v>
      </c>
      <c r="AM2158" s="49" t="s">
        <v>5559</v>
      </c>
      <c r="AN2158" s="49"/>
      <c r="AO2158" s="48" t="str" cm="1">
        <f t="array" ref="AO2158">IFERROR(_xlfn.IFS(
AQ2158="MPR ISSUE","PDH",
AQ2158="BSS Hardware Issue","BSS",
AQ2158="Sites strategiques, MLL, Pylone, etc.","ENVTECH",
AQ2158="AKTIVCO DEFAUT GE &amp; POWER Cabinet","AKTIVCO",
AQ2158="AKTIVCO Coupure ENEO &amp; Baisse de tension","AKTIVCO GRID ONLY",
AQ2158="Coupure ENEO &amp; Baisse de tension","IHS GRID ONLY",
AQ2158="Defaut GE &amp; POWER Cabinet","IHS",
AQ2158="Sharing","Partners",
AQ2158="Sites strategiques &amp; DataCenter","SST &amp; DC",
AQ2158="Exclu","Exclu",
AQ2158="SAT","SAT",
AQ2158="SPARE-ISSUE","SPARE-ISSUE",
AQ2158="Fiber CAmtel","TRANS_FO_CAMTEL",
AQ2158="Fiber AOF","Fiber AOF",
AQ2158="Projet OCM (HUAWEI)","TRAVAUX-HUAWEI",
AQ2158="Projet OCM (NOKIA)","TRAVAUX-NOKIA",
AQ2158="ACCESS-ISSUE","ACCESS-ISSUE",
AQ2158="Projet OCM (ZTE, NOKIA, autres projets)","TRAVAUX OCM",
AQ2158="No root CAuse","No root cause",
AQ2158="ODU HS","PDH",
AQ2158="IP &amp; VLAN","PDH",
AQ2158="Warehouse HUAWEI","SPARE-ISSUE",
AQ2158="SPARE-HS","SPARE-ISSUE",
AQ2158="Power Telco","BSS",AQ2158="no impacts","no impacts"
),"")</f>
        <v>No root cause</v>
      </c>
      <c r="AP2158" s="48" t="str" cm="1">
        <f t="array" ref="AP2158">IFERROR(_xlfn.IFS(
AQ2158="MPR ISSUE","TX ISSUE",
AQ2158="BSS Hardware Issue","RAN ISSUE",
AQ2158="Sites strategiques, MLL, Pylone, etc.","ENVTECH",
AQ2158="AKTIVCO DEFAUT GE &amp; POWER Cabinet","POWER ISSUE",
AQ2158="AKTIVCO Coupure ENEO &amp; Baisse de tension","POWER ISSUE",
AQ2158="Coupure ENEO &amp; Baisse de tension","POWER ISSUE",
AQ2158="Defaut GE &amp; POWER Cabinet","POWER ISSUE",
AQ2158="Sharing","POWER ISSUE",
AQ2158="Sites strategiques &amp; DataCenter","POWER ISSUE",
AQ2158="Exclu","Exclu",
AQ2158="SAT","TX ISSUE",
AQ2158="SPARE-ISSUE","SPARE-ISSUE",
AQ2158="Fiber CAmtel","TX ISSUE",
AQ2158="Fiber AOF","TX ISSUE",
AQ2158="Projet OCM (HUAWEI)","TRAVAUX-HUAWEI",
AQ2158="Projet OCM (NOKIA)","TRAVAUX -NOKIA",
AQ2158="ACCESS-ISSUE","ACCESS-ISSUE",
AQ2158="Projet OCM (ZTE, NOKIA, autres projets)","TRAVAUX OCM",
AQ2158="No root CAuse","No root cause",
AQ2158="ODU HS","TX ISSUE",
AQ2158="IP &amp; VLAN","TX ISSUE",
AQ2158="Warehouse HUAWEI","SPARE-ISSUE",
AQ2158="SPARE-HS","SPARE-ISSUE",
AQ2158="Power Telco","RAN ISSUE",AQ2158="no impacts","no impacts"
),"")</f>
        <v>No root cause</v>
      </c>
      <c r="AQ2158" s="126" t="s">
        <v>5344</v>
      </c>
      <c r="AR2158" s="48" t="str" cm="1">
        <f t="array" ref="AR2158">IFERROR(_xlfn.IFS(
AQ2158="MPR ISSUE","ACTIVE",
AQ2158="BSS Hardware Issue","ACTIVE",
AQ2158="Sites strategiques, MLL, Pylone, etc.","PASSIVE",
AQ2158="AKTIVCO DEFAUT GE &amp; POWER Cabinet","PASSIVE",
AQ2158="AKTIVCO Coupure ENEO &amp; Baisse de tension","PASSIVE",
AQ2158="Coupure ENEO &amp; Baisse de tension","PASSIVE",
AQ2158="Defaut GE &amp; POWER Cabinet","PASSIVE",
AQ2158="Sharing","PASSIVE",
AQ2158="Sites strategiques &amp; DataCenter","PASSIVE",
AQ2158="Exclu","Exclu",
AQ2158="SAT","ACTIVE",
AQ2158="SPARE-ISSUE","SPARE-ISSUE",
AQ2158="Fiber CAmtel","ACTIVE",
AQ2158="Fiber AOF","ACTIVE",
AQ2158="Projet OCM (HUAWEI)","PLANNED WORKS",
AQ2158="Projet OCM (NOKIA)","PLANNED WORKS",
AQ2158="ACCESS-ISSUE","ACCESS-ISSUE",
AQ2158="Projet OCM (ZTE, NOKIA, autres projets)","PLANNED WORKS",
AQ2158="No root CAuse","No root cause",
AQ2158="ODU HS","ACTIVE",
AQ2158="IP &amp; VLAN","ACTIVE",
AQ2158="Warehouse HUAWEI","SPARE-ISSUE",
AQ2158="SPARE-HS","SPARE-ISSUE",
AQ2158="Power Telco","ACTIVE", AQ2158="no impacts","no impacts"
),"")</f>
        <v>No root cause</v>
      </c>
      <c r="AS2158" s="92" t="s">
        <v>5537</v>
      </c>
      <c r="AT2158" s="98" t="s">
        <v>5056</v>
      </c>
      <c r="AV2158" s="17" t="s">
        <v>5537</v>
      </c>
      <c r="AW2158" s="7" t="s">
        <v>5537</v>
      </c>
      <c r="AX2158" s="6" t="s">
        <v>5537</v>
      </c>
      <c r="AY2158" s="7"/>
      <c r="AZ2158" s="3" t="s">
        <v>5537</v>
      </c>
      <c r="BA2158" s="18" t="s">
        <v>5537</v>
      </c>
      <c r="BB2158" s="18" t="s">
        <v>5537</v>
      </c>
      <c r="BC2158" s="18" t="s">
        <v>5537</v>
      </c>
      <c r="BD2158" s="18" t="s">
        <v>5537</v>
      </c>
      <c r="BE2158" s="18" t="s">
        <v>5537</v>
      </c>
      <c r="BF2158" s="18" t="s">
        <v>5537</v>
      </c>
      <c r="BG2158" s="18" t="s">
        <v>5537</v>
      </c>
      <c r="BH2158" s="18" t="s">
        <v>5537</v>
      </c>
      <c r="BI2158" s="18" t="s">
        <v>5537</v>
      </c>
      <c r="BJ2158" s="18" t="s">
        <v>5537</v>
      </c>
      <c r="BK2158" s="18" t="s">
        <v>5537</v>
      </c>
      <c r="BL2158" s="9" t="s">
        <v>5537</v>
      </c>
      <c r="BM2158" s="14" t="s">
        <v>5537</v>
      </c>
      <c r="BN2158" s="14" t="s">
        <v>5537</v>
      </c>
      <c r="BO2158" s="14" t="str">
        <f>_xlfn.XLOOKUP(B2158,'[4]cell downs 18042026 17h'!$B:$B,'[4]cell downs 18042026 17h'!$B:$B,"")</f>
        <v/>
      </c>
      <c r="BP2158" s="14" t="str">
        <f>_xlfn.XLOOKUP(B2158,'[5]Cells Huawei 19042026 15h'!$B:$B,'[5]Cells Huawei 19042026 15h'!$B:$B,"")</f>
        <v/>
      </c>
      <c r="BQ2158" s="9" t="str">
        <f>_xlfn.XLOOKUP(B2158,'[6]cells down 19042026 9H40'!$B:$B,'[6]cells down 19042026 9H40'!$B:$B,"")</f>
        <v/>
      </c>
      <c r="BR2158" s="9" t="s">
        <v>5056</v>
      </c>
      <c r="BS2158" s="9" t="s">
        <v>12</v>
      </c>
      <c r="BT2158" s="108"/>
    </row>
    <row r="2159" spans="1:72" s="9" customFormat="1" x14ac:dyDescent="0.35">
      <c r="A2159" s="1" t="s">
        <v>5125</v>
      </c>
      <c r="B2159" s="1" t="s">
        <v>5126</v>
      </c>
      <c r="C2159" s="3" t="str">
        <f>_xlfn.XLOOKUP(B2159,'[1]daily break down'!$D:$D,'[1]daily break down'!$E:$E,"")</f>
        <v>CENTRE</v>
      </c>
      <c r="D2159" s="1" t="s">
        <v>11</v>
      </c>
      <c r="E2159" s="1" t="s">
        <v>12</v>
      </c>
      <c r="F2159" s="3" t="s">
        <v>69</v>
      </c>
      <c r="G2159" s="1" t="s">
        <v>5127</v>
      </c>
      <c r="H2159" s="34" t="str">
        <f>_xlfn.XLOOKUP(B2159,[2]CALCULATION!$B:$B,[2]CALCULATION!$H:$H,"")</f>
        <v>ZTE</v>
      </c>
      <c r="I2159" s="28">
        <v>0</v>
      </c>
      <c r="J2159" s="28">
        <v>0</v>
      </c>
      <c r="K2159" s="28">
        <v>0</v>
      </c>
      <c r="L2159" s="28">
        <v>0</v>
      </c>
      <c r="M2159" s="28">
        <v>0</v>
      </c>
      <c r="N2159" s="28">
        <v>0</v>
      </c>
      <c r="O2159" s="28">
        <v>0</v>
      </c>
      <c r="P2159" s="28">
        <v>0</v>
      </c>
      <c r="Q2159" s="28">
        <v>0</v>
      </c>
      <c r="R2159" s="28">
        <v>0</v>
      </c>
      <c r="S2159" s="93">
        <v>0</v>
      </c>
      <c r="T2159" s="93">
        <f>_xlfn.XLOOKUP(B2159,'[3]Nur des jours'!$B:$B,'[3]Nur des jours'!$U:$U,"")</f>
        <v>0</v>
      </c>
      <c r="U2159" s="93">
        <v>0</v>
      </c>
      <c r="V2159" s="93">
        <v>0</v>
      </c>
      <c r="W2159" s="93">
        <v>0</v>
      </c>
      <c r="X2159" s="93">
        <v>0</v>
      </c>
      <c r="Y2159" s="93">
        <v>0</v>
      </c>
      <c r="Z2159" s="93">
        <v>0</v>
      </c>
      <c r="AA2159" s="93">
        <v>0</v>
      </c>
      <c r="AB2159" s="93">
        <v>0</v>
      </c>
      <c r="AC2159" s="93"/>
      <c r="AD2159" s="93">
        <v>0</v>
      </c>
      <c r="AE2159" s="93">
        <v>0</v>
      </c>
      <c r="AF2159" s="93">
        <v>0</v>
      </c>
      <c r="AG2159" s="93"/>
      <c r="AH2159" s="93">
        <v>0</v>
      </c>
      <c r="AI2159" s="93">
        <v>0</v>
      </c>
      <c r="AJ2159" s="93">
        <v>0</v>
      </c>
      <c r="AK2159" s="93">
        <v>0</v>
      </c>
      <c r="AL2159" s="93">
        <v>0</v>
      </c>
      <c r="AM2159" s="49" t="s">
        <v>5559</v>
      </c>
      <c r="AN2159" s="49"/>
      <c r="AO2159" s="48" t="str" cm="1">
        <f t="array" ref="AO2159">IFERROR(_xlfn.IFS(
AQ2159="MPR ISSUE","PDH",
AQ2159="BSS Hardware Issue","BSS",
AQ2159="Sites strategiques, MLL, Pylone, etc.","ENVTECH",
AQ2159="AKTIVCO DEFAUT GE &amp; POWER Cabinet","AKTIVCO",
AQ2159="AKTIVCO Coupure ENEO &amp; Baisse de tension","AKTIVCO GRID ONLY",
AQ2159="Coupure ENEO &amp; Baisse de tension","IHS GRID ONLY",
AQ2159="Defaut GE &amp; POWER Cabinet","IHS",
AQ2159="Sharing","Partners",
AQ2159="Sites strategiques &amp; DataCenter","SST &amp; DC",
AQ2159="Exclu","Exclu",
AQ2159="SAT","SAT",
AQ2159="SPARE-ISSUE","SPARE-ISSUE",
AQ2159="Fiber CAmtel","TRANS_FO_CAMTEL",
AQ2159="Fiber AOF","Fiber AOF",
AQ2159="Projet OCM (HUAWEI)","TRAVAUX-HUAWEI",
AQ2159="Projet OCM (NOKIA)","TRAVAUX-NOKIA",
AQ2159="ACCESS-ISSUE","ACCESS-ISSUE",
AQ2159="Projet OCM (ZTE, NOKIA, autres projets)","TRAVAUX OCM",
AQ2159="No root CAuse","No root cause",
AQ2159="ODU HS","PDH",
AQ2159="IP &amp; VLAN","PDH",
AQ2159="Warehouse HUAWEI","SPARE-ISSUE",
AQ2159="SPARE-HS","SPARE-ISSUE",
AQ2159="Power Telco","BSS",AQ2159="no impacts","no impacts"
),"")</f>
        <v>No root cause</v>
      </c>
      <c r="AP2159" s="48" t="str" cm="1">
        <f t="array" ref="AP2159">IFERROR(_xlfn.IFS(
AQ2159="MPR ISSUE","TX ISSUE",
AQ2159="BSS Hardware Issue","RAN ISSUE",
AQ2159="Sites strategiques, MLL, Pylone, etc.","ENVTECH",
AQ2159="AKTIVCO DEFAUT GE &amp; POWER Cabinet","POWER ISSUE",
AQ2159="AKTIVCO Coupure ENEO &amp; Baisse de tension","POWER ISSUE",
AQ2159="Coupure ENEO &amp; Baisse de tension","POWER ISSUE",
AQ2159="Defaut GE &amp; POWER Cabinet","POWER ISSUE",
AQ2159="Sharing","POWER ISSUE",
AQ2159="Sites strategiques &amp; DataCenter","POWER ISSUE",
AQ2159="Exclu","Exclu",
AQ2159="SAT","TX ISSUE",
AQ2159="SPARE-ISSUE","SPARE-ISSUE",
AQ2159="Fiber CAmtel","TX ISSUE",
AQ2159="Fiber AOF","TX ISSUE",
AQ2159="Projet OCM (HUAWEI)","TRAVAUX-HUAWEI",
AQ2159="Projet OCM (NOKIA)","TRAVAUX -NOKIA",
AQ2159="ACCESS-ISSUE","ACCESS-ISSUE",
AQ2159="Projet OCM (ZTE, NOKIA, autres projets)","TRAVAUX OCM",
AQ2159="No root CAuse","No root cause",
AQ2159="ODU HS","TX ISSUE",
AQ2159="IP &amp; VLAN","TX ISSUE",
AQ2159="Warehouse HUAWEI","SPARE-ISSUE",
AQ2159="SPARE-HS","SPARE-ISSUE",
AQ2159="Power Telco","RAN ISSUE",AQ2159="no impacts","no impacts"
),"")</f>
        <v>No root cause</v>
      </c>
      <c r="AQ2159" s="126" t="s">
        <v>5344</v>
      </c>
      <c r="AR2159" s="48" t="str" cm="1">
        <f t="array" ref="AR2159">IFERROR(_xlfn.IFS(
AQ2159="MPR ISSUE","ACTIVE",
AQ2159="BSS Hardware Issue","ACTIVE",
AQ2159="Sites strategiques, MLL, Pylone, etc.","PASSIVE",
AQ2159="AKTIVCO DEFAUT GE &amp; POWER Cabinet","PASSIVE",
AQ2159="AKTIVCO Coupure ENEO &amp; Baisse de tension","PASSIVE",
AQ2159="Coupure ENEO &amp; Baisse de tension","PASSIVE",
AQ2159="Defaut GE &amp; POWER Cabinet","PASSIVE",
AQ2159="Sharing","PASSIVE",
AQ2159="Sites strategiques &amp; DataCenter","PASSIVE",
AQ2159="Exclu","Exclu",
AQ2159="SAT","ACTIVE",
AQ2159="SPARE-ISSUE","SPARE-ISSUE",
AQ2159="Fiber CAmtel","ACTIVE",
AQ2159="Fiber AOF","ACTIVE",
AQ2159="Projet OCM (HUAWEI)","PLANNED WORKS",
AQ2159="Projet OCM (NOKIA)","PLANNED WORKS",
AQ2159="ACCESS-ISSUE","ACCESS-ISSUE",
AQ2159="Projet OCM (ZTE, NOKIA, autres projets)","PLANNED WORKS",
AQ2159="No root CAuse","No root cause",
AQ2159="ODU HS","ACTIVE",
AQ2159="IP &amp; VLAN","ACTIVE",
AQ2159="Warehouse HUAWEI","SPARE-ISSUE",
AQ2159="SPARE-HS","SPARE-ISSUE",
AQ2159="Power Telco","ACTIVE", AQ2159="no impacts","no impacts"
),"")</f>
        <v>No root cause</v>
      </c>
      <c r="AS2159" s="92" t="s">
        <v>5537</v>
      </c>
      <c r="AT2159" s="98" t="s">
        <v>5126</v>
      </c>
      <c r="AV2159" s="17" t="s">
        <v>5537</v>
      </c>
      <c r="AW2159" s="7" t="s">
        <v>5537</v>
      </c>
      <c r="AX2159" s="6" t="s">
        <v>5537</v>
      </c>
      <c r="AY2159" s="7"/>
      <c r="AZ2159" s="3" t="s">
        <v>5537</v>
      </c>
      <c r="BA2159" s="18" t="s">
        <v>5537</v>
      </c>
      <c r="BB2159" s="18" t="s">
        <v>5537</v>
      </c>
      <c r="BC2159" s="18" t="s">
        <v>5537</v>
      </c>
      <c r="BD2159" s="18" t="s">
        <v>5537</v>
      </c>
      <c r="BE2159" s="18" t="s">
        <v>5537</v>
      </c>
      <c r="BF2159" s="18" t="s">
        <v>5537</v>
      </c>
      <c r="BG2159" s="18" t="s">
        <v>5537</v>
      </c>
      <c r="BH2159" s="18" t="s">
        <v>5537</v>
      </c>
      <c r="BI2159" s="18" t="s">
        <v>5537</v>
      </c>
      <c r="BJ2159" s="18" t="s">
        <v>5537</v>
      </c>
      <c r="BK2159" s="18" t="s">
        <v>5537</v>
      </c>
      <c r="BL2159" s="9" t="s">
        <v>5537</v>
      </c>
      <c r="BM2159" s="14" t="s">
        <v>5537</v>
      </c>
      <c r="BN2159" s="14" t="s">
        <v>5537</v>
      </c>
      <c r="BO2159" s="14" t="str">
        <f>_xlfn.XLOOKUP(B2159,'[4]cell downs 18042026 17h'!$B:$B,'[4]cell downs 18042026 17h'!$B:$B,"")</f>
        <v/>
      </c>
      <c r="BP2159" s="14" t="str">
        <f>_xlfn.XLOOKUP(B2159,'[5]Cells Huawei 19042026 15h'!$B:$B,'[5]Cells Huawei 19042026 15h'!$B:$B,"")</f>
        <v/>
      </c>
      <c r="BQ2159" s="9" t="str">
        <f>_xlfn.XLOOKUP(B2159,'[6]cells down 19042026 9H40'!$B:$B,'[6]cells down 19042026 9H40'!$B:$B,"")</f>
        <v/>
      </c>
      <c r="BR2159" s="9" t="s">
        <v>5126</v>
      </c>
      <c r="BS2159" s="9" t="s">
        <v>12</v>
      </c>
      <c r="BT2159" s="108"/>
    </row>
    <row r="2160" spans="1:72" s="9" customFormat="1" x14ac:dyDescent="0.35">
      <c r="A2160" s="1" t="s">
        <v>5059</v>
      </c>
      <c r="B2160" s="8" t="s">
        <v>5060</v>
      </c>
      <c r="C2160" s="3" t="str">
        <f>_xlfn.XLOOKUP(B2160,'[1]daily break down'!$D:$D,'[1]daily break down'!$E:$E,"")</f>
        <v>CENTRE</v>
      </c>
      <c r="D2160" s="1" t="s">
        <v>11</v>
      </c>
      <c r="E2160" s="1" t="s">
        <v>12</v>
      </c>
      <c r="F2160" s="3" t="s">
        <v>37</v>
      </c>
      <c r="G2160" s="1" t="s">
        <v>5059</v>
      </c>
      <c r="H2160" s="34" t="str">
        <f>_xlfn.XLOOKUP(B2160,[2]CALCULATION!$B:$B,[2]CALCULATION!$H:$H,"")</f>
        <v>ZTE</v>
      </c>
      <c r="I2160" s="28">
        <v>0</v>
      </c>
      <c r="J2160" s="28">
        <v>0</v>
      </c>
      <c r="K2160" s="28">
        <v>0</v>
      </c>
      <c r="L2160" s="28">
        <v>0</v>
      </c>
      <c r="M2160" s="28">
        <v>0</v>
      </c>
      <c r="N2160" s="28">
        <v>0</v>
      </c>
      <c r="O2160" s="28">
        <v>0</v>
      </c>
      <c r="P2160" s="28">
        <v>0</v>
      </c>
      <c r="Q2160" s="28">
        <v>0</v>
      </c>
      <c r="R2160" s="28">
        <v>0</v>
      </c>
      <c r="S2160" s="93">
        <v>0</v>
      </c>
      <c r="T2160" s="93">
        <f>_xlfn.XLOOKUP(B2160,'[3]Nur des jours'!$B:$B,'[3]Nur des jours'!$U:$U,"")</f>
        <v>0</v>
      </c>
      <c r="U2160" s="93">
        <v>0</v>
      </c>
      <c r="V2160" s="93">
        <v>0</v>
      </c>
      <c r="W2160" s="93">
        <v>0</v>
      </c>
      <c r="X2160" s="93">
        <v>0</v>
      </c>
      <c r="Y2160" s="93">
        <v>0</v>
      </c>
      <c r="Z2160" s="93">
        <v>0</v>
      </c>
      <c r="AA2160" s="93">
        <v>0</v>
      </c>
      <c r="AB2160" s="93">
        <v>0</v>
      </c>
      <c r="AC2160" s="93"/>
      <c r="AD2160" s="93">
        <v>0</v>
      </c>
      <c r="AE2160" s="93">
        <v>0</v>
      </c>
      <c r="AF2160" s="93">
        <v>0</v>
      </c>
      <c r="AG2160" s="93"/>
      <c r="AH2160" s="93">
        <v>0</v>
      </c>
      <c r="AI2160" s="93">
        <v>0</v>
      </c>
      <c r="AJ2160" s="93">
        <v>0</v>
      </c>
      <c r="AK2160" s="93">
        <v>0</v>
      </c>
      <c r="AL2160" s="93">
        <v>0</v>
      </c>
      <c r="AM2160" s="49" t="s">
        <v>5559</v>
      </c>
      <c r="AN2160" s="49"/>
      <c r="AO2160" s="48" t="str" cm="1">
        <f t="array" ref="AO2160">IFERROR(_xlfn.IFS(
AQ2160="MPR ISSUE","PDH",
AQ2160="BSS Hardware Issue","BSS",
AQ2160="Sites strategiques, MLL, Pylone, etc.","ENVTECH",
AQ2160="AKTIVCO DEFAUT GE &amp; POWER Cabinet","AKTIVCO",
AQ2160="AKTIVCO Coupure ENEO &amp; Baisse de tension","AKTIVCO GRID ONLY",
AQ2160="Coupure ENEO &amp; Baisse de tension","IHS GRID ONLY",
AQ2160="Defaut GE &amp; POWER Cabinet","IHS",
AQ2160="Sharing","Partners",
AQ2160="Sites strategiques &amp; DataCenter","SST &amp; DC",
AQ2160="Exclu","Exclu",
AQ2160="SAT","SAT",
AQ2160="SPARE-ISSUE","SPARE-ISSUE",
AQ2160="Fiber CAmtel","TRANS_FO_CAMTEL",
AQ2160="Fiber AOF","Fiber AOF",
AQ2160="Projet OCM (HUAWEI)","TRAVAUX-HUAWEI",
AQ2160="Projet OCM (NOKIA)","TRAVAUX-NOKIA",
AQ2160="ACCESS-ISSUE","ACCESS-ISSUE",
AQ2160="Projet OCM (ZTE, NOKIA, autres projets)","TRAVAUX OCM",
AQ2160="No root CAuse","No root cause",
AQ2160="ODU HS","PDH",
AQ2160="IP &amp; VLAN","PDH",
AQ2160="Warehouse HUAWEI","SPARE-ISSUE",
AQ2160="SPARE-HS","SPARE-ISSUE",
AQ2160="Power Telco","BSS",AQ2160="no impacts","no impacts"
),"")</f>
        <v>No root cause</v>
      </c>
      <c r="AP2160" s="48" t="str" cm="1">
        <f t="array" ref="AP2160">IFERROR(_xlfn.IFS(
AQ2160="MPR ISSUE","TX ISSUE",
AQ2160="BSS Hardware Issue","RAN ISSUE",
AQ2160="Sites strategiques, MLL, Pylone, etc.","ENVTECH",
AQ2160="AKTIVCO DEFAUT GE &amp; POWER Cabinet","POWER ISSUE",
AQ2160="AKTIVCO Coupure ENEO &amp; Baisse de tension","POWER ISSUE",
AQ2160="Coupure ENEO &amp; Baisse de tension","POWER ISSUE",
AQ2160="Defaut GE &amp; POWER Cabinet","POWER ISSUE",
AQ2160="Sharing","POWER ISSUE",
AQ2160="Sites strategiques &amp; DataCenter","POWER ISSUE",
AQ2160="Exclu","Exclu",
AQ2160="SAT","TX ISSUE",
AQ2160="SPARE-ISSUE","SPARE-ISSUE",
AQ2160="Fiber CAmtel","TX ISSUE",
AQ2160="Fiber AOF","TX ISSUE",
AQ2160="Projet OCM (HUAWEI)","TRAVAUX-HUAWEI",
AQ2160="Projet OCM (NOKIA)","TRAVAUX -NOKIA",
AQ2160="ACCESS-ISSUE","ACCESS-ISSUE",
AQ2160="Projet OCM (ZTE, NOKIA, autres projets)","TRAVAUX OCM",
AQ2160="No root CAuse","No root cause",
AQ2160="ODU HS","TX ISSUE",
AQ2160="IP &amp; VLAN","TX ISSUE",
AQ2160="Warehouse HUAWEI","SPARE-ISSUE",
AQ2160="SPARE-HS","SPARE-ISSUE",
AQ2160="Power Telco","RAN ISSUE",AQ2160="no impacts","no impacts"
),"")</f>
        <v>No root cause</v>
      </c>
      <c r="AQ2160" s="126" t="s">
        <v>5344</v>
      </c>
      <c r="AR2160" s="48" t="str" cm="1">
        <f t="array" ref="AR2160">IFERROR(_xlfn.IFS(
AQ2160="MPR ISSUE","ACTIVE",
AQ2160="BSS Hardware Issue","ACTIVE",
AQ2160="Sites strategiques, MLL, Pylone, etc.","PASSIVE",
AQ2160="AKTIVCO DEFAUT GE &amp; POWER Cabinet","PASSIVE",
AQ2160="AKTIVCO Coupure ENEO &amp; Baisse de tension","PASSIVE",
AQ2160="Coupure ENEO &amp; Baisse de tension","PASSIVE",
AQ2160="Defaut GE &amp; POWER Cabinet","PASSIVE",
AQ2160="Sharing","PASSIVE",
AQ2160="Sites strategiques &amp; DataCenter","PASSIVE",
AQ2160="Exclu","Exclu",
AQ2160="SAT","ACTIVE",
AQ2160="SPARE-ISSUE","SPARE-ISSUE",
AQ2160="Fiber CAmtel","ACTIVE",
AQ2160="Fiber AOF","ACTIVE",
AQ2160="Projet OCM (HUAWEI)","PLANNED WORKS",
AQ2160="Projet OCM (NOKIA)","PLANNED WORKS",
AQ2160="ACCESS-ISSUE","ACCESS-ISSUE",
AQ2160="Projet OCM (ZTE, NOKIA, autres projets)","PLANNED WORKS",
AQ2160="No root CAuse","No root cause",
AQ2160="ODU HS","ACTIVE",
AQ2160="IP &amp; VLAN","ACTIVE",
AQ2160="Warehouse HUAWEI","SPARE-ISSUE",
AQ2160="SPARE-HS","SPARE-ISSUE",
AQ2160="Power Telco","ACTIVE", AQ2160="no impacts","no impacts"
),"")</f>
        <v>No root cause</v>
      </c>
      <c r="AS2160" s="92" t="s">
        <v>5537</v>
      </c>
      <c r="AT2160" s="98" t="s">
        <v>5060</v>
      </c>
      <c r="AU2160" s="96"/>
      <c r="AV2160" s="17" t="s">
        <v>5537</v>
      </c>
      <c r="AW2160" s="7" t="s">
        <v>5537</v>
      </c>
      <c r="AX2160" s="6" t="s">
        <v>5537</v>
      </c>
      <c r="AY2160" s="7"/>
      <c r="AZ2160" s="3" t="s">
        <v>5537</v>
      </c>
      <c r="BA2160" s="18" t="s">
        <v>5537</v>
      </c>
      <c r="BB2160" s="18" t="s">
        <v>5537</v>
      </c>
      <c r="BC2160" s="18" t="s">
        <v>5537</v>
      </c>
      <c r="BD2160" s="18" t="s">
        <v>5537</v>
      </c>
      <c r="BE2160" s="18" t="s">
        <v>5537</v>
      </c>
      <c r="BF2160" s="18" t="s">
        <v>5537</v>
      </c>
      <c r="BG2160" s="18" t="s">
        <v>5537</v>
      </c>
      <c r="BH2160" s="18" t="s">
        <v>5537</v>
      </c>
      <c r="BI2160" s="18" t="s">
        <v>5537</v>
      </c>
      <c r="BJ2160" s="18" t="s">
        <v>5537</v>
      </c>
      <c r="BK2160" s="18" t="s">
        <v>5537</v>
      </c>
      <c r="BL2160" s="9" t="s">
        <v>5537</v>
      </c>
      <c r="BM2160" s="14" t="s">
        <v>5537</v>
      </c>
      <c r="BN2160" s="14" t="s">
        <v>5537</v>
      </c>
      <c r="BO2160" s="14" t="str">
        <f>_xlfn.XLOOKUP(B2160,'[4]cell downs 18042026 17h'!$B:$B,'[4]cell downs 18042026 17h'!$B:$B,"")</f>
        <v/>
      </c>
      <c r="BP2160" s="14" t="str">
        <f>_xlfn.XLOOKUP(B2160,'[5]Cells Huawei 19042026 15h'!$B:$B,'[5]Cells Huawei 19042026 15h'!$B:$B,"")</f>
        <v/>
      </c>
      <c r="BQ2160" s="9" t="str">
        <f>_xlfn.XLOOKUP(B2160,'[6]cells down 19042026 9H40'!$B:$B,'[6]cells down 19042026 9H40'!$B:$B,"")</f>
        <v/>
      </c>
      <c r="BR2160" s="9" t="s">
        <v>5537</v>
      </c>
      <c r="BS2160" s="9" t="s">
        <v>5537</v>
      </c>
      <c r="BT2160" s="108"/>
    </row>
    <row r="2161" spans="1:72" s="9" customFormat="1" x14ac:dyDescent="0.35">
      <c r="A2161" s="1" t="s">
        <v>5061</v>
      </c>
      <c r="B2161" s="8" t="s">
        <v>5062</v>
      </c>
      <c r="C2161" s="3" t="str">
        <f>_xlfn.XLOOKUP(B2161,'[1]daily break down'!$D:$D,'[1]daily break down'!$E:$E,"")</f>
        <v>CENTRE</v>
      </c>
      <c r="D2161" s="1" t="s">
        <v>11</v>
      </c>
      <c r="E2161" s="1" t="s">
        <v>318</v>
      </c>
      <c r="F2161" s="3" t="s">
        <v>37</v>
      </c>
      <c r="G2161" s="1" t="s">
        <v>5063</v>
      </c>
      <c r="H2161" s="34" t="str">
        <f>_xlfn.XLOOKUP(B2161,[2]CALCULATION!$B:$B,[2]CALCULATION!$H:$H,"")</f>
        <v>ZTE</v>
      </c>
      <c r="I2161" s="28">
        <v>0</v>
      </c>
      <c r="J2161" s="28">
        <v>0</v>
      </c>
      <c r="K2161" s="28">
        <v>0</v>
      </c>
      <c r="L2161" s="28">
        <v>0</v>
      </c>
      <c r="M2161" s="28">
        <v>0</v>
      </c>
      <c r="N2161" s="28">
        <v>0</v>
      </c>
      <c r="O2161" s="28">
        <v>0</v>
      </c>
      <c r="P2161" s="28">
        <v>0</v>
      </c>
      <c r="Q2161" s="28">
        <v>0</v>
      </c>
      <c r="R2161" s="28">
        <v>0</v>
      </c>
      <c r="S2161" s="93">
        <v>0</v>
      </c>
      <c r="T2161" s="93">
        <f>_xlfn.XLOOKUP(B2161,'[3]Nur des jours'!$B:$B,'[3]Nur des jours'!$U:$U,"")</f>
        <v>0</v>
      </c>
      <c r="U2161" s="93">
        <v>0</v>
      </c>
      <c r="V2161" s="93">
        <v>0</v>
      </c>
      <c r="W2161" s="93">
        <v>0</v>
      </c>
      <c r="X2161" s="93">
        <v>0</v>
      </c>
      <c r="Y2161" s="93">
        <v>0</v>
      </c>
      <c r="Z2161" s="93">
        <v>0</v>
      </c>
      <c r="AA2161" s="93">
        <v>0</v>
      </c>
      <c r="AB2161" s="93">
        <v>0</v>
      </c>
      <c r="AC2161" s="93"/>
      <c r="AD2161" s="93">
        <v>0</v>
      </c>
      <c r="AE2161" s="93">
        <v>0</v>
      </c>
      <c r="AF2161" s="93">
        <v>0</v>
      </c>
      <c r="AG2161" s="93"/>
      <c r="AH2161" s="93">
        <v>0</v>
      </c>
      <c r="AI2161" s="93">
        <v>0</v>
      </c>
      <c r="AJ2161" s="93">
        <v>0</v>
      </c>
      <c r="AK2161" s="93">
        <v>0</v>
      </c>
      <c r="AL2161" s="93">
        <v>0</v>
      </c>
      <c r="AM2161" s="49" t="s">
        <v>5559</v>
      </c>
      <c r="AN2161" s="49"/>
      <c r="AO2161" s="48" t="str" cm="1">
        <f t="array" ref="AO2161">IFERROR(_xlfn.IFS(
AQ2161="MPR ISSUE","PDH",
AQ2161="BSS Hardware Issue","BSS",
AQ2161="Sites strategiques, MLL, Pylone, etc.","ENVTECH",
AQ2161="AKTIVCO DEFAUT GE &amp; POWER Cabinet","AKTIVCO",
AQ2161="AKTIVCO Coupure ENEO &amp; Baisse de tension","AKTIVCO GRID ONLY",
AQ2161="Coupure ENEO &amp; Baisse de tension","IHS GRID ONLY",
AQ2161="Defaut GE &amp; POWER Cabinet","IHS",
AQ2161="Sharing","Partners",
AQ2161="Sites strategiques &amp; DataCenter","SST &amp; DC",
AQ2161="Exclu","Exclu",
AQ2161="SAT","SAT",
AQ2161="SPARE-ISSUE","SPARE-ISSUE",
AQ2161="Fiber CAmtel","TRANS_FO_CAMTEL",
AQ2161="Fiber AOF","Fiber AOF",
AQ2161="Projet OCM (HUAWEI)","TRAVAUX-HUAWEI",
AQ2161="Projet OCM (NOKIA)","TRAVAUX-NOKIA",
AQ2161="ACCESS-ISSUE","ACCESS-ISSUE",
AQ2161="Projet OCM (ZTE, NOKIA, autres projets)","TRAVAUX OCM",
AQ2161="No root CAuse","No root cause",
AQ2161="ODU HS","PDH",
AQ2161="IP &amp; VLAN","PDH",
AQ2161="Warehouse HUAWEI","SPARE-ISSUE",
AQ2161="SPARE-HS","SPARE-ISSUE",
AQ2161="Power Telco","BSS",AQ2161="no impacts","no impacts"
),"")</f>
        <v>No root cause</v>
      </c>
      <c r="AP2161" s="48" t="str" cm="1">
        <f t="array" ref="AP2161">IFERROR(_xlfn.IFS(
AQ2161="MPR ISSUE","TX ISSUE",
AQ2161="BSS Hardware Issue","RAN ISSUE",
AQ2161="Sites strategiques, MLL, Pylone, etc.","ENVTECH",
AQ2161="AKTIVCO DEFAUT GE &amp; POWER Cabinet","POWER ISSUE",
AQ2161="AKTIVCO Coupure ENEO &amp; Baisse de tension","POWER ISSUE",
AQ2161="Coupure ENEO &amp; Baisse de tension","POWER ISSUE",
AQ2161="Defaut GE &amp; POWER Cabinet","POWER ISSUE",
AQ2161="Sharing","POWER ISSUE",
AQ2161="Sites strategiques &amp; DataCenter","POWER ISSUE",
AQ2161="Exclu","Exclu",
AQ2161="SAT","TX ISSUE",
AQ2161="SPARE-ISSUE","SPARE-ISSUE",
AQ2161="Fiber CAmtel","TX ISSUE",
AQ2161="Fiber AOF","TX ISSUE",
AQ2161="Projet OCM (HUAWEI)","TRAVAUX-HUAWEI",
AQ2161="Projet OCM (NOKIA)","TRAVAUX -NOKIA",
AQ2161="ACCESS-ISSUE","ACCESS-ISSUE",
AQ2161="Projet OCM (ZTE, NOKIA, autres projets)","TRAVAUX OCM",
AQ2161="No root CAuse","No root cause",
AQ2161="ODU HS","TX ISSUE",
AQ2161="IP &amp; VLAN","TX ISSUE",
AQ2161="Warehouse HUAWEI","SPARE-ISSUE",
AQ2161="SPARE-HS","SPARE-ISSUE",
AQ2161="Power Telco","RAN ISSUE",AQ2161="no impacts","no impacts"
),"")</f>
        <v>No root cause</v>
      </c>
      <c r="AQ2161" s="126" t="s">
        <v>5344</v>
      </c>
      <c r="AR2161" s="48" t="str" cm="1">
        <f t="array" ref="AR2161">IFERROR(_xlfn.IFS(
AQ2161="MPR ISSUE","ACTIVE",
AQ2161="BSS Hardware Issue","ACTIVE",
AQ2161="Sites strategiques, MLL, Pylone, etc.","PASSIVE",
AQ2161="AKTIVCO DEFAUT GE &amp; POWER Cabinet","PASSIVE",
AQ2161="AKTIVCO Coupure ENEO &amp; Baisse de tension","PASSIVE",
AQ2161="Coupure ENEO &amp; Baisse de tension","PASSIVE",
AQ2161="Defaut GE &amp; POWER Cabinet","PASSIVE",
AQ2161="Sharing","PASSIVE",
AQ2161="Sites strategiques &amp; DataCenter","PASSIVE",
AQ2161="Exclu","Exclu",
AQ2161="SAT","ACTIVE",
AQ2161="SPARE-ISSUE","SPARE-ISSUE",
AQ2161="Fiber CAmtel","ACTIVE",
AQ2161="Fiber AOF","ACTIVE",
AQ2161="Projet OCM (HUAWEI)","PLANNED WORKS",
AQ2161="Projet OCM (NOKIA)","PLANNED WORKS",
AQ2161="ACCESS-ISSUE","ACCESS-ISSUE",
AQ2161="Projet OCM (ZTE, NOKIA, autres projets)","PLANNED WORKS",
AQ2161="No root CAuse","No root cause",
AQ2161="ODU HS","ACTIVE",
AQ2161="IP &amp; VLAN","ACTIVE",
AQ2161="Warehouse HUAWEI","SPARE-ISSUE",
AQ2161="SPARE-HS","SPARE-ISSUE",
AQ2161="Power Telco","ACTIVE", AQ2161="no impacts","no impacts"
),"")</f>
        <v>No root cause</v>
      </c>
      <c r="AS2161" s="92" t="s">
        <v>5537</v>
      </c>
      <c r="AT2161" s="98" t="s">
        <v>5062</v>
      </c>
      <c r="AU2161" s="96"/>
      <c r="AV2161" s="17" t="s">
        <v>5537</v>
      </c>
      <c r="AW2161" s="7" t="s">
        <v>5537</v>
      </c>
      <c r="AX2161" s="6" t="s">
        <v>5537</v>
      </c>
      <c r="AY2161" s="7"/>
      <c r="AZ2161" s="3" t="s">
        <v>5537</v>
      </c>
      <c r="BA2161" s="18" t="s">
        <v>5537</v>
      </c>
      <c r="BB2161" s="18" t="s">
        <v>5537</v>
      </c>
      <c r="BC2161" s="18" t="s">
        <v>5537</v>
      </c>
      <c r="BD2161" s="18" t="s">
        <v>5537</v>
      </c>
      <c r="BE2161" s="18" t="s">
        <v>5537</v>
      </c>
      <c r="BF2161" s="18" t="s">
        <v>5537</v>
      </c>
      <c r="BG2161" s="18" t="s">
        <v>5537</v>
      </c>
      <c r="BH2161" s="18" t="s">
        <v>5537</v>
      </c>
      <c r="BI2161" s="18" t="s">
        <v>5537</v>
      </c>
      <c r="BJ2161" s="18" t="s">
        <v>5537</v>
      </c>
      <c r="BK2161" s="18" t="s">
        <v>5537</v>
      </c>
      <c r="BL2161" s="9" t="s">
        <v>5537</v>
      </c>
      <c r="BM2161" s="14" t="s">
        <v>5537</v>
      </c>
      <c r="BN2161" s="14" t="s">
        <v>5537</v>
      </c>
      <c r="BO2161" s="14" t="str">
        <f>_xlfn.XLOOKUP(B2161,'[4]cell downs 18042026 17h'!$B:$B,'[4]cell downs 18042026 17h'!$B:$B,"")</f>
        <v/>
      </c>
      <c r="BP2161" s="14" t="str">
        <f>_xlfn.XLOOKUP(B2161,'[5]Cells Huawei 19042026 15h'!$B:$B,'[5]Cells Huawei 19042026 15h'!$B:$B,"")</f>
        <v/>
      </c>
      <c r="BQ2161" s="9" t="str">
        <f>_xlfn.XLOOKUP(B2161,'[6]cells down 19042026 9H40'!$B:$B,'[6]cells down 19042026 9H40'!$B:$B,"")</f>
        <v/>
      </c>
      <c r="BR2161" s="9" t="s">
        <v>5062</v>
      </c>
      <c r="BS2161" s="9" t="s">
        <v>5537</v>
      </c>
      <c r="BT2161" s="108"/>
    </row>
    <row r="2162" spans="1:72" s="9" customFormat="1" x14ac:dyDescent="0.35">
      <c r="A2162" s="1" t="s">
        <v>5071</v>
      </c>
      <c r="B2162" s="8" t="s">
        <v>5072</v>
      </c>
      <c r="C2162" s="3" t="str">
        <f>_xlfn.XLOOKUP(B2162,'[1]daily break down'!$D:$D,'[1]daily break down'!$E:$E,"")</f>
        <v>LITTORAL</v>
      </c>
      <c r="D2162" s="1" t="s">
        <v>11</v>
      </c>
      <c r="E2162" s="1" t="s">
        <v>1129</v>
      </c>
      <c r="F2162" s="3" t="s">
        <v>37</v>
      </c>
      <c r="G2162" s="1" t="s">
        <v>5071</v>
      </c>
      <c r="H2162" s="34" t="str">
        <f>_xlfn.XLOOKUP(B2162,[2]CALCULATION!$B:$B,[2]CALCULATION!$H:$H,"")</f>
        <v>ZTE</v>
      </c>
      <c r="I2162" s="28">
        <v>0</v>
      </c>
      <c r="J2162" s="28">
        <v>0</v>
      </c>
      <c r="K2162" s="28">
        <v>0</v>
      </c>
      <c r="L2162" s="28">
        <v>0</v>
      </c>
      <c r="M2162" s="28">
        <v>0</v>
      </c>
      <c r="N2162" s="28">
        <v>0</v>
      </c>
      <c r="O2162" s="28">
        <v>0</v>
      </c>
      <c r="P2162" s="28">
        <v>0</v>
      </c>
      <c r="Q2162" s="28">
        <v>0</v>
      </c>
      <c r="R2162" s="28">
        <v>0</v>
      </c>
      <c r="S2162" s="93">
        <v>0</v>
      </c>
      <c r="T2162" s="93">
        <f>_xlfn.XLOOKUP(B2162,'[3]Nur des jours'!$B:$B,'[3]Nur des jours'!$U:$U,"")</f>
        <v>0</v>
      </c>
      <c r="U2162" s="93">
        <v>0</v>
      </c>
      <c r="V2162" s="93">
        <v>0</v>
      </c>
      <c r="W2162" s="93">
        <v>0</v>
      </c>
      <c r="X2162" s="93">
        <v>0</v>
      </c>
      <c r="Y2162" s="93">
        <v>0</v>
      </c>
      <c r="Z2162" s="93">
        <v>0</v>
      </c>
      <c r="AA2162" s="93">
        <v>0</v>
      </c>
      <c r="AB2162" s="93">
        <v>0</v>
      </c>
      <c r="AC2162" s="93"/>
      <c r="AD2162" s="93">
        <v>0</v>
      </c>
      <c r="AE2162" s="93">
        <v>0</v>
      </c>
      <c r="AF2162" s="93">
        <v>0</v>
      </c>
      <c r="AG2162" s="93"/>
      <c r="AH2162" s="93">
        <v>0</v>
      </c>
      <c r="AI2162" s="93">
        <v>0</v>
      </c>
      <c r="AJ2162" s="93">
        <v>0</v>
      </c>
      <c r="AK2162" s="93">
        <v>0</v>
      </c>
      <c r="AL2162" s="93">
        <v>0</v>
      </c>
      <c r="AM2162" s="49" t="s">
        <v>5559</v>
      </c>
      <c r="AN2162" s="49"/>
      <c r="AO2162" s="48" t="str" cm="1">
        <f t="array" ref="AO2162">IFERROR(_xlfn.IFS(
AQ2162="MPR ISSUE","PDH",
AQ2162="BSS Hardware Issue","BSS",
AQ2162="Sites strategiques, MLL, Pylone, etc.","ENVTECH",
AQ2162="AKTIVCO DEFAUT GE &amp; POWER Cabinet","AKTIVCO",
AQ2162="AKTIVCO Coupure ENEO &amp; Baisse de tension","AKTIVCO GRID ONLY",
AQ2162="Coupure ENEO &amp; Baisse de tension","IHS GRID ONLY",
AQ2162="Defaut GE &amp; POWER Cabinet","IHS",
AQ2162="Sharing","Partners",
AQ2162="Sites strategiques &amp; DataCenter","SST &amp; DC",
AQ2162="Exclu","Exclu",
AQ2162="SAT","SAT",
AQ2162="SPARE-ISSUE","SPARE-ISSUE",
AQ2162="Fiber CAmtel","TRANS_FO_CAMTEL",
AQ2162="Fiber AOF","Fiber AOF",
AQ2162="Projet OCM (HUAWEI)","TRAVAUX-HUAWEI",
AQ2162="Projet OCM (NOKIA)","TRAVAUX-NOKIA",
AQ2162="ACCESS-ISSUE","ACCESS-ISSUE",
AQ2162="Projet OCM (ZTE, NOKIA, autres projets)","TRAVAUX OCM",
AQ2162="No root CAuse","No root cause",
AQ2162="ODU HS","PDH",
AQ2162="IP &amp; VLAN","PDH",
AQ2162="Warehouse HUAWEI","SPARE-ISSUE",
AQ2162="SPARE-HS","SPARE-ISSUE",
AQ2162="Power Telco","BSS",AQ2162="no impacts","no impacts"
),"")</f>
        <v>No root cause</v>
      </c>
      <c r="AP2162" s="48" t="str" cm="1">
        <f t="array" ref="AP2162">IFERROR(_xlfn.IFS(
AQ2162="MPR ISSUE","TX ISSUE",
AQ2162="BSS Hardware Issue","RAN ISSUE",
AQ2162="Sites strategiques, MLL, Pylone, etc.","ENVTECH",
AQ2162="AKTIVCO DEFAUT GE &amp; POWER Cabinet","POWER ISSUE",
AQ2162="AKTIVCO Coupure ENEO &amp; Baisse de tension","POWER ISSUE",
AQ2162="Coupure ENEO &amp; Baisse de tension","POWER ISSUE",
AQ2162="Defaut GE &amp; POWER Cabinet","POWER ISSUE",
AQ2162="Sharing","POWER ISSUE",
AQ2162="Sites strategiques &amp; DataCenter","POWER ISSUE",
AQ2162="Exclu","Exclu",
AQ2162="SAT","TX ISSUE",
AQ2162="SPARE-ISSUE","SPARE-ISSUE",
AQ2162="Fiber CAmtel","TX ISSUE",
AQ2162="Fiber AOF","TX ISSUE",
AQ2162="Projet OCM (HUAWEI)","TRAVAUX-HUAWEI",
AQ2162="Projet OCM (NOKIA)","TRAVAUX -NOKIA",
AQ2162="ACCESS-ISSUE","ACCESS-ISSUE",
AQ2162="Projet OCM (ZTE, NOKIA, autres projets)","TRAVAUX OCM",
AQ2162="No root CAuse","No root cause",
AQ2162="ODU HS","TX ISSUE",
AQ2162="IP &amp; VLAN","TX ISSUE",
AQ2162="Warehouse HUAWEI","SPARE-ISSUE",
AQ2162="SPARE-HS","SPARE-ISSUE",
AQ2162="Power Telco","RAN ISSUE",AQ2162="no impacts","no impacts"
),"")</f>
        <v>No root cause</v>
      </c>
      <c r="AQ2162" s="126" t="s">
        <v>5344</v>
      </c>
      <c r="AR2162" s="48" t="str" cm="1">
        <f t="array" ref="AR2162">IFERROR(_xlfn.IFS(
AQ2162="MPR ISSUE","ACTIVE",
AQ2162="BSS Hardware Issue","ACTIVE",
AQ2162="Sites strategiques, MLL, Pylone, etc.","PASSIVE",
AQ2162="AKTIVCO DEFAUT GE &amp; POWER Cabinet","PASSIVE",
AQ2162="AKTIVCO Coupure ENEO &amp; Baisse de tension","PASSIVE",
AQ2162="Coupure ENEO &amp; Baisse de tension","PASSIVE",
AQ2162="Defaut GE &amp; POWER Cabinet","PASSIVE",
AQ2162="Sharing","PASSIVE",
AQ2162="Sites strategiques &amp; DataCenter","PASSIVE",
AQ2162="Exclu","Exclu",
AQ2162="SAT","ACTIVE",
AQ2162="SPARE-ISSUE","SPARE-ISSUE",
AQ2162="Fiber CAmtel","ACTIVE",
AQ2162="Fiber AOF","ACTIVE",
AQ2162="Projet OCM (HUAWEI)","PLANNED WORKS",
AQ2162="Projet OCM (NOKIA)","PLANNED WORKS",
AQ2162="ACCESS-ISSUE","ACCESS-ISSUE",
AQ2162="Projet OCM (ZTE, NOKIA, autres projets)","PLANNED WORKS",
AQ2162="No root CAuse","No root cause",
AQ2162="ODU HS","ACTIVE",
AQ2162="IP &amp; VLAN","ACTIVE",
AQ2162="Warehouse HUAWEI","SPARE-ISSUE",
AQ2162="SPARE-HS","SPARE-ISSUE",
AQ2162="Power Telco","ACTIVE", AQ2162="no impacts","no impacts"
),"")</f>
        <v>No root cause</v>
      </c>
      <c r="AS2162" s="92" t="s">
        <v>5537</v>
      </c>
      <c r="AT2162" s="98" t="s">
        <v>5072</v>
      </c>
      <c r="AV2162" s="17" t="s">
        <v>5537</v>
      </c>
      <c r="AW2162" s="7" t="s">
        <v>5537</v>
      </c>
      <c r="AX2162" s="6" t="s">
        <v>5537</v>
      </c>
      <c r="AY2162" s="7"/>
      <c r="AZ2162" s="3" t="s">
        <v>5537</v>
      </c>
      <c r="BA2162" s="18" t="s">
        <v>5537</v>
      </c>
      <c r="BB2162" s="18" t="s">
        <v>5537</v>
      </c>
      <c r="BC2162" s="18" t="s">
        <v>5537</v>
      </c>
      <c r="BD2162" s="18" t="s">
        <v>5537</v>
      </c>
      <c r="BE2162" s="18" t="s">
        <v>5537</v>
      </c>
      <c r="BF2162" s="18" t="s">
        <v>5537</v>
      </c>
      <c r="BG2162" s="18" t="s">
        <v>5537</v>
      </c>
      <c r="BH2162" s="18" t="s">
        <v>5537</v>
      </c>
      <c r="BI2162" s="18" t="s">
        <v>5537</v>
      </c>
      <c r="BJ2162" s="18" t="s">
        <v>5537</v>
      </c>
      <c r="BK2162" s="18" t="s">
        <v>5537</v>
      </c>
      <c r="BL2162" s="9" t="s">
        <v>5537</v>
      </c>
      <c r="BM2162" s="14" t="s">
        <v>5537</v>
      </c>
      <c r="BN2162" s="14" t="s">
        <v>5537</v>
      </c>
      <c r="BO2162" s="14" t="str">
        <f>_xlfn.XLOOKUP(B2162,'[4]cell downs 18042026 17h'!$B:$B,'[4]cell downs 18042026 17h'!$B:$B,"")</f>
        <v/>
      </c>
      <c r="BP2162" s="14" t="str">
        <f>_xlfn.XLOOKUP(B2162,'[5]Cells Huawei 19042026 15h'!$B:$B,'[5]Cells Huawei 19042026 15h'!$B:$B,"")</f>
        <v/>
      </c>
      <c r="BQ2162" s="9" t="str">
        <f>_xlfn.XLOOKUP(B2162,'[6]cells down 19042026 9H40'!$B:$B,'[6]cells down 19042026 9H40'!$B:$B,"")</f>
        <v>CTR_003</v>
      </c>
      <c r="BR2162" s="9" t="s">
        <v>5537</v>
      </c>
      <c r="BS2162" s="9" t="s">
        <v>5537</v>
      </c>
      <c r="BT2162" s="108"/>
    </row>
    <row r="2163" spans="1:72" s="9" customFormat="1" x14ac:dyDescent="0.35">
      <c r="A2163" s="1" t="s">
        <v>5073</v>
      </c>
      <c r="B2163" s="8" t="s">
        <v>5074</v>
      </c>
      <c r="C2163" s="3" t="str">
        <f>_xlfn.XLOOKUP(B2163,'[1]daily break down'!$D:$D,'[1]daily break down'!$E:$E,"")</f>
        <v>CENTRE</v>
      </c>
      <c r="D2163" s="1" t="s">
        <v>11</v>
      </c>
      <c r="E2163" s="1" t="s">
        <v>594</v>
      </c>
      <c r="F2163" s="3" t="s">
        <v>37</v>
      </c>
      <c r="G2163" s="1" t="s">
        <v>5073</v>
      </c>
      <c r="H2163" s="34" t="str">
        <f>_xlfn.XLOOKUP(B2163,[2]CALCULATION!$B:$B,[2]CALCULATION!$H:$H,"")</f>
        <v>ZTE</v>
      </c>
      <c r="I2163" s="28">
        <v>0</v>
      </c>
      <c r="J2163" s="28">
        <v>0</v>
      </c>
      <c r="K2163" s="28">
        <v>0</v>
      </c>
      <c r="L2163" s="28">
        <v>0</v>
      </c>
      <c r="M2163" s="28">
        <v>0</v>
      </c>
      <c r="N2163" s="28">
        <v>0</v>
      </c>
      <c r="O2163" s="28">
        <v>0</v>
      </c>
      <c r="P2163" s="28">
        <v>0</v>
      </c>
      <c r="Q2163" s="28">
        <v>0</v>
      </c>
      <c r="R2163" s="28">
        <v>0</v>
      </c>
      <c r="S2163" s="93">
        <v>0</v>
      </c>
      <c r="T2163" s="93">
        <f>_xlfn.XLOOKUP(B2163,'[3]Nur des jours'!$B:$B,'[3]Nur des jours'!$U:$U,"")</f>
        <v>0</v>
      </c>
      <c r="U2163" s="93">
        <v>0</v>
      </c>
      <c r="V2163" s="93">
        <v>0</v>
      </c>
      <c r="W2163" s="93">
        <v>0</v>
      </c>
      <c r="X2163" s="93">
        <v>0</v>
      </c>
      <c r="Y2163" s="93">
        <v>0</v>
      </c>
      <c r="Z2163" s="93">
        <v>0</v>
      </c>
      <c r="AA2163" s="93">
        <v>0</v>
      </c>
      <c r="AB2163" s="93">
        <v>0</v>
      </c>
      <c r="AC2163" s="93"/>
      <c r="AD2163" s="93">
        <v>0</v>
      </c>
      <c r="AE2163" s="93">
        <v>0</v>
      </c>
      <c r="AF2163" s="93">
        <v>0</v>
      </c>
      <c r="AG2163" s="93"/>
      <c r="AH2163" s="93">
        <v>0</v>
      </c>
      <c r="AI2163" s="93">
        <v>0</v>
      </c>
      <c r="AJ2163" s="93">
        <v>0</v>
      </c>
      <c r="AK2163" s="93">
        <v>0</v>
      </c>
      <c r="AL2163" s="93">
        <v>0</v>
      </c>
      <c r="AM2163" s="49" t="s">
        <v>5559</v>
      </c>
      <c r="AN2163" s="49"/>
      <c r="AO2163" s="48" t="str" cm="1">
        <f t="array" ref="AO2163">IFERROR(_xlfn.IFS(
AQ2163="MPR ISSUE","PDH",
AQ2163="BSS Hardware Issue","BSS",
AQ2163="Sites strategiques, MLL, Pylone, etc.","ENVTECH",
AQ2163="AKTIVCO DEFAUT GE &amp; POWER Cabinet","AKTIVCO",
AQ2163="AKTIVCO Coupure ENEO &amp; Baisse de tension","AKTIVCO GRID ONLY",
AQ2163="Coupure ENEO &amp; Baisse de tension","IHS GRID ONLY",
AQ2163="Defaut GE &amp; POWER Cabinet","IHS",
AQ2163="Sharing","Partners",
AQ2163="Sites strategiques &amp; DataCenter","SST &amp; DC",
AQ2163="Exclu","Exclu",
AQ2163="SAT","SAT",
AQ2163="SPARE-ISSUE","SPARE-ISSUE",
AQ2163="Fiber CAmtel","TRANS_FO_CAMTEL",
AQ2163="Fiber AOF","Fiber AOF",
AQ2163="Projet OCM (HUAWEI)","TRAVAUX-HUAWEI",
AQ2163="Projet OCM (NOKIA)","TRAVAUX-NOKIA",
AQ2163="ACCESS-ISSUE","ACCESS-ISSUE",
AQ2163="Projet OCM (ZTE, NOKIA, autres projets)","TRAVAUX OCM",
AQ2163="No root CAuse","No root cause",
AQ2163="ODU HS","PDH",
AQ2163="IP &amp; VLAN","PDH",
AQ2163="Warehouse HUAWEI","SPARE-ISSUE",
AQ2163="SPARE-HS","SPARE-ISSUE",
AQ2163="Power Telco","BSS",AQ2163="no impacts","no impacts"
),"")</f>
        <v>No root cause</v>
      </c>
      <c r="AP2163" s="48" t="str" cm="1">
        <f t="array" ref="AP2163">IFERROR(_xlfn.IFS(
AQ2163="MPR ISSUE","TX ISSUE",
AQ2163="BSS Hardware Issue","RAN ISSUE",
AQ2163="Sites strategiques, MLL, Pylone, etc.","ENVTECH",
AQ2163="AKTIVCO DEFAUT GE &amp; POWER Cabinet","POWER ISSUE",
AQ2163="AKTIVCO Coupure ENEO &amp; Baisse de tension","POWER ISSUE",
AQ2163="Coupure ENEO &amp; Baisse de tension","POWER ISSUE",
AQ2163="Defaut GE &amp; POWER Cabinet","POWER ISSUE",
AQ2163="Sharing","POWER ISSUE",
AQ2163="Sites strategiques &amp; DataCenter","POWER ISSUE",
AQ2163="Exclu","Exclu",
AQ2163="SAT","TX ISSUE",
AQ2163="SPARE-ISSUE","SPARE-ISSUE",
AQ2163="Fiber CAmtel","TX ISSUE",
AQ2163="Fiber AOF","TX ISSUE",
AQ2163="Projet OCM (HUAWEI)","TRAVAUX-HUAWEI",
AQ2163="Projet OCM (NOKIA)","TRAVAUX -NOKIA",
AQ2163="ACCESS-ISSUE","ACCESS-ISSUE",
AQ2163="Projet OCM (ZTE, NOKIA, autres projets)","TRAVAUX OCM",
AQ2163="No root CAuse","No root cause",
AQ2163="ODU HS","TX ISSUE",
AQ2163="IP &amp; VLAN","TX ISSUE",
AQ2163="Warehouse HUAWEI","SPARE-ISSUE",
AQ2163="SPARE-HS","SPARE-ISSUE",
AQ2163="Power Telco","RAN ISSUE",AQ2163="no impacts","no impacts"
),"")</f>
        <v>No root cause</v>
      </c>
      <c r="AQ2163" s="126" t="s">
        <v>5344</v>
      </c>
      <c r="AR2163" s="48" t="str" cm="1">
        <f t="array" ref="AR2163">IFERROR(_xlfn.IFS(
AQ2163="MPR ISSUE","ACTIVE",
AQ2163="BSS Hardware Issue","ACTIVE",
AQ2163="Sites strategiques, MLL, Pylone, etc.","PASSIVE",
AQ2163="AKTIVCO DEFAUT GE &amp; POWER Cabinet","PASSIVE",
AQ2163="AKTIVCO Coupure ENEO &amp; Baisse de tension","PASSIVE",
AQ2163="Coupure ENEO &amp; Baisse de tension","PASSIVE",
AQ2163="Defaut GE &amp; POWER Cabinet","PASSIVE",
AQ2163="Sharing","PASSIVE",
AQ2163="Sites strategiques &amp; DataCenter","PASSIVE",
AQ2163="Exclu","Exclu",
AQ2163="SAT","ACTIVE",
AQ2163="SPARE-ISSUE","SPARE-ISSUE",
AQ2163="Fiber CAmtel","ACTIVE",
AQ2163="Fiber AOF","ACTIVE",
AQ2163="Projet OCM (HUAWEI)","PLANNED WORKS",
AQ2163="Projet OCM (NOKIA)","PLANNED WORKS",
AQ2163="ACCESS-ISSUE","ACCESS-ISSUE",
AQ2163="Projet OCM (ZTE, NOKIA, autres projets)","PLANNED WORKS",
AQ2163="No root CAuse","No root cause",
AQ2163="ODU HS","ACTIVE",
AQ2163="IP &amp; VLAN","ACTIVE",
AQ2163="Warehouse HUAWEI","SPARE-ISSUE",
AQ2163="SPARE-HS","SPARE-ISSUE",
AQ2163="Power Telco","ACTIVE", AQ2163="no impacts","no impacts"
),"")</f>
        <v>No root cause</v>
      </c>
      <c r="AS2163" s="92" t="s">
        <v>5537</v>
      </c>
      <c r="AT2163" s="98" t="s">
        <v>5074</v>
      </c>
      <c r="AV2163" s="17" t="s">
        <v>5537</v>
      </c>
      <c r="AW2163" s="7" t="s">
        <v>5537</v>
      </c>
      <c r="AX2163" s="6" t="s">
        <v>5537</v>
      </c>
      <c r="AY2163" s="7"/>
      <c r="AZ2163" s="3" t="s">
        <v>5537</v>
      </c>
      <c r="BA2163" s="18" t="s">
        <v>5537</v>
      </c>
      <c r="BB2163" s="18" t="s">
        <v>5537</v>
      </c>
      <c r="BC2163" s="18" t="s">
        <v>5537</v>
      </c>
      <c r="BD2163" s="18" t="s">
        <v>5537</v>
      </c>
      <c r="BE2163" s="18" t="s">
        <v>5537</v>
      </c>
      <c r="BF2163" s="18" t="s">
        <v>5537</v>
      </c>
      <c r="BG2163" s="18" t="s">
        <v>5537</v>
      </c>
      <c r="BH2163" s="18" t="s">
        <v>5537</v>
      </c>
      <c r="BI2163" s="18" t="s">
        <v>5537</v>
      </c>
      <c r="BJ2163" s="18" t="s">
        <v>5537</v>
      </c>
      <c r="BK2163" s="18" t="s">
        <v>5537</v>
      </c>
      <c r="BL2163" s="9" t="s">
        <v>5537</v>
      </c>
      <c r="BM2163" s="14" t="s">
        <v>5537</v>
      </c>
      <c r="BN2163" s="14" t="s">
        <v>5537</v>
      </c>
      <c r="BO2163" s="14" t="str">
        <f>_xlfn.XLOOKUP(B2163,'[4]cell downs 18042026 17h'!$B:$B,'[4]cell downs 18042026 17h'!$B:$B,"")</f>
        <v/>
      </c>
      <c r="BP2163" s="14" t="str">
        <f>_xlfn.XLOOKUP(B2163,'[5]Cells Huawei 19042026 15h'!$B:$B,'[5]Cells Huawei 19042026 15h'!$B:$B,"")</f>
        <v/>
      </c>
      <c r="BQ2163" s="9" t="str">
        <f>_xlfn.XLOOKUP(B2163,'[6]cells down 19042026 9H40'!$B:$B,'[6]cells down 19042026 9H40'!$B:$B,"")</f>
        <v/>
      </c>
      <c r="BR2163" s="9" t="s">
        <v>5537</v>
      </c>
      <c r="BS2163" s="9" t="s">
        <v>594</v>
      </c>
      <c r="BT2163" s="108"/>
    </row>
    <row r="2164" spans="1:72" s="9" customFormat="1" x14ac:dyDescent="0.35">
      <c r="A2164" s="1" t="s">
        <v>3718</v>
      </c>
      <c r="B2164" s="8" t="s">
        <v>5077</v>
      </c>
      <c r="C2164" s="3" t="str">
        <f>_xlfn.XLOOKUP(B2164,'[1]daily break down'!$D:$D,'[1]daily break down'!$E:$E,"")</f>
        <v>LITTORAL</v>
      </c>
      <c r="D2164" s="1" t="s">
        <v>11</v>
      </c>
      <c r="E2164" s="1" t="s">
        <v>12</v>
      </c>
      <c r="F2164" s="3" t="s">
        <v>31</v>
      </c>
      <c r="G2164" s="1" t="s">
        <v>3718</v>
      </c>
      <c r="H2164" s="34" t="str">
        <f>_xlfn.XLOOKUP(B2164,[2]CALCULATION!$B:$B,[2]CALCULATION!$H:$H,"")</f>
        <v>ZTE</v>
      </c>
      <c r="I2164" s="28">
        <v>0</v>
      </c>
      <c r="J2164" s="28">
        <v>0</v>
      </c>
      <c r="K2164" s="28">
        <v>0</v>
      </c>
      <c r="L2164" s="28">
        <v>0</v>
      </c>
      <c r="M2164" s="28">
        <v>0</v>
      </c>
      <c r="N2164" s="28">
        <v>0</v>
      </c>
      <c r="O2164" s="28">
        <v>0</v>
      </c>
      <c r="P2164" s="28">
        <v>0</v>
      </c>
      <c r="Q2164" s="28">
        <v>0</v>
      </c>
      <c r="R2164" s="28">
        <v>0</v>
      </c>
      <c r="S2164" s="93">
        <v>0</v>
      </c>
      <c r="T2164" s="93">
        <f>_xlfn.XLOOKUP(B2164,'[3]Nur des jours'!$B:$B,'[3]Nur des jours'!$U:$U,"")</f>
        <v>0</v>
      </c>
      <c r="U2164" s="93">
        <v>0</v>
      </c>
      <c r="V2164" s="93">
        <v>0</v>
      </c>
      <c r="W2164" s="93">
        <v>0</v>
      </c>
      <c r="X2164" s="93">
        <v>0</v>
      </c>
      <c r="Y2164" s="93">
        <v>0</v>
      </c>
      <c r="Z2164" s="93">
        <v>0</v>
      </c>
      <c r="AA2164" s="93">
        <v>0</v>
      </c>
      <c r="AB2164" s="93">
        <v>0</v>
      </c>
      <c r="AC2164" s="93"/>
      <c r="AD2164" s="93">
        <v>0</v>
      </c>
      <c r="AE2164" s="93">
        <v>0</v>
      </c>
      <c r="AF2164" s="93">
        <v>0</v>
      </c>
      <c r="AG2164" s="93"/>
      <c r="AH2164" s="93">
        <v>0</v>
      </c>
      <c r="AI2164" s="93">
        <v>0</v>
      </c>
      <c r="AJ2164" s="93">
        <v>0</v>
      </c>
      <c r="AK2164" s="93">
        <v>0</v>
      </c>
      <c r="AL2164" s="93">
        <v>0</v>
      </c>
      <c r="AM2164" s="49" t="s">
        <v>5559</v>
      </c>
      <c r="AN2164" s="49"/>
      <c r="AO2164" s="48" t="str" cm="1">
        <f t="array" ref="AO2164">IFERROR(_xlfn.IFS(
AQ2164="MPR ISSUE","PDH",
AQ2164="BSS Hardware Issue","BSS",
AQ2164="Sites strategiques, MLL, Pylone, etc.","ENVTECH",
AQ2164="AKTIVCO DEFAUT GE &amp; POWER Cabinet","AKTIVCO",
AQ2164="AKTIVCO Coupure ENEO &amp; Baisse de tension","AKTIVCO GRID ONLY",
AQ2164="Coupure ENEO &amp; Baisse de tension","IHS GRID ONLY",
AQ2164="Defaut GE &amp; POWER Cabinet","IHS",
AQ2164="Sharing","Partners",
AQ2164="Sites strategiques &amp; DataCenter","SST &amp; DC",
AQ2164="Exclu","Exclu",
AQ2164="SAT","SAT",
AQ2164="SPARE-ISSUE","SPARE-ISSUE",
AQ2164="Fiber CAmtel","TRANS_FO_CAMTEL",
AQ2164="Fiber AOF","Fiber AOF",
AQ2164="Projet OCM (HUAWEI)","TRAVAUX-HUAWEI",
AQ2164="Projet OCM (NOKIA)","TRAVAUX-NOKIA",
AQ2164="ACCESS-ISSUE","ACCESS-ISSUE",
AQ2164="Projet OCM (ZTE, NOKIA, autres projets)","TRAVAUX OCM",
AQ2164="No root CAuse","No root cause",
AQ2164="ODU HS","PDH",
AQ2164="IP &amp; VLAN","PDH",
AQ2164="Warehouse HUAWEI","SPARE-ISSUE",
AQ2164="SPARE-HS","SPARE-ISSUE",
AQ2164="Power Telco","BSS",AQ2164="no impacts","no impacts"
),"")</f>
        <v>No root cause</v>
      </c>
      <c r="AP2164" s="48" t="str" cm="1">
        <f t="array" ref="AP2164">IFERROR(_xlfn.IFS(
AQ2164="MPR ISSUE","TX ISSUE",
AQ2164="BSS Hardware Issue","RAN ISSUE",
AQ2164="Sites strategiques, MLL, Pylone, etc.","ENVTECH",
AQ2164="AKTIVCO DEFAUT GE &amp; POWER Cabinet","POWER ISSUE",
AQ2164="AKTIVCO Coupure ENEO &amp; Baisse de tension","POWER ISSUE",
AQ2164="Coupure ENEO &amp; Baisse de tension","POWER ISSUE",
AQ2164="Defaut GE &amp; POWER Cabinet","POWER ISSUE",
AQ2164="Sharing","POWER ISSUE",
AQ2164="Sites strategiques &amp; DataCenter","POWER ISSUE",
AQ2164="Exclu","Exclu",
AQ2164="SAT","TX ISSUE",
AQ2164="SPARE-ISSUE","SPARE-ISSUE",
AQ2164="Fiber CAmtel","TX ISSUE",
AQ2164="Fiber AOF","TX ISSUE",
AQ2164="Projet OCM (HUAWEI)","TRAVAUX-HUAWEI",
AQ2164="Projet OCM (NOKIA)","TRAVAUX -NOKIA",
AQ2164="ACCESS-ISSUE","ACCESS-ISSUE",
AQ2164="Projet OCM (ZTE, NOKIA, autres projets)","TRAVAUX OCM",
AQ2164="No root CAuse","No root cause",
AQ2164="ODU HS","TX ISSUE",
AQ2164="IP &amp; VLAN","TX ISSUE",
AQ2164="Warehouse HUAWEI","SPARE-ISSUE",
AQ2164="SPARE-HS","SPARE-ISSUE",
AQ2164="Power Telco","RAN ISSUE",AQ2164="no impacts","no impacts"
),"")</f>
        <v>No root cause</v>
      </c>
      <c r="AQ2164" s="126" t="s">
        <v>5344</v>
      </c>
      <c r="AR2164" s="48" t="str" cm="1">
        <f t="array" ref="AR2164">IFERROR(_xlfn.IFS(
AQ2164="MPR ISSUE","ACTIVE",
AQ2164="BSS Hardware Issue","ACTIVE",
AQ2164="Sites strategiques, MLL, Pylone, etc.","PASSIVE",
AQ2164="AKTIVCO DEFAUT GE &amp; POWER Cabinet","PASSIVE",
AQ2164="AKTIVCO Coupure ENEO &amp; Baisse de tension","PASSIVE",
AQ2164="Coupure ENEO &amp; Baisse de tension","PASSIVE",
AQ2164="Defaut GE &amp; POWER Cabinet","PASSIVE",
AQ2164="Sharing","PASSIVE",
AQ2164="Sites strategiques &amp; DataCenter","PASSIVE",
AQ2164="Exclu","Exclu",
AQ2164="SAT","ACTIVE",
AQ2164="SPARE-ISSUE","SPARE-ISSUE",
AQ2164="Fiber CAmtel","ACTIVE",
AQ2164="Fiber AOF","ACTIVE",
AQ2164="Projet OCM (HUAWEI)","PLANNED WORKS",
AQ2164="Projet OCM (NOKIA)","PLANNED WORKS",
AQ2164="ACCESS-ISSUE","ACCESS-ISSUE",
AQ2164="Projet OCM (ZTE, NOKIA, autres projets)","PLANNED WORKS",
AQ2164="No root CAuse","No root cause",
AQ2164="ODU HS","ACTIVE",
AQ2164="IP &amp; VLAN","ACTIVE",
AQ2164="Warehouse HUAWEI","SPARE-ISSUE",
AQ2164="SPARE-HS","SPARE-ISSUE",
AQ2164="Power Telco","ACTIVE", AQ2164="no impacts","no impacts"
),"")</f>
        <v>No root cause</v>
      </c>
      <c r="AS2164" s="92" t="s">
        <v>5537</v>
      </c>
      <c r="AT2164" s="98" t="s">
        <v>5077</v>
      </c>
      <c r="AV2164" s="17" t="s">
        <v>5537</v>
      </c>
      <c r="AW2164" s="7" t="s">
        <v>5537</v>
      </c>
      <c r="AX2164" s="6" t="s">
        <v>5537</v>
      </c>
      <c r="AY2164" s="7"/>
      <c r="AZ2164" s="3" t="s">
        <v>5537</v>
      </c>
      <c r="BA2164" s="18" t="s">
        <v>5537</v>
      </c>
      <c r="BB2164" s="18" t="s">
        <v>5537</v>
      </c>
      <c r="BC2164" s="18" t="s">
        <v>5537</v>
      </c>
      <c r="BD2164" s="18" t="s">
        <v>5537</v>
      </c>
      <c r="BE2164" s="18" t="s">
        <v>5537</v>
      </c>
      <c r="BF2164" s="18" t="s">
        <v>5537</v>
      </c>
      <c r="BG2164" s="18" t="s">
        <v>5537</v>
      </c>
      <c r="BH2164" s="18" t="s">
        <v>5537</v>
      </c>
      <c r="BI2164" s="18" t="s">
        <v>5537</v>
      </c>
      <c r="BJ2164" s="18" t="s">
        <v>5537</v>
      </c>
      <c r="BK2164" s="18" t="s">
        <v>5537</v>
      </c>
      <c r="BL2164" s="9" t="s">
        <v>5537</v>
      </c>
      <c r="BM2164" s="14" t="s">
        <v>5537</v>
      </c>
      <c r="BN2164" s="14" t="s">
        <v>5537</v>
      </c>
      <c r="BO2164" s="14" t="str">
        <f>_xlfn.XLOOKUP(B2164,'[4]cell downs 18042026 17h'!$B:$B,'[4]cell downs 18042026 17h'!$B:$B,"")</f>
        <v/>
      </c>
      <c r="BP2164" s="14" t="str">
        <f>_xlfn.XLOOKUP(B2164,'[5]Cells Huawei 19042026 15h'!$B:$B,'[5]Cells Huawei 19042026 15h'!$B:$B,"")</f>
        <v/>
      </c>
      <c r="BQ2164" s="9" t="str">
        <f>_xlfn.XLOOKUP(B2164,'[6]cells down 19042026 9H40'!$B:$B,'[6]cells down 19042026 9H40'!$B:$B,"")</f>
        <v/>
      </c>
      <c r="BR2164" s="9" t="s">
        <v>5077</v>
      </c>
      <c r="BS2164" s="9" t="s">
        <v>5537</v>
      </c>
      <c r="BT2164" s="108"/>
    </row>
    <row r="2165" spans="1:72" s="9" customFormat="1" x14ac:dyDescent="0.35">
      <c r="A2165" s="1" t="s">
        <v>5078</v>
      </c>
      <c r="B2165" s="8" t="s">
        <v>5079</v>
      </c>
      <c r="C2165" s="3" t="str">
        <f>_xlfn.XLOOKUP(B2165,'[1]daily break down'!$D:$D,'[1]daily break down'!$E:$E,"")</f>
        <v>CENTRE</v>
      </c>
      <c r="D2165" s="1" t="s">
        <v>11</v>
      </c>
      <c r="E2165" s="1" t="s">
        <v>83</v>
      </c>
      <c r="F2165" s="3" t="s">
        <v>37</v>
      </c>
      <c r="G2165" s="1" t="s">
        <v>5080</v>
      </c>
      <c r="H2165" s="34" t="str">
        <f>_xlfn.XLOOKUP(B2165,[2]CALCULATION!$B:$B,[2]CALCULATION!$H:$H,"")</f>
        <v>ZTE</v>
      </c>
      <c r="I2165" s="28">
        <v>0</v>
      </c>
      <c r="J2165" s="28">
        <v>0</v>
      </c>
      <c r="K2165" s="28">
        <v>0</v>
      </c>
      <c r="L2165" s="28">
        <v>0</v>
      </c>
      <c r="M2165" s="28">
        <v>0</v>
      </c>
      <c r="N2165" s="28">
        <v>0</v>
      </c>
      <c r="O2165" s="28">
        <v>0</v>
      </c>
      <c r="P2165" s="28">
        <v>0</v>
      </c>
      <c r="Q2165" s="28">
        <v>0</v>
      </c>
      <c r="R2165" s="28">
        <v>0</v>
      </c>
      <c r="S2165" s="93">
        <v>0</v>
      </c>
      <c r="T2165" s="93">
        <f>_xlfn.XLOOKUP(B2165,'[3]Nur des jours'!$B:$B,'[3]Nur des jours'!$U:$U,"")</f>
        <v>0</v>
      </c>
      <c r="U2165" s="93">
        <v>0</v>
      </c>
      <c r="V2165" s="93">
        <v>0</v>
      </c>
      <c r="W2165" s="93">
        <v>0</v>
      </c>
      <c r="X2165" s="93">
        <v>0</v>
      </c>
      <c r="Y2165" s="93">
        <v>0</v>
      </c>
      <c r="Z2165" s="93">
        <v>0</v>
      </c>
      <c r="AA2165" s="93">
        <v>0</v>
      </c>
      <c r="AB2165" s="93">
        <v>0</v>
      </c>
      <c r="AC2165" s="93"/>
      <c r="AD2165" s="93">
        <v>0</v>
      </c>
      <c r="AE2165" s="93">
        <v>0</v>
      </c>
      <c r="AF2165" s="93">
        <v>0</v>
      </c>
      <c r="AG2165" s="93"/>
      <c r="AH2165" s="93">
        <v>0</v>
      </c>
      <c r="AI2165" s="93">
        <v>0</v>
      </c>
      <c r="AJ2165" s="93">
        <v>0</v>
      </c>
      <c r="AK2165" s="93">
        <v>0</v>
      </c>
      <c r="AL2165" s="93">
        <v>0</v>
      </c>
      <c r="AM2165" s="49" t="s">
        <v>5559</v>
      </c>
      <c r="AN2165" s="49"/>
      <c r="AO2165" s="48" t="str" cm="1">
        <f t="array" ref="AO2165">IFERROR(_xlfn.IFS(
AQ2165="MPR ISSUE","PDH",
AQ2165="BSS Hardware Issue","BSS",
AQ2165="Sites strategiques, MLL, Pylone, etc.","ENVTECH",
AQ2165="AKTIVCO DEFAUT GE &amp; POWER Cabinet","AKTIVCO",
AQ2165="AKTIVCO Coupure ENEO &amp; Baisse de tension","AKTIVCO GRID ONLY",
AQ2165="Coupure ENEO &amp; Baisse de tension","IHS GRID ONLY",
AQ2165="Defaut GE &amp; POWER Cabinet","IHS",
AQ2165="Sharing","Partners",
AQ2165="Sites strategiques &amp; DataCenter","SST &amp; DC",
AQ2165="Exclu","Exclu",
AQ2165="SAT","SAT",
AQ2165="SPARE-ISSUE","SPARE-ISSUE",
AQ2165="Fiber CAmtel","TRANS_FO_CAMTEL",
AQ2165="Fiber AOF","Fiber AOF",
AQ2165="Projet OCM (HUAWEI)","TRAVAUX-HUAWEI",
AQ2165="Projet OCM (NOKIA)","TRAVAUX-NOKIA",
AQ2165="ACCESS-ISSUE","ACCESS-ISSUE",
AQ2165="Projet OCM (ZTE, NOKIA, autres projets)","TRAVAUX OCM",
AQ2165="No root CAuse","No root cause",
AQ2165="ODU HS","PDH",
AQ2165="IP &amp; VLAN","PDH",
AQ2165="Warehouse HUAWEI","SPARE-ISSUE",
AQ2165="SPARE-HS","SPARE-ISSUE",
AQ2165="Power Telco","BSS",AQ2165="no impacts","no impacts"
),"")</f>
        <v>No root cause</v>
      </c>
      <c r="AP2165" s="48" t="str" cm="1">
        <f t="array" ref="AP2165">IFERROR(_xlfn.IFS(
AQ2165="MPR ISSUE","TX ISSUE",
AQ2165="BSS Hardware Issue","RAN ISSUE",
AQ2165="Sites strategiques, MLL, Pylone, etc.","ENVTECH",
AQ2165="AKTIVCO DEFAUT GE &amp; POWER Cabinet","POWER ISSUE",
AQ2165="AKTIVCO Coupure ENEO &amp; Baisse de tension","POWER ISSUE",
AQ2165="Coupure ENEO &amp; Baisse de tension","POWER ISSUE",
AQ2165="Defaut GE &amp; POWER Cabinet","POWER ISSUE",
AQ2165="Sharing","POWER ISSUE",
AQ2165="Sites strategiques &amp; DataCenter","POWER ISSUE",
AQ2165="Exclu","Exclu",
AQ2165="SAT","TX ISSUE",
AQ2165="SPARE-ISSUE","SPARE-ISSUE",
AQ2165="Fiber CAmtel","TX ISSUE",
AQ2165="Fiber AOF","TX ISSUE",
AQ2165="Projet OCM (HUAWEI)","TRAVAUX-HUAWEI",
AQ2165="Projet OCM (NOKIA)","TRAVAUX -NOKIA",
AQ2165="ACCESS-ISSUE","ACCESS-ISSUE",
AQ2165="Projet OCM (ZTE, NOKIA, autres projets)","TRAVAUX OCM",
AQ2165="No root CAuse","No root cause",
AQ2165="ODU HS","TX ISSUE",
AQ2165="IP &amp; VLAN","TX ISSUE",
AQ2165="Warehouse HUAWEI","SPARE-ISSUE",
AQ2165="SPARE-HS","SPARE-ISSUE",
AQ2165="Power Telco","RAN ISSUE",AQ2165="no impacts","no impacts"
),"")</f>
        <v>No root cause</v>
      </c>
      <c r="AQ2165" s="126" t="s">
        <v>5344</v>
      </c>
      <c r="AR2165" s="48" t="str" cm="1">
        <f t="array" ref="AR2165">IFERROR(_xlfn.IFS(
AQ2165="MPR ISSUE","ACTIVE",
AQ2165="BSS Hardware Issue","ACTIVE",
AQ2165="Sites strategiques, MLL, Pylone, etc.","PASSIVE",
AQ2165="AKTIVCO DEFAUT GE &amp; POWER Cabinet","PASSIVE",
AQ2165="AKTIVCO Coupure ENEO &amp; Baisse de tension","PASSIVE",
AQ2165="Coupure ENEO &amp; Baisse de tension","PASSIVE",
AQ2165="Defaut GE &amp; POWER Cabinet","PASSIVE",
AQ2165="Sharing","PASSIVE",
AQ2165="Sites strategiques &amp; DataCenter","PASSIVE",
AQ2165="Exclu","Exclu",
AQ2165="SAT","ACTIVE",
AQ2165="SPARE-ISSUE","SPARE-ISSUE",
AQ2165="Fiber CAmtel","ACTIVE",
AQ2165="Fiber AOF","ACTIVE",
AQ2165="Projet OCM (HUAWEI)","PLANNED WORKS",
AQ2165="Projet OCM (NOKIA)","PLANNED WORKS",
AQ2165="ACCESS-ISSUE","ACCESS-ISSUE",
AQ2165="Projet OCM (ZTE, NOKIA, autres projets)","PLANNED WORKS",
AQ2165="No root CAuse","No root cause",
AQ2165="ODU HS","ACTIVE",
AQ2165="IP &amp; VLAN","ACTIVE",
AQ2165="Warehouse HUAWEI","SPARE-ISSUE",
AQ2165="SPARE-HS","SPARE-ISSUE",
AQ2165="Power Telco","ACTIVE", AQ2165="no impacts","no impacts"
),"")</f>
        <v>No root cause</v>
      </c>
      <c r="AS2165" s="92" t="s">
        <v>5537</v>
      </c>
      <c r="AT2165" s="98" t="s">
        <v>5079</v>
      </c>
      <c r="AV2165" s="17" t="s">
        <v>5537</v>
      </c>
      <c r="AW2165" s="7" t="s">
        <v>5537</v>
      </c>
      <c r="AX2165" s="6" t="s">
        <v>5537</v>
      </c>
      <c r="AY2165" s="7"/>
      <c r="AZ2165" s="3" t="s">
        <v>5537</v>
      </c>
      <c r="BA2165" s="18" t="s">
        <v>5537</v>
      </c>
      <c r="BB2165" s="18" t="s">
        <v>5537</v>
      </c>
      <c r="BC2165" s="18" t="s">
        <v>5537</v>
      </c>
      <c r="BD2165" s="18" t="s">
        <v>5537</v>
      </c>
      <c r="BE2165" s="18" t="s">
        <v>5537</v>
      </c>
      <c r="BF2165" s="18" t="s">
        <v>5537</v>
      </c>
      <c r="BG2165" s="18" t="s">
        <v>5537</v>
      </c>
      <c r="BH2165" s="18" t="s">
        <v>5537</v>
      </c>
      <c r="BI2165" s="18" t="s">
        <v>5537</v>
      </c>
      <c r="BJ2165" s="18" t="s">
        <v>5537</v>
      </c>
      <c r="BK2165" s="18" t="s">
        <v>5537</v>
      </c>
      <c r="BL2165" s="9" t="s">
        <v>5537</v>
      </c>
      <c r="BM2165" s="14" t="s">
        <v>5537</v>
      </c>
      <c r="BN2165" s="14" t="s">
        <v>5537</v>
      </c>
      <c r="BO2165" s="14" t="str">
        <f>_xlfn.XLOOKUP(B2165,'[4]cell downs 18042026 17h'!$B:$B,'[4]cell downs 18042026 17h'!$B:$B,"")</f>
        <v/>
      </c>
      <c r="BP2165" s="14" t="str">
        <f>_xlfn.XLOOKUP(B2165,'[5]Cells Huawei 19042026 15h'!$B:$B,'[5]Cells Huawei 19042026 15h'!$B:$B,"")</f>
        <v/>
      </c>
      <c r="BQ2165" s="9" t="str">
        <f>_xlfn.XLOOKUP(B2165,'[6]cells down 19042026 9H40'!$B:$B,'[6]cells down 19042026 9H40'!$B:$B,"")</f>
        <v/>
      </c>
      <c r="BR2165" s="9" t="s">
        <v>5079</v>
      </c>
      <c r="BS2165" s="9" t="s">
        <v>237</v>
      </c>
      <c r="BT2165" s="108"/>
    </row>
    <row r="2166" spans="1:72" s="9" customFormat="1" x14ac:dyDescent="0.35">
      <c r="A2166" s="1" t="s">
        <v>4791</v>
      </c>
      <c r="B2166" s="8" t="s">
        <v>5082</v>
      </c>
      <c r="C2166" s="3" t="str">
        <f>_xlfn.XLOOKUP(B2166,'[1]daily break down'!$D:$D,'[1]daily break down'!$E:$E,"")</f>
        <v>CENTRE</v>
      </c>
      <c r="D2166" s="1" t="s">
        <v>11</v>
      </c>
      <c r="E2166" s="1" t="s">
        <v>12</v>
      </c>
      <c r="F2166" s="3" t="s">
        <v>37</v>
      </c>
      <c r="G2166" s="1" t="s">
        <v>4791</v>
      </c>
      <c r="H2166" s="34" t="str">
        <f>_xlfn.XLOOKUP(B2166,[2]CALCULATION!$B:$B,[2]CALCULATION!$H:$H,"")</f>
        <v>ZTE</v>
      </c>
      <c r="I2166" s="28">
        <v>0</v>
      </c>
      <c r="J2166" s="28">
        <v>0</v>
      </c>
      <c r="K2166" s="28">
        <v>0</v>
      </c>
      <c r="L2166" s="28">
        <v>0</v>
      </c>
      <c r="M2166" s="28">
        <v>0</v>
      </c>
      <c r="N2166" s="28">
        <v>0</v>
      </c>
      <c r="O2166" s="28">
        <v>0</v>
      </c>
      <c r="P2166" s="28">
        <v>0</v>
      </c>
      <c r="Q2166" s="28">
        <v>0</v>
      </c>
      <c r="R2166" s="28">
        <v>0</v>
      </c>
      <c r="S2166" s="93">
        <v>0</v>
      </c>
      <c r="T2166" s="93">
        <f>_xlfn.XLOOKUP(B2166,'[3]Nur des jours'!$B:$B,'[3]Nur des jours'!$U:$U,"")</f>
        <v>0</v>
      </c>
      <c r="U2166" s="93">
        <v>0</v>
      </c>
      <c r="V2166" s="93">
        <v>0</v>
      </c>
      <c r="W2166" s="93">
        <v>0</v>
      </c>
      <c r="X2166" s="93">
        <v>0</v>
      </c>
      <c r="Y2166" s="93">
        <v>0</v>
      </c>
      <c r="Z2166" s="93">
        <v>0</v>
      </c>
      <c r="AA2166" s="93">
        <v>0</v>
      </c>
      <c r="AB2166" s="93">
        <v>0</v>
      </c>
      <c r="AC2166" s="93"/>
      <c r="AD2166" s="93">
        <v>0</v>
      </c>
      <c r="AE2166" s="93">
        <v>0</v>
      </c>
      <c r="AF2166" s="93">
        <v>0</v>
      </c>
      <c r="AG2166" s="93"/>
      <c r="AH2166" s="93">
        <v>0</v>
      </c>
      <c r="AI2166" s="93">
        <v>0</v>
      </c>
      <c r="AJ2166" s="93">
        <v>0</v>
      </c>
      <c r="AK2166" s="93">
        <v>0</v>
      </c>
      <c r="AL2166" s="93">
        <v>0</v>
      </c>
      <c r="AM2166" s="49" t="s">
        <v>5559</v>
      </c>
      <c r="AN2166" s="49"/>
      <c r="AO2166" s="48" t="str" cm="1">
        <f t="array" ref="AO2166">IFERROR(_xlfn.IFS(
AQ2166="MPR ISSUE","PDH",
AQ2166="BSS Hardware Issue","BSS",
AQ2166="Sites strategiques, MLL, Pylone, etc.","ENVTECH",
AQ2166="AKTIVCO DEFAUT GE &amp; POWER Cabinet","AKTIVCO",
AQ2166="AKTIVCO Coupure ENEO &amp; Baisse de tension","AKTIVCO GRID ONLY",
AQ2166="Coupure ENEO &amp; Baisse de tension","IHS GRID ONLY",
AQ2166="Defaut GE &amp; POWER Cabinet","IHS",
AQ2166="Sharing","Partners",
AQ2166="Sites strategiques &amp; DataCenter","SST &amp; DC",
AQ2166="Exclu","Exclu",
AQ2166="SAT","SAT",
AQ2166="SPARE-ISSUE","SPARE-ISSUE",
AQ2166="Fiber CAmtel","TRANS_FO_CAMTEL",
AQ2166="Fiber AOF","Fiber AOF",
AQ2166="Projet OCM (HUAWEI)","TRAVAUX-HUAWEI",
AQ2166="Projet OCM (NOKIA)","TRAVAUX-NOKIA",
AQ2166="ACCESS-ISSUE","ACCESS-ISSUE",
AQ2166="Projet OCM (ZTE, NOKIA, autres projets)","TRAVAUX OCM",
AQ2166="No root CAuse","No root cause",
AQ2166="ODU HS","PDH",
AQ2166="IP &amp; VLAN","PDH",
AQ2166="Warehouse HUAWEI","SPARE-ISSUE",
AQ2166="SPARE-HS","SPARE-ISSUE",
AQ2166="Power Telco","BSS",AQ2166="no impacts","no impacts"
),"")</f>
        <v>No root cause</v>
      </c>
      <c r="AP2166" s="48" t="str" cm="1">
        <f t="array" ref="AP2166">IFERROR(_xlfn.IFS(
AQ2166="MPR ISSUE","TX ISSUE",
AQ2166="BSS Hardware Issue","RAN ISSUE",
AQ2166="Sites strategiques, MLL, Pylone, etc.","ENVTECH",
AQ2166="AKTIVCO DEFAUT GE &amp; POWER Cabinet","POWER ISSUE",
AQ2166="AKTIVCO Coupure ENEO &amp; Baisse de tension","POWER ISSUE",
AQ2166="Coupure ENEO &amp; Baisse de tension","POWER ISSUE",
AQ2166="Defaut GE &amp; POWER Cabinet","POWER ISSUE",
AQ2166="Sharing","POWER ISSUE",
AQ2166="Sites strategiques &amp; DataCenter","POWER ISSUE",
AQ2166="Exclu","Exclu",
AQ2166="SAT","TX ISSUE",
AQ2166="SPARE-ISSUE","SPARE-ISSUE",
AQ2166="Fiber CAmtel","TX ISSUE",
AQ2166="Fiber AOF","TX ISSUE",
AQ2166="Projet OCM (HUAWEI)","TRAVAUX-HUAWEI",
AQ2166="Projet OCM (NOKIA)","TRAVAUX -NOKIA",
AQ2166="ACCESS-ISSUE","ACCESS-ISSUE",
AQ2166="Projet OCM (ZTE, NOKIA, autres projets)","TRAVAUX OCM",
AQ2166="No root CAuse","No root cause",
AQ2166="ODU HS","TX ISSUE",
AQ2166="IP &amp; VLAN","TX ISSUE",
AQ2166="Warehouse HUAWEI","SPARE-ISSUE",
AQ2166="SPARE-HS","SPARE-ISSUE",
AQ2166="Power Telco","RAN ISSUE",AQ2166="no impacts","no impacts"
),"")</f>
        <v>No root cause</v>
      </c>
      <c r="AQ2166" s="126" t="s">
        <v>5344</v>
      </c>
      <c r="AR2166" s="48" t="str" cm="1">
        <f t="array" ref="AR2166">IFERROR(_xlfn.IFS(
AQ2166="MPR ISSUE","ACTIVE",
AQ2166="BSS Hardware Issue","ACTIVE",
AQ2166="Sites strategiques, MLL, Pylone, etc.","PASSIVE",
AQ2166="AKTIVCO DEFAUT GE &amp; POWER Cabinet","PASSIVE",
AQ2166="AKTIVCO Coupure ENEO &amp; Baisse de tension","PASSIVE",
AQ2166="Coupure ENEO &amp; Baisse de tension","PASSIVE",
AQ2166="Defaut GE &amp; POWER Cabinet","PASSIVE",
AQ2166="Sharing","PASSIVE",
AQ2166="Sites strategiques &amp; DataCenter","PASSIVE",
AQ2166="Exclu","Exclu",
AQ2166="SAT","ACTIVE",
AQ2166="SPARE-ISSUE","SPARE-ISSUE",
AQ2166="Fiber CAmtel","ACTIVE",
AQ2166="Fiber AOF","ACTIVE",
AQ2166="Projet OCM (HUAWEI)","PLANNED WORKS",
AQ2166="Projet OCM (NOKIA)","PLANNED WORKS",
AQ2166="ACCESS-ISSUE","ACCESS-ISSUE",
AQ2166="Projet OCM (ZTE, NOKIA, autres projets)","PLANNED WORKS",
AQ2166="No root CAuse","No root cause",
AQ2166="ODU HS","ACTIVE",
AQ2166="IP &amp; VLAN","ACTIVE",
AQ2166="Warehouse HUAWEI","SPARE-ISSUE",
AQ2166="SPARE-HS","SPARE-ISSUE",
AQ2166="Power Telco","ACTIVE", AQ2166="no impacts","no impacts"
),"")</f>
        <v>No root cause</v>
      </c>
      <c r="AS2166" s="92" t="s">
        <v>5537</v>
      </c>
      <c r="AT2166" s="98" t="s">
        <v>5082</v>
      </c>
      <c r="AU2166" s="96"/>
      <c r="AV2166" s="17" t="s">
        <v>5537</v>
      </c>
      <c r="AW2166" s="7" t="s">
        <v>5537</v>
      </c>
      <c r="AX2166" s="6" t="s">
        <v>5537</v>
      </c>
      <c r="AY2166" s="7"/>
      <c r="AZ2166" s="3" t="s">
        <v>5537</v>
      </c>
      <c r="BA2166" s="18" t="s">
        <v>5537</v>
      </c>
      <c r="BB2166" s="18" t="s">
        <v>5537</v>
      </c>
      <c r="BC2166" s="18" t="s">
        <v>5537</v>
      </c>
      <c r="BD2166" s="18" t="s">
        <v>5537</v>
      </c>
      <c r="BE2166" s="18" t="s">
        <v>5537</v>
      </c>
      <c r="BF2166" s="18" t="s">
        <v>5537</v>
      </c>
      <c r="BG2166" s="18" t="s">
        <v>5537</v>
      </c>
      <c r="BH2166" s="18" t="s">
        <v>5537</v>
      </c>
      <c r="BI2166" s="18" t="s">
        <v>5537</v>
      </c>
      <c r="BJ2166" s="18" t="s">
        <v>5537</v>
      </c>
      <c r="BK2166" s="18" t="s">
        <v>5537</v>
      </c>
      <c r="BL2166" s="9" t="s">
        <v>5537</v>
      </c>
      <c r="BM2166" s="14" t="s">
        <v>5537</v>
      </c>
      <c r="BN2166" s="14" t="s">
        <v>5537</v>
      </c>
      <c r="BO2166" s="14" t="str">
        <f>_xlfn.XLOOKUP(B2166,'[4]cell downs 18042026 17h'!$B:$B,'[4]cell downs 18042026 17h'!$B:$B,"")</f>
        <v/>
      </c>
      <c r="BP2166" s="14" t="str">
        <f>_xlfn.XLOOKUP(B2166,'[5]Cells Huawei 19042026 15h'!$B:$B,'[5]Cells Huawei 19042026 15h'!$B:$B,"")</f>
        <v/>
      </c>
      <c r="BQ2166" s="9" t="str">
        <f>_xlfn.XLOOKUP(B2166,'[6]cells down 19042026 9H40'!$B:$B,'[6]cells down 19042026 9H40'!$B:$B,"")</f>
        <v/>
      </c>
      <c r="BR2166" s="9" t="s">
        <v>5082</v>
      </c>
      <c r="BS2166" s="9" t="s">
        <v>12</v>
      </c>
      <c r="BT2166" s="108"/>
    </row>
    <row r="2167" spans="1:72" s="9" customFormat="1" x14ac:dyDescent="0.35">
      <c r="A2167" s="1" t="s">
        <v>5083</v>
      </c>
      <c r="B2167" s="8" t="s">
        <v>5084</v>
      </c>
      <c r="C2167" s="3" t="str">
        <f>_xlfn.XLOOKUP(B2167,'[1]daily break down'!$D:$D,'[1]daily break down'!$E:$E,"")</f>
        <v>LITTORAL</v>
      </c>
      <c r="D2167" s="1" t="s">
        <v>11</v>
      </c>
      <c r="E2167" s="1" t="s">
        <v>318</v>
      </c>
      <c r="F2167" s="3" t="s">
        <v>31</v>
      </c>
      <c r="G2167" s="1" t="s">
        <v>5085</v>
      </c>
      <c r="H2167" s="34" t="str">
        <f>_xlfn.XLOOKUP(B2167,[2]CALCULATION!$B:$B,[2]CALCULATION!$H:$H,"")</f>
        <v>ZTE</v>
      </c>
      <c r="I2167" s="28">
        <v>0</v>
      </c>
      <c r="J2167" s="28">
        <v>0</v>
      </c>
      <c r="K2167" s="28">
        <v>0</v>
      </c>
      <c r="L2167" s="28">
        <v>0</v>
      </c>
      <c r="M2167" s="28">
        <v>0</v>
      </c>
      <c r="N2167" s="28">
        <v>0</v>
      </c>
      <c r="O2167" s="28">
        <v>0</v>
      </c>
      <c r="P2167" s="28">
        <v>0</v>
      </c>
      <c r="Q2167" s="28">
        <v>0</v>
      </c>
      <c r="R2167" s="28">
        <v>0</v>
      </c>
      <c r="S2167" s="93">
        <v>0</v>
      </c>
      <c r="T2167" s="93">
        <f>_xlfn.XLOOKUP(B2167,'[3]Nur des jours'!$B:$B,'[3]Nur des jours'!$U:$U,"")</f>
        <v>0</v>
      </c>
      <c r="U2167" s="93">
        <v>0</v>
      </c>
      <c r="V2167" s="93">
        <v>0</v>
      </c>
      <c r="W2167" s="93">
        <v>0</v>
      </c>
      <c r="X2167" s="93">
        <v>0</v>
      </c>
      <c r="Y2167" s="93">
        <v>0</v>
      </c>
      <c r="Z2167" s="93">
        <v>0</v>
      </c>
      <c r="AA2167" s="93">
        <v>0</v>
      </c>
      <c r="AB2167" s="93">
        <v>0</v>
      </c>
      <c r="AC2167" s="93"/>
      <c r="AD2167" s="93">
        <v>0</v>
      </c>
      <c r="AE2167" s="93">
        <v>0</v>
      </c>
      <c r="AF2167" s="93">
        <v>0</v>
      </c>
      <c r="AG2167" s="93"/>
      <c r="AH2167" s="93">
        <v>0</v>
      </c>
      <c r="AI2167" s="93">
        <v>0</v>
      </c>
      <c r="AJ2167" s="93">
        <v>0</v>
      </c>
      <c r="AK2167" s="93">
        <v>0</v>
      </c>
      <c r="AL2167" s="93">
        <v>0</v>
      </c>
      <c r="AM2167" s="49" t="s">
        <v>5559</v>
      </c>
      <c r="AN2167" s="49"/>
      <c r="AO2167" s="48" t="str" cm="1">
        <f t="array" ref="AO2167">IFERROR(_xlfn.IFS(
AQ2167="MPR ISSUE","PDH",
AQ2167="BSS Hardware Issue","BSS",
AQ2167="Sites strategiques, MLL, Pylone, etc.","ENVTECH",
AQ2167="AKTIVCO DEFAUT GE &amp; POWER Cabinet","AKTIVCO",
AQ2167="AKTIVCO Coupure ENEO &amp; Baisse de tension","AKTIVCO GRID ONLY",
AQ2167="Coupure ENEO &amp; Baisse de tension","IHS GRID ONLY",
AQ2167="Defaut GE &amp; POWER Cabinet","IHS",
AQ2167="Sharing","Partners",
AQ2167="Sites strategiques &amp; DataCenter","SST &amp; DC",
AQ2167="Exclu","Exclu",
AQ2167="SAT","SAT",
AQ2167="SPARE-ISSUE","SPARE-ISSUE",
AQ2167="Fiber CAmtel","TRANS_FO_CAMTEL",
AQ2167="Fiber AOF","Fiber AOF",
AQ2167="Projet OCM (HUAWEI)","TRAVAUX-HUAWEI",
AQ2167="Projet OCM (NOKIA)","TRAVAUX-NOKIA",
AQ2167="ACCESS-ISSUE","ACCESS-ISSUE",
AQ2167="Projet OCM (ZTE, NOKIA, autres projets)","TRAVAUX OCM",
AQ2167="No root CAuse","No root cause",
AQ2167="ODU HS","PDH",
AQ2167="IP &amp; VLAN","PDH",
AQ2167="Warehouse HUAWEI","SPARE-ISSUE",
AQ2167="SPARE-HS","SPARE-ISSUE",
AQ2167="Power Telco","BSS",AQ2167="no impacts","no impacts"
),"")</f>
        <v>No root cause</v>
      </c>
      <c r="AP2167" s="48" t="str" cm="1">
        <f t="array" ref="AP2167">IFERROR(_xlfn.IFS(
AQ2167="MPR ISSUE","TX ISSUE",
AQ2167="BSS Hardware Issue","RAN ISSUE",
AQ2167="Sites strategiques, MLL, Pylone, etc.","ENVTECH",
AQ2167="AKTIVCO DEFAUT GE &amp; POWER Cabinet","POWER ISSUE",
AQ2167="AKTIVCO Coupure ENEO &amp; Baisse de tension","POWER ISSUE",
AQ2167="Coupure ENEO &amp; Baisse de tension","POWER ISSUE",
AQ2167="Defaut GE &amp; POWER Cabinet","POWER ISSUE",
AQ2167="Sharing","POWER ISSUE",
AQ2167="Sites strategiques &amp; DataCenter","POWER ISSUE",
AQ2167="Exclu","Exclu",
AQ2167="SAT","TX ISSUE",
AQ2167="SPARE-ISSUE","SPARE-ISSUE",
AQ2167="Fiber CAmtel","TX ISSUE",
AQ2167="Fiber AOF","TX ISSUE",
AQ2167="Projet OCM (HUAWEI)","TRAVAUX-HUAWEI",
AQ2167="Projet OCM (NOKIA)","TRAVAUX -NOKIA",
AQ2167="ACCESS-ISSUE","ACCESS-ISSUE",
AQ2167="Projet OCM (ZTE, NOKIA, autres projets)","TRAVAUX OCM",
AQ2167="No root CAuse","No root cause",
AQ2167="ODU HS","TX ISSUE",
AQ2167="IP &amp; VLAN","TX ISSUE",
AQ2167="Warehouse HUAWEI","SPARE-ISSUE",
AQ2167="SPARE-HS","SPARE-ISSUE",
AQ2167="Power Telco","RAN ISSUE",AQ2167="no impacts","no impacts"
),"")</f>
        <v>No root cause</v>
      </c>
      <c r="AQ2167" s="126" t="s">
        <v>5344</v>
      </c>
      <c r="AR2167" s="48" t="str" cm="1">
        <f t="array" ref="AR2167">IFERROR(_xlfn.IFS(
AQ2167="MPR ISSUE","ACTIVE",
AQ2167="BSS Hardware Issue","ACTIVE",
AQ2167="Sites strategiques, MLL, Pylone, etc.","PASSIVE",
AQ2167="AKTIVCO DEFAUT GE &amp; POWER Cabinet","PASSIVE",
AQ2167="AKTIVCO Coupure ENEO &amp; Baisse de tension","PASSIVE",
AQ2167="Coupure ENEO &amp; Baisse de tension","PASSIVE",
AQ2167="Defaut GE &amp; POWER Cabinet","PASSIVE",
AQ2167="Sharing","PASSIVE",
AQ2167="Sites strategiques &amp; DataCenter","PASSIVE",
AQ2167="Exclu","Exclu",
AQ2167="SAT","ACTIVE",
AQ2167="SPARE-ISSUE","SPARE-ISSUE",
AQ2167="Fiber CAmtel","ACTIVE",
AQ2167="Fiber AOF","ACTIVE",
AQ2167="Projet OCM (HUAWEI)","PLANNED WORKS",
AQ2167="Projet OCM (NOKIA)","PLANNED WORKS",
AQ2167="ACCESS-ISSUE","ACCESS-ISSUE",
AQ2167="Projet OCM (ZTE, NOKIA, autres projets)","PLANNED WORKS",
AQ2167="No root CAuse","No root cause",
AQ2167="ODU HS","ACTIVE",
AQ2167="IP &amp; VLAN","ACTIVE",
AQ2167="Warehouse HUAWEI","SPARE-ISSUE",
AQ2167="SPARE-HS","SPARE-ISSUE",
AQ2167="Power Telco","ACTIVE", AQ2167="no impacts","no impacts"
),"")</f>
        <v>No root cause</v>
      </c>
      <c r="AS2167" s="92" t="s">
        <v>5537</v>
      </c>
      <c r="AT2167" s="98" t="s">
        <v>5084</v>
      </c>
      <c r="AV2167" s="17" t="s">
        <v>5537</v>
      </c>
      <c r="AW2167" s="7" t="s">
        <v>5537</v>
      </c>
      <c r="AX2167" s="6" t="s">
        <v>5537</v>
      </c>
      <c r="AY2167" s="7"/>
      <c r="AZ2167" s="3" t="s">
        <v>5537</v>
      </c>
      <c r="BA2167" s="18" t="s">
        <v>5537</v>
      </c>
      <c r="BB2167" s="18" t="s">
        <v>5537</v>
      </c>
      <c r="BC2167" s="18" t="s">
        <v>5537</v>
      </c>
      <c r="BD2167" s="18" t="s">
        <v>5537</v>
      </c>
      <c r="BE2167" s="18" t="s">
        <v>5537</v>
      </c>
      <c r="BF2167" s="18" t="s">
        <v>5537</v>
      </c>
      <c r="BG2167" s="18" t="s">
        <v>5537</v>
      </c>
      <c r="BH2167" s="18" t="s">
        <v>5537</v>
      </c>
      <c r="BI2167" s="18" t="s">
        <v>5537</v>
      </c>
      <c r="BJ2167" s="18" t="s">
        <v>5537</v>
      </c>
      <c r="BK2167" s="18" t="s">
        <v>5537</v>
      </c>
      <c r="BL2167" s="9" t="s">
        <v>5537</v>
      </c>
      <c r="BM2167" s="14" t="s">
        <v>5537</v>
      </c>
      <c r="BN2167" s="14" t="s">
        <v>5537</v>
      </c>
      <c r="BO2167" s="14" t="str">
        <f>_xlfn.XLOOKUP(B2167,'[4]cell downs 18042026 17h'!$B:$B,'[4]cell downs 18042026 17h'!$B:$B,"")</f>
        <v/>
      </c>
      <c r="BP2167" s="14" t="str">
        <f>_xlfn.XLOOKUP(B2167,'[5]Cells Huawei 19042026 15h'!$B:$B,'[5]Cells Huawei 19042026 15h'!$B:$B,"")</f>
        <v/>
      </c>
      <c r="BQ2167" s="9" t="str">
        <f>_xlfn.XLOOKUP(B2167,'[6]cells down 19042026 9H40'!$B:$B,'[6]cells down 19042026 9H40'!$B:$B,"")</f>
        <v/>
      </c>
      <c r="BR2167" s="9" t="s">
        <v>5084</v>
      </c>
      <c r="BS2167" s="9" t="s">
        <v>12</v>
      </c>
      <c r="BT2167" s="108"/>
    </row>
    <row r="2168" spans="1:72" s="9" customFormat="1" x14ac:dyDescent="0.35">
      <c r="A2168" s="1" t="s">
        <v>5090</v>
      </c>
      <c r="B2168" s="8" t="s">
        <v>5091</v>
      </c>
      <c r="C2168" s="3" t="str">
        <f>_xlfn.XLOOKUP(B2168,'[1]daily break down'!$D:$D,'[1]daily break down'!$E:$E,"")</f>
        <v>CENTRE</v>
      </c>
      <c r="D2168" s="1" t="s">
        <v>11</v>
      </c>
      <c r="E2168" s="1" t="s">
        <v>630</v>
      </c>
      <c r="F2168" s="3" t="s">
        <v>69</v>
      </c>
      <c r="G2168" s="1" t="s">
        <v>5092</v>
      </c>
      <c r="H2168" s="34" t="str">
        <f>_xlfn.XLOOKUP(B2168,[2]CALCULATION!$B:$B,[2]CALCULATION!$H:$H,"")</f>
        <v>ZTE</v>
      </c>
      <c r="I2168" s="28">
        <v>0</v>
      </c>
      <c r="J2168" s="28">
        <v>0</v>
      </c>
      <c r="K2168" s="28">
        <v>0</v>
      </c>
      <c r="L2168" s="28">
        <v>0</v>
      </c>
      <c r="M2168" s="28">
        <v>0</v>
      </c>
      <c r="N2168" s="28">
        <v>0</v>
      </c>
      <c r="O2168" s="28">
        <v>0</v>
      </c>
      <c r="P2168" s="28">
        <v>0</v>
      </c>
      <c r="Q2168" s="28">
        <v>0</v>
      </c>
      <c r="R2168" s="28">
        <v>0</v>
      </c>
      <c r="S2168" s="93">
        <v>0</v>
      </c>
      <c r="T2168" s="93">
        <f>_xlfn.XLOOKUP(B2168,'[3]Nur des jours'!$B:$B,'[3]Nur des jours'!$U:$U,"")</f>
        <v>0</v>
      </c>
      <c r="U2168" s="93">
        <v>0</v>
      </c>
      <c r="V2168" s="93">
        <v>0</v>
      </c>
      <c r="W2168" s="93">
        <v>0</v>
      </c>
      <c r="X2168" s="93">
        <v>0</v>
      </c>
      <c r="Y2168" s="93">
        <v>0</v>
      </c>
      <c r="Z2168" s="93">
        <v>0</v>
      </c>
      <c r="AA2168" s="93">
        <v>0</v>
      </c>
      <c r="AB2168" s="93">
        <v>0</v>
      </c>
      <c r="AC2168" s="93"/>
      <c r="AD2168" s="93">
        <v>0</v>
      </c>
      <c r="AE2168" s="93">
        <v>0</v>
      </c>
      <c r="AF2168" s="93">
        <v>0</v>
      </c>
      <c r="AG2168" s="93"/>
      <c r="AH2168" s="93">
        <v>0</v>
      </c>
      <c r="AI2168" s="93">
        <v>0</v>
      </c>
      <c r="AJ2168" s="93">
        <v>0</v>
      </c>
      <c r="AK2168" s="93">
        <v>0</v>
      </c>
      <c r="AL2168" s="93">
        <v>0</v>
      </c>
      <c r="AM2168" s="49" t="s">
        <v>5559</v>
      </c>
      <c r="AN2168" s="49"/>
      <c r="AO2168" s="48" t="str" cm="1">
        <f t="array" ref="AO2168">IFERROR(_xlfn.IFS(
AQ2168="MPR ISSUE","PDH",
AQ2168="BSS Hardware Issue","BSS",
AQ2168="Sites strategiques, MLL, Pylone, etc.","ENVTECH",
AQ2168="AKTIVCO DEFAUT GE &amp; POWER Cabinet","AKTIVCO",
AQ2168="AKTIVCO Coupure ENEO &amp; Baisse de tension","AKTIVCO GRID ONLY",
AQ2168="Coupure ENEO &amp; Baisse de tension","IHS GRID ONLY",
AQ2168="Defaut GE &amp; POWER Cabinet","IHS",
AQ2168="Sharing","Partners",
AQ2168="Sites strategiques &amp; DataCenter","SST &amp; DC",
AQ2168="Exclu","Exclu",
AQ2168="SAT","SAT",
AQ2168="SPARE-ISSUE","SPARE-ISSUE",
AQ2168="Fiber CAmtel","TRANS_FO_CAMTEL",
AQ2168="Fiber AOF","Fiber AOF",
AQ2168="Projet OCM (HUAWEI)","TRAVAUX-HUAWEI",
AQ2168="Projet OCM (NOKIA)","TRAVAUX-NOKIA",
AQ2168="ACCESS-ISSUE","ACCESS-ISSUE",
AQ2168="Projet OCM (ZTE, NOKIA, autres projets)","TRAVAUX OCM",
AQ2168="No root CAuse","No root cause",
AQ2168="ODU HS","PDH",
AQ2168="IP &amp; VLAN","PDH",
AQ2168="Warehouse HUAWEI","SPARE-ISSUE",
AQ2168="SPARE-HS","SPARE-ISSUE",
AQ2168="Power Telco","BSS",AQ2168="no impacts","no impacts"
),"")</f>
        <v>No root cause</v>
      </c>
      <c r="AP2168" s="48" t="str" cm="1">
        <f t="array" ref="AP2168">IFERROR(_xlfn.IFS(
AQ2168="MPR ISSUE","TX ISSUE",
AQ2168="BSS Hardware Issue","RAN ISSUE",
AQ2168="Sites strategiques, MLL, Pylone, etc.","ENVTECH",
AQ2168="AKTIVCO DEFAUT GE &amp; POWER Cabinet","POWER ISSUE",
AQ2168="AKTIVCO Coupure ENEO &amp; Baisse de tension","POWER ISSUE",
AQ2168="Coupure ENEO &amp; Baisse de tension","POWER ISSUE",
AQ2168="Defaut GE &amp; POWER Cabinet","POWER ISSUE",
AQ2168="Sharing","POWER ISSUE",
AQ2168="Sites strategiques &amp; DataCenter","POWER ISSUE",
AQ2168="Exclu","Exclu",
AQ2168="SAT","TX ISSUE",
AQ2168="SPARE-ISSUE","SPARE-ISSUE",
AQ2168="Fiber CAmtel","TX ISSUE",
AQ2168="Fiber AOF","TX ISSUE",
AQ2168="Projet OCM (HUAWEI)","TRAVAUX-HUAWEI",
AQ2168="Projet OCM (NOKIA)","TRAVAUX -NOKIA",
AQ2168="ACCESS-ISSUE","ACCESS-ISSUE",
AQ2168="Projet OCM (ZTE, NOKIA, autres projets)","TRAVAUX OCM",
AQ2168="No root CAuse","No root cause",
AQ2168="ODU HS","TX ISSUE",
AQ2168="IP &amp; VLAN","TX ISSUE",
AQ2168="Warehouse HUAWEI","SPARE-ISSUE",
AQ2168="SPARE-HS","SPARE-ISSUE",
AQ2168="Power Telco","RAN ISSUE",AQ2168="no impacts","no impacts"
),"")</f>
        <v>No root cause</v>
      </c>
      <c r="AQ2168" s="126" t="s">
        <v>5344</v>
      </c>
      <c r="AR2168" s="48" t="str" cm="1">
        <f t="array" ref="AR2168">IFERROR(_xlfn.IFS(
AQ2168="MPR ISSUE","ACTIVE",
AQ2168="BSS Hardware Issue","ACTIVE",
AQ2168="Sites strategiques, MLL, Pylone, etc.","PASSIVE",
AQ2168="AKTIVCO DEFAUT GE &amp; POWER Cabinet","PASSIVE",
AQ2168="AKTIVCO Coupure ENEO &amp; Baisse de tension","PASSIVE",
AQ2168="Coupure ENEO &amp; Baisse de tension","PASSIVE",
AQ2168="Defaut GE &amp; POWER Cabinet","PASSIVE",
AQ2168="Sharing","PASSIVE",
AQ2168="Sites strategiques &amp; DataCenter","PASSIVE",
AQ2168="Exclu","Exclu",
AQ2168="SAT","ACTIVE",
AQ2168="SPARE-ISSUE","SPARE-ISSUE",
AQ2168="Fiber CAmtel","ACTIVE",
AQ2168="Fiber AOF","ACTIVE",
AQ2168="Projet OCM (HUAWEI)","PLANNED WORKS",
AQ2168="Projet OCM (NOKIA)","PLANNED WORKS",
AQ2168="ACCESS-ISSUE","ACCESS-ISSUE",
AQ2168="Projet OCM (ZTE, NOKIA, autres projets)","PLANNED WORKS",
AQ2168="No root CAuse","No root cause",
AQ2168="ODU HS","ACTIVE",
AQ2168="IP &amp; VLAN","ACTIVE",
AQ2168="Warehouse HUAWEI","SPARE-ISSUE",
AQ2168="SPARE-HS","SPARE-ISSUE",
AQ2168="Power Telco","ACTIVE", AQ2168="no impacts","no impacts"
),"")</f>
        <v>No root cause</v>
      </c>
      <c r="AS2168" s="92" t="s">
        <v>5537</v>
      </c>
      <c r="AT2168" s="98" t="s">
        <v>5091</v>
      </c>
      <c r="AV2168" s="17" t="s">
        <v>5537</v>
      </c>
      <c r="AW2168" s="7" t="s">
        <v>5537</v>
      </c>
      <c r="AX2168" s="6" t="s">
        <v>5537</v>
      </c>
      <c r="AY2168" s="7"/>
      <c r="AZ2168" s="3" t="s">
        <v>5537</v>
      </c>
      <c r="BA2168" s="18" t="s">
        <v>5537</v>
      </c>
      <c r="BB2168" s="18" t="s">
        <v>5537</v>
      </c>
      <c r="BC2168" s="18" t="s">
        <v>5537</v>
      </c>
      <c r="BD2168" s="18" t="s">
        <v>5537</v>
      </c>
      <c r="BE2168" s="18" t="s">
        <v>5537</v>
      </c>
      <c r="BF2168" s="18" t="s">
        <v>5537</v>
      </c>
      <c r="BG2168" s="18" t="s">
        <v>5537</v>
      </c>
      <c r="BH2168" s="18" t="s">
        <v>5537</v>
      </c>
      <c r="BI2168" s="18" t="s">
        <v>5537</v>
      </c>
      <c r="BJ2168" s="18" t="s">
        <v>5537</v>
      </c>
      <c r="BK2168" s="18" t="s">
        <v>5537</v>
      </c>
      <c r="BL2168" s="9" t="s">
        <v>5537</v>
      </c>
      <c r="BM2168" s="14" t="s">
        <v>5537</v>
      </c>
      <c r="BN2168" s="14" t="s">
        <v>5537</v>
      </c>
      <c r="BO2168" s="14" t="str">
        <f>_xlfn.XLOOKUP(B2168,'[4]cell downs 18042026 17h'!$B:$B,'[4]cell downs 18042026 17h'!$B:$B,"")</f>
        <v/>
      </c>
      <c r="BP2168" s="14" t="str">
        <f>_xlfn.XLOOKUP(B2168,'[5]Cells Huawei 19042026 15h'!$B:$B,'[5]Cells Huawei 19042026 15h'!$B:$B,"")</f>
        <v/>
      </c>
      <c r="BQ2168" s="9" t="str">
        <f>_xlfn.XLOOKUP(B2168,'[6]cells down 19042026 9H40'!$B:$B,'[6]cells down 19042026 9H40'!$B:$B,"")</f>
        <v/>
      </c>
      <c r="BR2168" s="9" t="s">
        <v>5091</v>
      </c>
      <c r="BS2168" s="9" t="s">
        <v>12</v>
      </c>
      <c r="BT2168" s="108"/>
    </row>
    <row r="2169" spans="1:72" s="9" customFormat="1" x14ac:dyDescent="0.35">
      <c r="A2169" s="1" t="s">
        <v>5098</v>
      </c>
      <c r="B2169" s="8" t="s">
        <v>5099</v>
      </c>
      <c r="C2169" s="3" t="str">
        <f>_xlfn.XLOOKUP(B2169,'[1]daily break down'!$D:$D,'[1]daily break down'!$E:$E,"")</f>
        <v>Yaounde</v>
      </c>
      <c r="D2169" s="1" t="s">
        <v>21</v>
      </c>
      <c r="E2169" s="1" t="s">
        <v>30</v>
      </c>
      <c r="F2169" s="3" t="s">
        <v>37</v>
      </c>
      <c r="G2169" s="1" t="s">
        <v>38</v>
      </c>
      <c r="H2169" s="34" t="str">
        <f>_xlfn.XLOOKUP(B2169,[2]CALCULATION!$B:$B,[2]CALCULATION!$H:$H,"")</f>
        <v>ZTE</v>
      </c>
      <c r="I2169" s="28">
        <v>0</v>
      </c>
      <c r="J2169" s="28">
        <v>0</v>
      </c>
      <c r="K2169" s="28">
        <v>0</v>
      </c>
      <c r="L2169" s="28">
        <v>0</v>
      </c>
      <c r="M2169" s="28">
        <v>0</v>
      </c>
      <c r="N2169" s="28">
        <v>0</v>
      </c>
      <c r="O2169" s="28">
        <v>0</v>
      </c>
      <c r="P2169" s="28">
        <v>0</v>
      </c>
      <c r="Q2169" s="28">
        <v>0</v>
      </c>
      <c r="R2169" s="28">
        <v>0</v>
      </c>
      <c r="S2169" s="93">
        <v>0</v>
      </c>
      <c r="T2169" s="93">
        <f>_xlfn.XLOOKUP(B2169,'[3]Nur des jours'!$B:$B,'[3]Nur des jours'!$U:$U,"")</f>
        <v>0</v>
      </c>
      <c r="U2169" s="93">
        <v>0</v>
      </c>
      <c r="V2169" s="93">
        <v>0</v>
      </c>
      <c r="W2169" s="93">
        <v>0</v>
      </c>
      <c r="X2169" s="93">
        <v>0</v>
      </c>
      <c r="Y2169" s="93">
        <v>0</v>
      </c>
      <c r="Z2169" s="93">
        <v>0</v>
      </c>
      <c r="AA2169" s="93">
        <v>0</v>
      </c>
      <c r="AB2169" s="93">
        <v>0</v>
      </c>
      <c r="AC2169" s="93"/>
      <c r="AD2169" s="93">
        <v>0</v>
      </c>
      <c r="AE2169" s="93">
        <v>0</v>
      </c>
      <c r="AF2169" s="93">
        <v>0</v>
      </c>
      <c r="AG2169" s="93"/>
      <c r="AH2169" s="93">
        <v>0</v>
      </c>
      <c r="AI2169" s="93">
        <v>0</v>
      </c>
      <c r="AJ2169" s="93">
        <v>0</v>
      </c>
      <c r="AK2169" s="93">
        <v>0</v>
      </c>
      <c r="AL2169" s="93">
        <v>0</v>
      </c>
      <c r="AM2169" s="49" t="s">
        <v>5559</v>
      </c>
      <c r="AN2169" s="49"/>
      <c r="AO2169" s="48" t="str" cm="1">
        <f t="array" ref="AO2169">IFERROR(_xlfn.IFS(
AQ2169="MPR ISSUE","PDH",
AQ2169="BSS Hardware Issue","BSS",
AQ2169="Sites strategiques, MLL, Pylone, etc.","ENVTECH",
AQ2169="AKTIVCO DEFAUT GE &amp; POWER Cabinet","AKTIVCO",
AQ2169="AKTIVCO Coupure ENEO &amp; Baisse de tension","AKTIVCO GRID ONLY",
AQ2169="Coupure ENEO &amp; Baisse de tension","IHS GRID ONLY",
AQ2169="Defaut GE &amp; POWER Cabinet","IHS",
AQ2169="Sharing","Partners",
AQ2169="Sites strategiques &amp; DataCenter","SST &amp; DC",
AQ2169="Exclu","Exclu",
AQ2169="SAT","SAT",
AQ2169="SPARE-ISSUE","SPARE-ISSUE",
AQ2169="Fiber CAmtel","TRANS_FO_CAMTEL",
AQ2169="Fiber AOF","Fiber AOF",
AQ2169="Projet OCM (HUAWEI)","TRAVAUX-HUAWEI",
AQ2169="Projet OCM (NOKIA)","TRAVAUX-NOKIA",
AQ2169="ACCESS-ISSUE","ACCESS-ISSUE",
AQ2169="Projet OCM (ZTE, NOKIA, autres projets)","TRAVAUX OCM",
AQ2169="No root CAuse","No root cause",
AQ2169="ODU HS","PDH",
AQ2169="IP &amp; VLAN","PDH",
AQ2169="Warehouse HUAWEI","SPARE-ISSUE",
AQ2169="SPARE-HS","SPARE-ISSUE",
AQ2169="Power Telco","BSS",AQ2169="no impacts","no impacts"
),"")</f>
        <v>No root cause</v>
      </c>
      <c r="AP2169" s="48" t="str" cm="1">
        <f t="array" ref="AP2169">IFERROR(_xlfn.IFS(
AQ2169="MPR ISSUE","TX ISSUE",
AQ2169="BSS Hardware Issue","RAN ISSUE",
AQ2169="Sites strategiques, MLL, Pylone, etc.","ENVTECH",
AQ2169="AKTIVCO DEFAUT GE &amp; POWER Cabinet","POWER ISSUE",
AQ2169="AKTIVCO Coupure ENEO &amp; Baisse de tension","POWER ISSUE",
AQ2169="Coupure ENEO &amp; Baisse de tension","POWER ISSUE",
AQ2169="Defaut GE &amp; POWER Cabinet","POWER ISSUE",
AQ2169="Sharing","POWER ISSUE",
AQ2169="Sites strategiques &amp; DataCenter","POWER ISSUE",
AQ2169="Exclu","Exclu",
AQ2169="SAT","TX ISSUE",
AQ2169="SPARE-ISSUE","SPARE-ISSUE",
AQ2169="Fiber CAmtel","TX ISSUE",
AQ2169="Fiber AOF","TX ISSUE",
AQ2169="Projet OCM (HUAWEI)","TRAVAUX-HUAWEI",
AQ2169="Projet OCM (NOKIA)","TRAVAUX -NOKIA",
AQ2169="ACCESS-ISSUE","ACCESS-ISSUE",
AQ2169="Projet OCM (ZTE, NOKIA, autres projets)","TRAVAUX OCM",
AQ2169="No root CAuse","No root cause",
AQ2169="ODU HS","TX ISSUE",
AQ2169="IP &amp; VLAN","TX ISSUE",
AQ2169="Warehouse HUAWEI","SPARE-ISSUE",
AQ2169="SPARE-HS","SPARE-ISSUE",
AQ2169="Power Telco","RAN ISSUE",AQ2169="no impacts","no impacts"
),"")</f>
        <v>No root cause</v>
      </c>
      <c r="AQ2169" s="67" t="s">
        <v>5344</v>
      </c>
      <c r="AR2169" s="48" t="str" cm="1">
        <f t="array" ref="AR2169">IFERROR(_xlfn.IFS(
AQ2169="MPR ISSUE","ACTIVE",
AQ2169="BSS Hardware Issue","ACTIVE",
AQ2169="Sites strategiques, MLL, Pylone, etc.","PASSIVE",
AQ2169="AKTIVCO DEFAUT GE &amp; POWER Cabinet","PASSIVE",
AQ2169="AKTIVCO Coupure ENEO &amp; Baisse de tension","PASSIVE",
AQ2169="Coupure ENEO &amp; Baisse de tension","PASSIVE",
AQ2169="Defaut GE &amp; POWER Cabinet","PASSIVE",
AQ2169="Sharing","PASSIVE",
AQ2169="Sites strategiques &amp; DataCenter","PASSIVE",
AQ2169="Exclu","Exclu",
AQ2169="SAT","ACTIVE",
AQ2169="SPARE-ISSUE","SPARE-ISSUE",
AQ2169="Fiber CAmtel","ACTIVE",
AQ2169="Fiber AOF","ACTIVE",
AQ2169="Projet OCM (HUAWEI)","PLANNED WORKS",
AQ2169="Projet OCM (NOKIA)","PLANNED WORKS",
AQ2169="ACCESS-ISSUE","ACCESS-ISSUE",
AQ2169="Projet OCM (ZTE, NOKIA, autres projets)","PLANNED WORKS",
AQ2169="No root CAuse","No root cause",
AQ2169="ODU HS","ACTIVE",
AQ2169="IP &amp; VLAN","ACTIVE",
AQ2169="Warehouse HUAWEI","SPARE-ISSUE",
AQ2169="SPARE-HS","SPARE-ISSUE",
AQ2169="Power Telco","ACTIVE", AQ2169="no impacts","no impacts"
),"")</f>
        <v>No root cause</v>
      </c>
      <c r="AS2169" s="92" t="s">
        <v>5537</v>
      </c>
      <c r="AT2169" s="98" t="s">
        <v>5099</v>
      </c>
      <c r="AV2169" s="17" t="s">
        <v>5537</v>
      </c>
      <c r="AW2169" s="7" t="s">
        <v>5537</v>
      </c>
      <c r="AX2169" s="6" t="s">
        <v>5537</v>
      </c>
      <c r="AY2169" s="7"/>
      <c r="AZ2169" s="3" t="s">
        <v>5537</v>
      </c>
      <c r="BA2169" s="18" t="s">
        <v>5537</v>
      </c>
      <c r="BB2169" s="18" t="s">
        <v>5537</v>
      </c>
      <c r="BC2169" s="18" t="s">
        <v>5537</v>
      </c>
      <c r="BD2169" s="18" t="s">
        <v>5537</v>
      </c>
      <c r="BE2169" s="18" t="s">
        <v>5537</v>
      </c>
      <c r="BF2169" s="18" t="s">
        <v>5537</v>
      </c>
      <c r="BG2169" s="18" t="s">
        <v>5537</v>
      </c>
      <c r="BH2169" s="18" t="s">
        <v>5537</v>
      </c>
      <c r="BI2169" s="18" t="s">
        <v>5537</v>
      </c>
      <c r="BJ2169" s="18" t="s">
        <v>5537</v>
      </c>
      <c r="BK2169" s="18" t="s">
        <v>5537</v>
      </c>
      <c r="BL2169" s="9" t="s">
        <v>5537</v>
      </c>
      <c r="BM2169" s="14" t="s">
        <v>5537</v>
      </c>
      <c r="BN2169" s="14" t="s">
        <v>5537</v>
      </c>
      <c r="BO2169" s="14" t="str">
        <f>_xlfn.XLOOKUP(B2169,'[4]cell downs 18042026 17h'!$B:$B,'[4]cell downs 18042026 17h'!$B:$B,"")</f>
        <v/>
      </c>
      <c r="BP2169" s="14" t="str">
        <f>_xlfn.XLOOKUP(B2169,'[5]Cells Huawei 19042026 15h'!$B:$B,'[5]Cells Huawei 19042026 15h'!$B:$B,"")</f>
        <v/>
      </c>
      <c r="BQ2169" s="9" t="str">
        <f>_xlfn.XLOOKUP(B2169,'[6]cells down 19042026 9H40'!$B:$B,'[6]cells down 19042026 9H40'!$B:$B,"")</f>
        <v/>
      </c>
      <c r="BR2169" s="9" t="s">
        <v>5537</v>
      </c>
      <c r="BS2169" s="9" t="s">
        <v>594</v>
      </c>
      <c r="BT2169" s="108"/>
    </row>
    <row r="2170" spans="1:72" s="9" customFormat="1" x14ac:dyDescent="0.35">
      <c r="A2170" s="1" t="s">
        <v>5107</v>
      </c>
      <c r="B2170" s="8" t="s">
        <v>5108</v>
      </c>
      <c r="C2170" s="3" t="str">
        <f>_xlfn.XLOOKUP(B2170,'[1]daily break down'!$D:$D,'[1]daily break down'!$E:$E,"")</f>
        <v>CENTRE</v>
      </c>
      <c r="D2170" s="1" t="s">
        <v>11</v>
      </c>
      <c r="E2170" s="1" t="s">
        <v>12</v>
      </c>
      <c r="F2170" s="3" t="s">
        <v>69</v>
      </c>
      <c r="G2170" s="1" t="s">
        <v>5109</v>
      </c>
      <c r="H2170" s="34" t="str">
        <f>_xlfn.XLOOKUP(B2170,[2]CALCULATION!$B:$B,[2]CALCULATION!$H:$H,"")</f>
        <v>ZTE</v>
      </c>
      <c r="I2170" s="28">
        <v>0</v>
      </c>
      <c r="J2170" s="28">
        <v>0</v>
      </c>
      <c r="K2170" s="28">
        <v>0</v>
      </c>
      <c r="L2170" s="28">
        <v>0</v>
      </c>
      <c r="M2170" s="28">
        <v>0</v>
      </c>
      <c r="N2170" s="28">
        <v>0</v>
      </c>
      <c r="O2170" s="28">
        <v>0</v>
      </c>
      <c r="P2170" s="28">
        <v>0</v>
      </c>
      <c r="Q2170" s="28">
        <v>0</v>
      </c>
      <c r="R2170" s="28">
        <v>0</v>
      </c>
      <c r="S2170" s="93">
        <v>0</v>
      </c>
      <c r="T2170" s="93">
        <f>_xlfn.XLOOKUP(B2170,'[3]Nur des jours'!$B:$B,'[3]Nur des jours'!$U:$U,"")</f>
        <v>0</v>
      </c>
      <c r="U2170" s="93">
        <v>0</v>
      </c>
      <c r="V2170" s="93">
        <v>0</v>
      </c>
      <c r="W2170" s="93">
        <v>0</v>
      </c>
      <c r="X2170" s="93">
        <v>0</v>
      </c>
      <c r="Y2170" s="93">
        <v>0</v>
      </c>
      <c r="Z2170" s="93">
        <v>0</v>
      </c>
      <c r="AA2170" s="93">
        <v>0</v>
      </c>
      <c r="AB2170" s="93">
        <v>0</v>
      </c>
      <c r="AC2170" s="93"/>
      <c r="AD2170" s="93">
        <v>0</v>
      </c>
      <c r="AE2170" s="93">
        <v>0</v>
      </c>
      <c r="AF2170" s="93">
        <v>0</v>
      </c>
      <c r="AG2170" s="93"/>
      <c r="AH2170" s="93">
        <v>0</v>
      </c>
      <c r="AI2170" s="93">
        <v>0</v>
      </c>
      <c r="AJ2170" s="93">
        <v>0</v>
      </c>
      <c r="AK2170" s="93">
        <v>0</v>
      </c>
      <c r="AL2170" s="93">
        <v>0</v>
      </c>
      <c r="AM2170" s="49" t="s">
        <v>5559</v>
      </c>
      <c r="AN2170" s="49"/>
      <c r="AO2170" s="48" t="str" cm="1">
        <f t="array" ref="AO2170">IFERROR(_xlfn.IFS(
AQ2170="MPR ISSUE","PDH",
AQ2170="BSS Hardware Issue","BSS",
AQ2170="Sites strategiques, MLL, Pylone, etc.","ENVTECH",
AQ2170="AKTIVCO DEFAUT GE &amp; POWER Cabinet","AKTIVCO",
AQ2170="AKTIVCO Coupure ENEO &amp; Baisse de tension","AKTIVCO GRID ONLY",
AQ2170="Coupure ENEO &amp; Baisse de tension","IHS GRID ONLY",
AQ2170="Defaut GE &amp; POWER Cabinet","IHS",
AQ2170="Sharing","Partners",
AQ2170="Sites strategiques &amp; DataCenter","SST &amp; DC",
AQ2170="Exclu","Exclu",
AQ2170="SAT","SAT",
AQ2170="SPARE-ISSUE","SPARE-ISSUE",
AQ2170="Fiber CAmtel","TRANS_FO_CAMTEL",
AQ2170="Fiber AOF","Fiber AOF",
AQ2170="Projet OCM (HUAWEI)","TRAVAUX-HUAWEI",
AQ2170="Projet OCM (NOKIA)","TRAVAUX-NOKIA",
AQ2170="ACCESS-ISSUE","ACCESS-ISSUE",
AQ2170="Projet OCM (ZTE, NOKIA, autres projets)","TRAVAUX OCM",
AQ2170="No root CAuse","No root cause",
AQ2170="ODU HS","PDH",
AQ2170="IP &amp; VLAN","PDH",
AQ2170="Warehouse HUAWEI","SPARE-ISSUE",
AQ2170="SPARE-HS","SPARE-ISSUE",
AQ2170="Power Telco","BSS",AQ2170="no impacts","no impacts"
),"")</f>
        <v>No root cause</v>
      </c>
      <c r="AP2170" s="48" t="str" cm="1">
        <f t="array" ref="AP2170">IFERROR(_xlfn.IFS(
AQ2170="MPR ISSUE","TX ISSUE",
AQ2170="BSS Hardware Issue","RAN ISSUE",
AQ2170="Sites strategiques, MLL, Pylone, etc.","ENVTECH",
AQ2170="AKTIVCO DEFAUT GE &amp; POWER Cabinet","POWER ISSUE",
AQ2170="AKTIVCO Coupure ENEO &amp; Baisse de tension","POWER ISSUE",
AQ2170="Coupure ENEO &amp; Baisse de tension","POWER ISSUE",
AQ2170="Defaut GE &amp; POWER Cabinet","POWER ISSUE",
AQ2170="Sharing","POWER ISSUE",
AQ2170="Sites strategiques &amp; DataCenter","POWER ISSUE",
AQ2170="Exclu","Exclu",
AQ2170="SAT","TX ISSUE",
AQ2170="SPARE-ISSUE","SPARE-ISSUE",
AQ2170="Fiber CAmtel","TX ISSUE",
AQ2170="Fiber AOF","TX ISSUE",
AQ2170="Projet OCM (HUAWEI)","TRAVAUX-HUAWEI",
AQ2170="Projet OCM (NOKIA)","TRAVAUX -NOKIA",
AQ2170="ACCESS-ISSUE","ACCESS-ISSUE",
AQ2170="Projet OCM (ZTE, NOKIA, autres projets)","TRAVAUX OCM",
AQ2170="No root CAuse","No root cause",
AQ2170="ODU HS","TX ISSUE",
AQ2170="IP &amp; VLAN","TX ISSUE",
AQ2170="Warehouse HUAWEI","SPARE-ISSUE",
AQ2170="SPARE-HS","SPARE-ISSUE",
AQ2170="Power Telco","RAN ISSUE",AQ2170="no impacts","no impacts"
),"")</f>
        <v>No root cause</v>
      </c>
      <c r="AQ2170" s="126" t="s">
        <v>5344</v>
      </c>
      <c r="AR2170" s="48" t="str" cm="1">
        <f t="array" ref="AR2170">IFERROR(_xlfn.IFS(
AQ2170="MPR ISSUE","ACTIVE",
AQ2170="BSS Hardware Issue","ACTIVE",
AQ2170="Sites strategiques, MLL, Pylone, etc.","PASSIVE",
AQ2170="AKTIVCO DEFAUT GE &amp; POWER Cabinet","PASSIVE",
AQ2170="AKTIVCO Coupure ENEO &amp; Baisse de tension","PASSIVE",
AQ2170="Coupure ENEO &amp; Baisse de tension","PASSIVE",
AQ2170="Defaut GE &amp; POWER Cabinet","PASSIVE",
AQ2170="Sharing","PASSIVE",
AQ2170="Sites strategiques &amp; DataCenter","PASSIVE",
AQ2170="Exclu","Exclu",
AQ2170="SAT","ACTIVE",
AQ2170="SPARE-ISSUE","SPARE-ISSUE",
AQ2170="Fiber CAmtel","ACTIVE",
AQ2170="Fiber AOF","ACTIVE",
AQ2170="Projet OCM (HUAWEI)","PLANNED WORKS",
AQ2170="Projet OCM (NOKIA)","PLANNED WORKS",
AQ2170="ACCESS-ISSUE","ACCESS-ISSUE",
AQ2170="Projet OCM (ZTE, NOKIA, autres projets)","PLANNED WORKS",
AQ2170="No root CAuse","No root cause",
AQ2170="ODU HS","ACTIVE",
AQ2170="IP &amp; VLAN","ACTIVE",
AQ2170="Warehouse HUAWEI","SPARE-ISSUE",
AQ2170="SPARE-HS","SPARE-ISSUE",
AQ2170="Power Telco","ACTIVE", AQ2170="no impacts","no impacts"
),"")</f>
        <v>No root cause</v>
      </c>
      <c r="AS2170" s="92" t="s">
        <v>5537</v>
      </c>
      <c r="AT2170" s="98" t="s">
        <v>5108</v>
      </c>
      <c r="AV2170" s="17" t="s">
        <v>5537</v>
      </c>
      <c r="AW2170" s="7" t="s">
        <v>5537</v>
      </c>
      <c r="AX2170" s="6" t="s">
        <v>5537</v>
      </c>
      <c r="AY2170" s="7"/>
      <c r="AZ2170" s="3" t="s">
        <v>5537</v>
      </c>
      <c r="BA2170" s="18" t="s">
        <v>5537</v>
      </c>
      <c r="BB2170" s="18" t="s">
        <v>5537</v>
      </c>
      <c r="BC2170" s="18" t="s">
        <v>5537</v>
      </c>
      <c r="BD2170" s="18" t="s">
        <v>5537</v>
      </c>
      <c r="BE2170" s="18" t="s">
        <v>5537</v>
      </c>
      <c r="BF2170" s="18" t="s">
        <v>5537</v>
      </c>
      <c r="BG2170" s="18" t="s">
        <v>5537</v>
      </c>
      <c r="BH2170" s="18" t="s">
        <v>5537</v>
      </c>
      <c r="BI2170" s="18" t="s">
        <v>5537</v>
      </c>
      <c r="BJ2170" s="18" t="s">
        <v>5537</v>
      </c>
      <c r="BK2170" s="18" t="s">
        <v>5537</v>
      </c>
      <c r="BL2170" s="9" t="s">
        <v>5537</v>
      </c>
      <c r="BM2170" s="14" t="s">
        <v>5537</v>
      </c>
      <c r="BN2170" s="14" t="s">
        <v>5537</v>
      </c>
      <c r="BO2170" s="14" t="str">
        <f>_xlfn.XLOOKUP(B2170,'[4]cell downs 18042026 17h'!$B:$B,'[4]cell downs 18042026 17h'!$B:$B,"")</f>
        <v/>
      </c>
      <c r="BP2170" s="14" t="str">
        <f>_xlfn.XLOOKUP(B2170,'[5]Cells Huawei 19042026 15h'!$B:$B,'[5]Cells Huawei 19042026 15h'!$B:$B,"")</f>
        <v/>
      </c>
      <c r="BQ2170" s="9" t="str">
        <f>_xlfn.XLOOKUP(B2170,'[6]cells down 19042026 9H40'!$B:$B,'[6]cells down 19042026 9H40'!$B:$B,"")</f>
        <v/>
      </c>
      <c r="BR2170" s="9" t="s">
        <v>5108</v>
      </c>
      <c r="BS2170" s="9" t="s">
        <v>5537</v>
      </c>
      <c r="BT2170" s="108"/>
    </row>
    <row r="2171" spans="1:72" s="9" customFormat="1" x14ac:dyDescent="0.35">
      <c r="A2171" s="1" t="s">
        <v>5110</v>
      </c>
      <c r="B2171" s="8" t="s">
        <v>5111</v>
      </c>
      <c r="C2171" s="3" t="str">
        <f>_xlfn.XLOOKUP(B2171,'[1]daily break down'!$D:$D,'[1]daily break down'!$E:$E,"")</f>
        <v>CENTRE</v>
      </c>
      <c r="D2171" s="1" t="s">
        <v>21</v>
      </c>
      <c r="E2171" s="1" t="s">
        <v>987</v>
      </c>
      <c r="F2171" s="3" t="s">
        <v>37</v>
      </c>
      <c r="G2171" s="1" t="s">
        <v>1515</v>
      </c>
      <c r="H2171" s="34" t="str">
        <f>_xlfn.XLOOKUP(B2171,[2]CALCULATION!$B:$B,[2]CALCULATION!$H:$H,"")</f>
        <v>ZTE</v>
      </c>
      <c r="I2171" s="28">
        <v>0</v>
      </c>
      <c r="J2171" s="28">
        <v>0</v>
      </c>
      <c r="K2171" s="28">
        <v>0</v>
      </c>
      <c r="L2171" s="28">
        <v>0</v>
      </c>
      <c r="M2171" s="28">
        <v>0</v>
      </c>
      <c r="N2171" s="28">
        <v>0</v>
      </c>
      <c r="O2171" s="28">
        <v>0</v>
      </c>
      <c r="P2171" s="28">
        <v>0</v>
      </c>
      <c r="Q2171" s="28">
        <v>0</v>
      </c>
      <c r="R2171" s="28">
        <v>0</v>
      </c>
      <c r="S2171" s="93">
        <v>0</v>
      </c>
      <c r="T2171" s="93">
        <f>_xlfn.XLOOKUP(B2171,'[3]Nur des jours'!$B:$B,'[3]Nur des jours'!$U:$U,"")</f>
        <v>0</v>
      </c>
      <c r="U2171" s="93">
        <v>0</v>
      </c>
      <c r="V2171" s="93">
        <v>0</v>
      </c>
      <c r="W2171" s="93">
        <v>0</v>
      </c>
      <c r="X2171" s="93">
        <v>0</v>
      </c>
      <c r="Y2171" s="93">
        <v>0</v>
      </c>
      <c r="Z2171" s="93">
        <v>0</v>
      </c>
      <c r="AA2171" s="93">
        <v>0</v>
      </c>
      <c r="AB2171" s="93">
        <v>0</v>
      </c>
      <c r="AC2171" s="93"/>
      <c r="AD2171" s="93">
        <v>0</v>
      </c>
      <c r="AE2171" s="93">
        <v>0</v>
      </c>
      <c r="AF2171" s="93">
        <v>0</v>
      </c>
      <c r="AG2171" s="93"/>
      <c r="AH2171" s="93">
        <v>0</v>
      </c>
      <c r="AI2171" s="93">
        <v>0</v>
      </c>
      <c r="AJ2171" s="93">
        <v>0</v>
      </c>
      <c r="AK2171" s="93">
        <v>0</v>
      </c>
      <c r="AL2171" s="93">
        <v>0</v>
      </c>
      <c r="AM2171" s="49" t="s">
        <v>5559</v>
      </c>
      <c r="AN2171" s="49"/>
      <c r="AO2171" s="48" t="str" cm="1">
        <f t="array" ref="AO2171">IFERROR(_xlfn.IFS(
AQ2171="MPR ISSUE","PDH",
AQ2171="BSS Hardware Issue","BSS",
AQ2171="Sites strategiques, MLL, Pylone, etc.","ENVTECH",
AQ2171="AKTIVCO DEFAUT GE &amp; POWER Cabinet","AKTIVCO",
AQ2171="AKTIVCO Coupure ENEO &amp; Baisse de tension","AKTIVCO GRID ONLY",
AQ2171="Coupure ENEO &amp; Baisse de tension","IHS GRID ONLY",
AQ2171="Defaut GE &amp; POWER Cabinet","IHS",
AQ2171="Sharing","Partners",
AQ2171="Sites strategiques &amp; DataCenter","SST &amp; DC",
AQ2171="Exclu","Exclu",
AQ2171="SAT","SAT",
AQ2171="SPARE-ISSUE","SPARE-ISSUE",
AQ2171="Fiber CAmtel","TRANS_FO_CAMTEL",
AQ2171="Fiber AOF","Fiber AOF",
AQ2171="Projet OCM (HUAWEI)","TRAVAUX-HUAWEI",
AQ2171="Projet OCM (NOKIA)","TRAVAUX-NOKIA",
AQ2171="ACCESS-ISSUE","ACCESS-ISSUE",
AQ2171="Projet OCM (ZTE, NOKIA, autres projets)","TRAVAUX OCM",
AQ2171="No root CAuse","No root cause",
AQ2171="ODU HS","PDH",
AQ2171="IP &amp; VLAN","PDH",
AQ2171="Warehouse HUAWEI","SPARE-ISSUE",
AQ2171="SPARE-HS","SPARE-ISSUE",
AQ2171="Power Telco","BSS",AQ2171="no impacts","no impacts"
),"")</f>
        <v>No root cause</v>
      </c>
      <c r="AP2171" s="48" t="str" cm="1">
        <f t="array" ref="AP2171">IFERROR(_xlfn.IFS(
AQ2171="MPR ISSUE","TX ISSUE",
AQ2171="BSS Hardware Issue","RAN ISSUE",
AQ2171="Sites strategiques, MLL, Pylone, etc.","ENVTECH",
AQ2171="AKTIVCO DEFAUT GE &amp; POWER Cabinet","POWER ISSUE",
AQ2171="AKTIVCO Coupure ENEO &amp; Baisse de tension","POWER ISSUE",
AQ2171="Coupure ENEO &amp; Baisse de tension","POWER ISSUE",
AQ2171="Defaut GE &amp; POWER Cabinet","POWER ISSUE",
AQ2171="Sharing","POWER ISSUE",
AQ2171="Sites strategiques &amp; DataCenter","POWER ISSUE",
AQ2171="Exclu","Exclu",
AQ2171="SAT","TX ISSUE",
AQ2171="SPARE-ISSUE","SPARE-ISSUE",
AQ2171="Fiber CAmtel","TX ISSUE",
AQ2171="Fiber AOF","TX ISSUE",
AQ2171="Projet OCM (HUAWEI)","TRAVAUX-HUAWEI",
AQ2171="Projet OCM (NOKIA)","TRAVAUX -NOKIA",
AQ2171="ACCESS-ISSUE","ACCESS-ISSUE",
AQ2171="Projet OCM (ZTE, NOKIA, autres projets)","TRAVAUX OCM",
AQ2171="No root CAuse","No root cause",
AQ2171="ODU HS","TX ISSUE",
AQ2171="IP &amp; VLAN","TX ISSUE",
AQ2171="Warehouse HUAWEI","SPARE-ISSUE",
AQ2171="SPARE-HS","SPARE-ISSUE",
AQ2171="Power Telco","RAN ISSUE",AQ2171="no impacts","no impacts"
),"")</f>
        <v>No root cause</v>
      </c>
      <c r="AQ2171" s="67" t="s">
        <v>5344</v>
      </c>
      <c r="AR2171" s="48" t="str" cm="1">
        <f t="array" ref="AR2171">IFERROR(_xlfn.IFS(
AQ2171="MPR ISSUE","ACTIVE",
AQ2171="BSS Hardware Issue","ACTIVE",
AQ2171="Sites strategiques, MLL, Pylone, etc.","PASSIVE",
AQ2171="AKTIVCO DEFAUT GE &amp; POWER Cabinet","PASSIVE",
AQ2171="AKTIVCO Coupure ENEO &amp; Baisse de tension","PASSIVE",
AQ2171="Coupure ENEO &amp; Baisse de tension","PASSIVE",
AQ2171="Defaut GE &amp; POWER Cabinet","PASSIVE",
AQ2171="Sharing","PASSIVE",
AQ2171="Sites strategiques &amp; DataCenter","PASSIVE",
AQ2171="Exclu","Exclu",
AQ2171="SAT","ACTIVE",
AQ2171="SPARE-ISSUE","SPARE-ISSUE",
AQ2171="Fiber CAmtel","ACTIVE",
AQ2171="Fiber AOF","ACTIVE",
AQ2171="Projet OCM (HUAWEI)","PLANNED WORKS",
AQ2171="Projet OCM (NOKIA)","PLANNED WORKS",
AQ2171="ACCESS-ISSUE","ACCESS-ISSUE",
AQ2171="Projet OCM (ZTE, NOKIA, autres projets)","PLANNED WORKS",
AQ2171="No root CAuse","No root cause",
AQ2171="ODU HS","ACTIVE",
AQ2171="IP &amp; VLAN","ACTIVE",
AQ2171="Warehouse HUAWEI","SPARE-ISSUE",
AQ2171="SPARE-HS","SPARE-ISSUE",
AQ2171="Power Telco","ACTIVE", AQ2171="no impacts","no impacts"
),"")</f>
        <v>No root cause</v>
      </c>
      <c r="AS2171" s="92" t="s">
        <v>5537</v>
      </c>
      <c r="AT2171" s="98" t="s">
        <v>5111</v>
      </c>
      <c r="AV2171" s="17" t="s">
        <v>5537</v>
      </c>
      <c r="AW2171" s="7" t="s">
        <v>5537</v>
      </c>
      <c r="AX2171" s="6" t="s">
        <v>5537</v>
      </c>
      <c r="AY2171" s="7"/>
      <c r="AZ2171" s="3" t="s">
        <v>5537</v>
      </c>
      <c r="BA2171" s="18" t="s">
        <v>5537</v>
      </c>
      <c r="BB2171" s="18" t="s">
        <v>5537</v>
      </c>
      <c r="BC2171" s="18" t="s">
        <v>5537</v>
      </c>
      <c r="BD2171" s="18" t="s">
        <v>5537</v>
      </c>
      <c r="BE2171" s="18" t="s">
        <v>5537</v>
      </c>
      <c r="BF2171" s="18" t="s">
        <v>5537</v>
      </c>
      <c r="BG2171" s="18" t="s">
        <v>5537</v>
      </c>
      <c r="BH2171" s="18" t="s">
        <v>5537</v>
      </c>
      <c r="BI2171" s="18" t="s">
        <v>5537</v>
      </c>
      <c r="BJ2171" s="18" t="s">
        <v>5537</v>
      </c>
      <c r="BK2171" s="18" t="s">
        <v>5537</v>
      </c>
      <c r="BL2171" s="9" t="s">
        <v>5537</v>
      </c>
      <c r="BM2171" s="14" t="s">
        <v>5537</v>
      </c>
      <c r="BN2171" s="14" t="s">
        <v>5537</v>
      </c>
      <c r="BO2171" s="14" t="str">
        <f>_xlfn.XLOOKUP(B2171,'[4]cell downs 18042026 17h'!$B:$B,'[4]cell downs 18042026 17h'!$B:$B,"")</f>
        <v/>
      </c>
      <c r="BP2171" s="14" t="str">
        <f>_xlfn.XLOOKUP(B2171,'[5]Cells Huawei 19042026 15h'!$B:$B,'[5]Cells Huawei 19042026 15h'!$B:$B,"")</f>
        <v/>
      </c>
      <c r="BQ2171" s="9" t="str">
        <f>_xlfn.XLOOKUP(B2171,'[6]cells down 19042026 9H40'!$B:$B,'[6]cells down 19042026 9H40'!$B:$B,"")</f>
        <v/>
      </c>
      <c r="BR2171" s="9" t="s">
        <v>5537</v>
      </c>
      <c r="BS2171" s="9" t="s">
        <v>12</v>
      </c>
      <c r="BT2171" s="108"/>
    </row>
    <row r="2172" spans="1:72" s="9" customFormat="1" x14ac:dyDescent="0.35">
      <c r="A2172" s="1" t="s">
        <v>5166</v>
      </c>
      <c r="B2172" s="8" t="s">
        <v>5167</v>
      </c>
      <c r="C2172" s="3" t="str">
        <f>_xlfn.XLOOKUP(B2172,'[1]daily break down'!$D:$D,'[1]daily break down'!$E:$E,"")</f>
        <v>CENTRE</v>
      </c>
      <c r="D2172" s="1" t="s">
        <v>11</v>
      </c>
      <c r="E2172" s="1" t="s">
        <v>594</v>
      </c>
      <c r="F2172" s="3" t="s">
        <v>37</v>
      </c>
      <c r="G2172" s="1" t="s">
        <v>5166</v>
      </c>
      <c r="H2172" s="34" t="str">
        <f>_xlfn.XLOOKUP(B2172,[2]CALCULATION!$B:$B,[2]CALCULATION!$H:$H,"")</f>
        <v>ZTE</v>
      </c>
      <c r="I2172" s="28">
        <v>0</v>
      </c>
      <c r="J2172" s="28">
        <v>0</v>
      </c>
      <c r="K2172" s="28">
        <v>0</v>
      </c>
      <c r="L2172" s="28">
        <v>0</v>
      </c>
      <c r="M2172" s="28">
        <v>0</v>
      </c>
      <c r="N2172" s="28">
        <v>0</v>
      </c>
      <c r="O2172" s="28">
        <v>0</v>
      </c>
      <c r="P2172" s="28">
        <v>0</v>
      </c>
      <c r="Q2172" s="28">
        <v>0</v>
      </c>
      <c r="R2172" s="28">
        <v>0</v>
      </c>
      <c r="S2172" s="93">
        <v>0</v>
      </c>
      <c r="T2172" s="93">
        <f>_xlfn.XLOOKUP(B2172,'[3]Nur des jours'!$B:$B,'[3]Nur des jours'!$U:$U,"")</f>
        <v>0</v>
      </c>
      <c r="U2172" s="93">
        <v>0</v>
      </c>
      <c r="V2172" s="93">
        <v>0</v>
      </c>
      <c r="W2172" s="93">
        <v>0</v>
      </c>
      <c r="X2172" s="93">
        <v>0</v>
      </c>
      <c r="Y2172" s="93">
        <v>0</v>
      </c>
      <c r="Z2172" s="93">
        <v>0</v>
      </c>
      <c r="AA2172" s="93">
        <v>0</v>
      </c>
      <c r="AB2172" s="93">
        <v>0</v>
      </c>
      <c r="AC2172" s="93"/>
      <c r="AD2172" s="93">
        <v>0</v>
      </c>
      <c r="AE2172" s="93">
        <v>0</v>
      </c>
      <c r="AF2172" s="93">
        <v>0</v>
      </c>
      <c r="AG2172" s="93"/>
      <c r="AH2172" s="93">
        <v>0</v>
      </c>
      <c r="AI2172" s="93">
        <v>0</v>
      </c>
      <c r="AJ2172" s="93">
        <v>0</v>
      </c>
      <c r="AK2172" s="93">
        <v>0</v>
      </c>
      <c r="AL2172" s="93">
        <v>0</v>
      </c>
      <c r="AM2172" s="49" t="s">
        <v>5559</v>
      </c>
      <c r="AN2172" s="49"/>
      <c r="AO2172" s="48" t="str" cm="1">
        <f t="array" ref="AO2172">IFERROR(_xlfn.IFS(
AQ2172="MPR ISSUE","PDH",
AQ2172="BSS Hardware Issue","BSS",
AQ2172="Sites strategiques, MLL, Pylone, etc.","ENVTECH",
AQ2172="AKTIVCO DEFAUT GE &amp; POWER Cabinet","AKTIVCO",
AQ2172="AKTIVCO Coupure ENEO &amp; Baisse de tension","AKTIVCO GRID ONLY",
AQ2172="Coupure ENEO &amp; Baisse de tension","IHS GRID ONLY",
AQ2172="Defaut GE &amp; POWER Cabinet","IHS",
AQ2172="Sharing","Partners",
AQ2172="Sites strategiques &amp; DataCenter","SST &amp; DC",
AQ2172="Exclu","Exclu",
AQ2172="SAT","SAT",
AQ2172="SPARE-ISSUE","SPARE-ISSUE",
AQ2172="Fiber CAmtel","TRANS_FO_CAMTEL",
AQ2172="Fiber AOF","Fiber AOF",
AQ2172="Projet OCM (HUAWEI)","TRAVAUX-HUAWEI",
AQ2172="Projet OCM (NOKIA)","TRAVAUX-NOKIA",
AQ2172="ACCESS-ISSUE","ACCESS-ISSUE",
AQ2172="Projet OCM (ZTE, NOKIA, autres projets)","TRAVAUX OCM",
AQ2172="No root CAuse","No root cause",
AQ2172="ODU HS","PDH",
AQ2172="IP &amp; VLAN","PDH",
AQ2172="Warehouse HUAWEI","SPARE-ISSUE",
AQ2172="SPARE-HS","SPARE-ISSUE",
AQ2172="Power Telco","BSS",AQ2172="no impacts","no impacts"
),"")</f>
        <v>No root cause</v>
      </c>
      <c r="AP2172" s="48" t="str" cm="1">
        <f t="array" ref="AP2172">IFERROR(_xlfn.IFS(
AQ2172="MPR ISSUE","TX ISSUE",
AQ2172="BSS Hardware Issue","RAN ISSUE",
AQ2172="Sites strategiques, MLL, Pylone, etc.","ENVTECH",
AQ2172="AKTIVCO DEFAUT GE &amp; POWER Cabinet","POWER ISSUE",
AQ2172="AKTIVCO Coupure ENEO &amp; Baisse de tension","POWER ISSUE",
AQ2172="Coupure ENEO &amp; Baisse de tension","POWER ISSUE",
AQ2172="Defaut GE &amp; POWER Cabinet","POWER ISSUE",
AQ2172="Sharing","POWER ISSUE",
AQ2172="Sites strategiques &amp; DataCenter","POWER ISSUE",
AQ2172="Exclu","Exclu",
AQ2172="SAT","TX ISSUE",
AQ2172="SPARE-ISSUE","SPARE-ISSUE",
AQ2172="Fiber CAmtel","TX ISSUE",
AQ2172="Fiber AOF","TX ISSUE",
AQ2172="Projet OCM (HUAWEI)","TRAVAUX-HUAWEI",
AQ2172="Projet OCM (NOKIA)","TRAVAUX -NOKIA",
AQ2172="ACCESS-ISSUE","ACCESS-ISSUE",
AQ2172="Projet OCM (ZTE, NOKIA, autres projets)","TRAVAUX OCM",
AQ2172="No root CAuse","No root cause",
AQ2172="ODU HS","TX ISSUE",
AQ2172="IP &amp; VLAN","TX ISSUE",
AQ2172="Warehouse HUAWEI","SPARE-ISSUE",
AQ2172="SPARE-HS","SPARE-ISSUE",
AQ2172="Power Telco","RAN ISSUE",AQ2172="no impacts","no impacts"
),"")</f>
        <v>No root cause</v>
      </c>
      <c r="AQ2172" s="126" t="s">
        <v>5344</v>
      </c>
      <c r="AR2172" s="48" t="str" cm="1">
        <f t="array" ref="AR2172">IFERROR(_xlfn.IFS(
AQ2172="MPR ISSUE","ACTIVE",
AQ2172="BSS Hardware Issue","ACTIVE",
AQ2172="Sites strategiques, MLL, Pylone, etc.","PASSIVE",
AQ2172="AKTIVCO DEFAUT GE &amp; POWER Cabinet","PASSIVE",
AQ2172="AKTIVCO Coupure ENEO &amp; Baisse de tension","PASSIVE",
AQ2172="Coupure ENEO &amp; Baisse de tension","PASSIVE",
AQ2172="Defaut GE &amp; POWER Cabinet","PASSIVE",
AQ2172="Sharing","PASSIVE",
AQ2172="Sites strategiques &amp; DataCenter","PASSIVE",
AQ2172="Exclu","Exclu",
AQ2172="SAT","ACTIVE",
AQ2172="SPARE-ISSUE","SPARE-ISSUE",
AQ2172="Fiber CAmtel","ACTIVE",
AQ2172="Fiber AOF","ACTIVE",
AQ2172="Projet OCM (HUAWEI)","PLANNED WORKS",
AQ2172="Projet OCM (NOKIA)","PLANNED WORKS",
AQ2172="ACCESS-ISSUE","ACCESS-ISSUE",
AQ2172="Projet OCM (ZTE, NOKIA, autres projets)","PLANNED WORKS",
AQ2172="No root CAuse","No root cause",
AQ2172="ODU HS","ACTIVE",
AQ2172="IP &amp; VLAN","ACTIVE",
AQ2172="Warehouse HUAWEI","SPARE-ISSUE",
AQ2172="SPARE-HS","SPARE-ISSUE",
AQ2172="Power Telco","ACTIVE", AQ2172="no impacts","no impacts"
),"")</f>
        <v>No root cause</v>
      </c>
      <c r="AS2172" s="92" t="s">
        <v>5537</v>
      </c>
      <c r="AT2172" s="98" t="s">
        <v>5167</v>
      </c>
      <c r="AV2172" s="17" t="s">
        <v>5537</v>
      </c>
      <c r="AW2172" s="7" t="s">
        <v>5537</v>
      </c>
      <c r="AX2172" s="6" t="s">
        <v>5537</v>
      </c>
      <c r="AY2172" s="7"/>
      <c r="AZ2172" s="3" t="s">
        <v>5537</v>
      </c>
      <c r="BA2172" s="18" t="s">
        <v>5537</v>
      </c>
      <c r="BB2172" s="18" t="s">
        <v>5537</v>
      </c>
      <c r="BC2172" s="18" t="s">
        <v>5537</v>
      </c>
      <c r="BD2172" s="18" t="s">
        <v>5537</v>
      </c>
      <c r="BE2172" s="18" t="s">
        <v>5537</v>
      </c>
      <c r="BF2172" s="18" t="s">
        <v>5537</v>
      </c>
      <c r="BG2172" s="18" t="s">
        <v>5537</v>
      </c>
      <c r="BH2172" s="18" t="s">
        <v>5537</v>
      </c>
      <c r="BI2172" s="18" t="s">
        <v>5537</v>
      </c>
      <c r="BJ2172" s="18" t="s">
        <v>5537</v>
      </c>
      <c r="BK2172" s="18" t="s">
        <v>5537</v>
      </c>
      <c r="BL2172" s="9" t="s">
        <v>5537</v>
      </c>
      <c r="BM2172" s="14" t="s">
        <v>5537</v>
      </c>
      <c r="BN2172" s="14" t="s">
        <v>5537</v>
      </c>
      <c r="BO2172" s="14" t="str">
        <f>_xlfn.XLOOKUP(B2172,'[4]cell downs 18042026 17h'!$B:$B,'[4]cell downs 18042026 17h'!$B:$B,"")</f>
        <v/>
      </c>
      <c r="BP2172" s="14" t="str">
        <f>_xlfn.XLOOKUP(B2172,'[5]Cells Huawei 19042026 15h'!$B:$B,'[5]Cells Huawei 19042026 15h'!$B:$B,"")</f>
        <v/>
      </c>
      <c r="BQ2172" s="9" t="str">
        <f>_xlfn.XLOOKUP(B2172,'[6]cells down 19042026 9H40'!$B:$B,'[6]cells down 19042026 9H40'!$B:$B,"")</f>
        <v/>
      </c>
      <c r="BR2172" s="9" t="s">
        <v>5537</v>
      </c>
      <c r="BS2172" s="9" t="s">
        <v>12</v>
      </c>
      <c r="BT2172" s="108"/>
    </row>
    <row r="2173" spans="1:72" s="9" customFormat="1" ht="21.5" customHeight="1" x14ac:dyDescent="0.35">
      <c r="A2173" s="1" t="s">
        <v>5112</v>
      </c>
      <c r="B2173" s="8" t="s">
        <v>5113</v>
      </c>
      <c r="C2173" s="3" t="str">
        <f>_xlfn.XLOOKUP(B2173,'[1]daily break down'!$D:$D,'[1]daily break down'!$E:$E,"")</f>
        <v>LITTORAL</v>
      </c>
      <c r="D2173" s="1" t="s">
        <v>11</v>
      </c>
      <c r="E2173" s="1" t="s">
        <v>1129</v>
      </c>
      <c r="F2173" s="3" t="s">
        <v>31</v>
      </c>
      <c r="G2173" s="1" t="s">
        <v>5114</v>
      </c>
      <c r="H2173" s="34" t="str">
        <f>_xlfn.XLOOKUP(B2173,[2]CALCULATION!$B:$B,[2]CALCULATION!$H:$H,"")</f>
        <v>ZTE</v>
      </c>
      <c r="I2173" s="28">
        <v>0</v>
      </c>
      <c r="J2173" s="28">
        <v>0</v>
      </c>
      <c r="K2173" s="28">
        <v>0</v>
      </c>
      <c r="L2173" s="28">
        <v>0</v>
      </c>
      <c r="M2173" s="28">
        <v>0</v>
      </c>
      <c r="N2173" s="28">
        <v>0</v>
      </c>
      <c r="O2173" s="28">
        <v>0</v>
      </c>
      <c r="P2173" s="28">
        <v>0</v>
      </c>
      <c r="Q2173" s="28">
        <v>0</v>
      </c>
      <c r="R2173" s="28">
        <v>0</v>
      </c>
      <c r="S2173" s="93">
        <v>0</v>
      </c>
      <c r="T2173" s="93">
        <f>_xlfn.XLOOKUP(B2173,'[3]Nur des jours'!$B:$B,'[3]Nur des jours'!$U:$U,"")</f>
        <v>0</v>
      </c>
      <c r="U2173" s="93">
        <v>0</v>
      </c>
      <c r="V2173" s="93">
        <v>0</v>
      </c>
      <c r="W2173" s="93">
        <v>0</v>
      </c>
      <c r="X2173" s="93">
        <v>0</v>
      </c>
      <c r="Y2173" s="93">
        <v>0</v>
      </c>
      <c r="Z2173" s="93">
        <v>0</v>
      </c>
      <c r="AA2173" s="93">
        <v>0</v>
      </c>
      <c r="AB2173" s="93">
        <v>0</v>
      </c>
      <c r="AC2173" s="93"/>
      <c r="AD2173" s="93">
        <v>0</v>
      </c>
      <c r="AE2173" s="93">
        <v>0</v>
      </c>
      <c r="AF2173" s="93">
        <v>0</v>
      </c>
      <c r="AG2173" s="93"/>
      <c r="AH2173" s="93">
        <v>0</v>
      </c>
      <c r="AI2173" s="93">
        <v>0</v>
      </c>
      <c r="AJ2173" s="93">
        <v>0</v>
      </c>
      <c r="AK2173" s="93">
        <v>0</v>
      </c>
      <c r="AL2173" s="93">
        <v>0</v>
      </c>
      <c r="AM2173" s="49" t="s">
        <v>5559</v>
      </c>
      <c r="AN2173" s="49"/>
      <c r="AO2173" s="48" t="str" cm="1">
        <f t="array" ref="AO2173">IFERROR(_xlfn.IFS(
AQ2173="MPR ISSUE","PDH",
AQ2173="BSS Hardware Issue","BSS",
AQ2173="Sites strategiques, MLL, Pylone, etc.","ENVTECH",
AQ2173="AKTIVCO DEFAUT GE &amp; POWER Cabinet","AKTIVCO",
AQ2173="AKTIVCO Coupure ENEO &amp; Baisse de tension","AKTIVCO GRID ONLY",
AQ2173="Coupure ENEO &amp; Baisse de tension","IHS GRID ONLY",
AQ2173="Defaut GE &amp; POWER Cabinet","IHS",
AQ2173="Sharing","Partners",
AQ2173="Sites strategiques &amp; DataCenter","SST &amp; DC",
AQ2173="Exclu","Exclu",
AQ2173="SAT","SAT",
AQ2173="SPARE-ISSUE","SPARE-ISSUE",
AQ2173="Fiber CAmtel","TRANS_FO_CAMTEL",
AQ2173="Fiber AOF","Fiber AOF",
AQ2173="Projet OCM (HUAWEI)","TRAVAUX-HUAWEI",
AQ2173="Projet OCM (NOKIA)","TRAVAUX-NOKIA",
AQ2173="ACCESS-ISSUE","ACCESS-ISSUE",
AQ2173="Projet OCM (ZTE, NOKIA, autres projets)","TRAVAUX OCM",
AQ2173="No root CAuse","No root cause",
AQ2173="ODU HS","PDH",
AQ2173="IP &amp; VLAN","PDH",
AQ2173="Warehouse HUAWEI","SPARE-ISSUE",
AQ2173="SPARE-HS","SPARE-ISSUE",
AQ2173="Power Telco","BSS",AQ2173="no impacts","no impacts"
),"")</f>
        <v>No root cause</v>
      </c>
      <c r="AP2173" s="48" t="str" cm="1">
        <f t="array" ref="AP2173">IFERROR(_xlfn.IFS(
AQ2173="MPR ISSUE","TX ISSUE",
AQ2173="BSS Hardware Issue","RAN ISSUE",
AQ2173="Sites strategiques, MLL, Pylone, etc.","ENVTECH",
AQ2173="AKTIVCO DEFAUT GE &amp; POWER Cabinet","POWER ISSUE",
AQ2173="AKTIVCO Coupure ENEO &amp; Baisse de tension","POWER ISSUE",
AQ2173="Coupure ENEO &amp; Baisse de tension","POWER ISSUE",
AQ2173="Defaut GE &amp; POWER Cabinet","POWER ISSUE",
AQ2173="Sharing","POWER ISSUE",
AQ2173="Sites strategiques &amp; DataCenter","POWER ISSUE",
AQ2173="Exclu","Exclu",
AQ2173="SAT","TX ISSUE",
AQ2173="SPARE-ISSUE","SPARE-ISSUE",
AQ2173="Fiber CAmtel","TX ISSUE",
AQ2173="Fiber AOF","TX ISSUE",
AQ2173="Projet OCM (HUAWEI)","TRAVAUX-HUAWEI",
AQ2173="Projet OCM (NOKIA)","TRAVAUX -NOKIA",
AQ2173="ACCESS-ISSUE","ACCESS-ISSUE",
AQ2173="Projet OCM (ZTE, NOKIA, autres projets)","TRAVAUX OCM",
AQ2173="No root CAuse","No root cause",
AQ2173="ODU HS","TX ISSUE",
AQ2173="IP &amp; VLAN","TX ISSUE",
AQ2173="Warehouse HUAWEI","SPARE-ISSUE",
AQ2173="SPARE-HS","SPARE-ISSUE",
AQ2173="Power Telco","RAN ISSUE",AQ2173="no impacts","no impacts"
),"")</f>
        <v>No root cause</v>
      </c>
      <c r="AQ2173" s="126" t="s">
        <v>5344</v>
      </c>
      <c r="AR2173" s="48" t="str" cm="1">
        <f t="array" ref="AR2173">IFERROR(_xlfn.IFS(
AQ2173="MPR ISSUE","ACTIVE",
AQ2173="BSS Hardware Issue","ACTIVE",
AQ2173="Sites strategiques, MLL, Pylone, etc.","PASSIVE",
AQ2173="AKTIVCO DEFAUT GE &amp; POWER Cabinet","PASSIVE",
AQ2173="AKTIVCO Coupure ENEO &amp; Baisse de tension","PASSIVE",
AQ2173="Coupure ENEO &amp; Baisse de tension","PASSIVE",
AQ2173="Defaut GE &amp; POWER Cabinet","PASSIVE",
AQ2173="Sharing","PASSIVE",
AQ2173="Sites strategiques &amp; DataCenter","PASSIVE",
AQ2173="Exclu","Exclu",
AQ2173="SAT","ACTIVE",
AQ2173="SPARE-ISSUE","SPARE-ISSUE",
AQ2173="Fiber CAmtel","ACTIVE",
AQ2173="Fiber AOF","ACTIVE",
AQ2173="Projet OCM (HUAWEI)","PLANNED WORKS",
AQ2173="Projet OCM (NOKIA)","PLANNED WORKS",
AQ2173="ACCESS-ISSUE","ACCESS-ISSUE",
AQ2173="Projet OCM (ZTE, NOKIA, autres projets)","PLANNED WORKS",
AQ2173="No root CAuse","No root cause",
AQ2173="ODU HS","ACTIVE",
AQ2173="IP &amp; VLAN","ACTIVE",
AQ2173="Warehouse HUAWEI","SPARE-ISSUE",
AQ2173="SPARE-HS","SPARE-ISSUE",
AQ2173="Power Telco","ACTIVE", AQ2173="no impacts","no impacts"
),"")</f>
        <v>No root cause</v>
      </c>
      <c r="AS2173" s="92" t="s">
        <v>5537</v>
      </c>
      <c r="AT2173" s="98" t="s">
        <v>5113</v>
      </c>
      <c r="AV2173" s="17" t="s">
        <v>5537</v>
      </c>
      <c r="AW2173" s="7" t="s">
        <v>5537</v>
      </c>
      <c r="AX2173" s="6" t="s">
        <v>5537</v>
      </c>
      <c r="AY2173" s="7"/>
      <c r="AZ2173" s="3" t="s">
        <v>5537</v>
      </c>
      <c r="BA2173" s="18" t="s">
        <v>5537</v>
      </c>
      <c r="BB2173" s="18" t="s">
        <v>5537</v>
      </c>
      <c r="BC2173" s="18" t="s">
        <v>5537</v>
      </c>
      <c r="BD2173" s="18" t="s">
        <v>5537</v>
      </c>
      <c r="BE2173" s="18" t="s">
        <v>5537</v>
      </c>
      <c r="BF2173" s="18" t="s">
        <v>5537</v>
      </c>
      <c r="BG2173" s="18" t="s">
        <v>5537</v>
      </c>
      <c r="BH2173" s="18" t="s">
        <v>5537</v>
      </c>
      <c r="BI2173" s="18" t="s">
        <v>5537</v>
      </c>
      <c r="BJ2173" s="18" t="s">
        <v>5537</v>
      </c>
      <c r="BK2173" s="18" t="s">
        <v>5537</v>
      </c>
      <c r="BL2173" s="9" t="s">
        <v>5537</v>
      </c>
      <c r="BM2173" s="14" t="s">
        <v>5537</v>
      </c>
      <c r="BN2173" s="14" t="s">
        <v>5537</v>
      </c>
      <c r="BO2173" s="14" t="str">
        <f>_xlfn.XLOOKUP(B2173,'[4]cell downs 18042026 17h'!$B:$B,'[4]cell downs 18042026 17h'!$B:$B,"")</f>
        <v/>
      </c>
      <c r="BP2173" s="14" t="str">
        <f>_xlfn.XLOOKUP(B2173,'[5]Cells Huawei 19042026 15h'!$B:$B,'[5]Cells Huawei 19042026 15h'!$B:$B,"")</f>
        <v/>
      </c>
      <c r="BQ2173" s="9" t="str">
        <f>_xlfn.XLOOKUP(B2173,'[6]cells down 19042026 9H40'!$B:$B,'[6]cells down 19042026 9H40'!$B:$B,"")</f>
        <v/>
      </c>
      <c r="BR2173" s="9" t="s">
        <v>5113</v>
      </c>
      <c r="BS2173" s="9" t="s">
        <v>5537</v>
      </c>
      <c r="BT2173" s="108"/>
    </row>
    <row r="2174" spans="1:72" s="9" customFormat="1" x14ac:dyDescent="0.35">
      <c r="A2174" s="1" t="s">
        <v>5115</v>
      </c>
      <c r="B2174" s="8" t="s">
        <v>5116</v>
      </c>
      <c r="C2174" s="3" t="str">
        <f>_xlfn.XLOOKUP(B2174,'[1]daily break down'!$D:$D,'[1]daily break down'!$E:$E,"")</f>
        <v>Yaounde</v>
      </c>
      <c r="D2174" s="1" t="s">
        <v>21</v>
      </c>
      <c r="E2174" s="1" t="s">
        <v>30</v>
      </c>
      <c r="F2174" s="3" t="s">
        <v>37</v>
      </c>
      <c r="G2174" s="1" t="s">
        <v>38</v>
      </c>
      <c r="H2174" s="34" t="str">
        <f>_xlfn.XLOOKUP(B2174,[2]CALCULATION!$B:$B,[2]CALCULATION!$H:$H,"")</f>
        <v>ZTE</v>
      </c>
      <c r="I2174" s="28">
        <v>0</v>
      </c>
      <c r="J2174" s="28">
        <v>0</v>
      </c>
      <c r="K2174" s="28">
        <v>0</v>
      </c>
      <c r="L2174" s="28">
        <v>0</v>
      </c>
      <c r="M2174" s="28">
        <v>0</v>
      </c>
      <c r="N2174" s="28">
        <v>0</v>
      </c>
      <c r="O2174" s="28">
        <v>0</v>
      </c>
      <c r="P2174" s="28">
        <v>0</v>
      </c>
      <c r="Q2174" s="28">
        <v>0</v>
      </c>
      <c r="R2174" s="28">
        <v>0</v>
      </c>
      <c r="S2174" s="93">
        <v>0</v>
      </c>
      <c r="T2174" s="93">
        <f>_xlfn.XLOOKUP(B2174,'[3]Nur des jours'!$B:$B,'[3]Nur des jours'!$U:$U,"")</f>
        <v>0</v>
      </c>
      <c r="U2174" s="93">
        <v>0</v>
      </c>
      <c r="V2174" s="93">
        <v>0</v>
      </c>
      <c r="W2174" s="93">
        <v>0</v>
      </c>
      <c r="X2174" s="93">
        <v>0</v>
      </c>
      <c r="Y2174" s="93">
        <v>0</v>
      </c>
      <c r="Z2174" s="93">
        <v>0</v>
      </c>
      <c r="AA2174" s="93">
        <v>0</v>
      </c>
      <c r="AB2174" s="93">
        <v>0</v>
      </c>
      <c r="AC2174" s="93"/>
      <c r="AD2174" s="93">
        <v>0</v>
      </c>
      <c r="AE2174" s="93">
        <v>0</v>
      </c>
      <c r="AF2174" s="93">
        <v>0</v>
      </c>
      <c r="AG2174" s="93"/>
      <c r="AH2174" s="93">
        <v>0</v>
      </c>
      <c r="AI2174" s="93">
        <v>0</v>
      </c>
      <c r="AJ2174" s="93">
        <v>0</v>
      </c>
      <c r="AK2174" s="93">
        <v>0</v>
      </c>
      <c r="AL2174" s="93">
        <v>0</v>
      </c>
      <c r="AM2174" s="49" t="s">
        <v>5559</v>
      </c>
      <c r="AN2174" s="49"/>
      <c r="AO2174" s="48" t="str" cm="1">
        <f t="array" ref="AO2174">IFERROR(_xlfn.IFS(
AQ2174="MPR ISSUE","PDH",
AQ2174="BSS Hardware Issue","BSS",
AQ2174="Sites strategiques, MLL, Pylone, etc.","ENVTECH",
AQ2174="AKTIVCO DEFAUT GE &amp; POWER Cabinet","AKTIVCO",
AQ2174="AKTIVCO Coupure ENEO &amp; Baisse de tension","AKTIVCO GRID ONLY",
AQ2174="Coupure ENEO &amp; Baisse de tension","IHS GRID ONLY",
AQ2174="Defaut GE &amp; POWER Cabinet","IHS",
AQ2174="Sharing","Partners",
AQ2174="Sites strategiques &amp; DataCenter","SST &amp; DC",
AQ2174="Exclu","Exclu",
AQ2174="SAT","SAT",
AQ2174="SPARE-ISSUE","SPARE-ISSUE",
AQ2174="Fiber CAmtel","TRANS_FO_CAMTEL",
AQ2174="Fiber AOF","Fiber AOF",
AQ2174="Projet OCM (HUAWEI)","TRAVAUX-HUAWEI",
AQ2174="Projet OCM (NOKIA)","TRAVAUX-NOKIA",
AQ2174="ACCESS-ISSUE","ACCESS-ISSUE",
AQ2174="Projet OCM (ZTE, NOKIA, autres projets)","TRAVAUX OCM",
AQ2174="No root CAuse","No root cause",
AQ2174="ODU HS","PDH",
AQ2174="IP &amp; VLAN","PDH",
AQ2174="Warehouse HUAWEI","SPARE-ISSUE",
AQ2174="SPARE-HS","SPARE-ISSUE",
AQ2174="Power Telco","BSS",AQ2174="no impacts","no impacts"
),"")</f>
        <v>No root cause</v>
      </c>
      <c r="AP2174" s="48" t="str" cm="1">
        <f t="array" ref="AP2174">IFERROR(_xlfn.IFS(
AQ2174="MPR ISSUE","TX ISSUE",
AQ2174="BSS Hardware Issue","RAN ISSUE",
AQ2174="Sites strategiques, MLL, Pylone, etc.","ENVTECH",
AQ2174="AKTIVCO DEFAUT GE &amp; POWER Cabinet","POWER ISSUE",
AQ2174="AKTIVCO Coupure ENEO &amp; Baisse de tension","POWER ISSUE",
AQ2174="Coupure ENEO &amp; Baisse de tension","POWER ISSUE",
AQ2174="Defaut GE &amp; POWER Cabinet","POWER ISSUE",
AQ2174="Sharing","POWER ISSUE",
AQ2174="Sites strategiques &amp; DataCenter","POWER ISSUE",
AQ2174="Exclu","Exclu",
AQ2174="SAT","TX ISSUE",
AQ2174="SPARE-ISSUE","SPARE-ISSUE",
AQ2174="Fiber CAmtel","TX ISSUE",
AQ2174="Fiber AOF","TX ISSUE",
AQ2174="Projet OCM (HUAWEI)","TRAVAUX-HUAWEI",
AQ2174="Projet OCM (NOKIA)","TRAVAUX -NOKIA",
AQ2174="ACCESS-ISSUE","ACCESS-ISSUE",
AQ2174="Projet OCM (ZTE, NOKIA, autres projets)","TRAVAUX OCM",
AQ2174="No root CAuse","No root cause",
AQ2174="ODU HS","TX ISSUE",
AQ2174="IP &amp; VLAN","TX ISSUE",
AQ2174="Warehouse HUAWEI","SPARE-ISSUE",
AQ2174="SPARE-HS","SPARE-ISSUE",
AQ2174="Power Telco","RAN ISSUE",AQ2174="no impacts","no impacts"
),"")</f>
        <v>No root cause</v>
      </c>
      <c r="AQ2174" s="67" t="s">
        <v>5344</v>
      </c>
      <c r="AR2174" s="48" t="str" cm="1">
        <f t="array" ref="AR2174">IFERROR(_xlfn.IFS(
AQ2174="MPR ISSUE","ACTIVE",
AQ2174="BSS Hardware Issue","ACTIVE",
AQ2174="Sites strategiques, MLL, Pylone, etc.","PASSIVE",
AQ2174="AKTIVCO DEFAUT GE &amp; POWER Cabinet","PASSIVE",
AQ2174="AKTIVCO Coupure ENEO &amp; Baisse de tension","PASSIVE",
AQ2174="Coupure ENEO &amp; Baisse de tension","PASSIVE",
AQ2174="Defaut GE &amp; POWER Cabinet","PASSIVE",
AQ2174="Sharing","PASSIVE",
AQ2174="Sites strategiques &amp; DataCenter","PASSIVE",
AQ2174="Exclu","Exclu",
AQ2174="SAT","ACTIVE",
AQ2174="SPARE-ISSUE","SPARE-ISSUE",
AQ2174="Fiber CAmtel","ACTIVE",
AQ2174="Fiber AOF","ACTIVE",
AQ2174="Projet OCM (HUAWEI)","PLANNED WORKS",
AQ2174="Projet OCM (NOKIA)","PLANNED WORKS",
AQ2174="ACCESS-ISSUE","ACCESS-ISSUE",
AQ2174="Projet OCM (ZTE, NOKIA, autres projets)","PLANNED WORKS",
AQ2174="No root CAuse","No root cause",
AQ2174="ODU HS","ACTIVE",
AQ2174="IP &amp; VLAN","ACTIVE",
AQ2174="Warehouse HUAWEI","SPARE-ISSUE",
AQ2174="SPARE-HS","SPARE-ISSUE",
AQ2174="Power Telco","ACTIVE", AQ2174="no impacts","no impacts"
),"")</f>
        <v>No root cause</v>
      </c>
      <c r="AS2174" s="92" t="s">
        <v>5537</v>
      </c>
      <c r="AT2174" s="98" t="s">
        <v>5116</v>
      </c>
      <c r="AV2174" s="17" t="s">
        <v>5537</v>
      </c>
      <c r="AW2174" s="7" t="s">
        <v>5537</v>
      </c>
      <c r="AX2174" s="6" t="s">
        <v>5537</v>
      </c>
      <c r="AY2174" s="7"/>
      <c r="AZ2174" s="3" t="s">
        <v>5537</v>
      </c>
      <c r="BA2174" s="18" t="s">
        <v>5537</v>
      </c>
      <c r="BB2174" s="18" t="s">
        <v>5537</v>
      </c>
      <c r="BC2174" s="18" t="s">
        <v>5537</v>
      </c>
      <c r="BD2174" s="18" t="s">
        <v>5537</v>
      </c>
      <c r="BE2174" s="18" t="s">
        <v>5537</v>
      </c>
      <c r="BF2174" s="18" t="s">
        <v>5537</v>
      </c>
      <c r="BG2174" s="18" t="s">
        <v>5537</v>
      </c>
      <c r="BH2174" s="18" t="s">
        <v>5537</v>
      </c>
      <c r="BI2174" s="18" t="s">
        <v>5537</v>
      </c>
      <c r="BJ2174" s="18" t="s">
        <v>5537</v>
      </c>
      <c r="BK2174" s="18" t="s">
        <v>5537</v>
      </c>
      <c r="BL2174" s="9" t="s">
        <v>5537</v>
      </c>
      <c r="BM2174" s="14" t="s">
        <v>5537</v>
      </c>
      <c r="BN2174" s="14" t="s">
        <v>5537</v>
      </c>
      <c r="BO2174" s="14" t="str">
        <f>_xlfn.XLOOKUP(B2174,'[4]cell downs 18042026 17h'!$B:$B,'[4]cell downs 18042026 17h'!$B:$B,"")</f>
        <v/>
      </c>
      <c r="BP2174" s="14" t="str">
        <f>_xlfn.XLOOKUP(B2174,'[5]Cells Huawei 19042026 15h'!$B:$B,'[5]Cells Huawei 19042026 15h'!$B:$B,"")</f>
        <v/>
      </c>
      <c r="BQ2174" s="9" t="str">
        <f>_xlfn.XLOOKUP(B2174,'[6]cells down 19042026 9H40'!$B:$B,'[6]cells down 19042026 9H40'!$B:$B,"")</f>
        <v/>
      </c>
      <c r="BR2174" s="9" t="s">
        <v>5537</v>
      </c>
      <c r="BS2174" s="9" t="s">
        <v>318</v>
      </c>
      <c r="BT2174" s="108"/>
    </row>
    <row r="2175" spans="1:72" s="9" customFormat="1" x14ac:dyDescent="0.35">
      <c r="A2175" s="1" t="s">
        <v>5117</v>
      </c>
      <c r="B2175" s="8" t="s">
        <v>5118</v>
      </c>
      <c r="C2175" s="3" t="str">
        <f>_xlfn.XLOOKUP(B2175,'[1]daily break down'!$D:$D,'[1]daily break down'!$E:$E,"")</f>
        <v>Douala</v>
      </c>
      <c r="D2175" s="1" t="s">
        <v>21</v>
      </c>
      <c r="E2175" s="1" t="s">
        <v>122</v>
      </c>
      <c r="F2175" s="3" t="s">
        <v>31</v>
      </c>
      <c r="G2175" s="1" t="s">
        <v>32</v>
      </c>
      <c r="H2175" s="34" t="str">
        <f>_xlfn.XLOOKUP(B2175,[2]CALCULATION!$B:$B,[2]CALCULATION!$H:$H,"")</f>
        <v>ZTE</v>
      </c>
      <c r="I2175" s="28">
        <v>0</v>
      </c>
      <c r="J2175" s="28">
        <v>0</v>
      </c>
      <c r="K2175" s="28">
        <v>0</v>
      </c>
      <c r="L2175" s="28">
        <v>0</v>
      </c>
      <c r="M2175" s="28">
        <v>0</v>
      </c>
      <c r="N2175" s="28">
        <v>0</v>
      </c>
      <c r="O2175" s="28">
        <v>0</v>
      </c>
      <c r="P2175" s="28">
        <v>0</v>
      </c>
      <c r="Q2175" s="28">
        <v>0</v>
      </c>
      <c r="R2175" s="28">
        <v>0</v>
      </c>
      <c r="S2175" s="93">
        <v>0</v>
      </c>
      <c r="T2175" s="93">
        <f>_xlfn.XLOOKUP(B2175,'[3]Nur des jours'!$B:$B,'[3]Nur des jours'!$U:$U,"")</f>
        <v>0</v>
      </c>
      <c r="U2175" s="93">
        <v>0</v>
      </c>
      <c r="V2175" s="93">
        <v>0</v>
      </c>
      <c r="W2175" s="93">
        <v>0</v>
      </c>
      <c r="X2175" s="93">
        <v>0</v>
      </c>
      <c r="Y2175" s="93">
        <v>0</v>
      </c>
      <c r="Z2175" s="93">
        <v>0</v>
      </c>
      <c r="AA2175" s="93">
        <v>0</v>
      </c>
      <c r="AB2175" s="93">
        <v>0</v>
      </c>
      <c r="AC2175" s="93"/>
      <c r="AD2175" s="93">
        <v>0</v>
      </c>
      <c r="AE2175" s="93">
        <v>0</v>
      </c>
      <c r="AF2175" s="93">
        <v>0</v>
      </c>
      <c r="AG2175" s="93"/>
      <c r="AH2175" s="93">
        <v>0</v>
      </c>
      <c r="AI2175" s="93">
        <v>0</v>
      </c>
      <c r="AJ2175" s="93">
        <v>0</v>
      </c>
      <c r="AK2175" s="93">
        <v>0</v>
      </c>
      <c r="AL2175" s="93">
        <v>0</v>
      </c>
      <c r="AM2175" s="49" t="s">
        <v>5559</v>
      </c>
      <c r="AN2175" s="49"/>
      <c r="AO2175" s="48" t="str" cm="1">
        <f t="array" ref="AO2175">IFERROR(_xlfn.IFS(
AQ2175="MPR ISSUE","PDH",
AQ2175="BSS Hardware Issue","BSS",
AQ2175="Sites strategiques, MLL, Pylone, etc.","ENVTECH",
AQ2175="AKTIVCO DEFAUT GE &amp; POWER Cabinet","AKTIVCO",
AQ2175="AKTIVCO Coupure ENEO &amp; Baisse de tension","AKTIVCO GRID ONLY",
AQ2175="Coupure ENEO &amp; Baisse de tension","IHS GRID ONLY",
AQ2175="Defaut GE &amp; POWER Cabinet","IHS",
AQ2175="Sharing","Partners",
AQ2175="Sites strategiques &amp; DataCenter","SST &amp; DC",
AQ2175="Exclu","Exclu",
AQ2175="SAT","SAT",
AQ2175="SPARE-ISSUE","SPARE-ISSUE",
AQ2175="Fiber CAmtel","TRANS_FO_CAMTEL",
AQ2175="Fiber AOF","Fiber AOF",
AQ2175="Projet OCM (HUAWEI)","TRAVAUX-HUAWEI",
AQ2175="Projet OCM (NOKIA)","TRAVAUX-NOKIA",
AQ2175="ACCESS-ISSUE","ACCESS-ISSUE",
AQ2175="Projet OCM (ZTE, NOKIA, autres projets)","TRAVAUX OCM",
AQ2175="No root CAuse","No root cause",
AQ2175="ODU HS","PDH",
AQ2175="IP &amp; VLAN","PDH",
AQ2175="Warehouse HUAWEI","SPARE-ISSUE",
AQ2175="SPARE-HS","SPARE-ISSUE",
AQ2175="Power Telco","BSS",AQ2175="no impacts","no impacts"
),"")</f>
        <v>No root cause</v>
      </c>
      <c r="AP2175" s="48" t="str" cm="1">
        <f t="array" ref="AP2175">IFERROR(_xlfn.IFS(
AQ2175="MPR ISSUE","TX ISSUE",
AQ2175="BSS Hardware Issue","RAN ISSUE",
AQ2175="Sites strategiques, MLL, Pylone, etc.","ENVTECH",
AQ2175="AKTIVCO DEFAUT GE &amp; POWER Cabinet","POWER ISSUE",
AQ2175="AKTIVCO Coupure ENEO &amp; Baisse de tension","POWER ISSUE",
AQ2175="Coupure ENEO &amp; Baisse de tension","POWER ISSUE",
AQ2175="Defaut GE &amp; POWER Cabinet","POWER ISSUE",
AQ2175="Sharing","POWER ISSUE",
AQ2175="Sites strategiques &amp; DataCenter","POWER ISSUE",
AQ2175="Exclu","Exclu",
AQ2175="SAT","TX ISSUE",
AQ2175="SPARE-ISSUE","SPARE-ISSUE",
AQ2175="Fiber CAmtel","TX ISSUE",
AQ2175="Fiber AOF","TX ISSUE",
AQ2175="Projet OCM (HUAWEI)","TRAVAUX-HUAWEI",
AQ2175="Projet OCM (NOKIA)","TRAVAUX -NOKIA",
AQ2175="ACCESS-ISSUE","ACCESS-ISSUE",
AQ2175="Projet OCM (ZTE, NOKIA, autres projets)","TRAVAUX OCM",
AQ2175="No root CAuse","No root cause",
AQ2175="ODU HS","TX ISSUE",
AQ2175="IP &amp; VLAN","TX ISSUE",
AQ2175="Warehouse HUAWEI","SPARE-ISSUE",
AQ2175="SPARE-HS","SPARE-ISSUE",
AQ2175="Power Telco","RAN ISSUE",AQ2175="no impacts","no impacts"
),"")</f>
        <v>No root cause</v>
      </c>
      <c r="AQ2175" s="67" t="s">
        <v>5344</v>
      </c>
      <c r="AR2175" s="48" t="str" cm="1">
        <f t="array" ref="AR2175">IFERROR(_xlfn.IFS(
AQ2175="MPR ISSUE","ACTIVE",
AQ2175="BSS Hardware Issue","ACTIVE",
AQ2175="Sites strategiques, MLL, Pylone, etc.","PASSIVE",
AQ2175="AKTIVCO DEFAUT GE &amp; POWER Cabinet","PASSIVE",
AQ2175="AKTIVCO Coupure ENEO &amp; Baisse de tension","PASSIVE",
AQ2175="Coupure ENEO &amp; Baisse de tension","PASSIVE",
AQ2175="Defaut GE &amp; POWER Cabinet","PASSIVE",
AQ2175="Sharing","PASSIVE",
AQ2175="Sites strategiques &amp; DataCenter","PASSIVE",
AQ2175="Exclu","Exclu",
AQ2175="SAT","ACTIVE",
AQ2175="SPARE-ISSUE","SPARE-ISSUE",
AQ2175="Fiber CAmtel","ACTIVE",
AQ2175="Fiber AOF","ACTIVE",
AQ2175="Projet OCM (HUAWEI)","PLANNED WORKS",
AQ2175="Projet OCM (NOKIA)","PLANNED WORKS",
AQ2175="ACCESS-ISSUE","ACCESS-ISSUE",
AQ2175="Projet OCM (ZTE, NOKIA, autres projets)","PLANNED WORKS",
AQ2175="No root CAuse","No root cause",
AQ2175="ODU HS","ACTIVE",
AQ2175="IP &amp; VLAN","ACTIVE",
AQ2175="Warehouse HUAWEI","SPARE-ISSUE",
AQ2175="SPARE-HS","SPARE-ISSUE",
AQ2175="Power Telco","ACTIVE", AQ2175="no impacts","no impacts"
),"")</f>
        <v>No root cause</v>
      </c>
      <c r="AS2175" s="92" t="s">
        <v>5537</v>
      </c>
      <c r="AT2175" s="98" t="s">
        <v>5118</v>
      </c>
      <c r="AV2175" s="17" t="s">
        <v>5537</v>
      </c>
      <c r="AW2175" s="7" t="s">
        <v>5537</v>
      </c>
      <c r="AX2175" s="6" t="s">
        <v>5537</v>
      </c>
      <c r="AY2175" s="7"/>
      <c r="AZ2175" s="3" t="s">
        <v>5537</v>
      </c>
      <c r="BA2175" s="18" t="s">
        <v>5537</v>
      </c>
      <c r="BB2175" s="18" t="s">
        <v>5537</v>
      </c>
      <c r="BC2175" s="18" t="s">
        <v>5537</v>
      </c>
      <c r="BD2175" s="18" t="s">
        <v>5537</v>
      </c>
      <c r="BE2175" s="18" t="s">
        <v>5537</v>
      </c>
      <c r="BF2175" s="18" t="s">
        <v>5537</v>
      </c>
      <c r="BG2175" s="18" t="s">
        <v>5537</v>
      </c>
      <c r="BH2175" s="18" t="s">
        <v>5537</v>
      </c>
      <c r="BI2175" s="18" t="s">
        <v>5537</v>
      </c>
      <c r="BJ2175" s="18" t="s">
        <v>5537</v>
      </c>
      <c r="BK2175" s="18" t="s">
        <v>5537</v>
      </c>
      <c r="BL2175" s="9" t="s">
        <v>5537</v>
      </c>
      <c r="BM2175" s="14" t="s">
        <v>5537</v>
      </c>
      <c r="BN2175" s="14" t="s">
        <v>5537</v>
      </c>
      <c r="BO2175" s="14" t="str">
        <f>_xlfn.XLOOKUP(B2175,'[4]cell downs 18042026 17h'!$B:$B,'[4]cell downs 18042026 17h'!$B:$B,"")</f>
        <v/>
      </c>
      <c r="BP2175" s="14" t="str">
        <f>_xlfn.XLOOKUP(B2175,'[5]Cells Huawei 19042026 15h'!$B:$B,'[5]Cells Huawei 19042026 15h'!$B:$B,"")</f>
        <v/>
      </c>
      <c r="BQ2175" s="9" t="str">
        <f>_xlfn.XLOOKUP(B2175,'[6]cells down 19042026 9H40'!$B:$B,'[6]cells down 19042026 9H40'!$B:$B,"")</f>
        <v/>
      </c>
      <c r="BR2175" s="9" t="s">
        <v>5537</v>
      </c>
      <c r="BS2175" s="9" t="s">
        <v>5537</v>
      </c>
      <c r="BT2175" s="108"/>
    </row>
    <row r="2176" spans="1:72" s="9" customFormat="1" x14ac:dyDescent="0.35">
      <c r="A2176" s="1" t="s">
        <v>5123</v>
      </c>
      <c r="B2176" s="8" t="s">
        <v>5124</v>
      </c>
      <c r="C2176" s="3" t="str">
        <f>_xlfn.XLOOKUP(B2176,'[1]daily break down'!$D:$D,'[1]daily break down'!$E:$E,"")</f>
        <v>LITTORAL</v>
      </c>
      <c r="D2176" s="1" t="s">
        <v>11</v>
      </c>
      <c r="E2176" s="1" t="s">
        <v>12</v>
      </c>
      <c r="F2176" s="3" t="s">
        <v>31</v>
      </c>
      <c r="G2176" s="1" t="s">
        <v>3718</v>
      </c>
      <c r="H2176" s="34" t="str">
        <f>_xlfn.XLOOKUP(B2176,[2]CALCULATION!$B:$B,[2]CALCULATION!$H:$H,"")</f>
        <v>ZTE</v>
      </c>
      <c r="I2176" s="28">
        <v>0</v>
      </c>
      <c r="J2176" s="28">
        <v>0</v>
      </c>
      <c r="K2176" s="28">
        <v>0</v>
      </c>
      <c r="L2176" s="28">
        <v>0</v>
      </c>
      <c r="M2176" s="28">
        <v>0</v>
      </c>
      <c r="N2176" s="28">
        <v>0</v>
      </c>
      <c r="O2176" s="28">
        <v>0</v>
      </c>
      <c r="P2176" s="28">
        <v>0</v>
      </c>
      <c r="Q2176" s="28">
        <v>0</v>
      </c>
      <c r="R2176" s="28">
        <v>0</v>
      </c>
      <c r="S2176" s="93">
        <v>0</v>
      </c>
      <c r="T2176" s="93">
        <f>_xlfn.XLOOKUP(B2176,'[3]Nur des jours'!$B:$B,'[3]Nur des jours'!$U:$U,"")</f>
        <v>0</v>
      </c>
      <c r="U2176" s="93">
        <v>0</v>
      </c>
      <c r="V2176" s="93">
        <v>0</v>
      </c>
      <c r="W2176" s="93">
        <v>0</v>
      </c>
      <c r="X2176" s="93">
        <v>0</v>
      </c>
      <c r="Y2176" s="93">
        <v>0</v>
      </c>
      <c r="Z2176" s="93">
        <v>0</v>
      </c>
      <c r="AA2176" s="93">
        <v>0</v>
      </c>
      <c r="AB2176" s="93">
        <v>0</v>
      </c>
      <c r="AC2176" s="93"/>
      <c r="AD2176" s="93">
        <v>0</v>
      </c>
      <c r="AE2176" s="93">
        <v>0</v>
      </c>
      <c r="AF2176" s="93">
        <v>0</v>
      </c>
      <c r="AG2176" s="93"/>
      <c r="AH2176" s="93">
        <v>0</v>
      </c>
      <c r="AI2176" s="93">
        <v>0</v>
      </c>
      <c r="AJ2176" s="93">
        <v>0</v>
      </c>
      <c r="AK2176" s="93">
        <v>0</v>
      </c>
      <c r="AL2176" s="93">
        <v>0</v>
      </c>
      <c r="AM2176" s="49" t="s">
        <v>5559</v>
      </c>
      <c r="AN2176" s="49"/>
      <c r="AO2176" s="48" t="str" cm="1">
        <f t="array" ref="AO2176">IFERROR(_xlfn.IFS(
AQ2176="MPR ISSUE","PDH",
AQ2176="BSS Hardware Issue","BSS",
AQ2176="Sites strategiques, MLL, Pylone, etc.","ENVTECH",
AQ2176="AKTIVCO DEFAUT GE &amp; POWER Cabinet","AKTIVCO",
AQ2176="AKTIVCO Coupure ENEO &amp; Baisse de tension","AKTIVCO GRID ONLY",
AQ2176="Coupure ENEO &amp; Baisse de tension","IHS GRID ONLY",
AQ2176="Defaut GE &amp; POWER Cabinet","IHS",
AQ2176="Sharing","Partners",
AQ2176="Sites strategiques &amp; DataCenter","SST &amp; DC",
AQ2176="Exclu","Exclu",
AQ2176="SAT","SAT",
AQ2176="SPARE-ISSUE","SPARE-ISSUE",
AQ2176="Fiber CAmtel","TRANS_FO_CAMTEL",
AQ2176="Fiber AOF","Fiber AOF",
AQ2176="Projet OCM (HUAWEI)","TRAVAUX-HUAWEI",
AQ2176="Projet OCM (NOKIA)","TRAVAUX-NOKIA",
AQ2176="ACCESS-ISSUE","ACCESS-ISSUE",
AQ2176="Projet OCM (ZTE, NOKIA, autres projets)","TRAVAUX OCM",
AQ2176="No root CAuse","No root cause",
AQ2176="ODU HS","PDH",
AQ2176="IP &amp; VLAN","PDH",
AQ2176="Warehouse HUAWEI","SPARE-ISSUE",
AQ2176="SPARE-HS","SPARE-ISSUE",
AQ2176="Power Telco","BSS",AQ2176="no impacts","no impacts"
),"")</f>
        <v>No root cause</v>
      </c>
      <c r="AP2176" s="48" t="str" cm="1">
        <f t="array" ref="AP2176">IFERROR(_xlfn.IFS(
AQ2176="MPR ISSUE","TX ISSUE",
AQ2176="BSS Hardware Issue","RAN ISSUE",
AQ2176="Sites strategiques, MLL, Pylone, etc.","ENVTECH",
AQ2176="AKTIVCO DEFAUT GE &amp; POWER Cabinet","POWER ISSUE",
AQ2176="AKTIVCO Coupure ENEO &amp; Baisse de tension","POWER ISSUE",
AQ2176="Coupure ENEO &amp; Baisse de tension","POWER ISSUE",
AQ2176="Defaut GE &amp; POWER Cabinet","POWER ISSUE",
AQ2176="Sharing","POWER ISSUE",
AQ2176="Sites strategiques &amp; DataCenter","POWER ISSUE",
AQ2176="Exclu","Exclu",
AQ2176="SAT","TX ISSUE",
AQ2176="SPARE-ISSUE","SPARE-ISSUE",
AQ2176="Fiber CAmtel","TX ISSUE",
AQ2176="Fiber AOF","TX ISSUE",
AQ2176="Projet OCM (HUAWEI)","TRAVAUX-HUAWEI",
AQ2176="Projet OCM (NOKIA)","TRAVAUX -NOKIA",
AQ2176="ACCESS-ISSUE","ACCESS-ISSUE",
AQ2176="Projet OCM (ZTE, NOKIA, autres projets)","TRAVAUX OCM",
AQ2176="No root CAuse","No root cause",
AQ2176="ODU HS","TX ISSUE",
AQ2176="IP &amp; VLAN","TX ISSUE",
AQ2176="Warehouse HUAWEI","SPARE-ISSUE",
AQ2176="SPARE-HS","SPARE-ISSUE",
AQ2176="Power Telco","RAN ISSUE",AQ2176="no impacts","no impacts"
),"")</f>
        <v>No root cause</v>
      </c>
      <c r="AQ2176" s="126" t="s">
        <v>5344</v>
      </c>
      <c r="AR2176" s="48" t="str" cm="1">
        <f t="array" ref="AR2176">IFERROR(_xlfn.IFS(
AQ2176="MPR ISSUE","ACTIVE",
AQ2176="BSS Hardware Issue","ACTIVE",
AQ2176="Sites strategiques, MLL, Pylone, etc.","PASSIVE",
AQ2176="AKTIVCO DEFAUT GE &amp; POWER Cabinet","PASSIVE",
AQ2176="AKTIVCO Coupure ENEO &amp; Baisse de tension","PASSIVE",
AQ2176="Coupure ENEO &amp; Baisse de tension","PASSIVE",
AQ2176="Defaut GE &amp; POWER Cabinet","PASSIVE",
AQ2176="Sharing","PASSIVE",
AQ2176="Sites strategiques &amp; DataCenter","PASSIVE",
AQ2176="Exclu","Exclu",
AQ2176="SAT","ACTIVE",
AQ2176="SPARE-ISSUE","SPARE-ISSUE",
AQ2176="Fiber CAmtel","ACTIVE",
AQ2176="Fiber AOF","ACTIVE",
AQ2176="Projet OCM (HUAWEI)","PLANNED WORKS",
AQ2176="Projet OCM (NOKIA)","PLANNED WORKS",
AQ2176="ACCESS-ISSUE","ACCESS-ISSUE",
AQ2176="Projet OCM (ZTE, NOKIA, autres projets)","PLANNED WORKS",
AQ2176="No root CAuse","No root cause",
AQ2176="ODU HS","ACTIVE",
AQ2176="IP &amp; VLAN","ACTIVE",
AQ2176="Warehouse HUAWEI","SPARE-ISSUE",
AQ2176="SPARE-HS","SPARE-ISSUE",
AQ2176="Power Telco","ACTIVE", AQ2176="no impacts","no impacts"
),"")</f>
        <v>No root cause</v>
      </c>
      <c r="AS2176" s="92" t="s">
        <v>5537</v>
      </c>
      <c r="AT2176" s="98" t="s">
        <v>5124</v>
      </c>
      <c r="AV2176" s="17" t="s">
        <v>5537</v>
      </c>
      <c r="AW2176" s="7" t="s">
        <v>5537</v>
      </c>
      <c r="AX2176" s="6" t="s">
        <v>5537</v>
      </c>
      <c r="AY2176" s="7"/>
      <c r="AZ2176" s="3" t="s">
        <v>5537</v>
      </c>
      <c r="BA2176" s="18" t="s">
        <v>5537</v>
      </c>
      <c r="BB2176" s="18" t="s">
        <v>5537</v>
      </c>
      <c r="BC2176" s="18" t="s">
        <v>5537</v>
      </c>
      <c r="BD2176" s="18" t="s">
        <v>5537</v>
      </c>
      <c r="BE2176" s="18" t="s">
        <v>5537</v>
      </c>
      <c r="BF2176" s="18" t="s">
        <v>5537</v>
      </c>
      <c r="BG2176" s="18" t="s">
        <v>5537</v>
      </c>
      <c r="BH2176" s="18" t="s">
        <v>5537</v>
      </c>
      <c r="BI2176" s="18" t="s">
        <v>5537</v>
      </c>
      <c r="BJ2176" s="18" t="s">
        <v>5537</v>
      </c>
      <c r="BK2176" s="18" t="s">
        <v>5537</v>
      </c>
      <c r="BL2176" s="9" t="s">
        <v>5537</v>
      </c>
      <c r="BM2176" s="14" t="s">
        <v>5537</v>
      </c>
      <c r="BN2176" s="14" t="s">
        <v>5537</v>
      </c>
      <c r="BO2176" s="14" t="str">
        <f>_xlfn.XLOOKUP(B2176,'[4]cell downs 18042026 17h'!$B:$B,'[4]cell downs 18042026 17h'!$B:$B,"")</f>
        <v/>
      </c>
      <c r="BP2176" s="14" t="str">
        <f>_xlfn.XLOOKUP(B2176,'[5]Cells Huawei 19042026 15h'!$B:$B,'[5]Cells Huawei 19042026 15h'!$B:$B,"")</f>
        <v/>
      </c>
      <c r="BQ2176" s="9" t="str">
        <f>_xlfn.XLOOKUP(B2176,'[6]cells down 19042026 9H40'!$B:$B,'[6]cells down 19042026 9H40'!$B:$B,"")</f>
        <v/>
      </c>
      <c r="BR2176" s="9" t="s">
        <v>5124</v>
      </c>
      <c r="BS2176" s="9" t="s">
        <v>5537</v>
      </c>
      <c r="BT2176" s="108"/>
    </row>
    <row r="2177" spans="1:72" s="9" customFormat="1" x14ac:dyDescent="0.35">
      <c r="A2177" s="1" t="s">
        <v>4061</v>
      </c>
      <c r="B2177" s="8" t="s">
        <v>5128</v>
      </c>
      <c r="C2177" s="3" t="str">
        <f>_xlfn.XLOOKUP(B2177,'[1]daily break down'!$D:$D,'[1]daily break down'!$E:$E,"")</f>
        <v>CENTRE</v>
      </c>
      <c r="D2177" s="1" t="s">
        <v>21</v>
      </c>
      <c r="E2177" s="1" t="s">
        <v>710</v>
      </c>
      <c r="F2177" s="3" t="s">
        <v>226</v>
      </c>
      <c r="G2177" s="1" t="s">
        <v>4061</v>
      </c>
      <c r="H2177" s="33" t="str">
        <f>_xlfn.XLOOKUP(B2177,[2]CALCULATION!$B:$B,[2]CALCULATION!$H:$H,"")</f>
        <v>NOKIA</v>
      </c>
      <c r="I2177" s="28">
        <v>0</v>
      </c>
      <c r="J2177" s="28">
        <v>0</v>
      </c>
      <c r="K2177" s="28">
        <v>0</v>
      </c>
      <c r="L2177" s="28">
        <v>0</v>
      </c>
      <c r="M2177" s="28">
        <v>0</v>
      </c>
      <c r="N2177" s="28">
        <v>0</v>
      </c>
      <c r="O2177" s="28">
        <v>0</v>
      </c>
      <c r="P2177" s="28">
        <v>0</v>
      </c>
      <c r="Q2177" s="28">
        <v>0</v>
      </c>
      <c r="R2177" s="28">
        <v>0</v>
      </c>
      <c r="S2177" s="93">
        <v>0</v>
      </c>
      <c r="T2177" s="93">
        <f>_xlfn.XLOOKUP(B2177,'[3]Nur des jours'!$B:$B,'[3]Nur des jours'!$U:$U,"")</f>
        <v>0</v>
      </c>
      <c r="U2177" s="93">
        <v>0</v>
      </c>
      <c r="V2177" s="93">
        <v>0</v>
      </c>
      <c r="W2177" s="93">
        <v>0</v>
      </c>
      <c r="X2177" s="93">
        <v>0</v>
      </c>
      <c r="Y2177" s="93">
        <v>0</v>
      </c>
      <c r="Z2177" s="93">
        <v>0</v>
      </c>
      <c r="AA2177" s="93">
        <v>0</v>
      </c>
      <c r="AB2177" s="93">
        <v>0</v>
      </c>
      <c r="AC2177" s="93"/>
      <c r="AD2177" s="93">
        <v>0</v>
      </c>
      <c r="AE2177" s="93">
        <v>0</v>
      </c>
      <c r="AF2177" s="93">
        <v>0</v>
      </c>
      <c r="AG2177" s="93"/>
      <c r="AH2177" s="93">
        <v>0</v>
      </c>
      <c r="AI2177" s="93">
        <v>0</v>
      </c>
      <c r="AJ2177" s="93">
        <v>0</v>
      </c>
      <c r="AK2177" s="93">
        <v>0</v>
      </c>
      <c r="AL2177" s="93">
        <v>0</v>
      </c>
      <c r="AM2177" s="49" t="s">
        <v>5559</v>
      </c>
      <c r="AN2177" s="49"/>
      <c r="AO2177" s="48" t="str" cm="1">
        <f t="array" ref="AO2177">IFERROR(_xlfn.IFS(
AQ2177="MPR ISSUE","PDH",
AQ2177="BSS Hardware Issue","BSS",
AQ2177="Sites strategiques, MLL, Pylone, etc.","ENVTECH",
AQ2177="AKTIVCO DEFAUT GE &amp; POWER Cabinet","AKTIVCO",
AQ2177="AKTIVCO Coupure ENEO &amp; Baisse de tension","AKTIVCO GRID ONLY",
AQ2177="Coupure ENEO &amp; Baisse de tension","IHS GRID ONLY",
AQ2177="Defaut GE &amp; POWER Cabinet","IHS",
AQ2177="Sharing","Partners",
AQ2177="Sites strategiques &amp; DataCenter","SST &amp; DC",
AQ2177="Exclu","Exclu",
AQ2177="SAT","SAT",
AQ2177="SPARE-ISSUE","SPARE-ISSUE",
AQ2177="Fiber CAmtel","TRANS_FO_CAMTEL",
AQ2177="Fiber AOF","Fiber AOF",
AQ2177="Projet OCM (HUAWEI)","TRAVAUX-HUAWEI",
AQ2177="Projet OCM (NOKIA)","TRAVAUX-NOKIA",
AQ2177="ACCESS-ISSUE","ACCESS-ISSUE",
AQ2177="Projet OCM (ZTE, NOKIA, autres projets)","TRAVAUX OCM",
AQ2177="No root CAuse","No root cause",
AQ2177="ODU HS","PDH",
AQ2177="IP &amp; VLAN","PDH",
AQ2177="Warehouse HUAWEI","SPARE-ISSUE",
AQ2177="SPARE-HS","SPARE-ISSUE",
AQ2177="Power Telco","BSS",AQ2177="no impacts","no impacts"
),"")</f>
        <v>No root cause</v>
      </c>
      <c r="AP2177" s="48" t="str" cm="1">
        <f t="array" ref="AP2177">IFERROR(_xlfn.IFS(
AQ2177="MPR ISSUE","TX ISSUE",
AQ2177="BSS Hardware Issue","RAN ISSUE",
AQ2177="Sites strategiques, MLL, Pylone, etc.","ENVTECH",
AQ2177="AKTIVCO DEFAUT GE &amp; POWER Cabinet","POWER ISSUE",
AQ2177="AKTIVCO Coupure ENEO &amp; Baisse de tension","POWER ISSUE",
AQ2177="Coupure ENEO &amp; Baisse de tension","POWER ISSUE",
AQ2177="Defaut GE &amp; POWER Cabinet","POWER ISSUE",
AQ2177="Sharing","POWER ISSUE",
AQ2177="Sites strategiques &amp; DataCenter","POWER ISSUE",
AQ2177="Exclu","Exclu",
AQ2177="SAT","TX ISSUE",
AQ2177="SPARE-ISSUE","SPARE-ISSUE",
AQ2177="Fiber CAmtel","TX ISSUE",
AQ2177="Fiber AOF","TX ISSUE",
AQ2177="Projet OCM (HUAWEI)","TRAVAUX-HUAWEI",
AQ2177="Projet OCM (NOKIA)","TRAVAUX -NOKIA",
AQ2177="ACCESS-ISSUE","ACCESS-ISSUE",
AQ2177="Projet OCM (ZTE, NOKIA, autres projets)","TRAVAUX OCM",
AQ2177="No root CAuse","No root cause",
AQ2177="ODU HS","TX ISSUE",
AQ2177="IP &amp; VLAN","TX ISSUE",
AQ2177="Warehouse HUAWEI","SPARE-ISSUE",
AQ2177="SPARE-HS","SPARE-ISSUE",
AQ2177="Power Telco","RAN ISSUE",AQ2177="no impacts","no impacts"
),"")</f>
        <v>No root cause</v>
      </c>
      <c r="AQ2177" s="67" t="s">
        <v>5344</v>
      </c>
      <c r="AR2177" s="48" t="str" cm="1">
        <f t="array" ref="AR2177">IFERROR(_xlfn.IFS(
AQ2177="MPR ISSUE","ACTIVE",
AQ2177="BSS Hardware Issue","ACTIVE",
AQ2177="Sites strategiques, MLL, Pylone, etc.","PASSIVE",
AQ2177="AKTIVCO DEFAUT GE &amp; POWER Cabinet","PASSIVE",
AQ2177="AKTIVCO Coupure ENEO &amp; Baisse de tension","PASSIVE",
AQ2177="Coupure ENEO &amp; Baisse de tension","PASSIVE",
AQ2177="Defaut GE &amp; POWER Cabinet","PASSIVE",
AQ2177="Sharing","PASSIVE",
AQ2177="Sites strategiques &amp; DataCenter","PASSIVE",
AQ2177="Exclu","Exclu",
AQ2177="SAT","ACTIVE",
AQ2177="SPARE-ISSUE","SPARE-ISSUE",
AQ2177="Fiber CAmtel","ACTIVE",
AQ2177="Fiber AOF","ACTIVE",
AQ2177="Projet OCM (HUAWEI)","PLANNED WORKS",
AQ2177="Projet OCM (NOKIA)","PLANNED WORKS",
AQ2177="ACCESS-ISSUE","ACCESS-ISSUE",
AQ2177="Projet OCM (ZTE, NOKIA, autres projets)","PLANNED WORKS",
AQ2177="No root CAuse","No root cause",
AQ2177="ODU HS","ACTIVE",
AQ2177="IP &amp; VLAN","ACTIVE",
AQ2177="Warehouse HUAWEI","SPARE-ISSUE",
AQ2177="SPARE-HS","SPARE-ISSUE",
AQ2177="Power Telco","ACTIVE", AQ2177="no impacts","no impacts"
),"")</f>
        <v>No root cause</v>
      </c>
      <c r="AS2177" s="92" t="s">
        <v>5537</v>
      </c>
      <c r="AT2177" s="98" t="s">
        <v>5128</v>
      </c>
      <c r="AV2177" s="17" t="s">
        <v>5537</v>
      </c>
      <c r="AW2177" s="7" t="s">
        <v>5537</v>
      </c>
      <c r="AX2177" s="6" t="s">
        <v>5537</v>
      </c>
      <c r="AY2177" s="7"/>
      <c r="AZ2177" s="3" t="s">
        <v>5537</v>
      </c>
      <c r="BA2177" s="18" t="s">
        <v>5537</v>
      </c>
      <c r="BB2177" s="18" t="s">
        <v>5537</v>
      </c>
      <c r="BC2177" s="18" t="s">
        <v>5537</v>
      </c>
      <c r="BD2177" s="18" t="s">
        <v>5537</v>
      </c>
      <c r="BE2177" s="18" t="s">
        <v>5537</v>
      </c>
      <c r="BF2177" s="18" t="s">
        <v>5537</v>
      </c>
      <c r="BG2177" s="18" t="s">
        <v>5537</v>
      </c>
      <c r="BH2177" s="18" t="s">
        <v>5537</v>
      </c>
      <c r="BI2177" s="18" t="s">
        <v>5537</v>
      </c>
      <c r="BJ2177" s="18" t="s">
        <v>5537</v>
      </c>
      <c r="BK2177" s="18" t="s">
        <v>5537</v>
      </c>
      <c r="BL2177" s="9" t="s">
        <v>5537</v>
      </c>
      <c r="BM2177" s="14" t="s">
        <v>5537</v>
      </c>
      <c r="BN2177" s="14" t="s">
        <v>5537</v>
      </c>
      <c r="BO2177" s="14" t="str">
        <f>_xlfn.XLOOKUP(B2177,'[4]cell downs 18042026 17h'!$B:$B,'[4]cell downs 18042026 17h'!$B:$B,"")</f>
        <v/>
      </c>
      <c r="BP2177" s="14" t="str">
        <f>_xlfn.XLOOKUP(B2177,'[5]Cells Huawei 19042026 15h'!$B:$B,'[5]Cells Huawei 19042026 15h'!$B:$B,"")</f>
        <v/>
      </c>
      <c r="BQ2177" s="9" t="str">
        <f>_xlfn.XLOOKUP(B2177,'[6]cells down 19042026 9H40'!$B:$B,'[6]cells down 19042026 9H40'!$B:$B,"")</f>
        <v/>
      </c>
      <c r="BR2177" s="9" t="s">
        <v>5537</v>
      </c>
      <c r="BS2177" s="9" t="s">
        <v>12</v>
      </c>
      <c r="BT2177" s="108"/>
    </row>
    <row r="2178" spans="1:72" s="9" customFormat="1" x14ac:dyDescent="0.35">
      <c r="A2178" s="1" t="s">
        <v>5131</v>
      </c>
      <c r="B2178" s="8" t="s">
        <v>5132</v>
      </c>
      <c r="C2178" s="3" t="str">
        <f>_xlfn.XLOOKUP(B2178,'[1]daily break down'!$D:$D,'[1]daily break down'!$E:$E,"")</f>
        <v>LITTORAL</v>
      </c>
      <c r="D2178" s="1" t="s">
        <v>11</v>
      </c>
      <c r="E2178" s="1" t="s">
        <v>12</v>
      </c>
      <c r="F2178" s="3" t="s">
        <v>69</v>
      </c>
      <c r="G2178" s="1" t="s">
        <v>5133</v>
      </c>
      <c r="H2178" s="34" t="str">
        <f>_xlfn.XLOOKUP(B2178,[2]CALCULATION!$B:$B,[2]CALCULATION!$H:$H,"")</f>
        <v>ZTE</v>
      </c>
      <c r="I2178" s="28">
        <v>0</v>
      </c>
      <c r="J2178" s="28">
        <v>0</v>
      </c>
      <c r="K2178" s="28">
        <v>0</v>
      </c>
      <c r="L2178" s="28">
        <v>0</v>
      </c>
      <c r="M2178" s="28">
        <v>0</v>
      </c>
      <c r="N2178" s="28">
        <v>0</v>
      </c>
      <c r="O2178" s="28">
        <v>0</v>
      </c>
      <c r="P2178" s="28">
        <v>0</v>
      </c>
      <c r="Q2178" s="28">
        <v>0</v>
      </c>
      <c r="R2178" s="28">
        <v>0</v>
      </c>
      <c r="S2178" s="93">
        <v>0</v>
      </c>
      <c r="T2178" s="93">
        <f>_xlfn.XLOOKUP(B2178,'[3]Nur des jours'!$B:$B,'[3]Nur des jours'!$U:$U,"")</f>
        <v>0</v>
      </c>
      <c r="U2178" s="93">
        <v>0</v>
      </c>
      <c r="V2178" s="93">
        <v>0</v>
      </c>
      <c r="W2178" s="93">
        <v>0</v>
      </c>
      <c r="X2178" s="93">
        <v>0</v>
      </c>
      <c r="Y2178" s="93">
        <v>0</v>
      </c>
      <c r="Z2178" s="93">
        <v>0</v>
      </c>
      <c r="AA2178" s="93">
        <v>0</v>
      </c>
      <c r="AB2178" s="93">
        <v>0</v>
      </c>
      <c r="AC2178" s="93"/>
      <c r="AD2178" s="93">
        <v>0</v>
      </c>
      <c r="AE2178" s="93">
        <v>0</v>
      </c>
      <c r="AF2178" s="93">
        <v>0</v>
      </c>
      <c r="AG2178" s="93"/>
      <c r="AH2178" s="93">
        <v>0</v>
      </c>
      <c r="AI2178" s="93">
        <v>0</v>
      </c>
      <c r="AJ2178" s="93">
        <v>0</v>
      </c>
      <c r="AK2178" s="93">
        <v>0</v>
      </c>
      <c r="AL2178" s="93">
        <v>0</v>
      </c>
      <c r="AM2178" s="49" t="s">
        <v>5559</v>
      </c>
      <c r="AN2178" s="49"/>
      <c r="AO2178" s="48" t="str" cm="1">
        <f t="array" ref="AO2178">IFERROR(_xlfn.IFS(
AQ2178="MPR ISSUE","PDH",
AQ2178="BSS Hardware Issue","BSS",
AQ2178="Sites strategiques, MLL, Pylone, etc.","ENVTECH",
AQ2178="AKTIVCO DEFAUT GE &amp; POWER Cabinet","AKTIVCO",
AQ2178="AKTIVCO Coupure ENEO &amp; Baisse de tension","AKTIVCO GRID ONLY",
AQ2178="Coupure ENEO &amp; Baisse de tension","IHS GRID ONLY",
AQ2178="Defaut GE &amp; POWER Cabinet","IHS",
AQ2178="Sharing","Partners",
AQ2178="Sites strategiques &amp; DataCenter","SST &amp; DC",
AQ2178="Exclu","Exclu",
AQ2178="SAT","SAT",
AQ2178="SPARE-ISSUE","SPARE-ISSUE",
AQ2178="Fiber CAmtel","TRANS_FO_CAMTEL",
AQ2178="Fiber AOF","Fiber AOF",
AQ2178="Projet OCM (HUAWEI)","TRAVAUX-HUAWEI",
AQ2178="Projet OCM (NOKIA)","TRAVAUX-NOKIA",
AQ2178="ACCESS-ISSUE","ACCESS-ISSUE",
AQ2178="Projet OCM (ZTE, NOKIA, autres projets)","TRAVAUX OCM",
AQ2178="No root CAuse","No root cause",
AQ2178="ODU HS","PDH",
AQ2178="IP &amp; VLAN","PDH",
AQ2178="Warehouse HUAWEI","SPARE-ISSUE",
AQ2178="SPARE-HS","SPARE-ISSUE",
AQ2178="Power Telco","BSS",AQ2178="no impacts","no impacts"
),"")</f>
        <v>SPARE-ISSUE</v>
      </c>
      <c r="AP2178" s="48" t="str" cm="1">
        <f t="array" ref="AP2178">IFERROR(_xlfn.IFS(
AQ2178="MPR ISSUE","TX ISSUE",
AQ2178="BSS Hardware Issue","RAN ISSUE",
AQ2178="Sites strategiques, MLL, Pylone, etc.","ENVTECH",
AQ2178="AKTIVCO DEFAUT GE &amp; POWER Cabinet","POWER ISSUE",
AQ2178="AKTIVCO Coupure ENEO &amp; Baisse de tension","POWER ISSUE",
AQ2178="Coupure ENEO &amp; Baisse de tension","POWER ISSUE",
AQ2178="Defaut GE &amp; POWER Cabinet","POWER ISSUE",
AQ2178="Sharing","POWER ISSUE",
AQ2178="Sites strategiques &amp; DataCenter","POWER ISSUE",
AQ2178="Exclu","Exclu",
AQ2178="SAT","TX ISSUE",
AQ2178="SPARE-ISSUE","SPARE-ISSUE",
AQ2178="Fiber CAmtel","TX ISSUE",
AQ2178="Fiber AOF","TX ISSUE",
AQ2178="Projet OCM (HUAWEI)","TRAVAUX-HUAWEI",
AQ2178="Projet OCM (NOKIA)","TRAVAUX -NOKIA",
AQ2178="ACCESS-ISSUE","ACCESS-ISSUE",
AQ2178="Projet OCM (ZTE, NOKIA, autres projets)","TRAVAUX OCM",
AQ2178="No root CAuse","No root cause",
AQ2178="ODU HS","TX ISSUE",
AQ2178="IP &amp; VLAN","TX ISSUE",
AQ2178="Warehouse HUAWEI","SPARE-ISSUE",
AQ2178="SPARE-HS","SPARE-ISSUE",
AQ2178="Power Telco","RAN ISSUE",AQ2178="no impacts","no impacts"
),"")</f>
        <v>SPARE-ISSUE</v>
      </c>
      <c r="AQ2178" s="67" t="s">
        <v>5336</v>
      </c>
      <c r="AR2178" s="48" t="str" cm="1">
        <f t="array" ref="AR2178">IFERROR(_xlfn.IFS(
AQ2178="MPR ISSUE","ACTIVE",
AQ2178="BSS Hardware Issue","ACTIVE",
AQ2178="Sites strategiques, MLL, Pylone, etc.","PASSIVE",
AQ2178="AKTIVCO DEFAUT GE &amp; POWER Cabinet","PASSIVE",
AQ2178="AKTIVCO Coupure ENEO &amp; Baisse de tension","PASSIVE",
AQ2178="Coupure ENEO &amp; Baisse de tension","PASSIVE",
AQ2178="Defaut GE &amp; POWER Cabinet","PASSIVE",
AQ2178="Sharing","PASSIVE",
AQ2178="Sites strategiques &amp; DataCenter","PASSIVE",
AQ2178="Exclu","Exclu",
AQ2178="SAT","ACTIVE",
AQ2178="SPARE-ISSUE","SPARE-ISSUE",
AQ2178="Fiber CAmtel","ACTIVE",
AQ2178="Fiber AOF","ACTIVE",
AQ2178="Projet OCM (HUAWEI)","PLANNED WORKS",
AQ2178="Projet OCM (NOKIA)","PLANNED WORKS",
AQ2178="ACCESS-ISSUE","ACCESS-ISSUE",
AQ2178="Projet OCM (ZTE, NOKIA, autres projets)","PLANNED WORKS",
AQ2178="No root CAuse","No root cause",
AQ2178="ODU HS","ACTIVE",
AQ2178="IP &amp; VLAN","ACTIVE",
AQ2178="Warehouse HUAWEI","SPARE-ISSUE",
AQ2178="SPARE-HS","SPARE-ISSUE",
AQ2178="Power Telco","ACTIVE", AQ2178="no impacts","no impacts"
),"")</f>
        <v>SPARE-ISSUE</v>
      </c>
      <c r="AS2178" s="92" t="s">
        <v>5883</v>
      </c>
      <c r="AT2178" s="98" t="s">
        <v>5132</v>
      </c>
      <c r="AV2178" s="17" t="s">
        <v>5537</v>
      </c>
      <c r="AW2178" s="7" t="s">
        <v>5537</v>
      </c>
      <c r="AX2178" s="6" t="s">
        <v>5537</v>
      </c>
      <c r="AY2178" s="7"/>
      <c r="AZ2178" s="3" t="s">
        <v>5537</v>
      </c>
      <c r="BA2178" s="18" t="s">
        <v>5537</v>
      </c>
      <c r="BB2178" s="18" t="s">
        <v>5537</v>
      </c>
      <c r="BC2178" s="18" t="s">
        <v>5537</v>
      </c>
      <c r="BD2178" s="18" t="s">
        <v>5537</v>
      </c>
      <c r="BE2178" s="18" t="s">
        <v>5537</v>
      </c>
      <c r="BF2178" s="18" t="s">
        <v>5537</v>
      </c>
      <c r="BG2178" s="18" t="s">
        <v>5537</v>
      </c>
      <c r="BH2178" s="18" t="s">
        <v>5537</v>
      </c>
      <c r="BI2178" s="18" t="s">
        <v>5537</v>
      </c>
      <c r="BJ2178" s="18" t="s">
        <v>6316</v>
      </c>
      <c r="BK2178" s="18" t="s">
        <v>6317</v>
      </c>
      <c r="BL2178" s="9" t="s">
        <v>5537</v>
      </c>
      <c r="BM2178" s="14" t="s">
        <v>5537</v>
      </c>
      <c r="BN2178" s="14" t="s">
        <v>5537</v>
      </c>
      <c r="BO2178" s="14" t="str">
        <f>_xlfn.XLOOKUP(B2178,'[4]cell downs 18042026 17h'!$B:$B,'[4]cell downs 18042026 17h'!$B:$B,"")</f>
        <v/>
      </c>
      <c r="BP2178" s="14" t="str">
        <f>_xlfn.XLOOKUP(B2178,'[5]Cells Huawei 19042026 15h'!$B:$B,'[5]Cells Huawei 19042026 15h'!$B:$B,"")</f>
        <v/>
      </c>
      <c r="BQ2178" s="9" t="str">
        <f>_xlfn.XLOOKUP(B2178,'[6]cells down 19042026 9H40'!$B:$B,'[6]cells down 19042026 9H40'!$B:$B,"")</f>
        <v/>
      </c>
      <c r="BR2178" s="9" t="s">
        <v>5132</v>
      </c>
      <c r="BS2178" s="9" t="s">
        <v>5537</v>
      </c>
      <c r="BT2178" s="108"/>
    </row>
    <row r="2179" spans="1:72" s="9" customFormat="1" x14ac:dyDescent="0.35">
      <c r="A2179" s="1" t="s">
        <v>5138</v>
      </c>
      <c r="B2179" s="8" t="s">
        <v>5139</v>
      </c>
      <c r="C2179" s="3" t="str">
        <f>_xlfn.XLOOKUP(B2179,'[1]daily break down'!$D:$D,'[1]daily break down'!$E:$E,"")</f>
        <v>LITTORAL</v>
      </c>
      <c r="D2179" s="1" t="s">
        <v>21</v>
      </c>
      <c r="E2179" s="1" t="s">
        <v>36</v>
      </c>
      <c r="F2179" s="3" t="s">
        <v>31</v>
      </c>
      <c r="G2179" s="1" t="s">
        <v>5140</v>
      </c>
      <c r="H2179" s="34" t="str">
        <f>_xlfn.XLOOKUP(B2179,[2]CALCULATION!$B:$B,[2]CALCULATION!$H:$H,"")</f>
        <v>ZTE</v>
      </c>
      <c r="I2179" s="28">
        <v>0</v>
      </c>
      <c r="J2179" s="28">
        <v>0</v>
      </c>
      <c r="K2179" s="28">
        <v>0</v>
      </c>
      <c r="L2179" s="28">
        <v>0</v>
      </c>
      <c r="M2179" s="28">
        <v>0</v>
      </c>
      <c r="N2179" s="28">
        <v>0</v>
      </c>
      <c r="O2179" s="28">
        <v>0</v>
      </c>
      <c r="P2179" s="28">
        <v>0</v>
      </c>
      <c r="Q2179" s="28">
        <v>0</v>
      </c>
      <c r="R2179" s="28">
        <v>0</v>
      </c>
      <c r="S2179" s="93">
        <v>0</v>
      </c>
      <c r="T2179" s="93">
        <f>_xlfn.XLOOKUP(B2179,'[3]Nur des jours'!$B:$B,'[3]Nur des jours'!$U:$U,"")</f>
        <v>0</v>
      </c>
      <c r="U2179" s="93">
        <v>0</v>
      </c>
      <c r="V2179" s="93">
        <v>0</v>
      </c>
      <c r="W2179" s="93">
        <v>0</v>
      </c>
      <c r="X2179" s="93">
        <v>0</v>
      </c>
      <c r="Y2179" s="93">
        <v>0</v>
      </c>
      <c r="Z2179" s="93">
        <v>0</v>
      </c>
      <c r="AA2179" s="93">
        <v>0</v>
      </c>
      <c r="AB2179" s="93">
        <v>0</v>
      </c>
      <c r="AC2179" s="93"/>
      <c r="AD2179" s="93">
        <v>0</v>
      </c>
      <c r="AE2179" s="93">
        <v>0</v>
      </c>
      <c r="AF2179" s="93">
        <v>0</v>
      </c>
      <c r="AG2179" s="93"/>
      <c r="AH2179" s="93">
        <v>0</v>
      </c>
      <c r="AI2179" s="93">
        <v>0</v>
      </c>
      <c r="AJ2179" s="93">
        <v>0</v>
      </c>
      <c r="AK2179" s="93">
        <v>0</v>
      </c>
      <c r="AL2179" s="93">
        <v>0</v>
      </c>
      <c r="AM2179" s="49" t="s">
        <v>5559</v>
      </c>
      <c r="AN2179" s="49"/>
      <c r="AO2179" s="48" t="str" cm="1">
        <f t="array" ref="AO2179">IFERROR(_xlfn.IFS(
AQ2179="MPR ISSUE","PDH",
AQ2179="BSS Hardware Issue","BSS",
AQ2179="Sites strategiques, MLL, Pylone, etc.","ENVTECH",
AQ2179="AKTIVCO DEFAUT GE &amp; POWER Cabinet","AKTIVCO",
AQ2179="AKTIVCO Coupure ENEO &amp; Baisse de tension","AKTIVCO GRID ONLY",
AQ2179="Coupure ENEO &amp; Baisse de tension","IHS GRID ONLY",
AQ2179="Defaut GE &amp; POWER Cabinet","IHS",
AQ2179="Sharing","Partners",
AQ2179="Sites strategiques &amp; DataCenter","SST &amp; DC",
AQ2179="Exclu","Exclu",
AQ2179="SAT","SAT",
AQ2179="SPARE-ISSUE","SPARE-ISSUE",
AQ2179="Fiber CAmtel","TRANS_FO_CAMTEL",
AQ2179="Fiber AOF","Fiber AOF",
AQ2179="Projet OCM (HUAWEI)","TRAVAUX-HUAWEI",
AQ2179="Projet OCM (NOKIA)","TRAVAUX-NOKIA",
AQ2179="ACCESS-ISSUE","ACCESS-ISSUE",
AQ2179="Projet OCM (ZTE, NOKIA, autres projets)","TRAVAUX OCM",
AQ2179="No root CAuse","No root cause",
AQ2179="ODU HS","PDH",
AQ2179="IP &amp; VLAN","PDH",
AQ2179="Warehouse HUAWEI","SPARE-ISSUE",
AQ2179="SPARE-HS","SPARE-ISSUE",
AQ2179="Power Telco","BSS",AQ2179="no impacts","no impacts"
),"")</f>
        <v>No root cause</v>
      </c>
      <c r="AP2179" s="48" t="str" cm="1">
        <f t="array" ref="AP2179">IFERROR(_xlfn.IFS(
AQ2179="MPR ISSUE","TX ISSUE",
AQ2179="BSS Hardware Issue","RAN ISSUE",
AQ2179="Sites strategiques, MLL, Pylone, etc.","ENVTECH",
AQ2179="AKTIVCO DEFAUT GE &amp; POWER Cabinet","POWER ISSUE",
AQ2179="AKTIVCO Coupure ENEO &amp; Baisse de tension","POWER ISSUE",
AQ2179="Coupure ENEO &amp; Baisse de tension","POWER ISSUE",
AQ2179="Defaut GE &amp; POWER Cabinet","POWER ISSUE",
AQ2179="Sharing","POWER ISSUE",
AQ2179="Sites strategiques &amp; DataCenter","POWER ISSUE",
AQ2179="Exclu","Exclu",
AQ2179="SAT","TX ISSUE",
AQ2179="SPARE-ISSUE","SPARE-ISSUE",
AQ2179="Fiber CAmtel","TX ISSUE",
AQ2179="Fiber AOF","TX ISSUE",
AQ2179="Projet OCM (HUAWEI)","TRAVAUX-HUAWEI",
AQ2179="Projet OCM (NOKIA)","TRAVAUX -NOKIA",
AQ2179="ACCESS-ISSUE","ACCESS-ISSUE",
AQ2179="Projet OCM (ZTE, NOKIA, autres projets)","TRAVAUX OCM",
AQ2179="No root CAuse","No root cause",
AQ2179="ODU HS","TX ISSUE",
AQ2179="IP &amp; VLAN","TX ISSUE",
AQ2179="Warehouse HUAWEI","SPARE-ISSUE",
AQ2179="SPARE-HS","SPARE-ISSUE",
AQ2179="Power Telco","RAN ISSUE",AQ2179="no impacts","no impacts"
),"")</f>
        <v>No root cause</v>
      </c>
      <c r="AQ2179" s="67" t="s">
        <v>5344</v>
      </c>
      <c r="AR2179" s="48" t="str" cm="1">
        <f t="array" ref="AR2179">IFERROR(_xlfn.IFS(
AQ2179="MPR ISSUE","ACTIVE",
AQ2179="BSS Hardware Issue","ACTIVE",
AQ2179="Sites strategiques, MLL, Pylone, etc.","PASSIVE",
AQ2179="AKTIVCO DEFAUT GE &amp; POWER Cabinet","PASSIVE",
AQ2179="AKTIVCO Coupure ENEO &amp; Baisse de tension","PASSIVE",
AQ2179="Coupure ENEO &amp; Baisse de tension","PASSIVE",
AQ2179="Defaut GE &amp; POWER Cabinet","PASSIVE",
AQ2179="Sharing","PASSIVE",
AQ2179="Sites strategiques &amp; DataCenter","PASSIVE",
AQ2179="Exclu","Exclu",
AQ2179="SAT","ACTIVE",
AQ2179="SPARE-ISSUE","SPARE-ISSUE",
AQ2179="Fiber CAmtel","ACTIVE",
AQ2179="Fiber AOF","ACTIVE",
AQ2179="Projet OCM (HUAWEI)","PLANNED WORKS",
AQ2179="Projet OCM (NOKIA)","PLANNED WORKS",
AQ2179="ACCESS-ISSUE","ACCESS-ISSUE",
AQ2179="Projet OCM (ZTE, NOKIA, autres projets)","PLANNED WORKS",
AQ2179="No root CAuse","No root cause",
AQ2179="ODU HS","ACTIVE",
AQ2179="IP &amp; VLAN","ACTIVE",
AQ2179="Warehouse HUAWEI","SPARE-ISSUE",
AQ2179="SPARE-HS","SPARE-ISSUE",
AQ2179="Power Telco","ACTIVE", AQ2179="no impacts","no impacts"
),"")</f>
        <v>No root cause</v>
      </c>
      <c r="AS2179" s="92" t="s">
        <v>5537</v>
      </c>
      <c r="AT2179" s="98" t="s">
        <v>5139</v>
      </c>
      <c r="AV2179" s="17" t="s">
        <v>5537</v>
      </c>
      <c r="AW2179" s="7" t="s">
        <v>5537</v>
      </c>
      <c r="AX2179" s="6" t="s">
        <v>5537</v>
      </c>
      <c r="AY2179" s="7"/>
      <c r="AZ2179" s="3" t="s">
        <v>5537</v>
      </c>
      <c r="BA2179" s="18" t="s">
        <v>5537</v>
      </c>
      <c r="BB2179" s="18" t="s">
        <v>5537</v>
      </c>
      <c r="BC2179" s="18" t="s">
        <v>5537</v>
      </c>
      <c r="BD2179" s="18" t="s">
        <v>5537</v>
      </c>
      <c r="BE2179" s="18" t="s">
        <v>5537</v>
      </c>
      <c r="BF2179" s="18" t="s">
        <v>5537</v>
      </c>
      <c r="BG2179" s="18" t="s">
        <v>5537</v>
      </c>
      <c r="BH2179" s="18" t="s">
        <v>5537</v>
      </c>
      <c r="BI2179" s="18" t="s">
        <v>5537</v>
      </c>
      <c r="BJ2179" s="18" t="s">
        <v>5537</v>
      </c>
      <c r="BK2179" s="18" t="s">
        <v>5537</v>
      </c>
      <c r="BL2179" s="9" t="s">
        <v>5537</v>
      </c>
      <c r="BM2179" s="14" t="s">
        <v>5537</v>
      </c>
      <c r="BN2179" s="14" t="s">
        <v>5537</v>
      </c>
      <c r="BO2179" s="14" t="str">
        <f>_xlfn.XLOOKUP(B2179,'[4]cell downs 18042026 17h'!$B:$B,'[4]cell downs 18042026 17h'!$B:$B,"")</f>
        <v/>
      </c>
      <c r="BP2179" s="14" t="str">
        <f>_xlfn.XLOOKUP(B2179,'[5]Cells Huawei 19042026 15h'!$B:$B,'[5]Cells Huawei 19042026 15h'!$B:$B,"")</f>
        <v/>
      </c>
      <c r="BQ2179" s="9" t="str">
        <f>_xlfn.XLOOKUP(B2179,'[6]cells down 19042026 9H40'!$B:$B,'[6]cells down 19042026 9H40'!$B:$B,"")</f>
        <v/>
      </c>
      <c r="BR2179" s="9" t="s">
        <v>5537</v>
      </c>
      <c r="BS2179" s="9" t="s">
        <v>5537</v>
      </c>
      <c r="BT2179" s="108"/>
    </row>
    <row r="2180" spans="1:72" s="9" customFormat="1" x14ac:dyDescent="0.35">
      <c r="A2180" s="1" t="s">
        <v>5225</v>
      </c>
      <c r="B2180" s="8" t="s">
        <v>5226</v>
      </c>
      <c r="C2180" s="3" t="str">
        <f>_xlfn.XLOOKUP(B2180,'[1]daily break down'!$D:$D,'[1]daily break down'!$E:$E,"")</f>
        <v>CENTRE</v>
      </c>
      <c r="D2180" s="1" t="s">
        <v>11</v>
      </c>
      <c r="E2180" s="1" t="s">
        <v>318</v>
      </c>
      <c r="F2180" s="3" t="s">
        <v>37</v>
      </c>
      <c r="G2180" s="1" t="s">
        <v>5225</v>
      </c>
      <c r="H2180" s="34" t="str">
        <f>_xlfn.XLOOKUP(B2180,[2]CALCULATION!$B:$B,[2]CALCULATION!$H:$H,"")</f>
        <v>ZTE</v>
      </c>
      <c r="I2180" s="28">
        <v>0</v>
      </c>
      <c r="J2180" s="28">
        <v>0</v>
      </c>
      <c r="K2180" s="28">
        <v>0</v>
      </c>
      <c r="L2180" s="28">
        <v>0</v>
      </c>
      <c r="M2180" s="28">
        <v>0</v>
      </c>
      <c r="N2180" s="28">
        <v>0</v>
      </c>
      <c r="O2180" s="28">
        <v>0</v>
      </c>
      <c r="P2180" s="28">
        <v>0</v>
      </c>
      <c r="Q2180" s="28">
        <v>0</v>
      </c>
      <c r="R2180" s="28">
        <v>0</v>
      </c>
      <c r="S2180" s="93">
        <v>0</v>
      </c>
      <c r="T2180" s="93">
        <f>_xlfn.XLOOKUP(B2180,'[3]Nur des jours'!$B:$B,'[3]Nur des jours'!$U:$U,"")</f>
        <v>0</v>
      </c>
      <c r="U2180" s="93">
        <v>0</v>
      </c>
      <c r="V2180" s="93">
        <v>0</v>
      </c>
      <c r="W2180" s="93">
        <v>0</v>
      </c>
      <c r="X2180" s="93">
        <v>0</v>
      </c>
      <c r="Y2180" s="93">
        <v>0</v>
      </c>
      <c r="Z2180" s="93">
        <v>0</v>
      </c>
      <c r="AA2180" s="93">
        <v>0</v>
      </c>
      <c r="AB2180" s="93">
        <v>0</v>
      </c>
      <c r="AC2180" s="93"/>
      <c r="AD2180" s="93">
        <v>0</v>
      </c>
      <c r="AE2180" s="93">
        <v>0</v>
      </c>
      <c r="AF2180" s="93">
        <v>0</v>
      </c>
      <c r="AG2180" s="93"/>
      <c r="AH2180" s="93">
        <v>0</v>
      </c>
      <c r="AI2180" s="93">
        <v>0</v>
      </c>
      <c r="AJ2180" s="93">
        <v>0</v>
      </c>
      <c r="AK2180" s="93">
        <v>0</v>
      </c>
      <c r="AL2180" s="93">
        <v>0</v>
      </c>
      <c r="AM2180" s="49" t="s">
        <v>5559</v>
      </c>
      <c r="AN2180" s="49"/>
      <c r="AO2180" s="48" t="str" cm="1">
        <f t="array" ref="AO2180">IFERROR(_xlfn.IFS(
AQ2180="MPR ISSUE","PDH",
AQ2180="BSS Hardware Issue","BSS",
AQ2180="Sites strategiques, MLL, Pylone, etc.","ENVTECH",
AQ2180="AKTIVCO DEFAUT GE &amp; POWER Cabinet","AKTIVCO",
AQ2180="AKTIVCO Coupure ENEO &amp; Baisse de tension","AKTIVCO GRID ONLY",
AQ2180="Coupure ENEO &amp; Baisse de tension","IHS GRID ONLY",
AQ2180="Defaut GE &amp; POWER Cabinet","IHS",
AQ2180="Sharing","Partners",
AQ2180="Sites strategiques &amp; DataCenter","SST &amp; DC",
AQ2180="Exclu","Exclu",
AQ2180="SAT","SAT",
AQ2180="SPARE-ISSUE","SPARE-ISSUE",
AQ2180="Fiber CAmtel","TRANS_FO_CAMTEL",
AQ2180="Fiber AOF","Fiber AOF",
AQ2180="Projet OCM (HUAWEI)","TRAVAUX-HUAWEI",
AQ2180="Projet OCM (NOKIA)","TRAVAUX-NOKIA",
AQ2180="ACCESS-ISSUE","ACCESS-ISSUE",
AQ2180="Projet OCM (ZTE, NOKIA, autres projets)","TRAVAUX OCM",
AQ2180="No root CAuse","No root cause",
AQ2180="ODU HS","PDH",
AQ2180="IP &amp; VLAN","PDH",
AQ2180="Warehouse HUAWEI","SPARE-ISSUE",
AQ2180="SPARE-HS","SPARE-ISSUE",
AQ2180="Power Telco","BSS",AQ2180="no impacts","no impacts"
),"")</f>
        <v>No root cause</v>
      </c>
      <c r="AP2180" s="48" t="str" cm="1">
        <f t="array" ref="AP2180">IFERROR(_xlfn.IFS(
AQ2180="MPR ISSUE","TX ISSUE",
AQ2180="BSS Hardware Issue","RAN ISSUE",
AQ2180="Sites strategiques, MLL, Pylone, etc.","ENVTECH",
AQ2180="AKTIVCO DEFAUT GE &amp; POWER Cabinet","POWER ISSUE",
AQ2180="AKTIVCO Coupure ENEO &amp; Baisse de tension","POWER ISSUE",
AQ2180="Coupure ENEO &amp; Baisse de tension","POWER ISSUE",
AQ2180="Defaut GE &amp; POWER Cabinet","POWER ISSUE",
AQ2180="Sharing","POWER ISSUE",
AQ2180="Sites strategiques &amp; DataCenter","POWER ISSUE",
AQ2180="Exclu","Exclu",
AQ2180="SAT","TX ISSUE",
AQ2180="SPARE-ISSUE","SPARE-ISSUE",
AQ2180="Fiber CAmtel","TX ISSUE",
AQ2180="Fiber AOF","TX ISSUE",
AQ2180="Projet OCM (HUAWEI)","TRAVAUX-HUAWEI",
AQ2180="Projet OCM (NOKIA)","TRAVAUX -NOKIA",
AQ2180="ACCESS-ISSUE","ACCESS-ISSUE",
AQ2180="Projet OCM (ZTE, NOKIA, autres projets)","TRAVAUX OCM",
AQ2180="No root CAuse","No root cause",
AQ2180="ODU HS","TX ISSUE",
AQ2180="IP &amp; VLAN","TX ISSUE",
AQ2180="Warehouse HUAWEI","SPARE-ISSUE",
AQ2180="SPARE-HS","SPARE-ISSUE",
AQ2180="Power Telco","RAN ISSUE",AQ2180="no impacts","no impacts"
),"")</f>
        <v>No root cause</v>
      </c>
      <c r="AQ2180" s="126" t="s">
        <v>5344</v>
      </c>
      <c r="AR2180" s="48" t="str" cm="1">
        <f t="array" ref="AR2180">IFERROR(_xlfn.IFS(
AQ2180="MPR ISSUE","ACTIVE",
AQ2180="BSS Hardware Issue","ACTIVE",
AQ2180="Sites strategiques, MLL, Pylone, etc.","PASSIVE",
AQ2180="AKTIVCO DEFAUT GE &amp; POWER Cabinet","PASSIVE",
AQ2180="AKTIVCO Coupure ENEO &amp; Baisse de tension","PASSIVE",
AQ2180="Coupure ENEO &amp; Baisse de tension","PASSIVE",
AQ2180="Defaut GE &amp; POWER Cabinet","PASSIVE",
AQ2180="Sharing","PASSIVE",
AQ2180="Sites strategiques &amp; DataCenter","PASSIVE",
AQ2180="Exclu","Exclu",
AQ2180="SAT","ACTIVE",
AQ2180="SPARE-ISSUE","SPARE-ISSUE",
AQ2180="Fiber CAmtel","ACTIVE",
AQ2180="Fiber AOF","ACTIVE",
AQ2180="Projet OCM (HUAWEI)","PLANNED WORKS",
AQ2180="Projet OCM (NOKIA)","PLANNED WORKS",
AQ2180="ACCESS-ISSUE","ACCESS-ISSUE",
AQ2180="Projet OCM (ZTE, NOKIA, autres projets)","PLANNED WORKS",
AQ2180="No root CAuse","No root cause",
AQ2180="ODU HS","ACTIVE",
AQ2180="IP &amp; VLAN","ACTIVE",
AQ2180="Warehouse HUAWEI","SPARE-ISSUE",
AQ2180="SPARE-HS","SPARE-ISSUE",
AQ2180="Power Telco","ACTIVE", AQ2180="no impacts","no impacts"
),"")</f>
        <v>No root cause</v>
      </c>
      <c r="AS2180" s="92" t="s">
        <v>5537</v>
      </c>
      <c r="AT2180" s="98" t="s">
        <v>5226</v>
      </c>
      <c r="AV2180" s="17" t="s">
        <v>5537</v>
      </c>
      <c r="AW2180" s="7" t="s">
        <v>5537</v>
      </c>
      <c r="AX2180" s="6" t="s">
        <v>5537</v>
      </c>
      <c r="AY2180" s="7"/>
      <c r="AZ2180" s="3" t="s">
        <v>5537</v>
      </c>
      <c r="BA2180" s="18" t="s">
        <v>5537</v>
      </c>
      <c r="BB2180" s="18" t="s">
        <v>5537</v>
      </c>
      <c r="BC2180" s="18" t="s">
        <v>5537</v>
      </c>
      <c r="BD2180" s="18" t="s">
        <v>5537</v>
      </c>
      <c r="BE2180" s="18" t="s">
        <v>5537</v>
      </c>
      <c r="BF2180" s="18" t="s">
        <v>5537</v>
      </c>
      <c r="BG2180" s="18" t="s">
        <v>5537</v>
      </c>
      <c r="BH2180" s="18" t="s">
        <v>5537</v>
      </c>
      <c r="BI2180" s="18" t="s">
        <v>5537</v>
      </c>
      <c r="BJ2180" s="18" t="s">
        <v>5537</v>
      </c>
      <c r="BK2180" s="18" t="s">
        <v>5537</v>
      </c>
      <c r="BL2180" s="9" t="s">
        <v>5537</v>
      </c>
      <c r="BM2180" s="14" t="s">
        <v>5537</v>
      </c>
      <c r="BN2180" s="14" t="s">
        <v>5537</v>
      </c>
      <c r="BO2180" s="14" t="str">
        <f>_xlfn.XLOOKUP(B2180,'[4]cell downs 18042026 17h'!$B:$B,'[4]cell downs 18042026 17h'!$B:$B,"")</f>
        <v/>
      </c>
      <c r="BP2180" s="14" t="str">
        <f>_xlfn.XLOOKUP(B2180,'[5]Cells Huawei 19042026 15h'!$B:$B,'[5]Cells Huawei 19042026 15h'!$B:$B,"")</f>
        <v/>
      </c>
      <c r="BQ2180" s="9" t="str">
        <f>_xlfn.XLOOKUP(B2180,'[6]cells down 19042026 9H40'!$B:$B,'[6]cells down 19042026 9H40'!$B:$B,"")</f>
        <v/>
      </c>
      <c r="BR2180" s="9" t="s">
        <v>5226</v>
      </c>
      <c r="BS2180" s="9" t="s">
        <v>5537</v>
      </c>
      <c r="BT2180" s="108"/>
    </row>
    <row r="2181" spans="1:72" s="9" customFormat="1" x14ac:dyDescent="0.35">
      <c r="A2181" s="1" t="s">
        <v>5227</v>
      </c>
      <c r="B2181" s="8" t="s">
        <v>5228</v>
      </c>
      <c r="C2181" s="3" t="str">
        <f>_xlfn.XLOOKUP(B2181,'[1]daily break down'!$D:$D,'[1]daily break down'!$E:$E,"")</f>
        <v>CENTRE</v>
      </c>
      <c r="D2181" s="1"/>
      <c r="E2181" s="1"/>
      <c r="F2181" s="3" t="s">
        <v>37</v>
      </c>
      <c r="G2181" s="1" t="s">
        <v>5227</v>
      </c>
      <c r="H2181" s="34" t="str">
        <f>_xlfn.XLOOKUP(B2181,[2]CALCULATION!$B:$B,[2]CALCULATION!$H:$H,"")</f>
        <v>ZTE</v>
      </c>
      <c r="I2181" s="28">
        <v>0</v>
      </c>
      <c r="J2181" s="28">
        <v>0</v>
      </c>
      <c r="K2181" s="28">
        <v>0</v>
      </c>
      <c r="L2181" s="28">
        <v>0</v>
      </c>
      <c r="M2181" s="28">
        <v>0</v>
      </c>
      <c r="N2181" s="28">
        <v>0</v>
      </c>
      <c r="O2181" s="28">
        <v>0</v>
      </c>
      <c r="P2181" s="28">
        <v>0</v>
      </c>
      <c r="Q2181" s="28">
        <v>0</v>
      </c>
      <c r="R2181" s="28">
        <v>0</v>
      </c>
      <c r="S2181" s="93">
        <v>0</v>
      </c>
      <c r="T2181" s="93">
        <f>_xlfn.XLOOKUP(B2181,'[3]Nur des jours'!$B:$B,'[3]Nur des jours'!$U:$U,"")</f>
        <v>0</v>
      </c>
      <c r="U2181" s="93">
        <v>0</v>
      </c>
      <c r="V2181" s="93">
        <v>0</v>
      </c>
      <c r="W2181" s="93">
        <v>0</v>
      </c>
      <c r="X2181" s="93">
        <v>0</v>
      </c>
      <c r="Y2181" s="93">
        <v>0</v>
      </c>
      <c r="Z2181" s="93">
        <v>0</v>
      </c>
      <c r="AA2181" s="93">
        <v>0</v>
      </c>
      <c r="AB2181" s="93">
        <v>0</v>
      </c>
      <c r="AC2181" s="93"/>
      <c r="AD2181" s="93">
        <v>0</v>
      </c>
      <c r="AE2181" s="93">
        <v>0</v>
      </c>
      <c r="AF2181" s="93">
        <v>0</v>
      </c>
      <c r="AG2181" s="93"/>
      <c r="AH2181" s="93">
        <v>0</v>
      </c>
      <c r="AI2181" s="93">
        <v>0</v>
      </c>
      <c r="AJ2181" s="93">
        <v>0</v>
      </c>
      <c r="AK2181" s="93">
        <v>0</v>
      </c>
      <c r="AL2181" s="93">
        <v>0</v>
      </c>
      <c r="AM2181" s="49" t="s">
        <v>5559</v>
      </c>
      <c r="AN2181" s="49"/>
      <c r="AO2181" s="48" t="str" cm="1">
        <f t="array" ref="AO2181">IFERROR(_xlfn.IFS(
AQ2181="MPR ISSUE","PDH",
AQ2181="BSS Hardware Issue","BSS",
AQ2181="Sites strategiques, MLL, Pylone, etc.","ENVTECH",
AQ2181="AKTIVCO DEFAUT GE &amp; POWER Cabinet","AKTIVCO",
AQ2181="AKTIVCO Coupure ENEO &amp; Baisse de tension","AKTIVCO GRID ONLY",
AQ2181="Coupure ENEO &amp; Baisse de tension","IHS GRID ONLY",
AQ2181="Defaut GE &amp; POWER Cabinet","IHS",
AQ2181="Sharing","Partners",
AQ2181="Sites strategiques &amp; DataCenter","SST &amp; DC",
AQ2181="Exclu","Exclu",
AQ2181="SAT","SAT",
AQ2181="SPARE-ISSUE","SPARE-ISSUE",
AQ2181="Fiber CAmtel","TRANS_FO_CAMTEL",
AQ2181="Fiber AOF","Fiber AOF",
AQ2181="Projet OCM (HUAWEI)","TRAVAUX-HUAWEI",
AQ2181="Projet OCM (NOKIA)","TRAVAUX-NOKIA",
AQ2181="ACCESS-ISSUE","ACCESS-ISSUE",
AQ2181="Projet OCM (ZTE, NOKIA, autres projets)","TRAVAUX OCM",
AQ2181="No root CAuse","No root cause",
AQ2181="ODU HS","PDH",
AQ2181="IP &amp; VLAN","PDH",
AQ2181="Warehouse HUAWEI","SPARE-ISSUE",
AQ2181="SPARE-HS","SPARE-ISSUE",
AQ2181="Power Telco","BSS",AQ2181="no impacts","no impacts"
),"")</f>
        <v>No root cause</v>
      </c>
      <c r="AP2181" s="48" t="str" cm="1">
        <f t="array" ref="AP2181">IFERROR(_xlfn.IFS(
AQ2181="MPR ISSUE","TX ISSUE",
AQ2181="BSS Hardware Issue","RAN ISSUE",
AQ2181="Sites strategiques, MLL, Pylone, etc.","ENVTECH",
AQ2181="AKTIVCO DEFAUT GE &amp; POWER Cabinet","POWER ISSUE",
AQ2181="AKTIVCO Coupure ENEO &amp; Baisse de tension","POWER ISSUE",
AQ2181="Coupure ENEO &amp; Baisse de tension","POWER ISSUE",
AQ2181="Defaut GE &amp; POWER Cabinet","POWER ISSUE",
AQ2181="Sharing","POWER ISSUE",
AQ2181="Sites strategiques &amp; DataCenter","POWER ISSUE",
AQ2181="Exclu","Exclu",
AQ2181="SAT","TX ISSUE",
AQ2181="SPARE-ISSUE","SPARE-ISSUE",
AQ2181="Fiber CAmtel","TX ISSUE",
AQ2181="Fiber AOF","TX ISSUE",
AQ2181="Projet OCM (HUAWEI)","TRAVAUX-HUAWEI",
AQ2181="Projet OCM (NOKIA)","TRAVAUX -NOKIA",
AQ2181="ACCESS-ISSUE","ACCESS-ISSUE",
AQ2181="Projet OCM (ZTE, NOKIA, autres projets)","TRAVAUX OCM",
AQ2181="No root CAuse","No root cause",
AQ2181="ODU HS","TX ISSUE",
AQ2181="IP &amp; VLAN","TX ISSUE",
AQ2181="Warehouse HUAWEI","SPARE-ISSUE",
AQ2181="SPARE-HS","SPARE-ISSUE",
AQ2181="Power Telco","RAN ISSUE",AQ2181="no impacts","no impacts"
),"")</f>
        <v>No root cause</v>
      </c>
      <c r="AQ2181" s="67" t="s">
        <v>5344</v>
      </c>
      <c r="AR2181" s="48" t="str" cm="1">
        <f t="array" ref="AR2181">IFERROR(_xlfn.IFS(
AQ2181="MPR ISSUE","ACTIVE",
AQ2181="BSS Hardware Issue","ACTIVE",
AQ2181="Sites strategiques, MLL, Pylone, etc.","PASSIVE",
AQ2181="AKTIVCO DEFAUT GE &amp; POWER Cabinet","PASSIVE",
AQ2181="AKTIVCO Coupure ENEO &amp; Baisse de tension","PASSIVE",
AQ2181="Coupure ENEO &amp; Baisse de tension","PASSIVE",
AQ2181="Defaut GE &amp; POWER Cabinet","PASSIVE",
AQ2181="Sharing","PASSIVE",
AQ2181="Sites strategiques &amp; DataCenter","PASSIVE",
AQ2181="Exclu","Exclu",
AQ2181="SAT","ACTIVE",
AQ2181="SPARE-ISSUE","SPARE-ISSUE",
AQ2181="Fiber CAmtel","ACTIVE",
AQ2181="Fiber AOF","ACTIVE",
AQ2181="Projet OCM (HUAWEI)","PLANNED WORKS",
AQ2181="Projet OCM (NOKIA)","PLANNED WORKS",
AQ2181="ACCESS-ISSUE","ACCESS-ISSUE",
AQ2181="Projet OCM (ZTE, NOKIA, autres projets)","PLANNED WORKS",
AQ2181="No root CAuse","No root cause",
AQ2181="ODU HS","ACTIVE",
AQ2181="IP &amp; VLAN","ACTIVE",
AQ2181="Warehouse HUAWEI","SPARE-ISSUE",
AQ2181="SPARE-HS","SPARE-ISSUE",
AQ2181="Power Telco","ACTIVE", AQ2181="no impacts","no impacts"
),"")</f>
        <v>No root cause</v>
      </c>
      <c r="AS2181" s="92" t="s">
        <v>5537</v>
      </c>
      <c r="AT2181" s="98" t="s">
        <v>5228</v>
      </c>
      <c r="AV2181" s="17" t="s">
        <v>5537</v>
      </c>
      <c r="AW2181" s="7" t="s">
        <v>5537</v>
      </c>
      <c r="AX2181" s="6" t="s">
        <v>5537</v>
      </c>
      <c r="AY2181" s="7"/>
      <c r="AZ2181" s="3" t="s">
        <v>5537</v>
      </c>
      <c r="BA2181" s="18" t="s">
        <v>5537</v>
      </c>
      <c r="BB2181" s="18" t="s">
        <v>5537</v>
      </c>
      <c r="BC2181" s="18" t="s">
        <v>5537</v>
      </c>
      <c r="BD2181" s="18" t="s">
        <v>5537</v>
      </c>
      <c r="BE2181" s="18" t="s">
        <v>5537</v>
      </c>
      <c r="BF2181" s="18" t="s">
        <v>5537</v>
      </c>
      <c r="BG2181" s="18" t="s">
        <v>5537</v>
      </c>
      <c r="BH2181" s="18" t="s">
        <v>5537</v>
      </c>
      <c r="BI2181" s="18" t="s">
        <v>5537</v>
      </c>
      <c r="BJ2181" s="18" t="s">
        <v>5537</v>
      </c>
      <c r="BK2181" s="18" t="s">
        <v>5537</v>
      </c>
      <c r="BL2181" s="9" t="s">
        <v>5537</v>
      </c>
      <c r="BM2181" s="14" t="s">
        <v>5537</v>
      </c>
      <c r="BN2181" s="14" t="s">
        <v>5537</v>
      </c>
      <c r="BO2181" s="14" t="str">
        <f>_xlfn.XLOOKUP(B2181,'[4]cell downs 18042026 17h'!$B:$B,'[4]cell downs 18042026 17h'!$B:$B,"")</f>
        <v/>
      </c>
      <c r="BP2181" s="14" t="str">
        <f>_xlfn.XLOOKUP(B2181,'[5]Cells Huawei 19042026 15h'!$B:$B,'[5]Cells Huawei 19042026 15h'!$B:$B,"")</f>
        <v/>
      </c>
      <c r="BQ2181" s="9" t="str">
        <f>_xlfn.XLOOKUP(B2181,'[6]cells down 19042026 9H40'!$B:$B,'[6]cells down 19042026 9H40'!$B:$B,"")</f>
        <v/>
      </c>
      <c r="BR2181" s="9" t="s">
        <v>5537</v>
      </c>
      <c r="BS2181" s="9" t="s">
        <v>5537</v>
      </c>
      <c r="BT2181" s="108"/>
    </row>
    <row r="2182" spans="1:72" s="9" customFormat="1" x14ac:dyDescent="0.35">
      <c r="A2182" s="1" t="s">
        <v>5149</v>
      </c>
      <c r="B2182" s="8" t="s">
        <v>5150</v>
      </c>
      <c r="C2182" s="3" t="str">
        <f>_xlfn.XLOOKUP(B2182,'[1]daily break down'!$D:$D,'[1]daily break down'!$E:$E,"")</f>
        <v>NORD</v>
      </c>
      <c r="D2182" s="1" t="s">
        <v>21</v>
      </c>
      <c r="E2182" s="1" t="s">
        <v>710</v>
      </c>
      <c r="F2182" s="3" t="s">
        <v>23</v>
      </c>
      <c r="G2182" s="1" t="s">
        <v>5149</v>
      </c>
      <c r="H2182" s="32" t="str">
        <f>_xlfn.XLOOKUP(B2182,[2]CALCULATION!$B:$B,[2]CALCULATION!$H:$H,"")</f>
        <v>HUAWEI</v>
      </c>
      <c r="I2182" s="28">
        <v>0</v>
      </c>
      <c r="J2182" s="28">
        <v>0</v>
      </c>
      <c r="K2182" s="28">
        <v>0</v>
      </c>
      <c r="L2182" s="28">
        <v>0</v>
      </c>
      <c r="M2182" s="28">
        <v>0</v>
      </c>
      <c r="N2182" s="28">
        <v>0</v>
      </c>
      <c r="O2182" s="28">
        <v>0</v>
      </c>
      <c r="P2182" s="28">
        <v>0</v>
      </c>
      <c r="Q2182" s="28">
        <v>0</v>
      </c>
      <c r="R2182" s="28">
        <v>0</v>
      </c>
      <c r="S2182" s="93">
        <v>0</v>
      </c>
      <c r="T2182" s="93">
        <f>_xlfn.XLOOKUP(B2182,'[3]Nur des jours'!$B:$B,'[3]Nur des jours'!$U:$U,"")</f>
        <v>0</v>
      </c>
      <c r="U2182" s="93">
        <v>0</v>
      </c>
      <c r="V2182" s="93">
        <v>0</v>
      </c>
      <c r="W2182" s="93">
        <v>0</v>
      </c>
      <c r="X2182" s="93">
        <v>0</v>
      </c>
      <c r="Y2182" s="93">
        <v>0</v>
      </c>
      <c r="Z2182" s="93">
        <v>0</v>
      </c>
      <c r="AA2182" s="93">
        <v>0</v>
      </c>
      <c r="AB2182" s="93">
        <v>0</v>
      </c>
      <c r="AC2182" s="93"/>
      <c r="AD2182" s="93">
        <v>0</v>
      </c>
      <c r="AE2182" s="93">
        <v>0</v>
      </c>
      <c r="AF2182" s="93">
        <v>0</v>
      </c>
      <c r="AG2182" s="93"/>
      <c r="AH2182" s="93">
        <v>0</v>
      </c>
      <c r="AI2182" s="93">
        <v>0</v>
      </c>
      <c r="AJ2182" s="93">
        <v>0</v>
      </c>
      <c r="AK2182" s="93">
        <v>0</v>
      </c>
      <c r="AL2182" s="93">
        <v>0</v>
      </c>
      <c r="AM2182" s="49" t="s">
        <v>5559</v>
      </c>
      <c r="AN2182" s="49"/>
      <c r="AO2182" s="48" t="str" cm="1">
        <f t="array" ref="AO2182">IFERROR(_xlfn.IFS(
AQ2182="MPR ISSUE","PDH",
AQ2182="BSS Hardware Issue","BSS",
AQ2182="Sites strategiques, MLL, Pylone, etc.","ENVTECH",
AQ2182="AKTIVCO DEFAUT GE &amp; POWER Cabinet","AKTIVCO",
AQ2182="AKTIVCO Coupure ENEO &amp; Baisse de tension","AKTIVCO GRID ONLY",
AQ2182="Coupure ENEO &amp; Baisse de tension","IHS GRID ONLY",
AQ2182="Defaut GE &amp; POWER Cabinet","IHS",
AQ2182="Sharing","Partners",
AQ2182="Sites strategiques &amp; DataCenter","SST &amp; DC",
AQ2182="Exclu","Exclu",
AQ2182="SAT","SAT",
AQ2182="SPARE-ISSUE","SPARE-ISSUE",
AQ2182="Fiber CAmtel","TRANS_FO_CAMTEL",
AQ2182="Fiber AOF","Fiber AOF",
AQ2182="Projet OCM (HUAWEI)","TRAVAUX-HUAWEI",
AQ2182="Projet OCM (NOKIA)","TRAVAUX-NOKIA",
AQ2182="ACCESS-ISSUE","ACCESS-ISSUE",
AQ2182="Projet OCM (ZTE, NOKIA, autres projets)","TRAVAUX OCM",
AQ2182="No root CAuse","No root cause",
AQ2182="ODU HS","PDH",
AQ2182="IP &amp; VLAN","PDH",
AQ2182="Warehouse HUAWEI","SPARE-ISSUE",
AQ2182="SPARE-HS","SPARE-ISSUE",
AQ2182="Power Telco","BSS",AQ2182="no impacts","no impacts"
),"")</f>
        <v>No root cause</v>
      </c>
      <c r="AP2182" s="48" t="str" cm="1">
        <f t="array" ref="AP2182">IFERROR(_xlfn.IFS(
AQ2182="MPR ISSUE","TX ISSUE",
AQ2182="BSS Hardware Issue","RAN ISSUE",
AQ2182="Sites strategiques, MLL, Pylone, etc.","ENVTECH",
AQ2182="AKTIVCO DEFAUT GE &amp; POWER Cabinet","POWER ISSUE",
AQ2182="AKTIVCO Coupure ENEO &amp; Baisse de tension","POWER ISSUE",
AQ2182="Coupure ENEO &amp; Baisse de tension","POWER ISSUE",
AQ2182="Defaut GE &amp; POWER Cabinet","POWER ISSUE",
AQ2182="Sharing","POWER ISSUE",
AQ2182="Sites strategiques &amp; DataCenter","POWER ISSUE",
AQ2182="Exclu","Exclu",
AQ2182="SAT","TX ISSUE",
AQ2182="SPARE-ISSUE","SPARE-ISSUE",
AQ2182="Fiber CAmtel","TX ISSUE",
AQ2182="Fiber AOF","TX ISSUE",
AQ2182="Projet OCM (HUAWEI)","TRAVAUX-HUAWEI",
AQ2182="Projet OCM (NOKIA)","TRAVAUX -NOKIA",
AQ2182="ACCESS-ISSUE","ACCESS-ISSUE",
AQ2182="Projet OCM (ZTE, NOKIA, autres projets)","TRAVAUX OCM",
AQ2182="No root CAuse","No root cause",
AQ2182="ODU HS","TX ISSUE",
AQ2182="IP &amp; VLAN","TX ISSUE",
AQ2182="Warehouse HUAWEI","SPARE-ISSUE",
AQ2182="SPARE-HS","SPARE-ISSUE",
AQ2182="Power Telco","RAN ISSUE",AQ2182="no impacts","no impacts"
),"")</f>
        <v>No root cause</v>
      </c>
      <c r="AQ2182" s="67" t="s">
        <v>5344</v>
      </c>
      <c r="AR2182" s="48" t="str" cm="1">
        <f t="array" ref="AR2182">IFERROR(_xlfn.IFS(
AQ2182="MPR ISSUE","ACTIVE",
AQ2182="BSS Hardware Issue","ACTIVE",
AQ2182="Sites strategiques, MLL, Pylone, etc.","PASSIVE",
AQ2182="AKTIVCO DEFAUT GE &amp; POWER Cabinet","PASSIVE",
AQ2182="AKTIVCO Coupure ENEO &amp; Baisse de tension","PASSIVE",
AQ2182="Coupure ENEO &amp; Baisse de tension","PASSIVE",
AQ2182="Defaut GE &amp; POWER Cabinet","PASSIVE",
AQ2182="Sharing","PASSIVE",
AQ2182="Sites strategiques &amp; DataCenter","PASSIVE",
AQ2182="Exclu","Exclu",
AQ2182="SAT","ACTIVE",
AQ2182="SPARE-ISSUE","SPARE-ISSUE",
AQ2182="Fiber CAmtel","ACTIVE",
AQ2182="Fiber AOF","ACTIVE",
AQ2182="Projet OCM (HUAWEI)","PLANNED WORKS",
AQ2182="Projet OCM (NOKIA)","PLANNED WORKS",
AQ2182="ACCESS-ISSUE","ACCESS-ISSUE",
AQ2182="Projet OCM (ZTE, NOKIA, autres projets)","PLANNED WORKS",
AQ2182="No root CAuse","No root cause",
AQ2182="ODU HS","ACTIVE",
AQ2182="IP &amp; VLAN","ACTIVE",
AQ2182="Warehouse HUAWEI","SPARE-ISSUE",
AQ2182="SPARE-HS","SPARE-ISSUE",
AQ2182="Power Telco","ACTIVE", AQ2182="no impacts","no impacts"
),"")</f>
        <v>No root cause</v>
      </c>
      <c r="AS2182" s="92" t="s">
        <v>5537</v>
      </c>
      <c r="AT2182" s="98" t="s">
        <v>5150</v>
      </c>
      <c r="AV2182" s="17" t="s">
        <v>5537</v>
      </c>
      <c r="AW2182" s="7" t="s">
        <v>5537</v>
      </c>
      <c r="AX2182" s="6" t="s">
        <v>5537</v>
      </c>
      <c r="AY2182" s="7"/>
      <c r="AZ2182" s="3" t="s">
        <v>5537</v>
      </c>
      <c r="BA2182" s="18" t="s">
        <v>5537</v>
      </c>
      <c r="BB2182" s="18" t="s">
        <v>5537</v>
      </c>
      <c r="BC2182" s="18" t="s">
        <v>5537</v>
      </c>
      <c r="BD2182" s="18" t="s">
        <v>5537</v>
      </c>
      <c r="BE2182" s="18" t="s">
        <v>5537</v>
      </c>
      <c r="BF2182" s="18" t="s">
        <v>5537</v>
      </c>
      <c r="BG2182" s="18" t="s">
        <v>5537</v>
      </c>
      <c r="BH2182" s="18" t="s">
        <v>5537</v>
      </c>
      <c r="BI2182" s="18" t="s">
        <v>5537</v>
      </c>
      <c r="BJ2182" s="18" t="s">
        <v>5537</v>
      </c>
      <c r="BK2182" s="18" t="s">
        <v>5537</v>
      </c>
      <c r="BL2182" s="9" t="s">
        <v>5537</v>
      </c>
      <c r="BM2182" s="14" t="s">
        <v>5537</v>
      </c>
      <c r="BN2182" s="14" t="s">
        <v>5537</v>
      </c>
      <c r="BO2182" s="14" t="str">
        <f>_xlfn.XLOOKUP(B2182,'[4]cell downs 18042026 17h'!$B:$B,'[4]cell downs 18042026 17h'!$B:$B,"")</f>
        <v/>
      </c>
      <c r="BP2182" s="14" t="str">
        <f>_xlfn.XLOOKUP(B2182,'[5]Cells Huawei 19042026 15h'!$B:$B,'[5]Cells Huawei 19042026 15h'!$B:$B,"")</f>
        <v/>
      </c>
      <c r="BQ2182" s="9" t="str">
        <f>_xlfn.XLOOKUP(B2182,'[6]cells down 19042026 9H40'!$B:$B,'[6]cells down 19042026 9H40'!$B:$B,"")</f>
        <v/>
      </c>
      <c r="BR2182" s="9" t="s">
        <v>5537</v>
      </c>
      <c r="BS2182" s="9" t="s">
        <v>594</v>
      </c>
      <c r="BT2182" s="108"/>
    </row>
    <row r="2183" spans="1:72" s="9" customFormat="1" x14ac:dyDescent="0.35">
      <c r="A2183" s="2" t="s">
        <v>5155</v>
      </c>
      <c r="B2183" s="8" t="s">
        <v>5156</v>
      </c>
      <c r="C2183" s="3" t="str">
        <f>_xlfn.XLOOKUP(B2183,'[1]daily break down'!$D:$D,'[1]daily break down'!$E:$E,"")</f>
        <v>OUEST</v>
      </c>
      <c r="D2183" s="1" t="s">
        <v>1022</v>
      </c>
      <c r="E2183" s="1" t="s">
        <v>5157</v>
      </c>
      <c r="F2183" s="3" t="s">
        <v>102</v>
      </c>
      <c r="G2183" s="1" t="s">
        <v>5155</v>
      </c>
      <c r="H2183" s="32" t="str">
        <f>_xlfn.XLOOKUP(B2183,[2]CALCULATION!$B:$B,[2]CALCULATION!$H:$H,"")</f>
        <v>HUAWEI</v>
      </c>
      <c r="I2183" s="28">
        <v>0</v>
      </c>
      <c r="J2183" s="28">
        <v>0</v>
      </c>
      <c r="K2183" s="28">
        <v>0</v>
      </c>
      <c r="L2183" s="28">
        <v>0</v>
      </c>
      <c r="M2183" s="28">
        <v>0</v>
      </c>
      <c r="N2183" s="28">
        <v>0</v>
      </c>
      <c r="O2183" s="28">
        <v>0</v>
      </c>
      <c r="P2183" s="28">
        <v>0</v>
      </c>
      <c r="Q2183" s="28">
        <v>0</v>
      </c>
      <c r="R2183" s="28">
        <v>0</v>
      </c>
      <c r="S2183" s="93">
        <v>0</v>
      </c>
      <c r="T2183" s="93">
        <f>_xlfn.XLOOKUP(B2183,'[3]Nur des jours'!$B:$B,'[3]Nur des jours'!$U:$U,"")</f>
        <v>0</v>
      </c>
      <c r="U2183" s="93">
        <v>0</v>
      </c>
      <c r="V2183" s="93">
        <v>0</v>
      </c>
      <c r="W2183" s="93">
        <v>0</v>
      </c>
      <c r="X2183" s="93">
        <v>0</v>
      </c>
      <c r="Y2183" s="93">
        <v>0</v>
      </c>
      <c r="Z2183" s="93">
        <v>0</v>
      </c>
      <c r="AA2183" s="93">
        <v>0</v>
      </c>
      <c r="AB2183" s="93">
        <v>0</v>
      </c>
      <c r="AC2183" s="93"/>
      <c r="AD2183" s="93">
        <v>0</v>
      </c>
      <c r="AE2183" s="93">
        <v>0</v>
      </c>
      <c r="AF2183" s="93">
        <v>0</v>
      </c>
      <c r="AG2183" s="93"/>
      <c r="AH2183" s="93">
        <v>0</v>
      </c>
      <c r="AI2183" s="93">
        <v>0</v>
      </c>
      <c r="AJ2183" s="93">
        <v>0</v>
      </c>
      <c r="AK2183" s="93">
        <v>0</v>
      </c>
      <c r="AL2183" s="93">
        <v>0</v>
      </c>
      <c r="AM2183" s="49" t="s">
        <v>5559</v>
      </c>
      <c r="AN2183" s="49"/>
      <c r="AO2183" s="48" t="str" cm="1">
        <f t="array" ref="AO2183">IFERROR(_xlfn.IFS(
AQ2183="MPR ISSUE","PDH",
AQ2183="BSS Hardware Issue","BSS",
AQ2183="Sites strategiques, MLL, Pylone, etc.","ENVTECH",
AQ2183="AKTIVCO DEFAUT GE &amp; POWER Cabinet","AKTIVCO",
AQ2183="AKTIVCO Coupure ENEO &amp; Baisse de tension","AKTIVCO GRID ONLY",
AQ2183="Coupure ENEO &amp; Baisse de tension","IHS GRID ONLY",
AQ2183="Defaut GE &amp; POWER Cabinet","IHS",
AQ2183="Sharing","Partners",
AQ2183="Sites strategiques &amp; DataCenter","SST &amp; DC",
AQ2183="Exclu","Exclu",
AQ2183="SAT","SAT",
AQ2183="SPARE-ISSUE","SPARE-ISSUE",
AQ2183="Fiber CAmtel","TRANS_FO_CAMTEL",
AQ2183="Fiber AOF","Fiber AOF",
AQ2183="Projet OCM (HUAWEI)","TRAVAUX-HUAWEI",
AQ2183="Projet OCM (NOKIA)","TRAVAUX-NOKIA",
AQ2183="ACCESS-ISSUE","ACCESS-ISSUE",
AQ2183="Projet OCM (ZTE, NOKIA, autres projets)","TRAVAUX OCM",
AQ2183="No root CAuse","No root cause",
AQ2183="ODU HS","PDH",
AQ2183="IP &amp; VLAN","PDH",
AQ2183="Warehouse HUAWEI","SPARE-ISSUE",
AQ2183="SPARE-HS","SPARE-ISSUE",
AQ2183="Power Telco","BSS",AQ2183="no impacts","no impacts"
),"")</f>
        <v>No root cause</v>
      </c>
      <c r="AP2183" s="48" t="str" cm="1">
        <f t="array" ref="AP2183">IFERROR(_xlfn.IFS(
AQ2183="MPR ISSUE","TX ISSUE",
AQ2183="BSS Hardware Issue","RAN ISSUE",
AQ2183="Sites strategiques, MLL, Pylone, etc.","ENVTECH",
AQ2183="AKTIVCO DEFAUT GE &amp; POWER Cabinet","POWER ISSUE",
AQ2183="AKTIVCO Coupure ENEO &amp; Baisse de tension","POWER ISSUE",
AQ2183="Coupure ENEO &amp; Baisse de tension","POWER ISSUE",
AQ2183="Defaut GE &amp; POWER Cabinet","POWER ISSUE",
AQ2183="Sharing","POWER ISSUE",
AQ2183="Sites strategiques &amp; DataCenter","POWER ISSUE",
AQ2183="Exclu","Exclu",
AQ2183="SAT","TX ISSUE",
AQ2183="SPARE-ISSUE","SPARE-ISSUE",
AQ2183="Fiber CAmtel","TX ISSUE",
AQ2183="Fiber AOF","TX ISSUE",
AQ2183="Projet OCM (HUAWEI)","TRAVAUX-HUAWEI",
AQ2183="Projet OCM (NOKIA)","TRAVAUX -NOKIA",
AQ2183="ACCESS-ISSUE","ACCESS-ISSUE",
AQ2183="Projet OCM (ZTE, NOKIA, autres projets)","TRAVAUX OCM",
AQ2183="No root CAuse","No root cause",
AQ2183="ODU HS","TX ISSUE",
AQ2183="IP &amp; VLAN","TX ISSUE",
AQ2183="Warehouse HUAWEI","SPARE-ISSUE",
AQ2183="SPARE-HS","SPARE-ISSUE",
AQ2183="Power Telco","RAN ISSUE",AQ2183="no impacts","no impacts"
),"")</f>
        <v>No root cause</v>
      </c>
      <c r="AQ2183" s="67" t="s">
        <v>5344</v>
      </c>
      <c r="AR2183" s="48" t="str" cm="1">
        <f t="array" ref="AR2183">IFERROR(_xlfn.IFS(
AQ2183="MPR ISSUE","ACTIVE",
AQ2183="BSS Hardware Issue","ACTIVE",
AQ2183="Sites strategiques, MLL, Pylone, etc.","PASSIVE",
AQ2183="AKTIVCO DEFAUT GE &amp; POWER Cabinet","PASSIVE",
AQ2183="AKTIVCO Coupure ENEO &amp; Baisse de tension","PASSIVE",
AQ2183="Coupure ENEO &amp; Baisse de tension","PASSIVE",
AQ2183="Defaut GE &amp; POWER Cabinet","PASSIVE",
AQ2183="Sharing","PASSIVE",
AQ2183="Sites strategiques &amp; DataCenter","PASSIVE",
AQ2183="Exclu","Exclu",
AQ2183="SAT","ACTIVE",
AQ2183="SPARE-ISSUE","SPARE-ISSUE",
AQ2183="Fiber CAmtel","ACTIVE",
AQ2183="Fiber AOF","ACTIVE",
AQ2183="Projet OCM (HUAWEI)","PLANNED WORKS",
AQ2183="Projet OCM (NOKIA)","PLANNED WORKS",
AQ2183="ACCESS-ISSUE","ACCESS-ISSUE",
AQ2183="Projet OCM (ZTE, NOKIA, autres projets)","PLANNED WORKS",
AQ2183="No root CAuse","No root cause",
AQ2183="ODU HS","ACTIVE",
AQ2183="IP &amp; VLAN","ACTIVE",
AQ2183="Warehouse HUAWEI","SPARE-ISSUE",
AQ2183="SPARE-HS","SPARE-ISSUE",
AQ2183="Power Telco","ACTIVE", AQ2183="no impacts","no impacts"
),"")</f>
        <v>No root cause</v>
      </c>
      <c r="AS2183" s="92" t="s">
        <v>5537</v>
      </c>
      <c r="AT2183" s="98" t="s">
        <v>5156</v>
      </c>
      <c r="AV2183" s="17" t="s">
        <v>5537</v>
      </c>
      <c r="AW2183" s="7" t="s">
        <v>5537</v>
      </c>
      <c r="AX2183" s="6" t="s">
        <v>5537</v>
      </c>
      <c r="AY2183" s="7"/>
      <c r="AZ2183" s="3" t="s">
        <v>5537</v>
      </c>
      <c r="BA2183" s="18" t="s">
        <v>5537</v>
      </c>
      <c r="BB2183" s="18" t="s">
        <v>5537</v>
      </c>
      <c r="BC2183" s="18" t="s">
        <v>5537</v>
      </c>
      <c r="BD2183" s="18" t="s">
        <v>5537</v>
      </c>
      <c r="BE2183" s="18" t="s">
        <v>5537</v>
      </c>
      <c r="BF2183" s="18" t="s">
        <v>5537</v>
      </c>
      <c r="BG2183" s="18" t="s">
        <v>5537</v>
      </c>
      <c r="BH2183" s="18" t="s">
        <v>5537</v>
      </c>
      <c r="BI2183" s="18" t="s">
        <v>5537</v>
      </c>
      <c r="BJ2183" s="18" t="s">
        <v>5537</v>
      </c>
      <c r="BK2183" s="18" t="s">
        <v>5537</v>
      </c>
      <c r="BL2183" s="9" t="s">
        <v>5537</v>
      </c>
      <c r="BM2183" s="14" t="s">
        <v>5537</v>
      </c>
      <c r="BN2183" s="14" t="s">
        <v>5537</v>
      </c>
      <c r="BO2183" s="14" t="str">
        <f>_xlfn.XLOOKUP(B2183,'[4]cell downs 18042026 17h'!$B:$B,'[4]cell downs 18042026 17h'!$B:$B,"")</f>
        <v/>
      </c>
      <c r="BP2183" s="14" t="str">
        <f>_xlfn.XLOOKUP(B2183,'[5]Cells Huawei 19042026 15h'!$B:$B,'[5]Cells Huawei 19042026 15h'!$B:$B,"")</f>
        <v/>
      </c>
      <c r="BQ2183" s="9" t="str">
        <f>_xlfn.XLOOKUP(B2183,'[6]cells down 19042026 9H40'!$B:$B,'[6]cells down 19042026 9H40'!$B:$B,"")</f>
        <v/>
      </c>
      <c r="BR2183" s="9" t="s">
        <v>5537</v>
      </c>
      <c r="BS2183" s="9" t="s">
        <v>5537</v>
      </c>
      <c r="BT2183" s="108"/>
    </row>
    <row r="2184" spans="1:72" s="9" customFormat="1" x14ac:dyDescent="0.35">
      <c r="A2184" s="1" t="s">
        <v>5158</v>
      </c>
      <c r="B2184" s="8" t="s">
        <v>5159</v>
      </c>
      <c r="C2184" s="3" t="str">
        <f>_xlfn.XLOOKUP(B2184,'[1]daily break down'!$D:$D,'[1]daily break down'!$E:$E,"")</f>
        <v>OUEST</v>
      </c>
      <c r="D2184" s="1" t="s">
        <v>11</v>
      </c>
      <c r="E2184" s="1" t="s">
        <v>12</v>
      </c>
      <c r="F2184" s="3" t="s">
        <v>102</v>
      </c>
      <c r="G2184" s="1" t="s">
        <v>1365</v>
      </c>
      <c r="H2184" s="32" t="str">
        <f>_xlfn.XLOOKUP(B2184,[2]CALCULATION!$B:$B,[2]CALCULATION!$H:$H,"")</f>
        <v>Huawei</v>
      </c>
      <c r="I2184" s="28">
        <v>0</v>
      </c>
      <c r="J2184" s="28">
        <v>0</v>
      </c>
      <c r="K2184" s="28">
        <v>0</v>
      </c>
      <c r="L2184" s="28">
        <v>0</v>
      </c>
      <c r="M2184" s="28">
        <v>0</v>
      </c>
      <c r="N2184" s="28">
        <v>0</v>
      </c>
      <c r="O2184" s="28">
        <v>0</v>
      </c>
      <c r="P2184" s="28">
        <v>0</v>
      </c>
      <c r="Q2184" s="28">
        <v>0</v>
      </c>
      <c r="R2184" s="28">
        <v>0</v>
      </c>
      <c r="S2184" s="93">
        <v>0</v>
      </c>
      <c r="T2184" s="93">
        <f>_xlfn.XLOOKUP(B2184,'[3]Nur des jours'!$B:$B,'[3]Nur des jours'!$U:$U,"")</f>
        <v>0</v>
      </c>
      <c r="U2184" s="93">
        <v>0</v>
      </c>
      <c r="V2184" s="93">
        <v>0</v>
      </c>
      <c r="W2184" s="93">
        <v>0</v>
      </c>
      <c r="X2184" s="93">
        <v>0</v>
      </c>
      <c r="Y2184" s="93">
        <v>0</v>
      </c>
      <c r="Z2184" s="93">
        <v>0</v>
      </c>
      <c r="AA2184" s="93">
        <v>0</v>
      </c>
      <c r="AB2184" s="93">
        <v>0</v>
      </c>
      <c r="AC2184" s="93"/>
      <c r="AD2184" s="93">
        <v>0</v>
      </c>
      <c r="AE2184" s="93">
        <v>0</v>
      </c>
      <c r="AF2184" s="93">
        <v>0</v>
      </c>
      <c r="AG2184" s="93"/>
      <c r="AH2184" s="93">
        <v>0</v>
      </c>
      <c r="AI2184" s="93">
        <v>0</v>
      </c>
      <c r="AJ2184" s="93">
        <v>0</v>
      </c>
      <c r="AK2184" s="93">
        <v>0</v>
      </c>
      <c r="AL2184" s="93">
        <v>0</v>
      </c>
      <c r="AM2184" s="49" t="s">
        <v>5559</v>
      </c>
      <c r="AN2184" s="49"/>
      <c r="AO2184" s="48" t="str" cm="1">
        <f t="array" ref="AO2184">IFERROR(_xlfn.IFS(
AQ2184="MPR ISSUE","PDH",
AQ2184="BSS Hardware Issue","BSS",
AQ2184="Sites strategiques, MLL, Pylone, etc.","ENVTECH",
AQ2184="AKTIVCO DEFAUT GE &amp; POWER Cabinet","AKTIVCO",
AQ2184="AKTIVCO Coupure ENEO &amp; Baisse de tension","AKTIVCO GRID ONLY",
AQ2184="Coupure ENEO &amp; Baisse de tension","IHS GRID ONLY",
AQ2184="Defaut GE &amp; POWER Cabinet","IHS",
AQ2184="Sharing","Partners",
AQ2184="Sites strategiques &amp; DataCenter","SST &amp; DC",
AQ2184="Exclu","Exclu",
AQ2184="SAT","SAT",
AQ2184="SPARE-ISSUE","SPARE-ISSUE",
AQ2184="Fiber CAmtel","TRANS_FO_CAMTEL",
AQ2184="Fiber AOF","Fiber AOF",
AQ2184="Projet OCM (HUAWEI)","TRAVAUX-HUAWEI",
AQ2184="Projet OCM (NOKIA)","TRAVAUX-NOKIA",
AQ2184="ACCESS-ISSUE","ACCESS-ISSUE",
AQ2184="Projet OCM (ZTE, NOKIA, autres projets)","TRAVAUX OCM",
AQ2184="No root CAuse","No root cause",
AQ2184="ODU HS","PDH",
AQ2184="IP &amp; VLAN","PDH",
AQ2184="Warehouse HUAWEI","SPARE-ISSUE",
AQ2184="SPARE-HS","SPARE-ISSUE",
AQ2184="Power Telco","BSS",AQ2184="no impacts","no impacts"
),"")</f>
        <v>No root cause</v>
      </c>
      <c r="AP2184" s="48" t="str" cm="1">
        <f t="array" ref="AP2184">IFERROR(_xlfn.IFS(
AQ2184="MPR ISSUE","TX ISSUE",
AQ2184="BSS Hardware Issue","RAN ISSUE",
AQ2184="Sites strategiques, MLL, Pylone, etc.","ENVTECH",
AQ2184="AKTIVCO DEFAUT GE &amp; POWER Cabinet","POWER ISSUE",
AQ2184="AKTIVCO Coupure ENEO &amp; Baisse de tension","POWER ISSUE",
AQ2184="Coupure ENEO &amp; Baisse de tension","POWER ISSUE",
AQ2184="Defaut GE &amp; POWER Cabinet","POWER ISSUE",
AQ2184="Sharing","POWER ISSUE",
AQ2184="Sites strategiques &amp; DataCenter","POWER ISSUE",
AQ2184="Exclu","Exclu",
AQ2184="SAT","TX ISSUE",
AQ2184="SPARE-ISSUE","SPARE-ISSUE",
AQ2184="Fiber CAmtel","TX ISSUE",
AQ2184="Fiber AOF","TX ISSUE",
AQ2184="Projet OCM (HUAWEI)","TRAVAUX-HUAWEI",
AQ2184="Projet OCM (NOKIA)","TRAVAUX -NOKIA",
AQ2184="ACCESS-ISSUE","ACCESS-ISSUE",
AQ2184="Projet OCM (ZTE, NOKIA, autres projets)","TRAVAUX OCM",
AQ2184="No root CAuse","No root cause",
AQ2184="ODU HS","TX ISSUE",
AQ2184="IP &amp; VLAN","TX ISSUE",
AQ2184="Warehouse HUAWEI","SPARE-ISSUE",
AQ2184="SPARE-HS","SPARE-ISSUE",
AQ2184="Power Telco","RAN ISSUE",AQ2184="no impacts","no impacts"
),"")</f>
        <v>No root cause</v>
      </c>
      <c r="AQ2184" s="126" t="s">
        <v>5344</v>
      </c>
      <c r="AR2184" s="48" t="str" cm="1">
        <f t="array" ref="AR2184">IFERROR(_xlfn.IFS(
AQ2184="MPR ISSUE","ACTIVE",
AQ2184="BSS Hardware Issue","ACTIVE",
AQ2184="Sites strategiques, MLL, Pylone, etc.","PASSIVE",
AQ2184="AKTIVCO DEFAUT GE &amp; POWER Cabinet","PASSIVE",
AQ2184="AKTIVCO Coupure ENEO &amp; Baisse de tension","PASSIVE",
AQ2184="Coupure ENEO &amp; Baisse de tension","PASSIVE",
AQ2184="Defaut GE &amp; POWER Cabinet","PASSIVE",
AQ2184="Sharing","PASSIVE",
AQ2184="Sites strategiques &amp; DataCenter","PASSIVE",
AQ2184="Exclu","Exclu",
AQ2184="SAT","ACTIVE",
AQ2184="SPARE-ISSUE","SPARE-ISSUE",
AQ2184="Fiber CAmtel","ACTIVE",
AQ2184="Fiber AOF","ACTIVE",
AQ2184="Projet OCM (HUAWEI)","PLANNED WORKS",
AQ2184="Projet OCM (NOKIA)","PLANNED WORKS",
AQ2184="ACCESS-ISSUE","ACCESS-ISSUE",
AQ2184="Projet OCM (ZTE, NOKIA, autres projets)","PLANNED WORKS",
AQ2184="No root CAuse","No root cause",
AQ2184="ODU HS","ACTIVE",
AQ2184="IP &amp; VLAN","ACTIVE",
AQ2184="Warehouse HUAWEI","SPARE-ISSUE",
AQ2184="SPARE-HS","SPARE-ISSUE",
AQ2184="Power Telco","ACTIVE", AQ2184="no impacts","no impacts"
),"")</f>
        <v>No root cause</v>
      </c>
      <c r="AS2184" s="92" t="s">
        <v>5537</v>
      </c>
      <c r="AT2184" s="98" t="s">
        <v>5159</v>
      </c>
      <c r="AV2184" s="17" t="s">
        <v>5537</v>
      </c>
      <c r="AW2184" s="7" t="s">
        <v>5537</v>
      </c>
      <c r="AX2184" s="6" t="s">
        <v>5537</v>
      </c>
      <c r="AY2184" s="7"/>
      <c r="AZ2184" s="3" t="s">
        <v>5537</v>
      </c>
      <c r="BA2184" s="18" t="s">
        <v>5537</v>
      </c>
      <c r="BB2184" s="18" t="s">
        <v>5537</v>
      </c>
      <c r="BC2184" s="18" t="s">
        <v>5537</v>
      </c>
      <c r="BD2184" s="18" t="s">
        <v>5537</v>
      </c>
      <c r="BE2184" s="18" t="s">
        <v>5537</v>
      </c>
      <c r="BF2184" s="18" t="s">
        <v>5537</v>
      </c>
      <c r="BG2184" s="18" t="s">
        <v>5537</v>
      </c>
      <c r="BH2184" s="18" t="s">
        <v>5537</v>
      </c>
      <c r="BI2184" s="18" t="s">
        <v>5537</v>
      </c>
      <c r="BJ2184" s="18" t="s">
        <v>5537</v>
      </c>
      <c r="BK2184" s="18" t="s">
        <v>5537</v>
      </c>
      <c r="BL2184" s="9" t="s">
        <v>5537</v>
      </c>
      <c r="BM2184" s="14" t="s">
        <v>5537</v>
      </c>
      <c r="BN2184" s="14" t="s">
        <v>5537</v>
      </c>
      <c r="BO2184" s="14" t="str">
        <f>_xlfn.XLOOKUP(B2184,'[4]cell downs 18042026 17h'!$B:$B,'[4]cell downs 18042026 17h'!$B:$B,"")</f>
        <v/>
      </c>
      <c r="BP2184" s="14" t="str">
        <f>_xlfn.XLOOKUP(B2184,'[5]Cells Huawei 19042026 15h'!$B:$B,'[5]Cells Huawei 19042026 15h'!$B:$B,"")</f>
        <v/>
      </c>
      <c r="BQ2184" s="9" t="str">
        <f>_xlfn.XLOOKUP(B2184,'[6]cells down 19042026 9H40'!$B:$B,'[6]cells down 19042026 9H40'!$B:$B,"")</f>
        <v/>
      </c>
      <c r="BR2184" s="9" t="s">
        <v>5159</v>
      </c>
      <c r="BS2184" s="9" t="s">
        <v>5537</v>
      </c>
      <c r="BT2184" s="108"/>
    </row>
    <row r="2185" spans="1:72" s="9" customFormat="1" x14ac:dyDescent="0.35">
      <c r="A2185" s="1" t="s">
        <v>5160</v>
      </c>
      <c r="B2185" s="8" t="s">
        <v>5161</v>
      </c>
      <c r="C2185" s="3" t="str">
        <f>_xlfn.XLOOKUP(B2185,'[1]daily break down'!$D:$D,'[1]daily break down'!$E:$E,"")</f>
        <v>OUEST</v>
      </c>
      <c r="D2185" s="1" t="s">
        <v>11</v>
      </c>
      <c r="E2185" s="1" t="s">
        <v>12</v>
      </c>
      <c r="F2185" s="3" t="s">
        <v>102</v>
      </c>
      <c r="G2185" s="1" t="s">
        <v>5160</v>
      </c>
      <c r="H2185" s="32" t="str">
        <f>_xlfn.XLOOKUP(B2185,[2]CALCULATION!$B:$B,[2]CALCULATION!$H:$H,"")</f>
        <v>HUAWEI</v>
      </c>
      <c r="I2185" s="28">
        <v>0</v>
      </c>
      <c r="J2185" s="28">
        <v>0</v>
      </c>
      <c r="K2185" s="28">
        <v>0</v>
      </c>
      <c r="L2185" s="28">
        <v>0</v>
      </c>
      <c r="M2185" s="28">
        <v>0</v>
      </c>
      <c r="N2185" s="28">
        <v>0</v>
      </c>
      <c r="O2185" s="28">
        <v>0</v>
      </c>
      <c r="P2185" s="28">
        <v>0</v>
      </c>
      <c r="Q2185" s="28">
        <v>0</v>
      </c>
      <c r="R2185" s="28">
        <v>0</v>
      </c>
      <c r="S2185" s="93">
        <v>0</v>
      </c>
      <c r="T2185" s="93">
        <f>_xlfn.XLOOKUP(B2185,'[3]Nur des jours'!$B:$B,'[3]Nur des jours'!$U:$U,"")</f>
        <v>0</v>
      </c>
      <c r="U2185" s="93">
        <v>0</v>
      </c>
      <c r="V2185" s="93">
        <v>0</v>
      </c>
      <c r="W2185" s="93">
        <v>0</v>
      </c>
      <c r="X2185" s="93">
        <v>0</v>
      </c>
      <c r="Y2185" s="93">
        <v>0</v>
      </c>
      <c r="Z2185" s="93">
        <v>0</v>
      </c>
      <c r="AA2185" s="93">
        <v>0</v>
      </c>
      <c r="AB2185" s="93">
        <v>0</v>
      </c>
      <c r="AC2185" s="93"/>
      <c r="AD2185" s="93">
        <v>0</v>
      </c>
      <c r="AE2185" s="93">
        <v>0</v>
      </c>
      <c r="AF2185" s="93">
        <v>0</v>
      </c>
      <c r="AG2185" s="93"/>
      <c r="AH2185" s="93">
        <v>0</v>
      </c>
      <c r="AI2185" s="93">
        <v>0</v>
      </c>
      <c r="AJ2185" s="93">
        <v>0</v>
      </c>
      <c r="AK2185" s="93">
        <v>0</v>
      </c>
      <c r="AL2185" s="93">
        <v>0</v>
      </c>
      <c r="AM2185" s="49" t="s">
        <v>5559</v>
      </c>
      <c r="AN2185" s="49"/>
      <c r="AO2185" s="48" t="str" cm="1">
        <f t="array" ref="AO2185">IFERROR(_xlfn.IFS(
AQ2185="MPR ISSUE","PDH",
AQ2185="BSS Hardware Issue","BSS",
AQ2185="Sites strategiques, MLL, Pylone, etc.","ENVTECH",
AQ2185="AKTIVCO DEFAUT GE &amp; POWER Cabinet","AKTIVCO",
AQ2185="AKTIVCO Coupure ENEO &amp; Baisse de tension","AKTIVCO GRID ONLY",
AQ2185="Coupure ENEO &amp; Baisse de tension","IHS GRID ONLY",
AQ2185="Defaut GE &amp; POWER Cabinet","IHS",
AQ2185="Sharing","Partners",
AQ2185="Sites strategiques &amp; DataCenter","SST &amp; DC",
AQ2185="Exclu","Exclu",
AQ2185="SAT","SAT",
AQ2185="SPARE-ISSUE","SPARE-ISSUE",
AQ2185="Fiber CAmtel","TRANS_FO_CAMTEL",
AQ2185="Fiber AOF","Fiber AOF",
AQ2185="Projet OCM (HUAWEI)","TRAVAUX-HUAWEI",
AQ2185="Projet OCM (NOKIA)","TRAVAUX-NOKIA",
AQ2185="ACCESS-ISSUE","ACCESS-ISSUE",
AQ2185="Projet OCM (ZTE, NOKIA, autres projets)","TRAVAUX OCM",
AQ2185="No root CAuse","No root cause",
AQ2185="ODU HS","PDH",
AQ2185="IP &amp; VLAN","PDH",
AQ2185="Warehouse HUAWEI","SPARE-ISSUE",
AQ2185="SPARE-HS","SPARE-ISSUE",
AQ2185="Power Telco","BSS",AQ2185="no impacts","no impacts"
),"")</f>
        <v>No root cause</v>
      </c>
      <c r="AP2185" s="48" t="str" cm="1">
        <f t="array" ref="AP2185">IFERROR(_xlfn.IFS(
AQ2185="MPR ISSUE","TX ISSUE",
AQ2185="BSS Hardware Issue","RAN ISSUE",
AQ2185="Sites strategiques, MLL, Pylone, etc.","ENVTECH",
AQ2185="AKTIVCO DEFAUT GE &amp; POWER Cabinet","POWER ISSUE",
AQ2185="AKTIVCO Coupure ENEO &amp; Baisse de tension","POWER ISSUE",
AQ2185="Coupure ENEO &amp; Baisse de tension","POWER ISSUE",
AQ2185="Defaut GE &amp; POWER Cabinet","POWER ISSUE",
AQ2185="Sharing","POWER ISSUE",
AQ2185="Sites strategiques &amp; DataCenter","POWER ISSUE",
AQ2185="Exclu","Exclu",
AQ2185="SAT","TX ISSUE",
AQ2185="SPARE-ISSUE","SPARE-ISSUE",
AQ2185="Fiber CAmtel","TX ISSUE",
AQ2185="Fiber AOF","TX ISSUE",
AQ2185="Projet OCM (HUAWEI)","TRAVAUX-HUAWEI",
AQ2185="Projet OCM (NOKIA)","TRAVAUX -NOKIA",
AQ2185="ACCESS-ISSUE","ACCESS-ISSUE",
AQ2185="Projet OCM (ZTE, NOKIA, autres projets)","TRAVAUX OCM",
AQ2185="No root CAuse","No root cause",
AQ2185="ODU HS","TX ISSUE",
AQ2185="IP &amp; VLAN","TX ISSUE",
AQ2185="Warehouse HUAWEI","SPARE-ISSUE",
AQ2185="SPARE-HS","SPARE-ISSUE",
AQ2185="Power Telco","RAN ISSUE",AQ2185="no impacts","no impacts"
),"")</f>
        <v>No root cause</v>
      </c>
      <c r="AQ2185" s="126" t="s">
        <v>5344</v>
      </c>
      <c r="AR2185" s="48" t="str" cm="1">
        <f t="array" ref="AR2185">IFERROR(_xlfn.IFS(
AQ2185="MPR ISSUE","ACTIVE",
AQ2185="BSS Hardware Issue","ACTIVE",
AQ2185="Sites strategiques, MLL, Pylone, etc.","PASSIVE",
AQ2185="AKTIVCO DEFAUT GE &amp; POWER Cabinet","PASSIVE",
AQ2185="AKTIVCO Coupure ENEO &amp; Baisse de tension","PASSIVE",
AQ2185="Coupure ENEO &amp; Baisse de tension","PASSIVE",
AQ2185="Defaut GE &amp; POWER Cabinet","PASSIVE",
AQ2185="Sharing","PASSIVE",
AQ2185="Sites strategiques &amp; DataCenter","PASSIVE",
AQ2185="Exclu","Exclu",
AQ2185="SAT","ACTIVE",
AQ2185="SPARE-ISSUE","SPARE-ISSUE",
AQ2185="Fiber CAmtel","ACTIVE",
AQ2185="Fiber AOF","ACTIVE",
AQ2185="Projet OCM (HUAWEI)","PLANNED WORKS",
AQ2185="Projet OCM (NOKIA)","PLANNED WORKS",
AQ2185="ACCESS-ISSUE","ACCESS-ISSUE",
AQ2185="Projet OCM (ZTE, NOKIA, autres projets)","PLANNED WORKS",
AQ2185="No root CAuse","No root cause",
AQ2185="ODU HS","ACTIVE",
AQ2185="IP &amp; VLAN","ACTIVE",
AQ2185="Warehouse HUAWEI","SPARE-ISSUE",
AQ2185="SPARE-HS","SPARE-ISSUE",
AQ2185="Power Telco","ACTIVE", AQ2185="no impacts","no impacts"
),"")</f>
        <v>No root cause</v>
      </c>
      <c r="AS2185" s="92" t="s">
        <v>5537</v>
      </c>
      <c r="AT2185" s="98" t="s">
        <v>5161</v>
      </c>
      <c r="AV2185" s="17" t="s">
        <v>5537</v>
      </c>
      <c r="AW2185" s="7" t="s">
        <v>5537</v>
      </c>
      <c r="AX2185" s="6" t="s">
        <v>5537</v>
      </c>
      <c r="AY2185" s="7"/>
      <c r="AZ2185" s="3" t="s">
        <v>5537</v>
      </c>
      <c r="BA2185" s="18" t="s">
        <v>5537</v>
      </c>
      <c r="BB2185" s="18" t="s">
        <v>5537</v>
      </c>
      <c r="BC2185" s="18" t="s">
        <v>5537</v>
      </c>
      <c r="BD2185" s="18" t="s">
        <v>5537</v>
      </c>
      <c r="BE2185" s="18" t="s">
        <v>5537</v>
      </c>
      <c r="BF2185" s="18" t="s">
        <v>5537</v>
      </c>
      <c r="BG2185" s="18" t="s">
        <v>5537</v>
      </c>
      <c r="BH2185" s="18" t="s">
        <v>5537</v>
      </c>
      <c r="BI2185" s="18" t="s">
        <v>5537</v>
      </c>
      <c r="BJ2185" s="18" t="s">
        <v>5537</v>
      </c>
      <c r="BK2185" s="18" t="s">
        <v>5537</v>
      </c>
      <c r="BL2185" s="9" t="s">
        <v>5537</v>
      </c>
      <c r="BM2185" s="14" t="s">
        <v>5537</v>
      </c>
      <c r="BN2185" s="14" t="s">
        <v>5537</v>
      </c>
      <c r="BO2185" s="14" t="str">
        <f>_xlfn.XLOOKUP(B2185,'[4]cell downs 18042026 17h'!$B:$B,'[4]cell downs 18042026 17h'!$B:$B,"")</f>
        <v/>
      </c>
      <c r="BP2185" s="14" t="str">
        <f>_xlfn.XLOOKUP(B2185,'[5]Cells Huawei 19042026 15h'!$B:$B,'[5]Cells Huawei 19042026 15h'!$B:$B,"")</f>
        <v/>
      </c>
      <c r="BQ2185" s="9" t="str">
        <f>_xlfn.XLOOKUP(B2185,'[6]cells down 19042026 9H40'!$B:$B,'[6]cells down 19042026 9H40'!$B:$B,"")</f>
        <v/>
      </c>
      <c r="BR2185" s="9" t="s">
        <v>5161</v>
      </c>
      <c r="BS2185" s="9" t="s">
        <v>5537</v>
      </c>
      <c r="BT2185" s="108"/>
    </row>
    <row r="2186" spans="1:72" s="9" customFormat="1" x14ac:dyDescent="0.35">
      <c r="A2186" s="1" t="s">
        <v>5162</v>
      </c>
      <c r="B2186" s="8" t="s">
        <v>5163</v>
      </c>
      <c r="C2186" s="3" t="str">
        <f>_xlfn.XLOOKUP(B2186,'[1]daily break down'!$D:$D,'[1]daily break down'!$E:$E,"")</f>
        <v>OUEST</v>
      </c>
      <c r="D2186" s="1" t="s">
        <v>11</v>
      </c>
      <c r="E2186" s="1" t="s">
        <v>12</v>
      </c>
      <c r="F2186" s="3" t="s">
        <v>102</v>
      </c>
      <c r="G2186" s="1" t="s">
        <v>5162</v>
      </c>
      <c r="H2186" s="32" t="str">
        <f>_xlfn.XLOOKUP(B2186,[2]CALCULATION!$B:$B,[2]CALCULATION!$H:$H,"")</f>
        <v>HUAWEI</v>
      </c>
      <c r="I2186" s="28">
        <v>0</v>
      </c>
      <c r="J2186" s="28">
        <v>0</v>
      </c>
      <c r="K2186" s="28">
        <v>0</v>
      </c>
      <c r="L2186" s="28">
        <v>0</v>
      </c>
      <c r="M2186" s="28">
        <v>0</v>
      </c>
      <c r="N2186" s="28">
        <v>0</v>
      </c>
      <c r="O2186" s="28">
        <v>0</v>
      </c>
      <c r="P2186" s="28">
        <v>0</v>
      </c>
      <c r="Q2186" s="28">
        <v>0</v>
      </c>
      <c r="R2186" s="28">
        <v>0</v>
      </c>
      <c r="S2186" s="93">
        <v>0</v>
      </c>
      <c r="T2186" s="93">
        <f>_xlfn.XLOOKUP(B2186,'[3]Nur des jours'!$B:$B,'[3]Nur des jours'!$U:$U,"")</f>
        <v>0</v>
      </c>
      <c r="U2186" s="93">
        <v>0</v>
      </c>
      <c r="V2186" s="93">
        <v>0</v>
      </c>
      <c r="W2186" s="93">
        <v>0</v>
      </c>
      <c r="X2186" s="93">
        <v>0</v>
      </c>
      <c r="Y2186" s="93">
        <v>0</v>
      </c>
      <c r="Z2186" s="93">
        <v>0</v>
      </c>
      <c r="AA2186" s="93">
        <v>0</v>
      </c>
      <c r="AB2186" s="93">
        <v>0</v>
      </c>
      <c r="AC2186" s="93"/>
      <c r="AD2186" s="93">
        <v>0</v>
      </c>
      <c r="AE2186" s="93">
        <v>0</v>
      </c>
      <c r="AF2186" s="93">
        <v>0</v>
      </c>
      <c r="AG2186" s="93"/>
      <c r="AH2186" s="93">
        <v>0</v>
      </c>
      <c r="AI2186" s="93">
        <v>0</v>
      </c>
      <c r="AJ2186" s="93">
        <v>0</v>
      </c>
      <c r="AK2186" s="93">
        <v>0</v>
      </c>
      <c r="AL2186" s="93">
        <v>0</v>
      </c>
      <c r="AM2186" s="49" t="s">
        <v>5559</v>
      </c>
      <c r="AN2186" s="49"/>
      <c r="AO2186" s="48" t="str" cm="1">
        <f t="array" ref="AO2186">IFERROR(_xlfn.IFS(
AQ2186="MPR ISSUE","PDH",
AQ2186="BSS Hardware Issue","BSS",
AQ2186="Sites strategiques, MLL, Pylone, etc.","ENVTECH",
AQ2186="AKTIVCO DEFAUT GE &amp; POWER Cabinet","AKTIVCO",
AQ2186="AKTIVCO Coupure ENEO &amp; Baisse de tension","AKTIVCO GRID ONLY",
AQ2186="Coupure ENEO &amp; Baisse de tension","IHS GRID ONLY",
AQ2186="Defaut GE &amp; POWER Cabinet","IHS",
AQ2186="Sharing","Partners",
AQ2186="Sites strategiques &amp; DataCenter","SST &amp; DC",
AQ2186="Exclu","Exclu",
AQ2186="SAT","SAT",
AQ2186="SPARE-ISSUE","SPARE-ISSUE",
AQ2186="Fiber CAmtel","TRANS_FO_CAMTEL",
AQ2186="Fiber AOF","Fiber AOF",
AQ2186="Projet OCM (HUAWEI)","TRAVAUX-HUAWEI",
AQ2186="Projet OCM (NOKIA)","TRAVAUX-NOKIA",
AQ2186="ACCESS-ISSUE","ACCESS-ISSUE",
AQ2186="Projet OCM (ZTE, NOKIA, autres projets)","TRAVAUX OCM",
AQ2186="No root CAuse","No root cause",
AQ2186="ODU HS","PDH",
AQ2186="IP &amp; VLAN","PDH",
AQ2186="Warehouse HUAWEI","SPARE-ISSUE",
AQ2186="SPARE-HS","SPARE-ISSUE",
AQ2186="Power Telco","BSS",AQ2186="no impacts","no impacts"
),"")</f>
        <v>No root cause</v>
      </c>
      <c r="AP2186" s="48" t="str" cm="1">
        <f t="array" ref="AP2186">IFERROR(_xlfn.IFS(
AQ2186="MPR ISSUE","TX ISSUE",
AQ2186="BSS Hardware Issue","RAN ISSUE",
AQ2186="Sites strategiques, MLL, Pylone, etc.","ENVTECH",
AQ2186="AKTIVCO DEFAUT GE &amp; POWER Cabinet","POWER ISSUE",
AQ2186="AKTIVCO Coupure ENEO &amp; Baisse de tension","POWER ISSUE",
AQ2186="Coupure ENEO &amp; Baisse de tension","POWER ISSUE",
AQ2186="Defaut GE &amp; POWER Cabinet","POWER ISSUE",
AQ2186="Sharing","POWER ISSUE",
AQ2186="Sites strategiques &amp; DataCenter","POWER ISSUE",
AQ2186="Exclu","Exclu",
AQ2186="SAT","TX ISSUE",
AQ2186="SPARE-ISSUE","SPARE-ISSUE",
AQ2186="Fiber CAmtel","TX ISSUE",
AQ2186="Fiber AOF","TX ISSUE",
AQ2186="Projet OCM (HUAWEI)","TRAVAUX-HUAWEI",
AQ2186="Projet OCM (NOKIA)","TRAVAUX -NOKIA",
AQ2186="ACCESS-ISSUE","ACCESS-ISSUE",
AQ2186="Projet OCM (ZTE, NOKIA, autres projets)","TRAVAUX OCM",
AQ2186="No root CAuse","No root cause",
AQ2186="ODU HS","TX ISSUE",
AQ2186="IP &amp; VLAN","TX ISSUE",
AQ2186="Warehouse HUAWEI","SPARE-ISSUE",
AQ2186="SPARE-HS","SPARE-ISSUE",
AQ2186="Power Telco","RAN ISSUE",AQ2186="no impacts","no impacts"
),"")</f>
        <v>No root cause</v>
      </c>
      <c r="AQ2186" s="126" t="s">
        <v>5344</v>
      </c>
      <c r="AR2186" s="48" t="str" cm="1">
        <f t="array" ref="AR2186">IFERROR(_xlfn.IFS(
AQ2186="MPR ISSUE","ACTIVE",
AQ2186="BSS Hardware Issue","ACTIVE",
AQ2186="Sites strategiques, MLL, Pylone, etc.","PASSIVE",
AQ2186="AKTIVCO DEFAUT GE &amp; POWER Cabinet","PASSIVE",
AQ2186="AKTIVCO Coupure ENEO &amp; Baisse de tension","PASSIVE",
AQ2186="Coupure ENEO &amp; Baisse de tension","PASSIVE",
AQ2186="Defaut GE &amp; POWER Cabinet","PASSIVE",
AQ2186="Sharing","PASSIVE",
AQ2186="Sites strategiques &amp; DataCenter","PASSIVE",
AQ2186="Exclu","Exclu",
AQ2186="SAT","ACTIVE",
AQ2186="SPARE-ISSUE","SPARE-ISSUE",
AQ2186="Fiber CAmtel","ACTIVE",
AQ2186="Fiber AOF","ACTIVE",
AQ2186="Projet OCM (HUAWEI)","PLANNED WORKS",
AQ2186="Projet OCM (NOKIA)","PLANNED WORKS",
AQ2186="ACCESS-ISSUE","ACCESS-ISSUE",
AQ2186="Projet OCM (ZTE, NOKIA, autres projets)","PLANNED WORKS",
AQ2186="No root CAuse","No root cause",
AQ2186="ODU HS","ACTIVE",
AQ2186="IP &amp; VLAN","ACTIVE",
AQ2186="Warehouse HUAWEI","SPARE-ISSUE",
AQ2186="SPARE-HS","SPARE-ISSUE",
AQ2186="Power Telco","ACTIVE", AQ2186="no impacts","no impacts"
),"")</f>
        <v>No root cause</v>
      </c>
      <c r="AS2186" s="92" t="s">
        <v>5537</v>
      </c>
      <c r="AT2186" s="98" t="s">
        <v>5163</v>
      </c>
      <c r="AV2186" s="17" t="s">
        <v>5537</v>
      </c>
      <c r="AW2186" s="7" t="s">
        <v>5537</v>
      </c>
      <c r="AX2186" s="6" t="s">
        <v>5537</v>
      </c>
      <c r="AY2186" s="7"/>
      <c r="AZ2186" s="3" t="s">
        <v>5537</v>
      </c>
      <c r="BA2186" s="18" t="s">
        <v>5537</v>
      </c>
      <c r="BB2186" s="18" t="s">
        <v>5537</v>
      </c>
      <c r="BC2186" s="18" t="s">
        <v>5537</v>
      </c>
      <c r="BD2186" s="18" t="s">
        <v>5537</v>
      </c>
      <c r="BE2186" s="18" t="s">
        <v>5537</v>
      </c>
      <c r="BF2186" s="18" t="s">
        <v>5537</v>
      </c>
      <c r="BG2186" s="18" t="s">
        <v>5537</v>
      </c>
      <c r="BH2186" s="18" t="s">
        <v>5537</v>
      </c>
      <c r="BI2186" s="18" t="s">
        <v>5537</v>
      </c>
      <c r="BJ2186" s="18" t="s">
        <v>5537</v>
      </c>
      <c r="BK2186" s="18" t="s">
        <v>5537</v>
      </c>
      <c r="BL2186" s="9" t="s">
        <v>5537</v>
      </c>
      <c r="BM2186" s="14" t="s">
        <v>5537</v>
      </c>
      <c r="BN2186" s="14" t="s">
        <v>5537</v>
      </c>
      <c r="BO2186" s="14" t="str">
        <f>_xlfn.XLOOKUP(B2186,'[4]cell downs 18042026 17h'!$B:$B,'[4]cell downs 18042026 17h'!$B:$B,"")</f>
        <v/>
      </c>
      <c r="BP2186" s="14" t="str">
        <f>_xlfn.XLOOKUP(B2186,'[5]Cells Huawei 19042026 15h'!$B:$B,'[5]Cells Huawei 19042026 15h'!$B:$B,"")</f>
        <v/>
      </c>
      <c r="BQ2186" s="9" t="str">
        <f>_xlfn.XLOOKUP(B2186,'[6]cells down 19042026 9H40'!$B:$B,'[6]cells down 19042026 9H40'!$B:$B,"")</f>
        <v/>
      </c>
      <c r="BR2186" s="9" t="s">
        <v>5163</v>
      </c>
      <c r="BS2186" s="9" t="s">
        <v>12</v>
      </c>
      <c r="BT2186" s="108"/>
    </row>
    <row r="2187" spans="1:72" s="9" customFormat="1" x14ac:dyDescent="0.35">
      <c r="A2187" s="1" t="s">
        <v>4243</v>
      </c>
      <c r="B2187" s="8" t="s">
        <v>5164</v>
      </c>
      <c r="C2187" s="3" t="str">
        <f>_xlfn.XLOOKUP(B2187,'[1]daily break down'!$D:$D,'[1]daily break down'!$E:$E,"")</f>
        <v>OUEST</v>
      </c>
      <c r="D2187" s="1" t="s">
        <v>11</v>
      </c>
      <c r="E2187" s="1" t="s">
        <v>12</v>
      </c>
      <c r="F2187" s="3" t="s">
        <v>102</v>
      </c>
      <c r="G2187" s="1" t="s">
        <v>4243</v>
      </c>
      <c r="H2187" s="32" t="str">
        <f>_xlfn.XLOOKUP(B2187,[2]CALCULATION!$B:$B,[2]CALCULATION!$H:$H,"")</f>
        <v>HUAWEI</v>
      </c>
      <c r="I2187" s="28">
        <v>0</v>
      </c>
      <c r="J2187" s="28">
        <v>0</v>
      </c>
      <c r="K2187" s="28">
        <v>0</v>
      </c>
      <c r="L2187" s="28">
        <v>0</v>
      </c>
      <c r="M2187" s="28">
        <v>0</v>
      </c>
      <c r="N2187" s="28">
        <v>0</v>
      </c>
      <c r="O2187" s="28">
        <v>0</v>
      </c>
      <c r="P2187" s="28">
        <v>0</v>
      </c>
      <c r="Q2187" s="28">
        <v>0</v>
      </c>
      <c r="R2187" s="28">
        <v>0</v>
      </c>
      <c r="S2187" s="93">
        <v>0</v>
      </c>
      <c r="T2187" s="93">
        <f>_xlfn.XLOOKUP(B2187,'[3]Nur des jours'!$B:$B,'[3]Nur des jours'!$U:$U,"")</f>
        <v>0</v>
      </c>
      <c r="U2187" s="93">
        <v>0</v>
      </c>
      <c r="V2187" s="93">
        <v>0</v>
      </c>
      <c r="W2187" s="93">
        <v>0</v>
      </c>
      <c r="X2187" s="93">
        <v>0</v>
      </c>
      <c r="Y2187" s="93">
        <v>0</v>
      </c>
      <c r="Z2187" s="93">
        <v>0</v>
      </c>
      <c r="AA2187" s="93">
        <v>0</v>
      </c>
      <c r="AB2187" s="93">
        <v>0</v>
      </c>
      <c r="AC2187" s="93"/>
      <c r="AD2187" s="93">
        <v>0</v>
      </c>
      <c r="AE2187" s="93">
        <v>0</v>
      </c>
      <c r="AF2187" s="93">
        <v>0</v>
      </c>
      <c r="AG2187" s="93"/>
      <c r="AH2187" s="93">
        <v>0</v>
      </c>
      <c r="AI2187" s="93">
        <v>0</v>
      </c>
      <c r="AJ2187" s="93">
        <v>0</v>
      </c>
      <c r="AK2187" s="93">
        <v>0</v>
      </c>
      <c r="AL2187" s="93">
        <v>0</v>
      </c>
      <c r="AM2187" s="49" t="s">
        <v>5559</v>
      </c>
      <c r="AN2187" s="49"/>
      <c r="AO2187" s="48" t="str" cm="1">
        <f t="array" ref="AO2187">IFERROR(_xlfn.IFS(
AQ2187="MPR ISSUE","PDH",
AQ2187="BSS Hardware Issue","BSS",
AQ2187="Sites strategiques, MLL, Pylone, etc.","ENVTECH",
AQ2187="AKTIVCO DEFAUT GE &amp; POWER Cabinet","AKTIVCO",
AQ2187="AKTIVCO Coupure ENEO &amp; Baisse de tension","AKTIVCO GRID ONLY",
AQ2187="Coupure ENEO &amp; Baisse de tension","IHS GRID ONLY",
AQ2187="Defaut GE &amp; POWER Cabinet","IHS",
AQ2187="Sharing","Partners",
AQ2187="Sites strategiques &amp; DataCenter","SST &amp; DC",
AQ2187="Exclu","Exclu",
AQ2187="SAT","SAT",
AQ2187="SPARE-ISSUE","SPARE-ISSUE",
AQ2187="Fiber CAmtel","TRANS_FO_CAMTEL",
AQ2187="Fiber AOF","Fiber AOF",
AQ2187="Projet OCM (HUAWEI)","TRAVAUX-HUAWEI",
AQ2187="Projet OCM (NOKIA)","TRAVAUX-NOKIA",
AQ2187="ACCESS-ISSUE","ACCESS-ISSUE",
AQ2187="Projet OCM (ZTE, NOKIA, autres projets)","TRAVAUX OCM",
AQ2187="No root CAuse","No root cause",
AQ2187="ODU HS","PDH",
AQ2187="IP &amp; VLAN","PDH",
AQ2187="Warehouse HUAWEI","SPARE-ISSUE",
AQ2187="SPARE-HS","SPARE-ISSUE",
AQ2187="Power Telco","BSS",AQ2187="no impacts","no impacts"
),"")</f>
        <v>No root cause</v>
      </c>
      <c r="AP2187" s="48" t="str" cm="1">
        <f t="array" ref="AP2187">IFERROR(_xlfn.IFS(
AQ2187="MPR ISSUE","TX ISSUE",
AQ2187="BSS Hardware Issue","RAN ISSUE",
AQ2187="Sites strategiques, MLL, Pylone, etc.","ENVTECH",
AQ2187="AKTIVCO DEFAUT GE &amp; POWER Cabinet","POWER ISSUE",
AQ2187="AKTIVCO Coupure ENEO &amp; Baisse de tension","POWER ISSUE",
AQ2187="Coupure ENEO &amp; Baisse de tension","POWER ISSUE",
AQ2187="Defaut GE &amp; POWER Cabinet","POWER ISSUE",
AQ2187="Sharing","POWER ISSUE",
AQ2187="Sites strategiques &amp; DataCenter","POWER ISSUE",
AQ2187="Exclu","Exclu",
AQ2187="SAT","TX ISSUE",
AQ2187="SPARE-ISSUE","SPARE-ISSUE",
AQ2187="Fiber CAmtel","TX ISSUE",
AQ2187="Fiber AOF","TX ISSUE",
AQ2187="Projet OCM (HUAWEI)","TRAVAUX-HUAWEI",
AQ2187="Projet OCM (NOKIA)","TRAVAUX -NOKIA",
AQ2187="ACCESS-ISSUE","ACCESS-ISSUE",
AQ2187="Projet OCM (ZTE, NOKIA, autres projets)","TRAVAUX OCM",
AQ2187="No root CAuse","No root cause",
AQ2187="ODU HS","TX ISSUE",
AQ2187="IP &amp; VLAN","TX ISSUE",
AQ2187="Warehouse HUAWEI","SPARE-ISSUE",
AQ2187="SPARE-HS","SPARE-ISSUE",
AQ2187="Power Telco","RAN ISSUE",AQ2187="no impacts","no impacts"
),"")</f>
        <v>No root cause</v>
      </c>
      <c r="AQ2187" s="126" t="s">
        <v>5344</v>
      </c>
      <c r="AR2187" s="48" t="str" cm="1">
        <f t="array" ref="AR2187">IFERROR(_xlfn.IFS(
AQ2187="MPR ISSUE","ACTIVE",
AQ2187="BSS Hardware Issue","ACTIVE",
AQ2187="Sites strategiques, MLL, Pylone, etc.","PASSIVE",
AQ2187="AKTIVCO DEFAUT GE &amp; POWER Cabinet","PASSIVE",
AQ2187="AKTIVCO Coupure ENEO &amp; Baisse de tension","PASSIVE",
AQ2187="Coupure ENEO &amp; Baisse de tension","PASSIVE",
AQ2187="Defaut GE &amp; POWER Cabinet","PASSIVE",
AQ2187="Sharing","PASSIVE",
AQ2187="Sites strategiques &amp; DataCenter","PASSIVE",
AQ2187="Exclu","Exclu",
AQ2187="SAT","ACTIVE",
AQ2187="SPARE-ISSUE","SPARE-ISSUE",
AQ2187="Fiber CAmtel","ACTIVE",
AQ2187="Fiber AOF","ACTIVE",
AQ2187="Projet OCM (HUAWEI)","PLANNED WORKS",
AQ2187="Projet OCM (NOKIA)","PLANNED WORKS",
AQ2187="ACCESS-ISSUE","ACCESS-ISSUE",
AQ2187="Projet OCM (ZTE, NOKIA, autres projets)","PLANNED WORKS",
AQ2187="No root CAuse","No root cause",
AQ2187="ODU HS","ACTIVE",
AQ2187="IP &amp; VLAN","ACTIVE",
AQ2187="Warehouse HUAWEI","SPARE-ISSUE",
AQ2187="SPARE-HS","SPARE-ISSUE",
AQ2187="Power Telco","ACTIVE", AQ2187="no impacts","no impacts"
),"")</f>
        <v>No root cause</v>
      </c>
      <c r="AS2187" s="92" t="s">
        <v>5537</v>
      </c>
      <c r="AT2187" s="98" t="s">
        <v>5164</v>
      </c>
      <c r="AV2187" s="17" t="s">
        <v>5537</v>
      </c>
      <c r="AW2187" s="7" t="s">
        <v>5537</v>
      </c>
      <c r="AX2187" s="6" t="s">
        <v>5537</v>
      </c>
      <c r="AY2187" s="7"/>
      <c r="AZ2187" s="3" t="s">
        <v>5537</v>
      </c>
      <c r="BA2187" s="18" t="s">
        <v>5537</v>
      </c>
      <c r="BB2187" s="18" t="s">
        <v>5537</v>
      </c>
      <c r="BC2187" s="18" t="s">
        <v>5537</v>
      </c>
      <c r="BD2187" s="18" t="s">
        <v>5537</v>
      </c>
      <c r="BE2187" s="18" t="s">
        <v>5537</v>
      </c>
      <c r="BF2187" s="18" t="s">
        <v>5537</v>
      </c>
      <c r="BG2187" s="18" t="s">
        <v>5537</v>
      </c>
      <c r="BH2187" s="18" t="s">
        <v>5537</v>
      </c>
      <c r="BI2187" s="18" t="s">
        <v>5537</v>
      </c>
      <c r="BJ2187" s="18" t="s">
        <v>5537</v>
      </c>
      <c r="BK2187" s="18" t="s">
        <v>5537</v>
      </c>
      <c r="BL2187" s="9" t="s">
        <v>5537</v>
      </c>
      <c r="BM2187" s="14" t="s">
        <v>5537</v>
      </c>
      <c r="BN2187" s="14" t="s">
        <v>5537</v>
      </c>
      <c r="BO2187" s="14" t="str">
        <f>_xlfn.XLOOKUP(B2187,'[4]cell downs 18042026 17h'!$B:$B,'[4]cell downs 18042026 17h'!$B:$B,"")</f>
        <v/>
      </c>
      <c r="BP2187" s="14" t="str">
        <f>_xlfn.XLOOKUP(B2187,'[5]Cells Huawei 19042026 15h'!$B:$B,'[5]Cells Huawei 19042026 15h'!$B:$B,"")</f>
        <v/>
      </c>
      <c r="BQ2187" s="9" t="str">
        <f>_xlfn.XLOOKUP(B2187,'[6]cells down 19042026 9H40'!$B:$B,'[6]cells down 19042026 9H40'!$B:$B,"")</f>
        <v/>
      </c>
      <c r="BR2187" s="9" t="s">
        <v>5164</v>
      </c>
      <c r="BS2187" s="9" t="s">
        <v>66</v>
      </c>
      <c r="BT2187" s="108"/>
    </row>
    <row r="2188" spans="1:72" s="9" customFormat="1" x14ac:dyDescent="0.35">
      <c r="A2188" s="2" t="s">
        <v>5143</v>
      </c>
      <c r="B2188" s="8" t="s">
        <v>5165</v>
      </c>
      <c r="C2188" s="3" t="str">
        <f>_xlfn.XLOOKUP(B2188,'[1]daily break down'!$D:$D,'[1]daily break down'!$E:$E,"")</f>
        <v>OUEST</v>
      </c>
      <c r="D2188" s="1" t="s">
        <v>11</v>
      </c>
      <c r="E2188" s="1" t="s">
        <v>12</v>
      </c>
      <c r="F2188" s="3" t="s">
        <v>102</v>
      </c>
      <c r="G2188" s="1" t="s">
        <v>5143</v>
      </c>
      <c r="H2188" s="32" t="str">
        <f>_xlfn.XLOOKUP(B2188,[2]CALCULATION!$B:$B,[2]CALCULATION!$H:$H,"")</f>
        <v>HUAWEI</v>
      </c>
      <c r="I2188" s="28">
        <v>0</v>
      </c>
      <c r="J2188" s="28">
        <v>0</v>
      </c>
      <c r="K2188" s="28">
        <v>0</v>
      </c>
      <c r="L2188" s="28">
        <v>0</v>
      </c>
      <c r="M2188" s="28">
        <v>0</v>
      </c>
      <c r="N2188" s="28">
        <v>0</v>
      </c>
      <c r="O2188" s="28">
        <v>0</v>
      </c>
      <c r="P2188" s="28">
        <v>0</v>
      </c>
      <c r="Q2188" s="28">
        <v>0</v>
      </c>
      <c r="R2188" s="28">
        <v>0</v>
      </c>
      <c r="S2188" s="93">
        <v>0</v>
      </c>
      <c r="T2188" s="93">
        <f>_xlfn.XLOOKUP(B2188,'[3]Nur des jours'!$B:$B,'[3]Nur des jours'!$U:$U,"")</f>
        <v>0</v>
      </c>
      <c r="U2188" s="93">
        <v>0</v>
      </c>
      <c r="V2188" s="93">
        <v>0</v>
      </c>
      <c r="W2188" s="93">
        <v>0</v>
      </c>
      <c r="X2188" s="93">
        <v>0</v>
      </c>
      <c r="Y2188" s="93">
        <v>0</v>
      </c>
      <c r="Z2188" s="93">
        <v>0</v>
      </c>
      <c r="AA2188" s="93">
        <v>0</v>
      </c>
      <c r="AB2188" s="93">
        <v>0</v>
      </c>
      <c r="AC2188" s="93"/>
      <c r="AD2188" s="93">
        <v>0</v>
      </c>
      <c r="AE2188" s="93">
        <v>0</v>
      </c>
      <c r="AF2188" s="93">
        <v>0</v>
      </c>
      <c r="AG2188" s="93"/>
      <c r="AH2188" s="93">
        <v>0</v>
      </c>
      <c r="AI2188" s="93">
        <v>0</v>
      </c>
      <c r="AJ2188" s="93">
        <v>0</v>
      </c>
      <c r="AK2188" s="93">
        <v>0</v>
      </c>
      <c r="AL2188" s="93">
        <v>0</v>
      </c>
      <c r="AM2188" s="49" t="s">
        <v>5559</v>
      </c>
      <c r="AN2188" s="49"/>
      <c r="AO2188" s="48" t="str" cm="1">
        <f t="array" ref="AO2188">IFERROR(_xlfn.IFS(
AQ2188="MPR ISSUE","PDH",
AQ2188="BSS Hardware Issue","BSS",
AQ2188="Sites strategiques, MLL, Pylone, etc.","ENVTECH",
AQ2188="AKTIVCO DEFAUT GE &amp; POWER Cabinet","AKTIVCO",
AQ2188="AKTIVCO Coupure ENEO &amp; Baisse de tension","AKTIVCO GRID ONLY",
AQ2188="Coupure ENEO &amp; Baisse de tension","IHS GRID ONLY",
AQ2188="Defaut GE &amp; POWER Cabinet","IHS",
AQ2188="Sharing","Partners",
AQ2188="Sites strategiques &amp; DataCenter","SST &amp; DC",
AQ2188="Exclu","Exclu",
AQ2188="SAT","SAT",
AQ2188="SPARE-ISSUE","SPARE-ISSUE",
AQ2188="Fiber CAmtel","TRANS_FO_CAMTEL",
AQ2188="Fiber AOF","Fiber AOF",
AQ2188="Projet OCM (HUAWEI)","TRAVAUX-HUAWEI",
AQ2188="Projet OCM (NOKIA)","TRAVAUX-NOKIA",
AQ2188="ACCESS-ISSUE","ACCESS-ISSUE",
AQ2188="Projet OCM (ZTE, NOKIA, autres projets)","TRAVAUX OCM",
AQ2188="No root CAuse","No root cause",
AQ2188="ODU HS","PDH",
AQ2188="IP &amp; VLAN","PDH",
AQ2188="Warehouse HUAWEI","SPARE-ISSUE",
AQ2188="SPARE-HS","SPARE-ISSUE",
AQ2188="Power Telco","BSS",AQ2188="no impacts","no impacts"
),"")</f>
        <v>No root cause</v>
      </c>
      <c r="AP2188" s="48" t="str" cm="1">
        <f t="array" ref="AP2188">IFERROR(_xlfn.IFS(
AQ2188="MPR ISSUE","TX ISSUE",
AQ2188="BSS Hardware Issue","RAN ISSUE",
AQ2188="Sites strategiques, MLL, Pylone, etc.","ENVTECH",
AQ2188="AKTIVCO DEFAUT GE &amp; POWER Cabinet","POWER ISSUE",
AQ2188="AKTIVCO Coupure ENEO &amp; Baisse de tension","POWER ISSUE",
AQ2188="Coupure ENEO &amp; Baisse de tension","POWER ISSUE",
AQ2188="Defaut GE &amp; POWER Cabinet","POWER ISSUE",
AQ2188="Sharing","POWER ISSUE",
AQ2188="Sites strategiques &amp; DataCenter","POWER ISSUE",
AQ2188="Exclu","Exclu",
AQ2188="SAT","TX ISSUE",
AQ2188="SPARE-ISSUE","SPARE-ISSUE",
AQ2188="Fiber CAmtel","TX ISSUE",
AQ2188="Fiber AOF","TX ISSUE",
AQ2188="Projet OCM (HUAWEI)","TRAVAUX-HUAWEI",
AQ2188="Projet OCM (NOKIA)","TRAVAUX -NOKIA",
AQ2188="ACCESS-ISSUE","ACCESS-ISSUE",
AQ2188="Projet OCM (ZTE, NOKIA, autres projets)","TRAVAUX OCM",
AQ2188="No root CAuse","No root cause",
AQ2188="ODU HS","TX ISSUE",
AQ2188="IP &amp; VLAN","TX ISSUE",
AQ2188="Warehouse HUAWEI","SPARE-ISSUE",
AQ2188="SPARE-HS","SPARE-ISSUE",
AQ2188="Power Telco","RAN ISSUE",AQ2188="no impacts","no impacts"
),"")</f>
        <v>No root cause</v>
      </c>
      <c r="AQ2188" s="126" t="s">
        <v>5344</v>
      </c>
      <c r="AR2188" s="48" t="str" cm="1">
        <f t="array" ref="AR2188">IFERROR(_xlfn.IFS(
AQ2188="MPR ISSUE","ACTIVE",
AQ2188="BSS Hardware Issue","ACTIVE",
AQ2188="Sites strategiques, MLL, Pylone, etc.","PASSIVE",
AQ2188="AKTIVCO DEFAUT GE &amp; POWER Cabinet","PASSIVE",
AQ2188="AKTIVCO Coupure ENEO &amp; Baisse de tension","PASSIVE",
AQ2188="Coupure ENEO &amp; Baisse de tension","PASSIVE",
AQ2188="Defaut GE &amp; POWER Cabinet","PASSIVE",
AQ2188="Sharing","PASSIVE",
AQ2188="Sites strategiques &amp; DataCenter","PASSIVE",
AQ2188="Exclu","Exclu",
AQ2188="SAT","ACTIVE",
AQ2188="SPARE-ISSUE","SPARE-ISSUE",
AQ2188="Fiber CAmtel","ACTIVE",
AQ2188="Fiber AOF","ACTIVE",
AQ2188="Projet OCM (HUAWEI)","PLANNED WORKS",
AQ2188="Projet OCM (NOKIA)","PLANNED WORKS",
AQ2188="ACCESS-ISSUE","ACCESS-ISSUE",
AQ2188="Projet OCM (ZTE, NOKIA, autres projets)","PLANNED WORKS",
AQ2188="No root CAuse","No root cause",
AQ2188="ODU HS","ACTIVE",
AQ2188="IP &amp; VLAN","ACTIVE",
AQ2188="Warehouse HUAWEI","SPARE-ISSUE",
AQ2188="SPARE-HS","SPARE-ISSUE",
AQ2188="Power Telco","ACTIVE", AQ2188="no impacts","no impacts"
),"")</f>
        <v>No root cause</v>
      </c>
      <c r="AS2188" s="92" t="s">
        <v>5537</v>
      </c>
      <c r="AT2188" s="98" t="s">
        <v>5165</v>
      </c>
      <c r="AV2188" s="17" t="s">
        <v>5537</v>
      </c>
      <c r="AW2188" s="7" t="s">
        <v>5537</v>
      </c>
      <c r="AX2188" s="6" t="s">
        <v>5537</v>
      </c>
      <c r="AY2188" s="7"/>
      <c r="AZ2188" s="3" t="s">
        <v>5537</v>
      </c>
      <c r="BA2188" s="18" t="s">
        <v>5537</v>
      </c>
      <c r="BB2188" s="18" t="s">
        <v>5537</v>
      </c>
      <c r="BC2188" s="18" t="s">
        <v>5537</v>
      </c>
      <c r="BD2188" s="18" t="s">
        <v>5537</v>
      </c>
      <c r="BE2188" s="18" t="s">
        <v>5537</v>
      </c>
      <c r="BF2188" s="18" t="s">
        <v>5537</v>
      </c>
      <c r="BG2188" s="18" t="s">
        <v>5537</v>
      </c>
      <c r="BH2188" s="18" t="s">
        <v>5537</v>
      </c>
      <c r="BI2188" s="18" t="s">
        <v>5537</v>
      </c>
      <c r="BJ2188" s="18" t="s">
        <v>5537</v>
      </c>
      <c r="BK2188" s="18" t="s">
        <v>5537</v>
      </c>
      <c r="BL2188" s="9" t="s">
        <v>5537</v>
      </c>
      <c r="BM2188" s="14" t="s">
        <v>5537</v>
      </c>
      <c r="BN2188" s="14" t="s">
        <v>5537</v>
      </c>
      <c r="BO2188" s="14" t="str">
        <f>_xlfn.XLOOKUP(B2188,'[4]cell downs 18042026 17h'!$B:$B,'[4]cell downs 18042026 17h'!$B:$B,"")</f>
        <v/>
      </c>
      <c r="BP2188" s="14" t="str">
        <f>_xlfn.XLOOKUP(B2188,'[5]Cells Huawei 19042026 15h'!$B:$B,'[5]Cells Huawei 19042026 15h'!$B:$B,"")</f>
        <v/>
      </c>
      <c r="BQ2188" s="9" t="str">
        <f>_xlfn.XLOOKUP(B2188,'[6]cells down 19042026 9H40'!$B:$B,'[6]cells down 19042026 9H40'!$B:$B,"")</f>
        <v/>
      </c>
      <c r="BR2188" s="9" t="s">
        <v>5165</v>
      </c>
      <c r="BS2188" s="9" t="s">
        <v>5459</v>
      </c>
      <c r="BT2188" s="108"/>
    </row>
    <row r="2189" spans="1:72" s="9" customFormat="1" x14ac:dyDescent="0.35">
      <c r="A2189" s="1" t="s">
        <v>5170</v>
      </c>
      <c r="B2189" s="8" t="s">
        <v>5171</v>
      </c>
      <c r="C2189" s="3" t="str">
        <f>_xlfn.XLOOKUP(B2189,'[1]daily break down'!$D:$D,'[1]daily break down'!$E:$E,"")</f>
        <v>NORD-OUEST</v>
      </c>
      <c r="D2189" s="1" t="s">
        <v>11</v>
      </c>
      <c r="E2189" s="1" t="s">
        <v>12</v>
      </c>
      <c r="F2189" s="3" t="s">
        <v>102</v>
      </c>
      <c r="G2189" s="1" t="s">
        <v>5172</v>
      </c>
      <c r="H2189" s="32" t="str">
        <f>_xlfn.XLOOKUP(B2189,[2]CALCULATION!$B:$B,[2]CALCULATION!$H:$H,"")</f>
        <v>HUAWEI</v>
      </c>
      <c r="I2189" s="28">
        <v>0</v>
      </c>
      <c r="J2189" s="28">
        <v>0</v>
      </c>
      <c r="K2189" s="28">
        <v>0</v>
      </c>
      <c r="L2189" s="28">
        <v>0</v>
      </c>
      <c r="M2189" s="28">
        <v>0</v>
      </c>
      <c r="N2189" s="28">
        <v>0</v>
      </c>
      <c r="O2189" s="28">
        <v>0</v>
      </c>
      <c r="P2189" s="28">
        <v>0</v>
      </c>
      <c r="Q2189" s="28">
        <v>0</v>
      </c>
      <c r="R2189" s="28">
        <v>0</v>
      </c>
      <c r="S2189" s="93">
        <v>0</v>
      </c>
      <c r="T2189" s="93">
        <f>_xlfn.XLOOKUP(B2189,'[3]Nur des jours'!$B:$B,'[3]Nur des jours'!$U:$U,"")</f>
        <v>0</v>
      </c>
      <c r="U2189" s="93">
        <v>0</v>
      </c>
      <c r="V2189" s="93">
        <v>0</v>
      </c>
      <c r="W2189" s="93">
        <v>0</v>
      </c>
      <c r="X2189" s="93">
        <v>0</v>
      </c>
      <c r="Y2189" s="93">
        <v>0</v>
      </c>
      <c r="Z2189" s="93">
        <v>0</v>
      </c>
      <c r="AA2189" s="93">
        <v>0</v>
      </c>
      <c r="AB2189" s="93">
        <v>0</v>
      </c>
      <c r="AC2189" s="93"/>
      <c r="AD2189" s="93">
        <v>0</v>
      </c>
      <c r="AE2189" s="93">
        <v>0</v>
      </c>
      <c r="AF2189" s="93">
        <v>0</v>
      </c>
      <c r="AG2189" s="93"/>
      <c r="AH2189" s="93">
        <v>0</v>
      </c>
      <c r="AI2189" s="93">
        <v>0</v>
      </c>
      <c r="AJ2189" s="93">
        <v>0</v>
      </c>
      <c r="AK2189" s="93">
        <v>0</v>
      </c>
      <c r="AL2189" s="93">
        <v>0</v>
      </c>
      <c r="AM2189" s="49" t="s">
        <v>5559</v>
      </c>
      <c r="AN2189" s="49"/>
      <c r="AO2189" s="48" t="str" cm="1">
        <f t="array" ref="AO2189">IFERROR(_xlfn.IFS(
AQ2189="MPR ISSUE","PDH",
AQ2189="BSS Hardware Issue","BSS",
AQ2189="Sites strategiques, MLL, Pylone, etc.","ENVTECH",
AQ2189="AKTIVCO DEFAUT GE &amp; POWER Cabinet","AKTIVCO",
AQ2189="AKTIVCO Coupure ENEO &amp; Baisse de tension","AKTIVCO GRID ONLY",
AQ2189="Coupure ENEO &amp; Baisse de tension","IHS GRID ONLY",
AQ2189="Defaut GE &amp; POWER Cabinet","IHS",
AQ2189="Sharing","Partners",
AQ2189="Sites strategiques &amp; DataCenter","SST &amp; DC",
AQ2189="Exclu","Exclu",
AQ2189="SAT","SAT",
AQ2189="SPARE-ISSUE","SPARE-ISSUE",
AQ2189="Fiber CAmtel","TRANS_FO_CAMTEL",
AQ2189="Fiber AOF","Fiber AOF",
AQ2189="Projet OCM (HUAWEI)","TRAVAUX-HUAWEI",
AQ2189="Projet OCM (NOKIA)","TRAVAUX-NOKIA",
AQ2189="ACCESS-ISSUE","ACCESS-ISSUE",
AQ2189="Projet OCM (ZTE, NOKIA, autres projets)","TRAVAUX OCM",
AQ2189="No root CAuse","No root cause",
AQ2189="ODU HS","PDH",
AQ2189="IP &amp; VLAN","PDH",
AQ2189="Warehouse HUAWEI","SPARE-ISSUE",
AQ2189="SPARE-HS","SPARE-ISSUE",
AQ2189="Power Telco","BSS",AQ2189="no impacts","no impacts"
),"")</f>
        <v>No root cause</v>
      </c>
      <c r="AP2189" s="48" t="str" cm="1">
        <f t="array" ref="AP2189">IFERROR(_xlfn.IFS(
AQ2189="MPR ISSUE","TX ISSUE",
AQ2189="BSS Hardware Issue","RAN ISSUE",
AQ2189="Sites strategiques, MLL, Pylone, etc.","ENVTECH",
AQ2189="AKTIVCO DEFAUT GE &amp; POWER Cabinet","POWER ISSUE",
AQ2189="AKTIVCO Coupure ENEO &amp; Baisse de tension","POWER ISSUE",
AQ2189="Coupure ENEO &amp; Baisse de tension","POWER ISSUE",
AQ2189="Defaut GE &amp; POWER Cabinet","POWER ISSUE",
AQ2189="Sharing","POWER ISSUE",
AQ2189="Sites strategiques &amp; DataCenter","POWER ISSUE",
AQ2189="Exclu","Exclu",
AQ2189="SAT","TX ISSUE",
AQ2189="SPARE-ISSUE","SPARE-ISSUE",
AQ2189="Fiber CAmtel","TX ISSUE",
AQ2189="Fiber AOF","TX ISSUE",
AQ2189="Projet OCM (HUAWEI)","TRAVAUX-HUAWEI",
AQ2189="Projet OCM (NOKIA)","TRAVAUX -NOKIA",
AQ2189="ACCESS-ISSUE","ACCESS-ISSUE",
AQ2189="Projet OCM (ZTE, NOKIA, autres projets)","TRAVAUX OCM",
AQ2189="No root CAuse","No root cause",
AQ2189="ODU HS","TX ISSUE",
AQ2189="IP &amp; VLAN","TX ISSUE",
AQ2189="Warehouse HUAWEI","SPARE-ISSUE",
AQ2189="SPARE-HS","SPARE-ISSUE",
AQ2189="Power Telco","RAN ISSUE",AQ2189="no impacts","no impacts"
),"")</f>
        <v>No root cause</v>
      </c>
      <c r="AQ2189" s="126" t="s">
        <v>5344</v>
      </c>
      <c r="AR2189" s="48" t="str" cm="1">
        <f t="array" ref="AR2189">IFERROR(_xlfn.IFS(
AQ2189="MPR ISSUE","ACTIVE",
AQ2189="BSS Hardware Issue","ACTIVE",
AQ2189="Sites strategiques, MLL, Pylone, etc.","PASSIVE",
AQ2189="AKTIVCO DEFAUT GE &amp; POWER Cabinet","PASSIVE",
AQ2189="AKTIVCO Coupure ENEO &amp; Baisse de tension","PASSIVE",
AQ2189="Coupure ENEO &amp; Baisse de tension","PASSIVE",
AQ2189="Defaut GE &amp; POWER Cabinet","PASSIVE",
AQ2189="Sharing","PASSIVE",
AQ2189="Sites strategiques &amp; DataCenter","PASSIVE",
AQ2189="Exclu","Exclu",
AQ2189="SAT","ACTIVE",
AQ2189="SPARE-ISSUE","SPARE-ISSUE",
AQ2189="Fiber CAmtel","ACTIVE",
AQ2189="Fiber AOF","ACTIVE",
AQ2189="Projet OCM (HUAWEI)","PLANNED WORKS",
AQ2189="Projet OCM (NOKIA)","PLANNED WORKS",
AQ2189="ACCESS-ISSUE","ACCESS-ISSUE",
AQ2189="Projet OCM (ZTE, NOKIA, autres projets)","PLANNED WORKS",
AQ2189="No root CAuse","No root cause",
AQ2189="ODU HS","ACTIVE",
AQ2189="IP &amp; VLAN","ACTIVE",
AQ2189="Warehouse HUAWEI","SPARE-ISSUE",
AQ2189="SPARE-HS","SPARE-ISSUE",
AQ2189="Power Telco","ACTIVE", AQ2189="no impacts","no impacts"
),"")</f>
        <v>No root cause</v>
      </c>
      <c r="AS2189" s="92" t="s">
        <v>5537</v>
      </c>
      <c r="AT2189" s="98" t="s">
        <v>5171</v>
      </c>
      <c r="AV2189" s="17" t="s">
        <v>5537</v>
      </c>
      <c r="AW2189" s="7" t="s">
        <v>5537</v>
      </c>
      <c r="AX2189" s="6" t="s">
        <v>5537</v>
      </c>
      <c r="AY2189" s="7"/>
      <c r="AZ2189" s="3" t="s">
        <v>5537</v>
      </c>
      <c r="BA2189" s="18" t="s">
        <v>5537</v>
      </c>
      <c r="BB2189" s="18" t="s">
        <v>5537</v>
      </c>
      <c r="BC2189" s="18" t="s">
        <v>5537</v>
      </c>
      <c r="BD2189" s="18" t="s">
        <v>5537</v>
      </c>
      <c r="BE2189" s="18" t="s">
        <v>5537</v>
      </c>
      <c r="BF2189" s="18" t="s">
        <v>5537</v>
      </c>
      <c r="BG2189" s="18" t="s">
        <v>5537</v>
      </c>
      <c r="BH2189" s="18" t="s">
        <v>5537</v>
      </c>
      <c r="BI2189" s="18" t="s">
        <v>5537</v>
      </c>
      <c r="BJ2189" s="18" t="s">
        <v>5537</v>
      </c>
      <c r="BK2189" s="18" t="s">
        <v>5537</v>
      </c>
      <c r="BL2189" s="9" t="s">
        <v>5537</v>
      </c>
      <c r="BM2189" s="14" t="s">
        <v>5537</v>
      </c>
      <c r="BN2189" s="14" t="s">
        <v>5537</v>
      </c>
      <c r="BO2189" s="14" t="str">
        <f>_xlfn.XLOOKUP(B2189,'[4]cell downs 18042026 17h'!$B:$B,'[4]cell downs 18042026 17h'!$B:$B,"")</f>
        <v/>
      </c>
      <c r="BP2189" s="14" t="str">
        <f>_xlfn.XLOOKUP(B2189,'[5]Cells Huawei 19042026 15h'!$B:$B,'[5]Cells Huawei 19042026 15h'!$B:$B,"")</f>
        <v/>
      </c>
      <c r="BQ2189" s="9" t="str">
        <f>_xlfn.XLOOKUP(B2189,'[6]cells down 19042026 9H40'!$B:$B,'[6]cells down 19042026 9H40'!$B:$B,"")</f>
        <v/>
      </c>
      <c r="BR2189" s="9" t="s">
        <v>5171</v>
      </c>
      <c r="BS2189" s="9" t="s">
        <v>5537</v>
      </c>
      <c r="BT2189" s="108"/>
    </row>
    <row r="2190" spans="1:72" s="9" customFormat="1" x14ac:dyDescent="0.35">
      <c r="A2190" s="1" t="s">
        <v>5175</v>
      </c>
      <c r="B2190" s="8" t="s">
        <v>5176</v>
      </c>
      <c r="C2190" s="3" t="str">
        <f>_xlfn.XLOOKUP(B2190,'[1]daily break down'!$D:$D,'[1]daily break down'!$E:$E,"")</f>
        <v>OUEST</v>
      </c>
      <c r="D2190" s="1" t="s">
        <v>11</v>
      </c>
      <c r="E2190" s="1" t="s">
        <v>12</v>
      </c>
      <c r="F2190" s="3" t="s">
        <v>102</v>
      </c>
      <c r="G2190" s="1" t="s">
        <v>5177</v>
      </c>
      <c r="H2190" s="32" t="str">
        <f>_xlfn.XLOOKUP(B2190,[2]CALCULATION!$B:$B,[2]CALCULATION!$H:$H,"")</f>
        <v>HUAWEI</v>
      </c>
      <c r="I2190" s="28">
        <v>0</v>
      </c>
      <c r="J2190" s="28">
        <v>0</v>
      </c>
      <c r="K2190" s="28">
        <v>0</v>
      </c>
      <c r="L2190" s="28">
        <v>0</v>
      </c>
      <c r="M2190" s="28">
        <v>0</v>
      </c>
      <c r="N2190" s="28">
        <v>0</v>
      </c>
      <c r="O2190" s="28">
        <v>0</v>
      </c>
      <c r="P2190" s="28">
        <v>0</v>
      </c>
      <c r="Q2190" s="28">
        <v>0</v>
      </c>
      <c r="R2190" s="28">
        <v>0</v>
      </c>
      <c r="S2190" s="93">
        <v>0</v>
      </c>
      <c r="T2190" s="93">
        <f>_xlfn.XLOOKUP(B2190,'[3]Nur des jours'!$B:$B,'[3]Nur des jours'!$U:$U,"")</f>
        <v>0</v>
      </c>
      <c r="U2190" s="93">
        <v>0</v>
      </c>
      <c r="V2190" s="93">
        <v>0</v>
      </c>
      <c r="W2190" s="93">
        <v>0</v>
      </c>
      <c r="X2190" s="93">
        <v>0</v>
      </c>
      <c r="Y2190" s="93">
        <v>0</v>
      </c>
      <c r="Z2190" s="93">
        <v>0</v>
      </c>
      <c r="AA2190" s="93">
        <v>0</v>
      </c>
      <c r="AB2190" s="93">
        <v>0</v>
      </c>
      <c r="AC2190" s="93"/>
      <c r="AD2190" s="93">
        <v>0</v>
      </c>
      <c r="AE2190" s="93">
        <v>0</v>
      </c>
      <c r="AF2190" s="93">
        <v>0</v>
      </c>
      <c r="AG2190" s="93"/>
      <c r="AH2190" s="93">
        <v>0</v>
      </c>
      <c r="AI2190" s="93">
        <v>0</v>
      </c>
      <c r="AJ2190" s="93">
        <v>0</v>
      </c>
      <c r="AK2190" s="93">
        <v>0</v>
      </c>
      <c r="AL2190" s="93">
        <v>0</v>
      </c>
      <c r="AM2190" s="49" t="s">
        <v>5559</v>
      </c>
      <c r="AN2190" s="49"/>
      <c r="AO2190" s="48" t="str" cm="1">
        <f t="array" ref="AO2190">IFERROR(_xlfn.IFS(
AQ2190="MPR ISSUE","PDH",
AQ2190="BSS Hardware Issue","BSS",
AQ2190="Sites strategiques, MLL, Pylone, etc.","ENVTECH",
AQ2190="AKTIVCO DEFAUT GE &amp; POWER Cabinet","AKTIVCO",
AQ2190="AKTIVCO Coupure ENEO &amp; Baisse de tension","AKTIVCO GRID ONLY",
AQ2190="Coupure ENEO &amp; Baisse de tension","IHS GRID ONLY",
AQ2190="Defaut GE &amp; POWER Cabinet","IHS",
AQ2190="Sharing","Partners",
AQ2190="Sites strategiques &amp; DataCenter","SST &amp; DC",
AQ2190="Exclu","Exclu",
AQ2190="SAT","SAT",
AQ2190="SPARE-ISSUE","SPARE-ISSUE",
AQ2190="Fiber CAmtel","TRANS_FO_CAMTEL",
AQ2190="Fiber AOF","Fiber AOF",
AQ2190="Projet OCM (HUAWEI)","TRAVAUX-HUAWEI",
AQ2190="Projet OCM (NOKIA)","TRAVAUX-NOKIA",
AQ2190="ACCESS-ISSUE","ACCESS-ISSUE",
AQ2190="Projet OCM (ZTE, NOKIA, autres projets)","TRAVAUX OCM",
AQ2190="No root CAuse","No root cause",
AQ2190="ODU HS","PDH",
AQ2190="IP &amp; VLAN","PDH",
AQ2190="Warehouse HUAWEI","SPARE-ISSUE",
AQ2190="SPARE-HS","SPARE-ISSUE",
AQ2190="Power Telco","BSS",AQ2190="no impacts","no impacts"
),"")</f>
        <v>No root cause</v>
      </c>
      <c r="AP2190" s="48" t="str" cm="1">
        <f t="array" ref="AP2190">IFERROR(_xlfn.IFS(
AQ2190="MPR ISSUE","TX ISSUE",
AQ2190="BSS Hardware Issue","RAN ISSUE",
AQ2190="Sites strategiques, MLL, Pylone, etc.","ENVTECH",
AQ2190="AKTIVCO DEFAUT GE &amp; POWER Cabinet","POWER ISSUE",
AQ2190="AKTIVCO Coupure ENEO &amp; Baisse de tension","POWER ISSUE",
AQ2190="Coupure ENEO &amp; Baisse de tension","POWER ISSUE",
AQ2190="Defaut GE &amp; POWER Cabinet","POWER ISSUE",
AQ2190="Sharing","POWER ISSUE",
AQ2190="Sites strategiques &amp; DataCenter","POWER ISSUE",
AQ2190="Exclu","Exclu",
AQ2190="SAT","TX ISSUE",
AQ2190="SPARE-ISSUE","SPARE-ISSUE",
AQ2190="Fiber CAmtel","TX ISSUE",
AQ2190="Fiber AOF","TX ISSUE",
AQ2190="Projet OCM (HUAWEI)","TRAVAUX-HUAWEI",
AQ2190="Projet OCM (NOKIA)","TRAVAUX -NOKIA",
AQ2190="ACCESS-ISSUE","ACCESS-ISSUE",
AQ2190="Projet OCM (ZTE, NOKIA, autres projets)","TRAVAUX OCM",
AQ2190="No root CAuse","No root cause",
AQ2190="ODU HS","TX ISSUE",
AQ2190="IP &amp; VLAN","TX ISSUE",
AQ2190="Warehouse HUAWEI","SPARE-ISSUE",
AQ2190="SPARE-HS","SPARE-ISSUE",
AQ2190="Power Telco","RAN ISSUE",AQ2190="no impacts","no impacts"
),"")</f>
        <v>No root cause</v>
      </c>
      <c r="AQ2190" s="126" t="s">
        <v>5344</v>
      </c>
      <c r="AR2190" s="48" t="str" cm="1">
        <f t="array" ref="AR2190">IFERROR(_xlfn.IFS(
AQ2190="MPR ISSUE","ACTIVE",
AQ2190="BSS Hardware Issue","ACTIVE",
AQ2190="Sites strategiques, MLL, Pylone, etc.","PASSIVE",
AQ2190="AKTIVCO DEFAUT GE &amp; POWER Cabinet","PASSIVE",
AQ2190="AKTIVCO Coupure ENEO &amp; Baisse de tension","PASSIVE",
AQ2190="Coupure ENEO &amp; Baisse de tension","PASSIVE",
AQ2190="Defaut GE &amp; POWER Cabinet","PASSIVE",
AQ2190="Sharing","PASSIVE",
AQ2190="Sites strategiques &amp; DataCenter","PASSIVE",
AQ2190="Exclu","Exclu",
AQ2190="SAT","ACTIVE",
AQ2190="SPARE-ISSUE","SPARE-ISSUE",
AQ2190="Fiber CAmtel","ACTIVE",
AQ2190="Fiber AOF","ACTIVE",
AQ2190="Projet OCM (HUAWEI)","PLANNED WORKS",
AQ2190="Projet OCM (NOKIA)","PLANNED WORKS",
AQ2190="ACCESS-ISSUE","ACCESS-ISSUE",
AQ2190="Projet OCM (ZTE, NOKIA, autres projets)","PLANNED WORKS",
AQ2190="No root CAuse","No root cause",
AQ2190="ODU HS","ACTIVE",
AQ2190="IP &amp; VLAN","ACTIVE",
AQ2190="Warehouse HUAWEI","SPARE-ISSUE",
AQ2190="SPARE-HS","SPARE-ISSUE",
AQ2190="Power Telco","ACTIVE", AQ2190="no impacts","no impacts"
),"")</f>
        <v>No root cause</v>
      </c>
      <c r="AS2190" s="92" t="s">
        <v>5537</v>
      </c>
      <c r="AT2190" s="98" t="s">
        <v>5176</v>
      </c>
      <c r="AV2190" s="17" t="s">
        <v>5537</v>
      </c>
      <c r="AW2190" s="7" t="s">
        <v>5537</v>
      </c>
      <c r="AX2190" s="6" t="s">
        <v>5537</v>
      </c>
      <c r="AY2190" s="7"/>
      <c r="AZ2190" s="3" t="s">
        <v>5537</v>
      </c>
      <c r="BA2190" s="18" t="s">
        <v>5537</v>
      </c>
      <c r="BB2190" s="18" t="s">
        <v>5537</v>
      </c>
      <c r="BC2190" s="18" t="s">
        <v>5537</v>
      </c>
      <c r="BD2190" s="18" t="s">
        <v>5537</v>
      </c>
      <c r="BE2190" s="18" t="s">
        <v>5537</v>
      </c>
      <c r="BF2190" s="18" t="s">
        <v>5537</v>
      </c>
      <c r="BG2190" s="18" t="s">
        <v>5537</v>
      </c>
      <c r="BH2190" s="18" t="s">
        <v>5537</v>
      </c>
      <c r="BI2190" s="18" t="s">
        <v>5537</v>
      </c>
      <c r="BJ2190" s="18" t="s">
        <v>5537</v>
      </c>
      <c r="BK2190" s="18" t="s">
        <v>5537</v>
      </c>
      <c r="BL2190" s="9" t="s">
        <v>5537</v>
      </c>
      <c r="BM2190" s="14" t="s">
        <v>5537</v>
      </c>
      <c r="BN2190" s="14" t="s">
        <v>5537</v>
      </c>
      <c r="BO2190" s="14" t="str">
        <f>_xlfn.XLOOKUP(B2190,'[4]cell downs 18042026 17h'!$B:$B,'[4]cell downs 18042026 17h'!$B:$B,"")</f>
        <v/>
      </c>
      <c r="BP2190" s="14" t="str">
        <f>_xlfn.XLOOKUP(B2190,'[5]Cells Huawei 19042026 15h'!$B:$B,'[5]Cells Huawei 19042026 15h'!$B:$B,"")</f>
        <v/>
      </c>
      <c r="BQ2190" s="9" t="str">
        <f>_xlfn.XLOOKUP(B2190,'[6]cells down 19042026 9H40'!$B:$B,'[6]cells down 19042026 9H40'!$B:$B,"")</f>
        <v/>
      </c>
      <c r="BR2190" s="9" t="s">
        <v>5176</v>
      </c>
      <c r="BS2190" s="9" t="s">
        <v>5537</v>
      </c>
      <c r="BT2190" s="108"/>
    </row>
    <row r="2191" spans="1:72" s="9" customFormat="1" x14ac:dyDescent="0.35">
      <c r="A2191" s="1" t="s">
        <v>5178</v>
      </c>
      <c r="B2191" s="8" t="s">
        <v>5179</v>
      </c>
      <c r="C2191" s="3" t="str">
        <f>_xlfn.XLOOKUP(B2191,'[1]daily break down'!$D:$D,'[1]daily break down'!$E:$E,"")</f>
        <v>OUEST</v>
      </c>
      <c r="D2191" s="1" t="s">
        <v>21</v>
      </c>
      <c r="E2191" s="1" t="s">
        <v>122</v>
      </c>
      <c r="F2191" s="3" t="s">
        <v>102</v>
      </c>
      <c r="G2191" s="1" t="s">
        <v>4407</v>
      </c>
      <c r="H2191" s="32" t="str">
        <f>_xlfn.XLOOKUP(B2191,[2]CALCULATION!$B:$B,[2]CALCULATION!$H:$H,"")</f>
        <v>HUAWEI</v>
      </c>
      <c r="I2191" s="28">
        <v>0</v>
      </c>
      <c r="J2191" s="28">
        <v>0</v>
      </c>
      <c r="K2191" s="28">
        <v>0</v>
      </c>
      <c r="L2191" s="28">
        <v>0</v>
      </c>
      <c r="M2191" s="28">
        <v>0</v>
      </c>
      <c r="N2191" s="28">
        <v>0</v>
      </c>
      <c r="O2191" s="28">
        <v>0</v>
      </c>
      <c r="P2191" s="28">
        <v>0</v>
      </c>
      <c r="Q2191" s="28">
        <v>0</v>
      </c>
      <c r="R2191" s="28">
        <v>0</v>
      </c>
      <c r="S2191" s="93">
        <v>0</v>
      </c>
      <c r="T2191" s="93">
        <f>_xlfn.XLOOKUP(B2191,'[3]Nur des jours'!$B:$B,'[3]Nur des jours'!$U:$U,"")</f>
        <v>0</v>
      </c>
      <c r="U2191" s="93">
        <v>0</v>
      </c>
      <c r="V2191" s="93">
        <v>0</v>
      </c>
      <c r="W2191" s="93">
        <v>0</v>
      </c>
      <c r="X2191" s="93">
        <v>0</v>
      </c>
      <c r="Y2191" s="93">
        <v>0</v>
      </c>
      <c r="Z2191" s="93">
        <v>0</v>
      </c>
      <c r="AA2191" s="93">
        <v>0</v>
      </c>
      <c r="AB2191" s="93">
        <v>0</v>
      </c>
      <c r="AC2191" s="93"/>
      <c r="AD2191" s="93">
        <v>0</v>
      </c>
      <c r="AE2191" s="93">
        <v>0</v>
      </c>
      <c r="AF2191" s="93">
        <v>0</v>
      </c>
      <c r="AG2191" s="93"/>
      <c r="AH2191" s="93">
        <v>0</v>
      </c>
      <c r="AI2191" s="93">
        <v>0</v>
      </c>
      <c r="AJ2191" s="93">
        <v>0</v>
      </c>
      <c r="AK2191" s="93">
        <v>0</v>
      </c>
      <c r="AL2191" s="93">
        <v>0</v>
      </c>
      <c r="AM2191" s="49" t="s">
        <v>5559</v>
      </c>
      <c r="AN2191" s="49"/>
      <c r="AO2191" s="48" t="str" cm="1">
        <f t="array" ref="AO2191">IFERROR(_xlfn.IFS(
AQ2191="MPR ISSUE","PDH",
AQ2191="BSS Hardware Issue","BSS",
AQ2191="Sites strategiques, MLL, Pylone, etc.","ENVTECH",
AQ2191="AKTIVCO DEFAUT GE &amp; POWER Cabinet","AKTIVCO",
AQ2191="AKTIVCO Coupure ENEO &amp; Baisse de tension","AKTIVCO GRID ONLY",
AQ2191="Coupure ENEO &amp; Baisse de tension","IHS GRID ONLY",
AQ2191="Defaut GE &amp; POWER Cabinet","IHS",
AQ2191="Sharing","Partners",
AQ2191="Sites strategiques &amp; DataCenter","SST &amp; DC",
AQ2191="Exclu","Exclu",
AQ2191="SAT","SAT",
AQ2191="SPARE-ISSUE","SPARE-ISSUE",
AQ2191="Fiber CAmtel","TRANS_FO_CAMTEL",
AQ2191="Fiber AOF","Fiber AOF",
AQ2191="Projet OCM (HUAWEI)","TRAVAUX-HUAWEI",
AQ2191="Projet OCM (NOKIA)","TRAVAUX-NOKIA",
AQ2191="ACCESS-ISSUE","ACCESS-ISSUE",
AQ2191="Projet OCM (ZTE, NOKIA, autres projets)","TRAVAUX OCM",
AQ2191="No root CAuse","No root cause",
AQ2191="ODU HS","PDH",
AQ2191="IP &amp; VLAN","PDH",
AQ2191="Warehouse HUAWEI","SPARE-ISSUE",
AQ2191="SPARE-HS","SPARE-ISSUE",
AQ2191="Power Telco","BSS",AQ2191="no impacts","no impacts"
),"")</f>
        <v>No root cause</v>
      </c>
      <c r="AP2191" s="48" t="str" cm="1">
        <f t="array" ref="AP2191">IFERROR(_xlfn.IFS(
AQ2191="MPR ISSUE","TX ISSUE",
AQ2191="BSS Hardware Issue","RAN ISSUE",
AQ2191="Sites strategiques, MLL, Pylone, etc.","ENVTECH",
AQ2191="AKTIVCO DEFAUT GE &amp; POWER Cabinet","POWER ISSUE",
AQ2191="AKTIVCO Coupure ENEO &amp; Baisse de tension","POWER ISSUE",
AQ2191="Coupure ENEO &amp; Baisse de tension","POWER ISSUE",
AQ2191="Defaut GE &amp; POWER Cabinet","POWER ISSUE",
AQ2191="Sharing","POWER ISSUE",
AQ2191="Sites strategiques &amp; DataCenter","POWER ISSUE",
AQ2191="Exclu","Exclu",
AQ2191="SAT","TX ISSUE",
AQ2191="SPARE-ISSUE","SPARE-ISSUE",
AQ2191="Fiber CAmtel","TX ISSUE",
AQ2191="Fiber AOF","TX ISSUE",
AQ2191="Projet OCM (HUAWEI)","TRAVAUX-HUAWEI",
AQ2191="Projet OCM (NOKIA)","TRAVAUX -NOKIA",
AQ2191="ACCESS-ISSUE","ACCESS-ISSUE",
AQ2191="Projet OCM (ZTE, NOKIA, autres projets)","TRAVAUX OCM",
AQ2191="No root CAuse","No root cause",
AQ2191="ODU HS","TX ISSUE",
AQ2191="IP &amp; VLAN","TX ISSUE",
AQ2191="Warehouse HUAWEI","SPARE-ISSUE",
AQ2191="SPARE-HS","SPARE-ISSUE",
AQ2191="Power Telco","RAN ISSUE",AQ2191="no impacts","no impacts"
),"")</f>
        <v>No root cause</v>
      </c>
      <c r="AQ2191" s="67" t="s">
        <v>5344</v>
      </c>
      <c r="AR2191" s="48" t="str" cm="1">
        <f t="array" ref="AR2191">IFERROR(_xlfn.IFS(
AQ2191="MPR ISSUE","ACTIVE",
AQ2191="BSS Hardware Issue","ACTIVE",
AQ2191="Sites strategiques, MLL, Pylone, etc.","PASSIVE",
AQ2191="AKTIVCO DEFAUT GE &amp; POWER Cabinet","PASSIVE",
AQ2191="AKTIVCO Coupure ENEO &amp; Baisse de tension","PASSIVE",
AQ2191="Coupure ENEO &amp; Baisse de tension","PASSIVE",
AQ2191="Defaut GE &amp; POWER Cabinet","PASSIVE",
AQ2191="Sharing","PASSIVE",
AQ2191="Sites strategiques &amp; DataCenter","PASSIVE",
AQ2191="Exclu","Exclu",
AQ2191="SAT","ACTIVE",
AQ2191="SPARE-ISSUE","SPARE-ISSUE",
AQ2191="Fiber CAmtel","ACTIVE",
AQ2191="Fiber AOF","ACTIVE",
AQ2191="Projet OCM (HUAWEI)","PLANNED WORKS",
AQ2191="Projet OCM (NOKIA)","PLANNED WORKS",
AQ2191="ACCESS-ISSUE","ACCESS-ISSUE",
AQ2191="Projet OCM (ZTE, NOKIA, autres projets)","PLANNED WORKS",
AQ2191="No root CAuse","No root cause",
AQ2191="ODU HS","ACTIVE",
AQ2191="IP &amp; VLAN","ACTIVE",
AQ2191="Warehouse HUAWEI","SPARE-ISSUE",
AQ2191="SPARE-HS","SPARE-ISSUE",
AQ2191="Power Telco","ACTIVE", AQ2191="no impacts","no impacts"
),"")</f>
        <v>No root cause</v>
      </c>
      <c r="AS2191" s="92" t="s">
        <v>5537</v>
      </c>
      <c r="AT2191" s="98" t="s">
        <v>5179</v>
      </c>
      <c r="AV2191" s="17" t="s">
        <v>5537</v>
      </c>
      <c r="AW2191" s="7" t="s">
        <v>5537</v>
      </c>
      <c r="AX2191" s="6" t="s">
        <v>5537</v>
      </c>
      <c r="AY2191" s="7"/>
      <c r="AZ2191" s="3" t="s">
        <v>5537</v>
      </c>
      <c r="BA2191" s="18" t="s">
        <v>5537</v>
      </c>
      <c r="BB2191" s="18" t="s">
        <v>5537</v>
      </c>
      <c r="BC2191" s="18" t="s">
        <v>5537</v>
      </c>
      <c r="BD2191" s="18" t="s">
        <v>5537</v>
      </c>
      <c r="BE2191" s="18" t="s">
        <v>5537</v>
      </c>
      <c r="BF2191" s="18" t="s">
        <v>5537</v>
      </c>
      <c r="BG2191" s="18" t="s">
        <v>5537</v>
      </c>
      <c r="BH2191" s="18" t="s">
        <v>5537</v>
      </c>
      <c r="BI2191" s="18" t="s">
        <v>5537</v>
      </c>
      <c r="BJ2191" s="18" t="s">
        <v>5537</v>
      </c>
      <c r="BK2191" s="18" t="s">
        <v>5537</v>
      </c>
      <c r="BL2191" s="9" t="s">
        <v>5537</v>
      </c>
      <c r="BM2191" s="14" t="s">
        <v>5537</v>
      </c>
      <c r="BN2191" s="14" t="s">
        <v>5537</v>
      </c>
      <c r="BO2191" s="14" t="str">
        <f>_xlfn.XLOOKUP(B2191,'[4]cell downs 18042026 17h'!$B:$B,'[4]cell downs 18042026 17h'!$B:$B,"")</f>
        <v/>
      </c>
      <c r="BP2191" s="14" t="str">
        <f>_xlfn.XLOOKUP(B2191,'[5]Cells Huawei 19042026 15h'!$B:$B,'[5]Cells Huawei 19042026 15h'!$B:$B,"")</f>
        <v/>
      </c>
      <c r="BQ2191" s="9" t="str">
        <f>_xlfn.XLOOKUP(B2191,'[6]cells down 19042026 9H40'!$B:$B,'[6]cells down 19042026 9H40'!$B:$B,"")</f>
        <v/>
      </c>
      <c r="BR2191" s="9" t="s">
        <v>5537</v>
      </c>
      <c r="BS2191" s="9" t="s">
        <v>5581</v>
      </c>
      <c r="BT2191" s="108"/>
    </row>
    <row r="2192" spans="1:72" s="9" customFormat="1" x14ac:dyDescent="0.35">
      <c r="A2192" s="1" t="s">
        <v>5204</v>
      </c>
      <c r="B2192" s="8" t="s">
        <v>5205</v>
      </c>
      <c r="C2192" s="3" t="str">
        <f>_xlfn.XLOOKUP(B2192,'[1]daily break down'!$D:$D,'[1]daily break down'!$E:$E,"")</f>
        <v>OUEST</v>
      </c>
      <c r="D2192" s="1" t="s">
        <v>11</v>
      </c>
      <c r="E2192" s="1" t="s">
        <v>12</v>
      </c>
      <c r="F2192" s="3" t="s">
        <v>102</v>
      </c>
      <c r="G2192" s="1" t="s">
        <v>856</v>
      </c>
      <c r="H2192" s="32" t="str">
        <f>_xlfn.XLOOKUP(B2192,[2]CALCULATION!$B:$B,[2]CALCULATION!$H:$H,"")</f>
        <v>Huawei</v>
      </c>
      <c r="I2192" s="28">
        <v>0</v>
      </c>
      <c r="J2192" s="28">
        <v>0</v>
      </c>
      <c r="K2192" s="28">
        <v>0</v>
      </c>
      <c r="L2192" s="28">
        <v>0</v>
      </c>
      <c r="M2192" s="28">
        <v>0</v>
      </c>
      <c r="N2192" s="28">
        <v>0</v>
      </c>
      <c r="O2192" s="28">
        <v>0</v>
      </c>
      <c r="P2192" s="28">
        <v>0</v>
      </c>
      <c r="Q2192" s="28">
        <v>0</v>
      </c>
      <c r="R2192" s="28">
        <v>0</v>
      </c>
      <c r="S2192" s="93">
        <v>0</v>
      </c>
      <c r="T2192" s="93">
        <f>_xlfn.XLOOKUP(B2192,'[3]Nur des jours'!$B:$B,'[3]Nur des jours'!$U:$U,"")</f>
        <v>0</v>
      </c>
      <c r="U2192" s="93">
        <v>0</v>
      </c>
      <c r="V2192" s="93">
        <v>0</v>
      </c>
      <c r="W2192" s="93">
        <v>0</v>
      </c>
      <c r="X2192" s="93">
        <v>0</v>
      </c>
      <c r="Y2192" s="93">
        <v>0</v>
      </c>
      <c r="Z2192" s="93">
        <v>0</v>
      </c>
      <c r="AA2192" s="93">
        <v>0</v>
      </c>
      <c r="AB2192" s="93">
        <v>0</v>
      </c>
      <c r="AC2192" s="93"/>
      <c r="AD2192" s="93">
        <v>0</v>
      </c>
      <c r="AE2192" s="93">
        <v>0</v>
      </c>
      <c r="AF2192" s="93">
        <v>0</v>
      </c>
      <c r="AG2192" s="93"/>
      <c r="AH2192" s="93">
        <v>0</v>
      </c>
      <c r="AI2192" s="93">
        <v>0</v>
      </c>
      <c r="AJ2192" s="93">
        <v>0</v>
      </c>
      <c r="AK2192" s="93">
        <v>0</v>
      </c>
      <c r="AL2192" s="93">
        <v>0</v>
      </c>
      <c r="AM2192" s="49" t="s">
        <v>5559</v>
      </c>
      <c r="AN2192" s="49"/>
      <c r="AO2192" s="48" t="str" cm="1">
        <f t="array" ref="AO2192">IFERROR(_xlfn.IFS(
AQ2192="MPR ISSUE","PDH",
AQ2192="BSS Hardware Issue","BSS",
AQ2192="Sites strategiques, MLL, Pylone, etc.","ENVTECH",
AQ2192="AKTIVCO DEFAUT GE &amp; POWER Cabinet","AKTIVCO",
AQ2192="AKTIVCO Coupure ENEO &amp; Baisse de tension","AKTIVCO GRID ONLY",
AQ2192="Coupure ENEO &amp; Baisse de tension","IHS GRID ONLY",
AQ2192="Defaut GE &amp; POWER Cabinet","IHS",
AQ2192="Sharing","Partners",
AQ2192="Sites strategiques &amp; DataCenter","SST &amp; DC",
AQ2192="Exclu","Exclu",
AQ2192="SAT","SAT",
AQ2192="SPARE-ISSUE","SPARE-ISSUE",
AQ2192="Fiber CAmtel","TRANS_FO_CAMTEL",
AQ2192="Fiber AOF","Fiber AOF",
AQ2192="Projet OCM (HUAWEI)","TRAVAUX-HUAWEI",
AQ2192="Projet OCM (NOKIA)","TRAVAUX-NOKIA",
AQ2192="ACCESS-ISSUE","ACCESS-ISSUE",
AQ2192="Projet OCM (ZTE, NOKIA, autres projets)","TRAVAUX OCM",
AQ2192="No root CAuse","No root cause",
AQ2192="ODU HS","PDH",
AQ2192="IP &amp; VLAN","PDH",
AQ2192="Warehouse HUAWEI","SPARE-ISSUE",
AQ2192="SPARE-HS","SPARE-ISSUE",
AQ2192="Power Telco","BSS",AQ2192="no impacts","no impacts"
),"")</f>
        <v>No root cause</v>
      </c>
      <c r="AP2192" s="48" t="str" cm="1">
        <f t="array" ref="AP2192">IFERROR(_xlfn.IFS(
AQ2192="MPR ISSUE","TX ISSUE",
AQ2192="BSS Hardware Issue","RAN ISSUE",
AQ2192="Sites strategiques, MLL, Pylone, etc.","ENVTECH",
AQ2192="AKTIVCO DEFAUT GE &amp; POWER Cabinet","POWER ISSUE",
AQ2192="AKTIVCO Coupure ENEO &amp; Baisse de tension","POWER ISSUE",
AQ2192="Coupure ENEO &amp; Baisse de tension","POWER ISSUE",
AQ2192="Defaut GE &amp; POWER Cabinet","POWER ISSUE",
AQ2192="Sharing","POWER ISSUE",
AQ2192="Sites strategiques &amp; DataCenter","POWER ISSUE",
AQ2192="Exclu","Exclu",
AQ2192="SAT","TX ISSUE",
AQ2192="SPARE-ISSUE","SPARE-ISSUE",
AQ2192="Fiber CAmtel","TX ISSUE",
AQ2192="Fiber AOF","TX ISSUE",
AQ2192="Projet OCM (HUAWEI)","TRAVAUX-HUAWEI",
AQ2192="Projet OCM (NOKIA)","TRAVAUX -NOKIA",
AQ2192="ACCESS-ISSUE","ACCESS-ISSUE",
AQ2192="Projet OCM (ZTE, NOKIA, autres projets)","TRAVAUX OCM",
AQ2192="No root CAuse","No root cause",
AQ2192="ODU HS","TX ISSUE",
AQ2192="IP &amp; VLAN","TX ISSUE",
AQ2192="Warehouse HUAWEI","SPARE-ISSUE",
AQ2192="SPARE-HS","SPARE-ISSUE",
AQ2192="Power Telco","RAN ISSUE",AQ2192="no impacts","no impacts"
),"")</f>
        <v>No root cause</v>
      </c>
      <c r="AQ2192" s="126" t="s">
        <v>5344</v>
      </c>
      <c r="AR2192" s="48" t="str" cm="1">
        <f t="array" ref="AR2192">IFERROR(_xlfn.IFS(
AQ2192="MPR ISSUE","ACTIVE",
AQ2192="BSS Hardware Issue","ACTIVE",
AQ2192="Sites strategiques, MLL, Pylone, etc.","PASSIVE",
AQ2192="AKTIVCO DEFAUT GE &amp; POWER Cabinet","PASSIVE",
AQ2192="AKTIVCO Coupure ENEO &amp; Baisse de tension","PASSIVE",
AQ2192="Coupure ENEO &amp; Baisse de tension","PASSIVE",
AQ2192="Defaut GE &amp; POWER Cabinet","PASSIVE",
AQ2192="Sharing","PASSIVE",
AQ2192="Sites strategiques &amp; DataCenter","PASSIVE",
AQ2192="Exclu","Exclu",
AQ2192="SAT","ACTIVE",
AQ2192="SPARE-ISSUE","SPARE-ISSUE",
AQ2192="Fiber CAmtel","ACTIVE",
AQ2192="Fiber AOF","ACTIVE",
AQ2192="Projet OCM (HUAWEI)","PLANNED WORKS",
AQ2192="Projet OCM (NOKIA)","PLANNED WORKS",
AQ2192="ACCESS-ISSUE","ACCESS-ISSUE",
AQ2192="Projet OCM (ZTE, NOKIA, autres projets)","PLANNED WORKS",
AQ2192="No root CAuse","No root cause",
AQ2192="ODU HS","ACTIVE",
AQ2192="IP &amp; VLAN","ACTIVE",
AQ2192="Warehouse HUAWEI","SPARE-ISSUE",
AQ2192="SPARE-HS","SPARE-ISSUE",
AQ2192="Power Telco","ACTIVE", AQ2192="no impacts","no impacts"
),"")</f>
        <v>No root cause</v>
      </c>
      <c r="AS2192" s="92" t="s">
        <v>5537</v>
      </c>
      <c r="AT2192" s="98" t="s">
        <v>5205</v>
      </c>
      <c r="AV2192" s="17" t="s">
        <v>5537</v>
      </c>
      <c r="AW2192" s="7" t="s">
        <v>5537</v>
      </c>
      <c r="AX2192" s="6" t="s">
        <v>5537</v>
      </c>
      <c r="AY2192" s="7"/>
      <c r="AZ2192" s="3" t="s">
        <v>5537</v>
      </c>
      <c r="BA2192" s="18" t="s">
        <v>5537</v>
      </c>
      <c r="BB2192" s="18" t="s">
        <v>5537</v>
      </c>
      <c r="BC2192" s="18" t="s">
        <v>5537</v>
      </c>
      <c r="BD2192" s="18" t="s">
        <v>5537</v>
      </c>
      <c r="BE2192" s="18" t="s">
        <v>5537</v>
      </c>
      <c r="BF2192" s="18" t="s">
        <v>5537</v>
      </c>
      <c r="BG2192" s="18" t="s">
        <v>5537</v>
      </c>
      <c r="BH2192" s="18" t="s">
        <v>5537</v>
      </c>
      <c r="BI2192" s="18" t="s">
        <v>5537</v>
      </c>
      <c r="BJ2192" s="18" t="s">
        <v>5537</v>
      </c>
      <c r="BK2192" s="18" t="s">
        <v>5537</v>
      </c>
      <c r="BL2192" s="9" t="s">
        <v>5537</v>
      </c>
      <c r="BM2192" s="14" t="s">
        <v>5537</v>
      </c>
      <c r="BN2192" s="14" t="s">
        <v>5537</v>
      </c>
      <c r="BO2192" s="14" t="str">
        <f>_xlfn.XLOOKUP(B2192,'[4]cell downs 18042026 17h'!$B:$B,'[4]cell downs 18042026 17h'!$B:$B,"")</f>
        <v/>
      </c>
      <c r="BP2192" s="14" t="str">
        <f>_xlfn.XLOOKUP(B2192,'[5]Cells Huawei 19042026 15h'!$B:$B,'[5]Cells Huawei 19042026 15h'!$B:$B,"")</f>
        <v/>
      </c>
      <c r="BQ2192" s="9" t="str">
        <f>_xlfn.XLOOKUP(B2192,'[6]cells down 19042026 9H40'!$B:$B,'[6]cells down 19042026 9H40'!$B:$B,"")</f>
        <v/>
      </c>
      <c r="BR2192" s="9" t="s">
        <v>5205</v>
      </c>
      <c r="BS2192" s="9" t="s">
        <v>12</v>
      </c>
      <c r="BT2192" s="108"/>
    </row>
    <row r="2193" spans="1:72" s="9" customFormat="1" x14ac:dyDescent="0.35">
      <c r="A2193" s="1" t="s">
        <v>5209</v>
      </c>
      <c r="B2193" s="8" t="s">
        <v>5210</v>
      </c>
      <c r="C2193" s="3" t="str">
        <f>_xlfn.XLOOKUP(B2193,'[1]daily break down'!$D:$D,'[1]daily break down'!$E:$E,"")</f>
        <v>SUD-OUEST</v>
      </c>
      <c r="D2193" s="1" t="s">
        <v>11</v>
      </c>
      <c r="E2193" s="1" t="s">
        <v>66</v>
      </c>
      <c r="F2193" s="3" t="s">
        <v>13</v>
      </c>
      <c r="G2193" s="1" t="s">
        <v>5209</v>
      </c>
      <c r="H2193" s="32" t="str">
        <f>_xlfn.XLOOKUP(B2193,[2]CALCULATION!$B:$B,[2]CALCULATION!$H:$H,"")</f>
        <v>HUAWEI</v>
      </c>
      <c r="I2193" s="28">
        <v>0</v>
      </c>
      <c r="J2193" s="28">
        <v>0</v>
      </c>
      <c r="K2193" s="28">
        <v>0</v>
      </c>
      <c r="L2193" s="28">
        <v>0</v>
      </c>
      <c r="M2193" s="28">
        <v>0</v>
      </c>
      <c r="N2193" s="28">
        <v>0</v>
      </c>
      <c r="O2193" s="28">
        <v>0</v>
      </c>
      <c r="P2193" s="28">
        <v>0</v>
      </c>
      <c r="Q2193" s="28">
        <v>0</v>
      </c>
      <c r="R2193" s="28">
        <v>0</v>
      </c>
      <c r="S2193" s="93">
        <v>0</v>
      </c>
      <c r="T2193" s="93">
        <f>_xlfn.XLOOKUP(B2193,'[3]Nur des jours'!$B:$B,'[3]Nur des jours'!$U:$U,"")</f>
        <v>0</v>
      </c>
      <c r="U2193" s="93">
        <v>0</v>
      </c>
      <c r="V2193" s="93">
        <v>0</v>
      </c>
      <c r="W2193" s="93">
        <v>0</v>
      </c>
      <c r="X2193" s="93">
        <v>0</v>
      </c>
      <c r="Y2193" s="93">
        <v>0</v>
      </c>
      <c r="Z2193" s="93">
        <v>0</v>
      </c>
      <c r="AA2193" s="93">
        <v>0</v>
      </c>
      <c r="AB2193" s="93">
        <v>0</v>
      </c>
      <c r="AC2193" s="93"/>
      <c r="AD2193" s="93">
        <v>0</v>
      </c>
      <c r="AE2193" s="93">
        <v>0</v>
      </c>
      <c r="AF2193" s="93">
        <v>0</v>
      </c>
      <c r="AG2193" s="93"/>
      <c r="AH2193" s="93">
        <v>0</v>
      </c>
      <c r="AI2193" s="93">
        <v>0</v>
      </c>
      <c r="AJ2193" s="93">
        <v>0</v>
      </c>
      <c r="AK2193" s="93">
        <v>0</v>
      </c>
      <c r="AL2193" s="93">
        <v>0</v>
      </c>
      <c r="AM2193" s="49" t="s">
        <v>5559</v>
      </c>
      <c r="AN2193" s="49"/>
      <c r="AO2193" s="48" t="str" cm="1">
        <f t="array" ref="AO2193">IFERROR(_xlfn.IFS(
AQ2193="MPR ISSUE","PDH",
AQ2193="BSS Hardware Issue","BSS",
AQ2193="Sites strategiques, MLL, Pylone, etc.","ENVTECH",
AQ2193="AKTIVCO DEFAUT GE &amp; POWER Cabinet","AKTIVCO",
AQ2193="AKTIVCO Coupure ENEO &amp; Baisse de tension","AKTIVCO GRID ONLY",
AQ2193="Coupure ENEO &amp; Baisse de tension","IHS GRID ONLY",
AQ2193="Defaut GE &amp; POWER Cabinet","IHS",
AQ2193="Sharing","Partners",
AQ2193="Sites strategiques &amp; DataCenter","SST &amp; DC",
AQ2193="Exclu","Exclu",
AQ2193="SAT","SAT",
AQ2193="SPARE-ISSUE","SPARE-ISSUE",
AQ2193="Fiber CAmtel","TRANS_FO_CAMTEL",
AQ2193="Fiber AOF","Fiber AOF",
AQ2193="Projet OCM (HUAWEI)","TRAVAUX-HUAWEI",
AQ2193="Projet OCM (NOKIA)","TRAVAUX-NOKIA",
AQ2193="ACCESS-ISSUE","ACCESS-ISSUE",
AQ2193="Projet OCM (ZTE, NOKIA, autres projets)","TRAVAUX OCM",
AQ2193="No root CAuse","No root cause",
AQ2193="ODU HS","PDH",
AQ2193="IP &amp; VLAN","PDH",
AQ2193="Warehouse HUAWEI","SPARE-ISSUE",
AQ2193="SPARE-HS","SPARE-ISSUE",
AQ2193="Power Telco","BSS",AQ2193="no impacts","no impacts"
),"")</f>
        <v>No root cause</v>
      </c>
      <c r="AP2193" s="48" t="str" cm="1">
        <f t="array" ref="AP2193">IFERROR(_xlfn.IFS(
AQ2193="MPR ISSUE","TX ISSUE",
AQ2193="BSS Hardware Issue","RAN ISSUE",
AQ2193="Sites strategiques, MLL, Pylone, etc.","ENVTECH",
AQ2193="AKTIVCO DEFAUT GE &amp; POWER Cabinet","POWER ISSUE",
AQ2193="AKTIVCO Coupure ENEO &amp; Baisse de tension","POWER ISSUE",
AQ2193="Coupure ENEO &amp; Baisse de tension","POWER ISSUE",
AQ2193="Defaut GE &amp; POWER Cabinet","POWER ISSUE",
AQ2193="Sharing","POWER ISSUE",
AQ2193="Sites strategiques &amp; DataCenter","POWER ISSUE",
AQ2193="Exclu","Exclu",
AQ2193="SAT","TX ISSUE",
AQ2193="SPARE-ISSUE","SPARE-ISSUE",
AQ2193="Fiber CAmtel","TX ISSUE",
AQ2193="Fiber AOF","TX ISSUE",
AQ2193="Projet OCM (HUAWEI)","TRAVAUX-HUAWEI",
AQ2193="Projet OCM (NOKIA)","TRAVAUX -NOKIA",
AQ2193="ACCESS-ISSUE","ACCESS-ISSUE",
AQ2193="Projet OCM (ZTE, NOKIA, autres projets)","TRAVAUX OCM",
AQ2193="No root CAuse","No root cause",
AQ2193="ODU HS","TX ISSUE",
AQ2193="IP &amp; VLAN","TX ISSUE",
AQ2193="Warehouse HUAWEI","SPARE-ISSUE",
AQ2193="SPARE-HS","SPARE-ISSUE",
AQ2193="Power Telco","RAN ISSUE",AQ2193="no impacts","no impacts"
),"")</f>
        <v>No root cause</v>
      </c>
      <c r="AQ2193" s="126" t="s">
        <v>5344</v>
      </c>
      <c r="AR2193" s="48" t="str" cm="1">
        <f t="array" ref="AR2193">IFERROR(_xlfn.IFS(
AQ2193="MPR ISSUE","ACTIVE",
AQ2193="BSS Hardware Issue","ACTIVE",
AQ2193="Sites strategiques, MLL, Pylone, etc.","PASSIVE",
AQ2193="AKTIVCO DEFAUT GE &amp; POWER Cabinet","PASSIVE",
AQ2193="AKTIVCO Coupure ENEO &amp; Baisse de tension","PASSIVE",
AQ2193="Coupure ENEO &amp; Baisse de tension","PASSIVE",
AQ2193="Defaut GE &amp; POWER Cabinet","PASSIVE",
AQ2193="Sharing","PASSIVE",
AQ2193="Sites strategiques &amp; DataCenter","PASSIVE",
AQ2193="Exclu","Exclu",
AQ2193="SAT","ACTIVE",
AQ2193="SPARE-ISSUE","SPARE-ISSUE",
AQ2193="Fiber CAmtel","ACTIVE",
AQ2193="Fiber AOF","ACTIVE",
AQ2193="Projet OCM (HUAWEI)","PLANNED WORKS",
AQ2193="Projet OCM (NOKIA)","PLANNED WORKS",
AQ2193="ACCESS-ISSUE","ACCESS-ISSUE",
AQ2193="Projet OCM (ZTE, NOKIA, autres projets)","PLANNED WORKS",
AQ2193="No root CAuse","No root cause",
AQ2193="ODU HS","ACTIVE",
AQ2193="IP &amp; VLAN","ACTIVE",
AQ2193="Warehouse HUAWEI","SPARE-ISSUE",
AQ2193="SPARE-HS","SPARE-ISSUE",
AQ2193="Power Telco","ACTIVE", AQ2193="no impacts","no impacts"
),"")</f>
        <v>No root cause</v>
      </c>
      <c r="AS2193" s="92" t="s">
        <v>5537</v>
      </c>
      <c r="AT2193" s="98" t="s">
        <v>5210</v>
      </c>
      <c r="AV2193" s="17" t="s">
        <v>5537</v>
      </c>
      <c r="AW2193" s="7" t="s">
        <v>5537</v>
      </c>
      <c r="AX2193" s="6" t="s">
        <v>5537</v>
      </c>
      <c r="AY2193" s="7"/>
      <c r="AZ2193" s="3" t="s">
        <v>5537</v>
      </c>
      <c r="BA2193" s="18" t="s">
        <v>5537</v>
      </c>
      <c r="BB2193" s="18" t="s">
        <v>5537</v>
      </c>
      <c r="BC2193" s="18" t="s">
        <v>5537</v>
      </c>
      <c r="BD2193" s="18" t="s">
        <v>5537</v>
      </c>
      <c r="BE2193" s="18" t="s">
        <v>5537</v>
      </c>
      <c r="BF2193" s="18" t="s">
        <v>5537</v>
      </c>
      <c r="BG2193" s="18" t="s">
        <v>5537</v>
      </c>
      <c r="BH2193" s="18" t="s">
        <v>5537</v>
      </c>
      <c r="BI2193" s="18" t="s">
        <v>5537</v>
      </c>
      <c r="BJ2193" s="18" t="s">
        <v>5537</v>
      </c>
      <c r="BK2193" s="18" t="s">
        <v>5537</v>
      </c>
      <c r="BL2193" s="9" t="s">
        <v>5537</v>
      </c>
      <c r="BM2193" s="14" t="s">
        <v>5537</v>
      </c>
      <c r="BN2193" s="14" t="s">
        <v>5537</v>
      </c>
      <c r="BO2193" s="14" t="str">
        <f>_xlfn.XLOOKUP(B2193,'[4]cell downs 18042026 17h'!$B:$B,'[4]cell downs 18042026 17h'!$B:$B,"")</f>
        <v/>
      </c>
      <c r="BP2193" s="14" t="str">
        <f>_xlfn.XLOOKUP(B2193,'[5]Cells Huawei 19042026 15h'!$B:$B,'[5]Cells Huawei 19042026 15h'!$B:$B,"")</f>
        <v/>
      </c>
      <c r="BQ2193" s="9" t="str">
        <f>_xlfn.XLOOKUP(B2193,'[6]cells down 19042026 9H40'!$B:$B,'[6]cells down 19042026 9H40'!$B:$B,"")</f>
        <v/>
      </c>
      <c r="BR2193" s="9" t="s">
        <v>5210</v>
      </c>
      <c r="BS2193" s="9" t="s">
        <v>594</v>
      </c>
      <c r="BT2193" s="108"/>
    </row>
    <row r="2194" spans="1:72" s="9" customFormat="1" x14ac:dyDescent="0.35">
      <c r="A2194" s="1" t="s">
        <v>5257</v>
      </c>
      <c r="B2194" s="8" t="s">
        <v>5258</v>
      </c>
      <c r="C2194" s="3" t="str">
        <f>_xlfn.XLOOKUP(B2194,'[1]daily break down'!$D:$D,'[1]daily break down'!$E:$E,"")</f>
        <v>CENTRE</v>
      </c>
      <c r="D2194" s="1" t="s">
        <v>11</v>
      </c>
      <c r="E2194" s="1" t="s">
        <v>66</v>
      </c>
      <c r="F2194" s="3" t="s">
        <v>37</v>
      </c>
      <c r="G2194" s="1" t="s">
        <v>5259</v>
      </c>
      <c r="H2194" s="34" t="str">
        <f>_xlfn.XLOOKUP(B2194,[2]CALCULATION!$B:$B,[2]CALCULATION!$H:$H,"")</f>
        <v>ZTE</v>
      </c>
      <c r="I2194" s="28">
        <v>0</v>
      </c>
      <c r="J2194" s="28">
        <v>0</v>
      </c>
      <c r="K2194" s="28">
        <v>0</v>
      </c>
      <c r="L2194" s="28">
        <v>0</v>
      </c>
      <c r="M2194" s="28">
        <v>0</v>
      </c>
      <c r="N2194" s="28">
        <v>0</v>
      </c>
      <c r="O2194" s="28">
        <v>0</v>
      </c>
      <c r="P2194" s="28">
        <v>0</v>
      </c>
      <c r="Q2194" s="28">
        <v>0</v>
      </c>
      <c r="R2194" s="28">
        <v>0</v>
      </c>
      <c r="S2194" s="93">
        <v>0</v>
      </c>
      <c r="T2194" s="93">
        <f>_xlfn.XLOOKUP(B2194,'[3]Nur des jours'!$B:$B,'[3]Nur des jours'!$U:$U,"")</f>
        <v>0</v>
      </c>
      <c r="U2194" s="93">
        <v>0</v>
      </c>
      <c r="V2194" s="93">
        <v>0</v>
      </c>
      <c r="W2194" s="93">
        <v>0</v>
      </c>
      <c r="X2194" s="93">
        <v>0</v>
      </c>
      <c r="Y2194" s="93">
        <v>0</v>
      </c>
      <c r="Z2194" s="93">
        <v>0</v>
      </c>
      <c r="AA2194" s="93">
        <v>0</v>
      </c>
      <c r="AB2194" s="93">
        <v>0</v>
      </c>
      <c r="AC2194" s="93"/>
      <c r="AD2194" s="93">
        <v>0</v>
      </c>
      <c r="AE2194" s="93">
        <v>0</v>
      </c>
      <c r="AF2194" s="93">
        <v>0</v>
      </c>
      <c r="AG2194" s="93"/>
      <c r="AH2194" s="93">
        <v>0</v>
      </c>
      <c r="AI2194" s="93">
        <v>0</v>
      </c>
      <c r="AJ2194" s="93">
        <v>0</v>
      </c>
      <c r="AK2194" s="93">
        <v>0</v>
      </c>
      <c r="AL2194" s="93">
        <v>0</v>
      </c>
      <c r="AM2194" s="49" t="s">
        <v>5559</v>
      </c>
      <c r="AN2194" s="49"/>
      <c r="AO2194" s="48" t="str" cm="1">
        <f t="array" ref="AO2194">IFERROR(_xlfn.IFS(
AQ2194="MPR ISSUE","PDH",
AQ2194="BSS Hardware Issue","BSS",
AQ2194="Sites strategiques, MLL, Pylone, etc.","ENVTECH",
AQ2194="AKTIVCO DEFAUT GE &amp; POWER Cabinet","AKTIVCO",
AQ2194="AKTIVCO Coupure ENEO &amp; Baisse de tension","AKTIVCO GRID ONLY",
AQ2194="Coupure ENEO &amp; Baisse de tension","IHS GRID ONLY",
AQ2194="Defaut GE &amp; POWER Cabinet","IHS",
AQ2194="Sharing","Partners",
AQ2194="Sites strategiques &amp; DataCenter","SST &amp; DC",
AQ2194="Exclu","Exclu",
AQ2194="SAT","SAT",
AQ2194="SPARE-ISSUE","SPARE-ISSUE",
AQ2194="Fiber CAmtel","TRANS_FO_CAMTEL",
AQ2194="Fiber AOF","Fiber AOF",
AQ2194="Projet OCM (HUAWEI)","TRAVAUX-HUAWEI",
AQ2194="Projet OCM (NOKIA)","TRAVAUX-NOKIA",
AQ2194="ACCESS-ISSUE","ACCESS-ISSUE",
AQ2194="Projet OCM (ZTE, NOKIA, autres projets)","TRAVAUX OCM",
AQ2194="No root CAuse","No root cause",
AQ2194="ODU HS","PDH",
AQ2194="IP &amp; VLAN","PDH",
AQ2194="Warehouse HUAWEI","SPARE-ISSUE",
AQ2194="SPARE-HS","SPARE-ISSUE",
AQ2194="Power Telco","BSS",AQ2194="no impacts","no impacts"
),"")</f>
        <v>No root cause</v>
      </c>
      <c r="AP2194" s="48" t="str" cm="1">
        <f t="array" ref="AP2194">IFERROR(_xlfn.IFS(
AQ2194="MPR ISSUE","TX ISSUE",
AQ2194="BSS Hardware Issue","RAN ISSUE",
AQ2194="Sites strategiques, MLL, Pylone, etc.","ENVTECH",
AQ2194="AKTIVCO DEFAUT GE &amp; POWER Cabinet","POWER ISSUE",
AQ2194="AKTIVCO Coupure ENEO &amp; Baisse de tension","POWER ISSUE",
AQ2194="Coupure ENEO &amp; Baisse de tension","POWER ISSUE",
AQ2194="Defaut GE &amp; POWER Cabinet","POWER ISSUE",
AQ2194="Sharing","POWER ISSUE",
AQ2194="Sites strategiques &amp; DataCenter","POWER ISSUE",
AQ2194="Exclu","Exclu",
AQ2194="SAT","TX ISSUE",
AQ2194="SPARE-ISSUE","SPARE-ISSUE",
AQ2194="Fiber CAmtel","TX ISSUE",
AQ2194="Fiber AOF","TX ISSUE",
AQ2194="Projet OCM (HUAWEI)","TRAVAUX-HUAWEI",
AQ2194="Projet OCM (NOKIA)","TRAVAUX -NOKIA",
AQ2194="ACCESS-ISSUE","ACCESS-ISSUE",
AQ2194="Projet OCM (ZTE, NOKIA, autres projets)","TRAVAUX OCM",
AQ2194="No root CAuse","No root cause",
AQ2194="ODU HS","TX ISSUE",
AQ2194="IP &amp; VLAN","TX ISSUE",
AQ2194="Warehouse HUAWEI","SPARE-ISSUE",
AQ2194="SPARE-HS","SPARE-ISSUE",
AQ2194="Power Telco","RAN ISSUE",AQ2194="no impacts","no impacts"
),"")</f>
        <v>No root cause</v>
      </c>
      <c r="AQ2194" s="126" t="s">
        <v>5344</v>
      </c>
      <c r="AR2194" s="48" t="str" cm="1">
        <f t="array" ref="AR2194">IFERROR(_xlfn.IFS(
AQ2194="MPR ISSUE","ACTIVE",
AQ2194="BSS Hardware Issue","ACTIVE",
AQ2194="Sites strategiques, MLL, Pylone, etc.","PASSIVE",
AQ2194="AKTIVCO DEFAUT GE &amp; POWER Cabinet","PASSIVE",
AQ2194="AKTIVCO Coupure ENEO &amp; Baisse de tension","PASSIVE",
AQ2194="Coupure ENEO &amp; Baisse de tension","PASSIVE",
AQ2194="Defaut GE &amp; POWER Cabinet","PASSIVE",
AQ2194="Sharing","PASSIVE",
AQ2194="Sites strategiques &amp; DataCenter","PASSIVE",
AQ2194="Exclu","Exclu",
AQ2194="SAT","ACTIVE",
AQ2194="SPARE-ISSUE","SPARE-ISSUE",
AQ2194="Fiber CAmtel","ACTIVE",
AQ2194="Fiber AOF","ACTIVE",
AQ2194="Projet OCM (HUAWEI)","PLANNED WORKS",
AQ2194="Projet OCM (NOKIA)","PLANNED WORKS",
AQ2194="ACCESS-ISSUE","ACCESS-ISSUE",
AQ2194="Projet OCM (ZTE, NOKIA, autres projets)","PLANNED WORKS",
AQ2194="No root CAuse","No root cause",
AQ2194="ODU HS","ACTIVE",
AQ2194="IP &amp; VLAN","ACTIVE",
AQ2194="Warehouse HUAWEI","SPARE-ISSUE",
AQ2194="SPARE-HS","SPARE-ISSUE",
AQ2194="Power Telco","ACTIVE", AQ2194="no impacts","no impacts"
),"")</f>
        <v>No root cause</v>
      </c>
      <c r="AS2194" s="92" t="s">
        <v>5537</v>
      </c>
      <c r="AT2194" s="98" t="s">
        <v>5258</v>
      </c>
      <c r="AU2194" s="96"/>
      <c r="AV2194" s="17" t="s">
        <v>5537</v>
      </c>
      <c r="AW2194" s="7" t="s">
        <v>5537</v>
      </c>
      <c r="AX2194" s="6" t="s">
        <v>5537</v>
      </c>
      <c r="AY2194" s="7"/>
      <c r="AZ2194" s="3" t="s">
        <v>5537</v>
      </c>
      <c r="BA2194" s="18" t="s">
        <v>5537</v>
      </c>
      <c r="BB2194" s="18" t="s">
        <v>5537</v>
      </c>
      <c r="BC2194" s="18" t="s">
        <v>5537</v>
      </c>
      <c r="BD2194" s="18" t="s">
        <v>5537</v>
      </c>
      <c r="BE2194" s="18" t="s">
        <v>5537</v>
      </c>
      <c r="BF2194" s="18" t="s">
        <v>5537</v>
      </c>
      <c r="BG2194" s="18" t="s">
        <v>5537</v>
      </c>
      <c r="BH2194" s="18" t="s">
        <v>5537</v>
      </c>
      <c r="BI2194" s="18" t="s">
        <v>5537</v>
      </c>
      <c r="BJ2194" s="18" t="s">
        <v>5537</v>
      </c>
      <c r="BK2194" s="18" t="s">
        <v>5537</v>
      </c>
      <c r="BL2194" s="9" t="s">
        <v>5537</v>
      </c>
      <c r="BM2194" s="14" t="s">
        <v>5537</v>
      </c>
      <c r="BN2194" s="14" t="s">
        <v>5537</v>
      </c>
      <c r="BO2194" s="14" t="str">
        <f>_xlfn.XLOOKUP(B2194,'[4]cell downs 18042026 17h'!$B:$B,'[4]cell downs 18042026 17h'!$B:$B,"")</f>
        <v/>
      </c>
      <c r="BP2194" s="14" t="str">
        <f>_xlfn.XLOOKUP(B2194,'[5]Cells Huawei 19042026 15h'!$B:$B,'[5]Cells Huawei 19042026 15h'!$B:$B,"")</f>
        <v/>
      </c>
      <c r="BQ2194" s="9" t="str">
        <f>_xlfn.XLOOKUP(B2194,'[6]cells down 19042026 9H40'!$B:$B,'[6]cells down 19042026 9H40'!$B:$B,"")</f>
        <v/>
      </c>
      <c r="BR2194" s="9" t="s">
        <v>5258</v>
      </c>
      <c r="BS2194" s="9" t="s">
        <v>5537</v>
      </c>
      <c r="BT2194" s="108"/>
    </row>
    <row r="2195" spans="1:72" s="9" customFormat="1" x14ac:dyDescent="0.35">
      <c r="A2195" s="1" t="s">
        <v>2040</v>
      </c>
      <c r="B2195" s="8" t="s">
        <v>2041</v>
      </c>
      <c r="C2195" s="3" t="str">
        <f>_xlfn.XLOOKUP(B2195,'[1]daily break down'!$D:$D,'[1]daily break down'!$E:$E,"")</f>
        <v>OUEST</v>
      </c>
      <c r="D2195" s="1" t="s">
        <v>11</v>
      </c>
      <c r="E2195" s="1" t="s">
        <v>12</v>
      </c>
      <c r="F2195" s="3" t="s">
        <v>102</v>
      </c>
      <c r="G2195" s="1" t="s">
        <v>1176</v>
      </c>
      <c r="H2195" s="32" t="str">
        <f>_xlfn.XLOOKUP(B2195,[2]CALCULATION!$B:$B,[2]CALCULATION!$H:$H,"")</f>
        <v>Huawei</v>
      </c>
      <c r="I2195" s="28">
        <v>0</v>
      </c>
      <c r="J2195" s="28">
        <v>0</v>
      </c>
      <c r="K2195" s="28">
        <v>0</v>
      </c>
      <c r="L2195" s="28">
        <v>0</v>
      </c>
      <c r="M2195" s="28">
        <v>0</v>
      </c>
      <c r="N2195" s="28">
        <v>0</v>
      </c>
      <c r="O2195" s="28">
        <v>0</v>
      </c>
      <c r="P2195" s="28">
        <v>0</v>
      </c>
      <c r="Q2195" s="28">
        <v>0</v>
      </c>
      <c r="R2195" s="28">
        <v>0</v>
      </c>
      <c r="S2195" s="93">
        <v>0</v>
      </c>
      <c r="T2195" s="93">
        <f>_xlfn.XLOOKUP(B2195,'[3]Nur des jours'!$B:$B,'[3]Nur des jours'!$U:$U,"")</f>
        <v>0</v>
      </c>
      <c r="U2195" s="93">
        <v>0</v>
      </c>
      <c r="V2195" s="93">
        <v>0</v>
      </c>
      <c r="W2195" s="93">
        <v>0</v>
      </c>
      <c r="X2195" s="93">
        <v>0</v>
      </c>
      <c r="Y2195" s="93">
        <v>0</v>
      </c>
      <c r="Z2195" s="93">
        <v>0</v>
      </c>
      <c r="AA2195" s="93">
        <v>0</v>
      </c>
      <c r="AB2195" s="93">
        <v>0</v>
      </c>
      <c r="AC2195" s="93"/>
      <c r="AD2195" s="93">
        <v>0</v>
      </c>
      <c r="AE2195" s="93">
        <v>0</v>
      </c>
      <c r="AF2195" s="93">
        <v>0</v>
      </c>
      <c r="AG2195" s="93"/>
      <c r="AH2195" s="93">
        <v>0</v>
      </c>
      <c r="AI2195" s="93">
        <v>0</v>
      </c>
      <c r="AJ2195" s="93">
        <v>0</v>
      </c>
      <c r="AK2195" s="93">
        <v>0</v>
      </c>
      <c r="AL2195" s="93">
        <v>0</v>
      </c>
      <c r="AM2195" s="49" t="s">
        <v>5559</v>
      </c>
      <c r="AN2195" s="49"/>
      <c r="AO2195" s="48" t="str" cm="1">
        <f t="array" ref="AO2195">IFERROR(_xlfn.IFS(
AQ2195="MPR ISSUE","PDH",
AQ2195="BSS Hardware Issue","BSS",
AQ2195="Sites strategiques, MLL, Pylone, etc.","ENVTECH",
AQ2195="AKTIVCO DEFAUT GE &amp; POWER Cabinet","AKTIVCO",
AQ2195="AKTIVCO Coupure ENEO &amp; Baisse de tension","AKTIVCO GRID ONLY",
AQ2195="Coupure ENEO &amp; Baisse de tension","IHS GRID ONLY",
AQ2195="Defaut GE &amp; POWER Cabinet","IHS",
AQ2195="Sharing","Partners",
AQ2195="Sites strategiques &amp; DataCenter","SST &amp; DC",
AQ2195="Exclu","Exclu",
AQ2195="SAT","SAT",
AQ2195="SPARE-ISSUE","SPARE-ISSUE",
AQ2195="Fiber CAmtel","TRANS_FO_CAMTEL",
AQ2195="Fiber AOF","Fiber AOF",
AQ2195="Projet OCM (HUAWEI)","TRAVAUX-HUAWEI",
AQ2195="Projet OCM (NOKIA)","TRAVAUX-NOKIA",
AQ2195="ACCESS-ISSUE","ACCESS-ISSUE",
AQ2195="Projet OCM (ZTE, NOKIA, autres projets)","TRAVAUX OCM",
AQ2195="No root CAuse","No root cause",
AQ2195="ODU HS","PDH",
AQ2195="IP &amp; VLAN","PDH",
AQ2195="Warehouse HUAWEI","SPARE-ISSUE",
AQ2195="SPARE-HS","SPARE-ISSUE",
AQ2195="Power Telco","BSS",AQ2195="no impacts","no impacts"
),"")</f>
        <v>No root cause</v>
      </c>
      <c r="AP2195" s="48" t="str" cm="1">
        <f t="array" ref="AP2195">IFERROR(_xlfn.IFS(
AQ2195="MPR ISSUE","TX ISSUE",
AQ2195="BSS Hardware Issue","RAN ISSUE",
AQ2195="Sites strategiques, MLL, Pylone, etc.","ENVTECH",
AQ2195="AKTIVCO DEFAUT GE &amp; POWER Cabinet","POWER ISSUE",
AQ2195="AKTIVCO Coupure ENEO &amp; Baisse de tension","POWER ISSUE",
AQ2195="Coupure ENEO &amp; Baisse de tension","POWER ISSUE",
AQ2195="Defaut GE &amp; POWER Cabinet","POWER ISSUE",
AQ2195="Sharing","POWER ISSUE",
AQ2195="Sites strategiques &amp; DataCenter","POWER ISSUE",
AQ2195="Exclu","Exclu",
AQ2195="SAT","TX ISSUE",
AQ2195="SPARE-ISSUE","SPARE-ISSUE",
AQ2195="Fiber CAmtel","TX ISSUE",
AQ2195="Fiber AOF","TX ISSUE",
AQ2195="Projet OCM (HUAWEI)","TRAVAUX-HUAWEI",
AQ2195="Projet OCM (NOKIA)","TRAVAUX -NOKIA",
AQ2195="ACCESS-ISSUE","ACCESS-ISSUE",
AQ2195="Projet OCM (ZTE, NOKIA, autres projets)","TRAVAUX OCM",
AQ2195="No root CAuse","No root cause",
AQ2195="ODU HS","TX ISSUE",
AQ2195="IP &amp; VLAN","TX ISSUE",
AQ2195="Warehouse HUAWEI","SPARE-ISSUE",
AQ2195="SPARE-HS","SPARE-ISSUE",
AQ2195="Power Telco","RAN ISSUE",AQ2195="no impacts","no impacts"
),"")</f>
        <v>No root cause</v>
      </c>
      <c r="AQ2195" s="126" t="s">
        <v>5344</v>
      </c>
      <c r="AR2195" s="48" t="str" cm="1">
        <f t="array" ref="AR2195">IFERROR(_xlfn.IFS(
AQ2195="MPR ISSUE","ACTIVE",
AQ2195="BSS Hardware Issue","ACTIVE",
AQ2195="Sites strategiques, MLL, Pylone, etc.","PASSIVE",
AQ2195="AKTIVCO DEFAUT GE &amp; POWER Cabinet","PASSIVE",
AQ2195="AKTIVCO Coupure ENEO &amp; Baisse de tension","PASSIVE",
AQ2195="Coupure ENEO &amp; Baisse de tension","PASSIVE",
AQ2195="Defaut GE &amp; POWER Cabinet","PASSIVE",
AQ2195="Sharing","PASSIVE",
AQ2195="Sites strategiques &amp; DataCenter","PASSIVE",
AQ2195="Exclu","Exclu",
AQ2195="SAT","ACTIVE",
AQ2195="SPARE-ISSUE","SPARE-ISSUE",
AQ2195="Fiber CAmtel","ACTIVE",
AQ2195="Fiber AOF","ACTIVE",
AQ2195="Projet OCM (HUAWEI)","PLANNED WORKS",
AQ2195="Projet OCM (NOKIA)","PLANNED WORKS",
AQ2195="ACCESS-ISSUE","ACCESS-ISSUE",
AQ2195="Projet OCM (ZTE, NOKIA, autres projets)","PLANNED WORKS",
AQ2195="No root CAuse","No root cause",
AQ2195="ODU HS","ACTIVE",
AQ2195="IP &amp; VLAN","ACTIVE",
AQ2195="Warehouse HUAWEI","SPARE-ISSUE",
AQ2195="SPARE-HS","SPARE-ISSUE",
AQ2195="Power Telco","ACTIVE", AQ2195="no impacts","no impacts"
),"")</f>
        <v>No root cause</v>
      </c>
      <c r="AS2195" s="92" t="s">
        <v>5537</v>
      </c>
      <c r="AT2195" s="98" t="s">
        <v>2041</v>
      </c>
      <c r="AV2195" s="17" t="s">
        <v>5537</v>
      </c>
      <c r="AW2195" s="7" t="s">
        <v>5537</v>
      </c>
      <c r="AX2195" s="6" t="s">
        <v>5537</v>
      </c>
      <c r="AY2195" s="7"/>
      <c r="AZ2195" s="3" t="s">
        <v>5537</v>
      </c>
      <c r="BA2195" s="18" t="s">
        <v>5537</v>
      </c>
      <c r="BB2195" s="18" t="s">
        <v>5537</v>
      </c>
      <c r="BC2195" s="18" t="s">
        <v>5537</v>
      </c>
      <c r="BD2195" s="18" t="s">
        <v>5537</v>
      </c>
      <c r="BE2195" s="18" t="s">
        <v>5537</v>
      </c>
      <c r="BF2195" s="18" t="s">
        <v>5537</v>
      </c>
      <c r="BG2195" s="18" t="s">
        <v>5537</v>
      </c>
      <c r="BH2195" s="18" t="s">
        <v>5537</v>
      </c>
      <c r="BI2195" s="18" t="s">
        <v>5537</v>
      </c>
      <c r="BJ2195" s="18" t="s">
        <v>5537</v>
      </c>
      <c r="BK2195" s="18" t="s">
        <v>5537</v>
      </c>
      <c r="BL2195" s="9" t="s">
        <v>5537</v>
      </c>
      <c r="BM2195" s="14" t="s">
        <v>5537</v>
      </c>
      <c r="BN2195" s="14" t="s">
        <v>5537</v>
      </c>
      <c r="BO2195" s="14" t="str">
        <f>_xlfn.XLOOKUP(B2195,'[4]cell downs 18042026 17h'!$B:$B,'[4]cell downs 18042026 17h'!$B:$B,"")</f>
        <v/>
      </c>
      <c r="BP2195" s="14" t="str">
        <f>_xlfn.XLOOKUP(B2195,'[5]Cells Huawei 19042026 15h'!$B:$B,'[5]Cells Huawei 19042026 15h'!$B:$B,"")</f>
        <v/>
      </c>
      <c r="BQ2195" s="9" t="str">
        <f>_xlfn.XLOOKUP(B2195,'[6]cells down 19042026 9H40'!$B:$B,'[6]cells down 19042026 9H40'!$B:$B,"")</f>
        <v/>
      </c>
      <c r="BR2195" s="9" t="s">
        <v>2041</v>
      </c>
      <c r="BS2195" s="9" t="s">
        <v>5577</v>
      </c>
      <c r="BT2195" s="108"/>
    </row>
    <row r="2196" spans="1:72" s="9" customFormat="1" x14ac:dyDescent="0.35">
      <c r="A2196" s="1" t="s">
        <v>4134</v>
      </c>
      <c r="B2196" s="8" t="s">
        <v>4135</v>
      </c>
      <c r="C2196" s="3" t="str">
        <f>_xlfn.XLOOKUP(B2196,'[1]daily break down'!$D:$D,'[1]daily break down'!$E:$E,"")</f>
        <v>CENTRE</v>
      </c>
      <c r="D2196" s="1" t="s">
        <v>21</v>
      </c>
      <c r="E2196" s="1" t="s">
        <v>987</v>
      </c>
      <c r="F2196" s="3" t="s">
        <v>37</v>
      </c>
      <c r="G2196" s="1" t="s">
        <v>4136</v>
      </c>
      <c r="H2196" s="34" t="str">
        <f>_xlfn.XLOOKUP(B2196,[2]CALCULATION!$B:$B,[2]CALCULATION!$H:$H,"")</f>
        <v>ZTE</v>
      </c>
      <c r="I2196" s="28">
        <v>0</v>
      </c>
      <c r="J2196" s="28">
        <v>0</v>
      </c>
      <c r="K2196" s="28">
        <v>0</v>
      </c>
      <c r="L2196" s="28">
        <v>0</v>
      </c>
      <c r="M2196" s="28">
        <v>0</v>
      </c>
      <c r="N2196" s="28">
        <v>0</v>
      </c>
      <c r="O2196" s="28">
        <v>0</v>
      </c>
      <c r="P2196" s="28">
        <v>0</v>
      </c>
      <c r="Q2196" s="28">
        <v>0</v>
      </c>
      <c r="R2196" s="28">
        <v>0</v>
      </c>
      <c r="S2196" s="93">
        <v>0</v>
      </c>
      <c r="T2196" s="93">
        <f>_xlfn.XLOOKUP(B2196,'[3]Nur des jours'!$B:$B,'[3]Nur des jours'!$U:$U,"")</f>
        <v>0</v>
      </c>
      <c r="U2196" s="93">
        <v>0</v>
      </c>
      <c r="V2196" s="93">
        <v>0</v>
      </c>
      <c r="W2196" s="93">
        <v>0</v>
      </c>
      <c r="X2196" s="93">
        <v>0</v>
      </c>
      <c r="Y2196" s="93">
        <v>0</v>
      </c>
      <c r="Z2196" s="93">
        <v>0</v>
      </c>
      <c r="AA2196" s="93">
        <v>0</v>
      </c>
      <c r="AB2196" s="93">
        <v>0</v>
      </c>
      <c r="AC2196" s="93"/>
      <c r="AD2196" s="93">
        <v>0</v>
      </c>
      <c r="AE2196" s="93">
        <v>0</v>
      </c>
      <c r="AF2196" s="93">
        <v>0</v>
      </c>
      <c r="AG2196" s="93"/>
      <c r="AH2196" s="93">
        <v>0</v>
      </c>
      <c r="AI2196" s="93">
        <v>0</v>
      </c>
      <c r="AJ2196" s="93">
        <v>0</v>
      </c>
      <c r="AK2196" s="93">
        <v>0</v>
      </c>
      <c r="AL2196" s="93">
        <v>0</v>
      </c>
      <c r="AM2196" s="49" t="s">
        <v>5559</v>
      </c>
      <c r="AN2196" s="49"/>
      <c r="AO2196" s="48" t="str" cm="1">
        <f t="array" ref="AO2196">IFERROR(_xlfn.IFS(
AQ2196="MPR ISSUE","PDH",
AQ2196="BSS Hardware Issue","BSS",
AQ2196="Sites strategiques, MLL, Pylone, etc.","ENVTECH",
AQ2196="AKTIVCO DEFAUT GE &amp; POWER Cabinet","AKTIVCO",
AQ2196="AKTIVCO Coupure ENEO &amp; Baisse de tension","AKTIVCO GRID ONLY",
AQ2196="Coupure ENEO &amp; Baisse de tension","IHS GRID ONLY",
AQ2196="Defaut GE &amp; POWER Cabinet","IHS",
AQ2196="Sharing","Partners",
AQ2196="Sites strategiques &amp; DataCenter","SST &amp; DC",
AQ2196="Exclu","Exclu",
AQ2196="SAT","SAT",
AQ2196="SPARE-ISSUE","SPARE-ISSUE",
AQ2196="Fiber CAmtel","TRANS_FO_CAMTEL",
AQ2196="Fiber AOF","Fiber AOF",
AQ2196="Projet OCM (HUAWEI)","TRAVAUX-HUAWEI",
AQ2196="Projet OCM (NOKIA)","TRAVAUX-NOKIA",
AQ2196="ACCESS-ISSUE","ACCESS-ISSUE",
AQ2196="Projet OCM (ZTE, NOKIA, autres projets)","TRAVAUX OCM",
AQ2196="No root CAuse","No root cause",
AQ2196="ODU HS","PDH",
AQ2196="IP &amp; VLAN","PDH",
AQ2196="Warehouse HUAWEI","SPARE-ISSUE",
AQ2196="SPARE-HS","SPARE-ISSUE",
AQ2196="Power Telco","BSS",AQ2196="no impacts","no impacts"
),"")</f>
        <v>No root cause</v>
      </c>
      <c r="AP2196" s="48" t="str" cm="1">
        <f t="array" ref="AP2196">IFERROR(_xlfn.IFS(
AQ2196="MPR ISSUE","TX ISSUE",
AQ2196="BSS Hardware Issue","RAN ISSUE",
AQ2196="Sites strategiques, MLL, Pylone, etc.","ENVTECH",
AQ2196="AKTIVCO DEFAUT GE &amp; POWER Cabinet","POWER ISSUE",
AQ2196="AKTIVCO Coupure ENEO &amp; Baisse de tension","POWER ISSUE",
AQ2196="Coupure ENEO &amp; Baisse de tension","POWER ISSUE",
AQ2196="Defaut GE &amp; POWER Cabinet","POWER ISSUE",
AQ2196="Sharing","POWER ISSUE",
AQ2196="Sites strategiques &amp; DataCenter","POWER ISSUE",
AQ2196="Exclu","Exclu",
AQ2196="SAT","TX ISSUE",
AQ2196="SPARE-ISSUE","SPARE-ISSUE",
AQ2196="Fiber CAmtel","TX ISSUE",
AQ2196="Fiber AOF","TX ISSUE",
AQ2196="Projet OCM (HUAWEI)","TRAVAUX-HUAWEI",
AQ2196="Projet OCM (NOKIA)","TRAVAUX -NOKIA",
AQ2196="ACCESS-ISSUE","ACCESS-ISSUE",
AQ2196="Projet OCM (ZTE, NOKIA, autres projets)","TRAVAUX OCM",
AQ2196="No root CAuse","No root cause",
AQ2196="ODU HS","TX ISSUE",
AQ2196="IP &amp; VLAN","TX ISSUE",
AQ2196="Warehouse HUAWEI","SPARE-ISSUE",
AQ2196="SPARE-HS","SPARE-ISSUE",
AQ2196="Power Telco","RAN ISSUE",AQ2196="no impacts","no impacts"
),"")</f>
        <v>No root cause</v>
      </c>
      <c r="AQ2196" s="67" t="s">
        <v>5344</v>
      </c>
      <c r="AR2196" s="48" t="str" cm="1">
        <f t="array" ref="AR2196">IFERROR(_xlfn.IFS(
AQ2196="MPR ISSUE","ACTIVE",
AQ2196="BSS Hardware Issue","ACTIVE",
AQ2196="Sites strategiques, MLL, Pylone, etc.","PASSIVE",
AQ2196="AKTIVCO DEFAUT GE &amp; POWER Cabinet","PASSIVE",
AQ2196="AKTIVCO Coupure ENEO &amp; Baisse de tension","PASSIVE",
AQ2196="Coupure ENEO &amp; Baisse de tension","PASSIVE",
AQ2196="Defaut GE &amp; POWER Cabinet","PASSIVE",
AQ2196="Sharing","PASSIVE",
AQ2196="Sites strategiques &amp; DataCenter","PASSIVE",
AQ2196="Exclu","Exclu",
AQ2196="SAT","ACTIVE",
AQ2196="SPARE-ISSUE","SPARE-ISSUE",
AQ2196="Fiber CAmtel","ACTIVE",
AQ2196="Fiber AOF","ACTIVE",
AQ2196="Projet OCM (HUAWEI)","PLANNED WORKS",
AQ2196="Projet OCM (NOKIA)","PLANNED WORKS",
AQ2196="ACCESS-ISSUE","ACCESS-ISSUE",
AQ2196="Projet OCM (ZTE, NOKIA, autres projets)","PLANNED WORKS",
AQ2196="No root CAuse","No root cause",
AQ2196="ODU HS","ACTIVE",
AQ2196="IP &amp; VLAN","ACTIVE",
AQ2196="Warehouse HUAWEI","SPARE-ISSUE",
AQ2196="SPARE-HS","SPARE-ISSUE",
AQ2196="Power Telco","ACTIVE", AQ2196="no impacts","no impacts"
),"")</f>
        <v>No root cause</v>
      </c>
      <c r="AS2196" s="92" t="s">
        <v>5537</v>
      </c>
      <c r="AT2196" s="98" t="s">
        <v>4135</v>
      </c>
      <c r="AV2196" s="17" t="s">
        <v>5537</v>
      </c>
      <c r="AW2196" s="7" t="s">
        <v>5537</v>
      </c>
      <c r="AX2196" s="6" t="s">
        <v>5537</v>
      </c>
      <c r="AY2196" s="7"/>
      <c r="AZ2196" s="3" t="s">
        <v>5537</v>
      </c>
      <c r="BA2196" s="18" t="s">
        <v>5537</v>
      </c>
      <c r="BB2196" s="18" t="s">
        <v>5537</v>
      </c>
      <c r="BC2196" s="18" t="s">
        <v>5537</v>
      </c>
      <c r="BD2196" s="18" t="s">
        <v>5537</v>
      </c>
      <c r="BE2196" s="18" t="s">
        <v>5537</v>
      </c>
      <c r="BF2196" s="18" t="s">
        <v>5537</v>
      </c>
      <c r="BG2196" s="18" t="s">
        <v>5537</v>
      </c>
      <c r="BH2196" s="18" t="s">
        <v>5537</v>
      </c>
      <c r="BI2196" s="18" t="s">
        <v>5537</v>
      </c>
      <c r="BJ2196" s="18" t="s">
        <v>5537</v>
      </c>
      <c r="BK2196" s="18" t="s">
        <v>5537</v>
      </c>
      <c r="BL2196" s="9" t="s">
        <v>5537</v>
      </c>
      <c r="BM2196" s="14" t="s">
        <v>5537</v>
      </c>
      <c r="BN2196" s="14" t="s">
        <v>5537</v>
      </c>
      <c r="BO2196" s="14" t="str">
        <f>_xlfn.XLOOKUP(B2196,'[4]cell downs 18042026 17h'!$B:$B,'[4]cell downs 18042026 17h'!$B:$B,"")</f>
        <v/>
      </c>
      <c r="BP2196" s="14" t="str">
        <f>_xlfn.XLOOKUP(B2196,'[5]Cells Huawei 19042026 15h'!$B:$B,'[5]Cells Huawei 19042026 15h'!$B:$B,"")</f>
        <v/>
      </c>
      <c r="BQ2196" s="9" t="str">
        <f>_xlfn.XLOOKUP(B2196,'[6]cells down 19042026 9H40'!$B:$B,'[6]cells down 19042026 9H40'!$B:$B,"")</f>
        <v/>
      </c>
      <c r="BR2196" s="9" t="s">
        <v>5537</v>
      </c>
      <c r="BS2196" s="9" t="s">
        <v>83</v>
      </c>
      <c r="BT2196" s="108"/>
    </row>
    <row r="2197" spans="1:72" s="9" customFormat="1" x14ac:dyDescent="0.35">
      <c r="A2197" s="1" t="s">
        <v>4392</v>
      </c>
      <c r="B2197" s="8" t="s">
        <v>4393</v>
      </c>
      <c r="C2197" s="3" t="str">
        <f>_xlfn.XLOOKUP(B2197,'[1]daily break down'!$D:$D,'[1]daily break down'!$E:$E,"")</f>
        <v>LITTORAL</v>
      </c>
      <c r="D2197" s="1" t="s">
        <v>11</v>
      </c>
      <c r="E2197" s="1" t="s">
        <v>12</v>
      </c>
      <c r="F2197" s="3" t="s">
        <v>31</v>
      </c>
      <c r="G2197" s="1" t="s">
        <v>3686</v>
      </c>
      <c r="H2197" s="34" t="str">
        <f>_xlfn.XLOOKUP(B2197,[2]CALCULATION!$B:$B,[2]CALCULATION!$H:$H,"")</f>
        <v>ZTE</v>
      </c>
      <c r="I2197" s="28">
        <v>0</v>
      </c>
      <c r="J2197" s="28">
        <v>0</v>
      </c>
      <c r="K2197" s="28">
        <v>0</v>
      </c>
      <c r="L2197" s="28">
        <v>0</v>
      </c>
      <c r="M2197" s="28">
        <v>0</v>
      </c>
      <c r="N2197" s="28">
        <v>0</v>
      </c>
      <c r="O2197" s="28">
        <v>0</v>
      </c>
      <c r="P2197" s="28">
        <v>0</v>
      </c>
      <c r="Q2197" s="28">
        <v>0</v>
      </c>
      <c r="R2197" s="28">
        <v>0</v>
      </c>
      <c r="S2197" s="93">
        <v>0</v>
      </c>
      <c r="T2197" s="93">
        <f>_xlfn.XLOOKUP(B2197,'[3]Nur des jours'!$B:$B,'[3]Nur des jours'!$U:$U,"")</f>
        <v>0</v>
      </c>
      <c r="U2197" s="93">
        <v>0</v>
      </c>
      <c r="V2197" s="93">
        <v>0</v>
      </c>
      <c r="W2197" s="93">
        <v>0</v>
      </c>
      <c r="X2197" s="93">
        <v>0</v>
      </c>
      <c r="Y2197" s="93">
        <v>0</v>
      </c>
      <c r="Z2197" s="93">
        <v>0</v>
      </c>
      <c r="AA2197" s="93">
        <v>0</v>
      </c>
      <c r="AB2197" s="93">
        <v>0</v>
      </c>
      <c r="AC2197" s="93"/>
      <c r="AD2197" s="93">
        <v>0</v>
      </c>
      <c r="AE2197" s="93">
        <v>0</v>
      </c>
      <c r="AF2197" s="93">
        <v>0</v>
      </c>
      <c r="AG2197" s="93"/>
      <c r="AH2197" s="93">
        <v>0</v>
      </c>
      <c r="AI2197" s="93">
        <v>0</v>
      </c>
      <c r="AJ2197" s="93">
        <v>0</v>
      </c>
      <c r="AK2197" s="93">
        <v>0</v>
      </c>
      <c r="AL2197" s="93">
        <v>0</v>
      </c>
      <c r="AM2197" s="49" t="s">
        <v>5559</v>
      </c>
      <c r="AN2197" s="49"/>
      <c r="AO2197" s="48" t="str" cm="1">
        <f t="array" ref="AO2197">IFERROR(_xlfn.IFS(
AQ2197="MPR ISSUE","PDH",
AQ2197="BSS Hardware Issue","BSS",
AQ2197="Sites strategiques, MLL, Pylone, etc.","ENVTECH",
AQ2197="AKTIVCO DEFAUT GE &amp; POWER Cabinet","AKTIVCO",
AQ2197="AKTIVCO Coupure ENEO &amp; Baisse de tension","AKTIVCO GRID ONLY",
AQ2197="Coupure ENEO &amp; Baisse de tension","IHS GRID ONLY",
AQ2197="Defaut GE &amp; POWER Cabinet","IHS",
AQ2197="Sharing","Partners",
AQ2197="Sites strategiques &amp; DataCenter","SST &amp; DC",
AQ2197="Exclu","Exclu",
AQ2197="SAT","SAT",
AQ2197="SPARE-ISSUE","SPARE-ISSUE",
AQ2197="Fiber CAmtel","TRANS_FO_CAMTEL",
AQ2197="Fiber AOF","Fiber AOF",
AQ2197="Projet OCM (HUAWEI)","TRAVAUX-HUAWEI",
AQ2197="Projet OCM (NOKIA)","TRAVAUX-NOKIA",
AQ2197="ACCESS-ISSUE","ACCESS-ISSUE",
AQ2197="Projet OCM (ZTE, NOKIA, autres projets)","TRAVAUX OCM",
AQ2197="No root CAuse","No root cause",
AQ2197="ODU HS","PDH",
AQ2197="IP &amp; VLAN","PDH",
AQ2197="Warehouse HUAWEI","SPARE-ISSUE",
AQ2197="SPARE-HS","SPARE-ISSUE",
AQ2197="Power Telco","BSS",AQ2197="no impacts","no impacts"
),"")</f>
        <v>No root cause</v>
      </c>
      <c r="AP2197" s="48" t="str" cm="1">
        <f t="array" ref="AP2197">IFERROR(_xlfn.IFS(
AQ2197="MPR ISSUE","TX ISSUE",
AQ2197="BSS Hardware Issue","RAN ISSUE",
AQ2197="Sites strategiques, MLL, Pylone, etc.","ENVTECH",
AQ2197="AKTIVCO DEFAUT GE &amp; POWER Cabinet","POWER ISSUE",
AQ2197="AKTIVCO Coupure ENEO &amp; Baisse de tension","POWER ISSUE",
AQ2197="Coupure ENEO &amp; Baisse de tension","POWER ISSUE",
AQ2197="Defaut GE &amp; POWER Cabinet","POWER ISSUE",
AQ2197="Sharing","POWER ISSUE",
AQ2197="Sites strategiques &amp; DataCenter","POWER ISSUE",
AQ2197="Exclu","Exclu",
AQ2197="SAT","TX ISSUE",
AQ2197="SPARE-ISSUE","SPARE-ISSUE",
AQ2197="Fiber CAmtel","TX ISSUE",
AQ2197="Fiber AOF","TX ISSUE",
AQ2197="Projet OCM (HUAWEI)","TRAVAUX-HUAWEI",
AQ2197="Projet OCM (NOKIA)","TRAVAUX -NOKIA",
AQ2197="ACCESS-ISSUE","ACCESS-ISSUE",
AQ2197="Projet OCM (ZTE, NOKIA, autres projets)","TRAVAUX OCM",
AQ2197="No root CAuse","No root cause",
AQ2197="ODU HS","TX ISSUE",
AQ2197="IP &amp; VLAN","TX ISSUE",
AQ2197="Warehouse HUAWEI","SPARE-ISSUE",
AQ2197="SPARE-HS","SPARE-ISSUE",
AQ2197="Power Telco","RAN ISSUE",AQ2197="no impacts","no impacts"
),"")</f>
        <v>No root cause</v>
      </c>
      <c r="AQ2197" s="126" t="s">
        <v>5344</v>
      </c>
      <c r="AR2197" s="48" t="str" cm="1">
        <f t="array" ref="AR2197">IFERROR(_xlfn.IFS(
AQ2197="MPR ISSUE","ACTIVE",
AQ2197="BSS Hardware Issue","ACTIVE",
AQ2197="Sites strategiques, MLL, Pylone, etc.","PASSIVE",
AQ2197="AKTIVCO DEFAUT GE &amp; POWER Cabinet","PASSIVE",
AQ2197="AKTIVCO Coupure ENEO &amp; Baisse de tension","PASSIVE",
AQ2197="Coupure ENEO &amp; Baisse de tension","PASSIVE",
AQ2197="Defaut GE &amp; POWER Cabinet","PASSIVE",
AQ2197="Sharing","PASSIVE",
AQ2197="Sites strategiques &amp; DataCenter","PASSIVE",
AQ2197="Exclu","Exclu",
AQ2197="SAT","ACTIVE",
AQ2197="SPARE-ISSUE","SPARE-ISSUE",
AQ2197="Fiber CAmtel","ACTIVE",
AQ2197="Fiber AOF","ACTIVE",
AQ2197="Projet OCM (HUAWEI)","PLANNED WORKS",
AQ2197="Projet OCM (NOKIA)","PLANNED WORKS",
AQ2197="ACCESS-ISSUE","ACCESS-ISSUE",
AQ2197="Projet OCM (ZTE, NOKIA, autres projets)","PLANNED WORKS",
AQ2197="No root CAuse","No root cause",
AQ2197="ODU HS","ACTIVE",
AQ2197="IP &amp; VLAN","ACTIVE",
AQ2197="Warehouse HUAWEI","SPARE-ISSUE",
AQ2197="SPARE-HS","SPARE-ISSUE",
AQ2197="Power Telco","ACTIVE", AQ2197="no impacts","no impacts"
),"")</f>
        <v>No root cause</v>
      </c>
      <c r="AS2197" s="92" t="s">
        <v>5537</v>
      </c>
      <c r="AT2197" s="98" t="s">
        <v>4393</v>
      </c>
      <c r="AV2197" s="17" t="s">
        <v>5537</v>
      </c>
      <c r="AW2197" s="7" t="s">
        <v>5537</v>
      </c>
      <c r="AX2197" s="6" t="s">
        <v>5537</v>
      </c>
      <c r="AY2197" s="7"/>
      <c r="AZ2197" s="3" t="s">
        <v>5537</v>
      </c>
      <c r="BA2197" s="18" t="s">
        <v>5537</v>
      </c>
      <c r="BB2197" s="18" t="s">
        <v>5537</v>
      </c>
      <c r="BC2197" s="18" t="s">
        <v>5537</v>
      </c>
      <c r="BD2197" s="18" t="s">
        <v>5537</v>
      </c>
      <c r="BE2197" s="18" t="s">
        <v>5537</v>
      </c>
      <c r="BF2197" s="18" t="s">
        <v>5537</v>
      </c>
      <c r="BG2197" s="18" t="s">
        <v>5537</v>
      </c>
      <c r="BH2197" s="18" t="s">
        <v>5537</v>
      </c>
      <c r="BI2197" s="18" t="s">
        <v>5537</v>
      </c>
      <c r="BJ2197" s="18" t="s">
        <v>5537</v>
      </c>
      <c r="BK2197" s="18" t="s">
        <v>5537</v>
      </c>
      <c r="BL2197" s="9" t="s">
        <v>5537</v>
      </c>
      <c r="BM2197" s="14" t="s">
        <v>5537</v>
      </c>
      <c r="BN2197" s="14" t="s">
        <v>5537</v>
      </c>
      <c r="BO2197" s="14" t="str">
        <f>_xlfn.XLOOKUP(B2197,'[4]cell downs 18042026 17h'!$B:$B,'[4]cell downs 18042026 17h'!$B:$B,"")</f>
        <v/>
      </c>
      <c r="BP2197" s="14" t="str">
        <f>_xlfn.XLOOKUP(B2197,'[5]Cells Huawei 19042026 15h'!$B:$B,'[5]Cells Huawei 19042026 15h'!$B:$B,"")</f>
        <v/>
      </c>
      <c r="BQ2197" s="9" t="str">
        <f>_xlfn.XLOOKUP(B2197,'[6]cells down 19042026 9H40'!$B:$B,'[6]cells down 19042026 9H40'!$B:$B,"")</f>
        <v/>
      </c>
      <c r="BR2197" s="9" t="s">
        <v>4393</v>
      </c>
      <c r="BS2197" s="9" t="s">
        <v>1713</v>
      </c>
      <c r="BT2197" s="108"/>
    </row>
    <row r="2198" spans="1:72" s="9" customFormat="1" x14ac:dyDescent="0.35">
      <c r="A2198" s="1" t="s">
        <v>3955</v>
      </c>
      <c r="B2198" s="115" t="s">
        <v>3956</v>
      </c>
      <c r="C2198" s="3" t="str">
        <f>_xlfn.XLOOKUP(B2198,'[1]daily break down'!$D:$D,'[1]daily break down'!$E:$E,"")</f>
        <v>CENTRE</v>
      </c>
      <c r="D2198" s="115"/>
      <c r="E2198" s="1"/>
      <c r="F2198" s="3" t="s">
        <v>37</v>
      </c>
      <c r="G2198" s="1" t="s">
        <v>3957</v>
      </c>
      <c r="H2198" s="34" t="str">
        <f>_xlfn.XLOOKUP(B2198,[2]CALCULATION!$B:$B,[2]CALCULATION!$H:$H,"")</f>
        <v>ZTE</v>
      </c>
      <c r="I2198" s="28">
        <v>0</v>
      </c>
      <c r="J2198" s="28">
        <v>0</v>
      </c>
      <c r="K2198" s="28">
        <v>0</v>
      </c>
      <c r="L2198" s="28">
        <v>0</v>
      </c>
      <c r="M2198" s="28">
        <v>0</v>
      </c>
      <c r="N2198" s="28">
        <v>0</v>
      </c>
      <c r="O2198" s="28">
        <v>0</v>
      </c>
      <c r="P2198" s="28">
        <v>0</v>
      </c>
      <c r="Q2198" s="28">
        <v>0</v>
      </c>
      <c r="R2198" s="28">
        <v>0</v>
      </c>
      <c r="S2198" s="93">
        <v>0</v>
      </c>
      <c r="T2198" s="93">
        <f>_xlfn.XLOOKUP(B2198,'[3]Nur des jours'!$B:$B,'[3]Nur des jours'!$U:$U,"")</f>
        <v>0</v>
      </c>
      <c r="U2198" s="93">
        <v>0</v>
      </c>
      <c r="V2198" s="93">
        <v>0</v>
      </c>
      <c r="W2198" s="93">
        <v>0</v>
      </c>
      <c r="X2198" s="93">
        <v>0</v>
      </c>
      <c r="Y2198" s="93">
        <v>0</v>
      </c>
      <c r="Z2198" s="93">
        <v>0</v>
      </c>
      <c r="AA2198" s="93">
        <v>0</v>
      </c>
      <c r="AB2198" s="93">
        <v>0</v>
      </c>
      <c r="AC2198" s="93"/>
      <c r="AD2198" s="93">
        <v>0</v>
      </c>
      <c r="AE2198" s="93">
        <v>0</v>
      </c>
      <c r="AF2198" s="93">
        <v>0</v>
      </c>
      <c r="AG2198" s="93"/>
      <c r="AH2198" s="93">
        <v>0</v>
      </c>
      <c r="AI2198" s="93">
        <v>0</v>
      </c>
      <c r="AJ2198" s="93">
        <v>0</v>
      </c>
      <c r="AK2198" s="93">
        <v>0</v>
      </c>
      <c r="AL2198" s="93">
        <v>0</v>
      </c>
      <c r="AM2198" s="49" t="s">
        <v>5559</v>
      </c>
      <c r="AN2198" s="49"/>
      <c r="AO2198" s="48" t="str" cm="1">
        <f t="array" ref="AO2198">IFERROR(_xlfn.IFS(
AQ2198="MPR ISSUE","PDH",
AQ2198="BSS Hardware Issue","BSS",
AQ2198="Sites strategiques, MLL, Pylone, etc.","ENVTECH",
AQ2198="AKTIVCO DEFAUT GE &amp; POWER Cabinet","AKTIVCO",
AQ2198="AKTIVCO Coupure ENEO &amp; Baisse de tension","AKTIVCO GRID ONLY",
AQ2198="Coupure ENEO &amp; Baisse de tension","IHS GRID ONLY",
AQ2198="Defaut GE &amp; POWER Cabinet","IHS",
AQ2198="Sharing","Partners",
AQ2198="Sites strategiques &amp; DataCenter","SST &amp; DC",
AQ2198="Exclu","Exclu",
AQ2198="SAT","SAT",
AQ2198="SPARE-ISSUE","SPARE-ISSUE",
AQ2198="Fiber CAmtel","TRANS_FO_CAMTEL",
AQ2198="Fiber AOF","Fiber AOF",
AQ2198="Projet OCM (HUAWEI)","TRAVAUX-HUAWEI",
AQ2198="Projet OCM (NOKIA)","TRAVAUX-NOKIA",
AQ2198="ACCESS-ISSUE","ACCESS-ISSUE",
AQ2198="Projet OCM (ZTE, NOKIA, autres projets)","TRAVAUX OCM",
AQ2198="No root CAuse","No root cause",
AQ2198="ODU HS","PDH",
AQ2198="IP &amp; VLAN","PDH",
AQ2198="Warehouse HUAWEI","SPARE-ISSUE",
AQ2198="SPARE-HS","SPARE-ISSUE",
AQ2198="Power Telco","BSS",AQ2198="no impacts","no impacts"
),"")</f>
        <v>No root cause</v>
      </c>
      <c r="AP2198" s="48" t="str" cm="1">
        <f t="array" ref="AP2198">IFERROR(_xlfn.IFS(
AQ2198="MPR ISSUE","TX ISSUE",
AQ2198="BSS Hardware Issue","RAN ISSUE",
AQ2198="Sites strategiques, MLL, Pylone, etc.","ENVTECH",
AQ2198="AKTIVCO DEFAUT GE &amp; POWER Cabinet","POWER ISSUE",
AQ2198="AKTIVCO Coupure ENEO &amp; Baisse de tension","POWER ISSUE",
AQ2198="Coupure ENEO &amp; Baisse de tension","POWER ISSUE",
AQ2198="Defaut GE &amp; POWER Cabinet","POWER ISSUE",
AQ2198="Sharing","POWER ISSUE",
AQ2198="Sites strategiques &amp; DataCenter","POWER ISSUE",
AQ2198="Exclu","Exclu",
AQ2198="SAT","TX ISSUE",
AQ2198="SPARE-ISSUE","SPARE-ISSUE",
AQ2198="Fiber CAmtel","TX ISSUE",
AQ2198="Fiber AOF","TX ISSUE",
AQ2198="Projet OCM (HUAWEI)","TRAVAUX-HUAWEI",
AQ2198="Projet OCM (NOKIA)","TRAVAUX -NOKIA",
AQ2198="ACCESS-ISSUE","ACCESS-ISSUE",
AQ2198="Projet OCM (ZTE, NOKIA, autres projets)","TRAVAUX OCM",
AQ2198="No root CAuse","No root cause",
AQ2198="ODU HS","TX ISSUE",
AQ2198="IP &amp; VLAN","TX ISSUE",
AQ2198="Warehouse HUAWEI","SPARE-ISSUE",
AQ2198="SPARE-HS","SPARE-ISSUE",
AQ2198="Power Telco","RAN ISSUE",AQ2198="no impacts","no impacts"
),"")</f>
        <v>No root cause</v>
      </c>
      <c r="AQ2198" s="67" t="s">
        <v>5344</v>
      </c>
      <c r="AR2198" s="48" t="str" cm="1">
        <f t="array" ref="AR2198">IFERROR(_xlfn.IFS(
AQ2198="MPR ISSUE","ACTIVE",
AQ2198="BSS Hardware Issue","ACTIVE",
AQ2198="Sites strategiques, MLL, Pylone, etc.","PASSIVE",
AQ2198="AKTIVCO DEFAUT GE &amp; POWER Cabinet","PASSIVE",
AQ2198="AKTIVCO Coupure ENEO &amp; Baisse de tension","PASSIVE",
AQ2198="Coupure ENEO &amp; Baisse de tension","PASSIVE",
AQ2198="Defaut GE &amp; POWER Cabinet","PASSIVE",
AQ2198="Sharing","PASSIVE",
AQ2198="Sites strategiques &amp; DataCenter","PASSIVE",
AQ2198="Exclu","Exclu",
AQ2198="SAT","ACTIVE",
AQ2198="SPARE-ISSUE","SPARE-ISSUE",
AQ2198="Fiber CAmtel","ACTIVE",
AQ2198="Fiber AOF","ACTIVE",
AQ2198="Projet OCM (HUAWEI)","PLANNED WORKS",
AQ2198="Projet OCM (NOKIA)","PLANNED WORKS",
AQ2198="ACCESS-ISSUE","ACCESS-ISSUE",
AQ2198="Projet OCM (ZTE, NOKIA, autres projets)","PLANNED WORKS",
AQ2198="No root CAuse","No root cause",
AQ2198="ODU HS","ACTIVE",
AQ2198="IP &amp; VLAN","ACTIVE",
AQ2198="Warehouse HUAWEI","SPARE-ISSUE",
AQ2198="SPARE-HS","SPARE-ISSUE",
AQ2198="Power Telco","ACTIVE", AQ2198="no impacts","no impacts"
),"")</f>
        <v>No root cause</v>
      </c>
      <c r="AS2198" s="92" t="s">
        <v>5537</v>
      </c>
      <c r="AT2198" s="98" t="s">
        <v>3956</v>
      </c>
      <c r="AV2198" s="17" t="s">
        <v>5537</v>
      </c>
      <c r="AW2198" s="7" t="s">
        <v>5537</v>
      </c>
      <c r="AX2198" s="6" t="s">
        <v>5537</v>
      </c>
      <c r="AY2198" s="7"/>
      <c r="AZ2198" s="3" t="s">
        <v>5537</v>
      </c>
      <c r="BA2198" s="18" t="s">
        <v>5537</v>
      </c>
      <c r="BB2198" s="18" t="s">
        <v>5537</v>
      </c>
      <c r="BC2198" s="18" t="s">
        <v>5537</v>
      </c>
      <c r="BD2198" s="18" t="s">
        <v>5537</v>
      </c>
      <c r="BE2198" s="18" t="s">
        <v>5537</v>
      </c>
      <c r="BF2198" s="18" t="s">
        <v>5537</v>
      </c>
      <c r="BG2198" s="18" t="s">
        <v>5537</v>
      </c>
      <c r="BH2198" s="18" t="s">
        <v>5537</v>
      </c>
      <c r="BI2198" s="18" t="s">
        <v>5537</v>
      </c>
      <c r="BJ2198" s="18" t="s">
        <v>5537</v>
      </c>
      <c r="BK2198" s="18" t="s">
        <v>5537</v>
      </c>
      <c r="BL2198" s="9" t="s">
        <v>5537</v>
      </c>
      <c r="BM2198" s="14" t="s">
        <v>5537</v>
      </c>
      <c r="BN2198" s="14" t="s">
        <v>5537</v>
      </c>
      <c r="BO2198" s="14" t="str">
        <f>_xlfn.XLOOKUP(B2198,'[4]cell downs 18042026 17h'!$B:$B,'[4]cell downs 18042026 17h'!$B:$B,"")</f>
        <v/>
      </c>
      <c r="BP2198" s="14" t="str">
        <f>_xlfn.XLOOKUP(B2198,'[5]Cells Huawei 19042026 15h'!$B:$B,'[5]Cells Huawei 19042026 15h'!$B:$B,"")</f>
        <v/>
      </c>
      <c r="BQ2198" s="9" t="str">
        <f>_xlfn.XLOOKUP(B2198,'[6]cells down 19042026 9H40'!$B:$B,'[6]cells down 19042026 9H40'!$B:$B,"")</f>
        <v/>
      </c>
      <c r="BR2198" s="9" t="s">
        <v>5537</v>
      </c>
      <c r="BS2198" s="9" t="s">
        <v>83</v>
      </c>
      <c r="BT2198" s="108"/>
    </row>
    <row r="2199" spans="1:72" s="9" customFormat="1" x14ac:dyDescent="0.35">
      <c r="A2199" s="1" t="s">
        <v>4159</v>
      </c>
      <c r="B2199" s="8" t="s">
        <v>4160</v>
      </c>
      <c r="C2199" s="3" t="str">
        <f>_xlfn.XLOOKUP(B2199,'[1]daily break down'!$D:$D,'[1]daily break down'!$E:$E,"")</f>
        <v>Douala</v>
      </c>
      <c r="D2199" s="1" t="s">
        <v>11</v>
      </c>
      <c r="E2199" s="1" t="s">
        <v>12</v>
      </c>
      <c r="F2199" s="3" t="s">
        <v>31</v>
      </c>
      <c r="G2199" s="1" t="s">
        <v>32</v>
      </c>
      <c r="H2199" s="34" t="str">
        <f>_xlfn.XLOOKUP(B2199,[2]CALCULATION!$B:$B,[2]CALCULATION!$H:$H,"")</f>
        <v>ZTE</v>
      </c>
      <c r="I2199" s="28">
        <v>0</v>
      </c>
      <c r="J2199" s="28">
        <v>0</v>
      </c>
      <c r="K2199" s="28">
        <v>0</v>
      </c>
      <c r="L2199" s="28">
        <v>0</v>
      </c>
      <c r="M2199" s="28">
        <v>0</v>
      </c>
      <c r="N2199" s="28">
        <v>0</v>
      </c>
      <c r="O2199" s="28">
        <v>0</v>
      </c>
      <c r="P2199" s="28">
        <v>0</v>
      </c>
      <c r="Q2199" s="28">
        <v>0</v>
      </c>
      <c r="R2199" s="28">
        <v>0</v>
      </c>
      <c r="S2199" s="93">
        <v>0</v>
      </c>
      <c r="T2199" s="93">
        <f>_xlfn.XLOOKUP(B2199,'[3]Nur des jours'!$B:$B,'[3]Nur des jours'!$U:$U,"")</f>
        <v>0</v>
      </c>
      <c r="U2199" s="93">
        <v>0</v>
      </c>
      <c r="V2199" s="93">
        <v>0</v>
      </c>
      <c r="W2199" s="93">
        <v>0</v>
      </c>
      <c r="X2199" s="93">
        <v>0</v>
      </c>
      <c r="Y2199" s="93">
        <v>0</v>
      </c>
      <c r="Z2199" s="93">
        <v>0</v>
      </c>
      <c r="AA2199" s="93">
        <v>0</v>
      </c>
      <c r="AB2199" s="93">
        <v>0</v>
      </c>
      <c r="AC2199" s="93"/>
      <c r="AD2199" s="93">
        <v>0</v>
      </c>
      <c r="AE2199" s="93">
        <v>0</v>
      </c>
      <c r="AF2199" s="93">
        <v>0</v>
      </c>
      <c r="AG2199" s="93"/>
      <c r="AH2199" s="93">
        <v>0</v>
      </c>
      <c r="AI2199" s="93">
        <v>0</v>
      </c>
      <c r="AJ2199" s="93">
        <v>0</v>
      </c>
      <c r="AK2199" s="93">
        <v>0</v>
      </c>
      <c r="AL2199" s="93">
        <v>0</v>
      </c>
      <c r="AM2199" s="49" t="s">
        <v>5559</v>
      </c>
      <c r="AN2199" s="49"/>
      <c r="AO2199" s="48" t="str" cm="1">
        <f t="array" ref="AO2199">IFERROR(_xlfn.IFS(
AQ2199="MPR ISSUE","PDH",
AQ2199="BSS Hardware Issue","BSS",
AQ2199="Sites strategiques, MLL, Pylone, etc.","ENVTECH",
AQ2199="AKTIVCO DEFAUT GE &amp; POWER Cabinet","AKTIVCO",
AQ2199="AKTIVCO Coupure ENEO &amp; Baisse de tension","AKTIVCO GRID ONLY",
AQ2199="Coupure ENEO &amp; Baisse de tension","IHS GRID ONLY",
AQ2199="Defaut GE &amp; POWER Cabinet","IHS",
AQ2199="Sharing","Partners",
AQ2199="Sites strategiques &amp; DataCenter","SST &amp; DC",
AQ2199="Exclu","Exclu",
AQ2199="SAT","SAT",
AQ2199="SPARE-ISSUE","SPARE-ISSUE",
AQ2199="Fiber CAmtel","TRANS_FO_CAMTEL",
AQ2199="Fiber AOF","Fiber AOF",
AQ2199="Projet OCM (HUAWEI)","TRAVAUX-HUAWEI",
AQ2199="Projet OCM (NOKIA)","TRAVAUX-NOKIA",
AQ2199="ACCESS-ISSUE","ACCESS-ISSUE",
AQ2199="Projet OCM (ZTE, NOKIA, autres projets)","TRAVAUX OCM",
AQ2199="No root CAuse","No root cause",
AQ2199="ODU HS","PDH",
AQ2199="IP &amp; VLAN","PDH",
AQ2199="Warehouse HUAWEI","SPARE-ISSUE",
AQ2199="SPARE-HS","SPARE-ISSUE",
AQ2199="Power Telco","BSS",AQ2199="no impacts","no impacts"
),"")</f>
        <v>No root cause</v>
      </c>
      <c r="AP2199" s="48" t="str" cm="1">
        <f t="array" ref="AP2199">IFERROR(_xlfn.IFS(
AQ2199="MPR ISSUE","TX ISSUE",
AQ2199="BSS Hardware Issue","RAN ISSUE",
AQ2199="Sites strategiques, MLL, Pylone, etc.","ENVTECH",
AQ2199="AKTIVCO DEFAUT GE &amp; POWER Cabinet","POWER ISSUE",
AQ2199="AKTIVCO Coupure ENEO &amp; Baisse de tension","POWER ISSUE",
AQ2199="Coupure ENEO &amp; Baisse de tension","POWER ISSUE",
AQ2199="Defaut GE &amp; POWER Cabinet","POWER ISSUE",
AQ2199="Sharing","POWER ISSUE",
AQ2199="Sites strategiques &amp; DataCenter","POWER ISSUE",
AQ2199="Exclu","Exclu",
AQ2199="SAT","TX ISSUE",
AQ2199="SPARE-ISSUE","SPARE-ISSUE",
AQ2199="Fiber CAmtel","TX ISSUE",
AQ2199="Fiber AOF","TX ISSUE",
AQ2199="Projet OCM (HUAWEI)","TRAVAUX-HUAWEI",
AQ2199="Projet OCM (NOKIA)","TRAVAUX -NOKIA",
AQ2199="ACCESS-ISSUE","ACCESS-ISSUE",
AQ2199="Projet OCM (ZTE, NOKIA, autres projets)","TRAVAUX OCM",
AQ2199="No root CAuse","No root cause",
AQ2199="ODU HS","TX ISSUE",
AQ2199="IP &amp; VLAN","TX ISSUE",
AQ2199="Warehouse HUAWEI","SPARE-ISSUE",
AQ2199="SPARE-HS","SPARE-ISSUE",
AQ2199="Power Telco","RAN ISSUE",AQ2199="no impacts","no impacts"
),"")</f>
        <v>No root cause</v>
      </c>
      <c r="AQ2199" s="126" t="s">
        <v>5344</v>
      </c>
      <c r="AR2199" s="48" t="str" cm="1">
        <f t="array" ref="AR2199">IFERROR(_xlfn.IFS(
AQ2199="MPR ISSUE","ACTIVE",
AQ2199="BSS Hardware Issue","ACTIVE",
AQ2199="Sites strategiques, MLL, Pylone, etc.","PASSIVE",
AQ2199="AKTIVCO DEFAUT GE &amp; POWER Cabinet","PASSIVE",
AQ2199="AKTIVCO Coupure ENEO &amp; Baisse de tension","PASSIVE",
AQ2199="Coupure ENEO &amp; Baisse de tension","PASSIVE",
AQ2199="Defaut GE &amp; POWER Cabinet","PASSIVE",
AQ2199="Sharing","PASSIVE",
AQ2199="Sites strategiques &amp; DataCenter","PASSIVE",
AQ2199="Exclu","Exclu",
AQ2199="SAT","ACTIVE",
AQ2199="SPARE-ISSUE","SPARE-ISSUE",
AQ2199="Fiber CAmtel","ACTIVE",
AQ2199="Fiber AOF","ACTIVE",
AQ2199="Projet OCM (HUAWEI)","PLANNED WORKS",
AQ2199="Projet OCM (NOKIA)","PLANNED WORKS",
AQ2199="ACCESS-ISSUE","ACCESS-ISSUE",
AQ2199="Projet OCM (ZTE, NOKIA, autres projets)","PLANNED WORKS",
AQ2199="No root CAuse","No root cause",
AQ2199="ODU HS","ACTIVE",
AQ2199="IP &amp; VLAN","ACTIVE",
AQ2199="Warehouse HUAWEI","SPARE-ISSUE",
AQ2199="SPARE-HS","SPARE-ISSUE",
AQ2199="Power Telco","ACTIVE", AQ2199="no impacts","no impacts"
),"")</f>
        <v>No root cause</v>
      </c>
      <c r="AS2199" s="92" t="s">
        <v>5537</v>
      </c>
      <c r="AT2199" s="98" t="s">
        <v>4160</v>
      </c>
      <c r="AV2199" s="17" t="s">
        <v>5537</v>
      </c>
      <c r="AW2199" s="7" t="s">
        <v>5537</v>
      </c>
      <c r="AX2199" s="6" t="s">
        <v>5537</v>
      </c>
      <c r="AY2199" s="7"/>
      <c r="AZ2199" s="3" t="s">
        <v>5537</v>
      </c>
      <c r="BA2199" s="18" t="s">
        <v>5537</v>
      </c>
      <c r="BB2199" s="18" t="s">
        <v>5537</v>
      </c>
      <c r="BC2199" s="18" t="s">
        <v>5537</v>
      </c>
      <c r="BD2199" s="18" t="s">
        <v>5537</v>
      </c>
      <c r="BE2199" s="18" t="s">
        <v>5537</v>
      </c>
      <c r="BF2199" s="18" t="s">
        <v>5537</v>
      </c>
      <c r="BG2199" s="18" t="s">
        <v>5537</v>
      </c>
      <c r="BH2199" s="18" t="s">
        <v>5537</v>
      </c>
      <c r="BI2199" s="18" t="s">
        <v>5537</v>
      </c>
      <c r="BJ2199" s="18" t="s">
        <v>5537</v>
      </c>
      <c r="BK2199" s="18" t="s">
        <v>5537</v>
      </c>
      <c r="BL2199" s="9" t="s">
        <v>5537</v>
      </c>
      <c r="BM2199" s="14" t="s">
        <v>5537</v>
      </c>
      <c r="BN2199" s="14" t="s">
        <v>5537</v>
      </c>
      <c r="BO2199" s="14" t="str">
        <f>_xlfn.XLOOKUP(B2199,'[4]cell downs 18042026 17h'!$B:$B,'[4]cell downs 18042026 17h'!$B:$B,"")</f>
        <v/>
      </c>
      <c r="BP2199" s="14" t="str">
        <f>_xlfn.XLOOKUP(B2199,'[5]Cells Huawei 19042026 15h'!$B:$B,'[5]Cells Huawei 19042026 15h'!$B:$B,"")</f>
        <v/>
      </c>
      <c r="BQ2199" s="9" t="str">
        <f>_xlfn.XLOOKUP(B2199,'[6]cells down 19042026 9H40'!$B:$B,'[6]cells down 19042026 9H40'!$B:$B,"")</f>
        <v/>
      </c>
      <c r="BR2199" s="9" t="s">
        <v>4160</v>
      </c>
      <c r="BS2199" s="9" t="s">
        <v>5459</v>
      </c>
      <c r="BT2199" s="108"/>
    </row>
    <row r="2200" spans="1:72" s="9" customFormat="1" x14ac:dyDescent="0.35">
      <c r="A2200" s="1" t="s">
        <v>3593</v>
      </c>
      <c r="B2200" s="8" t="s">
        <v>3594</v>
      </c>
      <c r="C2200" s="3" t="str">
        <f>_xlfn.XLOOKUP(B2200,'[1]daily break down'!$D:$D,'[1]daily break down'!$E:$E,"")</f>
        <v>CENTRE</v>
      </c>
      <c r="D2200" s="1" t="s">
        <v>21</v>
      </c>
      <c r="E2200" s="1" t="s">
        <v>563</v>
      </c>
      <c r="F2200" s="3" t="s">
        <v>226</v>
      </c>
      <c r="G2200" s="1" t="s">
        <v>3593</v>
      </c>
      <c r="H2200" s="34" t="str">
        <f>_xlfn.XLOOKUP(B2200,[2]CALCULATION!$B:$B,[2]CALCULATION!$H:$H,"")</f>
        <v>ZTE</v>
      </c>
      <c r="I2200" s="28">
        <v>0</v>
      </c>
      <c r="J2200" s="28">
        <v>0</v>
      </c>
      <c r="K2200" s="28">
        <v>0</v>
      </c>
      <c r="L2200" s="28">
        <v>0</v>
      </c>
      <c r="M2200" s="28">
        <v>0</v>
      </c>
      <c r="N2200" s="28">
        <v>0</v>
      </c>
      <c r="O2200" s="28">
        <v>0</v>
      </c>
      <c r="P2200" s="28">
        <v>0</v>
      </c>
      <c r="Q2200" s="28">
        <v>0</v>
      </c>
      <c r="R2200" s="28">
        <v>0</v>
      </c>
      <c r="S2200" s="93">
        <v>0</v>
      </c>
      <c r="T2200" s="93">
        <f>_xlfn.XLOOKUP(B2200,'[3]Nur des jours'!$B:$B,'[3]Nur des jours'!$U:$U,"")</f>
        <v>0</v>
      </c>
      <c r="U2200" s="93">
        <v>0</v>
      </c>
      <c r="V2200" s="93">
        <v>0</v>
      </c>
      <c r="W2200" s="93">
        <v>0</v>
      </c>
      <c r="X2200" s="93">
        <v>0</v>
      </c>
      <c r="Y2200" s="93">
        <v>0</v>
      </c>
      <c r="Z2200" s="93">
        <v>0</v>
      </c>
      <c r="AA2200" s="93">
        <v>0</v>
      </c>
      <c r="AB2200" s="93">
        <v>0</v>
      </c>
      <c r="AC2200" s="93"/>
      <c r="AD2200" s="93">
        <v>0</v>
      </c>
      <c r="AE2200" s="93">
        <v>0</v>
      </c>
      <c r="AF2200" s="93">
        <v>0</v>
      </c>
      <c r="AG2200" s="93"/>
      <c r="AH2200" s="93">
        <v>0</v>
      </c>
      <c r="AI2200" s="93">
        <v>0</v>
      </c>
      <c r="AJ2200" s="93">
        <v>0</v>
      </c>
      <c r="AK2200" s="93">
        <v>0</v>
      </c>
      <c r="AL2200" s="93">
        <v>0</v>
      </c>
      <c r="AM2200" s="49" t="s">
        <v>5559</v>
      </c>
      <c r="AN2200" s="49"/>
      <c r="AO2200" s="48" t="str" cm="1">
        <f t="array" ref="AO2200">IFERROR(_xlfn.IFS(
AQ2200="MPR ISSUE","PDH",
AQ2200="BSS Hardware Issue","BSS",
AQ2200="Sites strategiques, MLL, Pylone, etc.","ENVTECH",
AQ2200="AKTIVCO DEFAUT GE &amp; POWER Cabinet","AKTIVCO",
AQ2200="AKTIVCO Coupure ENEO &amp; Baisse de tension","AKTIVCO GRID ONLY",
AQ2200="Coupure ENEO &amp; Baisse de tension","IHS GRID ONLY",
AQ2200="Defaut GE &amp; POWER Cabinet","IHS",
AQ2200="Sharing","Partners",
AQ2200="Sites strategiques &amp; DataCenter","SST &amp; DC",
AQ2200="Exclu","Exclu",
AQ2200="SAT","SAT",
AQ2200="SPARE-ISSUE","SPARE-ISSUE",
AQ2200="Fiber CAmtel","TRANS_FO_CAMTEL",
AQ2200="Fiber AOF","Fiber AOF",
AQ2200="Projet OCM (HUAWEI)","TRAVAUX-HUAWEI",
AQ2200="Projet OCM (NOKIA)","TRAVAUX-NOKIA",
AQ2200="ACCESS-ISSUE","ACCESS-ISSUE",
AQ2200="Projet OCM (ZTE, NOKIA, autres projets)","TRAVAUX OCM",
AQ2200="No root CAuse","No root cause",
AQ2200="ODU HS","PDH",
AQ2200="IP &amp; VLAN","PDH",
AQ2200="Warehouse HUAWEI","SPARE-ISSUE",
AQ2200="SPARE-HS","SPARE-ISSUE",
AQ2200="Power Telco","BSS",AQ2200="no impacts","no impacts"
),"")</f>
        <v>No root cause</v>
      </c>
      <c r="AP2200" s="48" t="str" cm="1">
        <f t="array" ref="AP2200">IFERROR(_xlfn.IFS(
AQ2200="MPR ISSUE","TX ISSUE",
AQ2200="BSS Hardware Issue","RAN ISSUE",
AQ2200="Sites strategiques, MLL, Pylone, etc.","ENVTECH",
AQ2200="AKTIVCO DEFAUT GE &amp; POWER Cabinet","POWER ISSUE",
AQ2200="AKTIVCO Coupure ENEO &amp; Baisse de tension","POWER ISSUE",
AQ2200="Coupure ENEO &amp; Baisse de tension","POWER ISSUE",
AQ2200="Defaut GE &amp; POWER Cabinet","POWER ISSUE",
AQ2200="Sharing","POWER ISSUE",
AQ2200="Sites strategiques &amp; DataCenter","POWER ISSUE",
AQ2200="Exclu","Exclu",
AQ2200="SAT","TX ISSUE",
AQ2200="SPARE-ISSUE","SPARE-ISSUE",
AQ2200="Fiber CAmtel","TX ISSUE",
AQ2200="Fiber AOF","TX ISSUE",
AQ2200="Projet OCM (HUAWEI)","TRAVAUX-HUAWEI",
AQ2200="Projet OCM (NOKIA)","TRAVAUX -NOKIA",
AQ2200="ACCESS-ISSUE","ACCESS-ISSUE",
AQ2200="Projet OCM (ZTE, NOKIA, autres projets)","TRAVAUX OCM",
AQ2200="No root CAuse","No root cause",
AQ2200="ODU HS","TX ISSUE",
AQ2200="IP &amp; VLAN","TX ISSUE",
AQ2200="Warehouse HUAWEI","SPARE-ISSUE",
AQ2200="SPARE-HS","SPARE-ISSUE",
AQ2200="Power Telco","RAN ISSUE",AQ2200="no impacts","no impacts"
),"")</f>
        <v>No root cause</v>
      </c>
      <c r="AQ2200" s="67" t="s">
        <v>5344</v>
      </c>
      <c r="AR2200" s="48" t="str" cm="1">
        <f t="array" ref="AR2200">IFERROR(_xlfn.IFS(
AQ2200="MPR ISSUE","ACTIVE",
AQ2200="BSS Hardware Issue","ACTIVE",
AQ2200="Sites strategiques, MLL, Pylone, etc.","PASSIVE",
AQ2200="AKTIVCO DEFAUT GE &amp; POWER Cabinet","PASSIVE",
AQ2200="AKTIVCO Coupure ENEO &amp; Baisse de tension","PASSIVE",
AQ2200="Coupure ENEO &amp; Baisse de tension","PASSIVE",
AQ2200="Defaut GE &amp; POWER Cabinet","PASSIVE",
AQ2200="Sharing","PASSIVE",
AQ2200="Sites strategiques &amp; DataCenter","PASSIVE",
AQ2200="Exclu","Exclu",
AQ2200="SAT","ACTIVE",
AQ2200="SPARE-ISSUE","SPARE-ISSUE",
AQ2200="Fiber CAmtel","ACTIVE",
AQ2200="Fiber AOF","ACTIVE",
AQ2200="Projet OCM (HUAWEI)","PLANNED WORKS",
AQ2200="Projet OCM (NOKIA)","PLANNED WORKS",
AQ2200="ACCESS-ISSUE","ACCESS-ISSUE",
AQ2200="Projet OCM (ZTE, NOKIA, autres projets)","PLANNED WORKS",
AQ2200="No root CAuse","No root cause",
AQ2200="ODU HS","ACTIVE",
AQ2200="IP &amp; VLAN","ACTIVE",
AQ2200="Warehouse HUAWEI","SPARE-ISSUE",
AQ2200="SPARE-HS","SPARE-ISSUE",
AQ2200="Power Telco","ACTIVE", AQ2200="no impacts","no impacts"
),"")</f>
        <v>No root cause</v>
      </c>
      <c r="AS2200" s="92" t="s">
        <v>5537</v>
      </c>
      <c r="AT2200" s="98" t="s">
        <v>3594</v>
      </c>
      <c r="AV2200" s="17" t="s">
        <v>5537</v>
      </c>
      <c r="AW2200" s="7" t="s">
        <v>5537</v>
      </c>
      <c r="AX2200" s="6" t="s">
        <v>5537</v>
      </c>
      <c r="AY2200" s="7"/>
      <c r="AZ2200" s="3" t="s">
        <v>5537</v>
      </c>
      <c r="BA2200" s="18" t="s">
        <v>5537</v>
      </c>
      <c r="BB2200" s="18" t="s">
        <v>5537</v>
      </c>
      <c r="BC2200" s="18" t="s">
        <v>5537</v>
      </c>
      <c r="BD2200" s="18" t="s">
        <v>5537</v>
      </c>
      <c r="BE2200" s="18" t="s">
        <v>5537</v>
      </c>
      <c r="BF2200" s="18" t="s">
        <v>5537</v>
      </c>
      <c r="BG2200" s="18" t="s">
        <v>5537</v>
      </c>
      <c r="BH2200" s="18" t="s">
        <v>5537</v>
      </c>
      <c r="BI2200" s="18" t="s">
        <v>5537</v>
      </c>
      <c r="BJ2200" s="18" t="s">
        <v>5537</v>
      </c>
      <c r="BK2200" s="18" t="s">
        <v>5537</v>
      </c>
      <c r="BL2200" s="9" t="s">
        <v>5537</v>
      </c>
      <c r="BM2200" s="14" t="s">
        <v>5537</v>
      </c>
      <c r="BN2200" s="14" t="s">
        <v>5537</v>
      </c>
      <c r="BO2200" s="14" t="str">
        <f>_xlfn.XLOOKUP(B2200,'[4]cell downs 18042026 17h'!$B:$B,'[4]cell downs 18042026 17h'!$B:$B,"")</f>
        <v/>
      </c>
      <c r="BP2200" s="14" t="str">
        <f>_xlfn.XLOOKUP(B2200,'[5]Cells Huawei 19042026 15h'!$B:$B,'[5]Cells Huawei 19042026 15h'!$B:$B,"")</f>
        <v/>
      </c>
      <c r="BQ2200" s="9" t="str">
        <f>_xlfn.XLOOKUP(B2200,'[6]cells down 19042026 9H40'!$B:$B,'[6]cells down 19042026 9H40'!$B:$B,"")</f>
        <v/>
      </c>
      <c r="BR2200" s="9" t="s">
        <v>5537</v>
      </c>
      <c r="BS2200" s="9" t="s">
        <v>12</v>
      </c>
      <c r="BT2200" s="108"/>
    </row>
    <row r="2201" spans="1:72" s="9" customFormat="1" x14ac:dyDescent="0.35">
      <c r="A2201" s="1" t="s">
        <v>4497</v>
      </c>
      <c r="B2201" s="8" t="s">
        <v>4498</v>
      </c>
      <c r="C2201" s="3" t="str">
        <f>_xlfn.XLOOKUP(B2201,'[1]daily break down'!$D:$D,'[1]daily break down'!$E:$E,"")</f>
        <v>LITTORAL</v>
      </c>
      <c r="D2201" s="1" t="s">
        <v>11</v>
      </c>
      <c r="E2201" s="1" t="s">
        <v>154</v>
      </c>
      <c r="F2201" s="3" t="s">
        <v>31</v>
      </c>
      <c r="G2201" s="1" t="s">
        <v>4499</v>
      </c>
      <c r="H2201" s="34" t="str">
        <f>_xlfn.XLOOKUP(B2201,[2]CALCULATION!$B:$B,[2]CALCULATION!$H:$H,"")</f>
        <v>ZTE</v>
      </c>
      <c r="I2201" s="28">
        <v>0</v>
      </c>
      <c r="J2201" s="28">
        <v>0</v>
      </c>
      <c r="K2201" s="28">
        <v>0</v>
      </c>
      <c r="L2201" s="28">
        <v>0</v>
      </c>
      <c r="M2201" s="28">
        <v>0</v>
      </c>
      <c r="N2201" s="28">
        <v>0</v>
      </c>
      <c r="O2201" s="28">
        <v>0</v>
      </c>
      <c r="P2201" s="28">
        <v>0</v>
      </c>
      <c r="Q2201" s="28">
        <v>0</v>
      </c>
      <c r="R2201" s="28">
        <v>0</v>
      </c>
      <c r="S2201" s="93">
        <v>0</v>
      </c>
      <c r="T2201" s="93">
        <f>_xlfn.XLOOKUP(B2201,'[3]Nur des jours'!$B:$B,'[3]Nur des jours'!$U:$U,"")</f>
        <v>0</v>
      </c>
      <c r="U2201" s="93">
        <v>0</v>
      </c>
      <c r="V2201" s="93">
        <v>0</v>
      </c>
      <c r="W2201" s="93">
        <v>0</v>
      </c>
      <c r="X2201" s="93">
        <v>0</v>
      </c>
      <c r="Y2201" s="93">
        <v>0</v>
      </c>
      <c r="Z2201" s="93">
        <v>0</v>
      </c>
      <c r="AA2201" s="93">
        <v>0</v>
      </c>
      <c r="AB2201" s="93">
        <v>0</v>
      </c>
      <c r="AC2201" s="93"/>
      <c r="AD2201" s="93">
        <v>0</v>
      </c>
      <c r="AE2201" s="93">
        <v>0</v>
      </c>
      <c r="AF2201" s="93">
        <v>0</v>
      </c>
      <c r="AG2201" s="93"/>
      <c r="AH2201" s="93">
        <v>0</v>
      </c>
      <c r="AI2201" s="93">
        <v>0</v>
      </c>
      <c r="AJ2201" s="93">
        <v>0</v>
      </c>
      <c r="AK2201" s="93">
        <v>0</v>
      </c>
      <c r="AL2201" s="93">
        <v>0</v>
      </c>
      <c r="AM2201" s="49" t="s">
        <v>5559</v>
      </c>
      <c r="AN2201" s="49"/>
      <c r="AO2201" s="48" t="str" cm="1">
        <f t="array" ref="AO2201">IFERROR(_xlfn.IFS(
AQ2201="MPR ISSUE","PDH",
AQ2201="BSS Hardware Issue","BSS",
AQ2201="Sites strategiques, MLL, Pylone, etc.","ENVTECH",
AQ2201="AKTIVCO DEFAUT GE &amp; POWER Cabinet","AKTIVCO",
AQ2201="AKTIVCO Coupure ENEO &amp; Baisse de tension","AKTIVCO GRID ONLY",
AQ2201="Coupure ENEO &amp; Baisse de tension","IHS GRID ONLY",
AQ2201="Defaut GE &amp; POWER Cabinet","IHS",
AQ2201="Sharing","Partners",
AQ2201="Sites strategiques &amp; DataCenter","SST &amp; DC",
AQ2201="Exclu","Exclu",
AQ2201="SAT","SAT",
AQ2201="SPARE-ISSUE","SPARE-ISSUE",
AQ2201="Fiber CAmtel","TRANS_FO_CAMTEL",
AQ2201="Fiber AOF","Fiber AOF",
AQ2201="Projet OCM (HUAWEI)","TRAVAUX-HUAWEI",
AQ2201="Projet OCM (NOKIA)","TRAVAUX-NOKIA",
AQ2201="ACCESS-ISSUE","ACCESS-ISSUE",
AQ2201="Projet OCM (ZTE, NOKIA, autres projets)","TRAVAUX OCM",
AQ2201="No root CAuse","No root cause",
AQ2201="ODU HS","PDH",
AQ2201="IP &amp; VLAN","PDH",
AQ2201="Warehouse HUAWEI","SPARE-ISSUE",
AQ2201="SPARE-HS","SPARE-ISSUE",
AQ2201="Power Telco","BSS",AQ2201="no impacts","no impacts"
),"")</f>
        <v>No root cause</v>
      </c>
      <c r="AP2201" s="48" t="str" cm="1">
        <f t="array" ref="AP2201">IFERROR(_xlfn.IFS(
AQ2201="MPR ISSUE","TX ISSUE",
AQ2201="BSS Hardware Issue","RAN ISSUE",
AQ2201="Sites strategiques, MLL, Pylone, etc.","ENVTECH",
AQ2201="AKTIVCO DEFAUT GE &amp; POWER Cabinet","POWER ISSUE",
AQ2201="AKTIVCO Coupure ENEO &amp; Baisse de tension","POWER ISSUE",
AQ2201="Coupure ENEO &amp; Baisse de tension","POWER ISSUE",
AQ2201="Defaut GE &amp; POWER Cabinet","POWER ISSUE",
AQ2201="Sharing","POWER ISSUE",
AQ2201="Sites strategiques &amp; DataCenter","POWER ISSUE",
AQ2201="Exclu","Exclu",
AQ2201="SAT","TX ISSUE",
AQ2201="SPARE-ISSUE","SPARE-ISSUE",
AQ2201="Fiber CAmtel","TX ISSUE",
AQ2201="Fiber AOF","TX ISSUE",
AQ2201="Projet OCM (HUAWEI)","TRAVAUX-HUAWEI",
AQ2201="Projet OCM (NOKIA)","TRAVAUX -NOKIA",
AQ2201="ACCESS-ISSUE","ACCESS-ISSUE",
AQ2201="Projet OCM (ZTE, NOKIA, autres projets)","TRAVAUX OCM",
AQ2201="No root CAuse","No root cause",
AQ2201="ODU HS","TX ISSUE",
AQ2201="IP &amp; VLAN","TX ISSUE",
AQ2201="Warehouse HUAWEI","SPARE-ISSUE",
AQ2201="SPARE-HS","SPARE-ISSUE",
AQ2201="Power Telco","RAN ISSUE",AQ2201="no impacts","no impacts"
),"")</f>
        <v>No root cause</v>
      </c>
      <c r="AQ2201" s="126" t="s">
        <v>5344</v>
      </c>
      <c r="AR2201" s="48" t="str" cm="1">
        <f t="array" ref="AR2201">IFERROR(_xlfn.IFS(
AQ2201="MPR ISSUE","ACTIVE",
AQ2201="BSS Hardware Issue","ACTIVE",
AQ2201="Sites strategiques, MLL, Pylone, etc.","PASSIVE",
AQ2201="AKTIVCO DEFAUT GE &amp; POWER Cabinet","PASSIVE",
AQ2201="AKTIVCO Coupure ENEO &amp; Baisse de tension","PASSIVE",
AQ2201="Coupure ENEO &amp; Baisse de tension","PASSIVE",
AQ2201="Defaut GE &amp; POWER Cabinet","PASSIVE",
AQ2201="Sharing","PASSIVE",
AQ2201="Sites strategiques &amp; DataCenter","PASSIVE",
AQ2201="Exclu","Exclu",
AQ2201="SAT","ACTIVE",
AQ2201="SPARE-ISSUE","SPARE-ISSUE",
AQ2201="Fiber CAmtel","ACTIVE",
AQ2201="Fiber AOF","ACTIVE",
AQ2201="Projet OCM (HUAWEI)","PLANNED WORKS",
AQ2201="Projet OCM (NOKIA)","PLANNED WORKS",
AQ2201="ACCESS-ISSUE","ACCESS-ISSUE",
AQ2201="Projet OCM (ZTE, NOKIA, autres projets)","PLANNED WORKS",
AQ2201="No root CAuse","No root cause",
AQ2201="ODU HS","ACTIVE",
AQ2201="IP &amp; VLAN","ACTIVE",
AQ2201="Warehouse HUAWEI","SPARE-ISSUE",
AQ2201="SPARE-HS","SPARE-ISSUE",
AQ2201="Power Telco","ACTIVE", AQ2201="no impacts","no impacts"
),"")</f>
        <v>No root cause</v>
      </c>
      <c r="AS2201" s="92" t="s">
        <v>5537</v>
      </c>
      <c r="AT2201" s="98" t="s">
        <v>4498</v>
      </c>
      <c r="AV2201" s="17" t="s">
        <v>5537</v>
      </c>
      <c r="AW2201" s="7" t="s">
        <v>5537</v>
      </c>
      <c r="AX2201" s="6" t="s">
        <v>5537</v>
      </c>
      <c r="AY2201" s="7"/>
      <c r="AZ2201" s="3" t="s">
        <v>5537</v>
      </c>
      <c r="BA2201" s="18" t="s">
        <v>5537</v>
      </c>
      <c r="BB2201" s="18" t="s">
        <v>5537</v>
      </c>
      <c r="BC2201" s="18" t="s">
        <v>5537</v>
      </c>
      <c r="BD2201" s="18" t="s">
        <v>5537</v>
      </c>
      <c r="BE2201" s="18" t="s">
        <v>5537</v>
      </c>
      <c r="BF2201" s="18" t="s">
        <v>5537</v>
      </c>
      <c r="BG2201" s="18" t="s">
        <v>5537</v>
      </c>
      <c r="BH2201" s="18" t="s">
        <v>5537</v>
      </c>
      <c r="BI2201" s="18" t="s">
        <v>5537</v>
      </c>
      <c r="BJ2201" s="18" t="s">
        <v>5537</v>
      </c>
      <c r="BK2201" s="18" t="s">
        <v>5537</v>
      </c>
      <c r="BL2201" s="9" t="s">
        <v>5537</v>
      </c>
      <c r="BM2201" s="14" t="s">
        <v>5537</v>
      </c>
      <c r="BN2201" s="14" t="s">
        <v>5537</v>
      </c>
      <c r="BO2201" s="14" t="str">
        <f>_xlfn.XLOOKUP(B2201,'[4]cell downs 18042026 17h'!$B:$B,'[4]cell downs 18042026 17h'!$B:$B,"")</f>
        <v/>
      </c>
      <c r="BP2201" s="14" t="str">
        <f>_xlfn.XLOOKUP(B2201,'[5]Cells Huawei 19042026 15h'!$B:$B,'[5]Cells Huawei 19042026 15h'!$B:$B,"")</f>
        <v/>
      </c>
      <c r="BQ2201" s="9" t="str">
        <f>_xlfn.XLOOKUP(B2201,'[6]cells down 19042026 9H40'!$B:$B,'[6]cells down 19042026 9H40'!$B:$B,"")</f>
        <v/>
      </c>
      <c r="BR2201" s="9" t="s">
        <v>5537</v>
      </c>
      <c r="BS2201" s="9" t="s">
        <v>5577</v>
      </c>
      <c r="BT2201" s="108"/>
    </row>
    <row r="2202" spans="1:72" s="9" customFormat="1" x14ac:dyDescent="0.35">
      <c r="A2202" s="1" t="s">
        <v>4891</v>
      </c>
      <c r="B2202" s="8" t="s">
        <v>4892</v>
      </c>
      <c r="C2202" s="3" t="str">
        <f>_xlfn.XLOOKUP(B2202,'[1]daily break down'!$D:$D,'[1]daily break down'!$E:$E,"")</f>
        <v>NORD</v>
      </c>
      <c r="D2202" s="1" t="s">
        <v>11</v>
      </c>
      <c r="E2202" s="1" t="s">
        <v>96</v>
      </c>
      <c r="F2202" s="3" t="s">
        <v>23</v>
      </c>
      <c r="G2202" s="1" t="s">
        <v>732</v>
      </c>
      <c r="H2202" s="32" t="str">
        <f>_xlfn.XLOOKUP(B2202,[2]CALCULATION!$B:$B,[2]CALCULATION!$H:$H,"")</f>
        <v>HUAWEI</v>
      </c>
      <c r="I2202" s="28">
        <v>0</v>
      </c>
      <c r="J2202" s="28">
        <v>0</v>
      </c>
      <c r="K2202" s="28">
        <v>0</v>
      </c>
      <c r="L2202" s="28">
        <v>0</v>
      </c>
      <c r="M2202" s="28">
        <v>0</v>
      </c>
      <c r="N2202" s="28">
        <v>0</v>
      </c>
      <c r="O2202" s="28">
        <v>0</v>
      </c>
      <c r="P2202" s="28">
        <v>0</v>
      </c>
      <c r="Q2202" s="28">
        <v>0</v>
      </c>
      <c r="R2202" s="28">
        <v>0</v>
      </c>
      <c r="S2202" s="93">
        <v>0</v>
      </c>
      <c r="T2202" s="93">
        <f>_xlfn.XLOOKUP(B2202,'[3]Nur des jours'!$B:$B,'[3]Nur des jours'!$U:$U,"")</f>
        <v>0</v>
      </c>
      <c r="U2202" s="93">
        <v>0</v>
      </c>
      <c r="V2202" s="93">
        <v>0</v>
      </c>
      <c r="W2202" s="93">
        <v>0</v>
      </c>
      <c r="X2202" s="93">
        <v>0</v>
      </c>
      <c r="Y2202" s="93">
        <v>0</v>
      </c>
      <c r="Z2202" s="93">
        <v>0</v>
      </c>
      <c r="AA2202" s="93">
        <v>0</v>
      </c>
      <c r="AB2202" s="93">
        <v>0</v>
      </c>
      <c r="AC2202" s="93"/>
      <c r="AD2202" s="93">
        <v>0</v>
      </c>
      <c r="AE2202" s="93">
        <v>0</v>
      </c>
      <c r="AF2202" s="93">
        <v>0</v>
      </c>
      <c r="AG2202" s="93"/>
      <c r="AH2202" s="93">
        <v>0</v>
      </c>
      <c r="AI2202" s="93">
        <v>0</v>
      </c>
      <c r="AJ2202" s="93">
        <v>0</v>
      </c>
      <c r="AK2202" s="93">
        <v>0</v>
      </c>
      <c r="AL2202" s="93">
        <v>0</v>
      </c>
      <c r="AM2202" s="49" t="s">
        <v>5559</v>
      </c>
      <c r="AN2202" s="49"/>
      <c r="AO2202" s="48" t="str" cm="1">
        <f t="array" ref="AO2202">IFERROR(_xlfn.IFS(
AQ2202="MPR ISSUE","PDH",
AQ2202="BSS Hardware Issue","BSS",
AQ2202="Sites strategiques, MLL, Pylone, etc.","ENVTECH",
AQ2202="AKTIVCO DEFAUT GE &amp; POWER Cabinet","AKTIVCO",
AQ2202="AKTIVCO Coupure ENEO &amp; Baisse de tension","AKTIVCO GRID ONLY",
AQ2202="Coupure ENEO &amp; Baisse de tension","IHS GRID ONLY",
AQ2202="Defaut GE &amp; POWER Cabinet","IHS",
AQ2202="Sharing","Partners",
AQ2202="Sites strategiques &amp; DataCenter","SST &amp; DC",
AQ2202="Exclu","Exclu",
AQ2202="SAT","SAT",
AQ2202="SPARE-ISSUE","SPARE-ISSUE",
AQ2202="Fiber CAmtel","TRANS_FO_CAMTEL",
AQ2202="Fiber AOF","Fiber AOF",
AQ2202="Projet OCM (HUAWEI)","TRAVAUX-HUAWEI",
AQ2202="Projet OCM (NOKIA)","TRAVAUX-NOKIA",
AQ2202="ACCESS-ISSUE","ACCESS-ISSUE",
AQ2202="Projet OCM (ZTE, NOKIA, autres projets)","TRAVAUX OCM",
AQ2202="No root CAuse","No root cause",
AQ2202="ODU HS","PDH",
AQ2202="IP &amp; VLAN","PDH",
AQ2202="Warehouse HUAWEI","SPARE-ISSUE",
AQ2202="SPARE-HS","SPARE-ISSUE",
AQ2202="Power Telco","BSS",AQ2202="no impacts","no impacts"
),"")</f>
        <v>No root cause</v>
      </c>
      <c r="AP2202" s="48" t="str" cm="1">
        <f t="array" ref="AP2202">IFERROR(_xlfn.IFS(
AQ2202="MPR ISSUE","TX ISSUE",
AQ2202="BSS Hardware Issue","RAN ISSUE",
AQ2202="Sites strategiques, MLL, Pylone, etc.","ENVTECH",
AQ2202="AKTIVCO DEFAUT GE &amp; POWER Cabinet","POWER ISSUE",
AQ2202="AKTIVCO Coupure ENEO &amp; Baisse de tension","POWER ISSUE",
AQ2202="Coupure ENEO &amp; Baisse de tension","POWER ISSUE",
AQ2202="Defaut GE &amp; POWER Cabinet","POWER ISSUE",
AQ2202="Sharing","POWER ISSUE",
AQ2202="Sites strategiques &amp; DataCenter","POWER ISSUE",
AQ2202="Exclu","Exclu",
AQ2202="SAT","TX ISSUE",
AQ2202="SPARE-ISSUE","SPARE-ISSUE",
AQ2202="Fiber CAmtel","TX ISSUE",
AQ2202="Fiber AOF","TX ISSUE",
AQ2202="Projet OCM (HUAWEI)","TRAVAUX-HUAWEI",
AQ2202="Projet OCM (NOKIA)","TRAVAUX -NOKIA",
AQ2202="ACCESS-ISSUE","ACCESS-ISSUE",
AQ2202="Projet OCM (ZTE, NOKIA, autres projets)","TRAVAUX OCM",
AQ2202="No root CAuse","No root cause",
AQ2202="ODU HS","TX ISSUE",
AQ2202="IP &amp; VLAN","TX ISSUE",
AQ2202="Warehouse HUAWEI","SPARE-ISSUE",
AQ2202="SPARE-HS","SPARE-ISSUE",
AQ2202="Power Telco","RAN ISSUE",AQ2202="no impacts","no impacts"
),"")</f>
        <v>No root cause</v>
      </c>
      <c r="AQ2202" s="126" t="s">
        <v>5344</v>
      </c>
      <c r="AR2202" s="48" t="str" cm="1">
        <f t="array" ref="AR2202">IFERROR(_xlfn.IFS(
AQ2202="MPR ISSUE","ACTIVE",
AQ2202="BSS Hardware Issue","ACTIVE",
AQ2202="Sites strategiques, MLL, Pylone, etc.","PASSIVE",
AQ2202="AKTIVCO DEFAUT GE &amp; POWER Cabinet","PASSIVE",
AQ2202="AKTIVCO Coupure ENEO &amp; Baisse de tension","PASSIVE",
AQ2202="Coupure ENEO &amp; Baisse de tension","PASSIVE",
AQ2202="Defaut GE &amp; POWER Cabinet","PASSIVE",
AQ2202="Sharing","PASSIVE",
AQ2202="Sites strategiques &amp; DataCenter","PASSIVE",
AQ2202="Exclu","Exclu",
AQ2202="SAT","ACTIVE",
AQ2202="SPARE-ISSUE","SPARE-ISSUE",
AQ2202="Fiber CAmtel","ACTIVE",
AQ2202="Fiber AOF","ACTIVE",
AQ2202="Projet OCM (HUAWEI)","PLANNED WORKS",
AQ2202="Projet OCM (NOKIA)","PLANNED WORKS",
AQ2202="ACCESS-ISSUE","ACCESS-ISSUE",
AQ2202="Projet OCM (ZTE, NOKIA, autres projets)","PLANNED WORKS",
AQ2202="No root CAuse","No root cause",
AQ2202="ODU HS","ACTIVE",
AQ2202="IP &amp; VLAN","ACTIVE",
AQ2202="Warehouse HUAWEI","SPARE-ISSUE",
AQ2202="SPARE-HS","SPARE-ISSUE",
AQ2202="Power Telco","ACTIVE", AQ2202="no impacts","no impacts"
),"")</f>
        <v>No root cause</v>
      </c>
      <c r="AS2202" s="92" t="s">
        <v>5537</v>
      </c>
      <c r="AT2202" s="98" t="s">
        <v>4892</v>
      </c>
      <c r="AV2202" s="17" t="s">
        <v>5537</v>
      </c>
      <c r="AW2202" s="7" t="s">
        <v>5537</v>
      </c>
      <c r="AX2202" s="6" t="s">
        <v>5537</v>
      </c>
      <c r="AY2202" s="7"/>
      <c r="AZ2202" s="3" t="s">
        <v>5537</v>
      </c>
      <c r="BA2202" s="18" t="s">
        <v>5537</v>
      </c>
      <c r="BB2202" s="18" t="s">
        <v>5537</v>
      </c>
      <c r="BC2202" s="18" t="s">
        <v>5537</v>
      </c>
      <c r="BD2202" s="18" t="s">
        <v>5537</v>
      </c>
      <c r="BE2202" s="18" t="s">
        <v>5537</v>
      </c>
      <c r="BF2202" s="18" t="s">
        <v>5537</v>
      </c>
      <c r="BG2202" s="18" t="s">
        <v>5537</v>
      </c>
      <c r="BH2202" s="18" t="s">
        <v>5537</v>
      </c>
      <c r="BI2202" s="18" t="s">
        <v>5537</v>
      </c>
      <c r="BJ2202" s="18" t="s">
        <v>5537</v>
      </c>
      <c r="BK2202" s="18" t="s">
        <v>5537</v>
      </c>
      <c r="BL2202" s="9" t="s">
        <v>5537</v>
      </c>
      <c r="BM2202" s="14" t="s">
        <v>5537</v>
      </c>
      <c r="BN2202" s="14" t="s">
        <v>5537</v>
      </c>
      <c r="BO2202" s="14" t="str">
        <f>_xlfn.XLOOKUP(B2202,'[4]cell downs 18042026 17h'!$B:$B,'[4]cell downs 18042026 17h'!$B:$B,"")</f>
        <v/>
      </c>
      <c r="BP2202" s="14" t="str">
        <f>_xlfn.XLOOKUP(B2202,'[5]Cells Huawei 19042026 15h'!$B:$B,'[5]Cells Huawei 19042026 15h'!$B:$B,"")</f>
        <v/>
      </c>
      <c r="BQ2202" s="9" t="str">
        <f>_xlfn.XLOOKUP(B2202,'[6]cells down 19042026 9H40'!$B:$B,'[6]cells down 19042026 9H40'!$B:$B,"")</f>
        <v/>
      </c>
      <c r="BR2202" s="9" t="s">
        <v>4892</v>
      </c>
      <c r="BS2202" s="9" t="s">
        <v>12</v>
      </c>
      <c r="BT2202" s="108"/>
    </row>
    <row r="2203" spans="1:72" s="9" customFormat="1" x14ac:dyDescent="0.35">
      <c r="A2203" s="1" t="s">
        <v>3610</v>
      </c>
      <c r="B2203" s="8" t="s">
        <v>3611</v>
      </c>
      <c r="C2203" s="3" t="str">
        <f>_xlfn.XLOOKUP(B2203,'[1]daily break down'!$D:$D,'[1]daily break down'!$E:$E,"")</f>
        <v>CENTRE</v>
      </c>
      <c r="D2203" s="1" t="s">
        <v>11</v>
      </c>
      <c r="E2203" s="1" t="s">
        <v>12</v>
      </c>
      <c r="F2203" s="3" t="s">
        <v>37</v>
      </c>
      <c r="G2203" s="1" t="s">
        <v>3612</v>
      </c>
      <c r="H2203" s="34" t="str">
        <f>_xlfn.XLOOKUP(B2203,[2]CALCULATION!$B:$B,[2]CALCULATION!$H:$H,"")</f>
        <v>ZTE</v>
      </c>
      <c r="I2203" s="28">
        <v>0</v>
      </c>
      <c r="J2203" s="28">
        <v>0</v>
      </c>
      <c r="K2203" s="28">
        <v>0</v>
      </c>
      <c r="L2203" s="28">
        <v>0</v>
      </c>
      <c r="M2203" s="28">
        <v>0</v>
      </c>
      <c r="N2203" s="28">
        <v>0</v>
      </c>
      <c r="O2203" s="28">
        <v>0</v>
      </c>
      <c r="P2203" s="28">
        <v>0</v>
      </c>
      <c r="Q2203" s="28">
        <v>0</v>
      </c>
      <c r="R2203" s="28">
        <v>0</v>
      </c>
      <c r="S2203" s="93">
        <v>0</v>
      </c>
      <c r="T2203" s="93">
        <f>_xlfn.XLOOKUP(B2203,'[3]Nur des jours'!$B:$B,'[3]Nur des jours'!$U:$U,"")</f>
        <v>0</v>
      </c>
      <c r="U2203" s="93">
        <v>0</v>
      </c>
      <c r="V2203" s="93">
        <v>0</v>
      </c>
      <c r="W2203" s="93">
        <v>0</v>
      </c>
      <c r="X2203" s="93">
        <v>0</v>
      </c>
      <c r="Y2203" s="93">
        <v>0</v>
      </c>
      <c r="Z2203" s="93">
        <v>0</v>
      </c>
      <c r="AA2203" s="93">
        <v>0</v>
      </c>
      <c r="AB2203" s="93">
        <v>0</v>
      </c>
      <c r="AC2203" s="93"/>
      <c r="AD2203" s="93">
        <v>0</v>
      </c>
      <c r="AE2203" s="93">
        <v>0</v>
      </c>
      <c r="AF2203" s="93">
        <v>0</v>
      </c>
      <c r="AG2203" s="93"/>
      <c r="AH2203" s="93">
        <v>0</v>
      </c>
      <c r="AI2203" s="93">
        <v>0</v>
      </c>
      <c r="AJ2203" s="93">
        <v>0</v>
      </c>
      <c r="AK2203" s="93">
        <v>0</v>
      </c>
      <c r="AL2203" s="93">
        <v>0</v>
      </c>
      <c r="AM2203" s="49" t="s">
        <v>5559</v>
      </c>
      <c r="AN2203" s="49"/>
      <c r="AO2203" s="48" t="str" cm="1">
        <f t="array" ref="AO2203">IFERROR(_xlfn.IFS(
AQ2203="MPR ISSUE","PDH",
AQ2203="BSS Hardware Issue","BSS",
AQ2203="Sites strategiques, MLL, Pylone, etc.","ENVTECH",
AQ2203="AKTIVCO DEFAUT GE &amp; POWER Cabinet","AKTIVCO",
AQ2203="AKTIVCO Coupure ENEO &amp; Baisse de tension","AKTIVCO GRID ONLY",
AQ2203="Coupure ENEO &amp; Baisse de tension","IHS GRID ONLY",
AQ2203="Defaut GE &amp; POWER Cabinet","IHS",
AQ2203="Sharing","Partners",
AQ2203="Sites strategiques &amp; DataCenter","SST &amp; DC",
AQ2203="Exclu","Exclu",
AQ2203="SAT","SAT",
AQ2203="SPARE-ISSUE","SPARE-ISSUE",
AQ2203="Fiber CAmtel","TRANS_FO_CAMTEL",
AQ2203="Fiber AOF","Fiber AOF",
AQ2203="Projet OCM (HUAWEI)","TRAVAUX-HUAWEI",
AQ2203="Projet OCM (NOKIA)","TRAVAUX-NOKIA",
AQ2203="ACCESS-ISSUE","ACCESS-ISSUE",
AQ2203="Projet OCM (ZTE, NOKIA, autres projets)","TRAVAUX OCM",
AQ2203="No root CAuse","No root cause",
AQ2203="ODU HS","PDH",
AQ2203="IP &amp; VLAN","PDH",
AQ2203="Warehouse HUAWEI","SPARE-ISSUE",
AQ2203="SPARE-HS","SPARE-ISSUE",
AQ2203="Power Telco","BSS",AQ2203="no impacts","no impacts"
),"")</f>
        <v>IHS</v>
      </c>
      <c r="AP2203" s="48" t="str" cm="1">
        <f t="array" ref="AP2203">IFERROR(_xlfn.IFS(
AQ2203="MPR ISSUE","TX ISSUE",
AQ2203="BSS Hardware Issue","RAN ISSUE",
AQ2203="Sites strategiques, MLL, Pylone, etc.","ENVTECH",
AQ2203="AKTIVCO DEFAUT GE &amp; POWER Cabinet","POWER ISSUE",
AQ2203="AKTIVCO Coupure ENEO &amp; Baisse de tension","POWER ISSUE",
AQ2203="Coupure ENEO &amp; Baisse de tension","POWER ISSUE",
AQ2203="Defaut GE &amp; POWER Cabinet","POWER ISSUE",
AQ2203="Sharing","POWER ISSUE",
AQ2203="Sites strategiques &amp; DataCenter","POWER ISSUE",
AQ2203="Exclu","Exclu",
AQ2203="SAT","TX ISSUE",
AQ2203="SPARE-ISSUE","SPARE-ISSUE",
AQ2203="Fiber CAmtel","TX ISSUE",
AQ2203="Fiber AOF","TX ISSUE",
AQ2203="Projet OCM (HUAWEI)","TRAVAUX-HUAWEI",
AQ2203="Projet OCM (NOKIA)","TRAVAUX -NOKIA",
AQ2203="ACCESS-ISSUE","ACCESS-ISSUE",
AQ2203="Projet OCM (ZTE, NOKIA, autres projets)","TRAVAUX OCM",
AQ2203="No root CAuse","No root cause",
AQ2203="ODU HS","TX ISSUE",
AQ2203="IP &amp; VLAN","TX ISSUE",
AQ2203="Warehouse HUAWEI","SPARE-ISSUE",
AQ2203="SPARE-HS","SPARE-ISSUE",
AQ2203="Power Telco","RAN ISSUE",AQ2203="no impacts","no impacts"
),"")</f>
        <v>POWER ISSUE</v>
      </c>
      <c r="AQ2203" s="67" t="s">
        <v>5330</v>
      </c>
      <c r="AR2203" s="48" t="str" cm="1">
        <f t="array" ref="AR2203">IFERROR(_xlfn.IFS(
AQ2203="MPR ISSUE","ACTIVE",
AQ2203="BSS Hardware Issue","ACTIVE",
AQ2203="Sites strategiques, MLL, Pylone, etc.","PASSIVE",
AQ2203="AKTIVCO DEFAUT GE &amp; POWER Cabinet","PASSIVE",
AQ2203="AKTIVCO Coupure ENEO &amp; Baisse de tension","PASSIVE",
AQ2203="Coupure ENEO &amp; Baisse de tension","PASSIVE",
AQ2203="Defaut GE &amp; POWER Cabinet","PASSIVE",
AQ2203="Sharing","PASSIVE",
AQ2203="Sites strategiques &amp; DataCenter","PASSIVE",
AQ2203="Exclu","Exclu",
AQ2203="SAT","ACTIVE",
AQ2203="SPARE-ISSUE","SPARE-ISSUE",
AQ2203="Fiber CAmtel","ACTIVE",
AQ2203="Fiber AOF","ACTIVE",
AQ2203="Projet OCM (HUAWEI)","PLANNED WORKS",
AQ2203="Projet OCM (NOKIA)","PLANNED WORKS",
AQ2203="ACCESS-ISSUE","ACCESS-ISSUE",
AQ2203="Projet OCM (ZTE, NOKIA, autres projets)","PLANNED WORKS",
AQ2203="No root CAuse","No root cause",
AQ2203="ODU HS","ACTIVE",
AQ2203="IP &amp; VLAN","ACTIVE",
AQ2203="Warehouse HUAWEI","SPARE-ISSUE",
AQ2203="SPARE-HS","SPARE-ISSUE",
AQ2203="Power Telco","ACTIVE", AQ2203="no impacts","no impacts"
),"")</f>
        <v>PASSIVE</v>
      </c>
      <c r="AS2203" s="92" t="s">
        <v>5884</v>
      </c>
      <c r="AT2203" s="98" t="s">
        <v>3611</v>
      </c>
      <c r="AV2203" s="17" t="s">
        <v>5537</v>
      </c>
      <c r="AW2203" s="7" t="s">
        <v>5537</v>
      </c>
      <c r="AX2203" s="6" t="s">
        <v>5537</v>
      </c>
      <c r="AY2203" s="7"/>
      <c r="AZ2203" s="3" t="s">
        <v>5884</v>
      </c>
      <c r="BA2203" s="18" t="s">
        <v>5537</v>
      </c>
      <c r="BB2203" s="18" t="s">
        <v>5537</v>
      </c>
      <c r="BC2203" s="18" t="s">
        <v>5537</v>
      </c>
      <c r="BD2203" s="18" t="s">
        <v>5537</v>
      </c>
      <c r="BE2203" s="18" t="s">
        <v>5537</v>
      </c>
      <c r="BF2203" s="18" t="s">
        <v>5537</v>
      </c>
      <c r="BG2203" s="18" t="s">
        <v>5537</v>
      </c>
      <c r="BH2203" s="18" t="s">
        <v>5537</v>
      </c>
      <c r="BI2203" s="18" t="s">
        <v>5537</v>
      </c>
      <c r="BJ2203" s="18" t="s">
        <v>5537</v>
      </c>
      <c r="BK2203" s="18" t="s">
        <v>5537</v>
      </c>
      <c r="BL2203" s="9" t="s">
        <v>5537</v>
      </c>
      <c r="BM2203" s="14" t="s">
        <v>5537</v>
      </c>
      <c r="BN2203" s="14" t="s">
        <v>5537</v>
      </c>
      <c r="BO2203" s="14" t="str">
        <f>_xlfn.XLOOKUP(B2203,'[4]cell downs 18042026 17h'!$B:$B,'[4]cell downs 18042026 17h'!$B:$B,"")</f>
        <v/>
      </c>
      <c r="BP2203" s="14" t="str">
        <f>_xlfn.XLOOKUP(B2203,'[5]Cells Huawei 19042026 15h'!$B:$B,'[5]Cells Huawei 19042026 15h'!$B:$B,"")</f>
        <v/>
      </c>
      <c r="BQ2203" s="9" t="str">
        <f>_xlfn.XLOOKUP(B2203,'[6]cells down 19042026 9H40'!$B:$B,'[6]cells down 19042026 9H40'!$B:$B,"")</f>
        <v/>
      </c>
      <c r="BR2203" s="9" t="s">
        <v>3611</v>
      </c>
      <c r="BS2203" s="9" t="s">
        <v>318</v>
      </c>
      <c r="BT2203" s="108"/>
    </row>
    <row r="2204" spans="1:72" s="9" customFormat="1" x14ac:dyDescent="0.35">
      <c r="A2204" s="1" t="s">
        <v>3746</v>
      </c>
      <c r="B2204" s="8" t="s">
        <v>3747</v>
      </c>
      <c r="C2204" s="3" t="str">
        <f>_xlfn.XLOOKUP(B2204,'[1]daily break down'!$D:$D,'[1]daily break down'!$E:$E,"")</f>
        <v>EXTREME-NORD</v>
      </c>
      <c r="D2204" s="1" t="s">
        <v>11</v>
      </c>
      <c r="E2204" s="1" t="s">
        <v>12</v>
      </c>
      <c r="F2204" s="3" t="s">
        <v>55</v>
      </c>
      <c r="G2204" s="1" t="s">
        <v>185</v>
      </c>
      <c r="H2204" s="32" t="str">
        <f>_xlfn.XLOOKUP(B2204,[2]CALCULATION!$B:$B,[2]CALCULATION!$H:$H,"")</f>
        <v>Huawei</v>
      </c>
      <c r="I2204" s="28">
        <v>0</v>
      </c>
      <c r="J2204" s="28">
        <v>0</v>
      </c>
      <c r="K2204" s="28">
        <v>0</v>
      </c>
      <c r="L2204" s="28">
        <v>0</v>
      </c>
      <c r="M2204" s="28">
        <v>8.0257852428281603E-4</v>
      </c>
      <c r="N2204" s="28">
        <v>0.12395379430590157</v>
      </c>
      <c r="O2204" s="28">
        <v>0.4372982852642302</v>
      </c>
      <c r="P2204" s="28">
        <v>0.18218532501219922</v>
      </c>
      <c r="Q2204" s="28">
        <v>0</v>
      </c>
      <c r="R2204" s="28">
        <v>0</v>
      </c>
      <c r="S2204" s="93">
        <v>0</v>
      </c>
      <c r="T2204" s="93">
        <f>_xlfn.XLOOKUP(B2204,'[3]Nur des jours'!$B:$B,'[3]Nur des jours'!$U:$U,"")</f>
        <v>0</v>
      </c>
      <c r="U2204" s="93">
        <v>0</v>
      </c>
      <c r="V2204" s="93">
        <v>1.3029416464773582</v>
      </c>
      <c r="W2204" s="93">
        <v>0</v>
      </c>
      <c r="X2204" s="93">
        <v>0</v>
      </c>
      <c r="Y2204" s="93">
        <v>0</v>
      </c>
      <c r="Z2204" s="93">
        <v>0</v>
      </c>
      <c r="AA2204" s="93">
        <v>0</v>
      </c>
      <c r="AB2204" s="93">
        <v>7.2348886948432378</v>
      </c>
      <c r="AC2204" s="93">
        <f>_xlfn.XLOOKUP(B2204,'[3]Nur des jours'!$B:$B,'[3]Nur des jours'!$N:$N,"")</f>
        <v>5.3195796343380906</v>
      </c>
      <c r="AD2204" s="93">
        <v>5.3195796343380906</v>
      </c>
      <c r="AE2204" s="93">
        <v>33.875591054495438</v>
      </c>
      <c r="AF2204" s="93">
        <v>0</v>
      </c>
      <c r="AG2204" s="93"/>
      <c r="AH2204" s="93">
        <v>0</v>
      </c>
      <c r="AI2204" s="93">
        <v>0</v>
      </c>
      <c r="AJ2204" s="93">
        <v>0</v>
      </c>
      <c r="AK2204" s="93">
        <v>0</v>
      </c>
      <c r="AL2204" s="93">
        <v>0</v>
      </c>
      <c r="AM2204" s="49" t="s">
        <v>5601</v>
      </c>
      <c r="AN2204" s="49"/>
      <c r="AO2204" s="48" t="str" cm="1">
        <f t="array" ref="AO2204">IFERROR(_xlfn.IFS(
AQ2204="MPR ISSUE","PDH",
AQ2204="BSS Hardware Issue","BSS",
AQ2204="Sites strategiques, MLL, Pylone, etc.","ENVTECH",
AQ2204="AKTIVCO DEFAUT GE &amp; POWER Cabinet","AKTIVCO",
AQ2204="AKTIVCO Coupure ENEO &amp; Baisse de tension","AKTIVCO GRID ONLY",
AQ2204="Coupure ENEO &amp; Baisse de tension","IHS GRID ONLY",
AQ2204="Defaut GE &amp; POWER Cabinet","IHS",
AQ2204="Sharing","Partners",
AQ2204="Sites strategiques &amp; DataCenter","SST &amp; DC",
AQ2204="Exclu","Exclu",
AQ2204="SAT","SAT",
AQ2204="SPARE-ISSUE","SPARE-ISSUE",
AQ2204="Fiber CAmtel","TRANS_FO_CAMTEL",
AQ2204="Fiber AOF","Fiber AOF",
AQ2204="Projet OCM (HUAWEI)","TRAVAUX-HUAWEI",
AQ2204="Projet OCM (NOKIA)","TRAVAUX-NOKIA",
AQ2204="ACCESS-ISSUE","ACCESS-ISSUE",
AQ2204="Projet OCM (ZTE, NOKIA, autres projets)","TRAVAUX OCM",
AQ2204="No root CAuse","No root cause",
AQ2204="ODU HS","PDH",
AQ2204="IP &amp; VLAN","PDH",
AQ2204="Warehouse HUAWEI","SPARE-ISSUE",
AQ2204="SPARE-HS","SPARE-ISSUE",
AQ2204="Power Telco","BSS",AQ2204="no impacts","no impacts"
),"")</f>
        <v>No root cause</v>
      </c>
      <c r="AP2204" s="48" t="str" cm="1">
        <f t="array" ref="AP2204">IFERROR(_xlfn.IFS(
AQ2204="MPR ISSUE","TX ISSUE",
AQ2204="BSS Hardware Issue","RAN ISSUE",
AQ2204="Sites strategiques, MLL, Pylone, etc.","ENVTECH",
AQ2204="AKTIVCO DEFAUT GE &amp; POWER Cabinet","POWER ISSUE",
AQ2204="AKTIVCO Coupure ENEO &amp; Baisse de tension","POWER ISSUE",
AQ2204="Coupure ENEO &amp; Baisse de tension","POWER ISSUE",
AQ2204="Defaut GE &amp; POWER Cabinet","POWER ISSUE",
AQ2204="Sharing","POWER ISSUE",
AQ2204="Sites strategiques &amp; DataCenter","POWER ISSUE",
AQ2204="Exclu","Exclu",
AQ2204="SAT","TX ISSUE",
AQ2204="SPARE-ISSUE","SPARE-ISSUE",
AQ2204="Fiber CAmtel","TX ISSUE",
AQ2204="Fiber AOF","TX ISSUE",
AQ2204="Projet OCM (HUAWEI)","TRAVAUX-HUAWEI",
AQ2204="Projet OCM (NOKIA)","TRAVAUX -NOKIA",
AQ2204="ACCESS-ISSUE","ACCESS-ISSUE",
AQ2204="Projet OCM (ZTE, NOKIA, autres projets)","TRAVAUX OCM",
AQ2204="No root CAuse","No root cause",
AQ2204="ODU HS","TX ISSUE",
AQ2204="IP &amp; VLAN","TX ISSUE",
AQ2204="Warehouse HUAWEI","SPARE-ISSUE",
AQ2204="SPARE-HS","SPARE-ISSUE",
AQ2204="Power Telco","RAN ISSUE",AQ2204="no impacts","no impacts"
),"")</f>
        <v>No root cause</v>
      </c>
      <c r="AQ2204" s="67" t="s">
        <v>5344</v>
      </c>
      <c r="AR2204" s="48" t="str" cm="1">
        <f t="array" ref="AR2204">IFERROR(_xlfn.IFS(
AQ2204="MPR ISSUE","ACTIVE",
AQ2204="BSS Hardware Issue","ACTIVE",
AQ2204="Sites strategiques, MLL, Pylone, etc.","PASSIVE",
AQ2204="AKTIVCO DEFAUT GE &amp; POWER Cabinet","PASSIVE",
AQ2204="AKTIVCO Coupure ENEO &amp; Baisse de tension","PASSIVE",
AQ2204="Coupure ENEO &amp; Baisse de tension","PASSIVE",
AQ2204="Defaut GE &amp; POWER Cabinet","PASSIVE",
AQ2204="Sharing","PASSIVE",
AQ2204="Sites strategiques &amp; DataCenter","PASSIVE",
AQ2204="Exclu","Exclu",
AQ2204="SAT","ACTIVE",
AQ2204="SPARE-ISSUE","SPARE-ISSUE",
AQ2204="Fiber CAmtel","ACTIVE",
AQ2204="Fiber AOF","ACTIVE",
AQ2204="Projet OCM (HUAWEI)","PLANNED WORKS",
AQ2204="Projet OCM (NOKIA)","PLANNED WORKS",
AQ2204="ACCESS-ISSUE","ACCESS-ISSUE",
AQ2204="Projet OCM (ZTE, NOKIA, autres projets)","PLANNED WORKS",
AQ2204="No root CAuse","No root cause",
AQ2204="ODU HS","ACTIVE",
AQ2204="IP &amp; VLAN","ACTIVE",
AQ2204="Warehouse HUAWEI","SPARE-ISSUE",
AQ2204="SPARE-HS","SPARE-ISSUE",
AQ2204="Power Telco","ACTIVE", AQ2204="no impacts","no impacts"
),"")</f>
        <v>No root cause</v>
      </c>
      <c r="AS2204" s="92" t="s">
        <v>5537</v>
      </c>
      <c r="AT2204" s="98" t="s">
        <v>3747</v>
      </c>
      <c r="AV2204" s="17" t="s">
        <v>5537</v>
      </c>
      <c r="AW2204" s="7" t="s">
        <v>5537</v>
      </c>
      <c r="AX2204" s="6" t="s">
        <v>5537</v>
      </c>
      <c r="AY2204" s="7"/>
      <c r="AZ2204" s="3" t="s">
        <v>5537</v>
      </c>
      <c r="BA2204" s="18" t="s">
        <v>5537</v>
      </c>
      <c r="BB2204" s="18" t="s">
        <v>5537</v>
      </c>
      <c r="BC2204" s="18" t="s">
        <v>5537</v>
      </c>
      <c r="BD2204" s="18" t="s">
        <v>5537</v>
      </c>
      <c r="BE2204" s="18" t="s">
        <v>5537</v>
      </c>
      <c r="BF2204" s="18" t="s">
        <v>5537</v>
      </c>
      <c r="BG2204" s="18" t="s">
        <v>5537</v>
      </c>
      <c r="BH2204" s="18" t="s">
        <v>5537</v>
      </c>
      <c r="BI2204" s="18" t="s">
        <v>5537</v>
      </c>
      <c r="BJ2204" s="18" t="s">
        <v>5537</v>
      </c>
      <c r="BK2204" s="18" t="s">
        <v>5537</v>
      </c>
      <c r="BL2204" s="9" t="s">
        <v>5537</v>
      </c>
      <c r="BM2204" s="14" t="s">
        <v>5537</v>
      </c>
      <c r="BN2204" s="14" t="s">
        <v>5537</v>
      </c>
      <c r="BO2204" s="14" t="str">
        <f>_xlfn.XLOOKUP(B2204,'[4]cell downs 18042026 17h'!$B:$B,'[4]cell downs 18042026 17h'!$B:$B,"")</f>
        <v/>
      </c>
      <c r="BP2204" s="14" t="str">
        <f>_xlfn.XLOOKUP(B2204,'[5]Cells Huawei 19042026 15h'!$B:$B,'[5]Cells Huawei 19042026 15h'!$B:$B,"")</f>
        <v/>
      </c>
      <c r="BQ2204" s="9" t="str">
        <f>_xlfn.XLOOKUP(B2204,'[6]cells down 19042026 9H40'!$B:$B,'[6]cells down 19042026 9H40'!$B:$B,"")</f>
        <v/>
      </c>
      <c r="BR2204" s="9" t="s">
        <v>3747</v>
      </c>
      <c r="BS2204" s="9" t="s">
        <v>1129</v>
      </c>
      <c r="BT2204" s="108"/>
    </row>
    <row r="2205" spans="1:72" s="9" customFormat="1" x14ac:dyDescent="0.35">
      <c r="A2205" s="2" t="s">
        <v>288</v>
      </c>
      <c r="B2205" s="1" t="s">
        <v>289</v>
      </c>
      <c r="C2205" s="3" t="str">
        <f>_xlfn.XLOOKUP(B2205,'[1]daily break down'!$D:$D,'[1]daily break down'!$E:$E,"")</f>
        <v>NORD-OUEST</v>
      </c>
      <c r="D2205" s="1" t="s">
        <v>11</v>
      </c>
      <c r="E2205" s="1" t="s">
        <v>96</v>
      </c>
      <c r="F2205" s="3" t="s">
        <v>51</v>
      </c>
      <c r="G2205" s="1" t="s">
        <v>290</v>
      </c>
      <c r="H2205" s="33" t="str">
        <f>_xlfn.XLOOKUP(B2205,[2]CALCULATION!$B:$B,[2]CALCULATION!$H:$H,"")</f>
        <v>NOKIA</v>
      </c>
      <c r="I2205" s="28">
        <v>0.24277367257091551</v>
      </c>
      <c r="J2205" s="28">
        <v>1.5338244792699267</v>
      </c>
      <c r="K2205" s="28">
        <v>0.51109508474795129</v>
      </c>
      <c r="L2205" s="28">
        <v>4.7844167808974243</v>
      </c>
      <c r="M2205" s="28">
        <v>9.2963652058697779</v>
      </c>
      <c r="N2205" s="28">
        <v>9.2964734190981293</v>
      </c>
      <c r="O2205" s="28">
        <v>3.4243322694278615</v>
      </c>
      <c r="P2205" s="28">
        <v>9.2965275257123032</v>
      </c>
      <c r="Q2205" s="28">
        <v>9.2963652058697779</v>
      </c>
      <c r="R2205" s="28">
        <v>9.2964734190981293</v>
      </c>
      <c r="S2205" s="93">
        <v>9.2964734190981293</v>
      </c>
      <c r="T2205" s="93">
        <f>_xlfn.XLOOKUP(B2205,'[3]Nur des jours'!$B:$B,'[3]Nur des jours'!$U:$U,"")</f>
        <v>9.2444204740991864</v>
      </c>
      <c r="U2205" s="93">
        <v>9.2964193124839536</v>
      </c>
      <c r="V2205" s="93">
        <v>9.2443134636292825</v>
      </c>
      <c r="W2205" s="93">
        <v>9.2444204740991864</v>
      </c>
      <c r="X2205" s="93">
        <v>3.9081650415343301</v>
      </c>
      <c r="Y2205" s="93">
        <v>1.0701046990435794E-3</v>
      </c>
      <c r="Z2205" s="93">
        <v>9.2445274845690903</v>
      </c>
      <c r="AA2205" s="93">
        <v>9.2445274845690903</v>
      </c>
      <c r="AB2205" s="93">
        <v>9.2445274845690903</v>
      </c>
      <c r="AC2205" s="93">
        <f>_xlfn.XLOOKUP(B2205,'[3]Nur des jours'!$B:$B,'[3]Nur des jours'!$N:$N,"")</f>
        <v>9.2443669688642345</v>
      </c>
      <c r="AD2205" s="93">
        <v>9.2443669688642345</v>
      </c>
      <c r="AE2205" s="93">
        <v>5.5197427182942249</v>
      </c>
      <c r="AF2205" s="93">
        <v>0</v>
      </c>
      <c r="AG2205" s="93"/>
      <c r="AH2205" s="93">
        <v>0</v>
      </c>
      <c r="AI2205" s="93">
        <v>0</v>
      </c>
      <c r="AJ2205" s="93">
        <v>0</v>
      </c>
      <c r="AK2205" s="93">
        <v>0</v>
      </c>
      <c r="AL2205" s="93">
        <v>0</v>
      </c>
      <c r="AM2205" s="49" t="s">
        <v>5601</v>
      </c>
      <c r="AN2205" s="49"/>
      <c r="AO2205" s="48" t="str" cm="1">
        <f t="array" ref="AO2205">IFERROR(_xlfn.IFS(
AQ2205="MPR ISSUE","PDH",
AQ2205="BSS Hardware Issue","BSS",
AQ2205="Sites strategiques, MLL, Pylone, etc.","ENVTECH",
AQ2205="AKTIVCO DEFAUT GE &amp; POWER Cabinet","AKTIVCO",
AQ2205="AKTIVCO Coupure ENEO &amp; Baisse de tension","AKTIVCO GRID ONLY",
AQ2205="Coupure ENEO &amp; Baisse de tension","IHS GRID ONLY",
AQ2205="Defaut GE &amp; POWER Cabinet","IHS",
AQ2205="Sharing","Partners",
AQ2205="Sites strategiques &amp; DataCenter","SST &amp; DC",
AQ2205="Exclu","Exclu",
AQ2205="SAT","SAT",
AQ2205="SPARE-ISSUE","SPARE-ISSUE",
AQ2205="Fiber CAmtel","TRANS_FO_CAMTEL",
AQ2205="Fiber AOF","Fiber AOF",
AQ2205="Projet OCM (HUAWEI)","TRAVAUX-HUAWEI",
AQ2205="Projet OCM (NOKIA)","TRAVAUX-NOKIA",
AQ2205="ACCESS-ISSUE","ACCESS-ISSUE",
AQ2205="Projet OCM (ZTE, NOKIA, autres projets)","TRAVAUX OCM",
AQ2205="No root CAuse","No root cause",
AQ2205="ODU HS","PDH",
AQ2205="IP &amp; VLAN","PDH",
AQ2205="Warehouse HUAWEI","SPARE-ISSUE",
AQ2205="SPARE-HS","SPARE-ISSUE",
AQ2205="Power Telco","BSS",AQ2205="no impacts","no impacts"
),"")</f>
        <v>No root cause</v>
      </c>
      <c r="AP2205" s="48" t="str" cm="1">
        <f t="array" ref="AP2205">IFERROR(_xlfn.IFS(
AQ2205="MPR ISSUE","TX ISSUE",
AQ2205="BSS Hardware Issue","RAN ISSUE",
AQ2205="Sites strategiques, MLL, Pylone, etc.","ENVTECH",
AQ2205="AKTIVCO DEFAUT GE &amp; POWER Cabinet","POWER ISSUE",
AQ2205="AKTIVCO Coupure ENEO &amp; Baisse de tension","POWER ISSUE",
AQ2205="Coupure ENEO &amp; Baisse de tension","POWER ISSUE",
AQ2205="Defaut GE &amp; POWER Cabinet","POWER ISSUE",
AQ2205="Sharing","POWER ISSUE",
AQ2205="Sites strategiques &amp; DataCenter","POWER ISSUE",
AQ2205="Exclu","Exclu",
AQ2205="SAT","TX ISSUE",
AQ2205="SPARE-ISSUE","SPARE-ISSUE",
AQ2205="Fiber CAmtel","TX ISSUE",
AQ2205="Fiber AOF","TX ISSUE",
AQ2205="Projet OCM (HUAWEI)","TRAVAUX-HUAWEI",
AQ2205="Projet OCM (NOKIA)","TRAVAUX -NOKIA",
AQ2205="ACCESS-ISSUE","ACCESS-ISSUE",
AQ2205="Projet OCM (ZTE, NOKIA, autres projets)","TRAVAUX OCM",
AQ2205="No root CAuse","No root cause",
AQ2205="ODU HS","TX ISSUE",
AQ2205="IP &amp; VLAN","TX ISSUE",
AQ2205="Warehouse HUAWEI","SPARE-ISSUE",
AQ2205="SPARE-HS","SPARE-ISSUE",
AQ2205="Power Telco","RAN ISSUE",AQ2205="no impacts","no impacts"
),"")</f>
        <v>No root cause</v>
      </c>
      <c r="AQ2205" s="67" t="s">
        <v>5344</v>
      </c>
      <c r="AR2205" s="48" t="str" cm="1">
        <f t="array" ref="AR2205">IFERROR(_xlfn.IFS(
AQ2205="MPR ISSUE","ACTIVE",
AQ2205="BSS Hardware Issue","ACTIVE",
AQ2205="Sites strategiques, MLL, Pylone, etc.","PASSIVE",
AQ2205="AKTIVCO DEFAUT GE &amp; POWER Cabinet","PASSIVE",
AQ2205="AKTIVCO Coupure ENEO &amp; Baisse de tension","PASSIVE",
AQ2205="Coupure ENEO &amp; Baisse de tension","PASSIVE",
AQ2205="Defaut GE &amp; POWER Cabinet","PASSIVE",
AQ2205="Sharing","PASSIVE",
AQ2205="Sites strategiques &amp; DataCenter","PASSIVE",
AQ2205="Exclu","Exclu",
AQ2205="SAT","ACTIVE",
AQ2205="SPARE-ISSUE","SPARE-ISSUE",
AQ2205="Fiber CAmtel","ACTIVE",
AQ2205="Fiber AOF","ACTIVE",
AQ2205="Projet OCM (HUAWEI)","PLANNED WORKS",
AQ2205="Projet OCM (NOKIA)","PLANNED WORKS",
AQ2205="ACCESS-ISSUE","ACCESS-ISSUE",
AQ2205="Projet OCM (ZTE, NOKIA, autres projets)","PLANNED WORKS",
AQ2205="No root CAuse","No root cause",
AQ2205="ODU HS","ACTIVE",
AQ2205="IP &amp; VLAN","ACTIVE",
AQ2205="Warehouse HUAWEI","SPARE-ISSUE",
AQ2205="SPARE-HS","SPARE-ISSUE",
AQ2205="Power Telco","ACTIVE", AQ2205="no impacts","no impacts"
),"")</f>
        <v>No root cause</v>
      </c>
      <c r="AS2205" s="92" t="s">
        <v>5537</v>
      </c>
      <c r="AT2205" s="98" t="s">
        <v>289</v>
      </c>
      <c r="AV2205" s="17" t="s">
        <v>5537</v>
      </c>
      <c r="AW2205" s="7" t="s">
        <v>5537</v>
      </c>
      <c r="AX2205" s="6" t="s">
        <v>5537</v>
      </c>
      <c r="AY2205" s="7"/>
      <c r="AZ2205" s="3" t="s">
        <v>5537</v>
      </c>
      <c r="BA2205" s="18" t="s">
        <v>5537</v>
      </c>
      <c r="BB2205" s="18" t="s">
        <v>5537</v>
      </c>
      <c r="BC2205" s="18" t="s">
        <v>5537</v>
      </c>
      <c r="BD2205" s="18" t="s">
        <v>5537</v>
      </c>
      <c r="BE2205" s="18" t="s">
        <v>5537</v>
      </c>
      <c r="BF2205" s="18" t="s">
        <v>5537</v>
      </c>
      <c r="BG2205" s="18" t="s">
        <v>5537</v>
      </c>
      <c r="BH2205" s="18" t="s">
        <v>5537</v>
      </c>
      <c r="BI2205" s="18" t="s">
        <v>5537</v>
      </c>
      <c r="BJ2205" s="18" t="s">
        <v>5537</v>
      </c>
      <c r="BK2205" s="18" t="s">
        <v>5537</v>
      </c>
      <c r="BL2205" s="9" t="s">
        <v>5537</v>
      </c>
      <c r="BM2205" s="14" t="s">
        <v>5537</v>
      </c>
      <c r="BN2205" s="14" t="s">
        <v>5537</v>
      </c>
      <c r="BO2205" s="14" t="str">
        <f>_xlfn.XLOOKUP(B2205,'[4]cell downs 18042026 17h'!$B:$B,'[4]cell downs 18042026 17h'!$B:$B,"")</f>
        <v>NRO_089</v>
      </c>
      <c r="BP2205" s="14" t="str">
        <f>_xlfn.XLOOKUP(B2205,'[5]Cells Huawei 19042026 15h'!$B:$B,'[5]Cells Huawei 19042026 15h'!$B:$B,"")</f>
        <v/>
      </c>
      <c r="BQ2205" s="9" t="str">
        <f>_xlfn.XLOOKUP(B2205,'[6]cells down 19042026 9H40'!$B:$B,'[6]cells down 19042026 9H40'!$B:$B,"")</f>
        <v/>
      </c>
      <c r="BR2205" s="9" t="s">
        <v>289</v>
      </c>
      <c r="BS2205" s="9" t="s">
        <v>5537</v>
      </c>
      <c r="BT2205" s="108"/>
    </row>
    <row r="2206" spans="1:72" s="9" customFormat="1" ht="31" customHeight="1" x14ac:dyDescent="0.35">
      <c r="A2206" s="1" t="s">
        <v>2016</v>
      </c>
      <c r="B2206" s="8" t="s">
        <v>2017</v>
      </c>
      <c r="C2206" s="3" t="str">
        <f>_xlfn.XLOOKUP(B2206,'[1]daily break down'!$D:$D,'[1]daily break down'!$E:$E,"")</f>
        <v>EXTREME-NORD</v>
      </c>
      <c r="D2206" s="1" t="s">
        <v>21</v>
      </c>
      <c r="E2206" s="1" t="s">
        <v>122</v>
      </c>
      <c r="F2206" s="3" t="s">
        <v>55</v>
      </c>
      <c r="G2206" s="1" t="s">
        <v>2016</v>
      </c>
      <c r="H2206" s="33" t="str">
        <f>_xlfn.XLOOKUP(B2206,[2]CALCULATION!$B:$B,[2]CALCULATION!$H:$H,"")</f>
        <v>NOKIA</v>
      </c>
      <c r="I2206" s="28">
        <v>0</v>
      </c>
      <c r="J2206" s="28">
        <v>0</v>
      </c>
      <c r="K2206" s="28">
        <v>0</v>
      </c>
      <c r="L2206" s="28">
        <v>0</v>
      </c>
      <c r="M2206" s="28">
        <v>0</v>
      </c>
      <c r="N2206" s="28">
        <v>0</v>
      </c>
      <c r="O2206" s="28">
        <v>2.138614970500615</v>
      </c>
      <c r="P2206" s="28">
        <v>1.5586892038831206</v>
      </c>
      <c r="Q2206" s="28">
        <v>1.4050125567639238</v>
      </c>
      <c r="R2206" s="28">
        <v>0.20114205479180028</v>
      </c>
      <c r="S2206" s="93">
        <v>0</v>
      </c>
      <c r="T2206" s="93">
        <f>_xlfn.XLOOKUP(B2206,'[3]Nur des jours'!$B:$B,'[3]Nur des jours'!$U:$U,"")</f>
        <v>3.4875304917161487</v>
      </c>
      <c r="U2206" s="93">
        <v>0</v>
      </c>
      <c r="V2206" s="93">
        <v>1.9842991772053429</v>
      </c>
      <c r="W2206" s="93">
        <v>3.4875304917161487</v>
      </c>
      <c r="X2206" s="93">
        <v>0</v>
      </c>
      <c r="Y2206" s="93">
        <v>2.8014369892229172</v>
      </c>
      <c r="Z2206" s="93">
        <v>0</v>
      </c>
      <c r="AA2206" s="93">
        <v>0</v>
      </c>
      <c r="AB2206" s="93">
        <v>0.32098738507278862</v>
      </c>
      <c r="AC2206" s="93">
        <f>_xlfn.XLOOKUP(B2206,'[3]Nur des jours'!$B:$B,'[3]Nur des jours'!$N:$N,"")</f>
        <v>1.6714321995930748</v>
      </c>
      <c r="AD2206" s="93">
        <v>1.6714321995930748</v>
      </c>
      <c r="AE2206" s="93">
        <v>3.5813874965826979</v>
      </c>
      <c r="AF2206" s="93">
        <v>0</v>
      </c>
      <c r="AG2206" s="93"/>
      <c r="AH2206" s="93">
        <v>0</v>
      </c>
      <c r="AI2206" s="93">
        <v>0</v>
      </c>
      <c r="AJ2206" s="93">
        <v>0</v>
      </c>
      <c r="AK2206" s="93">
        <v>0</v>
      </c>
      <c r="AL2206" s="93">
        <v>0</v>
      </c>
      <c r="AM2206" s="49" t="s">
        <v>5601</v>
      </c>
      <c r="AN2206" s="49"/>
      <c r="AO2206" s="48" t="str" cm="1">
        <f t="array" ref="AO2206">IFERROR(_xlfn.IFS(
AQ2206="MPR ISSUE","PDH",
AQ2206="BSS Hardware Issue","BSS",
AQ2206="Sites strategiques, MLL, Pylone, etc.","ENVTECH",
AQ2206="AKTIVCO DEFAUT GE &amp; POWER Cabinet","AKTIVCO",
AQ2206="AKTIVCO Coupure ENEO &amp; Baisse de tension","AKTIVCO GRID ONLY",
AQ2206="Coupure ENEO &amp; Baisse de tension","IHS GRID ONLY",
AQ2206="Defaut GE &amp; POWER Cabinet","IHS",
AQ2206="Sharing","Partners",
AQ2206="Sites strategiques &amp; DataCenter","SST &amp; DC",
AQ2206="Exclu","Exclu",
AQ2206="SAT","SAT",
AQ2206="SPARE-ISSUE","SPARE-ISSUE",
AQ2206="Fiber CAmtel","TRANS_FO_CAMTEL",
AQ2206="Fiber AOF","Fiber AOF",
AQ2206="Projet OCM (HUAWEI)","TRAVAUX-HUAWEI",
AQ2206="Projet OCM (NOKIA)","TRAVAUX-NOKIA",
AQ2206="ACCESS-ISSUE","ACCESS-ISSUE",
AQ2206="Projet OCM (ZTE, NOKIA, autres projets)","TRAVAUX OCM",
AQ2206="No root CAuse","No root cause",
AQ2206="ODU HS","PDH",
AQ2206="IP &amp; VLAN","PDH",
AQ2206="Warehouse HUAWEI","SPARE-ISSUE",
AQ2206="SPARE-HS","SPARE-ISSUE",
AQ2206="Power Telco","BSS",AQ2206="no impacts","no impacts"
),"")</f>
        <v>No root cause</v>
      </c>
      <c r="AP2206" s="48" t="str" cm="1">
        <f t="array" ref="AP2206">IFERROR(_xlfn.IFS(
AQ2206="MPR ISSUE","TX ISSUE",
AQ2206="BSS Hardware Issue","RAN ISSUE",
AQ2206="Sites strategiques, MLL, Pylone, etc.","ENVTECH",
AQ2206="AKTIVCO DEFAUT GE &amp; POWER Cabinet","POWER ISSUE",
AQ2206="AKTIVCO Coupure ENEO &amp; Baisse de tension","POWER ISSUE",
AQ2206="Coupure ENEO &amp; Baisse de tension","POWER ISSUE",
AQ2206="Defaut GE &amp; POWER Cabinet","POWER ISSUE",
AQ2206="Sharing","POWER ISSUE",
AQ2206="Sites strategiques &amp; DataCenter","POWER ISSUE",
AQ2206="Exclu","Exclu",
AQ2206="SAT","TX ISSUE",
AQ2206="SPARE-ISSUE","SPARE-ISSUE",
AQ2206="Fiber CAmtel","TX ISSUE",
AQ2206="Fiber AOF","TX ISSUE",
AQ2206="Projet OCM (HUAWEI)","TRAVAUX-HUAWEI",
AQ2206="Projet OCM (NOKIA)","TRAVAUX -NOKIA",
AQ2206="ACCESS-ISSUE","ACCESS-ISSUE",
AQ2206="Projet OCM (ZTE, NOKIA, autres projets)","TRAVAUX OCM",
AQ2206="No root CAuse","No root cause",
AQ2206="ODU HS","TX ISSUE",
AQ2206="IP &amp; VLAN","TX ISSUE",
AQ2206="Warehouse HUAWEI","SPARE-ISSUE",
AQ2206="SPARE-HS","SPARE-ISSUE",
AQ2206="Power Telco","RAN ISSUE",AQ2206="no impacts","no impacts"
),"")</f>
        <v>No root cause</v>
      </c>
      <c r="AQ2206" s="67" t="s">
        <v>5344</v>
      </c>
      <c r="AR2206" s="48" t="str" cm="1">
        <f t="array" ref="AR2206">IFERROR(_xlfn.IFS(
AQ2206="MPR ISSUE","ACTIVE",
AQ2206="BSS Hardware Issue","ACTIVE",
AQ2206="Sites strategiques, MLL, Pylone, etc.","PASSIVE",
AQ2206="AKTIVCO DEFAUT GE &amp; POWER Cabinet","PASSIVE",
AQ2206="AKTIVCO Coupure ENEO &amp; Baisse de tension","PASSIVE",
AQ2206="Coupure ENEO &amp; Baisse de tension","PASSIVE",
AQ2206="Defaut GE &amp; POWER Cabinet","PASSIVE",
AQ2206="Sharing","PASSIVE",
AQ2206="Sites strategiques &amp; DataCenter","PASSIVE",
AQ2206="Exclu","Exclu",
AQ2206="SAT","ACTIVE",
AQ2206="SPARE-ISSUE","SPARE-ISSUE",
AQ2206="Fiber CAmtel","ACTIVE",
AQ2206="Fiber AOF","ACTIVE",
AQ2206="Projet OCM (HUAWEI)","PLANNED WORKS",
AQ2206="Projet OCM (NOKIA)","PLANNED WORKS",
AQ2206="ACCESS-ISSUE","ACCESS-ISSUE",
AQ2206="Projet OCM (ZTE, NOKIA, autres projets)","PLANNED WORKS",
AQ2206="No root CAuse","No root cause",
AQ2206="ODU HS","ACTIVE",
AQ2206="IP &amp; VLAN","ACTIVE",
AQ2206="Warehouse HUAWEI","SPARE-ISSUE",
AQ2206="SPARE-HS","SPARE-ISSUE",
AQ2206="Power Telco","ACTIVE", AQ2206="no impacts","no impacts"
),"")</f>
        <v>No root cause</v>
      </c>
      <c r="AS2206" s="92" t="s">
        <v>5537</v>
      </c>
      <c r="AT2206" s="98" t="s">
        <v>2017</v>
      </c>
      <c r="AV2206" s="17" t="s">
        <v>5537</v>
      </c>
      <c r="AW2206" s="7" t="s">
        <v>5537</v>
      </c>
      <c r="AX2206" s="6" t="s">
        <v>5537</v>
      </c>
      <c r="AY2206" s="7"/>
      <c r="AZ2206" s="3" t="s">
        <v>5537</v>
      </c>
      <c r="BA2206" s="18" t="s">
        <v>5537</v>
      </c>
      <c r="BB2206" s="18" t="s">
        <v>5537</v>
      </c>
      <c r="BC2206" s="18" t="s">
        <v>5537</v>
      </c>
      <c r="BD2206" s="18" t="s">
        <v>5537</v>
      </c>
      <c r="BE2206" s="18" t="s">
        <v>5537</v>
      </c>
      <c r="BF2206" s="18" t="s">
        <v>5537</v>
      </c>
      <c r="BG2206" s="18" t="s">
        <v>5537</v>
      </c>
      <c r="BH2206" s="18" t="s">
        <v>5537</v>
      </c>
      <c r="BI2206" s="18" t="s">
        <v>5537</v>
      </c>
      <c r="BJ2206" s="18" t="s">
        <v>5537</v>
      </c>
      <c r="BK2206" s="18" t="s">
        <v>5537</v>
      </c>
      <c r="BL2206" s="9" t="s">
        <v>5537</v>
      </c>
      <c r="BM2206" s="14" t="s">
        <v>5537</v>
      </c>
      <c r="BN2206" s="14" t="s">
        <v>5537</v>
      </c>
      <c r="BO2206" s="14" t="str">
        <f>_xlfn.XLOOKUP(B2206,'[4]cell downs 18042026 17h'!$B:$B,'[4]cell downs 18042026 17h'!$B:$B,"")</f>
        <v/>
      </c>
      <c r="BP2206" s="14" t="str">
        <f>_xlfn.XLOOKUP(B2206,'[5]Cells Huawei 19042026 15h'!$B:$B,'[5]Cells Huawei 19042026 15h'!$B:$B,"")</f>
        <v/>
      </c>
      <c r="BQ2206" s="9" t="str">
        <f>_xlfn.XLOOKUP(B2206,'[6]cells down 19042026 9H40'!$B:$B,'[6]cells down 19042026 9H40'!$B:$B,"")</f>
        <v/>
      </c>
      <c r="BR2206" s="9" t="s">
        <v>5537</v>
      </c>
      <c r="BS2206" s="9" t="s">
        <v>12</v>
      </c>
      <c r="BT2206" s="108"/>
    </row>
    <row r="2207" spans="1:72" s="9" customFormat="1" x14ac:dyDescent="0.35">
      <c r="A2207" s="1" t="s">
        <v>2484</v>
      </c>
      <c r="B2207" s="8" t="s">
        <v>2485</v>
      </c>
      <c r="C2207" s="3" t="str">
        <f>_xlfn.XLOOKUP(B2207,'[1]daily break down'!$D:$D,'[1]daily break down'!$E:$E,"")</f>
        <v>NORD-OUEST</v>
      </c>
      <c r="D2207" s="1" t="s">
        <v>11</v>
      </c>
      <c r="E2207" s="1" t="s">
        <v>12</v>
      </c>
      <c r="F2207" s="3" t="s">
        <v>51</v>
      </c>
      <c r="G2207" s="1" t="s">
        <v>52</v>
      </c>
      <c r="H2207" s="32" t="str">
        <f>_xlfn.XLOOKUP(B2207,[2]CALCULATION!$B:$B,[2]CALCULATION!$H:$H,"")</f>
        <v>Huawei</v>
      </c>
      <c r="I2207" s="28">
        <v>1.1942011739761949</v>
      </c>
      <c r="J2207" s="28">
        <v>3.3582382366957448</v>
      </c>
      <c r="K2207" s="28">
        <v>2.8243630023428161</v>
      </c>
      <c r="L2207" s="28">
        <v>5.1436900919719317</v>
      </c>
      <c r="M2207" s="28">
        <v>12.183141998613147</v>
      </c>
      <c r="N2207" s="28">
        <v>0</v>
      </c>
      <c r="O2207" s="28">
        <v>0</v>
      </c>
      <c r="P2207" s="28">
        <v>0</v>
      </c>
      <c r="Q2207" s="28">
        <v>3.4976015386678774</v>
      </c>
      <c r="R2207" s="28">
        <v>0</v>
      </c>
      <c r="S2207" s="93">
        <v>3.8971251280558628</v>
      </c>
      <c r="T2207" s="93">
        <f>_xlfn.XLOOKUP(B2207,'[3]Nur des jours'!$B:$B,'[3]Nur des jours'!$U:$U,"")</f>
        <v>0</v>
      </c>
      <c r="U2207" s="93">
        <v>6.313617724358153E-3</v>
      </c>
      <c r="V2207" s="93">
        <v>0</v>
      </c>
      <c r="W2207" s="93">
        <v>0</v>
      </c>
      <c r="X2207" s="93">
        <v>0</v>
      </c>
      <c r="Y2207" s="93">
        <v>0</v>
      </c>
      <c r="Z2207" s="93">
        <v>6.7391448579329003</v>
      </c>
      <c r="AA2207" s="93">
        <v>0</v>
      </c>
      <c r="AB2207" s="93">
        <v>0</v>
      </c>
      <c r="AC2207" s="93">
        <f>_xlfn.XLOOKUP(B2207,'[3]Nur des jours'!$B:$B,'[3]Nur des jours'!$N:$N,"")</f>
        <v>0</v>
      </c>
      <c r="AD2207" s="93">
        <v>0</v>
      </c>
      <c r="AE2207" s="93">
        <v>0.58490139341899872</v>
      </c>
      <c r="AF2207" s="93">
        <v>0</v>
      </c>
      <c r="AG2207" s="93"/>
      <c r="AH2207" s="93">
        <v>0</v>
      </c>
      <c r="AI2207" s="93">
        <v>0</v>
      </c>
      <c r="AJ2207" s="93">
        <v>0</v>
      </c>
      <c r="AK2207" s="93">
        <v>0</v>
      </c>
      <c r="AL2207" s="93">
        <v>0</v>
      </c>
      <c r="AM2207" s="49" t="s">
        <v>5601</v>
      </c>
      <c r="AN2207" s="49"/>
      <c r="AO2207" s="48" t="str" cm="1">
        <f t="array" ref="AO2207">IFERROR(_xlfn.IFS(
AQ2207="MPR ISSUE","PDH",
AQ2207="BSS Hardware Issue","BSS",
AQ2207="Sites strategiques, MLL, Pylone, etc.","ENVTECH",
AQ2207="AKTIVCO DEFAUT GE &amp; POWER Cabinet","AKTIVCO",
AQ2207="AKTIVCO Coupure ENEO &amp; Baisse de tension","AKTIVCO GRID ONLY",
AQ2207="Coupure ENEO &amp; Baisse de tension","IHS GRID ONLY",
AQ2207="Defaut GE &amp; POWER Cabinet","IHS",
AQ2207="Sharing","Partners",
AQ2207="Sites strategiques &amp; DataCenter","SST &amp; DC",
AQ2207="Exclu","Exclu",
AQ2207="SAT","SAT",
AQ2207="SPARE-ISSUE","SPARE-ISSUE",
AQ2207="Fiber CAmtel","TRANS_FO_CAMTEL",
AQ2207="Fiber AOF","Fiber AOF",
AQ2207="Projet OCM (HUAWEI)","TRAVAUX-HUAWEI",
AQ2207="Projet OCM (NOKIA)","TRAVAUX-NOKIA",
AQ2207="ACCESS-ISSUE","ACCESS-ISSUE",
AQ2207="Projet OCM (ZTE, NOKIA, autres projets)","TRAVAUX OCM",
AQ2207="No root CAuse","No root cause",
AQ2207="ODU HS","PDH",
AQ2207="IP &amp; VLAN","PDH",
AQ2207="Warehouse HUAWEI","SPARE-ISSUE",
AQ2207="SPARE-HS","SPARE-ISSUE",
AQ2207="Power Telco","BSS",AQ2207="no impacts","no impacts"
),"")</f>
        <v>No root cause</v>
      </c>
      <c r="AP2207" s="48" t="str" cm="1">
        <f t="array" ref="AP2207">IFERROR(_xlfn.IFS(
AQ2207="MPR ISSUE","TX ISSUE",
AQ2207="BSS Hardware Issue","RAN ISSUE",
AQ2207="Sites strategiques, MLL, Pylone, etc.","ENVTECH",
AQ2207="AKTIVCO DEFAUT GE &amp; POWER Cabinet","POWER ISSUE",
AQ2207="AKTIVCO Coupure ENEO &amp; Baisse de tension","POWER ISSUE",
AQ2207="Coupure ENEO &amp; Baisse de tension","POWER ISSUE",
AQ2207="Defaut GE &amp; POWER Cabinet","POWER ISSUE",
AQ2207="Sharing","POWER ISSUE",
AQ2207="Sites strategiques &amp; DataCenter","POWER ISSUE",
AQ2207="Exclu","Exclu",
AQ2207="SAT","TX ISSUE",
AQ2207="SPARE-ISSUE","SPARE-ISSUE",
AQ2207="Fiber CAmtel","TX ISSUE",
AQ2207="Fiber AOF","TX ISSUE",
AQ2207="Projet OCM (HUAWEI)","TRAVAUX-HUAWEI",
AQ2207="Projet OCM (NOKIA)","TRAVAUX -NOKIA",
AQ2207="ACCESS-ISSUE","ACCESS-ISSUE",
AQ2207="Projet OCM (ZTE, NOKIA, autres projets)","TRAVAUX OCM",
AQ2207="No root CAuse","No root cause",
AQ2207="ODU HS","TX ISSUE",
AQ2207="IP &amp; VLAN","TX ISSUE",
AQ2207="Warehouse HUAWEI","SPARE-ISSUE",
AQ2207="SPARE-HS","SPARE-ISSUE",
AQ2207="Power Telco","RAN ISSUE",AQ2207="no impacts","no impacts"
),"")</f>
        <v>No root cause</v>
      </c>
      <c r="AQ2207" s="67" t="s">
        <v>5344</v>
      </c>
      <c r="AR2207" s="48" t="str" cm="1">
        <f t="array" ref="AR2207">IFERROR(_xlfn.IFS(
AQ2207="MPR ISSUE","ACTIVE",
AQ2207="BSS Hardware Issue","ACTIVE",
AQ2207="Sites strategiques, MLL, Pylone, etc.","PASSIVE",
AQ2207="AKTIVCO DEFAUT GE &amp; POWER Cabinet","PASSIVE",
AQ2207="AKTIVCO Coupure ENEO &amp; Baisse de tension","PASSIVE",
AQ2207="Coupure ENEO &amp; Baisse de tension","PASSIVE",
AQ2207="Defaut GE &amp; POWER Cabinet","PASSIVE",
AQ2207="Sharing","PASSIVE",
AQ2207="Sites strategiques &amp; DataCenter","PASSIVE",
AQ2207="Exclu","Exclu",
AQ2207="SAT","ACTIVE",
AQ2207="SPARE-ISSUE","SPARE-ISSUE",
AQ2207="Fiber CAmtel","ACTIVE",
AQ2207="Fiber AOF","ACTIVE",
AQ2207="Projet OCM (HUAWEI)","PLANNED WORKS",
AQ2207="Projet OCM (NOKIA)","PLANNED WORKS",
AQ2207="ACCESS-ISSUE","ACCESS-ISSUE",
AQ2207="Projet OCM (ZTE, NOKIA, autres projets)","PLANNED WORKS",
AQ2207="No root CAuse","No root cause",
AQ2207="ODU HS","ACTIVE",
AQ2207="IP &amp; VLAN","ACTIVE",
AQ2207="Warehouse HUAWEI","SPARE-ISSUE",
AQ2207="SPARE-HS","SPARE-ISSUE",
AQ2207="Power Telco","ACTIVE", AQ2207="no impacts","no impacts"
),"")</f>
        <v>No root cause</v>
      </c>
      <c r="AS2207" s="92" t="s">
        <v>5537</v>
      </c>
      <c r="AT2207" s="98" t="s">
        <v>2485</v>
      </c>
      <c r="AV2207" s="17" t="s">
        <v>5537</v>
      </c>
      <c r="AW2207" s="7" t="s">
        <v>5537</v>
      </c>
      <c r="AX2207" s="6" t="s">
        <v>5537</v>
      </c>
      <c r="AY2207" s="7"/>
      <c r="AZ2207" s="3" t="s">
        <v>5537</v>
      </c>
      <c r="BA2207" s="18" t="s">
        <v>5537</v>
      </c>
      <c r="BB2207" s="18" t="s">
        <v>5537</v>
      </c>
      <c r="BC2207" s="18" t="s">
        <v>5537</v>
      </c>
      <c r="BD2207" s="18" t="s">
        <v>5537</v>
      </c>
      <c r="BE2207" s="18" t="s">
        <v>5537</v>
      </c>
      <c r="BF2207" s="18" t="s">
        <v>5537</v>
      </c>
      <c r="BG2207" s="18" t="s">
        <v>5537</v>
      </c>
      <c r="BH2207" s="18" t="s">
        <v>5537</v>
      </c>
      <c r="BI2207" s="18" t="s">
        <v>5537</v>
      </c>
      <c r="BJ2207" s="18" t="s">
        <v>5537</v>
      </c>
      <c r="BK2207" s="18" t="s">
        <v>5537</v>
      </c>
      <c r="BL2207" s="9" t="s">
        <v>5537</v>
      </c>
      <c r="BM2207" s="14" t="s">
        <v>5537</v>
      </c>
      <c r="BN2207" s="14" t="s">
        <v>5537</v>
      </c>
      <c r="BO2207" s="14" t="str">
        <f>_xlfn.XLOOKUP(B2207,'[4]cell downs 18042026 17h'!$B:$B,'[4]cell downs 18042026 17h'!$B:$B,"")</f>
        <v/>
      </c>
      <c r="BP2207" s="14" t="str">
        <f>_xlfn.XLOOKUP(B2207,'[5]Cells Huawei 19042026 15h'!$B:$B,'[5]Cells Huawei 19042026 15h'!$B:$B,"")</f>
        <v/>
      </c>
      <c r="BQ2207" s="9" t="str">
        <f>_xlfn.XLOOKUP(B2207,'[6]cells down 19042026 9H40'!$B:$B,'[6]cells down 19042026 9H40'!$B:$B,"")</f>
        <v/>
      </c>
      <c r="BR2207" s="9" t="s">
        <v>2485</v>
      </c>
      <c r="BS2207" s="9" t="s">
        <v>12</v>
      </c>
      <c r="BT2207" s="108"/>
    </row>
    <row r="2208" spans="1:72" s="9" customFormat="1" x14ac:dyDescent="0.35">
      <c r="A2208" s="1" t="s">
        <v>2167</v>
      </c>
      <c r="B2208" s="8" t="s">
        <v>2168</v>
      </c>
      <c r="C2208" s="3" t="str">
        <f>_xlfn.XLOOKUP(B2208,'[1]daily break down'!$D:$D,'[1]daily break down'!$E:$E,"")</f>
        <v>SUD-OUEST</v>
      </c>
      <c r="D2208" s="1" t="s">
        <v>11</v>
      </c>
      <c r="E2208" s="1" t="s">
        <v>12</v>
      </c>
      <c r="F2208" s="3" t="s">
        <v>13</v>
      </c>
      <c r="G2208" s="1" t="s">
        <v>14</v>
      </c>
      <c r="H2208" s="32" t="str">
        <f>_xlfn.XLOOKUP(B2208,[2]CALCULATION!$B:$B,[2]CALCULATION!$H:$H,"")</f>
        <v>Huawei</v>
      </c>
      <c r="I2208" s="28">
        <v>0</v>
      </c>
      <c r="J2208" s="28">
        <v>0</v>
      </c>
      <c r="K2208" s="28">
        <v>0</v>
      </c>
      <c r="L2208" s="28">
        <v>0</v>
      </c>
      <c r="M2208" s="28">
        <v>0</v>
      </c>
      <c r="N2208" s="28">
        <v>0</v>
      </c>
      <c r="O2208" s="28">
        <v>0</v>
      </c>
      <c r="P2208" s="28">
        <v>0</v>
      </c>
      <c r="Q2208" s="28">
        <v>0</v>
      </c>
      <c r="R2208" s="28">
        <v>0</v>
      </c>
      <c r="S2208" s="93">
        <v>0</v>
      </c>
      <c r="T2208" s="93">
        <f>_xlfn.XLOOKUP(B2208,'[3]Nur des jours'!$B:$B,'[3]Nur des jours'!$U:$U,"")</f>
        <v>0</v>
      </c>
      <c r="U2208" s="93">
        <v>0</v>
      </c>
      <c r="V2208" s="93">
        <v>0</v>
      </c>
      <c r="W2208" s="93">
        <v>0</v>
      </c>
      <c r="X2208" s="93">
        <v>0</v>
      </c>
      <c r="Y2208" s="93">
        <v>5.6052084135911855</v>
      </c>
      <c r="Z2208" s="93">
        <v>0</v>
      </c>
      <c r="AA2208" s="93">
        <v>0</v>
      </c>
      <c r="AB2208" s="93">
        <v>0</v>
      </c>
      <c r="AC2208" s="93">
        <f>_xlfn.XLOOKUP(B2208,'[3]Nur des jours'!$B:$B,'[3]Nur des jours'!$N:$N,"")</f>
        <v>0</v>
      </c>
      <c r="AD2208" s="93">
        <v>0</v>
      </c>
      <c r="AE2208" s="93">
        <v>0.25584419846304429</v>
      </c>
      <c r="AF2208" s="93">
        <v>0</v>
      </c>
      <c r="AG2208" s="93"/>
      <c r="AH2208" s="93">
        <v>0</v>
      </c>
      <c r="AI2208" s="93">
        <v>0</v>
      </c>
      <c r="AJ2208" s="93">
        <v>0</v>
      </c>
      <c r="AK2208" s="93">
        <v>0</v>
      </c>
      <c r="AL2208" s="93">
        <v>0</v>
      </c>
      <c r="AM2208" s="49" t="s">
        <v>5601</v>
      </c>
      <c r="AN2208" s="49"/>
      <c r="AO2208" s="48" t="str" cm="1">
        <f t="array" ref="AO2208">IFERROR(_xlfn.IFS(
AQ2208="MPR ISSUE","PDH",
AQ2208="BSS Hardware Issue","BSS",
AQ2208="Sites strategiques, MLL, Pylone, etc.","ENVTECH",
AQ2208="AKTIVCO DEFAUT GE &amp; POWER Cabinet","AKTIVCO",
AQ2208="AKTIVCO Coupure ENEO &amp; Baisse de tension","AKTIVCO GRID ONLY",
AQ2208="Coupure ENEO &amp; Baisse de tension","IHS GRID ONLY",
AQ2208="Defaut GE &amp; POWER Cabinet","IHS",
AQ2208="Sharing","Partners",
AQ2208="Sites strategiques &amp; DataCenter","SST &amp; DC",
AQ2208="Exclu","Exclu",
AQ2208="SAT","SAT",
AQ2208="SPARE-ISSUE","SPARE-ISSUE",
AQ2208="Fiber CAmtel","TRANS_FO_CAMTEL",
AQ2208="Fiber AOF","Fiber AOF",
AQ2208="Projet OCM (HUAWEI)","TRAVAUX-HUAWEI",
AQ2208="Projet OCM (NOKIA)","TRAVAUX-NOKIA",
AQ2208="ACCESS-ISSUE","ACCESS-ISSUE",
AQ2208="Projet OCM (ZTE, NOKIA, autres projets)","TRAVAUX OCM",
AQ2208="No root CAuse","No root cause",
AQ2208="ODU HS","PDH",
AQ2208="IP &amp; VLAN","PDH",
AQ2208="Warehouse HUAWEI","SPARE-ISSUE",
AQ2208="SPARE-HS","SPARE-ISSUE",
AQ2208="Power Telco","BSS",AQ2208="no impacts","no impacts"
),"")</f>
        <v>No root cause</v>
      </c>
      <c r="AP2208" s="48" t="str" cm="1">
        <f t="array" ref="AP2208">IFERROR(_xlfn.IFS(
AQ2208="MPR ISSUE","TX ISSUE",
AQ2208="BSS Hardware Issue","RAN ISSUE",
AQ2208="Sites strategiques, MLL, Pylone, etc.","ENVTECH",
AQ2208="AKTIVCO DEFAUT GE &amp; POWER Cabinet","POWER ISSUE",
AQ2208="AKTIVCO Coupure ENEO &amp; Baisse de tension","POWER ISSUE",
AQ2208="Coupure ENEO &amp; Baisse de tension","POWER ISSUE",
AQ2208="Defaut GE &amp; POWER Cabinet","POWER ISSUE",
AQ2208="Sharing","POWER ISSUE",
AQ2208="Sites strategiques &amp; DataCenter","POWER ISSUE",
AQ2208="Exclu","Exclu",
AQ2208="SAT","TX ISSUE",
AQ2208="SPARE-ISSUE","SPARE-ISSUE",
AQ2208="Fiber CAmtel","TX ISSUE",
AQ2208="Fiber AOF","TX ISSUE",
AQ2208="Projet OCM (HUAWEI)","TRAVAUX-HUAWEI",
AQ2208="Projet OCM (NOKIA)","TRAVAUX -NOKIA",
AQ2208="ACCESS-ISSUE","ACCESS-ISSUE",
AQ2208="Projet OCM (ZTE, NOKIA, autres projets)","TRAVAUX OCM",
AQ2208="No root CAuse","No root cause",
AQ2208="ODU HS","TX ISSUE",
AQ2208="IP &amp; VLAN","TX ISSUE",
AQ2208="Warehouse HUAWEI","SPARE-ISSUE",
AQ2208="SPARE-HS","SPARE-ISSUE",
AQ2208="Power Telco","RAN ISSUE",AQ2208="no impacts","no impacts"
),"")</f>
        <v>No root cause</v>
      </c>
      <c r="AQ2208" s="67" t="s">
        <v>5344</v>
      </c>
      <c r="AR2208" s="48" t="str" cm="1">
        <f t="array" ref="AR2208">IFERROR(_xlfn.IFS(
AQ2208="MPR ISSUE","ACTIVE",
AQ2208="BSS Hardware Issue","ACTIVE",
AQ2208="Sites strategiques, MLL, Pylone, etc.","PASSIVE",
AQ2208="AKTIVCO DEFAUT GE &amp; POWER Cabinet","PASSIVE",
AQ2208="AKTIVCO Coupure ENEO &amp; Baisse de tension","PASSIVE",
AQ2208="Coupure ENEO &amp; Baisse de tension","PASSIVE",
AQ2208="Defaut GE &amp; POWER Cabinet","PASSIVE",
AQ2208="Sharing","PASSIVE",
AQ2208="Sites strategiques &amp; DataCenter","PASSIVE",
AQ2208="Exclu","Exclu",
AQ2208="SAT","ACTIVE",
AQ2208="SPARE-ISSUE","SPARE-ISSUE",
AQ2208="Fiber CAmtel","ACTIVE",
AQ2208="Fiber AOF","ACTIVE",
AQ2208="Projet OCM (HUAWEI)","PLANNED WORKS",
AQ2208="Projet OCM (NOKIA)","PLANNED WORKS",
AQ2208="ACCESS-ISSUE","ACCESS-ISSUE",
AQ2208="Projet OCM (ZTE, NOKIA, autres projets)","PLANNED WORKS",
AQ2208="No root CAuse","No root cause",
AQ2208="ODU HS","ACTIVE",
AQ2208="IP &amp; VLAN","ACTIVE",
AQ2208="Warehouse HUAWEI","SPARE-ISSUE",
AQ2208="SPARE-HS","SPARE-ISSUE",
AQ2208="Power Telco","ACTIVE", AQ2208="no impacts","no impacts"
),"")</f>
        <v>No root cause</v>
      </c>
      <c r="AS2208" s="92" t="s">
        <v>5537</v>
      </c>
      <c r="AT2208" s="98" t="s">
        <v>2168</v>
      </c>
      <c r="AV2208" s="17" t="s">
        <v>5537</v>
      </c>
      <c r="AW2208" s="7" t="s">
        <v>5537</v>
      </c>
      <c r="AX2208" s="6" t="s">
        <v>5537</v>
      </c>
      <c r="AY2208" s="7"/>
      <c r="AZ2208" s="3" t="s">
        <v>5537</v>
      </c>
      <c r="BA2208" s="18" t="s">
        <v>5537</v>
      </c>
      <c r="BB2208" s="18" t="s">
        <v>5537</v>
      </c>
      <c r="BC2208" s="18" t="s">
        <v>5537</v>
      </c>
      <c r="BD2208" s="18" t="s">
        <v>5537</v>
      </c>
      <c r="BE2208" s="18" t="s">
        <v>5537</v>
      </c>
      <c r="BF2208" s="18" t="s">
        <v>5537</v>
      </c>
      <c r="BG2208" s="18" t="s">
        <v>5537</v>
      </c>
      <c r="BH2208" s="18" t="s">
        <v>5537</v>
      </c>
      <c r="BI2208" s="18" t="s">
        <v>5537</v>
      </c>
      <c r="BJ2208" s="18" t="s">
        <v>5537</v>
      </c>
      <c r="BK2208" s="18" t="s">
        <v>5537</v>
      </c>
      <c r="BL2208" s="9" t="s">
        <v>5537</v>
      </c>
      <c r="BM2208" s="14" t="s">
        <v>5537</v>
      </c>
      <c r="BN2208" s="14" t="s">
        <v>5537</v>
      </c>
      <c r="BO2208" s="14" t="str">
        <f>_xlfn.XLOOKUP(B2208,'[4]cell downs 18042026 17h'!$B:$B,'[4]cell downs 18042026 17h'!$B:$B,"")</f>
        <v/>
      </c>
      <c r="BP2208" s="14" t="str">
        <f>_xlfn.XLOOKUP(B2208,'[5]Cells Huawei 19042026 15h'!$B:$B,'[5]Cells Huawei 19042026 15h'!$B:$B,"")</f>
        <v/>
      </c>
      <c r="BQ2208" s="9" t="str">
        <f>_xlfn.XLOOKUP(B2208,'[6]cells down 19042026 9H40'!$B:$B,'[6]cells down 19042026 9H40'!$B:$B,"")</f>
        <v/>
      </c>
      <c r="BR2208" s="9" t="s">
        <v>2168</v>
      </c>
      <c r="BS2208" s="9" t="s">
        <v>5537</v>
      </c>
      <c r="BT2208" s="108"/>
    </row>
    <row r="2209" spans="1:72" s="9" customFormat="1" x14ac:dyDescent="0.35">
      <c r="A2209" s="1" t="s">
        <v>1739</v>
      </c>
      <c r="B2209" s="8" t="s">
        <v>1740</v>
      </c>
      <c r="C2209" s="3" t="str">
        <f>_xlfn.XLOOKUP(B2209,'[1]daily break down'!$D:$D,'[1]daily break down'!$E:$E,"")</f>
        <v>NORD-OUEST</v>
      </c>
      <c r="D2209" s="1" t="s">
        <v>11</v>
      </c>
      <c r="E2209" s="1" t="s">
        <v>96</v>
      </c>
      <c r="F2209" s="3" t="s">
        <v>51</v>
      </c>
      <c r="G2209" s="1" t="s">
        <v>52</v>
      </c>
      <c r="H2209" s="32" t="str">
        <f>_xlfn.XLOOKUP(B2209,[2]CALCULATION!$B:$B,[2]CALCULATION!$H:$H,"")</f>
        <v>Huawei</v>
      </c>
      <c r="I2209" s="28">
        <v>0</v>
      </c>
      <c r="J2209" s="28">
        <v>0</v>
      </c>
      <c r="K2209" s="28">
        <v>0</v>
      </c>
      <c r="L2209" s="28">
        <v>0</v>
      </c>
      <c r="M2209" s="28">
        <v>0</v>
      </c>
      <c r="N2209" s="28">
        <v>0</v>
      </c>
      <c r="O2209" s="28">
        <v>1.0677147985492235</v>
      </c>
      <c r="P2209" s="28">
        <v>0.38525552673406904</v>
      </c>
      <c r="Q2209" s="28">
        <v>0</v>
      </c>
      <c r="R2209" s="28">
        <v>1.6682040504176263</v>
      </c>
      <c r="S2209" s="93">
        <v>0</v>
      </c>
      <c r="T2209" s="93">
        <f>_xlfn.XLOOKUP(B2209,'[3]Nur des jours'!$B:$B,'[3]Nur des jours'!$U:$U,"")</f>
        <v>0</v>
      </c>
      <c r="U2209" s="93">
        <v>4.6969392151994809</v>
      </c>
      <c r="V2209" s="93">
        <v>0.19912864941372527</v>
      </c>
      <c r="W2209" s="93">
        <v>0</v>
      </c>
      <c r="X2209" s="93">
        <v>0.30961695958999291</v>
      </c>
      <c r="Y2209" s="93">
        <v>2.286457040290155E-2</v>
      </c>
      <c r="Z2209" s="93">
        <v>19.310485171202483</v>
      </c>
      <c r="AA2209" s="93">
        <v>0</v>
      </c>
      <c r="AB2209" s="93">
        <v>2.0748616711325703</v>
      </c>
      <c r="AC2209" s="93">
        <f>_xlfn.XLOOKUP(B2209,'[3]Nur des jours'!$B:$B,'[3]Nur des jours'!$N:$N,"")</f>
        <v>0</v>
      </c>
      <c r="AD2209" s="93">
        <v>0</v>
      </c>
      <c r="AE2209" s="93">
        <v>0.22746858886006741</v>
      </c>
      <c r="AF2209" s="93">
        <v>0</v>
      </c>
      <c r="AG2209" s="93"/>
      <c r="AH2209" s="93">
        <v>0</v>
      </c>
      <c r="AI2209" s="93">
        <v>0</v>
      </c>
      <c r="AJ2209" s="93">
        <v>0</v>
      </c>
      <c r="AK2209" s="93">
        <v>0</v>
      </c>
      <c r="AL2209" s="93">
        <v>0</v>
      </c>
      <c r="AM2209" s="49" t="s">
        <v>5601</v>
      </c>
      <c r="AN2209" s="49"/>
      <c r="AO2209" s="48" t="str" cm="1">
        <f t="array" ref="AO2209">IFERROR(_xlfn.IFS(
AQ2209="MPR ISSUE","PDH",
AQ2209="BSS Hardware Issue","BSS",
AQ2209="Sites strategiques, MLL, Pylone, etc.","ENVTECH",
AQ2209="AKTIVCO DEFAUT GE &amp; POWER Cabinet","AKTIVCO",
AQ2209="AKTIVCO Coupure ENEO &amp; Baisse de tension","AKTIVCO GRID ONLY",
AQ2209="Coupure ENEO &amp; Baisse de tension","IHS GRID ONLY",
AQ2209="Defaut GE &amp; POWER Cabinet","IHS",
AQ2209="Sharing","Partners",
AQ2209="Sites strategiques &amp; DataCenter","SST &amp; DC",
AQ2209="Exclu","Exclu",
AQ2209="SAT","SAT",
AQ2209="SPARE-ISSUE","SPARE-ISSUE",
AQ2209="Fiber CAmtel","TRANS_FO_CAMTEL",
AQ2209="Fiber AOF","Fiber AOF",
AQ2209="Projet OCM (HUAWEI)","TRAVAUX-HUAWEI",
AQ2209="Projet OCM (NOKIA)","TRAVAUX-NOKIA",
AQ2209="ACCESS-ISSUE","ACCESS-ISSUE",
AQ2209="Projet OCM (ZTE, NOKIA, autres projets)","TRAVAUX OCM",
AQ2209="No root CAuse","No root cause",
AQ2209="ODU HS","PDH",
AQ2209="IP &amp; VLAN","PDH",
AQ2209="Warehouse HUAWEI","SPARE-ISSUE",
AQ2209="SPARE-HS","SPARE-ISSUE",
AQ2209="Power Telco","BSS",AQ2209="no impacts","no impacts"
),"")</f>
        <v>No root cause</v>
      </c>
      <c r="AP2209" s="48" t="str" cm="1">
        <f t="array" ref="AP2209">IFERROR(_xlfn.IFS(
AQ2209="MPR ISSUE","TX ISSUE",
AQ2209="BSS Hardware Issue","RAN ISSUE",
AQ2209="Sites strategiques, MLL, Pylone, etc.","ENVTECH",
AQ2209="AKTIVCO DEFAUT GE &amp; POWER Cabinet","POWER ISSUE",
AQ2209="AKTIVCO Coupure ENEO &amp; Baisse de tension","POWER ISSUE",
AQ2209="Coupure ENEO &amp; Baisse de tension","POWER ISSUE",
AQ2209="Defaut GE &amp; POWER Cabinet","POWER ISSUE",
AQ2209="Sharing","POWER ISSUE",
AQ2209="Sites strategiques &amp; DataCenter","POWER ISSUE",
AQ2209="Exclu","Exclu",
AQ2209="SAT","TX ISSUE",
AQ2209="SPARE-ISSUE","SPARE-ISSUE",
AQ2209="Fiber CAmtel","TX ISSUE",
AQ2209="Fiber AOF","TX ISSUE",
AQ2209="Projet OCM (HUAWEI)","TRAVAUX-HUAWEI",
AQ2209="Projet OCM (NOKIA)","TRAVAUX -NOKIA",
AQ2209="ACCESS-ISSUE","ACCESS-ISSUE",
AQ2209="Projet OCM (ZTE, NOKIA, autres projets)","TRAVAUX OCM",
AQ2209="No root CAuse","No root cause",
AQ2209="ODU HS","TX ISSUE",
AQ2209="IP &amp; VLAN","TX ISSUE",
AQ2209="Warehouse HUAWEI","SPARE-ISSUE",
AQ2209="SPARE-HS","SPARE-ISSUE",
AQ2209="Power Telco","RAN ISSUE",AQ2209="no impacts","no impacts"
),"")</f>
        <v>No root cause</v>
      </c>
      <c r="AQ2209" s="67" t="s">
        <v>5344</v>
      </c>
      <c r="AR2209" s="48" t="str" cm="1">
        <f t="array" ref="AR2209">IFERROR(_xlfn.IFS(
AQ2209="MPR ISSUE","ACTIVE",
AQ2209="BSS Hardware Issue","ACTIVE",
AQ2209="Sites strategiques, MLL, Pylone, etc.","PASSIVE",
AQ2209="AKTIVCO DEFAUT GE &amp; POWER Cabinet","PASSIVE",
AQ2209="AKTIVCO Coupure ENEO &amp; Baisse de tension","PASSIVE",
AQ2209="Coupure ENEO &amp; Baisse de tension","PASSIVE",
AQ2209="Defaut GE &amp; POWER Cabinet","PASSIVE",
AQ2209="Sharing","PASSIVE",
AQ2209="Sites strategiques &amp; DataCenter","PASSIVE",
AQ2209="Exclu","Exclu",
AQ2209="SAT","ACTIVE",
AQ2209="SPARE-ISSUE","SPARE-ISSUE",
AQ2209="Fiber CAmtel","ACTIVE",
AQ2209="Fiber AOF","ACTIVE",
AQ2209="Projet OCM (HUAWEI)","PLANNED WORKS",
AQ2209="Projet OCM (NOKIA)","PLANNED WORKS",
AQ2209="ACCESS-ISSUE","ACCESS-ISSUE",
AQ2209="Projet OCM (ZTE, NOKIA, autres projets)","PLANNED WORKS",
AQ2209="No root CAuse","No root cause",
AQ2209="ODU HS","ACTIVE",
AQ2209="IP &amp; VLAN","ACTIVE",
AQ2209="Warehouse HUAWEI","SPARE-ISSUE",
AQ2209="SPARE-HS","SPARE-ISSUE",
AQ2209="Power Telco","ACTIVE", AQ2209="no impacts","no impacts"
),"")</f>
        <v>No root cause</v>
      </c>
      <c r="AS2209" s="92" t="s">
        <v>5537</v>
      </c>
      <c r="AT2209" s="98" t="s">
        <v>1740</v>
      </c>
      <c r="AV2209" s="17" t="s">
        <v>5537</v>
      </c>
      <c r="AW2209" s="7" t="s">
        <v>5537</v>
      </c>
      <c r="AX2209" s="6" t="s">
        <v>5537</v>
      </c>
      <c r="AY2209" s="7"/>
      <c r="AZ2209" s="3" t="s">
        <v>5537</v>
      </c>
      <c r="BA2209" s="18" t="s">
        <v>5537</v>
      </c>
      <c r="BB2209" s="18" t="s">
        <v>5537</v>
      </c>
      <c r="BC2209" s="18" t="s">
        <v>5537</v>
      </c>
      <c r="BD2209" s="18" t="s">
        <v>5537</v>
      </c>
      <c r="BE2209" s="18" t="s">
        <v>5537</v>
      </c>
      <c r="BF2209" s="18" t="s">
        <v>5537</v>
      </c>
      <c r="BG2209" s="18" t="s">
        <v>5537</v>
      </c>
      <c r="BH2209" s="18" t="s">
        <v>5537</v>
      </c>
      <c r="BI2209" s="18" t="s">
        <v>5537</v>
      </c>
      <c r="BJ2209" s="18" t="s">
        <v>5537</v>
      </c>
      <c r="BK2209" s="18" t="s">
        <v>5537</v>
      </c>
      <c r="BL2209" s="9" t="s">
        <v>5537</v>
      </c>
      <c r="BM2209" s="14" t="s">
        <v>5537</v>
      </c>
      <c r="BN2209" s="14" t="s">
        <v>5537</v>
      </c>
      <c r="BO2209" s="14" t="str">
        <f>_xlfn.XLOOKUP(B2209,'[4]cell downs 18042026 17h'!$B:$B,'[4]cell downs 18042026 17h'!$B:$B,"")</f>
        <v/>
      </c>
      <c r="BP2209" s="14" t="str">
        <f>_xlfn.XLOOKUP(B2209,'[5]Cells Huawei 19042026 15h'!$B:$B,'[5]Cells Huawei 19042026 15h'!$B:$B,"")</f>
        <v/>
      </c>
      <c r="BQ2209" s="9" t="str">
        <f>_xlfn.XLOOKUP(B2209,'[6]cells down 19042026 9H40'!$B:$B,'[6]cells down 19042026 9H40'!$B:$B,"")</f>
        <v/>
      </c>
      <c r="BR2209" s="9" t="s">
        <v>1740</v>
      </c>
      <c r="BS2209" s="9" t="s">
        <v>1129</v>
      </c>
      <c r="BT2209" s="108"/>
    </row>
    <row r="2210" spans="1:72" s="9" customFormat="1" x14ac:dyDescent="0.35">
      <c r="A2210" s="19" t="s">
        <v>5457</v>
      </c>
      <c r="B2210" s="26" t="s">
        <v>5458</v>
      </c>
      <c r="C2210" s="3" t="str">
        <f>_xlfn.XLOOKUP(B2210,'[1]daily break down'!$D:$D,'[1]daily break down'!$E:$E,"")</f>
        <v>NORD-OUEST</v>
      </c>
      <c r="D2210" s="19" t="s">
        <v>11</v>
      </c>
      <c r="E2210" s="19" t="s">
        <v>5459</v>
      </c>
      <c r="F2210" s="19" t="s">
        <v>5460</v>
      </c>
      <c r="G2210" s="19" t="s">
        <v>2214</v>
      </c>
      <c r="H2210" s="32" t="str">
        <f>_xlfn.XLOOKUP(B2210,[2]CALCULATION!$B:$B,[2]CALCULATION!$H:$H,"")</f>
        <v>Huawei</v>
      </c>
      <c r="I2210" s="28">
        <v>0</v>
      </c>
      <c r="J2210" s="28">
        <v>0</v>
      </c>
      <c r="K2210" s="28">
        <v>0</v>
      </c>
      <c r="L2210" s="28">
        <v>0</v>
      </c>
      <c r="M2210" s="28">
        <v>0</v>
      </c>
      <c r="N2210" s="28">
        <v>8.9175391586979543E-5</v>
      </c>
      <c r="O2210" s="28">
        <v>0</v>
      </c>
      <c r="P2210" s="28">
        <v>0</v>
      </c>
      <c r="Q2210" s="28">
        <v>0</v>
      </c>
      <c r="R2210" s="28">
        <v>0</v>
      </c>
      <c r="S2210" s="93">
        <v>0</v>
      </c>
      <c r="T2210" s="93">
        <f>_xlfn.XLOOKUP(B2210,'[3]Nur des jours'!$B:$B,'[3]Nur des jours'!$U:$U,"")</f>
        <v>0</v>
      </c>
      <c r="U2210" s="93">
        <v>0</v>
      </c>
      <c r="V2210" s="93" t="s">
        <v>5537</v>
      </c>
      <c r="W2210" s="93">
        <v>0</v>
      </c>
      <c r="X2210" s="93">
        <v>0</v>
      </c>
      <c r="Y2210" s="93">
        <v>0</v>
      </c>
      <c r="Z2210" s="93">
        <v>16.440410863132179</v>
      </c>
      <c r="AA2210" s="93">
        <v>0</v>
      </c>
      <c r="AB2210" s="93">
        <v>1.7792987532566855</v>
      </c>
      <c r="AC2210" s="93">
        <f>_xlfn.XLOOKUP(B2210,'[3]Nur des jours'!$B:$B,'[3]Nur des jours'!$N:$N,"")</f>
        <v>0</v>
      </c>
      <c r="AD2210" s="93">
        <v>0</v>
      </c>
      <c r="AE2210" s="93">
        <v>0.18628739302520023</v>
      </c>
      <c r="AF2210" s="93">
        <v>0</v>
      </c>
      <c r="AG2210" s="93"/>
      <c r="AH2210" s="93">
        <v>0</v>
      </c>
      <c r="AI2210" s="93">
        <v>0</v>
      </c>
      <c r="AJ2210" s="93">
        <v>0</v>
      </c>
      <c r="AK2210" s="93">
        <v>0</v>
      </c>
      <c r="AL2210" s="93">
        <v>0</v>
      </c>
      <c r="AM2210" s="49" t="s">
        <v>5601</v>
      </c>
      <c r="AN2210" s="49"/>
      <c r="AO2210" s="48" t="str" cm="1">
        <f t="array" ref="AO2210">IFERROR(_xlfn.IFS(
AQ2210="MPR ISSUE","PDH",
AQ2210="BSS Hardware Issue","BSS",
AQ2210="Sites strategiques, MLL, Pylone, etc.","ENVTECH",
AQ2210="AKTIVCO DEFAUT GE &amp; POWER Cabinet","AKTIVCO",
AQ2210="AKTIVCO Coupure ENEO &amp; Baisse de tension","AKTIVCO GRID ONLY",
AQ2210="Coupure ENEO &amp; Baisse de tension","IHS GRID ONLY",
AQ2210="Defaut GE &amp; POWER Cabinet","IHS",
AQ2210="Sharing","Partners",
AQ2210="Sites strategiques &amp; DataCenter","SST &amp; DC",
AQ2210="Exclu","Exclu",
AQ2210="SAT","SAT",
AQ2210="SPARE-ISSUE","SPARE-ISSUE",
AQ2210="Fiber CAmtel","TRANS_FO_CAMTEL",
AQ2210="Fiber AOF","Fiber AOF",
AQ2210="Projet OCM (HUAWEI)","TRAVAUX-HUAWEI",
AQ2210="Projet OCM (NOKIA)","TRAVAUX-NOKIA",
AQ2210="ACCESS-ISSUE","ACCESS-ISSUE",
AQ2210="Projet OCM (ZTE, NOKIA, autres projets)","TRAVAUX OCM",
AQ2210="No root CAuse","No root cause",
AQ2210="ODU HS","PDH",
AQ2210="IP &amp; VLAN","PDH",
AQ2210="Warehouse HUAWEI","SPARE-ISSUE",
AQ2210="SPARE-HS","SPARE-ISSUE",
AQ2210="Power Telco","BSS",AQ2210="no impacts","no impacts"
),"")</f>
        <v>No root cause</v>
      </c>
      <c r="AP2210" s="48" t="str" cm="1">
        <f t="array" ref="AP2210">IFERROR(_xlfn.IFS(
AQ2210="MPR ISSUE","TX ISSUE",
AQ2210="BSS Hardware Issue","RAN ISSUE",
AQ2210="Sites strategiques, MLL, Pylone, etc.","ENVTECH",
AQ2210="AKTIVCO DEFAUT GE &amp; POWER Cabinet","POWER ISSUE",
AQ2210="AKTIVCO Coupure ENEO &amp; Baisse de tension","POWER ISSUE",
AQ2210="Coupure ENEO &amp; Baisse de tension","POWER ISSUE",
AQ2210="Defaut GE &amp; POWER Cabinet","POWER ISSUE",
AQ2210="Sharing","POWER ISSUE",
AQ2210="Sites strategiques &amp; DataCenter","POWER ISSUE",
AQ2210="Exclu","Exclu",
AQ2210="SAT","TX ISSUE",
AQ2210="SPARE-ISSUE","SPARE-ISSUE",
AQ2210="Fiber CAmtel","TX ISSUE",
AQ2210="Fiber AOF","TX ISSUE",
AQ2210="Projet OCM (HUAWEI)","TRAVAUX-HUAWEI",
AQ2210="Projet OCM (NOKIA)","TRAVAUX -NOKIA",
AQ2210="ACCESS-ISSUE","ACCESS-ISSUE",
AQ2210="Projet OCM (ZTE, NOKIA, autres projets)","TRAVAUX OCM",
AQ2210="No root CAuse","No root cause",
AQ2210="ODU HS","TX ISSUE",
AQ2210="IP &amp; VLAN","TX ISSUE",
AQ2210="Warehouse HUAWEI","SPARE-ISSUE",
AQ2210="SPARE-HS","SPARE-ISSUE",
AQ2210="Power Telco","RAN ISSUE",AQ2210="no impacts","no impacts"
),"")</f>
        <v>No root cause</v>
      </c>
      <c r="AQ2210" s="67" t="s">
        <v>5344</v>
      </c>
      <c r="AR2210" s="48" t="str" cm="1">
        <f t="array" ref="AR2210">IFERROR(_xlfn.IFS(
AQ2210="MPR ISSUE","ACTIVE",
AQ2210="BSS Hardware Issue","ACTIVE",
AQ2210="Sites strategiques, MLL, Pylone, etc.","PASSIVE",
AQ2210="AKTIVCO DEFAUT GE &amp; POWER Cabinet","PASSIVE",
AQ2210="AKTIVCO Coupure ENEO &amp; Baisse de tension","PASSIVE",
AQ2210="Coupure ENEO &amp; Baisse de tension","PASSIVE",
AQ2210="Defaut GE &amp; POWER Cabinet","PASSIVE",
AQ2210="Sharing","PASSIVE",
AQ2210="Sites strategiques &amp; DataCenter","PASSIVE",
AQ2210="Exclu","Exclu",
AQ2210="SAT","ACTIVE",
AQ2210="SPARE-ISSUE","SPARE-ISSUE",
AQ2210="Fiber CAmtel","ACTIVE",
AQ2210="Fiber AOF","ACTIVE",
AQ2210="Projet OCM (HUAWEI)","PLANNED WORKS",
AQ2210="Projet OCM (NOKIA)","PLANNED WORKS",
AQ2210="ACCESS-ISSUE","ACCESS-ISSUE",
AQ2210="Projet OCM (ZTE, NOKIA, autres projets)","PLANNED WORKS",
AQ2210="No root CAuse","No root cause",
AQ2210="ODU HS","ACTIVE",
AQ2210="IP &amp; VLAN","ACTIVE",
AQ2210="Warehouse HUAWEI","SPARE-ISSUE",
AQ2210="SPARE-HS","SPARE-ISSUE",
AQ2210="Power Telco","ACTIVE", AQ2210="no impacts","no impacts"
),"")</f>
        <v>No root cause</v>
      </c>
      <c r="AS2210" s="92" t="s">
        <v>5537</v>
      </c>
      <c r="AT2210" s="98" t="s">
        <v>5458</v>
      </c>
      <c r="AV2210" s="17" t="s">
        <v>5537</v>
      </c>
      <c r="AW2210" s="7" t="s">
        <v>5537</v>
      </c>
      <c r="AX2210" s="6" t="s">
        <v>5537</v>
      </c>
      <c r="AY2210" s="7"/>
      <c r="AZ2210" s="3" t="s">
        <v>5537</v>
      </c>
      <c r="BA2210" s="18" t="s">
        <v>5537</v>
      </c>
      <c r="BB2210" s="18" t="s">
        <v>5537</v>
      </c>
      <c r="BC2210" s="18" t="s">
        <v>5537</v>
      </c>
      <c r="BD2210" s="18" t="s">
        <v>5537</v>
      </c>
      <c r="BE2210" s="18" t="s">
        <v>5537</v>
      </c>
      <c r="BF2210" s="18" t="s">
        <v>5537</v>
      </c>
      <c r="BG2210" s="18" t="s">
        <v>5537</v>
      </c>
      <c r="BH2210" s="18" t="s">
        <v>5537</v>
      </c>
      <c r="BI2210" s="18" t="s">
        <v>5537</v>
      </c>
      <c r="BJ2210" s="18" t="s">
        <v>5537</v>
      </c>
      <c r="BK2210" s="18" t="s">
        <v>5537</v>
      </c>
      <c r="BL2210" s="9" t="s">
        <v>5537</v>
      </c>
      <c r="BM2210" s="14" t="s">
        <v>5537</v>
      </c>
      <c r="BN2210" s="14" t="s">
        <v>5537</v>
      </c>
      <c r="BO2210" s="14" t="str">
        <f>_xlfn.XLOOKUP(B2210,'[4]cell downs 18042026 17h'!$B:$B,'[4]cell downs 18042026 17h'!$B:$B,"")</f>
        <v/>
      </c>
      <c r="BP2210" s="14" t="str">
        <f>_xlfn.XLOOKUP(B2210,'[5]Cells Huawei 19042026 15h'!$B:$B,'[5]Cells Huawei 19042026 15h'!$B:$B,"")</f>
        <v/>
      </c>
      <c r="BQ2210" s="9" t="str">
        <f>_xlfn.XLOOKUP(B2210,'[6]cells down 19042026 9H40'!$B:$B,'[6]cells down 19042026 9H40'!$B:$B,"")</f>
        <v/>
      </c>
      <c r="BR2210" s="9" t="s">
        <v>5537</v>
      </c>
      <c r="BS2210" s="9" t="s">
        <v>5577</v>
      </c>
      <c r="BT2210" s="108"/>
    </row>
    <row r="2211" spans="1:72" s="9" customFormat="1" x14ac:dyDescent="0.35">
      <c r="A2211" s="2" t="s">
        <v>786</v>
      </c>
      <c r="B2211" s="8" t="s">
        <v>787</v>
      </c>
      <c r="C2211" s="3" t="str">
        <f>_xlfn.XLOOKUP(B2211,'[1]daily break down'!$D:$D,'[1]daily break down'!$E:$E,"")</f>
        <v>SUD-OUEST</v>
      </c>
      <c r="D2211" s="1" t="s">
        <v>11</v>
      </c>
      <c r="E2211" s="1" t="s">
        <v>12</v>
      </c>
      <c r="F2211" s="3" t="s">
        <v>13</v>
      </c>
      <c r="G2211" s="1" t="s">
        <v>788</v>
      </c>
      <c r="H2211" s="33" t="str">
        <f>_xlfn.XLOOKUP(B2211,[2]CALCULATION!$B:$B,[2]CALCULATION!$H:$H,"")</f>
        <v>NOKIA</v>
      </c>
      <c r="I2211" s="28">
        <v>0</v>
      </c>
      <c r="J2211" s="28">
        <v>9.693078972476326E-3</v>
      </c>
      <c r="K2211" s="28">
        <v>0</v>
      </c>
      <c r="L2211" s="28">
        <v>0</v>
      </c>
      <c r="M2211" s="28">
        <v>0</v>
      </c>
      <c r="N2211" s="28">
        <v>0</v>
      </c>
      <c r="O2211" s="28">
        <v>4.6892229631513273E-2</v>
      </c>
      <c r="P2211" s="28">
        <v>0</v>
      </c>
      <c r="Q2211" s="28">
        <v>0</v>
      </c>
      <c r="R2211" s="28">
        <v>0</v>
      </c>
      <c r="S2211" s="93">
        <v>0</v>
      </c>
      <c r="T2211" s="93">
        <f>_xlfn.XLOOKUP(B2211,'[3]Nur des jours'!$B:$B,'[3]Nur des jours'!$U:$U,"")</f>
        <v>0.12118935716670509</v>
      </c>
      <c r="U2211" s="93">
        <v>0</v>
      </c>
      <c r="V2211" s="93">
        <v>0</v>
      </c>
      <c r="W2211" s="93">
        <v>0.12118935716670509</v>
      </c>
      <c r="X2211" s="93">
        <v>0</v>
      </c>
      <c r="Y2211" s="93">
        <v>2.061735053490979E-2</v>
      </c>
      <c r="Z2211" s="93">
        <v>0</v>
      </c>
      <c r="AA2211" s="93">
        <v>0</v>
      </c>
      <c r="AB2211" s="93">
        <v>0</v>
      </c>
      <c r="AC2211" s="93">
        <f>_xlfn.XLOOKUP(B2211,'[3]Nur des jours'!$B:$B,'[3]Nur des jours'!$N:$N,"")</f>
        <v>0.35144021824428634</v>
      </c>
      <c r="AD2211" s="93">
        <v>0.35144021824428634</v>
      </c>
      <c r="AE2211" s="93">
        <v>9.3134778973441551E-2</v>
      </c>
      <c r="AF2211" s="93">
        <v>0</v>
      </c>
      <c r="AG2211" s="93"/>
      <c r="AH2211" s="93">
        <v>0</v>
      </c>
      <c r="AI2211" s="93">
        <v>0</v>
      </c>
      <c r="AJ2211" s="93">
        <v>0</v>
      </c>
      <c r="AK2211" s="93">
        <v>0</v>
      </c>
      <c r="AL2211" s="93">
        <v>0</v>
      </c>
      <c r="AM2211" s="49" t="s">
        <v>5601</v>
      </c>
      <c r="AN2211" s="49"/>
      <c r="AO2211" s="48" t="str" cm="1">
        <f t="array" ref="AO2211">IFERROR(_xlfn.IFS(
AQ2211="MPR ISSUE","PDH",
AQ2211="BSS Hardware Issue","BSS",
AQ2211="Sites strategiques, MLL, Pylone, etc.","ENVTECH",
AQ2211="AKTIVCO DEFAUT GE &amp; POWER Cabinet","AKTIVCO",
AQ2211="AKTIVCO Coupure ENEO &amp; Baisse de tension","AKTIVCO GRID ONLY",
AQ2211="Coupure ENEO &amp; Baisse de tension","IHS GRID ONLY",
AQ2211="Defaut GE &amp; POWER Cabinet","IHS",
AQ2211="Sharing","Partners",
AQ2211="Sites strategiques &amp; DataCenter","SST &amp; DC",
AQ2211="Exclu","Exclu",
AQ2211="SAT","SAT",
AQ2211="SPARE-ISSUE","SPARE-ISSUE",
AQ2211="Fiber CAmtel","TRANS_FO_CAMTEL",
AQ2211="Fiber AOF","Fiber AOF",
AQ2211="Projet OCM (HUAWEI)","TRAVAUX-HUAWEI",
AQ2211="Projet OCM (NOKIA)","TRAVAUX-NOKIA",
AQ2211="ACCESS-ISSUE","ACCESS-ISSUE",
AQ2211="Projet OCM (ZTE, NOKIA, autres projets)","TRAVAUX OCM",
AQ2211="No root CAuse","No root cause",
AQ2211="ODU HS","PDH",
AQ2211="IP &amp; VLAN","PDH",
AQ2211="Warehouse HUAWEI","SPARE-ISSUE",
AQ2211="SPARE-HS","SPARE-ISSUE",
AQ2211="Power Telco","BSS",AQ2211="no impacts","no impacts"
),"")</f>
        <v>No root cause</v>
      </c>
      <c r="AP2211" s="48" t="str" cm="1">
        <f t="array" ref="AP2211">IFERROR(_xlfn.IFS(
AQ2211="MPR ISSUE","TX ISSUE",
AQ2211="BSS Hardware Issue","RAN ISSUE",
AQ2211="Sites strategiques, MLL, Pylone, etc.","ENVTECH",
AQ2211="AKTIVCO DEFAUT GE &amp; POWER Cabinet","POWER ISSUE",
AQ2211="AKTIVCO Coupure ENEO &amp; Baisse de tension","POWER ISSUE",
AQ2211="Coupure ENEO &amp; Baisse de tension","POWER ISSUE",
AQ2211="Defaut GE &amp; POWER Cabinet","POWER ISSUE",
AQ2211="Sharing","POWER ISSUE",
AQ2211="Sites strategiques &amp; DataCenter","POWER ISSUE",
AQ2211="Exclu","Exclu",
AQ2211="SAT","TX ISSUE",
AQ2211="SPARE-ISSUE","SPARE-ISSUE",
AQ2211="Fiber CAmtel","TX ISSUE",
AQ2211="Fiber AOF","TX ISSUE",
AQ2211="Projet OCM (HUAWEI)","TRAVAUX-HUAWEI",
AQ2211="Projet OCM (NOKIA)","TRAVAUX -NOKIA",
AQ2211="ACCESS-ISSUE","ACCESS-ISSUE",
AQ2211="Projet OCM (ZTE, NOKIA, autres projets)","TRAVAUX OCM",
AQ2211="No root CAuse","No root cause",
AQ2211="ODU HS","TX ISSUE",
AQ2211="IP &amp; VLAN","TX ISSUE",
AQ2211="Warehouse HUAWEI","SPARE-ISSUE",
AQ2211="SPARE-HS","SPARE-ISSUE",
AQ2211="Power Telco","RAN ISSUE",AQ2211="no impacts","no impacts"
),"")</f>
        <v>No root cause</v>
      </c>
      <c r="AQ2211" s="67" t="s">
        <v>5344</v>
      </c>
      <c r="AR2211" s="48" t="str" cm="1">
        <f t="array" ref="AR2211">IFERROR(_xlfn.IFS(
AQ2211="MPR ISSUE","ACTIVE",
AQ2211="BSS Hardware Issue","ACTIVE",
AQ2211="Sites strategiques, MLL, Pylone, etc.","PASSIVE",
AQ2211="AKTIVCO DEFAUT GE &amp; POWER Cabinet","PASSIVE",
AQ2211="AKTIVCO Coupure ENEO &amp; Baisse de tension","PASSIVE",
AQ2211="Coupure ENEO &amp; Baisse de tension","PASSIVE",
AQ2211="Defaut GE &amp; POWER Cabinet","PASSIVE",
AQ2211="Sharing","PASSIVE",
AQ2211="Sites strategiques &amp; DataCenter","PASSIVE",
AQ2211="Exclu","Exclu",
AQ2211="SAT","ACTIVE",
AQ2211="SPARE-ISSUE","SPARE-ISSUE",
AQ2211="Fiber CAmtel","ACTIVE",
AQ2211="Fiber AOF","ACTIVE",
AQ2211="Projet OCM (HUAWEI)","PLANNED WORKS",
AQ2211="Projet OCM (NOKIA)","PLANNED WORKS",
AQ2211="ACCESS-ISSUE","ACCESS-ISSUE",
AQ2211="Projet OCM (ZTE, NOKIA, autres projets)","PLANNED WORKS",
AQ2211="No root CAuse","No root cause",
AQ2211="ODU HS","ACTIVE",
AQ2211="IP &amp; VLAN","ACTIVE",
AQ2211="Warehouse HUAWEI","SPARE-ISSUE",
AQ2211="SPARE-HS","SPARE-ISSUE",
AQ2211="Power Telco","ACTIVE", AQ2211="no impacts","no impacts"
),"")</f>
        <v>No root cause</v>
      </c>
      <c r="AS2211" s="92" t="s">
        <v>5537</v>
      </c>
      <c r="AT2211" s="98" t="s">
        <v>787</v>
      </c>
      <c r="AV2211" s="17" t="s">
        <v>5537</v>
      </c>
      <c r="AW2211" s="7" t="s">
        <v>5537</v>
      </c>
      <c r="AX2211" s="6" t="s">
        <v>5537</v>
      </c>
      <c r="AY2211" s="7"/>
      <c r="AZ2211" s="3" t="s">
        <v>5537</v>
      </c>
      <c r="BA2211" s="18" t="s">
        <v>5537</v>
      </c>
      <c r="BB2211" s="18" t="s">
        <v>5537</v>
      </c>
      <c r="BC2211" s="18" t="s">
        <v>5537</v>
      </c>
      <c r="BD2211" s="18" t="s">
        <v>5537</v>
      </c>
      <c r="BE2211" s="18" t="s">
        <v>5537</v>
      </c>
      <c r="BF2211" s="18" t="s">
        <v>5537</v>
      </c>
      <c r="BG2211" s="18" t="s">
        <v>5537</v>
      </c>
      <c r="BH2211" s="18" t="s">
        <v>5537</v>
      </c>
      <c r="BI2211" s="18" t="s">
        <v>5537</v>
      </c>
      <c r="BJ2211" s="18" t="s">
        <v>5537</v>
      </c>
      <c r="BK2211" s="18" t="s">
        <v>5537</v>
      </c>
      <c r="BL2211" s="9" t="s">
        <v>5537</v>
      </c>
      <c r="BM2211" s="14" t="s">
        <v>5537</v>
      </c>
      <c r="BN2211" s="14" t="s">
        <v>5537</v>
      </c>
      <c r="BO2211" s="14" t="str">
        <f>_xlfn.XLOOKUP(B2211,'[4]cell downs 18042026 17h'!$B:$B,'[4]cell downs 18042026 17h'!$B:$B,"")</f>
        <v/>
      </c>
      <c r="BP2211" s="14" t="str">
        <f>_xlfn.XLOOKUP(B2211,'[5]Cells Huawei 19042026 15h'!$B:$B,'[5]Cells Huawei 19042026 15h'!$B:$B,"")</f>
        <v/>
      </c>
      <c r="BQ2211" s="9" t="str">
        <f>_xlfn.XLOOKUP(B2211,'[6]cells down 19042026 9H40'!$B:$B,'[6]cells down 19042026 9H40'!$B:$B,"")</f>
        <v/>
      </c>
      <c r="BR2211" s="9" t="s">
        <v>787</v>
      </c>
      <c r="BS2211" s="9" t="s">
        <v>1129</v>
      </c>
      <c r="BT2211" s="108"/>
    </row>
    <row r="2212" spans="1:72" s="9" customFormat="1" x14ac:dyDescent="0.35">
      <c r="A2212" s="1" t="s">
        <v>1533</v>
      </c>
      <c r="B2212" s="8" t="s">
        <v>1534</v>
      </c>
      <c r="C2212" s="3" t="str">
        <f>_xlfn.XLOOKUP(B2212,'[1]daily break down'!$D:$D,'[1]daily break down'!$E:$E,"")</f>
        <v>NORD-OUEST</v>
      </c>
      <c r="D2212" s="1" t="s">
        <v>11</v>
      </c>
      <c r="E2212" s="1" t="s">
        <v>154</v>
      </c>
      <c r="F2212" s="3" t="s">
        <v>51</v>
      </c>
      <c r="G2212" s="1" t="s">
        <v>1533</v>
      </c>
      <c r="H2212" s="33" t="str">
        <f>_xlfn.XLOOKUP(B2212,[2]CALCULATION!$B:$B,[2]CALCULATION!$H:$H,"")</f>
        <v>NOKIA</v>
      </c>
      <c r="I2212" s="28">
        <v>3.4628233072155298E-3</v>
      </c>
      <c r="J2212" s="28">
        <v>0.15536585129315914</v>
      </c>
      <c r="K2212" s="28">
        <v>0</v>
      </c>
      <c r="L2212" s="28">
        <v>0</v>
      </c>
      <c r="M2212" s="28">
        <v>2.5846352065488531</v>
      </c>
      <c r="N2212" s="28">
        <v>3.8899368850193303</v>
      </c>
      <c r="O2212" s="28">
        <v>0</v>
      </c>
      <c r="P2212" s="28">
        <v>0</v>
      </c>
      <c r="Q2212" s="28">
        <v>0.6688186559354693</v>
      </c>
      <c r="R2212" s="28">
        <v>0</v>
      </c>
      <c r="S2212" s="93">
        <v>0.75558645207679798</v>
      </c>
      <c r="T2212" s="93">
        <f>_xlfn.XLOOKUP(B2212,'[3]Nur des jours'!$B:$B,'[3]Nur des jours'!$U:$U,"")</f>
        <v>0</v>
      </c>
      <c r="U2212" s="93">
        <v>0</v>
      </c>
      <c r="V2212" s="93">
        <v>0</v>
      </c>
      <c r="W2212" s="93">
        <v>0</v>
      </c>
      <c r="X2212" s="93">
        <v>0</v>
      </c>
      <c r="Y2212" s="93">
        <v>0</v>
      </c>
      <c r="Z2212" s="93">
        <v>0.10446005370498776</v>
      </c>
      <c r="AA2212" s="93">
        <v>0</v>
      </c>
      <c r="AB2212" s="93">
        <v>4.6324475720037777</v>
      </c>
      <c r="AC2212" s="93">
        <f>_xlfn.XLOOKUP(B2212,'[3]Nur des jours'!$B:$B,'[3]Nur des jours'!$N:$N,"")</f>
        <v>0</v>
      </c>
      <c r="AD2212" s="93">
        <v>0</v>
      </c>
      <c r="AE2212" s="93">
        <v>3.5063763972000457E-2</v>
      </c>
      <c r="AF2212" s="93">
        <v>0</v>
      </c>
      <c r="AG2212" s="93"/>
      <c r="AH2212" s="93">
        <v>0</v>
      </c>
      <c r="AI2212" s="93">
        <v>0</v>
      </c>
      <c r="AJ2212" s="93">
        <v>0</v>
      </c>
      <c r="AK2212" s="93">
        <v>0</v>
      </c>
      <c r="AL2212" s="93">
        <v>0</v>
      </c>
      <c r="AM2212" s="49" t="s">
        <v>5601</v>
      </c>
      <c r="AN2212" s="49"/>
      <c r="AO2212" s="48" t="str" cm="1">
        <f t="array" ref="AO2212">IFERROR(_xlfn.IFS(
AQ2212="MPR ISSUE","PDH",
AQ2212="BSS Hardware Issue","BSS",
AQ2212="Sites strategiques, MLL, Pylone, etc.","ENVTECH",
AQ2212="AKTIVCO DEFAUT GE &amp; POWER Cabinet","AKTIVCO",
AQ2212="AKTIVCO Coupure ENEO &amp; Baisse de tension","AKTIVCO GRID ONLY",
AQ2212="Coupure ENEO &amp; Baisse de tension","IHS GRID ONLY",
AQ2212="Defaut GE &amp; POWER Cabinet","IHS",
AQ2212="Sharing","Partners",
AQ2212="Sites strategiques &amp; DataCenter","SST &amp; DC",
AQ2212="Exclu","Exclu",
AQ2212="SAT","SAT",
AQ2212="SPARE-ISSUE","SPARE-ISSUE",
AQ2212="Fiber CAmtel","TRANS_FO_CAMTEL",
AQ2212="Fiber AOF","Fiber AOF",
AQ2212="Projet OCM (HUAWEI)","TRAVAUX-HUAWEI",
AQ2212="Projet OCM (NOKIA)","TRAVAUX-NOKIA",
AQ2212="ACCESS-ISSUE","ACCESS-ISSUE",
AQ2212="Projet OCM (ZTE, NOKIA, autres projets)","TRAVAUX OCM",
AQ2212="No root CAuse","No root cause",
AQ2212="ODU HS","PDH",
AQ2212="IP &amp; VLAN","PDH",
AQ2212="Warehouse HUAWEI","SPARE-ISSUE",
AQ2212="SPARE-HS","SPARE-ISSUE",
AQ2212="Power Telco","BSS",AQ2212="no impacts","no impacts"
),"")</f>
        <v>No root cause</v>
      </c>
      <c r="AP2212" s="48" t="str" cm="1">
        <f t="array" ref="AP2212">IFERROR(_xlfn.IFS(
AQ2212="MPR ISSUE","TX ISSUE",
AQ2212="BSS Hardware Issue","RAN ISSUE",
AQ2212="Sites strategiques, MLL, Pylone, etc.","ENVTECH",
AQ2212="AKTIVCO DEFAUT GE &amp; POWER Cabinet","POWER ISSUE",
AQ2212="AKTIVCO Coupure ENEO &amp; Baisse de tension","POWER ISSUE",
AQ2212="Coupure ENEO &amp; Baisse de tension","POWER ISSUE",
AQ2212="Defaut GE &amp; POWER Cabinet","POWER ISSUE",
AQ2212="Sharing","POWER ISSUE",
AQ2212="Sites strategiques &amp; DataCenter","POWER ISSUE",
AQ2212="Exclu","Exclu",
AQ2212="SAT","TX ISSUE",
AQ2212="SPARE-ISSUE","SPARE-ISSUE",
AQ2212="Fiber CAmtel","TX ISSUE",
AQ2212="Fiber AOF","TX ISSUE",
AQ2212="Projet OCM (HUAWEI)","TRAVAUX-HUAWEI",
AQ2212="Projet OCM (NOKIA)","TRAVAUX -NOKIA",
AQ2212="ACCESS-ISSUE","ACCESS-ISSUE",
AQ2212="Projet OCM (ZTE, NOKIA, autres projets)","TRAVAUX OCM",
AQ2212="No root CAuse","No root cause",
AQ2212="ODU HS","TX ISSUE",
AQ2212="IP &amp; VLAN","TX ISSUE",
AQ2212="Warehouse HUAWEI","SPARE-ISSUE",
AQ2212="SPARE-HS","SPARE-ISSUE",
AQ2212="Power Telco","RAN ISSUE",AQ2212="no impacts","no impacts"
),"")</f>
        <v>No root cause</v>
      </c>
      <c r="AQ2212" s="67" t="s">
        <v>5344</v>
      </c>
      <c r="AR2212" s="48" t="str" cm="1">
        <f t="array" ref="AR2212">IFERROR(_xlfn.IFS(
AQ2212="MPR ISSUE","ACTIVE",
AQ2212="BSS Hardware Issue","ACTIVE",
AQ2212="Sites strategiques, MLL, Pylone, etc.","PASSIVE",
AQ2212="AKTIVCO DEFAUT GE &amp; POWER Cabinet","PASSIVE",
AQ2212="AKTIVCO Coupure ENEO &amp; Baisse de tension","PASSIVE",
AQ2212="Coupure ENEO &amp; Baisse de tension","PASSIVE",
AQ2212="Defaut GE &amp; POWER Cabinet","PASSIVE",
AQ2212="Sharing","PASSIVE",
AQ2212="Sites strategiques &amp; DataCenter","PASSIVE",
AQ2212="Exclu","Exclu",
AQ2212="SAT","ACTIVE",
AQ2212="SPARE-ISSUE","SPARE-ISSUE",
AQ2212="Fiber CAmtel","ACTIVE",
AQ2212="Fiber AOF","ACTIVE",
AQ2212="Projet OCM (HUAWEI)","PLANNED WORKS",
AQ2212="Projet OCM (NOKIA)","PLANNED WORKS",
AQ2212="ACCESS-ISSUE","ACCESS-ISSUE",
AQ2212="Projet OCM (ZTE, NOKIA, autres projets)","PLANNED WORKS",
AQ2212="No root CAuse","No root cause",
AQ2212="ODU HS","ACTIVE",
AQ2212="IP &amp; VLAN","ACTIVE",
AQ2212="Warehouse HUAWEI","SPARE-ISSUE",
AQ2212="SPARE-HS","SPARE-ISSUE",
AQ2212="Power Telco","ACTIVE", AQ2212="no impacts","no impacts"
),"")</f>
        <v>No root cause</v>
      </c>
      <c r="AS2212" s="92" t="s">
        <v>5537</v>
      </c>
      <c r="AT2212" s="98" t="s">
        <v>1534</v>
      </c>
      <c r="AV2212" s="17" t="s">
        <v>5537</v>
      </c>
      <c r="AW2212" s="7" t="s">
        <v>5537</v>
      </c>
      <c r="AX2212" s="6" t="s">
        <v>5537</v>
      </c>
      <c r="AY2212" s="7"/>
      <c r="AZ2212" s="3" t="s">
        <v>5537</v>
      </c>
      <c r="BA2212" s="18" t="s">
        <v>5537</v>
      </c>
      <c r="BB2212" s="18" t="s">
        <v>5537</v>
      </c>
      <c r="BC2212" s="18" t="s">
        <v>5537</v>
      </c>
      <c r="BD2212" s="18" t="s">
        <v>5537</v>
      </c>
      <c r="BE2212" s="18" t="s">
        <v>5537</v>
      </c>
      <c r="BF2212" s="18" t="s">
        <v>5537</v>
      </c>
      <c r="BG2212" s="18" t="s">
        <v>5537</v>
      </c>
      <c r="BH2212" s="18" t="s">
        <v>5537</v>
      </c>
      <c r="BI2212" s="18" t="s">
        <v>5537</v>
      </c>
      <c r="BJ2212" s="18" t="s">
        <v>5537</v>
      </c>
      <c r="BK2212" s="18" t="s">
        <v>5537</v>
      </c>
      <c r="BL2212" s="9" t="s">
        <v>5537</v>
      </c>
      <c r="BM2212" s="14" t="s">
        <v>5537</v>
      </c>
      <c r="BN2212" s="14" t="s">
        <v>5537</v>
      </c>
      <c r="BO2212" s="14" t="str">
        <f>_xlfn.XLOOKUP(B2212,'[4]cell downs 18042026 17h'!$B:$B,'[4]cell downs 18042026 17h'!$B:$B,"")</f>
        <v/>
      </c>
      <c r="BP2212" s="14" t="str">
        <f>_xlfn.XLOOKUP(B2212,'[5]Cells Huawei 19042026 15h'!$B:$B,'[5]Cells Huawei 19042026 15h'!$B:$B,"")</f>
        <v/>
      </c>
      <c r="BQ2212" s="9" t="str">
        <f>_xlfn.XLOOKUP(B2212,'[6]cells down 19042026 9H40'!$B:$B,'[6]cells down 19042026 9H40'!$B:$B,"")</f>
        <v/>
      </c>
      <c r="BR2212" s="9" t="s">
        <v>1534</v>
      </c>
      <c r="BS2212" s="9" t="s">
        <v>5537</v>
      </c>
      <c r="BT2212" s="108"/>
    </row>
    <row r="2213" spans="1:72" s="9" customFormat="1" ht="24.5" customHeight="1" x14ac:dyDescent="0.35">
      <c r="A2213" s="1" t="s">
        <v>2169</v>
      </c>
      <c r="B2213" s="8" t="s">
        <v>2170</v>
      </c>
      <c r="C2213" s="3" t="str">
        <f>_xlfn.XLOOKUP(B2213,'[1]daily break down'!$D:$D,'[1]daily break down'!$E:$E,"")</f>
        <v>NORD-OUEST</v>
      </c>
      <c r="D2213" s="1" t="s">
        <v>11</v>
      </c>
      <c r="E2213" s="1" t="s">
        <v>96</v>
      </c>
      <c r="F2213" s="3" t="s">
        <v>51</v>
      </c>
      <c r="G2213" s="1" t="s">
        <v>2171</v>
      </c>
      <c r="H2213" s="33" t="str">
        <f>_xlfn.XLOOKUP(B2213,[2]CALCULATION!$B:$B,[2]CALCULATION!$H:$H,"")</f>
        <v>NOKIA</v>
      </c>
      <c r="I2213" s="28">
        <v>0</v>
      </c>
      <c r="J2213" s="28">
        <v>0</v>
      </c>
      <c r="K2213" s="28">
        <v>0</v>
      </c>
      <c r="L2213" s="28">
        <v>0</v>
      </c>
      <c r="M2213" s="28">
        <v>0</v>
      </c>
      <c r="N2213" s="28">
        <v>0</v>
      </c>
      <c r="O2213" s="28">
        <v>2.8711472503450963</v>
      </c>
      <c r="P2213" s="28">
        <v>4.1322689584042607</v>
      </c>
      <c r="Q2213" s="28">
        <v>2.8459366217446149</v>
      </c>
      <c r="R2213" s="28">
        <v>0</v>
      </c>
      <c r="S2213" s="93">
        <v>0</v>
      </c>
      <c r="T2213" s="93">
        <f>_xlfn.XLOOKUP(B2213,'[3]Nur des jours'!$B:$B,'[3]Nur des jours'!$U:$U,"")</f>
        <v>0</v>
      </c>
      <c r="U2213" s="93">
        <v>0</v>
      </c>
      <c r="V2213" s="93">
        <v>0.60591111567689115</v>
      </c>
      <c r="W2213" s="93">
        <v>0</v>
      </c>
      <c r="X2213" s="93">
        <v>0</v>
      </c>
      <c r="Y2213" s="93">
        <v>2.9351901790071144</v>
      </c>
      <c r="Z2213" s="93">
        <v>0</v>
      </c>
      <c r="AA2213" s="93">
        <v>0</v>
      </c>
      <c r="AB2213" s="93">
        <v>4.389212773911124E-2</v>
      </c>
      <c r="AC2213" s="93">
        <f>_xlfn.XLOOKUP(B2213,'[3]Nur des jours'!$B:$B,'[3]Nur des jours'!$N:$N,"")</f>
        <v>3.08368504107773E-2</v>
      </c>
      <c r="AD2213" s="93">
        <v>3.08368504107773E-2</v>
      </c>
      <c r="AE2213" s="93">
        <v>4.0128926214141941E-3</v>
      </c>
      <c r="AF2213" s="93">
        <v>0</v>
      </c>
      <c r="AG2213" s="93"/>
      <c r="AH2213" s="93">
        <v>0</v>
      </c>
      <c r="AI2213" s="93">
        <v>0</v>
      </c>
      <c r="AJ2213" s="93">
        <v>0</v>
      </c>
      <c r="AK2213" s="93">
        <v>0</v>
      </c>
      <c r="AL2213" s="93">
        <v>0</v>
      </c>
      <c r="AM2213" s="49" t="s">
        <v>5601</v>
      </c>
      <c r="AN2213" s="49"/>
      <c r="AO2213" s="48" t="str" cm="1">
        <f t="array" ref="AO2213">IFERROR(_xlfn.IFS(
AQ2213="MPR ISSUE","PDH",
AQ2213="BSS Hardware Issue","BSS",
AQ2213="Sites strategiques, MLL, Pylone, etc.","ENVTECH",
AQ2213="AKTIVCO DEFAUT GE &amp; POWER Cabinet","AKTIVCO",
AQ2213="AKTIVCO Coupure ENEO &amp; Baisse de tension","AKTIVCO GRID ONLY",
AQ2213="Coupure ENEO &amp; Baisse de tension","IHS GRID ONLY",
AQ2213="Defaut GE &amp; POWER Cabinet","IHS",
AQ2213="Sharing","Partners",
AQ2213="Sites strategiques &amp; DataCenter","SST &amp; DC",
AQ2213="Exclu","Exclu",
AQ2213="SAT","SAT",
AQ2213="SPARE-ISSUE","SPARE-ISSUE",
AQ2213="Fiber CAmtel","TRANS_FO_CAMTEL",
AQ2213="Fiber AOF","Fiber AOF",
AQ2213="Projet OCM (HUAWEI)","TRAVAUX-HUAWEI",
AQ2213="Projet OCM (NOKIA)","TRAVAUX-NOKIA",
AQ2213="ACCESS-ISSUE","ACCESS-ISSUE",
AQ2213="Projet OCM (ZTE, NOKIA, autres projets)","TRAVAUX OCM",
AQ2213="No root CAuse","No root cause",
AQ2213="ODU HS","PDH",
AQ2213="IP &amp; VLAN","PDH",
AQ2213="Warehouse HUAWEI","SPARE-ISSUE",
AQ2213="SPARE-HS","SPARE-ISSUE",
AQ2213="Power Telco","BSS",AQ2213="no impacts","no impacts"
),"")</f>
        <v>SPARE-ISSUE</v>
      </c>
      <c r="AP2213" s="48" t="str" cm="1">
        <f t="array" ref="AP2213">IFERROR(_xlfn.IFS(
AQ2213="MPR ISSUE","TX ISSUE",
AQ2213="BSS Hardware Issue","RAN ISSUE",
AQ2213="Sites strategiques, MLL, Pylone, etc.","ENVTECH",
AQ2213="AKTIVCO DEFAUT GE &amp; POWER Cabinet","POWER ISSUE",
AQ2213="AKTIVCO Coupure ENEO &amp; Baisse de tension","POWER ISSUE",
AQ2213="Coupure ENEO &amp; Baisse de tension","POWER ISSUE",
AQ2213="Defaut GE &amp; POWER Cabinet","POWER ISSUE",
AQ2213="Sharing","POWER ISSUE",
AQ2213="Sites strategiques &amp; DataCenter","POWER ISSUE",
AQ2213="Exclu","Exclu",
AQ2213="SAT","TX ISSUE",
AQ2213="SPARE-ISSUE","SPARE-ISSUE",
AQ2213="Fiber CAmtel","TX ISSUE",
AQ2213="Fiber AOF","TX ISSUE",
AQ2213="Projet OCM (HUAWEI)","TRAVAUX-HUAWEI",
AQ2213="Projet OCM (NOKIA)","TRAVAUX -NOKIA",
AQ2213="ACCESS-ISSUE","ACCESS-ISSUE",
AQ2213="Projet OCM (ZTE, NOKIA, autres projets)","TRAVAUX OCM",
AQ2213="No root CAuse","No root cause",
AQ2213="ODU HS","TX ISSUE",
AQ2213="IP &amp; VLAN","TX ISSUE",
AQ2213="Warehouse HUAWEI","SPARE-ISSUE",
AQ2213="SPARE-HS","SPARE-ISSUE",
AQ2213="Power Telco","RAN ISSUE",AQ2213="no impacts","no impacts"
),"")</f>
        <v>SPARE-ISSUE</v>
      </c>
      <c r="AQ2213" s="67" t="s">
        <v>5336</v>
      </c>
      <c r="AR2213" s="48" t="str" cm="1">
        <f t="array" ref="AR2213">IFERROR(_xlfn.IFS(
AQ2213="MPR ISSUE","ACTIVE",
AQ2213="BSS Hardware Issue","ACTIVE",
AQ2213="Sites strategiques, MLL, Pylone, etc.","PASSIVE",
AQ2213="AKTIVCO DEFAUT GE &amp; POWER Cabinet","PASSIVE",
AQ2213="AKTIVCO Coupure ENEO &amp; Baisse de tension","PASSIVE",
AQ2213="Coupure ENEO &amp; Baisse de tension","PASSIVE",
AQ2213="Defaut GE &amp; POWER Cabinet","PASSIVE",
AQ2213="Sharing","PASSIVE",
AQ2213="Sites strategiques &amp; DataCenter","PASSIVE",
AQ2213="Exclu","Exclu",
AQ2213="SAT","ACTIVE",
AQ2213="SPARE-ISSUE","SPARE-ISSUE",
AQ2213="Fiber CAmtel","ACTIVE",
AQ2213="Fiber AOF","ACTIVE",
AQ2213="Projet OCM (HUAWEI)","PLANNED WORKS",
AQ2213="Projet OCM (NOKIA)","PLANNED WORKS",
AQ2213="ACCESS-ISSUE","ACCESS-ISSUE",
AQ2213="Projet OCM (ZTE, NOKIA, autres projets)","PLANNED WORKS",
AQ2213="No root CAuse","No root cause",
AQ2213="ODU HS","ACTIVE",
AQ2213="IP &amp; VLAN","ACTIVE",
AQ2213="Warehouse HUAWEI","SPARE-ISSUE",
AQ2213="SPARE-HS","SPARE-ISSUE",
AQ2213="Power Telco","ACTIVE", AQ2213="no impacts","no impacts"
),"")</f>
        <v>SPARE-ISSUE</v>
      </c>
      <c r="AS2213" s="92" t="s">
        <v>5889</v>
      </c>
      <c r="AT2213" s="98" t="s">
        <v>2170</v>
      </c>
      <c r="AV2213" s="17" t="s">
        <v>5537</v>
      </c>
      <c r="AW2213" s="7" t="s">
        <v>5537</v>
      </c>
      <c r="AX2213" s="6" t="s">
        <v>5537</v>
      </c>
      <c r="AY2213" s="7"/>
      <c r="AZ2213" s="3" t="s">
        <v>5537</v>
      </c>
      <c r="BA2213" s="18" t="s">
        <v>5537</v>
      </c>
      <c r="BB2213" s="18" t="s">
        <v>5537</v>
      </c>
      <c r="BC2213" s="18" t="s">
        <v>5537</v>
      </c>
      <c r="BD2213" s="18" t="s">
        <v>5537</v>
      </c>
      <c r="BE2213" s="18" t="s">
        <v>5537</v>
      </c>
      <c r="BF2213" s="18" t="s">
        <v>5537</v>
      </c>
      <c r="BG2213" s="18" t="s">
        <v>6318</v>
      </c>
      <c r="BH2213" s="18" t="s">
        <v>6318</v>
      </c>
      <c r="BI2213" s="18" t="s">
        <v>6318</v>
      </c>
      <c r="BJ2213" s="18" t="s">
        <v>5537</v>
      </c>
      <c r="BK2213" s="18" t="s">
        <v>5537</v>
      </c>
      <c r="BL2213" s="9" t="s">
        <v>5537</v>
      </c>
      <c r="BM2213" s="14" t="s">
        <v>5537</v>
      </c>
      <c r="BN2213" s="14" t="s">
        <v>5537</v>
      </c>
      <c r="BO2213" s="14" t="str">
        <f>_xlfn.XLOOKUP(B2213,'[4]cell downs 18042026 17h'!$B:$B,'[4]cell downs 18042026 17h'!$B:$B,"")</f>
        <v/>
      </c>
      <c r="BP2213" s="14" t="str">
        <f>_xlfn.XLOOKUP(B2213,'[5]Cells Huawei 19042026 15h'!$B:$B,'[5]Cells Huawei 19042026 15h'!$B:$B,"")</f>
        <v/>
      </c>
      <c r="BQ2213" s="9" t="str">
        <f>_xlfn.XLOOKUP(B2213,'[6]cells down 19042026 9H40'!$B:$B,'[6]cells down 19042026 9H40'!$B:$B,"")</f>
        <v/>
      </c>
      <c r="BR2213" s="9" t="s">
        <v>2170</v>
      </c>
      <c r="BS2213" s="9" t="s">
        <v>12</v>
      </c>
      <c r="BT2213" s="108"/>
    </row>
    <row r="2214" spans="1:72" s="9" customFormat="1" x14ac:dyDescent="0.35">
      <c r="A2214" s="1" t="s">
        <v>3376</v>
      </c>
      <c r="B2214" s="8" t="s">
        <v>3377</v>
      </c>
      <c r="C2214" s="3" t="str">
        <f>_xlfn.XLOOKUP(B2214,'[1]daily break down'!$D:$D,'[1]daily break down'!$E:$E,"")</f>
        <v>EXTREME-NORD</v>
      </c>
      <c r="D2214" s="1" t="s">
        <v>11</v>
      </c>
      <c r="E2214" s="1" t="s">
        <v>12</v>
      </c>
      <c r="F2214" s="3" t="s">
        <v>55</v>
      </c>
      <c r="G2214" s="1" t="s">
        <v>3378</v>
      </c>
      <c r="H2214" s="33" t="str">
        <f>_xlfn.XLOOKUP(B2214,[2]CALCULATION!$B:$B,[2]CALCULATION!$H:$H,"")</f>
        <v>NOKIA</v>
      </c>
      <c r="I2214" s="28">
        <v>0</v>
      </c>
      <c r="J2214" s="28">
        <v>0</v>
      </c>
      <c r="K2214" s="28">
        <v>0</v>
      </c>
      <c r="L2214" s="28">
        <v>1.7140465031664064E-2</v>
      </c>
      <c r="M2214" s="28">
        <v>0</v>
      </c>
      <c r="N2214" s="28">
        <v>0</v>
      </c>
      <c r="O2214" s="28">
        <v>0</v>
      </c>
      <c r="P2214" s="28">
        <v>0</v>
      </c>
      <c r="Q2214" s="28">
        <v>0</v>
      </c>
      <c r="R2214" s="28">
        <v>5.7075553599091585E-3</v>
      </c>
      <c r="S2214" s="93">
        <v>0</v>
      </c>
      <c r="T2214" s="93">
        <f>_xlfn.XLOOKUP(B2214,'[3]Nur des jours'!$B:$B,'[3]Nur des jours'!$U:$U,"")</f>
        <v>0</v>
      </c>
      <c r="U2214" s="93">
        <v>0.8317615017804213</v>
      </c>
      <c r="V2214" s="93">
        <v>0.44588539602536847</v>
      </c>
      <c r="W2214" s="93">
        <v>0</v>
      </c>
      <c r="X2214" s="93">
        <v>0</v>
      </c>
      <c r="Y2214" s="93">
        <v>0</v>
      </c>
      <c r="Z2214" s="93">
        <v>0</v>
      </c>
      <c r="AA2214" s="93">
        <v>0</v>
      </c>
      <c r="AB2214" s="93">
        <v>0</v>
      </c>
      <c r="AC2214" s="93">
        <f>_xlfn.XLOOKUP(B2214,'[3]Nur des jours'!$B:$B,'[3]Nur des jours'!$N:$N,"")</f>
        <v>0</v>
      </c>
      <c r="AD2214" s="93">
        <v>0</v>
      </c>
      <c r="AE2214" s="93">
        <v>3.6564026524416315E-3</v>
      </c>
      <c r="AF2214" s="93">
        <v>0</v>
      </c>
      <c r="AG2214" s="93"/>
      <c r="AH2214" s="93">
        <v>0</v>
      </c>
      <c r="AI2214" s="93">
        <v>0</v>
      </c>
      <c r="AJ2214" s="93">
        <v>0</v>
      </c>
      <c r="AK2214" s="93">
        <v>0</v>
      </c>
      <c r="AL2214" s="93">
        <v>0</v>
      </c>
      <c r="AM2214" s="49" t="s">
        <v>5601</v>
      </c>
      <c r="AN2214" s="49"/>
      <c r="AO2214" s="48" t="str" cm="1">
        <f t="array" ref="AO2214">IFERROR(_xlfn.IFS(
AQ2214="MPR ISSUE","PDH",
AQ2214="BSS Hardware Issue","BSS",
AQ2214="Sites strategiques, MLL, Pylone, etc.","ENVTECH",
AQ2214="AKTIVCO DEFAUT GE &amp; POWER Cabinet","AKTIVCO",
AQ2214="AKTIVCO Coupure ENEO &amp; Baisse de tension","AKTIVCO GRID ONLY",
AQ2214="Coupure ENEO &amp; Baisse de tension","IHS GRID ONLY",
AQ2214="Defaut GE &amp; POWER Cabinet","IHS",
AQ2214="Sharing","Partners",
AQ2214="Sites strategiques &amp; DataCenter","SST &amp; DC",
AQ2214="Exclu","Exclu",
AQ2214="SAT","SAT",
AQ2214="SPARE-ISSUE","SPARE-ISSUE",
AQ2214="Fiber CAmtel","TRANS_FO_CAMTEL",
AQ2214="Fiber AOF","Fiber AOF",
AQ2214="Projet OCM (HUAWEI)","TRAVAUX-HUAWEI",
AQ2214="Projet OCM (NOKIA)","TRAVAUX-NOKIA",
AQ2214="ACCESS-ISSUE","ACCESS-ISSUE",
AQ2214="Projet OCM (ZTE, NOKIA, autres projets)","TRAVAUX OCM",
AQ2214="No root CAuse","No root cause",
AQ2214="ODU HS","PDH",
AQ2214="IP &amp; VLAN","PDH",
AQ2214="Warehouse HUAWEI","SPARE-ISSUE",
AQ2214="SPARE-HS","SPARE-ISSUE",
AQ2214="Power Telco","BSS",AQ2214="no impacts","no impacts"
),"")</f>
        <v>No root cause</v>
      </c>
      <c r="AP2214" s="48" t="str" cm="1">
        <f t="array" ref="AP2214">IFERROR(_xlfn.IFS(
AQ2214="MPR ISSUE","TX ISSUE",
AQ2214="BSS Hardware Issue","RAN ISSUE",
AQ2214="Sites strategiques, MLL, Pylone, etc.","ENVTECH",
AQ2214="AKTIVCO DEFAUT GE &amp; POWER Cabinet","POWER ISSUE",
AQ2214="AKTIVCO Coupure ENEO &amp; Baisse de tension","POWER ISSUE",
AQ2214="Coupure ENEO &amp; Baisse de tension","POWER ISSUE",
AQ2214="Defaut GE &amp; POWER Cabinet","POWER ISSUE",
AQ2214="Sharing","POWER ISSUE",
AQ2214="Sites strategiques &amp; DataCenter","POWER ISSUE",
AQ2214="Exclu","Exclu",
AQ2214="SAT","TX ISSUE",
AQ2214="SPARE-ISSUE","SPARE-ISSUE",
AQ2214="Fiber CAmtel","TX ISSUE",
AQ2214="Fiber AOF","TX ISSUE",
AQ2214="Projet OCM (HUAWEI)","TRAVAUX-HUAWEI",
AQ2214="Projet OCM (NOKIA)","TRAVAUX -NOKIA",
AQ2214="ACCESS-ISSUE","ACCESS-ISSUE",
AQ2214="Projet OCM (ZTE, NOKIA, autres projets)","TRAVAUX OCM",
AQ2214="No root CAuse","No root cause",
AQ2214="ODU HS","TX ISSUE",
AQ2214="IP &amp; VLAN","TX ISSUE",
AQ2214="Warehouse HUAWEI","SPARE-ISSUE",
AQ2214="SPARE-HS","SPARE-ISSUE",
AQ2214="Power Telco","RAN ISSUE",AQ2214="no impacts","no impacts"
),"")</f>
        <v>No root cause</v>
      </c>
      <c r="AQ2214" s="67" t="s">
        <v>5344</v>
      </c>
      <c r="AR2214" s="48" t="str" cm="1">
        <f t="array" ref="AR2214">IFERROR(_xlfn.IFS(
AQ2214="MPR ISSUE","ACTIVE",
AQ2214="BSS Hardware Issue","ACTIVE",
AQ2214="Sites strategiques, MLL, Pylone, etc.","PASSIVE",
AQ2214="AKTIVCO DEFAUT GE &amp; POWER Cabinet","PASSIVE",
AQ2214="AKTIVCO Coupure ENEO &amp; Baisse de tension","PASSIVE",
AQ2214="Coupure ENEO &amp; Baisse de tension","PASSIVE",
AQ2214="Defaut GE &amp; POWER Cabinet","PASSIVE",
AQ2214="Sharing","PASSIVE",
AQ2214="Sites strategiques &amp; DataCenter","PASSIVE",
AQ2214="Exclu","Exclu",
AQ2214="SAT","ACTIVE",
AQ2214="SPARE-ISSUE","SPARE-ISSUE",
AQ2214="Fiber CAmtel","ACTIVE",
AQ2214="Fiber AOF","ACTIVE",
AQ2214="Projet OCM (HUAWEI)","PLANNED WORKS",
AQ2214="Projet OCM (NOKIA)","PLANNED WORKS",
AQ2214="ACCESS-ISSUE","ACCESS-ISSUE",
AQ2214="Projet OCM (ZTE, NOKIA, autres projets)","PLANNED WORKS",
AQ2214="No root CAuse","No root cause",
AQ2214="ODU HS","ACTIVE",
AQ2214="IP &amp; VLAN","ACTIVE",
AQ2214="Warehouse HUAWEI","SPARE-ISSUE",
AQ2214="SPARE-HS","SPARE-ISSUE",
AQ2214="Power Telco","ACTIVE", AQ2214="no impacts","no impacts"
),"")</f>
        <v>No root cause</v>
      </c>
      <c r="AS2214" s="92" t="s">
        <v>5537</v>
      </c>
      <c r="AT2214" s="98" t="s">
        <v>3377</v>
      </c>
      <c r="AV2214" s="17" t="s">
        <v>5537</v>
      </c>
      <c r="AW2214" s="7" t="s">
        <v>5537</v>
      </c>
      <c r="AX2214" s="6" t="s">
        <v>5537</v>
      </c>
      <c r="AY2214" s="7"/>
      <c r="AZ2214" s="3" t="s">
        <v>5537</v>
      </c>
      <c r="BA2214" s="18" t="s">
        <v>5537</v>
      </c>
      <c r="BB2214" s="18" t="s">
        <v>5537</v>
      </c>
      <c r="BC2214" s="18" t="s">
        <v>5537</v>
      </c>
      <c r="BD2214" s="18" t="s">
        <v>5537</v>
      </c>
      <c r="BE2214" s="18" t="s">
        <v>5537</v>
      </c>
      <c r="BF2214" s="18" t="s">
        <v>5537</v>
      </c>
      <c r="BG2214" s="18" t="s">
        <v>5537</v>
      </c>
      <c r="BH2214" s="18" t="s">
        <v>5537</v>
      </c>
      <c r="BI2214" s="18" t="s">
        <v>5537</v>
      </c>
      <c r="BJ2214" s="18" t="s">
        <v>5537</v>
      </c>
      <c r="BK2214" s="18" t="s">
        <v>5537</v>
      </c>
      <c r="BL2214" s="9" t="s">
        <v>5537</v>
      </c>
      <c r="BM2214" s="14" t="s">
        <v>5537</v>
      </c>
      <c r="BN2214" s="14" t="s">
        <v>5537</v>
      </c>
      <c r="BO2214" s="14" t="str">
        <f>_xlfn.XLOOKUP(B2214,'[4]cell downs 18042026 17h'!$B:$B,'[4]cell downs 18042026 17h'!$B:$B,"")</f>
        <v/>
      </c>
      <c r="BP2214" s="14" t="str">
        <f>_xlfn.XLOOKUP(B2214,'[5]Cells Huawei 19042026 15h'!$B:$B,'[5]Cells Huawei 19042026 15h'!$B:$B,"")</f>
        <v/>
      </c>
      <c r="BQ2214" s="9" t="str">
        <f>_xlfn.XLOOKUP(B2214,'[6]cells down 19042026 9H40'!$B:$B,'[6]cells down 19042026 9H40'!$B:$B,"")</f>
        <v/>
      </c>
      <c r="BR2214" s="9" t="s">
        <v>3377</v>
      </c>
      <c r="BS2214" s="9" t="s">
        <v>66</v>
      </c>
      <c r="BT2214" s="108"/>
    </row>
    <row r="2215" spans="1:72" s="9" customFormat="1" ht="27.5" customHeight="1" x14ac:dyDescent="0.35">
      <c r="A2215" s="1" t="s">
        <v>1382</v>
      </c>
      <c r="B2215" s="8" t="s">
        <v>1383</v>
      </c>
      <c r="C2215" s="3" t="str">
        <f>_xlfn.XLOOKUP(B2215,'[1]daily break down'!$D:$D,'[1]daily break down'!$E:$E,"")</f>
        <v>NORD-OUEST</v>
      </c>
      <c r="D2215" s="1" t="s">
        <v>11</v>
      </c>
      <c r="E2215" s="1" t="s">
        <v>154</v>
      </c>
      <c r="F2215" s="3" t="s">
        <v>51</v>
      </c>
      <c r="G2215" s="1" t="s">
        <v>1384</v>
      </c>
      <c r="H2215" s="33" t="str">
        <f>_xlfn.XLOOKUP(B2215,[2]CALCULATION!$B:$B,[2]CALCULATION!$H:$H,"")</f>
        <v>NOKIA</v>
      </c>
      <c r="I2215" s="28">
        <v>0.27985492565527881</v>
      </c>
      <c r="J2215" s="28">
        <v>0</v>
      </c>
      <c r="K2215" s="28">
        <v>0</v>
      </c>
      <c r="L2215" s="28">
        <v>0</v>
      </c>
      <c r="M2215" s="28">
        <v>0</v>
      </c>
      <c r="N2215" s="28">
        <v>0</v>
      </c>
      <c r="O2215" s="28">
        <v>3.043917372510093</v>
      </c>
      <c r="P2215" s="28">
        <v>4.1375493385060222</v>
      </c>
      <c r="Q2215" s="28">
        <v>3.0711289376977202</v>
      </c>
      <c r="R2215" s="28">
        <v>0</v>
      </c>
      <c r="S2215" s="93">
        <v>4.9938219288708924E-3</v>
      </c>
      <c r="T2215" s="93">
        <f>_xlfn.XLOOKUP(B2215,'[3]Nur des jours'!$B:$B,'[3]Nur des jours'!$U:$U,"")</f>
        <v>0</v>
      </c>
      <c r="U2215" s="93">
        <v>0.97239228370317343</v>
      </c>
      <c r="V2215" s="93">
        <v>1.0324370136374144</v>
      </c>
      <c r="W2215" s="93">
        <v>0</v>
      </c>
      <c r="X2215" s="93">
        <v>7.5906093318836881E-2</v>
      </c>
      <c r="Y2215" s="93">
        <v>0.57373663439230871</v>
      </c>
      <c r="Z2215" s="93">
        <v>0</v>
      </c>
      <c r="AA2215" s="93">
        <v>1.1592800906306299E-3</v>
      </c>
      <c r="AB2215" s="93">
        <v>4.4230994227141975E-2</v>
      </c>
      <c r="AC2215" s="93">
        <f>_xlfn.XLOOKUP(B2215,'[3]Nur des jours'!$B:$B,'[3]Nur des jours'!$N:$N,"")</f>
        <v>3.2959224730547541E-2</v>
      </c>
      <c r="AD2215" s="93">
        <v>3.2959224730547541E-2</v>
      </c>
      <c r="AE2215" s="93">
        <v>2.6752617476092913E-3</v>
      </c>
      <c r="AF2215" s="93">
        <v>0</v>
      </c>
      <c r="AG2215" s="93"/>
      <c r="AH2215" s="93">
        <v>0</v>
      </c>
      <c r="AI2215" s="93">
        <v>0</v>
      </c>
      <c r="AJ2215" s="93">
        <v>0</v>
      </c>
      <c r="AK2215" s="93">
        <v>0</v>
      </c>
      <c r="AL2215" s="93">
        <v>0</v>
      </c>
      <c r="AM2215" s="49" t="s">
        <v>5601</v>
      </c>
      <c r="AN2215" s="49"/>
      <c r="AO2215" s="48" t="str" cm="1">
        <f t="array" ref="AO2215">IFERROR(_xlfn.IFS(
AQ2215="MPR ISSUE","PDH",
AQ2215="BSS Hardware Issue","BSS",
AQ2215="Sites strategiques, MLL, Pylone, etc.","ENVTECH",
AQ2215="AKTIVCO DEFAUT GE &amp; POWER Cabinet","AKTIVCO",
AQ2215="AKTIVCO Coupure ENEO &amp; Baisse de tension","AKTIVCO GRID ONLY",
AQ2215="Coupure ENEO &amp; Baisse de tension","IHS GRID ONLY",
AQ2215="Defaut GE &amp; POWER Cabinet","IHS",
AQ2215="Sharing","Partners",
AQ2215="Sites strategiques &amp; DataCenter","SST &amp; DC",
AQ2215="Exclu","Exclu",
AQ2215="SAT","SAT",
AQ2215="SPARE-ISSUE","SPARE-ISSUE",
AQ2215="Fiber CAmtel","TRANS_FO_CAMTEL",
AQ2215="Fiber AOF","Fiber AOF",
AQ2215="Projet OCM (HUAWEI)","TRAVAUX-HUAWEI",
AQ2215="Projet OCM (NOKIA)","TRAVAUX-NOKIA",
AQ2215="ACCESS-ISSUE","ACCESS-ISSUE",
AQ2215="Projet OCM (ZTE, NOKIA, autres projets)","TRAVAUX OCM",
AQ2215="No root CAuse","No root cause",
AQ2215="ODU HS","PDH",
AQ2215="IP &amp; VLAN","PDH",
AQ2215="Warehouse HUAWEI","SPARE-ISSUE",
AQ2215="SPARE-HS","SPARE-ISSUE",
AQ2215="Power Telco","BSS",AQ2215="no impacts","no impacts"
),"")</f>
        <v>IHS</v>
      </c>
      <c r="AP2215" s="48" t="str" cm="1">
        <f t="array" ref="AP2215">IFERROR(_xlfn.IFS(
AQ2215="MPR ISSUE","TX ISSUE",
AQ2215="BSS Hardware Issue","RAN ISSUE",
AQ2215="Sites strategiques, MLL, Pylone, etc.","ENVTECH",
AQ2215="AKTIVCO DEFAUT GE &amp; POWER Cabinet","POWER ISSUE",
AQ2215="AKTIVCO Coupure ENEO &amp; Baisse de tension","POWER ISSUE",
AQ2215="Coupure ENEO &amp; Baisse de tension","POWER ISSUE",
AQ2215="Defaut GE &amp; POWER Cabinet","POWER ISSUE",
AQ2215="Sharing","POWER ISSUE",
AQ2215="Sites strategiques &amp; DataCenter","POWER ISSUE",
AQ2215="Exclu","Exclu",
AQ2215="SAT","TX ISSUE",
AQ2215="SPARE-ISSUE","SPARE-ISSUE",
AQ2215="Fiber CAmtel","TX ISSUE",
AQ2215="Fiber AOF","TX ISSUE",
AQ2215="Projet OCM (HUAWEI)","TRAVAUX-HUAWEI",
AQ2215="Projet OCM (NOKIA)","TRAVAUX -NOKIA",
AQ2215="ACCESS-ISSUE","ACCESS-ISSUE",
AQ2215="Projet OCM (ZTE, NOKIA, autres projets)","TRAVAUX OCM",
AQ2215="No root CAuse","No root cause",
AQ2215="ODU HS","TX ISSUE",
AQ2215="IP &amp; VLAN","TX ISSUE",
AQ2215="Warehouse HUAWEI","SPARE-ISSUE",
AQ2215="SPARE-HS","SPARE-ISSUE",
AQ2215="Power Telco","RAN ISSUE",AQ2215="no impacts","no impacts"
),"")</f>
        <v>POWER ISSUE</v>
      </c>
      <c r="AQ2215" s="67" t="s">
        <v>5330</v>
      </c>
      <c r="AR2215" s="48" t="str" cm="1">
        <f t="array" ref="AR2215">IFERROR(_xlfn.IFS(
AQ2215="MPR ISSUE","ACTIVE",
AQ2215="BSS Hardware Issue","ACTIVE",
AQ2215="Sites strategiques, MLL, Pylone, etc.","PASSIVE",
AQ2215="AKTIVCO DEFAUT GE &amp; POWER Cabinet","PASSIVE",
AQ2215="AKTIVCO Coupure ENEO &amp; Baisse de tension","PASSIVE",
AQ2215="Coupure ENEO &amp; Baisse de tension","PASSIVE",
AQ2215="Defaut GE &amp; POWER Cabinet","PASSIVE",
AQ2215="Sharing","PASSIVE",
AQ2215="Sites strategiques &amp; DataCenter","PASSIVE",
AQ2215="Exclu","Exclu",
AQ2215="SAT","ACTIVE",
AQ2215="SPARE-ISSUE","SPARE-ISSUE",
AQ2215="Fiber CAmtel","ACTIVE",
AQ2215="Fiber AOF","ACTIVE",
AQ2215="Projet OCM (HUAWEI)","PLANNED WORKS",
AQ2215="Projet OCM (NOKIA)","PLANNED WORKS",
AQ2215="ACCESS-ISSUE","ACCESS-ISSUE",
AQ2215="Projet OCM (ZTE, NOKIA, autres projets)","PLANNED WORKS",
AQ2215="No root CAuse","No root cause",
AQ2215="ODU HS","ACTIVE",
AQ2215="IP &amp; VLAN","ACTIVE",
AQ2215="Warehouse HUAWEI","SPARE-ISSUE",
AQ2215="SPARE-HS","SPARE-ISSUE",
AQ2215="Power Telco","ACTIVE", AQ2215="no impacts","no impacts"
),"")</f>
        <v>PASSIVE</v>
      </c>
      <c r="AS2215" s="92" t="s">
        <v>5890</v>
      </c>
      <c r="AT2215" s="98" t="s">
        <v>1383</v>
      </c>
      <c r="AV2215" s="17" t="s">
        <v>5537</v>
      </c>
      <c r="AW2215" s="7" t="s">
        <v>5537</v>
      </c>
      <c r="AX2215" s="6" t="s">
        <v>5537</v>
      </c>
      <c r="AY2215" s="7"/>
      <c r="AZ2215" s="3" t="s">
        <v>5890</v>
      </c>
      <c r="BA2215" s="18" t="s">
        <v>5537</v>
      </c>
      <c r="BB2215" s="18" t="s">
        <v>5537</v>
      </c>
      <c r="BC2215" s="18" t="s">
        <v>5537</v>
      </c>
      <c r="BD2215" s="18" t="s">
        <v>5537</v>
      </c>
      <c r="BE2215" s="18" t="s">
        <v>5537</v>
      </c>
      <c r="BF2215" s="18" t="s">
        <v>5537</v>
      </c>
      <c r="BG2215" s="18" t="s">
        <v>5537</v>
      </c>
      <c r="BH2215" s="18" t="s">
        <v>5537</v>
      </c>
      <c r="BI2215" s="18" t="s">
        <v>5537</v>
      </c>
      <c r="BJ2215" s="18" t="s">
        <v>5537</v>
      </c>
      <c r="BK2215" s="18" t="s">
        <v>5537</v>
      </c>
      <c r="BL2215" s="9" t="s">
        <v>5537</v>
      </c>
      <c r="BM2215" s="14" t="s">
        <v>5537</v>
      </c>
      <c r="BN2215" s="14" t="s">
        <v>5537</v>
      </c>
      <c r="BO2215" s="14" t="str">
        <f>_xlfn.XLOOKUP(B2215,'[4]cell downs 18042026 17h'!$B:$B,'[4]cell downs 18042026 17h'!$B:$B,"")</f>
        <v/>
      </c>
      <c r="BP2215" s="14" t="str">
        <f>_xlfn.XLOOKUP(B2215,'[5]Cells Huawei 19042026 15h'!$B:$B,'[5]Cells Huawei 19042026 15h'!$B:$B,"")</f>
        <v/>
      </c>
      <c r="BQ2215" s="9" t="str">
        <f>_xlfn.XLOOKUP(B2215,'[6]cells down 19042026 9H40'!$B:$B,'[6]cells down 19042026 9H40'!$B:$B,"")</f>
        <v/>
      </c>
      <c r="BR2215" s="9" t="s">
        <v>1383</v>
      </c>
      <c r="BS2215" s="9" t="s">
        <v>5537</v>
      </c>
      <c r="BT2215" s="108"/>
    </row>
    <row r="2216" spans="1:72" s="9" customFormat="1" x14ac:dyDescent="0.35">
      <c r="A2216" s="1" t="s">
        <v>2068</v>
      </c>
      <c r="B2216" s="8" t="s">
        <v>2069</v>
      </c>
      <c r="C2216" s="3" t="str">
        <f>_xlfn.XLOOKUP(B2216,'[1]daily break down'!$D:$D,'[1]daily break down'!$E:$E,"")</f>
        <v>EXTREME-NORD</v>
      </c>
      <c r="D2216" s="1" t="s">
        <v>11</v>
      </c>
      <c r="E2216" s="1" t="s">
        <v>154</v>
      </c>
      <c r="F2216" s="3" t="s">
        <v>55</v>
      </c>
      <c r="G2216" s="1" t="s">
        <v>1434</v>
      </c>
      <c r="H2216" s="33" t="str">
        <f>_xlfn.XLOOKUP(B2216,[2]CALCULATION!$B:$B,[2]CALCULATION!$H:$H,"")</f>
        <v>NOKIA</v>
      </c>
      <c r="I2216" s="28">
        <v>0.2845787430767871</v>
      </c>
      <c r="J2216" s="28">
        <v>0</v>
      </c>
      <c r="K2216" s="28">
        <v>0</v>
      </c>
      <c r="L2216" s="28">
        <v>3.38886099494609E-3</v>
      </c>
      <c r="M2216" s="28">
        <v>0.54404468898060421</v>
      </c>
      <c r="N2216" s="28">
        <v>0</v>
      </c>
      <c r="O2216" s="28">
        <v>0</v>
      </c>
      <c r="P2216" s="28">
        <v>0</v>
      </c>
      <c r="Q2216" s="28">
        <v>0</v>
      </c>
      <c r="R2216" s="28">
        <v>1.7836110499716445E-3</v>
      </c>
      <c r="S2216" s="93">
        <v>1.5767339689282551</v>
      </c>
      <c r="T2216" s="93">
        <f>_xlfn.XLOOKUP(B2216,'[3]Nur des jours'!$B:$B,'[3]Nur des jours'!$U:$U,"")</f>
        <v>0</v>
      </c>
      <c r="U2216" s="93">
        <v>3.413273167473144</v>
      </c>
      <c r="V2216" s="93">
        <v>0.42553565423980527</v>
      </c>
      <c r="W2216" s="93">
        <v>0</v>
      </c>
      <c r="X2216" s="93">
        <v>0</v>
      </c>
      <c r="Y2216" s="93">
        <v>0</v>
      </c>
      <c r="Z2216" s="93">
        <v>0</v>
      </c>
      <c r="AA2216" s="93">
        <v>0</v>
      </c>
      <c r="AB2216" s="93">
        <v>0</v>
      </c>
      <c r="AC2216" s="93"/>
      <c r="AD2216" s="93">
        <v>0</v>
      </c>
      <c r="AE2216" s="93">
        <v>2.5862360224589522E-3</v>
      </c>
      <c r="AF2216" s="93">
        <v>0</v>
      </c>
      <c r="AG2216" s="93"/>
      <c r="AH2216" s="93">
        <v>0</v>
      </c>
      <c r="AI2216" s="93">
        <v>0</v>
      </c>
      <c r="AJ2216" s="93">
        <v>0</v>
      </c>
      <c r="AK2216" s="93">
        <v>0</v>
      </c>
      <c r="AL2216" s="93">
        <v>0</v>
      </c>
      <c r="AM2216" s="49" t="s">
        <v>5601</v>
      </c>
      <c r="AN2216" s="49"/>
      <c r="AO2216" s="48" t="str" cm="1">
        <f t="array" ref="AO2216">IFERROR(_xlfn.IFS(
AQ2216="MPR ISSUE","PDH",
AQ2216="BSS Hardware Issue","BSS",
AQ2216="Sites strategiques, MLL, Pylone, etc.","ENVTECH",
AQ2216="AKTIVCO DEFAUT GE &amp; POWER Cabinet","AKTIVCO",
AQ2216="AKTIVCO Coupure ENEO &amp; Baisse de tension","AKTIVCO GRID ONLY",
AQ2216="Coupure ENEO &amp; Baisse de tension","IHS GRID ONLY",
AQ2216="Defaut GE &amp; POWER Cabinet","IHS",
AQ2216="Sharing","Partners",
AQ2216="Sites strategiques &amp; DataCenter","SST &amp; DC",
AQ2216="Exclu","Exclu",
AQ2216="SAT","SAT",
AQ2216="SPARE-ISSUE","SPARE-ISSUE",
AQ2216="Fiber CAmtel","TRANS_FO_CAMTEL",
AQ2216="Fiber AOF","Fiber AOF",
AQ2216="Projet OCM (HUAWEI)","TRAVAUX-HUAWEI",
AQ2216="Projet OCM (NOKIA)","TRAVAUX-NOKIA",
AQ2216="ACCESS-ISSUE","ACCESS-ISSUE",
AQ2216="Projet OCM (ZTE, NOKIA, autres projets)","TRAVAUX OCM",
AQ2216="No root CAuse","No root cause",
AQ2216="ODU HS","PDH",
AQ2216="IP &amp; VLAN","PDH",
AQ2216="Warehouse HUAWEI","SPARE-ISSUE",
AQ2216="SPARE-HS","SPARE-ISSUE",
AQ2216="Power Telco","BSS",AQ2216="no impacts","no impacts"
),"")</f>
        <v>No root cause</v>
      </c>
      <c r="AP2216" s="48" t="str" cm="1">
        <f t="array" ref="AP2216">IFERROR(_xlfn.IFS(
AQ2216="MPR ISSUE","TX ISSUE",
AQ2216="BSS Hardware Issue","RAN ISSUE",
AQ2216="Sites strategiques, MLL, Pylone, etc.","ENVTECH",
AQ2216="AKTIVCO DEFAUT GE &amp; POWER Cabinet","POWER ISSUE",
AQ2216="AKTIVCO Coupure ENEO &amp; Baisse de tension","POWER ISSUE",
AQ2216="Coupure ENEO &amp; Baisse de tension","POWER ISSUE",
AQ2216="Defaut GE &amp; POWER Cabinet","POWER ISSUE",
AQ2216="Sharing","POWER ISSUE",
AQ2216="Sites strategiques &amp; DataCenter","POWER ISSUE",
AQ2216="Exclu","Exclu",
AQ2216="SAT","TX ISSUE",
AQ2216="SPARE-ISSUE","SPARE-ISSUE",
AQ2216="Fiber CAmtel","TX ISSUE",
AQ2216="Fiber AOF","TX ISSUE",
AQ2216="Projet OCM (HUAWEI)","TRAVAUX-HUAWEI",
AQ2216="Projet OCM (NOKIA)","TRAVAUX -NOKIA",
AQ2216="ACCESS-ISSUE","ACCESS-ISSUE",
AQ2216="Projet OCM (ZTE, NOKIA, autres projets)","TRAVAUX OCM",
AQ2216="No root CAuse","No root cause",
AQ2216="ODU HS","TX ISSUE",
AQ2216="IP &amp; VLAN","TX ISSUE",
AQ2216="Warehouse HUAWEI","SPARE-ISSUE",
AQ2216="SPARE-HS","SPARE-ISSUE",
AQ2216="Power Telco","RAN ISSUE",AQ2216="no impacts","no impacts"
),"")</f>
        <v>No root cause</v>
      </c>
      <c r="AQ2216" s="67" t="s">
        <v>5344</v>
      </c>
      <c r="AR2216" s="48" t="str" cm="1">
        <f t="array" ref="AR2216">IFERROR(_xlfn.IFS(
AQ2216="MPR ISSUE","ACTIVE",
AQ2216="BSS Hardware Issue","ACTIVE",
AQ2216="Sites strategiques, MLL, Pylone, etc.","PASSIVE",
AQ2216="AKTIVCO DEFAUT GE &amp; POWER Cabinet","PASSIVE",
AQ2216="AKTIVCO Coupure ENEO &amp; Baisse de tension","PASSIVE",
AQ2216="Coupure ENEO &amp; Baisse de tension","PASSIVE",
AQ2216="Defaut GE &amp; POWER Cabinet","PASSIVE",
AQ2216="Sharing","PASSIVE",
AQ2216="Sites strategiques &amp; DataCenter","PASSIVE",
AQ2216="Exclu","Exclu",
AQ2216="SAT","ACTIVE",
AQ2216="SPARE-ISSUE","SPARE-ISSUE",
AQ2216="Fiber CAmtel","ACTIVE",
AQ2216="Fiber AOF","ACTIVE",
AQ2216="Projet OCM (HUAWEI)","PLANNED WORKS",
AQ2216="Projet OCM (NOKIA)","PLANNED WORKS",
AQ2216="ACCESS-ISSUE","ACCESS-ISSUE",
AQ2216="Projet OCM (ZTE, NOKIA, autres projets)","PLANNED WORKS",
AQ2216="No root CAuse","No root cause",
AQ2216="ODU HS","ACTIVE",
AQ2216="IP &amp; VLAN","ACTIVE",
AQ2216="Warehouse HUAWEI","SPARE-ISSUE",
AQ2216="SPARE-HS","SPARE-ISSUE",
AQ2216="Power Telco","ACTIVE", AQ2216="no impacts","no impacts"
),"")</f>
        <v>No root cause</v>
      </c>
      <c r="AS2216" s="92" t="s">
        <v>5537</v>
      </c>
      <c r="AT2216" s="98" t="s">
        <v>2069</v>
      </c>
      <c r="AV2216" s="17" t="s">
        <v>5537</v>
      </c>
      <c r="AW2216" s="7" t="s">
        <v>5537</v>
      </c>
      <c r="AX2216" s="6" t="s">
        <v>5537</v>
      </c>
      <c r="AY2216" s="7"/>
      <c r="AZ2216" s="3" t="s">
        <v>5537</v>
      </c>
      <c r="BA2216" s="18" t="s">
        <v>5537</v>
      </c>
      <c r="BB2216" s="18" t="s">
        <v>5537</v>
      </c>
      <c r="BC2216" s="18" t="s">
        <v>5537</v>
      </c>
      <c r="BD2216" s="18" t="s">
        <v>5537</v>
      </c>
      <c r="BE2216" s="18" t="s">
        <v>5537</v>
      </c>
      <c r="BF2216" s="18" t="s">
        <v>5537</v>
      </c>
      <c r="BG2216" s="18" t="s">
        <v>5537</v>
      </c>
      <c r="BH2216" s="18" t="s">
        <v>5537</v>
      </c>
      <c r="BI2216" s="18" t="s">
        <v>5537</v>
      </c>
      <c r="BJ2216" s="18" t="s">
        <v>5537</v>
      </c>
      <c r="BK2216" s="18" t="s">
        <v>5537</v>
      </c>
      <c r="BL2216" s="9" t="s">
        <v>5537</v>
      </c>
      <c r="BM2216" s="14" t="s">
        <v>5537</v>
      </c>
      <c r="BN2216" s="14" t="s">
        <v>5537</v>
      </c>
      <c r="BO2216" s="14" t="str">
        <f>_xlfn.XLOOKUP(B2216,'[4]cell downs 18042026 17h'!$B:$B,'[4]cell downs 18042026 17h'!$B:$B,"")</f>
        <v/>
      </c>
      <c r="BP2216" s="14" t="str">
        <f>_xlfn.XLOOKUP(B2216,'[5]Cells Huawei 19042026 15h'!$B:$B,'[5]Cells Huawei 19042026 15h'!$B:$B,"")</f>
        <v/>
      </c>
      <c r="BQ2216" s="9" t="str">
        <f>_xlfn.XLOOKUP(B2216,'[6]cells down 19042026 9H40'!$B:$B,'[6]cells down 19042026 9H40'!$B:$B,"")</f>
        <v/>
      </c>
      <c r="BR2216" s="9" t="s">
        <v>2069</v>
      </c>
      <c r="BS2216" s="9" t="s">
        <v>5578</v>
      </c>
      <c r="BT2216" s="108"/>
    </row>
    <row r="2217" spans="1:72" s="9" customFormat="1" x14ac:dyDescent="0.35">
      <c r="A2217" s="1" t="s">
        <v>1345</v>
      </c>
      <c r="B2217" s="8" t="s">
        <v>1346</v>
      </c>
      <c r="C2217" s="3" t="str">
        <f>_xlfn.XLOOKUP(B2217,'[1]daily break down'!$D:$D,'[1]daily break down'!$E:$E,"")</f>
        <v>EXTREME-NORD</v>
      </c>
      <c r="D2217" s="1" t="s">
        <v>11</v>
      </c>
      <c r="E2217" s="1" t="s">
        <v>12</v>
      </c>
      <c r="F2217" s="3" t="s">
        <v>55</v>
      </c>
      <c r="G2217" s="1" t="s">
        <v>185</v>
      </c>
      <c r="H2217" s="32" t="str">
        <f>_xlfn.XLOOKUP(B2217,[2]CALCULATION!$B:$B,[2]CALCULATION!$H:$H,"")</f>
        <v>Huawei</v>
      </c>
      <c r="I2217" s="28">
        <v>9.5417668998068125E-3</v>
      </c>
      <c r="J2217" s="28">
        <v>1.4000536479155785E-2</v>
      </c>
      <c r="K2217" s="28">
        <v>8.1149606344151394E-3</v>
      </c>
      <c r="L2217" s="28">
        <v>1.0968573165198484E-2</v>
      </c>
      <c r="M2217" s="28">
        <v>9.2742407250458719E-3</v>
      </c>
      <c r="N2217" s="28">
        <v>5.3451729717235531E-2</v>
      </c>
      <c r="O2217" s="28">
        <v>0.44222076687983147</v>
      </c>
      <c r="P2217" s="28">
        <v>0.18339811033778208</v>
      </c>
      <c r="Q2217" s="28">
        <v>7.5442381282584689E-3</v>
      </c>
      <c r="R2217" s="28">
        <v>8.6856831405718073E-3</v>
      </c>
      <c r="S2217" s="93">
        <v>5.0473271638230418E-3</v>
      </c>
      <c r="T2217" s="93">
        <f>_xlfn.XLOOKUP(B2217,'[3]Nur des jours'!$B:$B,'[3]Nur des jours'!$U:$U,"")</f>
        <v>0</v>
      </c>
      <c r="U2217" s="93">
        <v>0.16738221000876058</v>
      </c>
      <c r="V2217" s="93">
        <v>7.6690836764802392E-3</v>
      </c>
      <c r="W2217" s="93">
        <v>0</v>
      </c>
      <c r="X2217" s="93">
        <v>0</v>
      </c>
      <c r="Y2217" s="93">
        <v>7.0626910136887808E-2</v>
      </c>
      <c r="Z2217" s="93">
        <v>6.2422774110885686E-3</v>
      </c>
      <c r="AA2217" s="93">
        <v>6.9556805437844043E-3</v>
      </c>
      <c r="AB2217" s="93">
        <v>5.8855758447406495E-3</v>
      </c>
      <c r="AC2217" s="93">
        <f>_xlfn.XLOOKUP(B2217,'[3]Nur des jours'!$B:$B,'[3]Nur des jours'!$N:$N,"")</f>
        <v>0.14187804801488443</v>
      </c>
      <c r="AD2217" s="93">
        <v>0.14187804801488443</v>
      </c>
      <c r="AE2217" s="93">
        <v>2.675261747609386E-4</v>
      </c>
      <c r="AF2217" s="93">
        <v>0</v>
      </c>
      <c r="AG2217" s="93"/>
      <c r="AH2217" s="93">
        <v>0</v>
      </c>
      <c r="AI2217" s="93">
        <v>0</v>
      </c>
      <c r="AJ2217" s="93">
        <v>0</v>
      </c>
      <c r="AK2217" s="93">
        <v>0</v>
      </c>
      <c r="AL2217" s="93">
        <v>0</v>
      </c>
      <c r="AM2217" s="49" t="s">
        <v>5601</v>
      </c>
      <c r="AN2217" s="49"/>
      <c r="AO2217" s="48" t="str" cm="1">
        <f t="array" ref="AO2217">IFERROR(_xlfn.IFS(
AQ2217="MPR ISSUE","PDH",
AQ2217="BSS Hardware Issue","BSS",
AQ2217="Sites strategiques, MLL, Pylone, etc.","ENVTECH",
AQ2217="AKTIVCO DEFAUT GE &amp; POWER Cabinet","AKTIVCO",
AQ2217="AKTIVCO Coupure ENEO &amp; Baisse de tension","AKTIVCO GRID ONLY",
AQ2217="Coupure ENEO &amp; Baisse de tension","IHS GRID ONLY",
AQ2217="Defaut GE &amp; POWER Cabinet","IHS",
AQ2217="Sharing","Partners",
AQ2217="Sites strategiques &amp; DataCenter","SST &amp; DC",
AQ2217="Exclu","Exclu",
AQ2217="SAT","SAT",
AQ2217="SPARE-ISSUE","SPARE-ISSUE",
AQ2217="Fiber CAmtel","TRANS_FO_CAMTEL",
AQ2217="Fiber AOF","Fiber AOF",
AQ2217="Projet OCM (HUAWEI)","TRAVAUX-HUAWEI",
AQ2217="Projet OCM (NOKIA)","TRAVAUX-NOKIA",
AQ2217="ACCESS-ISSUE","ACCESS-ISSUE",
AQ2217="Projet OCM (ZTE, NOKIA, autres projets)","TRAVAUX OCM",
AQ2217="No root CAuse","No root cause",
AQ2217="ODU HS","PDH",
AQ2217="IP &amp; VLAN","PDH",
AQ2217="Warehouse HUAWEI","SPARE-ISSUE",
AQ2217="SPARE-HS","SPARE-ISSUE",
AQ2217="Power Telco","BSS",AQ2217="no impacts","no impacts"
),"")</f>
        <v>No root cause</v>
      </c>
      <c r="AP2217" s="48" t="str" cm="1">
        <f t="array" ref="AP2217">IFERROR(_xlfn.IFS(
AQ2217="MPR ISSUE","TX ISSUE",
AQ2217="BSS Hardware Issue","RAN ISSUE",
AQ2217="Sites strategiques, MLL, Pylone, etc.","ENVTECH",
AQ2217="AKTIVCO DEFAUT GE &amp; POWER Cabinet","POWER ISSUE",
AQ2217="AKTIVCO Coupure ENEO &amp; Baisse de tension","POWER ISSUE",
AQ2217="Coupure ENEO &amp; Baisse de tension","POWER ISSUE",
AQ2217="Defaut GE &amp; POWER Cabinet","POWER ISSUE",
AQ2217="Sharing","POWER ISSUE",
AQ2217="Sites strategiques &amp; DataCenter","POWER ISSUE",
AQ2217="Exclu","Exclu",
AQ2217="SAT","TX ISSUE",
AQ2217="SPARE-ISSUE","SPARE-ISSUE",
AQ2217="Fiber CAmtel","TX ISSUE",
AQ2217="Fiber AOF","TX ISSUE",
AQ2217="Projet OCM (HUAWEI)","TRAVAUX-HUAWEI",
AQ2217="Projet OCM (NOKIA)","TRAVAUX -NOKIA",
AQ2217="ACCESS-ISSUE","ACCESS-ISSUE",
AQ2217="Projet OCM (ZTE, NOKIA, autres projets)","TRAVAUX OCM",
AQ2217="No root CAuse","No root cause",
AQ2217="ODU HS","TX ISSUE",
AQ2217="IP &amp; VLAN","TX ISSUE",
AQ2217="Warehouse HUAWEI","SPARE-ISSUE",
AQ2217="SPARE-HS","SPARE-ISSUE",
AQ2217="Power Telco","RAN ISSUE",AQ2217="no impacts","no impacts"
),"")</f>
        <v>No root cause</v>
      </c>
      <c r="AQ2217" s="67" t="s">
        <v>5344</v>
      </c>
      <c r="AR2217" s="48" t="str" cm="1">
        <f t="array" ref="AR2217">IFERROR(_xlfn.IFS(
AQ2217="MPR ISSUE","ACTIVE",
AQ2217="BSS Hardware Issue","ACTIVE",
AQ2217="Sites strategiques, MLL, Pylone, etc.","PASSIVE",
AQ2217="AKTIVCO DEFAUT GE &amp; POWER Cabinet","PASSIVE",
AQ2217="AKTIVCO Coupure ENEO &amp; Baisse de tension","PASSIVE",
AQ2217="Coupure ENEO &amp; Baisse de tension","PASSIVE",
AQ2217="Defaut GE &amp; POWER Cabinet","PASSIVE",
AQ2217="Sharing","PASSIVE",
AQ2217="Sites strategiques &amp; DataCenter","PASSIVE",
AQ2217="Exclu","Exclu",
AQ2217="SAT","ACTIVE",
AQ2217="SPARE-ISSUE","SPARE-ISSUE",
AQ2217="Fiber CAmtel","ACTIVE",
AQ2217="Fiber AOF","ACTIVE",
AQ2217="Projet OCM (HUAWEI)","PLANNED WORKS",
AQ2217="Projet OCM (NOKIA)","PLANNED WORKS",
AQ2217="ACCESS-ISSUE","ACCESS-ISSUE",
AQ2217="Projet OCM (ZTE, NOKIA, autres projets)","PLANNED WORKS",
AQ2217="No root CAuse","No root cause",
AQ2217="ODU HS","ACTIVE",
AQ2217="IP &amp; VLAN","ACTIVE",
AQ2217="Warehouse HUAWEI","SPARE-ISSUE",
AQ2217="SPARE-HS","SPARE-ISSUE",
AQ2217="Power Telco","ACTIVE", AQ2217="no impacts","no impacts"
),"")</f>
        <v>No root cause</v>
      </c>
      <c r="AS2217" s="92" t="s">
        <v>5891</v>
      </c>
      <c r="AT2217" s="98" t="s">
        <v>1346</v>
      </c>
      <c r="AV2217" s="17" t="s">
        <v>5537</v>
      </c>
      <c r="AW2217" s="7" t="s">
        <v>5537</v>
      </c>
      <c r="AX2217" s="6" t="s">
        <v>5537</v>
      </c>
      <c r="AY2217" s="7"/>
      <c r="AZ2217" s="3" t="s">
        <v>5537</v>
      </c>
      <c r="BA2217" s="18" t="s">
        <v>5537</v>
      </c>
      <c r="BB2217" s="18" t="s">
        <v>5537</v>
      </c>
      <c r="BC2217" s="18" t="s">
        <v>5537</v>
      </c>
      <c r="BD2217" s="18" t="s">
        <v>5537</v>
      </c>
      <c r="BE2217" s="18" t="s">
        <v>5537</v>
      </c>
      <c r="BF2217" s="18" t="s">
        <v>5537</v>
      </c>
      <c r="BG2217" s="18" t="s">
        <v>5537</v>
      </c>
      <c r="BH2217" s="18" t="s">
        <v>5537</v>
      </c>
      <c r="BI2217" s="18" t="s">
        <v>5537</v>
      </c>
      <c r="BJ2217" s="18" t="s">
        <v>5537</v>
      </c>
      <c r="BK2217" s="18" t="s">
        <v>5537</v>
      </c>
      <c r="BL2217" s="9" t="s">
        <v>5891</v>
      </c>
      <c r="BM2217" s="14" t="s">
        <v>5537</v>
      </c>
      <c r="BN2217" s="14" t="s">
        <v>5537</v>
      </c>
      <c r="BO2217" s="14" t="str">
        <f>_xlfn.XLOOKUP(B2217,'[4]cell downs 18042026 17h'!$B:$B,'[4]cell downs 18042026 17h'!$B:$B,"")</f>
        <v/>
      </c>
      <c r="BP2217" s="14" t="str">
        <f>_xlfn.XLOOKUP(B2217,'[5]Cells Huawei 19042026 15h'!$B:$B,'[5]Cells Huawei 19042026 15h'!$B:$B,"")</f>
        <v/>
      </c>
      <c r="BQ2217" s="9" t="str">
        <f>_xlfn.XLOOKUP(B2217,'[6]cells down 19042026 9H40'!$B:$B,'[6]cells down 19042026 9H40'!$B:$B,"")</f>
        <v/>
      </c>
      <c r="BR2217" s="9" t="s">
        <v>1346</v>
      </c>
      <c r="BS2217" s="9" t="s">
        <v>12</v>
      </c>
      <c r="BT2217" s="108"/>
    </row>
    <row r="2218" spans="1:72" s="9" customFormat="1" x14ac:dyDescent="0.35">
      <c r="A2218" s="1" t="s">
        <v>941</v>
      </c>
      <c r="B2218" s="8" t="s">
        <v>942</v>
      </c>
      <c r="C2218" s="3" t="str">
        <f>_xlfn.XLOOKUP(B2218,'[1]daily break down'!$D:$D,'[1]daily break down'!$E:$E,"")</f>
        <v>NORD-OUEST</v>
      </c>
      <c r="D2218" s="1" t="s">
        <v>11</v>
      </c>
      <c r="E2218" s="1" t="s">
        <v>96</v>
      </c>
      <c r="F2218" s="3" t="s">
        <v>51</v>
      </c>
      <c r="G2218" s="1" t="s">
        <v>943</v>
      </c>
      <c r="H2218" s="33" t="str">
        <f>_xlfn.XLOOKUP(B2218,[2]CALCULATION!$B:$B,[2]CALCULATION!$H:$H,"")</f>
        <v>NOKIA</v>
      </c>
      <c r="I2218" s="28">
        <v>0</v>
      </c>
      <c r="J2218" s="28">
        <v>0</v>
      </c>
      <c r="K2218" s="28">
        <v>0</v>
      </c>
      <c r="L2218" s="28">
        <v>0</v>
      </c>
      <c r="M2218" s="28">
        <v>1.6051570485658829E-3</v>
      </c>
      <c r="N2218" s="28">
        <v>0</v>
      </c>
      <c r="O2218" s="28">
        <v>3.3360663850941982E-2</v>
      </c>
      <c r="P2218" s="28">
        <v>0</v>
      </c>
      <c r="Q2218" s="28">
        <v>0</v>
      </c>
      <c r="R2218" s="28">
        <v>0</v>
      </c>
      <c r="S2218" s="93">
        <v>0</v>
      </c>
      <c r="T2218" s="93">
        <f>_xlfn.XLOOKUP(B2218,'[3]Nur des jours'!$B:$B,'[3]Nur des jours'!$U:$U,"")</f>
        <v>0</v>
      </c>
      <c r="U2218" s="93">
        <v>0</v>
      </c>
      <c r="V2218" s="93">
        <v>0</v>
      </c>
      <c r="W2218" s="93">
        <v>0</v>
      </c>
      <c r="X2218" s="93">
        <v>1.7461790128212811</v>
      </c>
      <c r="Y2218" s="93">
        <v>2.4077355728483103E-3</v>
      </c>
      <c r="Z2218" s="93">
        <v>0</v>
      </c>
      <c r="AA2218" s="93">
        <v>0</v>
      </c>
      <c r="AB2218" s="93">
        <v>6.7453693002656721</v>
      </c>
      <c r="AC2218" s="93">
        <f>_xlfn.XLOOKUP(B2218,'[3]Nur des jours'!$B:$B,'[3]Nur des jours'!$N:$N,"")</f>
        <v>5.3556956679308163</v>
      </c>
      <c r="AD2218" s="93">
        <v>5.3556956679308163</v>
      </c>
      <c r="AE2218" s="93">
        <v>0</v>
      </c>
      <c r="AF2218" s="93">
        <v>0</v>
      </c>
      <c r="AG2218" s="93"/>
      <c r="AH2218" s="93">
        <v>0</v>
      </c>
      <c r="AI2218" s="93">
        <v>0</v>
      </c>
      <c r="AJ2218" s="93">
        <v>0</v>
      </c>
      <c r="AK2218" s="93">
        <v>0</v>
      </c>
      <c r="AL2218" s="93">
        <v>0</v>
      </c>
      <c r="AM2218" s="49" t="s">
        <v>5601</v>
      </c>
      <c r="AN2218" s="49"/>
      <c r="AO2218" s="48" t="str" cm="1">
        <f t="array" ref="AO2218">IFERROR(_xlfn.IFS(
AQ2218="MPR ISSUE","PDH",
AQ2218="BSS Hardware Issue","BSS",
AQ2218="Sites strategiques, MLL, Pylone, etc.","ENVTECH",
AQ2218="AKTIVCO DEFAUT GE &amp; POWER Cabinet","AKTIVCO",
AQ2218="AKTIVCO Coupure ENEO &amp; Baisse de tension","AKTIVCO GRID ONLY",
AQ2218="Coupure ENEO &amp; Baisse de tension","IHS GRID ONLY",
AQ2218="Defaut GE &amp; POWER Cabinet","IHS",
AQ2218="Sharing","Partners",
AQ2218="Sites strategiques &amp; DataCenter","SST &amp; DC",
AQ2218="Exclu","Exclu",
AQ2218="SAT","SAT",
AQ2218="SPARE-ISSUE","SPARE-ISSUE",
AQ2218="Fiber CAmtel","TRANS_FO_CAMTEL",
AQ2218="Fiber AOF","Fiber AOF",
AQ2218="Projet OCM (HUAWEI)","TRAVAUX-HUAWEI",
AQ2218="Projet OCM (NOKIA)","TRAVAUX-NOKIA",
AQ2218="ACCESS-ISSUE","ACCESS-ISSUE",
AQ2218="Projet OCM (ZTE, NOKIA, autres projets)","TRAVAUX OCM",
AQ2218="No root CAuse","No root cause",
AQ2218="ODU HS","PDH",
AQ2218="IP &amp; VLAN","PDH",
AQ2218="Warehouse HUAWEI","SPARE-ISSUE",
AQ2218="SPARE-HS","SPARE-ISSUE",
AQ2218="Power Telco","BSS",AQ2218="no impacts","no impacts"
),"")</f>
        <v>No root cause</v>
      </c>
      <c r="AP2218" s="48" t="str" cm="1">
        <f t="array" ref="AP2218">IFERROR(_xlfn.IFS(
AQ2218="MPR ISSUE","TX ISSUE",
AQ2218="BSS Hardware Issue","RAN ISSUE",
AQ2218="Sites strategiques, MLL, Pylone, etc.","ENVTECH",
AQ2218="AKTIVCO DEFAUT GE &amp; POWER Cabinet","POWER ISSUE",
AQ2218="AKTIVCO Coupure ENEO &amp; Baisse de tension","POWER ISSUE",
AQ2218="Coupure ENEO &amp; Baisse de tension","POWER ISSUE",
AQ2218="Defaut GE &amp; POWER Cabinet","POWER ISSUE",
AQ2218="Sharing","POWER ISSUE",
AQ2218="Sites strategiques &amp; DataCenter","POWER ISSUE",
AQ2218="Exclu","Exclu",
AQ2218="SAT","TX ISSUE",
AQ2218="SPARE-ISSUE","SPARE-ISSUE",
AQ2218="Fiber CAmtel","TX ISSUE",
AQ2218="Fiber AOF","TX ISSUE",
AQ2218="Projet OCM (HUAWEI)","TRAVAUX-HUAWEI",
AQ2218="Projet OCM (NOKIA)","TRAVAUX -NOKIA",
AQ2218="ACCESS-ISSUE","ACCESS-ISSUE",
AQ2218="Projet OCM (ZTE, NOKIA, autres projets)","TRAVAUX OCM",
AQ2218="No root CAuse","No root cause",
AQ2218="ODU HS","TX ISSUE",
AQ2218="IP &amp; VLAN","TX ISSUE",
AQ2218="Warehouse HUAWEI","SPARE-ISSUE",
AQ2218="SPARE-HS","SPARE-ISSUE",
AQ2218="Power Telco","RAN ISSUE",AQ2218="no impacts","no impacts"
),"")</f>
        <v>No root cause</v>
      </c>
      <c r="AQ2218" s="67" t="s">
        <v>5344</v>
      </c>
      <c r="AR2218" s="48" t="str" cm="1">
        <f t="array" ref="AR2218">IFERROR(_xlfn.IFS(
AQ2218="MPR ISSUE","ACTIVE",
AQ2218="BSS Hardware Issue","ACTIVE",
AQ2218="Sites strategiques, MLL, Pylone, etc.","PASSIVE",
AQ2218="AKTIVCO DEFAUT GE &amp; POWER Cabinet","PASSIVE",
AQ2218="AKTIVCO Coupure ENEO &amp; Baisse de tension","PASSIVE",
AQ2218="Coupure ENEO &amp; Baisse de tension","PASSIVE",
AQ2218="Defaut GE &amp; POWER Cabinet","PASSIVE",
AQ2218="Sharing","PASSIVE",
AQ2218="Sites strategiques &amp; DataCenter","PASSIVE",
AQ2218="Exclu","Exclu",
AQ2218="SAT","ACTIVE",
AQ2218="SPARE-ISSUE","SPARE-ISSUE",
AQ2218="Fiber CAmtel","ACTIVE",
AQ2218="Fiber AOF","ACTIVE",
AQ2218="Projet OCM (HUAWEI)","PLANNED WORKS",
AQ2218="Projet OCM (NOKIA)","PLANNED WORKS",
AQ2218="ACCESS-ISSUE","ACCESS-ISSUE",
AQ2218="Projet OCM (ZTE, NOKIA, autres projets)","PLANNED WORKS",
AQ2218="No root CAuse","No root cause",
AQ2218="ODU HS","ACTIVE",
AQ2218="IP &amp; VLAN","ACTIVE",
AQ2218="Warehouse HUAWEI","SPARE-ISSUE",
AQ2218="SPARE-HS","SPARE-ISSUE",
AQ2218="Power Telco","ACTIVE", AQ2218="no impacts","no impacts"
),"")</f>
        <v>No root cause</v>
      </c>
      <c r="AS2218" s="92" t="s">
        <v>5537</v>
      </c>
      <c r="AT2218" s="98" t="s">
        <v>942</v>
      </c>
      <c r="AV2218" s="17" t="s">
        <v>5537</v>
      </c>
      <c r="AW2218" s="7" t="s">
        <v>5537</v>
      </c>
      <c r="AX2218" s="6" t="s">
        <v>5537</v>
      </c>
      <c r="AY2218" s="7"/>
      <c r="AZ2218" s="3" t="s">
        <v>5537</v>
      </c>
      <c r="BA2218" s="18" t="s">
        <v>5537</v>
      </c>
      <c r="BB2218" s="18" t="s">
        <v>5537</v>
      </c>
      <c r="BC2218" s="18" t="s">
        <v>5537</v>
      </c>
      <c r="BD2218" s="18" t="s">
        <v>5537</v>
      </c>
      <c r="BE2218" s="18" t="s">
        <v>5537</v>
      </c>
      <c r="BF2218" s="18" t="s">
        <v>5537</v>
      </c>
      <c r="BG2218" s="18" t="s">
        <v>5537</v>
      </c>
      <c r="BH2218" s="18" t="s">
        <v>5537</v>
      </c>
      <c r="BI2218" s="18" t="s">
        <v>5537</v>
      </c>
      <c r="BJ2218" s="18" t="s">
        <v>5537</v>
      </c>
      <c r="BK2218" s="18" t="s">
        <v>5537</v>
      </c>
      <c r="BL2218" s="9" t="s">
        <v>5537</v>
      </c>
      <c r="BM2218" s="14" t="s">
        <v>5537</v>
      </c>
      <c r="BN2218" s="14" t="s">
        <v>5537</v>
      </c>
      <c r="BO2218" s="14" t="str">
        <f>_xlfn.XLOOKUP(B2218,'[4]cell downs 18042026 17h'!$B:$B,'[4]cell downs 18042026 17h'!$B:$B,"")</f>
        <v/>
      </c>
      <c r="BP2218" s="14" t="str">
        <f>_xlfn.XLOOKUP(B2218,'[5]Cells Huawei 19042026 15h'!$B:$B,'[5]Cells Huawei 19042026 15h'!$B:$B,"")</f>
        <v/>
      </c>
      <c r="BQ2218" s="9" t="str">
        <f>_xlfn.XLOOKUP(B2218,'[6]cells down 19042026 9H40'!$B:$B,'[6]cells down 19042026 9H40'!$B:$B,"")</f>
        <v/>
      </c>
      <c r="BR2218" s="9" t="s">
        <v>942</v>
      </c>
      <c r="BS2218" s="9" t="s">
        <v>12</v>
      </c>
      <c r="BT2218" s="108"/>
    </row>
    <row r="2219" spans="1:72" s="9" customFormat="1" x14ac:dyDescent="0.35">
      <c r="A2219" s="1" t="s">
        <v>983</v>
      </c>
      <c r="B2219" s="8" t="s">
        <v>984</v>
      </c>
      <c r="C2219" s="3" t="str">
        <f>_xlfn.XLOOKUP(B2219,'[1]daily break down'!$D:$D,'[1]daily break down'!$E:$E,"")</f>
        <v>SUD-OUEST</v>
      </c>
      <c r="D2219" s="1" t="s">
        <v>11</v>
      </c>
      <c r="E2219" s="1" t="s">
        <v>12</v>
      </c>
      <c r="F2219" s="3" t="s">
        <v>13</v>
      </c>
      <c r="G2219" s="1" t="s">
        <v>983</v>
      </c>
      <c r="H2219" s="33" t="str">
        <f>_xlfn.XLOOKUP(B2219,[2]CALCULATION!$B:$B,[2]CALCULATION!$H:$H,"")</f>
        <v>NOKIA</v>
      </c>
      <c r="I2219" s="28">
        <v>0</v>
      </c>
      <c r="J2219" s="28">
        <v>0</v>
      </c>
      <c r="K2219" s="28">
        <v>0</v>
      </c>
      <c r="L2219" s="28">
        <v>0</v>
      </c>
      <c r="M2219" s="28">
        <v>1.3376308738047311E-3</v>
      </c>
      <c r="N2219" s="28">
        <v>0</v>
      </c>
      <c r="O2219" s="28">
        <v>3.2573113968602393E-2</v>
      </c>
      <c r="P2219" s="28">
        <v>0</v>
      </c>
      <c r="Q2219" s="28">
        <v>0</v>
      </c>
      <c r="R2219" s="28">
        <v>0</v>
      </c>
      <c r="S2219" s="93">
        <v>0</v>
      </c>
      <c r="T2219" s="93">
        <f>_xlfn.XLOOKUP(B2219,'[3]Nur des jours'!$B:$B,'[3]Nur des jours'!$U:$U,"")</f>
        <v>0</v>
      </c>
      <c r="U2219" s="93">
        <v>0</v>
      </c>
      <c r="V2219" s="93">
        <v>0</v>
      </c>
      <c r="W2219" s="93">
        <v>0</v>
      </c>
      <c r="X2219" s="93">
        <v>1.7470886018154681</v>
      </c>
      <c r="Y2219" s="93">
        <v>2.1402093980876723E-3</v>
      </c>
      <c r="Z2219" s="93">
        <v>0</v>
      </c>
      <c r="AA2219" s="93">
        <v>1.3568927583874808</v>
      </c>
      <c r="AB2219" s="93">
        <v>9.2445274845690903</v>
      </c>
      <c r="AC2219" s="93">
        <f>_xlfn.XLOOKUP(B2219,'[3]Nur des jours'!$B:$B,'[3]Nur des jours'!$N:$N,"")</f>
        <v>5.3554994820693258</v>
      </c>
      <c r="AD2219" s="93">
        <v>5.3554994820693258</v>
      </c>
      <c r="AE2219" s="93">
        <v>0</v>
      </c>
      <c r="AF2219" s="93">
        <v>0</v>
      </c>
      <c r="AG2219" s="93"/>
      <c r="AH2219" s="93">
        <v>0</v>
      </c>
      <c r="AI2219" s="93">
        <v>0</v>
      </c>
      <c r="AJ2219" s="93">
        <v>0</v>
      </c>
      <c r="AK2219" s="93">
        <v>0</v>
      </c>
      <c r="AL2219" s="93">
        <v>0</v>
      </c>
      <c r="AM2219" s="49" t="s">
        <v>5601</v>
      </c>
      <c r="AN2219" s="49"/>
      <c r="AO2219" s="48" t="str" cm="1">
        <f t="array" ref="AO2219">IFERROR(_xlfn.IFS(
AQ2219="MPR ISSUE","PDH",
AQ2219="BSS Hardware Issue","BSS",
AQ2219="Sites strategiques, MLL, Pylone, etc.","ENVTECH",
AQ2219="AKTIVCO DEFAUT GE &amp; POWER Cabinet","AKTIVCO",
AQ2219="AKTIVCO Coupure ENEO &amp; Baisse de tension","AKTIVCO GRID ONLY",
AQ2219="Coupure ENEO &amp; Baisse de tension","IHS GRID ONLY",
AQ2219="Defaut GE &amp; POWER Cabinet","IHS",
AQ2219="Sharing","Partners",
AQ2219="Sites strategiques &amp; DataCenter","SST &amp; DC",
AQ2219="Exclu","Exclu",
AQ2219="SAT","SAT",
AQ2219="SPARE-ISSUE","SPARE-ISSUE",
AQ2219="Fiber CAmtel","TRANS_FO_CAMTEL",
AQ2219="Fiber AOF","Fiber AOF",
AQ2219="Projet OCM (HUAWEI)","TRAVAUX-HUAWEI",
AQ2219="Projet OCM (NOKIA)","TRAVAUX-NOKIA",
AQ2219="ACCESS-ISSUE","ACCESS-ISSUE",
AQ2219="Projet OCM (ZTE, NOKIA, autres projets)","TRAVAUX OCM",
AQ2219="No root CAuse","No root cause",
AQ2219="ODU HS","PDH",
AQ2219="IP &amp; VLAN","PDH",
AQ2219="Warehouse HUAWEI","SPARE-ISSUE",
AQ2219="SPARE-HS","SPARE-ISSUE",
AQ2219="Power Telco","BSS",AQ2219="no impacts","no impacts"
),"")</f>
        <v>No root cause</v>
      </c>
      <c r="AP2219" s="48" t="str" cm="1">
        <f t="array" ref="AP2219">IFERROR(_xlfn.IFS(
AQ2219="MPR ISSUE","TX ISSUE",
AQ2219="BSS Hardware Issue","RAN ISSUE",
AQ2219="Sites strategiques, MLL, Pylone, etc.","ENVTECH",
AQ2219="AKTIVCO DEFAUT GE &amp; POWER Cabinet","POWER ISSUE",
AQ2219="AKTIVCO Coupure ENEO &amp; Baisse de tension","POWER ISSUE",
AQ2219="Coupure ENEO &amp; Baisse de tension","POWER ISSUE",
AQ2219="Defaut GE &amp; POWER Cabinet","POWER ISSUE",
AQ2219="Sharing","POWER ISSUE",
AQ2219="Sites strategiques &amp; DataCenter","POWER ISSUE",
AQ2219="Exclu","Exclu",
AQ2219="SAT","TX ISSUE",
AQ2219="SPARE-ISSUE","SPARE-ISSUE",
AQ2219="Fiber CAmtel","TX ISSUE",
AQ2219="Fiber AOF","TX ISSUE",
AQ2219="Projet OCM (HUAWEI)","TRAVAUX-HUAWEI",
AQ2219="Projet OCM (NOKIA)","TRAVAUX -NOKIA",
AQ2219="ACCESS-ISSUE","ACCESS-ISSUE",
AQ2219="Projet OCM (ZTE, NOKIA, autres projets)","TRAVAUX OCM",
AQ2219="No root CAuse","No root cause",
AQ2219="ODU HS","TX ISSUE",
AQ2219="IP &amp; VLAN","TX ISSUE",
AQ2219="Warehouse HUAWEI","SPARE-ISSUE",
AQ2219="SPARE-HS","SPARE-ISSUE",
AQ2219="Power Telco","RAN ISSUE",AQ2219="no impacts","no impacts"
),"")</f>
        <v>No root cause</v>
      </c>
      <c r="AQ2219" s="67" t="s">
        <v>5344</v>
      </c>
      <c r="AR2219" s="48" t="str" cm="1">
        <f t="array" ref="AR2219">IFERROR(_xlfn.IFS(
AQ2219="MPR ISSUE","ACTIVE",
AQ2219="BSS Hardware Issue","ACTIVE",
AQ2219="Sites strategiques, MLL, Pylone, etc.","PASSIVE",
AQ2219="AKTIVCO DEFAUT GE &amp; POWER Cabinet","PASSIVE",
AQ2219="AKTIVCO Coupure ENEO &amp; Baisse de tension","PASSIVE",
AQ2219="Coupure ENEO &amp; Baisse de tension","PASSIVE",
AQ2219="Defaut GE &amp; POWER Cabinet","PASSIVE",
AQ2219="Sharing","PASSIVE",
AQ2219="Sites strategiques &amp; DataCenter","PASSIVE",
AQ2219="Exclu","Exclu",
AQ2219="SAT","ACTIVE",
AQ2219="SPARE-ISSUE","SPARE-ISSUE",
AQ2219="Fiber CAmtel","ACTIVE",
AQ2219="Fiber AOF","ACTIVE",
AQ2219="Projet OCM (HUAWEI)","PLANNED WORKS",
AQ2219="Projet OCM (NOKIA)","PLANNED WORKS",
AQ2219="ACCESS-ISSUE","ACCESS-ISSUE",
AQ2219="Projet OCM (ZTE, NOKIA, autres projets)","PLANNED WORKS",
AQ2219="No root CAuse","No root cause",
AQ2219="ODU HS","ACTIVE",
AQ2219="IP &amp; VLAN","ACTIVE",
AQ2219="Warehouse HUAWEI","SPARE-ISSUE",
AQ2219="SPARE-HS","SPARE-ISSUE",
AQ2219="Power Telco","ACTIVE", AQ2219="no impacts","no impacts"
),"")</f>
        <v>No root cause</v>
      </c>
      <c r="AS2219" s="92" t="s">
        <v>5537</v>
      </c>
      <c r="AT2219" s="98" t="s">
        <v>984</v>
      </c>
      <c r="AV2219" s="17" t="s">
        <v>5537</v>
      </c>
      <c r="AW2219" s="7" t="s">
        <v>5537</v>
      </c>
      <c r="AX2219" s="6" t="s">
        <v>5537</v>
      </c>
      <c r="AY2219" s="7"/>
      <c r="AZ2219" s="3" t="s">
        <v>5537</v>
      </c>
      <c r="BA2219" s="18" t="s">
        <v>5537</v>
      </c>
      <c r="BB2219" s="18" t="s">
        <v>5537</v>
      </c>
      <c r="BC2219" s="18" t="s">
        <v>5537</v>
      </c>
      <c r="BD2219" s="18" t="s">
        <v>5537</v>
      </c>
      <c r="BE2219" s="18" t="s">
        <v>5537</v>
      </c>
      <c r="BF2219" s="18" t="s">
        <v>5537</v>
      </c>
      <c r="BG2219" s="18" t="s">
        <v>5537</v>
      </c>
      <c r="BH2219" s="18" t="s">
        <v>5537</v>
      </c>
      <c r="BI2219" s="18" t="s">
        <v>5537</v>
      </c>
      <c r="BJ2219" s="18" t="s">
        <v>5537</v>
      </c>
      <c r="BK2219" s="18" t="s">
        <v>5537</v>
      </c>
      <c r="BL2219" s="9" t="s">
        <v>5537</v>
      </c>
      <c r="BM2219" s="14" t="s">
        <v>5537</v>
      </c>
      <c r="BN2219" s="14" t="s">
        <v>5537</v>
      </c>
      <c r="BO2219" s="14" t="str">
        <f>_xlfn.XLOOKUP(B2219,'[4]cell downs 18042026 17h'!$B:$B,'[4]cell downs 18042026 17h'!$B:$B,"")</f>
        <v/>
      </c>
      <c r="BP2219" s="14" t="str">
        <f>_xlfn.XLOOKUP(B2219,'[5]Cells Huawei 19042026 15h'!$B:$B,'[5]Cells Huawei 19042026 15h'!$B:$B,"")</f>
        <v/>
      </c>
      <c r="BQ2219" s="9" t="str">
        <f>_xlfn.XLOOKUP(B2219,'[6]cells down 19042026 9H40'!$B:$B,'[6]cells down 19042026 9H40'!$B:$B,"")</f>
        <v/>
      </c>
      <c r="BR2219" s="9" t="s">
        <v>984</v>
      </c>
      <c r="BS2219" s="9" t="s">
        <v>12</v>
      </c>
      <c r="BT2219" s="108"/>
    </row>
    <row r="2220" spans="1:72" s="9" customFormat="1" ht="19.5" customHeight="1" x14ac:dyDescent="0.35">
      <c r="A2220" s="1" t="s">
        <v>472</v>
      </c>
      <c r="B2220" s="8" t="s">
        <v>473</v>
      </c>
      <c r="C2220" s="3" t="str">
        <f>_xlfn.XLOOKUP(B2220,'[1]daily break down'!$D:$D,'[1]daily break down'!$E:$E,"")</f>
        <v>NORD-OUEST</v>
      </c>
      <c r="D2220" s="1" t="s">
        <v>11</v>
      </c>
      <c r="E2220" s="1" t="s">
        <v>12</v>
      </c>
      <c r="F2220" s="3" t="s">
        <v>51</v>
      </c>
      <c r="G2220" s="1" t="s">
        <v>472</v>
      </c>
      <c r="H2220" s="33" t="str">
        <f>_xlfn.XLOOKUP(B2220,[2]CALCULATION!$B:$B,[2]CALCULATION!$H:$H,"")</f>
        <v>NOKIA</v>
      </c>
      <c r="I2220" s="28">
        <v>6.1976489460654189</v>
      </c>
      <c r="J2220" s="28">
        <v>6.200563681301313</v>
      </c>
      <c r="K2220" s="28">
        <v>6.1975407328370684</v>
      </c>
      <c r="L2220" s="28">
        <v>6.1976128749893027</v>
      </c>
      <c r="M2220" s="28">
        <v>6.1975768039131856</v>
      </c>
      <c r="N2220" s="28">
        <v>2.2410317867206806</v>
      </c>
      <c r="O2220" s="28">
        <v>0</v>
      </c>
      <c r="P2220" s="28">
        <v>1.226431396692258</v>
      </c>
      <c r="Q2220" s="28">
        <v>0</v>
      </c>
      <c r="R2220" s="28">
        <v>0.57263731706498666</v>
      </c>
      <c r="S2220" s="93">
        <v>0</v>
      </c>
      <c r="T2220" s="93">
        <f>_xlfn.XLOOKUP(B2220,'[3]Nur des jours'!$B:$B,'[3]Nur des jours'!$U:$U,"")</f>
        <v>0</v>
      </c>
      <c r="U2220" s="93">
        <v>0</v>
      </c>
      <c r="V2220" s="93">
        <v>0</v>
      </c>
      <c r="W2220" s="93">
        <v>0</v>
      </c>
      <c r="X2220" s="93">
        <v>0</v>
      </c>
      <c r="Y2220" s="93">
        <v>0</v>
      </c>
      <c r="Z2220" s="93">
        <v>0</v>
      </c>
      <c r="AA2220" s="93">
        <v>0</v>
      </c>
      <c r="AB2220" s="93">
        <v>0</v>
      </c>
      <c r="AC2220" s="93">
        <f>_xlfn.XLOOKUP(B2220,'[3]Nur des jours'!$B:$B,'[3]Nur des jours'!$N:$N,"")</f>
        <v>2.9646002231524995</v>
      </c>
      <c r="AD2220" s="93">
        <v>2.9646002231524995</v>
      </c>
      <c r="AE2220" s="93">
        <v>0</v>
      </c>
      <c r="AF2220" s="93">
        <v>0</v>
      </c>
      <c r="AG2220" s="93"/>
      <c r="AH2220" s="93">
        <v>0</v>
      </c>
      <c r="AI2220" s="93">
        <v>0</v>
      </c>
      <c r="AJ2220" s="93">
        <v>0</v>
      </c>
      <c r="AK2220" s="93">
        <v>0</v>
      </c>
      <c r="AL2220" s="93">
        <v>0</v>
      </c>
      <c r="AM2220" s="49" t="s">
        <v>5601</v>
      </c>
      <c r="AN2220" s="49"/>
      <c r="AO2220" s="48" t="str" cm="1">
        <f t="array" ref="AO2220">IFERROR(_xlfn.IFS(
AQ2220="MPR ISSUE","PDH",
AQ2220="BSS Hardware Issue","BSS",
AQ2220="Sites strategiques, MLL, Pylone, etc.","ENVTECH",
AQ2220="AKTIVCO DEFAUT GE &amp; POWER Cabinet","AKTIVCO",
AQ2220="AKTIVCO Coupure ENEO &amp; Baisse de tension","AKTIVCO GRID ONLY",
AQ2220="Coupure ENEO &amp; Baisse de tension","IHS GRID ONLY",
AQ2220="Defaut GE &amp; POWER Cabinet","IHS",
AQ2220="Sharing","Partners",
AQ2220="Sites strategiques &amp; DataCenter","SST &amp; DC",
AQ2220="Exclu","Exclu",
AQ2220="SAT","SAT",
AQ2220="SPARE-ISSUE","SPARE-ISSUE",
AQ2220="Fiber CAmtel","TRANS_FO_CAMTEL",
AQ2220="Fiber AOF","Fiber AOF",
AQ2220="Projet OCM (HUAWEI)","TRAVAUX-HUAWEI",
AQ2220="Projet OCM (NOKIA)","TRAVAUX-NOKIA",
AQ2220="ACCESS-ISSUE","ACCESS-ISSUE",
AQ2220="Projet OCM (ZTE, NOKIA, autres projets)","TRAVAUX OCM",
AQ2220="No root CAuse","No root cause",
AQ2220="ODU HS","PDH",
AQ2220="IP &amp; VLAN","PDH",
AQ2220="Warehouse HUAWEI","SPARE-ISSUE",
AQ2220="SPARE-HS","SPARE-ISSUE",
AQ2220="Power Telco","BSS",AQ2220="no impacts","no impacts"
),"")</f>
        <v>No root cause</v>
      </c>
      <c r="AP2220" s="48" t="str" cm="1">
        <f t="array" ref="AP2220">IFERROR(_xlfn.IFS(
AQ2220="MPR ISSUE","TX ISSUE",
AQ2220="BSS Hardware Issue","RAN ISSUE",
AQ2220="Sites strategiques, MLL, Pylone, etc.","ENVTECH",
AQ2220="AKTIVCO DEFAUT GE &amp; POWER Cabinet","POWER ISSUE",
AQ2220="AKTIVCO Coupure ENEO &amp; Baisse de tension","POWER ISSUE",
AQ2220="Coupure ENEO &amp; Baisse de tension","POWER ISSUE",
AQ2220="Defaut GE &amp; POWER Cabinet","POWER ISSUE",
AQ2220="Sharing","POWER ISSUE",
AQ2220="Sites strategiques &amp; DataCenter","POWER ISSUE",
AQ2220="Exclu","Exclu",
AQ2220="SAT","TX ISSUE",
AQ2220="SPARE-ISSUE","SPARE-ISSUE",
AQ2220="Fiber CAmtel","TX ISSUE",
AQ2220="Fiber AOF","TX ISSUE",
AQ2220="Projet OCM (HUAWEI)","TRAVAUX-HUAWEI",
AQ2220="Projet OCM (NOKIA)","TRAVAUX -NOKIA",
AQ2220="ACCESS-ISSUE","ACCESS-ISSUE",
AQ2220="Projet OCM (ZTE, NOKIA, autres projets)","TRAVAUX OCM",
AQ2220="No root CAuse","No root cause",
AQ2220="ODU HS","TX ISSUE",
AQ2220="IP &amp; VLAN","TX ISSUE",
AQ2220="Warehouse HUAWEI","SPARE-ISSUE",
AQ2220="SPARE-HS","SPARE-ISSUE",
AQ2220="Power Telco","RAN ISSUE",AQ2220="no impacts","no impacts"
),"")</f>
        <v>No root cause</v>
      </c>
      <c r="AQ2220" s="67" t="s">
        <v>5344</v>
      </c>
      <c r="AR2220" s="48" t="str" cm="1">
        <f t="array" ref="AR2220">IFERROR(_xlfn.IFS(
AQ2220="MPR ISSUE","ACTIVE",
AQ2220="BSS Hardware Issue","ACTIVE",
AQ2220="Sites strategiques, MLL, Pylone, etc.","PASSIVE",
AQ2220="AKTIVCO DEFAUT GE &amp; POWER Cabinet","PASSIVE",
AQ2220="AKTIVCO Coupure ENEO &amp; Baisse de tension","PASSIVE",
AQ2220="Coupure ENEO &amp; Baisse de tension","PASSIVE",
AQ2220="Defaut GE &amp; POWER Cabinet","PASSIVE",
AQ2220="Sharing","PASSIVE",
AQ2220="Sites strategiques &amp; DataCenter","PASSIVE",
AQ2220="Exclu","Exclu",
AQ2220="SAT","ACTIVE",
AQ2220="SPARE-ISSUE","SPARE-ISSUE",
AQ2220="Fiber CAmtel","ACTIVE",
AQ2220="Fiber AOF","ACTIVE",
AQ2220="Projet OCM (HUAWEI)","PLANNED WORKS",
AQ2220="Projet OCM (NOKIA)","PLANNED WORKS",
AQ2220="ACCESS-ISSUE","ACCESS-ISSUE",
AQ2220="Projet OCM (ZTE, NOKIA, autres projets)","PLANNED WORKS",
AQ2220="No root CAuse","No root cause",
AQ2220="ODU HS","ACTIVE",
AQ2220="IP &amp; VLAN","ACTIVE",
AQ2220="Warehouse HUAWEI","SPARE-ISSUE",
AQ2220="SPARE-HS","SPARE-ISSUE",
AQ2220="Power Telco","ACTIVE", AQ2220="no impacts","no impacts"
),"")</f>
        <v>No root cause</v>
      </c>
      <c r="AS2220" s="92" t="s">
        <v>5537</v>
      </c>
      <c r="AT2220" s="98" t="s">
        <v>473</v>
      </c>
      <c r="AV2220" s="17" t="s">
        <v>5537</v>
      </c>
      <c r="AW2220" s="7" t="s">
        <v>5537</v>
      </c>
      <c r="AX2220" s="6" t="s">
        <v>5537</v>
      </c>
      <c r="AY2220" s="7"/>
      <c r="AZ2220" s="3" t="s">
        <v>5537</v>
      </c>
      <c r="BA2220" s="18" t="s">
        <v>5537</v>
      </c>
      <c r="BB2220" s="18" t="s">
        <v>5537</v>
      </c>
      <c r="BC2220" s="18" t="s">
        <v>5537</v>
      </c>
      <c r="BD2220" s="18" t="s">
        <v>5537</v>
      </c>
      <c r="BE2220" s="18" t="s">
        <v>5537</v>
      </c>
      <c r="BF2220" s="18" t="s">
        <v>5537</v>
      </c>
      <c r="BG2220" s="18" t="s">
        <v>5537</v>
      </c>
      <c r="BH2220" s="18" t="s">
        <v>5537</v>
      </c>
      <c r="BI2220" s="18" t="s">
        <v>5537</v>
      </c>
      <c r="BJ2220" s="18" t="s">
        <v>5537</v>
      </c>
      <c r="BK2220" s="18" t="s">
        <v>5537</v>
      </c>
      <c r="BL2220" s="9" t="s">
        <v>5537</v>
      </c>
      <c r="BM2220" s="14" t="s">
        <v>5537</v>
      </c>
      <c r="BN2220" s="14" t="s">
        <v>5537</v>
      </c>
      <c r="BO2220" s="14" t="str">
        <f>_xlfn.XLOOKUP(B2220,'[4]cell downs 18042026 17h'!$B:$B,'[4]cell downs 18042026 17h'!$B:$B,"")</f>
        <v/>
      </c>
      <c r="BP2220" s="14" t="str">
        <f>_xlfn.XLOOKUP(B2220,'[5]Cells Huawei 19042026 15h'!$B:$B,'[5]Cells Huawei 19042026 15h'!$B:$B,"")</f>
        <v/>
      </c>
      <c r="BQ2220" s="9" t="str">
        <f>_xlfn.XLOOKUP(B2220,'[6]cells down 19042026 9H40'!$B:$B,'[6]cells down 19042026 9H40'!$B:$B,"")</f>
        <v/>
      </c>
      <c r="BR2220" s="9" t="s">
        <v>473</v>
      </c>
      <c r="BS2220" s="9" t="s">
        <v>594</v>
      </c>
      <c r="BT2220" s="108"/>
    </row>
    <row r="2221" spans="1:72" s="9" customFormat="1" x14ac:dyDescent="0.35">
      <c r="A2221" s="1" t="s">
        <v>2410</v>
      </c>
      <c r="B2221" s="8" t="s">
        <v>2411</v>
      </c>
      <c r="C2221" s="3" t="str">
        <f>_xlfn.XLOOKUP(B2221,'[1]daily break down'!$D:$D,'[1]daily break down'!$E:$E,"")</f>
        <v>NORD-OUEST</v>
      </c>
      <c r="D2221" s="1" t="s">
        <v>11</v>
      </c>
      <c r="E2221" s="1" t="s">
        <v>12</v>
      </c>
      <c r="F2221" s="3" t="s">
        <v>51</v>
      </c>
      <c r="G2221" s="1" t="s">
        <v>2046</v>
      </c>
      <c r="H2221" s="33" t="str">
        <f>_xlfn.XLOOKUP(B2221,[2]CALCULATION!$B:$B,[2]CALCULATION!$H:$H,"")</f>
        <v>NOKIA</v>
      </c>
      <c r="I2221" s="28">
        <v>0.59935991812762679</v>
      </c>
      <c r="J2221" s="28">
        <v>0</v>
      </c>
      <c r="K2221" s="28">
        <v>0</v>
      </c>
      <c r="L2221" s="28">
        <v>5.1353068033237963E-2</v>
      </c>
      <c r="M2221" s="28">
        <v>2.4821841798304538E-2</v>
      </c>
      <c r="N2221" s="28">
        <v>0</v>
      </c>
      <c r="O2221" s="28">
        <v>0</v>
      </c>
      <c r="P2221" s="28">
        <v>2.0867041631353226E-2</v>
      </c>
      <c r="Q2221" s="28">
        <v>0</v>
      </c>
      <c r="R2221" s="28">
        <v>0.36630234820623853</v>
      </c>
      <c r="S2221" s="93">
        <v>0.25348300068948926</v>
      </c>
      <c r="T2221" s="93">
        <f>_xlfn.XLOOKUP(B2221,'[3]Nur des jours'!$B:$B,'[3]Nur des jours'!$U:$U,"")</f>
        <v>2.7644371391963413E-3</v>
      </c>
      <c r="U2221" s="93">
        <v>2.7053307087621325E-3</v>
      </c>
      <c r="V2221" s="93">
        <v>0.96507392283260973</v>
      </c>
      <c r="W2221" s="93">
        <v>2.7644371391963413E-3</v>
      </c>
      <c r="X2221" s="93">
        <v>1.4268062653917818E-3</v>
      </c>
      <c r="Y2221" s="93">
        <v>2.5860863560224117E-3</v>
      </c>
      <c r="Z2221" s="93">
        <v>0.14815599558260784</v>
      </c>
      <c r="AA2221" s="93">
        <v>2.7127154120759174E-2</v>
      </c>
      <c r="AB2221" s="93">
        <v>0</v>
      </c>
      <c r="AC2221" s="93">
        <f>_xlfn.XLOOKUP(B2221,'[3]Nur des jours'!$B:$B,'[3]Nur des jours'!$N:$N,"")</f>
        <v>2.2421368706714269</v>
      </c>
      <c r="AD2221" s="93">
        <v>2.2421368706714269</v>
      </c>
      <c r="AE2221" s="93">
        <v>0</v>
      </c>
      <c r="AF2221" s="93">
        <v>0</v>
      </c>
      <c r="AG2221" s="93"/>
      <c r="AH2221" s="93">
        <v>0</v>
      </c>
      <c r="AI2221" s="93">
        <v>0</v>
      </c>
      <c r="AJ2221" s="93">
        <v>0</v>
      </c>
      <c r="AK2221" s="93">
        <v>0</v>
      </c>
      <c r="AL2221" s="93">
        <v>0</v>
      </c>
      <c r="AM2221" s="49" t="s">
        <v>5601</v>
      </c>
      <c r="AN2221" s="49"/>
      <c r="AO2221" s="48" t="str" cm="1">
        <f t="array" ref="AO2221">IFERROR(_xlfn.IFS(
AQ2221="MPR ISSUE","PDH",
AQ2221="BSS Hardware Issue","BSS",
AQ2221="Sites strategiques, MLL, Pylone, etc.","ENVTECH",
AQ2221="AKTIVCO DEFAUT GE &amp; POWER Cabinet","AKTIVCO",
AQ2221="AKTIVCO Coupure ENEO &amp; Baisse de tension","AKTIVCO GRID ONLY",
AQ2221="Coupure ENEO &amp; Baisse de tension","IHS GRID ONLY",
AQ2221="Defaut GE &amp; POWER Cabinet","IHS",
AQ2221="Sharing","Partners",
AQ2221="Sites strategiques &amp; DataCenter","SST &amp; DC",
AQ2221="Exclu","Exclu",
AQ2221="SAT","SAT",
AQ2221="SPARE-ISSUE","SPARE-ISSUE",
AQ2221="Fiber CAmtel","TRANS_FO_CAMTEL",
AQ2221="Fiber AOF","Fiber AOF",
AQ2221="Projet OCM (HUAWEI)","TRAVAUX-HUAWEI",
AQ2221="Projet OCM (NOKIA)","TRAVAUX-NOKIA",
AQ2221="ACCESS-ISSUE","ACCESS-ISSUE",
AQ2221="Projet OCM (ZTE, NOKIA, autres projets)","TRAVAUX OCM",
AQ2221="No root CAuse","No root cause",
AQ2221="ODU HS","PDH",
AQ2221="IP &amp; VLAN","PDH",
AQ2221="Warehouse HUAWEI","SPARE-ISSUE",
AQ2221="SPARE-HS","SPARE-ISSUE",
AQ2221="Power Telco","BSS",AQ2221="no impacts","no impacts"
),"")</f>
        <v>No root cause</v>
      </c>
      <c r="AP2221" s="48" t="str" cm="1">
        <f t="array" ref="AP2221">IFERROR(_xlfn.IFS(
AQ2221="MPR ISSUE","TX ISSUE",
AQ2221="BSS Hardware Issue","RAN ISSUE",
AQ2221="Sites strategiques, MLL, Pylone, etc.","ENVTECH",
AQ2221="AKTIVCO DEFAUT GE &amp; POWER Cabinet","POWER ISSUE",
AQ2221="AKTIVCO Coupure ENEO &amp; Baisse de tension","POWER ISSUE",
AQ2221="Coupure ENEO &amp; Baisse de tension","POWER ISSUE",
AQ2221="Defaut GE &amp; POWER Cabinet","POWER ISSUE",
AQ2221="Sharing","POWER ISSUE",
AQ2221="Sites strategiques &amp; DataCenter","POWER ISSUE",
AQ2221="Exclu","Exclu",
AQ2221="SAT","TX ISSUE",
AQ2221="SPARE-ISSUE","SPARE-ISSUE",
AQ2221="Fiber CAmtel","TX ISSUE",
AQ2221="Fiber AOF","TX ISSUE",
AQ2221="Projet OCM (HUAWEI)","TRAVAUX-HUAWEI",
AQ2221="Projet OCM (NOKIA)","TRAVAUX -NOKIA",
AQ2221="ACCESS-ISSUE","ACCESS-ISSUE",
AQ2221="Projet OCM (ZTE, NOKIA, autres projets)","TRAVAUX OCM",
AQ2221="No root CAuse","No root cause",
AQ2221="ODU HS","TX ISSUE",
AQ2221="IP &amp; VLAN","TX ISSUE",
AQ2221="Warehouse HUAWEI","SPARE-ISSUE",
AQ2221="SPARE-HS","SPARE-ISSUE",
AQ2221="Power Telco","RAN ISSUE",AQ2221="no impacts","no impacts"
),"")</f>
        <v>No root cause</v>
      </c>
      <c r="AQ2221" s="67" t="s">
        <v>5344</v>
      </c>
      <c r="AR2221" s="48" t="str" cm="1">
        <f t="array" ref="AR2221">IFERROR(_xlfn.IFS(
AQ2221="MPR ISSUE","ACTIVE",
AQ2221="BSS Hardware Issue","ACTIVE",
AQ2221="Sites strategiques, MLL, Pylone, etc.","PASSIVE",
AQ2221="AKTIVCO DEFAUT GE &amp; POWER Cabinet","PASSIVE",
AQ2221="AKTIVCO Coupure ENEO &amp; Baisse de tension","PASSIVE",
AQ2221="Coupure ENEO &amp; Baisse de tension","PASSIVE",
AQ2221="Defaut GE &amp; POWER Cabinet","PASSIVE",
AQ2221="Sharing","PASSIVE",
AQ2221="Sites strategiques &amp; DataCenter","PASSIVE",
AQ2221="Exclu","Exclu",
AQ2221="SAT","ACTIVE",
AQ2221="SPARE-ISSUE","SPARE-ISSUE",
AQ2221="Fiber CAmtel","ACTIVE",
AQ2221="Fiber AOF","ACTIVE",
AQ2221="Projet OCM (HUAWEI)","PLANNED WORKS",
AQ2221="Projet OCM (NOKIA)","PLANNED WORKS",
AQ2221="ACCESS-ISSUE","ACCESS-ISSUE",
AQ2221="Projet OCM (ZTE, NOKIA, autres projets)","PLANNED WORKS",
AQ2221="No root CAuse","No root cause",
AQ2221="ODU HS","ACTIVE",
AQ2221="IP &amp; VLAN","ACTIVE",
AQ2221="Warehouse HUAWEI","SPARE-ISSUE",
AQ2221="SPARE-HS","SPARE-ISSUE",
AQ2221="Power Telco","ACTIVE", AQ2221="no impacts","no impacts"
),"")</f>
        <v>No root cause</v>
      </c>
      <c r="AS2221" s="92" t="s">
        <v>5537</v>
      </c>
      <c r="AT2221" s="98" t="s">
        <v>2411</v>
      </c>
      <c r="AV2221" s="17" t="s">
        <v>5537</v>
      </c>
      <c r="AW2221" s="7" t="s">
        <v>5537</v>
      </c>
      <c r="AX2221" s="6" t="s">
        <v>5537</v>
      </c>
      <c r="AY2221" s="7"/>
      <c r="AZ2221" s="3" t="s">
        <v>5537</v>
      </c>
      <c r="BA2221" s="18" t="s">
        <v>5537</v>
      </c>
      <c r="BB2221" s="18" t="s">
        <v>5537</v>
      </c>
      <c r="BC2221" s="18" t="s">
        <v>5537</v>
      </c>
      <c r="BD2221" s="18" t="s">
        <v>5537</v>
      </c>
      <c r="BE2221" s="18" t="s">
        <v>5537</v>
      </c>
      <c r="BF2221" s="18" t="s">
        <v>5537</v>
      </c>
      <c r="BG2221" s="18" t="s">
        <v>5537</v>
      </c>
      <c r="BH2221" s="18" t="s">
        <v>5537</v>
      </c>
      <c r="BI2221" s="18" t="s">
        <v>5537</v>
      </c>
      <c r="BJ2221" s="18" t="s">
        <v>5537</v>
      </c>
      <c r="BK2221" s="18" t="s">
        <v>5537</v>
      </c>
      <c r="BL2221" s="9" t="s">
        <v>5537</v>
      </c>
      <c r="BM2221" s="14" t="s">
        <v>5537</v>
      </c>
      <c r="BN2221" s="14" t="s">
        <v>5537</v>
      </c>
      <c r="BO2221" s="14" t="str">
        <f>_xlfn.XLOOKUP(B2221,'[4]cell downs 18042026 17h'!$B:$B,'[4]cell downs 18042026 17h'!$B:$B,"")</f>
        <v/>
      </c>
      <c r="BP2221" s="14" t="str">
        <f>_xlfn.XLOOKUP(B2221,'[5]Cells Huawei 19042026 15h'!$B:$B,'[5]Cells Huawei 19042026 15h'!$B:$B,"")</f>
        <v/>
      </c>
      <c r="BQ2221" s="9" t="str">
        <f>_xlfn.XLOOKUP(B2221,'[6]cells down 19042026 9H40'!$B:$B,'[6]cells down 19042026 9H40'!$B:$B,"")</f>
        <v/>
      </c>
      <c r="BR2221" s="9" t="s">
        <v>2411</v>
      </c>
      <c r="BS2221" s="9" t="s">
        <v>12</v>
      </c>
      <c r="BT2221" s="108"/>
    </row>
    <row r="2222" spans="1:72" s="9" customFormat="1" x14ac:dyDescent="0.35">
      <c r="A2222" s="1" t="s">
        <v>760</v>
      </c>
      <c r="B2222" s="1" t="s">
        <v>761</v>
      </c>
      <c r="C2222" s="3" t="str">
        <f>_xlfn.XLOOKUP(B2222,'[1]daily break down'!$D:$D,'[1]daily break down'!$E:$E,"")</f>
        <v>NORD-OUEST</v>
      </c>
      <c r="D2222" s="1" t="s">
        <v>11</v>
      </c>
      <c r="E2222" s="1" t="s">
        <v>12</v>
      </c>
      <c r="F2222" s="3" t="s">
        <v>51</v>
      </c>
      <c r="G2222" s="1" t="s">
        <v>762</v>
      </c>
      <c r="H2222" s="33" t="str">
        <f>_xlfn.XLOOKUP(B2222,[2]CALCULATION!$B:$B,[2]CALCULATION!$H:$H,"")</f>
        <v>NOKIA</v>
      </c>
      <c r="I2222" s="28">
        <v>6.0567677532032418</v>
      </c>
      <c r="J2222" s="28">
        <v>9.2963652058697779</v>
      </c>
      <c r="K2222" s="28">
        <v>7.4578364085822493</v>
      </c>
      <c r="L2222" s="28">
        <v>4.7116178291340596</v>
      </c>
      <c r="M2222" s="28">
        <v>5.9188319581324889</v>
      </c>
      <c r="N2222" s="28">
        <v>8.5281234267335648</v>
      </c>
      <c r="O2222" s="28">
        <v>3.1189260445464009</v>
      </c>
      <c r="P2222" s="28">
        <v>9.8552030261675388E-2</v>
      </c>
      <c r="Q2222" s="28">
        <v>0.66979156685328534</v>
      </c>
      <c r="R2222" s="28">
        <v>4.7055615997709577E-2</v>
      </c>
      <c r="S2222" s="93">
        <v>4.9159349021223298</v>
      </c>
      <c r="T2222" s="93">
        <f>_xlfn.XLOOKUP(B2222,'[3]Nur des jours'!$B:$B,'[3]Nur des jours'!$U:$U,"")</f>
        <v>3.6418338170206579</v>
      </c>
      <c r="U2222" s="93">
        <v>4.6228522998690194</v>
      </c>
      <c r="V2222" s="93">
        <v>4.6228522998690194</v>
      </c>
      <c r="W2222" s="93">
        <v>3.641833817020657</v>
      </c>
      <c r="X2222" s="93">
        <v>2.4199347664175468</v>
      </c>
      <c r="Y2222" s="93">
        <v>2.5687684949762146</v>
      </c>
      <c r="Z2222" s="93">
        <v>4.6969213801211644</v>
      </c>
      <c r="AA2222" s="93">
        <v>4.6228522998690194</v>
      </c>
      <c r="AB2222" s="93">
        <v>2.679114124525944</v>
      </c>
      <c r="AC2222" s="93">
        <f>_xlfn.XLOOKUP(B2222,'[3]Nur des jours'!$B:$B,'[3]Nur des jours'!$N:$N,"")</f>
        <v>2.2015085622643982</v>
      </c>
      <c r="AD2222" s="93">
        <v>2.2015085622643982</v>
      </c>
      <c r="AE2222" s="93">
        <v>0</v>
      </c>
      <c r="AF2222" s="93">
        <v>0</v>
      </c>
      <c r="AG2222" s="93"/>
      <c r="AH2222" s="93">
        <v>0</v>
      </c>
      <c r="AI2222" s="93">
        <v>0</v>
      </c>
      <c r="AJ2222" s="93">
        <v>0</v>
      </c>
      <c r="AK2222" s="93">
        <v>0</v>
      </c>
      <c r="AL2222" s="93">
        <v>0</v>
      </c>
      <c r="AM2222" s="49" t="s">
        <v>5601</v>
      </c>
      <c r="AN2222" s="49"/>
      <c r="AO2222" s="48" t="str" cm="1">
        <f t="array" ref="AO2222">IFERROR(_xlfn.IFS(
AQ2222="MPR ISSUE","PDH",
AQ2222="BSS Hardware Issue","BSS",
AQ2222="Sites strategiques, MLL, Pylone, etc.","ENVTECH",
AQ2222="AKTIVCO DEFAUT GE &amp; POWER Cabinet","AKTIVCO",
AQ2222="AKTIVCO Coupure ENEO &amp; Baisse de tension","AKTIVCO GRID ONLY",
AQ2222="Coupure ENEO &amp; Baisse de tension","IHS GRID ONLY",
AQ2222="Defaut GE &amp; POWER Cabinet","IHS",
AQ2222="Sharing","Partners",
AQ2222="Sites strategiques &amp; DataCenter","SST &amp; DC",
AQ2222="Exclu","Exclu",
AQ2222="SAT","SAT",
AQ2222="SPARE-ISSUE","SPARE-ISSUE",
AQ2222="Fiber CAmtel","TRANS_FO_CAMTEL",
AQ2222="Fiber AOF","Fiber AOF",
AQ2222="Projet OCM (HUAWEI)","TRAVAUX-HUAWEI",
AQ2222="Projet OCM (NOKIA)","TRAVAUX-NOKIA",
AQ2222="ACCESS-ISSUE","ACCESS-ISSUE",
AQ2222="Projet OCM (ZTE, NOKIA, autres projets)","TRAVAUX OCM",
AQ2222="No root CAuse","No root cause",
AQ2222="ODU HS","PDH",
AQ2222="IP &amp; VLAN","PDH",
AQ2222="Warehouse HUAWEI","SPARE-ISSUE",
AQ2222="SPARE-HS","SPARE-ISSUE",
AQ2222="Power Telco","BSS",AQ2222="no impacts","no impacts"
),"")</f>
        <v>No root cause</v>
      </c>
      <c r="AP2222" s="48" t="str" cm="1">
        <f t="array" ref="AP2222">IFERROR(_xlfn.IFS(
AQ2222="MPR ISSUE","TX ISSUE",
AQ2222="BSS Hardware Issue","RAN ISSUE",
AQ2222="Sites strategiques, MLL, Pylone, etc.","ENVTECH",
AQ2222="AKTIVCO DEFAUT GE &amp; POWER Cabinet","POWER ISSUE",
AQ2222="AKTIVCO Coupure ENEO &amp; Baisse de tension","POWER ISSUE",
AQ2222="Coupure ENEO &amp; Baisse de tension","POWER ISSUE",
AQ2222="Defaut GE &amp; POWER Cabinet","POWER ISSUE",
AQ2222="Sharing","POWER ISSUE",
AQ2222="Sites strategiques &amp; DataCenter","POWER ISSUE",
AQ2222="Exclu","Exclu",
AQ2222="SAT","TX ISSUE",
AQ2222="SPARE-ISSUE","SPARE-ISSUE",
AQ2222="Fiber CAmtel","TX ISSUE",
AQ2222="Fiber AOF","TX ISSUE",
AQ2222="Projet OCM (HUAWEI)","TRAVAUX-HUAWEI",
AQ2222="Projet OCM (NOKIA)","TRAVAUX -NOKIA",
AQ2222="ACCESS-ISSUE","ACCESS-ISSUE",
AQ2222="Projet OCM (ZTE, NOKIA, autres projets)","TRAVAUX OCM",
AQ2222="No root CAuse","No root cause",
AQ2222="ODU HS","TX ISSUE",
AQ2222="IP &amp; VLAN","TX ISSUE",
AQ2222="Warehouse HUAWEI","SPARE-ISSUE",
AQ2222="SPARE-HS","SPARE-ISSUE",
AQ2222="Power Telco","RAN ISSUE",AQ2222="no impacts","no impacts"
),"")</f>
        <v>No root cause</v>
      </c>
      <c r="AQ2222" s="67" t="s">
        <v>5344</v>
      </c>
      <c r="AR2222" s="48" t="str" cm="1">
        <f t="array" ref="AR2222">IFERROR(_xlfn.IFS(
AQ2222="MPR ISSUE","ACTIVE",
AQ2222="BSS Hardware Issue","ACTIVE",
AQ2222="Sites strategiques, MLL, Pylone, etc.","PASSIVE",
AQ2222="AKTIVCO DEFAUT GE &amp; POWER Cabinet","PASSIVE",
AQ2222="AKTIVCO Coupure ENEO &amp; Baisse de tension","PASSIVE",
AQ2222="Coupure ENEO &amp; Baisse de tension","PASSIVE",
AQ2222="Defaut GE &amp; POWER Cabinet","PASSIVE",
AQ2222="Sharing","PASSIVE",
AQ2222="Sites strategiques &amp; DataCenter","PASSIVE",
AQ2222="Exclu","Exclu",
AQ2222="SAT","ACTIVE",
AQ2222="SPARE-ISSUE","SPARE-ISSUE",
AQ2222="Fiber CAmtel","ACTIVE",
AQ2222="Fiber AOF","ACTIVE",
AQ2222="Projet OCM (HUAWEI)","PLANNED WORKS",
AQ2222="Projet OCM (NOKIA)","PLANNED WORKS",
AQ2222="ACCESS-ISSUE","ACCESS-ISSUE",
AQ2222="Projet OCM (ZTE, NOKIA, autres projets)","PLANNED WORKS",
AQ2222="No root CAuse","No root cause",
AQ2222="ODU HS","ACTIVE",
AQ2222="IP &amp; VLAN","ACTIVE",
AQ2222="Warehouse HUAWEI","SPARE-ISSUE",
AQ2222="SPARE-HS","SPARE-ISSUE",
AQ2222="Power Telco","ACTIVE", AQ2222="no impacts","no impacts"
),"")</f>
        <v>No root cause</v>
      </c>
      <c r="AS2222" s="92" t="s">
        <v>5537</v>
      </c>
      <c r="AT2222" s="98" t="s">
        <v>761</v>
      </c>
      <c r="AV2222" s="17" t="s">
        <v>5537</v>
      </c>
      <c r="AW2222" s="7" t="s">
        <v>5537</v>
      </c>
      <c r="AX2222" s="6" t="s">
        <v>5537</v>
      </c>
      <c r="AY2222" s="7"/>
      <c r="AZ2222" s="3" t="s">
        <v>5537</v>
      </c>
      <c r="BA2222" s="18" t="s">
        <v>5537</v>
      </c>
      <c r="BB2222" s="18" t="s">
        <v>5537</v>
      </c>
      <c r="BC2222" s="18" t="s">
        <v>5537</v>
      </c>
      <c r="BD2222" s="18" t="s">
        <v>5537</v>
      </c>
      <c r="BE2222" s="18" t="s">
        <v>5537</v>
      </c>
      <c r="BF2222" s="18" t="s">
        <v>5537</v>
      </c>
      <c r="BG2222" s="18" t="s">
        <v>5537</v>
      </c>
      <c r="BH2222" s="18" t="s">
        <v>5537</v>
      </c>
      <c r="BI2222" s="18" t="s">
        <v>5537</v>
      </c>
      <c r="BJ2222" s="18" t="s">
        <v>5537</v>
      </c>
      <c r="BK2222" s="18" t="s">
        <v>5537</v>
      </c>
      <c r="BL2222" s="9" t="s">
        <v>5537</v>
      </c>
      <c r="BM2222" s="14" t="s">
        <v>5537</v>
      </c>
      <c r="BN2222" s="14" t="s">
        <v>5537</v>
      </c>
      <c r="BO2222" s="14" t="str">
        <f>_xlfn.XLOOKUP(B2222,'[4]cell downs 18042026 17h'!$B:$B,'[4]cell downs 18042026 17h'!$B:$B,"")</f>
        <v/>
      </c>
      <c r="BP2222" s="14" t="str">
        <f>_xlfn.XLOOKUP(B2222,'[5]Cells Huawei 19042026 15h'!$B:$B,'[5]Cells Huawei 19042026 15h'!$B:$B,"")</f>
        <v/>
      </c>
      <c r="BQ2222" s="9" t="str">
        <f>_xlfn.XLOOKUP(B2222,'[6]cells down 19042026 9H40'!$B:$B,'[6]cells down 19042026 9H40'!$B:$B,"")</f>
        <v/>
      </c>
      <c r="BR2222" s="9" t="s">
        <v>761</v>
      </c>
      <c r="BS2222" s="9" t="s">
        <v>5537</v>
      </c>
      <c r="BT2222" s="108"/>
    </row>
    <row r="2223" spans="1:72" s="9" customFormat="1" x14ac:dyDescent="0.35">
      <c r="A2223" s="1" t="s">
        <v>1314</v>
      </c>
      <c r="B2223" s="8" t="s">
        <v>1315</v>
      </c>
      <c r="C2223" s="3" t="str">
        <f>_xlfn.XLOOKUP(B2223,'[1]daily break down'!$D:$D,'[1]daily break down'!$E:$E,"")</f>
        <v>NORD-OUEST</v>
      </c>
      <c r="D2223" s="1" t="s">
        <v>11</v>
      </c>
      <c r="E2223" s="1" t="s">
        <v>154</v>
      </c>
      <c r="F2223" s="3" t="s">
        <v>51</v>
      </c>
      <c r="G2223" s="1" t="s">
        <v>1316</v>
      </c>
      <c r="H2223" s="33" t="str">
        <f>_xlfn.XLOOKUP(B2223,[2]CALCULATION!$B:$B,[2]CALCULATION!$H:$H,"")</f>
        <v>NOKIA</v>
      </c>
      <c r="I2223" s="28">
        <v>0</v>
      </c>
      <c r="J2223" s="28">
        <v>0</v>
      </c>
      <c r="K2223" s="28">
        <v>0</v>
      </c>
      <c r="L2223" s="28">
        <v>0</v>
      </c>
      <c r="M2223" s="28">
        <v>0</v>
      </c>
      <c r="N2223" s="28">
        <v>0</v>
      </c>
      <c r="O2223" s="28">
        <v>0</v>
      </c>
      <c r="P2223" s="28">
        <v>0</v>
      </c>
      <c r="Q2223" s="28">
        <v>0</v>
      </c>
      <c r="R2223" s="28">
        <v>0.94787402163984646</v>
      </c>
      <c r="S2223" s="93">
        <v>0</v>
      </c>
      <c r="T2223" s="93">
        <f>_xlfn.XLOOKUP(B2223,'[3]Nur des jours'!$B:$B,'[3]Nur des jours'!$U:$U,"")</f>
        <v>0</v>
      </c>
      <c r="U2223" s="93">
        <v>0.51284961349674174</v>
      </c>
      <c r="V2223" s="93">
        <v>0</v>
      </c>
      <c r="W2223" s="93">
        <v>0</v>
      </c>
      <c r="X2223" s="93">
        <v>0</v>
      </c>
      <c r="Y2223" s="93">
        <v>0</v>
      </c>
      <c r="Z2223" s="93">
        <v>2.7366857573344978</v>
      </c>
      <c r="AA2223" s="93">
        <v>0</v>
      </c>
      <c r="AB2223" s="93">
        <v>0</v>
      </c>
      <c r="AC2223" s="93">
        <f>_xlfn.XLOOKUP(B2223,'[3]Nur des jours'!$B:$B,'[3]Nur des jours'!$N:$N,"")</f>
        <v>0.8898277274115165</v>
      </c>
      <c r="AD2223" s="93">
        <v>0.8898277274115165</v>
      </c>
      <c r="AE2223" s="93">
        <v>0</v>
      </c>
      <c r="AF2223" s="93">
        <v>0</v>
      </c>
      <c r="AG2223" s="93"/>
      <c r="AH2223" s="93">
        <v>0</v>
      </c>
      <c r="AI2223" s="93">
        <v>0</v>
      </c>
      <c r="AJ2223" s="93">
        <v>0</v>
      </c>
      <c r="AK2223" s="93">
        <v>0</v>
      </c>
      <c r="AL2223" s="93">
        <v>0</v>
      </c>
      <c r="AM2223" s="49" t="s">
        <v>5601</v>
      </c>
      <c r="AN2223" s="49"/>
      <c r="AO2223" s="48" t="str" cm="1">
        <f t="array" ref="AO2223">IFERROR(_xlfn.IFS(
AQ2223="MPR ISSUE","PDH",
AQ2223="BSS Hardware Issue","BSS",
AQ2223="Sites strategiques, MLL, Pylone, etc.","ENVTECH",
AQ2223="AKTIVCO DEFAUT GE &amp; POWER Cabinet","AKTIVCO",
AQ2223="AKTIVCO Coupure ENEO &amp; Baisse de tension","AKTIVCO GRID ONLY",
AQ2223="Coupure ENEO &amp; Baisse de tension","IHS GRID ONLY",
AQ2223="Defaut GE &amp; POWER Cabinet","IHS",
AQ2223="Sharing","Partners",
AQ2223="Sites strategiques &amp; DataCenter","SST &amp; DC",
AQ2223="Exclu","Exclu",
AQ2223="SAT","SAT",
AQ2223="SPARE-ISSUE","SPARE-ISSUE",
AQ2223="Fiber CAmtel","TRANS_FO_CAMTEL",
AQ2223="Fiber AOF","Fiber AOF",
AQ2223="Projet OCM (HUAWEI)","TRAVAUX-HUAWEI",
AQ2223="Projet OCM (NOKIA)","TRAVAUX-NOKIA",
AQ2223="ACCESS-ISSUE","ACCESS-ISSUE",
AQ2223="Projet OCM (ZTE, NOKIA, autres projets)","TRAVAUX OCM",
AQ2223="No root CAuse","No root cause",
AQ2223="ODU HS","PDH",
AQ2223="IP &amp; VLAN","PDH",
AQ2223="Warehouse HUAWEI","SPARE-ISSUE",
AQ2223="SPARE-HS","SPARE-ISSUE",
AQ2223="Power Telco","BSS",AQ2223="no impacts","no impacts"
),"")</f>
        <v>No root cause</v>
      </c>
      <c r="AP2223" s="48" t="str" cm="1">
        <f t="array" ref="AP2223">IFERROR(_xlfn.IFS(
AQ2223="MPR ISSUE","TX ISSUE",
AQ2223="BSS Hardware Issue","RAN ISSUE",
AQ2223="Sites strategiques, MLL, Pylone, etc.","ENVTECH",
AQ2223="AKTIVCO DEFAUT GE &amp; POWER Cabinet","POWER ISSUE",
AQ2223="AKTIVCO Coupure ENEO &amp; Baisse de tension","POWER ISSUE",
AQ2223="Coupure ENEO &amp; Baisse de tension","POWER ISSUE",
AQ2223="Defaut GE &amp; POWER Cabinet","POWER ISSUE",
AQ2223="Sharing","POWER ISSUE",
AQ2223="Sites strategiques &amp; DataCenter","POWER ISSUE",
AQ2223="Exclu","Exclu",
AQ2223="SAT","TX ISSUE",
AQ2223="SPARE-ISSUE","SPARE-ISSUE",
AQ2223="Fiber CAmtel","TX ISSUE",
AQ2223="Fiber AOF","TX ISSUE",
AQ2223="Projet OCM (HUAWEI)","TRAVAUX-HUAWEI",
AQ2223="Projet OCM (NOKIA)","TRAVAUX -NOKIA",
AQ2223="ACCESS-ISSUE","ACCESS-ISSUE",
AQ2223="Projet OCM (ZTE, NOKIA, autres projets)","TRAVAUX OCM",
AQ2223="No root CAuse","No root cause",
AQ2223="ODU HS","TX ISSUE",
AQ2223="IP &amp; VLAN","TX ISSUE",
AQ2223="Warehouse HUAWEI","SPARE-ISSUE",
AQ2223="SPARE-HS","SPARE-ISSUE",
AQ2223="Power Telco","RAN ISSUE",AQ2223="no impacts","no impacts"
),"")</f>
        <v>No root cause</v>
      </c>
      <c r="AQ2223" s="67" t="s">
        <v>5344</v>
      </c>
      <c r="AR2223" s="48" t="str" cm="1">
        <f t="array" ref="AR2223">IFERROR(_xlfn.IFS(
AQ2223="MPR ISSUE","ACTIVE",
AQ2223="BSS Hardware Issue","ACTIVE",
AQ2223="Sites strategiques, MLL, Pylone, etc.","PASSIVE",
AQ2223="AKTIVCO DEFAUT GE &amp; POWER Cabinet","PASSIVE",
AQ2223="AKTIVCO Coupure ENEO &amp; Baisse de tension","PASSIVE",
AQ2223="Coupure ENEO &amp; Baisse de tension","PASSIVE",
AQ2223="Defaut GE &amp; POWER Cabinet","PASSIVE",
AQ2223="Sharing","PASSIVE",
AQ2223="Sites strategiques &amp; DataCenter","PASSIVE",
AQ2223="Exclu","Exclu",
AQ2223="SAT","ACTIVE",
AQ2223="SPARE-ISSUE","SPARE-ISSUE",
AQ2223="Fiber CAmtel","ACTIVE",
AQ2223="Fiber AOF","ACTIVE",
AQ2223="Projet OCM (HUAWEI)","PLANNED WORKS",
AQ2223="Projet OCM (NOKIA)","PLANNED WORKS",
AQ2223="ACCESS-ISSUE","ACCESS-ISSUE",
AQ2223="Projet OCM (ZTE, NOKIA, autres projets)","PLANNED WORKS",
AQ2223="No root CAuse","No root cause",
AQ2223="ODU HS","ACTIVE",
AQ2223="IP &amp; VLAN","ACTIVE",
AQ2223="Warehouse HUAWEI","SPARE-ISSUE",
AQ2223="SPARE-HS","SPARE-ISSUE",
AQ2223="Power Telco","ACTIVE", AQ2223="no impacts","no impacts"
),"")</f>
        <v>No root cause</v>
      </c>
      <c r="AS2223" s="92" t="s">
        <v>5537</v>
      </c>
      <c r="AT2223" s="98" t="s">
        <v>1315</v>
      </c>
      <c r="AV2223" s="17" t="s">
        <v>5537</v>
      </c>
      <c r="AW2223" s="7" t="s">
        <v>5537</v>
      </c>
      <c r="AX2223" s="6" t="s">
        <v>5537</v>
      </c>
      <c r="AY2223" s="7"/>
      <c r="AZ2223" s="3" t="s">
        <v>5537</v>
      </c>
      <c r="BA2223" s="18" t="s">
        <v>5537</v>
      </c>
      <c r="BB2223" s="18" t="s">
        <v>5537</v>
      </c>
      <c r="BC2223" s="18" t="s">
        <v>5537</v>
      </c>
      <c r="BD2223" s="18" t="s">
        <v>5537</v>
      </c>
      <c r="BE2223" s="18" t="s">
        <v>5537</v>
      </c>
      <c r="BF2223" s="18" t="s">
        <v>5537</v>
      </c>
      <c r="BG2223" s="18" t="s">
        <v>5537</v>
      </c>
      <c r="BH2223" s="18" t="s">
        <v>5537</v>
      </c>
      <c r="BI2223" s="18" t="s">
        <v>5537</v>
      </c>
      <c r="BJ2223" s="18" t="s">
        <v>5537</v>
      </c>
      <c r="BK2223" s="18" t="s">
        <v>5537</v>
      </c>
      <c r="BL2223" s="9" t="s">
        <v>5537</v>
      </c>
      <c r="BM2223" s="14" t="s">
        <v>5537</v>
      </c>
      <c r="BN2223" s="14" t="s">
        <v>5537</v>
      </c>
      <c r="BO2223" s="14" t="str">
        <f>_xlfn.XLOOKUP(B2223,'[4]cell downs 18042026 17h'!$B:$B,'[4]cell downs 18042026 17h'!$B:$B,"")</f>
        <v/>
      </c>
      <c r="BP2223" s="14" t="str">
        <f>_xlfn.XLOOKUP(B2223,'[5]Cells Huawei 19042026 15h'!$B:$B,'[5]Cells Huawei 19042026 15h'!$B:$B,"")</f>
        <v/>
      </c>
      <c r="BQ2223" s="9" t="str">
        <f>_xlfn.XLOOKUP(B2223,'[6]cells down 19042026 9H40'!$B:$B,'[6]cells down 19042026 9H40'!$B:$B,"")</f>
        <v/>
      </c>
      <c r="BR2223" s="9" t="s">
        <v>1315</v>
      </c>
      <c r="BS2223" s="9" t="s">
        <v>12</v>
      </c>
      <c r="BT2223" s="108"/>
    </row>
    <row r="2224" spans="1:72" s="9" customFormat="1" x14ac:dyDescent="0.35">
      <c r="A2224" s="1" t="s">
        <v>2671</v>
      </c>
      <c r="B2224" s="8" t="s">
        <v>2672</v>
      </c>
      <c r="C2224" s="3" t="str">
        <f>_xlfn.XLOOKUP(B2224,'[1]daily break down'!$D:$D,'[1]daily break down'!$E:$E,"")</f>
        <v>NORD-OUEST</v>
      </c>
      <c r="D2224" s="1" t="s">
        <v>11</v>
      </c>
      <c r="E2224" s="1" t="s">
        <v>12</v>
      </c>
      <c r="F2224" s="3" t="s">
        <v>51</v>
      </c>
      <c r="G2224" s="1" t="s">
        <v>52</v>
      </c>
      <c r="H2224" s="32" t="str">
        <f>_xlfn.XLOOKUP(B2224,[2]CALCULATION!$B:$B,[2]CALCULATION!$H:$H,"")</f>
        <v>Huawei</v>
      </c>
      <c r="I2224" s="28">
        <v>8.5668123435863635</v>
      </c>
      <c r="J2224" s="28">
        <v>4.5754109915447465</v>
      </c>
      <c r="K2224" s="28">
        <v>5.8353700992771795</v>
      </c>
      <c r="L2224" s="28">
        <v>24.082617076588104</v>
      </c>
      <c r="M2224" s="28">
        <v>8.5563788227706858</v>
      </c>
      <c r="N2224" s="28">
        <v>1.6507256736665785</v>
      </c>
      <c r="O2224" s="28">
        <v>0</v>
      </c>
      <c r="P2224" s="28">
        <v>1.706906170366375</v>
      </c>
      <c r="Q2224" s="28">
        <v>18.708444267520466</v>
      </c>
      <c r="R2224" s="28">
        <v>9.3085197455719086</v>
      </c>
      <c r="S2224" s="93">
        <v>0.95984824488561293</v>
      </c>
      <c r="T2224" s="93">
        <f>_xlfn.XLOOKUP(B2224,'[3]Nur des jours'!$B:$B,'[3]Nur des jours'!$U:$U,"")</f>
        <v>0</v>
      </c>
      <c r="U2224" s="93">
        <v>0.30979531037316688</v>
      </c>
      <c r="V2224" s="93">
        <v>3.9058821515097035E-2</v>
      </c>
      <c r="W2224" s="93">
        <v>0</v>
      </c>
      <c r="X2224" s="93">
        <v>0</v>
      </c>
      <c r="Y2224" s="93">
        <v>0</v>
      </c>
      <c r="Z2224" s="93">
        <v>2.5733699451821042</v>
      </c>
      <c r="AA2224" s="93">
        <v>0</v>
      </c>
      <c r="AB2224" s="93">
        <v>0</v>
      </c>
      <c r="AC2224" s="93"/>
      <c r="AD2224" s="93">
        <v>0.82451567061321285</v>
      </c>
      <c r="AE2224" s="93">
        <v>0</v>
      </c>
      <c r="AF2224" s="93">
        <v>0</v>
      </c>
      <c r="AG2224" s="93"/>
      <c r="AH2224" s="93">
        <v>0</v>
      </c>
      <c r="AI2224" s="93">
        <v>0</v>
      </c>
      <c r="AJ2224" s="93">
        <v>0</v>
      </c>
      <c r="AK2224" s="93">
        <v>0</v>
      </c>
      <c r="AL2224" s="93">
        <v>0</v>
      </c>
      <c r="AM2224" s="49" t="s">
        <v>5601</v>
      </c>
      <c r="AN2224" s="49"/>
      <c r="AO2224" s="48" t="str" cm="1">
        <f t="array" ref="AO2224">IFERROR(_xlfn.IFS(
AQ2224="MPR ISSUE","PDH",
AQ2224="BSS Hardware Issue","BSS",
AQ2224="Sites strategiques, MLL, Pylone, etc.","ENVTECH",
AQ2224="AKTIVCO DEFAUT GE &amp; POWER Cabinet","AKTIVCO",
AQ2224="AKTIVCO Coupure ENEO &amp; Baisse de tension","AKTIVCO GRID ONLY",
AQ2224="Coupure ENEO &amp; Baisse de tension","IHS GRID ONLY",
AQ2224="Defaut GE &amp; POWER Cabinet","IHS",
AQ2224="Sharing","Partners",
AQ2224="Sites strategiques &amp; DataCenter","SST &amp; DC",
AQ2224="Exclu","Exclu",
AQ2224="SAT","SAT",
AQ2224="SPARE-ISSUE","SPARE-ISSUE",
AQ2224="Fiber CAmtel","TRANS_FO_CAMTEL",
AQ2224="Fiber AOF","Fiber AOF",
AQ2224="Projet OCM (HUAWEI)","TRAVAUX-HUAWEI",
AQ2224="Projet OCM (NOKIA)","TRAVAUX-NOKIA",
AQ2224="ACCESS-ISSUE","ACCESS-ISSUE",
AQ2224="Projet OCM (ZTE, NOKIA, autres projets)","TRAVAUX OCM",
AQ2224="No root CAuse","No root cause",
AQ2224="ODU HS","PDH",
AQ2224="IP &amp; VLAN","PDH",
AQ2224="Warehouse HUAWEI","SPARE-ISSUE",
AQ2224="SPARE-HS","SPARE-ISSUE",
AQ2224="Power Telco","BSS",AQ2224="no impacts","no impacts"
),"")</f>
        <v>No root cause</v>
      </c>
      <c r="AP2224" s="48" t="str" cm="1">
        <f t="array" ref="AP2224">IFERROR(_xlfn.IFS(
AQ2224="MPR ISSUE","TX ISSUE",
AQ2224="BSS Hardware Issue","RAN ISSUE",
AQ2224="Sites strategiques, MLL, Pylone, etc.","ENVTECH",
AQ2224="AKTIVCO DEFAUT GE &amp; POWER Cabinet","POWER ISSUE",
AQ2224="AKTIVCO Coupure ENEO &amp; Baisse de tension","POWER ISSUE",
AQ2224="Coupure ENEO &amp; Baisse de tension","POWER ISSUE",
AQ2224="Defaut GE &amp; POWER Cabinet","POWER ISSUE",
AQ2224="Sharing","POWER ISSUE",
AQ2224="Sites strategiques &amp; DataCenter","POWER ISSUE",
AQ2224="Exclu","Exclu",
AQ2224="SAT","TX ISSUE",
AQ2224="SPARE-ISSUE","SPARE-ISSUE",
AQ2224="Fiber CAmtel","TX ISSUE",
AQ2224="Fiber AOF","TX ISSUE",
AQ2224="Projet OCM (HUAWEI)","TRAVAUX-HUAWEI",
AQ2224="Projet OCM (NOKIA)","TRAVAUX -NOKIA",
AQ2224="ACCESS-ISSUE","ACCESS-ISSUE",
AQ2224="Projet OCM (ZTE, NOKIA, autres projets)","TRAVAUX OCM",
AQ2224="No root CAuse","No root cause",
AQ2224="ODU HS","TX ISSUE",
AQ2224="IP &amp; VLAN","TX ISSUE",
AQ2224="Warehouse HUAWEI","SPARE-ISSUE",
AQ2224="SPARE-HS","SPARE-ISSUE",
AQ2224="Power Telco","RAN ISSUE",AQ2224="no impacts","no impacts"
),"")</f>
        <v>No root cause</v>
      </c>
      <c r="AQ2224" s="67" t="s">
        <v>5344</v>
      </c>
      <c r="AR2224" s="48" t="str" cm="1">
        <f t="array" ref="AR2224">IFERROR(_xlfn.IFS(
AQ2224="MPR ISSUE","ACTIVE",
AQ2224="BSS Hardware Issue","ACTIVE",
AQ2224="Sites strategiques, MLL, Pylone, etc.","PASSIVE",
AQ2224="AKTIVCO DEFAUT GE &amp; POWER Cabinet","PASSIVE",
AQ2224="AKTIVCO Coupure ENEO &amp; Baisse de tension","PASSIVE",
AQ2224="Coupure ENEO &amp; Baisse de tension","PASSIVE",
AQ2224="Defaut GE &amp; POWER Cabinet","PASSIVE",
AQ2224="Sharing","PASSIVE",
AQ2224="Sites strategiques &amp; DataCenter","PASSIVE",
AQ2224="Exclu","Exclu",
AQ2224="SAT","ACTIVE",
AQ2224="SPARE-ISSUE","SPARE-ISSUE",
AQ2224="Fiber CAmtel","ACTIVE",
AQ2224="Fiber AOF","ACTIVE",
AQ2224="Projet OCM (HUAWEI)","PLANNED WORKS",
AQ2224="Projet OCM (NOKIA)","PLANNED WORKS",
AQ2224="ACCESS-ISSUE","ACCESS-ISSUE",
AQ2224="Projet OCM (ZTE, NOKIA, autres projets)","PLANNED WORKS",
AQ2224="No root CAuse","No root cause",
AQ2224="ODU HS","ACTIVE",
AQ2224="IP &amp; VLAN","ACTIVE",
AQ2224="Warehouse HUAWEI","SPARE-ISSUE",
AQ2224="SPARE-HS","SPARE-ISSUE",
AQ2224="Power Telco","ACTIVE", AQ2224="no impacts","no impacts"
),"")</f>
        <v>No root cause</v>
      </c>
      <c r="AS2224" s="92" t="s">
        <v>5537</v>
      </c>
      <c r="AT2224" s="98" t="s">
        <v>2672</v>
      </c>
      <c r="AV2224" s="17" t="s">
        <v>5537</v>
      </c>
      <c r="AW2224" s="7" t="s">
        <v>5537</v>
      </c>
      <c r="AX2224" s="6" t="s">
        <v>5537</v>
      </c>
      <c r="AY2224" s="7"/>
      <c r="AZ2224" s="3" t="s">
        <v>5537</v>
      </c>
      <c r="BA2224" s="18" t="s">
        <v>5537</v>
      </c>
      <c r="BB2224" s="18" t="s">
        <v>5537</v>
      </c>
      <c r="BC2224" s="18" t="s">
        <v>5537</v>
      </c>
      <c r="BD2224" s="18" t="s">
        <v>5537</v>
      </c>
      <c r="BE2224" s="18" t="s">
        <v>5537</v>
      </c>
      <c r="BF2224" s="18" t="s">
        <v>5537</v>
      </c>
      <c r="BG2224" s="18" t="s">
        <v>5537</v>
      </c>
      <c r="BH2224" s="18" t="s">
        <v>5537</v>
      </c>
      <c r="BI2224" s="18" t="s">
        <v>5537</v>
      </c>
      <c r="BJ2224" s="18" t="s">
        <v>5537</v>
      </c>
      <c r="BK2224" s="18" t="s">
        <v>5537</v>
      </c>
      <c r="BL2224" s="9" t="s">
        <v>5537</v>
      </c>
      <c r="BM2224" s="14" t="s">
        <v>5537</v>
      </c>
      <c r="BN2224" s="14" t="s">
        <v>5537</v>
      </c>
      <c r="BO2224" s="14" t="str">
        <f>_xlfn.XLOOKUP(B2224,'[4]cell downs 18042026 17h'!$B:$B,'[4]cell downs 18042026 17h'!$B:$B,"")</f>
        <v/>
      </c>
      <c r="BP2224" s="14" t="str">
        <f>_xlfn.XLOOKUP(B2224,'[5]Cells Huawei 19042026 15h'!$B:$B,'[5]Cells Huawei 19042026 15h'!$B:$B,"")</f>
        <v/>
      </c>
      <c r="BQ2224" s="9" t="str">
        <f>_xlfn.XLOOKUP(B2224,'[6]cells down 19042026 9H40'!$B:$B,'[6]cells down 19042026 9H40'!$B:$B,"")</f>
        <v/>
      </c>
      <c r="BR2224" s="9" t="s">
        <v>2672</v>
      </c>
      <c r="BS2224" s="9" t="s">
        <v>12</v>
      </c>
      <c r="BT2224" s="108"/>
    </row>
    <row r="2225" spans="1:72" s="9" customFormat="1" x14ac:dyDescent="0.35">
      <c r="A2225" s="1" t="s">
        <v>682</v>
      </c>
      <c r="B2225" s="8" t="s">
        <v>683</v>
      </c>
      <c r="C2225" s="3" t="str">
        <f>_xlfn.XLOOKUP(B2225,'[1]daily break down'!$D:$D,'[1]daily break down'!$E:$E,"")</f>
        <v>SUD-OUEST</v>
      </c>
      <c r="D2225" s="1" t="s">
        <v>11</v>
      </c>
      <c r="E2225" s="1" t="s">
        <v>96</v>
      </c>
      <c r="F2225" s="3" t="s">
        <v>13</v>
      </c>
      <c r="G2225" s="1" t="s">
        <v>684</v>
      </c>
      <c r="H2225" s="33" t="str">
        <f>_xlfn.XLOOKUP(B2225,[2]CALCULATION!$B:$B,[2]CALCULATION!$H:$H,"")</f>
        <v>NOKIA</v>
      </c>
      <c r="I2225" s="28">
        <v>0</v>
      </c>
      <c r="J2225" s="28">
        <v>0</v>
      </c>
      <c r="K2225" s="28">
        <v>0</v>
      </c>
      <c r="L2225" s="28">
        <v>0</v>
      </c>
      <c r="M2225" s="28">
        <v>2.3896027242361423E-2</v>
      </c>
      <c r="N2225" s="28">
        <v>0</v>
      </c>
      <c r="O2225" s="28">
        <v>8.7550200241578502E-2</v>
      </c>
      <c r="P2225" s="28">
        <v>0</v>
      </c>
      <c r="Q2225" s="28">
        <v>0</v>
      </c>
      <c r="R2225" s="28">
        <v>0</v>
      </c>
      <c r="S2225" s="93">
        <v>0</v>
      </c>
      <c r="T2225" s="93">
        <f>_xlfn.XLOOKUP(B2225,'[3]Nur des jours'!$B:$B,'[3]Nur des jours'!$U:$U,"")</f>
        <v>0</v>
      </c>
      <c r="U2225" s="93">
        <v>0</v>
      </c>
      <c r="V2225" s="93">
        <v>0</v>
      </c>
      <c r="W2225" s="93">
        <v>0</v>
      </c>
      <c r="X2225" s="93">
        <v>0</v>
      </c>
      <c r="Y2225" s="93">
        <v>3.1871284953186474E-2</v>
      </c>
      <c r="Z2225" s="93">
        <v>0</v>
      </c>
      <c r="AA2225" s="93">
        <v>0</v>
      </c>
      <c r="AB2225" s="93">
        <v>0</v>
      </c>
      <c r="AC2225" s="93">
        <f>_xlfn.XLOOKUP(B2225,'[3]Nur des jours'!$B:$B,'[3]Nur des jours'!$N:$N,"")</f>
        <v>0.52736543076707942</v>
      </c>
      <c r="AD2225" s="93">
        <v>0.52736543076707942</v>
      </c>
      <c r="AE2225" s="93">
        <v>0</v>
      </c>
      <c r="AF2225" s="93">
        <v>0</v>
      </c>
      <c r="AG2225" s="93"/>
      <c r="AH2225" s="93">
        <v>0</v>
      </c>
      <c r="AI2225" s="93">
        <v>0</v>
      </c>
      <c r="AJ2225" s="93">
        <v>0</v>
      </c>
      <c r="AK2225" s="93">
        <v>0</v>
      </c>
      <c r="AL2225" s="93">
        <v>0</v>
      </c>
      <c r="AM2225" s="49" t="s">
        <v>5601</v>
      </c>
      <c r="AN2225" s="49"/>
      <c r="AO2225" s="48" t="str" cm="1">
        <f t="array" ref="AO2225">IFERROR(_xlfn.IFS(
AQ2225="MPR ISSUE","PDH",
AQ2225="BSS Hardware Issue","BSS",
AQ2225="Sites strategiques, MLL, Pylone, etc.","ENVTECH",
AQ2225="AKTIVCO DEFAUT GE &amp; POWER Cabinet","AKTIVCO",
AQ2225="AKTIVCO Coupure ENEO &amp; Baisse de tension","AKTIVCO GRID ONLY",
AQ2225="Coupure ENEO &amp; Baisse de tension","IHS GRID ONLY",
AQ2225="Defaut GE &amp; POWER Cabinet","IHS",
AQ2225="Sharing","Partners",
AQ2225="Sites strategiques &amp; DataCenter","SST &amp; DC",
AQ2225="Exclu","Exclu",
AQ2225="SAT","SAT",
AQ2225="SPARE-ISSUE","SPARE-ISSUE",
AQ2225="Fiber CAmtel","TRANS_FO_CAMTEL",
AQ2225="Fiber AOF","Fiber AOF",
AQ2225="Projet OCM (HUAWEI)","TRAVAUX-HUAWEI",
AQ2225="Projet OCM (NOKIA)","TRAVAUX-NOKIA",
AQ2225="ACCESS-ISSUE","ACCESS-ISSUE",
AQ2225="Projet OCM (ZTE, NOKIA, autres projets)","TRAVAUX OCM",
AQ2225="No root CAuse","No root cause",
AQ2225="ODU HS","PDH",
AQ2225="IP &amp; VLAN","PDH",
AQ2225="Warehouse HUAWEI","SPARE-ISSUE",
AQ2225="SPARE-HS","SPARE-ISSUE",
AQ2225="Power Telco","BSS",AQ2225="no impacts","no impacts"
),"")</f>
        <v>No root cause</v>
      </c>
      <c r="AP2225" s="48" t="str" cm="1">
        <f t="array" ref="AP2225">IFERROR(_xlfn.IFS(
AQ2225="MPR ISSUE","TX ISSUE",
AQ2225="BSS Hardware Issue","RAN ISSUE",
AQ2225="Sites strategiques, MLL, Pylone, etc.","ENVTECH",
AQ2225="AKTIVCO DEFAUT GE &amp; POWER Cabinet","POWER ISSUE",
AQ2225="AKTIVCO Coupure ENEO &amp; Baisse de tension","POWER ISSUE",
AQ2225="Coupure ENEO &amp; Baisse de tension","POWER ISSUE",
AQ2225="Defaut GE &amp; POWER Cabinet","POWER ISSUE",
AQ2225="Sharing","POWER ISSUE",
AQ2225="Sites strategiques &amp; DataCenter","POWER ISSUE",
AQ2225="Exclu","Exclu",
AQ2225="SAT","TX ISSUE",
AQ2225="SPARE-ISSUE","SPARE-ISSUE",
AQ2225="Fiber CAmtel","TX ISSUE",
AQ2225="Fiber AOF","TX ISSUE",
AQ2225="Projet OCM (HUAWEI)","TRAVAUX-HUAWEI",
AQ2225="Projet OCM (NOKIA)","TRAVAUX -NOKIA",
AQ2225="ACCESS-ISSUE","ACCESS-ISSUE",
AQ2225="Projet OCM (ZTE, NOKIA, autres projets)","TRAVAUX OCM",
AQ2225="No root CAuse","No root cause",
AQ2225="ODU HS","TX ISSUE",
AQ2225="IP &amp; VLAN","TX ISSUE",
AQ2225="Warehouse HUAWEI","SPARE-ISSUE",
AQ2225="SPARE-HS","SPARE-ISSUE",
AQ2225="Power Telco","RAN ISSUE",AQ2225="no impacts","no impacts"
),"")</f>
        <v>No root cause</v>
      </c>
      <c r="AQ2225" s="67" t="s">
        <v>5344</v>
      </c>
      <c r="AR2225" s="48" t="str" cm="1">
        <f t="array" ref="AR2225">IFERROR(_xlfn.IFS(
AQ2225="MPR ISSUE","ACTIVE",
AQ2225="BSS Hardware Issue","ACTIVE",
AQ2225="Sites strategiques, MLL, Pylone, etc.","PASSIVE",
AQ2225="AKTIVCO DEFAUT GE &amp; POWER Cabinet","PASSIVE",
AQ2225="AKTIVCO Coupure ENEO &amp; Baisse de tension","PASSIVE",
AQ2225="Coupure ENEO &amp; Baisse de tension","PASSIVE",
AQ2225="Defaut GE &amp; POWER Cabinet","PASSIVE",
AQ2225="Sharing","PASSIVE",
AQ2225="Sites strategiques &amp; DataCenter","PASSIVE",
AQ2225="Exclu","Exclu",
AQ2225="SAT","ACTIVE",
AQ2225="SPARE-ISSUE","SPARE-ISSUE",
AQ2225="Fiber CAmtel","ACTIVE",
AQ2225="Fiber AOF","ACTIVE",
AQ2225="Projet OCM (HUAWEI)","PLANNED WORKS",
AQ2225="Projet OCM (NOKIA)","PLANNED WORKS",
AQ2225="ACCESS-ISSUE","ACCESS-ISSUE",
AQ2225="Projet OCM (ZTE, NOKIA, autres projets)","PLANNED WORKS",
AQ2225="No root CAuse","No root cause",
AQ2225="ODU HS","ACTIVE",
AQ2225="IP &amp; VLAN","ACTIVE",
AQ2225="Warehouse HUAWEI","SPARE-ISSUE",
AQ2225="SPARE-HS","SPARE-ISSUE",
AQ2225="Power Telco","ACTIVE", AQ2225="no impacts","no impacts"
),"")</f>
        <v>No root cause</v>
      </c>
      <c r="AS2225" s="92" t="s">
        <v>5537</v>
      </c>
      <c r="AT2225" s="98" t="s">
        <v>683</v>
      </c>
      <c r="AV2225" s="17" t="s">
        <v>5537</v>
      </c>
      <c r="AW2225" s="7" t="s">
        <v>5537</v>
      </c>
      <c r="AX2225" s="6" t="s">
        <v>5537</v>
      </c>
      <c r="AY2225" s="7"/>
      <c r="AZ2225" s="3" t="s">
        <v>5537</v>
      </c>
      <c r="BA2225" s="18" t="s">
        <v>5537</v>
      </c>
      <c r="BB2225" s="18" t="s">
        <v>5537</v>
      </c>
      <c r="BC2225" s="18" t="s">
        <v>5537</v>
      </c>
      <c r="BD2225" s="18" t="s">
        <v>5537</v>
      </c>
      <c r="BE2225" s="18" t="s">
        <v>5537</v>
      </c>
      <c r="BF2225" s="18" t="s">
        <v>5537</v>
      </c>
      <c r="BG2225" s="18" t="s">
        <v>5537</v>
      </c>
      <c r="BH2225" s="18" t="s">
        <v>5537</v>
      </c>
      <c r="BI2225" s="18" t="s">
        <v>5537</v>
      </c>
      <c r="BJ2225" s="18" t="s">
        <v>5537</v>
      </c>
      <c r="BK2225" s="18" t="s">
        <v>5537</v>
      </c>
      <c r="BL2225" s="9" t="s">
        <v>5537</v>
      </c>
      <c r="BM2225" s="14" t="s">
        <v>5537</v>
      </c>
      <c r="BN2225" s="14" t="s">
        <v>5537</v>
      </c>
      <c r="BO2225" s="14" t="str">
        <f>_xlfn.XLOOKUP(B2225,'[4]cell downs 18042026 17h'!$B:$B,'[4]cell downs 18042026 17h'!$B:$B,"")</f>
        <v/>
      </c>
      <c r="BP2225" s="14" t="str">
        <f>_xlfn.XLOOKUP(B2225,'[5]Cells Huawei 19042026 15h'!$B:$B,'[5]Cells Huawei 19042026 15h'!$B:$B,"")</f>
        <v/>
      </c>
      <c r="BQ2225" s="9" t="str">
        <f>_xlfn.XLOOKUP(B2225,'[6]cells down 19042026 9H40'!$B:$B,'[6]cells down 19042026 9H40'!$B:$B,"")</f>
        <v/>
      </c>
      <c r="BR2225" s="9" t="s">
        <v>683</v>
      </c>
      <c r="BS2225" s="9" t="s">
        <v>5537</v>
      </c>
      <c r="BT2225" s="108"/>
    </row>
    <row r="2226" spans="1:72" s="9" customFormat="1" x14ac:dyDescent="0.35">
      <c r="A2226" s="1" t="s">
        <v>672</v>
      </c>
      <c r="B2226" s="1" t="s">
        <v>673</v>
      </c>
      <c r="C2226" s="3" t="str">
        <f>_xlfn.XLOOKUP(B2226,'[1]daily break down'!$D:$D,'[1]daily break down'!$E:$E,"")</f>
        <v>SUD-OUEST</v>
      </c>
      <c r="D2226" s="1" t="s">
        <v>11</v>
      </c>
      <c r="E2226" s="1" t="s">
        <v>96</v>
      </c>
      <c r="F2226" s="3" t="s">
        <v>13</v>
      </c>
      <c r="G2226" s="1" t="s">
        <v>674</v>
      </c>
      <c r="H2226" s="33" t="str">
        <f>_xlfn.XLOOKUP(B2226,[2]CALCULATION!$B:$B,[2]CALCULATION!$H:$H,"")</f>
        <v>NOKIA</v>
      </c>
      <c r="I2226" s="28">
        <v>0</v>
      </c>
      <c r="J2226" s="28">
        <v>0</v>
      </c>
      <c r="K2226" s="28">
        <v>0</v>
      </c>
      <c r="L2226" s="28">
        <v>0</v>
      </c>
      <c r="M2226" s="28">
        <v>5.7109399892720861E-2</v>
      </c>
      <c r="N2226" s="28">
        <v>0</v>
      </c>
      <c r="O2226" s="28">
        <v>8.9840707736364114E-2</v>
      </c>
      <c r="P2226" s="28">
        <v>0.71089348572610733</v>
      </c>
      <c r="Q2226" s="28">
        <v>9.2965816323264807</v>
      </c>
      <c r="R2226" s="28">
        <v>9.2971226984682325</v>
      </c>
      <c r="S2226" s="93">
        <v>4.1604784861386985</v>
      </c>
      <c r="T2226" s="93">
        <f>_xlfn.XLOOKUP(B2226,'[3]Nur des jours'!$B:$B,'[3]Nur des jours'!$U:$U,"")</f>
        <v>0</v>
      </c>
      <c r="U2226" s="93">
        <v>0</v>
      </c>
      <c r="V2226" s="93">
        <v>0</v>
      </c>
      <c r="W2226" s="93">
        <v>0</v>
      </c>
      <c r="X2226" s="93">
        <v>0</v>
      </c>
      <c r="Y2226" s="93">
        <v>0.19782668869655529</v>
      </c>
      <c r="Z2226" s="93">
        <v>3.4938918423778588E-2</v>
      </c>
      <c r="AA2226" s="93">
        <v>0</v>
      </c>
      <c r="AB2226" s="93">
        <v>2.9427879223701005E-3</v>
      </c>
      <c r="AC2226" s="93">
        <f>_xlfn.XLOOKUP(B2226,'[3]Nur des jours'!$B:$B,'[3]Nur des jours'!$N:$N,"")</f>
        <v>0.52709790459231853</v>
      </c>
      <c r="AD2226" s="93">
        <v>0.52709790459231853</v>
      </c>
      <c r="AE2226" s="93">
        <v>0</v>
      </c>
      <c r="AF2226" s="93">
        <v>0</v>
      </c>
      <c r="AG2226" s="93"/>
      <c r="AH2226" s="93">
        <v>0</v>
      </c>
      <c r="AI2226" s="93">
        <v>0</v>
      </c>
      <c r="AJ2226" s="93">
        <v>0</v>
      </c>
      <c r="AK2226" s="93">
        <v>0</v>
      </c>
      <c r="AL2226" s="93">
        <v>0</v>
      </c>
      <c r="AM2226" s="49" t="s">
        <v>5601</v>
      </c>
      <c r="AN2226" s="49"/>
      <c r="AO2226" s="48" t="str" cm="1">
        <f t="array" ref="AO2226">IFERROR(_xlfn.IFS(
AQ2226="MPR ISSUE","PDH",
AQ2226="BSS Hardware Issue","BSS",
AQ2226="Sites strategiques, MLL, Pylone, etc.","ENVTECH",
AQ2226="AKTIVCO DEFAUT GE &amp; POWER Cabinet","AKTIVCO",
AQ2226="AKTIVCO Coupure ENEO &amp; Baisse de tension","AKTIVCO GRID ONLY",
AQ2226="Coupure ENEO &amp; Baisse de tension","IHS GRID ONLY",
AQ2226="Defaut GE &amp; POWER Cabinet","IHS",
AQ2226="Sharing","Partners",
AQ2226="Sites strategiques &amp; DataCenter","SST &amp; DC",
AQ2226="Exclu","Exclu",
AQ2226="SAT","SAT",
AQ2226="SPARE-ISSUE","SPARE-ISSUE",
AQ2226="Fiber CAmtel","TRANS_FO_CAMTEL",
AQ2226="Fiber AOF","Fiber AOF",
AQ2226="Projet OCM (HUAWEI)","TRAVAUX-HUAWEI",
AQ2226="Projet OCM (NOKIA)","TRAVAUX-NOKIA",
AQ2226="ACCESS-ISSUE","ACCESS-ISSUE",
AQ2226="Projet OCM (ZTE, NOKIA, autres projets)","TRAVAUX OCM",
AQ2226="No root CAuse","No root cause",
AQ2226="ODU HS","PDH",
AQ2226="IP &amp; VLAN","PDH",
AQ2226="Warehouse HUAWEI","SPARE-ISSUE",
AQ2226="SPARE-HS","SPARE-ISSUE",
AQ2226="Power Telco","BSS",AQ2226="no impacts","no impacts"
),"")</f>
        <v>No root cause</v>
      </c>
      <c r="AP2226" s="48" t="str" cm="1">
        <f t="array" ref="AP2226">IFERROR(_xlfn.IFS(
AQ2226="MPR ISSUE","TX ISSUE",
AQ2226="BSS Hardware Issue","RAN ISSUE",
AQ2226="Sites strategiques, MLL, Pylone, etc.","ENVTECH",
AQ2226="AKTIVCO DEFAUT GE &amp; POWER Cabinet","POWER ISSUE",
AQ2226="AKTIVCO Coupure ENEO &amp; Baisse de tension","POWER ISSUE",
AQ2226="Coupure ENEO &amp; Baisse de tension","POWER ISSUE",
AQ2226="Defaut GE &amp; POWER Cabinet","POWER ISSUE",
AQ2226="Sharing","POWER ISSUE",
AQ2226="Sites strategiques &amp; DataCenter","POWER ISSUE",
AQ2226="Exclu","Exclu",
AQ2226="SAT","TX ISSUE",
AQ2226="SPARE-ISSUE","SPARE-ISSUE",
AQ2226="Fiber CAmtel","TX ISSUE",
AQ2226="Fiber AOF","TX ISSUE",
AQ2226="Projet OCM (HUAWEI)","TRAVAUX-HUAWEI",
AQ2226="Projet OCM (NOKIA)","TRAVAUX -NOKIA",
AQ2226="ACCESS-ISSUE","ACCESS-ISSUE",
AQ2226="Projet OCM (ZTE, NOKIA, autres projets)","TRAVAUX OCM",
AQ2226="No root CAuse","No root cause",
AQ2226="ODU HS","TX ISSUE",
AQ2226="IP &amp; VLAN","TX ISSUE",
AQ2226="Warehouse HUAWEI","SPARE-ISSUE",
AQ2226="SPARE-HS","SPARE-ISSUE",
AQ2226="Power Telco","RAN ISSUE",AQ2226="no impacts","no impacts"
),"")</f>
        <v>No root cause</v>
      </c>
      <c r="AQ2226" s="67" t="s">
        <v>5344</v>
      </c>
      <c r="AR2226" s="48" t="str" cm="1">
        <f t="array" ref="AR2226">IFERROR(_xlfn.IFS(
AQ2226="MPR ISSUE","ACTIVE",
AQ2226="BSS Hardware Issue","ACTIVE",
AQ2226="Sites strategiques, MLL, Pylone, etc.","PASSIVE",
AQ2226="AKTIVCO DEFAUT GE &amp; POWER Cabinet","PASSIVE",
AQ2226="AKTIVCO Coupure ENEO &amp; Baisse de tension","PASSIVE",
AQ2226="Coupure ENEO &amp; Baisse de tension","PASSIVE",
AQ2226="Defaut GE &amp; POWER Cabinet","PASSIVE",
AQ2226="Sharing","PASSIVE",
AQ2226="Sites strategiques &amp; DataCenter","PASSIVE",
AQ2226="Exclu","Exclu",
AQ2226="SAT","ACTIVE",
AQ2226="SPARE-ISSUE","SPARE-ISSUE",
AQ2226="Fiber CAmtel","ACTIVE",
AQ2226="Fiber AOF","ACTIVE",
AQ2226="Projet OCM (HUAWEI)","PLANNED WORKS",
AQ2226="Projet OCM (NOKIA)","PLANNED WORKS",
AQ2226="ACCESS-ISSUE","ACCESS-ISSUE",
AQ2226="Projet OCM (ZTE, NOKIA, autres projets)","PLANNED WORKS",
AQ2226="No root CAuse","No root cause",
AQ2226="ODU HS","ACTIVE",
AQ2226="IP &amp; VLAN","ACTIVE",
AQ2226="Warehouse HUAWEI","SPARE-ISSUE",
AQ2226="SPARE-HS","SPARE-ISSUE",
AQ2226="Power Telco","ACTIVE", AQ2226="no impacts","no impacts"
),"")</f>
        <v>No root cause</v>
      </c>
      <c r="AS2226" s="92" t="s">
        <v>5537</v>
      </c>
      <c r="AT2226" s="98" t="s">
        <v>673</v>
      </c>
      <c r="AV2226" s="17" t="s">
        <v>5537</v>
      </c>
      <c r="AW2226" s="7" t="s">
        <v>5537</v>
      </c>
      <c r="AX2226" s="6" t="s">
        <v>5537</v>
      </c>
      <c r="AY2226" s="7"/>
      <c r="AZ2226" s="3" t="s">
        <v>5537</v>
      </c>
      <c r="BA2226" s="18" t="s">
        <v>5537</v>
      </c>
      <c r="BB2226" s="18" t="s">
        <v>5537</v>
      </c>
      <c r="BC2226" s="18" t="s">
        <v>5537</v>
      </c>
      <c r="BD2226" s="18" t="s">
        <v>5537</v>
      </c>
      <c r="BE2226" s="18" t="s">
        <v>5537</v>
      </c>
      <c r="BF2226" s="18" t="s">
        <v>5537</v>
      </c>
      <c r="BG2226" s="18" t="s">
        <v>5537</v>
      </c>
      <c r="BH2226" s="18" t="s">
        <v>5537</v>
      </c>
      <c r="BI2226" s="18" t="s">
        <v>5537</v>
      </c>
      <c r="BJ2226" s="18" t="s">
        <v>5537</v>
      </c>
      <c r="BK2226" s="18" t="s">
        <v>5537</v>
      </c>
      <c r="BL2226" s="9" t="s">
        <v>5537</v>
      </c>
      <c r="BM2226" s="14" t="s">
        <v>5537</v>
      </c>
      <c r="BN2226" s="14" t="s">
        <v>5537</v>
      </c>
      <c r="BO2226" s="14" t="str">
        <f>_xlfn.XLOOKUP(B2226,'[4]cell downs 18042026 17h'!$B:$B,'[4]cell downs 18042026 17h'!$B:$B,"")</f>
        <v/>
      </c>
      <c r="BP2226" s="14" t="str">
        <f>_xlfn.XLOOKUP(B2226,'[5]Cells Huawei 19042026 15h'!$B:$B,'[5]Cells Huawei 19042026 15h'!$B:$B,"")</f>
        <v/>
      </c>
      <c r="BQ2226" s="9" t="str">
        <f>_xlfn.XLOOKUP(B2226,'[6]cells down 19042026 9H40'!$B:$B,'[6]cells down 19042026 9H40'!$B:$B,"")</f>
        <v/>
      </c>
      <c r="BR2226" s="9" t="s">
        <v>673</v>
      </c>
      <c r="BS2226" s="9" t="s">
        <v>5537</v>
      </c>
      <c r="BT2226" s="108"/>
    </row>
    <row r="2227" spans="1:72" s="9" customFormat="1" x14ac:dyDescent="0.35">
      <c r="A2227" s="1" t="s">
        <v>685</v>
      </c>
      <c r="B2227" s="8" t="s">
        <v>686</v>
      </c>
      <c r="C2227" s="3" t="str">
        <f>_xlfn.XLOOKUP(B2227,'[1]daily break down'!$D:$D,'[1]daily break down'!$E:$E,"")</f>
        <v>SUD-OUEST</v>
      </c>
      <c r="D2227" s="1" t="s">
        <v>11</v>
      </c>
      <c r="E2227" s="1" t="s">
        <v>154</v>
      </c>
      <c r="F2227" s="3" t="s">
        <v>13</v>
      </c>
      <c r="G2227" s="1" t="s">
        <v>687</v>
      </c>
      <c r="H2227" s="33" t="str">
        <f>_xlfn.XLOOKUP(B2227,[2]CALCULATION!$B:$B,[2]CALCULATION!$H:$H,"")</f>
        <v>NOKIA</v>
      </c>
      <c r="I2227" s="28">
        <v>0</v>
      </c>
      <c r="J2227" s="28">
        <v>0</v>
      </c>
      <c r="K2227" s="28">
        <v>0</v>
      </c>
      <c r="L2227" s="28">
        <v>0</v>
      </c>
      <c r="M2227" s="28">
        <v>0</v>
      </c>
      <c r="N2227" s="28">
        <v>0</v>
      </c>
      <c r="O2227" s="28">
        <v>7.1924478255654997E-2</v>
      </c>
      <c r="P2227" s="28">
        <v>0</v>
      </c>
      <c r="Q2227" s="28">
        <v>0</v>
      </c>
      <c r="R2227" s="28">
        <v>0</v>
      </c>
      <c r="S2227" s="93">
        <v>0</v>
      </c>
      <c r="T2227" s="93">
        <f>_xlfn.XLOOKUP(B2227,'[3]Nur des jours'!$B:$B,'[3]Nur des jours'!$U:$U,"")</f>
        <v>0</v>
      </c>
      <c r="U2227" s="93">
        <v>0</v>
      </c>
      <c r="V2227" s="93">
        <v>0</v>
      </c>
      <c r="W2227" s="93">
        <v>0</v>
      </c>
      <c r="X2227" s="93">
        <v>0</v>
      </c>
      <c r="Y2227" s="93">
        <v>2.9962931573225108E-2</v>
      </c>
      <c r="Z2227" s="93">
        <v>0</v>
      </c>
      <c r="AA2227" s="93">
        <v>0</v>
      </c>
      <c r="AB2227" s="93">
        <v>6.242277411088403E-4</v>
      </c>
      <c r="AC2227" s="93">
        <f>_xlfn.XLOOKUP(B2227,'[3]Nur des jours'!$B:$B,'[3]Nur des jours'!$N:$N,"")</f>
        <v>0.52622398575476614</v>
      </c>
      <c r="AD2227" s="93">
        <v>0.52622398575476614</v>
      </c>
      <c r="AE2227" s="93">
        <v>0</v>
      </c>
      <c r="AF2227" s="93">
        <v>0</v>
      </c>
      <c r="AG2227" s="93"/>
      <c r="AH2227" s="93">
        <v>0</v>
      </c>
      <c r="AI2227" s="93">
        <v>0</v>
      </c>
      <c r="AJ2227" s="93">
        <v>0</v>
      </c>
      <c r="AK2227" s="93">
        <v>0</v>
      </c>
      <c r="AL2227" s="93">
        <v>0</v>
      </c>
      <c r="AM2227" s="49" t="s">
        <v>5601</v>
      </c>
      <c r="AN2227" s="49"/>
      <c r="AO2227" s="48" t="str" cm="1">
        <f t="array" ref="AO2227">IFERROR(_xlfn.IFS(
AQ2227="MPR ISSUE","PDH",
AQ2227="BSS Hardware Issue","BSS",
AQ2227="Sites strategiques, MLL, Pylone, etc.","ENVTECH",
AQ2227="AKTIVCO DEFAUT GE &amp; POWER Cabinet","AKTIVCO",
AQ2227="AKTIVCO Coupure ENEO &amp; Baisse de tension","AKTIVCO GRID ONLY",
AQ2227="Coupure ENEO &amp; Baisse de tension","IHS GRID ONLY",
AQ2227="Defaut GE &amp; POWER Cabinet","IHS",
AQ2227="Sharing","Partners",
AQ2227="Sites strategiques &amp; DataCenter","SST &amp; DC",
AQ2227="Exclu","Exclu",
AQ2227="SAT","SAT",
AQ2227="SPARE-ISSUE","SPARE-ISSUE",
AQ2227="Fiber CAmtel","TRANS_FO_CAMTEL",
AQ2227="Fiber AOF","Fiber AOF",
AQ2227="Projet OCM (HUAWEI)","TRAVAUX-HUAWEI",
AQ2227="Projet OCM (NOKIA)","TRAVAUX-NOKIA",
AQ2227="ACCESS-ISSUE","ACCESS-ISSUE",
AQ2227="Projet OCM (ZTE, NOKIA, autres projets)","TRAVAUX OCM",
AQ2227="No root CAuse","No root cause",
AQ2227="ODU HS","PDH",
AQ2227="IP &amp; VLAN","PDH",
AQ2227="Warehouse HUAWEI","SPARE-ISSUE",
AQ2227="SPARE-HS","SPARE-ISSUE",
AQ2227="Power Telco","BSS",AQ2227="no impacts","no impacts"
),"")</f>
        <v>No root cause</v>
      </c>
      <c r="AP2227" s="48" t="str" cm="1">
        <f t="array" ref="AP2227">IFERROR(_xlfn.IFS(
AQ2227="MPR ISSUE","TX ISSUE",
AQ2227="BSS Hardware Issue","RAN ISSUE",
AQ2227="Sites strategiques, MLL, Pylone, etc.","ENVTECH",
AQ2227="AKTIVCO DEFAUT GE &amp; POWER Cabinet","POWER ISSUE",
AQ2227="AKTIVCO Coupure ENEO &amp; Baisse de tension","POWER ISSUE",
AQ2227="Coupure ENEO &amp; Baisse de tension","POWER ISSUE",
AQ2227="Defaut GE &amp; POWER Cabinet","POWER ISSUE",
AQ2227="Sharing","POWER ISSUE",
AQ2227="Sites strategiques &amp; DataCenter","POWER ISSUE",
AQ2227="Exclu","Exclu",
AQ2227="SAT","TX ISSUE",
AQ2227="SPARE-ISSUE","SPARE-ISSUE",
AQ2227="Fiber CAmtel","TX ISSUE",
AQ2227="Fiber AOF","TX ISSUE",
AQ2227="Projet OCM (HUAWEI)","TRAVAUX-HUAWEI",
AQ2227="Projet OCM (NOKIA)","TRAVAUX -NOKIA",
AQ2227="ACCESS-ISSUE","ACCESS-ISSUE",
AQ2227="Projet OCM (ZTE, NOKIA, autres projets)","TRAVAUX OCM",
AQ2227="No root CAuse","No root cause",
AQ2227="ODU HS","TX ISSUE",
AQ2227="IP &amp; VLAN","TX ISSUE",
AQ2227="Warehouse HUAWEI","SPARE-ISSUE",
AQ2227="SPARE-HS","SPARE-ISSUE",
AQ2227="Power Telco","RAN ISSUE",AQ2227="no impacts","no impacts"
),"")</f>
        <v>No root cause</v>
      </c>
      <c r="AQ2227" s="67" t="s">
        <v>5344</v>
      </c>
      <c r="AR2227" s="48" t="str" cm="1">
        <f t="array" ref="AR2227">IFERROR(_xlfn.IFS(
AQ2227="MPR ISSUE","ACTIVE",
AQ2227="BSS Hardware Issue","ACTIVE",
AQ2227="Sites strategiques, MLL, Pylone, etc.","PASSIVE",
AQ2227="AKTIVCO DEFAUT GE &amp; POWER Cabinet","PASSIVE",
AQ2227="AKTIVCO Coupure ENEO &amp; Baisse de tension","PASSIVE",
AQ2227="Coupure ENEO &amp; Baisse de tension","PASSIVE",
AQ2227="Defaut GE &amp; POWER Cabinet","PASSIVE",
AQ2227="Sharing","PASSIVE",
AQ2227="Sites strategiques &amp; DataCenter","PASSIVE",
AQ2227="Exclu","Exclu",
AQ2227="SAT","ACTIVE",
AQ2227="SPARE-ISSUE","SPARE-ISSUE",
AQ2227="Fiber CAmtel","ACTIVE",
AQ2227="Fiber AOF","ACTIVE",
AQ2227="Projet OCM (HUAWEI)","PLANNED WORKS",
AQ2227="Projet OCM (NOKIA)","PLANNED WORKS",
AQ2227="ACCESS-ISSUE","ACCESS-ISSUE",
AQ2227="Projet OCM (ZTE, NOKIA, autres projets)","PLANNED WORKS",
AQ2227="No root CAuse","No root cause",
AQ2227="ODU HS","ACTIVE",
AQ2227="IP &amp; VLAN","ACTIVE",
AQ2227="Warehouse HUAWEI","SPARE-ISSUE",
AQ2227="SPARE-HS","SPARE-ISSUE",
AQ2227="Power Telco","ACTIVE", AQ2227="no impacts","no impacts"
),"")</f>
        <v>No root cause</v>
      </c>
      <c r="AS2227" s="92" t="s">
        <v>5537</v>
      </c>
      <c r="AT2227" s="98" t="s">
        <v>686</v>
      </c>
      <c r="AV2227" s="17" t="s">
        <v>5537</v>
      </c>
      <c r="AW2227" s="7" t="s">
        <v>5537</v>
      </c>
      <c r="AX2227" s="6" t="s">
        <v>5537</v>
      </c>
      <c r="AY2227" s="7"/>
      <c r="AZ2227" s="3" t="s">
        <v>5537</v>
      </c>
      <c r="BA2227" s="18" t="s">
        <v>5537</v>
      </c>
      <c r="BB2227" s="18" t="s">
        <v>5537</v>
      </c>
      <c r="BC2227" s="18" t="s">
        <v>5537</v>
      </c>
      <c r="BD2227" s="18" t="s">
        <v>5537</v>
      </c>
      <c r="BE2227" s="18" t="s">
        <v>5537</v>
      </c>
      <c r="BF2227" s="18" t="s">
        <v>5537</v>
      </c>
      <c r="BG2227" s="18" t="s">
        <v>5537</v>
      </c>
      <c r="BH2227" s="18" t="s">
        <v>5537</v>
      </c>
      <c r="BI2227" s="18" t="s">
        <v>5537</v>
      </c>
      <c r="BJ2227" s="18" t="s">
        <v>5537</v>
      </c>
      <c r="BK2227" s="18" t="s">
        <v>5537</v>
      </c>
      <c r="BL2227" s="9" t="s">
        <v>5537</v>
      </c>
      <c r="BM2227" s="14" t="s">
        <v>5537</v>
      </c>
      <c r="BN2227" s="14" t="s">
        <v>5537</v>
      </c>
      <c r="BO2227" s="14" t="str">
        <f>_xlfn.XLOOKUP(B2227,'[4]cell downs 18042026 17h'!$B:$B,'[4]cell downs 18042026 17h'!$B:$B,"")</f>
        <v/>
      </c>
      <c r="BP2227" s="14" t="str">
        <f>_xlfn.XLOOKUP(B2227,'[5]Cells Huawei 19042026 15h'!$B:$B,'[5]Cells Huawei 19042026 15h'!$B:$B,"")</f>
        <v/>
      </c>
      <c r="BQ2227" s="9" t="str">
        <f>_xlfn.XLOOKUP(B2227,'[6]cells down 19042026 9H40'!$B:$B,'[6]cells down 19042026 9H40'!$B:$B,"")</f>
        <v/>
      </c>
      <c r="BR2227" s="9" t="s">
        <v>686</v>
      </c>
      <c r="BS2227" s="9" t="s">
        <v>5537</v>
      </c>
      <c r="BT2227" s="108"/>
    </row>
    <row r="2228" spans="1:72" s="9" customFormat="1" x14ac:dyDescent="0.35">
      <c r="A2228" s="1" t="s">
        <v>564</v>
      </c>
      <c r="B2228" s="8" t="s">
        <v>565</v>
      </c>
      <c r="C2228" s="3" t="str">
        <f>_xlfn.XLOOKUP(B2228,'[1]daily break down'!$D:$D,'[1]daily break down'!$E:$E,"")</f>
        <v>SUD-OUEST</v>
      </c>
      <c r="D2228" s="1" t="s">
        <v>11</v>
      </c>
      <c r="E2228" s="1" t="s">
        <v>12</v>
      </c>
      <c r="F2228" s="3" t="s">
        <v>13</v>
      </c>
      <c r="G2228" s="1" t="s">
        <v>566</v>
      </c>
      <c r="H2228" s="33" t="str">
        <f>_xlfn.XLOOKUP(B2228,[2]CALCULATION!$B:$B,[2]CALCULATION!$H:$H,"")</f>
        <v>NOKIA</v>
      </c>
      <c r="I2228" s="28">
        <v>0</v>
      </c>
      <c r="J2228" s="28">
        <v>0</v>
      </c>
      <c r="K2228" s="28">
        <v>0</v>
      </c>
      <c r="L2228" s="28">
        <v>0</v>
      </c>
      <c r="M2228" s="28">
        <v>1.1414450123133571E-2</v>
      </c>
      <c r="N2228" s="28">
        <v>0</v>
      </c>
      <c r="O2228" s="28">
        <v>9.0218445898252272E-2</v>
      </c>
      <c r="P2228" s="28">
        <v>0</v>
      </c>
      <c r="Q2228" s="28">
        <v>0</v>
      </c>
      <c r="R2228" s="28">
        <v>0.11914855049941886</v>
      </c>
      <c r="S2228" s="93">
        <v>0</v>
      </c>
      <c r="T2228" s="93">
        <f>_xlfn.XLOOKUP(B2228,'[3]Nur des jours'!$B:$B,'[3]Nur des jours'!$U:$U,"")</f>
        <v>0</v>
      </c>
      <c r="U2228" s="93">
        <v>0</v>
      </c>
      <c r="V2228" s="93">
        <v>0</v>
      </c>
      <c r="W2228" s="93">
        <v>0</v>
      </c>
      <c r="X2228" s="93">
        <v>0</v>
      </c>
      <c r="Y2228" s="93">
        <v>3.3422936766799853E-2</v>
      </c>
      <c r="Z2228" s="93">
        <v>1.9814772010626869E-2</v>
      </c>
      <c r="AA2228" s="93">
        <v>2.0059825986707875</v>
      </c>
      <c r="AB2228" s="93">
        <v>3.1211387055442015E-3</v>
      </c>
      <c r="AC2228" s="93">
        <f>_xlfn.XLOOKUP(B2228,'[3]Nur des jours'!$B:$B,'[3]Nur des jours'!$N:$N,"")</f>
        <v>0.5255105826220704</v>
      </c>
      <c r="AD2228" s="93">
        <v>0.5255105826220704</v>
      </c>
      <c r="AE2228" s="93">
        <v>0</v>
      </c>
      <c r="AF2228" s="93">
        <v>0</v>
      </c>
      <c r="AG2228" s="93"/>
      <c r="AH2228" s="93">
        <v>0</v>
      </c>
      <c r="AI2228" s="93">
        <v>0</v>
      </c>
      <c r="AJ2228" s="93">
        <v>0</v>
      </c>
      <c r="AK2228" s="93">
        <v>0</v>
      </c>
      <c r="AL2228" s="93">
        <v>0</v>
      </c>
      <c r="AM2228" s="49" t="s">
        <v>5601</v>
      </c>
      <c r="AN2228" s="49"/>
      <c r="AO2228" s="48" t="str" cm="1">
        <f t="array" ref="AO2228">IFERROR(_xlfn.IFS(
AQ2228="MPR ISSUE","PDH",
AQ2228="BSS Hardware Issue","BSS",
AQ2228="Sites strategiques, MLL, Pylone, etc.","ENVTECH",
AQ2228="AKTIVCO DEFAUT GE &amp; POWER Cabinet","AKTIVCO",
AQ2228="AKTIVCO Coupure ENEO &amp; Baisse de tension","AKTIVCO GRID ONLY",
AQ2228="Coupure ENEO &amp; Baisse de tension","IHS GRID ONLY",
AQ2228="Defaut GE &amp; POWER Cabinet","IHS",
AQ2228="Sharing","Partners",
AQ2228="Sites strategiques &amp; DataCenter","SST &amp; DC",
AQ2228="Exclu","Exclu",
AQ2228="SAT","SAT",
AQ2228="SPARE-ISSUE","SPARE-ISSUE",
AQ2228="Fiber CAmtel","TRANS_FO_CAMTEL",
AQ2228="Fiber AOF","Fiber AOF",
AQ2228="Projet OCM (HUAWEI)","TRAVAUX-HUAWEI",
AQ2228="Projet OCM (NOKIA)","TRAVAUX-NOKIA",
AQ2228="ACCESS-ISSUE","ACCESS-ISSUE",
AQ2228="Projet OCM (ZTE, NOKIA, autres projets)","TRAVAUX OCM",
AQ2228="No root CAuse","No root cause",
AQ2228="ODU HS","PDH",
AQ2228="IP &amp; VLAN","PDH",
AQ2228="Warehouse HUAWEI","SPARE-ISSUE",
AQ2228="SPARE-HS","SPARE-ISSUE",
AQ2228="Power Telco","BSS",AQ2228="no impacts","no impacts"
),"")</f>
        <v>No root cause</v>
      </c>
      <c r="AP2228" s="48" t="str" cm="1">
        <f t="array" ref="AP2228">IFERROR(_xlfn.IFS(
AQ2228="MPR ISSUE","TX ISSUE",
AQ2228="BSS Hardware Issue","RAN ISSUE",
AQ2228="Sites strategiques, MLL, Pylone, etc.","ENVTECH",
AQ2228="AKTIVCO DEFAUT GE &amp; POWER Cabinet","POWER ISSUE",
AQ2228="AKTIVCO Coupure ENEO &amp; Baisse de tension","POWER ISSUE",
AQ2228="Coupure ENEO &amp; Baisse de tension","POWER ISSUE",
AQ2228="Defaut GE &amp; POWER Cabinet","POWER ISSUE",
AQ2228="Sharing","POWER ISSUE",
AQ2228="Sites strategiques &amp; DataCenter","POWER ISSUE",
AQ2228="Exclu","Exclu",
AQ2228="SAT","TX ISSUE",
AQ2228="SPARE-ISSUE","SPARE-ISSUE",
AQ2228="Fiber CAmtel","TX ISSUE",
AQ2228="Fiber AOF","TX ISSUE",
AQ2228="Projet OCM (HUAWEI)","TRAVAUX-HUAWEI",
AQ2228="Projet OCM (NOKIA)","TRAVAUX -NOKIA",
AQ2228="ACCESS-ISSUE","ACCESS-ISSUE",
AQ2228="Projet OCM (ZTE, NOKIA, autres projets)","TRAVAUX OCM",
AQ2228="No root CAuse","No root cause",
AQ2228="ODU HS","TX ISSUE",
AQ2228="IP &amp; VLAN","TX ISSUE",
AQ2228="Warehouse HUAWEI","SPARE-ISSUE",
AQ2228="SPARE-HS","SPARE-ISSUE",
AQ2228="Power Telco","RAN ISSUE",AQ2228="no impacts","no impacts"
),"")</f>
        <v>No root cause</v>
      </c>
      <c r="AQ2228" s="67" t="s">
        <v>5344</v>
      </c>
      <c r="AR2228" s="48" t="str" cm="1">
        <f t="array" ref="AR2228">IFERROR(_xlfn.IFS(
AQ2228="MPR ISSUE","ACTIVE",
AQ2228="BSS Hardware Issue","ACTIVE",
AQ2228="Sites strategiques, MLL, Pylone, etc.","PASSIVE",
AQ2228="AKTIVCO DEFAUT GE &amp; POWER Cabinet","PASSIVE",
AQ2228="AKTIVCO Coupure ENEO &amp; Baisse de tension","PASSIVE",
AQ2228="Coupure ENEO &amp; Baisse de tension","PASSIVE",
AQ2228="Defaut GE &amp; POWER Cabinet","PASSIVE",
AQ2228="Sharing","PASSIVE",
AQ2228="Sites strategiques &amp; DataCenter","PASSIVE",
AQ2228="Exclu","Exclu",
AQ2228="SAT","ACTIVE",
AQ2228="SPARE-ISSUE","SPARE-ISSUE",
AQ2228="Fiber CAmtel","ACTIVE",
AQ2228="Fiber AOF","ACTIVE",
AQ2228="Projet OCM (HUAWEI)","PLANNED WORKS",
AQ2228="Projet OCM (NOKIA)","PLANNED WORKS",
AQ2228="ACCESS-ISSUE","ACCESS-ISSUE",
AQ2228="Projet OCM (ZTE, NOKIA, autres projets)","PLANNED WORKS",
AQ2228="No root CAuse","No root cause",
AQ2228="ODU HS","ACTIVE",
AQ2228="IP &amp; VLAN","ACTIVE",
AQ2228="Warehouse HUAWEI","SPARE-ISSUE",
AQ2228="SPARE-HS","SPARE-ISSUE",
AQ2228="Power Telco","ACTIVE", AQ2228="no impacts","no impacts"
),"")</f>
        <v>No root cause</v>
      </c>
      <c r="AS2228" s="92" t="s">
        <v>5537</v>
      </c>
      <c r="AT2228" s="98" t="s">
        <v>565</v>
      </c>
      <c r="AV2228" s="17" t="s">
        <v>5537</v>
      </c>
      <c r="AW2228" s="7" t="s">
        <v>5537</v>
      </c>
      <c r="AX2228" s="6" t="s">
        <v>5537</v>
      </c>
      <c r="AY2228" s="7"/>
      <c r="AZ2228" s="3" t="s">
        <v>5537</v>
      </c>
      <c r="BA2228" s="18" t="s">
        <v>5537</v>
      </c>
      <c r="BB2228" s="18" t="s">
        <v>5537</v>
      </c>
      <c r="BC2228" s="18" t="s">
        <v>5537</v>
      </c>
      <c r="BD2228" s="18" t="s">
        <v>5537</v>
      </c>
      <c r="BE2228" s="18" t="s">
        <v>5537</v>
      </c>
      <c r="BF2228" s="18" t="s">
        <v>5537</v>
      </c>
      <c r="BG2228" s="18" t="s">
        <v>5537</v>
      </c>
      <c r="BH2228" s="18" t="s">
        <v>5537</v>
      </c>
      <c r="BI2228" s="18" t="s">
        <v>5537</v>
      </c>
      <c r="BJ2228" s="18" t="s">
        <v>5537</v>
      </c>
      <c r="BK2228" s="18" t="s">
        <v>5537</v>
      </c>
      <c r="BL2228" s="9" t="s">
        <v>5537</v>
      </c>
      <c r="BM2228" s="14" t="s">
        <v>5537</v>
      </c>
      <c r="BN2228" s="14" t="s">
        <v>5537</v>
      </c>
      <c r="BO2228" s="14" t="str">
        <f>_xlfn.XLOOKUP(B2228,'[4]cell downs 18042026 17h'!$B:$B,'[4]cell downs 18042026 17h'!$B:$B,"")</f>
        <v/>
      </c>
      <c r="BP2228" s="14" t="str">
        <f>_xlfn.XLOOKUP(B2228,'[5]Cells Huawei 19042026 15h'!$B:$B,'[5]Cells Huawei 19042026 15h'!$B:$B,"")</f>
        <v/>
      </c>
      <c r="BQ2228" s="9" t="str">
        <f>_xlfn.XLOOKUP(B2228,'[6]cells down 19042026 9H40'!$B:$B,'[6]cells down 19042026 9H40'!$B:$B,"")</f>
        <v/>
      </c>
      <c r="BR2228" s="9" t="s">
        <v>565</v>
      </c>
      <c r="BS2228" s="9" t="s">
        <v>5537</v>
      </c>
      <c r="BT2228" s="108"/>
    </row>
    <row r="2229" spans="1:72" s="9" customFormat="1" x14ac:dyDescent="0.35">
      <c r="A2229" s="1" t="s">
        <v>1997</v>
      </c>
      <c r="B2229" s="8" t="s">
        <v>1998</v>
      </c>
      <c r="C2229" s="3" t="str">
        <f>_xlfn.XLOOKUP(B2229,'[1]daily break down'!$D:$D,'[1]daily break down'!$E:$E,"")</f>
        <v>EXTREME-NORD</v>
      </c>
      <c r="D2229" s="1" t="s">
        <v>11</v>
      </c>
      <c r="E2229" s="1" t="s">
        <v>12</v>
      </c>
      <c r="F2229" s="3" t="s">
        <v>55</v>
      </c>
      <c r="G2229" s="1" t="s">
        <v>560</v>
      </c>
      <c r="H2229" s="32" t="str">
        <f>_xlfn.XLOOKUP(B2229,[2]CALCULATION!$B:$B,[2]CALCULATION!$H:$H,"")</f>
        <v>Huawei</v>
      </c>
      <c r="I2229" s="28">
        <v>0</v>
      </c>
      <c r="J2229" s="28">
        <v>0</v>
      </c>
      <c r="K2229" s="28">
        <v>0</v>
      </c>
      <c r="L2229" s="28">
        <v>0</v>
      </c>
      <c r="M2229" s="28">
        <v>0</v>
      </c>
      <c r="N2229" s="28">
        <v>0</v>
      </c>
      <c r="O2229" s="28">
        <v>4.5036248013172271</v>
      </c>
      <c r="P2229" s="28">
        <v>2.8459612821851823</v>
      </c>
      <c r="Q2229" s="28">
        <v>2.5435318591570999</v>
      </c>
      <c r="R2229" s="28">
        <v>0.56467641460707174</v>
      </c>
      <c r="S2229" s="93">
        <v>0</v>
      </c>
      <c r="T2229" s="93">
        <f>_xlfn.XLOOKUP(B2229,'[3]Nur des jours'!$B:$B,'[3]Nur des jours'!$U:$U,"")</f>
        <v>0</v>
      </c>
      <c r="U2229" s="93">
        <v>0</v>
      </c>
      <c r="V2229" s="93">
        <v>0.66412481130487144</v>
      </c>
      <c r="W2229" s="93">
        <v>0</v>
      </c>
      <c r="X2229" s="93">
        <v>0</v>
      </c>
      <c r="Y2229" s="93">
        <v>0</v>
      </c>
      <c r="Z2229" s="93">
        <v>0</v>
      </c>
      <c r="AA2229" s="93">
        <v>0</v>
      </c>
      <c r="AB2229" s="93">
        <v>0</v>
      </c>
      <c r="AC2229" s="93">
        <f>_xlfn.XLOOKUP(B2229,'[3]Nur des jours'!$B:$B,'[3]Nur des jours'!$N:$N,"")</f>
        <v>0.30908190724047108</v>
      </c>
      <c r="AD2229" s="93">
        <v>0.30908190724047108</v>
      </c>
      <c r="AE2229" s="93">
        <v>0</v>
      </c>
      <c r="AF2229" s="93">
        <v>0</v>
      </c>
      <c r="AG2229" s="93"/>
      <c r="AH2229" s="93">
        <v>0</v>
      </c>
      <c r="AI2229" s="93">
        <v>0</v>
      </c>
      <c r="AJ2229" s="93">
        <v>0</v>
      </c>
      <c r="AK2229" s="93">
        <v>0</v>
      </c>
      <c r="AL2229" s="93">
        <v>0</v>
      </c>
      <c r="AM2229" s="49" t="s">
        <v>5601</v>
      </c>
      <c r="AN2229" s="49"/>
      <c r="AO2229" s="48" t="str" cm="1">
        <f t="array" ref="AO2229">IFERROR(_xlfn.IFS(
AQ2229="MPR ISSUE","PDH",
AQ2229="BSS Hardware Issue","BSS",
AQ2229="Sites strategiques, MLL, Pylone, etc.","ENVTECH",
AQ2229="AKTIVCO DEFAUT GE &amp; POWER Cabinet","AKTIVCO",
AQ2229="AKTIVCO Coupure ENEO &amp; Baisse de tension","AKTIVCO GRID ONLY",
AQ2229="Coupure ENEO &amp; Baisse de tension","IHS GRID ONLY",
AQ2229="Defaut GE &amp; POWER Cabinet","IHS",
AQ2229="Sharing","Partners",
AQ2229="Sites strategiques &amp; DataCenter","SST &amp; DC",
AQ2229="Exclu","Exclu",
AQ2229="SAT","SAT",
AQ2229="SPARE-ISSUE","SPARE-ISSUE",
AQ2229="Fiber CAmtel","TRANS_FO_CAMTEL",
AQ2229="Fiber AOF","Fiber AOF",
AQ2229="Projet OCM (HUAWEI)","TRAVAUX-HUAWEI",
AQ2229="Projet OCM (NOKIA)","TRAVAUX-NOKIA",
AQ2229="ACCESS-ISSUE","ACCESS-ISSUE",
AQ2229="Projet OCM (ZTE, NOKIA, autres projets)","TRAVAUX OCM",
AQ2229="No root CAuse","No root cause",
AQ2229="ODU HS","PDH",
AQ2229="IP &amp; VLAN","PDH",
AQ2229="Warehouse HUAWEI","SPARE-ISSUE",
AQ2229="SPARE-HS","SPARE-ISSUE",
AQ2229="Power Telco","BSS",AQ2229="no impacts","no impacts"
),"")</f>
        <v>No root cause</v>
      </c>
      <c r="AP2229" s="48" t="str" cm="1">
        <f t="array" ref="AP2229">IFERROR(_xlfn.IFS(
AQ2229="MPR ISSUE","TX ISSUE",
AQ2229="BSS Hardware Issue","RAN ISSUE",
AQ2229="Sites strategiques, MLL, Pylone, etc.","ENVTECH",
AQ2229="AKTIVCO DEFAUT GE &amp; POWER Cabinet","POWER ISSUE",
AQ2229="AKTIVCO Coupure ENEO &amp; Baisse de tension","POWER ISSUE",
AQ2229="Coupure ENEO &amp; Baisse de tension","POWER ISSUE",
AQ2229="Defaut GE &amp; POWER Cabinet","POWER ISSUE",
AQ2229="Sharing","POWER ISSUE",
AQ2229="Sites strategiques &amp; DataCenter","POWER ISSUE",
AQ2229="Exclu","Exclu",
AQ2229="SAT","TX ISSUE",
AQ2229="SPARE-ISSUE","SPARE-ISSUE",
AQ2229="Fiber CAmtel","TX ISSUE",
AQ2229="Fiber AOF","TX ISSUE",
AQ2229="Projet OCM (HUAWEI)","TRAVAUX-HUAWEI",
AQ2229="Projet OCM (NOKIA)","TRAVAUX -NOKIA",
AQ2229="ACCESS-ISSUE","ACCESS-ISSUE",
AQ2229="Projet OCM (ZTE, NOKIA, autres projets)","TRAVAUX OCM",
AQ2229="No root CAuse","No root cause",
AQ2229="ODU HS","TX ISSUE",
AQ2229="IP &amp; VLAN","TX ISSUE",
AQ2229="Warehouse HUAWEI","SPARE-ISSUE",
AQ2229="SPARE-HS","SPARE-ISSUE",
AQ2229="Power Telco","RAN ISSUE",AQ2229="no impacts","no impacts"
),"")</f>
        <v>No root cause</v>
      </c>
      <c r="AQ2229" s="67" t="s">
        <v>5344</v>
      </c>
      <c r="AR2229" s="48" t="str" cm="1">
        <f t="array" ref="AR2229">IFERROR(_xlfn.IFS(
AQ2229="MPR ISSUE","ACTIVE",
AQ2229="BSS Hardware Issue","ACTIVE",
AQ2229="Sites strategiques, MLL, Pylone, etc.","PASSIVE",
AQ2229="AKTIVCO DEFAUT GE &amp; POWER Cabinet","PASSIVE",
AQ2229="AKTIVCO Coupure ENEO &amp; Baisse de tension","PASSIVE",
AQ2229="Coupure ENEO &amp; Baisse de tension","PASSIVE",
AQ2229="Defaut GE &amp; POWER Cabinet","PASSIVE",
AQ2229="Sharing","PASSIVE",
AQ2229="Sites strategiques &amp; DataCenter","PASSIVE",
AQ2229="Exclu","Exclu",
AQ2229="SAT","ACTIVE",
AQ2229="SPARE-ISSUE","SPARE-ISSUE",
AQ2229="Fiber CAmtel","ACTIVE",
AQ2229="Fiber AOF","ACTIVE",
AQ2229="Projet OCM (HUAWEI)","PLANNED WORKS",
AQ2229="Projet OCM (NOKIA)","PLANNED WORKS",
AQ2229="ACCESS-ISSUE","ACCESS-ISSUE",
AQ2229="Projet OCM (ZTE, NOKIA, autres projets)","PLANNED WORKS",
AQ2229="No root CAuse","No root cause",
AQ2229="ODU HS","ACTIVE",
AQ2229="IP &amp; VLAN","ACTIVE",
AQ2229="Warehouse HUAWEI","SPARE-ISSUE",
AQ2229="SPARE-HS","SPARE-ISSUE",
AQ2229="Power Telco","ACTIVE", AQ2229="no impacts","no impacts"
),"")</f>
        <v>No root cause</v>
      </c>
      <c r="AS2229" s="92" t="s">
        <v>5537</v>
      </c>
      <c r="AT2229" s="98" t="s">
        <v>1998</v>
      </c>
      <c r="AV2229" s="17" t="s">
        <v>5537</v>
      </c>
      <c r="AW2229" s="7" t="s">
        <v>5537</v>
      </c>
      <c r="AX2229" s="6" t="s">
        <v>5537</v>
      </c>
      <c r="AY2229" s="7"/>
      <c r="AZ2229" s="3" t="s">
        <v>5537</v>
      </c>
      <c r="BA2229" s="18" t="s">
        <v>5537</v>
      </c>
      <c r="BB2229" s="18" t="s">
        <v>5537</v>
      </c>
      <c r="BC2229" s="18" t="s">
        <v>5537</v>
      </c>
      <c r="BD2229" s="18" t="s">
        <v>5537</v>
      </c>
      <c r="BE2229" s="18" t="s">
        <v>5537</v>
      </c>
      <c r="BF2229" s="18" t="s">
        <v>5537</v>
      </c>
      <c r="BG2229" s="18" t="s">
        <v>5537</v>
      </c>
      <c r="BH2229" s="18" t="s">
        <v>5537</v>
      </c>
      <c r="BI2229" s="18" t="s">
        <v>5537</v>
      </c>
      <c r="BJ2229" s="18" t="s">
        <v>5537</v>
      </c>
      <c r="BK2229" s="18" t="s">
        <v>5537</v>
      </c>
      <c r="BL2229" s="9" t="s">
        <v>5537</v>
      </c>
      <c r="BM2229" s="14" t="s">
        <v>5537</v>
      </c>
      <c r="BN2229" s="14" t="s">
        <v>5537</v>
      </c>
      <c r="BO2229" s="14" t="str">
        <f>_xlfn.XLOOKUP(B2229,'[4]cell downs 18042026 17h'!$B:$B,'[4]cell downs 18042026 17h'!$B:$B,"")</f>
        <v/>
      </c>
      <c r="BP2229" s="14" t="str">
        <f>_xlfn.XLOOKUP(B2229,'[5]Cells Huawei 19042026 15h'!$B:$B,'[5]Cells Huawei 19042026 15h'!$B:$B,"")</f>
        <v/>
      </c>
      <c r="BQ2229" s="9" t="str">
        <f>_xlfn.XLOOKUP(B2229,'[6]cells down 19042026 9H40'!$B:$B,'[6]cells down 19042026 9H40'!$B:$B,"")</f>
        <v/>
      </c>
      <c r="BR2229" s="9" t="s">
        <v>1998</v>
      </c>
      <c r="BS2229" s="9" t="s">
        <v>5537</v>
      </c>
      <c r="BT2229" s="108"/>
    </row>
    <row r="2230" spans="1:72" s="9" customFormat="1" x14ac:dyDescent="0.35">
      <c r="A2230" s="1" t="s">
        <v>372</v>
      </c>
      <c r="B2230" s="1" t="s">
        <v>373</v>
      </c>
      <c r="C2230" s="3" t="str">
        <f>_xlfn.XLOOKUP(B2230,'[1]daily break down'!$D:$D,'[1]daily break down'!$E:$E,"")</f>
        <v>NORD-OUEST</v>
      </c>
      <c r="D2230" s="1" t="s">
        <v>11</v>
      </c>
      <c r="E2230" s="1" t="s">
        <v>154</v>
      </c>
      <c r="F2230" s="3" t="s">
        <v>51</v>
      </c>
      <c r="G2230" s="1" t="s">
        <v>372</v>
      </c>
      <c r="H2230" s="33" t="str">
        <f>_xlfn.XLOOKUP(B2230,[2]CALCULATION!$B:$B,[2]CALCULATION!$H:$H,"")</f>
        <v>NOKIA</v>
      </c>
      <c r="I2230" s="28">
        <v>6.6795709534364009</v>
      </c>
      <c r="J2230" s="28">
        <v>7.1878665225366891</v>
      </c>
      <c r="K2230" s="28">
        <v>5.2309676455574046</v>
      </c>
      <c r="L2230" s="28">
        <v>3.5568309949429735</v>
      </c>
      <c r="M2230" s="28">
        <v>5.3269582284953012</v>
      </c>
      <c r="N2230" s="28">
        <v>5.3891041774348967</v>
      </c>
      <c r="O2230" s="28">
        <v>4.9280140027906585</v>
      </c>
      <c r="P2230" s="28">
        <v>1.8570496989804355</v>
      </c>
      <c r="Q2230" s="28">
        <v>3.5374537681606575</v>
      </c>
      <c r="R2230" s="28">
        <v>4.2923969137891502</v>
      </c>
      <c r="S2230" s="93">
        <v>6.3637525031808782</v>
      </c>
      <c r="T2230" s="93">
        <f>_xlfn.XLOOKUP(B2230,'[3]Nur des jours'!$B:$B,'[3]Nur des jours'!$U:$U,"")</f>
        <v>6.0639266279144729E-3</v>
      </c>
      <c r="U2230" s="93">
        <v>0.29014017048756729</v>
      </c>
      <c r="V2230" s="93">
        <v>1.2981261753316611</v>
      </c>
      <c r="W2230" s="93">
        <v>6.0639266279144729E-3</v>
      </c>
      <c r="X2230" s="93">
        <v>1.9618586149135714E-3</v>
      </c>
      <c r="Y2230" s="93">
        <v>0</v>
      </c>
      <c r="Z2230" s="93">
        <v>6.452731335233837E-2</v>
      </c>
      <c r="AA2230" s="93">
        <v>6.0674936435780855E-2</v>
      </c>
      <c r="AB2230" s="93">
        <v>0</v>
      </c>
      <c r="AC2230" s="93">
        <f>_xlfn.XLOOKUP(B2230,'[3]Nur des jours'!$B:$B,'[3]Nur des jours'!$N:$N,"")</f>
        <v>3.2727368712421483E-2</v>
      </c>
      <c r="AD2230" s="93">
        <v>3.2727368712421483E-2</v>
      </c>
      <c r="AE2230" s="93">
        <v>0</v>
      </c>
      <c r="AF2230" s="93">
        <v>0</v>
      </c>
      <c r="AG2230" s="93"/>
      <c r="AH2230" s="93">
        <v>0</v>
      </c>
      <c r="AI2230" s="93">
        <v>0</v>
      </c>
      <c r="AJ2230" s="93">
        <v>0</v>
      </c>
      <c r="AK2230" s="93">
        <v>0</v>
      </c>
      <c r="AL2230" s="93">
        <v>0</v>
      </c>
      <c r="AM2230" s="49" t="s">
        <v>5601</v>
      </c>
      <c r="AN2230" s="49"/>
      <c r="AO2230" s="48" t="str" cm="1">
        <f t="array" ref="AO2230">IFERROR(_xlfn.IFS(
AQ2230="MPR ISSUE","PDH",
AQ2230="BSS Hardware Issue","BSS",
AQ2230="Sites strategiques, MLL, Pylone, etc.","ENVTECH",
AQ2230="AKTIVCO DEFAUT GE &amp; POWER Cabinet","AKTIVCO",
AQ2230="AKTIVCO Coupure ENEO &amp; Baisse de tension","AKTIVCO GRID ONLY",
AQ2230="Coupure ENEO &amp; Baisse de tension","IHS GRID ONLY",
AQ2230="Defaut GE &amp; POWER Cabinet","IHS",
AQ2230="Sharing","Partners",
AQ2230="Sites strategiques &amp; DataCenter","SST &amp; DC",
AQ2230="Exclu","Exclu",
AQ2230="SAT","SAT",
AQ2230="SPARE-ISSUE","SPARE-ISSUE",
AQ2230="Fiber CAmtel","TRANS_FO_CAMTEL",
AQ2230="Fiber AOF","Fiber AOF",
AQ2230="Projet OCM (HUAWEI)","TRAVAUX-HUAWEI",
AQ2230="Projet OCM (NOKIA)","TRAVAUX-NOKIA",
AQ2230="ACCESS-ISSUE","ACCESS-ISSUE",
AQ2230="Projet OCM (ZTE, NOKIA, autres projets)","TRAVAUX OCM",
AQ2230="No root CAuse","No root cause",
AQ2230="ODU HS","PDH",
AQ2230="IP &amp; VLAN","PDH",
AQ2230="Warehouse HUAWEI","SPARE-ISSUE",
AQ2230="SPARE-HS","SPARE-ISSUE",
AQ2230="Power Telco","BSS",AQ2230="no impacts","no impacts"
),"")</f>
        <v>No root cause</v>
      </c>
      <c r="AP2230" s="48" t="str" cm="1">
        <f t="array" ref="AP2230">IFERROR(_xlfn.IFS(
AQ2230="MPR ISSUE","TX ISSUE",
AQ2230="BSS Hardware Issue","RAN ISSUE",
AQ2230="Sites strategiques, MLL, Pylone, etc.","ENVTECH",
AQ2230="AKTIVCO DEFAUT GE &amp; POWER Cabinet","POWER ISSUE",
AQ2230="AKTIVCO Coupure ENEO &amp; Baisse de tension","POWER ISSUE",
AQ2230="Coupure ENEO &amp; Baisse de tension","POWER ISSUE",
AQ2230="Defaut GE &amp; POWER Cabinet","POWER ISSUE",
AQ2230="Sharing","POWER ISSUE",
AQ2230="Sites strategiques &amp; DataCenter","POWER ISSUE",
AQ2230="Exclu","Exclu",
AQ2230="SAT","TX ISSUE",
AQ2230="SPARE-ISSUE","SPARE-ISSUE",
AQ2230="Fiber CAmtel","TX ISSUE",
AQ2230="Fiber AOF","TX ISSUE",
AQ2230="Projet OCM (HUAWEI)","TRAVAUX-HUAWEI",
AQ2230="Projet OCM (NOKIA)","TRAVAUX -NOKIA",
AQ2230="ACCESS-ISSUE","ACCESS-ISSUE",
AQ2230="Projet OCM (ZTE, NOKIA, autres projets)","TRAVAUX OCM",
AQ2230="No root CAuse","No root cause",
AQ2230="ODU HS","TX ISSUE",
AQ2230="IP &amp; VLAN","TX ISSUE",
AQ2230="Warehouse HUAWEI","SPARE-ISSUE",
AQ2230="SPARE-HS","SPARE-ISSUE",
AQ2230="Power Telco","RAN ISSUE",AQ2230="no impacts","no impacts"
),"")</f>
        <v>No root cause</v>
      </c>
      <c r="AQ2230" s="67" t="s">
        <v>5344</v>
      </c>
      <c r="AR2230" s="48" t="str" cm="1">
        <f t="array" ref="AR2230">IFERROR(_xlfn.IFS(
AQ2230="MPR ISSUE","ACTIVE",
AQ2230="BSS Hardware Issue","ACTIVE",
AQ2230="Sites strategiques, MLL, Pylone, etc.","PASSIVE",
AQ2230="AKTIVCO DEFAUT GE &amp; POWER Cabinet","PASSIVE",
AQ2230="AKTIVCO Coupure ENEO &amp; Baisse de tension","PASSIVE",
AQ2230="Coupure ENEO &amp; Baisse de tension","PASSIVE",
AQ2230="Defaut GE &amp; POWER Cabinet","PASSIVE",
AQ2230="Sharing","PASSIVE",
AQ2230="Sites strategiques &amp; DataCenter","PASSIVE",
AQ2230="Exclu","Exclu",
AQ2230="SAT","ACTIVE",
AQ2230="SPARE-ISSUE","SPARE-ISSUE",
AQ2230="Fiber CAmtel","ACTIVE",
AQ2230="Fiber AOF","ACTIVE",
AQ2230="Projet OCM (HUAWEI)","PLANNED WORKS",
AQ2230="Projet OCM (NOKIA)","PLANNED WORKS",
AQ2230="ACCESS-ISSUE","ACCESS-ISSUE",
AQ2230="Projet OCM (ZTE, NOKIA, autres projets)","PLANNED WORKS",
AQ2230="No root CAuse","No root cause",
AQ2230="ODU HS","ACTIVE",
AQ2230="IP &amp; VLAN","ACTIVE",
AQ2230="Warehouse HUAWEI","SPARE-ISSUE",
AQ2230="SPARE-HS","SPARE-ISSUE",
AQ2230="Power Telco","ACTIVE", AQ2230="no impacts","no impacts"
),"")</f>
        <v>No root cause</v>
      </c>
      <c r="AS2230" s="92" t="s">
        <v>5537</v>
      </c>
      <c r="AT2230" s="98" t="s">
        <v>373</v>
      </c>
      <c r="AV2230" s="17" t="s">
        <v>5537</v>
      </c>
      <c r="AW2230" s="7" t="s">
        <v>5537</v>
      </c>
      <c r="AX2230" s="6" t="s">
        <v>5537</v>
      </c>
      <c r="AY2230" s="7"/>
      <c r="AZ2230" s="3" t="s">
        <v>5537</v>
      </c>
      <c r="BA2230" s="18" t="s">
        <v>5537</v>
      </c>
      <c r="BB2230" s="18" t="s">
        <v>5537</v>
      </c>
      <c r="BC2230" s="18" t="s">
        <v>5537</v>
      </c>
      <c r="BD2230" s="18" t="s">
        <v>5537</v>
      </c>
      <c r="BE2230" s="18" t="s">
        <v>5537</v>
      </c>
      <c r="BF2230" s="18" t="s">
        <v>5537</v>
      </c>
      <c r="BG2230" s="18" t="s">
        <v>5537</v>
      </c>
      <c r="BH2230" s="18" t="s">
        <v>5537</v>
      </c>
      <c r="BI2230" s="18" t="s">
        <v>5537</v>
      </c>
      <c r="BJ2230" s="18" t="s">
        <v>5537</v>
      </c>
      <c r="BK2230" s="18" t="s">
        <v>5537</v>
      </c>
      <c r="BL2230" s="9" t="s">
        <v>5537</v>
      </c>
      <c r="BM2230" s="14" t="s">
        <v>5537</v>
      </c>
      <c r="BN2230" s="14" t="s">
        <v>5537</v>
      </c>
      <c r="BO2230" s="14" t="str">
        <f>_xlfn.XLOOKUP(B2230,'[4]cell downs 18042026 17h'!$B:$B,'[4]cell downs 18042026 17h'!$B:$B,"")</f>
        <v>NRO_245</v>
      </c>
      <c r="BP2230" s="14" t="str">
        <f>_xlfn.XLOOKUP(B2230,'[5]Cells Huawei 19042026 15h'!$B:$B,'[5]Cells Huawei 19042026 15h'!$B:$B,"")</f>
        <v/>
      </c>
      <c r="BQ2230" s="9" t="str">
        <f>_xlfn.XLOOKUP(B2230,'[6]cells down 19042026 9H40'!$B:$B,'[6]cells down 19042026 9H40'!$B:$B,"")</f>
        <v/>
      </c>
      <c r="BR2230" s="9" t="s">
        <v>373</v>
      </c>
      <c r="BS2230" s="9" t="s">
        <v>5537</v>
      </c>
      <c r="BT2230" s="108"/>
    </row>
    <row r="2231" spans="1:72" s="9" customFormat="1" x14ac:dyDescent="0.35">
      <c r="A2231" s="1" t="s">
        <v>2635</v>
      </c>
      <c r="B2231" s="8" t="s">
        <v>2636</v>
      </c>
      <c r="C2231" s="3" t="str">
        <f>_xlfn.XLOOKUP(B2231,'[1]daily break down'!$D:$D,'[1]daily break down'!$E:$E,"")</f>
        <v>NORD-OUEST</v>
      </c>
      <c r="D2231" s="1" t="s">
        <v>11</v>
      </c>
      <c r="E2231" s="1" t="s">
        <v>12</v>
      </c>
      <c r="F2231" s="3" t="s">
        <v>51</v>
      </c>
      <c r="G2231" s="1" t="s">
        <v>2635</v>
      </c>
      <c r="H2231" s="33" t="str">
        <f>_xlfn.XLOOKUP(B2231,[2]CALCULATION!$B:$B,[2]CALCULATION!$H:$H,"")</f>
        <v>NOKIA</v>
      </c>
      <c r="I2231" s="28">
        <v>0.34403722249258051</v>
      </c>
      <c r="J2231" s="28">
        <v>1.2367046256173519</v>
      </c>
      <c r="K2231" s="28">
        <v>0.48380635423729812</v>
      </c>
      <c r="L2231" s="28">
        <v>3.210314097131252E-3</v>
      </c>
      <c r="M2231" s="28">
        <v>2.0646565557027787</v>
      </c>
      <c r="N2231" s="28">
        <v>1.5159816569788325E-3</v>
      </c>
      <c r="O2231" s="28">
        <v>1.1057748556785539E-2</v>
      </c>
      <c r="P2231" s="28">
        <v>0</v>
      </c>
      <c r="Q2231" s="28">
        <v>0.68221502232488429</v>
      </c>
      <c r="R2231" s="28">
        <v>0</v>
      </c>
      <c r="S2231" s="93">
        <v>0.77348872527786783</v>
      </c>
      <c r="T2231" s="93">
        <f>_xlfn.XLOOKUP(B2231,'[3]Nur des jours'!$B:$B,'[3]Nur des jours'!$U:$U,"")</f>
        <v>6.0639266279144729E-3</v>
      </c>
      <c r="U2231" s="93">
        <v>0.70636255647862523</v>
      </c>
      <c r="V2231" s="93">
        <v>2.6752617476092913E-3</v>
      </c>
      <c r="W2231" s="93">
        <v>6.0639266279144729E-3</v>
      </c>
      <c r="X2231" s="93">
        <v>0</v>
      </c>
      <c r="Y2231" s="93">
        <v>1.515981656978832E-3</v>
      </c>
      <c r="Z2231" s="93">
        <v>8.2629917844495263E-2</v>
      </c>
      <c r="AA2231" s="93">
        <v>4.0128926214141923E-3</v>
      </c>
      <c r="AB2231" s="93">
        <v>0</v>
      </c>
      <c r="AC2231" s="93">
        <f>_xlfn.XLOOKUP(B2231,'[3]Nur des jours'!$B:$B,'[3]Nur des jours'!$N:$N,"")</f>
        <v>1.5159816569788325E-3</v>
      </c>
      <c r="AD2231" s="93">
        <v>1.5159816569788325E-3</v>
      </c>
      <c r="AE2231" s="93">
        <v>0</v>
      </c>
      <c r="AF2231" s="93">
        <v>0</v>
      </c>
      <c r="AG2231" s="93"/>
      <c r="AH2231" s="93">
        <v>0</v>
      </c>
      <c r="AI2231" s="93">
        <v>0</v>
      </c>
      <c r="AJ2231" s="93">
        <v>0</v>
      </c>
      <c r="AK2231" s="93">
        <v>0</v>
      </c>
      <c r="AL2231" s="93">
        <v>0</v>
      </c>
      <c r="AM2231" s="49" t="s">
        <v>5601</v>
      </c>
      <c r="AN2231" s="49"/>
      <c r="AO2231" s="48" t="str" cm="1">
        <f t="array" ref="AO2231">IFERROR(_xlfn.IFS(
AQ2231="MPR ISSUE","PDH",
AQ2231="BSS Hardware Issue","BSS",
AQ2231="Sites strategiques, MLL, Pylone, etc.","ENVTECH",
AQ2231="AKTIVCO DEFAUT GE &amp; POWER Cabinet","AKTIVCO",
AQ2231="AKTIVCO Coupure ENEO &amp; Baisse de tension","AKTIVCO GRID ONLY",
AQ2231="Coupure ENEO &amp; Baisse de tension","IHS GRID ONLY",
AQ2231="Defaut GE &amp; POWER Cabinet","IHS",
AQ2231="Sharing","Partners",
AQ2231="Sites strategiques &amp; DataCenter","SST &amp; DC",
AQ2231="Exclu","Exclu",
AQ2231="SAT","SAT",
AQ2231="SPARE-ISSUE","SPARE-ISSUE",
AQ2231="Fiber CAmtel","TRANS_FO_CAMTEL",
AQ2231="Fiber AOF","Fiber AOF",
AQ2231="Projet OCM (HUAWEI)","TRAVAUX-HUAWEI",
AQ2231="Projet OCM (NOKIA)","TRAVAUX-NOKIA",
AQ2231="ACCESS-ISSUE","ACCESS-ISSUE",
AQ2231="Projet OCM (ZTE, NOKIA, autres projets)","TRAVAUX OCM",
AQ2231="No root CAuse","No root cause",
AQ2231="ODU HS","PDH",
AQ2231="IP &amp; VLAN","PDH",
AQ2231="Warehouse HUAWEI","SPARE-ISSUE",
AQ2231="SPARE-HS","SPARE-ISSUE",
AQ2231="Power Telco","BSS",AQ2231="no impacts","no impacts"
),"")</f>
        <v>ACCESS-ISSUE</v>
      </c>
      <c r="AP2231" s="48" t="str" cm="1">
        <f t="array" ref="AP2231">IFERROR(_xlfn.IFS(
AQ2231="MPR ISSUE","TX ISSUE",
AQ2231="BSS Hardware Issue","RAN ISSUE",
AQ2231="Sites strategiques, MLL, Pylone, etc.","ENVTECH",
AQ2231="AKTIVCO DEFAUT GE &amp; POWER Cabinet","POWER ISSUE",
AQ2231="AKTIVCO Coupure ENEO &amp; Baisse de tension","POWER ISSUE",
AQ2231="Coupure ENEO &amp; Baisse de tension","POWER ISSUE",
AQ2231="Defaut GE &amp; POWER Cabinet","POWER ISSUE",
AQ2231="Sharing","POWER ISSUE",
AQ2231="Sites strategiques &amp; DataCenter","POWER ISSUE",
AQ2231="Exclu","Exclu",
AQ2231="SAT","TX ISSUE",
AQ2231="SPARE-ISSUE","SPARE-ISSUE",
AQ2231="Fiber CAmtel","TX ISSUE",
AQ2231="Fiber AOF","TX ISSUE",
AQ2231="Projet OCM (HUAWEI)","TRAVAUX-HUAWEI",
AQ2231="Projet OCM (NOKIA)","TRAVAUX -NOKIA",
AQ2231="ACCESS-ISSUE","ACCESS-ISSUE",
AQ2231="Projet OCM (ZTE, NOKIA, autres projets)","TRAVAUX OCM",
AQ2231="No root CAuse","No root cause",
AQ2231="ODU HS","TX ISSUE",
AQ2231="IP &amp; VLAN","TX ISSUE",
AQ2231="Warehouse HUAWEI","SPARE-ISSUE",
AQ2231="SPARE-HS","SPARE-ISSUE",
AQ2231="Power Telco","RAN ISSUE",AQ2231="no impacts","no impacts"
),"")</f>
        <v>ACCESS-ISSUE</v>
      </c>
      <c r="AQ2231" s="67" t="s">
        <v>25</v>
      </c>
      <c r="AR2231" s="48" t="str" cm="1">
        <f t="array" ref="AR2231">IFERROR(_xlfn.IFS(
AQ2231="MPR ISSUE","ACTIVE",
AQ2231="BSS Hardware Issue","ACTIVE",
AQ2231="Sites strategiques, MLL, Pylone, etc.","PASSIVE",
AQ2231="AKTIVCO DEFAUT GE &amp; POWER Cabinet","PASSIVE",
AQ2231="AKTIVCO Coupure ENEO &amp; Baisse de tension","PASSIVE",
AQ2231="Coupure ENEO &amp; Baisse de tension","PASSIVE",
AQ2231="Defaut GE &amp; POWER Cabinet","PASSIVE",
AQ2231="Sharing","PASSIVE",
AQ2231="Sites strategiques &amp; DataCenter","PASSIVE",
AQ2231="Exclu","Exclu",
AQ2231="SAT","ACTIVE",
AQ2231="SPARE-ISSUE","SPARE-ISSUE",
AQ2231="Fiber CAmtel","ACTIVE",
AQ2231="Fiber AOF","ACTIVE",
AQ2231="Projet OCM (HUAWEI)","PLANNED WORKS",
AQ2231="Projet OCM (NOKIA)","PLANNED WORKS",
AQ2231="ACCESS-ISSUE","ACCESS-ISSUE",
AQ2231="Projet OCM (ZTE, NOKIA, autres projets)","PLANNED WORKS",
AQ2231="No root CAuse","No root cause",
AQ2231="ODU HS","ACTIVE",
AQ2231="IP &amp; VLAN","ACTIVE",
AQ2231="Warehouse HUAWEI","SPARE-ISSUE",
AQ2231="SPARE-HS","SPARE-ISSUE",
AQ2231="Power Telco","ACTIVE", AQ2231="no impacts","no impacts"
),"")</f>
        <v>ACCESS-ISSUE</v>
      </c>
      <c r="AS2231" s="92" t="s">
        <v>5902</v>
      </c>
      <c r="AT2231" s="92" t="s">
        <v>2636</v>
      </c>
      <c r="AV2231" s="17" t="s">
        <v>5537</v>
      </c>
      <c r="AW2231" s="7" t="s">
        <v>5537</v>
      </c>
      <c r="AX2231" s="6" t="s">
        <v>5537</v>
      </c>
      <c r="AY2231" s="7"/>
      <c r="AZ2231" s="3" t="s">
        <v>5537</v>
      </c>
      <c r="BA2231" s="18" t="s">
        <v>5537</v>
      </c>
      <c r="BB2231" s="18" t="s">
        <v>5537</v>
      </c>
      <c r="BC2231" s="18" t="s">
        <v>5537</v>
      </c>
      <c r="BD2231" s="18" t="s">
        <v>5537</v>
      </c>
      <c r="BE2231" s="18" t="s">
        <v>5537</v>
      </c>
      <c r="BF2231" s="18" t="s">
        <v>5537</v>
      </c>
      <c r="BG2231" s="18" t="s">
        <v>6319</v>
      </c>
      <c r="BH2231" s="18" t="s">
        <v>6319</v>
      </c>
      <c r="BI2231" s="18" t="s">
        <v>6319</v>
      </c>
      <c r="BJ2231" s="18" t="s">
        <v>5537</v>
      </c>
      <c r="BK2231" s="18" t="s">
        <v>5537</v>
      </c>
      <c r="BL2231" s="9" t="s">
        <v>5537</v>
      </c>
      <c r="BM2231" s="14" t="s">
        <v>5537</v>
      </c>
      <c r="BN2231" s="14" t="s">
        <v>5537</v>
      </c>
      <c r="BO2231" s="14" t="str">
        <f>_xlfn.XLOOKUP(B2231,'[4]cell downs 18042026 17h'!$B:$B,'[4]cell downs 18042026 17h'!$B:$B,"")</f>
        <v/>
      </c>
      <c r="BP2231" s="14" t="str">
        <f>_xlfn.XLOOKUP(B2231,'[5]Cells Huawei 19042026 15h'!$B:$B,'[5]Cells Huawei 19042026 15h'!$B:$B,"")</f>
        <v/>
      </c>
      <c r="BQ2231" s="9" t="str">
        <f>_xlfn.XLOOKUP(B2231,'[6]cells down 19042026 9H40'!$B:$B,'[6]cells down 19042026 9H40'!$B:$B,"")</f>
        <v/>
      </c>
      <c r="BR2231" s="9" t="s">
        <v>2636</v>
      </c>
      <c r="BS2231" s="9" t="s">
        <v>5537</v>
      </c>
      <c r="BT2231" s="108"/>
    </row>
    <row r="2232" spans="1:72" s="9" customFormat="1" x14ac:dyDescent="0.35">
      <c r="A2232" s="1" t="s">
        <v>1221</v>
      </c>
      <c r="B2232" s="1" t="s">
        <v>1222</v>
      </c>
      <c r="C2232" s="3" t="str">
        <f>_xlfn.XLOOKUP(B2232,'[1]daily break down'!$D:$D,'[1]daily break down'!$E:$E,"")</f>
        <v>NORD-OUEST</v>
      </c>
      <c r="D2232" s="1" t="s">
        <v>11</v>
      </c>
      <c r="E2232" s="1" t="s">
        <v>96</v>
      </c>
      <c r="F2232" s="3" t="s">
        <v>51</v>
      </c>
      <c r="G2232" s="1" t="s">
        <v>1223</v>
      </c>
      <c r="H2232" s="33" t="str">
        <f>_xlfn.XLOOKUP(B2232,[2]CALCULATION!$B:$B,[2]CALCULATION!$H:$H,"")</f>
        <v>NOKIA</v>
      </c>
      <c r="I2232" s="28">
        <v>4.6736211192291091</v>
      </c>
      <c r="J2232" s="28">
        <v>4.6395608041729481</v>
      </c>
      <c r="K2232" s="28">
        <v>4.5315841942190955</v>
      </c>
      <c r="L2232" s="28">
        <v>3.6933513865990388</v>
      </c>
      <c r="M2232" s="28">
        <v>2.8777143289767562</v>
      </c>
      <c r="N2232" s="28">
        <v>4.1231544062443621</v>
      </c>
      <c r="O2232" s="28">
        <v>4.6613138194732686</v>
      </c>
      <c r="P2232" s="28">
        <v>4.7291414046911786</v>
      </c>
      <c r="Q2232" s="28">
        <v>2.2588251947126885</v>
      </c>
      <c r="R2232" s="28">
        <v>2.963103207322475</v>
      </c>
      <c r="S2232" s="93">
        <v>4.9693103033873021</v>
      </c>
      <c r="T2232" s="93">
        <f>_xlfn.XLOOKUP(B2232,'[3]Nur des jours'!$B:$B,'[3]Nur des jours'!$U:$U,"")</f>
        <v>3.6000640636013164</v>
      </c>
      <c r="U2232" s="93">
        <v>2.8080250624667422</v>
      </c>
      <c r="V2232" s="93">
        <v>5.5825221939714567</v>
      </c>
      <c r="W2232" s="93">
        <v>3.6000640636013164</v>
      </c>
      <c r="X2232" s="93">
        <v>1.2970560706326177</v>
      </c>
      <c r="Y2232" s="93">
        <v>3.9381636432641907</v>
      </c>
      <c r="Z2232" s="93">
        <v>0.22729023807689339</v>
      </c>
      <c r="AA2232" s="93">
        <v>4.4819551811615913E-2</v>
      </c>
      <c r="AB2232" s="93">
        <v>2.4652715355003667</v>
      </c>
      <c r="AC2232" s="93">
        <f>_xlfn.XLOOKUP(B2232,'[3]Nur des jours'!$B:$B,'[3]Nur des jours'!$N:$N,"")</f>
        <v>0</v>
      </c>
      <c r="AD2232" s="93">
        <v>0</v>
      </c>
      <c r="AE2232" s="93">
        <v>0</v>
      </c>
      <c r="AF2232" s="93">
        <v>0</v>
      </c>
      <c r="AG2232" s="93"/>
      <c r="AH2232" s="93">
        <v>0</v>
      </c>
      <c r="AI2232" s="93">
        <v>0</v>
      </c>
      <c r="AJ2232" s="93">
        <v>0</v>
      </c>
      <c r="AK2232" s="93">
        <v>0</v>
      </c>
      <c r="AL2232" s="93">
        <v>0</v>
      </c>
      <c r="AM2232" s="49" t="s">
        <v>5601</v>
      </c>
      <c r="AN2232" s="49"/>
      <c r="AO2232" s="48" t="str" cm="1">
        <f t="array" ref="AO2232">IFERROR(_xlfn.IFS(
AQ2232="MPR ISSUE","PDH",
AQ2232="BSS Hardware Issue","BSS",
AQ2232="Sites strategiques, MLL, Pylone, etc.","ENVTECH",
AQ2232="AKTIVCO DEFAUT GE &amp; POWER Cabinet","AKTIVCO",
AQ2232="AKTIVCO Coupure ENEO &amp; Baisse de tension","AKTIVCO GRID ONLY",
AQ2232="Coupure ENEO &amp; Baisse de tension","IHS GRID ONLY",
AQ2232="Defaut GE &amp; POWER Cabinet","IHS",
AQ2232="Sharing","Partners",
AQ2232="Sites strategiques &amp; DataCenter","SST &amp; DC",
AQ2232="Exclu","Exclu",
AQ2232="SAT","SAT",
AQ2232="SPARE-ISSUE","SPARE-ISSUE",
AQ2232="Fiber CAmtel","TRANS_FO_CAMTEL",
AQ2232="Fiber AOF","Fiber AOF",
AQ2232="Projet OCM (HUAWEI)","TRAVAUX-HUAWEI",
AQ2232="Projet OCM (NOKIA)","TRAVAUX-NOKIA",
AQ2232="ACCESS-ISSUE","ACCESS-ISSUE",
AQ2232="Projet OCM (ZTE, NOKIA, autres projets)","TRAVAUX OCM",
AQ2232="No root CAuse","No root cause",
AQ2232="ODU HS","PDH",
AQ2232="IP &amp; VLAN","PDH",
AQ2232="Warehouse HUAWEI","SPARE-ISSUE",
AQ2232="SPARE-HS","SPARE-ISSUE",
AQ2232="Power Telco","BSS",AQ2232="no impacts","no impacts"
),"")</f>
        <v>No root cause</v>
      </c>
      <c r="AP2232" s="48" t="str" cm="1">
        <f t="array" ref="AP2232">IFERROR(_xlfn.IFS(
AQ2232="MPR ISSUE","TX ISSUE",
AQ2232="BSS Hardware Issue","RAN ISSUE",
AQ2232="Sites strategiques, MLL, Pylone, etc.","ENVTECH",
AQ2232="AKTIVCO DEFAUT GE &amp; POWER Cabinet","POWER ISSUE",
AQ2232="AKTIVCO Coupure ENEO &amp; Baisse de tension","POWER ISSUE",
AQ2232="Coupure ENEO &amp; Baisse de tension","POWER ISSUE",
AQ2232="Defaut GE &amp; POWER Cabinet","POWER ISSUE",
AQ2232="Sharing","POWER ISSUE",
AQ2232="Sites strategiques &amp; DataCenter","POWER ISSUE",
AQ2232="Exclu","Exclu",
AQ2232="SAT","TX ISSUE",
AQ2232="SPARE-ISSUE","SPARE-ISSUE",
AQ2232="Fiber CAmtel","TX ISSUE",
AQ2232="Fiber AOF","TX ISSUE",
AQ2232="Projet OCM (HUAWEI)","TRAVAUX-HUAWEI",
AQ2232="Projet OCM (NOKIA)","TRAVAUX -NOKIA",
AQ2232="ACCESS-ISSUE","ACCESS-ISSUE",
AQ2232="Projet OCM (ZTE, NOKIA, autres projets)","TRAVAUX OCM",
AQ2232="No root CAuse","No root cause",
AQ2232="ODU HS","TX ISSUE",
AQ2232="IP &amp; VLAN","TX ISSUE",
AQ2232="Warehouse HUAWEI","SPARE-ISSUE",
AQ2232="SPARE-HS","SPARE-ISSUE",
AQ2232="Power Telco","RAN ISSUE",AQ2232="no impacts","no impacts"
),"")</f>
        <v>No root cause</v>
      </c>
      <c r="AQ2232" s="67" t="s">
        <v>5344</v>
      </c>
      <c r="AR2232" s="48" t="str" cm="1">
        <f t="array" ref="AR2232">IFERROR(_xlfn.IFS(
AQ2232="MPR ISSUE","ACTIVE",
AQ2232="BSS Hardware Issue","ACTIVE",
AQ2232="Sites strategiques, MLL, Pylone, etc.","PASSIVE",
AQ2232="AKTIVCO DEFAUT GE &amp; POWER Cabinet","PASSIVE",
AQ2232="AKTIVCO Coupure ENEO &amp; Baisse de tension","PASSIVE",
AQ2232="Coupure ENEO &amp; Baisse de tension","PASSIVE",
AQ2232="Defaut GE &amp; POWER Cabinet","PASSIVE",
AQ2232="Sharing","PASSIVE",
AQ2232="Sites strategiques &amp; DataCenter","PASSIVE",
AQ2232="Exclu","Exclu",
AQ2232="SAT","ACTIVE",
AQ2232="SPARE-ISSUE","SPARE-ISSUE",
AQ2232="Fiber CAmtel","ACTIVE",
AQ2232="Fiber AOF","ACTIVE",
AQ2232="Projet OCM (HUAWEI)","PLANNED WORKS",
AQ2232="Projet OCM (NOKIA)","PLANNED WORKS",
AQ2232="ACCESS-ISSUE","ACCESS-ISSUE",
AQ2232="Projet OCM (ZTE, NOKIA, autres projets)","PLANNED WORKS",
AQ2232="No root CAuse","No root cause",
AQ2232="ODU HS","ACTIVE",
AQ2232="IP &amp; VLAN","ACTIVE",
AQ2232="Warehouse HUAWEI","SPARE-ISSUE",
AQ2232="SPARE-HS","SPARE-ISSUE",
AQ2232="Power Telco","ACTIVE", AQ2232="no impacts","no impacts"
),"")</f>
        <v>No root cause</v>
      </c>
      <c r="AS2232" s="92" t="s">
        <v>5537</v>
      </c>
      <c r="AT2232" s="98" t="s">
        <v>1222</v>
      </c>
      <c r="AV2232" s="17" t="s">
        <v>5537</v>
      </c>
      <c r="AW2232" s="7" t="s">
        <v>5537</v>
      </c>
      <c r="AX2232" s="6" t="s">
        <v>5537</v>
      </c>
      <c r="AY2232" s="7"/>
      <c r="AZ2232" s="3" t="s">
        <v>5537</v>
      </c>
      <c r="BA2232" s="18" t="s">
        <v>5537</v>
      </c>
      <c r="BB2232" s="18" t="s">
        <v>5537</v>
      </c>
      <c r="BC2232" s="18" t="s">
        <v>5537</v>
      </c>
      <c r="BD2232" s="18" t="s">
        <v>5537</v>
      </c>
      <c r="BE2232" s="18" t="s">
        <v>5537</v>
      </c>
      <c r="BF2232" s="18" t="s">
        <v>5537</v>
      </c>
      <c r="BG2232" s="18" t="s">
        <v>5537</v>
      </c>
      <c r="BH2232" s="18" t="s">
        <v>5537</v>
      </c>
      <c r="BI2232" s="18" t="s">
        <v>5537</v>
      </c>
      <c r="BJ2232" s="18" t="s">
        <v>5537</v>
      </c>
      <c r="BK2232" s="18" t="s">
        <v>5537</v>
      </c>
      <c r="BL2232" s="9" t="s">
        <v>5537</v>
      </c>
      <c r="BM2232" s="14" t="s">
        <v>5537</v>
      </c>
      <c r="BN2232" s="14" t="s">
        <v>5537</v>
      </c>
      <c r="BO2232" s="14" t="str">
        <f>_xlfn.XLOOKUP(B2232,'[4]cell downs 18042026 17h'!$B:$B,'[4]cell downs 18042026 17h'!$B:$B,"")</f>
        <v>NRO_030</v>
      </c>
      <c r="BP2232" s="14" t="str">
        <f>_xlfn.XLOOKUP(B2232,'[5]Cells Huawei 19042026 15h'!$B:$B,'[5]Cells Huawei 19042026 15h'!$B:$B,"")</f>
        <v/>
      </c>
      <c r="BQ2232" s="9" t="str">
        <f>_xlfn.XLOOKUP(B2232,'[6]cells down 19042026 9H40'!$B:$B,'[6]cells down 19042026 9H40'!$B:$B,"")</f>
        <v/>
      </c>
      <c r="BR2232" s="9" t="s">
        <v>1222</v>
      </c>
      <c r="BS2232" s="9" t="s">
        <v>5537</v>
      </c>
      <c r="BT2232" s="108"/>
    </row>
    <row r="2233" spans="1:72" s="9" customFormat="1" x14ac:dyDescent="0.35">
      <c r="A2233" s="1" t="s">
        <v>4866</v>
      </c>
      <c r="B2233" s="1" t="s">
        <v>4867</v>
      </c>
      <c r="C2233" s="3" t="str">
        <f>_xlfn.XLOOKUP(B2233,'[1]daily break down'!$D:$D,'[1]daily break down'!$E:$E,"")</f>
        <v>SUD-OUEST</v>
      </c>
      <c r="D2233" s="1" t="s">
        <v>18</v>
      </c>
      <c r="E2233" s="1" t="e">
        <v>#N/A</v>
      </c>
      <c r="F2233" s="3" t="s">
        <v>13</v>
      </c>
      <c r="G2233" s="1" t="s">
        <v>1431</v>
      </c>
      <c r="H2233" s="32" t="str">
        <f>_xlfn.XLOOKUP(B2233,[2]CALCULATION!$B:$B,[2]CALCULATION!$H:$H,"")</f>
        <v>Huawei</v>
      </c>
      <c r="I2233" s="28">
        <v>15.514841638772607</v>
      </c>
      <c r="J2233" s="28">
        <v>18.155414159054661</v>
      </c>
      <c r="K2233" s="28">
        <v>16.708293739459474</v>
      </c>
      <c r="L2233" s="28">
        <v>17.428438531759276</v>
      </c>
      <c r="M2233" s="28">
        <v>21.325973866616444</v>
      </c>
      <c r="N2233" s="28">
        <v>35.009259972662399</v>
      </c>
      <c r="O2233" s="28">
        <v>11.537066286565478</v>
      </c>
      <c r="P2233" s="28">
        <v>12.278256471279807</v>
      </c>
      <c r="Q2233" s="28">
        <v>11.320173899147624</v>
      </c>
      <c r="R2233" s="28">
        <v>1.4136974828283866</v>
      </c>
      <c r="S2233" s="93">
        <v>0</v>
      </c>
      <c r="T2233" s="93">
        <f>_xlfn.XLOOKUP(B2233,'[3]Nur des jours'!$B:$B,'[3]Nur des jours'!$U:$U,"")</f>
        <v>17.373559995776656</v>
      </c>
      <c r="U2233" s="93">
        <v>0</v>
      </c>
      <c r="V2233" s="93">
        <v>0</v>
      </c>
      <c r="W2233" s="93">
        <v>17.373559995776656</v>
      </c>
      <c r="X2233" s="93">
        <v>19.838528334945622</v>
      </c>
      <c r="Y2233" s="93">
        <v>1.2388958802395893</v>
      </c>
      <c r="Z2233" s="93">
        <v>2.041313888817549</v>
      </c>
      <c r="AA2233" s="93">
        <v>0</v>
      </c>
      <c r="AB2233" s="93">
        <v>0</v>
      </c>
      <c r="AC2233" s="93">
        <f>_xlfn.XLOOKUP(B2233,'[3]Nur des jours'!$B:$B,'[3]Nur des jours'!$N:$N,"")</f>
        <v>0</v>
      </c>
      <c r="AD2233" s="93">
        <v>0</v>
      </c>
      <c r="AE2233" s="93">
        <v>0</v>
      </c>
      <c r="AF2233" s="93">
        <v>0</v>
      </c>
      <c r="AG2233" s="93"/>
      <c r="AH2233" s="93">
        <v>0</v>
      </c>
      <c r="AI2233" s="93">
        <v>0</v>
      </c>
      <c r="AJ2233" s="93">
        <v>0</v>
      </c>
      <c r="AK2233" s="93">
        <v>0</v>
      </c>
      <c r="AL2233" s="93">
        <v>0</v>
      </c>
      <c r="AM2233" s="49" t="s">
        <v>5601</v>
      </c>
      <c r="AN2233" s="49"/>
      <c r="AO2233" s="48" t="str" cm="1">
        <f t="array" ref="AO2233">IFERROR(_xlfn.IFS(
AQ2233="MPR ISSUE","PDH",
AQ2233="BSS Hardware Issue","BSS",
AQ2233="Sites strategiques, MLL, Pylone, etc.","ENVTECH",
AQ2233="AKTIVCO DEFAUT GE &amp; POWER Cabinet","AKTIVCO",
AQ2233="AKTIVCO Coupure ENEO &amp; Baisse de tension","AKTIVCO GRID ONLY",
AQ2233="Coupure ENEO &amp; Baisse de tension","IHS GRID ONLY",
AQ2233="Defaut GE &amp; POWER Cabinet","IHS",
AQ2233="Sharing","Partners",
AQ2233="Sites strategiques &amp; DataCenter","SST &amp; DC",
AQ2233="Exclu","Exclu",
AQ2233="SAT","SAT",
AQ2233="SPARE-ISSUE","SPARE-ISSUE",
AQ2233="Fiber CAmtel","TRANS_FO_CAMTEL",
AQ2233="Fiber AOF","Fiber AOF",
AQ2233="Projet OCM (HUAWEI)","TRAVAUX-HUAWEI",
AQ2233="Projet OCM (NOKIA)","TRAVAUX-NOKIA",
AQ2233="ACCESS-ISSUE","ACCESS-ISSUE",
AQ2233="Projet OCM (ZTE, NOKIA, autres projets)","TRAVAUX OCM",
AQ2233="No root CAuse","No root cause",
AQ2233="ODU HS","PDH",
AQ2233="IP &amp; VLAN","PDH",
AQ2233="Warehouse HUAWEI","SPARE-ISSUE",
AQ2233="SPARE-HS","SPARE-ISSUE",
AQ2233="Power Telco","BSS",AQ2233="no impacts","no impacts"
),"")</f>
        <v>No root cause</v>
      </c>
      <c r="AP2233" s="48" t="str" cm="1">
        <f t="array" ref="AP2233">IFERROR(_xlfn.IFS(
AQ2233="MPR ISSUE","TX ISSUE",
AQ2233="BSS Hardware Issue","RAN ISSUE",
AQ2233="Sites strategiques, MLL, Pylone, etc.","ENVTECH",
AQ2233="AKTIVCO DEFAUT GE &amp; POWER Cabinet","POWER ISSUE",
AQ2233="AKTIVCO Coupure ENEO &amp; Baisse de tension","POWER ISSUE",
AQ2233="Coupure ENEO &amp; Baisse de tension","POWER ISSUE",
AQ2233="Defaut GE &amp; POWER Cabinet","POWER ISSUE",
AQ2233="Sharing","POWER ISSUE",
AQ2233="Sites strategiques &amp; DataCenter","POWER ISSUE",
AQ2233="Exclu","Exclu",
AQ2233="SAT","TX ISSUE",
AQ2233="SPARE-ISSUE","SPARE-ISSUE",
AQ2233="Fiber CAmtel","TX ISSUE",
AQ2233="Fiber AOF","TX ISSUE",
AQ2233="Projet OCM (HUAWEI)","TRAVAUX-HUAWEI",
AQ2233="Projet OCM (NOKIA)","TRAVAUX -NOKIA",
AQ2233="ACCESS-ISSUE","ACCESS-ISSUE",
AQ2233="Projet OCM (ZTE, NOKIA, autres projets)","TRAVAUX OCM",
AQ2233="No root CAuse","No root cause",
AQ2233="ODU HS","TX ISSUE",
AQ2233="IP &amp; VLAN","TX ISSUE",
AQ2233="Warehouse HUAWEI","SPARE-ISSUE",
AQ2233="SPARE-HS","SPARE-ISSUE",
AQ2233="Power Telco","RAN ISSUE",AQ2233="no impacts","no impacts"
),"")</f>
        <v>No root cause</v>
      </c>
      <c r="AQ2233" s="67" t="s">
        <v>5344</v>
      </c>
      <c r="AR2233" s="48" t="str" cm="1">
        <f t="array" ref="AR2233">IFERROR(_xlfn.IFS(
AQ2233="MPR ISSUE","ACTIVE",
AQ2233="BSS Hardware Issue","ACTIVE",
AQ2233="Sites strategiques, MLL, Pylone, etc.","PASSIVE",
AQ2233="AKTIVCO DEFAUT GE &amp; POWER Cabinet","PASSIVE",
AQ2233="AKTIVCO Coupure ENEO &amp; Baisse de tension","PASSIVE",
AQ2233="Coupure ENEO &amp; Baisse de tension","PASSIVE",
AQ2233="Defaut GE &amp; POWER Cabinet","PASSIVE",
AQ2233="Sharing","PASSIVE",
AQ2233="Sites strategiques &amp; DataCenter","PASSIVE",
AQ2233="Exclu","Exclu",
AQ2233="SAT","ACTIVE",
AQ2233="SPARE-ISSUE","SPARE-ISSUE",
AQ2233="Fiber CAmtel","ACTIVE",
AQ2233="Fiber AOF","ACTIVE",
AQ2233="Projet OCM (HUAWEI)","PLANNED WORKS",
AQ2233="Projet OCM (NOKIA)","PLANNED WORKS",
AQ2233="ACCESS-ISSUE","ACCESS-ISSUE",
AQ2233="Projet OCM (ZTE, NOKIA, autres projets)","PLANNED WORKS",
AQ2233="No root CAuse","No root cause",
AQ2233="ODU HS","ACTIVE",
AQ2233="IP &amp; VLAN","ACTIVE",
AQ2233="Warehouse HUAWEI","SPARE-ISSUE",
AQ2233="SPARE-HS","SPARE-ISSUE",
AQ2233="Power Telco","ACTIVE", AQ2233="no impacts","no impacts"
),"")</f>
        <v>No root cause</v>
      </c>
      <c r="AS2233" s="92" t="s">
        <v>5537</v>
      </c>
      <c r="AT2233" s="98" t="s">
        <v>4867</v>
      </c>
      <c r="AV2233" s="17" t="s">
        <v>5537</v>
      </c>
      <c r="AW2233" s="7" t="s">
        <v>5537</v>
      </c>
      <c r="AX2233" s="6" t="s">
        <v>5537</v>
      </c>
      <c r="AY2233" s="7"/>
      <c r="AZ2233" s="3" t="s">
        <v>5537</v>
      </c>
      <c r="BA2233" s="18" t="s">
        <v>5537</v>
      </c>
      <c r="BB2233" s="18" t="s">
        <v>5537</v>
      </c>
      <c r="BC2233" s="18" t="s">
        <v>5537</v>
      </c>
      <c r="BD2233" s="18" t="s">
        <v>5537</v>
      </c>
      <c r="BE2233" s="18" t="s">
        <v>5537</v>
      </c>
      <c r="BF2233" s="18" t="s">
        <v>5537</v>
      </c>
      <c r="BG2233" s="18" t="s">
        <v>5537</v>
      </c>
      <c r="BH2233" s="18" t="s">
        <v>5537</v>
      </c>
      <c r="BI2233" s="18" t="s">
        <v>5537</v>
      </c>
      <c r="BJ2233" s="18" t="s">
        <v>5537</v>
      </c>
      <c r="BK2233" s="18" t="s">
        <v>5537</v>
      </c>
      <c r="BL2233" s="9" t="s">
        <v>5537</v>
      </c>
      <c r="BM2233" s="14" t="s">
        <v>5537</v>
      </c>
      <c r="BN2233" s="14" t="s">
        <v>5537</v>
      </c>
      <c r="BO2233" s="14" t="str">
        <f>_xlfn.XLOOKUP(B2233,'[4]cell downs 18042026 17h'!$B:$B,'[4]cell downs 18042026 17h'!$B:$B,"")</f>
        <v/>
      </c>
      <c r="BP2233" s="14" t="str">
        <f>_xlfn.XLOOKUP(B2233,'[5]Cells Huawei 19042026 15h'!$B:$B,'[5]Cells Huawei 19042026 15h'!$B:$B,"")</f>
        <v/>
      </c>
      <c r="BQ2233" s="9" t="str">
        <f>_xlfn.XLOOKUP(B2233,'[6]cells down 19042026 9H40'!$B:$B,'[6]cells down 19042026 9H40'!$B:$B,"")</f>
        <v/>
      </c>
      <c r="BR2233" s="9" t="s">
        <v>5537</v>
      </c>
      <c r="BS2233" s="9" t="s">
        <v>1129</v>
      </c>
      <c r="BT2233" s="108"/>
    </row>
    <row r="2234" spans="1:72" s="9" customFormat="1" x14ac:dyDescent="0.35">
      <c r="A2234" s="1" t="s">
        <v>871</v>
      </c>
      <c r="B2234" s="1" t="s">
        <v>872</v>
      </c>
      <c r="C2234" s="3" t="str">
        <f>_xlfn.XLOOKUP(B2234,'[1]daily break down'!$D:$D,'[1]daily break down'!$E:$E,"")</f>
        <v>NORD-OUEST</v>
      </c>
      <c r="D2234" s="1" t="s">
        <v>11</v>
      </c>
      <c r="E2234" s="1" t="s">
        <v>66</v>
      </c>
      <c r="F2234" s="3" t="s">
        <v>51</v>
      </c>
      <c r="G2234" s="1" t="s">
        <v>871</v>
      </c>
      <c r="H2234" s="33" t="str">
        <f>_xlfn.XLOOKUP(B2234,[2]CALCULATION!$B:$B,[2]CALCULATION!$H:$H,"")</f>
        <v>NOKIA</v>
      </c>
      <c r="I2234" s="28">
        <v>0.30575978526312858</v>
      </c>
      <c r="J2234" s="28">
        <v>1.2469147038853921</v>
      </c>
      <c r="K2234" s="28">
        <v>0.51493066391669584</v>
      </c>
      <c r="L2234" s="28">
        <v>3.3886648803053529E-3</v>
      </c>
      <c r="M2234" s="28">
        <v>2.0669360495890747</v>
      </c>
      <c r="N2234" s="28">
        <v>1.8726832233265207E-3</v>
      </c>
      <c r="O2234" s="28">
        <v>4.8154711456969632E-3</v>
      </c>
      <c r="P2234" s="28">
        <v>3.8345418382400923E-3</v>
      </c>
      <c r="Q2234" s="28">
        <v>0.68488828531371693</v>
      </c>
      <c r="R2234" s="28">
        <v>1.3668808849055698</v>
      </c>
      <c r="S2234" s="93">
        <v>2.578640403499791</v>
      </c>
      <c r="T2234" s="93">
        <f>_xlfn.XLOOKUP(B2234,'[3]Nur des jours'!$B:$B,'[3]Nur des jours'!$U:$U,"")</f>
        <v>6.1531020195015234E-3</v>
      </c>
      <c r="U2234" s="93">
        <v>4.7262957541099127E-3</v>
      </c>
      <c r="V2234" s="93">
        <v>1.2418029980053247</v>
      </c>
      <c r="W2234" s="93">
        <v>6.1531020195015234E-3</v>
      </c>
      <c r="X2234" s="93">
        <v>0</v>
      </c>
      <c r="Y2234" s="93">
        <v>2.9427879223702718E-3</v>
      </c>
      <c r="Z2234" s="93">
        <v>9.1155085280210421E-2</v>
      </c>
      <c r="AA2234" s="93">
        <v>4.1912434045879516E-3</v>
      </c>
      <c r="AB2234" s="93">
        <v>0</v>
      </c>
      <c r="AC2234" s="93">
        <f>_xlfn.XLOOKUP(B2234,'[3]Nur des jours'!$B:$B,'[3]Nur des jours'!$N:$N,"")</f>
        <v>0</v>
      </c>
      <c r="AD2234" s="93">
        <v>0</v>
      </c>
      <c r="AE2234" s="93">
        <v>0</v>
      </c>
      <c r="AF2234" s="93">
        <v>0</v>
      </c>
      <c r="AG2234" s="93"/>
      <c r="AH2234" s="93">
        <v>0</v>
      </c>
      <c r="AI2234" s="93">
        <v>0</v>
      </c>
      <c r="AJ2234" s="93">
        <v>0</v>
      </c>
      <c r="AK2234" s="93">
        <v>0</v>
      </c>
      <c r="AL2234" s="93">
        <v>0</v>
      </c>
      <c r="AM2234" s="49" t="s">
        <v>5601</v>
      </c>
      <c r="AN2234" s="49"/>
      <c r="AO2234" s="48" t="str" cm="1">
        <f t="array" ref="AO2234">IFERROR(_xlfn.IFS(
AQ2234="MPR ISSUE","PDH",
AQ2234="BSS Hardware Issue","BSS",
AQ2234="Sites strategiques, MLL, Pylone, etc.","ENVTECH",
AQ2234="AKTIVCO DEFAUT GE &amp; POWER Cabinet","AKTIVCO",
AQ2234="AKTIVCO Coupure ENEO &amp; Baisse de tension","AKTIVCO GRID ONLY",
AQ2234="Coupure ENEO &amp; Baisse de tension","IHS GRID ONLY",
AQ2234="Defaut GE &amp; POWER Cabinet","IHS",
AQ2234="Sharing","Partners",
AQ2234="Sites strategiques &amp; DataCenter","SST &amp; DC",
AQ2234="Exclu","Exclu",
AQ2234="SAT","SAT",
AQ2234="SPARE-ISSUE","SPARE-ISSUE",
AQ2234="Fiber CAmtel","TRANS_FO_CAMTEL",
AQ2234="Fiber AOF","Fiber AOF",
AQ2234="Projet OCM (HUAWEI)","TRAVAUX-HUAWEI",
AQ2234="Projet OCM (NOKIA)","TRAVAUX-NOKIA",
AQ2234="ACCESS-ISSUE","ACCESS-ISSUE",
AQ2234="Projet OCM (ZTE, NOKIA, autres projets)","TRAVAUX OCM",
AQ2234="No root CAuse","No root cause",
AQ2234="ODU HS","PDH",
AQ2234="IP &amp; VLAN","PDH",
AQ2234="Warehouse HUAWEI","SPARE-ISSUE",
AQ2234="SPARE-HS","SPARE-ISSUE",
AQ2234="Power Telco","BSS",AQ2234="no impacts","no impacts"
),"")</f>
        <v>No root cause</v>
      </c>
      <c r="AP2234" s="48" t="str" cm="1">
        <f t="array" ref="AP2234">IFERROR(_xlfn.IFS(
AQ2234="MPR ISSUE","TX ISSUE",
AQ2234="BSS Hardware Issue","RAN ISSUE",
AQ2234="Sites strategiques, MLL, Pylone, etc.","ENVTECH",
AQ2234="AKTIVCO DEFAUT GE &amp; POWER Cabinet","POWER ISSUE",
AQ2234="AKTIVCO Coupure ENEO &amp; Baisse de tension","POWER ISSUE",
AQ2234="Coupure ENEO &amp; Baisse de tension","POWER ISSUE",
AQ2234="Defaut GE &amp; POWER Cabinet","POWER ISSUE",
AQ2234="Sharing","POWER ISSUE",
AQ2234="Sites strategiques &amp; DataCenter","POWER ISSUE",
AQ2234="Exclu","Exclu",
AQ2234="SAT","TX ISSUE",
AQ2234="SPARE-ISSUE","SPARE-ISSUE",
AQ2234="Fiber CAmtel","TX ISSUE",
AQ2234="Fiber AOF","TX ISSUE",
AQ2234="Projet OCM (HUAWEI)","TRAVAUX-HUAWEI",
AQ2234="Projet OCM (NOKIA)","TRAVAUX -NOKIA",
AQ2234="ACCESS-ISSUE","ACCESS-ISSUE",
AQ2234="Projet OCM (ZTE, NOKIA, autres projets)","TRAVAUX OCM",
AQ2234="No root CAuse","No root cause",
AQ2234="ODU HS","TX ISSUE",
AQ2234="IP &amp; VLAN","TX ISSUE",
AQ2234="Warehouse HUAWEI","SPARE-ISSUE",
AQ2234="SPARE-HS","SPARE-ISSUE",
AQ2234="Power Telco","RAN ISSUE",AQ2234="no impacts","no impacts"
),"")</f>
        <v>No root cause</v>
      </c>
      <c r="AQ2234" s="67" t="s">
        <v>5344</v>
      </c>
      <c r="AR2234" s="48" t="str" cm="1">
        <f t="array" ref="AR2234">IFERROR(_xlfn.IFS(
AQ2234="MPR ISSUE","ACTIVE",
AQ2234="BSS Hardware Issue","ACTIVE",
AQ2234="Sites strategiques, MLL, Pylone, etc.","PASSIVE",
AQ2234="AKTIVCO DEFAUT GE &amp; POWER Cabinet","PASSIVE",
AQ2234="AKTIVCO Coupure ENEO &amp; Baisse de tension","PASSIVE",
AQ2234="Coupure ENEO &amp; Baisse de tension","PASSIVE",
AQ2234="Defaut GE &amp; POWER Cabinet","PASSIVE",
AQ2234="Sharing","PASSIVE",
AQ2234="Sites strategiques &amp; DataCenter","PASSIVE",
AQ2234="Exclu","Exclu",
AQ2234="SAT","ACTIVE",
AQ2234="SPARE-ISSUE","SPARE-ISSUE",
AQ2234="Fiber CAmtel","ACTIVE",
AQ2234="Fiber AOF","ACTIVE",
AQ2234="Projet OCM (HUAWEI)","PLANNED WORKS",
AQ2234="Projet OCM (NOKIA)","PLANNED WORKS",
AQ2234="ACCESS-ISSUE","ACCESS-ISSUE",
AQ2234="Projet OCM (ZTE, NOKIA, autres projets)","PLANNED WORKS",
AQ2234="No root CAuse","No root cause",
AQ2234="ODU HS","ACTIVE",
AQ2234="IP &amp; VLAN","ACTIVE",
AQ2234="Warehouse HUAWEI","SPARE-ISSUE",
AQ2234="SPARE-HS","SPARE-ISSUE",
AQ2234="Power Telco","ACTIVE", AQ2234="no impacts","no impacts"
),"")</f>
        <v>No root cause</v>
      </c>
      <c r="AS2234" s="92" t="s">
        <v>5537</v>
      </c>
      <c r="AT2234" s="98" t="s">
        <v>872</v>
      </c>
      <c r="AV2234" s="17" t="s">
        <v>5537</v>
      </c>
      <c r="AW2234" s="7" t="s">
        <v>5537</v>
      </c>
      <c r="AX2234" s="6" t="s">
        <v>5537</v>
      </c>
      <c r="AY2234" s="7"/>
      <c r="AZ2234" s="3" t="s">
        <v>5537</v>
      </c>
      <c r="BA2234" s="18" t="s">
        <v>5537</v>
      </c>
      <c r="BB2234" s="18" t="s">
        <v>5537</v>
      </c>
      <c r="BC2234" s="18" t="s">
        <v>5537</v>
      </c>
      <c r="BD2234" s="18" t="s">
        <v>5537</v>
      </c>
      <c r="BE2234" s="18" t="s">
        <v>5537</v>
      </c>
      <c r="BF2234" s="18" t="s">
        <v>5537</v>
      </c>
      <c r="BG2234" s="18" t="s">
        <v>5537</v>
      </c>
      <c r="BH2234" s="18" t="s">
        <v>5537</v>
      </c>
      <c r="BI2234" s="18" t="s">
        <v>5537</v>
      </c>
      <c r="BJ2234" s="18" t="s">
        <v>5537</v>
      </c>
      <c r="BK2234" s="18" t="s">
        <v>5537</v>
      </c>
      <c r="BL2234" s="9" t="s">
        <v>5537</v>
      </c>
      <c r="BM2234" s="14" t="s">
        <v>5537</v>
      </c>
      <c r="BN2234" s="14" t="s">
        <v>5537</v>
      </c>
      <c r="BO2234" s="14" t="str">
        <f>_xlfn.XLOOKUP(B2234,'[4]cell downs 18042026 17h'!$B:$B,'[4]cell downs 18042026 17h'!$B:$B,"")</f>
        <v/>
      </c>
      <c r="BP2234" s="14" t="str">
        <f>_xlfn.XLOOKUP(B2234,'[5]Cells Huawei 19042026 15h'!$B:$B,'[5]Cells Huawei 19042026 15h'!$B:$B,"")</f>
        <v/>
      </c>
      <c r="BQ2234" s="9" t="str">
        <f>_xlfn.XLOOKUP(B2234,'[6]cells down 19042026 9H40'!$B:$B,'[6]cells down 19042026 9H40'!$B:$B,"")</f>
        <v/>
      </c>
      <c r="BR2234" s="9" t="s">
        <v>872</v>
      </c>
      <c r="BS2234" s="9" t="s">
        <v>12</v>
      </c>
      <c r="BT2234" s="108"/>
    </row>
    <row r="2235" spans="1:72" s="9" customFormat="1" x14ac:dyDescent="0.35">
      <c r="A2235" s="1" t="s">
        <v>1527</v>
      </c>
      <c r="B2235" s="1" t="s">
        <v>1528</v>
      </c>
      <c r="C2235" s="3" t="str">
        <f>_xlfn.XLOOKUP(B2235,'[1]daily break down'!$D:$D,'[1]daily break down'!$E:$E,"")</f>
        <v>NORD-OUEST</v>
      </c>
      <c r="D2235" s="1" t="s">
        <v>11</v>
      </c>
      <c r="E2235" s="1" t="s">
        <v>12</v>
      </c>
      <c r="F2235" s="3" t="s">
        <v>51</v>
      </c>
      <c r="G2235" s="1" t="s">
        <v>1527</v>
      </c>
      <c r="H2235" s="33" t="str">
        <f>_xlfn.XLOOKUP(B2235,[2]CALCULATION!$B:$B,[2]CALCULATION!$H:$H,"")</f>
        <v>NOKIA</v>
      </c>
      <c r="I2235" s="28">
        <v>0.26912864019958349</v>
      </c>
      <c r="J2235" s="28">
        <v>1.2270245356576095</v>
      </c>
      <c r="K2235" s="28">
        <v>0.46642915126913215</v>
      </c>
      <c r="L2235" s="28">
        <v>1.6051570485658829E-3</v>
      </c>
      <c r="M2235" s="28">
        <v>2.0622267695584182</v>
      </c>
      <c r="N2235" s="28">
        <v>0</v>
      </c>
      <c r="O2235" s="28">
        <v>4.9046465372840136E-3</v>
      </c>
      <c r="P2235" s="28">
        <v>1.3376308738047311E-3</v>
      </c>
      <c r="Q2235" s="28">
        <v>0.68205771397588411</v>
      </c>
      <c r="R2235" s="28">
        <v>1.3516819319772186</v>
      </c>
      <c r="S2235" s="93">
        <v>2.5690154399688283</v>
      </c>
      <c r="T2235" s="93">
        <f>_xlfn.XLOOKUP(B2235,'[3]Nur des jours'!$B:$B,'[3]Nur des jours'!$U:$U,"")</f>
        <v>5.7072250615666127E-3</v>
      </c>
      <c r="U2235" s="93">
        <v>3.210314097131252E-3</v>
      </c>
      <c r="V2235" s="93">
        <v>1.2824848116473049</v>
      </c>
      <c r="W2235" s="93">
        <v>5.7072250615666127E-3</v>
      </c>
      <c r="X2235" s="93">
        <v>1.6051570485658825E-3</v>
      </c>
      <c r="Y2235" s="93">
        <v>1.3376308738047311E-3</v>
      </c>
      <c r="Z2235" s="93">
        <v>5.7428952182014728E-2</v>
      </c>
      <c r="AA2235" s="93">
        <v>4.8154711456969632E-3</v>
      </c>
      <c r="AB2235" s="93">
        <v>1.6943324401527621E-3</v>
      </c>
      <c r="AC2235" s="93">
        <f>_xlfn.XLOOKUP(B2235,'[3]Nur des jours'!$B:$B,'[3]Nur des jours'!$N:$N,"")</f>
        <v>0</v>
      </c>
      <c r="AD2235" s="93">
        <v>0</v>
      </c>
      <c r="AE2235" s="93">
        <v>0</v>
      </c>
      <c r="AF2235" s="93">
        <v>0</v>
      </c>
      <c r="AG2235" s="93"/>
      <c r="AH2235" s="93">
        <v>0</v>
      </c>
      <c r="AI2235" s="93">
        <v>0</v>
      </c>
      <c r="AJ2235" s="93">
        <v>0</v>
      </c>
      <c r="AK2235" s="93">
        <v>0</v>
      </c>
      <c r="AL2235" s="93">
        <v>0</v>
      </c>
      <c r="AM2235" s="49" t="s">
        <v>5601</v>
      </c>
      <c r="AN2235" s="49"/>
      <c r="AO2235" s="48" t="str" cm="1">
        <f t="array" ref="AO2235">IFERROR(_xlfn.IFS(
AQ2235="MPR ISSUE","PDH",
AQ2235="BSS Hardware Issue","BSS",
AQ2235="Sites strategiques, MLL, Pylone, etc.","ENVTECH",
AQ2235="AKTIVCO DEFAUT GE &amp; POWER Cabinet","AKTIVCO",
AQ2235="AKTIVCO Coupure ENEO &amp; Baisse de tension","AKTIVCO GRID ONLY",
AQ2235="Coupure ENEO &amp; Baisse de tension","IHS GRID ONLY",
AQ2235="Defaut GE &amp; POWER Cabinet","IHS",
AQ2235="Sharing","Partners",
AQ2235="Sites strategiques &amp; DataCenter","SST &amp; DC",
AQ2235="Exclu","Exclu",
AQ2235="SAT","SAT",
AQ2235="SPARE-ISSUE","SPARE-ISSUE",
AQ2235="Fiber CAmtel","TRANS_FO_CAMTEL",
AQ2235="Fiber AOF","Fiber AOF",
AQ2235="Projet OCM (HUAWEI)","TRAVAUX-HUAWEI",
AQ2235="Projet OCM (NOKIA)","TRAVAUX-NOKIA",
AQ2235="ACCESS-ISSUE","ACCESS-ISSUE",
AQ2235="Projet OCM (ZTE, NOKIA, autres projets)","TRAVAUX OCM",
AQ2235="No root CAuse","No root cause",
AQ2235="ODU HS","PDH",
AQ2235="IP &amp; VLAN","PDH",
AQ2235="Warehouse HUAWEI","SPARE-ISSUE",
AQ2235="SPARE-HS","SPARE-ISSUE",
AQ2235="Power Telco","BSS",AQ2235="no impacts","no impacts"
),"")</f>
        <v>No root cause</v>
      </c>
      <c r="AP2235" s="48" t="str" cm="1">
        <f t="array" ref="AP2235">IFERROR(_xlfn.IFS(
AQ2235="MPR ISSUE","TX ISSUE",
AQ2235="BSS Hardware Issue","RAN ISSUE",
AQ2235="Sites strategiques, MLL, Pylone, etc.","ENVTECH",
AQ2235="AKTIVCO DEFAUT GE &amp; POWER Cabinet","POWER ISSUE",
AQ2235="AKTIVCO Coupure ENEO &amp; Baisse de tension","POWER ISSUE",
AQ2235="Coupure ENEO &amp; Baisse de tension","POWER ISSUE",
AQ2235="Defaut GE &amp; POWER Cabinet","POWER ISSUE",
AQ2235="Sharing","POWER ISSUE",
AQ2235="Sites strategiques &amp; DataCenter","POWER ISSUE",
AQ2235="Exclu","Exclu",
AQ2235="SAT","TX ISSUE",
AQ2235="SPARE-ISSUE","SPARE-ISSUE",
AQ2235="Fiber CAmtel","TX ISSUE",
AQ2235="Fiber AOF","TX ISSUE",
AQ2235="Projet OCM (HUAWEI)","TRAVAUX-HUAWEI",
AQ2235="Projet OCM (NOKIA)","TRAVAUX -NOKIA",
AQ2235="ACCESS-ISSUE","ACCESS-ISSUE",
AQ2235="Projet OCM (ZTE, NOKIA, autres projets)","TRAVAUX OCM",
AQ2235="No root CAuse","No root cause",
AQ2235="ODU HS","TX ISSUE",
AQ2235="IP &amp; VLAN","TX ISSUE",
AQ2235="Warehouse HUAWEI","SPARE-ISSUE",
AQ2235="SPARE-HS","SPARE-ISSUE",
AQ2235="Power Telco","RAN ISSUE",AQ2235="no impacts","no impacts"
),"")</f>
        <v>No root cause</v>
      </c>
      <c r="AQ2235" s="67" t="s">
        <v>5344</v>
      </c>
      <c r="AR2235" s="48" t="str" cm="1">
        <f t="array" ref="AR2235">IFERROR(_xlfn.IFS(
AQ2235="MPR ISSUE","ACTIVE",
AQ2235="BSS Hardware Issue","ACTIVE",
AQ2235="Sites strategiques, MLL, Pylone, etc.","PASSIVE",
AQ2235="AKTIVCO DEFAUT GE &amp; POWER Cabinet","PASSIVE",
AQ2235="AKTIVCO Coupure ENEO &amp; Baisse de tension","PASSIVE",
AQ2235="Coupure ENEO &amp; Baisse de tension","PASSIVE",
AQ2235="Defaut GE &amp; POWER Cabinet","PASSIVE",
AQ2235="Sharing","PASSIVE",
AQ2235="Sites strategiques &amp; DataCenter","PASSIVE",
AQ2235="Exclu","Exclu",
AQ2235="SAT","ACTIVE",
AQ2235="SPARE-ISSUE","SPARE-ISSUE",
AQ2235="Fiber CAmtel","ACTIVE",
AQ2235="Fiber AOF","ACTIVE",
AQ2235="Projet OCM (HUAWEI)","PLANNED WORKS",
AQ2235="Projet OCM (NOKIA)","PLANNED WORKS",
AQ2235="ACCESS-ISSUE","ACCESS-ISSUE",
AQ2235="Projet OCM (ZTE, NOKIA, autres projets)","PLANNED WORKS",
AQ2235="No root CAuse","No root cause",
AQ2235="ODU HS","ACTIVE",
AQ2235="IP &amp; VLAN","ACTIVE",
AQ2235="Warehouse HUAWEI","SPARE-ISSUE",
AQ2235="SPARE-HS","SPARE-ISSUE",
AQ2235="Power Telco","ACTIVE", AQ2235="no impacts","no impacts"
),"")</f>
        <v>No root cause</v>
      </c>
      <c r="AS2235" s="92" t="s">
        <v>5537</v>
      </c>
      <c r="AT2235" s="98" t="s">
        <v>1528</v>
      </c>
      <c r="AV2235" s="17" t="s">
        <v>5537</v>
      </c>
      <c r="AW2235" s="7" t="s">
        <v>5537</v>
      </c>
      <c r="AX2235" s="6" t="s">
        <v>5537</v>
      </c>
      <c r="AY2235" s="7"/>
      <c r="AZ2235" s="3" t="s">
        <v>5537</v>
      </c>
      <c r="BA2235" s="18" t="s">
        <v>5537</v>
      </c>
      <c r="BB2235" s="18" t="s">
        <v>5537</v>
      </c>
      <c r="BC2235" s="18" t="s">
        <v>5537</v>
      </c>
      <c r="BD2235" s="18" t="s">
        <v>5537</v>
      </c>
      <c r="BE2235" s="18" t="s">
        <v>5537</v>
      </c>
      <c r="BF2235" s="18" t="s">
        <v>5537</v>
      </c>
      <c r="BG2235" s="18" t="s">
        <v>5537</v>
      </c>
      <c r="BH2235" s="18" t="s">
        <v>5537</v>
      </c>
      <c r="BI2235" s="18" t="s">
        <v>5537</v>
      </c>
      <c r="BJ2235" s="18" t="s">
        <v>5537</v>
      </c>
      <c r="BK2235" s="18" t="s">
        <v>5537</v>
      </c>
      <c r="BL2235" s="9" t="s">
        <v>5537</v>
      </c>
      <c r="BM2235" s="14" t="s">
        <v>5537</v>
      </c>
      <c r="BN2235" s="14" t="s">
        <v>5537</v>
      </c>
      <c r="BO2235" s="14" t="str">
        <f>_xlfn.XLOOKUP(B2235,'[4]cell downs 18042026 17h'!$B:$B,'[4]cell downs 18042026 17h'!$B:$B,"")</f>
        <v/>
      </c>
      <c r="BP2235" s="14" t="str">
        <f>_xlfn.XLOOKUP(B2235,'[5]Cells Huawei 19042026 15h'!$B:$B,'[5]Cells Huawei 19042026 15h'!$B:$B,"")</f>
        <v/>
      </c>
      <c r="BQ2235" s="9" t="str">
        <f>_xlfn.XLOOKUP(B2235,'[6]cells down 19042026 9H40'!$B:$B,'[6]cells down 19042026 9H40'!$B:$B,"")</f>
        <v/>
      </c>
      <c r="BR2235" s="9" t="s">
        <v>1528</v>
      </c>
      <c r="BS2235" s="9" t="s">
        <v>5537</v>
      </c>
      <c r="BT2235" s="108"/>
    </row>
    <row r="2236" spans="1:72" s="9" customFormat="1" ht="32" customHeight="1" x14ac:dyDescent="0.35">
      <c r="A2236" s="1" t="s">
        <v>2664</v>
      </c>
      <c r="B2236" s="8" t="s">
        <v>2665</v>
      </c>
      <c r="C2236" s="3" t="str">
        <f>_xlfn.XLOOKUP(B2236,'[1]daily break down'!$D:$D,'[1]daily break down'!$E:$E,"")</f>
        <v>NORD-OUEST</v>
      </c>
      <c r="D2236" s="1" t="s">
        <v>11</v>
      </c>
      <c r="E2236" s="1" t="s">
        <v>96</v>
      </c>
      <c r="F2236" s="3" t="s">
        <v>51</v>
      </c>
      <c r="G2236" s="1" t="s">
        <v>2666</v>
      </c>
      <c r="H2236" s="33" t="str">
        <f>_xlfn.XLOOKUP(B2236,[2]CALCULATION!$B:$B,[2]CALCULATION!$H:$H,"")</f>
        <v>NOKIA</v>
      </c>
      <c r="I2236" s="28">
        <v>0.35081454641455784</v>
      </c>
      <c r="J2236" s="28">
        <v>1.2496430641098382</v>
      </c>
      <c r="K2236" s="28">
        <v>0.49341021110912137</v>
      </c>
      <c r="L2236" s="28">
        <v>3.210314097131252E-3</v>
      </c>
      <c r="M2236" s="28">
        <v>2.0729178227549707</v>
      </c>
      <c r="N2236" s="28">
        <v>3.4778402718922321E-3</v>
      </c>
      <c r="O2236" s="28">
        <v>9.8092930745676855E-3</v>
      </c>
      <c r="P2236" s="28">
        <v>1.3376308738047311E-3</v>
      </c>
      <c r="Q2236" s="28">
        <v>0.69206443070218904</v>
      </c>
      <c r="R2236" s="28">
        <v>3.3468687654568314</v>
      </c>
      <c r="S2236" s="93">
        <v>2.5390984856861061</v>
      </c>
      <c r="T2236" s="93">
        <f>_xlfn.XLOOKUP(B2236,'[3]Nur des jours'!$B:$B,'[3]Nur des jours'!$U:$U,"")</f>
        <v>7.3123821101323244E-3</v>
      </c>
      <c r="U2236" s="93">
        <v>5.3505234952187534E-3</v>
      </c>
      <c r="V2236" s="93">
        <v>1.2825383168822571</v>
      </c>
      <c r="W2236" s="93">
        <v>7.3123821101323235E-3</v>
      </c>
      <c r="X2236" s="93">
        <v>0</v>
      </c>
      <c r="Y2236" s="93">
        <v>2.2293847896745519E-3</v>
      </c>
      <c r="Z2236" s="93">
        <v>7.5317535734363034E-2</v>
      </c>
      <c r="AA2236" s="93">
        <v>6.3314528026756243E-3</v>
      </c>
      <c r="AB2236" s="93">
        <v>0</v>
      </c>
      <c r="AC2236" s="93">
        <f>_xlfn.XLOOKUP(B2236,'[3]Nur des jours'!$B:$B,'[3]Nur des jours'!$N:$N,"")</f>
        <v>0</v>
      </c>
      <c r="AD2236" s="93">
        <v>0</v>
      </c>
      <c r="AE2236" s="93">
        <v>0</v>
      </c>
      <c r="AF2236" s="93">
        <v>0</v>
      </c>
      <c r="AG2236" s="93"/>
      <c r="AH2236" s="93">
        <v>0</v>
      </c>
      <c r="AI2236" s="93">
        <v>0</v>
      </c>
      <c r="AJ2236" s="93">
        <v>0</v>
      </c>
      <c r="AK2236" s="93">
        <v>0</v>
      </c>
      <c r="AL2236" s="93">
        <v>0</v>
      </c>
      <c r="AM2236" s="49" t="s">
        <v>5601</v>
      </c>
      <c r="AN2236" s="49"/>
      <c r="AO2236" s="48" t="str" cm="1">
        <f t="array" ref="AO2236">IFERROR(_xlfn.IFS(
AQ2236="MPR ISSUE","PDH",
AQ2236="BSS Hardware Issue","BSS",
AQ2236="Sites strategiques, MLL, Pylone, etc.","ENVTECH",
AQ2236="AKTIVCO DEFAUT GE &amp; POWER Cabinet","AKTIVCO",
AQ2236="AKTIVCO Coupure ENEO &amp; Baisse de tension","AKTIVCO GRID ONLY",
AQ2236="Coupure ENEO &amp; Baisse de tension","IHS GRID ONLY",
AQ2236="Defaut GE &amp; POWER Cabinet","IHS",
AQ2236="Sharing","Partners",
AQ2236="Sites strategiques &amp; DataCenter","SST &amp; DC",
AQ2236="Exclu","Exclu",
AQ2236="SAT","SAT",
AQ2236="SPARE-ISSUE","SPARE-ISSUE",
AQ2236="Fiber CAmtel","TRANS_FO_CAMTEL",
AQ2236="Fiber AOF","Fiber AOF",
AQ2236="Projet OCM (HUAWEI)","TRAVAUX-HUAWEI",
AQ2236="Projet OCM (NOKIA)","TRAVAUX-NOKIA",
AQ2236="ACCESS-ISSUE","ACCESS-ISSUE",
AQ2236="Projet OCM (ZTE, NOKIA, autres projets)","TRAVAUX OCM",
AQ2236="No root CAuse","No root cause",
AQ2236="ODU HS","PDH",
AQ2236="IP &amp; VLAN","PDH",
AQ2236="Warehouse HUAWEI","SPARE-ISSUE",
AQ2236="SPARE-HS","SPARE-ISSUE",
AQ2236="Power Telco","BSS",AQ2236="no impacts","no impacts"
),"")</f>
        <v>No root cause</v>
      </c>
      <c r="AP2236" s="48" t="str" cm="1">
        <f t="array" ref="AP2236">IFERROR(_xlfn.IFS(
AQ2236="MPR ISSUE","TX ISSUE",
AQ2236="BSS Hardware Issue","RAN ISSUE",
AQ2236="Sites strategiques, MLL, Pylone, etc.","ENVTECH",
AQ2236="AKTIVCO DEFAUT GE &amp; POWER Cabinet","POWER ISSUE",
AQ2236="AKTIVCO Coupure ENEO &amp; Baisse de tension","POWER ISSUE",
AQ2236="Coupure ENEO &amp; Baisse de tension","POWER ISSUE",
AQ2236="Defaut GE &amp; POWER Cabinet","POWER ISSUE",
AQ2236="Sharing","POWER ISSUE",
AQ2236="Sites strategiques &amp; DataCenter","POWER ISSUE",
AQ2236="Exclu","Exclu",
AQ2236="SAT","TX ISSUE",
AQ2236="SPARE-ISSUE","SPARE-ISSUE",
AQ2236="Fiber CAmtel","TX ISSUE",
AQ2236="Fiber AOF","TX ISSUE",
AQ2236="Projet OCM (HUAWEI)","TRAVAUX-HUAWEI",
AQ2236="Projet OCM (NOKIA)","TRAVAUX -NOKIA",
AQ2236="ACCESS-ISSUE","ACCESS-ISSUE",
AQ2236="Projet OCM (ZTE, NOKIA, autres projets)","TRAVAUX OCM",
AQ2236="No root CAuse","No root cause",
AQ2236="ODU HS","TX ISSUE",
AQ2236="IP &amp; VLAN","TX ISSUE",
AQ2236="Warehouse HUAWEI","SPARE-ISSUE",
AQ2236="SPARE-HS","SPARE-ISSUE",
AQ2236="Power Telco","RAN ISSUE",AQ2236="no impacts","no impacts"
),"")</f>
        <v>No root cause</v>
      </c>
      <c r="AQ2236" s="67" t="s">
        <v>5344</v>
      </c>
      <c r="AR2236" s="48" t="str" cm="1">
        <f t="array" ref="AR2236">IFERROR(_xlfn.IFS(
AQ2236="MPR ISSUE","ACTIVE",
AQ2236="BSS Hardware Issue","ACTIVE",
AQ2236="Sites strategiques, MLL, Pylone, etc.","PASSIVE",
AQ2236="AKTIVCO DEFAUT GE &amp; POWER Cabinet","PASSIVE",
AQ2236="AKTIVCO Coupure ENEO &amp; Baisse de tension","PASSIVE",
AQ2236="Coupure ENEO &amp; Baisse de tension","PASSIVE",
AQ2236="Defaut GE &amp; POWER Cabinet","PASSIVE",
AQ2236="Sharing","PASSIVE",
AQ2236="Sites strategiques &amp; DataCenter","PASSIVE",
AQ2236="Exclu","Exclu",
AQ2236="SAT","ACTIVE",
AQ2236="SPARE-ISSUE","SPARE-ISSUE",
AQ2236="Fiber CAmtel","ACTIVE",
AQ2236="Fiber AOF","ACTIVE",
AQ2236="Projet OCM (HUAWEI)","PLANNED WORKS",
AQ2236="Projet OCM (NOKIA)","PLANNED WORKS",
AQ2236="ACCESS-ISSUE","ACCESS-ISSUE",
AQ2236="Projet OCM (ZTE, NOKIA, autres projets)","PLANNED WORKS",
AQ2236="No root CAuse","No root cause",
AQ2236="ODU HS","ACTIVE",
AQ2236="IP &amp; VLAN","ACTIVE",
AQ2236="Warehouse HUAWEI","SPARE-ISSUE",
AQ2236="SPARE-HS","SPARE-ISSUE",
AQ2236="Power Telco","ACTIVE", AQ2236="no impacts","no impacts"
),"")</f>
        <v>No root cause</v>
      </c>
      <c r="AS2236" s="92" t="s">
        <v>5537</v>
      </c>
      <c r="AT2236" s="98" t="s">
        <v>2665</v>
      </c>
      <c r="AV2236" s="17" t="s">
        <v>5537</v>
      </c>
      <c r="AW2236" s="7" t="s">
        <v>5537</v>
      </c>
      <c r="AX2236" s="6" t="s">
        <v>5537</v>
      </c>
      <c r="AY2236" s="7"/>
      <c r="AZ2236" s="3" t="s">
        <v>5537</v>
      </c>
      <c r="BA2236" s="18" t="s">
        <v>5537</v>
      </c>
      <c r="BB2236" s="18" t="s">
        <v>5537</v>
      </c>
      <c r="BC2236" s="18" t="s">
        <v>5537</v>
      </c>
      <c r="BD2236" s="18" t="s">
        <v>5537</v>
      </c>
      <c r="BE2236" s="18" t="s">
        <v>5537</v>
      </c>
      <c r="BF2236" s="18" t="s">
        <v>5537</v>
      </c>
      <c r="BG2236" s="18" t="s">
        <v>5537</v>
      </c>
      <c r="BH2236" s="18" t="s">
        <v>5537</v>
      </c>
      <c r="BI2236" s="18" t="s">
        <v>5537</v>
      </c>
      <c r="BJ2236" s="18" t="s">
        <v>5537</v>
      </c>
      <c r="BK2236" s="18" t="s">
        <v>5537</v>
      </c>
      <c r="BL2236" s="9" t="s">
        <v>5537</v>
      </c>
      <c r="BM2236" s="14" t="s">
        <v>5537</v>
      </c>
      <c r="BN2236" s="14" t="s">
        <v>5537</v>
      </c>
      <c r="BO2236" s="14" t="str">
        <f>_xlfn.XLOOKUP(B2236,'[4]cell downs 18042026 17h'!$B:$B,'[4]cell downs 18042026 17h'!$B:$B,"")</f>
        <v/>
      </c>
      <c r="BP2236" s="14" t="str">
        <f>_xlfn.XLOOKUP(B2236,'[5]Cells Huawei 19042026 15h'!$B:$B,'[5]Cells Huawei 19042026 15h'!$B:$B,"")</f>
        <v/>
      </c>
      <c r="BQ2236" s="9" t="str">
        <f>_xlfn.XLOOKUP(B2236,'[6]cells down 19042026 9H40'!$B:$B,'[6]cells down 19042026 9H40'!$B:$B,"")</f>
        <v/>
      </c>
      <c r="BR2236" s="9" t="s">
        <v>2665</v>
      </c>
      <c r="BS2236" s="9" t="s">
        <v>12</v>
      </c>
      <c r="BT2236" s="108"/>
    </row>
    <row r="2237" spans="1:72" s="9" customFormat="1" x14ac:dyDescent="0.35">
      <c r="A2237" s="1" t="s">
        <v>3021</v>
      </c>
      <c r="B2237" s="8" t="s">
        <v>3022</v>
      </c>
      <c r="C2237" s="3" t="str">
        <f>_xlfn.XLOOKUP(B2237,'[1]daily break down'!$D:$D,'[1]daily break down'!$E:$E,"")</f>
        <v>NORD-OUEST</v>
      </c>
      <c r="D2237" s="1" t="s">
        <v>11</v>
      </c>
      <c r="E2237" s="1" t="s">
        <v>96</v>
      </c>
      <c r="F2237" s="3" t="s">
        <v>51</v>
      </c>
      <c r="G2237" s="1" t="s">
        <v>3023</v>
      </c>
      <c r="H2237" s="33" t="str">
        <f>_xlfn.XLOOKUP(B2237,[2]CALCULATION!$B:$B,[2]CALCULATION!$H:$H,"")</f>
        <v>NOKIA</v>
      </c>
      <c r="I2237" s="28">
        <v>0</v>
      </c>
      <c r="J2237" s="28">
        <v>0</v>
      </c>
      <c r="K2237" s="28">
        <v>0</v>
      </c>
      <c r="L2237" s="28">
        <v>0</v>
      </c>
      <c r="M2237" s="28">
        <v>0</v>
      </c>
      <c r="N2237" s="28">
        <v>0</v>
      </c>
      <c r="O2237" s="28">
        <v>0.22508903247741516</v>
      </c>
      <c r="P2237" s="28">
        <v>0</v>
      </c>
      <c r="Q2237" s="28">
        <v>0</v>
      </c>
      <c r="R2237" s="28">
        <v>0.28793583732688693</v>
      </c>
      <c r="S2237" s="93">
        <v>0</v>
      </c>
      <c r="T2237" s="93">
        <f>_xlfn.XLOOKUP(B2237,'[3]Nur des jours'!$B:$B,'[3]Nur des jours'!$U:$U,"")</f>
        <v>4.6215681742301671</v>
      </c>
      <c r="U2237" s="93">
        <v>4.6735670126149351</v>
      </c>
      <c r="V2237" s="93">
        <v>4.6214611637602614</v>
      </c>
      <c r="W2237" s="93">
        <v>4.6215681742301671</v>
      </c>
      <c r="X2237" s="93">
        <v>4.6215146689952142</v>
      </c>
      <c r="Y2237" s="93">
        <v>2.2217157059980082</v>
      </c>
      <c r="Z2237" s="93">
        <v>0.2330509683734123</v>
      </c>
      <c r="AA2237" s="93">
        <v>0.11294955098406807</v>
      </c>
      <c r="AB2237" s="93">
        <v>0</v>
      </c>
      <c r="AC2237" s="93">
        <f>_xlfn.XLOOKUP(B2237,'[3]Nur des jours'!$B:$B,'[3]Nur des jours'!$N:$N,"")</f>
        <v>0</v>
      </c>
      <c r="AD2237" s="93">
        <v>0</v>
      </c>
      <c r="AE2237" s="93">
        <v>0</v>
      </c>
      <c r="AF2237" s="93">
        <v>0</v>
      </c>
      <c r="AG2237" s="93"/>
      <c r="AH2237" s="93">
        <v>0</v>
      </c>
      <c r="AI2237" s="93">
        <v>0</v>
      </c>
      <c r="AJ2237" s="93">
        <v>0</v>
      </c>
      <c r="AK2237" s="93">
        <v>0</v>
      </c>
      <c r="AL2237" s="93">
        <v>0</v>
      </c>
      <c r="AM2237" s="49" t="s">
        <v>5601</v>
      </c>
      <c r="AN2237" s="49"/>
      <c r="AO2237" s="48" t="str" cm="1">
        <f t="array" ref="AO2237">IFERROR(_xlfn.IFS(
AQ2237="MPR ISSUE","PDH",
AQ2237="BSS Hardware Issue","BSS",
AQ2237="Sites strategiques, MLL, Pylone, etc.","ENVTECH",
AQ2237="AKTIVCO DEFAUT GE &amp; POWER Cabinet","AKTIVCO",
AQ2237="AKTIVCO Coupure ENEO &amp; Baisse de tension","AKTIVCO GRID ONLY",
AQ2237="Coupure ENEO &amp; Baisse de tension","IHS GRID ONLY",
AQ2237="Defaut GE &amp; POWER Cabinet","IHS",
AQ2237="Sharing","Partners",
AQ2237="Sites strategiques &amp; DataCenter","SST &amp; DC",
AQ2237="Exclu","Exclu",
AQ2237="SAT","SAT",
AQ2237="SPARE-ISSUE","SPARE-ISSUE",
AQ2237="Fiber CAmtel","TRANS_FO_CAMTEL",
AQ2237="Fiber AOF","Fiber AOF",
AQ2237="Projet OCM (HUAWEI)","TRAVAUX-HUAWEI",
AQ2237="Projet OCM (NOKIA)","TRAVAUX-NOKIA",
AQ2237="ACCESS-ISSUE","ACCESS-ISSUE",
AQ2237="Projet OCM (ZTE, NOKIA, autres projets)","TRAVAUX OCM",
AQ2237="No root CAuse","No root cause",
AQ2237="ODU HS","PDH",
AQ2237="IP &amp; VLAN","PDH",
AQ2237="Warehouse HUAWEI","SPARE-ISSUE",
AQ2237="SPARE-HS","SPARE-ISSUE",
AQ2237="Power Telco","BSS",AQ2237="no impacts","no impacts"
),"")</f>
        <v>No root cause</v>
      </c>
      <c r="AP2237" s="48" t="str" cm="1">
        <f t="array" ref="AP2237">IFERROR(_xlfn.IFS(
AQ2237="MPR ISSUE","TX ISSUE",
AQ2237="BSS Hardware Issue","RAN ISSUE",
AQ2237="Sites strategiques, MLL, Pylone, etc.","ENVTECH",
AQ2237="AKTIVCO DEFAUT GE &amp; POWER Cabinet","POWER ISSUE",
AQ2237="AKTIVCO Coupure ENEO &amp; Baisse de tension","POWER ISSUE",
AQ2237="Coupure ENEO &amp; Baisse de tension","POWER ISSUE",
AQ2237="Defaut GE &amp; POWER Cabinet","POWER ISSUE",
AQ2237="Sharing","POWER ISSUE",
AQ2237="Sites strategiques &amp; DataCenter","POWER ISSUE",
AQ2237="Exclu","Exclu",
AQ2237="SAT","TX ISSUE",
AQ2237="SPARE-ISSUE","SPARE-ISSUE",
AQ2237="Fiber CAmtel","TX ISSUE",
AQ2237="Fiber AOF","TX ISSUE",
AQ2237="Projet OCM (HUAWEI)","TRAVAUX-HUAWEI",
AQ2237="Projet OCM (NOKIA)","TRAVAUX -NOKIA",
AQ2237="ACCESS-ISSUE","ACCESS-ISSUE",
AQ2237="Projet OCM (ZTE, NOKIA, autres projets)","TRAVAUX OCM",
AQ2237="No root CAuse","No root cause",
AQ2237="ODU HS","TX ISSUE",
AQ2237="IP &amp; VLAN","TX ISSUE",
AQ2237="Warehouse HUAWEI","SPARE-ISSUE",
AQ2237="SPARE-HS","SPARE-ISSUE",
AQ2237="Power Telco","RAN ISSUE",AQ2237="no impacts","no impacts"
),"")</f>
        <v>No root cause</v>
      </c>
      <c r="AQ2237" s="67" t="s">
        <v>5344</v>
      </c>
      <c r="AR2237" s="48" t="str" cm="1">
        <f t="array" ref="AR2237">IFERROR(_xlfn.IFS(
AQ2237="MPR ISSUE","ACTIVE",
AQ2237="BSS Hardware Issue","ACTIVE",
AQ2237="Sites strategiques, MLL, Pylone, etc.","PASSIVE",
AQ2237="AKTIVCO DEFAUT GE &amp; POWER Cabinet","PASSIVE",
AQ2237="AKTIVCO Coupure ENEO &amp; Baisse de tension","PASSIVE",
AQ2237="Coupure ENEO &amp; Baisse de tension","PASSIVE",
AQ2237="Defaut GE &amp; POWER Cabinet","PASSIVE",
AQ2237="Sharing","PASSIVE",
AQ2237="Sites strategiques &amp; DataCenter","PASSIVE",
AQ2237="Exclu","Exclu",
AQ2237="SAT","ACTIVE",
AQ2237="SPARE-ISSUE","SPARE-ISSUE",
AQ2237="Fiber CAmtel","ACTIVE",
AQ2237="Fiber AOF","ACTIVE",
AQ2237="Projet OCM (HUAWEI)","PLANNED WORKS",
AQ2237="Projet OCM (NOKIA)","PLANNED WORKS",
AQ2237="ACCESS-ISSUE","ACCESS-ISSUE",
AQ2237="Projet OCM (ZTE, NOKIA, autres projets)","PLANNED WORKS",
AQ2237="No root CAuse","No root cause",
AQ2237="ODU HS","ACTIVE",
AQ2237="IP &amp; VLAN","ACTIVE",
AQ2237="Warehouse HUAWEI","SPARE-ISSUE",
AQ2237="SPARE-HS","SPARE-ISSUE",
AQ2237="Power Telco","ACTIVE", AQ2237="no impacts","no impacts"
),"")</f>
        <v>No root cause</v>
      </c>
      <c r="AS2237" s="92" t="s">
        <v>5537</v>
      </c>
      <c r="AT2237" s="98" t="s">
        <v>3022</v>
      </c>
      <c r="AV2237" s="17" t="s">
        <v>5537</v>
      </c>
      <c r="AW2237" s="7" t="s">
        <v>5537</v>
      </c>
      <c r="AX2237" s="6" t="s">
        <v>5537</v>
      </c>
      <c r="AY2237" s="7"/>
      <c r="AZ2237" s="3" t="s">
        <v>5537</v>
      </c>
      <c r="BA2237" s="18" t="s">
        <v>5537</v>
      </c>
      <c r="BB2237" s="18" t="s">
        <v>5537</v>
      </c>
      <c r="BC2237" s="18" t="s">
        <v>5537</v>
      </c>
      <c r="BD2237" s="18" t="s">
        <v>5537</v>
      </c>
      <c r="BE2237" s="18" t="s">
        <v>5537</v>
      </c>
      <c r="BF2237" s="18" t="s">
        <v>5537</v>
      </c>
      <c r="BG2237" s="18" t="s">
        <v>5537</v>
      </c>
      <c r="BH2237" s="18" t="s">
        <v>5537</v>
      </c>
      <c r="BI2237" s="18" t="s">
        <v>5537</v>
      </c>
      <c r="BJ2237" s="18" t="s">
        <v>5537</v>
      </c>
      <c r="BK2237" s="18" t="s">
        <v>5537</v>
      </c>
      <c r="BL2237" s="9" t="s">
        <v>5537</v>
      </c>
      <c r="BM2237" s="14" t="s">
        <v>5537</v>
      </c>
      <c r="BN2237" s="14" t="s">
        <v>5537</v>
      </c>
      <c r="BO2237" s="14" t="str">
        <f>_xlfn.XLOOKUP(B2237,'[4]cell downs 18042026 17h'!$B:$B,'[4]cell downs 18042026 17h'!$B:$B,"")</f>
        <v/>
      </c>
      <c r="BP2237" s="14" t="str">
        <f>_xlfn.XLOOKUP(B2237,'[5]Cells Huawei 19042026 15h'!$B:$B,'[5]Cells Huawei 19042026 15h'!$B:$B,"")</f>
        <v/>
      </c>
      <c r="BQ2237" s="9" t="str">
        <f>_xlfn.XLOOKUP(B2237,'[6]cells down 19042026 9H40'!$B:$B,'[6]cells down 19042026 9H40'!$B:$B,"")</f>
        <v/>
      </c>
      <c r="BR2237" s="9" t="s">
        <v>3022</v>
      </c>
      <c r="BS2237" s="9" t="s">
        <v>12</v>
      </c>
      <c r="BT2237" s="108"/>
    </row>
    <row r="2238" spans="1:72" s="9" customFormat="1" x14ac:dyDescent="0.35">
      <c r="A2238" s="1" t="s">
        <v>3028</v>
      </c>
      <c r="B2238" s="8" t="s">
        <v>3029</v>
      </c>
      <c r="C2238" s="3" t="str">
        <f>_xlfn.XLOOKUP(B2238,'[1]daily break down'!$D:$D,'[1]daily break down'!$E:$E,"")</f>
        <v>NORD-OUEST</v>
      </c>
      <c r="D2238" s="1" t="s">
        <v>11</v>
      </c>
      <c r="E2238" s="1" t="s">
        <v>12</v>
      </c>
      <c r="F2238" s="3" t="s">
        <v>51</v>
      </c>
      <c r="G2238" s="1" t="s">
        <v>52</v>
      </c>
      <c r="H2238" s="32" t="str">
        <f>_xlfn.XLOOKUP(B2238,[2]CALCULATION!$B:$B,[2]CALCULATION!$H:$H,"")</f>
        <v>Huawei</v>
      </c>
      <c r="I2238" s="28">
        <v>1.3286241592544079</v>
      </c>
      <c r="J2238" s="28">
        <v>3.0426108557127893</v>
      </c>
      <c r="K2238" s="28">
        <v>1.4962738954379295</v>
      </c>
      <c r="L2238" s="28">
        <v>0.15133063952310424</v>
      </c>
      <c r="M2238" s="28">
        <v>14.415112874643656</v>
      </c>
      <c r="N2238" s="28">
        <v>0</v>
      </c>
      <c r="O2238" s="28">
        <v>0</v>
      </c>
      <c r="P2238" s="28">
        <v>0</v>
      </c>
      <c r="Q2238" s="28">
        <v>4.8962997206313323</v>
      </c>
      <c r="R2238" s="28">
        <v>0</v>
      </c>
      <c r="S2238" s="93">
        <v>4.5170011100552729</v>
      </c>
      <c r="T2238" s="93">
        <f>_xlfn.XLOOKUP(B2238,'[3]Nur des jours'!$B:$B,'[3]Nur des jours'!$U:$U,"")</f>
        <v>0</v>
      </c>
      <c r="U2238" s="93">
        <v>4.7084606757925203E-3</v>
      </c>
      <c r="V2238" s="93">
        <v>0</v>
      </c>
      <c r="W2238" s="93">
        <v>0</v>
      </c>
      <c r="X2238" s="93">
        <v>0</v>
      </c>
      <c r="Y2238" s="93">
        <v>0</v>
      </c>
      <c r="Z2238" s="93">
        <v>0.12215245139584457</v>
      </c>
      <c r="AA2238" s="93">
        <v>0</v>
      </c>
      <c r="AB2238" s="93">
        <v>0</v>
      </c>
      <c r="AC2238" s="93">
        <f>_xlfn.XLOOKUP(B2238,'[3]Nur des jours'!$B:$B,'[3]Nur des jours'!$N:$N,"")</f>
        <v>0</v>
      </c>
      <c r="AD2238" s="93">
        <v>0</v>
      </c>
      <c r="AE2238" s="93">
        <v>0</v>
      </c>
      <c r="AF2238" s="93">
        <v>0</v>
      </c>
      <c r="AG2238" s="93"/>
      <c r="AH2238" s="93">
        <v>0</v>
      </c>
      <c r="AI2238" s="93">
        <v>0</v>
      </c>
      <c r="AJ2238" s="93">
        <v>0</v>
      </c>
      <c r="AK2238" s="93">
        <v>0</v>
      </c>
      <c r="AL2238" s="93">
        <v>0</v>
      </c>
      <c r="AM2238" s="49" t="s">
        <v>5601</v>
      </c>
      <c r="AN2238" s="49"/>
      <c r="AO2238" s="48" t="str" cm="1">
        <f t="array" ref="AO2238">IFERROR(_xlfn.IFS(
AQ2238="MPR ISSUE","PDH",
AQ2238="BSS Hardware Issue","BSS",
AQ2238="Sites strategiques, MLL, Pylone, etc.","ENVTECH",
AQ2238="AKTIVCO DEFAUT GE &amp; POWER Cabinet","AKTIVCO",
AQ2238="AKTIVCO Coupure ENEO &amp; Baisse de tension","AKTIVCO GRID ONLY",
AQ2238="Coupure ENEO &amp; Baisse de tension","IHS GRID ONLY",
AQ2238="Defaut GE &amp; POWER Cabinet","IHS",
AQ2238="Sharing","Partners",
AQ2238="Sites strategiques &amp; DataCenter","SST &amp; DC",
AQ2238="Exclu","Exclu",
AQ2238="SAT","SAT",
AQ2238="SPARE-ISSUE","SPARE-ISSUE",
AQ2238="Fiber CAmtel","TRANS_FO_CAMTEL",
AQ2238="Fiber AOF","Fiber AOF",
AQ2238="Projet OCM (HUAWEI)","TRAVAUX-HUAWEI",
AQ2238="Projet OCM (NOKIA)","TRAVAUX-NOKIA",
AQ2238="ACCESS-ISSUE","ACCESS-ISSUE",
AQ2238="Projet OCM (ZTE, NOKIA, autres projets)","TRAVAUX OCM",
AQ2238="No root CAuse","No root cause",
AQ2238="ODU HS","PDH",
AQ2238="IP &amp; VLAN","PDH",
AQ2238="Warehouse HUAWEI","SPARE-ISSUE",
AQ2238="SPARE-HS","SPARE-ISSUE",
AQ2238="Power Telco","BSS",AQ2238="no impacts","no impacts"
),"")</f>
        <v>No root cause</v>
      </c>
      <c r="AP2238" s="48" t="str" cm="1">
        <f t="array" ref="AP2238">IFERROR(_xlfn.IFS(
AQ2238="MPR ISSUE","TX ISSUE",
AQ2238="BSS Hardware Issue","RAN ISSUE",
AQ2238="Sites strategiques, MLL, Pylone, etc.","ENVTECH",
AQ2238="AKTIVCO DEFAUT GE &amp; POWER Cabinet","POWER ISSUE",
AQ2238="AKTIVCO Coupure ENEO &amp; Baisse de tension","POWER ISSUE",
AQ2238="Coupure ENEO &amp; Baisse de tension","POWER ISSUE",
AQ2238="Defaut GE &amp; POWER Cabinet","POWER ISSUE",
AQ2238="Sharing","POWER ISSUE",
AQ2238="Sites strategiques &amp; DataCenter","POWER ISSUE",
AQ2238="Exclu","Exclu",
AQ2238="SAT","TX ISSUE",
AQ2238="SPARE-ISSUE","SPARE-ISSUE",
AQ2238="Fiber CAmtel","TX ISSUE",
AQ2238="Fiber AOF","TX ISSUE",
AQ2238="Projet OCM (HUAWEI)","TRAVAUX-HUAWEI",
AQ2238="Projet OCM (NOKIA)","TRAVAUX -NOKIA",
AQ2238="ACCESS-ISSUE","ACCESS-ISSUE",
AQ2238="Projet OCM (ZTE, NOKIA, autres projets)","TRAVAUX OCM",
AQ2238="No root CAuse","No root cause",
AQ2238="ODU HS","TX ISSUE",
AQ2238="IP &amp; VLAN","TX ISSUE",
AQ2238="Warehouse HUAWEI","SPARE-ISSUE",
AQ2238="SPARE-HS","SPARE-ISSUE",
AQ2238="Power Telco","RAN ISSUE",AQ2238="no impacts","no impacts"
),"")</f>
        <v>No root cause</v>
      </c>
      <c r="AQ2238" s="67" t="s">
        <v>5344</v>
      </c>
      <c r="AR2238" s="48" t="str" cm="1">
        <f t="array" ref="AR2238">IFERROR(_xlfn.IFS(
AQ2238="MPR ISSUE","ACTIVE",
AQ2238="BSS Hardware Issue","ACTIVE",
AQ2238="Sites strategiques, MLL, Pylone, etc.","PASSIVE",
AQ2238="AKTIVCO DEFAUT GE &amp; POWER Cabinet","PASSIVE",
AQ2238="AKTIVCO Coupure ENEO &amp; Baisse de tension","PASSIVE",
AQ2238="Coupure ENEO &amp; Baisse de tension","PASSIVE",
AQ2238="Defaut GE &amp; POWER Cabinet","PASSIVE",
AQ2238="Sharing","PASSIVE",
AQ2238="Sites strategiques &amp; DataCenter","PASSIVE",
AQ2238="Exclu","Exclu",
AQ2238="SAT","ACTIVE",
AQ2238="SPARE-ISSUE","SPARE-ISSUE",
AQ2238="Fiber CAmtel","ACTIVE",
AQ2238="Fiber AOF","ACTIVE",
AQ2238="Projet OCM (HUAWEI)","PLANNED WORKS",
AQ2238="Projet OCM (NOKIA)","PLANNED WORKS",
AQ2238="ACCESS-ISSUE","ACCESS-ISSUE",
AQ2238="Projet OCM (ZTE, NOKIA, autres projets)","PLANNED WORKS",
AQ2238="No root CAuse","No root cause",
AQ2238="ODU HS","ACTIVE",
AQ2238="IP &amp; VLAN","ACTIVE",
AQ2238="Warehouse HUAWEI","SPARE-ISSUE",
AQ2238="SPARE-HS","SPARE-ISSUE",
AQ2238="Power Telco","ACTIVE", AQ2238="no impacts","no impacts"
),"")</f>
        <v>No root cause</v>
      </c>
      <c r="AS2238" s="92" t="s">
        <v>5537</v>
      </c>
      <c r="AT2238" s="98" t="s">
        <v>3029</v>
      </c>
      <c r="AV2238" s="17" t="s">
        <v>5537</v>
      </c>
      <c r="AW2238" s="7" t="s">
        <v>5537</v>
      </c>
      <c r="AX2238" s="6" t="s">
        <v>5537</v>
      </c>
      <c r="AY2238" s="7"/>
      <c r="AZ2238" s="3" t="s">
        <v>5537</v>
      </c>
      <c r="BA2238" s="18" t="s">
        <v>5537</v>
      </c>
      <c r="BB2238" s="18" t="s">
        <v>5537</v>
      </c>
      <c r="BC2238" s="18" t="s">
        <v>5537</v>
      </c>
      <c r="BD2238" s="18" t="s">
        <v>5537</v>
      </c>
      <c r="BE2238" s="18" t="s">
        <v>5537</v>
      </c>
      <c r="BF2238" s="18" t="s">
        <v>5537</v>
      </c>
      <c r="BG2238" s="18" t="s">
        <v>5537</v>
      </c>
      <c r="BH2238" s="18" t="s">
        <v>5537</v>
      </c>
      <c r="BI2238" s="18" t="s">
        <v>5537</v>
      </c>
      <c r="BJ2238" s="18" t="s">
        <v>5537</v>
      </c>
      <c r="BK2238" s="18" t="s">
        <v>5537</v>
      </c>
      <c r="BL2238" s="9" t="s">
        <v>5537</v>
      </c>
      <c r="BM2238" s="14" t="s">
        <v>5537</v>
      </c>
      <c r="BN2238" s="14" t="s">
        <v>5537</v>
      </c>
      <c r="BO2238" s="14" t="str">
        <f>_xlfn.XLOOKUP(B2238,'[4]cell downs 18042026 17h'!$B:$B,'[4]cell downs 18042026 17h'!$B:$B,"")</f>
        <v/>
      </c>
      <c r="BP2238" s="14" t="str">
        <f>_xlfn.XLOOKUP(B2238,'[5]Cells Huawei 19042026 15h'!$B:$B,'[5]Cells Huawei 19042026 15h'!$B:$B,"")</f>
        <v/>
      </c>
      <c r="BQ2238" s="9" t="str">
        <f>_xlfn.XLOOKUP(B2238,'[6]cells down 19042026 9H40'!$B:$B,'[6]cells down 19042026 9H40'!$B:$B,"")</f>
        <v/>
      </c>
      <c r="BR2238" s="9" t="s">
        <v>3029</v>
      </c>
      <c r="BS2238" s="9" t="s">
        <v>318</v>
      </c>
      <c r="BT2238" s="108"/>
    </row>
    <row r="2239" spans="1:72" s="9" customFormat="1" x14ac:dyDescent="0.35">
      <c r="A2239" s="1" t="s">
        <v>901</v>
      </c>
      <c r="B2239" s="1" t="s">
        <v>902</v>
      </c>
      <c r="C2239" s="3" t="str">
        <f>_xlfn.XLOOKUP(B2239,'[1]daily break down'!$D:$D,'[1]daily break down'!$E:$E,"")</f>
        <v>NORD-OUEST</v>
      </c>
      <c r="D2239" s="1" t="s">
        <v>11</v>
      </c>
      <c r="E2239" s="1" t="s">
        <v>12</v>
      </c>
      <c r="F2239" s="3" t="s">
        <v>51</v>
      </c>
      <c r="G2239" s="1" t="s">
        <v>903</v>
      </c>
      <c r="H2239" s="33" t="str">
        <f>_xlfn.XLOOKUP(B2239,[2]CALCULATION!$B:$B,[2]CALCULATION!$H:$H,"")</f>
        <v>NOKIA</v>
      </c>
      <c r="I2239" s="28">
        <v>0.57265618558138631</v>
      </c>
      <c r="J2239" s="28">
        <v>1.1432736800269281</v>
      </c>
      <c r="K2239" s="28">
        <v>0.96975906011484536</v>
      </c>
      <c r="L2239" s="28">
        <v>2.1402093980875015E-3</v>
      </c>
      <c r="M2239" s="28">
        <v>1.3767092508487002</v>
      </c>
      <c r="N2239" s="28">
        <v>1.9618586149134005E-3</v>
      </c>
      <c r="O2239" s="28">
        <v>4.0128926214140223E-3</v>
      </c>
      <c r="P2239" s="28">
        <v>1.9618586149134005E-3</v>
      </c>
      <c r="Q2239" s="28">
        <v>0.45347171581031492</v>
      </c>
      <c r="R2239" s="28">
        <v>0.91012470240984622</v>
      </c>
      <c r="S2239" s="93">
        <v>1.7030426436065527</v>
      </c>
      <c r="T2239" s="93">
        <f>_xlfn.XLOOKUP(B2239,'[3]Nur des jours'!$B:$B,'[3]Nur des jours'!$U:$U,"")</f>
        <v>0.15448744838528342</v>
      </c>
      <c r="U2239" s="93">
        <v>1.0685285424864597</v>
      </c>
      <c r="V2239" s="93">
        <v>0.85030519386016734</v>
      </c>
      <c r="W2239" s="93">
        <v>0.15448744838528342</v>
      </c>
      <c r="X2239" s="93">
        <v>0</v>
      </c>
      <c r="Y2239" s="93">
        <v>8.9175391586982075E-4</v>
      </c>
      <c r="Z2239" s="93">
        <v>4.0360782232266974E-2</v>
      </c>
      <c r="AA2239" s="93">
        <v>3.6561910550661622E-3</v>
      </c>
      <c r="AB2239" s="93">
        <v>0</v>
      </c>
      <c r="AC2239" s="93">
        <f>_xlfn.XLOOKUP(B2239,'[3]Nur des jours'!$B:$B,'[3]Nur des jours'!$N:$N,"")</f>
        <v>0</v>
      </c>
      <c r="AD2239" s="93">
        <v>0</v>
      </c>
      <c r="AE2239" s="93">
        <v>0</v>
      </c>
      <c r="AF2239" s="93">
        <v>0</v>
      </c>
      <c r="AG2239" s="93"/>
      <c r="AH2239" s="93">
        <v>0</v>
      </c>
      <c r="AI2239" s="93">
        <v>0</v>
      </c>
      <c r="AJ2239" s="93">
        <v>0</v>
      </c>
      <c r="AK2239" s="93">
        <v>0</v>
      </c>
      <c r="AL2239" s="93">
        <v>0</v>
      </c>
      <c r="AM2239" s="49" t="s">
        <v>5601</v>
      </c>
      <c r="AN2239" s="49"/>
      <c r="AO2239" s="48" t="str" cm="1">
        <f t="array" ref="AO2239">IFERROR(_xlfn.IFS(
AQ2239="MPR ISSUE","PDH",
AQ2239="BSS Hardware Issue","BSS",
AQ2239="Sites strategiques, MLL, Pylone, etc.","ENVTECH",
AQ2239="AKTIVCO DEFAUT GE &amp; POWER Cabinet","AKTIVCO",
AQ2239="AKTIVCO Coupure ENEO &amp; Baisse de tension","AKTIVCO GRID ONLY",
AQ2239="Coupure ENEO &amp; Baisse de tension","IHS GRID ONLY",
AQ2239="Defaut GE &amp; POWER Cabinet","IHS",
AQ2239="Sharing","Partners",
AQ2239="Sites strategiques &amp; DataCenter","SST &amp; DC",
AQ2239="Exclu","Exclu",
AQ2239="SAT","SAT",
AQ2239="SPARE-ISSUE","SPARE-ISSUE",
AQ2239="Fiber CAmtel","TRANS_FO_CAMTEL",
AQ2239="Fiber AOF","Fiber AOF",
AQ2239="Projet OCM (HUAWEI)","TRAVAUX-HUAWEI",
AQ2239="Projet OCM (NOKIA)","TRAVAUX-NOKIA",
AQ2239="ACCESS-ISSUE","ACCESS-ISSUE",
AQ2239="Projet OCM (ZTE, NOKIA, autres projets)","TRAVAUX OCM",
AQ2239="No root CAuse","No root cause",
AQ2239="ODU HS","PDH",
AQ2239="IP &amp; VLAN","PDH",
AQ2239="Warehouse HUAWEI","SPARE-ISSUE",
AQ2239="SPARE-HS","SPARE-ISSUE",
AQ2239="Power Telco","BSS",AQ2239="no impacts","no impacts"
),"")</f>
        <v>BSS</v>
      </c>
      <c r="AP2239" s="48" t="str" cm="1">
        <f t="array" ref="AP2239">IFERROR(_xlfn.IFS(
AQ2239="MPR ISSUE","TX ISSUE",
AQ2239="BSS Hardware Issue","RAN ISSUE",
AQ2239="Sites strategiques, MLL, Pylone, etc.","ENVTECH",
AQ2239="AKTIVCO DEFAUT GE &amp; POWER Cabinet","POWER ISSUE",
AQ2239="AKTIVCO Coupure ENEO &amp; Baisse de tension","POWER ISSUE",
AQ2239="Coupure ENEO &amp; Baisse de tension","POWER ISSUE",
AQ2239="Defaut GE &amp; POWER Cabinet","POWER ISSUE",
AQ2239="Sharing","POWER ISSUE",
AQ2239="Sites strategiques &amp; DataCenter","POWER ISSUE",
AQ2239="Exclu","Exclu",
AQ2239="SAT","TX ISSUE",
AQ2239="SPARE-ISSUE","SPARE-ISSUE",
AQ2239="Fiber CAmtel","TX ISSUE",
AQ2239="Fiber AOF","TX ISSUE",
AQ2239="Projet OCM (HUAWEI)","TRAVAUX-HUAWEI",
AQ2239="Projet OCM (NOKIA)","TRAVAUX -NOKIA",
AQ2239="ACCESS-ISSUE","ACCESS-ISSUE",
AQ2239="Projet OCM (ZTE, NOKIA, autres projets)","TRAVAUX OCM",
AQ2239="No root CAuse","No root cause",
AQ2239="ODU HS","TX ISSUE",
AQ2239="IP &amp; VLAN","TX ISSUE",
AQ2239="Warehouse HUAWEI","SPARE-ISSUE",
AQ2239="SPARE-HS","SPARE-ISSUE",
AQ2239="Power Telco","RAN ISSUE",AQ2239="no impacts","no impacts"
),"")</f>
        <v>RAN ISSUE</v>
      </c>
      <c r="AQ2239" s="67" t="s">
        <v>5320</v>
      </c>
      <c r="AR2239" s="48" t="str" cm="1">
        <f t="array" ref="AR2239">IFERROR(_xlfn.IFS(
AQ2239="MPR ISSUE","ACTIVE",
AQ2239="BSS Hardware Issue","ACTIVE",
AQ2239="Sites strategiques, MLL, Pylone, etc.","PASSIVE",
AQ2239="AKTIVCO DEFAUT GE &amp; POWER Cabinet","PASSIVE",
AQ2239="AKTIVCO Coupure ENEO &amp; Baisse de tension","PASSIVE",
AQ2239="Coupure ENEO &amp; Baisse de tension","PASSIVE",
AQ2239="Defaut GE &amp; POWER Cabinet","PASSIVE",
AQ2239="Sharing","PASSIVE",
AQ2239="Sites strategiques &amp; DataCenter","PASSIVE",
AQ2239="Exclu","Exclu",
AQ2239="SAT","ACTIVE",
AQ2239="SPARE-ISSUE","SPARE-ISSUE",
AQ2239="Fiber CAmtel","ACTIVE",
AQ2239="Fiber AOF","ACTIVE",
AQ2239="Projet OCM (HUAWEI)","PLANNED WORKS",
AQ2239="Projet OCM (NOKIA)","PLANNED WORKS",
AQ2239="ACCESS-ISSUE","ACCESS-ISSUE",
AQ2239="Projet OCM (ZTE, NOKIA, autres projets)","PLANNED WORKS",
AQ2239="No root CAuse","No root cause",
AQ2239="ODU HS","ACTIVE",
AQ2239="IP &amp; VLAN","ACTIVE",
AQ2239="Warehouse HUAWEI","SPARE-ISSUE",
AQ2239="SPARE-HS","SPARE-ISSUE",
AQ2239="Power Telco","ACTIVE", AQ2239="no impacts","no impacts"
),"")</f>
        <v>ACTIVE</v>
      </c>
      <c r="AS2239" s="92" t="s">
        <v>5905</v>
      </c>
      <c r="AT2239" s="98" t="s">
        <v>902</v>
      </c>
      <c r="AV2239" s="17" t="s">
        <v>5537</v>
      </c>
      <c r="AW2239" s="7" t="s">
        <v>5537</v>
      </c>
      <c r="AX2239" s="6" t="s">
        <v>5537</v>
      </c>
      <c r="AY2239" s="7"/>
      <c r="AZ2239" s="3" t="s">
        <v>5537</v>
      </c>
      <c r="BA2239" s="18" t="s">
        <v>5537</v>
      </c>
      <c r="BB2239" s="18" t="s">
        <v>5537</v>
      </c>
      <c r="BC2239" s="18" t="s">
        <v>5537</v>
      </c>
      <c r="BD2239" s="18" t="s">
        <v>5537</v>
      </c>
      <c r="BE2239" s="18" t="s">
        <v>5537</v>
      </c>
      <c r="BF2239" s="18" t="s">
        <v>5537</v>
      </c>
      <c r="BG2239" s="18" t="s">
        <v>5814</v>
      </c>
      <c r="BH2239" s="18" t="s">
        <v>6320</v>
      </c>
      <c r="BI2239" s="18" t="s">
        <v>6320</v>
      </c>
      <c r="BJ2239" s="18" t="s">
        <v>5537</v>
      </c>
      <c r="BK2239" s="18" t="s">
        <v>5537</v>
      </c>
      <c r="BL2239" s="9" t="s">
        <v>5537</v>
      </c>
      <c r="BM2239" s="14" t="s">
        <v>5537</v>
      </c>
      <c r="BN2239" s="14" t="s">
        <v>5537</v>
      </c>
      <c r="BO2239" s="14" t="str">
        <f>_xlfn.XLOOKUP(B2239,'[4]cell downs 18042026 17h'!$B:$B,'[4]cell downs 18042026 17h'!$B:$B,"")</f>
        <v/>
      </c>
      <c r="BP2239" s="14" t="str">
        <f>_xlfn.XLOOKUP(B2239,'[5]Cells Huawei 19042026 15h'!$B:$B,'[5]Cells Huawei 19042026 15h'!$B:$B,"")</f>
        <v/>
      </c>
      <c r="BQ2239" s="9" t="str">
        <f>_xlfn.XLOOKUP(B2239,'[6]cells down 19042026 9H40'!$B:$B,'[6]cells down 19042026 9H40'!$B:$B,"")</f>
        <v/>
      </c>
      <c r="BR2239" s="9" t="s">
        <v>902</v>
      </c>
      <c r="BS2239" s="9" t="s">
        <v>5577</v>
      </c>
      <c r="BT2239" s="108"/>
    </row>
    <row r="2240" spans="1:72" s="9" customFormat="1" x14ac:dyDescent="0.35">
      <c r="A2240" s="1" t="s">
        <v>1194</v>
      </c>
      <c r="B2240" s="8" t="s">
        <v>1195</v>
      </c>
      <c r="C2240" s="3" t="str">
        <f>_xlfn.XLOOKUP(B2240,'[1]daily break down'!$D:$D,'[1]daily break down'!$E:$E,"")</f>
        <v>NORD-OUEST</v>
      </c>
      <c r="D2240" s="1" t="s">
        <v>11</v>
      </c>
      <c r="E2240" s="1" t="s">
        <v>12</v>
      </c>
      <c r="F2240" s="3" t="s">
        <v>51</v>
      </c>
      <c r="G2240" s="1" t="s">
        <v>762</v>
      </c>
      <c r="H2240" s="33" t="str">
        <f>_xlfn.XLOOKUP(B2240,[2]CALCULATION!$B:$B,[2]CALCULATION!$H:$H,"")</f>
        <v>NOKIA</v>
      </c>
      <c r="I2240" s="28">
        <v>2.7053307087621325E-3</v>
      </c>
      <c r="J2240" s="28">
        <v>0.15714335700993459</v>
      </c>
      <c r="K2240" s="28">
        <v>0</v>
      </c>
      <c r="L2240" s="28">
        <v>0</v>
      </c>
      <c r="M2240" s="28">
        <v>2.6195218224961261</v>
      </c>
      <c r="N2240" s="28">
        <v>3.8940339532160726</v>
      </c>
      <c r="O2240" s="28">
        <v>0</v>
      </c>
      <c r="P2240" s="28">
        <v>0</v>
      </c>
      <c r="Q2240" s="28">
        <v>0.66923146871340267</v>
      </c>
      <c r="R2240" s="28">
        <v>0</v>
      </c>
      <c r="S2240" s="93">
        <v>0.75584397278040771</v>
      </c>
      <c r="T2240" s="93">
        <f>_xlfn.XLOOKUP(B2240,'[3]Nur des jours'!$B:$B,'[3]Nur des jours'!$U:$U,"")</f>
        <v>0</v>
      </c>
      <c r="U2240" s="93">
        <v>0</v>
      </c>
      <c r="V2240" s="93">
        <v>0</v>
      </c>
      <c r="W2240" s="93">
        <v>0</v>
      </c>
      <c r="X2240" s="93">
        <v>0</v>
      </c>
      <c r="Y2240" s="93">
        <v>0</v>
      </c>
      <c r="Z2240" s="93">
        <v>0.10189180242728284</v>
      </c>
      <c r="AA2240" s="93">
        <v>1.612291079892593E-2</v>
      </c>
      <c r="AB2240" s="93">
        <v>0</v>
      </c>
      <c r="AC2240" s="93">
        <f>_xlfn.XLOOKUP(B2240,'[3]Nur des jours'!$B:$B,'[3]Nur des jours'!$N:$N,"")</f>
        <v>0</v>
      </c>
      <c r="AD2240" s="93">
        <v>0</v>
      </c>
      <c r="AE2240" s="93">
        <v>0</v>
      </c>
      <c r="AF2240" s="93">
        <v>0</v>
      </c>
      <c r="AG2240" s="93"/>
      <c r="AH2240" s="93">
        <v>0</v>
      </c>
      <c r="AI2240" s="93">
        <v>0</v>
      </c>
      <c r="AJ2240" s="93">
        <v>0</v>
      </c>
      <c r="AK2240" s="93">
        <v>0</v>
      </c>
      <c r="AL2240" s="93">
        <v>0</v>
      </c>
      <c r="AM2240" s="49" t="s">
        <v>5601</v>
      </c>
      <c r="AN2240" s="49"/>
      <c r="AO2240" s="48" t="str" cm="1">
        <f t="array" ref="AO2240">IFERROR(_xlfn.IFS(
AQ2240="MPR ISSUE","PDH",
AQ2240="BSS Hardware Issue","BSS",
AQ2240="Sites strategiques, MLL, Pylone, etc.","ENVTECH",
AQ2240="AKTIVCO DEFAUT GE &amp; POWER Cabinet","AKTIVCO",
AQ2240="AKTIVCO Coupure ENEO &amp; Baisse de tension","AKTIVCO GRID ONLY",
AQ2240="Coupure ENEO &amp; Baisse de tension","IHS GRID ONLY",
AQ2240="Defaut GE &amp; POWER Cabinet","IHS",
AQ2240="Sharing","Partners",
AQ2240="Sites strategiques &amp; DataCenter","SST &amp; DC",
AQ2240="Exclu","Exclu",
AQ2240="SAT","SAT",
AQ2240="SPARE-ISSUE","SPARE-ISSUE",
AQ2240="Fiber CAmtel","TRANS_FO_CAMTEL",
AQ2240="Fiber AOF","Fiber AOF",
AQ2240="Projet OCM (HUAWEI)","TRAVAUX-HUAWEI",
AQ2240="Projet OCM (NOKIA)","TRAVAUX-NOKIA",
AQ2240="ACCESS-ISSUE","ACCESS-ISSUE",
AQ2240="Projet OCM (ZTE, NOKIA, autres projets)","TRAVAUX OCM",
AQ2240="No root CAuse","No root cause",
AQ2240="ODU HS","PDH",
AQ2240="IP &amp; VLAN","PDH",
AQ2240="Warehouse HUAWEI","SPARE-ISSUE",
AQ2240="SPARE-HS","SPARE-ISSUE",
AQ2240="Power Telco","BSS",AQ2240="no impacts","no impacts"
),"")</f>
        <v>No root cause</v>
      </c>
      <c r="AP2240" s="48" t="str" cm="1">
        <f t="array" ref="AP2240">IFERROR(_xlfn.IFS(
AQ2240="MPR ISSUE","TX ISSUE",
AQ2240="BSS Hardware Issue","RAN ISSUE",
AQ2240="Sites strategiques, MLL, Pylone, etc.","ENVTECH",
AQ2240="AKTIVCO DEFAUT GE &amp; POWER Cabinet","POWER ISSUE",
AQ2240="AKTIVCO Coupure ENEO &amp; Baisse de tension","POWER ISSUE",
AQ2240="Coupure ENEO &amp; Baisse de tension","POWER ISSUE",
AQ2240="Defaut GE &amp; POWER Cabinet","POWER ISSUE",
AQ2240="Sharing","POWER ISSUE",
AQ2240="Sites strategiques &amp; DataCenter","POWER ISSUE",
AQ2240="Exclu","Exclu",
AQ2240="SAT","TX ISSUE",
AQ2240="SPARE-ISSUE","SPARE-ISSUE",
AQ2240="Fiber CAmtel","TX ISSUE",
AQ2240="Fiber AOF","TX ISSUE",
AQ2240="Projet OCM (HUAWEI)","TRAVAUX-HUAWEI",
AQ2240="Projet OCM (NOKIA)","TRAVAUX -NOKIA",
AQ2240="ACCESS-ISSUE","ACCESS-ISSUE",
AQ2240="Projet OCM (ZTE, NOKIA, autres projets)","TRAVAUX OCM",
AQ2240="No root CAuse","No root cause",
AQ2240="ODU HS","TX ISSUE",
AQ2240="IP &amp; VLAN","TX ISSUE",
AQ2240="Warehouse HUAWEI","SPARE-ISSUE",
AQ2240="SPARE-HS","SPARE-ISSUE",
AQ2240="Power Telco","RAN ISSUE",AQ2240="no impacts","no impacts"
),"")</f>
        <v>No root cause</v>
      </c>
      <c r="AQ2240" s="67" t="s">
        <v>5344</v>
      </c>
      <c r="AR2240" s="48" t="str" cm="1">
        <f t="array" ref="AR2240">IFERROR(_xlfn.IFS(
AQ2240="MPR ISSUE","ACTIVE",
AQ2240="BSS Hardware Issue","ACTIVE",
AQ2240="Sites strategiques, MLL, Pylone, etc.","PASSIVE",
AQ2240="AKTIVCO DEFAUT GE &amp; POWER Cabinet","PASSIVE",
AQ2240="AKTIVCO Coupure ENEO &amp; Baisse de tension","PASSIVE",
AQ2240="Coupure ENEO &amp; Baisse de tension","PASSIVE",
AQ2240="Defaut GE &amp; POWER Cabinet","PASSIVE",
AQ2240="Sharing","PASSIVE",
AQ2240="Sites strategiques &amp; DataCenter","PASSIVE",
AQ2240="Exclu","Exclu",
AQ2240="SAT","ACTIVE",
AQ2240="SPARE-ISSUE","SPARE-ISSUE",
AQ2240="Fiber CAmtel","ACTIVE",
AQ2240="Fiber AOF","ACTIVE",
AQ2240="Projet OCM (HUAWEI)","PLANNED WORKS",
AQ2240="Projet OCM (NOKIA)","PLANNED WORKS",
AQ2240="ACCESS-ISSUE","ACCESS-ISSUE",
AQ2240="Projet OCM (ZTE, NOKIA, autres projets)","PLANNED WORKS",
AQ2240="No root CAuse","No root cause",
AQ2240="ODU HS","ACTIVE",
AQ2240="IP &amp; VLAN","ACTIVE",
AQ2240="Warehouse HUAWEI","SPARE-ISSUE",
AQ2240="SPARE-HS","SPARE-ISSUE",
AQ2240="Power Telco","ACTIVE", AQ2240="no impacts","no impacts"
),"")</f>
        <v>No root cause</v>
      </c>
      <c r="AS2240" s="92" t="s">
        <v>5537</v>
      </c>
      <c r="AT2240" s="98" t="s">
        <v>1195</v>
      </c>
      <c r="AV2240" s="17" t="s">
        <v>5537</v>
      </c>
      <c r="AW2240" s="7" t="s">
        <v>5537</v>
      </c>
      <c r="AX2240" s="6" t="s">
        <v>5537</v>
      </c>
      <c r="AY2240" s="7"/>
      <c r="AZ2240" s="3" t="s">
        <v>5537</v>
      </c>
      <c r="BA2240" s="18" t="s">
        <v>5537</v>
      </c>
      <c r="BB2240" s="18" t="s">
        <v>5537</v>
      </c>
      <c r="BC2240" s="18" t="s">
        <v>5537</v>
      </c>
      <c r="BD2240" s="18" t="s">
        <v>5537</v>
      </c>
      <c r="BE2240" s="18" t="s">
        <v>5537</v>
      </c>
      <c r="BF2240" s="18" t="s">
        <v>5537</v>
      </c>
      <c r="BG2240" s="18" t="s">
        <v>5537</v>
      </c>
      <c r="BH2240" s="18" t="s">
        <v>5537</v>
      </c>
      <c r="BI2240" s="18" t="s">
        <v>5537</v>
      </c>
      <c r="BJ2240" s="18" t="s">
        <v>5537</v>
      </c>
      <c r="BK2240" s="18" t="s">
        <v>5537</v>
      </c>
      <c r="BL2240" s="9" t="s">
        <v>5537</v>
      </c>
      <c r="BM2240" s="14" t="s">
        <v>5537</v>
      </c>
      <c r="BN2240" s="14" t="s">
        <v>5537</v>
      </c>
      <c r="BO2240" s="14" t="str">
        <f>_xlfn.XLOOKUP(B2240,'[4]cell downs 18042026 17h'!$B:$B,'[4]cell downs 18042026 17h'!$B:$B,"")</f>
        <v/>
      </c>
      <c r="BP2240" s="14" t="str">
        <f>_xlfn.XLOOKUP(B2240,'[5]Cells Huawei 19042026 15h'!$B:$B,'[5]Cells Huawei 19042026 15h'!$B:$B,"")</f>
        <v/>
      </c>
      <c r="BQ2240" s="9" t="str">
        <f>_xlfn.XLOOKUP(B2240,'[6]cells down 19042026 9H40'!$B:$B,'[6]cells down 19042026 9H40'!$B:$B,"")</f>
        <v/>
      </c>
      <c r="BR2240" s="9" t="s">
        <v>1195</v>
      </c>
      <c r="BS2240" s="9" t="s">
        <v>12</v>
      </c>
      <c r="BT2240" s="108"/>
    </row>
    <row r="2241" spans="1:72" s="9" customFormat="1" x14ac:dyDescent="0.35">
      <c r="A2241" s="1" t="s">
        <v>3078</v>
      </c>
      <c r="B2241" s="1" t="s">
        <v>3079</v>
      </c>
      <c r="C2241" s="3" t="str">
        <f>_xlfn.XLOOKUP(B2241,'[1]daily break down'!$D:$D,'[1]daily break down'!$E:$E,"")</f>
        <v>NORD-OUEST</v>
      </c>
      <c r="D2241" s="1" t="s">
        <v>11</v>
      </c>
      <c r="E2241" s="1" t="s">
        <v>96</v>
      </c>
      <c r="F2241" s="3" t="s">
        <v>51</v>
      </c>
      <c r="G2241" s="1" t="s">
        <v>3078</v>
      </c>
      <c r="H2241" s="32" t="str">
        <f>_xlfn.XLOOKUP(B2241,[2]CALCULATION!$B:$B,[2]CALCULATION!$H:$H,"")</f>
        <v>HUAWEI</v>
      </c>
      <c r="I2241" s="28">
        <v>0</v>
      </c>
      <c r="J2241" s="28">
        <v>0</v>
      </c>
      <c r="K2241" s="28">
        <v>0</v>
      </c>
      <c r="L2241" s="28">
        <v>0</v>
      </c>
      <c r="M2241" s="28">
        <v>0</v>
      </c>
      <c r="N2241" s="28">
        <v>0</v>
      </c>
      <c r="O2241" s="28">
        <v>0</v>
      </c>
      <c r="P2241" s="28">
        <v>0</v>
      </c>
      <c r="Q2241" s="28">
        <v>0</v>
      </c>
      <c r="R2241" s="28">
        <v>0</v>
      </c>
      <c r="S2241" s="93">
        <v>0</v>
      </c>
      <c r="T2241" s="93">
        <f>_xlfn.XLOOKUP(B2241,'[3]Nur des jours'!$B:$B,'[3]Nur des jours'!$U:$U,"")</f>
        <v>0</v>
      </c>
      <c r="U2241" s="93">
        <v>0</v>
      </c>
      <c r="V2241" s="93">
        <v>16.505330548207503</v>
      </c>
      <c r="W2241" s="93">
        <v>16.275989276124108</v>
      </c>
      <c r="X2241" s="93">
        <v>15.565154394705981</v>
      </c>
      <c r="Y2241" s="93">
        <v>16.717764166046006</v>
      </c>
      <c r="Z2241" s="93">
        <v>0</v>
      </c>
      <c r="AA2241" s="93">
        <v>0</v>
      </c>
      <c r="AB2241" s="93">
        <v>0</v>
      </c>
      <c r="AC2241" s="93">
        <f>_xlfn.XLOOKUP(B2241,'[3]Nur des jours'!$B:$B,'[3]Nur des jours'!$N:$N,"")</f>
        <v>0</v>
      </c>
      <c r="AD2241" s="93">
        <v>0</v>
      </c>
      <c r="AE2241" s="93">
        <v>0</v>
      </c>
      <c r="AF2241" s="93">
        <v>0</v>
      </c>
      <c r="AG2241" s="93"/>
      <c r="AH2241" s="93">
        <v>0</v>
      </c>
      <c r="AI2241" s="93">
        <v>0</v>
      </c>
      <c r="AJ2241" s="93">
        <v>0</v>
      </c>
      <c r="AK2241" s="93">
        <v>0</v>
      </c>
      <c r="AL2241" s="93">
        <v>0</v>
      </c>
      <c r="AM2241" s="49" t="s">
        <v>5601</v>
      </c>
      <c r="AN2241" s="49"/>
      <c r="AO2241" s="48" t="str" cm="1">
        <f t="array" ref="AO2241">IFERROR(_xlfn.IFS(
AQ2241="MPR ISSUE","PDH",
AQ2241="BSS Hardware Issue","BSS",
AQ2241="Sites strategiques, MLL, Pylone, etc.","ENVTECH",
AQ2241="AKTIVCO DEFAUT GE &amp; POWER Cabinet","AKTIVCO",
AQ2241="AKTIVCO Coupure ENEO &amp; Baisse de tension","AKTIVCO GRID ONLY",
AQ2241="Coupure ENEO &amp; Baisse de tension","IHS GRID ONLY",
AQ2241="Defaut GE &amp; POWER Cabinet","IHS",
AQ2241="Sharing","Partners",
AQ2241="Sites strategiques &amp; DataCenter","SST &amp; DC",
AQ2241="Exclu","Exclu",
AQ2241="SAT","SAT",
AQ2241="SPARE-ISSUE","SPARE-ISSUE",
AQ2241="Fiber CAmtel","TRANS_FO_CAMTEL",
AQ2241="Fiber AOF","Fiber AOF",
AQ2241="Projet OCM (HUAWEI)","TRAVAUX-HUAWEI",
AQ2241="Projet OCM (NOKIA)","TRAVAUX-NOKIA",
AQ2241="ACCESS-ISSUE","ACCESS-ISSUE",
AQ2241="Projet OCM (ZTE, NOKIA, autres projets)","TRAVAUX OCM",
AQ2241="No root CAuse","No root cause",
AQ2241="ODU HS","PDH",
AQ2241="IP &amp; VLAN","PDH",
AQ2241="Warehouse HUAWEI","SPARE-ISSUE",
AQ2241="SPARE-HS","SPARE-ISSUE",
AQ2241="Power Telco","BSS",AQ2241="no impacts","no impacts"
),"")</f>
        <v>No root cause</v>
      </c>
      <c r="AP2241" s="48" t="str" cm="1">
        <f t="array" ref="AP2241">IFERROR(_xlfn.IFS(
AQ2241="MPR ISSUE","TX ISSUE",
AQ2241="BSS Hardware Issue","RAN ISSUE",
AQ2241="Sites strategiques, MLL, Pylone, etc.","ENVTECH",
AQ2241="AKTIVCO DEFAUT GE &amp; POWER Cabinet","POWER ISSUE",
AQ2241="AKTIVCO Coupure ENEO &amp; Baisse de tension","POWER ISSUE",
AQ2241="Coupure ENEO &amp; Baisse de tension","POWER ISSUE",
AQ2241="Defaut GE &amp; POWER Cabinet","POWER ISSUE",
AQ2241="Sharing","POWER ISSUE",
AQ2241="Sites strategiques &amp; DataCenter","POWER ISSUE",
AQ2241="Exclu","Exclu",
AQ2241="SAT","TX ISSUE",
AQ2241="SPARE-ISSUE","SPARE-ISSUE",
AQ2241="Fiber CAmtel","TX ISSUE",
AQ2241="Fiber AOF","TX ISSUE",
AQ2241="Projet OCM (HUAWEI)","TRAVAUX-HUAWEI",
AQ2241="Projet OCM (NOKIA)","TRAVAUX -NOKIA",
AQ2241="ACCESS-ISSUE","ACCESS-ISSUE",
AQ2241="Projet OCM (ZTE, NOKIA, autres projets)","TRAVAUX OCM",
AQ2241="No root CAuse","No root cause",
AQ2241="ODU HS","TX ISSUE",
AQ2241="IP &amp; VLAN","TX ISSUE",
AQ2241="Warehouse HUAWEI","SPARE-ISSUE",
AQ2241="SPARE-HS","SPARE-ISSUE",
AQ2241="Power Telco","RAN ISSUE",AQ2241="no impacts","no impacts"
),"")</f>
        <v>No root cause</v>
      </c>
      <c r="AQ2241" s="67" t="s">
        <v>5344</v>
      </c>
      <c r="AR2241" s="48" t="str" cm="1">
        <f t="array" ref="AR2241">IFERROR(_xlfn.IFS(
AQ2241="MPR ISSUE","ACTIVE",
AQ2241="BSS Hardware Issue","ACTIVE",
AQ2241="Sites strategiques, MLL, Pylone, etc.","PASSIVE",
AQ2241="AKTIVCO DEFAUT GE &amp; POWER Cabinet","PASSIVE",
AQ2241="AKTIVCO Coupure ENEO &amp; Baisse de tension","PASSIVE",
AQ2241="Coupure ENEO &amp; Baisse de tension","PASSIVE",
AQ2241="Defaut GE &amp; POWER Cabinet","PASSIVE",
AQ2241="Sharing","PASSIVE",
AQ2241="Sites strategiques &amp; DataCenter","PASSIVE",
AQ2241="Exclu","Exclu",
AQ2241="SAT","ACTIVE",
AQ2241="SPARE-ISSUE","SPARE-ISSUE",
AQ2241="Fiber CAmtel","ACTIVE",
AQ2241="Fiber AOF","ACTIVE",
AQ2241="Projet OCM (HUAWEI)","PLANNED WORKS",
AQ2241="Projet OCM (NOKIA)","PLANNED WORKS",
AQ2241="ACCESS-ISSUE","ACCESS-ISSUE",
AQ2241="Projet OCM (ZTE, NOKIA, autres projets)","PLANNED WORKS",
AQ2241="No root CAuse","No root cause",
AQ2241="ODU HS","ACTIVE",
AQ2241="IP &amp; VLAN","ACTIVE",
AQ2241="Warehouse HUAWEI","SPARE-ISSUE",
AQ2241="SPARE-HS","SPARE-ISSUE",
AQ2241="Power Telco","ACTIVE", AQ2241="no impacts","no impacts"
),"")</f>
        <v>No root cause</v>
      </c>
      <c r="AS2241" s="92" t="s">
        <v>5537</v>
      </c>
      <c r="AT2241" s="98" t="s">
        <v>3079</v>
      </c>
      <c r="AV2241" s="17" t="s">
        <v>5537</v>
      </c>
      <c r="AW2241" s="7" t="s">
        <v>5537</v>
      </c>
      <c r="AX2241" s="6" t="s">
        <v>5537</v>
      </c>
      <c r="AY2241" s="7"/>
      <c r="AZ2241" s="3" t="s">
        <v>5537</v>
      </c>
      <c r="BA2241" s="18" t="s">
        <v>5537</v>
      </c>
      <c r="BB2241" s="18" t="s">
        <v>5537</v>
      </c>
      <c r="BC2241" s="18" t="s">
        <v>5537</v>
      </c>
      <c r="BD2241" s="18" t="s">
        <v>5537</v>
      </c>
      <c r="BE2241" s="18" t="s">
        <v>5537</v>
      </c>
      <c r="BF2241" s="18" t="s">
        <v>5537</v>
      </c>
      <c r="BG2241" s="18" t="s">
        <v>5537</v>
      </c>
      <c r="BH2241" s="18" t="s">
        <v>5537</v>
      </c>
      <c r="BI2241" s="18" t="s">
        <v>5537</v>
      </c>
      <c r="BJ2241" s="18" t="s">
        <v>5537</v>
      </c>
      <c r="BK2241" s="18" t="s">
        <v>5537</v>
      </c>
      <c r="BL2241" s="9" t="s">
        <v>5537</v>
      </c>
      <c r="BM2241" s="14" t="s">
        <v>5537</v>
      </c>
      <c r="BN2241" s="14" t="s">
        <v>5537</v>
      </c>
      <c r="BO2241" s="14" t="str">
        <f>_xlfn.XLOOKUP(B2241,'[4]cell downs 18042026 17h'!$B:$B,'[4]cell downs 18042026 17h'!$B:$B,"")</f>
        <v/>
      </c>
      <c r="BP2241" s="14" t="str">
        <f>_xlfn.XLOOKUP(B2241,'[5]Cells Huawei 19042026 15h'!$B:$B,'[5]Cells Huawei 19042026 15h'!$B:$B,"")</f>
        <v/>
      </c>
      <c r="BQ2241" s="9" t="str">
        <f>_xlfn.XLOOKUP(B2241,'[6]cells down 19042026 9H40'!$B:$B,'[6]cells down 19042026 9H40'!$B:$B,"")</f>
        <v/>
      </c>
      <c r="BR2241" s="9" t="s">
        <v>3079</v>
      </c>
      <c r="BS2241" s="9" t="s">
        <v>5459</v>
      </c>
      <c r="BT2241" s="108"/>
    </row>
    <row r="2242" spans="1:72" s="9" customFormat="1" x14ac:dyDescent="0.35">
      <c r="A2242" s="1" t="s">
        <v>2687</v>
      </c>
      <c r="B2242" s="8" t="s">
        <v>2688</v>
      </c>
      <c r="C2242" s="3" t="str">
        <f>_xlfn.XLOOKUP(B2242,'[1]daily break down'!$D:$D,'[1]daily break down'!$E:$E,"")</f>
        <v>EXTREME-NORD</v>
      </c>
      <c r="D2242" s="1" t="s">
        <v>21</v>
      </c>
      <c r="E2242" s="1" t="s">
        <v>122</v>
      </c>
      <c r="F2242" s="3" t="s">
        <v>55</v>
      </c>
      <c r="G2242" s="1" t="s">
        <v>2687</v>
      </c>
      <c r="H2242" s="32" t="str">
        <f>_xlfn.XLOOKUP(B2242,[2]CALCULATION!$B:$B,[2]CALCULATION!$H:$H,"")</f>
        <v>Huawei</v>
      </c>
      <c r="I2242" s="28">
        <v>0</v>
      </c>
      <c r="J2242" s="28">
        <v>0</v>
      </c>
      <c r="K2242" s="28">
        <v>0</v>
      </c>
      <c r="L2242" s="28">
        <v>0</v>
      </c>
      <c r="M2242" s="28">
        <v>0</v>
      </c>
      <c r="N2242" s="28">
        <v>0</v>
      </c>
      <c r="O2242" s="28">
        <v>0</v>
      </c>
      <c r="P2242" s="28">
        <v>0</v>
      </c>
      <c r="Q2242" s="28">
        <v>0</v>
      </c>
      <c r="R2242" s="28">
        <v>0</v>
      </c>
      <c r="S2242" s="93">
        <v>0</v>
      </c>
      <c r="T2242" s="93">
        <f>_xlfn.XLOOKUP(B2242,'[3]Nur des jours'!$B:$B,'[3]Nur des jours'!$U:$U,"")</f>
        <v>0</v>
      </c>
      <c r="U2242" s="93">
        <v>0</v>
      </c>
      <c r="V2242" s="93">
        <v>5.7560931761563543</v>
      </c>
      <c r="W2242" s="93">
        <v>5.0284219808066011</v>
      </c>
      <c r="X2242" s="93">
        <v>10.490307705039193</v>
      </c>
      <c r="Y2242" s="93">
        <v>5.2475259179358096</v>
      </c>
      <c r="Z2242" s="93">
        <v>0</v>
      </c>
      <c r="AA2242" s="93">
        <v>0</v>
      </c>
      <c r="AB2242" s="93">
        <v>0</v>
      </c>
      <c r="AC2242" s="93">
        <f>_xlfn.XLOOKUP(B2242,'[3]Nur des jours'!$B:$B,'[3]Nur des jours'!$N:$N,"")</f>
        <v>0</v>
      </c>
      <c r="AD2242" s="93">
        <v>0</v>
      </c>
      <c r="AE2242" s="93">
        <v>0</v>
      </c>
      <c r="AF2242" s="93">
        <v>0</v>
      </c>
      <c r="AG2242" s="93"/>
      <c r="AH2242" s="93">
        <v>0</v>
      </c>
      <c r="AI2242" s="93">
        <v>0</v>
      </c>
      <c r="AJ2242" s="93">
        <v>0</v>
      </c>
      <c r="AK2242" s="93">
        <v>0</v>
      </c>
      <c r="AL2242" s="93">
        <v>0</v>
      </c>
      <c r="AM2242" s="49" t="s">
        <v>5601</v>
      </c>
      <c r="AN2242" s="49"/>
      <c r="AO2242" s="48" t="str" cm="1">
        <f t="array" ref="AO2242">IFERROR(_xlfn.IFS(
AQ2242="MPR ISSUE","PDH",
AQ2242="BSS Hardware Issue","BSS",
AQ2242="Sites strategiques, MLL, Pylone, etc.","ENVTECH",
AQ2242="AKTIVCO DEFAUT GE &amp; POWER Cabinet","AKTIVCO",
AQ2242="AKTIVCO Coupure ENEO &amp; Baisse de tension","AKTIVCO GRID ONLY",
AQ2242="Coupure ENEO &amp; Baisse de tension","IHS GRID ONLY",
AQ2242="Defaut GE &amp; POWER Cabinet","IHS",
AQ2242="Sharing","Partners",
AQ2242="Sites strategiques &amp; DataCenter","SST &amp; DC",
AQ2242="Exclu","Exclu",
AQ2242="SAT","SAT",
AQ2242="SPARE-ISSUE","SPARE-ISSUE",
AQ2242="Fiber CAmtel","TRANS_FO_CAMTEL",
AQ2242="Fiber AOF","Fiber AOF",
AQ2242="Projet OCM (HUAWEI)","TRAVAUX-HUAWEI",
AQ2242="Projet OCM (NOKIA)","TRAVAUX-NOKIA",
AQ2242="ACCESS-ISSUE","ACCESS-ISSUE",
AQ2242="Projet OCM (ZTE, NOKIA, autres projets)","TRAVAUX OCM",
AQ2242="No root CAuse","No root cause",
AQ2242="ODU HS","PDH",
AQ2242="IP &amp; VLAN","PDH",
AQ2242="Warehouse HUAWEI","SPARE-ISSUE",
AQ2242="SPARE-HS","SPARE-ISSUE",
AQ2242="Power Telco","BSS",AQ2242="no impacts","no impacts"
),"")</f>
        <v>No root cause</v>
      </c>
      <c r="AP2242" s="48" t="str" cm="1">
        <f t="array" ref="AP2242">IFERROR(_xlfn.IFS(
AQ2242="MPR ISSUE","TX ISSUE",
AQ2242="BSS Hardware Issue","RAN ISSUE",
AQ2242="Sites strategiques, MLL, Pylone, etc.","ENVTECH",
AQ2242="AKTIVCO DEFAUT GE &amp; POWER Cabinet","POWER ISSUE",
AQ2242="AKTIVCO Coupure ENEO &amp; Baisse de tension","POWER ISSUE",
AQ2242="Coupure ENEO &amp; Baisse de tension","POWER ISSUE",
AQ2242="Defaut GE &amp; POWER Cabinet","POWER ISSUE",
AQ2242="Sharing","POWER ISSUE",
AQ2242="Sites strategiques &amp; DataCenter","POWER ISSUE",
AQ2242="Exclu","Exclu",
AQ2242="SAT","TX ISSUE",
AQ2242="SPARE-ISSUE","SPARE-ISSUE",
AQ2242="Fiber CAmtel","TX ISSUE",
AQ2242="Fiber AOF","TX ISSUE",
AQ2242="Projet OCM (HUAWEI)","TRAVAUX-HUAWEI",
AQ2242="Projet OCM (NOKIA)","TRAVAUX -NOKIA",
AQ2242="ACCESS-ISSUE","ACCESS-ISSUE",
AQ2242="Projet OCM (ZTE, NOKIA, autres projets)","TRAVAUX OCM",
AQ2242="No root CAuse","No root cause",
AQ2242="ODU HS","TX ISSUE",
AQ2242="IP &amp; VLAN","TX ISSUE",
AQ2242="Warehouse HUAWEI","SPARE-ISSUE",
AQ2242="SPARE-HS","SPARE-ISSUE",
AQ2242="Power Telco","RAN ISSUE",AQ2242="no impacts","no impacts"
),"")</f>
        <v>No root cause</v>
      </c>
      <c r="AQ2242" s="67" t="s">
        <v>5344</v>
      </c>
      <c r="AR2242" s="48" t="str" cm="1">
        <f t="array" ref="AR2242">IFERROR(_xlfn.IFS(
AQ2242="MPR ISSUE","ACTIVE",
AQ2242="BSS Hardware Issue","ACTIVE",
AQ2242="Sites strategiques, MLL, Pylone, etc.","PASSIVE",
AQ2242="AKTIVCO DEFAUT GE &amp; POWER Cabinet","PASSIVE",
AQ2242="AKTIVCO Coupure ENEO &amp; Baisse de tension","PASSIVE",
AQ2242="Coupure ENEO &amp; Baisse de tension","PASSIVE",
AQ2242="Defaut GE &amp; POWER Cabinet","PASSIVE",
AQ2242="Sharing","PASSIVE",
AQ2242="Sites strategiques &amp; DataCenter","PASSIVE",
AQ2242="Exclu","Exclu",
AQ2242="SAT","ACTIVE",
AQ2242="SPARE-ISSUE","SPARE-ISSUE",
AQ2242="Fiber CAmtel","ACTIVE",
AQ2242="Fiber AOF","ACTIVE",
AQ2242="Projet OCM (HUAWEI)","PLANNED WORKS",
AQ2242="Projet OCM (NOKIA)","PLANNED WORKS",
AQ2242="ACCESS-ISSUE","ACCESS-ISSUE",
AQ2242="Projet OCM (ZTE, NOKIA, autres projets)","PLANNED WORKS",
AQ2242="No root CAuse","No root cause",
AQ2242="ODU HS","ACTIVE",
AQ2242="IP &amp; VLAN","ACTIVE",
AQ2242="Warehouse HUAWEI","SPARE-ISSUE",
AQ2242="SPARE-HS","SPARE-ISSUE",
AQ2242="Power Telco","ACTIVE", AQ2242="no impacts","no impacts"
),"")</f>
        <v>No root cause</v>
      </c>
      <c r="AS2242" s="92" t="s">
        <v>5537</v>
      </c>
      <c r="AT2242" s="98" t="s">
        <v>2688</v>
      </c>
      <c r="AV2242" s="17" t="s">
        <v>5537</v>
      </c>
      <c r="AW2242" s="7" t="s">
        <v>5537</v>
      </c>
      <c r="AX2242" s="6" t="s">
        <v>5537</v>
      </c>
      <c r="AY2242" s="7"/>
      <c r="AZ2242" s="3" t="s">
        <v>5537</v>
      </c>
      <c r="BA2242" s="18" t="s">
        <v>5537</v>
      </c>
      <c r="BB2242" s="18" t="s">
        <v>5537</v>
      </c>
      <c r="BC2242" s="18" t="s">
        <v>5537</v>
      </c>
      <c r="BD2242" s="18" t="s">
        <v>5537</v>
      </c>
      <c r="BE2242" s="18" t="s">
        <v>5537</v>
      </c>
      <c r="BF2242" s="18" t="s">
        <v>5537</v>
      </c>
      <c r="BG2242" s="18" t="s">
        <v>5537</v>
      </c>
      <c r="BH2242" s="18" t="s">
        <v>5537</v>
      </c>
      <c r="BI2242" s="18" t="s">
        <v>5537</v>
      </c>
      <c r="BJ2242" s="18" t="s">
        <v>5537</v>
      </c>
      <c r="BK2242" s="18" t="s">
        <v>5537</v>
      </c>
      <c r="BL2242" s="9" t="s">
        <v>5537</v>
      </c>
      <c r="BM2242" s="14" t="s">
        <v>5537</v>
      </c>
      <c r="BN2242" s="14" t="s">
        <v>5537</v>
      </c>
      <c r="BO2242" s="14" t="str">
        <f>_xlfn.XLOOKUP(B2242,'[4]cell downs 18042026 17h'!$B:$B,'[4]cell downs 18042026 17h'!$B:$B,"")</f>
        <v/>
      </c>
      <c r="BP2242" s="14" t="str">
        <f>_xlfn.XLOOKUP(B2242,'[5]Cells Huawei 19042026 15h'!$B:$B,'[5]Cells Huawei 19042026 15h'!$B:$B,"")</f>
        <v/>
      </c>
      <c r="BQ2242" s="9" t="str">
        <f>_xlfn.XLOOKUP(B2242,'[6]cells down 19042026 9H40'!$B:$B,'[6]cells down 19042026 9H40'!$B:$B,"")</f>
        <v/>
      </c>
      <c r="BR2242" s="9" t="s">
        <v>5537</v>
      </c>
      <c r="BS2242" s="9" t="s">
        <v>1129</v>
      </c>
      <c r="BT2242" s="108"/>
    </row>
    <row r="2243" spans="1:72" s="9" customFormat="1" ht="36.5" customHeight="1" x14ac:dyDescent="0.35">
      <c r="A2243" s="1" t="s">
        <v>3861</v>
      </c>
      <c r="B2243" s="8" t="s">
        <v>3862</v>
      </c>
      <c r="C2243" s="3" t="str">
        <f>_xlfn.XLOOKUP(B2243,'[1]daily break down'!$D:$D,'[1]daily break down'!$E:$E,"")</f>
        <v>EXTREME-NORD</v>
      </c>
      <c r="D2243" s="1" t="s">
        <v>11</v>
      </c>
      <c r="E2243" s="1" t="s">
        <v>96</v>
      </c>
      <c r="F2243" s="3" t="s">
        <v>55</v>
      </c>
      <c r="G2243" s="1" t="s">
        <v>3861</v>
      </c>
      <c r="H2243" s="32" t="str">
        <f>_xlfn.XLOOKUP(B2243,[2]CALCULATION!$B:$B,[2]CALCULATION!$H:$H,"")</f>
        <v>HUAWEI</v>
      </c>
      <c r="I2243" s="28">
        <v>0</v>
      </c>
      <c r="J2243" s="28">
        <v>0</v>
      </c>
      <c r="K2243" s="28">
        <v>0</v>
      </c>
      <c r="L2243" s="28">
        <v>0</v>
      </c>
      <c r="M2243" s="28">
        <v>0</v>
      </c>
      <c r="N2243" s="28">
        <v>0</v>
      </c>
      <c r="O2243" s="28">
        <v>0</v>
      </c>
      <c r="P2243" s="28">
        <v>0</v>
      </c>
      <c r="Q2243" s="28">
        <v>0</v>
      </c>
      <c r="R2243" s="28">
        <v>0</v>
      </c>
      <c r="S2243" s="93">
        <v>0</v>
      </c>
      <c r="T2243" s="93">
        <f>_xlfn.XLOOKUP(B2243,'[3]Nur des jours'!$B:$B,'[3]Nur des jours'!$U:$U,"")</f>
        <v>0</v>
      </c>
      <c r="U2243" s="93">
        <v>0</v>
      </c>
      <c r="V2243" s="93">
        <v>4.6228522998690194</v>
      </c>
      <c r="W2243" s="93">
        <v>4.6228522998690194</v>
      </c>
      <c r="X2243" s="93">
        <v>4.6228522998690194</v>
      </c>
      <c r="Y2243" s="93">
        <v>4.6228522998690194</v>
      </c>
      <c r="Z2243" s="93">
        <v>0</v>
      </c>
      <c r="AA2243" s="93">
        <v>0</v>
      </c>
      <c r="AB2243" s="93">
        <v>0</v>
      </c>
      <c r="AC2243" s="93">
        <f>_xlfn.XLOOKUP(B2243,'[3]Nur des jours'!$B:$B,'[3]Nur des jours'!$N:$N,"")</f>
        <v>0</v>
      </c>
      <c r="AD2243" s="93">
        <v>0</v>
      </c>
      <c r="AE2243" s="93">
        <v>0</v>
      </c>
      <c r="AF2243" s="93">
        <v>0</v>
      </c>
      <c r="AG2243" s="93"/>
      <c r="AH2243" s="93">
        <v>0</v>
      </c>
      <c r="AI2243" s="93">
        <v>0</v>
      </c>
      <c r="AJ2243" s="93">
        <v>0</v>
      </c>
      <c r="AK2243" s="93">
        <v>0</v>
      </c>
      <c r="AL2243" s="93">
        <v>0</v>
      </c>
      <c r="AM2243" s="49" t="s">
        <v>5601</v>
      </c>
      <c r="AN2243" s="49"/>
      <c r="AO2243" s="48" t="str" cm="1">
        <f t="array" ref="AO2243">IFERROR(_xlfn.IFS(
AQ2243="MPR ISSUE","PDH",
AQ2243="BSS Hardware Issue","BSS",
AQ2243="Sites strategiques, MLL, Pylone, etc.","ENVTECH",
AQ2243="AKTIVCO DEFAUT GE &amp; POWER Cabinet","AKTIVCO",
AQ2243="AKTIVCO Coupure ENEO &amp; Baisse de tension","AKTIVCO GRID ONLY",
AQ2243="Coupure ENEO &amp; Baisse de tension","IHS GRID ONLY",
AQ2243="Defaut GE &amp; POWER Cabinet","IHS",
AQ2243="Sharing","Partners",
AQ2243="Sites strategiques &amp; DataCenter","SST &amp; DC",
AQ2243="Exclu","Exclu",
AQ2243="SAT","SAT",
AQ2243="SPARE-ISSUE","SPARE-ISSUE",
AQ2243="Fiber CAmtel","TRANS_FO_CAMTEL",
AQ2243="Fiber AOF","Fiber AOF",
AQ2243="Projet OCM (HUAWEI)","TRAVAUX-HUAWEI",
AQ2243="Projet OCM (NOKIA)","TRAVAUX-NOKIA",
AQ2243="ACCESS-ISSUE","ACCESS-ISSUE",
AQ2243="Projet OCM (ZTE, NOKIA, autres projets)","TRAVAUX OCM",
AQ2243="No root CAuse","No root cause",
AQ2243="ODU HS","PDH",
AQ2243="IP &amp; VLAN","PDH",
AQ2243="Warehouse HUAWEI","SPARE-ISSUE",
AQ2243="SPARE-HS","SPARE-ISSUE",
AQ2243="Power Telco","BSS",AQ2243="no impacts","no impacts"
),"")</f>
        <v>No root cause</v>
      </c>
      <c r="AP2243" s="48" t="str" cm="1">
        <f t="array" ref="AP2243">IFERROR(_xlfn.IFS(
AQ2243="MPR ISSUE","TX ISSUE",
AQ2243="BSS Hardware Issue","RAN ISSUE",
AQ2243="Sites strategiques, MLL, Pylone, etc.","ENVTECH",
AQ2243="AKTIVCO DEFAUT GE &amp; POWER Cabinet","POWER ISSUE",
AQ2243="AKTIVCO Coupure ENEO &amp; Baisse de tension","POWER ISSUE",
AQ2243="Coupure ENEO &amp; Baisse de tension","POWER ISSUE",
AQ2243="Defaut GE &amp; POWER Cabinet","POWER ISSUE",
AQ2243="Sharing","POWER ISSUE",
AQ2243="Sites strategiques &amp; DataCenter","POWER ISSUE",
AQ2243="Exclu","Exclu",
AQ2243="SAT","TX ISSUE",
AQ2243="SPARE-ISSUE","SPARE-ISSUE",
AQ2243="Fiber CAmtel","TX ISSUE",
AQ2243="Fiber AOF","TX ISSUE",
AQ2243="Projet OCM (HUAWEI)","TRAVAUX-HUAWEI",
AQ2243="Projet OCM (NOKIA)","TRAVAUX -NOKIA",
AQ2243="ACCESS-ISSUE","ACCESS-ISSUE",
AQ2243="Projet OCM (ZTE, NOKIA, autres projets)","TRAVAUX OCM",
AQ2243="No root CAuse","No root cause",
AQ2243="ODU HS","TX ISSUE",
AQ2243="IP &amp; VLAN","TX ISSUE",
AQ2243="Warehouse HUAWEI","SPARE-ISSUE",
AQ2243="SPARE-HS","SPARE-ISSUE",
AQ2243="Power Telco","RAN ISSUE",AQ2243="no impacts","no impacts"
),"")</f>
        <v>No root cause</v>
      </c>
      <c r="AQ2243" s="67" t="s">
        <v>5344</v>
      </c>
      <c r="AR2243" s="48" t="str" cm="1">
        <f t="array" ref="AR2243">IFERROR(_xlfn.IFS(
AQ2243="MPR ISSUE","ACTIVE",
AQ2243="BSS Hardware Issue","ACTIVE",
AQ2243="Sites strategiques, MLL, Pylone, etc.","PASSIVE",
AQ2243="AKTIVCO DEFAUT GE &amp; POWER Cabinet","PASSIVE",
AQ2243="AKTIVCO Coupure ENEO &amp; Baisse de tension","PASSIVE",
AQ2243="Coupure ENEO &amp; Baisse de tension","PASSIVE",
AQ2243="Defaut GE &amp; POWER Cabinet","PASSIVE",
AQ2243="Sharing","PASSIVE",
AQ2243="Sites strategiques &amp; DataCenter","PASSIVE",
AQ2243="Exclu","Exclu",
AQ2243="SAT","ACTIVE",
AQ2243="SPARE-ISSUE","SPARE-ISSUE",
AQ2243="Fiber CAmtel","ACTIVE",
AQ2243="Fiber AOF","ACTIVE",
AQ2243="Projet OCM (HUAWEI)","PLANNED WORKS",
AQ2243="Projet OCM (NOKIA)","PLANNED WORKS",
AQ2243="ACCESS-ISSUE","ACCESS-ISSUE",
AQ2243="Projet OCM (ZTE, NOKIA, autres projets)","PLANNED WORKS",
AQ2243="No root CAuse","No root cause",
AQ2243="ODU HS","ACTIVE",
AQ2243="IP &amp; VLAN","ACTIVE",
AQ2243="Warehouse HUAWEI","SPARE-ISSUE",
AQ2243="SPARE-HS","SPARE-ISSUE",
AQ2243="Power Telco","ACTIVE", AQ2243="no impacts","no impacts"
),"")</f>
        <v>No root cause</v>
      </c>
      <c r="AS2243" s="92" t="s">
        <v>5537</v>
      </c>
      <c r="AT2243" s="98" t="s">
        <v>3862</v>
      </c>
      <c r="AV2243" s="17" t="s">
        <v>5537</v>
      </c>
      <c r="AW2243" s="7" t="s">
        <v>5537</v>
      </c>
      <c r="AX2243" s="6" t="s">
        <v>5537</v>
      </c>
      <c r="AY2243" s="7"/>
      <c r="AZ2243" s="3" t="s">
        <v>5537</v>
      </c>
      <c r="BA2243" s="18" t="s">
        <v>5537</v>
      </c>
      <c r="BB2243" s="18" t="s">
        <v>5537</v>
      </c>
      <c r="BC2243" s="18" t="s">
        <v>5537</v>
      </c>
      <c r="BD2243" s="18" t="s">
        <v>5537</v>
      </c>
      <c r="BE2243" s="18" t="s">
        <v>5537</v>
      </c>
      <c r="BF2243" s="18" t="s">
        <v>5537</v>
      </c>
      <c r="BG2243" s="18" t="s">
        <v>5537</v>
      </c>
      <c r="BH2243" s="18" t="s">
        <v>5537</v>
      </c>
      <c r="BI2243" s="18" t="s">
        <v>5537</v>
      </c>
      <c r="BJ2243" s="18" t="s">
        <v>5537</v>
      </c>
      <c r="BK2243" s="18" t="s">
        <v>5537</v>
      </c>
      <c r="BL2243" s="9" t="s">
        <v>5537</v>
      </c>
      <c r="BM2243" s="14" t="s">
        <v>5537</v>
      </c>
      <c r="BN2243" s="14" t="s">
        <v>5537</v>
      </c>
      <c r="BO2243" s="14" t="str">
        <f>_xlfn.XLOOKUP(B2243,'[4]cell downs 18042026 17h'!$B:$B,'[4]cell downs 18042026 17h'!$B:$B,"")</f>
        <v/>
      </c>
      <c r="BP2243" s="14" t="str">
        <f>_xlfn.XLOOKUP(B2243,'[5]Cells Huawei 19042026 15h'!$B:$B,'[5]Cells Huawei 19042026 15h'!$B:$B,"")</f>
        <v>EXN_073</v>
      </c>
      <c r="BQ2243" s="9" t="str">
        <f>_xlfn.XLOOKUP(B2243,'[6]cells down 19042026 9H40'!$B:$B,'[6]cells down 19042026 9H40'!$B:$B,"")</f>
        <v/>
      </c>
      <c r="BR2243" s="9" t="s">
        <v>3862</v>
      </c>
      <c r="BS2243" s="9" t="s">
        <v>12</v>
      </c>
      <c r="BT2243" s="108"/>
    </row>
    <row r="2244" spans="1:72" s="9" customFormat="1" x14ac:dyDescent="0.35">
      <c r="A2244" s="1" t="s">
        <v>3123</v>
      </c>
      <c r="B2244" s="8" t="s">
        <v>3124</v>
      </c>
      <c r="C2244" s="3" t="str">
        <f>_xlfn.XLOOKUP(B2244,'[1]daily break down'!$D:$D,'[1]daily break down'!$E:$E,"")</f>
        <v>EXTREME-NORD</v>
      </c>
      <c r="D2244" s="1" t="s">
        <v>11</v>
      </c>
      <c r="E2244" s="1" t="s">
        <v>66</v>
      </c>
      <c r="F2244" s="3" t="s">
        <v>55</v>
      </c>
      <c r="G2244" s="1" t="s">
        <v>3123</v>
      </c>
      <c r="H2244" s="32" t="str">
        <f>_xlfn.XLOOKUP(B2244,[2]CALCULATION!$B:$B,[2]CALCULATION!$H:$H,"")</f>
        <v>HUAWEI</v>
      </c>
      <c r="I2244" s="28">
        <v>0</v>
      </c>
      <c r="J2244" s="28">
        <v>0</v>
      </c>
      <c r="K2244" s="28">
        <v>0</v>
      </c>
      <c r="L2244" s="28">
        <v>0</v>
      </c>
      <c r="M2244" s="28">
        <v>0</v>
      </c>
      <c r="N2244" s="28">
        <v>0</v>
      </c>
      <c r="O2244" s="28">
        <v>0</v>
      </c>
      <c r="P2244" s="28">
        <v>0</v>
      </c>
      <c r="Q2244" s="28">
        <v>0</v>
      </c>
      <c r="R2244" s="28">
        <v>0</v>
      </c>
      <c r="S2244" s="93">
        <v>0</v>
      </c>
      <c r="T2244" s="93">
        <f>_xlfn.XLOOKUP(B2244,'[3]Nur des jours'!$B:$B,'[3]Nur des jours'!$U:$U,"")</f>
        <v>0</v>
      </c>
      <c r="U2244" s="93">
        <v>0</v>
      </c>
      <c r="V2244" s="93">
        <v>2.4055061880587729</v>
      </c>
      <c r="W2244" s="93">
        <v>6.9653114860757981</v>
      </c>
      <c r="X2244" s="93">
        <v>0</v>
      </c>
      <c r="Y2244" s="93">
        <v>4.1958448547939255</v>
      </c>
      <c r="Z2244" s="93">
        <v>0</v>
      </c>
      <c r="AA2244" s="93">
        <v>0</v>
      </c>
      <c r="AB2244" s="93">
        <v>0</v>
      </c>
      <c r="AC2244" s="93">
        <f>_xlfn.XLOOKUP(B2244,'[3]Nur des jours'!$B:$B,'[3]Nur des jours'!$N:$N,"")</f>
        <v>0</v>
      </c>
      <c r="AD2244" s="93">
        <v>0</v>
      </c>
      <c r="AE2244" s="93">
        <v>0</v>
      </c>
      <c r="AF2244" s="93">
        <v>0</v>
      </c>
      <c r="AG2244" s="93"/>
      <c r="AH2244" s="93">
        <v>0</v>
      </c>
      <c r="AI2244" s="93">
        <v>0</v>
      </c>
      <c r="AJ2244" s="93">
        <v>0</v>
      </c>
      <c r="AK2244" s="93">
        <v>0</v>
      </c>
      <c r="AL2244" s="93">
        <v>0</v>
      </c>
      <c r="AM2244" s="49" t="s">
        <v>5601</v>
      </c>
      <c r="AN2244" s="49"/>
      <c r="AO2244" s="48" t="str" cm="1">
        <f t="array" ref="AO2244">IFERROR(_xlfn.IFS(
AQ2244="MPR ISSUE","PDH",
AQ2244="BSS Hardware Issue","BSS",
AQ2244="Sites strategiques, MLL, Pylone, etc.","ENVTECH",
AQ2244="AKTIVCO DEFAUT GE &amp; POWER Cabinet","AKTIVCO",
AQ2244="AKTIVCO Coupure ENEO &amp; Baisse de tension","AKTIVCO GRID ONLY",
AQ2244="Coupure ENEO &amp; Baisse de tension","IHS GRID ONLY",
AQ2244="Defaut GE &amp; POWER Cabinet","IHS",
AQ2244="Sharing","Partners",
AQ2244="Sites strategiques &amp; DataCenter","SST &amp; DC",
AQ2244="Exclu","Exclu",
AQ2244="SAT","SAT",
AQ2244="SPARE-ISSUE","SPARE-ISSUE",
AQ2244="Fiber CAmtel","TRANS_FO_CAMTEL",
AQ2244="Fiber AOF","Fiber AOF",
AQ2244="Projet OCM (HUAWEI)","TRAVAUX-HUAWEI",
AQ2244="Projet OCM (NOKIA)","TRAVAUX-NOKIA",
AQ2244="ACCESS-ISSUE","ACCESS-ISSUE",
AQ2244="Projet OCM (ZTE, NOKIA, autres projets)","TRAVAUX OCM",
AQ2244="No root CAuse","No root cause",
AQ2244="ODU HS","PDH",
AQ2244="IP &amp; VLAN","PDH",
AQ2244="Warehouse HUAWEI","SPARE-ISSUE",
AQ2244="SPARE-HS","SPARE-ISSUE",
AQ2244="Power Telco","BSS",AQ2244="no impacts","no impacts"
),"")</f>
        <v>No root cause</v>
      </c>
      <c r="AP2244" s="48" t="str" cm="1">
        <f t="array" ref="AP2244">IFERROR(_xlfn.IFS(
AQ2244="MPR ISSUE","TX ISSUE",
AQ2244="BSS Hardware Issue","RAN ISSUE",
AQ2244="Sites strategiques, MLL, Pylone, etc.","ENVTECH",
AQ2244="AKTIVCO DEFAUT GE &amp; POWER Cabinet","POWER ISSUE",
AQ2244="AKTIVCO Coupure ENEO &amp; Baisse de tension","POWER ISSUE",
AQ2244="Coupure ENEO &amp; Baisse de tension","POWER ISSUE",
AQ2244="Defaut GE &amp; POWER Cabinet","POWER ISSUE",
AQ2244="Sharing","POWER ISSUE",
AQ2244="Sites strategiques &amp; DataCenter","POWER ISSUE",
AQ2244="Exclu","Exclu",
AQ2244="SAT","TX ISSUE",
AQ2244="SPARE-ISSUE","SPARE-ISSUE",
AQ2244="Fiber CAmtel","TX ISSUE",
AQ2244="Fiber AOF","TX ISSUE",
AQ2244="Projet OCM (HUAWEI)","TRAVAUX-HUAWEI",
AQ2244="Projet OCM (NOKIA)","TRAVAUX -NOKIA",
AQ2244="ACCESS-ISSUE","ACCESS-ISSUE",
AQ2244="Projet OCM (ZTE, NOKIA, autres projets)","TRAVAUX OCM",
AQ2244="No root CAuse","No root cause",
AQ2244="ODU HS","TX ISSUE",
AQ2244="IP &amp; VLAN","TX ISSUE",
AQ2244="Warehouse HUAWEI","SPARE-ISSUE",
AQ2244="SPARE-HS","SPARE-ISSUE",
AQ2244="Power Telco","RAN ISSUE",AQ2244="no impacts","no impacts"
),"")</f>
        <v>No root cause</v>
      </c>
      <c r="AQ2244" s="67" t="s">
        <v>5344</v>
      </c>
      <c r="AR2244" s="48" t="str" cm="1">
        <f t="array" ref="AR2244">IFERROR(_xlfn.IFS(
AQ2244="MPR ISSUE","ACTIVE",
AQ2244="BSS Hardware Issue","ACTIVE",
AQ2244="Sites strategiques, MLL, Pylone, etc.","PASSIVE",
AQ2244="AKTIVCO DEFAUT GE &amp; POWER Cabinet","PASSIVE",
AQ2244="AKTIVCO Coupure ENEO &amp; Baisse de tension","PASSIVE",
AQ2244="Coupure ENEO &amp; Baisse de tension","PASSIVE",
AQ2244="Defaut GE &amp; POWER Cabinet","PASSIVE",
AQ2244="Sharing","PASSIVE",
AQ2244="Sites strategiques &amp; DataCenter","PASSIVE",
AQ2244="Exclu","Exclu",
AQ2244="SAT","ACTIVE",
AQ2244="SPARE-ISSUE","SPARE-ISSUE",
AQ2244="Fiber CAmtel","ACTIVE",
AQ2244="Fiber AOF","ACTIVE",
AQ2244="Projet OCM (HUAWEI)","PLANNED WORKS",
AQ2244="Projet OCM (NOKIA)","PLANNED WORKS",
AQ2244="ACCESS-ISSUE","ACCESS-ISSUE",
AQ2244="Projet OCM (ZTE, NOKIA, autres projets)","PLANNED WORKS",
AQ2244="No root CAuse","No root cause",
AQ2244="ODU HS","ACTIVE",
AQ2244="IP &amp; VLAN","ACTIVE",
AQ2244="Warehouse HUAWEI","SPARE-ISSUE",
AQ2244="SPARE-HS","SPARE-ISSUE",
AQ2244="Power Telco","ACTIVE", AQ2244="no impacts","no impacts"
),"")</f>
        <v>No root cause</v>
      </c>
      <c r="AS2244" s="92" t="s">
        <v>5537</v>
      </c>
      <c r="AT2244" s="98" t="s">
        <v>3124</v>
      </c>
      <c r="AV2244" s="17" t="s">
        <v>5537</v>
      </c>
      <c r="AW2244" s="7" t="s">
        <v>5537</v>
      </c>
      <c r="AX2244" s="6" t="s">
        <v>5537</v>
      </c>
      <c r="AY2244" s="7"/>
      <c r="AZ2244" s="3" t="s">
        <v>5537</v>
      </c>
      <c r="BA2244" s="18" t="s">
        <v>5537</v>
      </c>
      <c r="BB2244" s="18" t="s">
        <v>5537</v>
      </c>
      <c r="BC2244" s="18" t="s">
        <v>5537</v>
      </c>
      <c r="BD2244" s="18" t="s">
        <v>5537</v>
      </c>
      <c r="BE2244" s="18" t="s">
        <v>5537</v>
      </c>
      <c r="BF2244" s="18" t="s">
        <v>5537</v>
      </c>
      <c r="BG2244" s="18" t="s">
        <v>5537</v>
      </c>
      <c r="BH2244" s="18" t="s">
        <v>5537</v>
      </c>
      <c r="BI2244" s="18" t="s">
        <v>5537</v>
      </c>
      <c r="BJ2244" s="18" t="s">
        <v>5537</v>
      </c>
      <c r="BK2244" s="18" t="s">
        <v>5537</v>
      </c>
      <c r="BL2244" s="9" t="s">
        <v>5537</v>
      </c>
      <c r="BM2244" s="14" t="s">
        <v>5537</v>
      </c>
      <c r="BN2244" s="14" t="s">
        <v>5537</v>
      </c>
      <c r="BO2244" s="14" t="str">
        <f>_xlfn.XLOOKUP(B2244,'[4]cell downs 18042026 17h'!$B:$B,'[4]cell downs 18042026 17h'!$B:$B,"")</f>
        <v/>
      </c>
      <c r="BP2244" s="14" t="str">
        <f>_xlfn.XLOOKUP(B2244,'[5]Cells Huawei 19042026 15h'!$B:$B,'[5]Cells Huawei 19042026 15h'!$B:$B,"")</f>
        <v/>
      </c>
      <c r="BQ2244" s="9" t="str">
        <f>_xlfn.XLOOKUP(B2244,'[6]cells down 19042026 9H40'!$B:$B,'[6]cells down 19042026 9H40'!$B:$B,"")</f>
        <v/>
      </c>
      <c r="BR2244" s="9" t="s">
        <v>3124</v>
      </c>
      <c r="BS2244" s="9" t="s">
        <v>12</v>
      </c>
      <c r="BT2244" s="108"/>
    </row>
    <row r="2245" spans="1:72" s="9" customFormat="1" x14ac:dyDescent="0.35">
      <c r="A2245" s="1" t="s">
        <v>3075</v>
      </c>
      <c r="B2245" s="8" t="s">
        <v>3076</v>
      </c>
      <c r="C2245" s="3" t="str">
        <f>_xlfn.XLOOKUP(B2245,'[1]daily break down'!$D:$D,'[1]daily break down'!$E:$E,"")</f>
        <v>EXTREME-NORD</v>
      </c>
      <c r="D2245" s="1" t="s">
        <v>11</v>
      </c>
      <c r="E2245" s="1" t="s">
        <v>96</v>
      </c>
      <c r="F2245" s="3" t="s">
        <v>55</v>
      </c>
      <c r="G2245" s="1" t="s">
        <v>3077</v>
      </c>
      <c r="H2245" s="32" t="str">
        <f>_xlfn.XLOOKUP(B2245,[2]CALCULATION!$B:$B,[2]CALCULATION!$H:$H,"")</f>
        <v>Huawei</v>
      </c>
      <c r="I2245" s="28">
        <v>0</v>
      </c>
      <c r="J2245" s="28">
        <v>0</v>
      </c>
      <c r="K2245" s="28">
        <v>0</v>
      </c>
      <c r="L2245" s="28">
        <v>0</v>
      </c>
      <c r="M2245" s="28">
        <v>0</v>
      </c>
      <c r="N2245" s="28">
        <v>0</v>
      </c>
      <c r="O2245" s="28">
        <v>0</v>
      </c>
      <c r="P2245" s="28">
        <v>0</v>
      </c>
      <c r="Q2245" s="28">
        <v>0</v>
      </c>
      <c r="R2245" s="28">
        <v>0</v>
      </c>
      <c r="S2245" s="93">
        <v>0</v>
      </c>
      <c r="T2245" s="93">
        <f>_xlfn.XLOOKUP(B2245,'[3]Nur des jours'!$B:$B,'[3]Nur des jours'!$U:$U,"")</f>
        <v>0</v>
      </c>
      <c r="U2245" s="93">
        <v>0</v>
      </c>
      <c r="V2245" s="93">
        <v>2.4066654681494035</v>
      </c>
      <c r="W2245" s="93">
        <v>6.9663815907748416</v>
      </c>
      <c r="X2245" s="93">
        <v>0</v>
      </c>
      <c r="Y2245" s="93">
        <v>4.1937403155524748</v>
      </c>
      <c r="Z2245" s="93">
        <v>0</v>
      </c>
      <c r="AA2245" s="93">
        <v>0</v>
      </c>
      <c r="AB2245" s="93">
        <v>0</v>
      </c>
      <c r="AC2245" s="93">
        <f>_xlfn.XLOOKUP(B2245,'[3]Nur des jours'!$B:$B,'[3]Nur des jours'!$N:$N,"")</f>
        <v>0</v>
      </c>
      <c r="AD2245" s="93">
        <v>0</v>
      </c>
      <c r="AE2245" s="93">
        <v>0</v>
      </c>
      <c r="AF2245" s="93">
        <v>0</v>
      </c>
      <c r="AG2245" s="93"/>
      <c r="AH2245" s="93">
        <v>0</v>
      </c>
      <c r="AI2245" s="93">
        <v>0</v>
      </c>
      <c r="AJ2245" s="93">
        <v>0</v>
      </c>
      <c r="AK2245" s="93">
        <v>0</v>
      </c>
      <c r="AL2245" s="93">
        <v>0</v>
      </c>
      <c r="AM2245" s="49" t="s">
        <v>5601</v>
      </c>
      <c r="AN2245" s="49"/>
      <c r="AO2245" s="48" t="str" cm="1">
        <f t="array" ref="AO2245">IFERROR(_xlfn.IFS(
AQ2245="MPR ISSUE","PDH",
AQ2245="BSS Hardware Issue","BSS",
AQ2245="Sites strategiques, MLL, Pylone, etc.","ENVTECH",
AQ2245="AKTIVCO DEFAUT GE &amp; POWER Cabinet","AKTIVCO",
AQ2245="AKTIVCO Coupure ENEO &amp; Baisse de tension","AKTIVCO GRID ONLY",
AQ2245="Coupure ENEO &amp; Baisse de tension","IHS GRID ONLY",
AQ2245="Defaut GE &amp; POWER Cabinet","IHS",
AQ2245="Sharing","Partners",
AQ2245="Sites strategiques &amp; DataCenter","SST &amp; DC",
AQ2245="Exclu","Exclu",
AQ2245="SAT","SAT",
AQ2245="SPARE-ISSUE","SPARE-ISSUE",
AQ2245="Fiber CAmtel","TRANS_FO_CAMTEL",
AQ2245="Fiber AOF","Fiber AOF",
AQ2245="Projet OCM (HUAWEI)","TRAVAUX-HUAWEI",
AQ2245="Projet OCM (NOKIA)","TRAVAUX-NOKIA",
AQ2245="ACCESS-ISSUE","ACCESS-ISSUE",
AQ2245="Projet OCM (ZTE, NOKIA, autres projets)","TRAVAUX OCM",
AQ2245="No root CAuse","No root cause",
AQ2245="ODU HS","PDH",
AQ2245="IP &amp; VLAN","PDH",
AQ2245="Warehouse HUAWEI","SPARE-ISSUE",
AQ2245="SPARE-HS","SPARE-ISSUE",
AQ2245="Power Telco","BSS",AQ2245="no impacts","no impacts"
),"")</f>
        <v>No root cause</v>
      </c>
      <c r="AP2245" s="48" t="str" cm="1">
        <f t="array" ref="AP2245">IFERROR(_xlfn.IFS(
AQ2245="MPR ISSUE","TX ISSUE",
AQ2245="BSS Hardware Issue","RAN ISSUE",
AQ2245="Sites strategiques, MLL, Pylone, etc.","ENVTECH",
AQ2245="AKTIVCO DEFAUT GE &amp; POWER Cabinet","POWER ISSUE",
AQ2245="AKTIVCO Coupure ENEO &amp; Baisse de tension","POWER ISSUE",
AQ2245="Coupure ENEO &amp; Baisse de tension","POWER ISSUE",
AQ2245="Defaut GE &amp; POWER Cabinet","POWER ISSUE",
AQ2245="Sharing","POWER ISSUE",
AQ2245="Sites strategiques &amp; DataCenter","POWER ISSUE",
AQ2245="Exclu","Exclu",
AQ2245="SAT","TX ISSUE",
AQ2245="SPARE-ISSUE","SPARE-ISSUE",
AQ2245="Fiber CAmtel","TX ISSUE",
AQ2245="Fiber AOF","TX ISSUE",
AQ2245="Projet OCM (HUAWEI)","TRAVAUX-HUAWEI",
AQ2245="Projet OCM (NOKIA)","TRAVAUX -NOKIA",
AQ2245="ACCESS-ISSUE","ACCESS-ISSUE",
AQ2245="Projet OCM (ZTE, NOKIA, autres projets)","TRAVAUX OCM",
AQ2245="No root CAuse","No root cause",
AQ2245="ODU HS","TX ISSUE",
AQ2245="IP &amp; VLAN","TX ISSUE",
AQ2245="Warehouse HUAWEI","SPARE-ISSUE",
AQ2245="SPARE-HS","SPARE-ISSUE",
AQ2245="Power Telco","RAN ISSUE",AQ2245="no impacts","no impacts"
),"")</f>
        <v>No root cause</v>
      </c>
      <c r="AQ2245" s="67" t="s">
        <v>5344</v>
      </c>
      <c r="AR2245" s="48" t="str" cm="1">
        <f t="array" ref="AR2245">IFERROR(_xlfn.IFS(
AQ2245="MPR ISSUE","ACTIVE",
AQ2245="BSS Hardware Issue","ACTIVE",
AQ2245="Sites strategiques, MLL, Pylone, etc.","PASSIVE",
AQ2245="AKTIVCO DEFAUT GE &amp; POWER Cabinet","PASSIVE",
AQ2245="AKTIVCO Coupure ENEO &amp; Baisse de tension","PASSIVE",
AQ2245="Coupure ENEO &amp; Baisse de tension","PASSIVE",
AQ2245="Defaut GE &amp; POWER Cabinet","PASSIVE",
AQ2245="Sharing","PASSIVE",
AQ2245="Sites strategiques &amp; DataCenter","PASSIVE",
AQ2245="Exclu","Exclu",
AQ2245="SAT","ACTIVE",
AQ2245="SPARE-ISSUE","SPARE-ISSUE",
AQ2245="Fiber CAmtel","ACTIVE",
AQ2245="Fiber AOF","ACTIVE",
AQ2245="Projet OCM (HUAWEI)","PLANNED WORKS",
AQ2245="Projet OCM (NOKIA)","PLANNED WORKS",
AQ2245="ACCESS-ISSUE","ACCESS-ISSUE",
AQ2245="Projet OCM (ZTE, NOKIA, autres projets)","PLANNED WORKS",
AQ2245="No root CAuse","No root cause",
AQ2245="ODU HS","ACTIVE",
AQ2245="IP &amp; VLAN","ACTIVE",
AQ2245="Warehouse HUAWEI","SPARE-ISSUE",
AQ2245="SPARE-HS","SPARE-ISSUE",
AQ2245="Power Telco","ACTIVE", AQ2245="no impacts","no impacts"
),"")</f>
        <v>No root cause</v>
      </c>
      <c r="AS2245" s="92" t="s">
        <v>5537</v>
      </c>
      <c r="AT2245" s="98" t="s">
        <v>3076</v>
      </c>
      <c r="AV2245" s="17" t="s">
        <v>5537</v>
      </c>
      <c r="AW2245" s="7" t="s">
        <v>5537</v>
      </c>
      <c r="AX2245" s="6" t="s">
        <v>5537</v>
      </c>
      <c r="AY2245" s="7"/>
      <c r="AZ2245" s="3" t="s">
        <v>5537</v>
      </c>
      <c r="BA2245" s="18" t="s">
        <v>5537</v>
      </c>
      <c r="BB2245" s="18" t="s">
        <v>5537</v>
      </c>
      <c r="BC2245" s="18" t="s">
        <v>5537</v>
      </c>
      <c r="BD2245" s="18" t="s">
        <v>5537</v>
      </c>
      <c r="BE2245" s="18" t="s">
        <v>5537</v>
      </c>
      <c r="BF2245" s="18" t="s">
        <v>5537</v>
      </c>
      <c r="BG2245" s="18" t="s">
        <v>5537</v>
      </c>
      <c r="BH2245" s="18" t="s">
        <v>5537</v>
      </c>
      <c r="BI2245" s="18" t="s">
        <v>5537</v>
      </c>
      <c r="BJ2245" s="18" t="s">
        <v>5537</v>
      </c>
      <c r="BK2245" s="18" t="s">
        <v>5537</v>
      </c>
      <c r="BL2245" s="9" t="s">
        <v>5537</v>
      </c>
      <c r="BM2245" s="14" t="s">
        <v>5537</v>
      </c>
      <c r="BN2245" s="14" t="s">
        <v>5537</v>
      </c>
      <c r="BO2245" s="14" t="str">
        <f>_xlfn.XLOOKUP(B2245,'[4]cell downs 18042026 17h'!$B:$B,'[4]cell downs 18042026 17h'!$B:$B,"")</f>
        <v/>
      </c>
      <c r="BP2245" s="14" t="str">
        <f>_xlfn.XLOOKUP(B2245,'[5]Cells Huawei 19042026 15h'!$B:$B,'[5]Cells Huawei 19042026 15h'!$B:$B,"")</f>
        <v/>
      </c>
      <c r="BQ2245" s="9" t="str">
        <f>_xlfn.XLOOKUP(B2245,'[6]cells down 19042026 9H40'!$B:$B,'[6]cells down 19042026 9H40'!$B:$B,"")</f>
        <v/>
      </c>
      <c r="BR2245" s="9" t="s">
        <v>3076</v>
      </c>
      <c r="BS2245" s="9" t="s">
        <v>1129</v>
      </c>
      <c r="BT2245" s="108"/>
    </row>
    <row r="2246" spans="1:72" s="9" customFormat="1" x14ac:dyDescent="0.35">
      <c r="A2246" s="1" t="s">
        <v>3117</v>
      </c>
      <c r="B2246" s="8" t="s">
        <v>3118</v>
      </c>
      <c r="C2246" s="3" t="str">
        <f>_xlfn.XLOOKUP(B2246,'[1]daily break down'!$D:$D,'[1]daily break down'!$E:$E,"")</f>
        <v>EXTREME-NORD</v>
      </c>
      <c r="D2246" s="1" t="s">
        <v>11</v>
      </c>
      <c r="E2246" s="1" t="s">
        <v>12</v>
      </c>
      <c r="F2246" s="3" t="s">
        <v>55</v>
      </c>
      <c r="G2246" s="1" t="s">
        <v>3117</v>
      </c>
      <c r="H2246" s="32" t="str">
        <f>_xlfn.XLOOKUP(B2246,[2]CALCULATION!$B:$B,[2]CALCULATION!$H:$H,"")</f>
        <v>HUAWEI</v>
      </c>
      <c r="I2246" s="28">
        <v>0</v>
      </c>
      <c r="J2246" s="28">
        <v>0</v>
      </c>
      <c r="K2246" s="28">
        <v>0</v>
      </c>
      <c r="L2246" s="28">
        <v>0</v>
      </c>
      <c r="M2246" s="28">
        <v>0</v>
      </c>
      <c r="N2246" s="28">
        <v>0</v>
      </c>
      <c r="O2246" s="28">
        <v>0</v>
      </c>
      <c r="P2246" s="28">
        <v>0</v>
      </c>
      <c r="Q2246" s="28">
        <v>0</v>
      </c>
      <c r="R2246" s="28">
        <v>0</v>
      </c>
      <c r="S2246" s="93">
        <v>0</v>
      </c>
      <c r="T2246" s="93">
        <f>_xlfn.XLOOKUP(B2246,'[3]Nur des jours'!$B:$B,'[3]Nur des jours'!$U:$U,"")</f>
        <v>0</v>
      </c>
      <c r="U2246" s="93">
        <v>0</v>
      </c>
      <c r="V2246" s="93">
        <v>4.6228522998690194</v>
      </c>
      <c r="W2246" s="93">
        <v>4.6255275616166305</v>
      </c>
      <c r="X2246" s="93">
        <v>4.6328399437267604</v>
      </c>
      <c r="Y2246" s="93">
        <v>4.1022820339408677</v>
      </c>
      <c r="Z2246" s="93">
        <v>0</v>
      </c>
      <c r="AA2246" s="93">
        <v>0</v>
      </c>
      <c r="AB2246" s="93">
        <v>0</v>
      </c>
      <c r="AC2246" s="93">
        <f>_xlfn.XLOOKUP(B2246,'[3]Nur des jours'!$B:$B,'[3]Nur des jours'!$N:$N,"")</f>
        <v>0</v>
      </c>
      <c r="AD2246" s="93">
        <v>0</v>
      </c>
      <c r="AE2246" s="93">
        <v>0</v>
      </c>
      <c r="AF2246" s="93">
        <v>0</v>
      </c>
      <c r="AG2246" s="93"/>
      <c r="AH2246" s="93">
        <v>0</v>
      </c>
      <c r="AI2246" s="93">
        <v>0</v>
      </c>
      <c r="AJ2246" s="93">
        <v>0</v>
      </c>
      <c r="AK2246" s="93">
        <v>0</v>
      </c>
      <c r="AL2246" s="93">
        <v>0</v>
      </c>
      <c r="AM2246" s="49" t="s">
        <v>5601</v>
      </c>
      <c r="AN2246" s="49"/>
      <c r="AO2246" s="48" t="str" cm="1">
        <f t="array" ref="AO2246">IFERROR(_xlfn.IFS(
AQ2246="MPR ISSUE","PDH",
AQ2246="BSS Hardware Issue","BSS",
AQ2246="Sites strategiques, MLL, Pylone, etc.","ENVTECH",
AQ2246="AKTIVCO DEFAUT GE &amp; POWER Cabinet","AKTIVCO",
AQ2246="AKTIVCO Coupure ENEO &amp; Baisse de tension","AKTIVCO GRID ONLY",
AQ2246="Coupure ENEO &amp; Baisse de tension","IHS GRID ONLY",
AQ2246="Defaut GE &amp; POWER Cabinet","IHS",
AQ2246="Sharing","Partners",
AQ2246="Sites strategiques &amp; DataCenter","SST &amp; DC",
AQ2246="Exclu","Exclu",
AQ2246="SAT","SAT",
AQ2246="SPARE-ISSUE","SPARE-ISSUE",
AQ2246="Fiber CAmtel","TRANS_FO_CAMTEL",
AQ2246="Fiber AOF","Fiber AOF",
AQ2246="Projet OCM (HUAWEI)","TRAVAUX-HUAWEI",
AQ2246="Projet OCM (NOKIA)","TRAVAUX-NOKIA",
AQ2246="ACCESS-ISSUE","ACCESS-ISSUE",
AQ2246="Projet OCM (ZTE, NOKIA, autres projets)","TRAVAUX OCM",
AQ2246="No root CAuse","No root cause",
AQ2246="ODU HS","PDH",
AQ2246="IP &amp; VLAN","PDH",
AQ2246="Warehouse HUAWEI","SPARE-ISSUE",
AQ2246="SPARE-HS","SPARE-ISSUE",
AQ2246="Power Telco","BSS",AQ2246="no impacts","no impacts"
),"")</f>
        <v>No root cause</v>
      </c>
      <c r="AP2246" s="48" t="str" cm="1">
        <f t="array" ref="AP2246">IFERROR(_xlfn.IFS(
AQ2246="MPR ISSUE","TX ISSUE",
AQ2246="BSS Hardware Issue","RAN ISSUE",
AQ2246="Sites strategiques, MLL, Pylone, etc.","ENVTECH",
AQ2246="AKTIVCO DEFAUT GE &amp; POWER Cabinet","POWER ISSUE",
AQ2246="AKTIVCO Coupure ENEO &amp; Baisse de tension","POWER ISSUE",
AQ2246="Coupure ENEO &amp; Baisse de tension","POWER ISSUE",
AQ2246="Defaut GE &amp; POWER Cabinet","POWER ISSUE",
AQ2246="Sharing","POWER ISSUE",
AQ2246="Sites strategiques &amp; DataCenter","POWER ISSUE",
AQ2246="Exclu","Exclu",
AQ2246="SAT","TX ISSUE",
AQ2246="SPARE-ISSUE","SPARE-ISSUE",
AQ2246="Fiber CAmtel","TX ISSUE",
AQ2246="Fiber AOF","TX ISSUE",
AQ2246="Projet OCM (HUAWEI)","TRAVAUX-HUAWEI",
AQ2246="Projet OCM (NOKIA)","TRAVAUX -NOKIA",
AQ2246="ACCESS-ISSUE","ACCESS-ISSUE",
AQ2246="Projet OCM (ZTE, NOKIA, autres projets)","TRAVAUX OCM",
AQ2246="No root CAuse","No root cause",
AQ2246="ODU HS","TX ISSUE",
AQ2246="IP &amp; VLAN","TX ISSUE",
AQ2246="Warehouse HUAWEI","SPARE-ISSUE",
AQ2246="SPARE-HS","SPARE-ISSUE",
AQ2246="Power Telco","RAN ISSUE",AQ2246="no impacts","no impacts"
),"")</f>
        <v>No root cause</v>
      </c>
      <c r="AQ2246" s="67" t="s">
        <v>5344</v>
      </c>
      <c r="AR2246" s="48" t="str" cm="1">
        <f t="array" ref="AR2246">IFERROR(_xlfn.IFS(
AQ2246="MPR ISSUE","ACTIVE",
AQ2246="BSS Hardware Issue","ACTIVE",
AQ2246="Sites strategiques, MLL, Pylone, etc.","PASSIVE",
AQ2246="AKTIVCO DEFAUT GE &amp; POWER Cabinet","PASSIVE",
AQ2246="AKTIVCO Coupure ENEO &amp; Baisse de tension","PASSIVE",
AQ2246="Coupure ENEO &amp; Baisse de tension","PASSIVE",
AQ2246="Defaut GE &amp; POWER Cabinet","PASSIVE",
AQ2246="Sharing","PASSIVE",
AQ2246="Sites strategiques &amp; DataCenter","PASSIVE",
AQ2246="Exclu","Exclu",
AQ2246="SAT","ACTIVE",
AQ2246="SPARE-ISSUE","SPARE-ISSUE",
AQ2246="Fiber CAmtel","ACTIVE",
AQ2246="Fiber AOF","ACTIVE",
AQ2246="Projet OCM (HUAWEI)","PLANNED WORKS",
AQ2246="Projet OCM (NOKIA)","PLANNED WORKS",
AQ2246="ACCESS-ISSUE","ACCESS-ISSUE",
AQ2246="Projet OCM (ZTE, NOKIA, autres projets)","PLANNED WORKS",
AQ2246="No root CAuse","No root cause",
AQ2246="ODU HS","ACTIVE",
AQ2246="IP &amp; VLAN","ACTIVE",
AQ2246="Warehouse HUAWEI","SPARE-ISSUE",
AQ2246="SPARE-HS","SPARE-ISSUE",
AQ2246="Power Telco","ACTIVE", AQ2246="no impacts","no impacts"
),"")</f>
        <v>No root cause</v>
      </c>
      <c r="AS2246" s="92" t="s">
        <v>5537</v>
      </c>
      <c r="AT2246" s="98" t="s">
        <v>3118</v>
      </c>
      <c r="AV2246" s="17" t="s">
        <v>5537</v>
      </c>
      <c r="AW2246" s="7" t="s">
        <v>5537</v>
      </c>
      <c r="AX2246" s="6" t="s">
        <v>5537</v>
      </c>
      <c r="AY2246" s="7"/>
      <c r="AZ2246" s="3" t="s">
        <v>5537</v>
      </c>
      <c r="BA2246" s="18" t="s">
        <v>5537</v>
      </c>
      <c r="BB2246" s="18" t="s">
        <v>5537</v>
      </c>
      <c r="BC2246" s="18" t="s">
        <v>5537</v>
      </c>
      <c r="BD2246" s="18" t="s">
        <v>5537</v>
      </c>
      <c r="BE2246" s="18" t="s">
        <v>5537</v>
      </c>
      <c r="BF2246" s="18" t="s">
        <v>5537</v>
      </c>
      <c r="BG2246" s="18" t="s">
        <v>5537</v>
      </c>
      <c r="BH2246" s="18" t="s">
        <v>5537</v>
      </c>
      <c r="BI2246" s="18" t="s">
        <v>5537</v>
      </c>
      <c r="BJ2246" s="18" t="s">
        <v>5537</v>
      </c>
      <c r="BK2246" s="18" t="s">
        <v>5537</v>
      </c>
      <c r="BL2246" s="9" t="s">
        <v>5537</v>
      </c>
      <c r="BM2246" s="14" t="s">
        <v>5537</v>
      </c>
      <c r="BN2246" s="14" t="s">
        <v>5537</v>
      </c>
      <c r="BO2246" s="14" t="str">
        <f>_xlfn.XLOOKUP(B2246,'[4]cell downs 18042026 17h'!$B:$B,'[4]cell downs 18042026 17h'!$B:$B,"")</f>
        <v/>
      </c>
      <c r="BP2246" s="14" t="str">
        <f>_xlfn.XLOOKUP(B2246,'[5]Cells Huawei 19042026 15h'!$B:$B,'[5]Cells Huawei 19042026 15h'!$B:$B,"")</f>
        <v>EXN_098</v>
      </c>
      <c r="BQ2246" s="9" t="str">
        <f>_xlfn.XLOOKUP(B2246,'[6]cells down 19042026 9H40'!$B:$B,'[6]cells down 19042026 9H40'!$B:$B,"")</f>
        <v/>
      </c>
      <c r="BR2246" s="9" t="s">
        <v>3118</v>
      </c>
      <c r="BS2246" s="9" t="s">
        <v>12</v>
      </c>
      <c r="BT2246" s="108"/>
    </row>
    <row r="2247" spans="1:72" s="9" customFormat="1" x14ac:dyDescent="0.35">
      <c r="A2247" s="1" t="s">
        <v>3709</v>
      </c>
      <c r="B2247" s="8" t="s">
        <v>3710</v>
      </c>
      <c r="C2247" s="3" t="str">
        <f>_xlfn.XLOOKUP(B2247,'[1]daily break down'!$D:$D,'[1]daily break down'!$E:$E,"")</f>
        <v>OUEST</v>
      </c>
      <c r="D2247" s="1" t="s">
        <v>357</v>
      </c>
      <c r="E2247" s="1" t="s">
        <v>5500</v>
      </c>
      <c r="F2247" s="3" t="s">
        <v>102</v>
      </c>
      <c r="G2247" s="1" t="s">
        <v>1183</v>
      </c>
      <c r="H2247" s="32" t="str">
        <f>_xlfn.XLOOKUP(B2247,[2]CALCULATION!$B:$B,[2]CALCULATION!$H:$H,"")</f>
        <v>HUAWEI</v>
      </c>
      <c r="I2247" s="28">
        <v>0</v>
      </c>
      <c r="J2247" s="28">
        <v>0</v>
      </c>
      <c r="K2247" s="28">
        <v>0</v>
      </c>
      <c r="L2247" s="28">
        <v>0</v>
      </c>
      <c r="M2247" s="28">
        <v>0</v>
      </c>
      <c r="N2247" s="28">
        <v>0</v>
      </c>
      <c r="O2247" s="28">
        <v>0</v>
      </c>
      <c r="P2247" s="28">
        <v>0</v>
      </c>
      <c r="Q2247" s="28">
        <v>0</v>
      </c>
      <c r="R2247" s="28">
        <v>0</v>
      </c>
      <c r="S2247" s="93">
        <v>0</v>
      </c>
      <c r="T2247" s="93">
        <f>_xlfn.XLOOKUP(B2247,'[3]Nur des jours'!$B:$B,'[3]Nur des jours'!$U:$U,"")</f>
        <v>0</v>
      </c>
      <c r="U2247" s="93">
        <v>0</v>
      </c>
      <c r="V2247" s="93">
        <v>0</v>
      </c>
      <c r="W2247" s="93">
        <v>0</v>
      </c>
      <c r="X2247" s="93">
        <v>0</v>
      </c>
      <c r="Y2247" s="93">
        <v>3.4671570599800816</v>
      </c>
      <c r="Z2247" s="93">
        <v>0</v>
      </c>
      <c r="AA2247" s="93">
        <v>0</v>
      </c>
      <c r="AB2247" s="93">
        <v>0</v>
      </c>
      <c r="AC2247" s="93">
        <f>_xlfn.XLOOKUP(B2247,'[3]Nur des jours'!$B:$B,'[3]Nur des jours'!$N:$N,"")</f>
        <v>0</v>
      </c>
      <c r="AD2247" s="93">
        <v>0</v>
      </c>
      <c r="AE2247" s="93">
        <v>0</v>
      </c>
      <c r="AF2247" s="93">
        <v>0</v>
      </c>
      <c r="AG2247" s="93"/>
      <c r="AH2247" s="93">
        <v>0</v>
      </c>
      <c r="AI2247" s="93">
        <v>0</v>
      </c>
      <c r="AJ2247" s="93">
        <v>0</v>
      </c>
      <c r="AK2247" s="93">
        <v>0</v>
      </c>
      <c r="AL2247" s="93">
        <v>0</v>
      </c>
      <c r="AM2247" s="49" t="s">
        <v>5601</v>
      </c>
      <c r="AN2247" s="49"/>
      <c r="AO2247" s="48" t="str" cm="1">
        <f t="array" ref="AO2247">IFERROR(_xlfn.IFS(
AQ2247="MPR ISSUE","PDH",
AQ2247="BSS Hardware Issue","BSS",
AQ2247="Sites strategiques, MLL, Pylone, etc.","ENVTECH",
AQ2247="AKTIVCO DEFAUT GE &amp; POWER Cabinet","AKTIVCO",
AQ2247="AKTIVCO Coupure ENEO &amp; Baisse de tension","AKTIVCO GRID ONLY",
AQ2247="Coupure ENEO &amp; Baisse de tension","IHS GRID ONLY",
AQ2247="Defaut GE &amp; POWER Cabinet","IHS",
AQ2247="Sharing","Partners",
AQ2247="Sites strategiques &amp; DataCenter","SST &amp; DC",
AQ2247="Exclu","Exclu",
AQ2247="SAT","SAT",
AQ2247="SPARE-ISSUE","SPARE-ISSUE",
AQ2247="Fiber CAmtel","TRANS_FO_CAMTEL",
AQ2247="Fiber AOF","Fiber AOF",
AQ2247="Projet OCM (HUAWEI)","TRAVAUX-HUAWEI",
AQ2247="Projet OCM (NOKIA)","TRAVAUX-NOKIA",
AQ2247="ACCESS-ISSUE","ACCESS-ISSUE",
AQ2247="Projet OCM (ZTE, NOKIA, autres projets)","TRAVAUX OCM",
AQ2247="No root CAuse","No root cause",
AQ2247="ODU HS","PDH",
AQ2247="IP &amp; VLAN","PDH",
AQ2247="Warehouse HUAWEI","SPARE-ISSUE",
AQ2247="SPARE-HS","SPARE-ISSUE",
AQ2247="Power Telco","BSS",AQ2247="no impacts","no impacts"
),"")</f>
        <v>AKTIVCO</v>
      </c>
      <c r="AP2247" s="48" t="str" cm="1">
        <f t="array" ref="AP2247">IFERROR(_xlfn.IFS(
AQ2247="MPR ISSUE","TX ISSUE",
AQ2247="BSS Hardware Issue","RAN ISSUE",
AQ2247="Sites strategiques, MLL, Pylone, etc.","ENVTECH",
AQ2247="AKTIVCO DEFAUT GE &amp; POWER Cabinet","POWER ISSUE",
AQ2247="AKTIVCO Coupure ENEO &amp; Baisse de tension","POWER ISSUE",
AQ2247="Coupure ENEO &amp; Baisse de tension","POWER ISSUE",
AQ2247="Defaut GE &amp; POWER Cabinet","POWER ISSUE",
AQ2247="Sharing","POWER ISSUE",
AQ2247="Sites strategiques &amp; DataCenter","POWER ISSUE",
AQ2247="Exclu","Exclu",
AQ2247="SAT","TX ISSUE",
AQ2247="SPARE-ISSUE","SPARE-ISSUE",
AQ2247="Fiber CAmtel","TX ISSUE",
AQ2247="Fiber AOF","TX ISSUE",
AQ2247="Projet OCM (HUAWEI)","TRAVAUX-HUAWEI",
AQ2247="Projet OCM (NOKIA)","TRAVAUX -NOKIA",
AQ2247="ACCESS-ISSUE","ACCESS-ISSUE",
AQ2247="Projet OCM (ZTE, NOKIA, autres projets)","TRAVAUX OCM",
AQ2247="No root CAuse","No root cause",
AQ2247="ODU HS","TX ISSUE",
AQ2247="IP &amp; VLAN","TX ISSUE",
AQ2247="Warehouse HUAWEI","SPARE-ISSUE",
AQ2247="SPARE-HS","SPARE-ISSUE",
AQ2247="Power Telco","RAN ISSUE",AQ2247="no impacts","no impacts"
),"")</f>
        <v>POWER ISSUE</v>
      </c>
      <c r="AQ2247" s="67" t="s">
        <v>5325</v>
      </c>
      <c r="AR2247" s="48" t="str" cm="1">
        <f t="array" ref="AR2247">IFERROR(_xlfn.IFS(
AQ2247="MPR ISSUE","ACTIVE",
AQ2247="BSS Hardware Issue","ACTIVE",
AQ2247="Sites strategiques, MLL, Pylone, etc.","PASSIVE",
AQ2247="AKTIVCO DEFAUT GE &amp; POWER Cabinet","PASSIVE",
AQ2247="AKTIVCO Coupure ENEO &amp; Baisse de tension","PASSIVE",
AQ2247="Coupure ENEO &amp; Baisse de tension","PASSIVE",
AQ2247="Defaut GE &amp; POWER Cabinet","PASSIVE",
AQ2247="Sharing","PASSIVE",
AQ2247="Sites strategiques &amp; DataCenter","PASSIVE",
AQ2247="Exclu","Exclu",
AQ2247="SAT","ACTIVE",
AQ2247="SPARE-ISSUE","SPARE-ISSUE",
AQ2247="Fiber CAmtel","ACTIVE",
AQ2247="Fiber AOF","ACTIVE",
AQ2247="Projet OCM (HUAWEI)","PLANNED WORKS",
AQ2247="Projet OCM (NOKIA)","PLANNED WORKS",
AQ2247="ACCESS-ISSUE","ACCESS-ISSUE",
AQ2247="Projet OCM (ZTE, NOKIA, autres projets)","PLANNED WORKS",
AQ2247="No root CAuse","No root cause",
AQ2247="ODU HS","ACTIVE",
AQ2247="IP &amp; VLAN","ACTIVE",
AQ2247="Warehouse HUAWEI","SPARE-ISSUE",
AQ2247="SPARE-HS","SPARE-ISSUE",
AQ2247="Power Telco","ACTIVE", AQ2247="no impacts","no impacts"
),"")</f>
        <v>PASSIVE</v>
      </c>
      <c r="AS2247" s="92" t="s">
        <v>5909</v>
      </c>
      <c r="AT2247" s="98" t="s">
        <v>3710</v>
      </c>
      <c r="AV2247" s="17" t="s">
        <v>5537</v>
      </c>
      <c r="AW2247" s="7" t="s">
        <v>5537</v>
      </c>
      <c r="AX2247" s="6" t="s">
        <v>5537</v>
      </c>
      <c r="AY2247" s="7"/>
      <c r="AZ2247" s="3" t="s">
        <v>5537</v>
      </c>
      <c r="BA2247" s="18" t="s">
        <v>6321</v>
      </c>
      <c r="BB2247" s="18" t="s">
        <v>6321</v>
      </c>
      <c r="BC2247" s="18" t="s">
        <v>5537</v>
      </c>
      <c r="BD2247" s="18" t="s">
        <v>5537</v>
      </c>
      <c r="BE2247" s="18" t="s">
        <v>5537</v>
      </c>
      <c r="BF2247" s="18" t="s">
        <v>5537</v>
      </c>
      <c r="BG2247" s="18" t="s">
        <v>5537</v>
      </c>
      <c r="BH2247" s="18" t="s">
        <v>5537</v>
      </c>
      <c r="BI2247" s="18" t="s">
        <v>5537</v>
      </c>
      <c r="BJ2247" s="18" t="s">
        <v>6322</v>
      </c>
      <c r="BK2247" s="18" t="s">
        <v>6323</v>
      </c>
      <c r="BL2247" s="9" t="s">
        <v>5537</v>
      </c>
      <c r="BM2247" s="14" t="s">
        <v>5537</v>
      </c>
      <c r="BN2247" s="14" t="s">
        <v>5537</v>
      </c>
      <c r="BO2247" s="14" t="str">
        <f>_xlfn.XLOOKUP(B2247,'[4]cell downs 18042026 17h'!$B:$B,'[4]cell downs 18042026 17h'!$B:$B,"")</f>
        <v/>
      </c>
      <c r="BP2247" s="14" t="str">
        <f>_xlfn.XLOOKUP(B2247,'[5]Cells Huawei 19042026 15h'!$B:$B,'[5]Cells Huawei 19042026 15h'!$B:$B,"")</f>
        <v>OST_283</v>
      </c>
      <c r="BQ2247" s="9" t="str">
        <f>_xlfn.XLOOKUP(B2247,'[6]cells down 19042026 9H40'!$B:$B,'[6]cells down 19042026 9H40'!$B:$B,"")</f>
        <v/>
      </c>
      <c r="BR2247" s="9" t="s">
        <v>5537</v>
      </c>
      <c r="BS2247" s="9" t="s">
        <v>12</v>
      </c>
      <c r="BT2247" s="108"/>
    </row>
    <row r="2248" spans="1:72" s="9" customFormat="1" x14ac:dyDescent="0.35">
      <c r="A2248" s="1" t="s">
        <v>3109</v>
      </c>
      <c r="B2248" s="8" t="s">
        <v>3110</v>
      </c>
      <c r="C2248" s="3" t="str">
        <f>_xlfn.XLOOKUP(B2248,'[1]daily break down'!$D:$D,'[1]daily break down'!$E:$E,"")</f>
        <v>EXTREME-NORD</v>
      </c>
      <c r="D2248" s="1" t="s">
        <v>21</v>
      </c>
      <c r="E2248" s="1" t="s">
        <v>122</v>
      </c>
      <c r="F2248" s="3" t="s">
        <v>55</v>
      </c>
      <c r="G2248" s="1" t="s">
        <v>3109</v>
      </c>
      <c r="H2248" s="32" t="str">
        <f>_xlfn.XLOOKUP(B2248,[2]CALCULATION!$B:$B,[2]CALCULATION!$H:$H,"")</f>
        <v>HUAWEI</v>
      </c>
      <c r="I2248" s="28">
        <v>0</v>
      </c>
      <c r="J2248" s="28">
        <v>0</v>
      </c>
      <c r="K2248" s="28">
        <v>0</v>
      </c>
      <c r="L2248" s="28">
        <v>0</v>
      </c>
      <c r="M2248" s="28">
        <v>0</v>
      </c>
      <c r="N2248" s="28">
        <v>0</v>
      </c>
      <c r="O2248" s="28">
        <v>0</v>
      </c>
      <c r="P2248" s="28">
        <v>0</v>
      </c>
      <c r="Q2248" s="28">
        <v>0</v>
      </c>
      <c r="R2248" s="28">
        <v>0</v>
      </c>
      <c r="S2248" s="93">
        <v>0</v>
      </c>
      <c r="T2248" s="93">
        <f>_xlfn.XLOOKUP(B2248,'[3]Nur des jours'!$B:$B,'[3]Nur des jours'!$U:$U,"")</f>
        <v>0</v>
      </c>
      <c r="U2248" s="93">
        <v>0</v>
      </c>
      <c r="V2248" s="93">
        <v>0</v>
      </c>
      <c r="W2248" s="93">
        <v>3.8969646123510053E-2</v>
      </c>
      <c r="X2248" s="93">
        <v>2.7380055531299847</v>
      </c>
      <c r="Y2248" s="93">
        <v>3.0871807164279614</v>
      </c>
      <c r="Z2248" s="93">
        <v>0</v>
      </c>
      <c r="AA2248" s="93">
        <v>0</v>
      </c>
      <c r="AB2248" s="93">
        <v>0</v>
      </c>
      <c r="AC2248" s="93">
        <f>_xlfn.XLOOKUP(B2248,'[3]Nur des jours'!$B:$B,'[3]Nur des jours'!$N:$N,"")</f>
        <v>0</v>
      </c>
      <c r="AD2248" s="93">
        <v>0</v>
      </c>
      <c r="AE2248" s="93">
        <v>0</v>
      </c>
      <c r="AF2248" s="93">
        <v>0</v>
      </c>
      <c r="AG2248" s="93"/>
      <c r="AH2248" s="93">
        <v>0</v>
      </c>
      <c r="AI2248" s="93">
        <v>0</v>
      </c>
      <c r="AJ2248" s="93">
        <v>0</v>
      </c>
      <c r="AK2248" s="93">
        <v>0</v>
      </c>
      <c r="AL2248" s="93">
        <v>0</v>
      </c>
      <c r="AM2248" s="49" t="s">
        <v>5601</v>
      </c>
      <c r="AN2248" s="49"/>
      <c r="AO2248" s="48" t="str" cm="1">
        <f t="array" ref="AO2248">IFERROR(_xlfn.IFS(
AQ2248="MPR ISSUE","PDH",
AQ2248="BSS Hardware Issue","BSS",
AQ2248="Sites strategiques, MLL, Pylone, etc.","ENVTECH",
AQ2248="AKTIVCO DEFAUT GE &amp; POWER Cabinet","AKTIVCO",
AQ2248="AKTIVCO Coupure ENEO &amp; Baisse de tension","AKTIVCO GRID ONLY",
AQ2248="Coupure ENEO &amp; Baisse de tension","IHS GRID ONLY",
AQ2248="Defaut GE &amp; POWER Cabinet","IHS",
AQ2248="Sharing","Partners",
AQ2248="Sites strategiques &amp; DataCenter","SST &amp; DC",
AQ2248="Exclu","Exclu",
AQ2248="SAT","SAT",
AQ2248="SPARE-ISSUE","SPARE-ISSUE",
AQ2248="Fiber CAmtel","TRANS_FO_CAMTEL",
AQ2248="Fiber AOF","Fiber AOF",
AQ2248="Projet OCM (HUAWEI)","TRAVAUX-HUAWEI",
AQ2248="Projet OCM (NOKIA)","TRAVAUX-NOKIA",
AQ2248="ACCESS-ISSUE","ACCESS-ISSUE",
AQ2248="Projet OCM (ZTE, NOKIA, autres projets)","TRAVAUX OCM",
AQ2248="No root CAuse","No root cause",
AQ2248="ODU HS","PDH",
AQ2248="IP &amp; VLAN","PDH",
AQ2248="Warehouse HUAWEI","SPARE-ISSUE",
AQ2248="SPARE-HS","SPARE-ISSUE",
AQ2248="Power Telco","BSS",AQ2248="no impacts","no impacts"
),"")</f>
        <v>No root cause</v>
      </c>
      <c r="AP2248" s="48" t="str" cm="1">
        <f t="array" ref="AP2248">IFERROR(_xlfn.IFS(
AQ2248="MPR ISSUE","TX ISSUE",
AQ2248="BSS Hardware Issue","RAN ISSUE",
AQ2248="Sites strategiques, MLL, Pylone, etc.","ENVTECH",
AQ2248="AKTIVCO DEFAUT GE &amp; POWER Cabinet","POWER ISSUE",
AQ2248="AKTIVCO Coupure ENEO &amp; Baisse de tension","POWER ISSUE",
AQ2248="Coupure ENEO &amp; Baisse de tension","POWER ISSUE",
AQ2248="Defaut GE &amp; POWER Cabinet","POWER ISSUE",
AQ2248="Sharing","POWER ISSUE",
AQ2248="Sites strategiques &amp; DataCenter","POWER ISSUE",
AQ2248="Exclu","Exclu",
AQ2248="SAT","TX ISSUE",
AQ2248="SPARE-ISSUE","SPARE-ISSUE",
AQ2248="Fiber CAmtel","TX ISSUE",
AQ2248="Fiber AOF","TX ISSUE",
AQ2248="Projet OCM (HUAWEI)","TRAVAUX-HUAWEI",
AQ2248="Projet OCM (NOKIA)","TRAVAUX -NOKIA",
AQ2248="ACCESS-ISSUE","ACCESS-ISSUE",
AQ2248="Projet OCM (ZTE, NOKIA, autres projets)","TRAVAUX OCM",
AQ2248="No root CAuse","No root cause",
AQ2248="ODU HS","TX ISSUE",
AQ2248="IP &amp; VLAN","TX ISSUE",
AQ2248="Warehouse HUAWEI","SPARE-ISSUE",
AQ2248="SPARE-HS","SPARE-ISSUE",
AQ2248="Power Telco","RAN ISSUE",AQ2248="no impacts","no impacts"
),"")</f>
        <v>No root cause</v>
      </c>
      <c r="AQ2248" s="67" t="s">
        <v>5344</v>
      </c>
      <c r="AR2248" s="48" t="str" cm="1">
        <f t="array" ref="AR2248">IFERROR(_xlfn.IFS(
AQ2248="MPR ISSUE","ACTIVE",
AQ2248="BSS Hardware Issue","ACTIVE",
AQ2248="Sites strategiques, MLL, Pylone, etc.","PASSIVE",
AQ2248="AKTIVCO DEFAUT GE &amp; POWER Cabinet","PASSIVE",
AQ2248="AKTIVCO Coupure ENEO &amp; Baisse de tension","PASSIVE",
AQ2248="Coupure ENEO &amp; Baisse de tension","PASSIVE",
AQ2248="Defaut GE &amp; POWER Cabinet","PASSIVE",
AQ2248="Sharing","PASSIVE",
AQ2248="Sites strategiques &amp; DataCenter","PASSIVE",
AQ2248="Exclu","Exclu",
AQ2248="SAT","ACTIVE",
AQ2248="SPARE-ISSUE","SPARE-ISSUE",
AQ2248="Fiber CAmtel","ACTIVE",
AQ2248="Fiber AOF","ACTIVE",
AQ2248="Projet OCM (HUAWEI)","PLANNED WORKS",
AQ2248="Projet OCM (NOKIA)","PLANNED WORKS",
AQ2248="ACCESS-ISSUE","ACCESS-ISSUE",
AQ2248="Projet OCM (ZTE, NOKIA, autres projets)","PLANNED WORKS",
AQ2248="No root CAuse","No root cause",
AQ2248="ODU HS","ACTIVE",
AQ2248="IP &amp; VLAN","ACTIVE",
AQ2248="Warehouse HUAWEI","SPARE-ISSUE",
AQ2248="SPARE-HS","SPARE-ISSUE",
AQ2248="Power Telco","ACTIVE", AQ2248="no impacts","no impacts"
),"")</f>
        <v>No root cause</v>
      </c>
      <c r="AS2248" s="92" t="s">
        <v>5537</v>
      </c>
      <c r="AT2248" s="98" t="s">
        <v>3110</v>
      </c>
      <c r="AV2248" s="17" t="s">
        <v>5537</v>
      </c>
      <c r="AW2248" s="7" t="s">
        <v>5537</v>
      </c>
      <c r="AX2248" s="6" t="s">
        <v>5537</v>
      </c>
      <c r="AY2248" s="7"/>
      <c r="AZ2248" s="3" t="s">
        <v>5537</v>
      </c>
      <c r="BA2248" s="18" t="s">
        <v>5537</v>
      </c>
      <c r="BB2248" s="18" t="s">
        <v>5537</v>
      </c>
      <c r="BC2248" s="18" t="s">
        <v>5537</v>
      </c>
      <c r="BD2248" s="18" t="s">
        <v>5537</v>
      </c>
      <c r="BE2248" s="18" t="s">
        <v>5537</v>
      </c>
      <c r="BF2248" s="18" t="s">
        <v>5537</v>
      </c>
      <c r="BG2248" s="18" t="s">
        <v>5537</v>
      </c>
      <c r="BH2248" s="18" t="s">
        <v>5537</v>
      </c>
      <c r="BI2248" s="18" t="s">
        <v>5537</v>
      </c>
      <c r="BJ2248" s="18" t="s">
        <v>5537</v>
      </c>
      <c r="BK2248" s="18" t="s">
        <v>5537</v>
      </c>
      <c r="BL2248" s="9" t="s">
        <v>5537</v>
      </c>
      <c r="BM2248" s="14" t="s">
        <v>5537</v>
      </c>
      <c r="BN2248" s="14" t="s">
        <v>5537</v>
      </c>
      <c r="BO2248" s="14" t="str">
        <f>_xlfn.XLOOKUP(B2248,'[4]cell downs 18042026 17h'!$B:$B,'[4]cell downs 18042026 17h'!$B:$B,"")</f>
        <v/>
      </c>
      <c r="BP2248" s="14" t="str">
        <f>_xlfn.XLOOKUP(B2248,'[5]Cells Huawei 19042026 15h'!$B:$B,'[5]Cells Huawei 19042026 15h'!$B:$B,"")</f>
        <v/>
      </c>
      <c r="BQ2248" s="9" t="str">
        <f>_xlfn.XLOOKUP(B2248,'[6]cells down 19042026 9H40'!$B:$B,'[6]cells down 19042026 9H40'!$B:$B,"")</f>
        <v/>
      </c>
      <c r="BR2248" s="9" t="s">
        <v>5537</v>
      </c>
      <c r="BS2248" s="9" t="s">
        <v>12</v>
      </c>
      <c r="BT2248" s="108"/>
    </row>
    <row r="2249" spans="1:72" s="9" customFormat="1" x14ac:dyDescent="0.35">
      <c r="A2249" s="1" t="s">
        <v>3465</v>
      </c>
      <c r="B2249" s="8" t="s">
        <v>3466</v>
      </c>
      <c r="C2249" s="3" t="str">
        <f>_xlfn.XLOOKUP(B2249,'[1]daily break down'!$D:$D,'[1]daily break down'!$E:$E,"")</f>
        <v>EXTREME-NORD</v>
      </c>
      <c r="D2249" s="1" t="s">
        <v>11</v>
      </c>
      <c r="E2249" s="1" t="s">
        <v>83</v>
      </c>
      <c r="F2249" s="3" t="s">
        <v>55</v>
      </c>
      <c r="G2249" s="1" t="s">
        <v>3467</v>
      </c>
      <c r="H2249" s="32" t="str">
        <f>_xlfn.XLOOKUP(B2249,[2]CALCULATION!$B:$B,[2]CALCULATION!$H:$H,"")</f>
        <v>HUAWEI</v>
      </c>
      <c r="I2249" s="28">
        <v>0</v>
      </c>
      <c r="J2249" s="28">
        <v>0</v>
      </c>
      <c r="K2249" s="28">
        <v>0</v>
      </c>
      <c r="L2249" s="28">
        <v>0</v>
      </c>
      <c r="M2249" s="28">
        <v>0</v>
      </c>
      <c r="N2249" s="28">
        <v>0</v>
      </c>
      <c r="O2249" s="28">
        <v>0</v>
      </c>
      <c r="P2249" s="28">
        <v>0</v>
      </c>
      <c r="Q2249" s="28">
        <v>0</v>
      </c>
      <c r="R2249" s="28">
        <v>0</v>
      </c>
      <c r="S2249" s="93">
        <v>0</v>
      </c>
      <c r="T2249" s="93">
        <f>_xlfn.XLOOKUP(B2249,'[3]Nur des jours'!$B:$B,'[3]Nur des jours'!$U:$U,"")</f>
        <v>0</v>
      </c>
      <c r="U2249" s="93">
        <v>0</v>
      </c>
      <c r="V2249" s="93">
        <v>3.0875195829159923</v>
      </c>
      <c r="W2249" s="93">
        <v>3.4537272460070834</v>
      </c>
      <c r="X2249" s="93">
        <v>3.0819015332460129</v>
      </c>
      <c r="Y2249" s="93">
        <v>3.0819015332460129</v>
      </c>
      <c r="Z2249" s="93">
        <v>0</v>
      </c>
      <c r="AA2249" s="93">
        <v>0</v>
      </c>
      <c r="AB2249" s="93">
        <v>0</v>
      </c>
      <c r="AC2249" s="93">
        <f>_xlfn.XLOOKUP(B2249,'[3]Nur des jours'!$B:$B,'[3]Nur des jours'!$N:$N,"")</f>
        <v>0</v>
      </c>
      <c r="AD2249" s="93">
        <v>0</v>
      </c>
      <c r="AE2249" s="93">
        <v>0</v>
      </c>
      <c r="AF2249" s="93">
        <v>0</v>
      </c>
      <c r="AG2249" s="93"/>
      <c r="AH2249" s="93">
        <v>0</v>
      </c>
      <c r="AI2249" s="93">
        <v>0</v>
      </c>
      <c r="AJ2249" s="93">
        <v>0</v>
      </c>
      <c r="AK2249" s="93">
        <v>0</v>
      </c>
      <c r="AL2249" s="93">
        <v>0</v>
      </c>
      <c r="AM2249" s="49" t="s">
        <v>5601</v>
      </c>
      <c r="AN2249" s="49"/>
      <c r="AO2249" s="48" t="str" cm="1">
        <f t="array" ref="AO2249">IFERROR(_xlfn.IFS(
AQ2249="MPR ISSUE","PDH",
AQ2249="BSS Hardware Issue","BSS",
AQ2249="Sites strategiques, MLL, Pylone, etc.","ENVTECH",
AQ2249="AKTIVCO DEFAUT GE &amp; POWER Cabinet","AKTIVCO",
AQ2249="AKTIVCO Coupure ENEO &amp; Baisse de tension","AKTIVCO GRID ONLY",
AQ2249="Coupure ENEO &amp; Baisse de tension","IHS GRID ONLY",
AQ2249="Defaut GE &amp; POWER Cabinet","IHS",
AQ2249="Sharing","Partners",
AQ2249="Sites strategiques &amp; DataCenter","SST &amp; DC",
AQ2249="Exclu","Exclu",
AQ2249="SAT","SAT",
AQ2249="SPARE-ISSUE","SPARE-ISSUE",
AQ2249="Fiber CAmtel","TRANS_FO_CAMTEL",
AQ2249="Fiber AOF","Fiber AOF",
AQ2249="Projet OCM (HUAWEI)","TRAVAUX-HUAWEI",
AQ2249="Projet OCM (NOKIA)","TRAVAUX-NOKIA",
AQ2249="ACCESS-ISSUE","ACCESS-ISSUE",
AQ2249="Projet OCM (ZTE, NOKIA, autres projets)","TRAVAUX OCM",
AQ2249="No root CAuse","No root cause",
AQ2249="ODU HS","PDH",
AQ2249="IP &amp; VLAN","PDH",
AQ2249="Warehouse HUAWEI","SPARE-ISSUE",
AQ2249="SPARE-HS","SPARE-ISSUE",
AQ2249="Power Telco","BSS",AQ2249="no impacts","no impacts"
),"")</f>
        <v>No root cause</v>
      </c>
      <c r="AP2249" s="48" t="str" cm="1">
        <f t="array" ref="AP2249">IFERROR(_xlfn.IFS(
AQ2249="MPR ISSUE","TX ISSUE",
AQ2249="BSS Hardware Issue","RAN ISSUE",
AQ2249="Sites strategiques, MLL, Pylone, etc.","ENVTECH",
AQ2249="AKTIVCO DEFAUT GE &amp; POWER Cabinet","POWER ISSUE",
AQ2249="AKTIVCO Coupure ENEO &amp; Baisse de tension","POWER ISSUE",
AQ2249="Coupure ENEO &amp; Baisse de tension","POWER ISSUE",
AQ2249="Defaut GE &amp; POWER Cabinet","POWER ISSUE",
AQ2249="Sharing","POWER ISSUE",
AQ2249="Sites strategiques &amp; DataCenter","POWER ISSUE",
AQ2249="Exclu","Exclu",
AQ2249="SAT","TX ISSUE",
AQ2249="SPARE-ISSUE","SPARE-ISSUE",
AQ2249="Fiber CAmtel","TX ISSUE",
AQ2249="Fiber AOF","TX ISSUE",
AQ2249="Projet OCM (HUAWEI)","TRAVAUX-HUAWEI",
AQ2249="Projet OCM (NOKIA)","TRAVAUX -NOKIA",
AQ2249="ACCESS-ISSUE","ACCESS-ISSUE",
AQ2249="Projet OCM (ZTE, NOKIA, autres projets)","TRAVAUX OCM",
AQ2249="No root CAuse","No root cause",
AQ2249="ODU HS","TX ISSUE",
AQ2249="IP &amp; VLAN","TX ISSUE",
AQ2249="Warehouse HUAWEI","SPARE-ISSUE",
AQ2249="SPARE-HS","SPARE-ISSUE",
AQ2249="Power Telco","RAN ISSUE",AQ2249="no impacts","no impacts"
),"")</f>
        <v>No root cause</v>
      </c>
      <c r="AQ2249" s="67" t="s">
        <v>5344</v>
      </c>
      <c r="AR2249" s="48" t="str" cm="1">
        <f t="array" ref="AR2249">IFERROR(_xlfn.IFS(
AQ2249="MPR ISSUE","ACTIVE",
AQ2249="BSS Hardware Issue","ACTIVE",
AQ2249="Sites strategiques, MLL, Pylone, etc.","PASSIVE",
AQ2249="AKTIVCO DEFAUT GE &amp; POWER Cabinet","PASSIVE",
AQ2249="AKTIVCO Coupure ENEO &amp; Baisse de tension","PASSIVE",
AQ2249="Coupure ENEO &amp; Baisse de tension","PASSIVE",
AQ2249="Defaut GE &amp; POWER Cabinet","PASSIVE",
AQ2249="Sharing","PASSIVE",
AQ2249="Sites strategiques &amp; DataCenter","PASSIVE",
AQ2249="Exclu","Exclu",
AQ2249="SAT","ACTIVE",
AQ2249="SPARE-ISSUE","SPARE-ISSUE",
AQ2249="Fiber CAmtel","ACTIVE",
AQ2249="Fiber AOF","ACTIVE",
AQ2249="Projet OCM (HUAWEI)","PLANNED WORKS",
AQ2249="Projet OCM (NOKIA)","PLANNED WORKS",
AQ2249="ACCESS-ISSUE","ACCESS-ISSUE",
AQ2249="Projet OCM (ZTE, NOKIA, autres projets)","PLANNED WORKS",
AQ2249="No root CAuse","No root cause",
AQ2249="ODU HS","ACTIVE",
AQ2249="IP &amp; VLAN","ACTIVE",
AQ2249="Warehouse HUAWEI","SPARE-ISSUE",
AQ2249="SPARE-HS","SPARE-ISSUE",
AQ2249="Power Telco","ACTIVE", AQ2249="no impacts","no impacts"
),"")</f>
        <v>No root cause</v>
      </c>
      <c r="AS2249" s="92" t="s">
        <v>5537</v>
      </c>
      <c r="AT2249" s="98" t="s">
        <v>3466</v>
      </c>
      <c r="AV2249" s="17" t="s">
        <v>5537</v>
      </c>
      <c r="AW2249" s="7" t="s">
        <v>5537</v>
      </c>
      <c r="AX2249" s="6" t="s">
        <v>5537</v>
      </c>
      <c r="AY2249" s="7"/>
      <c r="AZ2249" s="3" t="s">
        <v>5537</v>
      </c>
      <c r="BA2249" s="18" t="s">
        <v>5537</v>
      </c>
      <c r="BB2249" s="18" t="s">
        <v>5537</v>
      </c>
      <c r="BC2249" s="18" t="s">
        <v>5537</v>
      </c>
      <c r="BD2249" s="18" t="s">
        <v>5537</v>
      </c>
      <c r="BE2249" s="18" t="s">
        <v>5537</v>
      </c>
      <c r="BF2249" s="18" t="s">
        <v>5537</v>
      </c>
      <c r="BG2249" s="18" t="s">
        <v>5537</v>
      </c>
      <c r="BH2249" s="18" t="s">
        <v>5537</v>
      </c>
      <c r="BI2249" s="18" t="s">
        <v>5537</v>
      </c>
      <c r="BJ2249" s="18" t="s">
        <v>5537</v>
      </c>
      <c r="BK2249" s="18" t="s">
        <v>5537</v>
      </c>
      <c r="BL2249" s="9" t="s">
        <v>5537</v>
      </c>
      <c r="BM2249" s="14" t="s">
        <v>5537</v>
      </c>
      <c r="BN2249" s="14" t="s">
        <v>5537</v>
      </c>
      <c r="BO2249" s="14" t="str">
        <f>_xlfn.XLOOKUP(B2249,'[4]cell downs 18042026 17h'!$B:$B,'[4]cell downs 18042026 17h'!$B:$B,"")</f>
        <v/>
      </c>
      <c r="BP2249" s="14" t="str">
        <f>_xlfn.XLOOKUP(B2249,'[5]Cells Huawei 19042026 15h'!$B:$B,'[5]Cells Huawei 19042026 15h'!$B:$B,"")</f>
        <v/>
      </c>
      <c r="BQ2249" s="9" t="str">
        <f>_xlfn.XLOOKUP(B2249,'[6]cells down 19042026 9H40'!$B:$B,'[6]cells down 19042026 9H40'!$B:$B,"")</f>
        <v/>
      </c>
      <c r="BR2249" s="9" t="s">
        <v>3466</v>
      </c>
      <c r="BS2249" s="9" t="s">
        <v>12</v>
      </c>
      <c r="BT2249" s="108"/>
    </row>
    <row r="2250" spans="1:72" s="9" customFormat="1" x14ac:dyDescent="0.35">
      <c r="A2250" s="1" t="s">
        <v>5243</v>
      </c>
      <c r="B2250" s="8" t="s">
        <v>5244</v>
      </c>
      <c r="C2250" s="3" t="str">
        <f>_xlfn.XLOOKUP(B2250,'[1]daily break down'!$D:$D,'[1]daily break down'!$E:$E,"")</f>
        <v>SUD-OUEST</v>
      </c>
      <c r="D2250" s="1" t="s">
        <v>11</v>
      </c>
      <c r="E2250" s="1" t="s">
        <v>154</v>
      </c>
      <c r="F2250" s="3" t="s">
        <v>13</v>
      </c>
      <c r="G2250" s="1" t="s">
        <v>5245</v>
      </c>
      <c r="H2250" s="32" t="str">
        <f>_xlfn.XLOOKUP(B2250,[2]CALCULATION!$B:$B,[2]CALCULATION!$H:$H,"")</f>
        <v>HUAWEI</v>
      </c>
      <c r="I2250" s="28">
        <v>0</v>
      </c>
      <c r="J2250" s="28">
        <v>0</v>
      </c>
      <c r="K2250" s="28">
        <v>0</v>
      </c>
      <c r="L2250" s="28">
        <v>0</v>
      </c>
      <c r="M2250" s="28">
        <v>0</v>
      </c>
      <c r="N2250" s="28">
        <v>0</v>
      </c>
      <c r="O2250" s="28">
        <v>0</v>
      </c>
      <c r="P2250" s="28">
        <v>0</v>
      </c>
      <c r="Q2250" s="28">
        <v>0</v>
      </c>
      <c r="R2250" s="28">
        <v>0</v>
      </c>
      <c r="S2250" s="93">
        <v>0</v>
      </c>
      <c r="T2250" s="93">
        <f>_xlfn.XLOOKUP(B2250,'[3]Nur des jours'!$B:$B,'[3]Nur des jours'!$U:$U,"")</f>
        <v>0</v>
      </c>
      <c r="U2250" s="93">
        <v>0</v>
      </c>
      <c r="V2250" s="93">
        <v>2.1300969086815456</v>
      </c>
      <c r="W2250" s="93">
        <v>2.234004074958694</v>
      </c>
      <c r="X2250" s="93">
        <v>2.3368768066934336</v>
      </c>
      <c r="Y2250" s="93">
        <v>1.8993109952544422</v>
      </c>
      <c r="Z2250" s="93">
        <v>0</v>
      </c>
      <c r="AA2250" s="93">
        <v>0</v>
      </c>
      <c r="AB2250" s="93">
        <v>0</v>
      </c>
      <c r="AC2250" s="93">
        <f>_xlfn.XLOOKUP(B2250,'[3]Nur des jours'!$B:$B,'[3]Nur des jours'!$N:$N,"")</f>
        <v>0</v>
      </c>
      <c r="AD2250" s="93">
        <v>0</v>
      </c>
      <c r="AE2250" s="93">
        <v>0</v>
      </c>
      <c r="AF2250" s="93">
        <v>0</v>
      </c>
      <c r="AG2250" s="93"/>
      <c r="AH2250" s="93">
        <v>0</v>
      </c>
      <c r="AI2250" s="93">
        <v>0</v>
      </c>
      <c r="AJ2250" s="93">
        <v>0</v>
      </c>
      <c r="AK2250" s="93">
        <v>0</v>
      </c>
      <c r="AL2250" s="93">
        <v>0</v>
      </c>
      <c r="AM2250" s="49" t="s">
        <v>5601</v>
      </c>
      <c r="AN2250" s="49"/>
      <c r="AO2250" s="48" t="str" cm="1">
        <f t="array" ref="AO2250">IFERROR(_xlfn.IFS(
AQ2250="MPR ISSUE","PDH",
AQ2250="BSS Hardware Issue","BSS",
AQ2250="Sites strategiques, MLL, Pylone, etc.","ENVTECH",
AQ2250="AKTIVCO DEFAUT GE &amp; POWER Cabinet","AKTIVCO",
AQ2250="AKTIVCO Coupure ENEO &amp; Baisse de tension","AKTIVCO GRID ONLY",
AQ2250="Coupure ENEO &amp; Baisse de tension","IHS GRID ONLY",
AQ2250="Defaut GE &amp; POWER Cabinet","IHS",
AQ2250="Sharing","Partners",
AQ2250="Sites strategiques &amp; DataCenter","SST &amp; DC",
AQ2250="Exclu","Exclu",
AQ2250="SAT","SAT",
AQ2250="SPARE-ISSUE","SPARE-ISSUE",
AQ2250="Fiber CAmtel","TRANS_FO_CAMTEL",
AQ2250="Fiber AOF","Fiber AOF",
AQ2250="Projet OCM (HUAWEI)","TRAVAUX-HUAWEI",
AQ2250="Projet OCM (NOKIA)","TRAVAUX-NOKIA",
AQ2250="ACCESS-ISSUE","ACCESS-ISSUE",
AQ2250="Projet OCM (ZTE, NOKIA, autres projets)","TRAVAUX OCM",
AQ2250="No root CAuse","No root cause",
AQ2250="ODU HS","PDH",
AQ2250="IP &amp; VLAN","PDH",
AQ2250="Warehouse HUAWEI","SPARE-ISSUE",
AQ2250="SPARE-HS","SPARE-ISSUE",
AQ2250="Power Telco","BSS",AQ2250="no impacts","no impacts"
),"")</f>
        <v>No root cause</v>
      </c>
      <c r="AP2250" s="48" t="str" cm="1">
        <f t="array" ref="AP2250">IFERROR(_xlfn.IFS(
AQ2250="MPR ISSUE","TX ISSUE",
AQ2250="BSS Hardware Issue","RAN ISSUE",
AQ2250="Sites strategiques, MLL, Pylone, etc.","ENVTECH",
AQ2250="AKTIVCO DEFAUT GE &amp; POWER Cabinet","POWER ISSUE",
AQ2250="AKTIVCO Coupure ENEO &amp; Baisse de tension","POWER ISSUE",
AQ2250="Coupure ENEO &amp; Baisse de tension","POWER ISSUE",
AQ2250="Defaut GE &amp; POWER Cabinet","POWER ISSUE",
AQ2250="Sharing","POWER ISSUE",
AQ2250="Sites strategiques &amp; DataCenter","POWER ISSUE",
AQ2250="Exclu","Exclu",
AQ2250="SAT","TX ISSUE",
AQ2250="SPARE-ISSUE","SPARE-ISSUE",
AQ2250="Fiber CAmtel","TX ISSUE",
AQ2250="Fiber AOF","TX ISSUE",
AQ2250="Projet OCM (HUAWEI)","TRAVAUX-HUAWEI",
AQ2250="Projet OCM (NOKIA)","TRAVAUX -NOKIA",
AQ2250="ACCESS-ISSUE","ACCESS-ISSUE",
AQ2250="Projet OCM (ZTE, NOKIA, autres projets)","TRAVAUX OCM",
AQ2250="No root CAuse","No root cause",
AQ2250="ODU HS","TX ISSUE",
AQ2250="IP &amp; VLAN","TX ISSUE",
AQ2250="Warehouse HUAWEI","SPARE-ISSUE",
AQ2250="SPARE-HS","SPARE-ISSUE",
AQ2250="Power Telco","RAN ISSUE",AQ2250="no impacts","no impacts"
),"")</f>
        <v>No root cause</v>
      </c>
      <c r="AQ2250" s="67" t="s">
        <v>5344</v>
      </c>
      <c r="AR2250" s="48" t="str" cm="1">
        <f t="array" ref="AR2250">IFERROR(_xlfn.IFS(
AQ2250="MPR ISSUE","ACTIVE",
AQ2250="BSS Hardware Issue","ACTIVE",
AQ2250="Sites strategiques, MLL, Pylone, etc.","PASSIVE",
AQ2250="AKTIVCO DEFAUT GE &amp; POWER Cabinet","PASSIVE",
AQ2250="AKTIVCO Coupure ENEO &amp; Baisse de tension","PASSIVE",
AQ2250="Coupure ENEO &amp; Baisse de tension","PASSIVE",
AQ2250="Defaut GE &amp; POWER Cabinet","PASSIVE",
AQ2250="Sharing","PASSIVE",
AQ2250="Sites strategiques &amp; DataCenter","PASSIVE",
AQ2250="Exclu","Exclu",
AQ2250="SAT","ACTIVE",
AQ2250="SPARE-ISSUE","SPARE-ISSUE",
AQ2250="Fiber CAmtel","ACTIVE",
AQ2250="Fiber AOF","ACTIVE",
AQ2250="Projet OCM (HUAWEI)","PLANNED WORKS",
AQ2250="Projet OCM (NOKIA)","PLANNED WORKS",
AQ2250="ACCESS-ISSUE","ACCESS-ISSUE",
AQ2250="Projet OCM (ZTE, NOKIA, autres projets)","PLANNED WORKS",
AQ2250="No root CAuse","No root cause",
AQ2250="ODU HS","ACTIVE",
AQ2250="IP &amp; VLAN","ACTIVE",
AQ2250="Warehouse HUAWEI","SPARE-ISSUE",
AQ2250="SPARE-HS","SPARE-ISSUE",
AQ2250="Power Telco","ACTIVE", AQ2250="no impacts","no impacts"
),"")</f>
        <v>No root cause</v>
      </c>
      <c r="AS2250" s="92" t="s">
        <v>5653</v>
      </c>
      <c r="AT2250" s="98" t="s">
        <v>5244</v>
      </c>
      <c r="AV2250" s="17" t="s">
        <v>5537</v>
      </c>
      <c r="AW2250" s="7" t="s">
        <v>5537</v>
      </c>
      <c r="AX2250" s="6" t="s">
        <v>5537</v>
      </c>
      <c r="AY2250" s="7"/>
      <c r="AZ2250" s="3" t="s">
        <v>5537</v>
      </c>
      <c r="BA2250" s="18" t="s">
        <v>5537</v>
      </c>
      <c r="BB2250" s="18" t="s">
        <v>5537</v>
      </c>
      <c r="BC2250" s="18" t="s">
        <v>5537</v>
      </c>
      <c r="BD2250" s="18" t="s">
        <v>5537</v>
      </c>
      <c r="BE2250" s="18" t="s">
        <v>5537</v>
      </c>
      <c r="BF2250" s="18" t="s">
        <v>5537</v>
      </c>
      <c r="BG2250" s="18" t="s">
        <v>5537</v>
      </c>
      <c r="BH2250" s="18" t="s">
        <v>5537</v>
      </c>
      <c r="BI2250" s="18" t="s">
        <v>5537</v>
      </c>
      <c r="BJ2250" s="18" t="s">
        <v>5653</v>
      </c>
      <c r="BK2250" s="18" t="s">
        <v>5537</v>
      </c>
      <c r="BL2250" s="9" t="s">
        <v>5537</v>
      </c>
      <c r="BM2250" s="14" t="s">
        <v>5537</v>
      </c>
      <c r="BN2250" s="14" t="s">
        <v>5537</v>
      </c>
      <c r="BO2250" s="14" t="str">
        <f>_xlfn.XLOOKUP(B2250,'[4]cell downs 18042026 17h'!$B:$B,'[4]cell downs 18042026 17h'!$B:$B,"")</f>
        <v/>
      </c>
      <c r="BP2250" s="14" t="str">
        <f>_xlfn.XLOOKUP(B2250,'[5]Cells Huawei 19042026 15h'!$B:$B,'[5]Cells Huawei 19042026 15h'!$B:$B,"")</f>
        <v>SUO_046</v>
      </c>
      <c r="BQ2250" s="9" t="str">
        <f>_xlfn.XLOOKUP(B2250,'[6]cells down 19042026 9H40'!$B:$B,'[6]cells down 19042026 9H40'!$B:$B,"")</f>
        <v/>
      </c>
      <c r="BR2250" s="9" t="s">
        <v>5244</v>
      </c>
      <c r="BS2250" s="9" t="s">
        <v>5537</v>
      </c>
      <c r="BT2250" s="108"/>
    </row>
    <row r="2251" spans="1:72" s="9" customFormat="1" x14ac:dyDescent="0.35">
      <c r="A2251" s="1" t="s">
        <v>211</v>
      </c>
      <c r="B2251" s="8" t="s">
        <v>212</v>
      </c>
      <c r="C2251" s="3" t="str">
        <f>_xlfn.XLOOKUP(B2251,'[1]daily break down'!$D:$D,'[1]daily break down'!$E:$E,"")</f>
        <v>SUD-OUEST</v>
      </c>
      <c r="D2251" s="1" t="s">
        <v>11</v>
      </c>
      <c r="E2251" s="1" t="s">
        <v>12</v>
      </c>
      <c r="F2251" s="3" t="s">
        <v>13</v>
      </c>
      <c r="G2251" s="1" t="s">
        <v>14</v>
      </c>
      <c r="H2251" s="32" t="str">
        <f>_xlfn.XLOOKUP(B2251,[2]CALCULATION!$B:$B,[2]CALCULATION!$H:$H,"")</f>
        <v>Huawei</v>
      </c>
      <c r="I2251" s="28">
        <v>0</v>
      </c>
      <c r="J2251" s="28">
        <v>0</v>
      </c>
      <c r="K2251" s="28">
        <v>0</v>
      </c>
      <c r="L2251" s="28">
        <v>0</v>
      </c>
      <c r="M2251" s="28">
        <v>0</v>
      </c>
      <c r="N2251" s="28">
        <v>0</v>
      </c>
      <c r="O2251" s="28">
        <v>0</v>
      </c>
      <c r="P2251" s="28">
        <v>0</v>
      </c>
      <c r="Q2251" s="28">
        <v>0</v>
      </c>
      <c r="R2251" s="28">
        <v>0</v>
      </c>
      <c r="S2251" s="93">
        <v>0</v>
      </c>
      <c r="T2251" s="93">
        <f>_xlfn.XLOOKUP(B2251,'[3]Nur des jours'!$B:$B,'[3]Nur des jours'!$U:$U,"")</f>
        <v>0</v>
      </c>
      <c r="U2251" s="93">
        <v>0</v>
      </c>
      <c r="V2251" s="93">
        <v>0</v>
      </c>
      <c r="W2251" s="93">
        <v>0</v>
      </c>
      <c r="X2251" s="93">
        <v>0</v>
      </c>
      <c r="Y2251" s="93">
        <v>1.7067278195832014</v>
      </c>
      <c r="Z2251" s="93">
        <v>0</v>
      </c>
      <c r="AA2251" s="93">
        <v>0</v>
      </c>
      <c r="AB2251" s="93">
        <v>0</v>
      </c>
      <c r="AC2251" s="93">
        <f>_xlfn.XLOOKUP(B2251,'[3]Nur des jours'!$B:$B,'[3]Nur des jours'!$N:$N,"")</f>
        <v>0</v>
      </c>
      <c r="AD2251" s="93">
        <v>0</v>
      </c>
      <c r="AE2251" s="93">
        <v>0</v>
      </c>
      <c r="AF2251" s="93">
        <v>0</v>
      </c>
      <c r="AG2251" s="93"/>
      <c r="AH2251" s="93">
        <v>0</v>
      </c>
      <c r="AI2251" s="93">
        <v>0</v>
      </c>
      <c r="AJ2251" s="93">
        <v>0</v>
      </c>
      <c r="AK2251" s="93">
        <v>0</v>
      </c>
      <c r="AL2251" s="93">
        <v>0</v>
      </c>
      <c r="AM2251" s="49" t="s">
        <v>5601</v>
      </c>
      <c r="AN2251" s="49"/>
      <c r="AO2251" s="48" t="str" cm="1">
        <f t="array" ref="AO2251">IFERROR(_xlfn.IFS(
AQ2251="MPR ISSUE","PDH",
AQ2251="BSS Hardware Issue","BSS",
AQ2251="Sites strategiques, MLL, Pylone, etc.","ENVTECH",
AQ2251="AKTIVCO DEFAUT GE &amp; POWER Cabinet","AKTIVCO",
AQ2251="AKTIVCO Coupure ENEO &amp; Baisse de tension","AKTIVCO GRID ONLY",
AQ2251="Coupure ENEO &amp; Baisse de tension","IHS GRID ONLY",
AQ2251="Defaut GE &amp; POWER Cabinet","IHS",
AQ2251="Sharing","Partners",
AQ2251="Sites strategiques &amp; DataCenter","SST &amp; DC",
AQ2251="Exclu","Exclu",
AQ2251="SAT","SAT",
AQ2251="SPARE-ISSUE","SPARE-ISSUE",
AQ2251="Fiber CAmtel","TRANS_FO_CAMTEL",
AQ2251="Fiber AOF","Fiber AOF",
AQ2251="Projet OCM (HUAWEI)","TRAVAUX-HUAWEI",
AQ2251="Projet OCM (NOKIA)","TRAVAUX-NOKIA",
AQ2251="ACCESS-ISSUE","ACCESS-ISSUE",
AQ2251="Projet OCM (ZTE, NOKIA, autres projets)","TRAVAUX OCM",
AQ2251="No root CAuse","No root cause",
AQ2251="ODU HS","PDH",
AQ2251="IP &amp; VLAN","PDH",
AQ2251="Warehouse HUAWEI","SPARE-ISSUE",
AQ2251="SPARE-HS","SPARE-ISSUE",
AQ2251="Power Telco","BSS",AQ2251="no impacts","no impacts"
),"")</f>
        <v>No root cause</v>
      </c>
      <c r="AP2251" s="48" t="str" cm="1">
        <f t="array" ref="AP2251">IFERROR(_xlfn.IFS(
AQ2251="MPR ISSUE","TX ISSUE",
AQ2251="BSS Hardware Issue","RAN ISSUE",
AQ2251="Sites strategiques, MLL, Pylone, etc.","ENVTECH",
AQ2251="AKTIVCO DEFAUT GE &amp; POWER Cabinet","POWER ISSUE",
AQ2251="AKTIVCO Coupure ENEO &amp; Baisse de tension","POWER ISSUE",
AQ2251="Coupure ENEO &amp; Baisse de tension","POWER ISSUE",
AQ2251="Defaut GE &amp; POWER Cabinet","POWER ISSUE",
AQ2251="Sharing","POWER ISSUE",
AQ2251="Sites strategiques &amp; DataCenter","POWER ISSUE",
AQ2251="Exclu","Exclu",
AQ2251="SAT","TX ISSUE",
AQ2251="SPARE-ISSUE","SPARE-ISSUE",
AQ2251="Fiber CAmtel","TX ISSUE",
AQ2251="Fiber AOF","TX ISSUE",
AQ2251="Projet OCM (HUAWEI)","TRAVAUX-HUAWEI",
AQ2251="Projet OCM (NOKIA)","TRAVAUX -NOKIA",
AQ2251="ACCESS-ISSUE","ACCESS-ISSUE",
AQ2251="Projet OCM (ZTE, NOKIA, autres projets)","TRAVAUX OCM",
AQ2251="No root CAuse","No root cause",
AQ2251="ODU HS","TX ISSUE",
AQ2251="IP &amp; VLAN","TX ISSUE",
AQ2251="Warehouse HUAWEI","SPARE-ISSUE",
AQ2251="SPARE-HS","SPARE-ISSUE",
AQ2251="Power Telco","RAN ISSUE",AQ2251="no impacts","no impacts"
),"")</f>
        <v>No root cause</v>
      </c>
      <c r="AQ2251" s="67" t="s">
        <v>5344</v>
      </c>
      <c r="AR2251" s="48" t="str" cm="1">
        <f t="array" ref="AR2251">IFERROR(_xlfn.IFS(
AQ2251="MPR ISSUE","ACTIVE",
AQ2251="BSS Hardware Issue","ACTIVE",
AQ2251="Sites strategiques, MLL, Pylone, etc.","PASSIVE",
AQ2251="AKTIVCO DEFAUT GE &amp; POWER Cabinet","PASSIVE",
AQ2251="AKTIVCO Coupure ENEO &amp; Baisse de tension","PASSIVE",
AQ2251="Coupure ENEO &amp; Baisse de tension","PASSIVE",
AQ2251="Defaut GE &amp; POWER Cabinet","PASSIVE",
AQ2251="Sharing","PASSIVE",
AQ2251="Sites strategiques &amp; DataCenter","PASSIVE",
AQ2251="Exclu","Exclu",
AQ2251="SAT","ACTIVE",
AQ2251="SPARE-ISSUE","SPARE-ISSUE",
AQ2251="Fiber CAmtel","ACTIVE",
AQ2251="Fiber AOF","ACTIVE",
AQ2251="Projet OCM (HUAWEI)","PLANNED WORKS",
AQ2251="Projet OCM (NOKIA)","PLANNED WORKS",
AQ2251="ACCESS-ISSUE","ACCESS-ISSUE",
AQ2251="Projet OCM (ZTE, NOKIA, autres projets)","PLANNED WORKS",
AQ2251="No root CAuse","No root cause",
AQ2251="ODU HS","ACTIVE",
AQ2251="IP &amp; VLAN","ACTIVE",
AQ2251="Warehouse HUAWEI","SPARE-ISSUE",
AQ2251="SPARE-HS","SPARE-ISSUE",
AQ2251="Power Telco","ACTIVE", AQ2251="no impacts","no impacts"
),"")</f>
        <v>No root cause</v>
      </c>
      <c r="AS2251" s="92" t="s">
        <v>5537</v>
      </c>
      <c r="AT2251" s="98" t="s">
        <v>212</v>
      </c>
      <c r="AV2251" s="17" t="s">
        <v>5537</v>
      </c>
      <c r="AW2251" s="7" t="s">
        <v>5537</v>
      </c>
      <c r="AX2251" s="6" t="s">
        <v>5537</v>
      </c>
      <c r="AY2251" s="7"/>
      <c r="AZ2251" s="3" t="s">
        <v>5537</v>
      </c>
      <c r="BA2251" s="18" t="s">
        <v>5537</v>
      </c>
      <c r="BB2251" s="18" t="s">
        <v>5537</v>
      </c>
      <c r="BC2251" s="18" t="s">
        <v>5537</v>
      </c>
      <c r="BD2251" s="18" t="s">
        <v>5537</v>
      </c>
      <c r="BE2251" s="18" t="s">
        <v>5537</v>
      </c>
      <c r="BF2251" s="18" t="s">
        <v>5537</v>
      </c>
      <c r="BG2251" s="18" t="s">
        <v>5537</v>
      </c>
      <c r="BH2251" s="18" t="s">
        <v>5537</v>
      </c>
      <c r="BI2251" s="18" t="s">
        <v>5537</v>
      </c>
      <c r="BJ2251" s="18" t="s">
        <v>5537</v>
      </c>
      <c r="BK2251" s="18" t="s">
        <v>5537</v>
      </c>
      <c r="BL2251" s="9" t="s">
        <v>5537</v>
      </c>
      <c r="BM2251" s="14" t="s">
        <v>5537</v>
      </c>
      <c r="BN2251" s="14" t="s">
        <v>5537</v>
      </c>
      <c r="BO2251" s="14" t="str">
        <f>_xlfn.XLOOKUP(B2251,'[4]cell downs 18042026 17h'!$B:$B,'[4]cell downs 18042026 17h'!$B:$B,"")</f>
        <v/>
      </c>
      <c r="BP2251" s="14" t="str">
        <f>_xlfn.XLOOKUP(B2251,'[5]Cells Huawei 19042026 15h'!$B:$B,'[5]Cells Huawei 19042026 15h'!$B:$B,"")</f>
        <v/>
      </c>
      <c r="BQ2251" s="9" t="str">
        <f>_xlfn.XLOOKUP(B2251,'[6]cells down 19042026 9H40'!$B:$B,'[6]cells down 19042026 9H40'!$B:$B,"")</f>
        <v/>
      </c>
      <c r="BR2251" s="9" t="s">
        <v>212</v>
      </c>
      <c r="BS2251" s="9" t="s">
        <v>12</v>
      </c>
      <c r="BT2251" s="108"/>
    </row>
    <row r="2252" spans="1:72" s="9" customFormat="1" x14ac:dyDescent="0.35">
      <c r="A2252" s="1" t="s">
        <v>1495</v>
      </c>
      <c r="B2252" s="8" t="s">
        <v>1496</v>
      </c>
      <c r="C2252" s="3" t="str">
        <f>_xlfn.XLOOKUP(B2252,'[1]daily break down'!$D:$D,'[1]daily break down'!$E:$E,"")</f>
        <v>NORD-OUEST</v>
      </c>
      <c r="D2252" s="1" t="s">
        <v>21</v>
      </c>
      <c r="E2252" s="1" t="s">
        <v>188</v>
      </c>
      <c r="F2252" s="3" t="s">
        <v>51</v>
      </c>
      <c r="G2252" s="1" t="s">
        <v>1495</v>
      </c>
      <c r="H2252" s="32" t="str">
        <f>_xlfn.XLOOKUP(B2252,[2]CALCULATION!$B:$B,[2]CALCULATION!$H:$H,"")</f>
        <v>Huawei</v>
      </c>
      <c r="I2252" s="28">
        <v>0</v>
      </c>
      <c r="J2252" s="28">
        <v>0</v>
      </c>
      <c r="K2252" s="28">
        <v>0</v>
      </c>
      <c r="L2252" s="28">
        <v>0</v>
      </c>
      <c r="M2252" s="28">
        <v>0</v>
      </c>
      <c r="N2252" s="28">
        <v>0</v>
      </c>
      <c r="O2252" s="28">
        <v>0</v>
      </c>
      <c r="P2252" s="28">
        <v>0</v>
      </c>
      <c r="Q2252" s="28">
        <v>0</v>
      </c>
      <c r="R2252" s="28">
        <v>0</v>
      </c>
      <c r="S2252" s="93">
        <v>0</v>
      </c>
      <c r="T2252" s="93">
        <f>_xlfn.XLOOKUP(B2252,'[3]Nur des jours'!$B:$B,'[3]Nur des jours'!$U:$U,"")</f>
        <v>0</v>
      </c>
      <c r="U2252" s="93">
        <v>0</v>
      </c>
      <c r="V2252" s="93">
        <v>7.8193798814609359</v>
      </c>
      <c r="W2252" s="93">
        <v>0</v>
      </c>
      <c r="X2252" s="93">
        <v>0</v>
      </c>
      <c r="Y2252" s="93">
        <v>1.5169625862861089</v>
      </c>
      <c r="Z2252" s="93">
        <v>0</v>
      </c>
      <c r="AA2252" s="93">
        <v>0</v>
      </c>
      <c r="AB2252" s="93">
        <v>0</v>
      </c>
      <c r="AC2252" s="93">
        <f>_xlfn.XLOOKUP(B2252,'[3]Nur des jours'!$B:$B,'[3]Nur des jours'!$N:$N,"")</f>
        <v>0</v>
      </c>
      <c r="AD2252" s="93">
        <v>0</v>
      </c>
      <c r="AE2252" s="93">
        <v>0</v>
      </c>
      <c r="AF2252" s="93">
        <v>0</v>
      </c>
      <c r="AG2252" s="93"/>
      <c r="AH2252" s="93">
        <v>0</v>
      </c>
      <c r="AI2252" s="93">
        <v>0</v>
      </c>
      <c r="AJ2252" s="93">
        <v>0</v>
      </c>
      <c r="AK2252" s="93">
        <v>0</v>
      </c>
      <c r="AL2252" s="93">
        <v>0</v>
      </c>
      <c r="AM2252" s="49" t="s">
        <v>5601</v>
      </c>
      <c r="AN2252" s="49"/>
      <c r="AO2252" s="48" t="str" cm="1">
        <f t="array" ref="AO2252">IFERROR(_xlfn.IFS(
AQ2252="MPR ISSUE","PDH",
AQ2252="BSS Hardware Issue","BSS",
AQ2252="Sites strategiques, MLL, Pylone, etc.","ENVTECH",
AQ2252="AKTIVCO DEFAUT GE &amp; POWER Cabinet","AKTIVCO",
AQ2252="AKTIVCO Coupure ENEO &amp; Baisse de tension","AKTIVCO GRID ONLY",
AQ2252="Coupure ENEO &amp; Baisse de tension","IHS GRID ONLY",
AQ2252="Defaut GE &amp; POWER Cabinet","IHS",
AQ2252="Sharing","Partners",
AQ2252="Sites strategiques &amp; DataCenter","SST &amp; DC",
AQ2252="Exclu","Exclu",
AQ2252="SAT","SAT",
AQ2252="SPARE-ISSUE","SPARE-ISSUE",
AQ2252="Fiber CAmtel","TRANS_FO_CAMTEL",
AQ2252="Fiber AOF","Fiber AOF",
AQ2252="Projet OCM (HUAWEI)","TRAVAUX-HUAWEI",
AQ2252="Projet OCM (NOKIA)","TRAVAUX-NOKIA",
AQ2252="ACCESS-ISSUE","ACCESS-ISSUE",
AQ2252="Projet OCM (ZTE, NOKIA, autres projets)","TRAVAUX OCM",
AQ2252="No root CAuse","No root cause",
AQ2252="ODU HS","PDH",
AQ2252="IP &amp; VLAN","PDH",
AQ2252="Warehouse HUAWEI","SPARE-ISSUE",
AQ2252="SPARE-HS","SPARE-ISSUE",
AQ2252="Power Telco","BSS",AQ2252="no impacts","no impacts"
),"")</f>
        <v>No root cause</v>
      </c>
      <c r="AP2252" s="48" t="str" cm="1">
        <f t="array" ref="AP2252">IFERROR(_xlfn.IFS(
AQ2252="MPR ISSUE","TX ISSUE",
AQ2252="BSS Hardware Issue","RAN ISSUE",
AQ2252="Sites strategiques, MLL, Pylone, etc.","ENVTECH",
AQ2252="AKTIVCO DEFAUT GE &amp; POWER Cabinet","POWER ISSUE",
AQ2252="AKTIVCO Coupure ENEO &amp; Baisse de tension","POWER ISSUE",
AQ2252="Coupure ENEO &amp; Baisse de tension","POWER ISSUE",
AQ2252="Defaut GE &amp; POWER Cabinet","POWER ISSUE",
AQ2252="Sharing","POWER ISSUE",
AQ2252="Sites strategiques &amp; DataCenter","POWER ISSUE",
AQ2252="Exclu","Exclu",
AQ2252="SAT","TX ISSUE",
AQ2252="SPARE-ISSUE","SPARE-ISSUE",
AQ2252="Fiber CAmtel","TX ISSUE",
AQ2252="Fiber AOF","TX ISSUE",
AQ2252="Projet OCM (HUAWEI)","TRAVAUX-HUAWEI",
AQ2252="Projet OCM (NOKIA)","TRAVAUX -NOKIA",
AQ2252="ACCESS-ISSUE","ACCESS-ISSUE",
AQ2252="Projet OCM (ZTE, NOKIA, autres projets)","TRAVAUX OCM",
AQ2252="No root CAuse","No root cause",
AQ2252="ODU HS","TX ISSUE",
AQ2252="IP &amp; VLAN","TX ISSUE",
AQ2252="Warehouse HUAWEI","SPARE-ISSUE",
AQ2252="SPARE-HS","SPARE-ISSUE",
AQ2252="Power Telco","RAN ISSUE",AQ2252="no impacts","no impacts"
),"")</f>
        <v>No root cause</v>
      </c>
      <c r="AQ2252" s="67" t="s">
        <v>5344</v>
      </c>
      <c r="AR2252" s="48" t="str" cm="1">
        <f t="array" ref="AR2252">IFERROR(_xlfn.IFS(
AQ2252="MPR ISSUE","ACTIVE",
AQ2252="BSS Hardware Issue","ACTIVE",
AQ2252="Sites strategiques, MLL, Pylone, etc.","PASSIVE",
AQ2252="AKTIVCO DEFAUT GE &amp; POWER Cabinet","PASSIVE",
AQ2252="AKTIVCO Coupure ENEO &amp; Baisse de tension","PASSIVE",
AQ2252="Coupure ENEO &amp; Baisse de tension","PASSIVE",
AQ2252="Defaut GE &amp; POWER Cabinet","PASSIVE",
AQ2252="Sharing","PASSIVE",
AQ2252="Sites strategiques &amp; DataCenter","PASSIVE",
AQ2252="Exclu","Exclu",
AQ2252="SAT","ACTIVE",
AQ2252="SPARE-ISSUE","SPARE-ISSUE",
AQ2252="Fiber CAmtel","ACTIVE",
AQ2252="Fiber AOF","ACTIVE",
AQ2252="Projet OCM (HUAWEI)","PLANNED WORKS",
AQ2252="Projet OCM (NOKIA)","PLANNED WORKS",
AQ2252="ACCESS-ISSUE","ACCESS-ISSUE",
AQ2252="Projet OCM (ZTE, NOKIA, autres projets)","PLANNED WORKS",
AQ2252="No root CAuse","No root cause",
AQ2252="ODU HS","ACTIVE",
AQ2252="IP &amp; VLAN","ACTIVE",
AQ2252="Warehouse HUAWEI","SPARE-ISSUE",
AQ2252="SPARE-HS","SPARE-ISSUE",
AQ2252="Power Telco","ACTIVE", AQ2252="no impacts","no impacts"
),"")</f>
        <v>No root cause</v>
      </c>
      <c r="AS2252" s="92" t="s">
        <v>5537</v>
      </c>
      <c r="AT2252" s="98" t="s">
        <v>1496</v>
      </c>
      <c r="AV2252" s="17" t="s">
        <v>5537</v>
      </c>
      <c r="AW2252" s="7" t="s">
        <v>5537</v>
      </c>
      <c r="AX2252" s="6" t="s">
        <v>5537</v>
      </c>
      <c r="AY2252" s="7"/>
      <c r="AZ2252" s="3" t="s">
        <v>5537</v>
      </c>
      <c r="BA2252" s="18" t="s">
        <v>5537</v>
      </c>
      <c r="BB2252" s="18" t="s">
        <v>5537</v>
      </c>
      <c r="BC2252" s="18" t="s">
        <v>5537</v>
      </c>
      <c r="BD2252" s="18" t="s">
        <v>5537</v>
      </c>
      <c r="BE2252" s="18" t="s">
        <v>5537</v>
      </c>
      <c r="BF2252" s="18" t="s">
        <v>5537</v>
      </c>
      <c r="BG2252" s="18" t="s">
        <v>5537</v>
      </c>
      <c r="BH2252" s="18" t="s">
        <v>5537</v>
      </c>
      <c r="BI2252" s="18" t="s">
        <v>5537</v>
      </c>
      <c r="BJ2252" s="18" t="s">
        <v>5537</v>
      </c>
      <c r="BK2252" s="18" t="s">
        <v>5537</v>
      </c>
      <c r="BL2252" s="9" t="s">
        <v>5537</v>
      </c>
      <c r="BM2252" s="14" t="s">
        <v>5537</v>
      </c>
      <c r="BN2252" s="14" t="s">
        <v>5537</v>
      </c>
      <c r="BO2252" s="14" t="str">
        <f>_xlfn.XLOOKUP(B2252,'[4]cell downs 18042026 17h'!$B:$B,'[4]cell downs 18042026 17h'!$B:$B,"")</f>
        <v/>
      </c>
      <c r="BP2252" s="14" t="str">
        <f>_xlfn.XLOOKUP(B2252,'[5]Cells Huawei 19042026 15h'!$B:$B,'[5]Cells Huawei 19042026 15h'!$B:$B,"")</f>
        <v>NRO_037</v>
      </c>
      <c r="BQ2252" s="9" t="str">
        <f>_xlfn.XLOOKUP(B2252,'[6]cells down 19042026 9H40'!$B:$B,'[6]cells down 19042026 9H40'!$B:$B,"")</f>
        <v/>
      </c>
      <c r="BR2252" s="9" t="s">
        <v>5537</v>
      </c>
      <c r="BS2252" s="9" t="s">
        <v>12</v>
      </c>
      <c r="BT2252" s="108"/>
    </row>
    <row r="2253" spans="1:72" s="9" customFormat="1" x14ac:dyDescent="0.35">
      <c r="A2253" s="1" t="s">
        <v>4467</v>
      </c>
      <c r="B2253" s="8" t="s">
        <v>4468</v>
      </c>
      <c r="C2253" s="3" t="str">
        <f>_xlfn.XLOOKUP(B2253,'[1]daily break down'!$D:$D,'[1]daily break down'!$E:$E,"")</f>
        <v>SUD-OUEST</v>
      </c>
      <c r="D2253" s="1" t="s">
        <v>11</v>
      </c>
      <c r="E2253" s="1" t="s">
        <v>12</v>
      </c>
      <c r="F2253" s="3" t="s">
        <v>13</v>
      </c>
      <c r="G2253" s="1" t="s">
        <v>3459</v>
      </c>
      <c r="H2253" s="32" t="str">
        <f>_xlfn.XLOOKUP(B2253,[2]CALCULATION!$B:$B,[2]CALCULATION!$H:$H,"")</f>
        <v>HUAWEI</v>
      </c>
      <c r="I2253" s="28">
        <v>0</v>
      </c>
      <c r="J2253" s="28">
        <v>0</v>
      </c>
      <c r="K2253" s="28">
        <v>0</v>
      </c>
      <c r="L2253" s="28">
        <v>0</v>
      </c>
      <c r="M2253" s="28">
        <v>0</v>
      </c>
      <c r="N2253" s="28">
        <v>0</v>
      </c>
      <c r="O2253" s="28">
        <v>0</v>
      </c>
      <c r="P2253" s="28">
        <v>0</v>
      </c>
      <c r="Q2253" s="28">
        <v>0</v>
      </c>
      <c r="R2253" s="28">
        <v>0</v>
      </c>
      <c r="S2253" s="93">
        <v>0</v>
      </c>
      <c r="T2253" s="93">
        <f>_xlfn.XLOOKUP(B2253,'[3]Nur des jours'!$B:$B,'[3]Nur des jours'!$U:$U,"")</f>
        <v>0</v>
      </c>
      <c r="U2253" s="93">
        <v>0</v>
      </c>
      <c r="V2253" s="93">
        <v>0.50170075306834683</v>
      </c>
      <c r="W2253" s="93">
        <v>0</v>
      </c>
      <c r="X2253" s="93">
        <v>0.4451457197238845</v>
      </c>
      <c r="Y2253" s="93">
        <v>1.2484911523743487</v>
      </c>
      <c r="Z2253" s="93">
        <v>0</v>
      </c>
      <c r="AA2253" s="93">
        <v>0</v>
      </c>
      <c r="AB2253" s="93">
        <v>0</v>
      </c>
      <c r="AC2253" s="93">
        <f>_xlfn.XLOOKUP(B2253,'[3]Nur des jours'!$B:$B,'[3]Nur des jours'!$N:$N,"")</f>
        <v>0</v>
      </c>
      <c r="AD2253" s="93">
        <v>0</v>
      </c>
      <c r="AE2253" s="93">
        <v>0</v>
      </c>
      <c r="AF2253" s="93">
        <v>0</v>
      </c>
      <c r="AG2253" s="93"/>
      <c r="AH2253" s="93">
        <v>0</v>
      </c>
      <c r="AI2253" s="93">
        <v>0</v>
      </c>
      <c r="AJ2253" s="93">
        <v>0</v>
      </c>
      <c r="AK2253" s="93">
        <v>0</v>
      </c>
      <c r="AL2253" s="93">
        <v>0</v>
      </c>
      <c r="AM2253" s="49" t="s">
        <v>5601</v>
      </c>
      <c r="AN2253" s="49"/>
      <c r="AO2253" s="48" t="str" cm="1">
        <f t="array" ref="AO2253">IFERROR(_xlfn.IFS(
AQ2253="MPR ISSUE","PDH",
AQ2253="BSS Hardware Issue","BSS",
AQ2253="Sites strategiques, MLL, Pylone, etc.","ENVTECH",
AQ2253="AKTIVCO DEFAUT GE &amp; POWER Cabinet","AKTIVCO",
AQ2253="AKTIVCO Coupure ENEO &amp; Baisse de tension","AKTIVCO GRID ONLY",
AQ2253="Coupure ENEO &amp; Baisse de tension","IHS GRID ONLY",
AQ2253="Defaut GE &amp; POWER Cabinet","IHS",
AQ2253="Sharing","Partners",
AQ2253="Sites strategiques &amp; DataCenter","SST &amp; DC",
AQ2253="Exclu","Exclu",
AQ2253="SAT","SAT",
AQ2253="SPARE-ISSUE","SPARE-ISSUE",
AQ2253="Fiber CAmtel","TRANS_FO_CAMTEL",
AQ2253="Fiber AOF","Fiber AOF",
AQ2253="Projet OCM (HUAWEI)","TRAVAUX-HUAWEI",
AQ2253="Projet OCM (NOKIA)","TRAVAUX-NOKIA",
AQ2253="ACCESS-ISSUE","ACCESS-ISSUE",
AQ2253="Projet OCM (ZTE, NOKIA, autres projets)","TRAVAUX OCM",
AQ2253="No root CAuse","No root cause",
AQ2253="ODU HS","PDH",
AQ2253="IP &amp; VLAN","PDH",
AQ2253="Warehouse HUAWEI","SPARE-ISSUE",
AQ2253="SPARE-HS","SPARE-ISSUE",
AQ2253="Power Telco","BSS",AQ2253="no impacts","no impacts"
),"")</f>
        <v>No root cause</v>
      </c>
      <c r="AP2253" s="48" t="str" cm="1">
        <f t="array" ref="AP2253">IFERROR(_xlfn.IFS(
AQ2253="MPR ISSUE","TX ISSUE",
AQ2253="BSS Hardware Issue","RAN ISSUE",
AQ2253="Sites strategiques, MLL, Pylone, etc.","ENVTECH",
AQ2253="AKTIVCO DEFAUT GE &amp; POWER Cabinet","POWER ISSUE",
AQ2253="AKTIVCO Coupure ENEO &amp; Baisse de tension","POWER ISSUE",
AQ2253="Coupure ENEO &amp; Baisse de tension","POWER ISSUE",
AQ2253="Defaut GE &amp; POWER Cabinet","POWER ISSUE",
AQ2253="Sharing","POWER ISSUE",
AQ2253="Sites strategiques &amp; DataCenter","POWER ISSUE",
AQ2253="Exclu","Exclu",
AQ2253="SAT","TX ISSUE",
AQ2253="SPARE-ISSUE","SPARE-ISSUE",
AQ2253="Fiber CAmtel","TX ISSUE",
AQ2253="Fiber AOF","TX ISSUE",
AQ2253="Projet OCM (HUAWEI)","TRAVAUX-HUAWEI",
AQ2253="Projet OCM (NOKIA)","TRAVAUX -NOKIA",
AQ2253="ACCESS-ISSUE","ACCESS-ISSUE",
AQ2253="Projet OCM (ZTE, NOKIA, autres projets)","TRAVAUX OCM",
AQ2253="No root CAuse","No root cause",
AQ2253="ODU HS","TX ISSUE",
AQ2253="IP &amp; VLAN","TX ISSUE",
AQ2253="Warehouse HUAWEI","SPARE-ISSUE",
AQ2253="SPARE-HS","SPARE-ISSUE",
AQ2253="Power Telco","RAN ISSUE",AQ2253="no impacts","no impacts"
),"")</f>
        <v>No root cause</v>
      </c>
      <c r="AQ2253" s="67" t="s">
        <v>5344</v>
      </c>
      <c r="AR2253" s="48" t="str" cm="1">
        <f t="array" ref="AR2253">IFERROR(_xlfn.IFS(
AQ2253="MPR ISSUE","ACTIVE",
AQ2253="BSS Hardware Issue","ACTIVE",
AQ2253="Sites strategiques, MLL, Pylone, etc.","PASSIVE",
AQ2253="AKTIVCO DEFAUT GE &amp; POWER Cabinet","PASSIVE",
AQ2253="AKTIVCO Coupure ENEO &amp; Baisse de tension","PASSIVE",
AQ2253="Coupure ENEO &amp; Baisse de tension","PASSIVE",
AQ2253="Defaut GE &amp; POWER Cabinet","PASSIVE",
AQ2253="Sharing","PASSIVE",
AQ2253="Sites strategiques &amp; DataCenter","PASSIVE",
AQ2253="Exclu","Exclu",
AQ2253="SAT","ACTIVE",
AQ2253="SPARE-ISSUE","SPARE-ISSUE",
AQ2253="Fiber CAmtel","ACTIVE",
AQ2253="Fiber AOF","ACTIVE",
AQ2253="Projet OCM (HUAWEI)","PLANNED WORKS",
AQ2253="Projet OCM (NOKIA)","PLANNED WORKS",
AQ2253="ACCESS-ISSUE","ACCESS-ISSUE",
AQ2253="Projet OCM (ZTE, NOKIA, autres projets)","PLANNED WORKS",
AQ2253="No root CAuse","No root cause",
AQ2253="ODU HS","ACTIVE",
AQ2253="IP &amp; VLAN","ACTIVE",
AQ2253="Warehouse HUAWEI","SPARE-ISSUE",
AQ2253="SPARE-HS","SPARE-ISSUE",
AQ2253="Power Telco","ACTIVE", AQ2253="no impacts","no impacts"
),"")</f>
        <v>No root cause</v>
      </c>
      <c r="AS2253" s="92" t="s">
        <v>5537</v>
      </c>
      <c r="AT2253" s="98" t="s">
        <v>4468</v>
      </c>
      <c r="AV2253" s="17" t="s">
        <v>5537</v>
      </c>
      <c r="AW2253" s="7" t="s">
        <v>5537</v>
      </c>
      <c r="AX2253" s="6" t="s">
        <v>5537</v>
      </c>
      <c r="AY2253" s="7"/>
      <c r="AZ2253" s="3" t="s">
        <v>5537</v>
      </c>
      <c r="BA2253" s="18" t="s">
        <v>5537</v>
      </c>
      <c r="BB2253" s="18" t="s">
        <v>5537</v>
      </c>
      <c r="BC2253" s="18" t="s">
        <v>5537</v>
      </c>
      <c r="BD2253" s="18" t="s">
        <v>5537</v>
      </c>
      <c r="BE2253" s="18" t="s">
        <v>5537</v>
      </c>
      <c r="BF2253" s="18" t="s">
        <v>5537</v>
      </c>
      <c r="BG2253" s="18" t="s">
        <v>5537</v>
      </c>
      <c r="BH2253" s="18" t="s">
        <v>5537</v>
      </c>
      <c r="BI2253" s="18" t="s">
        <v>5537</v>
      </c>
      <c r="BJ2253" s="18" t="s">
        <v>5537</v>
      </c>
      <c r="BK2253" s="18" t="s">
        <v>5537</v>
      </c>
      <c r="BL2253" s="9" t="s">
        <v>5537</v>
      </c>
      <c r="BM2253" s="14" t="s">
        <v>5537</v>
      </c>
      <c r="BN2253" s="14" t="s">
        <v>5537</v>
      </c>
      <c r="BO2253" s="14" t="str">
        <f>_xlfn.XLOOKUP(B2253,'[4]cell downs 18042026 17h'!$B:$B,'[4]cell downs 18042026 17h'!$B:$B,"")</f>
        <v/>
      </c>
      <c r="BP2253" s="14" t="str">
        <f>_xlfn.XLOOKUP(B2253,'[5]Cells Huawei 19042026 15h'!$B:$B,'[5]Cells Huawei 19042026 15h'!$B:$B,"")</f>
        <v/>
      </c>
      <c r="BQ2253" s="9" t="str">
        <f>_xlfn.XLOOKUP(B2253,'[6]cells down 19042026 9H40'!$B:$B,'[6]cells down 19042026 9H40'!$B:$B,"")</f>
        <v/>
      </c>
      <c r="BR2253" s="9" t="s">
        <v>4468</v>
      </c>
      <c r="BS2253" s="9" t="s">
        <v>594</v>
      </c>
      <c r="BT2253" s="108"/>
    </row>
    <row r="2254" spans="1:72" s="9" customFormat="1" x14ac:dyDescent="0.35">
      <c r="A2254" s="1" t="s">
        <v>4051</v>
      </c>
      <c r="B2254" s="8" t="s">
        <v>4052</v>
      </c>
      <c r="C2254" s="3" t="str">
        <f>_xlfn.XLOOKUP(B2254,'[1]daily break down'!$D:$D,'[1]daily break down'!$E:$E,"")</f>
        <v>SUD-OUEST</v>
      </c>
      <c r="D2254" s="1" t="s">
        <v>11</v>
      </c>
      <c r="E2254" s="1" t="s">
        <v>12</v>
      </c>
      <c r="F2254" s="3" t="s">
        <v>13</v>
      </c>
      <c r="G2254" s="1" t="s">
        <v>4053</v>
      </c>
      <c r="H2254" s="32" t="str">
        <f>_xlfn.XLOOKUP(B2254,[2]CALCULATION!$B:$B,[2]CALCULATION!$H:$H,"")</f>
        <v>HUAWEI</v>
      </c>
      <c r="I2254" s="28">
        <v>0</v>
      </c>
      <c r="J2254" s="28">
        <v>0</v>
      </c>
      <c r="K2254" s="28">
        <v>0</v>
      </c>
      <c r="L2254" s="28">
        <v>0</v>
      </c>
      <c r="M2254" s="28">
        <v>0</v>
      </c>
      <c r="N2254" s="28">
        <v>0</v>
      </c>
      <c r="O2254" s="28">
        <v>0</v>
      </c>
      <c r="P2254" s="28">
        <v>0</v>
      </c>
      <c r="Q2254" s="28">
        <v>0</v>
      </c>
      <c r="R2254" s="28">
        <v>0</v>
      </c>
      <c r="S2254" s="93">
        <v>0</v>
      </c>
      <c r="T2254" s="93">
        <f>_xlfn.XLOOKUP(B2254,'[3]Nur des jours'!$B:$B,'[3]Nur des jours'!$U:$U,"")</f>
        <v>0</v>
      </c>
      <c r="U2254" s="93">
        <v>0</v>
      </c>
      <c r="V2254" s="93">
        <v>0</v>
      </c>
      <c r="W2254" s="93">
        <v>0.63726518335887306</v>
      </c>
      <c r="X2254" s="93">
        <v>0</v>
      </c>
      <c r="Y2254" s="93">
        <v>0.88634988713962437</v>
      </c>
      <c r="Z2254" s="93">
        <v>0</v>
      </c>
      <c r="AA2254" s="93">
        <v>0</v>
      </c>
      <c r="AB2254" s="93">
        <v>0</v>
      </c>
      <c r="AC2254" s="93">
        <f>_xlfn.XLOOKUP(B2254,'[3]Nur des jours'!$B:$B,'[3]Nur des jours'!$N:$N,"")</f>
        <v>0</v>
      </c>
      <c r="AD2254" s="93">
        <v>0</v>
      </c>
      <c r="AE2254" s="93">
        <v>0</v>
      </c>
      <c r="AF2254" s="93">
        <v>0</v>
      </c>
      <c r="AG2254" s="93"/>
      <c r="AH2254" s="93">
        <v>0</v>
      </c>
      <c r="AI2254" s="93">
        <v>0</v>
      </c>
      <c r="AJ2254" s="93">
        <v>0</v>
      </c>
      <c r="AK2254" s="93">
        <v>0</v>
      </c>
      <c r="AL2254" s="93">
        <v>0</v>
      </c>
      <c r="AM2254" s="49" t="s">
        <v>5601</v>
      </c>
      <c r="AN2254" s="49"/>
      <c r="AO2254" s="48" t="str" cm="1">
        <f t="array" ref="AO2254">IFERROR(_xlfn.IFS(
AQ2254="MPR ISSUE","PDH",
AQ2254="BSS Hardware Issue","BSS",
AQ2254="Sites strategiques, MLL, Pylone, etc.","ENVTECH",
AQ2254="AKTIVCO DEFAUT GE &amp; POWER Cabinet","AKTIVCO",
AQ2254="AKTIVCO Coupure ENEO &amp; Baisse de tension","AKTIVCO GRID ONLY",
AQ2254="Coupure ENEO &amp; Baisse de tension","IHS GRID ONLY",
AQ2254="Defaut GE &amp; POWER Cabinet","IHS",
AQ2254="Sharing","Partners",
AQ2254="Sites strategiques &amp; DataCenter","SST &amp; DC",
AQ2254="Exclu","Exclu",
AQ2254="SAT","SAT",
AQ2254="SPARE-ISSUE","SPARE-ISSUE",
AQ2254="Fiber CAmtel","TRANS_FO_CAMTEL",
AQ2254="Fiber AOF","Fiber AOF",
AQ2254="Projet OCM (HUAWEI)","TRAVAUX-HUAWEI",
AQ2254="Projet OCM (NOKIA)","TRAVAUX-NOKIA",
AQ2254="ACCESS-ISSUE","ACCESS-ISSUE",
AQ2254="Projet OCM (ZTE, NOKIA, autres projets)","TRAVAUX OCM",
AQ2254="No root CAuse","No root cause",
AQ2254="ODU HS","PDH",
AQ2254="IP &amp; VLAN","PDH",
AQ2254="Warehouse HUAWEI","SPARE-ISSUE",
AQ2254="SPARE-HS","SPARE-ISSUE",
AQ2254="Power Telco","BSS",AQ2254="no impacts","no impacts"
),"")</f>
        <v>No root cause</v>
      </c>
      <c r="AP2254" s="48" t="str" cm="1">
        <f t="array" ref="AP2254">IFERROR(_xlfn.IFS(
AQ2254="MPR ISSUE","TX ISSUE",
AQ2254="BSS Hardware Issue","RAN ISSUE",
AQ2254="Sites strategiques, MLL, Pylone, etc.","ENVTECH",
AQ2254="AKTIVCO DEFAUT GE &amp; POWER Cabinet","POWER ISSUE",
AQ2254="AKTIVCO Coupure ENEO &amp; Baisse de tension","POWER ISSUE",
AQ2254="Coupure ENEO &amp; Baisse de tension","POWER ISSUE",
AQ2254="Defaut GE &amp; POWER Cabinet","POWER ISSUE",
AQ2254="Sharing","POWER ISSUE",
AQ2254="Sites strategiques &amp; DataCenter","POWER ISSUE",
AQ2254="Exclu","Exclu",
AQ2254="SAT","TX ISSUE",
AQ2254="SPARE-ISSUE","SPARE-ISSUE",
AQ2254="Fiber CAmtel","TX ISSUE",
AQ2254="Fiber AOF","TX ISSUE",
AQ2254="Projet OCM (HUAWEI)","TRAVAUX-HUAWEI",
AQ2254="Projet OCM (NOKIA)","TRAVAUX -NOKIA",
AQ2254="ACCESS-ISSUE","ACCESS-ISSUE",
AQ2254="Projet OCM (ZTE, NOKIA, autres projets)","TRAVAUX OCM",
AQ2254="No root CAuse","No root cause",
AQ2254="ODU HS","TX ISSUE",
AQ2254="IP &amp; VLAN","TX ISSUE",
AQ2254="Warehouse HUAWEI","SPARE-ISSUE",
AQ2254="SPARE-HS","SPARE-ISSUE",
AQ2254="Power Telco","RAN ISSUE",AQ2254="no impacts","no impacts"
),"")</f>
        <v>No root cause</v>
      </c>
      <c r="AQ2254" s="67" t="s">
        <v>5344</v>
      </c>
      <c r="AR2254" s="48" t="str" cm="1">
        <f t="array" ref="AR2254">IFERROR(_xlfn.IFS(
AQ2254="MPR ISSUE","ACTIVE",
AQ2254="BSS Hardware Issue","ACTIVE",
AQ2254="Sites strategiques, MLL, Pylone, etc.","PASSIVE",
AQ2254="AKTIVCO DEFAUT GE &amp; POWER Cabinet","PASSIVE",
AQ2254="AKTIVCO Coupure ENEO &amp; Baisse de tension","PASSIVE",
AQ2254="Coupure ENEO &amp; Baisse de tension","PASSIVE",
AQ2254="Defaut GE &amp; POWER Cabinet","PASSIVE",
AQ2254="Sharing","PASSIVE",
AQ2254="Sites strategiques &amp; DataCenter","PASSIVE",
AQ2254="Exclu","Exclu",
AQ2254="SAT","ACTIVE",
AQ2254="SPARE-ISSUE","SPARE-ISSUE",
AQ2254="Fiber CAmtel","ACTIVE",
AQ2254="Fiber AOF","ACTIVE",
AQ2254="Projet OCM (HUAWEI)","PLANNED WORKS",
AQ2254="Projet OCM (NOKIA)","PLANNED WORKS",
AQ2254="ACCESS-ISSUE","ACCESS-ISSUE",
AQ2254="Projet OCM (ZTE, NOKIA, autres projets)","PLANNED WORKS",
AQ2254="No root CAuse","No root cause",
AQ2254="ODU HS","ACTIVE",
AQ2254="IP &amp; VLAN","ACTIVE",
AQ2254="Warehouse HUAWEI","SPARE-ISSUE",
AQ2254="SPARE-HS","SPARE-ISSUE",
AQ2254="Power Telco","ACTIVE", AQ2254="no impacts","no impacts"
),"")</f>
        <v>No root cause</v>
      </c>
      <c r="AS2254" s="92" t="s">
        <v>5537</v>
      </c>
      <c r="AT2254" s="98" t="s">
        <v>4052</v>
      </c>
      <c r="AV2254" s="17" t="s">
        <v>5537</v>
      </c>
      <c r="AW2254" s="7" t="s">
        <v>5537</v>
      </c>
      <c r="AX2254" s="6" t="s">
        <v>5537</v>
      </c>
      <c r="AY2254" s="7"/>
      <c r="AZ2254" s="3" t="s">
        <v>5537</v>
      </c>
      <c r="BA2254" s="18" t="s">
        <v>5537</v>
      </c>
      <c r="BB2254" s="18" t="s">
        <v>5537</v>
      </c>
      <c r="BC2254" s="18" t="s">
        <v>5537</v>
      </c>
      <c r="BD2254" s="18" t="s">
        <v>5537</v>
      </c>
      <c r="BE2254" s="18" t="s">
        <v>5537</v>
      </c>
      <c r="BF2254" s="18" t="s">
        <v>5537</v>
      </c>
      <c r="BG2254" s="18" t="s">
        <v>5537</v>
      </c>
      <c r="BH2254" s="18" t="s">
        <v>5537</v>
      </c>
      <c r="BI2254" s="18" t="s">
        <v>5537</v>
      </c>
      <c r="BJ2254" s="18" t="s">
        <v>5537</v>
      </c>
      <c r="BK2254" s="18" t="s">
        <v>5537</v>
      </c>
      <c r="BL2254" s="9" t="s">
        <v>5537</v>
      </c>
      <c r="BM2254" s="14" t="s">
        <v>5537</v>
      </c>
      <c r="BN2254" s="14" t="s">
        <v>5537</v>
      </c>
      <c r="BO2254" s="14" t="str">
        <f>_xlfn.XLOOKUP(B2254,'[4]cell downs 18042026 17h'!$B:$B,'[4]cell downs 18042026 17h'!$B:$B,"")</f>
        <v/>
      </c>
      <c r="BP2254" s="14" t="str">
        <f>_xlfn.XLOOKUP(B2254,'[5]Cells Huawei 19042026 15h'!$B:$B,'[5]Cells Huawei 19042026 15h'!$B:$B,"")</f>
        <v/>
      </c>
      <c r="BQ2254" s="9" t="str">
        <f>_xlfn.XLOOKUP(B2254,'[6]cells down 19042026 9H40'!$B:$B,'[6]cells down 19042026 9H40'!$B:$B,"")</f>
        <v/>
      </c>
      <c r="BR2254" s="9" t="s">
        <v>4052</v>
      </c>
      <c r="BS2254" s="9" t="s">
        <v>12</v>
      </c>
      <c r="BT2254" s="108"/>
    </row>
    <row r="2255" spans="1:72" s="9" customFormat="1" x14ac:dyDescent="0.35">
      <c r="A2255" s="1" t="s">
        <v>3911</v>
      </c>
      <c r="B2255" s="8" t="s">
        <v>3912</v>
      </c>
      <c r="C2255" s="3" t="str">
        <f>_xlfn.XLOOKUP(B2255,'[1]daily break down'!$D:$D,'[1]daily break down'!$E:$E,"")</f>
        <v>EXTREME-NORD</v>
      </c>
      <c r="D2255" s="1" t="s">
        <v>11</v>
      </c>
      <c r="E2255" s="1" t="s">
        <v>96</v>
      </c>
      <c r="F2255" s="3" t="s">
        <v>55</v>
      </c>
      <c r="G2255" s="1" t="s">
        <v>3911</v>
      </c>
      <c r="H2255" s="32" t="str">
        <f>_xlfn.XLOOKUP(B2255,[2]CALCULATION!$B:$B,[2]CALCULATION!$H:$H,"")</f>
        <v>HUAWEI</v>
      </c>
      <c r="I2255" s="28">
        <v>0</v>
      </c>
      <c r="J2255" s="28">
        <v>0</v>
      </c>
      <c r="K2255" s="28">
        <v>0</v>
      </c>
      <c r="L2255" s="28">
        <v>0</v>
      </c>
      <c r="M2255" s="28">
        <v>0</v>
      </c>
      <c r="N2255" s="28">
        <v>0</v>
      </c>
      <c r="O2255" s="28">
        <v>0</v>
      </c>
      <c r="P2255" s="28">
        <v>0</v>
      </c>
      <c r="Q2255" s="28">
        <v>0</v>
      </c>
      <c r="R2255" s="28">
        <v>0</v>
      </c>
      <c r="S2255" s="93">
        <v>0</v>
      </c>
      <c r="T2255" s="93">
        <f>_xlfn.XLOOKUP(B2255,'[3]Nur des jours'!$B:$B,'[3]Nur des jours'!$U:$U,"")</f>
        <v>0</v>
      </c>
      <c r="U2255" s="93">
        <v>0</v>
      </c>
      <c r="V2255" s="93">
        <v>5.3505234952187716E-3</v>
      </c>
      <c r="W2255" s="93">
        <v>0.10035798569198678</v>
      </c>
      <c r="X2255" s="93">
        <v>1.35353976366381</v>
      </c>
      <c r="Y2255" s="93">
        <v>0.80182945099348502</v>
      </c>
      <c r="Z2255" s="93">
        <v>0</v>
      </c>
      <c r="AA2255" s="93">
        <v>0</v>
      </c>
      <c r="AB2255" s="93">
        <v>0</v>
      </c>
      <c r="AC2255" s="93">
        <f>_xlfn.XLOOKUP(B2255,'[3]Nur des jours'!$B:$B,'[3]Nur des jours'!$N:$N,"")</f>
        <v>0</v>
      </c>
      <c r="AD2255" s="93">
        <v>0</v>
      </c>
      <c r="AE2255" s="93">
        <v>0</v>
      </c>
      <c r="AF2255" s="93">
        <v>0</v>
      </c>
      <c r="AG2255" s="93"/>
      <c r="AH2255" s="93">
        <v>0</v>
      </c>
      <c r="AI2255" s="93">
        <v>0</v>
      </c>
      <c r="AJ2255" s="93">
        <v>0</v>
      </c>
      <c r="AK2255" s="93">
        <v>0</v>
      </c>
      <c r="AL2255" s="93">
        <v>0</v>
      </c>
      <c r="AM2255" s="49" t="s">
        <v>5601</v>
      </c>
      <c r="AN2255" s="49"/>
      <c r="AO2255" s="48" t="str" cm="1">
        <f t="array" ref="AO2255">IFERROR(_xlfn.IFS(
AQ2255="MPR ISSUE","PDH",
AQ2255="BSS Hardware Issue","BSS",
AQ2255="Sites strategiques, MLL, Pylone, etc.","ENVTECH",
AQ2255="AKTIVCO DEFAUT GE &amp; POWER Cabinet","AKTIVCO",
AQ2255="AKTIVCO Coupure ENEO &amp; Baisse de tension","AKTIVCO GRID ONLY",
AQ2255="Coupure ENEO &amp; Baisse de tension","IHS GRID ONLY",
AQ2255="Defaut GE &amp; POWER Cabinet","IHS",
AQ2255="Sharing","Partners",
AQ2255="Sites strategiques &amp; DataCenter","SST &amp; DC",
AQ2255="Exclu","Exclu",
AQ2255="SAT","SAT",
AQ2255="SPARE-ISSUE","SPARE-ISSUE",
AQ2255="Fiber CAmtel","TRANS_FO_CAMTEL",
AQ2255="Fiber AOF","Fiber AOF",
AQ2255="Projet OCM (HUAWEI)","TRAVAUX-HUAWEI",
AQ2255="Projet OCM (NOKIA)","TRAVAUX-NOKIA",
AQ2255="ACCESS-ISSUE","ACCESS-ISSUE",
AQ2255="Projet OCM (ZTE, NOKIA, autres projets)","TRAVAUX OCM",
AQ2255="No root CAuse","No root cause",
AQ2255="ODU HS","PDH",
AQ2255="IP &amp; VLAN","PDH",
AQ2255="Warehouse HUAWEI","SPARE-ISSUE",
AQ2255="SPARE-HS","SPARE-ISSUE",
AQ2255="Power Telco","BSS",AQ2255="no impacts","no impacts"
),"")</f>
        <v>IHS</v>
      </c>
      <c r="AP2255" s="48" t="str" cm="1">
        <f t="array" ref="AP2255">IFERROR(_xlfn.IFS(
AQ2255="MPR ISSUE","TX ISSUE",
AQ2255="BSS Hardware Issue","RAN ISSUE",
AQ2255="Sites strategiques, MLL, Pylone, etc.","ENVTECH",
AQ2255="AKTIVCO DEFAUT GE &amp; POWER Cabinet","POWER ISSUE",
AQ2255="AKTIVCO Coupure ENEO &amp; Baisse de tension","POWER ISSUE",
AQ2255="Coupure ENEO &amp; Baisse de tension","POWER ISSUE",
AQ2255="Defaut GE &amp; POWER Cabinet","POWER ISSUE",
AQ2255="Sharing","POWER ISSUE",
AQ2255="Sites strategiques &amp; DataCenter","POWER ISSUE",
AQ2255="Exclu","Exclu",
AQ2255="SAT","TX ISSUE",
AQ2255="SPARE-ISSUE","SPARE-ISSUE",
AQ2255="Fiber CAmtel","TX ISSUE",
AQ2255="Fiber AOF","TX ISSUE",
AQ2255="Projet OCM (HUAWEI)","TRAVAUX-HUAWEI",
AQ2255="Projet OCM (NOKIA)","TRAVAUX -NOKIA",
AQ2255="ACCESS-ISSUE","ACCESS-ISSUE",
AQ2255="Projet OCM (ZTE, NOKIA, autres projets)","TRAVAUX OCM",
AQ2255="No root CAuse","No root cause",
AQ2255="ODU HS","TX ISSUE",
AQ2255="IP &amp; VLAN","TX ISSUE",
AQ2255="Warehouse HUAWEI","SPARE-ISSUE",
AQ2255="SPARE-HS","SPARE-ISSUE",
AQ2255="Power Telco","RAN ISSUE",AQ2255="no impacts","no impacts"
),"")</f>
        <v>POWER ISSUE</v>
      </c>
      <c r="AQ2255" s="67" t="s">
        <v>5330</v>
      </c>
      <c r="AR2255" s="48" t="str" cm="1">
        <f t="array" ref="AR2255">IFERROR(_xlfn.IFS(
AQ2255="MPR ISSUE","ACTIVE",
AQ2255="BSS Hardware Issue","ACTIVE",
AQ2255="Sites strategiques, MLL, Pylone, etc.","PASSIVE",
AQ2255="AKTIVCO DEFAUT GE &amp; POWER Cabinet","PASSIVE",
AQ2255="AKTIVCO Coupure ENEO &amp; Baisse de tension","PASSIVE",
AQ2255="Coupure ENEO &amp; Baisse de tension","PASSIVE",
AQ2255="Defaut GE &amp; POWER Cabinet","PASSIVE",
AQ2255="Sharing","PASSIVE",
AQ2255="Sites strategiques &amp; DataCenter","PASSIVE",
AQ2255="Exclu","Exclu",
AQ2255="SAT","ACTIVE",
AQ2255="SPARE-ISSUE","SPARE-ISSUE",
AQ2255="Fiber CAmtel","ACTIVE",
AQ2255="Fiber AOF","ACTIVE",
AQ2255="Projet OCM (HUAWEI)","PLANNED WORKS",
AQ2255="Projet OCM (NOKIA)","PLANNED WORKS",
AQ2255="ACCESS-ISSUE","ACCESS-ISSUE",
AQ2255="Projet OCM (ZTE, NOKIA, autres projets)","PLANNED WORKS",
AQ2255="No root CAuse","No root cause",
AQ2255="ODU HS","ACTIVE",
AQ2255="IP &amp; VLAN","ACTIVE",
AQ2255="Warehouse HUAWEI","SPARE-ISSUE",
AQ2255="SPARE-HS","SPARE-ISSUE",
AQ2255="Power Telco","ACTIVE", AQ2255="no impacts","no impacts"
),"")</f>
        <v>PASSIVE</v>
      </c>
      <c r="AS2255" s="92" t="s">
        <v>5910</v>
      </c>
      <c r="AT2255" s="98" t="s">
        <v>3912</v>
      </c>
      <c r="AV2255" s="17" t="s">
        <v>5537</v>
      </c>
      <c r="AW2255" s="7" t="s">
        <v>5537</v>
      </c>
      <c r="AX2255" s="6" t="s">
        <v>5537</v>
      </c>
      <c r="AY2255" s="7"/>
      <c r="AZ2255" s="3" t="s">
        <v>5910</v>
      </c>
      <c r="BA2255" s="18" t="s">
        <v>5537</v>
      </c>
      <c r="BB2255" s="18" t="s">
        <v>5537</v>
      </c>
      <c r="BC2255" s="18" t="s">
        <v>5537</v>
      </c>
      <c r="BD2255" s="18" t="s">
        <v>5537</v>
      </c>
      <c r="BE2255" s="18" t="s">
        <v>5537</v>
      </c>
      <c r="BF2255" s="18" t="s">
        <v>5537</v>
      </c>
      <c r="BG2255" s="18" t="s">
        <v>5537</v>
      </c>
      <c r="BH2255" s="18" t="s">
        <v>5537</v>
      </c>
      <c r="BI2255" s="18" t="s">
        <v>5537</v>
      </c>
      <c r="BJ2255" s="18" t="s">
        <v>5537</v>
      </c>
      <c r="BK2255" s="18" t="s">
        <v>5537</v>
      </c>
      <c r="BL2255" s="9" t="s">
        <v>5537</v>
      </c>
      <c r="BM2255" s="14" t="s">
        <v>5537</v>
      </c>
      <c r="BN2255" s="14" t="s">
        <v>5537</v>
      </c>
      <c r="BO2255" s="14" t="str">
        <f>_xlfn.XLOOKUP(B2255,'[4]cell downs 18042026 17h'!$B:$B,'[4]cell downs 18042026 17h'!$B:$B,"")</f>
        <v/>
      </c>
      <c r="BP2255" s="14" t="str">
        <f>_xlfn.XLOOKUP(B2255,'[5]Cells Huawei 19042026 15h'!$B:$B,'[5]Cells Huawei 19042026 15h'!$B:$B,"")</f>
        <v/>
      </c>
      <c r="BQ2255" s="9" t="str">
        <f>_xlfn.XLOOKUP(B2255,'[6]cells down 19042026 9H40'!$B:$B,'[6]cells down 19042026 9H40'!$B:$B,"")</f>
        <v/>
      </c>
      <c r="BR2255" s="9" t="s">
        <v>3912</v>
      </c>
      <c r="BS2255" s="9" t="s">
        <v>1129</v>
      </c>
      <c r="BT2255" s="108"/>
    </row>
    <row r="2256" spans="1:72" s="9" customFormat="1" x14ac:dyDescent="0.35">
      <c r="A2256" s="1" t="s">
        <v>3426</v>
      </c>
      <c r="B2256" s="8" t="s">
        <v>3427</v>
      </c>
      <c r="C2256" s="3" t="str">
        <f>_xlfn.XLOOKUP(B2256,'[1]daily break down'!$D:$D,'[1]daily break down'!$E:$E,"")</f>
        <v>EXTREME-NORD</v>
      </c>
      <c r="D2256" s="1" t="s">
        <v>11</v>
      </c>
      <c r="E2256" s="1" t="s">
        <v>96</v>
      </c>
      <c r="F2256" s="3" t="s">
        <v>55</v>
      </c>
      <c r="G2256" s="1" t="s">
        <v>3353</v>
      </c>
      <c r="H2256" s="32" t="str">
        <f>_xlfn.XLOOKUP(B2256,[2]CALCULATION!$B:$B,[2]CALCULATION!$H:$H,"")</f>
        <v>HUAWEI</v>
      </c>
      <c r="I2256" s="28">
        <v>0</v>
      </c>
      <c r="J2256" s="28">
        <v>0</v>
      </c>
      <c r="K2256" s="28">
        <v>0</v>
      </c>
      <c r="L2256" s="28">
        <v>0</v>
      </c>
      <c r="M2256" s="28">
        <v>0</v>
      </c>
      <c r="N2256" s="28">
        <v>0</v>
      </c>
      <c r="O2256" s="28">
        <v>0</v>
      </c>
      <c r="P2256" s="28">
        <v>0</v>
      </c>
      <c r="Q2256" s="28">
        <v>0</v>
      </c>
      <c r="R2256" s="28">
        <v>0</v>
      </c>
      <c r="S2256" s="93">
        <v>0</v>
      </c>
      <c r="T2256" s="93">
        <f>_xlfn.XLOOKUP(B2256,'[3]Nur des jours'!$B:$B,'[3]Nur des jours'!$U:$U,"")</f>
        <v>0</v>
      </c>
      <c r="U2256" s="93">
        <v>0</v>
      </c>
      <c r="V2256" s="93">
        <v>4.4587695793489755E-3</v>
      </c>
      <c r="W2256" s="93">
        <v>9.7896744884186135E-2</v>
      </c>
      <c r="X2256" s="93">
        <v>1.3535754338204451</v>
      </c>
      <c r="Y2256" s="93">
        <v>0.80115171801742413</v>
      </c>
      <c r="Z2256" s="93">
        <v>0</v>
      </c>
      <c r="AA2256" s="93">
        <v>0</v>
      </c>
      <c r="AB2256" s="93">
        <v>0</v>
      </c>
      <c r="AC2256" s="93">
        <f>_xlfn.XLOOKUP(B2256,'[3]Nur des jours'!$B:$B,'[3]Nur des jours'!$N:$N,"")</f>
        <v>0</v>
      </c>
      <c r="AD2256" s="93">
        <v>0</v>
      </c>
      <c r="AE2256" s="93">
        <v>0</v>
      </c>
      <c r="AF2256" s="93">
        <v>0</v>
      </c>
      <c r="AG2256" s="93"/>
      <c r="AH2256" s="93">
        <v>0</v>
      </c>
      <c r="AI2256" s="93">
        <v>0</v>
      </c>
      <c r="AJ2256" s="93">
        <v>0</v>
      </c>
      <c r="AK2256" s="93">
        <v>0</v>
      </c>
      <c r="AL2256" s="93">
        <v>0</v>
      </c>
      <c r="AM2256" s="49" t="s">
        <v>5601</v>
      </c>
      <c r="AN2256" s="49"/>
      <c r="AO2256" s="48" t="str" cm="1">
        <f t="array" ref="AO2256">IFERROR(_xlfn.IFS(
AQ2256="MPR ISSUE","PDH",
AQ2256="BSS Hardware Issue","BSS",
AQ2256="Sites strategiques, MLL, Pylone, etc.","ENVTECH",
AQ2256="AKTIVCO DEFAUT GE &amp; POWER Cabinet","AKTIVCO",
AQ2256="AKTIVCO Coupure ENEO &amp; Baisse de tension","AKTIVCO GRID ONLY",
AQ2256="Coupure ENEO &amp; Baisse de tension","IHS GRID ONLY",
AQ2256="Defaut GE &amp; POWER Cabinet","IHS",
AQ2256="Sharing","Partners",
AQ2256="Sites strategiques &amp; DataCenter","SST &amp; DC",
AQ2256="Exclu","Exclu",
AQ2256="SAT","SAT",
AQ2256="SPARE-ISSUE","SPARE-ISSUE",
AQ2256="Fiber CAmtel","TRANS_FO_CAMTEL",
AQ2256="Fiber AOF","Fiber AOF",
AQ2256="Projet OCM (HUAWEI)","TRAVAUX-HUAWEI",
AQ2256="Projet OCM (NOKIA)","TRAVAUX-NOKIA",
AQ2256="ACCESS-ISSUE","ACCESS-ISSUE",
AQ2256="Projet OCM (ZTE, NOKIA, autres projets)","TRAVAUX OCM",
AQ2256="No root CAuse","No root cause",
AQ2256="ODU HS","PDH",
AQ2256="IP &amp; VLAN","PDH",
AQ2256="Warehouse HUAWEI","SPARE-ISSUE",
AQ2256="SPARE-HS","SPARE-ISSUE",
AQ2256="Power Telco","BSS",AQ2256="no impacts","no impacts"
),"")</f>
        <v>No root cause</v>
      </c>
      <c r="AP2256" s="48" t="str" cm="1">
        <f t="array" ref="AP2256">IFERROR(_xlfn.IFS(
AQ2256="MPR ISSUE","TX ISSUE",
AQ2256="BSS Hardware Issue","RAN ISSUE",
AQ2256="Sites strategiques, MLL, Pylone, etc.","ENVTECH",
AQ2256="AKTIVCO DEFAUT GE &amp; POWER Cabinet","POWER ISSUE",
AQ2256="AKTIVCO Coupure ENEO &amp; Baisse de tension","POWER ISSUE",
AQ2256="Coupure ENEO &amp; Baisse de tension","POWER ISSUE",
AQ2256="Defaut GE &amp; POWER Cabinet","POWER ISSUE",
AQ2256="Sharing","POWER ISSUE",
AQ2256="Sites strategiques &amp; DataCenter","POWER ISSUE",
AQ2256="Exclu","Exclu",
AQ2256="SAT","TX ISSUE",
AQ2256="SPARE-ISSUE","SPARE-ISSUE",
AQ2256="Fiber CAmtel","TX ISSUE",
AQ2256="Fiber AOF","TX ISSUE",
AQ2256="Projet OCM (HUAWEI)","TRAVAUX-HUAWEI",
AQ2256="Projet OCM (NOKIA)","TRAVAUX -NOKIA",
AQ2256="ACCESS-ISSUE","ACCESS-ISSUE",
AQ2256="Projet OCM (ZTE, NOKIA, autres projets)","TRAVAUX OCM",
AQ2256="No root CAuse","No root cause",
AQ2256="ODU HS","TX ISSUE",
AQ2256="IP &amp; VLAN","TX ISSUE",
AQ2256="Warehouse HUAWEI","SPARE-ISSUE",
AQ2256="SPARE-HS","SPARE-ISSUE",
AQ2256="Power Telco","RAN ISSUE",AQ2256="no impacts","no impacts"
),"")</f>
        <v>No root cause</v>
      </c>
      <c r="AQ2256" s="67" t="s">
        <v>5344</v>
      </c>
      <c r="AR2256" s="48" t="str" cm="1">
        <f t="array" ref="AR2256">IFERROR(_xlfn.IFS(
AQ2256="MPR ISSUE","ACTIVE",
AQ2256="BSS Hardware Issue","ACTIVE",
AQ2256="Sites strategiques, MLL, Pylone, etc.","PASSIVE",
AQ2256="AKTIVCO DEFAUT GE &amp; POWER Cabinet","PASSIVE",
AQ2256="AKTIVCO Coupure ENEO &amp; Baisse de tension","PASSIVE",
AQ2256="Coupure ENEO &amp; Baisse de tension","PASSIVE",
AQ2256="Defaut GE &amp; POWER Cabinet","PASSIVE",
AQ2256="Sharing","PASSIVE",
AQ2256="Sites strategiques &amp; DataCenter","PASSIVE",
AQ2256="Exclu","Exclu",
AQ2256="SAT","ACTIVE",
AQ2256="SPARE-ISSUE","SPARE-ISSUE",
AQ2256="Fiber CAmtel","ACTIVE",
AQ2256="Fiber AOF","ACTIVE",
AQ2256="Projet OCM (HUAWEI)","PLANNED WORKS",
AQ2256="Projet OCM (NOKIA)","PLANNED WORKS",
AQ2256="ACCESS-ISSUE","ACCESS-ISSUE",
AQ2256="Projet OCM (ZTE, NOKIA, autres projets)","PLANNED WORKS",
AQ2256="No root CAuse","No root cause",
AQ2256="ODU HS","ACTIVE",
AQ2256="IP &amp; VLAN","ACTIVE",
AQ2256="Warehouse HUAWEI","SPARE-ISSUE",
AQ2256="SPARE-HS","SPARE-ISSUE",
AQ2256="Power Telco","ACTIVE", AQ2256="no impacts","no impacts"
),"")</f>
        <v>No root cause</v>
      </c>
      <c r="AS2256" s="92" t="s">
        <v>5537</v>
      </c>
      <c r="AT2256" s="98" t="s">
        <v>3427</v>
      </c>
      <c r="AV2256" s="17" t="s">
        <v>5537</v>
      </c>
      <c r="AW2256" s="7" t="s">
        <v>5537</v>
      </c>
      <c r="AX2256" s="6" t="s">
        <v>5537</v>
      </c>
      <c r="AY2256" s="7"/>
      <c r="AZ2256" s="3" t="s">
        <v>5537</v>
      </c>
      <c r="BA2256" s="18" t="s">
        <v>5537</v>
      </c>
      <c r="BB2256" s="18" t="s">
        <v>5537</v>
      </c>
      <c r="BC2256" s="18" t="s">
        <v>5537</v>
      </c>
      <c r="BD2256" s="18" t="s">
        <v>5537</v>
      </c>
      <c r="BE2256" s="18" t="s">
        <v>5537</v>
      </c>
      <c r="BF2256" s="18" t="s">
        <v>5537</v>
      </c>
      <c r="BG2256" s="18" t="s">
        <v>5537</v>
      </c>
      <c r="BH2256" s="18" t="s">
        <v>5537</v>
      </c>
      <c r="BI2256" s="18" t="s">
        <v>5537</v>
      </c>
      <c r="BJ2256" s="18" t="s">
        <v>5537</v>
      </c>
      <c r="BK2256" s="18" t="s">
        <v>5537</v>
      </c>
      <c r="BL2256" s="9" t="s">
        <v>5537</v>
      </c>
      <c r="BM2256" s="14" t="s">
        <v>5537</v>
      </c>
      <c r="BN2256" s="14" t="s">
        <v>5537</v>
      </c>
      <c r="BO2256" s="14" t="str">
        <f>_xlfn.XLOOKUP(B2256,'[4]cell downs 18042026 17h'!$B:$B,'[4]cell downs 18042026 17h'!$B:$B,"")</f>
        <v/>
      </c>
      <c r="BP2256" s="14" t="str">
        <f>_xlfn.XLOOKUP(B2256,'[5]Cells Huawei 19042026 15h'!$B:$B,'[5]Cells Huawei 19042026 15h'!$B:$B,"")</f>
        <v/>
      </c>
      <c r="BQ2256" s="9" t="str">
        <f>_xlfn.XLOOKUP(B2256,'[6]cells down 19042026 9H40'!$B:$B,'[6]cells down 19042026 9H40'!$B:$B,"")</f>
        <v/>
      </c>
      <c r="BR2256" s="9" t="s">
        <v>3427</v>
      </c>
      <c r="BS2256" s="9" t="s">
        <v>318</v>
      </c>
      <c r="BT2256" s="108"/>
    </row>
    <row r="2257" spans="1:72" s="9" customFormat="1" x14ac:dyDescent="0.35">
      <c r="A2257" s="1" t="s">
        <v>3351</v>
      </c>
      <c r="B2257" s="8" t="s">
        <v>3352</v>
      </c>
      <c r="C2257" s="3" t="str">
        <f>_xlfn.XLOOKUP(B2257,'[1]daily break down'!$D:$D,'[1]daily break down'!$E:$E,"")</f>
        <v>EXTREME-NORD</v>
      </c>
      <c r="D2257" s="1" t="s">
        <v>11</v>
      </c>
      <c r="E2257" s="1" t="s">
        <v>66</v>
      </c>
      <c r="F2257" s="3" t="s">
        <v>55</v>
      </c>
      <c r="G2257" s="1" t="s">
        <v>3353</v>
      </c>
      <c r="H2257" s="32" t="str">
        <f>_xlfn.XLOOKUP(B2257,[2]CALCULATION!$B:$B,[2]CALCULATION!$H:$H,"")</f>
        <v>HUAWEI</v>
      </c>
      <c r="I2257" s="28">
        <v>0</v>
      </c>
      <c r="J2257" s="28">
        <v>0</v>
      </c>
      <c r="K2257" s="28">
        <v>0</v>
      </c>
      <c r="L2257" s="28">
        <v>0</v>
      </c>
      <c r="M2257" s="28">
        <v>0</v>
      </c>
      <c r="N2257" s="28">
        <v>0</v>
      </c>
      <c r="O2257" s="28">
        <v>0</v>
      </c>
      <c r="P2257" s="28">
        <v>0</v>
      </c>
      <c r="Q2257" s="28">
        <v>0</v>
      </c>
      <c r="R2257" s="28">
        <v>0</v>
      </c>
      <c r="S2257" s="93">
        <v>0</v>
      </c>
      <c r="T2257" s="93">
        <f>_xlfn.XLOOKUP(B2257,'[3]Nur des jours'!$B:$B,'[3]Nur des jours'!$U:$U,"")</f>
        <v>0</v>
      </c>
      <c r="U2257" s="93">
        <v>0</v>
      </c>
      <c r="V2257" s="93">
        <v>1.5413253032676717</v>
      </c>
      <c r="W2257" s="93">
        <v>1.8097967371794323</v>
      </c>
      <c r="X2257" s="93">
        <v>9.4347564299024338E-3</v>
      </c>
      <c r="Y2257" s="93">
        <v>0.76667651162989769</v>
      </c>
      <c r="Z2257" s="93">
        <v>0</v>
      </c>
      <c r="AA2257" s="93">
        <v>0</v>
      </c>
      <c r="AB2257" s="93">
        <v>0</v>
      </c>
      <c r="AC2257" s="93">
        <f>_xlfn.XLOOKUP(B2257,'[3]Nur des jours'!$B:$B,'[3]Nur des jours'!$N:$N,"")</f>
        <v>0</v>
      </c>
      <c r="AD2257" s="93">
        <v>0</v>
      </c>
      <c r="AE2257" s="93">
        <v>0</v>
      </c>
      <c r="AF2257" s="93">
        <v>0</v>
      </c>
      <c r="AG2257" s="93"/>
      <c r="AH2257" s="93">
        <v>0</v>
      </c>
      <c r="AI2257" s="93">
        <v>0</v>
      </c>
      <c r="AJ2257" s="93">
        <v>0</v>
      </c>
      <c r="AK2257" s="93">
        <v>0</v>
      </c>
      <c r="AL2257" s="93">
        <v>0</v>
      </c>
      <c r="AM2257" s="49" t="s">
        <v>5601</v>
      </c>
      <c r="AN2257" s="49"/>
      <c r="AO2257" s="48" t="str" cm="1">
        <f t="array" ref="AO2257">IFERROR(_xlfn.IFS(
AQ2257="MPR ISSUE","PDH",
AQ2257="BSS Hardware Issue","BSS",
AQ2257="Sites strategiques, MLL, Pylone, etc.","ENVTECH",
AQ2257="AKTIVCO DEFAUT GE &amp; POWER Cabinet","AKTIVCO",
AQ2257="AKTIVCO Coupure ENEO &amp; Baisse de tension","AKTIVCO GRID ONLY",
AQ2257="Coupure ENEO &amp; Baisse de tension","IHS GRID ONLY",
AQ2257="Defaut GE &amp; POWER Cabinet","IHS",
AQ2257="Sharing","Partners",
AQ2257="Sites strategiques &amp; DataCenter","SST &amp; DC",
AQ2257="Exclu","Exclu",
AQ2257="SAT","SAT",
AQ2257="SPARE-ISSUE","SPARE-ISSUE",
AQ2257="Fiber CAmtel","TRANS_FO_CAMTEL",
AQ2257="Fiber AOF","Fiber AOF",
AQ2257="Projet OCM (HUAWEI)","TRAVAUX-HUAWEI",
AQ2257="Projet OCM (NOKIA)","TRAVAUX-NOKIA",
AQ2257="ACCESS-ISSUE","ACCESS-ISSUE",
AQ2257="Projet OCM (ZTE, NOKIA, autres projets)","TRAVAUX OCM",
AQ2257="No root CAuse","No root cause",
AQ2257="ODU HS","PDH",
AQ2257="IP &amp; VLAN","PDH",
AQ2257="Warehouse HUAWEI","SPARE-ISSUE",
AQ2257="SPARE-HS","SPARE-ISSUE",
AQ2257="Power Telco","BSS",AQ2257="no impacts","no impacts"
),"")</f>
        <v>No root cause</v>
      </c>
      <c r="AP2257" s="48" t="str" cm="1">
        <f t="array" ref="AP2257">IFERROR(_xlfn.IFS(
AQ2257="MPR ISSUE","TX ISSUE",
AQ2257="BSS Hardware Issue","RAN ISSUE",
AQ2257="Sites strategiques, MLL, Pylone, etc.","ENVTECH",
AQ2257="AKTIVCO DEFAUT GE &amp; POWER Cabinet","POWER ISSUE",
AQ2257="AKTIVCO Coupure ENEO &amp; Baisse de tension","POWER ISSUE",
AQ2257="Coupure ENEO &amp; Baisse de tension","POWER ISSUE",
AQ2257="Defaut GE &amp; POWER Cabinet","POWER ISSUE",
AQ2257="Sharing","POWER ISSUE",
AQ2257="Sites strategiques &amp; DataCenter","POWER ISSUE",
AQ2257="Exclu","Exclu",
AQ2257="SAT","TX ISSUE",
AQ2257="SPARE-ISSUE","SPARE-ISSUE",
AQ2257="Fiber CAmtel","TX ISSUE",
AQ2257="Fiber AOF","TX ISSUE",
AQ2257="Projet OCM (HUAWEI)","TRAVAUX-HUAWEI",
AQ2257="Projet OCM (NOKIA)","TRAVAUX -NOKIA",
AQ2257="ACCESS-ISSUE","ACCESS-ISSUE",
AQ2257="Projet OCM (ZTE, NOKIA, autres projets)","TRAVAUX OCM",
AQ2257="No root CAuse","No root cause",
AQ2257="ODU HS","TX ISSUE",
AQ2257="IP &amp; VLAN","TX ISSUE",
AQ2257="Warehouse HUAWEI","SPARE-ISSUE",
AQ2257="SPARE-HS","SPARE-ISSUE",
AQ2257="Power Telco","RAN ISSUE",AQ2257="no impacts","no impacts"
),"")</f>
        <v>No root cause</v>
      </c>
      <c r="AQ2257" s="67" t="s">
        <v>5344</v>
      </c>
      <c r="AR2257" s="48" t="str" cm="1">
        <f t="array" ref="AR2257">IFERROR(_xlfn.IFS(
AQ2257="MPR ISSUE","ACTIVE",
AQ2257="BSS Hardware Issue","ACTIVE",
AQ2257="Sites strategiques, MLL, Pylone, etc.","PASSIVE",
AQ2257="AKTIVCO DEFAUT GE &amp; POWER Cabinet","PASSIVE",
AQ2257="AKTIVCO Coupure ENEO &amp; Baisse de tension","PASSIVE",
AQ2257="Coupure ENEO &amp; Baisse de tension","PASSIVE",
AQ2257="Defaut GE &amp; POWER Cabinet","PASSIVE",
AQ2257="Sharing","PASSIVE",
AQ2257="Sites strategiques &amp; DataCenter","PASSIVE",
AQ2257="Exclu","Exclu",
AQ2257="SAT","ACTIVE",
AQ2257="SPARE-ISSUE","SPARE-ISSUE",
AQ2257="Fiber CAmtel","ACTIVE",
AQ2257="Fiber AOF","ACTIVE",
AQ2257="Projet OCM (HUAWEI)","PLANNED WORKS",
AQ2257="Projet OCM (NOKIA)","PLANNED WORKS",
AQ2257="ACCESS-ISSUE","ACCESS-ISSUE",
AQ2257="Projet OCM (ZTE, NOKIA, autres projets)","PLANNED WORKS",
AQ2257="No root CAuse","No root cause",
AQ2257="ODU HS","ACTIVE",
AQ2257="IP &amp; VLAN","ACTIVE",
AQ2257="Warehouse HUAWEI","SPARE-ISSUE",
AQ2257="SPARE-HS","SPARE-ISSUE",
AQ2257="Power Telco","ACTIVE", AQ2257="no impacts","no impacts"
),"")</f>
        <v>No root cause</v>
      </c>
      <c r="AS2257" s="92" t="s">
        <v>5537</v>
      </c>
      <c r="AT2257" s="98" t="s">
        <v>3352</v>
      </c>
      <c r="AV2257" s="17" t="s">
        <v>5537</v>
      </c>
      <c r="AW2257" s="7" t="s">
        <v>5537</v>
      </c>
      <c r="AX2257" s="6" t="s">
        <v>5537</v>
      </c>
      <c r="AY2257" s="7"/>
      <c r="AZ2257" s="3" t="s">
        <v>5537</v>
      </c>
      <c r="BA2257" s="18" t="s">
        <v>5537</v>
      </c>
      <c r="BB2257" s="18" t="s">
        <v>5537</v>
      </c>
      <c r="BC2257" s="18" t="s">
        <v>5537</v>
      </c>
      <c r="BD2257" s="18" t="s">
        <v>5537</v>
      </c>
      <c r="BE2257" s="18" t="s">
        <v>5537</v>
      </c>
      <c r="BF2257" s="18" t="s">
        <v>5537</v>
      </c>
      <c r="BG2257" s="18" t="s">
        <v>5537</v>
      </c>
      <c r="BH2257" s="18" t="s">
        <v>5537</v>
      </c>
      <c r="BI2257" s="18" t="s">
        <v>5537</v>
      </c>
      <c r="BJ2257" s="18" t="s">
        <v>5537</v>
      </c>
      <c r="BK2257" s="18" t="s">
        <v>5537</v>
      </c>
      <c r="BL2257" s="9" t="s">
        <v>5537</v>
      </c>
      <c r="BM2257" s="14" t="s">
        <v>5537</v>
      </c>
      <c r="BN2257" s="14" t="s">
        <v>5537</v>
      </c>
      <c r="BO2257" s="14" t="str">
        <f>_xlfn.XLOOKUP(B2257,'[4]cell downs 18042026 17h'!$B:$B,'[4]cell downs 18042026 17h'!$B:$B,"")</f>
        <v/>
      </c>
      <c r="BP2257" s="14" t="str">
        <f>_xlfn.XLOOKUP(B2257,'[5]Cells Huawei 19042026 15h'!$B:$B,'[5]Cells Huawei 19042026 15h'!$B:$B,"")</f>
        <v/>
      </c>
      <c r="BQ2257" s="9" t="str">
        <f>_xlfn.XLOOKUP(B2257,'[6]cells down 19042026 9H40'!$B:$B,'[6]cells down 19042026 9H40'!$B:$B,"")</f>
        <v/>
      </c>
      <c r="BR2257" s="9" t="s">
        <v>3352</v>
      </c>
      <c r="BS2257" s="9" t="s">
        <v>12</v>
      </c>
      <c r="BT2257" s="108"/>
    </row>
    <row r="2258" spans="1:72" s="9" customFormat="1" x14ac:dyDescent="0.35">
      <c r="A2258" s="1" t="s">
        <v>5237</v>
      </c>
      <c r="B2258" s="8" t="s">
        <v>5238</v>
      </c>
      <c r="C2258" s="3" t="str">
        <f>_xlfn.XLOOKUP(B2258,'[1]daily break down'!$D:$D,'[1]daily break down'!$E:$E,"")</f>
        <v>SUD-OUEST</v>
      </c>
      <c r="D2258" s="1" t="s">
        <v>11</v>
      </c>
      <c r="E2258" s="1" t="s">
        <v>154</v>
      </c>
      <c r="F2258" s="3" t="s">
        <v>13</v>
      </c>
      <c r="G2258" s="1" t="s">
        <v>5239</v>
      </c>
      <c r="H2258" s="32" t="str">
        <f>_xlfn.XLOOKUP(B2258,[2]CALCULATION!$B:$B,[2]CALCULATION!$H:$H,"")</f>
        <v>HUAWEI</v>
      </c>
      <c r="I2258" s="28">
        <v>0</v>
      </c>
      <c r="J2258" s="28">
        <v>0</v>
      </c>
      <c r="K2258" s="28">
        <v>0</v>
      </c>
      <c r="L2258" s="28">
        <v>0</v>
      </c>
      <c r="M2258" s="28">
        <v>0</v>
      </c>
      <c r="N2258" s="28">
        <v>0</v>
      </c>
      <c r="O2258" s="28">
        <v>0</v>
      </c>
      <c r="P2258" s="28">
        <v>0</v>
      </c>
      <c r="Q2258" s="28">
        <v>0</v>
      </c>
      <c r="R2258" s="28">
        <v>0</v>
      </c>
      <c r="S2258" s="93">
        <v>0</v>
      </c>
      <c r="T2258" s="93">
        <f>_xlfn.XLOOKUP(B2258,'[3]Nur des jours'!$B:$B,'[3]Nur des jours'!$U:$U,"")</f>
        <v>0</v>
      </c>
      <c r="U2258" s="93">
        <v>0</v>
      </c>
      <c r="V2258" s="93">
        <v>1.1776323862193345</v>
      </c>
      <c r="W2258" s="93">
        <v>1.3863206376111838</v>
      </c>
      <c r="X2258" s="93">
        <v>1.5889627974534359</v>
      </c>
      <c r="Y2258" s="93">
        <v>0.71258271909323623</v>
      </c>
      <c r="Z2258" s="93">
        <v>0</v>
      </c>
      <c r="AA2258" s="93">
        <v>0</v>
      </c>
      <c r="AB2258" s="93">
        <v>0</v>
      </c>
      <c r="AC2258" s="93">
        <f>_xlfn.XLOOKUP(B2258,'[3]Nur des jours'!$B:$B,'[3]Nur des jours'!$N:$N,"")</f>
        <v>0</v>
      </c>
      <c r="AD2258" s="93">
        <v>0</v>
      </c>
      <c r="AE2258" s="93">
        <v>0</v>
      </c>
      <c r="AF2258" s="93">
        <v>0</v>
      </c>
      <c r="AG2258" s="93"/>
      <c r="AH2258" s="93">
        <v>0</v>
      </c>
      <c r="AI2258" s="93">
        <v>0</v>
      </c>
      <c r="AJ2258" s="93">
        <v>0</v>
      </c>
      <c r="AK2258" s="93">
        <v>0</v>
      </c>
      <c r="AL2258" s="93">
        <v>0</v>
      </c>
      <c r="AM2258" s="49" t="s">
        <v>5601</v>
      </c>
      <c r="AN2258" s="49"/>
      <c r="AO2258" s="48" t="str" cm="1">
        <f t="array" ref="AO2258">IFERROR(_xlfn.IFS(
AQ2258="MPR ISSUE","PDH",
AQ2258="BSS Hardware Issue","BSS",
AQ2258="Sites strategiques, MLL, Pylone, etc.","ENVTECH",
AQ2258="AKTIVCO DEFAUT GE &amp; POWER Cabinet","AKTIVCO",
AQ2258="AKTIVCO Coupure ENEO &amp; Baisse de tension","AKTIVCO GRID ONLY",
AQ2258="Coupure ENEO &amp; Baisse de tension","IHS GRID ONLY",
AQ2258="Defaut GE &amp; POWER Cabinet","IHS",
AQ2258="Sharing","Partners",
AQ2258="Sites strategiques &amp; DataCenter","SST &amp; DC",
AQ2258="Exclu","Exclu",
AQ2258="SAT","SAT",
AQ2258="SPARE-ISSUE","SPARE-ISSUE",
AQ2258="Fiber CAmtel","TRANS_FO_CAMTEL",
AQ2258="Fiber AOF","Fiber AOF",
AQ2258="Projet OCM (HUAWEI)","TRAVAUX-HUAWEI",
AQ2258="Projet OCM (NOKIA)","TRAVAUX-NOKIA",
AQ2258="ACCESS-ISSUE","ACCESS-ISSUE",
AQ2258="Projet OCM (ZTE, NOKIA, autres projets)","TRAVAUX OCM",
AQ2258="No root CAuse","No root cause",
AQ2258="ODU HS","PDH",
AQ2258="IP &amp; VLAN","PDH",
AQ2258="Warehouse HUAWEI","SPARE-ISSUE",
AQ2258="SPARE-HS","SPARE-ISSUE",
AQ2258="Power Telco","BSS",AQ2258="no impacts","no impacts"
),"")</f>
        <v>No root cause</v>
      </c>
      <c r="AP2258" s="48" t="str" cm="1">
        <f t="array" ref="AP2258">IFERROR(_xlfn.IFS(
AQ2258="MPR ISSUE","TX ISSUE",
AQ2258="BSS Hardware Issue","RAN ISSUE",
AQ2258="Sites strategiques, MLL, Pylone, etc.","ENVTECH",
AQ2258="AKTIVCO DEFAUT GE &amp; POWER Cabinet","POWER ISSUE",
AQ2258="AKTIVCO Coupure ENEO &amp; Baisse de tension","POWER ISSUE",
AQ2258="Coupure ENEO &amp; Baisse de tension","POWER ISSUE",
AQ2258="Defaut GE &amp; POWER Cabinet","POWER ISSUE",
AQ2258="Sharing","POWER ISSUE",
AQ2258="Sites strategiques &amp; DataCenter","POWER ISSUE",
AQ2258="Exclu","Exclu",
AQ2258="SAT","TX ISSUE",
AQ2258="SPARE-ISSUE","SPARE-ISSUE",
AQ2258="Fiber CAmtel","TX ISSUE",
AQ2258="Fiber AOF","TX ISSUE",
AQ2258="Projet OCM (HUAWEI)","TRAVAUX-HUAWEI",
AQ2258="Projet OCM (NOKIA)","TRAVAUX -NOKIA",
AQ2258="ACCESS-ISSUE","ACCESS-ISSUE",
AQ2258="Projet OCM (ZTE, NOKIA, autres projets)","TRAVAUX OCM",
AQ2258="No root CAuse","No root cause",
AQ2258="ODU HS","TX ISSUE",
AQ2258="IP &amp; VLAN","TX ISSUE",
AQ2258="Warehouse HUAWEI","SPARE-ISSUE",
AQ2258="SPARE-HS","SPARE-ISSUE",
AQ2258="Power Telco","RAN ISSUE",AQ2258="no impacts","no impacts"
),"")</f>
        <v>No root cause</v>
      </c>
      <c r="AQ2258" s="67" t="s">
        <v>5344</v>
      </c>
      <c r="AR2258" s="48" t="str" cm="1">
        <f t="array" ref="AR2258">IFERROR(_xlfn.IFS(
AQ2258="MPR ISSUE","ACTIVE",
AQ2258="BSS Hardware Issue","ACTIVE",
AQ2258="Sites strategiques, MLL, Pylone, etc.","PASSIVE",
AQ2258="AKTIVCO DEFAUT GE &amp; POWER Cabinet","PASSIVE",
AQ2258="AKTIVCO Coupure ENEO &amp; Baisse de tension","PASSIVE",
AQ2258="Coupure ENEO &amp; Baisse de tension","PASSIVE",
AQ2258="Defaut GE &amp; POWER Cabinet","PASSIVE",
AQ2258="Sharing","PASSIVE",
AQ2258="Sites strategiques &amp; DataCenter","PASSIVE",
AQ2258="Exclu","Exclu",
AQ2258="SAT","ACTIVE",
AQ2258="SPARE-ISSUE","SPARE-ISSUE",
AQ2258="Fiber CAmtel","ACTIVE",
AQ2258="Fiber AOF","ACTIVE",
AQ2258="Projet OCM (HUAWEI)","PLANNED WORKS",
AQ2258="Projet OCM (NOKIA)","PLANNED WORKS",
AQ2258="ACCESS-ISSUE","ACCESS-ISSUE",
AQ2258="Projet OCM (ZTE, NOKIA, autres projets)","PLANNED WORKS",
AQ2258="No root CAuse","No root cause",
AQ2258="ODU HS","ACTIVE",
AQ2258="IP &amp; VLAN","ACTIVE",
AQ2258="Warehouse HUAWEI","SPARE-ISSUE",
AQ2258="SPARE-HS","SPARE-ISSUE",
AQ2258="Power Telco","ACTIVE", AQ2258="no impacts","no impacts"
),"")</f>
        <v>No root cause</v>
      </c>
      <c r="AS2258" s="92" t="s">
        <v>5653</v>
      </c>
      <c r="AT2258" s="98" t="s">
        <v>5238</v>
      </c>
      <c r="AV2258" s="17" t="s">
        <v>5537</v>
      </c>
      <c r="AW2258" s="7" t="s">
        <v>5537</v>
      </c>
      <c r="AX2258" s="6" t="s">
        <v>5537</v>
      </c>
      <c r="AY2258" s="7"/>
      <c r="AZ2258" s="3" t="s">
        <v>5537</v>
      </c>
      <c r="BA2258" s="18" t="s">
        <v>5537</v>
      </c>
      <c r="BB2258" s="18" t="s">
        <v>5537</v>
      </c>
      <c r="BC2258" s="18" t="s">
        <v>5537</v>
      </c>
      <c r="BD2258" s="18" t="s">
        <v>5537</v>
      </c>
      <c r="BE2258" s="18" t="s">
        <v>5537</v>
      </c>
      <c r="BF2258" s="18" t="s">
        <v>5537</v>
      </c>
      <c r="BG2258" s="18" t="s">
        <v>5537</v>
      </c>
      <c r="BH2258" s="18" t="s">
        <v>5537</v>
      </c>
      <c r="BI2258" s="18" t="s">
        <v>5537</v>
      </c>
      <c r="BJ2258" s="18" t="s">
        <v>5653</v>
      </c>
      <c r="BK2258" s="18" t="s">
        <v>5537</v>
      </c>
      <c r="BL2258" s="9" t="s">
        <v>5537</v>
      </c>
      <c r="BM2258" s="14" t="s">
        <v>5537</v>
      </c>
      <c r="BN2258" s="14" t="s">
        <v>5537</v>
      </c>
      <c r="BO2258" s="14" t="str">
        <f>_xlfn.XLOOKUP(B2258,'[4]cell downs 18042026 17h'!$B:$B,'[4]cell downs 18042026 17h'!$B:$B,"")</f>
        <v/>
      </c>
      <c r="BP2258" s="14" t="str">
        <f>_xlfn.XLOOKUP(B2258,'[5]Cells Huawei 19042026 15h'!$B:$B,'[5]Cells Huawei 19042026 15h'!$B:$B,"")</f>
        <v/>
      </c>
      <c r="BQ2258" s="9" t="str">
        <f>_xlfn.XLOOKUP(B2258,'[6]cells down 19042026 9H40'!$B:$B,'[6]cells down 19042026 9H40'!$B:$B,"")</f>
        <v/>
      </c>
      <c r="BR2258" s="9" t="s">
        <v>5238</v>
      </c>
      <c r="BS2258" s="9" t="s">
        <v>12</v>
      </c>
      <c r="BT2258" s="108"/>
    </row>
    <row r="2259" spans="1:72" s="9" customFormat="1" x14ac:dyDescent="0.35">
      <c r="A2259" s="1" t="s">
        <v>5293</v>
      </c>
      <c r="B2259" s="8" t="s">
        <v>5294</v>
      </c>
      <c r="C2259" s="3" t="str">
        <f>_xlfn.XLOOKUP(B2259,'[1]daily break down'!$D:$D,'[1]daily break down'!$E:$E,"")</f>
        <v>NORD-OUEST</v>
      </c>
      <c r="D2259" s="1" t="s">
        <v>11</v>
      </c>
      <c r="E2259" s="1" t="s">
        <v>154</v>
      </c>
      <c r="F2259" s="3" t="s">
        <v>51</v>
      </c>
      <c r="G2259" s="1" t="s">
        <v>5295</v>
      </c>
      <c r="H2259" s="32" t="str">
        <f>_xlfn.XLOOKUP(B2259,[2]CALCULATION!$B:$B,[2]CALCULATION!$H:$H,"")</f>
        <v>HUAWEI</v>
      </c>
      <c r="I2259" s="28">
        <v>0</v>
      </c>
      <c r="J2259" s="28">
        <v>0</v>
      </c>
      <c r="K2259" s="28">
        <v>0</v>
      </c>
      <c r="L2259" s="28">
        <v>0</v>
      </c>
      <c r="M2259" s="28">
        <v>0</v>
      </c>
      <c r="N2259" s="28">
        <v>0</v>
      </c>
      <c r="O2259" s="28">
        <v>0</v>
      </c>
      <c r="P2259" s="28">
        <v>0</v>
      </c>
      <c r="Q2259" s="28">
        <v>0</v>
      </c>
      <c r="R2259" s="28">
        <v>0</v>
      </c>
      <c r="S2259" s="93">
        <v>0</v>
      </c>
      <c r="T2259" s="93">
        <f>_xlfn.XLOOKUP(B2259,'[3]Nur des jours'!$B:$B,'[3]Nur des jours'!$U:$U,"")</f>
        <v>0</v>
      </c>
      <c r="U2259" s="93">
        <v>0</v>
      </c>
      <c r="V2259" s="93">
        <v>3.5137779547017547</v>
      </c>
      <c r="W2259" s="93">
        <v>1.3585157505143637</v>
      </c>
      <c r="X2259" s="93">
        <v>1.2956649345238604</v>
      </c>
      <c r="Y2259" s="93">
        <v>0.65313840306135551</v>
      </c>
      <c r="Z2259" s="93">
        <v>0</v>
      </c>
      <c r="AA2259" s="93">
        <v>0</v>
      </c>
      <c r="AB2259" s="93">
        <v>0</v>
      </c>
      <c r="AC2259" s="93">
        <f>_xlfn.XLOOKUP(B2259,'[3]Nur des jours'!$B:$B,'[3]Nur des jours'!$N:$N,"")</f>
        <v>0</v>
      </c>
      <c r="AD2259" s="93">
        <v>0</v>
      </c>
      <c r="AE2259" s="93">
        <v>0</v>
      </c>
      <c r="AF2259" s="93">
        <v>0</v>
      </c>
      <c r="AG2259" s="93"/>
      <c r="AH2259" s="93">
        <v>0</v>
      </c>
      <c r="AI2259" s="93">
        <v>0</v>
      </c>
      <c r="AJ2259" s="93">
        <v>0</v>
      </c>
      <c r="AK2259" s="93">
        <v>0</v>
      </c>
      <c r="AL2259" s="93">
        <v>0</v>
      </c>
      <c r="AM2259" s="49" t="s">
        <v>5601</v>
      </c>
      <c r="AN2259" s="49"/>
      <c r="AO2259" s="48" t="str" cm="1">
        <f t="array" ref="AO2259">IFERROR(_xlfn.IFS(
AQ2259="MPR ISSUE","PDH",
AQ2259="BSS Hardware Issue","BSS",
AQ2259="Sites strategiques, MLL, Pylone, etc.","ENVTECH",
AQ2259="AKTIVCO DEFAUT GE &amp; POWER Cabinet","AKTIVCO",
AQ2259="AKTIVCO Coupure ENEO &amp; Baisse de tension","AKTIVCO GRID ONLY",
AQ2259="Coupure ENEO &amp; Baisse de tension","IHS GRID ONLY",
AQ2259="Defaut GE &amp; POWER Cabinet","IHS",
AQ2259="Sharing","Partners",
AQ2259="Sites strategiques &amp; DataCenter","SST &amp; DC",
AQ2259="Exclu","Exclu",
AQ2259="SAT","SAT",
AQ2259="SPARE-ISSUE","SPARE-ISSUE",
AQ2259="Fiber CAmtel","TRANS_FO_CAMTEL",
AQ2259="Fiber AOF","Fiber AOF",
AQ2259="Projet OCM (HUAWEI)","TRAVAUX-HUAWEI",
AQ2259="Projet OCM (NOKIA)","TRAVAUX-NOKIA",
AQ2259="ACCESS-ISSUE","ACCESS-ISSUE",
AQ2259="Projet OCM (ZTE, NOKIA, autres projets)","TRAVAUX OCM",
AQ2259="No root CAuse","No root cause",
AQ2259="ODU HS","PDH",
AQ2259="IP &amp; VLAN","PDH",
AQ2259="Warehouse HUAWEI","SPARE-ISSUE",
AQ2259="SPARE-HS","SPARE-ISSUE",
AQ2259="Power Telco","BSS",AQ2259="no impacts","no impacts"
),"")</f>
        <v>No root cause</v>
      </c>
      <c r="AP2259" s="48" t="str" cm="1">
        <f t="array" ref="AP2259">IFERROR(_xlfn.IFS(
AQ2259="MPR ISSUE","TX ISSUE",
AQ2259="BSS Hardware Issue","RAN ISSUE",
AQ2259="Sites strategiques, MLL, Pylone, etc.","ENVTECH",
AQ2259="AKTIVCO DEFAUT GE &amp; POWER Cabinet","POWER ISSUE",
AQ2259="AKTIVCO Coupure ENEO &amp; Baisse de tension","POWER ISSUE",
AQ2259="Coupure ENEO &amp; Baisse de tension","POWER ISSUE",
AQ2259="Defaut GE &amp; POWER Cabinet","POWER ISSUE",
AQ2259="Sharing","POWER ISSUE",
AQ2259="Sites strategiques &amp; DataCenter","POWER ISSUE",
AQ2259="Exclu","Exclu",
AQ2259="SAT","TX ISSUE",
AQ2259="SPARE-ISSUE","SPARE-ISSUE",
AQ2259="Fiber CAmtel","TX ISSUE",
AQ2259="Fiber AOF","TX ISSUE",
AQ2259="Projet OCM (HUAWEI)","TRAVAUX-HUAWEI",
AQ2259="Projet OCM (NOKIA)","TRAVAUX -NOKIA",
AQ2259="ACCESS-ISSUE","ACCESS-ISSUE",
AQ2259="Projet OCM (ZTE, NOKIA, autres projets)","TRAVAUX OCM",
AQ2259="No root CAuse","No root cause",
AQ2259="ODU HS","TX ISSUE",
AQ2259="IP &amp; VLAN","TX ISSUE",
AQ2259="Warehouse HUAWEI","SPARE-ISSUE",
AQ2259="SPARE-HS","SPARE-ISSUE",
AQ2259="Power Telco","RAN ISSUE",AQ2259="no impacts","no impacts"
),"")</f>
        <v>No root cause</v>
      </c>
      <c r="AQ2259" s="67" t="s">
        <v>5344</v>
      </c>
      <c r="AR2259" s="48" t="str" cm="1">
        <f t="array" ref="AR2259">IFERROR(_xlfn.IFS(
AQ2259="MPR ISSUE","ACTIVE",
AQ2259="BSS Hardware Issue","ACTIVE",
AQ2259="Sites strategiques, MLL, Pylone, etc.","PASSIVE",
AQ2259="AKTIVCO DEFAUT GE &amp; POWER Cabinet","PASSIVE",
AQ2259="AKTIVCO Coupure ENEO &amp; Baisse de tension","PASSIVE",
AQ2259="Coupure ENEO &amp; Baisse de tension","PASSIVE",
AQ2259="Defaut GE &amp; POWER Cabinet","PASSIVE",
AQ2259="Sharing","PASSIVE",
AQ2259="Sites strategiques &amp; DataCenter","PASSIVE",
AQ2259="Exclu","Exclu",
AQ2259="SAT","ACTIVE",
AQ2259="SPARE-ISSUE","SPARE-ISSUE",
AQ2259="Fiber CAmtel","ACTIVE",
AQ2259="Fiber AOF","ACTIVE",
AQ2259="Projet OCM (HUAWEI)","PLANNED WORKS",
AQ2259="Projet OCM (NOKIA)","PLANNED WORKS",
AQ2259="ACCESS-ISSUE","ACCESS-ISSUE",
AQ2259="Projet OCM (ZTE, NOKIA, autres projets)","PLANNED WORKS",
AQ2259="No root CAuse","No root cause",
AQ2259="ODU HS","ACTIVE",
AQ2259="IP &amp; VLAN","ACTIVE",
AQ2259="Warehouse HUAWEI","SPARE-ISSUE",
AQ2259="SPARE-HS","SPARE-ISSUE",
AQ2259="Power Telco","ACTIVE", AQ2259="no impacts","no impacts"
),"")</f>
        <v>No root cause</v>
      </c>
      <c r="AS2259" s="92" t="s">
        <v>5537</v>
      </c>
      <c r="AT2259" s="98" t="s">
        <v>5294</v>
      </c>
      <c r="AV2259" s="17" t="s">
        <v>5537</v>
      </c>
      <c r="AW2259" s="7" t="s">
        <v>5537</v>
      </c>
      <c r="AX2259" s="6" t="s">
        <v>5537</v>
      </c>
      <c r="AY2259" s="7"/>
      <c r="AZ2259" s="3" t="s">
        <v>5537</v>
      </c>
      <c r="BA2259" s="18" t="s">
        <v>5537</v>
      </c>
      <c r="BB2259" s="18" t="s">
        <v>5537</v>
      </c>
      <c r="BC2259" s="18" t="s">
        <v>5537</v>
      </c>
      <c r="BD2259" s="18" t="s">
        <v>5537</v>
      </c>
      <c r="BE2259" s="18" t="s">
        <v>5537</v>
      </c>
      <c r="BF2259" s="18" t="s">
        <v>5537</v>
      </c>
      <c r="BG2259" s="18" t="s">
        <v>5537</v>
      </c>
      <c r="BH2259" s="18" t="s">
        <v>5537</v>
      </c>
      <c r="BI2259" s="18" t="s">
        <v>5537</v>
      </c>
      <c r="BJ2259" s="18" t="s">
        <v>5537</v>
      </c>
      <c r="BK2259" s="18" t="s">
        <v>5537</v>
      </c>
      <c r="BL2259" s="9" t="s">
        <v>5537</v>
      </c>
      <c r="BM2259" s="14" t="s">
        <v>5537</v>
      </c>
      <c r="BN2259" s="14" t="s">
        <v>5537</v>
      </c>
      <c r="BO2259" s="14" t="str">
        <f>_xlfn.XLOOKUP(B2259,'[4]cell downs 18042026 17h'!$B:$B,'[4]cell downs 18042026 17h'!$B:$B,"")</f>
        <v/>
      </c>
      <c r="BP2259" s="14" t="str">
        <f>_xlfn.XLOOKUP(B2259,'[5]Cells Huawei 19042026 15h'!$B:$B,'[5]Cells Huawei 19042026 15h'!$B:$B,"")</f>
        <v/>
      </c>
      <c r="BQ2259" s="9" t="str">
        <f>_xlfn.XLOOKUP(B2259,'[6]cells down 19042026 9H40'!$B:$B,'[6]cells down 19042026 9H40'!$B:$B,"")</f>
        <v/>
      </c>
      <c r="BR2259" s="9" t="s">
        <v>5294</v>
      </c>
      <c r="BS2259" s="9" t="s">
        <v>1129</v>
      </c>
      <c r="BT2259" s="108"/>
    </row>
    <row r="2260" spans="1:72" s="9" customFormat="1" x14ac:dyDescent="0.35">
      <c r="A2260" s="1" t="s">
        <v>5018</v>
      </c>
      <c r="B2260" s="8" t="s">
        <v>5019</v>
      </c>
      <c r="C2260" s="3" t="str">
        <f>_xlfn.XLOOKUP(B2260,'[1]daily break down'!$D:$D,'[1]daily break down'!$E:$E,"")</f>
        <v>SUD-OUEST</v>
      </c>
      <c r="D2260" s="1" t="s">
        <v>11</v>
      </c>
      <c r="E2260" s="1" t="s">
        <v>12</v>
      </c>
      <c r="F2260" s="3" t="s">
        <v>13</v>
      </c>
      <c r="G2260" s="1" t="s">
        <v>1431</v>
      </c>
      <c r="H2260" s="32" t="str">
        <f>_xlfn.XLOOKUP(B2260,[2]CALCULATION!$B:$B,[2]CALCULATION!$H:$H,"")</f>
        <v>Huawei</v>
      </c>
      <c r="I2260" s="28">
        <v>0</v>
      </c>
      <c r="J2260" s="28">
        <v>0</v>
      </c>
      <c r="K2260" s="28">
        <v>0</v>
      </c>
      <c r="L2260" s="28">
        <v>0</v>
      </c>
      <c r="M2260" s="28">
        <v>0</v>
      </c>
      <c r="N2260" s="28">
        <v>0</v>
      </c>
      <c r="O2260" s="28">
        <v>0</v>
      </c>
      <c r="P2260" s="28">
        <v>0</v>
      </c>
      <c r="Q2260" s="28">
        <v>0</v>
      </c>
      <c r="R2260" s="28">
        <v>0</v>
      </c>
      <c r="S2260" s="93">
        <v>0</v>
      </c>
      <c r="T2260" s="93">
        <f>_xlfn.XLOOKUP(B2260,'[3]Nur des jours'!$B:$B,'[3]Nur des jours'!$U:$U,"")</f>
        <v>0</v>
      </c>
      <c r="U2260" s="93">
        <v>0</v>
      </c>
      <c r="V2260" s="93">
        <v>0</v>
      </c>
      <c r="W2260" s="93">
        <v>7.8024722272160449</v>
      </c>
      <c r="X2260" s="93">
        <v>10.29308740900543</v>
      </c>
      <c r="Y2260" s="93">
        <v>0.65287087688659462</v>
      </c>
      <c r="Z2260" s="93">
        <v>0</v>
      </c>
      <c r="AA2260" s="93">
        <v>0</v>
      </c>
      <c r="AB2260" s="93">
        <v>0</v>
      </c>
      <c r="AC2260" s="93">
        <f>_xlfn.XLOOKUP(B2260,'[3]Nur des jours'!$B:$B,'[3]Nur des jours'!$N:$N,"")</f>
        <v>0</v>
      </c>
      <c r="AD2260" s="93">
        <v>0</v>
      </c>
      <c r="AE2260" s="93">
        <v>0</v>
      </c>
      <c r="AF2260" s="93">
        <v>0</v>
      </c>
      <c r="AG2260" s="93"/>
      <c r="AH2260" s="93">
        <v>0</v>
      </c>
      <c r="AI2260" s="93">
        <v>0</v>
      </c>
      <c r="AJ2260" s="93">
        <v>0</v>
      </c>
      <c r="AK2260" s="93">
        <v>0</v>
      </c>
      <c r="AL2260" s="93">
        <v>0</v>
      </c>
      <c r="AM2260" s="49" t="s">
        <v>5601</v>
      </c>
      <c r="AN2260" s="49"/>
      <c r="AO2260" s="48" t="str" cm="1">
        <f t="array" ref="AO2260">IFERROR(_xlfn.IFS(
AQ2260="MPR ISSUE","PDH",
AQ2260="BSS Hardware Issue","BSS",
AQ2260="Sites strategiques, MLL, Pylone, etc.","ENVTECH",
AQ2260="AKTIVCO DEFAUT GE &amp; POWER Cabinet","AKTIVCO",
AQ2260="AKTIVCO Coupure ENEO &amp; Baisse de tension","AKTIVCO GRID ONLY",
AQ2260="Coupure ENEO &amp; Baisse de tension","IHS GRID ONLY",
AQ2260="Defaut GE &amp; POWER Cabinet","IHS",
AQ2260="Sharing","Partners",
AQ2260="Sites strategiques &amp; DataCenter","SST &amp; DC",
AQ2260="Exclu","Exclu",
AQ2260="SAT","SAT",
AQ2260="SPARE-ISSUE","SPARE-ISSUE",
AQ2260="Fiber CAmtel","TRANS_FO_CAMTEL",
AQ2260="Fiber AOF","Fiber AOF",
AQ2260="Projet OCM (HUAWEI)","TRAVAUX-HUAWEI",
AQ2260="Projet OCM (NOKIA)","TRAVAUX-NOKIA",
AQ2260="ACCESS-ISSUE","ACCESS-ISSUE",
AQ2260="Projet OCM (ZTE, NOKIA, autres projets)","TRAVAUX OCM",
AQ2260="No root CAuse","No root cause",
AQ2260="ODU HS","PDH",
AQ2260="IP &amp; VLAN","PDH",
AQ2260="Warehouse HUAWEI","SPARE-ISSUE",
AQ2260="SPARE-HS","SPARE-ISSUE",
AQ2260="Power Telco","BSS",AQ2260="no impacts","no impacts"
),"")</f>
        <v>No root cause</v>
      </c>
      <c r="AP2260" s="48" t="str" cm="1">
        <f t="array" ref="AP2260">IFERROR(_xlfn.IFS(
AQ2260="MPR ISSUE","TX ISSUE",
AQ2260="BSS Hardware Issue","RAN ISSUE",
AQ2260="Sites strategiques, MLL, Pylone, etc.","ENVTECH",
AQ2260="AKTIVCO DEFAUT GE &amp; POWER Cabinet","POWER ISSUE",
AQ2260="AKTIVCO Coupure ENEO &amp; Baisse de tension","POWER ISSUE",
AQ2260="Coupure ENEO &amp; Baisse de tension","POWER ISSUE",
AQ2260="Defaut GE &amp; POWER Cabinet","POWER ISSUE",
AQ2260="Sharing","POWER ISSUE",
AQ2260="Sites strategiques &amp; DataCenter","POWER ISSUE",
AQ2260="Exclu","Exclu",
AQ2260="SAT","TX ISSUE",
AQ2260="SPARE-ISSUE","SPARE-ISSUE",
AQ2260="Fiber CAmtel","TX ISSUE",
AQ2260="Fiber AOF","TX ISSUE",
AQ2260="Projet OCM (HUAWEI)","TRAVAUX-HUAWEI",
AQ2260="Projet OCM (NOKIA)","TRAVAUX -NOKIA",
AQ2260="ACCESS-ISSUE","ACCESS-ISSUE",
AQ2260="Projet OCM (ZTE, NOKIA, autres projets)","TRAVAUX OCM",
AQ2260="No root CAuse","No root cause",
AQ2260="ODU HS","TX ISSUE",
AQ2260="IP &amp; VLAN","TX ISSUE",
AQ2260="Warehouse HUAWEI","SPARE-ISSUE",
AQ2260="SPARE-HS","SPARE-ISSUE",
AQ2260="Power Telco","RAN ISSUE",AQ2260="no impacts","no impacts"
),"")</f>
        <v>No root cause</v>
      </c>
      <c r="AQ2260" s="67" t="s">
        <v>5344</v>
      </c>
      <c r="AR2260" s="48" t="str" cm="1">
        <f t="array" ref="AR2260">IFERROR(_xlfn.IFS(
AQ2260="MPR ISSUE","ACTIVE",
AQ2260="BSS Hardware Issue","ACTIVE",
AQ2260="Sites strategiques, MLL, Pylone, etc.","PASSIVE",
AQ2260="AKTIVCO DEFAUT GE &amp; POWER Cabinet","PASSIVE",
AQ2260="AKTIVCO Coupure ENEO &amp; Baisse de tension","PASSIVE",
AQ2260="Coupure ENEO &amp; Baisse de tension","PASSIVE",
AQ2260="Defaut GE &amp; POWER Cabinet","PASSIVE",
AQ2260="Sharing","PASSIVE",
AQ2260="Sites strategiques &amp; DataCenter","PASSIVE",
AQ2260="Exclu","Exclu",
AQ2260="SAT","ACTIVE",
AQ2260="SPARE-ISSUE","SPARE-ISSUE",
AQ2260="Fiber CAmtel","ACTIVE",
AQ2260="Fiber AOF","ACTIVE",
AQ2260="Projet OCM (HUAWEI)","PLANNED WORKS",
AQ2260="Projet OCM (NOKIA)","PLANNED WORKS",
AQ2260="ACCESS-ISSUE","ACCESS-ISSUE",
AQ2260="Projet OCM (ZTE, NOKIA, autres projets)","PLANNED WORKS",
AQ2260="No root CAuse","No root cause",
AQ2260="ODU HS","ACTIVE",
AQ2260="IP &amp; VLAN","ACTIVE",
AQ2260="Warehouse HUAWEI","SPARE-ISSUE",
AQ2260="SPARE-HS","SPARE-ISSUE",
AQ2260="Power Telco","ACTIVE", AQ2260="no impacts","no impacts"
),"")</f>
        <v>No root cause</v>
      </c>
      <c r="AS2260" s="92" t="s">
        <v>5537</v>
      </c>
      <c r="AT2260" s="98" t="s">
        <v>5019</v>
      </c>
      <c r="AV2260" s="17" t="s">
        <v>5537</v>
      </c>
      <c r="AW2260" s="7" t="s">
        <v>5537</v>
      </c>
      <c r="AX2260" s="6" t="s">
        <v>5537</v>
      </c>
      <c r="AY2260" s="7"/>
      <c r="AZ2260" s="3" t="s">
        <v>5537</v>
      </c>
      <c r="BA2260" s="18" t="s">
        <v>5537</v>
      </c>
      <c r="BB2260" s="18" t="s">
        <v>5537</v>
      </c>
      <c r="BC2260" s="18" t="s">
        <v>5537</v>
      </c>
      <c r="BD2260" s="18" t="s">
        <v>5537</v>
      </c>
      <c r="BE2260" s="18" t="s">
        <v>5537</v>
      </c>
      <c r="BF2260" s="18" t="s">
        <v>5537</v>
      </c>
      <c r="BG2260" s="18" t="s">
        <v>5537</v>
      </c>
      <c r="BH2260" s="18" t="s">
        <v>5537</v>
      </c>
      <c r="BI2260" s="18" t="s">
        <v>5537</v>
      </c>
      <c r="BJ2260" s="18" t="s">
        <v>5537</v>
      </c>
      <c r="BK2260" s="18" t="s">
        <v>5537</v>
      </c>
      <c r="BL2260" s="9" t="s">
        <v>5537</v>
      </c>
      <c r="BM2260" s="14" t="s">
        <v>5537</v>
      </c>
      <c r="BN2260" s="14" t="s">
        <v>5537</v>
      </c>
      <c r="BO2260" s="14" t="str">
        <f>_xlfn.XLOOKUP(B2260,'[4]cell downs 18042026 17h'!$B:$B,'[4]cell downs 18042026 17h'!$B:$B,"")</f>
        <v/>
      </c>
      <c r="BP2260" s="14" t="str">
        <f>_xlfn.XLOOKUP(B2260,'[5]Cells Huawei 19042026 15h'!$B:$B,'[5]Cells Huawei 19042026 15h'!$B:$B,"")</f>
        <v/>
      </c>
      <c r="BQ2260" s="9" t="str">
        <f>_xlfn.XLOOKUP(B2260,'[6]cells down 19042026 9H40'!$B:$B,'[6]cells down 19042026 9H40'!$B:$B,"")</f>
        <v/>
      </c>
      <c r="BR2260" s="9" t="s">
        <v>5019</v>
      </c>
      <c r="BS2260" s="9" t="s">
        <v>12</v>
      </c>
      <c r="BT2260" s="108"/>
    </row>
    <row r="2261" spans="1:72" s="9" customFormat="1" x14ac:dyDescent="0.35">
      <c r="A2261" s="1" t="s">
        <v>1548</v>
      </c>
      <c r="B2261" s="8" t="s">
        <v>1549</v>
      </c>
      <c r="C2261" s="3" t="str">
        <f>_xlfn.XLOOKUP(B2261,'[1]daily break down'!$D:$D,'[1]daily break down'!$E:$E,"")</f>
        <v>SUD-OUEST</v>
      </c>
      <c r="D2261" s="1" t="s">
        <v>21</v>
      </c>
      <c r="E2261" s="1" t="s">
        <v>987</v>
      </c>
      <c r="F2261" s="3" t="s">
        <v>13</v>
      </c>
      <c r="G2261" s="1" t="s">
        <v>1431</v>
      </c>
      <c r="H2261" s="32" t="str">
        <f>_xlfn.XLOOKUP(B2261,[2]CALCULATION!$B:$B,[2]CALCULATION!$H:$H,"")</f>
        <v>Huawei</v>
      </c>
      <c r="I2261" s="28">
        <v>0</v>
      </c>
      <c r="J2261" s="28">
        <v>0</v>
      </c>
      <c r="K2261" s="28">
        <v>0</v>
      </c>
      <c r="L2261" s="28">
        <v>0</v>
      </c>
      <c r="M2261" s="28">
        <v>0</v>
      </c>
      <c r="N2261" s="28">
        <v>0</v>
      </c>
      <c r="O2261" s="28">
        <v>0</v>
      </c>
      <c r="P2261" s="28">
        <v>0</v>
      </c>
      <c r="Q2261" s="28">
        <v>0</v>
      </c>
      <c r="R2261" s="28">
        <v>0</v>
      </c>
      <c r="S2261" s="93">
        <v>0</v>
      </c>
      <c r="T2261" s="93">
        <f>_xlfn.XLOOKUP(B2261,'[3]Nur des jours'!$B:$B,'[3]Nur des jours'!$U:$U,"")</f>
        <v>0</v>
      </c>
      <c r="U2261" s="93">
        <v>0</v>
      </c>
      <c r="V2261" s="93">
        <v>1.4981465786612564E-3</v>
      </c>
      <c r="W2261" s="93">
        <v>7.7486816310107791</v>
      </c>
      <c r="X2261" s="93">
        <v>10.071878932634769</v>
      </c>
      <c r="Y2261" s="93">
        <v>0.64411385343275318</v>
      </c>
      <c r="Z2261" s="93">
        <v>0</v>
      </c>
      <c r="AA2261" s="93">
        <v>0</v>
      </c>
      <c r="AB2261" s="93">
        <v>0</v>
      </c>
      <c r="AC2261" s="93">
        <f>_xlfn.XLOOKUP(B2261,'[3]Nur des jours'!$B:$B,'[3]Nur des jours'!$N:$N,"")</f>
        <v>0</v>
      </c>
      <c r="AD2261" s="93">
        <v>0</v>
      </c>
      <c r="AE2261" s="93">
        <v>0</v>
      </c>
      <c r="AF2261" s="93">
        <v>0</v>
      </c>
      <c r="AG2261" s="93"/>
      <c r="AH2261" s="93">
        <v>0</v>
      </c>
      <c r="AI2261" s="93">
        <v>0</v>
      </c>
      <c r="AJ2261" s="93">
        <v>0</v>
      </c>
      <c r="AK2261" s="93">
        <v>0</v>
      </c>
      <c r="AL2261" s="93">
        <v>0</v>
      </c>
      <c r="AM2261" s="49" t="s">
        <v>5601</v>
      </c>
      <c r="AN2261" s="49"/>
      <c r="AO2261" s="48" t="str" cm="1">
        <f t="array" ref="AO2261">IFERROR(_xlfn.IFS(
AQ2261="MPR ISSUE","PDH",
AQ2261="BSS Hardware Issue","BSS",
AQ2261="Sites strategiques, MLL, Pylone, etc.","ENVTECH",
AQ2261="AKTIVCO DEFAUT GE &amp; POWER Cabinet","AKTIVCO",
AQ2261="AKTIVCO Coupure ENEO &amp; Baisse de tension","AKTIVCO GRID ONLY",
AQ2261="Coupure ENEO &amp; Baisse de tension","IHS GRID ONLY",
AQ2261="Defaut GE &amp; POWER Cabinet","IHS",
AQ2261="Sharing","Partners",
AQ2261="Sites strategiques &amp; DataCenter","SST &amp; DC",
AQ2261="Exclu","Exclu",
AQ2261="SAT","SAT",
AQ2261="SPARE-ISSUE","SPARE-ISSUE",
AQ2261="Fiber CAmtel","TRANS_FO_CAMTEL",
AQ2261="Fiber AOF","Fiber AOF",
AQ2261="Projet OCM (HUAWEI)","TRAVAUX-HUAWEI",
AQ2261="Projet OCM (NOKIA)","TRAVAUX-NOKIA",
AQ2261="ACCESS-ISSUE","ACCESS-ISSUE",
AQ2261="Projet OCM (ZTE, NOKIA, autres projets)","TRAVAUX OCM",
AQ2261="No root CAuse","No root cause",
AQ2261="ODU HS","PDH",
AQ2261="IP &amp; VLAN","PDH",
AQ2261="Warehouse HUAWEI","SPARE-ISSUE",
AQ2261="SPARE-HS","SPARE-ISSUE",
AQ2261="Power Telco","BSS",AQ2261="no impacts","no impacts"
),"")</f>
        <v>No root cause</v>
      </c>
      <c r="AP2261" s="48" t="str" cm="1">
        <f t="array" ref="AP2261">IFERROR(_xlfn.IFS(
AQ2261="MPR ISSUE","TX ISSUE",
AQ2261="BSS Hardware Issue","RAN ISSUE",
AQ2261="Sites strategiques, MLL, Pylone, etc.","ENVTECH",
AQ2261="AKTIVCO DEFAUT GE &amp; POWER Cabinet","POWER ISSUE",
AQ2261="AKTIVCO Coupure ENEO &amp; Baisse de tension","POWER ISSUE",
AQ2261="Coupure ENEO &amp; Baisse de tension","POWER ISSUE",
AQ2261="Defaut GE &amp; POWER Cabinet","POWER ISSUE",
AQ2261="Sharing","POWER ISSUE",
AQ2261="Sites strategiques &amp; DataCenter","POWER ISSUE",
AQ2261="Exclu","Exclu",
AQ2261="SAT","TX ISSUE",
AQ2261="SPARE-ISSUE","SPARE-ISSUE",
AQ2261="Fiber CAmtel","TX ISSUE",
AQ2261="Fiber AOF","TX ISSUE",
AQ2261="Projet OCM (HUAWEI)","TRAVAUX-HUAWEI",
AQ2261="Projet OCM (NOKIA)","TRAVAUX -NOKIA",
AQ2261="ACCESS-ISSUE","ACCESS-ISSUE",
AQ2261="Projet OCM (ZTE, NOKIA, autres projets)","TRAVAUX OCM",
AQ2261="No root CAuse","No root cause",
AQ2261="ODU HS","TX ISSUE",
AQ2261="IP &amp; VLAN","TX ISSUE",
AQ2261="Warehouse HUAWEI","SPARE-ISSUE",
AQ2261="SPARE-HS","SPARE-ISSUE",
AQ2261="Power Telco","RAN ISSUE",AQ2261="no impacts","no impacts"
),"")</f>
        <v>No root cause</v>
      </c>
      <c r="AQ2261" s="67" t="s">
        <v>5344</v>
      </c>
      <c r="AR2261" s="48" t="str" cm="1">
        <f t="array" ref="AR2261">IFERROR(_xlfn.IFS(
AQ2261="MPR ISSUE","ACTIVE",
AQ2261="BSS Hardware Issue","ACTIVE",
AQ2261="Sites strategiques, MLL, Pylone, etc.","PASSIVE",
AQ2261="AKTIVCO DEFAUT GE &amp; POWER Cabinet","PASSIVE",
AQ2261="AKTIVCO Coupure ENEO &amp; Baisse de tension","PASSIVE",
AQ2261="Coupure ENEO &amp; Baisse de tension","PASSIVE",
AQ2261="Defaut GE &amp; POWER Cabinet","PASSIVE",
AQ2261="Sharing","PASSIVE",
AQ2261="Sites strategiques &amp; DataCenter","PASSIVE",
AQ2261="Exclu","Exclu",
AQ2261="SAT","ACTIVE",
AQ2261="SPARE-ISSUE","SPARE-ISSUE",
AQ2261="Fiber CAmtel","ACTIVE",
AQ2261="Fiber AOF","ACTIVE",
AQ2261="Projet OCM (HUAWEI)","PLANNED WORKS",
AQ2261="Projet OCM (NOKIA)","PLANNED WORKS",
AQ2261="ACCESS-ISSUE","ACCESS-ISSUE",
AQ2261="Projet OCM (ZTE, NOKIA, autres projets)","PLANNED WORKS",
AQ2261="No root CAuse","No root cause",
AQ2261="ODU HS","ACTIVE",
AQ2261="IP &amp; VLAN","ACTIVE",
AQ2261="Warehouse HUAWEI","SPARE-ISSUE",
AQ2261="SPARE-HS","SPARE-ISSUE",
AQ2261="Power Telco","ACTIVE", AQ2261="no impacts","no impacts"
),"")</f>
        <v>No root cause</v>
      </c>
      <c r="AS2261" s="92" t="s">
        <v>5537</v>
      </c>
      <c r="AT2261" s="98" t="s">
        <v>1549</v>
      </c>
      <c r="AV2261" s="17" t="s">
        <v>5537</v>
      </c>
      <c r="AW2261" s="7" t="s">
        <v>5537</v>
      </c>
      <c r="AX2261" s="6" t="s">
        <v>5537</v>
      </c>
      <c r="AY2261" s="7"/>
      <c r="AZ2261" s="3" t="s">
        <v>5537</v>
      </c>
      <c r="BA2261" s="18" t="s">
        <v>5537</v>
      </c>
      <c r="BB2261" s="18" t="s">
        <v>5537</v>
      </c>
      <c r="BC2261" s="18" t="s">
        <v>5537</v>
      </c>
      <c r="BD2261" s="18" t="s">
        <v>5537</v>
      </c>
      <c r="BE2261" s="18" t="s">
        <v>5537</v>
      </c>
      <c r="BF2261" s="18" t="s">
        <v>5537</v>
      </c>
      <c r="BG2261" s="18" t="s">
        <v>5537</v>
      </c>
      <c r="BH2261" s="18" t="s">
        <v>5537</v>
      </c>
      <c r="BI2261" s="18" t="s">
        <v>5537</v>
      </c>
      <c r="BJ2261" s="18" t="s">
        <v>5537</v>
      </c>
      <c r="BK2261" s="18" t="s">
        <v>5537</v>
      </c>
      <c r="BL2261" s="9" t="s">
        <v>5537</v>
      </c>
      <c r="BM2261" s="14" t="s">
        <v>5537</v>
      </c>
      <c r="BN2261" s="14" t="s">
        <v>5537</v>
      </c>
      <c r="BO2261" s="14" t="str">
        <f>_xlfn.XLOOKUP(B2261,'[4]cell downs 18042026 17h'!$B:$B,'[4]cell downs 18042026 17h'!$B:$B,"")</f>
        <v/>
      </c>
      <c r="BP2261" s="14" t="str">
        <f>_xlfn.XLOOKUP(B2261,'[5]Cells Huawei 19042026 15h'!$B:$B,'[5]Cells Huawei 19042026 15h'!$B:$B,"")</f>
        <v/>
      </c>
      <c r="BQ2261" s="9" t="str">
        <f>_xlfn.XLOOKUP(B2261,'[6]cells down 19042026 9H40'!$B:$B,'[6]cells down 19042026 9H40'!$B:$B,"")</f>
        <v/>
      </c>
      <c r="BR2261" s="9" t="s">
        <v>5537</v>
      </c>
      <c r="BS2261" s="9" t="s">
        <v>12</v>
      </c>
      <c r="BT2261" s="108"/>
    </row>
    <row r="2262" spans="1:72" s="9" customFormat="1" x14ac:dyDescent="0.35">
      <c r="A2262" s="1" t="s">
        <v>1198</v>
      </c>
      <c r="B2262" s="8" t="s">
        <v>1199</v>
      </c>
      <c r="C2262" s="3" t="str">
        <f>_xlfn.XLOOKUP(B2262,'[1]daily break down'!$D:$D,'[1]daily break down'!$E:$E,"")</f>
        <v>SUD-OUEST</v>
      </c>
      <c r="D2262" s="1" t="s">
        <v>11</v>
      </c>
      <c r="E2262" s="1" t="s">
        <v>12</v>
      </c>
      <c r="F2262" s="3" t="s">
        <v>13</v>
      </c>
      <c r="G2262" s="1" t="s">
        <v>1198</v>
      </c>
      <c r="H2262" s="33" t="str">
        <f>_xlfn.XLOOKUP(B2262,[2]CALCULATION!$B:$B,[2]CALCULATION!$H:$H,"")</f>
        <v>NOKIA</v>
      </c>
      <c r="I2262" s="28">
        <v>0</v>
      </c>
      <c r="J2262" s="28">
        <v>0.65853529892792617</v>
      </c>
      <c r="K2262" s="28">
        <v>0</v>
      </c>
      <c r="L2262" s="28">
        <v>0</v>
      </c>
      <c r="M2262" s="28">
        <v>0.34235795956480369</v>
      </c>
      <c r="N2262" s="28">
        <v>6.8388598076999124E-2</v>
      </c>
      <c r="O2262" s="28">
        <v>0.16227141690168898</v>
      </c>
      <c r="P2262" s="28">
        <v>0.17326807194652988</v>
      </c>
      <c r="Q2262" s="28">
        <v>3.5283456170889974E-2</v>
      </c>
      <c r="R2262" s="28">
        <v>0</v>
      </c>
      <c r="S2262" s="93">
        <v>0</v>
      </c>
      <c r="T2262" s="93">
        <f>_xlfn.XLOOKUP(B2262,'[3]Nur des jours'!$B:$B,'[3]Nur des jours'!$U:$U,"")</f>
        <v>4.2981290289441922</v>
      </c>
      <c r="U2262" s="93">
        <v>3.2000428650187351</v>
      </c>
      <c r="V2262" s="93">
        <v>2.7929554294258812</v>
      </c>
      <c r="W2262" s="93">
        <v>4.2981290289441914</v>
      </c>
      <c r="X2262" s="93">
        <v>1.0861562695294168E-2</v>
      </c>
      <c r="Y2262" s="93">
        <v>0.33642308230103907</v>
      </c>
      <c r="Z2262" s="93">
        <v>0</v>
      </c>
      <c r="AA2262" s="93">
        <v>0</v>
      </c>
      <c r="AB2262" s="93">
        <v>0</v>
      </c>
      <c r="AC2262" s="93">
        <f>_xlfn.XLOOKUP(B2262,'[3]Nur des jours'!$B:$B,'[3]Nur des jours'!$N:$N,"")</f>
        <v>0</v>
      </c>
      <c r="AD2262" s="93">
        <v>0</v>
      </c>
      <c r="AE2262" s="93">
        <v>0</v>
      </c>
      <c r="AF2262" s="93">
        <v>0</v>
      </c>
      <c r="AG2262" s="93"/>
      <c r="AH2262" s="93">
        <v>0</v>
      </c>
      <c r="AI2262" s="93">
        <v>0</v>
      </c>
      <c r="AJ2262" s="93">
        <v>0</v>
      </c>
      <c r="AK2262" s="93">
        <v>0</v>
      </c>
      <c r="AL2262" s="93">
        <v>0</v>
      </c>
      <c r="AM2262" s="49" t="s">
        <v>5601</v>
      </c>
      <c r="AN2262" s="49"/>
      <c r="AO2262" s="48" t="str" cm="1">
        <f t="array" ref="AO2262">IFERROR(_xlfn.IFS(
AQ2262="MPR ISSUE","PDH",
AQ2262="BSS Hardware Issue","BSS",
AQ2262="Sites strategiques, MLL, Pylone, etc.","ENVTECH",
AQ2262="AKTIVCO DEFAUT GE &amp; POWER Cabinet","AKTIVCO",
AQ2262="AKTIVCO Coupure ENEO &amp; Baisse de tension","AKTIVCO GRID ONLY",
AQ2262="Coupure ENEO &amp; Baisse de tension","IHS GRID ONLY",
AQ2262="Defaut GE &amp; POWER Cabinet","IHS",
AQ2262="Sharing","Partners",
AQ2262="Sites strategiques &amp; DataCenter","SST &amp; DC",
AQ2262="Exclu","Exclu",
AQ2262="SAT","SAT",
AQ2262="SPARE-ISSUE","SPARE-ISSUE",
AQ2262="Fiber CAmtel","TRANS_FO_CAMTEL",
AQ2262="Fiber AOF","Fiber AOF",
AQ2262="Projet OCM (HUAWEI)","TRAVAUX-HUAWEI",
AQ2262="Projet OCM (NOKIA)","TRAVAUX-NOKIA",
AQ2262="ACCESS-ISSUE","ACCESS-ISSUE",
AQ2262="Projet OCM (ZTE, NOKIA, autres projets)","TRAVAUX OCM",
AQ2262="No root CAuse","No root cause",
AQ2262="ODU HS","PDH",
AQ2262="IP &amp; VLAN","PDH",
AQ2262="Warehouse HUAWEI","SPARE-ISSUE",
AQ2262="SPARE-HS","SPARE-ISSUE",
AQ2262="Power Telco","BSS",AQ2262="no impacts","no impacts"
),"")</f>
        <v>No root cause</v>
      </c>
      <c r="AP2262" s="48" t="str" cm="1">
        <f t="array" ref="AP2262">IFERROR(_xlfn.IFS(
AQ2262="MPR ISSUE","TX ISSUE",
AQ2262="BSS Hardware Issue","RAN ISSUE",
AQ2262="Sites strategiques, MLL, Pylone, etc.","ENVTECH",
AQ2262="AKTIVCO DEFAUT GE &amp; POWER Cabinet","POWER ISSUE",
AQ2262="AKTIVCO Coupure ENEO &amp; Baisse de tension","POWER ISSUE",
AQ2262="Coupure ENEO &amp; Baisse de tension","POWER ISSUE",
AQ2262="Defaut GE &amp; POWER Cabinet","POWER ISSUE",
AQ2262="Sharing","POWER ISSUE",
AQ2262="Sites strategiques &amp; DataCenter","POWER ISSUE",
AQ2262="Exclu","Exclu",
AQ2262="SAT","TX ISSUE",
AQ2262="SPARE-ISSUE","SPARE-ISSUE",
AQ2262="Fiber CAmtel","TX ISSUE",
AQ2262="Fiber AOF","TX ISSUE",
AQ2262="Projet OCM (HUAWEI)","TRAVAUX-HUAWEI",
AQ2262="Projet OCM (NOKIA)","TRAVAUX -NOKIA",
AQ2262="ACCESS-ISSUE","ACCESS-ISSUE",
AQ2262="Projet OCM (ZTE, NOKIA, autres projets)","TRAVAUX OCM",
AQ2262="No root CAuse","No root cause",
AQ2262="ODU HS","TX ISSUE",
AQ2262="IP &amp; VLAN","TX ISSUE",
AQ2262="Warehouse HUAWEI","SPARE-ISSUE",
AQ2262="SPARE-HS","SPARE-ISSUE",
AQ2262="Power Telco","RAN ISSUE",AQ2262="no impacts","no impacts"
),"")</f>
        <v>No root cause</v>
      </c>
      <c r="AQ2262" s="67" t="s">
        <v>5344</v>
      </c>
      <c r="AR2262" s="48" t="str" cm="1">
        <f t="array" ref="AR2262">IFERROR(_xlfn.IFS(
AQ2262="MPR ISSUE","ACTIVE",
AQ2262="BSS Hardware Issue","ACTIVE",
AQ2262="Sites strategiques, MLL, Pylone, etc.","PASSIVE",
AQ2262="AKTIVCO DEFAUT GE &amp; POWER Cabinet","PASSIVE",
AQ2262="AKTIVCO Coupure ENEO &amp; Baisse de tension","PASSIVE",
AQ2262="Coupure ENEO &amp; Baisse de tension","PASSIVE",
AQ2262="Defaut GE &amp; POWER Cabinet","PASSIVE",
AQ2262="Sharing","PASSIVE",
AQ2262="Sites strategiques &amp; DataCenter","PASSIVE",
AQ2262="Exclu","Exclu",
AQ2262="SAT","ACTIVE",
AQ2262="SPARE-ISSUE","SPARE-ISSUE",
AQ2262="Fiber CAmtel","ACTIVE",
AQ2262="Fiber AOF","ACTIVE",
AQ2262="Projet OCM (HUAWEI)","PLANNED WORKS",
AQ2262="Projet OCM (NOKIA)","PLANNED WORKS",
AQ2262="ACCESS-ISSUE","ACCESS-ISSUE",
AQ2262="Projet OCM (ZTE, NOKIA, autres projets)","PLANNED WORKS",
AQ2262="No root CAuse","No root cause",
AQ2262="ODU HS","ACTIVE",
AQ2262="IP &amp; VLAN","ACTIVE",
AQ2262="Warehouse HUAWEI","SPARE-ISSUE",
AQ2262="SPARE-HS","SPARE-ISSUE",
AQ2262="Power Telco","ACTIVE", AQ2262="no impacts","no impacts"
),"")</f>
        <v>No root cause</v>
      </c>
      <c r="AS2262" s="92" t="s">
        <v>5537</v>
      </c>
      <c r="AT2262" s="98" t="s">
        <v>1199</v>
      </c>
      <c r="AV2262" s="17" t="s">
        <v>5537</v>
      </c>
      <c r="AW2262" s="7" t="s">
        <v>5537</v>
      </c>
      <c r="AX2262" s="6" t="s">
        <v>5537</v>
      </c>
      <c r="AY2262" s="7"/>
      <c r="AZ2262" s="3" t="s">
        <v>5537</v>
      </c>
      <c r="BA2262" s="18" t="s">
        <v>5537</v>
      </c>
      <c r="BB2262" s="18" t="s">
        <v>5537</v>
      </c>
      <c r="BC2262" s="18" t="s">
        <v>5537</v>
      </c>
      <c r="BD2262" s="18" t="s">
        <v>5537</v>
      </c>
      <c r="BE2262" s="18" t="s">
        <v>5537</v>
      </c>
      <c r="BF2262" s="18" t="s">
        <v>5537</v>
      </c>
      <c r="BG2262" s="18" t="s">
        <v>5537</v>
      </c>
      <c r="BH2262" s="18" t="s">
        <v>5537</v>
      </c>
      <c r="BI2262" s="18" t="s">
        <v>5537</v>
      </c>
      <c r="BJ2262" s="18" t="s">
        <v>5537</v>
      </c>
      <c r="BK2262" s="18" t="s">
        <v>5537</v>
      </c>
      <c r="BL2262" s="9" t="s">
        <v>5537</v>
      </c>
      <c r="BM2262" s="14" t="s">
        <v>5537</v>
      </c>
      <c r="BN2262" s="14" t="s">
        <v>5537</v>
      </c>
      <c r="BO2262" s="14" t="str">
        <f>_xlfn.XLOOKUP(B2262,'[4]cell downs 18042026 17h'!$B:$B,'[4]cell downs 18042026 17h'!$B:$B,"")</f>
        <v/>
      </c>
      <c r="BP2262" s="14" t="str">
        <f>_xlfn.XLOOKUP(B2262,'[5]Cells Huawei 19042026 15h'!$B:$B,'[5]Cells Huawei 19042026 15h'!$B:$B,"")</f>
        <v/>
      </c>
      <c r="BQ2262" s="9" t="str">
        <f>_xlfn.XLOOKUP(B2262,'[6]cells down 19042026 9H40'!$B:$B,'[6]cells down 19042026 9H40'!$B:$B,"")</f>
        <v/>
      </c>
      <c r="BR2262" s="9" t="s">
        <v>1199</v>
      </c>
      <c r="BS2262" s="9" t="s">
        <v>594</v>
      </c>
      <c r="BT2262" s="108"/>
    </row>
    <row r="2263" spans="1:72" s="9" customFormat="1" x14ac:dyDescent="0.35">
      <c r="A2263" s="1" t="s">
        <v>4247</v>
      </c>
      <c r="B2263" s="8" t="s">
        <v>4248</v>
      </c>
      <c r="C2263" s="3" t="str">
        <f>_xlfn.XLOOKUP(B2263,'[1]daily break down'!$D:$D,'[1]daily break down'!$E:$E,"")</f>
        <v>NORD-OUEST</v>
      </c>
      <c r="D2263" s="1" t="s">
        <v>11</v>
      </c>
      <c r="E2263" s="1" t="s">
        <v>12</v>
      </c>
      <c r="F2263" s="3" t="s">
        <v>51</v>
      </c>
      <c r="G2263" s="1" t="s">
        <v>3129</v>
      </c>
      <c r="H2263" s="32" t="str">
        <f>_xlfn.XLOOKUP(B2263,[2]CALCULATION!$B:$B,[2]CALCULATION!$H:$H,"")</f>
        <v>HUAWEI</v>
      </c>
      <c r="I2263" s="28">
        <v>0</v>
      </c>
      <c r="J2263" s="28">
        <v>0</v>
      </c>
      <c r="K2263" s="28">
        <v>0</v>
      </c>
      <c r="L2263" s="28">
        <v>0</v>
      </c>
      <c r="M2263" s="28">
        <v>0</v>
      </c>
      <c r="N2263" s="28">
        <v>0</v>
      </c>
      <c r="O2263" s="28">
        <v>0</v>
      </c>
      <c r="P2263" s="28">
        <v>0</v>
      </c>
      <c r="Q2263" s="28">
        <v>0</v>
      </c>
      <c r="R2263" s="28">
        <v>0</v>
      </c>
      <c r="S2263" s="93">
        <v>0</v>
      </c>
      <c r="T2263" s="93">
        <f>_xlfn.XLOOKUP(B2263,'[3]Nur des jours'!$B:$B,'[3]Nur des jours'!$U:$U,"")</f>
        <v>0</v>
      </c>
      <c r="U2263" s="93">
        <v>0</v>
      </c>
      <c r="V2263" s="93">
        <v>0</v>
      </c>
      <c r="W2263" s="93">
        <v>0</v>
      </c>
      <c r="X2263" s="93">
        <v>0</v>
      </c>
      <c r="Y2263" s="93">
        <v>0.32750554314234098</v>
      </c>
      <c r="Z2263" s="93">
        <v>0</v>
      </c>
      <c r="AA2263" s="93">
        <v>0</v>
      </c>
      <c r="AB2263" s="93">
        <v>0</v>
      </c>
      <c r="AC2263" s="93">
        <f>_xlfn.XLOOKUP(B2263,'[3]Nur des jours'!$B:$B,'[3]Nur des jours'!$N:$N,"")</f>
        <v>0</v>
      </c>
      <c r="AD2263" s="93">
        <v>0</v>
      </c>
      <c r="AE2263" s="93">
        <v>0</v>
      </c>
      <c r="AF2263" s="93">
        <v>0</v>
      </c>
      <c r="AG2263" s="93"/>
      <c r="AH2263" s="93">
        <v>0</v>
      </c>
      <c r="AI2263" s="93">
        <v>0</v>
      </c>
      <c r="AJ2263" s="93">
        <v>0</v>
      </c>
      <c r="AK2263" s="93">
        <v>0</v>
      </c>
      <c r="AL2263" s="93">
        <v>0</v>
      </c>
      <c r="AM2263" s="49" t="s">
        <v>5601</v>
      </c>
      <c r="AN2263" s="49"/>
      <c r="AO2263" s="48" t="str" cm="1">
        <f t="array" ref="AO2263">IFERROR(_xlfn.IFS(
AQ2263="MPR ISSUE","PDH",
AQ2263="BSS Hardware Issue","BSS",
AQ2263="Sites strategiques, MLL, Pylone, etc.","ENVTECH",
AQ2263="AKTIVCO DEFAUT GE &amp; POWER Cabinet","AKTIVCO",
AQ2263="AKTIVCO Coupure ENEO &amp; Baisse de tension","AKTIVCO GRID ONLY",
AQ2263="Coupure ENEO &amp; Baisse de tension","IHS GRID ONLY",
AQ2263="Defaut GE &amp; POWER Cabinet","IHS",
AQ2263="Sharing","Partners",
AQ2263="Sites strategiques &amp; DataCenter","SST &amp; DC",
AQ2263="Exclu","Exclu",
AQ2263="SAT","SAT",
AQ2263="SPARE-ISSUE","SPARE-ISSUE",
AQ2263="Fiber CAmtel","TRANS_FO_CAMTEL",
AQ2263="Fiber AOF","Fiber AOF",
AQ2263="Projet OCM (HUAWEI)","TRAVAUX-HUAWEI",
AQ2263="Projet OCM (NOKIA)","TRAVAUX-NOKIA",
AQ2263="ACCESS-ISSUE","ACCESS-ISSUE",
AQ2263="Projet OCM (ZTE, NOKIA, autres projets)","TRAVAUX OCM",
AQ2263="No root CAuse","No root cause",
AQ2263="ODU HS","PDH",
AQ2263="IP &amp; VLAN","PDH",
AQ2263="Warehouse HUAWEI","SPARE-ISSUE",
AQ2263="SPARE-HS","SPARE-ISSUE",
AQ2263="Power Telco","BSS",AQ2263="no impacts","no impacts"
),"")</f>
        <v>No root cause</v>
      </c>
      <c r="AP2263" s="48" t="str" cm="1">
        <f t="array" ref="AP2263">IFERROR(_xlfn.IFS(
AQ2263="MPR ISSUE","TX ISSUE",
AQ2263="BSS Hardware Issue","RAN ISSUE",
AQ2263="Sites strategiques, MLL, Pylone, etc.","ENVTECH",
AQ2263="AKTIVCO DEFAUT GE &amp; POWER Cabinet","POWER ISSUE",
AQ2263="AKTIVCO Coupure ENEO &amp; Baisse de tension","POWER ISSUE",
AQ2263="Coupure ENEO &amp; Baisse de tension","POWER ISSUE",
AQ2263="Defaut GE &amp; POWER Cabinet","POWER ISSUE",
AQ2263="Sharing","POWER ISSUE",
AQ2263="Sites strategiques &amp; DataCenter","POWER ISSUE",
AQ2263="Exclu","Exclu",
AQ2263="SAT","TX ISSUE",
AQ2263="SPARE-ISSUE","SPARE-ISSUE",
AQ2263="Fiber CAmtel","TX ISSUE",
AQ2263="Fiber AOF","TX ISSUE",
AQ2263="Projet OCM (HUAWEI)","TRAVAUX-HUAWEI",
AQ2263="Projet OCM (NOKIA)","TRAVAUX -NOKIA",
AQ2263="ACCESS-ISSUE","ACCESS-ISSUE",
AQ2263="Projet OCM (ZTE, NOKIA, autres projets)","TRAVAUX OCM",
AQ2263="No root CAuse","No root cause",
AQ2263="ODU HS","TX ISSUE",
AQ2263="IP &amp; VLAN","TX ISSUE",
AQ2263="Warehouse HUAWEI","SPARE-ISSUE",
AQ2263="SPARE-HS","SPARE-ISSUE",
AQ2263="Power Telco","RAN ISSUE",AQ2263="no impacts","no impacts"
),"")</f>
        <v>No root cause</v>
      </c>
      <c r="AQ2263" s="67" t="s">
        <v>5344</v>
      </c>
      <c r="AR2263" s="48" t="str" cm="1">
        <f t="array" ref="AR2263">IFERROR(_xlfn.IFS(
AQ2263="MPR ISSUE","ACTIVE",
AQ2263="BSS Hardware Issue","ACTIVE",
AQ2263="Sites strategiques, MLL, Pylone, etc.","PASSIVE",
AQ2263="AKTIVCO DEFAUT GE &amp; POWER Cabinet","PASSIVE",
AQ2263="AKTIVCO Coupure ENEO &amp; Baisse de tension","PASSIVE",
AQ2263="Coupure ENEO &amp; Baisse de tension","PASSIVE",
AQ2263="Defaut GE &amp; POWER Cabinet","PASSIVE",
AQ2263="Sharing","PASSIVE",
AQ2263="Sites strategiques &amp; DataCenter","PASSIVE",
AQ2263="Exclu","Exclu",
AQ2263="SAT","ACTIVE",
AQ2263="SPARE-ISSUE","SPARE-ISSUE",
AQ2263="Fiber CAmtel","ACTIVE",
AQ2263="Fiber AOF","ACTIVE",
AQ2263="Projet OCM (HUAWEI)","PLANNED WORKS",
AQ2263="Projet OCM (NOKIA)","PLANNED WORKS",
AQ2263="ACCESS-ISSUE","ACCESS-ISSUE",
AQ2263="Projet OCM (ZTE, NOKIA, autres projets)","PLANNED WORKS",
AQ2263="No root CAuse","No root cause",
AQ2263="ODU HS","ACTIVE",
AQ2263="IP &amp; VLAN","ACTIVE",
AQ2263="Warehouse HUAWEI","SPARE-ISSUE",
AQ2263="SPARE-HS","SPARE-ISSUE",
AQ2263="Power Telco","ACTIVE", AQ2263="no impacts","no impacts"
),"")</f>
        <v>No root cause</v>
      </c>
      <c r="AS2263" s="92" t="s">
        <v>5537</v>
      </c>
      <c r="AT2263" s="98" t="s">
        <v>4248</v>
      </c>
      <c r="AV2263" s="17" t="s">
        <v>5537</v>
      </c>
      <c r="AW2263" s="7" t="s">
        <v>5537</v>
      </c>
      <c r="AX2263" s="6" t="s">
        <v>5537</v>
      </c>
      <c r="AY2263" s="7"/>
      <c r="AZ2263" s="3" t="s">
        <v>5537</v>
      </c>
      <c r="BA2263" s="18" t="s">
        <v>5537</v>
      </c>
      <c r="BB2263" s="18" t="s">
        <v>5537</v>
      </c>
      <c r="BC2263" s="18" t="s">
        <v>5537</v>
      </c>
      <c r="BD2263" s="18" t="s">
        <v>5537</v>
      </c>
      <c r="BE2263" s="18" t="s">
        <v>5537</v>
      </c>
      <c r="BF2263" s="18" t="s">
        <v>5537</v>
      </c>
      <c r="BG2263" s="18" t="s">
        <v>5537</v>
      </c>
      <c r="BH2263" s="18" t="s">
        <v>5537</v>
      </c>
      <c r="BI2263" s="18" t="s">
        <v>5537</v>
      </c>
      <c r="BJ2263" s="18" t="s">
        <v>5537</v>
      </c>
      <c r="BK2263" s="18" t="s">
        <v>5537</v>
      </c>
      <c r="BL2263" s="9" t="s">
        <v>5537</v>
      </c>
      <c r="BM2263" s="14" t="s">
        <v>5537</v>
      </c>
      <c r="BN2263" s="14" t="s">
        <v>5537</v>
      </c>
      <c r="BO2263" s="14" t="str">
        <f>_xlfn.XLOOKUP(B2263,'[4]cell downs 18042026 17h'!$B:$B,'[4]cell downs 18042026 17h'!$B:$B,"")</f>
        <v/>
      </c>
      <c r="BP2263" s="14" t="str">
        <f>_xlfn.XLOOKUP(B2263,'[5]Cells Huawei 19042026 15h'!$B:$B,'[5]Cells Huawei 19042026 15h'!$B:$B,"")</f>
        <v/>
      </c>
      <c r="BQ2263" s="9" t="str">
        <f>_xlfn.XLOOKUP(B2263,'[6]cells down 19042026 9H40'!$B:$B,'[6]cells down 19042026 9H40'!$B:$B,"")</f>
        <v/>
      </c>
      <c r="BR2263" s="9" t="s">
        <v>4248</v>
      </c>
      <c r="BS2263" s="9" t="s">
        <v>5537</v>
      </c>
      <c r="BT2263" s="108"/>
    </row>
    <row r="2264" spans="1:72" s="9" customFormat="1" x14ac:dyDescent="0.35">
      <c r="A2264" s="1" t="s">
        <v>1431</v>
      </c>
      <c r="B2264" s="8" t="s">
        <v>1550</v>
      </c>
      <c r="C2264" s="3" t="str">
        <f>_xlfn.XLOOKUP(B2264,'[1]daily break down'!$D:$D,'[1]daily break down'!$E:$E,"")</f>
        <v>SUD-OUEST</v>
      </c>
      <c r="D2264" s="1" t="s">
        <v>11</v>
      </c>
      <c r="E2264" s="1" t="s">
        <v>12</v>
      </c>
      <c r="F2264" s="3" t="s">
        <v>13</v>
      </c>
      <c r="G2264" s="1" t="s">
        <v>1431</v>
      </c>
      <c r="H2264" s="32" t="str">
        <f>_xlfn.XLOOKUP(B2264,[2]CALCULATION!$B:$B,[2]CALCULATION!$H:$H,"")</f>
        <v>Huawei</v>
      </c>
      <c r="I2264" s="28">
        <v>0</v>
      </c>
      <c r="J2264" s="28">
        <v>0</v>
      </c>
      <c r="K2264" s="28">
        <v>0</v>
      </c>
      <c r="L2264" s="28">
        <v>0</v>
      </c>
      <c r="M2264" s="28">
        <v>0</v>
      </c>
      <c r="N2264" s="28">
        <v>0</v>
      </c>
      <c r="O2264" s="28">
        <v>0</v>
      </c>
      <c r="P2264" s="28">
        <v>0</v>
      </c>
      <c r="Q2264" s="28">
        <v>0</v>
      </c>
      <c r="R2264" s="28">
        <v>0</v>
      </c>
      <c r="S2264" s="93">
        <v>0</v>
      </c>
      <c r="T2264" s="93">
        <f>_xlfn.XLOOKUP(B2264,'[3]Nur des jours'!$B:$B,'[3]Nur des jours'!$U:$U,"")</f>
        <v>0</v>
      </c>
      <c r="U2264" s="93">
        <v>0</v>
      </c>
      <c r="V2264" s="93">
        <v>0</v>
      </c>
      <c r="W2264" s="93">
        <v>4.0251988254530824</v>
      </c>
      <c r="X2264" s="93">
        <v>4.6363356190769709</v>
      </c>
      <c r="Y2264" s="93">
        <v>0.2968113733581027</v>
      </c>
      <c r="Z2264" s="93">
        <v>0</v>
      </c>
      <c r="AA2264" s="93">
        <v>0</v>
      </c>
      <c r="AB2264" s="93">
        <v>0</v>
      </c>
      <c r="AC2264" s="93">
        <f>_xlfn.XLOOKUP(B2264,'[3]Nur des jours'!$B:$B,'[3]Nur des jours'!$N:$N,"")</f>
        <v>0</v>
      </c>
      <c r="AD2264" s="93">
        <v>0</v>
      </c>
      <c r="AE2264" s="93">
        <v>0</v>
      </c>
      <c r="AF2264" s="93">
        <v>0</v>
      </c>
      <c r="AG2264" s="93"/>
      <c r="AH2264" s="93">
        <v>0</v>
      </c>
      <c r="AI2264" s="93">
        <v>0</v>
      </c>
      <c r="AJ2264" s="93">
        <v>0</v>
      </c>
      <c r="AK2264" s="93">
        <v>0</v>
      </c>
      <c r="AL2264" s="93">
        <v>0</v>
      </c>
      <c r="AM2264" s="49" t="s">
        <v>5601</v>
      </c>
      <c r="AN2264" s="49"/>
      <c r="AO2264" s="48" t="str" cm="1">
        <f t="array" ref="AO2264">IFERROR(_xlfn.IFS(
AQ2264="MPR ISSUE","PDH",
AQ2264="BSS Hardware Issue","BSS",
AQ2264="Sites strategiques, MLL, Pylone, etc.","ENVTECH",
AQ2264="AKTIVCO DEFAUT GE &amp; POWER Cabinet","AKTIVCO",
AQ2264="AKTIVCO Coupure ENEO &amp; Baisse de tension","AKTIVCO GRID ONLY",
AQ2264="Coupure ENEO &amp; Baisse de tension","IHS GRID ONLY",
AQ2264="Defaut GE &amp; POWER Cabinet","IHS",
AQ2264="Sharing","Partners",
AQ2264="Sites strategiques &amp; DataCenter","SST &amp; DC",
AQ2264="Exclu","Exclu",
AQ2264="SAT","SAT",
AQ2264="SPARE-ISSUE","SPARE-ISSUE",
AQ2264="Fiber CAmtel","TRANS_FO_CAMTEL",
AQ2264="Fiber AOF","Fiber AOF",
AQ2264="Projet OCM (HUAWEI)","TRAVAUX-HUAWEI",
AQ2264="Projet OCM (NOKIA)","TRAVAUX-NOKIA",
AQ2264="ACCESS-ISSUE","ACCESS-ISSUE",
AQ2264="Projet OCM (ZTE, NOKIA, autres projets)","TRAVAUX OCM",
AQ2264="No root CAuse","No root cause",
AQ2264="ODU HS","PDH",
AQ2264="IP &amp; VLAN","PDH",
AQ2264="Warehouse HUAWEI","SPARE-ISSUE",
AQ2264="SPARE-HS","SPARE-ISSUE",
AQ2264="Power Telco","BSS",AQ2264="no impacts","no impacts"
),"")</f>
        <v>No root cause</v>
      </c>
      <c r="AP2264" s="48" t="str" cm="1">
        <f t="array" ref="AP2264">IFERROR(_xlfn.IFS(
AQ2264="MPR ISSUE","TX ISSUE",
AQ2264="BSS Hardware Issue","RAN ISSUE",
AQ2264="Sites strategiques, MLL, Pylone, etc.","ENVTECH",
AQ2264="AKTIVCO DEFAUT GE &amp; POWER Cabinet","POWER ISSUE",
AQ2264="AKTIVCO Coupure ENEO &amp; Baisse de tension","POWER ISSUE",
AQ2264="Coupure ENEO &amp; Baisse de tension","POWER ISSUE",
AQ2264="Defaut GE &amp; POWER Cabinet","POWER ISSUE",
AQ2264="Sharing","POWER ISSUE",
AQ2264="Sites strategiques &amp; DataCenter","POWER ISSUE",
AQ2264="Exclu","Exclu",
AQ2264="SAT","TX ISSUE",
AQ2264="SPARE-ISSUE","SPARE-ISSUE",
AQ2264="Fiber CAmtel","TX ISSUE",
AQ2264="Fiber AOF","TX ISSUE",
AQ2264="Projet OCM (HUAWEI)","TRAVAUX-HUAWEI",
AQ2264="Projet OCM (NOKIA)","TRAVAUX -NOKIA",
AQ2264="ACCESS-ISSUE","ACCESS-ISSUE",
AQ2264="Projet OCM (ZTE, NOKIA, autres projets)","TRAVAUX OCM",
AQ2264="No root CAuse","No root cause",
AQ2264="ODU HS","TX ISSUE",
AQ2264="IP &amp; VLAN","TX ISSUE",
AQ2264="Warehouse HUAWEI","SPARE-ISSUE",
AQ2264="SPARE-HS","SPARE-ISSUE",
AQ2264="Power Telco","RAN ISSUE",AQ2264="no impacts","no impacts"
),"")</f>
        <v>No root cause</v>
      </c>
      <c r="AQ2264" s="67" t="s">
        <v>5344</v>
      </c>
      <c r="AR2264" s="48" t="str" cm="1">
        <f t="array" ref="AR2264">IFERROR(_xlfn.IFS(
AQ2264="MPR ISSUE","ACTIVE",
AQ2264="BSS Hardware Issue","ACTIVE",
AQ2264="Sites strategiques, MLL, Pylone, etc.","PASSIVE",
AQ2264="AKTIVCO DEFAUT GE &amp; POWER Cabinet","PASSIVE",
AQ2264="AKTIVCO Coupure ENEO &amp; Baisse de tension","PASSIVE",
AQ2264="Coupure ENEO &amp; Baisse de tension","PASSIVE",
AQ2264="Defaut GE &amp; POWER Cabinet","PASSIVE",
AQ2264="Sharing","PASSIVE",
AQ2264="Sites strategiques &amp; DataCenter","PASSIVE",
AQ2264="Exclu","Exclu",
AQ2264="SAT","ACTIVE",
AQ2264="SPARE-ISSUE","SPARE-ISSUE",
AQ2264="Fiber CAmtel","ACTIVE",
AQ2264="Fiber AOF","ACTIVE",
AQ2264="Projet OCM (HUAWEI)","PLANNED WORKS",
AQ2264="Projet OCM (NOKIA)","PLANNED WORKS",
AQ2264="ACCESS-ISSUE","ACCESS-ISSUE",
AQ2264="Projet OCM (ZTE, NOKIA, autres projets)","PLANNED WORKS",
AQ2264="No root CAuse","No root cause",
AQ2264="ODU HS","ACTIVE",
AQ2264="IP &amp; VLAN","ACTIVE",
AQ2264="Warehouse HUAWEI","SPARE-ISSUE",
AQ2264="SPARE-HS","SPARE-ISSUE",
AQ2264="Power Telco","ACTIVE", AQ2264="no impacts","no impacts"
),"")</f>
        <v>No root cause</v>
      </c>
      <c r="AS2264" s="92" t="s">
        <v>5537</v>
      </c>
      <c r="AT2264" s="98" t="s">
        <v>1550</v>
      </c>
      <c r="AV2264" s="17" t="s">
        <v>5537</v>
      </c>
      <c r="AW2264" s="7" t="s">
        <v>5537</v>
      </c>
      <c r="AX2264" s="6" t="s">
        <v>5537</v>
      </c>
      <c r="AY2264" s="7"/>
      <c r="AZ2264" s="3" t="s">
        <v>5537</v>
      </c>
      <c r="BA2264" s="18" t="s">
        <v>5537</v>
      </c>
      <c r="BB2264" s="18" t="s">
        <v>5537</v>
      </c>
      <c r="BC2264" s="18" t="s">
        <v>5537</v>
      </c>
      <c r="BD2264" s="18" t="s">
        <v>5537</v>
      </c>
      <c r="BE2264" s="18" t="s">
        <v>5537</v>
      </c>
      <c r="BF2264" s="18" t="s">
        <v>5537</v>
      </c>
      <c r="BG2264" s="18" t="s">
        <v>5537</v>
      </c>
      <c r="BH2264" s="18" t="s">
        <v>5537</v>
      </c>
      <c r="BI2264" s="18" t="s">
        <v>5537</v>
      </c>
      <c r="BJ2264" s="18" t="s">
        <v>5537</v>
      </c>
      <c r="BK2264" s="18" t="s">
        <v>5537</v>
      </c>
      <c r="BL2264" s="9" t="s">
        <v>5537</v>
      </c>
      <c r="BM2264" s="14" t="s">
        <v>5537</v>
      </c>
      <c r="BN2264" s="14" t="s">
        <v>5537</v>
      </c>
      <c r="BO2264" s="14" t="str">
        <f>_xlfn.XLOOKUP(B2264,'[4]cell downs 18042026 17h'!$B:$B,'[4]cell downs 18042026 17h'!$B:$B,"")</f>
        <v/>
      </c>
      <c r="BP2264" s="14" t="str">
        <f>_xlfn.XLOOKUP(B2264,'[5]Cells Huawei 19042026 15h'!$B:$B,'[5]Cells Huawei 19042026 15h'!$B:$B,"")</f>
        <v/>
      </c>
      <c r="BQ2264" s="9" t="str">
        <f>_xlfn.XLOOKUP(B2264,'[6]cells down 19042026 9H40'!$B:$B,'[6]cells down 19042026 9H40'!$B:$B,"")</f>
        <v/>
      </c>
      <c r="BR2264" s="9" t="s">
        <v>1550</v>
      </c>
      <c r="BS2264" s="9" t="s">
        <v>12</v>
      </c>
      <c r="BT2264" s="108"/>
    </row>
    <row r="2265" spans="1:72" s="9" customFormat="1" x14ac:dyDescent="0.35">
      <c r="A2265" s="1" t="s">
        <v>5235</v>
      </c>
      <c r="B2265" s="1" t="s">
        <v>5236</v>
      </c>
      <c r="C2265" s="3" t="str">
        <f>_xlfn.XLOOKUP(B2265,'[1]daily break down'!$D:$D,'[1]daily break down'!$E:$E,"")</f>
        <v>SUD-OUEST</v>
      </c>
      <c r="D2265" s="1" t="s">
        <v>11</v>
      </c>
      <c r="E2265" s="1" t="s">
        <v>154</v>
      </c>
      <c r="F2265" s="3" t="s">
        <v>13</v>
      </c>
      <c r="G2265" s="1" t="s">
        <v>5235</v>
      </c>
      <c r="H2265" s="32" t="str">
        <f>_xlfn.XLOOKUP(B2265,[2]CALCULATION!$B:$B,[2]CALCULATION!$H:$H,"")</f>
        <v>HUAWEI</v>
      </c>
      <c r="I2265" s="28">
        <v>0</v>
      </c>
      <c r="J2265" s="28">
        <v>0</v>
      </c>
      <c r="K2265" s="28">
        <v>0</v>
      </c>
      <c r="L2265" s="28">
        <v>0</v>
      </c>
      <c r="M2265" s="28">
        <v>0</v>
      </c>
      <c r="N2265" s="28">
        <v>0</v>
      </c>
      <c r="O2265" s="28">
        <v>0</v>
      </c>
      <c r="P2265" s="28">
        <v>0</v>
      </c>
      <c r="Q2265" s="28">
        <v>0</v>
      </c>
      <c r="R2265" s="28">
        <v>0</v>
      </c>
      <c r="S2265" s="93">
        <v>0</v>
      </c>
      <c r="T2265" s="93">
        <f>_xlfn.XLOOKUP(B2265,'[3]Nur des jours'!$B:$B,'[3]Nur des jours'!$U:$U,"")</f>
        <v>0</v>
      </c>
      <c r="U2265" s="93">
        <v>0</v>
      </c>
      <c r="V2265" s="93">
        <v>2.3405865029834523</v>
      </c>
      <c r="W2265" s="93">
        <v>2.9191564435997752</v>
      </c>
      <c r="X2265" s="93">
        <v>2.8668639939731699</v>
      </c>
      <c r="Y2265" s="93">
        <v>0.25286574038403914</v>
      </c>
      <c r="Z2265" s="93">
        <v>0</v>
      </c>
      <c r="AA2265" s="93">
        <v>0</v>
      </c>
      <c r="AB2265" s="93">
        <v>0</v>
      </c>
      <c r="AC2265" s="93">
        <f>_xlfn.XLOOKUP(B2265,'[3]Nur des jours'!$B:$B,'[3]Nur des jours'!$N:$N,"")</f>
        <v>0</v>
      </c>
      <c r="AD2265" s="93">
        <v>0</v>
      </c>
      <c r="AE2265" s="93">
        <v>0</v>
      </c>
      <c r="AF2265" s="93">
        <v>0</v>
      </c>
      <c r="AG2265" s="93"/>
      <c r="AH2265" s="93">
        <v>0</v>
      </c>
      <c r="AI2265" s="93">
        <v>0</v>
      </c>
      <c r="AJ2265" s="93">
        <v>0</v>
      </c>
      <c r="AK2265" s="93">
        <v>0</v>
      </c>
      <c r="AL2265" s="93">
        <v>0</v>
      </c>
      <c r="AM2265" s="49" t="s">
        <v>5601</v>
      </c>
      <c r="AN2265" s="49"/>
      <c r="AO2265" s="48" t="str" cm="1">
        <f t="array" ref="AO2265">IFERROR(_xlfn.IFS(
AQ2265="MPR ISSUE","PDH",
AQ2265="BSS Hardware Issue","BSS",
AQ2265="Sites strategiques, MLL, Pylone, etc.","ENVTECH",
AQ2265="AKTIVCO DEFAUT GE &amp; POWER Cabinet","AKTIVCO",
AQ2265="AKTIVCO Coupure ENEO &amp; Baisse de tension","AKTIVCO GRID ONLY",
AQ2265="Coupure ENEO &amp; Baisse de tension","IHS GRID ONLY",
AQ2265="Defaut GE &amp; POWER Cabinet","IHS",
AQ2265="Sharing","Partners",
AQ2265="Sites strategiques &amp; DataCenter","SST &amp; DC",
AQ2265="Exclu","Exclu",
AQ2265="SAT","SAT",
AQ2265="SPARE-ISSUE","SPARE-ISSUE",
AQ2265="Fiber CAmtel","TRANS_FO_CAMTEL",
AQ2265="Fiber AOF","Fiber AOF",
AQ2265="Projet OCM (HUAWEI)","TRAVAUX-HUAWEI",
AQ2265="Projet OCM (NOKIA)","TRAVAUX-NOKIA",
AQ2265="ACCESS-ISSUE","ACCESS-ISSUE",
AQ2265="Projet OCM (ZTE, NOKIA, autres projets)","TRAVAUX OCM",
AQ2265="No root CAuse","No root cause",
AQ2265="ODU HS","PDH",
AQ2265="IP &amp; VLAN","PDH",
AQ2265="Warehouse HUAWEI","SPARE-ISSUE",
AQ2265="SPARE-HS","SPARE-ISSUE",
AQ2265="Power Telco","BSS",AQ2265="no impacts","no impacts"
),"")</f>
        <v>ACCESS-ISSUE</v>
      </c>
      <c r="AP2265" s="48" t="str" cm="1">
        <f t="array" ref="AP2265">IFERROR(_xlfn.IFS(
AQ2265="MPR ISSUE","TX ISSUE",
AQ2265="BSS Hardware Issue","RAN ISSUE",
AQ2265="Sites strategiques, MLL, Pylone, etc.","ENVTECH",
AQ2265="AKTIVCO DEFAUT GE &amp; POWER Cabinet","POWER ISSUE",
AQ2265="AKTIVCO Coupure ENEO &amp; Baisse de tension","POWER ISSUE",
AQ2265="Coupure ENEO &amp; Baisse de tension","POWER ISSUE",
AQ2265="Defaut GE &amp; POWER Cabinet","POWER ISSUE",
AQ2265="Sharing","POWER ISSUE",
AQ2265="Sites strategiques &amp; DataCenter","POWER ISSUE",
AQ2265="Exclu","Exclu",
AQ2265="SAT","TX ISSUE",
AQ2265="SPARE-ISSUE","SPARE-ISSUE",
AQ2265="Fiber CAmtel","TX ISSUE",
AQ2265="Fiber AOF","TX ISSUE",
AQ2265="Projet OCM (HUAWEI)","TRAVAUX-HUAWEI",
AQ2265="Projet OCM (NOKIA)","TRAVAUX -NOKIA",
AQ2265="ACCESS-ISSUE","ACCESS-ISSUE",
AQ2265="Projet OCM (ZTE, NOKIA, autres projets)","TRAVAUX OCM",
AQ2265="No root CAuse","No root cause",
AQ2265="ODU HS","TX ISSUE",
AQ2265="IP &amp; VLAN","TX ISSUE",
AQ2265="Warehouse HUAWEI","SPARE-ISSUE",
AQ2265="SPARE-HS","SPARE-ISSUE",
AQ2265="Power Telco","RAN ISSUE",AQ2265="no impacts","no impacts"
),"")</f>
        <v>ACCESS-ISSUE</v>
      </c>
      <c r="AQ2265" s="67" t="s">
        <v>25</v>
      </c>
      <c r="AR2265" s="48" t="str" cm="1">
        <f t="array" ref="AR2265">IFERROR(_xlfn.IFS(
AQ2265="MPR ISSUE","ACTIVE",
AQ2265="BSS Hardware Issue","ACTIVE",
AQ2265="Sites strategiques, MLL, Pylone, etc.","PASSIVE",
AQ2265="AKTIVCO DEFAUT GE &amp; POWER Cabinet","PASSIVE",
AQ2265="AKTIVCO Coupure ENEO &amp; Baisse de tension","PASSIVE",
AQ2265="Coupure ENEO &amp; Baisse de tension","PASSIVE",
AQ2265="Defaut GE &amp; POWER Cabinet","PASSIVE",
AQ2265="Sharing","PASSIVE",
AQ2265="Sites strategiques &amp; DataCenter","PASSIVE",
AQ2265="Exclu","Exclu",
AQ2265="SAT","ACTIVE",
AQ2265="SPARE-ISSUE","SPARE-ISSUE",
AQ2265="Fiber CAmtel","ACTIVE",
AQ2265="Fiber AOF","ACTIVE",
AQ2265="Projet OCM (HUAWEI)","PLANNED WORKS",
AQ2265="Projet OCM (NOKIA)","PLANNED WORKS",
AQ2265="ACCESS-ISSUE","ACCESS-ISSUE",
AQ2265="Projet OCM (ZTE, NOKIA, autres projets)","PLANNED WORKS",
AQ2265="No root CAuse","No root cause",
AQ2265="ODU HS","ACTIVE",
AQ2265="IP &amp; VLAN","ACTIVE",
AQ2265="Warehouse HUAWEI","SPARE-ISSUE",
AQ2265="SPARE-HS","SPARE-ISSUE",
AQ2265="Power Telco","ACTIVE", AQ2265="no impacts","no impacts"
),"")</f>
        <v>ACCESS-ISSUE</v>
      </c>
      <c r="AS2265" s="92" t="s">
        <v>5911</v>
      </c>
      <c r="AT2265" s="92" t="s">
        <v>5236</v>
      </c>
      <c r="AV2265" s="17" t="s">
        <v>5537</v>
      </c>
      <c r="AW2265" s="7" t="s">
        <v>5537</v>
      </c>
      <c r="AX2265" s="6" t="s">
        <v>5537</v>
      </c>
      <c r="AY2265" s="7"/>
      <c r="AZ2265" s="3" t="s">
        <v>5537</v>
      </c>
      <c r="BA2265" s="18" t="s">
        <v>5537</v>
      </c>
      <c r="BB2265" s="18" t="s">
        <v>5537</v>
      </c>
      <c r="BC2265" s="18" t="s">
        <v>5537</v>
      </c>
      <c r="BD2265" s="18" t="s">
        <v>5537</v>
      </c>
      <c r="BE2265" s="18" t="s">
        <v>5537</v>
      </c>
      <c r="BF2265" s="18" t="s">
        <v>5537</v>
      </c>
      <c r="BG2265" s="18" t="s">
        <v>5537</v>
      </c>
      <c r="BH2265" s="18" t="s">
        <v>5537</v>
      </c>
      <c r="BI2265" s="18" t="s">
        <v>5537</v>
      </c>
      <c r="BJ2265" s="18" t="s">
        <v>6324</v>
      </c>
      <c r="BK2265" s="18" t="s">
        <v>6325</v>
      </c>
      <c r="BL2265" s="9" t="s">
        <v>5537</v>
      </c>
      <c r="BM2265" s="14" t="s">
        <v>5537</v>
      </c>
      <c r="BN2265" s="14" t="s">
        <v>5537</v>
      </c>
      <c r="BO2265" s="14" t="str">
        <f>_xlfn.XLOOKUP(B2265,'[4]cell downs 18042026 17h'!$B:$B,'[4]cell downs 18042026 17h'!$B:$B,"")</f>
        <v/>
      </c>
      <c r="BP2265" s="14" t="str">
        <f>_xlfn.XLOOKUP(B2265,'[5]Cells Huawei 19042026 15h'!$B:$B,'[5]Cells Huawei 19042026 15h'!$B:$B,"")</f>
        <v/>
      </c>
      <c r="BQ2265" s="9" t="str">
        <f>_xlfn.XLOOKUP(B2265,'[6]cells down 19042026 9H40'!$B:$B,'[6]cells down 19042026 9H40'!$B:$B,"")</f>
        <v/>
      </c>
      <c r="BR2265" s="9" t="s">
        <v>5236</v>
      </c>
      <c r="BS2265" s="9" t="s">
        <v>318</v>
      </c>
      <c r="BT2265" s="108"/>
    </row>
    <row r="2266" spans="1:72" s="9" customFormat="1" x14ac:dyDescent="0.35">
      <c r="A2266" s="1" t="s">
        <v>156</v>
      </c>
      <c r="B2266" s="8" t="s">
        <v>157</v>
      </c>
      <c r="C2266" s="3" t="str">
        <f>_xlfn.XLOOKUP(B2266,'[1]daily break down'!$D:$D,'[1]daily break down'!$E:$E,"")</f>
        <v>EXTREME-NORD</v>
      </c>
      <c r="D2266" s="1" t="s">
        <v>11</v>
      </c>
      <c r="E2266" s="1" t="s">
        <v>66</v>
      </c>
      <c r="F2266" s="3" t="s">
        <v>55</v>
      </c>
      <c r="G2266" s="1" t="s">
        <v>156</v>
      </c>
      <c r="H2266" s="32" t="str">
        <f>_xlfn.XLOOKUP(B2266,[2]CALCULATION!$B:$B,[2]CALCULATION!$H:$H,"")</f>
        <v>HUAWEI</v>
      </c>
      <c r="I2266" s="28">
        <v>0</v>
      </c>
      <c r="J2266" s="28">
        <v>0</v>
      </c>
      <c r="K2266" s="28">
        <v>0</v>
      </c>
      <c r="L2266" s="28">
        <v>0</v>
      </c>
      <c r="M2266" s="28">
        <v>0</v>
      </c>
      <c r="N2266" s="28">
        <v>0</v>
      </c>
      <c r="O2266" s="28">
        <v>0</v>
      </c>
      <c r="P2266" s="28">
        <v>0</v>
      </c>
      <c r="Q2266" s="28">
        <v>0</v>
      </c>
      <c r="R2266" s="28">
        <v>0</v>
      </c>
      <c r="S2266" s="93">
        <v>0</v>
      </c>
      <c r="T2266" s="93">
        <f>_xlfn.XLOOKUP(B2266,'[3]Nur des jours'!$B:$B,'[3]Nur des jours'!$U:$U,"")</f>
        <v>0</v>
      </c>
      <c r="U2266" s="93">
        <v>0</v>
      </c>
      <c r="V2266" s="93">
        <v>0.96122154591605258</v>
      </c>
      <c r="W2266" s="93">
        <v>0</v>
      </c>
      <c r="X2266" s="93">
        <v>0</v>
      </c>
      <c r="Y2266" s="93">
        <v>0.2127368141698984</v>
      </c>
      <c r="Z2266" s="93">
        <v>0</v>
      </c>
      <c r="AA2266" s="93">
        <v>0</v>
      </c>
      <c r="AB2266" s="93">
        <v>0</v>
      </c>
      <c r="AC2266" s="93">
        <f>_xlfn.XLOOKUP(B2266,'[3]Nur des jours'!$B:$B,'[3]Nur des jours'!$N:$N,"")</f>
        <v>0</v>
      </c>
      <c r="AD2266" s="93">
        <v>0</v>
      </c>
      <c r="AE2266" s="93">
        <v>0</v>
      </c>
      <c r="AF2266" s="93">
        <v>0</v>
      </c>
      <c r="AG2266" s="93"/>
      <c r="AH2266" s="93">
        <v>0</v>
      </c>
      <c r="AI2266" s="93">
        <v>0</v>
      </c>
      <c r="AJ2266" s="93">
        <v>0</v>
      </c>
      <c r="AK2266" s="93">
        <v>0</v>
      </c>
      <c r="AL2266" s="93">
        <v>0</v>
      </c>
      <c r="AM2266" s="49" t="s">
        <v>5601</v>
      </c>
      <c r="AN2266" s="49"/>
      <c r="AO2266" s="48" t="str" cm="1">
        <f t="array" ref="AO2266">IFERROR(_xlfn.IFS(
AQ2266="MPR ISSUE","PDH",
AQ2266="BSS Hardware Issue","BSS",
AQ2266="Sites strategiques, MLL, Pylone, etc.","ENVTECH",
AQ2266="AKTIVCO DEFAUT GE &amp; POWER Cabinet","AKTIVCO",
AQ2266="AKTIVCO Coupure ENEO &amp; Baisse de tension","AKTIVCO GRID ONLY",
AQ2266="Coupure ENEO &amp; Baisse de tension","IHS GRID ONLY",
AQ2266="Defaut GE &amp; POWER Cabinet","IHS",
AQ2266="Sharing","Partners",
AQ2266="Sites strategiques &amp; DataCenter","SST &amp; DC",
AQ2266="Exclu","Exclu",
AQ2266="SAT","SAT",
AQ2266="SPARE-ISSUE","SPARE-ISSUE",
AQ2266="Fiber CAmtel","TRANS_FO_CAMTEL",
AQ2266="Fiber AOF","Fiber AOF",
AQ2266="Projet OCM (HUAWEI)","TRAVAUX-HUAWEI",
AQ2266="Projet OCM (NOKIA)","TRAVAUX-NOKIA",
AQ2266="ACCESS-ISSUE","ACCESS-ISSUE",
AQ2266="Projet OCM (ZTE, NOKIA, autres projets)","TRAVAUX OCM",
AQ2266="No root CAuse","No root cause",
AQ2266="ODU HS","PDH",
AQ2266="IP &amp; VLAN","PDH",
AQ2266="Warehouse HUAWEI","SPARE-ISSUE",
AQ2266="SPARE-HS","SPARE-ISSUE",
AQ2266="Power Telco","BSS",AQ2266="no impacts","no impacts"
),"")</f>
        <v>IHS</v>
      </c>
      <c r="AP2266" s="48" t="str" cm="1">
        <f t="array" ref="AP2266">IFERROR(_xlfn.IFS(
AQ2266="MPR ISSUE","TX ISSUE",
AQ2266="BSS Hardware Issue","RAN ISSUE",
AQ2266="Sites strategiques, MLL, Pylone, etc.","ENVTECH",
AQ2266="AKTIVCO DEFAUT GE &amp; POWER Cabinet","POWER ISSUE",
AQ2266="AKTIVCO Coupure ENEO &amp; Baisse de tension","POWER ISSUE",
AQ2266="Coupure ENEO &amp; Baisse de tension","POWER ISSUE",
AQ2266="Defaut GE &amp; POWER Cabinet","POWER ISSUE",
AQ2266="Sharing","POWER ISSUE",
AQ2266="Sites strategiques &amp; DataCenter","POWER ISSUE",
AQ2266="Exclu","Exclu",
AQ2266="SAT","TX ISSUE",
AQ2266="SPARE-ISSUE","SPARE-ISSUE",
AQ2266="Fiber CAmtel","TX ISSUE",
AQ2266="Fiber AOF","TX ISSUE",
AQ2266="Projet OCM (HUAWEI)","TRAVAUX-HUAWEI",
AQ2266="Projet OCM (NOKIA)","TRAVAUX -NOKIA",
AQ2266="ACCESS-ISSUE","ACCESS-ISSUE",
AQ2266="Projet OCM (ZTE, NOKIA, autres projets)","TRAVAUX OCM",
AQ2266="No root CAuse","No root cause",
AQ2266="ODU HS","TX ISSUE",
AQ2266="IP &amp; VLAN","TX ISSUE",
AQ2266="Warehouse HUAWEI","SPARE-ISSUE",
AQ2266="SPARE-HS","SPARE-ISSUE",
AQ2266="Power Telco","RAN ISSUE",AQ2266="no impacts","no impacts"
),"")</f>
        <v>POWER ISSUE</v>
      </c>
      <c r="AQ2266" s="67" t="s">
        <v>5330</v>
      </c>
      <c r="AR2266" s="48" t="str" cm="1">
        <f t="array" ref="AR2266">IFERROR(_xlfn.IFS(
AQ2266="MPR ISSUE","ACTIVE",
AQ2266="BSS Hardware Issue","ACTIVE",
AQ2266="Sites strategiques, MLL, Pylone, etc.","PASSIVE",
AQ2266="AKTIVCO DEFAUT GE &amp; POWER Cabinet","PASSIVE",
AQ2266="AKTIVCO Coupure ENEO &amp; Baisse de tension","PASSIVE",
AQ2266="Coupure ENEO &amp; Baisse de tension","PASSIVE",
AQ2266="Defaut GE &amp; POWER Cabinet","PASSIVE",
AQ2266="Sharing","PASSIVE",
AQ2266="Sites strategiques &amp; DataCenter","PASSIVE",
AQ2266="Exclu","Exclu",
AQ2266="SAT","ACTIVE",
AQ2266="SPARE-ISSUE","SPARE-ISSUE",
AQ2266="Fiber CAmtel","ACTIVE",
AQ2266="Fiber AOF","ACTIVE",
AQ2266="Projet OCM (HUAWEI)","PLANNED WORKS",
AQ2266="Projet OCM (NOKIA)","PLANNED WORKS",
AQ2266="ACCESS-ISSUE","ACCESS-ISSUE",
AQ2266="Projet OCM (ZTE, NOKIA, autres projets)","PLANNED WORKS",
AQ2266="No root CAuse","No root cause",
AQ2266="ODU HS","ACTIVE",
AQ2266="IP &amp; VLAN","ACTIVE",
AQ2266="Warehouse HUAWEI","SPARE-ISSUE",
AQ2266="SPARE-HS","SPARE-ISSUE",
AQ2266="Power Telco","ACTIVE", AQ2266="no impacts","no impacts"
),"")</f>
        <v>PASSIVE</v>
      </c>
      <c r="AS2266" s="92" t="s">
        <v>5912</v>
      </c>
      <c r="AT2266" s="98" t="s">
        <v>157</v>
      </c>
      <c r="AV2266" s="17" t="s">
        <v>5537</v>
      </c>
      <c r="AW2266" s="7" t="s">
        <v>5537</v>
      </c>
      <c r="AX2266" s="6" t="s">
        <v>5537</v>
      </c>
      <c r="AY2266" s="7"/>
      <c r="AZ2266" s="3" t="s">
        <v>5912</v>
      </c>
      <c r="BA2266" s="18" t="s">
        <v>5537</v>
      </c>
      <c r="BB2266" s="18" t="s">
        <v>5537</v>
      </c>
      <c r="BC2266" s="18" t="s">
        <v>5537</v>
      </c>
      <c r="BD2266" s="18" t="s">
        <v>5537</v>
      </c>
      <c r="BE2266" s="18" t="s">
        <v>5537</v>
      </c>
      <c r="BF2266" s="18" t="s">
        <v>5537</v>
      </c>
      <c r="BG2266" s="18" t="s">
        <v>5537</v>
      </c>
      <c r="BH2266" s="18" t="s">
        <v>5537</v>
      </c>
      <c r="BI2266" s="18" t="s">
        <v>5537</v>
      </c>
      <c r="BJ2266" s="18" t="s">
        <v>5537</v>
      </c>
      <c r="BK2266" s="18" t="s">
        <v>5537</v>
      </c>
      <c r="BL2266" s="9" t="s">
        <v>5537</v>
      </c>
      <c r="BM2266" s="14" t="s">
        <v>5537</v>
      </c>
      <c r="BN2266" s="14" t="s">
        <v>5537</v>
      </c>
      <c r="BO2266" s="14" t="str">
        <f>_xlfn.XLOOKUP(B2266,'[4]cell downs 18042026 17h'!$B:$B,'[4]cell downs 18042026 17h'!$B:$B,"")</f>
        <v/>
      </c>
      <c r="BP2266" s="14" t="str">
        <f>_xlfn.XLOOKUP(B2266,'[5]Cells Huawei 19042026 15h'!$B:$B,'[5]Cells Huawei 19042026 15h'!$B:$B,"")</f>
        <v/>
      </c>
      <c r="BQ2266" s="9" t="str">
        <f>_xlfn.XLOOKUP(B2266,'[6]cells down 19042026 9H40'!$B:$B,'[6]cells down 19042026 9H40'!$B:$B,"")</f>
        <v/>
      </c>
      <c r="BR2266" s="9" t="s">
        <v>157</v>
      </c>
      <c r="BS2266" s="9" t="s">
        <v>594</v>
      </c>
      <c r="BT2266" s="108"/>
    </row>
    <row r="2267" spans="1:72" s="9" customFormat="1" x14ac:dyDescent="0.35">
      <c r="A2267" s="1" t="s">
        <v>3865</v>
      </c>
      <c r="B2267" s="8" t="s">
        <v>3866</v>
      </c>
      <c r="C2267" s="3" t="str">
        <f>_xlfn.XLOOKUP(B2267,'[1]daily break down'!$D:$D,'[1]daily break down'!$E:$E,"")</f>
        <v>EXTREME-NORD</v>
      </c>
      <c r="D2267" s="1" t="s">
        <v>21</v>
      </c>
      <c r="E2267" s="1" t="s">
        <v>563</v>
      </c>
      <c r="F2267" s="3" t="s">
        <v>55</v>
      </c>
      <c r="G2267" s="1" t="s">
        <v>3865</v>
      </c>
      <c r="H2267" s="32" t="str">
        <f>_xlfn.XLOOKUP(B2267,[2]CALCULATION!$B:$B,[2]CALCULATION!$H:$H,"")</f>
        <v>HUAWEI</v>
      </c>
      <c r="I2267" s="28">
        <v>0</v>
      </c>
      <c r="J2267" s="28">
        <v>0</v>
      </c>
      <c r="K2267" s="28">
        <v>0</v>
      </c>
      <c r="L2267" s="28">
        <v>0</v>
      </c>
      <c r="M2267" s="28">
        <v>0</v>
      </c>
      <c r="N2267" s="28">
        <v>0</v>
      </c>
      <c r="O2267" s="28">
        <v>0</v>
      </c>
      <c r="P2267" s="28">
        <v>0</v>
      </c>
      <c r="Q2267" s="28">
        <v>0</v>
      </c>
      <c r="R2267" s="28">
        <v>0</v>
      </c>
      <c r="S2267" s="93">
        <v>0</v>
      </c>
      <c r="T2267" s="93">
        <f>_xlfn.XLOOKUP(B2267,'[3]Nur des jours'!$B:$B,'[3]Nur des jours'!$U:$U,"")</f>
        <v>0</v>
      </c>
      <c r="U2267" s="93">
        <v>0</v>
      </c>
      <c r="V2267" s="93">
        <v>6.8487057440366623</v>
      </c>
      <c r="W2267" s="93">
        <v>7.9380009873499358</v>
      </c>
      <c r="X2267" s="93">
        <v>0.61051256588277958</v>
      </c>
      <c r="Y2267" s="93">
        <v>0.11856760065404799</v>
      </c>
      <c r="Z2267" s="93">
        <v>0</v>
      </c>
      <c r="AA2267" s="93">
        <v>0</v>
      </c>
      <c r="AB2267" s="93">
        <v>0</v>
      </c>
      <c r="AC2267" s="93">
        <f>_xlfn.XLOOKUP(B2267,'[3]Nur des jours'!$B:$B,'[3]Nur des jours'!$N:$N,"")</f>
        <v>0</v>
      </c>
      <c r="AD2267" s="93">
        <v>0</v>
      </c>
      <c r="AE2267" s="93">
        <v>0</v>
      </c>
      <c r="AF2267" s="93">
        <v>0</v>
      </c>
      <c r="AG2267" s="93"/>
      <c r="AH2267" s="93">
        <v>0</v>
      </c>
      <c r="AI2267" s="93">
        <v>0</v>
      </c>
      <c r="AJ2267" s="93">
        <v>0</v>
      </c>
      <c r="AK2267" s="93">
        <v>0</v>
      </c>
      <c r="AL2267" s="93">
        <v>0</v>
      </c>
      <c r="AM2267" s="49" t="s">
        <v>5601</v>
      </c>
      <c r="AN2267" s="49"/>
      <c r="AO2267" s="48" t="str" cm="1">
        <f t="array" ref="AO2267">IFERROR(_xlfn.IFS(
AQ2267="MPR ISSUE","PDH",
AQ2267="BSS Hardware Issue","BSS",
AQ2267="Sites strategiques, MLL, Pylone, etc.","ENVTECH",
AQ2267="AKTIVCO DEFAUT GE &amp; POWER Cabinet","AKTIVCO",
AQ2267="AKTIVCO Coupure ENEO &amp; Baisse de tension","AKTIVCO GRID ONLY",
AQ2267="Coupure ENEO &amp; Baisse de tension","IHS GRID ONLY",
AQ2267="Defaut GE &amp; POWER Cabinet","IHS",
AQ2267="Sharing","Partners",
AQ2267="Sites strategiques &amp; DataCenter","SST &amp; DC",
AQ2267="Exclu","Exclu",
AQ2267="SAT","SAT",
AQ2267="SPARE-ISSUE","SPARE-ISSUE",
AQ2267="Fiber CAmtel","TRANS_FO_CAMTEL",
AQ2267="Fiber AOF","Fiber AOF",
AQ2267="Projet OCM (HUAWEI)","TRAVAUX-HUAWEI",
AQ2267="Projet OCM (NOKIA)","TRAVAUX-NOKIA",
AQ2267="ACCESS-ISSUE","ACCESS-ISSUE",
AQ2267="Projet OCM (ZTE, NOKIA, autres projets)","TRAVAUX OCM",
AQ2267="No root CAuse","No root cause",
AQ2267="ODU HS","PDH",
AQ2267="IP &amp; VLAN","PDH",
AQ2267="Warehouse HUAWEI","SPARE-ISSUE",
AQ2267="SPARE-HS","SPARE-ISSUE",
AQ2267="Power Telco","BSS",AQ2267="no impacts","no impacts"
),"")</f>
        <v>No root cause</v>
      </c>
      <c r="AP2267" s="48" t="str" cm="1">
        <f t="array" ref="AP2267">IFERROR(_xlfn.IFS(
AQ2267="MPR ISSUE","TX ISSUE",
AQ2267="BSS Hardware Issue","RAN ISSUE",
AQ2267="Sites strategiques, MLL, Pylone, etc.","ENVTECH",
AQ2267="AKTIVCO DEFAUT GE &amp; POWER Cabinet","POWER ISSUE",
AQ2267="AKTIVCO Coupure ENEO &amp; Baisse de tension","POWER ISSUE",
AQ2267="Coupure ENEO &amp; Baisse de tension","POWER ISSUE",
AQ2267="Defaut GE &amp; POWER Cabinet","POWER ISSUE",
AQ2267="Sharing","POWER ISSUE",
AQ2267="Sites strategiques &amp; DataCenter","POWER ISSUE",
AQ2267="Exclu","Exclu",
AQ2267="SAT","TX ISSUE",
AQ2267="SPARE-ISSUE","SPARE-ISSUE",
AQ2267="Fiber CAmtel","TX ISSUE",
AQ2267="Fiber AOF","TX ISSUE",
AQ2267="Projet OCM (HUAWEI)","TRAVAUX-HUAWEI",
AQ2267="Projet OCM (NOKIA)","TRAVAUX -NOKIA",
AQ2267="ACCESS-ISSUE","ACCESS-ISSUE",
AQ2267="Projet OCM (ZTE, NOKIA, autres projets)","TRAVAUX OCM",
AQ2267="No root CAuse","No root cause",
AQ2267="ODU HS","TX ISSUE",
AQ2267="IP &amp; VLAN","TX ISSUE",
AQ2267="Warehouse HUAWEI","SPARE-ISSUE",
AQ2267="SPARE-HS","SPARE-ISSUE",
AQ2267="Power Telco","RAN ISSUE",AQ2267="no impacts","no impacts"
),"")</f>
        <v>No root cause</v>
      </c>
      <c r="AQ2267" s="67" t="s">
        <v>5344</v>
      </c>
      <c r="AR2267" s="48" t="str" cm="1">
        <f t="array" ref="AR2267">IFERROR(_xlfn.IFS(
AQ2267="MPR ISSUE","ACTIVE",
AQ2267="BSS Hardware Issue","ACTIVE",
AQ2267="Sites strategiques, MLL, Pylone, etc.","PASSIVE",
AQ2267="AKTIVCO DEFAUT GE &amp; POWER Cabinet","PASSIVE",
AQ2267="AKTIVCO Coupure ENEO &amp; Baisse de tension","PASSIVE",
AQ2267="Coupure ENEO &amp; Baisse de tension","PASSIVE",
AQ2267="Defaut GE &amp; POWER Cabinet","PASSIVE",
AQ2267="Sharing","PASSIVE",
AQ2267="Sites strategiques &amp; DataCenter","PASSIVE",
AQ2267="Exclu","Exclu",
AQ2267="SAT","ACTIVE",
AQ2267="SPARE-ISSUE","SPARE-ISSUE",
AQ2267="Fiber CAmtel","ACTIVE",
AQ2267="Fiber AOF","ACTIVE",
AQ2267="Projet OCM (HUAWEI)","PLANNED WORKS",
AQ2267="Projet OCM (NOKIA)","PLANNED WORKS",
AQ2267="ACCESS-ISSUE","ACCESS-ISSUE",
AQ2267="Projet OCM (ZTE, NOKIA, autres projets)","PLANNED WORKS",
AQ2267="No root CAuse","No root cause",
AQ2267="ODU HS","ACTIVE",
AQ2267="IP &amp; VLAN","ACTIVE",
AQ2267="Warehouse HUAWEI","SPARE-ISSUE",
AQ2267="SPARE-HS","SPARE-ISSUE",
AQ2267="Power Telco","ACTIVE", AQ2267="no impacts","no impacts"
),"")</f>
        <v>No root cause</v>
      </c>
      <c r="AS2267" s="92" t="s">
        <v>5537</v>
      </c>
      <c r="AT2267" s="98" t="s">
        <v>3866</v>
      </c>
      <c r="AV2267" s="17" t="s">
        <v>5537</v>
      </c>
      <c r="AW2267" s="7" t="s">
        <v>5537</v>
      </c>
      <c r="AX2267" s="6" t="s">
        <v>5537</v>
      </c>
      <c r="AY2267" s="7"/>
      <c r="AZ2267" s="3" t="s">
        <v>5537</v>
      </c>
      <c r="BA2267" s="18" t="s">
        <v>5537</v>
      </c>
      <c r="BB2267" s="18" t="s">
        <v>5537</v>
      </c>
      <c r="BC2267" s="18" t="s">
        <v>5537</v>
      </c>
      <c r="BD2267" s="18" t="s">
        <v>5537</v>
      </c>
      <c r="BE2267" s="18" t="s">
        <v>5537</v>
      </c>
      <c r="BF2267" s="18" t="s">
        <v>5537</v>
      </c>
      <c r="BG2267" s="18" t="s">
        <v>5537</v>
      </c>
      <c r="BH2267" s="18" t="s">
        <v>5537</v>
      </c>
      <c r="BI2267" s="18" t="s">
        <v>5537</v>
      </c>
      <c r="BJ2267" s="18" t="s">
        <v>5537</v>
      </c>
      <c r="BK2267" s="18" t="s">
        <v>5537</v>
      </c>
      <c r="BL2267" s="9" t="s">
        <v>5537</v>
      </c>
      <c r="BM2267" s="14" t="s">
        <v>5537</v>
      </c>
      <c r="BN2267" s="14" t="s">
        <v>5537</v>
      </c>
      <c r="BO2267" s="14" t="str">
        <f>_xlfn.XLOOKUP(B2267,'[4]cell downs 18042026 17h'!$B:$B,'[4]cell downs 18042026 17h'!$B:$B,"")</f>
        <v/>
      </c>
      <c r="BP2267" s="14" t="str">
        <f>_xlfn.XLOOKUP(B2267,'[5]Cells Huawei 19042026 15h'!$B:$B,'[5]Cells Huawei 19042026 15h'!$B:$B,"")</f>
        <v/>
      </c>
      <c r="BQ2267" s="9" t="str">
        <f>_xlfn.XLOOKUP(B2267,'[6]cells down 19042026 9H40'!$B:$B,'[6]cells down 19042026 9H40'!$B:$B,"")</f>
        <v/>
      </c>
      <c r="BR2267" s="9" t="s">
        <v>5537</v>
      </c>
      <c r="BS2267" s="9" t="s">
        <v>5537</v>
      </c>
      <c r="BT2267" s="108"/>
    </row>
    <row r="2268" spans="1:72" s="9" customFormat="1" x14ac:dyDescent="0.35">
      <c r="A2268" s="1" t="s">
        <v>3961</v>
      </c>
      <c r="B2268" s="8" t="s">
        <v>3962</v>
      </c>
      <c r="C2268" s="3" t="str">
        <f>_xlfn.XLOOKUP(B2268,'[1]daily break down'!$D:$D,'[1]daily break down'!$E:$E,"")</f>
        <v>NORD-OUEST</v>
      </c>
      <c r="D2268" s="1" t="s">
        <v>11</v>
      </c>
      <c r="E2268" s="1" t="s">
        <v>12</v>
      </c>
      <c r="F2268" s="3" t="s">
        <v>51</v>
      </c>
      <c r="G2268" s="1" t="s">
        <v>3963</v>
      </c>
      <c r="H2268" s="32" t="str">
        <f>_xlfn.XLOOKUP(B2268,[2]CALCULATION!$B:$B,[2]CALCULATION!$H:$H,"")</f>
        <v>HUAWEI</v>
      </c>
      <c r="I2268" s="28">
        <v>0</v>
      </c>
      <c r="J2268" s="28">
        <v>0</v>
      </c>
      <c r="K2268" s="28">
        <v>0</v>
      </c>
      <c r="L2268" s="28">
        <v>0</v>
      </c>
      <c r="M2268" s="28">
        <v>0</v>
      </c>
      <c r="N2268" s="28">
        <v>0</v>
      </c>
      <c r="O2268" s="28">
        <v>0</v>
      </c>
      <c r="P2268" s="28">
        <v>0</v>
      </c>
      <c r="Q2268" s="28">
        <v>0</v>
      </c>
      <c r="R2268" s="28">
        <v>0</v>
      </c>
      <c r="S2268" s="93">
        <v>0</v>
      </c>
      <c r="T2268" s="93">
        <f>_xlfn.XLOOKUP(B2268,'[3]Nur des jours'!$B:$B,'[3]Nur des jours'!$U:$U,"")</f>
        <v>0</v>
      </c>
      <c r="U2268" s="93">
        <v>0</v>
      </c>
      <c r="V2268" s="93">
        <v>0.11642739125596048</v>
      </c>
      <c r="W2268" s="93">
        <v>0</v>
      </c>
      <c r="X2268" s="93">
        <v>0</v>
      </c>
      <c r="Y2268" s="93">
        <v>4.2518826708671846E-2</v>
      </c>
      <c r="Z2268" s="93">
        <v>0</v>
      </c>
      <c r="AA2268" s="93">
        <v>0</v>
      </c>
      <c r="AB2268" s="93">
        <v>0</v>
      </c>
      <c r="AC2268" s="93">
        <f>_xlfn.XLOOKUP(B2268,'[3]Nur des jours'!$B:$B,'[3]Nur des jours'!$N:$N,"")</f>
        <v>0</v>
      </c>
      <c r="AD2268" s="93">
        <v>0</v>
      </c>
      <c r="AE2268" s="93">
        <v>0</v>
      </c>
      <c r="AF2268" s="93">
        <v>0</v>
      </c>
      <c r="AG2268" s="93"/>
      <c r="AH2268" s="93">
        <v>0</v>
      </c>
      <c r="AI2268" s="93">
        <v>0</v>
      </c>
      <c r="AJ2268" s="93">
        <v>0</v>
      </c>
      <c r="AK2268" s="93">
        <v>0</v>
      </c>
      <c r="AL2268" s="93">
        <v>0</v>
      </c>
      <c r="AM2268" s="49" t="s">
        <v>5601</v>
      </c>
      <c r="AN2268" s="49"/>
      <c r="AO2268" s="48" t="str" cm="1">
        <f t="array" ref="AO2268">IFERROR(_xlfn.IFS(
AQ2268="MPR ISSUE","PDH",
AQ2268="BSS Hardware Issue","BSS",
AQ2268="Sites strategiques, MLL, Pylone, etc.","ENVTECH",
AQ2268="AKTIVCO DEFAUT GE &amp; POWER Cabinet","AKTIVCO",
AQ2268="AKTIVCO Coupure ENEO &amp; Baisse de tension","AKTIVCO GRID ONLY",
AQ2268="Coupure ENEO &amp; Baisse de tension","IHS GRID ONLY",
AQ2268="Defaut GE &amp; POWER Cabinet","IHS",
AQ2268="Sharing","Partners",
AQ2268="Sites strategiques &amp; DataCenter","SST &amp; DC",
AQ2268="Exclu","Exclu",
AQ2268="SAT","SAT",
AQ2268="SPARE-ISSUE","SPARE-ISSUE",
AQ2268="Fiber CAmtel","TRANS_FO_CAMTEL",
AQ2268="Fiber AOF","Fiber AOF",
AQ2268="Projet OCM (HUAWEI)","TRAVAUX-HUAWEI",
AQ2268="Projet OCM (NOKIA)","TRAVAUX-NOKIA",
AQ2268="ACCESS-ISSUE","ACCESS-ISSUE",
AQ2268="Projet OCM (ZTE, NOKIA, autres projets)","TRAVAUX OCM",
AQ2268="No root CAuse","No root cause",
AQ2268="ODU HS","PDH",
AQ2268="IP &amp; VLAN","PDH",
AQ2268="Warehouse HUAWEI","SPARE-ISSUE",
AQ2268="SPARE-HS","SPARE-ISSUE",
AQ2268="Power Telco","BSS",AQ2268="no impacts","no impacts"
),"")</f>
        <v>No root cause</v>
      </c>
      <c r="AP2268" s="48" t="str" cm="1">
        <f t="array" ref="AP2268">IFERROR(_xlfn.IFS(
AQ2268="MPR ISSUE","TX ISSUE",
AQ2268="BSS Hardware Issue","RAN ISSUE",
AQ2268="Sites strategiques, MLL, Pylone, etc.","ENVTECH",
AQ2268="AKTIVCO DEFAUT GE &amp; POWER Cabinet","POWER ISSUE",
AQ2268="AKTIVCO Coupure ENEO &amp; Baisse de tension","POWER ISSUE",
AQ2268="Coupure ENEO &amp; Baisse de tension","POWER ISSUE",
AQ2268="Defaut GE &amp; POWER Cabinet","POWER ISSUE",
AQ2268="Sharing","POWER ISSUE",
AQ2268="Sites strategiques &amp; DataCenter","POWER ISSUE",
AQ2268="Exclu","Exclu",
AQ2268="SAT","TX ISSUE",
AQ2268="SPARE-ISSUE","SPARE-ISSUE",
AQ2268="Fiber CAmtel","TX ISSUE",
AQ2268="Fiber AOF","TX ISSUE",
AQ2268="Projet OCM (HUAWEI)","TRAVAUX-HUAWEI",
AQ2268="Projet OCM (NOKIA)","TRAVAUX -NOKIA",
AQ2268="ACCESS-ISSUE","ACCESS-ISSUE",
AQ2268="Projet OCM (ZTE, NOKIA, autres projets)","TRAVAUX OCM",
AQ2268="No root CAuse","No root cause",
AQ2268="ODU HS","TX ISSUE",
AQ2268="IP &amp; VLAN","TX ISSUE",
AQ2268="Warehouse HUAWEI","SPARE-ISSUE",
AQ2268="SPARE-HS","SPARE-ISSUE",
AQ2268="Power Telco","RAN ISSUE",AQ2268="no impacts","no impacts"
),"")</f>
        <v>No root cause</v>
      </c>
      <c r="AQ2268" s="67" t="s">
        <v>5344</v>
      </c>
      <c r="AR2268" s="48" t="str" cm="1">
        <f t="array" ref="AR2268">IFERROR(_xlfn.IFS(
AQ2268="MPR ISSUE","ACTIVE",
AQ2268="BSS Hardware Issue","ACTIVE",
AQ2268="Sites strategiques, MLL, Pylone, etc.","PASSIVE",
AQ2268="AKTIVCO DEFAUT GE &amp; POWER Cabinet","PASSIVE",
AQ2268="AKTIVCO Coupure ENEO &amp; Baisse de tension","PASSIVE",
AQ2268="Coupure ENEO &amp; Baisse de tension","PASSIVE",
AQ2268="Defaut GE &amp; POWER Cabinet","PASSIVE",
AQ2268="Sharing","PASSIVE",
AQ2268="Sites strategiques &amp; DataCenter","PASSIVE",
AQ2268="Exclu","Exclu",
AQ2268="SAT","ACTIVE",
AQ2268="SPARE-ISSUE","SPARE-ISSUE",
AQ2268="Fiber CAmtel","ACTIVE",
AQ2268="Fiber AOF","ACTIVE",
AQ2268="Projet OCM (HUAWEI)","PLANNED WORKS",
AQ2268="Projet OCM (NOKIA)","PLANNED WORKS",
AQ2268="ACCESS-ISSUE","ACCESS-ISSUE",
AQ2268="Projet OCM (ZTE, NOKIA, autres projets)","PLANNED WORKS",
AQ2268="No root CAuse","No root cause",
AQ2268="ODU HS","ACTIVE",
AQ2268="IP &amp; VLAN","ACTIVE",
AQ2268="Warehouse HUAWEI","SPARE-ISSUE",
AQ2268="SPARE-HS","SPARE-ISSUE",
AQ2268="Power Telco","ACTIVE", AQ2268="no impacts","no impacts"
),"")</f>
        <v>No root cause</v>
      </c>
      <c r="AS2268" s="92" t="s">
        <v>5537</v>
      </c>
      <c r="AT2268" s="98" t="s">
        <v>3962</v>
      </c>
      <c r="AV2268" s="17" t="s">
        <v>5537</v>
      </c>
      <c r="AW2268" s="7" t="s">
        <v>5537</v>
      </c>
      <c r="AX2268" s="6" t="s">
        <v>5537</v>
      </c>
      <c r="AY2268" s="7"/>
      <c r="AZ2268" s="3" t="s">
        <v>5537</v>
      </c>
      <c r="BA2268" s="18" t="s">
        <v>5537</v>
      </c>
      <c r="BB2268" s="18" t="s">
        <v>5537</v>
      </c>
      <c r="BC2268" s="18" t="s">
        <v>5537</v>
      </c>
      <c r="BD2268" s="18" t="s">
        <v>5537</v>
      </c>
      <c r="BE2268" s="18" t="s">
        <v>5537</v>
      </c>
      <c r="BF2268" s="18" t="s">
        <v>5537</v>
      </c>
      <c r="BG2268" s="18" t="s">
        <v>5537</v>
      </c>
      <c r="BH2268" s="18" t="s">
        <v>5537</v>
      </c>
      <c r="BI2268" s="18" t="s">
        <v>5537</v>
      </c>
      <c r="BJ2268" s="18" t="s">
        <v>5537</v>
      </c>
      <c r="BK2268" s="18" t="s">
        <v>5537</v>
      </c>
      <c r="BL2268" s="9" t="s">
        <v>5537</v>
      </c>
      <c r="BM2268" s="14" t="s">
        <v>5537</v>
      </c>
      <c r="BN2268" s="14" t="s">
        <v>5537</v>
      </c>
      <c r="BO2268" s="14" t="str">
        <f>_xlfn.XLOOKUP(B2268,'[4]cell downs 18042026 17h'!$B:$B,'[4]cell downs 18042026 17h'!$B:$B,"")</f>
        <v/>
      </c>
      <c r="BP2268" s="14" t="str">
        <f>_xlfn.XLOOKUP(B2268,'[5]Cells Huawei 19042026 15h'!$B:$B,'[5]Cells Huawei 19042026 15h'!$B:$B,"")</f>
        <v/>
      </c>
      <c r="BQ2268" s="9" t="str">
        <f>_xlfn.XLOOKUP(B2268,'[6]cells down 19042026 9H40'!$B:$B,'[6]cells down 19042026 9H40'!$B:$B,"")</f>
        <v/>
      </c>
      <c r="BR2268" s="9" t="s">
        <v>3962</v>
      </c>
      <c r="BS2268" s="9" t="s">
        <v>12</v>
      </c>
      <c r="BT2268" s="108"/>
    </row>
    <row r="2269" spans="1:72" s="9" customFormat="1" x14ac:dyDescent="0.35">
      <c r="A2269" s="1" t="s">
        <v>3137</v>
      </c>
      <c r="B2269" s="8" t="s">
        <v>3138</v>
      </c>
      <c r="C2269" s="3" t="str">
        <f>_xlfn.XLOOKUP(B2269,'[1]daily break down'!$D:$D,'[1]daily break down'!$E:$E,"")</f>
        <v>EXTREME-NORD</v>
      </c>
      <c r="D2269" s="1" t="s">
        <v>11</v>
      </c>
      <c r="E2269" s="1" t="s">
        <v>12</v>
      </c>
      <c r="F2269" s="3" t="s">
        <v>55</v>
      </c>
      <c r="G2269" s="1" t="s">
        <v>3137</v>
      </c>
      <c r="H2269" s="32" t="str">
        <f>_xlfn.XLOOKUP(B2269,[2]CALCULATION!$B:$B,[2]CALCULATION!$H:$H,"")</f>
        <v>HUAWEI</v>
      </c>
      <c r="I2269" s="28">
        <v>0</v>
      </c>
      <c r="J2269" s="28">
        <v>0</v>
      </c>
      <c r="K2269" s="28">
        <v>0</v>
      </c>
      <c r="L2269" s="28">
        <v>0</v>
      </c>
      <c r="M2269" s="28">
        <v>0</v>
      </c>
      <c r="N2269" s="28">
        <v>0</v>
      </c>
      <c r="O2269" s="28">
        <v>0</v>
      </c>
      <c r="P2269" s="28">
        <v>0</v>
      </c>
      <c r="Q2269" s="28">
        <v>0</v>
      </c>
      <c r="R2269" s="28">
        <v>0</v>
      </c>
      <c r="S2269" s="93">
        <v>0</v>
      </c>
      <c r="T2269" s="93">
        <f>_xlfn.XLOOKUP(B2269,'[3]Nur des jours'!$B:$B,'[3]Nur des jours'!$U:$U,"")</f>
        <v>0</v>
      </c>
      <c r="U2269" s="93">
        <v>0</v>
      </c>
      <c r="V2269" s="93">
        <v>0.60015038538037246</v>
      </c>
      <c r="W2269" s="93">
        <v>2.43983871381976E-2</v>
      </c>
      <c r="X2269" s="93">
        <v>0</v>
      </c>
      <c r="Y2269" s="93">
        <v>2.9249528440529294E-2</v>
      </c>
      <c r="Z2269" s="93">
        <v>0</v>
      </c>
      <c r="AA2269" s="93">
        <v>0</v>
      </c>
      <c r="AB2269" s="93">
        <v>0</v>
      </c>
      <c r="AC2269" s="93">
        <f>_xlfn.XLOOKUP(B2269,'[3]Nur des jours'!$B:$B,'[3]Nur des jours'!$N:$N,"")</f>
        <v>0</v>
      </c>
      <c r="AD2269" s="93">
        <v>0</v>
      </c>
      <c r="AE2269" s="93">
        <v>0</v>
      </c>
      <c r="AF2269" s="93">
        <v>0</v>
      </c>
      <c r="AG2269" s="93"/>
      <c r="AH2269" s="93">
        <v>0</v>
      </c>
      <c r="AI2269" s="93">
        <v>0</v>
      </c>
      <c r="AJ2269" s="93">
        <v>0</v>
      </c>
      <c r="AK2269" s="93">
        <v>0</v>
      </c>
      <c r="AL2269" s="93">
        <v>0</v>
      </c>
      <c r="AM2269" s="49" t="s">
        <v>5601</v>
      </c>
      <c r="AN2269" s="49"/>
      <c r="AO2269" s="48" t="str" cm="1">
        <f t="array" ref="AO2269">IFERROR(_xlfn.IFS(
AQ2269="MPR ISSUE","PDH",
AQ2269="BSS Hardware Issue","BSS",
AQ2269="Sites strategiques, MLL, Pylone, etc.","ENVTECH",
AQ2269="AKTIVCO DEFAUT GE &amp; POWER Cabinet","AKTIVCO",
AQ2269="AKTIVCO Coupure ENEO &amp; Baisse de tension","AKTIVCO GRID ONLY",
AQ2269="Coupure ENEO &amp; Baisse de tension","IHS GRID ONLY",
AQ2269="Defaut GE &amp; POWER Cabinet","IHS",
AQ2269="Sharing","Partners",
AQ2269="Sites strategiques &amp; DataCenter","SST &amp; DC",
AQ2269="Exclu","Exclu",
AQ2269="SAT","SAT",
AQ2269="SPARE-ISSUE","SPARE-ISSUE",
AQ2269="Fiber CAmtel","TRANS_FO_CAMTEL",
AQ2269="Fiber AOF","Fiber AOF",
AQ2269="Projet OCM (HUAWEI)","TRAVAUX-HUAWEI",
AQ2269="Projet OCM (NOKIA)","TRAVAUX-NOKIA",
AQ2269="ACCESS-ISSUE","ACCESS-ISSUE",
AQ2269="Projet OCM (ZTE, NOKIA, autres projets)","TRAVAUX OCM",
AQ2269="No root CAuse","No root cause",
AQ2269="ODU HS","PDH",
AQ2269="IP &amp; VLAN","PDH",
AQ2269="Warehouse HUAWEI","SPARE-ISSUE",
AQ2269="SPARE-HS","SPARE-ISSUE",
AQ2269="Power Telco","BSS",AQ2269="no impacts","no impacts"
),"")</f>
        <v>No root cause</v>
      </c>
      <c r="AP2269" s="48" t="str" cm="1">
        <f t="array" ref="AP2269">IFERROR(_xlfn.IFS(
AQ2269="MPR ISSUE","TX ISSUE",
AQ2269="BSS Hardware Issue","RAN ISSUE",
AQ2269="Sites strategiques, MLL, Pylone, etc.","ENVTECH",
AQ2269="AKTIVCO DEFAUT GE &amp; POWER Cabinet","POWER ISSUE",
AQ2269="AKTIVCO Coupure ENEO &amp; Baisse de tension","POWER ISSUE",
AQ2269="Coupure ENEO &amp; Baisse de tension","POWER ISSUE",
AQ2269="Defaut GE &amp; POWER Cabinet","POWER ISSUE",
AQ2269="Sharing","POWER ISSUE",
AQ2269="Sites strategiques &amp; DataCenter","POWER ISSUE",
AQ2269="Exclu","Exclu",
AQ2269="SAT","TX ISSUE",
AQ2269="SPARE-ISSUE","SPARE-ISSUE",
AQ2269="Fiber CAmtel","TX ISSUE",
AQ2269="Fiber AOF","TX ISSUE",
AQ2269="Projet OCM (HUAWEI)","TRAVAUX-HUAWEI",
AQ2269="Projet OCM (NOKIA)","TRAVAUX -NOKIA",
AQ2269="ACCESS-ISSUE","ACCESS-ISSUE",
AQ2269="Projet OCM (ZTE, NOKIA, autres projets)","TRAVAUX OCM",
AQ2269="No root CAuse","No root cause",
AQ2269="ODU HS","TX ISSUE",
AQ2269="IP &amp; VLAN","TX ISSUE",
AQ2269="Warehouse HUAWEI","SPARE-ISSUE",
AQ2269="SPARE-HS","SPARE-ISSUE",
AQ2269="Power Telco","RAN ISSUE",AQ2269="no impacts","no impacts"
),"")</f>
        <v>No root cause</v>
      </c>
      <c r="AQ2269" s="67" t="s">
        <v>5344</v>
      </c>
      <c r="AR2269" s="48" t="str" cm="1">
        <f t="array" ref="AR2269">IFERROR(_xlfn.IFS(
AQ2269="MPR ISSUE","ACTIVE",
AQ2269="BSS Hardware Issue","ACTIVE",
AQ2269="Sites strategiques, MLL, Pylone, etc.","PASSIVE",
AQ2269="AKTIVCO DEFAUT GE &amp; POWER Cabinet","PASSIVE",
AQ2269="AKTIVCO Coupure ENEO &amp; Baisse de tension","PASSIVE",
AQ2269="Coupure ENEO &amp; Baisse de tension","PASSIVE",
AQ2269="Defaut GE &amp; POWER Cabinet","PASSIVE",
AQ2269="Sharing","PASSIVE",
AQ2269="Sites strategiques &amp; DataCenter","PASSIVE",
AQ2269="Exclu","Exclu",
AQ2269="SAT","ACTIVE",
AQ2269="SPARE-ISSUE","SPARE-ISSUE",
AQ2269="Fiber CAmtel","ACTIVE",
AQ2269="Fiber AOF","ACTIVE",
AQ2269="Projet OCM (HUAWEI)","PLANNED WORKS",
AQ2269="Projet OCM (NOKIA)","PLANNED WORKS",
AQ2269="ACCESS-ISSUE","ACCESS-ISSUE",
AQ2269="Projet OCM (ZTE, NOKIA, autres projets)","PLANNED WORKS",
AQ2269="No root CAuse","No root cause",
AQ2269="ODU HS","ACTIVE",
AQ2269="IP &amp; VLAN","ACTIVE",
AQ2269="Warehouse HUAWEI","SPARE-ISSUE",
AQ2269="SPARE-HS","SPARE-ISSUE",
AQ2269="Power Telco","ACTIVE", AQ2269="no impacts","no impacts"
),"")</f>
        <v>No root cause</v>
      </c>
      <c r="AS2269" s="92" t="s">
        <v>5537</v>
      </c>
      <c r="AT2269" s="98" t="s">
        <v>3138</v>
      </c>
      <c r="AV2269" s="17" t="s">
        <v>5537</v>
      </c>
      <c r="AW2269" s="7" t="s">
        <v>5537</v>
      </c>
      <c r="AX2269" s="6" t="s">
        <v>5537</v>
      </c>
      <c r="AY2269" s="7"/>
      <c r="AZ2269" s="3" t="s">
        <v>5537</v>
      </c>
      <c r="BA2269" s="18" t="s">
        <v>5537</v>
      </c>
      <c r="BB2269" s="18" t="s">
        <v>5537</v>
      </c>
      <c r="BC2269" s="18" t="s">
        <v>5537</v>
      </c>
      <c r="BD2269" s="18" t="s">
        <v>5537</v>
      </c>
      <c r="BE2269" s="18" t="s">
        <v>5537</v>
      </c>
      <c r="BF2269" s="18" t="s">
        <v>5537</v>
      </c>
      <c r="BG2269" s="18" t="s">
        <v>5537</v>
      </c>
      <c r="BH2269" s="18" t="s">
        <v>5537</v>
      </c>
      <c r="BI2269" s="18" t="s">
        <v>5537</v>
      </c>
      <c r="BJ2269" s="18" t="s">
        <v>5537</v>
      </c>
      <c r="BK2269" s="18" t="s">
        <v>5537</v>
      </c>
      <c r="BL2269" s="9" t="s">
        <v>5537</v>
      </c>
      <c r="BM2269" s="14" t="s">
        <v>5537</v>
      </c>
      <c r="BN2269" s="14" t="s">
        <v>5537</v>
      </c>
      <c r="BO2269" s="14" t="str">
        <f>_xlfn.XLOOKUP(B2269,'[4]cell downs 18042026 17h'!$B:$B,'[4]cell downs 18042026 17h'!$B:$B,"")</f>
        <v/>
      </c>
      <c r="BP2269" s="14" t="str">
        <f>_xlfn.XLOOKUP(B2269,'[5]Cells Huawei 19042026 15h'!$B:$B,'[5]Cells Huawei 19042026 15h'!$B:$B,"")</f>
        <v>EXN_015</v>
      </c>
      <c r="BQ2269" s="9" t="str">
        <f>_xlfn.XLOOKUP(B2269,'[6]cells down 19042026 9H40'!$B:$B,'[6]cells down 19042026 9H40'!$B:$B,"")</f>
        <v/>
      </c>
      <c r="BR2269" s="9" t="s">
        <v>3138</v>
      </c>
      <c r="BS2269" s="9" t="s">
        <v>5537</v>
      </c>
      <c r="BT2269" s="108"/>
    </row>
    <row r="2270" spans="1:72" s="9" customFormat="1" x14ac:dyDescent="0.35">
      <c r="A2270" s="1" t="s">
        <v>4334</v>
      </c>
      <c r="B2270" s="8" t="s">
        <v>4335</v>
      </c>
      <c r="C2270" s="3" t="str">
        <f>_xlfn.XLOOKUP(B2270,'[1]daily break down'!$D:$D,'[1]daily break down'!$E:$E,"")</f>
        <v>SUD-OUEST</v>
      </c>
      <c r="D2270" s="1" t="s">
        <v>11</v>
      </c>
      <c r="E2270" s="1" t="s">
        <v>154</v>
      </c>
      <c r="F2270" s="3" t="s">
        <v>13</v>
      </c>
      <c r="G2270" s="1" t="s">
        <v>684</v>
      </c>
      <c r="H2270" s="32" t="str">
        <f>_xlfn.XLOOKUP(B2270,[2]CALCULATION!$B:$B,[2]CALCULATION!$H:$H,"")</f>
        <v>HUAWEI</v>
      </c>
      <c r="I2270" s="28">
        <v>0</v>
      </c>
      <c r="J2270" s="28">
        <v>0</v>
      </c>
      <c r="K2270" s="28">
        <v>0</v>
      </c>
      <c r="L2270" s="28">
        <v>0</v>
      </c>
      <c r="M2270" s="28">
        <v>0</v>
      </c>
      <c r="N2270" s="28">
        <v>0</v>
      </c>
      <c r="O2270" s="28">
        <v>0</v>
      </c>
      <c r="P2270" s="28">
        <v>0</v>
      </c>
      <c r="Q2270" s="28">
        <v>0</v>
      </c>
      <c r="R2270" s="28">
        <v>0</v>
      </c>
      <c r="S2270" s="93">
        <v>0</v>
      </c>
      <c r="T2270" s="93">
        <f>_xlfn.XLOOKUP(B2270,'[3]Nur des jours'!$B:$B,'[3]Nur des jours'!$U:$U,"")</f>
        <v>0</v>
      </c>
      <c r="U2270" s="93">
        <v>0</v>
      </c>
      <c r="V2270" s="93">
        <v>0</v>
      </c>
      <c r="W2270" s="93">
        <v>0</v>
      </c>
      <c r="X2270" s="93">
        <v>0</v>
      </c>
      <c r="Y2270" s="93">
        <v>2.0135803420339982E-2</v>
      </c>
      <c r="Z2270" s="93">
        <v>0</v>
      </c>
      <c r="AA2270" s="93">
        <v>0</v>
      </c>
      <c r="AB2270" s="93">
        <v>0</v>
      </c>
      <c r="AC2270" s="93">
        <f>_xlfn.XLOOKUP(B2270,'[3]Nur des jours'!$B:$B,'[3]Nur des jours'!$N:$N,"")</f>
        <v>0</v>
      </c>
      <c r="AD2270" s="93">
        <v>0</v>
      </c>
      <c r="AE2270" s="93">
        <v>0</v>
      </c>
      <c r="AF2270" s="93">
        <v>0</v>
      </c>
      <c r="AG2270" s="93"/>
      <c r="AH2270" s="93">
        <v>0</v>
      </c>
      <c r="AI2270" s="93">
        <v>0</v>
      </c>
      <c r="AJ2270" s="93">
        <v>0</v>
      </c>
      <c r="AK2270" s="93">
        <v>0</v>
      </c>
      <c r="AL2270" s="93">
        <v>0</v>
      </c>
      <c r="AM2270" s="49" t="s">
        <v>5601</v>
      </c>
      <c r="AN2270" s="49"/>
      <c r="AO2270" s="48" t="str" cm="1">
        <f t="array" ref="AO2270">IFERROR(_xlfn.IFS(
AQ2270="MPR ISSUE","PDH",
AQ2270="BSS Hardware Issue","BSS",
AQ2270="Sites strategiques, MLL, Pylone, etc.","ENVTECH",
AQ2270="AKTIVCO DEFAUT GE &amp; POWER Cabinet","AKTIVCO",
AQ2270="AKTIVCO Coupure ENEO &amp; Baisse de tension","AKTIVCO GRID ONLY",
AQ2270="Coupure ENEO &amp; Baisse de tension","IHS GRID ONLY",
AQ2270="Defaut GE &amp; POWER Cabinet","IHS",
AQ2270="Sharing","Partners",
AQ2270="Sites strategiques &amp; DataCenter","SST &amp; DC",
AQ2270="Exclu","Exclu",
AQ2270="SAT","SAT",
AQ2270="SPARE-ISSUE","SPARE-ISSUE",
AQ2270="Fiber CAmtel","TRANS_FO_CAMTEL",
AQ2270="Fiber AOF","Fiber AOF",
AQ2270="Projet OCM (HUAWEI)","TRAVAUX-HUAWEI",
AQ2270="Projet OCM (NOKIA)","TRAVAUX-NOKIA",
AQ2270="ACCESS-ISSUE","ACCESS-ISSUE",
AQ2270="Projet OCM (ZTE, NOKIA, autres projets)","TRAVAUX OCM",
AQ2270="No root CAuse","No root cause",
AQ2270="ODU HS","PDH",
AQ2270="IP &amp; VLAN","PDH",
AQ2270="Warehouse HUAWEI","SPARE-ISSUE",
AQ2270="SPARE-HS","SPARE-ISSUE",
AQ2270="Power Telco","BSS",AQ2270="no impacts","no impacts"
),"")</f>
        <v>No root cause</v>
      </c>
      <c r="AP2270" s="48" t="str" cm="1">
        <f t="array" ref="AP2270">IFERROR(_xlfn.IFS(
AQ2270="MPR ISSUE","TX ISSUE",
AQ2270="BSS Hardware Issue","RAN ISSUE",
AQ2270="Sites strategiques, MLL, Pylone, etc.","ENVTECH",
AQ2270="AKTIVCO DEFAUT GE &amp; POWER Cabinet","POWER ISSUE",
AQ2270="AKTIVCO Coupure ENEO &amp; Baisse de tension","POWER ISSUE",
AQ2270="Coupure ENEO &amp; Baisse de tension","POWER ISSUE",
AQ2270="Defaut GE &amp; POWER Cabinet","POWER ISSUE",
AQ2270="Sharing","POWER ISSUE",
AQ2270="Sites strategiques &amp; DataCenter","POWER ISSUE",
AQ2270="Exclu","Exclu",
AQ2270="SAT","TX ISSUE",
AQ2270="SPARE-ISSUE","SPARE-ISSUE",
AQ2270="Fiber CAmtel","TX ISSUE",
AQ2270="Fiber AOF","TX ISSUE",
AQ2270="Projet OCM (HUAWEI)","TRAVAUX-HUAWEI",
AQ2270="Projet OCM (NOKIA)","TRAVAUX -NOKIA",
AQ2270="ACCESS-ISSUE","ACCESS-ISSUE",
AQ2270="Projet OCM (ZTE, NOKIA, autres projets)","TRAVAUX OCM",
AQ2270="No root CAuse","No root cause",
AQ2270="ODU HS","TX ISSUE",
AQ2270="IP &amp; VLAN","TX ISSUE",
AQ2270="Warehouse HUAWEI","SPARE-ISSUE",
AQ2270="SPARE-HS","SPARE-ISSUE",
AQ2270="Power Telco","RAN ISSUE",AQ2270="no impacts","no impacts"
),"")</f>
        <v>No root cause</v>
      </c>
      <c r="AQ2270" s="67" t="s">
        <v>5344</v>
      </c>
      <c r="AR2270" s="48" t="str" cm="1">
        <f t="array" ref="AR2270">IFERROR(_xlfn.IFS(
AQ2270="MPR ISSUE","ACTIVE",
AQ2270="BSS Hardware Issue","ACTIVE",
AQ2270="Sites strategiques, MLL, Pylone, etc.","PASSIVE",
AQ2270="AKTIVCO DEFAUT GE &amp; POWER Cabinet","PASSIVE",
AQ2270="AKTIVCO Coupure ENEO &amp; Baisse de tension","PASSIVE",
AQ2270="Coupure ENEO &amp; Baisse de tension","PASSIVE",
AQ2270="Defaut GE &amp; POWER Cabinet","PASSIVE",
AQ2270="Sharing","PASSIVE",
AQ2270="Sites strategiques &amp; DataCenter","PASSIVE",
AQ2270="Exclu","Exclu",
AQ2270="SAT","ACTIVE",
AQ2270="SPARE-ISSUE","SPARE-ISSUE",
AQ2270="Fiber CAmtel","ACTIVE",
AQ2270="Fiber AOF","ACTIVE",
AQ2270="Projet OCM (HUAWEI)","PLANNED WORKS",
AQ2270="Projet OCM (NOKIA)","PLANNED WORKS",
AQ2270="ACCESS-ISSUE","ACCESS-ISSUE",
AQ2270="Projet OCM (ZTE, NOKIA, autres projets)","PLANNED WORKS",
AQ2270="No root CAuse","No root cause",
AQ2270="ODU HS","ACTIVE",
AQ2270="IP &amp; VLAN","ACTIVE",
AQ2270="Warehouse HUAWEI","SPARE-ISSUE",
AQ2270="SPARE-HS","SPARE-ISSUE",
AQ2270="Power Telco","ACTIVE", AQ2270="no impacts","no impacts"
),"")</f>
        <v>No root cause</v>
      </c>
      <c r="AS2270" s="92" t="s">
        <v>5537</v>
      </c>
      <c r="AT2270" s="98" t="s">
        <v>4335</v>
      </c>
      <c r="AV2270" s="17" t="s">
        <v>5537</v>
      </c>
      <c r="AW2270" s="7" t="s">
        <v>5537</v>
      </c>
      <c r="AX2270" s="6" t="s">
        <v>5537</v>
      </c>
      <c r="AY2270" s="7"/>
      <c r="AZ2270" s="3" t="s">
        <v>5537</v>
      </c>
      <c r="BA2270" s="18" t="s">
        <v>5537</v>
      </c>
      <c r="BB2270" s="18" t="s">
        <v>5537</v>
      </c>
      <c r="BC2270" s="18" t="s">
        <v>5537</v>
      </c>
      <c r="BD2270" s="18" t="s">
        <v>5537</v>
      </c>
      <c r="BE2270" s="18" t="s">
        <v>5537</v>
      </c>
      <c r="BF2270" s="18" t="s">
        <v>5537</v>
      </c>
      <c r="BG2270" s="18" t="s">
        <v>5537</v>
      </c>
      <c r="BH2270" s="18" t="s">
        <v>5537</v>
      </c>
      <c r="BI2270" s="18" t="s">
        <v>5537</v>
      </c>
      <c r="BJ2270" s="18" t="s">
        <v>5537</v>
      </c>
      <c r="BK2270" s="18" t="s">
        <v>5537</v>
      </c>
      <c r="BL2270" s="9" t="s">
        <v>5537</v>
      </c>
      <c r="BM2270" s="14" t="s">
        <v>5537</v>
      </c>
      <c r="BN2270" s="14" t="s">
        <v>5537</v>
      </c>
      <c r="BO2270" s="14" t="str">
        <f>_xlfn.XLOOKUP(B2270,'[4]cell downs 18042026 17h'!$B:$B,'[4]cell downs 18042026 17h'!$B:$B,"")</f>
        <v/>
      </c>
      <c r="BP2270" s="14" t="str">
        <f>_xlfn.XLOOKUP(B2270,'[5]Cells Huawei 19042026 15h'!$B:$B,'[5]Cells Huawei 19042026 15h'!$B:$B,"")</f>
        <v/>
      </c>
      <c r="BQ2270" s="9" t="str">
        <f>_xlfn.XLOOKUP(B2270,'[6]cells down 19042026 9H40'!$B:$B,'[6]cells down 19042026 9H40'!$B:$B,"")</f>
        <v/>
      </c>
      <c r="BR2270" s="9" t="s">
        <v>4335</v>
      </c>
      <c r="BS2270" s="9" t="s">
        <v>12</v>
      </c>
      <c r="BT2270" s="108"/>
    </row>
    <row r="2271" spans="1:72" s="9" customFormat="1" x14ac:dyDescent="0.35">
      <c r="A2271" s="1" t="s">
        <v>5267</v>
      </c>
      <c r="B2271" s="8" t="s">
        <v>5268</v>
      </c>
      <c r="C2271" s="3" t="str">
        <f>_xlfn.XLOOKUP(B2271,'[1]daily break down'!$D:$D,'[1]daily break down'!$E:$E,"")</f>
        <v>SUD-OUEST</v>
      </c>
      <c r="D2271" s="1" t="s">
        <v>11</v>
      </c>
      <c r="E2271" s="1" t="s">
        <v>1160</v>
      </c>
      <c r="F2271" s="3" t="s">
        <v>13</v>
      </c>
      <c r="G2271" s="1" t="s">
        <v>684</v>
      </c>
      <c r="H2271" s="32" t="str">
        <f>_xlfn.XLOOKUP(B2271,[2]CALCULATION!$B:$B,[2]CALCULATION!$H:$H,"")</f>
        <v>Huawei</v>
      </c>
      <c r="I2271" s="28">
        <v>0</v>
      </c>
      <c r="J2271" s="28">
        <v>0</v>
      </c>
      <c r="K2271" s="28">
        <v>0</v>
      </c>
      <c r="L2271" s="28">
        <v>0</v>
      </c>
      <c r="M2271" s="28">
        <v>0</v>
      </c>
      <c r="N2271" s="28">
        <v>0</v>
      </c>
      <c r="O2271" s="28">
        <v>0</v>
      </c>
      <c r="P2271" s="28">
        <v>0</v>
      </c>
      <c r="Q2271" s="28">
        <v>0</v>
      </c>
      <c r="R2271" s="28">
        <v>0</v>
      </c>
      <c r="S2271" s="93">
        <v>0</v>
      </c>
      <c r="T2271" s="93">
        <f>_xlfn.XLOOKUP(B2271,'[3]Nur des jours'!$B:$B,'[3]Nur des jours'!$U:$U,"")</f>
        <v>0</v>
      </c>
      <c r="U2271" s="93">
        <v>0</v>
      </c>
      <c r="V2271" s="93">
        <v>0</v>
      </c>
      <c r="W2271" s="93">
        <v>0</v>
      </c>
      <c r="X2271" s="93">
        <v>2.4255706511658433E-2</v>
      </c>
      <c r="Y2271" s="93">
        <v>2.0117968342022584E-2</v>
      </c>
      <c r="Z2271" s="93">
        <v>0</v>
      </c>
      <c r="AA2271" s="93">
        <v>0</v>
      </c>
      <c r="AB2271" s="93">
        <v>0</v>
      </c>
      <c r="AC2271" s="93">
        <f>_xlfn.XLOOKUP(B2271,'[3]Nur des jours'!$B:$B,'[3]Nur des jours'!$N:$N,"")</f>
        <v>0</v>
      </c>
      <c r="AD2271" s="93">
        <v>0</v>
      </c>
      <c r="AE2271" s="93">
        <v>0</v>
      </c>
      <c r="AF2271" s="93">
        <v>0</v>
      </c>
      <c r="AG2271" s="93"/>
      <c r="AH2271" s="93">
        <v>0</v>
      </c>
      <c r="AI2271" s="93">
        <v>0</v>
      </c>
      <c r="AJ2271" s="93">
        <v>0</v>
      </c>
      <c r="AK2271" s="93">
        <v>0</v>
      </c>
      <c r="AL2271" s="93">
        <v>0</v>
      </c>
      <c r="AM2271" s="49" t="s">
        <v>5601</v>
      </c>
      <c r="AN2271" s="49"/>
      <c r="AO2271" s="48" t="str" cm="1">
        <f t="array" ref="AO2271">IFERROR(_xlfn.IFS(
AQ2271="MPR ISSUE","PDH",
AQ2271="BSS Hardware Issue","BSS",
AQ2271="Sites strategiques, MLL, Pylone, etc.","ENVTECH",
AQ2271="AKTIVCO DEFAUT GE &amp; POWER Cabinet","AKTIVCO",
AQ2271="AKTIVCO Coupure ENEO &amp; Baisse de tension","AKTIVCO GRID ONLY",
AQ2271="Coupure ENEO &amp; Baisse de tension","IHS GRID ONLY",
AQ2271="Defaut GE &amp; POWER Cabinet","IHS",
AQ2271="Sharing","Partners",
AQ2271="Sites strategiques &amp; DataCenter","SST &amp; DC",
AQ2271="Exclu","Exclu",
AQ2271="SAT","SAT",
AQ2271="SPARE-ISSUE","SPARE-ISSUE",
AQ2271="Fiber CAmtel","TRANS_FO_CAMTEL",
AQ2271="Fiber AOF","Fiber AOF",
AQ2271="Projet OCM (HUAWEI)","TRAVAUX-HUAWEI",
AQ2271="Projet OCM (NOKIA)","TRAVAUX-NOKIA",
AQ2271="ACCESS-ISSUE","ACCESS-ISSUE",
AQ2271="Projet OCM (ZTE, NOKIA, autres projets)","TRAVAUX OCM",
AQ2271="No root CAuse","No root cause",
AQ2271="ODU HS","PDH",
AQ2271="IP &amp; VLAN","PDH",
AQ2271="Warehouse HUAWEI","SPARE-ISSUE",
AQ2271="SPARE-HS","SPARE-ISSUE",
AQ2271="Power Telco","BSS",AQ2271="no impacts","no impacts"
),"")</f>
        <v>No root cause</v>
      </c>
      <c r="AP2271" s="48" t="str" cm="1">
        <f t="array" ref="AP2271">IFERROR(_xlfn.IFS(
AQ2271="MPR ISSUE","TX ISSUE",
AQ2271="BSS Hardware Issue","RAN ISSUE",
AQ2271="Sites strategiques, MLL, Pylone, etc.","ENVTECH",
AQ2271="AKTIVCO DEFAUT GE &amp; POWER Cabinet","POWER ISSUE",
AQ2271="AKTIVCO Coupure ENEO &amp; Baisse de tension","POWER ISSUE",
AQ2271="Coupure ENEO &amp; Baisse de tension","POWER ISSUE",
AQ2271="Defaut GE &amp; POWER Cabinet","POWER ISSUE",
AQ2271="Sharing","POWER ISSUE",
AQ2271="Sites strategiques &amp; DataCenter","POWER ISSUE",
AQ2271="Exclu","Exclu",
AQ2271="SAT","TX ISSUE",
AQ2271="SPARE-ISSUE","SPARE-ISSUE",
AQ2271="Fiber CAmtel","TX ISSUE",
AQ2271="Fiber AOF","TX ISSUE",
AQ2271="Projet OCM (HUAWEI)","TRAVAUX-HUAWEI",
AQ2271="Projet OCM (NOKIA)","TRAVAUX -NOKIA",
AQ2271="ACCESS-ISSUE","ACCESS-ISSUE",
AQ2271="Projet OCM (ZTE, NOKIA, autres projets)","TRAVAUX OCM",
AQ2271="No root CAuse","No root cause",
AQ2271="ODU HS","TX ISSUE",
AQ2271="IP &amp; VLAN","TX ISSUE",
AQ2271="Warehouse HUAWEI","SPARE-ISSUE",
AQ2271="SPARE-HS","SPARE-ISSUE",
AQ2271="Power Telco","RAN ISSUE",AQ2271="no impacts","no impacts"
),"")</f>
        <v>No root cause</v>
      </c>
      <c r="AQ2271" s="67" t="s">
        <v>5344</v>
      </c>
      <c r="AR2271" s="48" t="str" cm="1">
        <f t="array" ref="AR2271">IFERROR(_xlfn.IFS(
AQ2271="MPR ISSUE","ACTIVE",
AQ2271="BSS Hardware Issue","ACTIVE",
AQ2271="Sites strategiques, MLL, Pylone, etc.","PASSIVE",
AQ2271="AKTIVCO DEFAUT GE &amp; POWER Cabinet","PASSIVE",
AQ2271="AKTIVCO Coupure ENEO &amp; Baisse de tension","PASSIVE",
AQ2271="Coupure ENEO &amp; Baisse de tension","PASSIVE",
AQ2271="Defaut GE &amp; POWER Cabinet","PASSIVE",
AQ2271="Sharing","PASSIVE",
AQ2271="Sites strategiques &amp; DataCenter","PASSIVE",
AQ2271="Exclu","Exclu",
AQ2271="SAT","ACTIVE",
AQ2271="SPARE-ISSUE","SPARE-ISSUE",
AQ2271="Fiber CAmtel","ACTIVE",
AQ2271="Fiber AOF","ACTIVE",
AQ2271="Projet OCM (HUAWEI)","PLANNED WORKS",
AQ2271="Projet OCM (NOKIA)","PLANNED WORKS",
AQ2271="ACCESS-ISSUE","ACCESS-ISSUE",
AQ2271="Projet OCM (ZTE, NOKIA, autres projets)","PLANNED WORKS",
AQ2271="No root CAuse","No root cause",
AQ2271="ODU HS","ACTIVE",
AQ2271="IP &amp; VLAN","ACTIVE",
AQ2271="Warehouse HUAWEI","SPARE-ISSUE",
AQ2271="SPARE-HS","SPARE-ISSUE",
AQ2271="Power Telco","ACTIVE", AQ2271="no impacts","no impacts"
),"")</f>
        <v>No root cause</v>
      </c>
      <c r="AS2271" s="92" t="s">
        <v>5537</v>
      </c>
      <c r="AT2271" s="98" t="s">
        <v>5268</v>
      </c>
      <c r="AV2271" s="17" t="s">
        <v>5537</v>
      </c>
      <c r="AW2271" s="7" t="s">
        <v>5537</v>
      </c>
      <c r="AX2271" s="6" t="s">
        <v>5537</v>
      </c>
      <c r="AY2271" s="7"/>
      <c r="AZ2271" s="3" t="s">
        <v>5537</v>
      </c>
      <c r="BA2271" s="18" t="s">
        <v>5537</v>
      </c>
      <c r="BB2271" s="18" t="s">
        <v>5537</v>
      </c>
      <c r="BC2271" s="18" t="s">
        <v>5537</v>
      </c>
      <c r="BD2271" s="18" t="s">
        <v>5537</v>
      </c>
      <c r="BE2271" s="18" t="s">
        <v>5537</v>
      </c>
      <c r="BF2271" s="18" t="s">
        <v>5537</v>
      </c>
      <c r="BG2271" s="18" t="s">
        <v>5537</v>
      </c>
      <c r="BH2271" s="18" t="s">
        <v>5537</v>
      </c>
      <c r="BI2271" s="18" t="s">
        <v>5537</v>
      </c>
      <c r="BJ2271" s="18" t="s">
        <v>5537</v>
      </c>
      <c r="BK2271" s="18" t="s">
        <v>5537</v>
      </c>
      <c r="BL2271" s="9" t="s">
        <v>5537</v>
      </c>
      <c r="BM2271" s="14" t="s">
        <v>5537</v>
      </c>
      <c r="BN2271" s="14" t="s">
        <v>5537</v>
      </c>
      <c r="BO2271" s="14" t="str">
        <f>_xlfn.XLOOKUP(B2271,'[4]cell downs 18042026 17h'!$B:$B,'[4]cell downs 18042026 17h'!$B:$B,"")</f>
        <v/>
      </c>
      <c r="BP2271" s="14" t="str">
        <f>_xlfn.XLOOKUP(B2271,'[5]Cells Huawei 19042026 15h'!$B:$B,'[5]Cells Huawei 19042026 15h'!$B:$B,"")</f>
        <v/>
      </c>
      <c r="BQ2271" s="9" t="str">
        <f>_xlfn.XLOOKUP(B2271,'[6]cells down 19042026 9H40'!$B:$B,'[6]cells down 19042026 9H40'!$B:$B,"")</f>
        <v/>
      </c>
      <c r="BR2271" s="9" t="s">
        <v>5268</v>
      </c>
      <c r="BS2271" s="9" t="s">
        <v>5537</v>
      </c>
      <c r="BT2271" s="108"/>
    </row>
    <row r="2272" spans="1:72" s="9" customFormat="1" x14ac:dyDescent="0.35">
      <c r="A2272" s="1" t="s">
        <v>5219</v>
      </c>
      <c r="B2272" s="8" t="s">
        <v>5220</v>
      </c>
      <c r="C2272" s="3" t="str">
        <f>_xlfn.XLOOKUP(B2272,'[1]daily break down'!$D:$D,'[1]daily break down'!$E:$E,"")</f>
        <v>SUD-OUEST</v>
      </c>
      <c r="D2272" s="1" t="s">
        <v>11</v>
      </c>
      <c r="E2272" s="1" t="s">
        <v>12</v>
      </c>
      <c r="F2272" s="3" t="s">
        <v>13</v>
      </c>
      <c r="G2272" s="1" t="s">
        <v>5221</v>
      </c>
      <c r="H2272" s="32" t="str">
        <f>_xlfn.XLOOKUP(B2272,[2]CALCULATION!$B:$B,[2]CALCULATION!$H:$H,"")</f>
        <v>HUAWEI</v>
      </c>
      <c r="I2272" s="28">
        <v>0</v>
      </c>
      <c r="J2272" s="28">
        <v>0</v>
      </c>
      <c r="K2272" s="28">
        <v>0</v>
      </c>
      <c r="L2272" s="28">
        <v>0</v>
      </c>
      <c r="M2272" s="28">
        <v>0</v>
      </c>
      <c r="N2272" s="28">
        <v>0</v>
      </c>
      <c r="O2272" s="28">
        <v>0</v>
      </c>
      <c r="P2272" s="28">
        <v>0</v>
      </c>
      <c r="Q2272" s="28">
        <v>0</v>
      </c>
      <c r="R2272" s="28">
        <v>0</v>
      </c>
      <c r="S2272" s="93">
        <v>0</v>
      </c>
      <c r="T2272" s="93">
        <f>_xlfn.XLOOKUP(B2272,'[3]Nur des jours'!$B:$B,'[3]Nur des jours'!$U:$U,"")</f>
        <v>0</v>
      </c>
      <c r="U2272" s="93">
        <v>0</v>
      </c>
      <c r="V2272" s="93">
        <v>0</v>
      </c>
      <c r="W2272" s="93">
        <v>0.44029457842155273</v>
      </c>
      <c r="X2272" s="93">
        <v>0.15281095102344816</v>
      </c>
      <c r="Y2272" s="93">
        <v>1.6497447443591214E-2</v>
      </c>
      <c r="Z2272" s="93">
        <v>0</v>
      </c>
      <c r="AA2272" s="93">
        <v>0</v>
      </c>
      <c r="AB2272" s="93">
        <v>0</v>
      </c>
      <c r="AC2272" s="93">
        <f>_xlfn.XLOOKUP(B2272,'[3]Nur des jours'!$B:$B,'[3]Nur des jours'!$N:$N,"")</f>
        <v>0</v>
      </c>
      <c r="AD2272" s="93">
        <v>0</v>
      </c>
      <c r="AE2272" s="93">
        <v>0</v>
      </c>
      <c r="AF2272" s="93">
        <v>0</v>
      </c>
      <c r="AG2272" s="93"/>
      <c r="AH2272" s="93">
        <v>0</v>
      </c>
      <c r="AI2272" s="93">
        <v>0</v>
      </c>
      <c r="AJ2272" s="93">
        <v>0</v>
      </c>
      <c r="AK2272" s="93">
        <v>0</v>
      </c>
      <c r="AL2272" s="93">
        <v>0</v>
      </c>
      <c r="AM2272" s="49" t="s">
        <v>5601</v>
      </c>
      <c r="AN2272" s="49"/>
      <c r="AO2272" s="48" t="str" cm="1">
        <f t="array" ref="AO2272">IFERROR(_xlfn.IFS(
AQ2272="MPR ISSUE","PDH",
AQ2272="BSS Hardware Issue","BSS",
AQ2272="Sites strategiques, MLL, Pylone, etc.","ENVTECH",
AQ2272="AKTIVCO DEFAUT GE &amp; POWER Cabinet","AKTIVCO",
AQ2272="AKTIVCO Coupure ENEO &amp; Baisse de tension","AKTIVCO GRID ONLY",
AQ2272="Coupure ENEO &amp; Baisse de tension","IHS GRID ONLY",
AQ2272="Defaut GE &amp; POWER Cabinet","IHS",
AQ2272="Sharing","Partners",
AQ2272="Sites strategiques &amp; DataCenter","SST &amp; DC",
AQ2272="Exclu","Exclu",
AQ2272="SAT","SAT",
AQ2272="SPARE-ISSUE","SPARE-ISSUE",
AQ2272="Fiber CAmtel","TRANS_FO_CAMTEL",
AQ2272="Fiber AOF","Fiber AOF",
AQ2272="Projet OCM (HUAWEI)","TRAVAUX-HUAWEI",
AQ2272="Projet OCM (NOKIA)","TRAVAUX-NOKIA",
AQ2272="ACCESS-ISSUE","ACCESS-ISSUE",
AQ2272="Projet OCM (ZTE, NOKIA, autres projets)","TRAVAUX OCM",
AQ2272="No root CAuse","No root cause",
AQ2272="ODU HS","PDH",
AQ2272="IP &amp; VLAN","PDH",
AQ2272="Warehouse HUAWEI","SPARE-ISSUE",
AQ2272="SPARE-HS","SPARE-ISSUE",
AQ2272="Power Telco","BSS",AQ2272="no impacts","no impacts"
),"")</f>
        <v>No root cause</v>
      </c>
      <c r="AP2272" s="48" t="str" cm="1">
        <f t="array" ref="AP2272">IFERROR(_xlfn.IFS(
AQ2272="MPR ISSUE","TX ISSUE",
AQ2272="BSS Hardware Issue","RAN ISSUE",
AQ2272="Sites strategiques, MLL, Pylone, etc.","ENVTECH",
AQ2272="AKTIVCO DEFAUT GE &amp; POWER Cabinet","POWER ISSUE",
AQ2272="AKTIVCO Coupure ENEO &amp; Baisse de tension","POWER ISSUE",
AQ2272="Coupure ENEO &amp; Baisse de tension","POWER ISSUE",
AQ2272="Defaut GE &amp; POWER Cabinet","POWER ISSUE",
AQ2272="Sharing","POWER ISSUE",
AQ2272="Sites strategiques &amp; DataCenter","POWER ISSUE",
AQ2272="Exclu","Exclu",
AQ2272="SAT","TX ISSUE",
AQ2272="SPARE-ISSUE","SPARE-ISSUE",
AQ2272="Fiber CAmtel","TX ISSUE",
AQ2272="Fiber AOF","TX ISSUE",
AQ2272="Projet OCM (HUAWEI)","TRAVAUX-HUAWEI",
AQ2272="Projet OCM (NOKIA)","TRAVAUX -NOKIA",
AQ2272="ACCESS-ISSUE","ACCESS-ISSUE",
AQ2272="Projet OCM (ZTE, NOKIA, autres projets)","TRAVAUX OCM",
AQ2272="No root CAuse","No root cause",
AQ2272="ODU HS","TX ISSUE",
AQ2272="IP &amp; VLAN","TX ISSUE",
AQ2272="Warehouse HUAWEI","SPARE-ISSUE",
AQ2272="SPARE-HS","SPARE-ISSUE",
AQ2272="Power Telco","RAN ISSUE",AQ2272="no impacts","no impacts"
),"")</f>
        <v>No root cause</v>
      </c>
      <c r="AQ2272" s="67" t="s">
        <v>5344</v>
      </c>
      <c r="AR2272" s="48" t="str" cm="1">
        <f t="array" ref="AR2272">IFERROR(_xlfn.IFS(
AQ2272="MPR ISSUE","ACTIVE",
AQ2272="BSS Hardware Issue","ACTIVE",
AQ2272="Sites strategiques, MLL, Pylone, etc.","PASSIVE",
AQ2272="AKTIVCO DEFAUT GE &amp; POWER Cabinet","PASSIVE",
AQ2272="AKTIVCO Coupure ENEO &amp; Baisse de tension","PASSIVE",
AQ2272="Coupure ENEO &amp; Baisse de tension","PASSIVE",
AQ2272="Defaut GE &amp; POWER Cabinet","PASSIVE",
AQ2272="Sharing","PASSIVE",
AQ2272="Sites strategiques &amp; DataCenter","PASSIVE",
AQ2272="Exclu","Exclu",
AQ2272="SAT","ACTIVE",
AQ2272="SPARE-ISSUE","SPARE-ISSUE",
AQ2272="Fiber CAmtel","ACTIVE",
AQ2272="Fiber AOF","ACTIVE",
AQ2272="Projet OCM (HUAWEI)","PLANNED WORKS",
AQ2272="Projet OCM (NOKIA)","PLANNED WORKS",
AQ2272="ACCESS-ISSUE","ACCESS-ISSUE",
AQ2272="Projet OCM (ZTE, NOKIA, autres projets)","PLANNED WORKS",
AQ2272="No root CAuse","No root cause",
AQ2272="ODU HS","ACTIVE",
AQ2272="IP &amp; VLAN","ACTIVE",
AQ2272="Warehouse HUAWEI","SPARE-ISSUE",
AQ2272="SPARE-HS","SPARE-ISSUE",
AQ2272="Power Telco","ACTIVE", AQ2272="no impacts","no impacts"
),"")</f>
        <v>No root cause</v>
      </c>
      <c r="AS2272" s="92" t="s">
        <v>5537</v>
      </c>
      <c r="AT2272" s="98" t="s">
        <v>5220</v>
      </c>
      <c r="AV2272" s="17" t="s">
        <v>5537</v>
      </c>
      <c r="AW2272" s="7" t="s">
        <v>5537</v>
      </c>
      <c r="AX2272" s="6" t="s">
        <v>5537</v>
      </c>
      <c r="AY2272" s="7"/>
      <c r="AZ2272" s="3" t="s">
        <v>5537</v>
      </c>
      <c r="BA2272" s="18" t="s">
        <v>5537</v>
      </c>
      <c r="BB2272" s="18" t="s">
        <v>5537</v>
      </c>
      <c r="BC2272" s="18" t="s">
        <v>5537</v>
      </c>
      <c r="BD2272" s="18" t="s">
        <v>5537</v>
      </c>
      <c r="BE2272" s="18" t="s">
        <v>5537</v>
      </c>
      <c r="BF2272" s="18" t="s">
        <v>5537</v>
      </c>
      <c r="BG2272" s="18" t="s">
        <v>5537</v>
      </c>
      <c r="BH2272" s="18" t="s">
        <v>5537</v>
      </c>
      <c r="BI2272" s="18" t="s">
        <v>5537</v>
      </c>
      <c r="BJ2272" s="18" t="s">
        <v>5537</v>
      </c>
      <c r="BK2272" s="18" t="s">
        <v>5537</v>
      </c>
      <c r="BL2272" s="9" t="s">
        <v>5537</v>
      </c>
      <c r="BM2272" s="14" t="s">
        <v>5537</v>
      </c>
      <c r="BN2272" s="14" t="s">
        <v>5537</v>
      </c>
      <c r="BO2272" s="14" t="str">
        <f>_xlfn.XLOOKUP(B2272,'[4]cell downs 18042026 17h'!$B:$B,'[4]cell downs 18042026 17h'!$B:$B,"")</f>
        <v/>
      </c>
      <c r="BP2272" s="14" t="str">
        <f>_xlfn.XLOOKUP(B2272,'[5]Cells Huawei 19042026 15h'!$B:$B,'[5]Cells Huawei 19042026 15h'!$B:$B,"")</f>
        <v/>
      </c>
      <c r="BQ2272" s="9" t="str">
        <f>_xlfn.XLOOKUP(B2272,'[6]cells down 19042026 9H40'!$B:$B,'[6]cells down 19042026 9H40'!$B:$B,"")</f>
        <v/>
      </c>
      <c r="BR2272" s="9" t="s">
        <v>5220</v>
      </c>
      <c r="BS2272" s="9" t="s">
        <v>5537</v>
      </c>
      <c r="BT2272" s="108"/>
    </row>
    <row r="2273" spans="1:72" s="9" customFormat="1" x14ac:dyDescent="0.35">
      <c r="A2273" s="1" t="s">
        <v>3064</v>
      </c>
      <c r="B2273" s="1" t="s">
        <v>3065</v>
      </c>
      <c r="C2273" s="3" t="str">
        <f>_xlfn.XLOOKUP(B2273,'[1]daily break down'!$D:$D,'[1]daily break down'!$E:$E,"")</f>
        <v>EXTREME-NORD</v>
      </c>
      <c r="D2273" s="1" t="s">
        <v>11</v>
      </c>
      <c r="E2273" s="1" t="s">
        <v>154</v>
      </c>
      <c r="F2273" s="3" t="s">
        <v>55</v>
      </c>
      <c r="G2273" s="1" t="s">
        <v>3066</v>
      </c>
      <c r="H2273" s="32" t="str">
        <f>_xlfn.XLOOKUP(B2273,[2]CALCULATION!$B:$B,[2]CALCULATION!$H:$H,"")</f>
        <v>Huawei</v>
      </c>
      <c r="I2273" s="28">
        <v>0</v>
      </c>
      <c r="J2273" s="28">
        <v>0</v>
      </c>
      <c r="K2273" s="28">
        <v>0</v>
      </c>
      <c r="L2273" s="28">
        <v>0</v>
      </c>
      <c r="M2273" s="28">
        <v>0</v>
      </c>
      <c r="N2273" s="28">
        <v>0</v>
      </c>
      <c r="O2273" s="28">
        <v>0</v>
      </c>
      <c r="P2273" s="28">
        <v>0</v>
      </c>
      <c r="Q2273" s="28">
        <v>0</v>
      </c>
      <c r="R2273" s="28">
        <v>0</v>
      </c>
      <c r="S2273" s="93">
        <v>0</v>
      </c>
      <c r="T2273" s="93">
        <f>_xlfn.XLOOKUP(B2273,'[3]Nur des jours'!$B:$B,'[3]Nur des jours'!$U:$U,"")</f>
        <v>0</v>
      </c>
      <c r="U2273" s="93">
        <v>0</v>
      </c>
      <c r="V2273" s="93">
        <v>0.90263331364340682</v>
      </c>
      <c r="W2273" s="93">
        <v>0.83798115474284662</v>
      </c>
      <c r="X2273" s="93">
        <v>3.2994894887182413E-3</v>
      </c>
      <c r="Y2273" s="93">
        <v>1.432156788886892E-2</v>
      </c>
      <c r="Z2273" s="93">
        <v>0</v>
      </c>
      <c r="AA2273" s="93">
        <v>0</v>
      </c>
      <c r="AB2273" s="93">
        <v>0</v>
      </c>
      <c r="AC2273" s="93">
        <f>_xlfn.XLOOKUP(B2273,'[3]Nur des jours'!$B:$B,'[3]Nur des jours'!$N:$N,"")</f>
        <v>0</v>
      </c>
      <c r="AD2273" s="93">
        <v>0</v>
      </c>
      <c r="AE2273" s="93">
        <v>0</v>
      </c>
      <c r="AF2273" s="93">
        <v>0</v>
      </c>
      <c r="AG2273" s="93"/>
      <c r="AH2273" s="93">
        <v>0</v>
      </c>
      <c r="AI2273" s="93">
        <v>0</v>
      </c>
      <c r="AJ2273" s="93">
        <v>0</v>
      </c>
      <c r="AK2273" s="93">
        <v>0</v>
      </c>
      <c r="AL2273" s="93">
        <v>0</v>
      </c>
      <c r="AM2273" s="49" t="s">
        <v>5601</v>
      </c>
      <c r="AN2273" s="49"/>
      <c r="AO2273" s="48" t="str" cm="1">
        <f t="array" ref="AO2273">IFERROR(_xlfn.IFS(
AQ2273="MPR ISSUE","PDH",
AQ2273="BSS Hardware Issue","BSS",
AQ2273="Sites strategiques, MLL, Pylone, etc.","ENVTECH",
AQ2273="AKTIVCO DEFAUT GE &amp; POWER Cabinet","AKTIVCO",
AQ2273="AKTIVCO Coupure ENEO &amp; Baisse de tension","AKTIVCO GRID ONLY",
AQ2273="Coupure ENEO &amp; Baisse de tension","IHS GRID ONLY",
AQ2273="Defaut GE &amp; POWER Cabinet","IHS",
AQ2273="Sharing","Partners",
AQ2273="Sites strategiques &amp; DataCenter","SST &amp; DC",
AQ2273="Exclu","Exclu",
AQ2273="SAT","SAT",
AQ2273="SPARE-ISSUE","SPARE-ISSUE",
AQ2273="Fiber CAmtel","TRANS_FO_CAMTEL",
AQ2273="Fiber AOF","Fiber AOF",
AQ2273="Projet OCM (HUAWEI)","TRAVAUX-HUAWEI",
AQ2273="Projet OCM (NOKIA)","TRAVAUX-NOKIA",
AQ2273="ACCESS-ISSUE","ACCESS-ISSUE",
AQ2273="Projet OCM (ZTE, NOKIA, autres projets)","TRAVAUX OCM",
AQ2273="No root CAuse","No root cause",
AQ2273="ODU HS","PDH",
AQ2273="IP &amp; VLAN","PDH",
AQ2273="Warehouse HUAWEI","SPARE-ISSUE",
AQ2273="SPARE-HS","SPARE-ISSUE",
AQ2273="Power Telco","BSS",AQ2273="no impacts","no impacts"
),"")</f>
        <v>No root cause</v>
      </c>
      <c r="AP2273" s="48" t="str" cm="1">
        <f t="array" ref="AP2273">IFERROR(_xlfn.IFS(
AQ2273="MPR ISSUE","TX ISSUE",
AQ2273="BSS Hardware Issue","RAN ISSUE",
AQ2273="Sites strategiques, MLL, Pylone, etc.","ENVTECH",
AQ2273="AKTIVCO DEFAUT GE &amp; POWER Cabinet","POWER ISSUE",
AQ2273="AKTIVCO Coupure ENEO &amp; Baisse de tension","POWER ISSUE",
AQ2273="Coupure ENEO &amp; Baisse de tension","POWER ISSUE",
AQ2273="Defaut GE &amp; POWER Cabinet","POWER ISSUE",
AQ2273="Sharing","POWER ISSUE",
AQ2273="Sites strategiques &amp; DataCenter","POWER ISSUE",
AQ2273="Exclu","Exclu",
AQ2273="SAT","TX ISSUE",
AQ2273="SPARE-ISSUE","SPARE-ISSUE",
AQ2273="Fiber CAmtel","TX ISSUE",
AQ2273="Fiber AOF","TX ISSUE",
AQ2273="Projet OCM (HUAWEI)","TRAVAUX-HUAWEI",
AQ2273="Projet OCM (NOKIA)","TRAVAUX -NOKIA",
AQ2273="ACCESS-ISSUE","ACCESS-ISSUE",
AQ2273="Projet OCM (ZTE, NOKIA, autres projets)","TRAVAUX OCM",
AQ2273="No root CAuse","No root cause",
AQ2273="ODU HS","TX ISSUE",
AQ2273="IP &amp; VLAN","TX ISSUE",
AQ2273="Warehouse HUAWEI","SPARE-ISSUE",
AQ2273="SPARE-HS","SPARE-ISSUE",
AQ2273="Power Telco","RAN ISSUE",AQ2273="no impacts","no impacts"
),"")</f>
        <v>No root cause</v>
      </c>
      <c r="AQ2273" s="67" t="s">
        <v>5344</v>
      </c>
      <c r="AR2273" s="48" t="str" cm="1">
        <f t="array" ref="AR2273">IFERROR(_xlfn.IFS(
AQ2273="MPR ISSUE","ACTIVE",
AQ2273="BSS Hardware Issue","ACTIVE",
AQ2273="Sites strategiques, MLL, Pylone, etc.","PASSIVE",
AQ2273="AKTIVCO DEFAUT GE &amp; POWER Cabinet","PASSIVE",
AQ2273="AKTIVCO Coupure ENEO &amp; Baisse de tension","PASSIVE",
AQ2273="Coupure ENEO &amp; Baisse de tension","PASSIVE",
AQ2273="Defaut GE &amp; POWER Cabinet","PASSIVE",
AQ2273="Sharing","PASSIVE",
AQ2273="Sites strategiques &amp; DataCenter","PASSIVE",
AQ2273="Exclu","Exclu",
AQ2273="SAT","ACTIVE",
AQ2273="SPARE-ISSUE","SPARE-ISSUE",
AQ2273="Fiber CAmtel","ACTIVE",
AQ2273="Fiber AOF","ACTIVE",
AQ2273="Projet OCM (HUAWEI)","PLANNED WORKS",
AQ2273="Projet OCM (NOKIA)","PLANNED WORKS",
AQ2273="ACCESS-ISSUE","ACCESS-ISSUE",
AQ2273="Projet OCM (ZTE, NOKIA, autres projets)","PLANNED WORKS",
AQ2273="No root CAuse","No root cause",
AQ2273="ODU HS","ACTIVE",
AQ2273="IP &amp; VLAN","ACTIVE",
AQ2273="Warehouse HUAWEI","SPARE-ISSUE",
AQ2273="SPARE-HS","SPARE-ISSUE",
AQ2273="Power Telco","ACTIVE", AQ2273="no impacts","no impacts"
),"")</f>
        <v>No root cause</v>
      </c>
      <c r="AS2273" s="92" t="s">
        <v>5537</v>
      </c>
      <c r="AT2273" s="98" t="s">
        <v>3065</v>
      </c>
      <c r="AV2273" s="17" t="s">
        <v>5537</v>
      </c>
      <c r="AW2273" s="7" t="s">
        <v>5537</v>
      </c>
      <c r="AX2273" s="6" t="s">
        <v>5537</v>
      </c>
      <c r="AY2273" s="7"/>
      <c r="AZ2273" s="3" t="s">
        <v>5537</v>
      </c>
      <c r="BA2273" s="18" t="s">
        <v>5537</v>
      </c>
      <c r="BB2273" s="18" t="s">
        <v>5537</v>
      </c>
      <c r="BC2273" s="18" t="s">
        <v>5537</v>
      </c>
      <c r="BD2273" s="18" t="s">
        <v>5537</v>
      </c>
      <c r="BE2273" s="18" t="s">
        <v>5537</v>
      </c>
      <c r="BF2273" s="18" t="s">
        <v>5537</v>
      </c>
      <c r="BG2273" s="18" t="s">
        <v>5537</v>
      </c>
      <c r="BH2273" s="18" t="s">
        <v>5537</v>
      </c>
      <c r="BI2273" s="18" t="s">
        <v>5537</v>
      </c>
      <c r="BJ2273" s="18" t="s">
        <v>5537</v>
      </c>
      <c r="BK2273" s="18" t="s">
        <v>5537</v>
      </c>
      <c r="BL2273" s="9" t="s">
        <v>5537</v>
      </c>
      <c r="BM2273" s="14" t="s">
        <v>5537</v>
      </c>
      <c r="BN2273" s="14" t="s">
        <v>5537</v>
      </c>
      <c r="BO2273" s="14" t="str">
        <f>_xlfn.XLOOKUP(B2273,'[4]cell downs 18042026 17h'!$B:$B,'[4]cell downs 18042026 17h'!$B:$B,"")</f>
        <v/>
      </c>
      <c r="BP2273" s="14" t="str">
        <f>_xlfn.XLOOKUP(B2273,'[5]Cells Huawei 19042026 15h'!$B:$B,'[5]Cells Huawei 19042026 15h'!$B:$B,"")</f>
        <v/>
      </c>
      <c r="BQ2273" s="9" t="str">
        <f>_xlfn.XLOOKUP(B2273,'[6]cells down 19042026 9H40'!$B:$B,'[6]cells down 19042026 9H40'!$B:$B,"")</f>
        <v/>
      </c>
      <c r="BR2273" s="9" t="s">
        <v>3065</v>
      </c>
      <c r="BS2273" s="9" t="s">
        <v>12</v>
      </c>
      <c r="BT2273" s="108"/>
    </row>
    <row r="2274" spans="1:72" s="9" customFormat="1" x14ac:dyDescent="0.35">
      <c r="A2274" s="2" t="s">
        <v>3900</v>
      </c>
      <c r="B2274" s="8" t="s">
        <v>3901</v>
      </c>
      <c r="C2274" s="3" t="str">
        <f>_xlfn.XLOOKUP(B2274,'[1]daily break down'!$D:$D,'[1]daily break down'!$E:$E,"")</f>
        <v>EXTREME-NORD</v>
      </c>
      <c r="D2274" s="1" t="s">
        <v>11</v>
      </c>
      <c r="E2274" s="1" t="s">
        <v>83</v>
      </c>
      <c r="F2274" s="3" t="s">
        <v>55</v>
      </c>
      <c r="G2274" s="1" t="s">
        <v>3900</v>
      </c>
      <c r="H2274" s="32" t="str">
        <f>_xlfn.XLOOKUP(B2274,[2]CALCULATION!$B:$B,[2]CALCULATION!$H:$H,"")</f>
        <v>HUAWEI</v>
      </c>
      <c r="I2274" s="28">
        <v>0</v>
      </c>
      <c r="J2274" s="28">
        <v>0</v>
      </c>
      <c r="K2274" s="28">
        <v>0</v>
      </c>
      <c r="L2274" s="28">
        <v>0</v>
      </c>
      <c r="M2274" s="28">
        <v>0</v>
      </c>
      <c r="N2274" s="28">
        <v>0</v>
      </c>
      <c r="O2274" s="28">
        <v>0</v>
      </c>
      <c r="P2274" s="28">
        <v>0</v>
      </c>
      <c r="Q2274" s="28">
        <v>0</v>
      </c>
      <c r="R2274" s="28">
        <v>0</v>
      </c>
      <c r="S2274" s="93">
        <v>0</v>
      </c>
      <c r="T2274" s="93">
        <f>_xlfn.XLOOKUP(B2274,'[3]Nur des jours'!$B:$B,'[3]Nur des jours'!$U:$U,"")</f>
        <v>0</v>
      </c>
      <c r="U2274" s="93">
        <v>0</v>
      </c>
      <c r="V2274" s="93">
        <v>0.33606638073469108</v>
      </c>
      <c r="W2274" s="93">
        <v>1.763889245590455E-2</v>
      </c>
      <c r="X2274" s="93">
        <v>0.34079267648880102</v>
      </c>
      <c r="Y2274" s="93">
        <v>1.3180122876555575E-2</v>
      </c>
      <c r="Z2274" s="93">
        <v>0</v>
      </c>
      <c r="AA2274" s="93">
        <v>0</v>
      </c>
      <c r="AB2274" s="93">
        <v>0</v>
      </c>
      <c r="AC2274" s="93">
        <f>_xlfn.XLOOKUP(B2274,'[3]Nur des jours'!$B:$B,'[3]Nur des jours'!$N:$N,"")</f>
        <v>0</v>
      </c>
      <c r="AD2274" s="93">
        <v>0</v>
      </c>
      <c r="AE2274" s="93">
        <v>0</v>
      </c>
      <c r="AF2274" s="93">
        <v>0</v>
      </c>
      <c r="AG2274" s="93"/>
      <c r="AH2274" s="93">
        <v>0</v>
      </c>
      <c r="AI2274" s="93">
        <v>0</v>
      </c>
      <c r="AJ2274" s="93">
        <v>0</v>
      </c>
      <c r="AK2274" s="93">
        <v>0</v>
      </c>
      <c r="AL2274" s="93">
        <v>0</v>
      </c>
      <c r="AM2274" s="49" t="s">
        <v>5601</v>
      </c>
      <c r="AN2274" s="49"/>
      <c r="AO2274" s="48" t="str" cm="1">
        <f t="array" ref="AO2274">IFERROR(_xlfn.IFS(
AQ2274="MPR ISSUE","PDH",
AQ2274="BSS Hardware Issue","BSS",
AQ2274="Sites strategiques, MLL, Pylone, etc.","ENVTECH",
AQ2274="AKTIVCO DEFAUT GE &amp; POWER Cabinet","AKTIVCO",
AQ2274="AKTIVCO Coupure ENEO &amp; Baisse de tension","AKTIVCO GRID ONLY",
AQ2274="Coupure ENEO &amp; Baisse de tension","IHS GRID ONLY",
AQ2274="Defaut GE &amp; POWER Cabinet","IHS",
AQ2274="Sharing","Partners",
AQ2274="Sites strategiques &amp; DataCenter","SST &amp; DC",
AQ2274="Exclu","Exclu",
AQ2274="SAT","SAT",
AQ2274="SPARE-ISSUE","SPARE-ISSUE",
AQ2274="Fiber CAmtel","TRANS_FO_CAMTEL",
AQ2274="Fiber AOF","Fiber AOF",
AQ2274="Projet OCM (HUAWEI)","TRAVAUX-HUAWEI",
AQ2274="Projet OCM (NOKIA)","TRAVAUX-NOKIA",
AQ2274="ACCESS-ISSUE","ACCESS-ISSUE",
AQ2274="Projet OCM (ZTE, NOKIA, autres projets)","TRAVAUX OCM",
AQ2274="No root CAuse","No root cause",
AQ2274="ODU HS","PDH",
AQ2274="IP &amp; VLAN","PDH",
AQ2274="Warehouse HUAWEI","SPARE-ISSUE",
AQ2274="SPARE-HS","SPARE-ISSUE",
AQ2274="Power Telco","BSS",AQ2274="no impacts","no impacts"
),"")</f>
        <v>No root cause</v>
      </c>
      <c r="AP2274" s="48" t="str" cm="1">
        <f t="array" ref="AP2274">IFERROR(_xlfn.IFS(
AQ2274="MPR ISSUE","TX ISSUE",
AQ2274="BSS Hardware Issue","RAN ISSUE",
AQ2274="Sites strategiques, MLL, Pylone, etc.","ENVTECH",
AQ2274="AKTIVCO DEFAUT GE &amp; POWER Cabinet","POWER ISSUE",
AQ2274="AKTIVCO Coupure ENEO &amp; Baisse de tension","POWER ISSUE",
AQ2274="Coupure ENEO &amp; Baisse de tension","POWER ISSUE",
AQ2274="Defaut GE &amp; POWER Cabinet","POWER ISSUE",
AQ2274="Sharing","POWER ISSUE",
AQ2274="Sites strategiques &amp; DataCenter","POWER ISSUE",
AQ2274="Exclu","Exclu",
AQ2274="SAT","TX ISSUE",
AQ2274="SPARE-ISSUE","SPARE-ISSUE",
AQ2274="Fiber CAmtel","TX ISSUE",
AQ2274="Fiber AOF","TX ISSUE",
AQ2274="Projet OCM (HUAWEI)","TRAVAUX-HUAWEI",
AQ2274="Projet OCM (NOKIA)","TRAVAUX -NOKIA",
AQ2274="ACCESS-ISSUE","ACCESS-ISSUE",
AQ2274="Projet OCM (ZTE, NOKIA, autres projets)","TRAVAUX OCM",
AQ2274="No root CAuse","No root cause",
AQ2274="ODU HS","TX ISSUE",
AQ2274="IP &amp; VLAN","TX ISSUE",
AQ2274="Warehouse HUAWEI","SPARE-ISSUE",
AQ2274="SPARE-HS","SPARE-ISSUE",
AQ2274="Power Telco","RAN ISSUE",AQ2274="no impacts","no impacts"
),"")</f>
        <v>No root cause</v>
      </c>
      <c r="AQ2274" s="67" t="s">
        <v>5344</v>
      </c>
      <c r="AR2274" s="48" t="str" cm="1">
        <f t="array" ref="AR2274">IFERROR(_xlfn.IFS(
AQ2274="MPR ISSUE","ACTIVE",
AQ2274="BSS Hardware Issue","ACTIVE",
AQ2274="Sites strategiques, MLL, Pylone, etc.","PASSIVE",
AQ2274="AKTIVCO DEFAUT GE &amp; POWER Cabinet","PASSIVE",
AQ2274="AKTIVCO Coupure ENEO &amp; Baisse de tension","PASSIVE",
AQ2274="Coupure ENEO &amp; Baisse de tension","PASSIVE",
AQ2274="Defaut GE &amp; POWER Cabinet","PASSIVE",
AQ2274="Sharing","PASSIVE",
AQ2274="Sites strategiques &amp; DataCenter","PASSIVE",
AQ2274="Exclu","Exclu",
AQ2274="SAT","ACTIVE",
AQ2274="SPARE-ISSUE","SPARE-ISSUE",
AQ2274="Fiber CAmtel","ACTIVE",
AQ2274="Fiber AOF","ACTIVE",
AQ2274="Projet OCM (HUAWEI)","PLANNED WORKS",
AQ2274="Projet OCM (NOKIA)","PLANNED WORKS",
AQ2274="ACCESS-ISSUE","ACCESS-ISSUE",
AQ2274="Projet OCM (ZTE, NOKIA, autres projets)","PLANNED WORKS",
AQ2274="No root CAuse","No root cause",
AQ2274="ODU HS","ACTIVE",
AQ2274="IP &amp; VLAN","ACTIVE",
AQ2274="Warehouse HUAWEI","SPARE-ISSUE",
AQ2274="SPARE-HS","SPARE-ISSUE",
AQ2274="Power Telco","ACTIVE", AQ2274="no impacts","no impacts"
),"")</f>
        <v>No root cause</v>
      </c>
      <c r="AS2274" s="92" t="s">
        <v>5537</v>
      </c>
      <c r="AT2274" s="98" t="s">
        <v>3901</v>
      </c>
      <c r="AV2274" s="17" t="s">
        <v>5537</v>
      </c>
      <c r="AW2274" s="7" t="s">
        <v>5537</v>
      </c>
      <c r="AX2274" s="6" t="s">
        <v>5537</v>
      </c>
      <c r="AY2274" s="7"/>
      <c r="AZ2274" s="3" t="s">
        <v>5537</v>
      </c>
      <c r="BA2274" s="18" t="s">
        <v>5537</v>
      </c>
      <c r="BB2274" s="18" t="s">
        <v>5537</v>
      </c>
      <c r="BC2274" s="18" t="s">
        <v>5537</v>
      </c>
      <c r="BD2274" s="18" t="s">
        <v>5537</v>
      </c>
      <c r="BE2274" s="18" t="s">
        <v>5537</v>
      </c>
      <c r="BF2274" s="18" t="s">
        <v>5537</v>
      </c>
      <c r="BG2274" s="18" t="s">
        <v>5537</v>
      </c>
      <c r="BH2274" s="18" t="s">
        <v>5537</v>
      </c>
      <c r="BI2274" s="18" t="s">
        <v>5537</v>
      </c>
      <c r="BJ2274" s="18" t="s">
        <v>5537</v>
      </c>
      <c r="BK2274" s="18" t="s">
        <v>5537</v>
      </c>
      <c r="BL2274" s="9" t="s">
        <v>5537</v>
      </c>
      <c r="BM2274" s="14" t="s">
        <v>5537</v>
      </c>
      <c r="BN2274" s="14" t="s">
        <v>5537</v>
      </c>
      <c r="BO2274" s="14" t="str">
        <f>_xlfn.XLOOKUP(B2274,'[4]cell downs 18042026 17h'!$B:$B,'[4]cell downs 18042026 17h'!$B:$B,"")</f>
        <v/>
      </c>
      <c r="BP2274" s="14" t="str">
        <f>_xlfn.XLOOKUP(B2274,'[5]Cells Huawei 19042026 15h'!$B:$B,'[5]Cells Huawei 19042026 15h'!$B:$B,"")</f>
        <v/>
      </c>
      <c r="BQ2274" s="9" t="str">
        <f>_xlfn.XLOOKUP(B2274,'[6]cells down 19042026 9H40'!$B:$B,'[6]cells down 19042026 9H40'!$B:$B,"")</f>
        <v/>
      </c>
      <c r="BR2274" s="9" t="s">
        <v>3901</v>
      </c>
      <c r="BS2274" s="9" t="s">
        <v>318</v>
      </c>
      <c r="BT2274" s="108"/>
    </row>
    <row r="2275" spans="1:72" s="9" customFormat="1" x14ac:dyDescent="0.35">
      <c r="A2275" s="1" t="s">
        <v>5134</v>
      </c>
      <c r="B2275" s="8" t="s">
        <v>5135</v>
      </c>
      <c r="C2275" s="3" t="str">
        <f>_xlfn.XLOOKUP(B2275,'[1]daily break down'!$D:$D,'[1]daily break down'!$E:$E,"")</f>
        <v>SUD-OUEST</v>
      </c>
      <c r="D2275" s="1" t="s">
        <v>11</v>
      </c>
      <c r="E2275" s="1" t="s">
        <v>154</v>
      </c>
      <c r="F2275" s="3" t="s">
        <v>13</v>
      </c>
      <c r="G2275" s="1" t="s">
        <v>684</v>
      </c>
      <c r="H2275" s="32" t="str">
        <f>_xlfn.XLOOKUP(B2275,[2]CALCULATION!$B:$B,[2]CALCULATION!$H:$H,"")</f>
        <v>HUAWEI</v>
      </c>
      <c r="I2275" s="28">
        <v>0</v>
      </c>
      <c r="J2275" s="28">
        <v>0</v>
      </c>
      <c r="K2275" s="28">
        <v>0</v>
      </c>
      <c r="L2275" s="28">
        <v>0</v>
      </c>
      <c r="M2275" s="28">
        <v>0</v>
      </c>
      <c r="N2275" s="28">
        <v>0</v>
      </c>
      <c r="O2275" s="28">
        <v>0</v>
      </c>
      <c r="P2275" s="28">
        <v>0</v>
      </c>
      <c r="Q2275" s="28">
        <v>0</v>
      </c>
      <c r="R2275" s="28">
        <v>0</v>
      </c>
      <c r="S2275" s="93">
        <v>0</v>
      </c>
      <c r="T2275" s="93">
        <f>_xlfn.XLOOKUP(B2275,'[3]Nur des jours'!$B:$B,'[3]Nur des jours'!$U:$U,"")</f>
        <v>0</v>
      </c>
      <c r="U2275" s="93">
        <v>0</v>
      </c>
      <c r="V2275" s="93">
        <v>0</v>
      </c>
      <c r="W2275" s="93">
        <v>0</v>
      </c>
      <c r="X2275" s="93">
        <v>0.20456834830053106</v>
      </c>
      <c r="Y2275" s="93">
        <v>1.211001817751182E-2</v>
      </c>
      <c r="Z2275" s="93">
        <v>0</v>
      </c>
      <c r="AA2275" s="93">
        <v>0</v>
      </c>
      <c r="AB2275" s="93">
        <v>0</v>
      </c>
      <c r="AC2275" s="93">
        <f>_xlfn.XLOOKUP(B2275,'[3]Nur des jours'!$B:$B,'[3]Nur des jours'!$N:$N,"")</f>
        <v>0</v>
      </c>
      <c r="AD2275" s="93">
        <v>0</v>
      </c>
      <c r="AE2275" s="93">
        <v>0</v>
      </c>
      <c r="AF2275" s="93">
        <v>0</v>
      </c>
      <c r="AG2275" s="93"/>
      <c r="AH2275" s="93">
        <v>0</v>
      </c>
      <c r="AI2275" s="93">
        <v>0</v>
      </c>
      <c r="AJ2275" s="93">
        <v>0</v>
      </c>
      <c r="AK2275" s="93">
        <v>0</v>
      </c>
      <c r="AL2275" s="93">
        <v>0</v>
      </c>
      <c r="AM2275" s="49" t="s">
        <v>5601</v>
      </c>
      <c r="AN2275" s="49"/>
      <c r="AO2275" s="48" t="str" cm="1">
        <f t="array" ref="AO2275">IFERROR(_xlfn.IFS(
AQ2275="MPR ISSUE","PDH",
AQ2275="BSS Hardware Issue","BSS",
AQ2275="Sites strategiques, MLL, Pylone, etc.","ENVTECH",
AQ2275="AKTIVCO DEFAUT GE &amp; POWER Cabinet","AKTIVCO",
AQ2275="AKTIVCO Coupure ENEO &amp; Baisse de tension","AKTIVCO GRID ONLY",
AQ2275="Coupure ENEO &amp; Baisse de tension","IHS GRID ONLY",
AQ2275="Defaut GE &amp; POWER Cabinet","IHS",
AQ2275="Sharing","Partners",
AQ2275="Sites strategiques &amp; DataCenter","SST &amp; DC",
AQ2275="Exclu","Exclu",
AQ2275="SAT","SAT",
AQ2275="SPARE-ISSUE","SPARE-ISSUE",
AQ2275="Fiber CAmtel","TRANS_FO_CAMTEL",
AQ2275="Fiber AOF","Fiber AOF",
AQ2275="Projet OCM (HUAWEI)","TRAVAUX-HUAWEI",
AQ2275="Projet OCM (NOKIA)","TRAVAUX-NOKIA",
AQ2275="ACCESS-ISSUE","ACCESS-ISSUE",
AQ2275="Projet OCM (ZTE, NOKIA, autres projets)","TRAVAUX OCM",
AQ2275="No root CAuse","No root cause",
AQ2275="ODU HS","PDH",
AQ2275="IP &amp; VLAN","PDH",
AQ2275="Warehouse HUAWEI","SPARE-ISSUE",
AQ2275="SPARE-HS","SPARE-ISSUE",
AQ2275="Power Telco","BSS",AQ2275="no impacts","no impacts"
),"")</f>
        <v>No root cause</v>
      </c>
      <c r="AP2275" s="48" t="str" cm="1">
        <f t="array" ref="AP2275">IFERROR(_xlfn.IFS(
AQ2275="MPR ISSUE","TX ISSUE",
AQ2275="BSS Hardware Issue","RAN ISSUE",
AQ2275="Sites strategiques, MLL, Pylone, etc.","ENVTECH",
AQ2275="AKTIVCO DEFAUT GE &amp; POWER Cabinet","POWER ISSUE",
AQ2275="AKTIVCO Coupure ENEO &amp; Baisse de tension","POWER ISSUE",
AQ2275="Coupure ENEO &amp; Baisse de tension","POWER ISSUE",
AQ2275="Defaut GE &amp; POWER Cabinet","POWER ISSUE",
AQ2275="Sharing","POWER ISSUE",
AQ2275="Sites strategiques &amp; DataCenter","POWER ISSUE",
AQ2275="Exclu","Exclu",
AQ2275="SAT","TX ISSUE",
AQ2275="SPARE-ISSUE","SPARE-ISSUE",
AQ2275="Fiber CAmtel","TX ISSUE",
AQ2275="Fiber AOF","TX ISSUE",
AQ2275="Projet OCM (HUAWEI)","TRAVAUX-HUAWEI",
AQ2275="Projet OCM (NOKIA)","TRAVAUX -NOKIA",
AQ2275="ACCESS-ISSUE","ACCESS-ISSUE",
AQ2275="Projet OCM (ZTE, NOKIA, autres projets)","TRAVAUX OCM",
AQ2275="No root CAuse","No root cause",
AQ2275="ODU HS","TX ISSUE",
AQ2275="IP &amp; VLAN","TX ISSUE",
AQ2275="Warehouse HUAWEI","SPARE-ISSUE",
AQ2275="SPARE-HS","SPARE-ISSUE",
AQ2275="Power Telco","RAN ISSUE",AQ2275="no impacts","no impacts"
),"")</f>
        <v>No root cause</v>
      </c>
      <c r="AQ2275" s="67" t="s">
        <v>5344</v>
      </c>
      <c r="AR2275" s="48" t="str" cm="1">
        <f t="array" ref="AR2275">IFERROR(_xlfn.IFS(
AQ2275="MPR ISSUE","ACTIVE",
AQ2275="BSS Hardware Issue","ACTIVE",
AQ2275="Sites strategiques, MLL, Pylone, etc.","PASSIVE",
AQ2275="AKTIVCO DEFAUT GE &amp; POWER Cabinet","PASSIVE",
AQ2275="AKTIVCO Coupure ENEO &amp; Baisse de tension","PASSIVE",
AQ2275="Coupure ENEO &amp; Baisse de tension","PASSIVE",
AQ2275="Defaut GE &amp; POWER Cabinet","PASSIVE",
AQ2275="Sharing","PASSIVE",
AQ2275="Sites strategiques &amp; DataCenter","PASSIVE",
AQ2275="Exclu","Exclu",
AQ2275="SAT","ACTIVE",
AQ2275="SPARE-ISSUE","SPARE-ISSUE",
AQ2275="Fiber CAmtel","ACTIVE",
AQ2275="Fiber AOF","ACTIVE",
AQ2275="Projet OCM (HUAWEI)","PLANNED WORKS",
AQ2275="Projet OCM (NOKIA)","PLANNED WORKS",
AQ2275="ACCESS-ISSUE","ACCESS-ISSUE",
AQ2275="Projet OCM (ZTE, NOKIA, autres projets)","PLANNED WORKS",
AQ2275="No root CAuse","No root cause",
AQ2275="ODU HS","ACTIVE",
AQ2275="IP &amp; VLAN","ACTIVE",
AQ2275="Warehouse HUAWEI","SPARE-ISSUE",
AQ2275="SPARE-HS","SPARE-ISSUE",
AQ2275="Power Telco","ACTIVE", AQ2275="no impacts","no impacts"
),"")</f>
        <v>No root cause</v>
      </c>
      <c r="AS2275" s="92" t="s">
        <v>5537</v>
      </c>
      <c r="AT2275" s="98" t="s">
        <v>5135</v>
      </c>
      <c r="AV2275" s="17" t="s">
        <v>5537</v>
      </c>
      <c r="AW2275" s="7" t="s">
        <v>5537</v>
      </c>
      <c r="AX2275" s="6" t="s">
        <v>5537</v>
      </c>
      <c r="AY2275" s="7"/>
      <c r="AZ2275" s="3" t="s">
        <v>5537</v>
      </c>
      <c r="BA2275" s="18" t="s">
        <v>5537</v>
      </c>
      <c r="BB2275" s="18" t="s">
        <v>5537</v>
      </c>
      <c r="BC2275" s="18" t="s">
        <v>5537</v>
      </c>
      <c r="BD2275" s="18" t="s">
        <v>5537</v>
      </c>
      <c r="BE2275" s="18" t="s">
        <v>5537</v>
      </c>
      <c r="BF2275" s="18" t="s">
        <v>5537</v>
      </c>
      <c r="BG2275" s="18" t="s">
        <v>5537</v>
      </c>
      <c r="BH2275" s="18" t="s">
        <v>5537</v>
      </c>
      <c r="BI2275" s="18" t="s">
        <v>5537</v>
      </c>
      <c r="BJ2275" s="18" t="s">
        <v>5537</v>
      </c>
      <c r="BK2275" s="18" t="s">
        <v>5537</v>
      </c>
      <c r="BL2275" s="9" t="s">
        <v>5537</v>
      </c>
      <c r="BM2275" s="14" t="s">
        <v>5537</v>
      </c>
      <c r="BN2275" s="14" t="s">
        <v>5537</v>
      </c>
      <c r="BO2275" s="14" t="str">
        <f>_xlfn.XLOOKUP(B2275,'[4]cell downs 18042026 17h'!$B:$B,'[4]cell downs 18042026 17h'!$B:$B,"")</f>
        <v/>
      </c>
      <c r="BP2275" s="14" t="str">
        <f>_xlfn.XLOOKUP(B2275,'[5]Cells Huawei 19042026 15h'!$B:$B,'[5]Cells Huawei 19042026 15h'!$B:$B,"")</f>
        <v/>
      </c>
      <c r="BQ2275" s="9" t="str">
        <f>_xlfn.XLOOKUP(B2275,'[6]cells down 19042026 9H40'!$B:$B,'[6]cells down 19042026 9H40'!$B:$B,"")</f>
        <v/>
      </c>
      <c r="BR2275" s="9" t="s">
        <v>5135</v>
      </c>
      <c r="BS2275" s="9" t="s">
        <v>5537</v>
      </c>
      <c r="BT2275" s="108"/>
    </row>
    <row r="2276" spans="1:72" s="9" customFormat="1" x14ac:dyDescent="0.35">
      <c r="A2276" s="1" t="s">
        <v>5240</v>
      </c>
      <c r="B2276" s="8" t="s">
        <v>5241</v>
      </c>
      <c r="C2276" s="3" t="str">
        <f>_xlfn.XLOOKUP(B2276,'[1]daily break down'!$D:$D,'[1]daily break down'!$E:$E,"")</f>
        <v>SUD-OUEST</v>
      </c>
      <c r="D2276" s="1" t="s">
        <v>11</v>
      </c>
      <c r="E2276" s="1" t="s">
        <v>96</v>
      </c>
      <c r="F2276" s="3" t="s">
        <v>13</v>
      </c>
      <c r="G2276" s="1" t="s">
        <v>5242</v>
      </c>
      <c r="H2276" s="32" t="str">
        <f>_xlfn.XLOOKUP(B2276,[2]CALCULATION!$B:$B,[2]CALCULATION!$H:$H,"")</f>
        <v>HUAWEI</v>
      </c>
      <c r="I2276" s="28">
        <v>0</v>
      </c>
      <c r="J2276" s="28">
        <v>0</v>
      </c>
      <c r="K2276" s="28">
        <v>0</v>
      </c>
      <c r="L2276" s="28">
        <v>0</v>
      </c>
      <c r="M2276" s="28">
        <v>0</v>
      </c>
      <c r="N2276" s="28">
        <v>0</v>
      </c>
      <c r="O2276" s="28">
        <v>0</v>
      </c>
      <c r="P2276" s="28">
        <v>0</v>
      </c>
      <c r="Q2276" s="28">
        <v>0</v>
      </c>
      <c r="R2276" s="28">
        <v>0</v>
      </c>
      <c r="S2276" s="93">
        <v>0</v>
      </c>
      <c r="T2276" s="93">
        <f>_xlfn.XLOOKUP(B2276,'[3]Nur des jours'!$B:$B,'[3]Nur des jours'!$U:$U,"")</f>
        <v>0</v>
      </c>
      <c r="U2276" s="93">
        <v>0</v>
      </c>
      <c r="V2276" s="93">
        <v>0</v>
      </c>
      <c r="W2276" s="93">
        <v>0</v>
      </c>
      <c r="X2276" s="93">
        <v>6.8504535817117684E-2</v>
      </c>
      <c r="Y2276" s="93">
        <v>7.66908367648024E-3</v>
      </c>
      <c r="Z2276" s="93">
        <v>0</v>
      </c>
      <c r="AA2276" s="93">
        <v>0</v>
      </c>
      <c r="AB2276" s="93">
        <v>0</v>
      </c>
      <c r="AC2276" s="93">
        <f>_xlfn.XLOOKUP(B2276,'[3]Nur des jours'!$B:$B,'[3]Nur des jours'!$N:$N,"")</f>
        <v>0</v>
      </c>
      <c r="AD2276" s="93">
        <v>0</v>
      </c>
      <c r="AE2276" s="93">
        <v>0</v>
      </c>
      <c r="AF2276" s="93">
        <v>0</v>
      </c>
      <c r="AG2276" s="93"/>
      <c r="AH2276" s="93">
        <v>0</v>
      </c>
      <c r="AI2276" s="93">
        <v>0</v>
      </c>
      <c r="AJ2276" s="93">
        <v>0</v>
      </c>
      <c r="AK2276" s="93">
        <v>0</v>
      </c>
      <c r="AL2276" s="93">
        <v>0</v>
      </c>
      <c r="AM2276" s="49" t="s">
        <v>5601</v>
      </c>
      <c r="AN2276" s="49"/>
      <c r="AO2276" s="48" t="str" cm="1">
        <f t="array" ref="AO2276">IFERROR(_xlfn.IFS(
AQ2276="MPR ISSUE","PDH",
AQ2276="BSS Hardware Issue","BSS",
AQ2276="Sites strategiques, MLL, Pylone, etc.","ENVTECH",
AQ2276="AKTIVCO DEFAUT GE &amp; POWER Cabinet","AKTIVCO",
AQ2276="AKTIVCO Coupure ENEO &amp; Baisse de tension","AKTIVCO GRID ONLY",
AQ2276="Coupure ENEO &amp; Baisse de tension","IHS GRID ONLY",
AQ2276="Defaut GE &amp; POWER Cabinet","IHS",
AQ2276="Sharing","Partners",
AQ2276="Sites strategiques &amp; DataCenter","SST &amp; DC",
AQ2276="Exclu","Exclu",
AQ2276="SAT","SAT",
AQ2276="SPARE-ISSUE","SPARE-ISSUE",
AQ2276="Fiber CAmtel","TRANS_FO_CAMTEL",
AQ2276="Fiber AOF","Fiber AOF",
AQ2276="Projet OCM (HUAWEI)","TRAVAUX-HUAWEI",
AQ2276="Projet OCM (NOKIA)","TRAVAUX-NOKIA",
AQ2276="ACCESS-ISSUE","ACCESS-ISSUE",
AQ2276="Projet OCM (ZTE, NOKIA, autres projets)","TRAVAUX OCM",
AQ2276="No root CAuse","No root cause",
AQ2276="ODU HS","PDH",
AQ2276="IP &amp; VLAN","PDH",
AQ2276="Warehouse HUAWEI","SPARE-ISSUE",
AQ2276="SPARE-HS","SPARE-ISSUE",
AQ2276="Power Telco","BSS",AQ2276="no impacts","no impacts"
),"")</f>
        <v>No root cause</v>
      </c>
      <c r="AP2276" s="48" t="str" cm="1">
        <f t="array" ref="AP2276">IFERROR(_xlfn.IFS(
AQ2276="MPR ISSUE","TX ISSUE",
AQ2276="BSS Hardware Issue","RAN ISSUE",
AQ2276="Sites strategiques, MLL, Pylone, etc.","ENVTECH",
AQ2276="AKTIVCO DEFAUT GE &amp; POWER Cabinet","POWER ISSUE",
AQ2276="AKTIVCO Coupure ENEO &amp; Baisse de tension","POWER ISSUE",
AQ2276="Coupure ENEO &amp; Baisse de tension","POWER ISSUE",
AQ2276="Defaut GE &amp; POWER Cabinet","POWER ISSUE",
AQ2276="Sharing","POWER ISSUE",
AQ2276="Sites strategiques &amp; DataCenter","POWER ISSUE",
AQ2276="Exclu","Exclu",
AQ2276="SAT","TX ISSUE",
AQ2276="SPARE-ISSUE","SPARE-ISSUE",
AQ2276="Fiber CAmtel","TX ISSUE",
AQ2276="Fiber AOF","TX ISSUE",
AQ2276="Projet OCM (HUAWEI)","TRAVAUX-HUAWEI",
AQ2276="Projet OCM (NOKIA)","TRAVAUX -NOKIA",
AQ2276="ACCESS-ISSUE","ACCESS-ISSUE",
AQ2276="Projet OCM (ZTE, NOKIA, autres projets)","TRAVAUX OCM",
AQ2276="No root CAuse","No root cause",
AQ2276="ODU HS","TX ISSUE",
AQ2276="IP &amp; VLAN","TX ISSUE",
AQ2276="Warehouse HUAWEI","SPARE-ISSUE",
AQ2276="SPARE-HS","SPARE-ISSUE",
AQ2276="Power Telco","RAN ISSUE",AQ2276="no impacts","no impacts"
),"")</f>
        <v>No root cause</v>
      </c>
      <c r="AQ2276" s="67" t="s">
        <v>5344</v>
      </c>
      <c r="AR2276" s="48" t="str" cm="1">
        <f t="array" ref="AR2276">IFERROR(_xlfn.IFS(
AQ2276="MPR ISSUE","ACTIVE",
AQ2276="BSS Hardware Issue","ACTIVE",
AQ2276="Sites strategiques, MLL, Pylone, etc.","PASSIVE",
AQ2276="AKTIVCO DEFAUT GE &amp; POWER Cabinet","PASSIVE",
AQ2276="AKTIVCO Coupure ENEO &amp; Baisse de tension","PASSIVE",
AQ2276="Coupure ENEO &amp; Baisse de tension","PASSIVE",
AQ2276="Defaut GE &amp; POWER Cabinet","PASSIVE",
AQ2276="Sharing","PASSIVE",
AQ2276="Sites strategiques &amp; DataCenter","PASSIVE",
AQ2276="Exclu","Exclu",
AQ2276="SAT","ACTIVE",
AQ2276="SPARE-ISSUE","SPARE-ISSUE",
AQ2276="Fiber CAmtel","ACTIVE",
AQ2276="Fiber AOF","ACTIVE",
AQ2276="Projet OCM (HUAWEI)","PLANNED WORKS",
AQ2276="Projet OCM (NOKIA)","PLANNED WORKS",
AQ2276="ACCESS-ISSUE","ACCESS-ISSUE",
AQ2276="Projet OCM (ZTE, NOKIA, autres projets)","PLANNED WORKS",
AQ2276="No root CAuse","No root cause",
AQ2276="ODU HS","ACTIVE",
AQ2276="IP &amp; VLAN","ACTIVE",
AQ2276="Warehouse HUAWEI","SPARE-ISSUE",
AQ2276="SPARE-HS","SPARE-ISSUE",
AQ2276="Power Telco","ACTIVE", AQ2276="no impacts","no impacts"
),"")</f>
        <v>No root cause</v>
      </c>
      <c r="AS2276" s="92" t="s">
        <v>5537</v>
      </c>
      <c r="AT2276" s="98" t="s">
        <v>5241</v>
      </c>
      <c r="AV2276" s="17" t="s">
        <v>5537</v>
      </c>
      <c r="AW2276" s="7" t="s">
        <v>5537</v>
      </c>
      <c r="AX2276" s="6" t="s">
        <v>5537</v>
      </c>
      <c r="AY2276" s="7"/>
      <c r="AZ2276" s="3" t="s">
        <v>5537</v>
      </c>
      <c r="BA2276" s="18" t="s">
        <v>5537</v>
      </c>
      <c r="BB2276" s="18" t="s">
        <v>5537</v>
      </c>
      <c r="BC2276" s="18" t="s">
        <v>5537</v>
      </c>
      <c r="BD2276" s="18" t="s">
        <v>5537</v>
      </c>
      <c r="BE2276" s="18" t="s">
        <v>5537</v>
      </c>
      <c r="BF2276" s="18" t="s">
        <v>5537</v>
      </c>
      <c r="BG2276" s="18" t="s">
        <v>5537</v>
      </c>
      <c r="BH2276" s="18" t="s">
        <v>5537</v>
      </c>
      <c r="BI2276" s="18" t="s">
        <v>5537</v>
      </c>
      <c r="BJ2276" s="18" t="s">
        <v>5537</v>
      </c>
      <c r="BK2276" s="18" t="s">
        <v>5537</v>
      </c>
      <c r="BL2276" s="9" t="s">
        <v>5537</v>
      </c>
      <c r="BM2276" s="14" t="s">
        <v>5537</v>
      </c>
      <c r="BN2276" s="14" t="s">
        <v>5537</v>
      </c>
      <c r="BO2276" s="14" t="str">
        <f>_xlfn.XLOOKUP(B2276,'[4]cell downs 18042026 17h'!$B:$B,'[4]cell downs 18042026 17h'!$B:$B,"")</f>
        <v/>
      </c>
      <c r="BP2276" s="14" t="str">
        <f>_xlfn.XLOOKUP(B2276,'[5]Cells Huawei 19042026 15h'!$B:$B,'[5]Cells Huawei 19042026 15h'!$B:$B,"")</f>
        <v/>
      </c>
      <c r="BQ2276" s="9" t="str">
        <f>_xlfn.XLOOKUP(B2276,'[6]cells down 19042026 9H40'!$B:$B,'[6]cells down 19042026 9H40'!$B:$B,"")</f>
        <v/>
      </c>
      <c r="BR2276" s="9" t="s">
        <v>5241</v>
      </c>
      <c r="BS2276" s="9" t="s">
        <v>318</v>
      </c>
      <c r="BT2276" s="108"/>
    </row>
    <row r="2277" spans="1:72" s="9" customFormat="1" x14ac:dyDescent="0.35">
      <c r="A2277" s="1" t="s">
        <v>3082</v>
      </c>
      <c r="B2277" s="8" t="s">
        <v>3083</v>
      </c>
      <c r="C2277" s="3" t="str">
        <f>_xlfn.XLOOKUP(B2277,'[1]daily break down'!$D:$D,'[1]daily break down'!$E:$E,"")</f>
        <v>EXTREME-NORD</v>
      </c>
      <c r="D2277" s="1" t="s">
        <v>11</v>
      </c>
      <c r="E2277" s="1" t="s">
        <v>96</v>
      </c>
      <c r="F2277" s="3" t="s">
        <v>55</v>
      </c>
      <c r="G2277" s="1" t="s">
        <v>2560</v>
      </c>
      <c r="H2277" s="32" t="str">
        <f>_xlfn.XLOOKUP(B2277,[2]CALCULATION!$B:$B,[2]CALCULATION!$H:$H,"")</f>
        <v>HUAWEI</v>
      </c>
      <c r="I2277" s="28">
        <v>0</v>
      </c>
      <c r="J2277" s="28">
        <v>0</v>
      </c>
      <c r="K2277" s="28">
        <v>0</v>
      </c>
      <c r="L2277" s="28">
        <v>0</v>
      </c>
      <c r="M2277" s="28">
        <v>0</v>
      </c>
      <c r="N2277" s="28">
        <v>0</v>
      </c>
      <c r="O2277" s="28">
        <v>0</v>
      </c>
      <c r="P2277" s="28">
        <v>0</v>
      </c>
      <c r="Q2277" s="28">
        <v>0</v>
      </c>
      <c r="R2277" s="28">
        <v>0</v>
      </c>
      <c r="S2277" s="93">
        <v>0</v>
      </c>
      <c r="T2277" s="93">
        <f>_xlfn.XLOOKUP(B2277,'[3]Nur des jours'!$B:$B,'[3]Nur des jours'!$U:$U,"")</f>
        <v>0</v>
      </c>
      <c r="U2277" s="93">
        <v>0</v>
      </c>
      <c r="V2277" s="93">
        <v>2.2755063022032749</v>
      </c>
      <c r="W2277" s="93">
        <v>0.7692447629076028</v>
      </c>
      <c r="X2277" s="93">
        <v>4.5479449709359548E-3</v>
      </c>
      <c r="Y2277" s="93">
        <v>4.8154711456968938E-3</v>
      </c>
      <c r="Z2277" s="93">
        <v>0</v>
      </c>
      <c r="AA2277" s="93">
        <v>0</v>
      </c>
      <c r="AB2277" s="93">
        <v>0</v>
      </c>
      <c r="AC2277" s="93">
        <f>_xlfn.XLOOKUP(B2277,'[3]Nur des jours'!$B:$B,'[3]Nur des jours'!$N:$N,"")</f>
        <v>0</v>
      </c>
      <c r="AD2277" s="93">
        <v>0</v>
      </c>
      <c r="AE2277" s="93">
        <v>0</v>
      </c>
      <c r="AF2277" s="93">
        <v>0</v>
      </c>
      <c r="AG2277" s="93"/>
      <c r="AH2277" s="93">
        <v>0</v>
      </c>
      <c r="AI2277" s="93">
        <v>0</v>
      </c>
      <c r="AJ2277" s="93">
        <v>0</v>
      </c>
      <c r="AK2277" s="93">
        <v>0</v>
      </c>
      <c r="AL2277" s="93">
        <v>0</v>
      </c>
      <c r="AM2277" s="49" t="s">
        <v>5601</v>
      </c>
      <c r="AN2277" s="49"/>
      <c r="AO2277" s="48" t="str" cm="1">
        <f t="array" ref="AO2277">IFERROR(_xlfn.IFS(
AQ2277="MPR ISSUE","PDH",
AQ2277="BSS Hardware Issue","BSS",
AQ2277="Sites strategiques, MLL, Pylone, etc.","ENVTECH",
AQ2277="AKTIVCO DEFAUT GE &amp; POWER Cabinet","AKTIVCO",
AQ2277="AKTIVCO Coupure ENEO &amp; Baisse de tension","AKTIVCO GRID ONLY",
AQ2277="Coupure ENEO &amp; Baisse de tension","IHS GRID ONLY",
AQ2277="Defaut GE &amp; POWER Cabinet","IHS",
AQ2277="Sharing","Partners",
AQ2277="Sites strategiques &amp; DataCenter","SST &amp; DC",
AQ2277="Exclu","Exclu",
AQ2277="SAT","SAT",
AQ2277="SPARE-ISSUE","SPARE-ISSUE",
AQ2277="Fiber CAmtel","TRANS_FO_CAMTEL",
AQ2277="Fiber AOF","Fiber AOF",
AQ2277="Projet OCM (HUAWEI)","TRAVAUX-HUAWEI",
AQ2277="Projet OCM (NOKIA)","TRAVAUX-NOKIA",
AQ2277="ACCESS-ISSUE","ACCESS-ISSUE",
AQ2277="Projet OCM (ZTE, NOKIA, autres projets)","TRAVAUX OCM",
AQ2277="No root CAuse","No root cause",
AQ2277="ODU HS","PDH",
AQ2277="IP &amp; VLAN","PDH",
AQ2277="Warehouse HUAWEI","SPARE-ISSUE",
AQ2277="SPARE-HS","SPARE-ISSUE",
AQ2277="Power Telco","BSS",AQ2277="no impacts","no impacts"
),"")</f>
        <v>No root cause</v>
      </c>
      <c r="AP2277" s="48" t="str" cm="1">
        <f t="array" ref="AP2277">IFERROR(_xlfn.IFS(
AQ2277="MPR ISSUE","TX ISSUE",
AQ2277="BSS Hardware Issue","RAN ISSUE",
AQ2277="Sites strategiques, MLL, Pylone, etc.","ENVTECH",
AQ2277="AKTIVCO DEFAUT GE &amp; POWER Cabinet","POWER ISSUE",
AQ2277="AKTIVCO Coupure ENEO &amp; Baisse de tension","POWER ISSUE",
AQ2277="Coupure ENEO &amp; Baisse de tension","POWER ISSUE",
AQ2277="Defaut GE &amp; POWER Cabinet","POWER ISSUE",
AQ2277="Sharing","POWER ISSUE",
AQ2277="Sites strategiques &amp; DataCenter","POWER ISSUE",
AQ2277="Exclu","Exclu",
AQ2277="SAT","TX ISSUE",
AQ2277="SPARE-ISSUE","SPARE-ISSUE",
AQ2277="Fiber CAmtel","TX ISSUE",
AQ2277="Fiber AOF","TX ISSUE",
AQ2277="Projet OCM (HUAWEI)","TRAVAUX-HUAWEI",
AQ2277="Projet OCM (NOKIA)","TRAVAUX -NOKIA",
AQ2277="ACCESS-ISSUE","ACCESS-ISSUE",
AQ2277="Projet OCM (ZTE, NOKIA, autres projets)","TRAVAUX OCM",
AQ2277="No root CAuse","No root cause",
AQ2277="ODU HS","TX ISSUE",
AQ2277="IP &amp; VLAN","TX ISSUE",
AQ2277="Warehouse HUAWEI","SPARE-ISSUE",
AQ2277="SPARE-HS","SPARE-ISSUE",
AQ2277="Power Telco","RAN ISSUE",AQ2277="no impacts","no impacts"
),"")</f>
        <v>No root cause</v>
      </c>
      <c r="AQ2277" s="67" t="s">
        <v>5344</v>
      </c>
      <c r="AR2277" s="48" t="str" cm="1">
        <f t="array" ref="AR2277">IFERROR(_xlfn.IFS(
AQ2277="MPR ISSUE","ACTIVE",
AQ2277="BSS Hardware Issue","ACTIVE",
AQ2277="Sites strategiques, MLL, Pylone, etc.","PASSIVE",
AQ2277="AKTIVCO DEFAUT GE &amp; POWER Cabinet","PASSIVE",
AQ2277="AKTIVCO Coupure ENEO &amp; Baisse de tension","PASSIVE",
AQ2277="Coupure ENEO &amp; Baisse de tension","PASSIVE",
AQ2277="Defaut GE &amp; POWER Cabinet","PASSIVE",
AQ2277="Sharing","PASSIVE",
AQ2277="Sites strategiques &amp; DataCenter","PASSIVE",
AQ2277="Exclu","Exclu",
AQ2277="SAT","ACTIVE",
AQ2277="SPARE-ISSUE","SPARE-ISSUE",
AQ2277="Fiber CAmtel","ACTIVE",
AQ2277="Fiber AOF","ACTIVE",
AQ2277="Projet OCM (HUAWEI)","PLANNED WORKS",
AQ2277="Projet OCM (NOKIA)","PLANNED WORKS",
AQ2277="ACCESS-ISSUE","ACCESS-ISSUE",
AQ2277="Projet OCM (ZTE, NOKIA, autres projets)","PLANNED WORKS",
AQ2277="No root CAuse","No root cause",
AQ2277="ODU HS","ACTIVE",
AQ2277="IP &amp; VLAN","ACTIVE",
AQ2277="Warehouse HUAWEI","SPARE-ISSUE",
AQ2277="SPARE-HS","SPARE-ISSUE",
AQ2277="Power Telco","ACTIVE", AQ2277="no impacts","no impacts"
),"")</f>
        <v>No root cause</v>
      </c>
      <c r="AS2277" s="92" t="s">
        <v>5537</v>
      </c>
      <c r="AT2277" s="98" t="s">
        <v>3083</v>
      </c>
      <c r="AV2277" s="17" t="s">
        <v>5537</v>
      </c>
      <c r="AW2277" s="7" t="s">
        <v>5537</v>
      </c>
      <c r="AX2277" s="6" t="s">
        <v>5537</v>
      </c>
      <c r="AY2277" s="7"/>
      <c r="AZ2277" s="3" t="s">
        <v>5537</v>
      </c>
      <c r="BA2277" s="18" t="s">
        <v>5537</v>
      </c>
      <c r="BB2277" s="18" t="s">
        <v>5537</v>
      </c>
      <c r="BC2277" s="18" t="s">
        <v>5537</v>
      </c>
      <c r="BD2277" s="18" t="s">
        <v>5537</v>
      </c>
      <c r="BE2277" s="18" t="s">
        <v>5537</v>
      </c>
      <c r="BF2277" s="18" t="s">
        <v>5537</v>
      </c>
      <c r="BG2277" s="18" t="s">
        <v>5537</v>
      </c>
      <c r="BH2277" s="18" t="s">
        <v>5537</v>
      </c>
      <c r="BI2277" s="18" t="s">
        <v>5537</v>
      </c>
      <c r="BJ2277" s="18" t="s">
        <v>5537</v>
      </c>
      <c r="BK2277" s="18" t="s">
        <v>5537</v>
      </c>
      <c r="BL2277" s="9" t="s">
        <v>5537</v>
      </c>
      <c r="BM2277" s="14" t="s">
        <v>5537</v>
      </c>
      <c r="BN2277" s="14" t="s">
        <v>5537</v>
      </c>
      <c r="BO2277" s="14" t="str">
        <f>_xlfn.XLOOKUP(B2277,'[4]cell downs 18042026 17h'!$B:$B,'[4]cell downs 18042026 17h'!$B:$B,"")</f>
        <v/>
      </c>
      <c r="BP2277" s="14" t="str">
        <f>_xlfn.XLOOKUP(B2277,'[5]Cells Huawei 19042026 15h'!$B:$B,'[5]Cells Huawei 19042026 15h'!$B:$B,"")</f>
        <v/>
      </c>
      <c r="BQ2277" s="9" t="str">
        <f>_xlfn.XLOOKUP(B2277,'[6]cells down 19042026 9H40'!$B:$B,'[6]cells down 19042026 9H40'!$B:$B,"")</f>
        <v/>
      </c>
      <c r="BR2277" s="9" t="s">
        <v>3083</v>
      </c>
      <c r="BS2277" s="9" t="s">
        <v>12</v>
      </c>
      <c r="BT2277" s="108"/>
    </row>
    <row r="2278" spans="1:72" s="9" customFormat="1" x14ac:dyDescent="0.35">
      <c r="A2278" s="1" t="s">
        <v>3870</v>
      </c>
      <c r="B2278" s="8" t="s">
        <v>3871</v>
      </c>
      <c r="C2278" s="3" t="str">
        <f>_xlfn.XLOOKUP(B2278,'[1]daily break down'!$D:$D,'[1]daily break down'!$E:$E,"")</f>
        <v>EXTREME-NORD</v>
      </c>
      <c r="D2278" s="1" t="s">
        <v>21</v>
      </c>
      <c r="E2278" s="1" t="s">
        <v>80</v>
      </c>
      <c r="F2278" s="3" t="s">
        <v>55</v>
      </c>
      <c r="G2278" s="1" t="s">
        <v>3804</v>
      </c>
      <c r="H2278" s="32" t="str">
        <f>_xlfn.XLOOKUP(B2278,[2]CALCULATION!$B:$B,[2]CALCULATION!$H:$H,"")</f>
        <v>HUAWEI</v>
      </c>
      <c r="I2278" s="28">
        <v>0</v>
      </c>
      <c r="J2278" s="28">
        <v>0</v>
      </c>
      <c r="K2278" s="28">
        <v>0</v>
      </c>
      <c r="L2278" s="28">
        <v>0</v>
      </c>
      <c r="M2278" s="28">
        <v>0</v>
      </c>
      <c r="N2278" s="28">
        <v>0</v>
      </c>
      <c r="O2278" s="28">
        <v>0</v>
      </c>
      <c r="P2278" s="28">
        <v>0</v>
      </c>
      <c r="Q2278" s="28">
        <v>0</v>
      </c>
      <c r="R2278" s="28">
        <v>0</v>
      </c>
      <c r="S2278" s="93">
        <v>0</v>
      </c>
      <c r="T2278" s="93">
        <f>_xlfn.XLOOKUP(B2278,'[3]Nur des jours'!$B:$B,'[3]Nur des jours'!$U:$U,"")</f>
        <v>0</v>
      </c>
      <c r="U2278" s="93">
        <v>0</v>
      </c>
      <c r="V2278" s="93">
        <v>0</v>
      </c>
      <c r="W2278" s="93">
        <v>3.4600051935748046E-3</v>
      </c>
      <c r="X2278" s="93">
        <v>0</v>
      </c>
      <c r="Y2278" s="93">
        <v>3.2103140971312624E-3</v>
      </c>
      <c r="Z2278" s="93">
        <v>0</v>
      </c>
      <c r="AA2278" s="93">
        <v>0</v>
      </c>
      <c r="AB2278" s="93">
        <v>0</v>
      </c>
      <c r="AC2278" s="93">
        <f>_xlfn.XLOOKUP(B2278,'[3]Nur des jours'!$B:$B,'[3]Nur des jours'!$N:$N,"")</f>
        <v>0</v>
      </c>
      <c r="AD2278" s="93">
        <v>0</v>
      </c>
      <c r="AE2278" s="93">
        <v>0</v>
      </c>
      <c r="AF2278" s="93">
        <v>0</v>
      </c>
      <c r="AG2278" s="93"/>
      <c r="AH2278" s="93">
        <v>0</v>
      </c>
      <c r="AI2278" s="93">
        <v>0</v>
      </c>
      <c r="AJ2278" s="93">
        <v>0</v>
      </c>
      <c r="AK2278" s="93">
        <v>0</v>
      </c>
      <c r="AL2278" s="93">
        <v>0</v>
      </c>
      <c r="AM2278" s="49" t="s">
        <v>5601</v>
      </c>
      <c r="AN2278" s="49"/>
      <c r="AO2278" s="48" t="str" cm="1">
        <f t="array" ref="AO2278">IFERROR(_xlfn.IFS(
AQ2278="MPR ISSUE","PDH",
AQ2278="BSS Hardware Issue","BSS",
AQ2278="Sites strategiques, MLL, Pylone, etc.","ENVTECH",
AQ2278="AKTIVCO DEFAUT GE &amp; POWER Cabinet","AKTIVCO",
AQ2278="AKTIVCO Coupure ENEO &amp; Baisse de tension","AKTIVCO GRID ONLY",
AQ2278="Coupure ENEO &amp; Baisse de tension","IHS GRID ONLY",
AQ2278="Defaut GE &amp; POWER Cabinet","IHS",
AQ2278="Sharing","Partners",
AQ2278="Sites strategiques &amp; DataCenter","SST &amp; DC",
AQ2278="Exclu","Exclu",
AQ2278="SAT","SAT",
AQ2278="SPARE-ISSUE","SPARE-ISSUE",
AQ2278="Fiber CAmtel","TRANS_FO_CAMTEL",
AQ2278="Fiber AOF","Fiber AOF",
AQ2278="Projet OCM (HUAWEI)","TRAVAUX-HUAWEI",
AQ2278="Projet OCM (NOKIA)","TRAVAUX-NOKIA",
AQ2278="ACCESS-ISSUE","ACCESS-ISSUE",
AQ2278="Projet OCM (ZTE, NOKIA, autres projets)","TRAVAUX OCM",
AQ2278="No root CAuse","No root cause",
AQ2278="ODU HS","PDH",
AQ2278="IP &amp; VLAN","PDH",
AQ2278="Warehouse HUAWEI","SPARE-ISSUE",
AQ2278="SPARE-HS","SPARE-ISSUE",
AQ2278="Power Telco","BSS",AQ2278="no impacts","no impacts"
),"")</f>
        <v>No root cause</v>
      </c>
      <c r="AP2278" s="48" t="str" cm="1">
        <f t="array" ref="AP2278">IFERROR(_xlfn.IFS(
AQ2278="MPR ISSUE","TX ISSUE",
AQ2278="BSS Hardware Issue","RAN ISSUE",
AQ2278="Sites strategiques, MLL, Pylone, etc.","ENVTECH",
AQ2278="AKTIVCO DEFAUT GE &amp; POWER Cabinet","POWER ISSUE",
AQ2278="AKTIVCO Coupure ENEO &amp; Baisse de tension","POWER ISSUE",
AQ2278="Coupure ENEO &amp; Baisse de tension","POWER ISSUE",
AQ2278="Defaut GE &amp; POWER Cabinet","POWER ISSUE",
AQ2278="Sharing","POWER ISSUE",
AQ2278="Sites strategiques &amp; DataCenter","POWER ISSUE",
AQ2278="Exclu","Exclu",
AQ2278="SAT","TX ISSUE",
AQ2278="SPARE-ISSUE","SPARE-ISSUE",
AQ2278="Fiber CAmtel","TX ISSUE",
AQ2278="Fiber AOF","TX ISSUE",
AQ2278="Projet OCM (HUAWEI)","TRAVAUX-HUAWEI",
AQ2278="Projet OCM (NOKIA)","TRAVAUX -NOKIA",
AQ2278="ACCESS-ISSUE","ACCESS-ISSUE",
AQ2278="Projet OCM (ZTE, NOKIA, autres projets)","TRAVAUX OCM",
AQ2278="No root CAuse","No root cause",
AQ2278="ODU HS","TX ISSUE",
AQ2278="IP &amp; VLAN","TX ISSUE",
AQ2278="Warehouse HUAWEI","SPARE-ISSUE",
AQ2278="SPARE-HS","SPARE-ISSUE",
AQ2278="Power Telco","RAN ISSUE",AQ2278="no impacts","no impacts"
),"")</f>
        <v>No root cause</v>
      </c>
      <c r="AQ2278" s="67" t="s">
        <v>5344</v>
      </c>
      <c r="AR2278" s="48" t="str" cm="1">
        <f t="array" ref="AR2278">IFERROR(_xlfn.IFS(
AQ2278="MPR ISSUE","ACTIVE",
AQ2278="BSS Hardware Issue","ACTIVE",
AQ2278="Sites strategiques, MLL, Pylone, etc.","PASSIVE",
AQ2278="AKTIVCO DEFAUT GE &amp; POWER Cabinet","PASSIVE",
AQ2278="AKTIVCO Coupure ENEO &amp; Baisse de tension","PASSIVE",
AQ2278="Coupure ENEO &amp; Baisse de tension","PASSIVE",
AQ2278="Defaut GE &amp; POWER Cabinet","PASSIVE",
AQ2278="Sharing","PASSIVE",
AQ2278="Sites strategiques &amp; DataCenter","PASSIVE",
AQ2278="Exclu","Exclu",
AQ2278="SAT","ACTIVE",
AQ2278="SPARE-ISSUE","SPARE-ISSUE",
AQ2278="Fiber CAmtel","ACTIVE",
AQ2278="Fiber AOF","ACTIVE",
AQ2278="Projet OCM (HUAWEI)","PLANNED WORKS",
AQ2278="Projet OCM (NOKIA)","PLANNED WORKS",
AQ2278="ACCESS-ISSUE","ACCESS-ISSUE",
AQ2278="Projet OCM (ZTE, NOKIA, autres projets)","PLANNED WORKS",
AQ2278="No root CAuse","No root cause",
AQ2278="ODU HS","ACTIVE",
AQ2278="IP &amp; VLAN","ACTIVE",
AQ2278="Warehouse HUAWEI","SPARE-ISSUE",
AQ2278="SPARE-HS","SPARE-ISSUE",
AQ2278="Power Telco","ACTIVE", AQ2278="no impacts","no impacts"
),"")</f>
        <v>No root cause</v>
      </c>
      <c r="AS2278" s="92" t="s">
        <v>5537</v>
      </c>
      <c r="AT2278" s="98" t="s">
        <v>3871</v>
      </c>
      <c r="AV2278" s="17" t="s">
        <v>5537</v>
      </c>
      <c r="AW2278" s="7" t="s">
        <v>5537</v>
      </c>
      <c r="AX2278" s="6" t="s">
        <v>5537</v>
      </c>
      <c r="AY2278" s="7"/>
      <c r="AZ2278" s="3" t="s">
        <v>5537</v>
      </c>
      <c r="BA2278" s="18" t="s">
        <v>5537</v>
      </c>
      <c r="BB2278" s="18" t="s">
        <v>5537</v>
      </c>
      <c r="BC2278" s="18" t="s">
        <v>5537</v>
      </c>
      <c r="BD2278" s="18" t="s">
        <v>5537</v>
      </c>
      <c r="BE2278" s="18" t="s">
        <v>5537</v>
      </c>
      <c r="BF2278" s="18" t="s">
        <v>5537</v>
      </c>
      <c r="BG2278" s="18" t="s">
        <v>5537</v>
      </c>
      <c r="BH2278" s="18" t="s">
        <v>5537</v>
      </c>
      <c r="BI2278" s="18" t="s">
        <v>5537</v>
      </c>
      <c r="BJ2278" s="18" t="s">
        <v>5537</v>
      </c>
      <c r="BK2278" s="18" t="s">
        <v>5537</v>
      </c>
      <c r="BL2278" s="9" t="s">
        <v>5537</v>
      </c>
      <c r="BM2278" s="14" t="s">
        <v>5537</v>
      </c>
      <c r="BN2278" s="14" t="s">
        <v>5537</v>
      </c>
      <c r="BO2278" s="14" t="str">
        <f>_xlfn.XLOOKUP(B2278,'[4]cell downs 18042026 17h'!$B:$B,'[4]cell downs 18042026 17h'!$B:$B,"")</f>
        <v/>
      </c>
      <c r="BP2278" s="14" t="str">
        <f>_xlfn.XLOOKUP(B2278,'[5]Cells Huawei 19042026 15h'!$B:$B,'[5]Cells Huawei 19042026 15h'!$B:$B,"")</f>
        <v/>
      </c>
      <c r="BQ2278" s="9" t="str">
        <f>_xlfn.XLOOKUP(B2278,'[6]cells down 19042026 9H40'!$B:$B,'[6]cells down 19042026 9H40'!$B:$B,"")</f>
        <v/>
      </c>
      <c r="BR2278" s="9" t="s">
        <v>5537</v>
      </c>
      <c r="BS2278" s="9" t="s">
        <v>594</v>
      </c>
      <c r="BT2278" s="108"/>
    </row>
    <row r="2279" spans="1:72" s="9" customFormat="1" x14ac:dyDescent="0.35">
      <c r="A2279" s="1" t="s">
        <v>3430</v>
      </c>
      <c r="B2279" s="8" t="s">
        <v>3667</v>
      </c>
      <c r="C2279" s="3" t="str">
        <f>_xlfn.XLOOKUP(B2279,'[1]daily break down'!$D:$D,'[1]daily break down'!$E:$E,"")</f>
        <v>NORD-OUEST</v>
      </c>
      <c r="D2279" s="1" t="s">
        <v>11</v>
      </c>
      <c r="E2279" s="1" t="s">
        <v>12</v>
      </c>
      <c r="F2279" s="3" t="s">
        <v>51</v>
      </c>
      <c r="G2279" s="1" t="s">
        <v>3430</v>
      </c>
      <c r="H2279" s="32" t="str">
        <f>_xlfn.XLOOKUP(B2279,[2]CALCULATION!$B:$B,[2]CALCULATION!$H:$H,"")</f>
        <v>HUAWEI</v>
      </c>
      <c r="I2279" s="28">
        <v>0</v>
      </c>
      <c r="J2279" s="28">
        <v>0</v>
      </c>
      <c r="K2279" s="28">
        <v>0</v>
      </c>
      <c r="L2279" s="28">
        <v>0</v>
      </c>
      <c r="M2279" s="28">
        <v>0</v>
      </c>
      <c r="N2279" s="28">
        <v>0</v>
      </c>
      <c r="O2279" s="28">
        <v>0</v>
      </c>
      <c r="P2279" s="28">
        <v>0</v>
      </c>
      <c r="Q2279" s="28">
        <v>0</v>
      </c>
      <c r="R2279" s="28">
        <v>0</v>
      </c>
      <c r="S2279" s="93">
        <v>0</v>
      </c>
      <c r="T2279" s="93">
        <f>_xlfn.XLOOKUP(B2279,'[3]Nur des jours'!$B:$B,'[3]Nur des jours'!$U:$U,"")</f>
        <v>0</v>
      </c>
      <c r="U2279" s="93">
        <v>0</v>
      </c>
      <c r="V2279" s="93">
        <v>3.8344526628485323</v>
      </c>
      <c r="W2279" s="93">
        <v>0</v>
      </c>
      <c r="X2279" s="93">
        <v>0</v>
      </c>
      <c r="Y2279" s="93">
        <v>1.159280090630734E-3</v>
      </c>
      <c r="Z2279" s="93">
        <v>0</v>
      </c>
      <c r="AA2279" s="93">
        <v>0</v>
      </c>
      <c r="AB2279" s="93">
        <v>0</v>
      </c>
      <c r="AC2279" s="93">
        <f>_xlfn.XLOOKUP(B2279,'[3]Nur des jours'!$B:$B,'[3]Nur des jours'!$N:$N,"")</f>
        <v>0</v>
      </c>
      <c r="AD2279" s="93">
        <v>0</v>
      </c>
      <c r="AE2279" s="93">
        <v>0</v>
      </c>
      <c r="AF2279" s="93">
        <v>0</v>
      </c>
      <c r="AG2279" s="93"/>
      <c r="AH2279" s="93">
        <v>0</v>
      </c>
      <c r="AI2279" s="93">
        <v>0</v>
      </c>
      <c r="AJ2279" s="93">
        <v>0</v>
      </c>
      <c r="AK2279" s="93">
        <v>0</v>
      </c>
      <c r="AL2279" s="93">
        <v>0</v>
      </c>
      <c r="AM2279" s="49" t="s">
        <v>5601</v>
      </c>
      <c r="AN2279" s="49"/>
      <c r="AO2279" s="48" t="str" cm="1">
        <f t="array" ref="AO2279">IFERROR(_xlfn.IFS(
AQ2279="MPR ISSUE","PDH",
AQ2279="BSS Hardware Issue","BSS",
AQ2279="Sites strategiques, MLL, Pylone, etc.","ENVTECH",
AQ2279="AKTIVCO DEFAUT GE &amp; POWER Cabinet","AKTIVCO",
AQ2279="AKTIVCO Coupure ENEO &amp; Baisse de tension","AKTIVCO GRID ONLY",
AQ2279="Coupure ENEO &amp; Baisse de tension","IHS GRID ONLY",
AQ2279="Defaut GE &amp; POWER Cabinet","IHS",
AQ2279="Sharing","Partners",
AQ2279="Sites strategiques &amp; DataCenter","SST &amp; DC",
AQ2279="Exclu","Exclu",
AQ2279="SAT","SAT",
AQ2279="SPARE-ISSUE","SPARE-ISSUE",
AQ2279="Fiber CAmtel","TRANS_FO_CAMTEL",
AQ2279="Fiber AOF","Fiber AOF",
AQ2279="Projet OCM (HUAWEI)","TRAVAUX-HUAWEI",
AQ2279="Projet OCM (NOKIA)","TRAVAUX-NOKIA",
AQ2279="ACCESS-ISSUE","ACCESS-ISSUE",
AQ2279="Projet OCM (ZTE, NOKIA, autres projets)","TRAVAUX OCM",
AQ2279="No root CAuse","No root cause",
AQ2279="ODU HS","PDH",
AQ2279="IP &amp; VLAN","PDH",
AQ2279="Warehouse HUAWEI","SPARE-ISSUE",
AQ2279="SPARE-HS","SPARE-ISSUE",
AQ2279="Power Telco","BSS",AQ2279="no impacts","no impacts"
),"")</f>
        <v>No root cause</v>
      </c>
      <c r="AP2279" s="48" t="str" cm="1">
        <f t="array" ref="AP2279">IFERROR(_xlfn.IFS(
AQ2279="MPR ISSUE","TX ISSUE",
AQ2279="BSS Hardware Issue","RAN ISSUE",
AQ2279="Sites strategiques, MLL, Pylone, etc.","ENVTECH",
AQ2279="AKTIVCO DEFAUT GE &amp; POWER Cabinet","POWER ISSUE",
AQ2279="AKTIVCO Coupure ENEO &amp; Baisse de tension","POWER ISSUE",
AQ2279="Coupure ENEO &amp; Baisse de tension","POWER ISSUE",
AQ2279="Defaut GE &amp; POWER Cabinet","POWER ISSUE",
AQ2279="Sharing","POWER ISSUE",
AQ2279="Sites strategiques &amp; DataCenter","POWER ISSUE",
AQ2279="Exclu","Exclu",
AQ2279="SAT","TX ISSUE",
AQ2279="SPARE-ISSUE","SPARE-ISSUE",
AQ2279="Fiber CAmtel","TX ISSUE",
AQ2279="Fiber AOF","TX ISSUE",
AQ2279="Projet OCM (HUAWEI)","TRAVAUX-HUAWEI",
AQ2279="Projet OCM (NOKIA)","TRAVAUX -NOKIA",
AQ2279="ACCESS-ISSUE","ACCESS-ISSUE",
AQ2279="Projet OCM (ZTE, NOKIA, autres projets)","TRAVAUX OCM",
AQ2279="No root CAuse","No root cause",
AQ2279="ODU HS","TX ISSUE",
AQ2279="IP &amp; VLAN","TX ISSUE",
AQ2279="Warehouse HUAWEI","SPARE-ISSUE",
AQ2279="SPARE-HS","SPARE-ISSUE",
AQ2279="Power Telco","RAN ISSUE",AQ2279="no impacts","no impacts"
),"")</f>
        <v>No root cause</v>
      </c>
      <c r="AQ2279" s="67" t="s">
        <v>5344</v>
      </c>
      <c r="AR2279" s="48" t="str" cm="1">
        <f t="array" ref="AR2279">IFERROR(_xlfn.IFS(
AQ2279="MPR ISSUE","ACTIVE",
AQ2279="BSS Hardware Issue","ACTIVE",
AQ2279="Sites strategiques, MLL, Pylone, etc.","PASSIVE",
AQ2279="AKTIVCO DEFAUT GE &amp; POWER Cabinet","PASSIVE",
AQ2279="AKTIVCO Coupure ENEO &amp; Baisse de tension","PASSIVE",
AQ2279="Coupure ENEO &amp; Baisse de tension","PASSIVE",
AQ2279="Defaut GE &amp; POWER Cabinet","PASSIVE",
AQ2279="Sharing","PASSIVE",
AQ2279="Sites strategiques &amp; DataCenter","PASSIVE",
AQ2279="Exclu","Exclu",
AQ2279="SAT","ACTIVE",
AQ2279="SPARE-ISSUE","SPARE-ISSUE",
AQ2279="Fiber CAmtel","ACTIVE",
AQ2279="Fiber AOF","ACTIVE",
AQ2279="Projet OCM (HUAWEI)","PLANNED WORKS",
AQ2279="Projet OCM (NOKIA)","PLANNED WORKS",
AQ2279="ACCESS-ISSUE","ACCESS-ISSUE",
AQ2279="Projet OCM (ZTE, NOKIA, autres projets)","PLANNED WORKS",
AQ2279="No root CAuse","No root cause",
AQ2279="ODU HS","ACTIVE",
AQ2279="IP &amp; VLAN","ACTIVE",
AQ2279="Warehouse HUAWEI","SPARE-ISSUE",
AQ2279="SPARE-HS","SPARE-ISSUE",
AQ2279="Power Telco","ACTIVE", AQ2279="no impacts","no impacts"
),"")</f>
        <v>No root cause</v>
      </c>
      <c r="AS2279" s="92" t="s">
        <v>5537</v>
      </c>
      <c r="AT2279" s="98" t="s">
        <v>3667</v>
      </c>
      <c r="AV2279" s="17" t="s">
        <v>5537</v>
      </c>
      <c r="AW2279" s="7" t="s">
        <v>5537</v>
      </c>
      <c r="AX2279" s="6" t="s">
        <v>5537</v>
      </c>
      <c r="AY2279" s="7"/>
      <c r="AZ2279" s="3" t="s">
        <v>5537</v>
      </c>
      <c r="BA2279" s="18" t="s">
        <v>5537</v>
      </c>
      <c r="BB2279" s="18" t="s">
        <v>5537</v>
      </c>
      <c r="BC2279" s="18" t="s">
        <v>5537</v>
      </c>
      <c r="BD2279" s="18" t="s">
        <v>5537</v>
      </c>
      <c r="BE2279" s="18" t="s">
        <v>5537</v>
      </c>
      <c r="BF2279" s="18" t="s">
        <v>5537</v>
      </c>
      <c r="BG2279" s="18" t="s">
        <v>5537</v>
      </c>
      <c r="BH2279" s="18" t="s">
        <v>5537</v>
      </c>
      <c r="BI2279" s="18" t="s">
        <v>5537</v>
      </c>
      <c r="BJ2279" s="18" t="s">
        <v>5537</v>
      </c>
      <c r="BK2279" s="18" t="s">
        <v>5537</v>
      </c>
      <c r="BL2279" s="9" t="s">
        <v>5537</v>
      </c>
      <c r="BM2279" s="14" t="s">
        <v>5537</v>
      </c>
      <c r="BN2279" s="14" t="s">
        <v>5537</v>
      </c>
      <c r="BO2279" s="14" t="str">
        <f>_xlfn.XLOOKUP(B2279,'[4]cell downs 18042026 17h'!$B:$B,'[4]cell downs 18042026 17h'!$B:$B,"")</f>
        <v/>
      </c>
      <c r="BP2279" s="14" t="str">
        <f>_xlfn.XLOOKUP(B2279,'[5]Cells Huawei 19042026 15h'!$B:$B,'[5]Cells Huawei 19042026 15h'!$B:$B,"")</f>
        <v/>
      </c>
      <c r="BQ2279" s="9" t="str">
        <f>_xlfn.XLOOKUP(B2279,'[6]cells down 19042026 9H40'!$B:$B,'[6]cells down 19042026 9H40'!$B:$B,"")</f>
        <v/>
      </c>
      <c r="BR2279" s="9" t="s">
        <v>3667</v>
      </c>
      <c r="BS2279" s="9" t="s">
        <v>594</v>
      </c>
      <c r="BT2279" s="108"/>
    </row>
    <row r="2280" spans="1:72" s="9" customFormat="1" x14ac:dyDescent="0.35">
      <c r="A2280" s="1" t="s">
        <v>2815</v>
      </c>
      <c r="B2280" s="8" t="s">
        <v>2816</v>
      </c>
      <c r="C2280" s="3" t="str">
        <f>_xlfn.XLOOKUP(B2280,'[1]daily break down'!$D:$D,'[1]daily break down'!$E:$E,"")</f>
        <v>NORD-OUEST</v>
      </c>
      <c r="D2280" s="1"/>
      <c r="E2280" s="1"/>
      <c r="F2280" s="3" t="s">
        <v>51</v>
      </c>
      <c r="G2280" s="1" t="s">
        <v>1495</v>
      </c>
      <c r="H2280" s="32" t="str">
        <f>_xlfn.XLOOKUP(B2280,[2]CALCULATION!$B:$B,[2]CALCULATION!$H:$H,"")</f>
        <v>Huawei</v>
      </c>
      <c r="I2280" s="28">
        <v>0</v>
      </c>
      <c r="J2280" s="28">
        <v>0</v>
      </c>
      <c r="K2280" s="28">
        <v>0</v>
      </c>
      <c r="L2280" s="28">
        <v>0</v>
      </c>
      <c r="M2280" s="28">
        <v>0</v>
      </c>
      <c r="N2280" s="28">
        <v>0</v>
      </c>
      <c r="O2280" s="28">
        <v>0</v>
      </c>
      <c r="P2280" s="28">
        <v>0</v>
      </c>
      <c r="Q2280" s="28">
        <v>0</v>
      </c>
      <c r="R2280" s="28">
        <v>0</v>
      </c>
      <c r="S2280" s="93">
        <v>0</v>
      </c>
      <c r="T2280" s="93">
        <f>_xlfn.XLOOKUP(B2280,'[3]Nur des jours'!$B:$B,'[3]Nur des jours'!$U:$U,"")</f>
        <v>0</v>
      </c>
      <c r="U2280" s="93">
        <v>0</v>
      </c>
      <c r="V2280" s="93">
        <v>2.533811741474119</v>
      </c>
      <c r="W2280" s="93">
        <v>0</v>
      </c>
      <c r="X2280" s="93">
        <v>0</v>
      </c>
      <c r="Y2280" s="93">
        <v>8.0257852428281581E-4</v>
      </c>
      <c r="Z2280" s="93">
        <v>0</v>
      </c>
      <c r="AA2280" s="93">
        <v>0</v>
      </c>
      <c r="AB2280" s="93">
        <v>0</v>
      </c>
      <c r="AC2280" s="93">
        <f>_xlfn.XLOOKUP(B2280,'[3]Nur des jours'!$B:$B,'[3]Nur des jours'!$N:$N,"")</f>
        <v>0</v>
      </c>
      <c r="AD2280" s="93">
        <v>0</v>
      </c>
      <c r="AE2280" s="93">
        <v>0</v>
      </c>
      <c r="AF2280" s="93">
        <v>0</v>
      </c>
      <c r="AG2280" s="93"/>
      <c r="AH2280" s="93">
        <v>0</v>
      </c>
      <c r="AI2280" s="93">
        <v>0</v>
      </c>
      <c r="AJ2280" s="93">
        <v>0</v>
      </c>
      <c r="AK2280" s="93">
        <v>0</v>
      </c>
      <c r="AL2280" s="93">
        <v>0</v>
      </c>
      <c r="AM2280" s="49" t="s">
        <v>5601</v>
      </c>
      <c r="AN2280" s="49"/>
      <c r="AO2280" s="48" t="str" cm="1">
        <f t="array" ref="AO2280">IFERROR(_xlfn.IFS(
AQ2280="MPR ISSUE","PDH",
AQ2280="BSS Hardware Issue","BSS",
AQ2280="Sites strategiques, MLL, Pylone, etc.","ENVTECH",
AQ2280="AKTIVCO DEFAUT GE &amp; POWER Cabinet","AKTIVCO",
AQ2280="AKTIVCO Coupure ENEO &amp; Baisse de tension","AKTIVCO GRID ONLY",
AQ2280="Coupure ENEO &amp; Baisse de tension","IHS GRID ONLY",
AQ2280="Defaut GE &amp; POWER Cabinet","IHS",
AQ2280="Sharing","Partners",
AQ2280="Sites strategiques &amp; DataCenter","SST &amp; DC",
AQ2280="Exclu","Exclu",
AQ2280="SAT","SAT",
AQ2280="SPARE-ISSUE","SPARE-ISSUE",
AQ2280="Fiber CAmtel","TRANS_FO_CAMTEL",
AQ2280="Fiber AOF","Fiber AOF",
AQ2280="Projet OCM (HUAWEI)","TRAVAUX-HUAWEI",
AQ2280="Projet OCM (NOKIA)","TRAVAUX-NOKIA",
AQ2280="ACCESS-ISSUE","ACCESS-ISSUE",
AQ2280="Projet OCM (ZTE, NOKIA, autres projets)","TRAVAUX OCM",
AQ2280="No root CAuse","No root cause",
AQ2280="ODU HS","PDH",
AQ2280="IP &amp; VLAN","PDH",
AQ2280="Warehouse HUAWEI","SPARE-ISSUE",
AQ2280="SPARE-HS","SPARE-ISSUE",
AQ2280="Power Telco","BSS",AQ2280="no impacts","no impacts"
),"")</f>
        <v>No root cause</v>
      </c>
      <c r="AP2280" s="48" t="str" cm="1">
        <f t="array" ref="AP2280">IFERROR(_xlfn.IFS(
AQ2280="MPR ISSUE","TX ISSUE",
AQ2280="BSS Hardware Issue","RAN ISSUE",
AQ2280="Sites strategiques, MLL, Pylone, etc.","ENVTECH",
AQ2280="AKTIVCO DEFAUT GE &amp; POWER Cabinet","POWER ISSUE",
AQ2280="AKTIVCO Coupure ENEO &amp; Baisse de tension","POWER ISSUE",
AQ2280="Coupure ENEO &amp; Baisse de tension","POWER ISSUE",
AQ2280="Defaut GE &amp; POWER Cabinet","POWER ISSUE",
AQ2280="Sharing","POWER ISSUE",
AQ2280="Sites strategiques &amp; DataCenter","POWER ISSUE",
AQ2280="Exclu","Exclu",
AQ2280="SAT","TX ISSUE",
AQ2280="SPARE-ISSUE","SPARE-ISSUE",
AQ2280="Fiber CAmtel","TX ISSUE",
AQ2280="Fiber AOF","TX ISSUE",
AQ2280="Projet OCM (HUAWEI)","TRAVAUX-HUAWEI",
AQ2280="Projet OCM (NOKIA)","TRAVAUX -NOKIA",
AQ2280="ACCESS-ISSUE","ACCESS-ISSUE",
AQ2280="Projet OCM (ZTE, NOKIA, autres projets)","TRAVAUX OCM",
AQ2280="No root CAuse","No root cause",
AQ2280="ODU HS","TX ISSUE",
AQ2280="IP &amp; VLAN","TX ISSUE",
AQ2280="Warehouse HUAWEI","SPARE-ISSUE",
AQ2280="SPARE-HS","SPARE-ISSUE",
AQ2280="Power Telco","RAN ISSUE",AQ2280="no impacts","no impacts"
),"")</f>
        <v>No root cause</v>
      </c>
      <c r="AQ2280" s="67" t="s">
        <v>5344</v>
      </c>
      <c r="AR2280" s="48" t="str" cm="1">
        <f t="array" ref="AR2280">IFERROR(_xlfn.IFS(
AQ2280="MPR ISSUE","ACTIVE",
AQ2280="BSS Hardware Issue","ACTIVE",
AQ2280="Sites strategiques, MLL, Pylone, etc.","PASSIVE",
AQ2280="AKTIVCO DEFAUT GE &amp; POWER Cabinet","PASSIVE",
AQ2280="AKTIVCO Coupure ENEO &amp; Baisse de tension","PASSIVE",
AQ2280="Coupure ENEO &amp; Baisse de tension","PASSIVE",
AQ2280="Defaut GE &amp; POWER Cabinet","PASSIVE",
AQ2280="Sharing","PASSIVE",
AQ2280="Sites strategiques &amp; DataCenter","PASSIVE",
AQ2280="Exclu","Exclu",
AQ2280="SAT","ACTIVE",
AQ2280="SPARE-ISSUE","SPARE-ISSUE",
AQ2280="Fiber CAmtel","ACTIVE",
AQ2280="Fiber AOF","ACTIVE",
AQ2280="Projet OCM (HUAWEI)","PLANNED WORKS",
AQ2280="Projet OCM (NOKIA)","PLANNED WORKS",
AQ2280="ACCESS-ISSUE","ACCESS-ISSUE",
AQ2280="Projet OCM (ZTE, NOKIA, autres projets)","PLANNED WORKS",
AQ2280="No root CAuse","No root cause",
AQ2280="ODU HS","ACTIVE",
AQ2280="IP &amp; VLAN","ACTIVE",
AQ2280="Warehouse HUAWEI","SPARE-ISSUE",
AQ2280="SPARE-HS","SPARE-ISSUE",
AQ2280="Power Telco","ACTIVE", AQ2280="no impacts","no impacts"
),"")</f>
        <v>No root cause</v>
      </c>
      <c r="AS2280" s="92" t="s">
        <v>5537</v>
      </c>
      <c r="AT2280" s="98" t="s">
        <v>2816</v>
      </c>
      <c r="AV2280" s="17" t="s">
        <v>5537</v>
      </c>
      <c r="AW2280" s="7" t="s">
        <v>5537</v>
      </c>
      <c r="AX2280" s="6" t="s">
        <v>5537</v>
      </c>
      <c r="AY2280" s="7"/>
      <c r="AZ2280" s="3" t="s">
        <v>5537</v>
      </c>
      <c r="BA2280" s="18" t="s">
        <v>5537</v>
      </c>
      <c r="BB2280" s="18" t="s">
        <v>5537</v>
      </c>
      <c r="BC2280" s="18" t="s">
        <v>5537</v>
      </c>
      <c r="BD2280" s="18" t="s">
        <v>5537</v>
      </c>
      <c r="BE2280" s="18" t="s">
        <v>5537</v>
      </c>
      <c r="BF2280" s="18" t="s">
        <v>5537</v>
      </c>
      <c r="BG2280" s="18" t="s">
        <v>5537</v>
      </c>
      <c r="BH2280" s="18" t="s">
        <v>5537</v>
      </c>
      <c r="BI2280" s="18" t="s">
        <v>5537</v>
      </c>
      <c r="BJ2280" s="18" t="s">
        <v>5537</v>
      </c>
      <c r="BK2280" s="18" t="s">
        <v>5537</v>
      </c>
      <c r="BL2280" s="9" t="s">
        <v>5537</v>
      </c>
      <c r="BM2280" s="14" t="s">
        <v>5537</v>
      </c>
      <c r="BN2280" s="14" t="s">
        <v>5537</v>
      </c>
      <c r="BO2280" s="14" t="str">
        <f>_xlfn.XLOOKUP(B2280,'[4]cell downs 18042026 17h'!$B:$B,'[4]cell downs 18042026 17h'!$B:$B,"")</f>
        <v/>
      </c>
      <c r="BP2280" s="14" t="str">
        <f>_xlfn.XLOOKUP(B2280,'[5]Cells Huawei 19042026 15h'!$B:$B,'[5]Cells Huawei 19042026 15h'!$B:$B,"")</f>
        <v/>
      </c>
      <c r="BQ2280" s="9" t="str">
        <f>_xlfn.XLOOKUP(B2280,'[6]cells down 19042026 9H40'!$B:$B,'[6]cells down 19042026 9H40'!$B:$B,"")</f>
        <v/>
      </c>
      <c r="BR2280" s="9" t="s">
        <v>2816</v>
      </c>
      <c r="BS2280" s="9" t="s">
        <v>5537</v>
      </c>
      <c r="BT2280" s="108"/>
    </row>
    <row r="2281" spans="1:72" s="9" customFormat="1" x14ac:dyDescent="0.35">
      <c r="A2281" s="1" t="s">
        <v>3115</v>
      </c>
      <c r="B2281" s="8" t="s">
        <v>3116</v>
      </c>
      <c r="C2281" s="3" t="str">
        <f>_xlfn.XLOOKUP(B2281,'[1]daily break down'!$D:$D,'[1]daily break down'!$E:$E,"")</f>
        <v>NORD-OUEST</v>
      </c>
      <c r="D2281" s="1" t="s">
        <v>11</v>
      </c>
      <c r="E2281" s="1"/>
      <c r="F2281" s="3" t="s">
        <v>51</v>
      </c>
      <c r="G2281" s="1" t="s">
        <v>901</v>
      </c>
      <c r="H2281" s="32" t="str">
        <f>_xlfn.XLOOKUP(B2281,[2]CALCULATION!$B:$B,[2]CALCULATION!$H:$H,"")</f>
        <v>Huawei</v>
      </c>
      <c r="I2281" s="28">
        <v>0</v>
      </c>
      <c r="J2281" s="28">
        <v>0</v>
      </c>
      <c r="K2281" s="28">
        <v>0</v>
      </c>
      <c r="L2281" s="28">
        <v>0</v>
      </c>
      <c r="M2281" s="28">
        <v>0</v>
      </c>
      <c r="N2281" s="28">
        <v>0</v>
      </c>
      <c r="O2281" s="28">
        <v>0</v>
      </c>
      <c r="P2281" s="28">
        <v>0</v>
      </c>
      <c r="Q2281" s="28">
        <v>0</v>
      </c>
      <c r="R2281" s="28">
        <v>0</v>
      </c>
      <c r="S2281" s="93">
        <v>0</v>
      </c>
      <c r="T2281" s="93">
        <f>_xlfn.XLOOKUP(B2281,'[3]Nur des jours'!$B:$B,'[3]Nur des jours'!$U:$U,"")</f>
        <v>0</v>
      </c>
      <c r="U2281" s="93">
        <v>0</v>
      </c>
      <c r="V2281" s="93">
        <v>2.5372004063544242</v>
      </c>
      <c r="W2281" s="93">
        <v>0</v>
      </c>
      <c r="X2281" s="93">
        <v>4.3517591094446003E-3</v>
      </c>
      <c r="Y2281" s="93">
        <v>5.3505234952187721E-4</v>
      </c>
      <c r="Z2281" s="93">
        <v>0</v>
      </c>
      <c r="AA2281" s="93">
        <v>0</v>
      </c>
      <c r="AB2281" s="93">
        <v>0</v>
      </c>
      <c r="AC2281" s="93">
        <f>_xlfn.XLOOKUP(B2281,'[3]Nur des jours'!$B:$B,'[3]Nur des jours'!$N:$N,"")</f>
        <v>0</v>
      </c>
      <c r="AD2281" s="93">
        <v>0</v>
      </c>
      <c r="AE2281" s="93">
        <v>0</v>
      </c>
      <c r="AF2281" s="93">
        <v>0</v>
      </c>
      <c r="AG2281" s="93"/>
      <c r="AH2281" s="93">
        <v>0</v>
      </c>
      <c r="AI2281" s="93">
        <v>0</v>
      </c>
      <c r="AJ2281" s="93">
        <v>0</v>
      </c>
      <c r="AK2281" s="93">
        <v>0</v>
      </c>
      <c r="AL2281" s="93">
        <v>0</v>
      </c>
      <c r="AM2281" s="49" t="s">
        <v>5601</v>
      </c>
      <c r="AN2281" s="49"/>
      <c r="AO2281" s="48" t="str" cm="1">
        <f t="array" ref="AO2281">IFERROR(_xlfn.IFS(
AQ2281="MPR ISSUE","PDH",
AQ2281="BSS Hardware Issue","BSS",
AQ2281="Sites strategiques, MLL, Pylone, etc.","ENVTECH",
AQ2281="AKTIVCO DEFAUT GE &amp; POWER Cabinet","AKTIVCO",
AQ2281="AKTIVCO Coupure ENEO &amp; Baisse de tension","AKTIVCO GRID ONLY",
AQ2281="Coupure ENEO &amp; Baisse de tension","IHS GRID ONLY",
AQ2281="Defaut GE &amp; POWER Cabinet","IHS",
AQ2281="Sharing","Partners",
AQ2281="Sites strategiques &amp; DataCenter","SST &amp; DC",
AQ2281="Exclu","Exclu",
AQ2281="SAT","SAT",
AQ2281="SPARE-ISSUE","SPARE-ISSUE",
AQ2281="Fiber CAmtel","TRANS_FO_CAMTEL",
AQ2281="Fiber AOF","Fiber AOF",
AQ2281="Projet OCM (HUAWEI)","TRAVAUX-HUAWEI",
AQ2281="Projet OCM (NOKIA)","TRAVAUX-NOKIA",
AQ2281="ACCESS-ISSUE","ACCESS-ISSUE",
AQ2281="Projet OCM (ZTE, NOKIA, autres projets)","TRAVAUX OCM",
AQ2281="No root CAuse","No root cause",
AQ2281="ODU HS","PDH",
AQ2281="IP &amp; VLAN","PDH",
AQ2281="Warehouse HUAWEI","SPARE-ISSUE",
AQ2281="SPARE-HS","SPARE-ISSUE",
AQ2281="Power Telco","BSS",AQ2281="no impacts","no impacts"
),"")</f>
        <v>No root cause</v>
      </c>
      <c r="AP2281" s="48" t="str" cm="1">
        <f t="array" ref="AP2281">IFERROR(_xlfn.IFS(
AQ2281="MPR ISSUE","TX ISSUE",
AQ2281="BSS Hardware Issue","RAN ISSUE",
AQ2281="Sites strategiques, MLL, Pylone, etc.","ENVTECH",
AQ2281="AKTIVCO DEFAUT GE &amp; POWER Cabinet","POWER ISSUE",
AQ2281="AKTIVCO Coupure ENEO &amp; Baisse de tension","POWER ISSUE",
AQ2281="Coupure ENEO &amp; Baisse de tension","POWER ISSUE",
AQ2281="Defaut GE &amp; POWER Cabinet","POWER ISSUE",
AQ2281="Sharing","POWER ISSUE",
AQ2281="Sites strategiques &amp; DataCenter","POWER ISSUE",
AQ2281="Exclu","Exclu",
AQ2281="SAT","TX ISSUE",
AQ2281="SPARE-ISSUE","SPARE-ISSUE",
AQ2281="Fiber CAmtel","TX ISSUE",
AQ2281="Fiber AOF","TX ISSUE",
AQ2281="Projet OCM (HUAWEI)","TRAVAUX-HUAWEI",
AQ2281="Projet OCM (NOKIA)","TRAVAUX -NOKIA",
AQ2281="ACCESS-ISSUE","ACCESS-ISSUE",
AQ2281="Projet OCM (ZTE, NOKIA, autres projets)","TRAVAUX OCM",
AQ2281="No root CAuse","No root cause",
AQ2281="ODU HS","TX ISSUE",
AQ2281="IP &amp; VLAN","TX ISSUE",
AQ2281="Warehouse HUAWEI","SPARE-ISSUE",
AQ2281="SPARE-HS","SPARE-ISSUE",
AQ2281="Power Telco","RAN ISSUE",AQ2281="no impacts","no impacts"
),"")</f>
        <v>No root cause</v>
      </c>
      <c r="AQ2281" s="67" t="s">
        <v>5344</v>
      </c>
      <c r="AR2281" s="48" t="str" cm="1">
        <f t="array" ref="AR2281">IFERROR(_xlfn.IFS(
AQ2281="MPR ISSUE","ACTIVE",
AQ2281="BSS Hardware Issue","ACTIVE",
AQ2281="Sites strategiques, MLL, Pylone, etc.","PASSIVE",
AQ2281="AKTIVCO DEFAUT GE &amp; POWER Cabinet","PASSIVE",
AQ2281="AKTIVCO Coupure ENEO &amp; Baisse de tension","PASSIVE",
AQ2281="Coupure ENEO &amp; Baisse de tension","PASSIVE",
AQ2281="Defaut GE &amp; POWER Cabinet","PASSIVE",
AQ2281="Sharing","PASSIVE",
AQ2281="Sites strategiques &amp; DataCenter","PASSIVE",
AQ2281="Exclu","Exclu",
AQ2281="SAT","ACTIVE",
AQ2281="SPARE-ISSUE","SPARE-ISSUE",
AQ2281="Fiber CAmtel","ACTIVE",
AQ2281="Fiber AOF","ACTIVE",
AQ2281="Projet OCM (HUAWEI)","PLANNED WORKS",
AQ2281="Projet OCM (NOKIA)","PLANNED WORKS",
AQ2281="ACCESS-ISSUE","ACCESS-ISSUE",
AQ2281="Projet OCM (ZTE, NOKIA, autres projets)","PLANNED WORKS",
AQ2281="No root CAuse","No root cause",
AQ2281="ODU HS","ACTIVE",
AQ2281="IP &amp; VLAN","ACTIVE",
AQ2281="Warehouse HUAWEI","SPARE-ISSUE",
AQ2281="SPARE-HS","SPARE-ISSUE",
AQ2281="Power Telco","ACTIVE", AQ2281="no impacts","no impacts"
),"")</f>
        <v>No root cause</v>
      </c>
      <c r="AS2281" s="92" t="s">
        <v>5537</v>
      </c>
      <c r="AT2281" s="98" t="s">
        <v>3116</v>
      </c>
      <c r="AV2281" s="17" t="s">
        <v>5537</v>
      </c>
      <c r="AW2281" s="7" t="s">
        <v>5537</v>
      </c>
      <c r="AX2281" s="6" t="s">
        <v>5537</v>
      </c>
      <c r="AY2281" s="7"/>
      <c r="AZ2281" s="3" t="s">
        <v>5537</v>
      </c>
      <c r="BA2281" s="18" t="s">
        <v>5537</v>
      </c>
      <c r="BB2281" s="18" t="s">
        <v>5537</v>
      </c>
      <c r="BC2281" s="18" t="s">
        <v>5537</v>
      </c>
      <c r="BD2281" s="18" t="s">
        <v>5537</v>
      </c>
      <c r="BE2281" s="18" t="s">
        <v>5537</v>
      </c>
      <c r="BF2281" s="18" t="s">
        <v>5537</v>
      </c>
      <c r="BG2281" s="18" t="s">
        <v>5537</v>
      </c>
      <c r="BH2281" s="18" t="s">
        <v>5537</v>
      </c>
      <c r="BI2281" s="18" t="s">
        <v>5537</v>
      </c>
      <c r="BJ2281" s="18" t="s">
        <v>5537</v>
      </c>
      <c r="BK2281" s="18" t="s">
        <v>5537</v>
      </c>
      <c r="BL2281" s="9" t="s">
        <v>5537</v>
      </c>
      <c r="BM2281" s="14" t="s">
        <v>5537</v>
      </c>
      <c r="BN2281" s="14" t="s">
        <v>5537</v>
      </c>
      <c r="BO2281" s="14" t="str">
        <f>_xlfn.XLOOKUP(B2281,'[4]cell downs 18042026 17h'!$B:$B,'[4]cell downs 18042026 17h'!$B:$B,"")</f>
        <v/>
      </c>
      <c r="BP2281" s="14" t="str">
        <f>_xlfn.XLOOKUP(B2281,'[5]Cells Huawei 19042026 15h'!$B:$B,'[5]Cells Huawei 19042026 15h'!$B:$B,"")</f>
        <v/>
      </c>
      <c r="BQ2281" s="9" t="str">
        <f>_xlfn.XLOOKUP(B2281,'[6]cells down 19042026 9H40'!$B:$B,'[6]cells down 19042026 9H40'!$B:$B,"")</f>
        <v/>
      </c>
      <c r="BR2281" s="9" t="s">
        <v>5537</v>
      </c>
      <c r="BS2281" s="9" t="s">
        <v>5537</v>
      </c>
      <c r="BT2281" s="108"/>
    </row>
    <row r="2282" spans="1:72" s="9" customFormat="1" x14ac:dyDescent="0.35">
      <c r="A2282" s="1" t="s">
        <v>3127</v>
      </c>
      <c r="B2282" s="8" t="s">
        <v>3128</v>
      </c>
      <c r="C2282" s="3" t="str">
        <f>_xlfn.XLOOKUP(B2282,'[1]daily break down'!$D:$D,'[1]daily break down'!$E:$E,"")</f>
        <v>NORD-OUEST</v>
      </c>
      <c r="D2282" s="1" t="s">
        <v>11</v>
      </c>
      <c r="E2282" s="1" t="s">
        <v>12</v>
      </c>
      <c r="F2282" s="3" t="s">
        <v>51</v>
      </c>
      <c r="G2282" s="1" t="s">
        <v>3129</v>
      </c>
      <c r="H2282" s="32" t="str">
        <f>_xlfn.XLOOKUP(B2282,[2]CALCULATION!$B:$B,[2]CALCULATION!$H:$H,"")</f>
        <v>HUAWEI</v>
      </c>
      <c r="I2282" s="28">
        <v>0</v>
      </c>
      <c r="J2282" s="28">
        <v>0</v>
      </c>
      <c r="K2282" s="28">
        <v>0</v>
      </c>
      <c r="L2282" s="28">
        <v>0</v>
      </c>
      <c r="M2282" s="28">
        <v>0</v>
      </c>
      <c r="N2282" s="28">
        <v>0</v>
      </c>
      <c r="O2282" s="28">
        <v>0</v>
      </c>
      <c r="P2282" s="28">
        <v>0</v>
      </c>
      <c r="Q2282" s="28">
        <v>0</v>
      </c>
      <c r="R2282" s="28">
        <v>0</v>
      </c>
      <c r="S2282" s="93">
        <v>0</v>
      </c>
      <c r="T2282" s="93">
        <f>_xlfn.XLOOKUP(B2282,'[3]Nur des jours'!$B:$B,'[3]Nur des jours'!$U:$U,"")</f>
        <v>0</v>
      </c>
      <c r="U2282" s="93">
        <v>0</v>
      </c>
      <c r="V2282" s="93">
        <v>8.0257852428281581E-4</v>
      </c>
      <c r="W2282" s="93">
        <v>0</v>
      </c>
      <c r="X2282" s="93">
        <v>0</v>
      </c>
      <c r="Y2282" s="93">
        <v>3.5670156634791817E-4</v>
      </c>
      <c r="Z2282" s="93">
        <v>0</v>
      </c>
      <c r="AA2282" s="93">
        <v>0</v>
      </c>
      <c r="AB2282" s="93">
        <v>0</v>
      </c>
      <c r="AC2282" s="93">
        <f>_xlfn.XLOOKUP(B2282,'[3]Nur des jours'!$B:$B,'[3]Nur des jours'!$N:$N,"")</f>
        <v>0</v>
      </c>
      <c r="AD2282" s="93">
        <v>0</v>
      </c>
      <c r="AE2282" s="93">
        <v>0</v>
      </c>
      <c r="AF2282" s="93">
        <v>0</v>
      </c>
      <c r="AG2282" s="93"/>
      <c r="AH2282" s="93">
        <v>0</v>
      </c>
      <c r="AI2282" s="93">
        <v>0</v>
      </c>
      <c r="AJ2282" s="93">
        <v>0</v>
      </c>
      <c r="AK2282" s="93">
        <v>0</v>
      </c>
      <c r="AL2282" s="93">
        <v>0</v>
      </c>
      <c r="AM2282" s="49" t="s">
        <v>5601</v>
      </c>
      <c r="AN2282" s="49"/>
      <c r="AO2282" s="48" t="str" cm="1">
        <f t="array" ref="AO2282">IFERROR(_xlfn.IFS(
AQ2282="MPR ISSUE","PDH",
AQ2282="BSS Hardware Issue","BSS",
AQ2282="Sites strategiques, MLL, Pylone, etc.","ENVTECH",
AQ2282="AKTIVCO DEFAUT GE &amp; POWER Cabinet","AKTIVCO",
AQ2282="AKTIVCO Coupure ENEO &amp; Baisse de tension","AKTIVCO GRID ONLY",
AQ2282="Coupure ENEO &amp; Baisse de tension","IHS GRID ONLY",
AQ2282="Defaut GE &amp; POWER Cabinet","IHS",
AQ2282="Sharing","Partners",
AQ2282="Sites strategiques &amp; DataCenter","SST &amp; DC",
AQ2282="Exclu","Exclu",
AQ2282="SAT","SAT",
AQ2282="SPARE-ISSUE","SPARE-ISSUE",
AQ2282="Fiber CAmtel","TRANS_FO_CAMTEL",
AQ2282="Fiber AOF","Fiber AOF",
AQ2282="Projet OCM (HUAWEI)","TRAVAUX-HUAWEI",
AQ2282="Projet OCM (NOKIA)","TRAVAUX-NOKIA",
AQ2282="ACCESS-ISSUE","ACCESS-ISSUE",
AQ2282="Projet OCM (ZTE, NOKIA, autres projets)","TRAVAUX OCM",
AQ2282="No root CAuse","No root cause",
AQ2282="ODU HS","PDH",
AQ2282="IP &amp; VLAN","PDH",
AQ2282="Warehouse HUAWEI","SPARE-ISSUE",
AQ2282="SPARE-HS","SPARE-ISSUE",
AQ2282="Power Telco","BSS",AQ2282="no impacts","no impacts"
),"")</f>
        <v>No root cause</v>
      </c>
      <c r="AP2282" s="48" t="str" cm="1">
        <f t="array" ref="AP2282">IFERROR(_xlfn.IFS(
AQ2282="MPR ISSUE","TX ISSUE",
AQ2282="BSS Hardware Issue","RAN ISSUE",
AQ2282="Sites strategiques, MLL, Pylone, etc.","ENVTECH",
AQ2282="AKTIVCO DEFAUT GE &amp; POWER Cabinet","POWER ISSUE",
AQ2282="AKTIVCO Coupure ENEO &amp; Baisse de tension","POWER ISSUE",
AQ2282="Coupure ENEO &amp; Baisse de tension","POWER ISSUE",
AQ2282="Defaut GE &amp; POWER Cabinet","POWER ISSUE",
AQ2282="Sharing","POWER ISSUE",
AQ2282="Sites strategiques &amp; DataCenter","POWER ISSUE",
AQ2282="Exclu","Exclu",
AQ2282="SAT","TX ISSUE",
AQ2282="SPARE-ISSUE","SPARE-ISSUE",
AQ2282="Fiber CAmtel","TX ISSUE",
AQ2282="Fiber AOF","TX ISSUE",
AQ2282="Projet OCM (HUAWEI)","TRAVAUX-HUAWEI",
AQ2282="Projet OCM (NOKIA)","TRAVAUX -NOKIA",
AQ2282="ACCESS-ISSUE","ACCESS-ISSUE",
AQ2282="Projet OCM (ZTE, NOKIA, autres projets)","TRAVAUX OCM",
AQ2282="No root CAuse","No root cause",
AQ2282="ODU HS","TX ISSUE",
AQ2282="IP &amp; VLAN","TX ISSUE",
AQ2282="Warehouse HUAWEI","SPARE-ISSUE",
AQ2282="SPARE-HS","SPARE-ISSUE",
AQ2282="Power Telco","RAN ISSUE",AQ2282="no impacts","no impacts"
),"")</f>
        <v>No root cause</v>
      </c>
      <c r="AQ2282" s="67" t="s">
        <v>5344</v>
      </c>
      <c r="AR2282" s="48" t="str" cm="1">
        <f t="array" ref="AR2282">IFERROR(_xlfn.IFS(
AQ2282="MPR ISSUE","ACTIVE",
AQ2282="BSS Hardware Issue","ACTIVE",
AQ2282="Sites strategiques, MLL, Pylone, etc.","PASSIVE",
AQ2282="AKTIVCO DEFAUT GE &amp; POWER Cabinet","PASSIVE",
AQ2282="AKTIVCO Coupure ENEO &amp; Baisse de tension","PASSIVE",
AQ2282="Coupure ENEO &amp; Baisse de tension","PASSIVE",
AQ2282="Defaut GE &amp; POWER Cabinet","PASSIVE",
AQ2282="Sharing","PASSIVE",
AQ2282="Sites strategiques &amp; DataCenter","PASSIVE",
AQ2282="Exclu","Exclu",
AQ2282="SAT","ACTIVE",
AQ2282="SPARE-ISSUE","SPARE-ISSUE",
AQ2282="Fiber CAmtel","ACTIVE",
AQ2282="Fiber AOF","ACTIVE",
AQ2282="Projet OCM (HUAWEI)","PLANNED WORKS",
AQ2282="Projet OCM (NOKIA)","PLANNED WORKS",
AQ2282="ACCESS-ISSUE","ACCESS-ISSUE",
AQ2282="Projet OCM (ZTE, NOKIA, autres projets)","PLANNED WORKS",
AQ2282="No root CAuse","No root cause",
AQ2282="ODU HS","ACTIVE",
AQ2282="IP &amp; VLAN","ACTIVE",
AQ2282="Warehouse HUAWEI","SPARE-ISSUE",
AQ2282="SPARE-HS","SPARE-ISSUE",
AQ2282="Power Telco","ACTIVE", AQ2282="no impacts","no impacts"
),"")</f>
        <v>No root cause</v>
      </c>
      <c r="AS2282" s="92" t="s">
        <v>5537</v>
      </c>
      <c r="AT2282" s="98" t="s">
        <v>3128</v>
      </c>
      <c r="AV2282" s="17" t="s">
        <v>5537</v>
      </c>
      <c r="AW2282" s="7" t="s">
        <v>5537</v>
      </c>
      <c r="AX2282" s="6" t="s">
        <v>5537</v>
      </c>
      <c r="AY2282" s="7"/>
      <c r="AZ2282" s="3" t="s">
        <v>5537</v>
      </c>
      <c r="BA2282" s="18" t="s">
        <v>5537</v>
      </c>
      <c r="BB2282" s="18" t="s">
        <v>5537</v>
      </c>
      <c r="BC2282" s="18" t="s">
        <v>5537</v>
      </c>
      <c r="BD2282" s="18" t="s">
        <v>5537</v>
      </c>
      <c r="BE2282" s="18" t="s">
        <v>5537</v>
      </c>
      <c r="BF2282" s="18" t="s">
        <v>5537</v>
      </c>
      <c r="BG2282" s="18" t="s">
        <v>5537</v>
      </c>
      <c r="BH2282" s="18" t="s">
        <v>5537</v>
      </c>
      <c r="BI2282" s="18" t="s">
        <v>5537</v>
      </c>
      <c r="BJ2282" s="18" t="s">
        <v>5537</v>
      </c>
      <c r="BK2282" s="18" t="s">
        <v>5537</v>
      </c>
      <c r="BL2282" s="9" t="s">
        <v>5537</v>
      </c>
      <c r="BM2282" s="14" t="s">
        <v>5537</v>
      </c>
      <c r="BN2282" s="14" t="s">
        <v>5537</v>
      </c>
      <c r="BO2282" s="14" t="str">
        <f>_xlfn.XLOOKUP(B2282,'[4]cell downs 18042026 17h'!$B:$B,'[4]cell downs 18042026 17h'!$B:$B,"")</f>
        <v/>
      </c>
      <c r="BP2282" s="14" t="str">
        <f>_xlfn.XLOOKUP(B2282,'[5]Cells Huawei 19042026 15h'!$B:$B,'[5]Cells Huawei 19042026 15h'!$B:$B,"")</f>
        <v/>
      </c>
      <c r="BQ2282" s="9" t="str">
        <f>_xlfn.XLOOKUP(B2282,'[6]cells down 19042026 9H40'!$B:$B,'[6]cells down 19042026 9H40'!$B:$B,"")</f>
        <v/>
      </c>
      <c r="BR2282" s="9" t="s">
        <v>5537</v>
      </c>
      <c r="BS2282" s="9" t="s">
        <v>5577</v>
      </c>
      <c r="BT2282" s="108"/>
    </row>
    <row r="2283" spans="1:72" s="9" customFormat="1" x14ac:dyDescent="0.35">
      <c r="A2283" s="1" t="s">
        <v>3428</v>
      </c>
      <c r="B2283" s="8" t="s">
        <v>3429</v>
      </c>
      <c r="C2283" s="3" t="str">
        <f>_xlfn.XLOOKUP(B2283,'[1]daily break down'!$D:$D,'[1]daily break down'!$E:$E,"")</f>
        <v>NORD-OUEST</v>
      </c>
      <c r="D2283" s="1" t="s">
        <v>11</v>
      </c>
      <c r="E2283" s="1" t="s">
        <v>12</v>
      </c>
      <c r="F2283" s="3" t="s">
        <v>51</v>
      </c>
      <c r="G2283" s="1" t="s">
        <v>3430</v>
      </c>
      <c r="H2283" s="32" t="str">
        <f>_xlfn.XLOOKUP(B2283,[2]CALCULATION!$B:$B,[2]CALCULATION!$H:$H,"")</f>
        <v>HUAWEI</v>
      </c>
      <c r="I2283" s="28">
        <v>0</v>
      </c>
      <c r="J2283" s="28">
        <v>0</v>
      </c>
      <c r="K2283" s="28">
        <v>0</v>
      </c>
      <c r="L2283" s="28">
        <v>0</v>
      </c>
      <c r="M2283" s="28">
        <v>0</v>
      </c>
      <c r="N2283" s="28">
        <v>0</v>
      </c>
      <c r="O2283" s="28">
        <v>0</v>
      </c>
      <c r="P2283" s="28">
        <v>0</v>
      </c>
      <c r="Q2283" s="28">
        <v>0</v>
      </c>
      <c r="R2283" s="28">
        <v>0</v>
      </c>
      <c r="S2283" s="93">
        <v>0</v>
      </c>
      <c r="T2283" s="93">
        <f>_xlfn.XLOOKUP(B2283,'[3]Nur des jours'!$B:$B,'[3]Nur des jours'!$U:$U,"")</f>
        <v>0</v>
      </c>
      <c r="U2283" s="93">
        <v>0</v>
      </c>
      <c r="V2283" s="93">
        <v>2.4737967029360819</v>
      </c>
      <c r="W2283" s="93">
        <v>7.8545684909811592E-2</v>
      </c>
      <c r="X2283" s="93">
        <v>2.675261747609386E-4</v>
      </c>
      <c r="Y2283" s="93">
        <v>2.675261747609386E-4</v>
      </c>
      <c r="Z2283" s="93">
        <v>0</v>
      </c>
      <c r="AA2283" s="93">
        <v>0</v>
      </c>
      <c r="AB2283" s="93">
        <v>0</v>
      </c>
      <c r="AC2283" s="93">
        <f>_xlfn.XLOOKUP(B2283,'[3]Nur des jours'!$B:$B,'[3]Nur des jours'!$N:$N,"")</f>
        <v>0</v>
      </c>
      <c r="AD2283" s="93">
        <v>0</v>
      </c>
      <c r="AE2283" s="93">
        <v>0</v>
      </c>
      <c r="AF2283" s="93">
        <v>0</v>
      </c>
      <c r="AG2283" s="93"/>
      <c r="AH2283" s="93">
        <v>0</v>
      </c>
      <c r="AI2283" s="93">
        <v>0</v>
      </c>
      <c r="AJ2283" s="93">
        <v>0</v>
      </c>
      <c r="AK2283" s="93">
        <v>0</v>
      </c>
      <c r="AL2283" s="93">
        <v>0</v>
      </c>
      <c r="AM2283" s="49" t="s">
        <v>5601</v>
      </c>
      <c r="AN2283" s="49"/>
      <c r="AO2283" s="48" t="str" cm="1">
        <f t="array" ref="AO2283">IFERROR(_xlfn.IFS(
AQ2283="MPR ISSUE","PDH",
AQ2283="BSS Hardware Issue","BSS",
AQ2283="Sites strategiques, MLL, Pylone, etc.","ENVTECH",
AQ2283="AKTIVCO DEFAUT GE &amp; POWER Cabinet","AKTIVCO",
AQ2283="AKTIVCO Coupure ENEO &amp; Baisse de tension","AKTIVCO GRID ONLY",
AQ2283="Coupure ENEO &amp; Baisse de tension","IHS GRID ONLY",
AQ2283="Defaut GE &amp; POWER Cabinet","IHS",
AQ2283="Sharing","Partners",
AQ2283="Sites strategiques &amp; DataCenter","SST &amp; DC",
AQ2283="Exclu","Exclu",
AQ2283="SAT","SAT",
AQ2283="SPARE-ISSUE","SPARE-ISSUE",
AQ2283="Fiber CAmtel","TRANS_FO_CAMTEL",
AQ2283="Fiber AOF","Fiber AOF",
AQ2283="Projet OCM (HUAWEI)","TRAVAUX-HUAWEI",
AQ2283="Projet OCM (NOKIA)","TRAVAUX-NOKIA",
AQ2283="ACCESS-ISSUE","ACCESS-ISSUE",
AQ2283="Projet OCM (ZTE, NOKIA, autres projets)","TRAVAUX OCM",
AQ2283="No root CAuse","No root cause",
AQ2283="ODU HS","PDH",
AQ2283="IP &amp; VLAN","PDH",
AQ2283="Warehouse HUAWEI","SPARE-ISSUE",
AQ2283="SPARE-HS","SPARE-ISSUE",
AQ2283="Power Telco","BSS",AQ2283="no impacts","no impacts"
),"")</f>
        <v>No root cause</v>
      </c>
      <c r="AP2283" s="48" t="str" cm="1">
        <f t="array" ref="AP2283">IFERROR(_xlfn.IFS(
AQ2283="MPR ISSUE","TX ISSUE",
AQ2283="BSS Hardware Issue","RAN ISSUE",
AQ2283="Sites strategiques, MLL, Pylone, etc.","ENVTECH",
AQ2283="AKTIVCO DEFAUT GE &amp; POWER Cabinet","POWER ISSUE",
AQ2283="AKTIVCO Coupure ENEO &amp; Baisse de tension","POWER ISSUE",
AQ2283="Coupure ENEO &amp; Baisse de tension","POWER ISSUE",
AQ2283="Defaut GE &amp; POWER Cabinet","POWER ISSUE",
AQ2283="Sharing","POWER ISSUE",
AQ2283="Sites strategiques &amp; DataCenter","POWER ISSUE",
AQ2283="Exclu","Exclu",
AQ2283="SAT","TX ISSUE",
AQ2283="SPARE-ISSUE","SPARE-ISSUE",
AQ2283="Fiber CAmtel","TX ISSUE",
AQ2283="Fiber AOF","TX ISSUE",
AQ2283="Projet OCM (HUAWEI)","TRAVAUX-HUAWEI",
AQ2283="Projet OCM (NOKIA)","TRAVAUX -NOKIA",
AQ2283="ACCESS-ISSUE","ACCESS-ISSUE",
AQ2283="Projet OCM (ZTE, NOKIA, autres projets)","TRAVAUX OCM",
AQ2283="No root CAuse","No root cause",
AQ2283="ODU HS","TX ISSUE",
AQ2283="IP &amp; VLAN","TX ISSUE",
AQ2283="Warehouse HUAWEI","SPARE-ISSUE",
AQ2283="SPARE-HS","SPARE-ISSUE",
AQ2283="Power Telco","RAN ISSUE",AQ2283="no impacts","no impacts"
),"")</f>
        <v>No root cause</v>
      </c>
      <c r="AQ2283" s="67" t="s">
        <v>5344</v>
      </c>
      <c r="AR2283" s="48" t="str" cm="1">
        <f t="array" ref="AR2283">IFERROR(_xlfn.IFS(
AQ2283="MPR ISSUE","ACTIVE",
AQ2283="BSS Hardware Issue","ACTIVE",
AQ2283="Sites strategiques, MLL, Pylone, etc.","PASSIVE",
AQ2283="AKTIVCO DEFAUT GE &amp; POWER Cabinet","PASSIVE",
AQ2283="AKTIVCO Coupure ENEO &amp; Baisse de tension","PASSIVE",
AQ2283="Coupure ENEO &amp; Baisse de tension","PASSIVE",
AQ2283="Defaut GE &amp; POWER Cabinet","PASSIVE",
AQ2283="Sharing","PASSIVE",
AQ2283="Sites strategiques &amp; DataCenter","PASSIVE",
AQ2283="Exclu","Exclu",
AQ2283="SAT","ACTIVE",
AQ2283="SPARE-ISSUE","SPARE-ISSUE",
AQ2283="Fiber CAmtel","ACTIVE",
AQ2283="Fiber AOF","ACTIVE",
AQ2283="Projet OCM (HUAWEI)","PLANNED WORKS",
AQ2283="Projet OCM (NOKIA)","PLANNED WORKS",
AQ2283="ACCESS-ISSUE","ACCESS-ISSUE",
AQ2283="Projet OCM (ZTE, NOKIA, autres projets)","PLANNED WORKS",
AQ2283="No root CAuse","No root cause",
AQ2283="ODU HS","ACTIVE",
AQ2283="IP &amp; VLAN","ACTIVE",
AQ2283="Warehouse HUAWEI","SPARE-ISSUE",
AQ2283="SPARE-HS","SPARE-ISSUE",
AQ2283="Power Telco","ACTIVE", AQ2283="no impacts","no impacts"
),"")</f>
        <v>No root cause</v>
      </c>
      <c r="AS2283" s="92" t="s">
        <v>5537</v>
      </c>
      <c r="AT2283" s="98" t="s">
        <v>3429</v>
      </c>
      <c r="AV2283" s="17" t="s">
        <v>5537</v>
      </c>
      <c r="AW2283" s="7" t="s">
        <v>5537</v>
      </c>
      <c r="AX2283" s="6" t="s">
        <v>5537</v>
      </c>
      <c r="AY2283" s="7"/>
      <c r="AZ2283" s="3" t="s">
        <v>5537</v>
      </c>
      <c r="BA2283" s="18" t="s">
        <v>5537</v>
      </c>
      <c r="BB2283" s="18" t="s">
        <v>5537</v>
      </c>
      <c r="BC2283" s="18" t="s">
        <v>5537</v>
      </c>
      <c r="BD2283" s="18" t="s">
        <v>5537</v>
      </c>
      <c r="BE2283" s="18" t="s">
        <v>5537</v>
      </c>
      <c r="BF2283" s="18" t="s">
        <v>5537</v>
      </c>
      <c r="BG2283" s="18" t="s">
        <v>5537</v>
      </c>
      <c r="BH2283" s="18" t="s">
        <v>5537</v>
      </c>
      <c r="BI2283" s="18" t="s">
        <v>5537</v>
      </c>
      <c r="BJ2283" s="18" t="s">
        <v>5537</v>
      </c>
      <c r="BK2283" s="18" t="s">
        <v>5537</v>
      </c>
      <c r="BL2283" s="9" t="s">
        <v>5537</v>
      </c>
      <c r="BM2283" s="14" t="s">
        <v>5537</v>
      </c>
      <c r="BN2283" s="14" t="s">
        <v>5537</v>
      </c>
      <c r="BO2283" s="14" t="str">
        <f>_xlfn.XLOOKUP(B2283,'[4]cell downs 18042026 17h'!$B:$B,'[4]cell downs 18042026 17h'!$B:$B,"")</f>
        <v/>
      </c>
      <c r="BP2283" s="14" t="str">
        <f>_xlfn.XLOOKUP(B2283,'[5]Cells Huawei 19042026 15h'!$B:$B,'[5]Cells Huawei 19042026 15h'!$B:$B,"")</f>
        <v/>
      </c>
      <c r="BQ2283" s="9" t="str">
        <f>_xlfn.XLOOKUP(B2283,'[6]cells down 19042026 9H40'!$B:$B,'[6]cells down 19042026 9H40'!$B:$B,"")</f>
        <v/>
      </c>
      <c r="BR2283" s="9" t="s">
        <v>3429</v>
      </c>
      <c r="BS2283" s="9" t="s">
        <v>12</v>
      </c>
      <c r="BT2283" s="108"/>
    </row>
    <row r="2284" spans="1:72" s="9" customFormat="1" x14ac:dyDescent="0.35">
      <c r="A2284" s="1" t="s">
        <v>3379</v>
      </c>
      <c r="B2284" s="8" t="s">
        <v>3380</v>
      </c>
      <c r="C2284" s="3" t="str">
        <f>_xlfn.XLOOKUP(B2284,'[1]daily break down'!$D:$D,'[1]daily break down'!$E:$E,"")</f>
        <v>EXTREME-NORD</v>
      </c>
      <c r="D2284" s="1" t="s">
        <v>11</v>
      </c>
      <c r="E2284" s="1" t="s">
        <v>237</v>
      </c>
      <c r="F2284" s="3" t="s">
        <v>55</v>
      </c>
      <c r="G2284" s="1" t="s">
        <v>3379</v>
      </c>
      <c r="H2284" s="32" t="str">
        <f>_xlfn.XLOOKUP(B2284,[2]CALCULATION!$B:$B,[2]CALCULATION!$H:$H,"")</f>
        <v>HUAWEI</v>
      </c>
      <c r="I2284" s="28">
        <v>0</v>
      </c>
      <c r="J2284" s="28">
        <v>0</v>
      </c>
      <c r="K2284" s="28">
        <v>0</v>
      </c>
      <c r="L2284" s="28">
        <v>0</v>
      </c>
      <c r="M2284" s="28">
        <v>0</v>
      </c>
      <c r="N2284" s="28">
        <v>0</v>
      </c>
      <c r="O2284" s="28">
        <v>0</v>
      </c>
      <c r="P2284" s="28">
        <v>0</v>
      </c>
      <c r="Q2284" s="28">
        <v>0</v>
      </c>
      <c r="R2284" s="28">
        <v>0</v>
      </c>
      <c r="S2284" s="93">
        <v>0</v>
      </c>
      <c r="T2284" s="93">
        <f>_xlfn.XLOOKUP(B2284,'[3]Nur des jours'!$B:$B,'[3]Nur des jours'!$U:$U,"")</f>
        <v>0</v>
      </c>
      <c r="U2284" s="93">
        <v>0</v>
      </c>
      <c r="V2284" s="93">
        <v>0.58317139082221126</v>
      </c>
      <c r="W2284" s="93">
        <v>6.7773297606104439E-3</v>
      </c>
      <c r="X2284" s="93">
        <v>1.2484554822177136E-3</v>
      </c>
      <c r="Y2284" s="93">
        <v>1.7835078317395909E-4</v>
      </c>
      <c r="Z2284" s="93">
        <v>0</v>
      </c>
      <c r="AA2284" s="93">
        <v>0</v>
      </c>
      <c r="AB2284" s="93">
        <v>0</v>
      </c>
      <c r="AC2284" s="93">
        <f>_xlfn.XLOOKUP(B2284,'[3]Nur des jours'!$B:$B,'[3]Nur des jours'!$N:$N,"")</f>
        <v>0</v>
      </c>
      <c r="AD2284" s="93">
        <v>0</v>
      </c>
      <c r="AE2284" s="93">
        <v>0</v>
      </c>
      <c r="AF2284" s="93">
        <v>0</v>
      </c>
      <c r="AG2284" s="93"/>
      <c r="AH2284" s="93">
        <v>0</v>
      </c>
      <c r="AI2284" s="93">
        <v>0</v>
      </c>
      <c r="AJ2284" s="93">
        <v>0</v>
      </c>
      <c r="AK2284" s="93">
        <v>0</v>
      </c>
      <c r="AL2284" s="93">
        <v>0</v>
      </c>
      <c r="AM2284" s="49" t="s">
        <v>5601</v>
      </c>
      <c r="AN2284" s="49" t="s">
        <v>5536</v>
      </c>
      <c r="AO2284" s="48" t="str" cm="1">
        <f t="array" ref="AO2284">IFERROR(_xlfn.IFS(
AQ2284="MPR ISSUE","PDH",
AQ2284="BSS Hardware Issue","BSS",
AQ2284="Sites strategiques, MLL, Pylone, etc.","ENVTECH",
AQ2284="AKTIVCO DEFAUT GE &amp; POWER Cabinet","AKTIVCO",
AQ2284="AKTIVCO Coupure ENEO &amp; Baisse de tension","AKTIVCO GRID ONLY",
AQ2284="Coupure ENEO &amp; Baisse de tension","IHS GRID ONLY",
AQ2284="Defaut GE &amp; POWER Cabinet","IHS",
AQ2284="Sharing","Partners",
AQ2284="Sites strategiques &amp; DataCenter","SST &amp; DC",
AQ2284="Exclu","Exclu",
AQ2284="SAT","SAT",
AQ2284="SPARE-ISSUE","SPARE-ISSUE",
AQ2284="Fiber CAmtel","TRANS_FO_CAMTEL",
AQ2284="Fiber AOF","Fiber AOF",
AQ2284="Projet OCM (HUAWEI)","TRAVAUX-HUAWEI",
AQ2284="Projet OCM (NOKIA)","TRAVAUX-NOKIA",
AQ2284="ACCESS-ISSUE","ACCESS-ISSUE",
AQ2284="Projet OCM (ZTE, NOKIA, autres projets)","TRAVAUX OCM",
AQ2284="No root CAuse","No root cause",
AQ2284="ODU HS","PDH",
AQ2284="IP &amp; VLAN","PDH",
AQ2284="Warehouse HUAWEI","SPARE-ISSUE",
AQ2284="SPARE-HS","SPARE-ISSUE",
AQ2284="Power Telco","BSS",AQ2284="no impacts","no impacts"
),"")</f>
        <v>Exclu</v>
      </c>
      <c r="AP2284" s="48" t="str" cm="1">
        <f t="array" ref="AP2284">IFERROR(_xlfn.IFS(
AQ2284="MPR ISSUE","TX ISSUE",
AQ2284="BSS Hardware Issue","RAN ISSUE",
AQ2284="Sites strategiques, MLL, Pylone, etc.","ENVTECH",
AQ2284="AKTIVCO DEFAUT GE &amp; POWER Cabinet","POWER ISSUE",
AQ2284="AKTIVCO Coupure ENEO &amp; Baisse de tension","POWER ISSUE",
AQ2284="Coupure ENEO &amp; Baisse de tension","POWER ISSUE",
AQ2284="Defaut GE &amp; POWER Cabinet","POWER ISSUE",
AQ2284="Sharing","POWER ISSUE",
AQ2284="Sites strategiques &amp; DataCenter","POWER ISSUE",
AQ2284="Exclu","Exclu",
AQ2284="SAT","TX ISSUE",
AQ2284="SPARE-ISSUE","SPARE-ISSUE",
AQ2284="Fiber CAmtel","TX ISSUE",
AQ2284="Fiber AOF","TX ISSUE",
AQ2284="Projet OCM (HUAWEI)","TRAVAUX-HUAWEI",
AQ2284="Projet OCM (NOKIA)","TRAVAUX -NOKIA",
AQ2284="ACCESS-ISSUE","ACCESS-ISSUE",
AQ2284="Projet OCM (ZTE, NOKIA, autres projets)","TRAVAUX OCM",
AQ2284="No root CAuse","No root cause",
AQ2284="ODU HS","TX ISSUE",
AQ2284="IP &amp; VLAN","TX ISSUE",
AQ2284="Warehouse HUAWEI","SPARE-ISSUE",
AQ2284="SPARE-HS","SPARE-ISSUE",
AQ2284="Power Telco","RAN ISSUE",AQ2284="no impacts","no impacts"
),"")</f>
        <v>Exclu</v>
      </c>
      <c r="AQ2284" s="67" t="s">
        <v>5598</v>
      </c>
      <c r="AR2284" s="48" t="str" cm="1">
        <f t="array" ref="AR2284">IFERROR(_xlfn.IFS(
AQ2284="MPR ISSUE","ACTIVE",
AQ2284="BSS Hardware Issue","ACTIVE",
AQ2284="Sites strategiques, MLL, Pylone, etc.","PASSIVE",
AQ2284="AKTIVCO DEFAUT GE &amp; POWER Cabinet","PASSIVE",
AQ2284="AKTIVCO Coupure ENEO &amp; Baisse de tension","PASSIVE",
AQ2284="Coupure ENEO &amp; Baisse de tension","PASSIVE",
AQ2284="Defaut GE &amp; POWER Cabinet","PASSIVE",
AQ2284="Sharing","PASSIVE",
AQ2284="Sites strategiques &amp; DataCenter","PASSIVE",
AQ2284="Exclu","Exclu",
AQ2284="SAT","ACTIVE",
AQ2284="SPARE-ISSUE","SPARE-ISSUE",
AQ2284="Fiber CAmtel","ACTIVE",
AQ2284="Fiber AOF","ACTIVE",
AQ2284="Projet OCM (HUAWEI)","PLANNED WORKS",
AQ2284="Projet OCM (NOKIA)","PLANNED WORKS",
AQ2284="ACCESS-ISSUE","ACCESS-ISSUE",
AQ2284="Projet OCM (ZTE, NOKIA, autres projets)","PLANNED WORKS",
AQ2284="No root CAuse","No root cause",
AQ2284="ODU HS","ACTIVE",
AQ2284="IP &amp; VLAN","ACTIVE",
AQ2284="Warehouse HUAWEI","SPARE-ISSUE",
AQ2284="SPARE-HS","SPARE-ISSUE",
AQ2284="Power Telco","ACTIVE", AQ2284="no impacts","no impacts"
),"")</f>
        <v>Exclu</v>
      </c>
      <c r="AS2284" s="92" t="s">
        <v>5913</v>
      </c>
      <c r="AT2284" s="128" t="s">
        <v>3380</v>
      </c>
      <c r="AU2284" s="9" t="s">
        <v>5930</v>
      </c>
      <c r="AV2284" s="17" t="s">
        <v>5635</v>
      </c>
      <c r="AW2284" s="7" t="s">
        <v>5537</v>
      </c>
      <c r="AX2284" s="6" t="s">
        <v>5537</v>
      </c>
      <c r="AY2284" s="7"/>
      <c r="AZ2284" s="3" t="s">
        <v>6326</v>
      </c>
      <c r="BA2284" s="18" t="s">
        <v>5537</v>
      </c>
      <c r="BB2284" s="18" t="s">
        <v>5537</v>
      </c>
      <c r="BC2284" s="18" t="s">
        <v>5537</v>
      </c>
      <c r="BD2284" s="18" t="s">
        <v>5537</v>
      </c>
      <c r="BE2284" s="18" t="s">
        <v>5537</v>
      </c>
      <c r="BF2284" s="18" t="s">
        <v>5537</v>
      </c>
      <c r="BG2284" s="18" t="s">
        <v>5537</v>
      </c>
      <c r="BH2284" s="18" t="s">
        <v>5537</v>
      </c>
      <c r="BI2284" s="18" t="s">
        <v>5537</v>
      </c>
      <c r="BJ2284" s="18" t="s">
        <v>6327</v>
      </c>
      <c r="BK2284" s="18" t="s">
        <v>5695</v>
      </c>
      <c r="BL2284" s="9" t="s">
        <v>5537</v>
      </c>
      <c r="BM2284" s="14" t="s">
        <v>5537</v>
      </c>
      <c r="BN2284" s="14" t="s">
        <v>5537</v>
      </c>
      <c r="BO2284" s="14" t="str">
        <f>_xlfn.XLOOKUP(B2284,'[4]cell downs 18042026 17h'!$B:$B,'[4]cell downs 18042026 17h'!$B:$B,"")</f>
        <v/>
      </c>
      <c r="BP2284" s="14" t="str">
        <f>_xlfn.XLOOKUP(B2284,'[5]Cells Huawei 19042026 15h'!$B:$B,'[5]Cells Huawei 19042026 15h'!$B:$B,"")</f>
        <v/>
      </c>
      <c r="BQ2284" s="9" t="str">
        <f>_xlfn.XLOOKUP(B2284,'[6]cells down 19042026 9H40'!$B:$B,'[6]cells down 19042026 9H40'!$B:$B,"")</f>
        <v/>
      </c>
      <c r="BR2284" s="9" t="s">
        <v>3380</v>
      </c>
      <c r="BS2284" s="9" t="s">
        <v>12</v>
      </c>
      <c r="BT2284" s="108"/>
    </row>
    <row r="2285" spans="1:72" s="9" customFormat="1" x14ac:dyDescent="0.35">
      <c r="A2285" s="1" t="s">
        <v>3324</v>
      </c>
      <c r="B2285" s="8" t="s">
        <v>3325</v>
      </c>
      <c r="C2285" s="3" t="str">
        <f>_xlfn.XLOOKUP(B2285,'[1]daily break down'!$D:$D,'[1]daily break down'!$E:$E,"")</f>
        <v>EXTREME-NORD</v>
      </c>
      <c r="D2285" s="1" t="s">
        <v>11</v>
      </c>
      <c r="E2285" s="1" t="s">
        <v>12</v>
      </c>
      <c r="F2285" s="3" t="s">
        <v>55</v>
      </c>
      <c r="G2285" s="1" t="s">
        <v>3324</v>
      </c>
      <c r="H2285" s="32" t="str">
        <f>_xlfn.XLOOKUP(B2285,[2]CALCULATION!$B:$B,[2]CALCULATION!$H:$H,"")</f>
        <v>HUAWEI</v>
      </c>
      <c r="I2285" s="28">
        <v>0</v>
      </c>
      <c r="J2285" s="28">
        <v>0</v>
      </c>
      <c r="K2285" s="28">
        <v>0</v>
      </c>
      <c r="L2285" s="28">
        <v>0</v>
      </c>
      <c r="M2285" s="28">
        <v>0</v>
      </c>
      <c r="N2285" s="28">
        <v>0</v>
      </c>
      <c r="O2285" s="28">
        <v>0</v>
      </c>
      <c r="P2285" s="28">
        <v>0</v>
      </c>
      <c r="Q2285" s="28">
        <v>0</v>
      </c>
      <c r="R2285" s="28">
        <v>0</v>
      </c>
      <c r="S2285" s="93">
        <v>0</v>
      </c>
      <c r="T2285" s="93">
        <f>_xlfn.XLOOKUP(B2285,'[3]Nur des jours'!$B:$B,'[3]Nur des jours'!$U:$U,"")</f>
        <v>0</v>
      </c>
      <c r="U2285" s="93">
        <v>0</v>
      </c>
      <c r="V2285" s="93">
        <v>0</v>
      </c>
      <c r="W2285" s="93">
        <v>0</v>
      </c>
      <c r="X2285" s="93">
        <v>0</v>
      </c>
      <c r="Y2285" s="93">
        <v>8.9175391586979543E-5</v>
      </c>
      <c r="Z2285" s="93">
        <v>0</v>
      </c>
      <c r="AA2285" s="93">
        <v>0</v>
      </c>
      <c r="AB2285" s="93">
        <v>0</v>
      </c>
      <c r="AC2285" s="93">
        <f>_xlfn.XLOOKUP(B2285,'[3]Nur des jours'!$B:$B,'[3]Nur des jours'!$N:$N,"")</f>
        <v>0</v>
      </c>
      <c r="AD2285" s="93">
        <v>0</v>
      </c>
      <c r="AE2285" s="93">
        <v>0</v>
      </c>
      <c r="AF2285" s="93">
        <v>0</v>
      </c>
      <c r="AG2285" s="93"/>
      <c r="AH2285" s="93">
        <v>0</v>
      </c>
      <c r="AI2285" s="93">
        <v>0</v>
      </c>
      <c r="AJ2285" s="93">
        <v>0</v>
      </c>
      <c r="AK2285" s="93">
        <v>0</v>
      </c>
      <c r="AL2285" s="93">
        <v>0</v>
      </c>
      <c r="AM2285" s="49" t="s">
        <v>5601</v>
      </c>
      <c r="AN2285" s="49"/>
      <c r="AO2285" s="48" t="str" cm="1">
        <f t="array" ref="AO2285">IFERROR(_xlfn.IFS(
AQ2285="MPR ISSUE","PDH",
AQ2285="BSS Hardware Issue","BSS",
AQ2285="Sites strategiques, MLL, Pylone, etc.","ENVTECH",
AQ2285="AKTIVCO DEFAUT GE &amp; POWER Cabinet","AKTIVCO",
AQ2285="AKTIVCO Coupure ENEO &amp; Baisse de tension","AKTIVCO GRID ONLY",
AQ2285="Coupure ENEO &amp; Baisse de tension","IHS GRID ONLY",
AQ2285="Defaut GE &amp; POWER Cabinet","IHS",
AQ2285="Sharing","Partners",
AQ2285="Sites strategiques &amp; DataCenter","SST &amp; DC",
AQ2285="Exclu","Exclu",
AQ2285="SAT","SAT",
AQ2285="SPARE-ISSUE","SPARE-ISSUE",
AQ2285="Fiber CAmtel","TRANS_FO_CAMTEL",
AQ2285="Fiber AOF","Fiber AOF",
AQ2285="Projet OCM (HUAWEI)","TRAVAUX-HUAWEI",
AQ2285="Projet OCM (NOKIA)","TRAVAUX-NOKIA",
AQ2285="ACCESS-ISSUE","ACCESS-ISSUE",
AQ2285="Projet OCM (ZTE, NOKIA, autres projets)","TRAVAUX OCM",
AQ2285="No root CAuse","No root cause",
AQ2285="ODU HS","PDH",
AQ2285="IP &amp; VLAN","PDH",
AQ2285="Warehouse HUAWEI","SPARE-ISSUE",
AQ2285="SPARE-HS","SPARE-ISSUE",
AQ2285="Power Telco","BSS",AQ2285="no impacts","no impacts"
),"")</f>
        <v>No root cause</v>
      </c>
      <c r="AP2285" s="48" t="str" cm="1">
        <f t="array" ref="AP2285">IFERROR(_xlfn.IFS(
AQ2285="MPR ISSUE","TX ISSUE",
AQ2285="BSS Hardware Issue","RAN ISSUE",
AQ2285="Sites strategiques, MLL, Pylone, etc.","ENVTECH",
AQ2285="AKTIVCO DEFAUT GE &amp; POWER Cabinet","POWER ISSUE",
AQ2285="AKTIVCO Coupure ENEO &amp; Baisse de tension","POWER ISSUE",
AQ2285="Coupure ENEO &amp; Baisse de tension","POWER ISSUE",
AQ2285="Defaut GE &amp; POWER Cabinet","POWER ISSUE",
AQ2285="Sharing","POWER ISSUE",
AQ2285="Sites strategiques &amp; DataCenter","POWER ISSUE",
AQ2285="Exclu","Exclu",
AQ2285="SAT","TX ISSUE",
AQ2285="SPARE-ISSUE","SPARE-ISSUE",
AQ2285="Fiber CAmtel","TX ISSUE",
AQ2285="Fiber AOF","TX ISSUE",
AQ2285="Projet OCM (HUAWEI)","TRAVAUX-HUAWEI",
AQ2285="Projet OCM (NOKIA)","TRAVAUX -NOKIA",
AQ2285="ACCESS-ISSUE","ACCESS-ISSUE",
AQ2285="Projet OCM (ZTE, NOKIA, autres projets)","TRAVAUX OCM",
AQ2285="No root CAuse","No root cause",
AQ2285="ODU HS","TX ISSUE",
AQ2285="IP &amp; VLAN","TX ISSUE",
AQ2285="Warehouse HUAWEI","SPARE-ISSUE",
AQ2285="SPARE-HS","SPARE-ISSUE",
AQ2285="Power Telco","RAN ISSUE",AQ2285="no impacts","no impacts"
),"")</f>
        <v>No root cause</v>
      </c>
      <c r="AQ2285" s="67" t="s">
        <v>5344</v>
      </c>
      <c r="AR2285" s="48" t="str" cm="1">
        <f t="array" ref="AR2285">IFERROR(_xlfn.IFS(
AQ2285="MPR ISSUE","ACTIVE",
AQ2285="BSS Hardware Issue","ACTIVE",
AQ2285="Sites strategiques, MLL, Pylone, etc.","PASSIVE",
AQ2285="AKTIVCO DEFAUT GE &amp; POWER Cabinet","PASSIVE",
AQ2285="AKTIVCO Coupure ENEO &amp; Baisse de tension","PASSIVE",
AQ2285="Coupure ENEO &amp; Baisse de tension","PASSIVE",
AQ2285="Defaut GE &amp; POWER Cabinet","PASSIVE",
AQ2285="Sharing","PASSIVE",
AQ2285="Sites strategiques &amp; DataCenter","PASSIVE",
AQ2285="Exclu","Exclu",
AQ2285="SAT","ACTIVE",
AQ2285="SPARE-ISSUE","SPARE-ISSUE",
AQ2285="Fiber CAmtel","ACTIVE",
AQ2285="Fiber AOF","ACTIVE",
AQ2285="Projet OCM (HUAWEI)","PLANNED WORKS",
AQ2285="Projet OCM (NOKIA)","PLANNED WORKS",
AQ2285="ACCESS-ISSUE","ACCESS-ISSUE",
AQ2285="Projet OCM (ZTE, NOKIA, autres projets)","PLANNED WORKS",
AQ2285="No root CAuse","No root cause",
AQ2285="ODU HS","ACTIVE",
AQ2285="IP &amp; VLAN","ACTIVE",
AQ2285="Warehouse HUAWEI","SPARE-ISSUE",
AQ2285="SPARE-HS","SPARE-ISSUE",
AQ2285="Power Telco","ACTIVE", AQ2285="no impacts","no impacts"
),"")</f>
        <v>No root cause</v>
      </c>
      <c r="AS2285" s="92" t="s">
        <v>5537</v>
      </c>
      <c r="AT2285" s="98" t="s">
        <v>3325</v>
      </c>
      <c r="AV2285" s="17" t="s">
        <v>5537</v>
      </c>
      <c r="AW2285" s="7" t="s">
        <v>5537</v>
      </c>
      <c r="AX2285" s="6" t="s">
        <v>5537</v>
      </c>
      <c r="AY2285" s="7"/>
      <c r="AZ2285" s="3" t="s">
        <v>5537</v>
      </c>
      <c r="BA2285" s="18" t="s">
        <v>5537</v>
      </c>
      <c r="BB2285" s="18" t="s">
        <v>5537</v>
      </c>
      <c r="BC2285" s="18" t="s">
        <v>5537</v>
      </c>
      <c r="BD2285" s="18" t="s">
        <v>5537</v>
      </c>
      <c r="BE2285" s="18" t="s">
        <v>5537</v>
      </c>
      <c r="BF2285" s="18" t="s">
        <v>5537</v>
      </c>
      <c r="BG2285" s="18" t="s">
        <v>5537</v>
      </c>
      <c r="BH2285" s="18" t="s">
        <v>5537</v>
      </c>
      <c r="BI2285" s="18" t="s">
        <v>5537</v>
      </c>
      <c r="BJ2285" s="18" t="s">
        <v>5537</v>
      </c>
      <c r="BK2285" s="18" t="s">
        <v>5537</v>
      </c>
      <c r="BL2285" s="9" t="s">
        <v>5537</v>
      </c>
      <c r="BM2285" s="14" t="s">
        <v>5537</v>
      </c>
      <c r="BN2285" s="14" t="s">
        <v>5537</v>
      </c>
      <c r="BO2285" s="14" t="str">
        <f>_xlfn.XLOOKUP(B2285,'[4]cell downs 18042026 17h'!$B:$B,'[4]cell downs 18042026 17h'!$B:$B,"")</f>
        <v/>
      </c>
      <c r="BP2285" s="14" t="str">
        <f>_xlfn.XLOOKUP(B2285,'[5]Cells Huawei 19042026 15h'!$B:$B,'[5]Cells Huawei 19042026 15h'!$B:$B,"")</f>
        <v>EXN_037</v>
      </c>
      <c r="BQ2285" s="9" t="str">
        <f>_xlfn.XLOOKUP(B2285,'[6]cells down 19042026 9H40'!$B:$B,'[6]cells down 19042026 9H40'!$B:$B,"")</f>
        <v/>
      </c>
      <c r="BR2285" s="9" t="s">
        <v>3325</v>
      </c>
      <c r="BS2285" s="9" t="s">
        <v>12</v>
      </c>
      <c r="BT2285" s="108"/>
    </row>
    <row r="2286" spans="1:72" s="9" customFormat="1" x14ac:dyDescent="0.35">
      <c r="A2286" s="1" t="s">
        <v>120</v>
      </c>
      <c r="B2286" s="8" t="s">
        <v>121</v>
      </c>
      <c r="C2286" s="3" t="str">
        <f>_xlfn.XLOOKUP(B2286,'[1]daily break down'!$D:$D,'[1]daily break down'!$E:$E,"")</f>
        <v>EXTREME-NORD</v>
      </c>
      <c r="D2286" s="1" t="s">
        <v>21</v>
      </c>
      <c r="E2286" s="1" t="s">
        <v>122</v>
      </c>
      <c r="F2286" s="3" t="s">
        <v>55</v>
      </c>
      <c r="G2286" s="1" t="s">
        <v>120</v>
      </c>
      <c r="H2286" s="32" t="str">
        <f>_xlfn.XLOOKUP(B2286,[2]CALCULATION!$B:$B,[2]CALCULATION!$H:$H,"")</f>
        <v>HUAWEI</v>
      </c>
      <c r="I2286" s="28">
        <v>0</v>
      </c>
      <c r="J2286" s="28">
        <v>0</v>
      </c>
      <c r="K2286" s="28">
        <v>0</v>
      </c>
      <c r="L2286" s="28">
        <v>0</v>
      </c>
      <c r="M2286" s="28">
        <v>0</v>
      </c>
      <c r="N2286" s="28">
        <v>0</v>
      </c>
      <c r="O2286" s="28">
        <v>0</v>
      </c>
      <c r="P2286" s="28">
        <v>0</v>
      </c>
      <c r="Q2286" s="28">
        <v>0</v>
      </c>
      <c r="R2286" s="28">
        <v>0</v>
      </c>
      <c r="S2286" s="93">
        <v>0</v>
      </c>
      <c r="T2286" s="93">
        <f>_xlfn.XLOOKUP(B2286,'[3]Nur des jours'!$B:$B,'[3]Nur des jours'!$U:$U,"")</f>
        <v>0</v>
      </c>
      <c r="U2286" s="93">
        <v>0</v>
      </c>
      <c r="V2286" s="93">
        <v>18.491409199476074</v>
      </c>
      <c r="W2286" s="93">
        <v>18.491409199476074</v>
      </c>
      <c r="X2286" s="93">
        <v>7.9690696937788417</v>
      </c>
      <c r="Y2286" s="93">
        <v>0</v>
      </c>
      <c r="Z2286" s="93">
        <v>0</v>
      </c>
      <c r="AA2286" s="93">
        <v>0</v>
      </c>
      <c r="AB2286" s="93">
        <v>0</v>
      </c>
      <c r="AC2286" s="93">
        <f>_xlfn.XLOOKUP(B2286,'[3]Nur des jours'!$B:$B,'[3]Nur des jours'!$N:$N,"")</f>
        <v>0</v>
      </c>
      <c r="AD2286" s="93">
        <v>0</v>
      </c>
      <c r="AE2286" s="93">
        <v>0</v>
      </c>
      <c r="AF2286" s="93">
        <v>0</v>
      </c>
      <c r="AG2286" s="93"/>
      <c r="AH2286" s="93">
        <v>0</v>
      </c>
      <c r="AI2286" s="93">
        <v>0</v>
      </c>
      <c r="AJ2286" s="93">
        <v>0</v>
      </c>
      <c r="AK2286" s="93">
        <v>0</v>
      </c>
      <c r="AL2286" s="93">
        <v>0</v>
      </c>
      <c r="AM2286" s="49" t="s">
        <v>5601</v>
      </c>
      <c r="AN2286" s="49"/>
      <c r="AO2286" s="48" t="str" cm="1">
        <f t="array" ref="AO2286">IFERROR(_xlfn.IFS(
AQ2286="MPR ISSUE","PDH",
AQ2286="BSS Hardware Issue","BSS",
AQ2286="Sites strategiques, MLL, Pylone, etc.","ENVTECH",
AQ2286="AKTIVCO DEFAUT GE &amp; POWER Cabinet","AKTIVCO",
AQ2286="AKTIVCO Coupure ENEO &amp; Baisse de tension","AKTIVCO GRID ONLY",
AQ2286="Coupure ENEO &amp; Baisse de tension","IHS GRID ONLY",
AQ2286="Defaut GE &amp; POWER Cabinet","IHS",
AQ2286="Sharing","Partners",
AQ2286="Sites strategiques &amp; DataCenter","SST &amp; DC",
AQ2286="Exclu","Exclu",
AQ2286="SAT","SAT",
AQ2286="SPARE-ISSUE","SPARE-ISSUE",
AQ2286="Fiber CAmtel","TRANS_FO_CAMTEL",
AQ2286="Fiber AOF","Fiber AOF",
AQ2286="Projet OCM (HUAWEI)","TRAVAUX-HUAWEI",
AQ2286="Projet OCM (NOKIA)","TRAVAUX-NOKIA",
AQ2286="ACCESS-ISSUE","ACCESS-ISSUE",
AQ2286="Projet OCM (ZTE, NOKIA, autres projets)","TRAVAUX OCM",
AQ2286="No root CAuse","No root cause",
AQ2286="ODU HS","PDH",
AQ2286="IP &amp; VLAN","PDH",
AQ2286="Warehouse HUAWEI","SPARE-ISSUE",
AQ2286="SPARE-HS","SPARE-ISSUE",
AQ2286="Power Telco","BSS",AQ2286="no impacts","no impacts"
),"")</f>
        <v>No root cause</v>
      </c>
      <c r="AP2286" s="48" t="str" cm="1">
        <f t="array" ref="AP2286">IFERROR(_xlfn.IFS(
AQ2286="MPR ISSUE","TX ISSUE",
AQ2286="BSS Hardware Issue","RAN ISSUE",
AQ2286="Sites strategiques, MLL, Pylone, etc.","ENVTECH",
AQ2286="AKTIVCO DEFAUT GE &amp; POWER Cabinet","POWER ISSUE",
AQ2286="AKTIVCO Coupure ENEO &amp; Baisse de tension","POWER ISSUE",
AQ2286="Coupure ENEO &amp; Baisse de tension","POWER ISSUE",
AQ2286="Defaut GE &amp; POWER Cabinet","POWER ISSUE",
AQ2286="Sharing","POWER ISSUE",
AQ2286="Sites strategiques &amp; DataCenter","POWER ISSUE",
AQ2286="Exclu","Exclu",
AQ2286="SAT","TX ISSUE",
AQ2286="SPARE-ISSUE","SPARE-ISSUE",
AQ2286="Fiber CAmtel","TX ISSUE",
AQ2286="Fiber AOF","TX ISSUE",
AQ2286="Projet OCM (HUAWEI)","TRAVAUX-HUAWEI",
AQ2286="Projet OCM (NOKIA)","TRAVAUX -NOKIA",
AQ2286="ACCESS-ISSUE","ACCESS-ISSUE",
AQ2286="Projet OCM (ZTE, NOKIA, autres projets)","TRAVAUX OCM",
AQ2286="No root CAuse","No root cause",
AQ2286="ODU HS","TX ISSUE",
AQ2286="IP &amp; VLAN","TX ISSUE",
AQ2286="Warehouse HUAWEI","SPARE-ISSUE",
AQ2286="SPARE-HS","SPARE-ISSUE",
AQ2286="Power Telco","RAN ISSUE",AQ2286="no impacts","no impacts"
),"")</f>
        <v>No root cause</v>
      </c>
      <c r="AQ2286" s="67" t="s">
        <v>5344</v>
      </c>
      <c r="AR2286" s="48" t="str" cm="1">
        <f t="array" ref="AR2286">IFERROR(_xlfn.IFS(
AQ2286="MPR ISSUE","ACTIVE",
AQ2286="BSS Hardware Issue","ACTIVE",
AQ2286="Sites strategiques, MLL, Pylone, etc.","PASSIVE",
AQ2286="AKTIVCO DEFAUT GE &amp; POWER Cabinet","PASSIVE",
AQ2286="AKTIVCO Coupure ENEO &amp; Baisse de tension","PASSIVE",
AQ2286="Coupure ENEO &amp; Baisse de tension","PASSIVE",
AQ2286="Defaut GE &amp; POWER Cabinet","PASSIVE",
AQ2286="Sharing","PASSIVE",
AQ2286="Sites strategiques &amp; DataCenter","PASSIVE",
AQ2286="Exclu","Exclu",
AQ2286="SAT","ACTIVE",
AQ2286="SPARE-ISSUE","SPARE-ISSUE",
AQ2286="Fiber CAmtel","ACTIVE",
AQ2286="Fiber AOF","ACTIVE",
AQ2286="Projet OCM (HUAWEI)","PLANNED WORKS",
AQ2286="Projet OCM (NOKIA)","PLANNED WORKS",
AQ2286="ACCESS-ISSUE","ACCESS-ISSUE",
AQ2286="Projet OCM (ZTE, NOKIA, autres projets)","PLANNED WORKS",
AQ2286="No root CAuse","No root cause",
AQ2286="ODU HS","ACTIVE",
AQ2286="IP &amp; VLAN","ACTIVE",
AQ2286="Warehouse HUAWEI","SPARE-ISSUE",
AQ2286="SPARE-HS","SPARE-ISSUE",
AQ2286="Power Telco","ACTIVE", AQ2286="no impacts","no impacts"
),"")</f>
        <v>No root cause</v>
      </c>
      <c r="AS2286" s="92" t="s">
        <v>5537</v>
      </c>
      <c r="AT2286" s="98" t="s">
        <v>121</v>
      </c>
      <c r="AV2286" s="17" t="s">
        <v>5537</v>
      </c>
      <c r="AW2286" s="7" t="s">
        <v>5537</v>
      </c>
      <c r="AX2286" s="6" t="s">
        <v>5537</v>
      </c>
      <c r="AY2286" s="7"/>
      <c r="AZ2286" s="3" t="s">
        <v>5537</v>
      </c>
      <c r="BA2286" s="18" t="s">
        <v>5537</v>
      </c>
      <c r="BB2286" s="18" t="s">
        <v>5537</v>
      </c>
      <c r="BC2286" s="18" t="s">
        <v>5537</v>
      </c>
      <c r="BD2286" s="18" t="s">
        <v>5537</v>
      </c>
      <c r="BE2286" s="18" t="s">
        <v>5537</v>
      </c>
      <c r="BF2286" s="18" t="s">
        <v>5537</v>
      </c>
      <c r="BG2286" s="18" t="s">
        <v>5537</v>
      </c>
      <c r="BH2286" s="18" t="s">
        <v>5537</v>
      </c>
      <c r="BI2286" s="18" t="s">
        <v>5537</v>
      </c>
      <c r="BJ2286" s="18" t="s">
        <v>5537</v>
      </c>
      <c r="BK2286" s="18" t="s">
        <v>5537</v>
      </c>
      <c r="BL2286" s="9" t="s">
        <v>5537</v>
      </c>
      <c r="BM2286" s="14" t="s">
        <v>5537</v>
      </c>
      <c r="BN2286" s="14" t="s">
        <v>5537</v>
      </c>
      <c r="BO2286" s="14" t="str">
        <f>_xlfn.XLOOKUP(B2286,'[4]cell downs 18042026 17h'!$B:$B,'[4]cell downs 18042026 17h'!$B:$B,"")</f>
        <v/>
      </c>
      <c r="BP2286" s="14" t="str">
        <f>_xlfn.XLOOKUP(B2286,'[5]Cells Huawei 19042026 15h'!$B:$B,'[5]Cells Huawei 19042026 15h'!$B:$B,"")</f>
        <v/>
      </c>
      <c r="BQ2286" s="9" t="str">
        <f>_xlfn.XLOOKUP(B2286,'[6]cells down 19042026 9H40'!$B:$B,'[6]cells down 19042026 9H40'!$B:$B,"")</f>
        <v/>
      </c>
      <c r="BR2286" s="9" t="s">
        <v>5537</v>
      </c>
      <c r="BS2286" s="9" t="s">
        <v>12</v>
      </c>
      <c r="BT2286" s="108"/>
    </row>
    <row r="2287" spans="1:72" s="9" customFormat="1" x14ac:dyDescent="0.35">
      <c r="A2287" s="1" t="s">
        <v>3439</v>
      </c>
      <c r="B2287" s="8" t="s">
        <v>3440</v>
      </c>
      <c r="C2287" s="3" t="str">
        <f>_xlfn.XLOOKUP(B2287,'[1]daily break down'!$D:$D,'[1]daily break down'!$E:$E,"")</f>
        <v>NORD-OUEST</v>
      </c>
      <c r="D2287" s="1" t="s">
        <v>11</v>
      </c>
      <c r="E2287" s="1" t="s">
        <v>154</v>
      </c>
      <c r="F2287" s="3" t="s">
        <v>51</v>
      </c>
      <c r="G2287" s="1" t="s">
        <v>3441</v>
      </c>
      <c r="H2287" s="32" t="str">
        <f>_xlfn.XLOOKUP(B2287,[2]CALCULATION!$B:$B,[2]CALCULATION!$H:$H,"")</f>
        <v>HUAWEI</v>
      </c>
      <c r="I2287" s="28">
        <v>0</v>
      </c>
      <c r="J2287" s="28">
        <v>0</v>
      </c>
      <c r="K2287" s="28">
        <v>0</v>
      </c>
      <c r="L2287" s="28">
        <v>0</v>
      </c>
      <c r="M2287" s="28">
        <v>0</v>
      </c>
      <c r="N2287" s="28">
        <v>0</v>
      </c>
      <c r="O2287" s="28">
        <v>0</v>
      </c>
      <c r="P2287" s="28">
        <v>0</v>
      </c>
      <c r="Q2287" s="28">
        <v>0</v>
      </c>
      <c r="R2287" s="28">
        <v>0</v>
      </c>
      <c r="S2287" s="93">
        <v>0</v>
      </c>
      <c r="T2287" s="93">
        <f>_xlfn.XLOOKUP(B2287,'[3]Nur des jours'!$B:$B,'[3]Nur des jours'!$U:$U,"")</f>
        <v>0</v>
      </c>
      <c r="U2287" s="93">
        <v>0</v>
      </c>
      <c r="V2287" s="93">
        <v>0</v>
      </c>
      <c r="W2287" s="93">
        <v>2.3591528195118614</v>
      </c>
      <c r="X2287" s="93">
        <v>5.9808151629555439</v>
      </c>
      <c r="Y2287" s="93">
        <v>0</v>
      </c>
      <c r="Z2287" s="93">
        <v>0</v>
      </c>
      <c r="AA2287" s="93">
        <v>0</v>
      </c>
      <c r="AB2287" s="93">
        <v>0</v>
      </c>
      <c r="AC2287" s="93">
        <f>_xlfn.XLOOKUP(B2287,'[3]Nur des jours'!$B:$B,'[3]Nur des jours'!$N:$N,"")</f>
        <v>0</v>
      </c>
      <c r="AD2287" s="93">
        <v>0</v>
      </c>
      <c r="AE2287" s="93">
        <v>0</v>
      </c>
      <c r="AF2287" s="93">
        <v>0</v>
      </c>
      <c r="AG2287" s="93"/>
      <c r="AH2287" s="93">
        <v>0</v>
      </c>
      <c r="AI2287" s="93">
        <v>0</v>
      </c>
      <c r="AJ2287" s="93">
        <v>0</v>
      </c>
      <c r="AK2287" s="93">
        <v>0</v>
      </c>
      <c r="AL2287" s="93">
        <v>0</v>
      </c>
      <c r="AM2287" s="49" t="s">
        <v>5601</v>
      </c>
      <c r="AN2287" s="49"/>
      <c r="AO2287" s="48" t="str" cm="1">
        <f t="array" ref="AO2287">IFERROR(_xlfn.IFS(
AQ2287="MPR ISSUE","PDH",
AQ2287="BSS Hardware Issue","BSS",
AQ2287="Sites strategiques, MLL, Pylone, etc.","ENVTECH",
AQ2287="AKTIVCO DEFAUT GE &amp; POWER Cabinet","AKTIVCO",
AQ2287="AKTIVCO Coupure ENEO &amp; Baisse de tension","AKTIVCO GRID ONLY",
AQ2287="Coupure ENEO &amp; Baisse de tension","IHS GRID ONLY",
AQ2287="Defaut GE &amp; POWER Cabinet","IHS",
AQ2287="Sharing","Partners",
AQ2287="Sites strategiques &amp; DataCenter","SST &amp; DC",
AQ2287="Exclu","Exclu",
AQ2287="SAT","SAT",
AQ2287="SPARE-ISSUE","SPARE-ISSUE",
AQ2287="Fiber CAmtel","TRANS_FO_CAMTEL",
AQ2287="Fiber AOF","Fiber AOF",
AQ2287="Projet OCM (HUAWEI)","TRAVAUX-HUAWEI",
AQ2287="Projet OCM (NOKIA)","TRAVAUX-NOKIA",
AQ2287="ACCESS-ISSUE","ACCESS-ISSUE",
AQ2287="Projet OCM (ZTE, NOKIA, autres projets)","TRAVAUX OCM",
AQ2287="No root CAuse","No root cause",
AQ2287="ODU HS","PDH",
AQ2287="IP &amp; VLAN","PDH",
AQ2287="Warehouse HUAWEI","SPARE-ISSUE",
AQ2287="SPARE-HS","SPARE-ISSUE",
AQ2287="Power Telco","BSS",AQ2287="no impacts","no impacts"
),"")</f>
        <v>No root cause</v>
      </c>
      <c r="AP2287" s="48" t="str" cm="1">
        <f t="array" ref="AP2287">IFERROR(_xlfn.IFS(
AQ2287="MPR ISSUE","TX ISSUE",
AQ2287="BSS Hardware Issue","RAN ISSUE",
AQ2287="Sites strategiques, MLL, Pylone, etc.","ENVTECH",
AQ2287="AKTIVCO DEFAUT GE &amp; POWER Cabinet","POWER ISSUE",
AQ2287="AKTIVCO Coupure ENEO &amp; Baisse de tension","POWER ISSUE",
AQ2287="Coupure ENEO &amp; Baisse de tension","POWER ISSUE",
AQ2287="Defaut GE &amp; POWER Cabinet","POWER ISSUE",
AQ2287="Sharing","POWER ISSUE",
AQ2287="Sites strategiques &amp; DataCenter","POWER ISSUE",
AQ2287="Exclu","Exclu",
AQ2287="SAT","TX ISSUE",
AQ2287="SPARE-ISSUE","SPARE-ISSUE",
AQ2287="Fiber CAmtel","TX ISSUE",
AQ2287="Fiber AOF","TX ISSUE",
AQ2287="Projet OCM (HUAWEI)","TRAVAUX-HUAWEI",
AQ2287="Projet OCM (NOKIA)","TRAVAUX -NOKIA",
AQ2287="ACCESS-ISSUE","ACCESS-ISSUE",
AQ2287="Projet OCM (ZTE, NOKIA, autres projets)","TRAVAUX OCM",
AQ2287="No root CAuse","No root cause",
AQ2287="ODU HS","TX ISSUE",
AQ2287="IP &amp; VLAN","TX ISSUE",
AQ2287="Warehouse HUAWEI","SPARE-ISSUE",
AQ2287="SPARE-HS","SPARE-ISSUE",
AQ2287="Power Telco","RAN ISSUE",AQ2287="no impacts","no impacts"
),"")</f>
        <v>No root cause</v>
      </c>
      <c r="AQ2287" s="67" t="s">
        <v>5344</v>
      </c>
      <c r="AR2287" s="48" t="str" cm="1">
        <f t="array" ref="AR2287">IFERROR(_xlfn.IFS(
AQ2287="MPR ISSUE","ACTIVE",
AQ2287="BSS Hardware Issue","ACTIVE",
AQ2287="Sites strategiques, MLL, Pylone, etc.","PASSIVE",
AQ2287="AKTIVCO DEFAUT GE &amp; POWER Cabinet","PASSIVE",
AQ2287="AKTIVCO Coupure ENEO &amp; Baisse de tension","PASSIVE",
AQ2287="Coupure ENEO &amp; Baisse de tension","PASSIVE",
AQ2287="Defaut GE &amp; POWER Cabinet","PASSIVE",
AQ2287="Sharing","PASSIVE",
AQ2287="Sites strategiques &amp; DataCenter","PASSIVE",
AQ2287="Exclu","Exclu",
AQ2287="SAT","ACTIVE",
AQ2287="SPARE-ISSUE","SPARE-ISSUE",
AQ2287="Fiber CAmtel","ACTIVE",
AQ2287="Fiber AOF","ACTIVE",
AQ2287="Projet OCM (HUAWEI)","PLANNED WORKS",
AQ2287="Projet OCM (NOKIA)","PLANNED WORKS",
AQ2287="ACCESS-ISSUE","ACCESS-ISSUE",
AQ2287="Projet OCM (ZTE, NOKIA, autres projets)","PLANNED WORKS",
AQ2287="No root CAuse","No root cause",
AQ2287="ODU HS","ACTIVE",
AQ2287="IP &amp; VLAN","ACTIVE",
AQ2287="Warehouse HUAWEI","SPARE-ISSUE",
AQ2287="SPARE-HS","SPARE-ISSUE",
AQ2287="Power Telco","ACTIVE", AQ2287="no impacts","no impacts"
),"")</f>
        <v>No root cause</v>
      </c>
      <c r="AS2287" s="92" t="s">
        <v>5537</v>
      </c>
      <c r="AT2287" s="98" t="s">
        <v>3440</v>
      </c>
      <c r="AV2287" s="17" t="s">
        <v>5537</v>
      </c>
      <c r="AW2287" s="7" t="s">
        <v>5537</v>
      </c>
      <c r="AX2287" s="6" t="s">
        <v>5537</v>
      </c>
      <c r="AY2287" s="7"/>
      <c r="AZ2287" s="3" t="s">
        <v>5537</v>
      </c>
      <c r="BA2287" s="18" t="s">
        <v>5537</v>
      </c>
      <c r="BB2287" s="18" t="s">
        <v>5537</v>
      </c>
      <c r="BC2287" s="18" t="s">
        <v>5537</v>
      </c>
      <c r="BD2287" s="18" t="s">
        <v>5537</v>
      </c>
      <c r="BE2287" s="18" t="s">
        <v>5537</v>
      </c>
      <c r="BF2287" s="18" t="s">
        <v>5537</v>
      </c>
      <c r="BG2287" s="18" t="s">
        <v>5537</v>
      </c>
      <c r="BH2287" s="18" t="s">
        <v>5537</v>
      </c>
      <c r="BI2287" s="18" t="s">
        <v>5537</v>
      </c>
      <c r="BJ2287" s="18" t="s">
        <v>5537</v>
      </c>
      <c r="BK2287" s="18" t="s">
        <v>5537</v>
      </c>
      <c r="BL2287" s="9" t="s">
        <v>5537</v>
      </c>
      <c r="BM2287" s="14" t="s">
        <v>5537</v>
      </c>
      <c r="BN2287" s="14" t="s">
        <v>5537</v>
      </c>
      <c r="BO2287" s="14" t="str">
        <f>_xlfn.XLOOKUP(B2287,'[4]cell downs 18042026 17h'!$B:$B,'[4]cell downs 18042026 17h'!$B:$B,"")</f>
        <v/>
      </c>
      <c r="BP2287" s="14" t="str">
        <f>_xlfn.XLOOKUP(B2287,'[5]Cells Huawei 19042026 15h'!$B:$B,'[5]Cells Huawei 19042026 15h'!$B:$B,"")</f>
        <v/>
      </c>
      <c r="BQ2287" s="9" t="str">
        <f>_xlfn.XLOOKUP(B2287,'[6]cells down 19042026 9H40'!$B:$B,'[6]cells down 19042026 9H40'!$B:$B,"")</f>
        <v/>
      </c>
      <c r="BR2287" s="9" t="s">
        <v>3440</v>
      </c>
      <c r="BS2287" s="9" t="s">
        <v>12</v>
      </c>
      <c r="BT2287" s="108"/>
    </row>
    <row r="2288" spans="1:72" s="9" customFormat="1" x14ac:dyDescent="0.35">
      <c r="A2288" s="1" t="s">
        <v>4336</v>
      </c>
      <c r="B2288" s="8" t="s">
        <v>4337</v>
      </c>
      <c r="C2288" s="3" t="str">
        <f>_xlfn.XLOOKUP(B2288,'[1]daily break down'!$D:$D,'[1]daily break down'!$E:$E,"")</f>
        <v>SUD-OUEST</v>
      </c>
      <c r="D2288" s="1" t="s">
        <v>5487</v>
      </c>
      <c r="E2288" s="1" t="s">
        <v>96</v>
      </c>
      <c r="F2288" s="3" t="s">
        <v>13</v>
      </c>
      <c r="G2288" s="1" t="s">
        <v>4338</v>
      </c>
      <c r="H2288" s="32" t="str">
        <f>_xlfn.XLOOKUP(B2288,[2]CALCULATION!$B:$B,[2]CALCULATION!$H:$H,"")</f>
        <v>HUAWEI</v>
      </c>
      <c r="I2288" s="28">
        <v>0</v>
      </c>
      <c r="J2288" s="28">
        <v>0</v>
      </c>
      <c r="K2288" s="28">
        <v>0</v>
      </c>
      <c r="L2288" s="28">
        <v>0</v>
      </c>
      <c r="M2288" s="28">
        <v>0</v>
      </c>
      <c r="N2288" s="28">
        <v>0</v>
      </c>
      <c r="O2288" s="28">
        <v>0</v>
      </c>
      <c r="P2288" s="28">
        <v>0</v>
      </c>
      <c r="Q2288" s="28">
        <v>0</v>
      </c>
      <c r="R2288" s="28">
        <v>0</v>
      </c>
      <c r="S2288" s="93">
        <v>0</v>
      </c>
      <c r="T2288" s="93">
        <f>_xlfn.XLOOKUP(B2288,'[3]Nur des jours'!$B:$B,'[3]Nur des jours'!$U:$U,"")</f>
        <v>0</v>
      </c>
      <c r="U2288" s="93">
        <v>0</v>
      </c>
      <c r="V2288" s="93">
        <v>0</v>
      </c>
      <c r="W2288" s="93">
        <v>0</v>
      </c>
      <c r="X2288" s="93">
        <v>4.8225338367105843</v>
      </c>
      <c r="Y2288" s="93">
        <v>0</v>
      </c>
      <c r="Z2288" s="93">
        <v>0</v>
      </c>
      <c r="AA2288" s="93">
        <v>0</v>
      </c>
      <c r="AB2288" s="93">
        <v>0</v>
      </c>
      <c r="AC2288" s="93">
        <f>_xlfn.XLOOKUP(B2288,'[3]Nur des jours'!$B:$B,'[3]Nur des jours'!$N:$N,"")</f>
        <v>0</v>
      </c>
      <c r="AD2288" s="93">
        <v>0</v>
      </c>
      <c r="AE2288" s="93">
        <v>0</v>
      </c>
      <c r="AF2288" s="93">
        <v>0</v>
      </c>
      <c r="AG2288" s="93"/>
      <c r="AH2288" s="93">
        <v>0</v>
      </c>
      <c r="AI2288" s="93">
        <v>0</v>
      </c>
      <c r="AJ2288" s="93">
        <v>0</v>
      </c>
      <c r="AK2288" s="93">
        <v>0</v>
      </c>
      <c r="AL2288" s="93">
        <v>0</v>
      </c>
      <c r="AM2288" s="49" t="s">
        <v>5601</v>
      </c>
      <c r="AN2288" s="49"/>
      <c r="AO2288" s="48" t="str" cm="1">
        <f t="array" ref="AO2288">IFERROR(_xlfn.IFS(
AQ2288="MPR ISSUE","PDH",
AQ2288="BSS Hardware Issue","BSS",
AQ2288="Sites strategiques, MLL, Pylone, etc.","ENVTECH",
AQ2288="AKTIVCO DEFAUT GE &amp; POWER Cabinet","AKTIVCO",
AQ2288="AKTIVCO Coupure ENEO &amp; Baisse de tension","AKTIVCO GRID ONLY",
AQ2288="Coupure ENEO &amp; Baisse de tension","IHS GRID ONLY",
AQ2288="Defaut GE &amp; POWER Cabinet","IHS",
AQ2288="Sharing","Partners",
AQ2288="Sites strategiques &amp; DataCenter","SST &amp; DC",
AQ2288="Exclu","Exclu",
AQ2288="SAT","SAT",
AQ2288="SPARE-ISSUE","SPARE-ISSUE",
AQ2288="Fiber CAmtel","TRANS_FO_CAMTEL",
AQ2288="Fiber AOF","Fiber AOF",
AQ2288="Projet OCM (HUAWEI)","TRAVAUX-HUAWEI",
AQ2288="Projet OCM (NOKIA)","TRAVAUX-NOKIA",
AQ2288="ACCESS-ISSUE","ACCESS-ISSUE",
AQ2288="Projet OCM (ZTE, NOKIA, autres projets)","TRAVAUX OCM",
AQ2288="No root CAuse","No root cause",
AQ2288="ODU HS","PDH",
AQ2288="IP &amp; VLAN","PDH",
AQ2288="Warehouse HUAWEI","SPARE-ISSUE",
AQ2288="SPARE-HS","SPARE-ISSUE",
AQ2288="Power Telco","BSS",AQ2288="no impacts","no impacts"
),"")</f>
        <v>No root cause</v>
      </c>
      <c r="AP2288" s="48" t="str" cm="1">
        <f t="array" ref="AP2288">IFERROR(_xlfn.IFS(
AQ2288="MPR ISSUE","TX ISSUE",
AQ2288="BSS Hardware Issue","RAN ISSUE",
AQ2288="Sites strategiques, MLL, Pylone, etc.","ENVTECH",
AQ2288="AKTIVCO DEFAUT GE &amp; POWER Cabinet","POWER ISSUE",
AQ2288="AKTIVCO Coupure ENEO &amp; Baisse de tension","POWER ISSUE",
AQ2288="Coupure ENEO &amp; Baisse de tension","POWER ISSUE",
AQ2288="Defaut GE &amp; POWER Cabinet","POWER ISSUE",
AQ2288="Sharing","POWER ISSUE",
AQ2288="Sites strategiques &amp; DataCenter","POWER ISSUE",
AQ2288="Exclu","Exclu",
AQ2288="SAT","TX ISSUE",
AQ2288="SPARE-ISSUE","SPARE-ISSUE",
AQ2288="Fiber CAmtel","TX ISSUE",
AQ2288="Fiber AOF","TX ISSUE",
AQ2288="Projet OCM (HUAWEI)","TRAVAUX-HUAWEI",
AQ2288="Projet OCM (NOKIA)","TRAVAUX -NOKIA",
AQ2288="ACCESS-ISSUE","ACCESS-ISSUE",
AQ2288="Projet OCM (ZTE, NOKIA, autres projets)","TRAVAUX OCM",
AQ2288="No root CAuse","No root cause",
AQ2288="ODU HS","TX ISSUE",
AQ2288="IP &amp; VLAN","TX ISSUE",
AQ2288="Warehouse HUAWEI","SPARE-ISSUE",
AQ2288="SPARE-HS","SPARE-ISSUE",
AQ2288="Power Telco","RAN ISSUE",AQ2288="no impacts","no impacts"
),"")</f>
        <v>No root cause</v>
      </c>
      <c r="AQ2288" s="67" t="s">
        <v>5344</v>
      </c>
      <c r="AR2288" s="48" t="str" cm="1">
        <f t="array" ref="AR2288">IFERROR(_xlfn.IFS(
AQ2288="MPR ISSUE","ACTIVE",
AQ2288="BSS Hardware Issue","ACTIVE",
AQ2288="Sites strategiques, MLL, Pylone, etc.","PASSIVE",
AQ2288="AKTIVCO DEFAUT GE &amp; POWER Cabinet","PASSIVE",
AQ2288="AKTIVCO Coupure ENEO &amp; Baisse de tension","PASSIVE",
AQ2288="Coupure ENEO &amp; Baisse de tension","PASSIVE",
AQ2288="Defaut GE &amp; POWER Cabinet","PASSIVE",
AQ2288="Sharing","PASSIVE",
AQ2288="Sites strategiques &amp; DataCenter","PASSIVE",
AQ2288="Exclu","Exclu",
AQ2288="SAT","ACTIVE",
AQ2288="SPARE-ISSUE","SPARE-ISSUE",
AQ2288="Fiber CAmtel","ACTIVE",
AQ2288="Fiber AOF","ACTIVE",
AQ2288="Projet OCM (HUAWEI)","PLANNED WORKS",
AQ2288="Projet OCM (NOKIA)","PLANNED WORKS",
AQ2288="ACCESS-ISSUE","ACCESS-ISSUE",
AQ2288="Projet OCM (ZTE, NOKIA, autres projets)","PLANNED WORKS",
AQ2288="No root CAuse","No root cause",
AQ2288="ODU HS","ACTIVE",
AQ2288="IP &amp; VLAN","ACTIVE",
AQ2288="Warehouse HUAWEI","SPARE-ISSUE",
AQ2288="SPARE-HS","SPARE-ISSUE",
AQ2288="Power Telco","ACTIVE", AQ2288="no impacts","no impacts"
),"")</f>
        <v>No root cause</v>
      </c>
      <c r="AS2288" s="92" t="s">
        <v>5537</v>
      </c>
      <c r="AT2288" s="98" t="s">
        <v>4337</v>
      </c>
      <c r="AV2288" s="17" t="s">
        <v>5537</v>
      </c>
      <c r="AW2288" s="7" t="s">
        <v>5537</v>
      </c>
      <c r="AX2288" s="6" t="s">
        <v>5537</v>
      </c>
      <c r="AY2288" s="7"/>
      <c r="AZ2288" s="3" t="s">
        <v>5537</v>
      </c>
      <c r="BA2288" s="18" t="s">
        <v>5537</v>
      </c>
      <c r="BB2288" s="18" t="s">
        <v>5537</v>
      </c>
      <c r="BC2288" s="18" t="s">
        <v>5537</v>
      </c>
      <c r="BD2288" s="18" t="s">
        <v>5537</v>
      </c>
      <c r="BE2288" s="18" t="s">
        <v>5537</v>
      </c>
      <c r="BF2288" s="18" t="s">
        <v>5537</v>
      </c>
      <c r="BG2288" s="18" t="s">
        <v>5537</v>
      </c>
      <c r="BH2288" s="18" t="s">
        <v>5537</v>
      </c>
      <c r="BI2288" s="18" t="s">
        <v>5537</v>
      </c>
      <c r="BJ2288" s="18" t="s">
        <v>5537</v>
      </c>
      <c r="BK2288" s="18" t="s">
        <v>5537</v>
      </c>
      <c r="BL2288" s="9" t="s">
        <v>5537</v>
      </c>
      <c r="BM2288" s="14" t="s">
        <v>5537</v>
      </c>
      <c r="BN2288" s="14" t="s">
        <v>5537</v>
      </c>
      <c r="BO2288" s="14" t="str">
        <f>_xlfn.XLOOKUP(B2288,'[4]cell downs 18042026 17h'!$B:$B,'[4]cell downs 18042026 17h'!$B:$B,"")</f>
        <v/>
      </c>
      <c r="BP2288" s="14" t="str">
        <f>_xlfn.XLOOKUP(B2288,'[5]Cells Huawei 19042026 15h'!$B:$B,'[5]Cells Huawei 19042026 15h'!$B:$B,"")</f>
        <v/>
      </c>
      <c r="BQ2288" s="9" t="str">
        <f>_xlfn.XLOOKUP(B2288,'[6]cells down 19042026 9H40'!$B:$B,'[6]cells down 19042026 9H40'!$B:$B,"")</f>
        <v/>
      </c>
      <c r="BR2288" s="9" t="s">
        <v>5537</v>
      </c>
      <c r="BS2288" s="9" t="s">
        <v>1129</v>
      </c>
      <c r="BT2288" s="108"/>
    </row>
    <row r="2289" spans="1:72" s="9" customFormat="1" x14ac:dyDescent="0.35">
      <c r="A2289" s="1" t="s">
        <v>3315</v>
      </c>
      <c r="B2289" s="8" t="s">
        <v>3316</v>
      </c>
      <c r="C2289" s="3" t="str">
        <f>_xlfn.XLOOKUP(B2289,'[1]daily break down'!$D:$D,'[1]daily break down'!$E:$E,"")</f>
        <v>EXTREME-NORD</v>
      </c>
      <c r="D2289" s="1" t="s">
        <v>11</v>
      </c>
      <c r="E2289" s="1" t="s">
        <v>96</v>
      </c>
      <c r="F2289" s="3" t="s">
        <v>55</v>
      </c>
      <c r="G2289" s="1" t="s">
        <v>3317</v>
      </c>
      <c r="H2289" s="32" t="str">
        <f>_xlfn.XLOOKUP(B2289,[2]CALCULATION!$B:$B,[2]CALCULATION!$H:$H,"")</f>
        <v>HUAWEI</v>
      </c>
      <c r="I2289" s="28">
        <v>0</v>
      </c>
      <c r="J2289" s="28">
        <v>0</v>
      </c>
      <c r="K2289" s="28">
        <v>0</v>
      </c>
      <c r="L2289" s="28">
        <v>0</v>
      </c>
      <c r="M2289" s="28">
        <v>0</v>
      </c>
      <c r="N2289" s="28">
        <v>0</v>
      </c>
      <c r="O2289" s="28">
        <v>0</v>
      </c>
      <c r="P2289" s="28">
        <v>0</v>
      </c>
      <c r="Q2289" s="28">
        <v>0</v>
      </c>
      <c r="R2289" s="28">
        <v>0</v>
      </c>
      <c r="S2289" s="93">
        <v>0</v>
      </c>
      <c r="T2289" s="93">
        <f>_xlfn.XLOOKUP(B2289,'[3]Nur des jours'!$B:$B,'[3]Nur des jours'!$U:$U,"")</f>
        <v>0</v>
      </c>
      <c r="U2289" s="93">
        <v>0</v>
      </c>
      <c r="V2289" s="93">
        <v>4.8154711456968938E-3</v>
      </c>
      <c r="W2289" s="93">
        <v>9.7361692534664229E-2</v>
      </c>
      <c r="X2289" s="93">
        <v>1.3514708945789922</v>
      </c>
      <c r="Y2289" s="93">
        <v>0</v>
      </c>
      <c r="Z2289" s="93">
        <v>0</v>
      </c>
      <c r="AA2289" s="93">
        <v>0</v>
      </c>
      <c r="AB2289" s="93">
        <v>0</v>
      </c>
      <c r="AC2289" s="93">
        <f>_xlfn.XLOOKUP(B2289,'[3]Nur des jours'!$B:$B,'[3]Nur des jours'!$N:$N,"")</f>
        <v>0</v>
      </c>
      <c r="AD2289" s="93">
        <v>0</v>
      </c>
      <c r="AE2289" s="93">
        <v>0</v>
      </c>
      <c r="AF2289" s="93">
        <v>0</v>
      </c>
      <c r="AG2289" s="93"/>
      <c r="AH2289" s="93">
        <v>0</v>
      </c>
      <c r="AI2289" s="93">
        <v>0</v>
      </c>
      <c r="AJ2289" s="93">
        <v>0</v>
      </c>
      <c r="AK2289" s="93">
        <v>0</v>
      </c>
      <c r="AL2289" s="93">
        <v>0</v>
      </c>
      <c r="AM2289" s="49" t="s">
        <v>5601</v>
      </c>
      <c r="AN2289" s="49"/>
      <c r="AO2289" s="48" t="str" cm="1">
        <f t="array" ref="AO2289">IFERROR(_xlfn.IFS(
AQ2289="MPR ISSUE","PDH",
AQ2289="BSS Hardware Issue","BSS",
AQ2289="Sites strategiques, MLL, Pylone, etc.","ENVTECH",
AQ2289="AKTIVCO DEFAUT GE &amp; POWER Cabinet","AKTIVCO",
AQ2289="AKTIVCO Coupure ENEO &amp; Baisse de tension","AKTIVCO GRID ONLY",
AQ2289="Coupure ENEO &amp; Baisse de tension","IHS GRID ONLY",
AQ2289="Defaut GE &amp; POWER Cabinet","IHS",
AQ2289="Sharing","Partners",
AQ2289="Sites strategiques &amp; DataCenter","SST &amp; DC",
AQ2289="Exclu","Exclu",
AQ2289="SAT","SAT",
AQ2289="SPARE-ISSUE","SPARE-ISSUE",
AQ2289="Fiber CAmtel","TRANS_FO_CAMTEL",
AQ2289="Fiber AOF","Fiber AOF",
AQ2289="Projet OCM (HUAWEI)","TRAVAUX-HUAWEI",
AQ2289="Projet OCM (NOKIA)","TRAVAUX-NOKIA",
AQ2289="ACCESS-ISSUE","ACCESS-ISSUE",
AQ2289="Projet OCM (ZTE, NOKIA, autres projets)","TRAVAUX OCM",
AQ2289="No root CAuse","No root cause",
AQ2289="ODU HS","PDH",
AQ2289="IP &amp; VLAN","PDH",
AQ2289="Warehouse HUAWEI","SPARE-ISSUE",
AQ2289="SPARE-HS","SPARE-ISSUE",
AQ2289="Power Telco","BSS",AQ2289="no impacts","no impacts"
),"")</f>
        <v>No root cause</v>
      </c>
      <c r="AP2289" s="48" t="str" cm="1">
        <f t="array" ref="AP2289">IFERROR(_xlfn.IFS(
AQ2289="MPR ISSUE","TX ISSUE",
AQ2289="BSS Hardware Issue","RAN ISSUE",
AQ2289="Sites strategiques, MLL, Pylone, etc.","ENVTECH",
AQ2289="AKTIVCO DEFAUT GE &amp; POWER Cabinet","POWER ISSUE",
AQ2289="AKTIVCO Coupure ENEO &amp; Baisse de tension","POWER ISSUE",
AQ2289="Coupure ENEO &amp; Baisse de tension","POWER ISSUE",
AQ2289="Defaut GE &amp; POWER Cabinet","POWER ISSUE",
AQ2289="Sharing","POWER ISSUE",
AQ2289="Sites strategiques &amp; DataCenter","POWER ISSUE",
AQ2289="Exclu","Exclu",
AQ2289="SAT","TX ISSUE",
AQ2289="SPARE-ISSUE","SPARE-ISSUE",
AQ2289="Fiber CAmtel","TX ISSUE",
AQ2289="Fiber AOF","TX ISSUE",
AQ2289="Projet OCM (HUAWEI)","TRAVAUX-HUAWEI",
AQ2289="Projet OCM (NOKIA)","TRAVAUX -NOKIA",
AQ2289="ACCESS-ISSUE","ACCESS-ISSUE",
AQ2289="Projet OCM (ZTE, NOKIA, autres projets)","TRAVAUX OCM",
AQ2289="No root CAuse","No root cause",
AQ2289="ODU HS","TX ISSUE",
AQ2289="IP &amp; VLAN","TX ISSUE",
AQ2289="Warehouse HUAWEI","SPARE-ISSUE",
AQ2289="SPARE-HS","SPARE-ISSUE",
AQ2289="Power Telco","RAN ISSUE",AQ2289="no impacts","no impacts"
),"")</f>
        <v>No root cause</v>
      </c>
      <c r="AQ2289" s="67" t="s">
        <v>5344</v>
      </c>
      <c r="AR2289" s="48" t="str" cm="1">
        <f t="array" ref="AR2289">IFERROR(_xlfn.IFS(
AQ2289="MPR ISSUE","ACTIVE",
AQ2289="BSS Hardware Issue","ACTIVE",
AQ2289="Sites strategiques, MLL, Pylone, etc.","PASSIVE",
AQ2289="AKTIVCO DEFAUT GE &amp; POWER Cabinet","PASSIVE",
AQ2289="AKTIVCO Coupure ENEO &amp; Baisse de tension","PASSIVE",
AQ2289="Coupure ENEO &amp; Baisse de tension","PASSIVE",
AQ2289="Defaut GE &amp; POWER Cabinet","PASSIVE",
AQ2289="Sharing","PASSIVE",
AQ2289="Sites strategiques &amp; DataCenter","PASSIVE",
AQ2289="Exclu","Exclu",
AQ2289="SAT","ACTIVE",
AQ2289="SPARE-ISSUE","SPARE-ISSUE",
AQ2289="Fiber CAmtel","ACTIVE",
AQ2289="Fiber AOF","ACTIVE",
AQ2289="Projet OCM (HUAWEI)","PLANNED WORKS",
AQ2289="Projet OCM (NOKIA)","PLANNED WORKS",
AQ2289="ACCESS-ISSUE","ACCESS-ISSUE",
AQ2289="Projet OCM (ZTE, NOKIA, autres projets)","PLANNED WORKS",
AQ2289="No root CAuse","No root cause",
AQ2289="ODU HS","ACTIVE",
AQ2289="IP &amp; VLAN","ACTIVE",
AQ2289="Warehouse HUAWEI","SPARE-ISSUE",
AQ2289="SPARE-HS","SPARE-ISSUE",
AQ2289="Power Telco","ACTIVE", AQ2289="no impacts","no impacts"
),"")</f>
        <v>No root cause</v>
      </c>
      <c r="AS2289" s="92" t="s">
        <v>5537</v>
      </c>
      <c r="AT2289" s="98" t="s">
        <v>3316</v>
      </c>
      <c r="AV2289" s="17" t="s">
        <v>5537</v>
      </c>
      <c r="AW2289" s="7" t="s">
        <v>5537</v>
      </c>
      <c r="AX2289" s="6" t="s">
        <v>5537</v>
      </c>
      <c r="AY2289" s="7"/>
      <c r="AZ2289" s="3" t="s">
        <v>5537</v>
      </c>
      <c r="BA2289" s="18" t="s">
        <v>5537</v>
      </c>
      <c r="BB2289" s="18" t="s">
        <v>5537</v>
      </c>
      <c r="BC2289" s="18" t="s">
        <v>5537</v>
      </c>
      <c r="BD2289" s="18" t="s">
        <v>5537</v>
      </c>
      <c r="BE2289" s="18" t="s">
        <v>5537</v>
      </c>
      <c r="BF2289" s="18" t="s">
        <v>5537</v>
      </c>
      <c r="BG2289" s="18" t="s">
        <v>5537</v>
      </c>
      <c r="BH2289" s="18" t="s">
        <v>5537</v>
      </c>
      <c r="BI2289" s="18" t="s">
        <v>5537</v>
      </c>
      <c r="BJ2289" s="18" t="s">
        <v>5537</v>
      </c>
      <c r="BK2289" s="18" t="s">
        <v>5537</v>
      </c>
      <c r="BL2289" s="9" t="s">
        <v>5537</v>
      </c>
      <c r="BM2289" s="14" t="s">
        <v>5537</v>
      </c>
      <c r="BN2289" s="14" t="s">
        <v>5537</v>
      </c>
      <c r="BO2289" s="14" t="str">
        <f>_xlfn.XLOOKUP(B2289,'[4]cell downs 18042026 17h'!$B:$B,'[4]cell downs 18042026 17h'!$B:$B,"")</f>
        <v/>
      </c>
      <c r="BP2289" s="14" t="str">
        <f>_xlfn.XLOOKUP(B2289,'[5]Cells Huawei 19042026 15h'!$B:$B,'[5]Cells Huawei 19042026 15h'!$B:$B,"")</f>
        <v/>
      </c>
      <c r="BQ2289" s="9" t="str">
        <f>_xlfn.XLOOKUP(B2289,'[6]cells down 19042026 9H40'!$B:$B,'[6]cells down 19042026 9H40'!$B:$B,"")</f>
        <v/>
      </c>
      <c r="BR2289" s="9" t="s">
        <v>3316</v>
      </c>
      <c r="BS2289" s="9" t="s">
        <v>5537</v>
      </c>
      <c r="BT2289" s="108"/>
    </row>
    <row r="2290" spans="1:72" s="9" customFormat="1" x14ac:dyDescent="0.35">
      <c r="A2290" s="1" t="s">
        <v>3098</v>
      </c>
      <c r="B2290" s="8" t="s">
        <v>3099</v>
      </c>
      <c r="C2290" s="3" t="str">
        <f>_xlfn.XLOOKUP(B2290,'[1]daily break down'!$D:$D,'[1]daily break down'!$E:$E,"")</f>
        <v>EXTREME-NORD</v>
      </c>
      <c r="D2290" s="1" t="s">
        <v>11</v>
      </c>
      <c r="E2290" s="1" t="s">
        <v>12</v>
      </c>
      <c r="F2290" s="3" t="s">
        <v>55</v>
      </c>
      <c r="G2290" s="1" t="s">
        <v>3100</v>
      </c>
      <c r="H2290" s="32" t="str">
        <f>_xlfn.XLOOKUP(B2290,[2]CALCULATION!$B:$B,[2]CALCULATION!$H:$H,"")</f>
        <v>HUAWEI</v>
      </c>
      <c r="I2290" s="28">
        <v>0</v>
      </c>
      <c r="J2290" s="28">
        <v>0</v>
      </c>
      <c r="K2290" s="28">
        <v>0</v>
      </c>
      <c r="L2290" s="28">
        <v>0</v>
      </c>
      <c r="M2290" s="28">
        <v>0</v>
      </c>
      <c r="N2290" s="28">
        <v>0</v>
      </c>
      <c r="O2290" s="28">
        <v>0</v>
      </c>
      <c r="P2290" s="28">
        <v>0</v>
      </c>
      <c r="Q2290" s="28">
        <v>0</v>
      </c>
      <c r="R2290" s="28">
        <v>0</v>
      </c>
      <c r="S2290" s="93">
        <v>0</v>
      </c>
      <c r="T2290" s="93">
        <f>_xlfn.XLOOKUP(B2290,'[3]Nur des jours'!$B:$B,'[3]Nur des jours'!$U:$U,"")</f>
        <v>0</v>
      </c>
      <c r="U2290" s="93">
        <v>0</v>
      </c>
      <c r="V2290" s="93">
        <v>4.2804187961750159E-3</v>
      </c>
      <c r="W2290" s="93">
        <v>9.7736229179329559E-2</v>
      </c>
      <c r="X2290" s="93">
        <v>1.3514173893440402</v>
      </c>
      <c r="Y2290" s="93">
        <v>0</v>
      </c>
      <c r="Z2290" s="93">
        <v>0</v>
      </c>
      <c r="AA2290" s="93">
        <v>0</v>
      </c>
      <c r="AB2290" s="93">
        <v>0</v>
      </c>
      <c r="AC2290" s="93">
        <f>_xlfn.XLOOKUP(B2290,'[3]Nur des jours'!$B:$B,'[3]Nur des jours'!$N:$N,"")</f>
        <v>0</v>
      </c>
      <c r="AD2290" s="93">
        <v>0</v>
      </c>
      <c r="AE2290" s="93">
        <v>0</v>
      </c>
      <c r="AF2290" s="93">
        <v>0</v>
      </c>
      <c r="AG2290" s="93"/>
      <c r="AH2290" s="93">
        <v>0</v>
      </c>
      <c r="AI2290" s="93">
        <v>0</v>
      </c>
      <c r="AJ2290" s="93">
        <v>0</v>
      </c>
      <c r="AK2290" s="93">
        <v>0</v>
      </c>
      <c r="AL2290" s="93">
        <v>0</v>
      </c>
      <c r="AM2290" s="49" t="s">
        <v>5601</v>
      </c>
      <c r="AN2290" s="49"/>
      <c r="AO2290" s="48" t="str" cm="1">
        <f t="array" ref="AO2290">IFERROR(_xlfn.IFS(
AQ2290="MPR ISSUE","PDH",
AQ2290="BSS Hardware Issue","BSS",
AQ2290="Sites strategiques, MLL, Pylone, etc.","ENVTECH",
AQ2290="AKTIVCO DEFAUT GE &amp; POWER Cabinet","AKTIVCO",
AQ2290="AKTIVCO Coupure ENEO &amp; Baisse de tension","AKTIVCO GRID ONLY",
AQ2290="Coupure ENEO &amp; Baisse de tension","IHS GRID ONLY",
AQ2290="Defaut GE &amp; POWER Cabinet","IHS",
AQ2290="Sharing","Partners",
AQ2290="Sites strategiques &amp; DataCenter","SST &amp; DC",
AQ2290="Exclu","Exclu",
AQ2290="SAT","SAT",
AQ2290="SPARE-ISSUE","SPARE-ISSUE",
AQ2290="Fiber CAmtel","TRANS_FO_CAMTEL",
AQ2290="Fiber AOF","Fiber AOF",
AQ2290="Projet OCM (HUAWEI)","TRAVAUX-HUAWEI",
AQ2290="Projet OCM (NOKIA)","TRAVAUX-NOKIA",
AQ2290="ACCESS-ISSUE","ACCESS-ISSUE",
AQ2290="Projet OCM (ZTE, NOKIA, autres projets)","TRAVAUX OCM",
AQ2290="No root CAuse","No root cause",
AQ2290="ODU HS","PDH",
AQ2290="IP &amp; VLAN","PDH",
AQ2290="Warehouse HUAWEI","SPARE-ISSUE",
AQ2290="SPARE-HS","SPARE-ISSUE",
AQ2290="Power Telco","BSS",AQ2290="no impacts","no impacts"
),"")</f>
        <v>No root cause</v>
      </c>
      <c r="AP2290" s="48" t="str" cm="1">
        <f t="array" ref="AP2290">IFERROR(_xlfn.IFS(
AQ2290="MPR ISSUE","TX ISSUE",
AQ2290="BSS Hardware Issue","RAN ISSUE",
AQ2290="Sites strategiques, MLL, Pylone, etc.","ENVTECH",
AQ2290="AKTIVCO DEFAUT GE &amp; POWER Cabinet","POWER ISSUE",
AQ2290="AKTIVCO Coupure ENEO &amp; Baisse de tension","POWER ISSUE",
AQ2290="Coupure ENEO &amp; Baisse de tension","POWER ISSUE",
AQ2290="Defaut GE &amp; POWER Cabinet","POWER ISSUE",
AQ2290="Sharing","POWER ISSUE",
AQ2290="Sites strategiques &amp; DataCenter","POWER ISSUE",
AQ2290="Exclu","Exclu",
AQ2290="SAT","TX ISSUE",
AQ2290="SPARE-ISSUE","SPARE-ISSUE",
AQ2290="Fiber CAmtel","TX ISSUE",
AQ2290="Fiber AOF","TX ISSUE",
AQ2290="Projet OCM (HUAWEI)","TRAVAUX-HUAWEI",
AQ2290="Projet OCM (NOKIA)","TRAVAUX -NOKIA",
AQ2290="ACCESS-ISSUE","ACCESS-ISSUE",
AQ2290="Projet OCM (ZTE, NOKIA, autres projets)","TRAVAUX OCM",
AQ2290="No root CAuse","No root cause",
AQ2290="ODU HS","TX ISSUE",
AQ2290="IP &amp; VLAN","TX ISSUE",
AQ2290="Warehouse HUAWEI","SPARE-ISSUE",
AQ2290="SPARE-HS","SPARE-ISSUE",
AQ2290="Power Telco","RAN ISSUE",AQ2290="no impacts","no impacts"
),"")</f>
        <v>No root cause</v>
      </c>
      <c r="AQ2290" s="67" t="s">
        <v>5344</v>
      </c>
      <c r="AR2290" s="48" t="str" cm="1">
        <f t="array" ref="AR2290">IFERROR(_xlfn.IFS(
AQ2290="MPR ISSUE","ACTIVE",
AQ2290="BSS Hardware Issue","ACTIVE",
AQ2290="Sites strategiques, MLL, Pylone, etc.","PASSIVE",
AQ2290="AKTIVCO DEFAUT GE &amp; POWER Cabinet","PASSIVE",
AQ2290="AKTIVCO Coupure ENEO &amp; Baisse de tension","PASSIVE",
AQ2290="Coupure ENEO &amp; Baisse de tension","PASSIVE",
AQ2290="Defaut GE &amp; POWER Cabinet","PASSIVE",
AQ2290="Sharing","PASSIVE",
AQ2290="Sites strategiques &amp; DataCenter","PASSIVE",
AQ2290="Exclu","Exclu",
AQ2290="SAT","ACTIVE",
AQ2290="SPARE-ISSUE","SPARE-ISSUE",
AQ2290="Fiber CAmtel","ACTIVE",
AQ2290="Fiber AOF","ACTIVE",
AQ2290="Projet OCM (HUAWEI)","PLANNED WORKS",
AQ2290="Projet OCM (NOKIA)","PLANNED WORKS",
AQ2290="ACCESS-ISSUE","ACCESS-ISSUE",
AQ2290="Projet OCM (ZTE, NOKIA, autres projets)","PLANNED WORKS",
AQ2290="No root CAuse","No root cause",
AQ2290="ODU HS","ACTIVE",
AQ2290="IP &amp; VLAN","ACTIVE",
AQ2290="Warehouse HUAWEI","SPARE-ISSUE",
AQ2290="SPARE-HS","SPARE-ISSUE",
AQ2290="Power Telco","ACTIVE", AQ2290="no impacts","no impacts"
),"")</f>
        <v>No root cause</v>
      </c>
      <c r="AS2290" s="92" t="s">
        <v>5537</v>
      </c>
      <c r="AT2290" s="98" t="s">
        <v>3099</v>
      </c>
      <c r="AV2290" s="17" t="s">
        <v>5537</v>
      </c>
      <c r="AW2290" s="7" t="s">
        <v>5537</v>
      </c>
      <c r="AX2290" s="6" t="s">
        <v>5537</v>
      </c>
      <c r="AY2290" s="7"/>
      <c r="AZ2290" s="3" t="s">
        <v>5537</v>
      </c>
      <c r="BA2290" s="18" t="s">
        <v>5537</v>
      </c>
      <c r="BB2290" s="18" t="s">
        <v>5537</v>
      </c>
      <c r="BC2290" s="18" t="s">
        <v>5537</v>
      </c>
      <c r="BD2290" s="18" t="s">
        <v>5537</v>
      </c>
      <c r="BE2290" s="18" t="s">
        <v>5537</v>
      </c>
      <c r="BF2290" s="18" t="s">
        <v>5537</v>
      </c>
      <c r="BG2290" s="18" t="s">
        <v>5537</v>
      </c>
      <c r="BH2290" s="18" t="s">
        <v>5537</v>
      </c>
      <c r="BI2290" s="18" t="s">
        <v>5537</v>
      </c>
      <c r="BJ2290" s="18" t="s">
        <v>5537</v>
      </c>
      <c r="BK2290" s="18" t="s">
        <v>5537</v>
      </c>
      <c r="BL2290" s="9" t="s">
        <v>5537</v>
      </c>
      <c r="BM2290" s="14" t="s">
        <v>5537</v>
      </c>
      <c r="BN2290" s="14" t="s">
        <v>5537</v>
      </c>
      <c r="BO2290" s="14" t="str">
        <f>_xlfn.XLOOKUP(B2290,'[4]cell downs 18042026 17h'!$B:$B,'[4]cell downs 18042026 17h'!$B:$B,"")</f>
        <v/>
      </c>
      <c r="BP2290" s="14" t="str">
        <f>_xlfn.XLOOKUP(B2290,'[5]Cells Huawei 19042026 15h'!$B:$B,'[5]Cells Huawei 19042026 15h'!$B:$B,"")</f>
        <v/>
      </c>
      <c r="BQ2290" s="9" t="str">
        <f>_xlfn.XLOOKUP(B2290,'[6]cells down 19042026 9H40'!$B:$B,'[6]cells down 19042026 9H40'!$B:$B,"")</f>
        <v/>
      </c>
      <c r="BR2290" s="9" t="s">
        <v>3099</v>
      </c>
      <c r="BS2290" s="9" t="s">
        <v>1713</v>
      </c>
      <c r="BT2290" s="108"/>
    </row>
    <row r="2291" spans="1:72" s="9" customFormat="1" x14ac:dyDescent="0.35">
      <c r="A2291" s="1" t="s">
        <v>3381</v>
      </c>
      <c r="B2291" s="8" t="s">
        <v>3382</v>
      </c>
      <c r="C2291" s="3" t="str">
        <f>_xlfn.XLOOKUP(B2291,'[1]daily break down'!$D:$D,'[1]daily break down'!$E:$E,"")</f>
        <v>EXTREME-NORD</v>
      </c>
      <c r="D2291" s="1" t="s">
        <v>21</v>
      </c>
      <c r="E2291" s="1" t="s">
        <v>122</v>
      </c>
      <c r="F2291" s="3" t="s">
        <v>55</v>
      </c>
      <c r="G2291" s="1" t="s">
        <v>3324</v>
      </c>
      <c r="H2291" s="32" t="str">
        <f>_xlfn.XLOOKUP(B2291,[2]CALCULATION!$B:$B,[2]CALCULATION!$H:$H,"")</f>
        <v>Huawei</v>
      </c>
      <c r="I2291" s="28">
        <v>0</v>
      </c>
      <c r="J2291" s="28">
        <v>0</v>
      </c>
      <c r="K2291" s="28">
        <v>0</v>
      </c>
      <c r="L2291" s="28">
        <v>0</v>
      </c>
      <c r="M2291" s="28">
        <v>0</v>
      </c>
      <c r="N2291" s="28">
        <v>0</v>
      </c>
      <c r="O2291" s="28">
        <v>0</v>
      </c>
      <c r="P2291" s="28">
        <v>0</v>
      </c>
      <c r="Q2291" s="28">
        <v>0</v>
      </c>
      <c r="R2291" s="28">
        <v>0</v>
      </c>
      <c r="S2291" s="93">
        <v>0</v>
      </c>
      <c r="T2291" s="93">
        <f>_xlfn.XLOOKUP(B2291,'[3]Nur des jours'!$B:$B,'[3]Nur des jours'!$U:$U,"")</f>
        <v>0</v>
      </c>
      <c r="U2291" s="93">
        <v>0</v>
      </c>
      <c r="V2291" s="93">
        <v>5.4878535982627201E-2</v>
      </c>
      <c r="W2291" s="93">
        <v>0.1089188232843368</v>
      </c>
      <c r="X2291" s="93">
        <v>1.3505613055848051</v>
      </c>
      <c r="Y2291" s="93">
        <v>0</v>
      </c>
      <c r="Z2291" s="93">
        <v>0</v>
      </c>
      <c r="AA2291" s="93">
        <v>0</v>
      </c>
      <c r="AB2291" s="93">
        <v>0</v>
      </c>
      <c r="AC2291" s="93">
        <f>_xlfn.XLOOKUP(B2291,'[3]Nur des jours'!$B:$B,'[3]Nur des jours'!$N:$N,"")</f>
        <v>0</v>
      </c>
      <c r="AD2291" s="93">
        <v>0</v>
      </c>
      <c r="AE2291" s="93">
        <v>0</v>
      </c>
      <c r="AF2291" s="93">
        <v>0</v>
      </c>
      <c r="AG2291" s="93"/>
      <c r="AH2291" s="93">
        <v>0</v>
      </c>
      <c r="AI2291" s="93">
        <v>0</v>
      </c>
      <c r="AJ2291" s="93">
        <v>0</v>
      </c>
      <c r="AK2291" s="93">
        <v>0</v>
      </c>
      <c r="AL2291" s="93">
        <v>0</v>
      </c>
      <c r="AM2291" s="49" t="s">
        <v>5601</v>
      </c>
      <c r="AN2291" s="49"/>
      <c r="AO2291" s="48" t="str" cm="1">
        <f t="array" ref="AO2291">IFERROR(_xlfn.IFS(
AQ2291="MPR ISSUE","PDH",
AQ2291="BSS Hardware Issue","BSS",
AQ2291="Sites strategiques, MLL, Pylone, etc.","ENVTECH",
AQ2291="AKTIVCO DEFAUT GE &amp; POWER Cabinet","AKTIVCO",
AQ2291="AKTIVCO Coupure ENEO &amp; Baisse de tension","AKTIVCO GRID ONLY",
AQ2291="Coupure ENEO &amp; Baisse de tension","IHS GRID ONLY",
AQ2291="Defaut GE &amp; POWER Cabinet","IHS",
AQ2291="Sharing","Partners",
AQ2291="Sites strategiques &amp; DataCenter","SST &amp; DC",
AQ2291="Exclu","Exclu",
AQ2291="SAT","SAT",
AQ2291="SPARE-ISSUE","SPARE-ISSUE",
AQ2291="Fiber CAmtel","TRANS_FO_CAMTEL",
AQ2291="Fiber AOF","Fiber AOF",
AQ2291="Projet OCM (HUAWEI)","TRAVAUX-HUAWEI",
AQ2291="Projet OCM (NOKIA)","TRAVAUX-NOKIA",
AQ2291="ACCESS-ISSUE","ACCESS-ISSUE",
AQ2291="Projet OCM (ZTE, NOKIA, autres projets)","TRAVAUX OCM",
AQ2291="No root CAuse","No root cause",
AQ2291="ODU HS","PDH",
AQ2291="IP &amp; VLAN","PDH",
AQ2291="Warehouse HUAWEI","SPARE-ISSUE",
AQ2291="SPARE-HS","SPARE-ISSUE",
AQ2291="Power Telco","BSS",AQ2291="no impacts","no impacts"
),"")</f>
        <v>No root cause</v>
      </c>
      <c r="AP2291" s="48" t="str" cm="1">
        <f t="array" ref="AP2291">IFERROR(_xlfn.IFS(
AQ2291="MPR ISSUE","TX ISSUE",
AQ2291="BSS Hardware Issue","RAN ISSUE",
AQ2291="Sites strategiques, MLL, Pylone, etc.","ENVTECH",
AQ2291="AKTIVCO DEFAUT GE &amp; POWER Cabinet","POWER ISSUE",
AQ2291="AKTIVCO Coupure ENEO &amp; Baisse de tension","POWER ISSUE",
AQ2291="Coupure ENEO &amp; Baisse de tension","POWER ISSUE",
AQ2291="Defaut GE &amp; POWER Cabinet","POWER ISSUE",
AQ2291="Sharing","POWER ISSUE",
AQ2291="Sites strategiques &amp; DataCenter","POWER ISSUE",
AQ2291="Exclu","Exclu",
AQ2291="SAT","TX ISSUE",
AQ2291="SPARE-ISSUE","SPARE-ISSUE",
AQ2291="Fiber CAmtel","TX ISSUE",
AQ2291="Fiber AOF","TX ISSUE",
AQ2291="Projet OCM (HUAWEI)","TRAVAUX-HUAWEI",
AQ2291="Projet OCM (NOKIA)","TRAVAUX -NOKIA",
AQ2291="ACCESS-ISSUE","ACCESS-ISSUE",
AQ2291="Projet OCM (ZTE, NOKIA, autres projets)","TRAVAUX OCM",
AQ2291="No root CAuse","No root cause",
AQ2291="ODU HS","TX ISSUE",
AQ2291="IP &amp; VLAN","TX ISSUE",
AQ2291="Warehouse HUAWEI","SPARE-ISSUE",
AQ2291="SPARE-HS","SPARE-ISSUE",
AQ2291="Power Telco","RAN ISSUE",AQ2291="no impacts","no impacts"
),"")</f>
        <v>No root cause</v>
      </c>
      <c r="AQ2291" s="67" t="s">
        <v>5344</v>
      </c>
      <c r="AR2291" s="48" t="str" cm="1">
        <f t="array" ref="AR2291">IFERROR(_xlfn.IFS(
AQ2291="MPR ISSUE","ACTIVE",
AQ2291="BSS Hardware Issue","ACTIVE",
AQ2291="Sites strategiques, MLL, Pylone, etc.","PASSIVE",
AQ2291="AKTIVCO DEFAUT GE &amp; POWER Cabinet","PASSIVE",
AQ2291="AKTIVCO Coupure ENEO &amp; Baisse de tension","PASSIVE",
AQ2291="Coupure ENEO &amp; Baisse de tension","PASSIVE",
AQ2291="Defaut GE &amp; POWER Cabinet","PASSIVE",
AQ2291="Sharing","PASSIVE",
AQ2291="Sites strategiques &amp; DataCenter","PASSIVE",
AQ2291="Exclu","Exclu",
AQ2291="SAT","ACTIVE",
AQ2291="SPARE-ISSUE","SPARE-ISSUE",
AQ2291="Fiber CAmtel","ACTIVE",
AQ2291="Fiber AOF","ACTIVE",
AQ2291="Projet OCM (HUAWEI)","PLANNED WORKS",
AQ2291="Projet OCM (NOKIA)","PLANNED WORKS",
AQ2291="ACCESS-ISSUE","ACCESS-ISSUE",
AQ2291="Projet OCM (ZTE, NOKIA, autres projets)","PLANNED WORKS",
AQ2291="No root CAuse","No root cause",
AQ2291="ODU HS","ACTIVE",
AQ2291="IP &amp; VLAN","ACTIVE",
AQ2291="Warehouse HUAWEI","SPARE-ISSUE",
AQ2291="SPARE-HS","SPARE-ISSUE",
AQ2291="Power Telco","ACTIVE", AQ2291="no impacts","no impacts"
),"")</f>
        <v>No root cause</v>
      </c>
      <c r="AS2291" s="92" t="s">
        <v>5537</v>
      </c>
      <c r="AT2291" s="98" t="s">
        <v>3382</v>
      </c>
      <c r="AV2291" s="17" t="s">
        <v>5537</v>
      </c>
      <c r="AW2291" s="7" t="s">
        <v>5537</v>
      </c>
      <c r="AX2291" s="6" t="s">
        <v>5537</v>
      </c>
      <c r="AY2291" s="7"/>
      <c r="AZ2291" s="3" t="s">
        <v>5537</v>
      </c>
      <c r="BA2291" s="18" t="s">
        <v>5537</v>
      </c>
      <c r="BB2291" s="18" t="s">
        <v>5537</v>
      </c>
      <c r="BC2291" s="18" t="s">
        <v>5537</v>
      </c>
      <c r="BD2291" s="18" t="s">
        <v>5537</v>
      </c>
      <c r="BE2291" s="18" t="s">
        <v>5537</v>
      </c>
      <c r="BF2291" s="18" t="s">
        <v>5537</v>
      </c>
      <c r="BG2291" s="18" t="s">
        <v>5537</v>
      </c>
      <c r="BH2291" s="18" t="s">
        <v>5537</v>
      </c>
      <c r="BI2291" s="18" t="s">
        <v>5537</v>
      </c>
      <c r="BJ2291" s="18" t="s">
        <v>5537</v>
      </c>
      <c r="BK2291" s="18" t="s">
        <v>5537</v>
      </c>
      <c r="BL2291" s="9" t="s">
        <v>5537</v>
      </c>
      <c r="BM2291" s="14" t="s">
        <v>5537</v>
      </c>
      <c r="BN2291" s="14" t="s">
        <v>5537</v>
      </c>
      <c r="BO2291" s="14" t="str">
        <f>_xlfn.XLOOKUP(B2291,'[4]cell downs 18042026 17h'!$B:$B,'[4]cell downs 18042026 17h'!$B:$B,"")</f>
        <v/>
      </c>
      <c r="BP2291" s="14" t="str">
        <f>_xlfn.XLOOKUP(B2291,'[5]Cells Huawei 19042026 15h'!$B:$B,'[5]Cells Huawei 19042026 15h'!$B:$B,"")</f>
        <v/>
      </c>
      <c r="BQ2291" s="9" t="str">
        <f>_xlfn.XLOOKUP(B2291,'[6]cells down 19042026 9H40'!$B:$B,'[6]cells down 19042026 9H40'!$B:$B,"")</f>
        <v/>
      </c>
      <c r="BR2291" s="9" t="s">
        <v>5537</v>
      </c>
      <c r="BS2291" s="9" t="s">
        <v>1713</v>
      </c>
      <c r="BT2291" s="108"/>
    </row>
    <row r="2292" spans="1:72" s="9" customFormat="1" x14ac:dyDescent="0.35">
      <c r="A2292" s="1" t="s">
        <v>3902</v>
      </c>
      <c r="B2292" s="8" t="s">
        <v>3903</v>
      </c>
      <c r="C2292" s="3" t="str">
        <f>_xlfn.XLOOKUP(B2292,'[1]daily break down'!$D:$D,'[1]daily break down'!$E:$E,"")</f>
        <v>EXTREME-NORD</v>
      </c>
      <c r="D2292" s="1" t="s">
        <v>21</v>
      </c>
      <c r="E2292" s="1" t="s">
        <v>80</v>
      </c>
      <c r="F2292" s="3" t="s">
        <v>55</v>
      </c>
      <c r="G2292" s="1" t="s">
        <v>3900</v>
      </c>
      <c r="H2292" s="32" t="str">
        <f>_xlfn.XLOOKUP(B2292,[2]CALCULATION!$B:$B,[2]CALCULATION!$H:$H,"")</f>
        <v>HUAWEI</v>
      </c>
      <c r="I2292" s="28">
        <v>0</v>
      </c>
      <c r="J2292" s="28">
        <v>0</v>
      </c>
      <c r="K2292" s="28">
        <v>0</v>
      </c>
      <c r="L2292" s="28">
        <v>0</v>
      </c>
      <c r="M2292" s="28">
        <v>0</v>
      </c>
      <c r="N2292" s="28">
        <v>0</v>
      </c>
      <c r="O2292" s="28">
        <v>0</v>
      </c>
      <c r="P2292" s="28">
        <v>0</v>
      </c>
      <c r="Q2292" s="28">
        <v>0</v>
      </c>
      <c r="R2292" s="28">
        <v>0</v>
      </c>
      <c r="S2292" s="93">
        <v>0</v>
      </c>
      <c r="T2292" s="93">
        <f>_xlfn.XLOOKUP(B2292,'[3]Nur des jours'!$B:$B,'[3]Nur des jours'!$U:$U,"")</f>
        <v>0</v>
      </c>
      <c r="U2292" s="93">
        <v>0</v>
      </c>
      <c r="V2292" s="93">
        <v>0.72453222156589114</v>
      </c>
      <c r="W2292" s="93">
        <v>5.4040287301709608E-2</v>
      </c>
      <c r="X2292" s="93">
        <v>1.0564608641309463</v>
      </c>
      <c r="Y2292" s="93">
        <v>0</v>
      </c>
      <c r="Z2292" s="93">
        <v>0</v>
      </c>
      <c r="AA2292" s="93">
        <v>0</v>
      </c>
      <c r="AB2292" s="93">
        <v>0</v>
      </c>
      <c r="AC2292" s="93">
        <f>_xlfn.XLOOKUP(B2292,'[3]Nur des jours'!$B:$B,'[3]Nur des jours'!$N:$N,"")</f>
        <v>0</v>
      </c>
      <c r="AD2292" s="93">
        <v>0</v>
      </c>
      <c r="AE2292" s="93">
        <v>0</v>
      </c>
      <c r="AF2292" s="93">
        <v>0</v>
      </c>
      <c r="AG2292" s="93"/>
      <c r="AH2292" s="93">
        <v>0</v>
      </c>
      <c r="AI2292" s="93">
        <v>0</v>
      </c>
      <c r="AJ2292" s="93">
        <v>0</v>
      </c>
      <c r="AK2292" s="93">
        <v>0</v>
      </c>
      <c r="AL2292" s="93">
        <v>0</v>
      </c>
      <c r="AM2292" s="49" t="s">
        <v>5601</v>
      </c>
      <c r="AN2292" s="49"/>
      <c r="AO2292" s="48" t="str" cm="1">
        <f t="array" ref="AO2292">IFERROR(_xlfn.IFS(
AQ2292="MPR ISSUE","PDH",
AQ2292="BSS Hardware Issue","BSS",
AQ2292="Sites strategiques, MLL, Pylone, etc.","ENVTECH",
AQ2292="AKTIVCO DEFAUT GE &amp; POWER Cabinet","AKTIVCO",
AQ2292="AKTIVCO Coupure ENEO &amp; Baisse de tension","AKTIVCO GRID ONLY",
AQ2292="Coupure ENEO &amp; Baisse de tension","IHS GRID ONLY",
AQ2292="Defaut GE &amp; POWER Cabinet","IHS",
AQ2292="Sharing","Partners",
AQ2292="Sites strategiques &amp; DataCenter","SST &amp; DC",
AQ2292="Exclu","Exclu",
AQ2292="SAT","SAT",
AQ2292="SPARE-ISSUE","SPARE-ISSUE",
AQ2292="Fiber CAmtel","TRANS_FO_CAMTEL",
AQ2292="Fiber AOF","Fiber AOF",
AQ2292="Projet OCM (HUAWEI)","TRAVAUX-HUAWEI",
AQ2292="Projet OCM (NOKIA)","TRAVAUX-NOKIA",
AQ2292="ACCESS-ISSUE","ACCESS-ISSUE",
AQ2292="Projet OCM (ZTE, NOKIA, autres projets)","TRAVAUX OCM",
AQ2292="No root CAuse","No root cause",
AQ2292="ODU HS","PDH",
AQ2292="IP &amp; VLAN","PDH",
AQ2292="Warehouse HUAWEI","SPARE-ISSUE",
AQ2292="SPARE-HS","SPARE-ISSUE",
AQ2292="Power Telco","BSS",AQ2292="no impacts","no impacts"
),"")</f>
        <v>No root cause</v>
      </c>
      <c r="AP2292" s="48" t="str" cm="1">
        <f t="array" ref="AP2292">IFERROR(_xlfn.IFS(
AQ2292="MPR ISSUE","TX ISSUE",
AQ2292="BSS Hardware Issue","RAN ISSUE",
AQ2292="Sites strategiques, MLL, Pylone, etc.","ENVTECH",
AQ2292="AKTIVCO DEFAUT GE &amp; POWER Cabinet","POWER ISSUE",
AQ2292="AKTIVCO Coupure ENEO &amp; Baisse de tension","POWER ISSUE",
AQ2292="Coupure ENEO &amp; Baisse de tension","POWER ISSUE",
AQ2292="Defaut GE &amp; POWER Cabinet","POWER ISSUE",
AQ2292="Sharing","POWER ISSUE",
AQ2292="Sites strategiques &amp; DataCenter","POWER ISSUE",
AQ2292="Exclu","Exclu",
AQ2292="SAT","TX ISSUE",
AQ2292="SPARE-ISSUE","SPARE-ISSUE",
AQ2292="Fiber CAmtel","TX ISSUE",
AQ2292="Fiber AOF","TX ISSUE",
AQ2292="Projet OCM (HUAWEI)","TRAVAUX-HUAWEI",
AQ2292="Projet OCM (NOKIA)","TRAVAUX -NOKIA",
AQ2292="ACCESS-ISSUE","ACCESS-ISSUE",
AQ2292="Projet OCM (ZTE, NOKIA, autres projets)","TRAVAUX OCM",
AQ2292="No root CAuse","No root cause",
AQ2292="ODU HS","TX ISSUE",
AQ2292="IP &amp; VLAN","TX ISSUE",
AQ2292="Warehouse HUAWEI","SPARE-ISSUE",
AQ2292="SPARE-HS","SPARE-ISSUE",
AQ2292="Power Telco","RAN ISSUE",AQ2292="no impacts","no impacts"
),"")</f>
        <v>No root cause</v>
      </c>
      <c r="AQ2292" s="67" t="s">
        <v>5344</v>
      </c>
      <c r="AR2292" s="48" t="str" cm="1">
        <f t="array" ref="AR2292">IFERROR(_xlfn.IFS(
AQ2292="MPR ISSUE","ACTIVE",
AQ2292="BSS Hardware Issue","ACTIVE",
AQ2292="Sites strategiques, MLL, Pylone, etc.","PASSIVE",
AQ2292="AKTIVCO DEFAUT GE &amp; POWER Cabinet","PASSIVE",
AQ2292="AKTIVCO Coupure ENEO &amp; Baisse de tension","PASSIVE",
AQ2292="Coupure ENEO &amp; Baisse de tension","PASSIVE",
AQ2292="Defaut GE &amp; POWER Cabinet","PASSIVE",
AQ2292="Sharing","PASSIVE",
AQ2292="Sites strategiques &amp; DataCenter","PASSIVE",
AQ2292="Exclu","Exclu",
AQ2292="SAT","ACTIVE",
AQ2292="SPARE-ISSUE","SPARE-ISSUE",
AQ2292="Fiber CAmtel","ACTIVE",
AQ2292="Fiber AOF","ACTIVE",
AQ2292="Projet OCM (HUAWEI)","PLANNED WORKS",
AQ2292="Projet OCM (NOKIA)","PLANNED WORKS",
AQ2292="ACCESS-ISSUE","ACCESS-ISSUE",
AQ2292="Projet OCM (ZTE, NOKIA, autres projets)","PLANNED WORKS",
AQ2292="No root CAuse","No root cause",
AQ2292="ODU HS","ACTIVE",
AQ2292="IP &amp; VLAN","ACTIVE",
AQ2292="Warehouse HUAWEI","SPARE-ISSUE",
AQ2292="SPARE-HS","SPARE-ISSUE",
AQ2292="Power Telco","ACTIVE", AQ2292="no impacts","no impacts"
),"")</f>
        <v>No root cause</v>
      </c>
      <c r="AS2292" s="92" t="s">
        <v>5537</v>
      </c>
      <c r="AT2292" s="98" t="s">
        <v>3903</v>
      </c>
      <c r="AV2292" s="17" t="s">
        <v>5537</v>
      </c>
      <c r="AW2292" s="7" t="s">
        <v>5537</v>
      </c>
      <c r="AX2292" s="6" t="s">
        <v>5537</v>
      </c>
      <c r="AY2292" s="7"/>
      <c r="AZ2292" s="3" t="s">
        <v>5537</v>
      </c>
      <c r="BA2292" s="18" t="s">
        <v>5537</v>
      </c>
      <c r="BB2292" s="18" t="s">
        <v>5537</v>
      </c>
      <c r="BC2292" s="18" t="s">
        <v>5537</v>
      </c>
      <c r="BD2292" s="18" t="s">
        <v>5537</v>
      </c>
      <c r="BE2292" s="18" t="s">
        <v>5537</v>
      </c>
      <c r="BF2292" s="18" t="s">
        <v>5537</v>
      </c>
      <c r="BG2292" s="18" t="s">
        <v>5537</v>
      </c>
      <c r="BH2292" s="18" t="s">
        <v>5537</v>
      </c>
      <c r="BI2292" s="18" t="s">
        <v>5537</v>
      </c>
      <c r="BJ2292" s="18" t="s">
        <v>5537</v>
      </c>
      <c r="BK2292" s="18" t="s">
        <v>5537</v>
      </c>
      <c r="BL2292" s="9" t="s">
        <v>5537</v>
      </c>
      <c r="BM2292" s="14" t="s">
        <v>5537</v>
      </c>
      <c r="BN2292" s="14" t="s">
        <v>5537</v>
      </c>
      <c r="BO2292" s="14" t="str">
        <f>_xlfn.XLOOKUP(B2292,'[4]cell downs 18042026 17h'!$B:$B,'[4]cell downs 18042026 17h'!$B:$B,"")</f>
        <v/>
      </c>
      <c r="BP2292" s="14" t="str">
        <f>_xlfn.XLOOKUP(B2292,'[5]Cells Huawei 19042026 15h'!$B:$B,'[5]Cells Huawei 19042026 15h'!$B:$B,"")</f>
        <v/>
      </c>
      <c r="BQ2292" s="9" t="str">
        <f>_xlfn.XLOOKUP(B2292,'[6]cells down 19042026 9H40'!$B:$B,'[6]cells down 19042026 9H40'!$B:$B,"")</f>
        <v/>
      </c>
      <c r="BR2292" s="9" t="s">
        <v>5537</v>
      </c>
      <c r="BS2292" s="9" t="s">
        <v>12</v>
      </c>
      <c r="BT2292" s="108"/>
    </row>
    <row r="2293" spans="1:72" s="9" customFormat="1" x14ac:dyDescent="0.35">
      <c r="A2293" s="1" t="s">
        <v>3892</v>
      </c>
      <c r="B2293" s="8" t="s">
        <v>3893</v>
      </c>
      <c r="C2293" s="3" t="str">
        <f>_xlfn.XLOOKUP(B2293,'[1]daily break down'!$D:$D,'[1]daily break down'!$E:$E,"")</f>
        <v>EXTREME-NORD</v>
      </c>
      <c r="D2293" s="1" t="s">
        <v>11</v>
      </c>
      <c r="E2293" s="1" t="s">
        <v>12</v>
      </c>
      <c r="F2293" s="3" t="s">
        <v>55</v>
      </c>
      <c r="G2293" s="1" t="s">
        <v>3892</v>
      </c>
      <c r="H2293" s="32" t="str">
        <f>_xlfn.XLOOKUP(B2293,[2]CALCULATION!$B:$B,[2]CALCULATION!$H:$H,"")</f>
        <v>HUAWEI</v>
      </c>
      <c r="I2293" s="28">
        <v>0</v>
      </c>
      <c r="J2293" s="28">
        <v>0</v>
      </c>
      <c r="K2293" s="28">
        <v>0</v>
      </c>
      <c r="L2293" s="28">
        <v>0</v>
      </c>
      <c r="M2293" s="28">
        <v>0</v>
      </c>
      <c r="N2293" s="28">
        <v>0</v>
      </c>
      <c r="O2293" s="28">
        <v>0</v>
      </c>
      <c r="P2293" s="28">
        <v>0</v>
      </c>
      <c r="Q2293" s="28">
        <v>0</v>
      </c>
      <c r="R2293" s="28">
        <v>0</v>
      </c>
      <c r="S2293" s="93">
        <v>0</v>
      </c>
      <c r="T2293" s="93">
        <f>_xlfn.XLOOKUP(B2293,'[3]Nur des jours'!$B:$B,'[3]Nur des jours'!$U:$U,"")</f>
        <v>0</v>
      </c>
      <c r="U2293" s="93">
        <v>0</v>
      </c>
      <c r="V2293" s="93">
        <v>1.2785967645741125</v>
      </c>
      <c r="W2293" s="93">
        <v>6.6703192907060685E-2</v>
      </c>
      <c r="X2293" s="93">
        <v>4.940316693918665E-2</v>
      </c>
      <c r="Y2293" s="93">
        <v>0</v>
      </c>
      <c r="Z2293" s="93">
        <v>0</v>
      </c>
      <c r="AA2293" s="93">
        <v>0</v>
      </c>
      <c r="AB2293" s="93">
        <v>0</v>
      </c>
      <c r="AC2293" s="93">
        <f>_xlfn.XLOOKUP(B2293,'[3]Nur des jours'!$B:$B,'[3]Nur des jours'!$N:$N,"")</f>
        <v>0</v>
      </c>
      <c r="AD2293" s="93">
        <v>0</v>
      </c>
      <c r="AE2293" s="93">
        <v>0</v>
      </c>
      <c r="AF2293" s="93">
        <v>0</v>
      </c>
      <c r="AG2293" s="93"/>
      <c r="AH2293" s="93">
        <v>0</v>
      </c>
      <c r="AI2293" s="93">
        <v>0</v>
      </c>
      <c r="AJ2293" s="93">
        <v>0</v>
      </c>
      <c r="AK2293" s="93">
        <v>0</v>
      </c>
      <c r="AL2293" s="93">
        <v>0</v>
      </c>
      <c r="AM2293" s="49" t="s">
        <v>5601</v>
      </c>
      <c r="AN2293" s="49"/>
      <c r="AO2293" s="48" t="str" cm="1">
        <f t="array" ref="AO2293">IFERROR(_xlfn.IFS(
AQ2293="MPR ISSUE","PDH",
AQ2293="BSS Hardware Issue","BSS",
AQ2293="Sites strategiques, MLL, Pylone, etc.","ENVTECH",
AQ2293="AKTIVCO DEFAUT GE &amp; POWER Cabinet","AKTIVCO",
AQ2293="AKTIVCO Coupure ENEO &amp; Baisse de tension","AKTIVCO GRID ONLY",
AQ2293="Coupure ENEO &amp; Baisse de tension","IHS GRID ONLY",
AQ2293="Defaut GE &amp; POWER Cabinet","IHS",
AQ2293="Sharing","Partners",
AQ2293="Sites strategiques &amp; DataCenter","SST &amp; DC",
AQ2293="Exclu","Exclu",
AQ2293="SAT","SAT",
AQ2293="SPARE-ISSUE","SPARE-ISSUE",
AQ2293="Fiber CAmtel","TRANS_FO_CAMTEL",
AQ2293="Fiber AOF","Fiber AOF",
AQ2293="Projet OCM (HUAWEI)","TRAVAUX-HUAWEI",
AQ2293="Projet OCM (NOKIA)","TRAVAUX-NOKIA",
AQ2293="ACCESS-ISSUE","ACCESS-ISSUE",
AQ2293="Projet OCM (ZTE, NOKIA, autres projets)","TRAVAUX OCM",
AQ2293="No root CAuse","No root cause",
AQ2293="ODU HS","PDH",
AQ2293="IP &amp; VLAN","PDH",
AQ2293="Warehouse HUAWEI","SPARE-ISSUE",
AQ2293="SPARE-HS","SPARE-ISSUE",
AQ2293="Power Telco","BSS",AQ2293="no impacts","no impacts"
),"")</f>
        <v>No root cause</v>
      </c>
      <c r="AP2293" s="48" t="str" cm="1">
        <f t="array" ref="AP2293">IFERROR(_xlfn.IFS(
AQ2293="MPR ISSUE","TX ISSUE",
AQ2293="BSS Hardware Issue","RAN ISSUE",
AQ2293="Sites strategiques, MLL, Pylone, etc.","ENVTECH",
AQ2293="AKTIVCO DEFAUT GE &amp; POWER Cabinet","POWER ISSUE",
AQ2293="AKTIVCO Coupure ENEO &amp; Baisse de tension","POWER ISSUE",
AQ2293="Coupure ENEO &amp; Baisse de tension","POWER ISSUE",
AQ2293="Defaut GE &amp; POWER Cabinet","POWER ISSUE",
AQ2293="Sharing","POWER ISSUE",
AQ2293="Sites strategiques &amp; DataCenter","POWER ISSUE",
AQ2293="Exclu","Exclu",
AQ2293="SAT","TX ISSUE",
AQ2293="SPARE-ISSUE","SPARE-ISSUE",
AQ2293="Fiber CAmtel","TX ISSUE",
AQ2293="Fiber AOF","TX ISSUE",
AQ2293="Projet OCM (HUAWEI)","TRAVAUX-HUAWEI",
AQ2293="Projet OCM (NOKIA)","TRAVAUX -NOKIA",
AQ2293="ACCESS-ISSUE","ACCESS-ISSUE",
AQ2293="Projet OCM (ZTE, NOKIA, autres projets)","TRAVAUX OCM",
AQ2293="No root CAuse","No root cause",
AQ2293="ODU HS","TX ISSUE",
AQ2293="IP &amp; VLAN","TX ISSUE",
AQ2293="Warehouse HUAWEI","SPARE-ISSUE",
AQ2293="SPARE-HS","SPARE-ISSUE",
AQ2293="Power Telco","RAN ISSUE",AQ2293="no impacts","no impacts"
),"")</f>
        <v>No root cause</v>
      </c>
      <c r="AQ2293" s="67" t="s">
        <v>5344</v>
      </c>
      <c r="AR2293" s="48" t="str" cm="1">
        <f t="array" ref="AR2293">IFERROR(_xlfn.IFS(
AQ2293="MPR ISSUE","ACTIVE",
AQ2293="BSS Hardware Issue","ACTIVE",
AQ2293="Sites strategiques, MLL, Pylone, etc.","PASSIVE",
AQ2293="AKTIVCO DEFAUT GE &amp; POWER Cabinet","PASSIVE",
AQ2293="AKTIVCO Coupure ENEO &amp; Baisse de tension","PASSIVE",
AQ2293="Coupure ENEO &amp; Baisse de tension","PASSIVE",
AQ2293="Defaut GE &amp; POWER Cabinet","PASSIVE",
AQ2293="Sharing","PASSIVE",
AQ2293="Sites strategiques &amp; DataCenter","PASSIVE",
AQ2293="Exclu","Exclu",
AQ2293="SAT","ACTIVE",
AQ2293="SPARE-ISSUE","SPARE-ISSUE",
AQ2293="Fiber CAmtel","ACTIVE",
AQ2293="Fiber AOF","ACTIVE",
AQ2293="Projet OCM (HUAWEI)","PLANNED WORKS",
AQ2293="Projet OCM (NOKIA)","PLANNED WORKS",
AQ2293="ACCESS-ISSUE","ACCESS-ISSUE",
AQ2293="Projet OCM (ZTE, NOKIA, autres projets)","PLANNED WORKS",
AQ2293="No root CAuse","No root cause",
AQ2293="ODU HS","ACTIVE",
AQ2293="IP &amp; VLAN","ACTIVE",
AQ2293="Warehouse HUAWEI","SPARE-ISSUE",
AQ2293="SPARE-HS","SPARE-ISSUE",
AQ2293="Power Telco","ACTIVE", AQ2293="no impacts","no impacts"
),"")</f>
        <v>No root cause</v>
      </c>
      <c r="AS2293" s="92" t="s">
        <v>5537</v>
      </c>
      <c r="AT2293" s="98" t="s">
        <v>3893</v>
      </c>
      <c r="AV2293" s="17" t="s">
        <v>5537</v>
      </c>
      <c r="AW2293" s="7" t="s">
        <v>5537</v>
      </c>
      <c r="AX2293" s="6" t="s">
        <v>5537</v>
      </c>
      <c r="AY2293" s="7"/>
      <c r="AZ2293" s="3" t="s">
        <v>5537</v>
      </c>
      <c r="BA2293" s="18" t="s">
        <v>5537</v>
      </c>
      <c r="BB2293" s="18" t="s">
        <v>5537</v>
      </c>
      <c r="BC2293" s="18" t="s">
        <v>5537</v>
      </c>
      <c r="BD2293" s="18" t="s">
        <v>5537</v>
      </c>
      <c r="BE2293" s="18" t="s">
        <v>5537</v>
      </c>
      <c r="BF2293" s="18" t="s">
        <v>5537</v>
      </c>
      <c r="BG2293" s="18" t="s">
        <v>5537</v>
      </c>
      <c r="BH2293" s="18" t="s">
        <v>5537</v>
      </c>
      <c r="BI2293" s="18" t="s">
        <v>5537</v>
      </c>
      <c r="BJ2293" s="18" t="s">
        <v>5537</v>
      </c>
      <c r="BK2293" s="18" t="s">
        <v>5537</v>
      </c>
      <c r="BL2293" s="9" t="s">
        <v>5537</v>
      </c>
      <c r="BM2293" s="14" t="s">
        <v>5537</v>
      </c>
      <c r="BN2293" s="14" t="s">
        <v>5537</v>
      </c>
      <c r="BO2293" s="14" t="str">
        <f>_xlfn.XLOOKUP(B2293,'[4]cell downs 18042026 17h'!$B:$B,'[4]cell downs 18042026 17h'!$B:$B,"")</f>
        <v/>
      </c>
      <c r="BP2293" s="14" t="str">
        <f>_xlfn.XLOOKUP(B2293,'[5]Cells Huawei 19042026 15h'!$B:$B,'[5]Cells Huawei 19042026 15h'!$B:$B,"")</f>
        <v>EXN_023</v>
      </c>
      <c r="BQ2293" s="9" t="str">
        <f>_xlfn.XLOOKUP(B2293,'[6]cells down 19042026 9H40'!$B:$B,'[6]cells down 19042026 9H40'!$B:$B,"")</f>
        <v/>
      </c>
      <c r="BR2293" s="9" t="s">
        <v>3893</v>
      </c>
      <c r="BS2293" s="9" t="s">
        <v>5537</v>
      </c>
      <c r="BT2293" s="108"/>
    </row>
    <row r="2294" spans="1:72" s="9" customFormat="1" x14ac:dyDescent="0.35">
      <c r="A2294" s="1" t="s">
        <v>2971</v>
      </c>
      <c r="B2294" s="8" t="s">
        <v>3113</v>
      </c>
      <c r="C2294" s="3" t="str">
        <f>_xlfn.XLOOKUP(B2294,'[1]daily break down'!$D:$D,'[1]daily break down'!$E:$E,"")</f>
        <v>EXTREME-NORD</v>
      </c>
      <c r="D2294" s="1" t="s">
        <v>11</v>
      </c>
      <c r="E2294" s="1" t="s">
        <v>12</v>
      </c>
      <c r="F2294" s="3" t="s">
        <v>55</v>
      </c>
      <c r="G2294" s="1" t="s">
        <v>2971</v>
      </c>
      <c r="H2294" s="32" t="str">
        <f>_xlfn.XLOOKUP(B2294,[2]CALCULATION!$B:$B,[2]CALCULATION!$H:$H,"")</f>
        <v>HUAWEI</v>
      </c>
      <c r="I2294" s="28">
        <v>0</v>
      </c>
      <c r="J2294" s="28">
        <v>0</v>
      </c>
      <c r="K2294" s="28">
        <v>0</v>
      </c>
      <c r="L2294" s="28">
        <v>0</v>
      </c>
      <c r="M2294" s="28">
        <v>0</v>
      </c>
      <c r="N2294" s="28">
        <v>0</v>
      </c>
      <c r="O2294" s="28">
        <v>0</v>
      </c>
      <c r="P2294" s="28">
        <v>0</v>
      </c>
      <c r="Q2294" s="28">
        <v>0</v>
      </c>
      <c r="R2294" s="28">
        <v>0</v>
      </c>
      <c r="S2294" s="93">
        <v>0</v>
      </c>
      <c r="T2294" s="93">
        <f>_xlfn.XLOOKUP(B2294,'[3]Nur des jours'!$B:$B,'[3]Nur des jours'!$U:$U,"")</f>
        <v>0</v>
      </c>
      <c r="U2294" s="93">
        <v>0</v>
      </c>
      <c r="V2294" s="93">
        <v>0</v>
      </c>
      <c r="W2294" s="93">
        <v>1.6479612365273816E-2</v>
      </c>
      <c r="X2294" s="93">
        <v>3.6026858201139732E-2</v>
      </c>
      <c r="Y2294" s="93">
        <v>0</v>
      </c>
      <c r="Z2294" s="93">
        <v>0</v>
      </c>
      <c r="AA2294" s="93">
        <v>0</v>
      </c>
      <c r="AB2294" s="93">
        <v>0</v>
      </c>
      <c r="AC2294" s="93">
        <f>_xlfn.XLOOKUP(B2294,'[3]Nur des jours'!$B:$B,'[3]Nur des jours'!$N:$N,"")</f>
        <v>0</v>
      </c>
      <c r="AD2294" s="93">
        <v>0</v>
      </c>
      <c r="AE2294" s="93">
        <v>0</v>
      </c>
      <c r="AF2294" s="93">
        <v>0</v>
      </c>
      <c r="AG2294" s="93"/>
      <c r="AH2294" s="93">
        <v>0</v>
      </c>
      <c r="AI2294" s="93">
        <v>0</v>
      </c>
      <c r="AJ2294" s="93">
        <v>0</v>
      </c>
      <c r="AK2294" s="93">
        <v>0</v>
      </c>
      <c r="AL2294" s="93">
        <v>0</v>
      </c>
      <c r="AM2294" s="49" t="s">
        <v>5601</v>
      </c>
      <c r="AN2294" s="49"/>
      <c r="AO2294" s="48" t="str" cm="1">
        <f t="array" ref="AO2294">IFERROR(_xlfn.IFS(
AQ2294="MPR ISSUE","PDH",
AQ2294="BSS Hardware Issue","BSS",
AQ2294="Sites strategiques, MLL, Pylone, etc.","ENVTECH",
AQ2294="AKTIVCO DEFAUT GE &amp; POWER Cabinet","AKTIVCO",
AQ2294="AKTIVCO Coupure ENEO &amp; Baisse de tension","AKTIVCO GRID ONLY",
AQ2294="Coupure ENEO &amp; Baisse de tension","IHS GRID ONLY",
AQ2294="Defaut GE &amp; POWER Cabinet","IHS",
AQ2294="Sharing","Partners",
AQ2294="Sites strategiques &amp; DataCenter","SST &amp; DC",
AQ2294="Exclu","Exclu",
AQ2294="SAT","SAT",
AQ2294="SPARE-ISSUE","SPARE-ISSUE",
AQ2294="Fiber CAmtel","TRANS_FO_CAMTEL",
AQ2294="Fiber AOF","Fiber AOF",
AQ2294="Projet OCM (HUAWEI)","TRAVAUX-HUAWEI",
AQ2294="Projet OCM (NOKIA)","TRAVAUX-NOKIA",
AQ2294="ACCESS-ISSUE","ACCESS-ISSUE",
AQ2294="Projet OCM (ZTE, NOKIA, autres projets)","TRAVAUX OCM",
AQ2294="No root CAuse","No root cause",
AQ2294="ODU HS","PDH",
AQ2294="IP &amp; VLAN","PDH",
AQ2294="Warehouse HUAWEI","SPARE-ISSUE",
AQ2294="SPARE-HS","SPARE-ISSUE",
AQ2294="Power Telco","BSS",AQ2294="no impacts","no impacts"
),"")</f>
        <v>No root cause</v>
      </c>
      <c r="AP2294" s="48" t="str" cm="1">
        <f t="array" ref="AP2294">IFERROR(_xlfn.IFS(
AQ2294="MPR ISSUE","TX ISSUE",
AQ2294="BSS Hardware Issue","RAN ISSUE",
AQ2294="Sites strategiques, MLL, Pylone, etc.","ENVTECH",
AQ2294="AKTIVCO DEFAUT GE &amp; POWER Cabinet","POWER ISSUE",
AQ2294="AKTIVCO Coupure ENEO &amp; Baisse de tension","POWER ISSUE",
AQ2294="Coupure ENEO &amp; Baisse de tension","POWER ISSUE",
AQ2294="Defaut GE &amp; POWER Cabinet","POWER ISSUE",
AQ2294="Sharing","POWER ISSUE",
AQ2294="Sites strategiques &amp; DataCenter","POWER ISSUE",
AQ2294="Exclu","Exclu",
AQ2294="SAT","TX ISSUE",
AQ2294="SPARE-ISSUE","SPARE-ISSUE",
AQ2294="Fiber CAmtel","TX ISSUE",
AQ2294="Fiber AOF","TX ISSUE",
AQ2294="Projet OCM (HUAWEI)","TRAVAUX-HUAWEI",
AQ2294="Projet OCM (NOKIA)","TRAVAUX -NOKIA",
AQ2294="ACCESS-ISSUE","ACCESS-ISSUE",
AQ2294="Projet OCM (ZTE, NOKIA, autres projets)","TRAVAUX OCM",
AQ2294="No root CAuse","No root cause",
AQ2294="ODU HS","TX ISSUE",
AQ2294="IP &amp; VLAN","TX ISSUE",
AQ2294="Warehouse HUAWEI","SPARE-ISSUE",
AQ2294="SPARE-HS","SPARE-ISSUE",
AQ2294="Power Telco","RAN ISSUE",AQ2294="no impacts","no impacts"
),"")</f>
        <v>No root cause</v>
      </c>
      <c r="AQ2294" s="67" t="s">
        <v>5344</v>
      </c>
      <c r="AR2294" s="48" t="str" cm="1">
        <f t="array" ref="AR2294">IFERROR(_xlfn.IFS(
AQ2294="MPR ISSUE","ACTIVE",
AQ2294="BSS Hardware Issue","ACTIVE",
AQ2294="Sites strategiques, MLL, Pylone, etc.","PASSIVE",
AQ2294="AKTIVCO DEFAUT GE &amp; POWER Cabinet","PASSIVE",
AQ2294="AKTIVCO Coupure ENEO &amp; Baisse de tension","PASSIVE",
AQ2294="Coupure ENEO &amp; Baisse de tension","PASSIVE",
AQ2294="Defaut GE &amp; POWER Cabinet","PASSIVE",
AQ2294="Sharing","PASSIVE",
AQ2294="Sites strategiques &amp; DataCenter","PASSIVE",
AQ2294="Exclu","Exclu",
AQ2294="SAT","ACTIVE",
AQ2294="SPARE-ISSUE","SPARE-ISSUE",
AQ2294="Fiber CAmtel","ACTIVE",
AQ2294="Fiber AOF","ACTIVE",
AQ2294="Projet OCM (HUAWEI)","PLANNED WORKS",
AQ2294="Projet OCM (NOKIA)","PLANNED WORKS",
AQ2294="ACCESS-ISSUE","ACCESS-ISSUE",
AQ2294="Projet OCM (ZTE, NOKIA, autres projets)","PLANNED WORKS",
AQ2294="No root CAuse","No root cause",
AQ2294="ODU HS","ACTIVE",
AQ2294="IP &amp; VLAN","ACTIVE",
AQ2294="Warehouse HUAWEI","SPARE-ISSUE",
AQ2294="SPARE-HS","SPARE-ISSUE",
AQ2294="Power Telco","ACTIVE", AQ2294="no impacts","no impacts"
),"")</f>
        <v>No root cause</v>
      </c>
      <c r="AS2294" s="92" t="s">
        <v>5537</v>
      </c>
      <c r="AT2294" s="98" t="s">
        <v>3113</v>
      </c>
      <c r="AV2294" s="17" t="s">
        <v>5537</v>
      </c>
      <c r="AW2294" s="7" t="s">
        <v>5537</v>
      </c>
      <c r="AX2294" s="6" t="s">
        <v>5537</v>
      </c>
      <c r="AY2294" s="7"/>
      <c r="AZ2294" s="3" t="s">
        <v>5537</v>
      </c>
      <c r="BA2294" s="18" t="s">
        <v>5537</v>
      </c>
      <c r="BB2294" s="18" t="s">
        <v>5537</v>
      </c>
      <c r="BC2294" s="18" t="s">
        <v>5537</v>
      </c>
      <c r="BD2294" s="18" t="s">
        <v>5537</v>
      </c>
      <c r="BE2294" s="18" t="s">
        <v>5537</v>
      </c>
      <c r="BF2294" s="18" t="s">
        <v>5537</v>
      </c>
      <c r="BG2294" s="18" t="s">
        <v>5537</v>
      </c>
      <c r="BH2294" s="18" t="s">
        <v>5537</v>
      </c>
      <c r="BI2294" s="18" t="s">
        <v>5537</v>
      </c>
      <c r="BJ2294" s="18" t="s">
        <v>5537</v>
      </c>
      <c r="BK2294" s="18" t="s">
        <v>5537</v>
      </c>
      <c r="BL2294" s="9" t="s">
        <v>5537</v>
      </c>
      <c r="BM2294" s="14" t="s">
        <v>5537</v>
      </c>
      <c r="BN2294" s="14" t="s">
        <v>5537</v>
      </c>
      <c r="BO2294" s="14" t="str">
        <f>_xlfn.XLOOKUP(B2294,'[4]cell downs 18042026 17h'!$B:$B,'[4]cell downs 18042026 17h'!$B:$B,"")</f>
        <v/>
      </c>
      <c r="BP2294" s="14" t="str">
        <f>_xlfn.XLOOKUP(B2294,'[5]Cells Huawei 19042026 15h'!$B:$B,'[5]Cells Huawei 19042026 15h'!$B:$B,"")</f>
        <v/>
      </c>
      <c r="BQ2294" s="9" t="str">
        <f>_xlfn.XLOOKUP(B2294,'[6]cells down 19042026 9H40'!$B:$B,'[6]cells down 19042026 9H40'!$B:$B,"")</f>
        <v/>
      </c>
      <c r="BR2294" s="9" t="s">
        <v>3113</v>
      </c>
      <c r="BS2294" s="9" t="s">
        <v>5537</v>
      </c>
      <c r="BT2294" s="108"/>
    </row>
    <row r="2295" spans="1:72" s="9" customFormat="1" x14ac:dyDescent="0.35">
      <c r="A2295" s="1" t="s">
        <v>3917</v>
      </c>
      <c r="B2295" s="8" t="s">
        <v>3918</v>
      </c>
      <c r="C2295" s="3" t="str">
        <f>_xlfn.XLOOKUP(B2295,'[1]daily break down'!$D:$D,'[1]daily break down'!$E:$E,"")</f>
        <v>EXTREME-NORD</v>
      </c>
      <c r="D2295" s="1" t="s">
        <v>21</v>
      </c>
      <c r="E2295" s="1" t="s">
        <v>122</v>
      </c>
      <c r="F2295" s="3" t="s">
        <v>55</v>
      </c>
      <c r="G2295" s="1" t="s">
        <v>3917</v>
      </c>
      <c r="H2295" s="32" t="str">
        <f>_xlfn.XLOOKUP(B2295,[2]CALCULATION!$B:$B,[2]CALCULATION!$H:$H,"")</f>
        <v>HUAWEI</v>
      </c>
      <c r="I2295" s="28">
        <v>0</v>
      </c>
      <c r="J2295" s="28">
        <v>0</v>
      </c>
      <c r="K2295" s="28">
        <v>0</v>
      </c>
      <c r="L2295" s="28">
        <v>0</v>
      </c>
      <c r="M2295" s="28">
        <v>0</v>
      </c>
      <c r="N2295" s="28">
        <v>0</v>
      </c>
      <c r="O2295" s="28">
        <v>0</v>
      </c>
      <c r="P2295" s="28">
        <v>0</v>
      </c>
      <c r="Q2295" s="28">
        <v>0</v>
      </c>
      <c r="R2295" s="28">
        <v>0</v>
      </c>
      <c r="S2295" s="93">
        <v>0</v>
      </c>
      <c r="T2295" s="93">
        <f>_xlfn.XLOOKUP(B2295,'[3]Nur des jours'!$B:$B,'[3]Nur des jours'!$U:$U,"")</f>
        <v>0</v>
      </c>
      <c r="U2295" s="93">
        <v>0</v>
      </c>
      <c r="V2295" s="93">
        <v>0.20374793469793084</v>
      </c>
      <c r="W2295" s="93">
        <v>0</v>
      </c>
      <c r="X2295" s="93">
        <v>1.4624764220264645E-2</v>
      </c>
      <c r="Y2295" s="93">
        <v>0</v>
      </c>
      <c r="Z2295" s="93">
        <v>0</v>
      </c>
      <c r="AA2295" s="93">
        <v>0</v>
      </c>
      <c r="AB2295" s="93">
        <v>0</v>
      </c>
      <c r="AC2295" s="93">
        <f>_xlfn.XLOOKUP(B2295,'[3]Nur des jours'!$B:$B,'[3]Nur des jours'!$N:$N,"")</f>
        <v>0</v>
      </c>
      <c r="AD2295" s="93">
        <v>0</v>
      </c>
      <c r="AE2295" s="93">
        <v>0</v>
      </c>
      <c r="AF2295" s="93">
        <v>0</v>
      </c>
      <c r="AG2295" s="93"/>
      <c r="AH2295" s="93">
        <v>0</v>
      </c>
      <c r="AI2295" s="93">
        <v>0</v>
      </c>
      <c r="AJ2295" s="93">
        <v>0</v>
      </c>
      <c r="AK2295" s="93">
        <v>0</v>
      </c>
      <c r="AL2295" s="93">
        <v>0</v>
      </c>
      <c r="AM2295" s="49" t="s">
        <v>5601</v>
      </c>
      <c r="AN2295" s="49"/>
      <c r="AO2295" s="48" t="str" cm="1">
        <f t="array" ref="AO2295">IFERROR(_xlfn.IFS(
AQ2295="MPR ISSUE","PDH",
AQ2295="BSS Hardware Issue","BSS",
AQ2295="Sites strategiques, MLL, Pylone, etc.","ENVTECH",
AQ2295="AKTIVCO DEFAUT GE &amp; POWER Cabinet","AKTIVCO",
AQ2295="AKTIVCO Coupure ENEO &amp; Baisse de tension","AKTIVCO GRID ONLY",
AQ2295="Coupure ENEO &amp; Baisse de tension","IHS GRID ONLY",
AQ2295="Defaut GE &amp; POWER Cabinet","IHS",
AQ2295="Sharing","Partners",
AQ2295="Sites strategiques &amp; DataCenter","SST &amp; DC",
AQ2295="Exclu","Exclu",
AQ2295="SAT","SAT",
AQ2295="SPARE-ISSUE","SPARE-ISSUE",
AQ2295="Fiber CAmtel","TRANS_FO_CAMTEL",
AQ2295="Fiber AOF","Fiber AOF",
AQ2295="Projet OCM (HUAWEI)","TRAVAUX-HUAWEI",
AQ2295="Projet OCM (NOKIA)","TRAVAUX-NOKIA",
AQ2295="ACCESS-ISSUE","ACCESS-ISSUE",
AQ2295="Projet OCM (ZTE, NOKIA, autres projets)","TRAVAUX OCM",
AQ2295="No root CAuse","No root cause",
AQ2295="ODU HS","PDH",
AQ2295="IP &amp; VLAN","PDH",
AQ2295="Warehouse HUAWEI","SPARE-ISSUE",
AQ2295="SPARE-HS","SPARE-ISSUE",
AQ2295="Power Telco","BSS",AQ2295="no impacts","no impacts"
),"")</f>
        <v>No root cause</v>
      </c>
      <c r="AP2295" s="48" t="str" cm="1">
        <f t="array" ref="AP2295">IFERROR(_xlfn.IFS(
AQ2295="MPR ISSUE","TX ISSUE",
AQ2295="BSS Hardware Issue","RAN ISSUE",
AQ2295="Sites strategiques, MLL, Pylone, etc.","ENVTECH",
AQ2295="AKTIVCO DEFAUT GE &amp; POWER Cabinet","POWER ISSUE",
AQ2295="AKTIVCO Coupure ENEO &amp; Baisse de tension","POWER ISSUE",
AQ2295="Coupure ENEO &amp; Baisse de tension","POWER ISSUE",
AQ2295="Defaut GE &amp; POWER Cabinet","POWER ISSUE",
AQ2295="Sharing","POWER ISSUE",
AQ2295="Sites strategiques &amp; DataCenter","POWER ISSUE",
AQ2295="Exclu","Exclu",
AQ2295="SAT","TX ISSUE",
AQ2295="SPARE-ISSUE","SPARE-ISSUE",
AQ2295="Fiber CAmtel","TX ISSUE",
AQ2295="Fiber AOF","TX ISSUE",
AQ2295="Projet OCM (HUAWEI)","TRAVAUX-HUAWEI",
AQ2295="Projet OCM (NOKIA)","TRAVAUX -NOKIA",
AQ2295="ACCESS-ISSUE","ACCESS-ISSUE",
AQ2295="Projet OCM (ZTE, NOKIA, autres projets)","TRAVAUX OCM",
AQ2295="No root CAuse","No root cause",
AQ2295="ODU HS","TX ISSUE",
AQ2295="IP &amp; VLAN","TX ISSUE",
AQ2295="Warehouse HUAWEI","SPARE-ISSUE",
AQ2295="SPARE-HS","SPARE-ISSUE",
AQ2295="Power Telco","RAN ISSUE",AQ2295="no impacts","no impacts"
),"")</f>
        <v>No root cause</v>
      </c>
      <c r="AQ2295" s="67" t="s">
        <v>5344</v>
      </c>
      <c r="AR2295" s="48" t="str" cm="1">
        <f t="array" ref="AR2295">IFERROR(_xlfn.IFS(
AQ2295="MPR ISSUE","ACTIVE",
AQ2295="BSS Hardware Issue","ACTIVE",
AQ2295="Sites strategiques, MLL, Pylone, etc.","PASSIVE",
AQ2295="AKTIVCO DEFAUT GE &amp; POWER Cabinet","PASSIVE",
AQ2295="AKTIVCO Coupure ENEO &amp; Baisse de tension","PASSIVE",
AQ2295="Coupure ENEO &amp; Baisse de tension","PASSIVE",
AQ2295="Defaut GE &amp; POWER Cabinet","PASSIVE",
AQ2295="Sharing","PASSIVE",
AQ2295="Sites strategiques &amp; DataCenter","PASSIVE",
AQ2295="Exclu","Exclu",
AQ2295="SAT","ACTIVE",
AQ2295="SPARE-ISSUE","SPARE-ISSUE",
AQ2295="Fiber CAmtel","ACTIVE",
AQ2295="Fiber AOF","ACTIVE",
AQ2295="Projet OCM (HUAWEI)","PLANNED WORKS",
AQ2295="Projet OCM (NOKIA)","PLANNED WORKS",
AQ2295="ACCESS-ISSUE","ACCESS-ISSUE",
AQ2295="Projet OCM (ZTE, NOKIA, autres projets)","PLANNED WORKS",
AQ2295="No root CAuse","No root cause",
AQ2295="ODU HS","ACTIVE",
AQ2295="IP &amp; VLAN","ACTIVE",
AQ2295="Warehouse HUAWEI","SPARE-ISSUE",
AQ2295="SPARE-HS","SPARE-ISSUE",
AQ2295="Power Telco","ACTIVE", AQ2295="no impacts","no impacts"
),"")</f>
        <v>No root cause</v>
      </c>
      <c r="AS2295" s="92" t="s">
        <v>5537</v>
      </c>
      <c r="AT2295" s="98" t="s">
        <v>3918</v>
      </c>
      <c r="AV2295" s="17" t="s">
        <v>5537</v>
      </c>
      <c r="AW2295" s="7" t="s">
        <v>5537</v>
      </c>
      <c r="AX2295" s="6" t="s">
        <v>5537</v>
      </c>
      <c r="AY2295" s="7"/>
      <c r="AZ2295" s="3" t="s">
        <v>5537</v>
      </c>
      <c r="BA2295" s="18" t="s">
        <v>5537</v>
      </c>
      <c r="BB2295" s="18" t="s">
        <v>5537</v>
      </c>
      <c r="BC2295" s="18" t="s">
        <v>5537</v>
      </c>
      <c r="BD2295" s="18" t="s">
        <v>5537</v>
      </c>
      <c r="BE2295" s="18" t="s">
        <v>5537</v>
      </c>
      <c r="BF2295" s="18" t="s">
        <v>5537</v>
      </c>
      <c r="BG2295" s="18" t="s">
        <v>5537</v>
      </c>
      <c r="BH2295" s="18" t="s">
        <v>5537</v>
      </c>
      <c r="BI2295" s="18" t="s">
        <v>5537</v>
      </c>
      <c r="BJ2295" s="18" t="s">
        <v>5537</v>
      </c>
      <c r="BK2295" s="18" t="s">
        <v>5537</v>
      </c>
      <c r="BL2295" s="9" t="s">
        <v>5537</v>
      </c>
      <c r="BM2295" s="14" t="s">
        <v>5537</v>
      </c>
      <c r="BN2295" s="14" t="s">
        <v>5537</v>
      </c>
      <c r="BO2295" s="14" t="str">
        <f>_xlfn.XLOOKUP(B2295,'[4]cell downs 18042026 17h'!$B:$B,'[4]cell downs 18042026 17h'!$B:$B,"")</f>
        <v/>
      </c>
      <c r="BP2295" s="14" t="str">
        <f>_xlfn.XLOOKUP(B2295,'[5]Cells Huawei 19042026 15h'!$B:$B,'[5]Cells Huawei 19042026 15h'!$B:$B,"")</f>
        <v/>
      </c>
      <c r="BQ2295" s="9" t="str">
        <f>_xlfn.XLOOKUP(B2295,'[6]cells down 19042026 9H40'!$B:$B,'[6]cells down 19042026 9H40'!$B:$B,"")</f>
        <v/>
      </c>
      <c r="BR2295" s="9" t="s">
        <v>5537</v>
      </c>
      <c r="BS2295" s="9" t="s">
        <v>5537</v>
      </c>
      <c r="BT2295" s="108"/>
    </row>
    <row r="2296" spans="1:72" s="9" customFormat="1" x14ac:dyDescent="0.35">
      <c r="A2296" s="2" t="s">
        <v>3913</v>
      </c>
      <c r="B2296" s="8" t="s">
        <v>3914</v>
      </c>
      <c r="C2296" s="3" t="str">
        <f>_xlfn.XLOOKUP(B2296,'[1]daily break down'!$D:$D,'[1]daily break down'!$E:$E,"")</f>
        <v>EXTREME-NORD</v>
      </c>
      <c r="D2296" s="1" t="s">
        <v>21</v>
      </c>
      <c r="E2296" s="1" t="s">
        <v>563</v>
      </c>
      <c r="F2296" s="3" t="s">
        <v>55</v>
      </c>
      <c r="G2296" s="1" t="s">
        <v>3913</v>
      </c>
      <c r="H2296" s="32" t="str">
        <f>_xlfn.XLOOKUP(B2296,[2]CALCULATION!$B:$B,[2]CALCULATION!$H:$H,"")</f>
        <v>HUAWEI</v>
      </c>
      <c r="I2296" s="28">
        <v>0</v>
      </c>
      <c r="J2296" s="28">
        <v>0</v>
      </c>
      <c r="K2296" s="28">
        <v>0</v>
      </c>
      <c r="L2296" s="28">
        <v>0</v>
      </c>
      <c r="M2296" s="28">
        <v>0</v>
      </c>
      <c r="N2296" s="28">
        <v>0</v>
      </c>
      <c r="O2296" s="28">
        <v>0</v>
      </c>
      <c r="P2296" s="28">
        <v>0</v>
      </c>
      <c r="Q2296" s="28">
        <v>0</v>
      </c>
      <c r="R2296" s="28">
        <v>0</v>
      </c>
      <c r="S2296" s="93">
        <v>0</v>
      </c>
      <c r="T2296" s="93">
        <f>_xlfn.XLOOKUP(B2296,'[3]Nur des jours'!$B:$B,'[3]Nur des jours'!$U:$U,"")</f>
        <v>0</v>
      </c>
      <c r="U2296" s="93">
        <v>0</v>
      </c>
      <c r="V2296" s="93">
        <v>0.2044791729089441</v>
      </c>
      <c r="W2296" s="93">
        <v>0</v>
      </c>
      <c r="X2296" s="93">
        <v>1.3822185695981827E-2</v>
      </c>
      <c r="Y2296" s="93">
        <v>0</v>
      </c>
      <c r="Z2296" s="93">
        <v>0</v>
      </c>
      <c r="AA2296" s="93">
        <v>0</v>
      </c>
      <c r="AB2296" s="93">
        <v>0</v>
      </c>
      <c r="AC2296" s="93">
        <f>_xlfn.XLOOKUP(B2296,'[3]Nur des jours'!$B:$B,'[3]Nur des jours'!$N:$N,"")</f>
        <v>0</v>
      </c>
      <c r="AD2296" s="93">
        <v>0</v>
      </c>
      <c r="AE2296" s="93">
        <v>0</v>
      </c>
      <c r="AF2296" s="93">
        <v>0</v>
      </c>
      <c r="AG2296" s="93"/>
      <c r="AH2296" s="93">
        <v>0</v>
      </c>
      <c r="AI2296" s="93">
        <v>0</v>
      </c>
      <c r="AJ2296" s="93">
        <v>0</v>
      </c>
      <c r="AK2296" s="93">
        <v>0</v>
      </c>
      <c r="AL2296" s="93">
        <v>0</v>
      </c>
      <c r="AM2296" s="49" t="s">
        <v>5601</v>
      </c>
      <c r="AN2296" s="49"/>
      <c r="AO2296" s="48" t="str" cm="1">
        <f t="array" ref="AO2296">IFERROR(_xlfn.IFS(
AQ2296="MPR ISSUE","PDH",
AQ2296="BSS Hardware Issue","BSS",
AQ2296="Sites strategiques, MLL, Pylone, etc.","ENVTECH",
AQ2296="AKTIVCO DEFAUT GE &amp; POWER Cabinet","AKTIVCO",
AQ2296="AKTIVCO Coupure ENEO &amp; Baisse de tension","AKTIVCO GRID ONLY",
AQ2296="Coupure ENEO &amp; Baisse de tension","IHS GRID ONLY",
AQ2296="Defaut GE &amp; POWER Cabinet","IHS",
AQ2296="Sharing","Partners",
AQ2296="Sites strategiques &amp; DataCenter","SST &amp; DC",
AQ2296="Exclu","Exclu",
AQ2296="SAT","SAT",
AQ2296="SPARE-ISSUE","SPARE-ISSUE",
AQ2296="Fiber CAmtel","TRANS_FO_CAMTEL",
AQ2296="Fiber AOF","Fiber AOF",
AQ2296="Projet OCM (HUAWEI)","TRAVAUX-HUAWEI",
AQ2296="Projet OCM (NOKIA)","TRAVAUX-NOKIA",
AQ2296="ACCESS-ISSUE","ACCESS-ISSUE",
AQ2296="Projet OCM (ZTE, NOKIA, autres projets)","TRAVAUX OCM",
AQ2296="No root CAuse","No root cause",
AQ2296="ODU HS","PDH",
AQ2296="IP &amp; VLAN","PDH",
AQ2296="Warehouse HUAWEI","SPARE-ISSUE",
AQ2296="SPARE-HS","SPARE-ISSUE",
AQ2296="Power Telco","BSS",AQ2296="no impacts","no impacts"
),"")</f>
        <v>No root cause</v>
      </c>
      <c r="AP2296" s="48" t="str" cm="1">
        <f t="array" ref="AP2296">IFERROR(_xlfn.IFS(
AQ2296="MPR ISSUE","TX ISSUE",
AQ2296="BSS Hardware Issue","RAN ISSUE",
AQ2296="Sites strategiques, MLL, Pylone, etc.","ENVTECH",
AQ2296="AKTIVCO DEFAUT GE &amp; POWER Cabinet","POWER ISSUE",
AQ2296="AKTIVCO Coupure ENEO &amp; Baisse de tension","POWER ISSUE",
AQ2296="Coupure ENEO &amp; Baisse de tension","POWER ISSUE",
AQ2296="Defaut GE &amp; POWER Cabinet","POWER ISSUE",
AQ2296="Sharing","POWER ISSUE",
AQ2296="Sites strategiques &amp; DataCenter","POWER ISSUE",
AQ2296="Exclu","Exclu",
AQ2296="SAT","TX ISSUE",
AQ2296="SPARE-ISSUE","SPARE-ISSUE",
AQ2296="Fiber CAmtel","TX ISSUE",
AQ2296="Fiber AOF","TX ISSUE",
AQ2296="Projet OCM (HUAWEI)","TRAVAUX-HUAWEI",
AQ2296="Projet OCM (NOKIA)","TRAVAUX -NOKIA",
AQ2296="ACCESS-ISSUE","ACCESS-ISSUE",
AQ2296="Projet OCM (ZTE, NOKIA, autres projets)","TRAVAUX OCM",
AQ2296="No root CAuse","No root cause",
AQ2296="ODU HS","TX ISSUE",
AQ2296="IP &amp; VLAN","TX ISSUE",
AQ2296="Warehouse HUAWEI","SPARE-ISSUE",
AQ2296="SPARE-HS","SPARE-ISSUE",
AQ2296="Power Telco","RAN ISSUE",AQ2296="no impacts","no impacts"
),"")</f>
        <v>No root cause</v>
      </c>
      <c r="AQ2296" s="67" t="s">
        <v>5344</v>
      </c>
      <c r="AR2296" s="48" t="str" cm="1">
        <f t="array" ref="AR2296">IFERROR(_xlfn.IFS(
AQ2296="MPR ISSUE","ACTIVE",
AQ2296="BSS Hardware Issue","ACTIVE",
AQ2296="Sites strategiques, MLL, Pylone, etc.","PASSIVE",
AQ2296="AKTIVCO DEFAUT GE &amp; POWER Cabinet","PASSIVE",
AQ2296="AKTIVCO Coupure ENEO &amp; Baisse de tension","PASSIVE",
AQ2296="Coupure ENEO &amp; Baisse de tension","PASSIVE",
AQ2296="Defaut GE &amp; POWER Cabinet","PASSIVE",
AQ2296="Sharing","PASSIVE",
AQ2296="Sites strategiques &amp; DataCenter","PASSIVE",
AQ2296="Exclu","Exclu",
AQ2296="SAT","ACTIVE",
AQ2296="SPARE-ISSUE","SPARE-ISSUE",
AQ2296="Fiber CAmtel","ACTIVE",
AQ2296="Fiber AOF","ACTIVE",
AQ2296="Projet OCM (HUAWEI)","PLANNED WORKS",
AQ2296="Projet OCM (NOKIA)","PLANNED WORKS",
AQ2296="ACCESS-ISSUE","ACCESS-ISSUE",
AQ2296="Projet OCM (ZTE, NOKIA, autres projets)","PLANNED WORKS",
AQ2296="No root CAuse","No root cause",
AQ2296="ODU HS","ACTIVE",
AQ2296="IP &amp; VLAN","ACTIVE",
AQ2296="Warehouse HUAWEI","SPARE-ISSUE",
AQ2296="SPARE-HS","SPARE-ISSUE",
AQ2296="Power Telco","ACTIVE", AQ2296="no impacts","no impacts"
),"")</f>
        <v>No root cause</v>
      </c>
      <c r="AS2296" s="92" t="s">
        <v>5537</v>
      </c>
      <c r="AT2296" s="98" t="s">
        <v>3914</v>
      </c>
      <c r="AV2296" s="17" t="s">
        <v>5537</v>
      </c>
      <c r="AW2296" s="7" t="s">
        <v>5537</v>
      </c>
      <c r="AX2296" s="6" t="s">
        <v>5537</v>
      </c>
      <c r="AY2296" s="7"/>
      <c r="AZ2296" s="3" t="s">
        <v>5537</v>
      </c>
      <c r="BA2296" s="18" t="s">
        <v>5537</v>
      </c>
      <c r="BB2296" s="18" t="s">
        <v>5537</v>
      </c>
      <c r="BC2296" s="18" t="s">
        <v>5537</v>
      </c>
      <c r="BD2296" s="18" t="s">
        <v>5537</v>
      </c>
      <c r="BE2296" s="18" t="s">
        <v>5537</v>
      </c>
      <c r="BF2296" s="18" t="s">
        <v>5537</v>
      </c>
      <c r="BG2296" s="18" t="s">
        <v>5537</v>
      </c>
      <c r="BH2296" s="18" t="s">
        <v>5537</v>
      </c>
      <c r="BI2296" s="18" t="s">
        <v>5537</v>
      </c>
      <c r="BJ2296" s="18" t="s">
        <v>5537</v>
      </c>
      <c r="BK2296" s="18" t="s">
        <v>5537</v>
      </c>
      <c r="BL2296" s="9" t="s">
        <v>5537</v>
      </c>
      <c r="BM2296" s="14" t="s">
        <v>5537</v>
      </c>
      <c r="BN2296" s="14" t="s">
        <v>5537</v>
      </c>
      <c r="BO2296" s="14" t="str">
        <f>_xlfn.XLOOKUP(B2296,'[4]cell downs 18042026 17h'!$B:$B,'[4]cell downs 18042026 17h'!$B:$B,"")</f>
        <v/>
      </c>
      <c r="BP2296" s="14" t="str">
        <f>_xlfn.XLOOKUP(B2296,'[5]Cells Huawei 19042026 15h'!$B:$B,'[5]Cells Huawei 19042026 15h'!$B:$B,"")</f>
        <v/>
      </c>
      <c r="BQ2296" s="9" t="str">
        <f>_xlfn.XLOOKUP(B2296,'[6]cells down 19042026 9H40'!$B:$B,'[6]cells down 19042026 9H40'!$B:$B,"")</f>
        <v/>
      </c>
      <c r="BR2296" s="9" t="s">
        <v>5537</v>
      </c>
      <c r="BS2296" s="9" t="s">
        <v>5537</v>
      </c>
      <c r="BT2296" s="108"/>
    </row>
    <row r="2297" spans="1:72" s="9" customFormat="1" x14ac:dyDescent="0.35">
      <c r="A2297" s="1" t="s">
        <v>4855</v>
      </c>
      <c r="B2297" s="8" t="s">
        <v>4856</v>
      </c>
      <c r="C2297" s="3" t="str">
        <f>_xlfn.XLOOKUP(B2297,'[1]daily break down'!$D:$D,'[1]daily break down'!$E:$E,"")</f>
        <v>SUD-OUEST</v>
      </c>
      <c r="D2297" s="1" t="s">
        <v>11</v>
      </c>
      <c r="E2297" s="1" t="s">
        <v>12</v>
      </c>
      <c r="F2297" s="3" t="s">
        <v>13</v>
      </c>
      <c r="G2297" s="1" t="s">
        <v>4857</v>
      </c>
      <c r="H2297" s="32" t="str">
        <f>_xlfn.XLOOKUP(B2297,[2]CALCULATION!$B:$B,[2]CALCULATION!$H:$H,"")</f>
        <v>HUAWEI</v>
      </c>
      <c r="I2297" s="28">
        <v>0</v>
      </c>
      <c r="J2297" s="28">
        <v>0</v>
      </c>
      <c r="K2297" s="28">
        <v>0</v>
      </c>
      <c r="L2297" s="28">
        <v>0</v>
      </c>
      <c r="M2297" s="28">
        <v>0</v>
      </c>
      <c r="N2297" s="28">
        <v>0</v>
      </c>
      <c r="O2297" s="28">
        <v>0</v>
      </c>
      <c r="P2297" s="28">
        <v>0</v>
      </c>
      <c r="Q2297" s="28">
        <v>0</v>
      </c>
      <c r="R2297" s="28">
        <v>0</v>
      </c>
      <c r="S2297" s="93">
        <v>0</v>
      </c>
      <c r="T2297" s="93">
        <f>_xlfn.XLOOKUP(B2297,'[3]Nur des jours'!$B:$B,'[3]Nur des jours'!$U:$U,"")</f>
        <v>0</v>
      </c>
      <c r="U2297" s="93">
        <v>0</v>
      </c>
      <c r="V2297" s="93">
        <v>0</v>
      </c>
      <c r="W2297" s="93">
        <v>0</v>
      </c>
      <c r="X2297" s="93">
        <v>9.9163035444721249E-3</v>
      </c>
      <c r="Y2297" s="93">
        <v>0</v>
      </c>
      <c r="Z2297" s="93">
        <v>0</v>
      </c>
      <c r="AA2297" s="93">
        <v>0</v>
      </c>
      <c r="AB2297" s="93">
        <v>0</v>
      </c>
      <c r="AC2297" s="93">
        <f>_xlfn.XLOOKUP(B2297,'[3]Nur des jours'!$B:$B,'[3]Nur des jours'!$N:$N,"")</f>
        <v>0</v>
      </c>
      <c r="AD2297" s="93">
        <v>0</v>
      </c>
      <c r="AE2297" s="93">
        <v>0</v>
      </c>
      <c r="AF2297" s="93">
        <v>0</v>
      </c>
      <c r="AG2297" s="93"/>
      <c r="AH2297" s="93">
        <v>0</v>
      </c>
      <c r="AI2297" s="93">
        <v>0</v>
      </c>
      <c r="AJ2297" s="93">
        <v>0</v>
      </c>
      <c r="AK2297" s="93">
        <v>0</v>
      </c>
      <c r="AL2297" s="93">
        <v>0</v>
      </c>
      <c r="AM2297" s="49" t="s">
        <v>5601</v>
      </c>
      <c r="AN2297" s="49"/>
      <c r="AO2297" s="48" t="str" cm="1">
        <f t="array" ref="AO2297">IFERROR(_xlfn.IFS(
AQ2297="MPR ISSUE","PDH",
AQ2297="BSS Hardware Issue","BSS",
AQ2297="Sites strategiques, MLL, Pylone, etc.","ENVTECH",
AQ2297="AKTIVCO DEFAUT GE &amp; POWER Cabinet","AKTIVCO",
AQ2297="AKTIVCO Coupure ENEO &amp; Baisse de tension","AKTIVCO GRID ONLY",
AQ2297="Coupure ENEO &amp; Baisse de tension","IHS GRID ONLY",
AQ2297="Defaut GE &amp; POWER Cabinet","IHS",
AQ2297="Sharing","Partners",
AQ2297="Sites strategiques &amp; DataCenter","SST &amp; DC",
AQ2297="Exclu","Exclu",
AQ2297="SAT","SAT",
AQ2297="SPARE-ISSUE","SPARE-ISSUE",
AQ2297="Fiber CAmtel","TRANS_FO_CAMTEL",
AQ2297="Fiber AOF","Fiber AOF",
AQ2297="Projet OCM (HUAWEI)","TRAVAUX-HUAWEI",
AQ2297="Projet OCM (NOKIA)","TRAVAUX-NOKIA",
AQ2297="ACCESS-ISSUE","ACCESS-ISSUE",
AQ2297="Projet OCM (ZTE, NOKIA, autres projets)","TRAVAUX OCM",
AQ2297="No root CAuse","No root cause",
AQ2297="ODU HS","PDH",
AQ2297="IP &amp; VLAN","PDH",
AQ2297="Warehouse HUAWEI","SPARE-ISSUE",
AQ2297="SPARE-HS","SPARE-ISSUE",
AQ2297="Power Telco","BSS",AQ2297="no impacts","no impacts"
),"")</f>
        <v>No root cause</v>
      </c>
      <c r="AP2297" s="48" t="str" cm="1">
        <f t="array" ref="AP2297">IFERROR(_xlfn.IFS(
AQ2297="MPR ISSUE","TX ISSUE",
AQ2297="BSS Hardware Issue","RAN ISSUE",
AQ2297="Sites strategiques, MLL, Pylone, etc.","ENVTECH",
AQ2297="AKTIVCO DEFAUT GE &amp; POWER Cabinet","POWER ISSUE",
AQ2297="AKTIVCO Coupure ENEO &amp; Baisse de tension","POWER ISSUE",
AQ2297="Coupure ENEO &amp; Baisse de tension","POWER ISSUE",
AQ2297="Defaut GE &amp; POWER Cabinet","POWER ISSUE",
AQ2297="Sharing","POWER ISSUE",
AQ2297="Sites strategiques &amp; DataCenter","POWER ISSUE",
AQ2297="Exclu","Exclu",
AQ2297="SAT","TX ISSUE",
AQ2297="SPARE-ISSUE","SPARE-ISSUE",
AQ2297="Fiber CAmtel","TX ISSUE",
AQ2297="Fiber AOF","TX ISSUE",
AQ2297="Projet OCM (HUAWEI)","TRAVAUX-HUAWEI",
AQ2297="Projet OCM (NOKIA)","TRAVAUX -NOKIA",
AQ2297="ACCESS-ISSUE","ACCESS-ISSUE",
AQ2297="Projet OCM (ZTE, NOKIA, autres projets)","TRAVAUX OCM",
AQ2297="No root CAuse","No root cause",
AQ2297="ODU HS","TX ISSUE",
AQ2297="IP &amp; VLAN","TX ISSUE",
AQ2297="Warehouse HUAWEI","SPARE-ISSUE",
AQ2297="SPARE-HS","SPARE-ISSUE",
AQ2297="Power Telco","RAN ISSUE",AQ2297="no impacts","no impacts"
),"")</f>
        <v>No root cause</v>
      </c>
      <c r="AQ2297" s="67" t="s">
        <v>5344</v>
      </c>
      <c r="AR2297" s="48" t="str" cm="1">
        <f t="array" ref="AR2297">IFERROR(_xlfn.IFS(
AQ2297="MPR ISSUE","ACTIVE",
AQ2297="BSS Hardware Issue","ACTIVE",
AQ2297="Sites strategiques, MLL, Pylone, etc.","PASSIVE",
AQ2297="AKTIVCO DEFAUT GE &amp; POWER Cabinet","PASSIVE",
AQ2297="AKTIVCO Coupure ENEO &amp; Baisse de tension","PASSIVE",
AQ2297="Coupure ENEO &amp; Baisse de tension","PASSIVE",
AQ2297="Defaut GE &amp; POWER Cabinet","PASSIVE",
AQ2297="Sharing","PASSIVE",
AQ2297="Sites strategiques &amp; DataCenter","PASSIVE",
AQ2297="Exclu","Exclu",
AQ2297="SAT","ACTIVE",
AQ2297="SPARE-ISSUE","SPARE-ISSUE",
AQ2297="Fiber CAmtel","ACTIVE",
AQ2297="Fiber AOF","ACTIVE",
AQ2297="Projet OCM (HUAWEI)","PLANNED WORKS",
AQ2297="Projet OCM (NOKIA)","PLANNED WORKS",
AQ2297="ACCESS-ISSUE","ACCESS-ISSUE",
AQ2297="Projet OCM (ZTE, NOKIA, autres projets)","PLANNED WORKS",
AQ2297="No root CAuse","No root cause",
AQ2297="ODU HS","ACTIVE",
AQ2297="IP &amp; VLAN","ACTIVE",
AQ2297="Warehouse HUAWEI","SPARE-ISSUE",
AQ2297="SPARE-HS","SPARE-ISSUE",
AQ2297="Power Telco","ACTIVE", AQ2297="no impacts","no impacts"
),"")</f>
        <v>No root cause</v>
      </c>
      <c r="AS2297" s="92" t="s">
        <v>5537</v>
      </c>
      <c r="AT2297" s="98" t="s">
        <v>4856</v>
      </c>
      <c r="AV2297" s="17" t="s">
        <v>5537</v>
      </c>
      <c r="AW2297" s="7" t="s">
        <v>5537</v>
      </c>
      <c r="AX2297" s="6" t="s">
        <v>5537</v>
      </c>
      <c r="AY2297" s="7"/>
      <c r="AZ2297" s="3" t="s">
        <v>5537</v>
      </c>
      <c r="BA2297" s="18" t="s">
        <v>5537</v>
      </c>
      <c r="BB2297" s="18" t="s">
        <v>5537</v>
      </c>
      <c r="BC2297" s="18" t="s">
        <v>5537</v>
      </c>
      <c r="BD2297" s="18" t="s">
        <v>5537</v>
      </c>
      <c r="BE2297" s="18" t="s">
        <v>5537</v>
      </c>
      <c r="BF2297" s="18" t="s">
        <v>5537</v>
      </c>
      <c r="BG2297" s="18" t="s">
        <v>5537</v>
      </c>
      <c r="BH2297" s="18" t="s">
        <v>5537</v>
      </c>
      <c r="BI2297" s="18" t="s">
        <v>5537</v>
      </c>
      <c r="BJ2297" s="18" t="s">
        <v>5537</v>
      </c>
      <c r="BK2297" s="18" t="s">
        <v>5537</v>
      </c>
      <c r="BL2297" s="9" t="s">
        <v>5537</v>
      </c>
      <c r="BM2297" s="14" t="s">
        <v>5537</v>
      </c>
      <c r="BN2297" s="14" t="s">
        <v>5537</v>
      </c>
      <c r="BO2297" s="14" t="str">
        <f>_xlfn.XLOOKUP(B2297,'[4]cell downs 18042026 17h'!$B:$B,'[4]cell downs 18042026 17h'!$B:$B,"")</f>
        <v/>
      </c>
      <c r="BP2297" s="14" t="str">
        <f>_xlfn.XLOOKUP(B2297,'[5]Cells Huawei 19042026 15h'!$B:$B,'[5]Cells Huawei 19042026 15h'!$B:$B,"")</f>
        <v/>
      </c>
      <c r="BQ2297" s="9" t="str">
        <f>_xlfn.XLOOKUP(B2297,'[6]cells down 19042026 9H40'!$B:$B,'[6]cells down 19042026 9H40'!$B:$B,"")</f>
        <v/>
      </c>
      <c r="BR2297" s="9" t="s">
        <v>4856</v>
      </c>
      <c r="BS2297" s="9" t="s">
        <v>5537</v>
      </c>
      <c r="BT2297" s="108"/>
    </row>
    <row r="2298" spans="1:72" s="9" customFormat="1" x14ac:dyDescent="0.35">
      <c r="A2298" s="1" t="s">
        <v>3804</v>
      </c>
      <c r="B2298" s="8" t="s">
        <v>3805</v>
      </c>
      <c r="C2298" s="3" t="str">
        <f>_xlfn.XLOOKUP(B2298,'[1]daily break down'!$D:$D,'[1]daily break down'!$E:$E,"")</f>
        <v>EXTREME-NORD</v>
      </c>
      <c r="D2298" s="1" t="s">
        <v>11</v>
      </c>
      <c r="E2298" s="1" t="s">
        <v>237</v>
      </c>
      <c r="F2298" s="3" t="s">
        <v>55</v>
      </c>
      <c r="G2298" s="1" t="s">
        <v>3804</v>
      </c>
      <c r="H2298" s="32" t="str">
        <f>_xlfn.XLOOKUP(B2298,[2]CALCULATION!$B:$B,[2]CALCULATION!$H:$H,"")</f>
        <v>HUAWEI</v>
      </c>
      <c r="I2298" s="28">
        <v>0</v>
      </c>
      <c r="J2298" s="28">
        <v>0</v>
      </c>
      <c r="K2298" s="28">
        <v>0</v>
      </c>
      <c r="L2298" s="28">
        <v>0</v>
      </c>
      <c r="M2298" s="28">
        <v>0</v>
      </c>
      <c r="N2298" s="28">
        <v>0</v>
      </c>
      <c r="O2298" s="28">
        <v>0</v>
      </c>
      <c r="P2298" s="28">
        <v>0</v>
      </c>
      <c r="Q2298" s="28">
        <v>0</v>
      </c>
      <c r="R2298" s="28">
        <v>0</v>
      </c>
      <c r="S2298" s="93">
        <v>0</v>
      </c>
      <c r="T2298" s="93">
        <f>_xlfn.XLOOKUP(B2298,'[3]Nur des jours'!$B:$B,'[3]Nur des jours'!$U:$U,"")</f>
        <v>0</v>
      </c>
      <c r="U2298" s="93">
        <v>0</v>
      </c>
      <c r="V2298" s="93">
        <v>0</v>
      </c>
      <c r="W2298" s="93">
        <v>0</v>
      </c>
      <c r="X2298" s="93">
        <v>6.777329760610443E-3</v>
      </c>
      <c r="Y2298" s="93">
        <v>0</v>
      </c>
      <c r="Z2298" s="93">
        <v>0</v>
      </c>
      <c r="AA2298" s="93">
        <v>0</v>
      </c>
      <c r="AB2298" s="93">
        <v>0</v>
      </c>
      <c r="AC2298" s="93">
        <f>_xlfn.XLOOKUP(B2298,'[3]Nur des jours'!$B:$B,'[3]Nur des jours'!$N:$N,"")</f>
        <v>0</v>
      </c>
      <c r="AD2298" s="93">
        <v>0</v>
      </c>
      <c r="AE2298" s="93">
        <v>0</v>
      </c>
      <c r="AF2298" s="93">
        <v>0</v>
      </c>
      <c r="AG2298" s="93"/>
      <c r="AH2298" s="93">
        <v>0</v>
      </c>
      <c r="AI2298" s="93">
        <v>0</v>
      </c>
      <c r="AJ2298" s="93">
        <v>0</v>
      </c>
      <c r="AK2298" s="93">
        <v>0</v>
      </c>
      <c r="AL2298" s="93">
        <v>0</v>
      </c>
      <c r="AM2298" s="49" t="s">
        <v>5601</v>
      </c>
      <c r="AN2298" s="49"/>
      <c r="AO2298" s="48" t="str" cm="1">
        <f t="array" ref="AO2298">IFERROR(_xlfn.IFS(
AQ2298="MPR ISSUE","PDH",
AQ2298="BSS Hardware Issue","BSS",
AQ2298="Sites strategiques, MLL, Pylone, etc.","ENVTECH",
AQ2298="AKTIVCO DEFAUT GE &amp; POWER Cabinet","AKTIVCO",
AQ2298="AKTIVCO Coupure ENEO &amp; Baisse de tension","AKTIVCO GRID ONLY",
AQ2298="Coupure ENEO &amp; Baisse de tension","IHS GRID ONLY",
AQ2298="Defaut GE &amp; POWER Cabinet","IHS",
AQ2298="Sharing","Partners",
AQ2298="Sites strategiques &amp; DataCenter","SST &amp; DC",
AQ2298="Exclu","Exclu",
AQ2298="SAT","SAT",
AQ2298="SPARE-ISSUE","SPARE-ISSUE",
AQ2298="Fiber CAmtel","TRANS_FO_CAMTEL",
AQ2298="Fiber AOF","Fiber AOF",
AQ2298="Projet OCM (HUAWEI)","TRAVAUX-HUAWEI",
AQ2298="Projet OCM (NOKIA)","TRAVAUX-NOKIA",
AQ2298="ACCESS-ISSUE","ACCESS-ISSUE",
AQ2298="Projet OCM (ZTE, NOKIA, autres projets)","TRAVAUX OCM",
AQ2298="No root CAuse","No root cause",
AQ2298="ODU HS","PDH",
AQ2298="IP &amp; VLAN","PDH",
AQ2298="Warehouse HUAWEI","SPARE-ISSUE",
AQ2298="SPARE-HS","SPARE-ISSUE",
AQ2298="Power Telco","BSS",AQ2298="no impacts","no impacts"
),"")</f>
        <v>No root cause</v>
      </c>
      <c r="AP2298" s="48" t="str" cm="1">
        <f t="array" ref="AP2298">IFERROR(_xlfn.IFS(
AQ2298="MPR ISSUE","TX ISSUE",
AQ2298="BSS Hardware Issue","RAN ISSUE",
AQ2298="Sites strategiques, MLL, Pylone, etc.","ENVTECH",
AQ2298="AKTIVCO DEFAUT GE &amp; POWER Cabinet","POWER ISSUE",
AQ2298="AKTIVCO Coupure ENEO &amp; Baisse de tension","POWER ISSUE",
AQ2298="Coupure ENEO &amp; Baisse de tension","POWER ISSUE",
AQ2298="Defaut GE &amp; POWER Cabinet","POWER ISSUE",
AQ2298="Sharing","POWER ISSUE",
AQ2298="Sites strategiques &amp; DataCenter","POWER ISSUE",
AQ2298="Exclu","Exclu",
AQ2298="SAT","TX ISSUE",
AQ2298="SPARE-ISSUE","SPARE-ISSUE",
AQ2298="Fiber CAmtel","TX ISSUE",
AQ2298="Fiber AOF","TX ISSUE",
AQ2298="Projet OCM (HUAWEI)","TRAVAUX-HUAWEI",
AQ2298="Projet OCM (NOKIA)","TRAVAUX -NOKIA",
AQ2298="ACCESS-ISSUE","ACCESS-ISSUE",
AQ2298="Projet OCM (ZTE, NOKIA, autres projets)","TRAVAUX OCM",
AQ2298="No root CAuse","No root cause",
AQ2298="ODU HS","TX ISSUE",
AQ2298="IP &amp; VLAN","TX ISSUE",
AQ2298="Warehouse HUAWEI","SPARE-ISSUE",
AQ2298="SPARE-HS","SPARE-ISSUE",
AQ2298="Power Telco","RAN ISSUE",AQ2298="no impacts","no impacts"
),"")</f>
        <v>No root cause</v>
      </c>
      <c r="AQ2298" s="67" t="s">
        <v>5344</v>
      </c>
      <c r="AR2298" s="48" t="str" cm="1">
        <f t="array" ref="AR2298">IFERROR(_xlfn.IFS(
AQ2298="MPR ISSUE","ACTIVE",
AQ2298="BSS Hardware Issue","ACTIVE",
AQ2298="Sites strategiques, MLL, Pylone, etc.","PASSIVE",
AQ2298="AKTIVCO DEFAUT GE &amp; POWER Cabinet","PASSIVE",
AQ2298="AKTIVCO Coupure ENEO &amp; Baisse de tension","PASSIVE",
AQ2298="Coupure ENEO &amp; Baisse de tension","PASSIVE",
AQ2298="Defaut GE &amp; POWER Cabinet","PASSIVE",
AQ2298="Sharing","PASSIVE",
AQ2298="Sites strategiques &amp; DataCenter","PASSIVE",
AQ2298="Exclu","Exclu",
AQ2298="SAT","ACTIVE",
AQ2298="SPARE-ISSUE","SPARE-ISSUE",
AQ2298="Fiber CAmtel","ACTIVE",
AQ2298="Fiber AOF","ACTIVE",
AQ2298="Projet OCM (HUAWEI)","PLANNED WORKS",
AQ2298="Projet OCM (NOKIA)","PLANNED WORKS",
AQ2298="ACCESS-ISSUE","ACCESS-ISSUE",
AQ2298="Projet OCM (ZTE, NOKIA, autres projets)","PLANNED WORKS",
AQ2298="No root CAuse","No root cause",
AQ2298="ODU HS","ACTIVE",
AQ2298="IP &amp; VLAN","ACTIVE",
AQ2298="Warehouse HUAWEI","SPARE-ISSUE",
AQ2298="SPARE-HS","SPARE-ISSUE",
AQ2298="Power Telco","ACTIVE", AQ2298="no impacts","no impacts"
),"")</f>
        <v>No root cause</v>
      </c>
      <c r="AS2298" s="92" t="s">
        <v>5537</v>
      </c>
      <c r="AT2298" s="98" t="s">
        <v>3805</v>
      </c>
      <c r="AV2298" s="17" t="s">
        <v>5537</v>
      </c>
      <c r="AW2298" s="7" t="s">
        <v>5537</v>
      </c>
      <c r="AX2298" s="6" t="s">
        <v>5537</v>
      </c>
      <c r="AY2298" s="7"/>
      <c r="AZ2298" s="3" t="s">
        <v>5537</v>
      </c>
      <c r="BA2298" s="18" t="s">
        <v>5537</v>
      </c>
      <c r="BB2298" s="18" t="s">
        <v>5537</v>
      </c>
      <c r="BC2298" s="18" t="s">
        <v>5537</v>
      </c>
      <c r="BD2298" s="18" t="s">
        <v>5537</v>
      </c>
      <c r="BE2298" s="18" t="s">
        <v>5537</v>
      </c>
      <c r="BF2298" s="18" t="s">
        <v>5537</v>
      </c>
      <c r="BG2298" s="18" t="s">
        <v>5537</v>
      </c>
      <c r="BH2298" s="18" t="s">
        <v>5537</v>
      </c>
      <c r="BI2298" s="18" t="s">
        <v>5537</v>
      </c>
      <c r="BJ2298" s="18" t="s">
        <v>5537</v>
      </c>
      <c r="BK2298" s="18" t="s">
        <v>5537</v>
      </c>
      <c r="BL2298" s="9" t="s">
        <v>5537</v>
      </c>
      <c r="BM2298" s="14" t="s">
        <v>5537</v>
      </c>
      <c r="BN2298" s="14" t="s">
        <v>5537</v>
      </c>
      <c r="BO2298" s="14" t="str">
        <f>_xlfn.XLOOKUP(B2298,'[4]cell downs 18042026 17h'!$B:$B,'[4]cell downs 18042026 17h'!$B:$B,"")</f>
        <v/>
      </c>
      <c r="BP2298" s="14" t="str">
        <f>_xlfn.XLOOKUP(B2298,'[5]Cells Huawei 19042026 15h'!$B:$B,'[5]Cells Huawei 19042026 15h'!$B:$B,"")</f>
        <v/>
      </c>
      <c r="BQ2298" s="9" t="str">
        <f>_xlfn.XLOOKUP(B2298,'[6]cells down 19042026 9H40'!$B:$B,'[6]cells down 19042026 9H40'!$B:$B,"")</f>
        <v/>
      </c>
      <c r="BR2298" s="9" t="s">
        <v>3805</v>
      </c>
      <c r="BS2298" s="9" t="s">
        <v>1713</v>
      </c>
      <c r="BT2298" s="108"/>
    </row>
    <row r="2299" spans="1:72" s="9" customFormat="1" x14ac:dyDescent="0.35">
      <c r="A2299" s="1" t="s">
        <v>3092</v>
      </c>
      <c r="B2299" s="8" t="s">
        <v>3093</v>
      </c>
      <c r="C2299" s="3" t="str">
        <f>_xlfn.XLOOKUP(B2299,'[1]daily break down'!$D:$D,'[1]daily break down'!$E:$E,"")</f>
        <v>EXTREME-NORD</v>
      </c>
      <c r="D2299" s="1" t="s">
        <v>11</v>
      </c>
      <c r="E2299" s="1" t="s">
        <v>66</v>
      </c>
      <c r="F2299" s="3" t="s">
        <v>55</v>
      </c>
      <c r="G2299" s="1" t="s">
        <v>3094</v>
      </c>
      <c r="H2299" s="32" t="str">
        <f>_xlfn.XLOOKUP(B2299,[2]CALCULATION!$B:$B,[2]CALCULATION!$H:$H,"")</f>
        <v>HUAWEI</v>
      </c>
      <c r="I2299" s="28">
        <v>0</v>
      </c>
      <c r="J2299" s="28">
        <v>0</v>
      </c>
      <c r="K2299" s="28">
        <v>0</v>
      </c>
      <c r="L2299" s="28">
        <v>0</v>
      </c>
      <c r="M2299" s="28">
        <v>0</v>
      </c>
      <c r="N2299" s="28">
        <v>0</v>
      </c>
      <c r="O2299" s="28">
        <v>0</v>
      </c>
      <c r="P2299" s="28">
        <v>0</v>
      </c>
      <c r="Q2299" s="28">
        <v>0</v>
      </c>
      <c r="R2299" s="28">
        <v>0</v>
      </c>
      <c r="S2299" s="93">
        <v>0</v>
      </c>
      <c r="T2299" s="93">
        <f>_xlfn.XLOOKUP(B2299,'[3]Nur des jours'!$B:$B,'[3]Nur des jours'!$U:$U,"")</f>
        <v>0</v>
      </c>
      <c r="U2299" s="93">
        <v>0</v>
      </c>
      <c r="V2299" s="93">
        <v>2.675261747609386E-4</v>
      </c>
      <c r="W2299" s="93">
        <v>0</v>
      </c>
      <c r="X2299" s="93">
        <v>3.0319633139573037E-3</v>
      </c>
      <c r="Y2299" s="93">
        <v>0</v>
      </c>
      <c r="Z2299" s="93">
        <v>0</v>
      </c>
      <c r="AA2299" s="93">
        <v>0</v>
      </c>
      <c r="AB2299" s="93">
        <v>0</v>
      </c>
      <c r="AC2299" s="93">
        <f>_xlfn.XLOOKUP(B2299,'[3]Nur des jours'!$B:$B,'[3]Nur des jours'!$N:$N,"")</f>
        <v>0</v>
      </c>
      <c r="AD2299" s="93">
        <v>0</v>
      </c>
      <c r="AE2299" s="93">
        <v>0</v>
      </c>
      <c r="AF2299" s="93">
        <v>0</v>
      </c>
      <c r="AG2299" s="93"/>
      <c r="AH2299" s="93">
        <v>0</v>
      </c>
      <c r="AI2299" s="93">
        <v>0</v>
      </c>
      <c r="AJ2299" s="93">
        <v>0</v>
      </c>
      <c r="AK2299" s="93">
        <v>0</v>
      </c>
      <c r="AL2299" s="93">
        <v>0</v>
      </c>
      <c r="AM2299" s="49" t="s">
        <v>5601</v>
      </c>
      <c r="AN2299" s="49"/>
      <c r="AO2299" s="48" t="str" cm="1">
        <f t="array" ref="AO2299">IFERROR(_xlfn.IFS(
AQ2299="MPR ISSUE","PDH",
AQ2299="BSS Hardware Issue","BSS",
AQ2299="Sites strategiques, MLL, Pylone, etc.","ENVTECH",
AQ2299="AKTIVCO DEFAUT GE &amp; POWER Cabinet","AKTIVCO",
AQ2299="AKTIVCO Coupure ENEO &amp; Baisse de tension","AKTIVCO GRID ONLY",
AQ2299="Coupure ENEO &amp; Baisse de tension","IHS GRID ONLY",
AQ2299="Defaut GE &amp; POWER Cabinet","IHS",
AQ2299="Sharing","Partners",
AQ2299="Sites strategiques &amp; DataCenter","SST &amp; DC",
AQ2299="Exclu","Exclu",
AQ2299="SAT","SAT",
AQ2299="SPARE-ISSUE","SPARE-ISSUE",
AQ2299="Fiber CAmtel","TRANS_FO_CAMTEL",
AQ2299="Fiber AOF","Fiber AOF",
AQ2299="Projet OCM (HUAWEI)","TRAVAUX-HUAWEI",
AQ2299="Projet OCM (NOKIA)","TRAVAUX-NOKIA",
AQ2299="ACCESS-ISSUE","ACCESS-ISSUE",
AQ2299="Projet OCM (ZTE, NOKIA, autres projets)","TRAVAUX OCM",
AQ2299="No root CAuse","No root cause",
AQ2299="ODU HS","PDH",
AQ2299="IP &amp; VLAN","PDH",
AQ2299="Warehouse HUAWEI","SPARE-ISSUE",
AQ2299="SPARE-HS","SPARE-ISSUE",
AQ2299="Power Telco","BSS",AQ2299="no impacts","no impacts"
),"")</f>
        <v>No root cause</v>
      </c>
      <c r="AP2299" s="48" t="str" cm="1">
        <f t="array" ref="AP2299">IFERROR(_xlfn.IFS(
AQ2299="MPR ISSUE","TX ISSUE",
AQ2299="BSS Hardware Issue","RAN ISSUE",
AQ2299="Sites strategiques, MLL, Pylone, etc.","ENVTECH",
AQ2299="AKTIVCO DEFAUT GE &amp; POWER Cabinet","POWER ISSUE",
AQ2299="AKTIVCO Coupure ENEO &amp; Baisse de tension","POWER ISSUE",
AQ2299="Coupure ENEO &amp; Baisse de tension","POWER ISSUE",
AQ2299="Defaut GE &amp; POWER Cabinet","POWER ISSUE",
AQ2299="Sharing","POWER ISSUE",
AQ2299="Sites strategiques &amp; DataCenter","POWER ISSUE",
AQ2299="Exclu","Exclu",
AQ2299="SAT","TX ISSUE",
AQ2299="SPARE-ISSUE","SPARE-ISSUE",
AQ2299="Fiber CAmtel","TX ISSUE",
AQ2299="Fiber AOF","TX ISSUE",
AQ2299="Projet OCM (HUAWEI)","TRAVAUX-HUAWEI",
AQ2299="Projet OCM (NOKIA)","TRAVAUX -NOKIA",
AQ2299="ACCESS-ISSUE","ACCESS-ISSUE",
AQ2299="Projet OCM (ZTE, NOKIA, autres projets)","TRAVAUX OCM",
AQ2299="No root CAuse","No root cause",
AQ2299="ODU HS","TX ISSUE",
AQ2299="IP &amp; VLAN","TX ISSUE",
AQ2299="Warehouse HUAWEI","SPARE-ISSUE",
AQ2299="SPARE-HS","SPARE-ISSUE",
AQ2299="Power Telco","RAN ISSUE",AQ2299="no impacts","no impacts"
),"")</f>
        <v>No root cause</v>
      </c>
      <c r="AQ2299" s="67" t="s">
        <v>5344</v>
      </c>
      <c r="AR2299" s="48" t="str" cm="1">
        <f t="array" ref="AR2299">IFERROR(_xlfn.IFS(
AQ2299="MPR ISSUE","ACTIVE",
AQ2299="BSS Hardware Issue","ACTIVE",
AQ2299="Sites strategiques, MLL, Pylone, etc.","PASSIVE",
AQ2299="AKTIVCO DEFAUT GE &amp; POWER Cabinet","PASSIVE",
AQ2299="AKTIVCO Coupure ENEO &amp; Baisse de tension","PASSIVE",
AQ2299="Coupure ENEO &amp; Baisse de tension","PASSIVE",
AQ2299="Defaut GE &amp; POWER Cabinet","PASSIVE",
AQ2299="Sharing","PASSIVE",
AQ2299="Sites strategiques &amp; DataCenter","PASSIVE",
AQ2299="Exclu","Exclu",
AQ2299="SAT","ACTIVE",
AQ2299="SPARE-ISSUE","SPARE-ISSUE",
AQ2299="Fiber CAmtel","ACTIVE",
AQ2299="Fiber AOF","ACTIVE",
AQ2299="Projet OCM (HUAWEI)","PLANNED WORKS",
AQ2299="Projet OCM (NOKIA)","PLANNED WORKS",
AQ2299="ACCESS-ISSUE","ACCESS-ISSUE",
AQ2299="Projet OCM (ZTE, NOKIA, autres projets)","PLANNED WORKS",
AQ2299="No root CAuse","No root cause",
AQ2299="ODU HS","ACTIVE",
AQ2299="IP &amp; VLAN","ACTIVE",
AQ2299="Warehouse HUAWEI","SPARE-ISSUE",
AQ2299="SPARE-HS","SPARE-ISSUE",
AQ2299="Power Telco","ACTIVE", AQ2299="no impacts","no impacts"
),"")</f>
        <v>No root cause</v>
      </c>
      <c r="AS2299" s="92" t="s">
        <v>5537</v>
      </c>
      <c r="AT2299" s="98" t="s">
        <v>3093</v>
      </c>
      <c r="AV2299" s="17" t="s">
        <v>5537</v>
      </c>
      <c r="AW2299" s="7" t="s">
        <v>5537</v>
      </c>
      <c r="AX2299" s="6" t="s">
        <v>5537</v>
      </c>
      <c r="AY2299" s="7"/>
      <c r="AZ2299" s="3" t="s">
        <v>5537</v>
      </c>
      <c r="BA2299" s="18" t="s">
        <v>5537</v>
      </c>
      <c r="BB2299" s="18" t="s">
        <v>5537</v>
      </c>
      <c r="BC2299" s="18" t="s">
        <v>5537</v>
      </c>
      <c r="BD2299" s="18" t="s">
        <v>5537</v>
      </c>
      <c r="BE2299" s="18" t="s">
        <v>5537</v>
      </c>
      <c r="BF2299" s="18" t="s">
        <v>5537</v>
      </c>
      <c r="BG2299" s="18" t="s">
        <v>5537</v>
      </c>
      <c r="BH2299" s="18" t="s">
        <v>5537</v>
      </c>
      <c r="BI2299" s="18" t="s">
        <v>5537</v>
      </c>
      <c r="BJ2299" s="18" t="s">
        <v>5537</v>
      </c>
      <c r="BK2299" s="18" t="s">
        <v>5537</v>
      </c>
      <c r="BL2299" s="9" t="s">
        <v>5537</v>
      </c>
      <c r="BM2299" s="14" t="s">
        <v>5537</v>
      </c>
      <c r="BN2299" s="14" t="s">
        <v>5537</v>
      </c>
      <c r="BO2299" s="14" t="str">
        <f>_xlfn.XLOOKUP(B2299,'[4]cell downs 18042026 17h'!$B:$B,'[4]cell downs 18042026 17h'!$B:$B,"")</f>
        <v/>
      </c>
      <c r="BP2299" s="14" t="str">
        <f>_xlfn.XLOOKUP(B2299,'[5]Cells Huawei 19042026 15h'!$B:$B,'[5]Cells Huawei 19042026 15h'!$B:$B,"")</f>
        <v>EXN_154</v>
      </c>
      <c r="BQ2299" s="9" t="str">
        <f>_xlfn.XLOOKUP(B2299,'[6]cells down 19042026 9H40'!$B:$B,'[6]cells down 19042026 9H40'!$B:$B,"")</f>
        <v/>
      </c>
      <c r="BR2299" s="9" t="s">
        <v>3093</v>
      </c>
      <c r="BS2299" s="9" t="s">
        <v>5459</v>
      </c>
      <c r="BT2299" s="108"/>
    </row>
    <row r="2300" spans="1:72" s="9" customFormat="1" x14ac:dyDescent="0.35">
      <c r="A2300" s="1" t="s">
        <v>1123</v>
      </c>
      <c r="B2300" s="8" t="s">
        <v>1124</v>
      </c>
      <c r="C2300" s="3" t="str">
        <f>_xlfn.XLOOKUP(B2300,'[1]daily break down'!$D:$D,'[1]daily break down'!$E:$E,"")</f>
        <v>SUD-OUEST</v>
      </c>
      <c r="D2300" s="1" t="s">
        <v>357</v>
      </c>
      <c r="E2300" s="1" t="s">
        <v>563</v>
      </c>
      <c r="F2300" s="3" t="s">
        <v>13</v>
      </c>
      <c r="G2300" s="1" t="s">
        <v>78</v>
      </c>
      <c r="H2300" s="33" t="str">
        <f>_xlfn.XLOOKUP(B2300,[2]CALCULATION!$B:$B,[2]CALCULATION!$H:$H,"")</f>
        <v>NOKIA</v>
      </c>
      <c r="I2300" s="28">
        <v>0</v>
      </c>
      <c r="J2300" s="28">
        <v>0</v>
      </c>
      <c r="K2300" s="28">
        <v>0</v>
      </c>
      <c r="L2300" s="28">
        <v>0</v>
      </c>
      <c r="M2300" s="28">
        <v>18.542069805607813</v>
      </c>
      <c r="N2300" s="28">
        <v>18.542178018836168</v>
      </c>
      <c r="O2300" s="28">
        <v>18.542069805607813</v>
      </c>
      <c r="P2300" s="28">
        <v>18.542232125450344</v>
      </c>
      <c r="Q2300" s="28">
        <v>18.542069805607813</v>
      </c>
      <c r="R2300" s="28">
        <v>18.542178018836168</v>
      </c>
      <c r="S2300" s="93">
        <v>13.304771466270058</v>
      </c>
      <c r="T2300" s="93">
        <f>_xlfn.XLOOKUP(B2300,'[3]Nur des jours'!$B:$B,'[3]Nur des jours'!$U:$U,"")</f>
        <v>2.2600254542237748</v>
      </c>
      <c r="U2300" s="93">
        <v>12.850081021405529</v>
      </c>
      <c r="V2300" s="93">
        <v>3.6650372539115894</v>
      </c>
      <c r="W2300" s="93">
        <v>2.2600254542237748</v>
      </c>
      <c r="X2300" s="93">
        <v>0</v>
      </c>
      <c r="Y2300" s="93">
        <v>0</v>
      </c>
      <c r="Z2300" s="93">
        <v>0</v>
      </c>
      <c r="AA2300" s="93">
        <v>0</v>
      </c>
      <c r="AB2300" s="93">
        <v>0</v>
      </c>
      <c r="AC2300" s="93">
        <f>_xlfn.XLOOKUP(B2300,'[3]Nur des jours'!$B:$B,'[3]Nur des jours'!$N:$N,"")</f>
        <v>0</v>
      </c>
      <c r="AD2300" s="93">
        <v>0</v>
      </c>
      <c r="AE2300" s="93">
        <v>0</v>
      </c>
      <c r="AF2300" s="93">
        <v>0</v>
      </c>
      <c r="AG2300" s="93"/>
      <c r="AH2300" s="93">
        <v>0</v>
      </c>
      <c r="AI2300" s="93">
        <v>0</v>
      </c>
      <c r="AJ2300" s="93">
        <v>0</v>
      </c>
      <c r="AK2300" s="93">
        <v>0</v>
      </c>
      <c r="AL2300" s="93">
        <v>0</v>
      </c>
      <c r="AM2300" s="49" t="s">
        <v>5601</v>
      </c>
      <c r="AN2300" s="49"/>
      <c r="AO2300" s="48" t="str" cm="1">
        <f t="array" ref="AO2300">IFERROR(_xlfn.IFS(
AQ2300="MPR ISSUE","PDH",
AQ2300="BSS Hardware Issue","BSS",
AQ2300="Sites strategiques, MLL, Pylone, etc.","ENVTECH",
AQ2300="AKTIVCO DEFAUT GE &amp; POWER Cabinet","AKTIVCO",
AQ2300="AKTIVCO Coupure ENEO &amp; Baisse de tension","AKTIVCO GRID ONLY",
AQ2300="Coupure ENEO &amp; Baisse de tension","IHS GRID ONLY",
AQ2300="Defaut GE &amp; POWER Cabinet","IHS",
AQ2300="Sharing","Partners",
AQ2300="Sites strategiques &amp; DataCenter","SST &amp; DC",
AQ2300="Exclu","Exclu",
AQ2300="SAT","SAT",
AQ2300="SPARE-ISSUE","SPARE-ISSUE",
AQ2300="Fiber CAmtel","TRANS_FO_CAMTEL",
AQ2300="Fiber AOF","Fiber AOF",
AQ2300="Projet OCM (HUAWEI)","TRAVAUX-HUAWEI",
AQ2300="Projet OCM (NOKIA)","TRAVAUX-NOKIA",
AQ2300="ACCESS-ISSUE","ACCESS-ISSUE",
AQ2300="Projet OCM (ZTE, NOKIA, autres projets)","TRAVAUX OCM",
AQ2300="No root CAuse","No root cause",
AQ2300="ODU HS","PDH",
AQ2300="IP &amp; VLAN","PDH",
AQ2300="Warehouse HUAWEI","SPARE-ISSUE",
AQ2300="SPARE-HS","SPARE-ISSUE",
AQ2300="Power Telco","BSS",AQ2300="no impacts","no impacts"
),"")</f>
        <v>No root cause</v>
      </c>
      <c r="AP2300" s="48" t="str" cm="1">
        <f t="array" ref="AP2300">IFERROR(_xlfn.IFS(
AQ2300="MPR ISSUE","TX ISSUE",
AQ2300="BSS Hardware Issue","RAN ISSUE",
AQ2300="Sites strategiques, MLL, Pylone, etc.","ENVTECH",
AQ2300="AKTIVCO DEFAUT GE &amp; POWER Cabinet","POWER ISSUE",
AQ2300="AKTIVCO Coupure ENEO &amp; Baisse de tension","POWER ISSUE",
AQ2300="Coupure ENEO &amp; Baisse de tension","POWER ISSUE",
AQ2300="Defaut GE &amp; POWER Cabinet","POWER ISSUE",
AQ2300="Sharing","POWER ISSUE",
AQ2300="Sites strategiques &amp; DataCenter","POWER ISSUE",
AQ2300="Exclu","Exclu",
AQ2300="SAT","TX ISSUE",
AQ2300="SPARE-ISSUE","SPARE-ISSUE",
AQ2300="Fiber CAmtel","TX ISSUE",
AQ2300="Fiber AOF","TX ISSUE",
AQ2300="Projet OCM (HUAWEI)","TRAVAUX-HUAWEI",
AQ2300="Projet OCM (NOKIA)","TRAVAUX -NOKIA",
AQ2300="ACCESS-ISSUE","ACCESS-ISSUE",
AQ2300="Projet OCM (ZTE, NOKIA, autres projets)","TRAVAUX OCM",
AQ2300="No root CAuse","No root cause",
AQ2300="ODU HS","TX ISSUE",
AQ2300="IP &amp; VLAN","TX ISSUE",
AQ2300="Warehouse HUAWEI","SPARE-ISSUE",
AQ2300="SPARE-HS","SPARE-ISSUE",
AQ2300="Power Telco","RAN ISSUE",AQ2300="no impacts","no impacts"
),"")</f>
        <v>No root cause</v>
      </c>
      <c r="AQ2300" s="67" t="s">
        <v>5344</v>
      </c>
      <c r="AR2300" s="48" t="str" cm="1">
        <f t="array" ref="AR2300">IFERROR(_xlfn.IFS(
AQ2300="MPR ISSUE","ACTIVE",
AQ2300="BSS Hardware Issue","ACTIVE",
AQ2300="Sites strategiques, MLL, Pylone, etc.","PASSIVE",
AQ2300="AKTIVCO DEFAUT GE &amp; POWER Cabinet","PASSIVE",
AQ2300="AKTIVCO Coupure ENEO &amp; Baisse de tension","PASSIVE",
AQ2300="Coupure ENEO &amp; Baisse de tension","PASSIVE",
AQ2300="Defaut GE &amp; POWER Cabinet","PASSIVE",
AQ2300="Sharing","PASSIVE",
AQ2300="Sites strategiques &amp; DataCenter","PASSIVE",
AQ2300="Exclu","Exclu",
AQ2300="SAT","ACTIVE",
AQ2300="SPARE-ISSUE","SPARE-ISSUE",
AQ2300="Fiber CAmtel","ACTIVE",
AQ2300="Fiber AOF","ACTIVE",
AQ2300="Projet OCM (HUAWEI)","PLANNED WORKS",
AQ2300="Projet OCM (NOKIA)","PLANNED WORKS",
AQ2300="ACCESS-ISSUE","ACCESS-ISSUE",
AQ2300="Projet OCM (ZTE, NOKIA, autres projets)","PLANNED WORKS",
AQ2300="No root CAuse","No root cause",
AQ2300="ODU HS","ACTIVE",
AQ2300="IP &amp; VLAN","ACTIVE",
AQ2300="Warehouse HUAWEI","SPARE-ISSUE",
AQ2300="SPARE-HS","SPARE-ISSUE",
AQ2300="Power Telco","ACTIVE", AQ2300="no impacts","no impacts"
),"")</f>
        <v>No root cause</v>
      </c>
      <c r="AS2300" s="92" t="s">
        <v>5537</v>
      </c>
      <c r="AT2300" s="98" t="s">
        <v>1124</v>
      </c>
      <c r="AV2300" s="17" t="s">
        <v>5537</v>
      </c>
      <c r="AW2300" s="7" t="s">
        <v>5537</v>
      </c>
      <c r="AX2300" s="6" t="s">
        <v>5537</v>
      </c>
      <c r="AY2300" s="7"/>
      <c r="AZ2300" s="3" t="s">
        <v>5537</v>
      </c>
      <c r="BA2300" s="18" t="s">
        <v>5537</v>
      </c>
      <c r="BB2300" s="18" t="s">
        <v>5537</v>
      </c>
      <c r="BC2300" s="18" t="s">
        <v>5537</v>
      </c>
      <c r="BD2300" s="18" t="s">
        <v>5537</v>
      </c>
      <c r="BE2300" s="18" t="s">
        <v>5537</v>
      </c>
      <c r="BF2300" s="18" t="s">
        <v>5537</v>
      </c>
      <c r="BG2300" s="18" t="s">
        <v>5537</v>
      </c>
      <c r="BH2300" s="18" t="s">
        <v>5537</v>
      </c>
      <c r="BI2300" s="18" t="s">
        <v>5537</v>
      </c>
      <c r="BJ2300" s="18" t="s">
        <v>5537</v>
      </c>
      <c r="BK2300" s="18" t="s">
        <v>5537</v>
      </c>
      <c r="BL2300" s="9" t="s">
        <v>5537</v>
      </c>
      <c r="BM2300" s="14" t="s">
        <v>5537</v>
      </c>
      <c r="BN2300" s="14" t="s">
        <v>5537</v>
      </c>
      <c r="BO2300" s="14" t="str">
        <f>_xlfn.XLOOKUP(B2300,'[4]cell downs 18042026 17h'!$B:$B,'[4]cell downs 18042026 17h'!$B:$B,"")</f>
        <v/>
      </c>
      <c r="BP2300" s="14" t="str">
        <f>_xlfn.XLOOKUP(B2300,'[5]Cells Huawei 19042026 15h'!$B:$B,'[5]Cells Huawei 19042026 15h'!$B:$B,"")</f>
        <v/>
      </c>
      <c r="BQ2300" s="9" t="str">
        <f>_xlfn.XLOOKUP(B2300,'[6]cells down 19042026 9H40'!$B:$B,'[6]cells down 19042026 9H40'!$B:$B,"")</f>
        <v/>
      </c>
      <c r="BR2300" s="9" t="s">
        <v>5537</v>
      </c>
      <c r="BS2300" s="9" t="s">
        <v>5537</v>
      </c>
      <c r="BT2300" s="108"/>
    </row>
    <row r="2301" spans="1:72" s="9" customFormat="1" x14ac:dyDescent="0.35">
      <c r="A2301" s="1" t="s">
        <v>3090</v>
      </c>
      <c r="B2301" s="1" t="s">
        <v>3091</v>
      </c>
      <c r="C2301" s="3" t="str">
        <f>_xlfn.XLOOKUP(B2301,'[1]daily break down'!$D:$D,'[1]daily break down'!$E:$E,"")</f>
        <v>EXTREME-NORD</v>
      </c>
      <c r="D2301" s="1" t="s">
        <v>11</v>
      </c>
      <c r="E2301" s="1" t="s">
        <v>630</v>
      </c>
      <c r="F2301" s="3" t="s">
        <v>55</v>
      </c>
      <c r="G2301" s="1" t="s">
        <v>185</v>
      </c>
      <c r="H2301" s="32" t="str">
        <f>_xlfn.XLOOKUP(B2301,[2]CALCULATION!$B:$B,[2]CALCULATION!$H:$H,"")</f>
        <v>Huawei</v>
      </c>
      <c r="I2301" s="28">
        <v>1.030350309474279</v>
      </c>
      <c r="J2301" s="28">
        <v>3.2405445548792495</v>
      </c>
      <c r="K2301" s="28">
        <v>1.7175537121218609</v>
      </c>
      <c r="L2301" s="28">
        <v>0.62262258406029114</v>
      </c>
      <c r="M2301" s="28">
        <v>0.13554659521220888</v>
      </c>
      <c r="N2301" s="28">
        <v>0.13180122876555575</v>
      </c>
      <c r="O2301" s="28">
        <v>0.40722834322110074</v>
      </c>
      <c r="P2301" s="28">
        <v>0.16622292991812984</v>
      </c>
      <c r="Q2301" s="28">
        <v>0</v>
      </c>
      <c r="R2301" s="28">
        <v>0</v>
      </c>
      <c r="S2301" s="93">
        <v>0</v>
      </c>
      <c r="T2301" s="93">
        <f>_xlfn.XLOOKUP(B2301,'[3]Nur des jours'!$B:$B,'[3]Nur des jours'!$U:$U,"")</f>
        <v>0.71563251748551071</v>
      </c>
      <c r="U2301" s="93">
        <v>0</v>
      </c>
      <c r="V2301" s="93">
        <v>0.14401825741297195</v>
      </c>
      <c r="W2301" s="93">
        <v>0.71563251748551071</v>
      </c>
      <c r="X2301" s="93">
        <v>0</v>
      </c>
      <c r="Y2301" s="93">
        <v>0</v>
      </c>
      <c r="Z2301" s="93">
        <v>0</v>
      </c>
      <c r="AA2301" s="93">
        <v>0</v>
      </c>
      <c r="AB2301" s="93">
        <v>0</v>
      </c>
      <c r="AC2301" s="93">
        <f>_xlfn.XLOOKUP(B2301,'[3]Nur des jours'!$B:$B,'[3]Nur des jours'!$N:$N,"")</f>
        <v>0</v>
      </c>
      <c r="AD2301" s="93">
        <v>0</v>
      </c>
      <c r="AE2301" s="93">
        <v>0</v>
      </c>
      <c r="AF2301" s="93">
        <v>0</v>
      </c>
      <c r="AG2301" s="93"/>
      <c r="AH2301" s="93">
        <v>0</v>
      </c>
      <c r="AI2301" s="93">
        <v>0</v>
      </c>
      <c r="AJ2301" s="93">
        <v>0</v>
      </c>
      <c r="AK2301" s="93">
        <v>0</v>
      </c>
      <c r="AL2301" s="93">
        <v>0</v>
      </c>
      <c r="AM2301" s="49" t="s">
        <v>5601</v>
      </c>
      <c r="AN2301" s="49"/>
      <c r="AO2301" s="48" t="str" cm="1">
        <f t="array" ref="AO2301">IFERROR(_xlfn.IFS(
AQ2301="MPR ISSUE","PDH",
AQ2301="BSS Hardware Issue","BSS",
AQ2301="Sites strategiques, MLL, Pylone, etc.","ENVTECH",
AQ2301="AKTIVCO DEFAUT GE &amp; POWER Cabinet","AKTIVCO",
AQ2301="AKTIVCO Coupure ENEO &amp; Baisse de tension","AKTIVCO GRID ONLY",
AQ2301="Coupure ENEO &amp; Baisse de tension","IHS GRID ONLY",
AQ2301="Defaut GE &amp; POWER Cabinet","IHS",
AQ2301="Sharing","Partners",
AQ2301="Sites strategiques &amp; DataCenter","SST &amp; DC",
AQ2301="Exclu","Exclu",
AQ2301="SAT","SAT",
AQ2301="SPARE-ISSUE","SPARE-ISSUE",
AQ2301="Fiber CAmtel","TRANS_FO_CAMTEL",
AQ2301="Fiber AOF","Fiber AOF",
AQ2301="Projet OCM (HUAWEI)","TRAVAUX-HUAWEI",
AQ2301="Projet OCM (NOKIA)","TRAVAUX-NOKIA",
AQ2301="ACCESS-ISSUE","ACCESS-ISSUE",
AQ2301="Projet OCM (ZTE, NOKIA, autres projets)","TRAVAUX OCM",
AQ2301="No root CAuse","No root cause",
AQ2301="ODU HS","PDH",
AQ2301="IP &amp; VLAN","PDH",
AQ2301="Warehouse HUAWEI","SPARE-ISSUE",
AQ2301="SPARE-HS","SPARE-ISSUE",
AQ2301="Power Telco","BSS",AQ2301="no impacts","no impacts"
),"")</f>
        <v>No root cause</v>
      </c>
      <c r="AP2301" s="48" t="str" cm="1">
        <f t="array" ref="AP2301">IFERROR(_xlfn.IFS(
AQ2301="MPR ISSUE","TX ISSUE",
AQ2301="BSS Hardware Issue","RAN ISSUE",
AQ2301="Sites strategiques, MLL, Pylone, etc.","ENVTECH",
AQ2301="AKTIVCO DEFAUT GE &amp; POWER Cabinet","POWER ISSUE",
AQ2301="AKTIVCO Coupure ENEO &amp; Baisse de tension","POWER ISSUE",
AQ2301="Coupure ENEO &amp; Baisse de tension","POWER ISSUE",
AQ2301="Defaut GE &amp; POWER Cabinet","POWER ISSUE",
AQ2301="Sharing","POWER ISSUE",
AQ2301="Sites strategiques &amp; DataCenter","POWER ISSUE",
AQ2301="Exclu","Exclu",
AQ2301="SAT","TX ISSUE",
AQ2301="SPARE-ISSUE","SPARE-ISSUE",
AQ2301="Fiber CAmtel","TX ISSUE",
AQ2301="Fiber AOF","TX ISSUE",
AQ2301="Projet OCM (HUAWEI)","TRAVAUX-HUAWEI",
AQ2301="Projet OCM (NOKIA)","TRAVAUX -NOKIA",
AQ2301="ACCESS-ISSUE","ACCESS-ISSUE",
AQ2301="Projet OCM (ZTE, NOKIA, autres projets)","TRAVAUX OCM",
AQ2301="No root CAuse","No root cause",
AQ2301="ODU HS","TX ISSUE",
AQ2301="IP &amp; VLAN","TX ISSUE",
AQ2301="Warehouse HUAWEI","SPARE-ISSUE",
AQ2301="SPARE-HS","SPARE-ISSUE",
AQ2301="Power Telco","RAN ISSUE",AQ2301="no impacts","no impacts"
),"")</f>
        <v>No root cause</v>
      </c>
      <c r="AQ2301" s="67" t="s">
        <v>5344</v>
      </c>
      <c r="AR2301" s="48" t="str" cm="1">
        <f t="array" ref="AR2301">IFERROR(_xlfn.IFS(
AQ2301="MPR ISSUE","ACTIVE",
AQ2301="BSS Hardware Issue","ACTIVE",
AQ2301="Sites strategiques, MLL, Pylone, etc.","PASSIVE",
AQ2301="AKTIVCO DEFAUT GE &amp; POWER Cabinet","PASSIVE",
AQ2301="AKTIVCO Coupure ENEO &amp; Baisse de tension","PASSIVE",
AQ2301="Coupure ENEO &amp; Baisse de tension","PASSIVE",
AQ2301="Defaut GE &amp; POWER Cabinet","PASSIVE",
AQ2301="Sharing","PASSIVE",
AQ2301="Sites strategiques &amp; DataCenter","PASSIVE",
AQ2301="Exclu","Exclu",
AQ2301="SAT","ACTIVE",
AQ2301="SPARE-ISSUE","SPARE-ISSUE",
AQ2301="Fiber CAmtel","ACTIVE",
AQ2301="Fiber AOF","ACTIVE",
AQ2301="Projet OCM (HUAWEI)","PLANNED WORKS",
AQ2301="Projet OCM (NOKIA)","PLANNED WORKS",
AQ2301="ACCESS-ISSUE","ACCESS-ISSUE",
AQ2301="Projet OCM (ZTE, NOKIA, autres projets)","PLANNED WORKS",
AQ2301="No root CAuse","No root cause",
AQ2301="ODU HS","ACTIVE",
AQ2301="IP &amp; VLAN","ACTIVE",
AQ2301="Warehouse HUAWEI","SPARE-ISSUE",
AQ2301="SPARE-HS","SPARE-ISSUE",
AQ2301="Power Telco","ACTIVE", AQ2301="no impacts","no impacts"
),"")</f>
        <v>No root cause</v>
      </c>
      <c r="AS2301" s="92" t="s">
        <v>5914</v>
      </c>
      <c r="AT2301" s="98" t="s">
        <v>3091</v>
      </c>
      <c r="AV2301" s="17" t="s">
        <v>5537</v>
      </c>
      <c r="AW2301" s="7" t="s">
        <v>5537</v>
      </c>
      <c r="AX2301" s="6" t="s">
        <v>5537</v>
      </c>
      <c r="AY2301" s="7"/>
      <c r="AZ2301" s="3" t="s">
        <v>5537</v>
      </c>
      <c r="BA2301" s="18" t="s">
        <v>5537</v>
      </c>
      <c r="BB2301" s="18" t="s">
        <v>5537</v>
      </c>
      <c r="BC2301" s="18" t="s">
        <v>5537</v>
      </c>
      <c r="BD2301" s="18" t="s">
        <v>5537</v>
      </c>
      <c r="BE2301" s="18" t="s">
        <v>5537</v>
      </c>
      <c r="BF2301" s="18" t="s">
        <v>5537</v>
      </c>
      <c r="BG2301" s="18" t="s">
        <v>5537</v>
      </c>
      <c r="BH2301" s="18" t="s">
        <v>5537</v>
      </c>
      <c r="BI2301" s="18" t="s">
        <v>5537</v>
      </c>
      <c r="BJ2301" s="18" t="s">
        <v>5537</v>
      </c>
      <c r="BK2301" s="18" t="s">
        <v>5537</v>
      </c>
      <c r="BL2301" s="9" t="s">
        <v>5914</v>
      </c>
      <c r="BM2301" s="14" t="s">
        <v>5537</v>
      </c>
      <c r="BN2301" s="14" t="s">
        <v>5537</v>
      </c>
      <c r="BO2301" s="14" t="str">
        <f>_xlfn.XLOOKUP(B2301,'[4]cell downs 18042026 17h'!$B:$B,'[4]cell downs 18042026 17h'!$B:$B,"")</f>
        <v/>
      </c>
      <c r="BP2301" s="14" t="str">
        <f>_xlfn.XLOOKUP(B2301,'[5]Cells Huawei 19042026 15h'!$B:$B,'[5]Cells Huawei 19042026 15h'!$B:$B,"")</f>
        <v/>
      </c>
      <c r="BQ2301" s="9" t="str">
        <f>_xlfn.XLOOKUP(B2301,'[6]cells down 19042026 9H40'!$B:$B,'[6]cells down 19042026 9H40'!$B:$B,"")</f>
        <v/>
      </c>
      <c r="BR2301" s="9" t="s">
        <v>3091</v>
      </c>
      <c r="BS2301" s="9" t="s">
        <v>5537</v>
      </c>
      <c r="BT2301" s="108"/>
    </row>
    <row r="2302" spans="1:72" s="9" customFormat="1" x14ac:dyDescent="0.35">
      <c r="A2302" s="1" t="s">
        <v>2125</v>
      </c>
      <c r="B2302" s="8" t="s">
        <v>2126</v>
      </c>
      <c r="C2302" s="3" t="str">
        <f>_xlfn.XLOOKUP(B2302,'[1]daily break down'!$D:$D,'[1]daily break down'!$E:$E,"")</f>
        <v>NORD-OUEST</v>
      </c>
      <c r="D2302" s="1" t="s">
        <v>11</v>
      </c>
      <c r="E2302" s="1" t="s">
        <v>12</v>
      </c>
      <c r="F2302" s="3" t="s">
        <v>51</v>
      </c>
      <c r="G2302" s="1" t="s">
        <v>2127</v>
      </c>
      <c r="H2302" s="32" t="str">
        <f>_xlfn.XLOOKUP(B2302,[2]CALCULATION!$B:$B,[2]CALCULATION!$H:$H,"")</f>
        <v>Huawei</v>
      </c>
      <c r="I2302" s="28">
        <v>0</v>
      </c>
      <c r="J2302" s="28">
        <v>0</v>
      </c>
      <c r="K2302" s="28">
        <v>0</v>
      </c>
      <c r="L2302" s="28">
        <v>0</v>
      </c>
      <c r="M2302" s="28">
        <v>0</v>
      </c>
      <c r="N2302" s="28">
        <v>0</v>
      </c>
      <c r="O2302" s="28">
        <v>0</v>
      </c>
      <c r="P2302" s="28">
        <v>0</v>
      </c>
      <c r="Q2302" s="28">
        <v>0</v>
      </c>
      <c r="R2302" s="28">
        <v>0</v>
      </c>
      <c r="S2302" s="93">
        <v>0</v>
      </c>
      <c r="T2302" s="93">
        <f>_xlfn.XLOOKUP(B2302,'[3]Nur des jours'!$B:$B,'[3]Nur des jours'!$U:$U,"")</f>
        <v>0</v>
      </c>
      <c r="U2302" s="93">
        <v>0</v>
      </c>
      <c r="V2302" s="93">
        <v>8.0600999335108288</v>
      </c>
      <c r="W2302" s="93">
        <v>0.66597965944988058</v>
      </c>
      <c r="X2302" s="93">
        <v>0</v>
      </c>
      <c r="Y2302" s="93">
        <v>0</v>
      </c>
      <c r="Z2302" s="93">
        <v>0</v>
      </c>
      <c r="AA2302" s="93">
        <v>0</v>
      </c>
      <c r="AB2302" s="93">
        <v>0</v>
      </c>
      <c r="AC2302" s="93">
        <f>_xlfn.XLOOKUP(B2302,'[3]Nur des jours'!$B:$B,'[3]Nur des jours'!$N:$N,"")</f>
        <v>0</v>
      </c>
      <c r="AD2302" s="93">
        <v>0</v>
      </c>
      <c r="AE2302" s="93">
        <v>0</v>
      </c>
      <c r="AF2302" s="93">
        <v>0</v>
      </c>
      <c r="AG2302" s="93"/>
      <c r="AH2302" s="93">
        <v>0</v>
      </c>
      <c r="AI2302" s="93">
        <v>0</v>
      </c>
      <c r="AJ2302" s="93">
        <v>0</v>
      </c>
      <c r="AK2302" s="93">
        <v>0</v>
      </c>
      <c r="AL2302" s="93">
        <v>0</v>
      </c>
      <c r="AM2302" s="49" t="s">
        <v>5601</v>
      </c>
      <c r="AN2302" s="49"/>
      <c r="AO2302" s="48" t="str" cm="1">
        <f t="array" ref="AO2302">IFERROR(_xlfn.IFS(
AQ2302="MPR ISSUE","PDH",
AQ2302="BSS Hardware Issue","BSS",
AQ2302="Sites strategiques, MLL, Pylone, etc.","ENVTECH",
AQ2302="AKTIVCO DEFAUT GE &amp; POWER Cabinet","AKTIVCO",
AQ2302="AKTIVCO Coupure ENEO &amp; Baisse de tension","AKTIVCO GRID ONLY",
AQ2302="Coupure ENEO &amp; Baisse de tension","IHS GRID ONLY",
AQ2302="Defaut GE &amp; POWER Cabinet","IHS",
AQ2302="Sharing","Partners",
AQ2302="Sites strategiques &amp; DataCenter","SST &amp; DC",
AQ2302="Exclu","Exclu",
AQ2302="SAT","SAT",
AQ2302="SPARE-ISSUE","SPARE-ISSUE",
AQ2302="Fiber CAmtel","TRANS_FO_CAMTEL",
AQ2302="Fiber AOF","Fiber AOF",
AQ2302="Projet OCM (HUAWEI)","TRAVAUX-HUAWEI",
AQ2302="Projet OCM (NOKIA)","TRAVAUX-NOKIA",
AQ2302="ACCESS-ISSUE","ACCESS-ISSUE",
AQ2302="Projet OCM (ZTE, NOKIA, autres projets)","TRAVAUX OCM",
AQ2302="No root CAuse","No root cause",
AQ2302="ODU HS","PDH",
AQ2302="IP &amp; VLAN","PDH",
AQ2302="Warehouse HUAWEI","SPARE-ISSUE",
AQ2302="SPARE-HS","SPARE-ISSUE",
AQ2302="Power Telco","BSS",AQ2302="no impacts","no impacts"
),"")</f>
        <v>No root cause</v>
      </c>
      <c r="AP2302" s="48" t="str" cm="1">
        <f t="array" ref="AP2302">IFERROR(_xlfn.IFS(
AQ2302="MPR ISSUE","TX ISSUE",
AQ2302="BSS Hardware Issue","RAN ISSUE",
AQ2302="Sites strategiques, MLL, Pylone, etc.","ENVTECH",
AQ2302="AKTIVCO DEFAUT GE &amp; POWER Cabinet","POWER ISSUE",
AQ2302="AKTIVCO Coupure ENEO &amp; Baisse de tension","POWER ISSUE",
AQ2302="Coupure ENEO &amp; Baisse de tension","POWER ISSUE",
AQ2302="Defaut GE &amp; POWER Cabinet","POWER ISSUE",
AQ2302="Sharing","POWER ISSUE",
AQ2302="Sites strategiques &amp; DataCenter","POWER ISSUE",
AQ2302="Exclu","Exclu",
AQ2302="SAT","TX ISSUE",
AQ2302="SPARE-ISSUE","SPARE-ISSUE",
AQ2302="Fiber CAmtel","TX ISSUE",
AQ2302="Fiber AOF","TX ISSUE",
AQ2302="Projet OCM (HUAWEI)","TRAVAUX-HUAWEI",
AQ2302="Projet OCM (NOKIA)","TRAVAUX -NOKIA",
AQ2302="ACCESS-ISSUE","ACCESS-ISSUE",
AQ2302="Projet OCM (ZTE, NOKIA, autres projets)","TRAVAUX OCM",
AQ2302="No root CAuse","No root cause",
AQ2302="ODU HS","TX ISSUE",
AQ2302="IP &amp; VLAN","TX ISSUE",
AQ2302="Warehouse HUAWEI","SPARE-ISSUE",
AQ2302="SPARE-HS","SPARE-ISSUE",
AQ2302="Power Telco","RAN ISSUE",AQ2302="no impacts","no impacts"
),"")</f>
        <v>No root cause</v>
      </c>
      <c r="AQ2302" s="67" t="s">
        <v>5344</v>
      </c>
      <c r="AR2302" s="48" t="str" cm="1">
        <f t="array" ref="AR2302">IFERROR(_xlfn.IFS(
AQ2302="MPR ISSUE","ACTIVE",
AQ2302="BSS Hardware Issue","ACTIVE",
AQ2302="Sites strategiques, MLL, Pylone, etc.","PASSIVE",
AQ2302="AKTIVCO DEFAUT GE &amp; POWER Cabinet","PASSIVE",
AQ2302="AKTIVCO Coupure ENEO &amp; Baisse de tension","PASSIVE",
AQ2302="Coupure ENEO &amp; Baisse de tension","PASSIVE",
AQ2302="Defaut GE &amp; POWER Cabinet","PASSIVE",
AQ2302="Sharing","PASSIVE",
AQ2302="Sites strategiques &amp; DataCenter","PASSIVE",
AQ2302="Exclu","Exclu",
AQ2302="SAT","ACTIVE",
AQ2302="SPARE-ISSUE","SPARE-ISSUE",
AQ2302="Fiber CAmtel","ACTIVE",
AQ2302="Fiber AOF","ACTIVE",
AQ2302="Projet OCM (HUAWEI)","PLANNED WORKS",
AQ2302="Projet OCM (NOKIA)","PLANNED WORKS",
AQ2302="ACCESS-ISSUE","ACCESS-ISSUE",
AQ2302="Projet OCM (ZTE, NOKIA, autres projets)","PLANNED WORKS",
AQ2302="No root CAuse","No root cause",
AQ2302="ODU HS","ACTIVE",
AQ2302="IP &amp; VLAN","ACTIVE",
AQ2302="Warehouse HUAWEI","SPARE-ISSUE",
AQ2302="SPARE-HS","SPARE-ISSUE",
AQ2302="Power Telco","ACTIVE", AQ2302="no impacts","no impacts"
),"")</f>
        <v>No root cause</v>
      </c>
      <c r="AS2302" s="92" t="s">
        <v>5537</v>
      </c>
      <c r="AT2302" s="98" t="s">
        <v>2126</v>
      </c>
      <c r="AV2302" s="17" t="s">
        <v>5537</v>
      </c>
      <c r="AW2302" s="7" t="s">
        <v>5537</v>
      </c>
      <c r="AX2302" s="6" t="s">
        <v>5537</v>
      </c>
      <c r="AY2302" s="7"/>
      <c r="AZ2302" s="3" t="s">
        <v>5537</v>
      </c>
      <c r="BA2302" s="18" t="s">
        <v>5537</v>
      </c>
      <c r="BB2302" s="18" t="s">
        <v>5537</v>
      </c>
      <c r="BC2302" s="18" t="s">
        <v>5537</v>
      </c>
      <c r="BD2302" s="18" t="s">
        <v>5537</v>
      </c>
      <c r="BE2302" s="18" t="s">
        <v>5537</v>
      </c>
      <c r="BF2302" s="18" t="s">
        <v>5537</v>
      </c>
      <c r="BG2302" s="18" t="s">
        <v>5537</v>
      </c>
      <c r="BH2302" s="18" t="s">
        <v>5537</v>
      </c>
      <c r="BI2302" s="18" t="s">
        <v>5537</v>
      </c>
      <c r="BJ2302" s="18" t="s">
        <v>5537</v>
      </c>
      <c r="BK2302" s="18" t="s">
        <v>5537</v>
      </c>
      <c r="BL2302" s="9" t="s">
        <v>5537</v>
      </c>
      <c r="BM2302" s="14" t="s">
        <v>5537</v>
      </c>
      <c r="BN2302" s="14" t="s">
        <v>5537</v>
      </c>
      <c r="BO2302" s="14" t="str">
        <f>_xlfn.XLOOKUP(B2302,'[4]cell downs 18042026 17h'!$B:$B,'[4]cell downs 18042026 17h'!$B:$B,"")</f>
        <v/>
      </c>
      <c r="BP2302" s="14" t="str">
        <f>_xlfn.XLOOKUP(B2302,'[5]Cells Huawei 19042026 15h'!$B:$B,'[5]Cells Huawei 19042026 15h'!$B:$B,"")</f>
        <v/>
      </c>
      <c r="BQ2302" s="9" t="str">
        <f>_xlfn.XLOOKUP(B2302,'[6]cells down 19042026 9H40'!$B:$B,'[6]cells down 19042026 9H40'!$B:$B,"")</f>
        <v/>
      </c>
      <c r="BR2302" s="9" t="s">
        <v>2126</v>
      </c>
      <c r="BS2302" s="9" t="s">
        <v>1129</v>
      </c>
      <c r="BT2302" s="108"/>
    </row>
    <row r="2303" spans="1:72" s="9" customFormat="1" x14ac:dyDescent="0.35">
      <c r="A2303" s="1" t="s">
        <v>3106</v>
      </c>
      <c r="B2303" s="8" t="s">
        <v>3107</v>
      </c>
      <c r="C2303" s="3" t="str">
        <f>_xlfn.XLOOKUP(B2303,'[1]daily break down'!$D:$D,'[1]daily break down'!$E:$E,"")</f>
        <v>EXTREME-NORD</v>
      </c>
      <c r="D2303" s="1" t="s">
        <v>11</v>
      </c>
      <c r="E2303" s="1" t="s">
        <v>154</v>
      </c>
      <c r="F2303" s="3" t="s">
        <v>55</v>
      </c>
      <c r="G2303" s="1" t="s">
        <v>3108</v>
      </c>
      <c r="H2303" s="33" t="str">
        <f>_xlfn.XLOOKUP(B2303,[2]CALCULATION!$B:$B,[2]CALCULATION!$H:$H,"")</f>
        <v>NOKIA</v>
      </c>
      <c r="I2303" s="28">
        <v>0</v>
      </c>
      <c r="J2303" s="28">
        <v>2.1403332599658708E-3</v>
      </c>
      <c r="K2303" s="28">
        <v>3.8023408028515511E-2</v>
      </c>
      <c r="L2303" s="28">
        <v>0</v>
      </c>
      <c r="M2303" s="28">
        <v>0</v>
      </c>
      <c r="N2303" s="28">
        <v>0</v>
      </c>
      <c r="O2303" s="28">
        <v>0</v>
      </c>
      <c r="P2303" s="28">
        <v>0.14857273970691828</v>
      </c>
      <c r="Q2303" s="28">
        <v>0</v>
      </c>
      <c r="R2303" s="28">
        <v>0</v>
      </c>
      <c r="S2303" s="93">
        <v>0</v>
      </c>
      <c r="T2303" s="93">
        <f>_xlfn.XLOOKUP(B2303,'[3]Nur des jours'!$B:$B,'[3]Nur des jours'!$U:$U,"")</f>
        <v>0.4019074223636861</v>
      </c>
      <c r="U2303" s="93">
        <v>0.20079234285224226</v>
      </c>
      <c r="V2303" s="93">
        <v>2.4452712958094893E-2</v>
      </c>
      <c r="W2303" s="93">
        <v>0.40190742236368598</v>
      </c>
      <c r="X2303" s="93">
        <v>0</v>
      </c>
      <c r="Y2303" s="93">
        <v>0</v>
      </c>
      <c r="Z2303" s="93">
        <v>0</v>
      </c>
      <c r="AA2303" s="93">
        <v>0</v>
      </c>
      <c r="AB2303" s="93">
        <v>0</v>
      </c>
      <c r="AC2303" s="93">
        <f>_xlfn.XLOOKUP(B2303,'[3]Nur des jours'!$B:$B,'[3]Nur des jours'!$N:$N,"")</f>
        <v>0</v>
      </c>
      <c r="AD2303" s="93">
        <v>0</v>
      </c>
      <c r="AE2303" s="93">
        <v>0</v>
      </c>
      <c r="AF2303" s="93">
        <v>0</v>
      </c>
      <c r="AG2303" s="93"/>
      <c r="AH2303" s="93">
        <v>0</v>
      </c>
      <c r="AI2303" s="93">
        <v>0</v>
      </c>
      <c r="AJ2303" s="93">
        <v>0</v>
      </c>
      <c r="AK2303" s="93">
        <v>0</v>
      </c>
      <c r="AL2303" s="93">
        <v>0</v>
      </c>
      <c r="AM2303" s="49" t="s">
        <v>5601</v>
      </c>
      <c r="AN2303" s="49"/>
      <c r="AO2303" s="48" t="str" cm="1">
        <f t="array" ref="AO2303">IFERROR(_xlfn.IFS(
AQ2303="MPR ISSUE","PDH",
AQ2303="BSS Hardware Issue","BSS",
AQ2303="Sites strategiques, MLL, Pylone, etc.","ENVTECH",
AQ2303="AKTIVCO DEFAUT GE &amp; POWER Cabinet","AKTIVCO",
AQ2303="AKTIVCO Coupure ENEO &amp; Baisse de tension","AKTIVCO GRID ONLY",
AQ2303="Coupure ENEO &amp; Baisse de tension","IHS GRID ONLY",
AQ2303="Defaut GE &amp; POWER Cabinet","IHS",
AQ2303="Sharing","Partners",
AQ2303="Sites strategiques &amp; DataCenter","SST &amp; DC",
AQ2303="Exclu","Exclu",
AQ2303="SAT","SAT",
AQ2303="SPARE-ISSUE","SPARE-ISSUE",
AQ2303="Fiber CAmtel","TRANS_FO_CAMTEL",
AQ2303="Fiber AOF","Fiber AOF",
AQ2303="Projet OCM (HUAWEI)","TRAVAUX-HUAWEI",
AQ2303="Projet OCM (NOKIA)","TRAVAUX-NOKIA",
AQ2303="ACCESS-ISSUE","ACCESS-ISSUE",
AQ2303="Projet OCM (ZTE, NOKIA, autres projets)","TRAVAUX OCM",
AQ2303="No root CAuse","No root cause",
AQ2303="ODU HS","PDH",
AQ2303="IP &amp; VLAN","PDH",
AQ2303="Warehouse HUAWEI","SPARE-ISSUE",
AQ2303="SPARE-HS","SPARE-ISSUE",
AQ2303="Power Telco","BSS",AQ2303="no impacts","no impacts"
),"")</f>
        <v>IHS</v>
      </c>
      <c r="AP2303" s="48" t="str" cm="1">
        <f t="array" ref="AP2303">IFERROR(_xlfn.IFS(
AQ2303="MPR ISSUE","TX ISSUE",
AQ2303="BSS Hardware Issue","RAN ISSUE",
AQ2303="Sites strategiques, MLL, Pylone, etc.","ENVTECH",
AQ2303="AKTIVCO DEFAUT GE &amp; POWER Cabinet","POWER ISSUE",
AQ2303="AKTIVCO Coupure ENEO &amp; Baisse de tension","POWER ISSUE",
AQ2303="Coupure ENEO &amp; Baisse de tension","POWER ISSUE",
AQ2303="Defaut GE &amp; POWER Cabinet","POWER ISSUE",
AQ2303="Sharing","POWER ISSUE",
AQ2303="Sites strategiques &amp; DataCenter","POWER ISSUE",
AQ2303="Exclu","Exclu",
AQ2303="SAT","TX ISSUE",
AQ2303="SPARE-ISSUE","SPARE-ISSUE",
AQ2303="Fiber CAmtel","TX ISSUE",
AQ2303="Fiber AOF","TX ISSUE",
AQ2303="Projet OCM (HUAWEI)","TRAVAUX-HUAWEI",
AQ2303="Projet OCM (NOKIA)","TRAVAUX -NOKIA",
AQ2303="ACCESS-ISSUE","ACCESS-ISSUE",
AQ2303="Projet OCM (ZTE, NOKIA, autres projets)","TRAVAUX OCM",
AQ2303="No root CAuse","No root cause",
AQ2303="ODU HS","TX ISSUE",
AQ2303="IP &amp; VLAN","TX ISSUE",
AQ2303="Warehouse HUAWEI","SPARE-ISSUE",
AQ2303="SPARE-HS","SPARE-ISSUE",
AQ2303="Power Telco","RAN ISSUE",AQ2303="no impacts","no impacts"
),"")</f>
        <v>POWER ISSUE</v>
      </c>
      <c r="AQ2303" s="67" t="s">
        <v>5330</v>
      </c>
      <c r="AR2303" s="48" t="str" cm="1">
        <f t="array" ref="AR2303">IFERROR(_xlfn.IFS(
AQ2303="MPR ISSUE","ACTIVE",
AQ2303="BSS Hardware Issue","ACTIVE",
AQ2303="Sites strategiques, MLL, Pylone, etc.","PASSIVE",
AQ2303="AKTIVCO DEFAUT GE &amp; POWER Cabinet","PASSIVE",
AQ2303="AKTIVCO Coupure ENEO &amp; Baisse de tension","PASSIVE",
AQ2303="Coupure ENEO &amp; Baisse de tension","PASSIVE",
AQ2303="Defaut GE &amp; POWER Cabinet","PASSIVE",
AQ2303="Sharing","PASSIVE",
AQ2303="Sites strategiques &amp; DataCenter","PASSIVE",
AQ2303="Exclu","Exclu",
AQ2303="SAT","ACTIVE",
AQ2303="SPARE-ISSUE","SPARE-ISSUE",
AQ2303="Fiber CAmtel","ACTIVE",
AQ2303="Fiber AOF","ACTIVE",
AQ2303="Projet OCM (HUAWEI)","PLANNED WORKS",
AQ2303="Projet OCM (NOKIA)","PLANNED WORKS",
AQ2303="ACCESS-ISSUE","ACCESS-ISSUE",
AQ2303="Projet OCM (ZTE, NOKIA, autres projets)","PLANNED WORKS",
AQ2303="No root CAuse","No root cause",
AQ2303="ODU HS","ACTIVE",
AQ2303="IP &amp; VLAN","ACTIVE",
AQ2303="Warehouse HUAWEI","SPARE-ISSUE",
AQ2303="SPARE-HS","SPARE-ISSUE",
AQ2303="Power Telco","ACTIVE", AQ2303="no impacts","no impacts"
),"")</f>
        <v>PASSIVE</v>
      </c>
      <c r="AS2303" s="92" t="s">
        <v>5915</v>
      </c>
      <c r="AT2303" s="98" t="s">
        <v>3107</v>
      </c>
      <c r="AV2303" s="17" t="s">
        <v>5537</v>
      </c>
      <c r="AW2303" s="7" t="s">
        <v>5537</v>
      </c>
      <c r="AX2303" s="6" t="s">
        <v>5537</v>
      </c>
      <c r="AY2303" s="7"/>
      <c r="AZ2303" s="3" t="s">
        <v>5537</v>
      </c>
      <c r="BA2303" s="18" t="s">
        <v>5537</v>
      </c>
      <c r="BB2303" s="18" t="s">
        <v>5537</v>
      </c>
      <c r="BC2303" s="18" t="s">
        <v>5537</v>
      </c>
      <c r="BD2303" s="18" t="s">
        <v>5537</v>
      </c>
      <c r="BE2303" s="18" t="s">
        <v>5537</v>
      </c>
      <c r="BF2303" s="18" t="s">
        <v>5537</v>
      </c>
      <c r="BG2303" s="18" t="s">
        <v>5537</v>
      </c>
      <c r="BH2303" s="18" t="s">
        <v>5537</v>
      </c>
      <c r="BI2303" s="18" t="s">
        <v>5537</v>
      </c>
      <c r="BJ2303" s="18" t="s">
        <v>5537</v>
      </c>
      <c r="BK2303" s="18" t="s">
        <v>5537</v>
      </c>
      <c r="BL2303" s="9" t="s">
        <v>5915</v>
      </c>
      <c r="BM2303" s="14" t="s">
        <v>5537</v>
      </c>
      <c r="BN2303" s="14" t="s">
        <v>5537</v>
      </c>
      <c r="BO2303" s="14" t="str">
        <f>_xlfn.XLOOKUP(B2303,'[4]cell downs 18042026 17h'!$B:$B,'[4]cell downs 18042026 17h'!$B:$B,"")</f>
        <v/>
      </c>
      <c r="BP2303" s="14" t="str">
        <f>_xlfn.XLOOKUP(B2303,'[5]Cells Huawei 19042026 15h'!$B:$B,'[5]Cells Huawei 19042026 15h'!$B:$B,"")</f>
        <v/>
      </c>
      <c r="BQ2303" s="9" t="str">
        <f>_xlfn.XLOOKUP(B2303,'[6]cells down 19042026 9H40'!$B:$B,'[6]cells down 19042026 9H40'!$B:$B,"")</f>
        <v/>
      </c>
      <c r="BR2303" s="9" t="s">
        <v>3107</v>
      </c>
      <c r="BS2303" s="9" t="s">
        <v>12</v>
      </c>
      <c r="BT2303" s="108"/>
    </row>
    <row r="2304" spans="1:72" s="9" customFormat="1" x14ac:dyDescent="0.35">
      <c r="A2304" s="1" t="s">
        <v>3908</v>
      </c>
      <c r="B2304" s="8" t="s">
        <v>3909</v>
      </c>
      <c r="C2304" s="3" t="str">
        <f>_xlfn.XLOOKUP(B2304,'[1]daily break down'!$D:$D,'[1]daily break down'!$E:$E,"")</f>
        <v>EXTREME-NORD</v>
      </c>
      <c r="D2304" s="1" t="s">
        <v>11</v>
      </c>
      <c r="E2304" s="1" t="s">
        <v>154</v>
      </c>
      <c r="F2304" s="3" t="s">
        <v>55</v>
      </c>
      <c r="G2304" s="1" t="s">
        <v>3910</v>
      </c>
      <c r="H2304" s="32" t="str">
        <f>_xlfn.XLOOKUP(B2304,[2]CALCULATION!$B:$B,[2]CALCULATION!$H:$H,"")</f>
        <v>HUAWEI</v>
      </c>
      <c r="I2304" s="28">
        <v>0</v>
      </c>
      <c r="J2304" s="28">
        <v>0</v>
      </c>
      <c r="K2304" s="28">
        <v>0</v>
      </c>
      <c r="L2304" s="28">
        <v>0</v>
      </c>
      <c r="M2304" s="28">
        <v>0</v>
      </c>
      <c r="N2304" s="28">
        <v>0</v>
      </c>
      <c r="O2304" s="28">
        <v>0</v>
      </c>
      <c r="P2304" s="28">
        <v>0</v>
      </c>
      <c r="Q2304" s="28">
        <v>0</v>
      </c>
      <c r="R2304" s="28">
        <v>0</v>
      </c>
      <c r="S2304" s="93">
        <v>0</v>
      </c>
      <c r="T2304" s="93">
        <f>_xlfn.XLOOKUP(B2304,'[3]Nur des jours'!$B:$B,'[3]Nur des jours'!$U:$U,"")</f>
        <v>0</v>
      </c>
      <c r="U2304" s="93">
        <v>0</v>
      </c>
      <c r="V2304" s="93">
        <v>3.2727368712421483E-2</v>
      </c>
      <c r="W2304" s="93">
        <v>0.36586879660305965</v>
      </c>
      <c r="X2304" s="93">
        <v>0</v>
      </c>
      <c r="Y2304" s="93">
        <v>0</v>
      </c>
      <c r="Z2304" s="93">
        <v>0</v>
      </c>
      <c r="AA2304" s="93">
        <v>0</v>
      </c>
      <c r="AB2304" s="93">
        <v>0</v>
      </c>
      <c r="AC2304" s="93">
        <f>_xlfn.XLOOKUP(B2304,'[3]Nur des jours'!$B:$B,'[3]Nur des jours'!$N:$N,"")</f>
        <v>0</v>
      </c>
      <c r="AD2304" s="93">
        <v>0</v>
      </c>
      <c r="AE2304" s="93">
        <v>0</v>
      </c>
      <c r="AF2304" s="93">
        <v>0</v>
      </c>
      <c r="AG2304" s="93"/>
      <c r="AH2304" s="93">
        <v>0</v>
      </c>
      <c r="AI2304" s="93">
        <v>0</v>
      </c>
      <c r="AJ2304" s="93">
        <v>0</v>
      </c>
      <c r="AK2304" s="93">
        <v>0</v>
      </c>
      <c r="AL2304" s="93">
        <v>0</v>
      </c>
      <c r="AM2304" s="49" t="s">
        <v>5601</v>
      </c>
      <c r="AN2304" s="49"/>
      <c r="AO2304" s="48" t="str" cm="1">
        <f t="array" ref="AO2304">IFERROR(_xlfn.IFS(
AQ2304="MPR ISSUE","PDH",
AQ2304="BSS Hardware Issue","BSS",
AQ2304="Sites strategiques, MLL, Pylone, etc.","ENVTECH",
AQ2304="AKTIVCO DEFAUT GE &amp; POWER Cabinet","AKTIVCO",
AQ2304="AKTIVCO Coupure ENEO &amp; Baisse de tension","AKTIVCO GRID ONLY",
AQ2304="Coupure ENEO &amp; Baisse de tension","IHS GRID ONLY",
AQ2304="Defaut GE &amp; POWER Cabinet","IHS",
AQ2304="Sharing","Partners",
AQ2304="Sites strategiques &amp; DataCenter","SST &amp; DC",
AQ2304="Exclu","Exclu",
AQ2304="SAT","SAT",
AQ2304="SPARE-ISSUE","SPARE-ISSUE",
AQ2304="Fiber CAmtel","TRANS_FO_CAMTEL",
AQ2304="Fiber AOF","Fiber AOF",
AQ2304="Projet OCM (HUAWEI)","TRAVAUX-HUAWEI",
AQ2304="Projet OCM (NOKIA)","TRAVAUX-NOKIA",
AQ2304="ACCESS-ISSUE","ACCESS-ISSUE",
AQ2304="Projet OCM (ZTE, NOKIA, autres projets)","TRAVAUX OCM",
AQ2304="No root CAuse","No root cause",
AQ2304="ODU HS","PDH",
AQ2304="IP &amp; VLAN","PDH",
AQ2304="Warehouse HUAWEI","SPARE-ISSUE",
AQ2304="SPARE-HS","SPARE-ISSUE",
AQ2304="Power Telco","BSS",AQ2304="no impacts","no impacts"
),"")</f>
        <v>No root cause</v>
      </c>
      <c r="AP2304" s="48" t="str" cm="1">
        <f t="array" ref="AP2304">IFERROR(_xlfn.IFS(
AQ2304="MPR ISSUE","TX ISSUE",
AQ2304="BSS Hardware Issue","RAN ISSUE",
AQ2304="Sites strategiques, MLL, Pylone, etc.","ENVTECH",
AQ2304="AKTIVCO DEFAUT GE &amp; POWER Cabinet","POWER ISSUE",
AQ2304="AKTIVCO Coupure ENEO &amp; Baisse de tension","POWER ISSUE",
AQ2304="Coupure ENEO &amp; Baisse de tension","POWER ISSUE",
AQ2304="Defaut GE &amp; POWER Cabinet","POWER ISSUE",
AQ2304="Sharing","POWER ISSUE",
AQ2304="Sites strategiques &amp; DataCenter","POWER ISSUE",
AQ2304="Exclu","Exclu",
AQ2304="SAT","TX ISSUE",
AQ2304="SPARE-ISSUE","SPARE-ISSUE",
AQ2304="Fiber CAmtel","TX ISSUE",
AQ2304="Fiber AOF","TX ISSUE",
AQ2304="Projet OCM (HUAWEI)","TRAVAUX-HUAWEI",
AQ2304="Projet OCM (NOKIA)","TRAVAUX -NOKIA",
AQ2304="ACCESS-ISSUE","ACCESS-ISSUE",
AQ2304="Projet OCM (ZTE, NOKIA, autres projets)","TRAVAUX OCM",
AQ2304="No root CAuse","No root cause",
AQ2304="ODU HS","TX ISSUE",
AQ2304="IP &amp; VLAN","TX ISSUE",
AQ2304="Warehouse HUAWEI","SPARE-ISSUE",
AQ2304="SPARE-HS","SPARE-ISSUE",
AQ2304="Power Telco","RAN ISSUE",AQ2304="no impacts","no impacts"
),"")</f>
        <v>No root cause</v>
      </c>
      <c r="AQ2304" s="67" t="s">
        <v>5344</v>
      </c>
      <c r="AR2304" s="48" t="str" cm="1">
        <f t="array" ref="AR2304">IFERROR(_xlfn.IFS(
AQ2304="MPR ISSUE","ACTIVE",
AQ2304="BSS Hardware Issue","ACTIVE",
AQ2304="Sites strategiques, MLL, Pylone, etc.","PASSIVE",
AQ2304="AKTIVCO DEFAUT GE &amp; POWER Cabinet","PASSIVE",
AQ2304="AKTIVCO Coupure ENEO &amp; Baisse de tension","PASSIVE",
AQ2304="Coupure ENEO &amp; Baisse de tension","PASSIVE",
AQ2304="Defaut GE &amp; POWER Cabinet","PASSIVE",
AQ2304="Sharing","PASSIVE",
AQ2304="Sites strategiques &amp; DataCenter","PASSIVE",
AQ2304="Exclu","Exclu",
AQ2304="SAT","ACTIVE",
AQ2304="SPARE-ISSUE","SPARE-ISSUE",
AQ2304="Fiber CAmtel","ACTIVE",
AQ2304="Fiber AOF","ACTIVE",
AQ2304="Projet OCM (HUAWEI)","PLANNED WORKS",
AQ2304="Projet OCM (NOKIA)","PLANNED WORKS",
AQ2304="ACCESS-ISSUE","ACCESS-ISSUE",
AQ2304="Projet OCM (ZTE, NOKIA, autres projets)","PLANNED WORKS",
AQ2304="No root CAuse","No root cause",
AQ2304="ODU HS","ACTIVE",
AQ2304="IP &amp; VLAN","ACTIVE",
AQ2304="Warehouse HUAWEI","SPARE-ISSUE",
AQ2304="SPARE-HS","SPARE-ISSUE",
AQ2304="Power Telco","ACTIVE", AQ2304="no impacts","no impacts"
),"")</f>
        <v>No root cause</v>
      </c>
      <c r="AS2304" s="92" t="s">
        <v>5537</v>
      </c>
      <c r="AT2304" s="98" t="s">
        <v>3909</v>
      </c>
      <c r="AV2304" s="17" t="s">
        <v>5537</v>
      </c>
      <c r="AW2304" s="7" t="s">
        <v>5537</v>
      </c>
      <c r="AX2304" s="6" t="s">
        <v>5537</v>
      </c>
      <c r="AY2304" s="7"/>
      <c r="AZ2304" s="3" t="s">
        <v>5537</v>
      </c>
      <c r="BA2304" s="18" t="s">
        <v>5537</v>
      </c>
      <c r="BB2304" s="18" t="s">
        <v>5537</v>
      </c>
      <c r="BC2304" s="18" t="s">
        <v>5537</v>
      </c>
      <c r="BD2304" s="18" t="s">
        <v>5537</v>
      </c>
      <c r="BE2304" s="18" t="s">
        <v>5537</v>
      </c>
      <c r="BF2304" s="18" t="s">
        <v>5537</v>
      </c>
      <c r="BG2304" s="18" t="s">
        <v>5537</v>
      </c>
      <c r="BH2304" s="18" t="s">
        <v>5537</v>
      </c>
      <c r="BI2304" s="18" t="s">
        <v>5537</v>
      </c>
      <c r="BJ2304" s="18" t="s">
        <v>5537</v>
      </c>
      <c r="BK2304" s="18" t="s">
        <v>5537</v>
      </c>
      <c r="BL2304" s="9" t="s">
        <v>5537</v>
      </c>
      <c r="BM2304" s="14" t="s">
        <v>5537</v>
      </c>
      <c r="BN2304" s="14" t="s">
        <v>5537</v>
      </c>
      <c r="BO2304" s="14" t="str">
        <f>_xlfn.XLOOKUP(B2304,'[4]cell downs 18042026 17h'!$B:$B,'[4]cell downs 18042026 17h'!$B:$B,"")</f>
        <v/>
      </c>
      <c r="BP2304" s="14" t="str">
        <f>_xlfn.XLOOKUP(B2304,'[5]Cells Huawei 19042026 15h'!$B:$B,'[5]Cells Huawei 19042026 15h'!$B:$B,"")</f>
        <v/>
      </c>
      <c r="BQ2304" s="9" t="str">
        <f>_xlfn.XLOOKUP(B2304,'[6]cells down 19042026 9H40'!$B:$B,'[6]cells down 19042026 9H40'!$B:$B,"")</f>
        <v/>
      </c>
      <c r="BR2304" s="9" t="s">
        <v>3909</v>
      </c>
      <c r="BS2304" s="9" t="s">
        <v>12</v>
      </c>
      <c r="BT2304" s="108"/>
    </row>
    <row r="2305" spans="1:72" s="9" customFormat="1" x14ac:dyDescent="0.35">
      <c r="A2305" s="1" t="s">
        <v>4096</v>
      </c>
      <c r="B2305" s="8" t="s">
        <v>4097</v>
      </c>
      <c r="C2305" s="3" t="str">
        <f>_xlfn.XLOOKUP(B2305,'[1]daily break down'!$D:$D,'[1]daily break down'!$E:$E,"")</f>
        <v>SUD-OUEST</v>
      </c>
      <c r="D2305" s="1" t="s">
        <v>11</v>
      </c>
      <c r="E2305" s="1" t="s">
        <v>12</v>
      </c>
      <c r="F2305" s="3" t="s">
        <v>13</v>
      </c>
      <c r="G2305" s="1" t="s">
        <v>3459</v>
      </c>
      <c r="H2305" s="32" t="str">
        <f>_xlfn.XLOOKUP(B2305,[2]CALCULATION!$B:$B,[2]CALCULATION!$H:$H,"")</f>
        <v>HUAWEI</v>
      </c>
      <c r="I2305" s="28">
        <v>0</v>
      </c>
      <c r="J2305" s="28">
        <v>0</v>
      </c>
      <c r="K2305" s="28">
        <v>0</v>
      </c>
      <c r="L2305" s="28">
        <v>0</v>
      </c>
      <c r="M2305" s="28">
        <v>0</v>
      </c>
      <c r="N2305" s="28">
        <v>0</v>
      </c>
      <c r="O2305" s="28">
        <v>0</v>
      </c>
      <c r="P2305" s="28">
        <v>0</v>
      </c>
      <c r="Q2305" s="28">
        <v>0</v>
      </c>
      <c r="R2305" s="28">
        <v>0</v>
      </c>
      <c r="S2305" s="93">
        <v>0</v>
      </c>
      <c r="T2305" s="93">
        <f>_xlfn.XLOOKUP(B2305,'[3]Nur des jours'!$B:$B,'[3]Nur des jours'!$U:$U,"")</f>
        <v>0</v>
      </c>
      <c r="U2305" s="93">
        <v>0</v>
      </c>
      <c r="V2305" s="93">
        <v>0</v>
      </c>
      <c r="W2305" s="93">
        <v>0.18405800823552576</v>
      </c>
      <c r="X2305" s="93">
        <v>0</v>
      </c>
      <c r="Y2305" s="93">
        <v>0</v>
      </c>
      <c r="Z2305" s="93">
        <v>0</v>
      </c>
      <c r="AA2305" s="93">
        <v>0</v>
      </c>
      <c r="AB2305" s="93">
        <v>0</v>
      </c>
      <c r="AC2305" s="93">
        <f>_xlfn.XLOOKUP(B2305,'[3]Nur des jours'!$B:$B,'[3]Nur des jours'!$N:$N,"")</f>
        <v>0</v>
      </c>
      <c r="AD2305" s="93">
        <v>0</v>
      </c>
      <c r="AE2305" s="93">
        <v>0</v>
      </c>
      <c r="AF2305" s="93">
        <v>0</v>
      </c>
      <c r="AG2305" s="93"/>
      <c r="AH2305" s="93">
        <v>0</v>
      </c>
      <c r="AI2305" s="93">
        <v>0</v>
      </c>
      <c r="AJ2305" s="93">
        <v>0</v>
      </c>
      <c r="AK2305" s="93">
        <v>0</v>
      </c>
      <c r="AL2305" s="93">
        <v>0</v>
      </c>
      <c r="AM2305" s="49" t="s">
        <v>5601</v>
      </c>
      <c r="AN2305" s="49"/>
      <c r="AO2305" s="48" t="str" cm="1">
        <f t="array" ref="AO2305">IFERROR(_xlfn.IFS(
AQ2305="MPR ISSUE","PDH",
AQ2305="BSS Hardware Issue","BSS",
AQ2305="Sites strategiques, MLL, Pylone, etc.","ENVTECH",
AQ2305="AKTIVCO DEFAUT GE &amp; POWER Cabinet","AKTIVCO",
AQ2305="AKTIVCO Coupure ENEO &amp; Baisse de tension","AKTIVCO GRID ONLY",
AQ2305="Coupure ENEO &amp; Baisse de tension","IHS GRID ONLY",
AQ2305="Defaut GE &amp; POWER Cabinet","IHS",
AQ2305="Sharing","Partners",
AQ2305="Sites strategiques &amp; DataCenter","SST &amp; DC",
AQ2305="Exclu","Exclu",
AQ2305="SAT","SAT",
AQ2305="SPARE-ISSUE","SPARE-ISSUE",
AQ2305="Fiber CAmtel","TRANS_FO_CAMTEL",
AQ2305="Fiber AOF","Fiber AOF",
AQ2305="Projet OCM (HUAWEI)","TRAVAUX-HUAWEI",
AQ2305="Projet OCM (NOKIA)","TRAVAUX-NOKIA",
AQ2305="ACCESS-ISSUE","ACCESS-ISSUE",
AQ2305="Projet OCM (ZTE, NOKIA, autres projets)","TRAVAUX OCM",
AQ2305="No root CAuse","No root cause",
AQ2305="ODU HS","PDH",
AQ2305="IP &amp; VLAN","PDH",
AQ2305="Warehouse HUAWEI","SPARE-ISSUE",
AQ2305="SPARE-HS","SPARE-ISSUE",
AQ2305="Power Telco","BSS",AQ2305="no impacts","no impacts"
),"")</f>
        <v>No root cause</v>
      </c>
      <c r="AP2305" s="48" t="str" cm="1">
        <f t="array" ref="AP2305">IFERROR(_xlfn.IFS(
AQ2305="MPR ISSUE","TX ISSUE",
AQ2305="BSS Hardware Issue","RAN ISSUE",
AQ2305="Sites strategiques, MLL, Pylone, etc.","ENVTECH",
AQ2305="AKTIVCO DEFAUT GE &amp; POWER Cabinet","POWER ISSUE",
AQ2305="AKTIVCO Coupure ENEO &amp; Baisse de tension","POWER ISSUE",
AQ2305="Coupure ENEO &amp; Baisse de tension","POWER ISSUE",
AQ2305="Defaut GE &amp; POWER Cabinet","POWER ISSUE",
AQ2305="Sharing","POWER ISSUE",
AQ2305="Sites strategiques &amp; DataCenter","POWER ISSUE",
AQ2305="Exclu","Exclu",
AQ2305="SAT","TX ISSUE",
AQ2305="SPARE-ISSUE","SPARE-ISSUE",
AQ2305="Fiber CAmtel","TX ISSUE",
AQ2305="Fiber AOF","TX ISSUE",
AQ2305="Projet OCM (HUAWEI)","TRAVAUX-HUAWEI",
AQ2305="Projet OCM (NOKIA)","TRAVAUX -NOKIA",
AQ2305="ACCESS-ISSUE","ACCESS-ISSUE",
AQ2305="Projet OCM (ZTE, NOKIA, autres projets)","TRAVAUX OCM",
AQ2305="No root CAuse","No root cause",
AQ2305="ODU HS","TX ISSUE",
AQ2305="IP &amp; VLAN","TX ISSUE",
AQ2305="Warehouse HUAWEI","SPARE-ISSUE",
AQ2305="SPARE-HS","SPARE-ISSUE",
AQ2305="Power Telco","RAN ISSUE",AQ2305="no impacts","no impacts"
),"")</f>
        <v>No root cause</v>
      </c>
      <c r="AQ2305" s="67" t="s">
        <v>5344</v>
      </c>
      <c r="AR2305" s="48" t="str" cm="1">
        <f t="array" ref="AR2305">IFERROR(_xlfn.IFS(
AQ2305="MPR ISSUE","ACTIVE",
AQ2305="BSS Hardware Issue","ACTIVE",
AQ2305="Sites strategiques, MLL, Pylone, etc.","PASSIVE",
AQ2305="AKTIVCO DEFAUT GE &amp; POWER Cabinet","PASSIVE",
AQ2305="AKTIVCO Coupure ENEO &amp; Baisse de tension","PASSIVE",
AQ2305="Coupure ENEO &amp; Baisse de tension","PASSIVE",
AQ2305="Defaut GE &amp; POWER Cabinet","PASSIVE",
AQ2305="Sharing","PASSIVE",
AQ2305="Sites strategiques &amp; DataCenter","PASSIVE",
AQ2305="Exclu","Exclu",
AQ2305="SAT","ACTIVE",
AQ2305="SPARE-ISSUE","SPARE-ISSUE",
AQ2305="Fiber CAmtel","ACTIVE",
AQ2305="Fiber AOF","ACTIVE",
AQ2305="Projet OCM (HUAWEI)","PLANNED WORKS",
AQ2305="Projet OCM (NOKIA)","PLANNED WORKS",
AQ2305="ACCESS-ISSUE","ACCESS-ISSUE",
AQ2305="Projet OCM (ZTE, NOKIA, autres projets)","PLANNED WORKS",
AQ2305="No root CAuse","No root cause",
AQ2305="ODU HS","ACTIVE",
AQ2305="IP &amp; VLAN","ACTIVE",
AQ2305="Warehouse HUAWEI","SPARE-ISSUE",
AQ2305="SPARE-HS","SPARE-ISSUE",
AQ2305="Power Telco","ACTIVE", AQ2305="no impacts","no impacts"
),"")</f>
        <v>No root cause</v>
      </c>
      <c r="AS2305" s="92" t="s">
        <v>5537</v>
      </c>
      <c r="AT2305" s="98" t="s">
        <v>4097</v>
      </c>
      <c r="AV2305" s="17" t="s">
        <v>5537</v>
      </c>
      <c r="AW2305" s="7" t="s">
        <v>5537</v>
      </c>
      <c r="AX2305" s="6" t="s">
        <v>5537</v>
      </c>
      <c r="AY2305" s="7"/>
      <c r="AZ2305" s="3" t="s">
        <v>5537</v>
      </c>
      <c r="BA2305" s="18" t="s">
        <v>5537</v>
      </c>
      <c r="BB2305" s="18" t="s">
        <v>5537</v>
      </c>
      <c r="BC2305" s="18" t="s">
        <v>5537</v>
      </c>
      <c r="BD2305" s="18" t="s">
        <v>5537</v>
      </c>
      <c r="BE2305" s="18" t="s">
        <v>5537</v>
      </c>
      <c r="BF2305" s="18" t="s">
        <v>5537</v>
      </c>
      <c r="BG2305" s="18" t="s">
        <v>5537</v>
      </c>
      <c r="BH2305" s="18" t="s">
        <v>5537</v>
      </c>
      <c r="BI2305" s="18" t="s">
        <v>5537</v>
      </c>
      <c r="BJ2305" s="18" t="s">
        <v>5537</v>
      </c>
      <c r="BK2305" s="18" t="s">
        <v>5537</v>
      </c>
      <c r="BL2305" s="9" t="s">
        <v>5537</v>
      </c>
      <c r="BM2305" s="14" t="s">
        <v>5537</v>
      </c>
      <c r="BN2305" s="14" t="s">
        <v>5537</v>
      </c>
      <c r="BO2305" s="14" t="str">
        <f>_xlfn.XLOOKUP(B2305,'[4]cell downs 18042026 17h'!$B:$B,'[4]cell downs 18042026 17h'!$B:$B,"")</f>
        <v/>
      </c>
      <c r="BP2305" s="14" t="str">
        <f>_xlfn.XLOOKUP(B2305,'[5]Cells Huawei 19042026 15h'!$B:$B,'[5]Cells Huawei 19042026 15h'!$B:$B,"")</f>
        <v/>
      </c>
      <c r="BQ2305" s="9" t="str">
        <f>_xlfn.XLOOKUP(B2305,'[6]cells down 19042026 9H40'!$B:$B,'[6]cells down 19042026 9H40'!$B:$B,"")</f>
        <v/>
      </c>
      <c r="BR2305" s="9" t="s">
        <v>4097</v>
      </c>
      <c r="BS2305" s="9" t="s">
        <v>12</v>
      </c>
      <c r="BT2305" s="108"/>
    </row>
    <row r="2306" spans="1:72" s="9" customFormat="1" x14ac:dyDescent="0.35">
      <c r="A2306" s="1" t="s">
        <v>3852</v>
      </c>
      <c r="B2306" s="8" t="s">
        <v>3853</v>
      </c>
      <c r="C2306" s="3" t="str">
        <f>_xlfn.XLOOKUP(B2306,'[1]daily break down'!$D:$D,'[1]daily break down'!$E:$E,"")</f>
        <v>EXTREME-NORD</v>
      </c>
      <c r="D2306" s="1" t="s">
        <v>11</v>
      </c>
      <c r="E2306" s="1" t="s">
        <v>83</v>
      </c>
      <c r="F2306" s="3" t="s">
        <v>55</v>
      </c>
      <c r="G2306" s="1" t="s">
        <v>3852</v>
      </c>
      <c r="H2306" s="32" t="str">
        <f>_xlfn.XLOOKUP(B2306,[2]CALCULATION!$B:$B,[2]CALCULATION!$H:$H,"")</f>
        <v>HUAWEI</v>
      </c>
      <c r="I2306" s="28">
        <v>0</v>
      </c>
      <c r="J2306" s="28">
        <v>0</v>
      </c>
      <c r="K2306" s="28">
        <v>0</v>
      </c>
      <c r="L2306" s="28">
        <v>0</v>
      </c>
      <c r="M2306" s="28">
        <v>0</v>
      </c>
      <c r="N2306" s="28">
        <v>0</v>
      </c>
      <c r="O2306" s="28">
        <v>0</v>
      </c>
      <c r="P2306" s="28">
        <v>0</v>
      </c>
      <c r="Q2306" s="28">
        <v>0</v>
      </c>
      <c r="R2306" s="28">
        <v>0</v>
      </c>
      <c r="S2306" s="93">
        <v>0</v>
      </c>
      <c r="T2306" s="93">
        <f>_xlfn.XLOOKUP(B2306,'[3]Nur des jours'!$B:$B,'[3]Nur des jours'!$U:$U,"")</f>
        <v>0</v>
      </c>
      <c r="U2306" s="93">
        <v>0</v>
      </c>
      <c r="V2306" s="93">
        <v>0</v>
      </c>
      <c r="W2306" s="93">
        <v>0.1149470797556166</v>
      </c>
      <c r="X2306" s="93">
        <v>0</v>
      </c>
      <c r="Y2306" s="93">
        <v>0</v>
      </c>
      <c r="Z2306" s="93">
        <v>0</v>
      </c>
      <c r="AA2306" s="93">
        <v>0</v>
      </c>
      <c r="AB2306" s="93">
        <v>0</v>
      </c>
      <c r="AC2306" s="93">
        <f>_xlfn.XLOOKUP(B2306,'[3]Nur des jours'!$B:$B,'[3]Nur des jours'!$N:$N,"")</f>
        <v>0</v>
      </c>
      <c r="AD2306" s="93">
        <v>0</v>
      </c>
      <c r="AE2306" s="93">
        <v>0</v>
      </c>
      <c r="AF2306" s="93">
        <v>0</v>
      </c>
      <c r="AG2306" s="93"/>
      <c r="AH2306" s="93">
        <v>0</v>
      </c>
      <c r="AI2306" s="93">
        <v>0</v>
      </c>
      <c r="AJ2306" s="93">
        <v>0</v>
      </c>
      <c r="AK2306" s="93">
        <v>0</v>
      </c>
      <c r="AL2306" s="93">
        <v>0</v>
      </c>
      <c r="AM2306" s="49" t="s">
        <v>5601</v>
      </c>
      <c r="AN2306" s="49"/>
      <c r="AO2306" s="48" t="str" cm="1">
        <f t="array" ref="AO2306">IFERROR(_xlfn.IFS(
AQ2306="MPR ISSUE","PDH",
AQ2306="BSS Hardware Issue","BSS",
AQ2306="Sites strategiques, MLL, Pylone, etc.","ENVTECH",
AQ2306="AKTIVCO DEFAUT GE &amp; POWER Cabinet","AKTIVCO",
AQ2306="AKTIVCO Coupure ENEO &amp; Baisse de tension","AKTIVCO GRID ONLY",
AQ2306="Coupure ENEO &amp; Baisse de tension","IHS GRID ONLY",
AQ2306="Defaut GE &amp; POWER Cabinet","IHS",
AQ2306="Sharing","Partners",
AQ2306="Sites strategiques &amp; DataCenter","SST &amp; DC",
AQ2306="Exclu","Exclu",
AQ2306="SAT","SAT",
AQ2306="SPARE-ISSUE","SPARE-ISSUE",
AQ2306="Fiber CAmtel","TRANS_FO_CAMTEL",
AQ2306="Fiber AOF","Fiber AOF",
AQ2306="Projet OCM (HUAWEI)","TRAVAUX-HUAWEI",
AQ2306="Projet OCM (NOKIA)","TRAVAUX-NOKIA",
AQ2306="ACCESS-ISSUE","ACCESS-ISSUE",
AQ2306="Projet OCM (ZTE, NOKIA, autres projets)","TRAVAUX OCM",
AQ2306="No root CAuse","No root cause",
AQ2306="ODU HS","PDH",
AQ2306="IP &amp; VLAN","PDH",
AQ2306="Warehouse HUAWEI","SPARE-ISSUE",
AQ2306="SPARE-HS","SPARE-ISSUE",
AQ2306="Power Telco","BSS",AQ2306="no impacts","no impacts"
),"")</f>
        <v>No root cause</v>
      </c>
      <c r="AP2306" s="48" t="str" cm="1">
        <f t="array" ref="AP2306">IFERROR(_xlfn.IFS(
AQ2306="MPR ISSUE","TX ISSUE",
AQ2306="BSS Hardware Issue","RAN ISSUE",
AQ2306="Sites strategiques, MLL, Pylone, etc.","ENVTECH",
AQ2306="AKTIVCO DEFAUT GE &amp; POWER Cabinet","POWER ISSUE",
AQ2306="AKTIVCO Coupure ENEO &amp; Baisse de tension","POWER ISSUE",
AQ2306="Coupure ENEO &amp; Baisse de tension","POWER ISSUE",
AQ2306="Defaut GE &amp; POWER Cabinet","POWER ISSUE",
AQ2306="Sharing","POWER ISSUE",
AQ2306="Sites strategiques &amp; DataCenter","POWER ISSUE",
AQ2306="Exclu","Exclu",
AQ2306="SAT","TX ISSUE",
AQ2306="SPARE-ISSUE","SPARE-ISSUE",
AQ2306="Fiber CAmtel","TX ISSUE",
AQ2306="Fiber AOF","TX ISSUE",
AQ2306="Projet OCM (HUAWEI)","TRAVAUX-HUAWEI",
AQ2306="Projet OCM (NOKIA)","TRAVAUX -NOKIA",
AQ2306="ACCESS-ISSUE","ACCESS-ISSUE",
AQ2306="Projet OCM (ZTE, NOKIA, autres projets)","TRAVAUX OCM",
AQ2306="No root CAuse","No root cause",
AQ2306="ODU HS","TX ISSUE",
AQ2306="IP &amp; VLAN","TX ISSUE",
AQ2306="Warehouse HUAWEI","SPARE-ISSUE",
AQ2306="SPARE-HS","SPARE-ISSUE",
AQ2306="Power Telco","RAN ISSUE",AQ2306="no impacts","no impacts"
),"")</f>
        <v>No root cause</v>
      </c>
      <c r="AQ2306" s="67" t="s">
        <v>5344</v>
      </c>
      <c r="AR2306" s="48" t="str" cm="1">
        <f t="array" ref="AR2306">IFERROR(_xlfn.IFS(
AQ2306="MPR ISSUE","ACTIVE",
AQ2306="BSS Hardware Issue","ACTIVE",
AQ2306="Sites strategiques, MLL, Pylone, etc.","PASSIVE",
AQ2306="AKTIVCO DEFAUT GE &amp; POWER Cabinet","PASSIVE",
AQ2306="AKTIVCO Coupure ENEO &amp; Baisse de tension","PASSIVE",
AQ2306="Coupure ENEO &amp; Baisse de tension","PASSIVE",
AQ2306="Defaut GE &amp; POWER Cabinet","PASSIVE",
AQ2306="Sharing","PASSIVE",
AQ2306="Sites strategiques &amp; DataCenter","PASSIVE",
AQ2306="Exclu","Exclu",
AQ2306="SAT","ACTIVE",
AQ2306="SPARE-ISSUE","SPARE-ISSUE",
AQ2306="Fiber CAmtel","ACTIVE",
AQ2306="Fiber AOF","ACTIVE",
AQ2306="Projet OCM (HUAWEI)","PLANNED WORKS",
AQ2306="Projet OCM (NOKIA)","PLANNED WORKS",
AQ2306="ACCESS-ISSUE","ACCESS-ISSUE",
AQ2306="Projet OCM (ZTE, NOKIA, autres projets)","PLANNED WORKS",
AQ2306="No root CAuse","No root cause",
AQ2306="ODU HS","ACTIVE",
AQ2306="IP &amp; VLAN","ACTIVE",
AQ2306="Warehouse HUAWEI","SPARE-ISSUE",
AQ2306="SPARE-HS","SPARE-ISSUE",
AQ2306="Power Telco","ACTIVE", AQ2306="no impacts","no impacts"
),"")</f>
        <v>No root cause</v>
      </c>
      <c r="AS2306" s="92" t="s">
        <v>5537</v>
      </c>
      <c r="AT2306" s="98" t="s">
        <v>3853</v>
      </c>
      <c r="AV2306" s="17" t="s">
        <v>5537</v>
      </c>
      <c r="AW2306" s="7" t="s">
        <v>5537</v>
      </c>
      <c r="AX2306" s="6" t="s">
        <v>5537</v>
      </c>
      <c r="AY2306" s="7"/>
      <c r="AZ2306" s="3" t="s">
        <v>5537</v>
      </c>
      <c r="BA2306" s="18" t="s">
        <v>5537</v>
      </c>
      <c r="BB2306" s="18" t="s">
        <v>5537</v>
      </c>
      <c r="BC2306" s="18" t="s">
        <v>5537</v>
      </c>
      <c r="BD2306" s="18" t="s">
        <v>5537</v>
      </c>
      <c r="BE2306" s="18" t="s">
        <v>5537</v>
      </c>
      <c r="BF2306" s="18" t="s">
        <v>5537</v>
      </c>
      <c r="BG2306" s="18" t="s">
        <v>5537</v>
      </c>
      <c r="BH2306" s="18" t="s">
        <v>5537</v>
      </c>
      <c r="BI2306" s="18" t="s">
        <v>5537</v>
      </c>
      <c r="BJ2306" s="18" t="s">
        <v>5537</v>
      </c>
      <c r="BK2306" s="18" t="s">
        <v>5537</v>
      </c>
      <c r="BL2306" s="9" t="s">
        <v>5537</v>
      </c>
      <c r="BM2306" s="14" t="s">
        <v>5537</v>
      </c>
      <c r="BN2306" s="14" t="s">
        <v>5537</v>
      </c>
      <c r="BO2306" s="14" t="str">
        <f>_xlfn.XLOOKUP(B2306,'[4]cell downs 18042026 17h'!$B:$B,'[4]cell downs 18042026 17h'!$B:$B,"")</f>
        <v/>
      </c>
      <c r="BP2306" s="14" t="str">
        <f>_xlfn.XLOOKUP(B2306,'[5]Cells Huawei 19042026 15h'!$B:$B,'[5]Cells Huawei 19042026 15h'!$B:$B,"")</f>
        <v/>
      </c>
      <c r="BQ2306" s="9" t="str">
        <f>_xlfn.XLOOKUP(B2306,'[6]cells down 19042026 9H40'!$B:$B,'[6]cells down 19042026 9H40'!$B:$B,"")</f>
        <v/>
      </c>
      <c r="BR2306" s="9" t="s">
        <v>3853</v>
      </c>
      <c r="BS2306" s="9" t="s">
        <v>5537</v>
      </c>
      <c r="BT2306" s="108"/>
    </row>
    <row r="2307" spans="1:72" s="9" customFormat="1" x14ac:dyDescent="0.35">
      <c r="A2307" s="1" t="s">
        <v>3365</v>
      </c>
      <c r="B2307" s="8" t="s">
        <v>3366</v>
      </c>
      <c r="C2307" s="3" t="str">
        <f>_xlfn.XLOOKUP(B2307,'[1]daily break down'!$D:$D,'[1]daily break down'!$E:$E,"")</f>
        <v>EXTREME-NORD</v>
      </c>
      <c r="D2307" s="1" t="s">
        <v>11</v>
      </c>
      <c r="E2307" s="1" t="s">
        <v>237</v>
      </c>
      <c r="F2307" s="3" t="s">
        <v>55</v>
      </c>
      <c r="G2307" s="1" t="s">
        <v>3365</v>
      </c>
      <c r="H2307" s="32" t="str">
        <f>_xlfn.XLOOKUP(B2307,[2]CALCULATION!$B:$B,[2]CALCULATION!$H:$H,"")</f>
        <v>HUAWEI</v>
      </c>
      <c r="I2307" s="28">
        <v>0</v>
      </c>
      <c r="J2307" s="28">
        <v>0</v>
      </c>
      <c r="K2307" s="28">
        <v>0</v>
      </c>
      <c r="L2307" s="28">
        <v>0</v>
      </c>
      <c r="M2307" s="28">
        <v>0</v>
      </c>
      <c r="N2307" s="28">
        <v>0</v>
      </c>
      <c r="O2307" s="28">
        <v>0</v>
      </c>
      <c r="P2307" s="28">
        <v>0</v>
      </c>
      <c r="Q2307" s="28">
        <v>0</v>
      </c>
      <c r="R2307" s="28">
        <v>0</v>
      </c>
      <c r="S2307" s="93">
        <v>0</v>
      </c>
      <c r="T2307" s="93">
        <f>_xlfn.XLOOKUP(B2307,'[3]Nur des jours'!$B:$B,'[3]Nur des jours'!$U:$U,"")</f>
        <v>0</v>
      </c>
      <c r="U2307" s="93">
        <v>0</v>
      </c>
      <c r="V2307" s="93">
        <v>0.56537198266145017</v>
      </c>
      <c r="W2307" s="93">
        <v>7.5799082848932615E-3</v>
      </c>
      <c r="X2307" s="93">
        <v>0</v>
      </c>
      <c r="Y2307" s="93">
        <v>0</v>
      </c>
      <c r="Z2307" s="93">
        <v>0</v>
      </c>
      <c r="AA2307" s="93">
        <v>0</v>
      </c>
      <c r="AB2307" s="93">
        <v>0</v>
      </c>
      <c r="AC2307" s="93">
        <f>_xlfn.XLOOKUP(B2307,'[3]Nur des jours'!$B:$B,'[3]Nur des jours'!$N:$N,"")</f>
        <v>0</v>
      </c>
      <c r="AD2307" s="93">
        <v>0</v>
      </c>
      <c r="AE2307" s="93">
        <v>0</v>
      </c>
      <c r="AF2307" s="93">
        <v>0</v>
      </c>
      <c r="AG2307" s="93"/>
      <c r="AH2307" s="93">
        <v>0</v>
      </c>
      <c r="AI2307" s="93">
        <v>0</v>
      </c>
      <c r="AJ2307" s="93">
        <v>0</v>
      </c>
      <c r="AK2307" s="93">
        <v>0</v>
      </c>
      <c r="AL2307" s="93">
        <v>0</v>
      </c>
      <c r="AM2307" s="49" t="s">
        <v>5601</v>
      </c>
      <c r="AN2307" s="49"/>
      <c r="AO2307" s="48" t="str" cm="1">
        <f t="array" ref="AO2307">IFERROR(_xlfn.IFS(
AQ2307="MPR ISSUE","PDH",
AQ2307="BSS Hardware Issue","BSS",
AQ2307="Sites strategiques, MLL, Pylone, etc.","ENVTECH",
AQ2307="AKTIVCO DEFAUT GE &amp; POWER Cabinet","AKTIVCO",
AQ2307="AKTIVCO Coupure ENEO &amp; Baisse de tension","AKTIVCO GRID ONLY",
AQ2307="Coupure ENEO &amp; Baisse de tension","IHS GRID ONLY",
AQ2307="Defaut GE &amp; POWER Cabinet","IHS",
AQ2307="Sharing","Partners",
AQ2307="Sites strategiques &amp; DataCenter","SST &amp; DC",
AQ2307="Exclu","Exclu",
AQ2307="SAT","SAT",
AQ2307="SPARE-ISSUE","SPARE-ISSUE",
AQ2307="Fiber CAmtel","TRANS_FO_CAMTEL",
AQ2307="Fiber AOF","Fiber AOF",
AQ2307="Projet OCM (HUAWEI)","TRAVAUX-HUAWEI",
AQ2307="Projet OCM (NOKIA)","TRAVAUX-NOKIA",
AQ2307="ACCESS-ISSUE","ACCESS-ISSUE",
AQ2307="Projet OCM (ZTE, NOKIA, autres projets)","TRAVAUX OCM",
AQ2307="No root CAuse","No root cause",
AQ2307="ODU HS","PDH",
AQ2307="IP &amp; VLAN","PDH",
AQ2307="Warehouse HUAWEI","SPARE-ISSUE",
AQ2307="SPARE-HS","SPARE-ISSUE",
AQ2307="Power Telco","BSS",AQ2307="no impacts","no impacts"
),"")</f>
        <v>Exclu</v>
      </c>
      <c r="AP2307" s="48" t="str" cm="1">
        <f t="array" ref="AP2307">IFERROR(_xlfn.IFS(
AQ2307="MPR ISSUE","TX ISSUE",
AQ2307="BSS Hardware Issue","RAN ISSUE",
AQ2307="Sites strategiques, MLL, Pylone, etc.","ENVTECH",
AQ2307="AKTIVCO DEFAUT GE &amp; POWER Cabinet","POWER ISSUE",
AQ2307="AKTIVCO Coupure ENEO &amp; Baisse de tension","POWER ISSUE",
AQ2307="Coupure ENEO &amp; Baisse de tension","POWER ISSUE",
AQ2307="Defaut GE &amp; POWER Cabinet","POWER ISSUE",
AQ2307="Sharing","POWER ISSUE",
AQ2307="Sites strategiques &amp; DataCenter","POWER ISSUE",
AQ2307="Exclu","Exclu",
AQ2307="SAT","TX ISSUE",
AQ2307="SPARE-ISSUE","SPARE-ISSUE",
AQ2307="Fiber CAmtel","TX ISSUE",
AQ2307="Fiber AOF","TX ISSUE",
AQ2307="Projet OCM (HUAWEI)","TRAVAUX-HUAWEI",
AQ2307="Projet OCM (NOKIA)","TRAVAUX -NOKIA",
AQ2307="ACCESS-ISSUE","ACCESS-ISSUE",
AQ2307="Projet OCM (ZTE, NOKIA, autres projets)","TRAVAUX OCM",
AQ2307="No root CAuse","No root cause",
AQ2307="ODU HS","TX ISSUE",
AQ2307="IP &amp; VLAN","TX ISSUE",
AQ2307="Warehouse HUAWEI","SPARE-ISSUE",
AQ2307="SPARE-HS","SPARE-ISSUE",
AQ2307="Power Telco","RAN ISSUE",AQ2307="no impacts","no impacts"
),"")</f>
        <v>Exclu</v>
      </c>
      <c r="AQ2307" s="67" t="s">
        <v>5598</v>
      </c>
      <c r="AR2307" s="48" t="str" cm="1">
        <f t="array" ref="AR2307">IFERROR(_xlfn.IFS(
AQ2307="MPR ISSUE","ACTIVE",
AQ2307="BSS Hardware Issue","ACTIVE",
AQ2307="Sites strategiques, MLL, Pylone, etc.","PASSIVE",
AQ2307="AKTIVCO DEFAUT GE &amp; POWER Cabinet","PASSIVE",
AQ2307="AKTIVCO Coupure ENEO &amp; Baisse de tension","PASSIVE",
AQ2307="Coupure ENEO &amp; Baisse de tension","PASSIVE",
AQ2307="Defaut GE &amp; POWER Cabinet","PASSIVE",
AQ2307="Sharing","PASSIVE",
AQ2307="Sites strategiques &amp; DataCenter","PASSIVE",
AQ2307="Exclu","Exclu",
AQ2307="SAT","ACTIVE",
AQ2307="SPARE-ISSUE","SPARE-ISSUE",
AQ2307="Fiber CAmtel","ACTIVE",
AQ2307="Fiber AOF","ACTIVE",
AQ2307="Projet OCM (HUAWEI)","PLANNED WORKS",
AQ2307="Projet OCM (NOKIA)","PLANNED WORKS",
AQ2307="ACCESS-ISSUE","ACCESS-ISSUE",
AQ2307="Projet OCM (ZTE, NOKIA, autres projets)","PLANNED WORKS",
AQ2307="No root CAuse","No root cause",
AQ2307="ODU HS","ACTIVE",
AQ2307="IP &amp; VLAN","ACTIVE",
AQ2307="Warehouse HUAWEI","SPARE-ISSUE",
AQ2307="SPARE-HS","SPARE-ISSUE",
AQ2307="Power Telco","ACTIVE", AQ2307="no impacts","no impacts"
),"")</f>
        <v>Exclu</v>
      </c>
      <c r="AS2307" s="92" t="s">
        <v>5724</v>
      </c>
      <c r="AT2307" s="128" t="s">
        <v>3380</v>
      </c>
      <c r="AU2307" s="9" t="s">
        <v>5930</v>
      </c>
      <c r="AV2307" s="17" t="s">
        <v>5635</v>
      </c>
      <c r="AW2307" s="7" t="s">
        <v>5537</v>
      </c>
      <c r="AX2307" s="6" t="s">
        <v>5537</v>
      </c>
      <c r="AY2307" s="7"/>
      <c r="AZ2307" s="3" t="s">
        <v>5537</v>
      </c>
      <c r="BA2307" s="18" t="s">
        <v>5537</v>
      </c>
      <c r="BB2307" s="18" t="s">
        <v>5537</v>
      </c>
      <c r="BC2307" s="18" t="s">
        <v>5537</v>
      </c>
      <c r="BD2307" s="18" t="s">
        <v>5537</v>
      </c>
      <c r="BE2307" s="18" t="s">
        <v>5537</v>
      </c>
      <c r="BF2307" s="18" t="s">
        <v>5537</v>
      </c>
      <c r="BG2307" s="18" t="s">
        <v>5537</v>
      </c>
      <c r="BH2307" s="18" t="s">
        <v>5537</v>
      </c>
      <c r="BI2307" s="18" t="s">
        <v>5537</v>
      </c>
      <c r="BJ2307" s="18" t="s">
        <v>5653</v>
      </c>
      <c r="BK2307" s="18" t="s">
        <v>5537</v>
      </c>
      <c r="BL2307" s="9" t="s">
        <v>5537</v>
      </c>
      <c r="BM2307" s="14" t="s">
        <v>5537</v>
      </c>
      <c r="BN2307" s="14" t="s">
        <v>5537</v>
      </c>
      <c r="BO2307" s="14" t="str">
        <f>_xlfn.XLOOKUP(B2307,'[4]cell downs 18042026 17h'!$B:$B,'[4]cell downs 18042026 17h'!$B:$B,"")</f>
        <v/>
      </c>
      <c r="BP2307" s="14" t="str">
        <f>_xlfn.XLOOKUP(B2307,'[5]Cells Huawei 19042026 15h'!$B:$B,'[5]Cells Huawei 19042026 15h'!$B:$B,"")</f>
        <v/>
      </c>
      <c r="BQ2307" s="9" t="str">
        <f>_xlfn.XLOOKUP(B2307,'[6]cells down 19042026 9H40'!$B:$B,'[6]cells down 19042026 9H40'!$B:$B,"")</f>
        <v/>
      </c>
      <c r="BR2307" s="9" t="s">
        <v>3366</v>
      </c>
      <c r="BS2307" s="9" t="s">
        <v>5537</v>
      </c>
      <c r="BT2307" s="108"/>
    </row>
    <row r="2308" spans="1:72" s="9" customFormat="1" x14ac:dyDescent="0.35">
      <c r="A2308" s="1" t="s">
        <v>3104</v>
      </c>
      <c r="B2308" s="8" t="s">
        <v>3105</v>
      </c>
      <c r="C2308" s="3" t="str">
        <f>_xlfn.XLOOKUP(B2308,'[1]daily break down'!$D:$D,'[1]daily break down'!$E:$E,"")</f>
        <v>EXTREME-NORD</v>
      </c>
      <c r="D2308" s="1" t="s">
        <v>11</v>
      </c>
      <c r="E2308" s="1" t="s">
        <v>237</v>
      </c>
      <c r="F2308" s="3" t="s">
        <v>55</v>
      </c>
      <c r="G2308" s="1" t="s">
        <v>2075</v>
      </c>
      <c r="H2308" s="32" t="str">
        <f>_xlfn.XLOOKUP(B2308,[2]CALCULATION!$B:$B,[2]CALCULATION!$H:$H,"")</f>
        <v>HUAWEI</v>
      </c>
      <c r="I2308" s="28">
        <v>0</v>
      </c>
      <c r="J2308" s="28">
        <v>0</v>
      </c>
      <c r="K2308" s="28">
        <v>0</v>
      </c>
      <c r="L2308" s="28">
        <v>0</v>
      </c>
      <c r="M2308" s="28">
        <v>0</v>
      </c>
      <c r="N2308" s="28">
        <v>0</v>
      </c>
      <c r="O2308" s="28">
        <v>0</v>
      </c>
      <c r="P2308" s="28">
        <v>0</v>
      </c>
      <c r="Q2308" s="28">
        <v>0</v>
      </c>
      <c r="R2308" s="28">
        <v>0</v>
      </c>
      <c r="S2308" s="93">
        <v>0</v>
      </c>
      <c r="T2308" s="93">
        <f>_xlfn.XLOOKUP(B2308,'[3]Nur des jours'!$B:$B,'[3]Nur des jours'!$U:$U,"")</f>
        <v>0</v>
      </c>
      <c r="U2308" s="93">
        <v>0</v>
      </c>
      <c r="V2308" s="93">
        <v>0</v>
      </c>
      <c r="W2308" s="93">
        <v>3.4778402718922017E-3</v>
      </c>
      <c r="X2308" s="93">
        <v>0</v>
      </c>
      <c r="Y2308" s="93">
        <v>0</v>
      </c>
      <c r="Z2308" s="93">
        <v>0</v>
      </c>
      <c r="AA2308" s="93">
        <v>0</v>
      </c>
      <c r="AB2308" s="93">
        <v>0</v>
      </c>
      <c r="AC2308" s="93">
        <f>_xlfn.XLOOKUP(B2308,'[3]Nur des jours'!$B:$B,'[3]Nur des jours'!$N:$N,"")</f>
        <v>0</v>
      </c>
      <c r="AD2308" s="93">
        <v>0</v>
      </c>
      <c r="AE2308" s="93">
        <v>0</v>
      </c>
      <c r="AF2308" s="93">
        <v>0</v>
      </c>
      <c r="AG2308" s="93"/>
      <c r="AH2308" s="93">
        <v>0</v>
      </c>
      <c r="AI2308" s="93">
        <v>0</v>
      </c>
      <c r="AJ2308" s="93">
        <v>0</v>
      </c>
      <c r="AK2308" s="93">
        <v>0</v>
      </c>
      <c r="AL2308" s="93">
        <v>0</v>
      </c>
      <c r="AM2308" s="49" t="s">
        <v>5601</v>
      </c>
      <c r="AN2308" s="49"/>
      <c r="AO2308" s="48" t="str" cm="1">
        <f t="array" ref="AO2308">IFERROR(_xlfn.IFS(
AQ2308="MPR ISSUE","PDH",
AQ2308="BSS Hardware Issue","BSS",
AQ2308="Sites strategiques, MLL, Pylone, etc.","ENVTECH",
AQ2308="AKTIVCO DEFAUT GE &amp; POWER Cabinet","AKTIVCO",
AQ2308="AKTIVCO Coupure ENEO &amp; Baisse de tension","AKTIVCO GRID ONLY",
AQ2308="Coupure ENEO &amp; Baisse de tension","IHS GRID ONLY",
AQ2308="Defaut GE &amp; POWER Cabinet","IHS",
AQ2308="Sharing","Partners",
AQ2308="Sites strategiques &amp; DataCenter","SST &amp; DC",
AQ2308="Exclu","Exclu",
AQ2308="SAT","SAT",
AQ2308="SPARE-ISSUE","SPARE-ISSUE",
AQ2308="Fiber CAmtel","TRANS_FO_CAMTEL",
AQ2308="Fiber AOF","Fiber AOF",
AQ2308="Projet OCM (HUAWEI)","TRAVAUX-HUAWEI",
AQ2308="Projet OCM (NOKIA)","TRAVAUX-NOKIA",
AQ2308="ACCESS-ISSUE","ACCESS-ISSUE",
AQ2308="Projet OCM (ZTE, NOKIA, autres projets)","TRAVAUX OCM",
AQ2308="No root CAuse","No root cause",
AQ2308="ODU HS","PDH",
AQ2308="IP &amp; VLAN","PDH",
AQ2308="Warehouse HUAWEI","SPARE-ISSUE",
AQ2308="SPARE-HS","SPARE-ISSUE",
AQ2308="Power Telco","BSS",AQ2308="no impacts","no impacts"
),"")</f>
        <v>No root cause</v>
      </c>
      <c r="AP2308" s="48" t="str" cm="1">
        <f t="array" ref="AP2308">IFERROR(_xlfn.IFS(
AQ2308="MPR ISSUE","TX ISSUE",
AQ2308="BSS Hardware Issue","RAN ISSUE",
AQ2308="Sites strategiques, MLL, Pylone, etc.","ENVTECH",
AQ2308="AKTIVCO DEFAUT GE &amp; POWER Cabinet","POWER ISSUE",
AQ2308="AKTIVCO Coupure ENEO &amp; Baisse de tension","POWER ISSUE",
AQ2308="Coupure ENEO &amp; Baisse de tension","POWER ISSUE",
AQ2308="Defaut GE &amp; POWER Cabinet","POWER ISSUE",
AQ2308="Sharing","POWER ISSUE",
AQ2308="Sites strategiques &amp; DataCenter","POWER ISSUE",
AQ2308="Exclu","Exclu",
AQ2308="SAT","TX ISSUE",
AQ2308="SPARE-ISSUE","SPARE-ISSUE",
AQ2308="Fiber CAmtel","TX ISSUE",
AQ2308="Fiber AOF","TX ISSUE",
AQ2308="Projet OCM (HUAWEI)","TRAVAUX-HUAWEI",
AQ2308="Projet OCM (NOKIA)","TRAVAUX -NOKIA",
AQ2308="ACCESS-ISSUE","ACCESS-ISSUE",
AQ2308="Projet OCM (ZTE, NOKIA, autres projets)","TRAVAUX OCM",
AQ2308="No root CAuse","No root cause",
AQ2308="ODU HS","TX ISSUE",
AQ2308="IP &amp; VLAN","TX ISSUE",
AQ2308="Warehouse HUAWEI","SPARE-ISSUE",
AQ2308="SPARE-HS","SPARE-ISSUE",
AQ2308="Power Telco","RAN ISSUE",AQ2308="no impacts","no impacts"
),"")</f>
        <v>No root cause</v>
      </c>
      <c r="AQ2308" s="67" t="s">
        <v>5344</v>
      </c>
      <c r="AR2308" s="48" t="str" cm="1">
        <f t="array" ref="AR2308">IFERROR(_xlfn.IFS(
AQ2308="MPR ISSUE","ACTIVE",
AQ2308="BSS Hardware Issue","ACTIVE",
AQ2308="Sites strategiques, MLL, Pylone, etc.","PASSIVE",
AQ2308="AKTIVCO DEFAUT GE &amp; POWER Cabinet","PASSIVE",
AQ2308="AKTIVCO Coupure ENEO &amp; Baisse de tension","PASSIVE",
AQ2308="Coupure ENEO &amp; Baisse de tension","PASSIVE",
AQ2308="Defaut GE &amp; POWER Cabinet","PASSIVE",
AQ2308="Sharing","PASSIVE",
AQ2308="Sites strategiques &amp; DataCenter","PASSIVE",
AQ2308="Exclu","Exclu",
AQ2308="SAT","ACTIVE",
AQ2308="SPARE-ISSUE","SPARE-ISSUE",
AQ2308="Fiber CAmtel","ACTIVE",
AQ2308="Fiber AOF","ACTIVE",
AQ2308="Projet OCM (HUAWEI)","PLANNED WORKS",
AQ2308="Projet OCM (NOKIA)","PLANNED WORKS",
AQ2308="ACCESS-ISSUE","ACCESS-ISSUE",
AQ2308="Projet OCM (ZTE, NOKIA, autres projets)","PLANNED WORKS",
AQ2308="No root CAuse","No root cause",
AQ2308="ODU HS","ACTIVE",
AQ2308="IP &amp; VLAN","ACTIVE",
AQ2308="Warehouse HUAWEI","SPARE-ISSUE",
AQ2308="SPARE-HS","SPARE-ISSUE",
AQ2308="Power Telco","ACTIVE", AQ2308="no impacts","no impacts"
),"")</f>
        <v>No root cause</v>
      </c>
      <c r="AS2308" s="92" t="s">
        <v>5537</v>
      </c>
      <c r="AT2308" s="98" t="s">
        <v>3105</v>
      </c>
      <c r="AV2308" s="17" t="s">
        <v>5537</v>
      </c>
      <c r="AW2308" s="7" t="s">
        <v>5537</v>
      </c>
      <c r="AX2308" s="6" t="s">
        <v>5537</v>
      </c>
      <c r="AY2308" s="7"/>
      <c r="AZ2308" s="3" t="s">
        <v>5537</v>
      </c>
      <c r="BA2308" s="18" t="s">
        <v>5537</v>
      </c>
      <c r="BB2308" s="18" t="s">
        <v>5537</v>
      </c>
      <c r="BC2308" s="18" t="s">
        <v>5537</v>
      </c>
      <c r="BD2308" s="18" t="s">
        <v>5537</v>
      </c>
      <c r="BE2308" s="18" t="s">
        <v>5537</v>
      </c>
      <c r="BF2308" s="18" t="s">
        <v>5537</v>
      </c>
      <c r="BG2308" s="18" t="s">
        <v>5537</v>
      </c>
      <c r="BH2308" s="18" t="s">
        <v>5537</v>
      </c>
      <c r="BI2308" s="18" t="s">
        <v>5537</v>
      </c>
      <c r="BJ2308" s="18" t="s">
        <v>5537</v>
      </c>
      <c r="BK2308" s="18" t="s">
        <v>5537</v>
      </c>
      <c r="BL2308" s="9" t="s">
        <v>5537</v>
      </c>
      <c r="BM2308" s="14" t="s">
        <v>5537</v>
      </c>
      <c r="BN2308" s="14" t="s">
        <v>5537</v>
      </c>
      <c r="BO2308" s="14" t="str">
        <f>_xlfn.XLOOKUP(B2308,'[4]cell downs 18042026 17h'!$B:$B,'[4]cell downs 18042026 17h'!$B:$B,"")</f>
        <v/>
      </c>
      <c r="BP2308" s="14" t="str">
        <f>_xlfn.XLOOKUP(B2308,'[5]Cells Huawei 19042026 15h'!$B:$B,'[5]Cells Huawei 19042026 15h'!$B:$B,"")</f>
        <v/>
      </c>
      <c r="BQ2308" s="9" t="str">
        <f>_xlfn.XLOOKUP(B2308,'[6]cells down 19042026 9H40'!$B:$B,'[6]cells down 19042026 9H40'!$B:$B,"")</f>
        <v/>
      </c>
      <c r="BR2308" s="9" t="s">
        <v>3105</v>
      </c>
      <c r="BS2308" s="9" t="s">
        <v>5537</v>
      </c>
      <c r="BT2308" s="108"/>
    </row>
    <row r="2309" spans="1:72" s="9" customFormat="1" x14ac:dyDescent="0.35">
      <c r="A2309" s="1" t="s">
        <v>3863</v>
      </c>
      <c r="B2309" s="8" t="s">
        <v>3864</v>
      </c>
      <c r="C2309" s="3" t="str">
        <f>_xlfn.XLOOKUP(B2309,'[1]daily break down'!$D:$D,'[1]daily break down'!$E:$E,"")</f>
        <v>EXTREME-NORD</v>
      </c>
      <c r="D2309" s="1" t="s">
        <v>11</v>
      </c>
      <c r="E2309" s="1" t="s">
        <v>12</v>
      </c>
      <c r="F2309" s="3" t="s">
        <v>55</v>
      </c>
      <c r="G2309" s="1" t="s">
        <v>3804</v>
      </c>
      <c r="H2309" s="32" t="str">
        <f>_xlfn.XLOOKUP(B2309,[2]CALCULATION!$B:$B,[2]CALCULATION!$H:$H,"")</f>
        <v>HUAWEI</v>
      </c>
      <c r="I2309" s="28">
        <v>0</v>
      </c>
      <c r="J2309" s="28">
        <v>0</v>
      </c>
      <c r="K2309" s="28">
        <v>0</v>
      </c>
      <c r="L2309" s="28">
        <v>0</v>
      </c>
      <c r="M2309" s="28">
        <v>0</v>
      </c>
      <c r="N2309" s="28">
        <v>0</v>
      </c>
      <c r="O2309" s="28">
        <v>0</v>
      </c>
      <c r="P2309" s="28">
        <v>0</v>
      </c>
      <c r="Q2309" s="28">
        <v>0</v>
      </c>
      <c r="R2309" s="28">
        <v>0</v>
      </c>
      <c r="S2309" s="93">
        <v>0</v>
      </c>
      <c r="T2309" s="93">
        <f>_xlfn.XLOOKUP(B2309,'[3]Nur des jours'!$B:$B,'[3]Nur des jours'!$U:$U,"")</f>
        <v>0</v>
      </c>
      <c r="U2309" s="93">
        <v>0</v>
      </c>
      <c r="V2309" s="93">
        <v>0</v>
      </c>
      <c r="W2309" s="93">
        <v>3.3886648803052215E-3</v>
      </c>
      <c r="X2309" s="93">
        <v>0</v>
      </c>
      <c r="Y2309" s="93">
        <v>0</v>
      </c>
      <c r="Z2309" s="93">
        <v>0</v>
      </c>
      <c r="AA2309" s="93">
        <v>0</v>
      </c>
      <c r="AB2309" s="93">
        <v>0</v>
      </c>
      <c r="AC2309" s="93">
        <f>_xlfn.XLOOKUP(B2309,'[3]Nur des jours'!$B:$B,'[3]Nur des jours'!$N:$N,"")</f>
        <v>0</v>
      </c>
      <c r="AD2309" s="93">
        <v>0</v>
      </c>
      <c r="AE2309" s="93">
        <v>0</v>
      </c>
      <c r="AF2309" s="93">
        <v>0</v>
      </c>
      <c r="AG2309" s="93"/>
      <c r="AH2309" s="93">
        <v>0</v>
      </c>
      <c r="AI2309" s="93">
        <v>0</v>
      </c>
      <c r="AJ2309" s="93">
        <v>0</v>
      </c>
      <c r="AK2309" s="93">
        <v>0</v>
      </c>
      <c r="AL2309" s="93">
        <v>0</v>
      </c>
      <c r="AM2309" s="49" t="s">
        <v>5601</v>
      </c>
      <c r="AN2309" s="49"/>
      <c r="AO2309" s="48" t="str" cm="1">
        <f t="array" ref="AO2309">IFERROR(_xlfn.IFS(
AQ2309="MPR ISSUE","PDH",
AQ2309="BSS Hardware Issue","BSS",
AQ2309="Sites strategiques, MLL, Pylone, etc.","ENVTECH",
AQ2309="AKTIVCO DEFAUT GE &amp; POWER Cabinet","AKTIVCO",
AQ2309="AKTIVCO Coupure ENEO &amp; Baisse de tension","AKTIVCO GRID ONLY",
AQ2309="Coupure ENEO &amp; Baisse de tension","IHS GRID ONLY",
AQ2309="Defaut GE &amp; POWER Cabinet","IHS",
AQ2309="Sharing","Partners",
AQ2309="Sites strategiques &amp; DataCenter","SST &amp; DC",
AQ2309="Exclu","Exclu",
AQ2309="SAT","SAT",
AQ2309="SPARE-ISSUE","SPARE-ISSUE",
AQ2309="Fiber CAmtel","TRANS_FO_CAMTEL",
AQ2309="Fiber AOF","Fiber AOF",
AQ2309="Projet OCM (HUAWEI)","TRAVAUX-HUAWEI",
AQ2309="Projet OCM (NOKIA)","TRAVAUX-NOKIA",
AQ2309="ACCESS-ISSUE","ACCESS-ISSUE",
AQ2309="Projet OCM (ZTE, NOKIA, autres projets)","TRAVAUX OCM",
AQ2309="No root CAuse","No root cause",
AQ2309="ODU HS","PDH",
AQ2309="IP &amp; VLAN","PDH",
AQ2309="Warehouse HUAWEI","SPARE-ISSUE",
AQ2309="SPARE-HS","SPARE-ISSUE",
AQ2309="Power Telco","BSS",AQ2309="no impacts","no impacts"
),"")</f>
        <v>No root cause</v>
      </c>
      <c r="AP2309" s="48" t="str" cm="1">
        <f t="array" ref="AP2309">IFERROR(_xlfn.IFS(
AQ2309="MPR ISSUE","TX ISSUE",
AQ2309="BSS Hardware Issue","RAN ISSUE",
AQ2309="Sites strategiques, MLL, Pylone, etc.","ENVTECH",
AQ2309="AKTIVCO DEFAUT GE &amp; POWER Cabinet","POWER ISSUE",
AQ2309="AKTIVCO Coupure ENEO &amp; Baisse de tension","POWER ISSUE",
AQ2309="Coupure ENEO &amp; Baisse de tension","POWER ISSUE",
AQ2309="Defaut GE &amp; POWER Cabinet","POWER ISSUE",
AQ2309="Sharing","POWER ISSUE",
AQ2309="Sites strategiques &amp; DataCenter","POWER ISSUE",
AQ2309="Exclu","Exclu",
AQ2309="SAT","TX ISSUE",
AQ2309="SPARE-ISSUE","SPARE-ISSUE",
AQ2309="Fiber CAmtel","TX ISSUE",
AQ2309="Fiber AOF","TX ISSUE",
AQ2309="Projet OCM (HUAWEI)","TRAVAUX-HUAWEI",
AQ2309="Projet OCM (NOKIA)","TRAVAUX -NOKIA",
AQ2309="ACCESS-ISSUE","ACCESS-ISSUE",
AQ2309="Projet OCM (ZTE, NOKIA, autres projets)","TRAVAUX OCM",
AQ2309="No root CAuse","No root cause",
AQ2309="ODU HS","TX ISSUE",
AQ2309="IP &amp; VLAN","TX ISSUE",
AQ2309="Warehouse HUAWEI","SPARE-ISSUE",
AQ2309="SPARE-HS","SPARE-ISSUE",
AQ2309="Power Telco","RAN ISSUE",AQ2309="no impacts","no impacts"
),"")</f>
        <v>No root cause</v>
      </c>
      <c r="AQ2309" s="67" t="s">
        <v>5344</v>
      </c>
      <c r="AR2309" s="48" t="str" cm="1">
        <f t="array" ref="AR2309">IFERROR(_xlfn.IFS(
AQ2309="MPR ISSUE","ACTIVE",
AQ2309="BSS Hardware Issue","ACTIVE",
AQ2309="Sites strategiques, MLL, Pylone, etc.","PASSIVE",
AQ2309="AKTIVCO DEFAUT GE &amp; POWER Cabinet","PASSIVE",
AQ2309="AKTIVCO Coupure ENEO &amp; Baisse de tension","PASSIVE",
AQ2309="Coupure ENEO &amp; Baisse de tension","PASSIVE",
AQ2309="Defaut GE &amp; POWER Cabinet","PASSIVE",
AQ2309="Sharing","PASSIVE",
AQ2309="Sites strategiques &amp; DataCenter","PASSIVE",
AQ2309="Exclu","Exclu",
AQ2309="SAT","ACTIVE",
AQ2309="SPARE-ISSUE","SPARE-ISSUE",
AQ2309="Fiber CAmtel","ACTIVE",
AQ2309="Fiber AOF","ACTIVE",
AQ2309="Projet OCM (HUAWEI)","PLANNED WORKS",
AQ2309="Projet OCM (NOKIA)","PLANNED WORKS",
AQ2309="ACCESS-ISSUE","ACCESS-ISSUE",
AQ2309="Projet OCM (ZTE, NOKIA, autres projets)","PLANNED WORKS",
AQ2309="No root CAuse","No root cause",
AQ2309="ODU HS","ACTIVE",
AQ2309="IP &amp; VLAN","ACTIVE",
AQ2309="Warehouse HUAWEI","SPARE-ISSUE",
AQ2309="SPARE-HS","SPARE-ISSUE",
AQ2309="Power Telco","ACTIVE", AQ2309="no impacts","no impacts"
),"")</f>
        <v>No root cause</v>
      </c>
      <c r="AS2309" s="92" t="s">
        <v>5537</v>
      </c>
      <c r="AT2309" s="98" t="s">
        <v>3864</v>
      </c>
      <c r="AV2309" s="17" t="s">
        <v>5537</v>
      </c>
      <c r="AW2309" s="7" t="s">
        <v>5537</v>
      </c>
      <c r="AX2309" s="6" t="s">
        <v>5537</v>
      </c>
      <c r="AY2309" s="7"/>
      <c r="AZ2309" s="3" t="s">
        <v>5537</v>
      </c>
      <c r="BA2309" s="18" t="s">
        <v>5537</v>
      </c>
      <c r="BB2309" s="18" t="s">
        <v>5537</v>
      </c>
      <c r="BC2309" s="18" t="s">
        <v>5537</v>
      </c>
      <c r="BD2309" s="18" t="s">
        <v>5537</v>
      </c>
      <c r="BE2309" s="18" t="s">
        <v>5537</v>
      </c>
      <c r="BF2309" s="18" t="s">
        <v>5537</v>
      </c>
      <c r="BG2309" s="18" t="s">
        <v>5537</v>
      </c>
      <c r="BH2309" s="18" t="s">
        <v>5537</v>
      </c>
      <c r="BI2309" s="18" t="s">
        <v>5537</v>
      </c>
      <c r="BJ2309" s="18" t="s">
        <v>5537</v>
      </c>
      <c r="BK2309" s="18" t="s">
        <v>5537</v>
      </c>
      <c r="BL2309" s="9" t="s">
        <v>5537</v>
      </c>
      <c r="BM2309" s="14" t="s">
        <v>5537</v>
      </c>
      <c r="BN2309" s="14" t="s">
        <v>5537</v>
      </c>
      <c r="BO2309" s="14" t="str">
        <f>_xlfn.XLOOKUP(B2309,'[4]cell downs 18042026 17h'!$B:$B,'[4]cell downs 18042026 17h'!$B:$B,"")</f>
        <v/>
      </c>
      <c r="BP2309" s="14" t="str">
        <f>_xlfn.XLOOKUP(B2309,'[5]Cells Huawei 19042026 15h'!$B:$B,'[5]Cells Huawei 19042026 15h'!$B:$B,"")</f>
        <v/>
      </c>
      <c r="BQ2309" s="9" t="str">
        <f>_xlfn.XLOOKUP(B2309,'[6]cells down 19042026 9H40'!$B:$B,'[6]cells down 19042026 9H40'!$B:$B,"")</f>
        <v/>
      </c>
      <c r="BR2309" s="9" t="s">
        <v>3864</v>
      </c>
      <c r="BS2309" s="9" t="s">
        <v>5578</v>
      </c>
      <c r="BT2309" s="108"/>
    </row>
    <row r="2310" spans="1:72" s="9" customFormat="1" x14ac:dyDescent="0.35">
      <c r="A2310" s="1" t="s">
        <v>3119</v>
      </c>
      <c r="B2310" s="8" t="s">
        <v>3120</v>
      </c>
      <c r="C2310" s="3" t="str">
        <f>_xlfn.XLOOKUP(B2310,'[1]daily break down'!$D:$D,'[1]daily break down'!$E:$E,"")</f>
        <v>EXTREME-NORD</v>
      </c>
      <c r="D2310" s="1" t="s">
        <v>11</v>
      </c>
      <c r="E2310" s="1" t="s">
        <v>1303</v>
      </c>
      <c r="F2310" s="3" t="s">
        <v>55</v>
      </c>
      <c r="G2310" s="1" t="s">
        <v>3119</v>
      </c>
      <c r="H2310" s="32" t="str">
        <f>_xlfn.XLOOKUP(B2310,[2]CALCULATION!$B:$B,[2]CALCULATION!$H:$H,"")</f>
        <v>HUAWEI</v>
      </c>
      <c r="I2310" s="28">
        <v>0</v>
      </c>
      <c r="J2310" s="28">
        <v>0</v>
      </c>
      <c r="K2310" s="28">
        <v>0</v>
      </c>
      <c r="L2310" s="28">
        <v>0</v>
      </c>
      <c r="M2310" s="28">
        <v>0</v>
      </c>
      <c r="N2310" s="28">
        <v>0</v>
      </c>
      <c r="O2310" s="28">
        <v>0</v>
      </c>
      <c r="P2310" s="28">
        <v>0</v>
      </c>
      <c r="Q2310" s="28">
        <v>0</v>
      </c>
      <c r="R2310" s="28">
        <v>0</v>
      </c>
      <c r="S2310" s="93">
        <v>0</v>
      </c>
      <c r="T2310" s="93">
        <f>_xlfn.XLOOKUP(B2310,'[3]Nur des jours'!$B:$B,'[3]Nur des jours'!$U:$U,"")</f>
        <v>0</v>
      </c>
      <c r="U2310" s="93">
        <v>0</v>
      </c>
      <c r="V2310" s="93">
        <v>0</v>
      </c>
      <c r="W2310" s="93">
        <v>2.675261747609386E-4</v>
      </c>
      <c r="X2310" s="93">
        <v>0</v>
      </c>
      <c r="Y2310" s="93">
        <v>0</v>
      </c>
      <c r="Z2310" s="93">
        <v>0</v>
      </c>
      <c r="AA2310" s="93">
        <v>0</v>
      </c>
      <c r="AB2310" s="93">
        <v>0</v>
      </c>
      <c r="AC2310" s="93">
        <f>_xlfn.XLOOKUP(B2310,'[3]Nur des jours'!$B:$B,'[3]Nur des jours'!$N:$N,"")</f>
        <v>0</v>
      </c>
      <c r="AD2310" s="93">
        <v>0</v>
      </c>
      <c r="AE2310" s="93">
        <v>0</v>
      </c>
      <c r="AF2310" s="93">
        <v>0</v>
      </c>
      <c r="AG2310" s="93"/>
      <c r="AH2310" s="93">
        <v>0</v>
      </c>
      <c r="AI2310" s="93">
        <v>0</v>
      </c>
      <c r="AJ2310" s="93">
        <v>0</v>
      </c>
      <c r="AK2310" s="93">
        <v>0</v>
      </c>
      <c r="AL2310" s="93">
        <v>0</v>
      </c>
      <c r="AM2310" s="49" t="s">
        <v>5601</v>
      </c>
      <c r="AN2310" s="49"/>
      <c r="AO2310" s="48" t="str" cm="1">
        <f t="array" ref="AO2310">IFERROR(_xlfn.IFS(
AQ2310="MPR ISSUE","PDH",
AQ2310="BSS Hardware Issue","BSS",
AQ2310="Sites strategiques, MLL, Pylone, etc.","ENVTECH",
AQ2310="AKTIVCO DEFAUT GE &amp; POWER Cabinet","AKTIVCO",
AQ2310="AKTIVCO Coupure ENEO &amp; Baisse de tension","AKTIVCO GRID ONLY",
AQ2310="Coupure ENEO &amp; Baisse de tension","IHS GRID ONLY",
AQ2310="Defaut GE &amp; POWER Cabinet","IHS",
AQ2310="Sharing","Partners",
AQ2310="Sites strategiques &amp; DataCenter","SST &amp; DC",
AQ2310="Exclu","Exclu",
AQ2310="SAT","SAT",
AQ2310="SPARE-ISSUE","SPARE-ISSUE",
AQ2310="Fiber CAmtel","TRANS_FO_CAMTEL",
AQ2310="Fiber AOF","Fiber AOF",
AQ2310="Projet OCM (HUAWEI)","TRAVAUX-HUAWEI",
AQ2310="Projet OCM (NOKIA)","TRAVAUX-NOKIA",
AQ2310="ACCESS-ISSUE","ACCESS-ISSUE",
AQ2310="Projet OCM (ZTE, NOKIA, autres projets)","TRAVAUX OCM",
AQ2310="No root CAuse","No root cause",
AQ2310="ODU HS","PDH",
AQ2310="IP &amp; VLAN","PDH",
AQ2310="Warehouse HUAWEI","SPARE-ISSUE",
AQ2310="SPARE-HS","SPARE-ISSUE",
AQ2310="Power Telco","BSS",AQ2310="no impacts","no impacts"
),"")</f>
        <v>No root cause</v>
      </c>
      <c r="AP2310" s="48" t="str" cm="1">
        <f t="array" ref="AP2310">IFERROR(_xlfn.IFS(
AQ2310="MPR ISSUE","TX ISSUE",
AQ2310="BSS Hardware Issue","RAN ISSUE",
AQ2310="Sites strategiques, MLL, Pylone, etc.","ENVTECH",
AQ2310="AKTIVCO DEFAUT GE &amp; POWER Cabinet","POWER ISSUE",
AQ2310="AKTIVCO Coupure ENEO &amp; Baisse de tension","POWER ISSUE",
AQ2310="Coupure ENEO &amp; Baisse de tension","POWER ISSUE",
AQ2310="Defaut GE &amp; POWER Cabinet","POWER ISSUE",
AQ2310="Sharing","POWER ISSUE",
AQ2310="Sites strategiques &amp; DataCenter","POWER ISSUE",
AQ2310="Exclu","Exclu",
AQ2310="SAT","TX ISSUE",
AQ2310="SPARE-ISSUE","SPARE-ISSUE",
AQ2310="Fiber CAmtel","TX ISSUE",
AQ2310="Fiber AOF","TX ISSUE",
AQ2310="Projet OCM (HUAWEI)","TRAVAUX-HUAWEI",
AQ2310="Projet OCM (NOKIA)","TRAVAUX -NOKIA",
AQ2310="ACCESS-ISSUE","ACCESS-ISSUE",
AQ2310="Projet OCM (ZTE, NOKIA, autres projets)","TRAVAUX OCM",
AQ2310="No root CAuse","No root cause",
AQ2310="ODU HS","TX ISSUE",
AQ2310="IP &amp; VLAN","TX ISSUE",
AQ2310="Warehouse HUAWEI","SPARE-ISSUE",
AQ2310="SPARE-HS","SPARE-ISSUE",
AQ2310="Power Telco","RAN ISSUE",AQ2310="no impacts","no impacts"
),"")</f>
        <v>No root cause</v>
      </c>
      <c r="AQ2310" s="67" t="s">
        <v>5344</v>
      </c>
      <c r="AR2310" s="48" t="str" cm="1">
        <f t="array" ref="AR2310">IFERROR(_xlfn.IFS(
AQ2310="MPR ISSUE","ACTIVE",
AQ2310="BSS Hardware Issue","ACTIVE",
AQ2310="Sites strategiques, MLL, Pylone, etc.","PASSIVE",
AQ2310="AKTIVCO DEFAUT GE &amp; POWER Cabinet","PASSIVE",
AQ2310="AKTIVCO Coupure ENEO &amp; Baisse de tension","PASSIVE",
AQ2310="Coupure ENEO &amp; Baisse de tension","PASSIVE",
AQ2310="Defaut GE &amp; POWER Cabinet","PASSIVE",
AQ2310="Sharing","PASSIVE",
AQ2310="Sites strategiques &amp; DataCenter","PASSIVE",
AQ2310="Exclu","Exclu",
AQ2310="SAT","ACTIVE",
AQ2310="SPARE-ISSUE","SPARE-ISSUE",
AQ2310="Fiber CAmtel","ACTIVE",
AQ2310="Fiber AOF","ACTIVE",
AQ2310="Projet OCM (HUAWEI)","PLANNED WORKS",
AQ2310="Projet OCM (NOKIA)","PLANNED WORKS",
AQ2310="ACCESS-ISSUE","ACCESS-ISSUE",
AQ2310="Projet OCM (ZTE, NOKIA, autres projets)","PLANNED WORKS",
AQ2310="No root CAuse","No root cause",
AQ2310="ODU HS","ACTIVE",
AQ2310="IP &amp; VLAN","ACTIVE",
AQ2310="Warehouse HUAWEI","SPARE-ISSUE",
AQ2310="SPARE-HS","SPARE-ISSUE",
AQ2310="Power Telco","ACTIVE", AQ2310="no impacts","no impacts"
),"")</f>
        <v>No root cause</v>
      </c>
      <c r="AS2310" s="92" t="s">
        <v>5537</v>
      </c>
      <c r="AT2310" s="98" t="s">
        <v>3120</v>
      </c>
      <c r="AV2310" s="17" t="s">
        <v>5537</v>
      </c>
      <c r="AW2310" s="7" t="s">
        <v>5537</v>
      </c>
      <c r="AX2310" s="6" t="s">
        <v>5537</v>
      </c>
      <c r="AY2310" s="7"/>
      <c r="AZ2310" s="3" t="s">
        <v>5537</v>
      </c>
      <c r="BA2310" s="18" t="s">
        <v>5537</v>
      </c>
      <c r="BB2310" s="18" t="s">
        <v>5537</v>
      </c>
      <c r="BC2310" s="18" t="s">
        <v>5537</v>
      </c>
      <c r="BD2310" s="18" t="s">
        <v>5537</v>
      </c>
      <c r="BE2310" s="18" t="s">
        <v>5537</v>
      </c>
      <c r="BF2310" s="18" t="s">
        <v>5537</v>
      </c>
      <c r="BG2310" s="18" t="s">
        <v>5537</v>
      </c>
      <c r="BH2310" s="18" t="s">
        <v>5537</v>
      </c>
      <c r="BI2310" s="18" t="s">
        <v>5537</v>
      </c>
      <c r="BJ2310" s="18" t="s">
        <v>5537</v>
      </c>
      <c r="BK2310" s="18" t="s">
        <v>5537</v>
      </c>
      <c r="BL2310" s="9" t="s">
        <v>5537</v>
      </c>
      <c r="BM2310" s="14" t="s">
        <v>5537</v>
      </c>
      <c r="BN2310" s="14" t="s">
        <v>5537</v>
      </c>
      <c r="BO2310" s="14" t="str">
        <f>_xlfn.XLOOKUP(B2310,'[4]cell downs 18042026 17h'!$B:$B,'[4]cell downs 18042026 17h'!$B:$B,"")</f>
        <v/>
      </c>
      <c r="BP2310" s="14" t="str">
        <f>_xlfn.XLOOKUP(B2310,'[5]Cells Huawei 19042026 15h'!$B:$B,'[5]Cells Huawei 19042026 15h'!$B:$B,"")</f>
        <v>EXN_074</v>
      </c>
      <c r="BQ2310" s="9" t="str">
        <f>_xlfn.XLOOKUP(B2310,'[6]cells down 19042026 9H40'!$B:$B,'[6]cells down 19042026 9H40'!$B:$B,"")</f>
        <v/>
      </c>
      <c r="BR2310" s="9" t="s">
        <v>3120</v>
      </c>
      <c r="BS2310" s="9" t="s">
        <v>12</v>
      </c>
      <c r="BT2310" s="108"/>
    </row>
    <row r="2311" spans="1:72" s="9" customFormat="1" x14ac:dyDescent="0.35">
      <c r="A2311" s="1" t="s">
        <v>3726</v>
      </c>
      <c r="B2311" s="8" t="s">
        <v>3727</v>
      </c>
      <c r="C2311" s="3" t="str">
        <f>_xlfn.XLOOKUP(B2311,'[1]daily break down'!$D:$D,'[1]daily break down'!$E:$E,"")</f>
        <v>SUD-OUEST</v>
      </c>
      <c r="D2311" s="1" t="s">
        <v>11</v>
      </c>
      <c r="E2311" s="1" t="s">
        <v>12</v>
      </c>
      <c r="F2311" s="3" t="s">
        <v>13</v>
      </c>
      <c r="G2311" s="1" t="s">
        <v>3459</v>
      </c>
      <c r="H2311" s="32" t="str">
        <f>_xlfn.XLOOKUP(B2311,[2]CALCULATION!$B:$B,[2]CALCULATION!$H:$H,"")</f>
        <v>HUAWEI</v>
      </c>
      <c r="I2311" s="28">
        <v>0</v>
      </c>
      <c r="J2311" s="28">
        <v>0</v>
      </c>
      <c r="K2311" s="28">
        <v>0</v>
      </c>
      <c r="L2311" s="28">
        <v>0</v>
      </c>
      <c r="M2311" s="28">
        <v>0</v>
      </c>
      <c r="N2311" s="28">
        <v>0</v>
      </c>
      <c r="O2311" s="28">
        <v>0</v>
      </c>
      <c r="P2311" s="28">
        <v>0</v>
      </c>
      <c r="Q2311" s="28">
        <v>0</v>
      </c>
      <c r="R2311" s="28">
        <v>0</v>
      </c>
      <c r="S2311" s="93">
        <v>0</v>
      </c>
      <c r="T2311" s="93">
        <f>_xlfn.XLOOKUP(B2311,'[3]Nur des jours'!$B:$B,'[3]Nur des jours'!$U:$U,"")</f>
        <v>0</v>
      </c>
      <c r="U2311" s="93">
        <v>0</v>
      </c>
      <c r="V2311" s="93">
        <v>6.9217938949813498E-2</v>
      </c>
      <c r="W2311" s="93">
        <v>8.9175391586979543E-5</v>
      </c>
      <c r="X2311" s="93">
        <v>0</v>
      </c>
      <c r="Y2311" s="93">
        <v>0</v>
      </c>
      <c r="Z2311" s="93">
        <v>0</v>
      </c>
      <c r="AA2311" s="93">
        <v>0</v>
      </c>
      <c r="AB2311" s="93">
        <v>0</v>
      </c>
      <c r="AC2311" s="93">
        <f>_xlfn.XLOOKUP(B2311,'[3]Nur des jours'!$B:$B,'[3]Nur des jours'!$N:$N,"")</f>
        <v>0</v>
      </c>
      <c r="AD2311" s="93">
        <v>0</v>
      </c>
      <c r="AE2311" s="93">
        <v>0</v>
      </c>
      <c r="AF2311" s="93">
        <v>0</v>
      </c>
      <c r="AG2311" s="93"/>
      <c r="AH2311" s="93">
        <v>0</v>
      </c>
      <c r="AI2311" s="93">
        <v>0</v>
      </c>
      <c r="AJ2311" s="93">
        <v>0</v>
      </c>
      <c r="AK2311" s="93">
        <v>0</v>
      </c>
      <c r="AL2311" s="93">
        <v>0</v>
      </c>
      <c r="AM2311" s="49" t="s">
        <v>5601</v>
      </c>
      <c r="AN2311" s="49"/>
      <c r="AO2311" s="48" t="str" cm="1">
        <f t="array" ref="AO2311">IFERROR(_xlfn.IFS(
AQ2311="MPR ISSUE","PDH",
AQ2311="BSS Hardware Issue","BSS",
AQ2311="Sites strategiques, MLL, Pylone, etc.","ENVTECH",
AQ2311="AKTIVCO DEFAUT GE &amp; POWER Cabinet","AKTIVCO",
AQ2311="AKTIVCO Coupure ENEO &amp; Baisse de tension","AKTIVCO GRID ONLY",
AQ2311="Coupure ENEO &amp; Baisse de tension","IHS GRID ONLY",
AQ2311="Defaut GE &amp; POWER Cabinet","IHS",
AQ2311="Sharing","Partners",
AQ2311="Sites strategiques &amp; DataCenter","SST &amp; DC",
AQ2311="Exclu","Exclu",
AQ2311="SAT","SAT",
AQ2311="SPARE-ISSUE","SPARE-ISSUE",
AQ2311="Fiber CAmtel","TRANS_FO_CAMTEL",
AQ2311="Fiber AOF","Fiber AOF",
AQ2311="Projet OCM (HUAWEI)","TRAVAUX-HUAWEI",
AQ2311="Projet OCM (NOKIA)","TRAVAUX-NOKIA",
AQ2311="ACCESS-ISSUE","ACCESS-ISSUE",
AQ2311="Projet OCM (ZTE, NOKIA, autres projets)","TRAVAUX OCM",
AQ2311="No root CAuse","No root cause",
AQ2311="ODU HS","PDH",
AQ2311="IP &amp; VLAN","PDH",
AQ2311="Warehouse HUAWEI","SPARE-ISSUE",
AQ2311="SPARE-HS","SPARE-ISSUE",
AQ2311="Power Telco","BSS",AQ2311="no impacts","no impacts"
),"")</f>
        <v>No root cause</v>
      </c>
      <c r="AP2311" s="48" t="str" cm="1">
        <f t="array" ref="AP2311">IFERROR(_xlfn.IFS(
AQ2311="MPR ISSUE","TX ISSUE",
AQ2311="BSS Hardware Issue","RAN ISSUE",
AQ2311="Sites strategiques, MLL, Pylone, etc.","ENVTECH",
AQ2311="AKTIVCO DEFAUT GE &amp; POWER Cabinet","POWER ISSUE",
AQ2311="AKTIVCO Coupure ENEO &amp; Baisse de tension","POWER ISSUE",
AQ2311="Coupure ENEO &amp; Baisse de tension","POWER ISSUE",
AQ2311="Defaut GE &amp; POWER Cabinet","POWER ISSUE",
AQ2311="Sharing","POWER ISSUE",
AQ2311="Sites strategiques &amp; DataCenter","POWER ISSUE",
AQ2311="Exclu","Exclu",
AQ2311="SAT","TX ISSUE",
AQ2311="SPARE-ISSUE","SPARE-ISSUE",
AQ2311="Fiber CAmtel","TX ISSUE",
AQ2311="Fiber AOF","TX ISSUE",
AQ2311="Projet OCM (HUAWEI)","TRAVAUX-HUAWEI",
AQ2311="Projet OCM (NOKIA)","TRAVAUX -NOKIA",
AQ2311="ACCESS-ISSUE","ACCESS-ISSUE",
AQ2311="Projet OCM (ZTE, NOKIA, autres projets)","TRAVAUX OCM",
AQ2311="No root CAuse","No root cause",
AQ2311="ODU HS","TX ISSUE",
AQ2311="IP &amp; VLAN","TX ISSUE",
AQ2311="Warehouse HUAWEI","SPARE-ISSUE",
AQ2311="SPARE-HS","SPARE-ISSUE",
AQ2311="Power Telco","RAN ISSUE",AQ2311="no impacts","no impacts"
),"")</f>
        <v>No root cause</v>
      </c>
      <c r="AQ2311" s="67" t="s">
        <v>5344</v>
      </c>
      <c r="AR2311" s="48" t="str" cm="1">
        <f t="array" ref="AR2311">IFERROR(_xlfn.IFS(
AQ2311="MPR ISSUE","ACTIVE",
AQ2311="BSS Hardware Issue","ACTIVE",
AQ2311="Sites strategiques, MLL, Pylone, etc.","PASSIVE",
AQ2311="AKTIVCO DEFAUT GE &amp; POWER Cabinet","PASSIVE",
AQ2311="AKTIVCO Coupure ENEO &amp; Baisse de tension","PASSIVE",
AQ2311="Coupure ENEO &amp; Baisse de tension","PASSIVE",
AQ2311="Defaut GE &amp; POWER Cabinet","PASSIVE",
AQ2311="Sharing","PASSIVE",
AQ2311="Sites strategiques &amp; DataCenter","PASSIVE",
AQ2311="Exclu","Exclu",
AQ2311="SAT","ACTIVE",
AQ2311="SPARE-ISSUE","SPARE-ISSUE",
AQ2311="Fiber CAmtel","ACTIVE",
AQ2311="Fiber AOF","ACTIVE",
AQ2311="Projet OCM (HUAWEI)","PLANNED WORKS",
AQ2311="Projet OCM (NOKIA)","PLANNED WORKS",
AQ2311="ACCESS-ISSUE","ACCESS-ISSUE",
AQ2311="Projet OCM (ZTE, NOKIA, autres projets)","PLANNED WORKS",
AQ2311="No root CAuse","No root cause",
AQ2311="ODU HS","ACTIVE",
AQ2311="IP &amp; VLAN","ACTIVE",
AQ2311="Warehouse HUAWEI","SPARE-ISSUE",
AQ2311="SPARE-HS","SPARE-ISSUE",
AQ2311="Power Telco","ACTIVE", AQ2311="no impacts","no impacts"
),"")</f>
        <v>No root cause</v>
      </c>
      <c r="AS2311" s="92" t="s">
        <v>5537</v>
      </c>
      <c r="AT2311" s="98" t="s">
        <v>3727</v>
      </c>
      <c r="AV2311" s="17" t="s">
        <v>5537</v>
      </c>
      <c r="AW2311" s="7" t="s">
        <v>5537</v>
      </c>
      <c r="AX2311" s="6" t="s">
        <v>5537</v>
      </c>
      <c r="AY2311" s="7"/>
      <c r="AZ2311" s="3" t="s">
        <v>5537</v>
      </c>
      <c r="BA2311" s="18" t="s">
        <v>5537</v>
      </c>
      <c r="BB2311" s="18" t="s">
        <v>5537</v>
      </c>
      <c r="BC2311" s="18" t="s">
        <v>5537</v>
      </c>
      <c r="BD2311" s="18" t="s">
        <v>5537</v>
      </c>
      <c r="BE2311" s="18" t="s">
        <v>5537</v>
      </c>
      <c r="BF2311" s="18" t="s">
        <v>5537</v>
      </c>
      <c r="BG2311" s="18" t="s">
        <v>5537</v>
      </c>
      <c r="BH2311" s="18" t="s">
        <v>5537</v>
      </c>
      <c r="BI2311" s="18" t="s">
        <v>5537</v>
      </c>
      <c r="BJ2311" s="18" t="s">
        <v>5537</v>
      </c>
      <c r="BK2311" s="18" t="s">
        <v>5537</v>
      </c>
      <c r="BL2311" s="9" t="s">
        <v>5537</v>
      </c>
      <c r="BM2311" s="14" t="s">
        <v>5537</v>
      </c>
      <c r="BN2311" s="14" t="s">
        <v>5537</v>
      </c>
      <c r="BO2311" s="14" t="str">
        <f>_xlfn.XLOOKUP(B2311,'[4]cell downs 18042026 17h'!$B:$B,'[4]cell downs 18042026 17h'!$B:$B,"")</f>
        <v/>
      </c>
      <c r="BP2311" s="14" t="str">
        <f>_xlfn.XLOOKUP(B2311,'[5]Cells Huawei 19042026 15h'!$B:$B,'[5]Cells Huawei 19042026 15h'!$B:$B,"")</f>
        <v/>
      </c>
      <c r="BQ2311" s="9" t="str">
        <f>_xlfn.XLOOKUP(B2311,'[6]cells down 19042026 9H40'!$B:$B,'[6]cells down 19042026 9H40'!$B:$B,"")</f>
        <v/>
      </c>
      <c r="BR2311" s="9" t="s">
        <v>3727</v>
      </c>
      <c r="BS2311" s="9" t="s">
        <v>12</v>
      </c>
      <c r="BT2311" s="108"/>
    </row>
    <row r="2312" spans="1:72" s="9" customFormat="1" x14ac:dyDescent="0.35">
      <c r="A2312" s="1" t="s">
        <v>2927</v>
      </c>
      <c r="B2312" s="8" t="s">
        <v>2928</v>
      </c>
      <c r="C2312" s="3" t="str">
        <f>_xlfn.XLOOKUP(B2312,'[1]daily break down'!$D:$D,'[1]daily break down'!$E:$E,"")</f>
        <v>NORD-OUEST</v>
      </c>
      <c r="D2312" s="1" t="s">
        <v>11</v>
      </c>
      <c r="E2312" s="1" t="s">
        <v>12</v>
      </c>
      <c r="F2312" s="3" t="s">
        <v>51</v>
      </c>
      <c r="G2312" s="1" t="s">
        <v>2927</v>
      </c>
      <c r="H2312" s="33" t="str">
        <f>_xlfn.XLOOKUP(B2312,[2]CALCULATION!$B:$B,[2]CALCULATION!$H:$H,"")</f>
        <v>NOKIA</v>
      </c>
      <c r="I2312" s="28">
        <v>0</v>
      </c>
      <c r="J2312" s="28">
        <v>0</v>
      </c>
      <c r="K2312" s="28">
        <v>0</v>
      </c>
      <c r="L2312" s="28">
        <v>0</v>
      </c>
      <c r="M2312" s="28">
        <v>0</v>
      </c>
      <c r="N2312" s="28">
        <v>0</v>
      </c>
      <c r="O2312" s="28">
        <v>0</v>
      </c>
      <c r="P2312" s="28">
        <v>0</v>
      </c>
      <c r="Q2312" s="28">
        <v>0</v>
      </c>
      <c r="R2312" s="28">
        <v>2.4744041952081322</v>
      </c>
      <c r="S2312" s="93">
        <v>0.12246308030734648</v>
      </c>
      <c r="T2312" s="93">
        <f>_xlfn.XLOOKUP(B2312,'[3]Nur des jours'!$B:$B,'[3]Nur des jours'!$U:$U,"")</f>
        <v>0</v>
      </c>
      <c r="U2312" s="93">
        <v>7.3299293438313221E-2</v>
      </c>
      <c r="V2312" s="93">
        <v>0</v>
      </c>
      <c r="W2312" s="93">
        <v>0</v>
      </c>
      <c r="X2312" s="93">
        <v>0</v>
      </c>
      <c r="Y2312" s="93">
        <v>0</v>
      </c>
      <c r="Z2312" s="93">
        <v>0.14171753231002795</v>
      </c>
      <c r="AA2312" s="93">
        <v>0</v>
      </c>
      <c r="AB2312" s="93">
        <v>0</v>
      </c>
      <c r="AC2312" s="93">
        <f>_xlfn.XLOOKUP(B2312,'[3]Nur des jours'!$B:$B,'[3]Nur des jours'!$N:$N,"")</f>
        <v>0</v>
      </c>
      <c r="AD2312" s="93">
        <v>0</v>
      </c>
      <c r="AE2312" s="93">
        <v>0</v>
      </c>
      <c r="AF2312" s="93">
        <v>0</v>
      </c>
      <c r="AG2312" s="93"/>
      <c r="AH2312" s="93">
        <v>0</v>
      </c>
      <c r="AI2312" s="93">
        <v>0</v>
      </c>
      <c r="AJ2312" s="93">
        <v>0</v>
      </c>
      <c r="AK2312" s="93">
        <v>0</v>
      </c>
      <c r="AL2312" s="93">
        <v>0</v>
      </c>
      <c r="AM2312" s="49" t="s">
        <v>5601</v>
      </c>
      <c r="AN2312" s="49"/>
      <c r="AO2312" s="48" t="str" cm="1">
        <f t="array" ref="AO2312">IFERROR(_xlfn.IFS(
AQ2312="MPR ISSUE","PDH",
AQ2312="BSS Hardware Issue","BSS",
AQ2312="Sites strategiques, MLL, Pylone, etc.","ENVTECH",
AQ2312="AKTIVCO DEFAUT GE &amp; POWER Cabinet","AKTIVCO",
AQ2312="AKTIVCO Coupure ENEO &amp; Baisse de tension","AKTIVCO GRID ONLY",
AQ2312="Coupure ENEO &amp; Baisse de tension","IHS GRID ONLY",
AQ2312="Defaut GE &amp; POWER Cabinet","IHS",
AQ2312="Sharing","Partners",
AQ2312="Sites strategiques &amp; DataCenter","SST &amp; DC",
AQ2312="Exclu","Exclu",
AQ2312="SAT","SAT",
AQ2312="SPARE-ISSUE","SPARE-ISSUE",
AQ2312="Fiber CAmtel","TRANS_FO_CAMTEL",
AQ2312="Fiber AOF","Fiber AOF",
AQ2312="Projet OCM (HUAWEI)","TRAVAUX-HUAWEI",
AQ2312="Projet OCM (NOKIA)","TRAVAUX-NOKIA",
AQ2312="ACCESS-ISSUE","ACCESS-ISSUE",
AQ2312="Projet OCM (ZTE, NOKIA, autres projets)","TRAVAUX OCM",
AQ2312="No root CAuse","No root cause",
AQ2312="ODU HS","PDH",
AQ2312="IP &amp; VLAN","PDH",
AQ2312="Warehouse HUAWEI","SPARE-ISSUE",
AQ2312="SPARE-HS","SPARE-ISSUE",
AQ2312="Power Telco","BSS",AQ2312="no impacts","no impacts"
),"")</f>
        <v>No root cause</v>
      </c>
      <c r="AP2312" s="48" t="str" cm="1">
        <f t="array" ref="AP2312">IFERROR(_xlfn.IFS(
AQ2312="MPR ISSUE","TX ISSUE",
AQ2312="BSS Hardware Issue","RAN ISSUE",
AQ2312="Sites strategiques, MLL, Pylone, etc.","ENVTECH",
AQ2312="AKTIVCO DEFAUT GE &amp; POWER Cabinet","POWER ISSUE",
AQ2312="AKTIVCO Coupure ENEO &amp; Baisse de tension","POWER ISSUE",
AQ2312="Coupure ENEO &amp; Baisse de tension","POWER ISSUE",
AQ2312="Defaut GE &amp; POWER Cabinet","POWER ISSUE",
AQ2312="Sharing","POWER ISSUE",
AQ2312="Sites strategiques &amp; DataCenter","POWER ISSUE",
AQ2312="Exclu","Exclu",
AQ2312="SAT","TX ISSUE",
AQ2312="SPARE-ISSUE","SPARE-ISSUE",
AQ2312="Fiber CAmtel","TX ISSUE",
AQ2312="Fiber AOF","TX ISSUE",
AQ2312="Projet OCM (HUAWEI)","TRAVAUX-HUAWEI",
AQ2312="Projet OCM (NOKIA)","TRAVAUX -NOKIA",
AQ2312="ACCESS-ISSUE","ACCESS-ISSUE",
AQ2312="Projet OCM (ZTE, NOKIA, autres projets)","TRAVAUX OCM",
AQ2312="No root CAuse","No root cause",
AQ2312="ODU HS","TX ISSUE",
AQ2312="IP &amp; VLAN","TX ISSUE",
AQ2312="Warehouse HUAWEI","SPARE-ISSUE",
AQ2312="SPARE-HS","SPARE-ISSUE",
AQ2312="Power Telco","RAN ISSUE",AQ2312="no impacts","no impacts"
),"")</f>
        <v>No root cause</v>
      </c>
      <c r="AQ2312" s="67" t="s">
        <v>5344</v>
      </c>
      <c r="AR2312" s="48" t="str" cm="1">
        <f t="array" ref="AR2312">IFERROR(_xlfn.IFS(
AQ2312="MPR ISSUE","ACTIVE",
AQ2312="BSS Hardware Issue","ACTIVE",
AQ2312="Sites strategiques, MLL, Pylone, etc.","PASSIVE",
AQ2312="AKTIVCO DEFAUT GE &amp; POWER Cabinet","PASSIVE",
AQ2312="AKTIVCO Coupure ENEO &amp; Baisse de tension","PASSIVE",
AQ2312="Coupure ENEO &amp; Baisse de tension","PASSIVE",
AQ2312="Defaut GE &amp; POWER Cabinet","PASSIVE",
AQ2312="Sharing","PASSIVE",
AQ2312="Sites strategiques &amp; DataCenter","PASSIVE",
AQ2312="Exclu","Exclu",
AQ2312="SAT","ACTIVE",
AQ2312="SPARE-ISSUE","SPARE-ISSUE",
AQ2312="Fiber CAmtel","ACTIVE",
AQ2312="Fiber AOF","ACTIVE",
AQ2312="Projet OCM (HUAWEI)","PLANNED WORKS",
AQ2312="Projet OCM (NOKIA)","PLANNED WORKS",
AQ2312="ACCESS-ISSUE","ACCESS-ISSUE",
AQ2312="Projet OCM (ZTE, NOKIA, autres projets)","PLANNED WORKS",
AQ2312="No root CAuse","No root cause",
AQ2312="ODU HS","ACTIVE",
AQ2312="IP &amp; VLAN","ACTIVE",
AQ2312="Warehouse HUAWEI","SPARE-ISSUE",
AQ2312="SPARE-HS","SPARE-ISSUE",
AQ2312="Power Telco","ACTIVE", AQ2312="no impacts","no impacts"
),"")</f>
        <v>No root cause</v>
      </c>
      <c r="AS2312" s="92" t="s">
        <v>5537</v>
      </c>
      <c r="AT2312" s="98" t="s">
        <v>2928</v>
      </c>
      <c r="AV2312" s="17" t="s">
        <v>5537</v>
      </c>
      <c r="AW2312" s="7" t="s">
        <v>5537</v>
      </c>
      <c r="AX2312" s="6" t="s">
        <v>5537</v>
      </c>
      <c r="AY2312" s="7"/>
      <c r="AZ2312" s="3" t="s">
        <v>5537</v>
      </c>
      <c r="BA2312" s="18" t="s">
        <v>5537</v>
      </c>
      <c r="BB2312" s="18" t="s">
        <v>5537</v>
      </c>
      <c r="BC2312" s="18" t="s">
        <v>5537</v>
      </c>
      <c r="BD2312" s="18" t="s">
        <v>5537</v>
      </c>
      <c r="BE2312" s="18" t="s">
        <v>5537</v>
      </c>
      <c r="BF2312" s="18" t="s">
        <v>5537</v>
      </c>
      <c r="BG2312" s="18" t="s">
        <v>5537</v>
      </c>
      <c r="BH2312" s="18" t="s">
        <v>5537</v>
      </c>
      <c r="BI2312" s="18" t="s">
        <v>5537</v>
      </c>
      <c r="BJ2312" s="18" t="s">
        <v>5537</v>
      </c>
      <c r="BK2312" s="18" t="s">
        <v>5537</v>
      </c>
      <c r="BL2312" s="9" t="s">
        <v>5537</v>
      </c>
      <c r="BM2312" s="14" t="s">
        <v>5537</v>
      </c>
      <c r="BN2312" s="14" t="s">
        <v>5537</v>
      </c>
      <c r="BO2312" s="14" t="str">
        <f>_xlfn.XLOOKUP(B2312,'[4]cell downs 18042026 17h'!$B:$B,'[4]cell downs 18042026 17h'!$B:$B,"")</f>
        <v/>
      </c>
      <c r="BP2312" s="14" t="str">
        <f>_xlfn.XLOOKUP(B2312,'[5]Cells Huawei 19042026 15h'!$B:$B,'[5]Cells Huawei 19042026 15h'!$B:$B,"")</f>
        <v/>
      </c>
      <c r="BQ2312" s="9" t="str">
        <f>_xlfn.XLOOKUP(B2312,'[6]cells down 19042026 9H40'!$B:$B,'[6]cells down 19042026 9H40'!$B:$B,"")</f>
        <v/>
      </c>
      <c r="BR2312" s="9" t="s">
        <v>2928</v>
      </c>
      <c r="BS2312" s="9" t="s">
        <v>5577</v>
      </c>
      <c r="BT2312" s="108"/>
    </row>
    <row r="2313" spans="1:72" s="9" customFormat="1" x14ac:dyDescent="0.35">
      <c r="A2313" s="1" t="s">
        <v>2849</v>
      </c>
      <c r="B2313" s="8" t="s">
        <v>2850</v>
      </c>
      <c r="C2313" s="3" t="str">
        <f>_xlfn.XLOOKUP(B2313,'[1]daily break down'!$D:$D,'[1]daily break down'!$E:$E,"")</f>
        <v>NORD-OUEST</v>
      </c>
      <c r="D2313" s="1" t="s">
        <v>11</v>
      </c>
      <c r="E2313" s="1" t="s">
        <v>96</v>
      </c>
      <c r="F2313" s="3" t="s">
        <v>51</v>
      </c>
      <c r="G2313" s="1" t="s">
        <v>2851</v>
      </c>
      <c r="H2313" s="33" t="str">
        <f>_xlfn.XLOOKUP(B2313,[2]CALCULATION!$B:$B,[2]CALCULATION!$H:$H,"")</f>
        <v>NOKIA</v>
      </c>
      <c r="I2313" s="28">
        <v>0</v>
      </c>
      <c r="J2313" s="28">
        <v>0</v>
      </c>
      <c r="K2313" s="28">
        <v>0</v>
      </c>
      <c r="L2313" s="28">
        <v>0</v>
      </c>
      <c r="M2313" s="28">
        <v>0</v>
      </c>
      <c r="N2313" s="28">
        <v>0</v>
      </c>
      <c r="O2313" s="28">
        <v>0</v>
      </c>
      <c r="P2313" s="28">
        <v>0</v>
      </c>
      <c r="Q2313" s="28">
        <v>0.76308022689801902</v>
      </c>
      <c r="R2313" s="28">
        <v>0</v>
      </c>
      <c r="S2313" s="93">
        <v>0.17719483110427151</v>
      </c>
      <c r="T2313" s="93">
        <f>_xlfn.XLOOKUP(B2313,'[3]Nur des jours'!$B:$B,'[3]Nur des jours'!$U:$U,"")</f>
        <v>0</v>
      </c>
      <c r="U2313" s="93">
        <v>0</v>
      </c>
      <c r="V2313" s="93">
        <v>0</v>
      </c>
      <c r="W2313" s="93">
        <v>0</v>
      </c>
      <c r="X2313" s="93">
        <v>0</v>
      </c>
      <c r="Y2313" s="93">
        <v>0</v>
      </c>
      <c r="Z2313" s="93">
        <v>4.9742033427217218E-2</v>
      </c>
      <c r="AA2313" s="93">
        <v>0</v>
      </c>
      <c r="AB2313" s="93">
        <v>0</v>
      </c>
      <c r="AC2313" s="93">
        <f>_xlfn.XLOOKUP(B2313,'[3]Nur des jours'!$B:$B,'[3]Nur des jours'!$N:$N,"")</f>
        <v>0</v>
      </c>
      <c r="AD2313" s="93">
        <v>0</v>
      </c>
      <c r="AE2313" s="93">
        <v>0</v>
      </c>
      <c r="AF2313" s="93">
        <v>0</v>
      </c>
      <c r="AG2313" s="93"/>
      <c r="AH2313" s="93">
        <v>0</v>
      </c>
      <c r="AI2313" s="93">
        <v>0</v>
      </c>
      <c r="AJ2313" s="93">
        <v>0</v>
      </c>
      <c r="AK2313" s="93">
        <v>0</v>
      </c>
      <c r="AL2313" s="93">
        <v>0</v>
      </c>
      <c r="AM2313" s="49" t="s">
        <v>5601</v>
      </c>
      <c r="AN2313" s="49"/>
      <c r="AO2313" s="48" t="str" cm="1">
        <f t="array" ref="AO2313">IFERROR(_xlfn.IFS(
AQ2313="MPR ISSUE","PDH",
AQ2313="BSS Hardware Issue","BSS",
AQ2313="Sites strategiques, MLL, Pylone, etc.","ENVTECH",
AQ2313="AKTIVCO DEFAUT GE &amp; POWER Cabinet","AKTIVCO",
AQ2313="AKTIVCO Coupure ENEO &amp; Baisse de tension","AKTIVCO GRID ONLY",
AQ2313="Coupure ENEO &amp; Baisse de tension","IHS GRID ONLY",
AQ2313="Defaut GE &amp; POWER Cabinet","IHS",
AQ2313="Sharing","Partners",
AQ2313="Sites strategiques &amp; DataCenter","SST &amp; DC",
AQ2313="Exclu","Exclu",
AQ2313="SAT","SAT",
AQ2313="SPARE-ISSUE","SPARE-ISSUE",
AQ2313="Fiber CAmtel","TRANS_FO_CAMTEL",
AQ2313="Fiber AOF","Fiber AOF",
AQ2313="Projet OCM (HUAWEI)","TRAVAUX-HUAWEI",
AQ2313="Projet OCM (NOKIA)","TRAVAUX-NOKIA",
AQ2313="ACCESS-ISSUE","ACCESS-ISSUE",
AQ2313="Projet OCM (ZTE, NOKIA, autres projets)","TRAVAUX OCM",
AQ2313="No root CAuse","No root cause",
AQ2313="ODU HS","PDH",
AQ2313="IP &amp; VLAN","PDH",
AQ2313="Warehouse HUAWEI","SPARE-ISSUE",
AQ2313="SPARE-HS","SPARE-ISSUE",
AQ2313="Power Telco","BSS",AQ2313="no impacts","no impacts"
),"")</f>
        <v>No root cause</v>
      </c>
      <c r="AP2313" s="48" t="str" cm="1">
        <f t="array" ref="AP2313">IFERROR(_xlfn.IFS(
AQ2313="MPR ISSUE","TX ISSUE",
AQ2313="BSS Hardware Issue","RAN ISSUE",
AQ2313="Sites strategiques, MLL, Pylone, etc.","ENVTECH",
AQ2313="AKTIVCO DEFAUT GE &amp; POWER Cabinet","POWER ISSUE",
AQ2313="AKTIVCO Coupure ENEO &amp; Baisse de tension","POWER ISSUE",
AQ2313="Coupure ENEO &amp; Baisse de tension","POWER ISSUE",
AQ2313="Defaut GE &amp; POWER Cabinet","POWER ISSUE",
AQ2313="Sharing","POWER ISSUE",
AQ2313="Sites strategiques &amp; DataCenter","POWER ISSUE",
AQ2313="Exclu","Exclu",
AQ2313="SAT","TX ISSUE",
AQ2313="SPARE-ISSUE","SPARE-ISSUE",
AQ2313="Fiber CAmtel","TX ISSUE",
AQ2313="Fiber AOF","TX ISSUE",
AQ2313="Projet OCM (HUAWEI)","TRAVAUX-HUAWEI",
AQ2313="Projet OCM (NOKIA)","TRAVAUX -NOKIA",
AQ2313="ACCESS-ISSUE","ACCESS-ISSUE",
AQ2313="Projet OCM (ZTE, NOKIA, autres projets)","TRAVAUX OCM",
AQ2313="No root CAuse","No root cause",
AQ2313="ODU HS","TX ISSUE",
AQ2313="IP &amp; VLAN","TX ISSUE",
AQ2313="Warehouse HUAWEI","SPARE-ISSUE",
AQ2313="SPARE-HS","SPARE-ISSUE",
AQ2313="Power Telco","RAN ISSUE",AQ2313="no impacts","no impacts"
),"")</f>
        <v>No root cause</v>
      </c>
      <c r="AQ2313" s="67" t="s">
        <v>5344</v>
      </c>
      <c r="AR2313" s="48" t="str" cm="1">
        <f t="array" ref="AR2313">IFERROR(_xlfn.IFS(
AQ2313="MPR ISSUE","ACTIVE",
AQ2313="BSS Hardware Issue","ACTIVE",
AQ2313="Sites strategiques, MLL, Pylone, etc.","PASSIVE",
AQ2313="AKTIVCO DEFAUT GE &amp; POWER Cabinet","PASSIVE",
AQ2313="AKTIVCO Coupure ENEO &amp; Baisse de tension","PASSIVE",
AQ2313="Coupure ENEO &amp; Baisse de tension","PASSIVE",
AQ2313="Defaut GE &amp; POWER Cabinet","PASSIVE",
AQ2313="Sharing","PASSIVE",
AQ2313="Sites strategiques &amp; DataCenter","PASSIVE",
AQ2313="Exclu","Exclu",
AQ2313="SAT","ACTIVE",
AQ2313="SPARE-ISSUE","SPARE-ISSUE",
AQ2313="Fiber CAmtel","ACTIVE",
AQ2313="Fiber AOF","ACTIVE",
AQ2313="Projet OCM (HUAWEI)","PLANNED WORKS",
AQ2313="Projet OCM (NOKIA)","PLANNED WORKS",
AQ2313="ACCESS-ISSUE","ACCESS-ISSUE",
AQ2313="Projet OCM (ZTE, NOKIA, autres projets)","PLANNED WORKS",
AQ2313="No root CAuse","No root cause",
AQ2313="ODU HS","ACTIVE",
AQ2313="IP &amp; VLAN","ACTIVE",
AQ2313="Warehouse HUAWEI","SPARE-ISSUE",
AQ2313="SPARE-HS","SPARE-ISSUE",
AQ2313="Power Telco","ACTIVE", AQ2313="no impacts","no impacts"
),"")</f>
        <v>No root cause</v>
      </c>
      <c r="AS2313" s="92" t="s">
        <v>5537</v>
      </c>
      <c r="AT2313" s="98" t="s">
        <v>2850</v>
      </c>
      <c r="AV2313" s="17" t="s">
        <v>5537</v>
      </c>
      <c r="AW2313" s="7" t="s">
        <v>5537</v>
      </c>
      <c r="AX2313" s="6" t="s">
        <v>5537</v>
      </c>
      <c r="AY2313" s="7"/>
      <c r="AZ2313" s="3" t="s">
        <v>5537</v>
      </c>
      <c r="BA2313" s="18" t="s">
        <v>5537</v>
      </c>
      <c r="BB2313" s="18" t="s">
        <v>5537</v>
      </c>
      <c r="BC2313" s="18" t="s">
        <v>5537</v>
      </c>
      <c r="BD2313" s="18" t="s">
        <v>5537</v>
      </c>
      <c r="BE2313" s="18" t="s">
        <v>5537</v>
      </c>
      <c r="BF2313" s="18" t="s">
        <v>5537</v>
      </c>
      <c r="BG2313" s="18" t="s">
        <v>5537</v>
      </c>
      <c r="BH2313" s="18" t="s">
        <v>5537</v>
      </c>
      <c r="BI2313" s="18" t="s">
        <v>5537</v>
      </c>
      <c r="BJ2313" s="18" t="s">
        <v>5537</v>
      </c>
      <c r="BK2313" s="18" t="s">
        <v>5537</v>
      </c>
      <c r="BL2313" s="9" t="s">
        <v>5537</v>
      </c>
      <c r="BM2313" s="14" t="s">
        <v>5537</v>
      </c>
      <c r="BN2313" s="14" t="s">
        <v>5537</v>
      </c>
      <c r="BO2313" s="14" t="str">
        <f>_xlfn.XLOOKUP(B2313,'[4]cell downs 18042026 17h'!$B:$B,'[4]cell downs 18042026 17h'!$B:$B,"")</f>
        <v/>
      </c>
      <c r="BP2313" s="14" t="str">
        <f>_xlfn.XLOOKUP(B2313,'[5]Cells Huawei 19042026 15h'!$B:$B,'[5]Cells Huawei 19042026 15h'!$B:$B,"")</f>
        <v/>
      </c>
      <c r="BQ2313" s="9" t="str">
        <f>_xlfn.XLOOKUP(B2313,'[6]cells down 19042026 9H40'!$B:$B,'[6]cells down 19042026 9H40'!$B:$B,"")</f>
        <v/>
      </c>
      <c r="BR2313" s="9" t="s">
        <v>2850</v>
      </c>
      <c r="BS2313" s="9" t="s">
        <v>5537</v>
      </c>
      <c r="BT2313" s="108"/>
    </row>
    <row r="2314" spans="1:72" s="9" customFormat="1" x14ac:dyDescent="0.35">
      <c r="A2314" s="1" t="s">
        <v>204</v>
      </c>
      <c r="B2314" s="1" t="s">
        <v>205</v>
      </c>
      <c r="C2314" s="3" t="str">
        <f>_xlfn.XLOOKUP(B2314,'[1]daily break down'!$D:$D,'[1]daily break down'!$E:$E,"")</f>
        <v>EXTREME-NORD</v>
      </c>
      <c r="D2314" s="1" t="s">
        <v>11</v>
      </c>
      <c r="E2314" s="1" t="s">
        <v>96</v>
      </c>
      <c r="F2314" s="3" t="s">
        <v>55</v>
      </c>
      <c r="G2314" s="1" t="s">
        <v>206</v>
      </c>
      <c r="H2314" s="33" t="str">
        <f>_xlfn.XLOOKUP(B2314,[2]CALCULATION!$B:$B,[2]CALCULATION!$H:$H,"")</f>
        <v>NOKIA</v>
      </c>
      <c r="I2314" s="28">
        <v>0</v>
      </c>
      <c r="J2314" s="28">
        <v>0</v>
      </c>
      <c r="K2314" s="28">
        <v>0</v>
      </c>
      <c r="L2314" s="28">
        <v>3.745583204940658E-3</v>
      </c>
      <c r="M2314" s="28">
        <v>0</v>
      </c>
      <c r="N2314" s="28">
        <v>0</v>
      </c>
      <c r="O2314" s="28">
        <v>0</v>
      </c>
      <c r="P2314" s="28">
        <v>2.0662503352013832</v>
      </c>
      <c r="Q2314" s="28">
        <v>0</v>
      </c>
      <c r="R2314" s="28">
        <v>2.9429582324530077E-3</v>
      </c>
      <c r="S2314" s="93">
        <v>0</v>
      </c>
      <c r="T2314" s="93">
        <f>_xlfn.XLOOKUP(B2314,'[3]Nur des jours'!$B:$B,'[3]Nur des jours'!$U:$U,"")</f>
        <v>0</v>
      </c>
      <c r="U2314" s="93">
        <v>0</v>
      </c>
      <c r="V2314" s="93">
        <v>0</v>
      </c>
      <c r="W2314" s="93">
        <v>0</v>
      </c>
      <c r="X2314" s="93">
        <v>0</v>
      </c>
      <c r="Y2314" s="93">
        <v>0</v>
      </c>
      <c r="Z2314" s="93">
        <v>0</v>
      </c>
      <c r="AA2314" s="93">
        <v>0</v>
      </c>
      <c r="AB2314" s="93">
        <v>0</v>
      </c>
      <c r="AC2314" s="93">
        <f>_xlfn.XLOOKUP(B2314,'[3]Nur des jours'!$B:$B,'[3]Nur des jours'!$N:$N,"")</f>
        <v>0</v>
      </c>
      <c r="AD2314" s="93">
        <v>0</v>
      </c>
      <c r="AE2314" s="93">
        <v>0</v>
      </c>
      <c r="AF2314" s="93">
        <v>0</v>
      </c>
      <c r="AG2314" s="93"/>
      <c r="AH2314" s="93">
        <v>0</v>
      </c>
      <c r="AI2314" s="93">
        <v>0</v>
      </c>
      <c r="AJ2314" s="93">
        <v>0</v>
      </c>
      <c r="AK2314" s="93">
        <v>0</v>
      </c>
      <c r="AL2314" s="93">
        <v>0</v>
      </c>
      <c r="AM2314" s="49" t="s">
        <v>5601</v>
      </c>
      <c r="AN2314" s="49"/>
      <c r="AO2314" s="48" t="str" cm="1">
        <f t="array" ref="AO2314">IFERROR(_xlfn.IFS(
AQ2314="MPR ISSUE","PDH",
AQ2314="BSS Hardware Issue","BSS",
AQ2314="Sites strategiques, MLL, Pylone, etc.","ENVTECH",
AQ2314="AKTIVCO DEFAUT GE &amp; POWER Cabinet","AKTIVCO",
AQ2314="AKTIVCO Coupure ENEO &amp; Baisse de tension","AKTIVCO GRID ONLY",
AQ2314="Coupure ENEO &amp; Baisse de tension","IHS GRID ONLY",
AQ2314="Defaut GE &amp; POWER Cabinet","IHS",
AQ2314="Sharing","Partners",
AQ2314="Sites strategiques &amp; DataCenter","SST &amp; DC",
AQ2314="Exclu","Exclu",
AQ2314="SAT","SAT",
AQ2314="SPARE-ISSUE","SPARE-ISSUE",
AQ2314="Fiber CAmtel","TRANS_FO_CAMTEL",
AQ2314="Fiber AOF","Fiber AOF",
AQ2314="Projet OCM (HUAWEI)","TRAVAUX-HUAWEI",
AQ2314="Projet OCM (NOKIA)","TRAVAUX-NOKIA",
AQ2314="ACCESS-ISSUE","ACCESS-ISSUE",
AQ2314="Projet OCM (ZTE, NOKIA, autres projets)","TRAVAUX OCM",
AQ2314="No root CAuse","No root cause",
AQ2314="ODU HS","PDH",
AQ2314="IP &amp; VLAN","PDH",
AQ2314="Warehouse HUAWEI","SPARE-ISSUE",
AQ2314="SPARE-HS","SPARE-ISSUE",
AQ2314="Power Telco","BSS",AQ2314="no impacts","no impacts"
),"")</f>
        <v>No root cause</v>
      </c>
      <c r="AP2314" s="48" t="str" cm="1">
        <f t="array" ref="AP2314">IFERROR(_xlfn.IFS(
AQ2314="MPR ISSUE","TX ISSUE",
AQ2314="BSS Hardware Issue","RAN ISSUE",
AQ2314="Sites strategiques, MLL, Pylone, etc.","ENVTECH",
AQ2314="AKTIVCO DEFAUT GE &amp; POWER Cabinet","POWER ISSUE",
AQ2314="AKTIVCO Coupure ENEO &amp; Baisse de tension","POWER ISSUE",
AQ2314="Coupure ENEO &amp; Baisse de tension","POWER ISSUE",
AQ2314="Defaut GE &amp; POWER Cabinet","POWER ISSUE",
AQ2314="Sharing","POWER ISSUE",
AQ2314="Sites strategiques &amp; DataCenter","POWER ISSUE",
AQ2314="Exclu","Exclu",
AQ2314="SAT","TX ISSUE",
AQ2314="SPARE-ISSUE","SPARE-ISSUE",
AQ2314="Fiber CAmtel","TX ISSUE",
AQ2314="Fiber AOF","TX ISSUE",
AQ2314="Projet OCM (HUAWEI)","TRAVAUX-HUAWEI",
AQ2314="Projet OCM (NOKIA)","TRAVAUX -NOKIA",
AQ2314="ACCESS-ISSUE","ACCESS-ISSUE",
AQ2314="Projet OCM (ZTE, NOKIA, autres projets)","TRAVAUX OCM",
AQ2314="No root CAuse","No root cause",
AQ2314="ODU HS","TX ISSUE",
AQ2314="IP &amp; VLAN","TX ISSUE",
AQ2314="Warehouse HUAWEI","SPARE-ISSUE",
AQ2314="SPARE-HS","SPARE-ISSUE",
AQ2314="Power Telco","RAN ISSUE",AQ2314="no impacts","no impacts"
),"")</f>
        <v>No root cause</v>
      </c>
      <c r="AQ2314" s="67" t="s">
        <v>5344</v>
      </c>
      <c r="AR2314" s="48" t="str" cm="1">
        <f t="array" ref="AR2314">IFERROR(_xlfn.IFS(
AQ2314="MPR ISSUE","ACTIVE",
AQ2314="BSS Hardware Issue","ACTIVE",
AQ2314="Sites strategiques, MLL, Pylone, etc.","PASSIVE",
AQ2314="AKTIVCO DEFAUT GE &amp; POWER Cabinet","PASSIVE",
AQ2314="AKTIVCO Coupure ENEO &amp; Baisse de tension","PASSIVE",
AQ2314="Coupure ENEO &amp; Baisse de tension","PASSIVE",
AQ2314="Defaut GE &amp; POWER Cabinet","PASSIVE",
AQ2314="Sharing","PASSIVE",
AQ2314="Sites strategiques &amp; DataCenter","PASSIVE",
AQ2314="Exclu","Exclu",
AQ2314="SAT","ACTIVE",
AQ2314="SPARE-ISSUE","SPARE-ISSUE",
AQ2314="Fiber CAmtel","ACTIVE",
AQ2314="Fiber AOF","ACTIVE",
AQ2314="Projet OCM (HUAWEI)","PLANNED WORKS",
AQ2314="Projet OCM (NOKIA)","PLANNED WORKS",
AQ2314="ACCESS-ISSUE","ACCESS-ISSUE",
AQ2314="Projet OCM (ZTE, NOKIA, autres projets)","PLANNED WORKS",
AQ2314="No root CAuse","No root cause",
AQ2314="ODU HS","ACTIVE",
AQ2314="IP &amp; VLAN","ACTIVE",
AQ2314="Warehouse HUAWEI","SPARE-ISSUE",
AQ2314="SPARE-HS","SPARE-ISSUE",
AQ2314="Power Telco","ACTIVE", AQ2314="no impacts","no impacts"
),"")</f>
        <v>No root cause</v>
      </c>
      <c r="AS2314" s="92" t="s">
        <v>5537</v>
      </c>
      <c r="AT2314" s="98" t="s">
        <v>205</v>
      </c>
      <c r="AV2314" s="17" t="s">
        <v>5537</v>
      </c>
      <c r="AW2314" s="7" t="s">
        <v>5537</v>
      </c>
      <c r="AX2314" s="6" t="s">
        <v>5537</v>
      </c>
      <c r="AY2314" s="7"/>
      <c r="AZ2314" s="3" t="s">
        <v>5537</v>
      </c>
      <c r="BA2314" s="18" t="s">
        <v>5537</v>
      </c>
      <c r="BB2314" s="18" t="s">
        <v>5537</v>
      </c>
      <c r="BC2314" s="18" t="s">
        <v>5537</v>
      </c>
      <c r="BD2314" s="18" t="s">
        <v>5537</v>
      </c>
      <c r="BE2314" s="18" t="s">
        <v>5537</v>
      </c>
      <c r="BF2314" s="18" t="s">
        <v>5537</v>
      </c>
      <c r="BG2314" s="18" t="s">
        <v>5537</v>
      </c>
      <c r="BH2314" s="18" t="s">
        <v>5537</v>
      </c>
      <c r="BI2314" s="18" t="s">
        <v>5537</v>
      </c>
      <c r="BJ2314" s="18" t="s">
        <v>5537</v>
      </c>
      <c r="BK2314" s="18" t="s">
        <v>5537</v>
      </c>
      <c r="BL2314" s="9" t="s">
        <v>5537</v>
      </c>
      <c r="BM2314" s="14" t="s">
        <v>5537</v>
      </c>
      <c r="BN2314" s="14" t="s">
        <v>5537</v>
      </c>
      <c r="BO2314" s="14" t="str">
        <f>_xlfn.XLOOKUP(B2314,'[4]cell downs 18042026 17h'!$B:$B,'[4]cell downs 18042026 17h'!$B:$B,"")</f>
        <v/>
      </c>
      <c r="BP2314" s="14" t="str">
        <f>_xlfn.XLOOKUP(B2314,'[5]Cells Huawei 19042026 15h'!$B:$B,'[5]Cells Huawei 19042026 15h'!$B:$B,"")</f>
        <v/>
      </c>
      <c r="BQ2314" s="9" t="str">
        <f>_xlfn.XLOOKUP(B2314,'[6]cells down 19042026 9H40'!$B:$B,'[6]cells down 19042026 9H40'!$B:$B,"")</f>
        <v/>
      </c>
      <c r="BR2314" s="9" t="s">
        <v>205</v>
      </c>
      <c r="BS2314" s="9" t="s">
        <v>12</v>
      </c>
      <c r="BT2314" s="108"/>
    </row>
    <row r="2315" spans="1:72" s="9" customFormat="1" x14ac:dyDescent="0.35">
      <c r="A2315" s="1" t="s">
        <v>328</v>
      </c>
      <c r="B2315" s="8" t="s">
        <v>329</v>
      </c>
      <c r="C2315" s="3" t="str">
        <f>_xlfn.XLOOKUP(B2315,'[1]daily break down'!$D:$D,'[1]daily break down'!$E:$E,"")</f>
        <v>EXTREME-NORD</v>
      </c>
      <c r="D2315" s="1" t="s">
        <v>11</v>
      </c>
      <c r="E2315" s="1" t="s">
        <v>12</v>
      </c>
      <c r="F2315" s="3" t="s">
        <v>55</v>
      </c>
      <c r="G2315" s="1" t="s">
        <v>185</v>
      </c>
      <c r="H2315" s="32" t="str">
        <f>_xlfn.XLOOKUP(B2315,[2]CALCULATION!$B:$B,[2]CALCULATION!$H:$H,"")</f>
        <v>Huawei</v>
      </c>
      <c r="I2315" s="28">
        <v>0</v>
      </c>
      <c r="J2315" s="28">
        <v>7.4568462445032263E-2</v>
      </c>
      <c r="K2315" s="28">
        <v>0.24202201276706251</v>
      </c>
      <c r="L2315" s="28">
        <v>0</v>
      </c>
      <c r="M2315" s="28">
        <v>1.9618586149135497E-3</v>
      </c>
      <c r="N2315" s="28">
        <v>5.671554904931899E-2</v>
      </c>
      <c r="O2315" s="28">
        <v>0.47132761469382156</v>
      </c>
      <c r="P2315" s="28">
        <v>0.19340358927384124</v>
      </c>
      <c r="Q2315" s="28">
        <v>0</v>
      </c>
      <c r="R2315" s="28">
        <v>0</v>
      </c>
      <c r="S2315" s="93">
        <v>0</v>
      </c>
      <c r="T2315" s="93">
        <f>_xlfn.XLOOKUP(B2315,'[3]Nur des jours'!$B:$B,'[3]Nur des jours'!$U:$U,"")</f>
        <v>0</v>
      </c>
      <c r="U2315" s="93">
        <v>0</v>
      </c>
      <c r="V2315" s="93">
        <v>0</v>
      </c>
      <c r="W2315" s="93">
        <v>0</v>
      </c>
      <c r="X2315" s="93">
        <v>0</v>
      </c>
      <c r="Y2315" s="93">
        <v>0</v>
      </c>
      <c r="Z2315" s="93">
        <v>0</v>
      </c>
      <c r="AA2315" s="93">
        <v>0</v>
      </c>
      <c r="AB2315" s="93">
        <v>0</v>
      </c>
      <c r="AC2315" s="93">
        <f>_xlfn.XLOOKUP(B2315,'[3]Nur des jours'!$B:$B,'[3]Nur des jours'!$N:$N,"")</f>
        <v>0</v>
      </c>
      <c r="AD2315" s="93">
        <v>0</v>
      </c>
      <c r="AE2315" s="93">
        <v>0</v>
      </c>
      <c r="AF2315" s="93">
        <v>0</v>
      </c>
      <c r="AG2315" s="93"/>
      <c r="AH2315" s="93">
        <v>0</v>
      </c>
      <c r="AI2315" s="93">
        <v>0</v>
      </c>
      <c r="AJ2315" s="93">
        <v>0</v>
      </c>
      <c r="AK2315" s="93">
        <v>0</v>
      </c>
      <c r="AL2315" s="93">
        <v>0</v>
      </c>
      <c r="AM2315" s="49" t="s">
        <v>5601</v>
      </c>
      <c r="AN2315" s="49"/>
      <c r="AO2315" s="48" t="str" cm="1">
        <f t="array" ref="AO2315">IFERROR(_xlfn.IFS(
AQ2315="MPR ISSUE","PDH",
AQ2315="BSS Hardware Issue","BSS",
AQ2315="Sites strategiques, MLL, Pylone, etc.","ENVTECH",
AQ2315="AKTIVCO DEFAUT GE &amp; POWER Cabinet","AKTIVCO",
AQ2315="AKTIVCO Coupure ENEO &amp; Baisse de tension","AKTIVCO GRID ONLY",
AQ2315="Coupure ENEO &amp; Baisse de tension","IHS GRID ONLY",
AQ2315="Defaut GE &amp; POWER Cabinet","IHS",
AQ2315="Sharing","Partners",
AQ2315="Sites strategiques &amp; DataCenter","SST &amp; DC",
AQ2315="Exclu","Exclu",
AQ2315="SAT","SAT",
AQ2315="SPARE-ISSUE","SPARE-ISSUE",
AQ2315="Fiber CAmtel","TRANS_FO_CAMTEL",
AQ2315="Fiber AOF","Fiber AOF",
AQ2315="Projet OCM (HUAWEI)","TRAVAUX-HUAWEI",
AQ2315="Projet OCM (NOKIA)","TRAVAUX-NOKIA",
AQ2315="ACCESS-ISSUE","ACCESS-ISSUE",
AQ2315="Projet OCM (ZTE, NOKIA, autres projets)","TRAVAUX OCM",
AQ2315="No root CAuse","No root cause",
AQ2315="ODU HS","PDH",
AQ2315="IP &amp; VLAN","PDH",
AQ2315="Warehouse HUAWEI","SPARE-ISSUE",
AQ2315="SPARE-HS","SPARE-ISSUE",
AQ2315="Power Telco","BSS",AQ2315="no impacts","no impacts"
),"")</f>
        <v>No root cause</v>
      </c>
      <c r="AP2315" s="48" t="str" cm="1">
        <f t="array" ref="AP2315">IFERROR(_xlfn.IFS(
AQ2315="MPR ISSUE","TX ISSUE",
AQ2315="BSS Hardware Issue","RAN ISSUE",
AQ2315="Sites strategiques, MLL, Pylone, etc.","ENVTECH",
AQ2315="AKTIVCO DEFAUT GE &amp; POWER Cabinet","POWER ISSUE",
AQ2315="AKTIVCO Coupure ENEO &amp; Baisse de tension","POWER ISSUE",
AQ2315="Coupure ENEO &amp; Baisse de tension","POWER ISSUE",
AQ2315="Defaut GE &amp; POWER Cabinet","POWER ISSUE",
AQ2315="Sharing","POWER ISSUE",
AQ2315="Sites strategiques &amp; DataCenter","POWER ISSUE",
AQ2315="Exclu","Exclu",
AQ2315="SAT","TX ISSUE",
AQ2315="SPARE-ISSUE","SPARE-ISSUE",
AQ2315="Fiber CAmtel","TX ISSUE",
AQ2315="Fiber AOF","TX ISSUE",
AQ2315="Projet OCM (HUAWEI)","TRAVAUX-HUAWEI",
AQ2315="Projet OCM (NOKIA)","TRAVAUX -NOKIA",
AQ2315="ACCESS-ISSUE","ACCESS-ISSUE",
AQ2315="Projet OCM (ZTE, NOKIA, autres projets)","TRAVAUX OCM",
AQ2315="No root CAuse","No root cause",
AQ2315="ODU HS","TX ISSUE",
AQ2315="IP &amp; VLAN","TX ISSUE",
AQ2315="Warehouse HUAWEI","SPARE-ISSUE",
AQ2315="SPARE-HS","SPARE-ISSUE",
AQ2315="Power Telco","RAN ISSUE",AQ2315="no impacts","no impacts"
),"")</f>
        <v>No root cause</v>
      </c>
      <c r="AQ2315" s="67" t="s">
        <v>5344</v>
      </c>
      <c r="AR2315" s="48" t="str" cm="1">
        <f t="array" ref="AR2315">IFERROR(_xlfn.IFS(
AQ2315="MPR ISSUE","ACTIVE",
AQ2315="BSS Hardware Issue","ACTIVE",
AQ2315="Sites strategiques, MLL, Pylone, etc.","PASSIVE",
AQ2315="AKTIVCO DEFAUT GE &amp; POWER Cabinet","PASSIVE",
AQ2315="AKTIVCO Coupure ENEO &amp; Baisse de tension","PASSIVE",
AQ2315="Coupure ENEO &amp; Baisse de tension","PASSIVE",
AQ2315="Defaut GE &amp; POWER Cabinet","PASSIVE",
AQ2315="Sharing","PASSIVE",
AQ2315="Sites strategiques &amp; DataCenter","PASSIVE",
AQ2315="Exclu","Exclu",
AQ2315="SAT","ACTIVE",
AQ2315="SPARE-ISSUE","SPARE-ISSUE",
AQ2315="Fiber CAmtel","ACTIVE",
AQ2315="Fiber AOF","ACTIVE",
AQ2315="Projet OCM (HUAWEI)","PLANNED WORKS",
AQ2315="Projet OCM (NOKIA)","PLANNED WORKS",
AQ2315="ACCESS-ISSUE","ACCESS-ISSUE",
AQ2315="Projet OCM (ZTE, NOKIA, autres projets)","PLANNED WORKS",
AQ2315="No root CAuse","No root cause",
AQ2315="ODU HS","ACTIVE",
AQ2315="IP &amp; VLAN","ACTIVE",
AQ2315="Warehouse HUAWEI","SPARE-ISSUE",
AQ2315="SPARE-HS","SPARE-ISSUE",
AQ2315="Power Telco","ACTIVE", AQ2315="no impacts","no impacts"
),"")</f>
        <v>No root cause</v>
      </c>
      <c r="AS2315" s="92" t="s">
        <v>5916</v>
      </c>
      <c r="AT2315" s="98" t="s">
        <v>329</v>
      </c>
      <c r="AV2315" s="17" t="s">
        <v>5537</v>
      </c>
      <c r="AW2315" s="7" t="s">
        <v>5537</v>
      </c>
      <c r="AX2315" s="6" t="s">
        <v>5537</v>
      </c>
      <c r="AY2315" s="7"/>
      <c r="AZ2315" s="3" t="s">
        <v>5537</v>
      </c>
      <c r="BA2315" s="18" t="s">
        <v>5537</v>
      </c>
      <c r="BB2315" s="18" t="s">
        <v>5537</v>
      </c>
      <c r="BC2315" s="18" t="s">
        <v>5537</v>
      </c>
      <c r="BD2315" s="18" t="s">
        <v>5537</v>
      </c>
      <c r="BE2315" s="18" t="s">
        <v>5537</v>
      </c>
      <c r="BF2315" s="18" t="s">
        <v>5537</v>
      </c>
      <c r="BG2315" s="18" t="s">
        <v>5537</v>
      </c>
      <c r="BH2315" s="18" t="s">
        <v>5537</v>
      </c>
      <c r="BI2315" s="18" t="s">
        <v>5537</v>
      </c>
      <c r="BJ2315" s="18" t="s">
        <v>5537</v>
      </c>
      <c r="BK2315" s="18" t="s">
        <v>5537</v>
      </c>
      <c r="BL2315" s="9" t="s">
        <v>5916</v>
      </c>
      <c r="BM2315" s="14" t="s">
        <v>5537</v>
      </c>
      <c r="BN2315" s="14" t="s">
        <v>5537</v>
      </c>
      <c r="BO2315" s="14" t="str">
        <f>_xlfn.XLOOKUP(B2315,'[4]cell downs 18042026 17h'!$B:$B,'[4]cell downs 18042026 17h'!$B:$B,"")</f>
        <v/>
      </c>
      <c r="BP2315" s="14" t="str">
        <f>_xlfn.XLOOKUP(B2315,'[5]Cells Huawei 19042026 15h'!$B:$B,'[5]Cells Huawei 19042026 15h'!$B:$B,"")</f>
        <v/>
      </c>
      <c r="BQ2315" s="9" t="str">
        <f>_xlfn.XLOOKUP(B2315,'[6]cells down 19042026 9H40'!$B:$B,'[6]cells down 19042026 9H40'!$B:$B,"")</f>
        <v/>
      </c>
      <c r="BR2315" s="9" t="s">
        <v>329</v>
      </c>
      <c r="BS2315" s="9" t="s">
        <v>12</v>
      </c>
      <c r="BT2315" s="108"/>
    </row>
    <row r="2316" spans="1:72" s="9" customFormat="1" x14ac:dyDescent="0.35">
      <c r="A2316" s="1" t="s">
        <v>2597</v>
      </c>
      <c r="B2316" s="8" t="s">
        <v>2598</v>
      </c>
      <c r="C2316" s="3" t="str">
        <f>_xlfn.XLOOKUP(B2316,'[1]daily break down'!$D:$D,'[1]daily break down'!$E:$E,"")</f>
        <v>EXTREME-NORD</v>
      </c>
      <c r="D2316" s="1" t="s">
        <v>11</v>
      </c>
      <c r="E2316" s="1" t="s">
        <v>630</v>
      </c>
      <c r="F2316" s="3" t="s">
        <v>55</v>
      </c>
      <c r="G2316" s="1" t="s">
        <v>185</v>
      </c>
      <c r="H2316" s="32" t="str">
        <f>_xlfn.XLOOKUP(B2316,[2]CALCULATION!$B:$B,[2]CALCULATION!$H:$H,"")</f>
        <v>Huawei</v>
      </c>
      <c r="I2316" s="28">
        <v>0</v>
      </c>
      <c r="J2316" s="28">
        <v>0</v>
      </c>
      <c r="K2316" s="28">
        <v>2.2668384541410201E-2</v>
      </c>
      <c r="L2316" s="28">
        <v>0</v>
      </c>
      <c r="M2316" s="28">
        <v>1.3376308738046931E-3</v>
      </c>
      <c r="N2316" s="28">
        <v>0.13160504290406441</v>
      </c>
      <c r="O2316" s="28">
        <v>0.40523081444955239</v>
      </c>
      <c r="P2316" s="28">
        <v>0.16690066289419089</v>
      </c>
      <c r="Q2316" s="28">
        <v>0</v>
      </c>
      <c r="R2316" s="28">
        <v>0</v>
      </c>
      <c r="S2316" s="93">
        <v>0</v>
      </c>
      <c r="T2316" s="93">
        <f>_xlfn.XLOOKUP(B2316,'[3]Nur des jours'!$B:$B,'[3]Nur des jours'!$U:$U,"")</f>
        <v>0</v>
      </c>
      <c r="U2316" s="93">
        <v>16.192913481321678</v>
      </c>
      <c r="V2316" s="93">
        <v>0</v>
      </c>
      <c r="W2316" s="93">
        <v>0</v>
      </c>
      <c r="X2316" s="93">
        <v>0</v>
      </c>
      <c r="Y2316" s="93">
        <v>0</v>
      </c>
      <c r="Z2316" s="93">
        <v>0</v>
      </c>
      <c r="AA2316" s="93">
        <v>0</v>
      </c>
      <c r="AB2316" s="93">
        <v>0</v>
      </c>
      <c r="AC2316" s="93">
        <f>_xlfn.XLOOKUP(B2316,'[3]Nur des jours'!$B:$B,'[3]Nur des jours'!$N:$N,"")</f>
        <v>0</v>
      </c>
      <c r="AD2316" s="93">
        <v>0</v>
      </c>
      <c r="AE2316" s="93">
        <v>0</v>
      </c>
      <c r="AF2316" s="93">
        <v>0</v>
      </c>
      <c r="AG2316" s="93"/>
      <c r="AH2316" s="93">
        <v>0</v>
      </c>
      <c r="AI2316" s="93">
        <v>0</v>
      </c>
      <c r="AJ2316" s="93">
        <v>0</v>
      </c>
      <c r="AK2316" s="93">
        <v>0</v>
      </c>
      <c r="AL2316" s="93">
        <v>0</v>
      </c>
      <c r="AM2316" s="49" t="s">
        <v>5601</v>
      </c>
      <c r="AN2316" s="49"/>
      <c r="AO2316" s="48" t="str" cm="1">
        <f t="array" ref="AO2316">IFERROR(_xlfn.IFS(
AQ2316="MPR ISSUE","PDH",
AQ2316="BSS Hardware Issue","BSS",
AQ2316="Sites strategiques, MLL, Pylone, etc.","ENVTECH",
AQ2316="AKTIVCO DEFAUT GE &amp; POWER Cabinet","AKTIVCO",
AQ2316="AKTIVCO Coupure ENEO &amp; Baisse de tension","AKTIVCO GRID ONLY",
AQ2316="Coupure ENEO &amp; Baisse de tension","IHS GRID ONLY",
AQ2316="Defaut GE &amp; POWER Cabinet","IHS",
AQ2316="Sharing","Partners",
AQ2316="Sites strategiques &amp; DataCenter","SST &amp; DC",
AQ2316="Exclu","Exclu",
AQ2316="SAT","SAT",
AQ2316="SPARE-ISSUE","SPARE-ISSUE",
AQ2316="Fiber CAmtel","TRANS_FO_CAMTEL",
AQ2316="Fiber AOF","Fiber AOF",
AQ2316="Projet OCM (HUAWEI)","TRAVAUX-HUAWEI",
AQ2316="Projet OCM (NOKIA)","TRAVAUX-NOKIA",
AQ2316="ACCESS-ISSUE","ACCESS-ISSUE",
AQ2316="Projet OCM (ZTE, NOKIA, autres projets)","TRAVAUX OCM",
AQ2316="No root CAuse","No root cause",
AQ2316="ODU HS","PDH",
AQ2316="IP &amp; VLAN","PDH",
AQ2316="Warehouse HUAWEI","SPARE-ISSUE",
AQ2316="SPARE-HS","SPARE-ISSUE",
AQ2316="Power Telco","BSS",AQ2316="no impacts","no impacts"
),"")</f>
        <v>No root cause</v>
      </c>
      <c r="AP2316" s="48" t="str" cm="1">
        <f t="array" ref="AP2316">IFERROR(_xlfn.IFS(
AQ2316="MPR ISSUE","TX ISSUE",
AQ2316="BSS Hardware Issue","RAN ISSUE",
AQ2316="Sites strategiques, MLL, Pylone, etc.","ENVTECH",
AQ2316="AKTIVCO DEFAUT GE &amp; POWER Cabinet","POWER ISSUE",
AQ2316="AKTIVCO Coupure ENEO &amp; Baisse de tension","POWER ISSUE",
AQ2316="Coupure ENEO &amp; Baisse de tension","POWER ISSUE",
AQ2316="Defaut GE &amp; POWER Cabinet","POWER ISSUE",
AQ2316="Sharing","POWER ISSUE",
AQ2316="Sites strategiques &amp; DataCenter","POWER ISSUE",
AQ2316="Exclu","Exclu",
AQ2316="SAT","TX ISSUE",
AQ2316="SPARE-ISSUE","SPARE-ISSUE",
AQ2316="Fiber CAmtel","TX ISSUE",
AQ2316="Fiber AOF","TX ISSUE",
AQ2316="Projet OCM (HUAWEI)","TRAVAUX-HUAWEI",
AQ2316="Projet OCM (NOKIA)","TRAVAUX -NOKIA",
AQ2316="ACCESS-ISSUE","ACCESS-ISSUE",
AQ2316="Projet OCM (ZTE, NOKIA, autres projets)","TRAVAUX OCM",
AQ2316="No root CAuse","No root cause",
AQ2316="ODU HS","TX ISSUE",
AQ2316="IP &amp; VLAN","TX ISSUE",
AQ2316="Warehouse HUAWEI","SPARE-ISSUE",
AQ2316="SPARE-HS","SPARE-ISSUE",
AQ2316="Power Telco","RAN ISSUE",AQ2316="no impacts","no impacts"
),"")</f>
        <v>No root cause</v>
      </c>
      <c r="AQ2316" s="67" t="s">
        <v>5344</v>
      </c>
      <c r="AR2316" s="48" t="str" cm="1">
        <f t="array" ref="AR2316">IFERROR(_xlfn.IFS(
AQ2316="MPR ISSUE","ACTIVE",
AQ2316="BSS Hardware Issue","ACTIVE",
AQ2316="Sites strategiques, MLL, Pylone, etc.","PASSIVE",
AQ2316="AKTIVCO DEFAUT GE &amp; POWER Cabinet","PASSIVE",
AQ2316="AKTIVCO Coupure ENEO &amp; Baisse de tension","PASSIVE",
AQ2316="Coupure ENEO &amp; Baisse de tension","PASSIVE",
AQ2316="Defaut GE &amp; POWER Cabinet","PASSIVE",
AQ2316="Sharing","PASSIVE",
AQ2316="Sites strategiques &amp; DataCenter","PASSIVE",
AQ2316="Exclu","Exclu",
AQ2316="SAT","ACTIVE",
AQ2316="SPARE-ISSUE","SPARE-ISSUE",
AQ2316="Fiber CAmtel","ACTIVE",
AQ2316="Fiber AOF","ACTIVE",
AQ2316="Projet OCM (HUAWEI)","PLANNED WORKS",
AQ2316="Projet OCM (NOKIA)","PLANNED WORKS",
AQ2316="ACCESS-ISSUE","ACCESS-ISSUE",
AQ2316="Projet OCM (ZTE, NOKIA, autres projets)","PLANNED WORKS",
AQ2316="No root CAuse","No root cause",
AQ2316="ODU HS","ACTIVE",
AQ2316="IP &amp; VLAN","ACTIVE",
AQ2316="Warehouse HUAWEI","SPARE-ISSUE",
AQ2316="SPARE-HS","SPARE-ISSUE",
AQ2316="Power Telco","ACTIVE", AQ2316="no impacts","no impacts"
),"")</f>
        <v>No root cause</v>
      </c>
      <c r="AS2316" s="92" t="s">
        <v>5537</v>
      </c>
      <c r="AT2316" s="98" t="s">
        <v>2598</v>
      </c>
      <c r="AV2316" s="17" t="s">
        <v>5537</v>
      </c>
      <c r="AW2316" s="7" t="s">
        <v>5537</v>
      </c>
      <c r="AX2316" s="6" t="s">
        <v>5537</v>
      </c>
      <c r="AY2316" s="7"/>
      <c r="AZ2316" s="3" t="s">
        <v>5537</v>
      </c>
      <c r="BA2316" s="18" t="s">
        <v>5537</v>
      </c>
      <c r="BB2316" s="18" t="s">
        <v>5537</v>
      </c>
      <c r="BC2316" s="18" t="s">
        <v>5537</v>
      </c>
      <c r="BD2316" s="18" t="s">
        <v>5537</v>
      </c>
      <c r="BE2316" s="18" t="s">
        <v>5537</v>
      </c>
      <c r="BF2316" s="18" t="s">
        <v>5537</v>
      </c>
      <c r="BG2316" s="18" t="s">
        <v>5537</v>
      </c>
      <c r="BH2316" s="18" t="s">
        <v>5537</v>
      </c>
      <c r="BI2316" s="18" t="s">
        <v>5537</v>
      </c>
      <c r="BJ2316" s="18" t="s">
        <v>5537</v>
      </c>
      <c r="BK2316" s="18" t="s">
        <v>5537</v>
      </c>
      <c r="BL2316" s="9" t="s">
        <v>5537</v>
      </c>
      <c r="BM2316" s="14" t="s">
        <v>5537</v>
      </c>
      <c r="BN2316" s="14" t="s">
        <v>5537</v>
      </c>
      <c r="BO2316" s="14" t="str">
        <f>_xlfn.XLOOKUP(B2316,'[4]cell downs 18042026 17h'!$B:$B,'[4]cell downs 18042026 17h'!$B:$B,"")</f>
        <v/>
      </c>
      <c r="BP2316" s="14" t="str">
        <f>_xlfn.XLOOKUP(B2316,'[5]Cells Huawei 19042026 15h'!$B:$B,'[5]Cells Huawei 19042026 15h'!$B:$B,"")</f>
        <v/>
      </c>
      <c r="BQ2316" s="9" t="str">
        <f>_xlfn.XLOOKUP(B2316,'[6]cells down 19042026 9H40'!$B:$B,'[6]cells down 19042026 9H40'!$B:$B,"")</f>
        <v/>
      </c>
      <c r="BR2316" s="9" t="s">
        <v>2598</v>
      </c>
      <c r="BS2316" s="9" t="s">
        <v>5537</v>
      </c>
      <c r="BT2316" s="108"/>
    </row>
    <row r="2317" spans="1:72" s="9" customFormat="1" x14ac:dyDescent="0.35">
      <c r="A2317" s="1" t="s">
        <v>3080</v>
      </c>
      <c r="B2317" s="8" t="s">
        <v>3081</v>
      </c>
      <c r="C2317" s="3" t="str">
        <f>_xlfn.XLOOKUP(B2317,'[1]daily break down'!$D:$D,'[1]daily break down'!$E:$E,"")</f>
        <v>EXTREME-NORD</v>
      </c>
      <c r="D2317" s="1" t="s">
        <v>21</v>
      </c>
      <c r="E2317" s="1" t="s">
        <v>710</v>
      </c>
      <c r="F2317" s="3" t="s">
        <v>55</v>
      </c>
      <c r="G2317" s="1" t="s">
        <v>185</v>
      </c>
      <c r="H2317" s="32" t="str">
        <f>_xlfn.XLOOKUP(B2317,[2]CALCULATION!$B:$B,[2]CALCULATION!$H:$H,"")</f>
        <v>Huawei</v>
      </c>
      <c r="I2317" s="28">
        <v>0</v>
      </c>
      <c r="J2317" s="28">
        <v>0</v>
      </c>
      <c r="K2317" s="28">
        <v>0</v>
      </c>
      <c r="L2317" s="28">
        <v>0</v>
      </c>
      <c r="M2317" s="28">
        <v>0.60095296390465502</v>
      </c>
      <c r="N2317" s="28">
        <v>5.2773996741174493E-2</v>
      </c>
      <c r="O2317" s="28">
        <v>0.40772772541398777</v>
      </c>
      <c r="P2317" s="28">
        <v>0.16645478593625601</v>
      </c>
      <c r="Q2317" s="28">
        <v>0</v>
      </c>
      <c r="R2317" s="28">
        <v>0</v>
      </c>
      <c r="S2317" s="93">
        <v>0</v>
      </c>
      <c r="T2317" s="93">
        <f>_xlfn.XLOOKUP(B2317,'[3]Nur des jours'!$B:$B,'[3]Nur des jours'!$U:$U,"")</f>
        <v>0</v>
      </c>
      <c r="U2317" s="93">
        <v>0</v>
      </c>
      <c r="V2317" s="93">
        <v>0</v>
      </c>
      <c r="W2317" s="93">
        <v>0</v>
      </c>
      <c r="X2317" s="93">
        <v>0</v>
      </c>
      <c r="Y2317" s="93">
        <v>0</v>
      </c>
      <c r="Z2317" s="93">
        <v>0</v>
      </c>
      <c r="AA2317" s="93">
        <v>0</v>
      </c>
      <c r="AB2317" s="93">
        <v>0</v>
      </c>
      <c r="AC2317" s="93">
        <f>_xlfn.XLOOKUP(B2317,'[3]Nur des jours'!$B:$B,'[3]Nur des jours'!$N:$N,"")</f>
        <v>0</v>
      </c>
      <c r="AD2317" s="93">
        <v>0</v>
      </c>
      <c r="AE2317" s="93">
        <v>0</v>
      </c>
      <c r="AF2317" s="93">
        <v>0</v>
      </c>
      <c r="AG2317" s="93"/>
      <c r="AH2317" s="93">
        <v>0</v>
      </c>
      <c r="AI2317" s="93">
        <v>0</v>
      </c>
      <c r="AJ2317" s="93">
        <v>0</v>
      </c>
      <c r="AK2317" s="93">
        <v>0</v>
      </c>
      <c r="AL2317" s="93">
        <v>0</v>
      </c>
      <c r="AM2317" s="49" t="s">
        <v>5601</v>
      </c>
      <c r="AN2317" s="49"/>
      <c r="AO2317" s="48" t="str" cm="1">
        <f t="array" ref="AO2317">IFERROR(_xlfn.IFS(
AQ2317="MPR ISSUE","PDH",
AQ2317="BSS Hardware Issue","BSS",
AQ2317="Sites strategiques, MLL, Pylone, etc.","ENVTECH",
AQ2317="AKTIVCO DEFAUT GE &amp; POWER Cabinet","AKTIVCO",
AQ2317="AKTIVCO Coupure ENEO &amp; Baisse de tension","AKTIVCO GRID ONLY",
AQ2317="Coupure ENEO &amp; Baisse de tension","IHS GRID ONLY",
AQ2317="Defaut GE &amp; POWER Cabinet","IHS",
AQ2317="Sharing","Partners",
AQ2317="Sites strategiques &amp; DataCenter","SST &amp; DC",
AQ2317="Exclu","Exclu",
AQ2317="SAT","SAT",
AQ2317="SPARE-ISSUE","SPARE-ISSUE",
AQ2317="Fiber CAmtel","TRANS_FO_CAMTEL",
AQ2317="Fiber AOF","Fiber AOF",
AQ2317="Projet OCM (HUAWEI)","TRAVAUX-HUAWEI",
AQ2317="Projet OCM (NOKIA)","TRAVAUX-NOKIA",
AQ2317="ACCESS-ISSUE","ACCESS-ISSUE",
AQ2317="Projet OCM (ZTE, NOKIA, autres projets)","TRAVAUX OCM",
AQ2317="No root CAuse","No root cause",
AQ2317="ODU HS","PDH",
AQ2317="IP &amp; VLAN","PDH",
AQ2317="Warehouse HUAWEI","SPARE-ISSUE",
AQ2317="SPARE-HS","SPARE-ISSUE",
AQ2317="Power Telco","BSS",AQ2317="no impacts","no impacts"
),"")</f>
        <v>IHS</v>
      </c>
      <c r="AP2317" s="48" t="str" cm="1">
        <f t="array" ref="AP2317">IFERROR(_xlfn.IFS(
AQ2317="MPR ISSUE","TX ISSUE",
AQ2317="BSS Hardware Issue","RAN ISSUE",
AQ2317="Sites strategiques, MLL, Pylone, etc.","ENVTECH",
AQ2317="AKTIVCO DEFAUT GE &amp; POWER Cabinet","POWER ISSUE",
AQ2317="AKTIVCO Coupure ENEO &amp; Baisse de tension","POWER ISSUE",
AQ2317="Coupure ENEO &amp; Baisse de tension","POWER ISSUE",
AQ2317="Defaut GE &amp; POWER Cabinet","POWER ISSUE",
AQ2317="Sharing","POWER ISSUE",
AQ2317="Sites strategiques &amp; DataCenter","POWER ISSUE",
AQ2317="Exclu","Exclu",
AQ2317="SAT","TX ISSUE",
AQ2317="SPARE-ISSUE","SPARE-ISSUE",
AQ2317="Fiber CAmtel","TX ISSUE",
AQ2317="Fiber AOF","TX ISSUE",
AQ2317="Projet OCM (HUAWEI)","TRAVAUX-HUAWEI",
AQ2317="Projet OCM (NOKIA)","TRAVAUX -NOKIA",
AQ2317="ACCESS-ISSUE","ACCESS-ISSUE",
AQ2317="Projet OCM (ZTE, NOKIA, autres projets)","TRAVAUX OCM",
AQ2317="No root CAuse","No root cause",
AQ2317="ODU HS","TX ISSUE",
AQ2317="IP &amp; VLAN","TX ISSUE",
AQ2317="Warehouse HUAWEI","SPARE-ISSUE",
AQ2317="SPARE-HS","SPARE-ISSUE",
AQ2317="Power Telco","RAN ISSUE",AQ2317="no impacts","no impacts"
),"")</f>
        <v>POWER ISSUE</v>
      </c>
      <c r="AQ2317" s="67" t="s">
        <v>5330</v>
      </c>
      <c r="AR2317" s="48" t="str" cm="1">
        <f t="array" ref="AR2317">IFERROR(_xlfn.IFS(
AQ2317="MPR ISSUE","ACTIVE",
AQ2317="BSS Hardware Issue","ACTIVE",
AQ2317="Sites strategiques, MLL, Pylone, etc.","PASSIVE",
AQ2317="AKTIVCO DEFAUT GE &amp; POWER Cabinet","PASSIVE",
AQ2317="AKTIVCO Coupure ENEO &amp; Baisse de tension","PASSIVE",
AQ2317="Coupure ENEO &amp; Baisse de tension","PASSIVE",
AQ2317="Defaut GE &amp; POWER Cabinet","PASSIVE",
AQ2317="Sharing","PASSIVE",
AQ2317="Sites strategiques &amp; DataCenter","PASSIVE",
AQ2317="Exclu","Exclu",
AQ2317="SAT","ACTIVE",
AQ2317="SPARE-ISSUE","SPARE-ISSUE",
AQ2317="Fiber CAmtel","ACTIVE",
AQ2317="Fiber AOF","ACTIVE",
AQ2317="Projet OCM (HUAWEI)","PLANNED WORKS",
AQ2317="Projet OCM (NOKIA)","PLANNED WORKS",
AQ2317="ACCESS-ISSUE","ACCESS-ISSUE",
AQ2317="Projet OCM (ZTE, NOKIA, autres projets)","PLANNED WORKS",
AQ2317="No root CAuse","No root cause",
AQ2317="ODU HS","ACTIVE",
AQ2317="IP &amp; VLAN","ACTIVE",
AQ2317="Warehouse HUAWEI","SPARE-ISSUE",
AQ2317="SPARE-HS","SPARE-ISSUE",
AQ2317="Power Telco","ACTIVE", AQ2317="no impacts","no impacts"
),"")</f>
        <v>PASSIVE</v>
      </c>
      <c r="AS2317" s="92" t="s">
        <v>5917</v>
      </c>
      <c r="AT2317" s="98" t="s">
        <v>3081</v>
      </c>
      <c r="AV2317" s="17" t="s">
        <v>5537</v>
      </c>
      <c r="AW2317" s="7" t="s">
        <v>5537</v>
      </c>
      <c r="AX2317" s="6" t="s">
        <v>5537</v>
      </c>
      <c r="AY2317" s="7"/>
      <c r="AZ2317" s="3" t="s">
        <v>5537</v>
      </c>
      <c r="BA2317" s="18" t="s">
        <v>5537</v>
      </c>
      <c r="BB2317" s="18" t="s">
        <v>5537</v>
      </c>
      <c r="BC2317" s="18" t="s">
        <v>5537</v>
      </c>
      <c r="BD2317" s="18" t="s">
        <v>5537</v>
      </c>
      <c r="BE2317" s="18" t="s">
        <v>5537</v>
      </c>
      <c r="BF2317" s="18" t="s">
        <v>5537</v>
      </c>
      <c r="BG2317" s="18" t="s">
        <v>5537</v>
      </c>
      <c r="BH2317" s="18" t="s">
        <v>5537</v>
      </c>
      <c r="BI2317" s="18" t="s">
        <v>5537</v>
      </c>
      <c r="BJ2317" s="18" t="s">
        <v>5537</v>
      </c>
      <c r="BK2317" s="18" t="s">
        <v>5537</v>
      </c>
      <c r="BL2317" s="9" t="s">
        <v>5917</v>
      </c>
      <c r="BM2317" s="14" t="s">
        <v>5537</v>
      </c>
      <c r="BN2317" s="14" t="s">
        <v>5537</v>
      </c>
      <c r="BO2317" s="14" t="str">
        <f>_xlfn.XLOOKUP(B2317,'[4]cell downs 18042026 17h'!$B:$B,'[4]cell downs 18042026 17h'!$B:$B,"")</f>
        <v/>
      </c>
      <c r="BP2317" s="14" t="str">
        <f>_xlfn.XLOOKUP(B2317,'[5]Cells Huawei 19042026 15h'!$B:$B,'[5]Cells Huawei 19042026 15h'!$B:$B,"")</f>
        <v/>
      </c>
      <c r="BQ2317" s="9" t="str">
        <f>_xlfn.XLOOKUP(B2317,'[6]cells down 19042026 9H40'!$B:$B,'[6]cells down 19042026 9H40'!$B:$B,"")</f>
        <v/>
      </c>
      <c r="BR2317" s="9" t="s">
        <v>5537</v>
      </c>
      <c r="BS2317" s="9" t="s">
        <v>12</v>
      </c>
      <c r="BT2317" s="108"/>
    </row>
    <row r="2318" spans="1:72" s="9" customFormat="1" x14ac:dyDescent="0.35">
      <c r="A2318" s="1" t="s">
        <v>5269</v>
      </c>
      <c r="B2318" s="8" t="s">
        <v>5270</v>
      </c>
      <c r="C2318" s="3" t="str">
        <f>_xlfn.XLOOKUP(B2318,'[1]daily break down'!$D:$D,'[1]daily break down'!$E:$E,"")</f>
        <v>NORD-OUEST</v>
      </c>
      <c r="D2318" s="1" t="s">
        <v>11</v>
      </c>
      <c r="E2318" s="1" t="s">
        <v>12</v>
      </c>
      <c r="F2318" s="3" t="s">
        <v>51</v>
      </c>
      <c r="G2318" s="1" t="s">
        <v>5269</v>
      </c>
      <c r="H2318" s="33" t="str">
        <f>_xlfn.XLOOKUP(B2318,[2]CALCULATION!$B:$B,[2]CALCULATION!$H:$H,"")</f>
        <v>NOKIA</v>
      </c>
      <c r="I2318" s="28">
        <v>0</v>
      </c>
      <c r="J2318" s="28">
        <v>0</v>
      </c>
      <c r="K2318" s="28">
        <v>0</v>
      </c>
      <c r="L2318" s="28">
        <v>0</v>
      </c>
      <c r="M2318" s="28">
        <v>0</v>
      </c>
      <c r="N2318" s="28">
        <v>0</v>
      </c>
      <c r="O2318" s="28">
        <v>0</v>
      </c>
      <c r="P2318" s="28">
        <v>0</v>
      </c>
      <c r="Q2318" s="28">
        <v>0</v>
      </c>
      <c r="R2318" s="28">
        <v>0</v>
      </c>
      <c r="S2318" s="93">
        <v>0</v>
      </c>
      <c r="T2318" s="93">
        <f>_xlfn.XLOOKUP(B2318,'[3]Nur des jours'!$B:$B,'[3]Nur des jours'!$U:$U,"")</f>
        <v>0</v>
      </c>
      <c r="U2318" s="93">
        <v>0</v>
      </c>
      <c r="V2318" s="93">
        <v>0</v>
      </c>
      <c r="W2318" s="93">
        <v>0</v>
      </c>
      <c r="X2318" s="93">
        <v>0</v>
      </c>
      <c r="Y2318" s="93">
        <v>0</v>
      </c>
      <c r="Z2318" s="93">
        <v>0</v>
      </c>
      <c r="AA2318" s="93">
        <v>0</v>
      </c>
      <c r="AB2318" s="93">
        <v>0</v>
      </c>
      <c r="AC2318" s="93">
        <f>_xlfn.XLOOKUP(B2318,'[3]Nur des jours'!$B:$B,'[3]Nur des jours'!$N:$N,"")</f>
        <v>0</v>
      </c>
      <c r="AD2318" s="93">
        <v>0</v>
      </c>
      <c r="AE2318" s="93">
        <v>0</v>
      </c>
      <c r="AF2318" s="93">
        <v>0</v>
      </c>
      <c r="AG2318" s="93"/>
      <c r="AH2318" s="93">
        <v>0</v>
      </c>
      <c r="AI2318" s="93">
        <v>0</v>
      </c>
      <c r="AJ2318" s="93">
        <v>0</v>
      </c>
      <c r="AK2318" s="93">
        <v>0</v>
      </c>
      <c r="AL2318" s="93">
        <v>0</v>
      </c>
      <c r="AM2318" s="49" t="s">
        <v>5601</v>
      </c>
      <c r="AN2318" s="49"/>
      <c r="AO2318" s="48" t="str" cm="1">
        <f t="array" ref="AO2318">IFERROR(_xlfn.IFS(
AQ2318="MPR ISSUE","PDH",
AQ2318="BSS Hardware Issue","BSS",
AQ2318="Sites strategiques, MLL, Pylone, etc.","ENVTECH",
AQ2318="AKTIVCO DEFAUT GE &amp; POWER Cabinet","AKTIVCO",
AQ2318="AKTIVCO Coupure ENEO &amp; Baisse de tension","AKTIVCO GRID ONLY",
AQ2318="Coupure ENEO &amp; Baisse de tension","IHS GRID ONLY",
AQ2318="Defaut GE &amp; POWER Cabinet","IHS",
AQ2318="Sharing","Partners",
AQ2318="Sites strategiques &amp; DataCenter","SST &amp; DC",
AQ2318="Exclu","Exclu",
AQ2318="SAT","SAT",
AQ2318="SPARE-ISSUE","SPARE-ISSUE",
AQ2318="Fiber CAmtel","TRANS_FO_CAMTEL",
AQ2318="Fiber AOF","Fiber AOF",
AQ2318="Projet OCM (HUAWEI)","TRAVAUX-HUAWEI",
AQ2318="Projet OCM (NOKIA)","TRAVAUX-NOKIA",
AQ2318="ACCESS-ISSUE","ACCESS-ISSUE",
AQ2318="Projet OCM (ZTE, NOKIA, autres projets)","TRAVAUX OCM",
AQ2318="No root CAuse","No root cause",
AQ2318="ODU HS","PDH",
AQ2318="IP &amp; VLAN","PDH",
AQ2318="Warehouse HUAWEI","SPARE-ISSUE",
AQ2318="SPARE-HS","SPARE-ISSUE",
AQ2318="Power Telco","BSS",AQ2318="no impacts","no impacts"
),"")</f>
        <v>BSS</v>
      </c>
      <c r="AP2318" s="48" t="str" cm="1">
        <f t="array" ref="AP2318">IFERROR(_xlfn.IFS(
AQ2318="MPR ISSUE","TX ISSUE",
AQ2318="BSS Hardware Issue","RAN ISSUE",
AQ2318="Sites strategiques, MLL, Pylone, etc.","ENVTECH",
AQ2318="AKTIVCO DEFAUT GE &amp; POWER Cabinet","POWER ISSUE",
AQ2318="AKTIVCO Coupure ENEO &amp; Baisse de tension","POWER ISSUE",
AQ2318="Coupure ENEO &amp; Baisse de tension","POWER ISSUE",
AQ2318="Defaut GE &amp; POWER Cabinet","POWER ISSUE",
AQ2318="Sharing","POWER ISSUE",
AQ2318="Sites strategiques &amp; DataCenter","POWER ISSUE",
AQ2318="Exclu","Exclu",
AQ2318="SAT","TX ISSUE",
AQ2318="SPARE-ISSUE","SPARE-ISSUE",
AQ2318="Fiber CAmtel","TX ISSUE",
AQ2318="Fiber AOF","TX ISSUE",
AQ2318="Projet OCM (HUAWEI)","TRAVAUX-HUAWEI",
AQ2318="Projet OCM (NOKIA)","TRAVAUX -NOKIA",
AQ2318="ACCESS-ISSUE","ACCESS-ISSUE",
AQ2318="Projet OCM (ZTE, NOKIA, autres projets)","TRAVAUX OCM",
AQ2318="No root CAuse","No root cause",
AQ2318="ODU HS","TX ISSUE",
AQ2318="IP &amp; VLAN","TX ISSUE",
AQ2318="Warehouse HUAWEI","SPARE-ISSUE",
AQ2318="SPARE-HS","SPARE-ISSUE",
AQ2318="Power Telco","RAN ISSUE",AQ2318="no impacts","no impacts"
),"")</f>
        <v>RAN ISSUE</v>
      </c>
      <c r="AQ2318" s="67" t="s">
        <v>5320</v>
      </c>
      <c r="AR2318" s="48" t="str" cm="1">
        <f t="array" ref="AR2318">IFERROR(_xlfn.IFS(
AQ2318="MPR ISSUE","ACTIVE",
AQ2318="BSS Hardware Issue","ACTIVE",
AQ2318="Sites strategiques, MLL, Pylone, etc.","PASSIVE",
AQ2318="AKTIVCO DEFAUT GE &amp; POWER Cabinet","PASSIVE",
AQ2318="AKTIVCO Coupure ENEO &amp; Baisse de tension","PASSIVE",
AQ2318="Coupure ENEO &amp; Baisse de tension","PASSIVE",
AQ2318="Defaut GE &amp; POWER Cabinet","PASSIVE",
AQ2318="Sharing","PASSIVE",
AQ2318="Sites strategiques &amp; DataCenter","PASSIVE",
AQ2318="Exclu","Exclu",
AQ2318="SAT","ACTIVE",
AQ2318="SPARE-ISSUE","SPARE-ISSUE",
AQ2318="Fiber CAmtel","ACTIVE",
AQ2318="Fiber AOF","ACTIVE",
AQ2318="Projet OCM (HUAWEI)","PLANNED WORKS",
AQ2318="Projet OCM (NOKIA)","PLANNED WORKS",
AQ2318="ACCESS-ISSUE","ACCESS-ISSUE",
AQ2318="Projet OCM (ZTE, NOKIA, autres projets)","PLANNED WORKS",
AQ2318="No root CAuse","No root cause",
AQ2318="ODU HS","ACTIVE",
AQ2318="IP &amp; VLAN","ACTIVE",
AQ2318="Warehouse HUAWEI","SPARE-ISSUE",
AQ2318="SPARE-HS","SPARE-ISSUE",
AQ2318="Power Telco","ACTIVE", AQ2318="no impacts","no impacts"
),"")</f>
        <v>ACTIVE</v>
      </c>
      <c r="AS2318" s="92" t="s">
        <v>5918</v>
      </c>
      <c r="AT2318" s="98" t="s">
        <v>5270</v>
      </c>
      <c r="AV2318" s="17" t="s">
        <v>5537</v>
      </c>
      <c r="AW2318" s="7" t="s">
        <v>5537</v>
      </c>
      <c r="AX2318" s="6" t="s">
        <v>5537</v>
      </c>
      <c r="AY2318" s="7"/>
      <c r="AZ2318" s="3" t="s">
        <v>5537</v>
      </c>
      <c r="BA2318" s="18" t="s">
        <v>5537</v>
      </c>
      <c r="BB2318" s="18" t="s">
        <v>5537</v>
      </c>
      <c r="BC2318" s="18" t="s">
        <v>5537</v>
      </c>
      <c r="BD2318" s="18" t="s">
        <v>5537</v>
      </c>
      <c r="BE2318" s="18" t="s">
        <v>5537</v>
      </c>
      <c r="BF2318" s="18" t="s">
        <v>5537</v>
      </c>
      <c r="BG2318" s="18" t="s">
        <v>5814</v>
      </c>
      <c r="BH2318" s="18" t="s">
        <v>5537</v>
      </c>
      <c r="BI2318" s="18" t="s">
        <v>6328</v>
      </c>
      <c r="BJ2318" s="18" t="s">
        <v>5537</v>
      </c>
      <c r="BK2318" s="18" t="s">
        <v>5537</v>
      </c>
      <c r="BL2318" s="9" t="s">
        <v>6329</v>
      </c>
      <c r="BM2318" s="14" t="s">
        <v>5537</v>
      </c>
      <c r="BN2318" s="14" t="s">
        <v>5537</v>
      </c>
      <c r="BO2318" s="14" t="str">
        <f>_xlfn.XLOOKUP(B2318,'[4]cell downs 18042026 17h'!$B:$B,'[4]cell downs 18042026 17h'!$B:$B,"")</f>
        <v/>
      </c>
      <c r="BP2318" s="14" t="str">
        <f>_xlfn.XLOOKUP(B2318,'[5]Cells Huawei 19042026 15h'!$B:$B,'[5]Cells Huawei 19042026 15h'!$B:$B,"")</f>
        <v/>
      </c>
      <c r="BQ2318" s="9" t="str">
        <f>_xlfn.XLOOKUP(B2318,'[6]cells down 19042026 9H40'!$B:$B,'[6]cells down 19042026 9H40'!$B:$B,"")</f>
        <v/>
      </c>
      <c r="BR2318" s="9" t="s">
        <v>5270</v>
      </c>
      <c r="BS2318" s="9" t="s">
        <v>12</v>
      </c>
      <c r="BT2318" s="108"/>
    </row>
    <row r="2319" spans="1:72" s="9" customFormat="1" x14ac:dyDescent="0.35">
      <c r="A2319" s="1" t="s">
        <v>601</v>
      </c>
      <c r="B2319" s="8" t="s">
        <v>602</v>
      </c>
      <c r="C2319" s="3" t="str">
        <f>_xlfn.XLOOKUP(B2319,'[1]daily break down'!$D:$D,'[1]daily break down'!$E:$E,"")</f>
        <v>SUD-OUEST</v>
      </c>
      <c r="D2319" s="1" t="s">
        <v>11</v>
      </c>
      <c r="E2319" s="1" t="s">
        <v>12</v>
      </c>
      <c r="F2319" s="3" t="s">
        <v>13</v>
      </c>
      <c r="G2319" s="1" t="s">
        <v>78</v>
      </c>
      <c r="H2319" s="32" t="str">
        <f>_xlfn.XLOOKUP(B2319,[2]CALCULATION!$B:$B,[2]CALCULATION!$H:$H,"")</f>
        <v>Huawei</v>
      </c>
      <c r="I2319" s="28">
        <v>0</v>
      </c>
      <c r="J2319" s="28">
        <v>0</v>
      </c>
      <c r="K2319" s="28">
        <v>0</v>
      </c>
      <c r="L2319" s="28">
        <v>0</v>
      </c>
      <c r="M2319" s="28">
        <v>0</v>
      </c>
      <c r="N2319" s="28">
        <v>0</v>
      </c>
      <c r="O2319" s="28">
        <v>0</v>
      </c>
      <c r="P2319" s="28">
        <v>0</v>
      </c>
      <c r="Q2319" s="28">
        <v>0</v>
      </c>
      <c r="R2319" s="28">
        <v>0</v>
      </c>
      <c r="S2319" s="93">
        <v>0</v>
      </c>
      <c r="T2319" s="93">
        <f>_xlfn.XLOOKUP(B2319,'[3]Nur des jours'!$B:$B,'[3]Nur des jours'!$U:$U,"")</f>
        <v>0</v>
      </c>
      <c r="U2319" s="93">
        <v>0</v>
      </c>
      <c r="V2319" s="93">
        <v>0</v>
      </c>
      <c r="W2319" s="93">
        <v>0</v>
      </c>
      <c r="X2319" s="93">
        <v>0</v>
      </c>
      <c r="Y2319" s="93">
        <v>0</v>
      </c>
      <c r="Z2319" s="93">
        <v>0</v>
      </c>
      <c r="AA2319" s="93">
        <v>0</v>
      </c>
      <c r="AB2319" s="93">
        <v>0</v>
      </c>
      <c r="AC2319" s="93">
        <f>_xlfn.XLOOKUP(B2319,'[3]Nur des jours'!$B:$B,'[3]Nur des jours'!$N:$N,"")</f>
        <v>0</v>
      </c>
      <c r="AD2319" s="93">
        <v>0</v>
      </c>
      <c r="AE2319" s="93">
        <v>0</v>
      </c>
      <c r="AF2319" s="93">
        <v>0</v>
      </c>
      <c r="AG2319" s="93"/>
      <c r="AH2319" s="93">
        <v>0</v>
      </c>
      <c r="AI2319" s="93">
        <v>0</v>
      </c>
      <c r="AJ2319" s="93">
        <v>0</v>
      </c>
      <c r="AK2319" s="93">
        <v>0</v>
      </c>
      <c r="AL2319" s="93">
        <v>0</v>
      </c>
      <c r="AM2319" s="49" t="s">
        <v>5601</v>
      </c>
      <c r="AN2319" s="49"/>
      <c r="AO2319" s="48" t="str" cm="1">
        <f t="array" ref="AO2319">IFERROR(_xlfn.IFS(
AQ2319="MPR ISSUE","PDH",
AQ2319="BSS Hardware Issue","BSS",
AQ2319="Sites strategiques, MLL, Pylone, etc.","ENVTECH",
AQ2319="AKTIVCO DEFAUT GE &amp; POWER Cabinet","AKTIVCO",
AQ2319="AKTIVCO Coupure ENEO &amp; Baisse de tension","AKTIVCO GRID ONLY",
AQ2319="Coupure ENEO &amp; Baisse de tension","IHS GRID ONLY",
AQ2319="Defaut GE &amp; POWER Cabinet","IHS",
AQ2319="Sharing","Partners",
AQ2319="Sites strategiques &amp; DataCenter","SST &amp; DC",
AQ2319="Exclu","Exclu",
AQ2319="SAT","SAT",
AQ2319="SPARE-ISSUE","SPARE-ISSUE",
AQ2319="Fiber CAmtel","TRANS_FO_CAMTEL",
AQ2319="Fiber AOF","Fiber AOF",
AQ2319="Projet OCM (HUAWEI)","TRAVAUX-HUAWEI",
AQ2319="Projet OCM (NOKIA)","TRAVAUX-NOKIA",
AQ2319="ACCESS-ISSUE","ACCESS-ISSUE",
AQ2319="Projet OCM (ZTE, NOKIA, autres projets)","TRAVAUX OCM",
AQ2319="No root CAuse","No root cause",
AQ2319="ODU HS","PDH",
AQ2319="IP &amp; VLAN","PDH",
AQ2319="Warehouse HUAWEI","SPARE-ISSUE",
AQ2319="SPARE-HS","SPARE-ISSUE",
AQ2319="Power Telco","BSS",AQ2319="no impacts","no impacts"
),"")</f>
        <v>No root cause</v>
      </c>
      <c r="AP2319" s="48" t="str" cm="1">
        <f t="array" ref="AP2319">IFERROR(_xlfn.IFS(
AQ2319="MPR ISSUE","TX ISSUE",
AQ2319="BSS Hardware Issue","RAN ISSUE",
AQ2319="Sites strategiques, MLL, Pylone, etc.","ENVTECH",
AQ2319="AKTIVCO DEFAUT GE &amp; POWER Cabinet","POWER ISSUE",
AQ2319="AKTIVCO Coupure ENEO &amp; Baisse de tension","POWER ISSUE",
AQ2319="Coupure ENEO &amp; Baisse de tension","POWER ISSUE",
AQ2319="Defaut GE &amp; POWER Cabinet","POWER ISSUE",
AQ2319="Sharing","POWER ISSUE",
AQ2319="Sites strategiques &amp; DataCenter","POWER ISSUE",
AQ2319="Exclu","Exclu",
AQ2319="SAT","TX ISSUE",
AQ2319="SPARE-ISSUE","SPARE-ISSUE",
AQ2319="Fiber CAmtel","TX ISSUE",
AQ2319="Fiber AOF","TX ISSUE",
AQ2319="Projet OCM (HUAWEI)","TRAVAUX-HUAWEI",
AQ2319="Projet OCM (NOKIA)","TRAVAUX -NOKIA",
AQ2319="ACCESS-ISSUE","ACCESS-ISSUE",
AQ2319="Projet OCM (ZTE, NOKIA, autres projets)","TRAVAUX OCM",
AQ2319="No root CAuse","No root cause",
AQ2319="ODU HS","TX ISSUE",
AQ2319="IP &amp; VLAN","TX ISSUE",
AQ2319="Warehouse HUAWEI","SPARE-ISSUE",
AQ2319="SPARE-HS","SPARE-ISSUE",
AQ2319="Power Telco","RAN ISSUE",AQ2319="no impacts","no impacts"
),"")</f>
        <v>No root cause</v>
      </c>
      <c r="AQ2319" s="67" t="s">
        <v>5344</v>
      </c>
      <c r="AR2319" s="48" t="str" cm="1">
        <f t="array" ref="AR2319">IFERROR(_xlfn.IFS(
AQ2319="MPR ISSUE","ACTIVE",
AQ2319="BSS Hardware Issue","ACTIVE",
AQ2319="Sites strategiques, MLL, Pylone, etc.","PASSIVE",
AQ2319="AKTIVCO DEFAUT GE &amp; POWER Cabinet","PASSIVE",
AQ2319="AKTIVCO Coupure ENEO &amp; Baisse de tension","PASSIVE",
AQ2319="Coupure ENEO &amp; Baisse de tension","PASSIVE",
AQ2319="Defaut GE &amp; POWER Cabinet","PASSIVE",
AQ2319="Sharing","PASSIVE",
AQ2319="Sites strategiques &amp; DataCenter","PASSIVE",
AQ2319="Exclu","Exclu",
AQ2319="SAT","ACTIVE",
AQ2319="SPARE-ISSUE","SPARE-ISSUE",
AQ2319="Fiber CAmtel","ACTIVE",
AQ2319="Fiber AOF","ACTIVE",
AQ2319="Projet OCM (HUAWEI)","PLANNED WORKS",
AQ2319="Projet OCM (NOKIA)","PLANNED WORKS",
AQ2319="ACCESS-ISSUE","ACCESS-ISSUE",
AQ2319="Projet OCM (ZTE, NOKIA, autres projets)","PLANNED WORKS",
AQ2319="No root CAuse","No root cause",
AQ2319="ODU HS","ACTIVE",
AQ2319="IP &amp; VLAN","ACTIVE",
AQ2319="Warehouse HUAWEI","SPARE-ISSUE",
AQ2319="SPARE-HS","SPARE-ISSUE",
AQ2319="Power Telco","ACTIVE", AQ2319="no impacts","no impacts"
),"")</f>
        <v>No root cause</v>
      </c>
      <c r="AS2319" s="92" t="s">
        <v>5537</v>
      </c>
      <c r="AT2319" s="98" t="s">
        <v>602</v>
      </c>
      <c r="AV2319" s="17" t="s">
        <v>5537</v>
      </c>
      <c r="AW2319" s="7" t="s">
        <v>5537</v>
      </c>
      <c r="AX2319" s="6" t="s">
        <v>5537</v>
      </c>
      <c r="AY2319" s="7"/>
      <c r="AZ2319" s="3" t="s">
        <v>5537</v>
      </c>
      <c r="BA2319" s="18" t="s">
        <v>5537</v>
      </c>
      <c r="BB2319" s="18" t="s">
        <v>5537</v>
      </c>
      <c r="BC2319" s="18" t="s">
        <v>5537</v>
      </c>
      <c r="BD2319" s="18" t="s">
        <v>5537</v>
      </c>
      <c r="BE2319" s="18" t="s">
        <v>5537</v>
      </c>
      <c r="BF2319" s="18" t="s">
        <v>5537</v>
      </c>
      <c r="BG2319" s="18" t="s">
        <v>5537</v>
      </c>
      <c r="BH2319" s="18" t="s">
        <v>5537</v>
      </c>
      <c r="BI2319" s="18" t="s">
        <v>5537</v>
      </c>
      <c r="BJ2319" s="18" t="s">
        <v>5537</v>
      </c>
      <c r="BK2319" s="18" t="s">
        <v>5537</v>
      </c>
      <c r="BL2319" s="9" t="s">
        <v>5537</v>
      </c>
      <c r="BM2319" s="14" t="s">
        <v>5537</v>
      </c>
      <c r="BN2319" s="14" t="s">
        <v>5537</v>
      </c>
      <c r="BO2319" s="14" t="str">
        <f>_xlfn.XLOOKUP(B2319,'[4]cell downs 18042026 17h'!$B:$B,'[4]cell downs 18042026 17h'!$B:$B,"")</f>
        <v/>
      </c>
      <c r="BP2319" s="14" t="str">
        <f>_xlfn.XLOOKUP(B2319,'[5]Cells Huawei 19042026 15h'!$B:$B,'[5]Cells Huawei 19042026 15h'!$B:$B,"")</f>
        <v>SUO_073</v>
      </c>
      <c r="BQ2319" s="9" t="str">
        <f>_xlfn.XLOOKUP(B2319,'[6]cells down 19042026 9H40'!$B:$B,'[6]cells down 19042026 9H40'!$B:$B,"")</f>
        <v/>
      </c>
      <c r="BR2319" s="9" t="s">
        <v>602</v>
      </c>
      <c r="BS2319" s="9" t="s">
        <v>12</v>
      </c>
      <c r="BT2319" s="108"/>
    </row>
    <row r="2320" spans="1:72" s="9" customFormat="1" x14ac:dyDescent="0.35">
      <c r="A2320" s="1" t="s">
        <v>3089</v>
      </c>
      <c r="B2320" s="8" t="s">
        <v>3907</v>
      </c>
      <c r="C2320" s="3" t="str">
        <f>_xlfn.XLOOKUP(B2320,'[1]daily break down'!$D:$D,'[1]daily break down'!$E:$E,"")</f>
        <v>EXTREME-NORD</v>
      </c>
      <c r="D2320" s="1" t="s">
        <v>11</v>
      </c>
      <c r="E2320" s="1" t="s">
        <v>12</v>
      </c>
      <c r="F2320" s="3" t="s">
        <v>55</v>
      </c>
      <c r="G2320" s="1" t="s">
        <v>3089</v>
      </c>
      <c r="H2320" s="32" t="str">
        <f>_xlfn.XLOOKUP(B2320,[2]CALCULATION!$B:$B,[2]CALCULATION!$H:$H,"")</f>
        <v>HUAWEI</v>
      </c>
      <c r="I2320" s="28">
        <v>0</v>
      </c>
      <c r="J2320" s="28">
        <v>0</v>
      </c>
      <c r="K2320" s="28">
        <v>0</v>
      </c>
      <c r="L2320" s="28">
        <v>0</v>
      </c>
      <c r="M2320" s="28">
        <v>0</v>
      </c>
      <c r="N2320" s="28">
        <v>0</v>
      </c>
      <c r="O2320" s="28">
        <v>0</v>
      </c>
      <c r="P2320" s="28">
        <v>0</v>
      </c>
      <c r="Q2320" s="28">
        <v>0</v>
      </c>
      <c r="R2320" s="28">
        <v>0</v>
      </c>
      <c r="S2320" s="93">
        <v>0</v>
      </c>
      <c r="T2320" s="93">
        <f>_xlfn.XLOOKUP(B2320,'[3]Nur des jours'!$B:$B,'[3]Nur des jours'!$U:$U,"")</f>
        <v>0</v>
      </c>
      <c r="U2320" s="93">
        <v>0</v>
      </c>
      <c r="V2320" s="93">
        <v>0</v>
      </c>
      <c r="W2320" s="93">
        <v>0</v>
      </c>
      <c r="X2320" s="93">
        <v>0</v>
      </c>
      <c r="Y2320" s="93">
        <v>0</v>
      </c>
      <c r="Z2320" s="93">
        <v>0</v>
      </c>
      <c r="AA2320" s="93">
        <v>0</v>
      </c>
      <c r="AB2320" s="93">
        <v>0</v>
      </c>
      <c r="AC2320" s="93">
        <f>_xlfn.XLOOKUP(B2320,'[3]Nur des jours'!$B:$B,'[3]Nur des jours'!$N:$N,"")</f>
        <v>0</v>
      </c>
      <c r="AD2320" s="93">
        <v>0</v>
      </c>
      <c r="AE2320" s="93">
        <v>0</v>
      </c>
      <c r="AF2320" s="93">
        <v>0</v>
      </c>
      <c r="AG2320" s="93"/>
      <c r="AH2320" s="93">
        <v>0</v>
      </c>
      <c r="AI2320" s="93">
        <v>0</v>
      </c>
      <c r="AJ2320" s="93">
        <v>0</v>
      </c>
      <c r="AK2320" s="93">
        <v>0</v>
      </c>
      <c r="AL2320" s="93">
        <v>0</v>
      </c>
      <c r="AM2320" s="49" t="s">
        <v>5601</v>
      </c>
      <c r="AN2320" s="49"/>
      <c r="AO2320" s="48" t="str" cm="1">
        <f t="array" ref="AO2320">IFERROR(_xlfn.IFS(
AQ2320="MPR ISSUE","PDH",
AQ2320="BSS Hardware Issue","BSS",
AQ2320="Sites strategiques, MLL, Pylone, etc.","ENVTECH",
AQ2320="AKTIVCO DEFAUT GE &amp; POWER Cabinet","AKTIVCO",
AQ2320="AKTIVCO Coupure ENEO &amp; Baisse de tension","AKTIVCO GRID ONLY",
AQ2320="Coupure ENEO &amp; Baisse de tension","IHS GRID ONLY",
AQ2320="Defaut GE &amp; POWER Cabinet","IHS",
AQ2320="Sharing","Partners",
AQ2320="Sites strategiques &amp; DataCenter","SST &amp; DC",
AQ2320="Exclu","Exclu",
AQ2320="SAT","SAT",
AQ2320="SPARE-ISSUE","SPARE-ISSUE",
AQ2320="Fiber CAmtel","TRANS_FO_CAMTEL",
AQ2320="Fiber AOF","Fiber AOF",
AQ2320="Projet OCM (HUAWEI)","TRAVAUX-HUAWEI",
AQ2320="Projet OCM (NOKIA)","TRAVAUX-NOKIA",
AQ2320="ACCESS-ISSUE","ACCESS-ISSUE",
AQ2320="Projet OCM (ZTE, NOKIA, autres projets)","TRAVAUX OCM",
AQ2320="No root CAuse","No root cause",
AQ2320="ODU HS","PDH",
AQ2320="IP &amp; VLAN","PDH",
AQ2320="Warehouse HUAWEI","SPARE-ISSUE",
AQ2320="SPARE-HS","SPARE-ISSUE",
AQ2320="Power Telco","BSS",AQ2320="no impacts","no impacts"
),"")</f>
        <v>No root cause</v>
      </c>
      <c r="AP2320" s="48" t="str" cm="1">
        <f t="array" ref="AP2320">IFERROR(_xlfn.IFS(
AQ2320="MPR ISSUE","TX ISSUE",
AQ2320="BSS Hardware Issue","RAN ISSUE",
AQ2320="Sites strategiques, MLL, Pylone, etc.","ENVTECH",
AQ2320="AKTIVCO DEFAUT GE &amp; POWER Cabinet","POWER ISSUE",
AQ2320="AKTIVCO Coupure ENEO &amp; Baisse de tension","POWER ISSUE",
AQ2320="Coupure ENEO &amp; Baisse de tension","POWER ISSUE",
AQ2320="Defaut GE &amp; POWER Cabinet","POWER ISSUE",
AQ2320="Sharing","POWER ISSUE",
AQ2320="Sites strategiques &amp; DataCenter","POWER ISSUE",
AQ2320="Exclu","Exclu",
AQ2320="SAT","TX ISSUE",
AQ2320="SPARE-ISSUE","SPARE-ISSUE",
AQ2320="Fiber CAmtel","TX ISSUE",
AQ2320="Fiber AOF","TX ISSUE",
AQ2320="Projet OCM (HUAWEI)","TRAVAUX-HUAWEI",
AQ2320="Projet OCM (NOKIA)","TRAVAUX -NOKIA",
AQ2320="ACCESS-ISSUE","ACCESS-ISSUE",
AQ2320="Projet OCM (ZTE, NOKIA, autres projets)","TRAVAUX OCM",
AQ2320="No root CAuse","No root cause",
AQ2320="ODU HS","TX ISSUE",
AQ2320="IP &amp; VLAN","TX ISSUE",
AQ2320="Warehouse HUAWEI","SPARE-ISSUE",
AQ2320="SPARE-HS","SPARE-ISSUE",
AQ2320="Power Telco","RAN ISSUE",AQ2320="no impacts","no impacts"
),"")</f>
        <v>No root cause</v>
      </c>
      <c r="AQ2320" s="67" t="s">
        <v>5344</v>
      </c>
      <c r="AR2320" s="48" t="str" cm="1">
        <f t="array" ref="AR2320">IFERROR(_xlfn.IFS(
AQ2320="MPR ISSUE","ACTIVE",
AQ2320="BSS Hardware Issue","ACTIVE",
AQ2320="Sites strategiques, MLL, Pylone, etc.","PASSIVE",
AQ2320="AKTIVCO DEFAUT GE &amp; POWER Cabinet","PASSIVE",
AQ2320="AKTIVCO Coupure ENEO &amp; Baisse de tension","PASSIVE",
AQ2320="Coupure ENEO &amp; Baisse de tension","PASSIVE",
AQ2320="Defaut GE &amp; POWER Cabinet","PASSIVE",
AQ2320="Sharing","PASSIVE",
AQ2320="Sites strategiques &amp; DataCenter","PASSIVE",
AQ2320="Exclu","Exclu",
AQ2320="SAT","ACTIVE",
AQ2320="SPARE-ISSUE","SPARE-ISSUE",
AQ2320="Fiber CAmtel","ACTIVE",
AQ2320="Fiber AOF","ACTIVE",
AQ2320="Projet OCM (HUAWEI)","PLANNED WORKS",
AQ2320="Projet OCM (NOKIA)","PLANNED WORKS",
AQ2320="ACCESS-ISSUE","ACCESS-ISSUE",
AQ2320="Projet OCM (ZTE, NOKIA, autres projets)","PLANNED WORKS",
AQ2320="No root CAuse","No root cause",
AQ2320="ODU HS","ACTIVE",
AQ2320="IP &amp; VLAN","ACTIVE",
AQ2320="Warehouse HUAWEI","SPARE-ISSUE",
AQ2320="SPARE-HS","SPARE-ISSUE",
AQ2320="Power Telco","ACTIVE", AQ2320="no impacts","no impacts"
),"")</f>
        <v>No root cause</v>
      </c>
      <c r="AS2320" s="92" t="s">
        <v>5537</v>
      </c>
      <c r="AT2320" s="98" t="s">
        <v>3907</v>
      </c>
      <c r="AV2320" s="17" t="s">
        <v>5537</v>
      </c>
      <c r="AW2320" s="7" t="s">
        <v>5537</v>
      </c>
      <c r="AX2320" s="6" t="s">
        <v>5537</v>
      </c>
      <c r="AY2320" s="7"/>
      <c r="AZ2320" s="3" t="s">
        <v>5537</v>
      </c>
      <c r="BA2320" s="18" t="s">
        <v>5537</v>
      </c>
      <c r="BB2320" s="18" t="s">
        <v>5537</v>
      </c>
      <c r="BC2320" s="18" t="s">
        <v>5537</v>
      </c>
      <c r="BD2320" s="18" t="s">
        <v>5537</v>
      </c>
      <c r="BE2320" s="18" t="s">
        <v>5537</v>
      </c>
      <c r="BF2320" s="18" t="s">
        <v>5537</v>
      </c>
      <c r="BG2320" s="18" t="s">
        <v>5537</v>
      </c>
      <c r="BH2320" s="18" t="s">
        <v>5537</v>
      </c>
      <c r="BI2320" s="18" t="s">
        <v>5537</v>
      </c>
      <c r="BJ2320" s="18" t="s">
        <v>5537</v>
      </c>
      <c r="BK2320" s="18" t="s">
        <v>5537</v>
      </c>
      <c r="BL2320" s="9" t="s">
        <v>5537</v>
      </c>
      <c r="BM2320" s="14" t="s">
        <v>5537</v>
      </c>
      <c r="BN2320" s="14" t="s">
        <v>5537</v>
      </c>
      <c r="BO2320" s="14" t="str">
        <f>_xlfn.XLOOKUP(B2320,'[4]cell downs 18042026 17h'!$B:$B,'[4]cell downs 18042026 17h'!$B:$B,"")</f>
        <v/>
      </c>
      <c r="BP2320" s="14" t="str">
        <f>_xlfn.XLOOKUP(B2320,'[5]Cells Huawei 19042026 15h'!$B:$B,'[5]Cells Huawei 19042026 15h'!$B:$B,"")</f>
        <v>EXN_018</v>
      </c>
      <c r="BQ2320" s="9" t="str">
        <f>_xlfn.XLOOKUP(B2320,'[6]cells down 19042026 9H40'!$B:$B,'[6]cells down 19042026 9H40'!$B:$B,"")</f>
        <v/>
      </c>
      <c r="BR2320" s="9" t="s">
        <v>3907</v>
      </c>
      <c r="BS2320" s="9" t="s">
        <v>5537</v>
      </c>
      <c r="BT2320" s="108"/>
    </row>
    <row r="2321" spans="1:72" s="9" customFormat="1" x14ac:dyDescent="0.35">
      <c r="A2321" s="1" t="s">
        <v>3737</v>
      </c>
      <c r="B2321" s="1" t="s">
        <v>3738</v>
      </c>
      <c r="C2321" s="3" t="str">
        <f>_xlfn.XLOOKUP(B2321,'[1]daily break down'!$D:$D,'[1]daily break down'!$E:$E,"")</f>
        <v>SUD-OUEST</v>
      </c>
      <c r="D2321" s="1"/>
      <c r="E2321" s="1"/>
      <c r="F2321" s="3" t="s">
        <v>13</v>
      </c>
      <c r="G2321" s="1" t="s">
        <v>3739</v>
      </c>
      <c r="H2321" s="32" t="str">
        <f>_xlfn.XLOOKUP(B2321,[2]CALCULATION!$B:$B,[2]CALCULATION!$H:$H,"")</f>
        <v>HUAWEI</v>
      </c>
      <c r="I2321" s="28">
        <v>0</v>
      </c>
      <c r="J2321" s="28">
        <v>0</v>
      </c>
      <c r="K2321" s="28">
        <v>0</v>
      </c>
      <c r="L2321" s="28">
        <v>0</v>
      </c>
      <c r="M2321" s="28">
        <v>0</v>
      </c>
      <c r="N2321" s="28">
        <v>0</v>
      </c>
      <c r="O2321" s="28">
        <v>0</v>
      </c>
      <c r="P2321" s="28">
        <v>0</v>
      </c>
      <c r="Q2321" s="28">
        <v>0</v>
      </c>
      <c r="R2321" s="28">
        <v>0</v>
      </c>
      <c r="S2321" s="93">
        <v>0</v>
      </c>
      <c r="T2321" s="93">
        <f>_xlfn.XLOOKUP(B2321,'[3]Nur des jours'!$B:$B,'[3]Nur des jours'!$U:$U,"")</f>
        <v>0</v>
      </c>
      <c r="U2321" s="93">
        <v>0</v>
      </c>
      <c r="V2321" s="93">
        <v>0</v>
      </c>
      <c r="W2321" s="93">
        <v>0</v>
      </c>
      <c r="X2321" s="93">
        <v>0</v>
      </c>
      <c r="Y2321" s="93">
        <v>0</v>
      </c>
      <c r="Z2321" s="93">
        <v>0</v>
      </c>
      <c r="AA2321" s="93">
        <v>0</v>
      </c>
      <c r="AB2321" s="93">
        <v>0</v>
      </c>
      <c r="AC2321" s="93">
        <f>_xlfn.XLOOKUP(B2321,'[3]Nur des jours'!$B:$B,'[3]Nur des jours'!$N:$N,"")</f>
        <v>0</v>
      </c>
      <c r="AD2321" s="93">
        <v>0</v>
      </c>
      <c r="AE2321" s="93">
        <v>0</v>
      </c>
      <c r="AF2321" s="93">
        <v>0</v>
      </c>
      <c r="AG2321" s="93"/>
      <c r="AH2321" s="93">
        <v>0</v>
      </c>
      <c r="AI2321" s="93">
        <v>0</v>
      </c>
      <c r="AJ2321" s="93">
        <v>0</v>
      </c>
      <c r="AK2321" s="93">
        <v>0</v>
      </c>
      <c r="AL2321" s="93">
        <v>0</v>
      </c>
      <c r="AM2321" s="49" t="s">
        <v>5601</v>
      </c>
      <c r="AN2321" s="49"/>
      <c r="AO2321" s="48" t="str" cm="1">
        <f t="array" ref="AO2321">IFERROR(_xlfn.IFS(
AQ2321="MPR ISSUE","PDH",
AQ2321="BSS Hardware Issue","BSS",
AQ2321="Sites strategiques, MLL, Pylone, etc.","ENVTECH",
AQ2321="AKTIVCO DEFAUT GE &amp; POWER Cabinet","AKTIVCO",
AQ2321="AKTIVCO Coupure ENEO &amp; Baisse de tension","AKTIVCO GRID ONLY",
AQ2321="Coupure ENEO &amp; Baisse de tension","IHS GRID ONLY",
AQ2321="Defaut GE &amp; POWER Cabinet","IHS",
AQ2321="Sharing","Partners",
AQ2321="Sites strategiques &amp; DataCenter","SST &amp; DC",
AQ2321="Exclu","Exclu",
AQ2321="SAT","SAT",
AQ2321="SPARE-ISSUE","SPARE-ISSUE",
AQ2321="Fiber CAmtel","TRANS_FO_CAMTEL",
AQ2321="Fiber AOF","Fiber AOF",
AQ2321="Projet OCM (HUAWEI)","TRAVAUX-HUAWEI",
AQ2321="Projet OCM (NOKIA)","TRAVAUX-NOKIA",
AQ2321="ACCESS-ISSUE","ACCESS-ISSUE",
AQ2321="Projet OCM (ZTE, NOKIA, autres projets)","TRAVAUX OCM",
AQ2321="No root CAuse","No root cause",
AQ2321="ODU HS","PDH",
AQ2321="IP &amp; VLAN","PDH",
AQ2321="Warehouse HUAWEI","SPARE-ISSUE",
AQ2321="SPARE-HS","SPARE-ISSUE",
AQ2321="Power Telco","BSS",AQ2321="no impacts","no impacts"
),"")</f>
        <v>No root cause</v>
      </c>
      <c r="AP2321" s="48" t="str" cm="1">
        <f t="array" ref="AP2321">IFERROR(_xlfn.IFS(
AQ2321="MPR ISSUE","TX ISSUE",
AQ2321="BSS Hardware Issue","RAN ISSUE",
AQ2321="Sites strategiques, MLL, Pylone, etc.","ENVTECH",
AQ2321="AKTIVCO DEFAUT GE &amp; POWER Cabinet","POWER ISSUE",
AQ2321="AKTIVCO Coupure ENEO &amp; Baisse de tension","POWER ISSUE",
AQ2321="Coupure ENEO &amp; Baisse de tension","POWER ISSUE",
AQ2321="Defaut GE &amp; POWER Cabinet","POWER ISSUE",
AQ2321="Sharing","POWER ISSUE",
AQ2321="Sites strategiques &amp; DataCenter","POWER ISSUE",
AQ2321="Exclu","Exclu",
AQ2321="SAT","TX ISSUE",
AQ2321="SPARE-ISSUE","SPARE-ISSUE",
AQ2321="Fiber CAmtel","TX ISSUE",
AQ2321="Fiber AOF","TX ISSUE",
AQ2321="Projet OCM (HUAWEI)","TRAVAUX-HUAWEI",
AQ2321="Projet OCM (NOKIA)","TRAVAUX -NOKIA",
AQ2321="ACCESS-ISSUE","ACCESS-ISSUE",
AQ2321="Projet OCM (ZTE, NOKIA, autres projets)","TRAVAUX OCM",
AQ2321="No root CAuse","No root cause",
AQ2321="ODU HS","TX ISSUE",
AQ2321="IP &amp; VLAN","TX ISSUE",
AQ2321="Warehouse HUAWEI","SPARE-ISSUE",
AQ2321="SPARE-HS","SPARE-ISSUE",
AQ2321="Power Telco","RAN ISSUE",AQ2321="no impacts","no impacts"
),"")</f>
        <v>No root cause</v>
      </c>
      <c r="AQ2321" s="67" t="s">
        <v>5344</v>
      </c>
      <c r="AR2321" s="48" t="str" cm="1">
        <f t="array" ref="AR2321">IFERROR(_xlfn.IFS(
AQ2321="MPR ISSUE","ACTIVE",
AQ2321="BSS Hardware Issue","ACTIVE",
AQ2321="Sites strategiques, MLL, Pylone, etc.","PASSIVE",
AQ2321="AKTIVCO DEFAUT GE &amp; POWER Cabinet","PASSIVE",
AQ2321="AKTIVCO Coupure ENEO &amp; Baisse de tension","PASSIVE",
AQ2321="Coupure ENEO &amp; Baisse de tension","PASSIVE",
AQ2321="Defaut GE &amp; POWER Cabinet","PASSIVE",
AQ2321="Sharing","PASSIVE",
AQ2321="Sites strategiques &amp; DataCenter","PASSIVE",
AQ2321="Exclu","Exclu",
AQ2321="SAT","ACTIVE",
AQ2321="SPARE-ISSUE","SPARE-ISSUE",
AQ2321="Fiber CAmtel","ACTIVE",
AQ2321="Fiber AOF","ACTIVE",
AQ2321="Projet OCM (HUAWEI)","PLANNED WORKS",
AQ2321="Projet OCM (NOKIA)","PLANNED WORKS",
AQ2321="ACCESS-ISSUE","ACCESS-ISSUE",
AQ2321="Projet OCM (ZTE, NOKIA, autres projets)","PLANNED WORKS",
AQ2321="No root CAuse","No root cause",
AQ2321="ODU HS","ACTIVE",
AQ2321="IP &amp; VLAN","ACTIVE",
AQ2321="Warehouse HUAWEI","SPARE-ISSUE",
AQ2321="SPARE-HS","SPARE-ISSUE",
AQ2321="Power Telco","ACTIVE", AQ2321="no impacts","no impacts"
),"")</f>
        <v>No root cause</v>
      </c>
      <c r="AS2321" s="92" t="s">
        <v>5537</v>
      </c>
      <c r="AT2321" s="98" t="s">
        <v>3738</v>
      </c>
      <c r="AV2321" s="17" t="s">
        <v>5537</v>
      </c>
      <c r="AW2321" s="7" t="s">
        <v>5537</v>
      </c>
      <c r="AX2321" s="6" t="s">
        <v>5537</v>
      </c>
      <c r="AY2321" s="7"/>
      <c r="AZ2321" s="3" t="s">
        <v>5537</v>
      </c>
      <c r="BA2321" s="18" t="s">
        <v>5537</v>
      </c>
      <c r="BB2321" s="18" t="s">
        <v>5537</v>
      </c>
      <c r="BC2321" s="18" t="s">
        <v>5537</v>
      </c>
      <c r="BD2321" s="18" t="s">
        <v>5537</v>
      </c>
      <c r="BE2321" s="18" t="s">
        <v>5537</v>
      </c>
      <c r="BF2321" s="18" t="s">
        <v>5537</v>
      </c>
      <c r="BG2321" s="18" t="s">
        <v>5537</v>
      </c>
      <c r="BH2321" s="18" t="s">
        <v>5537</v>
      </c>
      <c r="BI2321" s="18" t="s">
        <v>5537</v>
      </c>
      <c r="BJ2321" s="18" t="s">
        <v>5537</v>
      </c>
      <c r="BK2321" s="18" t="s">
        <v>5537</v>
      </c>
      <c r="BL2321" s="9" t="s">
        <v>5537</v>
      </c>
      <c r="BM2321" s="14" t="s">
        <v>5537</v>
      </c>
      <c r="BN2321" s="14" t="s">
        <v>5537</v>
      </c>
      <c r="BO2321" s="14" t="str">
        <f>_xlfn.XLOOKUP(B2321,'[4]cell downs 18042026 17h'!$B:$B,'[4]cell downs 18042026 17h'!$B:$B,"")</f>
        <v/>
      </c>
      <c r="BP2321" s="14" t="str">
        <f>_xlfn.XLOOKUP(B2321,'[5]Cells Huawei 19042026 15h'!$B:$B,'[5]Cells Huawei 19042026 15h'!$B:$B,"")</f>
        <v>SUO_266</v>
      </c>
      <c r="BQ2321" s="9" t="str">
        <f>_xlfn.XLOOKUP(B2321,'[6]cells down 19042026 9H40'!$B:$B,'[6]cells down 19042026 9H40'!$B:$B,"")</f>
        <v/>
      </c>
      <c r="BR2321" s="9" t="s">
        <v>5537</v>
      </c>
      <c r="BS2321" s="9" t="s">
        <v>5537</v>
      </c>
      <c r="BT2321" s="108"/>
    </row>
    <row r="2322" spans="1:72" s="9" customFormat="1" x14ac:dyDescent="0.35">
      <c r="A2322" s="1" t="s">
        <v>1546</v>
      </c>
      <c r="B2322" s="8" t="s">
        <v>1547</v>
      </c>
      <c r="C2322" s="3" t="str">
        <f>_xlfn.XLOOKUP(B2322,'[1]daily break down'!$D:$D,'[1]daily break down'!$E:$E,"")</f>
        <v>NORD-OUEST</v>
      </c>
      <c r="D2322" s="1" t="s">
        <v>11</v>
      </c>
      <c r="E2322" s="1" t="s">
        <v>12</v>
      </c>
      <c r="F2322" s="3" t="s">
        <v>13</v>
      </c>
      <c r="G2322" s="1" t="s">
        <v>1546</v>
      </c>
      <c r="H2322" s="32" t="str">
        <f>_xlfn.XLOOKUP(B2322,[2]CALCULATION!$B:$B,[2]CALCULATION!$H:$H,"")</f>
        <v>Huawei</v>
      </c>
      <c r="I2322" s="28">
        <v>0</v>
      </c>
      <c r="J2322" s="28">
        <v>0</v>
      </c>
      <c r="K2322" s="28">
        <v>0</v>
      </c>
      <c r="L2322" s="28">
        <v>0</v>
      </c>
      <c r="M2322" s="28">
        <v>0</v>
      </c>
      <c r="N2322" s="28">
        <v>0</v>
      </c>
      <c r="O2322" s="28">
        <v>0</v>
      </c>
      <c r="P2322" s="28">
        <v>0</v>
      </c>
      <c r="Q2322" s="28">
        <v>0</v>
      </c>
      <c r="R2322" s="28">
        <v>0</v>
      </c>
      <c r="S2322" s="93">
        <v>0</v>
      </c>
      <c r="T2322" s="93">
        <f>_xlfn.XLOOKUP(B2322,'[3]Nur des jours'!$B:$B,'[3]Nur des jours'!$U:$U,"")</f>
        <v>0</v>
      </c>
      <c r="U2322" s="93">
        <v>0</v>
      </c>
      <c r="V2322" s="93">
        <v>0</v>
      </c>
      <c r="W2322" s="93">
        <v>0</v>
      </c>
      <c r="X2322" s="93">
        <v>0</v>
      </c>
      <c r="Y2322" s="93">
        <v>0</v>
      </c>
      <c r="Z2322" s="93">
        <v>0</v>
      </c>
      <c r="AA2322" s="93">
        <v>0</v>
      </c>
      <c r="AB2322" s="93">
        <v>0</v>
      </c>
      <c r="AC2322" s="93">
        <f>_xlfn.XLOOKUP(B2322,'[3]Nur des jours'!$B:$B,'[3]Nur des jours'!$N:$N,"")</f>
        <v>0</v>
      </c>
      <c r="AD2322" s="93">
        <v>0</v>
      </c>
      <c r="AE2322" s="93">
        <v>0</v>
      </c>
      <c r="AF2322" s="93">
        <v>0</v>
      </c>
      <c r="AG2322" s="93"/>
      <c r="AH2322" s="93">
        <v>0</v>
      </c>
      <c r="AI2322" s="93">
        <v>0</v>
      </c>
      <c r="AJ2322" s="93">
        <v>0</v>
      </c>
      <c r="AK2322" s="93">
        <v>0</v>
      </c>
      <c r="AL2322" s="93">
        <v>0</v>
      </c>
      <c r="AM2322" s="49" t="s">
        <v>5601</v>
      </c>
      <c r="AN2322" s="49"/>
      <c r="AO2322" s="48" t="str" cm="1">
        <f t="array" ref="AO2322">IFERROR(_xlfn.IFS(
AQ2322="MPR ISSUE","PDH",
AQ2322="BSS Hardware Issue","BSS",
AQ2322="Sites strategiques, MLL, Pylone, etc.","ENVTECH",
AQ2322="AKTIVCO DEFAUT GE &amp; POWER Cabinet","AKTIVCO",
AQ2322="AKTIVCO Coupure ENEO &amp; Baisse de tension","AKTIVCO GRID ONLY",
AQ2322="Coupure ENEO &amp; Baisse de tension","IHS GRID ONLY",
AQ2322="Defaut GE &amp; POWER Cabinet","IHS",
AQ2322="Sharing","Partners",
AQ2322="Sites strategiques &amp; DataCenter","SST &amp; DC",
AQ2322="Exclu","Exclu",
AQ2322="SAT","SAT",
AQ2322="SPARE-ISSUE","SPARE-ISSUE",
AQ2322="Fiber CAmtel","TRANS_FO_CAMTEL",
AQ2322="Fiber AOF","Fiber AOF",
AQ2322="Projet OCM (HUAWEI)","TRAVAUX-HUAWEI",
AQ2322="Projet OCM (NOKIA)","TRAVAUX-NOKIA",
AQ2322="ACCESS-ISSUE","ACCESS-ISSUE",
AQ2322="Projet OCM (ZTE, NOKIA, autres projets)","TRAVAUX OCM",
AQ2322="No root CAuse","No root cause",
AQ2322="ODU HS","PDH",
AQ2322="IP &amp; VLAN","PDH",
AQ2322="Warehouse HUAWEI","SPARE-ISSUE",
AQ2322="SPARE-HS","SPARE-ISSUE",
AQ2322="Power Telco","BSS",AQ2322="no impacts","no impacts"
),"")</f>
        <v>No root cause</v>
      </c>
      <c r="AP2322" s="48" t="str" cm="1">
        <f t="array" ref="AP2322">IFERROR(_xlfn.IFS(
AQ2322="MPR ISSUE","TX ISSUE",
AQ2322="BSS Hardware Issue","RAN ISSUE",
AQ2322="Sites strategiques, MLL, Pylone, etc.","ENVTECH",
AQ2322="AKTIVCO DEFAUT GE &amp; POWER Cabinet","POWER ISSUE",
AQ2322="AKTIVCO Coupure ENEO &amp; Baisse de tension","POWER ISSUE",
AQ2322="Coupure ENEO &amp; Baisse de tension","POWER ISSUE",
AQ2322="Defaut GE &amp; POWER Cabinet","POWER ISSUE",
AQ2322="Sharing","POWER ISSUE",
AQ2322="Sites strategiques &amp; DataCenter","POWER ISSUE",
AQ2322="Exclu","Exclu",
AQ2322="SAT","TX ISSUE",
AQ2322="SPARE-ISSUE","SPARE-ISSUE",
AQ2322="Fiber CAmtel","TX ISSUE",
AQ2322="Fiber AOF","TX ISSUE",
AQ2322="Projet OCM (HUAWEI)","TRAVAUX-HUAWEI",
AQ2322="Projet OCM (NOKIA)","TRAVAUX -NOKIA",
AQ2322="ACCESS-ISSUE","ACCESS-ISSUE",
AQ2322="Projet OCM (ZTE, NOKIA, autres projets)","TRAVAUX OCM",
AQ2322="No root CAuse","No root cause",
AQ2322="ODU HS","TX ISSUE",
AQ2322="IP &amp; VLAN","TX ISSUE",
AQ2322="Warehouse HUAWEI","SPARE-ISSUE",
AQ2322="SPARE-HS","SPARE-ISSUE",
AQ2322="Power Telco","RAN ISSUE",AQ2322="no impacts","no impacts"
),"")</f>
        <v>No root cause</v>
      </c>
      <c r="AQ2322" s="67" t="s">
        <v>5344</v>
      </c>
      <c r="AR2322" s="48" t="str" cm="1">
        <f t="array" ref="AR2322">IFERROR(_xlfn.IFS(
AQ2322="MPR ISSUE","ACTIVE",
AQ2322="BSS Hardware Issue","ACTIVE",
AQ2322="Sites strategiques, MLL, Pylone, etc.","PASSIVE",
AQ2322="AKTIVCO DEFAUT GE &amp; POWER Cabinet","PASSIVE",
AQ2322="AKTIVCO Coupure ENEO &amp; Baisse de tension","PASSIVE",
AQ2322="Coupure ENEO &amp; Baisse de tension","PASSIVE",
AQ2322="Defaut GE &amp; POWER Cabinet","PASSIVE",
AQ2322="Sharing","PASSIVE",
AQ2322="Sites strategiques &amp; DataCenter","PASSIVE",
AQ2322="Exclu","Exclu",
AQ2322="SAT","ACTIVE",
AQ2322="SPARE-ISSUE","SPARE-ISSUE",
AQ2322="Fiber CAmtel","ACTIVE",
AQ2322="Fiber AOF","ACTIVE",
AQ2322="Projet OCM (HUAWEI)","PLANNED WORKS",
AQ2322="Projet OCM (NOKIA)","PLANNED WORKS",
AQ2322="ACCESS-ISSUE","ACCESS-ISSUE",
AQ2322="Projet OCM (ZTE, NOKIA, autres projets)","PLANNED WORKS",
AQ2322="No root CAuse","No root cause",
AQ2322="ODU HS","ACTIVE",
AQ2322="IP &amp; VLAN","ACTIVE",
AQ2322="Warehouse HUAWEI","SPARE-ISSUE",
AQ2322="SPARE-HS","SPARE-ISSUE",
AQ2322="Power Telco","ACTIVE", AQ2322="no impacts","no impacts"
),"")</f>
        <v>No root cause</v>
      </c>
      <c r="AS2322" s="92" t="s">
        <v>5537</v>
      </c>
      <c r="AT2322" s="98" t="s">
        <v>1547</v>
      </c>
      <c r="AV2322" s="17" t="s">
        <v>5537</v>
      </c>
      <c r="AW2322" s="7" t="s">
        <v>5537</v>
      </c>
      <c r="AX2322" s="6" t="s">
        <v>5537</v>
      </c>
      <c r="AY2322" s="7"/>
      <c r="AZ2322" s="3" t="s">
        <v>5537</v>
      </c>
      <c r="BA2322" s="18" t="s">
        <v>5537</v>
      </c>
      <c r="BB2322" s="18" t="s">
        <v>5537</v>
      </c>
      <c r="BC2322" s="18" t="s">
        <v>5537</v>
      </c>
      <c r="BD2322" s="18" t="s">
        <v>5537</v>
      </c>
      <c r="BE2322" s="18" t="s">
        <v>5537</v>
      </c>
      <c r="BF2322" s="18" t="s">
        <v>5537</v>
      </c>
      <c r="BG2322" s="18" t="s">
        <v>5537</v>
      </c>
      <c r="BH2322" s="18" t="s">
        <v>5537</v>
      </c>
      <c r="BI2322" s="18" t="s">
        <v>5537</v>
      </c>
      <c r="BJ2322" s="18" t="s">
        <v>5537</v>
      </c>
      <c r="BK2322" s="18" t="s">
        <v>5537</v>
      </c>
      <c r="BL2322" s="9" t="s">
        <v>5537</v>
      </c>
      <c r="BM2322" s="14" t="s">
        <v>5537</v>
      </c>
      <c r="BN2322" s="14" t="s">
        <v>5537</v>
      </c>
      <c r="BO2322" s="14" t="str">
        <f>_xlfn.XLOOKUP(B2322,'[4]cell downs 18042026 17h'!$B:$B,'[4]cell downs 18042026 17h'!$B:$B,"")</f>
        <v/>
      </c>
      <c r="BP2322" s="14" t="str">
        <f>_xlfn.XLOOKUP(B2322,'[5]Cells Huawei 19042026 15h'!$B:$B,'[5]Cells Huawei 19042026 15h'!$B:$B,"")</f>
        <v/>
      </c>
      <c r="BQ2322" s="9" t="str">
        <f>_xlfn.XLOOKUP(B2322,'[6]cells down 19042026 9H40'!$B:$B,'[6]cells down 19042026 9H40'!$B:$B,"")</f>
        <v/>
      </c>
      <c r="BR2322" s="9" t="s">
        <v>1547</v>
      </c>
      <c r="BS2322" s="9" t="s">
        <v>12</v>
      </c>
      <c r="BT2322" s="108"/>
    </row>
    <row r="2323" spans="1:72" s="9" customFormat="1" x14ac:dyDescent="0.35">
      <c r="A2323" s="1" t="s">
        <v>3843</v>
      </c>
      <c r="B2323" s="8" t="s">
        <v>3844</v>
      </c>
      <c r="C2323" s="3" t="str">
        <f>_xlfn.XLOOKUP(B2323,'[1]daily break down'!$D:$D,'[1]daily break down'!$E:$E,"")</f>
        <v>EXTREME-NORD</v>
      </c>
      <c r="D2323" s="1" t="s">
        <v>11</v>
      </c>
      <c r="E2323" s="1" t="s">
        <v>66</v>
      </c>
      <c r="F2323" s="3" t="s">
        <v>55</v>
      </c>
      <c r="G2323" s="1" t="s">
        <v>3843</v>
      </c>
      <c r="H2323" s="32" t="str">
        <f>_xlfn.XLOOKUP(B2323,[2]CALCULATION!$B:$B,[2]CALCULATION!$H:$H,"")</f>
        <v>HUAWEI</v>
      </c>
      <c r="I2323" s="28">
        <v>0</v>
      </c>
      <c r="J2323" s="28">
        <v>0</v>
      </c>
      <c r="K2323" s="28">
        <v>0</v>
      </c>
      <c r="L2323" s="28">
        <v>0</v>
      </c>
      <c r="M2323" s="28">
        <v>0</v>
      </c>
      <c r="N2323" s="28">
        <v>0</v>
      </c>
      <c r="O2323" s="28">
        <v>0</v>
      </c>
      <c r="P2323" s="28">
        <v>0</v>
      </c>
      <c r="Q2323" s="28">
        <v>0</v>
      </c>
      <c r="R2323" s="28">
        <v>0</v>
      </c>
      <c r="S2323" s="93">
        <v>0</v>
      </c>
      <c r="T2323" s="93">
        <f>_xlfn.XLOOKUP(B2323,'[3]Nur des jours'!$B:$B,'[3]Nur des jours'!$U:$U,"")</f>
        <v>0</v>
      </c>
      <c r="U2323" s="93">
        <v>0</v>
      </c>
      <c r="V2323" s="93">
        <v>0</v>
      </c>
      <c r="W2323" s="93">
        <v>0</v>
      </c>
      <c r="X2323" s="93">
        <v>0</v>
      </c>
      <c r="Y2323" s="93">
        <v>0</v>
      </c>
      <c r="Z2323" s="93">
        <v>0</v>
      </c>
      <c r="AA2323" s="93">
        <v>0</v>
      </c>
      <c r="AB2323" s="93">
        <v>0</v>
      </c>
      <c r="AC2323" s="93">
        <f>_xlfn.XLOOKUP(B2323,'[3]Nur des jours'!$B:$B,'[3]Nur des jours'!$N:$N,"")</f>
        <v>0</v>
      </c>
      <c r="AD2323" s="93">
        <v>0</v>
      </c>
      <c r="AE2323" s="93">
        <v>0</v>
      </c>
      <c r="AF2323" s="93">
        <v>0</v>
      </c>
      <c r="AG2323" s="93"/>
      <c r="AH2323" s="93">
        <v>0</v>
      </c>
      <c r="AI2323" s="93">
        <v>0</v>
      </c>
      <c r="AJ2323" s="93">
        <v>0</v>
      </c>
      <c r="AK2323" s="93">
        <v>0</v>
      </c>
      <c r="AL2323" s="93">
        <v>0</v>
      </c>
      <c r="AM2323" s="49" t="s">
        <v>5601</v>
      </c>
      <c r="AN2323" s="49"/>
      <c r="AO2323" s="48" t="str" cm="1">
        <f t="array" ref="AO2323">IFERROR(_xlfn.IFS(
AQ2323="MPR ISSUE","PDH",
AQ2323="BSS Hardware Issue","BSS",
AQ2323="Sites strategiques, MLL, Pylone, etc.","ENVTECH",
AQ2323="AKTIVCO DEFAUT GE &amp; POWER Cabinet","AKTIVCO",
AQ2323="AKTIVCO Coupure ENEO &amp; Baisse de tension","AKTIVCO GRID ONLY",
AQ2323="Coupure ENEO &amp; Baisse de tension","IHS GRID ONLY",
AQ2323="Defaut GE &amp; POWER Cabinet","IHS",
AQ2323="Sharing","Partners",
AQ2323="Sites strategiques &amp; DataCenter","SST &amp; DC",
AQ2323="Exclu","Exclu",
AQ2323="SAT","SAT",
AQ2323="SPARE-ISSUE","SPARE-ISSUE",
AQ2323="Fiber CAmtel","TRANS_FO_CAMTEL",
AQ2323="Fiber AOF","Fiber AOF",
AQ2323="Projet OCM (HUAWEI)","TRAVAUX-HUAWEI",
AQ2323="Projet OCM (NOKIA)","TRAVAUX-NOKIA",
AQ2323="ACCESS-ISSUE","ACCESS-ISSUE",
AQ2323="Projet OCM (ZTE, NOKIA, autres projets)","TRAVAUX OCM",
AQ2323="No root CAuse","No root cause",
AQ2323="ODU HS","PDH",
AQ2323="IP &amp; VLAN","PDH",
AQ2323="Warehouse HUAWEI","SPARE-ISSUE",
AQ2323="SPARE-HS","SPARE-ISSUE",
AQ2323="Power Telco","BSS",AQ2323="no impacts","no impacts"
),"")</f>
        <v>No root cause</v>
      </c>
      <c r="AP2323" s="48" t="str" cm="1">
        <f t="array" ref="AP2323">IFERROR(_xlfn.IFS(
AQ2323="MPR ISSUE","TX ISSUE",
AQ2323="BSS Hardware Issue","RAN ISSUE",
AQ2323="Sites strategiques, MLL, Pylone, etc.","ENVTECH",
AQ2323="AKTIVCO DEFAUT GE &amp; POWER Cabinet","POWER ISSUE",
AQ2323="AKTIVCO Coupure ENEO &amp; Baisse de tension","POWER ISSUE",
AQ2323="Coupure ENEO &amp; Baisse de tension","POWER ISSUE",
AQ2323="Defaut GE &amp; POWER Cabinet","POWER ISSUE",
AQ2323="Sharing","POWER ISSUE",
AQ2323="Sites strategiques &amp; DataCenter","POWER ISSUE",
AQ2323="Exclu","Exclu",
AQ2323="SAT","TX ISSUE",
AQ2323="SPARE-ISSUE","SPARE-ISSUE",
AQ2323="Fiber CAmtel","TX ISSUE",
AQ2323="Fiber AOF","TX ISSUE",
AQ2323="Projet OCM (HUAWEI)","TRAVAUX-HUAWEI",
AQ2323="Projet OCM (NOKIA)","TRAVAUX -NOKIA",
AQ2323="ACCESS-ISSUE","ACCESS-ISSUE",
AQ2323="Projet OCM (ZTE, NOKIA, autres projets)","TRAVAUX OCM",
AQ2323="No root CAuse","No root cause",
AQ2323="ODU HS","TX ISSUE",
AQ2323="IP &amp; VLAN","TX ISSUE",
AQ2323="Warehouse HUAWEI","SPARE-ISSUE",
AQ2323="SPARE-HS","SPARE-ISSUE",
AQ2323="Power Telco","RAN ISSUE",AQ2323="no impacts","no impacts"
),"")</f>
        <v>No root cause</v>
      </c>
      <c r="AQ2323" s="67" t="s">
        <v>5344</v>
      </c>
      <c r="AR2323" s="48" t="str" cm="1">
        <f t="array" ref="AR2323">IFERROR(_xlfn.IFS(
AQ2323="MPR ISSUE","ACTIVE",
AQ2323="BSS Hardware Issue","ACTIVE",
AQ2323="Sites strategiques, MLL, Pylone, etc.","PASSIVE",
AQ2323="AKTIVCO DEFAUT GE &amp; POWER Cabinet","PASSIVE",
AQ2323="AKTIVCO Coupure ENEO &amp; Baisse de tension","PASSIVE",
AQ2323="Coupure ENEO &amp; Baisse de tension","PASSIVE",
AQ2323="Defaut GE &amp; POWER Cabinet","PASSIVE",
AQ2323="Sharing","PASSIVE",
AQ2323="Sites strategiques &amp; DataCenter","PASSIVE",
AQ2323="Exclu","Exclu",
AQ2323="SAT","ACTIVE",
AQ2323="SPARE-ISSUE","SPARE-ISSUE",
AQ2323="Fiber CAmtel","ACTIVE",
AQ2323="Fiber AOF","ACTIVE",
AQ2323="Projet OCM (HUAWEI)","PLANNED WORKS",
AQ2323="Projet OCM (NOKIA)","PLANNED WORKS",
AQ2323="ACCESS-ISSUE","ACCESS-ISSUE",
AQ2323="Projet OCM (ZTE, NOKIA, autres projets)","PLANNED WORKS",
AQ2323="No root CAuse","No root cause",
AQ2323="ODU HS","ACTIVE",
AQ2323="IP &amp; VLAN","ACTIVE",
AQ2323="Warehouse HUAWEI","SPARE-ISSUE",
AQ2323="SPARE-HS","SPARE-ISSUE",
AQ2323="Power Telco","ACTIVE", AQ2323="no impacts","no impacts"
),"")</f>
        <v>No root cause</v>
      </c>
      <c r="AS2323" s="92" t="s">
        <v>5537</v>
      </c>
      <c r="AT2323" s="98" t="s">
        <v>3844</v>
      </c>
      <c r="AV2323" s="17" t="s">
        <v>5537</v>
      </c>
      <c r="AW2323" s="7" t="s">
        <v>5537</v>
      </c>
      <c r="AX2323" s="6" t="s">
        <v>5537</v>
      </c>
      <c r="AY2323" s="7"/>
      <c r="AZ2323" s="3" t="s">
        <v>5537</v>
      </c>
      <c r="BA2323" s="18" t="s">
        <v>5537</v>
      </c>
      <c r="BB2323" s="18" t="s">
        <v>5537</v>
      </c>
      <c r="BC2323" s="18" t="s">
        <v>5537</v>
      </c>
      <c r="BD2323" s="18" t="s">
        <v>5537</v>
      </c>
      <c r="BE2323" s="18" t="s">
        <v>5537</v>
      </c>
      <c r="BF2323" s="18" t="s">
        <v>5537</v>
      </c>
      <c r="BG2323" s="18" t="s">
        <v>5537</v>
      </c>
      <c r="BH2323" s="18" t="s">
        <v>5537</v>
      </c>
      <c r="BI2323" s="18" t="s">
        <v>5537</v>
      </c>
      <c r="BJ2323" s="18" t="s">
        <v>5537</v>
      </c>
      <c r="BK2323" s="18" t="s">
        <v>5537</v>
      </c>
      <c r="BL2323" s="9" t="s">
        <v>5537</v>
      </c>
      <c r="BM2323" s="14" t="s">
        <v>5537</v>
      </c>
      <c r="BN2323" s="14" t="s">
        <v>5537</v>
      </c>
      <c r="BO2323" s="14" t="str">
        <f>_xlfn.XLOOKUP(B2323,'[4]cell downs 18042026 17h'!$B:$B,'[4]cell downs 18042026 17h'!$B:$B,"")</f>
        <v/>
      </c>
      <c r="BP2323" s="14" t="str">
        <f>_xlfn.XLOOKUP(B2323,'[5]Cells Huawei 19042026 15h'!$B:$B,'[5]Cells Huawei 19042026 15h'!$B:$B,"")</f>
        <v>EXN_047</v>
      </c>
      <c r="BQ2323" s="9" t="str">
        <f>_xlfn.XLOOKUP(B2323,'[6]cells down 19042026 9H40'!$B:$B,'[6]cells down 19042026 9H40'!$B:$B,"")</f>
        <v/>
      </c>
      <c r="BR2323" s="9" t="s">
        <v>3844</v>
      </c>
      <c r="BS2323" s="9" t="s">
        <v>12</v>
      </c>
      <c r="BT2323" s="108"/>
    </row>
    <row r="2324" spans="1:72" s="9" customFormat="1" x14ac:dyDescent="0.35">
      <c r="A2324" s="1" t="s">
        <v>1324</v>
      </c>
      <c r="B2324" s="8" t="s">
        <v>1325</v>
      </c>
      <c r="C2324" s="3" t="str">
        <f>_xlfn.XLOOKUP(B2324,'[1]daily break down'!$D:$D,'[1]daily break down'!$E:$E,"")</f>
        <v>SUD-OUEST</v>
      </c>
      <c r="D2324" s="1" t="s">
        <v>11</v>
      </c>
      <c r="E2324" s="1" t="s">
        <v>66</v>
      </c>
      <c r="F2324" s="3" t="s">
        <v>13</v>
      </c>
      <c r="G2324" s="1" t="s">
        <v>1326</v>
      </c>
      <c r="H2324" s="33" t="str">
        <f>_xlfn.XLOOKUP(B2324,[2]CALCULATION!$B:$B,[2]CALCULATION!$H:$H,"")</f>
        <v>NOKIA</v>
      </c>
      <c r="I2324" s="28">
        <v>0</v>
      </c>
      <c r="J2324" s="28">
        <v>0</v>
      </c>
      <c r="K2324" s="28">
        <v>0</v>
      </c>
      <c r="L2324" s="28">
        <v>0</v>
      </c>
      <c r="M2324" s="28">
        <v>0</v>
      </c>
      <c r="N2324" s="28">
        <v>0</v>
      </c>
      <c r="O2324" s="28">
        <v>0</v>
      </c>
      <c r="P2324" s="28">
        <v>0</v>
      </c>
      <c r="Q2324" s="28">
        <v>0</v>
      </c>
      <c r="R2324" s="28">
        <v>0</v>
      </c>
      <c r="S2324" s="93">
        <v>0</v>
      </c>
      <c r="T2324" s="93">
        <f>_xlfn.XLOOKUP(B2324,'[3]Nur des jours'!$B:$B,'[3]Nur des jours'!$U:$U,"")</f>
        <v>0</v>
      </c>
      <c r="U2324" s="93">
        <v>0</v>
      </c>
      <c r="V2324" s="93">
        <v>0</v>
      </c>
      <c r="W2324" s="93">
        <v>0</v>
      </c>
      <c r="X2324" s="93">
        <v>0</v>
      </c>
      <c r="Y2324" s="93">
        <v>0</v>
      </c>
      <c r="Z2324" s="93">
        <v>0</v>
      </c>
      <c r="AA2324" s="93">
        <v>0</v>
      </c>
      <c r="AB2324" s="93">
        <v>0</v>
      </c>
      <c r="AC2324" s="93">
        <f>_xlfn.XLOOKUP(B2324,'[3]Nur des jours'!$B:$B,'[3]Nur des jours'!$N:$N,"")</f>
        <v>0</v>
      </c>
      <c r="AD2324" s="93">
        <v>0</v>
      </c>
      <c r="AE2324" s="93">
        <v>0</v>
      </c>
      <c r="AF2324" s="93">
        <v>0</v>
      </c>
      <c r="AG2324" s="93"/>
      <c r="AH2324" s="93">
        <v>0</v>
      </c>
      <c r="AI2324" s="93">
        <v>0</v>
      </c>
      <c r="AJ2324" s="93">
        <v>0</v>
      </c>
      <c r="AK2324" s="93">
        <v>0</v>
      </c>
      <c r="AL2324" s="93">
        <v>0</v>
      </c>
      <c r="AM2324" s="49" t="s">
        <v>5601</v>
      </c>
      <c r="AN2324" s="49"/>
      <c r="AO2324" s="48" t="str" cm="1">
        <f t="array" ref="AO2324">IFERROR(_xlfn.IFS(
AQ2324="MPR ISSUE","PDH",
AQ2324="BSS Hardware Issue","BSS",
AQ2324="Sites strategiques, MLL, Pylone, etc.","ENVTECH",
AQ2324="AKTIVCO DEFAUT GE &amp; POWER Cabinet","AKTIVCO",
AQ2324="AKTIVCO Coupure ENEO &amp; Baisse de tension","AKTIVCO GRID ONLY",
AQ2324="Coupure ENEO &amp; Baisse de tension","IHS GRID ONLY",
AQ2324="Defaut GE &amp; POWER Cabinet","IHS",
AQ2324="Sharing","Partners",
AQ2324="Sites strategiques &amp; DataCenter","SST &amp; DC",
AQ2324="Exclu","Exclu",
AQ2324="SAT","SAT",
AQ2324="SPARE-ISSUE","SPARE-ISSUE",
AQ2324="Fiber CAmtel","TRANS_FO_CAMTEL",
AQ2324="Fiber AOF","Fiber AOF",
AQ2324="Projet OCM (HUAWEI)","TRAVAUX-HUAWEI",
AQ2324="Projet OCM (NOKIA)","TRAVAUX-NOKIA",
AQ2324="ACCESS-ISSUE","ACCESS-ISSUE",
AQ2324="Projet OCM (ZTE, NOKIA, autres projets)","TRAVAUX OCM",
AQ2324="No root CAuse","No root cause",
AQ2324="ODU HS","PDH",
AQ2324="IP &amp; VLAN","PDH",
AQ2324="Warehouse HUAWEI","SPARE-ISSUE",
AQ2324="SPARE-HS","SPARE-ISSUE",
AQ2324="Power Telco","BSS",AQ2324="no impacts","no impacts"
),"")</f>
        <v>No root cause</v>
      </c>
      <c r="AP2324" s="48" t="str" cm="1">
        <f t="array" ref="AP2324">IFERROR(_xlfn.IFS(
AQ2324="MPR ISSUE","TX ISSUE",
AQ2324="BSS Hardware Issue","RAN ISSUE",
AQ2324="Sites strategiques, MLL, Pylone, etc.","ENVTECH",
AQ2324="AKTIVCO DEFAUT GE &amp; POWER Cabinet","POWER ISSUE",
AQ2324="AKTIVCO Coupure ENEO &amp; Baisse de tension","POWER ISSUE",
AQ2324="Coupure ENEO &amp; Baisse de tension","POWER ISSUE",
AQ2324="Defaut GE &amp; POWER Cabinet","POWER ISSUE",
AQ2324="Sharing","POWER ISSUE",
AQ2324="Sites strategiques &amp; DataCenter","POWER ISSUE",
AQ2324="Exclu","Exclu",
AQ2324="SAT","TX ISSUE",
AQ2324="SPARE-ISSUE","SPARE-ISSUE",
AQ2324="Fiber CAmtel","TX ISSUE",
AQ2324="Fiber AOF","TX ISSUE",
AQ2324="Projet OCM (HUAWEI)","TRAVAUX-HUAWEI",
AQ2324="Projet OCM (NOKIA)","TRAVAUX -NOKIA",
AQ2324="ACCESS-ISSUE","ACCESS-ISSUE",
AQ2324="Projet OCM (ZTE, NOKIA, autres projets)","TRAVAUX OCM",
AQ2324="No root CAuse","No root cause",
AQ2324="ODU HS","TX ISSUE",
AQ2324="IP &amp; VLAN","TX ISSUE",
AQ2324="Warehouse HUAWEI","SPARE-ISSUE",
AQ2324="SPARE-HS","SPARE-ISSUE",
AQ2324="Power Telco","RAN ISSUE",AQ2324="no impacts","no impacts"
),"")</f>
        <v>No root cause</v>
      </c>
      <c r="AQ2324" s="67" t="s">
        <v>5344</v>
      </c>
      <c r="AR2324" s="48" t="str" cm="1">
        <f t="array" ref="AR2324">IFERROR(_xlfn.IFS(
AQ2324="MPR ISSUE","ACTIVE",
AQ2324="BSS Hardware Issue","ACTIVE",
AQ2324="Sites strategiques, MLL, Pylone, etc.","PASSIVE",
AQ2324="AKTIVCO DEFAUT GE &amp; POWER Cabinet","PASSIVE",
AQ2324="AKTIVCO Coupure ENEO &amp; Baisse de tension","PASSIVE",
AQ2324="Coupure ENEO &amp; Baisse de tension","PASSIVE",
AQ2324="Defaut GE &amp; POWER Cabinet","PASSIVE",
AQ2324="Sharing","PASSIVE",
AQ2324="Sites strategiques &amp; DataCenter","PASSIVE",
AQ2324="Exclu","Exclu",
AQ2324="SAT","ACTIVE",
AQ2324="SPARE-ISSUE","SPARE-ISSUE",
AQ2324="Fiber CAmtel","ACTIVE",
AQ2324="Fiber AOF","ACTIVE",
AQ2324="Projet OCM (HUAWEI)","PLANNED WORKS",
AQ2324="Projet OCM (NOKIA)","PLANNED WORKS",
AQ2324="ACCESS-ISSUE","ACCESS-ISSUE",
AQ2324="Projet OCM (ZTE, NOKIA, autres projets)","PLANNED WORKS",
AQ2324="No root CAuse","No root cause",
AQ2324="ODU HS","ACTIVE",
AQ2324="IP &amp; VLAN","ACTIVE",
AQ2324="Warehouse HUAWEI","SPARE-ISSUE",
AQ2324="SPARE-HS","SPARE-ISSUE",
AQ2324="Power Telco","ACTIVE", AQ2324="no impacts","no impacts"
),"")</f>
        <v>No root cause</v>
      </c>
      <c r="AS2324" s="92" t="s">
        <v>5537</v>
      </c>
      <c r="AT2324" s="98" t="s">
        <v>1325</v>
      </c>
      <c r="AV2324" s="17" t="s">
        <v>5537</v>
      </c>
      <c r="AW2324" s="7" t="s">
        <v>5537</v>
      </c>
      <c r="AX2324" s="6" t="s">
        <v>5537</v>
      </c>
      <c r="AY2324" s="7"/>
      <c r="AZ2324" s="3" t="s">
        <v>5537</v>
      </c>
      <c r="BA2324" s="18" t="s">
        <v>5537</v>
      </c>
      <c r="BB2324" s="18" t="s">
        <v>5537</v>
      </c>
      <c r="BC2324" s="18" t="s">
        <v>5537</v>
      </c>
      <c r="BD2324" s="18" t="s">
        <v>5537</v>
      </c>
      <c r="BE2324" s="18" t="s">
        <v>5537</v>
      </c>
      <c r="BF2324" s="18" t="s">
        <v>5537</v>
      </c>
      <c r="BG2324" s="18" t="s">
        <v>5537</v>
      </c>
      <c r="BH2324" s="18" t="s">
        <v>5537</v>
      </c>
      <c r="BI2324" s="18" t="s">
        <v>5537</v>
      </c>
      <c r="BJ2324" s="18" t="s">
        <v>5537</v>
      </c>
      <c r="BK2324" s="18" t="s">
        <v>5537</v>
      </c>
      <c r="BL2324" s="9" t="s">
        <v>5537</v>
      </c>
      <c r="BM2324" s="14" t="s">
        <v>5537</v>
      </c>
      <c r="BN2324" s="14" t="s">
        <v>5537</v>
      </c>
      <c r="BO2324" s="14" t="str">
        <f>_xlfn.XLOOKUP(B2324,'[4]cell downs 18042026 17h'!$B:$B,'[4]cell downs 18042026 17h'!$B:$B,"")</f>
        <v/>
      </c>
      <c r="BP2324" s="14" t="str">
        <f>_xlfn.XLOOKUP(B2324,'[5]Cells Huawei 19042026 15h'!$B:$B,'[5]Cells Huawei 19042026 15h'!$B:$B,"")</f>
        <v/>
      </c>
      <c r="BQ2324" s="9" t="str">
        <f>_xlfn.XLOOKUP(B2324,'[6]cells down 19042026 9H40'!$B:$B,'[6]cells down 19042026 9H40'!$B:$B,"")</f>
        <v/>
      </c>
      <c r="BR2324" s="9" t="s">
        <v>1325</v>
      </c>
      <c r="BS2324" s="9" t="s">
        <v>12</v>
      </c>
      <c r="BT2324" s="108"/>
    </row>
    <row r="2325" spans="1:72" s="9" customFormat="1" x14ac:dyDescent="0.35">
      <c r="A2325" s="1" t="s">
        <v>4370</v>
      </c>
      <c r="B2325" s="8" t="s">
        <v>4371</v>
      </c>
      <c r="C2325" s="3" t="str">
        <f>_xlfn.XLOOKUP(B2325,'[1]daily break down'!$D:$D,'[1]daily break down'!$E:$E,"")</f>
        <v>LITTORAL</v>
      </c>
      <c r="D2325" s="1" t="s">
        <v>11</v>
      </c>
      <c r="E2325" s="1" t="s">
        <v>12</v>
      </c>
      <c r="F2325" s="3" t="s">
        <v>13</v>
      </c>
      <c r="G2325" s="1" t="s">
        <v>4370</v>
      </c>
      <c r="H2325" s="34" t="str">
        <f>_xlfn.XLOOKUP(B2325,[2]CALCULATION!$B:$B,[2]CALCULATION!$H:$H,"")</f>
        <v>ZTE</v>
      </c>
      <c r="I2325" s="28">
        <v>0</v>
      </c>
      <c r="J2325" s="28">
        <v>0</v>
      </c>
      <c r="K2325" s="28">
        <v>0</v>
      </c>
      <c r="L2325" s="28">
        <v>0</v>
      </c>
      <c r="M2325" s="28">
        <v>0</v>
      </c>
      <c r="N2325" s="28">
        <v>0</v>
      </c>
      <c r="O2325" s="28">
        <v>0</v>
      </c>
      <c r="P2325" s="28">
        <v>0</v>
      </c>
      <c r="Q2325" s="28">
        <v>0</v>
      </c>
      <c r="R2325" s="28">
        <v>0</v>
      </c>
      <c r="S2325" s="93">
        <v>0</v>
      </c>
      <c r="T2325" s="93">
        <f>_xlfn.XLOOKUP(B2325,'[3]Nur des jours'!$B:$B,'[3]Nur des jours'!$U:$U,"")</f>
        <v>0</v>
      </c>
      <c r="U2325" s="93">
        <v>0</v>
      </c>
      <c r="V2325" s="93">
        <v>0</v>
      </c>
      <c r="W2325" s="93">
        <v>0</v>
      </c>
      <c r="X2325" s="93">
        <v>0</v>
      </c>
      <c r="Y2325" s="93">
        <v>0</v>
      </c>
      <c r="Z2325" s="93">
        <v>0</v>
      </c>
      <c r="AA2325" s="93">
        <v>0</v>
      </c>
      <c r="AB2325" s="93">
        <v>0</v>
      </c>
      <c r="AC2325" s="93">
        <f>_xlfn.XLOOKUP(B2325,'[3]Nur des jours'!$B:$B,'[3]Nur des jours'!$N:$N,"")</f>
        <v>0</v>
      </c>
      <c r="AD2325" s="93">
        <v>0</v>
      </c>
      <c r="AE2325" s="93">
        <v>0</v>
      </c>
      <c r="AF2325" s="93">
        <v>0</v>
      </c>
      <c r="AG2325" s="93"/>
      <c r="AH2325" s="93">
        <v>0</v>
      </c>
      <c r="AI2325" s="93">
        <v>0</v>
      </c>
      <c r="AJ2325" s="93">
        <v>0</v>
      </c>
      <c r="AK2325" s="93">
        <v>0</v>
      </c>
      <c r="AL2325" s="93">
        <v>0</v>
      </c>
      <c r="AM2325" s="49" t="s">
        <v>5601</v>
      </c>
      <c r="AN2325" s="49"/>
      <c r="AO2325" s="48" t="str" cm="1">
        <f t="array" ref="AO2325">IFERROR(_xlfn.IFS(
AQ2325="MPR ISSUE","PDH",
AQ2325="BSS Hardware Issue","BSS",
AQ2325="Sites strategiques, MLL, Pylone, etc.","ENVTECH",
AQ2325="AKTIVCO DEFAUT GE &amp; POWER Cabinet","AKTIVCO",
AQ2325="AKTIVCO Coupure ENEO &amp; Baisse de tension","AKTIVCO GRID ONLY",
AQ2325="Coupure ENEO &amp; Baisse de tension","IHS GRID ONLY",
AQ2325="Defaut GE &amp; POWER Cabinet","IHS",
AQ2325="Sharing","Partners",
AQ2325="Sites strategiques &amp; DataCenter","SST &amp; DC",
AQ2325="Exclu","Exclu",
AQ2325="SAT","SAT",
AQ2325="SPARE-ISSUE","SPARE-ISSUE",
AQ2325="Fiber CAmtel","TRANS_FO_CAMTEL",
AQ2325="Fiber AOF","Fiber AOF",
AQ2325="Projet OCM (HUAWEI)","TRAVAUX-HUAWEI",
AQ2325="Projet OCM (NOKIA)","TRAVAUX-NOKIA",
AQ2325="ACCESS-ISSUE","ACCESS-ISSUE",
AQ2325="Projet OCM (ZTE, NOKIA, autres projets)","TRAVAUX OCM",
AQ2325="No root CAuse","No root cause",
AQ2325="ODU HS","PDH",
AQ2325="IP &amp; VLAN","PDH",
AQ2325="Warehouse HUAWEI","SPARE-ISSUE",
AQ2325="SPARE-HS","SPARE-ISSUE",
AQ2325="Power Telco","BSS",AQ2325="no impacts","no impacts"
),"")</f>
        <v>No root cause</v>
      </c>
      <c r="AP2325" s="48" t="str" cm="1">
        <f t="array" ref="AP2325">IFERROR(_xlfn.IFS(
AQ2325="MPR ISSUE","TX ISSUE",
AQ2325="BSS Hardware Issue","RAN ISSUE",
AQ2325="Sites strategiques, MLL, Pylone, etc.","ENVTECH",
AQ2325="AKTIVCO DEFAUT GE &amp; POWER Cabinet","POWER ISSUE",
AQ2325="AKTIVCO Coupure ENEO &amp; Baisse de tension","POWER ISSUE",
AQ2325="Coupure ENEO &amp; Baisse de tension","POWER ISSUE",
AQ2325="Defaut GE &amp; POWER Cabinet","POWER ISSUE",
AQ2325="Sharing","POWER ISSUE",
AQ2325="Sites strategiques &amp; DataCenter","POWER ISSUE",
AQ2325="Exclu","Exclu",
AQ2325="SAT","TX ISSUE",
AQ2325="SPARE-ISSUE","SPARE-ISSUE",
AQ2325="Fiber CAmtel","TX ISSUE",
AQ2325="Fiber AOF","TX ISSUE",
AQ2325="Projet OCM (HUAWEI)","TRAVAUX-HUAWEI",
AQ2325="Projet OCM (NOKIA)","TRAVAUX -NOKIA",
AQ2325="ACCESS-ISSUE","ACCESS-ISSUE",
AQ2325="Projet OCM (ZTE, NOKIA, autres projets)","TRAVAUX OCM",
AQ2325="No root CAuse","No root cause",
AQ2325="ODU HS","TX ISSUE",
AQ2325="IP &amp; VLAN","TX ISSUE",
AQ2325="Warehouse HUAWEI","SPARE-ISSUE",
AQ2325="SPARE-HS","SPARE-ISSUE",
AQ2325="Power Telco","RAN ISSUE",AQ2325="no impacts","no impacts"
),"")</f>
        <v>No root cause</v>
      </c>
      <c r="AQ2325" s="67" t="s">
        <v>5344</v>
      </c>
      <c r="AR2325" s="48" t="str" cm="1">
        <f t="array" ref="AR2325">IFERROR(_xlfn.IFS(
AQ2325="MPR ISSUE","ACTIVE",
AQ2325="BSS Hardware Issue","ACTIVE",
AQ2325="Sites strategiques, MLL, Pylone, etc.","PASSIVE",
AQ2325="AKTIVCO DEFAUT GE &amp; POWER Cabinet","PASSIVE",
AQ2325="AKTIVCO Coupure ENEO &amp; Baisse de tension","PASSIVE",
AQ2325="Coupure ENEO &amp; Baisse de tension","PASSIVE",
AQ2325="Defaut GE &amp; POWER Cabinet","PASSIVE",
AQ2325="Sharing","PASSIVE",
AQ2325="Sites strategiques &amp; DataCenter","PASSIVE",
AQ2325="Exclu","Exclu",
AQ2325="SAT","ACTIVE",
AQ2325="SPARE-ISSUE","SPARE-ISSUE",
AQ2325="Fiber CAmtel","ACTIVE",
AQ2325="Fiber AOF","ACTIVE",
AQ2325="Projet OCM (HUAWEI)","PLANNED WORKS",
AQ2325="Projet OCM (NOKIA)","PLANNED WORKS",
AQ2325="ACCESS-ISSUE","ACCESS-ISSUE",
AQ2325="Projet OCM (ZTE, NOKIA, autres projets)","PLANNED WORKS",
AQ2325="No root CAuse","No root cause",
AQ2325="ODU HS","ACTIVE",
AQ2325="IP &amp; VLAN","ACTIVE",
AQ2325="Warehouse HUAWEI","SPARE-ISSUE",
AQ2325="SPARE-HS","SPARE-ISSUE",
AQ2325="Power Telco","ACTIVE", AQ2325="no impacts","no impacts"
),"")</f>
        <v>No root cause</v>
      </c>
      <c r="AS2325" s="92" t="s">
        <v>5537</v>
      </c>
      <c r="AT2325" s="98" t="s">
        <v>4371</v>
      </c>
      <c r="AV2325" s="17" t="s">
        <v>5537</v>
      </c>
      <c r="AW2325" s="7" t="s">
        <v>5537</v>
      </c>
      <c r="AX2325" s="6" t="s">
        <v>5537</v>
      </c>
      <c r="AY2325" s="7"/>
      <c r="AZ2325" s="3" t="s">
        <v>5537</v>
      </c>
      <c r="BA2325" s="18" t="s">
        <v>5537</v>
      </c>
      <c r="BB2325" s="18" t="s">
        <v>5537</v>
      </c>
      <c r="BC2325" s="18" t="s">
        <v>5537</v>
      </c>
      <c r="BD2325" s="18" t="s">
        <v>5537</v>
      </c>
      <c r="BE2325" s="18" t="s">
        <v>5537</v>
      </c>
      <c r="BF2325" s="18" t="s">
        <v>5537</v>
      </c>
      <c r="BG2325" s="18" t="s">
        <v>5537</v>
      </c>
      <c r="BH2325" s="18" t="s">
        <v>5537</v>
      </c>
      <c r="BI2325" s="18" t="s">
        <v>5537</v>
      </c>
      <c r="BJ2325" s="18" t="s">
        <v>5537</v>
      </c>
      <c r="BK2325" s="18" t="s">
        <v>5537</v>
      </c>
      <c r="BL2325" s="9" t="s">
        <v>5537</v>
      </c>
      <c r="BM2325" s="14" t="s">
        <v>5537</v>
      </c>
      <c r="BN2325" s="14" t="s">
        <v>5537</v>
      </c>
      <c r="BO2325" s="14" t="str">
        <f>_xlfn.XLOOKUP(B2325,'[4]cell downs 18042026 17h'!$B:$B,'[4]cell downs 18042026 17h'!$B:$B,"")</f>
        <v/>
      </c>
      <c r="BP2325" s="14" t="str">
        <f>_xlfn.XLOOKUP(B2325,'[5]Cells Huawei 19042026 15h'!$B:$B,'[5]Cells Huawei 19042026 15h'!$B:$B,"")</f>
        <v/>
      </c>
      <c r="BQ2325" s="9" t="str">
        <f>_xlfn.XLOOKUP(B2325,'[6]cells down 19042026 9H40'!$B:$B,'[6]cells down 19042026 9H40'!$B:$B,"")</f>
        <v/>
      </c>
      <c r="BR2325" s="9" t="s">
        <v>5537</v>
      </c>
      <c r="BS2325" s="9" t="s">
        <v>1713</v>
      </c>
      <c r="BT2325" s="108"/>
    </row>
    <row r="2326" spans="1:72" s="9" customFormat="1" x14ac:dyDescent="0.35">
      <c r="A2326" s="1" t="s">
        <v>625</v>
      </c>
      <c r="B2326" s="8" t="s">
        <v>626</v>
      </c>
      <c r="C2326" s="3" t="str">
        <f>_xlfn.XLOOKUP(B2326,'[1]daily break down'!$D:$D,'[1]daily break down'!$E:$E,"")</f>
        <v>SUD-OUEST</v>
      </c>
      <c r="D2326" s="1" t="s">
        <v>11</v>
      </c>
      <c r="E2326" s="1" t="s">
        <v>12</v>
      </c>
      <c r="F2326" s="3" t="s">
        <v>13</v>
      </c>
      <c r="G2326" s="1" t="s">
        <v>627</v>
      </c>
      <c r="H2326" s="33" t="str">
        <f>_xlfn.XLOOKUP(B2326,[2]CALCULATION!$B:$B,[2]CALCULATION!$H:$H,"")</f>
        <v>NOKIA</v>
      </c>
      <c r="I2326" s="28">
        <v>0</v>
      </c>
      <c r="J2326" s="28">
        <v>0</v>
      </c>
      <c r="K2326" s="28">
        <v>0</v>
      </c>
      <c r="L2326" s="28">
        <v>0</v>
      </c>
      <c r="M2326" s="28">
        <v>0</v>
      </c>
      <c r="N2326" s="28">
        <v>0</v>
      </c>
      <c r="O2326" s="28">
        <v>0</v>
      </c>
      <c r="P2326" s="28">
        <v>0</v>
      </c>
      <c r="Q2326" s="28">
        <v>0</v>
      </c>
      <c r="R2326" s="28">
        <v>0</v>
      </c>
      <c r="S2326" s="93">
        <v>0</v>
      </c>
      <c r="T2326" s="93">
        <f>_xlfn.XLOOKUP(B2326,'[3]Nur des jours'!$B:$B,'[3]Nur des jours'!$U:$U,"")</f>
        <v>0</v>
      </c>
      <c r="U2326" s="93">
        <v>0</v>
      </c>
      <c r="V2326" s="93">
        <v>0</v>
      </c>
      <c r="W2326" s="93">
        <v>0</v>
      </c>
      <c r="X2326" s="93">
        <v>0</v>
      </c>
      <c r="Y2326" s="93">
        <v>0</v>
      </c>
      <c r="Z2326" s="93">
        <v>0</v>
      </c>
      <c r="AA2326" s="93">
        <v>0</v>
      </c>
      <c r="AB2326" s="93">
        <v>0</v>
      </c>
      <c r="AC2326" s="93">
        <f>_xlfn.XLOOKUP(B2326,'[3]Nur des jours'!$B:$B,'[3]Nur des jours'!$N:$N,"")</f>
        <v>0</v>
      </c>
      <c r="AD2326" s="93">
        <v>0</v>
      </c>
      <c r="AE2326" s="93">
        <v>0</v>
      </c>
      <c r="AF2326" s="93">
        <v>0</v>
      </c>
      <c r="AG2326" s="93"/>
      <c r="AH2326" s="93">
        <v>0</v>
      </c>
      <c r="AI2326" s="93">
        <v>0</v>
      </c>
      <c r="AJ2326" s="93">
        <v>0</v>
      </c>
      <c r="AK2326" s="93">
        <v>0</v>
      </c>
      <c r="AL2326" s="93">
        <v>0</v>
      </c>
      <c r="AM2326" s="49" t="s">
        <v>5601</v>
      </c>
      <c r="AN2326" s="49"/>
      <c r="AO2326" s="48" t="str" cm="1">
        <f t="array" ref="AO2326">IFERROR(_xlfn.IFS(
AQ2326="MPR ISSUE","PDH",
AQ2326="BSS Hardware Issue","BSS",
AQ2326="Sites strategiques, MLL, Pylone, etc.","ENVTECH",
AQ2326="AKTIVCO DEFAUT GE &amp; POWER Cabinet","AKTIVCO",
AQ2326="AKTIVCO Coupure ENEO &amp; Baisse de tension","AKTIVCO GRID ONLY",
AQ2326="Coupure ENEO &amp; Baisse de tension","IHS GRID ONLY",
AQ2326="Defaut GE &amp; POWER Cabinet","IHS",
AQ2326="Sharing","Partners",
AQ2326="Sites strategiques &amp; DataCenter","SST &amp; DC",
AQ2326="Exclu","Exclu",
AQ2326="SAT","SAT",
AQ2326="SPARE-ISSUE","SPARE-ISSUE",
AQ2326="Fiber CAmtel","TRANS_FO_CAMTEL",
AQ2326="Fiber AOF","Fiber AOF",
AQ2326="Projet OCM (HUAWEI)","TRAVAUX-HUAWEI",
AQ2326="Projet OCM (NOKIA)","TRAVAUX-NOKIA",
AQ2326="ACCESS-ISSUE","ACCESS-ISSUE",
AQ2326="Projet OCM (ZTE, NOKIA, autres projets)","TRAVAUX OCM",
AQ2326="No root CAuse","No root cause",
AQ2326="ODU HS","PDH",
AQ2326="IP &amp; VLAN","PDH",
AQ2326="Warehouse HUAWEI","SPARE-ISSUE",
AQ2326="SPARE-HS","SPARE-ISSUE",
AQ2326="Power Telco","BSS",AQ2326="no impacts","no impacts"
),"")</f>
        <v>No root cause</v>
      </c>
      <c r="AP2326" s="48" t="str" cm="1">
        <f t="array" ref="AP2326">IFERROR(_xlfn.IFS(
AQ2326="MPR ISSUE","TX ISSUE",
AQ2326="BSS Hardware Issue","RAN ISSUE",
AQ2326="Sites strategiques, MLL, Pylone, etc.","ENVTECH",
AQ2326="AKTIVCO DEFAUT GE &amp; POWER Cabinet","POWER ISSUE",
AQ2326="AKTIVCO Coupure ENEO &amp; Baisse de tension","POWER ISSUE",
AQ2326="Coupure ENEO &amp; Baisse de tension","POWER ISSUE",
AQ2326="Defaut GE &amp; POWER Cabinet","POWER ISSUE",
AQ2326="Sharing","POWER ISSUE",
AQ2326="Sites strategiques &amp; DataCenter","POWER ISSUE",
AQ2326="Exclu","Exclu",
AQ2326="SAT","TX ISSUE",
AQ2326="SPARE-ISSUE","SPARE-ISSUE",
AQ2326="Fiber CAmtel","TX ISSUE",
AQ2326="Fiber AOF","TX ISSUE",
AQ2326="Projet OCM (HUAWEI)","TRAVAUX-HUAWEI",
AQ2326="Projet OCM (NOKIA)","TRAVAUX -NOKIA",
AQ2326="ACCESS-ISSUE","ACCESS-ISSUE",
AQ2326="Projet OCM (ZTE, NOKIA, autres projets)","TRAVAUX OCM",
AQ2326="No root CAuse","No root cause",
AQ2326="ODU HS","TX ISSUE",
AQ2326="IP &amp; VLAN","TX ISSUE",
AQ2326="Warehouse HUAWEI","SPARE-ISSUE",
AQ2326="SPARE-HS","SPARE-ISSUE",
AQ2326="Power Telco","RAN ISSUE",AQ2326="no impacts","no impacts"
),"")</f>
        <v>No root cause</v>
      </c>
      <c r="AQ2326" s="67" t="s">
        <v>5344</v>
      </c>
      <c r="AR2326" s="48" t="str" cm="1">
        <f t="array" ref="AR2326">IFERROR(_xlfn.IFS(
AQ2326="MPR ISSUE","ACTIVE",
AQ2326="BSS Hardware Issue","ACTIVE",
AQ2326="Sites strategiques, MLL, Pylone, etc.","PASSIVE",
AQ2326="AKTIVCO DEFAUT GE &amp; POWER Cabinet","PASSIVE",
AQ2326="AKTIVCO Coupure ENEO &amp; Baisse de tension","PASSIVE",
AQ2326="Coupure ENEO &amp; Baisse de tension","PASSIVE",
AQ2326="Defaut GE &amp; POWER Cabinet","PASSIVE",
AQ2326="Sharing","PASSIVE",
AQ2326="Sites strategiques &amp; DataCenter","PASSIVE",
AQ2326="Exclu","Exclu",
AQ2326="SAT","ACTIVE",
AQ2326="SPARE-ISSUE","SPARE-ISSUE",
AQ2326="Fiber CAmtel","ACTIVE",
AQ2326="Fiber AOF","ACTIVE",
AQ2326="Projet OCM (HUAWEI)","PLANNED WORKS",
AQ2326="Projet OCM (NOKIA)","PLANNED WORKS",
AQ2326="ACCESS-ISSUE","ACCESS-ISSUE",
AQ2326="Projet OCM (ZTE, NOKIA, autres projets)","PLANNED WORKS",
AQ2326="No root CAuse","No root cause",
AQ2326="ODU HS","ACTIVE",
AQ2326="IP &amp; VLAN","ACTIVE",
AQ2326="Warehouse HUAWEI","SPARE-ISSUE",
AQ2326="SPARE-HS","SPARE-ISSUE",
AQ2326="Power Telco","ACTIVE", AQ2326="no impacts","no impacts"
),"")</f>
        <v>No root cause</v>
      </c>
      <c r="AS2326" s="92" t="s">
        <v>5537</v>
      </c>
      <c r="AT2326" s="98" t="s">
        <v>626</v>
      </c>
      <c r="AV2326" s="17" t="s">
        <v>5537</v>
      </c>
      <c r="AW2326" s="7" t="s">
        <v>5537</v>
      </c>
      <c r="AX2326" s="6" t="s">
        <v>5537</v>
      </c>
      <c r="AY2326" s="7"/>
      <c r="AZ2326" s="3" t="s">
        <v>5537</v>
      </c>
      <c r="BA2326" s="18" t="s">
        <v>5537</v>
      </c>
      <c r="BB2326" s="18" t="s">
        <v>5537</v>
      </c>
      <c r="BC2326" s="18" t="s">
        <v>5537</v>
      </c>
      <c r="BD2326" s="18" t="s">
        <v>5537</v>
      </c>
      <c r="BE2326" s="18" t="s">
        <v>5537</v>
      </c>
      <c r="BF2326" s="18" t="s">
        <v>5537</v>
      </c>
      <c r="BG2326" s="18" t="s">
        <v>5537</v>
      </c>
      <c r="BH2326" s="18" t="s">
        <v>5537</v>
      </c>
      <c r="BI2326" s="18" t="s">
        <v>5537</v>
      </c>
      <c r="BJ2326" s="18" t="s">
        <v>5537</v>
      </c>
      <c r="BK2326" s="18" t="s">
        <v>5537</v>
      </c>
      <c r="BL2326" s="9" t="s">
        <v>5537</v>
      </c>
      <c r="BM2326" s="14" t="s">
        <v>5537</v>
      </c>
      <c r="BN2326" s="14" t="s">
        <v>5537</v>
      </c>
      <c r="BO2326" s="14" t="str">
        <f>_xlfn.XLOOKUP(B2326,'[4]cell downs 18042026 17h'!$B:$B,'[4]cell downs 18042026 17h'!$B:$B,"")</f>
        <v/>
      </c>
      <c r="BP2326" s="14" t="str">
        <f>_xlfn.XLOOKUP(B2326,'[5]Cells Huawei 19042026 15h'!$B:$B,'[5]Cells Huawei 19042026 15h'!$B:$B,"")</f>
        <v/>
      </c>
      <c r="BQ2326" s="9" t="str">
        <f>_xlfn.XLOOKUP(B2326,'[6]cells down 19042026 9H40'!$B:$B,'[6]cells down 19042026 9H40'!$B:$B,"")</f>
        <v/>
      </c>
      <c r="BR2326" s="9" t="s">
        <v>626</v>
      </c>
      <c r="BS2326" s="9" t="s">
        <v>12</v>
      </c>
      <c r="BT2326" s="108"/>
    </row>
    <row r="2327" spans="1:72" s="9" customFormat="1" ht="19" customHeight="1" x14ac:dyDescent="0.35">
      <c r="A2327" s="1" t="s">
        <v>749</v>
      </c>
      <c r="B2327" s="8" t="s">
        <v>750</v>
      </c>
      <c r="C2327" s="3" t="str">
        <f>_xlfn.XLOOKUP(B2327,'[1]daily break down'!$D:$D,'[1]daily break down'!$E:$E,"")</f>
        <v>SUD-OUEST</v>
      </c>
      <c r="D2327" s="1" t="s">
        <v>11</v>
      </c>
      <c r="E2327" s="1" t="s">
        <v>5525</v>
      </c>
      <c r="F2327" s="3" t="s">
        <v>13</v>
      </c>
      <c r="G2327" s="1" t="s">
        <v>78</v>
      </c>
      <c r="H2327" s="33" t="str">
        <f>_xlfn.XLOOKUP(B2327,[2]CALCULATION!$B:$B,[2]CALCULATION!$H:$H,"")</f>
        <v>NOKIA</v>
      </c>
      <c r="I2327" s="28">
        <v>0</v>
      </c>
      <c r="J2327" s="28">
        <v>0</v>
      </c>
      <c r="K2327" s="28">
        <v>0</v>
      </c>
      <c r="L2327" s="28">
        <v>0</v>
      </c>
      <c r="M2327" s="28">
        <v>0</v>
      </c>
      <c r="N2327" s="28">
        <v>0</v>
      </c>
      <c r="O2327" s="28">
        <v>0</v>
      </c>
      <c r="P2327" s="28">
        <v>0</v>
      </c>
      <c r="Q2327" s="28">
        <v>0</v>
      </c>
      <c r="R2327" s="28">
        <v>0</v>
      </c>
      <c r="S2327" s="93">
        <v>0</v>
      </c>
      <c r="T2327" s="93">
        <f>_xlfn.XLOOKUP(B2327,'[3]Nur des jours'!$B:$B,'[3]Nur des jours'!$U:$U,"")</f>
        <v>0</v>
      </c>
      <c r="U2327" s="93">
        <v>0</v>
      </c>
      <c r="V2327" s="93">
        <v>0</v>
      </c>
      <c r="W2327" s="93">
        <v>0</v>
      </c>
      <c r="X2327" s="93">
        <v>0</v>
      </c>
      <c r="Y2327" s="93">
        <v>0</v>
      </c>
      <c r="Z2327" s="93">
        <v>0</v>
      </c>
      <c r="AA2327" s="93">
        <v>0</v>
      </c>
      <c r="AB2327" s="93">
        <v>0</v>
      </c>
      <c r="AC2327" s="93">
        <f>_xlfn.XLOOKUP(B2327,'[3]Nur des jours'!$B:$B,'[3]Nur des jours'!$N:$N,"")</f>
        <v>0</v>
      </c>
      <c r="AD2327" s="93">
        <v>0</v>
      </c>
      <c r="AE2327" s="93">
        <v>0</v>
      </c>
      <c r="AF2327" s="93">
        <v>0</v>
      </c>
      <c r="AG2327" s="93"/>
      <c r="AH2327" s="93">
        <v>0</v>
      </c>
      <c r="AI2327" s="93">
        <v>0</v>
      </c>
      <c r="AJ2327" s="93">
        <v>0</v>
      </c>
      <c r="AK2327" s="93">
        <v>0</v>
      </c>
      <c r="AL2327" s="93">
        <v>0</v>
      </c>
      <c r="AM2327" s="49" t="s">
        <v>5601</v>
      </c>
      <c r="AN2327" s="49"/>
      <c r="AO2327" s="48" t="str" cm="1">
        <f t="array" ref="AO2327">IFERROR(_xlfn.IFS(
AQ2327="MPR ISSUE","PDH",
AQ2327="BSS Hardware Issue","BSS",
AQ2327="Sites strategiques, MLL, Pylone, etc.","ENVTECH",
AQ2327="AKTIVCO DEFAUT GE &amp; POWER Cabinet","AKTIVCO",
AQ2327="AKTIVCO Coupure ENEO &amp; Baisse de tension","AKTIVCO GRID ONLY",
AQ2327="Coupure ENEO &amp; Baisse de tension","IHS GRID ONLY",
AQ2327="Defaut GE &amp; POWER Cabinet","IHS",
AQ2327="Sharing","Partners",
AQ2327="Sites strategiques &amp; DataCenter","SST &amp; DC",
AQ2327="Exclu","Exclu",
AQ2327="SAT","SAT",
AQ2327="SPARE-ISSUE","SPARE-ISSUE",
AQ2327="Fiber CAmtel","TRANS_FO_CAMTEL",
AQ2327="Fiber AOF","Fiber AOF",
AQ2327="Projet OCM (HUAWEI)","TRAVAUX-HUAWEI",
AQ2327="Projet OCM (NOKIA)","TRAVAUX-NOKIA",
AQ2327="ACCESS-ISSUE","ACCESS-ISSUE",
AQ2327="Projet OCM (ZTE, NOKIA, autres projets)","TRAVAUX OCM",
AQ2327="No root CAuse","No root cause",
AQ2327="ODU HS","PDH",
AQ2327="IP &amp; VLAN","PDH",
AQ2327="Warehouse HUAWEI","SPARE-ISSUE",
AQ2327="SPARE-HS","SPARE-ISSUE",
AQ2327="Power Telco","BSS",AQ2327="no impacts","no impacts"
),"")</f>
        <v>No root cause</v>
      </c>
      <c r="AP2327" s="48" t="str" cm="1">
        <f t="array" ref="AP2327">IFERROR(_xlfn.IFS(
AQ2327="MPR ISSUE","TX ISSUE",
AQ2327="BSS Hardware Issue","RAN ISSUE",
AQ2327="Sites strategiques, MLL, Pylone, etc.","ENVTECH",
AQ2327="AKTIVCO DEFAUT GE &amp; POWER Cabinet","POWER ISSUE",
AQ2327="AKTIVCO Coupure ENEO &amp; Baisse de tension","POWER ISSUE",
AQ2327="Coupure ENEO &amp; Baisse de tension","POWER ISSUE",
AQ2327="Defaut GE &amp; POWER Cabinet","POWER ISSUE",
AQ2327="Sharing","POWER ISSUE",
AQ2327="Sites strategiques &amp; DataCenter","POWER ISSUE",
AQ2327="Exclu","Exclu",
AQ2327="SAT","TX ISSUE",
AQ2327="SPARE-ISSUE","SPARE-ISSUE",
AQ2327="Fiber CAmtel","TX ISSUE",
AQ2327="Fiber AOF","TX ISSUE",
AQ2327="Projet OCM (HUAWEI)","TRAVAUX-HUAWEI",
AQ2327="Projet OCM (NOKIA)","TRAVAUX -NOKIA",
AQ2327="ACCESS-ISSUE","ACCESS-ISSUE",
AQ2327="Projet OCM (ZTE, NOKIA, autres projets)","TRAVAUX OCM",
AQ2327="No root CAuse","No root cause",
AQ2327="ODU HS","TX ISSUE",
AQ2327="IP &amp; VLAN","TX ISSUE",
AQ2327="Warehouse HUAWEI","SPARE-ISSUE",
AQ2327="SPARE-HS","SPARE-ISSUE",
AQ2327="Power Telco","RAN ISSUE",AQ2327="no impacts","no impacts"
),"")</f>
        <v>No root cause</v>
      </c>
      <c r="AQ2327" s="67" t="s">
        <v>5344</v>
      </c>
      <c r="AR2327" s="48" t="str" cm="1">
        <f t="array" ref="AR2327">IFERROR(_xlfn.IFS(
AQ2327="MPR ISSUE","ACTIVE",
AQ2327="BSS Hardware Issue","ACTIVE",
AQ2327="Sites strategiques, MLL, Pylone, etc.","PASSIVE",
AQ2327="AKTIVCO DEFAUT GE &amp; POWER Cabinet","PASSIVE",
AQ2327="AKTIVCO Coupure ENEO &amp; Baisse de tension","PASSIVE",
AQ2327="Coupure ENEO &amp; Baisse de tension","PASSIVE",
AQ2327="Defaut GE &amp; POWER Cabinet","PASSIVE",
AQ2327="Sharing","PASSIVE",
AQ2327="Sites strategiques &amp; DataCenter","PASSIVE",
AQ2327="Exclu","Exclu",
AQ2327="SAT","ACTIVE",
AQ2327="SPARE-ISSUE","SPARE-ISSUE",
AQ2327="Fiber CAmtel","ACTIVE",
AQ2327="Fiber AOF","ACTIVE",
AQ2327="Projet OCM (HUAWEI)","PLANNED WORKS",
AQ2327="Projet OCM (NOKIA)","PLANNED WORKS",
AQ2327="ACCESS-ISSUE","ACCESS-ISSUE",
AQ2327="Projet OCM (ZTE, NOKIA, autres projets)","PLANNED WORKS",
AQ2327="No root CAuse","No root cause",
AQ2327="ODU HS","ACTIVE",
AQ2327="IP &amp; VLAN","ACTIVE",
AQ2327="Warehouse HUAWEI","SPARE-ISSUE",
AQ2327="SPARE-HS","SPARE-ISSUE",
AQ2327="Power Telco","ACTIVE", AQ2327="no impacts","no impacts"
),"")</f>
        <v>No root cause</v>
      </c>
      <c r="AS2327" s="92" t="s">
        <v>5537</v>
      </c>
      <c r="AT2327" s="98" t="s">
        <v>750</v>
      </c>
      <c r="AV2327" s="17" t="s">
        <v>5537</v>
      </c>
      <c r="AW2327" s="7" t="s">
        <v>5537</v>
      </c>
      <c r="AX2327" s="6" t="s">
        <v>5537</v>
      </c>
      <c r="AY2327" s="7"/>
      <c r="AZ2327" s="3" t="s">
        <v>5537</v>
      </c>
      <c r="BA2327" s="18" t="s">
        <v>5537</v>
      </c>
      <c r="BB2327" s="18" t="s">
        <v>5537</v>
      </c>
      <c r="BC2327" s="18" t="s">
        <v>5537</v>
      </c>
      <c r="BD2327" s="18" t="s">
        <v>5537</v>
      </c>
      <c r="BE2327" s="18" t="s">
        <v>5537</v>
      </c>
      <c r="BF2327" s="18" t="s">
        <v>5537</v>
      </c>
      <c r="BG2327" s="18" t="s">
        <v>5537</v>
      </c>
      <c r="BH2327" s="18" t="s">
        <v>5537</v>
      </c>
      <c r="BI2327" s="18" t="s">
        <v>5537</v>
      </c>
      <c r="BJ2327" s="18" t="s">
        <v>5537</v>
      </c>
      <c r="BK2327" s="18" t="s">
        <v>5537</v>
      </c>
      <c r="BL2327" s="9" t="s">
        <v>5537</v>
      </c>
      <c r="BM2327" s="14" t="s">
        <v>5537</v>
      </c>
      <c r="BN2327" s="14" t="s">
        <v>5537</v>
      </c>
      <c r="BO2327" s="14" t="str">
        <f>_xlfn.XLOOKUP(B2327,'[4]cell downs 18042026 17h'!$B:$B,'[4]cell downs 18042026 17h'!$B:$B,"")</f>
        <v/>
      </c>
      <c r="BP2327" s="14" t="str">
        <f>_xlfn.XLOOKUP(B2327,'[5]Cells Huawei 19042026 15h'!$B:$B,'[5]Cells Huawei 19042026 15h'!$B:$B,"")</f>
        <v>SUO_106</v>
      </c>
      <c r="BQ2327" s="9" t="str">
        <f>_xlfn.XLOOKUP(B2327,'[6]cells down 19042026 9H40'!$B:$B,'[6]cells down 19042026 9H40'!$B:$B,"")</f>
        <v/>
      </c>
      <c r="BR2327" s="9" t="s">
        <v>750</v>
      </c>
      <c r="BS2327" s="9" t="s">
        <v>5537</v>
      </c>
      <c r="BT2327" s="108"/>
    </row>
    <row r="2328" spans="1:72" s="9" customFormat="1" x14ac:dyDescent="0.35">
      <c r="A2328" s="1" t="s">
        <v>3086</v>
      </c>
      <c r="B2328" s="8" t="s">
        <v>3930</v>
      </c>
      <c r="C2328" s="3" t="str">
        <f>_xlfn.XLOOKUP(B2328,'[1]daily break down'!$D:$D,'[1]daily break down'!$E:$E,"")</f>
        <v>EXTREME-NORD</v>
      </c>
      <c r="D2328" s="1" t="s">
        <v>11</v>
      </c>
      <c r="E2328" s="1" t="s">
        <v>1303</v>
      </c>
      <c r="F2328" s="3" t="s">
        <v>55</v>
      </c>
      <c r="G2328" s="1" t="s">
        <v>3086</v>
      </c>
      <c r="H2328" s="32" t="str">
        <f>_xlfn.XLOOKUP(B2328,[2]CALCULATION!$B:$B,[2]CALCULATION!$H:$H,"")</f>
        <v>HUAWEI</v>
      </c>
      <c r="I2328" s="28">
        <v>0</v>
      </c>
      <c r="J2328" s="28">
        <v>0</v>
      </c>
      <c r="K2328" s="28">
        <v>0</v>
      </c>
      <c r="L2328" s="28">
        <v>0</v>
      </c>
      <c r="M2328" s="28">
        <v>0</v>
      </c>
      <c r="N2328" s="28">
        <v>0</v>
      </c>
      <c r="O2328" s="28">
        <v>0</v>
      </c>
      <c r="P2328" s="28">
        <v>0</v>
      </c>
      <c r="Q2328" s="28">
        <v>0</v>
      </c>
      <c r="R2328" s="28">
        <v>0</v>
      </c>
      <c r="S2328" s="93">
        <v>0</v>
      </c>
      <c r="T2328" s="93">
        <f>_xlfn.XLOOKUP(B2328,'[3]Nur des jours'!$B:$B,'[3]Nur des jours'!$U:$U,"")</f>
        <v>0</v>
      </c>
      <c r="U2328" s="93">
        <v>0</v>
      </c>
      <c r="V2328" s="93">
        <v>0</v>
      </c>
      <c r="W2328" s="93">
        <v>0</v>
      </c>
      <c r="X2328" s="93">
        <v>0</v>
      </c>
      <c r="Y2328" s="93">
        <v>0</v>
      </c>
      <c r="Z2328" s="93">
        <v>0</v>
      </c>
      <c r="AA2328" s="93">
        <v>0</v>
      </c>
      <c r="AB2328" s="93">
        <v>0</v>
      </c>
      <c r="AC2328" s="93">
        <f>_xlfn.XLOOKUP(B2328,'[3]Nur des jours'!$B:$B,'[3]Nur des jours'!$N:$N,"")</f>
        <v>0</v>
      </c>
      <c r="AD2328" s="93">
        <v>0</v>
      </c>
      <c r="AE2328" s="93">
        <v>0</v>
      </c>
      <c r="AF2328" s="93">
        <v>0</v>
      </c>
      <c r="AG2328" s="93"/>
      <c r="AH2328" s="93">
        <v>0</v>
      </c>
      <c r="AI2328" s="93">
        <v>0</v>
      </c>
      <c r="AJ2328" s="93">
        <v>0</v>
      </c>
      <c r="AK2328" s="93">
        <v>0</v>
      </c>
      <c r="AL2328" s="93">
        <v>0</v>
      </c>
      <c r="AM2328" s="49" t="s">
        <v>5601</v>
      </c>
      <c r="AN2328" s="49"/>
      <c r="AO2328" s="48" t="str" cm="1">
        <f t="array" ref="AO2328">IFERROR(_xlfn.IFS(
AQ2328="MPR ISSUE","PDH",
AQ2328="BSS Hardware Issue","BSS",
AQ2328="Sites strategiques, MLL, Pylone, etc.","ENVTECH",
AQ2328="AKTIVCO DEFAUT GE &amp; POWER Cabinet","AKTIVCO",
AQ2328="AKTIVCO Coupure ENEO &amp; Baisse de tension","AKTIVCO GRID ONLY",
AQ2328="Coupure ENEO &amp; Baisse de tension","IHS GRID ONLY",
AQ2328="Defaut GE &amp; POWER Cabinet","IHS",
AQ2328="Sharing","Partners",
AQ2328="Sites strategiques &amp; DataCenter","SST &amp; DC",
AQ2328="Exclu","Exclu",
AQ2328="SAT","SAT",
AQ2328="SPARE-ISSUE","SPARE-ISSUE",
AQ2328="Fiber CAmtel","TRANS_FO_CAMTEL",
AQ2328="Fiber AOF","Fiber AOF",
AQ2328="Projet OCM (HUAWEI)","TRAVAUX-HUAWEI",
AQ2328="Projet OCM (NOKIA)","TRAVAUX-NOKIA",
AQ2328="ACCESS-ISSUE","ACCESS-ISSUE",
AQ2328="Projet OCM (ZTE, NOKIA, autres projets)","TRAVAUX OCM",
AQ2328="No root CAuse","No root cause",
AQ2328="ODU HS","PDH",
AQ2328="IP &amp; VLAN","PDH",
AQ2328="Warehouse HUAWEI","SPARE-ISSUE",
AQ2328="SPARE-HS","SPARE-ISSUE",
AQ2328="Power Telco","BSS",AQ2328="no impacts","no impacts"
),"")</f>
        <v>No root cause</v>
      </c>
      <c r="AP2328" s="48" t="str" cm="1">
        <f t="array" ref="AP2328">IFERROR(_xlfn.IFS(
AQ2328="MPR ISSUE","TX ISSUE",
AQ2328="BSS Hardware Issue","RAN ISSUE",
AQ2328="Sites strategiques, MLL, Pylone, etc.","ENVTECH",
AQ2328="AKTIVCO DEFAUT GE &amp; POWER Cabinet","POWER ISSUE",
AQ2328="AKTIVCO Coupure ENEO &amp; Baisse de tension","POWER ISSUE",
AQ2328="Coupure ENEO &amp; Baisse de tension","POWER ISSUE",
AQ2328="Defaut GE &amp; POWER Cabinet","POWER ISSUE",
AQ2328="Sharing","POWER ISSUE",
AQ2328="Sites strategiques &amp; DataCenter","POWER ISSUE",
AQ2328="Exclu","Exclu",
AQ2328="SAT","TX ISSUE",
AQ2328="SPARE-ISSUE","SPARE-ISSUE",
AQ2328="Fiber CAmtel","TX ISSUE",
AQ2328="Fiber AOF","TX ISSUE",
AQ2328="Projet OCM (HUAWEI)","TRAVAUX-HUAWEI",
AQ2328="Projet OCM (NOKIA)","TRAVAUX -NOKIA",
AQ2328="ACCESS-ISSUE","ACCESS-ISSUE",
AQ2328="Projet OCM (ZTE, NOKIA, autres projets)","TRAVAUX OCM",
AQ2328="No root CAuse","No root cause",
AQ2328="ODU HS","TX ISSUE",
AQ2328="IP &amp; VLAN","TX ISSUE",
AQ2328="Warehouse HUAWEI","SPARE-ISSUE",
AQ2328="SPARE-HS","SPARE-ISSUE",
AQ2328="Power Telco","RAN ISSUE",AQ2328="no impacts","no impacts"
),"")</f>
        <v>No root cause</v>
      </c>
      <c r="AQ2328" s="67" t="s">
        <v>5344</v>
      </c>
      <c r="AR2328" s="48" t="str" cm="1">
        <f t="array" ref="AR2328">IFERROR(_xlfn.IFS(
AQ2328="MPR ISSUE","ACTIVE",
AQ2328="BSS Hardware Issue","ACTIVE",
AQ2328="Sites strategiques, MLL, Pylone, etc.","PASSIVE",
AQ2328="AKTIVCO DEFAUT GE &amp; POWER Cabinet","PASSIVE",
AQ2328="AKTIVCO Coupure ENEO &amp; Baisse de tension","PASSIVE",
AQ2328="Coupure ENEO &amp; Baisse de tension","PASSIVE",
AQ2328="Defaut GE &amp; POWER Cabinet","PASSIVE",
AQ2328="Sharing","PASSIVE",
AQ2328="Sites strategiques &amp; DataCenter","PASSIVE",
AQ2328="Exclu","Exclu",
AQ2328="SAT","ACTIVE",
AQ2328="SPARE-ISSUE","SPARE-ISSUE",
AQ2328="Fiber CAmtel","ACTIVE",
AQ2328="Fiber AOF","ACTIVE",
AQ2328="Projet OCM (HUAWEI)","PLANNED WORKS",
AQ2328="Projet OCM (NOKIA)","PLANNED WORKS",
AQ2328="ACCESS-ISSUE","ACCESS-ISSUE",
AQ2328="Projet OCM (ZTE, NOKIA, autres projets)","PLANNED WORKS",
AQ2328="No root CAuse","No root cause",
AQ2328="ODU HS","ACTIVE",
AQ2328="IP &amp; VLAN","ACTIVE",
AQ2328="Warehouse HUAWEI","SPARE-ISSUE",
AQ2328="SPARE-HS","SPARE-ISSUE",
AQ2328="Power Telco","ACTIVE", AQ2328="no impacts","no impacts"
),"")</f>
        <v>No root cause</v>
      </c>
      <c r="AS2328" s="92" t="s">
        <v>5537</v>
      </c>
      <c r="AT2328" s="98" t="s">
        <v>3930</v>
      </c>
      <c r="AV2328" s="17" t="s">
        <v>5537</v>
      </c>
      <c r="AW2328" s="7" t="s">
        <v>5537</v>
      </c>
      <c r="AX2328" s="6" t="s">
        <v>5537</v>
      </c>
      <c r="AY2328" s="7"/>
      <c r="AZ2328" s="3" t="s">
        <v>5537</v>
      </c>
      <c r="BA2328" s="18" t="s">
        <v>5537</v>
      </c>
      <c r="BB2328" s="18" t="s">
        <v>5537</v>
      </c>
      <c r="BC2328" s="18" t="s">
        <v>5537</v>
      </c>
      <c r="BD2328" s="18" t="s">
        <v>5537</v>
      </c>
      <c r="BE2328" s="18" t="s">
        <v>5537</v>
      </c>
      <c r="BF2328" s="18" t="s">
        <v>5537</v>
      </c>
      <c r="BG2328" s="18" t="s">
        <v>5537</v>
      </c>
      <c r="BH2328" s="18" t="s">
        <v>5537</v>
      </c>
      <c r="BI2328" s="18" t="s">
        <v>5537</v>
      </c>
      <c r="BJ2328" s="18" t="s">
        <v>5537</v>
      </c>
      <c r="BK2328" s="18" t="s">
        <v>5537</v>
      </c>
      <c r="BL2328" s="9" t="s">
        <v>5537</v>
      </c>
      <c r="BM2328" s="14" t="s">
        <v>5537</v>
      </c>
      <c r="BN2328" s="14" t="s">
        <v>5537</v>
      </c>
      <c r="BO2328" s="14" t="str">
        <f>_xlfn.XLOOKUP(B2328,'[4]cell downs 18042026 17h'!$B:$B,'[4]cell downs 18042026 17h'!$B:$B,"")</f>
        <v/>
      </c>
      <c r="BP2328" s="14" t="str">
        <f>_xlfn.XLOOKUP(B2328,'[5]Cells Huawei 19042026 15h'!$B:$B,'[5]Cells Huawei 19042026 15h'!$B:$B,"")</f>
        <v/>
      </c>
      <c r="BQ2328" s="9" t="str">
        <f>_xlfn.XLOOKUP(B2328,'[6]cells down 19042026 9H40'!$B:$B,'[6]cells down 19042026 9H40'!$B:$B,"")</f>
        <v/>
      </c>
      <c r="BR2328" s="9" t="s">
        <v>3930</v>
      </c>
      <c r="BS2328" s="9" t="s">
        <v>5537</v>
      </c>
      <c r="BT2328" s="108"/>
    </row>
    <row r="2329" spans="1:72" s="9" customFormat="1" x14ac:dyDescent="0.35">
      <c r="A2329" s="1" t="s">
        <v>3801</v>
      </c>
      <c r="B2329" s="8" t="s">
        <v>3802</v>
      </c>
      <c r="C2329" s="3" t="str">
        <f>_xlfn.XLOOKUP(B2329,'[1]daily break down'!$D:$D,'[1]daily break down'!$E:$E,"")</f>
        <v>EXTREME-NORD</v>
      </c>
      <c r="D2329" s="1" t="s">
        <v>11</v>
      </c>
      <c r="E2329" s="1" t="s">
        <v>66</v>
      </c>
      <c r="F2329" s="3" t="s">
        <v>55</v>
      </c>
      <c r="G2329" s="1" t="s">
        <v>3803</v>
      </c>
      <c r="H2329" s="32" t="str">
        <f>_xlfn.XLOOKUP(B2329,[2]CALCULATION!$B:$B,[2]CALCULATION!$H:$H,"")</f>
        <v>HUAWEI</v>
      </c>
      <c r="I2329" s="28">
        <v>0</v>
      </c>
      <c r="J2329" s="28">
        <v>0</v>
      </c>
      <c r="K2329" s="28">
        <v>0</v>
      </c>
      <c r="L2329" s="28">
        <v>0</v>
      </c>
      <c r="M2329" s="28">
        <v>0</v>
      </c>
      <c r="N2329" s="28">
        <v>0</v>
      </c>
      <c r="O2329" s="28">
        <v>0</v>
      </c>
      <c r="P2329" s="28">
        <v>0</v>
      </c>
      <c r="Q2329" s="28">
        <v>0</v>
      </c>
      <c r="R2329" s="28">
        <v>0</v>
      </c>
      <c r="S2329" s="93">
        <v>0</v>
      </c>
      <c r="T2329" s="93">
        <f>_xlfn.XLOOKUP(B2329,'[3]Nur des jours'!$B:$B,'[3]Nur des jours'!$U:$U,"")</f>
        <v>0</v>
      </c>
      <c r="U2329" s="93">
        <v>0</v>
      </c>
      <c r="V2329" s="93">
        <v>0</v>
      </c>
      <c r="W2329" s="93">
        <v>0</v>
      </c>
      <c r="X2329" s="93">
        <v>0</v>
      </c>
      <c r="Y2329" s="93">
        <v>0</v>
      </c>
      <c r="Z2329" s="93">
        <v>0</v>
      </c>
      <c r="AA2329" s="93">
        <v>0</v>
      </c>
      <c r="AB2329" s="93">
        <v>0</v>
      </c>
      <c r="AC2329" s="93">
        <f>_xlfn.XLOOKUP(B2329,'[3]Nur des jours'!$B:$B,'[3]Nur des jours'!$N:$N,"")</f>
        <v>0</v>
      </c>
      <c r="AD2329" s="93">
        <v>0</v>
      </c>
      <c r="AE2329" s="93">
        <v>0</v>
      </c>
      <c r="AF2329" s="93">
        <v>0</v>
      </c>
      <c r="AG2329" s="93"/>
      <c r="AH2329" s="93">
        <v>0</v>
      </c>
      <c r="AI2329" s="93">
        <v>0</v>
      </c>
      <c r="AJ2329" s="93">
        <v>0</v>
      </c>
      <c r="AK2329" s="93">
        <v>0</v>
      </c>
      <c r="AL2329" s="93">
        <v>0</v>
      </c>
      <c r="AM2329" s="49" t="s">
        <v>5601</v>
      </c>
      <c r="AN2329" s="49"/>
      <c r="AO2329" s="48" t="str" cm="1">
        <f t="array" ref="AO2329">IFERROR(_xlfn.IFS(
AQ2329="MPR ISSUE","PDH",
AQ2329="BSS Hardware Issue","BSS",
AQ2329="Sites strategiques, MLL, Pylone, etc.","ENVTECH",
AQ2329="AKTIVCO DEFAUT GE &amp; POWER Cabinet","AKTIVCO",
AQ2329="AKTIVCO Coupure ENEO &amp; Baisse de tension","AKTIVCO GRID ONLY",
AQ2329="Coupure ENEO &amp; Baisse de tension","IHS GRID ONLY",
AQ2329="Defaut GE &amp; POWER Cabinet","IHS",
AQ2329="Sharing","Partners",
AQ2329="Sites strategiques &amp; DataCenter","SST &amp; DC",
AQ2329="Exclu","Exclu",
AQ2329="SAT","SAT",
AQ2329="SPARE-ISSUE","SPARE-ISSUE",
AQ2329="Fiber CAmtel","TRANS_FO_CAMTEL",
AQ2329="Fiber AOF","Fiber AOF",
AQ2329="Projet OCM (HUAWEI)","TRAVAUX-HUAWEI",
AQ2329="Projet OCM (NOKIA)","TRAVAUX-NOKIA",
AQ2329="ACCESS-ISSUE","ACCESS-ISSUE",
AQ2329="Projet OCM (ZTE, NOKIA, autres projets)","TRAVAUX OCM",
AQ2329="No root CAuse","No root cause",
AQ2329="ODU HS","PDH",
AQ2329="IP &amp; VLAN","PDH",
AQ2329="Warehouse HUAWEI","SPARE-ISSUE",
AQ2329="SPARE-HS","SPARE-ISSUE",
AQ2329="Power Telco","BSS",AQ2329="no impacts","no impacts"
),"")</f>
        <v>No root cause</v>
      </c>
      <c r="AP2329" s="48" t="str" cm="1">
        <f t="array" ref="AP2329">IFERROR(_xlfn.IFS(
AQ2329="MPR ISSUE","TX ISSUE",
AQ2329="BSS Hardware Issue","RAN ISSUE",
AQ2329="Sites strategiques, MLL, Pylone, etc.","ENVTECH",
AQ2329="AKTIVCO DEFAUT GE &amp; POWER Cabinet","POWER ISSUE",
AQ2329="AKTIVCO Coupure ENEO &amp; Baisse de tension","POWER ISSUE",
AQ2329="Coupure ENEO &amp; Baisse de tension","POWER ISSUE",
AQ2329="Defaut GE &amp; POWER Cabinet","POWER ISSUE",
AQ2329="Sharing","POWER ISSUE",
AQ2329="Sites strategiques &amp; DataCenter","POWER ISSUE",
AQ2329="Exclu","Exclu",
AQ2329="SAT","TX ISSUE",
AQ2329="SPARE-ISSUE","SPARE-ISSUE",
AQ2329="Fiber CAmtel","TX ISSUE",
AQ2329="Fiber AOF","TX ISSUE",
AQ2329="Projet OCM (HUAWEI)","TRAVAUX-HUAWEI",
AQ2329="Projet OCM (NOKIA)","TRAVAUX -NOKIA",
AQ2329="ACCESS-ISSUE","ACCESS-ISSUE",
AQ2329="Projet OCM (ZTE, NOKIA, autres projets)","TRAVAUX OCM",
AQ2329="No root CAuse","No root cause",
AQ2329="ODU HS","TX ISSUE",
AQ2329="IP &amp; VLAN","TX ISSUE",
AQ2329="Warehouse HUAWEI","SPARE-ISSUE",
AQ2329="SPARE-HS","SPARE-ISSUE",
AQ2329="Power Telco","RAN ISSUE",AQ2329="no impacts","no impacts"
),"")</f>
        <v>No root cause</v>
      </c>
      <c r="AQ2329" s="67" t="s">
        <v>5344</v>
      </c>
      <c r="AR2329" s="48" t="str" cm="1">
        <f t="array" ref="AR2329">IFERROR(_xlfn.IFS(
AQ2329="MPR ISSUE","ACTIVE",
AQ2329="BSS Hardware Issue","ACTIVE",
AQ2329="Sites strategiques, MLL, Pylone, etc.","PASSIVE",
AQ2329="AKTIVCO DEFAUT GE &amp; POWER Cabinet","PASSIVE",
AQ2329="AKTIVCO Coupure ENEO &amp; Baisse de tension","PASSIVE",
AQ2329="Coupure ENEO &amp; Baisse de tension","PASSIVE",
AQ2329="Defaut GE &amp; POWER Cabinet","PASSIVE",
AQ2329="Sharing","PASSIVE",
AQ2329="Sites strategiques &amp; DataCenter","PASSIVE",
AQ2329="Exclu","Exclu",
AQ2329="SAT","ACTIVE",
AQ2329="SPARE-ISSUE","SPARE-ISSUE",
AQ2329="Fiber CAmtel","ACTIVE",
AQ2329="Fiber AOF","ACTIVE",
AQ2329="Projet OCM (HUAWEI)","PLANNED WORKS",
AQ2329="Projet OCM (NOKIA)","PLANNED WORKS",
AQ2329="ACCESS-ISSUE","ACCESS-ISSUE",
AQ2329="Projet OCM (ZTE, NOKIA, autres projets)","PLANNED WORKS",
AQ2329="No root CAuse","No root cause",
AQ2329="ODU HS","ACTIVE",
AQ2329="IP &amp; VLAN","ACTIVE",
AQ2329="Warehouse HUAWEI","SPARE-ISSUE",
AQ2329="SPARE-HS","SPARE-ISSUE",
AQ2329="Power Telco","ACTIVE", AQ2329="no impacts","no impacts"
),"")</f>
        <v>No root cause</v>
      </c>
      <c r="AS2329" s="92" t="s">
        <v>5537</v>
      </c>
      <c r="AT2329" s="98" t="s">
        <v>3802</v>
      </c>
      <c r="AV2329" s="17" t="s">
        <v>5537</v>
      </c>
      <c r="AW2329" s="7" t="s">
        <v>5537</v>
      </c>
      <c r="AX2329" s="6" t="s">
        <v>5537</v>
      </c>
      <c r="AY2329" s="7"/>
      <c r="AZ2329" s="3" t="s">
        <v>5537</v>
      </c>
      <c r="BA2329" s="18" t="s">
        <v>5537</v>
      </c>
      <c r="BB2329" s="18" t="s">
        <v>5537</v>
      </c>
      <c r="BC2329" s="18" t="s">
        <v>5537</v>
      </c>
      <c r="BD2329" s="18" t="s">
        <v>5537</v>
      </c>
      <c r="BE2329" s="18" t="s">
        <v>5537</v>
      </c>
      <c r="BF2329" s="18" t="s">
        <v>5537</v>
      </c>
      <c r="BG2329" s="18" t="s">
        <v>5537</v>
      </c>
      <c r="BH2329" s="18" t="s">
        <v>5537</v>
      </c>
      <c r="BI2329" s="18" t="s">
        <v>5537</v>
      </c>
      <c r="BJ2329" s="18" t="s">
        <v>5537</v>
      </c>
      <c r="BK2329" s="18" t="s">
        <v>5537</v>
      </c>
      <c r="BL2329" s="9" t="s">
        <v>5537</v>
      </c>
      <c r="BM2329" s="14" t="s">
        <v>5537</v>
      </c>
      <c r="BN2329" s="14" t="s">
        <v>5537</v>
      </c>
      <c r="BO2329" s="14" t="str">
        <f>_xlfn.XLOOKUP(B2329,'[4]cell downs 18042026 17h'!$B:$B,'[4]cell downs 18042026 17h'!$B:$B,"")</f>
        <v/>
      </c>
      <c r="BP2329" s="14" t="str">
        <f>_xlfn.XLOOKUP(B2329,'[5]Cells Huawei 19042026 15h'!$B:$B,'[5]Cells Huawei 19042026 15h'!$B:$B,"")</f>
        <v/>
      </c>
      <c r="BQ2329" s="9" t="str">
        <f>_xlfn.XLOOKUP(B2329,'[6]cells down 19042026 9H40'!$B:$B,'[6]cells down 19042026 9H40'!$B:$B,"")</f>
        <v/>
      </c>
      <c r="BR2329" s="9" t="s">
        <v>3802</v>
      </c>
      <c r="BS2329" s="9" t="s">
        <v>5537</v>
      </c>
      <c r="BT2329" s="108"/>
    </row>
    <row r="2330" spans="1:72" s="9" customFormat="1" x14ac:dyDescent="0.35">
      <c r="A2330" s="1" t="s">
        <v>2506</v>
      </c>
      <c r="B2330" s="8" t="s">
        <v>2507</v>
      </c>
      <c r="C2330" s="3" t="str">
        <f>_xlfn.XLOOKUP(B2330,'[1]daily break down'!$D:$D,'[1]daily break down'!$E:$E,"")</f>
        <v>NORD-OUEST</v>
      </c>
      <c r="D2330" s="1" t="s">
        <v>11</v>
      </c>
      <c r="E2330" s="1" t="s">
        <v>154</v>
      </c>
      <c r="F2330" s="3" t="s">
        <v>51</v>
      </c>
      <c r="G2330" s="1" t="s">
        <v>2508</v>
      </c>
      <c r="H2330" s="33" t="str">
        <f>_xlfn.XLOOKUP(B2330,[2]CALCULATION!$B:$B,[2]CALCULATION!$H:$H,"")</f>
        <v>NOKIA</v>
      </c>
      <c r="I2330" s="28">
        <v>0</v>
      </c>
      <c r="J2330" s="28">
        <v>0</v>
      </c>
      <c r="K2330" s="28">
        <v>0</v>
      </c>
      <c r="L2330" s="28">
        <v>0</v>
      </c>
      <c r="M2330" s="28">
        <v>0</v>
      </c>
      <c r="N2330" s="28">
        <v>0</v>
      </c>
      <c r="O2330" s="28">
        <v>0</v>
      </c>
      <c r="P2330" s="28">
        <v>0</v>
      </c>
      <c r="Q2330" s="28">
        <v>0</v>
      </c>
      <c r="R2330" s="28">
        <v>0</v>
      </c>
      <c r="S2330" s="93">
        <v>0</v>
      </c>
      <c r="T2330" s="93">
        <f>_xlfn.XLOOKUP(B2330,'[3]Nur des jours'!$B:$B,'[3]Nur des jours'!$U:$U,"")</f>
        <v>0</v>
      </c>
      <c r="U2330" s="93">
        <v>0</v>
      </c>
      <c r="V2330" s="93">
        <v>0</v>
      </c>
      <c r="W2330" s="93">
        <v>0</v>
      </c>
      <c r="X2330" s="93">
        <v>0</v>
      </c>
      <c r="Y2330" s="93">
        <v>0</v>
      </c>
      <c r="Z2330" s="93">
        <v>0</v>
      </c>
      <c r="AA2330" s="93">
        <v>0</v>
      </c>
      <c r="AB2330" s="93">
        <v>0</v>
      </c>
      <c r="AC2330" s="93">
        <f>_xlfn.XLOOKUP(B2330,'[3]Nur des jours'!$B:$B,'[3]Nur des jours'!$N:$N,"")</f>
        <v>0</v>
      </c>
      <c r="AD2330" s="93">
        <v>0</v>
      </c>
      <c r="AE2330" s="93">
        <v>0</v>
      </c>
      <c r="AF2330" s="93">
        <v>0</v>
      </c>
      <c r="AG2330" s="93"/>
      <c r="AH2330" s="93">
        <v>0</v>
      </c>
      <c r="AI2330" s="93">
        <v>0</v>
      </c>
      <c r="AJ2330" s="93">
        <v>0</v>
      </c>
      <c r="AK2330" s="93">
        <v>0</v>
      </c>
      <c r="AL2330" s="93">
        <v>0</v>
      </c>
      <c r="AM2330" s="49" t="s">
        <v>5601</v>
      </c>
      <c r="AN2330" s="49"/>
      <c r="AO2330" s="48" t="str" cm="1">
        <f t="array" ref="AO2330">IFERROR(_xlfn.IFS(
AQ2330="MPR ISSUE","PDH",
AQ2330="BSS Hardware Issue","BSS",
AQ2330="Sites strategiques, MLL, Pylone, etc.","ENVTECH",
AQ2330="AKTIVCO DEFAUT GE &amp; POWER Cabinet","AKTIVCO",
AQ2330="AKTIVCO Coupure ENEO &amp; Baisse de tension","AKTIVCO GRID ONLY",
AQ2330="Coupure ENEO &amp; Baisse de tension","IHS GRID ONLY",
AQ2330="Defaut GE &amp; POWER Cabinet","IHS",
AQ2330="Sharing","Partners",
AQ2330="Sites strategiques &amp; DataCenter","SST &amp; DC",
AQ2330="Exclu","Exclu",
AQ2330="SAT","SAT",
AQ2330="SPARE-ISSUE","SPARE-ISSUE",
AQ2330="Fiber CAmtel","TRANS_FO_CAMTEL",
AQ2330="Fiber AOF","Fiber AOF",
AQ2330="Projet OCM (HUAWEI)","TRAVAUX-HUAWEI",
AQ2330="Projet OCM (NOKIA)","TRAVAUX-NOKIA",
AQ2330="ACCESS-ISSUE","ACCESS-ISSUE",
AQ2330="Projet OCM (ZTE, NOKIA, autres projets)","TRAVAUX OCM",
AQ2330="No root CAuse","No root cause",
AQ2330="ODU HS","PDH",
AQ2330="IP &amp; VLAN","PDH",
AQ2330="Warehouse HUAWEI","SPARE-ISSUE",
AQ2330="SPARE-HS","SPARE-ISSUE",
AQ2330="Power Telco","BSS",AQ2330="no impacts","no impacts"
),"")</f>
        <v>No root cause</v>
      </c>
      <c r="AP2330" s="48" t="str" cm="1">
        <f t="array" ref="AP2330">IFERROR(_xlfn.IFS(
AQ2330="MPR ISSUE","TX ISSUE",
AQ2330="BSS Hardware Issue","RAN ISSUE",
AQ2330="Sites strategiques, MLL, Pylone, etc.","ENVTECH",
AQ2330="AKTIVCO DEFAUT GE &amp; POWER Cabinet","POWER ISSUE",
AQ2330="AKTIVCO Coupure ENEO &amp; Baisse de tension","POWER ISSUE",
AQ2330="Coupure ENEO &amp; Baisse de tension","POWER ISSUE",
AQ2330="Defaut GE &amp; POWER Cabinet","POWER ISSUE",
AQ2330="Sharing","POWER ISSUE",
AQ2330="Sites strategiques &amp; DataCenter","POWER ISSUE",
AQ2330="Exclu","Exclu",
AQ2330="SAT","TX ISSUE",
AQ2330="SPARE-ISSUE","SPARE-ISSUE",
AQ2330="Fiber CAmtel","TX ISSUE",
AQ2330="Fiber AOF","TX ISSUE",
AQ2330="Projet OCM (HUAWEI)","TRAVAUX-HUAWEI",
AQ2330="Projet OCM (NOKIA)","TRAVAUX -NOKIA",
AQ2330="ACCESS-ISSUE","ACCESS-ISSUE",
AQ2330="Projet OCM (ZTE, NOKIA, autres projets)","TRAVAUX OCM",
AQ2330="No root CAuse","No root cause",
AQ2330="ODU HS","TX ISSUE",
AQ2330="IP &amp; VLAN","TX ISSUE",
AQ2330="Warehouse HUAWEI","SPARE-ISSUE",
AQ2330="SPARE-HS","SPARE-ISSUE",
AQ2330="Power Telco","RAN ISSUE",AQ2330="no impacts","no impacts"
),"")</f>
        <v>No root cause</v>
      </c>
      <c r="AQ2330" s="67" t="s">
        <v>5344</v>
      </c>
      <c r="AR2330" s="48" t="str" cm="1">
        <f t="array" ref="AR2330">IFERROR(_xlfn.IFS(
AQ2330="MPR ISSUE","ACTIVE",
AQ2330="BSS Hardware Issue","ACTIVE",
AQ2330="Sites strategiques, MLL, Pylone, etc.","PASSIVE",
AQ2330="AKTIVCO DEFAUT GE &amp; POWER Cabinet","PASSIVE",
AQ2330="AKTIVCO Coupure ENEO &amp; Baisse de tension","PASSIVE",
AQ2330="Coupure ENEO &amp; Baisse de tension","PASSIVE",
AQ2330="Defaut GE &amp; POWER Cabinet","PASSIVE",
AQ2330="Sharing","PASSIVE",
AQ2330="Sites strategiques &amp; DataCenter","PASSIVE",
AQ2330="Exclu","Exclu",
AQ2330="SAT","ACTIVE",
AQ2330="SPARE-ISSUE","SPARE-ISSUE",
AQ2330="Fiber CAmtel","ACTIVE",
AQ2330="Fiber AOF","ACTIVE",
AQ2330="Projet OCM (HUAWEI)","PLANNED WORKS",
AQ2330="Projet OCM (NOKIA)","PLANNED WORKS",
AQ2330="ACCESS-ISSUE","ACCESS-ISSUE",
AQ2330="Projet OCM (ZTE, NOKIA, autres projets)","PLANNED WORKS",
AQ2330="No root CAuse","No root cause",
AQ2330="ODU HS","ACTIVE",
AQ2330="IP &amp; VLAN","ACTIVE",
AQ2330="Warehouse HUAWEI","SPARE-ISSUE",
AQ2330="SPARE-HS","SPARE-ISSUE",
AQ2330="Power Telco","ACTIVE", AQ2330="no impacts","no impacts"
),"")</f>
        <v>No root cause</v>
      </c>
      <c r="AS2330" s="92" t="s">
        <v>5537</v>
      </c>
      <c r="AT2330" s="98" t="s">
        <v>2507</v>
      </c>
      <c r="AV2330" s="17" t="s">
        <v>5537</v>
      </c>
      <c r="AW2330" s="7" t="s">
        <v>5537</v>
      </c>
      <c r="AX2330" s="6" t="s">
        <v>5537</v>
      </c>
      <c r="AY2330" s="7"/>
      <c r="AZ2330" s="3" t="s">
        <v>5537</v>
      </c>
      <c r="BA2330" s="18" t="s">
        <v>5537</v>
      </c>
      <c r="BB2330" s="18" t="s">
        <v>5537</v>
      </c>
      <c r="BC2330" s="18" t="s">
        <v>5537</v>
      </c>
      <c r="BD2330" s="18" t="s">
        <v>5537</v>
      </c>
      <c r="BE2330" s="18" t="s">
        <v>5537</v>
      </c>
      <c r="BF2330" s="18" t="s">
        <v>5537</v>
      </c>
      <c r="BG2330" s="18" t="s">
        <v>5537</v>
      </c>
      <c r="BH2330" s="18" t="s">
        <v>5537</v>
      </c>
      <c r="BI2330" s="18" t="s">
        <v>5537</v>
      </c>
      <c r="BJ2330" s="18" t="s">
        <v>5537</v>
      </c>
      <c r="BK2330" s="18" t="s">
        <v>5537</v>
      </c>
      <c r="BL2330" s="9" t="s">
        <v>5537</v>
      </c>
      <c r="BM2330" s="14" t="s">
        <v>5537</v>
      </c>
      <c r="BN2330" s="14" t="s">
        <v>5537</v>
      </c>
      <c r="BO2330" s="14" t="str">
        <f>_xlfn.XLOOKUP(B2330,'[4]cell downs 18042026 17h'!$B:$B,'[4]cell downs 18042026 17h'!$B:$B,"")</f>
        <v/>
      </c>
      <c r="BP2330" s="14" t="str">
        <f>_xlfn.XLOOKUP(B2330,'[5]Cells Huawei 19042026 15h'!$B:$B,'[5]Cells Huawei 19042026 15h'!$B:$B,"")</f>
        <v/>
      </c>
      <c r="BQ2330" s="9" t="str">
        <f>_xlfn.XLOOKUP(B2330,'[6]cells down 19042026 9H40'!$B:$B,'[6]cells down 19042026 9H40'!$B:$B,"")</f>
        <v/>
      </c>
      <c r="BR2330" s="9" t="s">
        <v>2507</v>
      </c>
      <c r="BS2330" s="9" t="s">
        <v>12</v>
      </c>
      <c r="BT2330" s="108"/>
    </row>
    <row r="2331" spans="1:72" s="9" customFormat="1" x14ac:dyDescent="0.35">
      <c r="A2331" s="1" t="s">
        <v>3431</v>
      </c>
      <c r="B2331" s="8" t="s">
        <v>3432</v>
      </c>
      <c r="C2331" s="3" t="str">
        <f>_xlfn.XLOOKUP(B2331,'[1]daily break down'!$D:$D,'[1]daily break down'!$E:$E,"")</f>
        <v>SUD-OUEST</v>
      </c>
      <c r="D2331" s="1" t="s">
        <v>11</v>
      </c>
      <c r="E2331" s="1" t="s">
        <v>96</v>
      </c>
      <c r="F2331" s="3" t="s">
        <v>51</v>
      </c>
      <c r="G2331" s="1" t="s">
        <v>14</v>
      </c>
      <c r="H2331" s="33" t="str">
        <f>_xlfn.XLOOKUP(B2331,[2]CALCULATION!$B:$B,[2]CALCULATION!$H:$H,"")</f>
        <v>NOKIA</v>
      </c>
      <c r="I2331" s="28">
        <v>0</v>
      </c>
      <c r="J2331" s="28">
        <v>0</v>
      </c>
      <c r="K2331" s="28">
        <v>0</v>
      </c>
      <c r="L2331" s="28">
        <v>0</v>
      </c>
      <c r="M2331" s="28">
        <v>0</v>
      </c>
      <c r="N2331" s="28">
        <v>0</v>
      </c>
      <c r="O2331" s="28">
        <v>0</v>
      </c>
      <c r="P2331" s="28">
        <v>0</v>
      </c>
      <c r="Q2331" s="28">
        <v>0</v>
      </c>
      <c r="R2331" s="28">
        <v>0</v>
      </c>
      <c r="S2331" s="93">
        <v>0</v>
      </c>
      <c r="T2331" s="93">
        <f>_xlfn.XLOOKUP(B2331,'[3]Nur des jours'!$B:$B,'[3]Nur des jours'!$U:$U,"")</f>
        <v>0</v>
      </c>
      <c r="U2331" s="93">
        <v>0</v>
      </c>
      <c r="V2331" s="93">
        <v>0</v>
      </c>
      <c r="W2331" s="93">
        <v>0</v>
      </c>
      <c r="X2331" s="93">
        <v>0</v>
      </c>
      <c r="Y2331" s="93">
        <v>0</v>
      </c>
      <c r="Z2331" s="93">
        <v>0</v>
      </c>
      <c r="AA2331" s="93">
        <v>0</v>
      </c>
      <c r="AB2331" s="93">
        <v>0</v>
      </c>
      <c r="AC2331" s="93">
        <f>_xlfn.XLOOKUP(B2331,'[3]Nur des jours'!$B:$B,'[3]Nur des jours'!$N:$N,"")</f>
        <v>0</v>
      </c>
      <c r="AD2331" s="93">
        <v>0</v>
      </c>
      <c r="AE2331" s="93">
        <v>0</v>
      </c>
      <c r="AF2331" s="93">
        <v>0</v>
      </c>
      <c r="AG2331" s="93"/>
      <c r="AH2331" s="93">
        <v>0</v>
      </c>
      <c r="AI2331" s="93">
        <v>0</v>
      </c>
      <c r="AJ2331" s="93">
        <v>0</v>
      </c>
      <c r="AK2331" s="93">
        <v>0</v>
      </c>
      <c r="AL2331" s="93">
        <v>0</v>
      </c>
      <c r="AM2331" s="49" t="s">
        <v>5601</v>
      </c>
      <c r="AN2331" s="49"/>
      <c r="AO2331" s="48" t="str" cm="1">
        <f t="array" ref="AO2331">IFERROR(_xlfn.IFS(
AQ2331="MPR ISSUE","PDH",
AQ2331="BSS Hardware Issue","BSS",
AQ2331="Sites strategiques, MLL, Pylone, etc.","ENVTECH",
AQ2331="AKTIVCO DEFAUT GE &amp; POWER Cabinet","AKTIVCO",
AQ2331="AKTIVCO Coupure ENEO &amp; Baisse de tension","AKTIVCO GRID ONLY",
AQ2331="Coupure ENEO &amp; Baisse de tension","IHS GRID ONLY",
AQ2331="Defaut GE &amp; POWER Cabinet","IHS",
AQ2331="Sharing","Partners",
AQ2331="Sites strategiques &amp; DataCenter","SST &amp; DC",
AQ2331="Exclu","Exclu",
AQ2331="SAT","SAT",
AQ2331="SPARE-ISSUE","SPARE-ISSUE",
AQ2331="Fiber CAmtel","TRANS_FO_CAMTEL",
AQ2331="Fiber AOF","Fiber AOF",
AQ2331="Projet OCM (HUAWEI)","TRAVAUX-HUAWEI",
AQ2331="Projet OCM (NOKIA)","TRAVAUX-NOKIA",
AQ2331="ACCESS-ISSUE","ACCESS-ISSUE",
AQ2331="Projet OCM (ZTE, NOKIA, autres projets)","TRAVAUX OCM",
AQ2331="No root CAuse","No root cause",
AQ2331="ODU HS","PDH",
AQ2331="IP &amp; VLAN","PDH",
AQ2331="Warehouse HUAWEI","SPARE-ISSUE",
AQ2331="SPARE-HS","SPARE-ISSUE",
AQ2331="Power Telco","BSS",AQ2331="no impacts","no impacts"
),"")</f>
        <v>No root cause</v>
      </c>
      <c r="AP2331" s="48" t="str" cm="1">
        <f t="array" ref="AP2331">IFERROR(_xlfn.IFS(
AQ2331="MPR ISSUE","TX ISSUE",
AQ2331="BSS Hardware Issue","RAN ISSUE",
AQ2331="Sites strategiques, MLL, Pylone, etc.","ENVTECH",
AQ2331="AKTIVCO DEFAUT GE &amp; POWER Cabinet","POWER ISSUE",
AQ2331="AKTIVCO Coupure ENEO &amp; Baisse de tension","POWER ISSUE",
AQ2331="Coupure ENEO &amp; Baisse de tension","POWER ISSUE",
AQ2331="Defaut GE &amp; POWER Cabinet","POWER ISSUE",
AQ2331="Sharing","POWER ISSUE",
AQ2331="Sites strategiques &amp; DataCenter","POWER ISSUE",
AQ2331="Exclu","Exclu",
AQ2331="SAT","TX ISSUE",
AQ2331="SPARE-ISSUE","SPARE-ISSUE",
AQ2331="Fiber CAmtel","TX ISSUE",
AQ2331="Fiber AOF","TX ISSUE",
AQ2331="Projet OCM (HUAWEI)","TRAVAUX-HUAWEI",
AQ2331="Projet OCM (NOKIA)","TRAVAUX -NOKIA",
AQ2331="ACCESS-ISSUE","ACCESS-ISSUE",
AQ2331="Projet OCM (ZTE, NOKIA, autres projets)","TRAVAUX OCM",
AQ2331="No root CAuse","No root cause",
AQ2331="ODU HS","TX ISSUE",
AQ2331="IP &amp; VLAN","TX ISSUE",
AQ2331="Warehouse HUAWEI","SPARE-ISSUE",
AQ2331="SPARE-HS","SPARE-ISSUE",
AQ2331="Power Telco","RAN ISSUE",AQ2331="no impacts","no impacts"
),"")</f>
        <v>No root cause</v>
      </c>
      <c r="AQ2331" s="67" t="s">
        <v>5344</v>
      </c>
      <c r="AR2331" s="48" t="str" cm="1">
        <f t="array" ref="AR2331">IFERROR(_xlfn.IFS(
AQ2331="MPR ISSUE","ACTIVE",
AQ2331="BSS Hardware Issue","ACTIVE",
AQ2331="Sites strategiques, MLL, Pylone, etc.","PASSIVE",
AQ2331="AKTIVCO DEFAUT GE &amp; POWER Cabinet","PASSIVE",
AQ2331="AKTIVCO Coupure ENEO &amp; Baisse de tension","PASSIVE",
AQ2331="Coupure ENEO &amp; Baisse de tension","PASSIVE",
AQ2331="Defaut GE &amp; POWER Cabinet","PASSIVE",
AQ2331="Sharing","PASSIVE",
AQ2331="Sites strategiques &amp; DataCenter","PASSIVE",
AQ2331="Exclu","Exclu",
AQ2331="SAT","ACTIVE",
AQ2331="SPARE-ISSUE","SPARE-ISSUE",
AQ2331="Fiber CAmtel","ACTIVE",
AQ2331="Fiber AOF","ACTIVE",
AQ2331="Projet OCM (HUAWEI)","PLANNED WORKS",
AQ2331="Projet OCM (NOKIA)","PLANNED WORKS",
AQ2331="ACCESS-ISSUE","ACCESS-ISSUE",
AQ2331="Projet OCM (ZTE, NOKIA, autres projets)","PLANNED WORKS",
AQ2331="No root CAuse","No root cause",
AQ2331="ODU HS","ACTIVE",
AQ2331="IP &amp; VLAN","ACTIVE",
AQ2331="Warehouse HUAWEI","SPARE-ISSUE",
AQ2331="SPARE-HS","SPARE-ISSUE",
AQ2331="Power Telco","ACTIVE", AQ2331="no impacts","no impacts"
),"")</f>
        <v>No root cause</v>
      </c>
      <c r="AS2331" s="92" t="s">
        <v>5537</v>
      </c>
      <c r="AT2331" s="98" t="s">
        <v>3432</v>
      </c>
      <c r="AV2331" s="17" t="s">
        <v>5537</v>
      </c>
      <c r="AW2331" s="7" t="s">
        <v>5537</v>
      </c>
      <c r="AX2331" s="6" t="s">
        <v>5537</v>
      </c>
      <c r="AY2331" s="7"/>
      <c r="AZ2331" s="3" t="s">
        <v>5537</v>
      </c>
      <c r="BA2331" s="18" t="s">
        <v>5537</v>
      </c>
      <c r="BB2331" s="18" t="s">
        <v>5537</v>
      </c>
      <c r="BC2331" s="18" t="s">
        <v>5537</v>
      </c>
      <c r="BD2331" s="18" t="s">
        <v>5537</v>
      </c>
      <c r="BE2331" s="18" t="s">
        <v>5537</v>
      </c>
      <c r="BF2331" s="18" t="s">
        <v>5537</v>
      </c>
      <c r="BG2331" s="18" t="s">
        <v>5537</v>
      </c>
      <c r="BH2331" s="18" t="s">
        <v>5537</v>
      </c>
      <c r="BI2331" s="18" t="s">
        <v>5537</v>
      </c>
      <c r="BJ2331" s="18" t="s">
        <v>5537</v>
      </c>
      <c r="BK2331" s="18" t="s">
        <v>5537</v>
      </c>
      <c r="BL2331" s="9" t="s">
        <v>5537</v>
      </c>
      <c r="BM2331" s="14" t="s">
        <v>5537</v>
      </c>
      <c r="BN2331" s="14" t="s">
        <v>5537</v>
      </c>
      <c r="BO2331" s="14" t="str">
        <f>_xlfn.XLOOKUP(B2331,'[4]cell downs 18042026 17h'!$B:$B,'[4]cell downs 18042026 17h'!$B:$B,"")</f>
        <v/>
      </c>
      <c r="BP2331" s="14" t="str">
        <f>_xlfn.XLOOKUP(B2331,'[5]Cells Huawei 19042026 15h'!$B:$B,'[5]Cells Huawei 19042026 15h'!$B:$B,"")</f>
        <v/>
      </c>
      <c r="BQ2331" s="9" t="str">
        <f>_xlfn.XLOOKUP(B2331,'[6]cells down 19042026 9H40'!$B:$B,'[6]cells down 19042026 9H40'!$B:$B,"")</f>
        <v/>
      </c>
      <c r="BR2331" s="9" t="s">
        <v>3432</v>
      </c>
      <c r="BS2331" s="9" t="s">
        <v>5537</v>
      </c>
      <c r="BT2331" s="108"/>
    </row>
    <row r="2332" spans="1:72" s="9" customFormat="1" x14ac:dyDescent="0.35">
      <c r="A2332" s="1" t="s">
        <v>3084</v>
      </c>
      <c r="B2332" s="8" t="s">
        <v>3085</v>
      </c>
      <c r="C2332" s="3" t="str">
        <f>_xlfn.XLOOKUP(B2332,'[1]daily break down'!$D:$D,'[1]daily break down'!$E:$E,"")</f>
        <v>EXTREME-NORD</v>
      </c>
      <c r="D2332" s="1"/>
      <c r="E2332" s="1"/>
      <c r="F2332" s="3" t="s">
        <v>55</v>
      </c>
      <c r="G2332" s="1" t="s">
        <v>3086</v>
      </c>
      <c r="H2332" s="32" t="str">
        <f>_xlfn.XLOOKUP(B2332,[2]CALCULATION!$B:$B,[2]CALCULATION!$H:$H,"")</f>
        <v>HUAWEI</v>
      </c>
      <c r="I2332" s="28">
        <v>0</v>
      </c>
      <c r="J2332" s="28">
        <v>0</v>
      </c>
      <c r="K2332" s="28">
        <v>0</v>
      </c>
      <c r="L2332" s="28">
        <v>0</v>
      </c>
      <c r="M2332" s="28">
        <v>0</v>
      </c>
      <c r="N2332" s="28">
        <v>0</v>
      </c>
      <c r="O2332" s="28">
        <v>0</v>
      </c>
      <c r="P2332" s="28">
        <v>0</v>
      </c>
      <c r="Q2332" s="28">
        <v>0</v>
      </c>
      <c r="R2332" s="28">
        <v>0</v>
      </c>
      <c r="S2332" s="93">
        <v>0</v>
      </c>
      <c r="T2332" s="93">
        <f>_xlfn.XLOOKUP(B2332,'[3]Nur des jours'!$B:$B,'[3]Nur des jours'!$U:$U,"")</f>
        <v>0</v>
      </c>
      <c r="U2332" s="93">
        <v>0</v>
      </c>
      <c r="V2332" s="93">
        <v>0</v>
      </c>
      <c r="W2332" s="93">
        <v>0</v>
      </c>
      <c r="X2332" s="93">
        <v>0</v>
      </c>
      <c r="Y2332" s="93">
        <v>0</v>
      </c>
      <c r="Z2332" s="93">
        <v>0</v>
      </c>
      <c r="AA2332" s="93">
        <v>0</v>
      </c>
      <c r="AB2332" s="93">
        <v>0</v>
      </c>
      <c r="AC2332" s="93">
        <f>_xlfn.XLOOKUP(B2332,'[3]Nur des jours'!$B:$B,'[3]Nur des jours'!$N:$N,"")</f>
        <v>0</v>
      </c>
      <c r="AD2332" s="93">
        <v>0</v>
      </c>
      <c r="AE2332" s="93">
        <v>0</v>
      </c>
      <c r="AF2332" s="93">
        <v>0</v>
      </c>
      <c r="AG2332" s="93"/>
      <c r="AH2332" s="93">
        <v>0</v>
      </c>
      <c r="AI2332" s="93">
        <v>0</v>
      </c>
      <c r="AJ2332" s="93">
        <v>0</v>
      </c>
      <c r="AK2332" s="93">
        <v>0</v>
      </c>
      <c r="AL2332" s="93">
        <v>0</v>
      </c>
      <c r="AM2332" s="49" t="s">
        <v>5601</v>
      </c>
      <c r="AN2332" s="49"/>
      <c r="AO2332" s="48" t="str" cm="1">
        <f t="array" ref="AO2332">IFERROR(_xlfn.IFS(
AQ2332="MPR ISSUE","PDH",
AQ2332="BSS Hardware Issue","BSS",
AQ2332="Sites strategiques, MLL, Pylone, etc.","ENVTECH",
AQ2332="AKTIVCO DEFAUT GE &amp; POWER Cabinet","AKTIVCO",
AQ2332="AKTIVCO Coupure ENEO &amp; Baisse de tension","AKTIVCO GRID ONLY",
AQ2332="Coupure ENEO &amp; Baisse de tension","IHS GRID ONLY",
AQ2332="Defaut GE &amp; POWER Cabinet","IHS",
AQ2332="Sharing","Partners",
AQ2332="Sites strategiques &amp; DataCenter","SST &amp; DC",
AQ2332="Exclu","Exclu",
AQ2332="SAT","SAT",
AQ2332="SPARE-ISSUE","SPARE-ISSUE",
AQ2332="Fiber CAmtel","TRANS_FO_CAMTEL",
AQ2332="Fiber AOF","Fiber AOF",
AQ2332="Projet OCM (HUAWEI)","TRAVAUX-HUAWEI",
AQ2332="Projet OCM (NOKIA)","TRAVAUX-NOKIA",
AQ2332="ACCESS-ISSUE","ACCESS-ISSUE",
AQ2332="Projet OCM (ZTE, NOKIA, autres projets)","TRAVAUX OCM",
AQ2332="No root CAuse","No root cause",
AQ2332="ODU HS","PDH",
AQ2332="IP &amp; VLAN","PDH",
AQ2332="Warehouse HUAWEI","SPARE-ISSUE",
AQ2332="SPARE-HS","SPARE-ISSUE",
AQ2332="Power Telco","BSS",AQ2332="no impacts","no impacts"
),"")</f>
        <v>No root cause</v>
      </c>
      <c r="AP2332" s="48" t="str" cm="1">
        <f t="array" ref="AP2332">IFERROR(_xlfn.IFS(
AQ2332="MPR ISSUE","TX ISSUE",
AQ2332="BSS Hardware Issue","RAN ISSUE",
AQ2332="Sites strategiques, MLL, Pylone, etc.","ENVTECH",
AQ2332="AKTIVCO DEFAUT GE &amp; POWER Cabinet","POWER ISSUE",
AQ2332="AKTIVCO Coupure ENEO &amp; Baisse de tension","POWER ISSUE",
AQ2332="Coupure ENEO &amp; Baisse de tension","POWER ISSUE",
AQ2332="Defaut GE &amp; POWER Cabinet","POWER ISSUE",
AQ2332="Sharing","POWER ISSUE",
AQ2332="Sites strategiques &amp; DataCenter","POWER ISSUE",
AQ2332="Exclu","Exclu",
AQ2332="SAT","TX ISSUE",
AQ2332="SPARE-ISSUE","SPARE-ISSUE",
AQ2332="Fiber CAmtel","TX ISSUE",
AQ2332="Fiber AOF","TX ISSUE",
AQ2332="Projet OCM (HUAWEI)","TRAVAUX-HUAWEI",
AQ2332="Projet OCM (NOKIA)","TRAVAUX -NOKIA",
AQ2332="ACCESS-ISSUE","ACCESS-ISSUE",
AQ2332="Projet OCM (ZTE, NOKIA, autres projets)","TRAVAUX OCM",
AQ2332="No root CAuse","No root cause",
AQ2332="ODU HS","TX ISSUE",
AQ2332="IP &amp; VLAN","TX ISSUE",
AQ2332="Warehouse HUAWEI","SPARE-ISSUE",
AQ2332="SPARE-HS","SPARE-ISSUE",
AQ2332="Power Telco","RAN ISSUE",AQ2332="no impacts","no impacts"
),"")</f>
        <v>No root cause</v>
      </c>
      <c r="AQ2332" s="67" t="s">
        <v>5344</v>
      </c>
      <c r="AR2332" s="48" t="str" cm="1">
        <f t="array" ref="AR2332">IFERROR(_xlfn.IFS(
AQ2332="MPR ISSUE","ACTIVE",
AQ2332="BSS Hardware Issue","ACTIVE",
AQ2332="Sites strategiques, MLL, Pylone, etc.","PASSIVE",
AQ2332="AKTIVCO DEFAUT GE &amp; POWER Cabinet","PASSIVE",
AQ2332="AKTIVCO Coupure ENEO &amp; Baisse de tension","PASSIVE",
AQ2332="Coupure ENEO &amp; Baisse de tension","PASSIVE",
AQ2332="Defaut GE &amp; POWER Cabinet","PASSIVE",
AQ2332="Sharing","PASSIVE",
AQ2332="Sites strategiques &amp; DataCenter","PASSIVE",
AQ2332="Exclu","Exclu",
AQ2332="SAT","ACTIVE",
AQ2332="SPARE-ISSUE","SPARE-ISSUE",
AQ2332="Fiber CAmtel","ACTIVE",
AQ2332="Fiber AOF","ACTIVE",
AQ2332="Projet OCM (HUAWEI)","PLANNED WORKS",
AQ2332="Projet OCM (NOKIA)","PLANNED WORKS",
AQ2332="ACCESS-ISSUE","ACCESS-ISSUE",
AQ2332="Projet OCM (ZTE, NOKIA, autres projets)","PLANNED WORKS",
AQ2332="No root CAuse","No root cause",
AQ2332="ODU HS","ACTIVE",
AQ2332="IP &amp; VLAN","ACTIVE",
AQ2332="Warehouse HUAWEI","SPARE-ISSUE",
AQ2332="SPARE-HS","SPARE-ISSUE",
AQ2332="Power Telco","ACTIVE", AQ2332="no impacts","no impacts"
),"")</f>
        <v>No root cause</v>
      </c>
      <c r="AS2332" s="92" t="s">
        <v>5537</v>
      </c>
      <c r="AT2332" s="98" t="s">
        <v>3085</v>
      </c>
      <c r="AV2332" s="17" t="s">
        <v>5537</v>
      </c>
      <c r="AW2332" s="7" t="s">
        <v>5537</v>
      </c>
      <c r="AX2332" s="6" t="s">
        <v>5537</v>
      </c>
      <c r="AY2332" s="7"/>
      <c r="AZ2332" s="3" t="s">
        <v>5537</v>
      </c>
      <c r="BA2332" s="18" t="s">
        <v>5537</v>
      </c>
      <c r="BB2332" s="18" t="s">
        <v>5537</v>
      </c>
      <c r="BC2332" s="18" t="s">
        <v>5537</v>
      </c>
      <c r="BD2332" s="18" t="s">
        <v>5537</v>
      </c>
      <c r="BE2332" s="18" t="s">
        <v>5537</v>
      </c>
      <c r="BF2332" s="18" t="s">
        <v>5537</v>
      </c>
      <c r="BG2332" s="18" t="s">
        <v>5537</v>
      </c>
      <c r="BH2332" s="18" t="s">
        <v>5537</v>
      </c>
      <c r="BI2332" s="18" t="s">
        <v>5537</v>
      </c>
      <c r="BJ2332" s="18" t="s">
        <v>5537</v>
      </c>
      <c r="BK2332" s="18" t="s">
        <v>5537</v>
      </c>
      <c r="BL2332" s="9" t="s">
        <v>5537</v>
      </c>
      <c r="BM2332" s="14" t="s">
        <v>5537</v>
      </c>
      <c r="BN2332" s="14" t="s">
        <v>5537</v>
      </c>
      <c r="BO2332" s="14" t="str">
        <f>_xlfn.XLOOKUP(B2332,'[4]cell downs 18042026 17h'!$B:$B,'[4]cell downs 18042026 17h'!$B:$B,"")</f>
        <v/>
      </c>
      <c r="BP2332" s="14" t="str">
        <f>_xlfn.XLOOKUP(B2332,'[5]Cells Huawei 19042026 15h'!$B:$B,'[5]Cells Huawei 19042026 15h'!$B:$B,"")</f>
        <v/>
      </c>
      <c r="BQ2332" s="9" t="str">
        <f>_xlfn.XLOOKUP(B2332,'[6]cells down 19042026 9H40'!$B:$B,'[6]cells down 19042026 9H40'!$B:$B,"")</f>
        <v/>
      </c>
      <c r="BR2332" s="9" t="s">
        <v>5537</v>
      </c>
      <c r="BS2332" s="9" t="s">
        <v>1129</v>
      </c>
      <c r="BT2332" s="108"/>
    </row>
    <row r="2333" spans="1:72" s="9" customFormat="1" x14ac:dyDescent="0.35">
      <c r="A2333" s="1" t="s">
        <v>3734</v>
      </c>
      <c r="B2333" s="8" t="s">
        <v>3735</v>
      </c>
      <c r="C2333" s="3" t="str">
        <f>_xlfn.XLOOKUP(B2333,'[1]daily break down'!$D:$D,'[1]daily break down'!$E:$E,"")</f>
        <v>SUD-OUEST</v>
      </c>
      <c r="D2333" s="1" t="s">
        <v>11</v>
      </c>
      <c r="E2333" s="1" t="s">
        <v>12</v>
      </c>
      <c r="F2333" s="3" t="s">
        <v>13</v>
      </c>
      <c r="G2333" s="1" t="s">
        <v>3736</v>
      </c>
      <c r="H2333" s="32" t="str">
        <f>_xlfn.XLOOKUP(B2333,[2]CALCULATION!$B:$B,[2]CALCULATION!$H:$H,"")</f>
        <v>HUAWEI</v>
      </c>
      <c r="I2333" s="28">
        <v>0</v>
      </c>
      <c r="J2333" s="28">
        <v>0</v>
      </c>
      <c r="K2333" s="28">
        <v>0</v>
      </c>
      <c r="L2333" s="28">
        <v>0</v>
      </c>
      <c r="M2333" s="28">
        <v>0</v>
      </c>
      <c r="N2333" s="28">
        <v>0</v>
      </c>
      <c r="O2333" s="28">
        <v>0</v>
      </c>
      <c r="P2333" s="28">
        <v>0</v>
      </c>
      <c r="Q2333" s="28">
        <v>0</v>
      </c>
      <c r="R2333" s="28">
        <v>0</v>
      </c>
      <c r="S2333" s="93">
        <v>0</v>
      </c>
      <c r="T2333" s="93">
        <f>_xlfn.XLOOKUP(B2333,'[3]Nur des jours'!$B:$B,'[3]Nur des jours'!$U:$U,"")</f>
        <v>0</v>
      </c>
      <c r="U2333" s="93">
        <v>0</v>
      </c>
      <c r="V2333" s="93">
        <v>0</v>
      </c>
      <c r="W2333" s="93">
        <v>0</v>
      </c>
      <c r="X2333" s="93">
        <v>0</v>
      </c>
      <c r="Y2333" s="93">
        <v>0</v>
      </c>
      <c r="Z2333" s="93">
        <v>0</v>
      </c>
      <c r="AA2333" s="93">
        <v>0</v>
      </c>
      <c r="AB2333" s="93">
        <v>0</v>
      </c>
      <c r="AC2333" s="93">
        <f>_xlfn.XLOOKUP(B2333,'[3]Nur des jours'!$B:$B,'[3]Nur des jours'!$N:$N,"")</f>
        <v>0</v>
      </c>
      <c r="AD2333" s="93">
        <v>0</v>
      </c>
      <c r="AE2333" s="93">
        <v>0</v>
      </c>
      <c r="AF2333" s="93">
        <v>0</v>
      </c>
      <c r="AG2333" s="93"/>
      <c r="AH2333" s="93">
        <v>0</v>
      </c>
      <c r="AI2333" s="93">
        <v>0</v>
      </c>
      <c r="AJ2333" s="93">
        <v>0</v>
      </c>
      <c r="AK2333" s="93">
        <v>0</v>
      </c>
      <c r="AL2333" s="93">
        <v>0</v>
      </c>
      <c r="AM2333" s="49" t="s">
        <v>5601</v>
      </c>
      <c r="AN2333" s="49"/>
      <c r="AO2333" s="48" t="str" cm="1">
        <f t="array" ref="AO2333">IFERROR(_xlfn.IFS(
AQ2333="MPR ISSUE","PDH",
AQ2333="BSS Hardware Issue","BSS",
AQ2333="Sites strategiques, MLL, Pylone, etc.","ENVTECH",
AQ2333="AKTIVCO DEFAUT GE &amp; POWER Cabinet","AKTIVCO",
AQ2333="AKTIVCO Coupure ENEO &amp; Baisse de tension","AKTIVCO GRID ONLY",
AQ2333="Coupure ENEO &amp; Baisse de tension","IHS GRID ONLY",
AQ2333="Defaut GE &amp; POWER Cabinet","IHS",
AQ2333="Sharing","Partners",
AQ2333="Sites strategiques &amp; DataCenter","SST &amp; DC",
AQ2333="Exclu","Exclu",
AQ2333="SAT","SAT",
AQ2333="SPARE-ISSUE","SPARE-ISSUE",
AQ2333="Fiber CAmtel","TRANS_FO_CAMTEL",
AQ2333="Fiber AOF","Fiber AOF",
AQ2333="Projet OCM (HUAWEI)","TRAVAUX-HUAWEI",
AQ2333="Projet OCM (NOKIA)","TRAVAUX-NOKIA",
AQ2333="ACCESS-ISSUE","ACCESS-ISSUE",
AQ2333="Projet OCM (ZTE, NOKIA, autres projets)","TRAVAUX OCM",
AQ2333="No root CAuse","No root cause",
AQ2333="ODU HS","PDH",
AQ2333="IP &amp; VLAN","PDH",
AQ2333="Warehouse HUAWEI","SPARE-ISSUE",
AQ2333="SPARE-HS","SPARE-ISSUE",
AQ2333="Power Telco","BSS",AQ2333="no impacts","no impacts"
),"")</f>
        <v>No root cause</v>
      </c>
      <c r="AP2333" s="48" t="str" cm="1">
        <f t="array" ref="AP2333">IFERROR(_xlfn.IFS(
AQ2333="MPR ISSUE","TX ISSUE",
AQ2333="BSS Hardware Issue","RAN ISSUE",
AQ2333="Sites strategiques, MLL, Pylone, etc.","ENVTECH",
AQ2333="AKTIVCO DEFAUT GE &amp; POWER Cabinet","POWER ISSUE",
AQ2333="AKTIVCO Coupure ENEO &amp; Baisse de tension","POWER ISSUE",
AQ2333="Coupure ENEO &amp; Baisse de tension","POWER ISSUE",
AQ2333="Defaut GE &amp; POWER Cabinet","POWER ISSUE",
AQ2333="Sharing","POWER ISSUE",
AQ2333="Sites strategiques &amp; DataCenter","POWER ISSUE",
AQ2333="Exclu","Exclu",
AQ2333="SAT","TX ISSUE",
AQ2333="SPARE-ISSUE","SPARE-ISSUE",
AQ2333="Fiber CAmtel","TX ISSUE",
AQ2333="Fiber AOF","TX ISSUE",
AQ2333="Projet OCM (HUAWEI)","TRAVAUX-HUAWEI",
AQ2333="Projet OCM (NOKIA)","TRAVAUX -NOKIA",
AQ2333="ACCESS-ISSUE","ACCESS-ISSUE",
AQ2333="Projet OCM (ZTE, NOKIA, autres projets)","TRAVAUX OCM",
AQ2333="No root CAuse","No root cause",
AQ2333="ODU HS","TX ISSUE",
AQ2333="IP &amp; VLAN","TX ISSUE",
AQ2333="Warehouse HUAWEI","SPARE-ISSUE",
AQ2333="SPARE-HS","SPARE-ISSUE",
AQ2333="Power Telco","RAN ISSUE",AQ2333="no impacts","no impacts"
),"")</f>
        <v>No root cause</v>
      </c>
      <c r="AQ2333" s="67" t="s">
        <v>5344</v>
      </c>
      <c r="AR2333" s="48" t="str" cm="1">
        <f t="array" ref="AR2333">IFERROR(_xlfn.IFS(
AQ2333="MPR ISSUE","ACTIVE",
AQ2333="BSS Hardware Issue","ACTIVE",
AQ2333="Sites strategiques, MLL, Pylone, etc.","PASSIVE",
AQ2333="AKTIVCO DEFAUT GE &amp; POWER Cabinet","PASSIVE",
AQ2333="AKTIVCO Coupure ENEO &amp; Baisse de tension","PASSIVE",
AQ2333="Coupure ENEO &amp; Baisse de tension","PASSIVE",
AQ2333="Defaut GE &amp; POWER Cabinet","PASSIVE",
AQ2333="Sharing","PASSIVE",
AQ2333="Sites strategiques &amp; DataCenter","PASSIVE",
AQ2333="Exclu","Exclu",
AQ2333="SAT","ACTIVE",
AQ2333="SPARE-ISSUE","SPARE-ISSUE",
AQ2333="Fiber CAmtel","ACTIVE",
AQ2333="Fiber AOF","ACTIVE",
AQ2333="Projet OCM (HUAWEI)","PLANNED WORKS",
AQ2333="Projet OCM (NOKIA)","PLANNED WORKS",
AQ2333="ACCESS-ISSUE","ACCESS-ISSUE",
AQ2333="Projet OCM (ZTE, NOKIA, autres projets)","PLANNED WORKS",
AQ2333="No root CAuse","No root cause",
AQ2333="ODU HS","ACTIVE",
AQ2333="IP &amp; VLAN","ACTIVE",
AQ2333="Warehouse HUAWEI","SPARE-ISSUE",
AQ2333="SPARE-HS","SPARE-ISSUE",
AQ2333="Power Telco","ACTIVE", AQ2333="no impacts","no impacts"
),"")</f>
        <v>No root cause</v>
      </c>
      <c r="AS2333" s="92" t="s">
        <v>5537</v>
      </c>
      <c r="AT2333" s="98" t="s">
        <v>3735</v>
      </c>
      <c r="AV2333" s="17" t="s">
        <v>5537</v>
      </c>
      <c r="AW2333" s="7" t="s">
        <v>5537</v>
      </c>
      <c r="AX2333" s="6" t="s">
        <v>5537</v>
      </c>
      <c r="AY2333" s="7"/>
      <c r="AZ2333" s="3" t="s">
        <v>5537</v>
      </c>
      <c r="BA2333" s="18" t="s">
        <v>5537</v>
      </c>
      <c r="BB2333" s="18" t="s">
        <v>5537</v>
      </c>
      <c r="BC2333" s="18" t="s">
        <v>5537</v>
      </c>
      <c r="BD2333" s="18" t="s">
        <v>5537</v>
      </c>
      <c r="BE2333" s="18" t="s">
        <v>5537</v>
      </c>
      <c r="BF2333" s="18" t="s">
        <v>5537</v>
      </c>
      <c r="BG2333" s="18" t="s">
        <v>5537</v>
      </c>
      <c r="BH2333" s="18" t="s">
        <v>5537</v>
      </c>
      <c r="BI2333" s="18" t="s">
        <v>5537</v>
      </c>
      <c r="BJ2333" s="18" t="s">
        <v>5537</v>
      </c>
      <c r="BK2333" s="18" t="s">
        <v>5537</v>
      </c>
      <c r="BL2333" s="9" t="s">
        <v>5537</v>
      </c>
      <c r="BM2333" s="14" t="s">
        <v>5537</v>
      </c>
      <c r="BN2333" s="14" t="s">
        <v>5537</v>
      </c>
      <c r="BO2333" s="14" t="str">
        <f>_xlfn.XLOOKUP(B2333,'[4]cell downs 18042026 17h'!$B:$B,'[4]cell downs 18042026 17h'!$B:$B,"")</f>
        <v/>
      </c>
      <c r="BP2333" s="14" t="str">
        <f>_xlfn.XLOOKUP(B2333,'[5]Cells Huawei 19042026 15h'!$B:$B,'[5]Cells Huawei 19042026 15h'!$B:$B,"")</f>
        <v/>
      </c>
      <c r="BQ2333" s="9" t="str">
        <f>_xlfn.XLOOKUP(B2333,'[6]cells down 19042026 9H40'!$B:$B,'[6]cells down 19042026 9H40'!$B:$B,"")</f>
        <v/>
      </c>
      <c r="BR2333" s="9" t="s">
        <v>3735</v>
      </c>
      <c r="BS2333" s="9" t="s">
        <v>12</v>
      </c>
      <c r="BT2333" s="108"/>
    </row>
    <row r="2334" spans="1:72" s="9" customFormat="1" x14ac:dyDescent="0.35">
      <c r="A2334" s="1" t="s">
        <v>3018</v>
      </c>
      <c r="B2334" s="8" t="s">
        <v>3019</v>
      </c>
      <c r="C2334" s="3" t="str">
        <f>_xlfn.XLOOKUP(B2334,'[1]daily break down'!$D:$D,'[1]daily break down'!$E:$E,"")</f>
        <v>NORD-OUEST</v>
      </c>
      <c r="D2334" s="1" t="s">
        <v>11</v>
      </c>
      <c r="E2334" s="1" t="s">
        <v>12</v>
      </c>
      <c r="F2334" s="3" t="s">
        <v>51</v>
      </c>
      <c r="G2334" s="1" t="s">
        <v>3020</v>
      </c>
      <c r="H2334" s="32" t="str">
        <f>_xlfn.XLOOKUP(B2334,[2]CALCULATION!$B:$B,[2]CALCULATION!$H:$H,"")</f>
        <v>Huawei</v>
      </c>
      <c r="I2334" s="28">
        <v>0</v>
      </c>
      <c r="J2334" s="28">
        <v>0</v>
      </c>
      <c r="K2334" s="28">
        <v>0</v>
      </c>
      <c r="L2334" s="28">
        <v>0</v>
      </c>
      <c r="M2334" s="28">
        <v>0</v>
      </c>
      <c r="N2334" s="28">
        <v>0</v>
      </c>
      <c r="O2334" s="28">
        <v>0</v>
      </c>
      <c r="P2334" s="28">
        <v>0</v>
      </c>
      <c r="Q2334" s="28">
        <v>0</v>
      </c>
      <c r="R2334" s="28">
        <v>0</v>
      </c>
      <c r="S2334" s="93">
        <v>0</v>
      </c>
      <c r="T2334" s="93">
        <f>_xlfn.XLOOKUP(B2334,'[3]Nur des jours'!$B:$B,'[3]Nur des jours'!$U:$U,"")</f>
        <v>0</v>
      </c>
      <c r="U2334" s="93">
        <v>0</v>
      </c>
      <c r="V2334" s="93">
        <v>0</v>
      </c>
      <c r="W2334" s="93">
        <v>0</v>
      </c>
      <c r="X2334" s="93">
        <v>0</v>
      </c>
      <c r="Y2334" s="93">
        <v>0</v>
      </c>
      <c r="Z2334" s="93">
        <v>0</v>
      </c>
      <c r="AA2334" s="93">
        <v>0</v>
      </c>
      <c r="AB2334" s="93">
        <v>0</v>
      </c>
      <c r="AC2334" s="93">
        <f>_xlfn.XLOOKUP(B2334,'[3]Nur des jours'!$B:$B,'[3]Nur des jours'!$N:$N,"")</f>
        <v>0</v>
      </c>
      <c r="AD2334" s="93">
        <v>0</v>
      </c>
      <c r="AE2334" s="93">
        <v>0</v>
      </c>
      <c r="AF2334" s="93">
        <v>0</v>
      </c>
      <c r="AG2334" s="93"/>
      <c r="AH2334" s="93">
        <v>0</v>
      </c>
      <c r="AI2334" s="93">
        <v>0</v>
      </c>
      <c r="AJ2334" s="93">
        <v>0</v>
      </c>
      <c r="AK2334" s="93">
        <v>0</v>
      </c>
      <c r="AL2334" s="93">
        <v>0</v>
      </c>
      <c r="AM2334" s="49" t="s">
        <v>5601</v>
      </c>
      <c r="AN2334" s="49"/>
      <c r="AO2334" s="48" t="str" cm="1">
        <f t="array" ref="AO2334">IFERROR(_xlfn.IFS(
AQ2334="MPR ISSUE","PDH",
AQ2334="BSS Hardware Issue","BSS",
AQ2334="Sites strategiques, MLL, Pylone, etc.","ENVTECH",
AQ2334="AKTIVCO DEFAUT GE &amp; POWER Cabinet","AKTIVCO",
AQ2334="AKTIVCO Coupure ENEO &amp; Baisse de tension","AKTIVCO GRID ONLY",
AQ2334="Coupure ENEO &amp; Baisse de tension","IHS GRID ONLY",
AQ2334="Defaut GE &amp; POWER Cabinet","IHS",
AQ2334="Sharing","Partners",
AQ2334="Sites strategiques &amp; DataCenter","SST &amp; DC",
AQ2334="Exclu","Exclu",
AQ2334="SAT","SAT",
AQ2334="SPARE-ISSUE","SPARE-ISSUE",
AQ2334="Fiber CAmtel","TRANS_FO_CAMTEL",
AQ2334="Fiber AOF","Fiber AOF",
AQ2334="Projet OCM (HUAWEI)","TRAVAUX-HUAWEI",
AQ2334="Projet OCM (NOKIA)","TRAVAUX-NOKIA",
AQ2334="ACCESS-ISSUE","ACCESS-ISSUE",
AQ2334="Projet OCM (ZTE, NOKIA, autres projets)","TRAVAUX OCM",
AQ2334="No root CAuse","No root cause",
AQ2334="ODU HS","PDH",
AQ2334="IP &amp; VLAN","PDH",
AQ2334="Warehouse HUAWEI","SPARE-ISSUE",
AQ2334="SPARE-HS","SPARE-ISSUE",
AQ2334="Power Telco","BSS",AQ2334="no impacts","no impacts"
),"")</f>
        <v>No root cause</v>
      </c>
      <c r="AP2334" s="48" t="str" cm="1">
        <f t="array" ref="AP2334">IFERROR(_xlfn.IFS(
AQ2334="MPR ISSUE","TX ISSUE",
AQ2334="BSS Hardware Issue","RAN ISSUE",
AQ2334="Sites strategiques, MLL, Pylone, etc.","ENVTECH",
AQ2334="AKTIVCO DEFAUT GE &amp; POWER Cabinet","POWER ISSUE",
AQ2334="AKTIVCO Coupure ENEO &amp; Baisse de tension","POWER ISSUE",
AQ2334="Coupure ENEO &amp; Baisse de tension","POWER ISSUE",
AQ2334="Defaut GE &amp; POWER Cabinet","POWER ISSUE",
AQ2334="Sharing","POWER ISSUE",
AQ2334="Sites strategiques &amp; DataCenter","POWER ISSUE",
AQ2334="Exclu","Exclu",
AQ2334="SAT","TX ISSUE",
AQ2334="SPARE-ISSUE","SPARE-ISSUE",
AQ2334="Fiber CAmtel","TX ISSUE",
AQ2334="Fiber AOF","TX ISSUE",
AQ2334="Projet OCM (HUAWEI)","TRAVAUX-HUAWEI",
AQ2334="Projet OCM (NOKIA)","TRAVAUX -NOKIA",
AQ2334="ACCESS-ISSUE","ACCESS-ISSUE",
AQ2334="Projet OCM (ZTE, NOKIA, autres projets)","TRAVAUX OCM",
AQ2334="No root CAuse","No root cause",
AQ2334="ODU HS","TX ISSUE",
AQ2334="IP &amp; VLAN","TX ISSUE",
AQ2334="Warehouse HUAWEI","SPARE-ISSUE",
AQ2334="SPARE-HS","SPARE-ISSUE",
AQ2334="Power Telco","RAN ISSUE",AQ2334="no impacts","no impacts"
),"")</f>
        <v>No root cause</v>
      </c>
      <c r="AQ2334" s="67" t="s">
        <v>5344</v>
      </c>
      <c r="AR2334" s="48" t="str" cm="1">
        <f t="array" ref="AR2334">IFERROR(_xlfn.IFS(
AQ2334="MPR ISSUE","ACTIVE",
AQ2334="BSS Hardware Issue","ACTIVE",
AQ2334="Sites strategiques, MLL, Pylone, etc.","PASSIVE",
AQ2334="AKTIVCO DEFAUT GE &amp; POWER Cabinet","PASSIVE",
AQ2334="AKTIVCO Coupure ENEO &amp; Baisse de tension","PASSIVE",
AQ2334="Coupure ENEO &amp; Baisse de tension","PASSIVE",
AQ2334="Defaut GE &amp; POWER Cabinet","PASSIVE",
AQ2334="Sharing","PASSIVE",
AQ2334="Sites strategiques &amp; DataCenter","PASSIVE",
AQ2334="Exclu","Exclu",
AQ2334="SAT","ACTIVE",
AQ2334="SPARE-ISSUE","SPARE-ISSUE",
AQ2334="Fiber CAmtel","ACTIVE",
AQ2334="Fiber AOF","ACTIVE",
AQ2334="Projet OCM (HUAWEI)","PLANNED WORKS",
AQ2334="Projet OCM (NOKIA)","PLANNED WORKS",
AQ2334="ACCESS-ISSUE","ACCESS-ISSUE",
AQ2334="Projet OCM (ZTE, NOKIA, autres projets)","PLANNED WORKS",
AQ2334="No root CAuse","No root cause",
AQ2334="ODU HS","ACTIVE",
AQ2334="IP &amp; VLAN","ACTIVE",
AQ2334="Warehouse HUAWEI","SPARE-ISSUE",
AQ2334="SPARE-HS","SPARE-ISSUE",
AQ2334="Power Telco","ACTIVE", AQ2334="no impacts","no impacts"
),"")</f>
        <v>No root cause</v>
      </c>
      <c r="AS2334" s="92" t="s">
        <v>5537</v>
      </c>
      <c r="AT2334" s="98" t="s">
        <v>3019</v>
      </c>
      <c r="AV2334" s="17" t="s">
        <v>5537</v>
      </c>
      <c r="AW2334" s="7" t="s">
        <v>5537</v>
      </c>
      <c r="AX2334" s="6" t="s">
        <v>5537</v>
      </c>
      <c r="AY2334" s="7"/>
      <c r="AZ2334" s="3" t="s">
        <v>5537</v>
      </c>
      <c r="BA2334" s="18" t="s">
        <v>5537</v>
      </c>
      <c r="BB2334" s="18" t="s">
        <v>5537</v>
      </c>
      <c r="BC2334" s="18" t="s">
        <v>5537</v>
      </c>
      <c r="BD2334" s="18" t="s">
        <v>5537</v>
      </c>
      <c r="BE2334" s="18" t="s">
        <v>5537</v>
      </c>
      <c r="BF2334" s="18" t="s">
        <v>5537</v>
      </c>
      <c r="BG2334" s="18" t="s">
        <v>5537</v>
      </c>
      <c r="BH2334" s="18" t="s">
        <v>5537</v>
      </c>
      <c r="BI2334" s="18" t="s">
        <v>5537</v>
      </c>
      <c r="BJ2334" s="18" t="s">
        <v>5537</v>
      </c>
      <c r="BK2334" s="18" t="s">
        <v>5537</v>
      </c>
      <c r="BL2334" s="9" t="s">
        <v>5537</v>
      </c>
      <c r="BM2334" s="14" t="s">
        <v>5537</v>
      </c>
      <c r="BN2334" s="14" t="s">
        <v>5537</v>
      </c>
      <c r="BO2334" s="14" t="str">
        <f>_xlfn.XLOOKUP(B2334,'[4]cell downs 18042026 17h'!$B:$B,'[4]cell downs 18042026 17h'!$B:$B,"")</f>
        <v/>
      </c>
      <c r="BP2334" s="14" t="str">
        <f>_xlfn.XLOOKUP(B2334,'[5]Cells Huawei 19042026 15h'!$B:$B,'[5]Cells Huawei 19042026 15h'!$B:$B,"")</f>
        <v/>
      </c>
      <c r="BQ2334" s="9" t="str">
        <f>_xlfn.XLOOKUP(B2334,'[6]cells down 19042026 9H40'!$B:$B,'[6]cells down 19042026 9H40'!$B:$B,"")</f>
        <v/>
      </c>
      <c r="BR2334" s="9" t="s">
        <v>3019</v>
      </c>
      <c r="BS2334" s="9" t="s">
        <v>12</v>
      </c>
      <c r="BT2334" s="108"/>
    </row>
    <row r="2335" spans="1:72" s="9" customFormat="1" x14ac:dyDescent="0.35">
      <c r="A2335" s="1" t="s">
        <v>1096</v>
      </c>
      <c r="B2335" s="8" t="s">
        <v>1097</v>
      </c>
      <c r="C2335" s="3" t="str">
        <f>_xlfn.XLOOKUP(B2335,'[1]daily break down'!$D:$D,'[1]daily break down'!$E:$E,"")</f>
        <v>SUD-OUEST</v>
      </c>
      <c r="D2335" s="1" t="s">
        <v>11</v>
      </c>
      <c r="E2335" s="1" t="s">
        <v>5459</v>
      </c>
      <c r="F2335" s="3" t="s">
        <v>13</v>
      </c>
      <c r="G2335" s="1" t="s">
        <v>1098</v>
      </c>
      <c r="H2335" s="33" t="str">
        <f>_xlfn.XLOOKUP(B2335,[2]CALCULATION!$B:$B,[2]CALCULATION!$H:$H,"")</f>
        <v>NOKIA</v>
      </c>
      <c r="I2335" s="28">
        <v>0</v>
      </c>
      <c r="J2335" s="28">
        <v>0</v>
      </c>
      <c r="K2335" s="28">
        <v>0</v>
      </c>
      <c r="L2335" s="28">
        <v>0</v>
      </c>
      <c r="M2335" s="28">
        <v>0</v>
      </c>
      <c r="N2335" s="28">
        <v>0</v>
      </c>
      <c r="O2335" s="28">
        <v>0</v>
      </c>
      <c r="P2335" s="28">
        <v>0</v>
      </c>
      <c r="Q2335" s="28">
        <v>0</v>
      </c>
      <c r="R2335" s="28">
        <v>0</v>
      </c>
      <c r="S2335" s="93">
        <v>0</v>
      </c>
      <c r="T2335" s="93">
        <f>_xlfn.XLOOKUP(B2335,'[3]Nur des jours'!$B:$B,'[3]Nur des jours'!$U:$U,"")</f>
        <v>0</v>
      </c>
      <c r="U2335" s="93">
        <v>0</v>
      </c>
      <c r="V2335" s="93">
        <v>0</v>
      </c>
      <c r="W2335" s="93">
        <v>0</v>
      </c>
      <c r="X2335" s="93">
        <v>0</v>
      </c>
      <c r="Y2335" s="93">
        <v>0</v>
      </c>
      <c r="Z2335" s="93">
        <v>0</v>
      </c>
      <c r="AA2335" s="93">
        <v>0</v>
      </c>
      <c r="AB2335" s="93">
        <v>0</v>
      </c>
      <c r="AC2335" s="93">
        <f>_xlfn.XLOOKUP(B2335,'[3]Nur des jours'!$B:$B,'[3]Nur des jours'!$N:$N,"")</f>
        <v>0</v>
      </c>
      <c r="AD2335" s="93">
        <v>0</v>
      </c>
      <c r="AE2335" s="93">
        <v>0</v>
      </c>
      <c r="AF2335" s="93">
        <v>0</v>
      </c>
      <c r="AG2335" s="93"/>
      <c r="AH2335" s="93">
        <v>0</v>
      </c>
      <c r="AI2335" s="93">
        <v>0</v>
      </c>
      <c r="AJ2335" s="93">
        <v>0</v>
      </c>
      <c r="AK2335" s="93">
        <v>0</v>
      </c>
      <c r="AL2335" s="93">
        <v>0</v>
      </c>
      <c r="AM2335" s="49" t="s">
        <v>5601</v>
      </c>
      <c r="AN2335" s="49"/>
      <c r="AO2335" s="48" t="str" cm="1">
        <f t="array" ref="AO2335">IFERROR(_xlfn.IFS(
AQ2335="MPR ISSUE","PDH",
AQ2335="BSS Hardware Issue","BSS",
AQ2335="Sites strategiques, MLL, Pylone, etc.","ENVTECH",
AQ2335="AKTIVCO DEFAUT GE &amp; POWER Cabinet","AKTIVCO",
AQ2335="AKTIVCO Coupure ENEO &amp; Baisse de tension","AKTIVCO GRID ONLY",
AQ2335="Coupure ENEO &amp; Baisse de tension","IHS GRID ONLY",
AQ2335="Defaut GE &amp; POWER Cabinet","IHS",
AQ2335="Sharing","Partners",
AQ2335="Sites strategiques &amp; DataCenter","SST &amp; DC",
AQ2335="Exclu","Exclu",
AQ2335="SAT","SAT",
AQ2335="SPARE-ISSUE","SPARE-ISSUE",
AQ2335="Fiber CAmtel","TRANS_FO_CAMTEL",
AQ2335="Fiber AOF","Fiber AOF",
AQ2335="Projet OCM (HUAWEI)","TRAVAUX-HUAWEI",
AQ2335="Projet OCM (NOKIA)","TRAVAUX-NOKIA",
AQ2335="ACCESS-ISSUE","ACCESS-ISSUE",
AQ2335="Projet OCM (ZTE, NOKIA, autres projets)","TRAVAUX OCM",
AQ2335="No root CAuse","No root cause",
AQ2335="ODU HS","PDH",
AQ2335="IP &amp; VLAN","PDH",
AQ2335="Warehouse HUAWEI","SPARE-ISSUE",
AQ2335="SPARE-HS","SPARE-ISSUE",
AQ2335="Power Telco","BSS",AQ2335="no impacts","no impacts"
),"")</f>
        <v>ACCESS-ISSUE</v>
      </c>
      <c r="AP2335" s="48" t="str" cm="1">
        <f t="array" ref="AP2335">IFERROR(_xlfn.IFS(
AQ2335="MPR ISSUE","TX ISSUE",
AQ2335="BSS Hardware Issue","RAN ISSUE",
AQ2335="Sites strategiques, MLL, Pylone, etc.","ENVTECH",
AQ2335="AKTIVCO DEFAUT GE &amp; POWER Cabinet","POWER ISSUE",
AQ2335="AKTIVCO Coupure ENEO &amp; Baisse de tension","POWER ISSUE",
AQ2335="Coupure ENEO &amp; Baisse de tension","POWER ISSUE",
AQ2335="Defaut GE &amp; POWER Cabinet","POWER ISSUE",
AQ2335="Sharing","POWER ISSUE",
AQ2335="Sites strategiques &amp; DataCenter","POWER ISSUE",
AQ2335="Exclu","Exclu",
AQ2335="SAT","TX ISSUE",
AQ2335="SPARE-ISSUE","SPARE-ISSUE",
AQ2335="Fiber CAmtel","TX ISSUE",
AQ2335="Fiber AOF","TX ISSUE",
AQ2335="Projet OCM (HUAWEI)","TRAVAUX-HUAWEI",
AQ2335="Projet OCM (NOKIA)","TRAVAUX -NOKIA",
AQ2335="ACCESS-ISSUE","ACCESS-ISSUE",
AQ2335="Projet OCM (ZTE, NOKIA, autres projets)","TRAVAUX OCM",
AQ2335="No root CAuse","No root cause",
AQ2335="ODU HS","TX ISSUE",
AQ2335="IP &amp; VLAN","TX ISSUE",
AQ2335="Warehouse HUAWEI","SPARE-ISSUE",
AQ2335="SPARE-HS","SPARE-ISSUE",
AQ2335="Power Telco","RAN ISSUE",AQ2335="no impacts","no impacts"
),"")</f>
        <v>ACCESS-ISSUE</v>
      </c>
      <c r="AQ2335" s="67" t="s">
        <v>25</v>
      </c>
      <c r="AR2335" s="48" t="str" cm="1">
        <f t="array" ref="AR2335">IFERROR(_xlfn.IFS(
AQ2335="MPR ISSUE","ACTIVE",
AQ2335="BSS Hardware Issue","ACTIVE",
AQ2335="Sites strategiques, MLL, Pylone, etc.","PASSIVE",
AQ2335="AKTIVCO DEFAUT GE &amp; POWER Cabinet","PASSIVE",
AQ2335="AKTIVCO Coupure ENEO &amp; Baisse de tension","PASSIVE",
AQ2335="Coupure ENEO &amp; Baisse de tension","PASSIVE",
AQ2335="Defaut GE &amp; POWER Cabinet","PASSIVE",
AQ2335="Sharing","PASSIVE",
AQ2335="Sites strategiques &amp; DataCenter","PASSIVE",
AQ2335="Exclu","Exclu",
AQ2335="SAT","ACTIVE",
AQ2335="SPARE-ISSUE","SPARE-ISSUE",
AQ2335="Fiber CAmtel","ACTIVE",
AQ2335="Fiber AOF","ACTIVE",
AQ2335="Projet OCM (HUAWEI)","PLANNED WORKS",
AQ2335="Projet OCM (NOKIA)","PLANNED WORKS",
AQ2335="ACCESS-ISSUE","ACCESS-ISSUE",
AQ2335="Projet OCM (ZTE, NOKIA, autres projets)","PLANNED WORKS",
AQ2335="No root CAuse","No root cause",
AQ2335="ODU HS","ACTIVE",
AQ2335="IP &amp; VLAN","ACTIVE",
AQ2335="Warehouse HUAWEI","SPARE-ISSUE",
AQ2335="SPARE-HS","SPARE-ISSUE",
AQ2335="Power Telco","ACTIVE", AQ2335="no impacts","no impacts"
),"")</f>
        <v>ACCESS-ISSUE</v>
      </c>
      <c r="AS2335" s="92" t="s">
        <v>5919</v>
      </c>
      <c r="AT2335" s="92" t="s">
        <v>1097</v>
      </c>
      <c r="AV2335" s="17" t="s">
        <v>5537</v>
      </c>
      <c r="AW2335" s="7" t="s">
        <v>5537</v>
      </c>
      <c r="AX2335" s="6" t="s">
        <v>5537</v>
      </c>
      <c r="AY2335" s="7"/>
      <c r="AZ2335" s="3" t="s">
        <v>5537</v>
      </c>
      <c r="BA2335" s="18" t="s">
        <v>5537</v>
      </c>
      <c r="BB2335" s="18" t="s">
        <v>5537</v>
      </c>
      <c r="BC2335" s="18" t="s">
        <v>5537</v>
      </c>
      <c r="BD2335" s="18" t="s">
        <v>5537</v>
      </c>
      <c r="BE2335" s="18" t="s">
        <v>5537</v>
      </c>
      <c r="BF2335" s="18" t="s">
        <v>5537</v>
      </c>
      <c r="BG2335" s="18" t="s">
        <v>5537</v>
      </c>
      <c r="BH2335" s="18" t="s">
        <v>5537</v>
      </c>
      <c r="BI2335" s="18" t="s">
        <v>5537</v>
      </c>
      <c r="BJ2335" s="18" t="s">
        <v>6330</v>
      </c>
      <c r="BK2335" s="18" t="s">
        <v>6331</v>
      </c>
      <c r="BL2335" s="9" t="s">
        <v>5537</v>
      </c>
      <c r="BM2335" s="14" t="s">
        <v>5537</v>
      </c>
      <c r="BN2335" s="14" t="s">
        <v>5537</v>
      </c>
      <c r="BO2335" s="14" t="str">
        <f>_xlfn.XLOOKUP(B2335,'[4]cell downs 18042026 17h'!$B:$B,'[4]cell downs 18042026 17h'!$B:$B,"")</f>
        <v/>
      </c>
      <c r="BP2335" s="14" t="str">
        <f>_xlfn.XLOOKUP(B2335,'[5]Cells Huawei 19042026 15h'!$B:$B,'[5]Cells Huawei 19042026 15h'!$B:$B,"")</f>
        <v/>
      </c>
      <c r="BQ2335" s="9" t="str">
        <f>_xlfn.XLOOKUP(B2335,'[6]cells down 19042026 9H40'!$B:$B,'[6]cells down 19042026 9H40'!$B:$B,"")</f>
        <v/>
      </c>
      <c r="BR2335" s="9" t="s">
        <v>5537</v>
      </c>
      <c r="BS2335" s="9" t="s">
        <v>12</v>
      </c>
      <c r="BT2335" s="108"/>
    </row>
    <row r="2336" spans="1:72" s="9" customFormat="1" x14ac:dyDescent="0.35">
      <c r="A2336" s="1" t="s">
        <v>1104</v>
      </c>
      <c r="B2336" s="8" t="s">
        <v>1105</v>
      </c>
      <c r="C2336" s="3" t="str">
        <f>_xlfn.XLOOKUP(B2336,'[1]daily break down'!$D:$D,'[1]daily break down'!$E:$E,"")</f>
        <v>SUD-OUEST</v>
      </c>
      <c r="D2336" s="1" t="s">
        <v>11</v>
      </c>
      <c r="E2336" s="1" t="s">
        <v>154</v>
      </c>
      <c r="F2336" s="3" t="s">
        <v>13</v>
      </c>
      <c r="G2336" s="1" t="s">
        <v>78</v>
      </c>
      <c r="H2336" s="33" t="str">
        <f>_xlfn.XLOOKUP(B2336,[2]CALCULATION!$B:$B,[2]CALCULATION!$H:$H,"")</f>
        <v>NOKIA</v>
      </c>
      <c r="I2336" s="28">
        <v>0</v>
      </c>
      <c r="J2336" s="28">
        <v>0</v>
      </c>
      <c r="K2336" s="28">
        <v>0</v>
      </c>
      <c r="L2336" s="28">
        <v>0</v>
      </c>
      <c r="M2336" s="28">
        <v>0</v>
      </c>
      <c r="N2336" s="28">
        <v>0</v>
      </c>
      <c r="O2336" s="28">
        <v>0</v>
      </c>
      <c r="P2336" s="28">
        <v>0</v>
      </c>
      <c r="Q2336" s="28">
        <v>0</v>
      </c>
      <c r="R2336" s="28">
        <v>0</v>
      </c>
      <c r="S2336" s="93">
        <v>0</v>
      </c>
      <c r="T2336" s="93">
        <f>_xlfn.XLOOKUP(B2336,'[3]Nur des jours'!$B:$B,'[3]Nur des jours'!$U:$U,"")</f>
        <v>0</v>
      </c>
      <c r="U2336" s="93">
        <v>0</v>
      </c>
      <c r="V2336" s="93">
        <v>0</v>
      </c>
      <c r="W2336" s="93">
        <v>0</v>
      </c>
      <c r="X2336" s="93">
        <v>0</v>
      </c>
      <c r="Y2336" s="93">
        <v>0</v>
      </c>
      <c r="Z2336" s="93">
        <v>0</v>
      </c>
      <c r="AA2336" s="93">
        <v>0</v>
      </c>
      <c r="AB2336" s="93">
        <v>0</v>
      </c>
      <c r="AC2336" s="93">
        <f>_xlfn.XLOOKUP(B2336,'[3]Nur des jours'!$B:$B,'[3]Nur des jours'!$N:$N,"")</f>
        <v>0</v>
      </c>
      <c r="AD2336" s="93">
        <v>0</v>
      </c>
      <c r="AE2336" s="93">
        <v>0</v>
      </c>
      <c r="AF2336" s="93">
        <v>0</v>
      </c>
      <c r="AG2336" s="93"/>
      <c r="AH2336" s="93">
        <v>0</v>
      </c>
      <c r="AI2336" s="93">
        <v>0</v>
      </c>
      <c r="AJ2336" s="93">
        <v>0</v>
      </c>
      <c r="AK2336" s="93">
        <v>0</v>
      </c>
      <c r="AL2336" s="93">
        <v>0</v>
      </c>
      <c r="AM2336" s="49" t="s">
        <v>5601</v>
      </c>
      <c r="AN2336" s="49"/>
      <c r="AO2336" s="48" t="str" cm="1">
        <f t="array" ref="AO2336">IFERROR(_xlfn.IFS(
AQ2336="MPR ISSUE","PDH",
AQ2336="BSS Hardware Issue","BSS",
AQ2336="Sites strategiques, MLL, Pylone, etc.","ENVTECH",
AQ2336="AKTIVCO DEFAUT GE &amp; POWER Cabinet","AKTIVCO",
AQ2336="AKTIVCO Coupure ENEO &amp; Baisse de tension","AKTIVCO GRID ONLY",
AQ2336="Coupure ENEO &amp; Baisse de tension","IHS GRID ONLY",
AQ2336="Defaut GE &amp; POWER Cabinet","IHS",
AQ2336="Sharing","Partners",
AQ2336="Sites strategiques &amp; DataCenter","SST &amp; DC",
AQ2336="Exclu","Exclu",
AQ2336="SAT","SAT",
AQ2336="SPARE-ISSUE","SPARE-ISSUE",
AQ2336="Fiber CAmtel","TRANS_FO_CAMTEL",
AQ2336="Fiber AOF","Fiber AOF",
AQ2336="Projet OCM (HUAWEI)","TRAVAUX-HUAWEI",
AQ2336="Projet OCM (NOKIA)","TRAVAUX-NOKIA",
AQ2336="ACCESS-ISSUE","ACCESS-ISSUE",
AQ2336="Projet OCM (ZTE, NOKIA, autres projets)","TRAVAUX OCM",
AQ2336="No root CAuse","No root cause",
AQ2336="ODU HS","PDH",
AQ2336="IP &amp; VLAN","PDH",
AQ2336="Warehouse HUAWEI","SPARE-ISSUE",
AQ2336="SPARE-HS","SPARE-ISSUE",
AQ2336="Power Telco","BSS",AQ2336="no impacts","no impacts"
),"")</f>
        <v>No root cause</v>
      </c>
      <c r="AP2336" s="48" t="str" cm="1">
        <f t="array" ref="AP2336">IFERROR(_xlfn.IFS(
AQ2336="MPR ISSUE","TX ISSUE",
AQ2336="BSS Hardware Issue","RAN ISSUE",
AQ2336="Sites strategiques, MLL, Pylone, etc.","ENVTECH",
AQ2336="AKTIVCO DEFAUT GE &amp; POWER Cabinet","POWER ISSUE",
AQ2336="AKTIVCO Coupure ENEO &amp; Baisse de tension","POWER ISSUE",
AQ2336="Coupure ENEO &amp; Baisse de tension","POWER ISSUE",
AQ2336="Defaut GE &amp; POWER Cabinet","POWER ISSUE",
AQ2336="Sharing","POWER ISSUE",
AQ2336="Sites strategiques &amp; DataCenter","POWER ISSUE",
AQ2336="Exclu","Exclu",
AQ2336="SAT","TX ISSUE",
AQ2336="SPARE-ISSUE","SPARE-ISSUE",
AQ2336="Fiber CAmtel","TX ISSUE",
AQ2336="Fiber AOF","TX ISSUE",
AQ2336="Projet OCM (HUAWEI)","TRAVAUX-HUAWEI",
AQ2336="Projet OCM (NOKIA)","TRAVAUX -NOKIA",
AQ2336="ACCESS-ISSUE","ACCESS-ISSUE",
AQ2336="Projet OCM (ZTE, NOKIA, autres projets)","TRAVAUX OCM",
AQ2336="No root CAuse","No root cause",
AQ2336="ODU HS","TX ISSUE",
AQ2336="IP &amp; VLAN","TX ISSUE",
AQ2336="Warehouse HUAWEI","SPARE-ISSUE",
AQ2336="SPARE-HS","SPARE-ISSUE",
AQ2336="Power Telco","RAN ISSUE",AQ2336="no impacts","no impacts"
),"")</f>
        <v>No root cause</v>
      </c>
      <c r="AQ2336" s="67" t="s">
        <v>5344</v>
      </c>
      <c r="AR2336" s="48" t="str" cm="1">
        <f t="array" ref="AR2336">IFERROR(_xlfn.IFS(
AQ2336="MPR ISSUE","ACTIVE",
AQ2336="BSS Hardware Issue","ACTIVE",
AQ2336="Sites strategiques, MLL, Pylone, etc.","PASSIVE",
AQ2336="AKTIVCO DEFAUT GE &amp; POWER Cabinet","PASSIVE",
AQ2336="AKTIVCO Coupure ENEO &amp; Baisse de tension","PASSIVE",
AQ2336="Coupure ENEO &amp; Baisse de tension","PASSIVE",
AQ2336="Defaut GE &amp; POWER Cabinet","PASSIVE",
AQ2336="Sharing","PASSIVE",
AQ2336="Sites strategiques &amp; DataCenter","PASSIVE",
AQ2336="Exclu","Exclu",
AQ2336="SAT","ACTIVE",
AQ2336="SPARE-ISSUE","SPARE-ISSUE",
AQ2336="Fiber CAmtel","ACTIVE",
AQ2336="Fiber AOF","ACTIVE",
AQ2336="Projet OCM (HUAWEI)","PLANNED WORKS",
AQ2336="Projet OCM (NOKIA)","PLANNED WORKS",
AQ2336="ACCESS-ISSUE","ACCESS-ISSUE",
AQ2336="Projet OCM (ZTE, NOKIA, autres projets)","PLANNED WORKS",
AQ2336="No root CAuse","No root cause",
AQ2336="ODU HS","ACTIVE",
AQ2336="IP &amp; VLAN","ACTIVE",
AQ2336="Warehouse HUAWEI","SPARE-ISSUE",
AQ2336="SPARE-HS","SPARE-ISSUE",
AQ2336="Power Telco","ACTIVE", AQ2336="no impacts","no impacts"
),"")</f>
        <v>No root cause</v>
      </c>
      <c r="AS2336" s="92" t="s">
        <v>5537</v>
      </c>
      <c r="AT2336" s="98" t="s">
        <v>1105</v>
      </c>
      <c r="AV2336" s="17" t="s">
        <v>5537</v>
      </c>
      <c r="AW2336" s="7" t="s">
        <v>5537</v>
      </c>
      <c r="AX2336" s="6" t="s">
        <v>5537</v>
      </c>
      <c r="AY2336" s="7"/>
      <c r="AZ2336" s="3" t="s">
        <v>5537</v>
      </c>
      <c r="BA2336" s="18" t="s">
        <v>5537</v>
      </c>
      <c r="BB2336" s="18" t="s">
        <v>5537</v>
      </c>
      <c r="BC2336" s="18" t="s">
        <v>5537</v>
      </c>
      <c r="BD2336" s="18" t="s">
        <v>5537</v>
      </c>
      <c r="BE2336" s="18" t="s">
        <v>5537</v>
      </c>
      <c r="BF2336" s="18" t="s">
        <v>5537</v>
      </c>
      <c r="BG2336" s="18" t="s">
        <v>5537</v>
      </c>
      <c r="BH2336" s="18" t="s">
        <v>5537</v>
      </c>
      <c r="BI2336" s="18" t="s">
        <v>5537</v>
      </c>
      <c r="BJ2336" s="18" t="s">
        <v>5537</v>
      </c>
      <c r="BK2336" s="18" t="s">
        <v>5537</v>
      </c>
      <c r="BL2336" s="9" t="s">
        <v>5537</v>
      </c>
      <c r="BM2336" s="14" t="s">
        <v>5537</v>
      </c>
      <c r="BN2336" s="14" t="s">
        <v>5537</v>
      </c>
      <c r="BO2336" s="14" t="str">
        <f>_xlfn.XLOOKUP(B2336,'[4]cell downs 18042026 17h'!$B:$B,'[4]cell downs 18042026 17h'!$B:$B,"")</f>
        <v/>
      </c>
      <c r="BP2336" s="14" t="str">
        <f>_xlfn.XLOOKUP(B2336,'[5]Cells Huawei 19042026 15h'!$B:$B,'[5]Cells Huawei 19042026 15h'!$B:$B,"")</f>
        <v/>
      </c>
      <c r="BQ2336" s="9" t="str">
        <f>_xlfn.XLOOKUP(B2336,'[6]cells down 19042026 9H40'!$B:$B,'[6]cells down 19042026 9H40'!$B:$B,"")</f>
        <v/>
      </c>
      <c r="BR2336" s="9" t="s">
        <v>1105</v>
      </c>
      <c r="BS2336" s="9" t="s">
        <v>1129</v>
      </c>
      <c r="BT2336" s="108"/>
    </row>
    <row r="2337" spans="1:72" s="9" customFormat="1" x14ac:dyDescent="0.35">
      <c r="A2337" s="1" t="s">
        <v>898</v>
      </c>
      <c r="B2337" s="8" t="s">
        <v>899</v>
      </c>
      <c r="C2337" s="3" t="str">
        <f>_xlfn.XLOOKUP(B2337,'[1]daily break down'!$D:$D,'[1]daily break down'!$E:$E,"")</f>
        <v>SUD-OUEST</v>
      </c>
      <c r="D2337" s="1" t="s">
        <v>11</v>
      </c>
      <c r="E2337" s="1" t="s">
        <v>154</v>
      </c>
      <c r="F2337" s="3" t="s">
        <v>13</v>
      </c>
      <c r="G2337" s="1" t="s">
        <v>900</v>
      </c>
      <c r="H2337" s="32" t="str">
        <f>_xlfn.XLOOKUP(B2337,[2]CALCULATION!$B:$B,[2]CALCULATION!$H:$H,"")</f>
        <v>Huawei</v>
      </c>
      <c r="I2337" s="28">
        <v>0</v>
      </c>
      <c r="J2337" s="28">
        <v>0</v>
      </c>
      <c r="K2337" s="28">
        <v>0</v>
      </c>
      <c r="L2337" s="28">
        <v>0</v>
      </c>
      <c r="M2337" s="28">
        <v>0</v>
      </c>
      <c r="N2337" s="28">
        <v>0</v>
      </c>
      <c r="O2337" s="28">
        <v>0</v>
      </c>
      <c r="P2337" s="28">
        <v>0</v>
      </c>
      <c r="Q2337" s="28">
        <v>0</v>
      </c>
      <c r="R2337" s="28">
        <v>0</v>
      </c>
      <c r="S2337" s="93">
        <v>0</v>
      </c>
      <c r="T2337" s="93">
        <f>_xlfn.XLOOKUP(B2337,'[3]Nur des jours'!$B:$B,'[3]Nur des jours'!$U:$U,"")</f>
        <v>0</v>
      </c>
      <c r="U2337" s="93">
        <v>0</v>
      </c>
      <c r="V2337" s="93">
        <v>0</v>
      </c>
      <c r="W2337" s="93">
        <v>0</v>
      </c>
      <c r="X2337" s="93">
        <v>0</v>
      </c>
      <c r="Y2337" s="93">
        <v>0</v>
      </c>
      <c r="Z2337" s="93">
        <v>0</v>
      </c>
      <c r="AA2337" s="93">
        <v>0</v>
      </c>
      <c r="AB2337" s="93">
        <v>0</v>
      </c>
      <c r="AC2337" s="93">
        <f>_xlfn.XLOOKUP(B2337,'[3]Nur des jours'!$B:$B,'[3]Nur des jours'!$N:$N,"")</f>
        <v>0</v>
      </c>
      <c r="AD2337" s="93">
        <v>0</v>
      </c>
      <c r="AE2337" s="93">
        <v>0</v>
      </c>
      <c r="AF2337" s="93">
        <v>0</v>
      </c>
      <c r="AG2337" s="93"/>
      <c r="AH2337" s="93">
        <v>0</v>
      </c>
      <c r="AI2337" s="93">
        <v>0</v>
      </c>
      <c r="AJ2337" s="93">
        <v>0</v>
      </c>
      <c r="AK2337" s="93">
        <v>0</v>
      </c>
      <c r="AL2337" s="93">
        <v>0</v>
      </c>
      <c r="AM2337" s="49" t="s">
        <v>5601</v>
      </c>
      <c r="AN2337" s="49"/>
      <c r="AO2337" s="48" t="str" cm="1">
        <f t="array" ref="AO2337">IFERROR(_xlfn.IFS(
AQ2337="MPR ISSUE","PDH",
AQ2337="BSS Hardware Issue","BSS",
AQ2337="Sites strategiques, MLL, Pylone, etc.","ENVTECH",
AQ2337="AKTIVCO DEFAUT GE &amp; POWER Cabinet","AKTIVCO",
AQ2337="AKTIVCO Coupure ENEO &amp; Baisse de tension","AKTIVCO GRID ONLY",
AQ2337="Coupure ENEO &amp; Baisse de tension","IHS GRID ONLY",
AQ2337="Defaut GE &amp; POWER Cabinet","IHS",
AQ2337="Sharing","Partners",
AQ2337="Sites strategiques &amp; DataCenter","SST &amp; DC",
AQ2337="Exclu","Exclu",
AQ2337="SAT","SAT",
AQ2337="SPARE-ISSUE","SPARE-ISSUE",
AQ2337="Fiber CAmtel","TRANS_FO_CAMTEL",
AQ2337="Fiber AOF","Fiber AOF",
AQ2337="Projet OCM (HUAWEI)","TRAVAUX-HUAWEI",
AQ2337="Projet OCM (NOKIA)","TRAVAUX-NOKIA",
AQ2337="ACCESS-ISSUE","ACCESS-ISSUE",
AQ2337="Projet OCM (ZTE, NOKIA, autres projets)","TRAVAUX OCM",
AQ2337="No root CAuse","No root cause",
AQ2337="ODU HS","PDH",
AQ2337="IP &amp; VLAN","PDH",
AQ2337="Warehouse HUAWEI","SPARE-ISSUE",
AQ2337="SPARE-HS","SPARE-ISSUE",
AQ2337="Power Telco","BSS",AQ2337="no impacts","no impacts"
),"")</f>
        <v>IHS</v>
      </c>
      <c r="AP2337" s="48" t="str" cm="1">
        <f t="array" ref="AP2337">IFERROR(_xlfn.IFS(
AQ2337="MPR ISSUE","TX ISSUE",
AQ2337="BSS Hardware Issue","RAN ISSUE",
AQ2337="Sites strategiques, MLL, Pylone, etc.","ENVTECH",
AQ2337="AKTIVCO DEFAUT GE &amp; POWER Cabinet","POWER ISSUE",
AQ2337="AKTIVCO Coupure ENEO &amp; Baisse de tension","POWER ISSUE",
AQ2337="Coupure ENEO &amp; Baisse de tension","POWER ISSUE",
AQ2337="Defaut GE &amp; POWER Cabinet","POWER ISSUE",
AQ2337="Sharing","POWER ISSUE",
AQ2337="Sites strategiques &amp; DataCenter","POWER ISSUE",
AQ2337="Exclu","Exclu",
AQ2337="SAT","TX ISSUE",
AQ2337="SPARE-ISSUE","SPARE-ISSUE",
AQ2337="Fiber CAmtel","TX ISSUE",
AQ2337="Fiber AOF","TX ISSUE",
AQ2337="Projet OCM (HUAWEI)","TRAVAUX-HUAWEI",
AQ2337="Projet OCM (NOKIA)","TRAVAUX -NOKIA",
AQ2337="ACCESS-ISSUE","ACCESS-ISSUE",
AQ2337="Projet OCM (ZTE, NOKIA, autres projets)","TRAVAUX OCM",
AQ2337="No root CAuse","No root cause",
AQ2337="ODU HS","TX ISSUE",
AQ2337="IP &amp; VLAN","TX ISSUE",
AQ2337="Warehouse HUAWEI","SPARE-ISSUE",
AQ2337="SPARE-HS","SPARE-ISSUE",
AQ2337="Power Telco","RAN ISSUE",AQ2337="no impacts","no impacts"
),"")</f>
        <v>POWER ISSUE</v>
      </c>
      <c r="AQ2337" s="67" t="s">
        <v>5330</v>
      </c>
      <c r="AR2337" s="48" t="str" cm="1">
        <f t="array" ref="AR2337">IFERROR(_xlfn.IFS(
AQ2337="MPR ISSUE","ACTIVE",
AQ2337="BSS Hardware Issue","ACTIVE",
AQ2337="Sites strategiques, MLL, Pylone, etc.","PASSIVE",
AQ2337="AKTIVCO DEFAUT GE &amp; POWER Cabinet","PASSIVE",
AQ2337="AKTIVCO Coupure ENEO &amp; Baisse de tension","PASSIVE",
AQ2337="Coupure ENEO &amp; Baisse de tension","PASSIVE",
AQ2337="Defaut GE &amp; POWER Cabinet","PASSIVE",
AQ2337="Sharing","PASSIVE",
AQ2337="Sites strategiques &amp; DataCenter","PASSIVE",
AQ2337="Exclu","Exclu",
AQ2337="SAT","ACTIVE",
AQ2337="SPARE-ISSUE","SPARE-ISSUE",
AQ2337="Fiber CAmtel","ACTIVE",
AQ2337="Fiber AOF","ACTIVE",
AQ2337="Projet OCM (HUAWEI)","PLANNED WORKS",
AQ2337="Projet OCM (NOKIA)","PLANNED WORKS",
AQ2337="ACCESS-ISSUE","ACCESS-ISSUE",
AQ2337="Projet OCM (ZTE, NOKIA, autres projets)","PLANNED WORKS",
AQ2337="No root CAuse","No root cause",
AQ2337="ODU HS","ACTIVE",
AQ2337="IP &amp; VLAN","ACTIVE",
AQ2337="Warehouse HUAWEI","SPARE-ISSUE",
AQ2337="SPARE-HS","SPARE-ISSUE",
AQ2337="Power Telco","ACTIVE", AQ2337="no impacts","no impacts"
),"")</f>
        <v>PASSIVE</v>
      </c>
      <c r="AS2337" s="92" t="s">
        <v>5920</v>
      </c>
      <c r="AT2337" s="98" t="s">
        <v>899</v>
      </c>
      <c r="AV2337" s="17" t="s">
        <v>5537</v>
      </c>
      <c r="AW2337" s="7" t="s">
        <v>5537</v>
      </c>
      <c r="AX2337" s="6" t="s">
        <v>5537</v>
      </c>
      <c r="AY2337" s="7"/>
      <c r="AZ2337" s="3" t="s">
        <v>5537</v>
      </c>
      <c r="BA2337" s="18" t="s">
        <v>5537</v>
      </c>
      <c r="BB2337" s="18" t="s">
        <v>5537</v>
      </c>
      <c r="BC2337" s="18" t="s">
        <v>5537</v>
      </c>
      <c r="BD2337" s="18" t="s">
        <v>5537</v>
      </c>
      <c r="BE2337" s="18" t="s">
        <v>5537</v>
      </c>
      <c r="BF2337" s="18" t="s">
        <v>5537</v>
      </c>
      <c r="BG2337" s="18" t="s">
        <v>5537</v>
      </c>
      <c r="BH2337" s="18" t="s">
        <v>5537</v>
      </c>
      <c r="BI2337" s="18" t="s">
        <v>5537</v>
      </c>
      <c r="BJ2337" s="18" t="s">
        <v>5537</v>
      </c>
      <c r="BK2337" s="18" t="s">
        <v>5537</v>
      </c>
      <c r="BL2337" s="9" t="s">
        <v>5920</v>
      </c>
      <c r="BM2337" s="14" t="s">
        <v>5537</v>
      </c>
      <c r="BN2337" s="14" t="s">
        <v>5537</v>
      </c>
      <c r="BO2337" s="14" t="str">
        <f>_xlfn.XLOOKUP(B2337,'[4]cell downs 18042026 17h'!$B:$B,'[4]cell downs 18042026 17h'!$B:$B,"")</f>
        <v/>
      </c>
      <c r="BP2337" s="14" t="str">
        <f>_xlfn.XLOOKUP(B2337,'[5]Cells Huawei 19042026 15h'!$B:$B,'[5]Cells Huawei 19042026 15h'!$B:$B,"")</f>
        <v/>
      </c>
      <c r="BQ2337" s="9" t="str">
        <f>_xlfn.XLOOKUP(B2337,'[6]cells down 19042026 9H40'!$B:$B,'[6]cells down 19042026 9H40'!$B:$B,"")</f>
        <v/>
      </c>
      <c r="BR2337" s="9" t="s">
        <v>899</v>
      </c>
      <c r="BS2337" s="9" t="s">
        <v>12</v>
      </c>
      <c r="BT2337" s="108"/>
    </row>
    <row r="2338" spans="1:72" s="9" customFormat="1" x14ac:dyDescent="0.35">
      <c r="A2338" s="1" t="s">
        <v>1429</v>
      </c>
      <c r="B2338" s="8" t="s">
        <v>1430</v>
      </c>
      <c r="C2338" s="3" t="str">
        <f>_xlfn.XLOOKUP(B2338,'[1]daily break down'!$D:$D,'[1]daily break down'!$E:$E,"")</f>
        <v>SUD-OUEST</v>
      </c>
      <c r="D2338" s="1" t="s">
        <v>11</v>
      </c>
      <c r="E2338" s="1" t="s">
        <v>154</v>
      </c>
      <c r="F2338" s="3" t="s">
        <v>13</v>
      </c>
      <c r="G2338" s="1" t="s">
        <v>1431</v>
      </c>
      <c r="H2338" s="32" t="str">
        <f>_xlfn.XLOOKUP(B2338,[2]CALCULATION!$B:$B,[2]CALCULATION!$H:$H,"")</f>
        <v>Huawei</v>
      </c>
      <c r="I2338" s="28">
        <v>0</v>
      </c>
      <c r="J2338" s="28">
        <v>0</v>
      </c>
      <c r="K2338" s="28">
        <v>0</v>
      </c>
      <c r="L2338" s="28">
        <v>0</v>
      </c>
      <c r="M2338" s="28">
        <v>0</v>
      </c>
      <c r="N2338" s="28">
        <v>0</v>
      </c>
      <c r="O2338" s="28">
        <v>0</v>
      </c>
      <c r="P2338" s="28">
        <v>0</v>
      </c>
      <c r="Q2338" s="28">
        <v>0</v>
      </c>
      <c r="R2338" s="28">
        <v>0</v>
      </c>
      <c r="S2338" s="93">
        <v>0</v>
      </c>
      <c r="T2338" s="93">
        <f>_xlfn.XLOOKUP(B2338,'[3]Nur des jours'!$B:$B,'[3]Nur des jours'!$U:$U,"")</f>
        <v>0</v>
      </c>
      <c r="U2338" s="93">
        <v>0</v>
      </c>
      <c r="V2338" s="93">
        <v>0</v>
      </c>
      <c r="W2338" s="93">
        <v>0</v>
      </c>
      <c r="X2338" s="93">
        <v>0</v>
      </c>
      <c r="Y2338" s="93">
        <v>0</v>
      </c>
      <c r="Z2338" s="93">
        <v>0</v>
      </c>
      <c r="AA2338" s="93">
        <v>0</v>
      </c>
      <c r="AB2338" s="93">
        <v>0</v>
      </c>
      <c r="AC2338" s="93">
        <f>_xlfn.XLOOKUP(B2338,'[3]Nur des jours'!$B:$B,'[3]Nur des jours'!$N:$N,"")</f>
        <v>0</v>
      </c>
      <c r="AD2338" s="93">
        <v>0</v>
      </c>
      <c r="AE2338" s="93">
        <v>0</v>
      </c>
      <c r="AF2338" s="93">
        <v>0</v>
      </c>
      <c r="AG2338" s="93"/>
      <c r="AH2338" s="93">
        <v>0</v>
      </c>
      <c r="AI2338" s="93">
        <v>0</v>
      </c>
      <c r="AJ2338" s="93">
        <v>0</v>
      </c>
      <c r="AK2338" s="93">
        <v>0</v>
      </c>
      <c r="AL2338" s="93">
        <v>0</v>
      </c>
      <c r="AM2338" s="49" t="s">
        <v>5601</v>
      </c>
      <c r="AN2338" s="49"/>
      <c r="AO2338" s="48" t="str" cm="1">
        <f t="array" ref="AO2338">IFERROR(_xlfn.IFS(
AQ2338="MPR ISSUE","PDH",
AQ2338="BSS Hardware Issue","BSS",
AQ2338="Sites strategiques, MLL, Pylone, etc.","ENVTECH",
AQ2338="AKTIVCO DEFAUT GE &amp; POWER Cabinet","AKTIVCO",
AQ2338="AKTIVCO Coupure ENEO &amp; Baisse de tension","AKTIVCO GRID ONLY",
AQ2338="Coupure ENEO &amp; Baisse de tension","IHS GRID ONLY",
AQ2338="Defaut GE &amp; POWER Cabinet","IHS",
AQ2338="Sharing","Partners",
AQ2338="Sites strategiques &amp; DataCenter","SST &amp; DC",
AQ2338="Exclu","Exclu",
AQ2338="SAT","SAT",
AQ2338="SPARE-ISSUE","SPARE-ISSUE",
AQ2338="Fiber CAmtel","TRANS_FO_CAMTEL",
AQ2338="Fiber AOF","Fiber AOF",
AQ2338="Projet OCM (HUAWEI)","TRAVAUX-HUAWEI",
AQ2338="Projet OCM (NOKIA)","TRAVAUX-NOKIA",
AQ2338="ACCESS-ISSUE","ACCESS-ISSUE",
AQ2338="Projet OCM (ZTE, NOKIA, autres projets)","TRAVAUX OCM",
AQ2338="No root CAuse","No root cause",
AQ2338="ODU HS","PDH",
AQ2338="IP &amp; VLAN","PDH",
AQ2338="Warehouse HUAWEI","SPARE-ISSUE",
AQ2338="SPARE-HS","SPARE-ISSUE",
AQ2338="Power Telco","BSS",AQ2338="no impacts","no impacts"
),"")</f>
        <v>No root cause</v>
      </c>
      <c r="AP2338" s="48" t="str" cm="1">
        <f t="array" ref="AP2338">IFERROR(_xlfn.IFS(
AQ2338="MPR ISSUE","TX ISSUE",
AQ2338="BSS Hardware Issue","RAN ISSUE",
AQ2338="Sites strategiques, MLL, Pylone, etc.","ENVTECH",
AQ2338="AKTIVCO DEFAUT GE &amp; POWER Cabinet","POWER ISSUE",
AQ2338="AKTIVCO Coupure ENEO &amp; Baisse de tension","POWER ISSUE",
AQ2338="Coupure ENEO &amp; Baisse de tension","POWER ISSUE",
AQ2338="Defaut GE &amp; POWER Cabinet","POWER ISSUE",
AQ2338="Sharing","POWER ISSUE",
AQ2338="Sites strategiques &amp; DataCenter","POWER ISSUE",
AQ2338="Exclu","Exclu",
AQ2338="SAT","TX ISSUE",
AQ2338="SPARE-ISSUE","SPARE-ISSUE",
AQ2338="Fiber CAmtel","TX ISSUE",
AQ2338="Fiber AOF","TX ISSUE",
AQ2338="Projet OCM (HUAWEI)","TRAVAUX-HUAWEI",
AQ2338="Projet OCM (NOKIA)","TRAVAUX -NOKIA",
AQ2338="ACCESS-ISSUE","ACCESS-ISSUE",
AQ2338="Projet OCM (ZTE, NOKIA, autres projets)","TRAVAUX OCM",
AQ2338="No root CAuse","No root cause",
AQ2338="ODU HS","TX ISSUE",
AQ2338="IP &amp; VLAN","TX ISSUE",
AQ2338="Warehouse HUAWEI","SPARE-ISSUE",
AQ2338="SPARE-HS","SPARE-ISSUE",
AQ2338="Power Telco","RAN ISSUE",AQ2338="no impacts","no impacts"
),"")</f>
        <v>No root cause</v>
      </c>
      <c r="AQ2338" s="67" t="s">
        <v>5344</v>
      </c>
      <c r="AR2338" s="48" t="str" cm="1">
        <f t="array" ref="AR2338">IFERROR(_xlfn.IFS(
AQ2338="MPR ISSUE","ACTIVE",
AQ2338="BSS Hardware Issue","ACTIVE",
AQ2338="Sites strategiques, MLL, Pylone, etc.","PASSIVE",
AQ2338="AKTIVCO DEFAUT GE &amp; POWER Cabinet","PASSIVE",
AQ2338="AKTIVCO Coupure ENEO &amp; Baisse de tension","PASSIVE",
AQ2338="Coupure ENEO &amp; Baisse de tension","PASSIVE",
AQ2338="Defaut GE &amp; POWER Cabinet","PASSIVE",
AQ2338="Sharing","PASSIVE",
AQ2338="Sites strategiques &amp; DataCenter","PASSIVE",
AQ2338="Exclu","Exclu",
AQ2338="SAT","ACTIVE",
AQ2338="SPARE-ISSUE","SPARE-ISSUE",
AQ2338="Fiber CAmtel","ACTIVE",
AQ2338="Fiber AOF","ACTIVE",
AQ2338="Projet OCM (HUAWEI)","PLANNED WORKS",
AQ2338="Projet OCM (NOKIA)","PLANNED WORKS",
AQ2338="ACCESS-ISSUE","ACCESS-ISSUE",
AQ2338="Projet OCM (ZTE, NOKIA, autres projets)","PLANNED WORKS",
AQ2338="No root CAuse","No root cause",
AQ2338="ODU HS","ACTIVE",
AQ2338="IP &amp; VLAN","ACTIVE",
AQ2338="Warehouse HUAWEI","SPARE-ISSUE",
AQ2338="SPARE-HS","SPARE-ISSUE",
AQ2338="Power Telco","ACTIVE", AQ2338="no impacts","no impacts"
),"")</f>
        <v>No root cause</v>
      </c>
      <c r="AS2338" s="92" t="s">
        <v>5537</v>
      </c>
      <c r="AT2338" s="98" t="s">
        <v>1430</v>
      </c>
      <c r="AV2338" s="17" t="s">
        <v>5537</v>
      </c>
      <c r="AW2338" s="7" t="s">
        <v>5537</v>
      </c>
      <c r="AX2338" s="6" t="s">
        <v>5537</v>
      </c>
      <c r="AY2338" s="7"/>
      <c r="AZ2338" s="3" t="s">
        <v>5537</v>
      </c>
      <c r="BA2338" s="18" t="s">
        <v>5537</v>
      </c>
      <c r="BB2338" s="18" t="s">
        <v>5537</v>
      </c>
      <c r="BC2338" s="18" t="s">
        <v>5537</v>
      </c>
      <c r="BD2338" s="18" t="s">
        <v>5537</v>
      </c>
      <c r="BE2338" s="18" t="s">
        <v>5537</v>
      </c>
      <c r="BF2338" s="18" t="s">
        <v>5537</v>
      </c>
      <c r="BG2338" s="18" t="s">
        <v>5537</v>
      </c>
      <c r="BH2338" s="18" t="s">
        <v>5537</v>
      </c>
      <c r="BI2338" s="18" t="s">
        <v>5537</v>
      </c>
      <c r="BJ2338" s="18" t="s">
        <v>5537</v>
      </c>
      <c r="BK2338" s="18" t="s">
        <v>5537</v>
      </c>
      <c r="BL2338" s="9" t="s">
        <v>5537</v>
      </c>
      <c r="BM2338" s="14" t="s">
        <v>5537</v>
      </c>
      <c r="BN2338" s="14" t="s">
        <v>5537</v>
      </c>
      <c r="BO2338" s="14" t="str">
        <f>_xlfn.XLOOKUP(B2338,'[4]cell downs 18042026 17h'!$B:$B,'[4]cell downs 18042026 17h'!$B:$B,"")</f>
        <v/>
      </c>
      <c r="BP2338" s="14" t="str">
        <f>_xlfn.XLOOKUP(B2338,'[5]Cells Huawei 19042026 15h'!$B:$B,'[5]Cells Huawei 19042026 15h'!$B:$B,"")</f>
        <v/>
      </c>
      <c r="BQ2338" s="9" t="str">
        <f>_xlfn.XLOOKUP(B2338,'[6]cells down 19042026 9H40'!$B:$B,'[6]cells down 19042026 9H40'!$B:$B,"")</f>
        <v/>
      </c>
      <c r="BR2338" s="9" t="s">
        <v>1430</v>
      </c>
      <c r="BS2338" s="9" t="s">
        <v>594</v>
      </c>
      <c r="BT2338" s="108"/>
    </row>
    <row r="2339" spans="1:72" s="9" customFormat="1" x14ac:dyDescent="0.35">
      <c r="A2339" s="1" t="s">
        <v>64</v>
      </c>
      <c r="B2339" s="8" t="s">
        <v>65</v>
      </c>
      <c r="C2339" s="3" t="str">
        <f>_xlfn.XLOOKUP(B2339,'[1]daily break down'!$D:$D,'[1]daily break down'!$E:$E,"")</f>
        <v>EXTREME-NORD</v>
      </c>
      <c r="D2339" s="1" t="s">
        <v>11</v>
      </c>
      <c r="E2339" s="1" t="s">
        <v>66</v>
      </c>
      <c r="F2339" s="3" t="s">
        <v>55</v>
      </c>
      <c r="G2339" s="1" t="s">
        <v>64</v>
      </c>
      <c r="H2339" s="32" t="str">
        <f>_xlfn.XLOOKUP(B2339,[2]CALCULATION!$B:$B,[2]CALCULATION!$H:$H,"")</f>
        <v>Huawei</v>
      </c>
      <c r="I2339" s="28">
        <v>0</v>
      </c>
      <c r="J2339" s="28">
        <v>0</v>
      </c>
      <c r="K2339" s="28">
        <v>0</v>
      </c>
      <c r="L2339" s="28">
        <v>0</v>
      </c>
      <c r="M2339" s="28">
        <v>0</v>
      </c>
      <c r="N2339" s="28">
        <v>0</v>
      </c>
      <c r="O2339" s="28">
        <v>0</v>
      </c>
      <c r="P2339" s="28">
        <v>0</v>
      </c>
      <c r="Q2339" s="28">
        <v>0</v>
      </c>
      <c r="R2339" s="28">
        <v>0</v>
      </c>
      <c r="S2339" s="93">
        <v>0</v>
      </c>
      <c r="T2339" s="93">
        <f>_xlfn.XLOOKUP(B2339,'[3]Nur des jours'!$B:$B,'[3]Nur des jours'!$U:$U,"")</f>
        <v>0</v>
      </c>
      <c r="U2339" s="93">
        <v>0</v>
      </c>
      <c r="V2339" s="93">
        <v>0</v>
      </c>
      <c r="W2339" s="93">
        <v>0</v>
      </c>
      <c r="X2339" s="93">
        <v>0</v>
      </c>
      <c r="Y2339" s="93">
        <v>0</v>
      </c>
      <c r="Z2339" s="93">
        <v>0</v>
      </c>
      <c r="AA2339" s="93">
        <v>0</v>
      </c>
      <c r="AB2339" s="93">
        <v>0</v>
      </c>
      <c r="AC2339" s="93">
        <f>_xlfn.XLOOKUP(B2339,'[3]Nur des jours'!$B:$B,'[3]Nur des jours'!$N:$N,"")</f>
        <v>0</v>
      </c>
      <c r="AD2339" s="93">
        <v>0</v>
      </c>
      <c r="AE2339" s="93">
        <v>0</v>
      </c>
      <c r="AF2339" s="93">
        <v>0</v>
      </c>
      <c r="AG2339" s="93"/>
      <c r="AH2339" s="93">
        <v>0</v>
      </c>
      <c r="AI2339" s="93">
        <v>0</v>
      </c>
      <c r="AJ2339" s="93">
        <v>0</v>
      </c>
      <c r="AK2339" s="93">
        <v>0</v>
      </c>
      <c r="AL2339" s="93">
        <v>0</v>
      </c>
      <c r="AM2339" s="49" t="s">
        <v>5601</v>
      </c>
      <c r="AN2339" s="49"/>
      <c r="AO2339" s="48" t="str" cm="1">
        <f t="array" ref="AO2339">IFERROR(_xlfn.IFS(
AQ2339="MPR ISSUE","PDH",
AQ2339="BSS Hardware Issue","BSS",
AQ2339="Sites strategiques, MLL, Pylone, etc.","ENVTECH",
AQ2339="AKTIVCO DEFAUT GE &amp; POWER Cabinet","AKTIVCO",
AQ2339="AKTIVCO Coupure ENEO &amp; Baisse de tension","AKTIVCO GRID ONLY",
AQ2339="Coupure ENEO &amp; Baisse de tension","IHS GRID ONLY",
AQ2339="Defaut GE &amp; POWER Cabinet","IHS",
AQ2339="Sharing","Partners",
AQ2339="Sites strategiques &amp; DataCenter","SST &amp; DC",
AQ2339="Exclu","Exclu",
AQ2339="SAT","SAT",
AQ2339="SPARE-ISSUE","SPARE-ISSUE",
AQ2339="Fiber CAmtel","TRANS_FO_CAMTEL",
AQ2339="Fiber AOF","Fiber AOF",
AQ2339="Projet OCM (HUAWEI)","TRAVAUX-HUAWEI",
AQ2339="Projet OCM (NOKIA)","TRAVAUX-NOKIA",
AQ2339="ACCESS-ISSUE","ACCESS-ISSUE",
AQ2339="Projet OCM (ZTE, NOKIA, autres projets)","TRAVAUX OCM",
AQ2339="No root CAuse","No root cause",
AQ2339="ODU HS","PDH",
AQ2339="IP &amp; VLAN","PDH",
AQ2339="Warehouse HUAWEI","SPARE-ISSUE",
AQ2339="SPARE-HS","SPARE-ISSUE",
AQ2339="Power Telco","BSS",AQ2339="no impacts","no impacts"
),"")</f>
        <v>No root cause</v>
      </c>
      <c r="AP2339" s="48" t="str" cm="1">
        <f t="array" ref="AP2339">IFERROR(_xlfn.IFS(
AQ2339="MPR ISSUE","TX ISSUE",
AQ2339="BSS Hardware Issue","RAN ISSUE",
AQ2339="Sites strategiques, MLL, Pylone, etc.","ENVTECH",
AQ2339="AKTIVCO DEFAUT GE &amp; POWER Cabinet","POWER ISSUE",
AQ2339="AKTIVCO Coupure ENEO &amp; Baisse de tension","POWER ISSUE",
AQ2339="Coupure ENEO &amp; Baisse de tension","POWER ISSUE",
AQ2339="Defaut GE &amp; POWER Cabinet","POWER ISSUE",
AQ2339="Sharing","POWER ISSUE",
AQ2339="Sites strategiques &amp; DataCenter","POWER ISSUE",
AQ2339="Exclu","Exclu",
AQ2339="SAT","TX ISSUE",
AQ2339="SPARE-ISSUE","SPARE-ISSUE",
AQ2339="Fiber CAmtel","TX ISSUE",
AQ2339="Fiber AOF","TX ISSUE",
AQ2339="Projet OCM (HUAWEI)","TRAVAUX-HUAWEI",
AQ2339="Projet OCM (NOKIA)","TRAVAUX -NOKIA",
AQ2339="ACCESS-ISSUE","ACCESS-ISSUE",
AQ2339="Projet OCM (ZTE, NOKIA, autres projets)","TRAVAUX OCM",
AQ2339="No root CAuse","No root cause",
AQ2339="ODU HS","TX ISSUE",
AQ2339="IP &amp; VLAN","TX ISSUE",
AQ2339="Warehouse HUAWEI","SPARE-ISSUE",
AQ2339="SPARE-HS","SPARE-ISSUE",
AQ2339="Power Telco","RAN ISSUE",AQ2339="no impacts","no impacts"
),"")</f>
        <v>No root cause</v>
      </c>
      <c r="AQ2339" s="67" t="s">
        <v>5344</v>
      </c>
      <c r="AR2339" s="48" t="str" cm="1">
        <f t="array" ref="AR2339">IFERROR(_xlfn.IFS(
AQ2339="MPR ISSUE","ACTIVE",
AQ2339="BSS Hardware Issue","ACTIVE",
AQ2339="Sites strategiques, MLL, Pylone, etc.","PASSIVE",
AQ2339="AKTIVCO DEFAUT GE &amp; POWER Cabinet","PASSIVE",
AQ2339="AKTIVCO Coupure ENEO &amp; Baisse de tension","PASSIVE",
AQ2339="Coupure ENEO &amp; Baisse de tension","PASSIVE",
AQ2339="Defaut GE &amp; POWER Cabinet","PASSIVE",
AQ2339="Sharing","PASSIVE",
AQ2339="Sites strategiques &amp; DataCenter","PASSIVE",
AQ2339="Exclu","Exclu",
AQ2339="SAT","ACTIVE",
AQ2339="SPARE-ISSUE","SPARE-ISSUE",
AQ2339="Fiber CAmtel","ACTIVE",
AQ2339="Fiber AOF","ACTIVE",
AQ2339="Projet OCM (HUAWEI)","PLANNED WORKS",
AQ2339="Projet OCM (NOKIA)","PLANNED WORKS",
AQ2339="ACCESS-ISSUE","ACCESS-ISSUE",
AQ2339="Projet OCM (ZTE, NOKIA, autres projets)","PLANNED WORKS",
AQ2339="No root CAuse","No root cause",
AQ2339="ODU HS","ACTIVE",
AQ2339="IP &amp; VLAN","ACTIVE",
AQ2339="Warehouse HUAWEI","SPARE-ISSUE",
AQ2339="SPARE-HS","SPARE-ISSUE",
AQ2339="Power Telco","ACTIVE", AQ2339="no impacts","no impacts"
),"")</f>
        <v>No root cause</v>
      </c>
      <c r="AS2339" s="92" t="s">
        <v>5537</v>
      </c>
      <c r="AT2339" s="98" t="s">
        <v>65</v>
      </c>
      <c r="AV2339" s="17" t="s">
        <v>5537</v>
      </c>
      <c r="AW2339" s="7" t="s">
        <v>5537</v>
      </c>
      <c r="AX2339" s="6" t="s">
        <v>5537</v>
      </c>
      <c r="AY2339" s="7"/>
      <c r="AZ2339" s="3" t="s">
        <v>5537</v>
      </c>
      <c r="BA2339" s="18" t="s">
        <v>5537</v>
      </c>
      <c r="BB2339" s="18" t="s">
        <v>5537</v>
      </c>
      <c r="BC2339" s="18" t="s">
        <v>5537</v>
      </c>
      <c r="BD2339" s="18" t="s">
        <v>5537</v>
      </c>
      <c r="BE2339" s="18" t="s">
        <v>5537</v>
      </c>
      <c r="BF2339" s="18" t="s">
        <v>5537</v>
      </c>
      <c r="BG2339" s="18" t="s">
        <v>5537</v>
      </c>
      <c r="BH2339" s="18" t="s">
        <v>5537</v>
      </c>
      <c r="BI2339" s="18" t="s">
        <v>5537</v>
      </c>
      <c r="BJ2339" s="18" t="s">
        <v>5537</v>
      </c>
      <c r="BK2339" s="18" t="s">
        <v>5537</v>
      </c>
      <c r="BL2339" s="9" t="s">
        <v>5537</v>
      </c>
      <c r="BM2339" s="14" t="s">
        <v>5537</v>
      </c>
      <c r="BN2339" s="14" t="s">
        <v>5537</v>
      </c>
      <c r="BO2339" s="14" t="str">
        <f>_xlfn.XLOOKUP(B2339,'[4]cell downs 18042026 17h'!$B:$B,'[4]cell downs 18042026 17h'!$B:$B,"")</f>
        <v/>
      </c>
      <c r="BP2339" s="14" t="str">
        <f>_xlfn.XLOOKUP(B2339,'[5]Cells Huawei 19042026 15h'!$B:$B,'[5]Cells Huawei 19042026 15h'!$B:$B,"")</f>
        <v/>
      </c>
      <c r="BQ2339" s="9" t="str">
        <f>_xlfn.XLOOKUP(B2339,'[6]cells down 19042026 9H40'!$B:$B,'[6]cells down 19042026 9H40'!$B:$B,"")</f>
        <v/>
      </c>
      <c r="BR2339" s="9" t="s">
        <v>65</v>
      </c>
      <c r="BS2339" s="9" t="s">
        <v>5537</v>
      </c>
      <c r="BT2339" s="108"/>
    </row>
    <row r="2340" spans="1:72" s="9" customFormat="1" x14ac:dyDescent="0.35">
      <c r="A2340" s="1" t="s">
        <v>2662</v>
      </c>
      <c r="B2340" s="8" t="s">
        <v>2663</v>
      </c>
      <c r="C2340" s="3" t="str">
        <f>_xlfn.XLOOKUP(B2340,'[1]daily break down'!$D:$D,'[1]daily break down'!$E:$E,"")</f>
        <v>EXTREME-NORD</v>
      </c>
      <c r="D2340" s="1" t="s">
        <v>11</v>
      </c>
      <c r="E2340" s="1" t="s">
        <v>96</v>
      </c>
      <c r="F2340" s="3" t="s">
        <v>55</v>
      </c>
      <c r="G2340" s="1" t="s">
        <v>2081</v>
      </c>
      <c r="H2340" s="33" t="str">
        <f>_xlfn.XLOOKUP(B2340,[2]CALCULATION!$B:$B,[2]CALCULATION!$H:$H,"")</f>
        <v>NOKIA</v>
      </c>
      <c r="I2340" s="28">
        <v>0</v>
      </c>
      <c r="J2340" s="28">
        <v>0</v>
      </c>
      <c r="K2340" s="28">
        <v>0</v>
      </c>
      <c r="L2340" s="28">
        <v>0</v>
      </c>
      <c r="M2340" s="28">
        <v>0</v>
      </c>
      <c r="N2340" s="28">
        <v>0</v>
      </c>
      <c r="O2340" s="28">
        <v>0</v>
      </c>
      <c r="P2340" s="28">
        <v>0</v>
      </c>
      <c r="Q2340" s="28">
        <v>0</v>
      </c>
      <c r="R2340" s="28">
        <v>0</v>
      </c>
      <c r="S2340" s="93">
        <v>0</v>
      </c>
      <c r="T2340" s="93">
        <f>_xlfn.XLOOKUP(B2340,'[3]Nur des jours'!$B:$B,'[3]Nur des jours'!$U:$U,"")</f>
        <v>0</v>
      </c>
      <c r="U2340" s="93">
        <v>0</v>
      </c>
      <c r="V2340" s="93">
        <v>0</v>
      </c>
      <c r="W2340" s="93">
        <v>0</v>
      </c>
      <c r="X2340" s="93">
        <v>0</v>
      </c>
      <c r="Y2340" s="93">
        <v>0</v>
      </c>
      <c r="Z2340" s="93">
        <v>0</v>
      </c>
      <c r="AA2340" s="93">
        <v>0</v>
      </c>
      <c r="AB2340" s="93">
        <v>0</v>
      </c>
      <c r="AC2340" s="93">
        <f>_xlfn.XLOOKUP(B2340,'[3]Nur des jours'!$B:$B,'[3]Nur des jours'!$N:$N,"")</f>
        <v>0</v>
      </c>
      <c r="AD2340" s="93">
        <v>0</v>
      </c>
      <c r="AE2340" s="93">
        <v>0</v>
      </c>
      <c r="AF2340" s="93">
        <v>0</v>
      </c>
      <c r="AG2340" s="93"/>
      <c r="AH2340" s="93">
        <v>0</v>
      </c>
      <c r="AI2340" s="93">
        <v>0</v>
      </c>
      <c r="AJ2340" s="93">
        <v>0</v>
      </c>
      <c r="AK2340" s="93">
        <v>0</v>
      </c>
      <c r="AL2340" s="93">
        <v>0</v>
      </c>
      <c r="AM2340" s="49" t="s">
        <v>5601</v>
      </c>
      <c r="AN2340" s="49"/>
      <c r="AO2340" s="48" t="str" cm="1">
        <f t="array" ref="AO2340">IFERROR(_xlfn.IFS(
AQ2340="MPR ISSUE","PDH",
AQ2340="BSS Hardware Issue","BSS",
AQ2340="Sites strategiques, MLL, Pylone, etc.","ENVTECH",
AQ2340="AKTIVCO DEFAUT GE &amp; POWER Cabinet","AKTIVCO",
AQ2340="AKTIVCO Coupure ENEO &amp; Baisse de tension","AKTIVCO GRID ONLY",
AQ2340="Coupure ENEO &amp; Baisse de tension","IHS GRID ONLY",
AQ2340="Defaut GE &amp; POWER Cabinet","IHS",
AQ2340="Sharing","Partners",
AQ2340="Sites strategiques &amp; DataCenter","SST &amp; DC",
AQ2340="Exclu","Exclu",
AQ2340="SAT","SAT",
AQ2340="SPARE-ISSUE","SPARE-ISSUE",
AQ2340="Fiber CAmtel","TRANS_FO_CAMTEL",
AQ2340="Fiber AOF","Fiber AOF",
AQ2340="Projet OCM (HUAWEI)","TRAVAUX-HUAWEI",
AQ2340="Projet OCM (NOKIA)","TRAVAUX-NOKIA",
AQ2340="ACCESS-ISSUE","ACCESS-ISSUE",
AQ2340="Projet OCM (ZTE, NOKIA, autres projets)","TRAVAUX OCM",
AQ2340="No root CAuse","No root cause",
AQ2340="ODU HS","PDH",
AQ2340="IP &amp; VLAN","PDH",
AQ2340="Warehouse HUAWEI","SPARE-ISSUE",
AQ2340="SPARE-HS","SPARE-ISSUE",
AQ2340="Power Telco","BSS",AQ2340="no impacts","no impacts"
),"")</f>
        <v>No root cause</v>
      </c>
      <c r="AP2340" s="48" t="str" cm="1">
        <f t="array" ref="AP2340">IFERROR(_xlfn.IFS(
AQ2340="MPR ISSUE","TX ISSUE",
AQ2340="BSS Hardware Issue","RAN ISSUE",
AQ2340="Sites strategiques, MLL, Pylone, etc.","ENVTECH",
AQ2340="AKTIVCO DEFAUT GE &amp; POWER Cabinet","POWER ISSUE",
AQ2340="AKTIVCO Coupure ENEO &amp; Baisse de tension","POWER ISSUE",
AQ2340="Coupure ENEO &amp; Baisse de tension","POWER ISSUE",
AQ2340="Defaut GE &amp; POWER Cabinet","POWER ISSUE",
AQ2340="Sharing","POWER ISSUE",
AQ2340="Sites strategiques &amp; DataCenter","POWER ISSUE",
AQ2340="Exclu","Exclu",
AQ2340="SAT","TX ISSUE",
AQ2340="SPARE-ISSUE","SPARE-ISSUE",
AQ2340="Fiber CAmtel","TX ISSUE",
AQ2340="Fiber AOF","TX ISSUE",
AQ2340="Projet OCM (HUAWEI)","TRAVAUX-HUAWEI",
AQ2340="Projet OCM (NOKIA)","TRAVAUX -NOKIA",
AQ2340="ACCESS-ISSUE","ACCESS-ISSUE",
AQ2340="Projet OCM (ZTE, NOKIA, autres projets)","TRAVAUX OCM",
AQ2340="No root CAuse","No root cause",
AQ2340="ODU HS","TX ISSUE",
AQ2340="IP &amp; VLAN","TX ISSUE",
AQ2340="Warehouse HUAWEI","SPARE-ISSUE",
AQ2340="SPARE-HS","SPARE-ISSUE",
AQ2340="Power Telco","RAN ISSUE",AQ2340="no impacts","no impacts"
),"")</f>
        <v>No root cause</v>
      </c>
      <c r="AQ2340" s="67" t="s">
        <v>5344</v>
      </c>
      <c r="AR2340" s="48" t="str" cm="1">
        <f t="array" ref="AR2340">IFERROR(_xlfn.IFS(
AQ2340="MPR ISSUE","ACTIVE",
AQ2340="BSS Hardware Issue","ACTIVE",
AQ2340="Sites strategiques, MLL, Pylone, etc.","PASSIVE",
AQ2340="AKTIVCO DEFAUT GE &amp; POWER Cabinet","PASSIVE",
AQ2340="AKTIVCO Coupure ENEO &amp; Baisse de tension","PASSIVE",
AQ2340="Coupure ENEO &amp; Baisse de tension","PASSIVE",
AQ2340="Defaut GE &amp; POWER Cabinet","PASSIVE",
AQ2340="Sharing","PASSIVE",
AQ2340="Sites strategiques &amp; DataCenter","PASSIVE",
AQ2340="Exclu","Exclu",
AQ2340="SAT","ACTIVE",
AQ2340="SPARE-ISSUE","SPARE-ISSUE",
AQ2340="Fiber CAmtel","ACTIVE",
AQ2340="Fiber AOF","ACTIVE",
AQ2340="Projet OCM (HUAWEI)","PLANNED WORKS",
AQ2340="Projet OCM (NOKIA)","PLANNED WORKS",
AQ2340="ACCESS-ISSUE","ACCESS-ISSUE",
AQ2340="Projet OCM (ZTE, NOKIA, autres projets)","PLANNED WORKS",
AQ2340="No root CAuse","No root cause",
AQ2340="ODU HS","ACTIVE",
AQ2340="IP &amp; VLAN","ACTIVE",
AQ2340="Warehouse HUAWEI","SPARE-ISSUE",
AQ2340="SPARE-HS","SPARE-ISSUE",
AQ2340="Power Telco","ACTIVE", AQ2340="no impacts","no impacts"
),"")</f>
        <v>No root cause</v>
      </c>
      <c r="AS2340" s="92" t="s">
        <v>5537</v>
      </c>
      <c r="AT2340" s="98" t="s">
        <v>2663</v>
      </c>
      <c r="AV2340" s="17" t="s">
        <v>5537</v>
      </c>
      <c r="AW2340" s="7" t="s">
        <v>5537</v>
      </c>
      <c r="AX2340" s="6" t="s">
        <v>5537</v>
      </c>
      <c r="AY2340" s="7"/>
      <c r="AZ2340" s="3" t="s">
        <v>5537</v>
      </c>
      <c r="BA2340" s="18" t="s">
        <v>5537</v>
      </c>
      <c r="BB2340" s="18" t="s">
        <v>5537</v>
      </c>
      <c r="BC2340" s="18" t="s">
        <v>5537</v>
      </c>
      <c r="BD2340" s="18" t="s">
        <v>5537</v>
      </c>
      <c r="BE2340" s="18" t="s">
        <v>5537</v>
      </c>
      <c r="BF2340" s="18" t="s">
        <v>5537</v>
      </c>
      <c r="BG2340" s="18" t="s">
        <v>5537</v>
      </c>
      <c r="BH2340" s="18" t="s">
        <v>5537</v>
      </c>
      <c r="BI2340" s="18" t="s">
        <v>5537</v>
      </c>
      <c r="BJ2340" s="18" t="s">
        <v>5537</v>
      </c>
      <c r="BK2340" s="18" t="s">
        <v>5537</v>
      </c>
      <c r="BL2340" s="9" t="s">
        <v>5537</v>
      </c>
      <c r="BM2340" s="14" t="s">
        <v>5537</v>
      </c>
      <c r="BN2340" s="14" t="s">
        <v>5537</v>
      </c>
      <c r="BO2340" s="14" t="str">
        <f>_xlfn.XLOOKUP(B2340,'[4]cell downs 18042026 17h'!$B:$B,'[4]cell downs 18042026 17h'!$B:$B,"")</f>
        <v/>
      </c>
      <c r="BP2340" s="14" t="str">
        <f>_xlfn.XLOOKUP(B2340,'[5]Cells Huawei 19042026 15h'!$B:$B,'[5]Cells Huawei 19042026 15h'!$B:$B,"")</f>
        <v/>
      </c>
      <c r="BQ2340" s="9" t="str">
        <f>_xlfn.XLOOKUP(B2340,'[6]cells down 19042026 9H40'!$B:$B,'[6]cells down 19042026 9H40'!$B:$B,"")</f>
        <v/>
      </c>
      <c r="BR2340" s="9" t="s">
        <v>2663</v>
      </c>
      <c r="BS2340" s="9" t="s">
        <v>1129</v>
      </c>
      <c r="BT2340" s="108"/>
    </row>
    <row r="2341" spans="1:72" s="9" customFormat="1" x14ac:dyDescent="0.35">
      <c r="A2341" s="1" t="s">
        <v>3054</v>
      </c>
      <c r="B2341" s="8" t="s">
        <v>3055</v>
      </c>
      <c r="C2341" s="3" t="str">
        <f>_xlfn.XLOOKUP(B2341,'[1]daily break down'!$D:$D,'[1]daily break down'!$E:$E,"")</f>
        <v>EXTREME-NORD</v>
      </c>
      <c r="D2341" s="1" t="s">
        <v>11</v>
      </c>
      <c r="E2341" s="1" t="s">
        <v>12</v>
      </c>
      <c r="F2341" s="3" t="s">
        <v>55</v>
      </c>
      <c r="G2341" s="1" t="s">
        <v>3054</v>
      </c>
      <c r="H2341" s="32" t="str">
        <f>_xlfn.XLOOKUP(B2341,[2]CALCULATION!$B:$B,[2]CALCULATION!$H:$H,"")</f>
        <v>Huawei</v>
      </c>
      <c r="I2341" s="28">
        <v>0</v>
      </c>
      <c r="J2341" s="28">
        <v>0</v>
      </c>
      <c r="K2341" s="28">
        <v>0</v>
      </c>
      <c r="L2341" s="28">
        <v>0</v>
      </c>
      <c r="M2341" s="28">
        <v>0</v>
      </c>
      <c r="N2341" s="28">
        <v>0</v>
      </c>
      <c r="O2341" s="28">
        <v>0</v>
      </c>
      <c r="P2341" s="28">
        <v>0</v>
      </c>
      <c r="Q2341" s="28">
        <v>0</v>
      </c>
      <c r="R2341" s="28">
        <v>0</v>
      </c>
      <c r="S2341" s="93">
        <v>0</v>
      </c>
      <c r="T2341" s="93">
        <f>_xlfn.XLOOKUP(B2341,'[3]Nur des jours'!$B:$B,'[3]Nur des jours'!$U:$U,"")</f>
        <v>0</v>
      </c>
      <c r="U2341" s="93">
        <v>0</v>
      </c>
      <c r="V2341" s="93">
        <v>0</v>
      </c>
      <c r="W2341" s="93">
        <v>0</v>
      </c>
      <c r="X2341" s="93">
        <v>0</v>
      </c>
      <c r="Y2341" s="93">
        <v>0</v>
      </c>
      <c r="Z2341" s="93">
        <v>0</v>
      </c>
      <c r="AA2341" s="93">
        <v>0</v>
      </c>
      <c r="AB2341" s="93">
        <v>0</v>
      </c>
      <c r="AC2341" s="93">
        <f>_xlfn.XLOOKUP(B2341,'[3]Nur des jours'!$B:$B,'[3]Nur des jours'!$N:$N,"")</f>
        <v>0</v>
      </c>
      <c r="AD2341" s="93">
        <v>0</v>
      </c>
      <c r="AE2341" s="93">
        <v>0</v>
      </c>
      <c r="AF2341" s="93">
        <v>0</v>
      </c>
      <c r="AG2341" s="93"/>
      <c r="AH2341" s="93">
        <v>0</v>
      </c>
      <c r="AI2341" s="93">
        <v>0</v>
      </c>
      <c r="AJ2341" s="93">
        <v>0</v>
      </c>
      <c r="AK2341" s="93">
        <v>0</v>
      </c>
      <c r="AL2341" s="93">
        <v>0</v>
      </c>
      <c r="AM2341" s="49" t="s">
        <v>5601</v>
      </c>
      <c r="AN2341" s="49"/>
      <c r="AO2341" s="48" t="str" cm="1">
        <f t="array" ref="AO2341">IFERROR(_xlfn.IFS(
AQ2341="MPR ISSUE","PDH",
AQ2341="BSS Hardware Issue","BSS",
AQ2341="Sites strategiques, MLL, Pylone, etc.","ENVTECH",
AQ2341="AKTIVCO DEFAUT GE &amp; POWER Cabinet","AKTIVCO",
AQ2341="AKTIVCO Coupure ENEO &amp; Baisse de tension","AKTIVCO GRID ONLY",
AQ2341="Coupure ENEO &amp; Baisse de tension","IHS GRID ONLY",
AQ2341="Defaut GE &amp; POWER Cabinet","IHS",
AQ2341="Sharing","Partners",
AQ2341="Sites strategiques &amp; DataCenter","SST &amp; DC",
AQ2341="Exclu","Exclu",
AQ2341="SAT","SAT",
AQ2341="SPARE-ISSUE","SPARE-ISSUE",
AQ2341="Fiber CAmtel","TRANS_FO_CAMTEL",
AQ2341="Fiber AOF","Fiber AOF",
AQ2341="Projet OCM (HUAWEI)","TRAVAUX-HUAWEI",
AQ2341="Projet OCM (NOKIA)","TRAVAUX-NOKIA",
AQ2341="ACCESS-ISSUE","ACCESS-ISSUE",
AQ2341="Projet OCM (ZTE, NOKIA, autres projets)","TRAVAUX OCM",
AQ2341="No root CAuse","No root cause",
AQ2341="ODU HS","PDH",
AQ2341="IP &amp; VLAN","PDH",
AQ2341="Warehouse HUAWEI","SPARE-ISSUE",
AQ2341="SPARE-HS","SPARE-ISSUE",
AQ2341="Power Telco","BSS",AQ2341="no impacts","no impacts"
),"")</f>
        <v>No root cause</v>
      </c>
      <c r="AP2341" s="48" t="str" cm="1">
        <f t="array" ref="AP2341">IFERROR(_xlfn.IFS(
AQ2341="MPR ISSUE","TX ISSUE",
AQ2341="BSS Hardware Issue","RAN ISSUE",
AQ2341="Sites strategiques, MLL, Pylone, etc.","ENVTECH",
AQ2341="AKTIVCO DEFAUT GE &amp; POWER Cabinet","POWER ISSUE",
AQ2341="AKTIVCO Coupure ENEO &amp; Baisse de tension","POWER ISSUE",
AQ2341="Coupure ENEO &amp; Baisse de tension","POWER ISSUE",
AQ2341="Defaut GE &amp; POWER Cabinet","POWER ISSUE",
AQ2341="Sharing","POWER ISSUE",
AQ2341="Sites strategiques &amp; DataCenter","POWER ISSUE",
AQ2341="Exclu","Exclu",
AQ2341="SAT","TX ISSUE",
AQ2341="SPARE-ISSUE","SPARE-ISSUE",
AQ2341="Fiber CAmtel","TX ISSUE",
AQ2341="Fiber AOF","TX ISSUE",
AQ2341="Projet OCM (HUAWEI)","TRAVAUX-HUAWEI",
AQ2341="Projet OCM (NOKIA)","TRAVAUX -NOKIA",
AQ2341="ACCESS-ISSUE","ACCESS-ISSUE",
AQ2341="Projet OCM (ZTE, NOKIA, autres projets)","TRAVAUX OCM",
AQ2341="No root CAuse","No root cause",
AQ2341="ODU HS","TX ISSUE",
AQ2341="IP &amp; VLAN","TX ISSUE",
AQ2341="Warehouse HUAWEI","SPARE-ISSUE",
AQ2341="SPARE-HS","SPARE-ISSUE",
AQ2341="Power Telco","RAN ISSUE",AQ2341="no impacts","no impacts"
),"")</f>
        <v>No root cause</v>
      </c>
      <c r="AQ2341" s="67" t="s">
        <v>5344</v>
      </c>
      <c r="AR2341" s="48" t="str" cm="1">
        <f t="array" ref="AR2341">IFERROR(_xlfn.IFS(
AQ2341="MPR ISSUE","ACTIVE",
AQ2341="BSS Hardware Issue","ACTIVE",
AQ2341="Sites strategiques, MLL, Pylone, etc.","PASSIVE",
AQ2341="AKTIVCO DEFAUT GE &amp; POWER Cabinet","PASSIVE",
AQ2341="AKTIVCO Coupure ENEO &amp; Baisse de tension","PASSIVE",
AQ2341="Coupure ENEO &amp; Baisse de tension","PASSIVE",
AQ2341="Defaut GE &amp; POWER Cabinet","PASSIVE",
AQ2341="Sharing","PASSIVE",
AQ2341="Sites strategiques &amp; DataCenter","PASSIVE",
AQ2341="Exclu","Exclu",
AQ2341="SAT","ACTIVE",
AQ2341="SPARE-ISSUE","SPARE-ISSUE",
AQ2341="Fiber CAmtel","ACTIVE",
AQ2341="Fiber AOF","ACTIVE",
AQ2341="Projet OCM (HUAWEI)","PLANNED WORKS",
AQ2341="Projet OCM (NOKIA)","PLANNED WORKS",
AQ2341="ACCESS-ISSUE","ACCESS-ISSUE",
AQ2341="Projet OCM (ZTE, NOKIA, autres projets)","PLANNED WORKS",
AQ2341="No root CAuse","No root cause",
AQ2341="ODU HS","ACTIVE",
AQ2341="IP &amp; VLAN","ACTIVE",
AQ2341="Warehouse HUAWEI","SPARE-ISSUE",
AQ2341="SPARE-HS","SPARE-ISSUE",
AQ2341="Power Telco","ACTIVE", AQ2341="no impacts","no impacts"
),"")</f>
        <v>No root cause</v>
      </c>
      <c r="AS2341" s="92" t="s">
        <v>5537</v>
      </c>
      <c r="AT2341" s="98" t="s">
        <v>3055</v>
      </c>
      <c r="AV2341" s="17" t="s">
        <v>5537</v>
      </c>
      <c r="AW2341" s="7" t="s">
        <v>5537</v>
      </c>
      <c r="AX2341" s="6" t="s">
        <v>5537</v>
      </c>
      <c r="AY2341" s="7"/>
      <c r="AZ2341" s="3" t="s">
        <v>5537</v>
      </c>
      <c r="BA2341" s="18" t="s">
        <v>5537</v>
      </c>
      <c r="BB2341" s="18" t="s">
        <v>5537</v>
      </c>
      <c r="BC2341" s="18" t="s">
        <v>5537</v>
      </c>
      <c r="BD2341" s="18" t="s">
        <v>5537</v>
      </c>
      <c r="BE2341" s="18" t="s">
        <v>5537</v>
      </c>
      <c r="BF2341" s="18" t="s">
        <v>5537</v>
      </c>
      <c r="BG2341" s="18" t="s">
        <v>5537</v>
      </c>
      <c r="BH2341" s="18" t="s">
        <v>5537</v>
      </c>
      <c r="BI2341" s="18" t="s">
        <v>5537</v>
      </c>
      <c r="BJ2341" s="18" t="s">
        <v>5537</v>
      </c>
      <c r="BK2341" s="18" t="s">
        <v>5537</v>
      </c>
      <c r="BL2341" s="9" t="s">
        <v>5537</v>
      </c>
      <c r="BM2341" s="14" t="s">
        <v>5537</v>
      </c>
      <c r="BN2341" s="14" t="s">
        <v>5537</v>
      </c>
      <c r="BO2341" s="14" t="str">
        <f>_xlfn.XLOOKUP(B2341,'[4]cell downs 18042026 17h'!$B:$B,'[4]cell downs 18042026 17h'!$B:$B,"")</f>
        <v/>
      </c>
      <c r="BP2341" s="14" t="str">
        <f>_xlfn.XLOOKUP(B2341,'[5]Cells Huawei 19042026 15h'!$B:$B,'[5]Cells Huawei 19042026 15h'!$B:$B,"")</f>
        <v/>
      </c>
      <c r="BQ2341" s="9" t="str">
        <f>_xlfn.XLOOKUP(B2341,'[6]cells down 19042026 9H40'!$B:$B,'[6]cells down 19042026 9H40'!$B:$B,"")</f>
        <v/>
      </c>
      <c r="BR2341" s="9" t="s">
        <v>3055</v>
      </c>
      <c r="BS2341" s="9" t="s">
        <v>5537</v>
      </c>
      <c r="BT2341" s="108"/>
    </row>
    <row r="2342" spans="1:72" s="9" customFormat="1" x14ac:dyDescent="0.35">
      <c r="A2342" s="1" t="s">
        <v>677</v>
      </c>
      <c r="B2342" s="8" t="s">
        <v>3114</v>
      </c>
      <c r="C2342" s="3" t="str">
        <f>_xlfn.XLOOKUP(B2342,'[1]daily break down'!$D:$D,'[1]daily break down'!$E:$E,"")</f>
        <v>EXTREME-NORD</v>
      </c>
      <c r="D2342" s="1" t="s">
        <v>11</v>
      </c>
      <c r="E2342" s="1" t="s">
        <v>237</v>
      </c>
      <c r="F2342" s="3" t="s">
        <v>55</v>
      </c>
      <c r="G2342" s="1" t="s">
        <v>677</v>
      </c>
      <c r="H2342" s="33" t="str">
        <f>_xlfn.XLOOKUP(B2342,[2]CALCULATION!$B:$B,[2]CALCULATION!$H:$H,"")</f>
        <v>NOKIA</v>
      </c>
      <c r="I2342" s="28">
        <v>0</v>
      </c>
      <c r="J2342" s="28">
        <v>0</v>
      </c>
      <c r="K2342" s="28">
        <v>0</v>
      </c>
      <c r="L2342" s="28">
        <v>0</v>
      </c>
      <c r="M2342" s="28">
        <v>0</v>
      </c>
      <c r="N2342" s="28">
        <v>0</v>
      </c>
      <c r="O2342" s="28">
        <v>0</v>
      </c>
      <c r="P2342" s="28">
        <v>0</v>
      </c>
      <c r="Q2342" s="28">
        <v>0</v>
      </c>
      <c r="R2342" s="28">
        <v>0</v>
      </c>
      <c r="S2342" s="93">
        <v>0</v>
      </c>
      <c r="T2342" s="93">
        <f>_xlfn.XLOOKUP(B2342,'[3]Nur des jours'!$B:$B,'[3]Nur des jours'!$U:$U,"")</f>
        <v>0</v>
      </c>
      <c r="U2342" s="93">
        <v>0</v>
      </c>
      <c r="V2342" s="93">
        <v>0</v>
      </c>
      <c r="W2342" s="93">
        <v>0</v>
      </c>
      <c r="X2342" s="93">
        <v>0</v>
      </c>
      <c r="Y2342" s="93">
        <v>0</v>
      </c>
      <c r="Z2342" s="93">
        <v>0</v>
      </c>
      <c r="AA2342" s="93">
        <v>0</v>
      </c>
      <c r="AB2342" s="93">
        <v>0</v>
      </c>
      <c r="AC2342" s="93">
        <f>_xlfn.XLOOKUP(B2342,'[3]Nur des jours'!$B:$B,'[3]Nur des jours'!$N:$N,"")</f>
        <v>0</v>
      </c>
      <c r="AD2342" s="93">
        <v>0</v>
      </c>
      <c r="AE2342" s="93">
        <v>0</v>
      </c>
      <c r="AF2342" s="93">
        <v>0</v>
      </c>
      <c r="AG2342" s="93"/>
      <c r="AH2342" s="93">
        <v>0</v>
      </c>
      <c r="AI2342" s="93">
        <v>0</v>
      </c>
      <c r="AJ2342" s="93">
        <v>0</v>
      </c>
      <c r="AK2342" s="93">
        <v>0</v>
      </c>
      <c r="AL2342" s="93">
        <v>0</v>
      </c>
      <c r="AM2342" s="49" t="s">
        <v>5601</v>
      </c>
      <c r="AN2342" s="49"/>
      <c r="AO2342" s="48" t="str" cm="1">
        <f t="array" ref="AO2342">IFERROR(_xlfn.IFS(
AQ2342="MPR ISSUE","PDH",
AQ2342="BSS Hardware Issue","BSS",
AQ2342="Sites strategiques, MLL, Pylone, etc.","ENVTECH",
AQ2342="AKTIVCO DEFAUT GE &amp; POWER Cabinet","AKTIVCO",
AQ2342="AKTIVCO Coupure ENEO &amp; Baisse de tension","AKTIVCO GRID ONLY",
AQ2342="Coupure ENEO &amp; Baisse de tension","IHS GRID ONLY",
AQ2342="Defaut GE &amp; POWER Cabinet","IHS",
AQ2342="Sharing","Partners",
AQ2342="Sites strategiques &amp; DataCenter","SST &amp; DC",
AQ2342="Exclu","Exclu",
AQ2342="SAT","SAT",
AQ2342="SPARE-ISSUE","SPARE-ISSUE",
AQ2342="Fiber CAmtel","TRANS_FO_CAMTEL",
AQ2342="Fiber AOF","Fiber AOF",
AQ2342="Projet OCM (HUAWEI)","TRAVAUX-HUAWEI",
AQ2342="Projet OCM (NOKIA)","TRAVAUX-NOKIA",
AQ2342="ACCESS-ISSUE","ACCESS-ISSUE",
AQ2342="Projet OCM (ZTE, NOKIA, autres projets)","TRAVAUX OCM",
AQ2342="No root CAuse","No root cause",
AQ2342="ODU HS","PDH",
AQ2342="IP &amp; VLAN","PDH",
AQ2342="Warehouse HUAWEI","SPARE-ISSUE",
AQ2342="SPARE-HS","SPARE-ISSUE",
AQ2342="Power Telco","BSS",AQ2342="no impacts","no impacts"
),"")</f>
        <v>No root cause</v>
      </c>
      <c r="AP2342" s="48" t="str" cm="1">
        <f t="array" ref="AP2342">IFERROR(_xlfn.IFS(
AQ2342="MPR ISSUE","TX ISSUE",
AQ2342="BSS Hardware Issue","RAN ISSUE",
AQ2342="Sites strategiques, MLL, Pylone, etc.","ENVTECH",
AQ2342="AKTIVCO DEFAUT GE &amp; POWER Cabinet","POWER ISSUE",
AQ2342="AKTIVCO Coupure ENEO &amp; Baisse de tension","POWER ISSUE",
AQ2342="Coupure ENEO &amp; Baisse de tension","POWER ISSUE",
AQ2342="Defaut GE &amp; POWER Cabinet","POWER ISSUE",
AQ2342="Sharing","POWER ISSUE",
AQ2342="Sites strategiques &amp; DataCenter","POWER ISSUE",
AQ2342="Exclu","Exclu",
AQ2342="SAT","TX ISSUE",
AQ2342="SPARE-ISSUE","SPARE-ISSUE",
AQ2342="Fiber CAmtel","TX ISSUE",
AQ2342="Fiber AOF","TX ISSUE",
AQ2342="Projet OCM (HUAWEI)","TRAVAUX-HUAWEI",
AQ2342="Projet OCM (NOKIA)","TRAVAUX -NOKIA",
AQ2342="ACCESS-ISSUE","ACCESS-ISSUE",
AQ2342="Projet OCM (ZTE, NOKIA, autres projets)","TRAVAUX OCM",
AQ2342="No root CAuse","No root cause",
AQ2342="ODU HS","TX ISSUE",
AQ2342="IP &amp; VLAN","TX ISSUE",
AQ2342="Warehouse HUAWEI","SPARE-ISSUE",
AQ2342="SPARE-HS","SPARE-ISSUE",
AQ2342="Power Telco","RAN ISSUE",AQ2342="no impacts","no impacts"
),"")</f>
        <v>No root cause</v>
      </c>
      <c r="AQ2342" s="67" t="s">
        <v>5344</v>
      </c>
      <c r="AR2342" s="48" t="str" cm="1">
        <f t="array" ref="AR2342">IFERROR(_xlfn.IFS(
AQ2342="MPR ISSUE","ACTIVE",
AQ2342="BSS Hardware Issue","ACTIVE",
AQ2342="Sites strategiques, MLL, Pylone, etc.","PASSIVE",
AQ2342="AKTIVCO DEFAUT GE &amp; POWER Cabinet","PASSIVE",
AQ2342="AKTIVCO Coupure ENEO &amp; Baisse de tension","PASSIVE",
AQ2342="Coupure ENEO &amp; Baisse de tension","PASSIVE",
AQ2342="Defaut GE &amp; POWER Cabinet","PASSIVE",
AQ2342="Sharing","PASSIVE",
AQ2342="Sites strategiques &amp; DataCenter","PASSIVE",
AQ2342="Exclu","Exclu",
AQ2342="SAT","ACTIVE",
AQ2342="SPARE-ISSUE","SPARE-ISSUE",
AQ2342="Fiber CAmtel","ACTIVE",
AQ2342="Fiber AOF","ACTIVE",
AQ2342="Projet OCM (HUAWEI)","PLANNED WORKS",
AQ2342="Projet OCM (NOKIA)","PLANNED WORKS",
AQ2342="ACCESS-ISSUE","ACCESS-ISSUE",
AQ2342="Projet OCM (ZTE, NOKIA, autres projets)","PLANNED WORKS",
AQ2342="No root CAuse","No root cause",
AQ2342="ODU HS","ACTIVE",
AQ2342="IP &amp; VLAN","ACTIVE",
AQ2342="Warehouse HUAWEI","SPARE-ISSUE",
AQ2342="SPARE-HS","SPARE-ISSUE",
AQ2342="Power Telco","ACTIVE", AQ2342="no impacts","no impacts"
),"")</f>
        <v>No root cause</v>
      </c>
      <c r="AS2342" s="92" t="s">
        <v>5537</v>
      </c>
      <c r="AT2342" s="98" t="s">
        <v>3114</v>
      </c>
      <c r="AV2342" s="17" t="s">
        <v>5537</v>
      </c>
      <c r="AW2342" s="7" t="s">
        <v>5537</v>
      </c>
      <c r="AX2342" s="6" t="s">
        <v>5537</v>
      </c>
      <c r="AY2342" s="7"/>
      <c r="AZ2342" s="3" t="s">
        <v>5537</v>
      </c>
      <c r="BA2342" s="18" t="s">
        <v>5537</v>
      </c>
      <c r="BB2342" s="18" t="s">
        <v>5537</v>
      </c>
      <c r="BC2342" s="18" t="s">
        <v>5537</v>
      </c>
      <c r="BD2342" s="18" t="s">
        <v>5537</v>
      </c>
      <c r="BE2342" s="18" t="s">
        <v>5537</v>
      </c>
      <c r="BF2342" s="18" t="s">
        <v>5537</v>
      </c>
      <c r="BG2342" s="18" t="s">
        <v>5537</v>
      </c>
      <c r="BH2342" s="18" t="s">
        <v>5537</v>
      </c>
      <c r="BI2342" s="18" t="s">
        <v>5537</v>
      </c>
      <c r="BJ2342" s="18" t="s">
        <v>5537</v>
      </c>
      <c r="BK2342" s="18" t="s">
        <v>5537</v>
      </c>
      <c r="BL2342" s="9" t="s">
        <v>5537</v>
      </c>
      <c r="BM2342" s="14" t="s">
        <v>5537</v>
      </c>
      <c r="BN2342" s="14" t="s">
        <v>5537</v>
      </c>
      <c r="BO2342" s="14" t="str">
        <f>_xlfn.XLOOKUP(B2342,'[4]cell downs 18042026 17h'!$B:$B,'[4]cell downs 18042026 17h'!$B:$B,"")</f>
        <v/>
      </c>
      <c r="BP2342" s="14" t="str">
        <f>_xlfn.XLOOKUP(B2342,'[5]Cells Huawei 19042026 15h'!$B:$B,'[5]Cells Huawei 19042026 15h'!$B:$B,"")</f>
        <v/>
      </c>
      <c r="BQ2342" s="9" t="str">
        <f>_xlfn.XLOOKUP(B2342,'[6]cells down 19042026 9H40'!$B:$B,'[6]cells down 19042026 9H40'!$B:$B,"")</f>
        <v/>
      </c>
      <c r="BR2342" s="9" t="s">
        <v>3114</v>
      </c>
      <c r="BS2342" s="9" t="s">
        <v>12</v>
      </c>
      <c r="BT2342" s="108"/>
    </row>
    <row r="2343" spans="1:72" s="9" customFormat="1" x14ac:dyDescent="0.35">
      <c r="A2343" s="1" t="s">
        <v>3294</v>
      </c>
      <c r="B2343" s="8" t="s">
        <v>3295</v>
      </c>
      <c r="C2343" s="3" t="str">
        <f>_xlfn.XLOOKUP(B2343,'[1]daily break down'!$D:$D,'[1]daily break down'!$E:$E,"")</f>
        <v>EXTREME-NORD</v>
      </c>
      <c r="D2343" s="1" t="s">
        <v>11</v>
      </c>
      <c r="E2343" s="1" t="s">
        <v>96</v>
      </c>
      <c r="F2343" s="3" t="s">
        <v>55</v>
      </c>
      <c r="G2343" s="1" t="s">
        <v>3296</v>
      </c>
      <c r="H2343" s="32" t="str">
        <f>_xlfn.XLOOKUP(B2343,[2]CALCULATION!$B:$B,[2]CALCULATION!$H:$H,"")</f>
        <v>HUAWEI</v>
      </c>
      <c r="I2343" s="28">
        <v>0</v>
      </c>
      <c r="J2343" s="28">
        <v>0</v>
      </c>
      <c r="K2343" s="28">
        <v>0</v>
      </c>
      <c r="L2343" s="28">
        <v>0</v>
      </c>
      <c r="M2343" s="28">
        <v>0</v>
      </c>
      <c r="N2343" s="28">
        <v>0</v>
      </c>
      <c r="O2343" s="28">
        <v>0</v>
      </c>
      <c r="P2343" s="28">
        <v>0</v>
      </c>
      <c r="Q2343" s="28">
        <v>0</v>
      </c>
      <c r="R2343" s="28">
        <v>0</v>
      </c>
      <c r="S2343" s="93">
        <v>0</v>
      </c>
      <c r="T2343" s="93">
        <f>_xlfn.XLOOKUP(B2343,'[3]Nur des jours'!$B:$B,'[3]Nur des jours'!$U:$U,"")</f>
        <v>0</v>
      </c>
      <c r="U2343" s="93">
        <v>0</v>
      </c>
      <c r="V2343" s="93">
        <v>0</v>
      </c>
      <c r="W2343" s="93">
        <v>0</v>
      </c>
      <c r="X2343" s="93">
        <v>0</v>
      </c>
      <c r="Y2343" s="93">
        <v>0</v>
      </c>
      <c r="Z2343" s="93">
        <v>0</v>
      </c>
      <c r="AA2343" s="93">
        <v>0</v>
      </c>
      <c r="AB2343" s="93">
        <v>0</v>
      </c>
      <c r="AC2343" s="93">
        <f>_xlfn.XLOOKUP(B2343,'[3]Nur des jours'!$B:$B,'[3]Nur des jours'!$N:$N,"")</f>
        <v>0</v>
      </c>
      <c r="AD2343" s="93">
        <v>0</v>
      </c>
      <c r="AE2343" s="93">
        <v>0</v>
      </c>
      <c r="AF2343" s="93">
        <v>0</v>
      </c>
      <c r="AG2343" s="93"/>
      <c r="AH2343" s="93">
        <v>0</v>
      </c>
      <c r="AI2343" s="93">
        <v>0</v>
      </c>
      <c r="AJ2343" s="93">
        <v>0</v>
      </c>
      <c r="AK2343" s="93">
        <v>0</v>
      </c>
      <c r="AL2343" s="93">
        <v>0</v>
      </c>
      <c r="AM2343" s="49" t="s">
        <v>5601</v>
      </c>
      <c r="AN2343" s="49"/>
      <c r="AO2343" s="48" t="str" cm="1">
        <f t="array" ref="AO2343">IFERROR(_xlfn.IFS(
AQ2343="MPR ISSUE","PDH",
AQ2343="BSS Hardware Issue","BSS",
AQ2343="Sites strategiques, MLL, Pylone, etc.","ENVTECH",
AQ2343="AKTIVCO DEFAUT GE &amp; POWER Cabinet","AKTIVCO",
AQ2343="AKTIVCO Coupure ENEO &amp; Baisse de tension","AKTIVCO GRID ONLY",
AQ2343="Coupure ENEO &amp; Baisse de tension","IHS GRID ONLY",
AQ2343="Defaut GE &amp; POWER Cabinet","IHS",
AQ2343="Sharing","Partners",
AQ2343="Sites strategiques &amp; DataCenter","SST &amp; DC",
AQ2343="Exclu","Exclu",
AQ2343="SAT","SAT",
AQ2343="SPARE-ISSUE","SPARE-ISSUE",
AQ2343="Fiber CAmtel","TRANS_FO_CAMTEL",
AQ2343="Fiber AOF","Fiber AOF",
AQ2343="Projet OCM (HUAWEI)","TRAVAUX-HUAWEI",
AQ2343="Projet OCM (NOKIA)","TRAVAUX-NOKIA",
AQ2343="ACCESS-ISSUE","ACCESS-ISSUE",
AQ2343="Projet OCM (ZTE, NOKIA, autres projets)","TRAVAUX OCM",
AQ2343="No root CAuse","No root cause",
AQ2343="ODU HS","PDH",
AQ2343="IP &amp; VLAN","PDH",
AQ2343="Warehouse HUAWEI","SPARE-ISSUE",
AQ2343="SPARE-HS","SPARE-ISSUE",
AQ2343="Power Telco","BSS",AQ2343="no impacts","no impacts"
),"")</f>
        <v>No root cause</v>
      </c>
      <c r="AP2343" s="48" t="str" cm="1">
        <f t="array" ref="AP2343">IFERROR(_xlfn.IFS(
AQ2343="MPR ISSUE","TX ISSUE",
AQ2343="BSS Hardware Issue","RAN ISSUE",
AQ2343="Sites strategiques, MLL, Pylone, etc.","ENVTECH",
AQ2343="AKTIVCO DEFAUT GE &amp; POWER Cabinet","POWER ISSUE",
AQ2343="AKTIVCO Coupure ENEO &amp; Baisse de tension","POWER ISSUE",
AQ2343="Coupure ENEO &amp; Baisse de tension","POWER ISSUE",
AQ2343="Defaut GE &amp; POWER Cabinet","POWER ISSUE",
AQ2343="Sharing","POWER ISSUE",
AQ2343="Sites strategiques &amp; DataCenter","POWER ISSUE",
AQ2343="Exclu","Exclu",
AQ2343="SAT","TX ISSUE",
AQ2343="SPARE-ISSUE","SPARE-ISSUE",
AQ2343="Fiber CAmtel","TX ISSUE",
AQ2343="Fiber AOF","TX ISSUE",
AQ2343="Projet OCM (HUAWEI)","TRAVAUX-HUAWEI",
AQ2343="Projet OCM (NOKIA)","TRAVAUX -NOKIA",
AQ2343="ACCESS-ISSUE","ACCESS-ISSUE",
AQ2343="Projet OCM (ZTE, NOKIA, autres projets)","TRAVAUX OCM",
AQ2343="No root CAuse","No root cause",
AQ2343="ODU HS","TX ISSUE",
AQ2343="IP &amp; VLAN","TX ISSUE",
AQ2343="Warehouse HUAWEI","SPARE-ISSUE",
AQ2343="SPARE-HS","SPARE-ISSUE",
AQ2343="Power Telco","RAN ISSUE",AQ2343="no impacts","no impacts"
),"")</f>
        <v>No root cause</v>
      </c>
      <c r="AQ2343" s="67" t="s">
        <v>5344</v>
      </c>
      <c r="AR2343" s="48" t="str" cm="1">
        <f t="array" ref="AR2343">IFERROR(_xlfn.IFS(
AQ2343="MPR ISSUE","ACTIVE",
AQ2343="BSS Hardware Issue","ACTIVE",
AQ2343="Sites strategiques, MLL, Pylone, etc.","PASSIVE",
AQ2343="AKTIVCO DEFAUT GE &amp; POWER Cabinet","PASSIVE",
AQ2343="AKTIVCO Coupure ENEO &amp; Baisse de tension","PASSIVE",
AQ2343="Coupure ENEO &amp; Baisse de tension","PASSIVE",
AQ2343="Defaut GE &amp; POWER Cabinet","PASSIVE",
AQ2343="Sharing","PASSIVE",
AQ2343="Sites strategiques &amp; DataCenter","PASSIVE",
AQ2343="Exclu","Exclu",
AQ2343="SAT","ACTIVE",
AQ2343="SPARE-ISSUE","SPARE-ISSUE",
AQ2343="Fiber CAmtel","ACTIVE",
AQ2343="Fiber AOF","ACTIVE",
AQ2343="Projet OCM (HUAWEI)","PLANNED WORKS",
AQ2343="Projet OCM (NOKIA)","PLANNED WORKS",
AQ2343="ACCESS-ISSUE","ACCESS-ISSUE",
AQ2343="Projet OCM (ZTE, NOKIA, autres projets)","PLANNED WORKS",
AQ2343="No root CAuse","No root cause",
AQ2343="ODU HS","ACTIVE",
AQ2343="IP &amp; VLAN","ACTIVE",
AQ2343="Warehouse HUAWEI","SPARE-ISSUE",
AQ2343="SPARE-HS","SPARE-ISSUE",
AQ2343="Power Telco","ACTIVE", AQ2343="no impacts","no impacts"
),"")</f>
        <v>No root cause</v>
      </c>
      <c r="AS2343" s="92" t="s">
        <v>5537</v>
      </c>
      <c r="AT2343" s="98" t="s">
        <v>3295</v>
      </c>
      <c r="AV2343" s="17" t="s">
        <v>5537</v>
      </c>
      <c r="AW2343" s="7" t="s">
        <v>5537</v>
      </c>
      <c r="AX2343" s="6" t="s">
        <v>5537</v>
      </c>
      <c r="AY2343" s="7"/>
      <c r="AZ2343" s="3" t="s">
        <v>5537</v>
      </c>
      <c r="BA2343" s="18" t="s">
        <v>5537</v>
      </c>
      <c r="BB2343" s="18" t="s">
        <v>5537</v>
      </c>
      <c r="BC2343" s="18" t="s">
        <v>5537</v>
      </c>
      <c r="BD2343" s="18" t="s">
        <v>5537</v>
      </c>
      <c r="BE2343" s="18" t="s">
        <v>5537</v>
      </c>
      <c r="BF2343" s="18" t="s">
        <v>5537</v>
      </c>
      <c r="BG2343" s="18" t="s">
        <v>5537</v>
      </c>
      <c r="BH2343" s="18" t="s">
        <v>5537</v>
      </c>
      <c r="BI2343" s="18" t="s">
        <v>5537</v>
      </c>
      <c r="BJ2343" s="18" t="s">
        <v>5537</v>
      </c>
      <c r="BK2343" s="18" t="s">
        <v>5537</v>
      </c>
      <c r="BL2343" s="9" t="s">
        <v>5537</v>
      </c>
      <c r="BM2343" s="14" t="s">
        <v>5537</v>
      </c>
      <c r="BN2343" s="14" t="s">
        <v>5537</v>
      </c>
      <c r="BO2343" s="14" t="str">
        <f>_xlfn.XLOOKUP(B2343,'[4]cell downs 18042026 17h'!$B:$B,'[4]cell downs 18042026 17h'!$B:$B,"")</f>
        <v/>
      </c>
      <c r="BP2343" s="14" t="str">
        <f>_xlfn.XLOOKUP(B2343,'[5]Cells Huawei 19042026 15h'!$B:$B,'[5]Cells Huawei 19042026 15h'!$B:$B,"")</f>
        <v/>
      </c>
      <c r="BQ2343" s="9" t="str">
        <f>_xlfn.XLOOKUP(B2343,'[6]cells down 19042026 9H40'!$B:$B,'[6]cells down 19042026 9H40'!$B:$B,"")</f>
        <v/>
      </c>
      <c r="BR2343" s="9" t="s">
        <v>3295</v>
      </c>
      <c r="BS2343" s="9" t="s">
        <v>12</v>
      </c>
      <c r="BT2343" s="108"/>
    </row>
    <row r="2344" spans="1:72" s="9" customFormat="1" x14ac:dyDescent="0.35">
      <c r="A2344" s="1" t="s">
        <v>3303</v>
      </c>
      <c r="B2344" s="8" t="s">
        <v>3304</v>
      </c>
      <c r="C2344" s="3" t="str">
        <f>_xlfn.XLOOKUP(B2344,'[1]daily break down'!$D:$D,'[1]daily break down'!$E:$E,"")</f>
        <v>EXTREME-NORD</v>
      </c>
      <c r="D2344" s="1" t="s">
        <v>11</v>
      </c>
      <c r="E2344" s="1" t="s">
        <v>96</v>
      </c>
      <c r="F2344" s="3" t="s">
        <v>55</v>
      </c>
      <c r="G2344" s="1" t="s">
        <v>3069</v>
      </c>
      <c r="H2344" s="32" t="str">
        <f>_xlfn.XLOOKUP(B2344,[2]CALCULATION!$B:$B,[2]CALCULATION!$H:$H,"")</f>
        <v>HUAWEI</v>
      </c>
      <c r="I2344" s="28">
        <v>0</v>
      </c>
      <c r="J2344" s="28">
        <v>0</v>
      </c>
      <c r="K2344" s="28">
        <v>0</v>
      </c>
      <c r="L2344" s="28">
        <v>0</v>
      </c>
      <c r="M2344" s="28">
        <v>0</v>
      </c>
      <c r="N2344" s="28">
        <v>0</v>
      </c>
      <c r="O2344" s="28">
        <v>0</v>
      </c>
      <c r="P2344" s="28">
        <v>0</v>
      </c>
      <c r="Q2344" s="28">
        <v>0</v>
      </c>
      <c r="R2344" s="28">
        <v>0</v>
      </c>
      <c r="S2344" s="93">
        <v>0</v>
      </c>
      <c r="T2344" s="93">
        <f>_xlfn.XLOOKUP(B2344,'[3]Nur des jours'!$B:$B,'[3]Nur des jours'!$U:$U,"")</f>
        <v>0</v>
      </c>
      <c r="U2344" s="93">
        <v>0</v>
      </c>
      <c r="V2344" s="93">
        <v>0</v>
      </c>
      <c r="W2344" s="93">
        <v>0</v>
      </c>
      <c r="X2344" s="93">
        <v>0</v>
      </c>
      <c r="Y2344" s="93">
        <v>0</v>
      </c>
      <c r="Z2344" s="93">
        <v>0</v>
      </c>
      <c r="AA2344" s="93">
        <v>0</v>
      </c>
      <c r="AB2344" s="93">
        <v>0</v>
      </c>
      <c r="AC2344" s="93">
        <f>_xlfn.XLOOKUP(B2344,'[3]Nur des jours'!$B:$B,'[3]Nur des jours'!$N:$N,"")</f>
        <v>0</v>
      </c>
      <c r="AD2344" s="93">
        <v>0</v>
      </c>
      <c r="AE2344" s="93">
        <v>0</v>
      </c>
      <c r="AF2344" s="93">
        <v>0</v>
      </c>
      <c r="AG2344" s="93"/>
      <c r="AH2344" s="93">
        <v>0</v>
      </c>
      <c r="AI2344" s="93">
        <v>0</v>
      </c>
      <c r="AJ2344" s="93">
        <v>0</v>
      </c>
      <c r="AK2344" s="93">
        <v>0</v>
      </c>
      <c r="AL2344" s="93">
        <v>0</v>
      </c>
      <c r="AM2344" s="49" t="s">
        <v>5601</v>
      </c>
      <c r="AN2344" s="49"/>
      <c r="AO2344" s="48" t="str" cm="1">
        <f t="array" ref="AO2344">IFERROR(_xlfn.IFS(
AQ2344="MPR ISSUE","PDH",
AQ2344="BSS Hardware Issue","BSS",
AQ2344="Sites strategiques, MLL, Pylone, etc.","ENVTECH",
AQ2344="AKTIVCO DEFAUT GE &amp; POWER Cabinet","AKTIVCO",
AQ2344="AKTIVCO Coupure ENEO &amp; Baisse de tension","AKTIVCO GRID ONLY",
AQ2344="Coupure ENEO &amp; Baisse de tension","IHS GRID ONLY",
AQ2344="Defaut GE &amp; POWER Cabinet","IHS",
AQ2344="Sharing","Partners",
AQ2344="Sites strategiques &amp; DataCenter","SST &amp; DC",
AQ2344="Exclu","Exclu",
AQ2344="SAT","SAT",
AQ2344="SPARE-ISSUE","SPARE-ISSUE",
AQ2344="Fiber CAmtel","TRANS_FO_CAMTEL",
AQ2344="Fiber AOF","Fiber AOF",
AQ2344="Projet OCM (HUAWEI)","TRAVAUX-HUAWEI",
AQ2344="Projet OCM (NOKIA)","TRAVAUX-NOKIA",
AQ2344="ACCESS-ISSUE","ACCESS-ISSUE",
AQ2344="Projet OCM (ZTE, NOKIA, autres projets)","TRAVAUX OCM",
AQ2344="No root CAuse","No root cause",
AQ2344="ODU HS","PDH",
AQ2344="IP &amp; VLAN","PDH",
AQ2344="Warehouse HUAWEI","SPARE-ISSUE",
AQ2344="SPARE-HS","SPARE-ISSUE",
AQ2344="Power Telco","BSS",AQ2344="no impacts","no impacts"
),"")</f>
        <v>No root cause</v>
      </c>
      <c r="AP2344" s="48" t="str" cm="1">
        <f t="array" ref="AP2344">IFERROR(_xlfn.IFS(
AQ2344="MPR ISSUE","TX ISSUE",
AQ2344="BSS Hardware Issue","RAN ISSUE",
AQ2344="Sites strategiques, MLL, Pylone, etc.","ENVTECH",
AQ2344="AKTIVCO DEFAUT GE &amp; POWER Cabinet","POWER ISSUE",
AQ2344="AKTIVCO Coupure ENEO &amp; Baisse de tension","POWER ISSUE",
AQ2344="Coupure ENEO &amp; Baisse de tension","POWER ISSUE",
AQ2344="Defaut GE &amp; POWER Cabinet","POWER ISSUE",
AQ2344="Sharing","POWER ISSUE",
AQ2344="Sites strategiques &amp; DataCenter","POWER ISSUE",
AQ2344="Exclu","Exclu",
AQ2344="SAT","TX ISSUE",
AQ2344="SPARE-ISSUE","SPARE-ISSUE",
AQ2344="Fiber CAmtel","TX ISSUE",
AQ2344="Fiber AOF","TX ISSUE",
AQ2344="Projet OCM (HUAWEI)","TRAVAUX-HUAWEI",
AQ2344="Projet OCM (NOKIA)","TRAVAUX -NOKIA",
AQ2344="ACCESS-ISSUE","ACCESS-ISSUE",
AQ2344="Projet OCM (ZTE, NOKIA, autres projets)","TRAVAUX OCM",
AQ2344="No root CAuse","No root cause",
AQ2344="ODU HS","TX ISSUE",
AQ2344="IP &amp; VLAN","TX ISSUE",
AQ2344="Warehouse HUAWEI","SPARE-ISSUE",
AQ2344="SPARE-HS","SPARE-ISSUE",
AQ2344="Power Telco","RAN ISSUE",AQ2344="no impacts","no impacts"
),"")</f>
        <v>No root cause</v>
      </c>
      <c r="AQ2344" s="67" t="s">
        <v>5344</v>
      </c>
      <c r="AR2344" s="48" t="str" cm="1">
        <f t="array" ref="AR2344">IFERROR(_xlfn.IFS(
AQ2344="MPR ISSUE","ACTIVE",
AQ2344="BSS Hardware Issue","ACTIVE",
AQ2344="Sites strategiques, MLL, Pylone, etc.","PASSIVE",
AQ2344="AKTIVCO DEFAUT GE &amp; POWER Cabinet","PASSIVE",
AQ2344="AKTIVCO Coupure ENEO &amp; Baisse de tension","PASSIVE",
AQ2344="Coupure ENEO &amp; Baisse de tension","PASSIVE",
AQ2344="Defaut GE &amp; POWER Cabinet","PASSIVE",
AQ2344="Sharing","PASSIVE",
AQ2344="Sites strategiques &amp; DataCenter","PASSIVE",
AQ2344="Exclu","Exclu",
AQ2344="SAT","ACTIVE",
AQ2344="SPARE-ISSUE","SPARE-ISSUE",
AQ2344="Fiber CAmtel","ACTIVE",
AQ2344="Fiber AOF","ACTIVE",
AQ2344="Projet OCM (HUAWEI)","PLANNED WORKS",
AQ2344="Projet OCM (NOKIA)","PLANNED WORKS",
AQ2344="ACCESS-ISSUE","ACCESS-ISSUE",
AQ2344="Projet OCM (ZTE, NOKIA, autres projets)","PLANNED WORKS",
AQ2344="No root CAuse","No root cause",
AQ2344="ODU HS","ACTIVE",
AQ2344="IP &amp; VLAN","ACTIVE",
AQ2344="Warehouse HUAWEI","SPARE-ISSUE",
AQ2344="SPARE-HS","SPARE-ISSUE",
AQ2344="Power Telco","ACTIVE", AQ2344="no impacts","no impacts"
),"")</f>
        <v>No root cause</v>
      </c>
      <c r="AS2344" s="92" t="s">
        <v>5537</v>
      </c>
      <c r="AT2344" s="98" t="s">
        <v>3304</v>
      </c>
      <c r="AV2344" s="17" t="s">
        <v>5537</v>
      </c>
      <c r="AW2344" s="7" t="s">
        <v>5537</v>
      </c>
      <c r="AX2344" s="6" t="s">
        <v>5537</v>
      </c>
      <c r="AY2344" s="7"/>
      <c r="AZ2344" s="3" t="s">
        <v>5537</v>
      </c>
      <c r="BA2344" s="18" t="s">
        <v>5537</v>
      </c>
      <c r="BB2344" s="18" t="s">
        <v>5537</v>
      </c>
      <c r="BC2344" s="18" t="s">
        <v>5537</v>
      </c>
      <c r="BD2344" s="18" t="s">
        <v>5537</v>
      </c>
      <c r="BE2344" s="18" t="s">
        <v>5537</v>
      </c>
      <c r="BF2344" s="18" t="s">
        <v>5537</v>
      </c>
      <c r="BG2344" s="18" t="s">
        <v>5537</v>
      </c>
      <c r="BH2344" s="18" t="s">
        <v>5537</v>
      </c>
      <c r="BI2344" s="18" t="s">
        <v>5537</v>
      </c>
      <c r="BJ2344" s="18" t="s">
        <v>5537</v>
      </c>
      <c r="BK2344" s="18" t="s">
        <v>5537</v>
      </c>
      <c r="BL2344" s="9" t="s">
        <v>5537</v>
      </c>
      <c r="BM2344" s="14" t="s">
        <v>5537</v>
      </c>
      <c r="BN2344" s="14" t="s">
        <v>5537</v>
      </c>
      <c r="BO2344" s="14" t="str">
        <f>_xlfn.XLOOKUP(B2344,'[4]cell downs 18042026 17h'!$B:$B,'[4]cell downs 18042026 17h'!$B:$B,"")</f>
        <v/>
      </c>
      <c r="BP2344" s="14" t="str">
        <f>_xlfn.XLOOKUP(B2344,'[5]Cells Huawei 19042026 15h'!$B:$B,'[5]Cells Huawei 19042026 15h'!$B:$B,"")</f>
        <v/>
      </c>
      <c r="BQ2344" s="9" t="str">
        <f>_xlfn.XLOOKUP(B2344,'[6]cells down 19042026 9H40'!$B:$B,'[6]cells down 19042026 9H40'!$B:$B,"")</f>
        <v/>
      </c>
      <c r="BR2344" s="9" t="s">
        <v>3304</v>
      </c>
      <c r="BS2344" s="9" t="s">
        <v>5537</v>
      </c>
      <c r="BT2344" s="108"/>
    </row>
    <row r="2345" spans="1:72" s="9" customFormat="1" x14ac:dyDescent="0.35">
      <c r="A2345" s="1" t="s">
        <v>3358</v>
      </c>
      <c r="B2345" s="8" t="s">
        <v>3359</v>
      </c>
      <c r="C2345" s="3" t="str">
        <f>_xlfn.XLOOKUP(B2345,'[1]daily break down'!$D:$D,'[1]daily break down'!$E:$E,"")</f>
        <v>EXTREME-NORD</v>
      </c>
      <c r="D2345" s="1" t="s">
        <v>11</v>
      </c>
      <c r="E2345" s="1" t="s">
        <v>66</v>
      </c>
      <c r="F2345" s="3" t="s">
        <v>55</v>
      </c>
      <c r="G2345" s="1" t="s">
        <v>3358</v>
      </c>
      <c r="H2345" s="33" t="str">
        <f>_xlfn.XLOOKUP(B2345,[2]CALCULATION!$B:$B,[2]CALCULATION!$H:$H,"")</f>
        <v>NOKIA</v>
      </c>
      <c r="I2345" s="28">
        <v>0</v>
      </c>
      <c r="J2345" s="28">
        <v>0</v>
      </c>
      <c r="K2345" s="28">
        <v>0</v>
      </c>
      <c r="L2345" s="28">
        <v>0</v>
      </c>
      <c r="M2345" s="28">
        <v>0</v>
      </c>
      <c r="N2345" s="28">
        <v>0</v>
      </c>
      <c r="O2345" s="28">
        <v>0</v>
      </c>
      <c r="P2345" s="28">
        <v>0</v>
      </c>
      <c r="Q2345" s="28">
        <v>0</v>
      </c>
      <c r="R2345" s="28">
        <v>0</v>
      </c>
      <c r="S2345" s="93">
        <v>0</v>
      </c>
      <c r="T2345" s="93">
        <f>_xlfn.XLOOKUP(B2345,'[3]Nur des jours'!$B:$B,'[3]Nur des jours'!$U:$U,"")</f>
        <v>0</v>
      </c>
      <c r="U2345" s="93">
        <v>0</v>
      </c>
      <c r="V2345" s="93">
        <v>0</v>
      </c>
      <c r="W2345" s="93">
        <v>0</v>
      </c>
      <c r="X2345" s="93">
        <v>0</v>
      </c>
      <c r="Y2345" s="93">
        <v>0</v>
      </c>
      <c r="Z2345" s="93">
        <v>0</v>
      </c>
      <c r="AA2345" s="93">
        <v>0</v>
      </c>
      <c r="AB2345" s="93">
        <v>0</v>
      </c>
      <c r="AC2345" s="93">
        <f>_xlfn.XLOOKUP(B2345,'[3]Nur des jours'!$B:$B,'[3]Nur des jours'!$N:$N,"")</f>
        <v>0</v>
      </c>
      <c r="AD2345" s="93">
        <v>0</v>
      </c>
      <c r="AE2345" s="93">
        <v>0</v>
      </c>
      <c r="AF2345" s="93">
        <v>0</v>
      </c>
      <c r="AG2345" s="93"/>
      <c r="AH2345" s="93">
        <v>0</v>
      </c>
      <c r="AI2345" s="93">
        <v>0</v>
      </c>
      <c r="AJ2345" s="93">
        <v>0</v>
      </c>
      <c r="AK2345" s="93">
        <v>0</v>
      </c>
      <c r="AL2345" s="93">
        <v>0</v>
      </c>
      <c r="AM2345" s="49" t="s">
        <v>5601</v>
      </c>
      <c r="AN2345" s="49"/>
      <c r="AO2345" s="48" t="str" cm="1">
        <f t="array" ref="AO2345">IFERROR(_xlfn.IFS(
AQ2345="MPR ISSUE","PDH",
AQ2345="BSS Hardware Issue","BSS",
AQ2345="Sites strategiques, MLL, Pylone, etc.","ENVTECH",
AQ2345="AKTIVCO DEFAUT GE &amp; POWER Cabinet","AKTIVCO",
AQ2345="AKTIVCO Coupure ENEO &amp; Baisse de tension","AKTIVCO GRID ONLY",
AQ2345="Coupure ENEO &amp; Baisse de tension","IHS GRID ONLY",
AQ2345="Defaut GE &amp; POWER Cabinet","IHS",
AQ2345="Sharing","Partners",
AQ2345="Sites strategiques &amp; DataCenter","SST &amp; DC",
AQ2345="Exclu","Exclu",
AQ2345="SAT","SAT",
AQ2345="SPARE-ISSUE","SPARE-ISSUE",
AQ2345="Fiber CAmtel","TRANS_FO_CAMTEL",
AQ2345="Fiber AOF","Fiber AOF",
AQ2345="Projet OCM (HUAWEI)","TRAVAUX-HUAWEI",
AQ2345="Projet OCM (NOKIA)","TRAVAUX-NOKIA",
AQ2345="ACCESS-ISSUE","ACCESS-ISSUE",
AQ2345="Projet OCM (ZTE, NOKIA, autres projets)","TRAVAUX OCM",
AQ2345="No root CAuse","No root cause",
AQ2345="ODU HS","PDH",
AQ2345="IP &amp; VLAN","PDH",
AQ2345="Warehouse HUAWEI","SPARE-ISSUE",
AQ2345="SPARE-HS","SPARE-ISSUE",
AQ2345="Power Telco","BSS",AQ2345="no impacts","no impacts"
),"")</f>
        <v>No root cause</v>
      </c>
      <c r="AP2345" s="48" t="str" cm="1">
        <f t="array" ref="AP2345">IFERROR(_xlfn.IFS(
AQ2345="MPR ISSUE","TX ISSUE",
AQ2345="BSS Hardware Issue","RAN ISSUE",
AQ2345="Sites strategiques, MLL, Pylone, etc.","ENVTECH",
AQ2345="AKTIVCO DEFAUT GE &amp; POWER Cabinet","POWER ISSUE",
AQ2345="AKTIVCO Coupure ENEO &amp; Baisse de tension","POWER ISSUE",
AQ2345="Coupure ENEO &amp; Baisse de tension","POWER ISSUE",
AQ2345="Defaut GE &amp; POWER Cabinet","POWER ISSUE",
AQ2345="Sharing","POWER ISSUE",
AQ2345="Sites strategiques &amp; DataCenter","POWER ISSUE",
AQ2345="Exclu","Exclu",
AQ2345="SAT","TX ISSUE",
AQ2345="SPARE-ISSUE","SPARE-ISSUE",
AQ2345="Fiber CAmtel","TX ISSUE",
AQ2345="Fiber AOF","TX ISSUE",
AQ2345="Projet OCM (HUAWEI)","TRAVAUX-HUAWEI",
AQ2345="Projet OCM (NOKIA)","TRAVAUX -NOKIA",
AQ2345="ACCESS-ISSUE","ACCESS-ISSUE",
AQ2345="Projet OCM (ZTE, NOKIA, autres projets)","TRAVAUX OCM",
AQ2345="No root CAuse","No root cause",
AQ2345="ODU HS","TX ISSUE",
AQ2345="IP &amp; VLAN","TX ISSUE",
AQ2345="Warehouse HUAWEI","SPARE-ISSUE",
AQ2345="SPARE-HS","SPARE-ISSUE",
AQ2345="Power Telco","RAN ISSUE",AQ2345="no impacts","no impacts"
),"")</f>
        <v>No root cause</v>
      </c>
      <c r="AQ2345" s="67" t="s">
        <v>5344</v>
      </c>
      <c r="AR2345" s="48" t="str" cm="1">
        <f t="array" ref="AR2345">IFERROR(_xlfn.IFS(
AQ2345="MPR ISSUE","ACTIVE",
AQ2345="BSS Hardware Issue","ACTIVE",
AQ2345="Sites strategiques, MLL, Pylone, etc.","PASSIVE",
AQ2345="AKTIVCO DEFAUT GE &amp; POWER Cabinet","PASSIVE",
AQ2345="AKTIVCO Coupure ENEO &amp; Baisse de tension","PASSIVE",
AQ2345="Coupure ENEO &amp; Baisse de tension","PASSIVE",
AQ2345="Defaut GE &amp; POWER Cabinet","PASSIVE",
AQ2345="Sharing","PASSIVE",
AQ2345="Sites strategiques &amp; DataCenter","PASSIVE",
AQ2345="Exclu","Exclu",
AQ2345="SAT","ACTIVE",
AQ2345="SPARE-ISSUE","SPARE-ISSUE",
AQ2345="Fiber CAmtel","ACTIVE",
AQ2345="Fiber AOF","ACTIVE",
AQ2345="Projet OCM (HUAWEI)","PLANNED WORKS",
AQ2345="Projet OCM (NOKIA)","PLANNED WORKS",
AQ2345="ACCESS-ISSUE","ACCESS-ISSUE",
AQ2345="Projet OCM (ZTE, NOKIA, autres projets)","PLANNED WORKS",
AQ2345="No root CAuse","No root cause",
AQ2345="ODU HS","ACTIVE",
AQ2345="IP &amp; VLAN","ACTIVE",
AQ2345="Warehouse HUAWEI","SPARE-ISSUE",
AQ2345="SPARE-HS","SPARE-ISSUE",
AQ2345="Power Telco","ACTIVE", AQ2345="no impacts","no impacts"
),"")</f>
        <v>No root cause</v>
      </c>
      <c r="AS2345" s="92" t="s">
        <v>5537</v>
      </c>
      <c r="AT2345" s="98" t="s">
        <v>3359</v>
      </c>
      <c r="AV2345" s="17" t="s">
        <v>5537</v>
      </c>
      <c r="AW2345" s="7" t="s">
        <v>5537</v>
      </c>
      <c r="AX2345" s="6" t="s">
        <v>5537</v>
      </c>
      <c r="AY2345" s="7"/>
      <c r="AZ2345" s="3" t="s">
        <v>5537</v>
      </c>
      <c r="BA2345" s="18" t="s">
        <v>5537</v>
      </c>
      <c r="BB2345" s="18" t="s">
        <v>5537</v>
      </c>
      <c r="BC2345" s="18" t="s">
        <v>5537</v>
      </c>
      <c r="BD2345" s="18" t="s">
        <v>5537</v>
      </c>
      <c r="BE2345" s="18" t="s">
        <v>5537</v>
      </c>
      <c r="BF2345" s="18" t="s">
        <v>5537</v>
      </c>
      <c r="BG2345" s="18" t="s">
        <v>5537</v>
      </c>
      <c r="BH2345" s="18" t="s">
        <v>5537</v>
      </c>
      <c r="BI2345" s="18" t="s">
        <v>5537</v>
      </c>
      <c r="BJ2345" s="18" t="s">
        <v>5537</v>
      </c>
      <c r="BK2345" s="18" t="s">
        <v>5537</v>
      </c>
      <c r="BL2345" s="9" t="s">
        <v>5537</v>
      </c>
      <c r="BM2345" s="14" t="s">
        <v>5537</v>
      </c>
      <c r="BN2345" s="14" t="s">
        <v>5537</v>
      </c>
      <c r="BO2345" s="14" t="str">
        <f>_xlfn.XLOOKUP(B2345,'[4]cell downs 18042026 17h'!$B:$B,'[4]cell downs 18042026 17h'!$B:$B,"")</f>
        <v/>
      </c>
      <c r="BP2345" s="14" t="str">
        <f>_xlfn.XLOOKUP(B2345,'[5]Cells Huawei 19042026 15h'!$B:$B,'[5]Cells Huawei 19042026 15h'!$B:$B,"")</f>
        <v/>
      </c>
      <c r="BQ2345" s="9" t="str">
        <f>_xlfn.XLOOKUP(B2345,'[6]cells down 19042026 9H40'!$B:$B,'[6]cells down 19042026 9H40'!$B:$B,"")</f>
        <v/>
      </c>
      <c r="BR2345" s="9" t="s">
        <v>3359</v>
      </c>
      <c r="BS2345" s="9" t="s">
        <v>5537</v>
      </c>
      <c r="BT2345" s="108"/>
    </row>
    <row r="2346" spans="1:72" s="9" customFormat="1" x14ac:dyDescent="0.35">
      <c r="A2346" s="1" t="s">
        <v>3459</v>
      </c>
      <c r="B2346" s="8" t="s">
        <v>3460</v>
      </c>
      <c r="C2346" s="3" t="str">
        <f>_xlfn.XLOOKUP(B2346,'[1]daily break down'!$D:$D,'[1]daily break down'!$E:$E,"")</f>
        <v>SUD-OUEST</v>
      </c>
      <c r="D2346" s="1" t="s">
        <v>11</v>
      </c>
      <c r="E2346" s="1" t="s">
        <v>12</v>
      </c>
      <c r="F2346" s="3" t="s">
        <v>13</v>
      </c>
      <c r="G2346" s="1" t="s">
        <v>3459</v>
      </c>
      <c r="H2346" s="32" t="str">
        <f>_xlfn.XLOOKUP(B2346,[2]CALCULATION!$B:$B,[2]CALCULATION!$H:$H,"")</f>
        <v>Huawei</v>
      </c>
      <c r="I2346" s="28">
        <v>0</v>
      </c>
      <c r="J2346" s="28">
        <v>0</v>
      </c>
      <c r="K2346" s="28">
        <v>0</v>
      </c>
      <c r="L2346" s="28">
        <v>0</v>
      </c>
      <c r="M2346" s="28">
        <v>0</v>
      </c>
      <c r="N2346" s="28">
        <v>0</v>
      </c>
      <c r="O2346" s="28">
        <v>0</v>
      </c>
      <c r="P2346" s="28">
        <v>0</v>
      </c>
      <c r="Q2346" s="28">
        <v>0</v>
      </c>
      <c r="R2346" s="28">
        <v>0</v>
      </c>
      <c r="S2346" s="93">
        <v>0</v>
      </c>
      <c r="T2346" s="93">
        <f>_xlfn.XLOOKUP(B2346,'[3]Nur des jours'!$B:$B,'[3]Nur des jours'!$U:$U,"")</f>
        <v>0</v>
      </c>
      <c r="U2346" s="93">
        <v>0</v>
      </c>
      <c r="V2346" s="93">
        <v>0</v>
      </c>
      <c r="W2346" s="93">
        <v>0</v>
      </c>
      <c r="X2346" s="93">
        <v>0</v>
      </c>
      <c r="Y2346" s="93">
        <v>0</v>
      </c>
      <c r="Z2346" s="93">
        <v>0</v>
      </c>
      <c r="AA2346" s="93">
        <v>0</v>
      </c>
      <c r="AB2346" s="93">
        <v>0</v>
      </c>
      <c r="AC2346" s="93">
        <f>_xlfn.XLOOKUP(B2346,'[3]Nur des jours'!$B:$B,'[3]Nur des jours'!$N:$N,"")</f>
        <v>0</v>
      </c>
      <c r="AD2346" s="93">
        <v>0</v>
      </c>
      <c r="AE2346" s="93">
        <v>0</v>
      </c>
      <c r="AF2346" s="93">
        <v>0</v>
      </c>
      <c r="AG2346" s="93"/>
      <c r="AH2346" s="93">
        <v>0</v>
      </c>
      <c r="AI2346" s="93">
        <v>0</v>
      </c>
      <c r="AJ2346" s="93">
        <v>0</v>
      </c>
      <c r="AK2346" s="93">
        <v>0</v>
      </c>
      <c r="AL2346" s="93">
        <v>0</v>
      </c>
      <c r="AM2346" s="49" t="s">
        <v>5601</v>
      </c>
      <c r="AN2346" s="49"/>
      <c r="AO2346" s="48" t="str" cm="1">
        <f t="array" ref="AO2346">IFERROR(_xlfn.IFS(
AQ2346="MPR ISSUE","PDH",
AQ2346="BSS Hardware Issue","BSS",
AQ2346="Sites strategiques, MLL, Pylone, etc.","ENVTECH",
AQ2346="AKTIVCO DEFAUT GE &amp; POWER Cabinet","AKTIVCO",
AQ2346="AKTIVCO Coupure ENEO &amp; Baisse de tension","AKTIVCO GRID ONLY",
AQ2346="Coupure ENEO &amp; Baisse de tension","IHS GRID ONLY",
AQ2346="Defaut GE &amp; POWER Cabinet","IHS",
AQ2346="Sharing","Partners",
AQ2346="Sites strategiques &amp; DataCenter","SST &amp; DC",
AQ2346="Exclu","Exclu",
AQ2346="SAT","SAT",
AQ2346="SPARE-ISSUE","SPARE-ISSUE",
AQ2346="Fiber CAmtel","TRANS_FO_CAMTEL",
AQ2346="Fiber AOF","Fiber AOF",
AQ2346="Projet OCM (HUAWEI)","TRAVAUX-HUAWEI",
AQ2346="Projet OCM (NOKIA)","TRAVAUX-NOKIA",
AQ2346="ACCESS-ISSUE","ACCESS-ISSUE",
AQ2346="Projet OCM (ZTE, NOKIA, autres projets)","TRAVAUX OCM",
AQ2346="No root CAuse","No root cause",
AQ2346="ODU HS","PDH",
AQ2346="IP &amp; VLAN","PDH",
AQ2346="Warehouse HUAWEI","SPARE-ISSUE",
AQ2346="SPARE-HS","SPARE-ISSUE",
AQ2346="Power Telco","BSS",AQ2346="no impacts","no impacts"
),"")</f>
        <v>No root cause</v>
      </c>
      <c r="AP2346" s="48" t="str" cm="1">
        <f t="array" ref="AP2346">IFERROR(_xlfn.IFS(
AQ2346="MPR ISSUE","TX ISSUE",
AQ2346="BSS Hardware Issue","RAN ISSUE",
AQ2346="Sites strategiques, MLL, Pylone, etc.","ENVTECH",
AQ2346="AKTIVCO DEFAUT GE &amp; POWER Cabinet","POWER ISSUE",
AQ2346="AKTIVCO Coupure ENEO &amp; Baisse de tension","POWER ISSUE",
AQ2346="Coupure ENEO &amp; Baisse de tension","POWER ISSUE",
AQ2346="Defaut GE &amp; POWER Cabinet","POWER ISSUE",
AQ2346="Sharing","POWER ISSUE",
AQ2346="Sites strategiques &amp; DataCenter","POWER ISSUE",
AQ2346="Exclu","Exclu",
AQ2346="SAT","TX ISSUE",
AQ2346="SPARE-ISSUE","SPARE-ISSUE",
AQ2346="Fiber CAmtel","TX ISSUE",
AQ2346="Fiber AOF","TX ISSUE",
AQ2346="Projet OCM (HUAWEI)","TRAVAUX-HUAWEI",
AQ2346="Projet OCM (NOKIA)","TRAVAUX -NOKIA",
AQ2346="ACCESS-ISSUE","ACCESS-ISSUE",
AQ2346="Projet OCM (ZTE, NOKIA, autres projets)","TRAVAUX OCM",
AQ2346="No root CAuse","No root cause",
AQ2346="ODU HS","TX ISSUE",
AQ2346="IP &amp; VLAN","TX ISSUE",
AQ2346="Warehouse HUAWEI","SPARE-ISSUE",
AQ2346="SPARE-HS","SPARE-ISSUE",
AQ2346="Power Telco","RAN ISSUE",AQ2346="no impacts","no impacts"
),"")</f>
        <v>No root cause</v>
      </c>
      <c r="AQ2346" s="67" t="s">
        <v>5344</v>
      </c>
      <c r="AR2346" s="48" t="str" cm="1">
        <f t="array" ref="AR2346">IFERROR(_xlfn.IFS(
AQ2346="MPR ISSUE","ACTIVE",
AQ2346="BSS Hardware Issue","ACTIVE",
AQ2346="Sites strategiques, MLL, Pylone, etc.","PASSIVE",
AQ2346="AKTIVCO DEFAUT GE &amp; POWER Cabinet","PASSIVE",
AQ2346="AKTIVCO Coupure ENEO &amp; Baisse de tension","PASSIVE",
AQ2346="Coupure ENEO &amp; Baisse de tension","PASSIVE",
AQ2346="Defaut GE &amp; POWER Cabinet","PASSIVE",
AQ2346="Sharing","PASSIVE",
AQ2346="Sites strategiques &amp; DataCenter","PASSIVE",
AQ2346="Exclu","Exclu",
AQ2346="SAT","ACTIVE",
AQ2346="SPARE-ISSUE","SPARE-ISSUE",
AQ2346="Fiber CAmtel","ACTIVE",
AQ2346="Fiber AOF","ACTIVE",
AQ2346="Projet OCM (HUAWEI)","PLANNED WORKS",
AQ2346="Projet OCM (NOKIA)","PLANNED WORKS",
AQ2346="ACCESS-ISSUE","ACCESS-ISSUE",
AQ2346="Projet OCM (ZTE, NOKIA, autres projets)","PLANNED WORKS",
AQ2346="No root CAuse","No root cause",
AQ2346="ODU HS","ACTIVE",
AQ2346="IP &amp; VLAN","ACTIVE",
AQ2346="Warehouse HUAWEI","SPARE-ISSUE",
AQ2346="SPARE-HS","SPARE-ISSUE",
AQ2346="Power Telco","ACTIVE", AQ2346="no impacts","no impacts"
),"")</f>
        <v>No root cause</v>
      </c>
      <c r="AS2346" s="92" t="s">
        <v>5537</v>
      </c>
      <c r="AT2346" s="98" t="s">
        <v>3460</v>
      </c>
      <c r="AV2346" s="17" t="s">
        <v>5537</v>
      </c>
      <c r="AW2346" s="7" t="s">
        <v>5537</v>
      </c>
      <c r="AX2346" s="6" t="s">
        <v>5537</v>
      </c>
      <c r="AY2346" s="7"/>
      <c r="AZ2346" s="3" t="s">
        <v>5537</v>
      </c>
      <c r="BA2346" s="18" t="s">
        <v>5537</v>
      </c>
      <c r="BB2346" s="18" t="s">
        <v>5537</v>
      </c>
      <c r="BC2346" s="18" t="s">
        <v>5537</v>
      </c>
      <c r="BD2346" s="18" t="s">
        <v>5537</v>
      </c>
      <c r="BE2346" s="18" t="s">
        <v>5537</v>
      </c>
      <c r="BF2346" s="18" t="s">
        <v>5537</v>
      </c>
      <c r="BG2346" s="18" t="s">
        <v>5537</v>
      </c>
      <c r="BH2346" s="18" t="s">
        <v>5537</v>
      </c>
      <c r="BI2346" s="18" t="s">
        <v>5537</v>
      </c>
      <c r="BJ2346" s="18" t="s">
        <v>5537</v>
      </c>
      <c r="BK2346" s="18" t="s">
        <v>5537</v>
      </c>
      <c r="BL2346" s="9" t="s">
        <v>5537</v>
      </c>
      <c r="BM2346" s="14" t="s">
        <v>5537</v>
      </c>
      <c r="BN2346" s="14" t="s">
        <v>5537</v>
      </c>
      <c r="BO2346" s="14" t="str">
        <f>_xlfn.XLOOKUP(B2346,'[4]cell downs 18042026 17h'!$B:$B,'[4]cell downs 18042026 17h'!$B:$B,"")</f>
        <v/>
      </c>
      <c r="BP2346" s="14" t="str">
        <f>_xlfn.XLOOKUP(B2346,'[5]Cells Huawei 19042026 15h'!$B:$B,'[5]Cells Huawei 19042026 15h'!$B:$B,"")</f>
        <v/>
      </c>
      <c r="BQ2346" s="9" t="str">
        <f>_xlfn.XLOOKUP(B2346,'[6]cells down 19042026 9H40'!$B:$B,'[6]cells down 19042026 9H40'!$B:$B,"")</f>
        <v/>
      </c>
      <c r="BR2346" s="9" t="s">
        <v>3460</v>
      </c>
      <c r="BS2346" s="9" t="s">
        <v>5537</v>
      </c>
      <c r="BT2346" s="108"/>
    </row>
    <row r="2347" spans="1:72" s="9" customFormat="1" x14ac:dyDescent="0.35">
      <c r="A2347" s="1" t="s">
        <v>3817</v>
      </c>
      <c r="B2347" s="8" t="s">
        <v>3818</v>
      </c>
      <c r="C2347" s="3" t="str">
        <f>_xlfn.XLOOKUP(B2347,'[1]daily break down'!$D:$D,'[1]daily break down'!$E:$E,"")</f>
        <v>EXTREME-NORD</v>
      </c>
      <c r="D2347" s="1" t="s">
        <v>11</v>
      </c>
      <c r="E2347" s="1" t="s">
        <v>12</v>
      </c>
      <c r="F2347" s="3" t="s">
        <v>55</v>
      </c>
      <c r="G2347" s="1" t="s">
        <v>3819</v>
      </c>
      <c r="H2347" s="32" t="str">
        <f>_xlfn.XLOOKUP(B2347,[2]CALCULATION!$B:$B,[2]CALCULATION!$H:$H,"")</f>
        <v>HUAWEI</v>
      </c>
      <c r="I2347" s="28">
        <v>0</v>
      </c>
      <c r="J2347" s="28">
        <v>0</v>
      </c>
      <c r="K2347" s="28">
        <v>0</v>
      </c>
      <c r="L2347" s="28">
        <v>0</v>
      </c>
      <c r="M2347" s="28">
        <v>0</v>
      </c>
      <c r="N2347" s="28">
        <v>0</v>
      </c>
      <c r="O2347" s="28">
        <v>0</v>
      </c>
      <c r="P2347" s="28">
        <v>0</v>
      </c>
      <c r="Q2347" s="28">
        <v>0</v>
      </c>
      <c r="R2347" s="28">
        <v>0</v>
      </c>
      <c r="S2347" s="93">
        <v>0</v>
      </c>
      <c r="T2347" s="93">
        <f>_xlfn.XLOOKUP(B2347,'[3]Nur des jours'!$B:$B,'[3]Nur des jours'!$U:$U,"")</f>
        <v>0</v>
      </c>
      <c r="U2347" s="93">
        <v>0</v>
      </c>
      <c r="V2347" s="93">
        <v>0</v>
      </c>
      <c r="W2347" s="93">
        <v>0</v>
      </c>
      <c r="X2347" s="93">
        <v>0</v>
      </c>
      <c r="Y2347" s="93">
        <v>0</v>
      </c>
      <c r="Z2347" s="93">
        <v>0</v>
      </c>
      <c r="AA2347" s="93">
        <v>0</v>
      </c>
      <c r="AB2347" s="93">
        <v>0</v>
      </c>
      <c r="AC2347" s="93">
        <f>_xlfn.XLOOKUP(B2347,'[3]Nur des jours'!$B:$B,'[3]Nur des jours'!$N:$N,"")</f>
        <v>0</v>
      </c>
      <c r="AD2347" s="93">
        <v>0</v>
      </c>
      <c r="AE2347" s="93">
        <v>0</v>
      </c>
      <c r="AF2347" s="93">
        <v>0</v>
      </c>
      <c r="AG2347" s="93"/>
      <c r="AH2347" s="93">
        <v>0</v>
      </c>
      <c r="AI2347" s="93">
        <v>0</v>
      </c>
      <c r="AJ2347" s="93">
        <v>0</v>
      </c>
      <c r="AK2347" s="93">
        <v>0</v>
      </c>
      <c r="AL2347" s="93">
        <v>0</v>
      </c>
      <c r="AM2347" s="49" t="s">
        <v>5601</v>
      </c>
      <c r="AN2347" s="49"/>
      <c r="AO2347" s="48" t="str" cm="1">
        <f t="array" ref="AO2347">IFERROR(_xlfn.IFS(
AQ2347="MPR ISSUE","PDH",
AQ2347="BSS Hardware Issue","BSS",
AQ2347="Sites strategiques, MLL, Pylone, etc.","ENVTECH",
AQ2347="AKTIVCO DEFAUT GE &amp; POWER Cabinet","AKTIVCO",
AQ2347="AKTIVCO Coupure ENEO &amp; Baisse de tension","AKTIVCO GRID ONLY",
AQ2347="Coupure ENEO &amp; Baisse de tension","IHS GRID ONLY",
AQ2347="Defaut GE &amp; POWER Cabinet","IHS",
AQ2347="Sharing","Partners",
AQ2347="Sites strategiques &amp; DataCenter","SST &amp; DC",
AQ2347="Exclu","Exclu",
AQ2347="SAT","SAT",
AQ2347="SPARE-ISSUE","SPARE-ISSUE",
AQ2347="Fiber CAmtel","TRANS_FO_CAMTEL",
AQ2347="Fiber AOF","Fiber AOF",
AQ2347="Projet OCM (HUAWEI)","TRAVAUX-HUAWEI",
AQ2347="Projet OCM (NOKIA)","TRAVAUX-NOKIA",
AQ2347="ACCESS-ISSUE","ACCESS-ISSUE",
AQ2347="Projet OCM (ZTE, NOKIA, autres projets)","TRAVAUX OCM",
AQ2347="No root CAuse","No root cause",
AQ2347="ODU HS","PDH",
AQ2347="IP &amp; VLAN","PDH",
AQ2347="Warehouse HUAWEI","SPARE-ISSUE",
AQ2347="SPARE-HS","SPARE-ISSUE",
AQ2347="Power Telco","BSS",AQ2347="no impacts","no impacts"
),"")</f>
        <v>No root cause</v>
      </c>
      <c r="AP2347" s="48" t="str" cm="1">
        <f t="array" ref="AP2347">IFERROR(_xlfn.IFS(
AQ2347="MPR ISSUE","TX ISSUE",
AQ2347="BSS Hardware Issue","RAN ISSUE",
AQ2347="Sites strategiques, MLL, Pylone, etc.","ENVTECH",
AQ2347="AKTIVCO DEFAUT GE &amp; POWER Cabinet","POWER ISSUE",
AQ2347="AKTIVCO Coupure ENEO &amp; Baisse de tension","POWER ISSUE",
AQ2347="Coupure ENEO &amp; Baisse de tension","POWER ISSUE",
AQ2347="Defaut GE &amp; POWER Cabinet","POWER ISSUE",
AQ2347="Sharing","POWER ISSUE",
AQ2347="Sites strategiques &amp; DataCenter","POWER ISSUE",
AQ2347="Exclu","Exclu",
AQ2347="SAT","TX ISSUE",
AQ2347="SPARE-ISSUE","SPARE-ISSUE",
AQ2347="Fiber CAmtel","TX ISSUE",
AQ2347="Fiber AOF","TX ISSUE",
AQ2347="Projet OCM (HUAWEI)","TRAVAUX-HUAWEI",
AQ2347="Projet OCM (NOKIA)","TRAVAUX -NOKIA",
AQ2347="ACCESS-ISSUE","ACCESS-ISSUE",
AQ2347="Projet OCM (ZTE, NOKIA, autres projets)","TRAVAUX OCM",
AQ2347="No root CAuse","No root cause",
AQ2347="ODU HS","TX ISSUE",
AQ2347="IP &amp; VLAN","TX ISSUE",
AQ2347="Warehouse HUAWEI","SPARE-ISSUE",
AQ2347="SPARE-HS","SPARE-ISSUE",
AQ2347="Power Telco","RAN ISSUE",AQ2347="no impacts","no impacts"
),"")</f>
        <v>No root cause</v>
      </c>
      <c r="AQ2347" s="67" t="s">
        <v>5344</v>
      </c>
      <c r="AR2347" s="48" t="str" cm="1">
        <f t="array" ref="AR2347">IFERROR(_xlfn.IFS(
AQ2347="MPR ISSUE","ACTIVE",
AQ2347="BSS Hardware Issue","ACTIVE",
AQ2347="Sites strategiques, MLL, Pylone, etc.","PASSIVE",
AQ2347="AKTIVCO DEFAUT GE &amp; POWER Cabinet","PASSIVE",
AQ2347="AKTIVCO Coupure ENEO &amp; Baisse de tension","PASSIVE",
AQ2347="Coupure ENEO &amp; Baisse de tension","PASSIVE",
AQ2347="Defaut GE &amp; POWER Cabinet","PASSIVE",
AQ2347="Sharing","PASSIVE",
AQ2347="Sites strategiques &amp; DataCenter","PASSIVE",
AQ2347="Exclu","Exclu",
AQ2347="SAT","ACTIVE",
AQ2347="SPARE-ISSUE","SPARE-ISSUE",
AQ2347="Fiber CAmtel","ACTIVE",
AQ2347="Fiber AOF","ACTIVE",
AQ2347="Projet OCM (HUAWEI)","PLANNED WORKS",
AQ2347="Projet OCM (NOKIA)","PLANNED WORKS",
AQ2347="ACCESS-ISSUE","ACCESS-ISSUE",
AQ2347="Projet OCM (ZTE, NOKIA, autres projets)","PLANNED WORKS",
AQ2347="No root CAuse","No root cause",
AQ2347="ODU HS","ACTIVE",
AQ2347="IP &amp; VLAN","ACTIVE",
AQ2347="Warehouse HUAWEI","SPARE-ISSUE",
AQ2347="SPARE-HS","SPARE-ISSUE",
AQ2347="Power Telco","ACTIVE", AQ2347="no impacts","no impacts"
),"")</f>
        <v>No root cause</v>
      </c>
      <c r="AS2347" s="92" t="s">
        <v>5537</v>
      </c>
      <c r="AT2347" s="98" t="s">
        <v>3818</v>
      </c>
      <c r="AV2347" s="17" t="s">
        <v>5537</v>
      </c>
      <c r="AW2347" s="7" t="s">
        <v>5537</v>
      </c>
      <c r="AX2347" s="6" t="s">
        <v>5537</v>
      </c>
      <c r="AY2347" s="7"/>
      <c r="AZ2347" s="3" t="s">
        <v>5537</v>
      </c>
      <c r="BA2347" s="18" t="s">
        <v>5537</v>
      </c>
      <c r="BB2347" s="18" t="s">
        <v>5537</v>
      </c>
      <c r="BC2347" s="18" t="s">
        <v>5537</v>
      </c>
      <c r="BD2347" s="18" t="s">
        <v>5537</v>
      </c>
      <c r="BE2347" s="18" t="s">
        <v>5537</v>
      </c>
      <c r="BF2347" s="18" t="s">
        <v>5537</v>
      </c>
      <c r="BG2347" s="18" t="s">
        <v>5537</v>
      </c>
      <c r="BH2347" s="18" t="s">
        <v>5537</v>
      </c>
      <c r="BI2347" s="18" t="s">
        <v>5537</v>
      </c>
      <c r="BJ2347" s="18" t="s">
        <v>5537</v>
      </c>
      <c r="BK2347" s="18" t="s">
        <v>5537</v>
      </c>
      <c r="BL2347" s="9" t="s">
        <v>5537</v>
      </c>
      <c r="BM2347" s="14" t="s">
        <v>5537</v>
      </c>
      <c r="BN2347" s="14" t="s">
        <v>5537</v>
      </c>
      <c r="BO2347" s="14" t="str">
        <f>_xlfn.XLOOKUP(B2347,'[4]cell downs 18042026 17h'!$B:$B,'[4]cell downs 18042026 17h'!$B:$B,"")</f>
        <v/>
      </c>
      <c r="BP2347" s="14" t="str">
        <f>_xlfn.XLOOKUP(B2347,'[5]Cells Huawei 19042026 15h'!$B:$B,'[5]Cells Huawei 19042026 15h'!$B:$B,"")</f>
        <v/>
      </c>
      <c r="BQ2347" s="9" t="str">
        <f>_xlfn.XLOOKUP(B2347,'[6]cells down 19042026 9H40'!$B:$B,'[6]cells down 19042026 9H40'!$B:$B,"")</f>
        <v/>
      </c>
      <c r="BR2347" s="9" t="s">
        <v>3818</v>
      </c>
      <c r="BS2347" s="9" t="s">
        <v>12</v>
      </c>
      <c r="BT2347" s="108"/>
    </row>
    <row r="2348" spans="1:72" s="9" customFormat="1" x14ac:dyDescent="0.35">
      <c r="A2348" s="1" t="s">
        <v>3837</v>
      </c>
      <c r="B2348" s="8" t="s">
        <v>3838</v>
      </c>
      <c r="C2348" s="3" t="str">
        <f>_xlfn.XLOOKUP(B2348,'[1]daily break down'!$D:$D,'[1]daily break down'!$E:$E,"")</f>
        <v>EXTREME-NORD</v>
      </c>
      <c r="D2348" s="1" t="s">
        <v>11</v>
      </c>
      <c r="E2348" s="1" t="s">
        <v>12</v>
      </c>
      <c r="F2348" s="3" t="s">
        <v>55</v>
      </c>
      <c r="G2348" s="1" t="s">
        <v>3839</v>
      </c>
      <c r="H2348" s="32" t="str">
        <f>_xlfn.XLOOKUP(B2348,[2]CALCULATION!$B:$B,[2]CALCULATION!$H:$H,"")</f>
        <v>HUAWEI</v>
      </c>
      <c r="I2348" s="28">
        <v>0</v>
      </c>
      <c r="J2348" s="28">
        <v>0</v>
      </c>
      <c r="K2348" s="28">
        <v>0</v>
      </c>
      <c r="L2348" s="28">
        <v>0</v>
      </c>
      <c r="M2348" s="28">
        <v>0</v>
      </c>
      <c r="N2348" s="28">
        <v>0</v>
      </c>
      <c r="O2348" s="28">
        <v>0</v>
      </c>
      <c r="P2348" s="28">
        <v>0</v>
      </c>
      <c r="Q2348" s="28">
        <v>0</v>
      </c>
      <c r="R2348" s="28">
        <v>0</v>
      </c>
      <c r="S2348" s="93">
        <v>0</v>
      </c>
      <c r="T2348" s="93">
        <f>_xlfn.XLOOKUP(B2348,'[3]Nur des jours'!$B:$B,'[3]Nur des jours'!$U:$U,"")</f>
        <v>0</v>
      </c>
      <c r="U2348" s="93">
        <v>0</v>
      </c>
      <c r="V2348" s="93">
        <v>0</v>
      </c>
      <c r="W2348" s="93">
        <v>0</v>
      </c>
      <c r="X2348" s="93">
        <v>0</v>
      </c>
      <c r="Y2348" s="93">
        <v>0</v>
      </c>
      <c r="Z2348" s="93">
        <v>0</v>
      </c>
      <c r="AA2348" s="93">
        <v>0</v>
      </c>
      <c r="AB2348" s="93">
        <v>0</v>
      </c>
      <c r="AC2348" s="93">
        <f>_xlfn.XLOOKUP(B2348,'[3]Nur des jours'!$B:$B,'[3]Nur des jours'!$N:$N,"")</f>
        <v>0</v>
      </c>
      <c r="AD2348" s="93">
        <v>0</v>
      </c>
      <c r="AE2348" s="93">
        <v>0</v>
      </c>
      <c r="AF2348" s="93">
        <v>0</v>
      </c>
      <c r="AG2348" s="93"/>
      <c r="AH2348" s="93">
        <v>0</v>
      </c>
      <c r="AI2348" s="93">
        <v>0</v>
      </c>
      <c r="AJ2348" s="93">
        <v>0</v>
      </c>
      <c r="AK2348" s="93">
        <v>0</v>
      </c>
      <c r="AL2348" s="93">
        <v>0</v>
      </c>
      <c r="AM2348" s="49" t="s">
        <v>5601</v>
      </c>
      <c r="AN2348" s="49"/>
      <c r="AO2348" s="48" t="str" cm="1">
        <f t="array" ref="AO2348">IFERROR(_xlfn.IFS(
AQ2348="MPR ISSUE","PDH",
AQ2348="BSS Hardware Issue","BSS",
AQ2348="Sites strategiques, MLL, Pylone, etc.","ENVTECH",
AQ2348="AKTIVCO DEFAUT GE &amp; POWER Cabinet","AKTIVCO",
AQ2348="AKTIVCO Coupure ENEO &amp; Baisse de tension","AKTIVCO GRID ONLY",
AQ2348="Coupure ENEO &amp; Baisse de tension","IHS GRID ONLY",
AQ2348="Defaut GE &amp; POWER Cabinet","IHS",
AQ2348="Sharing","Partners",
AQ2348="Sites strategiques &amp; DataCenter","SST &amp; DC",
AQ2348="Exclu","Exclu",
AQ2348="SAT","SAT",
AQ2348="SPARE-ISSUE","SPARE-ISSUE",
AQ2348="Fiber CAmtel","TRANS_FO_CAMTEL",
AQ2348="Fiber AOF","Fiber AOF",
AQ2348="Projet OCM (HUAWEI)","TRAVAUX-HUAWEI",
AQ2348="Projet OCM (NOKIA)","TRAVAUX-NOKIA",
AQ2348="ACCESS-ISSUE","ACCESS-ISSUE",
AQ2348="Projet OCM (ZTE, NOKIA, autres projets)","TRAVAUX OCM",
AQ2348="No root CAuse","No root cause",
AQ2348="ODU HS","PDH",
AQ2348="IP &amp; VLAN","PDH",
AQ2348="Warehouse HUAWEI","SPARE-ISSUE",
AQ2348="SPARE-HS","SPARE-ISSUE",
AQ2348="Power Telco","BSS",AQ2348="no impacts","no impacts"
),"")</f>
        <v>No root cause</v>
      </c>
      <c r="AP2348" s="48" t="str" cm="1">
        <f t="array" ref="AP2348">IFERROR(_xlfn.IFS(
AQ2348="MPR ISSUE","TX ISSUE",
AQ2348="BSS Hardware Issue","RAN ISSUE",
AQ2348="Sites strategiques, MLL, Pylone, etc.","ENVTECH",
AQ2348="AKTIVCO DEFAUT GE &amp; POWER Cabinet","POWER ISSUE",
AQ2348="AKTIVCO Coupure ENEO &amp; Baisse de tension","POWER ISSUE",
AQ2348="Coupure ENEO &amp; Baisse de tension","POWER ISSUE",
AQ2348="Defaut GE &amp; POWER Cabinet","POWER ISSUE",
AQ2348="Sharing","POWER ISSUE",
AQ2348="Sites strategiques &amp; DataCenter","POWER ISSUE",
AQ2348="Exclu","Exclu",
AQ2348="SAT","TX ISSUE",
AQ2348="SPARE-ISSUE","SPARE-ISSUE",
AQ2348="Fiber CAmtel","TX ISSUE",
AQ2348="Fiber AOF","TX ISSUE",
AQ2348="Projet OCM (HUAWEI)","TRAVAUX-HUAWEI",
AQ2348="Projet OCM (NOKIA)","TRAVAUX -NOKIA",
AQ2348="ACCESS-ISSUE","ACCESS-ISSUE",
AQ2348="Projet OCM (ZTE, NOKIA, autres projets)","TRAVAUX OCM",
AQ2348="No root CAuse","No root cause",
AQ2348="ODU HS","TX ISSUE",
AQ2348="IP &amp; VLAN","TX ISSUE",
AQ2348="Warehouse HUAWEI","SPARE-ISSUE",
AQ2348="SPARE-HS","SPARE-ISSUE",
AQ2348="Power Telco","RAN ISSUE",AQ2348="no impacts","no impacts"
),"")</f>
        <v>No root cause</v>
      </c>
      <c r="AQ2348" s="67" t="s">
        <v>5344</v>
      </c>
      <c r="AR2348" s="48" t="str" cm="1">
        <f t="array" ref="AR2348">IFERROR(_xlfn.IFS(
AQ2348="MPR ISSUE","ACTIVE",
AQ2348="BSS Hardware Issue","ACTIVE",
AQ2348="Sites strategiques, MLL, Pylone, etc.","PASSIVE",
AQ2348="AKTIVCO DEFAUT GE &amp; POWER Cabinet","PASSIVE",
AQ2348="AKTIVCO Coupure ENEO &amp; Baisse de tension","PASSIVE",
AQ2348="Coupure ENEO &amp; Baisse de tension","PASSIVE",
AQ2348="Defaut GE &amp; POWER Cabinet","PASSIVE",
AQ2348="Sharing","PASSIVE",
AQ2348="Sites strategiques &amp; DataCenter","PASSIVE",
AQ2348="Exclu","Exclu",
AQ2348="SAT","ACTIVE",
AQ2348="SPARE-ISSUE","SPARE-ISSUE",
AQ2348="Fiber CAmtel","ACTIVE",
AQ2348="Fiber AOF","ACTIVE",
AQ2348="Projet OCM (HUAWEI)","PLANNED WORKS",
AQ2348="Projet OCM (NOKIA)","PLANNED WORKS",
AQ2348="ACCESS-ISSUE","ACCESS-ISSUE",
AQ2348="Projet OCM (ZTE, NOKIA, autres projets)","PLANNED WORKS",
AQ2348="No root CAuse","No root cause",
AQ2348="ODU HS","ACTIVE",
AQ2348="IP &amp; VLAN","ACTIVE",
AQ2348="Warehouse HUAWEI","SPARE-ISSUE",
AQ2348="SPARE-HS","SPARE-ISSUE",
AQ2348="Power Telco","ACTIVE", AQ2348="no impacts","no impacts"
),"")</f>
        <v>No root cause</v>
      </c>
      <c r="AS2348" s="92" t="s">
        <v>5537</v>
      </c>
      <c r="AT2348" s="98" t="s">
        <v>3838</v>
      </c>
      <c r="AV2348" s="17" t="s">
        <v>5537</v>
      </c>
      <c r="AW2348" s="7" t="s">
        <v>5537</v>
      </c>
      <c r="AX2348" s="6" t="s">
        <v>5537</v>
      </c>
      <c r="AY2348" s="7"/>
      <c r="AZ2348" s="3" t="s">
        <v>5537</v>
      </c>
      <c r="BA2348" s="18" t="s">
        <v>5537</v>
      </c>
      <c r="BB2348" s="18" t="s">
        <v>5537</v>
      </c>
      <c r="BC2348" s="18" t="s">
        <v>5537</v>
      </c>
      <c r="BD2348" s="18" t="s">
        <v>5537</v>
      </c>
      <c r="BE2348" s="18" t="s">
        <v>5537</v>
      </c>
      <c r="BF2348" s="18" t="s">
        <v>5537</v>
      </c>
      <c r="BG2348" s="18" t="s">
        <v>5537</v>
      </c>
      <c r="BH2348" s="18" t="s">
        <v>5537</v>
      </c>
      <c r="BI2348" s="18" t="s">
        <v>5537</v>
      </c>
      <c r="BJ2348" s="18" t="s">
        <v>5537</v>
      </c>
      <c r="BK2348" s="18" t="s">
        <v>5537</v>
      </c>
      <c r="BL2348" s="9" t="s">
        <v>5537</v>
      </c>
      <c r="BM2348" s="14" t="s">
        <v>5537</v>
      </c>
      <c r="BN2348" s="14" t="s">
        <v>5537</v>
      </c>
      <c r="BO2348" s="14" t="str">
        <f>_xlfn.XLOOKUP(B2348,'[4]cell downs 18042026 17h'!$B:$B,'[4]cell downs 18042026 17h'!$B:$B,"")</f>
        <v/>
      </c>
      <c r="BP2348" s="14" t="str">
        <f>_xlfn.XLOOKUP(B2348,'[5]Cells Huawei 19042026 15h'!$B:$B,'[5]Cells Huawei 19042026 15h'!$B:$B,"")</f>
        <v/>
      </c>
      <c r="BQ2348" s="9" t="str">
        <f>_xlfn.XLOOKUP(B2348,'[6]cells down 19042026 9H40'!$B:$B,'[6]cells down 19042026 9H40'!$B:$B,"")</f>
        <v/>
      </c>
      <c r="BR2348" s="9" t="s">
        <v>3838</v>
      </c>
      <c r="BS2348" s="9" t="s">
        <v>12</v>
      </c>
      <c r="BT2348" s="108"/>
    </row>
    <row r="2349" spans="1:72" s="9" customFormat="1" ht="28.5" customHeight="1" x14ac:dyDescent="0.35">
      <c r="A2349" s="1" t="s">
        <v>3840</v>
      </c>
      <c r="B2349" s="8" t="s">
        <v>3841</v>
      </c>
      <c r="C2349" s="3" t="str">
        <f>_xlfn.XLOOKUP(B2349,'[1]daily break down'!$D:$D,'[1]daily break down'!$E:$E,"")</f>
        <v>EXTREME-NORD</v>
      </c>
      <c r="D2349" s="1" t="s">
        <v>11</v>
      </c>
      <c r="E2349" s="1" t="s">
        <v>96</v>
      </c>
      <c r="F2349" s="3" t="s">
        <v>55</v>
      </c>
      <c r="G2349" s="1" t="s">
        <v>3842</v>
      </c>
      <c r="H2349" s="32" t="str">
        <f>_xlfn.XLOOKUP(B2349,[2]CALCULATION!$B:$B,[2]CALCULATION!$H:$H,"")</f>
        <v>HUAWEI</v>
      </c>
      <c r="I2349" s="28">
        <v>0</v>
      </c>
      <c r="J2349" s="28">
        <v>0</v>
      </c>
      <c r="K2349" s="28">
        <v>0</v>
      </c>
      <c r="L2349" s="28">
        <v>0</v>
      </c>
      <c r="M2349" s="28">
        <v>0</v>
      </c>
      <c r="N2349" s="28">
        <v>0</v>
      </c>
      <c r="O2349" s="28">
        <v>0</v>
      </c>
      <c r="P2349" s="28">
        <v>0</v>
      </c>
      <c r="Q2349" s="28">
        <v>0</v>
      </c>
      <c r="R2349" s="28">
        <v>0</v>
      </c>
      <c r="S2349" s="93">
        <v>0</v>
      </c>
      <c r="T2349" s="93">
        <f>_xlfn.XLOOKUP(B2349,'[3]Nur des jours'!$B:$B,'[3]Nur des jours'!$U:$U,"")</f>
        <v>0</v>
      </c>
      <c r="U2349" s="93">
        <v>0</v>
      </c>
      <c r="V2349" s="93">
        <v>0</v>
      </c>
      <c r="W2349" s="93">
        <v>0</v>
      </c>
      <c r="X2349" s="93">
        <v>0</v>
      </c>
      <c r="Y2349" s="93">
        <v>0</v>
      </c>
      <c r="Z2349" s="93">
        <v>0</v>
      </c>
      <c r="AA2349" s="93">
        <v>0</v>
      </c>
      <c r="AB2349" s="93">
        <v>0</v>
      </c>
      <c r="AC2349" s="93">
        <f>_xlfn.XLOOKUP(B2349,'[3]Nur des jours'!$B:$B,'[3]Nur des jours'!$N:$N,"")</f>
        <v>0</v>
      </c>
      <c r="AD2349" s="93">
        <v>0</v>
      </c>
      <c r="AE2349" s="93">
        <v>0</v>
      </c>
      <c r="AF2349" s="93">
        <v>0</v>
      </c>
      <c r="AG2349" s="93"/>
      <c r="AH2349" s="93">
        <v>0</v>
      </c>
      <c r="AI2349" s="93">
        <v>0</v>
      </c>
      <c r="AJ2349" s="93">
        <v>0</v>
      </c>
      <c r="AK2349" s="93">
        <v>0</v>
      </c>
      <c r="AL2349" s="93">
        <v>0</v>
      </c>
      <c r="AM2349" s="49" t="s">
        <v>5601</v>
      </c>
      <c r="AN2349" s="49"/>
      <c r="AO2349" s="48" t="str" cm="1">
        <f t="array" ref="AO2349">IFERROR(_xlfn.IFS(
AQ2349="MPR ISSUE","PDH",
AQ2349="BSS Hardware Issue","BSS",
AQ2349="Sites strategiques, MLL, Pylone, etc.","ENVTECH",
AQ2349="AKTIVCO DEFAUT GE &amp; POWER Cabinet","AKTIVCO",
AQ2349="AKTIVCO Coupure ENEO &amp; Baisse de tension","AKTIVCO GRID ONLY",
AQ2349="Coupure ENEO &amp; Baisse de tension","IHS GRID ONLY",
AQ2349="Defaut GE &amp; POWER Cabinet","IHS",
AQ2349="Sharing","Partners",
AQ2349="Sites strategiques &amp; DataCenter","SST &amp; DC",
AQ2349="Exclu","Exclu",
AQ2349="SAT","SAT",
AQ2349="SPARE-ISSUE","SPARE-ISSUE",
AQ2349="Fiber CAmtel","TRANS_FO_CAMTEL",
AQ2349="Fiber AOF","Fiber AOF",
AQ2349="Projet OCM (HUAWEI)","TRAVAUX-HUAWEI",
AQ2349="Projet OCM (NOKIA)","TRAVAUX-NOKIA",
AQ2349="ACCESS-ISSUE","ACCESS-ISSUE",
AQ2349="Projet OCM (ZTE, NOKIA, autres projets)","TRAVAUX OCM",
AQ2349="No root CAuse","No root cause",
AQ2349="ODU HS","PDH",
AQ2349="IP &amp; VLAN","PDH",
AQ2349="Warehouse HUAWEI","SPARE-ISSUE",
AQ2349="SPARE-HS","SPARE-ISSUE",
AQ2349="Power Telco","BSS",AQ2349="no impacts","no impacts"
),"")</f>
        <v>No root cause</v>
      </c>
      <c r="AP2349" s="48" t="str" cm="1">
        <f t="array" ref="AP2349">IFERROR(_xlfn.IFS(
AQ2349="MPR ISSUE","TX ISSUE",
AQ2349="BSS Hardware Issue","RAN ISSUE",
AQ2349="Sites strategiques, MLL, Pylone, etc.","ENVTECH",
AQ2349="AKTIVCO DEFAUT GE &amp; POWER Cabinet","POWER ISSUE",
AQ2349="AKTIVCO Coupure ENEO &amp; Baisse de tension","POWER ISSUE",
AQ2349="Coupure ENEO &amp; Baisse de tension","POWER ISSUE",
AQ2349="Defaut GE &amp; POWER Cabinet","POWER ISSUE",
AQ2349="Sharing","POWER ISSUE",
AQ2349="Sites strategiques &amp; DataCenter","POWER ISSUE",
AQ2349="Exclu","Exclu",
AQ2349="SAT","TX ISSUE",
AQ2349="SPARE-ISSUE","SPARE-ISSUE",
AQ2349="Fiber CAmtel","TX ISSUE",
AQ2349="Fiber AOF","TX ISSUE",
AQ2349="Projet OCM (HUAWEI)","TRAVAUX-HUAWEI",
AQ2349="Projet OCM (NOKIA)","TRAVAUX -NOKIA",
AQ2349="ACCESS-ISSUE","ACCESS-ISSUE",
AQ2349="Projet OCM (ZTE, NOKIA, autres projets)","TRAVAUX OCM",
AQ2349="No root CAuse","No root cause",
AQ2349="ODU HS","TX ISSUE",
AQ2349="IP &amp; VLAN","TX ISSUE",
AQ2349="Warehouse HUAWEI","SPARE-ISSUE",
AQ2349="SPARE-HS","SPARE-ISSUE",
AQ2349="Power Telco","RAN ISSUE",AQ2349="no impacts","no impacts"
),"")</f>
        <v>No root cause</v>
      </c>
      <c r="AQ2349" s="67" t="s">
        <v>5344</v>
      </c>
      <c r="AR2349" s="48" t="str" cm="1">
        <f t="array" ref="AR2349">IFERROR(_xlfn.IFS(
AQ2349="MPR ISSUE","ACTIVE",
AQ2349="BSS Hardware Issue","ACTIVE",
AQ2349="Sites strategiques, MLL, Pylone, etc.","PASSIVE",
AQ2349="AKTIVCO DEFAUT GE &amp; POWER Cabinet","PASSIVE",
AQ2349="AKTIVCO Coupure ENEO &amp; Baisse de tension","PASSIVE",
AQ2349="Coupure ENEO &amp; Baisse de tension","PASSIVE",
AQ2349="Defaut GE &amp; POWER Cabinet","PASSIVE",
AQ2349="Sharing","PASSIVE",
AQ2349="Sites strategiques &amp; DataCenter","PASSIVE",
AQ2349="Exclu","Exclu",
AQ2349="SAT","ACTIVE",
AQ2349="SPARE-ISSUE","SPARE-ISSUE",
AQ2349="Fiber CAmtel","ACTIVE",
AQ2349="Fiber AOF","ACTIVE",
AQ2349="Projet OCM (HUAWEI)","PLANNED WORKS",
AQ2349="Projet OCM (NOKIA)","PLANNED WORKS",
AQ2349="ACCESS-ISSUE","ACCESS-ISSUE",
AQ2349="Projet OCM (ZTE, NOKIA, autres projets)","PLANNED WORKS",
AQ2349="No root CAuse","No root cause",
AQ2349="ODU HS","ACTIVE",
AQ2349="IP &amp; VLAN","ACTIVE",
AQ2349="Warehouse HUAWEI","SPARE-ISSUE",
AQ2349="SPARE-HS","SPARE-ISSUE",
AQ2349="Power Telco","ACTIVE", AQ2349="no impacts","no impacts"
),"")</f>
        <v>No root cause</v>
      </c>
      <c r="AS2349" s="92" t="s">
        <v>5537</v>
      </c>
      <c r="AT2349" s="98" t="s">
        <v>3841</v>
      </c>
      <c r="AV2349" s="17" t="s">
        <v>5537</v>
      </c>
      <c r="AW2349" s="7" t="s">
        <v>5537</v>
      </c>
      <c r="AX2349" s="6" t="s">
        <v>5537</v>
      </c>
      <c r="AY2349" s="7"/>
      <c r="AZ2349" s="3" t="s">
        <v>5537</v>
      </c>
      <c r="BA2349" s="18" t="s">
        <v>5537</v>
      </c>
      <c r="BB2349" s="18" t="s">
        <v>5537</v>
      </c>
      <c r="BC2349" s="18" t="s">
        <v>5537</v>
      </c>
      <c r="BD2349" s="18" t="s">
        <v>5537</v>
      </c>
      <c r="BE2349" s="18" t="s">
        <v>5537</v>
      </c>
      <c r="BF2349" s="18" t="s">
        <v>5537</v>
      </c>
      <c r="BG2349" s="18" t="s">
        <v>5537</v>
      </c>
      <c r="BH2349" s="18" t="s">
        <v>5537</v>
      </c>
      <c r="BI2349" s="18" t="s">
        <v>5537</v>
      </c>
      <c r="BJ2349" s="18" t="s">
        <v>5537</v>
      </c>
      <c r="BK2349" s="18" t="s">
        <v>5537</v>
      </c>
      <c r="BL2349" s="9" t="s">
        <v>5537</v>
      </c>
      <c r="BM2349" s="14" t="s">
        <v>5537</v>
      </c>
      <c r="BN2349" s="14" t="s">
        <v>5537</v>
      </c>
      <c r="BO2349" s="14" t="str">
        <f>_xlfn.XLOOKUP(B2349,'[4]cell downs 18042026 17h'!$B:$B,'[4]cell downs 18042026 17h'!$B:$B,"")</f>
        <v/>
      </c>
      <c r="BP2349" s="14" t="str">
        <f>_xlfn.XLOOKUP(B2349,'[5]Cells Huawei 19042026 15h'!$B:$B,'[5]Cells Huawei 19042026 15h'!$B:$B,"")</f>
        <v/>
      </c>
      <c r="BQ2349" s="9" t="str">
        <f>_xlfn.XLOOKUP(B2349,'[6]cells down 19042026 9H40'!$B:$B,'[6]cells down 19042026 9H40'!$B:$B,"")</f>
        <v/>
      </c>
      <c r="BR2349" s="9" t="s">
        <v>3841</v>
      </c>
      <c r="BS2349" s="9" t="s">
        <v>66</v>
      </c>
      <c r="BT2349" s="108"/>
    </row>
    <row r="2350" spans="1:72" s="9" customFormat="1" x14ac:dyDescent="0.35">
      <c r="A2350" s="1" t="s">
        <v>3854</v>
      </c>
      <c r="B2350" s="8" t="s">
        <v>3855</v>
      </c>
      <c r="C2350" s="3" t="str">
        <f>_xlfn.XLOOKUP(B2350,'[1]daily break down'!$D:$D,'[1]daily break down'!$E:$E,"")</f>
        <v>EXTREME-NORD</v>
      </c>
      <c r="D2350" s="1" t="s">
        <v>21</v>
      </c>
      <c r="E2350" s="1" t="s">
        <v>122</v>
      </c>
      <c r="F2350" s="3" t="s">
        <v>55</v>
      </c>
      <c r="G2350" s="1" t="s">
        <v>3856</v>
      </c>
      <c r="H2350" s="32" t="str">
        <f>_xlfn.XLOOKUP(B2350,[2]CALCULATION!$B:$B,[2]CALCULATION!$H:$H,"")</f>
        <v>HUAWEI</v>
      </c>
      <c r="I2350" s="28">
        <v>0</v>
      </c>
      <c r="J2350" s="28">
        <v>0</v>
      </c>
      <c r="K2350" s="28">
        <v>0</v>
      </c>
      <c r="L2350" s="28">
        <v>0</v>
      </c>
      <c r="M2350" s="28">
        <v>0</v>
      </c>
      <c r="N2350" s="28">
        <v>0</v>
      </c>
      <c r="O2350" s="28">
        <v>0</v>
      </c>
      <c r="P2350" s="28">
        <v>0</v>
      </c>
      <c r="Q2350" s="28">
        <v>0</v>
      </c>
      <c r="R2350" s="28">
        <v>0</v>
      </c>
      <c r="S2350" s="93">
        <v>0</v>
      </c>
      <c r="T2350" s="93">
        <f>_xlfn.XLOOKUP(B2350,'[3]Nur des jours'!$B:$B,'[3]Nur des jours'!$U:$U,"")</f>
        <v>0</v>
      </c>
      <c r="U2350" s="93">
        <v>0</v>
      </c>
      <c r="V2350" s="93">
        <v>0</v>
      </c>
      <c r="W2350" s="93">
        <v>0</v>
      </c>
      <c r="X2350" s="93">
        <v>0</v>
      </c>
      <c r="Y2350" s="93">
        <v>0</v>
      </c>
      <c r="Z2350" s="93">
        <v>0</v>
      </c>
      <c r="AA2350" s="93">
        <v>0</v>
      </c>
      <c r="AB2350" s="93">
        <v>0</v>
      </c>
      <c r="AC2350" s="93">
        <f>_xlfn.XLOOKUP(B2350,'[3]Nur des jours'!$B:$B,'[3]Nur des jours'!$N:$N,"")</f>
        <v>0</v>
      </c>
      <c r="AD2350" s="93">
        <v>0</v>
      </c>
      <c r="AE2350" s="93">
        <v>0</v>
      </c>
      <c r="AF2350" s="93">
        <v>0</v>
      </c>
      <c r="AG2350" s="93"/>
      <c r="AH2350" s="93">
        <v>0</v>
      </c>
      <c r="AI2350" s="93">
        <v>0</v>
      </c>
      <c r="AJ2350" s="93">
        <v>0</v>
      </c>
      <c r="AK2350" s="93">
        <v>0</v>
      </c>
      <c r="AL2350" s="93">
        <v>0</v>
      </c>
      <c r="AM2350" s="49" t="s">
        <v>5601</v>
      </c>
      <c r="AN2350" s="49"/>
      <c r="AO2350" s="48" t="str" cm="1">
        <f t="array" ref="AO2350">IFERROR(_xlfn.IFS(
AQ2350="MPR ISSUE","PDH",
AQ2350="BSS Hardware Issue","BSS",
AQ2350="Sites strategiques, MLL, Pylone, etc.","ENVTECH",
AQ2350="AKTIVCO DEFAUT GE &amp; POWER Cabinet","AKTIVCO",
AQ2350="AKTIVCO Coupure ENEO &amp; Baisse de tension","AKTIVCO GRID ONLY",
AQ2350="Coupure ENEO &amp; Baisse de tension","IHS GRID ONLY",
AQ2350="Defaut GE &amp; POWER Cabinet","IHS",
AQ2350="Sharing","Partners",
AQ2350="Sites strategiques &amp; DataCenter","SST &amp; DC",
AQ2350="Exclu","Exclu",
AQ2350="SAT","SAT",
AQ2350="SPARE-ISSUE","SPARE-ISSUE",
AQ2350="Fiber CAmtel","TRANS_FO_CAMTEL",
AQ2350="Fiber AOF","Fiber AOF",
AQ2350="Projet OCM (HUAWEI)","TRAVAUX-HUAWEI",
AQ2350="Projet OCM (NOKIA)","TRAVAUX-NOKIA",
AQ2350="ACCESS-ISSUE","ACCESS-ISSUE",
AQ2350="Projet OCM (ZTE, NOKIA, autres projets)","TRAVAUX OCM",
AQ2350="No root CAuse","No root cause",
AQ2350="ODU HS","PDH",
AQ2350="IP &amp; VLAN","PDH",
AQ2350="Warehouse HUAWEI","SPARE-ISSUE",
AQ2350="SPARE-HS","SPARE-ISSUE",
AQ2350="Power Telco","BSS",AQ2350="no impacts","no impacts"
),"")</f>
        <v>No root cause</v>
      </c>
      <c r="AP2350" s="48" t="str" cm="1">
        <f t="array" ref="AP2350">IFERROR(_xlfn.IFS(
AQ2350="MPR ISSUE","TX ISSUE",
AQ2350="BSS Hardware Issue","RAN ISSUE",
AQ2350="Sites strategiques, MLL, Pylone, etc.","ENVTECH",
AQ2350="AKTIVCO DEFAUT GE &amp; POWER Cabinet","POWER ISSUE",
AQ2350="AKTIVCO Coupure ENEO &amp; Baisse de tension","POWER ISSUE",
AQ2350="Coupure ENEO &amp; Baisse de tension","POWER ISSUE",
AQ2350="Defaut GE &amp; POWER Cabinet","POWER ISSUE",
AQ2350="Sharing","POWER ISSUE",
AQ2350="Sites strategiques &amp; DataCenter","POWER ISSUE",
AQ2350="Exclu","Exclu",
AQ2350="SAT","TX ISSUE",
AQ2350="SPARE-ISSUE","SPARE-ISSUE",
AQ2350="Fiber CAmtel","TX ISSUE",
AQ2350="Fiber AOF","TX ISSUE",
AQ2350="Projet OCM (HUAWEI)","TRAVAUX-HUAWEI",
AQ2350="Projet OCM (NOKIA)","TRAVAUX -NOKIA",
AQ2350="ACCESS-ISSUE","ACCESS-ISSUE",
AQ2350="Projet OCM (ZTE, NOKIA, autres projets)","TRAVAUX OCM",
AQ2350="No root CAuse","No root cause",
AQ2350="ODU HS","TX ISSUE",
AQ2350="IP &amp; VLAN","TX ISSUE",
AQ2350="Warehouse HUAWEI","SPARE-ISSUE",
AQ2350="SPARE-HS","SPARE-ISSUE",
AQ2350="Power Telco","RAN ISSUE",AQ2350="no impacts","no impacts"
),"")</f>
        <v>No root cause</v>
      </c>
      <c r="AQ2350" s="67" t="s">
        <v>5344</v>
      </c>
      <c r="AR2350" s="48" t="str" cm="1">
        <f t="array" ref="AR2350">IFERROR(_xlfn.IFS(
AQ2350="MPR ISSUE","ACTIVE",
AQ2350="BSS Hardware Issue","ACTIVE",
AQ2350="Sites strategiques, MLL, Pylone, etc.","PASSIVE",
AQ2350="AKTIVCO DEFAUT GE &amp; POWER Cabinet","PASSIVE",
AQ2350="AKTIVCO Coupure ENEO &amp; Baisse de tension","PASSIVE",
AQ2350="Coupure ENEO &amp; Baisse de tension","PASSIVE",
AQ2350="Defaut GE &amp; POWER Cabinet","PASSIVE",
AQ2350="Sharing","PASSIVE",
AQ2350="Sites strategiques &amp; DataCenter","PASSIVE",
AQ2350="Exclu","Exclu",
AQ2350="SAT","ACTIVE",
AQ2350="SPARE-ISSUE","SPARE-ISSUE",
AQ2350="Fiber CAmtel","ACTIVE",
AQ2350="Fiber AOF","ACTIVE",
AQ2350="Projet OCM (HUAWEI)","PLANNED WORKS",
AQ2350="Projet OCM (NOKIA)","PLANNED WORKS",
AQ2350="ACCESS-ISSUE","ACCESS-ISSUE",
AQ2350="Projet OCM (ZTE, NOKIA, autres projets)","PLANNED WORKS",
AQ2350="No root CAuse","No root cause",
AQ2350="ODU HS","ACTIVE",
AQ2350="IP &amp; VLAN","ACTIVE",
AQ2350="Warehouse HUAWEI","SPARE-ISSUE",
AQ2350="SPARE-HS","SPARE-ISSUE",
AQ2350="Power Telco","ACTIVE", AQ2350="no impacts","no impacts"
),"")</f>
        <v>No root cause</v>
      </c>
      <c r="AS2350" s="92" t="s">
        <v>5537</v>
      </c>
      <c r="AT2350" s="98" t="s">
        <v>3855</v>
      </c>
      <c r="AV2350" s="17" t="s">
        <v>5537</v>
      </c>
      <c r="AW2350" s="7" t="s">
        <v>5537</v>
      </c>
      <c r="AX2350" s="6" t="s">
        <v>5537</v>
      </c>
      <c r="AY2350" s="7"/>
      <c r="AZ2350" s="3" t="s">
        <v>5537</v>
      </c>
      <c r="BA2350" s="18" t="s">
        <v>5537</v>
      </c>
      <c r="BB2350" s="18" t="s">
        <v>5537</v>
      </c>
      <c r="BC2350" s="18" t="s">
        <v>5537</v>
      </c>
      <c r="BD2350" s="18" t="s">
        <v>5537</v>
      </c>
      <c r="BE2350" s="18" t="s">
        <v>5537</v>
      </c>
      <c r="BF2350" s="18" t="s">
        <v>5537</v>
      </c>
      <c r="BG2350" s="18" t="s">
        <v>5537</v>
      </c>
      <c r="BH2350" s="18" t="s">
        <v>5537</v>
      </c>
      <c r="BI2350" s="18" t="s">
        <v>5537</v>
      </c>
      <c r="BJ2350" s="18" t="s">
        <v>5537</v>
      </c>
      <c r="BK2350" s="18" t="s">
        <v>5537</v>
      </c>
      <c r="BL2350" s="9" t="s">
        <v>5537</v>
      </c>
      <c r="BM2350" s="14" t="s">
        <v>5537</v>
      </c>
      <c r="BN2350" s="14" t="s">
        <v>5537</v>
      </c>
      <c r="BO2350" s="14" t="str">
        <f>_xlfn.XLOOKUP(B2350,'[4]cell downs 18042026 17h'!$B:$B,'[4]cell downs 18042026 17h'!$B:$B,"")</f>
        <v/>
      </c>
      <c r="BP2350" s="14" t="str">
        <f>_xlfn.XLOOKUP(B2350,'[5]Cells Huawei 19042026 15h'!$B:$B,'[5]Cells Huawei 19042026 15h'!$B:$B,"")</f>
        <v/>
      </c>
      <c r="BQ2350" s="9" t="str">
        <f>_xlfn.XLOOKUP(B2350,'[6]cells down 19042026 9H40'!$B:$B,'[6]cells down 19042026 9H40'!$B:$B,"")</f>
        <v/>
      </c>
      <c r="BR2350" s="9" t="s">
        <v>5537</v>
      </c>
      <c r="BS2350" s="9" t="s">
        <v>5537</v>
      </c>
      <c r="BT2350" s="108"/>
    </row>
    <row r="2351" spans="1:72" s="9" customFormat="1" x14ac:dyDescent="0.35">
      <c r="A2351" s="1" t="s">
        <v>3897</v>
      </c>
      <c r="B2351" s="8" t="s">
        <v>3898</v>
      </c>
      <c r="C2351" s="3" t="str">
        <f>_xlfn.XLOOKUP(B2351,'[1]daily break down'!$D:$D,'[1]daily break down'!$E:$E,"")</f>
        <v>EXTREME-NORD</v>
      </c>
      <c r="D2351" s="1" t="s">
        <v>11</v>
      </c>
      <c r="E2351" s="1" t="s">
        <v>66</v>
      </c>
      <c r="F2351" s="3" t="s">
        <v>55</v>
      </c>
      <c r="G2351" s="1" t="s">
        <v>3899</v>
      </c>
      <c r="H2351" s="32" t="str">
        <f>_xlfn.XLOOKUP(B2351,[2]CALCULATION!$B:$B,[2]CALCULATION!$H:$H,"")</f>
        <v>HUAWEI</v>
      </c>
      <c r="I2351" s="28">
        <v>0</v>
      </c>
      <c r="J2351" s="28">
        <v>0</v>
      </c>
      <c r="K2351" s="28">
        <v>0</v>
      </c>
      <c r="L2351" s="28">
        <v>0</v>
      </c>
      <c r="M2351" s="28">
        <v>0</v>
      </c>
      <c r="N2351" s="28">
        <v>0</v>
      </c>
      <c r="O2351" s="28">
        <v>0</v>
      </c>
      <c r="P2351" s="28">
        <v>0</v>
      </c>
      <c r="Q2351" s="28">
        <v>0</v>
      </c>
      <c r="R2351" s="28">
        <v>0</v>
      </c>
      <c r="S2351" s="93">
        <v>0</v>
      </c>
      <c r="T2351" s="93">
        <f>_xlfn.XLOOKUP(B2351,'[3]Nur des jours'!$B:$B,'[3]Nur des jours'!$U:$U,"")</f>
        <v>0</v>
      </c>
      <c r="U2351" s="93">
        <v>0</v>
      </c>
      <c r="V2351" s="93">
        <v>0</v>
      </c>
      <c r="W2351" s="93">
        <v>0</v>
      </c>
      <c r="X2351" s="93">
        <v>0</v>
      </c>
      <c r="Y2351" s="93">
        <v>0</v>
      </c>
      <c r="Z2351" s="93">
        <v>0</v>
      </c>
      <c r="AA2351" s="93">
        <v>0</v>
      </c>
      <c r="AB2351" s="93">
        <v>0</v>
      </c>
      <c r="AC2351" s="93">
        <f>_xlfn.XLOOKUP(B2351,'[3]Nur des jours'!$B:$B,'[3]Nur des jours'!$N:$N,"")</f>
        <v>0</v>
      </c>
      <c r="AD2351" s="93">
        <v>0</v>
      </c>
      <c r="AE2351" s="93">
        <v>0</v>
      </c>
      <c r="AF2351" s="93">
        <v>0</v>
      </c>
      <c r="AG2351" s="93"/>
      <c r="AH2351" s="93">
        <v>0</v>
      </c>
      <c r="AI2351" s="93">
        <v>0</v>
      </c>
      <c r="AJ2351" s="93">
        <v>0</v>
      </c>
      <c r="AK2351" s="93">
        <v>0</v>
      </c>
      <c r="AL2351" s="93">
        <v>0</v>
      </c>
      <c r="AM2351" s="49" t="s">
        <v>5601</v>
      </c>
      <c r="AN2351" s="49"/>
      <c r="AO2351" s="48" t="str" cm="1">
        <f t="array" ref="AO2351">IFERROR(_xlfn.IFS(
AQ2351="MPR ISSUE","PDH",
AQ2351="BSS Hardware Issue","BSS",
AQ2351="Sites strategiques, MLL, Pylone, etc.","ENVTECH",
AQ2351="AKTIVCO DEFAUT GE &amp; POWER Cabinet","AKTIVCO",
AQ2351="AKTIVCO Coupure ENEO &amp; Baisse de tension","AKTIVCO GRID ONLY",
AQ2351="Coupure ENEO &amp; Baisse de tension","IHS GRID ONLY",
AQ2351="Defaut GE &amp; POWER Cabinet","IHS",
AQ2351="Sharing","Partners",
AQ2351="Sites strategiques &amp; DataCenter","SST &amp; DC",
AQ2351="Exclu","Exclu",
AQ2351="SAT","SAT",
AQ2351="SPARE-ISSUE","SPARE-ISSUE",
AQ2351="Fiber CAmtel","TRANS_FO_CAMTEL",
AQ2351="Fiber AOF","Fiber AOF",
AQ2351="Projet OCM (HUAWEI)","TRAVAUX-HUAWEI",
AQ2351="Projet OCM (NOKIA)","TRAVAUX-NOKIA",
AQ2351="ACCESS-ISSUE","ACCESS-ISSUE",
AQ2351="Projet OCM (ZTE, NOKIA, autres projets)","TRAVAUX OCM",
AQ2351="No root CAuse","No root cause",
AQ2351="ODU HS","PDH",
AQ2351="IP &amp; VLAN","PDH",
AQ2351="Warehouse HUAWEI","SPARE-ISSUE",
AQ2351="SPARE-HS","SPARE-ISSUE",
AQ2351="Power Telco","BSS",AQ2351="no impacts","no impacts"
),"")</f>
        <v>No root cause</v>
      </c>
      <c r="AP2351" s="48" t="str" cm="1">
        <f t="array" ref="AP2351">IFERROR(_xlfn.IFS(
AQ2351="MPR ISSUE","TX ISSUE",
AQ2351="BSS Hardware Issue","RAN ISSUE",
AQ2351="Sites strategiques, MLL, Pylone, etc.","ENVTECH",
AQ2351="AKTIVCO DEFAUT GE &amp; POWER Cabinet","POWER ISSUE",
AQ2351="AKTIVCO Coupure ENEO &amp; Baisse de tension","POWER ISSUE",
AQ2351="Coupure ENEO &amp; Baisse de tension","POWER ISSUE",
AQ2351="Defaut GE &amp; POWER Cabinet","POWER ISSUE",
AQ2351="Sharing","POWER ISSUE",
AQ2351="Sites strategiques &amp; DataCenter","POWER ISSUE",
AQ2351="Exclu","Exclu",
AQ2351="SAT","TX ISSUE",
AQ2351="SPARE-ISSUE","SPARE-ISSUE",
AQ2351="Fiber CAmtel","TX ISSUE",
AQ2351="Fiber AOF","TX ISSUE",
AQ2351="Projet OCM (HUAWEI)","TRAVAUX-HUAWEI",
AQ2351="Projet OCM (NOKIA)","TRAVAUX -NOKIA",
AQ2351="ACCESS-ISSUE","ACCESS-ISSUE",
AQ2351="Projet OCM (ZTE, NOKIA, autres projets)","TRAVAUX OCM",
AQ2351="No root CAuse","No root cause",
AQ2351="ODU HS","TX ISSUE",
AQ2351="IP &amp; VLAN","TX ISSUE",
AQ2351="Warehouse HUAWEI","SPARE-ISSUE",
AQ2351="SPARE-HS","SPARE-ISSUE",
AQ2351="Power Telco","RAN ISSUE",AQ2351="no impacts","no impacts"
),"")</f>
        <v>No root cause</v>
      </c>
      <c r="AQ2351" s="67" t="s">
        <v>5344</v>
      </c>
      <c r="AR2351" s="48" t="str" cm="1">
        <f t="array" ref="AR2351">IFERROR(_xlfn.IFS(
AQ2351="MPR ISSUE","ACTIVE",
AQ2351="BSS Hardware Issue","ACTIVE",
AQ2351="Sites strategiques, MLL, Pylone, etc.","PASSIVE",
AQ2351="AKTIVCO DEFAUT GE &amp; POWER Cabinet","PASSIVE",
AQ2351="AKTIVCO Coupure ENEO &amp; Baisse de tension","PASSIVE",
AQ2351="Coupure ENEO &amp; Baisse de tension","PASSIVE",
AQ2351="Defaut GE &amp; POWER Cabinet","PASSIVE",
AQ2351="Sharing","PASSIVE",
AQ2351="Sites strategiques &amp; DataCenter","PASSIVE",
AQ2351="Exclu","Exclu",
AQ2351="SAT","ACTIVE",
AQ2351="SPARE-ISSUE","SPARE-ISSUE",
AQ2351="Fiber CAmtel","ACTIVE",
AQ2351="Fiber AOF","ACTIVE",
AQ2351="Projet OCM (HUAWEI)","PLANNED WORKS",
AQ2351="Projet OCM (NOKIA)","PLANNED WORKS",
AQ2351="ACCESS-ISSUE","ACCESS-ISSUE",
AQ2351="Projet OCM (ZTE, NOKIA, autres projets)","PLANNED WORKS",
AQ2351="No root CAuse","No root cause",
AQ2351="ODU HS","ACTIVE",
AQ2351="IP &amp; VLAN","ACTIVE",
AQ2351="Warehouse HUAWEI","SPARE-ISSUE",
AQ2351="SPARE-HS","SPARE-ISSUE",
AQ2351="Power Telco","ACTIVE", AQ2351="no impacts","no impacts"
),"")</f>
        <v>No root cause</v>
      </c>
      <c r="AS2351" s="92" t="s">
        <v>5537</v>
      </c>
      <c r="AT2351" s="98" t="s">
        <v>3898</v>
      </c>
      <c r="AV2351" s="17" t="s">
        <v>5537</v>
      </c>
      <c r="AW2351" s="7" t="s">
        <v>5537</v>
      </c>
      <c r="AX2351" s="6" t="s">
        <v>5537</v>
      </c>
      <c r="AY2351" s="7"/>
      <c r="AZ2351" s="3" t="s">
        <v>5537</v>
      </c>
      <c r="BA2351" s="18" t="s">
        <v>5537</v>
      </c>
      <c r="BB2351" s="18" t="s">
        <v>5537</v>
      </c>
      <c r="BC2351" s="18" t="s">
        <v>5537</v>
      </c>
      <c r="BD2351" s="18" t="s">
        <v>5537</v>
      </c>
      <c r="BE2351" s="18" t="s">
        <v>5537</v>
      </c>
      <c r="BF2351" s="18" t="s">
        <v>5537</v>
      </c>
      <c r="BG2351" s="18" t="s">
        <v>5537</v>
      </c>
      <c r="BH2351" s="18" t="s">
        <v>5537</v>
      </c>
      <c r="BI2351" s="18" t="s">
        <v>5537</v>
      </c>
      <c r="BJ2351" s="18" t="s">
        <v>5537</v>
      </c>
      <c r="BK2351" s="18" t="s">
        <v>5537</v>
      </c>
      <c r="BL2351" s="9" t="s">
        <v>5537</v>
      </c>
      <c r="BM2351" s="14" t="s">
        <v>5537</v>
      </c>
      <c r="BN2351" s="14" t="s">
        <v>5537</v>
      </c>
      <c r="BO2351" s="14" t="str">
        <f>_xlfn.XLOOKUP(B2351,'[4]cell downs 18042026 17h'!$B:$B,'[4]cell downs 18042026 17h'!$B:$B,"")</f>
        <v/>
      </c>
      <c r="BP2351" s="14" t="str">
        <f>_xlfn.XLOOKUP(B2351,'[5]Cells Huawei 19042026 15h'!$B:$B,'[5]Cells Huawei 19042026 15h'!$B:$B,"")</f>
        <v/>
      </c>
      <c r="BQ2351" s="9" t="str">
        <f>_xlfn.XLOOKUP(B2351,'[6]cells down 19042026 9H40'!$B:$B,'[6]cells down 19042026 9H40'!$B:$B,"")</f>
        <v/>
      </c>
      <c r="BR2351" s="9" t="s">
        <v>3898</v>
      </c>
      <c r="BS2351" s="9" t="s">
        <v>12</v>
      </c>
      <c r="BT2351" s="108"/>
    </row>
    <row r="2352" spans="1:72" s="9" customFormat="1" x14ac:dyDescent="0.35">
      <c r="A2352" s="1" t="s">
        <v>3928</v>
      </c>
      <c r="B2352" s="8" t="s">
        <v>3929</v>
      </c>
      <c r="C2352" s="3" t="str">
        <f>_xlfn.XLOOKUP(B2352,'[1]daily break down'!$D:$D,'[1]daily break down'!$E:$E,"")</f>
        <v>SUD-OUEST</v>
      </c>
      <c r="D2352" s="1" t="s">
        <v>11</v>
      </c>
      <c r="E2352" s="1" t="s">
        <v>12</v>
      </c>
      <c r="F2352" s="3" t="s">
        <v>13</v>
      </c>
      <c r="G2352" s="1" t="s">
        <v>3459</v>
      </c>
      <c r="H2352" s="32" t="str">
        <f>_xlfn.XLOOKUP(B2352,[2]CALCULATION!$B:$B,[2]CALCULATION!$H:$H,"")</f>
        <v>HUAWEI</v>
      </c>
      <c r="I2352" s="28">
        <v>0</v>
      </c>
      <c r="J2352" s="28">
        <v>0</v>
      </c>
      <c r="K2352" s="28">
        <v>0</v>
      </c>
      <c r="L2352" s="28">
        <v>0</v>
      </c>
      <c r="M2352" s="28">
        <v>0</v>
      </c>
      <c r="N2352" s="28">
        <v>0</v>
      </c>
      <c r="O2352" s="28">
        <v>0</v>
      </c>
      <c r="P2352" s="28">
        <v>0</v>
      </c>
      <c r="Q2352" s="28">
        <v>0</v>
      </c>
      <c r="R2352" s="28">
        <v>0</v>
      </c>
      <c r="S2352" s="93">
        <v>0</v>
      </c>
      <c r="T2352" s="93">
        <f>_xlfn.XLOOKUP(B2352,'[3]Nur des jours'!$B:$B,'[3]Nur des jours'!$U:$U,"")</f>
        <v>0</v>
      </c>
      <c r="U2352" s="93">
        <v>0</v>
      </c>
      <c r="V2352" s="93">
        <v>0</v>
      </c>
      <c r="W2352" s="93">
        <v>0</v>
      </c>
      <c r="X2352" s="93">
        <v>0</v>
      </c>
      <c r="Y2352" s="93">
        <v>0</v>
      </c>
      <c r="Z2352" s="93">
        <v>0</v>
      </c>
      <c r="AA2352" s="93">
        <v>0</v>
      </c>
      <c r="AB2352" s="93">
        <v>0</v>
      </c>
      <c r="AC2352" s="93">
        <f>_xlfn.XLOOKUP(B2352,'[3]Nur des jours'!$B:$B,'[3]Nur des jours'!$N:$N,"")</f>
        <v>0</v>
      </c>
      <c r="AD2352" s="93">
        <v>0</v>
      </c>
      <c r="AE2352" s="93">
        <v>0</v>
      </c>
      <c r="AF2352" s="93">
        <v>0</v>
      </c>
      <c r="AG2352" s="93"/>
      <c r="AH2352" s="93">
        <v>0</v>
      </c>
      <c r="AI2352" s="93">
        <v>0</v>
      </c>
      <c r="AJ2352" s="93">
        <v>0</v>
      </c>
      <c r="AK2352" s="93">
        <v>0</v>
      </c>
      <c r="AL2352" s="93">
        <v>0</v>
      </c>
      <c r="AM2352" s="49" t="s">
        <v>5601</v>
      </c>
      <c r="AN2352" s="49"/>
      <c r="AO2352" s="48" t="str" cm="1">
        <f t="array" ref="AO2352">IFERROR(_xlfn.IFS(
AQ2352="MPR ISSUE","PDH",
AQ2352="BSS Hardware Issue","BSS",
AQ2352="Sites strategiques, MLL, Pylone, etc.","ENVTECH",
AQ2352="AKTIVCO DEFAUT GE &amp; POWER Cabinet","AKTIVCO",
AQ2352="AKTIVCO Coupure ENEO &amp; Baisse de tension","AKTIVCO GRID ONLY",
AQ2352="Coupure ENEO &amp; Baisse de tension","IHS GRID ONLY",
AQ2352="Defaut GE &amp; POWER Cabinet","IHS",
AQ2352="Sharing","Partners",
AQ2352="Sites strategiques &amp; DataCenter","SST &amp; DC",
AQ2352="Exclu","Exclu",
AQ2352="SAT","SAT",
AQ2352="SPARE-ISSUE","SPARE-ISSUE",
AQ2352="Fiber CAmtel","TRANS_FO_CAMTEL",
AQ2352="Fiber AOF","Fiber AOF",
AQ2352="Projet OCM (HUAWEI)","TRAVAUX-HUAWEI",
AQ2352="Projet OCM (NOKIA)","TRAVAUX-NOKIA",
AQ2352="ACCESS-ISSUE","ACCESS-ISSUE",
AQ2352="Projet OCM (ZTE, NOKIA, autres projets)","TRAVAUX OCM",
AQ2352="No root CAuse","No root cause",
AQ2352="ODU HS","PDH",
AQ2352="IP &amp; VLAN","PDH",
AQ2352="Warehouse HUAWEI","SPARE-ISSUE",
AQ2352="SPARE-HS","SPARE-ISSUE",
AQ2352="Power Telco","BSS",AQ2352="no impacts","no impacts"
),"")</f>
        <v>No root cause</v>
      </c>
      <c r="AP2352" s="48" t="str" cm="1">
        <f t="array" ref="AP2352">IFERROR(_xlfn.IFS(
AQ2352="MPR ISSUE","TX ISSUE",
AQ2352="BSS Hardware Issue","RAN ISSUE",
AQ2352="Sites strategiques, MLL, Pylone, etc.","ENVTECH",
AQ2352="AKTIVCO DEFAUT GE &amp; POWER Cabinet","POWER ISSUE",
AQ2352="AKTIVCO Coupure ENEO &amp; Baisse de tension","POWER ISSUE",
AQ2352="Coupure ENEO &amp; Baisse de tension","POWER ISSUE",
AQ2352="Defaut GE &amp; POWER Cabinet","POWER ISSUE",
AQ2352="Sharing","POWER ISSUE",
AQ2352="Sites strategiques &amp; DataCenter","POWER ISSUE",
AQ2352="Exclu","Exclu",
AQ2352="SAT","TX ISSUE",
AQ2352="SPARE-ISSUE","SPARE-ISSUE",
AQ2352="Fiber CAmtel","TX ISSUE",
AQ2352="Fiber AOF","TX ISSUE",
AQ2352="Projet OCM (HUAWEI)","TRAVAUX-HUAWEI",
AQ2352="Projet OCM (NOKIA)","TRAVAUX -NOKIA",
AQ2352="ACCESS-ISSUE","ACCESS-ISSUE",
AQ2352="Projet OCM (ZTE, NOKIA, autres projets)","TRAVAUX OCM",
AQ2352="No root CAuse","No root cause",
AQ2352="ODU HS","TX ISSUE",
AQ2352="IP &amp; VLAN","TX ISSUE",
AQ2352="Warehouse HUAWEI","SPARE-ISSUE",
AQ2352="SPARE-HS","SPARE-ISSUE",
AQ2352="Power Telco","RAN ISSUE",AQ2352="no impacts","no impacts"
),"")</f>
        <v>No root cause</v>
      </c>
      <c r="AQ2352" s="67" t="s">
        <v>5344</v>
      </c>
      <c r="AR2352" s="48" t="str" cm="1">
        <f t="array" ref="AR2352">IFERROR(_xlfn.IFS(
AQ2352="MPR ISSUE","ACTIVE",
AQ2352="BSS Hardware Issue","ACTIVE",
AQ2352="Sites strategiques, MLL, Pylone, etc.","PASSIVE",
AQ2352="AKTIVCO DEFAUT GE &amp; POWER Cabinet","PASSIVE",
AQ2352="AKTIVCO Coupure ENEO &amp; Baisse de tension","PASSIVE",
AQ2352="Coupure ENEO &amp; Baisse de tension","PASSIVE",
AQ2352="Defaut GE &amp; POWER Cabinet","PASSIVE",
AQ2352="Sharing","PASSIVE",
AQ2352="Sites strategiques &amp; DataCenter","PASSIVE",
AQ2352="Exclu","Exclu",
AQ2352="SAT","ACTIVE",
AQ2352="SPARE-ISSUE","SPARE-ISSUE",
AQ2352="Fiber CAmtel","ACTIVE",
AQ2352="Fiber AOF","ACTIVE",
AQ2352="Projet OCM (HUAWEI)","PLANNED WORKS",
AQ2352="Projet OCM (NOKIA)","PLANNED WORKS",
AQ2352="ACCESS-ISSUE","ACCESS-ISSUE",
AQ2352="Projet OCM (ZTE, NOKIA, autres projets)","PLANNED WORKS",
AQ2352="No root CAuse","No root cause",
AQ2352="ODU HS","ACTIVE",
AQ2352="IP &amp; VLAN","ACTIVE",
AQ2352="Warehouse HUAWEI","SPARE-ISSUE",
AQ2352="SPARE-HS","SPARE-ISSUE",
AQ2352="Power Telco","ACTIVE", AQ2352="no impacts","no impacts"
),"")</f>
        <v>No root cause</v>
      </c>
      <c r="AS2352" s="92" t="s">
        <v>5537</v>
      </c>
      <c r="AT2352" s="98" t="s">
        <v>3929</v>
      </c>
      <c r="AV2352" s="17" t="s">
        <v>5537</v>
      </c>
      <c r="AW2352" s="7" t="s">
        <v>5537</v>
      </c>
      <c r="AX2352" s="6" t="s">
        <v>5537</v>
      </c>
      <c r="AY2352" s="7"/>
      <c r="AZ2352" s="3" t="s">
        <v>5537</v>
      </c>
      <c r="BA2352" s="18" t="s">
        <v>5537</v>
      </c>
      <c r="BB2352" s="18" t="s">
        <v>5537</v>
      </c>
      <c r="BC2352" s="18" t="s">
        <v>5537</v>
      </c>
      <c r="BD2352" s="18" t="s">
        <v>5537</v>
      </c>
      <c r="BE2352" s="18" t="s">
        <v>5537</v>
      </c>
      <c r="BF2352" s="18" t="s">
        <v>5537</v>
      </c>
      <c r="BG2352" s="18" t="s">
        <v>5537</v>
      </c>
      <c r="BH2352" s="18" t="s">
        <v>5537</v>
      </c>
      <c r="BI2352" s="18" t="s">
        <v>5537</v>
      </c>
      <c r="BJ2352" s="18" t="s">
        <v>5537</v>
      </c>
      <c r="BK2352" s="18" t="s">
        <v>5537</v>
      </c>
      <c r="BL2352" s="9" t="s">
        <v>5537</v>
      </c>
      <c r="BM2352" s="14" t="s">
        <v>5537</v>
      </c>
      <c r="BN2352" s="14" t="s">
        <v>5537</v>
      </c>
      <c r="BO2352" s="14" t="str">
        <f>_xlfn.XLOOKUP(B2352,'[4]cell downs 18042026 17h'!$B:$B,'[4]cell downs 18042026 17h'!$B:$B,"")</f>
        <v/>
      </c>
      <c r="BP2352" s="14" t="str">
        <f>_xlfn.XLOOKUP(B2352,'[5]Cells Huawei 19042026 15h'!$B:$B,'[5]Cells Huawei 19042026 15h'!$B:$B,"")</f>
        <v/>
      </c>
      <c r="BQ2352" s="9" t="str">
        <f>_xlfn.XLOOKUP(B2352,'[6]cells down 19042026 9H40'!$B:$B,'[6]cells down 19042026 9H40'!$B:$B,"")</f>
        <v/>
      </c>
      <c r="BR2352" s="9" t="s">
        <v>3929</v>
      </c>
      <c r="BS2352" s="9" t="s">
        <v>12</v>
      </c>
      <c r="BT2352" s="108"/>
    </row>
    <row r="2353" spans="1:72" s="9" customFormat="1" x14ac:dyDescent="0.35">
      <c r="A2353" s="1" t="s">
        <v>3947</v>
      </c>
      <c r="B2353" s="8" t="s">
        <v>3948</v>
      </c>
      <c r="C2353" s="3" t="str">
        <f>_xlfn.XLOOKUP(B2353,'[1]daily break down'!$D:$D,'[1]daily break down'!$E:$E,"")</f>
        <v>LITTORAL</v>
      </c>
      <c r="D2353" s="1" t="s">
        <v>11</v>
      </c>
      <c r="E2353" s="1" t="s">
        <v>237</v>
      </c>
      <c r="F2353" s="3" t="s">
        <v>13</v>
      </c>
      <c r="G2353" s="1" t="s">
        <v>3947</v>
      </c>
      <c r="H2353" s="34" t="str">
        <f>_xlfn.XLOOKUP(B2353,[2]CALCULATION!$B:$B,[2]CALCULATION!$H:$H,"")</f>
        <v>ZTE</v>
      </c>
      <c r="I2353" s="28">
        <v>0</v>
      </c>
      <c r="J2353" s="28">
        <v>0</v>
      </c>
      <c r="K2353" s="28">
        <v>0</v>
      </c>
      <c r="L2353" s="28">
        <v>0</v>
      </c>
      <c r="M2353" s="28">
        <v>0</v>
      </c>
      <c r="N2353" s="28">
        <v>0</v>
      </c>
      <c r="O2353" s="28">
        <v>0</v>
      </c>
      <c r="P2353" s="28">
        <v>0</v>
      </c>
      <c r="Q2353" s="28">
        <v>0</v>
      </c>
      <c r="R2353" s="28">
        <v>0</v>
      </c>
      <c r="S2353" s="93">
        <v>0</v>
      </c>
      <c r="T2353" s="93">
        <f>_xlfn.XLOOKUP(B2353,'[3]Nur des jours'!$B:$B,'[3]Nur des jours'!$U:$U,"")</f>
        <v>0</v>
      </c>
      <c r="U2353" s="93">
        <v>0</v>
      </c>
      <c r="V2353" s="93">
        <v>0</v>
      </c>
      <c r="W2353" s="93">
        <v>0</v>
      </c>
      <c r="X2353" s="93">
        <v>0</v>
      </c>
      <c r="Y2353" s="93">
        <v>0</v>
      </c>
      <c r="Z2353" s="93">
        <v>0</v>
      </c>
      <c r="AA2353" s="93">
        <v>0</v>
      </c>
      <c r="AB2353" s="93">
        <v>0</v>
      </c>
      <c r="AC2353" s="93">
        <f>_xlfn.XLOOKUP(B2353,'[3]Nur des jours'!$B:$B,'[3]Nur des jours'!$N:$N,"")</f>
        <v>0</v>
      </c>
      <c r="AD2353" s="93">
        <v>0</v>
      </c>
      <c r="AE2353" s="93">
        <v>0</v>
      </c>
      <c r="AF2353" s="93">
        <v>0</v>
      </c>
      <c r="AG2353" s="93"/>
      <c r="AH2353" s="93">
        <v>0</v>
      </c>
      <c r="AI2353" s="93">
        <v>0</v>
      </c>
      <c r="AJ2353" s="93">
        <v>0</v>
      </c>
      <c r="AK2353" s="93">
        <v>0</v>
      </c>
      <c r="AL2353" s="93">
        <v>0</v>
      </c>
      <c r="AM2353" s="49" t="s">
        <v>5601</v>
      </c>
      <c r="AN2353" s="49"/>
      <c r="AO2353" s="48" t="str" cm="1">
        <f t="array" ref="AO2353">IFERROR(_xlfn.IFS(
AQ2353="MPR ISSUE","PDH",
AQ2353="BSS Hardware Issue","BSS",
AQ2353="Sites strategiques, MLL, Pylone, etc.","ENVTECH",
AQ2353="AKTIVCO DEFAUT GE &amp; POWER Cabinet","AKTIVCO",
AQ2353="AKTIVCO Coupure ENEO &amp; Baisse de tension","AKTIVCO GRID ONLY",
AQ2353="Coupure ENEO &amp; Baisse de tension","IHS GRID ONLY",
AQ2353="Defaut GE &amp; POWER Cabinet","IHS",
AQ2353="Sharing","Partners",
AQ2353="Sites strategiques &amp; DataCenter","SST &amp; DC",
AQ2353="Exclu","Exclu",
AQ2353="SAT","SAT",
AQ2353="SPARE-ISSUE","SPARE-ISSUE",
AQ2353="Fiber CAmtel","TRANS_FO_CAMTEL",
AQ2353="Fiber AOF","Fiber AOF",
AQ2353="Projet OCM (HUAWEI)","TRAVAUX-HUAWEI",
AQ2353="Projet OCM (NOKIA)","TRAVAUX-NOKIA",
AQ2353="ACCESS-ISSUE","ACCESS-ISSUE",
AQ2353="Projet OCM (ZTE, NOKIA, autres projets)","TRAVAUX OCM",
AQ2353="No root CAuse","No root cause",
AQ2353="ODU HS","PDH",
AQ2353="IP &amp; VLAN","PDH",
AQ2353="Warehouse HUAWEI","SPARE-ISSUE",
AQ2353="SPARE-HS","SPARE-ISSUE",
AQ2353="Power Telco","BSS",AQ2353="no impacts","no impacts"
),"")</f>
        <v>No root cause</v>
      </c>
      <c r="AP2353" s="48" t="str" cm="1">
        <f t="array" ref="AP2353">IFERROR(_xlfn.IFS(
AQ2353="MPR ISSUE","TX ISSUE",
AQ2353="BSS Hardware Issue","RAN ISSUE",
AQ2353="Sites strategiques, MLL, Pylone, etc.","ENVTECH",
AQ2353="AKTIVCO DEFAUT GE &amp; POWER Cabinet","POWER ISSUE",
AQ2353="AKTIVCO Coupure ENEO &amp; Baisse de tension","POWER ISSUE",
AQ2353="Coupure ENEO &amp; Baisse de tension","POWER ISSUE",
AQ2353="Defaut GE &amp; POWER Cabinet","POWER ISSUE",
AQ2353="Sharing","POWER ISSUE",
AQ2353="Sites strategiques &amp; DataCenter","POWER ISSUE",
AQ2353="Exclu","Exclu",
AQ2353="SAT","TX ISSUE",
AQ2353="SPARE-ISSUE","SPARE-ISSUE",
AQ2353="Fiber CAmtel","TX ISSUE",
AQ2353="Fiber AOF","TX ISSUE",
AQ2353="Projet OCM (HUAWEI)","TRAVAUX-HUAWEI",
AQ2353="Projet OCM (NOKIA)","TRAVAUX -NOKIA",
AQ2353="ACCESS-ISSUE","ACCESS-ISSUE",
AQ2353="Projet OCM (ZTE, NOKIA, autres projets)","TRAVAUX OCM",
AQ2353="No root CAuse","No root cause",
AQ2353="ODU HS","TX ISSUE",
AQ2353="IP &amp; VLAN","TX ISSUE",
AQ2353="Warehouse HUAWEI","SPARE-ISSUE",
AQ2353="SPARE-HS","SPARE-ISSUE",
AQ2353="Power Telco","RAN ISSUE",AQ2353="no impacts","no impacts"
),"")</f>
        <v>No root cause</v>
      </c>
      <c r="AQ2353" s="67" t="s">
        <v>5344</v>
      </c>
      <c r="AR2353" s="48" t="str" cm="1">
        <f t="array" ref="AR2353">IFERROR(_xlfn.IFS(
AQ2353="MPR ISSUE","ACTIVE",
AQ2353="BSS Hardware Issue","ACTIVE",
AQ2353="Sites strategiques, MLL, Pylone, etc.","PASSIVE",
AQ2353="AKTIVCO DEFAUT GE &amp; POWER Cabinet","PASSIVE",
AQ2353="AKTIVCO Coupure ENEO &amp; Baisse de tension","PASSIVE",
AQ2353="Coupure ENEO &amp; Baisse de tension","PASSIVE",
AQ2353="Defaut GE &amp; POWER Cabinet","PASSIVE",
AQ2353="Sharing","PASSIVE",
AQ2353="Sites strategiques &amp; DataCenter","PASSIVE",
AQ2353="Exclu","Exclu",
AQ2353="SAT","ACTIVE",
AQ2353="SPARE-ISSUE","SPARE-ISSUE",
AQ2353="Fiber CAmtel","ACTIVE",
AQ2353="Fiber AOF","ACTIVE",
AQ2353="Projet OCM (HUAWEI)","PLANNED WORKS",
AQ2353="Projet OCM (NOKIA)","PLANNED WORKS",
AQ2353="ACCESS-ISSUE","ACCESS-ISSUE",
AQ2353="Projet OCM (ZTE, NOKIA, autres projets)","PLANNED WORKS",
AQ2353="No root CAuse","No root cause",
AQ2353="ODU HS","ACTIVE",
AQ2353="IP &amp; VLAN","ACTIVE",
AQ2353="Warehouse HUAWEI","SPARE-ISSUE",
AQ2353="SPARE-HS","SPARE-ISSUE",
AQ2353="Power Telco","ACTIVE", AQ2353="no impacts","no impacts"
),"")</f>
        <v>No root cause</v>
      </c>
      <c r="AS2353" s="92" t="s">
        <v>5537</v>
      </c>
      <c r="AT2353" s="98" t="s">
        <v>3948</v>
      </c>
      <c r="AV2353" s="17" t="s">
        <v>5537</v>
      </c>
      <c r="AW2353" s="7" t="s">
        <v>5537</v>
      </c>
      <c r="AX2353" s="6" t="s">
        <v>5537</v>
      </c>
      <c r="AY2353" s="7"/>
      <c r="AZ2353" s="3" t="s">
        <v>5537</v>
      </c>
      <c r="BA2353" s="18" t="s">
        <v>5537</v>
      </c>
      <c r="BB2353" s="18" t="s">
        <v>5537</v>
      </c>
      <c r="BC2353" s="18" t="s">
        <v>5537</v>
      </c>
      <c r="BD2353" s="18" t="s">
        <v>5537</v>
      </c>
      <c r="BE2353" s="18" t="s">
        <v>5537</v>
      </c>
      <c r="BF2353" s="18" t="s">
        <v>5537</v>
      </c>
      <c r="BG2353" s="18" t="s">
        <v>5537</v>
      </c>
      <c r="BH2353" s="18" t="s">
        <v>5537</v>
      </c>
      <c r="BI2353" s="18" t="s">
        <v>5537</v>
      </c>
      <c r="BJ2353" s="18" t="s">
        <v>5537</v>
      </c>
      <c r="BK2353" s="18" t="s">
        <v>5537</v>
      </c>
      <c r="BL2353" s="9" t="s">
        <v>5537</v>
      </c>
      <c r="BM2353" s="14" t="s">
        <v>5537</v>
      </c>
      <c r="BN2353" s="14" t="s">
        <v>5537</v>
      </c>
      <c r="BO2353" s="14" t="str">
        <f>_xlfn.XLOOKUP(B2353,'[4]cell downs 18042026 17h'!$B:$B,'[4]cell downs 18042026 17h'!$B:$B,"")</f>
        <v/>
      </c>
      <c r="BP2353" s="14" t="str">
        <f>_xlfn.XLOOKUP(B2353,'[5]Cells Huawei 19042026 15h'!$B:$B,'[5]Cells Huawei 19042026 15h'!$B:$B,"")</f>
        <v/>
      </c>
      <c r="BQ2353" s="9" t="str">
        <f>_xlfn.XLOOKUP(B2353,'[6]cells down 19042026 9H40'!$B:$B,'[6]cells down 19042026 9H40'!$B:$B,"")</f>
        <v/>
      </c>
      <c r="BR2353" s="9" t="s">
        <v>3948</v>
      </c>
      <c r="BS2353" s="9" t="s">
        <v>12</v>
      </c>
      <c r="BT2353" s="108"/>
    </row>
    <row r="2354" spans="1:72" s="9" customFormat="1" x14ac:dyDescent="0.35">
      <c r="A2354" s="1" t="s">
        <v>3983</v>
      </c>
      <c r="B2354" s="8" t="s">
        <v>3984</v>
      </c>
      <c r="C2354" s="3" t="str">
        <f>_xlfn.XLOOKUP(B2354,'[1]daily break down'!$D:$D,'[1]daily break down'!$E:$E,"")</f>
        <v>SUD-OUEST</v>
      </c>
      <c r="D2354" s="1" t="s">
        <v>11</v>
      </c>
      <c r="E2354" s="1" t="s">
        <v>12</v>
      </c>
      <c r="F2354" s="3" t="s">
        <v>13</v>
      </c>
      <c r="G2354" s="1" t="s">
        <v>3459</v>
      </c>
      <c r="H2354" s="32" t="str">
        <f>_xlfn.XLOOKUP(B2354,[2]CALCULATION!$B:$B,[2]CALCULATION!$H:$H,"")</f>
        <v>HUAWEI</v>
      </c>
      <c r="I2354" s="28">
        <v>0</v>
      </c>
      <c r="J2354" s="28">
        <v>0</v>
      </c>
      <c r="K2354" s="28">
        <v>0</v>
      </c>
      <c r="L2354" s="28">
        <v>0</v>
      </c>
      <c r="M2354" s="28">
        <v>0</v>
      </c>
      <c r="N2354" s="28">
        <v>0</v>
      </c>
      <c r="O2354" s="28">
        <v>0</v>
      </c>
      <c r="P2354" s="28">
        <v>0</v>
      </c>
      <c r="Q2354" s="28">
        <v>0</v>
      </c>
      <c r="R2354" s="28">
        <v>0</v>
      </c>
      <c r="S2354" s="93">
        <v>0</v>
      </c>
      <c r="T2354" s="93">
        <f>_xlfn.XLOOKUP(B2354,'[3]Nur des jours'!$B:$B,'[3]Nur des jours'!$U:$U,"")</f>
        <v>0</v>
      </c>
      <c r="U2354" s="93">
        <v>0</v>
      </c>
      <c r="V2354" s="93">
        <v>0</v>
      </c>
      <c r="W2354" s="93">
        <v>0</v>
      </c>
      <c r="X2354" s="93">
        <v>0</v>
      </c>
      <c r="Y2354" s="93">
        <v>0</v>
      </c>
      <c r="Z2354" s="93">
        <v>0</v>
      </c>
      <c r="AA2354" s="93">
        <v>0</v>
      </c>
      <c r="AB2354" s="93">
        <v>0</v>
      </c>
      <c r="AC2354" s="93">
        <f>_xlfn.XLOOKUP(B2354,'[3]Nur des jours'!$B:$B,'[3]Nur des jours'!$N:$N,"")</f>
        <v>0</v>
      </c>
      <c r="AD2354" s="93">
        <v>0</v>
      </c>
      <c r="AE2354" s="93">
        <v>0</v>
      </c>
      <c r="AF2354" s="93">
        <v>0</v>
      </c>
      <c r="AG2354" s="93"/>
      <c r="AH2354" s="93">
        <v>0</v>
      </c>
      <c r="AI2354" s="93">
        <v>0</v>
      </c>
      <c r="AJ2354" s="93">
        <v>0</v>
      </c>
      <c r="AK2354" s="93">
        <v>0</v>
      </c>
      <c r="AL2354" s="93">
        <v>0</v>
      </c>
      <c r="AM2354" s="49" t="s">
        <v>5601</v>
      </c>
      <c r="AN2354" s="49"/>
      <c r="AO2354" s="48" t="str" cm="1">
        <f t="array" ref="AO2354">IFERROR(_xlfn.IFS(
AQ2354="MPR ISSUE","PDH",
AQ2354="BSS Hardware Issue","BSS",
AQ2354="Sites strategiques, MLL, Pylone, etc.","ENVTECH",
AQ2354="AKTIVCO DEFAUT GE &amp; POWER Cabinet","AKTIVCO",
AQ2354="AKTIVCO Coupure ENEO &amp; Baisse de tension","AKTIVCO GRID ONLY",
AQ2354="Coupure ENEO &amp; Baisse de tension","IHS GRID ONLY",
AQ2354="Defaut GE &amp; POWER Cabinet","IHS",
AQ2354="Sharing","Partners",
AQ2354="Sites strategiques &amp; DataCenter","SST &amp; DC",
AQ2354="Exclu","Exclu",
AQ2354="SAT","SAT",
AQ2354="SPARE-ISSUE","SPARE-ISSUE",
AQ2354="Fiber CAmtel","TRANS_FO_CAMTEL",
AQ2354="Fiber AOF","Fiber AOF",
AQ2354="Projet OCM (HUAWEI)","TRAVAUX-HUAWEI",
AQ2354="Projet OCM (NOKIA)","TRAVAUX-NOKIA",
AQ2354="ACCESS-ISSUE","ACCESS-ISSUE",
AQ2354="Projet OCM (ZTE, NOKIA, autres projets)","TRAVAUX OCM",
AQ2354="No root CAuse","No root cause",
AQ2354="ODU HS","PDH",
AQ2354="IP &amp; VLAN","PDH",
AQ2354="Warehouse HUAWEI","SPARE-ISSUE",
AQ2354="SPARE-HS","SPARE-ISSUE",
AQ2354="Power Telco","BSS",AQ2354="no impacts","no impacts"
),"")</f>
        <v>No root cause</v>
      </c>
      <c r="AP2354" s="48" t="str" cm="1">
        <f t="array" ref="AP2354">IFERROR(_xlfn.IFS(
AQ2354="MPR ISSUE","TX ISSUE",
AQ2354="BSS Hardware Issue","RAN ISSUE",
AQ2354="Sites strategiques, MLL, Pylone, etc.","ENVTECH",
AQ2354="AKTIVCO DEFAUT GE &amp; POWER Cabinet","POWER ISSUE",
AQ2354="AKTIVCO Coupure ENEO &amp; Baisse de tension","POWER ISSUE",
AQ2354="Coupure ENEO &amp; Baisse de tension","POWER ISSUE",
AQ2354="Defaut GE &amp; POWER Cabinet","POWER ISSUE",
AQ2354="Sharing","POWER ISSUE",
AQ2354="Sites strategiques &amp; DataCenter","POWER ISSUE",
AQ2354="Exclu","Exclu",
AQ2354="SAT","TX ISSUE",
AQ2354="SPARE-ISSUE","SPARE-ISSUE",
AQ2354="Fiber CAmtel","TX ISSUE",
AQ2354="Fiber AOF","TX ISSUE",
AQ2354="Projet OCM (HUAWEI)","TRAVAUX-HUAWEI",
AQ2354="Projet OCM (NOKIA)","TRAVAUX -NOKIA",
AQ2354="ACCESS-ISSUE","ACCESS-ISSUE",
AQ2354="Projet OCM (ZTE, NOKIA, autres projets)","TRAVAUX OCM",
AQ2354="No root CAuse","No root cause",
AQ2354="ODU HS","TX ISSUE",
AQ2354="IP &amp; VLAN","TX ISSUE",
AQ2354="Warehouse HUAWEI","SPARE-ISSUE",
AQ2354="SPARE-HS","SPARE-ISSUE",
AQ2354="Power Telco","RAN ISSUE",AQ2354="no impacts","no impacts"
),"")</f>
        <v>No root cause</v>
      </c>
      <c r="AQ2354" s="67" t="s">
        <v>5344</v>
      </c>
      <c r="AR2354" s="48" t="str" cm="1">
        <f t="array" ref="AR2354">IFERROR(_xlfn.IFS(
AQ2354="MPR ISSUE","ACTIVE",
AQ2354="BSS Hardware Issue","ACTIVE",
AQ2354="Sites strategiques, MLL, Pylone, etc.","PASSIVE",
AQ2354="AKTIVCO DEFAUT GE &amp; POWER Cabinet","PASSIVE",
AQ2354="AKTIVCO Coupure ENEO &amp; Baisse de tension","PASSIVE",
AQ2354="Coupure ENEO &amp; Baisse de tension","PASSIVE",
AQ2354="Defaut GE &amp; POWER Cabinet","PASSIVE",
AQ2354="Sharing","PASSIVE",
AQ2354="Sites strategiques &amp; DataCenter","PASSIVE",
AQ2354="Exclu","Exclu",
AQ2354="SAT","ACTIVE",
AQ2354="SPARE-ISSUE","SPARE-ISSUE",
AQ2354="Fiber CAmtel","ACTIVE",
AQ2354="Fiber AOF","ACTIVE",
AQ2354="Projet OCM (HUAWEI)","PLANNED WORKS",
AQ2354="Projet OCM (NOKIA)","PLANNED WORKS",
AQ2354="ACCESS-ISSUE","ACCESS-ISSUE",
AQ2354="Projet OCM (ZTE, NOKIA, autres projets)","PLANNED WORKS",
AQ2354="No root CAuse","No root cause",
AQ2354="ODU HS","ACTIVE",
AQ2354="IP &amp; VLAN","ACTIVE",
AQ2354="Warehouse HUAWEI","SPARE-ISSUE",
AQ2354="SPARE-HS","SPARE-ISSUE",
AQ2354="Power Telco","ACTIVE", AQ2354="no impacts","no impacts"
),"")</f>
        <v>No root cause</v>
      </c>
      <c r="AS2354" s="92" t="s">
        <v>5537</v>
      </c>
      <c r="AT2354" s="98" t="s">
        <v>3984</v>
      </c>
      <c r="AV2354" s="17" t="s">
        <v>5537</v>
      </c>
      <c r="AW2354" s="7" t="s">
        <v>5537</v>
      </c>
      <c r="AX2354" s="6" t="s">
        <v>5537</v>
      </c>
      <c r="AY2354" s="7"/>
      <c r="AZ2354" s="3" t="s">
        <v>5537</v>
      </c>
      <c r="BA2354" s="18" t="s">
        <v>5537</v>
      </c>
      <c r="BB2354" s="18" t="s">
        <v>5537</v>
      </c>
      <c r="BC2354" s="18" t="s">
        <v>5537</v>
      </c>
      <c r="BD2354" s="18" t="s">
        <v>5537</v>
      </c>
      <c r="BE2354" s="18" t="s">
        <v>5537</v>
      </c>
      <c r="BF2354" s="18" t="s">
        <v>5537</v>
      </c>
      <c r="BG2354" s="18" t="s">
        <v>5537</v>
      </c>
      <c r="BH2354" s="18" t="s">
        <v>5537</v>
      </c>
      <c r="BI2354" s="18" t="s">
        <v>5537</v>
      </c>
      <c r="BJ2354" s="18" t="s">
        <v>5537</v>
      </c>
      <c r="BK2354" s="18" t="s">
        <v>5537</v>
      </c>
      <c r="BL2354" s="9" t="s">
        <v>5537</v>
      </c>
      <c r="BM2354" s="14" t="s">
        <v>5537</v>
      </c>
      <c r="BN2354" s="14" t="s">
        <v>5537</v>
      </c>
      <c r="BO2354" s="14" t="str">
        <f>_xlfn.XLOOKUP(B2354,'[4]cell downs 18042026 17h'!$B:$B,'[4]cell downs 18042026 17h'!$B:$B,"")</f>
        <v/>
      </c>
      <c r="BP2354" s="14" t="str">
        <f>_xlfn.XLOOKUP(B2354,'[5]Cells Huawei 19042026 15h'!$B:$B,'[5]Cells Huawei 19042026 15h'!$B:$B,"")</f>
        <v/>
      </c>
      <c r="BQ2354" s="9" t="str">
        <f>_xlfn.XLOOKUP(B2354,'[6]cells down 19042026 9H40'!$B:$B,'[6]cells down 19042026 9H40'!$B:$B,"")</f>
        <v/>
      </c>
      <c r="BR2354" s="9" t="s">
        <v>3984</v>
      </c>
      <c r="BS2354" s="9" t="s">
        <v>1713</v>
      </c>
      <c r="BT2354" s="108"/>
    </row>
    <row r="2355" spans="1:72" s="9" customFormat="1" x14ac:dyDescent="0.35">
      <c r="A2355" s="1" t="s">
        <v>4107</v>
      </c>
      <c r="B2355" s="8" t="s">
        <v>4108</v>
      </c>
      <c r="C2355" s="3" t="str">
        <f>_xlfn.XLOOKUP(B2355,'[1]daily break down'!$D:$D,'[1]daily break down'!$E:$E,"")</f>
        <v>NORD-OUEST</v>
      </c>
      <c r="D2355" s="1" t="s">
        <v>11</v>
      </c>
      <c r="E2355" s="1" t="s">
        <v>12</v>
      </c>
      <c r="F2355" s="3" t="s">
        <v>51</v>
      </c>
      <c r="G2355" s="1" t="s">
        <v>4109</v>
      </c>
      <c r="H2355" s="32" t="str">
        <f>_xlfn.XLOOKUP(B2355,[2]CALCULATION!$B:$B,[2]CALCULATION!$H:$H,"")</f>
        <v>HUAWEI</v>
      </c>
      <c r="I2355" s="28">
        <v>0</v>
      </c>
      <c r="J2355" s="28">
        <v>0</v>
      </c>
      <c r="K2355" s="28">
        <v>0</v>
      </c>
      <c r="L2355" s="28">
        <v>0</v>
      </c>
      <c r="M2355" s="28">
        <v>0</v>
      </c>
      <c r="N2355" s="28">
        <v>0</v>
      </c>
      <c r="O2355" s="28">
        <v>0</v>
      </c>
      <c r="P2355" s="28">
        <v>0</v>
      </c>
      <c r="Q2355" s="28">
        <v>0</v>
      </c>
      <c r="R2355" s="28">
        <v>0</v>
      </c>
      <c r="S2355" s="93">
        <v>0</v>
      </c>
      <c r="T2355" s="93">
        <f>_xlfn.XLOOKUP(B2355,'[3]Nur des jours'!$B:$B,'[3]Nur des jours'!$U:$U,"")</f>
        <v>0</v>
      </c>
      <c r="U2355" s="93">
        <v>0</v>
      </c>
      <c r="V2355" s="93">
        <v>0</v>
      </c>
      <c r="W2355" s="93">
        <v>0</v>
      </c>
      <c r="X2355" s="93">
        <v>0</v>
      </c>
      <c r="Y2355" s="93">
        <v>0</v>
      </c>
      <c r="Z2355" s="93">
        <v>0</v>
      </c>
      <c r="AA2355" s="93">
        <v>0</v>
      </c>
      <c r="AB2355" s="93">
        <v>0</v>
      </c>
      <c r="AC2355" s="93">
        <f>_xlfn.XLOOKUP(B2355,'[3]Nur des jours'!$B:$B,'[3]Nur des jours'!$N:$N,"")</f>
        <v>0</v>
      </c>
      <c r="AD2355" s="93">
        <v>0</v>
      </c>
      <c r="AE2355" s="93">
        <v>0</v>
      </c>
      <c r="AF2355" s="93">
        <v>0</v>
      </c>
      <c r="AG2355" s="93"/>
      <c r="AH2355" s="93">
        <v>0</v>
      </c>
      <c r="AI2355" s="93">
        <v>0</v>
      </c>
      <c r="AJ2355" s="93">
        <v>0</v>
      </c>
      <c r="AK2355" s="93">
        <v>0</v>
      </c>
      <c r="AL2355" s="93">
        <v>0</v>
      </c>
      <c r="AM2355" s="49" t="s">
        <v>5601</v>
      </c>
      <c r="AN2355" s="49"/>
      <c r="AO2355" s="48" t="str" cm="1">
        <f t="array" ref="AO2355">IFERROR(_xlfn.IFS(
AQ2355="MPR ISSUE","PDH",
AQ2355="BSS Hardware Issue","BSS",
AQ2355="Sites strategiques, MLL, Pylone, etc.","ENVTECH",
AQ2355="AKTIVCO DEFAUT GE &amp; POWER Cabinet","AKTIVCO",
AQ2355="AKTIVCO Coupure ENEO &amp; Baisse de tension","AKTIVCO GRID ONLY",
AQ2355="Coupure ENEO &amp; Baisse de tension","IHS GRID ONLY",
AQ2355="Defaut GE &amp; POWER Cabinet","IHS",
AQ2355="Sharing","Partners",
AQ2355="Sites strategiques &amp; DataCenter","SST &amp; DC",
AQ2355="Exclu","Exclu",
AQ2355="SAT","SAT",
AQ2355="SPARE-ISSUE","SPARE-ISSUE",
AQ2355="Fiber CAmtel","TRANS_FO_CAMTEL",
AQ2355="Fiber AOF","Fiber AOF",
AQ2355="Projet OCM (HUAWEI)","TRAVAUX-HUAWEI",
AQ2355="Projet OCM (NOKIA)","TRAVAUX-NOKIA",
AQ2355="ACCESS-ISSUE","ACCESS-ISSUE",
AQ2355="Projet OCM (ZTE, NOKIA, autres projets)","TRAVAUX OCM",
AQ2355="No root CAuse","No root cause",
AQ2355="ODU HS","PDH",
AQ2355="IP &amp; VLAN","PDH",
AQ2355="Warehouse HUAWEI","SPARE-ISSUE",
AQ2355="SPARE-HS","SPARE-ISSUE",
AQ2355="Power Telco","BSS",AQ2355="no impacts","no impacts"
),"")</f>
        <v>No root cause</v>
      </c>
      <c r="AP2355" s="48" t="str" cm="1">
        <f t="array" ref="AP2355">IFERROR(_xlfn.IFS(
AQ2355="MPR ISSUE","TX ISSUE",
AQ2355="BSS Hardware Issue","RAN ISSUE",
AQ2355="Sites strategiques, MLL, Pylone, etc.","ENVTECH",
AQ2355="AKTIVCO DEFAUT GE &amp; POWER Cabinet","POWER ISSUE",
AQ2355="AKTIVCO Coupure ENEO &amp; Baisse de tension","POWER ISSUE",
AQ2355="Coupure ENEO &amp; Baisse de tension","POWER ISSUE",
AQ2355="Defaut GE &amp; POWER Cabinet","POWER ISSUE",
AQ2355="Sharing","POWER ISSUE",
AQ2355="Sites strategiques &amp; DataCenter","POWER ISSUE",
AQ2355="Exclu","Exclu",
AQ2355="SAT","TX ISSUE",
AQ2355="SPARE-ISSUE","SPARE-ISSUE",
AQ2355="Fiber CAmtel","TX ISSUE",
AQ2355="Fiber AOF","TX ISSUE",
AQ2355="Projet OCM (HUAWEI)","TRAVAUX-HUAWEI",
AQ2355="Projet OCM (NOKIA)","TRAVAUX -NOKIA",
AQ2355="ACCESS-ISSUE","ACCESS-ISSUE",
AQ2355="Projet OCM (ZTE, NOKIA, autres projets)","TRAVAUX OCM",
AQ2355="No root CAuse","No root cause",
AQ2355="ODU HS","TX ISSUE",
AQ2355="IP &amp; VLAN","TX ISSUE",
AQ2355="Warehouse HUAWEI","SPARE-ISSUE",
AQ2355="SPARE-HS","SPARE-ISSUE",
AQ2355="Power Telco","RAN ISSUE",AQ2355="no impacts","no impacts"
),"")</f>
        <v>No root cause</v>
      </c>
      <c r="AQ2355" s="67" t="s">
        <v>5344</v>
      </c>
      <c r="AR2355" s="48" t="str" cm="1">
        <f t="array" ref="AR2355">IFERROR(_xlfn.IFS(
AQ2355="MPR ISSUE","ACTIVE",
AQ2355="BSS Hardware Issue","ACTIVE",
AQ2355="Sites strategiques, MLL, Pylone, etc.","PASSIVE",
AQ2355="AKTIVCO DEFAUT GE &amp; POWER Cabinet","PASSIVE",
AQ2355="AKTIVCO Coupure ENEO &amp; Baisse de tension","PASSIVE",
AQ2355="Coupure ENEO &amp; Baisse de tension","PASSIVE",
AQ2355="Defaut GE &amp; POWER Cabinet","PASSIVE",
AQ2355="Sharing","PASSIVE",
AQ2355="Sites strategiques &amp; DataCenter","PASSIVE",
AQ2355="Exclu","Exclu",
AQ2355="SAT","ACTIVE",
AQ2355="SPARE-ISSUE","SPARE-ISSUE",
AQ2355="Fiber CAmtel","ACTIVE",
AQ2355="Fiber AOF","ACTIVE",
AQ2355="Projet OCM (HUAWEI)","PLANNED WORKS",
AQ2355="Projet OCM (NOKIA)","PLANNED WORKS",
AQ2355="ACCESS-ISSUE","ACCESS-ISSUE",
AQ2355="Projet OCM (ZTE, NOKIA, autres projets)","PLANNED WORKS",
AQ2355="No root CAuse","No root cause",
AQ2355="ODU HS","ACTIVE",
AQ2355="IP &amp; VLAN","ACTIVE",
AQ2355="Warehouse HUAWEI","SPARE-ISSUE",
AQ2355="SPARE-HS","SPARE-ISSUE",
AQ2355="Power Telco","ACTIVE", AQ2355="no impacts","no impacts"
),"")</f>
        <v>No root cause</v>
      </c>
      <c r="AS2355" s="92" t="s">
        <v>5537</v>
      </c>
      <c r="AT2355" s="98" t="s">
        <v>4108</v>
      </c>
      <c r="AV2355" s="17" t="s">
        <v>5537</v>
      </c>
      <c r="AW2355" s="7" t="s">
        <v>5537</v>
      </c>
      <c r="AX2355" s="6" t="s">
        <v>5537</v>
      </c>
      <c r="AY2355" s="7"/>
      <c r="AZ2355" s="3" t="s">
        <v>5537</v>
      </c>
      <c r="BA2355" s="18" t="s">
        <v>5537</v>
      </c>
      <c r="BB2355" s="18" t="s">
        <v>5537</v>
      </c>
      <c r="BC2355" s="18" t="s">
        <v>5537</v>
      </c>
      <c r="BD2355" s="18" t="s">
        <v>5537</v>
      </c>
      <c r="BE2355" s="18" t="s">
        <v>5537</v>
      </c>
      <c r="BF2355" s="18" t="s">
        <v>5537</v>
      </c>
      <c r="BG2355" s="18" t="s">
        <v>5537</v>
      </c>
      <c r="BH2355" s="18" t="s">
        <v>5537</v>
      </c>
      <c r="BI2355" s="18" t="s">
        <v>5537</v>
      </c>
      <c r="BJ2355" s="18" t="s">
        <v>5537</v>
      </c>
      <c r="BK2355" s="18" t="s">
        <v>5537</v>
      </c>
      <c r="BL2355" s="9" t="s">
        <v>5537</v>
      </c>
      <c r="BM2355" s="14" t="s">
        <v>5537</v>
      </c>
      <c r="BN2355" s="14" t="s">
        <v>5537</v>
      </c>
      <c r="BO2355" s="14" t="str">
        <f>_xlfn.XLOOKUP(B2355,'[4]cell downs 18042026 17h'!$B:$B,'[4]cell downs 18042026 17h'!$B:$B,"")</f>
        <v/>
      </c>
      <c r="BP2355" s="14" t="str">
        <f>_xlfn.XLOOKUP(B2355,'[5]Cells Huawei 19042026 15h'!$B:$B,'[5]Cells Huawei 19042026 15h'!$B:$B,"")</f>
        <v/>
      </c>
      <c r="BQ2355" s="9" t="str">
        <f>_xlfn.XLOOKUP(B2355,'[6]cells down 19042026 9H40'!$B:$B,'[6]cells down 19042026 9H40'!$B:$B,"")</f>
        <v/>
      </c>
      <c r="BR2355" s="9" t="s">
        <v>4108</v>
      </c>
      <c r="BS2355" s="9" t="s">
        <v>594</v>
      </c>
      <c r="BT2355" s="108"/>
    </row>
    <row r="2356" spans="1:72" s="9" customFormat="1" x14ac:dyDescent="0.35">
      <c r="A2356" s="1" t="s">
        <v>3963</v>
      </c>
      <c r="B2356" s="8" t="s">
        <v>4125</v>
      </c>
      <c r="C2356" s="3" t="str">
        <f>_xlfn.XLOOKUP(B2356,'[1]daily break down'!$D:$D,'[1]daily break down'!$E:$E,"")</f>
        <v>NORD-OUEST</v>
      </c>
      <c r="D2356" s="1" t="s">
        <v>21</v>
      </c>
      <c r="E2356" s="1" t="s">
        <v>188</v>
      </c>
      <c r="F2356" s="3" t="s">
        <v>51</v>
      </c>
      <c r="G2356" s="1" t="s">
        <v>3963</v>
      </c>
      <c r="H2356" s="32" t="str">
        <f>_xlfn.XLOOKUP(B2356,[2]CALCULATION!$B:$B,[2]CALCULATION!$H:$H,"")</f>
        <v>HUAWEI</v>
      </c>
      <c r="I2356" s="28">
        <v>0</v>
      </c>
      <c r="J2356" s="28">
        <v>0</v>
      </c>
      <c r="K2356" s="28">
        <v>0</v>
      </c>
      <c r="L2356" s="28">
        <v>0</v>
      </c>
      <c r="M2356" s="28">
        <v>0</v>
      </c>
      <c r="N2356" s="28">
        <v>0</v>
      </c>
      <c r="O2356" s="28">
        <v>0</v>
      </c>
      <c r="P2356" s="28">
        <v>0</v>
      </c>
      <c r="Q2356" s="28">
        <v>0</v>
      </c>
      <c r="R2356" s="28">
        <v>0</v>
      </c>
      <c r="S2356" s="93">
        <v>0</v>
      </c>
      <c r="T2356" s="93">
        <f>_xlfn.XLOOKUP(B2356,'[3]Nur des jours'!$B:$B,'[3]Nur des jours'!$U:$U,"")</f>
        <v>0</v>
      </c>
      <c r="U2356" s="93">
        <v>0</v>
      </c>
      <c r="V2356" s="93">
        <v>0</v>
      </c>
      <c r="W2356" s="93">
        <v>0</v>
      </c>
      <c r="X2356" s="93">
        <v>0</v>
      </c>
      <c r="Y2356" s="93">
        <v>0</v>
      </c>
      <c r="Z2356" s="93">
        <v>0</v>
      </c>
      <c r="AA2356" s="93">
        <v>0</v>
      </c>
      <c r="AB2356" s="93">
        <v>0</v>
      </c>
      <c r="AC2356" s="93">
        <f>_xlfn.XLOOKUP(B2356,'[3]Nur des jours'!$B:$B,'[3]Nur des jours'!$N:$N,"")</f>
        <v>0</v>
      </c>
      <c r="AD2356" s="93">
        <v>0</v>
      </c>
      <c r="AE2356" s="93">
        <v>0</v>
      </c>
      <c r="AF2356" s="93">
        <v>0</v>
      </c>
      <c r="AG2356" s="93"/>
      <c r="AH2356" s="93">
        <v>0</v>
      </c>
      <c r="AI2356" s="93">
        <v>0</v>
      </c>
      <c r="AJ2356" s="93">
        <v>0</v>
      </c>
      <c r="AK2356" s="93">
        <v>0</v>
      </c>
      <c r="AL2356" s="93">
        <v>0</v>
      </c>
      <c r="AM2356" s="49" t="s">
        <v>5601</v>
      </c>
      <c r="AN2356" s="49"/>
      <c r="AO2356" s="48" t="str" cm="1">
        <f t="array" ref="AO2356">IFERROR(_xlfn.IFS(
AQ2356="MPR ISSUE","PDH",
AQ2356="BSS Hardware Issue","BSS",
AQ2356="Sites strategiques, MLL, Pylone, etc.","ENVTECH",
AQ2356="AKTIVCO DEFAUT GE &amp; POWER Cabinet","AKTIVCO",
AQ2356="AKTIVCO Coupure ENEO &amp; Baisse de tension","AKTIVCO GRID ONLY",
AQ2356="Coupure ENEO &amp; Baisse de tension","IHS GRID ONLY",
AQ2356="Defaut GE &amp; POWER Cabinet","IHS",
AQ2356="Sharing","Partners",
AQ2356="Sites strategiques &amp; DataCenter","SST &amp; DC",
AQ2356="Exclu","Exclu",
AQ2356="SAT","SAT",
AQ2356="SPARE-ISSUE","SPARE-ISSUE",
AQ2356="Fiber CAmtel","TRANS_FO_CAMTEL",
AQ2356="Fiber AOF","Fiber AOF",
AQ2356="Projet OCM (HUAWEI)","TRAVAUX-HUAWEI",
AQ2356="Projet OCM (NOKIA)","TRAVAUX-NOKIA",
AQ2356="ACCESS-ISSUE","ACCESS-ISSUE",
AQ2356="Projet OCM (ZTE, NOKIA, autres projets)","TRAVAUX OCM",
AQ2356="No root CAuse","No root cause",
AQ2356="ODU HS","PDH",
AQ2356="IP &amp; VLAN","PDH",
AQ2356="Warehouse HUAWEI","SPARE-ISSUE",
AQ2356="SPARE-HS","SPARE-ISSUE",
AQ2356="Power Telco","BSS",AQ2356="no impacts","no impacts"
),"")</f>
        <v>No root cause</v>
      </c>
      <c r="AP2356" s="48" t="str" cm="1">
        <f t="array" ref="AP2356">IFERROR(_xlfn.IFS(
AQ2356="MPR ISSUE","TX ISSUE",
AQ2356="BSS Hardware Issue","RAN ISSUE",
AQ2356="Sites strategiques, MLL, Pylone, etc.","ENVTECH",
AQ2356="AKTIVCO DEFAUT GE &amp; POWER Cabinet","POWER ISSUE",
AQ2356="AKTIVCO Coupure ENEO &amp; Baisse de tension","POWER ISSUE",
AQ2356="Coupure ENEO &amp; Baisse de tension","POWER ISSUE",
AQ2356="Defaut GE &amp; POWER Cabinet","POWER ISSUE",
AQ2356="Sharing","POWER ISSUE",
AQ2356="Sites strategiques &amp; DataCenter","POWER ISSUE",
AQ2356="Exclu","Exclu",
AQ2356="SAT","TX ISSUE",
AQ2356="SPARE-ISSUE","SPARE-ISSUE",
AQ2356="Fiber CAmtel","TX ISSUE",
AQ2356="Fiber AOF","TX ISSUE",
AQ2356="Projet OCM (HUAWEI)","TRAVAUX-HUAWEI",
AQ2356="Projet OCM (NOKIA)","TRAVAUX -NOKIA",
AQ2356="ACCESS-ISSUE","ACCESS-ISSUE",
AQ2356="Projet OCM (ZTE, NOKIA, autres projets)","TRAVAUX OCM",
AQ2356="No root CAuse","No root cause",
AQ2356="ODU HS","TX ISSUE",
AQ2356="IP &amp; VLAN","TX ISSUE",
AQ2356="Warehouse HUAWEI","SPARE-ISSUE",
AQ2356="SPARE-HS","SPARE-ISSUE",
AQ2356="Power Telco","RAN ISSUE",AQ2356="no impacts","no impacts"
),"")</f>
        <v>No root cause</v>
      </c>
      <c r="AQ2356" s="67" t="s">
        <v>5344</v>
      </c>
      <c r="AR2356" s="48" t="str" cm="1">
        <f t="array" ref="AR2356">IFERROR(_xlfn.IFS(
AQ2356="MPR ISSUE","ACTIVE",
AQ2356="BSS Hardware Issue","ACTIVE",
AQ2356="Sites strategiques, MLL, Pylone, etc.","PASSIVE",
AQ2356="AKTIVCO DEFAUT GE &amp; POWER Cabinet","PASSIVE",
AQ2356="AKTIVCO Coupure ENEO &amp; Baisse de tension","PASSIVE",
AQ2356="Coupure ENEO &amp; Baisse de tension","PASSIVE",
AQ2356="Defaut GE &amp; POWER Cabinet","PASSIVE",
AQ2356="Sharing","PASSIVE",
AQ2356="Sites strategiques &amp; DataCenter","PASSIVE",
AQ2356="Exclu","Exclu",
AQ2356="SAT","ACTIVE",
AQ2356="SPARE-ISSUE","SPARE-ISSUE",
AQ2356="Fiber CAmtel","ACTIVE",
AQ2356="Fiber AOF","ACTIVE",
AQ2356="Projet OCM (HUAWEI)","PLANNED WORKS",
AQ2356="Projet OCM (NOKIA)","PLANNED WORKS",
AQ2356="ACCESS-ISSUE","ACCESS-ISSUE",
AQ2356="Projet OCM (ZTE, NOKIA, autres projets)","PLANNED WORKS",
AQ2356="No root CAuse","No root cause",
AQ2356="ODU HS","ACTIVE",
AQ2356="IP &amp; VLAN","ACTIVE",
AQ2356="Warehouse HUAWEI","SPARE-ISSUE",
AQ2356="SPARE-HS","SPARE-ISSUE",
AQ2356="Power Telco","ACTIVE", AQ2356="no impacts","no impacts"
),"")</f>
        <v>No root cause</v>
      </c>
      <c r="AS2356" s="92" t="s">
        <v>5537</v>
      </c>
      <c r="AT2356" s="98" t="s">
        <v>4125</v>
      </c>
      <c r="AV2356" s="17" t="s">
        <v>5537</v>
      </c>
      <c r="AW2356" s="7" t="s">
        <v>5537</v>
      </c>
      <c r="AX2356" s="6" t="s">
        <v>5537</v>
      </c>
      <c r="AY2356" s="7"/>
      <c r="AZ2356" s="3" t="s">
        <v>5537</v>
      </c>
      <c r="BA2356" s="18" t="s">
        <v>5537</v>
      </c>
      <c r="BB2356" s="18" t="s">
        <v>5537</v>
      </c>
      <c r="BC2356" s="18" t="s">
        <v>5537</v>
      </c>
      <c r="BD2356" s="18" t="s">
        <v>5537</v>
      </c>
      <c r="BE2356" s="18" t="s">
        <v>5537</v>
      </c>
      <c r="BF2356" s="18" t="s">
        <v>5537</v>
      </c>
      <c r="BG2356" s="18" t="s">
        <v>5537</v>
      </c>
      <c r="BH2356" s="18" t="s">
        <v>5537</v>
      </c>
      <c r="BI2356" s="18" t="s">
        <v>5537</v>
      </c>
      <c r="BJ2356" s="18" t="s">
        <v>5537</v>
      </c>
      <c r="BK2356" s="18" t="s">
        <v>5537</v>
      </c>
      <c r="BL2356" s="9" t="s">
        <v>5537</v>
      </c>
      <c r="BM2356" s="14" t="s">
        <v>5537</v>
      </c>
      <c r="BN2356" s="14" t="s">
        <v>5537</v>
      </c>
      <c r="BO2356" s="14" t="str">
        <f>_xlfn.XLOOKUP(B2356,'[4]cell downs 18042026 17h'!$B:$B,'[4]cell downs 18042026 17h'!$B:$B,"")</f>
        <v/>
      </c>
      <c r="BP2356" s="14" t="str">
        <f>_xlfn.XLOOKUP(B2356,'[5]Cells Huawei 19042026 15h'!$B:$B,'[5]Cells Huawei 19042026 15h'!$B:$B,"")</f>
        <v/>
      </c>
      <c r="BQ2356" s="9" t="str">
        <f>_xlfn.XLOOKUP(B2356,'[6]cells down 19042026 9H40'!$B:$B,'[6]cells down 19042026 9H40'!$B:$B,"")</f>
        <v/>
      </c>
      <c r="BR2356" s="9" t="s">
        <v>5537</v>
      </c>
      <c r="BS2356" s="9" t="s">
        <v>12</v>
      </c>
      <c r="BT2356" s="108"/>
    </row>
    <row r="2357" spans="1:72" s="9" customFormat="1" x14ac:dyDescent="0.35">
      <c r="A2357" s="1" t="s">
        <v>4858</v>
      </c>
      <c r="B2357" s="8" t="s">
        <v>4859</v>
      </c>
      <c r="C2357" s="3" t="str">
        <f>_xlfn.XLOOKUP(B2357,'[1]daily break down'!$D:$D,'[1]daily break down'!$E:$E,"")</f>
        <v>CENTRE</v>
      </c>
      <c r="D2357" s="1" t="s">
        <v>11</v>
      </c>
      <c r="E2357" s="1" t="s">
        <v>5504</v>
      </c>
      <c r="F2357" s="3" t="s">
        <v>13</v>
      </c>
      <c r="G2357" s="1" t="s">
        <v>4858</v>
      </c>
      <c r="H2357" s="34" t="str">
        <f>_xlfn.XLOOKUP(B2357,[2]CALCULATION!$B:$B,[2]CALCULATION!$H:$H,"")</f>
        <v>ZTE</v>
      </c>
      <c r="I2357" s="28">
        <v>0</v>
      </c>
      <c r="J2357" s="28">
        <v>0</v>
      </c>
      <c r="K2357" s="28">
        <v>0</v>
      </c>
      <c r="L2357" s="28">
        <v>0</v>
      </c>
      <c r="M2357" s="28">
        <v>0</v>
      </c>
      <c r="N2357" s="28">
        <v>0</v>
      </c>
      <c r="O2357" s="28">
        <v>0</v>
      </c>
      <c r="P2357" s="28">
        <v>0</v>
      </c>
      <c r="Q2357" s="28">
        <v>0</v>
      </c>
      <c r="R2357" s="28">
        <v>0</v>
      </c>
      <c r="S2357" s="93">
        <v>0</v>
      </c>
      <c r="T2357" s="93">
        <f>_xlfn.XLOOKUP(B2357,'[3]Nur des jours'!$B:$B,'[3]Nur des jours'!$U:$U,"")</f>
        <v>0</v>
      </c>
      <c r="U2357" s="93">
        <v>0</v>
      </c>
      <c r="V2357" s="93">
        <v>0</v>
      </c>
      <c r="W2357" s="93">
        <v>0</v>
      </c>
      <c r="X2357" s="93">
        <v>0</v>
      </c>
      <c r="Y2357" s="93">
        <v>0</v>
      </c>
      <c r="Z2357" s="93">
        <v>0</v>
      </c>
      <c r="AA2357" s="93">
        <v>0</v>
      </c>
      <c r="AB2357" s="93">
        <v>0</v>
      </c>
      <c r="AC2357" s="93">
        <f>_xlfn.XLOOKUP(B2357,'[3]Nur des jours'!$B:$B,'[3]Nur des jours'!$N:$N,"")</f>
        <v>0</v>
      </c>
      <c r="AD2357" s="93">
        <v>0</v>
      </c>
      <c r="AE2357" s="93">
        <v>0</v>
      </c>
      <c r="AF2357" s="93">
        <v>0</v>
      </c>
      <c r="AG2357" s="93"/>
      <c r="AH2357" s="93">
        <v>0</v>
      </c>
      <c r="AI2357" s="93">
        <v>0</v>
      </c>
      <c r="AJ2357" s="93">
        <v>0</v>
      </c>
      <c r="AK2357" s="93">
        <v>0</v>
      </c>
      <c r="AL2357" s="93">
        <v>0</v>
      </c>
      <c r="AM2357" s="49" t="s">
        <v>5601</v>
      </c>
      <c r="AN2357" s="49"/>
      <c r="AO2357" s="48" t="str" cm="1">
        <f t="array" ref="AO2357">IFERROR(_xlfn.IFS(
AQ2357="MPR ISSUE","PDH",
AQ2357="BSS Hardware Issue","BSS",
AQ2357="Sites strategiques, MLL, Pylone, etc.","ENVTECH",
AQ2357="AKTIVCO DEFAUT GE &amp; POWER Cabinet","AKTIVCO",
AQ2357="AKTIVCO Coupure ENEO &amp; Baisse de tension","AKTIVCO GRID ONLY",
AQ2357="Coupure ENEO &amp; Baisse de tension","IHS GRID ONLY",
AQ2357="Defaut GE &amp; POWER Cabinet","IHS",
AQ2357="Sharing","Partners",
AQ2357="Sites strategiques &amp; DataCenter","SST &amp; DC",
AQ2357="Exclu","Exclu",
AQ2357="SAT","SAT",
AQ2357="SPARE-ISSUE","SPARE-ISSUE",
AQ2357="Fiber CAmtel","TRANS_FO_CAMTEL",
AQ2357="Fiber AOF","Fiber AOF",
AQ2357="Projet OCM (HUAWEI)","TRAVAUX-HUAWEI",
AQ2357="Projet OCM (NOKIA)","TRAVAUX-NOKIA",
AQ2357="ACCESS-ISSUE","ACCESS-ISSUE",
AQ2357="Projet OCM (ZTE, NOKIA, autres projets)","TRAVAUX OCM",
AQ2357="No root CAuse","No root cause",
AQ2357="ODU HS","PDH",
AQ2357="IP &amp; VLAN","PDH",
AQ2357="Warehouse HUAWEI","SPARE-ISSUE",
AQ2357="SPARE-HS","SPARE-ISSUE",
AQ2357="Power Telco","BSS",AQ2357="no impacts","no impacts"
),"")</f>
        <v>No root cause</v>
      </c>
      <c r="AP2357" s="48" t="str" cm="1">
        <f t="array" ref="AP2357">IFERROR(_xlfn.IFS(
AQ2357="MPR ISSUE","TX ISSUE",
AQ2357="BSS Hardware Issue","RAN ISSUE",
AQ2357="Sites strategiques, MLL, Pylone, etc.","ENVTECH",
AQ2357="AKTIVCO DEFAUT GE &amp; POWER Cabinet","POWER ISSUE",
AQ2357="AKTIVCO Coupure ENEO &amp; Baisse de tension","POWER ISSUE",
AQ2357="Coupure ENEO &amp; Baisse de tension","POWER ISSUE",
AQ2357="Defaut GE &amp; POWER Cabinet","POWER ISSUE",
AQ2357="Sharing","POWER ISSUE",
AQ2357="Sites strategiques &amp; DataCenter","POWER ISSUE",
AQ2357="Exclu","Exclu",
AQ2357="SAT","TX ISSUE",
AQ2357="SPARE-ISSUE","SPARE-ISSUE",
AQ2357="Fiber CAmtel","TX ISSUE",
AQ2357="Fiber AOF","TX ISSUE",
AQ2357="Projet OCM (HUAWEI)","TRAVAUX-HUAWEI",
AQ2357="Projet OCM (NOKIA)","TRAVAUX -NOKIA",
AQ2357="ACCESS-ISSUE","ACCESS-ISSUE",
AQ2357="Projet OCM (ZTE, NOKIA, autres projets)","TRAVAUX OCM",
AQ2357="No root CAuse","No root cause",
AQ2357="ODU HS","TX ISSUE",
AQ2357="IP &amp; VLAN","TX ISSUE",
AQ2357="Warehouse HUAWEI","SPARE-ISSUE",
AQ2357="SPARE-HS","SPARE-ISSUE",
AQ2357="Power Telco","RAN ISSUE",AQ2357="no impacts","no impacts"
),"")</f>
        <v>No root cause</v>
      </c>
      <c r="AQ2357" s="67" t="s">
        <v>5344</v>
      </c>
      <c r="AR2357" s="48" t="str" cm="1">
        <f t="array" ref="AR2357">IFERROR(_xlfn.IFS(
AQ2357="MPR ISSUE","ACTIVE",
AQ2357="BSS Hardware Issue","ACTIVE",
AQ2357="Sites strategiques, MLL, Pylone, etc.","PASSIVE",
AQ2357="AKTIVCO DEFAUT GE &amp; POWER Cabinet","PASSIVE",
AQ2357="AKTIVCO Coupure ENEO &amp; Baisse de tension","PASSIVE",
AQ2357="Coupure ENEO &amp; Baisse de tension","PASSIVE",
AQ2357="Defaut GE &amp; POWER Cabinet","PASSIVE",
AQ2357="Sharing","PASSIVE",
AQ2357="Sites strategiques &amp; DataCenter","PASSIVE",
AQ2357="Exclu","Exclu",
AQ2357="SAT","ACTIVE",
AQ2357="SPARE-ISSUE","SPARE-ISSUE",
AQ2357="Fiber CAmtel","ACTIVE",
AQ2357="Fiber AOF","ACTIVE",
AQ2357="Projet OCM (HUAWEI)","PLANNED WORKS",
AQ2357="Projet OCM (NOKIA)","PLANNED WORKS",
AQ2357="ACCESS-ISSUE","ACCESS-ISSUE",
AQ2357="Projet OCM (ZTE, NOKIA, autres projets)","PLANNED WORKS",
AQ2357="No root CAuse","No root cause",
AQ2357="ODU HS","ACTIVE",
AQ2357="IP &amp; VLAN","ACTIVE",
AQ2357="Warehouse HUAWEI","SPARE-ISSUE",
AQ2357="SPARE-HS","SPARE-ISSUE",
AQ2357="Power Telco","ACTIVE", AQ2357="no impacts","no impacts"
),"")</f>
        <v>No root cause</v>
      </c>
      <c r="AS2357" s="92" t="s">
        <v>5537</v>
      </c>
      <c r="AT2357" s="98" t="s">
        <v>4859</v>
      </c>
      <c r="AV2357" s="17" t="s">
        <v>5537</v>
      </c>
      <c r="AW2357" s="7" t="s">
        <v>5537</v>
      </c>
      <c r="AX2357" s="6" t="s">
        <v>5537</v>
      </c>
      <c r="AY2357" s="7"/>
      <c r="AZ2357" s="3" t="s">
        <v>5537</v>
      </c>
      <c r="BA2357" s="18" t="s">
        <v>5537</v>
      </c>
      <c r="BB2357" s="18" t="s">
        <v>5537</v>
      </c>
      <c r="BC2357" s="18" t="s">
        <v>5537</v>
      </c>
      <c r="BD2357" s="18" t="s">
        <v>5537</v>
      </c>
      <c r="BE2357" s="18" t="s">
        <v>5537</v>
      </c>
      <c r="BF2357" s="18" t="s">
        <v>5537</v>
      </c>
      <c r="BG2357" s="18" t="s">
        <v>5537</v>
      </c>
      <c r="BH2357" s="18" t="s">
        <v>5537</v>
      </c>
      <c r="BI2357" s="18" t="s">
        <v>5537</v>
      </c>
      <c r="BJ2357" s="18" t="s">
        <v>5537</v>
      </c>
      <c r="BK2357" s="18" t="s">
        <v>5537</v>
      </c>
      <c r="BL2357" s="9" t="s">
        <v>5537</v>
      </c>
      <c r="BM2357" s="14" t="s">
        <v>5537</v>
      </c>
      <c r="BN2357" s="14" t="s">
        <v>5537</v>
      </c>
      <c r="BO2357" s="14" t="str">
        <f>_xlfn.XLOOKUP(B2357,'[4]cell downs 18042026 17h'!$B:$B,'[4]cell downs 18042026 17h'!$B:$B,"")</f>
        <v/>
      </c>
      <c r="BP2357" s="14" t="str">
        <f>_xlfn.XLOOKUP(B2357,'[5]Cells Huawei 19042026 15h'!$B:$B,'[5]Cells Huawei 19042026 15h'!$B:$B,"")</f>
        <v/>
      </c>
      <c r="BQ2357" s="9" t="str">
        <f>_xlfn.XLOOKUP(B2357,'[6]cells down 19042026 9H40'!$B:$B,'[6]cells down 19042026 9H40'!$B:$B,"")</f>
        <v/>
      </c>
      <c r="BR2357" s="9" t="s">
        <v>4859</v>
      </c>
      <c r="BS2357" s="9" t="s">
        <v>5537</v>
      </c>
      <c r="BT2357" s="108"/>
    </row>
    <row r="2358" spans="1:72" s="9" customFormat="1" x14ac:dyDescent="0.35">
      <c r="A2358" s="2" t="s">
        <v>4998</v>
      </c>
      <c r="B2358" s="8" t="s">
        <v>4999</v>
      </c>
      <c r="C2358" s="3" t="str">
        <f>_xlfn.XLOOKUP(B2358,'[1]daily break down'!$D:$D,'[1]daily break down'!$E:$E,"")</f>
        <v>NORD-OUEST</v>
      </c>
      <c r="D2358" s="1" t="s">
        <v>11</v>
      </c>
      <c r="E2358" s="1" t="s">
        <v>12</v>
      </c>
      <c r="F2358" s="3" t="s">
        <v>51</v>
      </c>
      <c r="G2358" s="1" t="s">
        <v>4998</v>
      </c>
      <c r="H2358" s="32" t="str">
        <f>_xlfn.XLOOKUP(B2358,[2]CALCULATION!$B:$B,[2]CALCULATION!$H:$H,"")</f>
        <v>HUAWEI</v>
      </c>
      <c r="I2358" s="28">
        <v>0</v>
      </c>
      <c r="J2358" s="28">
        <v>0</v>
      </c>
      <c r="K2358" s="28">
        <v>0</v>
      </c>
      <c r="L2358" s="28">
        <v>0</v>
      </c>
      <c r="M2358" s="28">
        <v>0</v>
      </c>
      <c r="N2358" s="28">
        <v>0</v>
      </c>
      <c r="O2358" s="28">
        <v>0</v>
      </c>
      <c r="P2358" s="28">
        <v>0</v>
      </c>
      <c r="Q2358" s="28">
        <v>0</v>
      </c>
      <c r="R2358" s="28">
        <v>0</v>
      </c>
      <c r="S2358" s="93">
        <v>0</v>
      </c>
      <c r="T2358" s="93">
        <f>_xlfn.XLOOKUP(B2358,'[3]Nur des jours'!$B:$B,'[3]Nur des jours'!$U:$U,"")</f>
        <v>0</v>
      </c>
      <c r="U2358" s="93">
        <v>0</v>
      </c>
      <c r="V2358" s="93">
        <v>0</v>
      </c>
      <c r="W2358" s="93">
        <v>0</v>
      </c>
      <c r="X2358" s="93">
        <v>0</v>
      </c>
      <c r="Y2358" s="93">
        <v>0</v>
      </c>
      <c r="Z2358" s="93">
        <v>0</v>
      </c>
      <c r="AA2358" s="93">
        <v>0</v>
      </c>
      <c r="AB2358" s="93">
        <v>0</v>
      </c>
      <c r="AC2358" s="93">
        <f>_xlfn.XLOOKUP(B2358,'[3]Nur des jours'!$B:$B,'[3]Nur des jours'!$N:$N,"")</f>
        <v>0</v>
      </c>
      <c r="AD2358" s="93">
        <v>0</v>
      </c>
      <c r="AE2358" s="93">
        <v>0</v>
      </c>
      <c r="AF2358" s="93">
        <v>0</v>
      </c>
      <c r="AG2358" s="93"/>
      <c r="AH2358" s="93">
        <v>0</v>
      </c>
      <c r="AI2358" s="93">
        <v>0</v>
      </c>
      <c r="AJ2358" s="93">
        <v>0</v>
      </c>
      <c r="AK2358" s="93">
        <v>0</v>
      </c>
      <c r="AL2358" s="93">
        <v>0</v>
      </c>
      <c r="AM2358" s="49" t="s">
        <v>5601</v>
      </c>
      <c r="AN2358" s="49"/>
      <c r="AO2358" s="48" t="str" cm="1">
        <f t="array" ref="AO2358">IFERROR(_xlfn.IFS(
AQ2358="MPR ISSUE","PDH",
AQ2358="BSS Hardware Issue","BSS",
AQ2358="Sites strategiques, MLL, Pylone, etc.","ENVTECH",
AQ2358="AKTIVCO DEFAUT GE &amp; POWER Cabinet","AKTIVCO",
AQ2358="AKTIVCO Coupure ENEO &amp; Baisse de tension","AKTIVCO GRID ONLY",
AQ2358="Coupure ENEO &amp; Baisse de tension","IHS GRID ONLY",
AQ2358="Defaut GE &amp; POWER Cabinet","IHS",
AQ2358="Sharing","Partners",
AQ2358="Sites strategiques &amp; DataCenter","SST &amp; DC",
AQ2358="Exclu","Exclu",
AQ2358="SAT","SAT",
AQ2358="SPARE-ISSUE","SPARE-ISSUE",
AQ2358="Fiber CAmtel","TRANS_FO_CAMTEL",
AQ2358="Fiber AOF","Fiber AOF",
AQ2358="Projet OCM (HUAWEI)","TRAVAUX-HUAWEI",
AQ2358="Projet OCM (NOKIA)","TRAVAUX-NOKIA",
AQ2358="ACCESS-ISSUE","ACCESS-ISSUE",
AQ2358="Projet OCM (ZTE, NOKIA, autres projets)","TRAVAUX OCM",
AQ2358="No root CAuse","No root cause",
AQ2358="ODU HS","PDH",
AQ2358="IP &amp; VLAN","PDH",
AQ2358="Warehouse HUAWEI","SPARE-ISSUE",
AQ2358="SPARE-HS","SPARE-ISSUE",
AQ2358="Power Telco","BSS",AQ2358="no impacts","no impacts"
),"")</f>
        <v>No root cause</v>
      </c>
      <c r="AP2358" s="48" t="str" cm="1">
        <f t="array" ref="AP2358">IFERROR(_xlfn.IFS(
AQ2358="MPR ISSUE","TX ISSUE",
AQ2358="BSS Hardware Issue","RAN ISSUE",
AQ2358="Sites strategiques, MLL, Pylone, etc.","ENVTECH",
AQ2358="AKTIVCO DEFAUT GE &amp; POWER Cabinet","POWER ISSUE",
AQ2358="AKTIVCO Coupure ENEO &amp; Baisse de tension","POWER ISSUE",
AQ2358="Coupure ENEO &amp; Baisse de tension","POWER ISSUE",
AQ2358="Defaut GE &amp; POWER Cabinet","POWER ISSUE",
AQ2358="Sharing","POWER ISSUE",
AQ2358="Sites strategiques &amp; DataCenter","POWER ISSUE",
AQ2358="Exclu","Exclu",
AQ2358="SAT","TX ISSUE",
AQ2358="SPARE-ISSUE","SPARE-ISSUE",
AQ2358="Fiber CAmtel","TX ISSUE",
AQ2358="Fiber AOF","TX ISSUE",
AQ2358="Projet OCM (HUAWEI)","TRAVAUX-HUAWEI",
AQ2358="Projet OCM (NOKIA)","TRAVAUX -NOKIA",
AQ2358="ACCESS-ISSUE","ACCESS-ISSUE",
AQ2358="Projet OCM (ZTE, NOKIA, autres projets)","TRAVAUX OCM",
AQ2358="No root CAuse","No root cause",
AQ2358="ODU HS","TX ISSUE",
AQ2358="IP &amp; VLAN","TX ISSUE",
AQ2358="Warehouse HUAWEI","SPARE-ISSUE",
AQ2358="SPARE-HS","SPARE-ISSUE",
AQ2358="Power Telco","RAN ISSUE",AQ2358="no impacts","no impacts"
),"")</f>
        <v>No root cause</v>
      </c>
      <c r="AQ2358" s="67" t="s">
        <v>5344</v>
      </c>
      <c r="AR2358" s="48" t="str" cm="1">
        <f t="array" ref="AR2358">IFERROR(_xlfn.IFS(
AQ2358="MPR ISSUE","ACTIVE",
AQ2358="BSS Hardware Issue","ACTIVE",
AQ2358="Sites strategiques, MLL, Pylone, etc.","PASSIVE",
AQ2358="AKTIVCO DEFAUT GE &amp; POWER Cabinet","PASSIVE",
AQ2358="AKTIVCO Coupure ENEO &amp; Baisse de tension","PASSIVE",
AQ2358="Coupure ENEO &amp; Baisse de tension","PASSIVE",
AQ2358="Defaut GE &amp; POWER Cabinet","PASSIVE",
AQ2358="Sharing","PASSIVE",
AQ2358="Sites strategiques &amp; DataCenter","PASSIVE",
AQ2358="Exclu","Exclu",
AQ2358="SAT","ACTIVE",
AQ2358="SPARE-ISSUE","SPARE-ISSUE",
AQ2358="Fiber CAmtel","ACTIVE",
AQ2358="Fiber AOF","ACTIVE",
AQ2358="Projet OCM (HUAWEI)","PLANNED WORKS",
AQ2358="Projet OCM (NOKIA)","PLANNED WORKS",
AQ2358="ACCESS-ISSUE","ACCESS-ISSUE",
AQ2358="Projet OCM (ZTE, NOKIA, autres projets)","PLANNED WORKS",
AQ2358="No root CAuse","No root cause",
AQ2358="ODU HS","ACTIVE",
AQ2358="IP &amp; VLAN","ACTIVE",
AQ2358="Warehouse HUAWEI","SPARE-ISSUE",
AQ2358="SPARE-HS","SPARE-ISSUE",
AQ2358="Power Telco","ACTIVE", AQ2358="no impacts","no impacts"
),"")</f>
        <v>No root cause</v>
      </c>
      <c r="AS2358" s="92" t="s">
        <v>5537</v>
      </c>
      <c r="AT2358" s="98" t="s">
        <v>4999</v>
      </c>
      <c r="AV2358" s="17" t="s">
        <v>5537</v>
      </c>
      <c r="AW2358" s="7" t="s">
        <v>5537</v>
      </c>
      <c r="AX2358" s="6" t="s">
        <v>5537</v>
      </c>
      <c r="AY2358" s="7"/>
      <c r="AZ2358" s="3" t="s">
        <v>5537</v>
      </c>
      <c r="BA2358" s="18" t="s">
        <v>5537</v>
      </c>
      <c r="BB2358" s="18" t="s">
        <v>5537</v>
      </c>
      <c r="BC2358" s="18" t="s">
        <v>5537</v>
      </c>
      <c r="BD2358" s="18" t="s">
        <v>5537</v>
      </c>
      <c r="BE2358" s="18" t="s">
        <v>5537</v>
      </c>
      <c r="BF2358" s="18" t="s">
        <v>5537</v>
      </c>
      <c r="BG2358" s="18" t="s">
        <v>5537</v>
      </c>
      <c r="BH2358" s="18" t="s">
        <v>5537</v>
      </c>
      <c r="BI2358" s="18" t="s">
        <v>5537</v>
      </c>
      <c r="BJ2358" s="18" t="s">
        <v>5537</v>
      </c>
      <c r="BK2358" s="18" t="s">
        <v>5537</v>
      </c>
      <c r="BL2358" s="9" t="s">
        <v>5537</v>
      </c>
      <c r="BM2358" s="14" t="s">
        <v>5537</v>
      </c>
      <c r="BN2358" s="14" t="s">
        <v>5537</v>
      </c>
      <c r="BO2358" s="14" t="str">
        <f>_xlfn.XLOOKUP(B2358,'[4]cell downs 18042026 17h'!$B:$B,'[4]cell downs 18042026 17h'!$B:$B,"")</f>
        <v/>
      </c>
      <c r="BP2358" s="14" t="str">
        <f>_xlfn.XLOOKUP(B2358,'[5]Cells Huawei 19042026 15h'!$B:$B,'[5]Cells Huawei 19042026 15h'!$B:$B,"")</f>
        <v/>
      </c>
      <c r="BQ2358" s="9" t="str">
        <f>_xlfn.XLOOKUP(B2358,'[6]cells down 19042026 9H40'!$B:$B,'[6]cells down 19042026 9H40'!$B:$B,"")</f>
        <v/>
      </c>
      <c r="BR2358" s="9" t="s">
        <v>4999</v>
      </c>
      <c r="BS2358" s="9" t="s">
        <v>5537</v>
      </c>
      <c r="BT2358" s="108"/>
    </row>
    <row r="2359" spans="1:72" s="9" customFormat="1" x14ac:dyDescent="0.35">
      <c r="A2359" s="1" t="s">
        <v>5213</v>
      </c>
      <c r="B2359" s="8" t="s">
        <v>5214</v>
      </c>
      <c r="C2359" s="3" t="str">
        <f>_xlfn.XLOOKUP(B2359,'[1]daily break down'!$D:$D,'[1]daily break down'!$E:$E,"")</f>
        <v>SUD-OUEST</v>
      </c>
      <c r="D2359" s="1" t="s">
        <v>11</v>
      </c>
      <c r="E2359" s="1" t="s">
        <v>96</v>
      </c>
      <c r="F2359" s="3" t="s">
        <v>13</v>
      </c>
      <c r="G2359" s="1" t="s">
        <v>5213</v>
      </c>
      <c r="H2359" s="33" t="str">
        <f>_xlfn.XLOOKUP(B2359,[2]CALCULATION!$B:$B,[2]CALCULATION!$H:$H,"")</f>
        <v>NOKIA</v>
      </c>
      <c r="I2359" s="28">
        <v>0</v>
      </c>
      <c r="J2359" s="28">
        <v>0</v>
      </c>
      <c r="K2359" s="28">
        <v>0</v>
      </c>
      <c r="L2359" s="28">
        <v>0</v>
      </c>
      <c r="M2359" s="28">
        <v>0</v>
      </c>
      <c r="N2359" s="28">
        <v>0</v>
      </c>
      <c r="O2359" s="28">
        <v>0</v>
      </c>
      <c r="P2359" s="28">
        <v>0</v>
      </c>
      <c r="Q2359" s="28">
        <v>0</v>
      </c>
      <c r="R2359" s="28">
        <v>0</v>
      </c>
      <c r="S2359" s="93">
        <v>0</v>
      </c>
      <c r="T2359" s="93">
        <f>_xlfn.XLOOKUP(B2359,'[3]Nur des jours'!$B:$B,'[3]Nur des jours'!$U:$U,"")</f>
        <v>0</v>
      </c>
      <c r="U2359" s="93">
        <v>0</v>
      </c>
      <c r="V2359" s="93">
        <v>0</v>
      </c>
      <c r="W2359" s="93">
        <v>0</v>
      </c>
      <c r="X2359" s="93">
        <v>0</v>
      </c>
      <c r="Y2359" s="93">
        <v>0</v>
      </c>
      <c r="Z2359" s="93">
        <v>0</v>
      </c>
      <c r="AA2359" s="93">
        <v>0</v>
      </c>
      <c r="AB2359" s="93">
        <v>0</v>
      </c>
      <c r="AC2359" s="93">
        <f>_xlfn.XLOOKUP(B2359,'[3]Nur des jours'!$B:$B,'[3]Nur des jours'!$N:$N,"")</f>
        <v>0</v>
      </c>
      <c r="AD2359" s="93">
        <v>0</v>
      </c>
      <c r="AE2359" s="93">
        <v>0</v>
      </c>
      <c r="AF2359" s="93">
        <v>0</v>
      </c>
      <c r="AG2359" s="93"/>
      <c r="AH2359" s="93">
        <v>0</v>
      </c>
      <c r="AI2359" s="93">
        <v>0</v>
      </c>
      <c r="AJ2359" s="93">
        <v>0</v>
      </c>
      <c r="AK2359" s="93">
        <v>0</v>
      </c>
      <c r="AL2359" s="93">
        <v>0</v>
      </c>
      <c r="AM2359" s="49" t="s">
        <v>5601</v>
      </c>
      <c r="AN2359" s="49"/>
      <c r="AO2359" s="48" t="str" cm="1">
        <f t="array" ref="AO2359">IFERROR(_xlfn.IFS(
AQ2359="MPR ISSUE","PDH",
AQ2359="BSS Hardware Issue","BSS",
AQ2359="Sites strategiques, MLL, Pylone, etc.","ENVTECH",
AQ2359="AKTIVCO DEFAUT GE &amp; POWER Cabinet","AKTIVCO",
AQ2359="AKTIVCO Coupure ENEO &amp; Baisse de tension","AKTIVCO GRID ONLY",
AQ2359="Coupure ENEO &amp; Baisse de tension","IHS GRID ONLY",
AQ2359="Defaut GE &amp; POWER Cabinet","IHS",
AQ2359="Sharing","Partners",
AQ2359="Sites strategiques &amp; DataCenter","SST &amp; DC",
AQ2359="Exclu","Exclu",
AQ2359="SAT","SAT",
AQ2359="SPARE-ISSUE","SPARE-ISSUE",
AQ2359="Fiber CAmtel","TRANS_FO_CAMTEL",
AQ2359="Fiber AOF","Fiber AOF",
AQ2359="Projet OCM (HUAWEI)","TRAVAUX-HUAWEI",
AQ2359="Projet OCM (NOKIA)","TRAVAUX-NOKIA",
AQ2359="ACCESS-ISSUE","ACCESS-ISSUE",
AQ2359="Projet OCM (ZTE, NOKIA, autres projets)","TRAVAUX OCM",
AQ2359="No root CAuse","No root cause",
AQ2359="ODU HS","PDH",
AQ2359="IP &amp; VLAN","PDH",
AQ2359="Warehouse HUAWEI","SPARE-ISSUE",
AQ2359="SPARE-HS","SPARE-ISSUE",
AQ2359="Power Telco","BSS",AQ2359="no impacts","no impacts"
),"")</f>
        <v>No root cause</v>
      </c>
      <c r="AP2359" s="48" t="str" cm="1">
        <f t="array" ref="AP2359">IFERROR(_xlfn.IFS(
AQ2359="MPR ISSUE","TX ISSUE",
AQ2359="BSS Hardware Issue","RAN ISSUE",
AQ2359="Sites strategiques, MLL, Pylone, etc.","ENVTECH",
AQ2359="AKTIVCO DEFAUT GE &amp; POWER Cabinet","POWER ISSUE",
AQ2359="AKTIVCO Coupure ENEO &amp; Baisse de tension","POWER ISSUE",
AQ2359="Coupure ENEO &amp; Baisse de tension","POWER ISSUE",
AQ2359="Defaut GE &amp; POWER Cabinet","POWER ISSUE",
AQ2359="Sharing","POWER ISSUE",
AQ2359="Sites strategiques &amp; DataCenter","POWER ISSUE",
AQ2359="Exclu","Exclu",
AQ2359="SAT","TX ISSUE",
AQ2359="SPARE-ISSUE","SPARE-ISSUE",
AQ2359="Fiber CAmtel","TX ISSUE",
AQ2359="Fiber AOF","TX ISSUE",
AQ2359="Projet OCM (HUAWEI)","TRAVAUX-HUAWEI",
AQ2359="Projet OCM (NOKIA)","TRAVAUX -NOKIA",
AQ2359="ACCESS-ISSUE","ACCESS-ISSUE",
AQ2359="Projet OCM (ZTE, NOKIA, autres projets)","TRAVAUX OCM",
AQ2359="No root CAuse","No root cause",
AQ2359="ODU HS","TX ISSUE",
AQ2359="IP &amp; VLAN","TX ISSUE",
AQ2359="Warehouse HUAWEI","SPARE-ISSUE",
AQ2359="SPARE-HS","SPARE-ISSUE",
AQ2359="Power Telco","RAN ISSUE",AQ2359="no impacts","no impacts"
),"")</f>
        <v>No root cause</v>
      </c>
      <c r="AQ2359" s="67" t="s">
        <v>5344</v>
      </c>
      <c r="AR2359" s="48" t="str" cm="1">
        <f t="array" ref="AR2359">IFERROR(_xlfn.IFS(
AQ2359="MPR ISSUE","ACTIVE",
AQ2359="BSS Hardware Issue","ACTIVE",
AQ2359="Sites strategiques, MLL, Pylone, etc.","PASSIVE",
AQ2359="AKTIVCO DEFAUT GE &amp; POWER Cabinet","PASSIVE",
AQ2359="AKTIVCO Coupure ENEO &amp; Baisse de tension","PASSIVE",
AQ2359="Coupure ENEO &amp; Baisse de tension","PASSIVE",
AQ2359="Defaut GE &amp; POWER Cabinet","PASSIVE",
AQ2359="Sharing","PASSIVE",
AQ2359="Sites strategiques &amp; DataCenter","PASSIVE",
AQ2359="Exclu","Exclu",
AQ2359="SAT","ACTIVE",
AQ2359="SPARE-ISSUE","SPARE-ISSUE",
AQ2359="Fiber CAmtel","ACTIVE",
AQ2359="Fiber AOF","ACTIVE",
AQ2359="Projet OCM (HUAWEI)","PLANNED WORKS",
AQ2359="Projet OCM (NOKIA)","PLANNED WORKS",
AQ2359="ACCESS-ISSUE","ACCESS-ISSUE",
AQ2359="Projet OCM (ZTE, NOKIA, autres projets)","PLANNED WORKS",
AQ2359="No root CAuse","No root cause",
AQ2359="ODU HS","ACTIVE",
AQ2359="IP &amp; VLAN","ACTIVE",
AQ2359="Warehouse HUAWEI","SPARE-ISSUE",
AQ2359="SPARE-HS","SPARE-ISSUE",
AQ2359="Power Telco","ACTIVE", AQ2359="no impacts","no impacts"
),"")</f>
        <v>No root cause</v>
      </c>
      <c r="AS2359" s="92" t="s">
        <v>5537</v>
      </c>
      <c r="AT2359" s="98" t="s">
        <v>5214</v>
      </c>
      <c r="AV2359" s="17" t="s">
        <v>5537</v>
      </c>
      <c r="AW2359" s="7" t="s">
        <v>5537</v>
      </c>
      <c r="AX2359" s="6" t="s">
        <v>5537</v>
      </c>
      <c r="AY2359" s="7"/>
      <c r="AZ2359" s="3" t="s">
        <v>5537</v>
      </c>
      <c r="BA2359" s="18" t="s">
        <v>5537</v>
      </c>
      <c r="BB2359" s="18" t="s">
        <v>5537</v>
      </c>
      <c r="BC2359" s="18" t="s">
        <v>5537</v>
      </c>
      <c r="BD2359" s="18" t="s">
        <v>5537</v>
      </c>
      <c r="BE2359" s="18" t="s">
        <v>5537</v>
      </c>
      <c r="BF2359" s="18" t="s">
        <v>5537</v>
      </c>
      <c r="BG2359" s="18" t="s">
        <v>5537</v>
      </c>
      <c r="BH2359" s="18" t="s">
        <v>5537</v>
      </c>
      <c r="BI2359" s="18" t="s">
        <v>5537</v>
      </c>
      <c r="BJ2359" s="18" t="s">
        <v>5537</v>
      </c>
      <c r="BK2359" s="18" t="s">
        <v>5537</v>
      </c>
      <c r="BL2359" s="9" t="s">
        <v>5537</v>
      </c>
      <c r="BM2359" s="14" t="s">
        <v>5537</v>
      </c>
      <c r="BN2359" s="14" t="s">
        <v>5537</v>
      </c>
      <c r="BO2359" s="14" t="str">
        <f>_xlfn.XLOOKUP(B2359,'[4]cell downs 18042026 17h'!$B:$B,'[4]cell downs 18042026 17h'!$B:$B,"")</f>
        <v/>
      </c>
      <c r="BP2359" s="14" t="str">
        <f>_xlfn.XLOOKUP(B2359,'[5]Cells Huawei 19042026 15h'!$B:$B,'[5]Cells Huawei 19042026 15h'!$B:$B,"")</f>
        <v/>
      </c>
      <c r="BQ2359" s="9" t="str">
        <f>_xlfn.XLOOKUP(B2359,'[6]cells down 19042026 9H40'!$B:$B,'[6]cells down 19042026 9H40'!$B:$B,"")</f>
        <v/>
      </c>
      <c r="BR2359" s="9" t="s">
        <v>5214</v>
      </c>
      <c r="BS2359" s="9" t="s">
        <v>12</v>
      </c>
      <c r="BT2359" s="108"/>
    </row>
    <row r="2360" spans="1:72" s="9" customFormat="1" x14ac:dyDescent="0.35">
      <c r="A2360" s="1" t="s">
        <v>5215</v>
      </c>
      <c r="B2360" s="8" t="s">
        <v>5216</v>
      </c>
      <c r="C2360" s="3" t="str">
        <f>_xlfn.XLOOKUP(B2360,'[1]daily break down'!$D:$D,'[1]daily break down'!$E:$E,"")</f>
        <v>SUD-OUEST</v>
      </c>
      <c r="D2360" s="1" t="s">
        <v>21</v>
      </c>
      <c r="E2360" s="1" t="s">
        <v>563</v>
      </c>
      <c r="F2360" s="3" t="s">
        <v>13</v>
      </c>
      <c r="G2360" s="1" t="s">
        <v>5215</v>
      </c>
      <c r="H2360" s="33" t="str">
        <f>_xlfn.XLOOKUP(B2360,[2]CALCULATION!$B:$B,[2]CALCULATION!$H:$H,"")</f>
        <v>NOKIA</v>
      </c>
      <c r="I2360" s="28">
        <v>0</v>
      </c>
      <c r="J2360" s="28">
        <v>0</v>
      </c>
      <c r="K2360" s="28">
        <v>0</v>
      </c>
      <c r="L2360" s="28">
        <v>0</v>
      </c>
      <c r="M2360" s="28">
        <v>0</v>
      </c>
      <c r="N2360" s="28">
        <v>0</v>
      </c>
      <c r="O2360" s="28">
        <v>0</v>
      </c>
      <c r="P2360" s="28">
        <v>0</v>
      </c>
      <c r="Q2360" s="28">
        <v>0</v>
      </c>
      <c r="R2360" s="28">
        <v>0</v>
      </c>
      <c r="S2360" s="93">
        <v>0</v>
      </c>
      <c r="T2360" s="93">
        <f>_xlfn.XLOOKUP(B2360,'[3]Nur des jours'!$B:$B,'[3]Nur des jours'!$U:$U,"")</f>
        <v>0</v>
      </c>
      <c r="U2360" s="93">
        <v>0</v>
      </c>
      <c r="V2360" s="93">
        <v>0</v>
      </c>
      <c r="W2360" s="93">
        <v>0</v>
      </c>
      <c r="X2360" s="93">
        <v>0</v>
      </c>
      <c r="Y2360" s="93">
        <v>0</v>
      </c>
      <c r="Z2360" s="93">
        <v>0</v>
      </c>
      <c r="AA2360" s="93">
        <v>0</v>
      </c>
      <c r="AB2360" s="93">
        <v>0</v>
      </c>
      <c r="AC2360" s="93">
        <f>_xlfn.XLOOKUP(B2360,'[3]Nur des jours'!$B:$B,'[3]Nur des jours'!$N:$N,"")</f>
        <v>0</v>
      </c>
      <c r="AD2360" s="93">
        <v>0</v>
      </c>
      <c r="AE2360" s="93">
        <v>0</v>
      </c>
      <c r="AF2360" s="93">
        <v>0</v>
      </c>
      <c r="AG2360" s="93"/>
      <c r="AH2360" s="93">
        <v>0</v>
      </c>
      <c r="AI2360" s="93">
        <v>0</v>
      </c>
      <c r="AJ2360" s="93">
        <v>0</v>
      </c>
      <c r="AK2360" s="93">
        <v>0</v>
      </c>
      <c r="AL2360" s="93">
        <v>0</v>
      </c>
      <c r="AM2360" s="49" t="s">
        <v>5601</v>
      </c>
      <c r="AN2360" s="49"/>
      <c r="AO2360" s="48" t="str" cm="1">
        <f t="array" ref="AO2360">IFERROR(_xlfn.IFS(
AQ2360="MPR ISSUE","PDH",
AQ2360="BSS Hardware Issue","BSS",
AQ2360="Sites strategiques, MLL, Pylone, etc.","ENVTECH",
AQ2360="AKTIVCO DEFAUT GE &amp; POWER Cabinet","AKTIVCO",
AQ2360="AKTIVCO Coupure ENEO &amp; Baisse de tension","AKTIVCO GRID ONLY",
AQ2360="Coupure ENEO &amp; Baisse de tension","IHS GRID ONLY",
AQ2360="Defaut GE &amp; POWER Cabinet","IHS",
AQ2360="Sharing","Partners",
AQ2360="Sites strategiques &amp; DataCenter","SST &amp; DC",
AQ2360="Exclu","Exclu",
AQ2360="SAT","SAT",
AQ2360="SPARE-ISSUE","SPARE-ISSUE",
AQ2360="Fiber CAmtel","TRANS_FO_CAMTEL",
AQ2360="Fiber AOF","Fiber AOF",
AQ2360="Projet OCM (HUAWEI)","TRAVAUX-HUAWEI",
AQ2360="Projet OCM (NOKIA)","TRAVAUX-NOKIA",
AQ2360="ACCESS-ISSUE","ACCESS-ISSUE",
AQ2360="Projet OCM (ZTE, NOKIA, autres projets)","TRAVAUX OCM",
AQ2360="No root CAuse","No root cause",
AQ2360="ODU HS","PDH",
AQ2360="IP &amp; VLAN","PDH",
AQ2360="Warehouse HUAWEI","SPARE-ISSUE",
AQ2360="SPARE-HS","SPARE-ISSUE",
AQ2360="Power Telco","BSS",AQ2360="no impacts","no impacts"
),"")</f>
        <v>No root cause</v>
      </c>
      <c r="AP2360" s="48" t="str" cm="1">
        <f t="array" ref="AP2360">IFERROR(_xlfn.IFS(
AQ2360="MPR ISSUE","TX ISSUE",
AQ2360="BSS Hardware Issue","RAN ISSUE",
AQ2360="Sites strategiques, MLL, Pylone, etc.","ENVTECH",
AQ2360="AKTIVCO DEFAUT GE &amp; POWER Cabinet","POWER ISSUE",
AQ2360="AKTIVCO Coupure ENEO &amp; Baisse de tension","POWER ISSUE",
AQ2360="Coupure ENEO &amp; Baisse de tension","POWER ISSUE",
AQ2360="Defaut GE &amp; POWER Cabinet","POWER ISSUE",
AQ2360="Sharing","POWER ISSUE",
AQ2360="Sites strategiques &amp; DataCenter","POWER ISSUE",
AQ2360="Exclu","Exclu",
AQ2360="SAT","TX ISSUE",
AQ2360="SPARE-ISSUE","SPARE-ISSUE",
AQ2360="Fiber CAmtel","TX ISSUE",
AQ2360="Fiber AOF","TX ISSUE",
AQ2360="Projet OCM (HUAWEI)","TRAVAUX-HUAWEI",
AQ2360="Projet OCM (NOKIA)","TRAVAUX -NOKIA",
AQ2360="ACCESS-ISSUE","ACCESS-ISSUE",
AQ2360="Projet OCM (ZTE, NOKIA, autres projets)","TRAVAUX OCM",
AQ2360="No root CAuse","No root cause",
AQ2360="ODU HS","TX ISSUE",
AQ2360="IP &amp; VLAN","TX ISSUE",
AQ2360="Warehouse HUAWEI","SPARE-ISSUE",
AQ2360="SPARE-HS","SPARE-ISSUE",
AQ2360="Power Telco","RAN ISSUE",AQ2360="no impacts","no impacts"
),"")</f>
        <v>No root cause</v>
      </c>
      <c r="AQ2360" s="67" t="s">
        <v>5344</v>
      </c>
      <c r="AR2360" s="48" t="str" cm="1">
        <f t="array" ref="AR2360">IFERROR(_xlfn.IFS(
AQ2360="MPR ISSUE","ACTIVE",
AQ2360="BSS Hardware Issue","ACTIVE",
AQ2360="Sites strategiques, MLL, Pylone, etc.","PASSIVE",
AQ2360="AKTIVCO DEFAUT GE &amp; POWER Cabinet","PASSIVE",
AQ2360="AKTIVCO Coupure ENEO &amp; Baisse de tension","PASSIVE",
AQ2360="Coupure ENEO &amp; Baisse de tension","PASSIVE",
AQ2360="Defaut GE &amp; POWER Cabinet","PASSIVE",
AQ2360="Sharing","PASSIVE",
AQ2360="Sites strategiques &amp; DataCenter","PASSIVE",
AQ2360="Exclu","Exclu",
AQ2360="SAT","ACTIVE",
AQ2360="SPARE-ISSUE","SPARE-ISSUE",
AQ2360="Fiber CAmtel","ACTIVE",
AQ2360="Fiber AOF","ACTIVE",
AQ2360="Projet OCM (HUAWEI)","PLANNED WORKS",
AQ2360="Projet OCM (NOKIA)","PLANNED WORKS",
AQ2360="ACCESS-ISSUE","ACCESS-ISSUE",
AQ2360="Projet OCM (ZTE, NOKIA, autres projets)","PLANNED WORKS",
AQ2360="No root CAuse","No root cause",
AQ2360="ODU HS","ACTIVE",
AQ2360="IP &amp; VLAN","ACTIVE",
AQ2360="Warehouse HUAWEI","SPARE-ISSUE",
AQ2360="SPARE-HS","SPARE-ISSUE",
AQ2360="Power Telco","ACTIVE", AQ2360="no impacts","no impacts"
),"")</f>
        <v>No root cause</v>
      </c>
      <c r="AS2360" s="92" t="s">
        <v>5537</v>
      </c>
      <c r="AT2360" s="98" t="s">
        <v>5216</v>
      </c>
      <c r="AV2360" s="17" t="s">
        <v>5537</v>
      </c>
      <c r="AW2360" s="7" t="s">
        <v>5537</v>
      </c>
      <c r="AX2360" s="6" t="s">
        <v>5537</v>
      </c>
      <c r="AY2360" s="7"/>
      <c r="AZ2360" s="3" t="s">
        <v>5537</v>
      </c>
      <c r="BA2360" s="18" t="s">
        <v>5537</v>
      </c>
      <c r="BB2360" s="18" t="s">
        <v>5537</v>
      </c>
      <c r="BC2360" s="18" t="s">
        <v>5537</v>
      </c>
      <c r="BD2360" s="18" t="s">
        <v>5537</v>
      </c>
      <c r="BE2360" s="18" t="s">
        <v>5537</v>
      </c>
      <c r="BF2360" s="18" t="s">
        <v>5537</v>
      </c>
      <c r="BG2360" s="18" t="s">
        <v>5537</v>
      </c>
      <c r="BH2360" s="18" t="s">
        <v>5537</v>
      </c>
      <c r="BI2360" s="18" t="s">
        <v>5537</v>
      </c>
      <c r="BJ2360" s="18" t="s">
        <v>5537</v>
      </c>
      <c r="BK2360" s="18" t="s">
        <v>5537</v>
      </c>
      <c r="BL2360" s="9" t="s">
        <v>5537</v>
      </c>
      <c r="BM2360" s="14" t="s">
        <v>5537</v>
      </c>
      <c r="BN2360" s="14" t="s">
        <v>5537</v>
      </c>
      <c r="BO2360" s="14" t="str">
        <f>_xlfn.XLOOKUP(B2360,'[4]cell downs 18042026 17h'!$B:$B,'[4]cell downs 18042026 17h'!$B:$B,"")</f>
        <v/>
      </c>
      <c r="BP2360" s="14" t="str">
        <f>_xlfn.XLOOKUP(B2360,'[5]Cells Huawei 19042026 15h'!$B:$B,'[5]Cells Huawei 19042026 15h'!$B:$B,"")</f>
        <v/>
      </c>
      <c r="BQ2360" s="9" t="str">
        <f>_xlfn.XLOOKUP(B2360,'[6]cells down 19042026 9H40'!$B:$B,'[6]cells down 19042026 9H40'!$B:$B,"")</f>
        <v/>
      </c>
      <c r="BR2360" s="9" t="s">
        <v>5537</v>
      </c>
      <c r="BS2360" s="9" t="s">
        <v>12</v>
      </c>
      <c r="BT2360" s="108"/>
    </row>
    <row r="2361" spans="1:72" s="9" customFormat="1" x14ac:dyDescent="0.35">
      <c r="A2361" s="1" t="s">
        <v>5231</v>
      </c>
      <c r="B2361" s="8" t="s">
        <v>5232</v>
      </c>
      <c r="C2361" s="3" t="str">
        <f>_xlfn.XLOOKUP(B2361,'[1]daily break down'!$D:$D,'[1]daily break down'!$E:$E,"")</f>
        <v>SUD-OUEST</v>
      </c>
      <c r="D2361" s="1" t="s">
        <v>11</v>
      </c>
      <c r="E2361" s="1" t="s">
        <v>96</v>
      </c>
      <c r="F2361" s="3" t="s">
        <v>13</v>
      </c>
      <c r="G2361" s="1" t="s">
        <v>5231</v>
      </c>
      <c r="H2361" s="33" t="str">
        <f>_xlfn.XLOOKUP(B2361,[2]CALCULATION!$B:$B,[2]CALCULATION!$H:$H,"")</f>
        <v>NOKIA</v>
      </c>
      <c r="I2361" s="28">
        <v>0</v>
      </c>
      <c r="J2361" s="28">
        <v>0</v>
      </c>
      <c r="K2361" s="28">
        <v>0</v>
      </c>
      <c r="L2361" s="28">
        <v>0</v>
      </c>
      <c r="M2361" s="28">
        <v>0</v>
      </c>
      <c r="N2361" s="28">
        <v>0</v>
      </c>
      <c r="O2361" s="28">
        <v>0</v>
      </c>
      <c r="P2361" s="28">
        <v>0</v>
      </c>
      <c r="Q2361" s="28">
        <v>0</v>
      </c>
      <c r="R2361" s="28">
        <v>0</v>
      </c>
      <c r="S2361" s="93">
        <v>0</v>
      </c>
      <c r="T2361" s="93">
        <f>_xlfn.XLOOKUP(B2361,'[3]Nur des jours'!$B:$B,'[3]Nur des jours'!$U:$U,"")</f>
        <v>0</v>
      </c>
      <c r="U2361" s="93">
        <v>0</v>
      </c>
      <c r="V2361" s="93">
        <v>0</v>
      </c>
      <c r="W2361" s="93">
        <v>0</v>
      </c>
      <c r="X2361" s="93">
        <v>0</v>
      </c>
      <c r="Y2361" s="93">
        <v>0</v>
      </c>
      <c r="Z2361" s="93">
        <v>0</v>
      </c>
      <c r="AA2361" s="93">
        <v>0</v>
      </c>
      <c r="AB2361" s="93">
        <v>0</v>
      </c>
      <c r="AC2361" s="93">
        <f>_xlfn.XLOOKUP(B2361,'[3]Nur des jours'!$B:$B,'[3]Nur des jours'!$N:$N,"")</f>
        <v>0</v>
      </c>
      <c r="AD2361" s="93">
        <v>0</v>
      </c>
      <c r="AE2361" s="93">
        <v>0</v>
      </c>
      <c r="AF2361" s="93">
        <v>0</v>
      </c>
      <c r="AG2361" s="93"/>
      <c r="AH2361" s="93">
        <v>0</v>
      </c>
      <c r="AI2361" s="93">
        <v>0</v>
      </c>
      <c r="AJ2361" s="93">
        <v>0</v>
      </c>
      <c r="AK2361" s="93">
        <v>0</v>
      </c>
      <c r="AL2361" s="93">
        <v>0</v>
      </c>
      <c r="AM2361" s="49" t="s">
        <v>5601</v>
      </c>
      <c r="AN2361" s="49"/>
      <c r="AO2361" s="48" t="str" cm="1">
        <f t="array" ref="AO2361">IFERROR(_xlfn.IFS(
AQ2361="MPR ISSUE","PDH",
AQ2361="BSS Hardware Issue","BSS",
AQ2361="Sites strategiques, MLL, Pylone, etc.","ENVTECH",
AQ2361="AKTIVCO DEFAUT GE &amp; POWER Cabinet","AKTIVCO",
AQ2361="AKTIVCO Coupure ENEO &amp; Baisse de tension","AKTIVCO GRID ONLY",
AQ2361="Coupure ENEO &amp; Baisse de tension","IHS GRID ONLY",
AQ2361="Defaut GE &amp; POWER Cabinet","IHS",
AQ2361="Sharing","Partners",
AQ2361="Sites strategiques &amp; DataCenter","SST &amp; DC",
AQ2361="Exclu","Exclu",
AQ2361="SAT","SAT",
AQ2361="SPARE-ISSUE","SPARE-ISSUE",
AQ2361="Fiber CAmtel","TRANS_FO_CAMTEL",
AQ2361="Fiber AOF","Fiber AOF",
AQ2361="Projet OCM (HUAWEI)","TRAVAUX-HUAWEI",
AQ2361="Projet OCM (NOKIA)","TRAVAUX-NOKIA",
AQ2361="ACCESS-ISSUE","ACCESS-ISSUE",
AQ2361="Projet OCM (ZTE, NOKIA, autres projets)","TRAVAUX OCM",
AQ2361="No root CAuse","No root cause",
AQ2361="ODU HS","PDH",
AQ2361="IP &amp; VLAN","PDH",
AQ2361="Warehouse HUAWEI","SPARE-ISSUE",
AQ2361="SPARE-HS","SPARE-ISSUE",
AQ2361="Power Telco","BSS",AQ2361="no impacts","no impacts"
),"")</f>
        <v>No root cause</v>
      </c>
      <c r="AP2361" s="48" t="str" cm="1">
        <f t="array" ref="AP2361">IFERROR(_xlfn.IFS(
AQ2361="MPR ISSUE","TX ISSUE",
AQ2361="BSS Hardware Issue","RAN ISSUE",
AQ2361="Sites strategiques, MLL, Pylone, etc.","ENVTECH",
AQ2361="AKTIVCO DEFAUT GE &amp; POWER Cabinet","POWER ISSUE",
AQ2361="AKTIVCO Coupure ENEO &amp; Baisse de tension","POWER ISSUE",
AQ2361="Coupure ENEO &amp; Baisse de tension","POWER ISSUE",
AQ2361="Defaut GE &amp; POWER Cabinet","POWER ISSUE",
AQ2361="Sharing","POWER ISSUE",
AQ2361="Sites strategiques &amp; DataCenter","POWER ISSUE",
AQ2361="Exclu","Exclu",
AQ2361="SAT","TX ISSUE",
AQ2361="SPARE-ISSUE","SPARE-ISSUE",
AQ2361="Fiber CAmtel","TX ISSUE",
AQ2361="Fiber AOF","TX ISSUE",
AQ2361="Projet OCM (HUAWEI)","TRAVAUX-HUAWEI",
AQ2361="Projet OCM (NOKIA)","TRAVAUX -NOKIA",
AQ2361="ACCESS-ISSUE","ACCESS-ISSUE",
AQ2361="Projet OCM (ZTE, NOKIA, autres projets)","TRAVAUX OCM",
AQ2361="No root CAuse","No root cause",
AQ2361="ODU HS","TX ISSUE",
AQ2361="IP &amp; VLAN","TX ISSUE",
AQ2361="Warehouse HUAWEI","SPARE-ISSUE",
AQ2361="SPARE-HS","SPARE-ISSUE",
AQ2361="Power Telco","RAN ISSUE",AQ2361="no impacts","no impacts"
),"")</f>
        <v>No root cause</v>
      </c>
      <c r="AQ2361" s="67" t="s">
        <v>5344</v>
      </c>
      <c r="AR2361" s="48" t="str" cm="1">
        <f t="array" ref="AR2361">IFERROR(_xlfn.IFS(
AQ2361="MPR ISSUE","ACTIVE",
AQ2361="BSS Hardware Issue","ACTIVE",
AQ2361="Sites strategiques, MLL, Pylone, etc.","PASSIVE",
AQ2361="AKTIVCO DEFAUT GE &amp; POWER Cabinet","PASSIVE",
AQ2361="AKTIVCO Coupure ENEO &amp; Baisse de tension","PASSIVE",
AQ2361="Coupure ENEO &amp; Baisse de tension","PASSIVE",
AQ2361="Defaut GE &amp; POWER Cabinet","PASSIVE",
AQ2361="Sharing","PASSIVE",
AQ2361="Sites strategiques &amp; DataCenter","PASSIVE",
AQ2361="Exclu","Exclu",
AQ2361="SAT","ACTIVE",
AQ2361="SPARE-ISSUE","SPARE-ISSUE",
AQ2361="Fiber CAmtel","ACTIVE",
AQ2361="Fiber AOF","ACTIVE",
AQ2361="Projet OCM (HUAWEI)","PLANNED WORKS",
AQ2361="Projet OCM (NOKIA)","PLANNED WORKS",
AQ2361="ACCESS-ISSUE","ACCESS-ISSUE",
AQ2361="Projet OCM (ZTE, NOKIA, autres projets)","PLANNED WORKS",
AQ2361="No root CAuse","No root cause",
AQ2361="ODU HS","ACTIVE",
AQ2361="IP &amp; VLAN","ACTIVE",
AQ2361="Warehouse HUAWEI","SPARE-ISSUE",
AQ2361="SPARE-HS","SPARE-ISSUE",
AQ2361="Power Telco","ACTIVE", AQ2361="no impacts","no impacts"
),"")</f>
        <v>No root cause</v>
      </c>
      <c r="AS2361" s="92" t="s">
        <v>5537</v>
      </c>
      <c r="AT2361" s="98" t="s">
        <v>5232</v>
      </c>
      <c r="AV2361" s="17" t="s">
        <v>5537</v>
      </c>
      <c r="AW2361" s="7" t="s">
        <v>5537</v>
      </c>
      <c r="AX2361" s="6" t="s">
        <v>5537</v>
      </c>
      <c r="AY2361" s="7"/>
      <c r="AZ2361" s="3" t="s">
        <v>5537</v>
      </c>
      <c r="BA2361" s="18" t="s">
        <v>5537</v>
      </c>
      <c r="BB2361" s="18" t="s">
        <v>5537</v>
      </c>
      <c r="BC2361" s="18" t="s">
        <v>5537</v>
      </c>
      <c r="BD2361" s="18" t="s">
        <v>5537</v>
      </c>
      <c r="BE2361" s="18" t="s">
        <v>5537</v>
      </c>
      <c r="BF2361" s="18" t="s">
        <v>5537</v>
      </c>
      <c r="BG2361" s="18" t="s">
        <v>5537</v>
      </c>
      <c r="BH2361" s="18" t="s">
        <v>5537</v>
      </c>
      <c r="BI2361" s="18" t="s">
        <v>5537</v>
      </c>
      <c r="BJ2361" s="18" t="s">
        <v>5537</v>
      </c>
      <c r="BK2361" s="18" t="s">
        <v>5537</v>
      </c>
      <c r="BL2361" s="9" t="s">
        <v>5537</v>
      </c>
      <c r="BM2361" s="14" t="s">
        <v>5537</v>
      </c>
      <c r="BN2361" s="14" t="s">
        <v>5537</v>
      </c>
      <c r="BO2361" s="14" t="str">
        <f>_xlfn.XLOOKUP(B2361,'[4]cell downs 18042026 17h'!$B:$B,'[4]cell downs 18042026 17h'!$B:$B,"")</f>
        <v/>
      </c>
      <c r="BP2361" s="14" t="str">
        <f>_xlfn.XLOOKUP(B2361,'[5]Cells Huawei 19042026 15h'!$B:$B,'[5]Cells Huawei 19042026 15h'!$B:$B,"")</f>
        <v/>
      </c>
      <c r="BQ2361" s="9" t="str">
        <f>_xlfn.XLOOKUP(B2361,'[6]cells down 19042026 9H40'!$B:$B,'[6]cells down 19042026 9H40'!$B:$B,"")</f>
        <v/>
      </c>
      <c r="BR2361" s="9" t="s">
        <v>5232</v>
      </c>
      <c r="BS2361" s="9" t="s">
        <v>1713</v>
      </c>
      <c r="BT2361" s="108"/>
    </row>
    <row r="2362" spans="1:72" s="9" customFormat="1" x14ac:dyDescent="0.35">
      <c r="A2362" s="1" t="s">
        <v>5233</v>
      </c>
      <c r="B2362" s="8" t="s">
        <v>5234</v>
      </c>
      <c r="C2362" s="3" t="str">
        <f>_xlfn.XLOOKUP(B2362,'[1]daily break down'!$D:$D,'[1]daily break down'!$E:$E,"")</f>
        <v>SUD-OUEST</v>
      </c>
      <c r="D2362" s="1" t="s">
        <v>21</v>
      </c>
      <c r="E2362" s="1" t="e">
        <v>#N/A</v>
      </c>
      <c r="F2362" s="3" t="s">
        <v>13</v>
      </c>
      <c r="G2362" s="1" t="s">
        <v>5233</v>
      </c>
      <c r="H2362" s="33" t="str">
        <f>_xlfn.XLOOKUP(B2362,[2]CALCULATION!$B:$B,[2]CALCULATION!$H:$H,"")</f>
        <v>NOKIA</v>
      </c>
      <c r="I2362" s="28">
        <v>0</v>
      </c>
      <c r="J2362" s="28">
        <v>0</v>
      </c>
      <c r="K2362" s="28">
        <v>0</v>
      </c>
      <c r="L2362" s="28">
        <v>0</v>
      </c>
      <c r="M2362" s="28">
        <v>0</v>
      </c>
      <c r="N2362" s="28">
        <v>0</v>
      </c>
      <c r="O2362" s="28">
        <v>0</v>
      </c>
      <c r="P2362" s="28">
        <v>0</v>
      </c>
      <c r="Q2362" s="28">
        <v>0</v>
      </c>
      <c r="R2362" s="28">
        <v>0</v>
      </c>
      <c r="S2362" s="93">
        <v>0</v>
      </c>
      <c r="T2362" s="93">
        <f>_xlfn.XLOOKUP(B2362,'[3]Nur des jours'!$B:$B,'[3]Nur des jours'!$U:$U,"")</f>
        <v>0</v>
      </c>
      <c r="U2362" s="93">
        <v>0</v>
      </c>
      <c r="V2362" s="93">
        <v>0</v>
      </c>
      <c r="W2362" s="93">
        <v>0</v>
      </c>
      <c r="X2362" s="93">
        <v>0</v>
      </c>
      <c r="Y2362" s="93">
        <v>0</v>
      </c>
      <c r="Z2362" s="93">
        <v>0</v>
      </c>
      <c r="AA2362" s="93">
        <v>0</v>
      </c>
      <c r="AB2362" s="93">
        <v>0</v>
      </c>
      <c r="AC2362" s="93">
        <f>_xlfn.XLOOKUP(B2362,'[3]Nur des jours'!$B:$B,'[3]Nur des jours'!$N:$N,"")</f>
        <v>0</v>
      </c>
      <c r="AD2362" s="93">
        <v>0</v>
      </c>
      <c r="AE2362" s="93">
        <v>0</v>
      </c>
      <c r="AF2362" s="93">
        <v>0</v>
      </c>
      <c r="AG2362" s="93"/>
      <c r="AH2362" s="93">
        <v>0</v>
      </c>
      <c r="AI2362" s="93">
        <v>0</v>
      </c>
      <c r="AJ2362" s="93">
        <v>0</v>
      </c>
      <c r="AK2362" s="93">
        <v>0</v>
      </c>
      <c r="AL2362" s="93">
        <v>0</v>
      </c>
      <c r="AM2362" s="49" t="s">
        <v>5601</v>
      </c>
      <c r="AN2362" s="49"/>
      <c r="AO2362" s="48" t="str" cm="1">
        <f t="array" ref="AO2362">IFERROR(_xlfn.IFS(
AQ2362="MPR ISSUE","PDH",
AQ2362="BSS Hardware Issue","BSS",
AQ2362="Sites strategiques, MLL, Pylone, etc.","ENVTECH",
AQ2362="AKTIVCO DEFAUT GE &amp; POWER Cabinet","AKTIVCO",
AQ2362="AKTIVCO Coupure ENEO &amp; Baisse de tension","AKTIVCO GRID ONLY",
AQ2362="Coupure ENEO &amp; Baisse de tension","IHS GRID ONLY",
AQ2362="Defaut GE &amp; POWER Cabinet","IHS",
AQ2362="Sharing","Partners",
AQ2362="Sites strategiques &amp; DataCenter","SST &amp; DC",
AQ2362="Exclu","Exclu",
AQ2362="SAT","SAT",
AQ2362="SPARE-ISSUE","SPARE-ISSUE",
AQ2362="Fiber CAmtel","TRANS_FO_CAMTEL",
AQ2362="Fiber AOF","Fiber AOF",
AQ2362="Projet OCM (HUAWEI)","TRAVAUX-HUAWEI",
AQ2362="Projet OCM (NOKIA)","TRAVAUX-NOKIA",
AQ2362="ACCESS-ISSUE","ACCESS-ISSUE",
AQ2362="Projet OCM (ZTE, NOKIA, autres projets)","TRAVAUX OCM",
AQ2362="No root CAuse","No root cause",
AQ2362="ODU HS","PDH",
AQ2362="IP &amp; VLAN","PDH",
AQ2362="Warehouse HUAWEI","SPARE-ISSUE",
AQ2362="SPARE-HS","SPARE-ISSUE",
AQ2362="Power Telco","BSS",AQ2362="no impacts","no impacts"
),"")</f>
        <v>No root cause</v>
      </c>
      <c r="AP2362" s="48" t="str" cm="1">
        <f t="array" ref="AP2362">IFERROR(_xlfn.IFS(
AQ2362="MPR ISSUE","TX ISSUE",
AQ2362="BSS Hardware Issue","RAN ISSUE",
AQ2362="Sites strategiques, MLL, Pylone, etc.","ENVTECH",
AQ2362="AKTIVCO DEFAUT GE &amp; POWER Cabinet","POWER ISSUE",
AQ2362="AKTIVCO Coupure ENEO &amp; Baisse de tension","POWER ISSUE",
AQ2362="Coupure ENEO &amp; Baisse de tension","POWER ISSUE",
AQ2362="Defaut GE &amp; POWER Cabinet","POWER ISSUE",
AQ2362="Sharing","POWER ISSUE",
AQ2362="Sites strategiques &amp; DataCenter","POWER ISSUE",
AQ2362="Exclu","Exclu",
AQ2362="SAT","TX ISSUE",
AQ2362="SPARE-ISSUE","SPARE-ISSUE",
AQ2362="Fiber CAmtel","TX ISSUE",
AQ2362="Fiber AOF","TX ISSUE",
AQ2362="Projet OCM (HUAWEI)","TRAVAUX-HUAWEI",
AQ2362="Projet OCM (NOKIA)","TRAVAUX -NOKIA",
AQ2362="ACCESS-ISSUE","ACCESS-ISSUE",
AQ2362="Projet OCM (ZTE, NOKIA, autres projets)","TRAVAUX OCM",
AQ2362="No root CAuse","No root cause",
AQ2362="ODU HS","TX ISSUE",
AQ2362="IP &amp; VLAN","TX ISSUE",
AQ2362="Warehouse HUAWEI","SPARE-ISSUE",
AQ2362="SPARE-HS","SPARE-ISSUE",
AQ2362="Power Telco","RAN ISSUE",AQ2362="no impacts","no impacts"
),"")</f>
        <v>No root cause</v>
      </c>
      <c r="AQ2362" s="67" t="s">
        <v>5344</v>
      </c>
      <c r="AR2362" s="48" t="str" cm="1">
        <f t="array" ref="AR2362">IFERROR(_xlfn.IFS(
AQ2362="MPR ISSUE","ACTIVE",
AQ2362="BSS Hardware Issue","ACTIVE",
AQ2362="Sites strategiques, MLL, Pylone, etc.","PASSIVE",
AQ2362="AKTIVCO DEFAUT GE &amp; POWER Cabinet","PASSIVE",
AQ2362="AKTIVCO Coupure ENEO &amp; Baisse de tension","PASSIVE",
AQ2362="Coupure ENEO &amp; Baisse de tension","PASSIVE",
AQ2362="Defaut GE &amp; POWER Cabinet","PASSIVE",
AQ2362="Sharing","PASSIVE",
AQ2362="Sites strategiques &amp; DataCenter","PASSIVE",
AQ2362="Exclu","Exclu",
AQ2362="SAT","ACTIVE",
AQ2362="SPARE-ISSUE","SPARE-ISSUE",
AQ2362="Fiber CAmtel","ACTIVE",
AQ2362="Fiber AOF","ACTIVE",
AQ2362="Projet OCM (HUAWEI)","PLANNED WORKS",
AQ2362="Projet OCM (NOKIA)","PLANNED WORKS",
AQ2362="ACCESS-ISSUE","ACCESS-ISSUE",
AQ2362="Projet OCM (ZTE, NOKIA, autres projets)","PLANNED WORKS",
AQ2362="No root CAuse","No root cause",
AQ2362="ODU HS","ACTIVE",
AQ2362="IP &amp; VLAN","ACTIVE",
AQ2362="Warehouse HUAWEI","SPARE-ISSUE",
AQ2362="SPARE-HS","SPARE-ISSUE",
AQ2362="Power Telco","ACTIVE", AQ2362="no impacts","no impacts"
),"")</f>
        <v>No root cause</v>
      </c>
      <c r="AS2362" s="92" t="s">
        <v>5537</v>
      </c>
      <c r="AT2362" s="98" t="s">
        <v>5234</v>
      </c>
      <c r="AV2362" s="17" t="s">
        <v>5537</v>
      </c>
      <c r="AW2362" s="7" t="s">
        <v>5537</v>
      </c>
      <c r="AX2362" s="6" t="s">
        <v>5537</v>
      </c>
      <c r="AY2362" s="7"/>
      <c r="AZ2362" s="3" t="s">
        <v>5537</v>
      </c>
      <c r="BA2362" s="18" t="s">
        <v>5537</v>
      </c>
      <c r="BB2362" s="18" t="s">
        <v>5537</v>
      </c>
      <c r="BC2362" s="18" t="s">
        <v>5537</v>
      </c>
      <c r="BD2362" s="18" t="s">
        <v>5537</v>
      </c>
      <c r="BE2362" s="18" t="s">
        <v>5537</v>
      </c>
      <c r="BF2362" s="18" t="s">
        <v>5537</v>
      </c>
      <c r="BG2362" s="18" t="s">
        <v>5537</v>
      </c>
      <c r="BH2362" s="18" t="s">
        <v>5537</v>
      </c>
      <c r="BI2362" s="18" t="s">
        <v>5537</v>
      </c>
      <c r="BJ2362" s="18" t="s">
        <v>5537</v>
      </c>
      <c r="BK2362" s="18" t="s">
        <v>5537</v>
      </c>
      <c r="BL2362" s="9" t="s">
        <v>5537</v>
      </c>
      <c r="BM2362" s="14" t="s">
        <v>5537</v>
      </c>
      <c r="BN2362" s="14" t="s">
        <v>5537</v>
      </c>
      <c r="BO2362" s="14" t="str">
        <f>_xlfn.XLOOKUP(B2362,'[4]cell downs 18042026 17h'!$B:$B,'[4]cell downs 18042026 17h'!$B:$B,"")</f>
        <v/>
      </c>
      <c r="BP2362" s="14" t="str">
        <f>_xlfn.XLOOKUP(B2362,'[5]Cells Huawei 19042026 15h'!$B:$B,'[5]Cells Huawei 19042026 15h'!$B:$B,"")</f>
        <v/>
      </c>
      <c r="BQ2362" s="9" t="str">
        <f>_xlfn.XLOOKUP(B2362,'[6]cells down 19042026 9H40'!$B:$B,'[6]cells down 19042026 9H40'!$B:$B,"")</f>
        <v/>
      </c>
      <c r="BR2362" s="9" t="s">
        <v>5537</v>
      </c>
      <c r="BS2362" s="9" t="s">
        <v>318</v>
      </c>
      <c r="BT2362" s="108"/>
    </row>
    <row r="2363" spans="1:72" s="9" customFormat="1" x14ac:dyDescent="0.35">
      <c r="A2363" s="1" t="s">
        <v>5254</v>
      </c>
      <c r="B2363" s="8" t="s">
        <v>5255</v>
      </c>
      <c r="C2363" s="3" t="str">
        <f>_xlfn.XLOOKUP(B2363,'[1]daily break down'!$D:$D,'[1]daily break down'!$E:$E,"")</f>
        <v>SUD-OUEST</v>
      </c>
      <c r="D2363" s="1" t="s">
        <v>11</v>
      </c>
      <c r="E2363" s="1" t="s">
        <v>1160</v>
      </c>
      <c r="F2363" s="3" t="s">
        <v>13</v>
      </c>
      <c r="G2363" s="1" t="s">
        <v>5256</v>
      </c>
      <c r="H2363" s="33" t="str">
        <f>_xlfn.XLOOKUP(B2363,[2]CALCULATION!$B:$B,[2]CALCULATION!$H:$H,"")</f>
        <v>NOKIA</v>
      </c>
      <c r="I2363" s="28">
        <v>0</v>
      </c>
      <c r="J2363" s="28">
        <v>0</v>
      </c>
      <c r="K2363" s="28">
        <v>0</v>
      </c>
      <c r="L2363" s="28">
        <v>0</v>
      </c>
      <c r="M2363" s="28">
        <v>0</v>
      </c>
      <c r="N2363" s="28">
        <v>0</v>
      </c>
      <c r="O2363" s="28">
        <v>0</v>
      </c>
      <c r="P2363" s="28">
        <v>0</v>
      </c>
      <c r="Q2363" s="28">
        <v>0</v>
      </c>
      <c r="R2363" s="28">
        <v>0</v>
      </c>
      <c r="S2363" s="93">
        <v>0</v>
      </c>
      <c r="T2363" s="93">
        <f>_xlfn.XLOOKUP(B2363,'[3]Nur des jours'!$B:$B,'[3]Nur des jours'!$U:$U,"")</f>
        <v>0</v>
      </c>
      <c r="U2363" s="93">
        <v>0</v>
      </c>
      <c r="V2363" s="93">
        <v>0</v>
      </c>
      <c r="W2363" s="93">
        <v>0</v>
      </c>
      <c r="X2363" s="93">
        <v>0</v>
      </c>
      <c r="Y2363" s="93">
        <v>0</v>
      </c>
      <c r="Z2363" s="93">
        <v>0</v>
      </c>
      <c r="AA2363" s="93">
        <v>0</v>
      </c>
      <c r="AB2363" s="93">
        <v>0</v>
      </c>
      <c r="AC2363" s="93">
        <f>_xlfn.XLOOKUP(B2363,'[3]Nur des jours'!$B:$B,'[3]Nur des jours'!$N:$N,"")</f>
        <v>0</v>
      </c>
      <c r="AD2363" s="93">
        <v>0</v>
      </c>
      <c r="AE2363" s="93">
        <v>0</v>
      </c>
      <c r="AF2363" s="93">
        <v>0</v>
      </c>
      <c r="AG2363" s="93"/>
      <c r="AH2363" s="93">
        <v>0</v>
      </c>
      <c r="AI2363" s="93">
        <v>0</v>
      </c>
      <c r="AJ2363" s="93">
        <v>0</v>
      </c>
      <c r="AK2363" s="93">
        <v>0</v>
      </c>
      <c r="AL2363" s="93">
        <v>0</v>
      </c>
      <c r="AM2363" s="49" t="s">
        <v>5601</v>
      </c>
      <c r="AN2363" s="49"/>
      <c r="AO2363" s="48" t="str" cm="1">
        <f t="array" ref="AO2363">IFERROR(_xlfn.IFS(
AQ2363="MPR ISSUE","PDH",
AQ2363="BSS Hardware Issue","BSS",
AQ2363="Sites strategiques, MLL, Pylone, etc.","ENVTECH",
AQ2363="AKTIVCO DEFAUT GE &amp; POWER Cabinet","AKTIVCO",
AQ2363="AKTIVCO Coupure ENEO &amp; Baisse de tension","AKTIVCO GRID ONLY",
AQ2363="Coupure ENEO &amp; Baisse de tension","IHS GRID ONLY",
AQ2363="Defaut GE &amp; POWER Cabinet","IHS",
AQ2363="Sharing","Partners",
AQ2363="Sites strategiques &amp; DataCenter","SST &amp; DC",
AQ2363="Exclu","Exclu",
AQ2363="SAT","SAT",
AQ2363="SPARE-ISSUE","SPARE-ISSUE",
AQ2363="Fiber CAmtel","TRANS_FO_CAMTEL",
AQ2363="Fiber AOF","Fiber AOF",
AQ2363="Projet OCM (HUAWEI)","TRAVAUX-HUAWEI",
AQ2363="Projet OCM (NOKIA)","TRAVAUX-NOKIA",
AQ2363="ACCESS-ISSUE","ACCESS-ISSUE",
AQ2363="Projet OCM (ZTE, NOKIA, autres projets)","TRAVAUX OCM",
AQ2363="No root CAuse","No root cause",
AQ2363="ODU HS","PDH",
AQ2363="IP &amp; VLAN","PDH",
AQ2363="Warehouse HUAWEI","SPARE-ISSUE",
AQ2363="SPARE-HS","SPARE-ISSUE",
AQ2363="Power Telco","BSS",AQ2363="no impacts","no impacts"
),"")</f>
        <v>TRAVAUX OCM</v>
      </c>
      <c r="AP2363" s="48" t="str" cm="1">
        <f t="array" ref="AP2363">IFERROR(_xlfn.IFS(
AQ2363="MPR ISSUE","TX ISSUE",
AQ2363="BSS Hardware Issue","RAN ISSUE",
AQ2363="Sites strategiques, MLL, Pylone, etc.","ENVTECH",
AQ2363="AKTIVCO DEFAUT GE &amp; POWER Cabinet","POWER ISSUE",
AQ2363="AKTIVCO Coupure ENEO &amp; Baisse de tension","POWER ISSUE",
AQ2363="Coupure ENEO &amp; Baisse de tension","POWER ISSUE",
AQ2363="Defaut GE &amp; POWER Cabinet","POWER ISSUE",
AQ2363="Sharing","POWER ISSUE",
AQ2363="Sites strategiques &amp; DataCenter","POWER ISSUE",
AQ2363="Exclu","Exclu",
AQ2363="SAT","TX ISSUE",
AQ2363="SPARE-ISSUE","SPARE-ISSUE",
AQ2363="Fiber CAmtel","TX ISSUE",
AQ2363="Fiber AOF","TX ISSUE",
AQ2363="Projet OCM (HUAWEI)","TRAVAUX-HUAWEI",
AQ2363="Projet OCM (NOKIA)","TRAVAUX -NOKIA",
AQ2363="ACCESS-ISSUE","ACCESS-ISSUE",
AQ2363="Projet OCM (ZTE, NOKIA, autres projets)","TRAVAUX OCM",
AQ2363="No root CAuse","No root cause",
AQ2363="ODU HS","TX ISSUE",
AQ2363="IP &amp; VLAN","TX ISSUE",
AQ2363="Warehouse HUAWEI","SPARE-ISSUE",
AQ2363="SPARE-HS","SPARE-ISSUE",
AQ2363="Power Telco","RAN ISSUE",AQ2363="no impacts","no impacts"
),"")</f>
        <v>TRAVAUX OCM</v>
      </c>
      <c r="AQ2363" s="67" t="s">
        <v>5341</v>
      </c>
      <c r="AR2363" s="48" t="str" cm="1">
        <f t="array" ref="AR2363">IFERROR(_xlfn.IFS(
AQ2363="MPR ISSUE","ACTIVE",
AQ2363="BSS Hardware Issue","ACTIVE",
AQ2363="Sites strategiques, MLL, Pylone, etc.","PASSIVE",
AQ2363="AKTIVCO DEFAUT GE &amp; POWER Cabinet","PASSIVE",
AQ2363="AKTIVCO Coupure ENEO &amp; Baisse de tension","PASSIVE",
AQ2363="Coupure ENEO &amp; Baisse de tension","PASSIVE",
AQ2363="Defaut GE &amp; POWER Cabinet","PASSIVE",
AQ2363="Sharing","PASSIVE",
AQ2363="Sites strategiques &amp; DataCenter","PASSIVE",
AQ2363="Exclu","Exclu",
AQ2363="SAT","ACTIVE",
AQ2363="SPARE-ISSUE","SPARE-ISSUE",
AQ2363="Fiber CAmtel","ACTIVE",
AQ2363="Fiber AOF","ACTIVE",
AQ2363="Projet OCM (HUAWEI)","PLANNED WORKS",
AQ2363="Projet OCM (NOKIA)","PLANNED WORKS",
AQ2363="ACCESS-ISSUE","ACCESS-ISSUE",
AQ2363="Projet OCM (ZTE, NOKIA, autres projets)","PLANNED WORKS",
AQ2363="No root CAuse","No root cause",
AQ2363="ODU HS","ACTIVE",
AQ2363="IP &amp; VLAN","ACTIVE",
AQ2363="Warehouse HUAWEI","SPARE-ISSUE",
AQ2363="SPARE-HS","SPARE-ISSUE",
AQ2363="Power Telco","ACTIVE", AQ2363="no impacts","no impacts"
),"")</f>
        <v>PLANNED WORKS</v>
      </c>
      <c r="AS2363" s="92" t="s">
        <v>5922</v>
      </c>
      <c r="AT2363" s="98" t="s">
        <v>5255</v>
      </c>
      <c r="AV2363" s="17" t="s">
        <v>5537</v>
      </c>
      <c r="AW2363" s="7" t="s">
        <v>5537</v>
      </c>
      <c r="AX2363" s="6" t="s">
        <v>5537</v>
      </c>
      <c r="AY2363" s="7"/>
      <c r="AZ2363" s="3" t="s">
        <v>5537</v>
      </c>
      <c r="BA2363" s="18" t="s">
        <v>5537</v>
      </c>
      <c r="BB2363" s="18" t="s">
        <v>5537</v>
      </c>
      <c r="BC2363" s="18" t="s">
        <v>5537</v>
      </c>
      <c r="BD2363" s="18" t="s">
        <v>5537</v>
      </c>
      <c r="BE2363" s="18" t="s">
        <v>5537</v>
      </c>
      <c r="BF2363" s="18" t="s">
        <v>5537</v>
      </c>
      <c r="BG2363" s="18" t="s">
        <v>5537</v>
      </c>
      <c r="BH2363" s="18" t="s">
        <v>5537</v>
      </c>
      <c r="BI2363" s="18" t="s">
        <v>5537</v>
      </c>
      <c r="BJ2363" s="18" t="s">
        <v>6332</v>
      </c>
      <c r="BK2363" s="18" t="s">
        <v>6333</v>
      </c>
      <c r="BL2363" s="9" t="s">
        <v>5537</v>
      </c>
      <c r="BM2363" s="14" t="s">
        <v>5537</v>
      </c>
      <c r="BN2363" s="14" t="s">
        <v>5537</v>
      </c>
      <c r="BO2363" s="14" t="str">
        <f>_xlfn.XLOOKUP(B2363,'[4]cell downs 18042026 17h'!$B:$B,'[4]cell downs 18042026 17h'!$B:$B,"")</f>
        <v/>
      </c>
      <c r="BP2363" s="14" t="str">
        <f>_xlfn.XLOOKUP(B2363,'[5]Cells Huawei 19042026 15h'!$B:$B,'[5]Cells Huawei 19042026 15h'!$B:$B,"")</f>
        <v/>
      </c>
      <c r="BQ2363" s="9" t="str">
        <f>_xlfn.XLOOKUP(B2363,'[6]cells down 19042026 9H40'!$B:$B,'[6]cells down 19042026 9H40'!$B:$B,"")</f>
        <v/>
      </c>
      <c r="BR2363" s="9" t="s">
        <v>5255</v>
      </c>
      <c r="BS2363" s="9" t="s">
        <v>12</v>
      </c>
      <c r="BT2363" s="108"/>
    </row>
    <row r="2364" spans="1:72" s="9" customFormat="1" x14ac:dyDescent="0.35">
      <c r="A2364" s="1" t="s">
        <v>5263</v>
      </c>
      <c r="B2364" s="8" t="s">
        <v>5264</v>
      </c>
      <c r="C2364" s="3" t="str">
        <f>_xlfn.XLOOKUP(B2364,'[1]daily break down'!$D:$D,'[1]daily break down'!$E:$E,"")</f>
        <v>SUD-OUEST</v>
      </c>
      <c r="D2364" s="1" t="s">
        <v>11</v>
      </c>
      <c r="E2364" s="1" t="s">
        <v>154</v>
      </c>
      <c r="F2364" s="3" t="s">
        <v>13</v>
      </c>
      <c r="G2364" s="1" t="s">
        <v>4251</v>
      </c>
      <c r="H2364" s="33" t="str">
        <f>_xlfn.XLOOKUP(B2364,[2]CALCULATION!$B:$B,[2]CALCULATION!$H:$H,"")</f>
        <v>NOKIA</v>
      </c>
      <c r="I2364" s="28">
        <v>0</v>
      </c>
      <c r="J2364" s="28">
        <v>0</v>
      </c>
      <c r="K2364" s="28">
        <v>0</v>
      </c>
      <c r="L2364" s="28">
        <v>0</v>
      </c>
      <c r="M2364" s="28">
        <v>0</v>
      </c>
      <c r="N2364" s="28">
        <v>0</v>
      </c>
      <c r="O2364" s="28">
        <v>0</v>
      </c>
      <c r="P2364" s="28">
        <v>0</v>
      </c>
      <c r="Q2364" s="28">
        <v>0</v>
      </c>
      <c r="R2364" s="28">
        <v>0</v>
      </c>
      <c r="S2364" s="93">
        <v>0</v>
      </c>
      <c r="T2364" s="93">
        <f>_xlfn.XLOOKUP(B2364,'[3]Nur des jours'!$B:$B,'[3]Nur des jours'!$U:$U,"")</f>
        <v>0</v>
      </c>
      <c r="U2364" s="93">
        <v>0</v>
      </c>
      <c r="V2364" s="93">
        <v>0</v>
      </c>
      <c r="W2364" s="93">
        <v>0</v>
      </c>
      <c r="X2364" s="93">
        <v>0</v>
      </c>
      <c r="Y2364" s="93">
        <v>0</v>
      </c>
      <c r="Z2364" s="93">
        <v>0</v>
      </c>
      <c r="AA2364" s="93">
        <v>0</v>
      </c>
      <c r="AB2364" s="93">
        <v>0</v>
      </c>
      <c r="AC2364" s="93">
        <f>_xlfn.XLOOKUP(B2364,'[3]Nur des jours'!$B:$B,'[3]Nur des jours'!$N:$N,"")</f>
        <v>0</v>
      </c>
      <c r="AD2364" s="93">
        <v>0</v>
      </c>
      <c r="AE2364" s="93">
        <v>0</v>
      </c>
      <c r="AF2364" s="93">
        <v>0</v>
      </c>
      <c r="AG2364" s="93"/>
      <c r="AH2364" s="93">
        <v>0</v>
      </c>
      <c r="AI2364" s="93">
        <v>0</v>
      </c>
      <c r="AJ2364" s="93">
        <v>0</v>
      </c>
      <c r="AK2364" s="93">
        <v>0</v>
      </c>
      <c r="AL2364" s="93">
        <v>0</v>
      </c>
      <c r="AM2364" s="49" t="s">
        <v>5601</v>
      </c>
      <c r="AN2364" s="49"/>
      <c r="AO2364" s="48" t="str" cm="1">
        <f t="array" ref="AO2364">IFERROR(_xlfn.IFS(
AQ2364="MPR ISSUE","PDH",
AQ2364="BSS Hardware Issue","BSS",
AQ2364="Sites strategiques, MLL, Pylone, etc.","ENVTECH",
AQ2364="AKTIVCO DEFAUT GE &amp; POWER Cabinet","AKTIVCO",
AQ2364="AKTIVCO Coupure ENEO &amp; Baisse de tension","AKTIVCO GRID ONLY",
AQ2364="Coupure ENEO &amp; Baisse de tension","IHS GRID ONLY",
AQ2364="Defaut GE &amp; POWER Cabinet","IHS",
AQ2364="Sharing","Partners",
AQ2364="Sites strategiques &amp; DataCenter","SST &amp; DC",
AQ2364="Exclu","Exclu",
AQ2364="SAT","SAT",
AQ2364="SPARE-ISSUE","SPARE-ISSUE",
AQ2364="Fiber CAmtel","TRANS_FO_CAMTEL",
AQ2364="Fiber AOF","Fiber AOF",
AQ2364="Projet OCM (HUAWEI)","TRAVAUX-HUAWEI",
AQ2364="Projet OCM (NOKIA)","TRAVAUX-NOKIA",
AQ2364="ACCESS-ISSUE","ACCESS-ISSUE",
AQ2364="Projet OCM (ZTE, NOKIA, autres projets)","TRAVAUX OCM",
AQ2364="No root CAuse","No root cause",
AQ2364="ODU HS","PDH",
AQ2364="IP &amp; VLAN","PDH",
AQ2364="Warehouse HUAWEI","SPARE-ISSUE",
AQ2364="SPARE-HS","SPARE-ISSUE",
AQ2364="Power Telco","BSS",AQ2364="no impacts","no impacts"
),"")</f>
        <v>No root cause</v>
      </c>
      <c r="AP2364" s="48" t="str" cm="1">
        <f t="array" ref="AP2364">IFERROR(_xlfn.IFS(
AQ2364="MPR ISSUE","TX ISSUE",
AQ2364="BSS Hardware Issue","RAN ISSUE",
AQ2364="Sites strategiques, MLL, Pylone, etc.","ENVTECH",
AQ2364="AKTIVCO DEFAUT GE &amp; POWER Cabinet","POWER ISSUE",
AQ2364="AKTIVCO Coupure ENEO &amp; Baisse de tension","POWER ISSUE",
AQ2364="Coupure ENEO &amp; Baisse de tension","POWER ISSUE",
AQ2364="Defaut GE &amp; POWER Cabinet","POWER ISSUE",
AQ2364="Sharing","POWER ISSUE",
AQ2364="Sites strategiques &amp; DataCenter","POWER ISSUE",
AQ2364="Exclu","Exclu",
AQ2364="SAT","TX ISSUE",
AQ2364="SPARE-ISSUE","SPARE-ISSUE",
AQ2364="Fiber CAmtel","TX ISSUE",
AQ2364="Fiber AOF","TX ISSUE",
AQ2364="Projet OCM (HUAWEI)","TRAVAUX-HUAWEI",
AQ2364="Projet OCM (NOKIA)","TRAVAUX -NOKIA",
AQ2364="ACCESS-ISSUE","ACCESS-ISSUE",
AQ2364="Projet OCM (ZTE, NOKIA, autres projets)","TRAVAUX OCM",
AQ2364="No root CAuse","No root cause",
AQ2364="ODU HS","TX ISSUE",
AQ2364="IP &amp; VLAN","TX ISSUE",
AQ2364="Warehouse HUAWEI","SPARE-ISSUE",
AQ2364="SPARE-HS","SPARE-ISSUE",
AQ2364="Power Telco","RAN ISSUE",AQ2364="no impacts","no impacts"
),"")</f>
        <v>No root cause</v>
      </c>
      <c r="AQ2364" s="67" t="s">
        <v>5344</v>
      </c>
      <c r="AR2364" s="48" t="str" cm="1">
        <f t="array" ref="AR2364">IFERROR(_xlfn.IFS(
AQ2364="MPR ISSUE","ACTIVE",
AQ2364="BSS Hardware Issue","ACTIVE",
AQ2364="Sites strategiques, MLL, Pylone, etc.","PASSIVE",
AQ2364="AKTIVCO DEFAUT GE &amp; POWER Cabinet","PASSIVE",
AQ2364="AKTIVCO Coupure ENEO &amp; Baisse de tension","PASSIVE",
AQ2364="Coupure ENEO &amp; Baisse de tension","PASSIVE",
AQ2364="Defaut GE &amp; POWER Cabinet","PASSIVE",
AQ2364="Sharing","PASSIVE",
AQ2364="Sites strategiques &amp; DataCenter","PASSIVE",
AQ2364="Exclu","Exclu",
AQ2364="SAT","ACTIVE",
AQ2364="SPARE-ISSUE","SPARE-ISSUE",
AQ2364="Fiber CAmtel","ACTIVE",
AQ2364="Fiber AOF","ACTIVE",
AQ2364="Projet OCM (HUAWEI)","PLANNED WORKS",
AQ2364="Projet OCM (NOKIA)","PLANNED WORKS",
AQ2364="ACCESS-ISSUE","ACCESS-ISSUE",
AQ2364="Projet OCM (ZTE, NOKIA, autres projets)","PLANNED WORKS",
AQ2364="No root CAuse","No root cause",
AQ2364="ODU HS","ACTIVE",
AQ2364="IP &amp; VLAN","ACTIVE",
AQ2364="Warehouse HUAWEI","SPARE-ISSUE",
AQ2364="SPARE-HS","SPARE-ISSUE",
AQ2364="Power Telco","ACTIVE", AQ2364="no impacts","no impacts"
),"")</f>
        <v>No root cause</v>
      </c>
      <c r="AS2364" s="92" t="s">
        <v>5537</v>
      </c>
      <c r="AT2364" s="98" t="s">
        <v>5264</v>
      </c>
      <c r="AV2364" s="17" t="s">
        <v>5537</v>
      </c>
      <c r="AW2364" s="7" t="s">
        <v>5537</v>
      </c>
      <c r="AX2364" s="6" t="s">
        <v>5537</v>
      </c>
      <c r="AY2364" s="7"/>
      <c r="AZ2364" s="3" t="s">
        <v>5537</v>
      </c>
      <c r="BA2364" s="18" t="s">
        <v>5537</v>
      </c>
      <c r="BB2364" s="18" t="s">
        <v>5537</v>
      </c>
      <c r="BC2364" s="18" t="s">
        <v>5537</v>
      </c>
      <c r="BD2364" s="18" t="s">
        <v>5537</v>
      </c>
      <c r="BE2364" s="18" t="s">
        <v>5537</v>
      </c>
      <c r="BF2364" s="18" t="s">
        <v>5537</v>
      </c>
      <c r="BG2364" s="18" t="s">
        <v>5537</v>
      </c>
      <c r="BH2364" s="18" t="s">
        <v>5537</v>
      </c>
      <c r="BI2364" s="18" t="s">
        <v>5537</v>
      </c>
      <c r="BJ2364" s="18" t="s">
        <v>5537</v>
      </c>
      <c r="BK2364" s="18" t="s">
        <v>5537</v>
      </c>
      <c r="BL2364" s="9" t="s">
        <v>5537</v>
      </c>
      <c r="BM2364" s="14" t="s">
        <v>5537</v>
      </c>
      <c r="BN2364" s="14" t="s">
        <v>5537</v>
      </c>
      <c r="BO2364" s="14" t="str">
        <f>_xlfn.XLOOKUP(B2364,'[4]cell downs 18042026 17h'!$B:$B,'[4]cell downs 18042026 17h'!$B:$B,"")</f>
        <v/>
      </c>
      <c r="BP2364" s="14" t="str">
        <f>_xlfn.XLOOKUP(B2364,'[5]Cells Huawei 19042026 15h'!$B:$B,'[5]Cells Huawei 19042026 15h'!$B:$B,"")</f>
        <v/>
      </c>
      <c r="BQ2364" s="9" t="str">
        <f>_xlfn.XLOOKUP(B2364,'[6]cells down 19042026 9H40'!$B:$B,'[6]cells down 19042026 9H40'!$B:$B,"")</f>
        <v/>
      </c>
      <c r="BR2364" s="9" t="s">
        <v>5264</v>
      </c>
      <c r="BS2364" s="9" t="s">
        <v>318</v>
      </c>
      <c r="BT2364" s="108"/>
    </row>
    <row r="2365" spans="1:72" s="9" customFormat="1" x14ac:dyDescent="0.35">
      <c r="A2365" s="1" t="s">
        <v>5265</v>
      </c>
      <c r="B2365" s="8" t="s">
        <v>5266</v>
      </c>
      <c r="C2365" s="3" t="str">
        <f>_xlfn.XLOOKUP(B2365,'[1]daily break down'!$D:$D,'[1]daily break down'!$E:$E,"")</f>
        <v>SUD-OUEST</v>
      </c>
      <c r="D2365" s="1" t="s">
        <v>11</v>
      </c>
      <c r="E2365" s="1" t="s">
        <v>12</v>
      </c>
      <c r="F2365" s="3" t="s">
        <v>13</v>
      </c>
      <c r="G2365" s="1" t="s">
        <v>4251</v>
      </c>
      <c r="H2365" s="33" t="str">
        <f>_xlfn.XLOOKUP(B2365,[2]CALCULATION!$B:$B,[2]CALCULATION!$H:$H,"")</f>
        <v>NOKIA</v>
      </c>
      <c r="I2365" s="28">
        <v>0</v>
      </c>
      <c r="J2365" s="28">
        <v>0</v>
      </c>
      <c r="K2365" s="28">
        <v>0</v>
      </c>
      <c r="L2365" s="28">
        <v>0</v>
      </c>
      <c r="M2365" s="28">
        <v>0</v>
      </c>
      <c r="N2365" s="28">
        <v>0</v>
      </c>
      <c r="O2365" s="28">
        <v>0</v>
      </c>
      <c r="P2365" s="28">
        <v>0</v>
      </c>
      <c r="Q2365" s="28">
        <v>0</v>
      </c>
      <c r="R2365" s="28">
        <v>0</v>
      </c>
      <c r="S2365" s="93">
        <v>0</v>
      </c>
      <c r="T2365" s="93">
        <f>_xlfn.XLOOKUP(B2365,'[3]Nur des jours'!$B:$B,'[3]Nur des jours'!$U:$U,"")</f>
        <v>0</v>
      </c>
      <c r="U2365" s="93">
        <v>0</v>
      </c>
      <c r="V2365" s="93">
        <v>0</v>
      </c>
      <c r="W2365" s="93">
        <v>0</v>
      </c>
      <c r="X2365" s="93">
        <v>0</v>
      </c>
      <c r="Y2365" s="93">
        <v>0</v>
      </c>
      <c r="Z2365" s="93">
        <v>0</v>
      </c>
      <c r="AA2365" s="93">
        <v>0</v>
      </c>
      <c r="AB2365" s="93">
        <v>0</v>
      </c>
      <c r="AC2365" s="93">
        <f>_xlfn.XLOOKUP(B2365,'[3]Nur des jours'!$B:$B,'[3]Nur des jours'!$N:$N,"")</f>
        <v>0</v>
      </c>
      <c r="AD2365" s="93">
        <v>0</v>
      </c>
      <c r="AE2365" s="93">
        <v>0</v>
      </c>
      <c r="AF2365" s="93">
        <v>0</v>
      </c>
      <c r="AG2365" s="93"/>
      <c r="AH2365" s="93">
        <v>0</v>
      </c>
      <c r="AI2365" s="93">
        <v>0</v>
      </c>
      <c r="AJ2365" s="93">
        <v>0</v>
      </c>
      <c r="AK2365" s="93">
        <v>0</v>
      </c>
      <c r="AL2365" s="93">
        <v>0</v>
      </c>
      <c r="AM2365" s="49" t="s">
        <v>5601</v>
      </c>
      <c r="AN2365" s="49"/>
      <c r="AO2365" s="48" t="str" cm="1">
        <f t="array" ref="AO2365">IFERROR(_xlfn.IFS(
AQ2365="MPR ISSUE","PDH",
AQ2365="BSS Hardware Issue","BSS",
AQ2365="Sites strategiques, MLL, Pylone, etc.","ENVTECH",
AQ2365="AKTIVCO DEFAUT GE &amp; POWER Cabinet","AKTIVCO",
AQ2365="AKTIVCO Coupure ENEO &amp; Baisse de tension","AKTIVCO GRID ONLY",
AQ2365="Coupure ENEO &amp; Baisse de tension","IHS GRID ONLY",
AQ2365="Defaut GE &amp; POWER Cabinet","IHS",
AQ2365="Sharing","Partners",
AQ2365="Sites strategiques &amp; DataCenter","SST &amp; DC",
AQ2365="Exclu","Exclu",
AQ2365="SAT","SAT",
AQ2365="SPARE-ISSUE","SPARE-ISSUE",
AQ2365="Fiber CAmtel","TRANS_FO_CAMTEL",
AQ2365="Fiber AOF","Fiber AOF",
AQ2365="Projet OCM (HUAWEI)","TRAVAUX-HUAWEI",
AQ2365="Projet OCM (NOKIA)","TRAVAUX-NOKIA",
AQ2365="ACCESS-ISSUE","ACCESS-ISSUE",
AQ2365="Projet OCM (ZTE, NOKIA, autres projets)","TRAVAUX OCM",
AQ2365="No root CAuse","No root cause",
AQ2365="ODU HS","PDH",
AQ2365="IP &amp; VLAN","PDH",
AQ2365="Warehouse HUAWEI","SPARE-ISSUE",
AQ2365="SPARE-HS","SPARE-ISSUE",
AQ2365="Power Telco","BSS",AQ2365="no impacts","no impacts"
),"")</f>
        <v>No root cause</v>
      </c>
      <c r="AP2365" s="48" t="str" cm="1">
        <f t="array" ref="AP2365">IFERROR(_xlfn.IFS(
AQ2365="MPR ISSUE","TX ISSUE",
AQ2365="BSS Hardware Issue","RAN ISSUE",
AQ2365="Sites strategiques, MLL, Pylone, etc.","ENVTECH",
AQ2365="AKTIVCO DEFAUT GE &amp; POWER Cabinet","POWER ISSUE",
AQ2365="AKTIVCO Coupure ENEO &amp; Baisse de tension","POWER ISSUE",
AQ2365="Coupure ENEO &amp; Baisse de tension","POWER ISSUE",
AQ2365="Defaut GE &amp; POWER Cabinet","POWER ISSUE",
AQ2365="Sharing","POWER ISSUE",
AQ2365="Sites strategiques &amp; DataCenter","POWER ISSUE",
AQ2365="Exclu","Exclu",
AQ2365="SAT","TX ISSUE",
AQ2365="SPARE-ISSUE","SPARE-ISSUE",
AQ2365="Fiber CAmtel","TX ISSUE",
AQ2365="Fiber AOF","TX ISSUE",
AQ2365="Projet OCM (HUAWEI)","TRAVAUX-HUAWEI",
AQ2365="Projet OCM (NOKIA)","TRAVAUX -NOKIA",
AQ2365="ACCESS-ISSUE","ACCESS-ISSUE",
AQ2365="Projet OCM (ZTE, NOKIA, autres projets)","TRAVAUX OCM",
AQ2365="No root CAuse","No root cause",
AQ2365="ODU HS","TX ISSUE",
AQ2365="IP &amp; VLAN","TX ISSUE",
AQ2365="Warehouse HUAWEI","SPARE-ISSUE",
AQ2365="SPARE-HS","SPARE-ISSUE",
AQ2365="Power Telco","RAN ISSUE",AQ2365="no impacts","no impacts"
),"")</f>
        <v>No root cause</v>
      </c>
      <c r="AQ2365" s="67" t="s">
        <v>5344</v>
      </c>
      <c r="AR2365" s="48" t="str" cm="1">
        <f t="array" ref="AR2365">IFERROR(_xlfn.IFS(
AQ2365="MPR ISSUE","ACTIVE",
AQ2365="BSS Hardware Issue","ACTIVE",
AQ2365="Sites strategiques, MLL, Pylone, etc.","PASSIVE",
AQ2365="AKTIVCO DEFAUT GE &amp; POWER Cabinet","PASSIVE",
AQ2365="AKTIVCO Coupure ENEO &amp; Baisse de tension","PASSIVE",
AQ2365="Coupure ENEO &amp; Baisse de tension","PASSIVE",
AQ2365="Defaut GE &amp; POWER Cabinet","PASSIVE",
AQ2365="Sharing","PASSIVE",
AQ2365="Sites strategiques &amp; DataCenter","PASSIVE",
AQ2365="Exclu","Exclu",
AQ2365="SAT","ACTIVE",
AQ2365="SPARE-ISSUE","SPARE-ISSUE",
AQ2365="Fiber CAmtel","ACTIVE",
AQ2365="Fiber AOF","ACTIVE",
AQ2365="Projet OCM (HUAWEI)","PLANNED WORKS",
AQ2365="Projet OCM (NOKIA)","PLANNED WORKS",
AQ2365="ACCESS-ISSUE","ACCESS-ISSUE",
AQ2365="Projet OCM (ZTE, NOKIA, autres projets)","PLANNED WORKS",
AQ2365="No root CAuse","No root cause",
AQ2365="ODU HS","ACTIVE",
AQ2365="IP &amp; VLAN","ACTIVE",
AQ2365="Warehouse HUAWEI","SPARE-ISSUE",
AQ2365="SPARE-HS","SPARE-ISSUE",
AQ2365="Power Telco","ACTIVE", AQ2365="no impacts","no impacts"
),"")</f>
        <v>No root cause</v>
      </c>
      <c r="AS2365" s="92" t="s">
        <v>5537</v>
      </c>
      <c r="AT2365" s="98" t="s">
        <v>5266</v>
      </c>
      <c r="AV2365" s="17" t="s">
        <v>5537</v>
      </c>
      <c r="AW2365" s="7" t="s">
        <v>5537</v>
      </c>
      <c r="AX2365" s="6" t="s">
        <v>5537</v>
      </c>
      <c r="AY2365" s="7"/>
      <c r="AZ2365" s="3" t="s">
        <v>5537</v>
      </c>
      <c r="BA2365" s="18" t="s">
        <v>5537</v>
      </c>
      <c r="BB2365" s="18" t="s">
        <v>5537</v>
      </c>
      <c r="BC2365" s="18" t="s">
        <v>5537</v>
      </c>
      <c r="BD2365" s="18" t="s">
        <v>5537</v>
      </c>
      <c r="BE2365" s="18" t="s">
        <v>5537</v>
      </c>
      <c r="BF2365" s="18" t="s">
        <v>5537</v>
      </c>
      <c r="BG2365" s="18" t="s">
        <v>5537</v>
      </c>
      <c r="BH2365" s="18" t="s">
        <v>5537</v>
      </c>
      <c r="BI2365" s="18" t="s">
        <v>5537</v>
      </c>
      <c r="BJ2365" s="18" t="s">
        <v>5537</v>
      </c>
      <c r="BK2365" s="18" t="s">
        <v>5537</v>
      </c>
      <c r="BL2365" s="9" t="s">
        <v>5537</v>
      </c>
      <c r="BM2365" s="14" t="s">
        <v>5537</v>
      </c>
      <c r="BN2365" s="14" t="s">
        <v>5537</v>
      </c>
      <c r="BO2365" s="14" t="str">
        <f>_xlfn.XLOOKUP(B2365,'[4]cell downs 18042026 17h'!$B:$B,'[4]cell downs 18042026 17h'!$B:$B,"")</f>
        <v/>
      </c>
      <c r="BP2365" s="14" t="str">
        <f>_xlfn.XLOOKUP(B2365,'[5]Cells Huawei 19042026 15h'!$B:$B,'[5]Cells Huawei 19042026 15h'!$B:$B,"")</f>
        <v/>
      </c>
      <c r="BQ2365" s="9" t="str">
        <f>_xlfn.XLOOKUP(B2365,'[6]cells down 19042026 9H40'!$B:$B,'[6]cells down 19042026 9H40'!$B:$B,"")</f>
        <v/>
      </c>
      <c r="BR2365" s="9" t="s">
        <v>5266</v>
      </c>
      <c r="BS2365" s="9" t="s">
        <v>12</v>
      </c>
      <c r="BT2365" s="108"/>
    </row>
    <row r="2366" spans="1:72" s="9" customFormat="1" x14ac:dyDescent="0.35">
      <c r="A2366" s="1" t="s">
        <v>5271</v>
      </c>
      <c r="B2366" s="8" t="s">
        <v>5272</v>
      </c>
      <c r="C2366" s="3" t="str">
        <f>_xlfn.XLOOKUP(B2366,'[1]daily break down'!$D:$D,'[1]daily break down'!$E:$E,"")</f>
        <v>SUD-OUEST</v>
      </c>
      <c r="D2366" s="1" t="s">
        <v>11</v>
      </c>
      <c r="E2366" s="1" t="s">
        <v>154</v>
      </c>
      <c r="F2366" s="3" t="s">
        <v>13</v>
      </c>
      <c r="G2366" s="1" t="s">
        <v>5273</v>
      </c>
      <c r="H2366" s="33" t="str">
        <f>_xlfn.XLOOKUP(B2366,[2]CALCULATION!$B:$B,[2]CALCULATION!$H:$H,"")</f>
        <v>NOKIA</v>
      </c>
      <c r="I2366" s="28">
        <v>0</v>
      </c>
      <c r="J2366" s="28">
        <v>0</v>
      </c>
      <c r="K2366" s="28">
        <v>0</v>
      </c>
      <c r="L2366" s="28">
        <v>0</v>
      </c>
      <c r="M2366" s="28">
        <v>0</v>
      </c>
      <c r="N2366" s="28">
        <v>0</v>
      </c>
      <c r="O2366" s="28">
        <v>0</v>
      </c>
      <c r="P2366" s="28">
        <v>0</v>
      </c>
      <c r="Q2366" s="28">
        <v>0</v>
      </c>
      <c r="R2366" s="28">
        <v>0</v>
      </c>
      <c r="S2366" s="93">
        <v>0</v>
      </c>
      <c r="T2366" s="93">
        <f>_xlfn.XLOOKUP(B2366,'[3]Nur des jours'!$B:$B,'[3]Nur des jours'!$U:$U,"")</f>
        <v>0</v>
      </c>
      <c r="U2366" s="93">
        <v>0</v>
      </c>
      <c r="V2366" s="93">
        <v>0</v>
      </c>
      <c r="W2366" s="93">
        <v>0</v>
      </c>
      <c r="X2366" s="93">
        <v>0</v>
      </c>
      <c r="Y2366" s="93">
        <v>0</v>
      </c>
      <c r="Z2366" s="93">
        <v>0</v>
      </c>
      <c r="AA2366" s="93">
        <v>0</v>
      </c>
      <c r="AB2366" s="93">
        <v>0</v>
      </c>
      <c r="AC2366" s="93">
        <f>_xlfn.XLOOKUP(B2366,'[3]Nur des jours'!$B:$B,'[3]Nur des jours'!$N:$N,"")</f>
        <v>0</v>
      </c>
      <c r="AD2366" s="93">
        <v>0</v>
      </c>
      <c r="AE2366" s="93">
        <v>0</v>
      </c>
      <c r="AF2366" s="93">
        <v>0</v>
      </c>
      <c r="AG2366" s="93"/>
      <c r="AH2366" s="93">
        <v>0</v>
      </c>
      <c r="AI2366" s="93">
        <v>0</v>
      </c>
      <c r="AJ2366" s="93">
        <v>0</v>
      </c>
      <c r="AK2366" s="93">
        <v>0</v>
      </c>
      <c r="AL2366" s="93">
        <v>0</v>
      </c>
      <c r="AM2366" s="49" t="s">
        <v>5601</v>
      </c>
      <c r="AN2366" s="49"/>
      <c r="AO2366" s="48" t="str" cm="1">
        <f t="array" ref="AO2366">IFERROR(_xlfn.IFS(
AQ2366="MPR ISSUE","PDH",
AQ2366="BSS Hardware Issue","BSS",
AQ2366="Sites strategiques, MLL, Pylone, etc.","ENVTECH",
AQ2366="AKTIVCO DEFAUT GE &amp; POWER Cabinet","AKTIVCO",
AQ2366="AKTIVCO Coupure ENEO &amp; Baisse de tension","AKTIVCO GRID ONLY",
AQ2366="Coupure ENEO &amp; Baisse de tension","IHS GRID ONLY",
AQ2366="Defaut GE &amp; POWER Cabinet","IHS",
AQ2366="Sharing","Partners",
AQ2366="Sites strategiques &amp; DataCenter","SST &amp; DC",
AQ2366="Exclu","Exclu",
AQ2366="SAT","SAT",
AQ2366="SPARE-ISSUE","SPARE-ISSUE",
AQ2366="Fiber CAmtel","TRANS_FO_CAMTEL",
AQ2366="Fiber AOF","Fiber AOF",
AQ2366="Projet OCM (HUAWEI)","TRAVAUX-HUAWEI",
AQ2366="Projet OCM (NOKIA)","TRAVAUX-NOKIA",
AQ2366="ACCESS-ISSUE","ACCESS-ISSUE",
AQ2366="Projet OCM (ZTE, NOKIA, autres projets)","TRAVAUX OCM",
AQ2366="No root CAuse","No root cause",
AQ2366="ODU HS","PDH",
AQ2366="IP &amp; VLAN","PDH",
AQ2366="Warehouse HUAWEI","SPARE-ISSUE",
AQ2366="SPARE-HS","SPARE-ISSUE",
AQ2366="Power Telco","BSS",AQ2366="no impacts","no impacts"
),"")</f>
        <v>No root cause</v>
      </c>
      <c r="AP2366" s="48" t="str" cm="1">
        <f t="array" ref="AP2366">IFERROR(_xlfn.IFS(
AQ2366="MPR ISSUE","TX ISSUE",
AQ2366="BSS Hardware Issue","RAN ISSUE",
AQ2366="Sites strategiques, MLL, Pylone, etc.","ENVTECH",
AQ2366="AKTIVCO DEFAUT GE &amp; POWER Cabinet","POWER ISSUE",
AQ2366="AKTIVCO Coupure ENEO &amp; Baisse de tension","POWER ISSUE",
AQ2366="Coupure ENEO &amp; Baisse de tension","POWER ISSUE",
AQ2366="Defaut GE &amp; POWER Cabinet","POWER ISSUE",
AQ2366="Sharing","POWER ISSUE",
AQ2366="Sites strategiques &amp; DataCenter","POWER ISSUE",
AQ2366="Exclu","Exclu",
AQ2366="SAT","TX ISSUE",
AQ2366="SPARE-ISSUE","SPARE-ISSUE",
AQ2366="Fiber CAmtel","TX ISSUE",
AQ2366="Fiber AOF","TX ISSUE",
AQ2366="Projet OCM (HUAWEI)","TRAVAUX-HUAWEI",
AQ2366="Projet OCM (NOKIA)","TRAVAUX -NOKIA",
AQ2366="ACCESS-ISSUE","ACCESS-ISSUE",
AQ2366="Projet OCM (ZTE, NOKIA, autres projets)","TRAVAUX OCM",
AQ2366="No root CAuse","No root cause",
AQ2366="ODU HS","TX ISSUE",
AQ2366="IP &amp; VLAN","TX ISSUE",
AQ2366="Warehouse HUAWEI","SPARE-ISSUE",
AQ2366="SPARE-HS","SPARE-ISSUE",
AQ2366="Power Telco","RAN ISSUE",AQ2366="no impacts","no impacts"
),"")</f>
        <v>No root cause</v>
      </c>
      <c r="AQ2366" s="67" t="s">
        <v>5344</v>
      </c>
      <c r="AR2366" s="48" t="str" cm="1">
        <f t="array" ref="AR2366">IFERROR(_xlfn.IFS(
AQ2366="MPR ISSUE","ACTIVE",
AQ2366="BSS Hardware Issue","ACTIVE",
AQ2366="Sites strategiques, MLL, Pylone, etc.","PASSIVE",
AQ2366="AKTIVCO DEFAUT GE &amp; POWER Cabinet","PASSIVE",
AQ2366="AKTIVCO Coupure ENEO &amp; Baisse de tension","PASSIVE",
AQ2366="Coupure ENEO &amp; Baisse de tension","PASSIVE",
AQ2366="Defaut GE &amp; POWER Cabinet","PASSIVE",
AQ2366="Sharing","PASSIVE",
AQ2366="Sites strategiques &amp; DataCenter","PASSIVE",
AQ2366="Exclu","Exclu",
AQ2366="SAT","ACTIVE",
AQ2366="SPARE-ISSUE","SPARE-ISSUE",
AQ2366="Fiber CAmtel","ACTIVE",
AQ2366="Fiber AOF","ACTIVE",
AQ2366="Projet OCM (HUAWEI)","PLANNED WORKS",
AQ2366="Projet OCM (NOKIA)","PLANNED WORKS",
AQ2366="ACCESS-ISSUE","ACCESS-ISSUE",
AQ2366="Projet OCM (ZTE, NOKIA, autres projets)","PLANNED WORKS",
AQ2366="No root CAuse","No root cause",
AQ2366="ODU HS","ACTIVE",
AQ2366="IP &amp; VLAN","ACTIVE",
AQ2366="Warehouse HUAWEI","SPARE-ISSUE",
AQ2366="SPARE-HS","SPARE-ISSUE",
AQ2366="Power Telco","ACTIVE", AQ2366="no impacts","no impacts"
),"")</f>
        <v>No root cause</v>
      </c>
      <c r="AS2366" s="92" t="s">
        <v>5537</v>
      </c>
      <c r="AT2366" s="98" t="s">
        <v>5272</v>
      </c>
      <c r="AV2366" s="17" t="s">
        <v>5537</v>
      </c>
      <c r="AW2366" s="7" t="s">
        <v>5537</v>
      </c>
      <c r="AX2366" s="6" t="s">
        <v>5537</v>
      </c>
      <c r="AY2366" s="7"/>
      <c r="AZ2366" s="3" t="s">
        <v>5537</v>
      </c>
      <c r="BA2366" s="18" t="s">
        <v>5537</v>
      </c>
      <c r="BB2366" s="18" t="s">
        <v>5537</v>
      </c>
      <c r="BC2366" s="18" t="s">
        <v>5537</v>
      </c>
      <c r="BD2366" s="18" t="s">
        <v>5537</v>
      </c>
      <c r="BE2366" s="18" t="s">
        <v>5537</v>
      </c>
      <c r="BF2366" s="18" t="s">
        <v>5537</v>
      </c>
      <c r="BG2366" s="18" t="s">
        <v>5537</v>
      </c>
      <c r="BH2366" s="18" t="s">
        <v>5537</v>
      </c>
      <c r="BI2366" s="18" t="s">
        <v>5537</v>
      </c>
      <c r="BJ2366" s="18" t="s">
        <v>5537</v>
      </c>
      <c r="BK2366" s="18" t="s">
        <v>5537</v>
      </c>
      <c r="BL2366" s="9" t="s">
        <v>5537</v>
      </c>
      <c r="BM2366" s="14" t="s">
        <v>5537</v>
      </c>
      <c r="BN2366" s="14" t="s">
        <v>5537</v>
      </c>
      <c r="BO2366" s="14" t="str">
        <f>_xlfn.XLOOKUP(B2366,'[4]cell downs 18042026 17h'!$B:$B,'[4]cell downs 18042026 17h'!$B:$B,"")</f>
        <v/>
      </c>
      <c r="BP2366" s="14" t="str">
        <f>_xlfn.XLOOKUP(B2366,'[5]Cells Huawei 19042026 15h'!$B:$B,'[5]Cells Huawei 19042026 15h'!$B:$B,"")</f>
        <v/>
      </c>
      <c r="BQ2366" s="9" t="str">
        <f>_xlfn.XLOOKUP(B2366,'[6]cells down 19042026 9H40'!$B:$B,'[6]cells down 19042026 9H40'!$B:$B,"")</f>
        <v/>
      </c>
      <c r="BR2366" s="9" t="s">
        <v>5272</v>
      </c>
      <c r="BS2366" s="9" t="s">
        <v>12</v>
      </c>
      <c r="BT2366" s="108"/>
    </row>
    <row r="2367" spans="1:72" s="9" customFormat="1" x14ac:dyDescent="0.35">
      <c r="A2367" s="1" t="s">
        <v>5274</v>
      </c>
      <c r="B2367" s="8" t="s">
        <v>5275</v>
      </c>
      <c r="C2367" s="3" t="str">
        <f>_xlfn.XLOOKUP(B2367,'[1]daily break down'!$D:$D,'[1]daily break down'!$E:$E,"")</f>
        <v>SUD-OUEST</v>
      </c>
      <c r="D2367" s="1" t="s">
        <v>11</v>
      </c>
      <c r="E2367" s="1" t="s">
        <v>1160</v>
      </c>
      <c r="F2367" s="3" t="s">
        <v>13</v>
      </c>
      <c r="G2367" s="1" t="s">
        <v>5256</v>
      </c>
      <c r="H2367" s="33" t="str">
        <f>_xlfn.XLOOKUP(B2367,[2]CALCULATION!$B:$B,[2]CALCULATION!$H:$H,"")</f>
        <v>NOKIA</v>
      </c>
      <c r="I2367" s="28">
        <v>0</v>
      </c>
      <c r="J2367" s="28">
        <v>0</v>
      </c>
      <c r="K2367" s="28">
        <v>0</v>
      </c>
      <c r="L2367" s="28">
        <v>0</v>
      </c>
      <c r="M2367" s="28">
        <v>0</v>
      </c>
      <c r="N2367" s="28">
        <v>0</v>
      </c>
      <c r="O2367" s="28">
        <v>0</v>
      </c>
      <c r="P2367" s="28">
        <v>0</v>
      </c>
      <c r="Q2367" s="28">
        <v>0</v>
      </c>
      <c r="R2367" s="28">
        <v>0</v>
      </c>
      <c r="S2367" s="93">
        <v>0</v>
      </c>
      <c r="T2367" s="93">
        <f>_xlfn.XLOOKUP(B2367,'[3]Nur des jours'!$B:$B,'[3]Nur des jours'!$U:$U,"")</f>
        <v>0</v>
      </c>
      <c r="U2367" s="93">
        <v>0</v>
      </c>
      <c r="V2367" s="93">
        <v>0</v>
      </c>
      <c r="W2367" s="93">
        <v>0</v>
      </c>
      <c r="X2367" s="93">
        <v>0</v>
      </c>
      <c r="Y2367" s="93">
        <v>0</v>
      </c>
      <c r="Z2367" s="93">
        <v>0</v>
      </c>
      <c r="AA2367" s="93">
        <v>0</v>
      </c>
      <c r="AB2367" s="93">
        <v>0</v>
      </c>
      <c r="AC2367" s="93">
        <f>_xlfn.XLOOKUP(B2367,'[3]Nur des jours'!$B:$B,'[3]Nur des jours'!$N:$N,"")</f>
        <v>0</v>
      </c>
      <c r="AD2367" s="93">
        <v>0</v>
      </c>
      <c r="AE2367" s="93">
        <v>0</v>
      </c>
      <c r="AF2367" s="93">
        <v>0</v>
      </c>
      <c r="AG2367" s="93"/>
      <c r="AH2367" s="93">
        <v>0</v>
      </c>
      <c r="AI2367" s="93">
        <v>0</v>
      </c>
      <c r="AJ2367" s="93">
        <v>0</v>
      </c>
      <c r="AK2367" s="93">
        <v>0</v>
      </c>
      <c r="AL2367" s="93">
        <v>0</v>
      </c>
      <c r="AM2367" s="49" t="s">
        <v>5601</v>
      </c>
      <c r="AN2367" s="49"/>
      <c r="AO2367" s="48" t="str" cm="1">
        <f t="array" ref="AO2367">IFERROR(_xlfn.IFS(
AQ2367="MPR ISSUE","PDH",
AQ2367="BSS Hardware Issue","BSS",
AQ2367="Sites strategiques, MLL, Pylone, etc.","ENVTECH",
AQ2367="AKTIVCO DEFAUT GE &amp; POWER Cabinet","AKTIVCO",
AQ2367="AKTIVCO Coupure ENEO &amp; Baisse de tension","AKTIVCO GRID ONLY",
AQ2367="Coupure ENEO &amp; Baisse de tension","IHS GRID ONLY",
AQ2367="Defaut GE &amp; POWER Cabinet","IHS",
AQ2367="Sharing","Partners",
AQ2367="Sites strategiques &amp; DataCenter","SST &amp; DC",
AQ2367="Exclu","Exclu",
AQ2367="SAT","SAT",
AQ2367="SPARE-ISSUE","SPARE-ISSUE",
AQ2367="Fiber CAmtel","TRANS_FO_CAMTEL",
AQ2367="Fiber AOF","Fiber AOF",
AQ2367="Projet OCM (HUAWEI)","TRAVAUX-HUAWEI",
AQ2367="Projet OCM (NOKIA)","TRAVAUX-NOKIA",
AQ2367="ACCESS-ISSUE","ACCESS-ISSUE",
AQ2367="Projet OCM (ZTE, NOKIA, autres projets)","TRAVAUX OCM",
AQ2367="No root CAuse","No root cause",
AQ2367="ODU HS","PDH",
AQ2367="IP &amp; VLAN","PDH",
AQ2367="Warehouse HUAWEI","SPARE-ISSUE",
AQ2367="SPARE-HS","SPARE-ISSUE",
AQ2367="Power Telco","BSS",AQ2367="no impacts","no impacts"
),"")</f>
        <v>No root cause</v>
      </c>
      <c r="AP2367" s="48" t="str" cm="1">
        <f t="array" ref="AP2367">IFERROR(_xlfn.IFS(
AQ2367="MPR ISSUE","TX ISSUE",
AQ2367="BSS Hardware Issue","RAN ISSUE",
AQ2367="Sites strategiques, MLL, Pylone, etc.","ENVTECH",
AQ2367="AKTIVCO DEFAUT GE &amp; POWER Cabinet","POWER ISSUE",
AQ2367="AKTIVCO Coupure ENEO &amp; Baisse de tension","POWER ISSUE",
AQ2367="Coupure ENEO &amp; Baisse de tension","POWER ISSUE",
AQ2367="Defaut GE &amp; POWER Cabinet","POWER ISSUE",
AQ2367="Sharing","POWER ISSUE",
AQ2367="Sites strategiques &amp; DataCenter","POWER ISSUE",
AQ2367="Exclu","Exclu",
AQ2367="SAT","TX ISSUE",
AQ2367="SPARE-ISSUE","SPARE-ISSUE",
AQ2367="Fiber CAmtel","TX ISSUE",
AQ2367="Fiber AOF","TX ISSUE",
AQ2367="Projet OCM (HUAWEI)","TRAVAUX-HUAWEI",
AQ2367="Projet OCM (NOKIA)","TRAVAUX -NOKIA",
AQ2367="ACCESS-ISSUE","ACCESS-ISSUE",
AQ2367="Projet OCM (ZTE, NOKIA, autres projets)","TRAVAUX OCM",
AQ2367="No root CAuse","No root cause",
AQ2367="ODU HS","TX ISSUE",
AQ2367="IP &amp; VLAN","TX ISSUE",
AQ2367="Warehouse HUAWEI","SPARE-ISSUE",
AQ2367="SPARE-HS","SPARE-ISSUE",
AQ2367="Power Telco","RAN ISSUE",AQ2367="no impacts","no impacts"
),"")</f>
        <v>No root cause</v>
      </c>
      <c r="AQ2367" s="67" t="s">
        <v>5344</v>
      </c>
      <c r="AR2367" s="48" t="str" cm="1">
        <f t="array" ref="AR2367">IFERROR(_xlfn.IFS(
AQ2367="MPR ISSUE","ACTIVE",
AQ2367="BSS Hardware Issue","ACTIVE",
AQ2367="Sites strategiques, MLL, Pylone, etc.","PASSIVE",
AQ2367="AKTIVCO DEFAUT GE &amp; POWER Cabinet","PASSIVE",
AQ2367="AKTIVCO Coupure ENEO &amp; Baisse de tension","PASSIVE",
AQ2367="Coupure ENEO &amp; Baisse de tension","PASSIVE",
AQ2367="Defaut GE &amp; POWER Cabinet","PASSIVE",
AQ2367="Sharing","PASSIVE",
AQ2367="Sites strategiques &amp; DataCenter","PASSIVE",
AQ2367="Exclu","Exclu",
AQ2367="SAT","ACTIVE",
AQ2367="SPARE-ISSUE","SPARE-ISSUE",
AQ2367="Fiber CAmtel","ACTIVE",
AQ2367="Fiber AOF","ACTIVE",
AQ2367="Projet OCM (HUAWEI)","PLANNED WORKS",
AQ2367="Projet OCM (NOKIA)","PLANNED WORKS",
AQ2367="ACCESS-ISSUE","ACCESS-ISSUE",
AQ2367="Projet OCM (ZTE, NOKIA, autres projets)","PLANNED WORKS",
AQ2367="No root CAuse","No root cause",
AQ2367="ODU HS","ACTIVE",
AQ2367="IP &amp; VLAN","ACTIVE",
AQ2367="Warehouse HUAWEI","SPARE-ISSUE",
AQ2367="SPARE-HS","SPARE-ISSUE",
AQ2367="Power Telco","ACTIVE", AQ2367="no impacts","no impacts"
),"")</f>
        <v>No root cause</v>
      </c>
      <c r="AS2367" s="92" t="s">
        <v>5537</v>
      </c>
      <c r="AT2367" s="98" t="s">
        <v>5275</v>
      </c>
      <c r="AV2367" s="17" t="s">
        <v>5537</v>
      </c>
      <c r="AW2367" s="7" t="s">
        <v>5537</v>
      </c>
      <c r="AX2367" s="6" t="s">
        <v>5537</v>
      </c>
      <c r="AY2367" s="7"/>
      <c r="AZ2367" s="3" t="s">
        <v>5537</v>
      </c>
      <c r="BA2367" s="18" t="s">
        <v>5537</v>
      </c>
      <c r="BB2367" s="18" t="s">
        <v>5537</v>
      </c>
      <c r="BC2367" s="18" t="s">
        <v>5537</v>
      </c>
      <c r="BD2367" s="18" t="s">
        <v>5537</v>
      </c>
      <c r="BE2367" s="18" t="s">
        <v>5537</v>
      </c>
      <c r="BF2367" s="18" t="s">
        <v>5537</v>
      </c>
      <c r="BG2367" s="18" t="s">
        <v>5537</v>
      </c>
      <c r="BH2367" s="18" t="s">
        <v>5537</v>
      </c>
      <c r="BI2367" s="18" t="s">
        <v>5537</v>
      </c>
      <c r="BJ2367" s="18" t="s">
        <v>5537</v>
      </c>
      <c r="BK2367" s="18" t="s">
        <v>5537</v>
      </c>
      <c r="BL2367" s="9" t="s">
        <v>5537</v>
      </c>
      <c r="BM2367" s="14" t="s">
        <v>5537</v>
      </c>
      <c r="BN2367" s="14" t="s">
        <v>5537</v>
      </c>
      <c r="BO2367" s="14" t="str">
        <f>_xlfn.XLOOKUP(B2367,'[4]cell downs 18042026 17h'!$B:$B,'[4]cell downs 18042026 17h'!$B:$B,"")</f>
        <v/>
      </c>
      <c r="BP2367" s="14" t="str">
        <f>_xlfn.XLOOKUP(B2367,'[5]Cells Huawei 19042026 15h'!$B:$B,'[5]Cells Huawei 19042026 15h'!$B:$B,"")</f>
        <v/>
      </c>
      <c r="BQ2367" s="9" t="str">
        <f>_xlfn.XLOOKUP(B2367,'[6]cells down 19042026 9H40'!$B:$B,'[6]cells down 19042026 9H40'!$B:$B,"")</f>
        <v/>
      </c>
      <c r="BR2367" s="9" t="s">
        <v>5275</v>
      </c>
      <c r="BS2367" s="9" t="s">
        <v>12</v>
      </c>
      <c r="BT2367" s="108"/>
    </row>
    <row r="2368" spans="1:72" s="9" customFormat="1" x14ac:dyDescent="0.35">
      <c r="A2368" s="1" t="s">
        <v>5276</v>
      </c>
      <c r="B2368" s="8" t="s">
        <v>5277</v>
      </c>
      <c r="C2368" s="3" t="str">
        <f>_xlfn.XLOOKUP(B2368,'[1]daily break down'!$D:$D,'[1]daily break down'!$E:$E,"")</f>
        <v>SUD-OUEST</v>
      </c>
      <c r="D2368" s="1" t="s">
        <v>11</v>
      </c>
      <c r="E2368" s="1" t="s">
        <v>66</v>
      </c>
      <c r="F2368" s="3" t="s">
        <v>13</v>
      </c>
      <c r="G2368" s="1" t="s">
        <v>5278</v>
      </c>
      <c r="H2368" s="33" t="str">
        <f>_xlfn.XLOOKUP(B2368,[2]CALCULATION!$B:$B,[2]CALCULATION!$H:$H,"")</f>
        <v>NOKIA</v>
      </c>
      <c r="I2368" s="28">
        <v>0</v>
      </c>
      <c r="J2368" s="28">
        <v>0</v>
      </c>
      <c r="K2368" s="28">
        <v>0</v>
      </c>
      <c r="L2368" s="28">
        <v>0</v>
      </c>
      <c r="M2368" s="28">
        <v>0</v>
      </c>
      <c r="N2368" s="28">
        <v>0</v>
      </c>
      <c r="O2368" s="28">
        <v>0</v>
      </c>
      <c r="P2368" s="28">
        <v>0</v>
      </c>
      <c r="Q2368" s="28">
        <v>0</v>
      </c>
      <c r="R2368" s="28">
        <v>0</v>
      </c>
      <c r="S2368" s="93">
        <v>0</v>
      </c>
      <c r="T2368" s="93">
        <f>_xlfn.XLOOKUP(B2368,'[3]Nur des jours'!$B:$B,'[3]Nur des jours'!$U:$U,"")</f>
        <v>0</v>
      </c>
      <c r="U2368" s="93">
        <v>0</v>
      </c>
      <c r="V2368" s="93">
        <v>0</v>
      </c>
      <c r="W2368" s="93">
        <v>0</v>
      </c>
      <c r="X2368" s="93">
        <v>0</v>
      </c>
      <c r="Y2368" s="93">
        <v>0</v>
      </c>
      <c r="Z2368" s="93">
        <v>0</v>
      </c>
      <c r="AA2368" s="93">
        <v>0</v>
      </c>
      <c r="AB2368" s="93">
        <v>0</v>
      </c>
      <c r="AC2368" s="93">
        <f>_xlfn.XLOOKUP(B2368,'[3]Nur des jours'!$B:$B,'[3]Nur des jours'!$N:$N,"")</f>
        <v>0</v>
      </c>
      <c r="AD2368" s="93">
        <v>0</v>
      </c>
      <c r="AE2368" s="93">
        <v>0</v>
      </c>
      <c r="AF2368" s="93">
        <v>0</v>
      </c>
      <c r="AG2368" s="93"/>
      <c r="AH2368" s="93">
        <v>0</v>
      </c>
      <c r="AI2368" s="93">
        <v>0</v>
      </c>
      <c r="AJ2368" s="93">
        <v>0</v>
      </c>
      <c r="AK2368" s="93">
        <v>0</v>
      </c>
      <c r="AL2368" s="93">
        <v>0</v>
      </c>
      <c r="AM2368" s="49" t="s">
        <v>5601</v>
      </c>
      <c r="AN2368" s="49"/>
      <c r="AO2368" s="48" t="str" cm="1">
        <f t="array" ref="AO2368">IFERROR(_xlfn.IFS(
AQ2368="MPR ISSUE","PDH",
AQ2368="BSS Hardware Issue","BSS",
AQ2368="Sites strategiques, MLL, Pylone, etc.","ENVTECH",
AQ2368="AKTIVCO DEFAUT GE &amp; POWER Cabinet","AKTIVCO",
AQ2368="AKTIVCO Coupure ENEO &amp; Baisse de tension","AKTIVCO GRID ONLY",
AQ2368="Coupure ENEO &amp; Baisse de tension","IHS GRID ONLY",
AQ2368="Defaut GE &amp; POWER Cabinet","IHS",
AQ2368="Sharing","Partners",
AQ2368="Sites strategiques &amp; DataCenter","SST &amp; DC",
AQ2368="Exclu","Exclu",
AQ2368="SAT","SAT",
AQ2368="SPARE-ISSUE","SPARE-ISSUE",
AQ2368="Fiber CAmtel","TRANS_FO_CAMTEL",
AQ2368="Fiber AOF","Fiber AOF",
AQ2368="Projet OCM (HUAWEI)","TRAVAUX-HUAWEI",
AQ2368="Projet OCM (NOKIA)","TRAVAUX-NOKIA",
AQ2368="ACCESS-ISSUE","ACCESS-ISSUE",
AQ2368="Projet OCM (ZTE, NOKIA, autres projets)","TRAVAUX OCM",
AQ2368="No root CAuse","No root cause",
AQ2368="ODU HS","PDH",
AQ2368="IP &amp; VLAN","PDH",
AQ2368="Warehouse HUAWEI","SPARE-ISSUE",
AQ2368="SPARE-HS","SPARE-ISSUE",
AQ2368="Power Telco","BSS",AQ2368="no impacts","no impacts"
),"")</f>
        <v>No root cause</v>
      </c>
      <c r="AP2368" s="48" t="str" cm="1">
        <f t="array" ref="AP2368">IFERROR(_xlfn.IFS(
AQ2368="MPR ISSUE","TX ISSUE",
AQ2368="BSS Hardware Issue","RAN ISSUE",
AQ2368="Sites strategiques, MLL, Pylone, etc.","ENVTECH",
AQ2368="AKTIVCO DEFAUT GE &amp; POWER Cabinet","POWER ISSUE",
AQ2368="AKTIVCO Coupure ENEO &amp; Baisse de tension","POWER ISSUE",
AQ2368="Coupure ENEO &amp; Baisse de tension","POWER ISSUE",
AQ2368="Defaut GE &amp; POWER Cabinet","POWER ISSUE",
AQ2368="Sharing","POWER ISSUE",
AQ2368="Sites strategiques &amp; DataCenter","POWER ISSUE",
AQ2368="Exclu","Exclu",
AQ2368="SAT","TX ISSUE",
AQ2368="SPARE-ISSUE","SPARE-ISSUE",
AQ2368="Fiber CAmtel","TX ISSUE",
AQ2368="Fiber AOF","TX ISSUE",
AQ2368="Projet OCM (HUAWEI)","TRAVAUX-HUAWEI",
AQ2368="Projet OCM (NOKIA)","TRAVAUX -NOKIA",
AQ2368="ACCESS-ISSUE","ACCESS-ISSUE",
AQ2368="Projet OCM (ZTE, NOKIA, autres projets)","TRAVAUX OCM",
AQ2368="No root CAuse","No root cause",
AQ2368="ODU HS","TX ISSUE",
AQ2368="IP &amp; VLAN","TX ISSUE",
AQ2368="Warehouse HUAWEI","SPARE-ISSUE",
AQ2368="SPARE-HS","SPARE-ISSUE",
AQ2368="Power Telco","RAN ISSUE",AQ2368="no impacts","no impacts"
),"")</f>
        <v>No root cause</v>
      </c>
      <c r="AQ2368" s="67" t="s">
        <v>5344</v>
      </c>
      <c r="AR2368" s="48" t="str" cm="1">
        <f t="array" ref="AR2368">IFERROR(_xlfn.IFS(
AQ2368="MPR ISSUE","ACTIVE",
AQ2368="BSS Hardware Issue","ACTIVE",
AQ2368="Sites strategiques, MLL, Pylone, etc.","PASSIVE",
AQ2368="AKTIVCO DEFAUT GE &amp; POWER Cabinet","PASSIVE",
AQ2368="AKTIVCO Coupure ENEO &amp; Baisse de tension","PASSIVE",
AQ2368="Coupure ENEO &amp; Baisse de tension","PASSIVE",
AQ2368="Defaut GE &amp; POWER Cabinet","PASSIVE",
AQ2368="Sharing","PASSIVE",
AQ2368="Sites strategiques &amp; DataCenter","PASSIVE",
AQ2368="Exclu","Exclu",
AQ2368="SAT","ACTIVE",
AQ2368="SPARE-ISSUE","SPARE-ISSUE",
AQ2368="Fiber CAmtel","ACTIVE",
AQ2368="Fiber AOF","ACTIVE",
AQ2368="Projet OCM (HUAWEI)","PLANNED WORKS",
AQ2368="Projet OCM (NOKIA)","PLANNED WORKS",
AQ2368="ACCESS-ISSUE","ACCESS-ISSUE",
AQ2368="Projet OCM (ZTE, NOKIA, autres projets)","PLANNED WORKS",
AQ2368="No root CAuse","No root cause",
AQ2368="ODU HS","ACTIVE",
AQ2368="IP &amp; VLAN","ACTIVE",
AQ2368="Warehouse HUAWEI","SPARE-ISSUE",
AQ2368="SPARE-HS","SPARE-ISSUE",
AQ2368="Power Telco","ACTIVE", AQ2368="no impacts","no impacts"
),"")</f>
        <v>No root cause</v>
      </c>
      <c r="AS2368" s="92" t="s">
        <v>5537</v>
      </c>
      <c r="AT2368" s="98" t="s">
        <v>5277</v>
      </c>
      <c r="AV2368" s="17" t="s">
        <v>5537</v>
      </c>
      <c r="AW2368" s="7" t="s">
        <v>5537</v>
      </c>
      <c r="AX2368" s="6" t="s">
        <v>5537</v>
      </c>
      <c r="AY2368" s="7"/>
      <c r="AZ2368" s="3" t="s">
        <v>5537</v>
      </c>
      <c r="BA2368" s="18" t="s">
        <v>5537</v>
      </c>
      <c r="BB2368" s="18" t="s">
        <v>5537</v>
      </c>
      <c r="BC2368" s="18" t="s">
        <v>5537</v>
      </c>
      <c r="BD2368" s="18" t="s">
        <v>5537</v>
      </c>
      <c r="BE2368" s="18" t="s">
        <v>5537</v>
      </c>
      <c r="BF2368" s="18" t="s">
        <v>5537</v>
      </c>
      <c r="BG2368" s="18" t="s">
        <v>5537</v>
      </c>
      <c r="BH2368" s="18" t="s">
        <v>5537</v>
      </c>
      <c r="BI2368" s="18" t="s">
        <v>5537</v>
      </c>
      <c r="BJ2368" s="18" t="s">
        <v>5537</v>
      </c>
      <c r="BK2368" s="18" t="s">
        <v>5537</v>
      </c>
      <c r="BL2368" s="9" t="s">
        <v>5537</v>
      </c>
      <c r="BM2368" s="14" t="s">
        <v>5537</v>
      </c>
      <c r="BN2368" s="14" t="s">
        <v>5537</v>
      </c>
      <c r="BO2368" s="14" t="str">
        <f>_xlfn.XLOOKUP(B2368,'[4]cell downs 18042026 17h'!$B:$B,'[4]cell downs 18042026 17h'!$B:$B,"")</f>
        <v/>
      </c>
      <c r="BP2368" s="14" t="str">
        <f>_xlfn.XLOOKUP(B2368,'[5]Cells Huawei 19042026 15h'!$B:$B,'[5]Cells Huawei 19042026 15h'!$B:$B,"")</f>
        <v/>
      </c>
      <c r="BQ2368" s="9" t="str">
        <f>_xlfn.XLOOKUP(B2368,'[6]cells down 19042026 9H40'!$B:$B,'[6]cells down 19042026 9H40'!$B:$B,"")</f>
        <v/>
      </c>
      <c r="BR2368" s="9" t="s">
        <v>5277</v>
      </c>
      <c r="BS2368" s="9" t="s">
        <v>5537</v>
      </c>
      <c r="BT2368" s="108"/>
    </row>
    <row r="2369" spans="1:72" s="9" customFormat="1" x14ac:dyDescent="0.35">
      <c r="A2369" s="1" t="s">
        <v>5279</v>
      </c>
      <c r="B2369" s="8" t="s">
        <v>5280</v>
      </c>
      <c r="C2369" s="3" t="str">
        <f>_xlfn.XLOOKUP(B2369,'[1]daily break down'!$D:$D,'[1]daily break down'!$E:$E,"")</f>
        <v>NORD-OUEST</v>
      </c>
      <c r="D2369" s="1"/>
      <c r="E2369" s="1"/>
      <c r="F2369" s="3" t="s">
        <v>51</v>
      </c>
      <c r="G2369" s="1" t="s">
        <v>5281</v>
      </c>
      <c r="H2369" s="33" t="str">
        <f>_xlfn.XLOOKUP(B2369,[2]CALCULATION!$B:$B,[2]CALCULATION!$H:$H,"")</f>
        <v>NOKIA</v>
      </c>
      <c r="I2369" s="28">
        <v>0</v>
      </c>
      <c r="J2369" s="28">
        <v>0</v>
      </c>
      <c r="K2369" s="28">
        <v>0</v>
      </c>
      <c r="L2369" s="28">
        <v>0</v>
      </c>
      <c r="M2369" s="28">
        <v>0</v>
      </c>
      <c r="N2369" s="28">
        <v>0</v>
      </c>
      <c r="O2369" s="28">
        <v>0</v>
      </c>
      <c r="P2369" s="28">
        <v>0</v>
      </c>
      <c r="Q2369" s="28">
        <v>0</v>
      </c>
      <c r="R2369" s="28">
        <v>0</v>
      </c>
      <c r="S2369" s="93">
        <v>0</v>
      </c>
      <c r="T2369" s="93">
        <f>_xlfn.XLOOKUP(B2369,'[3]Nur des jours'!$B:$B,'[3]Nur des jours'!$U:$U,"")</f>
        <v>0</v>
      </c>
      <c r="U2369" s="93">
        <v>0</v>
      </c>
      <c r="V2369" s="93">
        <v>0</v>
      </c>
      <c r="W2369" s="93">
        <v>0</v>
      </c>
      <c r="X2369" s="93">
        <v>0</v>
      </c>
      <c r="Y2369" s="93">
        <v>0</v>
      </c>
      <c r="Z2369" s="93">
        <v>0</v>
      </c>
      <c r="AA2369" s="93">
        <v>0</v>
      </c>
      <c r="AB2369" s="93">
        <v>0</v>
      </c>
      <c r="AC2369" s="93">
        <f>_xlfn.XLOOKUP(B2369,'[3]Nur des jours'!$B:$B,'[3]Nur des jours'!$N:$N,"")</f>
        <v>0</v>
      </c>
      <c r="AD2369" s="93">
        <v>0</v>
      </c>
      <c r="AE2369" s="93">
        <v>0</v>
      </c>
      <c r="AF2369" s="93">
        <v>0</v>
      </c>
      <c r="AG2369" s="93"/>
      <c r="AH2369" s="93">
        <v>0</v>
      </c>
      <c r="AI2369" s="93">
        <v>0</v>
      </c>
      <c r="AJ2369" s="93">
        <v>0</v>
      </c>
      <c r="AK2369" s="93">
        <v>0</v>
      </c>
      <c r="AL2369" s="93">
        <v>0</v>
      </c>
      <c r="AM2369" s="49" t="s">
        <v>5601</v>
      </c>
      <c r="AN2369" s="49"/>
      <c r="AO2369" s="48" t="str" cm="1">
        <f t="array" ref="AO2369">IFERROR(_xlfn.IFS(
AQ2369="MPR ISSUE","PDH",
AQ2369="BSS Hardware Issue","BSS",
AQ2369="Sites strategiques, MLL, Pylone, etc.","ENVTECH",
AQ2369="AKTIVCO DEFAUT GE &amp; POWER Cabinet","AKTIVCO",
AQ2369="AKTIVCO Coupure ENEO &amp; Baisse de tension","AKTIVCO GRID ONLY",
AQ2369="Coupure ENEO &amp; Baisse de tension","IHS GRID ONLY",
AQ2369="Defaut GE &amp; POWER Cabinet","IHS",
AQ2369="Sharing","Partners",
AQ2369="Sites strategiques &amp; DataCenter","SST &amp; DC",
AQ2369="Exclu","Exclu",
AQ2369="SAT","SAT",
AQ2369="SPARE-ISSUE","SPARE-ISSUE",
AQ2369="Fiber CAmtel","TRANS_FO_CAMTEL",
AQ2369="Fiber AOF","Fiber AOF",
AQ2369="Projet OCM (HUAWEI)","TRAVAUX-HUAWEI",
AQ2369="Projet OCM (NOKIA)","TRAVAUX-NOKIA",
AQ2369="ACCESS-ISSUE","ACCESS-ISSUE",
AQ2369="Projet OCM (ZTE, NOKIA, autres projets)","TRAVAUX OCM",
AQ2369="No root CAuse","No root cause",
AQ2369="ODU HS","PDH",
AQ2369="IP &amp; VLAN","PDH",
AQ2369="Warehouse HUAWEI","SPARE-ISSUE",
AQ2369="SPARE-HS","SPARE-ISSUE",
AQ2369="Power Telco","BSS",AQ2369="no impacts","no impacts"
),"")</f>
        <v>No root cause</v>
      </c>
      <c r="AP2369" s="48" t="str" cm="1">
        <f t="array" ref="AP2369">IFERROR(_xlfn.IFS(
AQ2369="MPR ISSUE","TX ISSUE",
AQ2369="BSS Hardware Issue","RAN ISSUE",
AQ2369="Sites strategiques, MLL, Pylone, etc.","ENVTECH",
AQ2369="AKTIVCO DEFAUT GE &amp; POWER Cabinet","POWER ISSUE",
AQ2369="AKTIVCO Coupure ENEO &amp; Baisse de tension","POWER ISSUE",
AQ2369="Coupure ENEO &amp; Baisse de tension","POWER ISSUE",
AQ2369="Defaut GE &amp; POWER Cabinet","POWER ISSUE",
AQ2369="Sharing","POWER ISSUE",
AQ2369="Sites strategiques &amp; DataCenter","POWER ISSUE",
AQ2369="Exclu","Exclu",
AQ2369="SAT","TX ISSUE",
AQ2369="SPARE-ISSUE","SPARE-ISSUE",
AQ2369="Fiber CAmtel","TX ISSUE",
AQ2369="Fiber AOF","TX ISSUE",
AQ2369="Projet OCM (HUAWEI)","TRAVAUX-HUAWEI",
AQ2369="Projet OCM (NOKIA)","TRAVAUX -NOKIA",
AQ2369="ACCESS-ISSUE","ACCESS-ISSUE",
AQ2369="Projet OCM (ZTE, NOKIA, autres projets)","TRAVAUX OCM",
AQ2369="No root CAuse","No root cause",
AQ2369="ODU HS","TX ISSUE",
AQ2369="IP &amp; VLAN","TX ISSUE",
AQ2369="Warehouse HUAWEI","SPARE-ISSUE",
AQ2369="SPARE-HS","SPARE-ISSUE",
AQ2369="Power Telco","RAN ISSUE",AQ2369="no impacts","no impacts"
),"")</f>
        <v>No root cause</v>
      </c>
      <c r="AQ2369" s="67" t="s">
        <v>5344</v>
      </c>
      <c r="AR2369" s="48" t="str" cm="1">
        <f t="array" ref="AR2369">IFERROR(_xlfn.IFS(
AQ2369="MPR ISSUE","ACTIVE",
AQ2369="BSS Hardware Issue","ACTIVE",
AQ2369="Sites strategiques, MLL, Pylone, etc.","PASSIVE",
AQ2369="AKTIVCO DEFAUT GE &amp; POWER Cabinet","PASSIVE",
AQ2369="AKTIVCO Coupure ENEO &amp; Baisse de tension","PASSIVE",
AQ2369="Coupure ENEO &amp; Baisse de tension","PASSIVE",
AQ2369="Defaut GE &amp; POWER Cabinet","PASSIVE",
AQ2369="Sharing","PASSIVE",
AQ2369="Sites strategiques &amp; DataCenter","PASSIVE",
AQ2369="Exclu","Exclu",
AQ2369="SAT","ACTIVE",
AQ2369="SPARE-ISSUE","SPARE-ISSUE",
AQ2369="Fiber CAmtel","ACTIVE",
AQ2369="Fiber AOF","ACTIVE",
AQ2369="Projet OCM (HUAWEI)","PLANNED WORKS",
AQ2369="Projet OCM (NOKIA)","PLANNED WORKS",
AQ2369="ACCESS-ISSUE","ACCESS-ISSUE",
AQ2369="Projet OCM (ZTE, NOKIA, autres projets)","PLANNED WORKS",
AQ2369="No root CAuse","No root cause",
AQ2369="ODU HS","ACTIVE",
AQ2369="IP &amp; VLAN","ACTIVE",
AQ2369="Warehouse HUAWEI","SPARE-ISSUE",
AQ2369="SPARE-HS","SPARE-ISSUE",
AQ2369="Power Telco","ACTIVE", AQ2369="no impacts","no impacts"
),"")</f>
        <v>No root cause</v>
      </c>
      <c r="AS2369" s="92" t="s">
        <v>5537</v>
      </c>
      <c r="AT2369" s="98" t="s">
        <v>5280</v>
      </c>
      <c r="AV2369" s="17" t="s">
        <v>5537</v>
      </c>
      <c r="AW2369" s="7" t="s">
        <v>5537</v>
      </c>
      <c r="AX2369" s="6" t="s">
        <v>5537</v>
      </c>
      <c r="AY2369" s="7"/>
      <c r="AZ2369" s="3" t="s">
        <v>5537</v>
      </c>
      <c r="BA2369" s="18" t="s">
        <v>5537</v>
      </c>
      <c r="BB2369" s="18" t="s">
        <v>5537</v>
      </c>
      <c r="BC2369" s="18" t="s">
        <v>5537</v>
      </c>
      <c r="BD2369" s="18" t="s">
        <v>5537</v>
      </c>
      <c r="BE2369" s="18" t="s">
        <v>5537</v>
      </c>
      <c r="BF2369" s="18" t="s">
        <v>5537</v>
      </c>
      <c r="BG2369" s="18" t="s">
        <v>5537</v>
      </c>
      <c r="BH2369" s="18" t="s">
        <v>5537</v>
      </c>
      <c r="BI2369" s="18" t="s">
        <v>5537</v>
      </c>
      <c r="BJ2369" s="18" t="s">
        <v>5537</v>
      </c>
      <c r="BK2369" s="18" t="s">
        <v>5537</v>
      </c>
      <c r="BL2369" s="9" t="s">
        <v>5537</v>
      </c>
      <c r="BM2369" s="14" t="s">
        <v>5537</v>
      </c>
      <c r="BN2369" s="14" t="s">
        <v>5537</v>
      </c>
      <c r="BO2369" s="14" t="str">
        <f>_xlfn.XLOOKUP(B2369,'[4]cell downs 18042026 17h'!$B:$B,'[4]cell downs 18042026 17h'!$B:$B,"")</f>
        <v/>
      </c>
      <c r="BP2369" s="14" t="str">
        <f>_xlfn.XLOOKUP(B2369,'[5]Cells Huawei 19042026 15h'!$B:$B,'[5]Cells Huawei 19042026 15h'!$B:$B,"")</f>
        <v/>
      </c>
      <c r="BQ2369" s="9" t="str">
        <f>_xlfn.XLOOKUP(B2369,'[6]cells down 19042026 9H40'!$B:$B,'[6]cells down 19042026 9H40'!$B:$B,"")</f>
        <v/>
      </c>
      <c r="BR2369" s="9" t="s">
        <v>5280</v>
      </c>
      <c r="BS2369" s="9" t="s">
        <v>12</v>
      </c>
      <c r="BT2369" s="108"/>
    </row>
    <row r="2370" spans="1:72" s="9" customFormat="1" x14ac:dyDescent="0.35">
      <c r="A2370" s="2" t="s">
        <v>5282</v>
      </c>
      <c r="B2370" s="8" t="s">
        <v>5283</v>
      </c>
      <c r="C2370" s="3" t="str">
        <f>_xlfn.XLOOKUP(B2370,'[1]daily break down'!$D:$D,'[1]daily break down'!$E:$E,"")</f>
        <v>SUD-OUEST</v>
      </c>
      <c r="D2370" s="1" t="s">
        <v>11</v>
      </c>
      <c r="E2370" s="1" t="s">
        <v>154</v>
      </c>
      <c r="F2370" s="3" t="s">
        <v>13</v>
      </c>
      <c r="G2370" s="1" t="s">
        <v>5284</v>
      </c>
      <c r="H2370" s="33" t="str">
        <f>_xlfn.XLOOKUP(B2370,[2]CALCULATION!$B:$B,[2]CALCULATION!$H:$H,"")</f>
        <v>NOKIA</v>
      </c>
      <c r="I2370" s="28">
        <v>0</v>
      </c>
      <c r="J2370" s="28">
        <v>0</v>
      </c>
      <c r="K2370" s="28">
        <v>0</v>
      </c>
      <c r="L2370" s="28">
        <v>0</v>
      </c>
      <c r="M2370" s="28">
        <v>0</v>
      </c>
      <c r="N2370" s="28">
        <v>0</v>
      </c>
      <c r="O2370" s="28">
        <v>0</v>
      </c>
      <c r="P2370" s="28">
        <v>0</v>
      </c>
      <c r="Q2370" s="28">
        <v>0</v>
      </c>
      <c r="R2370" s="28">
        <v>0</v>
      </c>
      <c r="S2370" s="93">
        <v>0</v>
      </c>
      <c r="T2370" s="93">
        <f>_xlfn.XLOOKUP(B2370,'[3]Nur des jours'!$B:$B,'[3]Nur des jours'!$U:$U,"")</f>
        <v>0</v>
      </c>
      <c r="U2370" s="93">
        <v>0</v>
      </c>
      <c r="V2370" s="93">
        <v>0</v>
      </c>
      <c r="W2370" s="93">
        <v>0</v>
      </c>
      <c r="X2370" s="93">
        <v>0</v>
      </c>
      <c r="Y2370" s="93">
        <v>0</v>
      </c>
      <c r="Z2370" s="93">
        <v>0</v>
      </c>
      <c r="AA2370" s="93">
        <v>0</v>
      </c>
      <c r="AB2370" s="93">
        <v>0</v>
      </c>
      <c r="AC2370" s="93">
        <f>_xlfn.XLOOKUP(B2370,'[3]Nur des jours'!$B:$B,'[3]Nur des jours'!$N:$N,"")</f>
        <v>0</v>
      </c>
      <c r="AD2370" s="93">
        <v>0</v>
      </c>
      <c r="AE2370" s="93">
        <v>0</v>
      </c>
      <c r="AF2370" s="93">
        <v>0</v>
      </c>
      <c r="AG2370" s="93"/>
      <c r="AH2370" s="93">
        <v>0</v>
      </c>
      <c r="AI2370" s="93">
        <v>0</v>
      </c>
      <c r="AJ2370" s="93">
        <v>0</v>
      </c>
      <c r="AK2370" s="93">
        <v>0</v>
      </c>
      <c r="AL2370" s="93">
        <v>0</v>
      </c>
      <c r="AM2370" s="49" t="s">
        <v>5601</v>
      </c>
      <c r="AN2370" s="49"/>
      <c r="AO2370" s="48" t="str" cm="1">
        <f t="array" ref="AO2370">IFERROR(_xlfn.IFS(
AQ2370="MPR ISSUE","PDH",
AQ2370="BSS Hardware Issue","BSS",
AQ2370="Sites strategiques, MLL, Pylone, etc.","ENVTECH",
AQ2370="AKTIVCO DEFAUT GE &amp; POWER Cabinet","AKTIVCO",
AQ2370="AKTIVCO Coupure ENEO &amp; Baisse de tension","AKTIVCO GRID ONLY",
AQ2370="Coupure ENEO &amp; Baisse de tension","IHS GRID ONLY",
AQ2370="Defaut GE &amp; POWER Cabinet","IHS",
AQ2370="Sharing","Partners",
AQ2370="Sites strategiques &amp; DataCenter","SST &amp; DC",
AQ2370="Exclu","Exclu",
AQ2370="SAT","SAT",
AQ2370="SPARE-ISSUE","SPARE-ISSUE",
AQ2370="Fiber CAmtel","TRANS_FO_CAMTEL",
AQ2370="Fiber AOF","Fiber AOF",
AQ2370="Projet OCM (HUAWEI)","TRAVAUX-HUAWEI",
AQ2370="Projet OCM (NOKIA)","TRAVAUX-NOKIA",
AQ2370="ACCESS-ISSUE","ACCESS-ISSUE",
AQ2370="Projet OCM (ZTE, NOKIA, autres projets)","TRAVAUX OCM",
AQ2370="No root CAuse","No root cause",
AQ2370="ODU HS","PDH",
AQ2370="IP &amp; VLAN","PDH",
AQ2370="Warehouse HUAWEI","SPARE-ISSUE",
AQ2370="SPARE-HS","SPARE-ISSUE",
AQ2370="Power Telco","BSS",AQ2370="no impacts","no impacts"
),"")</f>
        <v>No root cause</v>
      </c>
      <c r="AP2370" s="48" t="str" cm="1">
        <f t="array" ref="AP2370">IFERROR(_xlfn.IFS(
AQ2370="MPR ISSUE","TX ISSUE",
AQ2370="BSS Hardware Issue","RAN ISSUE",
AQ2370="Sites strategiques, MLL, Pylone, etc.","ENVTECH",
AQ2370="AKTIVCO DEFAUT GE &amp; POWER Cabinet","POWER ISSUE",
AQ2370="AKTIVCO Coupure ENEO &amp; Baisse de tension","POWER ISSUE",
AQ2370="Coupure ENEO &amp; Baisse de tension","POWER ISSUE",
AQ2370="Defaut GE &amp; POWER Cabinet","POWER ISSUE",
AQ2370="Sharing","POWER ISSUE",
AQ2370="Sites strategiques &amp; DataCenter","POWER ISSUE",
AQ2370="Exclu","Exclu",
AQ2370="SAT","TX ISSUE",
AQ2370="SPARE-ISSUE","SPARE-ISSUE",
AQ2370="Fiber CAmtel","TX ISSUE",
AQ2370="Fiber AOF","TX ISSUE",
AQ2370="Projet OCM (HUAWEI)","TRAVAUX-HUAWEI",
AQ2370="Projet OCM (NOKIA)","TRAVAUX -NOKIA",
AQ2370="ACCESS-ISSUE","ACCESS-ISSUE",
AQ2370="Projet OCM (ZTE, NOKIA, autres projets)","TRAVAUX OCM",
AQ2370="No root CAuse","No root cause",
AQ2370="ODU HS","TX ISSUE",
AQ2370="IP &amp; VLAN","TX ISSUE",
AQ2370="Warehouse HUAWEI","SPARE-ISSUE",
AQ2370="SPARE-HS","SPARE-ISSUE",
AQ2370="Power Telco","RAN ISSUE",AQ2370="no impacts","no impacts"
),"")</f>
        <v>No root cause</v>
      </c>
      <c r="AQ2370" s="67" t="s">
        <v>5344</v>
      </c>
      <c r="AR2370" s="48" t="str" cm="1">
        <f t="array" ref="AR2370">IFERROR(_xlfn.IFS(
AQ2370="MPR ISSUE","ACTIVE",
AQ2370="BSS Hardware Issue","ACTIVE",
AQ2370="Sites strategiques, MLL, Pylone, etc.","PASSIVE",
AQ2370="AKTIVCO DEFAUT GE &amp; POWER Cabinet","PASSIVE",
AQ2370="AKTIVCO Coupure ENEO &amp; Baisse de tension","PASSIVE",
AQ2370="Coupure ENEO &amp; Baisse de tension","PASSIVE",
AQ2370="Defaut GE &amp; POWER Cabinet","PASSIVE",
AQ2370="Sharing","PASSIVE",
AQ2370="Sites strategiques &amp; DataCenter","PASSIVE",
AQ2370="Exclu","Exclu",
AQ2370="SAT","ACTIVE",
AQ2370="SPARE-ISSUE","SPARE-ISSUE",
AQ2370="Fiber CAmtel","ACTIVE",
AQ2370="Fiber AOF","ACTIVE",
AQ2370="Projet OCM (HUAWEI)","PLANNED WORKS",
AQ2370="Projet OCM (NOKIA)","PLANNED WORKS",
AQ2370="ACCESS-ISSUE","ACCESS-ISSUE",
AQ2370="Projet OCM (ZTE, NOKIA, autres projets)","PLANNED WORKS",
AQ2370="No root CAuse","No root cause",
AQ2370="ODU HS","ACTIVE",
AQ2370="IP &amp; VLAN","ACTIVE",
AQ2370="Warehouse HUAWEI","SPARE-ISSUE",
AQ2370="SPARE-HS","SPARE-ISSUE",
AQ2370="Power Telco","ACTIVE", AQ2370="no impacts","no impacts"
),"")</f>
        <v>No root cause</v>
      </c>
      <c r="AS2370" s="92" t="s">
        <v>5537</v>
      </c>
      <c r="AT2370" s="98" t="s">
        <v>5283</v>
      </c>
      <c r="AV2370" s="17" t="s">
        <v>5537</v>
      </c>
      <c r="AW2370" s="7" t="s">
        <v>5537</v>
      </c>
      <c r="AX2370" s="6" t="s">
        <v>5537</v>
      </c>
      <c r="AY2370" s="7"/>
      <c r="AZ2370" s="3" t="s">
        <v>5537</v>
      </c>
      <c r="BA2370" s="18" t="s">
        <v>5537</v>
      </c>
      <c r="BB2370" s="18" t="s">
        <v>5537</v>
      </c>
      <c r="BC2370" s="18" t="s">
        <v>5537</v>
      </c>
      <c r="BD2370" s="18" t="s">
        <v>5537</v>
      </c>
      <c r="BE2370" s="18" t="s">
        <v>5537</v>
      </c>
      <c r="BF2370" s="18" t="s">
        <v>5537</v>
      </c>
      <c r="BG2370" s="18" t="s">
        <v>5537</v>
      </c>
      <c r="BH2370" s="18" t="s">
        <v>5537</v>
      </c>
      <c r="BI2370" s="18" t="s">
        <v>5537</v>
      </c>
      <c r="BJ2370" s="18" t="s">
        <v>5537</v>
      </c>
      <c r="BK2370" s="18" t="s">
        <v>5537</v>
      </c>
      <c r="BL2370" s="9" t="s">
        <v>5537</v>
      </c>
      <c r="BM2370" s="14" t="s">
        <v>5537</v>
      </c>
      <c r="BN2370" s="14" t="s">
        <v>5537</v>
      </c>
      <c r="BO2370" s="14" t="str">
        <f>_xlfn.XLOOKUP(B2370,'[4]cell downs 18042026 17h'!$B:$B,'[4]cell downs 18042026 17h'!$B:$B,"")</f>
        <v/>
      </c>
      <c r="BP2370" s="14" t="str">
        <f>_xlfn.XLOOKUP(B2370,'[5]Cells Huawei 19042026 15h'!$B:$B,'[5]Cells Huawei 19042026 15h'!$B:$B,"")</f>
        <v/>
      </c>
      <c r="BQ2370" s="9" t="str">
        <f>_xlfn.XLOOKUP(B2370,'[6]cells down 19042026 9H40'!$B:$B,'[6]cells down 19042026 9H40'!$B:$B,"")</f>
        <v/>
      </c>
      <c r="BR2370" s="9" t="s">
        <v>5283</v>
      </c>
      <c r="BS2370" s="9" t="s">
        <v>12</v>
      </c>
      <c r="BT2370" s="108"/>
    </row>
    <row r="2371" spans="1:72" s="9" customFormat="1" x14ac:dyDescent="0.35">
      <c r="A2371" s="2" t="s">
        <v>5287</v>
      </c>
      <c r="B2371" s="8" t="s">
        <v>5288</v>
      </c>
      <c r="C2371" s="3" t="str">
        <f>_xlfn.XLOOKUP(B2371,'[1]daily break down'!$D:$D,'[1]daily break down'!$E:$E,"")</f>
        <v>NORD-OUEST</v>
      </c>
      <c r="D2371" s="1" t="s">
        <v>11</v>
      </c>
      <c r="E2371" s="1" t="s">
        <v>1160</v>
      </c>
      <c r="F2371" s="3" t="s">
        <v>51</v>
      </c>
      <c r="G2371" s="1" t="s">
        <v>5287</v>
      </c>
      <c r="H2371" s="33" t="str">
        <f>_xlfn.XLOOKUP(B2371,[2]CALCULATION!$B:$B,[2]CALCULATION!$H:$H,"")</f>
        <v>NOKIA</v>
      </c>
      <c r="I2371" s="28">
        <v>0</v>
      </c>
      <c r="J2371" s="28">
        <v>0</v>
      </c>
      <c r="K2371" s="28">
        <v>0</v>
      </c>
      <c r="L2371" s="28">
        <v>0</v>
      </c>
      <c r="M2371" s="28">
        <v>0</v>
      </c>
      <c r="N2371" s="28">
        <v>0</v>
      </c>
      <c r="O2371" s="28">
        <v>0</v>
      </c>
      <c r="P2371" s="28">
        <v>0</v>
      </c>
      <c r="Q2371" s="28">
        <v>0</v>
      </c>
      <c r="R2371" s="28">
        <v>0</v>
      </c>
      <c r="S2371" s="93">
        <v>0</v>
      </c>
      <c r="T2371" s="93">
        <f>_xlfn.XLOOKUP(B2371,'[3]Nur des jours'!$B:$B,'[3]Nur des jours'!$U:$U,"")</f>
        <v>0</v>
      </c>
      <c r="U2371" s="93">
        <v>0</v>
      </c>
      <c r="V2371" s="93">
        <v>0</v>
      </c>
      <c r="W2371" s="93">
        <v>0</v>
      </c>
      <c r="X2371" s="93">
        <v>0</v>
      </c>
      <c r="Y2371" s="93">
        <v>0</v>
      </c>
      <c r="Z2371" s="93">
        <v>0</v>
      </c>
      <c r="AA2371" s="93">
        <v>0</v>
      </c>
      <c r="AB2371" s="93">
        <v>0</v>
      </c>
      <c r="AC2371" s="93">
        <f>_xlfn.XLOOKUP(B2371,'[3]Nur des jours'!$B:$B,'[3]Nur des jours'!$N:$N,"")</f>
        <v>0</v>
      </c>
      <c r="AD2371" s="93">
        <v>0</v>
      </c>
      <c r="AE2371" s="93">
        <v>0</v>
      </c>
      <c r="AF2371" s="93">
        <v>0</v>
      </c>
      <c r="AG2371" s="93"/>
      <c r="AH2371" s="93">
        <v>0</v>
      </c>
      <c r="AI2371" s="93">
        <v>0</v>
      </c>
      <c r="AJ2371" s="93">
        <v>0</v>
      </c>
      <c r="AK2371" s="93">
        <v>0</v>
      </c>
      <c r="AL2371" s="93">
        <v>0</v>
      </c>
      <c r="AM2371" s="49" t="s">
        <v>5601</v>
      </c>
      <c r="AN2371" s="49"/>
      <c r="AO2371" s="48" t="str" cm="1">
        <f t="array" ref="AO2371">IFERROR(_xlfn.IFS(
AQ2371="MPR ISSUE","PDH",
AQ2371="BSS Hardware Issue","BSS",
AQ2371="Sites strategiques, MLL, Pylone, etc.","ENVTECH",
AQ2371="AKTIVCO DEFAUT GE &amp; POWER Cabinet","AKTIVCO",
AQ2371="AKTIVCO Coupure ENEO &amp; Baisse de tension","AKTIVCO GRID ONLY",
AQ2371="Coupure ENEO &amp; Baisse de tension","IHS GRID ONLY",
AQ2371="Defaut GE &amp; POWER Cabinet","IHS",
AQ2371="Sharing","Partners",
AQ2371="Sites strategiques &amp; DataCenter","SST &amp; DC",
AQ2371="Exclu","Exclu",
AQ2371="SAT","SAT",
AQ2371="SPARE-ISSUE","SPARE-ISSUE",
AQ2371="Fiber CAmtel","TRANS_FO_CAMTEL",
AQ2371="Fiber AOF","Fiber AOF",
AQ2371="Projet OCM (HUAWEI)","TRAVAUX-HUAWEI",
AQ2371="Projet OCM (NOKIA)","TRAVAUX-NOKIA",
AQ2371="ACCESS-ISSUE","ACCESS-ISSUE",
AQ2371="Projet OCM (ZTE, NOKIA, autres projets)","TRAVAUX OCM",
AQ2371="No root CAuse","No root cause",
AQ2371="ODU HS","PDH",
AQ2371="IP &amp; VLAN","PDH",
AQ2371="Warehouse HUAWEI","SPARE-ISSUE",
AQ2371="SPARE-HS","SPARE-ISSUE",
AQ2371="Power Telco","BSS",AQ2371="no impacts","no impacts"
),"")</f>
        <v>No root cause</v>
      </c>
      <c r="AP2371" s="48" t="str" cm="1">
        <f t="array" ref="AP2371">IFERROR(_xlfn.IFS(
AQ2371="MPR ISSUE","TX ISSUE",
AQ2371="BSS Hardware Issue","RAN ISSUE",
AQ2371="Sites strategiques, MLL, Pylone, etc.","ENVTECH",
AQ2371="AKTIVCO DEFAUT GE &amp; POWER Cabinet","POWER ISSUE",
AQ2371="AKTIVCO Coupure ENEO &amp; Baisse de tension","POWER ISSUE",
AQ2371="Coupure ENEO &amp; Baisse de tension","POWER ISSUE",
AQ2371="Defaut GE &amp; POWER Cabinet","POWER ISSUE",
AQ2371="Sharing","POWER ISSUE",
AQ2371="Sites strategiques &amp; DataCenter","POWER ISSUE",
AQ2371="Exclu","Exclu",
AQ2371="SAT","TX ISSUE",
AQ2371="SPARE-ISSUE","SPARE-ISSUE",
AQ2371="Fiber CAmtel","TX ISSUE",
AQ2371="Fiber AOF","TX ISSUE",
AQ2371="Projet OCM (HUAWEI)","TRAVAUX-HUAWEI",
AQ2371="Projet OCM (NOKIA)","TRAVAUX -NOKIA",
AQ2371="ACCESS-ISSUE","ACCESS-ISSUE",
AQ2371="Projet OCM (ZTE, NOKIA, autres projets)","TRAVAUX OCM",
AQ2371="No root CAuse","No root cause",
AQ2371="ODU HS","TX ISSUE",
AQ2371="IP &amp; VLAN","TX ISSUE",
AQ2371="Warehouse HUAWEI","SPARE-ISSUE",
AQ2371="SPARE-HS","SPARE-ISSUE",
AQ2371="Power Telco","RAN ISSUE",AQ2371="no impacts","no impacts"
),"")</f>
        <v>No root cause</v>
      </c>
      <c r="AQ2371" s="67" t="s">
        <v>5344</v>
      </c>
      <c r="AR2371" s="48" t="str" cm="1">
        <f t="array" ref="AR2371">IFERROR(_xlfn.IFS(
AQ2371="MPR ISSUE","ACTIVE",
AQ2371="BSS Hardware Issue","ACTIVE",
AQ2371="Sites strategiques, MLL, Pylone, etc.","PASSIVE",
AQ2371="AKTIVCO DEFAUT GE &amp; POWER Cabinet","PASSIVE",
AQ2371="AKTIVCO Coupure ENEO &amp; Baisse de tension","PASSIVE",
AQ2371="Coupure ENEO &amp; Baisse de tension","PASSIVE",
AQ2371="Defaut GE &amp; POWER Cabinet","PASSIVE",
AQ2371="Sharing","PASSIVE",
AQ2371="Sites strategiques &amp; DataCenter","PASSIVE",
AQ2371="Exclu","Exclu",
AQ2371="SAT","ACTIVE",
AQ2371="SPARE-ISSUE","SPARE-ISSUE",
AQ2371="Fiber CAmtel","ACTIVE",
AQ2371="Fiber AOF","ACTIVE",
AQ2371="Projet OCM (HUAWEI)","PLANNED WORKS",
AQ2371="Projet OCM (NOKIA)","PLANNED WORKS",
AQ2371="ACCESS-ISSUE","ACCESS-ISSUE",
AQ2371="Projet OCM (ZTE, NOKIA, autres projets)","PLANNED WORKS",
AQ2371="No root CAuse","No root cause",
AQ2371="ODU HS","ACTIVE",
AQ2371="IP &amp; VLAN","ACTIVE",
AQ2371="Warehouse HUAWEI","SPARE-ISSUE",
AQ2371="SPARE-HS","SPARE-ISSUE",
AQ2371="Power Telco","ACTIVE", AQ2371="no impacts","no impacts"
),"")</f>
        <v>No root cause</v>
      </c>
      <c r="AS2371" s="92" t="s">
        <v>5537</v>
      </c>
      <c r="AT2371" s="98" t="s">
        <v>5288</v>
      </c>
      <c r="AV2371" s="17" t="s">
        <v>5537</v>
      </c>
      <c r="AW2371" s="7" t="s">
        <v>5537</v>
      </c>
      <c r="AX2371" s="6" t="s">
        <v>5537</v>
      </c>
      <c r="AY2371" s="7"/>
      <c r="AZ2371" s="3" t="s">
        <v>5537</v>
      </c>
      <c r="BA2371" s="18" t="s">
        <v>5537</v>
      </c>
      <c r="BB2371" s="18" t="s">
        <v>5537</v>
      </c>
      <c r="BC2371" s="18" t="s">
        <v>5537</v>
      </c>
      <c r="BD2371" s="18" t="s">
        <v>5537</v>
      </c>
      <c r="BE2371" s="18" t="s">
        <v>5537</v>
      </c>
      <c r="BF2371" s="18" t="s">
        <v>5537</v>
      </c>
      <c r="BG2371" s="18" t="s">
        <v>5537</v>
      </c>
      <c r="BH2371" s="18" t="s">
        <v>5537</v>
      </c>
      <c r="BI2371" s="18" t="s">
        <v>5537</v>
      </c>
      <c r="BJ2371" s="18" t="s">
        <v>5537</v>
      </c>
      <c r="BK2371" s="18" t="s">
        <v>5537</v>
      </c>
      <c r="BL2371" s="9" t="s">
        <v>5537</v>
      </c>
      <c r="BM2371" s="14" t="s">
        <v>5537</v>
      </c>
      <c r="BN2371" s="14" t="s">
        <v>5537</v>
      </c>
      <c r="BO2371" s="14" t="str">
        <f>_xlfn.XLOOKUP(B2371,'[4]cell downs 18042026 17h'!$B:$B,'[4]cell downs 18042026 17h'!$B:$B,"")</f>
        <v/>
      </c>
      <c r="BP2371" s="14" t="str">
        <f>_xlfn.XLOOKUP(B2371,'[5]Cells Huawei 19042026 15h'!$B:$B,'[5]Cells Huawei 19042026 15h'!$B:$B,"")</f>
        <v/>
      </c>
      <c r="BQ2371" s="9" t="str">
        <f>_xlfn.XLOOKUP(B2371,'[6]cells down 19042026 9H40'!$B:$B,'[6]cells down 19042026 9H40'!$B:$B,"")</f>
        <v/>
      </c>
      <c r="BR2371" s="9" t="s">
        <v>5288</v>
      </c>
      <c r="BS2371" s="9" t="s">
        <v>5537</v>
      </c>
      <c r="BT2371" s="108"/>
    </row>
    <row r="2372" spans="1:72" s="9" customFormat="1" x14ac:dyDescent="0.35">
      <c r="A2372" s="1" t="s">
        <v>5289</v>
      </c>
      <c r="B2372" s="8" t="s">
        <v>5290</v>
      </c>
      <c r="C2372" s="3" t="str">
        <f>_xlfn.XLOOKUP(B2372,'[1]daily break down'!$D:$D,'[1]daily break down'!$E:$E,"")</f>
        <v>NORD-OUEST</v>
      </c>
      <c r="D2372" s="1"/>
      <c r="E2372" s="1"/>
      <c r="F2372" s="3" t="s">
        <v>51</v>
      </c>
      <c r="G2372" s="1" t="s">
        <v>5289</v>
      </c>
      <c r="H2372" s="33" t="str">
        <f>_xlfn.XLOOKUP(B2372,[2]CALCULATION!$B:$B,[2]CALCULATION!$H:$H,"")</f>
        <v>NOKIA</v>
      </c>
      <c r="I2372" s="28">
        <v>0</v>
      </c>
      <c r="J2372" s="28">
        <v>0</v>
      </c>
      <c r="K2372" s="28">
        <v>0</v>
      </c>
      <c r="L2372" s="28">
        <v>0</v>
      </c>
      <c r="M2372" s="28">
        <v>0</v>
      </c>
      <c r="N2372" s="28">
        <v>0</v>
      </c>
      <c r="O2372" s="28">
        <v>0</v>
      </c>
      <c r="P2372" s="28">
        <v>0</v>
      </c>
      <c r="Q2372" s="28">
        <v>0</v>
      </c>
      <c r="R2372" s="28">
        <v>0</v>
      </c>
      <c r="S2372" s="93">
        <v>0</v>
      </c>
      <c r="T2372" s="93">
        <f>_xlfn.XLOOKUP(B2372,'[3]Nur des jours'!$B:$B,'[3]Nur des jours'!$U:$U,"")</f>
        <v>0</v>
      </c>
      <c r="U2372" s="93">
        <v>0</v>
      </c>
      <c r="V2372" s="93">
        <v>0</v>
      </c>
      <c r="W2372" s="93">
        <v>0</v>
      </c>
      <c r="X2372" s="93">
        <v>0</v>
      </c>
      <c r="Y2372" s="93">
        <v>0</v>
      </c>
      <c r="Z2372" s="93">
        <v>0</v>
      </c>
      <c r="AA2372" s="93">
        <v>0</v>
      </c>
      <c r="AB2372" s="93">
        <v>0</v>
      </c>
      <c r="AC2372" s="93">
        <f>_xlfn.XLOOKUP(B2372,'[3]Nur des jours'!$B:$B,'[3]Nur des jours'!$N:$N,"")</f>
        <v>0</v>
      </c>
      <c r="AD2372" s="93">
        <v>0</v>
      </c>
      <c r="AE2372" s="93">
        <v>0</v>
      </c>
      <c r="AF2372" s="93">
        <v>0</v>
      </c>
      <c r="AG2372" s="93"/>
      <c r="AH2372" s="93">
        <v>0</v>
      </c>
      <c r="AI2372" s="93">
        <v>0</v>
      </c>
      <c r="AJ2372" s="93">
        <v>0</v>
      </c>
      <c r="AK2372" s="93">
        <v>0</v>
      </c>
      <c r="AL2372" s="93">
        <v>0</v>
      </c>
      <c r="AM2372" s="49" t="s">
        <v>5601</v>
      </c>
      <c r="AN2372" s="49"/>
      <c r="AO2372" s="48" t="str" cm="1">
        <f t="array" ref="AO2372">IFERROR(_xlfn.IFS(
AQ2372="MPR ISSUE","PDH",
AQ2372="BSS Hardware Issue","BSS",
AQ2372="Sites strategiques, MLL, Pylone, etc.","ENVTECH",
AQ2372="AKTIVCO DEFAUT GE &amp; POWER Cabinet","AKTIVCO",
AQ2372="AKTIVCO Coupure ENEO &amp; Baisse de tension","AKTIVCO GRID ONLY",
AQ2372="Coupure ENEO &amp; Baisse de tension","IHS GRID ONLY",
AQ2372="Defaut GE &amp; POWER Cabinet","IHS",
AQ2372="Sharing","Partners",
AQ2372="Sites strategiques &amp; DataCenter","SST &amp; DC",
AQ2372="Exclu","Exclu",
AQ2372="SAT","SAT",
AQ2372="SPARE-ISSUE","SPARE-ISSUE",
AQ2372="Fiber CAmtel","TRANS_FO_CAMTEL",
AQ2372="Fiber AOF","Fiber AOF",
AQ2372="Projet OCM (HUAWEI)","TRAVAUX-HUAWEI",
AQ2372="Projet OCM (NOKIA)","TRAVAUX-NOKIA",
AQ2372="ACCESS-ISSUE","ACCESS-ISSUE",
AQ2372="Projet OCM (ZTE, NOKIA, autres projets)","TRAVAUX OCM",
AQ2372="No root CAuse","No root cause",
AQ2372="ODU HS","PDH",
AQ2372="IP &amp; VLAN","PDH",
AQ2372="Warehouse HUAWEI","SPARE-ISSUE",
AQ2372="SPARE-HS","SPARE-ISSUE",
AQ2372="Power Telco","BSS",AQ2372="no impacts","no impacts"
),"")</f>
        <v>No root cause</v>
      </c>
      <c r="AP2372" s="48" t="str" cm="1">
        <f t="array" ref="AP2372">IFERROR(_xlfn.IFS(
AQ2372="MPR ISSUE","TX ISSUE",
AQ2372="BSS Hardware Issue","RAN ISSUE",
AQ2372="Sites strategiques, MLL, Pylone, etc.","ENVTECH",
AQ2372="AKTIVCO DEFAUT GE &amp; POWER Cabinet","POWER ISSUE",
AQ2372="AKTIVCO Coupure ENEO &amp; Baisse de tension","POWER ISSUE",
AQ2372="Coupure ENEO &amp; Baisse de tension","POWER ISSUE",
AQ2372="Defaut GE &amp; POWER Cabinet","POWER ISSUE",
AQ2372="Sharing","POWER ISSUE",
AQ2372="Sites strategiques &amp; DataCenter","POWER ISSUE",
AQ2372="Exclu","Exclu",
AQ2372="SAT","TX ISSUE",
AQ2372="SPARE-ISSUE","SPARE-ISSUE",
AQ2372="Fiber CAmtel","TX ISSUE",
AQ2372="Fiber AOF","TX ISSUE",
AQ2372="Projet OCM (HUAWEI)","TRAVAUX-HUAWEI",
AQ2372="Projet OCM (NOKIA)","TRAVAUX -NOKIA",
AQ2372="ACCESS-ISSUE","ACCESS-ISSUE",
AQ2372="Projet OCM (ZTE, NOKIA, autres projets)","TRAVAUX OCM",
AQ2372="No root CAuse","No root cause",
AQ2372="ODU HS","TX ISSUE",
AQ2372="IP &amp; VLAN","TX ISSUE",
AQ2372="Warehouse HUAWEI","SPARE-ISSUE",
AQ2372="SPARE-HS","SPARE-ISSUE",
AQ2372="Power Telco","RAN ISSUE",AQ2372="no impacts","no impacts"
),"")</f>
        <v>No root cause</v>
      </c>
      <c r="AQ2372" s="67" t="s">
        <v>5344</v>
      </c>
      <c r="AR2372" s="48" t="str" cm="1">
        <f t="array" ref="AR2372">IFERROR(_xlfn.IFS(
AQ2372="MPR ISSUE","ACTIVE",
AQ2372="BSS Hardware Issue","ACTIVE",
AQ2372="Sites strategiques, MLL, Pylone, etc.","PASSIVE",
AQ2372="AKTIVCO DEFAUT GE &amp; POWER Cabinet","PASSIVE",
AQ2372="AKTIVCO Coupure ENEO &amp; Baisse de tension","PASSIVE",
AQ2372="Coupure ENEO &amp; Baisse de tension","PASSIVE",
AQ2372="Defaut GE &amp; POWER Cabinet","PASSIVE",
AQ2372="Sharing","PASSIVE",
AQ2372="Sites strategiques &amp; DataCenter","PASSIVE",
AQ2372="Exclu","Exclu",
AQ2372="SAT","ACTIVE",
AQ2372="SPARE-ISSUE","SPARE-ISSUE",
AQ2372="Fiber CAmtel","ACTIVE",
AQ2372="Fiber AOF","ACTIVE",
AQ2372="Projet OCM (HUAWEI)","PLANNED WORKS",
AQ2372="Projet OCM (NOKIA)","PLANNED WORKS",
AQ2372="ACCESS-ISSUE","ACCESS-ISSUE",
AQ2372="Projet OCM (ZTE, NOKIA, autres projets)","PLANNED WORKS",
AQ2372="No root CAuse","No root cause",
AQ2372="ODU HS","ACTIVE",
AQ2372="IP &amp; VLAN","ACTIVE",
AQ2372="Warehouse HUAWEI","SPARE-ISSUE",
AQ2372="SPARE-HS","SPARE-ISSUE",
AQ2372="Power Telco","ACTIVE", AQ2372="no impacts","no impacts"
),"")</f>
        <v>No root cause</v>
      </c>
      <c r="AS2372" s="92" t="s">
        <v>5537</v>
      </c>
      <c r="AT2372" s="98" t="s">
        <v>5290</v>
      </c>
      <c r="AV2372" s="17" t="s">
        <v>5537</v>
      </c>
      <c r="AW2372" s="7" t="s">
        <v>5537</v>
      </c>
      <c r="AX2372" s="6" t="s">
        <v>5537</v>
      </c>
      <c r="AY2372" s="7"/>
      <c r="AZ2372" s="3" t="s">
        <v>5537</v>
      </c>
      <c r="BA2372" s="18" t="s">
        <v>5537</v>
      </c>
      <c r="BB2372" s="18" t="s">
        <v>5537</v>
      </c>
      <c r="BC2372" s="18" t="s">
        <v>5537</v>
      </c>
      <c r="BD2372" s="18" t="s">
        <v>5537</v>
      </c>
      <c r="BE2372" s="18" t="s">
        <v>5537</v>
      </c>
      <c r="BF2372" s="18" t="s">
        <v>5537</v>
      </c>
      <c r="BG2372" s="18" t="s">
        <v>5537</v>
      </c>
      <c r="BH2372" s="18" t="s">
        <v>5537</v>
      </c>
      <c r="BI2372" s="18" t="s">
        <v>5537</v>
      </c>
      <c r="BJ2372" s="18" t="s">
        <v>5537</v>
      </c>
      <c r="BK2372" s="18" t="s">
        <v>5537</v>
      </c>
      <c r="BL2372" s="9" t="s">
        <v>5537</v>
      </c>
      <c r="BM2372" s="14" t="s">
        <v>5537</v>
      </c>
      <c r="BN2372" s="14" t="s">
        <v>5537</v>
      </c>
      <c r="BO2372" s="14" t="str">
        <f>_xlfn.XLOOKUP(B2372,'[4]cell downs 18042026 17h'!$B:$B,'[4]cell downs 18042026 17h'!$B:$B,"")</f>
        <v/>
      </c>
      <c r="BP2372" s="14" t="str">
        <f>_xlfn.XLOOKUP(B2372,'[5]Cells Huawei 19042026 15h'!$B:$B,'[5]Cells Huawei 19042026 15h'!$B:$B,"")</f>
        <v/>
      </c>
      <c r="BQ2372" s="9" t="str">
        <f>_xlfn.XLOOKUP(B2372,'[6]cells down 19042026 9H40'!$B:$B,'[6]cells down 19042026 9H40'!$B:$B,"")</f>
        <v/>
      </c>
      <c r="BR2372" s="9" t="s">
        <v>5290</v>
      </c>
      <c r="BS2372" s="9" t="s">
        <v>5537</v>
      </c>
      <c r="BT2372" s="108"/>
    </row>
    <row r="2373" spans="1:72" s="9" customFormat="1" x14ac:dyDescent="0.35">
      <c r="A2373" s="1" t="s">
        <v>5291</v>
      </c>
      <c r="B2373" s="8" t="s">
        <v>5292</v>
      </c>
      <c r="C2373" s="3" t="str">
        <f>_xlfn.XLOOKUP(B2373,'[1]daily break down'!$D:$D,'[1]daily break down'!$E:$E,"")</f>
        <v>NORD-OUEST</v>
      </c>
      <c r="D2373" s="1" t="s">
        <v>11</v>
      </c>
      <c r="E2373" s="1" t="s">
        <v>96</v>
      </c>
      <c r="F2373" s="3" t="s">
        <v>51</v>
      </c>
      <c r="G2373" s="1" t="s">
        <v>5291</v>
      </c>
      <c r="H2373" s="33" t="str">
        <f>_xlfn.XLOOKUP(B2373,[2]CALCULATION!$B:$B,[2]CALCULATION!$H:$H,"")</f>
        <v>NOKIA</v>
      </c>
      <c r="I2373" s="28">
        <v>0</v>
      </c>
      <c r="J2373" s="28">
        <v>0</v>
      </c>
      <c r="K2373" s="28">
        <v>0</v>
      </c>
      <c r="L2373" s="28">
        <v>0</v>
      </c>
      <c r="M2373" s="28">
        <v>0</v>
      </c>
      <c r="N2373" s="28">
        <v>0</v>
      </c>
      <c r="O2373" s="28">
        <v>0</v>
      </c>
      <c r="P2373" s="28">
        <v>0</v>
      </c>
      <c r="Q2373" s="28">
        <v>0</v>
      </c>
      <c r="R2373" s="28">
        <v>0</v>
      </c>
      <c r="S2373" s="93">
        <v>0</v>
      </c>
      <c r="T2373" s="93">
        <f>_xlfn.XLOOKUP(B2373,'[3]Nur des jours'!$B:$B,'[3]Nur des jours'!$U:$U,"")</f>
        <v>0</v>
      </c>
      <c r="U2373" s="93">
        <v>0</v>
      </c>
      <c r="V2373" s="93">
        <v>0</v>
      </c>
      <c r="W2373" s="93">
        <v>0</v>
      </c>
      <c r="X2373" s="93">
        <v>0</v>
      </c>
      <c r="Y2373" s="93">
        <v>0</v>
      </c>
      <c r="Z2373" s="93">
        <v>0</v>
      </c>
      <c r="AA2373" s="93">
        <v>0</v>
      </c>
      <c r="AB2373" s="93">
        <v>0</v>
      </c>
      <c r="AC2373" s="93">
        <f>_xlfn.XLOOKUP(B2373,'[3]Nur des jours'!$B:$B,'[3]Nur des jours'!$N:$N,"")</f>
        <v>0</v>
      </c>
      <c r="AD2373" s="93">
        <v>0</v>
      </c>
      <c r="AE2373" s="93">
        <v>0</v>
      </c>
      <c r="AF2373" s="93">
        <v>0</v>
      </c>
      <c r="AG2373" s="93"/>
      <c r="AH2373" s="93">
        <v>0</v>
      </c>
      <c r="AI2373" s="93">
        <v>0</v>
      </c>
      <c r="AJ2373" s="93">
        <v>0</v>
      </c>
      <c r="AK2373" s="93">
        <v>0</v>
      </c>
      <c r="AL2373" s="93">
        <v>0</v>
      </c>
      <c r="AM2373" s="49" t="s">
        <v>5601</v>
      </c>
      <c r="AN2373" s="49"/>
      <c r="AO2373" s="48" t="str" cm="1">
        <f t="array" ref="AO2373">IFERROR(_xlfn.IFS(
AQ2373="MPR ISSUE","PDH",
AQ2373="BSS Hardware Issue","BSS",
AQ2373="Sites strategiques, MLL, Pylone, etc.","ENVTECH",
AQ2373="AKTIVCO DEFAUT GE &amp; POWER Cabinet","AKTIVCO",
AQ2373="AKTIVCO Coupure ENEO &amp; Baisse de tension","AKTIVCO GRID ONLY",
AQ2373="Coupure ENEO &amp; Baisse de tension","IHS GRID ONLY",
AQ2373="Defaut GE &amp; POWER Cabinet","IHS",
AQ2373="Sharing","Partners",
AQ2373="Sites strategiques &amp; DataCenter","SST &amp; DC",
AQ2373="Exclu","Exclu",
AQ2373="SAT","SAT",
AQ2373="SPARE-ISSUE","SPARE-ISSUE",
AQ2373="Fiber CAmtel","TRANS_FO_CAMTEL",
AQ2373="Fiber AOF","Fiber AOF",
AQ2373="Projet OCM (HUAWEI)","TRAVAUX-HUAWEI",
AQ2373="Projet OCM (NOKIA)","TRAVAUX-NOKIA",
AQ2373="ACCESS-ISSUE","ACCESS-ISSUE",
AQ2373="Projet OCM (ZTE, NOKIA, autres projets)","TRAVAUX OCM",
AQ2373="No root CAuse","No root cause",
AQ2373="ODU HS","PDH",
AQ2373="IP &amp; VLAN","PDH",
AQ2373="Warehouse HUAWEI","SPARE-ISSUE",
AQ2373="SPARE-HS","SPARE-ISSUE",
AQ2373="Power Telco","BSS",AQ2373="no impacts","no impacts"
),"")</f>
        <v>No root cause</v>
      </c>
      <c r="AP2373" s="48" t="str" cm="1">
        <f t="array" ref="AP2373">IFERROR(_xlfn.IFS(
AQ2373="MPR ISSUE","TX ISSUE",
AQ2373="BSS Hardware Issue","RAN ISSUE",
AQ2373="Sites strategiques, MLL, Pylone, etc.","ENVTECH",
AQ2373="AKTIVCO DEFAUT GE &amp; POWER Cabinet","POWER ISSUE",
AQ2373="AKTIVCO Coupure ENEO &amp; Baisse de tension","POWER ISSUE",
AQ2373="Coupure ENEO &amp; Baisse de tension","POWER ISSUE",
AQ2373="Defaut GE &amp; POWER Cabinet","POWER ISSUE",
AQ2373="Sharing","POWER ISSUE",
AQ2373="Sites strategiques &amp; DataCenter","POWER ISSUE",
AQ2373="Exclu","Exclu",
AQ2373="SAT","TX ISSUE",
AQ2373="SPARE-ISSUE","SPARE-ISSUE",
AQ2373="Fiber CAmtel","TX ISSUE",
AQ2373="Fiber AOF","TX ISSUE",
AQ2373="Projet OCM (HUAWEI)","TRAVAUX-HUAWEI",
AQ2373="Projet OCM (NOKIA)","TRAVAUX -NOKIA",
AQ2373="ACCESS-ISSUE","ACCESS-ISSUE",
AQ2373="Projet OCM (ZTE, NOKIA, autres projets)","TRAVAUX OCM",
AQ2373="No root CAuse","No root cause",
AQ2373="ODU HS","TX ISSUE",
AQ2373="IP &amp; VLAN","TX ISSUE",
AQ2373="Warehouse HUAWEI","SPARE-ISSUE",
AQ2373="SPARE-HS","SPARE-ISSUE",
AQ2373="Power Telco","RAN ISSUE",AQ2373="no impacts","no impacts"
),"")</f>
        <v>No root cause</v>
      </c>
      <c r="AQ2373" s="67" t="s">
        <v>5344</v>
      </c>
      <c r="AR2373" s="48" t="str" cm="1">
        <f t="array" ref="AR2373">IFERROR(_xlfn.IFS(
AQ2373="MPR ISSUE","ACTIVE",
AQ2373="BSS Hardware Issue","ACTIVE",
AQ2373="Sites strategiques, MLL, Pylone, etc.","PASSIVE",
AQ2373="AKTIVCO DEFAUT GE &amp; POWER Cabinet","PASSIVE",
AQ2373="AKTIVCO Coupure ENEO &amp; Baisse de tension","PASSIVE",
AQ2373="Coupure ENEO &amp; Baisse de tension","PASSIVE",
AQ2373="Defaut GE &amp; POWER Cabinet","PASSIVE",
AQ2373="Sharing","PASSIVE",
AQ2373="Sites strategiques &amp; DataCenter","PASSIVE",
AQ2373="Exclu","Exclu",
AQ2373="SAT","ACTIVE",
AQ2373="SPARE-ISSUE","SPARE-ISSUE",
AQ2373="Fiber CAmtel","ACTIVE",
AQ2373="Fiber AOF","ACTIVE",
AQ2373="Projet OCM (HUAWEI)","PLANNED WORKS",
AQ2373="Projet OCM (NOKIA)","PLANNED WORKS",
AQ2373="ACCESS-ISSUE","ACCESS-ISSUE",
AQ2373="Projet OCM (ZTE, NOKIA, autres projets)","PLANNED WORKS",
AQ2373="No root CAuse","No root cause",
AQ2373="ODU HS","ACTIVE",
AQ2373="IP &amp; VLAN","ACTIVE",
AQ2373="Warehouse HUAWEI","SPARE-ISSUE",
AQ2373="SPARE-HS","SPARE-ISSUE",
AQ2373="Power Telco","ACTIVE", AQ2373="no impacts","no impacts"
),"")</f>
        <v>No root cause</v>
      </c>
      <c r="AS2373" s="92" t="s">
        <v>5537</v>
      </c>
      <c r="AT2373" s="98" t="s">
        <v>5292</v>
      </c>
      <c r="AV2373" s="17" t="s">
        <v>5537</v>
      </c>
      <c r="AW2373" s="7" t="s">
        <v>5537</v>
      </c>
      <c r="AX2373" s="6" t="s">
        <v>5537</v>
      </c>
      <c r="AY2373" s="7"/>
      <c r="AZ2373" s="3" t="s">
        <v>5537</v>
      </c>
      <c r="BA2373" s="18" t="s">
        <v>5537</v>
      </c>
      <c r="BB2373" s="18" t="s">
        <v>5537</v>
      </c>
      <c r="BC2373" s="18" t="s">
        <v>5537</v>
      </c>
      <c r="BD2373" s="18" t="s">
        <v>5537</v>
      </c>
      <c r="BE2373" s="18" t="s">
        <v>5537</v>
      </c>
      <c r="BF2373" s="18" t="s">
        <v>5537</v>
      </c>
      <c r="BG2373" s="18" t="s">
        <v>5537</v>
      </c>
      <c r="BH2373" s="18" t="s">
        <v>5537</v>
      </c>
      <c r="BI2373" s="18" t="s">
        <v>5537</v>
      </c>
      <c r="BJ2373" s="18" t="s">
        <v>5537</v>
      </c>
      <c r="BK2373" s="18" t="s">
        <v>5537</v>
      </c>
      <c r="BL2373" s="9" t="s">
        <v>5537</v>
      </c>
      <c r="BM2373" s="14" t="s">
        <v>5537</v>
      </c>
      <c r="BN2373" s="14" t="s">
        <v>5537</v>
      </c>
      <c r="BO2373" s="14" t="str">
        <f>_xlfn.XLOOKUP(B2373,'[4]cell downs 18042026 17h'!$B:$B,'[4]cell downs 18042026 17h'!$B:$B,"")</f>
        <v/>
      </c>
      <c r="BP2373" s="14" t="str">
        <f>_xlfn.XLOOKUP(B2373,'[5]Cells Huawei 19042026 15h'!$B:$B,'[5]Cells Huawei 19042026 15h'!$B:$B,"")</f>
        <v/>
      </c>
      <c r="BQ2373" s="9" t="str">
        <f>_xlfn.XLOOKUP(B2373,'[6]cells down 19042026 9H40'!$B:$B,'[6]cells down 19042026 9H40'!$B:$B,"")</f>
        <v/>
      </c>
      <c r="BR2373" s="9" t="s">
        <v>5292</v>
      </c>
      <c r="BS2373" s="9" t="s">
        <v>5537</v>
      </c>
      <c r="BT2373" s="108"/>
    </row>
    <row r="2374" spans="1:72" s="9" customFormat="1" x14ac:dyDescent="0.35">
      <c r="A2374" s="1" t="s">
        <v>5296</v>
      </c>
      <c r="B2374" s="8" t="s">
        <v>5297</v>
      </c>
      <c r="C2374" s="3" t="str">
        <f>_xlfn.XLOOKUP(B2374,'[1]daily break down'!$D:$D,'[1]daily break down'!$E:$E,"")</f>
        <v>SUD-OUEST</v>
      </c>
      <c r="D2374" s="1" t="s">
        <v>11</v>
      </c>
      <c r="E2374" s="1" t="s">
        <v>1160</v>
      </c>
      <c r="F2374" s="3" t="s">
        <v>13</v>
      </c>
      <c r="G2374" s="1" t="s">
        <v>5298</v>
      </c>
      <c r="H2374" s="33" t="str">
        <f>_xlfn.XLOOKUP(B2374,[2]CALCULATION!$B:$B,[2]CALCULATION!$H:$H,"")</f>
        <v>NOKIA</v>
      </c>
      <c r="I2374" s="28">
        <v>0</v>
      </c>
      <c r="J2374" s="28">
        <v>0</v>
      </c>
      <c r="K2374" s="28">
        <v>0</v>
      </c>
      <c r="L2374" s="28">
        <v>0</v>
      </c>
      <c r="M2374" s="28">
        <v>0</v>
      </c>
      <c r="N2374" s="28">
        <v>0</v>
      </c>
      <c r="O2374" s="28">
        <v>0</v>
      </c>
      <c r="P2374" s="28">
        <v>0</v>
      </c>
      <c r="Q2374" s="28">
        <v>0</v>
      </c>
      <c r="R2374" s="28">
        <v>0</v>
      </c>
      <c r="S2374" s="93">
        <v>0</v>
      </c>
      <c r="T2374" s="93">
        <f>_xlfn.XLOOKUP(B2374,'[3]Nur des jours'!$B:$B,'[3]Nur des jours'!$U:$U,"")</f>
        <v>0</v>
      </c>
      <c r="U2374" s="93">
        <v>0</v>
      </c>
      <c r="V2374" s="93">
        <v>0</v>
      </c>
      <c r="W2374" s="93">
        <v>0</v>
      </c>
      <c r="X2374" s="93">
        <v>0</v>
      </c>
      <c r="Y2374" s="93">
        <v>0</v>
      </c>
      <c r="Z2374" s="93">
        <v>0</v>
      </c>
      <c r="AA2374" s="93">
        <v>0</v>
      </c>
      <c r="AB2374" s="93">
        <v>0</v>
      </c>
      <c r="AC2374" s="93">
        <f>_xlfn.XLOOKUP(B2374,'[3]Nur des jours'!$B:$B,'[3]Nur des jours'!$N:$N,"")</f>
        <v>0</v>
      </c>
      <c r="AD2374" s="93">
        <v>0</v>
      </c>
      <c r="AE2374" s="93">
        <v>0</v>
      </c>
      <c r="AF2374" s="93">
        <v>0</v>
      </c>
      <c r="AG2374" s="93"/>
      <c r="AH2374" s="93">
        <v>0</v>
      </c>
      <c r="AI2374" s="93">
        <v>0</v>
      </c>
      <c r="AJ2374" s="93">
        <v>0</v>
      </c>
      <c r="AK2374" s="93">
        <v>0</v>
      </c>
      <c r="AL2374" s="93">
        <v>0</v>
      </c>
      <c r="AM2374" s="49" t="s">
        <v>5601</v>
      </c>
      <c r="AN2374" s="49"/>
      <c r="AO2374" s="48" t="str" cm="1">
        <f t="array" ref="AO2374">IFERROR(_xlfn.IFS(
AQ2374="MPR ISSUE","PDH",
AQ2374="BSS Hardware Issue","BSS",
AQ2374="Sites strategiques, MLL, Pylone, etc.","ENVTECH",
AQ2374="AKTIVCO DEFAUT GE &amp; POWER Cabinet","AKTIVCO",
AQ2374="AKTIVCO Coupure ENEO &amp; Baisse de tension","AKTIVCO GRID ONLY",
AQ2374="Coupure ENEO &amp; Baisse de tension","IHS GRID ONLY",
AQ2374="Defaut GE &amp; POWER Cabinet","IHS",
AQ2374="Sharing","Partners",
AQ2374="Sites strategiques &amp; DataCenter","SST &amp; DC",
AQ2374="Exclu","Exclu",
AQ2374="SAT","SAT",
AQ2374="SPARE-ISSUE","SPARE-ISSUE",
AQ2374="Fiber CAmtel","TRANS_FO_CAMTEL",
AQ2374="Fiber AOF","Fiber AOF",
AQ2374="Projet OCM (HUAWEI)","TRAVAUX-HUAWEI",
AQ2374="Projet OCM (NOKIA)","TRAVAUX-NOKIA",
AQ2374="ACCESS-ISSUE","ACCESS-ISSUE",
AQ2374="Projet OCM (ZTE, NOKIA, autres projets)","TRAVAUX OCM",
AQ2374="No root CAuse","No root cause",
AQ2374="ODU HS","PDH",
AQ2374="IP &amp; VLAN","PDH",
AQ2374="Warehouse HUAWEI","SPARE-ISSUE",
AQ2374="SPARE-HS","SPARE-ISSUE",
AQ2374="Power Telco","BSS",AQ2374="no impacts","no impacts"
),"")</f>
        <v>No root cause</v>
      </c>
      <c r="AP2374" s="48" t="str" cm="1">
        <f t="array" ref="AP2374">IFERROR(_xlfn.IFS(
AQ2374="MPR ISSUE","TX ISSUE",
AQ2374="BSS Hardware Issue","RAN ISSUE",
AQ2374="Sites strategiques, MLL, Pylone, etc.","ENVTECH",
AQ2374="AKTIVCO DEFAUT GE &amp; POWER Cabinet","POWER ISSUE",
AQ2374="AKTIVCO Coupure ENEO &amp; Baisse de tension","POWER ISSUE",
AQ2374="Coupure ENEO &amp; Baisse de tension","POWER ISSUE",
AQ2374="Defaut GE &amp; POWER Cabinet","POWER ISSUE",
AQ2374="Sharing","POWER ISSUE",
AQ2374="Sites strategiques &amp; DataCenter","POWER ISSUE",
AQ2374="Exclu","Exclu",
AQ2374="SAT","TX ISSUE",
AQ2374="SPARE-ISSUE","SPARE-ISSUE",
AQ2374="Fiber CAmtel","TX ISSUE",
AQ2374="Fiber AOF","TX ISSUE",
AQ2374="Projet OCM (HUAWEI)","TRAVAUX-HUAWEI",
AQ2374="Projet OCM (NOKIA)","TRAVAUX -NOKIA",
AQ2374="ACCESS-ISSUE","ACCESS-ISSUE",
AQ2374="Projet OCM (ZTE, NOKIA, autres projets)","TRAVAUX OCM",
AQ2374="No root CAuse","No root cause",
AQ2374="ODU HS","TX ISSUE",
AQ2374="IP &amp; VLAN","TX ISSUE",
AQ2374="Warehouse HUAWEI","SPARE-ISSUE",
AQ2374="SPARE-HS","SPARE-ISSUE",
AQ2374="Power Telco","RAN ISSUE",AQ2374="no impacts","no impacts"
),"")</f>
        <v>No root cause</v>
      </c>
      <c r="AQ2374" s="67" t="s">
        <v>5344</v>
      </c>
      <c r="AR2374" s="48" t="str" cm="1">
        <f t="array" ref="AR2374">IFERROR(_xlfn.IFS(
AQ2374="MPR ISSUE","ACTIVE",
AQ2374="BSS Hardware Issue","ACTIVE",
AQ2374="Sites strategiques, MLL, Pylone, etc.","PASSIVE",
AQ2374="AKTIVCO DEFAUT GE &amp; POWER Cabinet","PASSIVE",
AQ2374="AKTIVCO Coupure ENEO &amp; Baisse de tension","PASSIVE",
AQ2374="Coupure ENEO &amp; Baisse de tension","PASSIVE",
AQ2374="Defaut GE &amp; POWER Cabinet","PASSIVE",
AQ2374="Sharing","PASSIVE",
AQ2374="Sites strategiques &amp; DataCenter","PASSIVE",
AQ2374="Exclu","Exclu",
AQ2374="SAT","ACTIVE",
AQ2374="SPARE-ISSUE","SPARE-ISSUE",
AQ2374="Fiber CAmtel","ACTIVE",
AQ2374="Fiber AOF","ACTIVE",
AQ2374="Projet OCM (HUAWEI)","PLANNED WORKS",
AQ2374="Projet OCM (NOKIA)","PLANNED WORKS",
AQ2374="ACCESS-ISSUE","ACCESS-ISSUE",
AQ2374="Projet OCM (ZTE, NOKIA, autres projets)","PLANNED WORKS",
AQ2374="No root CAuse","No root cause",
AQ2374="ODU HS","ACTIVE",
AQ2374="IP &amp; VLAN","ACTIVE",
AQ2374="Warehouse HUAWEI","SPARE-ISSUE",
AQ2374="SPARE-HS","SPARE-ISSUE",
AQ2374="Power Telco","ACTIVE", AQ2374="no impacts","no impacts"
),"")</f>
        <v>No root cause</v>
      </c>
      <c r="AS2374" s="92" t="s">
        <v>5537</v>
      </c>
      <c r="AT2374" s="98" t="s">
        <v>5297</v>
      </c>
      <c r="AV2374" s="17" t="s">
        <v>5537</v>
      </c>
      <c r="AW2374" s="7" t="s">
        <v>5537</v>
      </c>
      <c r="AX2374" s="6" t="s">
        <v>5537</v>
      </c>
      <c r="AY2374" s="7"/>
      <c r="AZ2374" s="3" t="s">
        <v>5537</v>
      </c>
      <c r="BA2374" s="18" t="s">
        <v>5537</v>
      </c>
      <c r="BB2374" s="18" t="s">
        <v>5537</v>
      </c>
      <c r="BC2374" s="18" t="s">
        <v>5537</v>
      </c>
      <c r="BD2374" s="18" t="s">
        <v>5537</v>
      </c>
      <c r="BE2374" s="18" t="s">
        <v>5537</v>
      </c>
      <c r="BF2374" s="18" t="s">
        <v>5537</v>
      </c>
      <c r="BG2374" s="18" t="s">
        <v>5537</v>
      </c>
      <c r="BH2374" s="18" t="s">
        <v>5537</v>
      </c>
      <c r="BI2374" s="18" t="s">
        <v>5537</v>
      </c>
      <c r="BJ2374" s="18" t="s">
        <v>5537</v>
      </c>
      <c r="BK2374" s="18" t="s">
        <v>5537</v>
      </c>
      <c r="BL2374" s="9" t="s">
        <v>5537</v>
      </c>
      <c r="BM2374" s="14" t="s">
        <v>5537</v>
      </c>
      <c r="BN2374" s="14" t="s">
        <v>5537</v>
      </c>
      <c r="BO2374" s="14" t="str">
        <f>_xlfn.XLOOKUP(B2374,'[4]cell downs 18042026 17h'!$B:$B,'[4]cell downs 18042026 17h'!$B:$B,"")</f>
        <v/>
      </c>
      <c r="BP2374" s="14" t="str">
        <f>_xlfn.XLOOKUP(B2374,'[5]Cells Huawei 19042026 15h'!$B:$B,'[5]Cells Huawei 19042026 15h'!$B:$B,"")</f>
        <v/>
      </c>
      <c r="BQ2374" s="9" t="str">
        <f>_xlfn.XLOOKUP(B2374,'[6]cells down 19042026 9H40'!$B:$B,'[6]cells down 19042026 9H40'!$B:$B,"")</f>
        <v/>
      </c>
      <c r="BR2374" s="9" t="s">
        <v>5297</v>
      </c>
      <c r="BS2374" s="9" t="s">
        <v>12</v>
      </c>
      <c r="BT2374" s="108"/>
    </row>
    <row r="2375" spans="1:72" s="9" customFormat="1" x14ac:dyDescent="0.35">
      <c r="A2375" s="2" t="s">
        <v>5299</v>
      </c>
      <c r="B2375" s="8" t="s">
        <v>5300</v>
      </c>
      <c r="C2375" s="3" t="str">
        <f>_xlfn.XLOOKUP(B2375,'[1]daily break down'!$D:$D,'[1]daily break down'!$E:$E,"")</f>
        <v>NORD-OUEST</v>
      </c>
      <c r="D2375" s="1" t="s">
        <v>11</v>
      </c>
      <c r="E2375" s="1" t="s">
        <v>1160</v>
      </c>
      <c r="F2375" s="3" t="s">
        <v>51</v>
      </c>
      <c r="G2375" s="1" t="s">
        <v>5299</v>
      </c>
      <c r="H2375" s="33" t="str">
        <f>_xlfn.XLOOKUP(B2375,[2]CALCULATION!$B:$B,[2]CALCULATION!$H:$H,"")</f>
        <v>NOKIA</v>
      </c>
      <c r="I2375" s="28">
        <v>0</v>
      </c>
      <c r="J2375" s="28">
        <v>0</v>
      </c>
      <c r="K2375" s="28">
        <v>0</v>
      </c>
      <c r="L2375" s="28">
        <v>0</v>
      </c>
      <c r="M2375" s="28">
        <v>0</v>
      </c>
      <c r="N2375" s="28">
        <v>0</v>
      </c>
      <c r="O2375" s="28">
        <v>0</v>
      </c>
      <c r="P2375" s="28">
        <v>0</v>
      </c>
      <c r="Q2375" s="28">
        <v>0</v>
      </c>
      <c r="R2375" s="28">
        <v>0</v>
      </c>
      <c r="S2375" s="93">
        <v>0</v>
      </c>
      <c r="T2375" s="93">
        <f>_xlfn.XLOOKUP(B2375,'[3]Nur des jours'!$B:$B,'[3]Nur des jours'!$U:$U,"")</f>
        <v>0</v>
      </c>
      <c r="U2375" s="93">
        <v>0</v>
      </c>
      <c r="V2375" s="93">
        <v>0</v>
      </c>
      <c r="W2375" s="93">
        <v>0</v>
      </c>
      <c r="X2375" s="93">
        <v>0</v>
      </c>
      <c r="Y2375" s="93">
        <v>0</v>
      </c>
      <c r="Z2375" s="93">
        <v>0</v>
      </c>
      <c r="AA2375" s="93">
        <v>0</v>
      </c>
      <c r="AB2375" s="93">
        <v>0</v>
      </c>
      <c r="AC2375" s="93">
        <f>_xlfn.XLOOKUP(B2375,'[3]Nur des jours'!$B:$B,'[3]Nur des jours'!$N:$N,"")</f>
        <v>0</v>
      </c>
      <c r="AD2375" s="93">
        <v>0</v>
      </c>
      <c r="AE2375" s="93">
        <v>0</v>
      </c>
      <c r="AF2375" s="93">
        <v>0</v>
      </c>
      <c r="AG2375" s="93"/>
      <c r="AH2375" s="93">
        <v>0</v>
      </c>
      <c r="AI2375" s="93">
        <v>0</v>
      </c>
      <c r="AJ2375" s="93">
        <v>0</v>
      </c>
      <c r="AK2375" s="93">
        <v>0</v>
      </c>
      <c r="AL2375" s="93">
        <v>0</v>
      </c>
      <c r="AM2375" s="49" t="s">
        <v>5601</v>
      </c>
      <c r="AN2375" s="49"/>
      <c r="AO2375" s="48" t="str" cm="1">
        <f t="array" ref="AO2375">IFERROR(_xlfn.IFS(
AQ2375="MPR ISSUE","PDH",
AQ2375="BSS Hardware Issue","BSS",
AQ2375="Sites strategiques, MLL, Pylone, etc.","ENVTECH",
AQ2375="AKTIVCO DEFAUT GE &amp; POWER Cabinet","AKTIVCO",
AQ2375="AKTIVCO Coupure ENEO &amp; Baisse de tension","AKTIVCO GRID ONLY",
AQ2375="Coupure ENEO &amp; Baisse de tension","IHS GRID ONLY",
AQ2375="Defaut GE &amp; POWER Cabinet","IHS",
AQ2375="Sharing","Partners",
AQ2375="Sites strategiques &amp; DataCenter","SST &amp; DC",
AQ2375="Exclu","Exclu",
AQ2375="SAT","SAT",
AQ2375="SPARE-ISSUE","SPARE-ISSUE",
AQ2375="Fiber CAmtel","TRANS_FO_CAMTEL",
AQ2375="Fiber AOF","Fiber AOF",
AQ2375="Projet OCM (HUAWEI)","TRAVAUX-HUAWEI",
AQ2375="Projet OCM (NOKIA)","TRAVAUX-NOKIA",
AQ2375="ACCESS-ISSUE","ACCESS-ISSUE",
AQ2375="Projet OCM (ZTE, NOKIA, autres projets)","TRAVAUX OCM",
AQ2375="No root CAuse","No root cause",
AQ2375="ODU HS","PDH",
AQ2375="IP &amp; VLAN","PDH",
AQ2375="Warehouse HUAWEI","SPARE-ISSUE",
AQ2375="SPARE-HS","SPARE-ISSUE",
AQ2375="Power Telco","BSS",AQ2375="no impacts","no impacts"
),"")</f>
        <v>No root cause</v>
      </c>
      <c r="AP2375" s="48" t="str" cm="1">
        <f t="array" ref="AP2375">IFERROR(_xlfn.IFS(
AQ2375="MPR ISSUE","TX ISSUE",
AQ2375="BSS Hardware Issue","RAN ISSUE",
AQ2375="Sites strategiques, MLL, Pylone, etc.","ENVTECH",
AQ2375="AKTIVCO DEFAUT GE &amp; POWER Cabinet","POWER ISSUE",
AQ2375="AKTIVCO Coupure ENEO &amp; Baisse de tension","POWER ISSUE",
AQ2375="Coupure ENEO &amp; Baisse de tension","POWER ISSUE",
AQ2375="Defaut GE &amp; POWER Cabinet","POWER ISSUE",
AQ2375="Sharing","POWER ISSUE",
AQ2375="Sites strategiques &amp; DataCenter","POWER ISSUE",
AQ2375="Exclu","Exclu",
AQ2375="SAT","TX ISSUE",
AQ2375="SPARE-ISSUE","SPARE-ISSUE",
AQ2375="Fiber CAmtel","TX ISSUE",
AQ2375="Fiber AOF","TX ISSUE",
AQ2375="Projet OCM (HUAWEI)","TRAVAUX-HUAWEI",
AQ2375="Projet OCM (NOKIA)","TRAVAUX -NOKIA",
AQ2375="ACCESS-ISSUE","ACCESS-ISSUE",
AQ2375="Projet OCM (ZTE, NOKIA, autres projets)","TRAVAUX OCM",
AQ2375="No root CAuse","No root cause",
AQ2375="ODU HS","TX ISSUE",
AQ2375="IP &amp; VLAN","TX ISSUE",
AQ2375="Warehouse HUAWEI","SPARE-ISSUE",
AQ2375="SPARE-HS","SPARE-ISSUE",
AQ2375="Power Telco","RAN ISSUE",AQ2375="no impacts","no impacts"
),"")</f>
        <v>No root cause</v>
      </c>
      <c r="AQ2375" s="67" t="s">
        <v>5344</v>
      </c>
      <c r="AR2375" s="48" t="str" cm="1">
        <f t="array" ref="AR2375">IFERROR(_xlfn.IFS(
AQ2375="MPR ISSUE","ACTIVE",
AQ2375="BSS Hardware Issue","ACTIVE",
AQ2375="Sites strategiques, MLL, Pylone, etc.","PASSIVE",
AQ2375="AKTIVCO DEFAUT GE &amp; POWER Cabinet","PASSIVE",
AQ2375="AKTIVCO Coupure ENEO &amp; Baisse de tension","PASSIVE",
AQ2375="Coupure ENEO &amp; Baisse de tension","PASSIVE",
AQ2375="Defaut GE &amp; POWER Cabinet","PASSIVE",
AQ2375="Sharing","PASSIVE",
AQ2375="Sites strategiques &amp; DataCenter","PASSIVE",
AQ2375="Exclu","Exclu",
AQ2375="SAT","ACTIVE",
AQ2375="SPARE-ISSUE","SPARE-ISSUE",
AQ2375="Fiber CAmtel","ACTIVE",
AQ2375="Fiber AOF","ACTIVE",
AQ2375="Projet OCM (HUAWEI)","PLANNED WORKS",
AQ2375="Projet OCM (NOKIA)","PLANNED WORKS",
AQ2375="ACCESS-ISSUE","ACCESS-ISSUE",
AQ2375="Projet OCM (ZTE, NOKIA, autres projets)","PLANNED WORKS",
AQ2375="No root CAuse","No root cause",
AQ2375="ODU HS","ACTIVE",
AQ2375="IP &amp; VLAN","ACTIVE",
AQ2375="Warehouse HUAWEI","SPARE-ISSUE",
AQ2375="SPARE-HS","SPARE-ISSUE",
AQ2375="Power Telco","ACTIVE", AQ2375="no impacts","no impacts"
),"")</f>
        <v>No root cause</v>
      </c>
      <c r="AS2375" s="92" t="s">
        <v>5537</v>
      </c>
      <c r="AT2375" s="98" t="s">
        <v>5300</v>
      </c>
      <c r="AV2375" s="17" t="s">
        <v>5537</v>
      </c>
      <c r="AW2375" s="7" t="s">
        <v>5537</v>
      </c>
      <c r="AX2375" s="6" t="s">
        <v>5537</v>
      </c>
      <c r="AY2375" s="7"/>
      <c r="AZ2375" s="3" t="s">
        <v>5537</v>
      </c>
      <c r="BA2375" s="18" t="s">
        <v>5537</v>
      </c>
      <c r="BB2375" s="18" t="s">
        <v>5537</v>
      </c>
      <c r="BC2375" s="18" t="s">
        <v>5537</v>
      </c>
      <c r="BD2375" s="18" t="s">
        <v>5537</v>
      </c>
      <c r="BE2375" s="18" t="s">
        <v>5537</v>
      </c>
      <c r="BF2375" s="18" t="s">
        <v>5537</v>
      </c>
      <c r="BG2375" s="18" t="s">
        <v>5537</v>
      </c>
      <c r="BH2375" s="18" t="s">
        <v>5537</v>
      </c>
      <c r="BI2375" s="18" t="s">
        <v>5537</v>
      </c>
      <c r="BJ2375" s="18" t="s">
        <v>5537</v>
      </c>
      <c r="BK2375" s="18" t="s">
        <v>5537</v>
      </c>
      <c r="BL2375" s="9" t="s">
        <v>5537</v>
      </c>
      <c r="BM2375" s="14" t="s">
        <v>5537</v>
      </c>
      <c r="BN2375" s="14" t="s">
        <v>5537</v>
      </c>
      <c r="BO2375" s="14" t="str">
        <f>_xlfn.XLOOKUP(B2375,'[4]cell downs 18042026 17h'!$B:$B,'[4]cell downs 18042026 17h'!$B:$B,"")</f>
        <v/>
      </c>
      <c r="BP2375" s="14" t="str">
        <f>_xlfn.XLOOKUP(B2375,'[5]Cells Huawei 19042026 15h'!$B:$B,'[5]Cells Huawei 19042026 15h'!$B:$B,"")</f>
        <v/>
      </c>
      <c r="BQ2375" s="9" t="str">
        <f>_xlfn.XLOOKUP(B2375,'[6]cells down 19042026 9H40'!$B:$B,'[6]cells down 19042026 9H40'!$B:$B,"")</f>
        <v/>
      </c>
      <c r="BR2375" s="9" t="s">
        <v>5300</v>
      </c>
      <c r="BS2375" s="9" t="s">
        <v>5537</v>
      </c>
      <c r="BT2375" s="108"/>
    </row>
    <row r="2376" spans="1:72" s="9" customFormat="1" x14ac:dyDescent="0.35">
      <c r="A2376" s="2" t="s">
        <v>5301</v>
      </c>
      <c r="B2376" s="8" t="s">
        <v>5302</v>
      </c>
      <c r="C2376" s="3" t="str">
        <f>_xlfn.XLOOKUP(B2376,'[1]daily break down'!$D:$D,'[1]daily break down'!$E:$E,"")</f>
        <v>NORD-OUEST</v>
      </c>
      <c r="D2376" s="1"/>
      <c r="E2376" s="1"/>
      <c r="F2376" s="3" t="s">
        <v>51</v>
      </c>
      <c r="G2376" s="1" t="s">
        <v>5291</v>
      </c>
      <c r="H2376" s="33" t="str">
        <f>_xlfn.XLOOKUP(B2376,[2]CALCULATION!$B:$B,[2]CALCULATION!$H:$H,"")</f>
        <v>NOKIA</v>
      </c>
      <c r="I2376" s="28">
        <v>0</v>
      </c>
      <c r="J2376" s="28">
        <v>0</v>
      </c>
      <c r="K2376" s="28">
        <v>0</v>
      </c>
      <c r="L2376" s="28">
        <v>0</v>
      </c>
      <c r="M2376" s="28">
        <v>0</v>
      </c>
      <c r="N2376" s="28">
        <v>0</v>
      </c>
      <c r="O2376" s="28">
        <v>0</v>
      </c>
      <c r="P2376" s="28">
        <v>0</v>
      </c>
      <c r="Q2376" s="28">
        <v>0</v>
      </c>
      <c r="R2376" s="28">
        <v>0</v>
      </c>
      <c r="S2376" s="93">
        <v>0</v>
      </c>
      <c r="T2376" s="93">
        <f>_xlfn.XLOOKUP(B2376,'[3]Nur des jours'!$B:$B,'[3]Nur des jours'!$U:$U,"")</f>
        <v>0</v>
      </c>
      <c r="U2376" s="93">
        <v>0</v>
      </c>
      <c r="V2376" s="93">
        <v>0</v>
      </c>
      <c r="W2376" s="93">
        <v>0</v>
      </c>
      <c r="X2376" s="93">
        <v>0</v>
      </c>
      <c r="Y2376" s="93">
        <v>0</v>
      </c>
      <c r="Z2376" s="93">
        <v>0</v>
      </c>
      <c r="AA2376" s="93">
        <v>0</v>
      </c>
      <c r="AB2376" s="93">
        <v>0</v>
      </c>
      <c r="AC2376" s="93">
        <f>_xlfn.XLOOKUP(B2376,'[3]Nur des jours'!$B:$B,'[3]Nur des jours'!$N:$N,"")</f>
        <v>0</v>
      </c>
      <c r="AD2376" s="93">
        <v>0</v>
      </c>
      <c r="AE2376" s="93">
        <v>0</v>
      </c>
      <c r="AF2376" s="93">
        <v>0</v>
      </c>
      <c r="AG2376" s="93"/>
      <c r="AH2376" s="93">
        <v>0</v>
      </c>
      <c r="AI2376" s="93">
        <v>0</v>
      </c>
      <c r="AJ2376" s="93">
        <v>0</v>
      </c>
      <c r="AK2376" s="93">
        <v>0</v>
      </c>
      <c r="AL2376" s="93">
        <v>0</v>
      </c>
      <c r="AM2376" s="49" t="s">
        <v>5601</v>
      </c>
      <c r="AN2376" s="49"/>
      <c r="AO2376" s="48" t="str" cm="1">
        <f t="array" ref="AO2376">IFERROR(_xlfn.IFS(
AQ2376="MPR ISSUE","PDH",
AQ2376="BSS Hardware Issue","BSS",
AQ2376="Sites strategiques, MLL, Pylone, etc.","ENVTECH",
AQ2376="AKTIVCO DEFAUT GE &amp; POWER Cabinet","AKTIVCO",
AQ2376="AKTIVCO Coupure ENEO &amp; Baisse de tension","AKTIVCO GRID ONLY",
AQ2376="Coupure ENEO &amp; Baisse de tension","IHS GRID ONLY",
AQ2376="Defaut GE &amp; POWER Cabinet","IHS",
AQ2376="Sharing","Partners",
AQ2376="Sites strategiques &amp; DataCenter","SST &amp; DC",
AQ2376="Exclu","Exclu",
AQ2376="SAT","SAT",
AQ2376="SPARE-ISSUE","SPARE-ISSUE",
AQ2376="Fiber CAmtel","TRANS_FO_CAMTEL",
AQ2376="Fiber AOF","Fiber AOF",
AQ2376="Projet OCM (HUAWEI)","TRAVAUX-HUAWEI",
AQ2376="Projet OCM (NOKIA)","TRAVAUX-NOKIA",
AQ2376="ACCESS-ISSUE","ACCESS-ISSUE",
AQ2376="Projet OCM (ZTE, NOKIA, autres projets)","TRAVAUX OCM",
AQ2376="No root CAuse","No root cause",
AQ2376="ODU HS","PDH",
AQ2376="IP &amp; VLAN","PDH",
AQ2376="Warehouse HUAWEI","SPARE-ISSUE",
AQ2376="SPARE-HS","SPARE-ISSUE",
AQ2376="Power Telco","BSS",AQ2376="no impacts","no impacts"
),"")</f>
        <v>No root cause</v>
      </c>
      <c r="AP2376" s="48" t="str" cm="1">
        <f t="array" ref="AP2376">IFERROR(_xlfn.IFS(
AQ2376="MPR ISSUE","TX ISSUE",
AQ2376="BSS Hardware Issue","RAN ISSUE",
AQ2376="Sites strategiques, MLL, Pylone, etc.","ENVTECH",
AQ2376="AKTIVCO DEFAUT GE &amp; POWER Cabinet","POWER ISSUE",
AQ2376="AKTIVCO Coupure ENEO &amp; Baisse de tension","POWER ISSUE",
AQ2376="Coupure ENEO &amp; Baisse de tension","POWER ISSUE",
AQ2376="Defaut GE &amp; POWER Cabinet","POWER ISSUE",
AQ2376="Sharing","POWER ISSUE",
AQ2376="Sites strategiques &amp; DataCenter","POWER ISSUE",
AQ2376="Exclu","Exclu",
AQ2376="SAT","TX ISSUE",
AQ2376="SPARE-ISSUE","SPARE-ISSUE",
AQ2376="Fiber CAmtel","TX ISSUE",
AQ2376="Fiber AOF","TX ISSUE",
AQ2376="Projet OCM (HUAWEI)","TRAVAUX-HUAWEI",
AQ2376="Projet OCM (NOKIA)","TRAVAUX -NOKIA",
AQ2376="ACCESS-ISSUE","ACCESS-ISSUE",
AQ2376="Projet OCM (ZTE, NOKIA, autres projets)","TRAVAUX OCM",
AQ2376="No root CAuse","No root cause",
AQ2376="ODU HS","TX ISSUE",
AQ2376="IP &amp; VLAN","TX ISSUE",
AQ2376="Warehouse HUAWEI","SPARE-ISSUE",
AQ2376="SPARE-HS","SPARE-ISSUE",
AQ2376="Power Telco","RAN ISSUE",AQ2376="no impacts","no impacts"
),"")</f>
        <v>No root cause</v>
      </c>
      <c r="AQ2376" s="67" t="s">
        <v>5344</v>
      </c>
      <c r="AR2376" s="48" t="str" cm="1">
        <f t="array" ref="AR2376">IFERROR(_xlfn.IFS(
AQ2376="MPR ISSUE","ACTIVE",
AQ2376="BSS Hardware Issue","ACTIVE",
AQ2376="Sites strategiques, MLL, Pylone, etc.","PASSIVE",
AQ2376="AKTIVCO DEFAUT GE &amp; POWER Cabinet","PASSIVE",
AQ2376="AKTIVCO Coupure ENEO &amp; Baisse de tension","PASSIVE",
AQ2376="Coupure ENEO &amp; Baisse de tension","PASSIVE",
AQ2376="Defaut GE &amp; POWER Cabinet","PASSIVE",
AQ2376="Sharing","PASSIVE",
AQ2376="Sites strategiques &amp; DataCenter","PASSIVE",
AQ2376="Exclu","Exclu",
AQ2376="SAT","ACTIVE",
AQ2376="SPARE-ISSUE","SPARE-ISSUE",
AQ2376="Fiber CAmtel","ACTIVE",
AQ2376="Fiber AOF","ACTIVE",
AQ2376="Projet OCM (HUAWEI)","PLANNED WORKS",
AQ2376="Projet OCM (NOKIA)","PLANNED WORKS",
AQ2376="ACCESS-ISSUE","ACCESS-ISSUE",
AQ2376="Projet OCM (ZTE, NOKIA, autres projets)","PLANNED WORKS",
AQ2376="No root CAuse","No root cause",
AQ2376="ODU HS","ACTIVE",
AQ2376="IP &amp; VLAN","ACTIVE",
AQ2376="Warehouse HUAWEI","SPARE-ISSUE",
AQ2376="SPARE-HS","SPARE-ISSUE",
AQ2376="Power Telco","ACTIVE", AQ2376="no impacts","no impacts"
),"")</f>
        <v>No root cause</v>
      </c>
      <c r="AS2376" s="92" t="s">
        <v>5537</v>
      </c>
      <c r="AT2376" s="98" t="s">
        <v>5302</v>
      </c>
      <c r="AV2376" s="17" t="s">
        <v>5537</v>
      </c>
      <c r="AW2376" s="7" t="s">
        <v>5537</v>
      </c>
      <c r="AX2376" s="6" t="s">
        <v>5537</v>
      </c>
      <c r="AY2376" s="7"/>
      <c r="AZ2376" s="3" t="s">
        <v>5537</v>
      </c>
      <c r="BA2376" s="18" t="s">
        <v>5537</v>
      </c>
      <c r="BB2376" s="18" t="s">
        <v>5537</v>
      </c>
      <c r="BC2376" s="18" t="s">
        <v>5537</v>
      </c>
      <c r="BD2376" s="18" t="s">
        <v>5537</v>
      </c>
      <c r="BE2376" s="18" t="s">
        <v>5537</v>
      </c>
      <c r="BF2376" s="18" t="s">
        <v>5537</v>
      </c>
      <c r="BG2376" s="18" t="s">
        <v>5537</v>
      </c>
      <c r="BH2376" s="18" t="s">
        <v>5537</v>
      </c>
      <c r="BI2376" s="18" t="s">
        <v>5537</v>
      </c>
      <c r="BJ2376" s="18" t="s">
        <v>5537</v>
      </c>
      <c r="BK2376" s="18" t="s">
        <v>5537</v>
      </c>
      <c r="BL2376" s="9" t="s">
        <v>5537</v>
      </c>
      <c r="BM2376" s="14" t="s">
        <v>5537</v>
      </c>
      <c r="BN2376" s="14" t="s">
        <v>5537</v>
      </c>
      <c r="BO2376" s="14" t="str">
        <f>_xlfn.XLOOKUP(B2376,'[4]cell downs 18042026 17h'!$B:$B,'[4]cell downs 18042026 17h'!$B:$B,"")</f>
        <v/>
      </c>
      <c r="BP2376" s="14" t="str">
        <f>_xlfn.XLOOKUP(B2376,'[5]Cells Huawei 19042026 15h'!$B:$B,'[5]Cells Huawei 19042026 15h'!$B:$B,"")</f>
        <v/>
      </c>
      <c r="BQ2376" s="9" t="str">
        <f>_xlfn.XLOOKUP(B2376,'[6]cells down 19042026 9H40'!$B:$B,'[6]cells down 19042026 9H40'!$B:$B,"")</f>
        <v/>
      </c>
      <c r="BR2376" s="9" t="s">
        <v>5537</v>
      </c>
      <c r="BS2376" s="9" t="s">
        <v>12</v>
      </c>
      <c r="BT2376" s="108"/>
    </row>
    <row r="2377" spans="1:72" s="9" customFormat="1" x14ac:dyDescent="0.35">
      <c r="A2377" s="1" t="s">
        <v>5303</v>
      </c>
      <c r="B2377" s="8" t="s">
        <v>5304</v>
      </c>
      <c r="C2377" s="3" t="str">
        <f>_xlfn.XLOOKUP(B2377,'[1]daily break down'!$D:$D,'[1]daily break down'!$E:$E,"")</f>
        <v>EXTREME-NORD</v>
      </c>
      <c r="D2377" s="1" t="s">
        <v>21</v>
      </c>
      <c r="E2377" s="1" t="s">
        <v>122</v>
      </c>
      <c r="F2377" s="3" t="s">
        <v>55</v>
      </c>
      <c r="G2377" s="1" t="s">
        <v>5305</v>
      </c>
      <c r="H2377" s="33" t="str">
        <f>_xlfn.XLOOKUP(B2377,[2]CALCULATION!$B:$B,[2]CALCULATION!$H:$H,"")</f>
        <v>NOKIA</v>
      </c>
      <c r="I2377" s="28">
        <v>0</v>
      </c>
      <c r="J2377" s="28">
        <v>0</v>
      </c>
      <c r="K2377" s="28">
        <v>0</v>
      </c>
      <c r="L2377" s="28">
        <v>0</v>
      </c>
      <c r="M2377" s="28">
        <v>0</v>
      </c>
      <c r="N2377" s="28">
        <v>0</v>
      </c>
      <c r="O2377" s="28">
        <v>0</v>
      </c>
      <c r="P2377" s="28">
        <v>0</v>
      </c>
      <c r="Q2377" s="28">
        <v>0</v>
      </c>
      <c r="R2377" s="28">
        <v>0</v>
      </c>
      <c r="S2377" s="93">
        <v>0</v>
      </c>
      <c r="T2377" s="93">
        <f>_xlfn.XLOOKUP(B2377,'[3]Nur des jours'!$B:$B,'[3]Nur des jours'!$U:$U,"")</f>
        <v>0</v>
      </c>
      <c r="U2377" s="93">
        <v>0</v>
      </c>
      <c r="V2377" s="93">
        <v>0</v>
      </c>
      <c r="W2377" s="93">
        <v>0</v>
      </c>
      <c r="X2377" s="93">
        <v>0</v>
      </c>
      <c r="Y2377" s="93">
        <v>0</v>
      </c>
      <c r="Z2377" s="93">
        <v>0</v>
      </c>
      <c r="AA2377" s="93">
        <v>0</v>
      </c>
      <c r="AB2377" s="93">
        <v>0</v>
      </c>
      <c r="AC2377" s="93">
        <f>_xlfn.XLOOKUP(B2377,'[3]Nur des jours'!$B:$B,'[3]Nur des jours'!$N:$N,"")</f>
        <v>0</v>
      </c>
      <c r="AD2377" s="93">
        <v>0</v>
      </c>
      <c r="AE2377" s="93">
        <v>0</v>
      </c>
      <c r="AF2377" s="93">
        <v>0</v>
      </c>
      <c r="AG2377" s="93"/>
      <c r="AH2377" s="93">
        <v>0</v>
      </c>
      <c r="AI2377" s="93">
        <v>0</v>
      </c>
      <c r="AJ2377" s="93">
        <v>0</v>
      </c>
      <c r="AK2377" s="93">
        <v>0</v>
      </c>
      <c r="AL2377" s="93">
        <v>0</v>
      </c>
      <c r="AM2377" s="49" t="s">
        <v>5601</v>
      </c>
      <c r="AN2377" s="49"/>
      <c r="AO2377" s="48" t="str" cm="1">
        <f t="array" ref="AO2377">IFERROR(_xlfn.IFS(
AQ2377="MPR ISSUE","PDH",
AQ2377="BSS Hardware Issue","BSS",
AQ2377="Sites strategiques, MLL, Pylone, etc.","ENVTECH",
AQ2377="AKTIVCO DEFAUT GE &amp; POWER Cabinet","AKTIVCO",
AQ2377="AKTIVCO Coupure ENEO &amp; Baisse de tension","AKTIVCO GRID ONLY",
AQ2377="Coupure ENEO &amp; Baisse de tension","IHS GRID ONLY",
AQ2377="Defaut GE &amp; POWER Cabinet","IHS",
AQ2377="Sharing","Partners",
AQ2377="Sites strategiques &amp; DataCenter","SST &amp; DC",
AQ2377="Exclu","Exclu",
AQ2377="SAT","SAT",
AQ2377="SPARE-ISSUE","SPARE-ISSUE",
AQ2377="Fiber CAmtel","TRANS_FO_CAMTEL",
AQ2377="Fiber AOF","Fiber AOF",
AQ2377="Projet OCM (HUAWEI)","TRAVAUX-HUAWEI",
AQ2377="Projet OCM (NOKIA)","TRAVAUX-NOKIA",
AQ2377="ACCESS-ISSUE","ACCESS-ISSUE",
AQ2377="Projet OCM (ZTE, NOKIA, autres projets)","TRAVAUX OCM",
AQ2377="No root CAuse","No root cause",
AQ2377="ODU HS","PDH",
AQ2377="IP &amp; VLAN","PDH",
AQ2377="Warehouse HUAWEI","SPARE-ISSUE",
AQ2377="SPARE-HS","SPARE-ISSUE",
AQ2377="Power Telco","BSS",AQ2377="no impacts","no impacts"
),"")</f>
        <v>No root cause</v>
      </c>
      <c r="AP2377" s="48" t="str" cm="1">
        <f t="array" ref="AP2377">IFERROR(_xlfn.IFS(
AQ2377="MPR ISSUE","TX ISSUE",
AQ2377="BSS Hardware Issue","RAN ISSUE",
AQ2377="Sites strategiques, MLL, Pylone, etc.","ENVTECH",
AQ2377="AKTIVCO DEFAUT GE &amp; POWER Cabinet","POWER ISSUE",
AQ2377="AKTIVCO Coupure ENEO &amp; Baisse de tension","POWER ISSUE",
AQ2377="Coupure ENEO &amp; Baisse de tension","POWER ISSUE",
AQ2377="Defaut GE &amp; POWER Cabinet","POWER ISSUE",
AQ2377="Sharing","POWER ISSUE",
AQ2377="Sites strategiques &amp; DataCenter","POWER ISSUE",
AQ2377="Exclu","Exclu",
AQ2377="SAT","TX ISSUE",
AQ2377="SPARE-ISSUE","SPARE-ISSUE",
AQ2377="Fiber CAmtel","TX ISSUE",
AQ2377="Fiber AOF","TX ISSUE",
AQ2377="Projet OCM (HUAWEI)","TRAVAUX-HUAWEI",
AQ2377="Projet OCM (NOKIA)","TRAVAUX -NOKIA",
AQ2377="ACCESS-ISSUE","ACCESS-ISSUE",
AQ2377="Projet OCM (ZTE, NOKIA, autres projets)","TRAVAUX OCM",
AQ2377="No root CAuse","No root cause",
AQ2377="ODU HS","TX ISSUE",
AQ2377="IP &amp; VLAN","TX ISSUE",
AQ2377="Warehouse HUAWEI","SPARE-ISSUE",
AQ2377="SPARE-HS","SPARE-ISSUE",
AQ2377="Power Telco","RAN ISSUE",AQ2377="no impacts","no impacts"
),"")</f>
        <v>No root cause</v>
      </c>
      <c r="AQ2377" s="67" t="s">
        <v>5344</v>
      </c>
      <c r="AR2377" s="48" t="str" cm="1">
        <f t="array" ref="AR2377">IFERROR(_xlfn.IFS(
AQ2377="MPR ISSUE","ACTIVE",
AQ2377="BSS Hardware Issue","ACTIVE",
AQ2377="Sites strategiques, MLL, Pylone, etc.","PASSIVE",
AQ2377="AKTIVCO DEFAUT GE &amp; POWER Cabinet","PASSIVE",
AQ2377="AKTIVCO Coupure ENEO &amp; Baisse de tension","PASSIVE",
AQ2377="Coupure ENEO &amp; Baisse de tension","PASSIVE",
AQ2377="Defaut GE &amp; POWER Cabinet","PASSIVE",
AQ2377="Sharing","PASSIVE",
AQ2377="Sites strategiques &amp; DataCenter","PASSIVE",
AQ2377="Exclu","Exclu",
AQ2377="SAT","ACTIVE",
AQ2377="SPARE-ISSUE","SPARE-ISSUE",
AQ2377="Fiber CAmtel","ACTIVE",
AQ2377="Fiber AOF","ACTIVE",
AQ2377="Projet OCM (HUAWEI)","PLANNED WORKS",
AQ2377="Projet OCM (NOKIA)","PLANNED WORKS",
AQ2377="ACCESS-ISSUE","ACCESS-ISSUE",
AQ2377="Projet OCM (ZTE, NOKIA, autres projets)","PLANNED WORKS",
AQ2377="No root CAuse","No root cause",
AQ2377="ODU HS","ACTIVE",
AQ2377="IP &amp; VLAN","ACTIVE",
AQ2377="Warehouse HUAWEI","SPARE-ISSUE",
AQ2377="SPARE-HS","SPARE-ISSUE",
AQ2377="Power Telco","ACTIVE", AQ2377="no impacts","no impacts"
),"")</f>
        <v>No root cause</v>
      </c>
      <c r="AS2377" s="92" t="s">
        <v>5537</v>
      </c>
      <c r="AT2377" s="98" t="s">
        <v>5304</v>
      </c>
      <c r="AV2377" s="17" t="s">
        <v>5537</v>
      </c>
      <c r="AW2377" s="7" t="s">
        <v>5537</v>
      </c>
      <c r="AX2377" s="6" t="s">
        <v>5537</v>
      </c>
      <c r="AY2377" s="7"/>
      <c r="AZ2377" s="3" t="s">
        <v>5537</v>
      </c>
      <c r="BA2377" s="18" t="s">
        <v>5537</v>
      </c>
      <c r="BB2377" s="18" t="s">
        <v>5537</v>
      </c>
      <c r="BC2377" s="18" t="s">
        <v>5537</v>
      </c>
      <c r="BD2377" s="18" t="s">
        <v>5537</v>
      </c>
      <c r="BE2377" s="18" t="s">
        <v>5537</v>
      </c>
      <c r="BF2377" s="18" t="s">
        <v>5537</v>
      </c>
      <c r="BG2377" s="18" t="s">
        <v>5537</v>
      </c>
      <c r="BH2377" s="18" t="s">
        <v>5537</v>
      </c>
      <c r="BI2377" s="18" t="s">
        <v>5537</v>
      </c>
      <c r="BJ2377" s="18" t="s">
        <v>5537</v>
      </c>
      <c r="BK2377" s="18" t="s">
        <v>5537</v>
      </c>
      <c r="BL2377" s="9" t="s">
        <v>5537</v>
      </c>
      <c r="BM2377" s="14" t="s">
        <v>5537</v>
      </c>
      <c r="BN2377" s="14" t="s">
        <v>5537</v>
      </c>
      <c r="BO2377" s="14" t="str">
        <f>_xlfn.XLOOKUP(B2377,'[4]cell downs 18042026 17h'!$B:$B,'[4]cell downs 18042026 17h'!$B:$B,"")</f>
        <v/>
      </c>
      <c r="BP2377" s="14" t="str">
        <f>_xlfn.XLOOKUP(B2377,'[5]Cells Huawei 19042026 15h'!$B:$B,'[5]Cells Huawei 19042026 15h'!$B:$B,"")</f>
        <v/>
      </c>
      <c r="BQ2377" s="9" t="str">
        <f>_xlfn.XLOOKUP(B2377,'[6]cells down 19042026 9H40'!$B:$B,'[6]cells down 19042026 9H40'!$B:$B,"")</f>
        <v/>
      </c>
      <c r="BR2377" s="9" t="s">
        <v>5537</v>
      </c>
      <c r="BS2377" s="9" t="s">
        <v>318</v>
      </c>
      <c r="BT2377" s="108"/>
    </row>
    <row r="2378" spans="1:72" s="9" customFormat="1" x14ac:dyDescent="0.35">
      <c r="A2378" s="1" t="s">
        <v>1625</v>
      </c>
      <c r="B2378" s="8" t="s">
        <v>5309</v>
      </c>
      <c r="C2378" s="3" t="str">
        <f>_xlfn.XLOOKUP(B2378,'[1]daily break down'!$D:$D,'[1]daily break down'!$E:$E,"")</f>
        <v>EXTREME-NORD</v>
      </c>
      <c r="D2378" s="1" t="s">
        <v>21</v>
      </c>
      <c r="E2378" s="1" t="s">
        <v>710</v>
      </c>
      <c r="F2378" s="3" t="s">
        <v>55</v>
      </c>
      <c r="G2378" s="1" t="s">
        <v>1625</v>
      </c>
      <c r="H2378" s="32" t="str">
        <f>_xlfn.XLOOKUP(B2378,[2]CALCULATION!$B:$B,[2]CALCULATION!$H:$H,"")</f>
        <v>Huawei</v>
      </c>
      <c r="I2378" s="28">
        <v>0</v>
      </c>
      <c r="J2378" s="28">
        <v>0</v>
      </c>
      <c r="K2378" s="28">
        <v>0</v>
      </c>
      <c r="L2378" s="28">
        <v>0</v>
      </c>
      <c r="M2378" s="28">
        <v>0</v>
      </c>
      <c r="N2378" s="28">
        <v>0</v>
      </c>
      <c r="O2378" s="28">
        <v>0</v>
      </c>
      <c r="P2378" s="28">
        <v>0</v>
      </c>
      <c r="Q2378" s="28">
        <v>0</v>
      </c>
      <c r="R2378" s="28">
        <v>0</v>
      </c>
      <c r="S2378" s="93">
        <v>0</v>
      </c>
      <c r="T2378" s="93">
        <f>_xlfn.XLOOKUP(B2378,'[3]Nur des jours'!$B:$B,'[3]Nur des jours'!$U:$U,"")</f>
        <v>0</v>
      </c>
      <c r="U2378" s="93">
        <v>0</v>
      </c>
      <c r="V2378" s="93">
        <v>0</v>
      </c>
      <c r="W2378" s="93">
        <v>0</v>
      </c>
      <c r="X2378" s="93">
        <v>0</v>
      </c>
      <c r="Y2378" s="93">
        <v>0</v>
      </c>
      <c r="Z2378" s="93">
        <v>0</v>
      </c>
      <c r="AA2378" s="93">
        <v>0</v>
      </c>
      <c r="AB2378" s="93">
        <v>0</v>
      </c>
      <c r="AC2378" s="93">
        <f>_xlfn.XLOOKUP(B2378,'[3]Nur des jours'!$B:$B,'[3]Nur des jours'!$N:$N,"")</f>
        <v>0</v>
      </c>
      <c r="AD2378" s="93">
        <v>0</v>
      </c>
      <c r="AE2378" s="93">
        <v>0</v>
      </c>
      <c r="AF2378" s="93">
        <v>0</v>
      </c>
      <c r="AG2378" s="93"/>
      <c r="AH2378" s="93">
        <v>0</v>
      </c>
      <c r="AI2378" s="93">
        <v>0</v>
      </c>
      <c r="AJ2378" s="93">
        <v>0</v>
      </c>
      <c r="AK2378" s="93">
        <v>0</v>
      </c>
      <c r="AL2378" s="93">
        <v>0</v>
      </c>
      <c r="AM2378" s="49" t="s">
        <v>5601</v>
      </c>
      <c r="AN2378" s="49"/>
      <c r="AO2378" s="48" t="str" cm="1">
        <f t="array" ref="AO2378">IFERROR(_xlfn.IFS(
AQ2378="MPR ISSUE","PDH",
AQ2378="BSS Hardware Issue","BSS",
AQ2378="Sites strategiques, MLL, Pylone, etc.","ENVTECH",
AQ2378="AKTIVCO DEFAUT GE &amp; POWER Cabinet","AKTIVCO",
AQ2378="AKTIVCO Coupure ENEO &amp; Baisse de tension","AKTIVCO GRID ONLY",
AQ2378="Coupure ENEO &amp; Baisse de tension","IHS GRID ONLY",
AQ2378="Defaut GE &amp; POWER Cabinet","IHS",
AQ2378="Sharing","Partners",
AQ2378="Sites strategiques &amp; DataCenter","SST &amp; DC",
AQ2378="Exclu","Exclu",
AQ2378="SAT","SAT",
AQ2378="SPARE-ISSUE","SPARE-ISSUE",
AQ2378="Fiber CAmtel","TRANS_FO_CAMTEL",
AQ2378="Fiber AOF","Fiber AOF",
AQ2378="Projet OCM (HUAWEI)","TRAVAUX-HUAWEI",
AQ2378="Projet OCM (NOKIA)","TRAVAUX-NOKIA",
AQ2378="ACCESS-ISSUE","ACCESS-ISSUE",
AQ2378="Projet OCM (ZTE, NOKIA, autres projets)","TRAVAUX OCM",
AQ2378="No root CAuse","No root cause",
AQ2378="ODU HS","PDH",
AQ2378="IP &amp; VLAN","PDH",
AQ2378="Warehouse HUAWEI","SPARE-ISSUE",
AQ2378="SPARE-HS","SPARE-ISSUE",
AQ2378="Power Telco","BSS",AQ2378="no impacts","no impacts"
),"")</f>
        <v>No root cause</v>
      </c>
      <c r="AP2378" s="48" t="str" cm="1">
        <f t="array" ref="AP2378">IFERROR(_xlfn.IFS(
AQ2378="MPR ISSUE","TX ISSUE",
AQ2378="BSS Hardware Issue","RAN ISSUE",
AQ2378="Sites strategiques, MLL, Pylone, etc.","ENVTECH",
AQ2378="AKTIVCO DEFAUT GE &amp; POWER Cabinet","POWER ISSUE",
AQ2378="AKTIVCO Coupure ENEO &amp; Baisse de tension","POWER ISSUE",
AQ2378="Coupure ENEO &amp; Baisse de tension","POWER ISSUE",
AQ2378="Defaut GE &amp; POWER Cabinet","POWER ISSUE",
AQ2378="Sharing","POWER ISSUE",
AQ2378="Sites strategiques &amp; DataCenter","POWER ISSUE",
AQ2378="Exclu","Exclu",
AQ2378="SAT","TX ISSUE",
AQ2378="SPARE-ISSUE","SPARE-ISSUE",
AQ2378="Fiber CAmtel","TX ISSUE",
AQ2378="Fiber AOF","TX ISSUE",
AQ2378="Projet OCM (HUAWEI)","TRAVAUX-HUAWEI",
AQ2378="Projet OCM (NOKIA)","TRAVAUX -NOKIA",
AQ2378="ACCESS-ISSUE","ACCESS-ISSUE",
AQ2378="Projet OCM (ZTE, NOKIA, autres projets)","TRAVAUX OCM",
AQ2378="No root CAuse","No root cause",
AQ2378="ODU HS","TX ISSUE",
AQ2378="IP &amp; VLAN","TX ISSUE",
AQ2378="Warehouse HUAWEI","SPARE-ISSUE",
AQ2378="SPARE-HS","SPARE-ISSUE",
AQ2378="Power Telco","RAN ISSUE",AQ2378="no impacts","no impacts"
),"")</f>
        <v>No root cause</v>
      </c>
      <c r="AQ2378" s="67" t="s">
        <v>5344</v>
      </c>
      <c r="AR2378" s="48" t="str" cm="1">
        <f t="array" ref="AR2378">IFERROR(_xlfn.IFS(
AQ2378="MPR ISSUE","ACTIVE",
AQ2378="BSS Hardware Issue","ACTIVE",
AQ2378="Sites strategiques, MLL, Pylone, etc.","PASSIVE",
AQ2378="AKTIVCO DEFAUT GE &amp; POWER Cabinet","PASSIVE",
AQ2378="AKTIVCO Coupure ENEO &amp; Baisse de tension","PASSIVE",
AQ2378="Coupure ENEO &amp; Baisse de tension","PASSIVE",
AQ2378="Defaut GE &amp; POWER Cabinet","PASSIVE",
AQ2378="Sharing","PASSIVE",
AQ2378="Sites strategiques &amp; DataCenter","PASSIVE",
AQ2378="Exclu","Exclu",
AQ2378="SAT","ACTIVE",
AQ2378="SPARE-ISSUE","SPARE-ISSUE",
AQ2378="Fiber CAmtel","ACTIVE",
AQ2378="Fiber AOF","ACTIVE",
AQ2378="Projet OCM (HUAWEI)","PLANNED WORKS",
AQ2378="Projet OCM (NOKIA)","PLANNED WORKS",
AQ2378="ACCESS-ISSUE","ACCESS-ISSUE",
AQ2378="Projet OCM (ZTE, NOKIA, autres projets)","PLANNED WORKS",
AQ2378="No root CAuse","No root cause",
AQ2378="ODU HS","ACTIVE",
AQ2378="IP &amp; VLAN","ACTIVE",
AQ2378="Warehouse HUAWEI","SPARE-ISSUE",
AQ2378="SPARE-HS","SPARE-ISSUE",
AQ2378="Power Telco","ACTIVE", AQ2378="no impacts","no impacts"
),"")</f>
        <v>No root cause</v>
      </c>
      <c r="AS2378" s="92" t="s">
        <v>5537</v>
      </c>
      <c r="AT2378" s="98" t="s">
        <v>5309</v>
      </c>
      <c r="AV2378" s="17" t="s">
        <v>5537</v>
      </c>
      <c r="AW2378" s="7" t="s">
        <v>5537</v>
      </c>
      <c r="AX2378" s="6" t="s">
        <v>5537</v>
      </c>
      <c r="AY2378" s="7"/>
      <c r="AZ2378" s="3" t="s">
        <v>5537</v>
      </c>
      <c r="BA2378" s="18" t="s">
        <v>5537</v>
      </c>
      <c r="BB2378" s="18" t="s">
        <v>5537</v>
      </c>
      <c r="BC2378" s="18" t="s">
        <v>5537</v>
      </c>
      <c r="BD2378" s="18" t="s">
        <v>5537</v>
      </c>
      <c r="BE2378" s="18" t="s">
        <v>5537</v>
      </c>
      <c r="BF2378" s="18" t="s">
        <v>5537</v>
      </c>
      <c r="BG2378" s="18" t="s">
        <v>5537</v>
      </c>
      <c r="BH2378" s="18" t="s">
        <v>5537</v>
      </c>
      <c r="BI2378" s="18" t="s">
        <v>5537</v>
      </c>
      <c r="BJ2378" s="18" t="s">
        <v>5537</v>
      </c>
      <c r="BK2378" s="18" t="s">
        <v>5537</v>
      </c>
      <c r="BL2378" s="9" t="s">
        <v>5537</v>
      </c>
      <c r="BM2378" s="14" t="s">
        <v>5537</v>
      </c>
      <c r="BN2378" s="14" t="s">
        <v>5537</v>
      </c>
      <c r="BO2378" s="14" t="str">
        <f>_xlfn.XLOOKUP(B2378,'[4]cell downs 18042026 17h'!$B:$B,'[4]cell downs 18042026 17h'!$B:$B,"")</f>
        <v/>
      </c>
      <c r="BP2378" s="14" t="str">
        <f>_xlfn.XLOOKUP(B2378,'[5]Cells Huawei 19042026 15h'!$B:$B,'[5]Cells Huawei 19042026 15h'!$B:$B,"")</f>
        <v/>
      </c>
      <c r="BQ2378" s="9" t="str">
        <f>_xlfn.XLOOKUP(B2378,'[6]cells down 19042026 9H40'!$B:$B,'[6]cells down 19042026 9H40'!$B:$B,"")</f>
        <v/>
      </c>
      <c r="BR2378" s="9" t="s">
        <v>5537</v>
      </c>
      <c r="BS2378" s="9" t="s">
        <v>12</v>
      </c>
      <c r="BT2378" s="108"/>
    </row>
    <row r="2379" spans="1:72" s="9" customFormat="1" x14ac:dyDescent="0.35">
      <c r="A2379" s="1" t="s">
        <v>4223</v>
      </c>
      <c r="B2379" s="8" t="s">
        <v>4224</v>
      </c>
      <c r="C2379" s="3" t="str">
        <f>_xlfn.XLOOKUP(B2379,'[1]daily break down'!$D:$D,'[1]daily break down'!$E:$E,"")</f>
        <v>NORD-OUEST</v>
      </c>
      <c r="D2379" s="1" t="s">
        <v>11</v>
      </c>
      <c r="E2379" s="1" t="s">
        <v>96</v>
      </c>
      <c r="F2379" s="3" t="s">
        <v>51</v>
      </c>
      <c r="G2379" s="1" t="s">
        <v>4225</v>
      </c>
      <c r="H2379" s="32" t="str">
        <f>_xlfn.XLOOKUP(B2379,[2]CALCULATION!$B:$B,[2]CALCULATION!$H:$H,"")</f>
        <v>HUAWEI</v>
      </c>
      <c r="I2379" s="28">
        <v>0</v>
      </c>
      <c r="J2379" s="28">
        <v>0</v>
      </c>
      <c r="K2379" s="28">
        <v>0</v>
      </c>
      <c r="L2379" s="28">
        <v>0</v>
      </c>
      <c r="M2379" s="28">
        <v>0</v>
      </c>
      <c r="N2379" s="28">
        <v>0</v>
      </c>
      <c r="O2379" s="28">
        <v>0</v>
      </c>
      <c r="P2379" s="28">
        <v>0</v>
      </c>
      <c r="Q2379" s="28">
        <v>0</v>
      </c>
      <c r="R2379" s="28">
        <v>0</v>
      </c>
      <c r="S2379" s="93">
        <v>0</v>
      </c>
      <c r="T2379" s="93">
        <f>_xlfn.XLOOKUP(B2379,'[3]Nur des jours'!$B:$B,'[3]Nur des jours'!$U:$U,"")</f>
        <v>0</v>
      </c>
      <c r="U2379" s="93">
        <v>0</v>
      </c>
      <c r="V2379" s="93">
        <v>0</v>
      </c>
      <c r="W2379" s="93">
        <v>0</v>
      </c>
      <c r="X2379" s="93">
        <v>0</v>
      </c>
      <c r="Y2379" s="93">
        <v>0</v>
      </c>
      <c r="Z2379" s="93">
        <v>0</v>
      </c>
      <c r="AA2379" s="93">
        <v>0</v>
      </c>
      <c r="AB2379" s="93">
        <v>0</v>
      </c>
      <c r="AC2379" s="93">
        <f>_xlfn.XLOOKUP(B2379,'[3]Nur des jours'!$B:$B,'[3]Nur des jours'!$N:$N,"")</f>
        <v>0</v>
      </c>
      <c r="AD2379" s="93">
        <v>0</v>
      </c>
      <c r="AE2379" s="93">
        <v>0</v>
      </c>
      <c r="AF2379" s="93">
        <v>0</v>
      </c>
      <c r="AG2379" s="93"/>
      <c r="AH2379" s="93">
        <v>0</v>
      </c>
      <c r="AI2379" s="93">
        <v>0</v>
      </c>
      <c r="AJ2379" s="93">
        <v>0</v>
      </c>
      <c r="AK2379" s="93">
        <v>0</v>
      </c>
      <c r="AL2379" s="93">
        <v>0</v>
      </c>
      <c r="AM2379" s="49" t="s">
        <v>5601</v>
      </c>
      <c r="AN2379" s="49"/>
      <c r="AO2379" s="48" t="str" cm="1">
        <f t="array" ref="AO2379">IFERROR(_xlfn.IFS(
AQ2379="MPR ISSUE","PDH",
AQ2379="BSS Hardware Issue","BSS",
AQ2379="Sites strategiques, MLL, Pylone, etc.","ENVTECH",
AQ2379="AKTIVCO DEFAUT GE &amp; POWER Cabinet","AKTIVCO",
AQ2379="AKTIVCO Coupure ENEO &amp; Baisse de tension","AKTIVCO GRID ONLY",
AQ2379="Coupure ENEO &amp; Baisse de tension","IHS GRID ONLY",
AQ2379="Defaut GE &amp; POWER Cabinet","IHS",
AQ2379="Sharing","Partners",
AQ2379="Sites strategiques &amp; DataCenter","SST &amp; DC",
AQ2379="Exclu","Exclu",
AQ2379="SAT","SAT",
AQ2379="SPARE-ISSUE","SPARE-ISSUE",
AQ2379="Fiber CAmtel","TRANS_FO_CAMTEL",
AQ2379="Fiber AOF","Fiber AOF",
AQ2379="Projet OCM (HUAWEI)","TRAVAUX-HUAWEI",
AQ2379="Projet OCM (NOKIA)","TRAVAUX-NOKIA",
AQ2379="ACCESS-ISSUE","ACCESS-ISSUE",
AQ2379="Projet OCM (ZTE, NOKIA, autres projets)","TRAVAUX OCM",
AQ2379="No root CAuse","No root cause",
AQ2379="ODU HS","PDH",
AQ2379="IP &amp; VLAN","PDH",
AQ2379="Warehouse HUAWEI","SPARE-ISSUE",
AQ2379="SPARE-HS","SPARE-ISSUE",
AQ2379="Power Telco","BSS",AQ2379="no impacts","no impacts"
),"")</f>
        <v>No root cause</v>
      </c>
      <c r="AP2379" s="48" t="str" cm="1">
        <f t="array" ref="AP2379">IFERROR(_xlfn.IFS(
AQ2379="MPR ISSUE","TX ISSUE",
AQ2379="BSS Hardware Issue","RAN ISSUE",
AQ2379="Sites strategiques, MLL, Pylone, etc.","ENVTECH",
AQ2379="AKTIVCO DEFAUT GE &amp; POWER Cabinet","POWER ISSUE",
AQ2379="AKTIVCO Coupure ENEO &amp; Baisse de tension","POWER ISSUE",
AQ2379="Coupure ENEO &amp; Baisse de tension","POWER ISSUE",
AQ2379="Defaut GE &amp; POWER Cabinet","POWER ISSUE",
AQ2379="Sharing","POWER ISSUE",
AQ2379="Sites strategiques &amp; DataCenter","POWER ISSUE",
AQ2379="Exclu","Exclu",
AQ2379="SAT","TX ISSUE",
AQ2379="SPARE-ISSUE","SPARE-ISSUE",
AQ2379="Fiber CAmtel","TX ISSUE",
AQ2379="Fiber AOF","TX ISSUE",
AQ2379="Projet OCM (HUAWEI)","TRAVAUX-HUAWEI",
AQ2379="Projet OCM (NOKIA)","TRAVAUX -NOKIA",
AQ2379="ACCESS-ISSUE","ACCESS-ISSUE",
AQ2379="Projet OCM (ZTE, NOKIA, autres projets)","TRAVAUX OCM",
AQ2379="No root CAuse","No root cause",
AQ2379="ODU HS","TX ISSUE",
AQ2379="IP &amp; VLAN","TX ISSUE",
AQ2379="Warehouse HUAWEI","SPARE-ISSUE",
AQ2379="SPARE-HS","SPARE-ISSUE",
AQ2379="Power Telco","RAN ISSUE",AQ2379="no impacts","no impacts"
),"")</f>
        <v>No root cause</v>
      </c>
      <c r="AQ2379" s="67" t="s">
        <v>5344</v>
      </c>
      <c r="AR2379" s="48" t="str" cm="1">
        <f t="array" ref="AR2379">IFERROR(_xlfn.IFS(
AQ2379="MPR ISSUE","ACTIVE",
AQ2379="BSS Hardware Issue","ACTIVE",
AQ2379="Sites strategiques, MLL, Pylone, etc.","PASSIVE",
AQ2379="AKTIVCO DEFAUT GE &amp; POWER Cabinet","PASSIVE",
AQ2379="AKTIVCO Coupure ENEO &amp; Baisse de tension","PASSIVE",
AQ2379="Coupure ENEO &amp; Baisse de tension","PASSIVE",
AQ2379="Defaut GE &amp; POWER Cabinet","PASSIVE",
AQ2379="Sharing","PASSIVE",
AQ2379="Sites strategiques &amp; DataCenter","PASSIVE",
AQ2379="Exclu","Exclu",
AQ2379="SAT","ACTIVE",
AQ2379="SPARE-ISSUE","SPARE-ISSUE",
AQ2379="Fiber CAmtel","ACTIVE",
AQ2379="Fiber AOF","ACTIVE",
AQ2379="Projet OCM (HUAWEI)","PLANNED WORKS",
AQ2379="Projet OCM (NOKIA)","PLANNED WORKS",
AQ2379="ACCESS-ISSUE","ACCESS-ISSUE",
AQ2379="Projet OCM (ZTE, NOKIA, autres projets)","PLANNED WORKS",
AQ2379="No root CAuse","No root cause",
AQ2379="ODU HS","ACTIVE",
AQ2379="IP &amp; VLAN","ACTIVE",
AQ2379="Warehouse HUAWEI","SPARE-ISSUE",
AQ2379="SPARE-HS","SPARE-ISSUE",
AQ2379="Power Telco","ACTIVE", AQ2379="no impacts","no impacts"
),"")</f>
        <v>No root cause</v>
      </c>
      <c r="AS2379" s="92" t="s">
        <v>5537</v>
      </c>
      <c r="AT2379" s="98" t="s">
        <v>4224</v>
      </c>
      <c r="AV2379" s="17" t="s">
        <v>5537</v>
      </c>
      <c r="AW2379" s="7" t="s">
        <v>5537</v>
      </c>
      <c r="AX2379" s="6" t="s">
        <v>5537</v>
      </c>
      <c r="AY2379" s="7"/>
      <c r="AZ2379" s="3" t="s">
        <v>5537</v>
      </c>
      <c r="BA2379" s="18" t="s">
        <v>5537</v>
      </c>
      <c r="BB2379" s="18" t="s">
        <v>5537</v>
      </c>
      <c r="BC2379" s="18" t="s">
        <v>5537</v>
      </c>
      <c r="BD2379" s="18" t="s">
        <v>5537</v>
      </c>
      <c r="BE2379" s="18" t="s">
        <v>5537</v>
      </c>
      <c r="BF2379" s="18" t="s">
        <v>5537</v>
      </c>
      <c r="BG2379" s="18" t="s">
        <v>5537</v>
      </c>
      <c r="BH2379" s="18" t="s">
        <v>5537</v>
      </c>
      <c r="BI2379" s="18" t="s">
        <v>5537</v>
      </c>
      <c r="BJ2379" s="18" t="s">
        <v>5537</v>
      </c>
      <c r="BK2379" s="18" t="s">
        <v>5537</v>
      </c>
      <c r="BL2379" s="9" t="s">
        <v>5537</v>
      </c>
      <c r="BM2379" s="14" t="s">
        <v>5537</v>
      </c>
      <c r="BN2379" s="14" t="s">
        <v>5537</v>
      </c>
      <c r="BO2379" s="14" t="str">
        <f>_xlfn.XLOOKUP(B2379,'[4]cell downs 18042026 17h'!$B:$B,'[4]cell downs 18042026 17h'!$B:$B,"")</f>
        <v/>
      </c>
      <c r="BP2379" s="14" t="str">
        <f>_xlfn.XLOOKUP(B2379,'[5]Cells Huawei 19042026 15h'!$B:$B,'[5]Cells Huawei 19042026 15h'!$B:$B,"")</f>
        <v/>
      </c>
      <c r="BQ2379" s="9" t="str">
        <f>_xlfn.XLOOKUP(B2379,'[6]cells down 19042026 9H40'!$B:$B,'[6]cells down 19042026 9H40'!$B:$B,"")</f>
        <v/>
      </c>
      <c r="BR2379" s="9" t="s">
        <v>4224</v>
      </c>
      <c r="BS2379" s="9" t="s">
        <v>318</v>
      </c>
      <c r="BT2379" s="108"/>
    </row>
    <row r="2380" spans="1:72" s="9" customFormat="1" x14ac:dyDescent="0.35">
      <c r="A2380" s="1" t="s">
        <v>78</v>
      </c>
      <c r="B2380" s="8" t="s">
        <v>79</v>
      </c>
      <c r="C2380" s="3" t="str">
        <f>_xlfn.XLOOKUP(B2380,'[1]daily break down'!$D:$D,'[1]daily break down'!$E:$E,"")</f>
        <v>SUD-OUEST</v>
      </c>
      <c r="D2380" s="1" t="s">
        <v>21</v>
      </c>
      <c r="E2380" s="1" t="s">
        <v>80</v>
      </c>
      <c r="F2380" s="3" t="s">
        <v>13</v>
      </c>
      <c r="G2380" s="1" t="s">
        <v>78</v>
      </c>
      <c r="H2380" s="33" t="str">
        <f>_xlfn.XLOOKUP(B2380,[2]CALCULATION!$B:$B,[2]CALCULATION!$H:$H,"")</f>
        <v>NOKIA</v>
      </c>
      <c r="I2380" s="28">
        <v>0</v>
      </c>
      <c r="J2380" s="28">
        <v>0</v>
      </c>
      <c r="K2380" s="28">
        <v>0</v>
      </c>
      <c r="L2380" s="28">
        <v>0</v>
      </c>
      <c r="M2380" s="28">
        <v>0</v>
      </c>
      <c r="N2380" s="28">
        <v>0</v>
      </c>
      <c r="O2380" s="28">
        <v>0</v>
      </c>
      <c r="P2380" s="28">
        <v>0</v>
      </c>
      <c r="Q2380" s="28">
        <v>0</v>
      </c>
      <c r="R2380" s="28">
        <v>0</v>
      </c>
      <c r="S2380" s="93">
        <v>0</v>
      </c>
      <c r="T2380" s="93">
        <f>_xlfn.XLOOKUP(B2380,'[3]Nur des jours'!$B:$B,'[3]Nur des jours'!$U:$U,"")</f>
        <v>0</v>
      </c>
      <c r="U2380" s="93">
        <v>0</v>
      </c>
      <c r="V2380" s="93">
        <v>0</v>
      </c>
      <c r="W2380" s="93">
        <v>0</v>
      </c>
      <c r="X2380" s="93">
        <v>0</v>
      </c>
      <c r="Y2380" s="93">
        <v>0</v>
      </c>
      <c r="Z2380" s="93">
        <v>0</v>
      </c>
      <c r="AA2380" s="93">
        <v>0</v>
      </c>
      <c r="AB2380" s="93">
        <v>0</v>
      </c>
      <c r="AC2380" s="93">
        <f>_xlfn.XLOOKUP(B2380,'[3]Nur des jours'!$B:$B,'[3]Nur des jours'!$N:$N,"")</f>
        <v>0</v>
      </c>
      <c r="AD2380" s="93">
        <v>0</v>
      </c>
      <c r="AE2380" s="93">
        <v>0</v>
      </c>
      <c r="AF2380" s="93">
        <v>0</v>
      </c>
      <c r="AG2380" s="93"/>
      <c r="AH2380" s="93">
        <v>0</v>
      </c>
      <c r="AI2380" s="93">
        <v>0</v>
      </c>
      <c r="AJ2380" s="93">
        <v>0</v>
      </c>
      <c r="AK2380" s="93">
        <v>0</v>
      </c>
      <c r="AL2380" s="93">
        <v>0</v>
      </c>
      <c r="AM2380" s="49" t="s">
        <v>5601</v>
      </c>
      <c r="AN2380" s="49"/>
      <c r="AO2380" s="48" t="str" cm="1">
        <f t="array" ref="AO2380">IFERROR(_xlfn.IFS(
AQ2380="MPR ISSUE","PDH",
AQ2380="BSS Hardware Issue","BSS",
AQ2380="Sites strategiques, MLL, Pylone, etc.","ENVTECH",
AQ2380="AKTIVCO DEFAUT GE &amp; POWER Cabinet","AKTIVCO",
AQ2380="AKTIVCO Coupure ENEO &amp; Baisse de tension","AKTIVCO GRID ONLY",
AQ2380="Coupure ENEO &amp; Baisse de tension","IHS GRID ONLY",
AQ2380="Defaut GE &amp; POWER Cabinet","IHS",
AQ2380="Sharing","Partners",
AQ2380="Sites strategiques &amp; DataCenter","SST &amp; DC",
AQ2380="Exclu","Exclu",
AQ2380="SAT","SAT",
AQ2380="SPARE-ISSUE","SPARE-ISSUE",
AQ2380="Fiber CAmtel","TRANS_FO_CAMTEL",
AQ2380="Fiber AOF","Fiber AOF",
AQ2380="Projet OCM (HUAWEI)","TRAVAUX-HUAWEI",
AQ2380="Projet OCM (NOKIA)","TRAVAUX-NOKIA",
AQ2380="ACCESS-ISSUE","ACCESS-ISSUE",
AQ2380="Projet OCM (ZTE, NOKIA, autres projets)","TRAVAUX OCM",
AQ2380="No root CAuse","No root cause",
AQ2380="ODU HS","PDH",
AQ2380="IP &amp; VLAN","PDH",
AQ2380="Warehouse HUAWEI","SPARE-ISSUE",
AQ2380="SPARE-HS","SPARE-ISSUE",
AQ2380="Power Telco","BSS",AQ2380="no impacts","no impacts"
),"")</f>
        <v>No root cause</v>
      </c>
      <c r="AP2380" s="48" t="str" cm="1">
        <f t="array" ref="AP2380">IFERROR(_xlfn.IFS(
AQ2380="MPR ISSUE","TX ISSUE",
AQ2380="BSS Hardware Issue","RAN ISSUE",
AQ2380="Sites strategiques, MLL, Pylone, etc.","ENVTECH",
AQ2380="AKTIVCO DEFAUT GE &amp; POWER Cabinet","POWER ISSUE",
AQ2380="AKTIVCO Coupure ENEO &amp; Baisse de tension","POWER ISSUE",
AQ2380="Coupure ENEO &amp; Baisse de tension","POWER ISSUE",
AQ2380="Defaut GE &amp; POWER Cabinet","POWER ISSUE",
AQ2380="Sharing","POWER ISSUE",
AQ2380="Sites strategiques &amp; DataCenter","POWER ISSUE",
AQ2380="Exclu","Exclu",
AQ2380="SAT","TX ISSUE",
AQ2380="SPARE-ISSUE","SPARE-ISSUE",
AQ2380="Fiber CAmtel","TX ISSUE",
AQ2380="Fiber AOF","TX ISSUE",
AQ2380="Projet OCM (HUAWEI)","TRAVAUX-HUAWEI",
AQ2380="Projet OCM (NOKIA)","TRAVAUX -NOKIA",
AQ2380="ACCESS-ISSUE","ACCESS-ISSUE",
AQ2380="Projet OCM (ZTE, NOKIA, autres projets)","TRAVAUX OCM",
AQ2380="No root CAuse","No root cause",
AQ2380="ODU HS","TX ISSUE",
AQ2380="IP &amp; VLAN","TX ISSUE",
AQ2380="Warehouse HUAWEI","SPARE-ISSUE",
AQ2380="SPARE-HS","SPARE-ISSUE",
AQ2380="Power Telco","RAN ISSUE",AQ2380="no impacts","no impacts"
),"")</f>
        <v>No root cause</v>
      </c>
      <c r="AQ2380" s="67" t="s">
        <v>5344</v>
      </c>
      <c r="AR2380" s="48" t="str" cm="1">
        <f t="array" ref="AR2380">IFERROR(_xlfn.IFS(
AQ2380="MPR ISSUE","ACTIVE",
AQ2380="BSS Hardware Issue","ACTIVE",
AQ2380="Sites strategiques, MLL, Pylone, etc.","PASSIVE",
AQ2380="AKTIVCO DEFAUT GE &amp; POWER Cabinet","PASSIVE",
AQ2380="AKTIVCO Coupure ENEO &amp; Baisse de tension","PASSIVE",
AQ2380="Coupure ENEO &amp; Baisse de tension","PASSIVE",
AQ2380="Defaut GE &amp; POWER Cabinet","PASSIVE",
AQ2380="Sharing","PASSIVE",
AQ2380="Sites strategiques &amp; DataCenter","PASSIVE",
AQ2380="Exclu","Exclu",
AQ2380="SAT","ACTIVE",
AQ2380="SPARE-ISSUE","SPARE-ISSUE",
AQ2380="Fiber CAmtel","ACTIVE",
AQ2380="Fiber AOF","ACTIVE",
AQ2380="Projet OCM (HUAWEI)","PLANNED WORKS",
AQ2380="Projet OCM (NOKIA)","PLANNED WORKS",
AQ2380="ACCESS-ISSUE","ACCESS-ISSUE",
AQ2380="Projet OCM (ZTE, NOKIA, autres projets)","PLANNED WORKS",
AQ2380="No root CAuse","No root cause",
AQ2380="ODU HS","ACTIVE",
AQ2380="IP &amp; VLAN","ACTIVE",
AQ2380="Warehouse HUAWEI","SPARE-ISSUE",
AQ2380="SPARE-HS","SPARE-ISSUE",
AQ2380="Power Telco","ACTIVE", AQ2380="no impacts","no impacts"
),"")</f>
        <v>No root cause</v>
      </c>
      <c r="AS2380" s="92" t="s">
        <v>5537</v>
      </c>
      <c r="AT2380" s="98" t="s">
        <v>79</v>
      </c>
      <c r="AV2380" s="17" t="s">
        <v>5537</v>
      </c>
      <c r="AW2380" s="7" t="s">
        <v>5537</v>
      </c>
      <c r="AX2380" s="6" t="s">
        <v>5537</v>
      </c>
      <c r="AY2380" s="7"/>
      <c r="AZ2380" s="3" t="s">
        <v>5537</v>
      </c>
      <c r="BA2380" s="18" t="s">
        <v>5537</v>
      </c>
      <c r="BB2380" s="18" t="s">
        <v>5537</v>
      </c>
      <c r="BC2380" s="18" t="s">
        <v>5537</v>
      </c>
      <c r="BD2380" s="18" t="s">
        <v>5537</v>
      </c>
      <c r="BE2380" s="18" t="s">
        <v>5537</v>
      </c>
      <c r="BF2380" s="18" t="s">
        <v>5537</v>
      </c>
      <c r="BG2380" s="18" t="s">
        <v>5537</v>
      </c>
      <c r="BH2380" s="18" t="s">
        <v>5537</v>
      </c>
      <c r="BI2380" s="18" t="s">
        <v>5537</v>
      </c>
      <c r="BJ2380" s="18" t="s">
        <v>5537</v>
      </c>
      <c r="BK2380" s="18" t="s">
        <v>5537</v>
      </c>
      <c r="BL2380" s="9" t="s">
        <v>5537</v>
      </c>
      <c r="BM2380" s="14" t="s">
        <v>5537</v>
      </c>
      <c r="BN2380" s="14" t="s">
        <v>5537</v>
      </c>
      <c r="BO2380" s="14" t="str">
        <f>_xlfn.XLOOKUP(B2380,'[4]cell downs 18042026 17h'!$B:$B,'[4]cell downs 18042026 17h'!$B:$B,"")</f>
        <v/>
      </c>
      <c r="BP2380" s="14" t="str">
        <f>_xlfn.XLOOKUP(B2380,'[5]Cells Huawei 19042026 15h'!$B:$B,'[5]Cells Huawei 19042026 15h'!$B:$B,"")</f>
        <v/>
      </c>
      <c r="BQ2380" s="9" t="str">
        <f>_xlfn.XLOOKUP(B2380,'[6]cells down 19042026 9H40'!$B:$B,'[6]cells down 19042026 9H40'!$B:$B,"")</f>
        <v/>
      </c>
      <c r="BR2380" s="9" t="s">
        <v>5537</v>
      </c>
      <c r="BS2380" s="9" t="s">
        <v>12</v>
      </c>
      <c r="BT2380" s="108"/>
    </row>
    <row r="2381" spans="1:72" s="9" customFormat="1" x14ac:dyDescent="0.35">
      <c r="A2381" s="1" t="s">
        <v>2560</v>
      </c>
      <c r="B2381" s="8" t="s">
        <v>2561</v>
      </c>
      <c r="C2381" s="3" t="str">
        <f>_xlfn.XLOOKUP(B2381,'[1]daily break down'!$D:$D,'[1]daily break down'!$E:$E,"")</f>
        <v>EXTREME-NORD</v>
      </c>
      <c r="D2381" s="1" t="s">
        <v>11</v>
      </c>
      <c r="E2381" s="1" t="s">
        <v>66</v>
      </c>
      <c r="F2381" s="3" t="s">
        <v>55</v>
      </c>
      <c r="G2381" s="1" t="s">
        <v>2560</v>
      </c>
      <c r="H2381" s="33" t="str">
        <f>_xlfn.XLOOKUP(B2381,[2]CALCULATION!$B:$B,[2]CALCULATION!$H:$H,"")</f>
        <v>NOKIA</v>
      </c>
      <c r="I2381" s="28">
        <v>0</v>
      </c>
      <c r="J2381" s="28">
        <v>0</v>
      </c>
      <c r="K2381" s="28">
        <v>0</v>
      </c>
      <c r="L2381" s="28">
        <v>0</v>
      </c>
      <c r="M2381" s="28">
        <v>0</v>
      </c>
      <c r="N2381" s="28">
        <v>0</v>
      </c>
      <c r="O2381" s="28">
        <v>0</v>
      </c>
      <c r="P2381" s="28">
        <v>0</v>
      </c>
      <c r="Q2381" s="28">
        <v>0</v>
      </c>
      <c r="R2381" s="28">
        <v>0</v>
      </c>
      <c r="S2381" s="93">
        <v>0</v>
      </c>
      <c r="T2381" s="93">
        <f>_xlfn.XLOOKUP(B2381,'[3]Nur des jours'!$B:$B,'[3]Nur des jours'!$U:$U,"")</f>
        <v>0</v>
      </c>
      <c r="U2381" s="93">
        <v>0</v>
      </c>
      <c r="V2381" s="93">
        <v>0</v>
      </c>
      <c r="W2381" s="93">
        <v>0</v>
      </c>
      <c r="X2381" s="93">
        <v>0</v>
      </c>
      <c r="Y2381" s="93">
        <v>0</v>
      </c>
      <c r="Z2381" s="93">
        <v>0</v>
      </c>
      <c r="AA2381" s="93">
        <v>0</v>
      </c>
      <c r="AB2381" s="93">
        <v>0</v>
      </c>
      <c r="AC2381" s="93">
        <f>_xlfn.XLOOKUP(B2381,'[3]Nur des jours'!$B:$B,'[3]Nur des jours'!$N:$N,"")</f>
        <v>0</v>
      </c>
      <c r="AD2381" s="93">
        <v>0</v>
      </c>
      <c r="AE2381" s="93">
        <v>0</v>
      </c>
      <c r="AF2381" s="93">
        <v>0</v>
      </c>
      <c r="AG2381" s="93"/>
      <c r="AH2381" s="93">
        <v>0</v>
      </c>
      <c r="AI2381" s="93">
        <v>0</v>
      </c>
      <c r="AJ2381" s="93">
        <v>0</v>
      </c>
      <c r="AK2381" s="93">
        <v>0</v>
      </c>
      <c r="AL2381" s="93">
        <v>0</v>
      </c>
      <c r="AM2381" s="49" t="s">
        <v>5601</v>
      </c>
      <c r="AN2381" s="49"/>
      <c r="AO2381" s="48" t="str" cm="1">
        <f t="array" ref="AO2381">IFERROR(_xlfn.IFS(
AQ2381="MPR ISSUE","PDH",
AQ2381="BSS Hardware Issue","BSS",
AQ2381="Sites strategiques, MLL, Pylone, etc.","ENVTECH",
AQ2381="AKTIVCO DEFAUT GE &amp; POWER Cabinet","AKTIVCO",
AQ2381="AKTIVCO Coupure ENEO &amp; Baisse de tension","AKTIVCO GRID ONLY",
AQ2381="Coupure ENEO &amp; Baisse de tension","IHS GRID ONLY",
AQ2381="Defaut GE &amp; POWER Cabinet","IHS",
AQ2381="Sharing","Partners",
AQ2381="Sites strategiques &amp; DataCenter","SST &amp; DC",
AQ2381="Exclu","Exclu",
AQ2381="SAT","SAT",
AQ2381="SPARE-ISSUE","SPARE-ISSUE",
AQ2381="Fiber CAmtel","TRANS_FO_CAMTEL",
AQ2381="Fiber AOF","Fiber AOF",
AQ2381="Projet OCM (HUAWEI)","TRAVAUX-HUAWEI",
AQ2381="Projet OCM (NOKIA)","TRAVAUX-NOKIA",
AQ2381="ACCESS-ISSUE","ACCESS-ISSUE",
AQ2381="Projet OCM (ZTE, NOKIA, autres projets)","TRAVAUX OCM",
AQ2381="No root CAuse","No root cause",
AQ2381="ODU HS","PDH",
AQ2381="IP &amp; VLAN","PDH",
AQ2381="Warehouse HUAWEI","SPARE-ISSUE",
AQ2381="SPARE-HS","SPARE-ISSUE",
AQ2381="Power Telco","BSS",AQ2381="no impacts","no impacts"
),"")</f>
        <v>No root cause</v>
      </c>
      <c r="AP2381" s="48" t="str" cm="1">
        <f t="array" ref="AP2381">IFERROR(_xlfn.IFS(
AQ2381="MPR ISSUE","TX ISSUE",
AQ2381="BSS Hardware Issue","RAN ISSUE",
AQ2381="Sites strategiques, MLL, Pylone, etc.","ENVTECH",
AQ2381="AKTIVCO DEFAUT GE &amp; POWER Cabinet","POWER ISSUE",
AQ2381="AKTIVCO Coupure ENEO &amp; Baisse de tension","POWER ISSUE",
AQ2381="Coupure ENEO &amp; Baisse de tension","POWER ISSUE",
AQ2381="Defaut GE &amp; POWER Cabinet","POWER ISSUE",
AQ2381="Sharing","POWER ISSUE",
AQ2381="Sites strategiques &amp; DataCenter","POWER ISSUE",
AQ2381="Exclu","Exclu",
AQ2381="SAT","TX ISSUE",
AQ2381="SPARE-ISSUE","SPARE-ISSUE",
AQ2381="Fiber CAmtel","TX ISSUE",
AQ2381="Fiber AOF","TX ISSUE",
AQ2381="Projet OCM (HUAWEI)","TRAVAUX-HUAWEI",
AQ2381="Projet OCM (NOKIA)","TRAVAUX -NOKIA",
AQ2381="ACCESS-ISSUE","ACCESS-ISSUE",
AQ2381="Projet OCM (ZTE, NOKIA, autres projets)","TRAVAUX OCM",
AQ2381="No root CAuse","No root cause",
AQ2381="ODU HS","TX ISSUE",
AQ2381="IP &amp; VLAN","TX ISSUE",
AQ2381="Warehouse HUAWEI","SPARE-ISSUE",
AQ2381="SPARE-HS","SPARE-ISSUE",
AQ2381="Power Telco","RAN ISSUE",AQ2381="no impacts","no impacts"
),"")</f>
        <v>No root cause</v>
      </c>
      <c r="AQ2381" s="67" t="s">
        <v>5344</v>
      </c>
      <c r="AR2381" s="48" t="str" cm="1">
        <f t="array" ref="AR2381">IFERROR(_xlfn.IFS(
AQ2381="MPR ISSUE","ACTIVE",
AQ2381="BSS Hardware Issue","ACTIVE",
AQ2381="Sites strategiques, MLL, Pylone, etc.","PASSIVE",
AQ2381="AKTIVCO DEFAUT GE &amp; POWER Cabinet","PASSIVE",
AQ2381="AKTIVCO Coupure ENEO &amp; Baisse de tension","PASSIVE",
AQ2381="Coupure ENEO &amp; Baisse de tension","PASSIVE",
AQ2381="Defaut GE &amp; POWER Cabinet","PASSIVE",
AQ2381="Sharing","PASSIVE",
AQ2381="Sites strategiques &amp; DataCenter","PASSIVE",
AQ2381="Exclu","Exclu",
AQ2381="SAT","ACTIVE",
AQ2381="SPARE-ISSUE","SPARE-ISSUE",
AQ2381="Fiber CAmtel","ACTIVE",
AQ2381="Fiber AOF","ACTIVE",
AQ2381="Projet OCM (HUAWEI)","PLANNED WORKS",
AQ2381="Projet OCM (NOKIA)","PLANNED WORKS",
AQ2381="ACCESS-ISSUE","ACCESS-ISSUE",
AQ2381="Projet OCM (ZTE, NOKIA, autres projets)","PLANNED WORKS",
AQ2381="No root CAuse","No root cause",
AQ2381="ODU HS","ACTIVE",
AQ2381="IP &amp; VLAN","ACTIVE",
AQ2381="Warehouse HUAWEI","SPARE-ISSUE",
AQ2381="SPARE-HS","SPARE-ISSUE",
AQ2381="Power Telco","ACTIVE", AQ2381="no impacts","no impacts"
),"")</f>
        <v>No root cause</v>
      </c>
      <c r="AS2381" s="92" t="s">
        <v>5537</v>
      </c>
      <c r="AT2381" s="98" t="s">
        <v>2561</v>
      </c>
      <c r="AV2381" s="17" t="s">
        <v>5537</v>
      </c>
      <c r="AW2381" s="7" t="s">
        <v>5537</v>
      </c>
      <c r="AX2381" s="6" t="s">
        <v>5537</v>
      </c>
      <c r="AY2381" s="7"/>
      <c r="AZ2381" s="3" t="s">
        <v>5537</v>
      </c>
      <c r="BA2381" s="18" t="s">
        <v>5537</v>
      </c>
      <c r="BB2381" s="18" t="s">
        <v>5537</v>
      </c>
      <c r="BC2381" s="18" t="s">
        <v>5537</v>
      </c>
      <c r="BD2381" s="18" t="s">
        <v>5537</v>
      </c>
      <c r="BE2381" s="18" t="s">
        <v>5537</v>
      </c>
      <c r="BF2381" s="18" t="s">
        <v>5537</v>
      </c>
      <c r="BG2381" s="18" t="s">
        <v>5537</v>
      </c>
      <c r="BH2381" s="18" t="s">
        <v>5537</v>
      </c>
      <c r="BI2381" s="18" t="s">
        <v>5537</v>
      </c>
      <c r="BJ2381" s="18" t="s">
        <v>5537</v>
      </c>
      <c r="BK2381" s="18" t="s">
        <v>5537</v>
      </c>
      <c r="BL2381" s="9" t="s">
        <v>5537</v>
      </c>
      <c r="BM2381" s="14" t="s">
        <v>5537</v>
      </c>
      <c r="BN2381" s="14" t="s">
        <v>5537</v>
      </c>
      <c r="BO2381" s="14" t="str">
        <f>_xlfn.XLOOKUP(B2381,'[4]cell downs 18042026 17h'!$B:$B,'[4]cell downs 18042026 17h'!$B:$B,"")</f>
        <v/>
      </c>
      <c r="BP2381" s="14" t="str">
        <f>_xlfn.XLOOKUP(B2381,'[5]Cells Huawei 19042026 15h'!$B:$B,'[5]Cells Huawei 19042026 15h'!$B:$B,"")</f>
        <v/>
      </c>
      <c r="BQ2381" s="9" t="str">
        <f>_xlfn.XLOOKUP(B2381,'[6]cells down 19042026 9H40'!$B:$B,'[6]cells down 19042026 9H40'!$B:$B,"")</f>
        <v/>
      </c>
      <c r="BR2381" s="9" t="s">
        <v>2561</v>
      </c>
      <c r="BS2381" s="9" t="s">
        <v>83</v>
      </c>
      <c r="BT2381" s="108"/>
    </row>
    <row r="2382" spans="1:72" s="9" customFormat="1" x14ac:dyDescent="0.35">
      <c r="A2382" s="1" t="s">
        <v>4090</v>
      </c>
      <c r="B2382" s="8" t="s">
        <v>4091</v>
      </c>
      <c r="C2382" s="3" t="str">
        <f>_xlfn.XLOOKUP(B2382,'[1]daily break down'!$D:$D,'[1]daily break down'!$E:$E,"")</f>
        <v>NORD-OUEST</v>
      </c>
      <c r="D2382" s="1" t="s">
        <v>11</v>
      </c>
      <c r="E2382" s="1" t="s">
        <v>12</v>
      </c>
      <c r="F2382" s="3" t="s">
        <v>51</v>
      </c>
      <c r="G2382" s="1" t="s">
        <v>3441</v>
      </c>
      <c r="H2382" s="32" t="str">
        <f>_xlfn.XLOOKUP(B2382,[2]CALCULATION!$B:$B,[2]CALCULATION!$H:$H,"")</f>
        <v>HUAWEI</v>
      </c>
      <c r="I2382" s="28">
        <v>0</v>
      </c>
      <c r="J2382" s="28">
        <v>0</v>
      </c>
      <c r="K2382" s="28">
        <v>0</v>
      </c>
      <c r="L2382" s="28">
        <v>0</v>
      </c>
      <c r="M2382" s="28">
        <v>0</v>
      </c>
      <c r="N2382" s="28">
        <v>0</v>
      </c>
      <c r="O2382" s="28">
        <v>0</v>
      </c>
      <c r="P2382" s="28">
        <v>0</v>
      </c>
      <c r="Q2382" s="28">
        <v>0</v>
      </c>
      <c r="R2382" s="28">
        <v>0</v>
      </c>
      <c r="S2382" s="93">
        <v>0</v>
      </c>
      <c r="T2382" s="93">
        <f>_xlfn.XLOOKUP(B2382,'[3]Nur des jours'!$B:$B,'[3]Nur des jours'!$U:$U,"")</f>
        <v>0</v>
      </c>
      <c r="U2382" s="93">
        <v>0</v>
      </c>
      <c r="V2382" s="93">
        <v>0</v>
      </c>
      <c r="W2382" s="93">
        <v>0</v>
      </c>
      <c r="X2382" s="93">
        <v>0</v>
      </c>
      <c r="Y2382" s="93">
        <v>0</v>
      </c>
      <c r="Z2382" s="93">
        <v>0</v>
      </c>
      <c r="AA2382" s="93">
        <v>0</v>
      </c>
      <c r="AB2382" s="93">
        <v>0</v>
      </c>
      <c r="AC2382" s="93">
        <f>_xlfn.XLOOKUP(B2382,'[3]Nur des jours'!$B:$B,'[3]Nur des jours'!$N:$N,"")</f>
        <v>0</v>
      </c>
      <c r="AD2382" s="93">
        <v>0</v>
      </c>
      <c r="AE2382" s="93">
        <v>0</v>
      </c>
      <c r="AF2382" s="93">
        <v>0</v>
      </c>
      <c r="AG2382" s="93"/>
      <c r="AH2382" s="93">
        <v>0</v>
      </c>
      <c r="AI2382" s="93">
        <v>0</v>
      </c>
      <c r="AJ2382" s="93">
        <v>0</v>
      </c>
      <c r="AK2382" s="93">
        <v>0</v>
      </c>
      <c r="AL2382" s="93">
        <v>0</v>
      </c>
      <c r="AM2382" s="49" t="s">
        <v>5601</v>
      </c>
      <c r="AN2382" s="49"/>
      <c r="AO2382" s="48" t="str" cm="1">
        <f t="array" ref="AO2382">IFERROR(_xlfn.IFS(
AQ2382="MPR ISSUE","PDH",
AQ2382="BSS Hardware Issue","BSS",
AQ2382="Sites strategiques, MLL, Pylone, etc.","ENVTECH",
AQ2382="AKTIVCO DEFAUT GE &amp; POWER Cabinet","AKTIVCO",
AQ2382="AKTIVCO Coupure ENEO &amp; Baisse de tension","AKTIVCO GRID ONLY",
AQ2382="Coupure ENEO &amp; Baisse de tension","IHS GRID ONLY",
AQ2382="Defaut GE &amp; POWER Cabinet","IHS",
AQ2382="Sharing","Partners",
AQ2382="Sites strategiques &amp; DataCenter","SST &amp; DC",
AQ2382="Exclu","Exclu",
AQ2382="SAT","SAT",
AQ2382="SPARE-ISSUE","SPARE-ISSUE",
AQ2382="Fiber CAmtel","TRANS_FO_CAMTEL",
AQ2382="Fiber AOF","Fiber AOF",
AQ2382="Projet OCM (HUAWEI)","TRAVAUX-HUAWEI",
AQ2382="Projet OCM (NOKIA)","TRAVAUX-NOKIA",
AQ2382="ACCESS-ISSUE","ACCESS-ISSUE",
AQ2382="Projet OCM (ZTE, NOKIA, autres projets)","TRAVAUX OCM",
AQ2382="No root CAuse","No root cause",
AQ2382="ODU HS","PDH",
AQ2382="IP &amp; VLAN","PDH",
AQ2382="Warehouse HUAWEI","SPARE-ISSUE",
AQ2382="SPARE-HS","SPARE-ISSUE",
AQ2382="Power Telco","BSS",AQ2382="no impacts","no impacts"
),"")</f>
        <v>No root cause</v>
      </c>
      <c r="AP2382" s="48" t="str" cm="1">
        <f t="array" ref="AP2382">IFERROR(_xlfn.IFS(
AQ2382="MPR ISSUE","TX ISSUE",
AQ2382="BSS Hardware Issue","RAN ISSUE",
AQ2382="Sites strategiques, MLL, Pylone, etc.","ENVTECH",
AQ2382="AKTIVCO DEFAUT GE &amp; POWER Cabinet","POWER ISSUE",
AQ2382="AKTIVCO Coupure ENEO &amp; Baisse de tension","POWER ISSUE",
AQ2382="Coupure ENEO &amp; Baisse de tension","POWER ISSUE",
AQ2382="Defaut GE &amp; POWER Cabinet","POWER ISSUE",
AQ2382="Sharing","POWER ISSUE",
AQ2382="Sites strategiques &amp; DataCenter","POWER ISSUE",
AQ2382="Exclu","Exclu",
AQ2382="SAT","TX ISSUE",
AQ2382="SPARE-ISSUE","SPARE-ISSUE",
AQ2382="Fiber CAmtel","TX ISSUE",
AQ2382="Fiber AOF","TX ISSUE",
AQ2382="Projet OCM (HUAWEI)","TRAVAUX-HUAWEI",
AQ2382="Projet OCM (NOKIA)","TRAVAUX -NOKIA",
AQ2382="ACCESS-ISSUE","ACCESS-ISSUE",
AQ2382="Projet OCM (ZTE, NOKIA, autres projets)","TRAVAUX OCM",
AQ2382="No root CAuse","No root cause",
AQ2382="ODU HS","TX ISSUE",
AQ2382="IP &amp; VLAN","TX ISSUE",
AQ2382="Warehouse HUAWEI","SPARE-ISSUE",
AQ2382="SPARE-HS","SPARE-ISSUE",
AQ2382="Power Telco","RAN ISSUE",AQ2382="no impacts","no impacts"
),"")</f>
        <v>No root cause</v>
      </c>
      <c r="AQ2382" s="67" t="s">
        <v>5344</v>
      </c>
      <c r="AR2382" s="48" t="str" cm="1">
        <f t="array" ref="AR2382">IFERROR(_xlfn.IFS(
AQ2382="MPR ISSUE","ACTIVE",
AQ2382="BSS Hardware Issue","ACTIVE",
AQ2382="Sites strategiques, MLL, Pylone, etc.","PASSIVE",
AQ2382="AKTIVCO DEFAUT GE &amp; POWER Cabinet","PASSIVE",
AQ2382="AKTIVCO Coupure ENEO &amp; Baisse de tension","PASSIVE",
AQ2382="Coupure ENEO &amp; Baisse de tension","PASSIVE",
AQ2382="Defaut GE &amp; POWER Cabinet","PASSIVE",
AQ2382="Sharing","PASSIVE",
AQ2382="Sites strategiques &amp; DataCenter","PASSIVE",
AQ2382="Exclu","Exclu",
AQ2382="SAT","ACTIVE",
AQ2382="SPARE-ISSUE","SPARE-ISSUE",
AQ2382="Fiber CAmtel","ACTIVE",
AQ2382="Fiber AOF","ACTIVE",
AQ2382="Projet OCM (HUAWEI)","PLANNED WORKS",
AQ2382="Projet OCM (NOKIA)","PLANNED WORKS",
AQ2382="ACCESS-ISSUE","ACCESS-ISSUE",
AQ2382="Projet OCM (ZTE, NOKIA, autres projets)","PLANNED WORKS",
AQ2382="No root CAuse","No root cause",
AQ2382="ODU HS","ACTIVE",
AQ2382="IP &amp; VLAN","ACTIVE",
AQ2382="Warehouse HUAWEI","SPARE-ISSUE",
AQ2382="SPARE-HS","SPARE-ISSUE",
AQ2382="Power Telco","ACTIVE", AQ2382="no impacts","no impacts"
),"")</f>
        <v>No root cause</v>
      </c>
      <c r="AS2382" s="92" t="s">
        <v>5537</v>
      </c>
      <c r="AT2382" s="98" t="s">
        <v>4091</v>
      </c>
      <c r="AV2382" s="17" t="s">
        <v>5537</v>
      </c>
      <c r="AW2382" s="7" t="s">
        <v>5537</v>
      </c>
      <c r="AX2382" s="6" t="s">
        <v>5537</v>
      </c>
      <c r="AY2382" s="7"/>
      <c r="AZ2382" s="3" t="s">
        <v>5537</v>
      </c>
      <c r="BA2382" s="18" t="s">
        <v>5537</v>
      </c>
      <c r="BB2382" s="18" t="s">
        <v>5537</v>
      </c>
      <c r="BC2382" s="18" t="s">
        <v>5537</v>
      </c>
      <c r="BD2382" s="18" t="s">
        <v>5537</v>
      </c>
      <c r="BE2382" s="18" t="s">
        <v>5537</v>
      </c>
      <c r="BF2382" s="18" t="s">
        <v>5537</v>
      </c>
      <c r="BG2382" s="18" t="s">
        <v>5537</v>
      </c>
      <c r="BH2382" s="18" t="s">
        <v>5537</v>
      </c>
      <c r="BI2382" s="18" t="s">
        <v>5537</v>
      </c>
      <c r="BJ2382" s="18" t="s">
        <v>5537</v>
      </c>
      <c r="BK2382" s="18" t="s">
        <v>5537</v>
      </c>
      <c r="BL2382" s="9" t="s">
        <v>5537</v>
      </c>
      <c r="BM2382" s="14" t="s">
        <v>5537</v>
      </c>
      <c r="BN2382" s="14" t="s">
        <v>5537</v>
      </c>
      <c r="BO2382" s="14" t="str">
        <f>_xlfn.XLOOKUP(B2382,'[4]cell downs 18042026 17h'!$B:$B,'[4]cell downs 18042026 17h'!$B:$B,"")</f>
        <v/>
      </c>
      <c r="BP2382" s="14" t="str">
        <f>_xlfn.XLOOKUP(B2382,'[5]Cells Huawei 19042026 15h'!$B:$B,'[5]Cells Huawei 19042026 15h'!$B:$B,"")</f>
        <v/>
      </c>
      <c r="BQ2382" s="9" t="str">
        <f>_xlfn.XLOOKUP(B2382,'[6]cells down 19042026 9H40'!$B:$B,'[6]cells down 19042026 9H40'!$B:$B,"")</f>
        <v/>
      </c>
      <c r="BR2382" s="9" t="s">
        <v>4091</v>
      </c>
      <c r="BS2382" s="9" t="s">
        <v>318</v>
      </c>
      <c r="BT2382" s="108"/>
    </row>
    <row r="2383" spans="1:72" s="9" customFormat="1" x14ac:dyDescent="0.35">
      <c r="A2383" s="1" t="s">
        <v>1485</v>
      </c>
      <c r="B2383" s="8" t="s">
        <v>2538</v>
      </c>
      <c r="C2383" s="3" t="str">
        <f>_xlfn.XLOOKUP(B2383,'[1]daily break down'!$D:$D,'[1]daily break down'!$E:$E,"")</f>
        <v>EXTREME-NORD</v>
      </c>
      <c r="D2383" s="1" t="s">
        <v>11</v>
      </c>
      <c r="E2383" s="1" t="s">
        <v>66</v>
      </c>
      <c r="F2383" s="3" t="s">
        <v>55</v>
      </c>
      <c r="G2383" s="1" t="s">
        <v>1485</v>
      </c>
      <c r="H2383" s="33" t="str">
        <f>_xlfn.XLOOKUP(B2383,[2]CALCULATION!$B:$B,[2]CALCULATION!$H:$H,"")</f>
        <v>NOKIA</v>
      </c>
      <c r="I2383" s="28">
        <v>0</v>
      </c>
      <c r="J2383" s="28">
        <v>0</v>
      </c>
      <c r="K2383" s="28">
        <v>0</v>
      </c>
      <c r="L2383" s="28">
        <v>0</v>
      </c>
      <c r="M2383" s="28">
        <v>0</v>
      </c>
      <c r="N2383" s="28">
        <v>0</v>
      </c>
      <c r="O2383" s="28">
        <v>0</v>
      </c>
      <c r="P2383" s="28">
        <v>0</v>
      </c>
      <c r="Q2383" s="28">
        <v>0</v>
      </c>
      <c r="R2383" s="28">
        <v>0</v>
      </c>
      <c r="S2383" s="93">
        <v>0</v>
      </c>
      <c r="T2383" s="93">
        <f>_xlfn.XLOOKUP(B2383,'[3]Nur des jours'!$B:$B,'[3]Nur des jours'!$U:$U,"")</f>
        <v>0</v>
      </c>
      <c r="U2383" s="93">
        <v>0</v>
      </c>
      <c r="V2383" s="93">
        <v>0</v>
      </c>
      <c r="W2383" s="93">
        <v>0</v>
      </c>
      <c r="X2383" s="93">
        <v>0</v>
      </c>
      <c r="Y2383" s="93">
        <v>0</v>
      </c>
      <c r="Z2383" s="93">
        <v>0</v>
      </c>
      <c r="AA2383" s="93">
        <v>0</v>
      </c>
      <c r="AB2383" s="93">
        <v>0</v>
      </c>
      <c r="AC2383" s="93">
        <f>_xlfn.XLOOKUP(B2383,'[3]Nur des jours'!$B:$B,'[3]Nur des jours'!$N:$N,"")</f>
        <v>0</v>
      </c>
      <c r="AD2383" s="93">
        <v>0</v>
      </c>
      <c r="AE2383" s="93">
        <v>0</v>
      </c>
      <c r="AF2383" s="93">
        <v>0</v>
      </c>
      <c r="AG2383" s="93"/>
      <c r="AH2383" s="93">
        <v>0</v>
      </c>
      <c r="AI2383" s="93">
        <v>0</v>
      </c>
      <c r="AJ2383" s="93">
        <v>0</v>
      </c>
      <c r="AK2383" s="93">
        <v>0</v>
      </c>
      <c r="AL2383" s="93">
        <v>0</v>
      </c>
      <c r="AM2383" s="49" t="s">
        <v>5601</v>
      </c>
      <c r="AN2383" s="49"/>
      <c r="AO2383" s="48" t="str" cm="1">
        <f t="array" ref="AO2383">IFERROR(_xlfn.IFS(
AQ2383="MPR ISSUE","PDH",
AQ2383="BSS Hardware Issue","BSS",
AQ2383="Sites strategiques, MLL, Pylone, etc.","ENVTECH",
AQ2383="AKTIVCO DEFAUT GE &amp; POWER Cabinet","AKTIVCO",
AQ2383="AKTIVCO Coupure ENEO &amp; Baisse de tension","AKTIVCO GRID ONLY",
AQ2383="Coupure ENEO &amp; Baisse de tension","IHS GRID ONLY",
AQ2383="Defaut GE &amp; POWER Cabinet","IHS",
AQ2383="Sharing","Partners",
AQ2383="Sites strategiques &amp; DataCenter","SST &amp; DC",
AQ2383="Exclu","Exclu",
AQ2383="SAT","SAT",
AQ2383="SPARE-ISSUE","SPARE-ISSUE",
AQ2383="Fiber CAmtel","TRANS_FO_CAMTEL",
AQ2383="Fiber AOF","Fiber AOF",
AQ2383="Projet OCM (HUAWEI)","TRAVAUX-HUAWEI",
AQ2383="Projet OCM (NOKIA)","TRAVAUX-NOKIA",
AQ2383="ACCESS-ISSUE","ACCESS-ISSUE",
AQ2383="Projet OCM (ZTE, NOKIA, autres projets)","TRAVAUX OCM",
AQ2383="No root CAuse","No root cause",
AQ2383="ODU HS","PDH",
AQ2383="IP &amp; VLAN","PDH",
AQ2383="Warehouse HUAWEI","SPARE-ISSUE",
AQ2383="SPARE-HS","SPARE-ISSUE",
AQ2383="Power Telco","BSS",AQ2383="no impacts","no impacts"
),"")</f>
        <v>Exclu</v>
      </c>
      <c r="AP2383" s="48" t="str" cm="1">
        <f t="array" ref="AP2383">IFERROR(_xlfn.IFS(
AQ2383="MPR ISSUE","TX ISSUE",
AQ2383="BSS Hardware Issue","RAN ISSUE",
AQ2383="Sites strategiques, MLL, Pylone, etc.","ENVTECH",
AQ2383="AKTIVCO DEFAUT GE &amp; POWER Cabinet","POWER ISSUE",
AQ2383="AKTIVCO Coupure ENEO &amp; Baisse de tension","POWER ISSUE",
AQ2383="Coupure ENEO &amp; Baisse de tension","POWER ISSUE",
AQ2383="Defaut GE &amp; POWER Cabinet","POWER ISSUE",
AQ2383="Sharing","POWER ISSUE",
AQ2383="Sites strategiques &amp; DataCenter","POWER ISSUE",
AQ2383="Exclu","Exclu",
AQ2383="SAT","TX ISSUE",
AQ2383="SPARE-ISSUE","SPARE-ISSUE",
AQ2383="Fiber CAmtel","TX ISSUE",
AQ2383="Fiber AOF","TX ISSUE",
AQ2383="Projet OCM (HUAWEI)","TRAVAUX-HUAWEI",
AQ2383="Projet OCM (NOKIA)","TRAVAUX -NOKIA",
AQ2383="ACCESS-ISSUE","ACCESS-ISSUE",
AQ2383="Projet OCM (ZTE, NOKIA, autres projets)","TRAVAUX OCM",
AQ2383="No root CAuse","No root cause",
AQ2383="ODU HS","TX ISSUE",
AQ2383="IP &amp; VLAN","TX ISSUE",
AQ2383="Warehouse HUAWEI","SPARE-ISSUE",
AQ2383="SPARE-HS","SPARE-ISSUE",
AQ2383="Power Telco","RAN ISSUE",AQ2383="no impacts","no impacts"
),"")</f>
        <v>Exclu</v>
      </c>
      <c r="AQ2383" s="67" t="s">
        <v>5598</v>
      </c>
      <c r="AR2383" s="48" t="str" cm="1">
        <f t="array" ref="AR2383">IFERROR(_xlfn.IFS(
AQ2383="MPR ISSUE","ACTIVE",
AQ2383="BSS Hardware Issue","ACTIVE",
AQ2383="Sites strategiques, MLL, Pylone, etc.","PASSIVE",
AQ2383="AKTIVCO DEFAUT GE &amp; POWER Cabinet","PASSIVE",
AQ2383="AKTIVCO Coupure ENEO &amp; Baisse de tension","PASSIVE",
AQ2383="Coupure ENEO &amp; Baisse de tension","PASSIVE",
AQ2383="Defaut GE &amp; POWER Cabinet","PASSIVE",
AQ2383="Sharing","PASSIVE",
AQ2383="Sites strategiques &amp; DataCenter","PASSIVE",
AQ2383="Exclu","Exclu",
AQ2383="SAT","ACTIVE",
AQ2383="SPARE-ISSUE","SPARE-ISSUE",
AQ2383="Fiber CAmtel","ACTIVE",
AQ2383="Fiber AOF","ACTIVE",
AQ2383="Projet OCM (HUAWEI)","PLANNED WORKS",
AQ2383="Projet OCM (NOKIA)","PLANNED WORKS",
AQ2383="ACCESS-ISSUE","ACCESS-ISSUE",
AQ2383="Projet OCM (ZTE, NOKIA, autres projets)","PLANNED WORKS",
AQ2383="No root CAuse","No root cause",
AQ2383="ODU HS","ACTIVE",
AQ2383="IP &amp; VLAN","ACTIVE",
AQ2383="Warehouse HUAWEI","SPARE-ISSUE",
AQ2383="SPARE-HS","SPARE-ISSUE",
AQ2383="Power Telco","ACTIVE", AQ2383="no impacts","no impacts"
),"")</f>
        <v>Exclu</v>
      </c>
      <c r="AS2383" s="92" t="s">
        <v>5724</v>
      </c>
      <c r="AT2383" s="128" t="s">
        <v>3380</v>
      </c>
      <c r="AU2383" s="9" t="s">
        <v>5930</v>
      </c>
      <c r="AV2383" s="17" t="s">
        <v>5635</v>
      </c>
      <c r="AW2383" s="7" t="s">
        <v>5537</v>
      </c>
      <c r="AX2383" s="6" t="s">
        <v>5537</v>
      </c>
      <c r="AY2383" s="7"/>
      <c r="AZ2383" s="3" t="s">
        <v>5537</v>
      </c>
      <c r="BA2383" s="18" t="s">
        <v>5537</v>
      </c>
      <c r="BB2383" s="18" t="s">
        <v>5537</v>
      </c>
      <c r="BC2383" s="18" t="s">
        <v>5537</v>
      </c>
      <c r="BD2383" s="18" t="s">
        <v>5537</v>
      </c>
      <c r="BE2383" s="18" t="s">
        <v>5537</v>
      </c>
      <c r="BF2383" s="18" t="s">
        <v>5537</v>
      </c>
      <c r="BG2383" s="18" t="s">
        <v>5537</v>
      </c>
      <c r="BH2383" s="18" t="s">
        <v>5537</v>
      </c>
      <c r="BI2383" s="18" t="s">
        <v>5537</v>
      </c>
      <c r="BJ2383" s="18" t="s">
        <v>5653</v>
      </c>
      <c r="BK2383" s="18" t="s">
        <v>5537</v>
      </c>
      <c r="BL2383" s="9" t="s">
        <v>5537</v>
      </c>
      <c r="BM2383" s="14" t="s">
        <v>5537</v>
      </c>
      <c r="BN2383" s="14" t="s">
        <v>5537</v>
      </c>
      <c r="BO2383" s="14" t="str">
        <f>_xlfn.XLOOKUP(B2383,'[4]cell downs 18042026 17h'!$B:$B,'[4]cell downs 18042026 17h'!$B:$B,"")</f>
        <v/>
      </c>
      <c r="BP2383" s="14" t="str">
        <f>_xlfn.XLOOKUP(B2383,'[5]Cells Huawei 19042026 15h'!$B:$B,'[5]Cells Huawei 19042026 15h'!$B:$B,"")</f>
        <v/>
      </c>
      <c r="BQ2383" s="9" t="str">
        <f>_xlfn.XLOOKUP(B2383,'[6]cells down 19042026 9H40'!$B:$B,'[6]cells down 19042026 9H40'!$B:$B,"")</f>
        <v/>
      </c>
      <c r="BR2383" s="9" t="s">
        <v>2538</v>
      </c>
      <c r="BS2383" s="9" t="s">
        <v>1129</v>
      </c>
      <c r="BT2383" s="108"/>
    </row>
    <row r="2384" spans="1:72" s="9" customFormat="1" x14ac:dyDescent="0.35">
      <c r="A2384" s="1" t="s">
        <v>3111</v>
      </c>
      <c r="B2384" s="8" t="s">
        <v>3112</v>
      </c>
      <c r="C2384" s="3" t="str">
        <f>_xlfn.XLOOKUP(B2384,'[1]daily break down'!$D:$D,'[1]daily break down'!$E:$E,"")</f>
        <v>EXTREME-NORD</v>
      </c>
      <c r="D2384" s="1" t="s">
        <v>11</v>
      </c>
      <c r="E2384" s="1" t="s">
        <v>96</v>
      </c>
      <c r="F2384" s="3" t="s">
        <v>55</v>
      </c>
      <c r="G2384" s="1" t="s">
        <v>2971</v>
      </c>
      <c r="H2384" s="32" t="str">
        <f>_xlfn.XLOOKUP(B2384,[2]CALCULATION!$B:$B,[2]CALCULATION!$H:$H,"")</f>
        <v>HUAWEI</v>
      </c>
      <c r="I2384" s="28">
        <v>0</v>
      </c>
      <c r="J2384" s="28">
        <v>0</v>
      </c>
      <c r="K2384" s="28">
        <v>0</v>
      </c>
      <c r="L2384" s="28">
        <v>0</v>
      </c>
      <c r="M2384" s="28">
        <v>0</v>
      </c>
      <c r="N2384" s="28">
        <v>0</v>
      </c>
      <c r="O2384" s="28">
        <v>0</v>
      </c>
      <c r="P2384" s="28">
        <v>0</v>
      </c>
      <c r="Q2384" s="28">
        <v>0</v>
      </c>
      <c r="R2384" s="28">
        <v>0</v>
      </c>
      <c r="S2384" s="93">
        <v>0</v>
      </c>
      <c r="T2384" s="93">
        <f>_xlfn.XLOOKUP(B2384,'[3]Nur des jours'!$B:$B,'[3]Nur des jours'!$U:$U,"")</f>
        <v>0</v>
      </c>
      <c r="U2384" s="93">
        <v>0</v>
      </c>
      <c r="V2384" s="93">
        <v>3.4778402718922009E-3</v>
      </c>
      <c r="W2384" s="93">
        <v>0</v>
      </c>
      <c r="X2384" s="93">
        <v>0</v>
      </c>
      <c r="Y2384" s="93">
        <v>0</v>
      </c>
      <c r="Z2384" s="93">
        <v>0</v>
      </c>
      <c r="AA2384" s="93">
        <v>0</v>
      </c>
      <c r="AB2384" s="93">
        <v>0</v>
      </c>
      <c r="AC2384" s="93">
        <f>_xlfn.XLOOKUP(B2384,'[3]Nur des jours'!$B:$B,'[3]Nur des jours'!$N:$N,"")</f>
        <v>0</v>
      </c>
      <c r="AD2384" s="93">
        <v>0</v>
      </c>
      <c r="AE2384" s="93">
        <v>0</v>
      </c>
      <c r="AF2384" s="93">
        <v>0</v>
      </c>
      <c r="AG2384" s="93"/>
      <c r="AH2384" s="93">
        <v>0</v>
      </c>
      <c r="AI2384" s="93">
        <v>0</v>
      </c>
      <c r="AJ2384" s="93">
        <v>0</v>
      </c>
      <c r="AK2384" s="93">
        <v>0</v>
      </c>
      <c r="AL2384" s="93">
        <v>0</v>
      </c>
      <c r="AM2384" s="49" t="s">
        <v>5601</v>
      </c>
      <c r="AN2384" s="49"/>
      <c r="AO2384" s="48" t="str" cm="1">
        <f t="array" ref="AO2384">IFERROR(_xlfn.IFS(
AQ2384="MPR ISSUE","PDH",
AQ2384="BSS Hardware Issue","BSS",
AQ2384="Sites strategiques, MLL, Pylone, etc.","ENVTECH",
AQ2384="AKTIVCO DEFAUT GE &amp; POWER Cabinet","AKTIVCO",
AQ2384="AKTIVCO Coupure ENEO &amp; Baisse de tension","AKTIVCO GRID ONLY",
AQ2384="Coupure ENEO &amp; Baisse de tension","IHS GRID ONLY",
AQ2384="Defaut GE &amp; POWER Cabinet","IHS",
AQ2384="Sharing","Partners",
AQ2384="Sites strategiques &amp; DataCenter","SST &amp; DC",
AQ2384="Exclu","Exclu",
AQ2384="SAT","SAT",
AQ2384="SPARE-ISSUE","SPARE-ISSUE",
AQ2384="Fiber CAmtel","TRANS_FO_CAMTEL",
AQ2384="Fiber AOF","Fiber AOF",
AQ2384="Projet OCM (HUAWEI)","TRAVAUX-HUAWEI",
AQ2384="Projet OCM (NOKIA)","TRAVAUX-NOKIA",
AQ2384="ACCESS-ISSUE","ACCESS-ISSUE",
AQ2384="Projet OCM (ZTE, NOKIA, autres projets)","TRAVAUX OCM",
AQ2384="No root CAuse","No root cause",
AQ2384="ODU HS","PDH",
AQ2384="IP &amp; VLAN","PDH",
AQ2384="Warehouse HUAWEI","SPARE-ISSUE",
AQ2384="SPARE-HS","SPARE-ISSUE",
AQ2384="Power Telco","BSS",AQ2384="no impacts","no impacts"
),"")</f>
        <v>No root cause</v>
      </c>
      <c r="AP2384" s="48" t="str" cm="1">
        <f t="array" ref="AP2384">IFERROR(_xlfn.IFS(
AQ2384="MPR ISSUE","TX ISSUE",
AQ2384="BSS Hardware Issue","RAN ISSUE",
AQ2384="Sites strategiques, MLL, Pylone, etc.","ENVTECH",
AQ2384="AKTIVCO DEFAUT GE &amp; POWER Cabinet","POWER ISSUE",
AQ2384="AKTIVCO Coupure ENEO &amp; Baisse de tension","POWER ISSUE",
AQ2384="Coupure ENEO &amp; Baisse de tension","POWER ISSUE",
AQ2384="Defaut GE &amp; POWER Cabinet","POWER ISSUE",
AQ2384="Sharing","POWER ISSUE",
AQ2384="Sites strategiques &amp; DataCenter","POWER ISSUE",
AQ2384="Exclu","Exclu",
AQ2384="SAT","TX ISSUE",
AQ2384="SPARE-ISSUE","SPARE-ISSUE",
AQ2384="Fiber CAmtel","TX ISSUE",
AQ2384="Fiber AOF","TX ISSUE",
AQ2384="Projet OCM (HUAWEI)","TRAVAUX-HUAWEI",
AQ2384="Projet OCM (NOKIA)","TRAVAUX -NOKIA",
AQ2384="ACCESS-ISSUE","ACCESS-ISSUE",
AQ2384="Projet OCM (ZTE, NOKIA, autres projets)","TRAVAUX OCM",
AQ2384="No root CAuse","No root cause",
AQ2384="ODU HS","TX ISSUE",
AQ2384="IP &amp; VLAN","TX ISSUE",
AQ2384="Warehouse HUAWEI","SPARE-ISSUE",
AQ2384="SPARE-HS","SPARE-ISSUE",
AQ2384="Power Telco","RAN ISSUE",AQ2384="no impacts","no impacts"
),"")</f>
        <v>No root cause</v>
      </c>
      <c r="AQ2384" s="67" t="s">
        <v>5344</v>
      </c>
      <c r="AR2384" s="48" t="str" cm="1">
        <f t="array" ref="AR2384">IFERROR(_xlfn.IFS(
AQ2384="MPR ISSUE","ACTIVE",
AQ2384="BSS Hardware Issue","ACTIVE",
AQ2384="Sites strategiques, MLL, Pylone, etc.","PASSIVE",
AQ2384="AKTIVCO DEFAUT GE &amp; POWER Cabinet","PASSIVE",
AQ2384="AKTIVCO Coupure ENEO &amp; Baisse de tension","PASSIVE",
AQ2384="Coupure ENEO &amp; Baisse de tension","PASSIVE",
AQ2384="Defaut GE &amp; POWER Cabinet","PASSIVE",
AQ2384="Sharing","PASSIVE",
AQ2384="Sites strategiques &amp; DataCenter","PASSIVE",
AQ2384="Exclu","Exclu",
AQ2384="SAT","ACTIVE",
AQ2384="SPARE-ISSUE","SPARE-ISSUE",
AQ2384="Fiber CAmtel","ACTIVE",
AQ2384="Fiber AOF","ACTIVE",
AQ2384="Projet OCM (HUAWEI)","PLANNED WORKS",
AQ2384="Projet OCM (NOKIA)","PLANNED WORKS",
AQ2384="ACCESS-ISSUE","ACCESS-ISSUE",
AQ2384="Projet OCM (ZTE, NOKIA, autres projets)","PLANNED WORKS",
AQ2384="No root CAuse","No root cause",
AQ2384="ODU HS","ACTIVE",
AQ2384="IP &amp; VLAN","ACTIVE",
AQ2384="Warehouse HUAWEI","SPARE-ISSUE",
AQ2384="SPARE-HS","SPARE-ISSUE",
AQ2384="Power Telco","ACTIVE", AQ2384="no impacts","no impacts"
),"")</f>
        <v>No root cause</v>
      </c>
      <c r="AS2384" s="92" t="s">
        <v>5537</v>
      </c>
      <c r="AT2384" s="98" t="s">
        <v>3112</v>
      </c>
      <c r="AV2384" s="17" t="s">
        <v>5537</v>
      </c>
      <c r="AW2384" s="7" t="s">
        <v>5537</v>
      </c>
      <c r="AX2384" s="6" t="s">
        <v>5537</v>
      </c>
      <c r="AY2384" s="7"/>
      <c r="AZ2384" s="3" t="s">
        <v>5537</v>
      </c>
      <c r="BA2384" s="18" t="s">
        <v>5537</v>
      </c>
      <c r="BB2384" s="18" t="s">
        <v>5537</v>
      </c>
      <c r="BC2384" s="18" t="s">
        <v>5537</v>
      </c>
      <c r="BD2384" s="18" t="s">
        <v>5537</v>
      </c>
      <c r="BE2384" s="18" t="s">
        <v>5537</v>
      </c>
      <c r="BF2384" s="18" t="s">
        <v>5537</v>
      </c>
      <c r="BG2384" s="18" t="s">
        <v>5537</v>
      </c>
      <c r="BH2384" s="18" t="s">
        <v>5537</v>
      </c>
      <c r="BI2384" s="18" t="s">
        <v>5537</v>
      </c>
      <c r="BJ2384" s="18" t="s">
        <v>5537</v>
      </c>
      <c r="BK2384" s="18" t="s">
        <v>5537</v>
      </c>
      <c r="BL2384" s="9" t="s">
        <v>5537</v>
      </c>
      <c r="BM2384" s="14" t="s">
        <v>5537</v>
      </c>
      <c r="BN2384" s="14" t="s">
        <v>5537</v>
      </c>
      <c r="BO2384" s="14" t="str">
        <f>_xlfn.XLOOKUP(B2384,'[4]cell downs 18042026 17h'!$B:$B,'[4]cell downs 18042026 17h'!$B:$B,"")</f>
        <v/>
      </c>
      <c r="BP2384" s="14" t="str">
        <f>_xlfn.XLOOKUP(B2384,'[5]Cells Huawei 19042026 15h'!$B:$B,'[5]Cells Huawei 19042026 15h'!$B:$B,"")</f>
        <v/>
      </c>
      <c r="BQ2384" s="9" t="str">
        <f>_xlfn.XLOOKUP(B2384,'[6]cells down 19042026 9H40'!$B:$B,'[6]cells down 19042026 9H40'!$B:$B,"")</f>
        <v/>
      </c>
      <c r="BR2384" s="9" t="s">
        <v>3112</v>
      </c>
      <c r="BS2384" s="9" t="s">
        <v>12</v>
      </c>
      <c r="BT2384" s="108"/>
    </row>
    <row r="2385" spans="1:72" s="9" customFormat="1" x14ac:dyDescent="0.35">
      <c r="A2385" s="1" t="s">
        <v>3723</v>
      </c>
      <c r="B2385" s="8" t="s">
        <v>3724</v>
      </c>
      <c r="C2385" s="3" t="str">
        <f>_xlfn.XLOOKUP(B2385,'[1]daily break down'!$D:$D,'[1]daily break down'!$E:$E,"")</f>
        <v>EXTREME-NORD</v>
      </c>
      <c r="D2385" s="1" t="s">
        <v>11</v>
      </c>
      <c r="E2385" s="1" t="s">
        <v>154</v>
      </c>
      <c r="F2385" s="3" t="s">
        <v>55</v>
      </c>
      <c r="G2385" s="1" t="s">
        <v>3725</v>
      </c>
      <c r="H2385" s="32" t="str">
        <f>_xlfn.XLOOKUP(B2385,[2]CALCULATION!$B:$B,[2]CALCULATION!$H:$H,"")</f>
        <v>HUAWEI</v>
      </c>
      <c r="I2385" s="28">
        <v>0</v>
      </c>
      <c r="J2385" s="28">
        <v>0</v>
      </c>
      <c r="K2385" s="28">
        <v>0</v>
      </c>
      <c r="L2385" s="28">
        <v>0</v>
      </c>
      <c r="M2385" s="28">
        <v>0</v>
      </c>
      <c r="N2385" s="28">
        <v>0</v>
      </c>
      <c r="O2385" s="28">
        <v>0</v>
      </c>
      <c r="P2385" s="28">
        <v>0</v>
      </c>
      <c r="Q2385" s="28">
        <v>0</v>
      </c>
      <c r="R2385" s="28">
        <v>0</v>
      </c>
      <c r="S2385" s="93">
        <v>0</v>
      </c>
      <c r="T2385" s="93">
        <f>_xlfn.XLOOKUP(B2385,'[3]Nur des jours'!$B:$B,'[3]Nur des jours'!$U:$U,"")</f>
        <v>0</v>
      </c>
      <c r="U2385" s="93">
        <v>0</v>
      </c>
      <c r="V2385" s="93">
        <v>4.0128926214140796E-3</v>
      </c>
      <c r="W2385" s="93">
        <v>0</v>
      </c>
      <c r="X2385" s="93">
        <v>0</v>
      </c>
      <c r="Y2385" s="93">
        <v>0</v>
      </c>
      <c r="Z2385" s="93">
        <v>0</v>
      </c>
      <c r="AA2385" s="93">
        <v>0</v>
      </c>
      <c r="AB2385" s="93">
        <v>0</v>
      </c>
      <c r="AC2385" s="93">
        <f>_xlfn.XLOOKUP(B2385,'[3]Nur des jours'!$B:$B,'[3]Nur des jours'!$N:$N,"")</f>
        <v>0</v>
      </c>
      <c r="AD2385" s="93">
        <v>0</v>
      </c>
      <c r="AE2385" s="93">
        <v>0</v>
      </c>
      <c r="AF2385" s="93">
        <v>0</v>
      </c>
      <c r="AG2385" s="93"/>
      <c r="AH2385" s="93">
        <v>0</v>
      </c>
      <c r="AI2385" s="93">
        <v>0</v>
      </c>
      <c r="AJ2385" s="93">
        <v>0</v>
      </c>
      <c r="AK2385" s="93">
        <v>0</v>
      </c>
      <c r="AL2385" s="93">
        <v>0</v>
      </c>
      <c r="AM2385" s="49" t="s">
        <v>5601</v>
      </c>
      <c r="AN2385" s="49"/>
      <c r="AO2385" s="48" t="str" cm="1">
        <f t="array" ref="AO2385">IFERROR(_xlfn.IFS(
AQ2385="MPR ISSUE","PDH",
AQ2385="BSS Hardware Issue","BSS",
AQ2385="Sites strategiques, MLL, Pylone, etc.","ENVTECH",
AQ2385="AKTIVCO DEFAUT GE &amp; POWER Cabinet","AKTIVCO",
AQ2385="AKTIVCO Coupure ENEO &amp; Baisse de tension","AKTIVCO GRID ONLY",
AQ2385="Coupure ENEO &amp; Baisse de tension","IHS GRID ONLY",
AQ2385="Defaut GE &amp; POWER Cabinet","IHS",
AQ2385="Sharing","Partners",
AQ2385="Sites strategiques &amp; DataCenter","SST &amp; DC",
AQ2385="Exclu","Exclu",
AQ2385="SAT","SAT",
AQ2385="SPARE-ISSUE","SPARE-ISSUE",
AQ2385="Fiber CAmtel","TRANS_FO_CAMTEL",
AQ2385="Fiber AOF","Fiber AOF",
AQ2385="Projet OCM (HUAWEI)","TRAVAUX-HUAWEI",
AQ2385="Projet OCM (NOKIA)","TRAVAUX-NOKIA",
AQ2385="ACCESS-ISSUE","ACCESS-ISSUE",
AQ2385="Projet OCM (ZTE, NOKIA, autres projets)","TRAVAUX OCM",
AQ2385="No root CAuse","No root cause",
AQ2385="ODU HS","PDH",
AQ2385="IP &amp; VLAN","PDH",
AQ2385="Warehouse HUAWEI","SPARE-ISSUE",
AQ2385="SPARE-HS","SPARE-ISSUE",
AQ2385="Power Telco","BSS",AQ2385="no impacts","no impacts"
),"")</f>
        <v>No root cause</v>
      </c>
      <c r="AP2385" s="48" t="str" cm="1">
        <f t="array" ref="AP2385">IFERROR(_xlfn.IFS(
AQ2385="MPR ISSUE","TX ISSUE",
AQ2385="BSS Hardware Issue","RAN ISSUE",
AQ2385="Sites strategiques, MLL, Pylone, etc.","ENVTECH",
AQ2385="AKTIVCO DEFAUT GE &amp; POWER Cabinet","POWER ISSUE",
AQ2385="AKTIVCO Coupure ENEO &amp; Baisse de tension","POWER ISSUE",
AQ2385="Coupure ENEO &amp; Baisse de tension","POWER ISSUE",
AQ2385="Defaut GE &amp; POWER Cabinet","POWER ISSUE",
AQ2385="Sharing","POWER ISSUE",
AQ2385="Sites strategiques &amp; DataCenter","POWER ISSUE",
AQ2385="Exclu","Exclu",
AQ2385="SAT","TX ISSUE",
AQ2385="SPARE-ISSUE","SPARE-ISSUE",
AQ2385="Fiber CAmtel","TX ISSUE",
AQ2385="Fiber AOF","TX ISSUE",
AQ2385="Projet OCM (HUAWEI)","TRAVAUX-HUAWEI",
AQ2385="Projet OCM (NOKIA)","TRAVAUX -NOKIA",
AQ2385="ACCESS-ISSUE","ACCESS-ISSUE",
AQ2385="Projet OCM (ZTE, NOKIA, autres projets)","TRAVAUX OCM",
AQ2385="No root CAuse","No root cause",
AQ2385="ODU HS","TX ISSUE",
AQ2385="IP &amp; VLAN","TX ISSUE",
AQ2385="Warehouse HUAWEI","SPARE-ISSUE",
AQ2385="SPARE-HS","SPARE-ISSUE",
AQ2385="Power Telco","RAN ISSUE",AQ2385="no impacts","no impacts"
),"")</f>
        <v>No root cause</v>
      </c>
      <c r="AQ2385" s="67" t="s">
        <v>5344</v>
      </c>
      <c r="AR2385" s="48" t="str" cm="1">
        <f t="array" ref="AR2385">IFERROR(_xlfn.IFS(
AQ2385="MPR ISSUE","ACTIVE",
AQ2385="BSS Hardware Issue","ACTIVE",
AQ2385="Sites strategiques, MLL, Pylone, etc.","PASSIVE",
AQ2385="AKTIVCO DEFAUT GE &amp; POWER Cabinet","PASSIVE",
AQ2385="AKTIVCO Coupure ENEO &amp; Baisse de tension","PASSIVE",
AQ2385="Coupure ENEO &amp; Baisse de tension","PASSIVE",
AQ2385="Defaut GE &amp; POWER Cabinet","PASSIVE",
AQ2385="Sharing","PASSIVE",
AQ2385="Sites strategiques &amp; DataCenter","PASSIVE",
AQ2385="Exclu","Exclu",
AQ2385="SAT","ACTIVE",
AQ2385="SPARE-ISSUE","SPARE-ISSUE",
AQ2385="Fiber CAmtel","ACTIVE",
AQ2385="Fiber AOF","ACTIVE",
AQ2385="Projet OCM (HUAWEI)","PLANNED WORKS",
AQ2385="Projet OCM (NOKIA)","PLANNED WORKS",
AQ2385="ACCESS-ISSUE","ACCESS-ISSUE",
AQ2385="Projet OCM (ZTE, NOKIA, autres projets)","PLANNED WORKS",
AQ2385="No root CAuse","No root cause",
AQ2385="ODU HS","ACTIVE",
AQ2385="IP &amp; VLAN","ACTIVE",
AQ2385="Warehouse HUAWEI","SPARE-ISSUE",
AQ2385="SPARE-HS","SPARE-ISSUE",
AQ2385="Power Telco","ACTIVE", AQ2385="no impacts","no impacts"
),"")</f>
        <v>No root cause</v>
      </c>
      <c r="AS2385" s="92" t="s">
        <v>5537</v>
      </c>
      <c r="AT2385" s="98" t="s">
        <v>3724</v>
      </c>
      <c r="AV2385" s="17" t="s">
        <v>5537</v>
      </c>
      <c r="AW2385" s="7" t="s">
        <v>5537</v>
      </c>
      <c r="AX2385" s="6" t="s">
        <v>5537</v>
      </c>
      <c r="AY2385" s="7"/>
      <c r="AZ2385" s="3" t="s">
        <v>5537</v>
      </c>
      <c r="BA2385" s="18" t="s">
        <v>5537</v>
      </c>
      <c r="BB2385" s="18" t="s">
        <v>5537</v>
      </c>
      <c r="BC2385" s="18" t="s">
        <v>5537</v>
      </c>
      <c r="BD2385" s="18" t="s">
        <v>5537</v>
      </c>
      <c r="BE2385" s="18" t="s">
        <v>5537</v>
      </c>
      <c r="BF2385" s="18" t="s">
        <v>5537</v>
      </c>
      <c r="BG2385" s="18" t="s">
        <v>5537</v>
      </c>
      <c r="BH2385" s="18" t="s">
        <v>5537</v>
      </c>
      <c r="BI2385" s="18" t="s">
        <v>5537</v>
      </c>
      <c r="BJ2385" s="18" t="s">
        <v>5537</v>
      </c>
      <c r="BK2385" s="18" t="s">
        <v>5537</v>
      </c>
      <c r="BL2385" s="9" t="s">
        <v>5537</v>
      </c>
      <c r="BM2385" s="14" t="s">
        <v>5537</v>
      </c>
      <c r="BN2385" s="14" t="s">
        <v>5537</v>
      </c>
      <c r="BO2385" s="14" t="str">
        <f>_xlfn.XLOOKUP(B2385,'[4]cell downs 18042026 17h'!$B:$B,'[4]cell downs 18042026 17h'!$B:$B,"")</f>
        <v/>
      </c>
      <c r="BP2385" s="14" t="str">
        <f>_xlfn.XLOOKUP(B2385,'[5]Cells Huawei 19042026 15h'!$B:$B,'[5]Cells Huawei 19042026 15h'!$B:$B,"")</f>
        <v/>
      </c>
      <c r="BQ2385" s="9" t="str">
        <f>_xlfn.XLOOKUP(B2385,'[6]cells down 19042026 9H40'!$B:$B,'[6]cells down 19042026 9H40'!$B:$B,"")</f>
        <v/>
      </c>
      <c r="BR2385" s="9" t="s">
        <v>3724</v>
      </c>
      <c r="BS2385" s="9" t="s">
        <v>318</v>
      </c>
      <c r="BT2385" s="108"/>
    </row>
    <row r="2386" spans="1:72" s="9" customFormat="1" x14ac:dyDescent="0.35">
      <c r="A2386" s="1" t="s">
        <v>3806</v>
      </c>
      <c r="B2386" s="8" t="s">
        <v>3807</v>
      </c>
      <c r="C2386" s="3" t="str">
        <f>_xlfn.XLOOKUP(B2386,'[1]daily break down'!$D:$D,'[1]daily break down'!$E:$E,"")</f>
        <v>EXTREME-NORD</v>
      </c>
      <c r="D2386" s="1" t="s">
        <v>11</v>
      </c>
      <c r="E2386" s="1" t="s">
        <v>66</v>
      </c>
      <c r="F2386" s="3" t="s">
        <v>55</v>
      </c>
      <c r="G2386" s="1" t="s">
        <v>3806</v>
      </c>
      <c r="H2386" s="32" t="str">
        <f>_xlfn.XLOOKUP(B2386,[2]CALCULATION!$B:$B,[2]CALCULATION!$H:$H,"")</f>
        <v>HUAWEI</v>
      </c>
      <c r="I2386" s="28">
        <v>0</v>
      </c>
      <c r="J2386" s="28">
        <v>0</v>
      </c>
      <c r="K2386" s="28">
        <v>0</v>
      </c>
      <c r="L2386" s="28">
        <v>0</v>
      </c>
      <c r="M2386" s="28">
        <v>0</v>
      </c>
      <c r="N2386" s="28">
        <v>0</v>
      </c>
      <c r="O2386" s="28">
        <v>0</v>
      </c>
      <c r="P2386" s="28">
        <v>0</v>
      </c>
      <c r="Q2386" s="28">
        <v>0</v>
      </c>
      <c r="R2386" s="28">
        <v>0</v>
      </c>
      <c r="S2386" s="93">
        <v>0</v>
      </c>
      <c r="T2386" s="93">
        <f>_xlfn.XLOOKUP(B2386,'[3]Nur des jours'!$B:$B,'[3]Nur des jours'!$U:$U,"")</f>
        <v>0</v>
      </c>
      <c r="U2386" s="93">
        <v>0</v>
      </c>
      <c r="V2386" s="93">
        <v>1.298393701506422E-2</v>
      </c>
      <c r="W2386" s="93">
        <v>0</v>
      </c>
      <c r="X2386" s="93">
        <v>0</v>
      </c>
      <c r="Y2386" s="93">
        <v>0</v>
      </c>
      <c r="Z2386" s="93">
        <v>0</v>
      </c>
      <c r="AA2386" s="93">
        <v>0</v>
      </c>
      <c r="AB2386" s="93">
        <v>0</v>
      </c>
      <c r="AC2386" s="93"/>
      <c r="AD2386" s="93">
        <v>0</v>
      </c>
      <c r="AE2386" s="93">
        <v>0</v>
      </c>
      <c r="AF2386" s="93">
        <v>0</v>
      </c>
      <c r="AG2386" s="93"/>
      <c r="AH2386" s="93">
        <v>0</v>
      </c>
      <c r="AI2386" s="93">
        <v>0</v>
      </c>
      <c r="AJ2386" s="93">
        <v>0</v>
      </c>
      <c r="AK2386" s="93">
        <v>0</v>
      </c>
      <c r="AL2386" s="93">
        <v>0</v>
      </c>
      <c r="AM2386" s="49" t="s">
        <v>5601</v>
      </c>
      <c r="AN2386" s="49"/>
      <c r="AO2386" s="48" t="str" cm="1">
        <f t="array" ref="AO2386">IFERROR(_xlfn.IFS(
AQ2386="MPR ISSUE","PDH",
AQ2386="BSS Hardware Issue","BSS",
AQ2386="Sites strategiques, MLL, Pylone, etc.","ENVTECH",
AQ2386="AKTIVCO DEFAUT GE &amp; POWER Cabinet","AKTIVCO",
AQ2386="AKTIVCO Coupure ENEO &amp; Baisse de tension","AKTIVCO GRID ONLY",
AQ2386="Coupure ENEO &amp; Baisse de tension","IHS GRID ONLY",
AQ2386="Defaut GE &amp; POWER Cabinet","IHS",
AQ2386="Sharing","Partners",
AQ2386="Sites strategiques &amp; DataCenter","SST &amp; DC",
AQ2386="Exclu","Exclu",
AQ2386="SAT","SAT",
AQ2386="SPARE-ISSUE","SPARE-ISSUE",
AQ2386="Fiber CAmtel","TRANS_FO_CAMTEL",
AQ2386="Fiber AOF","Fiber AOF",
AQ2386="Projet OCM (HUAWEI)","TRAVAUX-HUAWEI",
AQ2386="Projet OCM (NOKIA)","TRAVAUX-NOKIA",
AQ2386="ACCESS-ISSUE","ACCESS-ISSUE",
AQ2386="Projet OCM (ZTE, NOKIA, autres projets)","TRAVAUX OCM",
AQ2386="No root CAuse","No root cause",
AQ2386="ODU HS","PDH",
AQ2386="IP &amp; VLAN","PDH",
AQ2386="Warehouse HUAWEI","SPARE-ISSUE",
AQ2386="SPARE-HS","SPARE-ISSUE",
AQ2386="Power Telco","BSS",AQ2386="no impacts","no impacts"
),"")</f>
        <v>No root cause</v>
      </c>
      <c r="AP2386" s="48" t="str" cm="1">
        <f t="array" ref="AP2386">IFERROR(_xlfn.IFS(
AQ2386="MPR ISSUE","TX ISSUE",
AQ2386="BSS Hardware Issue","RAN ISSUE",
AQ2386="Sites strategiques, MLL, Pylone, etc.","ENVTECH",
AQ2386="AKTIVCO DEFAUT GE &amp; POWER Cabinet","POWER ISSUE",
AQ2386="AKTIVCO Coupure ENEO &amp; Baisse de tension","POWER ISSUE",
AQ2386="Coupure ENEO &amp; Baisse de tension","POWER ISSUE",
AQ2386="Defaut GE &amp; POWER Cabinet","POWER ISSUE",
AQ2386="Sharing","POWER ISSUE",
AQ2386="Sites strategiques &amp; DataCenter","POWER ISSUE",
AQ2386="Exclu","Exclu",
AQ2386="SAT","TX ISSUE",
AQ2386="SPARE-ISSUE","SPARE-ISSUE",
AQ2386="Fiber CAmtel","TX ISSUE",
AQ2386="Fiber AOF","TX ISSUE",
AQ2386="Projet OCM (HUAWEI)","TRAVAUX-HUAWEI",
AQ2386="Projet OCM (NOKIA)","TRAVAUX -NOKIA",
AQ2386="ACCESS-ISSUE","ACCESS-ISSUE",
AQ2386="Projet OCM (ZTE, NOKIA, autres projets)","TRAVAUX OCM",
AQ2386="No root CAuse","No root cause",
AQ2386="ODU HS","TX ISSUE",
AQ2386="IP &amp; VLAN","TX ISSUE",
AQ2386="Warehouse HUAWEI","SPARE-ISSUE",
AQ2386="SPARE-HS","SPARE-ISSUE",
AQ2386="Power Telco","RAN ISSUE",AQ2386="no impacts","no impacts"
),"")</f>
        <v>No root cause</v>
      </c>
      <c r="AQ2386" s="67" t="s">
        <v>5344</v>
      </c>
      <c r="AR2386" s="48" t="str" cm="1">
        <f t="array" ref="AR2386">IFERROR(_xlfn.IFS(
AQ2386="MPR ISSUE","ACTIVE",
AQ2386="BSS Hardware Issue","ACTIVE",
AQ2386="Sites strategiques, MLL, Pylone, etc.","PASSIVE",
AQ2386="AKTIVCO DEFAUT GE &amp; POWER Cabinet","PASSIVE",
AQ2386="AKTIVCO Coupure ENEO &amp; Baisse de tension","PASSIVE",
AQ2386="Coupure ENEO &amp; Baisse de tension","PASSIVE",
AQ2386="Defaut GE &amp; POWER Cabinet","PASSIVE",
AQ2386="Sharing","PASSIVE",
AQ2386="Sites strategiques &amp; DataCenter","PASSIVE",
AQ2386="Exclu","Exclu",
AQ2386="SAT","ACTIVE",
AQ2386="SPARE-ISSUE","SPARE-ISSUE",
AQ2386="Fiber CAmtel","ACTIVE",
AQ2386="Fiber AOF","ACTIVE",
AQ2386="Projet OCM (HUAWEI)","PLANNED WORKS",
AQ2386="Projet OCM (NOKIA)","PLANNED WORKS",
AQ2386="ACCESS-ISSUE","ACCESS-ISSUE",
AQ2386="Projet OCM (ZTE, NOKIA, autres projets)","PLANNED WORKS",
AQ2386="No root CAuse","No root cause",
AQ2386="ODU HS","ACTIVE",
AQ2386="IP &amp; VLAN","ACTIVE",
AQ2386="Warehouse HUAWEI","SPARE-ISSUE",
AQ2386="SPARE-HS","SPARE-ISSUE",
AQ2386="Power Telco","ACTIVE", AQ2386="no impacts","no impacts"
),"")</f>
        <v>No root cause</v>
      </c>
      <c r="AS2386" s="92" t="s">
        <v>5537</v>
      </c>
      <c r="AT2386" s="98" t="s">
        <v>3807</v>
      </c>
      <c r="AV2386" s="17" t="s">
        <v>5537</v>
      </c>
      <c r="AW2386" s="7" t="s">
        <v>5537</v>
      </c>
      <c r="AX2386" s="6" t="s">
        <v>5537</v>
      </c>
      <c r="AY2386" s="7"/>
      <c r="AZ2386" s="3" t="s">
        <v>5537</v>
      </c>
      <c r="BA2386" s="18" t="s">
        <v>5537</v>
      </c>
      <c r="BB2386" s="18" t="s">
        <v>5537</v>
      </c>
      <c r="BC2386" s="18" t="s">
        <v>5537</v>
      </c>
      <c r="BD2386" s="18" t="s">
        <v>5537</v>
      </c>
      <c r="BE2386" s="18" t="s">
        <v>5537</v>
      </c>
      <c r="BF2386" s="18" t="s">
        <v>5537</v>
      </c>
      <c r="BG2386" s="18" t="s">
        <v>5537</v>
      </c>
      <c r="BH2386" s="18" t="s">
        <v>5537</v>
      </c>
      <c r="BI2386" s="18" t="s">
        <v>5537</v>
      </c>
      <c r="BJ2386" s="18" t="s">
        <v>5537</v>
      </c>
      <c r="BK2386" s="18" t="s">
        <v>5537</v>
      </c>
      <c r="BL2386" s="9" t="s">
        <v>5537</v>
      </c>
      <c r="BM2386" s="14" t="s">
        <v>5537</v>
      </c>
      <c r="BN2386" s="14" t="s">
        <v>5537</v>
      </c>
      <c r="BO2386" s="14" t="str">
        <f>_xlfn.XLOOKUP(B2386,'[4]cell downs 18042026 17h'!$B:$B,'[4]cell downs 18042026 17h'!$B:$B,"")</f>
        <v/>
      </c>
      <c r="BP2386" s="14" t="str">
        <f>_xlfn.XLOOKUP(B2386,'[5]Cells Huawei 19042026 15h'!$B:$B,'[5]Cells Huawei 19042026 15h'!$B:$B,"")</f>
        <v/>
      </c>
      <c r="BQ2386" s="9" t="str">
        <f>_xlfn.XLOOKUP(B2386,'[6]cells down 19042026 9H40'!$B:$B,'[6]cells down 19042026 9H40'!$B:$B,"")</f>
        <v/>
      </c>
      <c r="BR2386" s="9" t="s">
        <v>3807</v>
      </c>
      <c r="BS2386" s="9" t="s">
        <v>5459</v>
      </c>
      <c r="BT2386" s="108"/>
    </row>
    <row r="2387" spans="1:72" s="9" customFormat="1" x14ac:dyDescent="0.35">
      <c r="A2387" s="1" t="s">
        <v>3369</v>
      </c>
      <c r="B2387" s="8" t="s">
        <v>3370</v>
      </c>
      <c r="C2387" s="3" t="str">
        <f>_xlfn.XLOOKUP(B2387,'[1]daily break down'!$D:$D,'[1]daily break down'!$E:$E,"")</f>
        <v>EXTREME-NORD</v>
      </c>
      <c r="D2387" s="1" t="s">
        <v>11</v>
      </c>
      <c r="E2387" s="1" t="s">
        <v>154</v>
      </c>
      <c r="F2387" s="3" t="s">
        <v>55</v>
      </c>
      <c r="G2387" s="1" t="s">
        <v>3371</v>
      </c>
      <c r="H2387" s="32" t="str">
        <f>_xlfn.XLOOKUP(B2387,[2]CALCULATION!$B:$B,[2]CALCULATION!$H:$H,"")</f>
        <v>HUAWEI</v>
      </c>
      <c r="I2387" s="28">
        <v>0</v>
      </c>
      <c r="J2387" s="28">
        <v>0</v>
      </c>
      <c r="K2387" s="28">
        <v>0</v>
      </c>
      <c r="L2387" s="28">
        <v>0</v>
      </c>
      <c r="M2387" s="28">
        <v>0</v>
      </c>
      <c r="N2387" s="28">
        <v>0</v>
      </c>
      <c r="O2387" s="28">
        <v>0</v>
      </c>
      <c r="P2387" s="28">
        <v>0</v>
      </c>
      <c r="Q2387" s="28">
        <v>0</v>
      </c>
      <c r="R2387" s="28">
        <v>0</v>
      </c>
      <c r="S2387" s="93">
        <v>0</v>
      </c>
      <c r="T2387" s="93">
        <f>_xlfn.XLOOKUP(B2387,'[3]Nur des jours'!$B:$B,'[3]Nur des jours'!$U:$U,"")</f>
        <v>0</v>
      </c>
      <c r="U2387" s="93">
        <v>0</v>
      </c>
      <c r="V2387" s="93">
        <v>1.326929826814255E-2</v>
      </c>
      <c r="W2387" s="93">
        <v>0</v>
      </c>
      <c r="X2387" s="93">
        <v>0</v>
      </c>
      <c r="Y2387" s="93">
        <v>0</v>
      </c>
      <c r="Z2387" s="93">
        <v>0</v>
      </c>
      <c r="AA2387" s="93">
        <v>0</v>
      </c>
      <c r="AB2387" s="93">
        <v>0</v>
      </c>
      <c r="AC2387" s="93"/>
      <c r="AD2387" s="93">
        <v>0</v>
      </c>
      <c r="AE2387" s="93">
        <v>0</v>
      </c>
      <c r="AF2387" s="93">
        <v>0</v>
      </c>
      <c r="AG2387" s="93"/>
      <c r="AH2387" s="93">
        <v>0</v>
      </c>
      <c r="AI2387" s="93">
        <v>0</v>
      </c>
      <c r="AJ2387" s="93">
        <v>0</v>
      </c>
      <c r="AK2387" s="93">
        <v>0</v>
      </c>
      <c r="AL2387" s="93">
        <v>0</v>
      </c>
      <c r="AM2387" s="49" t="s">
        <v>5601</v>
      </c>
      <c r="AN2387" s="49"/>
      <c r="AO2387" s="48" t="str" cm="1">
        <f t="array" ref="AO2387">IFERROR(_xlfn.IFS(
AQ2387="MPR ISSUE","PDH",
AQ2387="BSS Hardware Issue","BSS",
AQ2387="Sites strategiques, MLL, Pylone, etc.","ENVTECH",
AQ2387="AKTIVCO DEFAUT GE &amp; POWER Cabinet","AKTIVCO",
AQ2387="AKTIVCO Coupure ENEO &amp; Baisse de tension","AKTIVCO GRID ONLY",
AQ2387="Coupure ENEO &amp; Baisse de tension","IHS GRID ONLY",
AQ2387="Defaut GE &amp; POWER Cabinet","IHS",
AQ2387="Sharing","Partners",
AQ2387="Sites strategiques &amp; DataCenter","SST &amp; DC",
AQ2387="Exclu","Exclu",
AQ2387="SAT","SAT",
AQ2387="SPARE-ISSUE","SPARE-ISSUE",
AQ2387="Fiber CAmtel","TRANS_FO_CAMTEL",
AQ2387="Fiber AOF","Fiber AOF",
AQ2387="Projet OCM (HUAWEI)","TRAVAUX-HUAWEI",
AQ2387="Projet OCM (NOKIA)","TRAVAUX-NOKIA",
AQ2387="ACCESS-ISSUE","ACCESS-ISSUE",
AQ2387="Projet OCM (ZTE, NOKIA, autres projets)","TRAVAUX OCM",
AQ2387="No root CAuse","No root cause",
AQ2387="ODU HS","PDH",
AQ2387="IP &amp; VLAN","PDH",
AQ2387="Warehouse HUAWEI","SPARE-ISSUE",
AQ2387="SPARE-HS","SPARE-ISSUE",
AQ2387="Power Telco","BSS",AQ2387="no impacts","no impacts"
),"")</f>
        <v>No root cause</v>
      </c>
      <c r="AP2387" s="48" t="str" cm="1">
        <f t="array" ref="AP2387">IFERROR(_xlfn.IFS(
AQ2387="MPR ISSUE","TX ISSUE",
AQ2387="BSS Hardware Issue","RAN ISSUE",
AQ2387="Sites strategiques, MLL, Pylone, etc.","ENVTECH",
AQ2387="AKTIVCO DEFAUT GE &amp; POWER Cabinet","POWER ISSUE",
AQ2387="AKTIVCO Coupure ENEO &amp; Baisse de tension","POWER ISSUE",
AQ2387="Coupure ENEO &amp; Baisse de tension","POWER ISSUE",
AQ2387="Defaut GE &amp; POWER Cabinet","POWER ISSUE",
AQ2387="Sharing","POWER ISSUE",
AQ2387="Sites strategiques &amp; DataCenter","POWER ISSUE",
AQ2387="Exclu","Exclu",
AQ2387="SAT","TX ISSUE",
AQ2387="SPARE-ISSUE","SPARE-ISSUE",
AQ2387="Fiber CAmtel","TX ISSUE",
AQ2387="Fiber AOF","TX ISSUE",
AQ2387="Projet OCM (HUAWEI)","TRAVAUX-HUAWEI",
AQ2387="Projet OCM (NOKIA)","TRAVAUX -NOKIA",
AQ2387="ACCESS-ISSUE","ACCESS-ISSUE",
AQ2387="Projet OCM (ZTE, NOKIA, autres projets)","TRAVAUX OCM",
AQ2387="No root CAuse","No root cause",
AQ2387="ODU HS","TX ISSUE",
AQ2387="IP &amp; VLAN","TX ISSUE",
AQ2387="Warehouse HUAWEI","SPARE-ISSUE",
AQ2387="SPARE-HS","SPARE-ISSUE",
AQ2387="Power Telco","RAN ISSUE",AQ2387="no impacts","no impacts"
),"")</f>
        <v>No root cause</v>
      </c>
      <c r="AQ2387" s="67" t="s">
        <v>5344</v>
      </c>
      <c r="AR2387" s="48" t="str" cm="1">
        <f t="array" ref="AR2387">IFERROR(_xlfn.IFS(
AQ2387="MPR ISSUE","ACTIVE",
AQ2387="BSS Hardware Issue","ACTIVE",
AQ2387="Sites strategiques, MLL, Pylone, etc.","PASSIVE",
AQ2387="AKTIVCO DEFAUT GE &amp; POWER Cabinet","PASSIVE",
AQ2387="AKTIVCO Coupure ENEO &amp; Baisse de tension","PASSIVE",
AQ2387="Coupure ENEO &amp; Baisse de tension","PASSIVE",
AQ2387="Defaut GE &amp; POWER Cabinet","PASSIVE",
AQ2387="Sharing","PASSIVE",
AQ2387="Sites strategiques &amp; DataCenter","PASSIVE",
AQ2387="Exclu","Exclu",
AQ2387="SAT","ACTIVE",
AQ2387="SPARE-ISSUE","SPARE-ISSUE",
AQ2387="Fiber CAmtel","ACTIVE",
AQ2387="Fiber AOF","ACTIVE",
AQ2387="Projet OCM (HUAWEI)","PLANNED WORKS",
AQ2387="Projet OCM (NOKIA)","PLANNED WORKS",
AQ2387="ACCESS-ISSUE","ACCESS-ISSUE",
AQ2387="Projet OCM (ZTE, NOKIA, autres projets)","PLANNED WORKS",
AQ2387="No root CAuse","No root cause",
AQ2387="ODU HS","ACTIVE",
AQ2387="IP &amp; VLAN","ACTIVE",
AQ2387="Warehouse HUAWEI","SPARE-ISSUE",
AQ2387="SPARE-HS","SPARE-ISSUE",
AQ2387="Power Telco","ACTIVE", AQ2387="no impacts","no impacts"
),"")</f>
        <v>No root cause</v>
      </c>
      <c r="AS2387" s="92" t="s">
        <v>5537</v>
      </c>
      <c r="AT2387" s="98" t="s">
        <v>3370</v>
      </c>
      <c r="AV2387" s="17" t="s">
        <v>5537</v>
      </c>
      <c r="AW2387" s="7" t="s">
        <v>5537</v>
      </c>
      <c r="AX2387" s="6" t="s">
        <v>5537</v>
      </c>
      <c r="AY2387" s="7"/>
      <c r="AZ2387" s="3" t="s">
        <v>5537</v>
      </c>
      <c r="BA2387" s="18" t="s">
        <v>5537</v>
      </c>
      <c r="BB2387" s="18" t="s">
        <v>5537</v>
      </c>
      <c r="BC2387" s="18" t="s">
        <v>5537</v>
      </c>
      <c r="BD2387" s="18" t="s">
        <v>5537</v>
      </c>
      <c r="BE2387" s="18" t="s">
        <v>5537</v>
      </c>
      <c r="BF2387" s="18" t="s">
        <v>5537</v>
      </c>
      <c r="BG2387" s="18" t="s">
        <v>5537</v>
      </c>
      <c r="BH2387" s="18" t="s">
        <v>5537</v>
      </c>
      <c r="BI2387" s="18" t="s">
        <v>5537</v>
      </c>
      <c r="BJ2387" s="18" t="s">
        <v>5537</v>
      </c>
      <c r="BK2387" s="18" t="s">
        <v>5537</v>
      </c>
      <c r="BL2387" s="9" t="s">
        <v>5537</v>
      </c>
      <c r="BM2387" s="14" t="s">
        <v>5537</v>
      </c>
      <c r="BN2387" s="14" t="s">
        <v>5537</v>
      </c>
      <c r="BO2387" s="14" t="str">
        <f>_xlfn.XLOOKUP(B2387,'[4]cell downs 18042026 17h'!$B:$B,'[4]cell downs 18042026 17h'!$B:$B,"")</f>
        <v/>
      </c>
      <c r="BP2387" s="14" t="str">
        <f>_xlfn.XLOOKUP(B2387,'[5]Cells Huawei 19042026 15h'!$B:$B,'[5]Cells Huawei 19042026 15h'!$B:$B,"")</f>
        <v/>
      </c>
      <c r="BQ2387" s="9" t="str">
        <f>_xlfn.XLOOKUP(B2387,'[6]cells down 19042026 9H40'!$B:$B,'[6]cells down 19042026 9H40'!$B:$B,"")</f>
        <v/>
      </c>
      <c r="BR2387" s="9" t="s">
        <v>3370</v>
      </c>
      <c r="BS2387" s="9" t="s">
        <v>12</v>
      </c>
      <c r="BT2387" s="108"/>
    </row>
    <row r="2388" spans="1:72" s="9" customFormat="1" x14ac:dyDescent="0.35">
      <c r="A2388" s="1" t="s">
        <v>2081</v>
      </c>
      <c r="B2388" s="8" t="s">
        <v>3360</v>
      </c>
      <c r="C2388" s="3" t="str">
        <f>_xlfn.XLOOKUP(B2388,'[1]daily break down'!$D:$D,'[1]daily break down'!$E:$E,"")</f>
        <v>EXTREME-NORD</v>
      </c>
      <c r="D2388" s="1" t="s">
        <v>11</v>
      </c>
      <c r="E2388" s="1" t="s">
        <v>12</v>
      </c>
      <c r="F2388" s="3" t="s">
        <v>55</v>
      </c>
      <c r="G2388" s="1" t="s">
        <v>2081</v>
      </c>
      <c r="H2388" s="32" t="str">
        <f>_xlfn.XLOOKUP(B2388,[2]CALCULATION!$B:$B,[2]CALCULATION!$H:$H,"")</f>
        <v>HUAWEI</v>
      </c>
      <c r="I2388" s="28">
        <v>0</v>
      </c>
      <c r="J2388" s="28">
        <v>0</v>
      </c>
      <c r="K2388" s="28">
        <v>0</v>
      </c>
      <c r="L2388" s="28">
        <v>0</v>
      </c>
      <c r="M2388" s="28">
        <v>0</v>
      </c>
      <c r="N2388" s="28">
        <v>0</v>
      </c>
      <c r="O2388" s="28">
        <v>0</v>
      </c>
      <c r="P2388" s="28">
        <v>0</v>
      </c>
      <c r="Q2388" s="28">
        <v>0</v>
      </c>
      <c r="R2388" s="28">
        <v>0</v>
      </c>
      <c r="S2388" s="93">
        <v>0</v>
      </c>
      <c r="T2388" s="93">
        <f>_xlfn.XLOOKUP(B2388,'[3]Nur des jours'!$B:$B,'[3]Nur des jours'!$U:$U,"")</f>
        <v>0</v>
      </c>
      <c r="U2388" s="93">
        <v>0</v>
      </c>
      <c r="V2388" s="93">
        <v>1.3394143816364326E-2</v>
      </c>
      <c r="W2388" s="93">
        <v>0</v>
      </c>
      <c r="X2388" s="93">
        <v>0</v>
      </c>
      <c r="Y2388" s="93">
        <v>0</v>
      </c>
      <c r="Z2388" s="93">
        <v>0</v>
      </c>
      <c r="AA2388" s="93">
        <v>0</v>
      </c>
      <c r="AB2388" s="93">
        <v>0</v>
      </c>
      <c r="AC2388" s="93"/>
      <c r="AD2388" s="93">
        <v>0</v>
      </c>
      <c r="AE2388" s="93">
        <v>0</v>
      </c>
      <c r="AF2388" s="93">
        <v>0</v>
      </c>
      <c r="AG2388" s="93"/>
      <c r="AH2388" s="93">
        <v>0</v>
      </c>
      <c r="AI2388" s="93">
        <v>0</v>
      </c>
      <c r="AJ2388" s="93">
        <v>0</v>
      </c>
      <c r="AK2388" s="93">
        <v>0</v>
      </c>
      <c r="AL2388" s="93">
        <v>0</v>
      </c>
      <c r="AM2388" s="49" t="s">
        <v>5601</v>
      </c>
      <c r="AN2388" s="49"/>
      <c r="AO2388" s="48" t="str" cm="1">
        <f t="array" ref="AO2388">IFERROR(_xlfn.IFS(
AQ2388="MPR ISSUE","PDH",
AQ2388="BSS Hardware Issue","BSS",
AQ2388="Sites strategiques, MLL, Pylone, etc.","ENVTECH",
AQ2388="AKTIVCO DEFAUT GE &amp; POWER Cabinet","AKTIVCO",
AQ2388="AKTIVCO Coupure ENEO &amp; Baisse de tension","AKTIVCO GRID ONLY",
AQ2388="Coupure ENEO &amp; Baisse de tension","IHS GRID ONLY",
AQ2388="Defaut GE &amp; POWER Cabinet","IHS",
AQ2388="Sharing","Partners",
AQ2388="Sites strategiques &amp; DataCenter","SST &amp; DC",
AQ2388="Exclu","Exclu",
AQ2388="SAT","SAT",
AQ2388="SPARE-ISSUE","SPARE-ISSUE",
AQ2388="Fiber CAmtel","TRANS_FO_CAMTEL",
AQ2388="Fiber AOF","Fiber AOF",
AQ2388="Projet OCM (HUAWEI)","TRAVAUX-HUAWEI",
AQ2388="Projet OCM (NOKIA)","TRAVAUX-NOKIA",
AQ2388="ACCESS-ISSUE","ACCESS-ISSUE",
AQ2388="Projet OCM (ZTE, NOKIA, autres projets)","TRAVAUX OCM",
AQ2388="No root CAuse","No root cause",
AQ2388="ODU HS","PDH",
AQ2388="IP &amp; VLAN","PDH",
AQ2388="Warehouse HUAWEI","SPARE-ISSUE",
AQ2388="SPARE-HS","SPARE-ISSUE",
AQ2388="Power Telco","BSS",AQ2388="no impacts","no impacts"
),"")</f>
        <v>No root cause</v>
      </c>
      <c r="AP2388" s="48" t="str" cm="1">
        <f t="array" ref="AP2388">IFERROR(_xlfn.IFS(
AQ2388="MPR ISSUE","TX ISSUE",
AQ2388="BSS Hardware Issue","RAN ISSUE",
AQ2388="Sites strategiques, MLL, Pylone, etc.","ENVTECH",
AQ2388="AKTIVCO DEFAUT GE &amp; POWER Cabinet","POWER ISSUE",
AQ2388="AKTIVCO Coupure ENEO &amp; Baisse de tension","POWER ISSUE",
AQ2388="Coupure ENEO &amp; Baisse de tension","POWER ISSUE",
AQ2388="Defaut GE &amp; POWER Cabinet","POWER ISSUE",
AQ2388="Sharing","POWER ISSUE",
AQ2388="Sites strategiques &amp; DataCenter","POWER ISSUE",
AQ2388="Exclu","Exclu",
AQ2388="SAT","TX ISSUE",
AQ2388="SPARE-ISSUE","SPARE-ISSUE",
AQ2388="Fiber CAmtel","TX ISSUE",
AQ2388="Fiber AOF","TX ISSUE",
AQ2388="Projet OCM (HUAWEI)","TRAVAUX-HUAWEI",
AQ2388="Projet OCM (NOKIA)","TRAVAUX -NOKIA",
AQ2388="ACCESS-ISSUE","ACCESS-ISSUE",
AQ2388="Projet OCM (ZTE, NOKIA, autres projets)","TRAVAUX OCM",
AQ2388="No root CAuse","No root cause",
AQ2388="ODU HS","TX ISSUE",
AQ2388="IP &amp; VLAN","TX ISSUE",
AQ2388="Warehouse HUAWEI","SPARE-ISSUE",
AQ2388="SPARE-HS","SPARE-ISSUE",
AQ2388="Power Telco","RAN ISSUE",AQ2388="no impacts","no impacts"
),"")</f>
        <v>No root cause</v>
      </c>
      <c r="AQ2388" s="67" t="s">
        <v>5344</v>
      </c>
      <c r="AR2388" s="48" t="str" cm="1">
        <f t="array" ref="AR2388">IFERROR(_xlfn.IFS(
AQ2388="MPR ISSUE","ACTIVE",
AQ2388="BSS Hardware Issue","ACTIVE",
AQ2388="Sites strategiques, MLL, Pylone, etc.","PASSIVE",
AQ2388="AKTIVCO DEFAUT GE &amp; POWER Cabinet","PASSIVE",
AQ2388="AKTIVCO Coupure ENEO &amp; Baisse de tension","PASSIVE",
AQ2388="Coupure ENEO &amp; Baisse de tension","PASSIVE",
AQ2388="Defaut GE &amp; POWER Cabinet","PASSIVE",
AQ2388="Sharing","PASSIVE",
AQ2388="Sites strategiques &amp; DataCenter","PASSIVE",
AQ2388="Exclu","Exclu",
AQ2388="SAT","ACTIVE",
AQ2388="SPARE-ISSUE","SPARE-ISSUE",
AQ2388="Fiber CAmtel","ACTIVE",
AQ2388="Fiber AOF","ACTIVE",
AQ2388="Projet OCM (HUAWEI)","PLANNED WORKS",
AQ2388="Projet OCM (NOKIA)","PLANNED WORKS",
AQ2388="ACCESS-ISSUE","ACCESS-ISSUE",
AQ2388="Projet OCM (ZTE, NOKIA, autres projets)","PLANNED WORKS",
AQ2388="No root CAuse","No root cause",
AQ2388="ODU HS","ACTIVE",
AQ2388="IP &amp; VLAN","ACTIVE",
AQ2388="Warehouse HUAWEI","SPARE-ISSUE",
AQ2388="SPARE-HS","SPARE-ISSUE",
AQ2388="Power Telco","ACTIVE", AQ2388="no impacts","no impacts"
),"")</f>
        <v>No root cause</v>
      </c>
      <c r="AS2388" s="92" t="s">
        <v>5537</v>
      </c>
      <c r="AT2388" s="98" t="s">
        <v>3360</v>
      </c>
      <c r="AV2388" s="17" t="s">
        <v>5537</v>
      </c>
      <c r="AW2388" s="7" t="s">
        <v>5537</v>
      </c>
      <c r="AX2388" s="6" t="s">
        <v>5537</v>
      </c>
      <c r="AY2388" s="7"/>
      <c r="AZ2388" s="3" t="s">
        <v>5537</v>
      </c>
      <c r="BA2388" s="18" t="s">
        <v>5537</v>
      </c>
      <c r="BB2388" s="18" t="s">
        <v>5537</v>
      </c>
      <c r="BC2388" s="18" t="s">
        <v>5537</v>
      </c>
      <c r="BD2388" s="18" t="s">
        <v>5537</v>
      </c>
      <c r="BE2388" s="18" t="s">
        <v>5537</v>
      </c>
      <c r="BF2388" s="18" t="s">
        <v>5537</v>
      </c>
      <c r="BG2388" s="18" t="s">
        <v>5537</v>
      </c>
      <c r="BH2388" s="18" t="s">
        <v>5537</v>
      </c>
      <c r="BI2388" s="18" t="s">
        <v>5537</v>
      </c>
      <c r="BJ2388" s="18" t="s">
        <v>5537</v>
      </c>
      <c r="BK2388" s="18" t="s">
        <v>5537</v>
      </c>
      <c r="BL2388" s="9" t="s">
        <v>5537</v>
      </c>
      <c r="BM2388" s="14" t="s">
        <v>5537</v>
      </c>
      <c r="BN2388" s="14" t="s">
        <v>5537</v>
      </c>
      <c r="BO2388" s="14" t="str">
        <f>_xlfn.XLOOKUP(B2388,'[4]cell downs 18042026 17h'!$B:$B,'[4]cell downs 18042026 17h'!$B:$B,"")</f>
        <v/>
      </c>
      <c r="BP2388" s="14" t="str">
        <f>_xlfn.XLOOKUP(B2388,'[5]Cells Huawei 19042026 15h'!$B:$B,'[5]Cells Huawei 19042026 15h'!$B:$B,"")</f>
        <v/>
      </c>
      <c r="BQ2388" s="9" t="str">
        <f>_xlfn.XLOOKUP(B2388,'[6]cells down 19042026 9H40'!$B:$B,'[6]cells down 19042026 9H40'!$B:$B,"")</f>
        <v/>
      </c>
      <c r="BR2388" s="9" t="s">
        <v>3360</v>
      </c>
      <c r="BS2388" s="9" t="s">
        <v>12</v>
      </c>
      <c r="BT2388" s="108"/>
    </row>
    <row r="2389" spans="1:72" s="9" customFormat="1" x14ac:dyDescent="0.35">
      <c r="A2389" s="1" t="s">
        <v>3904</v>
      </c>
      <c r="B2389" s="8" t="s">
        <v>3905</v>
      </c>
      <c r="C2389" s="3" t="str">
        <f>_xlfn.XLOOKUP(B2389,'[1]daily break down'!$D:$D,'[1]daily break down'!$E:$E,"")</f>
        <v>EXTREME-NORD</v>
      </c>
      <c r="D2389" s="1" t="s">
        <v>11</v>
      </c>
      <c r="E2389" s="1" t="s">
        <v>12</v>
      </c>
      <c r="F2389" s="3" t="s">
        <v>55</v>
      </c>
      <c r="G2389" s="1" t="s">
        <v>3906</v>
      </c>
      <c r="H2389" s="32" t="str">
        <f>_xlfn.XLOOKUP(B2389,[2]CALCULATION!$B:$B,[2]CALCULATION!$H:$H,"")</f>
        <v>HUAWEI</v>
      </c>
      <c r="I2389" s="28">
        <v>0</v>
      </c>
      <c r="J2389" s="28">
        <v>0</v>
      </c>
      <c r="K2389" s="28">
        <v>0</v>
      </c>
      <c r="L2389" s="28">
        <v>0</v>
      </c>
      <c r="M2389" s="28">
        <v>0</v>
      </c>
      <c r="N2389" s="28">
        <v>0</v>
      </c>
      <c r="O2389" s="28">
        <v>0</v>
      </c>
      <c r="P2389" s="28">
        <v>0</v>
      </c>
      <c r="Q2389" s="28">
        <v>0</v>
      </c>
      <c r="R2389" s="28">
        <v>0</v>
      </c>
      <c r="S2389" s="93">
        <v>0</v>
      </c>
      <c r="T2389" s="93">
        <f>_xlfn.XLOOKUP(B2389,'[3]Nur des jours'!$B:$B,'[3]Nur des jours'!$U:$U,"")</f>
        <v>0</v>
      </c>
      <c r="U2389" s="93">
        <v>0</v>
      </c>
      <c r="V2389" s="93">
        <v>0.561804966997971</v>
      </c>
      <c r="W2389" s="93">
        <v>0</v>
      </c>
      <c r="X2389" s="93">
        <v>0</v>
      </c>
      <c r="Y2389" s="93">
        <v>0</v>
      </c>
      <c r="Z2389" s="93">
        <v>0</v>
      </c>
      <c r="AA2389" s="93">
        <v>0</v>
      </c>
      <c r="AB2389" s="93">
        <v>0</v>
      </c>
      <c r="AC2389" s="93"/>
      <c r="AD2389" s="93">
        <v>0</v>
      </c>
      <c r="AE2389" s="93">
        <v>0</v>
      </c>
      <c r="AF2389" s="93">
        <v>0</v>
      </c>
      <c r="AG2389" s="93"/>
      <c r="AH2389" s="93">
        <v>0</v>
      </c>
      <c r="AI2389" s="93">
        <v>0</v>
      </c>
      <c r="AJ2389" s="93">
        <v>0</v>
      </c>
      <c r="AK2389" s="93">
        <v>0</v>
      </c>
      <c r="AL2389" s="93">
        <v>0</v>
      </c>
      <c r="AM2389" s="49" t="s">
        <v>5601</v>
      </c>
      <c r="AN2389" s="49"/>
      <c r="AO2389" s="48" t="str" cm="1">
        <f t="array" ref="AO2389">IFERROR(_xlfn.IFS(
AQ2389="MPR ISSUE","PDH",
AQ2389="BSS Hardware Issue","BSS",
AQ2389="Sites strategiques, MLL, Pylone, etc.","ENVTECH",
AQ2389="AKTIVCO DEFAUT GE &amp; POWER Cabinet","AKTIVCO",
AQ2389="AKTIVCO Coupure ENEO &amp; Baisse de tension","AKTIVCO GRID ONLY",
AQ2389="Coupure ENEO &amp; Baisse de tension","IHS GRID ONLY",
AQ2389="Defaut GE &amp; POWER Cabinet","IHS",
AQ2389="Sharing","Partners",
AQ2389="Sites strategiques &amp; DataCenter","SST &amp; DC",
AQ2389="Exclu","Exclu",
AQ2389="SAT","SAT",
AQ2389="SPARE-ISSUE","SPARE-ISSUE",
AQ2389="Fiber CAmtel","TRANS_FO_CAMTEL",
AQ2389="Fiber AOF","Fiber AOF",
AQ2389="Projet OCM (HUAWEI)","TRAVAUX-HUAWEI",
AQ2389="Projet OCM (NOKIA)","TRAVAUX-NOKIA",
AQ2389="ACCESS-ISSUE","ACCESS-ISSUE",
AQ2389="Projet OCM (ZTE, NOKIA, autres projets)","TRAVAUX OCM",
AQ2389="No root CAuse","No root cause",
AQ2389="ODU HS","PDH",
AQ2389="IP &amp; VLAN","PDH",
AQ2389="Warehouse HUAWEI","SPARE-ISSUE",
AQ2389="SPARE-HS","SPARE-ISSUE",
AQ2389="Power Telco","BSS",AQ2389="no impacts","no impacts"
),"")</f>
        <v>No root cause</v>
      </c>
      <c r="AP2389" s="48" t="str" cm="1">
        <f t="array" ref="AP2389">IFERROR(_xlfn.IFS(
AQ2389="MPR ISSUE","TX ISSUE",
AQ2389="BSS Hardware Issue","RAN ISSUE",
AQ2389="Sites strategiques, MLL, Pylone, etc.","ENVTECH",
AQ2389="AKTIVCO DEFAUT GE &amp; POWER Cabinet","POWER ISSUE",
AQ2389="AKTIVCO Coupure ENEO &amp; Baisse de tension","POWER ISSUE",
AQ2389="Coupure ENEO &amp; Baisse de tension","POWER ISSUE",
AQ2389="Defaut GE &amp; POWER Cabinet","POWER ISSUE",
AQ2389="Sharing","POWER ISSUE",
AQ2389="Sites strategiques &amp; DataCenter","POWER ISSUE",
AQ2389="Exclu","Exclu",
AQ2389="SAT","TX ISSUE",
AQ2389="SPARE-ISSUE","SPARE-ISSUE",
AQ2389="Fiber CAmtel","TX ISSUE",
AQ2389="Fiber AOF","TX ISSUE",
AQ2389="Projet OCM (HUAWEI)","TRAVAUX-HUAWEI",
AQ2389="Projet OCM (NOKIA)","TRAVAUX -NOKIA",
AQ2389="ACCESS-ISSUE","ACCESS-ISSUE",
AQ2389="Projet OCM (ZTE, NOKIA, autres projets)","TRAVAUX OCM",
AQ2389="No root CAuse","No root cause",
AQ2389="ODU HS","TX ISSUE",
AQ2389="IP &amp; VLAN","TX ISSUE",
AQ2389="Warehouse HUAWEI","SPARE-ISSUE",
AQ2389="SPARE-HS","SPARE-ISSUE",
AQ2389="Power Telco","RAN ISSUE",AQ2389="no impacts","no impacts"
),"")</f>
        <v>No root cause</v>
      </c>
      <c r="AQ2389" s="67" t="s">
        <v>5344</v>
      </c>
      <c r="AR2389" s="48" t="str" cm="1">
        <f t="array" ref="AR2389">IFERROR(_xlfn.IFS(
AQ2389="MPR ISSUE","ACTIVE",
AQ2389="BSS Hardware Issue","ACTIVE",
AQ2389="Sites strategiques, MLL, Pylone, etc.","PASSIVE",
AQ2389="AKTIVCO DEFAUT GE &amp; POWER Cabinet","PASSIVE",
AQ2389="AKTIVCO Coupure ENEO &amp; Baisse de tension","PASSIVE",
AQ2389="Coupure ENEO &amp; Baisse de tension","PASSIVE",
AQ2389="Defaut GE &amp; POWER Cabinet","PASSIVE",
AQ2389="Sharing","PASSIVE",
AQ2389="Sites strategiques &amp; DataCenter","PASSIVE",
AQ2389="Exclu","Exclu",
AQ2389="SAT","ACTIVE",
AQ2389="SPARE-ISSUE","SPARE-ISSUE",
AQ2389="Fiber CAmtel","ACTIVE",
AQ2389="Fiber AOF","ACTIVE",
AQ2389="Projet OCM (HUAWEI)","PLANNED WORKS",
AQ2389="Projet OCM (NOKIA)","PLANNED WORKS",
AQ2389="ACCESS-ISSUE","ACCESS-ISSUE",
AQ2389="Projet OCM (ZTE, NOKIA, autres projets)","PLANNED WORKS",
AQ2389="No root CAuse","No root cause",
AQ2389="ODU HS","ACTIVE",
AQ2389="IP &amp; VLAN","ACTIVE",
AQ2389="Warehouse HUAWEI","SPARE-ISSUE",
AQ2389="SPARE-HS","SPARE-ISSUE",
AQ2389="Power Telco","ACTIVE", AQ2389="no impacts","no impacts"
),"")</f>
        <v>No root cause</v>
      </c>
      <c r="AS2389" s="92" t="s">
        <v>5537</v>
      </c>
      <c r="AT2389" s="98" t="s">
        <v>3905</v>
      </c>
      <c r="AV2389" s="17" t="s">
        <v>5537</v>
      </c>
      <c r="AW2389" s="7" t="s">
        <v>5537</v>
      </c>
      <c r="AX2389" s="6" t="s">
        <v>5537</v>
      </c>
      <c r="AY2389" s="7"/>
      <c r="AZ2389" s="3" t="s">
        <v>5537</v>
      </c>
      <c r="BA2389" s="18" t="s">
        <v>5537</v>
      </c>
      <c r="BB2389" s="18" t="s">
        <v>5537</v>
      </c>
      <c r="BC2389" s="18" t="s">
        <v>5537</v>
      </c>
      <c r="BD2389" s="18" t="s">
        <v>5537</v>
      </c>
      <c r="BE2389" s="18" t="s">
        <v>5537</v>
      </c>
      <c r="BF2389" s="18" t="s">
        <v>5537</v>
      </c>
      <c r="BG2389" s="18" t="s">
        <v>5537</v>
      </c>
      <c r="BH2389" s="18" t="s">
        <v>5537</v>
      </c>
      <c r="BI2389" s="18" t="s">
        <v>5537</v>
      </c>
      <c r="BJ2389" s="18" t="s">
        <v>5537</v>
      </c>
      <c r="BK2389" s="18" t="s">
        <v>5537</v>
      </c>
      <c r="BL2389" s="9" t="s">
        <v>5537</v>
      </c>
      <c r="BM2389" s="14" t="s">
        <v>5537</v>
      </c>
      <c r="BN2389" s="14" t="s">
        <v>5537</v>
      </c>
      <c r="BO2389" s="14" t="str">
        <f>_xlfn.XLOOKUP(B2389,'[4]cell downs 18042026 17h'!$B:$B,'[4]cell downs 18042026 17h'!$B:$B,"")</f>
        <v/>
      </c>
      <c r="BP2389" s="14" t="str">
        <f>_xlfn.XLOOKUP(B2389,'[5]Cells Huawei 19042026 15h'!$B:$B,'[5]Cells Huawei 19042026 15h'!$B:$B,"")</f>
        <v/>
      </c>
      <c r="BQ2389" s="9" t="str">
        <f>_xlfn.XLOOKUP(B2389,'[6]cells down 19042026 9H40'!$B:$B,'[6]cells down 19042026 9H40'!$B:$B,"")</f>
        <v/>
      </c>
      <c r="BR2389" s="9" t="s">
        <v>3905</v>
      </c>
      <c r="BS2389" s="9" t="s">
        <v>12</v>
      </c>
      <c r="BT2389" s="108"/>
    </row>
    <row r="2390" spans="1:72" s="9" customFormat="1" x14ac:dyDescent="0.35">
      <c r="A2390" s="1" t="s">
        <v>3915</v>
      </c>
      <c r="B2390" s="8" t="s">
        <v>3916</v>
      </c>
      <c r="C2390" s="3" t="str">
        <f>_xlfn.XLOOKUP(B2390,'[1]daily break down'!$D:$D,'[1]daily break down'!$E:$E,"")</f>
        <v>EXTREME-NORD</v>
      </c>
      <c r="D2390" s="1" t="s">
        <v>357</v>
      </c>
      <c r="E2390" s="1" t="s">
        <v>122</v>
      </c>
      <c r="F2390" s="3" t="s">
        <v>55</v>
      </c>
      <c r="G2390" s="1" t="s">
        <v>3915</v>
      </c>
      <c r="H2390" s="32" t="str">
        <f>_xlfn.XLOOKUP(B2390,[2]CALCULATION!$B:$B,[2]CALCULATION!$H:$H,"")</f>
        <v>HUAWEI</v>
      </c>
      <c r="I2390" s="28">
        <v>0</v>
      </c>
      <c r="J2390" s="28">
        <v>0</v>
      </c>
      <c r="K2390" s="28">
        <v>0</v>
      </c>
      <c r="L2390" s="28">
        <v>0</v>
      </c>
      <c r="M2390" s="28">
        <v>0</v>
      </c>
      <c r="N2390" s="28">
        <v>0</v>
      </c>
      <c r="O2390" s="28">
        <v>0</v>
      </c>
      <c r="P2390" s="28">
        <v>0</v>
      </c>
      <c r="Q2390" s="28">
        <v>0</v>
      </c>
      <c r="R2390" s="28">
        <v>0</v>
      </c>
      <c r="S2390" s="93">
        <v>0</v>
      </c>
      <c r="T2390" s="93">
        <f>_xlfn.XLOOKUP(B2390,'[3]Nur des jours'!$B:$B,'[3]Nur des jours'!$U:$U,"")</f>
        <v>0</v>
      </c>
      <c r="U2390" s="93">
        <v>0</v>
      </c>
      <c r="V2390" s="93">
        <v>0.56617456118573306</v>
      </c>
      <c r="W2390" s="93">
        <v>0</v>
      </c>
      <c r="X2390" s="93">
        <v>0</v>
      </c>
      <c r="Y2390" s="93">
        <v>0</v>
      </c>
      <c r="Z2390" s="93">
        <v>0</v>
      </c>
      <c r="AA2390" s="93">
        <v>0</v>
      </c>
      <c r="AB2390" s="93">
        <v>0</v>
      </c>
      <c r="AC2390" s="93"/>
      <c r="AD2390" s="93">
        <v>0</v>
      </c>
      <c r="AE2390" s="93">
        <v>0</v>
      </c>
      <c r="AF2390" s="93">
        <v>0</v>
      </c>
      <c r="AG2390" s="93"/>
      <c r="AH2390" s="93">
        <v>0</v>
      </c>
      <c r="AI2390" s="93">
        <v>0</v>
      </c>
      <c r="AJ2390" s="93">
        <v>0</v>
      </c>
      <c r="AK2390" s="93">
        <v>0</v>
      </c>
      <c r="AL2390" s="93">
        <v>0</v>
      </c>
      <c r="AM2390" s="49" t="s">
        <v>5601</v>
      </c>
      <c r="AN2390" s="49"/>
      <c r="AO2390" s="48" t="str" cm="1">
        <f t="array" ref="AO2390">IFERROR(_xlfn.IFS(
AQ2390="MPR ISSUE","PDH",
AQ2390="BSS Hardware Issue","BSS",
AQ2390="Sites strategiques, MLL, Pylone, etc.","ENVTECH",
AQ2390="AKTIVCO DEFAUT GE &amp; POWER Cabinet","AKTIVCO",
AQ2390="AKTIVCO Coupure ENEO &amp; Baisse de tension","AKTIVCO GRID ONLY",
AQ2390="Coupure ENEO &amp; Baisse de tension","IHS GRID ONLY",
AQ2390="Defaut GE &amp; POWER Cabinet","IHS",
AQ2390="Sharing","Partners",
AQ2390="Sites strategiques &amp; DataCenter","SST &amp; DC",
AQ2390="Exclu","Exclu",
AQ2390="SAT","SAT",
AQ2390="SPARE-ISSUE","SPARE-ISSUE",
AQ2390="Fiber CAmtel","TRANS_FO_CAMTEL",
AQ2390="Fiber AOF","Fiber AOF",
AQ2390="Projet OCM (HUAWEI)","TRAVAUX-HUAWEI",
AQ2390="Projet OCM (NOKIA)","TRAVAUX-NOKIA",
AQ2390="ACCESS-ISSUE","ACCESS-ISSUE",
AQ2390="Projet OCM (ZTE, NOKIA, autres projets)","TRAVAUX OCM",
AQ2390="No root CAuse","No root cause",
AQ2390="ODU HS","PDH",
AQ2390="IP &amp; VLAN","PDH",
AQ2390="Warehouse HUAWEI","SPARE-ISSUE",
AQ2390="SPARE-HS","SPARE-ISSUE",
AQ2390="Power Telco","BSS",AQ2390="no impacts","no impacts"
),"")</f>
        <v>No root cause</v>
      </c>
      <c r="AP2390" s="48" t="str" cm="1">
        <f t="array" ref="AP2390">IFERROR(_xlfn.IFS(
AQ2390="MPR ISSUE","TX ISSUE",
AQ2390="BSS Hardware Issue","RAN ISSUE",
AQ2390="Sites strategiques, MLL, Pylone, etc.","ENVTECH",
AQ2390="AKTIVCO DEFAUT GE &amp; POWER Cabinet","POWER ISSUE",
AQ2390="AKTIVCO Coupure ENEO &amp; Baisse de tension","POWER ISSUE",
AQ2390="Coupure ENEO &amp; Baisse de tension","POWER ISSUE",
AQ2390="Defaut GE &amp; POWER Cabinet","POWER ISSUE",
AQ2390="Sharing","POWER ISSUE",
AQ2390="Sites strategiques &amp; DataCenter","POWER ISSUE",
AQ2390="Exclu","Exclu",
AQ2390="SAT","TX ISSUE",
AQ2390="SPARE-ISSUE","SPARE-ISSUE",
AQ2390="Fiber CAmtel","TX ISSUE",
AQ2390="Fiber AOF","TX ISSUE",
AQ2390="Projet OCM (HUAWEI)","TRAVAUX-HUAWEI",
AQ2390="Projet OCM (NOKIA)","TRAVAUX -NOKIA",
AQ2390="ACCESS-ISSUE","ACCESS-ISSUE",
AQ2390="Projet OCM (ZTE, NOKIA, autres projets)","TRAVAUX OCM",
AQ2390="No root CAuse","No root cause",
AQ2390="ODU HS","TX ISSUE",
AQ2390="IP &amp; VLAN","TX ISSUE",
AQ2390="Warehouse HUAWEI","SPARE-ISSUE",
AQ2390="SPARE-HS","SPARE-ISSUE",
AQ2390="Power Telco","RAN ISSUE",AQ2390="no impacts","no impacts"
),"")</f>
        <v>No root cause</v>
      </c>
      <c r="AQ2390" s="67" t="s">
        <v>5344</v>
      </c>
      <c r="AR2390" s="48" t="str" cm="1">
        <f t="array" ref="AR2390">IFERROR(_xlfn.IFS(
AQ2390="MPR ISSUE","ACTIVE",
AQ2390="BSS Hardware Issue","ACTIVE",
AQ2390="Sites strategiques, MLL, Pylone, etc.","PASSIVE",
AQ2390="AKTIVCO DEFAUT GE &amp; POWER Cabinet","PASSIVE",
AQ2390="AKTIVCO Coupure ENEO &amp; Baisse de tension","PASSIVE",
AQ2390="Coupure ENEO &amp; Baisse de tension","PASSIVE",
AQ2390="Defaut GE &amp; POWER Cabinet","PASSIVE",
AQ2390="Sharing","PASSIVE",
AQ2390="Sites strategiques &amp; DataCenter","PASSIVE",
AQ2390="Exclu","Exclu",
AQ2390="SAT","ACTIVE",
AQ2390="SPARE-ISSUE","SPARE-ISSUE",
AQ2390="Fiber CAmtel","ACTIVE",
AQ2390="Fiber AOF","ACTIVE",
AQ2390="Projet OCM (HUAWEI)","PLANNED WORKS",
AQ2390="Projet OCM (NOKIA)","PLANNED WORKS",
AQ2390="ACCESS-ISSUE","ACCESS-ISSUE",
AQ2390="Projet OCM (ZTE, NOKIA, autres projets)","PLANNED WORKS",
AQ2390="No root CAuse","No root cause",
AQ2390="ODU HS","ACTIVE",
AQ2390="IP &amp; VLAN","ACTIVE",
AQ2390="Warehouse HUAWEI","SPARE-ISSUE",
AQ2390="SPARE-HS","SPARE-ISSUE",
AQ2390="Power Telco","ACTIVE", AQ2390="no impacts","no impacts"
),"")</f>
        <v>No root cause</v>
      </c>
      <c r="AS2390" s="92" t="s">
        <v>5537</v>
      </c>
      <c r="AT2390" s="98" t="s">
        <v>3916</v>
      </c>
      <c r="AV2390" s="17" t="s">
        <v>5537</v>
      </c>
      <c r="AW2390" s="7" t="s">
        <v>5537</v>
      </c>
      <c r="AX2390" s="6" t="s">
        <v>5537</v>
      </c>
      <c r="AY2390" s="7"/>
      <c r="AZ2390" s="3" t="s">
        <v>5537</v>
      </c>
      <c r="BA2390" s="18" t="s">
        <v>5537</v>
      </c>
      <c r="BB2390" s="18" t="s">
        <v>5537</v>
      </c>
      <c r="BC2390" s="18" t="s">
        <v>5537</v>
      </c>
      <c r="BD2390" s="18" t="s">
        <v>5537</v>
      </c>
      <c r="BE2390" s="18" t="s">
        <v>5537</v>
      </c>
      <c r="BF2390" s="18" t="s">
        <v>5537</v>
      </c>
      <c r="BG2390" s="18" t="s">
        <v>5537</v>
      </c>
      <c r="BH2390" s="18" t="s">
        <v>5537</v>
      </c>
      <c r="BI2390" s="18" t="s">
        <v>5537</v>
      </c>
      <c r="BJ2390" s="18" t="s">
        <v>5537</v>
      </c>
      <c r="BK2390" s="18" t="s">
        <v>5537</v>
      </c>
      <c r="BL2390" s="9" t="s">
        <v>5537</v>
      </c>
      <c r="BM2390" s="14" t="s">
        <v>5537</v>
      </c>
      <c r="BN2390" s="14" t="s">
        <v>5537</v>
      </c>
      <c r="BO2390" s="14" t="str">
        <f>_xlfn.XLOOKUP(B2390,'[4]cell downs 18042026 17h'!$B:$B,'[4]cell downs 18042026 17h'!$B:$B,"")</f>
        <v/>
      </c>
      <c r="BP2390" s="14" t="str">
        <f>_xlfn.XLOOKUP(B2390,'[5]Cells Huawei 19042026 15h'!$B:$B,'[5]Cells Huawei 19042026 15h'!$B:$B,"")</f>
        <v/>
      </c>
      <c r="BQ2390" s="9" t="str">
        <f>_xlfn.XLOOKUP(B2390,'[6]cells down 19042026 9H40'!$B:$B,'[6]cells down 19042026 9H40'!$B:$B,"")</f>
        <v/>
      </c>
      <c r="BR2390" s="9" t="s">
        <v>5537</v>
      </c>
      <c r="BS2390" s="9" t="s">
        <v>5537</v>
      </c>
      <c r="BT2390" s="108"/>
    </row>
    <row r="2391" spans="1:72" s="9" customFormat="1" x14ac:dyDescent="0.35">
      <c r="A2391" s="1" t="s">
        <v>3134</v>
      </c>
      <c r="B2391" s="8" t="s">
        <v>3135</v>
      </c>
      <c r="C2391" s="3" t="str">
        <f>_xlfn.XLOOKUP(B2391,'[1]daily break down'!$D:$D,'[1]daily break down'!$E:$E,"")</f>
        <v>EXTREME-NORD</v>
      </c>
      <c r="D2391" s="1" t="s">
        <v>11</v>
      </c>
      <c r="E2391" s="1" t="s">
        <v>12</v>
      </c>
      <c r="F2391" s="3" t="s">
        <v>55</v>
      </c>
      <c r="G2391" s="1" t="s">
        <v>3136</v>
      </c>
      <c r="H2391" s="32" t="str">
        <f>_xlfn.XLOOKUP(B2391,[2]CALCULATION!$B:$B,[2]CALCULATION!$H:$H,"")</f>
        <v>Huawei</v>
      </c>
      <c r="I2391" s="28">
        <v>0</v>
      </c>
      <c r="J2391" s="28">
        <v>0</v>
      </c>
      <c r="K2391" s="28">
        <v>0</v>
      </c>
      <c r="L2391" s="28">
        <v>0</v>
      </c>
      <c r="M2391" s="28">
        <v>0</v>
      </c>
      <c r="N2391" s="28">
        <v>0</v>
      </c>
      <c r="O2391" s="28">
        <v>0</v>
      </c>
      <c r="P2391" s="28">
        <v>0</v>
      </c>
      <c r="Q2391" s="28">
        <v>0</v>
      </c>
      <c r="R2391" s="28">
        <v>0</v>
      </c>
      <c r="S2391" s="93">
        <v>0</v>
      </c>
      <c r="T2391" s="93">
        <f>_xlfn.XLOOKUP(B2391,'[3]Nur des jours'!$B:$B,'[3]Nur des jours'!$U:$U,"")</f>
        <v>0</v>
      </c>
      <c r="U2391" s="93">
        <v>0</v>
      </c>
      <c r="V2391" s="93">
        <v>0.56679878892684188</v>
      </c>
      <c r="W2391" s="93">
        <v>0</v>
      </c>
      <c r="X2391" s="93">
        <v>0</v>
      </c>
      <c r="Y2391" s="93">
        <v>0</v>
      </c>
      <c r="Z2391" s="93">
        <v>0</v>
      </c>
      <c r="AA2391" s="93">
        <v>0</v>
      </c>
      <c r="AB2391" s="93">
        <v>0</v>
      </c>
      <c r="AC2391" s="93"/>
      <c r="AD2391" s="93">
        <v>0</v>
      </c>
      <c r="AE2391" s="93">
        <v>0</v>
      </c>
      <c r="AF2391" s="93">
        <v>0</v>
      </c>
      <c r="AG2391" s="93"/>
      <c r="AH2391" s="93">
        <v>0</v>
      </c>
      <c r="AI2391" s="93">
        <v>0</v>
      </c>
      <c r="AJ2391" s="93">
        <v>0</v>
      </c>
      <c r="AK2391" s="93">
        <v>0</v>
      </c>
      <c r="AL2391" s="93">
        <v>0</v>
      </c>
      <c r="AM2391" s="49" t="s">
        <v>5601</v>
      </c>
      <c r="AN2391" s="49"/>
      <c r="AO2391" s="48" t="str" cm="1">
        <f t="array" ref="AO2391">IFERROR(_xlfn.IFS(
AQ2391="MPR ISSUE","PDH",
AQ2391="BSS Hardware Issue","BSS",
AQ2391="Sites strategiques, MLL, Pylone, etc.","ENVTECH",
AQ2391="AKTIVCO DEFAUT GE &amp; POWER Cabinet","AKTIVCO",
AQ2391="AKTIVCO Coupure ENEO &amp; Baisse de tension","AKTIVCO GRID ONLY",
AQ2391="Coupure ENEO &amp; Baisse de tension","IHS GRID ONLY",
AQ2391="Defaut GE &amp; POWER Cabinet","IHS",
AQ2391="Sharing","Partners",
AQ2391="Sites strategiques &amp; DataCenter","SST &amp; DC",
AQ2391="Exclu","Exclu",
AQ2391="SAT","SAT",
AQ2391="SPARE-ISSUE","SPARE-ISSUE",
AQ2391="Fiber CAmtel","TRANS_FO_CAMTEL",
AQ2391="Fiber AOF","Fiber AOF",
AQ2391="Projet OCM (HUAWEI)","TRAVAUX-HUAWEI",
AQ2391="Projet OCM (NOKIA)","TRAVAUX-NOKIA",
AQ2391="ACCESS-ISSUE","ACCESS-ISSUE",
AQ2391="Projet OCM (ZTE, NOKIA, autres projets)","TRAVAUX OCM",
AQ2391="No root CAuse","No root cause",
AQ2391="ODU HS","PDH",
AQ2391="IP &amp; VLAN","PDH",
AQ2391="Warehouse HUAWEI","SPARE-ISSUE",
AQ2391="SPARE-HS","SPARE-ISSUE",
AQ2391="Power Telco","BSS",AQ2391="no impacts","no impacts"
),"")</f>
        <v>No root cause</v>
      </c>
      <c r="AP2391" s="48" t="str" cm="1">
        <f t="array" ref="AP2391">IFERROR(_xlfn.IFS(
AQ2391="MPR ISSUE","TX ISSUE",
AQ2391="BSS Hardware Issue","RAN ISSUE",
AQ2391="Sites strategiques, MLL, Pylone, etc.","ENVTECH",
AQ2391="AKTIVCO DEFAUT GE &amp; POWER Cabinet","POWER ISSUE",
AQ2391="AKTIVCO Coupure ENEO &amp; Baisse de tension","POWER ISSUE",
AQ2391="Coupure ENEO &amp; Baisse de tension","POWER ISSUE",
AQ2391="Defaut GE &amp; POWER Cabinet","POWER ISSUE",
AQ2391="Sharing","POWER ISSUE",
AQ2391="Sites strategiques &amp; DataCenter","POWER ISSUE",
AQ2391="Exclu","Exclu",
AQ2391="SAT","TX ISSUE",
AQ2391="SPARE-ISSUE","SPARE-ISSUE",
AQ2391="Fiber CAmtel","TX ISSUE",
AQ2391="Fiber AOF","TX ISSUE",
AQ2391="Projet OCM (HUAWEI)","TRAVAUX-HUAWEI",
AQ2391="Projet OCM (NOKIA)","TRAVAUX -NOKIA",
AQ2391="ACCESS-ISSUE","ACCESS-ISSUE",
AQ2391="Projet OCM (ZTE, NOKIA, autres projets)","TRAVAUX OCM",
AQ2391="No root CAuse","No root cause",
AQ2391="ODU HS","TX ISSUE",
AQ2391="IP &amp; VLAN","TX ISSUE",
AQ2391="Warehouse HUAWEI","SPARE-ISSUE",
AQ2391="SPARE-HS","SPARE-ISSUE",
AQ2391="Power Telco","RAN ISSUE",AQ2391="no impacts","no impacts"
),"")</f>
        <v>No root cause</v>
      </c>
      <c r="AQ2391" s="67" t="s">
        <v>5344</v>
      </c>
      <c r="AR2391" s="48" t="str" cm="1">
        <f t="array" ref="AR2391">IFERROR(_xlfn.IFS(
AQ2391="MPR ISSUE","ACTIVE",
AQ2391="BSS Hardware Issue","ACTIVE",
AQ2391="Sites strategiques, MLL, Pylone, etc.","PASSIVE",
AQ2391="AKTIVCO DEFAUT GE &amp; POWER Cabinet","PASSIVE",
AQ2391="AKTIVCO Coupure ENEO &amp; Baisse de tension","PASSIVE",
AQ2391="Coupure ENEO &amp; Baisse de tension","PASSIVE",
AQ2391="Defaut GE &amp; POWER Cabinet","PASSIVE",
AQ2391="Sharing","PASSIVE",
AQ2391="Sites strategiques &amp; DataCenter","PASSIVE",
AQ2391="Exclu","Exclu",
AQ2391="SAT","ACTIVE",
AQ2391="SPARE-ISSUE","SPARE-ISSUE",
AQ2391="Fiber CAmtel","ACTIVE",
AQ2391="Fiber AOF","ACTIVE",
AQ2391="Projet OCM (HUAWEI)","PLANNED WORKS",
AQ2391="Projet OCM (NOKIA)","PLANNED WORKS",
AQ2391="ACCESS-ISSUE","ACCESS-ISSUE",
AQ2391="Projet OCM (ZTE, NOKIA, autres projets)","PLANNED WORKS",
AQ2391="No root CAuse","No root cause",
AQ2391="ODU HS","ACTIVE",
AQ2391="IP &amp; VLAN","ACTIVE",
AQ2391="Warehouse HUAWEI","SPARE-ISSUE",
AQ2391="SPARE-HS","SPARE-ISSUE",
AQ2391="Power Telco","ACTIVE", AQ2391="no impacts","no impacts"
),"")</f>
        <v>No root cause</v>
      </c>
      <c r="AS2391" s="92" t="s">
        <v>5537</v>
      </c>
      <c r="AT2391" s="98" t="s">
        <v>3135</v>
      </c>
      <c r="AV2391" s="17" t="s">
        <v>5537</v>
      </c>
      <c r="AW2391" s="7" t="s">
        <v>5537</v>
      </c>
      <c r="AX2391" s="6" t="s">
        <v>5537</v>
      </c>
      <c r="AY2391" s="7"/>
      <c r="AZ2391" s="3" t="s">
        <v>5537</v>
      </c>
      <c r="BA2391" s="18" t="s">
        <v>5537</v>
      </c>
      <c r="BB2391" s="18" t="s">
        <v>5537</v>
      </c>
      <c r="BC2391" s="18" t="s">
        <v>5537</v>
      </c>
      <c r="BD2391" s="18" t="s">
        <v>5537</v>
      </c>
      <c r="BE2391" s="18" t="s">
        <v>5537</v>
      </c>
      <c r="BF2391" s="18" t="s">
        <v>5537</v>
      </c>
      <c r="BG2391" s="18" t="s">
        <v>5537</v>
      </c>
      <c r="BH2391" s="18" t="s">
        <v>5537</v>
      </c>
      <c r="BI2391" s="18" t="s">
        <v>5537</v>
      </c>
      <c r="BJ2391" s="18" t="s">
        <v>5537</v>
      </c>
      <c r="BK2391" s="18" t="s">
        <v>5537</v>
      </c>
      <c r="BL2391" s="9" t="s">
        <v>5537</v>
      </c>
      <c r="BM2391" s="14" t="s">
        <v>5537</v>
      </c>
      <c r="BN2391" s="14" t="s">
        <v>5537</v>
      </c>
      <c r="BO2391" s="14" t="str">
        <f>_xlfn.XLOOKUP(B2391,'[4]cell downs 18042026 17h'!$B:$B,'[4]cell downs 18042026 17h'!$B:$B,"")</f>
        <v/>
      </c>
      <c r="BP2391" s="14" t="str">
        <f>_xlfn.XLOOKUP(B2391,'[5]Cells Huawei 19042026 15h'!$B:$B,'[5]Cells Huawei 19042026 15h'!$B:$B,"")</f>
        <v/>
      </c>
      <c r="BQ2391" s="9" t="str">
        <f>_xlfn.XLOOKUP(B2391,'[6]cells down 19042026 9H40'!$B:$B,'[6]cells down 19042026 9H40'!$B:$B,"")</f>
        <v/>
      </c>
      <c r="BR2391" s="9" t="s">
        <v>3135</v>
      </c>
      <c r="BS2391" s="9" t="s">
        <v>1129</v>
      </c>
      <c r="BT2391" s="108"/>
    </row>
    <row r="2392" spans="1:72" s="9" customFormat="1" x14ac:dyDescent="0.35">
      <c r="A2392" s="1" t="s">
        <v>3872</v>
      </c>
      <c r="B2392" s="8" t="s">
        <v>3873</v>
      </c>
      <c r="C2392" s="3" t="str">
        <f>_xlfn.XLOOKUP(B2392,'[1]daily break down'!$D:$D,'[1]daily break down'!$E:$E,"")</f>
        <v>EXTREME-NORD</v>
      </c>
      <c r="D2392" s="1" t="s">
        <v>21</v>
      </c>
      <c r="E2392" s="1" t="s">
        <v>122</v>
      </c>
      <c r="F2392" s="3" t="s">
        <v>55</v>
      </c>
      <c r="G2392" s="1" t="s">
        <v>2081</v>
      </c>
      <c r="H2392" s="32" t="str">
        <f>_xlfn.XLOOKUP(B2392,[2]CALCULATION!$B:$B,[2]CALCULATION!$H:$H,"")</f>
        <v>HUAWEI</v>
      </c>
      <c r="I2392" s="28">
        <v>0</v>
      </c>
      <c r="J2392" s="28">
        <v>0</v>
      </c>
      <c r="K2392" s="28">
        <v>0</v>
      </c>
      <c r="L2392" s="28">
        <v>0</v>
      </c>
      <c r="M2392" s="28">
        <v>0</v>
      </c>
      <c r="N2392" s="28">
        <v>0</v>
      </c>
      <c r="O2392" s="28">
        <v>0</v>
      </c>
      <c r="P2392" s="28">
        <v>0</v>
      </c>
      <c r="Q2392" s="28">
        <v>0</v>
      </c>
      <c r="R2392" s="28">
        <v>0</v>
      </c>
      <c r="S2392" s="93">
        <v>0</v>
      </c>
      <c r="T2392" s="93">
        <f>_xlfn.XLOOKUP(B2392,'[3]Nur des jours'!$B:$B,'[3]Nur des jours'!$U:$U,"")</f>
        <v>0</v>
      </c>
      <c r="U2392" s="93">
        <v>0</v>
      </c>
      <c r="V2392" s="93">
        <v>0.64454189531237061</v>
      </c>
      <c r="W2392" s="93">
        <v>0</v>
      </c>
      <c r="X2392" s="93">
        <v>0</v>
      </c>
      <c r="Y2392" s="93">
        <v>0</v>
      </c>
      <c r="Z2392" s="93">
        <v>0</v>
      </c>
      <c r="AA2392" s="93">
        <v>0</v>
      </c>
      <c r="AB2392" s="93">
        <v>0</v>
      </c>
      <c r="AC2392" s="93"/>
      <c r="AD2392" s="93">
        <v>0</v>
      </c>
      <c r="AE2392" s="93">
        <v>0</v>
      </c>
      <c r="AF2392" s="93">
        <v>0</v>
      </c>
      <c r="AG2392" s="93"/>
      <c r="AH2392" s="93">
        <v>0</v>
      </c>
      <c r="AI2392" s="93">
        <v>0</v>
      </c>
      <c r="AJ2392" s="93">
        <v>0</v>
      </c>
      <c r="AK2392" s="93">
        <v>0</v>
      </c>
      <c r="AL2392" s="93">
        <v>0</v>
      </c>
      <c r="AM2392" s="49" t="s">
        <v>5601</v>
      </c>
      <c r="AN2392" s="49"/>
      <c r="AO2392" s="48" t="str" cm="1">
        <f t="array" ref="AO2392">IFERROR(_xlfn.IFS(
AQ2392="MPR ISSUE","PDH",
AQ2392="BSS Hardware Issue","BSS",
AQ2392="Sites strategiques, MLL, Pylone, etc.","ENVTECH",
AQ2392="AKTIVCO DEFAUT GE &amp; POWER Cabinet","AKTIVCO",
AQ2392="AKTIVCO Coupure ENEO &amp; Baisse de tension","AKTIVCO GRID ONLY",
AQ2392="Coupure ENEO &amp; Baisse de tension","IHS GRID ONLY",
AQ2392="Defaut GE &amp; POWER Cabinet","IHS",
AQ2392="Sharing","Partners",
AQ2392="Sites strategiques &amp; DataCenter","SST &amp; DC",
AQ2392="Exclu","Exclu",
AQ2392="SAT","SAT",
AQ2392="SPARE-ISSUE","SPARE-ISSUE",
AQ2392="Fiber CAmtel","TRANS_FO_CAMTEL",
AQ2392="Fiber AOF","Fiber AOF",
AQ2392="Projet OCM (HUAWEI)","TRAVAUX-HUAWEI",
AQ2392="Projet OCM (NOKIA)","TRAVAUX-NOKIA",
AQ2392="ACCESS-ISSUE","ACCESS-ISSUE",
AQ2392="Projet OCM (ZTE, NOKIA, autres projets)","TRAVAUX OCM",
AQ2392="No root CAuse","No root cause",
AQ2392="ODU HS","PDH",
AQ2392="IP &amp; VLAN","PDH",
AQ2392="Warehouse HUAWEI","SPARE-ISSUE",
AQ2392="SPARE-HS","SPARE-ISSUE",
AQ2392="Power Telco","BSS",AQ2392="no impacts","no impacts"
),"")</f>
        <v>IHS</v>
      </c>
      <c r="AP2392" s="48" t="str" cm="1">
        <f t="array" ref="AP2392">IFERROR(_xlfn.IFS(
AQ2392="MPR ISSUE","TX ISSUE",
AQ2392="BSS Hardware Issue","RAN ISSUE",
AQ2392="Sites strategiques, MLL, Pylone, etc.","ENVTECH",
AQ2392="AKTIVCO DEFAUT GE &amp; POWER Cabinet","POWER ISSUE",
AQ2392="AKTIVCO Coupure ENEO &amp; Baisse de tension","POWER ISSUE",
AQ2392="Coupure ENEO &amp; Baisse de tension","POWER ISSUE",
AQ2392="Defaut GE &amp; POWER Cabinet","POWER ISSUE",
AQ2392="Sharing","POWER ISSUE",
AQ2392="Sites strategiques &amp; DataCenter","POWER ISSUE",
AQ2392="Exclu","Exclu",
AQ2392="SAT","TX ISSUE",
AQ2392="SPARE-ISSUE","SPARE-ISSUE",
AQ2392="Fiber CAmtel","TX ISSUE",
AQ2392="Fiber AOF","TX ISSUE",
AQ2392="Projet OCM (HUAWEI)","TRAVAUX-HUAWEI",
AQ2392="Projet OCM (NOKIA)","TRAVAUX -NOKIA",
AQ2392="ACCESS-ISSUE","ACCESS-ISSUE",
AQ2392="Projet OCM (ZTE, NOKIA, autres projets)","TRAVAUX OCM",
AQ2392="No root CAuse","No root cause",
AQ2392="ODU HS","TX ISSUE",
AQ2392="IP &amp; VLAN","TX ISSUE",
AQ2392="Warehouse HUAWEI","SPARE-ISSUE",
AQ2392="SPARE-HS","SPARE-ISSUE",
AQ2392="Power Telco","RAN ISSUE",AQ2392="no impacts","no impacts"
),"")</f>
        <v>POWER ISSUE</v>
      </c>
      <c r="AQ2392" s="67" t="s">
        <v>5330</v>
      </c>
      <c r="AR2392" s="48" t="str" cm="1">
        <f t="array" ref="AR2392">IFERROR(_xlfn.IFS(
AQ2392="MPR ISSUE","ACTIVE",
AQ2392="BSS Hardware Issue","ACTIVE",
AQ2392="Sites strategiques, MLL, Pylone, etc.","PASSIVE",
AQ2392="AKTIVCO DEFAUT GE &amp; POWER Cabinet","PASSIVE",
AQ2392="AKTIVCO Coupure ENEO &amp; Baisse de tension","PASSIVE",
AQ2392="Coupure ENEO &amp; Baisse de tension","PASSIVE",
AQ2392="Defaut GE &amp; POWER Cabinet","PASSIVE",
AQ2392="Sharing","PASSIVE",
AQ2392="Sites strategiques &amp; DataCenter","PASSIVE",
AQ2392="Exclu","Exclu",
AQ2392="SAT","ACTIVE",
AQ2392="SPARE-ISSUE","SPARE-ISSUE",
AQ2392="Fiber CAmtel","ACTIVE",
AQ2392="Fiber AOF","ACTIVE",
AQ2392="Projet OCM (HUAWEI)","PLANNED WORKS",
AQ2392="Projet OCM (NOKIA)","PLANNED WORKS",
AQ2392="ACCESS-ISSUE","ACCESS-ISSUE",
AQ2392="Projet OCM (ZTE, NOKIA, autres projets)","PLANNED WORKS",
AQ2392="No root CAuse","No root cause",
AQ2392="ODU HS","ACTIVE",
AQ2392="IP &amp; VLAN","ACTIVE",
AQ2392="Warehouse HUAWEI","SPARE-ISSUE",
AQ2392="SPARE-HS","SPARE-ISSUE",
AQ2392="Power Telco","ACTIVE", AQ2392="no impacts","no impacts"
),"")</f>
        <v>PASSIVE</v>
      </c>
      <c r="AS2392" s="92" t="s">
        <v>5636</v>
      </c>
      <c r="AT2392" s="128" t="s">
        <v>1987</v>
      </c>
      <c r="AU2392" s="9" t="s">
        <v>5931</v>
      </c>
      <c r="AV2392" s="17" t="s">
        <v>5636</v>
      </c>
      <c r="AW2392" s="7" t="s">
        <v>5537</v>
      </c>
      <c r="AX2392" s="6" t="s">
        <v>5537</v>
      </c>
      <c r="AY2392" s="7"/>
      <c r="AZ2392" s="3" t="s">
        <v>5537</v>
      </c>
      <c r="BA2392" s="18" t="s">
        <v>5537</v>
      </c>
      <c r="BB2392" s="18" t="s">
        <v>5537</v>
      </c>
      <c r="BC2392" s="18" t="s">
        <v>5537</v>
      </c>
      <c r="BD2392" s="18" t="s">
        <v>5537</v>
      </c>
      <c r="BE2392" s="18" t="s">
        <v>5537</v>
      </c>
      <c r="BF2392" s="18" t="s">
        <v>5537</v>
      </c>
      <c r="BG2392" s="18" t="s">
        <v>5537</v>
      </c>
      <c r="BH2392" s="18" t="s">
        <v>5537</v>
      </c>
      <c r="BI2392" s="18" t="s">
        <v>5537</v>
      </c>
      <c r="BJ2392" s="18" t="s">
        <v>5537</v>
      </c>
      <c r="BK2392" s="18" t="s">
        <v>5537</v>
      </c>
      <c r="BL2392" s="9" t="s">
        <v>5537</v>
      </c>
      <c r="BM2392" s="14" t="s">
        <v>5537</v>
      </c>
      <c r="BN2392" s="14" t="s">
        <v>5537</v>
      </c>
      <c r="BO2392" s="14" t="str">
        <f>_xlfn.XLOOKUP(B2392,'[4]cell downs 18042026 17h'!$B:$B,'[4]cell downs 18042026 17h'!$B:$B,"")</f>
        <v/>
      </c>
      <c r="BP2392" s="14" t="str">
        <f>_xlfn.XLOOKUP(B2392,'[5]Cells Huawei 19042026 15h'!$B:$B,'[5]Cells Huawei 19042026 15h'!$B:$B,"")</f>
        <v/>
      </c>
      <c r="BQ2392" s="9" t="str">
        <f>_xlfn.XLOOKUP(B2392,'[6]cells down 19042026 9H40'!$B:$B,'[6]cells down 19042026 9H40'!$B:$B,"")</f>
        <v/>
      </c>
      <c r="BR2392" s="9" t="s">
        <v>5537</v>
      </c>
      <c r="BS2392" s="9" t="s">
        <v>5537</v>
      </c>
      <c r="BT2392" s="108"/>
    </row>
    <row r="2393" spans="1:72" s="9" customFormat="1" x14ac:dyDescent="0.35">
      <c r="A2393" s="1" t="s">
        <v>3097</v>
      </c>
      <c r="B2393" s="8" t="s">
        <v>4847</v>
      </c>
      <c r="C2393" s="3" t="str">
        <f>_xlfn.XLOOKUP(B2393,'[1]daily break down'!$D:$D,'[1]daily break down'!$E:$E,"")</f>
        <v>NORD-OUEST</v>
      </c>
      <c r="D2393" s="1"/>
      <c r="E2393" s="1"/>
      <c r="F2393" s="3" t="s">
        <v>51</v>
      </c>
      <c r="G2393" s="1" t="s">
        <v>3097</v>
      </c>
      <c r="H2393" s="32" t="str">
        <f>_xlfn.XLOOKUP(B2393,[2]CALCULATION!$B:$B,[2]CALCULATION!$H:$H,"")</f>
        <v>HUAWEI</v>
      </c>
      <c r="I2393" s="28">
        <v>0</v>
      </c>
      <c r="J2393" s="28">
        <v>0</v>
      </c>
      <c r="K2393" s="28">
        <v>0</v>
      </c>
      <c r="L2393" s="28">
        <v>0</v>
      </c>
      <c r="M2393" s="28">
        <v>0</v>
      </c>
      <c r="N2393" s="28">
        <v>0</v>
      </c>
      <c r="O2393" s="28">
        <v>0</v>
      </c>
      <c r="P2393" s="28">
        <v>0</v>
      </c>
      <c r="Q2393" s="28">
        <v>0</v>
      </c>
      <c r="R2393" s="28">
        <v>0</v>
      </c>
      <c r="S2393" s="93">
        <v>0</v>
      </c>
      <c r="T2393" s="93">
        <f>_xlfn.XLOOKUP(B2393,'[3]Nur des jours'!$B:$B,'[3]Nur des jours'!$U:$U,"")</f>
        <v>0</v>
      </c>
      <c r="U2393" s="93">
        <v>0</v>
      </c>
      <c r="V2393" s="93">
        <v>1.5709850385095012</v>
      </c>
      <c r="W2393" s="93">
        <v>0</v>
      </c>
      <c r="X2393" s="93">
        <v>0</v>
      </c>
      <c r="Y2393" s="93">
        <v>0</v>
      </c>
      <c r="Z2393" s="93">
        <v>0</v>
      </c>
      <c r="AA2393" s="93">
        <v>0</v>
      </c>
      <c r="AB2393" s="93">
        <v>0</v>
      </c>
      <c r="AC2393" s="93"/>
      <c r="AD2393" s="93">
        <v>0</v>
      </c>
      <c r="AE2393" s="93">
        <v>0</v>
      </c>
      <c r="AF2393" s="93">
        <v>0</v>
      </c>
      <c r="AG2393" s="93"/>
      <c r="AH2393" s="93">
        <v>0</v>
      </c>
      <c r="AI2393" s="93">
        <v>0</v>
      </c>
      <c r="AJ2393" s="93">
        <v>0</v>
      </c>
      <c r="AK2393" s="93">
        <v>0</v>
      </c>
      <c r="AL2393" s="93">
        <v>0</v>
      </c>
      <c r="AM2393" s="49" t="s">
        <v>5601</v>
      </c>
      <c r="AN2393" s="49"/>
      <c r="AO2393" s="48" t="str" cm="1">
        <f t="array" ref="AO2393">IFERROR(_xlfn.IFS(
AQ2393="MPR ISSUE","PDH",
AQ2393="BSS Hardware Issue","BSS",
AQ2393="Sites strategiques, MLL, Pylone, etc.","ENVTECH",
AQ2393="AKTIVCO DEFAUT GE &amp; POWER Cabinet","AKTIVCO",
AQ2393="AKTIVCO Coupure ENEO &amp; Baisse de tension","AKTIVCO GRID ONLY",
AQ2393="Coupure ENEO &amp; Baisse de tension","IHS GRID ONLY",
AQ2393="Defaut GE &amp; POWER Cabinet","IHS",
AQ2393="Sharing","Partners",
AQ2393="Sites strategiques &amp; DataCenter","SST &amp; DC",
AQ2393="Exclu","Exclu",
AQ2393="SAT","SAT",
AQ2393="SPARE-ISSUE","SPARE-ISSUE",
AQ2393="Fiber CAmtel","TRANS_FO_CAMTEL",
AQ2393="Fiber AOF","Fiber AOF",
AQ2393="Projet OCM (HUAWEI)","TRAVAUX-HUAWEI",
AQ2393="Projet OCM (NOKIA)","TRAVAUX-NOKIA",
AQ2393="ACCESS-ISSUE","ACCESS-ISSUE",
AQ2393="Projet OCM (ZTE, NOKIA, autres projets)","TRAVAUX OCM",
AQ2393="No root CAuse","No root cause",
AQ2393="ODU HS","PDH",
AQ2393="IP &amp; VLAN","PDH",
AQ2393="Warehouse HUAWEI","SPARE-ISSUE",
AQ2393="SPARE-HS","SPARE-ISSUE",
AQ2393="Power Telco","BSS",AQ2393="no impacts","no impacts"
),"")</f>
        <v>No root cause</v>
      </c>
      <c r="AP2393" s="48" t="str" cm="1">
        <f t="array" ref="AP2393">IFERROR(_xlfn.IFS(
AQ2393="MPR ISSUE","TX ISSUE",
AQ2393="BSS Hardware Issue","RAN ISSUE",
AQ2393="Sites strategiques, MLL, Pylone, etc.","ENVTECH",
AQ2393="AKTIVCO DEFAUT GE &amp; POWER Cabinet","POWER ISSUE",
AQ2393="AKTIVCO Coupure ENEO &amp; Baisse de tension","POWER ISSUE",
AQ2393="Coupure ENEO &amp; Baisse de tension","POWER ISSUE",
AQ2393="Defaut GE &amp; POWER Cabinet","POWER ISSUE",
AQ2393="Sharing","POWER ISSUE",
AQ2393="Sites strategiques &amp; DataCenter","POWER ISSUE",
AQ2393="Exclu","Exclu",
AQ2393="SAT","TX ISSUE",
AQ2393="SPARE-ISSUE","SPARE-ISSUE",
AQ2393="Fiber CAmtel","TX ISSUE",
AQ2393="Fiber AOF","TX ISSUE",
AQ2393="Projet OCM (HUAWEI)","TRAVAUX-HUAWEI",
AQ2393="Projet OCM (NOKIA)","TRAVAUX -NOKIA",
AQ2393="ACCESS-ISSUE","ACCESS-ISSUE",
AQ2393="Projet OCM (ZTE, NOKIA, autres projets)","TRAVAUX OCM",
AQ2393="No root CAuse","No root cause",
AQ2393="ODU HS","TX ISSUE",
AQ2393="IP &amp; VLAN","TX ISSUE",
AQ2393="Warehouse HUAWEI","SPARE-ISSUE",
AQ2393="SPARE-HS","SPARE-ISSUE",
AQ2393="Power Telco","RAN ISSUE",AQ2393="no impacts","no impacts"
),"")</f>
        <v>No root cause</v>
      </c>
      <c r="AQ2393" s="67" t="s">
        <v>5344</v>
      </c>
      <c r="AR2393" s="48" t="str" cm="1">
        <f t="array" ref="AR2393">IFERROR(_xlfn.IFS(
AQ2393="MPR ISSUE","ACTIVE",
AQ2393="BSS Hardware Issue","ACTIVE",
AQ2393="Sites strategiques, MLL, Pylone, etc.","PASSIVE",
AQ2393="AKTIVCO DEFAUT GE &amp; POWER Cabinet","PASSIVE",
AQ2393="AKTIVCO Coupure ENEO &amp; Baisse de tension","PASSIVE",
AQ2393="Coupure ENEO &amp; Baisse de tension","PASSIVE",
AQ2393="Defaut GE &amp; POWER Cabinet","PASSIVE",
AQ2393="Sharing","PASSIVE",
AQ2393="Sites strategiques &amp; DataCenter","PASSIVE",
AQ2393="Exclu","Exclu",
AQ2393="SAT","ACTIVE",
AQ2393="SPARE-ISSUE","SPARE-ISSUE",
AQ2393="Fiber CAmtel","ACTIVE",
AQ2393="Fiber AOF","ACTIVE",
AQ2393="Projet OCM (HUAWEI)","PLANNED WORKS",
AQ2393="Projet OCM (NOKIA)","PLANNED WORKS",
AQ2393="ACCESS-ISSUE","ACCESS-ISSUE",
AQ2393="Projet OCM (ZTE, NOKIA, autres projets)","PLANNED WORKS",
AQ2393="No root CAuse","No root cause",
AQ2393="ODU HS","ACTIVE",
AQ2393="IP &amp; VLAN","ACTIVE",
AQ2393="Warehouse HUAWEI","SPARE-ISSUE",
AQ2393="SPARE-HS","SPARE-ISSUE",
AQ2393="Power Telco","ACTIVE", AQ2393="no impacts","no impacts"
),"")</f>
        <v>No root cause</v>
      </c>
      <c r="AS2393" s="92" t="s">
        <v>5537</v>
      </c>
      <c r="AT2393" s="98" t="s">
        <v>4847</v>
      </c>
      <c r="AV2393" s="17" t="s">
        <v>5537</v>
      </c>
      <c r="AW2393" s="7" t="s">
        <v>5537</v>
      </c>
      <c r="AX2393" s="6" t="s">
        <v>5537</v>
      </c>
      <c r="AY2393" s="7"/>
      <c r="AZ2393" s="3" t="s">
        <v>5537</v>
      </c>
      <c r="BA2393" s="18" t="s">
        <v>5537</v>
      </c>
      <c r="BB2393" s="18" t="s">
        <v>5537</v>
      </c>
      <c r="BC2393" s="18" t="s">
        <v>5537</v>
      </c>
      <c r="BD2393" s="18" t="s">
        <v>5537</v>
      </c>
      <c r="BE2393" s="18" t="s">
        <v>5537</v>
      </c>
      <c r="BF2393" s="18" t="s">
        <v>5537</v>
      </c>
      <c r="BG2393" s="18" t="s">
        <v>5537</v>
      </c>
      <c r="BH2393" s="18" t="s">
        <v>5537</v>
      </c>
      <c r="BI2393" s="18" t="s">
        <v>5537</v>
      </c>
      <c r="BJ2393" s="18" t="s">
        <v>5537</v>
      </c>
      <c r="BK2393" s="18" t="s">
        <v>5537</v>
      </c>
      <c r="BL2393" s="9" t="s">
        <v>5537</v>
      </c>
      <c r="BM2393" s="14" t="s">
        <v>5537</v>
      </c>
      <c r="BN2393" s="14" t="s">
        <v>5537</v>
      </c>
      <c r="BO2393" s="14" t="str">
        <f>_xlfn.XLOOKUP(B2393,'[4]cell downs 18042026 17h'!$B:$B,'[4]cell downs 18042026 17h'!$B:$B,"")</f>
        <v/>
      </c>
      <c r="BP2393" s="14" t="str">
        <f>_xlfn.XLOOKUP(B2393,'[5]Cells Huawei 19042026 15h'!$B:$B,'[5]Cells Huawei 19042026 15h'!$B:$B,"")</f>
        <v/>
      </c>
      <c r="BQ2393" s="9" t="str">
        <f>_xlfn.XLOOKUP(B2393,'[6]cells down 19042026 9H40'!$B:$B,'[6]cells down 19042026 9H40'!$B:$B,"")</f>
        <v/>
      </c>
      <c r="BR2393" s="9" t="s">
        <v>4847</v>
      </c>
      <c r="BS2393" s="9" t="s">
        <v>66</v>
      </c>
      <c r="BT2393" s="108"/>
    </row>
    <row r="2394" spans="1:72" s="9" customFormat="1" x14ac:dyDescent="0.35">
      <c r="A2394" s="1" t="s">
        <v>3095</v>
      </c>
      <c r="B2394" s="8" t="s">
        <v>3096</v>
      </c>
      <c r="C2394" s="3" t="str">
        <f>_xlfn.XLOOKUP(B2394,'[1]daily break down'!$D:$D,'[1]daily break down'!$E:$E,"")</f>
        <v>NORD-OUEST</v>
      </c>
      <c r="D2394" s="1"/>
      <c r="E2394" s="1"/>
      <c r="F2394" s="3" t="s">
        <v>51</v>
      </c>
      <c r="G2394" s="1" t="s">
        <v>3097</v>
      </c>
      <c r="H2394" s="32" t="str">
        <f>_xlfn.XLOOKUP(B2394,[2]CALCULATION!$B:$B,[2]CALCULATION!$H:$H,"")</f>
        <v>HUAWEI</v>
      </c>
      <c r="I2394" s="28">
        <v>0</v>
      </c>
      <c r="J2394" s="28">
        <v>0</v>
      </c>
      <c r="K2394" s="28">
        <v>0</v>
      </c>
      <c r="L2394" s="28">
        <v>0</v>
      </c>
      <c r="M2394" s="28">
        <v>0</v>
      </c>
      <c r="N2394" s="28">
        <v>0</v>
      </c>
      <c r="O2394" s="28">
        <v>0</v>
      </c>
      <c r="P2394" s="28">
        <v>0</v>
      </c>
      <c r="Q2394" s="28">
        <v>0</v>
      </c>
      <c r="R2394" s="28">
        <v>0</v>
      </c>
      <c r="S2394" s="93">
        <v>0</v>
      </c>
      <c r="T2394" s="93">
        <f>_xlfn.XLOOKUP(B2394,'[3]Nur des jours'!$B:$B,'[3]Nur des jours'!$U:$U,"")</f>
        <v>0</v>
      </c>
      <c r="U2394" s="93">
        <v>0</v>
      </c>
      <c r="V2394" s="93">
        <v>1.9143816364326425</v>
      </c>
      <c r="W2394" s="93">
        <v>0</v>
      </c>
      <c r="X2394" s="93">
        <v>0</v>
      </c>
      <c r="Y2394" s="93">
        <v>0</v>
      </c>
      <c r="Z2394" s="93">
        <v>0</v>
      </c>
      <c r="AA2394" s="93">
        <v>0</v>
      </c>
      <c r="AB2394" s="93">
        <v>0</v>
      </c>
      <c r="AC2394" s="93"/>
      <c r="AD2394" s="93">
        <v>0</v>
      </c>
      <c r="AE2394" s="93">
        <v>0</v>
      </c>
      <c r="AF2394" s="93">
        <v>0</v>
      </c>
      <c r="AG2394" s="93"/>
      <c r="AH2394" s="93">
        <v>0</v>
      </c>
      <c r="AI2394" s="93">
        <v>0</v>
      </c>
      <c r="AJ2394" s="93">
        <v>0</v>
      </c>
      <c r="AK2394" s="93">
        <v>0</v>
      </c>
      <c r="AL2394" s="93">
        <v>0</v>
      </c>
      <c r="AM2394" s="49" t="s">
        <v>5601</v>
      </c>
      <c r="AN2394" s="49"/>
      <c r="AO2394" s="48" t="str" cm="1">
        <f t="array" ref="AO2394">IFERROR(_xlfn.IFS(
AQ2394="MPR ISSUE","PDH",
AQ2394="BSS Hardware Issue","BSS",
AQ2394="Sites strategiques, MLL, Pylone, etc.","ENVTECH",
AQ2394="AKTIVCO DEFAUT GE &amp; POWER Cabinet","AKTIVCO",
AQ2394="AKTIVCO Coupure ENEO &amp; Baisse de tension","AKTIVCO GRID ONLY",
AQ2394="Coupure ENEO &amp; Baisse de tension","IHS GRID ONLY",
AQ2394="Defaut GE &amp; POWER Cabinet","IHS",
AQ2394="Sharing","Partners",
AQ2394="Sites strategiques &amp; DataCenter","SST &amp; DC",
AQ2394="Exclu","Exclu",
AQ2394="SAT","SAT",
AQ2394="SPARE-ISSUE","SPARE-ISSUE",
AQ2394="Fiber CAmtel","TRANS_FO_CAMTEL",
AQ2394="Fiber AOF","Fiber AOF",
AQ2394="Projet OCM (HUAWEI)","TRAVAUX-HUAWEI",
AQ2394="Projet OCM (NOKIA)","TRAVAUX-NOKIA",
AQ2394="ACCESS-ISSUE","ACCESS-ISSUE",
AQ2394="Projet OCM (ZTE, NOKIA, autres projets)","TRAVAUX OCM",
AQ2394="No root CAuse","No root cause",
AQ2394="ODU HS","PDH",
AQ2394="IP &amp; VLAN","PDH",
AQ2394="Warehouse HUAWEI","SPARE-ISSUE",
AQ2394="SPARE-HS","SPARE-ISSUE",
AQ2394="Power Telco","BSS",AQ2394="no impacts","no impacts"
),"")</f>
        <v>No root cause</v>
      </c>
      <c r="AP2394" s="48" t="str" cm="1">
        <f t="array" ref="AP2394">IFERROR(_xlfn.IFS(
AQ2394="MPR ISSUE","TX ISSUE",
AQ2394="BSS Hardware Issue","RAN ISSUE",
AQ2394="Sites strategiques, MLL, Pylone, etc.","ENVTECH",
AQ2394="AKTIVCO DEFAUT GE &amp; POWER Cabinet","POWER ISSUE",
AQ2394="AKTIVCO Coupure ENEO &amp; Baisse de tension","POWER ISSUE",
AQ2394="Coupure ENEO &amp; Baisse de tension","POWER ISSUE",
AQ2394="Defaut GE &amp; POWER Cabinet","POWER ISSUE",
AQ2394="Sharing","POWER ISSUE",
AQ2394="Sites strategiques &amp; DataCenter","POWER ISSUE",
AQ2394="Exclu","Exclu",
AQ2394="SAT","TX ISSUE",
AQ2394="SPARE-ISSUE","SPARE-ISSUE",
AQ2394="Fiber CAmtel","TX ISSUE",
AQ2394="Fiber AOF","TX ISSUE",
AQ2394="Projet OCM (HUAWEI)","TRAVAUX-HUAWEI",
AQ2394="Projet OCM (NOKIA)","TRAVAUX -NOKIA",
AQ2394="ACCESS-ISSUE","ACCESS-ISSUE",
AQ2394="Projet OCM (ZTE, NOKIA, autres projets)","TRAVAUX OCM",
AQ2394="No root CAuse","No root cause",
AQ2394="ODU HS","TX ISSUE",
AQ2394="IP &amp; VLAN","TX ISSUE",
AQ2394="Warehouse HUAWEI","SPARE-ISSUE",
AQ2394="SPARE-HS","SPARE-ISSUE",
AQ2394="Power Telco","RAN ISSUE",AQ2394="no impacts","no impacts"
),"")</f>
        <v>No root cause</v>
      </c>
      <c r="AQ2394" s="67" t="s">
        <v>5344</v>
      </c>
      <c r="AR2394" s="48" t="str" cm="1">
        <f t="array" ref="AR2394">IFERROR(_xlfn.IFS(
AQ2394="MPR ISSUE","ACTIVE",
AQ2394="BSS Hardware Issue","ACTIVE",
AQ2394="Sites strategiques, MLL, Pylone, etc.","PASSIVE",
AQ2394="AKTIVCO DEFAUT GE &amp; POWER Cabinet","PASSIVE",
AQ2394="AKTIVCO Coupure ENEO &amp; Baisse de tension","PASSIVE",
AQ2394="Coupure ENEO &amp; Baisse de tension","PASSIVE",
AQ2394="Defaut GE &amp; POWER Cabinet","PASSIVE",
AQ2394="Sharing","PASSIVE",
AQ2394="Sites strategiques &amp; DataCenter","PASSIVE",
AQ2394="Exclu","Exclu",
AQ2394="SAT","ACTIVE",
AQ2394="SPARE-ISSUE","SPARE-ISSUE",
AQ2394="Fiber CAmtel","ACTIVE",
AQ2394="Fiber AOF","ACTIVE",
AQ2394="Projet OCM (HUAWEI)","PLANNED WORKS",
AQ2394="Projet OCM (NOKIA)","PLANNED WORKS",
AQ2394="ACCESS-ISSUE","ACCESS-ISSUE",
AQ2394="Projet OCM (ZTE, NOKIA, autres projets)","PLANNED WORKS",
AQ2394="No root CAuse","No root cause",
AQ2394="ODU HS","ACTIVE",
AQ2394="IP &amp; VLAN","ACTIVE",
AQ2394="Warehouse HUAWEI","SPARE-ISSUE",
AQ2394="SPARE-HS","SPARE-ISSUE",
AQ2394="Power Telco","ACTIVE", AQ2394="no impacts","no impacts"
),"")</f>
        <v>No root cause</v>
      </c>
      <c r="AS2394" s="92" t="s">
        <v>5537</v>
      </c>
      <c r="AT2394" s="98" t="s">
        <v>3096</v>
      </c>
      <c r="AV2394" s="17" t="s">
        <v>5537</v>
      </c>
      <c r="AW2394" s="7" t="s">
        <v>5537</v>
      </c>
      <c r="AX2394" s="6" t="s">
        <v>5537</v>
      </c>
      <c r="AY2394" s="7"/>
      <c r="AZ2394" s="3" t="s">
        <v>5537</v>
      </c>
      <c r="BA2394" s="18" t="s">
        <v>5537</v>
      </c>
      <c r="BB2394" s="18" t="s">
        <v>5537</v>
      </c>
      <c r="BC2394" s="18" t="s">
        <v>5537</v>
      </c>
      <c r="BD2394" s="18" t="s">
        <v>5537</v>
      </c>
      <c r="BE2394" s="18" t="s">
        <v>5537</v>
      </c>
      <c r="BF2394" s="18" t="s">
        <v>5537</v>
      </c>
      <c r="BG2394" s="18" t="s">
        <v>5537</v>
      </c>
      <c r="BH2394" s="18" t="s">
        <v>5537</v>
      </c>
      <c r="BI2394" s="18" t="s">
        <v>5537</v>
      </c>
      <c r="BJ2394" s="18" t="s">
        <v>5537</v>
      </c>
      <c r="BK2394" s="18" t="s">
        <v>5537</v>
      </c>
      <c r="BL2394" s="9" t="s">
        <v>5537</v>
      </c>
      <c r="BM2394" s="14" t="s">
        <v>5537</v>
      </c>
      <c r="BN2394" s="14" t="s">
        <v>5537</v>
      </c>
      <c r="BO2394" s="14" t="str">
        <f>_xlfn.XLOOKUP(B2394,'[4]cell downs 18042026 17h'!$B:$B,'[4]cell downs 18042026 17h'!$B:$B,"")</f>
        <v/>
      </c>
      <c r="BP2394" s="14" t="str">
        <f>_xlfn.XLOOKUP(B2394,'[5]Cells Huawei 19042026 15h'!$B:$B,'[5]Cells Huawei 19042026 15h'!$B:$B,"")</f>
        <v/>
      </c>
      <c r="BQ2394" s="9" t="str">
        <f>_xlfn.XLOOKUP(B2394,'[6]cells down 19042026 9H40'!$B:$B,'[6]cells down 19042026 9H40'!$B:$B,"")</f>
        <v/>
      </c>
      <c r="BR2394" s="9" t="s">
        <v>3096</v>
      </c>
      <c r="BS2394" s="9" t="s">
        <v>12</v>
      </c>
      <c r="BT2394" s="108"/>
    </row>
    <row r="2395" spans="1:72" s="9" customFormat="1" x14ac:dyDescent="0.35">
      <c r="A2395" s="1" t="s">
        <v>4427</v>
      </c>
      <c r="B2395" s="8" t="s">
        <v>4428</v>
      </c>
      <c r="C2395" s="3" t="str">
        <f>_xlfn.XLOOKUP(B2395,'[1]daily break down'!$D:$D,'[1]daily break down'!$E:$E,"")</f>
        <v>NORD-OUEST</v>
      </c>
      <c r="D2395" s="1"/>
      <c r="E2395" s="1"/>
      <c r="F2395" s="3" t="s">
        <v>51</v>
      </c>
      <c r="G2395" s="1" t="s">
        <v>3468</v>
      </c>
      <c r="H2395" s="32" t="str">
        <f>_xlfn.XLOOKUP(B2395,[2]CALCULATION!$B:$B,[2]CALCULATION!$H:$H,"")</f>
        <v>Huawei</v>
      </c>
      <c r="I2395" s="28">
        <v>0</v>
      </c>
      <c r="J2395" s="28">
        <v>0</v>
      </c>
      <c r="K2395" s="28">
        <v>0</v>
      </c>
      <c r="L2395" s="28">
        <v>0</v>
      </c>
      <c r="M2395" s="28">
        <v>0</v>
      </c>
      <c r="N2395" s="28">
        <v>0</v>
      </c>
      <c r="O2395" s="28">
        <v>0</v>
      </c>
      <c r="P2395" s="28">
        <v>0</v>
      </c>
      <c r="Q2395" s="28">
        <v>0</v>
      </c>
      <c r="R2395" s="28">
        <v>0</v>
      </c>
      <c r="S2395" s="93">
        <v>0</v>
      </c>
      <c r="T2395" s="93">
        <f>_xlfn.XLOOKUP(B2395,'[3]Nur des jours'!$B:$B,'[3]Nur des jours'!$U:$U,"")</f>
        <v>0</v>
      </c>
      <c r="U2395" s="93">
        <v>0</v>
      </c>
      <c r="V2395" s="93">
        <v>1.9240482488806705</v>
      </c>
      <c r="W2395" s="93">
        <v>0</v>
      </c>
      <c r="X2395" s="93">
        <v>0</v>
      </c>
      <c r="Y2395" s="93">
        <v>0</v>
      </c>
      <c r="Z2395" s="93">
        <v>0</v>
      </c>
      <c r="AA2395" s="93">
        <v>0</v>
      </c>
      <c r="AB2395" s="93">
        <v>0</v>
      </c>
      <c r="AC2395" s="93"/>
      <c r="AD2395" s="93">
        <v>0</v>
      </c>
      <c r="AE2395" s="93">
        <v>0</v>
      </c>
      <c r="AF2395" s="93">
        <v>0</v>
      </c>
      <c r="AG2395" s="93"/>
      <c r="AH2395" s="93">
        <v>0</v>
      </c>
      <c r="AI2395" s="93">
        <v>0</v>
      </c>
      <c r="AJ2395" s="93">
        <v>0</v>
      </c>
      <c r="AK2395" s="93">
        <v>0</v>
      </c>
      <c r="AL2395" s="93">
        <v>0</v>
      </c>
      <c r="AM2395" s="49" t="s">
        <v>5601</v>
      </c>
      <c r="AN2395" s="49"/>
      <c r="AO2395" s="48" t="str" cm="1">
        <f t="array" ref="AO2395">IFERROR(_xlfn.IFS(
AQ2395="MPR ISSUE","PDH",
AQ2395="BSS Hardware Issue","BSS",
AQ2395="Sites strategiques, MLL, Pylone, etc.","ENVTECH",
AQ2395="AKTIVCO DEFAUT GE &amp; POWER Cabinet","AKTIVCO",
AQ2395="AKTIVCO Coupure ENEO &amp; Baisse de tension","AKTIVCO GRID ONLY",
AQ2395="Coupure ENEO &amp; Baisse de tension","IHS GRID ONLY",
AQ2395="Defaut GE &amp; POWER Cabinet","IHS",
AQ2395="Sharing","Partners",
AQ2395="Sites strategiques &amp; DataCenter","SST &amp; DC",
AQ2395="Exclu","Exclu",
AQ2395="SAT","SAT",
AQ2395="SPARE-ISSUE","SPARE-ISSUE",
AQ2395="Fiber CAmtel","TRANS_FO_CAMTEL",
AQ2395="Fiber AOF","Fiber AOF",
AQ2395="Projet OCM (HUAWEI)","TRAVAUX-HUAWEI",
AQ2395="Projet OCM (NOKIA)","TRAVAUX-NOKIA",
AQ2395="ACCESS-ISSUE","ACCESS-ISSUE",
AQ2395="Projet OCM (ZTE, NOKIA, autres projets)","TRAVAUX OCM",
AQ2395="No root CAuse","No root cause",
AQ2395="ODU HS","PDH",
AQ2395="IP &amp; VLAN","PDH",
AQ2395="Warehouse HUAWEI","SPARE-ISSUE",
AQ2395="SPARE-HS","SPARE-ISSUE",
AQ2395="Power Telco","BSS",AQ2395="no impacts","no impacts"
),"")</f>
        <v>No root cause</v>
      </c>
      <c r="AP2395" s="48" t="str" cm="1">
        <f t="array" ref="AP2395">IFERROR(_xlfn.IFS(
AQ2395="MPR ISSUE","TX ISSUE",
AQ2395="BSS Hardware Issue","RAN ISSUE",
AQ2395="Sites strategiques, MLL, Pylone, etc.","ENVTECH",
AQ2395="AKTIVCO DEFAUT GE &amp; POWER Cabinet","POWER ISSUE",
AQ2395="AKTIVCO Coupure ENEO &amp; Baisse de tension","POWER ISSUE",
AQ2395="Coupure ENEO &amp; Baisse de tension","POWER ISSUE",
AQ2395="Defaut GE &amp; POWER Cabinet","POWER ISSUE",
AQ2395="Sharing","POWER ISSUE",
AQ2395="Sites strategiques &amp; DataCenter","POWER ISSUE",
AQ2395="Exclu","Exclu",
AQ2395="SAT","TX ISSUE",
AQ2395="SPARE-ISSUE","SPARE-ISSUE",
AQ2395="Fiber CAmtel","TX ISSUE",
AQ2395="Fiber AOF","TX ISSUE",
AQ2395="Projet OCM (HUAWEI)","TRAVAUX-HUAWEI",
AQ2395="Projet OCM (NOKIA)","TRAVAUX -NOKIA",
AQ2395="ACCESS-ISSUE","ACCESS-ISSUE",
AQ2395="Projet OCM (ZTE, NOKIA, autres projets)","TRAVAUX OCM",
AQ2395="No root CAuse","No root cause",
AQ2395="ODU HS","TX ISSUE",
AQ2395="IP &amp; VLAN","TX ISSUE",
AQ2395="Warehouse HUAWEI","SPARE-ISSUE",
AQ2395="SPARE-HS","SPARE-ISSUE",
AQ2395="Power Telco","RAN ISSUE",AQ2395="no impacts","no impacts"
),"")</f>
        <v>No root cause</v>
      </c>
      <c r="AQ2395" s="67" t="s">
        <v>5344</v>
      </c>
      <c r="AR2395" s="48" t="str" cm="1">
        <f t="array" ref="AR2395">IFERROR(_xlfn.IFS(
AQ2395="MPR ISSUE","ACTIVE",
AQ2395="BSS Hardware Issue","ACTIVE",
AQ2395="Sites strategiques, MLL, Pylone, etc.","PASSIVE",
AQ2395="AKTIVCO DEFAUT GE &amp; POWER Cabinet","PASSIVE",
AQ2395="AKTIVCO Coupure ENEO &amp; Baisse de tension","PASSIVE",
AQ2395="Coupure ENEO &amp; Baisse de tension","PASSIVE",
AQ2395="Defaut GE &amp; POWER Cabinet","PASSIVE",
AQ2395="Sharing","PASSIVE",
AQ2395="Sites strategiques &amp; DataCenter","PASSIVE",
AQ2395="Exclu","Exclu",
AQ2395="SAT","ACTIVE",
AQ2395="SPARE-ISSUE","SPARE-ISSUE",
AQ2395="Fiber CAmtel","ACTIVE",
AQ2395="Fiber AOF","ACTIVE",
AQ2395="Projet OCM (HUAWEI)","PLANNED WORKS",
AQ2395="Projet OCM (NOKIA)","PLANNED WORKS",
AQ2395="ACCESS-ISSUE","ACCESS-ISSUE",
AQ2395="Projet OCM (ZTE, NOKIA, autres projets)","PLANNED WORKS",
AQ2395="No root CAuse","No root cause",
AQ2395="ODU HS","ACTIVE",
AQ2395="IP &amp; VLAN","ACTIVE",
AQ2395="Warehouse HUAWEI","SPARE-ISSUE",
AQ2395="SPARE-HS","SPARE-ISSUE",
AQ2395="Power Telco","ACTIVE", AQ2395="no impacts","no impacts"
),"")</f>
        <v>No root cause</v>
      </c>
      <c r="AS2395" s="92" t="s">
        <v>5537</v>
      </c>
      <c r="AT2395" s="98" t="s">
        <v>4428</v>
      </c>
      <c r="AV2395" s="17" t="s">
        <v>5537</v>
      </c>
      <c r="AW2395" s="7" t="s">
        <v>5537</v>
      </c>
      <c r="AX2395" s="6" t="s">
        <v>5537</v>
      </c>
      <c r="AY2395" s="7"/>
      <c r="AZ2395" s="3" t="s">
        <v>5537</v>
      </c>
      <c r="BA2395" s="18" t="s">
        <v>5537</v>
      </c>
      <c r="BB2395" s="18" t="s">
        <v>5537</v>
      </c>
      <c r="BC2395" s="18" t="s">
        <v>5537</v>
      </c>
      <c r="BD2395" s="18" t="s">
        <v>5537</v>
      </c>
      <c r="BE2395" s="18" t="s">
        <v>5537</v>
      </c>
      <c r="BF2395" s="18" t="s">
        <v>5537</v>
      </c>
      <c r="BG2395" s="18" t="s">
        <v>5537</v>
      </c>
      <c r="BH2395" s="18" t="s">
        <v>5537</v>
      </c>
      <c r="BI2395" s="18" t="s">
        <v>5537</v>
      </c>
      <c r="BJ2395" s="18" t="s">
        <v>5537</v>
      </c>
      <c r="BK2395" s="18" t="s">
        <v>5537</v>
      </c>
      <c r="BL2395" s="9" t="s">
        <v>5537</v>
      </c>
      <c r="BM2395" s="14" t="s">
        <v>5537</v>
      </c>
      <c r="BN2395" s="14" t="s">
        <v>5537</v>
      </c>
      <c r="BO2395" s="14" t="str">
        <f>_xlfn.XLOOKUP(B2395,'[4]cell downs 18042026 17h'!$B:$B,'[4]cell downs 18042026 17h'!$B:$B,"")</f>
        <v/>
      </c>
      <c r="BP2395" s="14" t="str">
        <f>_xlfn.XLOOKUP(B2395,'[5]Cells Huawei 19042026 15h'!$B:$B,'[5]Cells Huawei 19042026 15h'!$B:$B,"")</f>
        <v/>
      </c>
      <c r="BQ2395" s="9" t="str">
        <f>_xlfn.XLOOKUP(B2395,'[6]cells down 19042026 9H40'!$B:$B,'[6]cells down 19042026 9H40'!$B:$B,"")</f>
        <v/>
      </c>
      <c r="BR2395" s="9" t="s">
        <v>5537</v>
      </c>
      <c r="BS2395" s="9" t="s">
        <v>5537</v>
      </c>
      <c r="BT2395" s="108"/>
    </row>
    <row r="2396" spans="1:72" s="9" customFormat="1" x14ac:dyDescent="0.35">
      <c r="A2396" s="1" t="s">
        <v>3468</v>
      </c>
      <c r="B2396" s="8" t="s">
        <v>3469</v>
      </c>
      <c r="C2396" s="3" t="str">
        <f>_xlfn.XLOOKUP(B2396,'[1]daily break down'!$D:$D,'[1]daily break down'!$E:$E,"")</f>
        <v>NORD-OUEST</v>
      </c>
      <c r="D2396" s="1" t="s">
        <v>11</v>
      </c>
      <c r="E2396" s="1" t="s">
        <v>12</v>
      </c>
      <c r="F2396" s="3" t="s">
        <v>51</v>
      </c>
      <c r="G2396" s="1" t="s">
        <v>3468</v>
      </c>
      <c r="H2396" s="32" t="str">
        <f>_xlfn.XLOOKUP(B2396,[2]CALCULATION!$B:$B,[2]CALCULATION!$H:$H,"")</f>
        <v>HUAWEI</v>
      </c>
      <c r="I2396" s="28">
        <v>0</v>
      </c>
      <c r="J2396" s="28">
        <v>0</v>
      </c>
      <c r="K2396" s="28">
        <v>0</v>
      </c>
      <c r="L2396" s="28">
        <v>0</v>
      </c>
      <c r="M2396" s="28">
        <v>0</v>
      </c>
      <c r="N2396" s="28">
        <v>0</v>
      </c>
      <c r="O2396" s="28">
        <v>0</v>
      </c>
      <c r="P2396" s="28">
        <v>0</v>
      </c>
      <c r="Q2396" s="28">
        <v>0</v>
      </c>
      <c r="R2396" s="28">
        <v>0</v>
      </c>
      <c r="S2396" s="93">
        <v>0</v>
      </c>
      <c r="T2396" s="93">
        <f>_xlfn.XLOOKUP(B2396,'[3]Nur des jours'!$B:$B,'[3]Nur des jours'!$U:$U,"")</f>
        <v>0</v>
      </c>
      <c r="U2396" s="93">
        <v>0</v>
      </c>
      <c r="V2396" s="93">
        <v>1.9251183535797147</v>
      </c>
      <c r="W2396" s="93">
        <v>0</v>
      </c>
      <c r="X2396" s="93">
        <v>0</v>
      </c>
      <c r="Y2396" s="93">
        <v>0</v>
      </c>
      <c r="Z2396" s="93">
        <v>0</v>
      </c>
      <c r="AA2396" s="93">
        <v>0</v>
      </c>
      <c r="AB2396" s="93">
        <v>0</v>
      </c>
      <c r="AC2396" s="93"/>
      <c r="AD2396" s="93">
        <v>0</v>
      </c>
      <c r="AE2396" s="93">
        <v>0</v>
      </c>
      <c r="AF2396" s="93">
        <v>0</v>
      </c>
      <c r="AG2396" s="93"/>
      <c r="AH2396" s="93">
        <v>0</v>
      </c>
      <c r="AI2396" s="93">
        <v>0</v>
      </c>
      <c r="AJ2396" s="93">
        <v>0</v>
      </c>
      <c r="AK2396" s="93">
        <v>0</v>
      </c>
      <c r="AL2396" s="93">
        <v>0</v>
      </c>
      <c r="AM2396" s="49" t="s">
        <v>5601</v>
      </c>
      <c r="AN2396" s="49"/>
      <c r="AO2396" s="48" t="str" cm="1">
        <f t="array" ref="AO2396">IFERROR(_xlfn.IFS(
AQ2396="MPR ISSUE","PDH",
AQ2396="BSS Hardware Issue","BSS",
AQ2396="Sites strategiques, MLL, Pylone, etc.","ENVTECH",
AQ2396="AKTIVCO DEFAUT GE &amp; POWER Cabinet","AKTIVCO",
AQ2396="AKTIVCO Coupure ENEO &amp; Baisse de tension","AKTIVCO GRID ONLY",
AQ2396="Coupure ENEO &amp; Baisse de tension","IHS GRID ONLY",
AQ2396="Defaut GE &amp; POWER Cabinet","IHS",
AQ2396="Sharing","Partners",
AQ2396="Sites strategiques &amp; DataCenter","SST &amp; DC",
AQ2396="Exclu","Exclu",
AQ2396="SAT","SAT",
AQ2396="SPARE-ISSUE","SPARE-ISSUE",
AQ2396="Fiber CAmtel","TRANS_FO_CAMTEL",
AQ2396="Fiber AOF","Fiber AOF",
AQ2396="Projet OCM (HUAWEI)","TRAVAUX-HUAWEI",
AQ2396="Projet OCM (NOKIA)","TRAVAUX-NOKIA",
AQ2396="ACCESS-ISSUE","ACCESS-ISSUE",
AQ2396="Projet OCM (ZTE, NOKIA, autres projets)","TRAVAUX OCM",
AQ2396="No root CAuse","No root cause",
AQ2396="ODU HS","PDH",
AQ2396="IP &amp; VLAN","PDH",
AQ2396="Warehouse HUAWEI","SPARE-ISSUE",
AQ2396="SPARE-HS","SPARE-ISSUE",
AQ2396="Power Telco","BSS",AQ2396="no impacts","no impacts"
),"")</f>
        <v>No root cause</v>
      </c>
      <c r="AP2396" s="48" t="str" cm="1">
        <f t="array" ref="AP2396">IFERROR(_xlfn.IFS(
AQ2396="MPR ISSUE","TX ISSUE",
AQ2396="BSS Hardware Issue","RAN ISSUE",
AQ2396="Sites strategiques, MLL, Pylone, etc.","ENVTECH",
AQ2396="AKTIVCO DEFAUT GE &amp; POWER Cabinet","POWER ISSUE",
AQ2396="AKTIVCO Coupure ENEO &amp; Baisse de tension","POWER ISSUE",
AQ2396="Coupure ENEO &amp; Baisse de tension","POWER ISSUE",
AQ2396="Defaut GE &amp; POWER Cabinet","POWER ISSUE",
AQ2396="Sharing","POWER ISSUE",
AQ2396="Sites strategiques &amp; DataCenter","POWER ISSUE",
AQ2396="Exclu","Exclu",
AQ2396="SAT","TX ISSUE",
AQ2396="SPARE-ISSUE","SPARE-ISSUE",
AQ2396="Fiber CAmtel","TX ISSUE",
AQ2396="Fiber AOF","TX ISSUE",
AQ2396="Projet OCM (HUAWEI)","TRAVAUX-HUAWEI",
AQ2396="Projet OCM (NOKIA)","TRAVAUX -NOKIA",
AQ2396="ACCESS-ISSUE","ACCESS-ISSUE",
AQ2396="Projet OCM (ZTE, NOKIA, autres projets)","TRAVAUX OCM",
AQ2396="No root CAuse","No root cause",
AQ2396="ODU HS","TX ISSUE",
AQ2396="IP &amp; VLAN","TX ISSUE",
AQ2396="Warehouse HUAWEI","SPARE-ISSUE",
AQ2396="SPARE-HS","SPARE-ISSUE",
AQ2396="Power Telco","RAN ISSUE",AQ2396="no impacts","no impacts"
),"")</f>
        <v>No root cause</v>
      </c>
      <c r="AQ2396" s="67" t="s">
        <v>5344</v>
      </c>
      <c r="AR2396" s="48" t="str" cm="1">
        <f t="array" ref="AR2396">IFERROR(_xlfn.IFS(
AQ2396="MPR ISSUE","ACTIVE",
AQ2396="BSS Hardware Issue","ACTIVE",
AQ2396="Sites strategiques, MLL, Pylone, etc.","PASSIVE",
AQ2396="AKTIVCO DEFAUT GE &amp; POWER Cabinet","PASSIVE",
AQ2396="AKTIVCO Coupure ENEO &amp; Baisse de tension","PASSIVE",
AQ2396="Coupure ENEO &amp; Baisse de tension","PASSIVE",
AQ2396="Defaut GE &amp; POWER Cabinet","PASSIVE",
AQ2396="Sharing","PASSIVE",
AQ2396="Sites strategiques &amp; DataCenter","PASSIVE",
AQ2396="Exclu","Exclu",
AQ2396="SAT","ACTIVE",
AQ2396="SPARE-ISSUE","SPARE-ISSUE",
AQ2396="Fiber CAmtel","ACTIVE",
AQ2396="Fiber AOF","ACTIVE",
AQ2396="Projet OCM (HUAWEI)","PLANNED WORKS",
AQ2396="Projet OCM (NOKIA)","PLANNED WORKS",
AQ2396="ACCESS-ISSUE","ACCESS-ISSUE",
AQ2396="Projet OCM (ZTE, NOKIA, autres projets)","PLANNED WORKS",
AQ2396="No root CAuse","No root cause",
AQ2396="ODU HS","ACTIVE",
AQ2396="IP &amp; VLAN","ACTIVE",
AQ2396="Warehouse HUAWEI","SPARE-ISSUE",
AQ2396="SPARE-HS","SPARE-ISSUE",
AQ2396="Power Telco","ACTIVE", AQ2396="no impacts","no impacts"
),"")</f>
        <v>No root cause</v>
      </c>
      <c r="AS2396" s="92" t="s">
        <v>5537</v>
      </c>
      <c r="AT2396" s="98" t="s">
        <v>3469</v>
      </c>
      <c r="AV2396" s="17" t="s">
        <v>5537</v>
      </c>
      <c r="AW2396" s="7" t="s">
        <v>5537</v>
      </c>
      <c r="AX2396" s="6" t="s">
        <v>5537</v>
      </c>
      <c r="AY2396" s="7"/>
      <c r="AZ2396" s="3" t="s">
        <v>5537</v>
      </c>
      <c r="BA2396" s="18" t="s">
        <v>5537</v>
      </c>
      <c r="BB2396" s="18" t="s">
        <v>5537</v>
      </c>
      <c r="BC2396" s="18" t="s">
        <v>5537</v>
      </c>
      <c r="BD2396" s="18" t="s">
        <v>5537</v>
      </c>
      <c r="BE2396" s="18" t="s">
        <v>5537</v>
      </c>
      <c r="BF2396" s="18" t="s">
        <v>5537</v>
      </c>
      <c r="BG2396" s="18" t="s">
        <v>5537</v>
      </c>
      <c r="BH2396" s="18" t="s">
        <v>5537</v>
      </c>
      <c r="BI2396" s="18" t="s">
        <v>5537</v>
      </c>
      <c r="BJ2396" s="18" t="s">
        <v>5537</v>
      </c>
      <c r="BK2396" s="18" t="s">
        <v>5537</v>
      </c>
      <c r="BL2396" s="9" t="s">
        <v>5537</v>
      </c>
      <c r="BM2396" s="14" t="s">
        <v>5537</v>
      </c>
      <c r="BN2396" s="14" t="s">
        <v>5537</v>
      </c>
      <c r="BO2396" s="14" t="str">
        <f>_xlfn.XLOOKUP(B2396,'[4]cell downs 18042026 17h'!$B:$B,'[4]cell downs 18042026 17h'!$B:$B,"")</f>
        <v/>
      </c>
      <c r="BP2396" s="14" t="str">
        <f>_xlfn.XLOOKUP(B2396,'[5]Cells Huawei 19042026 15h'!$B:$B,'[5]Cells Huawei 19042026 15h'!$B:$B,"")</f>
        <v/>
      </c>
      <c r="BQ2396" s="9" t="str">
        <f>_xlfn.XLOOKUP(B2396,'[6]cells down 19042026 9H40'!$B:$B,'[6]cells down 19042026 9H40'!$B:$B,"")</f>
        <v/>
      </c>
      <c r="BR2396" s="9" t="s">
        <v>3469</v>
      </c>
      <c r="BS2396" s="9" t="s">
        <v>12</v>
      </c>
      <c r="BT2396" s="108"/>
    </row>
    <row r="2397" spans="1:72" s="9" customFormat="1" x14ac:dyDescent="0.35">
      <c r="A2397" s="1" t="s">
        <v>3966</v>
      </c>
      <c r="B2397" s="8" t="s">
        <v>3967</v>
      </c>
      <c r="C2397" s="3" t="str">
        <f>_xlfn.XLOOKUP(B2397,'[1]daily break down'!$D:$D,'[1]daily break down'!$E:$E,"")</f>
        <v>NORD-OUEST</v>
      </c>
      <c r="D2397" s="1" t="s">
        <v>11</v>
      </c>
      <c r="E2397" s="1"/>
      <c r="F2397" s="3" t="s">
        <v>51</v>
      </c>
      <c r="G2397" s="1" t="s">
        <v>3963</v>
      </c>
      <c r="H2397" s="32" t="str">
        <f>_xlfn.XLOOKUP(B2397,[2]CALCULATION!$B:$B,[2]CALCULATION!$H:$H,"")</f>
        <v>HUAWEI</v>
      </c>
      <c r="I2397" s="28">
        <v>0</v>
      </c>
      <c r="J2397" s="28">
        <v>0</v>
      </c>
      <c r="K2397" s="28">
        <v>0</v>
      </c>
      <c r="L2397" s="28">
        <v>0</v>
      </c>
      <c r="M2397" s="28">
        <v>0</v>
      </c>
      <c r="N2397" s="28">
        <v>0</v>
      </c>
      <c r="O2397" s="28">
        <v>0</v>
      </c>
      <c r="P2397" s="28">
        <v>0</v>
      </c>
      <c r="Q2397" s="28">
        <v>0</v>
      </c>
      <c r="R2397" s="28">
        <v>0</v>
      </c>
      <c r="S2397" s="93">
        <v>0</v>
      </c>
      <c r="T2397" s="93">
        <f>_xlfn.XLOOKUP(B2397,'[3]Nur des jours'!$B:$B,'[3]Nur des jours'!$U:$U,"")</f>
        <v>0</v>
      </c>
      <c r="U2397" s="93">
        <v>0</v>
      </c>
      <c r="V2397" s="93">
        <v>2.5181882128680808</v>
      </c>
      <c r="W2397" s="93">
        <v>0</v>
      </c>
      <c r="X2397" s="93">
        <v>0</v>
      </c>
      <c r="Y2397" s="93">
        <v>0</v>
      </c>
      <c r="Z2397" s="93">
        <v>0</v>
      </c>
      <c r="AA2397" s="93">
        <v>0</v>
      </c>
      <c r="AB2397" s="93">
        <v>0</v>
      </c>
      <c r="AC2397" s="93"/>
      <c r="AD2397" s="93">
        <v>0</v>
      </c>
      <c r="AE2397" s="93">
        <v>0</v>
      </c>
      <c r="AF2397" s="93">
        <v>0</v>
      </c>
      <c r="AG2397" s="93"/>
      <c r="AH2397" s="93">
        <v>0</v>
      </c>
      <c r="AI2397" s="93">
        <v>0</v>
      </c>
      <c r="AJ2397" s="93">
        <v>0</v>
      </c>
      <c r="AK2397" s="93">
        <v>0</v>
      </c>
      <c r="AL2397" s="93">
        <v>0</v>
      </c>
      <c r="AM2397" s="49" t="s">
        <v>5601</v>
      </c>
      <c r="AN2397" s="49"/>
      <c r="AO2397" s="48" t="str" cm="1">
        <f t="array" ref="AO2397">IFERROR(_xlfn.IFS(
AQ2397="MPR ISSUE","PDH",
AQ2397="BSS Hardware Issue","BSS",
AQ2397="Sites strategiques, MLL, Pylone, etc.","ENVTECH",
AQ2397="AKTIVCO DEFAUT GE &amp; POWER Cabinet","AKTIVCO",
AQ2397="AKTIVCO Coupure ENEO &amp; Baisse de tension","AKTIVCO GRID ONLY",
AQ2397="Coupure ENEO &amp; Baisse de tension","IHS GRID ONLY",
AQ2397="Defaut GE &amp; POWER Cabinet","IHS",
AQ2397="Sharing","Partners",
AQ2397="Sites strategiques &amp; DataCenter","SST &amp; DC",
AQ2397="Exclu","Exclu",
AQ2397="SAT","SAT",
AQ2397="SPARE-ISSUE","SPARE-ISSUE",
AQ2397="Fiber CAmtel","TRANS_FO_CAMTEL",
AQ2397="Fiber AOF","Fiber AOF",
AQ2397="Projet OCM (HUAWEI)","TRAVAUX-HUAWEI",
AQ2397="Projet OCM (NOKIA)","TRAVAUX-NOKIA",
AQ2397="ACCESS-ISSUE","ACCESS-ISSUE",
AQ2397="Projet OCM (ZTE, NOKIA, autres projets)","TRAVAUX OCM",
AQ2397="No root CAuse","No root cause",
AQ2397="ODU HS","PDH",
AQ2397="IP &amp; VLAN","PDH",
AQ2397="Warehouse HUAWEI","SPARE-ISSUE",
AQ2397="SPARE-HS","SPARE-ISSUE",
AQ2397="Power Telco","BSS",AQ2397="no impacts","no impacts"
),"")</f>
        <v>IHS</v>
      </c>
      <c r="AP2397" s="48" t="str" cm="1">
        <f t="array" ref="AP2397">IFERROR(_xlfn.IFS(
AQ2397="MPR ISSUE","TX ISSUE",
AQ2397="BSS Hardware Issue","RAN ISSUE",
AQ2397="Sites strategiques, MLL, Pylone, etc.","ENVTECH",
AQ2397="AKTIVCO DEFAUT GE &amp; POWER Cabinet","POWER ISSUE",
AQ2397="AKTIVCO Coupure ENEO &amp; Baisse de tension","POWER ISSUE",
AQ2397="Coupure ENEO &amp; Baisse de tension","POWER ISSUE",
AQ2397="Defaut GE &amp; POWER Cabinet","POWER ISSUE",
AQ2397="Sharing","POWER ISSUE",
AQ2397="Sites strategiques &amp; DataCenter","POWER ISSUE",
AQ2397="Exclu","Exclu",
AQ2397="SAT","TX ISSUE",
AQ2397="SPARE-ISSUE","SPARE-ISSUE",
AQ2397="Fiber CAmtel","TX ISSUE",
AQ2397="Fiber AOF","TX ISSUE",
AQ2397="Projet OCM (HUAWEI)","TRAVAUX-HUAWEI",
AQ2397="Projet OCM (NOKIA)","TRAVAUX -NOKIA",
AQ2397="ACCESS-ISSUE","ACCESS-ISSUE",
AQ2397="Projet OCM (ZTE, NOKIA, autres projets)","TRAVAUX OCM",
AQ2397="No root CAuse","No root cause",
AQ2397="ODU HS","TX ISSUE",
AQ2397="IP &amp; VLAN","TX ISSUE",
AQ2397="Warehouse HUAWEI","SPARE-ISSUE",
AQ2397="SPARE-HS","SPARE-ISSUE",
AQ2397="Power Telco","RAN ISSUE",AQ2397="no impacts","no impacts"
),"")</f>
        <v>POWER ISSUE</v>
      </c>
      <c r="AQ2397" s="67" t="s">
        <v>5330</v>
      </c>
      <c r="AR2397" s="48" t="str" cm="1">
        <f t="array" ref="AR2397">IFERROR(_xlfn.IFS(
AQ2397="MPR ISSUE","ACTIVE",
AQ2397="BSS Hardware Issue","ACTIVE",
AQ2397="Sites strategiques, MLL, Pylone, etc.","PASSIVE",
AQ2397="AKTIVCO DEFAUT GE &amp; POWER Cabinet","PASSIVE",
AQ2397="AKTIVCO Coupure ENEO &amp; Baisse de tension","PASSIVE",
AQ2397="Coupure ENEO &amp; Baisse de tension","PASSIVE",
AQ2397="Defaut GE &amp; POWER Cabinet","PASSIVE",
AQ2397="Sharing","PASSIVE",
AQ2397="Sites strategiques &amp; DataCenter","PASSIVE",
AQ2397="Exclu","Exclu",
AQ2397="SAT","ACTIVE",
AQ2397="SPARE-ISSUE","SPARE-ISSUE",
AQ2397="Fiber CAmtel","ACTIVE",
AQ2397="Fiber AOF","ACTIVE",
AQ2397="Projet OCM (HUAWEI)","PLANNED WORKS",
AQ2397="Projet OCM (NOKIA)","PLANNED WORKS",
AQ2397="ACCESS-ISSUE","ACCESS-ISSUE",
AQ2397="Projet OCM (ZTE, NOKIA, autres projets)","PLANNED WORKS",
AQ2397="No root CAuse","No root cause",
AQ2397="ODU HS","ACTIVE",
AQ2397="IP &amp; VLAN","ACTIVE",
AQ2397="Warehouse HUAWEI","SPARE-ISSUE",
AQ2397="SPARE-HS","SPARE-ISSUE",
AQ2397="Power Telco","ACTIVE", AQ2397="no impacts","no impacts"
),"")</f>
        <v>PASSIVE</v>
      </c>
      <c r="AS2397" s="92" t="s">
        <v>5923</v>
      </c>
      <c r="AT2397" s="98" t="s">
        <v>3967</v>
      </c>
      <c r="AV2397" s="17" t="s">
        <v>5537</v>
      </c>
      <c r="AW2397" s="7" t="s">
        <v>5537</v>
      </c>
      <c r="AX2397" s="6" t="s">
        <v>5537</v>
      </c>
      <c r="AY2397" s="7"/>
      <c r="AZ2397" s="3" t="s">
        <v>5923</v>
      </c>
      <c r="BA2397" s="18" t="s">
        <v>5537</v>
      </c>
      <c r="BB2397" s="18" t="s">
        <v>5537</v>
      </c>
      <c r="BC2397" s="18" t="s">
        <v>5537</v>
      </c>
      <c r="BD2397" s="18" t="s">
        <v>5537</v>
      </c>
      <c r="BE2397" s="18" t="s">
        <v>5537</v>
      </c>
      <c r="BF2397" s="18" t="s">
        <v>5537</v>
      </c>
      <c r="BG2397" s="18" t="s">
        <v>5537</v>
      </c>
      <c r="BH2397" s="18" t="s">
        <v>5537</v>
      </c>
      <c r="BI2397" s="18" t="s">
        <v>5537</v>
      </c>
      <c r="BJ2397" s="18" t="s">
        <v>5537</v>
      </c>
      <c r="BK2397" s="18" t="s">
        <v>5537</v>
      </c>
      <c r="BL2397" s="9" t="s">
        <v>5537</v>
      </c>
      <c r="BM2397" s="14" t="s">
        <v>5537</v>
      </c>
      <c r="BN2397" s="14" t="s">
        <v>5537</v>
      </c>
      <c r="BO2397" s="14" t="str">
        <f>_xlfn.XLOOKUP(B2397,'[4]cell downs 18042026 17h'!$B:$B,'[4]cell downs 18042026 17h'!$B:$B,"")</f>
        <v/>
      </c>
      <c r="BP2397" s="14" t="str">
        <f>_xlfn.XLOOKUP(B2397,'[5]Cells Huawei 19042026 15h'!$B:$B,'[5]Cells Huawei 19042026 15h'!$B:$B,"")</f>
        <v/>
      </c>
      <c r="BQ2397" s="9" t="str">
        <f>_xlfn.XLOOKUP(B2397,'[6]cells down 19042026 9H40'!$B:$B,'[6]cells down 19042026 9H40'!$B:$B,"")</f>
        <v/>
      </c>
      <c r="BR2397" s="9" t="s">
        <v>3967</v>
      </c>
      <c r="BS2397" s="9" t="s">
        <v>12</v>
      </c>
      <c r="BT2397" s="108"/>
    </row>
    <row r="2398" spans="1:72" s="9" customFormat="1" x14ac:dyDescent="0.35">
      <c r="A2398" s="1" t="s">
        <v>3769</v>
      </c>
      <c r="B2398" s="8" t="s">
        <v>3770</v>
      </c>
      <c r="C2398" s="3" t="str">
        <f>_xlfn.XLOOKUP(B2398,'[1]daily break down'!$D:$D,'[1]daily break down'!$E:$E,"")</f>
        <v>EXTREME-NORD</v>
      </c>
      <c r="D2398" s="1" t="s">
        <v>11</v>
      </c>
      <c r="E2398" s="1" t="s">
        <v>12</v>
      </c>
      <c r="F2398" s="3" t="s">
        <v>55</v>
      </c>
      <c r="G2398" s="1" t="s">
        <v>185</v>
      </c>
      <c r="H2398" s="32" t="str">
        <f>_xlfn.XLOOKUP(B2398,[2]CALCULATION!$B:$B,[2]CALCULATION!$H:$H,"")</f>
        <v>Huawei</v>
      </c>
      <c r="I2398" s="28">
        <v>0</v>
      </c>
      <c r="J2398" s="28">
        <v>0</v>
      </c>
      <c r="K2398" s="28">
        <v>0</v>
      </c>
      <c r="L2398" s="28">
        <v>0</v>
      </c>
      <c r="M2398" s="28">
        <v>5.3505234952187721E-4</v>
      </c>
      <c r="N2398" s="28">
        <v>4.2001609437467363E-2</v>
      </c>
      <c r="O2398" s="28">
        <v>0.46886637388602093</v>
      </c>
      <c r="P2398" s="28">
        <v>0.19472338506932857</v>
      </c>
      <c r="Q2398" s="28">
        <v>0.49886497561588089</v>
      </c>
      <c r="R2398" s="28">
        <v>0</v>
      </c>
      <c r="S2398" s="93">
        <v>0</v>
      </c>
      <c r="T2398" s="93">
        <f>_xlfn.XLOOKUP(B2398,'[3]Nur des jours'!$B:$B,'[3]Nur des jours'!$U:$U,"")</f>
        <v>0</v>
      </c>
      <c r="U2398" s="93">
        <v>2.9908534584357067</v>
      </c>
      <c r="V2398" s="93">
        <v>3.5423675852445413</v>
      </c>
      <c r="W2398" s="93">
        <v>0</v>
      </c>
      <c r="X2398" s="93">
        <v>0</v>
      </c>
      <c r="Y2398" s="93">
        <v>0</v>
      </c>
      <c r="Z2398" s="93">
        <v>0</v>
      </c>
      <c r="AA2398" s="93">
        <v>0</v>
      </c>
      <c r="AB2398" s="93">
        <v>0</v>
      </c>
      <c r="AC2398" s="93"/>
      <c r="AD2398" s="93">
        <v>0</v>
      </c>
      <c r="AE2398" s="93">
        <v>0</v>
      </c>
      <c r="AF2398" s="93">
        <v>0</v>
      </c>
      <c r="AG2398" s="93"/>
      <c r="AH2398" s="93">
        <v>0</v>
      </c>
      <c r="AI2398" s="93">
        <v>0</v>
      </c>
      <c r="AJ2398" s="93">
        <v>0</v>
      </c>
      <c r="AK2398" s="93">
        <v>0</v>
      </c>
      <c r="AL2398" s="93">
        <v>0</v>
      </c>
      <c r="AM2398" s="49" t="s">
        <v>5601</v>
      </c>
      <c r="AN2398" s="49"/>
      <c r="AO2398" s="48" t="str" cm="1">
        <f t="array" ref="AO2398">IFERROR(_xlfn.IFS(
AQ2398="MPR ISSUE","PDH",
AQ2398="BSS Hardware Issue","BSS",
AQ2398="Sites strategiques, MLL, Pylone, etc.","ENVTECH",
AQ2398="AKTIVCO DEFAUT GE &amp; POWER Cabinet","AKTIVCO",
AQ2398="AKTIVCO Coupure ENEO &amp; Baisse de tension","AKTIVCO GRID ONLY",
AQ2398="Coupure ENEO &amp; Baisse de tension","IHS GRID ONLY",
AQ2398="Defaut GE &amp; POWER Cabinet","IHS",
AQ2398="Sharing","Partners",
AQ2398="Sites strategiques &amp; DataCenter","SST &amp; DC",
AQ2398="Exclu","Exclu",
AQ2398="SAT","SAT",
AQ2398="SPARE-ISSUE","SPARE-ISSUE",
AQ2398="Fiber CAmtel","TRANS_FO_CAMTEL",
AQ2398="Fiber AOF","Fiber AOF",
AQ2398="Projet OCM (HUAWEI)","TRAVAUX-HUAWEI",
AQ2398="Projet OCM (NOKIA)","TRAVAUX-NOKIA",
AQ2398="ACCESS-ISSUE","ACCESS-ISSUE",
AQ2398="Projet OCM (ZTE, NOKIA, autres projets)","TRAVAUX OCM",
AQ2398="No root CAuse","No root cause",
AQ2398="ODU HS","PDH",
AQ2398="IP &amp; VLAN","PDH",
AQ2398="Warehouse HUAWEI","SPARE-ISSUE",
AQ2398="SPARE-HS","SPARE-ISSUE",
AQ2398="Power Telco","BSS",AQ2398="no impacts","no impacts"
),"")</f>
        <v>No root cause</v>
      </c>
      <c r="AP2398" s="48" t="str" cm="1">
        <f t="array" ref="AP2398">IFERROR(_xlfn.IFS(
AQ2398="MPR ISSUE","TX ISSUE",
AQ2398="BSS Hardware Issue","RAN ISSUE",
AQ2398="Sites strategiques, MLL, Pylone, etc.","ENVTECH",
AQ2398="AKTIVCO DEFAUT GE &amp; POWER Cabinet","POWER ISSUE",
AQ2398="AKTIVCO Coupure ENEO &amp; Baisse de tension","POWER ISSUE",
AQ2398="Coupure ENEO &amp; Baisse de tension","POWER ISSUE",
AQ2398="Defaut GE &amp; POWER Cabinet","POWER ISSUE",
AQ2398="Sharing","POWER ISSUE",
AQ2398="Sites strategiques &amp; DataCenter","POWER ISSUE",
AQ2398="Exclu","Exclu",
AQ2398="SAT","TX ISSUE",
AQ2398="SPARE-ISSUE","SPARE-ISSUE",
AQ2398="Fiber CAmtel","TX ISSUE",
AQ2398="Fiber AOF","TX ISSUE",
AQ2398="Projet OCM (HUAWEI)","TRAVAUX-HUAWEI",
AQ2398="Projet OCM (NOKIA)","TRAVAUX -NOKIA",
AQ2398="ACCESS-ISSUE","ACCESS-ISSUE",
AQ2398="Projet OCM (ZTE, NOKIA, autres projets)","TRAVAUX OCM",
AQ2398="No root CAuse","No root cause",
AQ2398="ODU HS","TX ISSUE",
AQ2398="IP &amp; VLAN","TX ISSUE",
AQ2398="Warehouse HUAWEI","SPARE-ISSUE",
AQ2398="SPARE-HS","SPARE-ISSUE",
AQ2398="Power Telco","RAN ISSUE",AQ2398="no impacts","no impacts"
),"")</f>
        <v>No root cause</v>
      </c>
      <c r="AQ2398" s="67" t="s">
        <v>5344</v>
      </c>
      <c r="AR2398" s="48" t="str" cm="1">
        <f t="array" ref="AR2398">IFERROR(_xlfn.IFS(
AQ2398="MPR ISSUE","ACTIVE",
AQ2398="BSS Hardware Issue","ACTIVE",
AQ2398="Sites strategiques, MLL, Pylone, etc.","PASSIVE",
AQ2398="AKTIVCO DEFAUT GE &amp; POWER Cabinet","PASSIVE",
AQ2398="AKTIVCO Coupure ENEO &amp; Baisse de tension","PASSIVE",
AQ2398="Coupure ENEO &amp; Baisse de tension","PASSIVE",
AQ2398="Defaut GE &amp; POWER Cabinet","PASSIVE",
AQ2398="Sharing","PASSIVE",
AQ2398="Sites strategiques &amp; DataCenter","PASSIVE",
AQ2398="Exclu","Exclu",
AQ2398="SAT","ACTIVE",
AQ2398="SPARE-ISSUE","SPARE-ISSUE",
AQ2398="Fiber CAmtel","ACTIVE",
AQ2398="Fiber AOF","ACTIVE",
AQ2398="Projet OCM (HUAWEI)","PLANNED WORKS",
AQ2398="Projet OCM (NOKIA)","PLANNED WORKS",
AQ2398="ACCESS-ISSUE","ACCESS-ISSUE",
AQ2398="Projet OCM (ZTE, NOKIA, autres projets)","PLANNED WORKS",
AQ2398="No root CAuse","No root cause",
AQ2398="ODU HS","ACTIVE",
AQ2398="IP &amp; VLAN","ACTIVE",
AQ2398="Warehouse HUAWEI","SPARE-ISSUE",
AQ2398="SPARE-HS","SPARE-ISSUE",
AQ2398="Power Telco","ACTIVE", AQ2398="no impacts","no impacts"
),"")</f>
        <v>No root cause</v>
      </c>
      <c r="AS2398" s="92" t="s">
        <v>5924</v>
      </c>
      <c r="AT2398" s="98" t="s">
        <v>3770</v>
      </c>
      <c r="AV2398" s="17" t="s">
        <v>5537</v>
      </c>
      <c r="AW2398" s="7" t="s">
        <v>5537</v>
      </c>
      <c r="AX2398" s="6" t="s">
        <v>5537</v>
      </c>
      <c r="AY2398" s="7"/>
      <c r="AZ2398" s="3" t="s">
        <v>5537</v>
      </c>
      <c r="BA2398" s="18" t="s">
        <v>5537</v>
      </c>
      <c r="BB2398" s="18" t="s">
        <v>5537</v>
      </c>
      <c r="BC2398" s="18" t="s">
        <v>5537</v>
      </c>
      <c r="BD2398" s="18" t="s">
        <v>5537</v>
      </c>
      <c r="BE2398" s="18" t="s">
        <v>5537</v>
      </c>
      <c r="BF2398" s="18" t="s">
        <v>5537</v>
      </c>
      <c r="BG2398" s="18" t="s">
        <v>5537</v>
      </c>
      <c r="BH2398" s="18" t="s">
        <v>5537</v>
      </c>
      <c r="BI2398" s="18" t="s">
        <v>5537</v>
      </c>
      <c r="BJ2398" s="18" t="s">
        <v>5537</v>
      </c>
      <c r="BK2398" s="18" t="s">
        <v>5537</v>
      </c>
      <c r="BL2398" s="9" t="s">
        <v>5924</v>
      </c>
      <c r="BM2398" s="14" t="s">
        <v>5537</v>
      </c>
      <c r="BN2398" s="14" t="s">
        <v>5537</v>
      </c>
      <c r="BO2398" s="14" t="str">
        <f>_xlfn.XLOOKUP(B2398,'[4]cell downs 18042026 17h'!$B:$B,'[4]cell downs 18042026 17h'!$B:$B,"")</f>
        <v/>
      </c>
      <c r="BP2398" s="14" t="str">
        <f>_xlfn.XLOOKUP(B2398,'[5]Cells Huawei 19042026 15h'!$B:$B,'[5]Cells Huawei 19042026 15h'!$B:$B,"")</f>
        <v/>
      </c>
      <c r="BQ2398" s="9" t="str">
        <f>_xlfn.XLOOKUP(B2398,'[6]cells down 19042026 9H40'!$B:$B,'[6]cells down 19042026 9H40'!$B:$B,"")</f>
        <v/>
      </c>
      <c r="BR2398" s="9" t="s">
        <v>3770</v>
      </c>
      <c r="BS2398" s="9" t="s">
        <v>5537</v>
      </c>
      <c r="BT2398" s="108"/>
    </row>
    <row r="2399" spans="1:72" s="9" customFormat="1" x14ac:dyDescent="0.35">
      <c r="A2399" s="1" t="s">
        <v>4853</v>
      </c>
      <c r="B2399" s="8" t="s">
        <v>4854</v>
      </c>
      <c r="C2399" s="3" t="str">
        <f>_xlfn.XLOOKUP(B2399,'[1]daily break down'!$D:$D,'[1]daily break down'!$E:$E,"")</f>
        <v>NORD-OUEST</v>
      </c>
      <c r="D2399" s="1"/>
      <c r="E2399" s="1"/>
      <c r="F2399" s="3" t="s">
        <v>51</v>
      </c>
      <c r="G2399" s="1" t="s">
        <v>4110</v>
      </c>
      <c r="H2399" s="32" t="str">
        <f>_xlfn.XLOOKUP(B2399,[2]CALCULATION!$B:$B,[2]CALCULATION!$H:$H,"")</f>
        <v>HUAWEI</v>
      </c>
      <c r="I2399" s="28">
        <v>0</v>
      </c>
      <c r="J2399" s="28">
        <v>0</v>
      </c>
      <c r="K2399" s="28">
        <v>0</v>
      </c>
      <c r="L2399" s="28">
        <v>0</v>
      </c>
      <c r="M2399" s="28">
        <v>0</v>
      </c>
      <c r="N2399" s="28">
        <v>0</v>
      </c>
      <c r="O2399" s="28">
        <v>0</v>
      </c>
      <c r="P2399" s="28">
        <v>0</v>
      </c>
      <c r="Q2399" s="28">
        <v>0</v>
      </c>
      <c r="R2399" s="28">
        <v>0</v>
      </c>
      <c r="S2399" s="93">
        <v>0</v>
      </c>
      <c r="T2399" s="93">
        <f>_xlfn.XLOOKUP(B2399,'[3]Nur des jours'!$B:$B,'[3]Nur des jours'!$U:$U,"")</f>
        <v>0</v>
      </c>
      <c r="U2399" s="93">
        <v>0</v>
      </c>
      <c r="V2399" s="93">
        <v>10.344113568071499</v>
      </c>
      <c r="W2399" s="93">
        <v>0</v>
      </c>
      <c r="X2399" s="93">
        <v>0</v>
      </c>
      <c r="Y2399" s="93">
        <v>0</v>
      </c>
      <c r="Z2399" s="93">
        <v>0</v>
      </c>
      <c r="AA2399" s="93">
        <v>0</v>
      </c>
      <c r="AB2399" s="93">
        <v>0</v>
      </c>
      <c r="AC2399" s="93"/>
      <c r="AD2399" s="93">
        <v>0</v>
      </c>
      <c r="AE2399" s="93">
        <v>0</v>
      </c>
      <c r="AF2399" s="93">
        <v>0</v>
      </c>
      <c r="AG2399" s="93"/>
      <c r="AH2399" s="93">
        <v>0</v>
      </c>
      <c r="AI2399" s="93">
        <v>0</v>
      </c>
      <c r="AJ2399" s="93">
        <v>0</v>
      </c>
      <c r="AK2399" s="93">
        <v>0</v>
      </c>
      <c r="AL2399" s="93">
        <v>0</v>
      </c>
      <c r="AM2399" s="49" t="s">
        <v>5601</v>
      </c>
      <c r="AN2399" s="49"/>
      <c r="AO2399" s="48" t="str" cm="1">
        <f t="array" ref="AO2399">IFERROR(_xlfn.IFS(
AQ2399="MPR ISSUE","PDH",
AQ2399="BSS Hardware Issue","BSS",
AQ2399="Sites strategiques, MLL, Pylone, etc.","ENVTECH",
AQ2399="AKTIVCO DEFAUT GE &amp; POWER Cabinet","AKTIVCO",
AQ2399="AKTIVCO Coupure ENEO &amp; Baisse de tension","AKTIVCO GRID ONLY",
AQ2399="Coupure ENEO &amp; Baisse de tension","IHS GRID ONLY",
AQ2399="Defaut GE &amp; POWER Cabinet","IHS",
AQ2399="Sharing","Partners",
AQ2399="Sites strategiques &amp; DataCenter","SST &amp; DC",
AQ2399="Exclu","Exclu",
AQ2399="SAT","SAT",
AQ2399="SPARE-ISSUE","SPARE-ISSUE",
AQ2399="Fiber CAmtel","TRANS_FO_CAMTEL",
AQ2399="Fiber AOF","Fiber AOF",
AQ2399="Projet OCM (HUAWEI)","TRAVAUX-HUAWEI",
AQ2399="Projet OCM (NOKIA)","TRAVAUX-NOKIA",
AQ2399="ACCESS-ISSUE","ACCESS-ISSUE",
AQ2399="Projet OCM (ZTE, NOKIA, autres projets)","TRAVAUX OCM",
AQ2399="No root CAuse","No root cause",
AQ2399="ODU HS","PDH",
AQ2399="IP &amp; VLAN","PDH",
AQ2399="Warehouse HUAWEI","SPARE-ISSUE",
AQ2399="SPARE-HS","SPARE-ISSUE",
AQ2399="Power Telco","BSS",AQ2399="no impacts","no impacts"
),"")</f>
        <v>No root cause</v>
      </c>
      <c r="AP2399" s="48" t="str" cm="1">
        <f t="array" ref="AP2399">IFERROR(_xlfn.IFS(
AQ2399="MPR ISSUE","TX ISSUE",
AQ2399="BSS Hardware Issue","RAN ISSUE",
AQ2399="Sites strategiques, MLL, Pylone, etc.","ENVTECH",
AQ2399="AKTIVCO DEFAUT GE &amp; POWER Cabinet","POWER ISSUE",
AQ2399="AKTIVCO Coupure ENEO &amp; Baisse de tension","POWER ISSUE",
AQ2399="Coupure ENEO &amp; Baisse de tension","POWER ISSUE",
AQ2399="Defaut GE &amp; POWER Cabinet","POWER ISSUE",
AQ2399="Sharing","POWER ISSUE",
AQ2399="Sites strategiques &amp; DataCenter","POWER ISSUE",
AQ2399="Exclu","Exclu",
AQ2399="SAT","TX ISSUE",
AQ2399="SPARE-ISSUE","SPARE-ISSUE",
AQ2399="Fiber CAmtel","TX ISSUE",
AQ2399="Fiber AOF","TX ISSUE",
AQ2399="Projet OCM (HUAWEI)","TRAVAUX-HUAWEI",
AQ2399="Projet OCM (NOKIA)","TRAVAUX -NOKIA",
AQ2399="ACCESS-ISSUE","ACCESS-ISSUE",
AQ2399="Projet OCM (ZTE, NOKIA, autres projets)","TRAVAUX OCM",
AQ2399="No root CAuse","No root cause",
AQ2399="ODU HS","TX ISSUE",
AQ2399="IP &amp; VLAN","TX ISSUE",
AQ2399="Warehouse HUAWEI","SPARE-ISSUE",
AQ2399="SPARE-HS","SPARE-ISSUE",
AQ2399="Power Telco","RAN ISSUE",AQ2399="no impacts","no impacts"
),"")</f>
        <v>No root cause</v>
      </c>
      <c r="AQ2399" s="67" t="s">
        <v>5344</v>
      </c>
      <c r="AR2399" s="48" t="str" cm="1">
        <f t="array" ref="AR2399">IFERROR(_xlfn.IFS(
AQ2399="MPR ISSUE","ACTIVE",
AQ2399="BSS Hardware Issue","ACTIVE",
AQ2399="Sites strategiques, MLL, Pylone, etc.","PASSIVE",
AQ2399="AKTIVCO DEFAUT GE &amp; POWER Cabinet","PASSIVE",
AQ2399="AKTIVCO Coupure ENEO &amp; Baisse de tension","PASSIVE",
AQ2399="Coupure ENEO &amp; Baisse de tension","PASSIVE",
AQ2399="Defaut GE &amp; POWER Cabinet","PASSIVE",
AQ2399="Sharing","PASSIVE",
AQ2399="Sites strategiques &amp; DataCenter","PASSIVE",
AQ2399="Exclu","Exclu",
AQ2399="SAT","ACTIVE",
AQ2399="SPARE-ISSUE","SPARE-ISSUE",
AQ2399="Fiber CAmtel","ACTIVE",
AQ2399="Fiber AOF","ACTIVE",
AQ2399="Projet OCM (HUAWEI)","PLANNED WORKS",
AQ2399="Projet OCM (NOKIA)","PLANNED WORKS",
AQ2399="ACCESS-ISSUE","ACCESS-ISSUE",
AQ2399="Projet OCM (ZTE, NOKIA, autres projets)","PLANNED WORKS",
AQ2399="No root CAuse","No root cause",
AQ2399="ODU HS","ACTIVE",
AQ2399="IP &amp; VLAN","ACTIVE",
AQ2399="Warehouse HUAWEI","SPARE-ISSUE",
AQ2399="SPARE-HS","SPARE-ISSUE",
AQ2399="Power Telco","ACTIVE", AQ2399="no impacts","no impacts"
),"")</f>
        <v>No root cause</v>
      </c>
      <c r="AS2399" s="92" t="s">
        <v>5537</v>
      </c>
      <c r="AT2399" s="98" t="s">
        <v>4854</v>
      </c>
      <c r="AV2399" s="17" t="s">
        <v>5537</v>
      </c>
      <c r="AW2399" s="7" t="s">
        <v>5537</v>
      </c>
      <c r="AX2399" s="6" t="s">
        <v>5537</v>
      </c>
      <c r="AY2399" s="7"/>
      <c r="AZ2399" s="3" t="s">
        <v>5537</v>
      </c>
      <c r="BA2399" s="18" t="s">
        <v>5537</v>
      </c>
      <c r="BB2399" s="18" t="s">
        <v>5537</v>
      </c>
      <c r="BC2399" s="18" t="s">
        <v>5537</v>
      </c>
      <c r="BD2399" s="18" t="s">
        <v>5537</v>
      </c>
      <c r="BE2399" s="18" t="s">
        <v>5537</v>
      </c>
      <c r="BF2399" s="18" t="s">
        <v>5537</v>
      </c>
      <c r="BG2399" s="18" t="s">
        <v>5537</v>
      </c>
      <c r="BH2399" s="18" t="s">
        <v>5537</v>
      </c>
      <c r="BI2399" s="18" t="s">
        <v>5537</v>
      </c>
      <c r="BJ2399" s="18" t="s">
        <v>5537</v>
      </c>
      <c r="BK2399" s="18" t="s">
        <v>5537</v>
      </c>
      <c r="BL2399" s="9" t="s">
        <v>5537</v>
      </c>
      <c r="BM2399" s="14" t="s">
        <v>5537</v>
      </c>
      <c r="BN2399" s="14" t="s">
        <v>5537</v>
      </c>
      <c r="BO2399" s="14" t="str">
        <f>_xlfn.XLOOKUP(B2399,'[4]cell downs 18042026 17h'!$B:$B,'[4]cell downs 18042026 17h'!$B:$B,"")</f>
        <v/>
      </c>
      <c r="BP2399" s="14" t="str">
        <f>_xlfn.XLOOKUP(B2399,'[5]Cells Huawei 19042026 15h'!$B:$B,'[5]Cells Huawei 19042026 15h'!$B:$B,"")</f>
        <v/>
      </c>
      <c r="BQ2399" s="9" t="str">
        <f>_xlfn.XLOOKUP(B2399,'[6]cells down 19042026 9H40'!$B:$B,'[6]cells down 19042026 9H40'!$B:$B,"")</f>
        <v/>
      </c>
      <c r="BR2399" s="9" t="s">
        <v>5537</v>
      </c>
      <c r="BS2399" s="9" t="s">
        <v>5537</v>
      </c>
      <c r="BT2399" s="108"/>
    </row>
    <row r="2400" spans="1:72" s="9" customFormat="1" x14ac:dyDescent="0.35">
      <c r="A2400" s="1" t="s">
        <v>4110</v>
      </c>
      <c r="B2400" s="8" t="s">
        <v>4111</v>
      </c>
      <c r="C2400" s="3" t="str">
        <f>_xlfn.XLOOKUP(B2400,'[1]daily break down'!$D:$D,'[1]daily break down'!$E:$E,"")</f>
        <v>NORD-OUEST</v>
      </c>
      <c r="D2400" s="1" t="s">
        <v>11</v>
      </c>
      <c r="E2400" s="1" t="s">
        <v>12</v>
      </c>
      <c r="F2400" s="3" t="s">
        <v>51</v>
      </c>
      <c r="G2400" s="1" t="s">
        <v>4110</v>
      </c>
      <c r="H2400" s="32" t="str">
        <f>_xlfn.XLOOKUP(B2400,[2]CALCULATION!$B:$B,[2]CALCULATION!$H:$H,"")</f>
        <v>HUAWEI</v>
      </c>
      <c r="I2400" s="28">
        <v>0</v>
      </c>
      <c r="J2400" s="28">
        <v>0</v>
      </c>
      <c r="K2400" s="28">
        <v>0</v>
      </c>
      <c r="L2400" s="28">
        <v>0</v>
      </c>
      <c r="M2400" s="28">
        <v>0</v>
      </c>
      <c r="N2400" s="28">
        <v>0</v>
      </c>
      <c r="O2400" s="28">
        <v>0</v>
      </c>
      <c r="P2400" s="28">
        <v>0</v>
      </c>
      <c r="Q2400" s="28">
        <v>0</v>
      </c>
      <c r="R2400" s="28">
        <v>0</v>
      </c>
      <c r="S2400" s="93">
        <v>0</v>
      </c>
      <c r="T2400" s="93">
        <f>_xlfn.XLOOKUP(B2400,'[3]Nur des jours'!$B:$B,'[3]Nur des jours'!$U:$U,"")</f>
        <v>0</v>
      </c>
      <c r="U2400" s="93">
        <v>0</v>
      </c>
      <c r="V2400" s="93">
        <v>10.352870591525342</v>
      </c>
      <c r="W2400" s="93">
        <v>0</v>
      </c>
      <c r="X2400" s="93">
        <v>0</v>
      </c>
      <c r="Y2400" s="93">
        <v>0</v>
      </c>
      <c r="Z2400" s="93">
        <v>0</v>
      </c>
      <c r="AA2400" s="93">
        <v>0</v>
      </c>
      <c r="AB2400" s="93">
        <v>0</v>
      </c>
      <c r="AC2400" s="93"/>
      <c r="AD2400" s="93">
        <v>0</v>
      </c>
      <c r="AE2400" s="93">
        <v>0</v>
      </c>
      <c r="AF2400" s="93">
        <v>0</v>
      </c>
      <c r="AG2400" s="93"/>
      <c r="AH2400" s="93">
        <v>0</v>
      </c>
      <c r="AI2400" s="93">
        <v>0</v>
      </c>
      <c r="AJ2400" s="93">
        <v>0</v>
      </c>
      <c r="AK2400" s="93">
        <v>0</v>
      </c>
      <c r="AL2400" s="93">
        <v>0</v>
      </c>
      <c r="AM2400" s="49" t="s">
        <v>5601</v>
      </c>
      <c r="AN2400" s="49"/>
      <c r="AO2400" s="48" t="str" cm="1">
        <f t="array" ref="AO2400">IFERROR(_xlfn.IFS(
AQ2400="MPR ISSUE","PDH",
AQ2400="BSS Hardware Issue","BSS",
AQ2400="Sites strategiques, MLL, Pylone, etc.","ENVTECH",
AQ2400="AKTIVCO DEFAUT GE &amp; POWER Cabinet","AKTIVCO",
AQ2400="AKTIVCO Coupure ENEO &amp; Baisse de tension","AKTIVCO GRID ONLY",
AQ2400="Coupure ENEO &amp; Baisse de tension","IHS GRID ONLY",
AQ2400="Defaut GE &amp; POWER Cabinet","IHS",
AQ2400="Sharing","Partners",
AQ2400="Sites strategiques &amp; DataCenter","SST &amp; DC",
AQ2400="Exclu","Exclu",
AQ2400="SAT","SAT",
AQ2400="SPARE-ISSUE","SPARE-ISSUE",
AQ2400="Fiber CAmtel","TRANS_FO_CAMTEL",
AQ2400="Fiber AOF","Fiber AOF",
AQ2400="Projet OCM (HUAWEI)","TRAVAUX-HUAWEI",
AQ2400="Projet OCM (NOKIA)","TRAVAUX-NOKIA",
AQ2400="ACCESS-ISSUE","ACCESS-ISSUE",
AQ2400="Projet OCM (ZTE, NOKIA, autres projets)","TRAVAUX OCM",
AQ2400="No root CAuse","No root cause",
AQ2400="ODU HS","PDH",
AQ2400="IP &amp; VLAN","PDH",
AQ2400="Warehouse HUAWEI","SPARE-ISSUE",
AQ2400="SPARE-HS","SPARE-ISSUE",
AQ2400="Power Telco","BSS",AQ2400="no impacts","no impacts"
),"")</f>
        <v>No root cause</v>
      </c>
      <c r="AP2400" s="48" t="str" cm="1">
        <f t="array" ref="AP2400">IFERROR(_xlfn.IFS(
AQ2400="MPR ISSUE","TX ISSUE",
AQ2400="BSS Hardware Issue","RAN ISSUE",
AQ2400="Sites strategiques, MLL, Pylone, etc.","ENVTECH",
AQ2400="AKTIVCO DEFAUT GE &amp; POWER Cabinet","POWER ISSUE",
AQ2400="AKTIVCO Coupure ENEO &amp; Baisse de tension","POWER ISSUE",
AQ2400="Coupure ENEO &amp; Baisse de tension","POWER ISSUE",
AQ2400="Defaut GE &amp; POWER Cabinet","POWER ISSUE",
AQ2400="Sharing","POWER ISSUE",
AQ2400="Sites strategiques &amp; DataCenter","POWER ISSUE",
AQ2400="Exclu","Exclu",
AQ2400="SAT","TX ISSUE",
AQ2400="SPARE-ISSUE","SPARE-ISSUE",
AQ2400="Fiber CAmtel","TX ISSUE",
AQ2400="Fiber AOF","TX ISSUE",
AQ2400="Projet OCM (HUAWEI)","TRAVAUX-HUAWEI",
AQ2400="Projet OCM (NOKIA)","TRAVAUX -NOKIA",
AQ2400="ACCESS-ISSUE","ACCESS-ISSUE",
AQ2400="Projet OCM (ZTE, NOKIA, autres projets)","TRAVAUX OCM",
AQ2400="No root CAuse","No root cause",
AQ2400="ODU HS","TX ISSUE",
AQ2400="IP &amp; VLAN","TX ISSUE",
AQ2400="Warehouse HUAWEI","SPARE-ISSUE",
AQ2400="SPARE-HS","SPARE-ISSUE",
AQ2400="Power Telco","RAN ISSUE",AQ2400="no impacts","no impacts"
),"")</f>
        <v>No root cause</v>
      </c>
      <c r="AQ2400" s="67" t="s">
        <v>5344</v>
      </c>
      <c r="AR2400" s="48" t="str" cm="1">
        <f t="array" ref="AR2400">IFERROR(_xlfn.IFS(
AQ2400="MPR ISSUE","ACTIVE",
AQ2400="BSS Hardware Issue","ACTIVE",
AQ2400="Sites strategiques, MLL, Pylone, etc.","PASSIVE",
AQ2400="AKTIVCO DEFAUT GE &amp; POWER Cabinet","PASSIVE",
AQ2400="AKTIVCO Coupure ENEO &amp; Baisse de tension","PASSIVE",
AQ2400="Coupure ENEO &amp; Baisse de tension","PASSIVE",
AQ2400="Defaut GE &amp; POWER Cabinet","PASSIVE",
AQ2400="Sharing","PASSIVE",
AQ2400="Sites strategiques &amp; DataCenter","PASSIVE",
AQ2400="Exclu","Exclu",
AQ2400="SAT","ACTIVE",
AQ2400="SPARE-ISSUE","SPARE-ISSUE",
AQ2400="Fiber CAmtel","ACTIVE",
AQ2400="Fiber AOF","ACTIVE",
AQ2400="Projet OCM (HUAWEI)","PLANNED WORKS",
AQ2400="Projet OCM (NOKIA)","PLANNED WORKS",
AQ2400="ACCESS-ISSUE","ACCESS-ISSUE",
AQ2400="Projet OCM (ZTE, NOKIA, autres projets)","PLANNED WORKS",
AQ2400="No root CAuse","No root cause",
AQ2400="ODU HS","ACTIVE",
AQ2400="IP &amp; VLAN","ACTIVE",
AQ2400="Warehouse HUAWEI","SPARE-ISSUE",
AQ2400="SPARE-HS","SPARE-ISSUE",
AQ2400="Power Telco","ACTIVE", AQ2400="no impacts","no impacts"
),"")</f>
        <v>No root cause</v>
      </c>
      <c r="AS2400" s="92" t="s">
        <v>5537</v>
      </c>
      <c r="AT2400" s="98" t="s">
        <v>4111</v>
      </c>
      <c r="AV2400" s="17" t="s">
        <v>5537</v>
      </c>
      <c r="AW2400" s="7" t="s">
        <v>5537</v>
      </c>
      <c r="AX2400" s="6" t="s">
        <v>5537</v>
      </c>
      <c r="AY2400" s="7"/>
      <c r="AZ2400" s="3" t="s">
        <v>5537</v>
      </c>
      <c r="BA2400" s="18" t="s">
        <v>5537</v>
      </c>
      <c r="BB2400" s="18" t="s">
        <v>5537</v>
      </c>
      <c r="BC2400" s="18" t="s">
        <v>5537</v>
      </c>
      <c r="BD2400" s="18" t="s">
        <v>5537</v>
      </c>
      <c r="BE2400" s="18" t="s">
        <v>5537</v>
      </c>
      <c r="BF2400" s="18" t="s">
        <v>5537</v>
      </c>
      <c r="BG2400" s="18" t="s">
        <v>5537</v>
      </c>
      <c r="BH2400" s="18" t="s">
        <v>5537</v>
      </c>
      <c r="BI2400" s="18" t="s">
        <v>5537</v>
      </c>
      <c r="BJ2400" s="18" t="s">
        <v>5537</v>
      </c>
      <c r="BK2400" s="18" t="s">
        <v>5537</v>
      </c>
      <c r="BL2400" s="9" t="s">
        <v>5537</v>
      </c>
      <c r="BM2400" s="14" t="s">
        <v>5537</v>
      </c>
      <c r="BN2400" s="14" t="s">
        <v>5537</v>
      </c>
      <c r="BO2400" s="14" t="str">
        <f>_xlfn.XLOOKUP(B2400,'[4]cell downs 18042026 17h'!$B:$B,'[4]cell downs 18042026 17h'!$B:$B,"")</f>
        <v/>
      </c>
      <c r="BP2400" s="14" t="str">
        <f>_xlfn.XLOOKUP(B2400,'[5]Cells Huawei 19042026 15h'!$B:$B,'[5]Cells Huawei 19042026 15h'!$B:$B,"")</f>
        <v/>
      </c>
      <c r="BQ2400" s="9" t="str">
        <f>_xlfn.XLOOKUP(B2400,'[6]cells down 19042026 9H40'!$B:$B,'[6]cells down 19042026 9H40'!$B:$B,"")</f>
        <v/>
      </c>
      <c r="BR2400" s="9" t="s">
        <v>4111</v>
      </c>
      <c r="BS2400" s="9" t="s">
        <v>318</v>
      </c>
      <c r="BT2400" s="108"/>
    </row>
    <row r="2401" spans="1:72" s="9" customFormat="1" x14ac:dyDescent="0.35">
      <c r="A2401" s="1" t="s">
        <v>4588</v>
      </c>
      <c r="B2401" s="8" t="s">
        <v>4589</v>
      </c>
      <c r="C2401" s="3" t="str">
        <f>_xlfn.XLOOKUP(B2401,'[1]daily break down'!$D:$D,'[1]daily break down'!$E:$E,"")</f>
        <v>Yaounde</v>
      </c>
      <c r="D2401" s="1" t="s">
        <v>11</v>
      </c>
      <c r="E2401" s="1" t="s">
        <v>12</v>
      </c>
      <c r="F2401" s="3" t="s">
        <v>37</v>
      </c>
      <c r="G2401" s="1" t="s">
        <v>38</v>
      </c>
      <c r="H2401" s="34" t="str">
        <f>_xlfn.XLOOKUP(B2401,[2]CALCULATION!$B:$B,[2]CALCULATION!$H:$H,"")</f>
        <v>ZTE</v>
      </c>
      <c r="I2401" s="28">
        <v>36.982818398952162</v>
      </c>
      <c r="J2401" s="28">
        <v>36.982818398952162</v>
      </c>
      <c r="K2401" s="28">
        <v>36.982818398952162</v>
      </c>
      <c r="L2401" s="28">
        <v>36.982818398952162</v>
      </c>
      <c r="M2401" s="28">
        <v>36.982818398952162</v>
      </c>
      <c r="N2401" s="28">
        <v>36.982818398952162</v>
      </c>
      <c r="O2401" s="28">
        <v>36.982818398952162</v>
      </c>
      <c r="P2401" s="28">
        <v>36.982818398952162</v>
      </c>
      <c r="Q2401" s="28">
        <v>36.982818398952162</v>
      </c>
      <c r="R2401" s="28">
        <v>36.982818398952162</v>
      </c>
      <c r="S2401" s="93">
        <v>36.982818398952162</v>
      </c>
      <c r="T2401" s="93">
        <f>_xlfn.XLOOKUP(B2401,'[3]Nur des jours'!$B:$B,'[3]Nur des jours'!$U:$U,"")</f>
        <v>0</v>
      </c>
      <c r="U2401" s="93">
        <v>0</v>
      </c>
      <c r="V2401" s="93">
        <v>0</v>
      </c>
      <c r="W2401" s="93">
        <v>0</v>
      </c>
      <c r="X2401" s="93">
        <v>0</v>
      </c>
      <c r="Y2401" s="93">
        <v>0</v>
      </c>
      <c r="Z2401" s="93">
        <v>0</v>
      </c>
      <c r="AA2401" s="93">
        <v>0</v>
      </c>
      <c r="AB2401" s="93">
        <v>0</v>
      </c>
      <c r="AC2401" s="93">
        <f>_xlfn.XLOOKUP(B2401,'[3]Nur des jours'!$B:$B,'[3]Nur des jours'!$N:$N,"")</f>
        <v>1.8355327551914351</v>
      </c>
      <c r="AD2401" s="93">
        <v>1.8355327551914351</v>
      </c>
      <c r="AE2401" s="93">
        <v>0</v>
      </c>
      <c r="AF2401" s="93">
        <v>0</v>
      </c>
      <c r="AG2401" s="93"/>
      <c r="AH2401" s="93">
        <v>0</v>
      </c>
      <c r="AI2401" s="93">
        <v>0</v>
      </c>
      <c r="AJ2401" s="93">
        <v>0</v>
      </c>
      <c r="AK2401" s="93">
        <v>0</v>
      </c>
      <c r="AL2401" s="93">
        <v>0</v>
      </c>
      <c r="AM2401" s="49" t="s">
        <v>5598</v>
      </c>
      <c r="AN2401" s="49"/>
      <c r="AO2401" s="48" t="str" cm="1">
        <f t="array" ref="AO2401">IFERROR(_xlfn.IFS(
AQ2401="MPR ISSUE","PDH",
AQ2401="BSS Hardware Issue","BSS",
AQ2401="Sites strategiques, MLL, Pylone, etc.","ENVTECH",
AQ2401="AKTIVCO DEFAUT GE &amp; POWER Cabinet","AKTIVCO",
AQ2401="AKTIVCO Coupure ENEO &amp; Baisse de tension","AKTIVCO GRID ONLY",
AQ2401="Coupure ENEO &amp; Baisse de tension","IHS GRID ONLY",
AQ2401="Defaut GE &amp; POWER Cabinet","IHS",
AQ2401="Sharing","Partners",
AQ2401="Sites strategiques &amp; DataCenter","SST &amp; DC",
AQ2401="Exclu","Exclu",
AQ2401="SAT","SAT",
AQ2401="SPARE-ISSUE","SPARE-ISSUE",
AQ2401="Fiber CAmtel","TRANS_FO_CAMTEL",
AQ2401="Fiber AOF","Fiber AOF",
AQ2401="Projet OCM (HUAWEI)","TRAVAUX-HUAWEI",
AQ2401="Projet OCM (NOKIA)","TRAVAUX-NOKIA",
AQ2401="ACCESS-ISSUE","ACCESS-ISSUE",
AQ2401="Projet OCM (ZTE, NOKIA, autres projets)","TRAVAUX OCM",
AQ2401="No root CAuse","No root cause",
AQ2401="ODU HS","PDH",
AQ2401="IP &amp; VLAN","PDH",
AQ2401="Warehouse HUAWEI","SPARE-ISSUE",
AQ2401="SPARE-HS","SPARE-ISSUE",
AQ2401="Power Telco","BSS",AQ2401="no impacts","no impacts"
),"")</f>
        <v>Exclu</v>
      </c>
      <c r="AP2401" s="48" t="str" cm="1">
        <f t="array" ref="AP2401">IFERROR(_xlfn.IFS(
AQ2401="MPR ISSUE","TX ISSUE",
AQ2401="BSS Hardware Issue","RAN ISSUE",
AQ2401="Sites strategiques, MLL, Pylone, etc.","ENVTECH",
AQ2401="AKTIVCO DEFAUT GE &amp; POWER Cabinet","POWER ISSUE",
AQ2401="AKTIVCO Coupure ENEO &amp; Baisse de tension","POWER ISSUE",
AQ2401="Coupure ENEO &amp; Baisse de tension","POWER ISSUE",
AQ2401="Defaut GE &amp; POWER Cabinet","POWER ISSUE",
AQ2401="Sharing","POWER ISSUE",
AQ2401="Sites strategiques &amp; DataCenter","POWER ISSUE",
AQ2401="Exclu","Exclu",
AQ2401="SAT","TX ISSUE",
AQ2401="SPARE-ISSUE","SPARE-ISSUE",
AQ2401="Fiber CAmtel","TX ISSUE",
AQ2401="Fiber AOF","TX ISSUE",
AQ2401="Projet OCM (HUAWEI)","TRAVAUX-HUAWEI",
AQ2401="Projet OCM (NOKIA)","TRAVAUX -NOKIA",
AQ2401="ACCESS-ISSUE","ACCESS-ISSUE",
AQ2401="Projet OCM (ZTE, NOKIA, autres projets)","TRAVAUX OCM",
AQ2401="No root CAuse","No root cause",
AQ2401="ODU HS","TX ISSUE",
AQ2401="IP &amp; VLAN","TX ISSUE",
AQ2401="Warehouse HUAWEI","SPARE-ISSUE",
AQ2401="SPARE-HS","SPARE-ISSUE",
AQ2401="Power Telco","RAN ISSUE",AQ2401="no impacts","no impacts"
),"")</f>
        <v>Exclu</v>
      </c>
      <c r="AQ2401" s="67" t="s">
        <v>5598</v>
      </c>
      <c r="AR2401" s="48" t="str" cm="1">
        <f t="array" ref="AR2401">IFERROR(_xlfn.IFS(
AQ2401="MPR ISSUE","ACTIVE",
AQ2401="BSS Hardware Issue","ACTIVE",
AQ2401="Sites strategiques, MLL, Pylone, etc.","PASSIVE",
AQ2401="AKTIVCO DEFAUT GE &amp; POWER Cabinet","PASSIVE",
AQ2401="AKTIVCO Coupure ENEO &amp; Baisse de tension","PASSIVE",
AQ2401="Coupure ENEO &amp; Baisse de tension","PASSIVE",
AQ2401="Defaut GE &amp; POWER Cabinet","PASSIVE",
AQ2401="Sharing","PASSIVE",
AQ2401="Sites strategiques &amp; DataCenter","PASSIVE",
AQ2401="Exclu","Exclu",
AQ2401="SAT","ACTIVE",
AQ2401="SPARE-ISSUE","SPARE-ISSUE",
AQ2401="Fiber CAmtel","ACTIVE",
AQ2401="Fiber AOF","ACTIVE",
AQ2401="Projet OCM (HUAWEI)","PLANNED WORKS",
AQ2401="Projet OCM (NOKIA)","PLANNED WORKS",
AQ2401="ACCESS-ISSUE","ACCESS-ISSUE",
AQ2401="Projet OCM (ZTE, NOKIA, autres projets)","PLANNED WORKS",
AQ2401="No root CAuse","No root cause",
AQ2401="ODU HS","ACTIVE",
AQ2401="IP &amp; VLAN","ACTIVE",
AQ2401="Warehouse HUAWEI","SPARE-ISSUE",
AQ2401="SPARE-HS","SPARE-ISSUE",
AQ2401="Power Telco","ACTIVE", AQ2401="no impacts","no impacts"
),"")</f>
        <v>Exclu</v>
      </c>
      <c r="AS2401" s="92" t="s">
        <v>5537</v>
      </c>
      <c r="AT2401" s="98" t="s">
        <v>4589</v>
      </c>
      <c r="AV2401" s="17" t="s">
        <v>5537</v>
      </c>
      <c r="AW2401" s="7" t="s">
        <v>5537</v>
      </c>
      <c r="AX2401" s="6" t="s">
        <v>5537</v>
      </c>
      <c r="AY2401" s="7"/>
      <c r="AZ2401" s="3" t="s">
        <v>5537</v>
      </c>
      <c r="BA2401" s="18" t="s">
        <v>5537</v>
      </c>
      <c r="BB2401" s="18" t="s">
        <v>5537</v>
      </c>
      <c r="BC2401" s="18" t="s">
        <v>5537</v>
      </c>
      <c r="BD2401" s="18" t="s">
        <v>5537</v>
      </c>
      <c r="BE2401" s="18" t="s">
        <v>5537</v>
      </c>
      <c r="BF2401" s="18" t="s">
        <v>5537</v>
      </c>
      <c r="BG2401" s="18" t="s">
        <v>5537</v>
      </c>
      <c r="BH2401" s="18" t="s">
        <v>5537</v>
      </c>
      <c r="BI2401" s="18" t="s">
        <v>5537</v>
      </c>
      <c r="BJ2401" s="18" t="s">
        <v>5537</v>
      </c>
      <c r="BK2401" s="18" t="s">
        <v>5537</v>
      </c>
      <c r="BL2401" s="9" t="s">
        <v>5537</v>
      </c>
      <c r="BM2401" s="14" t="s">
        <v>5537</v>
      </c>
      <c r="BN2401" s="14" t="s">
        <v>5537</v>
      </c>
      <c r="BO2401" s="14" t="str">
        <f>_xlfn.XLOOKUP(B2401,'[4]cell downs 18042026 17h'!$B:$B,'[4]cell downs 18042026 17h'!$B:$B,"")</f>
        <v/>
      </c>
      <c r="BP2401" s="14" t="str">
        <f>_xlfn.XLOOKUP(B2401,'[5]Cells Huawei 19042026 15h'!$B:$B,'[5]Cells Huawei 19042026 15h'!$B:$B,"")</f>
        <v/>
      </c>
      <c r="BQ2401" s="9" t="str">
        <f>_xlfn.XLOOKUP(B2401,'[6]cells down 19042026 9H40'!$B:$B,'[6]cells down 19042026 9H40'!$B:$B,"")</f>
        <v>CTR_590</v>
      </c>
      <c r="BR2401" s="9" t="s">
        <v>4589</v>
      </c>
      <c r="BS2401" s="9" t="s">
        <v>5537</v>
      </c>
      <c r="BT2401" s="108"/>
    </row>
    <row r="2402" spans="1:72" s="9" customFormat="1" x14ac:dyDescent="0.35">
      <c r="A2402" s="19" t="s">
        <v>5430</v>
      </c>
      <c r="B2402" s="19" t="s">
        <v>5431</v>
      </c>
      <c r="C2402" s="3" t="str">
        <f>_xlfn.XLOOKUP(B2402,'[1]daily break down'!$D:$D,'[1]daily break down'!$E:$E,"")</f>
        <v>Yaounde</v>
      </c>
      <c r="D2402" s="19" t="s">
        <v>357</v>
      </c>
      <c r="E2402" s="19" t="s">
        <v>36</v>
      </c>
      <c r="F2402" s="19" t="s">
        <v>5388</v>
      </c>
      <c r="G2402" s="19" t="s">
        <v>115</v>
      </c>
      <c r="H2402" s="34" t="str">
        <f>_xlfn.XLOOKUP(B2402,[2]CALCULATION!$B:$B,[2]CALCULATION!$H:$H,"")</f>
        <v>ZTE</v>
      </c>
      <c r="I2402" s="28">
        <v>0</v>
      </c>
      <c r="J2402" s="28">
        <v>5.4523974625677347</v>
      </c>
      <c r="K2402" s="28">
        <v>0.74275967160626866</v>
      </c>
      <c r="L2402" s="28">
        <v>0</v>
      </c>
      <c r="M2402" s="28">
        <v>0</v>
      </c>
      <c r="N2402" s="28">
        <v>0</v>
      </c>
      <c r="O2402" s="28">
        <v>0</v>
      </c>
      <c r="P2402" s="28">
        <v>2.924364286468454</v>
      </c>
      <c r="Q2402" s="28">
        <v>9.2164550712975135</v>
      </c>
      <c r="R2402" s="28">
        <v>0</v>
      </c>
      <c r="S2402" s="93">
        <v>0</v>
      </c>
      <c r="T2402" s="93">
        <f>_xlfn.XLOOKUP(B2402,'[3]Nur des jours'!$B:$B,'[3]Nur des jours'!$U:$U,"")</f>
        <v>0</v>
      </c>
      <c r="U2402" s="93">
        <v>0</v>
      </c>
      <c r="V2402" s="93">
        <v>0</v>
      </c>
      <c r="W2402" s="93">
        <v>0</v>
      </c>
      <c r="X2402" s="93">
        <v>0</v>
      </c>
      <c r="Y2402" s="93">
        <v>0</v>
      </c>
      <c r="Z2402" s="93">
        <v>0</v>
      </c>
      <c r="AA2402" s="93">
        <v>0</v>
      </c>
      <c r="AB2402" s="93">
        <v>0</v>
      </c>
      <c r="AC2402" s="93">
        <f>_xlfn.XLOOKUP(B2402,'[3]Nur des jours'!$B:$B,'[3]Nur des jours'!$N:$N,"")</f>
        <v>4.3927797895746482E-2</v>
      </c>
      <c r="AD2402" s="93">
        <v>4.3927797895746482E-2</v>
      </c>
      <c r="AE2402" s="93">
        <v>0</v>
      </c>
      <c r="AF2402" s="93">
        <v>0</v>
      </c>
      <c r="AG2402" s="93"/>
      <c r="AH2402" s="93">
        <v>0</v>
      </c>
      <c r="AI2402" s="93">
        <v>0</v>
      </c>
      <c r="AJ2402" s="93">
        <v>0</v>
      </c>
      <c r="AK2402" s="93">
        <v>0</v>
      </c>
      <c r="AL2402" s="93">
        <v>0</v>
      </c>
      <c r="AM2402" s="49" t="s">
        <v>5598</v>
      </c>
      <c r="AN2402" s="49"/>
      <c r="AO2402" s="48" t="str" cm="1">
        <f t="array" ref="AO2402">IFERROR(_xlfn.IFS(
AQ2402="MPR ISSUE","PDH",
AQ2402="BSS Hardware Issue","BSS",
AQ2402="Sites strategiques, MLL, Pylone, etc.","ENVTECH",
AQ2402="AKTIVCO DEFAUT GE &amp; POWER Cabinet","AKTIVCO",
AQ2402="AKTIVCO Coupure ENEO &amp; Baisse de tension","AKTIVCO GRID ONLY",
AQ2402="Coupure ENEO &amp; Baisse de tension","IHS GRID ONLY",
AQ2402="Defaut GE &amp; POWER Cabinet","IHS",
AQ2402="Sharing","Partners",
AQ2402="Sites strategiques &amp; DataCenter","SST &amp; DC",
AQ2402="Exclu","Exclu",
AQ2402="SAT","SAT",
AQ2402="SPARE-ISSUE","SPARE-ISSUE",
AQ2402="Fiber CAmtel","TRANS_FO_CAMTEL",
AQ2402="Fiber AOF","Fiber AOF",
AQ2402="Projet OCM (HUAWEI)","TRAVAUX-HUAWEI",
AQ2402="Projet OCM (NOKIA)","TRAVAUX-NOKIA",
AQ2402="ACCESS-ISSUE","ACCESS-ISSUE",
AQ2402="Projet OCM (ZTE, NOKIA, autres projets)","TRAVAUX OCM",
AQ2402="No root CAuse","No root cause",
AQ2402="ODU HS","PDH",
AQ2402="IP &amp; VLAN","PDH",
AQ2402="Warehouse HUAWEI","SPARE-ISSUE",
AQ2402="SPARE-HS","SPARE-ISSUE",
AQ2402="Power Telco","BSS",AQ2402="no impacts","no impacts"
),"")</f>
        <v>Exclu</v>
      </c>
      <c r="AP2402" s="48" t="str" cm="1">
        <f t="array" ref="AP2402">IFERROR(_xlfn.IFS(
AQ2402="MPR ISSUE","TX ISSUE",
AQ2402="BSS Hardware Issue","RAN ISSUE",
AQ2402="Sites strategiques, MLL, Pylone, etc.","ENVTECH",
AQ2402="AKTIVCO DEFAUT GE &amp; POWER Cabinet","POWER ISSUE",
AQ2402="AKTIVCO Coupure ENEO &amp; Baisse de tension","POWER ISSUE",
AQ2402="Coupure ENEO &amp; Baisse de tension","POWER ISSUE",
AQ2402="Defaut GE &amp; POWER Cabinet","POWER ISSUE",
AQ2402="Sharing","POWER ISSUE",
AQ2402="Sites strategiques &amp; DataCenter","POWER ISSUE",
AQ2402="Exclu","Exclu",
AQ2402="SAT","TX ISSUE",
AQ2402="SPARE-ISSUE","SPARE-ISSUE",
AQ2402="Fiber CAmtel","TX ISSUE",
AQ2402="Fiber AOF","TX ISSUE",
AQ2402="Projet OCM (HUAWEI)","TRAVAUX-HUAWEI",
AQ2402="Projet OCM (NOKIA)","TRAVAUX -NOKIA",
AQ2402="ACCESS-ISSUE","ACCESS-ISSUE",
AQ2402="Projet OCM (ZTE, NOKIA, autres projets)","TRAVAUX OCM",
AQ2402="No root CAuse","No root cause",
AQ2402="ODU HS","TX ISSUE",
AQ2402="IP &amp; VLAN","TX ISSUE",
AQ2402="Warehouse HUAWEI","SPARE-ISSUE",
AQ2402="SPARE-HS","SPARE-ISSUE",
AQ2402="Power Telco","RAN ISSUE",AQ2402="no impacts","no impacts"
),"")</f>
        <v>Exclu</v>
      </c>
      <c r="AQ2402" s="67" t="s">
        <v>5598</v>
      </c>
      <c r="AR2402" s="48" t="str" cm="1">
        <f t="array" ref="AR2402">IFERROR(_xlfn.IFS(
AQ2402="MPR ISSUE","ACTIVE",
AQ2402="BSS Hardware Issue","ACTIVE",
AQ2402="Sites strategiques, MLL, Pylone, etc.","PASSIVE",
AQ2402="AKTIVCO DEFAUT GE &amp; POWER Cabinet","PASSIVE",
AQ2402="AKTIVCO Coupure ENEO &amp; Baisse de tension","PASSIVE",
AQ2402="Coupure ENEO &amp; Baisse de tension","PASSIVE",
AQ2402="Defaut GE &amp; POWER Cabinet","PASSIVE",
AQ2402="Sharing","PASSIVE",
AQ2402="Sites strategiques &amp; DataCenter","PASSIVE",
AQ2402="Exclu","Exclu",
AQ2402="SAT","ACTIVE",
AQ2402="SPARE-ISSUE","SPARE-ISSUE",
AQ2402="Fiber CAmtel","ACTIVE",
AQ2402="Fiber AOF","ACTIVE",
AQ2402="Projet OCM (HUAWEI)","PLANNED WORKS",
AQ2402="Projet OCM (NOKIA)","PLANNED WORKS",
AQ2402="ACCESS-ISSUE","ACCESS-ISSUE",
AQ2402="Projet OCM (ZTE, NOKIA, autres projets)","PLANNED WORKS",
AQ2402="No root CAuse","No root cause",
AQ2402="ODU HS","ACTIVE",
AQ2402="IP &amp; VLAN","ACTIVE",
AQ2402="Warehouse HUAWEI","SPARE-ISSUE",
AQ2402="SPARE-HS","SPARE-ISSUE",
AQ2402="Power Telco","ACTIVE", AQ2402="no impacts","no impacts"
),"")</f>
        <v>Exclu</v>
      </c>
      <c r="AS2402" s="92" t="s">
        <v>5537</v>
      </c>
      <c r="AT2402" s="98" t="s">
        <v>5431</v>
      </c>
      <c r="AV2402" s="17" t="s">
        <v>5537</v>
      </c>
      <c r="AW2402" s="7" t="s">
        <v>5537</v>
      </c>
      <c r="AX2402" s="6" t="s">
        <v>5537</v>
      </c>
      <c r="AY2402" s="7"/>
      <c r="AZ2402" s="3" t="s">
        <v>5537</v>
      </c>
      <c r="BA2402" s="18" t="s">
        <v>5537</v>
      </c>
      <c r="BB2402" s="18" t="s">
        <v>5537</v>
      </c>
      <c r="BC2402" s="18" t="s">
        <v>5537</v>
      </c>
      <c r="BD2402" s="18" t="s">
        <v>5537</v>
      </c>
      <c r="BE2402" s="18" t="s">
        <v>5537</v>
      </c>
      <c r="BF2402" s="18" t="s">
        <v>5537</v>
      </c>
      <c r="BG2402" s="18" t="s">
        <v>5537</v>
      </c>
      <c r="BH2402" s="18" t="s">
        <v>5537</v>
      </c>
      <c r="BI2402" s="18" t="s">
        <v>5537</v>
      </c>
      <c r="BJ2402" s="18" t="s">
        <v>5537</v>
      </c>
      <c r="BK2402" s="18" t="s">
        <v>5537</v>
      </c>
      <c r="BL2402" s="9" t="s">
        <v>5537</v>
      </c>
      <c r="BM2402" s="14" t="s">
        <v>5537</v>
      </c>
      <c r="BN2402" s="14" t="s">
        <v>5537</v>
      </c>
      <c r="BO2402" s="14" t="str">
        <f>_xlfn.XLOOKUP(B2402,'[4]cell downs 18042026 17h'!$B:$B,'[4]cell downs 18042026 17h'!$B:$B,"")</f>
        <v/>
      </c>
      <c r="BP2402" s="14" t="str">
        <f>_xlfn.XLOOKUP(B2402,'[5]Cells Huawei 19042026 15h'!$B:$B,'[5]Cells Huawei 19042026 15h'!$B:$B,"")</f>
        <v/>
      </c>
      <c r="BQ2402" s="9" t="str">
        <f>_xlfn.XLOOKUP(B2402,'[6]cells down 19042026 9H40'!$B:$B,'[6]cells down 19042026 9H40'!$B:$B,"")</f>
        <v/>
      </c>
      <c r="BR2402" s="9" t="s">
        <v>5537</v>
      </c>
      <c r="BS2402" s="9" t="s">
        <v>5537</v>
      </c>
      <c r="BT2402" s="108"/>
    </row>
    <row r="2403" spans="1:72" s="9" customFormat="1" x14ac:dyDescent="0.35">
      <c r="A2403" s="1" t="s">
        <v>3183</v>
      </c>
      <c r="B2403" s="1" t="s">
        <v>3184</v>
      </c>
      <c r="C2403" s="3" t="str">
        <f>_xlfn.XLOOKUP(B2403,'[1]daily break down'!$D:$D,'[1]daily break down'!$E:$E,"")</f>
        <v>Douala</v>
      </c>
      <c r="D2403" s="1" t="s">
        <v>11</v>
      </c>
      <c r="E2403" s="1" t="s">
        <v>757</v>
      </c>
      <c r="F2403" s="3" t="s">
        <v>31</v>
      </c>
      <c r="G2403" s="1" t="s">
        <v>32</v>
      </c>
      <c r="H2403" s="34" t="str">
        <f>_xlfn.XLOOKUP(B2403,[2]CALCULATION!$B:$B,[2]CALCULATION!$H:$H,"")</f>
        <v>ZTE</v>
      </c>
      <c r="I2403" s="28">
        <v>1.5409507666230065</v>
      </c>
      <c r="J2403" s="28">
        <v>1.5409507666230065</v>
      </c>
      <c r="K2403" s="28">
        <v>1.5409507666230065</v>
      </c>
      <c r="L2403" s="28">
        <v>1.5409507666230065</v>
      </c>
      <c r="M2403" s="28">
        <v>1.5409507666230065</v>
      </c>
      <c r="N2403" s="28">
        <v>1.5409507666230065</v>
      </c>
      <c r="O2403" s="28">
        <v>1.5409507666230065</v>
      </c>
      <c r="P2403" s="28">
        <v>1.5409507666230065</v>
      </c>
      <c r="Q2403" s="28">
        <v>1.5409507666230065</v>
      </c>
      <c r="R2403" s="28">
        <v>1.5409507666230065</v>
      </c>
      <c r="S2403" s="93">
        <v>1.5409507666230065</v>
      </c>
      <c r="T2403" s="93">
        <f>_xlfn.XLOOKUP(B2403,'[3]Nur des jours'!$B:$B,'[3]Nur des jours'!$U:$U,"")</f>
        <v>1.5409507666230065</v>
      </c>
      <c r="U2403" s="93">
        <v>1.5409507666230065</v>
      </c>
      <c r="V2403" s="93">
        <v>1.5409507666230065</v>
      </c>
      <c r="W2403" s="93">
        <v>1.5409507666230065</v>
      </c>
      <c r="X2403" s="93">
        <v>1.5409507666230065</v>
      </c>
      <c r="Y2403" s="93">
        <v>1.5409507666230065</v>
      </c>
      <c r="Z2403" s="93">
        <v>1.0310458775286575</v>
      </c>
      <c r="AA2403" s="93">
        <v>0</v>
      </c>
      <c r="AB2403" s="93">
        <v>0</v>
      </c>
      <c r="AC2403" s="93">
        <f>_xlfn.XLOOKUP(B2403,'[3]Nur des jours'!$B:$B,'[3]Nur des jours'!$N:$N,"")</f>
        <v>0</v>
      </c>
      <c r="AD2403" s="93">
        <v>0</v>
      </c>
      <c r="AE2403" s="93">
        <v>0</v>
      </c>
      <c r="AF2403" s="93">
        <v>0</v>
      </c>
      <c r="AG2403" s="93"/>
      <c r="AH2403" s="93">
        <v>0</v>
      </c>
      <c r="AI2403" s="93">
        <v>0</v>
      </c>
      <c r="AJ2403" s="93">
        <v>0</v>
      </c>
      <c r="AK2403" s="93">
        <v>0</v>
      </c>
      <c r="AL2403" s="93">
        <v>0</v>
      </c>
      <c r="AM2403" s="49" t="s">
        <v>5598</v>
      </c>
      <c r="AN2403" s="49"/>
      <c r="AO2403" s="48" t="str" cm="1">
        <f t="array" ref="AO2403">IFERROR(_xlfn.IFS(
AQ2403="MPR ISSUE","PDH",
AQ2403="BSS Hardware Issue","BSS",
AQ2403="Sites strategiques, MLL, Pylone, etc.","ENVTECH",
AQ2403="AKTIVCO DEFAUT GE &amp; POWER Cabinet","AKTIVCO",
AQ2403="AKTIVCO Coupure ENEO &amp; Baisse de tension","AKTIVCO GRID ONLY",
AQ2403="Coupure ENEO &amp; Baisse de tension","IHS GRID ONLY",
AQ2403="Defaut GE &amp; POWER Cabinet","IHS",
AQ2403="Sharing","Partners",
AQ2403="Sites strategiques &amp; DataCenter","SST &amp; DC",
AQ2403="Exclu","Exclu",
AQ2403="SAT","SAT",
AQ2403="SPARE-ISSUE","SPARE-ISSUE",
AQ2403="Fiber CAmtel","TRANS_FO_CAMTEL",
AQ2403="Fiber AOF","Fiber AOF",
AQ2403="Projet OCM (HUAWEI)","TRAVAUX-HUAWEI",
AQ2403="Projet OCM (NOKIA)","TRAVAUX-NOKIA",
AQ2403="ACCESS-ISSUE","ACCESS-ISSUE",
AQ2403="Projet OCM (ZTE, NOKIA, autres projets)","TRAVAUX OCM",
AQ2403="No root CAuse","No root cause",
AQ2403="ODU HS","PDH",
AQ2403="IP &amp; VLAN","PDH",
AQ2403="Warehouse HUAWEI","SPARE-ISSUE",
AQ2403="SPARE-HS","SPARE-ISSUE",
AQ2403="Power Telco","BSS",AQ2403="no impacts","no impacts"
),"")</f>
        <v>Exclu</v>
      </c>
      <c r="AP2403" s="48" t="str" cm="1">
        <f t="array" ref="AP2403">IFERROR(_xlfn.IFS(
AQ2403="MPR ISSUE","TX ISSUE",
AQ2403="BSS Hardware Issue","RAN ISSUE",
AQ2403="Sites strategiques, MLL, Pylone, etc.","ENVTECH",
AQ2403="AKTIVCO DEFAUT GE &amp; POWER Cabinet","POWER ISSUE",
AQ2403="AKTIVCO Coupure ENEO &amp; Baisse de tension","POWER ISSUE",
AQ2403="Coupure ENEO &amp; Baisse de tension","POWER ISSUE",
AQ2403="Defaut GE &amp; POWER Cabinet","POWER ISSUE",
AQ2403="Sharing","POWER ISSUE",
AQ2403="Sites strategiques &amp; DataCenter","POWER ISSUE",
AQ2403="Exclu","Exclu",
AQ2403="SAT","TX ISSUE",
AQ2403="SPARE-ISSUE","SPARE-ISSUE",
AQ2403="Fiber CAmtel","TX ISSUE",
AQ2403="Fiber AOF","TX ISSUE",
AQ2403="Projet OCM (HUAWEI)","TRAVAUX-HUAWEI",
AQ2403="Projet OCM (NOKIA)","TRAVAUX -NOKIA",
AQ2403="ACCESS-ISSUE","ACCESS-ISSUE",
AQ2403="Projet OCM (ZTE, NOKIA, autres projets)","TRAVAUX OCM",
AQ2403="No root CAuse","No root cause",
AQ2403="ODU HS","TX ISSUE",
AQ2403="IP &amp; VLAN","TX ISSUE",
AQ2403="Warehouse HUAWEI","SPARE-ISSUE",
AQ2403="SPARE-HS","SPARE-ISSUE",
AQ2403="Power Telco","RAN ISSUE",AQ2403="no impacts","no impacts"
),"")</f>
        <v>Exclu</v>
      </c>
      <c r="AQ2403" s="67" t="s">
        <v>5598</v>
      </c>
      <c r="AR2403" s="48" t="str" cm="1">
        <f t="array" ref="AR2403">IFERROR(_xlfn.IFS(
AQ2403="MPR ISSUE","ACTIVE",
AQ2403="BSS Hardware Issue","ACTIVE",
AQ2403="Sites strategiques, MLL, Pylone, etc.","PASSIVE",
AQ2403="AKTIVCO DEFAUT GE &amp; POWER Cabinet","PASSIVE",
AQ2403="AKTIVCO Coupure ENEO &amp; Baisse de tension","PASSIVE",
AQ2403="Coupure ENEO &amp; Baisse de tension","PASSIVE",
AQ2403="Defaut GE &amp; POWER Cabinet","PASSIVE",
AQ2403="Sharing","PASSIVE",
AQ2403="Sites strategiques &amp; DataCenter","PASSIVE",
AQ2403="Exclu","Exclu",
AQ2403="SAT","ACTIVE",
AQ2403="SPARE-ISSUE","SPARE-ISSUE",
AQ2403="Fiber CAmtel","ACTIVE",
AQ2403="Fiber AOF","ACTIVE",
AQ2403="Projet OCM (HUAWEI)","PLANNED WORKS",
AQ2403="Projet OCM (NOKIA)","PLANNED WORKS",
AQ2403="ACCESS-ISSUE","ACCESS-ISSUE",
AQ2403="Projet OCM (ZTE, NOKIA, autres projets)","PLANNED WORKS",
AQ2403="No root CAuse","No root cause",
AQ2403="ODU HS","ACTIVE",
AQ2403="IP &amp; VLAN","ACTIVE",
AQ2403="Warehouse HUAWEI","SPARE-ISSUE",
AQ2403="SPARE-HS","SPARE-ISSUE",
AQ2403="Power Telco","ACTIVE", AQ2403="no impacts","no impacts"
),"")</f>
        <v>Exclu</v>
      </c>
      <c r="AS2403" s="92" t="s">
        <v>5537</v>
      </c>
      <c r="AT2403" s="98" t="s">
        <v>3184</v>
      </c>
      <c r="AV2403" s="17" t="s">
        <v>5537</v>
      </c>
      <c r="AW2403" s="7" t="s">
        <v>5537</v>
      </c>
      <c r="AX2403" s="6" t="s">
        <v>5537</v>
      </c>
      <c r="AY2403" s="7"/>
      <c r="AZ2403" s="3" t="s">
        <v>5537</v>
      </c>
      <c r="BA2403" s="18" t="s">
        <v>5537</v>
      </c>
      <c r="BB2403" s="18" t="s">
        <v>5537</v>
      </c>
      <c r="BC2403" s="18" t="s">
        <v>5537</v>
      </c>
      <c r="BD2403" s="18" t="s">
        <v>5537</v>
      </c>
      <c r="BE2403" s="18" t="s">
        <v>5537</v>
      </c>
      <c r="BF2403" s="18" t="s">
        <v>5537</v>
      </c>
      <c r="BG2403" s="18" t="s">
        <v>5537</v>
      </c>
      <c r="BH2403" s="18" t="s">
        <v>5537</v>
      </c>
      <c r="BI2403" s="18" t="s">
        <v>5537</v>
      </c>
      <c r="BJ2403" s="18" t="s">
        <v>5537</v>
      </c>
      <c r="BK2403" s="18" t="s">
        <v>5537</v>
      </c>
      <c r="BL2403" s="9" t="s">
        <v>5537</v>
      </c>
      <c r="BM2403" s="14" t="s">
        <v>5537</v>
      </c>
      <c r="BN2403" s="14" t="s">
        <v>5537</v>
      </c>
      <c r="BO2403" s="14" t="str">
        <f>_xlfn.XLOOKUP(B2403,'[4]cell downs 18042026 17h'!$B:$B,'[4]cell downs 18042026 17h'!$B:$B,"")</f>
        <v/>
      </c>
      <c r="BP2403" s="14" t="str">
        <f>_xlfn.XLOOKUP(B2403,'[5]Cells Huawei 19042026 15h'!$B:$B,'[5]Cells Huawei 19042026 15h'!$B:$B,"")</f>
        <v/>
      </c>
      <c r="BQ2403" s="9" t="str">
        <f>_xlfn.XLOOKUP(B2403,'[6]cells down 19042026 9H40'!$B:$B,'[6]cells down 19042026 9H40'!$B:$B,"")</f>
        <v>LIT_041</v>
      </c>
      <c r="BR2403" s="9" t="s">
        <v>3184</v>
      </c>
      <c r="BS2403" s="9" t="s">
        <v>594</v>
      </c>
      <c r="BT2403" s="108"/>
    </row>
    <row r="2404" spans="1:72" s="9" customFormat="1" x14ac:dyDescent="0.35">
      <c r="A2404" s="1" t="s">
        <v>2772</v>
      </c>
      <c r="B2404" s="1" t="s">
        <v>2773</v>
      </c>
      <c r="C2404" s="3" t="str">
        <f>_xlfn.XLOOKUP(B2404,'[1]daily break down'!$D:$D,'[1]daily break down'!$E:$E,"")</f>
        <v>Douala</v>
      </c>
      <c r="D2404" s="1" t="s">
        <v>11</v>
      </c>
      <c r="E2404" s="1" t="s">
        <v>12</v>
      </c>
      <c r="F2404" s="3" t="s">
        <v>31</v>
      </c>
      <c r="G2404" s="1" t="s">
        <v>32</v>
      </c>
      <c r="H2404" s="34" t="str">
        <f>_xlfn.XLOOKUP(B2404,[2]CALCULATION!$B:$B,[2]CALCULATION!$H:$H,"")</f>
        <v>ZTE</v>
      </c>
      <c r="I2404" s="28">
        <v>1.5409507666230065</v>
      </c>
      <c r="J2404" s="28">
        <v>1.5409507666230065</v>
      </c>
      <c r="K2404" s="28">
        <v>1.5409507666230065</v>
      </c>
      <c r="L2404" s="28">
        <v>1.5409507666230065</v>
      </c>
      <c r="M2404" s="28">
        <v>1.5409507666230065</v>
      </c>
      <c r="N2404" s="28">
        <v>1.5409507666230065</v>
      </c>
      <c r="O2404" s="28">
        <v>1.5409507666230065</v>
      </c>
      <c r="P2404" s="28">
        <v>1.5409507666230065</v>
      </c>
      <c r="Q2404" s="28">
        <v>2.3149753305196716</v>
      </c>
      <c r="R2404" s="28">
        <v>14.731400153524353</v>
      </c>
      <c r="S2404" s="93">
        <v>1.5409507666230065</v>
      </c>
      <c r="T2404" s="93">
        <f>_xlfn.XLOOKUP(B2404,'[3]Nur des jours'!$B:$B,'[3]Nur des jours'!$U:$U,"")</f>
        <v>1.5409507666230065</v>
      </c>
      <c r="U2404" s="93">
        <v>1.5409507666230065</v>
      </c>
      <c r="V2404" s="93">
        <v>1.5409507666230065</v>
      </c>
      <c r="W2404" s="93">
        <v>1.5409507666230065</v>
      </c>
      <c r="X2404" s="93">
        <v>1.5409507666230065</v>
      </c>
      <c r="Y2404" s="93">
        <v>1.5409507666230065</v>
      </c>
      <c r="Z2404" s="93">
        <v>1.5409507666230065</v>
      </c>
      <c r="AA2404" s="93">
        <v>1.5409507666230065</v>
      </c>
      <c r="AB2404" s="93">
        <v>1.1179918843259626</v>
      </c>
      <c r="AC2404" s="93">
        <f>_xlfn.XLOOKUP(B2404,'[3]Nur des jours'!$B:$B,'[3]Nur des jours'!$N:$N,"")</f>
        <v>0</v>
      </c>
      <c r="AD2404" s="93">
        <v>0</v>
      </c>
      <c r="AE2404" s="93">
        <v>0</v>
      </c>
      <c r="AF2404" s="93">
        <v>0</v>
      </c>
      <c r="AG2404" s="93"/>
      <c r="AH2404" s="93">
        <v>0</v>
      </c>
      <c r="AI2404" s="93">
        <v>0</v>
      </c>
      <c r="AJ2404" s="93">
        <v>0</v>
      </c>
      <c r="AK2404" s="93">
        <v>0</v>
      </c>
      <c r="AL2404" s="93">
        <v>0</v>
      </c>
      <c r="AM2404" s="49" t="s">
        <v>5598</v>
      </c>
      <c r="AN2404" s="49"/>
      <c r="AO2404" s="48" t="str" cm="1">
        <f t="array" ref="AO2404">IFERROR(_xlfn.IFS(
AQ2404="MPR ISSUE","PDH",
AQ2404="BSS Hardware Issue","BSS",
AQ2404="Sites strategiques, MLL, Pylone, etc.","ENVTECH",
AQ2404="AKTIVCO DEFAUT GE &amp; POWER Cabinet","AKTIVCO",
AQ2404="AKTIVCO Coupure ENEO &amp; Baisse de tension","AKTIVCO GRID ONLY",
AQ2404="Coupure ENEO &amp; Baisse de tension","IHS GRID ONLY",
AQ2404="Defaut GE &amp; POWER Cabinet","IHS",
AQ2404="Sharing","Partners",
AQ2404="Sites strategiques &amp; DataCenter","SST &amp; DC",
AQ2404="Exclu","Exclu",
AQ2404="SAT","SAT",
AQ2404="SPARE-ISSUE","SPARE-ISSUE",
AQ2404="Fiber CAmtel","TRANS_FO_CAMTEL",
AQ2404="Fiber AOF","Fiber AOF",
AQ2404="Projet OCM (HUAWEI)","TRAVAUX-HUAWEI",
AQ2404="Projet OCM (NOKIA)","TRAVAUX-NOKIA",
AQ2404="ACCESS-ISSUE","ACCESS-ISSUE",
AQ2404="Projet OCM (ZTE, NOKIA, autres projets)","TRAVAUX OCM",
AQ2404="No root CAuse","No root cause",
AQ2404="ODU HS","PDH",
AQ2404="IP &amp; VLAN","PDH",
AQ2404="Warehouse HUAWEI","SPARE-ISSUE",
AQ2404="SPARE-HS","SPARE-ISSUE",
AQ2404="Power Telco","BSS",AQ2404="no impacts","no impacts"
),"")</f>
        <v>Exclu</v>
      </c>
      <c r="AP2404" s="48" t="str" cm="1">
        <f t="array" ref="AP2404">IFERROR(_xlfn.IFS(
AQ2404="MPR ISSUE","TX ISSUE",
AQ2404="BSS Hardware Issue","RAN ISSUE",
AQ2404="Sites strategiques, MLL, Pylone, etc.","ENVTECH",
AQ2404="AKTIVCO DEFAUT GE &amp; POWER Cabinet","POWER ISSUE",
AQ2404="AKTIVCO Coupure ENEO &amp; Baisse de tension","POWER ISSUE",
AQ2404="Coupure ENEO &amp; Baisse de tension","POWER ISSUE",
AQ2404="Defaut GE &amp; POWER Cabinet","POWER ISSUE",
AQ2404="Sharing","POWER ISSUE",
AQ2404="Sites strategiques &amp; DataCenter","POWER ISSUE",
AQ2404="Exclu","Exclu",
AQ2404="SAT","TX ISSUE",
AQ2404="SPARE-ISSUE","SPARE-ISSUE",
AQ2404="Fiber CAmtel","TX ISSUE",
AQ2404="Fiber AOF","TX ISSUE",
AQ2404="Projet OCM (HUAWEI)","TRAVAUX-HUAWEI",
AQ2404="Projet OCM (NOKIA)","TRAVAUX -NOKIA",
AQ2404="ACCESS-ISSUE","ACCESS-ISSUE",
AQ2404="Projet OCM (ZTE, NOKIA, autres projets)","TRAVAUX OCM",
AQ2404="No root CAuse","No root cause",
AQ2404="ODU HS","TX ISSUE",
AQ2404="IP &amp; VLAN","TX ISSUE",
AQ2404="Warehouse HUAWEI","SPARE-ISSUE",
AQ2404="SPARE-HS","SPARE-ISSUE",
AQ2404="Power Telco","RAN ISSUE",AQ2404="no impacts","no impacts"
),"")</f>
        <v>Exclu</v>
      </c>
      <c r="AQ2404" s="67" t="s">
        <v>5598</v>
      </c>
      <c r="AR2404" s="48" t="str" cm="1">
        <f t="array" ref="AR2404">IFERROR(_xlfn.IFS(
AQ2404="MPR ISSUE","ACTIVE",
AQ2404="BSS Hardware Issue","ACTIVE",
AQ2404="Sites strategiques, MLL, Pylone, etc.","PASSIVE",
AQ2404="AKTIVCO DEFAUT GE &amp; POWER Cabinet","PASSIVE",
AQ2404="AKTIVCO Coupure ENEO &amp; Baisse de tension","PASSIVE",
AQ2404="Coupure ENEO &amp; Baisse de tension","PASSIVE",
AQ2404="Defaut GE &amp; POWER Cabinet","PASSIVE",
AQ2404="Sharing","PASSIVE",
AQ2404="Sites strategiques &amp; DataCenter","PASSIVE",
AQ2404="Exclu","Exclu",
AQ2404="SAT","ACTIVE",
AQ2404="SPARE-ISSUE","SPARE-ISSUE",
AQ2404="Fiber CAmtel","ACTIVE",
AQ2404="Fiber AOF","ACTIVE",
AQ2404="Projet OCM (HUAWEI)","PLANNED WORKS",
AQ2404="Projet OCM (NOKIA)","PLANNED WORKS",
AQ2404="ACCESS-ISSUE","ACCESS-ISSUE",
AQ2404="Projet OCM (ZTE, NOKIA, autres projets)","PLANNED WORKS",
AQ2404="No root CAuse","No root cause",
AQ2404="ODU HS","ACTIVE",
AQ2404="IP &amp; VLAN","ACTIVE",
AQ2404="Warehouse HUAWEI","SPARE-ISSUE",
AQ2404="SPARE-HS","SPARE-ISSUE",
AQ2404="Power Telco","ACTIVE", AQ2404="no impacts","no impacts"
),"")</f>
        <v>Exclu</v>
      </c>
      <c r="AS2404" s="92" t="s">
        <v>5537</v>
      </c>
      <c r="AT2404" s="98" t="s">
        <v>2773</v>
      </c>
      <c r="AV2404" s="17" t="s">
        <v>5537</v>
      </c>
      <c r="AW2404" s="7" t="s">
        <v>5537</v>
      </c>
      <c r="AX2404" s="6" t="s">
        <v>5537</v>
      </c>
      <c r="AY2404" s="7"/>
      <c r="AZ2404" s="3" t="s">
        <v>5537</v>
      </c>
      <c r="BA2404" s="18" t="s">
        <v>5537</v>
      </c>
      <c r="BB2404" s="18" t="s">
        <v>5537</v>
      </c>
      <c r="BC2404" s="18" t="s">
        <v>5537</v>
      </c>
      <c r="BD2404" s="18" t="s">
        <v>5537</v>
      </c>
      <c r="BE2404" s="18" t="s">
        <v>5537</v>
      </c>
      <c r="BF2404" s="18" t="s">
        <v>5537</v>
      </c>
      <c r="BG2404" s="18" t="s">
        <v>5537</v>
      </c>
      <c r="BH2404" s="18" t="s">
        <v>5537</v>
      </c>
      <c r="BI2404" s="18" t="s">
        <v>5537</v>
      </c>
      <c r="BJ2404" s="18" t="s">
        <v>5537</v>
      </c>
      <c r="BK2404" s="18" t="s">
        <v>5537</v>
      </c>
      <c r="BL2404" s="9" t="s">
        <v>5537</v>
      </c>
      <c r="BM2404" s="14" t="s">
        <v>5537</v>
      </c>
      <c r="BN2404" s="14" t="s">
        <v>5537</v>
      </c>
      <c r="BO2404" s="14" t="str">
        <f>_xlfn.XLOOKUP(B2404,'[4]cell downs 18042026 17h'!$B:$B,'[4]cell downs 18042026 17h'!$B:$B,"")</f>
        <v/>
      </c>
      <c r="BP2404" s="14" t="str">
        <f>_xlfn.XLOOKUP(B2404,'[5]Cells Huawei 19042026 15h'!$B:$B,'[5]Cells Huawei 19042026 15h'!$B:$B,"")</f>
        <v/>
      </c>
      <c r="BQ2404" s="9" t="str">
        <f>_xlfn.XLOOKUP(B2404,'[6]cells down 19042026 9H40'!$B:$B,'[6]cells down 19042026 9H40'!$B:$B,"")</f>
        <v>LIT_087</v>
      </c>
      <c r="BR2404" s="9" t="s">
        <v>2773</v>
      </c>
      <c r="BS2404" s="9" t="s">
        <v>83</v>
      </c>
      <c r="BT2404" s="108"/>
    </row>
    <row r="2405" spans="1:72" s="9" customFormat="1" x14ac:dyDescent="0.35">
      <c r="A2405" s="1" t="s">
        <v>3341</v>
      </c>
      <c r="B2405" s="1" t="s">
        <v>3342</v>
      </c>
      <c r="C2405" s="3" t="str">
        <f>_xlfn.XLOOKUP(B2405,'[1]daily break down'!$D:$D,'[1]daily break down'!$E:$E,"")</f>
        <v>Douala</v>
      </c>
      <c r="D2405" s="1" t="s">
        <v>11</v>
      </c>
      <c r="E2405" s="1" t="s">
        <v>12</v>
      </c>
      <c r="F2405" s="3" t="s">
        <v>31</v>
      </c>
      <c r="G2405" s="1" t="s">
        <v>32</v>
      </c>
      <c r="H2405" s="34" t="str">
        <f>_xlfn.XLOOKUP(B2405,[2]CALCULATION!$B:$B,[2]CALCULATION!$H:$H,"")</f>
        <v>ZTE</v>
      </c>
      <c r="I2405" s="28">
        <v>1.5409507666230065</v>
      </c>
      <c r="J2405" s="28">
        <v>1.5409507666230065</v>
      </c>
      <c r="K2405" s="28">
        <v>1.5409507666230065</v>
      </c>
      <c r="L2405" s="28">
        <v>1.5409507666230065</v>
      </c>
      <c r="M2405" s="28">
        <v>1.5409507666230065</v>
      </c>
      <c r="N2405" s="28">
        <v>2.1053953252119531</v>
      </c>
      <c r="O2405" s="28">
        <v>1.5409507666230065</v>
      </c>
      <c r="P2405" s="28">
        <v>1.5409507666230065</v>
      </c>
      <c r="Q2405" s="28">
        <v>1.5409507666230065</v>
      </c>
      <c r="R2405" s="28">
        <v>1.5409507666230065</v>
      </c>
      <c r="S2405" s="93">
        <v>1.5409507666230065</v>
      </c>
      <c r="T2405" s="93">
        <f>_xlfn.XLOOKUP(B2405,'[3]Nur des jours'!$B:$B,'[3]Nur des jours'!$U:$U,"")</f>
        <v>1.5409507666230065</v>
      </c>
      <c r="U2405" s="93">
        <v>1.5409507666230065</v>
      </c>
      <c r="V2405" s="93">
        <v>1.5409507666230065</v>
      </c>
      <c r="W2405" s="93">
        <v>1.5409507666230065</v>
      </c>
      <c r="X2405" s="93">
        <v>1.5409507666230065</v>
      </c>
      <c r="Y2405" s="93">
        <v>1.5409507666230065</v>
      </c>
      <c r="Z2405" s="93">
        <v>1.5409507666230065</v>
      </c>
      <c r="AA2405" s="93">
        <v>1.5409507666230065</v>
      </c>
      <c r="AB2405" s="93">
        <v>1.1109291933122738</v>
      </c>
      <c r="AC2405" s="93">
        <f>_xlfn.XLOOKUP(B2405,'[3]Nur des jours'!$B:$B,'[3]Nur des jours'!$N:$N,"")</f>
        <v>0</v>
      </c>
      <c r="AD2405" s="93">
        <v>0</v>
      </c>
      <c r="AE2405" s="93">
        <v>0</v>
      </c>
      <c r="AF2405" s="93">
        <v>0</v>
      </c>
      <c r="AG2405" s="93"/>
      <c r="AH2405" s="93">
        <v>0</v>
      </c>
      <c r="AI2405" s="93">
        <v>0</v>
      </c>
      <c r="AJ2405" s="93">
        <v>0</v>
      </c>
      <c r="AK2405" s="93">
        <v>0</v>
      </c>
      <c r="AL2405" s="93">
        <v>0</v>
      </c>
      <c r="AM2405" s="49" t="s">
        <v>5598</v>
      </c>
      <c r="AN2405" s="49"/>
      <c r="AO2405" s="48" t="str" cm="1">
        <f t="array" ref="AO2405">IFERROR(_xlfn.IFS(
AQ2405="MPR ISSUE","PDH",
AQ2405="BSS Hardware Issue","BSS",
AQ2405="Sites strategiques, MLL, Pylone, etc.","ENVTECH",
AQ2405="AKTIVCO DEFAUT GE &amp; POWER Cabinet","AKTIVCO",
AQ2405="AKTIVCO Coupure ENEO &amp; Baisse de tension","AKTIVCO GRID ONLY",
AQ2405="Coupure ENEO &amp; Baisse de tension","IHS GRID ONLY",
AQ2405="Defaut GE &amp; POWER Cabinet","IHS",
AQ2405="Sharing","Partners",
AQ2405="Sites strategiques &amp; DataCenter","SST &amp; DC",
AQ2405="Exclu","Exclu",
AQ2405="SAT","SAT",
AQ2405="SPARE-ISSUE","SPARE-ISSUE",
AQ2405="Fiber CAmtel","TRANS_FO_CAMTEL",
AQ2405="Fiber AOF","Fiber AOF",
AQ2405="Projet OCM (HUAWEI)","TRAVAUX-HUAWEI",
AQ2405="Projet OCM (NOKIA)","TRAVAUX-NOKIA",
AQ2405="ACCESS-ISSUE","ACCESS-ISSUE",
AQ2405="Projet OCM (ZTE, NOKIA, autres projets)","TRAVAUX OCM",
AQ2405="No root CAuse","No root cause",
AQ2405="ODU HS","PDH",
AQ2405="IP &amp; VLAN","PDH",
AQ2405="Warehouse HUAWEI","SPARE-ISSUE",
AQ2405="SPARE-HS","SPARE-ISSUE",
AQ2405="Power Telco","BSS",AQ2405="no impacts","no impacts"
),"")</f>
        <v>Exclu</v>
      </c>
      <c r="AP2405" s="48" t="str" cm="1">
        <f t="array" ref="AP2405">IFERROR(_xlfn.IFS(
AQ2405="MPR ISSUE","TX ISSUE",
AQ2405="BSS Hardware Issue","RAN ISSUE",
AQ2405="Sites strategiques, MLL, Pylone, etc.","ENVTECH",
AQ2405="AKTIVCO DEFAUT GE &amp; POWER Cabinet","POWER ISSUE",
AQ2405="AKTIVCO Coupure ENEO &amp; Baisse de tension","POWER ISSUE",
AQ2405="Coupure ENEO &amp; Baisse de tension","POWER ISSUE",
AQ2405="Defaut GE &amp; POWER Cabinet","POWER ISSUE",
AQ2405="Sharing","POWER ISSUE",
AQ2405="Sites strategiques &amp; DataCenter","POWER ISSUE",
AQ2405="Exclu","Exclu",
AQ2405="SAT","TX ISSUE",
AQ2405="SPARE-ISSUE","SPARE-ISSUE",
AQ2405="Fiber CAmtel","TX ISSUE",
AQ2405="Fiber AOF","TX ISSUE",
AQ2405="Projet OCM (HUAWEI)","TRAVAUX-HUAWEI",
AQ2405="Projet OCM (NOKIA)","TRAVAUX -NOKIA",
AQ2405="ACCESS-ISSUE","ACCESS-ISSUE",
AQ2405="Projet OCM (ZTE, NOKIA, autres projets)","TRAVAUX OCM",
AQ2405="No root CAuse","No root cause",
AQ2405="ODU HS","TX ISSUE",
AQ2405="IP &amp; VLAN","TX ISSUE",
AQ2405="Warehouse HUAWEI","SPARE-ISSUE",
AQ2405="SPARE-HS","SPARE-ISSUE",
AQ2405="Power Telco","RAN ISSUE",AQ2405="no impacts","no impacts"
),"")</f>
        <v>Exclu</v>
      </c>
      <c r="AQ2405" s="67" t="s">
        <v>5598</v>
      </c>
      <c r="AR2405" s="48" t="str" cm="1">
        <f t="array" ref="AR2405">IFERROR(_xlfn.IFS(
AQ2405="MPR ISSUE","ACTIVE",
AQ2405="BSS Hardware Issue","ACTIVE",
AQ2405="Sites strategiques, MLL, Pylone, etc.","PASSIVE",
AQ2405="AKTIVCO DEFAUT GE &amp; POWER Cabinet","PASSIVE",
AQ2405="AKTIVCO Coupure ENEO &amp; Baisse de tension","PASSIVE",
AQ2405="Coupure ENEO &amp; Baisse de tension","PASSIVE",
AQ2405="Defaut GE &amp; POWER Cabinet","PASSIVE",
AQ2405="Sharing","PASSIVE",
AQ2405="Sites strategiques &amp; DataCenter","PASSIVE",
AQ2405="Exclu","Exclu",
AQ2405="SAT","ACTIVE",
AQ2405="SPARE-ISSUE","SPARE-ISSUE",
AQ2405="Fiber CAmtel","ACTIVE",
AQ2405="Fiber AOF","ACTIVE",
AQ2405="Projet OCM (HUAWEI)","PLANNED WORKS",
AQ2405="Projet OCM (NOKIA)","PLANNED WORKS",
AQ2405="ACCESS-ISSUE","ACCESS-ISSUE",
AQ2405="Projet OCM (ZTE, NOKIA, autres projets)","PLANNED WORKS",
AQ2405="No root CAuse","No root cause",
AQ2405="ODU HS","ACTIVE",
AQ2405="IP &amp; VLAN","ACTIVE",
AQ2405="Warehouse HUAWEI","SPARE-ISSUE",
AQ2405="SPARE-HS","SPARE-ISSUE",
AQ2405="Power Telco","ACTIVE", AQ2405="no impacts","no impacts"
),"")</f>
        <v>Exclu</v>
      </c>
      <c r="AS2405" s="92" t="s">
        <v>5537</v>
      </c>
      <c r="AT2405" s="98" t="s">
        <v>3342</v>
      </c>
      <c r="AV2405" s="17" t="s">
        <v>5537</v>
      </c>
      <c r="AW2405" s="7" t="s">
        <v>5537</v>
      </c>
      <c r="AX2405" s="6" t="s">
        <v>5537</v>
      </c>
      <c r="AY2405" s="7"/>
      <c r="AZ2405" s="3" t="s">
        <v>5537</v>
      </c>
      <c r="BA2405" s="18" t="s">
        <v>5537</v>
      </c>
      <c r="BB2405" s="18" t="s">
        <v>5537</v>
      </c>
      <c r="BC2405" s="18" t="s">
        <v>5537</v>
      </c>
      <c r="BD2405" s="18" t="s">
        <v>5537</v>
      </c>
      <c r="BE2405" s="18" t="s">
        <v>5537</v>
      </c>
      <c r="BF2405" s="18" t="s">
        <v>5537</v>
      </c>
      <c r="BG2405" s="18" t="s">
        <v>5537</v>
      </c>
      <c r="BH2405" s="18" t="s">
        <v>5537</v>
      </c>
      <c r="BI2405" s="18" t="s">
        <v>5537</v>
      </c>
      <c r="BJ2405" s="18" t="s">
        <v>5537</v>
      </c>
      <c r="BK2405" s="18" t="s">
        <v>5537</v>
      </c>
      <c r="BL2405" s="9" t="s">
        <v>5537</v>
      </c>
      <c r="BM2405" s="14" t="s">
        <v>5537</v>
      </c>
      <c r="BN2405" s="14" t="s">
        <v>5537</v>
      </c>
      <c r="BO2405" s="14" t="str">
        <f>_xlfn.XLOOKUP(B2405,'[4]cell downs 18042026 17h'!$B:$B,'[4]cell downs 18042026 17h'!$B:$B,"")</f>
        <v/>
      </c>
      <c r="BP2405" s="14" t="str">
        <f>_xlfn.XLOOKUP(B2405,'[5]Cells Huawei 19042026 15h'!$B:$B,'[5]Cells Huawei 19042026 15h'!$B:$B,"")</f>
        <v/>
      </c>
      <c r="BQ2405" s="9" t="str">
        <f>_xlfn.XLOOKUP(B2405,'[6]cells down 19042026 9H40'!$B:$B,'[6]cells down 19042026 9H40'!$B:$B,"")</f>
        <v>LIT_025</v>
      </c>
      <c r="BR2405" s="9" t="s">
        <v>3342</v>
      </c>
      <c r="BS2405" s="9" t="s">
        <v>5537</v>
      </c>
      <c r="BT2405" s="108"/>
    </row>
    <row r="2406" spans="1:72" s="9" customFormat="1" x14ac:dyDescent="0.35">
      <c r="A2406" s="1" t="s">
        <v>1835</v>
      </c>
      <c r="B2406" s="8" t="s">
        <v>1836</v>
      </c>
      <c r="C2406" s="3" t="str">
        <f>_xlfn.XLOOKUP(B2406,'[1]daily break down'!$D:$D,'[1]daily break down'!$E:$E,"")</f>
        <v>NORD</v>
      </c>
      <c r="D2406" s="1" t="s">
        <v>21</v>
      </c>
      <c r="E2406" s="1" t="s">
        <v>122</v>
      </c>
      <c r="F2406" s="3" t="s">
        <v>23</v>
      </c>
      <c r="G2406" s="1" t="s">
        <v>1837</v>
      </c>
      <c r="H2406" s="32" t="str">
        <f>_xlfn.XLOOKUP(B2406,[2]CALCULATION!$B:$B,[2]CALCULATION!$H:$H,"")</f>
        <v>Huawei</v>
      </c>
      <c r="I2406" s="28">
        <v>0</v>
      </c>
      <c r="J2406" s="28">
        <v>0</v>
      </c>
      <c r="K2406" s="28">
        <v>0</v>
      </c>
      <c r="L2406" s="28">
        <v>0</v>
      </c>
      <c r="M2406" s="28">
        <v>0</v>
      </c>
      <c r="N2406" s="28">
        <v>0</v>
      </c>
      <c r="O2406" s="28">
        <v>0</v>
      </c>
      <c r="P2406" s="28">
        <v>0</v>
      </c>
      <c r="Q2406" s="28">
        <v>0</v>
      </c>
      <c r="R2406" s="28">
        <v>0</v>
      </c>
      <c r="S2406" s="93">
        <v>0</v>
      </c>
      <c r="T2406" s="93">
        <f>_xlfn.XLOOKUP(B2406,'[3]Nur des jours'!$B:$B,'[3]Nur des jours'!$U:$U,"")</f>
        <v>0</v>
      </c>
      <c r="U2406" s="93">
        <v>0</v>
      </c>
      <c r="V2406" s="93">
        <v>2.9427879223703251E-2</v>
      </c>
      <c r="W2406" s="93">
        <v>7.8338976352112955</v>
      </c>
      <c r="X2406" s="93">
        <v>5.8802253212454305</v>
      </c>
      <c r="Y2406" s="93">
        <v>7.353759491828681</v>
      </c>
      <c r="Z2406" s="93">
        <v>0</v>
      </c>
      <c r="AA2406" s="93">
        <v>0</v>
      </c>
      <c r="AB2406" s="93">
        <v>0</v>
      </c>
      <c r="AC2406" s="93">
        <f>_xlfn.XLOOKUP(B2406,'[3]Nur des jours'!$B:$B,'[3]Nur des jours'!$N:$N,"")</f>
        <v>0</v>
      </c>
      <c r="AD2406" s="93">
        <v>0</v>
      </c>
      <c r="AE2406" s="93">
        <v>0</v>
      </c>
      <c r="AF2406" s="93">
        <v>0</v>
      </c>
      <c r="AG2406" s="93"/>
      <c r="AH2406" s="93">
        <v>0</v>
      </c>
      <c r="AI2406" s="93">
        <v>0</v>
      </c>
      <c r="AJ2406" s="93">
        <v>0</v>
      </c>
      <c r="AK2406" s="93">
        <v>0</v>
      </c>
      <c r="AL2406" s="93">
        <v>0</v>
      </c>
      <c r="AM2406" s="49" t="s">
        <v>5598</v>
      </c>
      <c r="AN2406" s="49"/>
      <c r="AO2406" s="48" t="str" cm="1">
        <f t="array" ref="AO2406">IFERROR(_xlfn.IFS(
AQ2406="MPR ISSUE","PDH",
AQ2406="BSS Hardware Issue","BSS",
AQ2406="Sites strategiques, MLL, Pylone, etc.","ENVTECH",
AQ2406="AKTIVCO DEFAUT GE &amp; POWER Cabinet","AKTIVCO",
AQ2406="AKTIVCO Coupure ENEO &amp; Baisse de tension","AKTIVCO GRID ONLY",
AQ2406="Coupure ENEO &amp; Baisse de tension","IHS GRID ONLY",
AQ2406="Defaut GE &amp; POWER Cabinet","IHS",
AQ2406="Sharing","Partners",
AQ2406="Sites strategiques &amp; DataCenter","SST &amp; DC",
AQ2406="Exclu","Exclu",
AQ2406="SAT","SAT",
AQ2406="SPARE-ISSUE","SPARE-ISSUE",
AQ2406="Fiber CAmtel","TRANS_FO_CAMTEL",
AQ2406="Fiber AOF","Fiber AOF",
AQ2406="Projet OCM (HUAWEI)","TRAVAUX-HUAWEI",
AQ2406="Projet OCM (NOKIA)","TRAVAUX-NOKIA",
AQ2406="ACCESS-ISSUE","ACCESS-ISSUE",
AQ2406="Projet OCM (ZTE, NOKIA, autres projets)","TRAVAUX OCM",
AQ2406="No root CAuse","No root cause",
AQ2406="ODU HS","PDH",
AQ2406="IP &amp; VLAN","PDH",
AQ2406="Warehouse HUAWEI","SPARE-ISSUE",
AQ2406="SPARE-HS","SPARE-ISSUE",
AQ2406="Power Telco","BSS",AQ2406="no impacts","no impacts"
),"")</f>
        <v>Exclu</v>
      </c>
      <c r="AP2406" s="48" t="str" cm="1">
        <f t="array" ref="AP2406">IFERROR(_xlfn.IFS(
AQ2406="MPR ISSUE","TX ISSUE",
AQ2406="BSS Hardware Issue","RAN ISSUE",
AQ2406="Sites strategiques, MLL, Pylone, etc.","ENVTECH",
AQ2406="AKTIVCO DEFAUT GE &amp; POWER Cabinet","POWER ISSUE",
AQ2406="AKTIVCO Coupure ENEO &amp; Baisse de tension","POWER ISSUE",
AQ2406="Coupure ENEO &amp; Baisse de tension","POWER ISSUE",
AQ2406="Defaut GE &amp; POWER Cabinet","POWER ISSUE",
AQ2406="Sharing","POWER ISSUE",
AQ2406="Sites strategiques &amp; DataCenter","POWER ISSUE",
AQ2406="Exclu","Exclu",
AQ2406="SAT","TX ISSUE",
AQ2406="SPARE-ISSUE","SPARE-ISSUE",
AQ2406="Fiber CAmtel","TX ISSUE",
AQ2406="Fiber AOF","TX ISSUE",
AQ2406="Projet OCM (HUAWEI)","TRAVAUX-HUAWEI",
AQ2406="Projet OCM (NOKIA)","TRAVAUX -NOKIA",
AQ2406="ACCESS-ISSUE","ACCESS-ISSUE",
AQ2406="Projet OCM (ZTE, NOKIA, autres projets)","TRAVAUX OCM",
AQ2406="No root CAuse","No root cause",
AQ2406="ODU HS","TX ISSUE",
AQ2406="IP &amp; VLAN","TX ISSUE",
AQ2406="Warehouse HUAWEI","SPARE-ISSUE",
AQ2406="SPARE-HS","SPARE-ISSUE",
AQ2406="Power Telco","RAN ISSUE",AQ2406="no impacts","no impacts"
),"")</f>
        <v>Exclu</v>
      </c>
      <c r="AQ2406" s="67" t="s">
        <v>5598</v>
      </c>
      <c r="AR2406" s="48" t="str" cm="1">
        <f t="array" ref="AR2406">IFERROR(_xlfn.IFS(
AQ2406="MPR ISSUE","ACTIVE",
AQ2406="BSS Hardware Issue","ACTIVE",
AQ2406="Sites strategiques, MLL, Pylone, etc.","PASSIVE",
AQ2406="AKTIVCO DEFAUT GE &amp; POWER Cabinet","PASSIVE",
AQ2406="AKTIVCO Coupure ENEO &amp; Baisse de tension","PASSIVE",
AQ2406="Coupure ENEO &amp; Baisse de tension","PASSIVE",
AQ2406="Defaut GE &amp; POWER Cabinet","PASSIVE",
AQ2406="Sharing","PASSIVE",
AQ2406="Sites strategiques &amp; DataCenter","PASSIVE",
AQ2406="Exclu","Exclu",
AQ2406="SAT","ACTIVE",
AQ2406="SPARE-ISSUE","SPARE-ISSUE",
AQ2406="Fiber CAmtel","ACTIVE",
AQ2406="Fiber AOF","ACTIVE",
AQ2406="Projet OCM (HUAWEI)","PLANNED WORKS",
AQ2406="Projet OCM (NOKIA)","PLANNED WORKS",
AQ2406="ACCESS-ISSUE","ACCESS-ISSUE",
AQ2406="Projet OCM (ZTE, NOKIA, autres projets)","PLANNED WORKS",
AQ2406="No root CAuse","No root cause",
AQ2406="ODU HS","ACTIVE",
AQ2406="IP &amp; VLAN","ACTIVE",
AQ2406="Warehouse HUAWEI","SPARE-ISSUE",
AQ2406="SPARE-HS","SPARE-ISSUE",
AQ2406="Power Telco","ACTIVE", AQ2406="no impacts","no impacts"
),"")</f>
        <v>Exclu</v>
      </c>
      <c r="AS2406" s="92" t="s">
        <v>5537</v>
      </c>
      <c r="AT2406" s="98" t="s">
        <v>1836</v>
      </c>
      <c r="AV2406" s="17" t="s">
        <v>5537</v>
      </c>
      <c r="AW2406" s="7" t="s">
        <v>5537</v>
      </c>
      <c r="AX2406" s="6" t="s">
        <v>5537</v>
      </c>
      <c r="AY2406" s="7"/>
      <c r="AZ2406" s="3" t="s">
        <v>5537</v>
      </c>
      <c r="BA2406" s="18" t="s">
        <v>5537</v>
      </c>
      <c r="BB2406" s="18" t="s">
        <v>5537</v>
      </c>
      <c r="BC2406" s="18" t="s">
        <v>5537</v>
      </c>
      <c r="BD2406" s="18" t="s">
        <v>5537</v>
      </c>
      <c r="BE2406" s="18" t="s">
        <v>5537</v>
      </c>
      <c r="BF2406" s="18" t="s">
        <v>5537</v>
      </c>
      <c r="BG2406" s="18" t="s">
        <v>5537</v>
      </c>
      <c r="BH2406" s="18" t="s">
        <v>5537</v>
      </c>
      <c r="BI2406" s="18" t="s">
        <v>5537</v>
      </c>
      <c r="BJ2406" s="18" t="s">
        <v>5537</v>
      </c>
      <c r="BK2406" s="18" t="s">
        <v>5537</v>
      </c>
      <c r="BL2406" s="9" t="s">
        <v>5537</v>
      </c>
      <c r="BM2406" s="14" t="s">
        <v>5537</v>
      </c>
      <c r="BN2406" s="14" t="s">
        <v>5537</v>
      </c>
      <c r="BO2406" s="14" t="str">
        <f>_xlfn.XLOOKUP(B2406,'[4]cell downs 18042026 17h'!$B:$B,'[4]cell downs 18042026 17h'!$B:$B,"")</f>
        <v/>
      </c>
      <c r="BP2406" s="14" t="str">
        <f>_xlfn.XLOOKUP(B2406,'[5]Cells Huawei 19042026 15h'!$B:$B,'[5]Cells Huawei 19042026 15h'!$B:$B,"")</f>
        <v/>
      </c>
      <c r="BQ2406" s="9" t="str">
        <f>_xlfn.XLOOKUP(B2406,'[6]cells down 19042026 9H40'!$B:$B,'[6]cells down 19042026 9H40'!$B:$B,"")</f>
        <v/>
      </c>
      <c r="BR2406" s="9" t="s">
        <v>5537</v>
      </c>
      <c r="BS2406" s="9" t="s">
        <v>594</v>
      </c>
      <c r="BT2406" s="108"/>
    </row>
    <row r="2407" spans="1:72" s="9" customFormat="1" x14ac:dyDescent="0.35">
      <c r="A2407" s="1" t="s">
        <v>2073</v>
      </c>
      <c r="B2407" s="8" t="s">
        <v>2074</v>
      </c>
      <c r="C2407" s="3" t="str">
        <f>_xlfn.XLOOKUP(B2407,'[1]daily break down'!$D:$D,'[1]daily break down'!$E:$E,"")</f>
        <v>NORD</v>
      </c>
      <c r="D2407" s="1" t="s">
        <v>21</v>
      </c>
      <c r="E2407" s="1" t="s">
        <v>122</v>
      </c>
      <c r="F2407" s="3" t="s">
        <v>23</v>
      </c>
      <c r="G2407" s="1" t="s">
        <v>2075</v>
      </c>
      <c r="H2407" s="32" t="str">
        <f>_xlfn.XLOOKUP(B2407,[2]CALCULATION!$B:$B,[2]CALCULATION!$H:$H,"")</f>
        <v>Huawei</v>
      </c>
      <c r="I2407" s="28">
        <v>0</v>
      </c>
      <c r="J2407" s="28">
        <v>0</v>
      </c>
      <c r="K2407" s="28">
        <v>0</v>
      </c>
      <c r="L2407" s="28">
        <v>0</v>
      </c>
      <c r="M2407" s="28">
        <v>0</v>
      </c>
      <c r="N2407" s="28">
        <v>0</v>
      </c>
      <c r="O2407" s="28">
        <v>0</v>
      </c>
      <c r="P2407" s="28">
        <v>0</v>
      </c>
      <c r="Q2407" s="28">
        <v>0</v>
      </c>
      <c r="R2407" s="28">
        <v>0</v>
      </c>
      <c r="S2407" s="93">
        <v>0</v>
      </c>
      <c r="T2407" s="93">
        <f>_xlfn.XLOOKUP(B2407,'[3]Nur des jours'!$B:$B,'[3]Nur des jours'!$U:$U,"")</f>
        <v>0</v>
      </c>
      <c r="U2407" s="93">
        <v>0</v>
      </c>
      <c r="V2407" s="93">
        <v>9.2242846706788448</v>
      </c>
      <c r="W2407" s="93">
        <v>2.2291350985780451</v>
      </c>
      <c r="X2407" s="93">
        <v>1.0978382458273053</v>
      </c>
      <c r="Y2407" s="93">
        <v>5.3131411710655101</v>
      </c>
      <c r="Z2407" s="93">
        <v>0</v>
      </c>
      <c r="AA2407" s="93">
        <v>0</v>
      </c>
      <c r="AB2407" s="93">
        <v>0</v>
      </c>
      <c r="AC2407" s="93">
        <f>_xlfn.XLOOKUP(B2407,'[3]Nur des jours'!$B:$B,'[3]Nur des jours'!$N:$N,"")</f>
        <v>0</v>
      </c>
      <c r="AD2407" s="93">
        <v>0</v>
      </c>
      <c r="AE2407" s="93">
        <v>0</v>
      </c>
      <c r="AF2407" s="93">
        <v>0</v>
      </c>
      <c r="AG2407" s="93"/>
      <c r="AH2407" s="93">
        <v>0</v>
      </c>
      <c r="AI2407" s="93">
        <v>0</v>
      </c>
      <c r="AJ2407" s="93">
        <v>0</v>
      </c>
      <c r="AK2407" s="93">
        <v>0</v>
      </c>
      <c r="AL2407" s="93">
        <v>0</v>
      </c>
      <c r="AM2407" s="49" t="s">
        <v>5598</v>
      </c>
      <c r="AN2407" s="49"/>
      <c r="AO2407" s="48" t="str" cm="1">
        <f t="array" ref="AO2407">IFERROR(_xlfn.IFS(
AQ2407="MPR ISSUE","PDH",
AQ2407="BSS Hardware Issue","BSS",
AQ2407="Sites strategiques, MLL, Pylone, etc.","ENVTECH",
AQ2407="AKTIVCO DEFAUT GE &amp; POWER Cabinet","AKTIVCO",
AQ2407="AKTIVCO Coupure ENEO &amp; Baisse de tension","AKTIVCO GRID ONLY",
AQ2407="Coupure ENEO &amp; Baisse de tension","IHS GRID ONLY",
AQ2407="Defaut GE &amp; POWER Cabinet","IHS",
AQ2407="Sharing","Partners",
AQ2407="Sites strategiques &amp; DataCenter","SST &amp; DC",
AQ2407="Exclu","Exclu",
AQ2407="SAT","SAT",
AQ2407="SPARE-ISSUE","SPARE-ISSUE",
AQ2407="Fiber CAmtel","TRANS_FO_CAMTEL",
AQ2407="Fiber AOF","Fiber AOF",
AQ2407="Projet OCM (HUAWEI)","TRAVAUX-HUAWEI",
AQ2407="Projet OCM (NOKIA)","TRAVAUX-NOKIA",
AQ2407="ACCESS-ISSUE","ACCESS-ISSUE",
AQ2407="Projet OCM (ZTE, NOKIA, autres projets)","TRAVAUX OCM",
AQ2407="No root CAuse","No root cause",
AQ2407="ODU HS","PDH",
AQ2407="IP &amp; VLAN","PDH",
AQ2407="Warehouse HUAWEI","SPARE-ISSUE",
AQ2407="SPARE-HS","SPARE-ISSUE",
AQ2407="Power Telco","BSS",AQ2407="no impacts","no impacts"
),"")</f>
        <v>Exclu</v>
      </c>
      <c r="AP2407" s="48" t="str" cm="1">
        <f t="array" ref="AP2407">IFERROR(_xlfn.IFS(
AQ2407="MPR ISSUE","TX ISSUE",
AQ2407="BSS Hardware Issue","RAN ISSUE",
AQ2407="Sites strategiques, MLL, Pylone, etc.","ENVTECH",
AQ2407="AKTIVCO DEFAUT GE &amp; POWER Cabinet","POWER ISSUE",
AQ2407="AKTIVCO Coupure ENEO &amp; Baisse de tension","POWER ISSUE",
AQ2407="Coupure ENEO &amp; Baisse de tension","POWER ISSUE",
AQ2407="Defaut GE &amp; POWER Cabinet","POWER ISSUE",
AQ2407="Sharing","POWER ISSUE",
AQ2407="Sites strategiques &amp; DataCenter","POWER ISSUE",
AQ2407="Exclu","Exclu",
AQ2407="SAT","TX ISSUE",
AQ2407="SPARE-ISSUE","SPARE-ISSUE",
AQ2407="Fiber CAmtel","TX ISSUE",
AQ2407="Fiber AOF","TX ISSUE",
AQ2407="Projet OCM (HUAWEI)","TRAVAUX-HUAWEI",
AQ2407="Projet OCM (NOKIA)","TRAVAUX -NOKIA",
AQ2407="ACCESS-ISSUE","ACCESS-ISSUE",
AQ2407="Projet OCM (ZTE, NOKIA, autres projets)","TRAVAUX OCM",
AQ2407="No root CAuse","No root cause",
AQ2407="ODU HS","TX ISSUE",
AQ2407="IP &amp; VLAN","TX ISSUE",
AQ2407="Warehouse HUAWEI","SPARE-ISSUE",
AQ2407="SPARE-HS","SPARE-ISSUE",
AQ2407="Power Telco","RAN ISSUE",AQ2407="no impacts","no impacts"
),"")</f>
        <v>Exclu</v>
      </c>
      <c r="AQ2407" s="67" t="s">
        <v>5598</v>
      </c>
      <c r="AR2407" s="48" t="str" cm="1">
        <f t="array" ref="AR2407">IFERROR(_xlfn.IFS(
AQ2407="MPR ISSUE","ACTIVE",
AQ2407="BSS Hardware Issue","ACTIVE",
AQ2407="Sites strategiques, MLL, Pylone, etc.","PASSIVE",
AQ2407="AKTIVCO DEFAUT GE &amp; POWER Cabinet","PASSIVE",
AQ2407="AKTIVCO Coupure ENEO &amp; Baisse de tension","PASSIVE",
AQ2407="Coupure ENEO &amp; Baisse de tension","PASSIVE",
AQ2407="Defaut GE &amp; POWER Cabinet","PASSIVE",
AQ2407="Sharing","PASSIVE",
AQ2407="Sites strategiques &amp; DataCenter","PASSIVE",
AQ2407="Exclu","Exclu",
AQ2407="SAT","ACTIVE",
AQ2407="SPARE-ISSUE","SPARE-ISSUE",
AQ2407="Fiber CAmtel","ACTIVE",
AQ2407="Fiber AOF","ACTIVE",
AQ2407="Projet OCM (HUAWEI)","PLANNED WORKS",
AQ2407="Projet OCM (NOKIA)","PLANNED WORKS",
AQ2407="ACCESS-ISSUE","ACCESS-ISSUE",
AQ2407="Projet OCM (ZTE, NOKIA, autres projets)","PLANNED WORKS",
AQ2407="No root CAuse","No root cause",
AQ2407="ODU HS","ACTIVE",
AQ2407="IP &amp; VLAN","ACTIVE",
AQ2407="Warehouse HUAWEI","SPARE-ISSUE",
AQ2407="SPARE-HS","SPARE-ISSUE",
AQ2407="Power Telco","ACTIVE", AQ2407="no impacts","no impacts"
),"")</f>
        <v>Exclu</v>
      </c>
      <c r="AS2407" s="92" t="s">
        <v>5537</v>
      </c>
      <c r="AT2407" s="98" t="s">
        <v>2074</v>
      </c>
      <c r="AV2407" s="17" t="s">
        <v>5537</v>
      </c>
      <c r="AW2407" s="7" t="s">
        <v>5537</v>
      </c>
      <c r="AX2407" s="6" t="s">
        <v>5537</v>
      </c>
      <c r="AY2407" s="7"/>
      <c r="AZ2407" s="3" t="s">
        <v>5537</v>
      </c>
      <c r="BA2407" s="18" t="s">
        <v>5537</v>
      </c>
      <c r="BB2407" s="18" t="s">
        <v>5537</v>
      </c>
      <c r="BC2407" s="18" t="s">
        <v>5537</v>
      </c>
      <c r="BD2407" s="18" t="s">
        <v>5537</v>
      </c>
      <c r="BE2407" s="18" t="s">
        <v>5537</v>
      </c>
      <c r="BF2407" s="18" t="s">
        <v>5537</v>
      </c>
      <c r="BG2407" s="18" t="s">
        <v>5537</v>
      </c>
      <c r="BH2407" s="18" t="s">
        <v>5537</v>
      </c>
      <c r="BI2407" s="18" t="s">
        <v>5537</v>
      </c>
      <c r="BJ2407" s="18" t="s">
        <v>5537</v>
      </c>
      <c r="BK2407" s="18" t="s">
        <v>5537</v>
      </c>
      <c r="BL2407" s="9" t="s">
        <v>5537</v>
      </c>
      <c r="BM2407" s="14" t="s">
        <v>5537</v>
      </c>
      <c r="BN2407" s="14" t="s">
        <v>5537</v>
      </c>
      <c r="BO2407" s="14" t="str">
        <f>_xlfn.XLOOKUP(B2407,'[4]cell downs 18042026 17h'!$B:$B,'[4]cell downs 18042026 17h'!$B:$B,"")</f>
        <v/>
      </c>
      <c r="BP2407" s="14" t="str">
        <f>_xlfn.XLOOKUP(B2407,'[5]Cells Huawei 19042026 15h'!$B:$B,'[5]Cells Huawei 19042026 15h'!$B:$B,"")</f>
        <v/>
      </c>
      <c r="BQ2407" s="9" t="str">
        <f>_xlfn.XLOOKUP(B2407,'[6]cells down 19042026 9H40'!$B:$B,'[6]cells down 19042026 9H40'!$B:$B,"")</f>
        <v/>
      </c>
      <c r="BR2407" s="9" t="s">
        <v>5537</v>
      </c>
      <c r="BS2407" s="9" t="s">
        <v>12</v>
      </c>
      <c r="BT2407" s="108"/>
    </row>
    <row r="2408" spans="1:72" s="9" customFormat="1" x14ac:dyDescent="0.35">
      <c r="A2408" s="2" t="s">
        <v>1385</v>
      </c>
      <c r="B2408" s="8" t="s">
        <v>1386</v>
      </c>
      <c r="C2408" s="3" t="str">
        <f>_xlfn.XLOOKUP(B2408,'[1]daily break down'!$D:$D,'[1]daily break down'!$E:$E,"")</f>
        <v>OUEST</v>
      </c>
      <c r="D2408" s="1" t="s">
        <v>11</v>
      </c>
      <c r="E2408" s="1" t="s">
        <v>237</v>
      </c>
      <c r="F2408" s="3" t="s">
        <v>102</v>
      </c>
      <c r="G2408" s="1" t="s">
        <v>1387</v>
      </c>
      <c r="H2408" s="32" t="str">
        <f>_xlfn.XLOOKUP(B2408,[2]CALCULATION!$B:$B,[2]CALCULATION!$H:$H,"")</f>
        <v>Huawei</v>
      </c>
      <c r="I2408" s="28">
        <v>0</v>
      </c>
      <c r="J2408" s="28">
        <v>0</v>
      </c>
      <c r="K2408" s="28">
        <v>0</v>
      </c>
      <c r="L2408" s="28">
        <v>0</v>
      </c>
      <c r="M2408" s="28">
        <v>0</v>
      </c>
      <c r="N2408" s="28">
        <v>0</v>
      </c>
      <c r="O2408" s="28">
        <v>0</v>
      </c>
      <c r="P2408" s="28">
        <v>0</v>
      </c>
      <c r="Q2408" s="28">
        <v>0</v>
      </c>
      <c r="R2408" s="28">
        <v>0</v>
      </c>
      <c r="S2408" s="93">
        <v>0</v>
      </c>
      <c r="T2408" s="93">
        <f>_xlfn.XLOOKUP(B2408,'[3]Nur des jours'!$B:$B,'[3]Nur des jours'!$U:$U,"")</f>
        <v>0</v>
      </c>
      <c r="U2408" s="93">
        <v>0</v>
      </c>
      <c r="V2408" s="93">
        <v>4.62311982604378</v>
      </c>
      <c r="W2408" s="93">
        <v>4.6228522998690194</v>
      </c>
      <c r="X2408" s="93">
        <v>4.628381174147413</v>
      </c>
      <c r="Y2408" s="93">
        <v>4.6228522998690194</v>
      </c>
      <c r="Z2408" s="93">
        <v>0</v>
      </c>
      <c r="AA2408" s="93">
        <v>0</v>
      </c>
      <c r="AB2408" s="93">
        <v>0</v>
      </c>
      <c r="AC2408" s="93">
        <f>_xlfn.XLOOKUP(B2408,'[3]Nur des jours'!$B:$B,'[3]Nur des jours'!$N:$N,"")</f>
        <v>0</v>
      </c>
      <c r="AD2408" s="93">
        <v>0</v>
      </c>
      <c r="AE2408" s="93">
        <v>0</v>
      </c>
      <c r="AF2408" s="93">
        <v>0</v>
      </c>
      <c r="AG2408" s="93"/>
      <c r="AH2408" s="93">
        <v>0</v>
      </c>
      <c r="AI2408" s="93">
        <v>0</v>
      </c>
      <c r="AJ2408" s="93">
        <v>0</v>
      </c>
      <c r="AK2408" s="93">
        <v>0</v>
      </c>
      <c r="AL2408" s="93">
        <v>0</v>
      </c>
      <c r="AM2408" s="49" t="s">
        <v>5598</v>
      </c>
      <c r="AN2408" s="49"/>
      <c r="AO2408" s="48" t="str" cm="1">
        <f t="array" ref="AO2408">IFERROR(_xlfn.IFS(
AQ2408="MPR ISSUE","PDH",
AQ2408="BSS Hardware Issue","BSS",
AQ2408="Sites strategiques, MLL, Pylone, etc.","ENVTECH",
AQ2408="AKTIVCO DEFAUT GE &amp; POWER Cabinet","AKTIVCO",
AQ2408="AKTIVCO Coupure ENEO &amp; Baisse de tension","AKTIVCO GRID ONLY",
AQ2408="Coupure ENEO &amp; Baisse de tension","IHS GRID ONLY",
AQ2408="Defaut GE &amp; POWER Cabinet","IHS",
AQ2408="Sharing","Partners",
AQ2408="Sites strategiques &amp; DataCenter","SST &amp; DC",
AQ2408="Exclu","Exclu",
AQ2408="SAT","SAT",
AQ2408="SPARE-ISSUE","SPARE-ISSUE",
AQ2408="Fiber CAmtel","TRANS_FO_CAMTEL",
AQ2408="Fiber AOF","Fiber AOF",
AQ2408="Projet OCM (HUAWEI)","TRAVAUX-HUAWEI",
AQ2408="Projet OCM (NOKIA)","TRAVAUX-NOKIA",
AQ2408="ACCESS-ISSUE","ACCESS-ISSUE",
AQ2408="Projet OCM (ZTE, NOKIA, autres projets)","TRAVAUX OCM",
AQ2408="No root CAuse","No root cause",
AQ2408="ODU HS","PDH",
AQ2408="IP &amp; VLAN","PDH",
AQ2408="Warehouse HUAWEI","SPARE-ISSUE",
AQ2408="SPARE-HS","SPARE-ISSUE",
AQ2408="Power Telco","BSS",AQ2408="no impacts","no impacts"
),"")</f>
        <v>Exclu</v>
      </c>
      <c r="AP2408" s="48" t="str" cm="1">
        <f t="array" ref="AP2408">IFERROR(_xlfn.IFS(
AQ2408="MPR ISSUE","TX ISSUE",
AQ2408="BSS Hardware Issue","RAN ISSUE",
AQ2408="Sites strategiques, MLL, Pylone, etc.","ENVTECH",
AQ2408="AKTIVCO DEFAUT GE &amp; POWER Cabinet","POWER ISSUE",
AQ2408="AKTIVCO Coupure ENEO &amp; Baisse de tension","POWER ISSUE",
AQ2408="Coupure ENEO &amp; Baisse de tension","POWER ISSUE",
AQ2408="Defaut GE &amp; POWER Cabinet","POWER ISSUE",
AQ2408="Sharing","POWER ISSUE",
AQ2408="Sites strategiques &amp; DataCenter","POWER ISSUE",
AQ2408="Exclu","Exclu",
AQ2408="SAT","TX ISSUE",
AQ2408="SPARE-ISSUE","SPARE-ISSUE",
AQ2408="Fiber CAmtel","TX ISSUE",
AQ2408="Fiber AOF","TX ISSUE",
AQ2408="Projet OCM (HUAWEI)","TRAVAUX-HUAWEI",
AQ2408="Projet OCM (NOKIA)","TRAVAUX -NOKIA",
AQ2408="ACCESS-ISSUE","ACCESS-ISSUE",
AQ2408="Projet OCM (ZTE, NOKIA, autres projets)","TRAVAUX OCM",
AQ2408="No root CAuse","No root cause",
AQ2408="ODU HS","TX ISSUE",
AQ2408="IP &amp; VLAN","TX ISSUE",
AQ2408="Warehouse HUAWEI","SPARE-ISSUE",
AQ2408="SPARE-HS","SPARE-ISSUE",
AQ2408="Power Telco","RAN ISSUE",AQ2408="no impacts","no impacts"
),"")</f>
        <v>Exclu</v>
      </c>
      <c r="AQ2408" s="67" t="s">
        <v>5598</v>
      </c>
      <c r="AR2408" s="48" t="str" cm="1">
        <f t="array" ref="AR2408">IFERROR(_xlfn.IFS(
AQ2408="MPR ISSUE","ACTIVE",
AQ2408="BSS Hardware Issue","ACTIVE",
AQ2408="Sites strategiques, MLL, Pylone, etc.","PASSIVE",
AQ2408="AKTIVCO DEFAUT GE &amp; POWER Cabinet","PASSIVE",
AQ2408="AKTIVCO Coupure ENEO &amp; Baisse de tension","PASSIVE",
AQ2408="Coupure ENEO &amp; Baisse de tension","PASSIVE",
AQ2408="Defaut GE &amp; POWER Cabinet","PASSIVE",
AQ2408="Sharing","PASSIVE",
AQ2408="Sites strategiques &amp; DataCenter","PASSIVE",
AQ2408="Exclu","Exclu",
AQ2408="SAT","ACTIVE",
AQ2408="SPARE-ISSUE","SPARE-ISSUE",
AQ2408="Fiber CAmtel","ACTIVE",
AQ2408="Fiber AOF","ACTIVE",
AQ2408="Projet OCM (HUAWEI)","PLANNED WORKS",
AQ2408="Projet OCM (NOKIA)","PLANNED WORKS",
AQ2408="ACCESS-ISSUE","ACCESS-ISSUE",
AQ2408="Projet OCM (ZTE, NOKIA, autres projets)","PLANNED WORKS",
AQ2408="No root CAuse","No root cause",
AQ2408="ODU HS","ACTIVE",
AQ2408="IP &amp; VLAN","ACTIVE",
AQ2408="Warehouse HUAWEI","SPARE-ISSUE",
AQ2408="SPARE-HS","SPARE-ISSUE",
AQ2408="Power Telco","ACTIVE", AQ2408="no impacts","no impacts"
),"")</f>
        <v>Exclu</v>
      </c>
      <c r="AS2408" s="92" t="s">
        <v>5537</v>
      </c>
      <c r="AT2408" s="98" t="s">
        <v>1386</v>
      </c>
      <c r="AV2408" s="17" t="s">
        <v>5537</v>
      </c>
      <c r="AW2408" s="7" t="s">
        <v>5537</v>
      </c>
      <c r="AX2408" s="6" t="s">
        <v>5537</v>
      </c>
      <c r="AY2408" s="7"/>
      <c r="AZ2408" s="3" t="s">
        <v>5537</v>
      </c>
      <c r="BA2408" s="18" t="s">
        <v>5537</v>
      </c>
      <c r="BB2408" s="18" t="s">
        <v>5537</v>
      </c>
      <c r="BC2408" s="18" t="s">
        <v>5537</v>
      </c>
      <c r="BD2408" s="18" t="s">
        <v>5537</v>
      </c>
      <c r="BE2408" s="18" t="s">
        <v>5537</v>
      </c>
      <c r="BF2408" s="18" t="s">
        <v>5537</v>
      </c>
      <c r="BG2408" s="18" t="s">
        <v>5537</v>
      </c>
      <c r="BH2408" s="18" t="s">
        <v>5537</v>
      </c>
      <c r="BI2408" s="18" t="s">
        <v>5537</v>
      </c>
      <c r="BJ2408" s="18" t="s">
        <v>5537</v>
      </c>
      <c r="BK2408" s="18" t="s">
        <v>5537</v>
      </c>
      <c r="BL2408" s="9" t="s">
        <v>5537</v>
      </c>
      <c r="BM2408" s="14" t="s">
        <v>5537</v>
      </c>
      <c r="BN2408" s="14" t="s">
        <v>5537</v>
      </c>
      <c r="BO2408" s="14" t="str">
        <f>_xlfn.XLOOKUP(B2408,'[4]cell downs 18042026 17h'!$B:$B,'[4]cell downs 18042026 17h'!$B:$B,"")</f>
        <v/>
      </c>
      <c r="BP2408" s="14" t="str">
        <f>_xlfn.XLOOKUP(B2408,'[5]Cells Huawei 19042026 15h'!$B:$B,'[5]Cells Huawei 19042026 15h'!$B:$B,"")</f>
        <v>OST_092</v>
      </c>
      <c r="BQ2408" s="9" t="str">
        <f>_xlfn.XLOOKUP(B2408,'[6]cells down 19042026 9H40'!$B:$B,'[6]cells down 19042026 9H40'!$B:$B,"")</f>
        <v/>
      </c>
      <c r="BR2408" s="9" t="s">
        <v>1386</v>
      </c>
      <c r="BS2408" s="9" t="s">
        <v>12</v>
      </c>
      <c r="BT2408" s="108"/>
    </row>
    <row r="2409" spans="1:72" s="9" customFormat="1" x14ac:dyDescent="0.35">
      <c r="A2409" s="1" t="s">
        <v>2984</v>
      </c>
      <c r="B2409" s="8" t="s">
        <v>2985</v>
      </c>
      <c r="C2409" s="3" t="str">
        <f>_xlfn.XLOOKUP(B2409,'[1]daily break down'!$D:$D,'[1]daily break down'!$E:$E,"")</f>
        <v>ADAMAOUA</v>
      </c>
      <c r="D2409" s="1" t="s">
        <v>21</v>
      </c>
      <c r="E2409" s="1" t="s">
        <v>122</v>
      </c>
      <c r="F2409" s="3" t="s">
        <v>90</v>
      </c>
      <c r="G2409" s="1" t="s">
        <v>2986</v>
      </c>
      <c r="H2409" s="32" t="str">
        <f>_xlfn.XLOOKUP(B2409,[2]CALCULATION!$B:$B,[2]CALCULATION!$H:$H,"")</f>
        <v>Huawei</v>
      </c>
      <c r="I2409" s="28">
        <v>0</v>
      </c>
      <c r="J2409" s="28">
        <v>0</v>
      </c>
      <c r="K2409" s="28">
        <v>0</v>
      </c>
      <c r="L2409" s="28">
        <v>0</v>
      </c>
      <c r="M2409" s="28">
        <v>0</v>
      </c>
      <c r="N2409" s="28">
        <v>0</v>
      </c>
      <c r="O2409" s="28">
        <v>0</v>
      </c>
      <c r="P2409" s="28">
        <v>0</v>
      </c>
      <c r="Q2409" s="28">
        <v>0</v>
      </c>
      <c r="R2409" s="28">
        <v>0</v>
      </c>
      <c r="S2409" s="93">
        <v>0</v>
      </c>
      <c r="T2409" s="93">
        <f>_xlfn.XLOOKUP(B2409,'[3]Nur des jours'!$B:$B,'[3]Nur des jours'!$U:$U,"")</f>
        <v>0</v>
      </c>
      <c r="U2409" s="93">
        <v>0</v>
      </c>
      <c r="V2409" s="93">
        <v>4.8868114589664781E-3</v>
      </c>
      <c r="W2409" s="93">
        <v>1.4268062653916727E-3</v>
      </c>
      <c r="X2409" s="93">
        <v>0.15767992740409723</v>
      </c>
      <c r="Y2409" s="93">
        <v>5.7642973121823579E-2</v>
      </c>
      <c r="Z2409" s="93">
        <v>0</v>
      </c>
      <c r="AA2409" s="93">
        <v>0</v>
      </c>
      <c r="AB2409" s="93">
        <v>0</v>
      </c>
      <c r="AC2409" s="93">
        <f>_xlfn.XLOOKUP(B2409,'[3]Nur des jours'!$B:$B,'[3]Nur des jours'!$N:$N,"")</f>
        <v>0</v>
      </c>
      <c r="AD2409" s="93">
        <v>0</v>
      </c>
      <c r="AE2409" s="93">
        <v>0</v>
      </c>
      <c r="AF2409" s="93">
        <v>0</v>
      </c>
      <c r="AG2409" s="93"/>
      <c r="AH2409" s="93">
        <v>0</v>
      </c>
      <c r="AI2409" s="93">
        <v>0</v>
      </c>
      <c r="AJ2409" s="93">
        <v>0</v>
      </c>
      <c r="AK2409" s="93">
        <v>0</v>
      </c>
      <c r="AL2409" s="93">
        <v>0</v>
      </c>
      <c r="AM2409" s="49" t="s">
        <v>5598</v>
      </c>
      <c r="AN2409" s="49"/>
      <c r="AO2409" s="48" t="str" cm="1">
        <f t="array" ref="AO2409">IFERROR(_xlfn.IFS(
AQ2409="MPR ISSUE","PDH",
AQ2409="BSS Hardware Issue","BSS",
AQ2409="Sites strategiques, MLL, Pylone, etc.","ENVTECH",
AQ2409="AKTIVCO DEFAUT GE &amp; POWER Cabinet","AKTIVCO",
AQ2409="AKTIVCO Coupure ENEO &amp; Baisse de tension","AKTIVCO GRID ONLY",
AQ2409="Coupure ENEO &amp; Baisse de tension","IHS GRID ONLY",
AQ2409="Defaut GE &amp; POWER Cabinet","IHS",
AQ2409="Sharing","Partners",
AQ2409="Sites strategiques &amp; DataCenter","SST &amp; DC",
AQ2409="Exclu","Exclu",
AQ2409="SAT","SAT",
AQ2409="SPARE-ISSUE","SPARE-ISSUE",
AQ2409="Fiber CAmtel","TRANS_FO_CAMTEL",
AQ2409="Fiber AOF","Fiber AOF",
AQ2409="Projet OCM (HUAWEI)","TRAVAUX-HUAWEI",
AQ2409="Projet OCM (NOKIA)","TRAVAUX-NOKIA",
AQ2409="ACCESS-ISSUE","ACCESS-ISSUE",
AQ2409="Projet OCM (ZTE, NOKIA, autres projets)","TRAVAUX OCM",
AQ2409="No root CAuse","No root cause",
AQ2409="ODU HS","PDH",
AQ2409="IP &amp; VLAN","PDH",
AQ2409="Warehouse HUAWEI","SPARE-ISSUE",
AQ2409="SPARE-HS","SPARE-ISSUE",
AQ2409="Power Telco","BSS",AQ2409="no impacts","no impacts"
),"")</f>
        <v>Exclu</v>
      </c>
      <c r="AP2409" s="48" t="str" cm="1">
        <f t="array" ref="AP2409">IFERROR(_xlfn.IFS(
AQ2409="MPR ISSUE","TX ISSUE",
AQ2409="BSS Hardware Issue","RAN ISSUE",
AQ2409="Sites strategiques, MLL, Pylone, etc.","ENVTECH",
AQ2409="AKTIVCO DEFAUT GE &amp; POWER Cabinet","POWER ISSUE",
AQ2409="AKTIVCO Coupure ENEO &amp; Baisse de tension","POWER ISSUE",
AQ2409="Coupure ENEO &amp; Baisse de tension","POWER ISSUE",
AQ2409="Defaut GE &amp; POWER Cabinet","POWER ISSUE",
AQ2409="Sharing","POWER ISSUE",
AQ2409="Sites strategiques &amp; DataCenter","POWER ISSUE",
AQ2409="Exclu","Exclu",
AQ2409="SAT","TX ISSUE",
AQ2409="SPARE-ISSUE","SPARE-ISSUE",
AQ2409="Fiber CAmtel","TX ISSUE",
AQ2409="Fiber AOF","TX ISSUE",
AQ2409="Projet OCM (HUAWEI)","TRAVAUX-HUAWEI",
AQ2409="Projet OCM (NOKIA)","TRAVAUX -NOKIA",
AQ2409="ACCESS-ISSUE","ACCESS-ISSUE",
AQ2409="Projet OCM (ZTE, NOKIA, autres projets)","TRAVAUX OCM",
AQ2409="No root CAuse","No root cause",
AQ2409="ODU HS","TX ISSUE",
AQ2409="IP &amp; VLAN","TX ISSUE",
AQ2409="Warehouse HUAWEI","SPARE-ISSUE",
AQ2409="SPARE-HS","SPARE-ISSUE",
AQ2409="Power Telco","RAN ISSUE",AQ2409="no impacts","no impacts"
),"")</f>
        <v>Exclu</v>
      </c>
      <c r="AQ2409" s="67" t="s">
        <v>5598</v>
      </c>
      <c r="AR2409" s="48" t="str" cm="1">
        <f t="array" ref="AR2409">IFERROR(_xlfn.IFS(
AQ2409="MPR ISSUE","ACTIVE",
AQ2409="BSS Hardware Issue","ACTIVE",
AQ2409="Sites strategiques, MLL, Pylone, etc.","PASSIVE",
AQ2409="AKTIVCO DEFAUT GE &amp; POWER Cabinet","PASSIVE",
AQ2409="AKTIVCO Coupure ENEO &amp; Baisse de tension","PASSIVE",
AQ2409="Coupure ENEO &amp; Baisse de tension","PASSIVE",
AQ2409="Defaut GE &amp; POWER Cabinet","PASSIVE",
AQ2409="Sharing","PASSIVE",
AQ2409="Sites strategiques &amp; DataCenter","PASSIVE",
AQ2409="Exclu","Exclu",
AQ2409="SAT","ACTIVE",
AQ2409="SPARE-ISSUE","SPARE-ISSUE",
AQ2409="Fiber CAmtel","ACTIVE",
AQ2409="Fiber AOF","ACTIVE",
AQ2409="Projet OCM (HUAWEI)","PLANNED WORKS",
AQ2409="Projet OCM (NOKIA)","PLANNED WORKS",
AQ2409="ACCESS-ISSUE","ACCESS-ISSUE",
AQ2409="Projet OCM (ZTE, NOKIA, autres projets)","PLANNED WORKS",
AQ2409="No root CAuse","No root cause",
AQ2409="ODU HS","ACTIVE",
AQ2409="IP &amp; VLAN","ACTIVE",
AQ2409="Warehouse HUAWEI","SPARE-ISSUE",
AQ2409="SPARE-HS","SPARE-ISSUE",
AQ2409="Power Telco","ACTIVE", AQ2409="no impacts","no impacts"
),"")</f>
        <v>Exclu</v>
      </c>
      <c r="AS2409" s="92" t="s">
        <v>5537</v>
      </c>
      <c r="AT2409" s="98" t="s">
        <v>2985</v>
      </c>
      <c r="AV2409" s="17" t="s">
        <v>5537</v>
      </c>
      <c r="AW2409" s="7" t="s">
        <v>5537</v>
      </c>
      <c r="AX2409" s="6" t="s">
        <v>5537</v>
      </c>
      <c r="AY2409" s="7"/>
      <c r="AZ2409" s="3" t="s">
        <v>5537</v>
      </c>
      <c r="BA2409" s="18" t="s">
        <v>5537</v>
      </c>
      <c r="BB2409" s="18" t="s">
        <v>5537</v>
      </c>
      <c r="BC2409" s="18" t="s">
        <v>5537</v>
      </c>
      <c r="BD2409" s="18" t="s">
        <v>5537</v>
      </c>
      <c r="BE2409" s="18" t="s">
        <v>5537</v>
      </c>
      <c r="BF2409" s="18" t="s">
        <v>5537</v>
      </c>
      <c r="BG2409" s="18" t="s">
        <v>5537</v>
      </c>
      <c r="BH2409" s="18" t="s">
        <v>5537</v>
      </c>
      <c r="BI2409" s="18" t="s">
        <v>5537</v>
      </c>
      <c r="BJ2409" s="18" t="s">
        <v>5537</v>
      </c>
      <c r="BK2409" s="18" t="s">
        <v>5537</v>
      </c>
      <c r="BL2409" s="9" t="s">
        <v>5537</v>
      </c>
      <c r="BM2409" s="14" t="s">
        <v>5537</v>
      </c>
      <c r="BN2409" s="14" t="s">
        <v>5537</v>
      </c>
      <c r="BO2409" s="14" t="str">
        <f>_xlfn.XLOOKUP(B2409,'[4]cell downs 18042026 17h'!$B:$B,'[4]cell downs 18042026 17h'!$B:$B,"")</f>
        <v/>
      </c>
      <c r="BP2409" s="14" t="str">
        <f>_xlfn.XLOOKUP(B2409,'[5]Cells Huawei 19042026 15h'!$B:$B,'[5]Cells Huawei 19042026 15h'!$B:$B,"")</f>
        <v/>
      </c>
      <c r="BQ2409" s="9" t="str">
        <f>_xlfn.XLOOKUP(B2409,'[6]cells down 19042026 9H40'!$B:$B,'[6]cells down 19042026 9H40'!$B:$B,"")</f>
        <v/>
      </c>
      <c r="BR2409" s="9" t="s">
        <v>5537</v>
      </c>
      <c r="BS2409" s="9" t="s">
        <v>12</v>
      </c>
      <c r="BT2409" s="108"/>
    </row>
    <row r="2410" spans="1:72" s="9" customFormat="1" x14ac:dyDescent="0.35">
      <c r="A2410" s="1" t="s">
        <v>720</v>
      </c>
      <c r="B2410" s="1" t="s">
        <v>721</v>
      </c>
      <c r="C2410" s="3" t="str">
        <f>_xlfn.XLOOKUP(B2410,'[1]daily break down'!$D:$D,'[1]daily break down'!$E:$E,"")</f>
        <v>Ngaoundere</v>
      </c>
      <c r="D2410" s="1" t="s">
        <v>11</v>
      </c>
      <c r="E2410" s="1" t="s">
        <v>12</v>
      </c>
      <c r="F2410" s="3" t="s">
        <v>90</v>
      </c>
      <c r="G2410" s="1" t="s">
        <v>91</v>
      </c>
      <c r="H2410" s="32" t="str">
        <f>_xlfn.XLOOKUP(B2410,[2]CALCULATION!$B:$B,[2]CALCULATION!$H:$H,"")</f>
        <v>Huawei</v>
      </c>
      <c r="I2410" s="28">
        <v>18.491141673301318</v>
      </c>
      <c r="J2410" s="28">
        <v>17.624624393250635</v>
      </c>
      <c r="K2410" s="28">
        <v>18.491409199476077</v>
      </c>
      <c r="L2410" s="28">
        <v>18.491141673301318</v>
      </c>
      <c r="M2410" s="28">
        <v>18.491409199476077</v>
      </c>
      <c r="N2410" s="28">
        <v>18.491409199476077</v>
      </c>
      <c r="O2410" s="28">
        <v>18.491409199476077</v>
      </c>
      <c r="P2410" s="28">
        <v>18.491409199476077</v>
      </c>
      <c r="Q2410" s="28">
        <v>18.491141673301318</v>
      </c>
      <c r="R2410" s="28">
        <v>18.491409199476077</v>
      </c>
      <c r="S2410" s="93">
        <v>18.491409199476077</v>
      </c>
      <c r="T2410" s="93">
        <f>_xlfn.XLOOKUP(B2410,'[3]Nur des jours'!$B:$B,'[3]Nur des jours'!$U:$U,"")</f>
        <v>0</v>
      </c>
      <c r="U2410" s="93">
        <v>6.2155247936124737E-2</v>
      </c>
      <c r="V2410" s="93">
        <v>0</v>
      </c>
      <c r="W2410" s="93">
        <v>0</v>
      </c>
      <c r="X2410" s="93">
        <v>0</v>
      </c>
      <c r="Y2410" s="93">
        <v>0</v>
      </c>
      <c r="Z2410" s="93">
        <v>0</v>
      </c>
      <c r="AA2410" s="93">
        <v>0</v>
      </c>
      <c r="AB2410" s="93">
        <v>0</v>
      </c>
      <c r="AC2410" s="93">
        <f>_xlfn.XLOOKUP(B2410,'[3]Nur des jours'!$B:$B,'[3]Nur des jours'!$N:$N,"")</f>
        <v>0</v>
      </c>
      <c r="AD2410" s="93">
        <v>0</v>
      </c>
      <c r="AE2410" s="93">
        <v>0</v>
      </c>
      <c r="AF2410" s="93">
        <v>0</v>
      </c>
      <c r="AG2410" s="93"/>
      <c r="AH2410" s="93">
        <v>0</v>
      </c>
      <c r="AI2410" s="93">
        <v>0</v>
      </c>
      <c r="AJ2410" s="93">
        <v>0</v>
      </c>
      <c r="AK2410" s="93">
        <v>0</v>
      </c>
      <c r="AL2410" s="93">
        <v>0</v>
      </c>
      <c r="AM2410" s="49" t="s">
        <v>5598</v>
      </c>
      <c r="AN2410" s="49" t="s">
        <v>5535</v>
      </c>
      <c r="AO2410" s="48" t="str" cm="1">
        <f t="array" ref="AO2410">IFERROR(_xlfn.IFS(
AQ2410="MPR ISSUE","PDH",
AQ2410="BSS Hardware Issue","BSS",
AQ2410="Sites strategiques, MLL, Pylone, etc.","ENVTECH",
AQ2410="AKTIVCO DEFAUT GE &amp; POWER Cabinet","AKTIVCO",
AQ2410="AKTIVCO Coupure ENEO &amp; Baisse de tension","AKTIVCO GRID ONLY",
AQ2410="Coupure ENEO &amp; Baisse de tension","IHS GRID ONLY",
AQ2410="Defaut GE &amp; POWER Cabinet","IHS",
AQ2410="Sharing","Partners",
AQ2410="Sites strategiques &amp; DataCenter","SST &amp; DC",
AQ2410="Exclu","Exclu",
AQ2410="SAT","SAT",
AQ2410="SPARE-ISSUE","SPARE-ISSUE",
AQ2410="Fiber CAmtel","TRANS_FO_CAMTEL",
AQ2410="Fiber AOF","Fiber AOF",
AQ2410="Projet OCM (HUAWEI)","TRAVAUX-HUAWEI",
AQ2410="Projet OCM (NOKIA)","TRAVAUX-NOKIA",
AQ2410="ACCESS-ISSUE","ACCESS-ISSUE",
AQ2410="Projet OCM (ZTE, NOKIA, autres projets)","TRAVAUX OCM",
AQ2410="No root CAuse","No root cause",
AQ2410="ODU HS","PDH",
AQ2410="IP &amp; VLAN","PDH",
AQ2410="Warehouse HUAWEI","SPARE-ISSUE",
AQ2410="SPARE-HS","SPARE-ISSUE",
AQ2410="Power Telco","BSS",AQ2410="no impacts","no impacts"
),"")</f>
        <v>Exclu</v>
      </c>
      <c r="AP2410" s="48" t="str" cm="1">
        <f t="array" ref="AP2410">IFERROR(_xlfn.IFS(
AQ2410="MPR ISSUE","TX ISSUE",
AQ2410="BSS Hardware Issue","RAN ISSUE",
AQ2410="Sites strategiques, MLL, Pylone, etc.","ENVTECH",
AQ2410="AKTIVCO DEFAUT GE &amp; POWER Cabinet","POWER ISSUE",
AQ2410="AKTIVCO Coupure ENEO &amp; Baisse de tension","POWER ISSUE",
AQ2410="Coupure ENEO &amp; Baisse de tension","POWER ISSUE",
AQ2410="Defaut GE &amp; POWER Cabinet","POWER ISSUE",
AQ2410="Sharing","POWER ISSUE",
AQ2410="Sites strategiques &amp; DataCenter","POWER ISSUE",
AQ2410="Exclu","Exclu",
AQ2410="SAT","TX ISSUE",
AQ2410="SPARE-ISSUE","SPARE-ISSUE",
AQ2410="Fiber CAmtel","TX ISSUE",
AQ2410="Fiber AOF","TX ISSUE",
AQ2410="Projet OCM (HUAWEI)","TRAVAUX-HUAWEI",
AQ2410="Projet OCM (NOKIA)","TRAVAUX -NOKIA",
AQ2410="ACCESS-ISSUE","ACCESS-ISSUE",
AQ2410="Projet OCM (ZTE, NOKIA, autres projets)","TRAVAUX OCM",
AQ2410="No root CAuse","No root cause",
AQ2410="ODU HS","TX ISSUE",
AQ2410="IP &amp; VLAN","TX ISSUE",
AQ2410="Warehouse HUAWEI","SPARE-ISSUE",
AQ2410="SPARE-HS","SPARE-ISSUE",
AQ2410="Power Telco","RAN ISSUE",AQ2410="no impacts","no impacts"
),"")</f>
        <v>Exclu</v>
      </c>
      <c r="AQ2410" s="67" t="s">
        <v>5598</v>
      </c>
      <c r="AR2410" s="48" t="str" cm="1">
        <f t="array" ref="AR2410">IFERROR(_xlfn.IFS(
AQ2410="MPR ISSUE","ACTIVE",
AQ2410="BSS Hardware Issue","ACTIVE",
AQ2410="Sites strategiques, MLL, Pylone, etc.","PASSIVE",
AQ2410="AKTIVCO DEFAUT GE &amp; POWER Cabinet","PASSIVE",
AQ2410="AKTIVCO Coupure ENEO &amp; Baisse de tension","PASSIVE",
AQ2410="Coupure ENEO &amp; Baisse de tension","PASSIVE",
AQ2410="Defaut GE &amp; POWER Cabinet","PASSIVE",
AQ2410="Sharing","PASSIVE",
AQ2410="Sites strategiques &amp; DataCenter","PASSIVE",
AQ2410="Exclu","Exclu",
AQ2410="SAT","ACTIVE",
AQ2410="SPARE-ISSUE","SPARE-ISSUE",
AQ2410="Fiber CAmtel","ACTIVE",
AQ2410="Fiber AOF","ACTIVE",
AQ2410="Projet OCM (HUAWEI)","PLANNED WORKS",
AQ2410="Projet OCM (NOKIA)","PLANNED WORKS",
AQ2410="ACCESS-ISSUE","ACCESS-ISSUE",
AQ2410="Projet OCM (ZTE, NOKIA, autres projets)","PLANNED WORKS",
AQ2410="No root CAuse","No root cause",
AQ2410="ODU HS","ACTIVE",
AQ2410="IP &amp; VLAN","ACTIVE",
AQ2410="Warehouse HUAWEI","SPARE-ISSUE",
AQ2410="SPARE-HS","SPARE-ISSUE",
AQ2410="Power Telco","ACTIVE", AQ2410="no impacts","no impacts"
),"")</f>
        <v>Exclu</v>
      </c>
      <c r="AS2410" s="92" t="s">
        <v>5537</v>
      </c>
      <c r="AT2410" s="98" t="s">
        <v>721</v>
      </c>
      <c r="AV2410" s="17" t="s">
        <v>5537</v>
      </c>
      <c r="AW2410" s="7" t="s">
        <v>5537</v>
      </c>
      <c r="AX2410" s="6" t="s">
        <v>5537</v>
      </c>
      <c r="AY2410" s="7"/>
      <c r="AZ2410" s="3" t="s">
        <v>5537</v>
      </c>
      <c r="BA2410" s="18" t="s">
        <v>5537</v>
      </c>
      <c r="BB2410" s="18" t="s">
        <v>5537</v>
      </c>
      <c r="BC2410" s="18" t="s">
        <v>5537</v>
      </c>
      <c r="BD2410" s="18" t="s">
        <v>5537</v>
      </c>
      <c r="BE2410" s="18" t="s">
        <v>5537</v>
      </c>
      <c r="BF2410" s="18" t="s">
        <v>5537</v>
      </c>
      <c r="BG2410" s="18" t="s">
        <v>5537</v>
      </c>
      <c r="BH2410" s="18" t="s">
        <v>5537</v>
      </c>
      <c r="BI2410" s="18" t="s">
        <v>5537</v>
      </c>
      <c r="BJ2410" s="18" t="s">
        <v>5537</v>
      </c>
      <c r="BK2410" s="18" t="s">
        <v>5537</v>
      </c>
      <c r="BL2410" s="9" t="s">
        <v>5537</v>
      </c>
      <c r="BM2410" s="14" t="s">
        <v>5537</v>
      </c>
      <c r="BN2410" s="14" t="s">
        <v>5537</v>
      </c>
      <c r="BO2410" s="14" t="str">
        <f>_xlfn.XLOOKUP(B2410,'[4]cell downs 18042026 17h'!$B:$B,'[4]cell downs 18042026 17h'!$B:$B,"")</f>
        <v/>
      </c>
      <c r="BP2410" s="14" t="str">
        <f>_xlfn.XLOOKUP(B2410,'[5]Cells Huawei 19042026 15h'!$B:$B,'[5]Cells Huawei 19042026 15h'!$B:$B,"")</f>
        <v/>
      </c>
      <c r="BQ2410" s="9" t="str">
        <f>_xlfn.XLOOKUP(B2410,'[6]cells down 19042026 9H40'!$B:$B,'[6]cells down 19042026 9H40'!$B:$B,"")</f>
        <v/>
      </c>
      <c r="BR2410" s="9" t="s">
        <v>721</v>
      </c>
      <c r="BS2410" s="9" t="s">
        <v>1713</v>
      </c>
      <c r="BT2410" s="108"/>
    </row>
    <row r="2411" spans="1:72" s="20" customFormat="1" x14ac:dyDescent="0.35">
      <c r="A2411" s="1" t="s">
        <v>2916</v>
      </c>
      <c r="B2411" s="8" t="s">
        <v>2917</v>
      </c>
      <c r="C2411" s="3" t="str">
        <f>_xlfn.XLOOKUP(B2411,'[1]daily break down'!$D:$D,'[1]daily break down'!$E:$E,"")</f>
        <v>NORD</v>
      </c>
      <c r="D2411" s="1" t="s">
        <v>11</v>
      </c>
      <c r="E2411" s="1" t="s">
        <v>12</v>
      </c>
      <c r="F2411" s="3" t="s">
        <v>23</v>
      </c>
      <c r="G2411" s="1" t="s">
        <v>2918</v>
      </c>
      <c r="H2411" s="32" t="str">
        <f>_xlfn.XLOOKUP(B2411,[2]CALCULATION!$B:$B,[2]CALCULATION!$H:$H,"")</f>
        <v>Huawei</v>
      </c>
      <c r="I2411" s="28">
        <v>0</v>
      </c>
      <c r="J2411" s="28">
        <v>0</v>
      </c>
      <c r="K2411" s="28">
        <v>0</v>
      </c>
      <c r="L2411" s="28">
        <v>0</v>
      </c>
      <c r="M2411" s="28">
        <v>0</v>
      </c>
      <c r="N2411" s="28">
        <v>0</v>
      </c>
      <c r="O2411" s="28">
        <v>0</v>
      </c>
      <c r="P2411" s="28">
        <v>0</v>
      </c>
      <c r="Q2411" s="28">
        <v>0</v>
      </c>
      <c r="R2411" s="28">
        <v>0</v>
      </c>
      <c r="S2411" s="93">
        <v>21.494800717968918</v>
      </c>
      <c r="T2411" s="93">
        <f>_xlfn.XLOOKUP(B2411,'[3]Nur des jours'!$B:$B,'[3]Nur des jours'!$U:$U,"")</f>
        <v>0</v>
      </c>
      <c r="U2411" s="93">
        <v>0</v>
      </c>
      <c r="V2411" s="93">
        <v>0</v>
      </c>
      <c r="W2411" s="93">
        <v>0</v>
      </c>
      <c r="X2411" s="93">
        <v>0</v>
      </c>
      <c r="Y2411" s="93">
        <v>0</v>
      </c>
      <c r="Z2411" s="93">
        <v>0</v>
      </c>
      <c r="AA2411" s="93">
        <v>0</v>
      </c>
      <c r="AB2411" s="93">
        <v>0</v>
      </c>
      <c r="AC2411" s="93">
        <f>_xlfn.XLOOKUP(B2411,'[3]Nur des jours'!$B:$B,'[3]Nur des jours'!$N:$N,"")</f>
        <v>0</v>
      </c>
      <c r="AD2411" s="93">
        <v>0</v>
      </c>
      <c r="AE2411" s="93">
        <v>0</v>
      </c>
      <c r="AF2411" s="93">
        <v>0</v>
      </c>
      <c r="AG2411" s="93"/>
      <c r="AH2411" s="93">
        <v>0</v>
      </c>
      <c r="AI2411" s="93">
        <v>0</v>
      </c>
      <c r="AJ2411" s="93">
        <v>0</v>
      </c>
      <c r="AK2411" s="93">
        <v>0</v>
      </c>
      <c r="AL2411" s="93">
        <v>0</v>
      </c>
      <c r="AM2411" s="49" t="s">
        <v>5598</v>
      </c>
      <c r="AN2411" s="49"/>
      <c r="AO2411" s="48" t="str" cm="1">
        <f t="array" ref="AO2411">IFERROR(_xlfn.IFS(
AQ2411="MPR ISSUE","PDH",
AQ2411="BSS Hardware Issue","BSS",
AQ2411="Sites strategiques, MLL, Pylone, etc.","ENVTECH",
AQ2411="AKTIVCO DEFAUT GE &amp; POWER Cabinet","AKTIVCO",
AQ2411="AKTIVCO Coupure ENEO &amp; Baisse de tension","AKTIVCO GRID ONLY",
AQ2411="Coupure ENEO &amp; Baisse de tension","IHS GRID ONLY",
AQ2411="Defaut GE &amp; POWER Cabinet","IHS",
AQ2411="Sharing","Partners",
AQ2411="Sites strategiques &amp; DataCenter","SST &amp; DC",
AQ2411="Exclu","Exclu",
AQ2411="SAT","SAT",
AQ2411="SPARE-ISSUE","SPARE-ISSUE",
AQ2411="Fiber CAmtel","TRANS_FO_CAMTEL",
AQ2411="Fiber AOF","Fiber AOF",
AQ2411="Projet OCM (HUAWEI)","TRAVAUX-HUAWEI",
AQ2411="Projet OCM (NOKIA)","TRAVAUX-NOKIA",
AQ2411="ACCESS-ISSUE","ACCESS-ISSUE",
AQ2411="Projet OCM (ZTE, NOKIA, autres projets)","TRAVAUX OCM",
AQ2411="No root CAuse","No root cause",
AQ2411="ODU HS","PDH",
AQ2411="IP &amp; VLAN","PDH",
AQ2411="Warehouse HUAWEI","SPARE-ISSUE",
AQ2411="SPARE-HS","SPARE-ISSUE",
AQ2411="Power Telco","BSS",AQ2411="no impacts","no impacts"
),"")</f>
        <v>Exclu</v>
      </c>
      <c r="AP2411" s="48" t="str" cm="1">
        <f t="array" ref="AP2411">IFERROR(_xlfn.IFS(
AQ2411="MPR ISSUE","TX ISSUE",
AQ2411="BSS Hardware Issue","RAN ISSUE",
AQ2411="Sites strategiques, MLL, Pylone, etc.","ENVTECH",
AQ2411="AKTIVCO DEFAUT GE &amp; POWER Cabinet","POWER ISSUE",
AQ2411="AKTIVCO Coupure ENEO &amp; Baisse de tension","POWER ISSUE",
AQ2411="Coupure ENEO &amp; Baisse de tension","POWER ISSUE",
AQ2411="Defaut GE &amp; POWER Cabinet","POWER ISSUE",
AQ2411="Sharing","POWER ISSUE",
AQ2411="Sites strategiques &amp; DataCenter","POWER ISSUE",
AQ2411="Exclu","Exclu",
AQ2411="SAT","TX ISSUE",
AQ2411="SPARE-ISSUE","SPARE-ISSUE",
AQ2411="Fiber CAmtel","TX ISSUE",
AQ2411="Fiber AOF","TX ISSUE",
AQ2411="Projet OCM (HUAWEI)","TRAVAUX-HUAWEI",
AQ2411="Projet OCM (NOKIA)","TRAVAUX -NOKIA",
AQ2411="ACCESS-ISSUE","ACCESS-ISSUE",
AQ2411="Projet OCM (ZTE, NOKIA, autres projets)","TRAVAUX OCM",
AQ2411="No root CAuse","No root cause",
AQ2411="ODU HS","TX ISSUE",
AQ2411="IP &amp; VLAN","TX ISSUE",
AQ2411="Warehouse HUAWEI","SPARE-ISSUE",
AQ2411="SPARE-HS","SPARE-ISSUE",
AQ2411="Power Telco","RAN ISSUE",AQ2411="no impacts","no impacts"
),"")</f>
        <v>Exclu</v>
      </c>
      <c r="AQ2411" s="67" t="s">
        <v>5598</v>
      </c>
      <c r="AR2411" s="48" t="str" cm="1">
        <f t="array" ref="AR2411">IFERROR(_xlfn.IFS(
AQ2411="MPR ISSUE","ACTIVE",
AQ2411="BSS Hardware Issue","ACTIVE",
AQ2411="Sites strategiques, MLL, Pylone, etc.","PASSIVE",
AQ2411="AKTIVCO DEFAUT GE &amp; POWER Cabinet","PASSIVE",
AQ2411="AKTIVCO Coupure ENEO &amp; Baisse de tension","PASSIVE",
AQ2411="Coupure ENEO &amp; Baisse de tension","PASSIVE",
AQ2411="Defaut GE &amp; POWER Cabinet","PASSIVE",
AQ2411="Sharing","PASSIVE",
AQ2411="Sites strategiques &amp; DataCenter","PASSIVE",
AQ2411="Exclu","Exclu",
AQ2411="SAT","ACTIVE",
AQ2411="SPARE-ISSUE","SPARE-ISSUE",
AQ2411="Fiber CAmtel","ACTIVE",
AQ2411="Fiber AOF","ACTIVE",
AQ2411="Projet OCM (HUAWEI)","PLANNED WORKS",
AQ2411="Projet OCM (NOKIA)","PLANNED WORKS",
AQ2411="ACCESS-ISSUE","ACCESS-ISSUE",
AQ2411="Projet OCM (ZTE, NOKIA, autres projets)","PLANNED WORKS",
AQ2411="No root CAuse","No root cause",
AQ2411="ODU HS","ACTIVE",
AQ2411="IP &amp; VLAN","ACTIVE",
AQ2411="Warehouse HUAWEI","SPARE-ISSUE",
AQ2411="SPARE-HS","SPARE-ISSUE",
AQ2411="Power Telco","ACTIVE", AQ2411="no impacts","no impacts"
),"")</f>
        <v>Exclu</v>
      </c>
      <c r="AS2411" s="92" t="s">
        <v>5537</v>
      </c>
      <c r="AT2411" s="98" t="s">
        <v>2917</v>
      </c>
      <c r="AU2411" s="9"/>
      <c r="AV2411" s="17" t="s">
        <v>5537</v>
      </c>
      <c r="AW2411" s="7" t="s">
        <v>5537</v>
      </c>
      <c r="AX2411" s="6" t="s">
        <v>5537</v>
      </c>
      <c r="AY2411" s="7"/>
      <c r="AZ2411" s="3" t="s">
        <v>5537</v>
      </c>
      <c r="BA2411" s="18" t="s">
        <v>5537</v>
      </c>
      <c r="BB2411" s="18" t="s">
        <v>5537</v>
      </c>
      <c r="BC2411" s="18" t="s">
        <v>5537</v>
      </c>
      <c r="BD2411" s="18" t="s">
        <v>5537</v>
      </c>
      <c r="BE2411" s="18" t="s">
        <v>5537</v>
      </c>
      <c r="BF2411" s="18" t="s">
        <v>5537</v>
      </c>
      <c r="BG2411" s="18" t="s">
        <v>5537</v>
      </c>
      <c r="BH2411" s="18" t="s">
        <v>5537</v>
      </c>
      <c r="BI2411" s="18" t="s">
        <v>5537</v>
      </c>
      <c r="BJ2411" s="18" t="s">
        <v>5537</v>
      </c>
      <c r="BK2411" s="18" t="s">
        <v>5537</v>
      </c>
      <c r="BL2411" s="9" t="s">
        <v>5537</v>
      </c>
      <c r="BM2411" s="14" t="s">
        <v>5537</v>
      </c>
      <c r="BN2411" s="14" t="s">
        <v>5537</v>
      </c>
      <c r="BO2411" s="14" t="str">
        <f>_xlfn.XLOOKUP(B2411,'[4]cell downs 18042026 17h'!$B:$B,'[4]cell downs 18042026 17h'!$B:$B,"")</f>
        <v/>
      </c>
      <c r="BP2411" s="14" t="str">
        <f>_xlfn.XLOOKUP(B2411,'[5]Cells Huawei 19042026 15h'!$B:$B,'[5]Cells Huawei 19042026 15h'!$B:$B,"")</f>
        <v/>
      </c>
      <c r="BQ2411" s="9" t="str">
        <f>_xlfn.XLOOKUP(B2411,'[6]cells down 19042026 9H40'!$B:$B,'[6]cells down 19042026 9H40'!$B:$B,"")</f>
        <v/>
      </c>
      <c r="BR2411" s="9" t="s">
        <v>2917</v>
      </c>
      <c r="BS2411" s="9" t="s">
        <v>594</v>
      </c>
    </row>
    <row r="2412" spans="1:72" s="20" customFormat="1" x14ac:dyDescent="0.35">
      <c r="A2412" s="1" t="s">
        <v>3536</v>
      </c>
      <c r="B2412" s="8" t="s">
        <v>3537</v>
      </c>
      <c r="C2412" s="3" t="str">
        <f>_xlfn.XLOOKUP(B2412,'[1]daily break down'!$D:$D,'[1]daily break down'!$E:$E,"")</f>
        <v>CENTRE</v>
      </c>
      <c r="D2412" s="1" t="s">
        <v>21</v>
      </c>
      <c r="E2412" s="1" t="s">
        <v>188</v>
      </c>
      <c r="F2412" s="3" t="s">
        <v>69</v>
      </c>
      <c r="G2412" s="1" t="s">
        <v>3536</v>
      </c>
      <c r="H2412" s="34" t="str">
        <f>_xlfn.XLOOKUP(B2412,[2]CALCULATION!$B:$B,[2]CALCULATION!$H:$H,"")</f>
        <v>ZTE</v>
      </c>
      <c r="I2412" s="28">
        <v>0</v>
      </c>
      <c r="J2412" s="28">
        <v>0</v>
      </c>
      <c r="K2412" s="28">
        <v>0</v>
      </c>
      <c r="L2412" s="28">
        <v>0</v>
      </c>
      <c r="M2412" s="28">
        <v>0</v>
      </c>
      <c r="N2412" s="28">
        <v>0</v>
      </c>
      <c r="O2412" s="28">
        <v>0</v>
      </c>
      <c r="P2412" s="28">
        <v>0</v>
      </c>
      <c r="Q2412" s="28">
        <v>0</v>
      </c>
      <c r="R2412" s="28">
        <v>0</v>
      </c>
      <c r="S2412" s="93">
        <v>0</v>
      </c>
      <c r="T2412" s="93">
        <f>_xlfn.XLOOKUP(B2412,'[3]Nur des jours'!$B:$B,'[3]Nur des jours'!$U:$U,"")</f>
        <v>0</v>
      </c>
      <c r="U2412" s="93">
        <v>0</v>
      </c>
      <c r="V2412" s="93">
        <v>0</v>
      </c>
      <c r="W2412" s="93">
        <v>0</v>
      </c>
      <c r="X2412" s="93">
        <v>0</v>
      </c>
      <c r="Y2412" s="93">
        <v>0</v>
      </c>
      <c r="Z2412" s="93">
        <v>0</v>
      </c>
      <c r="AA2412" s="93">
        <v>0</v>
      </c>
      <c r="AB2412" s="93">
        <v>0</v>
      </c>
      <c r="AC2412" s="93">
        <f>_xlfn.XLOOKUP(B2412,'[3]Nur des jours'!$B:$B,'[3]Nur des jours'!$N:$N,"")</f>
        <v>0</v>
      </c>
      <c r="AD2412" s="93">
        <v>0</v>
      </c>
      <c r="AE2412" s="93">
        <v>0</v>
      </c>
      <c r="AF2412" s="93">
        <v>0</v>
      </c>
      <c r="AG2412" s="93"/>
      <c r="AH2412" s="93">
        <v>0</v>
      </c>
      <c r="AI2412" s="93">
        <v>0</v>
      </c>
      <c r="AJ2412" s="93">
        <v>0</v>
      </c>
      <c r="AK2412" s="93">
        <v>0</v>
      </c>
      <c r="AL2412" s="93">
        <v>0</v>
      </c>
      <c r="AM2412" s="49" t="s">
        <v>5598</v>
      </c>
      <c r="AN2412" s="49"/>
      <c r="AO2412" s="48" t="str" cm="1">
        <f t="array" ref="AO2412">IFERROR(_xlfn.IFS(
AQ2412="MPR ISSUE","PDH",
AQ2412="BSS Hardware Issue","BSS",
AQ2412="Sites strategiques, MLL, Pylone, etc.","ENVTECH",
AQ2412="AKTIVCO DEFAUT GE &amp; POWER Cabinet","AKTIVCO",
AQ2412="AKTIVCO Coupure ENEO &amp; Baisse de tension","AKTIVCO GRID ONLY",
AQ2412="Coupure ENEO &amp; Baisse de tension","IHS GRID ONLY",
AQ2412="Defaut GE &amp; POWER Cabinet","IHS",
AQ2412="Sharing","Partners",
AQ2412="Sites strategiques &amp; DataCenter","SST &amp; DC",
AQ2412="Exclu","Exclu",
AQ2412="SAT","SAT",
AQ2412="SPARE-ISSUE","SPARE-ISSUE",
AQ2412="Fiber CAmtel","TRANS_FO_CAMTEL",
AQ2412="Fiber AOF","Fiber AOF",
AQ2412="Projet OCM (HUAWEI)","TRAVAUX-HUAWEI",
AQ2412="Projet OCM (NOKIA)","TRAVAUX-NOKIA",
AQ2412="ACCESS-ISSUE","ACCESS-ISSUE",
AQ2412="Projet OCM (ZTE, NOKIA, autres projets)","TRAVAUX OCM",
AQ2412="No root CAuse","No root cause",
AQ2412="ODU HS","PDH",
AQ2412="IP &amp; VLAN","PDH",
AQ2412="Warehouse HUAWEI","SPARE-ISSUE",
AQ2412="SPARE-HS","SPARE-ISSUE",
AQ2412="Power Telco","BSS",AQ2412="no impacts","no impacts"
),"")</f>
        <v>Exclu</v>
      </c>
      <c r="AP2412" s="48" t="str" cm="1">
        <f t="array" ref="AP2412">IFERROR(_xlfn.IFS(
AQ2412="MPR ISSUE","TX ISSUE",
AQ2412="BSS Hardware Issue","RAN ISSUE",
AQ2412="Sites strategiques, MLL, Pylone, etc.","ENVTECH",
AQ2412="AKTIVCO DEFAUT GE &amp; POWER Cabinet","POWER ISSUE",
AQ2412="AKTIVCO Coupure ENEO &amp; Baisse de tension","POWER ISSUE",
AQ2412="Coupure ENEO &amp; Baisse de tension","POWER ISSUE",
AQ2412="Defaut GE &amp; POWER Cabinet","POWER ISSUE",
AQ2412="Sharing","POWER ISSUE",
AQ2412="Sites strategiques &amp; DataCenter","POWER ISSUE",
AQ2412="Exclu","Exclu",
AQ2412="SAT","TX ISSUE",
AQ2412="SPARE-ISSUE","SPARE-ISSUE",
AQ2412="Fiber CAmtel","TX ISSUE",
AQ2412="Fiber AOF","TX ISSUE",
AQ2412="Projet OCM (HUAWEI)","TRAVAUX-HUAWEI",
AQ2412="Projet OCM (NOKIA)","TRAVAUX -NOKIA",
AQ2412="ACCESS-ISSUE","ACCESS-ISSUE",
AQ2412="Projet OCM (ZTE, NOKIA, autres projets)","TRAVAUX OCM",
AQ2412="No root CAuse","No root cause",
AQ2412="ODU HS","TX ISSUE",
AQ2412="IP &amp; VLAN","TX ISSUE",
AQ2412="Warehouse HUAWEI","SPARE-ISSUE",
AQ2412="SPARE-HS","SPARE-ISSUE",
AQ2412="Power Telco","RAN ISSUE",AQ2412="no impacts","no impacts"
),"")</f>
        <v>Exclu</v>
      </c>
      <c r="AQ2412" s="67" t="s">
        <v>5598</v>
      </c>
      <c r="AR2412" s="48" t="str" cm="1">
        <f t="array" ref="AR2412">IFERROR(_xlfn.IFS(
AQ2412="MPR ISSUE","ACTIVE",
AQ2412="BSS Hardware Issue","ACTIVE",
AQ2412="Sites strategiques, MLL, Pylone, etc.","PASSIVE",
AQ2412="AKTIVCO DEFAUT GE &amp; POWER Cabinet","PASSIVE",
AQ2412="AKTIVCO Coupure ENEO &amp; Baisse de tension","PASSIVE",
AQ2412="Coupure ENEO &amp; Baisse de tension","PASSIVE",
AQ2412="Defaut GE &amp; POWER Cabinet","PASSIVE",
AQ2412="Sharing","PASSIVE",
AQ2412="Sites strategiques &amp; DataCenter","PASSIVE",
AQ2412="Exclu","Exclu",
AQ2412="SAT","ACTIVE",
AQ2412="SPARE-ISSUE","SPARE-ISSUE",
AQ2412="Fiber CAmtel","ACTIVE",
AQ2412="Fiber AOF","ACTIVE",
AQ2412="Projet OCM (HUAWEI)","PLANNED WORKS",
AQ2412="Projet OCM (NOKIA)","PLANNED WORKS",
AQ2412="ACCESS-ISSUE","ACCESS-ISSUE",
AQ2412="Projet OCM (ZTE, NOKIA, autres projets)","PLANNED WORKS",
AQ2412="No root CAuse","No root cause",
AQ2412="ODU HS","ACTIVE",
AQ2412="IP &amp; VLAN","ACTIVE",
AQ2412="Warehouse HUAWEI","SPARE-ISSUE",
AQ2412="SPARE-HS","SPARE-ISSUE",
AQ2412="Power Telco","ACTIVE", AQ2412="no impacts","no impacts"
),"")</f>
        <v>Exclu</v>
      </c>
      <c r="AS2412" s="92" t="s">
        <v>5537</v>
      </c>
      <c r="AT2412" s="98" t="s">
        <v>3537</v>
      </c>
      <c r="AU2412" s="9"/>
      <c r="AV2412" s="17" t="s">
        <v>5537</v>
      </c>
      <c r="AW2412" s="7" t="s">
        <v>5537</v>
      </c>
      <c r="AX2412" s="6" t="s">
        <v>5537</v>
      </c>
      <c r="AY2412" s="7"/>
      <c r="AZ2412" s="3" t="s">
        <v>5537</v>
      </c>
      <c r="BA2412" s="18" t="s">
        <v>5537</v>
      </c>
      <c r="BB2412" s="18" t="s">
        <v>5537</v>
      </c>
      <c r="BC2412" s="18" t="s">
        <v>5537</v>
      </c>
      <c r="BD2412" s="18" t="s">
        <v>5537</v>
      </c>
      <c r="BE2412" s="18" t="s">
        <v>5537</v>
      </c>
      <c r="BF2412" s="18" t="s">
        <v>5537</v>
      </c>
      <c r="BG2412" s="18" t="s">
        <v>5537</v>
      </c>
      <c r="BH2412" s="18" t="s">
        <v>5537</v>
      </c>
      <c r="BI2412" s="18" t="s">
        <v>5537</v>
      </c>
      <c r="BJ2412" s="18" t="s">
        <v>5537</v>
      </c>
      <c r="BK2412" s="18" t="s">
        <v>5537</v>
      </c>
      <c r="BL2412" s="9" t="s">
        <v>5537</v>
      </c>
      <c r="BM2412" s="14" t="s">
        <v>5537</v>
      </c>
      <c r="BN2412" s="14" t="s">
        <v>5537</v>
      </c>
      <c r="BO2412" s="14" t="str">
        <f>_xlfn.XLOOKUP(B2412,'[4]cell downs 18042026 17h'!$B:$B,'[4]cell downs 18042026 17h'!$B:$B,"")</f>
        <v/>
      </c>
      <c r="BP2412" s="14" t="str">
        <f>_xlfn.XLOOKUP(B2412,'[5]Cells Huawei 19042026 15h'!$B:$B,'[5]Cells Huawei 19042026 15h'!$B:$B,"")</f>
        <v/>
      </c>
      <c r="BQ2412" s="9" t="str">
        <f>_xlfn.XLOOKUP(B2412,'[6]cells down 19042026 9H40'!$B:$B,'[6]cells down 19042026 9H40'!$B:$B,"")</f>
        <v/>
      </c>
      <c r="BR2412" s="9" t="s">
        <v>5537</v>
      </c>
      <c r="BS2412" s="9" t="s">
        <v>12</v>
      </c>
    </row>
    <row r="2413" spans="1:72" s="20" customFormat="1" x14ac:dyDescent="0.35">
      <c r="A2413" s="1" t="s">
        <v>4210</v>
      </c>
      <c r="B2413" s="1" t="s">
        <v>4211</v>
      </c>
      <c r="C2413" s="3" t="str">
        <f>_xlfn.XLOOKUP(B2413,'[1]daily break down'!$D:$D,'[1]daily break down'!$E:$E,"")</f>
        <v>ADAMAOUA</v>
      </c>
      <c r="D2413" s="1" t="s">
        <v>357</v>
      </c>
      <c r="E2413" s="1" t="s">
        <v>5493</v>
      </c>
      <c r="F2413" s="3" t="s">
        <v>90</v>
      </c>
      <c r="G2413" s="1" t="s">
        <v>4210</v>
      </c>
      <c r="H2413" s="32" t="str">
        <f>_xlfn.XLOOKUP(B2413,[2]CALCULATION!$B:$B,[2]CALCULATION!$H:$H,"")</f>
        <v>HUAWEI</v>
      </c>
      <c r="I2413" s="28">
        <v>0</v>
      </c>
      <c r="J2413" s="28">
        <v>0</v>
      </c>
      <c r="K2413" s="28">
        <v>0</v>
      </c>
      <c r="L2413" s="28">
        <v>0</v>
      </c>
      <c r="M2413" s="28">
        <v>0</v>
      </c>
      <c r="N2413" s="28">
        <v>0</v>
      </c>
      <c r="O2413" s="28">
        <v>0</v>
      </c>
      <c r="P2413" s="28">
        <v>0</v>
      </c>
      <c r="Q2413" s="28">
        <v>0</v>
      </c>
      <c r="R2413" s="28">
        <v>0</v>
      </c>
      <c r="S2413" s="93">
        <v>0</v>
      </c>
      <c r="T2413" s="93">
        <f>_xlfn.XLOOKUP(B2413,'[3]Nur des jours'!$B:$B,'[3]Nur des jours'!$U:$U,"")</f>
        <v>0</v>
      </c>
      <c r="U2413" s="93">
        <v>0</v>
      </c>
      <c r="V2413" s="93">
        <v>0</v>
      </c>
      <c r="W2413" s="93">
        <v>0</v>
      </c>
      <c r="X2413" s="93">
        <v>0</v>
      </c>
      <c r="Y2413" s="93">
        <v>0</v>
      </c>
      <c r="Z2413" s="93">
        <v>0</v>
      </c>
      <c r="AA2413" s="93">
        <v>0</v>
      </c>
      <c r="AB2413" s="93">
        <v>0</v>
      </c>
      <c r="AC2413" s="93">
        <f>_xlfn.XLOOKUP(B2413,'[3]Nur des jours'!$B:$B,'[3]Nur des jours'!$N:$N,"")</f>
        <v>0</v>
      </c>
      <c r="AD2413" s="93">
        <v>0</v>
      </c>
      <c r="AE2413" s="93">
        <v>0</v>
      </c>
      <c r="AF2413" s="93">
        <v>0</v>
      </c>
      <c r="AG2413" s="93"/>
      <c r="AH2413" s="93">
        <v>0</v>
      </c>
      <c r="AI2413" s="93">
        <v>0</v>
      </c>
      <c r="AJ2413" s="93">
        <v>0</v>
      </c>
      <c r="AK2413" s="93">
        <v>0</v>
      </c>
      <c r="AL2413" s="93">
        <v>0</v>
      </c>
      <c r="AM2413" s="49" t="s">
        <v>5598</v>
      </c>
      <c r="AN2413" s="49"/>
      <c r="AO2413" s="48" t="str" cm="1">
        <f t="array" ref="AO2413">IFERROR(_xlfn.IFS(
AQ2413="MPR ISSUE","PDH",
AQ2413="BSS Hardware Issue","BSS",
AQ2413="Sites strategiques, MLL, Pylone, etc.","ENVTECH",
AQ2413="AKTIVCO DEFAUT GE &amp; POWER Cabinet","AKTIVCO",
AQ2413="AKTIVCO Coupure ENEO &amp; Baisse de tension","AKTIVCO GRID ONLY",
AQ2413="Coupure ENEO &amp; Baisse de tension","IHS GRID ONLY",
AQ2413="Defaut GE &amp; POWER Cabinet","IHS",
AQ2413="Sharing","Partners",
AQ2413="Sites strategiques &amp; DataCenter","SST &amp; DC",
AQ2413="Exclu","Exclu",
AQ2413="SAT","SAT",
AQ2413="SPARE-ISSUE","SPARE-ISSUE",
AQ2413="Fiber CAmtel","TRANS_FO_CAMTEL",
AQ2413="Fiber AOF","Fiber AOF",
AQ2413="Projet OCM (HUAWEI)","TRAVAUX-HUAWEI",
AQ2413="Projet OCM (NOKIA)","TRAVAUX-NOKIA",
AQ2413="ACCESS-ISSUE","ACCESS-ISSUE",
AQ2413="Projet OCM (ZTE, NOKIA, autres projets)","TRAVAUX OCM",
AQ2413="No root CAuse","No root cause",
AQ2413="ODU HS","PDH",
AQ2413="IP &amp; VLAN","PDH",
AQ2413="Warehouse HUAWEI","SPARE-ISSUE",
AQ2413="SPARE-HS","SPARE-ISSUE",
AQ2413="Power Telco","BSS",AQ2413="no impacts","no impacts"
),"")</f>
        <v>Exclu</v>
      </c>
      <c r="AP2413" s="48" t="str" cm="1">
        <f t="array" ref="AP2413">IFERROR(_xlfn.IFS(
AQ2413="MPR ISSUE","TX ISSUE",
AQ2413="BSS Hardware Issue","RAN ISSUE",
AQ2413="Sites strategiques, MLL, Pylone, etc.","ENVTECH",
AQ2413="AKTIVCO DEFAUT GE &amp; POWER Cabinet","POWER ISSUE",
AQ2413="AKTIVCO Coupure ENEO &amp; Baisse de tension","POWER ISSUE",
AQ2413="Coupure ENEO &amp; Baisse de tension","POWER ISSUE",
AQ2413="Defaut GE &amp; POWER Cabinet","POWER ISSUE",
AQ2413="Sharing","POWER ISSUE",
AQ2413="Sites strategiques &amp; DataCenter","POWER ISSUE",
AQ2413="Exclu","Exclu",
AQ2413="SAT","TX ISSUE",
AQ2413="SPARE-ISSUE","SPARE-ISSUE",
AQ2413="Fiber CAmtel","TX ISSUE",
AQ2413="Fiber AOF","TX ISSUE",
AQ2413="Projet OCM (HUAWEI)","TRAVAUX-HUAWEI",
AQ2413="Projet OCM (NOKIA)","TRAVAUX -NOKIA",
AQ2413="ACCESS-ISSUE","ACCESS-ISSUE",
AQ2413="Projet OCM (ZTE, NOKIA, autres projets)","TRAVAUX OCM",
AQ2413="No root CAuse","No root cause",
AQ2413="ODU HS","TX ISSUE",
AQ2413="IP &amp; VLAN","TX ISSUE",
AQ2413="Warehouse HUAWEI","SPARE-ISSUE",
AQ2413="SPARE-HS","SPARE-ISSUE",
AQ2413="Power Telco","RAN ISSUE",AQ2413="no impacts","no impacts"
),"")</f>
        <v>Exclu</v>
      </c>
      <c r="AQ2413" s="67" t="s">
        <v>5598</v>
      </c>
      <c r="AR2413" s="48" t="str" cm="1">
        <f t="array" ref="AR2413">IFERROR(_xlfn.IFS(
AQ2413="MPR ISSUE","ACTIVE",
AQ2413="BSS Hardware Issue","ACTIVE",
AQ2413="Sites strategiques, MLL, Pylone, etc.","PASSIVE",
AQ2413="AKTIVCO DEFAUT GE &amp; POWER Cabinet","PASSIVE",
AQ2413="AKTIVCO Coupure ENEO &amp; Baisse de tension","PASSIVE",
AQ2413="Coupure ENEO &amp; Baisse de tension","PASSIVE",
AQ2413="Defaut GE &amp; POWER Cabinet","PASSIVE",
AQ2413="Sharing","PASSIVE",
AQ2413="Sites strategiques &amp; DataCenter","PASSIVE",
AQ2413="Exclu","Exclu",
AQ2413="SAT","ACTIVE",
AQ2413="SPARE-ISSUE","SPARE-ISSUE",
AQ2413="Fiber CAmtel","ACTIVE",
AQ2413="Fiber AOF","ACTIVE",
AQ2413="Projet OCM (HUAWEI)","PLANNED WORKS",
AQ2413="Projet OCM (NOKIA)","PLANNED WORKS",
AQ2413="ACCESS-ISSUE","ACCESS-ISSUE",
AQ2413="Projet OCM (ZTE, NOKIA, autres projets)","PLANNED WORKS",
AQ2413="No root CAuse","No root cause",
AQ2413="ODU HS","ACTIVE",
AQ2413="IP &amp; VLAN","ACTIVE",
AQ2413="Warehouse HUAWEI","SPARE-ISSUE",
AQ2413="SPARE-HS","SPARE-ISSUE",
AQ2413="Power Telco","ACTIVE", AQ2413="no impacts","no impacts"
),"")</f>
        <v>Exclu</v>
      </c>
      <c r="AS2413" s="92" t="s">
        <v>5537</v>
      </c>
      <c r="AT2413" s="98" t="s">
        <v>4211</v>
      </c>
      <c r="AU2413" s="9"/>
      <c r="AV2413" s="17" t="s">
        <v>5537</v>
      </c>
      <c r="AW2413" s="7" t="s">
        <v>5537</v>
      </c>
      <c r="AX2413" s="6" t="s">
        <v>5537</v>
      </c>
      <c r="AY2413" s="7"/>
      <c r="AZ2413" s="3" t="s">
        <v>5537</v>
      </c>
      <c r="BA2413" s="18" t="s">
        <v>5537</v>
      </c>
      <c r="BB2413" s="18" t="s">
        <v>5537</v>
      </c>
      <c r="BC2413" s="18" t="s">
        <v>5537</v>
      </c>
      <c r="BD2413" s="18" t="s">
        <v>5537</v>
      </c>
      <c r="BE2413" s="18" t="s">
        <v>5537</v>
      </c>
      <c r="BF2413" s="18" t="s">
        <v>5537</v>
      </c>
      <c r="BG2413" s="18" t="s">
        <v>5537</v>
      </c>
      <c r="BH2413" s="18" t="s">
        <v>5537</v>
      </c>
      <c r="BI2413" s="18" t="s">
        <v>5537</v>
      </c>
      <c r="BJ2413" s="18" t="s">
        <v>5537</v>
      </c>
      <c r="BK2413" s="18" t="s">
        <v>5537</v>
      </c>
      <c r="BL2413" s="9" t="s">
        <v>5537</v>
      </c>
      <c r="BM2413" s="14" t="s">
        <v>5537</v>
      </c>
      <c r="BN2413" s="14" t="s">
        <v>5537</v>
      </c>
      <c r="BO2413" s="14" t="str">
        <f>_xlfn.XLOOKUP(B2413,'[4]cell downs 18042026 17h'!$B:$B,'[4]cell downs 18042026 17h'!$B:$B,"")</f>
        <v/>
      </c>
      <c r="BP2413" s="14" t="str">
        <f>_xlfn.XLOOKUP(B2413,'[5]Cells Huawei 19042026 15h'!$B:$B,'[5]Cells Huawei 19042026 15h'!$B:$B,"")</f>
        <v/>
      </c>
      <c r="BQ2413" s="9" t="str">
        <f>_xlfn.XLOOKUP(B2413,'[6]cells down 19042026 9H40'!$B:$B,'[6]cells down 19042026 9H40'!$B:$B,"")</f>
        <v/>
      </c>
      <c r="BR2413" s="9" t="s">
        <v>5537</v>
      </c>
      <c r="BS2413" s="9" t="s">
        <v>5537</v>
      </c>
    </row>
    <row r="2414" spans="1:72" s="20" customFormat="1" x14ac:dyDescent="0.35">
      <c r="A2414" s="1" t="s">
        <v>5039</v>
      </c>
      <c r="B2414" s="8" t="s">
        <v>5040</v>
      </c>
      <c r="C2414" s="3" t="str">
        <f>_xlfn.XLOOKUP(B2414,'[1]daily break down'!$D:$D,'[1]daily break down'!$E:$E,"")</f>
        <v>CENTRE</v>
      </c>
      <c r="D2414" s="1" t="s">
        <v>11</v>
      </c>
      <c r="E2414" s="1" t="s">
        <v>12</v>
      </c>
      <c r="F2414" s="3" t="s">
        <v>37</v>
      </c>
      <c r="G2414" s="1" t="s">
        <v>1577</v>
      </c>
      <c r="H2414" s="34" t="str">
        <f>_xlfn.XLOOKUP(B2414,[2]CALCULATION!$B:$B,[2]CALCULATION!$H:$H,"")</f>
        <v>ZTE</v>
      </c>
      <c r="I2414" s="28">
        <v>0</v>
      </c>
      <c r="J2414" s="28">
        <v>0</v>
      </c>
      <c r="K2414" s="28">
        <v>0</v>
      </c>
      <c r="L2414" s="28">
        <v>0</v>
      </c>
      <c r="M2414" s="28">
        <v>0</v>
      </c>
      <c r="N2414" s="28">
        <v>0</v>
      </c>
      <c r="O2414" s="28">
        <v>0</v>
      </c>
      <c r="P2414" s="28">
        <v>0</v>
      </c>
      <c r="Q2414" s="28">
        <v>0</v>
      </c>
      <c r="R2414" s="28">
        <v>0</v>
      </c>
      <c r="S2414" s="93">
        <v>0</v>
      </c>
      <c r="T2414" s="93">
        <f>_xlfn.XLOOKUP(B2414,'[3]Nur des jours'!$B:$B,'[3]Nur des jours'!$U:$U,"")</f>
        <v>0</v>
      </c>
      <c r="U2414" s="93">
        <v>0</v>
      </c>
      <c r="V2414" s="93">
        <v>0</v>
      </c>
      <c r="W2414" s="93">
        <v>0</v>
      </c>
      <c r="X2414" s="93">
        <v>0</v>
      </c>
      <c r="Y2414" s="93">
        <v>0</v>
      </c>
      <c r="Z2414" s="93">
        <v>0</v>
      </c>
      <c r="AA2414" s="93">
        <v>0</v>
      </c>
      <c r="AB2414" s="93">
        <v>0</v>
      </c>
      <c r="AC2414" s="93">
        <f>_xlfn.XLOOKUP(B2414,'[3]Nur des jours'!$B:$B,'[3]Nur des jours'!$N:$N,"")</f>
        <v>0</v>
      </c>
      <c r="AD2414" s="93">
        <v>0</v>
      </c>
      <c r="AE2414" s="93">
        <v>0</v>
      </c>
      <c r="AF2414" s="93">
        <v>0</v>
      </c>
      <c r="AG2414" s="93"/>
      <c r="AH2414" s="93">
        <v>0</v>
      </c>
      <c r="AI2414" s="93">
        <v>0</v>
      </c>
      <c r="AJ2414" s="93">
        <v>0</v>
      </c>
      <c r="AK2414" s="93">
        <v>0</v>
      </c>
      <c r="AL2414" s="93">
        <v>0</v>
      </c>
      <c r="AM2414" s="49" t="s">
        <v>5598</v>
      </c>
      <c r="AN2414" s="49"/>
      <c r="AO2414" s="48" t="str" cm="1">
        <f t="array" ref="AO2414">IFERROR(_xlfn.IFS(
AQ2414="MPR ISSUE","PDH",
AQ2414="BSS Hardware Issue","BSS",
AQ2414="Sites strategiques, MLL, Pylone, etc.","ENVTECH",
AQ2414="AKTIVCO DEFAUT GE &amp; POWER Cabinet","AKTIVCO",
AQ2414="AKTIVCO Coupure ENEO &amp; Baisse de tension","AKTIVCO GRID ONLY",
AQ2414="Coupure ENEO &amp; Baisse de tension","IHS GRID ONLY",
AQ2414="Defaut GE &amp; POWER Cabinet","IHS",
AQ2414="Sharing","Partners",
AQ2414="Sites strategiques &amp; DataCenter","SST &amp; DC",
AQ2414="Exclu","Exclu",
AQ2414="SAT","SAT",
AQ2414="SPARE-ISSUE","SPARE-ISSUE",
AQ2414="Fiber CAmtel","TRANS_FO_CAMTEL",
AQ2414="Fiber AOF","Fiber AOF",
AQ2414="Projet OCM (HUAWEI)","TRAVAUX-HUAWEI",
AQ2414="Projet OCM (NOKIA)","TRAVAUX-NOKIA",
AQ2414="ACCESS-ISSUE","ACCESS-ISSUE",
AQ2414="Projet OCM (ZTE, NOKIA, autres projets)","TRAVAUX OCM",
AQ2414="No root CAuse","No root cause",
AQ2414="ODU HS","PDH",
AQ2414="IP &amp; VLAN","PDH",
AQ2414="Warehouse HUAWEI","SPARE-ISSUE",
AQ2414="SPARE-HS","SPARE-ISSUE",
AQ2414="Power Telco","BSS",AQ2414="no impacts","no impacts"
),"")</f>
        <v>Exclu</v>
      </c>
      <c r="AP2414" s="48" t="str" cm="1">
        <f t="array" ref="AP2414">IFERROR(_xlfn.IFS(
AQ2414="MPR ISSUE","TX ISSUE",
AQ2414="BSS Hardware Issue","RAN ISSUE",
AQ2414="Sites strategiques, MLL, Pylone, etc.","ENVTECH",
AQ2414="AKTIVCO DEFAUT GE &amp; POWER Cabinet","POWER ISSUE",
AQ2414="AKTIVCO Coupure ENEO &amp; Baisse de tension","POWER ISSUE",
AQ2414="Coupure ENEO &amp; Baisse de tension","POWER ISSUE",
AQ2414="Defaut GE &amp; POWER Cabinet","POWER ISSUE",
AQ2414="Sharing","POWER ISSUE",
AQ2414="Sites strategiques &amp; DataCenter","POWER ISSUE",
AQ2414="Exclu","Exclu",
AQ2414="SAT","TX ISSUE",
AQ2414="SPARE-ISSUE","SPARE-ISSUE",
AQ2414="Fiber CAmtel","TX ISSUE",
AQ2414="Fiber AOF","TX ISSUE",
AQ2414="Projet OCM (HUAWEI)","TRAVAUX-HUAWEI",
AQ2414="Projet OCM (NOKIA)","TRAVAUX -NOKIA",
AQ2414="ACCESS-ISSUE","ACCESS-ISSUE",
AQ2414="Projet OCM (ZTE, NOKIA, autres projets)","TRAVAUX OCM",
AQ2414="No root CAuse","No root cause",
AQ2414="ODU HS","TX ISSUE",
AQ2414="IP &amp; VLAN","TX ISSUE",
AQ2414="Warehouse HUAWEI","SPARE-ISSUE",
AQ2414="SPARE-HS","SPARE-ISSUE",
AQ2414="Power Telco","RAN ISSUE",AQ2414="no impacts","no impacts"
),"")</f>
        <v>Exclu</v>
      </c>
      <c r="AQ2414" s="67" t="s">
        <v>5598</v>
      </c>
      <c r="AR2414" s="48" t="str" cm="1">
        <f t="array" ref="AR2414">IFERROR(_xlfn.IFS(
AQ2414="MPR ISSUE","ACTIVE",
AQ2414="BSS Hardware Issue","ACTIVE",
AQ2414="Sites strategiques, MLL, Pylone, etc.","PASSIVE",
AQ2414="AKTIVCO DEFAUT GE &amp; POWER Cabinet","PASSIVE",
AQ2414="AKTIVCO Coupure ENEO &amp; Baisse de tension","PASSIVE",
AQ2414="Coupure ENEO &amp; Baisse de tension","PASSIVE",
AQ2414="Defaut GE &amp; POWER Cabinet","PASSIVE",
AQ2414="Sharing","PASSIVE",
AQ2414="Sites strategiques &amp; DataCenter","PASSIVE",
AQ2414="Exclu","Exclu",
AQ2414="SAT","ACTIVE",
AQ2414="SPARE-ISSUE","SPARE-ISSUE",
AQ2414="Fiber CAmtel","ACTIVE",
AQ2414="Fiber AOF","ACTIVE",
AQ2414="Projet OCM (HUAWEI)","PLANNED WORKS",
AQ2414="Projet OCM (NOKIA)","PLANNED WORKS",
AQ2414="ACCESS-ISSUE","ACCESS-ISSUE",
AQ2414="Projet OCM (ZTE, NOKIA, autres projets)","PLANNED WORKS",
AQ2414="No root CAuse","No root cause",
AQ2414="ODU HS","ACTIVE",
AQ2414="IP &amp; VLAN","ACTIVE",
AQ2414="Warehouse HUAWEI","SPARE-ISSUE",
AQ2414="SPARE-HS","SPARE-ISSUE",
AQ2414="Power Telco","ACTIVE", AQ2414="no impacts","no impacts"
),"")</f>
        <v>Exclu</v>
      </c>
      <c r="AS2414" s="92" t="s">
        <v>5537</v>
      </c>
      <c r="AT2414" s="98" t="s">
        <v>5040</v>
      </c>
      <c r="AU2414" s="9"/>
      <c r="AV2414" s="17" t="s">
        <v>5537</v>
      </c>
      <c r="AW2414" s="7" t="s">
        <v>5537</v>
      </c>
      <c r="AX2414" s="6" t="s">
        <v>5537</v>
      </c>
      <c r="AY2414" s="7"/>
      <c r="AZ2414" s="3" t="s">
        <v>5537</v>
      </c>
      <c r="BA2414" s="18" t="s">
        <v>5537</v>
      </c>
      <c r="BB2414" s="18" t="s">
        <v>5537</v>
      </c>
      <c r="BC2414" s="18" t="s">
        <v>5537</v>
      </c>
      <c r="BD2414" s="18" t="s">
        <v>5537</v>
      </c>
      <c r="BE2414" s="18" t="s">
        <v>5537</v>
      </c>
      <c r="BF2414" s="18" t="s">
        <v>5537</v>
      </c>
      <c r="BG2414" s="18" t="s">
        <v>5537</v>
      </c>
      <c r="BH2414" s="18" t="s">
        <v>5537</v>
      </c>
      <c r="BI2414" s="18" t="s">
        <v>5537</v>
      </c>
      <c r="BJ2414" s="18" t="s">
        <v>5537</v>
      </c>
      <c r="BK2414" s="18" t="s">
        <v>5537</v>
      </c>
      <c r="BL2414" s="9" t="s">
        <v>5537</v>
      </c>
      <c r="BM2414" s="14" t="s">
        <v>5537</v>
      </c>
      <c r="BN2414" s="14" t="s">
        <v>5537</v>
      </c>
      <c r="BO2414" s="14" t="str">
        <f>_xlfn.XLOOKUP(B2414,'[4]cell downs 18042026 17h'!$B:$B,'[4]cell downs 18042026 17h'!$B:$B,"")</f>
        <v/>
      </c>
      <c r="BP2414" s="14" t="str">
        <f>_xlfn.XLOOKUP(B2414,'[5]Cells Huawei 19042026 15h'!$B:$B,'[5]Cells Huawei 19042026 15h'!$B:$B,"")</f>
        <v/>
      </c>
      <c r="BQ2414" s="9" t="str">
        <f>_xlfn.XLOOKUP(B2414,'[6]cells down 19042026 9H40'!$B:$B,'[6]cells down 19042026 9H40'!$B:$B,"")</f>
        <v/>
      </c>
      <c r="BR2414" s="9" t="s">
        <v>5040</v>
      </c>
      <c r="BS2414" s="9" t="s">
        <v>318</v>
      </c>
    </row>
    <row r="2415" spans="1:72" s="20" customFormat="1" x14ac:dyDescent="0.35">
      <c r="A2415" s="1" t="s">
        <v>4143</v>
      </c>
      <c r="B2415" s="8" t="s">
        <v>4144</v>
      </c>
      <c r="C2415" s="3" t="str">
        <f>_xlfn.XLOOKUP(B2415,'[1]daily break down'!$D:$D,'[1]daily break down'!$E:$E,"")</f>
        <v>CENTRE</v>
      </c>
      <c r="D2415" s="1" t="s">
        <v>11</v>
      </c>
      <c r="E2415" s="1" t="s">
        <v>12</v>
      </c>
      <c r="F2415" s="3" t="s">
        <v>37</v>
      </c>
      <c r="G2415" s="1" t="s">
        <v>4143</v>
      </c>
      <c r="H2415" s="34" t="str">
        <f>_xlfn.XLOOKUP(B2415,[2]CALCULATION!$B:$B,[2]CALCULATION!$H:$H,"")</f>
        <v>ZTE</v>
      </c>
      <c r="I2415" s="28">
        <v>0</v>
      </c>
      <c r="J2415" s="28">
        <v>0</v>
      </c>
      <c r="K2415" s="28">
        <v>0</v>
      </c>
      <c r="L2415" s="28">
        <v>0</v>
      </c>
      <c r="M2415" s="28">
        <v>0</v>
      </c>
      <c r="N2415" s="28">
        <v>0</v>
      </c>
      <c r="O2415" s="28">
        <v>0</v>
      </c>
      <c r="P2415" s="28">
        <v>0</v>
      </c>
      <c r="Q2415" s="28">
        <v>0</v>
      </c>
      <c r="R2415" s="28">
        <v>0</v>
      </c>
      <c r="S2415" s="93">
        <v>0</v>
      </c>
      <c r="T2415" s="93">
        <f>_xlfn.XLOOKUP(B2415,'[3]Nur des jours'!$B:$B,'[3]Nur des jours'!$U:$U,"")</f>
        <v>0</v>
      </c>
      <c r="U2415" s="93">
        <v>0</v>
      </c>
      <c r="V2415" s="93">
        <v>0</v>
      </c>
      <c r="W2415" s="93">
        <v>0</v>
      </c>
      <c r="X2415" s="93">
        <v>0</v>
      </c>
      <c r="Y2415" s="93">
        <v>0</v>
      </c>
      <c r="Z2415" s="93">
        <v>0</v>
      </c>
      <c r="AA2415" s="93">
        <v>0</v>
      </c>
      <c r="AB2415" s="93">
        <v>0</v>
      </c>
      <c r="AC2415" s="93">
        <f>_xlfn.XLOOKUP(B2415,'[3]Nur des jours'!$B:$B,'[3]Nur des jours'!$N:$N,"")</f>
        <v>0</v>
      </c>
      <c r="AD2415" s="93">
        <v>0</v>
      </c>
      <c r="AE2415" s="93">
        <v>0</v>
      </c>
      <c r="AF2415" s="93">
        <v>0</v>
      </c>
      <c r="AG2415" s="93"/>
      <c r="AH2415" s="93">
        <v>0</v>
      </c>
      <c r="AI2415" s="93">
        <v>0</v>
      </c>
      <c r="AJ2415" s="93">
        <v>0</v>
      </c>
      <c r="AK2415" s="93">
        <v>0</v>
      </c>
      <c r="AL2415" s="93">
        <v>0</v>
      </c>
      <c r="AM2415" s="49" t="s">
        <v>5598</v>
      </c>
      <c r="AN2415" s="49"/>
      <c r="AO2415" s="48" t="str" cm="1">
        <f t="array" ref="AO2415">IFERROR(_xlfn.IFS(
AQ2415="MPR ISSUE","PDH",
AQ2415="BSS Hardware Issue","BSS",
AQ2415="Sites strategiques, MLL, Pylone, etc.","ENVTECH",
AQ2415="AKTIVCO DEFAUT GE &amp; POWER Cabinet","AKTIVCO",
AQ2415="AKTIVCO Coupure ENEO &amp; Baisse de tension","AKTIVCO GRID ONLY",
AQ2415="Coupure ENEO &amp; Baisse de tension","IHS GRID ONLY",
AQ2415="Defaut GE &amp; POWER Cabinet","IHS",
AQ2415="Sharing","Partners",
AQ2415="Sites strategiques &amp; DataCenter","SST &amp; DC",
AQ2415="Exclu","Exclu",
AQ2415="SAT","SAT",
AQ2415="SPARE-ISSUE","SPARE-ISSUE",
AQ2415="Fiber CAmtel","TRANS_FO_CAMTEL",
AQ2415="Fiber AOF","Fiber AOF",
AQ2415="Projet OCM (HUAWEI)","TRAVAUX-HUAWEI",
AQ2415="Projet OCM (NOKIA)","TRAVAUX-NOKIA",
AQ2415="ACCESS-ISSUE","ACCESS-ISSUE",
AQ2415="Projet OCM (ZTE, NOKIA, autres projets)","TRAVAUX OCM",
AQ2415="No root CAuse","No root cause",
AQ2415="ODU HS","PDH",
AQ2415="IP &amp; VLAN","PDH",
AQ2415="Warehouse HUAWEI","SPARE-ISSUE",
AQ2415="SPARE-HS","SPARE-ISSUE",
AQ2415="Power Telco","BSS",AQ2415="no impacts","no impacts"
),"")</f>
        <v>Exclu</v>
      </c>
      <c r="AP2415" s="48" t="str" cm="1">
        <f t="array" ref="AP2415">IFERROR(_xlfn.IFS(
AQ2415="MPR ISSUE","TX ISSUE",
AQ2415="BSS Hardware Issue","RAN ISSUE",
AQ2415="Sites strategiques, MLL, Pylone, etc.","ENVTECH",
AQ2415="AKTIVCO DEFAUT GE &amp; POWER Cabinet","POWER ISSUE",
AQ2415="AKTIVCO Coupure ENEO &amp; Baisse de tension","POWER ISSUE",
AQ2415="Coupure ENEO &amp; Baisse de tension","POWER ISSUE",
AQ2415="Defaut GE &amp; POWER Cabinet","POWER ISSUE",
AQ2415="Sharing","POWER ISSUE",
AQ2415="Sites strategiques &amp; DataCenter","POWER ISSUE",
AQ2415="Exclu","Exclu",
AQ2415="SAT","TX ISSUE",
AQ2415="SPARE-ISSUE","SPARE-ISSUE",
AQ2415="Fiber CAmtel","TX ISSUE",
AQ2415="Fiber AOF","TX ISSUE",
AQ2415="Projet OCM (HUAWEI)","TRAVAUX-HUAWEI",
AQ2415="Projet OCM (NOKIA)","TRAVAUX -NOKIA",
AQ2415="ACCESS-ISSUE","ACCESS-ISSUE",
AQ2415="Projet OCM (ZTE, NOKIA, autres projets)","TRAVAUX OCM",
AQ2415="No root CAuse","No root cause",
AQ2415="ODU HS","TX ISSUE",
AQ2415="IP &amp; VLAN","TX ISSUE",
AQ2415="Warehouse HUAWEI","SPARE-ISSUE",
AQ2415="SPARE-HS","SPARE-ISSUE",
AQ2415="Power Telco","RAN ISSUE",AQ2415="no impacts","no impacts"
),"")</f>
        <v>Exclu</v>
      </c>
      <c r="AQ2415" s="67" t="s">
        <v>5598</v>
      </c>
      <c r="AR2415" s="48" t="str" cm="1">
        <f t="array" ref="AR2415">IFERROR(_xlfn.IFS(
AQ2415="MPR ISSUE","ACTIVE",
AQ2415="BSS Hardware Issue","ACTIVE",
AQ2415="Sites strategiques, MLL, Pylone, etc.","PASSIVE",
AQ2415="AKTIVCO DEFAUT GE &amp; POWER Cabinet","PASSIVE",
AQ2415="AKTIVCO Coupure ENEO &amp; Baisse de tension","PASSIVE",
AQ2415="Coupure ENEO &amp; Baisse de tension","PASSIVE",
AQ2415="Defaut GE &amp; POWER Cabinet","PASSIVE",
AQ2415="Sharing","PASSIVE",
AQ2415="Sites strategiques &amp; DataCenter","PASSIVE",
AQ2415="Exclu","Exclu",
AQ2415="SAT","ACTIVE",
AQ2415="SPARE-ISSUE","SPARE-ISSUE",
AQ2415="Fiber CAmtel","ACTIVE",
AQ2415="Fiber AOF","ACTIVE",
AQ2415="Projet OCM (HUAWEI)","PLANNED WORKS",
AQ2415="Projet OCM (NOKIA)","PLANNED WORKS",
AQ2415="ACCESS-ISSUE","ACCESS-ISSUE",
AQ2415="Projet OCM (ZTE, NOKIA, autres projets)","PLANNED WORKS",
AQ2415="No root CAuse","No root cause",
AQ2415="ODU HS","ACTIVE",
AQ2415="IP &amp; VLAN","ACTIVE",
AQ2415="Warehouse HUAWEI","SPARE-ISSUE",
AQ2415="SPARE-HS","SPARE-ISSUE",
AQ2415="Power Telco","ACTIVE", AQ2415="no impacts","no impacts"
),"")</f>
        <v>Exclu</v>
      </c>
      <c r="AS2415" s="92" t="s">
        <v>5537</v>
      </c>
      <c r="AT2415" s="98" t="s">
        <v>4144</v>
      </c>
      <c r="AU2415" s="9"/>
      <c r="AV2415" s="17" t="s">
        <v>5537</v>
      </c>
      <c r="AW2415" s="7" t="s">
        <v>5537</v>
      </c>
      <c r="AX2415" s="6" t="s">
        <v>5537</v>
      </c>
      <c r="AY2415" s="7"/>
      <c r="AZ2415" s="3" t="s">
        <v>5537</v>
      </c>
      <c r="BA2415" s="18" t="s">
        <v>5537</v>
      </c>
      <c r="BB2415" s="18" t="s">
        <v>5537</v>
      </c>
      <c r="BC2415" s="18" t="s">
        <v>5537</v>
      </c>
      <c r="BD2415" s="18" t="s">
        <v>5537</v>
      </c>
      <c r="BE2415" s="18" t="s">
        <v>5537</v>
      </c>
      <c r="BF2415" s="18" t="s">
        <v>5537</v>
      </c>
      <c r="BG2415" s="18" t="s">
        <v>5537</v>
      </c>
      <c r="BH2415" s="18" t="s">
        <v>5537</v>
      </c>
      <c r="BI2415" s="18" t="s">
        <v>5537</v>
      </c>
      <c r="BJ2415" s="18" t="s">
        <v>5537</v>
      </c>
      <c r="BK2415" s="18" t="s">
        <v>5537</v>
      </c>
      <c r="BL2415" s="9" t="s">
        <v>5537</v>
      </c>
      <c r="BM2415" s="14" t="s">
        <v>5537</v>
      </c>
      <c r="BN2415" s="14" t="s">
        <v>5537</v>
      </c>
      <c r="BO2415" s="14" t="str">
        <f>_xlfn.XLOOKUP(B2415,'[4]cell downs 18042026 17h'!$B:$B,'[4]cell downs 18042026 17h'!$B:$B,"")</f>
        <v/>
      </c>
      <c r="BP2415" s="14" t="str">
        <f>_xlfn.XLOOKUP(B2415,'[5]Cells Huawei 19042026 15h'!$B:$B,'[5]Cells Huawei 19042026 15h'!$B:$B,"")</f>
        <v/>
      </c>
      <c r="BQ2415" s="9" t="str">
        <f>_xlfn.XLOOKUP(B2415,'[6]cells down 19042026 9H40'!$B:$B,'[6]cells down 19042026 9H40'!$B:$B,"")</f>
        <v>CTR_111</v>
      </c>
      <c r="BR2415" s="9" t="s">
        <v>4144</v>
      </c>
      <c r="BS2415" s="9" t="s">
        <v>5537</v>
      </c>
    </row>
    <row r="2416" spans="1:72" s="20" customFormat="1" x14ac:dyDescent="0.35">
      <c r="A2416" s="1" t="s">
        <v>3721</v>
      </c>
      <c r="B2416" s="8" t="s">
        <v>3722</v>
      </c>
      <c r="C2416" s="3" t="str">
        <f>_xlfn.XLOOKUP(B2416,'[1]daily break down'!$D:$D,'[1]daily break down'!$E:$E,"")</f>
        <v>CENTRE</v>
      </c>
      <c r="D2416" s="1" t="s">
        <v>11</v>
      </c>
      <c r="E2416" s="1" t="s">
        <v>237</v>
      </c>
      <c r="F2416" s="3" t="s">
        <v>37</v>
      </c>
      <c r="G2416" s="1" t="s">
        <v>3721</v>
      </c>
      <c r="H2416" s="34" t="str">
        <f>_xlfn.XLOOKUP(B2416,[2]CALCULATION!$B:$B,[2]CALCULATION!$H:$H,"")</f>
        <v>ZTE</v>
      </c>
      <c r="I2416" s="28">
        <v>0</v>
      </c>
      <c r="J2416" s="28">
        <v>0</v>
      </c>
      <c r="K2416" s="28">
        <v>0</v>
      </c>
      <c r="L2416" s="28">
        <v>0</v>
      </c>
      <c r="M2416" s="28">
        <v>0</v>
      </c>
      <c r="N2416" s="28">
        <v>0</v>
      </c>
      <c r="O2416" s="28">
        <v>0</v>
      </c>
      <c r="P2416" s="28">
        <v>0</v>
      </c>
      <c r="Q2416" s="28">
        <v>0</v>
      </c>
      <c r="R2416" s="28">
        <v>0</v>
      </c>
      <c r="S2416" s="93">
        <v>0</v>
      </c>
      <c r="T2416" s="93">
        <f>_xlfn.XLOOKUP(B2416,'[3]Nur des jours'!$B:$B,'[3]Nur des jours'!$U:$U,"")</f>
        <v>0</v>
      </c>
      <c r="U2416" s="93">
        <v>0</v>
      </c>
      <c r="V2416" s="93">
        <v>0</v>
      </c>
      <c r="W2416" s="93">
        <v>0</v>
      </c>
      <c r="X2416" s="93">
        <v>0</v>
      </c>
      <c r="Y2416" s="93">
        <v>0</v>
      </c>
      <c r="Z2416" s="93">
        <v>0</v>
      </c>
      <c r="AA2416" s="93">
        <v>0</v>
      </c>
      <c r="AB2416" s="93">
        <v>0</v>
      </c>
      <c r="AC2416" s="93">
        <f>_xlfn.XLOOKUP(B2416,'[3]Nur des jours'!$B:$B,'[3]Nur des jours'!$N:$N,"")</f>
        <v>0</v>
      </c>
      <c r="AD2416" s="93">
        <v>0</v>
      </c>
      <c r="AE2416" s="93">
        <v>0</v>
      </c>
      <c r="AF2416" s="93">
        <v>0</v>
      </c>
      <c r="AG2416" s="93"/>
      <c r="AH2416" s="93">
        <v>0</v>
      </c>
      <c r="AI2416" s="93">
        <v>0</v>
      </c>
      <c r="AJ2416" s="93">
        <v>0</v>
      </c>
      <c r="AK2416" s="93">
        <v>0</v>
      </c>
      <c r="AL2416" s="93">
        <v>0</v>
      </c>
      <c r="AM2416" s="49" t="s">
        <v>5598</v>
      </c>
      <c r="AN2416" s="49"/>
      <c r="AO2416" s="48" t="str" cm="1">
        <f t="array" ref="AO2416">IFERROR(_xlfn.IFS(
AQ2416="MPR ISSUE","PDH",
AQ2416="BSS Hardware Issue","BSS",
AQ2416="Sites strategiques, MLL, Pylone, etc.","ENVTECH",
AQ2416="AKTIVCO DEFAUT GE &amp; POWER Cabinet","AKTIVCO",
AQ2416="AKTIVCO Coupure ENEO &amp; Baisse de tension","AKTIVCO GRID ONLY",
AQ2416="Coupure ENEO &amp; Baisse de tension","IHS GRID ONLY",
AQ2416="Defaut GE &amp; POWER Cabinet","IHS",
AQ2416="Sharing","Partners",
AQ2416="Sites strategiques &amp; DataCenter","SST &amp; DC",
AQ2416="Exclu","Exclu",
AQ2416="SAT","SAT",
AQ2416="SPARE-ISSUE","SPARE-ISSUE",
AQ2416="Fiber CAmtel","TRANS_FO_CAMTEL",
AQ2416="Fiber AOF","Fiber AOF",
AQ2416="Projet OCM (HUAWEI)","TRAVAUX-HUAWEI",
AQ2416="Projet OCM (NOKIA)","TRAVAUX-NOKIA",
AQ2416="ACCESS-ISSUE","ACCESS-ISSUE",
AQ2416="Projet OCM (ZTE, NOKIA, autres projets)","TRAVAUX OCM",
AQ2416="No root CAuse","No root cause",
AQ2416="ODU HS","PDH",
AQ2416="IP &amp; VLAN","PDH",
AQ2416="Warehouse HUAWEI","SPARE-ISSUE",
AQ2416="SPARE-HS","SPARE-ISSUE",
AQ2416="Power Telco","BSS",AQ2416="no impacts","no impacts"
),"")</f>
        <v>Exclu</v>
      </c>
      <c r="AP2416" s="48" t="str" cm="1">
        <f t="array" ref="AP2416">IFERROR(_xlfn.IFS(
AQ2416="MPR ISSUE","TX ISSUE",
AQ2416="BSS Hardware Issue","RAN ISSUE",
AQ2416="Sites strategiques, MLL, Pylone, etc.","ENVTECH",
AQ2416="AKTIVCO DEFAUT GE &amp; POWER Cabinet","POWER ISSUE",
AQ2416="AKTIVCO Coupure ENEO &amp; Baisse de tension","POWER ISSUE",
AQ2416="Coupure ENEO &amp; Baisse de tension","POWER ISSUE",
AQ2416="Defaut GE &amp; POWER Cabinet","POWER ISSUE",
AQ2416="Sharing","POWER ISSUE",
AQ2416="Sites strategiques &amp; DataCenter","POWER ISSUE",
AQ2416="Exclu","Exclu",
AQ2416="SAT","TX ISSUE",
AQ2416="SPARE-ISSUE","SPARE-ISSUE",
AQ2416="Fiber CAmtel","TX ISSUE",
AQ2416="Fiber AOF","TX ISSUE",
AQ2416="Projet OCM (HUAWEI)","TRAVAUX-HUAWEI",
AQ2416="Projet OCM (NOKIA)","TRAVAUX -NOKIA",
AQ2416="ACCESS-ISSUE","ACCESS-ISSUE",
AQ2416="Projet OCM (ZTE, NOKIA, autres projets)","TRAVAUX OCM",
AQ2416="No root CAuse","No root cause",
AQ2416="ODU HS","TX ISSUE",
AQ2416="IP &amp; VLAN","TX ISSUE",
AQ2416="Warehouse HUAWEI","SPARE-ISSUE",
AQ2416="SPARE-HS","SPARE-ISSUE",
AQ2416="Power Telco","RAN ISSUE",AQ2416="no impacts","no impacts"
),"")</f>
        <v>Exclu</v>
      </c>
      <c r="AQ2416" s="67" t="s">
        <v>5598</v>
      </c>
      <c r="AR2416" s="48" t="str" cm="1">
        <f t="array" ref="AR2416">IFERROR(_xlfn.IFS(
AQ2416="MPR ISSUE","ACTIVE",
AQ2416="BSS Hardware Issue","ACTIVE",
AQ2416="Sites strategiques, MLL, Pylone, etc.","PASSIVE",
AQ2416="AKTIVCO DEFAUT GE &amp; POWER Cabinet","PASSIVE",
AQ2416="AKTIVCO Coupure ENEO &amp; Baisse de tension","PASSIVE",
AQ2416="Coupure ENEO &amp; Baisse de tension","PASSIVE",
AQ2416="Defaut GE &amp; POWER Cabinet","PASSIVE",
AQ2416="Sharing","PASSIVE",
AQ2416="Sites strategiques &amp; DataCenter","PASSIVE",
AQ2416="Exclu","Exclu",
AQ2416="SAT","ACTIVE",
AQ2416="SPARE-ISSUE","SPARE-ISSUE",
AQ2416="Fiber CAmtel","ACTIVE",
AQ2416="Fiber AOF","ACTIVE",
AQ2416="Projet OCM (HUAWEI)","PLANNED WORKS",
AQ2416="Projet OCM (NOKIA)","PLANNED WORKS",
AQ2416="ACCESS-ISSUE","ACCESS-ISSUE",
AQ2416="Projet OCM (ZTE, NOKIA, autres projets)","PLANNED WORKS",
AQ2416="No root CAuse","No root cause",
AQ2416="ODU HS","ACTIVE",
AQ2416="IP &amp; VLAN","ACTIVE",
AQ2416="Warehouse HUAWEI","SPARE-ISSUE",
AQ2416="SPARE-HS","SPARE-ISSUE",
AQ2416="Power Telco","ACTIVE", AQ2416="no impacts","no impacts"
),"")</f>
        <v>Exclu</v>
      </c>
      <c r="AS2416" s="92" t="s">
        <v>5537</v>
      </c>
      <c r="AT2416" s="98" t="s">
        <v>3722</v>
      </c>
      <c r="AU2416" s="9"/>
      <c r="AV2416" s="17" t="s">
        <v>5537</v>
      </c>
      <c r="AW2416" s="7" t="s">
        <v>5537</v>
      </c>
      <c r="AX2416" s="6" t="s">
        <v>5537</v>
      </c>
      <c r="AY2416" s="7"/>
      <c r="AZ2416" s="3" t="s">
        <v>5537</v>
      </c>
      <c r="BA2416" s="18" t="s">
        <v>5537</v>
      </c>
      <c r="BB2416" s="18" t="s">
        <v>5537</v>
      </c>
      <c r="BC2416" s="18" t="s">
        <v>5537</v>
      </c>
      <c r="BD2416" s="18" t="s">
        <v>5537</v>
      </c>
      <c r="BE2416" s="18" t="s">
        <v>5537</v>
      </c>
      <c r="BF2416" s="18" t="s">
        <v>5537</v>
      </c>
      <c r="BG2416" s="18" t="s">
        <v>5537</v>
      </c>
      <c r="BH2416" s="18" t="s">
        <v>5537</v>
      </c>
      <c r="BI2416" s="18" t="s">
        <v>5537</v>
      </c>
      <c r="BJ2416" s="18" t="s">
        <v>5537</v>
      </c>
      <c r="BK2416" s="18" t="s">
        <v>5537</v>
      </c>
      <c r="BL2416" s="9" t="s">
        <v>5537</v>
      </c>
      <c r="BM2416" s="14" t="s">
        <v>5537</v>
      </c>
      <c r="BN2416" s="14" t="s">
        <v>5537</v>
      </c>
      <c r="BO2416" s="14" t="str">
        <f>_xlfn.XLOOKUP(B2416,'[4]cell downs 18042026 17h'!$B:$B,'[4]cell downs 18042026 17h'!$B:$B,"")</f>
        <v/>
      </c>
      <c r="BP2416" s="14" t="str">
        <f>_xlfn.XLOOKUP(B2416,'[5]Cells Huawei 19042026 15h'!$B:$B,'[5]Cells Huawei 19042026 15h'!$B:$B,"")</f>
        <v/>
      </c>
      <c r="BQ2416" s="9" t="str">
        <f>_xlfn.XLOOKUP(B2416,'[6]cells down 19042026 9H40'!$B:$B,'[6]cells down 19042026 9H40'!$B:$B,"")</f>
        <v/>
      </c>
      <c r="BR2416" s="9" t="s">
        <v>3722</v>
      </c>
      <c r="BS2416" s="9" t="s">
        <v>5537</v>
      </c>
    </row>
    <row r="2417" spans="1:71" s="20" customFormat="1" x14ac:dyDescent="0.35">
      <c r="A2417" s="1" t="s">
        <v>4792</v>
      </c>
      <c r="B2417" s="8" t="s">
        <v>4793</v>
      </c>
      <c r="C2417" s="3" t="str">
        <f>_xlfn.XLOOKUP(B2417,'[1]daily break down'!$D:$D,'[1]daily break down'!$E:$E,"")</f>
        <v>CENTRE</v>
      </c>
      <c r="D2417" s="1" t="s">
        <v>21</v>
      </c>
      <c r="E2417" s="1" t="s">
        <v>80</v>
      </c>
      <c r="F2417" s="3" t="s">
        <v>37</v>
      </c>
      <c r="G2417" s="1" t="s">
        <v>4794</v>
      </c>
      <c r="H2417" s="34" t="str">
        <f>_xlfn.XLOOKUP(B2417,[2]CALCULATION!$B:$B,[2]CALCULATION!$H:$H,"")</f>
        <v>ZTE</v>
      </c>
      <c r="I2417" s="28">
        <v>0</v>
      </c>
      <c r="J2417" s="28">
        <v>0</v>
      </c>
      <c r="K2417" s="28">
        <v>0</v>
      </c>
      <c r="L2417" s="28">
        <v>0</v>
      </c>
      <c r="M2417" s="28">
        <v>0</v>
      </c>
      <c r="N2417" s="28">
        <v>0</v>
      </c>
      <c r="O2417" s="28">
        <v>0</v>
      </c>
      <c r="P2417" s="28">
        <v>0</v>
      </c>
      <c r="Q2417" s="28">
        <v>0</v>
      </c>
      <c r="R2417" s="28">
        <v>0</v>
      </c>
      <c r="S2417" s="93">
        <v>0</v>
      </c>
      <c r="T2417" s="93">
        <f>_xlfn.XLOOKUP(B2417,'[3]Nur des jours'!$B:$B,'[3]Nur des jours'!$U:$U,"")</f>
        <v>0</v>
      </c>
      <c r="U2417" s="93">
        <v>0</v>
      </c>
      <c r="V2417" s="93">
        <v>0</v>
      </c>
      <c r="W2417" s="93">
        <v>0</v>
      </c>
      <c r="X2417" s="93">
        <v>0</v>
      </c>
      <c r="Y2417" s="93">
        <v>0</v>
      </c>
      <c r="Z2417" s="93">
        <v>0</v>
      </c>
      <c r="AA2417" s="93">
        <v>0</v>
      </c>
      <c r="AB2417" s="93">
        <v>0</v>
      </c>
      <c r="AC2417" s="93">
        <f>_xlfn.XLOOKUP(B2417,'[3]Nur des jours'!$B:$B,'[3]Nur des jours'!$N:$N,"")</f>
        <v>0</v>
      </c>
      <c r="AD2417" s="93">
        <v>0</v>
      </c>
      <c r="AE2417" s="93">
        <v>0</v>
      </c>
      <c r="AF2417" s="93">
        <v>0</v>
      </c>
      <c r="AG2417" s="93"/>
      <c r="AH2417" s="93">
        <v>0</v>
      </c>
      <c r="AI2417" s="93">
        <v>0</v>
      </c>
      <c r="AJ2417" s="93">
        <v>0</v>
      </c>
      <c r="AK2417" s="93">
        <v>0</v>
      </c>
      <c r="AL2417" s="93">
        <v>0</v>
      </c>
      <c r="AM2417" s="49" t="s">
        <v>5598</v>
      </c>
      <c r="AN2417" s="49"/>
      <c r="AO2417" s="48" t="str" cm="1">
        <f t="array" ref="AO2417">IFERROR(_xlfn.IFS(
AQ2417="MPR ISSUE","PDH",
AQ2417="BSS Hardware Issue","BSS",
AQ2417="Sites strategiques, MLL, Pylone, etc.","ENVTECH",
AQ2417="AKTIVCO DEFAUT GE &amp; POWER Cabinet","AKTIVCO",
AQ2417="AKTIVCO Coupure ENEO &amp; Baisse de tension","AKTIVCO GRID ONLY",
AQ2417="Coupure ENEO &amp; Baisse de tension","IHS GRID ONLY",
AQ2417="Defaut GE &amp; POWER Cabinet","IHS",
AQ2417="Sharing","Partners",
AQ2417="Sites strategiques &amp; DataCenter","SST &amp; DC",
AQ2417="Exclu","Exclu",
AQ2417="SAT","SAT",
AQ2417="SPARE-ISSUE","SPARE-ISSUE",
AQ2417="Fiber CAmtel","TRANS_FO_CAMTEL",
AQ2417="Fiber AOF","Fiber AOF",
AQ2417="Projet OCM (HUAWEI)","TRAVAUX-HUAWEI",
AQ2417="Projet OCM (NOKIA)","TRAVAUX-NOKIA",
AQ2417="ACCESS-ISSUE","ACCESS-ISSUE",
AQ2417="Projet OCM (ZTE, NOKIA, autres projets)","TRAVAUX OCM",
AQ2417="No root CAuse","No root cause",
AQ2417="ODU HS","PDH",
AQ2417="IP &amp; VLAN","PDH",
AQ2417="Warehouse HUAWEI","SPARE-ISSUE",
AQ2417="SPARE-HS","SPARE-ISSUE",
AQ2417="Power Telco","BSS",AQ2417="no impacts","no impacts"
),"")</f>
        <v>Exclu</v>
      </c>
      <c r="AP2417" s="48" t="str" cm="1">
        <f t="array" ref="AP2417">IFERROR(_xlfn.IFS(
AQ2417="MPR ISSUE","TX ISSUE",
AQ2417="BSS Hardware Issue","RAN ISSUE",
AQ2417="Sites strategiques, MLL, Pylone, etc.","ENVTECH",
AQ2417="AKTIVCO DEFAUT GE &amp; POWER Cabinet","POWER ISSUE",
AQ2417="AKTIVCO Coupure ENEO &amp; Baisse de tension","POWER ISSUE",
AQ2417="Coupure ENEO &amp; Baisse de tension","POWER ISSUE",
AQ2417="Defaut GE &amp; POWER Cabinet","POWER ISSUE",
AQ2417="Sharing","POWER ISSUE",
AQ2417="Sites strategiques &amp; DataCenter","POWER ISSUE",
AQ2417="Exclu","Exclu",
AQ2417="SAT","TX ISSUE",
AQ2417="SPARE-ISSUE","SPARE-ISSUE",
AQ2417="Fiber CAmtel","TX ISSUE",
AQ2417="Fiber AOF","TX ISSUE",
AQ2417="Projet OCM (HUAWEI)","TRAVAUX-HUAWEI",
AQ2417="Projet OCM (NOKIA)","TRAVAUX -NOKIA",
AQ2417="ACCESS-ISSUE","ACCESS-ISSUE",
AQ2417="Projet OCM (ZTE, NOKIA, autres projets)","TRAVAUX OCM",
AQ2417="No root CAuse","No root cause",
AQ2417="ODU HS","TX ISSUE",
AQ2417="IP &amp; VLAN","TX ISSUE",
AQ2417="Warehouse HUAWEI","SPARE-ISSUE",
AQ2417="SPARE-HS","SPARE-ISSUE",
AQ2417="Power Telco","RAN ISSUE",AQ2417="no impacts","no impacts"
),"")</f>
        <v>Exclu</v>
      </c>
      <c r="AQ2417" s="67" t="s">
        <v>5598</v>
      </c>
      <c r="AR2417" s="48" t="str" cm="1">
        <f t="array" ref="AR2417">IFERROR(_xlfn.IFS(
AQ2417="MPR ISSUE","ACTIVE",
AQ2417="BSS Hardware Issue","ACTIVE",
AQ2417="Sites strategiques, MLL, Pylone, etc.","PASSIVE",
AQ2417="AKTIVCO DEFAUT GE &amp; POWER Cabinet","PASSIVE",
AQ2417="AKTIVCO Coupure ENEO &amp; Baisse de tension","PASSIVE",
AQ2417="Coupure ENEO &amp; Baisse de tension","PASSIVE",
AQ2417="Defaut GE &amp; POWER Cabinet","PASSIVE",
AQ2417="Sharing","PASSIVE",
AQ2417="Sites strategiques &amp; DataCenter","PASSIVE",
AQ2417="Exclu","Exclu",
AQ2417="SAT","ACTIVE",
AQ2417="SPARE-ISSUE","SPARE-ISSUE",
AQ2417="Fiber CAmtel","ACTIVE",
AQ2417="Fiber AOF","ACTIVE",
AQ2417="Projet OCM (HUAWEI)","PLANNED WORKS",
AQ2417="Projet OCM (NOKIA)","PLANNED WORKS",
AQ2417="ACCESS-ISSUE","ACCESS-ISSUE",
AQ2417="Projet OCM (ZTE, NOKIA, autres projets)","PLANNED WORKS",
AQ2417="No root CAuse","No root cause",
AQ2417="ODU HS","ACTIVE",
AQ2417="IP &amp; VLAN","ACTIVE",
AQ2417="Warehouse HUAWEI","SPARE-ISSUE",
AQ2417="SPARE-HS","SPARE-ISSUE",
AQ2417="Power Telco","ACTIVE", AQ2417="no impacts","no impacts"
),"")</f>
        <v>Exclu</v>
      </c>
      <c r="AS2417" s="92" t="s">
        <v>5537</v>
      </c>
      <c r="AT2417" s="98" t="s">
        <v>4793</v>
      </c>
      <c r="AU2417" s="9"/>
      <c r="AV2417" s="17" t="s">
        <v>5537</v>
      </c>
      <c r="AW2417" s="7" t="s">
        <v>5537</v>
      </c>
      <c r="AX2417" s="6" t="s">
        <v>5537</v>
      </c>
      <c r="AY2417" s="7"/>
      <c r="AZ2417" s="3" t="s">
        <v>5537</v>
      </c>
      <c r="BA2417" s="18" t="s">
        <v>5537</v>
      </c>
      <c r="BB2417" s="18" t="s">
        <v>5537</v>
      </c>
      <c r="BC2417" s="18" t="s">
        <v>5537</v>
      </c>
      <c r="BD2417" s="18" t="s">
        <v>5537</v>
      </c>
      <c r="BE2417" s="18" t="s">
        <v>5537</v>
      </c>
      <c r="BF2417" s="18" t="s">
        <v>5537</v>
      </c>
      <c r="BG2417" s="18" t="s">
        <v>5537</v>
      </c>
      <c r="BH2417" s="18" t="s">
        <v>5537</v>
      </c>
      <c r="BI2417" s="18" t="s">
        <v>5537</v>
      </c>
      <c r="BJ2417" s="18" t="s">
        <v>5537</v>
      </c>
      <c r="BK2417" s="18" t="s">
        <v>5537</v>
      </c>
      <c r="BL2417" s="9" t="s">
        <v>5537</v>
      </c>
      <c r="BM2417" s="14" t="s">
        <v>5537</v>
      </c>
      <c r="BN2417" s="14" t="s">
        <v>5537</v>
      </c>
      <c r="BO2417" s="14" t="str">
        <f>_xlfn.XLOOKUP(B2417,'[4]cell downs 18042026 17h'!$B:$B,'[4]cell downs 18042026 17h'!$B:$B,"")</f>
        <v/>
      </c>
      <c r="BP2417" s="14" t="str">
        <f>_xlfn.XLOOKUP(B2417,'[5]Cells Huawei 19042026 15h'!$B:$B,'[5]Cells Huawei 19042026 15h'!$B:$B,"")</f>
        <v/>
      </c>
      <c r="BQ2417" s="9" t="str">
        <f>_xlfn.XLOOKUP(B2417,'[6]cells down 19042026 9H40'!$B:$B,'[6]cells down 19042026 9H40'!$B:$B,"")</f>
        <v/>
      </c>
      <c r="BR2417" s="9" t="s">
        <v>5537</v>
      </c>
      <c r="BS2417" s="9" t="s">
        <v>12</v>
      </c>
    </row>
    <row r="2418" spans="1:71" s="20" customFormat="1" x14ac:dyDescent="0.35">
      <c r="A2418" s="1" t="s">
        <v>4187</v>
      </c>
      <c r="B2418" s="8" t="s">
        <v>4188</v>
      </c>
      <c r="C2418" s="3" t="str">
        <f>_xlfn.XLOOKUP(B2418,'[1]daily break down'!$D:$D,'[1]daily break down'!$E:$E,"")</f>
        <v>CENTRE</v>
      </c>
      <c r="D2418" s="1" t="s">
        <v>21</v>
      </c>
      <c r="E2418" s="1" t="s">
        <v>122</v>
      </c>
      <c r="F2418" s="3" t="s">
        <v>37</v>
      </c>
      <c r="G2418" s="1" t="s">
        <v>1577</v>
      </c>
      <c r="H2418" s="34" t="str">
        <f>_xlfn.XLOOKUP(B2418,[2]CALCULATION!$B:$B,[2]CALCULATION!$H:$H,"")</f>
        <v>ZTE</v>
      </c>
      <c r="I2418" s="28">
        <v>0</v>
      </c>
      <c r="J2418" s="28">
        <v>0</v>
      </c>
      <c r="K2418" s="28">
        <v>0</v>
      </c>
      <c r="L2418" s="28">
        <v>0</v>
      </c>
      <c r="M2418" s="28">
        <v>0</v>
      </c>
      <c r="N2418" s="28">
        <v>0</v>
      </c>
      <c r="O2418" s="28">
        <v>0</v>
      </c>
      <c r="P2418" s="28">
        <v>0</v>
      </c>
      <c r="Q2418" s="28">
        <v>0</v>
      </c>
      <c r="R2418" s="28">
        <v>0</v>
      </c>
      <c r="S2418" s="93">
        <v>0</v>
      </c>
      <c r="T2418" s="93">
        <f>_xlfn.XLOOKUP(B2418,'[3]Nur des jours'!$B:$B,'[3]Nur des jours'!$U:$U,"")</f>
        <v>0</v>
      </c>
      <c r="U2418" s="93">
        <v>0</v>
      </c>
      <c r="V2418" s="93">
        <v>0</v>
      </c>
      <c r="W2418" s="93">
        <v>0</v>
      </c>
      <c r="X2418" s="93">
        <v>0</v>
      </c>
      <c r="Y2418" s="93">
        <v>0</v>
      </c>
      <c r="Z2418" s="93">
        <v>0</v>
      </c>
      <c r="AA2418" s="93">
        <v>0</v>
      </c>
      <c r="AB2418" s="93">
        <v>0</v>
      </c>
      <c r="AC2418" s="93">
        <f>_xlfn.XLOOKUP(B2418,'[3]Nur des jours'!$B:$B,'[3]Nur des jours'!$N:$N,"")</f>
        <v>0</v>
      </c>
      <c r="AD2418" s="93">
        <v>0</v>
      </c>
      <c r="AE2418" s="93">
        <v>0</v>
      </c>
      <c r="AF2418" s="93">
        <v>0</v>
      </c>
      <c r="AG2418" s="93"/>
      <c r="AH2418" s="93">
        <v>0</v>
      </c>
      <c r="AI2418" s="93">
        <v>0</v>
      </c>
      <c r="AJ2418" s="93">
        <v>0</v>
      </c>
      <c r="AK2418" s="93">
        <v>0</v>
      </c>
      <c r="AL2418" s="93">
        <v>0</v>
      </c>
      <c r="AM2418" s="49" t="s">
        <v>5598</v>
      </c>
      <c r="AN2418" s="49"/>
      <c r="AO2418" s="48" t="str" cm="1">
        <f t="array" ref="AO2418">IFERROR(_xlfn.IFS(
AQ2418="MPR ISSUE","PDH",
AQ2418="BSS Hardware Issue","BSS",
AQ2418="Sites strategiques, MLL, Pylone, etc.","ENVTECH",
AQ2418="AKTIVCO DEFAUT GE &amp; POWER Cabinet","AKTIVCO",
AQ2418="AKTIVCO Coupure ENEO &amp; Baisse de tension","AKTIVCO GRID ONLY",
AQ2418="Coupure ENEO &amp; Baisse de tension","IHS GRID ONLY",
AQ2418="Defaut GE &amp; POWER Cabinet","IHS",
AQ2418="Sharing","Partners",
AQ2418="Sites strategiques &amp; DataCenter","SST &amp; DC",
AQ2418="Exclu","Exclu",
AQ2418="SAT","SAT",
AQ2418="SPARE-ISSUE","SPARE-ISSUE",
AQ2418="Fiber CAmtel","TRANS_FO_CAMTEL",
AQ2418="Fiber AOF","Fiber AOF",
AQ2418="Projet OCM (HUAWEI)","TRAVAUX-HUAWEI",
AQ2418="Projet OCM (NOKIA)","TRAVAUX-NOKIA",
AQ2418="ACCESS-ISSUE","ACCESS-ISSUE",
AQ2418="Projet OCM (ZTE, NOKIA, autres projets)","TRAVAUX OCM",
AQ2418="No root CAuse","No root cause",
AQ2418="ODU HS","PDH",
AQ2418="IP &amp; VLAN","PDH",
AQ2418="Warehouse HUAWEI","SPARE-ISSUE",
AQ2418="SPARE-HS","SPARE-ISSUE",
AQ2418="Power Telco","BSS",AQ2418="no impacts","no impacts"
),"")</f>
        <v>Exclu</v>
      </c>
      <c r="AP2418" s="48" t="str" cm="1">
        <f t="array" ref="AP2418">IFERROR(_xlfn.IFS(
AQ2418="MPR ISSUE","TX ISSUE",
AQ2418="BSS Hardware Issue","RAN ISSUE",
AQ2418="Sites strategiques, MLL, Pylone, etc.","ENVTECH",
AQ2418="AKTIVCO DEFAUT GE &amp; POWER Cabinet","POWER ISSUE",
AQ2418="AKTIVCO Coupure ENEO &amp; Baisse de tension","POWER ISSUE",
AQ2418="Coupure ENEO &amp; Baisse de tension","POWER ISSUE",
AQ2418="Defaut GE &amp; POWER Cabinet","POWER ISSUE",
AQ2418="Sharing","POWER ISSUE",
AQ2418="Sites strategiques &amp; DataCenter","POWER ISSUE",
AQ2418="Exclu","Exclu",
AQ2418="SAT","TX ISSUE",
AQ2418="SPARE-ISSUE","SPARE-ISSUE",
AQ2418="Fiber CAmtel","TX ISSUE",
AQ2418="Fiber AOF","TX ISSUE",
AQ2418="Projet OCM (HUAWEI)","TRAVAUX-HUAWEI",
AQ2418="Projet OCM (NOKIA)","TRAVAUX -NOKIA",
AQ2418="ACCESS-ISSUE","ACCESS-ISSUE",
AQ2418="Projet OCM (ZTE, NOKIA, autres projets)","TRAVAUX OCM",
AQ2418="No root CAuse","No root cause",
AQ2418="ODU HS","TX ISSUE",
AQ2418="IP &amp; VLAN","TX ISSUE",
AQ2418="Warehouse HUAWEI","SPARE-ISSUE",
AQ2418="SPARE-HS","SPARE-ISSUE",
AQ2418="Power Telco","RAN ISSUE",AQ2418="no impacts","no impacts"
),"")</f>
        <v>Exclu</v>
      </c>
      <c r="AQ2418" s="67" t="s">
        <v>5598</v>
      </c>
      <c r="AR2418" s="48" t="str" cm="1">
        <f t="array" ref="AR2418">IFERROR(_xlfn.IFS(
AQ2418="MPR ISSUE","ACTIVE",
AQ2418="BSS Hardware Issue","ACTIVE",
AQ2418="Sites strategiques, MLL, Pylone, etc.","PASSIVE",
AQ2418="AKTIVCO DEFAUT GE &amp; POWER Cabinet","PASSIVE",
AQ2418="AKTIVCO Coupure ENEO &amp; Baisse de tension","PASSIVE",
AQ2418="Coupure ENEO &amp; Baisse de tension","PASSIVE",
AQ2418="Defaut GE &amp; POWER Cabinet","PASSIVE",
AQ2418="Sharing","PASSIVE",
AQ2418="Sites strategiques &amp; DataCenter","PASSIVE",
AQ2418="Exclu","Exclu",
AQ2418="SAT","ACTIVE",
AQ2418="SPARE-ISSUE","SPARE-ISSUE",
AQ2418="Fiber CAmtel","ACTIVE",
AQ2418="Fiber AOF","ACTIVE",
AQ2418="Projet OCM (HUAWEI)","PLANNED WORKS",
AQ2418="Projet OCM (NOKIA)","PLANNED WORKS",
AQ2418="ACCESS-ISSUE","ACCESS-ISSUE",
AQ2418="Projet OCM (ZTE, NOKIA, autres projets)","PLANNED WORKS",
AQ2418="No root CAuse","No root cause",
AQ2418="ODU HS","ACTIVE",
AQ2418="IP &amp; VLAN","ACTIVE",
AQ2418="Warehouse HUAWEI","SPARE-ISSUE",
AQ2418="SPARE-HS","SPARE-ISSUE",
AQ2418="Power Telco","ACTIVE", AQ2418="no impacts","no impacts"
),"")</f>
        <v>Exclu</v>
      </c>
      <c r="AS2418" s="92" t="s">
        <v>5537</v>
      </c>
      <c r="AT2418" s="98" t="s">
        <v>4188</v>
      </c>
      <c r="AU2418" s="9"/>
      <c r="AV2418" s="17" t="s">
        <v>5537</v>
      </c>
      <c r="AW2418" s="7" t="s">
        <v>5537</v>
      </c>
      <c r="AX2418" s="6" t="s">
        <v>5537</v>
      </c>
      <c r="AY2418" s="7"/>
      <c r="AZ2418" s="3" t="s">
        <v>5537</v>
      </c>
      <c r="BA2418" s="18" t="s">
        <v>5537</v>
      </c>
      <c r="BB2418" s="18" t="s">
        <v>5537</v>
      </c>
      <c r="BC2418" s="18" t="s">
        <v>5537</v>
      </c>
      <c r="BD2418" s="18" t="s">
        <v>5537</v>
      </c>
      <c r="BE2418" s="18" t="s">
        <v>5537</v>
      </c>
      <c r="BF2418" s="18" t="s">
        <v>5537</v>
      </c>
      <c r="BG2418" s="18" t="s">
        <v>5537</v>
      </c>
      <c r="BH2418" s="18" t="s">
        <v>5537</v>
      </c>
      <c r="BI2418" s="18" t="s">
        <v>5537</v>
      </c>
      <c r="BJ2418" s="18" t="s">
        <v>5537</v>
      </c>
      <c r="BK2418" s="18" t="s">
        <v>5537</v>
      </c>
      <c r="BL2418" s="9" t="s">
        <v>5537</v>
      </c>
      <c r="BM2418" s="14" t="s">
        <v>5537</v>
      </c>
      <c r="BN2418" s="14" t="s">
        <v>5537</v>
      </c>
      <c r="BO2418" s="14" t="str">
        <f>_xlfn.XLOOKUP(B2418,'[4]cell downs 18042026 17h'!$B:$B,'[4]cell downs 18042026 17h'!$B:$B,"")</f>
        <v/>
      </c>
      <c r="BP2418" s="14" t="str">
        <f>_xlfn.XLOOKUP(B2418,'[5]Cells Huawei 19042026 15h'!$B:$B,'[5]Cells Huawei 19042026 15h'!$B:$B,"")</f>
        <v/>
      </c>
      <c r="BQ2418" s="9" t="str">
        <f>_xlfn.XLOOKUP(B2418,'[6]cells down 19042026 9H40'!$B:$B,'[6]cells down 19042026 9H40'!$B:$B,"")</f>
        <v/>
      </c>
      <c r="BR2418" s="9" t="s">
        <v>5537</v>
      </c>
      <c r="BS2418" s="9" t="s">
        <v>83</v>
      </c>
    </row>
    <row r="2419" spans="1:71" s="20" customFormat="1" x14ac:dyDescent="0.35">
      <c r="A2419" s="1" t="s">
        <v>3087</v>
      </c>
      <c r="B2419" s="8" t="s">
        <v>3088</v>
      </c>
      <c r="C2419" s="3" t="str">
        <f>_xlfn.XLOOKUP(B2419,'[1]daily break down'!$D:$D,'[1]daily break down'!$E:$E,"")</f>
        <v>NORD</v>
      </c>
      <c r="D2419" s="1" t="s">
        <v>21</v>
      </c>
      <c r="E2419" s="1" t="s">
        <v>36</v>
      </c>
      <c r="F2419" s="3" t="s">
        <v>23</v>
      </c>
      <c r="G2419" s="1" t="s">
        <v>3089</v>
      </c>
      <c r="H2419" s="32" t="str">
        <f>_xlfn.XLOOKUP(B2419,[2]CALCULATION!$B:$B,[2]CALCULATION!$H:$H,"")</f>
        <v>Huawei</v>
      </c>
      <c r="I2419" s="28">
        <v>0</v>
      </c>
      <c r="J2419" s="28">
        <v>0</v>
      </c>
      <c r="K2419" s="28">
        <v>0</v>
      </c>
      <c r="L2419" s="28">
        <v>0</v>
      </c>
      <c r="M2419" s="28">
        <v>0</v>
      </c>
      <c r="N2419" s="28">
        <v>0</v>
      </c>
      <c r="O2419" s="28">
        <v>0</v>
      </c>
      <c r="P2419" s="28">
        <v>0</v>
      </c>
      <c r="Q2419" s="28">
        <v>0</v>
      </c>
      <c r="R2419" s="28">
        <v>0</v>
      </c>
      <c r="S2419" s="93">
        <v>0</v>
      </c>
      <c r="T2419" s="93">
        <f>_xlfn.XLOOKUP(B2419,'[3]Nur des jours'!$B:$B,'[3]Nur des jours'!$U:$U,"")</f>
        <v>0</v>
      </c>
      <c r="U2419" s="93">
        <v>0</v>
      </c>
      <c r="V2419" s="93">
        <v>0</v>
      </c>
      <c r="W2419" s="93">
        <v>0</v>
      </c>
      <c r="X2419" s="93">
        <v>0</v>
      </c>
      <c r="Y2419" s="93">
        <v>0</v>
      </c>
      <c r="Z2419" s="93">
        <v>0</v>
      </c>
      <c r="AA2419" s="93">
        <v>0</v>
      </c>
      <c r="AB2419" s="93">
        <v>0</v>
      </c>
      <c r="AC2419" s="93">
        <f>_xlfn.XLOOKUP(B2419,'[3]Nur des jours'!$B:$B,'[3]Nur des jours'!$N:$N,"")</f>
        <v>0</v>
      </c>
      <c r="AD2419" s="93">
        <v>0</v>
      </c>
      <c r="AE2419" s="93">
        <v>0</v>
      </c>
      <c r="AF2419" s="93">
        <v>0</v>
      </c>
      <c r="AG2419" s="93"/>
      <c r="AH2419" s="93">
        <v>0</v>
      </c>
      <c r="AI2419" s="93">
        <v>0</v>
      </c>
      <c r="AJ2419" s="93">
        <v>0</v>
      </c>
      <c r="AK2419" s="93">
        <v>0</v>
      </c>
      <c r="AL2419" s="93">
        <v>0</v>
      </c>
      <c r="AM2419" s="49" t="s">
        <v>5598</v>
      </c>
      <c r="AN2419" s="49"/>
      <c r="AO2419" s="48" t="str" cm="1">
        <f t="array" ref="AO2419">IFERROR(_xlfn.IFS(
AQ2419="MPR ISSUE","PDH",
AQ2419="BSS Hardware Issue","BSS",
AQ2419="Sites strategiques, MLL, Pylone, etc.","ENVTECH",
AQ2419="AKTIVCO DEFAUT GE &amp; POWER Cabinet","AKTIVCO",
AQ2419="AKTIVCO Coupure ENEO &amp; Baisse de tension","AKTIVCO GRID ONLY",
AQ2419="Coupure ENEO &amp; Baisse de tension","IHS GRID ONLY",
AQ2419="Defaut GE &amp; POWER Cabinet","IHS",
AQ2419="Sharing","Partners",
AQ2419="Sites strategiques &amp; DataCenter","SST &amp; DC",
AQ2419="Exclu","Exclu",
AQ2419="SAT","SAT",
AQ2419="SPARE-ISSUE","SPARE-ISSUE",
AQ2419="Fiber CAmtel","TRANS_FO_CAMTEL",
AQ2419="Fiber AOF","Fiber AOF",
AQ2419="Projet OCM (HUAWEI)","TRAVAUX-HUAWEI",
AQ2419="Projet OCM (NOKIA)","TRAVAUX-NOKIA",
AQ2419="ACCESS-ISSUE","ACCESS-ISSUE",
AQ2419="Projet OCM (ZTE, NOKIA, autres projets)","TRAVAUX OCM",
AQ2419="No root CAuse","No root cause",
AQ2419="ODU HS","PDH",
AQ2419="IP &amp; VLAN","PDH",
AQ2419="Warehouse HUAWEI","SPARE-ISSUE",
AQ2419="SPARE-HS","SPARE-ISSUE",
AQ2419="Power Telco","BSS",AQ2419="no impacts","no impacts"
),"")</f>
        <v>Exclu</v>
      </c>
      <c r="AP2419" s="48" t="str" cm="1">
        <f t="array" ref="AP2419">IFERROR(_xlfn.IFS(
AQ2419="MPR ISSUE","TX ISSUE",
AQ2419="BSS Hardware Issue","RAN ISSUE",
AQ2419="Sites strategiques, MLL, Pylone, etc.","ENVTECH",
AQ2419="AKTIVCO DEFAUT GE &amp; POWER Cabinet","POWER ISSUE",
AQ2419="AKTIVCO Coupure ENEO &amp; Baisse de tension","POWER ISSUE",
AQ2419="Coupure ENEO &amp; Baisse de tension","POWER ISSUE",
AQ2419="Defaut GE &amp; POWER Cabinet","POWER ISSUE",
AQ2419="Sharing","POWER ISSUE",
AQ2419="Sites strategiques &amp; DataCenter","POWER ISSUE",
AQ2419="Exclu","Exclu",
AQ2419="SAT","TX ISSUE",
AQ2419="SPARE-ISSUE","SPARE-ISSUE",
AQ2419="Fiber CAmtel","TX ISSUE",
AQ2419="Fiber AOF","TX ISSUE",
AQ2419="Projet OCM (HUAWEI)","TRAVAUX-HUAWEI",
AQ2419="Projet OCM (NOKIA)","TRAVAUX -NOKIA",
AQ2419="ACCESS-ISSUE","ACCESS-ISSUE",
AQ2419="Projet OCM (ZTE, NOKIA, autres projets)","TRAVAUX OCM",
AQ2419="No root CAuse","No root cause",
AQ2419="ODU HS","TX ISSUE",
AQ2419="IP &amp; VLAN","TX ISSUE",
AQ2419="Warehouse HUAWEI","SPARE-ISSUE",
AQ2419="SPARE-HS","SPARE-ISSUE",
AQ2419="Power Telco","RAN ISSUE",AQ2419="no impacts","no impacts"
),"")</f>
        <v>Exclu</v>
      </c>
      <c r="AQ2419" s="67" t="s">
        <v>5598</v>
      </c>
      <c r="AR2419" s="48" t="str" cm="1">
        <f t="array" ref="AR2419">IFERROR(_xlfn.IFS(
AQ2419="MPR ISSUE","ACTIVE",
AQ2419="BSS Hardware Issue","ACTIVE",
AQ2419="Sites strategiques, MLL, Pylone, etc.","PASSIVE",
AQ2419="AKTIVCO DEFAUT GE &amp; POWER Cabinet","PASSIVE",
AQ2419="AKTIVCO Coupure ENEO &amp; Baisse de tension","PASSIVE",
AQ2419="Coupure ENEO &amp; Baisse de tension","PASSIVE",
AQ2419="Defaut GE &amp; POWER Cabinet","PASSIVE",
AQ2419="Sharing","PASSIVE",
AQ2419="Sites strategiques &amp; DataCenter","PASSIVE",
AQ2419="Exclu","Exclu",
AQ2419="SAT","ACTIVE",
AQ2419="SPARE-ISSUE","SPARE-ISSUE",
AQ2419="Fiber CAmtel","ACTIVE",
AQ2419="Fiber AOF","ACTIVE",
AQ2419="Projet OCM (HUAWEI)","PLANNED WORKS",
AQ2419="Projet OCM (NOKIA)","PLANNED WORKS",
AQ2419="ACCESS-ISSUE","ACCESS-ISSUE",
AQ2419="Projet OCM (ZTE, NOKIA, autres projets)","PLANNED WORKS",
AQ2419="No root CAuse","No root cause",
AQ2419="ODU HS","ACTIVE",
AQ2419="IP &amp; VLAN","ACTIVE",
AQ2419="Warehouse HUAWEI","SPARE-ISSUE",
AQ2419="SPARE-HS","SPARE-ISSUE",
AQ2419="Power Telco","ACTIVE", AQ2419="no impacts","no impacts"
),"")</f>
        <v>Exclu</v>
      </c>
      <c r="AS2419" s="92" t="s">
        <v>5537</v>
      </c>
      <c r="AT2419" s="98" t="s">
        <v>3088</v>
      </c>
      <c r="AU2419" s="9"/>
      <c r="AV2419" s="17" t="s">
        <v>5537</v>
      </c>
      <c r="AW2419" s="7" t="s">
        <v>5537</v>
      </c>
      <c r="AX2419" s="6" t="s">
        <v>5537</v>
      </c>
      <c r="AY2419" s="7"/>
      <c r="AZ2419" s="3" t="s">
        <v>5537</v>
      </c>
      <c r="BA2419" s="18" t="s">
        <v>5537</v>
      </c>
      <c r="BB2419" s="18" t="s">
        <v>5537</v>
      </c>
      <c r="BC2419" s="18" t="s">
        <v>5537</v>
      </c>
      <c r="BD2419" s="18" t="s">
        <v>5537</v>
      </c>
      <c r="BE2419" s="18" t="s">
        <v>5537</v>
      </c>
      <c r="BF2419" s="18" t="s">
        <v>5537</v>
      </c>
      <c r="BG2419" s="18" t="s">
        <v>5537</v>
      </c>
      <c r="BH2419" s="18" t="s">
        <v>5537</v>
      </c>
      <c r="BI2419" s="18" t="s">
        <v>5537</v>
      </c>
      <c r="BJ2419" s="18" t="s">
        <v>5537</v>
      </c>
      <c r="BK2419" s="18" t="s">
        <v>5537</v>
      </c>
      <c r="BL2419" s="9" t="s">
        <v>5537</v>
      </c>
      <c r="BM2419" s="14" t="s">
        <v>5537</v>
      </c>
      <c r="BN2419" s="14" t="s">
        <v>5537</v>
      </c>
      <c r="BO2419" s="14" t="str">
        <f>_xlfn.XLOOKUP(B2419,'[4]cell downs 18042026 17h'!$B:$B,'[4]cell downs 18042026 17h'!$B:$B,"")</f>
        <v/>
      </c>
      <c r="BP2419" s="14" t="str">
        <f>_xlfn.XLOOKUP(B2419,'[5]Cells Huawei 19042026 15h'!$B:$B,'[5]Cells Huawei 19042026 15h'!$B:$B,"")</f>
        <v/>
      </c>
      <c r="BQ2419" s="9" t="str">
        <f>_xlfn.XLOOKUP(B2419,'[6]cells down 19042026 9H40'!$B:$B,'[6]cells down 19042026 9H40'!$B:$B,"")</f>
        <v/>
      </c>
      <c r="BR2419" s="9" t="s">
        <v>5537</v>
      </c>
      <c r="BS2419" s="9" t="s">
        <v>12</v>
      </c>
    </row>
    <row r="2420" spans="1:71" s="20" customFormat="1" x14ac:dyDescent="0.35">
      <c r="A2420" s="1" t="s">
        <v>2969</v>
      </c>
      <c r="B2420" s="8" t="s">
        <v>2970</v>
      </c>
      <c r="C2420" s="3" t="str">
        <f>_xlfn.XLOOKUP(B2420,'[1]daily break down'!$D:$D,'[1]daily break down'!$E:$E,"")</f>
        <v>EXTREME-NORD</v>
      </c>
      <c r="D2420" s="1" t="s">
        <v>21</v>
      </c>
      <c r="E2420" s="1" t="s">
        <v>710</v>
      </c>
      <c r="F2420" s="3" t="s">
        <v>23</v>
      </c>
      <c r="G2420" s="1" t="s">
        <v>2971</v>
      </c>
      <c r="H2420" s="32" t="str">
        <f>_xlfn.XLOOKUP(B2420,[2]CALCULATION!$B:$B,[2]CALCULATION!$H:$H,"")</f>
        <v>Huawei</v>
      </c>
      <c r="I2420" s="28">
        <v>0</v>
      </c>
      <c r="J2420" s="28">
        <v>0</v>
      </c>
      <c r="K2420" s="28">
        <v>0</v>
      </c>
      <c r="L2420" s="28">
        <v>0</v>
      </c>
      <c r="M2420" s="28">
        <v>0</v>
      </c>
      <c r="N2420" s="28">
        <v>0</v>
      </c>
      <c r="O2420" s="28">
        <v>0</v>
      </c>
      <c r="P2420" s="28">
        <v>0</v>
      </c>
      <c r="Q2420" s="28">
        <v>0</v>
      </c>
      <c r="R2420" s="28">
        <v>0</v>
      </c>
      <c r="S2420" s="93">
        <v>0</v>
      </c>
      <c r="T2420" s="93">
        <f>_xlfn.XLOOKUP(B2420,'[3]Nur des jours'!$B:$B,'[3]Nur des jours'!$U:$U,"")</f>
        <v>0</v>
      </c>
      <c r="U2420" s="93">
        <v>0</v>
      </c>
      <c r="V2420" s="93">
        <v>0</v>
      </c>
      <c r="W2420" s="93">
        <v>0</v>
      </c>
      <c r="X2420" s="93">
        <v>0</v>
      </c>
      <c r="Y2420" s="93">
        <v>0</v>
      </c>
      <c r="Z2420" s="93">
        <v>0</v>
      </c>
      <c r="AA2420" s="93">
        <v>0</v>
      </c>
      <c r="AB2420" s="93">
        <v>0</v>
      </c>
      <c r="AC2420" s="93">
        <f>_xlfn.XLOOKUP(B2420,'[3]Nur des jours'!$B:$B,'[3]Nur des jours'!$N:$N,"")</f>
        <v>0</v>
      </c>
      <c r="AD2420" s="93">
        <v>0</v>
      </c>
      <c r="AE2420" s="93">
        <v>0</v>
      </c>
      <c r="AF2420" s="93">
        <v>0</v>
      </c>
      <c r="AG2420" s="93"/>
      <c r="AH2420" s="93">
        <v>0</v>
      </c>
      <c r="AI2420" s="93">
        <v>0</v>
      </c>
      <c r="AJ2420" s="93">
        <v>0</v>
      </c>
      <c r="AK2420" s="93">
        <v>0</v>
      </c>
      <c r="AL2420" s="93">
        <v>0</v>
      </c>
      <c r="AM2420" s="49" t="s">
        <v>5598</v>
      </c>
      <c r="AN2420" s="49"/>
      <c r="AO2420" s="48" t="str" cm="1">
        <f t="array" ref="AO2420">IFERROR(_xlfn.IFS(
AQ2420="MPR ISSUE","PDH",
AQ2420="BSS Hardware Issue","BSS",
AQ2420="Sites strategiques, MLL, Pylone, etc.","ENVTECH",
AQ2420="AKTIVCO DEFAUT GE &amp; POWER Cabinet","AKTIVCO",
AQ2420="AKTIVCO Coupure ENEO &amp; Baisse de tension","AKTIVCO GRID ONLY",
AQ2420="Coupure ENEO &amp; Baisse de tension","IHS GRID ONLY",
AQ2420="Defaut GE &amp; POWER Cabinet","IHS",
AQ2420="Sharing","Partners",
AQ2420="Sites strategiques &amp; DataCenter","SST &amp; DC",
AQ2420="Exclu","Exclu",
AQ2420="SAT","SAT",
AQ2420="SPARE-ISSUE","SPARE-ISSUE",
AQ2420="Fiber CAmtel","TRANS_FO_CAMTEL",
AQ2420="Fiber AOF","Fiber AOF",
AQ2420="Projet OCM (HUAWEI)","TRAVAUX-HUAWEI",
AQ2420="Projet OCM (NOKIA)","TRAVAUX-NOKIA",
AQ2420="ACCESS-ISSUE","ACCESS-ISSUE",
AQ2420="Projet OCM (ZTE, NOKIA, autres projets)","TRAVAUX OCM",
AQ2420="No root CAuse","No root cause",
AQ2420="ODU HS","PDH",
AQ2420="IP &amp; VLAN","PDH",
AQ2420="Warehouse HUAWEI","SPARE-ISSUE",
AQ2420="SPARE-HS","SPARE-ISSUE",
AQ2420="Power Telco","BSS",AQ2420="no impacts","no impacts"
),"")</f>
        <v>Exclu</v>
      </c>
      <c r="AP2420" s="48" t="str" cm="1">
        <f t="array" ref="AP2420">IFERROR(_xlfn.IFS(
AQ2420="MPR ISSUE","TX ISSUE",
AQ2420="BSS Hardware Issue","RAN ISSUE",
AQ2420="Sites strategiques, MLL, Pylone, etc.","ENVTECH",
AQ2420="AKTIVCO DEFAUT GE &amp; POWER Cabinet","POWER ISSUE",
AQ2420="AKTIVCO Coupure ENEO &amp; Baisse de tension","POWER ISSUE",
AQ2420="Coupure ENEO &amp; Baisse de tension","POWER ISSUE",
AQ2420="Defaut GE &amp; POWER Cabinet","POWER ISSUE",
AQ2420="Sharing","POWER ISSUE",
AQ2420="Sites strategiques &amp; DataCenter","POWER ISSUE",
AQ2420="Exclu","Exclu",
AQ2420="SAT","TX ISSUE",
AQ2420="SPARE-ISSUE","SPARE-ISSUE",
AQ2420="Fiber CAmtel","TX ISSUE",
AQ2420="Fiber AOF","TX ISSUE",
AQ2420="Projet OCM (HUAWEI)","TRAVAUX-HUAWEI",
AQ2420="Projet OCM (NOKIA)","TRAVAUX -NOKIA",
AQ2420="ACCESS-ISSUE","ACCESS-ISSUE",
AQ2420="Projet OCM (ZTE, NOKIA, autres projets)","TRAVAUX OCM",
AQ2420="No root CAuse","No root cause",
AQ2420="ODU HS","TX ISSUE",
AQ2420="IP &amp; VLAN","TX ISSUE",
AQ2420="Warehouse HUAWEI","SPARE-ISSUE",
AQ2420="SPARE-HS","SPARE-ISSUE",
AQ2420="Power Telco","RAN ISSUE",AQ2420="no impacts","no impacts"
),"")</f>
        <v>Exclu</v>
      </c>
      <c r="AQ2420" s="67" t="s">
        <v>5598</v>
      </c>
      <c r="AR2420" s="48" t="str" cm="1">
        <f t="array" ref="AR2420">IFERROR(_xlfn.IFS(
AQ2420="MPR ISSUE","ACTIVE",
AQ2420="BSS Hardware Issue","ACTIVE",
AQ2420="Sites strategiques, MLL, Pylone, etc.","PASSIVE",
AQ2420="AKTIVCO DEFAUT GE &amp; POWER Cabinet","PASSIVE",
AQ2420="AKTIVCO Coupure ENEO &amp; Baisse de tension","PASSIVE",
AQ2420="Coupure ENEO &amp; Baisse de tension","PASSIVE",
AQ2420="Defaut GE &amp; POWER Cabinet","PASSIVE",
AQ2420="Sharing","PASSIVE",
AQ2420="Sites strategiques &amp; DataCenter","PASSIVE",
AQ2420="Exclu","Exclu",
AQ2420="SAT","ACTIVE",
AQ2420="SPARE-ISSUE","SPARE-ISSUE",
AQ2420="Fiber CAmtel","ACTIVE",
AQ2420="Fiber AOF","ACTIVE",
AQ2420="Projet OCM (HUAWEI)","PLANNED WORKS",
AQ2420="Projet OCM (NOKIA)","PLANNED WORKS",
AQ2420="ACCESS-ISSUE","ACCESS-ISSUE",
AQ2420="Projet OCM (ZTE, NOKIA, autres projets)","PLANNED WORKS",
AQ2420="No root CAuse","No root cause",
AQ2420="ODU HS","ACTIVE",
AQ2420="IP &amp; VLAN","ACTIVE",
AQ2420="Warehouse HUAWEI","SPARE-ISSUE",
AQ2420="SPARE-HS","SPARE-ISSUE",
AQ2420="Power Telco","ACTIVE", AQ2420="no impacts","no impacts"
),"")</f>
        <v>Exclu</v>
      </c>
      <c r="AS2420" s="92" t="s">
        <v>5537</v>
      </c>
      <c r="AT2420" s="98" t="s">
        <v>2970</v>
      </c>
      <c r="AU2420" s="9"/>
      <c r="AV2420" s="17" t="s">
        <v>5537</v>
      </c>
      <c r="AW2420" s="7" t="s">
        <v>5537</v>
      </c>
      <c r="AX2420" s="6" t="s">
        <v>5537</v>
      </c>
      <c r="AY2420" s="7"/>
      <c r="AZ2420" s="3" t="s">
        <v>5537</v>
      </c>
      <c r="BA2420" s="18" t="s">
        <v>5537</v>
      </c>
      <c r="BB2420" s="18" t="s">
        <v>5537</v>
      </c>
      <c r="BC2420" s="18" t="s">
        <v>5537</v>
      </c>
      <c r="BD2420" s="18" t="s">
        <v>5537</v>
      </c>
      <c r="BE2420" s="18" t="s">
        <v>5537</v>
      </c>
      <c r="BF2420" s="18" t="s">
        <v>5537</v>
      </c>
      <c r="BG2420" s="18" t="s">
        <v>5537</v>
      </c>
      <c r="BH2420" s="18" t="s">
        <v>5537</v>
      </c>
      <c r="BI2420" s="18" t="s">
        <v>5537</v>
      </c>
      <c r="BJ2420" s="18" t="s">
        <v>5537</v>
      </c>
      <c r="BK2420" s="18" t="s">
        <v>5537</v>
      </c>
      <c r="BL2420" s="9" t="s">
        <v>5537</v>
      </c>
      <c r="BM2420" s="14" t="s">
        <v>5537</v>
      </c>
      <c r="BN2420" s="14" t="s">
        <v>5537</v>
      </c>
      <c r="BO2420" s="14" t="str">
        <f>_xlfn.XLOOKUP(B2420,'[4]cell downs 18042026 17h'!$B:$B,'[4]cell downs 18042026 17h'!$B:$B,"")</f>
        <v/>
      </c>
      <c r="BP2420" s="14" t="str">
        <f>_xlfn.XLOOKUP(B2420,'[5]Cells Huawei 19042026 15h'!$B:$B,'[5]Cells Huawei 19042026 15h'!$B:$B,"")</f>
        <v/>
      </c>
      <c r="BQ2420" s="9" t="str">
        <f>_xlfn.XLOOKUP(B2420,'[6]cells down 19042026 9H40'!$B:$B,'[6]cells down 19042026 9H40'!$B:$B,"")</f>
        <v/>
      </c>
      <c r="BR2420" s="9" t="s">
        <v>5537</v>
      </c>
      <c r="BS2420" s="9" t="s">
        <v>318</v>
      </c>
    </row>
    <row r="2421" spans="1:71" s="20" customFormat="1" x14ac:dyDescent="0.35">
      <c r="A2421" s="1" t="s">
        <v>661</v>
      </c>
      <c r="B2421" s="1" t="s">
        <v>662</v>
      </c>
      <c r="C2421" s="3" t="str">
        <f>_xlfn.XLOOKUP(B2421,'[1]daily break down'!$D:$D,'[1]daily break down'!$E:$E,"")</f>
        <v>ADAMAOUA</v>
      </c>
      <c r="D2421" s="1" t="s">
        <v>21</v>
      </c>
      <c r="E2421" s="1" t="s">
        <v>122</v>
      </c>
      <c r="F2421" s="3" t="s">
        <v>90</v>
      </c>
      <c r="G2421" s="1" t="s">
        <v>661</v>
      </c>
      <c r="H2421" s="32" t="str">
        <f>_xlfn.XLOOKUP(B2421,[2]CALCULATION!$B:$B,[2]CALCULATION!$H:$H,"")</f>
        <v>Huawei</v>
      </c>
      <c r="I2421" s="28">
        <v>0</v>
      </c>
      <c r="J2421" s="28">
        <v>0</v>
      </c>
      <c r="K2421" s="28">
        <v>0</v>
      </c>
      <c r="L2421" s="28">
        <v>0</v>
      </c>
      <c r="M2421" s="28">
        <v>0</v>
      </c>
      <c r="N2421" s="28">
        <v>0</v>
      </c>
      <c r="O2421" s="28">
        <v>0</v>
      </c>
      <c r="P2421" s="28">
        <v>0</v>
      </c>
      <c r="Q2421" s="28">
        <v>0</v>
      </c>
      <c r="R2421" s="28">
        <v>0</v>
      </c>
      <c r="S2421" s="93">
        <v>0</v>
      </c>
      <c r="T2421" s="93">
        <f>_xlfn.XLOOKUP(B2421,'[3]Nur des jours'!$B:$B,'[3]Nur des jours'!$U:$U,"")</f>
        <v>0</v>
      </c>
      <c r="U2421" s="93">
        <v>0</v>
      </c>
      <c r="V2421" s="93">
        <v>0</v>
      </c>
      <c r="W2421" s="93">
        <v>0</v>
      </c>
      <c r="X2421" s="93">
        <v>0</v>
      </c>
      <c r="Y2421" s="93">
        <v>0</v>
      </c>
      <c r="Z2421" s="93">
        <v>0</v>
      </c>
      <c r="AA2421" s="93">
        <v>0</v>
      </c>
      <c r="AB2421" s="93">
        <v>0</v>
      </c>
      <c r="AC2421" s="93">
        <f>_xlfn.XLOOKUP(B2421,'[3]Nur des jours'!$B:$B,'[3]Nur des jours'!$N:$N,"")</f>
        <v>0</v>
      </c>
      <c r="AD2421" s="93">
        <v>0</v>
      </c>
      <c r="AE2421" s="93">
        <v>0</v>
      </c>
      <c r="AF2421" s="93">
        <v>0</v>
      </c>
      <c r="AG2421" s="93"/>
      <c r="AH2421" s="93">
        <v>0</v>
      </c>
      <c r="AI2421" s="93">
        <v>0</v>
      </c>
      <c r="AJ2421" s="93">
        <v>0</v>
      </c>
      <c r="AK2421" s="93">
        <v>0</v>
      </c>
      <c r="AL2421" s="93">
        <v>0</v>
      </c>
      <c r="AM2421" s="49" t="s">
        <v>5598</v>
      </c>
      <c r="AN2421" s="49"/>
      <c r="AO2421" s="48" t="str" cm="1">
        <f t="array" ref="AO2421">IFERROR(_xlfn.IFS(
AQ2421="MPR ISSUE","PDH",
AQ2421="BSS Hardware Issue","BSS",
AQ2421="Sites strategiques, MLL, Pylone, etc.","ENVTECH",
AQ2421="AKTIVCO DEFAUT GE &amp; POWER Cabinet","AKTIVCO",
AQ2421="AKTIVCO Coupure ENEO &amp; Baisse de tension","AKTIVCO GRID ONLY",
AQ2421="Coupure ENEO &amp; Baisse de tension","IHS GRID ONLY",
AQ2421="Defaut GE &amp; POWER Cabinet","IHS",
AQ2421="Sharing","Partners",
AQ2421="Sites strategiques &amp; DataCenter","SST &amp; DC",
AQ2421="Exclu","Exclu",
AQ2421="SAT","SAT",
AQ2421="SPARE-ISSUE","SPARE-ISSUE",
AQ2421="Fiber CAmtel","TRANS_FO_CAMTEL",
AQ2421="Fiber AOF","Fiber AOF",
AQ2421="Projet OCM (HUAWEI)","TRAVAUX-HUAWEI",
AQ2421="Projet OCM (NOKIA)","TRAVAUX-NOKIA",
AQ2421="ACCESS-ISSUE","ACCESS-ISSUE",
AQ2421="Projet OCM (ZTE, NOKIA, autres projets)","TRAVAUX OCM",
AQ2421="No root CAuse","No root cause",
AQ2421="ODU HS","PDH",
AQ2421="IP &amp; VLAN","PDH",
AQ2421="Warehouse HUAWEI","SPARE-ISSUE",
AQ2421="SPARE-HS","SPARE-ISSUE",
AQ2421="Power Telco","BSS",AQ2421="no impacts","no impacts"
),"")</f>
        <v>Exclu</v>
      </c>
      <c r="AP2421" s="48" t="str" cm="1">
        <f t="array" ref="AP2421">IFERROR(_xlfn.IFS(
AQ2421="MPR ISSUE","TX ISSUE",
AQ2421="BSS Hardware Issue","RAN ISSUE",
AQ2421="Sites strategiques, MLL, Pylone, etc.","ENVTECH",
AQ2421="AKTIVCO DEFAUT GE &amp; POWER Cabinet","POWER ISSUE",
AQ2421="AKTIVCO Coupure ENEO &amp; Baisse de tension","POWER ISSUE",
AQ2421="Coupure ENEO &amp; Baisse de tension","POWER ISSUE",
AQ2421="Defaut GE &amp; POWER Cabinet","POWER ISSUE",
AQ2421="Sharing","POWER ISSUE",
AQ2421="Sites strategiques &amp; DataCenter","POWER ISSUE",
AQ2421="Exclu","Exclu",
AQ2421="SAT","TX ISSUE",
AQ2421="SPARE-ISSUE","SPARE-ISSUE",
AQ2421="Fiber CAmtel","TX ISSUE",
AQ2421="Fiber AOF","TX ISSUE",
AQ2421="Projet OCM (HUAWEI)","TRAVAUX-HUAWEI",
AQ2421="Projet OCM (NOKIA)","TRAVAUX -NOKIA",
AQ2421="ACCESS-ISSUE","ACCESS-ISSUE",
AQ2421="Projet OCM (ZTE, NOKIA, autres projets)","TRAVAUX OCM",
AQ2421="No root CAuse","No root cause",
AQ2421="ODU HS","TX ISSUE",
AQ2421="IP &amp; VLAN","TX ISSUE",
AQ2421="Warehouse HUAWEI","SPARE-ISSUE",
AQ2421="SPARE-HS","SPARE-ISSUE",
AQ2421="Power Telco","RAN ISSUE",AQ2421="no impacts","no impacts"
),"")</f>
        <v>Exclu</v>
      </c>
      <c r="AQ2421" s="67" t="s">
        <v>5598</v>
      </c>
      <c r="AR2421" s="48" t="str" cm="1">
        <f t="array" ref="AR2421">IFERROR(_xlfn.IFS(
AQ2421="MPR ISSUE","ACTIVE",
AQ2421="BSS Hardware Issue","ACTIVE",
AQ2421="Sites strategiques, MLL, Pylone, etc.","PASSIVE",
AQ2421="AKTIVCO DEFAUT GE &amp; POWER Cabinet","PASSIVE",
AQ2421="AKTIVCO Coupure ENEO &amp; Baisse de tension","PASSIVE",
AQ2421="Coupure ENEO &amp; Baisse de tension","PASSIVE",
AQ2421="Defaut GE &amp; POWER Cabinet","PASSIVE",
AQ2421="Sharing","PASSIVE",
AQ2421="Sites strategiques &amp; DataCenter","PASSIVE",
AQ2421="Exclu","Exclu",
AQ2421="SAT","ACTIVE",
AQ2421="SPARE-ISSUE","SPARE-ISSUE",
AQ2421="Fiber CAmtel","ACTIVE",
AQ2421="Fiber AOF","ACTIVE",
AQ2421="Projet OCM (HUAWEI)","PLANNED WORKS",
AQ2421="Projet OCM (NOKIA)","PLANNED WORKS",
AQ2421="ACCESS-ISSUE","ACCESS-ISSUE",
AQ2421="Projet OCM (ZTE, NOKIA, autres projets)","PLANNED WORKS",
AQ2421="No root CAuse","No root cause",
AQ2421="ODU HS","ACTIVE",
AQ2421="IP &amp; VLAN","ACTIVE",
AQ2421="Warehouse HUAWEI","SPARE-ISSUE",
AQ2421="SPARE-HS","SPARE-ISSUE",
AQ2421="Power Telco","ACTIVE", AQ2421="no impacts","no impacts"
),"")</f>
        <v>Exclu</v>
      </c>
      <c r="AS2421" s="92" t="s">
        <v>5537</v>
      </c>
      <c r="AT2421" s="98" t="s">
        <v>662</v>
      </c>
      <c r="AU2421" s="9"/>
      <c r="AV2421" s="17" t="s">
        <v>5537</v>
      </c>
      <c r="AW2421" s="7" t="s">
        <v>5537</v>
      </c>
      <c r="AX2421" s="6" t="s">
        <v>5537</v>
      </c>
      <c r="AY2421" s="7"/>
      <c r="AZ2421" s="3" t="s">
        <v>5537</v>
      </c>
      <c r="BA2421" s="18" t="s">
        <v>5537</v>
      </c>
      <c r="BB2421" s="18" t="s">
        <v>5537</v>
      </c>
      <c r="BC2421" s="18" t="s">
        <v>5537</v>
      </c>
      <c r="BD2421" s="18" t="s">
        <v>5537</v>
      </c>
      <c r="BE2421" s="18" t="s">
        <v>5537</v>
      </c>
      <c r="BF2421" s="18" t="s">
        <v>5537</v>
      </c>
      <c r="BG2421" s="18" t="s">
        <v>5537</v>
      </c>
      <c r="BH2421" s="18" t="s">
        <v>5537</v>
      </c>
      <c r="BI2421" s="18" t="s">
        <v>5537</v>
      </c>
      <c r="BJ2421" s="18" t="s">
        <v>5537</v>
      </c>
      <c r="BK2421" s="18" t="s">
        <v>5537</v>
      </c>
      <c r="BL2421" s="9" t="s">
        <v>5537</v>
      </c>
      <c r="BM2421" s="14" t="s">
        <v>5537</v>
      </c>
      <c r="BN2421" s="14" t="s">
        <v>5537</v>
      </c>
      <c r="BO2421" s="14" t="str">
        <f>_xlfn.XLOOKUP(B2421,'[4]cell downs 18042026 17h'!$B:$B,'[4]cell downs 18042026 17h'!$B:$B,"")</f>
        <v/>
      </c>
      <c r="BP2421" s="14" t="str">
        <f>_xlfn.XLOOKUP(B2421,'[5]Cells Huawei 19042026 15h'!$B:$B,'[5]Cells Huawei 19042026 15h'!$B:$B,"")</f>
        <v/>
      </c>
      <c r="BQ2421" s="9" t="str">
        <f>_xlfn.XLOOKUP(B2421,'[6]cells down 19042026 9H40'!$B:$B,'[6]cells down 19042026 9H40'!$B:$B,"")</f>
        <v/>
      </c>
      <c r="BR2421" s="9" t="s">
        <v>5537</v>
      </c>
      <c r="BS2421" s="9" t="s">
        <v>154</v>
      </c>
    </row>
    <row r="2422" spans="1:71" s="20" customFormat="1" x14ac:dyDescent="0.35">
      <c r="A2422" s="1" t="s">
        <v>3522</v>
      </c>
      <c r="B2422" s="8" t="s">
        <v>3523</v>
      </c>
      <c r="C2422" s="3" t="str">
        <f>_xlfn.XLOOKUP(B2422,'[1]daily break down'!$D:$D,'[1]daily break down'!$E:$E,"")</f>
        <v>CENTRE</v>
      </c>
      <c r="D2422" s="1" t="s">
        <v>21</v>
      </c>
      <c r="E2422" s="1" t="s">
        <v>3524</v>
      </c>
      <c r="F2422" s="3" t="s">
        <v>226</v>
      </c>
      <c r="G2422" s="1" t="s">
        <v>3522</v>
      </c>
      <c r="H2422" s="34" t="str">
        <f>_xlfn.XLOOKUP(B2422,[2]CALCULATION!$B:$B,[2]CALCULATION!$H:$H,"")</f>
        <v>ZTE</v>
      </c>
      <c r="I2422" s="28">
        <v>0</v>
      </c>
      <c r="J2422" s="28">
        <v>0</v>
      </c>
      <c r="K2422" s="28">
        <v>0</v>
      </c>
      <c r="L2422" s="28">
        <v>0</v>
      </c>
      <c r="M2422" s="28">
        <v>0</v>
      </c>
      <c r="N2422" s="28">
        <v>0</v>
      </c>
      <c r="O2422" s="28">
        <v>0</v>
      </c>
      <c r="P2422" s="28">
        <v>0</v>
      </c>
      <c r="Q2422" s="28">
        <v>0</v>
      </c>
      <c r="R2422" s="28">
        <v>0</v>
      </c>
      <c r="S2422" s="93">
        <v>0</v>
      </c>
      <c r="T2422" s="93">
        <f>_xlfn.XLOOKUP(B2422,'[3]Nur des jours'!$B:$B,'[3]Nur des jours'!$U:$U,"")</f>
        <v>0</v>
      </c>
      <c r="U2422" s="93">
        <v>0</v>
      </c>
      <c r="V2422" s="93">
        <v>0</v>
      </c>
      <c r="W2422" s="93">
        <v>0</v>
      </c>
      <c r="X2422" s="93">
        <v>0</v>
      </c>
      <c r="Y2422" s="93">
        <v>0</v>
      </c>
      <c r="Z2422" s="93">
        <v>0</v>
      </c>
      <c r="AA2422" s="93">
        <v>0</v>
      </c>
      <c r="AB2422" s="93">
        <v>0</v>
      </c>
      <c r="AC2422" s="93">
        <f>_xlfn.XLOOKUP(B2422,'[3]Nur des jours'!$B:$B,'[3]Nur des jours'!$N:$N,"")</f>
        <v>0</v>
      </c>
      <c r="AD2422" s="93">
        <v>0</v>
      </c>
      <c r="AE2422" s="93">
        <v>0</v>
      </c>
      <c r="AF2422" s="93">
        <v>0</v>
      </c>
      <c r="AG2422" s="93"/>
      <c r="AH2422" s="93">
        <v>0</v>
      </c>
      <c r="AI2422" s="93">
        <v>0</v>
      </c>
      <c r="AJ2422" s="93">
        <v>0</v>
      </c>
      <c r="AK2422" s="93">
        <v>0</v>
      </c>
      <c r="AL2422" s="93">
        <v>0</v>
      </c>
      <c r="AM2422" s="49" t="s">
        <v>5598</v>
      </c>
      <c r="AN2422" s="49"/>
      <c r="AO2422" s="48" t="str" cm="1">
        <f t="array" ref="AO2422">IFERROR(_xlfn.IFS(
AQ2422="MPR ISSUE","PDH",
AQ2422="BSS Hardware Issue","BSS",
AQ2422="Sites strategiques, MLL, Pylone, etc.","ENVTECH",
AQ2422="AKTIVCO DEFAUT GE &amp; POWER Cabinet","AKTIVCO",
AQ2422="AKTIVCO Coupure ENEO &amp; Baisse de tension","AKTIVCO GRID ONLY",
AQ2422="Coupure ENEO &amp; Baisse de tension","IHS GRID ONLY",
AQ2422="Defaut GE &amp; POWER Cabinet","IHS",
AQ2422="Sharing","Partners",
AQ2422="Sites strategiques &amp; DataCenter","SST &amp; DC",
AQ2422="Exclu","Exclu",
AQ2422="SAT","SAT",
AQ2422="SPARE-ISSUE","SPARE-ISSUE",
AQ2422="Fiber CAmtel","TRANS_FO_CAMTEL",
AQ2422="Fiber AOF","Fiber AOF",
AQ2422="Projet OCM (HUAWEI)","TRAVAUX-HUAWEI",
AQ2422="Projet OCM (NOKIA)","TRAVAUX-NOKIA",
AQ2422="ACCESS-ISSUE","ACCESS-ISSUE",
AQ2422="Projet OCM (ZTE, NOKIA, autres projets)","TRAVAUX OCM",
AQ2422="No root CAuse","No root cause",
AQ2422="ODU HS","PDH",
AQ2422="IP &amp; VLAN","PDH",
AQ2422="Warehouse HUAWEI","SPARE-ISSUE",
AQ2422="SPARE-HS","SPARE-ISSUE",
AQ2422="Power Telco","BSS",AQ2422="no impacts","no impacts"
),"")</f>
        <v>Exclu</v>
      </c>
      <c r="AP2422" s="48" t="str" cm="1">
        <f t="array" ref="AP2422">IFERROR(_xlfn.IFS(
AQ2422="MPR ISSUE","TX ISSUE",
AQ2422="BSS Hardware Issue","RAN ISSUE",
AQ2422="Sites strategiques, MLL, Pylone, etc.","ENVTECH",
AQ2422="AKTIVCO DEFAUT GE &amp; POWER Cabinet","POWER ISSUE",
AQ2422="AKTIVCO Coupure ENEO &amp; Baisse de tension","POWER ISSUE",
AQ2422="Coupure ENEO &amp; Baisse de tension","POWER ISSUE",
AQ2422="Defaut GE &amp; POWER Cabinet","POWER ISSUE",
AQ2422="Sharing","POWER ISSUE",
AQ2422="Sites strategiques &amp; DataCenter","POWER ISSUE",
AQ2422="Exclu","Exclu",
AQ2422="SAT","TX ISSUE",
AQ2422="SPARE-ISSUE","SPARE-ISSUE",
AQ2422="Fiber CAmtel","TX ISSUE",
AQ2422="Fiber AOF","TX ISSUE",
AQ2422="Projet OCM (HUAWEI)","TRAVAUX-HUAWEI",
AQ2422="Projet OCM (NOKIA)","TRAVAUX -NOKIA",
AQ2422="ACCESS-ISSUE","ACCESS-ISSUE",
AQ2422="Projet OCM (ZTE, NOKIA, autres projets)","TRAVAUX OCM",
AQ2422="No root CAuse","No root cause",
AQ2422="ODU HS","TX ISSUE",
AQ2422="IP &amp; VLAN","TX ISSUE",
AQ2422="Warehouse HUAWEI","SPARE-ISSUE",
AQ2422="SPARE-HS","SPARE-ISSUE",
AQ2422="Power Telco","RAN ISSUE",AQ2422="no impacts","no impacts"
),"")</f>
        <v>Exclu</v>
      </c>
      <c r="AQ2422" s="67" t="s">
        <v>5598</v>
      </c>
      <c r="AR2422" s="48" t="str" cm="1">
        <f t="array" ref="AR2422">IFERROR(_xlfn.IFS(
AQ2422="MPR ISSUE","ACTIVE",
AQ2422="BSS Hardware Issue","ACTIVE",
AQ2422="Sites strategiques, MLL, Pylone, etc.","PASSIVE",
AQ2422="AKTIVCO DEFAUT GE &amp; POWER Cabinet","PASSIVE",
AQ2422="AKTIVCO Coupure ENEO &amp; Baisse de tension","PASSIVE",
AQ2422="Coupure ENEO &amp; Baisse de tension","PASSIVE",
AQ2422="Defaut GE &amp; POWER Cabinet","PASSIVE",
AQ2422="Sharing","PASSIVE",
AQ2422="Sites strategiques &amp; DataCenter","PASSIVE",
AQ2422="Exclu","Exclu",
AQ2422="SAT","ACTIVE",
AQ2422="SPARE-ISSUE","SPARE-ISSUE",
AQ2422="Fiber CAmtel","ACTIVE",
AQ2422="Fiber AOF","ACTIVE",
AQ2422="Projet OCM (HUAWEI)","PLANNED WORKS",
AQ2422="Projet OCM (NOKIA)","PLANNED WORKS",
AQ2422="ACCESS-ISSUE","ACCESS-ISSUE",
AQ2422="Projet OCM (ZTE, NOKIA, autres projets)","PLANNED WORKS",
AQ2422="No root CAuse","No root cause",
AQ2422="ODU HS","ACTIVE",
AQ2422="IP &amp; VLAN","ACTIVE",
AQ2422="Warehouse HUAWEI","SPARE-ISSUE",
AQ2422="SPARE-HS","SPARE-ISSUE",
AQ2422="Power Telco","ACTIVE", AQ2422="no impacts","no impacts"
),"")</f>
        <v>Exclu</v>
      </c>
      <c r="AS2422" s="92" t="s">
        <v>5537</v>
      </c>
      <c r="AT2422" s="98" t="s">
        <v>3523</v>
      </c>
      <c r="AU2422" s="9"/>
      <c r="AV2422" s="17" t="s">
        <v>5537</v>
      </c>
      <c r="AW2422" s="7" t="s">
        <v>5537</v>
      </c>
      <c r="AX2422" s="6" t="s">
        <v>5537</v>
      </c>
      <c r="AY2422" s="7"/>
      <c r="AZ2422" s="3" t="s">
        <v>5537</v>
      </c>
      <c r="BA2422" s="18" t="s">
        <v>5537</v>
      </c>
      <c r="BB2422" s="18" t="s">
        <v>5537</v>
      </c>
      <c r="BC2422" s="18" t="s">
        <v>5537</v>
      </c>
      <c r="BD2422" s="18" t="s">
        <v>5537</v>
      </c>
      <c r="BE2422" s="18" t="s">
        <v>5537</v>
      </c>
      <c r="BF2422" s="18" t="s">
        <v>5537</v>
      </c>
      <c r="BG2422" s="18" t="s">
        <v>5537</v>
      </c>
      <c r="BH2422" s="18" t="s">
        <v>5537</v>
      </c>
      <c r="BI2422" s="18" t="s">
        <v>5537</v>
      </c>
      <c r="BJ2422" s="18" t="s">
        <v>5537</v>
      </c>
      <c r="BK2422" s="18" t="s">
        <v>5537</v>
      </c>
      <c r="BL2422" s="9" t="s">
        <v>5537</v>
      </c>
      <c r="BM2422" s="14" t="s">
        <v>5537</v>
      </c>
      <c r="BN2422" s="14" t="s">
        <v>5537</v>
      </c>
      <c r="BO2422" s="14" t="str">
        <f>_xlfn.XLOOKUP(B2422,'[4]cell downs 18042026 17h'!$B:$B,'[4]cell downs 18042026 17h'!$B:$B,"")</f>
        <v/>
      </c>
      <c r="BP2422" s="14" t="str">
        <f>_xlfn.XLOOKUP(B2422,'[5]Cells Huawei 19042026 15h'!$B:$B,'[5]Cells Huawei 19042026 15h'!$B:$B,"")</f>
        <v/>
      </c>
      <c r="BQ2422" s="9" t="str">
        <f>_xlfn.XLOOKUP(B2422,'[6]cells down 19042026 9H40'!$B:$B,'[6]cells down 19042026 9H40'!$B:$B,"")</f>
        <v/>
      </c>
      <c r="BR2422" s="9" t="s">
        <v>5537</v>
      </c>
      <c r="BS2422" s="9" t="s">
        <v>5537</v>
      </c>
    </row>
    <row r="2423" spans="1:71" s="20" customFormat="1" x14ac:dyDescent="0.35">
      <c r="A2423" s="1" t="s">
        <v>3691</v>
      </c>
      <c r="B2423" s="8" t="s">
        <v>3692</v>
      </c>
      <c r="C2423" s="3" t="str">
        <f>_xlfn.XLOOKUP(B2423,'[1]daily break down'!$D:$D,'[1]daily break down'!$E:$E,"")</f>
        <v>CENTRE</v>
      </c>
      <c r="D2423" s="1" t="s">
        <v>11</v>
      </c>
      <c r="E2423" s="1" t="s">
        <v>12</v>
      </c>
      <c r="F2423" s="3" t="s">
        <v>37</v>
      </c>
      <c r="G2423" s="1" t="s">
        <v>1577</v>
      </c>
      <c r="H2423" s="34" t="str">
        <f>_xlfn.XLOOKUP(B2423,[2]CALCULATION!$B:$B,[2]CALCULATION!$H:$H,"")</f>
        <v>ZTE</v>
      </c>
      <c r="I2423" s="28">
        <v>0</v>
      </c>
      <c r="J2423" s="28">
        <v>0</v>
      </c>
      <c r="K2423" s="28">
        <v>0</v>
      </c>
      <c r="L2423" s="28">
        <v>0</v>
      </c>
      <c r="M2423" s="28">
        <v>0</v>
      </c>
      <c r="N2423" s="28">
        <v>0</v>
      </c>
      <c r="O2423" s="28">
        <v>0</v>
      </c>
      <c r="P2423" s="28">
        <v>0</v>
      </c>
      <c r="Q2423" s="28">
        <v>0</v>
      </c>
      <c r="R2423" s="28">
        <v>0</v>
      </c>
      <c r="S2423" s="93">
        <v>0</v>
      </c>
      <c r="T2423" s="93">
        <f>_xlfn.XLOOKUP(B2423,'[3]Nur des jours'!$B:$B,'[3]Nur des jours'!$U:$U,"")</f>
        <v>0</v>
      </c>
      <c r="U2423" s="93">
        <v>0</v>
      </c>
      <c r="V2423" s="93">
        <v>0</v>
      </c>
      <c r="W2423" s="93">
        <v>0</v>
      </c>
      <c r="X2423" s="93">
        <v>0</v>
      </c>
      <c r="Y2423" s="93">
        <v>0</v>
      </c>
      <c r="Z2423" s="93">
        <v>0</v>
      </c>
      <c r="AA2423" s="93">
        <v>0</v>
      </c>
      <c r="AB2423" s="93">
        <v>0</v>
      </c>
      <c r="AC2423" s="93">
        <f>_xlfn.XLOOKUP(B2423,'[3]Nur des jours'!$B:$B,'[3]Nur des jours'!$N:$N,"")</f>
        <v>0</v>
      </c>
      <c r="AD2423" s="93">
        <v>0</v>
      </c>
      <c r="AE2423" s="93">
        <v>0</v>
      </c>
      <c r="AF2423" s="93">
        <v>0</v>
      </c>
      <c r="AG2423" s="93"/>
      <c r="AH2423" s="93">
        <v>0</v>
      </c>
      <c r="AI2423" s="93">
        <v>0</v>
      </c>
      <c r="AJ2423" s="93">
        <v>0</v>
      </c>
      <c r="AK2423" s="93">
        <v>0</v>
      </c>
      <c r="AL2423" s="93">
        <v>0</v>
      </c>
      <c r="AM2423" s="49" t="s">
        <v>5598</v>
      </c>
      <c r="AN2423" s="49"/>
      <c r="AO2423" s="48" t="str" cm="1">
        <f t="array" ref="AO2423">IFERROR(_xlfn.IFS(
AQ2423="MPR ISSUE","PDH",
AQ2423="BSS Hardware Issue","BSS",
AQ2423="Sites strategiques, MLL, Pylone, etc.","ENVTECH",
AQ2423="AKTIVCO DEFAUT GE &amp; POWER Cabinet","AKTIVCO",
AQ2423="AKTIVCO Coupure ENEO &amp; Baisse de tension","AKTIVCO GRID ONLY",
AQ2423="Coupure ENEO &amp; Baisse de tension","IHS GRID ONLY",
AQ2423="Defaut GE &amp; POWER Cabinet","IHS",
AQ2423="Sharing","Partners",
AQ2423="Sites strategiques &amp; DataCenter","SST &amp; DC",
AQ2423="Exclu","Exclu",
AQ2423="SAT","SAT",
AQ2423="SPARE-ISSUE","SPARE-ISSUE",
AQ2423="Fiber CAmtel","TRANS_FO_CAMTEL",
AQ2423="Fiber AOF","Fiber AOF",
AQ2423="Projet OCM (HUAWEI)","TRAVAUX-HUAWEI",
AQ2423="Projet OCM (NOKIA)","TRAVAUX-NOKIA",
AQ2423="ACCESS-ISSUE","ACCESS-ISSUE",
AQ2423="Projet OCM (ZTE, NOKIA, autres projets)","TRAVAUX OCM",
AQ2423="No root CAuse","No root cause",
AQ2423="ODU HS","PDH",
AQ2423="IP &amp; VLAN","PDH",
AQ2423="Warehouse HUAWEI","SPARE-ISSUE",
AQ2423="SPARE-HS","SPARE-ISSUE",
AQ2423="Power Telco","BSS",AQ2423="no impacts","no impacts"
),"")</f>
        <v>Exclu</v>
      </c>
      <c r="AP2423" s="48" t="str" cm="1">
        <f t="array" ref="AP2423">IFERROR(_xlfn.IFS(
AQ2423="MPR ISSUE","TX ISSUE",
AQ2423="BSS Hardware Issue","RAN ISSUE",
AQ2423="Sites strategiques, MLL, Pylone, etc.","ENVTECH",
AQ2423="AKTIVCO DEFAUT GE &amp; POWER Cabinet","POWER ISSUE",
AQ2423="AKTIVCO Coupure ENEO &amp; Baisse de tension","POWER ISSUE",
AQ2423="Coupure ENEO &amp; Baisse de tension","POWER ISSUE",
AQ2423="Defaut GE &amp; POWER Cabinet","POWER ISSUE",
AQ2423="Sharing","POWER ISSUE",
AQ2423="Sites strategiques &amp; DataCenter","POWER ISSUE",
AQ2423="Exclu","Exclu",
AQ2423="SAT","TX ISSUE",
AQ2423="SPARE-ISSUE","SPARE-ISSUE",
AQ2423="Fiber CAmtel","TX ISSUE",
AQ2423="Fiber AOF","TX ISSUE",
AQ2423="Projet OCM (HUAWEI)","TRAVAUX-HUAWEI",
AQ2423="Projet OCM (NOKIA)","TRAVAUX -NOKIA",
AQ2423="ACCESS-ISSUE","ACCESS-ISSUE",
AQ2423="Projet OCM (ZTE, NOKIA, autres projets)","TRAVAUX OCM",
AQ2423="No root CAuse","No root cause",
AQ2423="ODU HS","TX ISSUE",
AQ2423="IP &amp; VLAN","TX ISSUE",
AQ2423="Warehouse HUAWEI","SPARE-ISSUE",
AQ2423="SPARE-HS","SPARE-ISSUE",
AQ2423="Power Telco","RAN ISSUE",AQ2423="no impacts","no impacts"
),"")</f>
        <v>Exclu</v>
      </c>
      <c r="AQ2423" s="67" t="s">
        <v>5598</v>
      </c>
      <c r="AR2423" s="48" t="str" cm="1">
        <f t="array" ref="AR2423">IFERROR(_xlfn.IFS(
AQ2423="MPR ISSUE","ACTIVE",
AQ2423="BSS Hardware Issue","ACTIVE",
AQ2423="Sites strategiques, MLL, Pylone, etc.","PASSIVE",
AQ2423="AKTIVCO DEFAUT GE &amp; POWER Cabinet","PASSIVE",
AQ2423="AKTIVCO Coupure ENEO &amp; Baisse de tension","PASSIVE",
AQ2423="Coupure ENEO &amp; Baisse de tension","PASSIVE",
AQ2423="Defaut GE &amp; POWER Cabinet","PASSIVE",
AQ2423="Sharing","PASSIVE",
AQ2423="Sites strategiques &amp; DataCenter","PASSIVE",
AQ2423="Exclu","Exclu",
AQ2423="SAT","ACTIVE",
AQ2423="SPARE-ISSUE","SPARE-ISSUE",
AQ2423="Fiber CAmtel","ACTIVE",
AQ2423="Fiber AOF","ACTIVE",
AQ2423="Projet OCM (HUAWEI)","PLANNED WORKS",
AQ2423="Projet OCM (NOKIA)","PLANNED WORKS",
AQ2423="ACCESS-ISSUE","ACCESS-ISSUE",
AQ2423="Projet OCM (ZTE, NOKIA, autres projets)","PLANNED WORKS",
AQ2423="No root CAuse","No root cause",
AQ2423="ODU HS","ACTIVE",
AQ2423="IP &amp; VLAN","ACTIVE",
AQ2423="Warehouse HUAWEI","SPARE-ISSUE",
AQ2423="SPARE-HS","SPARE-ISSUE",
AQ2423="Power Telco","ACTIVE", AQ2423="no impacts","no impacts"
),"")</f>
        <v>Exclu</v>
      </c>
      <c r="AS2423" s="92" t="s">
        <v>5537</v>
      </c>
      <c r="AT2423" s="98" t="s">
        <v>3692</v>
      </c>
      <c r="AU2423" s="9"/>
      <c r="AV2423" s="17" t="s">
        <v>5537</v>
      </c>
      <c r="AW2423" s="7" t="s">
        <v>5537</v>
      </c>
      <c r="AX2423" s="6" t="s">
        <v>5537</v>
      </c>
      <c r="AY2423" s="7"/>
      <c r="AZ2423" s="3" t="s">
        <v>5537</v>
      </c>
      <c r="BA2423" s="18" t="s">
        <v>5537</v>
      </c>
      <c r="BB2423" s="18" t="s">
        <v>5537</v>
      </c>
      <c r="BC2423" s="18" t="s">
        <v>5537</v>
      </c>
      <c r="BD2423" s="18" t="s">
        <v>5537</v>
      </c>
      <c r="BE2423" s="18" t="s">
        <v>5537</v>
      </c>
      <c r="BF2423" s="18" t="s">
        <v>5537</v>
      </c>
      <c r="BG2423" s="18" t="s">
        <v>5537</v>
      </c>
      <c r="BH2423" s="18" t="s">
        <v>5537</v>
      </c>
      <c r="BI2423" s="18" t="s">
        <v>5537</v>
      </c>
      <c r="BJ2423" s="18" t="s">
        <v>5537</v>
      </c>
      <c r="BK2423" s="18" t="s">
        <v>5537</v>
      </c>
      <c r="BL2423" s="9" t="s">
        <v>5537</v>
      </c>
      <c r="BM2423" s="14" t="s">
        <v>5537</v>
      </c>
      <c r="BN2423" s="14" t="s">
        <v>5537</v>
      </c>
      <c r="BO2423" s="14" t="str">
        <f>_xlfn.XLOOKUP(B2423,'[4]cell downs 18042026 17h'!$B:$B,'[4]cell downs 18042026 17h'!$B:$B,"")</f>
        <v/>
      </c>
      <c r="BP2423" s="14" t="str">
        <f>_xlfn.XLOOKUP(B2423,'[5]Cells Huawei 19042026 15h'!$B:$B,'[5]Cells Huawei 19042026 15h'!$B:$B,"")</f>
        <v/>
      </c>
      <c r="BQ2423" s="9" t="str">
        <f>_xlfn.XLOOKUP(B2423,'[6]cells down 19042026 9H40'!$B:$B,'[6]cells down 19042026 9H40'!$B:$B,"")</f>
        <v/>
      </c>
      <c r="BR2423" s="9" t="s">
        <v>3692</v>
      </c>
      <c r="BS2423" s="9" t="s">
        <v>12</v>
      </c>
    </row>
    <row r="2424" spans="1:71" s="20" customFormat="1" x14ac:dyDescent="0.35">
      <c r="A2424" s="1" t="s">
        <v>3987</v>
      </c>
      <c r="B2424" s="8" t="s">
        <v>3988</v>
      </c>
      <c r="C2424" s="3" t="str">
        <f>_xlfn.XLOOKUP(B2424,'[1]daily break down'!$D:$D,'[1]daily break down'!$E:$E,"")</f>
        <v>CENTRE</v>
      </c>
      <c r="D2424" s="1" t="s">
        <v>11</v>
      </c>
      <c r="E2424" s="1" t="s">
        <v>66</v>
      </c>
      <c r="F2424" s="3" t="s">
        <v>226</v>
      </c>
      <c r="G2424" s="1" t="s">
        <v>3987</v>
      </c>
      <c r="H2424" s="34" t="str">
        <f>_xlfn.XLOOKUP(B2424,[2]CALCULATION!$B:$B,[2]CALCULATION!$H:$H,"")</f>
        <v>ZTE</v>
      </c>
      <c r="I2424" s="28">
        <v>0</v>
      </c>
      <c r="J2424" s="28">
        <v>0</v>
      </c>
      <c r="K2424" s="28">
        <v>0</v>
      </c>
      <c r="L2424" s="28">
        <v>0</v>
      </c>
      <c r="M2424" s="28">
        <v>0</v>
      </c>
      <c r="N2424" s="28">
        <v>0</v>
      </c>
      <c r="O2424" s="28">
        <v>0</v>
      </c>
      <c r="P2424" s="28">
        <v>0</v>
      </c>
      <c r="Q2424" s="28">
        <v>0</v>
      </c>
      <c r="R2424" s="28">
        <v>0</v>
      </c>
      <c r="S2424" s="93">
        <v>0</v>
      </c>
      <c r="T2424" s="93">
        <f>_xlfn.XLOOKUP(B2424,'[3]Nur des jours'!$B:$B,'[3]Nur des jours'!$U:$U,"")</f>
        <v>0</v>
      </c>
      <c r="U2424" s="93">
        <v>0</v>
      </c>
      <c r="V2424" s="93">
        <v>0</v>
      </c>
      <c r="W2424" s="93">
        <v>0</v>
      </c>
      <c r="X2424" s="93">
        <v>0</v>
      </c>
      <c r="Y2424" s="93">
        <v>0</v>
      </c>
      <c r="Z2424" s="93">
        <v>0</v>
      </c>
      <c r="AA2424" s="93">
        <v>0</v>
      </c>
      <c r="AB2424" s="93">
        <v>0</v>
      </c>
      <c r="AC2424" s="93">
        <f>_xlfn.XLOOKUP(B2424,'[3]Nur des jours'!$B:$B,'[3]Nur des jours'!$N:$N,"")</f>
        <v>0</v>
      </c>
      <c r="AD2424" s="93">
        <v>0</v>
      </c>
      <c r="AE2424" s="93">
        <v>0</v>
      </c>
      <c r="AF2424" s="93">
        <v>0</v>
      </c>
      <c r="AG2424" s="93"/>
      <c r="AH2424" s="93">
        <v>0</v>
      </c>
      <c r="AI2424" s="93">
        <v>0</v>
      </c>
      <c r="AJ2424" s="93">
        <v>0</v>
      </c>
      <c r="AK2424" s="93">
        <v>0</v>
      </c>
      <c r="AL2424" s="93">
        <v>0</v>
      </c>
      <c r="AM2424" s="49" t="s">
        <v>5598</v>
      </c>
      <c r="AN2424" s="49"/>
      <c r="AO2424" s="48" t="str" cm="1">
        <f t="array" ref="AO2424">IFERROR(_xlfn.IFS(
AQ2424="MPR ISSUE","PDH",
AQ2424="BSS Hardware Issue","BSS",
AQ2424="Sites strategiques, MLL, Pylone, etc.","ENVTECH",
AQ2424="AKTIVCO DEFAUT GE &amp; POWER Cabinet","AKTIVCO",
AQ2424="AKTIVCO Coupure ENEO &amp; Baisse de tension","AKTIVCO GRID ONLY",
AQ2424="Coupure ENEO &amp; Baisse de tension","IHS GRID ONLY",
AQ2424="Defaut GE &amp; POWER Cabinet","IHS",
AQ2424="Sharing","Partners",
AQ2424="Sites strategiques &amp; DataCenter","SST &amp; DC",
AQ2424="Exclu","Exclu",
AQ2424="SAT","SAT",
AQ2424="SPARE-ISSUE","SPARE-ISSUE",
AQ2424="Fiber CAmtel","TRANS_FO_CAMTEL",
AQ2424="Fiber AOF","Fiber AOF",
AQ2424="Projet OCM (HUAWEI)","TRAVAUX-HUAWEI",
AQ2424="Projet OCM (NOKIA)","TRAVAUX-NOKIA",
AQ2424="ACCESS-ISSUE","ACCESS-ISSUE",
AQ2424="Projet OCM (ZTE, NOKIA, autres projets)","TRAVAUX OCM",
AQ2424="No root CAuse","No root cause",
AQ2424="ODU HS","PDH",
AQ2424="IP &amp; VLAN","PDH",
AQ2424="Warehouse HUAWEI","SPARE-ISSUE",
AQ2424="SPARE-HS","SPARE-ISSUE",
AQ2424="Power Telco","BSS",AQ2424="no impacts","no impacts"
),"")</f>
        <v>Exclu</v>
      </c>
      <c r="AP2424" s="48" t="str" cm="1">
        <f t="array" ref="AP2424">IFERROR(_xlfn.IFS(
AQ2424="MPR ISSUE","TX ISSUE",
AQ2424="BSS Hardware Issue","RAN ISSUE",
AQ2424="Sites strategiques, MLL, Pylone, etc.","ENVTECH",
AQ2424="AKTIVCO DEFAUT GE &amp; POWER Cabinet","POWER ISSUE",
AQ2424="AKTIVCO Coupure ENEO &amp; Baisse de tension","POWER ISSUE",
AQ2424="Coupure ENEO &amp; Baisse de tension","POWER ISSUE",
AQ2424="Defaut GE &amp; POWER Cabinet","POWER ISSUE",
AQ2424="Sharing","POWER ISSUE",
AQ2424="Sites strategiques &amp; DataCenter","POWER ISSUE",
AQ2424="Exclu","Exclu",
AQ2424="SAT","TX ISSUE",
AQ2424="SPARE-ISSUE","SPARE-ISSUE",
AQ2424="Fiber CAmtel","TX ISSUE",
AQ2424="Fiber AOF","TX ISSUE",
AQ2424="Projet OCM (HUAWEI)","TRAVAUX-HUAWEI",
AQ2424="Projet OCM (NOKIA)","TRAVAUX -NOKIA",
AQ2424="ACCESS-ISSUE","ACCESS-ISSUE",
AQ2424="Projet OCM (ZTE, NOKIA, autres projets)","TRAVAUX OCM",
AQ2424="No root CAuse","No root cause",
AQ2424="ODU HS","TX ISSUE",
AQ2424="IP &amp; VLAN","TX ISSUE",
AQ2424="Warehouse HUAWEI","SPARE-ISSUE",
AQ2424="SPARE-HS","SPARE-ISSUE",
AQ2424="Power Telco","RAN ISSUE",AQ2424="no impacts","no impacts"
),"")</f>
        <v>Exclu</v>
      </c>
      <c r="AQ2424" s="67" t="s">
        <v>5598</v>
      </c>
      <c r="AR2424" s="48" t="str" cm="1">
        <f t="array" ref="AR2424">IFERROR(_xlfn.IFS(
AQ2424="MPR ISSUE","ACTIVE",
AQ2424="BSS Hardware Issue","ACTIVE",
AQ2424="Sites strategiques, MLL, Pylone, etc.","PASSIVE",
AQ2424="AKTIVCO DEFAUT GE &amp; POWER Cabinet","PASSIVE",
AQ2424="AKTIVCO Coupure ENEO &amp; Baisse de tension","PASSIVE",
AQ2424="Coupure ENEO &amp; Baisse de tension","PASSIVE",
AQ2424="Defaut GE &amp; POWER Cabinet","PASSIVE",
AQ2424="Sharing","PASSIVE",
AQ2424="Sites strategiques &amp; DataCenter","PASSIVE",
AQ2424="Exclu","Exclu",
AQ2424="SAT","ACTIVE",
AQ2424="SPARE-ISSUE","SPARE-ISSUE",
AQ2424="Fiber CAmtel","ACTIVE",
AQ2424="Fiber AOF","ACTIVE",
AQ2424="Projet OCM (HUAWEI)","PLANNED WORKS",
AQ2424="Projet OCM (NOKIA)","PLANNED WORKS",
AQ2424="ACCESS-ISSUE","ACCESS-ISSUE",
AQ2424="Projet OCM (ZTE, NOKIA, autres projets)","PLANNED WORKS",
AQ2424="No root CAuse","No root cause",
AQ2424="ODU HS","ACTIVE",
AQ2424="IP &amp; VLAN","ACTIVE",
AQ2424="Warehouse HUAWEI","SPARE-ISSUE",
AQ2424="SPARE-HS","SPARE-ISSUE",
AQ2424="Power Telco","ACTIVE", AQ2424="no impacts","no impacts"
),"")</f>
        <v>Exclu</v>
      </c>
      <c r="AS2424" s="92" t="s">
        <v>5537</v>
      </c>
      <c r="AT2424" s="98" t="s">
        <v>3988</v>
      </c>
      <c r="AU2424" s="9"/>
      <c r="AV2424" s="17" t="s">
        <v>5537</v>
      </c>
      <c r="AW2424" s="7" t="s">
        <v>5537</v>
      </c>
      <c r="AX2424" s="6" t="s">
        <v>5537</v>
      </c>
      <c r="AY2424" s="7"/>
      <c r="AZ2424" s="3" t="s">
        <v>5537</v>
      </c>
      <c r="BA2424" s="18" t="s">
        <v>5537</v>
      </c>
      <c r="BB2424" s="18" t="s">
        <v>5537</v>
      </c>
      <c r="BC2424" s="18" t="s">
        <v>5537</v>
      </c>
      <c r="BD2424" s="18" t="s">
        <v>5537</v>
      </c>
      <c r="BE2424" s="18" t="s">
        <v>5537</v>
      </c>
      <c r="BF2424" s="18" t="s">
        <v>5537</v>
      </c>
      <c r="BG2424" s="18" t="s">
        <v>5537</v>
      </c>
      <c r="BH2424" s="18" t="s">
        <v>5537</v>
      </c>
      <c r="BI2424" s="18" t="s">
        <v>5537</v>
      </c>
      <c r="BJ2424" s="18" t="s">
        <v>5537</v>
      </c>
      <c r="BK2424" s="18" t="s">
        <v>5537</v>
      </c>
      <c r="BL2424" s="9" t="s">
        <v>5537</v>
      </c>
      <c r="BM2424" s="14" t="s">
        <v>5537</v>
      </c>
      <c r="BN2424" s="14" t="s">
        <v>5537</v>
      </c>
      <c r="BO2424" s="14" t="str">
        <f>_xlfn.XLOOKUP(B2424,'[4]cell downs 18042026 17h'!$B:$B,'[4]cell downs 18042026 17h'!$B:$B,"")</f>
        <v/>
      </c>
      <c r="BP2424" s="14" t="str">
        <f>_xlfn.XLOOKUP(B2424,'[5]Cells Huawei 19042026 15h'!$B:$B,'[5]Cells Huawei 19042026 15h'!$B:$B,"")</f>
        <v/>
      </c>
      <c r="BQ2424" s="9" t="str">
        <f>_xlfn.XLOOKUP(B2424,'[6]cells down 19042026 9H40'!$B:$B,'[6]cells down 19042026 9H40'!$B:$B,"")</f>
        <v/>
      </c>
      <c r="BR2424" s="9" t="s">
        <v>3988</v>
      </c>
      <c r="BS2424" s="9" t="s">
        <v>5537</v>
      </c>
    </row>
    <row r="2425" spans="1:71" s="20" customFormat="1" x14ac:dyDescent="0.35">
      <c r="A2425" s="95" t="s">
        <v>3989</v>
      </c>
      <c r="B2425" s="8" t="s">
        <v>3990</v>
      </c>
      <c r="C2425" s="3" t="str">
        <f>_xlfn.XLOOKUP(B2425,'[1]daily break down'!$D:$D,'[1]daily break down'!$E:$E,"")</f>
        <v>CENTRE</v>
      </c>
      <c r="D2425" s="1" t="s">
        <v>21</v>
      </c>
      <c r="E2425" s="1" t="s">
        <v>122</v>
      </c>
      <c r="F2425" s="3" t="s">
        <v>37</v>
      </c>
      <c r="G2425" s="1" t="s">
        <v>3991</v>
      </c>
      <c r="H2425" s="34" t="str">
        <f>_xlfn.XLOOKUP(B2425,[2]CALCULATION!$B:$B,[2]CALCULATION!$H:$H,"")</f>
        <v>ZTE</v>
      </c>
      <c r="I2425" s="28">
        <v>0</v>
      </c>
      <c r="J2425" s="28">
        <v>0</v>
      </c>
      <c r="K2425" s="28">
        <v>0</v>
      </c>
      <c r="L2425" s="28">
        <v>0</v>
      </c>
      <c r="M2425" s="28">
        <v>0</v>
      </c>
      <c r="N2425" s="28">
        <v>0</v>
      </c>
      <c r="O2425" s="28">
        <v>0</v>
      </c>
      <c r="P2425" s="28">
        <v>0</v>
      </c>
      <c r="Q2425" s="28">
        <v>0</v>
      </c>
      <c r="R2425" s="28">
        <v>0</v>
      </c>
      <c r="S2425" s="93">
        <v>0</v>
      </c>
      <c r="T2425" s="93">
        <f>_xlfn.XLOOKUP(B2425,'[3]Nur des jours'!$B:$B,'[3]Nur des jours'!$U:$U,"")</f>
        <v>0</v>
      </c>
      <c r="U2425" s="93">
        <v>0</v>
      </c>
      <c r="V2425" s="93">
        <v>0</v>
      </c>
      <c r="W2425" s="93">
        <v>0</v>
      </c>
      <c r="X2425" s="93">
        <v>0</v>
      </c>
      <c r="Y2425" s="93">
        <v>0</v>
      </c>
      <c r="Z2425" s="93">
        <v>0</v>
      </c>
      <c r="AA2425" s="93">
        <v>0</v>
      </c>
      <c r="AB2425" s="93">
        <v>0</v>
      </c>
      <c r="AC2425" s="93">
        <f>_xlfn.XLOOKUP(B2425,'[3]Nur des jours'!$B:$B,'[3]Nur des jours'!$N:$N,"")</f>
        <v>0</v>
      </c>
      <c r="AD2425" s="93">
        <v>0</v>
      </c>
      <c r="AE2425" s="93">
        <v>0</v>
      </c>
      <c r="AF2425" s="93">
        <v>0</v>
      </c>
      <c r="AG2425" s="93"/>
      <c r="AH2425" s="93">
        <v>0</v>
      </c>
      <c r="AI2425" s="93">
        <v>0</v>
      </c>
      <c r="AJ2425" s="93">
        <v>0</v>
      </c>
      <c r="AK2425" s="93">
        <v>0</v>
      </c>
      <c r="AL2425" s="93">
        <v>0</v>
      </c>
      <c r="AM2425" s="49" t="s">
        <v>5598</v>
      </c>
      <c r="AN2425" s="49"/>
      <c r="AO2425" s="48" t="str" cm="1">
        <f t="array" ref="AO2425">IFERROR(_xlfn.IFS(
AQ2425="MPR ISSUE","PDH",
AQ2425="BSS Hardware Issue","BSS",
AQ2425="Sites strategiques, MLL, Pylone, etc.","ENVTECH",
AQ2425="AKTIVCO DEFAUT GE &amp; POWER Cabinet","AKTIVCO",
AQ2425="AKTIVCO Coupure ENEO &amp; Baisse de tension","AKTIVCO GRID ONLY",
AQ2425="Coupure ENEO &amp; Baisse de tension","IHS GRID ONLY",
AQ2425="Defaut GE &amp; POWER Cabinet","IHS",
AQ2425="Sharing","Partners",
AQ2425="Sites strategiques &amp; DataCenter","SST &amp; DC",
AQ2425="Exclu","Exclu",
AQ2425="SAT","SAT",
AQ2425="SPARE-ISSUE","SPARE-ISSUE",
AQ2425="Fiber CAmtel","TRANS_FO_CAMTEL",
AQ2425="Fiber AOF","Fiber AOF",
AQ2425="Projet OCM (HUAWEI)","TRAVAUX-HUAWEI",
AQ2425="Projet OCM (NOKIA)","TRAVAUX-NOKIA",
AQ2425="ACCESS-ISSUE","ACCESS-ISSUE",
AQ2425="Projet OCM (ZTE, NOKIA, autres projets)","TRAVAUX OCM",
AQ2425="No root CAuse","No root cause",
AQ2425="ODU HS","PDH",
AQ2425="IP &amp; VLAN","PDH",
AQ2425="Warehouse HUAWEI","SPARE-ISSUE",
AQ2425="SPARE-HS","SPARE-ISSUE",
AQ2425="Power Telco","BSS",AQ2425="no impacts","no impacts"
),"")</f>
        <v>Exclu</v>
      </c>
      <c r="AP2425" s="48" t="str" cm="1">
        <f t="array" ref="AP2425">IFERROR(_xlfn.IFS(
AQ2425="MPR ISSUE","TX ISSUE",
AQ2425="BSS Hardware Issue","RAN ISSUE",
AQ2425="Sites strategiques, MLL, Pylone, etc.","ENVTECH",
AQ2425="AKTIVCO DEFAUT GE &amp; POWER Cabinet","POWER ISSUE",
AQ2425="AKTIVCO Coupure ENEO &amp; Baisse de tension","POWER ISSUE",
AQ2425="Coupure ENEO &amp; Baisse de tension","POWER ISSUE",
AQ2425="Defaut GE &amp; POWER Cabinet","POWER ISSUE",
AQ2425="Sharing","POWER ISSUE",
AQ2425="Sites strategiques &amp; DataCenter","POWER ISSUE",
AQ2425="Exclu","Exclu",
AQ2425="SAT","TX ISSUE",
AQ2425="SPARE-ISSUE","SPARE-ISSUE",
AQ2425="Fiber CAmtel","TX ISSUE",
AQ2425="Fiber AOF","TX ISSUE",
AQ2425="Projet OCM (HUAWEI)","TRAVAUX-HUAWEI",
AQ2425="Projet OCM (NOKIA)","TRAVAUX -NOKIA",
AQ2425="ACCESS-ISSUE","ACCESS-ISSUE",
AQ2425="Projet OCM (ZTE, NOKIA, autres projets)","TRAVAUX OCM",
AQ2425="No root CAuse","No root cause",
AQ2425="ODU HS","TX ISSUE",
AQ2425="IP &amp; VLAN","TX ISSUE",
AQ2425="Warehouse HUAWEI","SPARE-ISSUE",
AQ2425="SPARE-HS","SPARE-ISSUE",
AQ2425="Power Telco","RAN ISSUE",AQ2425="no impacts","no impacts"
),"")</f>
        <v>Exclu</v>
      </c>
      <c r="AQ2425" s="67" t="s">
        <v>5598</v>
      </c>
      <c r="AR2425" s="48" t="str" cm="1">
        <f t="array" ref="AR2425">IFERROR(_xlfn.IFS(
AQ2425="MPR ISSUE","ACTIVE",
AQ2425="BSS Hardware Issue","ACTIVE",
AQ2425="Sites strategiques, MLL, Pylone, etc.","PASSIVE",
AQ2425="AKTIVCO DEFAUT GE &amp; POWER Cabinet","PASSIVE",
AQ2425="AKTIVCO Coupure ENEO &amp; Baisse de tension","PASSIVE",
AQ2425="Coupure ENEO &amp; Baisse de tension","PASSIVE",
AQ2425="Defaut GE &amp; POWER Cabinet","PASSIVE",
AQ2425="Sharing","PASSIVE",
AQ2425="Sites strategiques &amp; DataCenter","PASSIVE",
AQ2425="Exclu","Exclu",
AQ2425="SAT","ACTIVE",
AQ2425="SPARE-ISSUE","SPARE-ISSUE",
AQ2425="Fiber CAmtel","ACTIVE",
AQ2425="Fiber AOF","ACTIVE",
AQ2425="Projet OCM (HUAWEI)","PLANNED WORKS",
AQ2425="Projet OCM (NOKIA)","PLANNED WORKS",
AQ2425="ACCESS-ISSUE","ACCESS-ISSUE",
AQ2425="Projet OCM (ZTE, NOKIA, autres projets)","PLANNED WORKS",
AQ2425="No root CAuse","No root cause",
AQ2425="ODU HS","ACTIVE",
AQ2425="IP &amp; VLAN","ACTIVE",
AQ2425="Warehouse HUAWEI","SPARE-ISSUE",
AQ2425="SPARE-HS","SPARE-ISSUE",
AQ2425="Power Telco","ACTIVE", AQ2425="no impacts","no impacts"
),"")</f>
        <v>Exclu</v>
      </c>
      <c r="AS2425" s="92" t="s">
        <v>5537</v>
      </c>
      <c r="AT2425" s="98" t="s">
        <v>3990</v>
      </c>
      <c r="AU2425" s="9"/>
      <c r="AV2425" s="17" t="s">
        <v>5537</v>
      </c>
      <c r="AW2425" s="7" t="s">
        <v>5537</v>
      </c>
      <c r="AX2425" s="6" t="s">
        <v>5537</v>
      </c>
      <c r="AY2425" s="7"/>
      <c r="AZ2425" s="3" t="s">
        <v>5537</v>
      </c>
      <c r="BA2425" s="18" t="s">
        <v>5537</v>
      </c>
      <c r="BB2425" s="18" t="s">
        <v>5537</v>
      </c>
      <c r="BC2425" s="18" t="s">
        <v>5537</v>
      </c>
      <c r="BD2425" s="18" t="s">
        <v>5537</v>
      </c>
      <c r="BE2425" s="18" t="s">
        <v>5537</v>
      </c>
      <c r="BF2425" s="18" t="s">
        <v>5537</v>
      </c>
      <c r="BG2425" s="18" t="s">
        <v>5537</v>
      </c>
      <c r="BH2425" s="18" t="s">
        <v>5537</v>
      </c>
      <c r="BI2425" s="18" t="s">
        <v>5537</v>
      </c>
      <c r="BJ2425" s="18" t="s">
        <v>5537</v>
      </c>
      <c r="BK2425" s="18" t="s">
        <v>5537</v>
      </c>
      <c r="BL2425" s="9" t="s">
        <v>5537</v>
      </c>
      <c r="BM2425" s="14" t="s">
        <v>5537</v>
      </c>
      <c r="BN2425" s="14" t="s">
        <v>5537</v>
      </c>
      <c r="BO2425" s="14" t="str">
        <f>_xlfn.XLOOKUP(B2425,'[4]cell downs 18042026 17h'!$B:$B,'[4]cell downs 18042026 17h'!$B:$B,"")</f>
        <v/>
      </c>
      <c r="BP2425" s="14" t="str">
        <f>_xlfn.XLOOKUP(B2425,'[5]Cells Huawei 19042026 15h'!$B:$B,'[5]Cells Huawei 19042026 15h'!$B:$B,"")</f>
        <v/>
      </c>
      <c r="BQ2425" s="9" t="str">
        <f>_xlfn.XLOOKUP(B2425,'[6]cells down 19042026 9H40'!$B:$B,'[6]cells down 19042026 9H40'!$B:$B,"")</f>
        <v/>
      </c>
      <c r="BR2425" s="9" t="s">
        <v>5537</v>
      </c>
      <c r="BS2425" s="9" t="s">
        <v>5537</v>
      </c>
    </row>
    <row r="2426" spans="1:71" s="20" customFormat="1" x14ac:dyDescent="0.35">
      <c r="A2426" s="1" t="s">
        <v>3992</v>
      </c>
      <c r="B2426" s="8" t="s">
        <v>3993</v>
      </c>
      <c r="C2426" s="3" t="str">
        <f>_xlfn.XLOOKUP(B2426,'[1]daily break down'!$D:$D,'[1]daily break down'!$E:$E,"")</f>
        <v>CENTRE</v>
      </c>
      <c r="D2426" s="1" t="s">
        <v>11</v>
      </c>
      <c r="E2426" s="1" t="s">
        <v>705</v>
      </c>
      <c r="F2426" s="3" t="s">
        <v>226</v>
      </c>
      <c r="G2426" s="1" t="s">
        <v>3994</v>
      </c>
      <c r="H2426" s="34" t="str">
        <f>_xlfn.XLOOKUP(B2426,[2]CALCULATION!$B:$B,[2]CALCULATION!$H:$H,"")</f>
        <v>ZTE</v>
      </c>
      <c r="I2426" s="28">
        <v>0</v>
      </c>
      <c r="J2426" s="28">
        <v>0</v>
      </c>
      <c r="K2426" s="28">
        <v>0</v>
      </c>
      <c r="L2426" s="28">
        <v>0</v>
      </c>
      <c r="M2426" s="28">
        <v>0</v>
      </c>
      <c r="N2426" s="28">
        <v>0</v>
      </c>
      <c r="O2426" s="28">
        <v>0</v>
      </c>
      <c r="P2426" s="28">
        <v>0</v>
      </c>
      <c r="Q2426" s="28">
        <v>0</v>
      </c>
      <c r="R2426" s="28">
        <v>0</v>
      </c>
      <c r="S2426" s="93">
        <v>0</v>
      </c>
      <c r="T2426" s="93">
        <f>_xlfn.XLOOKUP(B2426,'[3]Nur des jours'!$B:$B,'[3]Nur des jours'!$U:$U,"")</f>
        <v>0</v>
      </c>
      <c r="U2426" s="93">
        <v>0</v>
      </c>
      <c r="V2426" s="93">
        <v>0</v>
      </c>
      <c r="W2426" s="93">
        <v>0</v>
      </c>
      <c r="X2426" s="93">
        <v>0</v>
      </c>
      <c r="Y2426" s="93">
        <v>0</v>
      </c>
      <c r="Z2426" s="93">
        <v>0</v>
      </c>
      <c r="AA2426" s="93">
        <v>0</v>
      </c>
      <c r="AB2426" s="93">
        <v>0</v>
      </c>
      <c r="AC2426" s="93">
        <f>_xlfn.XLOOKUP(B2426,'[3]Nur des jours'!$B:$B,'[3]Nur des jours'!$N:$N,"")</f>
        <v>0</v>
      </c>
      <c r="AD2426" s="93">
        <v>0</v>
      </c>
      <c r="AE2426" s="93">
        <v>0</v>
      </c>
      <c r="AF2426" s="93">
        <v>0</v>
      </c>
      <c r="AG2426" s="93"/>
      <c r="AH2426" s="93">
        <v>0</v>
      </c>
      <c r="AI2426" s="93">
        <v>0</v>
      </c>
      <c r="AJ2426" s="93">
        <v>0</v>
      </c>
      <c r="AK2426" s="93">
        <v>0</v>
      </c>
      <c r="AL2426" s="93">
        <v>0</v>
      </c>
      <c r="AM2426" s="49" t="s">
        <v>5598</v>
      </c>
      <c r="AN2426" s="49"/>
      <c r="AO2426" s="48" t="str" cm="1">
        <f t="array" ref="AO2426">IFERROR(_xlfn.IFS(
AQ2426="MPR ISSUE","PDH",
AQ2426="BSS Hardware Issue","BSS",
AQ2426="Sites strategiques, MLL, Pylone, etc.","ENVTECH",
AQ2426="AKTIVCO DEFAUT GE &amp; POWER Cabinet","AKTIVCO",
AQ2426="AKTIVCO Coupure ENEO &amp; Baisse de tension","AKTIVCO GRID ONLY",
AQ2426="Coupure ENEO &amp; Baisse de tension","IHS GRID ONLY",
AQ2426="Defaut GE &amp; POWER Cabinet","IHS",
AQ2426="Sharing","Partners",
AQ2426="Sites strategiques &amp; DataCenter","SST &amp; DC",
AQ2426="Exclu","Exclu",
AQ2426="SAT","SAT",
AQ2426="SPARE-ISSUE","SPARE-ISSUE",
AQ2426="Fiber CAmtel","TRANS_FO_CAMTEL",
AQ2426="Fiber AOF","Fiber AOF",
AQ2426="Projet OCM (HUAWEI)","TRAVAUX-HUAWEI",
AQ2426="Projet OCM (NOKIA)","TRAVAUX-NOKIA",
AQ2426="ACCESS-ISSUE","ACCESS-ISSUE",
AQ2426="Projet OCM (ZTE, NOKIA, autres projets)","TRAVAUX OCM",
AQ2426="No root CAuse","No root cause",
AQ2426="ODU HS","PDH",
AQ2426="IP &amp; VLAN","PDH",
AQ2426="Warehouse HUAWEI","SPARE-ISSUE",
AQ2426="SPARE-HS","SPARE-ISSUE",
AQ2426="Power Telco","BSS",AQ2426="no impacts","no impacts"
),"")</f>
        <v>Exclu</v>
      </c>
      <c r="AP2426" s="48" t="str" cm="1">
        <f t="array" ref="AP2426">IFERROR(_xlfn.IFS(
AQ2426="MPR ISSUE","TX ISSUE",
AQ2426="BSS Hardware Issue","RAN ISSUE",
AQ2426="Sites strategiques, MLL, Pylone, etc.","ENVTECH",
AQ2426="AKTIVCO DEFAUT GE &amp; POWER Cabinet","POWER ISSUE",
AQ2426="AKTIVCO Coupure ENEO &amp; Baisse de tension","POWER ISSUE",
AQ2426="Coupure ENEO &amp; Baisse de tension","POWER ISSUE",
AQ2426="Defaut GE &amp; POWER Cabinet","POWER ISSUE",
AQ2426="Sharing","POWER ISSUE",
AQ2426="Sites strategiques &amp; DataCenter","POWER ISSUE",
AQ2426="Exclu","Exclu",
AQ2426="SAT","TX ISSUE",
AQ2426="SPARE-ISSUE","SPARE-ISSUE",
AQ2426="Fiber CAmtel","TX ISSUE",
AQ2426="Fiber AOF","TX ISSUE",
AQ2426="Projet OCM (HUAWEI)","TRAVAUX-HUAWEI",
AQ2426="Projet OCM (NOKIA)","TRAVAUX -NOKIA",
AQ2426="ACCESS-ISSUE","ACCESS-ISSUE",
AQ2426="Projet OCM (ZTE, NOKIA, autres projets)","TRAVAUX OCM",
AQ2426="No root CAuse","No root cause",
AQ2426="ODU HS","TX ISSUE",
AQ2426="IP &amp; VLAN","TX ISSUE",
AQ2426="Warehouse HUAWEI","SPARE-ISSUE",
AQ2426="SPARE-HS","SPARE-ISSUE",
AQ2426="Power Telco","RAN ISSUE",AQ2426="no impacts","no impacts"
),"")</f>
        <v>Exclu</v>
      </c>
      <c r="AQ2426" s="67" t="s">
        <v>5598</v>
      </c>
      <c r="AR2426" s="48" t="str" cm="1">
        <f t="array" ref="AR2426">IFERROR(_xlfn.IFS(
AQ2426="MPR ISSUE","ACTIVE",
AQ2426="BSS Hardware Issue","ACTIVE",
AQ2426="Sites strategiques, MLL, Pylone, etc.","PASSIVE",
AQ2426="AKTIVCO DEFAUT GE &amp; POWER Cabinet","PASSIVE",
AQ2426="AKTIVCO Coupure ENEO &amp; Baisse de tension","PASSIVE",
AQ2426="Coupure ENEO &amp; Baisse de tension","PASSIVE",
AQ2426="Defaut GE &amp; POWER Cabinet","PASSIVE",
AQ2426="Sharing","PASSIVE",
AQ2426="Sites strategiques &amp; DataCenter","PASSIVE",
AQ2426="Exclu","Exclu",
AQ2426="SAT","ACTIVE",
AQ2426="SPARE-ISSUE","SPARE-ISSUE",
AQ2426="Fiber CAmtel","ACTIVE",
AQ2426="Fiber AOF","ACTIVE",
AQ2426="Projet OCM (HUAWEI)","PLANNED WORKS",
AQ2426="Projet OCM (NOKIA)","PLANNED WORKS",
AQ2426="ACCESS-ISSUE","ACCESS-ISSUE",
AQ2426="Projet OCM (ZTE, NOKIA, autres projets)","PLANNED WORKS",
AQ2426="No root CAuse","No root cause",
AQ2426="ODU HS","ACTIVE",
AQ2426="IP &amp; VLAN","ACTIVE",
AQ2426="Warehouse HUAWEI","SPARE-ISSUE",
AQ2426="SPARE-HS","SPARE-ISSUE",
AQ2426="Power Telco","ACTIVE", AQ2426="no impacts","no impacts"
),"")</f>
        <v>Exclu</v>
      </c>
      <c r="AS2426" s="92" t="s">
        <v>5537</v>
      </c>
      <c r="AT2426" s="98" t="s">
        <v>3993</v>
      </c>
      <c r="AU2426" s="9"/>
      <c r="AV2426" s="17" t="s">
        <v>5537</v>
      </c>
      <c r="AW2426" s="7" t="s">
        <v>5537</v>
      </c>
      <c r="AX2426" s="6" t="s">
        <v>5537</v>
      </c>
      <c r="AY2426" s="7"/>
      <c r="AZ2426" s="3" t="s">
        <v>5537</v>
      </c>
      <c r="BA2426" s="18" t="s">
        <v>5537</v>
      </c>
      <c r="BB2426" s="18" t="s">
        <v>5537</v>
      </c>
      <c r="BC2426" s="18" t="s">
        <v>5537</v>
      </c>
      <c r="BD2426" s="18" t="s">
        <v>5537</v>
      </c>
      <c r="BE2426" s="18" t="s">
        <v>5537</v>
      </c>
      <c r="BF2426" s="18" t="s">
        <v>5537</v>
      </c>
      <c r="BG2426" s="18" t="s">
        <v>5537</v>
      </c>
      <c r="BH2426" s="18" t="s">
        <v>5537</v>
      </c>
      <c r="BI2426" s="18" t="s">
        <v>5537</v>
      </c>
      <c r="BJ2426" s="18" t="s">
        <v>5537</v>
      </c>
      <c r="BK2426" s="18" t="s">
        <v>5537</v>
      </c>
      <c r="BL2426" s="9" t="s">
        <v>5537</v>
      </c>
      <c r="BM2426" s="14" t="s">
        <v>5537</v>
      </c>
      <c r="BN2426" s="14" t="s">
        <v>5537</v>
      </c>
      <c r="BO2426" s="14" t="str">
        <f>_xlfn.XLOOKUP(B2426,'[4]cell downs 18042026 17h'!$B:$B,'[4]cell downs 18042026 17h'!$B:$B,"")</f>
        <v/>
      </c>
      <c r="BP2426" s="14" t="str">
        <f>_xlfn.XLOOKUP(B2426,'[5]Cells Huawei 19042026 15h'!$B:$B,'[5]Cells Huawei 19042026 15h'!$B:$B,"")</f>
        <v/>
      </c>
      <c r="BQ2426" s="9" t="str">
        <f>_xlfn.XLOOKUP(B2426,'[6]cells down 19042026 9H40'!$B:$B,'[6]cells down 19042026 9H40'!$B:$B,"")</f>
        <v/>
      </c>
      <c r="BR2426" s="9" t="s">
        <v>3993</v>
      </c>
      <c r="BS2426" s="9" t="s">
        <v>1129</v>
      </c>
    </row>
    <row r="2427" spans="1:71" s="20" customFormat="1" x14ac:dyDescent="0.35">
      <c r="A2427" s="95" t="s">
        <v>3995</v>
      </c>
      <c r="B2427" s="8" t="s">
        <v>3996</v>
      </c>
      <c r="C2427" s="3" t="str">
        <f>_xlfn.XLOOKUP(B2427,'[1]daily break down'!$D:$D,'[1]daily break down'!$E:$E,"")</f>
        <v>CENTRE</v>
      </c>
      <c r="D2427" s="1" t="s">
        <v>11</v>
      </c>
      <c r="E2427" s="1" t="s">
        <v>12</v>
      </c>
      <c r="F2427" s="3" t="s">
        <v>226</v>
      </c>
      <c r="G2427" s="1" t="s">
        <v>3997</v>
      </c>
      <c r="H2427" s="34" t="str">
        <f>_xlfn.XLOOKUP(B2427,[2]CALCULATION!$B:$B,[2]CALCULATION!$H:$H,"")</f>
        <v>ZTE</v>
      </c>
      <c r="I2427" s="28">
        <v>0</v>
      </c>
      <c r="J2427" s="28">
        <v>0</v>
      </c>
      <c r="K2427" s="28">
        <v>0</v>
      </c>
      <c r="L2427" s="28">
        <v>0</v>
      </c>
      <c r="M2427" s="28">
        <v>0</v>
      </c>
      <c r="N2427" s="28">
        <v>0</v>
      </c>
      <c r="O2427" s="28">
        <v>0</v>
      </c>
      <c r="P2427" s="28">
        <v>0</v>
      </c>
      <c r="Q2427" s="28">
        <v>0</v>
      </c>
      <c r="R2427" s="28">
        <v>0</v>
      </c>
      <c r="S2427" s="93">
        <v>0</v>
      </c>
      <c r="T2427" s="93">
        <f>_xlfn.XLOOKUP(B2427,'[3]Nur des jours'!$B:$B,'[3]Nur des jours'!$U:$U,"")</f>
        <v>0</v>
      </c>
      <c r="U2427" s="93">
        <v>0</v>
      </c>
      <c r="V2427" s="93">
        <v>0</v>
      </c>
      <c r="W2427" s="93">
        <v>0</v>
      </c>
      <c r="X2427" s="93">
        <v>0</v>
      </c>
      <c r="Y2427" s="93">
        <v>0</v>
      </c>
      <c r="Z2427" s="93">
        <v>0</v>
      </c>
      <c r="AA2427" s="93">
        <v>0</v>
      </c>
      <c r="AB2427" s="93">
        <v>0</v>
      </c>
      <c r="AC2427" s="93">
        <f>_xlfn.XLOOKUP(B2427,'[3]Nur des jours'!$B:$B,'[3]Nur des jours'!$N:$N,"")</f>
        <v>0</v>
      </c>
      <c r="AD2427" s="93">
        <v>0</v>
      </c>
      <c r="AE2427" s="93">
        <v>0</v>
      </c>
      <c r="AF2427" s="93">
        <v>0</v>
      </c>
      <c r="AG2427" s="93"/>
      <c r="AH2427" s="93">
        <v>0</v>
      </c>
      <c r="AI2427" s="93">
        <v>0</v>
      </c>
      <c r="AJ2427" s="93">
        <v>0</v>
      </c>
      <c r="AK2427" s="93">
        <v>0</v>
      </c>
      <c r="AL2427" s="93">
        <v>0</v>
      </c>
      <c r="AM2427" s="49" t="s">
        <v>5598</v>
      </c>
      <c r="AN2427" s="49"/>
      <c r="AO2427" s="48" t="str" cm="1">
        <f t="array" ref="AO2427">IFERROR(_xlfn.IFS(
AQ2427="MPR ISSUE","PDH",
AQ2427="BSS Hardware Issue","BSS",
AQ2427="Sites strategiques, MLL, Pylone, etc.","ENVTECH",
AQ2427="AKTIVCO DEFAUT GE &amp; POWER Cabinet","AKTIVCO",
AQ2427="AKTIVCO Coupure ENEO &amp; Baisse de tension","AKTIVCO GRID ONLY",
AQ2427="Coupure ENEO &amp; Baisse de tension","IHS GRID ONLY",
AQ2427="Defaut GE &amp; POWER Cabinet","IHS",
AQ2427="Sharing","Partners",
AQ2427="Sites strategiques &amp; DataCenter","SST &amp; DC",
AQ2427="Exclu","Exclu",
AQ2427="SAT","SAT",
AQ2427="SPARE-ISSUE","SPARE-ISSUE",
AQ2427="Fiber CAmtel","TRANS_FO_CAMTEL",
AQ2427="Fiber AOF","Fiber AOF",
AQ2427="Projet OCM (HUAWEI)","TRAVAUX-HUAWEI",
AQ2427="Projet OCM (NOKIA)","TRAVAUX-NOKIA",
AQ2427="ACCESS-ISSUE","ACCESS-ISSUE",
AQ2427="Projet OCM (ZTE, NOKIA, autres projets)","TRAVAUX OCM",
AQ2427="No root CAuse","No root cause",
AQ2427="ODU HS","PDH",
AQ2427="IP &amp; VLAN","PDH",
AQ2427="Warehouse HUAWEI","SPARE-ISSUE",
AQ2427="SPARE-HS","SPARE-ISSUE",
AQ2427="Power Telco","BSS",AQ2427="no impacts","no impacts"
),"")</f>
        <v>Exclu</v>
      </c>
      <c r="AP2427" s="48" t="str" cm="1">
        <f t="array" ref="AP2427">IFERROR(_xlfn.IFS(
AQ2427="MPR ISSUE","TX ISSUE",
AQ2427="BSS Hardware Issue","RAN ISSUE",
AQ2427="Sites strategiques, MLL, Pylone, etc.","ENVTECH",
AQ2427="AKTIVCO DEFAUT GE &amp; POWER Cabinet","POWER ISSUE",
AQ2427="AKTIVCO Coupure ENEO &amp; Baisse de tension","POWER ISSUE",
AQ2427="Coupure ENEO &amp; Baisse de tension","POWER ISSUE",
AQ2427="Defaut GE &amp; POWER Cabinet","POWER ISSUE",
AQ2427="Sharing","POWER ISSUE",
AQ2427="Sites strategiques &amp; DataCenter","POWER ISSUE",
AQ2427="Exclu","Exclu",
AQ2427="SAT","TX ISSUE",
AQ2427="SPARE-ISSUE","SPARE-ISSUE",
AQ2427="Fiber CAmtel","TX ISSUE",
AQ2427="Fiber AOF","TX ISSUE",
AQ2427="Projet OCM (HUAWEI)","TRAVAUX-HUAWEI",
AQ2427="Projet OCM (NOKIA)","TRAVAUX -NOKIA",
AQ2427="ACCESS-ISSUE","ACCESS-ISSUE",
AQ2427="Projet OCM (ZTE, NOKIA, autres projets)","TRAVAUX OCM",
AQ2427="No root CAuse","No root cause",
AQ2427="ODU HS","TX ISSUE",
AQ2427="IP &amp; VLAN","TX ISSUE",
AQ2427="Warehouse HUAWEI","SPARE-ISSUE",
AQ2427="SPARE-HS","SPARE-ISSUE",
AQ2427="Power Telco","RAN ISSUE",AQ2427="no impacts","no impacts"
),"")</f>
        <v>Exclu</v>
      </c>
      <c r="AQ2427" s="67" t="s">
        <v>5598</v>
      </c>
      <c r="AR2427" s="48" t="str" cm="1">
        <f t="array" ref="AR2427">IFERROR(_xlfn.IFS(
AQ2427="MPR ISSUE","ACTIVE",
AQ2427="BSS Hardware Issue","ACTIVE",
AQ2427="Sites strategiques, MLL, Pylone, etc.","PASSIVE",
AQ2427="AKTIVCO DEFAUT GE &amp; POWER Cabinet","PASSIVE",
AQ2427="AKTIVCO Coupure ENEO &amp; Baisse de tension","PASSIVE",
AQ2427="Coupure ENEO &amp; Baisse de tension","PASSIVE",
AQ2427="Defaut GE &amp; POWER Cabinet","PASSIVE",
AQ2427="Sharing","PASSIVE",
AQ2427="Sites strategiques &amp; DataCenter","PASSIVE",
AQ2427="Exclu","Exclu",
AQ2427="SAT","ACTIVE",
AQ2427="SPARE-ISSUE","SPARE-ISSUE",
AQ2427="Fiber CAmtel","ACTIVE",
AQ2427="Fiber AOF","ACTIVE",
AQ2427="Projet OCM (HUAWEI)","PLANNED WORKS",
AQ2427="Projet OCM (NOKIA)","PLANNED WORKS",
AQ2427="ACCESS-ISSUE","ACCESS-ISSUE",
AQ2427="Projet OCM (ZTE, NOKIA, autres projets)","PLANNED WORKS",
AQ2427="No root CAuse","No root cause",
AQ2427="ODU HS","ACTIVE",
AQ2427="IP &amp; VLAN","ACTIVE",
AQ2427="Warehouse HUAWEI","SPARE-ISSUE",
AQ2427="SPARE-HS","SPARE-ISSUE",
AQ2427="Power Telco","ACTIVE", AQ2427="no impacts","no impacts"
),"")</f>
        <v>Exclu</v>
      </c>
      <c r="AS2427" s="92" t="s">
        <v>5537</v>
      </c>
      <c r="AT2427" s="98" t="s">
        <v>3996</v>
      </c>
      <c r="AU2427" s="9"/>
      <c r="AV2427" s="17" t="s">
        <v>5537</v>
      </c>
      <c r="AW2427" s="7" t="s">
        <v>5537</v>
      </c>
      <c r="AX2427" s="6" t="s">
        <v>5537</v>
      </c>
      <c r="AY2427" s="7"/>
      <c r="AZ2427" s="3" t="s">
        <v>5537</v>
      </c>
      <c r="BA2427" s="18" t="s">
        <v>5537</v>
      </c>
      <c r="BB2427" s="18" t="s">
        <v>5537</v>
      </c>
      <c r="BC2427" s="18" t="s">
        <v>5537</v>
      </c>
      <c r="BD2427" s="18" t="s">
        <v>5537</v>
      </c>
      <c r="BE2427" s="18" t="s">
        <v>5537</v>
      </c>
      <c r="BF2427" s="18" t="s">
        <v>5537</v>
      </c>
      <c r="BG2427" s="18" t="s">
        <v>5537</v>
      </c>
      <c r="BH2427" s="18" t="s">
        <v>5537</v>
      </c>
      <c r="BI2427" s="18" t="s">
        <v>5537</v>
      </c>
      <c r="BJ2427" s="18" t="s">
        <v>5537</v>
      </c>
      <c r="BK2427" s="18" t="s">
        <v>5537</v>
      </c>
      <c r="BL2427" s="9" t="s">
        <v>5537</v>
      </c>
      <c r="BM2427" s="14" t="s">
        <v>5537</v>
      </c>
      <c r="BN2427" s="14" t="s">
        <v>5537</v>
      </c>
      <c r="BO2427" s="14" t="str">
        <f>_xlfn.XLOOKUP(B2427,'[4]cell downs 18042026 17h'!$B:$B,'[4]cell downs 18042026 17h'!$B:$B,"")</f>
        <v/>
      </c>
      <c r="BP2427" s="14" t="str">
        <f>_xlfn.XLOOKUP(B2427,'[5]Cells Huawei 19042026 15h'!$B:$B,'[5]Cells Huawei 19042026 15h'!$B:$B,"")</f>
        <v/>
      </c>
      <c r="BQ2427" s="9" t="str">
        <f>_xlfn.XLOOKUP(B2427,'[6]cells down 19042026 9H40'!$B:$B,'[6]cells down 19042026 9H40'!$B:$B,"")</f>
        <v/>
      </c>
      <c r="BR2427" s="9" t="s">
        <v>3996</v>
      </c>
      <c r="BS2427" s="9" t="s">
        <v>5537</v>
      </c>
    </row>
    <row r="2428" spans="1:71" s="20" customFormat="1" x14ac:dyDescent="0.35">
      <c r="A2428" s="95" t="s">
        <v>3615</v>
      </c>
      <c r="B2428" s="8" t="s">
        <v>4009</v>
      </c>
      <c r="C2428" s="3" t="str">
        <f>_xlfn.XLOOKUP(B2428,'[1]daily break down'!$D:$D,'[1]daily break down'!$E:$E,"")</f>
        <v>CENTRE</v>
      </c>
      <c r="D2428" s="1" t="s">
        <v>21</v>
      </c>
      <c r="E2428" s="1"/>
      <c r="F2428" s="3" t="s">
        <v>226</v>
      </c>
      <c r="G2428" s="1" t="s">
        <v>3615</v>
      </c>
      <c r="H2428" s="34" t="str">
        <f>_xlfn.XLOOKUP(B2428,[2]CALCULATION!$B:$B,[2]CALCULATION!$H:$H,"")</f>
        <v>ZTE</v>
      </c>
      <c r="I2428" s="28">
        <v>0</v>
      </c>
      <c r="J2428" s="28">
        <v>0</v>
      </c>
      <c r="K2428" s="28">
        <v>0</v>
      </c>
      <c r="L2428" s="28">
        <v>0</v>
      </c>
      <c r="M2428" s="28">
        <v>0</v>
      </c>
      <c r="N2428" s="28">
        <v>0</v>
      </c>
      <c r="O2428" s="28">
        <v>0</v>
      </c>
      <c r="P2428" s="28">
        <v>0</v>
      </c>
      <c r="Q2428" s="28">
        <v>0</v>
      </c>
      <c r="R2428" s="28">
        <v>0</v>
      </c>
      <c r="S2428" s="93">
        <v>0</v>
      </c>
      <c r="T2428" s="93">
        <f>_xlfn.XLOOKUP(B2428,'[3]Nur des jours'!$B:$B,'[3]Nur des jours'!$U:$U,"")</f>
        <v>0</v>
      </c>
      <c r="U2428" s="93">
        <v>0</v>
      </c>
      <c r="V2428" s="93">
        <v>0</v>
      </c>
      <c r="W2428" s="93">
        <v>0</v>
      </c>
      <c r="X2428" s="93">
        <v>0</v>
      </c>
      <c r="Y2428" s="93">
        <v>0</v>
      </c>
      <c r="Z2428" s="93">
        <v>0</v>
      </c>
      <c r="AA2428" s="93">
        <v>0</v>
      </c>
      <c r="AB2428" s="93">
        <v>0</v>
      </c>
      <c r="AC2428" s="93">
        <f>_xlfn.XLOOKUP(B2428,'[3]Nur des jours'!$B:$B,'[3]Nur des jours'!$N:$N,"")</f>
        <v>0</v>
      </c>
      <c r="AD2428" s="93">
        <v>0</v>
      </c>
      <c r="AE2428" s="93">
        <v>0</v>
      </c>
      <c r="AF2428" s="93">
        <v>0</v>
      </c>
      <c r="AG2428" s="93"/>
      <c r="AH2428" s="93">
        <v>0</v>
      </c>
      <c r="AI2428" s="93">
        <v>0</v>
      </c>
      <c r="AJ2428" s="93">
        <v>0</v>
      </c>
      <c r="AK2428" s="93">
        <v>0</v>
      </c>
      <c r="AL2428" s="93">
        <v>0</v>
      </c>
      <c r="AM2428" s="49" t="s">
        <v>5598</v>
      </c>
      <c r="AN2428" s="49"/>
      <c r="AO2428" s="48" t="str" cm="1">
        <f t="array" ref="AO2428">IFERROR(_xlfn.IFS(
AQ2428="MPR ISSUE","PDH",
AQ2428="BSS Hardware Issue","BSS",
AQ2428="Sites strategiques, MLL, Pylone, etc.","ENVTECH",
AQ2428="AKTIVCO DEFAUT GE &amp; POWER Cabinet","AKTIVCO",
AQ2428="AKTIVCO Coupure ENEO &amp; Baisse de tension","AKTIVCO GRID ONLY",
AQ2428="Coupure ENEO &amp; Baisse de tension","IHS GRID ONLY",
AQ2428="Defaut GE &amp; POWER Cabinet","IHS",
AQ2428="Sharing","Partners",
AQ2428="Sites strategiques &amp; DataCenter","SST &amp; DC",
AQ2428="Exclu","Exclu",
AQ2428="SAT","SAT",
AQ2428="SPARE-ISSUE","SPARE-ISSUE",
AQ2428="Fiber CAmtel","TRANS_FO_CAMTEL",
AQ2428="Fiber AOF","Fiber AOF",
AQ2428="Projet OCM (HUAWEI)","TRAVAUX-HUAWEI",
AQ2428="Projet OCM (NOKIA)","TRAVAUX-NOKIA",
AQ2428="ACCESS-ISSUE","ACCESS-ISSUE",
AQ2428="Projet OCM (ZTE, NOKIA, autres projets)","TRAVAUX OCM",
AQ2428="No root CAuse","No root cause",
AQ2428="ODU HS","PDH",
AQ2428="IP &amp; VLAN","PDH",
AQ2428="Warehouse HUAWEI","SPARE-ISSUE",
AQ2428="SPARE-HS","SPARE-ISSUE",
AQ2428="Power Telco","BSS",AQ2428="no impacts","no impacts"
),"")</f>
        <v>Exclu</v>
      </c>
      <c r="AP2428" s="48" t="str" cm="1">
        <f t="array" ref="AP2428">IFERROR(_xlfn.IFS(
AQ2428="MPR ISSUE","TX ISSUE",
AQ2428="BSS Hardware Issue","RAN ISSUE",
AQ2428="Sites strategiques, MLL, Pylone, etc.","ENVTECH",
AQ2428="AKTIVCO DEFAUT GE &amp; POWER Cabinet","POWER ISSUE",
AQ2428="AKTIVCO Coupure ENEO &amp; Baisse de tension","POWER ISSUE",
AQ2428="Coupure ENEO &amp; Baisse de tension","POWER ISSUE",
AQ2428="Defaut GE &amp; POWER Cabinet","POWER ISSUE",
AQ2428="Sharing","POWER ISSUE",
AQ2428="Sites strategiques &amp; DataCenter","POWER ISSUE",
AQ2428="Exclu","Exclu",
AQ2428="SAT","TX ISSUE",
AQ2428="SPARE-ISSUE","SPARE-ISSUE",
AQ2428="Fiber CAmtel","TX ISSUE",
AQ2428="Fiber AOF","TX ISSUE",
AQ2428="Projet OCM (HUAWEI)","TRAVAUX-HUAWEI",
AQ2428="Projet OCM (NOKIA)","TRAVAUX -NOKIA",
AQ2428="ACCESS-ISSUE","ACCESS-ISSUE",
AQ2428="Projet OCM (ZTE, NOKIA, autres projets)","TRAVAUX OCM",
AQ2428="No root CAuse","No root cause",
AQ2428="ODU HS","TX ISSUE",
AQ2428="IP &amp; VLAN","TX ISSUE",
AQ2428="Warehouse HUAWEI","SPARE-ISSUE",
AQ2428="SPARE-HS","SPARE-ISSUE",
AQ2428="Power Telco","RAN ISSUE",AQ2428="no impacts","no impacts"
),"")</f>
        <v>Exclu</v>
      </c>
      <c r="AQ2428" s="67" t="s">
        <v>5598</v>
      </c>
      <c r="AR2428" s="48" t="str" cm="1">
        <f t="array" ref="AR2428">IFERROR(_xlfn.IFS(
AQ2428="MPR ISSUE","ACTIVE",
AQ2428="BSS Hardware Issue","ACTIVE",
AQ2428="Sites strategiques, MLL, Pylone, etc.","PASSIVE",
AQ2428="AKTIVCO DEFAUT GE &amp; POWER Cabinet","PASSIVE",
AQ2428="AKTIVCO Coupure ENEO &amp; Baisse de tension","PASSIVE",
AQ2428="Coupure ENEO &amp; Baisse de tension","PASSIVE",
AQ2428="Defaut GE &amp; POWER Cabinet","PASSIVE",
AQ2428="Sharing","PASSIVE",
AQ2428="Sites strategiques &amp; DataCenter","PASSIVE",
AQ2428="Exclu","Exclu",
AQ2428="SAT","ACTIVE",
AQ2428="SPARE-ISSUE","SPARE-ISSUE",
AQ2428="Fiber CAmtel","ACTIVE",
AQ2428="Fiber AOF","ACTIVE",
AQ2428="Projet OCM (HUAWEI)","PLANNED WORKS",
AQ2428="Projet OCM (NOKIA)","PLANNED WORKS",
AQ2428="ACCESS-ISSUE","ACCESS-ISSUE",
AQ2428="Projet OCM (ZTE, NOKIA, autres projets)","PLANNED WORKS",
AQ2428="No root CAuse","No root cause",
AQ2428="ODU HS","ACTIVE",
AQ2428="IP &amp; VLAN","ACTIVE",
AQ2428="Warehouse HUAWEI","SPARE-ISSUE",
AQ2428="SPARE-HS","SPARE-ISSUE",
AQ2428="Power Telco","ACTIVE", AQ2428="no impacts","no impacts"
),"")</f>
        <v>Exclu</v>
      </c>
      <c r="AS2428" s="92" t="s">
        <v>5537</v>
      </c>
      <c r="AT2428" s="98" t="s">
        <v>4009</v>
      </c>
      <c r="AU2428" s="9"/>
      <c r="AV2428" s="17" t="s">
        <v>5537</v>
      </c>
      <c r="AW2428" s="7" t="s">
        <v>5537</v>
      </c>
      <c r="AX2428" s="6" t="s">
        <v>5537</v>
      </c>
      <c r="AY2428" s="7"/>
      <c r="AZ2428" s="3" t="s">
        <v>5537</v>
      </c>
      <c r="BA2428" s="18" t="s">
        <v>5537</v>
      </c>
      <c r="BB2428" s="18" t="s">
        <v>5537</v>
      </c>
      <c r="BC2428" s="18" t="s">
        <v>5537</v>
      </c>
      <c r="BD2428" s="18" t="s">
        <v>5537</v>
      </c>
      <c r="BE2428" s="18" t="s">
        <v>5537</v>
      </c>
      <c r="BF2428" s="18" t="s">
        <v>5537</v>
      </c>
      <c r="BG2428" s="18" t="s">
        <v>5537</v>
      </c>
      <c r="BH2428" s="18" t="s">
        <v>5537</v>
      </c>
      <c r="BI2428" s="18" t="s">
        <v>5537</v>
      </c>
      <c r="BJ2428" s="18" t="s">
        <v>5537</v>
      </c>
      <c r="BK2428" s="18" t="s">
        <v>5537</v>
      </c>
      <c r="BL2428" s="9" t="s">
        <v>5537</v>
      </c>
      <c r="BM2428" s="14" t="s">
        <v>5537</v>
      </c>
      <c r="BN2428" s="14" t="s">
        <v>5537</v>
      </c>
      <c r="BO2428" s="14" t="str">
        <f>_xlfn.XLOOKUP(B2428,'[4]cell downs 18042026 17h'!$B:$B,'[4]cell downs 18042026 17h'!$B:$B,"")</f>
        <v/>
      </c>
      <c r="BP2428" s="14" t="str">
        <f>_xlfn.XLOOKUP(B2428,'[5]Cells Huawei 19042026 15h'!$B:$B,'[5]Cells Huawei 19042026 15h'!$B:$B,"")</f>
        <v/>
      </c>
      <c r="BQ2428" s="9" t="str">
        <f>_xlfn.XLOOKUP(B2428,'[6]cells down 19042026 9H40'!$B:$B,'[6]cells down 19042026 9H40'!$B:$B,"")</f>
        <v/>
      </c>
      <c r="BR2428" s="9" t="s">
        <v>5537</v>
      </c>
      <c r="BS2428" s="9" t="s">
        <v>5537</v>
      </c>
    </row>
    <row r="2429" spans="1:71" s="20" customFormat="1" x14ac:dyDescent="0.35">
      <c r="A2429" s="1" t="s">
        <v>4010</v>
      </c>
      <c r="B2429" s="8" t="s">
        <v>4011</v>
      </c>
      <c r="C2429" s="3" t="str">
        <f>_xlfn.XLOOKUP(B2429,'[1]daily break down'!$D:$D,'[1]daily break down'!$E:$E,"")</f>
        <v>CENTRE</v>
      </c>
      <c r="D2429" s="1" t="s">
        <v>21</v>
      </c>
      <c r="E2429" s="1" t="s">
        <v>122</v>
      </c>
      <c r="F2429" s="3" t="s">
        <v>37</v>
      </c>
      <c r="G2429" s="1" t="s">
        <v>4012</v>
      </c>
      <c r="H2429" s="34" t="str">
        <f>_xlfn.XLOOKUP(B2429,[2]CALCULATION!$B:$B,[2]CALCULATION!$H:$H,"")</f>
        <v>ZTE</v>
      </c>
      <c r="I2429" s="28">
        <v>0</v>
      </c>
      <c r="J2429" s="28">
        <v>0</v>
      </c>
      <c r="K2429" s="28">
        <v>0</v>
      </c>
      <c r="L2429" s="28">
        <v>0</v>
      </c>
      <c r="M2429" s="28">
        <v>0</v>
      </c>
      <c r="N2429" s="28">
        <v>0</v>
      </c>
      <c r="O2429" s="28">
        <v>0</v>
      </c>
      <c r="P2429" s="28">
        <v>0</v>
      </c>
      <c r="Q2429" s="28">
        <v>0</v>
      </c>
      <c r="R2429" s="28">
        <v>0</v>
      </c>
      <c r="S2429" s="93">
        <v>0</v>
      </c>
      <c r="T2429" s="93">
        <f>_xlfn.XLOOKUP(B2429,'[3]Nur des jours'!$B:$B,'[3]Nur des jours'!$U:$U,"")</f>
        <v>0</v>
      </c>
      <c r="U2429" s="93">
        <v>0</v>
      </c>
      <c r="V2429" s="93">
        <v>0</v>
      </c>
      <c r="W2429" s="93">
        <v>0</v>
      </c>
      <c r="X2429" s="93">
        <v>0</v>
      </c>
      <c r="Y2429" s="93">
        <v>0</v>
      </c>
      <c r="Z2429" s="93">
        <v>0</v>
      </c>
      <c r="AA2429" s="93">
        <v>0</v>
      </c>
      <c r="AB2429" s="93">
        <v>0</v>
      </c>
      <c r="AC2429" s="93">
        <f>_xlfn.XLOOKUP(B2429,'[3]Nur des jours'!$B:$B,'[3]Nur des jours'!$N:$N,"")</f>
        <v>0</v>
      </c>
      <c r="AD2429" s="93">
        <v>0</v>
      </c>
      <c r="AE2429" s="93">
        <v>0</v>
      </c>
      <c r="AF2429" s="93">
        <v>0</v>
      </c>
      <c r="AG2429" s="93"/>
      <c r="AH2429" s="93">
        <v>0</v>
      </c>
      <c r="AI2429" s="93">
        <v>0</v>
      </c>
      <c r="AJ2429" s="93">
        <v>0</v>
      </c>
      <c r="AK2429" s="93">
        <v>0</v>
      </c>
      <c r="AL2429" s="93">
        <v>0</v>
      </c>
      <c r="AM2429" s="49" t="s">
        <v>5598</v>
      </c>
      <c r="AN2429" s="49"/>
      <c r="AO2429" s="48" t="str" cm="1">
        <f t="array" ref="AO2429">IFERROR(_xlfn.IFS(
AQ2429="MPR ISSUE","PDH",
AQ2429="BSS Hardware Issue","BSS",
AQ2429="Sites strategiques, MLL, Pylone, etc.","ENVTECH",
AQ2429="AKTIVCO DEFAUT GE &amp; POWER Cabinet","AKTIVCO",
AQ2429="AKTIVCO Coupure ENEO &amp; Baisse de tension","AKTIVCO GRID ONLY",
AQ2429="Coupure ENEO &amp; Baisse de tension","IHS GRID ONLY",
AQ2429="Defaut GE &amp; POWER Cabinet","IHS",
AQ2429="Sharing","Partners",
AQ2429="Sites strategiques &amp; DataCenter","SST &amp; DC",
AQ2429="Exclu","Exclu",
AQ2429="SAT","SAT",
AQ2429="SPARE-ISSUE","SPARE-ISSUE",
AQ2429="Fiber CAmtel","TRANS_FO_CAMTEL",
AQ2429="Fiber AOF","Fiber AOF",
AQ2429="Projet OCM (HUAWEI)","TRAVAUX-HUAWEI",
AQ2429="Projet OCM (NOKIA)","TRAVAUX-NOKIA",
AQ2429="ACCESS-ISSUE","ACCESS-ISSUE",
AQ2429="Projet OCM (ZTE, NOKIA, autres projets)","TRAVAUX OCM",
AQ2429="No root CAuse","No root cause",
AQ2429="ODU HS","PDH",
AQ2429="IP &amp; VLAN","PDH",
AQ2429="Warehouse HUAWEI","SPARE-ISSUE",
AQ2429="SPARE-HS","SPARE-ISSUE",
AQ2429="Power Telco","BSS",AQ2429="no impacts","no impacts"
),"")</f>
        <v>Exclu</v>
      </c>
      <c r="AP2429" s="48" t="str" cm="1">
        <f t="array" ref="AP2429">IFERROR(_xlfn.IFS(
AQ2429="MPR ISSUE","TX ISSUE",
AQ2429="BSS Hardware Issue","RAN ISSUE",
AQ2429="Sites strategiques, MLL, Pylone, etc.","ENVTECH",
AQ2429="AKTIVCO DEFAUT GE &amp; POWER Cabinet","POWER ISSUE",
AQ2429="AKTIVCO Coupure ENEO &amp; Baisse de tension","POWER ISSUE",
AQ2429="Coupure ENEO &amp; Baisse de tension","POWER ISSUE",
AQ2429="Defaut GE &amp; POWER Cabinet","POWER ISSUE",
AQ2429="Sharing","POWER ISSUE",
AQ2429="Sites strategiques &amp; DataCenter","POWER ISSUE",
AQ2429="Exclu","Exclu",
AQ2429="SAT","TX ISSUE",
AQ2429="SPARE-ISSUE","SPARE-ISSUE",
AQ2429="Fiber CAmtel","TX ISSUE",
AQ2429="Fiber AOF","TX ISSUE",
AQ2429="Projet OCM (HUAWEI)","TRAVAUX-HUAWEI",
AQ2429="Projet OCM (NOKIA)","TRAVAUX -NOKIA",
AQ2429="ACCESS-ISSUE","ACCESS-ISSUE",
AQ2429="Projet OCM (ZTE, NOKIA, autres projets)","TRAVAUX OCM",
AQ2429="No root CAuse","No root cause",
AQ2429="ODU HS","TX ISSUE",
AQ2429="IP &amp; VLAN","TX ISSUE",
AQ2429="Warehouse HUAWEI","SPARE-ISSUE",
AQ2429="SPARE-HS","SPARE-ISSUE",
AQ2429="Power Telco","RAN ISSUE",AQ2429="no impacts","no impacts"
),"")</f>
        <v>Exclu</v>
      </c>
      <c r="AQ2429" s="67" t="s">
        <v>5598</v>
      </c>
      <c r="AR2429" s="48" t="str" cm="1">
        <f t="array" ref="AR2429">IFERROR(_xlfn.IFS(
AQ2429="MPR ISSUE","ACTIVE",
AQ2429="BSS Hardware Issue","ACTIVE",
AQ2429="Sites strategiques, MLL, Pylone, etc.","PASSIVE",
AQ2429="AKTIVCO DEFAUT GE &amp; POWER Cabinet","PASSIVE",
AQ2429="AKTIVCO Coupure ENEO &amp; Baisse de tension","PASSIVE",
AQ2429="Coupure ENEO &amp; Baisse de tension","PASSIVE",
AQ2429="Defaut GE &amp; POWER Cabinet","PASSIVE",
AQ2429="Sharing","PASSIVE",
AQ2429="Sites strategiques &amp; DataCenter","PASSIVE",
AQ2429="Exclu","Exclu",
AQ2429="SAT","ACTIVE",
AQ2429="SPARE-ISSUE","SPARE-ISSUE",
AQ2429="Fiber CAmtel","ACTIVE",
AQ2429="Fiber AOF","ACTIVE",
AQ2429="Projet OCM (HUAWEI)","PLANNED WORKS",
AQ2429="Projet OCM (NOKIA)","PLANNED WORKS",
AQ2429="ACCESS-ISSUE","ACCESS-ISSUE",
AQ2429="Projet OCM (ZTE, NOKIA, autres projets)","PLANNED WORKS",
AQ2429="No root CAuse","No root cause",
AQ2429="ODU HS","ACTIVE",
AQ2429="IP &amp; VLAN","ACTIVE",
AQ2429="Warehouse HUAWEI","SPARE-ISSUE",
AQ2429="SPARE-HS","SPARE-ISSUE",
AQ2429="Power Telco","ACTIVE", AQ2429="no impacts","no impacts"
),"")</f>
        <v>Exclu</v>
      </c>
      <c r="AS2429" s="92" t="s">
        <v>5537</v>
      </c>
      <c r="AT2429" s="98" t="s">
        <v>4011</v>
      </c>
      <c r="AU2429" s="9"/>
      <c r="AV2429" s="17" t="s">
        <v>5537</v>
      </c>
      <c r="AW2429" s="7" t="s">
        <v>5537</v>
      </c>
      <c r="AX2429" s="6" t="s">
        <v>5537</v>
      </c>
      <c r="AY2429" s="7"/>
      <c r="AZ2429" s="3" t="s">
        <v>5537</v>
      </c>
      <c r="BA2429" s="18" t="s">
        <v>5537</v>
      </c>
      <c r="BB2429" s="18" t="s">
        <v>5537</v>
      </c>
      <c r="BC2429" s="18" t="s">
        <v>5537</v>
      </c>
      <c r="BD2429" s="18" t="s">
        <v>5537</v>
      </c>
      <c r="BE2429" s="18" t="s">
        <v>5537</v>
      </c>
      <c r="BF2429" s="18" t="s">
        <v>5537</v>
      </c>
      <c r="BG2429" s="18" t="s">
        <v>5537</v>
      </c>
      <c r="BH2429" s="18" t="s">
        <v>5537</v>
      </c>
      <c r="BI2429" s="18" t="s">
        <v>5537</v>
      </c>
      <c r="BJ2429" s="18" t="s">
        <v>5537</v>
      </c>
      <c r="BK2429" s="18" t="s">
        <v>5537</v>
      </c>
      <c r="BL2429" s="9" t="s">
        <v>5537</v>
      </c>
      <c r="BM2429" s="14" t="s">
        <v>5537</v>
      </c>
      <c r="BN2429" s="14" t="s">
        <v>5537</v>
      </c>
      <c r="BO2429" s="14" t="str">
        <f>_xlfn.XLOOKUP(B2429,'[4]cell downs 18042026 17h'!$B:$B,'[4]cell downs 18042026 17h'!$B:$B,"")</f>
        <v/>
      </c>
      <c r="BP2429" s="14" t="str">
        <f>_xlfn.XLOOKUP(B2429,'[5]Cells Huawei 19042026 15h'!$B:$B,'[5]Cells Huawei 19042026 15h'!$B:$B,"")</f>
        <v/>
      </c>
      <c r="BQ2429" s="9" t="str">
        <f>_xlfn.XLOOKUP(B2429,'[6]cells down 19042026 9H40'!$B:$B,'[6]cells down 19042026 9H40'!$B:$B,"")</f>
        <v/>
      </c>
      <c r="BR2429" s="9" t="s">
        <v>5537</v>
      </c>
      <c r="BS2429" s="9" t="s">
        <v>12</v>
      </c>
    </row>
    <row r="2430" spans="1:71" s="20" customFormat="1" x14ac:dyDescent="0.35">
      <c r="A2430" s="1" t="s">
        <v>4030</v>
      </c>
      <c r="B2430" s="8" t="s">
        <v>4031</v>
      </c>
      <c r="C2430" s="3" t="str">
        <f>_xlfn.XLOOKUP(B2430,'[1]daily break down'!$D:$D,'[1]daily break down'!$E:$E,"")</f>
        <v>CENTRE</v>
      </c>
      <c r="D2430" s="1" t="s">
        <v>11</v>
      </c>
      <c r="E2430" s="1" t="s">
        <v>12</v>
      </c>
      <c r="F2430" s="3" t="s">
        <v>37</v>
      </c>
      <c r="G2430" s="1" t="s">
        <v>4030</v>
      </c>
      <c r="H2430" s="34" t="str">
        <f>_xlfn.XLOOKUP(B2430,[2]CALCULATION!$B:$B,[2]CALCULATION!$H:$H,"")</f>
        <v>ZTE</v>
      </c>
      <c r="I2430" s="28">
        <v>0</v>
      </c>
      <c r="J2430" s="28">
        <v>0</v>
      </c>
      <c r="K2430" s="28">
        <v>0</v>
      </c>
      <c r="L2430" s="28">
        <v>0</v>
      </c>
      <c r="M2430" s="28">
        <v>0</v>
      </c>
      <c r="N2430" s="28">
        <v>0</v>
      </c>
      <c r="O2430" s="28">
        <v>0</v>
      </c>
      <c r="P2430" s="28">
        <v>0</v>
      </c>
      <c r="Q2430" s="28">
        <v>0</v>
      </c>
      <c r="R2430" s="28">
        <v>0</v>
      </c>
      <c r="S2430" s="93">
        <v>0</v>
      </c>
      <c r="T2430" s="93">
        <f>_xlfn.XLOOKUP(B2430,'[3]Nur des jours'!$B:$B,'[3]Nur des jours'!$U:$U,"")</f>
        <v>0</v>
      </c>
      <c r="U2430" s="93">
        <v>0</v>
      </c>
      <c r="V2430" s="93">
        <v>0</v>
      </c>
      <c r="W2430" s="93">
        <v>0</v>
      </c>
      <c r="X2430" s="93">
        <v>0</v>
      </c>
      <c r="Y2430" s="93">
        <v>0</v>
      </c>
      <c r="Z2430" s="93">
        <v>0</v>
      </c>
      <c r="AA2430" s="93">
        <v>0</v>
      </c>
      <c r="AB2430" s="93">
        <v>0</v>
      </c>
      <c r="AC2430" s="93">
        <f>_xlfn.XLOOKUP(B2430,'[3]Nur des jours'!$B:$B,'[3]Nur des jours'!$N:$N,"")</f>
        <v>0</v>
      </c>
      <c r="AD2430" s="93">
        <v>0</v>
      </c>
      <c r="AE2430" s="93">
        <v>0</v>
      </c>
      <c r="AF2430" s="93">
        <v>0</v>
      </c>
      <c r="AG2430" s="93"/>
      <c r="AH2430" s="93">
        <v>0</v>
      </c>
      <c r="AI2430" s="93">
        <v>0</v>
      </c>
      <c r="AJ2430" s="93">
        <v>0</v>
      </c>
      <c r="AK2430" s="93">
        <v>0</v>
      </c>
      <c r="AL2430" s="93">
        <v>0</v>
      </c>
      <c r="AM2430" s="49" t="s">
        <v>5598</v>
      </c>
      <c r="AN2430" s="49"/>
      <c r="AO2430" s="48" t="str" cm="1">
        <f t="array" ref="AO2430">IFERROR(_xlfn.IFS(
AQ2430="MPR ISSUE","PDH",
AQ2430="BSS Hardware Issue","BSS",
AQ2430="Sites strategiques, MLL, Pylone, etc.","ENVTECH",
AQ2430="AKTIVCO DEFAUT GE &amp; POWER Cabinet","AKTIVCO",
AQ2430="AKTIVCO Coupure ENEO &amp; Baisse de tension","AKTIVCO GRID ONLY",
AQ2430="Coupure ENEO &amp; Baisse de tension","IHS GRID ONLY",
AQ2430="Defaut GE &amp; POWER Cabinet","IHS",
AQ2430="Sharing","Partners",
AQ2430="Sites strategiques &amp; DataCenter","SST &amp; DC",
AQ2430="Exclu","Exclu",
AQ2430="SAT","SAT",
AQ2430="SPARE-ISSUE","SPARE-ISSUE",
AQ2430="Fiber CAmtel","TRANS_FO_CAMTEL",
AQ2430="Fiber AOF","Fiber AOF",
AQ2430="Projet OCM (HUAWEI)","TRAVAUX-HUAWEI",
AQ2430="Projet OCM (NOKIA)","TRAVAUX-NOKIA",
AQ2430="ACCESS-ISSUE","ACCESS-ISSUE",
AQ2430="Projet OCM (ZTE, NOKIA, autres projets)","TRAVAUX OCM",
AQ2430="No root CAuse","No root cause",
AQ2430="ODU HS","PDH",
AQ2430="IP &amp; VLAN","PDH",
AQ2430="Warehouse HUAWEI","SPARE-ISSUE",
AQ2430="SPARE-HS","SPARE-ISSUE",
AQ2430="Power Telco","BSS",AQ2430="no impacts","no impacts"
),"")</f>
        <v>Exclu</v>
      </c>
      <c r="AP2430" s="48" t="str" cm="1">
        <f t="array" ref="AP2430">IFERROR(_xlfn.IFS(
AQ2430="MPR ISSUE","TX ISSUE",
AQ2430="BSS Hardware Issue","RAN ISSUE",
AQ2430="Sites strategiques, MLL, Pylone, etc.","ENVTECH",
AQ2430="AKTIVCO DEFAUT GE &amp; POWER Cabinet","POWER ISSUE",
AQ2430="AKTIVCO Coupure ENEO &amp; Baisse de tension","POWER ISSUE",
AQ2430="Coupure ENEO &amp; Baisse de tension","POWER ISSUE",
AQ2430="Defaut GE &amp; POWER Cabinet","POWER ISSUE",
AQ2430="Sharing","POWER ISSUE",
AQ2430="Sites strategiques &amp; DataCenter","POWER ISSUE",
AQ2430="Exclu","Exclu",
AQ2430="SAT","TX ISSUE",
AQ2430="SPARE-ISSUE","SPARE-ISSUE",
AQ2430="Fiber CAmtel","TX ISSUE",
AQ2430="Fiber AOF","TX ISSUE",
AQ2430="Projet OCM (HUAWEI)","TRAVAUX-HUAWEI",
AQ2430="Projet OCM (NOKIA)","TRAVAUX -NOKIA",
AQ2430="ACCESS-ISSUE","ACCESS-ISSUE",
AQ2430="Projet OCM (ZTE, NOKIA, autres projets)","TRAVAUX OCM",
AQ2430="No root CAuse","No root cause",
AQ2430="ODU HS","TX ISSUE",
AQ2430="IP &amp; VLAN","TX ISSUE",
AQ2430="Warehouse HUAWEI","SPARE-ISSUE",
AQ2430="SPARE-HS","SPARE-ISSUE",
AQ2430="Power Telco","RAN ISSUE",AQ2430="no impacts","no impacts"
),"")</f>
        <v>Exclu</v>
      </c>
      <c r="AQ2430" s="67" t="s">
        <v>5598</v>
      </c>
      <c r="AR2430" s="48" t="str" cm="1">
        <f t="array" ref="AR2430">IFERROR(_xlfn.IFS(
AQ2430="MPR ISSUE","ACTIVE",
AQ2430="BSS Hardware Issue","ACTIVE",
AQ2430="Sites strategiques, MLL, Pylone, etc.","PASSIVE",
AQ2430="AKTIVCO DEFAUT GE &amp; POWER Cabinet","PASSIVE",
AQ2430="AKTIVCO Coupure ENEO &amp; Baisse de tension","PASSIVE",
AQ2430="Coupure ENEO &amp; Baisse de tension","PASSIVE",
AQ2430="Defaut GE &amp; POWER Cabinet","PASSIVE",
AQ2430="Sharing","PASSIVE",
AQ2430="Sites strategiques &amp; DataCenter","PASSIVE",
AQ2430="Exclu","Exclu",
AQ2430="SAT","ACTIVE",
AQ2430="SPARE-ISSUE","SPARE-ISSUE",
AQ2430="Fiber CAmtel","ACTIVE",
AQ2430="Fiber AOF","ACTIVE",
AQ2430="Projet OCM (HUAWEI)","PLANNED WORKS",
AQ2430="Projet OCM (NOKIA)","PLANNED WORKS",
AQ2430="ACCESS-ISSUE","ACCESS-ISSUE",
AQ2430="Projet OCM (ZTE, NOKIA, autres projets)","PLANNED WORKS",
AQ2430="No root CAuse","No root cause",
AQ2430="ODU HS","ACTIVE",
AQ2430="IP &amp; VLAN","ACTIVE",
AQ2430="Warehouse HUAWEI","SPARE-ISSUE",
AQ2430="SPARE-HS","SPARE-ISSUE",
AQ2430="Power Telco","ACTIVE", AQ2430="no impacts","no impacts"
),"")</f>
        <v>Exclu</v>
      </c>
      <c r="AS2430" s="92" t="s">
        <v>5537</v>
      </c>
      <c r="AT2430" s="98" t="s">
        <v>4031</v>
      </c>
      <c r="AU2430" s="9"/>
      <c r="AV2430" s="17" t="s">
        <v>5537</v>
      </c>
      <c r="AW2430" s="7" t="s">
        <v>5537</v>
      </c>
      <c r="AX2430" s="6" t="s">
        <v>5537</v>
      </c>
      <c r="AY2430" s="7"/>
      <c r="AZ2430" s="3" t="s">
        <v>5537</v>
      </c>
      <c r="BA2430" s="18" t="s">
        <v>5537</v>
      </c>
      <c r="BB2430" s="18" t="s">
        <v>5537</v>
      </c>
      <c r="BC2430" s="18" t="s">
        <v>5537</v>
      </c>
      <c r="BD2430" s="18" t="s">
        <v>5537</v>
      </c>
      <c r="BE2430" s="18" t="s">
        <v>5537</v>
      </c>
      <c r="BF2430" s="18" t="s">
        <v>5537</v>
      </c>
      <c r="BG2430" s="18" t="s">
        <v>5537</v>
      </c>
      <c r="BH2430" s="18" t="s">
        <v>5537</v>
      </c>
      <c r="BI2430" s="18" t="s">
        <v>5537</v>
      </c>
      <c r="BJ2430" s="18" t="s">
        <v>5537</v>
      </c>
      <c r="BK2430" s="18" t="s">
        <v>5537</v>
      </c>
      <c r="BL2430" s="9" t="s">
        <v>5537</v>
      </c>
      <c r="BM2430" s="14" t="s">
        <v>5537</v>
      </c>
      <c r="BN2430" s="14" t="s">
        <v>5537</v>
      </c>
      <c r="BO2430" s="14" t="str">
        <f>_xlfn.XLOOKUP(B2430,'[4]cell downs 18042026 17h'!$B:$B,'[4]cell downs 18042026 17h'!$B:$B,"")</f>
        <v/>
      </c>
      <c r="BP2430" s="14" t="str">
        <f>_xlfn.XLOOKUP(B2430,'[5]Cells Huawei 19042026 15h'!$B:$B,'[5]Cells Huawei 19042026 15h'!$B:$B,"")</f>
        <v/>
      </c>
      <c r="BQ2430" s="9" t="str">
        <f>_xlfn.XLOOKUP(B2430,'[6]cells down 19042026 9H40'!$B:$B,'[6]cells down 19042026 9H40'!$B:$B,"")</f>
        <v/>
      </c>
      <c r="BR2430" s="9" t="s">
        <v>4031</v>
      </c>
      <c r="BS2430" s="9" t="s">
        <v>5537</v>
      </c>
    </row>
    <row r="2431" spans="1:71" s="20" customFormat="1" x14ac:dyDescent="0.35">
      <c r="A2431" s="1" t="s">
        <v>4059</v>
      </c>
      <c r="B2431" s="8" t="s">
        <v>4060</v>
      </c>
      <c r="C2431" s="3" t="str">
        <f>_xlfn.XLOOKUP(B2431,'[1]daily break down'!$D:$D,'[1]daily break down'!$E:$E,"")</f>
        <v>CENTRE</v>
      </c>
      <c r="D2431" s="1" t="s">
        <v>11</v>
      </c>
      <c r="E2431" s="1" t="s">
        <v>12</v>
      </c>
      <c r="F2431" s="3" t="s">
        <v>226</v>
      </c>
      <c r="G2431" s="1" t="s">
        <v>4061</v>
      </c>
      <c r="H2431" s="34" t="str">
        <f>_xlfn.XLOOKUP(B2431,[2]CALCULATION!$B:$B,[2]CALCULATION!$H:$H,"")</f>
        <v>ZTE</v>
      </c>
      <c r="I2431" s="28">
        <v>0</v>
      </c>
      <c r="J2431" s="28">
        <v>0</v>
      </c>
      <c r="K2431" s="28">
        <v>0</v>
      </c>
      <c r="L2431" s="28">
        <v>0</v>
      </c>
      <c r="M2431" s="28">
        <v>0</v>
      </c>
      <c r="N2431" s="28">
        <v>0</v>
      </c>
      <c r="O2431" s="28">
        <v>0</v>
      </c>
      <c r="P2431" s="28">
        <v>0</v>
      </c>
      <c r="Q2431" s="28">
        <v>0</v>
      </c>
      <c r="R2431" s="28">
        <v>0</v>
      </c>
      <c r="S2431" s="93">
        <v>0</v>
      </c>
      <c r="T2431" s="93">
        <f>_xlfn.XLOOKUP(B2431,'[3]Nur des jours'!$B:$B,'[3]Nur des jours'!$U:$U,"")</f>
        <v>0</v>
      </c>
      <c r="U2431" s="93">
        <v>0</v>
      </c>
      <c r="V2431" s="93">
        <v>0</v>
      </c>
      <c r="W2431" s="93">
        <v>0</v>
      </c>
      <c r="X2431" s="93">
        <v>0</v>
      </c>
      <c r="Y2431" s="93">
        <v>0</v>
      </c>
      <c r="Z2431" s="93">
        <v>0</v>
      </c>
      <c r="AA2431" s="93">
        <v>0</v>
      </c>
      <c r="AB2431" s="93">
        <v>0</v>
      </c>
      <c r="AC2431" s="93">
        <f>_xlfn.XLOOKUP(B2431,'[3]Nur des jours'!$B:$B,'[3]Nur des jours'!$N:$N,"")</f>
        <v>0</v>
      </c>
      <c r="AD2431" s="93">
        <v>0</v>
      </c>
      <c r="AE2431" s="93">
        <v>0</v>
      </c>
      <c r="AF2431" s="93">
        <v>0</v>
      </c>
      <c r="AG2431" s="93"/>
      <c r="AH2431" s="93">
        <v>0</v>
      </c>
      <c r="AI2431" s="93">
        <v>0</v>
      </c>
      <c r="AJ2431" s="93">
        <v>0</v>
      </c>
      <c r="AK2431" s="93">
        <v>0</v>
      </c>
      <c r="AL2431" s="93">
        <v>0</v>
      </c>
      <c r="AM2431" s="49" t="s">
        <v>5598</v>
      </c>
      <c r="AN2431" s="49"/>
      <c r="AO2431" s="48" t="str" cm="1">
        <f t="array" ref="AO2431">IFERROR(_xlfn.IFS(
AQ2431="MPR ISSUE","PDH",
AQ2431="BSS Hardware Issue","BSS",
AQ2431="Sites strategiques, MLL, Pylone, etc.","ENVTECH",
AQ2431="AKTIVCO DEFAUT GE &amp; POWER Cabinet","AKTIVCO",
AQ2431="AKTIVCO Coupure ENEO &amp; Baisse de tension","AKTIVCO GRID ONLY",
AQ2431="Coupure ENEO &amp; Baisse de tension","IHS GRID ONLY",
AQ2431="Defaut GE &amp; POWER Cabinet","IHS",
AQ2431="Sharing","Partners",
AQ2431="Sites strategiques &amp; DataCenter","SST &amp; DC",
AQ2431="Exclu","Exclu",
AQ2431="SAT","SAT",
AQ2431="SPARE-ISSUE","SPARE-ISSUE",
AQ2431="Fiber CAmtel","TRANS_FO_CAMTEL",
AQ2431="Fiber AOF","Fiber AOF",
AQ2431="Projet OCM (HUAWEI)","TRAVAUX-HUAWEI",
AQ2431="Projet OCM (NOKIA)","TRAVAUX-NOKIA",
AQ2431="ACCESS-ISSUE","ACCESS-ISSUE",
AQ2431="Projet OCM (ZTE, NOKIA, autres projets)","TRAVAUX OCM",
AQ2431="No root CAuse","No root cause",
AQ2431="ODU HS","PDH",
AQ2431="IP &amp; VLAN","PDH",
AQ2431="Warehouse HUAWEI","SPARE-ISSUE",
AQ2431="SPARE-HS","SPARE-ISSUE",
AQ2431="Power Telco","BSS",AQ2431="no impacts","no impacts"
),"")</f>
        <v>Exclu</v>
      </c>
      <c r="AP2431" s="48" t="str" cm="1">
        <f t="array" ref="AP2431">IFERROR(_xlfn.IFS(
AQ2431="MPR ISSUE","TX ISSUE",
AQ2431="BSS Hardware Issue","RAN ISSUE",
AQ2431="Sites strategiques, MLL, Pylone, etc.","ENVTECH",
AQ2431="AKTIVCO DEFAUT GE &amp; POWER Cabinet","POWER ISSUE",
AQ2431="AKTIVCO Coupure ENEO &amp; Baisse de tension","POWER ISSUE",
AQ2431="Coupure ENEO &amp; Baisse de tension","POWER ISSUE",
AQ2431="Defaut GE &amp; POWER Cabinet","POWER ISSUE",
AQ2431="Sharing","POWER ISSUE",
AQ2431="Sites strategiques &amp; DataCenter","POWER ISSUE",
AQ2431="Exclu","Exclu",
AQ2431="SAT","TX ISSUE",
AQ2431="SPARE-ISSUE","SPARE-ISSUE",
AQ2431="Fiber CAmtel","TX ISSUE",
AQ2431="Fiber AOF","TX ISSUE",
AQ2431="Projet OCM (HUAWEI)","TRAVAUX-HUAWEI",
AQ2431="Projet OCM (NOKIA)","TRAVAUX -NOKIA",
AQ2431="ACCESS-ISSUE","ACCESS-ISSUE",
AQ2431="Projet OCM (ZTE, NOKIA, autres projets)","TRAVAUX OCM",
AQ2431="No root CAuse","No root cause",
AQ2431="ODU HS","TX ISSUE",
AQ2431="IP &amp; VLAN","TX ISSUE",
AQ2431="Warehouse HUAWEI","SPARE-ISSUE",
AQ2431="SPARE-HS","SPARE-ISSUE",
AQ2431="Power Telco","RAN ISSUE",AQ2431="no impacts","no impacts"
),"")</f>
        <v>Exclu</v>
      </c>
      <c r="AQ2431" s="67" t="s">
        <v>5598</v>
      </c>
      <c r="AR2431" s="48" t="str" cm="1">
        <f t="array" ref="AR2431">IFERROR(_xlfn.IFS(
AQ2431="MPR ISSUE","ACTIVE",
AQ2431="BSS Hardware Issue","ACTIVE",
AQ2431="Sites strategiques, MLL, Pylone, etc.","PASSIVE",
AQ2431="AKTIVCO DEFAUT GE &amp; POWER Cabinet","PASSIVE",
AQ2431="AKTIVCO Coupure ENEO &amp; Baisse de tension","PASSIVE",
AQ2431="Coupure ENEO &amp; Baisse de tension","PASSIVE",
AQ2431="Defaut GE &amp; POWER Cabinet","PASSIVE",
AQ2431="Sharing","PASSIVE",
AQ2431="Sites strategiques &amp; DataCenter","PASSIVE",
AQ2431="Exclu","Exclu",
AQ2431="SAT","ACTIVE",
AQ2431="SPARE-ISSUE","SPARE-ISSUE",
AQ2431="Fiber CAmtel","ACTIVE",
AQ2431="Fiber AOF","ACTIVE",
AQ2431="Projet OCM (HUAWEI)","PLANNED WORKS",
AQ2431="Projet OCM (NOKIA)","PLANNED WORKS",
AQ2431="ACCESS-ISSUE","ACCESS-ISSUE",
AQ2431="Projet OCM (ZTE, NOKIA, autres projets)","PLANNED WORKS",
AQ2431="No root CAuse","No root cause",
AQ2431="ODU HS","ACTIVE",
AQ2431="IP &amp; VLAN","ACTIVE",
AQ2431="Warehouse HUAWEI","SPARE-ISSUE",
AQ2431="SPARE-HS","SPARE-ISSUE",
AQ2431="Power Telco","ACTIVE", AQ2431="no impacts","no impacts"
),"")</f>
        <v>Exclu</v>
      </c>
      <c r="AS2431" s="92" t="s">
        <v>5537</v>
      </c>
      <c r="AT2431" s="98" t="s">
        <v>4060</v>
      </c>
      <c r="AU2431" s="9"/>
      <c r="AV2431" s="17" t="s">
        <v>5537</v>
      </c>
      <c r="AW2431" s="7" t="s">
        <v>5537</v>
      </c>
      <c r="AX2431" s="6" t="s">
        <v>5537</v>
      </c>
      <c r="AY2431" s="7"/>
      <c r="AZ2431" s="3" t="s">
        <v>5537</v>
      </c>
      <c r="BA2431" s="18" t="s">
        <v>5537</v>
      </c>
      <c r="BB2431" s="18" t="s">
        <v>5537</v>
      </c>
      <c r="BC2431" s="18" t="s">
        <v>5537</v>
      </c>
      <c r="BD2431" s="18" t="s">
        <v>5537</v>
      </c>
      <c r="BE2431" s="18" t="s">
        <v>5537</v>
      </c>
      <c r="BF2431" s="18" t="s">
        <v>5537</v>
      </c>
      <c r="BG2431" s="18" t="s">
        <v>5537</v>
      </c>
      <c r="BH2431" s="18" t="s">
        <v>5537</v>
      </c>
      <c r="BI2431" s="18" t="s">
        <v>5537</v>
      </c>
      <c r="BJ2431" s="18" t="s">
        <v>5537</v>
      </c>
      <c r="BK2431" s="18" t="s">
        <v>5537</v>
      </c>
      <c r="BL2431" s="9" t="s">
        <v>5537</v>
      </c>
      <c r="BM2431" s="14" t="s">
        <v>5537</v>
      </c>
      <c r="BN2431" s="14" t="s">
        <v>5537</v>
      </c>
      <c r="BO2431" s="14" t="str">
        <f>_xlfn.XLOOKUP(B2431,'[4]cell downs 18042026 17h'!$B:$B,'[4]cell downs 18042026 17h'!$B:$B,"")</f>
        <v/>
      </c>
      <c r="BP2431" s="14" t="str">
        <f>_xlfn.XLOOKUP(B2431,'[5]Cells Huawei 19042026 15h'!$B:$B,'[5]Cells Huawei 19042026 15h'!$B:$B,"")</f>
        <v/>
      </c>
      <c r="BQ2431" s="9" t="str">
        <f>_xlfn.XLOOKUP(B2431,'[6]cells down 19042026 9H40'!$B:$B,'[6]cells down 19042026 9H40'!$B:$B,"")</f>
        <v/>
      </c>
      <c r="BR2431" s="9" t="s">
        <v>4060</v>
      </c>
      <c r="BS2431" s="9" t="s">
        <v>12</v>
      </c>
    </row>
    <row r="2432" spans="1:71" s="20" customFormat="1" x14ac:dyDescent="0.35">
      <c r="A2432" s="1" t="s">
        <v>4081</v>
      </c>
      <c r="B2432" s="8" t="s">
        <v>4082</v>
      </c>
      <c r="C2432" s="3" t="str">
        <f>_xlfn.XLOOKUP(B2432,'[1]daily break down'!$D:$D,'[1]daily break down'!$E:$E,"")</f>
        <v>CENTRE</v>
      </c>
      <c r="D2432" s="1" t="s">
        <v>11</v>
      </c>
      <c r="E2432" s="1" t="s">
        <v>12</v>
      </c>
      <c r="F2432" s="3" t="s">
        <v>37</v>
      </c>
      <c r="G2432" s="1" t="s">
        <v>4081</v>
      </c>
      <c r="H2432" s="34" t="str">
        <f>_xlfn.XLOOKUP(B2432,[2]CALCULATION!$B:$B,[2]CALCULATION!$H:$H,"")</f>
        <v>ZTE</v>
      </c>
      <c r="I2432" s="28">
        <v>0</v>
      </c>
      <c r="J2432" s="28">
        <v>0</v>
      </c>
      <c r="K2432" s="28">
        <v>0</v>
      </c>
      <c r="L2432" s="28">
        <v>0</v>
      </c>
      <c r="M2432" s="28">
        <v>0</v>
      </c>
      <c r="N2432" s="28">
        <v>0</v>
      </c>
      <c r="O2432" s="28">
        <v>0</v>
      </c>
      <c r="P2432" s="28">
        <v>0</v>
      </c>
      <c r="Q2432" s="28">
        <v>0</v>
      </c>
      <c r="R2432" s="28">
        <v>0</v>
      </c>
      <c r="S2432" s="93">
        <v>0</v>
      </c>
      <c r="T2432" s="93">
        <f>_xlfn.XLOOKUP(B2432,'[3]Nur des jours'!$B:$B,'[3]Nur des jours'!$U:$U,"")</f>
        <v>0</v>
      </c>
      <c r="U2432" s="93">
        <v>0</v>
      </c>
      <c r="V2432" s="93">
        <v>0</v>
      </c>
      <c r="W2432" s="93">
        <v>0</v>
      </c>
      <c r="X2432" s="93">
        <v>0</v>
      </c>
      <c r="Y2432" s="93">
        <v>0</v>
      </c>
      <c r="Z2432" s="93">
        <v>0</v>
      </c>
      <c r="AA2432" s="93">
        <v>0</v>
      </c>
      <c r="AB2432" s="93">
        <v>0</v>
      </c>
      <c r="AC2432" s="93">
        <f>_xlfn.XLOOKUP(B2432,'[3]Nur des jours'!$B:$B,'[3]Nur des jours'!$N:$N,"")</f>
        <v>0</v>
      </c>
      <c r="AD2432" s="93">
        <v>0</v>
      </c>
      <c r="AE2432" s="93">
        <v>0</v>
      </c>
      <c r="AF2432" s="93">
        <v>0</v>
      </c>
      <c r="AG2432" s="93"/>
      <c r="AH2432" s="93">
        <v>0</v>
      </c>
      <c r="AI2432" s="93">
        <v>0</v>
      </c>
      <c r="AJ2432" s="93">
        <v>0</v>
      </c>
      <c r="AK2432" s="93">
        <v>0</v>
      </c>
      <c r="AL2432" s="93">
        <v>0</v>
      </c>
      <c r="AM2432" s="49" t="s">
        <v>5598</v>
      </c>
      <c r="AN2432" s="49"/>
      <c r="AO2432" s="48" t="str" cm="1">
        <f t="array" ref="AO2432">IFERROR(_xlfn.IFS(
AQ2432="MPR ISSUE","PDH",
AQ2432="BSS Hardware Issue","BSS",
AQ2432="Sites strategiques, MLL, Pylone, etc.","ENVTECH",
AQ2432="AKTIVCO DEFAUT GE &amp; POWER Cabinet","AKTIVCO",
AQ2432="AKTIVCO Coupure ENEO &amp; Baisse de tension","AKTIVCO GRID ONLY",
AQ2432="Coupure ENEO &amp; Baisse de tension","IHS GRID ONLY",
AQ2432="Defaut GE &amp; POWER Cabinet","IHS",
AQ2432="Sharing","Partners",
AQ2432="Sites strategiques &amp; DataCenter","SST &amp; DC",
AQ2432="Exclu","Exclu",
AQ2432="SAT","SAT",
AQ2432="SPARE-ISSUE","SPARE-ISSUE",
AQ2432="Fiber CAmtel","TRANS_FO_CAMTEL",
AQ2432="Fiber AOF","Fiber AOF",
AQ2432="Projet OCM (HUAWEI)","TRAVAUX-HUAWEI",
AQ2432="Projet OCM (NOKIA)","TRAVAUX-NOKIA",
AQ2432="ACCESS-ISSUE","ACCESS-ISSUE",
AQ2432="Projet OCM (ZTE, NOKIA, autres projets)","TRAVAUX OCM",
AQ2432="No root CAuse","No root cause",
AQ2432="ODU HS","PDH",
AQ2432="IP &amp; VLAN","PDH",
AQ2432="Warehouse HUAWEI","SPARE-ISSUE",
AQ2432="SPARE-HS","SPARE-ISSUE",
AQ2432="Power Telco","BSS",AQ2432="no impacts","no impacts"
),"")</f>
        <v>Exclu</v>
      </c>
      <c r="AP2432" s="48" t="str" cm="1">
        <f t="array" ref="AP2432">IFERROR(_xlfn.IFS(
AQ2432="MPR ISSUE","TX ISSUE",
AQ2432="BSS Hardware Issue","RAN ISSUE",
AQ2432="Sites strategiques, MLL, Pylone, etc.","ENVTECH",
AQ2432="AKTIVCO DEFAUT GE &amp; POWER Cabinet","POWER ISSUE",
AQ2432="AKTIVCO Coupure ENEO &amp; Baisse de tension","POWER ISSUE",
AQ2432="Coupure ENEO &amp; Baisse de tension","POWER ISSUE",
AQ2432="Defaut GE &amp; POWER Cabinet","POWER ISSUE",
AQ2432="Sharing","POWER ISSUE",
AQ2432="Sites strategiques &amp; DataCenter","POWER ISSUE",
AQ2432="Exclu","Exclu",
AQ2432="SAT","TX ISSUE",
AQ2432="SPARE-ISSUE","SPARE-ISSUE",
AQ2432="Fiber CAmtel","TX ISSUE",
AQ2432="Fiber AOF","TX ISSUE",
AQ2432="Projet OCM (HUAWEI)","TRAVAUX-HUAWEI",
AQ2432="Projet OCM (NOKIA)","TRAVAUX -NOKIA",
AQ2432="ACCESS-ISSUE","ACCESS-ISSUE",
AQ2432="Projet OCM (ZTE, NOKIA, autres projets)","TRAVAUX OCM",
AQ2432="No root CAuse","No root cause",
AQ2432="ODU HS","TX ISSUE",
AQ2432="IP &amp; VLAN","TX ISSUE",
AQ2432="Warehouse HUAWEI","SPARE-ISSUE",
AQ2432="SPARE-HS","SPARE-ISSUE",
AQ2432="Power Telco","RAN ISSUE",AQ2432="no impacts","no impacts"
),"")</f>
        <v>Exclu</v>
      </c>
      <c r="AQ2432" s="67" t="s">
        <v>5598</v>
      </c>
      <c r="AR2432" s="48" t="str" cm="1">
        <f t="array" ref="AR2432">IFERROR(_xlfn.IFS(
AQ2432="MPR ISSUE","ACTIVE",
AQ2432="BSS Hardware Issue","ACTIVE",
AQ2432="Sites strategiques, MLL, Pylone, etc.","PASSIVE",
AQ2432="AKTIVCO DEFAUT GE &amp; POWER Cabinet","PASSIVE",
AQ2432="AKTIVCO Coupure ENEO &amp; Baisse de tension","PASSIVE",
AQ2432="Coupure ENEO &amp; Baisse de tension","PASSIVE",
AQ2432="Defaut GE &amp; POWER Cabinet","PASSIVE",
AQ2432="Sharing","PASSIVE",
AQ2432="Sites strategiques &amp; DataCenter","PASSIVE",
AQ2432="Exclu","Exclu",
AQ2432="SAT","ACTIVE",
AQ2432="SPARE-ISSUE","SPARE-ISSUE",
AQ2432="Fiber CAmtel","ACTIVE",
AQ2432="Fiber AOF","ACTIVE",
AQ2432="Projet OCM (HUAWEI)","PLANNED WORKS",
AQ2432="Projet OCM (NOKIA)","PLANNED WORKS",
AQ2432="ACCESS-ISSUE","ACCESS-ISSUE",
AQ2432="Projet OCM (ZTE, NOKIA, autres projets)","PLANNED WORKS",
AQ2432="No root CAuse","No root cause",
AQ2432="ODU HS","ACTIVE",
AQ2432="IP &amp; VLAN","ACTIVE",
AQ2432="Warehouse HUAWEI","SPARE-ISSUE",
AQ2432="SPARE-HS","SPARE-ISSUE",
AQ2432="Power Telco","ACTIVE", AQ2432="no impacts","no impacts"
),"")</f>
        <v>Exclu</v>
      </c>
      <c r="AS2432" s="92" t="s">
        <v>5537</v>
      </c>
      <c r="AT2432" s="98" t="s">
        <v>4082</v>
      </c>
      <c r="AU2432" s="9"/>
      <c r="AV2432" s="17" t="s">
        <v>5537</v>
      </c>
      <c r="AW2432" s="7" t="s">
        <v>5537</v>
      </c>
      <c r="AX2432" s="6" t="s">
        <v>5537</v>
      </c>
      <c r="AY2432" s="7"/>
      <c r="AZ2432" s="3" t="s">
        <v>5537</v>
      </c>
      <c r="BA2432" s="18" t="s">
        <v>5537</v>
      </c>
      <c r="BB2432" s="18" t="s">
        <v>5537</v>
      </c>
      <c r="BC2432" s="18" t="s">
        <v>5537</v>
      </c>
      <c r="BD2432" s="18" t="s">
        <v>5537</v>
      </c>
      <c r="BE2432" s="18" t="s">
        <v>5537</v>
      </c>
      <c r="BF2432" s="18" t="s">
        <v>5537</v>
      </c>
      <c r="BG2432" s="18" t="s">
        <v>5537</v>
      </c>
      <c r="BH2432" s="18" t="s">
        <v>5537</v>
      </c>
      <c r="BI2432" s="18" t="s">
        <v>5537</v>
      </c>
      <c r="BJ2432" s="18" t="s">
        <v>5537</v>
      </c>
      <c r="BK2432" s="18" t="s">
        <v>5537</v>
      </c>
      <c r="BL2432" s="9" t="s">
        <v>5537</v>
      </c>
      <c r="BM2432" s="14" t="s">
        <v>5537</v>
      </c>
      <c r="BN2432" s="14" t="s">
        <v>5537</v>
      </c>
      <c r="BO2432" s="14" t="str">
        <f>_xlfn.XLOOKUP(B2432,'[4]cell downs 18042026 17h'!$B:$B,'[4]cell downs 18042026 17h'!$B:$B,"")</f>
        <v/>
      </c>
      <c r="BP2432" s="14" t="str">
        <f>_xlfn.XLOOKUP(B2432,'[5]Cells Huawei 19042026 15h'!$B:$B,'[5]Cells Huawei 19042026 15h'!$B:$B,"")</f>
        <v/>
      </c>
      <c r="BQ2432" s="9" t="str">
        <f>_xlfn.XLOOKUP(B2432,'[6]cells down 19042026 9H40'!$B:$B,'[6]cells down 19042026 9H40'!$B:$B,"")</f>
        <v/>
      </c>
      <c r="BR2432" s="9" t="s">
        <v>5537</v>
      </c>
      <c r="BS2432" s="9" t="s">
        <v>5537</v>
      </c>
    </row>
    <row r="2433" spans="1:71" s="20" customFormat="1" x14ac:dyDescent="0.35">
      <c r="A2433" s="1" t="s">
        <v>4112</v>
      </c>
      <c r="B2433" s="8" t="s">
        <v>4113</v>
      </c>
      <c r="C2433" s="3" t="str">
        <f>_xlfn.XLOOKUP(B2433,'[1]daily break down'!$D:$D,'[1]daily break down'!$E:$E,"")</f>
        <v>CENTRE</v>
      </c>
      <c r="D2433" s="1" t="s">
        <v>11</v>
      </c>
      <c r="E2433" s="1" t="s">
        <v>1129</v>
      </c>
      <c r="F2433" s="3" t="s">
        <v>226</v>
      </c>
      <c r="G2433" s="1" t="s">
        <v>4112</v>
      </c>
      <c r="H2433" s="34" t="str">
        <f>_xlfn.XLOOKUP(B2433,[2]CALCULATION!$B:$B,[2]CALCULATION!$H:$H,"")</f>
        <v>ZTE</v>
      </c>
      <c r="I2433" s="28">
        <v>0</v>
      </c>
      <c r="J2433" s="28">
        <v>0</v>
      </c>
      <c r="K2433" s="28">
        <v>0</v>
      </c>
      <c r="L2433" s="28">
        <v>0</v>
      </c>
      <c r="M2433" s="28">
        <v>0</v>
      </c>
      <c r="N2433" s="28">
        <v>0</v>
      </c>
      <c r="O2433" s="28">
        <v>0</v>
      </c>
      <c r="P2433" s="28">
        <v>0</v>
      </c>
      <c r="Q2433" s="28">
        <v>0</v>
      </c>
      <c r="R2433" s="28">
        <v>0</v>
      </c>
      <c r="S2433" s="93">
        <v>0</v>
      </c>
      <c r="T2433" s="93">
        <f>_xlfn.XLOOKUP(B2433,'[3]Nur des jours'!$B:$B,'[3]Nur des jours'!$U:$U,"")</f>
        <v>0</v>
      </c>
      <c r="U2433" s="93">
        <v>0</v>
      </c>
      <c r="V2433" s="93">
        <v>0</v>
      </c>
      <c r="W2433" s="93">
        <v>0</v>
      </c>
      <c r="X2433" s="93">
        <v>0</v>
      </c>
      <c r="Y2433" s="93">
        <v>0</v>
      </c>
      <c r="Z2433" s="93">
        <v>0</v>
      </c>
      <c r="AA2433" s="93">
        <v>0</v>
      </c>
      <c r="AB2433" s="93">
        <v>0</v>
      </c>
      <c r="AC2433" s="93">
        <f>_xlfn.XLOOKUP(B2433,'[3]Nur des jours'!$B:$B,'[3]Nur des jours'!$N:$N,"")</f>
        <v>0</v>
      </c>
      <c r="AD2433" s="93">
        <v>0</v>
      </c>
      <c r="AE2433" s="93">
        <v>0</v>
      </c>
      <c r="AF2433" s="93">
        <v>0</v>
      </c>
      <c r="AG2433" s="93"/>
      <c r="AH2433" s="93">
        <v>0</v>
      </c>
      <c r="AI2433" s="93">
        <v>0</v>
      </c>
      <c r="AJ2433" s="93">
        <v>0</v>
      </c>
      <c r="AK2433" s="93">
        <v>0</v>
      </c>
      <c r="AL2433" s="93">
        <v>0</v>
      </c>
      <c r="AM2433" s="49" t="s">
        <v>5598</v>
      </c>
      <c r="AN2433" s="49"/>
      <c r="AO2433" s="48" t="str" cm="1">
        <f t="array" ref="AO2433">IFERROR(_xlfn.IFS(
AQ2433="MPR ISSUE","PDH",
AQ2433="BSS Hardware Issue","BSS",
AQ2433="Sites strategiques, MLL, Pylone, etc.","ENVTECH",
AQ2433="AKTIVCO DEFAUT GE &amp; POWER Cabinet","AKTIVCO",
AQ2433="AKTIVCO Coupure ENEO &amp; Baisse de tension","AKTIVCO GRID ONLY",
AQ2433="Coupure ENEO &amp; Baisse de tension","IHS GRID ONLY",
AQ2433="Defaut GE &amp; POWER Cabinet","IHS",
AQ2433="Sharing","Partners",
AQ2433="Sites strategiques &amp; DataCenter","SST &amp; DC",
AQ2433="Exclu","Exclu",
AQ2433="SAT","SAT",
AQ2433="SPARE-ISSUE","SPARE-ISSUE",
AQ2433="Fiber CAmtel","TRANS_FO_CAMTEL",
AQ2433="Fiber AOF","Fiber AOF",
AQ2433="Projet OCM (HUAWEI)","TRAVAUX-HUAWEI",
AQ2433="Projet OCM (NOKIA)","TRAVAUX-NOKIA",
AQ2433="ACCESS-ISSUE","ACCESS-ISSUE",
AQ2433="Projet OCM (ZTE, NOKIA, autres projets)","TRAVAUX OCM",
AQ2433="No root CAuse","No root cause",
AQ2433="ODU HS","PDH",
AQ2433="IP &amp; VLAN","PDH",
AQ2433="Warehouse HUAWEI","SPARE-ISSUE",
AQ2433="SPARE-HS","SPARE-ISSUE",
AQ2433="Power Telco","BSS",AQ2433="no impacts","no impacts"
),"")</f>
        <v>Exclu</v>
      </c>
      <c r="AP2433" s="48" t="str" cm="1">
        <f t="array" ref="AP2433">IFERROR(_xlfn.IFS(
AQ2433="MPR ISSUE","TX ISSUE",
AQ2433="BSS Hardware Issue","RAN ISSUE",
AQ2433="Sites strategiques, MLL, Pylone, etc.","ENVTECH",
AQ2433="AKTIVCO DEFAUT GE &amp; POWER Cabinet","POWER ISSUE",
AQ2433="AKTIVCO Coupure ENEO &amp; Baisse de tension","POWER ISSUE",
AQ2433="Coupure ENEO &amp; Baisse de tension","POWER ISSUE",
AQ2433="Defaut GE &amp; POWER Cabinet","POWER ISSUE",
AQ2433="Sharing","POWER ISSUE",
AQ2433="Sites strategiques &amp; DataCenter","POWER ISSUE",
AQ2433="Exclu","Exclu",
AQ2433="SAT","TX ISSUE",
AQ2433="SPARE-ISSUE","SPARE-ISSUE",
AQ2433="Fiber CAmtel","TX ISSUE",
AQ2433="Fiber AOF","TX ISSUE",
AQ2433="Projet OCM (HUAWEI)","TRAVAUX-HUAWEI",
AQ2433="Projet OCM (NOKIA)","TRAVAUX -NOKIA",
AQ2433="ACCESS-ISSUE","ACCESS-ISSUE",
AQ2433="Projet OCM (ZTE, NOKIA, autres projets)","TRAVAUX OCM",
AQ2433="No root CAuse","No root cause",
AQ2433="ODU HS","TX ISSUE",
AQ2433="IP &amp; VLAN","TX ISSUE",
AQ2433="Warehouse HUAWEI","SPARE-ISSUE",
AQ2433="SPARE-HS","SPARE-ISSUE",
AQ2433="Power Telco","RAN ISSUE",AQ2433="no impacts","no impacts"
),"")</f>
        <v>Exclu</v>
      </c>
      <c r="AQ2433" s="67" t="s">
        <v>5598</v>
      </c>
      <c r="AR2433" s="48" t="str" cm="1">
        <f t="array" ref="AR2433">IFERROR(_xlfn.IFS(
AQ2433="MPR ISSUE","ACTIVE",
AQ2433="BSS Hardware Issue","ACTIVE",
AQ2433="Sites strategiques, MLL, Pylone, etc.","PASSIVE",
AQ2433="AKTIVCO DEFAUT GE &amp; POWER Cabinet","PASSIVE",
AQ2433="AKTIVCO Coupure ENEO &amp; Baisse de tension","PASSIVE",
AQ2433="Coupure ENEO &amp; Baisse de tension","PASSIVE",
AQ2433="Defaut GE &amp; POWER Cabinet","PASSIVE",
AQ2433="Sharing","PASSIVE",
AQ2433="Sites strategiques &amp; DataCenter","PASSIVE",
AQ2433="Exclu","Exclu",
AQ2433="SAT","ACTIVE",
AQ2433="SPARE-ISSUE","SPARE-ISSUE",
AQ2433="Fiber CAmtel","ACTIVE",
AQ2433="Fiber AOF","ACTIVE",
AQ2433="Projet OCM (HUAWEI)","PLANNED WORKS",
AQ2433="Projet OCM (NOKIA)","PLANNED WORKS",
AQ2433="ACCESS-ISSUE","ACCESS-ISSUE",
AQ2433="Projet OCM (ZTE, NOKIA, autres projets)","PLANNED WORKS",
AQ2433="No root CAuse","No root cause",
AQ2433="ODU HS","ACTIVE",
AQ2433="IP &amp; VLAN","ACTIVE",
AQ2433="Warehouse HUAWEI","SPARE-ISSUE",
AQ2433="SPARE-HS","SPARE-ISSUE",
AQ2433="Power Telco","ACTIVE", AQ2433="no impacts","no impacts"
),"")</f>
        <v>Exclu</v>
      </c>
      <c r="AS2433" s="92" t="s">
        <v>5537</v>
      </c>
      <c r="AT2433" s="98" t="s">
        <v>4113</v>
      </c>
      <c r="AU2433" s="9"/>
      <c r="AV2433" s="17" t="s">
        <v>5537</v>
      </c>
      <c r="AW2433" s="7" t="s">
        <v>5537</v>
      </c>
      <c r="AX2433" s="6" t="s">
        <v>5537</v>
      </c>
      <c r="AY2433" s="7"/>
      <c r="AZ2433" s="3" t="s">
        <v>5537</v>
      </c>
      <c r="BA2433" s="18" t="s">
        <v>5537</v>
      </c>
      <c r="BB2433" s="18" t="s">
        <v>5537</v>
      </c>
      <c r="BC2433" s="18" t="s">
        <v>5537</v>
      </c>
      <c r="BD2433" s="18" t="s">
        <v>5537</v>
      </c>
      <c r="BE2433" s="18" t="s">
        <v>5537</v>
      </c>
      <c r="BF2433" s="18" t="s">
        <v>5537</v>
      </c>
      <c r="BG2433" s="18" t="s">
        <v>5537</v>
      </c>
      <c r="BH2433" s="18" t="s">
        <v>5537</v>
      </c>
      <c r="BI2433" s="18" t="s">
        <v>5537</v>
      </c>
      <c r="BJ2433" s="18" t="s">
        <v>5537</v>
      </c>
      <c r="BK2433" s="18" t="s">
        <v>5537</v>
      </c>
      <c r="BL2433" s="9" t="s">
        <v>5537</v>
      </c>
      <c r="BM2433" s="14" t="s">
        <v>5537</v>
      </c>
      <c r="BN2433" s="14" t="s">
        <v>5537</v>
      </c>
      <c r="BO2433" s="14" t="str">
        <f>_xlfn.XLOOKUP(B2433,'[4]cell downs 18042026 17h'!$B:$B,'[4]cell downs 18042026 17h'!$B:$B,"")</f>
        <v/>
      </c>
      <c r="BP2433" s="14" t="str">
        <f>_xlfn.XLOOKUP(B2433,'[5]Cells Huawei 19042026 15h'!$B:$B,'[5]Cells Huawei 19042026 15h'!$B:$B,"")</f>
        <v/>
      </c>
      <c r="BQ2433" s="9" t="str">
        <f>_xlfn.XLOOKUP(B2433,'[6]cells down 19042026 9H40'!$B:$B,'[6]cells down 19042026 9H40'!$B:$B,"")</f>
        <v/>
      </c>
      <c r="BR2433" s="9" t="s">
        <v>4113</v>
      </c>
      <c r="BS2433" s="9" t="s">
        <v>12</v>
      </c>
    </row>
    <row r="2434" spans="1:71" s="20" customFormat="1" x14ac:dyDescent="0.35">
      <c r="A2434" s="1" t="s">
        <v>4114</v>
      </c>
      <c r="B2434" s="8" t="s">
        <v>4115</v>
      </c>
      <c r="C2434" s="3" t="str">
        <f>_xlfn.XLOOKUP(B2434,'[1]daily break down'!$D:$D,'[1]daily break down'!$E:$E,"")</f>
        <v>CENTRE</v>
      </c>
      <c r="D2434" s="1" t="s">
        <v>11</v>
      </c>
      <c r="E2434" s="1" t="s">
        <v>12</v>
      </c>
      <c r="F2434" s="3" t="s">
        <v>37</v>
      </c>
      <c r="G2434" s="1" t="s">
        <v>4081</v>
      </c>
      <c r="H2434" s="34" t="str">
        <f>_xlfn.XLOOKUP(B2434,[2]CALCULATION!$B:$B,[2]CALCULATION!$H:$H,"")</f>
        <v>ZTE</v>
      </c>
      <c r="I2434" s="28">
        <v>0</v>
      </c>
      <c r="J2434" s="28">
        <v>0</v>
      </c>
      <c r="K2434" s="28">
        <v>0</v>
      </c>
      <c r="L2434" s="28">
        <v>0</v>
      </c>
      <c r="M2434" s="28">
        <v>0</v>
      </c>
      <c r="N2434" s="28">
        <v>0</v>
      </c>
      <c r="O2434" s="28">
        <v>0</v>
      </c>
      <c r="P2434" s="28">
        <v>0</v>
      </c>
      <c r="Q2434" s="28">
        <v>0</v>
      </c>
      <c r="R2434" s="28">
        <v>0</v>
      </c>
      <c r="S2434" s="93">
        <v>0</v>
      </c>
      <c r="T2434" s="93">
        <f>_xlfn.XLOOKUP(B2434,'[3]Nur des jours'!$B:$B,'[3]Nur des jours'!$U:$U,"")</f>
        <v>0</v>
      </c>
      <c r="U2434" s="93">
        <v>0</v>
      </c>
      <c r="V2434" s="93">
        <v>0</v>
      </c>
      <c r="W2434" s="93">
        <v>0</v>
      </c>
      <c r="X2434" s="93">
        <v>0</v>
      </c>
      <c r="Y2434" s="93">
        <v>0</v>
      </c>
      <c r="Z2434" s="93">
        <v>0</v>
      </c>
      <c r="AA2434" s="93">
        <v>0</v>
      </c>
      <c r="AB2434" s="93">
        <v>0</v>
      </c>
      <c r="AC2434" s="93">
        <f>_xlfn.XLOOKUP(B2434,'[3]Nur des jours'!$B:$B,'[3]Nur des jours'!$N:$N,"")</f>
        <v>0</v>
      </c>
      <c r="AD2434" s="93">
        <v>0</v>
      </c>
      <c r="AE2434" s="93">
        <v>0</v>
      </c>
      <c r="AF2434" s="93">
        <v>0</v>
      </c>
      <c r="AG2434" s="93"/>
      <c r="AH2434" s="93">
        <v>0</v>
      </c>
      <c r="AI2434" s="93">
        <v>0</v>
      </c>
      <c r="AJ2434" s="93">
        <v>0</v>
      </c>
      <c r="AK2434" s="93">
        <v>0</v>
      </c>
      <c r="AL2434" s="93">
        <v>0</v>
      </c>
      <c r="AM2434" s="49" t="s">
        <v>5598</v>
      </c>
      <c r="AN2434" s="49"/>
      <c r="AO2434" s="48" t="str" cm="1">
        <f t="array" ref="AO2434">IFERROR(_xlfn.IFS(
AQ2434="MPR ISSUE","PDH",
AQ2434="BSS Hardware Issue","BSS",
AQ2434="Sites strategiques, MLL, Pylone, etc.","ENVTECH",
AQ2434="AKTIVCO DEFAUT GE &amp; POWER Cabinet","AKTIVCO",
AQ2434="AKTIVCO Coupure ENEO &amp; Baisse de tension","AKTIVCO GRID ONLY",
AQ2434="Coupure ENEO &amp; Baisse de tension","IHS GRID ONLY",
AQ2434="Defaut GE &amp; POWER Cabinet","IHS",
AQ2434="Sharing","Partners",
AQ2434="Sites strategiques &amp; DataCenter","SST &amp; DC",
AQ2434="Exclu","Exclu",
AQ2434="SAT","SAT",
AQ2434="SPARE-ISSUE","SPARE-ISSUE",
AQ2434="Fiber CAmtel","TRANS_FO_CAMTEL",
AQ2434="Fiber AOF","Fiber AOF",
AQ2434="Projet OCM (HUAWEI)","TRAVAUX-HUAWEI",
AQ2434="Projet OCM (NOKIA)","TRAVAUX-NOKIA",
AQ2434="ACCESS-ISSUE","ACCESS-ISSUE",
AQ2434="Projet OCM (ZTE, NOKIA, autres projets)","TRAVAUX OCM",
AQ2434="No root CAuse","No root cause",
AQ2434="ODU HS","PDH",
AQ2434="IP &amp; VLAN","PDH",
AQ2434="Warehouse HUAWEI","SPARE-ISSUE",
AQ2434="SPARE-HS","SPARE-ISSUE",
AQ2434="Power Telco","BSS",AQ2434="no impacts","no impacts"
),"")</f>
        <v>Exclu</v>
      </c>
      <c r="AP2434" s="48" t="str" cm="1">
        <f t="array" ref="AP2434">IFERROR(_xlfn.IFS(
AQ2434="MPR ISSUE","TX ISSUE",
AQ2434="BSS Hardware Issue","RAN ISSUE",
AQ2434="Sites strategiques, MLL, Pylone, etc.","ENVTECH",
AQ2434="AKTIVCO DEFAUT GE &amp; POWER Cabinet","POWER ISSUE",
AQ2434="AKTIVCO Coupure ENEO &amp; Baisse de tension","POWER ISSUE",
AQ2434="Coupure ENEO &amp; Baisse de tension","POWER ISSUE",
AQ2434="Defaut GE &amp; POWER Cabinet","POWER ISSUE",
AQ2434="Sharing","POWER ISSUE",
AQ2434="Sites strategiques &amp; DataCenter","POWER ISSUE",
AQ2434="Exclu","Exclu",
AQ2434="SAT","TX ISSUE",
AQ2434="SPARE-ISSUE","SPARE-ISSUE",
AQ2434="Fiber CAmtel","TX ISSUE",
AQ2434="Fiber AOF","TX ISSUE",
AQ2434="Projet OCM (HUAWEI)","TRAVAUX-HUAWEI",
AQ2434="Projet OCM (NOKIA)","TRAVAUX -NOKIA",
AQ2434="ACCESS-ISSUE","ACCESS-ISSUE",
AQ2434="Projet OCM (ZTE, NOKIA, autres projets)","TRAVAUX OCM",
AQ2434="No root CAuse","No root cause",
AQ2434="ODU HS","TX ISSUE",
AQ2434="IP &amp; VLAN","TX ISSUE",
AQ2434="Warehouse HUAWEI","SPARE-ISSUE",
AQ2434="SPARE-HS","SPARE-ISSUE",
AQ2434="Power Telco","RAN ISSUE",AQ2434="no impacts","no impacts"
),"")</f>
        <v>Exclu</v>
      </c>
      <c r="AQ2434" s="67" t="s">
        <v>5598</v>
      </c>
      <c r="AR2434" s="48" t="str" cm="1">
        <f t="array" ref="AR2434">IFERROR(_xlfn.IFS(
AQ2434="MPR ISSUE","ACTIVE",
AQ2434="BSS Hardware Issue","ACTIVE",
AQ2434="Sites strategiques, MLL, Pylone, etc.","PASSIVE",
AQ2434="AKTIVCO DEFAUT GE &amp; POWER Cabinet","PASSIVE",
AQ2434="AKTIVCO Coupure ENEO &amp; Baisse de tension","PASSIVE",
AQ2434="Coupure ENEO &amp; Baisse de tension","PASSIVE",
AQ2434="Defaut GE &amp; POWER Cabinet","PASSIVE",
AQ2434="Sharing","PASSIVE",
AQ2434="Sites strategiques &amp; DataCenter","PASSIVE",
AQ2434="Exclu","Exclu",
AQ2434="SAT","ACTIVE",
AQ2434="SPARE-ISSUE","SPARE-ISSUE",
AQ2434="Fiber CAmtel","ACTIVE",
AQ2434="Fiber AOF","ACTIVE",
AQ2434="Projet OCM (HUAWEI)","PLANNED WORKS",
AQ2434="Projet OCM (NOKIA)","PLANNED WORKS",
AQ2434="ACCESS-ISSUE","ACCESS-ISSUE",
AQ2434="Projet OCM (ZTE, NOKIA, autres projets)","PLANNED WORKS",
AQ2434="No root CAuse","No root cause",
AQ2434="ODU HS","ACTIVE",
AQ2434="IP &amp; VLAN","ACTIVE",
AQ2434="Warehouse HUAWEI","SPARE-ISSUE",
AQ2434="SPARE-HS","SPARE-ISSUE",
AQ2434="Power Telco","ACTIVE", AQ2434="no impacts","no impacts"
),"")</f>
        <v>Exclu</v>
      </c>
      <c r="AS2434" s="92" t="s">
        <v>5537</v>
      </c>
      <c r="AT2434" s="98" t="s">
        <v>4115</v>
      </c>
      <c r="AU2434" s="9"/>
      <c r="AV2434" s="17" t="s">
        <v>5537</v>
      </c>
      <c r="AW2434" s="7" t="s">
        <v>5537</v>
      </c>
      <c r="AX2434" s="6" t="s">
        <v>5537</v>
      </c>
      <c r="AY2434" s="7"/>
      <c r="AZ2434" s="3" t="s">
        <v>5537</v>
      </c>
      <c r="BA2434" s="18" t="s">
        <v>5537</v>
      </c>
      <c r="BB2434" s="18" t="s">
        <v>5537</v>
      </c>
      <c r="BC2434" s="18" t="s">
        <v>5537</v>
      </c>
      <c r="BD2434" s="18" t="s">
        <v>5537</v>
      </c>
      <c r="BE2434" s="18" t="s">
        <v>5537</v>
      </c>
      <c r="BF2434" s="18" t="s">
        <v>5537</v>
      </c>
      <c r="BG2434" s="18" t="s">
        <v>5537</v>
      </c>
      <c r="BH2434" s="18" t="s">
        <v>5537</v>
      </c>
      <c r="BI2434" s="18" t="s">
        <v>5537</v>
      </c>
      <c r="BJ2434" s="18" t="s">
        <v>5537</v>
      </c>
      <c r="BK2434" s="18" t="s">
        <v>5537</v>
      </c>
      <c r="BL2434" s="9" t="s">
        <v>5537</v>
      </c>
      <c r="BM2434" s="14" t="s">
        <v>5537</v>
      </c>
      <c r="BN2434" s="14" t="s">
        <v>5537</v>
      </c>
      <c r="BO2434" s="14" t="str">
        <f>_xlfn.XLOOKUP(B2434,'[4]cell downs 18042026 17h'!$B:$B,'[4]cell downs 18042026 17h'!$B:$B,"")</f>
        <v/>
      </c>
      <c r="BP2434" s="14" t="str">
        <f>_xlfn.XLOOKUP(B2434,'[5]Cells Huawei 19042026 15h'!$B:$B,'[5]Cells Huawei 19042026 15h'!$B:$B,"")</f>
        <v/>
      </c>
      <c r="BQ2434" s="9" t="str">
        <f>_xlfn.XLOOKUP(B2434,'[6]cells down 19042026 9H40'!$B:$B,'[6]cells down 19042026 9H40'!$B:$B,"")</f>
        <v/>
      </c>
      <c r="BR2434" s="9" t="s">
        <v>4115</v>
      </c>
      <c r="BS2434" s="9" t="s">
        <v>318</v>
      </c>
    </row>
    <row r="2435" spans="1:71" s="20" customFormat="1" x14ac:dyDescent="0.35">
      <c r="A2435" s="1" t="s">
        <v>4179</v>
      </c>
      <c r="B2435" s="8" t="s">
        <v>4180</v>
      </c>
      <c r="C2435" s="3" t="str">
        <f>_xlfn.XLOOKUP(B2435,'[1]daily break down'!$D:$D,'[1]daily break down'!$E:$E,"")</f>
        <v>CENTRE</v>
      </c>
      <c r="D2435" s="1" t="s">
        <v>21</v>
      </c>
      <c r="E2435" s="1" t="s">
        <v>563</v>
      </c>
      <c r="F2435" s="3" t="s">
        <v>37</v>
      </c>
      <c r="G2435" s="1" t="s">
        <v>4179</v>
      </c>
      <c r="H2435" s="34" t="str">
        <f>_xlfn.XLOOKUP(B2435,[2]CALCULATION!$B:$B,[2]CALCULATION!$H:$H,"")</f>
        <v>ZTE</v>
      </c>
      <c r="I2435" s="28">
        <v>0</v>
      </c>
      <c r="J2435" s="28">
        <v>0</v>
      </c>
      <c r="K2435" s="28">
        <v>0</v>
      </c>
      <c r="L2435" s="28">
        <v>0</v>
      </c>
      <c r="M2435" s="28">
        <v>0</v>
      </c>
      <c r="N2435" s="28">
        <v>0</v>
      </c>
      <c r="O2435" s="28">
        <v>0</v>
      </c>
      <c r="P2435" s="28">
        <v>0</v>
      </c>
      <c r="Q2435" s="28">
        <v>0</v>
      </c>
      <c r="R2435" s="28">
        <v>0</v>
      </c>
      <c r="S2435" s="93">
        <v>0</v>
      </c>
      <c r="T2435" s="93">
        <f>_xlfn.XLOOKUP(B2435,'[3]Nur des jours'!$B:$B,'[3]Nur des jours'!$U:$U,"")</f>
        <v>0</v>
      </c>
      <c r="U2435" s="93">
        <v>0</v>
      </c>
      <c r="V2435" s="93">
        <v>0</v>
      </c>
      <c r="W2435" s="93">
        <v>0</v>
      </c>
      <c r="X2435" s="93">
        <v>0</v>
      </c>
      <c r="Y2435" s="93">
        <v>0</v>
      </c>
      <c r="Z2435" s="93">
        <v>0</v>
      </c>
      <c r="AA2435" s="93">
        <v>0</v>
      </c>
      <c r="AB2435" s="93">
        <v>0</v>
      </c>
      <c r="AC2435" s="93">
        <f>_xlfn.XLOOKUP(B2435,'[3]Nur des jours'!$B:$B,'[3]Nur des jours'!$N:$N,"")</f>
        <v>0</v>
      </c>
      <c r="AD2435" s="93">
        <v>0</v>
      </c>
      <c r="AE2435" s="93">
        <v>0</v>
      </c>
      <c r="AF2435" s="93">
        <v>0</v>
      </c>
      <c r="AG2435" s="93"/>
      <c r="AH2435" s="93">
        <v>0</v>
      </c>
      <c r="AI2435" s="93">
        <v>0</v>
      </c>
      <c r="AJ2435" s="93">
        <v>0</v>
      </c>
      <c r="AK2435" s="93">
        <v>0</v>
      </c>
      <c r="AL2435" s="93">
        <v>0</v>
      </c>
      <c r="AM2435" s="49" t="s">
        <v>5598</v>
      </c>
      <c r="AN2435" s="49"/>
      <c r="AO2435" s="48" t="str" cm="1">
        <f t="array" ref="AO2435">IFERROR(_xlfn.IFS(
AQ2435="MPR ISSUE","PDH",
AQ2435="BSS Hardware Issue","BSS",
AQ2435="Sites strategiques, MLL, Pylone, etc.","ENVTECH",
AQ2435="AKTIVCO DEFAUT GE &amp; POWER Cabinet","AKTIVCO",
AQ2435="AKTIVCO Coupure ENEO &amp; Baisse de tension","AKTIVCO GRID ONLY",
AQ2435="Coupure ENEO &amp; Baisse de tension","IHS GRID ONLY",
AQ2435="Defaut GE &amp; POWER Cabinet","IHS",
AQ2435="Sharing","Partners",
AQ2435="Sites strategiques &amp; DataCenter","SST &amp; DC",
AQ2435="Exclu","Exclu",
AQ2435="SAT","SAT",
AQ2435="SPARE-ISSUE","SPARE-ISSUE",
AQ2435="Fiber CAmtel","TRANS_FO_CAMTEL",
AQ2435="Fiber AOF","Fiber AOF",
AQ2435="Projet OCM (HUAWEI)","TRAVAUX-HUAWEI",
AQ2435="Projet OCM (NOKIA)","TRAVAUX-NOKIA",
AQ2435="ACCESS-ISSUE","ACCESS-ISSUE",
AQ2435="Projet OCM (ZTE, NOKIA, autres projets)","TRAVAUX OCM",
AQ2435="No root CAuse","No root cause",
AQ2435="ODU HS","PDH",
AQ2435="IP &amp; VLAN","PDH",
AQ2435="Warehouse HUAWEI","SPARE-ISSUE",
AQ2435="SPARE-HS","SPARE-ISSUE",
AQ2435="Power Telco","BSS",AQ2435="no impacts","no impacts"
),"")</f>
        <v>Exclu</v>
      </c>
      <c r="AP2435" s="48" t="str" cm="1">
        <f t="array" ref="AP2435">IFERROR(_xlfn.IFS(
AQ2435="MPR ISSUE","TX ISSUE",
AQ2435="BSS Hardware Issue","RAN ISSUE",
AQ2435="Sites strategiques, MLL, Pylone, etc.","ENVTECH",
AQ2435="AKTIVCO DEFAUT GE &amp; POWER Cabinet","POWER ISSUE",
AQ2435="AKTIVCO Coupure ENEO &amp; Baisse de tension","POWER ISSUE",
AQ2435="Coupure ENEO &amp; Baisse de tension","POWER ISSUE",
AQ2435="Defaut GE &amp; POWER Cabinet","POWER ISSUE",
AQ2435="Sharing","POWER ISSUE",
AQ2435="Sites strategiques &amp; DataCenter","POWER ISSUE",
AQ2435="Exclu","Exclu",
AQ2435="SAT","TX ISSUE",
AQ2435="SPARE-ISSUE","SPARE-ISSUE",
AQ2435="Fiber CAmtel","TX ISSUE",
AQ2435="Fiber AOF","TX ISSUE",
AQ2435="Projet OCM (HUAWEI)","TRAVAUX-HUAWEI",
AQ2435="Projet OCM (NOKIA)","TRAVAUX -NOKIA",
AQ2435="ACCESS-ISSUE","ACCESS-ISSUE",
AQ2435="Projet OCM (ZTE, NOKIA, autres projets)","TRAVAUX OCM",
AQ2435="No root CAuse","No root cause",
AQ2435="ODU HS","TX ISSUE",
AQ2435="IP &amp; VLAN","TX ISSUE",
AQ2435="Warehouse HUAWEI","SPARE-ISSUE",
AQ2435="SPARE-HS","SPARE-ISSUE",
AQ2435="Power Telco","RAN ISSUE",AQ2435="no impacts","no impacts"
),"")</f>
        <v>Exclu</v>
      </c>
      <c r="AQ2435" s="67" t="s">
        <v>5598</v>
      </c>
      <c r="AR2435" s="48" t="str" cm="1">
        <f t="array" ref="AR2435">IFERROR(_xlfn.IFS(
AQ2435="MPR ISSUE","ACTIVE",
AQ2435="BSS Hardware Issue","ACTIVE",
AQ2435="Sites strategiques, MLL, Pylone, etc.","PASSIVE",
AQ2435="AKTIVCO DEFAUT GE &amp; POWER Cabinet","PASSIVE",
AQ2435="AKTIVCO Coupure ENEO &amp; Baisse de tension","PASSIVE",
AQ2435="Coupure ENEO &amp; Baisse de tension","PASSIVE",
AQ2435="Defaut GE &amp; POWER Cabinet","PASSIVE",
AQ2435="Sharing","PASSIVE",
AQ2435="Sites strategiques &amp; DataCenter","PASSIVE",
AQ2435="Exclu","Exclu",
AQ2435="SAT","ACTIVE",
AQ2435="SPARE-ISSUE","SPARE-ISSUE",
AQ2435="Fiber CAmtel","ACTIVE",
AQ2435="Fiber AOF","ACTIVE",
AQ2435="Projet OCM (HUAWEI)","PLANNED WORKS",
AQ2435="Projet OCM (NOKIA)","PLANNED WORKS",
AQ2435="ACCESS-ISSUE","ACCESS-ISSUE",
AQ2435="Projet OCM (ZTE, NOKIA, autres projets)","PLANNED WORKS",
AQ2435="No root CAuse","No root cause",
AQ2435="ODU HS","ACTIVE",
AQ2435="IP &amp; VLAN","ACTIVE",
AQ2435="Warehouse HUAWEI","SPARE-ISSUE",
AQ2435="SPARE-HS","SPARE-ISSUE",
AQ2435="Power Telco","ACTIVE", AQ2435="no impacts","no impacts"
),"")</f>
        <v>Exclu</v>
      </c>
      <c r="AS2435" s="92" t="s">
        <v>5653</v>
      </c>
      <c r="AT2435" s="98" t="s">
        <v>4180</v>
      </c>
      <c r="AU2435" s="9"/>
      <c r="AV2435" s="17" t="s">
        <v>5537</v>
      </c>
      <c r="AW2435" s="7" t="s">
        <v>5537</v>
      </c>
      <c r="AX2435" s="6" t="s">
        <v>5537</v>
      </c>
      <c r="AY2435" s="7"/>
      <c r="AZ2435" s="3" t="s">
        <v>5537</v>
      </c>
      <c r="BA2435" s="18" t="s">
        <v>5537</v>
      </c>
      <c r="BB2435" s="18" t="s">
        <v>5537</v>
      </c>
      <c r="BC2435" s="18" t="s">
        <v>5537</v>
      </c>
      <c r="BD2435" s="18" t="s">
        <v>5537</v>
      </c>
      <c r="BE2435" s="18" t="s">
        <v>5537</v>
      </c>
      <c r="BF2435" s="18" t="s">
        <v>5537</v>
      </c>
      <c r="BG2435" s="18" t="s">
        <v>5537</v>
      </c>
      <c r="BH2435" s="18" t="s">
        <v>5537</v>
      </c>
      <c r="BI2435" s="18" t="s">
        <v>5537</v>
      </c>
      <c r="BJ2435" s="18" t="s">
        <v>5653</v>
      </c>
      <c r="BK2435" s="18" t="s">
        <v>5537</v>
      </c>
      <c r="BL2435" s="9" t="s">
        <v>5537</v>
      </c>
      <c r="BM2435" s="14" t="s">
        <v>5537</v>
      </c>
      <c r="BN2435" s="14" t="s">
        <v>5537</v>
      </c>
      <c r="BO2435" s="14" t="str">
        <f>_xlfn.XLOOKUP(B2435,'[4]cell downs 18042026 17h'!$B:$B,'[4]cell downs 18042026 17h'!$B:$B,"")</f>
        <v/>
      </c>
      <c r="BP2435" s="14" t="str">
        <f>_xlfn.XLOOKUP(B2435,'[5]Cells Huawei 19042026 15h'!$B:$B,'[5]Cells Huawei 19042026 15h'!$B:$B,"")</f>
        <v/>
      </c>
      <c r="BQ2435" s="9" t="str">
        <f>_xlfn.XLOOKUP(B2435,'[6]cells down 19042026 9H40'!$B:$B,'[6]cells down 19042026 9H40'!$B:$B,"")</f>
        <v/>
      </c>
      <c r="BR2435" s="9" t="s">
        <v>5537</v>
      </c>
      <c r="BS2435" s="9" t="s">
        <v>5537</v>
      </c>
    </row>
    <row r="2436" spans="1:71" s="20" customFormat="1" x14ac:dyDescent="0.35">
      <c r="A2436" s="1" t="s">
        <v>4185</v>
      </c>
      <c r="B2436" s="8" t="s">
        <v>4186</v>
      </c>
      <c r="C2436" s="3" t="str">
        <f>_xlfn.XLOOKUP(B2436,'[1]daily break down'!$D:$D,'[1]daily break down'!$E:$E,"")</f>
        <v>CENTRE</v>
      </c>
      <c r="D2436" s="1" t="s">
        <v>21</v>
      </c>
      <c r="E2436" s="1" t="s">
        <v>22</v>
      </c>
      <c r="F2436" s="3" t="s">
        <v>37</v>
      </c>
      <c r="G2436" s="1" t="s">
        <v>3954</v>
      </c>
      <c r="H2436" s="34" t="str">
        <f>_xlfn.XLOOKUP(B2436,[2]CALCULATION!$B:$B,[2]CALCULATION!$H:$H,"")</f>
        <v>ZTE</v>
      </c>
      <c r="I2436" s="28">
        <v>0</v>
      </c>
      <c r="J2436" s="28">
        <v>0</v>
      </c>
      <c r="K2436" s="28">
        <v>0</v>
      </c>
      <c r="L2436" s="28">
        <v>0</v>
      </c>
      <c r="M2436" s="28">
        <v>0</v>
      </c>
      <c r="N2436" s="28">
        <v>0</v>
      </c>
      <c r="O2436" s="28">
        <v>0</v>
      </c>
      <c r="P2436" s="28">
        <v>0</v>
      </c>
      <c r="Q2436" s="28">
        <v>0</v>
      </c>
      <c r="R2436" s="28">
        <v>0</v>
      </c>
      <c r="S2436" s="93">
        <v>0</v>
      </c>
      <c r="T2436" s="93">
        <f>_xlfn.XLOOKUP(B2436,'[3]Nur des jours'!$B:$B,'[3]Nur des jours'!$U:$U,"")</f>
        <v>0</v>
      </c>
      <c r="U2436" s="93">
        <v>0</v>
      </c>
      <c r="V2436" s="93">
        <v>0</v>
      </c>
      <c r="W2436" s="93">
        <v>0</v>
      </c>
      <c r="X2436" s="93">
        <v>0</v>
      </c>
      <c r="Y2436" s="93">
        <v>0</v>
      </c>
      <c r="Z2436" s="93">
        <v>0</v>
      </c>
      <c r="AA2436" s="93">
        <v>0</v>
      </c>
      <c r="AB2436" s="93">
        <v>0</v>
      </c>
      <c r="AC2436" s="93">
        <f>_xlfn.XLOOKUP(B2436,'[3]Nur des jours'!$B:$B,'[3]Nur des jours'!$N:$N,"")</f>
        <v>0</v>
      </c>
      <c r="AD2436" s="93">
        <v>0</v>
      </c>
      <c r="AE2436" s="93">
        <v>0</v>
      </c>
      <c r="AF2436" s="93">
        <v>0</v>
      </c>
      <c r="AG2436" s="93"/>
      <c r="AH2436" s="93">
        <v>0</v>
      </c>
      <c r="AI2436" s="93">
        <v>0</v>
      </c>
      <c r="AJ2436" s="93">
        <v>0</v>
      </c>
      <c r="AK2436" s="93">
        <v>0</v>
      </c>
      <c r="AL2436" s="93">
        <v>0</v>
      </c>
      <c r="AM2436" s="49" t="s">
        <v>5598</v>
      </c>
      <c r="AN2436" s="49"/>
      <c r="AO2436" s="48" t="str" cm="1">
        <f t="array" ref="AO2436">IFERROR(_xlfn.IFS(
AQ2436="MPR ISSUE","PDH",
AQ2436="BSS Hardware Issue","BSS",
AQ2436="Sites strategiques, MLL, Pylone, etc.","ENVTECH",
AQ2436="AKTIVCO DEFAUT GE &amp; POWER Cabinet","AKTIVCO",
AQ2436="AKTIVCO Coupure ENEO &amp; Baisse de tension","AKTIVCO GRID ONLY",
AQ2436="Coupure ENEO &amp; Baisse de tension","IHS GRID ONLY",
AQ2436="Defaut GE &amp; POWER Cabinet","IHS",
AQ2436="Sharing","Partners",
AQ2436="Sites strategiques &amp; DataCenter","SST &amp; DC",
AQ2436="Exclu","Exclu",
AQ2436="SAT","SAT",
AQ2436="SPARE-ISSUE","SPARE-ISSUE",
AQ2436="Fiber CAmtel","TRANS_FO_CAMTEL",
AQ2436="Fiber AOF","Fiber AOF",
AQ2436="Projet OCM (HUAWEI)","TRAVAUX-HUAWEI",
AQ2436="Projet OCM (NOKIA)","TRAVAUX-NOKIA",
AQ2436="ACCESS-ISSUE","ACCESS-ISSUE",
AQ2436="Projet OCM (ZTE, NOKIA, autres projets)","TRAVAUX OCM",
AQ2436="No root CAuse","No root cause",
AQ2436="ODU HS","PDH",
AQ2436="IP &amp; VLAN","PDH",
AQ2436="Warehouse HUAWEI","SPARE-ISSUE",
AQ2436="SPARE-HS","SPARE-ISSUE",
AQ2436="Power Telco","BSS",AQ2436="no impacts","no impacts"
),"")</f>
        <v>Exclu</v>
      </c>
      <c r="AP2436" s="48" t="str" cm="1">
        <f t="array" ref="AP2436">IFERROR(_xlfn.IFS(
AQ2436="MPR ISSUE","TX ISSUE",
AQ2436="BSS Hardware Issue","RAN ISSUE",
AQ2436="Sites strategiques, MLL, Pylone, etc.","ENVTECH",
AQ2436="AKTIVCO DEFAUT GE &amp; POWER Cabinet","POWER ISSUE",
AQ2436="AKTIVCO Coupure ENEO &amp; Baisse de tension","POWER ISSUE",
AQ2436="Coupure ENEO &amp; Baisse de tension","POWER ISSUE",
AQ2436="Defaut GE &amp; POWER Cabinet","POWER ISSUE",
AQ2436="Sharing","POWER ISSUE",
AQ2436="Sites strategiques &amp; DataCenter","POWER ISSUE",
AQ2436="Exclu","Exclu",
AQ2436="SAT","TX ISSUE",
AQ2436="SPARE-ISSUE","SPARE-ISSUE",
AQ2436="Fiber CAmtel","TX ISSUE",
AQ2436="Fiber AOF","TX ISSUE",
AQ2436="Projet OCM (HUAWEI)","TRAVAUX-HUAWEI",
AQ2436="Projet OCM (NOKIA)","TRAVAUX -NOKIA",
AQ2436="ACCESS-ISSUE","ACCESS-ISSUE",
AQ2436="Projet OCM (ZTE, NOKIA, autres projets)","TRAVAUX OCM",
AQ2436="No root CAuse","No root cause",
AQ2436="ODU HS","TX ISSUE",
AQ2436="IP &amp; VLAN","TX ISSUE",
AQ2436="Warehouse HUAWEI","SPARE-ISSUE",
AQ2436="SPARE-HS","SPARE-ISSUE",
AQ2436="Power Telco","RAN ISSUE",AQ2436="no impacts","no impacts"
),"")</f>
        <v>Exclu</v>
      </c>
      <c r="AQ2436" s="67" t="s">
        <v>5598</v>
      </c>
      <c r="AR2436" s="48" t="str" cm="1">
        <f t="array" ref="AR2436">IFERROR(_xlfn.IFS(
AQ2436="MPR ISSUE","ACTIVE",
AQ2436="BSS Hardware Issue","ACTIVE",
AQ2436="Sites strategiques, MLL, Pylone, etc.","PASSIVE",
AQ2436="AKTIVCO DEFAUT GE &amp; POWER Cabinet","PASSIVE",
AQ2436="AKTIVCO Coupure ENEO &amp; Baisse de tension","PASSIVE",
AQ2436="Coupure ENEO &amp; Baisse de tension","PASSIVE",
AQ2436="Defaut GE &amp; POWER Cabinet","PASSIVE",
AQ2436="Sharing","PASSIVE",
AQ2436="Sites strategiques &amp; DataCenter","PASSIVE",
AQ2436="Exclu","Exclu",
AQ2436="SAT","ACTIVE",
AQ2436="SPARE-ISSUE","SPARE-ISSUE",
AQ2436="Fiber CAmtel","ACTIVE",
AQ2436="Fiber AOF","ACTIVE",
AQ2436="Projet OCM (HUAWEI)","PLANNED WORKS",
AQ2436="Projet OCM (NOKIA)","PLANNED WORKS",
AQ2436="ACCESS-ISSUE","ACCESS-ISSUE",
AQ2436="Projet OCM (ZTE, NOKIA, autres projets)","PLANNED WORKS",
AQ2436="No root CAuse","No root cause",
AQ2436="ODU HS","ACTIVE",
AQ2436="IP &amp; VLAN","ACTIVE",
AQ2436="Warehouse HUAWEI","SPARE-ISSUE",
AQ2436="SPARE-HS","SPARE-ISSUE",
AQ2436="Power Telco","ACTIVE", AQ2436="no impacts","no impacts"
),"")</f>
        <v>Exclu</v>
      </c>
      <c r="AS2436" s="92" t="s">
        <v>5537</v>
      </c>
      <c r="AT2436" s="98" t="s">
        <v>4186</v>
      </c>
      <c r="AU2436" s="9"/>
      <c r="AV2436" s="17" t="s">
        <v>5537</v>
      </c>
      <c r="AW2436" s="7" t="s">
        <v>5537</v>
      </c>
      <c r="AX2436" s="6" t="s">
        <v>5537</v>
      </c>
      <c r="AY2436" s="7"/>
      <c r="AZ2436" s="3" t="s">
        <v>5537</v>
      </c>
      <c r="BA2436" s="18" t="s">
        <v>5537</v>
      </c>
      <c r="BB2436" s="18" t="s">
        <v>5537</v>
      </c>
      <c r="BC2436" s="18" t="s">
        <v>5537</v>
      </c>
      <c r="BD2436" s="18" t="s">
        <v>5537</v>
      </c>
      <c r="BE2436" s="18" t="s">
        <v>5537</v>
      </c>
      <c r="BF2436" s="18" t="s">
        <v>5537</v>
      </c>
      <c r="BG2436" s="18" t="s">
        <v>5537</v>
      </c>
      <c r="BH2436" s="18" t="s">
        <v>5537</v>
      </c>
      <c r="BI2436" s="18" t="s">
        <v>5537</v>
      </c>
      <c r="BJ2436" s="18" t="s">
        <v>5537</v>
      </c>
      <c r="BK2436" s="18" t="s">
        <v>5537</v>
      </c>
      <c r="BL2436" s="9" t="s">
        <v>5537</v>
      </c>
      <c r="BM2436" s="14" t="s">
        <v>5537</v>
      </c>
      <c r="BN2436" s="14" t="s">
        <v>5537</v>
      </c>
      <c r="BO2436" s="14" t="str">
        <f>_xlfn.XLOOKUP(B2436,'[4]cell downs 18042026 17h'!$B:$B,'[4]cell downs 18042026 17h'!$B:$B,"")</f>
        <v/>
      </c>
      <c r="BP2436" s="14" t="str">
        <f>_xlfn.XLOOKUP(B2436,'[5]Cells Huawei 19042026 15h'!$B:$B,'[5]Cells Huawei 19042026 15h'!$B:$B,"")</f>
        <v/>
      </c>
      <c r="BQ2436" s="9" t="str">
        <f>_xlfn.XLOOKUP(B2436,'[6]cells down 19042026 9H40'!$B:$B,'[6]cells down 19042026 9H40'!$B:$B,"")</f>
        <v/>
      </c>
      <c r="BR2436" s="9" t="s">
        <v>5537</v>
      </c>
      <c r="BS2436" s="9" t="s">
        <v>5537</v>
      </c>
    </row>
    <row r="2437" spans="1:71" s="20" customFormat="1" x14ac:dyDescent="0.35">
      <c r="A2437" s="1" t="s">
        <v>4410</v>
      </c>
      <c r="B2437" s="8" t="s">
        <v>4411</v>
      </c>
      <c r="C2437" s="3" t="str">
        <f>_xlfn.XLOOKUP(B2437,'[1]daily break down'!$D:$D,'[1]daily break down'!$E:$E,"")</f>
        <v>CENTRE</v>
      </c>
      <c r="D2437" s="1" t="s">
        <v>11</v>
      </c>
      <c r="E2437" s="1" t="s">
        <v>96</v>
      </c>
      <c r="F2437" s="3" t="s">
        <v>37</v>
      </c>
      <c r="G2437" s="1" t="s">
        <v>4152</v>
      </c>
      <c r="H2437" s="34" t="str">
        <f>_xlfn.XLOOKUP(B2437,[2]CALCULATION!$B:$B,[2]CALCULATION!$H:$H,"")</f>
        <v>ZTE</v>
      </c>
      <c r="I2437" s="28">
        <v>0</v>
      </c>
      <c r="J2437" s="28">
        <v>0</v>
      </c>
      <c r="K2437" s="28">
        <v>0</v>
      </c>
      <c r="L2437" s="28">
        <v>0</v>
      </c>
      <c r="M2437" s="28">
        <v>0</v>
      </c>
      <c r="N2437" s="28">
        <v>0</v>
      </c>
      <c r="O2437" s="28">
        <v>0</v>
      </c>
      <c r="P2437" s="28">
        <v>0</v>
      </c>
      <c r="Q2437" s="28">
        <v>0</v>
      </c>
      <c r="R2437" s="28">
        <v>0</v>
      </c>
      <c r="S2437" s="93">
        <v>0</v>
      </c>
      <c r="T2437" s="93">
        <f>_xlfn.XLOOKUP(B2437,'[3]Nur des jours'!$B:$B,'[3]Nur des jours'!$U:$U,"")</f>
        <v>0</v>
      </c>
      <c r="U2437" s="93">
        <v>0</v>
      </c>
      <c r="V2437" s="93">
        <v>0</v>
      </c>
      <c r="W2437" s="93">
        <v>0</v>
      </c>
      <c r="X2437" s="93">
        <v>0</v>
      </c>
      <c r="Y2437" s="93">
        <v>0</v>
      </c>
      <c r="Z2437" s="93">
        <v>0</v>
      </c>
      <c r="AA2437" s="93">
        <v>0</v>
      </c>
      <c r="AB2437" s="93">
        <v>0</v>
      </c>
      <c r="AC2437" s="93">
        <f>_xlfn.XLOOKUP(B2437,'[3]Nur des jours'!$B:$B,'[3]Nur des jours'!$N:$N,"")</f>
        <v>0</v>
      </c>
      <c r="AD2437" s="93">
        <v>0</v>
      </c>
      <c r="AE2437" s="93">
        <v>0</v>
      </c>
      <c r="AF2437" s="93">
        <v>0</v>
      </c>
      <c r="AG2437" s="93"/>
      <c r="AH2437" s="93">
        <v>0</v>
      </c>
      <c r="AI2437" s="93">
        <v>0</v>
      </c>
      <c r="AJ2437" s="93">
        <v>0</v>
      </c>
      <c r="AK2437" s="93">
        <v>0</v>
      </c>
      <c r="AL2437" s="93">
        <v>0</v>
      </c>
      <c r="AM2437" s="49" t="s">
        <v>5598</v>
      </c>
      <c r="AN2437" s="49"/>
      <c r="AO2437" s="48" t="str" cm="1">
        <f t="array" ref="AO2437">IFERROR(_xlfn.IFS(
AQ2437="MPR ISSUE","PDH",
AQ2437="BSS Hardware Issue","BSS",
AQ2437="Sites strategiques, MLL, Pylone, etc.","ENVTECH",
AQ2437="AKTIVCO DEFAUT GE &amp; POWER Cabinet","AKTIVCO",
AQ2437="AKTIVCO Coupure ENEO &amp; Baisse de tension","AKTIVCO GRID ONLY",
AQ2437="Coupure ENEO &amp; Baisse de tension","IHS GRID ONLY",
AQ2437="Defaut GE &amp; POWER Cabinet","IHS",
AQ2437="Sharing","Partners",
AQ2437="Sites strategiques &amp; DataCenter","SST &amp; DC",
AQ2437="Exclu","Exclu",
AQ2437="SAT","SAT",
AQ2437="SPARE-ISSUE","SPARE-ISSUE",
AQ2437="Fiber CAmtel","TRANS_FO_CAMTEL",
AQ2437="Fiber AOF","Fiber AOF",
AQ2437="Projet OCM (HUAWEI)","TRAVAUX-HUAWEI",
AQ2437="Projet OCM (NOKIA)","TRAVAUX-NOKIA",
AQ2437="ACCESS-ISSUE","ACCESS-ISSUE",
AQ2437="Projet OCM (ZTE, NOKIA, autres projets)","TRAVAUX OCM",
AQ2437="No root CAuse","No root cause",
AQ2437="ODU HS","PDH",
AQ2437="IP &amp; VLAN","PDH",
AQ2437="Warehouse HUAWEI","SPARE-ISSUE",
AQ2437="SPARE-HS","SPARE-ISSUE",
AQ2437="Power Telco","BSS",AQ2437="no impacts","no impacts"
),"")</f>
        <v>Exclu</v>
      </c>
      <c r="AP2437" s="48" t="str" cm="1">
        <f t="array" ref="AP2437">IFERROR(_xlfn.IFS(
AQ2437="MPR ISSUE","TX ISSUE",
AQ2437="BSS Hardware Issue","RAN ISSUE",
AQ2437="Sites strategiques, MLL, Pylone, etc.","ENVTECH",
AQ2437="AKTIVCO DEFAUT GE &amp; POWER Cabinet","POWER ISSUE",
AQ2437="AKTIVCO Coupure ENEO &amp; Baisse de tension","POWER ISSUE",
AQ2437="Coupure ENEO &amp; Baisse de tension","POWER ISSUE",
AQ2437="Defaut GE &amp; POWER Cabinet","POWER ISSUE",
AQ2437="Sharing","POWER ISSUE",
AQ2437="Sites strategiques &amp; DataCenter","POWER ISSUE",
AQ2437="Exclu","Exclu",
AQ2437="SAT","TX ISSUE",
AQ2437="SPARE-ISSUE","SPARE-ISSUE",
AQ2437="Fiber CAmtel","TX ISSUE",
AQ2437="Fiber AOF","TX ISSUE",
AQ2437="Projet OCM (HUAWEI)","TRAVAUX-HUAWEI",
AQ2437="Projet OCM (NOKIA)","TRAVAUX -NOKIA",
AQ2437="ACCESS-ISSUE","ACCESS-ISSUE",
AQ2437="Projet OCM (ZTE, NOKIA, autres projets)","TRAVAUX OCM",
AQ2437="No root CAuse","No root cause",
AQ2437="ODU HS","TX ISSUE",
AQ2437="IP &amp; VLAN","TX ISSUE",
AQ2437="Warehouse HUAWEI","SPARE-ISSUE",
AQ2437="SPARE-HS","SPARE-ISSUE",
AQ2437="Power Telco","RAN ISSUE",AQ2437="no impacts","no impacts"
),"")</f>
        <v>Exclu</v>
      </c>
      <c r="AQ2437" s="67" t="s">
        <v>5598</v>
      </c>
      <c r="AR2437" s="48" t="str" cm="1">
        <f t="array" ref="AR2437">IFERROR(_xlfn.IFS(
AQ2437="MPR ISSUE","ACTIVE",
AQ2437="BSS Hardware Issue","ACTIVE",
AQ2437="Sites strategiques, MLL, Pylone, etc.","PASSIVE",
AQ2437="AKTIVCO DEFAUT GE &amp; POWER Cabinet","PASSIVE",
AQ2437="AKTIVCO Coupure ENEO &amp; Baisse de tension","PASSIVE",
AQ2437="Coupure ENEO &amp; Baisse de tension","PASSIVE",
AQ2437="Defaut GE &amp; POWER Cabinet","PASSIVE",
AQ2437="Sharing","PASSIVE",
AQ2437="Sites strategiques &amp; DataCenter","PASSIVE",
AQ2437="Exclu","Exclu",
AQ2437="SAT","ACTIVE",
AQ2437="SPARE-ISSUE","SPARE-ISSUE",
AQ2437="Fiber CAmtel","ACTIVE",
AQ2437="Fiber AOF","ACTIVE",
AQ2437="Projet OCM (HUAWEI)","PLANNED WORKS",
AQ2437="Projet OCM (NOKIA)","PLANNED WORKS",
AQ2437="ACCESS-ISSUE","ACCESS-ISSUE",
AQ2437="Projet OCM (ZTE, NOKIA, autres projets)","PLANNED WORKS",
AQ2437="No root CAuse","No root cause",
AQ2437="ODU HS","ACTIVE",
AQ2437="IP &amp; VLAN","ACTIVE",
AQ2437="Warehouse HUAWEI","SPARE-ISSUE",
AQ2437="SPARE-HS","SPARE-ISSUE",
AQ2437="Power Telco","ACTIVE", AQ2437="no impacts","no impacts"
),"")</f>
        <v>Exclu</v>
      </c>
      <c r="AS2437" s="92" t="s">
        <v>5537</v>
      </c>
      <c r="AT2437" s="98" t="s">
        <v>4411</v>
      </c>
      <c r="AU2437" s="9"/>
      <c r="AV2437" s="17" t="s">
        <v>5537</v>
      </c>
      <c r="AW2437" s="7" t="s">
        <v>5537</v>
      </c>
      <c r="AX2437" s="6" t="s">
        <v>5537</v>
      </c>
      <c r="AY2437" s="7"/>
      <c r="AZ2437" s="3" t="s">
        <v>5537</v>
      </c>
      <c r="BA2437" s="18" t="s">
        <v>5537</v>
      </c>
      <c r="BB2437" s="18" t="s">
        <v>5537</v>
      </c>
      <c r="BC2437" s="18" t="s">
        <v>5537</v>
      </c>
      <c r="BD2437" s="18" t="s">
        <v>5537</v>
      </c>
      <c r="BE2437" s="18" t="s">
        <v>5537</v>
      </c>
      <c r="BF2437" s="18" t="s">
        <v>5537</v>
      </c>
      <c r="BG2437" s="18" t="s">
        <v>5537</v>
      </c>
      <c r="BH2437" s="18" t="s">
        <v>5537</v>
      </c>
      <c r="BI2437" s="18" t="s">
        <v>5537</v>
      </c>
      <c r="BJ2437" s="18" t="s">
        <v>5537</v>
      </c>
      <c r="BK2437" s="18" t="s">
        <v>5537</v>
      </c>
      <c r="BL2437" s="9" t="s">
        <v>5537</v>
      </c>
      <c r="BM2437" s="14" t="s">
        <v>5537</v>
      </c>
      <c r="BN2437" s="14" t="s">
        <v>5537</v>
      </c>
      <c r="BO2437" s="14" t="str">
        <f>_xlfn.XLOOKUP(B2437,'[4]cell downs 18042026 17h'!$B:$B,'[4]cell downs 18042026 17h'!$B:$B,"")</f>
        <v/>
      </c>
      <c r="BP2437" s="14" t="str">
        <f>_xlfn.XLOOKUP(B2437,'[5]Cells Huawei 19042026 15h'!$B:$B,'[5]Cells Huawei 19042026 15h'!$B:$B,"")</f>
        <v/>
      </c>
      <c r="BQ2437" s="9" t="str">
        <f>_xlfn.XLOOKUP(B2437,'[6]cells down 19042026 9H40'!$B:$B,'[6]cells down 19042026 9H40'!$B:$B,"")</f>
        <v/>
      </c>
      <c r="BR2437" s="9" t="s">
        <v>4411</v>
      </c>
      <c r="BS2437" s="9" t="s">
        <v>5537</v>
      </c>
    </row>
    <row r="2438" spans="1:71" s="20" customFormat="1" x14ac:dyDescent="0.35">
      <c r="A2438" s="1" t="s">
        <v>4429</v>
      </c>
      <c r="B2438" s="8" t="s">
        <v>4430</v>
      </c>
      <c r="C2438" s="3" t="str">
        <f>_xlfn.XLOOKUP(B2438,'[1]daily break down'!$D:$D,'[1]daily break down'!$E:$E,"")</f>
        <v>CENTRE</v>
      </c>
      <c r="D2438" s="1" t="s">
        <v>11</v>
      </c>
      <c r="E2438" s="1" t="s">
        <v>12</v>
      </c>
      <c r="F2438" s="3" t="s">
        <v>226</v>
      </c>
      <c r="G2438" s="1" t="s">
        <v>4429</v>
      </c>
      <c r="H2438" s="34" t="str">
        <f>_xlfn.XLOOKUP(B2438,[2]CALCULATION!$B:$B,[2]CALCULATION!$H:$H,"")</f>
        <v>ZTE</v>
      </c>
      <c r="I2438" s="28">
        <v>0</v>
      </c>
      <c r="J2438" s="28">
        <v>0</v>
      </c>
      <c r="K2438" s="28">
        <v>0</v>
      </c>
      <c r="L2438" s="28">
        <v>0</v>
      </c>
      <c r="M2438" s="28">
        <v>0</v>
      </c>
      <c r="N2438" s="28">
        <v>0</v>
      </c>
      <c r="O2438" s="28">
        <v>0</v>
      </c>
      <c r="P2438" s="28">
        <v>0</v>
      </c>
      <c r="Q2438" s="28">
        <v>0</v>
      </c>
      <c r="R2438" s="28">
        <v>0</v>
      </c>
      <c r="S2438" s="93">
        <v>0</v>
      </c>
      <c r="T2438" s="93">
        <f>_xlfn.XLOOKUP(B2438,'[3]Nur des jours'!$B:$B,'[3]Nur des jours'!$U:$U,"")</f>
        <v>0</v>
      </c>
      <c r="U2438" s="93">
        <v>0</v>
      </c>
      <c r="V2438" s="93">
        <v>0</v>
      </c>
      <c r="W2438" s="93">
        <v>0</v>
      </c>
      <c r="X2438" s="93">
        <v>0</v>
      </c>
      <c r="Y2438" s="93">
        <v>0</v>
      </c>
      <c r="Z2438" s="93">
        <v>0</v>
      </c>
      <c r="AA2438" s="93">
        <v>0</v>
      </c>
      <c r="AB2438" s="93">
        <v>0</v>
      </c>
      <c r="AC2438" s="93">
        <f>_xlfn.XLOOKUP(B2438,'[3]Nur des jours'!$B:$B,'[3]Nur des jours'!$N:$N,"")</f>
        <v>0</v>
      </c>
      <c r="AD2438" s="93">
        <v>0</v>
      </c>
      <c r="AE2438" s="93">
        <v>0</v>
      </c>
      <c r="AF2438" s="93">
        <v>0</v>
      </c>
      <c r="AG2438" s="93"/>
      <c r="AH2438" s="93">
        <v>0</v>
      </c>
      <c r="AI2438" s="93">
        <v>0</v>
      </c>
      <c r="AJ2438" s="93">
        <v>0</v>
      </c>
      <c r="AK2438" s="93">
        <v>0</v>
      </c>
      <c r="AL2438" s="93">
        <v>0</v>
      </c>
      <c r="AM2438" s="49" t="s">
        <v>5598</v>
      </c>
      <c r="AN2438" s="49"/>
      <c r="AO2438" s="48" t="str" cm="1">
        <f t="array" ref="AO2438">IFERROR(_xlfn.IFS(
AQ2438="MPR ISSUE","PDH",
AQ2438="BSS Hardware Issue","BSS",
AQ2438="Sites strategiques, MLL, Pylone, etc.","ENVTECH",
AQ2438="AKTIVCO DEFAUT GE &amp; POWER Cabinet","AKTIVCO",
AQ2438="AKTIVCO Coupure ENEO &amp; Baisse de tension","AKTIVCO GRID ONLY",
AQ2438="Coupure ENEO &amp; Baisse de tension","IHS GRID ONLY",
AQ2438="Defaut GE &amp; POWER Cabinet","IHS",
AQ2438="Sharing","Partners",
AQ2438="Sites strategiques &amp; DataCenter","SST &amp; DC",
AQ2438="Exclu","Exclu",
AQ2438="SAT","SAT",
AQ2438="SPARE-ISSUE","SPARE-ISSUE",
AQ2438="Fiber CAmtel","TRANS_FO_CAMTEL",
AQ2438="Fiber AOF","Fiber AOF",
AQ2438="Projet OCM (HUAWEI)","TRAVAUX-HUAWEI",
AQ2438="Projet OCM (NOKIA)","TRAVAUX-NOKIA",
AQ2438="ACCESS-ISSUE","ACCESS-ISSUE",
AQ2438="Projet OCM (ZTE, NOKIA, autres projets)","TRAVAUX OCM",
AQ2438="No root CAuse","No root cause",
AQ2438="ODU HS","PDH",
AQ2438="IP &amp; VLAN","PDH",
AQ2438="Warehouse HUAWEI","SPARE-ISSUE",
AQ2438="SPARE-HS","SPARE-ISSUE",
AQ2438="Power Telco","BSS",AQ2438="no impacts","no impacts"
),"")</f>
        <v>Exclu</v>
      </c>
      <c r="AP2438" s="48" t="str" cm="1">
        <f t="array" ref="AP2438">IFERROR(_xlfn.IFS(
AQ2438="MPR ISSUE","TX ISSUE",
AQ2438="BSS Hardware Issue","RAN ISSUE",
AQ2438="Sites strategiques, MLL, Pylone, etc.","ENVTECH",
AQ2438="AKTIVCO DEFAUT GE &amp; POWER Cabinet","POWER ISSUE",
AQ2438="AKTIVCO Coupure ENEO &amp; Baisse de tension","POWER ISSUE",
AQ2438="Coupure ENEO &amp; Baisse de tension","POWER ISSUE",
AQ2438="Defaut GE &amp; POWER Cabinet","POWER ISSUE",
AQ2438="Sharing","POWER ISSUE",
AQ2438="Sites strategiques &amp; DataCenter","POWER ISSUE",
AQ2438="Exclu","Exclu",
AQ2438="SAT","TX ISSUE",
AQ2438="SPARE-ISSUE","SPARE-ISSUE",
AQ2438="Fiber CAmtel","TX ISSUE",
AQ2438="Fiber AOF","TX ISSUE",
AQ2438="Projet OCM (HUAWEI)","TRAVAUX-HUAWEI",
AQ2438="Projet OCM (NOKIA)","TRAVAUX -NOKIA",
AQ2438="ACCESS-ISSUE","ACCESS-ISSUE",
AQ2438="Projet OCM (ZTE, NOKIA, autres projets)","TRAVAUX OCM",
AQ2438="No root CAuse","No root cause",
AQ2438="ODU HS","TX ISSUE",
AQ2438="IP &amp; VLAN","TX ISSUE",
AQ2438="Warehouse HUAWEI","SPARE-ISSUE",
AQ2438="SPARE-HS","SPARE-ISSUE",
AQ2438="Power Telco","RAN ISSUE",AQ2438="no impacts","no impacts"
),"")</f>
        <v>Exclu</v>
      </c>
      <c r="AQ2438" s="67" t="s">
        <v>5598</v>
      </c>
      <c r="AR2438" s="48" t="str" cm="1">
        <f t="array" ref="AR2438">IFERROR(_xlfn.IFS(
AQ2438="MPR ISSUE","ACTIVE",
AQ2438="BSS Hardware Issue","ACTIVE",
AQ2438="Sites strategiques, MLL, Pylone, etc.","PASSIVE",
AQ2438="AKTIVCO DEFAUT GE &amp; POWER Cabinet","PASSIVE",
AQ2438="AKTIVCO Coupure ENEO &amp; Baisse de tension","PASSIVE",
AQ2438="Coupure ENEO &amp; Baisse de tension","PASSIVE",
AQ2438="Defaut GE &amp; POWER Cabinet","PASSIVE",
AQ2438="Sharing","PASSIVE",
AQ2438="Sites strategiques &amp; DataCenter","PASSIVE",
AQ2438="Exclu","Exclu",
AQ2438="SAT","ACTIVE",
AQ2438="SPARE-ISSUE","SPARE-ISSUE",
AQ2438="Fiber CAmtel","ACTIVE",
AQ2438="Fiber AOF","ACTIVE",
AQ2438="Projet OCM (HUAWEI)","PLANNED WORKS",
AQ2438="Projet OCM (NOKIA)","PLANNED WORKS",
AQ2438="ACCESS-ISSUE","ACCESS-ISSUE",
AQ2438="Projet OCM (ZTE, NOKIA, autres projets)","PLANNED WORKS",
AQ2438="No root CAuse","No root cause",
AQ2438="ODU HS","ACTIVE",
AQ2438="IP &amp; VLAN","ACTIVE",
AQ2438="Warehouse HUAWEI","SPARE-ISSUE",
AQ2438="SPARE-HS","SPARE-ISSUE",
AQ2438="Power Telco","ACTIVE", AQ2438="no impacts","no impacts"
),"")</f>
        <v>Exclu</v>
      </c>
      <c r="AS2438" s="92" t="s">
        <v>5537</v>
      </c>
      <c r="AT2438" s="98" t="s">
        <v>4430</v>
      </c>
      <c r="AU2438" s="9"/>
      <c r="AV2438" s="17" t="s">
        <v>5537</v>
      </c>
      <c r="AW2438" s="7" t="s">
        <v>5537</v>
      </c>
      <c r="AX2438" s="6" t="s">
        <v>5537</v>
      </c>
      <c r="AY2438" s="7"/>
      <c r="AZ2438" s="3" t="s">
        <v>5537</v>
      </c>
      <c r="BA2438" s="18" t="s">
        <v>5537</v>
      </c>
      <c r="BB2438" s="18" t="s">
        <v>5537</v>
      </c>
      <c r="BC2438" s="18" t="s">
        <v>5537</v>
      </c>
      <c r="BD2438" s="18" t="s">
        <v>5537</v>
      </c>
      <c r="BE2438" s="18" t="s">
        <v>5537</v>
      </c>
      <c r="BF2438" s="18" t="s">
        <v>5537</v>
      </c>
      <c r="BG2438" s="18" t="s">
        <v>5537</v>
      </c>
      <c r="BH2438" s="18" t="s">
        <v>5537</v>
      </c>
      <c r="BI2438" s="18" t="s">
        <v>5537</v>
      </c>
      <c r="BJ2438" s="18" t="s">
        <v>5537</v>
      </c>
      <c r="BK2438" s="18" t="s">
        <v>5537</v>
      </c>
      <c r="BL2438" s="9" t="s">
        <v>5537</v>
      </c>
      <c r="BM2438" s="14" t="s">
        <v>5537</v>
      </c>
      <c r="BN2438" s="14" t="s">
        <v>5537</v>
      </c>
      <c r="BO2438" s="14" t="str">
        <f>_xlfn.XLOOKUP(B2438,'[4]cell downs 18042026 17h'!$B:$B,'[4]cell downs 18042026 17h'!$B:$B,"")</f>
        <v/>
      </c>
      <c r="BP2438" s="14" t="str">
        <f>_xlfn.XLOOKUP(B2438,'[5]Cells Huawei 19042026 15h'!$B:$B,'[5]Cells Huawei 19042026 15h'!$B:$B,"")</f>
        <v/>
      </c>
      <c r="BQ2438" s="9" t="str">
        <f>_xlfn.XLOOKUP(B2438,'[6]cells down 19042026 9H40'!$B:$B,'[6]cells down 19042026 9H40'!$B:$B,"")</f>
        <v/>
      </c>
      <c r="BR2438" s="9" t="s">
        <v>4430</v>
      </c>
      <c r="BS2438" s="9" t="s">
        <v>12</v>
      </c>
    </row>
    <row r="2439" spans="1:71" s="20" customFormat="1" x14ac:dyDescent="0.35">
      <c r="A2439" s="1" t="s">
        <v>4556</v>
      </c>
      <c r="B2439" s="8" t="s">
        <v>4557</v>
      </c>
      <c r="C2439" s="3" t="str">
        <f>_xlfn.XLOOKUP(B2439,'[1]daily break down'!$D:$D,'[1]daily break down'!$E:$E,"")</f>
        <v>CENTRE</v>
      </c>
      <c r="D2439" s="1" t="s">
        <v>21</v>
      </c>
      <c r="E2439" s="1" t="s">
        <v>188</v>
      </c>
      <c r="F2439" s="3" t="s">
        <v>37</v>
      </c>
      <c r="G2439" s="1" t="s">
        <v>4556</v>
      </c>
      <c r="H2439" s="33" t="str">
        <f>_xlfn.XLOOKUP(B2439,[2]CALCULATION!$B:$B,[2]CALCULATION!$H:$H,"")</f>
        <v>NOKIA</v>
      </c>
      <c r="I2439" s="28">
        <v>0</v>
      </c>
      <c r="J2439" s="28">
        <v>0</v>
      </c>
      <c r="K2439" s="28">
        <v>0</v>
      </c>
      <c r="L2439" s="28">
        <v>0</v>
      </c>
      <c r="M2439" s="28">
        <v>0</v>
      </c>
      <c r="N2439" s="28">
        <v>0</v>
      </c>
      <c r="O2439" s="28">
        <v>0</v>
      </c>
      <c r="P2439" s="28">
        <v>0</v>
      </c>
      <c r="Q2439" s="28">
        <v>0</v>
      </c>
      <c r="R2439" s="28">
        <v>0</v>
      </c>
      <c r="S2439" s="93">
        <v>0</v>
      </c>
      <c r="T2439" s="93">
        <f>_xlfn.XLOOKUP(B2439,'[3]Nur des jours'!$B:$B,'[3]Nur des jours'!$U:$U,"")</f>
        <v>0</v>
      </c>
      <c r="U2439" s="93">
        <v>0</v>
      </c>
      <c r="V2439" s="93">
        <v>0</v>
      </c>
      <c r="W2439" s="93">
        <v>0</v>
      </c>
      <c r="X2439" s="93">
        <v>0</v>
      </c>
      <c r="Y2439" s="93">
        <v>0</v>
      </c>
      <c r="Z2439" s="93">
        <v>0</v>
      </c>
      <c r="AA2439" s="93">
        <v>0</v>
      </c>
      <c r="AB2439" s="93">
        <v>0</v>
      </c>
      <c r="AC2439" s="93">
        <f>_xlfn.XLOOKUP(B2439,'[3]Nur des jours'!$B:$B,'[3]Nur des jours'!$N:$N,"")</f>
        <v>0</v>
      </c>
      <c r="AD2439" s="93">
        <v>0</v>
      </c>
      <c r="AE2439" s="93">
        <v>0</v>
      </c>
      <c r="AF2439" s="93">
        <v>0</v>
      </c>
      <c r="AG2439" s="93"/>
      <c r="AH2439" s="93">
        <v>0</v>
      </c>
      <c r="AI2439" s="93">
        <v>0</v>
      </c>
      <c r="AJ2439" s="93">
        <v>0</v>
      </c>
      <c r="AK2439" s="93">
        <v>0</v>
      </c>
      <c r="AL2439" s="93">
        <v>0</v>
      </c>
      <c r="AM2439" s="49" t="s">
        <v>5598</v>
      </c>
      <c r="AN2439" s="49"/>
      <c r="AO2439" s="48" t="str" cm="1">
        <f t="array" ref="AO2439">IFERROR(_xlfn.IFS(
AQ2439="MPR ISSUE","PDH",
AQ2439="BSS Hardware Issue","BSS",
AQ2439="Sites strategiques, MLL, Pylone, etc.","ENVTECH",
AQ2439="AKTIVCO DEFAUT GE &amp; POWER Cabinet","AKTIVCO",
AQ2439="AKTIVCO Coupure ENEO &amp; Baisse de tension","AKTIVCO GRID ONLY",
AQ2439="Coupure ENEO &amp; Baisse de tension","IHS GRID ONLY",
AQ2439="Defaut GE &amp; POWER Cabinet","IHS",
AQ2439="Sharing","Partners",
AQ2439="Sites strategiques &amp; DataCenter","SST &amp; DC",
AQ2439="Exclu","Exclu",
AQ2439="SAT","SAT",
AQ2439="SPARE-ISSUE","SPARE-ISSUE",
AQ2439="Fiber CAmtel","TRANS_FO_CAMTEL",
AQ2439="Fiber AOF","Fiber AOF",
AQ2439="Projet OCM (HUAWEI)","TRAVAUX-HUAWEI",
AQ2439="Projet OCM (NOKIA)","TRAVAUX-NOKIA",
AQ2439="ACCESS-ISSUE","ACCESS-ISSUE",
AQ2439="Projet OCM (ZTE, NOKIA, autres projets)","TRAVAUX OCM",
AQ2439="No root CAuse","No root cause",
AQ2439="ODU HS","PDH",
AQ2439="IP &amp; VLAN","PDH",
AQ2439="Warehouse HUAWEI","SPARE-ISSUE",
AQ2439="SPARE-HS","SPARE-ISSUE",
AQ2439="Power Telco","BSS",AQ2439="no impacts","no impacts"
),"")</f>
        <v>Exclu</v>
      </c>
      <c r="AP2439" s="48" t="str" cm="1">
        <f t="array" ref="AP2439">IFERROR(_xlfn.IFS(
AQ2439="MPR ISSUE","TX ISSUE",
AQ2439="BSS Hardware Issue","RAN ISSUE",
AQ2439="Sites strategiques, MLL, Pylone, etc.","ENVTECH",
AQ2439="AKTIVCO DEFAUT GE &amp; POWER Cabinet","POWER ISSUE",
AQ2439="AKTIVCO Coupure ENEO &amp; Baisse de tension","POWER ISSUE",
AQ2439="Coupure ENEO &amp; Baisse de tension","POWER ISSUE",
AQ2439="Defaut GE &amp; POWER Cabinet","POWER ISSUE",
AQ2439="Sharing","POWER ISSUE",
AQ2439="Sites strategiques &amp; DataCenter","POWER ISSUE",
AQ2439="Exclu","Exclu",
AQ2439="SAT","TX ISSUE",
AQ2439="SPARE-ISSUE","SPARE-ISSUE",
AQ2439="Fiber CAmtel","TX ISSUE",
AQ2439="Fiber AOF","TX ISSUE",
AQ2439="Projet OCM (HUAWEI)","TRAVAUX-HUAWEI",
AQ2439="Projet OCM (NOKIA)","TRAVAUX -NOKIA",
AQ2439="ACCESS-ISSUE","ACCESS-ISSUE",
AQ2439="Projet OCM (ZTE, NOKIA, autres projets)","TRAVAUX OCM",
AQ2439="No root CAuse","No root cause",
AQ2439="ODU HS","TX ISSUE",
AQ2439="IP &amp; VLAN","TX ISSUE",
AQ2439="Warehouse HUAWEI","SPARE-ISSUE",
AQ2439="SPARE-HS","SPARE-ISSUE",
AQ2439="Power Telco","RAN ISSUE",AQ2439="no impacts","no impacts"
),"")</f>
        <v>Exclu</v>
      </c>
      <c r="AQ2439" s="67" t="s">
        <v>5598</v>
      </c>
      <c r="AR2439" s="48" t="str" cm="1">
        <f t="array" ref="AR2439">IFERROR(_xlfn.IFS(
AQ2439="MPR ISSUE","ACTIVE",
AQ2439="BSS Hardware Issue","ACTIVE",
AQ2439="Sites strategiques, MLL, Pylone, etc.","PASSIVE",
AQ2439="AKTIVCO DEFAUT GE &amp; POWER Cabinet","PASSIVE",
AQ2439="AKTIVCO Coupure ENEO &amp; Baisse de tension","PASSIVE",
AQ2439="Coupure ENEO &amp; Baisse de tension","PASSIVE",
AQ2439="Defaut GE &amp; POWER Cabinet","PASSIVE",
AQ2439="Sharing","PASSIVE",
AQ2439="Sites strategiques &amp; DataCenter","PASSIVE",
AQ2439="Exclu","Exclu",
AQ2439="SAT","ACTIVE",
AQ2439="SPARE-ISSUE","SPARE-ISSUE",
AQ2439="Fiber CAmtel","ACTIVE",
AQ2439="Fiber AOF","ACTIVE",
AQ2439="Projet OCM (HUAWEI)","PLANNED WORKS",
AQ2439="Projet OCM (NOKIA)","PLANNED WORKS",
AQ2439="ACCESS-ISSUE","ACCESS-ISSUE",
AQ2439="Projet OCM (ZTE, NOKIA, autres projets)","PLANNED WORKS",
AQ2439="No root CAuse","No root cause",
AQ2439="ODU HS","ACTIVE",
AQ2439="IP &amp; VLAN","ACTIVE",
AQ2439="Warehouse HUAWEI","SPARE-ISSUE",
AQ2439="SPARE-HS","SPARE-ISSUE",
AQ2439="Power Telco","ACTIVE", AQ2439="no impacts","no impacts"
),"")</f>
        <v>Exclu</v>
      </c>
      <c r="AS2439" s="92" t="s">
        <v>5537</v>
      </c>
      <c r="AT2439" s="98" t="s">
        <v>4557</v>
      </c>
      <c r="AU2439" s="9"/>
      <c r="AV2439" s="17" t="s">
        <v>5537</v>
      </c>
      <c r="AW2439" s="7" t="s">
        <v>5537</v>
      </c>
      <c r="AX2439" s="6" t="s">
        <v>5537</v>
      </c>
      <c r="AY2439" s="7"/>
      <c r="AZ2439" s="3" t="s">
        <v>5537</v>
      </c>
      <c r="BA2439" s="18" t="s">
        <v>5537</v>
      </c>
      <c r="BB2439" s="18" t="s">
        <v>5537</v>
      </c>
      <c r="BC2439" s="18" t="s">
        <v>5537</v>
      </c>
      <c r="BD2439" s="18" t="s">
        <v>5537</v>
      </c>
      <c r="BE2439" s="18" t="s">
        <v>5537</v>
      </c>
      <c r="BF2439" s="18" t="s">
        <v>5537</v>
      </c>
      <c r="BG2439" s="18" t="s">
        <v>5537</v>
      </c>
      <c r="BH2439" s="18" t="s">
        <v>5537</v>
      </c>
      <c r="BI2439" s="18" t="s">
        <v>5537</v>
      </c>
      <c r="BJ2439" s="18" t="s">
        <v>5537</v>
      </c>
      <c r="BK2439" s="18" t="s">
        <v>5537</v>
      </c>
      <c r="BL2439" s="9" t="s">
        <v>5537</v>
      </c>
      <c r="BM2439" s="14" t="s">
        <v>5537</v>
      </c>
      <c r="BN2439" s="14" t="s">
        <v>5537</v>
      </c>
      <c r="BO2439" s="14" t="str">
        <f>_xlfn.XLOOKUP(B2439,'[4]cell downs 18042026 17h'!$B:$B,'[4]cell downs 18042026 17h'!$B:$B,"")</f>
        <v/>
      </c>
      <c r="BP2439" s="14" t="str">
        <f>_xlfn.XLOOKUP(B2439,'[5]Cells Huawei 19042026 15h'!$B:$B,'[5]Cells Huawei 19042026 15h'!$B:$B,"")</f>
        <v/>
      </c>
      <c r="BQ2439" s="9" t="str">
        <f>_xlfn.XLOOKUP(B2439,'[6]cells down 19042026 9H40'!$B:$B,'[6]cells down 19042026 9H40'!$B:$B,"")</f>
        <v/>
      </c>
      <c r="BR2439" s="9" t="s">
        <v>5537</v>
      </c>
      <c r="BS2439" s="9" t="s">
        <v>12</v>
      </c>
    </row>
    <row r="2440" spans="1:71" s="20" customFormat="1" x14ac:dyDescent="0.35">
      <c r="A2440" s="1" t="s">
        <v>4553</v>
      </c>
      <c r="B2440" s="8" t="s">
        <v>4554</v>
      </c>
      <c r="C2440" s="3" t="str">
        <f>_xlfn.XLOOKUP(B2440,'[1]daily break down'!$D:$D,'[1]daily break down'!$E:$E,"")</f>
        <v>CENTRE</v>
      </c>
      <c r="D2440" s="1"/>
      <c r="E2440" s="1"/>
      <c r="F2440" s="3" t="s">
        <v>226</v>
      </c>
      <c r="G2440" s="1" t="s">
        <v>4555</v>
      </c>
      <c r="H2440" s="34" t="str">
        <f>_xlfn.XLOOKUP(B2440,[2]CALCULATION!$B:$B,[2]CALCULATION!$H:$H,"")</f>
        <v>ZTE</v>
      </c>
      <c r="I2440" s="28">
        <v>0</v>
      </c>
      <c r="J2440" s="28">
        <v>0</v>
      </c>
      <c r="K2440" s="28">
        <v>0</v>
      </c>
      <c r="L2440" s="28">
        <v>0</v>
      </c>
      <c r="M2440" s="28">
        <v>0</v>
      </c>
      <c r="N2440" s="28">
        <v>0</v>
      </c>
      <c r="O2440" s="28">
        <v>0</v>
      </c>
      <c r="P2440" s="28">
        <v>0</v>
      </c>
      <c r="Q2440" s="28">
        <v>0</v>
      </c>
      <c r="R2440" s="28">
        <v>0</v>
      </c>
      <c r="S2440" s="93">
        <v>0</v>
      </c>
      <c r="T2440" s="93">
        <f>_xlfn.XLOOKUP(B2440,'[3]Nur des jours'!$B:$B,'[3]Nur des jours'!$U:$U,"")</f>
        <v>0</v>
      </c>
      <c r="U2440" s="93">
        <v>0</v>
      </c>
      <c r="V2440" s="93">
        <v>0</v>
      </c>
      <c r="W2440" s="93">
        <v>0</v>
      </c>
      <c r="X2440" s="93">
        <v>0</v>
      </c>
      <c r="Y2440" s="93">
        <v>0</v>
      </c>
      <c r="Z2440" s="93">
        <v>0</v>
      </c>
      <c r="AA2440" s="93">
        <v>0</v>
      </c>
      <c r="AB2440" s="93">
        <v>0</v>
      </c>
      <c r="AC2440" s="93">
        <f>_xlfn.XLOOKUP(B2440,'[3]Nur des jours'!$B:$B,'[3]Nur des jours'!$N:$N,"")</f>
        <v>0</v>
      </c>
      <c r="AD2440" s="93">
        <v>0</v>
      </c>
      <c r="AE2440" s="93">
        <v>0</v>
      </c>
      <c r="AF2440" s="93">
        <v>0</v>
      </c>
      <c r="AG2440" s="93"/>
      <c r="AH2440" s="93">
        <v>0</v>
      </c>
      <c r="AI2440" s="93">
        <v>0</v>
      </c>
      <c r="AJ2440" s="93">
        <v>0</v>
      </c>
      <c r="AK2440" s="93">
        <v>0</v>
      </c>
      <c r="AL2440" s="93">
        <v>0</v>
      </c>
      <c r="AM2440" s="49" t="s">
        <v>5598</v>
      </c>
      <c r="AN2440" s="49"/>
      <c r="AO2440" s="48" t="str" cm="1">
        <f t="array" ref="AO2440">IFERROR(_xlfn.IFS(
AQ2440="MPR ISSUE","PDH",
AQ2440="BSS Hardware Issue","BSS",
AQ2440="Sites strategiques, MLL, Pylone, etc.","ENVTECH",
AQ2440="AKTIVCO DEFAUT GE &amp; POWER Cabinet","AKTIVCO",
AQ2440="AKTIVCO Coupure ENEO &amp; Baisse de tension","AKTIVCO GRID ONLY",
AQ2440="Coupure ENEO &amp; Baisse de tension","IHS GRID ONLY",
AQ2440="Defaut GE &amp; POWER Cabinet","IHS",
AQ2440="Sharing","Partners",
AQ2440="Sites strategiques &amp; DataCenter","SST &amp; DC",
AQ2440="Exclu","Exclu",
AQ2440="SAT","SAT",
AQ2440="SPARE-ISSUE","SPARE-ISSUE",
AQ2440="Fiber CAmtel","TRANS_FO_CAMTEL",
AQ2440="Fiber AOF","Fiber AOF",
AQ2440="Projet OCM (HUAWEI)","TRAVAUX-HUAWEI",
AQ2440="Projet OCM (NOKIA)","TRAVAUX-NOKIA",
AQ2440="ACCESS-ISSUE","ACCESS-ISSUE",
AQ2440="Projet OCM (ZTE, NOKIA, autres projets)","TRAVAUX OCM",
AQ2440="No root CAuse","No root cause",
AQ2440="ODU HS","PDH",
AQ2440="IP &amp; VLAN","PDH",
AQ2440="Warehouse HUAWEI","SPARE-ISSUE",
AQ2440="SPARE-HS","SPARE-ISSUE",
AQ2440="Power Telco","BSS",AQ2440="no impacts","no impacts"
),"")</f>
        <v>Exclu</v>
      </c>
      <c r="AP2440" s="48" t="str" cm="1">
        <f t="array" ref="AP2440">IFERROR(_xlfn.IFS(
AQ2440="MPR ISSUE","TX ISSUE",
AQ2440="BSS Hardware Issue","RAN ISSUE",
AQ2440="Sites strategiques, MLL, Pylone, etc.","ENVTECH",
AQ2440="AKTIVCO DEFAUT GE &amp; POWER Cabinet","POWER ISSUE",
AQ2440="AKTIVCO Coupure ENEO &amp; Baisse de tension","POWER ISSUE",
AQ2440="Coupure ENEO &amp; Baisse de tension","POWER ISSUE",
AQ2440="Defaut GE &amp; POWER Cabinet","POWER ISSUE",
AQ2440="Sharing","POWER ISSUE",
AQ2440="Sites strategiques &amp; DataCenter","POWER ISSUE",
AQ2440="Exclu","Exclu",
AQ2440="SAT","TX ISSUE",
AQ2440="SPARE-ISSUE","SPARE-ISSUE",
AQ2440="Fiber CAmtel","TX ISSUE",
AQ2440="Fiber AOF","TX ISSUE",
AQ2440="Projet OCM (HUAWEI)","TRAVAUX-HUAWEI",
AQ2440="Projet OCM (NOKIA)","TRAVAUX -NOKIA",
AQ2440="ACCESS-ISSUE","ACCESS-ISSUE",
AQ2440="Projet OCM (ZTE, NOKIA, autres projets)","TRAVAUX OCM",
AQ2440="No root CAuse","No root cause",
AQ2440="ODU HS","TX ISSUE",
AQ2440="IP &amp; VLAN","TX ISSUE",
AQ2440="Warehouse HUAWEI","SPARE-ISSUE",
AQ2440="SPARE-HS","SPARE-ISSUE",
AQ2440="Power Telco","RAN ISSUE",AQ2440="no impacts","no impacts"
),"")</f>
        <v>Exclu</v>
      </c>
      <c r="AQ2440" s="67" t="s">
        <v>5598</v>
      </c>
      <c r="AR2440" s="48" t="str" cm="1">
        <f t="array" ref="AR2440">IFERROR(_xlfn.IFS(
AQ2440="MPR ISSUE","ACTIVE",
AQ2440="BSS Hardware Issue","ACTIVE",
AQ2440="Sites strategiques, MLL, Pylone, etc.","PASSIVE",
AQ2440="AKTIVCO DEFAUT GE &amp; POWER Cabinet","PASSIVE",
AQ2440="AKTIVCO Coupure ENEO &amp; Baisse de tension","PASSIVE",
AQ2440="Coupure ENEO &amp; Baisse de tension","PASSIVE",
AQ2440="Defaut GE &amp; POWER Cabinet","PASSIVE",
AQ2440="Sharing","PASSIVE",
AQ2440="Sites strategiques &amp; DataCenter","PASSIVE",
AQ2440="Exclu","Exclu",
AQ2440="SAT","ACTIVE",
AQ2440="SPARE-ISSUE","SPARE-ISSUE",
AQ2440="Fiber CAmtel","ACTIVE",
AQ2440="Fiber AOF","ACTIVE",
AQ2440="Projet OCM (HUAWEI)","PLANNED WORKS",
AQ2440="Projet OCM (NOKIA)","PLANNED WORKS",
AQ2440="ACCESS-ISSUE","ACCESS-ISSUE",
AQ2440="Projet OCM (ZTE, NOKIA, autres projets)","PLANNED WORKS",
AQ2440="No root CAuse","No root cause",
AQ2440="ODU HS","ACTIVE",
AQ2440="IP &amp; VLAN","ACTIVE",
AQ2440="Warehouse HUAWEI","SPARE-ISSUE",
AQ2440="SPARE-HS","SPARE-ISSUE",
AQ2440="Power Telco","ACTIVE", AQ2440="no impacts","no impacts"
),"")</f>
        <v>Exclu</v>
      </c>
      <c r="AS2440" s="92" t="s">
        <v>5537</v>
      </c>
      <c r="AT2440" s="98" t="s">
        <v>4554</v>
      </c>
      <c r="AU2440" s="9"/>
      <c r="AV2440" s="17" t="s">
        <v>5537</v>
      </c>
      <c r="AW2440" s="7" t="s">
        <v>5537</v>
      </c>
      <c r="AX2440" s="6" t="s">
        <v>5537</v>
      </c>
      <c r="AY2440" s="7"/>
      <c r="AZ2440" s="3" t="s">
        <v>5537</v>
      </c>
      <c r="BA2440" s="18" t="s">
        <v>5537</v>
      </c>
      <c r="BB2440" s="18" t="s">
        <v>5537</v>
      </c>
      <c r="BC2440" s="18" t="s">
        <v>5537</v>
      </c>
      <c r="BD2440" s="18" t="s">
        <v>5537</v>
      </c>
      <c r="BE2440" s="18" t="s">
        <v>5537</v>
      </c>
      <c r="BF2440" s="18" t="s">
        <v>5537</v>
      </c>
      <c r="BG2440" s="18" t="s">
        <v>5537</v>
      </c>
      <c r="BH2440" s="18" t="s">
        <v>5537</v>
      </c>
      <c r="BI2440" s="18" t="s">
        <v>5537</v>
      </c>
      <c r="BJ2440" s="18" t="s">
        <v>5537</v>
      </c>
      <c r="BK2440" s="18" t="s">
        <v>5537</v>
      </c>
      <c r="BL2440" s="9" t="s">
        <v>5537</v>
      </c>
      <c r="BM2440" s="14" t="s">
        <v>5537</v>
      </c>
      <c r="BN2440" s="14" t="s">
        <v>5537</v>
      </c>
      <c r="BO2440" s="14" t="str">
        <f>_xlfn.XLOOKUP(B2440,'[4]cell downs 18042026 17h'!$B:$B,'[4]cell downs 18042026 17h'!$B:$B,"")</f>
        <v/>
      </c>
      <c r="BP2440" s="14" t="str">
        <f>_xlfn.XLOOKUP(B2440,'[5]Cells Huawei 19042026 15h'!$B:$B,'[5]Cells Huawei 19042026 15h'!$B:$B,"")</f>
        <v/>
      </c>
      <c r="BQ2440" s="9" t="str">
        <f>_xlfn.XLOOKUP(B2440,'[6]cells down 19042026 9H40'!$B:$B,'[6]cells down 19042026 9H40'!$B:$B,"")</f>
        <v/>
      </c>
      <c r="BR2440" s="9" t="s">
        <v>5537</v>
      </c>
      <c r="BS2440" s="9" t="s">
        <v>12</v>
      </c>
    </row>
    <row r="2441" spans="1:71" s="20" customFormat="1" x14ac:dyDescent="0.35">
      <c r="A2441" s="1" t="s">
        <v>4558</v>
      </c>
      <c r="B2441" s="8" t="s">
        <v>4559</v>
      </c>
      <c r="C2441" s="3" t="str">
        <f>_xlfn.XLOOKUP(B2441,'[1]daily break down'!$D:$D,'[1]daily break down'!$E:$E,"")</f>
        <v>CENTRE</v>
      </c>
      <c r="D2441" s="1" t="s">
        <v>11</v>
      </c>
      <c r="E2441" s="1" t="s">
        <v>12</v>
      </c>
      <c r="F2441" s="3" t="s">
        <v>226</v>
      </c>
      <c r="G2441" s="1" t="s">
        <v>1761</v>
      </c>
      <c r="H2441" s="34" t="str">
        <f>_xlfn.XLOOKUP(B2441,[2]CALCULATION!$B:$B,[2]CALCULATION!$H:$H,"")</f>
        <v>ZTE</v>
      </c>
      <c r="I2441" s="28">
        <v>0</v>
      </c>
      <c r="J2441" s="28">
        <v>0</v>
      </c>
      <c r="K2441" s="28">
        <v>0</v>
      </c>
      <c r="L2441" s="28">
        <v>0</v>
      </c>
      <c r="M2441" s="28">
        <v>0</v>
      </c>
      <c r="N2441" s="28">
        <v>0</v>
      </c>
      <c r="O2441" s="28">
        <v>0</v>
      </c>
      <c r="P2441" s="28">
        <v>0</v>
      </c>
      <c r="Q2441" s="28">
        <v>0</v>
      </c>
      <c r="R2441" s="28">
        <v>0</v>
      </c>
      <c r="S2441" s="93">
        <v>0</v>
      </c>
      <c r="T2441" s="93">
        <f>_xlfn.XLOOKUP(B2441,'[3]Nur des jours'!$B:$B,'[3]Nur des jours'!$U:$U,"")</f>
        <v>0</v>
      </c>
      <c r="U2441" s="93">
        <v>0</v>
      </c>
      <c r="V2441" s="93">
        <v>0</v>
      </c>
      <c r="W2441" s="93">
        <v>0</v>
      </c>
      <c r="X2441" s="93">
        <v>0</v>
      </c>
      <c r="Y2441" s="93">
        <v>0</v>
      </c>
      <c r="Z2441" s="93">
        <v>0</v>
      </c>
      <c r="AA2441" s="93">
        <v>0</v>
      </c>
      <c r="AB2441" s="93">
        <v>0</v>
      </c>
      <c r="AC2441" s="93">
        <f>_xlfn.XLOOKUP(B2441,'[3]Nur des jours'!$B:$B,'[3]Nur des jours'!$N:$N,"")</f>
        <v>0</v>
      </c>
      <c r="AD2441" s="93">
        <v>0</v>
      </c>
      <c r="AE2441" s="93">
        <v>0</v>
      </c>
      <c r="AF2441" s="93">
        <v>0</v>
      </c>
      <c r="AG2441" s="93"/>
      <c r="AH2441" s="93">
        <v>0</v>
      </c>
      <c r="AI2441" s="93">
        <v>0</v>
      </c>
      <c r="AJ2441" s="93">
        <v>0</v>
      </c>
      <c r="AK2441" s="93">
        <v>0</v>
      </c>
      <c r="AL2441" s="93">
        <v>0</v>
      </c>
      <c r="AM2441" s="49" t="s">
        <v>5598</v>
      </c>
      <c r="AN2441" s="49"/>
      <c r="AO2441" s="48" t="str" cm="1">
        <f t="array" ref="AO2441">IFERROR(_xlfn.IFS(
AQ2441="MPR ISSUE","PDH",
AQ2441="BSS Hardware Issue","BSS",
AQ2441="Sites strategiques, MLL, Pylone, etc.","ENVTECH",
AQ2441="AKTIVCO DEFAUT GE &amp; POWER Cabinet","AKTIVCO",
AQ2441="AKTIVCO Coupure ENEO &amp; Baisse de tension","AKTIVCO GRID ONLY",
AQ2441="Coupure ENEO &amp; Baisse de tension","IHS GRID ONLY",
AQ2441="Defaut GE &amp; POWER Cabinet","IHS",
AQ2441="Sharing","Partners",
AQ2441="Sites strategiques &amp; DataCenter","SST &amp; DC",
AQ2441="Exclu","Exclu",
AQ2441="SAT","SAT",
AQ2441="SPARE-ISSUE","SPARE-ISSUE",
AQ2441="Fiber CAmtel","TRANS_FO_CAMTEL",
AQ2441="Fiber AOF","Fiber AOF",
AQ2441="Projet OCM (HUAWEI)","TRAVAUX-HUAWEI",
AQ2441="Projet OCM (NOKIA)","TRAVAUX-NOKIA",
AQ2441="ACCESS-ISSUE","ACCESS-ISSUE",
AQ2441="Projet OCM (ZTE, NOKIA, autres projets)","TRAVAUX OCM",
AQ2441="No root CAuse","No root cause",
AQ2441="ODU HS","PDH",
AQ2441="IP &amp; VLAN","PDH",
AQ2441="Warehouse HUAWEI","SPARE-ISSUE",
AQ2441="SPARE-HS","SPARE-ISSUE",
AQ2441="Power Telco","BSS",AQ2441="no impacts","no impacts"
),"")</f>
        <v>Exclu</v>
      </c>
      <c r="AP2441" s="48" t="str" cm="1">
        <f t="array" ref="AP2441">IFERROR(_xlfn.IFS(
AQ2441="MPR ISSUE","TX ISSUE",
AQ2441="BSS Hardware Issue","RAN ISSUE",
AQ2441="Sites strategiques, MLL, Pylone, etc.","ENVTECH",
AQ2441="AKTIVCO DEFAUT GE &amp; POWER Cabinet","POWER ISSUE",
AQ2441="AKTIVCO Coupure ENEO &amp; Baisse de tension","POWER ISSUE",
AQ2441="Coupure ENEO &amp; Baisse de tension","POWER ISSUE",
AQ2441="Defaut GE &amp; POWER Cabinet","POWER ISSUE",
AQ2441="Sharing","POWER ISSUE",
AQ2441="Sites strategiques &amp; DataCenter","POWER ISSUE",
AQ2441="Exclu","Exclu",
AQ2441="SAT","TX ISSUE",
AQ2441="SPARE-ISSUE","SPARE-ISSUE",
AQ2441="Fiber CAmtel","TX ISSUE",
AQ2441="Fiber AOF","TX ISSUE",
AQ2441="Projet OCM (HUAWEI)","TRAVAUX-HUAWEI",
AQ2441="Projet OCM (NOKIA)","TRAVAUX -NOKIA",
AQ2441="ACCESS-ISSUE","ACCESS-ISSUE",
AQ2441="Projet OCM (ZTE, NOKIA, autres projets)","TRAVAUX OCM",
AQ2441="No root CAuse","No root cause",
AQ2441="ODU HS","TX ISSUE",
AQ2441="IP &amp; VLAN","TX ISSUE",
AQ2441="Warehouse HUAWEI","SPARE-ISSUE",
AQ2441="SPARE-HS","SPARE-ISSUE",
AQ2441="Power Telco","RAN ISSUE",AQ2441="no impacts","no impacts"
),"")</f>
        <v>Exclu</v>
      </c>
      <c r="AQ2441" s="67" t="s">
        <v>5598</v>
      </c>
      <c r="AR2441" s="48" t="str" cm="1">
        <f t="array" ref="AR2441">IFERROR(_xlfn.IFS(
AQ2441="MPR ISSUE","ACTIVE",
AQ2441="BSS Hardware Issue","ACTIVE",
AQ2441="Sites strategiques, MLL, Pylone, etc.","PASSIVE",
AQ2441="AKTIVCO DEFAUT GE &amp; POWER Cabinet","PASSIVE",
AQ2441="AKTIVCO Coupure ENEO &amp; Baisse de tension","PASSIVE",
AQ2441="Coupure ENEO &amp; Baisse de tension","PASSIVE",
AQ2441="Defaut GE &amp; POWER Cabinet","PASSIVE",
AQ2441="Sharing","PASSIVE",
AQ2441="Sites strategiques &amp; DataCenter","PASSIVE",
AQ2441="Exclu","Exclu",
AQ2441="SAT","ACTIVE",
AQ2441="SPARE-ISSUE","SPARE-ISSUE",
AQ2441="Fiber CAmtel","ACTIVE",
AQ2441="Fiber AOF","ACTIVE",
AQ2441="Projet OCM (HUAWEI)","PLANNED WORKS",
AQ2441="Projet OCM (NOKIA)","PLANNED WORKS",
AQ2441="ACCESS-ISSUE","ACCESS-ISSUE",
AQ2441="Projet OCM (ZTE, NOKIA, autres projets)","PLANNED WORKS",
AQ2441="No root CAuse","No root cause",
AQ2441="ODU HS","ACTIVE",
AQ2441="IP &amp; VLAN","ACTIVE",
AQ2441="Warehouse HUAWEI","SPARE-ISSUE",
AQ2441="SPARE-HS","SPARE-ISSUE",
AQ2441="Power Telco","ACTIVE", AQ2441="no impacts","no impacts"
),"")</f>
        <v>Exclu</v>
      </c>
      <c r="AS2441" s="92" t="s">
        <v>5537</v>
      </c>
      <c r="AT2441" s="98" t="s">
        <v>4559</v>
      </c>
      <c r="AU2441" s="9"/>
      <c r="AV2441" s="17" t="s">
        <v>5537</v>
      </c>
      <c r="AW2441" s="7" t="s">
        <v>5537</v>
      </c>
      <c r="AX2441" s="6" t="s">
        <v>5537</v>
      </c>
      <c r="AY2441" s="7"/>
      <c r="AZ2441" s="3" t="s">
        <v>5537</v>
      </c>
      <c r="BA2441" s="18" t="s">
        <v>5537</v>
      </c>
      <c r="BB2441" s="18" t="s">
        <v>5537</v>
      </c>
      <c r="BC2441" s="18" t="s">
        <v>5537</v>
      </c>
      <c r="BD2441" s="18" t="s">
        <v>5537</v>
      </c>
      <c r="BE2441" s="18" t="s">
        <v>5537</v>
      </c>
      <c r="BF2441" s="18" t="s">
        <v>5537</v>
      </c>
      <c r="BG2441" s="18" t="s">
        <v>5537</v>
      </c>
      <c r="BH2441" s="18" t="s">
        <v>5537</v>
      </c>
      <c r="BI2441" s="18" t="s">
        <v>5537</v>
      </c>
      <c r="BJ2441" s="18" t="s">
        <v>5537</v>
      </c>
      <c r="BK2441" s="18" t="s">
        <v>5537</v>
      </c>
      <c r="BL2441" s="9" t="s">
        <v>5537</v>
      </c>
      <c r="BM2441" s="14" t="s">
        <v>5537</v>
      </c>
      <c r="BN2441" s="14" t="s">
        <v>5537</v>
      </c>
      <c r="BO2441" s="14" t="str">
        <f>_xlfn.XLOOKUP(B2441,'[4]cell downs 18042026 17h'!$B:$B,'[4]cell downs 18042026 17h'!$B:$B,"")</f>
        <v/>
      </c>
      <c r="BP2441" s="14" t="str">
        <f>_xlfn.XLOOKUP(B2441,'[5]Cells Huawei 19042026 15h'!$B:$B,'[5]Cells Huawei 19042026 15h'!$B:$B,"")</f>
        <v/>
      </c>
      <c r="BQ2441" s="9" t="str">
        <f>_xlfn.XLOOKUP(B2441,'[6]cells down 19042026 9H40'!$B:$B,'[6]cells down 19042026 9H40'!$B:$B,"")</f>
        <v/>
      </c>
      <c r="BR2441" s="9" t="s">
        <v>4559</v>
      </c>
      <c r="BS2441" s="9" t="s">
        <v>12</v>
      </c>
    </row>
    <row r="2442" spans="1:71" s="20" customFormat="1" x14ac:dyDescent="0.35">
      <c r="A2442" s="1" t="s">
        <v>4595</v>
      </c>
      <c r="B2442" s="8" t="s">
        <v>4596</v>
      </c>
      <c r="C2442" s="3" t="str">
        <f>_xlfn.XLOOKUP(B2442,'[1]daily break down'!$D:$D,'[1]daily break down'!$E:$E,"")</f>
        <v>CENTRE</v>
      </c>
      <c r="D2442" s="1" t="s">
        <v>11</v>
      </c>
      <c r="E2442" s="1" t="s">
        <v>318</v>
      </c>
      <c r="F2442" s="3" t="s">
        <v>69</v>
      </c>
      <c r="G2442" s="1" t="s">
        <v>3536</v>
      </c>
      <c r="H2442" s="34" t="str">
        <f>_xlfn.XLOOKUP(B2442,[2]CALCULATION!$B:$B,[2]CALCULATION!$H:$H,"")</f>
        <v>ZTE</v>
      </c>
      <c r="I2442" s="28">
        <v>0</v>
      </c>
      <c r="J2442" s="28">
        <v>0</v>
      </c>
      <c r="K2442" s="28">
        <v>0</v>
      </c>
      <c r="L2442" s="28">
        <v>0</v>
      </c>
      <c r="M2442" s="28">
        <v>0</v>
      </c>
      <c r="N2442" s="28">
        <v>0</v>
      </c>
      <c r="O2442" s="28">
        <v>0</v>
      </c>
      <c r="P2442" s="28">
        <v>0</v>
      </c>
      <c r="Q2442" s="28">
        <v>0</v>
      </c>
      <c r="R2442" s="28">
        <v>0</v>
      </c>
      <c r="S2442" s="93">
        <v>0</v>
      </c>
      <c r="T2442" s="93">
        <f>_xlfn.XLOOKUP(B2442,'[3]Nur des jours'!$B:$B,'[3]Nur des jours'!$U:$U,"")</f>
        <v>0</v>
      </c>
      <c r="U2442" s="93">
        <v>0</v>
      </c>
      <c r="V2442" s="93">
        <v>0</v>
      </c>
      <c r="W2442" s="93">
        <v>0</v>
      </c>
      <c r="X2442" s="93">
        <v>0</v>
      </c>
      <c r="Y2442" s="93">
        <v>0</v>
      </c>
      <c r="Z2442" s="93">
        <v>0</v>
      </c>
      <c r="AA2442" s="93">
        <v>0</v>
      </c>
      <c r="AB2442" s="93">
        <v>0</v>
      </c>
      <c r="AC2442" s="93">
        <f>_xlfn.XLOOKUP(B2442,'[3]Nur des jours'!$B:$B,'[3]Nur des jours'!$N:$N,"")</f>
        <v>0</v>
      </c>
      <c r="AD2442" s="93">
        <v>0</v>
      </c>
      <c r="AE2442" s="93">
        <v>0</v>
      </c>
      <c r="AF2442" s="93">
        <v>0</v>
      </c>
      <c r="AG2442" s="93"/>
      <c r="AH2442" s="93">
        <v>0</v>
      </c>
      <c r="AI2442" s="93">
        <v>0</v>
      </c>
      <c r="AJ2442" s="93">
        <v>0</v>
      </c>
      <c r="AK2442" s="93">
        <v>0</v>
      </c>
      <c r="AL2442" s="93">
        <v>0</v>
      </c>
      <c r="AM2442" s="49" t="s">
        <v>5598</v>
      </c>
      <c r="AN2442" s="49"/>
      <c r="AO2442" s="48" t="str" cm="1">
        <f t="array" ref="AO2442">IFERROR(_xlfn.IFS(
AQ2442="MPR ISSUE","PDH",
AQ2442="BSS Hardware Issue","BSS",
AQ2442="Sites strategiques, MLL, Pylone, etc.","ENVTECH",
AQ2442="AKTIVCO DEFAUT GE &amp; POWER Cabinet","AKTIVCO",
AQ2442="AKTIVCO Coupure ENEO &amp; Baisse de tension","AKTIVCO GRID ONLY",
AQ2442="Coupure ENEO &amp; Baisse de tension","IHS GRID ONLY",
AQ2442="Defaut GE &amp; POWER Cabinet","IHS",
AQ2442="Sharing","Partners",
AQ2442="Sites strategiques &amp; DataCenter","SST &amp; DC",
AQ2442="Exclu","Exclu",
AQ2442="SAT","SAT",
AQ2442="SPARE-ISSUE","SPARE-ISSUE",
AQ2442="Fiber CAmtel","TRANS_FO_CAMTEL",
AQ2442="Fiber AOF","Fiber AOF",
AQ2442="Projet OCM (HUAWEI)","TRAVAUX-HUAWEI",
AQ2442="Projet OCM (NOKIA)","TRAVAUX-NOKIA",
AQ2442="ACCESS-ISSUE","ACCESS-ISSUE",
AQ2442="Projet OCM (ZTE, NOKIA, autres projets)","TRAVAUX OCM",
AQ2442="No root CAuse","No root cause",
AQ2442="ODU HS","PDH",
AQ2442="IP &amp; VLAN","PDH",
AQ2442="Warehouse HUAWEI","SPARE-ISSUE",
AQ2442="SPARE-HS","SPARE-ISSUE",
AQ2442="Power Telco","BSS",AQ2442="no impacts","no impacts"
),"")</f>
        <v>Exclu</v>
      </c>
      <c r="AP2442" s="48" t="str" cm="1">
        <f t="array" ref="AP2442">IFERROR(_xlfn.IFS(
AQ2442="MPR ISSUE","TX ISSUE",
AQ2442="BSS Hardware Issue","RAN ISSUE",
AQ2442="Sites strategiques, MLL, Pylone, etc.","ENVTECH",
AQ2442="AKTIVCO DEFAUT GE &amp; POWER Cabinet","POWER ISSUE",
AQ2442="AKTIVCO Coupure ENEO &amp; Baisse de tension","POWER ISSUE",
AQ2442="Coupure ENEO &amp; Baisse de tension","POWER ISSUE",
AQ2442="Defaut GE &amp; POWER Cabinet","POWER ISSUE",
AQ2442="Sharing","POWER ISSUE",
AQ2442="Sites strategiques &amp; DataCenter","POWER ISSUE",
AQ2442="Exclu","Exclu",
AQ2442="SAT","TX ISSUE",
AQ2442="SPARE-ISSUE","SPARE-ISSUE",
AQ2442="Fiber CAmtel","TX ISSUE",
AQ2442="Fiber AOF","TX ISSUE",
AQ2442="Projet OCM (HUAWEI)","TRAVAUX-HUAWEI",
AQ2442="Projet OCM (NOKIA)","TRAVAUX -NOKIA",
AQ2442="ACCESS-ISSUE","ACCESS-ISSUE",
AQ2442="Projet OCM (ZTE, NOKIA, autres projets)","TRAVAUX OCM",
AQ2442="No root CAuse","No root cause",
AQ2442="ODU HS","TX ISSUE",
AQ2442="IP &amp; VLAN","TX ISSUE",
AQ2442="Warehouse HUAWEI","SPARE-ISSUE",
AQ2442="SPARE-HS","SPARE-ISSUE",
AQ2442="Power Telco","RAN ISSUE",AQ2442="no impacts","no impacts"
),"")</f>
        <v>Exclu</v>
      </c>
      <c r="AQ2442" s="67" t="s">
        <v>5598</v>
      </c>
      <c r="AR2442" s="48" t="str" cm="1">
        <f t="array" ref="AR2442">IFERROR(_xlfn.IFS(
AQ2442="MPR ISSUE","ACTIVE",
AQ2442="BSS Hardware Issue","ACTIVE",
AQ2442="Sites strategiques, MLL, Pylone, etc.","PASSIVE",
AQ2442="AKTIVCO DEFAUT GE &amp; POWER Cabinet","PASSIVE",
AQ2442="AKTIVCO Coupure ENEO &amp; Baisse de tension","PASSIVE",
AQ2442="Coupure ENEO &amp; Baisse de tension","PASSIVE",
AQ2442="Defaut GE &amp; POWER Cabinet","PASSIVE",
AQ2442="Sharing","PASSIVE",
AQ2442="Sites strategiques &amp; DataCenter","PASSIVE",
AQ2442="Exclu","Exclu",
AQ2442="SAT","ACTIVE",
AQ2442="SPARE-ISSUE","SPARE-ISSUE",
AQ2442="Fiber CAmtel","ACTIVE",
AQ2442="Fiber AOF","ACTIVE",
AQ2442="Projet OCM (HUAWEI)","PLANNED WORKS",
AQ2442="Projet OCM (NOKIA)","PLANNED WORKS",
AQ2442="ACCESS-ISSUE","ACCESS-ISSUE",
AQ2442="Projet OCM (ZTE, NOKIA, autres projets)","PLANNED WORKS",
AQ2442="No root CAuse","No root cause",
AQ2442="ODU HS","ACTIVE",
AQ2442="IP &amp; VLAN","ACTIVE",
AQ2442="Warehouse HUAWEI","SPARE-ISSUE",
AQ2442="SPARE-HS","SPARE-ISSUE",
AQ2442="Power Telco","ACTIVE", AQ2442="no impacts","no impacts"
),"")</f>
        <v>Exclu</v>
      </c>
      <c r="AS2442" s="92" t="s">
        <v>5537</v>
      </c>
      <c r="AT2442" s="98" t="s">
        <v>4596</v>
      </c>
      <c r="AU2442" s="9"/>
      <c r="AV2442" s="17" t="s">
        <v>5537</v>
      </c>
      <c r="AW2442" s="7" t="s">
        <v>5537</v>
      </c>
      <c r="AX2442" s="6" t="s">
        <v>5537</v>
      </c>
      <c r="AY2442" s="7"/>
      <c r="AZ2442" s="3" t="s">
        <v>5537</v>
      </c>
      <c r="BA2442" s="18" t="s">
        <v>5537</v>
      </c>
      <c r="BB2442" s="18" t="s">
        <v>5537</v>
      </c>
      <c r="BC2442" s="18" t="s">
        <v>5537</v>
      </c>
      <c r="BD2442" s="18" t="s">
        <v>5537</v>
      </c>
      <c r="BE2442" s="18" t="s">
        <v>5537</v>
      </c>
      <c r="BF2442" s="18" t="s">
        <v>5537</v>
      </c>
      <c r="BG2442" s="18" t="s">
        <v>5537</v>
      </c>
      <c r="BH2442" s="18" t="s">
        <v>5537</v>
      </c>
      <c r="BI2442" s="18" t="s">
        <v>5537</v>
      </c>
      <c r="BJ2442" s="18" t="s">
        <v>5537</v>
      </c>
      <c r="BK2442" s="18" t="s">
        <v>5537</v>
      </c>
      <c r="BL2442" s="9" t="s">
        <v>5537</v>
      </c>
      <c r="BM2442" s="14" t="s">
        <v>5537</v>
      </c>
      <c r="BN2442" s="14" t="s">
        <v>5537</v>
      </c>
      <c r="BO2442" s="14" t="str">
        <f>_xlfn.XLOOKUP(B2442,'[4]cell downs 18042026 17h'!$B:$B,'[4]cell downs 18042026 17h'!$B:$B,"")</f>
        <v/>
      </c>
      <c r="BP2442" s="14" t="str">
        <f>_xlfn.XLOOKUP(B2442,'[5]Cells Huawei 19042026 15h'!$B:$B,'[5]Cells Huawei 19042026 15h'!$B:$B,"")</f>
        <v/>
      </c>
      <c r="BQ2442" s="9" t="str">
        <f>_xlfn.XLOOKUP(B2442,'[6]cells down 19042026 9H40'!$B:$B,'[6]cells down 19042026 9H40'!$B:$B,"")</f>
        <v/>
      </c>
      <c r="BR2442" s="9" t="s">
        <v>4596</v>
      </c>
      <c r="BS2442" s="9" t="s">
        <v>12</v>
      </c>
    </row>
    <row r="2443" spans="1:71" s="20" customFormat="1" x14ac:dyDescent="0.35">
      <c r="A2443" s="1" t="s">
        <v>4705</v>
      </c>
      <c r="B2443" s="1" t="s">
        <v>4706</v>
      </c>
      <c r="C2443" s="3" t="str">
        <f>_xlfn.XLOOKUP(B2443,'[1]daily break down'!$D:$D,'[1]daily break down'!$E:$E,"")</f>
        <v>Yaounde</v>
      </c>
      <c r="D2443" s="1" t="s">
        <v>21</v>
      </c>
      <c r="E2443" s="1" t="s">
        <v>30</v>
      </c>
      <c r="F2443" s="3" t="s">
        <v>37</v>
      </c>
      <c r="G2443" s="1" t="s">
        <v>38</v>
      </c>
      <c r="H2443" s="33" t="str">
        <f>_xlfn.XLOOKUP(B2443,[2]CALCULATION!$B:$B,[2]CALCULATION!$H:$H,"")</f>
        <v>NOKIA</v>
      </c>
      <c r="I2443" s="28">
        <v>0</v>
      </c>
      <c r="J2443" s="28">
        <v>0</v>
      </c>
      <c r="K2443" s="28">
        <v>0</v>
      </c>
      <c r="L2443" s="28">
        <v>0</v>
      </c>
      <c r="M2443" s="28">
        <v>0</v>
      </c>
      <c r="N2443" s="28">
        <v>0</v>
      </c>
      <c r="O2443" s="28">
        <v>0</v>
      </c>
      <c r="P2443" s="28">
        <v>0</v>
      </c>
      <c r="Q2443" s="28">
        <v>0</v>
      </c>
      <c r="R2443" s="28">
        <v>0</v>
      </c>
      <c r="S2443" s="93">
        <v>0</v>
      </c>
      <c r="T2443" s="93">
        <f>_xlfn.XLOOKUP(B2443,'[3]Nur des jours'!$B:$B,'[3]Nur des jours'!$U:$U,"")</f>
        <v>0</v>
      </c>
      <c r="U2443" s="93">
        <v>0</v>
      </c>
      <c r="V2443" s="93">
        <v>0</v>
      </c>
      <c r="W2443" s="93">
        <v>0</v>
      </c>
      <c r="X2443" s="93">
        <v>0</v>
      </c>
      <c r="Y2443" s="93">
        <v>0</v>
      </c>
      <c r="Z2443" s="93">
        <v>0</v>
      </c>
      <c r="AA2443" s="93">
        <v>0</v>
      </c>
      <c r="AB2443" s="93">
        <v>0</v>
      </c>
      <c r="AC2443" s="93">
        <f>_xlfn.XLOOKUP(B2443,'[3]Nur des jours'!$B:$B,'[3]Nur des jours'!$N:$N,"")</f>
        <v>0</v>
      </c>
      <c r="AD2443" s="93">
        <v>0</v>
      </c>
      <c r="AE2443" s="93">
        <v>0</v>
      </c>
      <c r="AF2443" s="93">
        <v>0</v>
      </c>
      <c r="AG2443" s="93"/>
      <c r="AH2443" s="93">
        <v>0</v>
      </c>
      <c r="AI2443" s="93">
        <v>0</v>
      </c>
      <c r="AJ2443" s="93">
        <v>0</v>
      </c>
      <c r="AK2443" s="93">
        <v>0</v>
      </c>
      <c r="AL2443" s="93">
        <v>0</v>
      </c>
      <c r="AM2443" s="49" t="s">
        <v>5598</v>
      </c>
      <c r="AN2443" s="49"/>
      <c r="AO2443" s="48" t="str" cm="1">
        <f t="array" ref="AO2443">IFERROR(_xlfn.IFS(
AQ2443="MPR ISSUE","PDH",
AQ2443="BSS Hardware Issue","BSS",
AQ2443="Sites strategiques, MLL, Pylone, etc.","ENVTECH",
AQ2443="AKTIVCO DEFAUT GE &amp; POWER Cabinet","AKTIVCO",
AQ2443="AKTIVCO Coupure ENEO &amp; Baisse de tension","AKTIVCO GRID ONLY",
AQ2443="Coupure ENEO &amp; Baisse de tension","IHS GRID ONLY",
AQ2443="Defaut GE &amp; POWER Cabinet","IHS",
AQ2443="Sharing","Partners",
AQ2443="Sites strategiques &amp; DataCenter","SST &amp; DC",
AQ2443="Exclu","Exclu",
AQ2443="SAT","SAT",
AQ2443="SPARE-ISSUE","SPARE-ISSUE",
AQ2443="Fiber CAmtel","TRANS_FO_CAMTEL",
AQ2443="Fiber AOF","Fiber AOF",
AQ2443="Projet OCM (HUAWEI)","TRAVAUX-HUAWEI",
AQ2443="Projet OCM (NOKIA)","TRAVAUX-NOKIA",
AQ2443="ACCESS-ISSUE","ACCESS-ISSUE",
AQ2443="Projet OCM (ZTE, NOKIA, autres projets)","TRAVAUX OCM",
AQ2443="No root CAuse","No root cause",
AQ2443="ODU HS","PDH",
AQ2443="IP &amp; VLAN","PDH",
AQ2443="Warehouse HUAWEI","SPARE-ISSUE",
AQ2443="SPARE-HS","SPARE-ISSUE",
AQ2443="Power Telco","BSS",AQ2443="no impacts","no impacts"
),"")</f>
        <v>Exclu</v>
      </c>
      <c r="AP2443" s="48" t="str" cm="1">
        <f t="array" ref="AP2443">IFERROR(_xlfn.IFS(
AQ2443="MPR ISSUE","TX ISSUE",
AQ2443="BSS Hardware Issue","RAN ISSUE",
AQ2443="Sites strategiques, MLL, Pylone, etc.","ENVTECH",
AQ2443="AKTIVCO DEFAUT GE &amp; POWER Cabinet","POWER ISSUE",
AQ2443="AKTIVCO Coupure ENEO &amp; Baisse de tension","POWER ISSUE",
AQ2443="Coupure ENEO &amp; Baisse de tension","POWER ISSUE",
AQ2443="Defaut GE &amp; POWER Cabinet","POWER ISSUE",
AQ2443="Sharing","POWER ISSUE",
AQ2443="Sites strategiques &amp; DataCenter","POWER ISSUE",
AQ2443="Exclu","Exclu",
AQ2443="SAT","TX ISSUE",
AQ2443="SPARE-ISSUE","SPARE-ISSUE",
AQ2443="Fiber CAmtel","TX ISSUE",
AQ2443="Fiber AOF","TX ISSUE",
AQ2443="Projet OCM (HUAWEI)","TRAVAUX-HUAWEI",
AQ2443="Projet OCM (NOKIA)","TRAVAUX -NOKIA",
AQ2443="ACCESS-ISSUE","ACCESS-ISSUE",
AQ2443="Projet OCM (ZTE, NOKIA, autres projets)","TRAVAUX OCM",
AQ2443="No root CAuse","No root cause",
AQ2443="ODU HS","TX ISSUE",
AQ2443="IP &amp; VLAN","TX ISSUE",
AQ2443="Warehouse HUAWEI","SPARE-ISSUE",
AQ2443="SPARE-HS","SPARE-ISSUE",
AQ2443="Power Telco","RAN ISSUE",AQ2443="no impacts","no impacts"
),"")</f>
        <v>Exclu</v>
      </c>
      <c r="AQ2443" s="67" t="s">
        <v>5598</v>
      </c>
      <c r="AR2443" s="48" t="str" cm="1">
        <f t="array" ref="AR2443">IFERROR(_xlfn.IFS(
AQ2443="MPR ISSUE","ACTIVE",
AQ2443="BSS Hardware Issue","ACTIVE",
AQ2443="Sites strategiques, MLL, Pylone, etc.","PASSIVE",
AQ2443="AKTIVCO DEFAUT GE &amp; POWER Cabinet","PASSIVE",
AQ2443="AKTIVCO Coupure ENEO &amp; Baisse de tension","PASSIVE",
AQ2443="Coupure ENEO &amp; Baisse de tension","PASSIVE",
AQ2443="Defaut GE &amp; POWER Cabinet","PASSIVE",
AQ2443="Sharing","PASSIVE",
AQ2443="Sites strategiques &amp; DataCenter","PASSIVE",
AQ2443="Exclu","Exclu",
AQ2443="SAT","ACTIVE",
AQ2443="SPARE-ISSUE","SPARE-ISSUE",
AQ2443="Fiber CAmtel","ACTIVE",
AQ2443="Fiber AOF","ACTIVE",
AQ2443="Projet OCM (HUAWEI)","PLANNED WORKS",
AQ2443="Projet OCM (NOKIA)","PLANNED WORKS",
AQ2443="ACCESS-ISSUE","ACCESS-ISSUE",
AQ2443="Projet OCM (ZTE, NOKIA, autres projets)","PLANNED WORKS",
AQ2443="No root CAuse","No root cause",
AQ2443="ODU HS","ACTIVE",
AQ2443="IP &amp; VLAN","ACTIVE",
AQ2443="Warehouse HUAWEI","SPARE-ISSUE",
AQ2443="SPARE-HS","SPARE-ISSUE",
AQ2443="Power Telco","ACTIVE", AQ2443="no impacts","no impacts"
),"")</f>
        <v>Exclu</v>
      </c>
      <c r="AS2443" s="92" t="s">
        <v>5537</v>
      </c>
      <c r="AT2443" s="98" t="s">
        <v>4706</v>
      </c>
      <c r="AU2443" s="9"/>
      <c r="AV2443" s="17" t="s">
        <v>5537</v>
      </c>
      <c r="AW2443" s="7" t="s">
        <v>5537</v>
      </c>
      <c r="AX2443" s="6" t="s">
        <v>5537</v>
      </c>
      <c r="AY2443" s="7"/>
      <c r="AZ2443" s="3" t="s">
        <v>5537</v>
      </c>
      <c r="BA2443" s="18" t="s">
        <v>5537</v>
      </c>
      <c r="BB2443" s="18" t="s">
        <v>5537</v>
      </c>
      <c r="BC2443" s="18" t="s">
        <v>5537</v>
      </c>
      <c r="BD2443" s="18" t="s">
        <v>5537</v>
      </c>
      <c r="BE2443" s="18" t="s">
        <v>5537</v>
      </c>
      <c r="BF2443" s="18" t="s">
        <v>5537</v>
      </c>
      <c r="BG2443" s="18" t="s">
        <v>5537</v>
      </c>
      <c r="BH2443" s="18" t="s">
        <v>5537</v>
      </c>
      <c r="BI2443" s="18" t="s">
        <v>5537</v>
      </c>
      <c r="BJ2443" s="18" t="s">
        <v>5537</v>
      </c>
      <c r="BK2443" s="18" t="s">
        <v>5537</v>
      </c>
      <c r="BL2443" s="9" t="s">
        <v>5537</v>
      </c>
      <c r="BM2443" s="14" t="s">
        <v>5537</v>
      </c>
      <c r="BN2443" s="14" t="s">
        <v>5537</v>
      </c>
      <c r="BO2443" s="14" t="str">
        <f>_xlfn.XLOOKUP(B2443,'[4]cell downs 18042026 17h'!$B:$B,'[4]cell downs 18042026 17h'!$B:$B,"")</f>
        <v/>
      </c>
      <c r="BP2443" s="14" t="str">
        <f>_xlfn.XLOOKUP(B2443,'[5]Cells Huawei 19042026 15h'!$B:$B,'[5]Cells Huawei 19042026 15h'!$B:$B,"")</f>
        <v/>
      </c>
      <c r="BQ2443" s="9" t="str">
        <f>_xlfn.XLOOKUP(B2443,'[6]cells down 19042026 9H40'!$B:$B,'[6]cells down 19042026 9H40'!$B:$B,"")</f>
        <v/>
      </c>
      <c r="BR2443" s="9" t="s">
        <v>5537</v>
      </c>
      <c r="BS2443" s="9" t="s">
        <v>12</v>
      </c>
    </row>
    <row r="2444" spans="1:71" s="20" customFormat="1" x14ac:dyDescent="0.35">
      <c r="A2444" s="1" t="s">
        <v>4651</v>
      </c>
      <c r="B2444" s="8" t="s">
        <v>4652</v>
      </c>
      <c r="C2444" s="3" t="str">
        <f>_xlfn.XLOOKUP(B2444,'[1]daily break down'!$D:$D,'[1]daily break down'!$E:$E,"")</f>
        <v>CENTRE</v>
      </c>
      <c r="D2444" s="1" t="s">
        <v>11</v>
      </c>
      <c r="E2444" s="1" t="s">
        <v>12</v>
      </c>
      <c r="F2444" s="3" t="s">
        <v>226</v>
      </c>
      <c r="G2444" s="1" t="s">
        <v>4651</v>
      </c>
      <c r="H2444" s="34" t="str">
        <f>_xlfn.XLOOKUP(B2444,[2]CALCULATION!$B:$B,[2]CALCULATION!$H:$H,"")</f>
        <v>ZTE</v>
      </c>
      <c r="I2444" s="28">
        <v>0</v>
      </c>
      <c r="J2444" s="28">
        <v>0</v>
      </c>
      <c r="K2444" s="28">
        <v>0</v>
      </c>
      <c r="L2444" s="28">
        <v>0</v>
      </c>
      <c r="M2444" s="28">
        <v>0</v>
      </c>
      <c r="N2444" s="28">
        <v>0</v>
      </c>
      <c r="O2444" s="28">
        <v>0</v>
      </c>
      <c r="P2444" s="28">
        <v>0</v>
      </c>
      <c r="Q2444" s="28">
        <v>0</v>
      </c>
      <c r="R2444" s="28">
        <v>0</v>
      </c>
      <c r="S2444" s="93">
        <v>0</v>
      </c>
      <c r="T2444" s="93">
        <f>_xlfn.XLOOKUP(B2444,'[3]Nur des jours'!$B:$B,'[3]Nur des jours'!$U:$U,"")</f>
        <v>0</v>
      </c>
      <c r="U2444" s="93">
        <v>0</v>
      </c>
      <c r="V2444" s="93">
        <v>0</v>
      </c>
      <c r="W2444" s="93">
        <v>0</v>
      </c>
      <c r="X2444" s="93">
        <v>0</v>
      </c>
      <c r="Y2444" s="93">
        <v>0</v>
      </c>
      <c r="Z2444" s="93">
        <v>0</v>
      </c>
      <c r="AA2444" s="93">
        <v>0</v>
      </c>
      <c r="AB2444" s="93">
        <v>0</v>
      </c>
      <c r="AC2444" s="93">
        <f>_xlfn.XLOOKUP(B2444,'[3]Nur des jours'!$B:$B,'[3]Nur des jours'!$N:$N,"")</f>
        <v>0</v>
      </c>
      <c r="AD2444" s="93">
        <v>0</v>
      </c>
      <c r="AE2444" s="93">
        <v>0</v>
      </c>
      <c r="AF2444" s="93">
        <v>0</v>
      </c>
      <c r="AG2444" s="93"/>
      <c r="AH2444" s="93">
        <v>0</v>
      </c>
      <c r="AI2444" s="93">
        <v>0</v>
      </c>
      <c r="AJ2444" s="93">
        <v>0</v>
      </c>
      <c r="AK2444" s="93">
        <v>0</v>
      </c>
      <c r="AL2444" s="93">
        <v>0</v>
      </c>
      <c r="AM2444" s="49" t="s">
        <v>5598</v>
      </c>
      <c r="AN2444" s="49"/>
      <c r="AO2444" s="48" t="str" cm="1">
        <f t="array" ref="AO2444">IFERROR(_xlfn.IFS(
AQ2444="MPR ISSUE","PDH",
AQ2444="BSS Hardware Issue","BSS",
AQ2444="Sites strategiques, MLL, Pylone, etc.","ENVTECH",
AQ2444="AKTIVCO DEFAUT GE &amp; POWER Cabinet","AKTIVCO",
AQ2444="AKTIVCO Coupure ENEO &amp; Baisse de tension","AKTIVCO GRID ONLY",
AQ2444="Coupure ENEO &amp; Baisse de tension","IHS GRID ONLY",
AQ2444="Defaut GE &amp; POWER Cabinet","IHS",
AQ2444="Sharing","Partners",
AQ2444="Sites strategiques &amp; DataCenter","SST &amp; DC",
AQ2444="Exclu","Exclu",
AQ2444="SAT","SAT",
AQ2444="SPARE-ISSUE","SPARE-ISSUE",
AQ2444="Fiber CAmtel","TRANS_FO_CAMTEL",
AQ2444="Fiber AOF","Fiber AOF",
AQ2444="Projet OCM (HUAWEI)","TRAVAUX-HUAWEI",
AQ2444="Projet OCM (NOKIA)","TRAVAUX-NOKIA",
AQ2444="ACCESS-ISSUE","ACCESS-ISSUE",
AQ2444="Projet OCM (ZTE, NOKIA, autres projets)","TRAVAUX OCM",
AQ2444="No root CAuse","No root cause",
AQ2444="ODU HS","PDH",
AQ2444="IP &amp; VLAN","PDH",
AQ2444="Warehouse HUAWEI","SPARE-ISSUE",
AQ2444="SPARE-HS","SPARE-ISSUE",
AQ2444="Power Telco","BSS",AQ2444="no impacts","no impacts"
),"")</f>
        <v>Exclu</v>
      </c>
      <c r="AP2444" s="48" t="str" cm="1">
        <f t="array" ref="AP2444">IFERROR(_xlfn.IFS(
AQ2444="MPR ISSUE","TX ISSUE",
AQ2444="BSS Hardware Issue","RAN ISSUE",
AQ2444="Sites strategiques, MLL, Pylone, etc.","ENVTECH",
AQ2444="AKTIVCO DEFAUT GE &amp; POWER Cabinet","POWER ISSUE",
AQ2444="AKTIVCO Coupure ENEO &amp; Baisse de tension","POWER ISSUE",
AQ2444="Coupure ENEO &amp; Baisse de tension","POWER ISSUE",
AQ2444="Defaut GE &amp; POWER Cabinet","POWER ISSUE",
AQ2444="Sharing","POWER ISSUE",
AQ2444="Sites strategiques &amp; DataCenter","POWER ISSUE",
AQ2444="Exclu","Exclu",
AQ2444="SAT","TX ISSUE",
AQ2444="SPARE-ISSUE","SPARE-ISSUE",
AQ2444="Fiber CAmtel","TX ISSUE",
AQ2444="Fiber AOF","TX ISSUE",
AQ2444="Projet OCM (HUAWEI)","TRAVAUX-HUAWEI",
AQ2444="Projet OCM (NOKIA)","TRAVAUX -NOKIA",
AQ2444="ACCESS-ISSUE","ACCESS-ISSUE",
AQ2444="Projet OCM (ZTE, NOKIA, autres projets)","TRAVAUX OCM",
AQ2444="No root CAuse","No root cause",
AQ2444="ODU HS","TX ISSUE",
AQ2444="IP &amp; VLAN","TX ISSUE",
AQ2444="Warehouse HUAWEI","SPARE-ISSUE",
AQ2444="SPARE-HS","SPARE-ISSUE",
AQ2444="Power Telco","RAN ISSUE",AQ2444="no impacts","no impacts"
),"")</f>
        <v>Exclu</v>
      </c>
      <c r="AQ2444" s="67" t="s">
        <v>5598</v>
      </c>
      <c r="AR2444" s="48" t="str" cm="1">
        <f t="array" ref="AR2444">IFERROR(_xlfn.IFS(
AQ2444="MPR ISSUE","ACTIVE",
AQ2444="BSS Hardware Issue","ACTIVE",
AQ2444="Sites strategiques, MLL, Pylone, etc.","PASSIVE",
AQ2444="AKTIVCO DEFAUT GE &amp; POWER Cabinet","PASSIVE",
AQ2444="AKTIVCO Coupure ENEO &amp; Baisse de tension","PASSIVE",
AQ2444="Coupure ENEO &amp; Baisse de tension","PASSIVE",
AQ2444="Defaut GE &amp; POWER Cabinet","PASSIVE",
AQ2444="Sharing","PASSIVE",
AQ2444="Sites strategiques &amp; DataCenter","PASSIVE",
AQ2444="Exclu","Exclu",
AQ2444="SAT","ACTIVE",
AQ2444="SPARE-ISSUE","SPARE-ISSUE",
AQ2444="Fiber CAmtel","ACTIVE",
AQ2444="Fiber AOF","ACTIVE",
AQ2444="Projet OCM (HUAWEI)","PLANNED WORKS",
AQ2444="Projet OCM (NOKIA)","PLANNED WORKS",
AQ2444="ACCESS-ISSUE","ACCESS-ISSUE",
AQ2444="Projet OCM (ZTE, NOKIA, autres projets)","PLANNED WORKS",
AQ2444="No root CAuse","No root cause",
AQ2444="ODU HS","ACTIVE",
AQ2444="IP &amp; VLAN","ACTIVE",
AQ2444="Warehouse HUAWEI","SPARE-ISSUE",
AQ2444="SPARE-HS","SPARE-ISSUE",
AQ2444="Power Telco","ACTIVE", AQ2444="no impacts","no impacts"
),"")</f>
        <v>Exclu</v>
      </c>
      <c r="AS2444" s="92" t="s">
        <v>5537</v>
      </c>
      <c r="AT2444" s="98" t="s">
        <v>4652</v>
      </c>
      <c r="AU2444" s="9"/>
      <c r="AV2444" s="17" t="s">
        <v>5537</v>
      </c>
      <c r="AW2444" s="7" t="s">
        <v>5537</v>
      </c>
      <c r="AX2444" s="6" t="s">
        <v>5537</v>
      </c>
      <c r="AY2444" s="7"/>
      <c r="AZ2444" s="3" t="s">
        <v>5537</v>
      </c>
      <c r="BA2444" s="18" t="s">
        <v>5537</v>
      </c>
      <c r="BB2444" s="18" t="s">
        <v>5537</v>
      </c>
      <c r="BC2444" s="18" t="s">
        <v>5537</v>
      </c>
      <c r="BD2444" s="18" t="s">
        <v>5537</v>
      </c>
      <c r="BE2444" s="18" t="s">
        <v>5537</v>
      </c>
      <c r="BF2444" s="18" t="s">
        <v>5537</v>
      </c>
      <c r="BG2444" s="18" t="s">
        <v>5537</v>
      </c>
      <c r="BH2444" s="18" t="s">
        <v>5537</v>
      </c>
      <c r="BI2444" s="18" t="s">
        <v>5537</v>
      </c>
      <c r="BJ2444" s="18" t="s">
        <v>5537</v>
      </c>
      <c r="BK2444" s="18" t="s">
        <v>5537</v>
      </c>
      <c r="BL2444" s="9" t="s">
        <v>5537</v>
      </c>
      <c r="BM2444" s="14" t="s">
        <v>5537</v>
      </c>
      <c r="BN2444" s="14" t="s">
        <v>5537</v>
      </c>
      <c r="BO2444" s="14" t="str">
        <f>_xlfn.XLOOKUP(B2444,'[4]cell downs 18042026 17h'!$B:$B,'[4]cell downs 18042026 17h'!$B:$B,"")</f>
        <v/>
      </c>
      <c r="BP2444" s="14" t="str">
        <f>_xlfn.XLOOKUP(B2444,'[5]Cells Huawei 19042026 15h'!$B:$B,'[5]Cells Huawei 19042026 15h'!$B:$B,"")</f>
        <v/>
      </c>
      <c r="BQ2444" s="9" t="str">
        <f>_xlfn.XLOOKUP(B2444,'[6]cells down 19042026 9H40'!$B:$B,'[6]cells down 19042026 9H40'!$B:$B,"")</f>
        <v/>
      </c>
      <c r="BR2444" s="9" t="s">
        <v>4652</v>
      </c>
      <c r="BS2444" s="9" t="s">
        <v>12</v>
      </c>
    </row>
    <row r="2445" spans="1:71" s="20" customFormat="1" x14ac:dyDescent="0.35">
      <c r="A2445" s="1" t="s">
        <v>4653</v>
      </c>
      <c r="B2445" s="8" t="s">
        <v>4654</v>
      </c>
      <c r="C2445" s="3" t="str">
        <f>_xlfn.XLOOKUP(B2445,'[1]daily break down'!$D:$D,'[1]daily break down'!$E:$E,"")</f>
        <v>CENTRE</v>
      </c>
      <c r="D2445" s="1" t="s">
        <v>11</v>
      </c>
      <c r="E2445" s="1" t="s">
        <v>12</v>
      </c>
      <c r="F2445" s="3" t="s">
        <v>37</v>
      </c>
      <c r="G2445" s="1" t="s">
        <v>4655</v>
      </c>
      <c r="H2445" s="34" t="str">
        <f>_xlfn.XLOOKUP(B2445,[2]CALCULATION!$B:$B,[2]CALCULATION!$H:$H,"")</f>
        <v>ZTE</v>
      </c>
      <c r="I2445" s="28">
        <v>0</v>
      </c>
      <c r="J2445" s="28">
        <v>0</v>
      </c>
      <c r="K2445" s="28">
        <v>0</v>
      </c>
      <c r="L2445" s="28">
        <v>0</v>
      </c>
      <c r="M2445" s="28">
        <v>0</v>
      </c>
      <c r="N2445" s="28">
        <v>0</v>
      </c>
      <c r="O2445" s="28">
        <v>0</v>
      </c>
      <c r="P2445" s="28">
        <v>0</v>
      </c>
      <c r="Q2445" s="28">
        <v>0</v>
      </c>
      <c r="R2445" s="28">
        <v>0</v>
      </c>
      <c r="S2445" s="93">
        <v>0</v>
      </c>
      <c r="T2445" s="93">
        <f>_xlfn.XLOOKUP(B2445,'[3]Nur des jours'!$B:$B,'[3]Nur des jours'!$U:$U,"")</f>
        <v>0</v>
      </c>
      <c r="U2445" s="93">
        <v>0</v>
      </c>
      <c r="V2445" s="93">
        <v>0</v>
      </c>
      <c r="W2445" s="93">
        <v>0</v>
      </c>
      <c r="X2445" s="93">
        <v>0</v>
      </c>
      <c r="Y2445" s="93">
        <v>0</v>
      </c>
      <c r="Z2445" s="93">
        <v>0</v>
      </c>
      <c r="AA2445" s="93">
        <v>0</v>
      </c>
      <c r="AB2445" s="93">
        <v>0</v>
      </c>
      <c r="AC2445" s="93">
        <f>_xlfn.XLOOKUP(B2445,'[3]Nur des jours'!$B:$B,'[3]Nur des jours'!$N:$N,"")</f>
        <v>0</v>
      </c>
      <c r="AD2445" s="93">
        <v>0</v>
      </c>
      <c r="AE2445" s="93">
        <v>0</v>
      </c>
      <c r="AF2445" s="93">
        <v>0</v>
      </c>
      <c r="AG2445" s="93"/>
      <c r="AH2445" s="93">
        <v>0</v>
      </c>
      <c r="AI2445" s="93">
        <v>0</v>
      </c>
      <c r="AJ2445" s="93">
        <v>0</v>
      </c>
      <c r="AK2445" s="93">
        <v>0</v>
      </c>
      <c r="AL2445" s="93">
        <v>0</v>
      </c>
      <c r="AM2445" s="49" t="s">
        <v>5598</v>
      </c>
      <c r="AN2445" s="49"/>
      <c r="AO2445" s="48" t="str" cm="1">
        <f t="array" ref="AO2445">IFERROR(_xlfn.IFS(
AQ2445="MPR ISSUE","PDH",
AQ2445="BSS Hardware Issue","BSS",
AQ2445="Sites strategiques, MLL, Pylone, etc.","ENVTECH",
AQ2445="AKTIVCO DEFAUT GE &amp; POWER Cabinet","AKTIVCO",
AQ2445="AKTIVCO Coupure ENEO &amp; Baisse de tension","AKTIVCO GRID ONLY",
AQ2445="Coupure ENEO &amp; Baisse de tension","IHS GRID ONLY",
AQ2445="Defaut GE &amp; POWER Cabinet","IHS",
AQ2445="Sharing","Partners",
AQ2445="Sites strategiques &amp; DataCenter","SST &amp; DC",
AQ2445="Exclu","Exclu",
AQ2445="SAT","SAT",
AQ2445="SPARE-ISSUE","SPARE-ISSUE",
AQ2445="Fiber CAmtel","TRANS_FO_CAMTEL",
AQ2445="Fiber AOF","Fiber AOF",
AQ2445="Projet OCM (HUAWEI)","TRAVAUX-HUAWEI",
AQ2445="Projet OCM (NOKIA)","TRAVAUX-NOKIA",
AQ2445="ACCESS-ISSUE","ACCESS-ISSUE",
AQ2445="Projet OCM (ZTE, NOKIA, autres projets)","TRAVAUX OCM",
AQ2445="No root CAuse","No root cause",
AQ2445="ODU HS","PDH",
AQ2445="IP &amp; VLAN","PDH",
AQ2445="Warehouse HUAWEI","SPARE-ISSUE",
AQ2445="SPARE-HS","SPARE-ISSUE",
AQ2445="Power Telco","BSS",AQ2445="no impacts","no impacts"
),"")</f>
        <v>Exclu</v>
      </c>
      <c r="AP2445" s="48" t="str" cm="1">
        <f t="array" ref="AP2445">IFERROR(_xlfn.IFS(
AQ2445="MPR ISSUE","TX ISSUE",
AQ2445="BSS Hardware Issue","RAN ISSUE",
AQ2445="Sites strategiques, MLL, Pylone, etc.","ENVTECH",
AQ2445="AKTIVCO DEFAUT GE &amp; POWER Cabinet","POWER ISSUE",
AQ2445="AKTIVCO Coupure ENEO &amp; Baisse de tension","POWER ISSUE",
AQ2445="Coupure ENEO &amp; Baisse de tension","POWER ISSUE",
AQ2445="Defaut GE &amp; POWER Cabinet","POWER ISSUE",
AQ2445="Sharing","POWER ISSUE",
AQ2445="Sites strategiques &amp; DataCenter","POWER ISSUE",
AQ2445="Exclu","Exclu",
AQ2445="SAT","TX ISSUE",
AQ2445="SPARE-ISSUE","SPARE-ISSUE",
AQ2445="Fiber CAmtel","TX ISSUE",
AQ2445="Fiber AOF","TX ISSUE",
AQ2445="Projet OCM (HUAWEI)","TRAVAUX-HUAWEI",
AQ2445="Projet OCM (NOKIA)","TRAVAUX -NOKIA",
AQ2445="ACCESS-ISSUE","ACCESS-ISSUE",
AQ2445="Projet OCM (ZTE, NOKIA, autres projets)","TRAVAUX OCM",
AQ2445="No root CAuse","No root cause",
AQ2445="ODU HS","TX ISSUE",
AQ2445="IP &amp; VLAN","TX ISSUE",
AQ2445="Warehouse HUAWEI","SPARE-ISSUE",
AQ2445="SPARE-HS","SPARE-ISSUE",
AQ2445="Power Telco","RAN ISSUE",AQ2445="no impacts","no impacts"
),"")</f>
        <v>Exclu</v>
      </c>
      <c r="AQ2445" s="67" t="s">
        <v>5598</v>
      </c>
      <c r="AR2445" s="48" t="str" cm="1">
        <f t="array" ref="AR2445">IFERROR(_xlfn.IFS(
AQ2445="MPR ISSUE","ACTIVE",
AQ2445="BSS Hardware Issue","ACTIVE",
AQ2445="Sites strategiques, MLL, Pylone, etc.","PASSIVE",
AQ2445="AKTIVCO DEFAUT GE &amp; POWER Cabinet","PASSIVE",
AQ2445="AKTIVCO Coupure ENEO &amp; Baisse de tension","PASSIVE",
AQ2445="Coupure ENEO &amp; Baisse de tension","PASSIVE",
AQ2445="Defaut GE &amp; POWER Cabinet","PASSIVE",
AQ2445="Sharing","PASSIVE",
AQ2445="Sites strategiques &amp; DataCenter","PASSIVE",
AQ2445="Exclu","Exclu",
AQ2445="SAT","ACTIVE",
AQ2445="SPARE-ISSUE","SPARE-ISSUE",
AQ2445="Fiber CAmtel","ACTIVE",
AQ2445="Fiber AOF","ACTIVE",
AQ2445="Projet OCM (HUAWEI)","PLANNED WORKS",
AQ2445="Projet OCM (NOKIA)","PLANNED WORKS",
AQ2445="ACCESS-ISSUE","ACCESS-ISSUE",
AQ2445="Projet OCM (ZTE, NOKIA, autres projets)","PLANNED WORKS",
AQ2445="No root CAuse","No root cause",
AQ2445="ODU HS","ACTIVE",
AQ2445="IP &amp; VLAN","ACTIVE",
AQ2445="Warehouse HUAWEI","SPARE-ISSUE",
AQ2445="SPARE-HS","SPARE-ISSUE",
AQ2445="Power Telco","ACTIVE", AQ2445="no impacts","no impacts"
),"")</f>
        <v>Exclu</v>
      </c>
      <c r="AS2445" s="92" t="s">
        <v>5537</v>
      </c>
      <c r="AT2445" s="98" t="s">
        <v>4654</v>
      </c>
      <c r="AU2445" s="9"/>
      <c r="AV2445" s="17" t="s">
        <v>5537</v>
      </c>
      <c r="AW2445" s="7" t="s">
        <v>5537</v>
      </c>
      <c r="AX2445" s="6" t="s">
        <v>5537</v>
      </c>
      <c r="AY2445" s="7"/>
      <c r="AZ2445" s="3" t="s">
        <v>5537</v>
      </c>
      <c r="BA2445" s="18" t="s">
        <v>5537</v>
      </c>
      <c r="BB2445" s="18" t="s">
        <v>5537</v>
      </c>
      <c r="BC2445" s="18" t="s">
        <v>5537</v>
      </c>
      <c r="BD2445" s="18" t="s">
        <v>5537</v>
      </c>
      <c r="BE2445" s="18" t="s">
        <v>5537</v>
      </c>
      <c r="BF2445" s="18" t="s">
        <v>5537</v>
      </c>
      <c r="BG2445" s="18" t="s">
        <v>5537</v>
      </c>
      <c r="BH2445" s="18" t="s">
        <v>5537</v>
      </c>
      <c r="BI2445" s="18" t="s">
        <v>5537</v>
      </c>
      <c r="BJ2445" s="18" t="s">
        <v>5537</v>
      </c>
      <c r="BK2445" s="18" t="s">
        <v>5537</v>
      </c>
      <c r="BL2445" s="9" t="s">
        <v>5537</v>
      </c>
      <c r="BM2445" s="14" t="s">
        <v>5537</v>
      </c>
      <c r="BN2445" s="14" t="s">
        <v>5537</v>
      </c>
      <c r="BO2445" s="14" t="str">
        <f>_xlfn.XLOOKUP(B2445,'[4]cell downs 18042026 17h'!$B:$B,'[4]cell downs 18042026 17h'!$B:$B,"")</f>
        <v/>
      </c>
      <c r="BP2445" s="14" t="str">
        <f>_xlfn.XLOOKUP(B2445,'[5]Cells Huawei 19042026 15h'!$B:$B,'[5]Cells Huawei 19042026 15h'!$B:$B,"")</f>
        <v/>
      </c>
      <c r="BQ2445" s="9" t="str">
        <f>_xlfn.XLOOKUP(B2445,'[6]cells down 19042026 9H40'!$B:$B,'[6]cells down 19042026 9H40'!$B:$B,"")</f>
        <v>CTR_463</v>
      </c>
      <c r="BR2445" s="9" t="s">
        <v>4654</v>
      </c>
      <c r="BS2445" s="9" t="s">
        <v>5537</v>
      </c>
    </row>
    <row r="2446" spans="1:71" s="20" customFormat="1" x14ac:dyDescent="0.35">
      <c r="A2446" s="2" t="s">
        <v>4746</v>
      </c>
      <c r="B2446" s="8" t="s">
        <v>4747</v>
      </c>
      <c r="C2446" s="3" t="str">
        <f>_xlfn.XLOOKUP(B2446,'[1]daily break down'!$D:$D,'[1]daily break down'!$E:$E,"")</f>
        <v>CENTRE</v>
      </c>
      <c r="D2446" s="1" t="s">
        <v>11</v>
      </c>
      <c r="E2446" s="1" t="s">
        <v>12</v>
      </c>
      <c r="F2446" s="3" t="s">
        <v>37</v>
      </c>
      <c r="G2446" s="1" t="s">
        <v>4746</v>
      </c>
      <c r="H2446" s="34" t="str">
        <f>_xlfn.XLOOKUP(B2446,[2]CALCULATION!$B:$B,[2]CALCULATION!$H:$H,"")</f>
        <v>ZTE</v>
      </c>
      <c r="I2446" s="28">
        <v>0</v>
      </c>
      <c r="J2446" s="28">
        <v>0</v>
      </c>
      <c r="K2446" s="28">
        <v>0</v>
      </c>
      <c r="L2446" s="28">
        <v>0</v>
      </c>
      <c r="M2446" s="28">
        <v>0</v>
      </c>
      <c r="N2446" s="28">
        <v>0</v>
      </c>
      <c r="O2446" s="28">
        <v>0</v>
      </c>
      <c r="P2446" s="28">
        <v>0</v>
      </c>
      <c r="Q2446" s="28">
        <v>0</v>
      </c>
      <c r="R2446" s="28">
        <v>0</v>
      </c>
      <c r="S2446" s="93">
        <v>0</v>
      </c>
      <c r="T2446" s="93">
        <f>_xlfn.XLOOKUP(B2446,'[3]Nur des jours'!$B:$B,'[3]Nur des jours'!$U:$U,"")</f>
        <v>0</v>
      </c>
      <c r="U2446" s="93">
        <v>0</v>
      </c>
      <c r="V2446" s="93">
        <v>0</v>
      </c>
      <c r="W2446" s="93">
        <v>0</v>
      </c>
      <c r="X2446" s="93">
        <v>0</v>
      </c>
      <c r="Y2446" s="93">
        <v>0</v>
      </c>
      <c r="Z2446" s="93">
        <v>0</v>
      </c>
      <c r="AA2446" s="93">
        <v>0</v>
      </c>
      <c r="AB2446" s="93">
        <v>0</v>
      </c>
      <c r="AC2446" s="93">
        <f>_xlfn.XLOOKUP(B2446,'[3]Nur des jours'!$B:$B,'[3]Nur des jours'!$N:$N,"")</f>
        <v>0</v>
      </c>
      <c r="AD2446" s="93">
        <v>0</v>
      </c>
      <c r="AE2446" s="93">
        <v>0</v>
      </c>
      <c r="AF2446" s="93">
        <v>0</v>
      </c>
      <c r="AG2446" s="93"/>
      <c r="AH2446" s="93">
        <v>0</v>
      </c>
      <c r="AI2446" s="93">
        <v>0</v>
      </c>
      <c r="AJ2446" s="93">
        <v>0</v>
      </c>
      <c r="AK2446" s="93">
        <v>0</v>
      </c>
      <c r="AL2446" s="93">
        <v>0</v>
      </c>
      <c r="AM2446" s="49" t="s">
        <v>5598</v>
      </c>
      <c r="AN2446" s="49"/>
      <c r="AO2446" s="48" t="str" cm="1">
        <f t="array" ref="AO2446">IFERROR(_xlfn.IFS(
AQ2446="MPR ISSUE","PDH",
AQ2446="BSS Hardware Issue","BSS",
AQ2446="Sites strategiques, MLL, Pylone, etc.","ENVTECH",
AQ2446="AKTIVCO DEFAUT GE &amp; POWER Cabinet","AKTIVCO",
AQ2446="AKTIVCO Coupure ENEO &amp; Baisse de tension","AKTIVCO GRID ONLY",
AQ2446="Coupure ENEO &amp; Baisse de tension","IHS GRID ONLY",
AQ2446="Defaut GE &amp; POWER Cabinet","IHS",
AQ2446="Sharing","Partners",
AQ2446="Sites strategiques &amp; DataCenter","SST &amp; DC",
AQ2446="Exclu","Exclu",
AQ2446="SAT","SAT",
AQ2446="SPARE-ISSUE","SPARE-ISSUE",
AQ2446="Fiber CAmtel","TRANS_FO_CAMTEL",
AQ2446="Fiber AOF","Fiber AOF",
AQ2446="Projet OCM (HUAWEI)","TRAVAUX-HUAWEI",
AQ2446="Projet OCM (NOKIA)","TRAVAUX-NOKIA",
AQ2446="ACCESS-ISSUE","ACCESS-ISSUE",
AQ2446="Projet OCM (ZTE, NOKIA, autres projets)","TRAVAUX OCM",
AQ2446="No root CAuse","No root cause",
AQ2446="ODU HS","PDH",
AQ2446="IP &amp; VLAN","PDH",
AQ2446="Warehouse HUAWEI","SPARE-ISSUE",
AQ2446="SPARE-HS","SPARE-ISSUE",
AQ2446="Power Telco","BSS",AQ2446="no impacts","no impacts"
),"")</f>
        <v>Exclu</v>
      </c>
      <c r="AP2446" s="48" t="str" cm="1">
        <f t="array" ref="AP2446">IFERROR(_xlfn.IFS(
AQ2446="MPR ISSUE","TX ISSUE",
AQ2446="BSS Hardware Issue","RAN ISSUE",
AQ2446="Sites strategiques, MLL, Pylone, etc.","ENVTECH",
AQ2446="AKTIVCO DEFAUT GE &amp; POWER Cabinet","POWER ISSUE",
AQ2446="AKTIVCO Coupure ENEO &amp; Baisse de tension","POWER ISSUE",
AQ2446="Coupure ENEO &amp; Baisse de tension","POWER ISSUE",
AQ2446="Defaut GE &amp; POWER Cabinet","POWER ISSUE",
AQ2446="Sharing","POWER ISSUE",
AQ2446="Sites strategiques &amp; DataCenter","POWER ISSUE",
AQ2446="Exclu","Exclu",
AQ2446="SAT","TX ISSUE",
AQ2446="SPARE-ISSUE","SPARE-ISSUE",
AQ2446="Fiber CAmtel","TX ISSUE",
AQ2446="Fiber AOF","TX ISSUE",
AQ2446="Projet OCM (HUAWEI)","TRAVAUX-HUAWEI",
AQ2446="Projet OCM (NOKIA)","TRAVAUX -NOKIA",
AQ2446="ACCESS-ISSUE","ACCESS-ISSUE",
AQ2446="Projet OCM (ZTE, NOKIA, autres projets)","TRAVAUX OCM",
AQ2446="No root CAuse","No root cause",
AQ2446="ODU HS","TX ISSUE",
AQ2446="IP &amp; VLAN","TX ISSUE",
AQ2446="Warehouse HUAWEI","SPARE-ISSUE",
AQ2446="SPARE-HS","SPARE-ISSUE",
AQ2446="Power Telco","RAN ISSUE",AQ2446="no impacts","no impacts"
),"")</f>
        <v>Exclu</v>
      </c>
      <c r="AQ2446" s="67" t="s">
        <v>5598</v>
      </c>
      <c r="AR2446" s="48" t="str" cm="1">
        <f t="array" ref="AR2446">IFERROR(_xlfn.IFS(
AQ2446="MPR ISSUE","ACTIVE",
AQ2446="BSS Hardware Issue","ACTIVE",
AQ2446="Sites strategiques, MLL, Pylone, etc.","PASSIVE",
AQ2446="AKTIVCO DEFAUT GE &amp; POWER Cabinet","PASSIVE",
AQ2446="AKTIVCO Coupure ENEO &amp; Baisse de tension","PASSIVE",
AQ2446="Coupure ENEO &amp; Baisse de tension","PASSIVE",
AQ2446="Defaut GE &amp; POWER Cabinet","PASSIVE",
AQ2446="Sharing","PASSIVE",
AQ2446="Sites strategiques &amp; DataCenter","PASSIVE",
AQ2446="Exclu","Exclu",
AQ2446="SAT","ACTIVE",
AQ2446="SPARE-ISSUE","SPARE-ISSUE",
AQ2446="Fiber CAmtel","ACTIVE",
AQ2446="Fiber AOF","ACTIVE",
AQ2446="Projet OCM (HUAWEI)","PLANNED WORKS",
AQ2446="Projet OCM (NOKIA)","PLANNED WORKS",
AQ2446="ACCESS-ISSUE","ACCESS-ISSUE",
AQ2446="Projet OCM (ZTE, NOKIA, autres projets)","PLANNED WORKS",
AQ2446="No root CAuse","No root cause",
AQ2446="ODU HS","ACTIVE",
AQ2446="IP &amp; VLAN","ACTIVE",
AQ2446="Warehouse HUAWEI","SPARE-ISSUE",
AQ2446="SPARE-HS","SPARE-ISSUE",
AQ2446="Power Telco","ACTIVE", AQ2446="no impacts","no impacts"
),"")</f>
        <v>Exclu</v>
      </c>
      <c r="AS2446" s="92" t="s">
        <v>5537</v>
      </c>
      <c r="AT2446" s="98" t="s">
        <v>4747</v>
      </c>
      <c r="AU2446" s="9"/>
      <c r="AV2446" s="17" t="s">
        <v>5537</v>
      </c>
      <c r="AW2446" s="7" t="s">
        <v>5537</v>
      </c>
      <c r="AX2446" s="6" t="s">
        <v>5537</v>
      </c>
      <c r="AY2446" s="7"/>
      <c r="AZ2446" s="3" t="s">
        <v>5537</v>
      </c>
      <c r="BA2446" s="18" t="s">
        <v>5537</v>
      </c>
      <c r="BB2446" s="18" t="s">
        <v>5537</v>
      </c>
      <c r="BC2446" s="18" t="s">
        <v>5537</v>
      </c>
      <c r="BD2446" s="18" t="s">
        <v>5537</v>
      </c>
      <c r="BE2446" s="18" t="s">
        <v>5537</v>
      </c>
      <c r="BF2446" s="18" t="s">
        <v>5537</v>
      </c>
      <c r="BG2446" s="18" t="s">
        <v>5537</v>
      </c>
      <c r="BH2446" s="18" t="s">
        <v>5537</v>
      </c>
      <c r="BI2446" s="18" t="s">
        <v>5537</v>
      </c>
      <c r="BJ2446" s="18" t="s">
        <v>5537</v>
      </c>
      <c r="BK2446" s="18" t="s">
        <v>5537</v>
      </c>
      <c r="BL2446" s="9" t="s">
        <v>5537</v>
      </c>
      <c r="BM2446" s="14" t="s">
        <v>5537</v>
      </c>
      <c r="BN2446" s="14" t="s">
        <v>5537</v>
      </c>
      <c r="BO2446" s="14" t="str">
        <f>_xlfn.XLOOKUP(B2446,'[4]cell downs 18042026 17h'!$B:$B,'[4]cell downs 18042026 17h'!$B:$B,"")</f>
        <v/>
      </c>
      <c r="BP2446" s="14" t="str">
        <f>_xlfn.XLOOKUP(B2446,'[5]Cells Huawei 19042026 15h'!$B:$B,'[5]Cells Huawei 19042026 15h'!$B:$B,"")</f>
        <v/>
      </c>
      <c r="BQ2446" s="9" t="str">
        <f>_xlfn.XLOOKUP(B2446,'[6]cells down 19042026 9H40'!$B:$B,'[6]cells down 19042026 9H40'!$B:$B,"")</f>
        <v/>
      </c>
      <c r="BR2446" s="9" t="s">
        <v>4747</v>
      </c>
      <c r="BS2446" s="9" t="s">
        <v>12</v>
      </c>
    </row>
    <row r="2447" spans="1:71" s="20" customFormat="1" x14ac:dyDescent="0.35">
      <c r="A2447" s="1" t="s">
        <v>4748</v>
      </c>
      <c r="B2447" s="8" t="s">
        <v>4749</v>
      </c>
      <c r="C2447" s="3" t="str">
        <f>_xlfn.XLOOKUP(B2447,'[1]daily break down'!$D:$D,'[1]daily break down'!$E:$E,"")</f>
        <v>CENTRE</v>
      </c>
      <c r="D2447" s="1" t="s">
        <v>11</v>
      </c>
      <c r="E2447" s="1" t="s">
        <v>12</v>
      </c>
      <c r="F2447" s="3" t="s">
        <v>37</v>
      </c>
      <c r="G2447" s="1" t="s">
        <v>4748</v>
      </c>
      <c r="H2447" s="34" t="str">
        <f>_xlfn.XLOOKUP(B2447,[2]CALCULATION!$B:$B,[2]CALCULATION!$H:$H,"")</f>
        <v>ZTE</v>
      </c>
      <c r="I2447" s="28">
        <v>0</v>
      </c>
      <c r="J2447" s="28">
        <v>0</v>
      </c>
      <c r="K2447" s="28">
        <v>0</v>
      </c>
      <c r="L2447" s="28">
        <v>0</v>
      </c>
      <c r="M2447" s="28">
        <v>0</v>
      </c>
      <c r="N2447" s="28">
        <v>0</v>
      </c>
      <c r="O2447" s="28">
        <v>0</v>
      </c>
      <c r="P2447" s="28">
        <v>0</v>
      </c>
      <c r="Q2447" s="28">
        <v>0</v>
      </c>
      <c r="R2447" s="28">
        <v>0</v>
      </c>
      <c r="S2447" s="93">
        <v>0</v>
      </c>
      <c r="T2447" s="93">
        <f>_xlfn.XLOOKUP(B2447,'[3]Nur des jours'!$B:$B,'[3]Nur des jours'!$U:$U,"")</f>
        <v>0</v>
      </c>
      <c r="U2447" s="93">
        <v>0</v>
      </c>
      <c r="V2447" s="93">
        <v>0</v>
      </c>
      <c r="W2447" s="93">
        <v>0</v>
      </c>
      <c r="X2447" s="93">
        <v>0</v>
      </c>
      <c r="Y2447" s="93">
        <v>0</v>
      </c>
      <c r="Z2447" s="93">
        <v>0</v>
      </c>
      <c r="AA2447" s="93">
        <v>0</v>
      </c>
      <c r="AB2447" s="93">
        <v>0</v>
      </c>
      <c r="AC2447" s="93">
        <f>_xlfn.XLOOKUP(B2447,'[3]Nur des jours'!$B:$B,'[3]Nur des jours'!$N:$N,"")</f>
        <v>0</v>
      </c>
      <c r="AD2447" s="93">
        <v>0</v>
      </c>
      <c r="AE2447" s="93">
        <v>0</v>
      </c>
      <c r="AF2447" s="93">
        <v>0</v>
      </c>
      <c r="AG2447" s="93"/>
      <c r="AH2447" s="93">
        <v>0</v>
      </c>
      <c r="AI2447" s="93">
        <v>0</v>
      </c>
      <c r="AJ2447" s="93">
        <v>0</v>
      </c>
      <c r="AK2447" s="93">
        <v>0</v>
      </c>
      <c r="AL2447" s="93">
        <v>0</v>
      </c>
      <c r="AM2447" s="49" t="s">
        <v>5598</v>
      </c>
      <c r="AN2447" s="49"/>
      <c r="AO2447" s="48" t="str" cm="1">
        <f t="array" ref="AO2447">IFERROR(_xlfn.IFS(
AQ2447="MPR ISSUE","PDH",
AQ2447="BSS Hardware Issue","BSS",
AQ2447="Sites strategiques, MLL, Pylone, etc.","ENVTECH",
AQ2447="AKTIVCO DEFAUT GE &amp; POWER Cabinet","AKTIVCO",
AQ2447="AKTIVCO Coupure ENEO &amp; Baisse de tension","AKTIVCO GRID ONLY",
AQ2447="Coupure ENEO &amp; Baisse de tension","IHS GRID ONLY",
AQ2447="Defaut GE &amp; POWER Cabinet","IHS",
AQ2447="Sharing","Partners",
AQ2447="Sites strategiques &amp; DataCenter","SST &amp; DC",
AQ2447="Exclu","Exclu",
AQ2447="SAT","SAT",
AQ2447="SPARE-ISSUE","SPARE-ISSUE",
AQ2447="Fiber CAmtel","TRANS_FO_CAMTEL",
AQ2447="Fiber AOF","Fiber AOF",
AQ2447="Projet OCM (HUAWEI)","TRAVAUX-HUAWEI",
AQ2447="Projet OCM (NOKIA)","TRAVAUX-NOKIA",
AQ2447="ACCESS-ISSUE","ACCESS-ISSUE",
AQ2447="Projet OCM (ZTE, NOKIA, autres projets)","TRAVAUX OCM",
AQ2447="No root CAuse","No root cause",
AQ2447="ODU HS","PDH",
AQ2447="IP &amp; VLAN","PDH",
AQ2447="Warehouse HUAWEI","SPARE-ISSUE",
AQ2447="SPARE-HS","SPARE-ISSUE",
AQ2447="Power Telco","BSS",AQ2447="no impacts","no impacts"
),"")</f>
        <v>Exclu</v>
      </c>
      <c r="AP2447" s="48" t="str" cm="1">
        <f t="array" ref="AP2447">IFERROR(_xlfn.IFS(
AQ2447="MPR ISSUE","TX ISSUE",
AQ2447="BSS Hardware Issue","RAN ISSUE",
AQ2447="Sites strategiques, MLL, Pylone, etc.","ENVTECH",
AQ2447="AKTIVCO DEFAUT GE &amp; POWER Cabinet","POWER ISSUE",
AQ2447="AKTIVCO Coupure ENEO &amp; Baisse de tension","POWER ISSUE",
AQ2447="Coupure ENEO &amp; Baisse de tension","POWER ISSUE",
AQ2447="Defaut GE &amp; POWER Cabinet","POWER ISSUE",
AQ2447="Sharing","POWER ISSUE",
AQ2447="Sites strategiques &amp; DataCenter","POWER ISSUE",
AQ2447="Exclu","Exclu",
AQ2447="SAT","TX ISSUE",
AQ2447="SPARE-ISSUE","SPARE-ISSUE",
AQ2447="Fiber CAmtel","TX ISSUE",
AQ2447="Fiber AOF","TX ISSUE",
AQ2447="Projet OCM (HUAWEI)","TRAVAUX-HUAWEI",
AQ2447="Projet OCM (NOKIA)","TRAVAUX -NOKIA",
AQ2447="ACCESS-ISSUE","ACCESS-ISSUE",
AQ2447="Projet OCM (ZTE, NOKIA, autres projets)","TRAVAUX OCM",
AQ2447="No root CAuse","No root cause",
AQ2447="ODU HS","TX ISSUE",
AQ2447="IP &amp; VLAN","TX ISSUE",
AQ2447="Warehouse HUAWEI","SPARE-ISSUE",
AQ2447="SPARE-HS","SPARE-ISSUE",
AQ2447="Power Telco","RAN ISSUE",AQ2447="no impacts","no impacts"
),"")</f>
        <v>Exclu</v>
      </c>
      <c r="AQ2447" s="67" t="s">
        <v>5598</v>
      </c>
      <c r="AR2447" s="48" t="str" cm="1">
        <f t="array" ref="AR2447">IFERROR(_xlfn.IFS(
AQ2447="MPR ISSUE","ACTIVE",
AQ2447="BSS Hardware Issue","ACTIVE",
AQ2447="Sites strategiques, MLL, Pylone, etc.","PASSIVE",
AQ2447="AKTIVCO DEFAUT GE &amp; POWER Cabinet","PASSIVE",
AQ2447="AKTIVCO Coupure ENEO &amp; Baisse de tension","PASSIVE",
AQ2447="Coupure ENEO &amp; Baisse de tension","PASSIVE",
AQ2447="Defaut GE &amp; POWER Cabinet","PASSIVE",
AQ2447="Sharing","PASSIVE",
AQ2447="Sites strategiques &amp; DataCenter","PASSIVE",
AQ2447="Exclu","Exclu",
AQ2447="SAT","ACTIVE",
AQ2447="SPARE-ISSUE","SPARE-ISSUE",
AQ2447="Fiber CAmtel","ACTIVE",
AQ2447="Fiber AOF","ACTIVE",
AQ2447="Projet OCM (HUAWEI)","PLANNED WORKS",
AQ2447="Projet OCM (NOKIA)","PLANNED WORKS",
AQ2447="ACCESS-ISSUE","ACCESS-ISSUE",
AQ2447="Projet OCM (ZTE, NOKIA, autres projets)","PLANNED WORKS",
AQ2447="No root CAuse","No root cause",
AQ2447="ODU HS","ACTIVE",
AQ2447="IP &amp; VLAN","ACTIVE",
AQ2447="Warehouse HUAWEI","SPARE-ISSUE",
AQ2447="SPARE-HS","SPARE-ISSUE",
AQ2447="Power Telco","ACTIVE", AQ2447="no impacts","no impacts"
),"")</f>
        <v>Exclu</v>
      </c>
      <c r="AS2447" s="92" t="s">
        <v>5925</v>
      </c>
      <c r="AT2447" s="98" t="s">
        <v>4749</v>
      </c>
      <c r="AU2447" s="9"/>
      <c r="AV2447" s="17" t="s">
        <v>5537</v>
      </c>
      <c r="AW2447" s="7" t="s">
        <v>5537</v>
      </c>
      <c r="AX2447" s="6" t="s">
        <v>5537</v>
      </c>
      <c r="AY2447" s="7"/>
      <c r="AZ2447" s="3" t="s">
        <v>5925</v>
      </c>
      <c r="BA2447" s="18" t="s">
        <v>5537</v>
      </c>
      <c r="BB2447" s="18" t="s">
        <v>5537</v>
      </c>
      <c r="BC2447" s="18" t="s">
        <v>5537</v>
      </c>
      <c r="BD2447" s="18" t="s">
        <v>5537</v>
      </c>
      <c r="BE2447" s="18" t="s">
        <v>5537</v>
      </c>
      <c r="BF2447" s="18" t="s">
        <v>5537</v>
      </c>
      <c r="BG2447" s="18" t="s">
        <v>5537</v>
      </c>
      <c r="BH2447" s="18" t="s">
        <v>5537</v>
      </c>
      <c r="BI2447" s="18" t="s">
        <v>5537</v>
      </c>
      <c r="BJ2447" s="18" t="s">
        <v>5537</v>
      </c>
      <c r="BK2447" s="18" t="s">
        <v>5537</v>
      </c>
      <c r="BL2447" s="9" t="s">
        <v>5537</v>
      </c>
      <c r="BM2447" s="14" t="s">
        <v>5537</v>
      </c>
      <c r="BN2447" s="14" t="s">
        <v>5537</v>
      </c>
      <c r="BO2447" s="14" t="str">
        <f>_xlfn.XLOOKUP(B2447,'[4]cell downs 18042026 17h'!$B:$B,'[4]cell downs 18042026 17h'!$B:$B,"")</f>
        <v/>
      </c>
      <c r="BP2447" s="14" t="str">
        <f>_xlfn.XLOOKUP(B2447,'[5]Cells Huawei 19042026 15h'!$B:$B,'[5]Cells Huawei 19042026 15h'!$B:$B,"")</f>
        <v/>
      </c>
      <c r="BQ2447" s="9" t="str">
        <f>_xlfn.XLOOKUP(B2447,'[6]cells down 19042026 9H40'!$B:$B,'[6]cells down 19042026 9H40'!$B:$B,"")</f>
        <v/>
      </c>
      <c r="BR2447" s="9" t="s">
        <v>4749</v>
      </c>
      <c r="BS2447" s="9" t="s">
        <v>154</v>
      </c>
    </row>
    <row r="2448" spans="1:71" s="20" customFormat="1" x14ac:dyDescent="0.35">
      <c r="A2448" s="1" t="s">
        <v>4850</v>
      </c>
      <c r="B2448" s="8" t="s">
        <v>4851</v>
      </c>
      <c r="C2448" s="3" t="str">
        <f>_xlfn.XLOOKUP(B2448,'[1]daily break down'!$D:$D,'[1]daily break down'!$E:$E,"")</f>
        <v>SUD-OUEST</v>
      </c>
      <c r="D2448" s="1"/>
      <c r="E2448" s="1"/>
      <c r="F2448" s="3" t="s">
        <v>13</v>
      </c>
      <c r="G2448" s="1" t="s">
        <v>4852</v>
      </c>
      <c r="H2448" s="33" t="str">
        <f>_xlfn.XLOOKUP(B2448,[2]CALCULATION!$B:$B,[2]CALCULATION!$H:$H,"")</f>
        <v>NOKIA</v>
      </c>
      <c r="I2448" s="28">
        <v>0</v>
      </c>
      <c r="J2448" s="28">
        <v>0</v>
      </c>
      <c r="K2448" s="28">
        <v>0</v>
      </c>
      <c r="L2448" s="28">
        <v>0</v>
      </c>
      <c r="M2448" s="28">
        <v>0</v>
      </c>
      <c r="N2448" s="28">
        <v>0</v>
      </c>
      <c r="O2448" s="28">
        <v>0</v>
      </c>
      <c r="P2448" s="28">
        <v>0</v>
      </c>
      <c r="Q2448" s="28">
        <v>0</v>
      </c>
      <c r="R2448" s="28">
        <v>0</v>
      </c>
      <c r="S2448" s="93">
        <v>0</v>
      </c>
      <c r="T2448" s="93">
        <f>_xlfn.XLOOKUP(B2448,'[3]Nur des jours'!$B:$B,'[3]Nur des jours'!$U:$U,"")</f>
        <v>0</v>
      </c>
      <c r="U2448" s="93">
        <v>0</v>
      </c>
      <c r="V2448" s="93">
        <v>0</v>
      </c>
      <c r="W2448" s="93">
        <v>0</v>
      </c>
      <c r="X2448" s="93">
        <v>0</v>
      </c>
      <c r="Y2448" s="93">
        <v>0</v>
      </c>
      <c r="Z2448" s="93">
        <v>0</v>
      </c>
      <c r="AA2448" s="93">
        <v>0</v>
      </c>
      <c r="AB2448" s="93">
        <v>0</v>
      </c>
      <c r="AC2448" s="93">
        <f>_xlfn.XLOOKUP(B2448,'[3]Nur des jours'!$B:$B,'[3]Nur des jours'!$N:$N,"")</f>
        <v>0</v>
      </c>
      <c r="AD2448" s="93">
        <v>0</v>
      </c>
      <c r="AE2448" s="93">
        <v>0</v>
      </c>
      <c r="AF2448" s="93">
        <v>0</v>
      </c>
      <c r="AG2448" s="93"/>
      <c r="AH2448" s="93">
        <v>0</v>
      </c>
      <c r="AI2448" s="93">
        <v>0</v>
      </c>
      <c r="AJ2448" s="93">
        <v>0</v>
      </c>
      <c r="AK2448" s="93">
        <v>0</v>
      </c>
      <c r="AL2448" s="93">
        <v>0</v>
      </c>
      <c r="AM2448" s="49" t="s">
        <v>5598</v>
      </c>
      <c r="AN2448" s="49"/>
      <c r="AO2448" s="48" t="str" cm="1">
        <f t="array" ref="AO2448">IFERROR(_xlfn.IFS(
AQ2448="MPR ISSUE","PDH",
AQ2448="BSS Hardware Issue","BSS",
AQ2448="Sites strategiques, MLL, Pylone, etc.","ENVTECH",
AQ2448="AKTIVCO DEFAUT GE &amp; POWER Cabinet","AKTIVCO",
AQ2448="AKTIVCO Coupure ENEO &amp; Baisse de tension","AKTIVCO GRID ONLY",
AQ2448="Coupure ENEO &amp; Baisse de tension","IHS GRID ONLY",
AQ2448="Defaut GE &amp; POWER Cabinet","IHS",
AQ2448="Sharing","Partners",
AQ2448="Sites strategiques &amp; DataCenter","SST &amp; DC",
AQ2448="Exclu","Exclu",
AQ2448="SAT","SAT",
AQ2448="SPARE-ISSUE","SPARE-ISSUE",
AQ2448="Fiber CAmtel","TRANS_FO_CAMTEL",
AQ2448="Fiber AOF","Fiber AOF",
AQ2448="Projet OCM (HUAWEI)","TRAVAUX-HUAWEI",
AQ2448="Projet OCM (NOKIA)","TRAVAUX-NOKIA",
AQ2448="ACCESS-ISSUE","ACCESS-ISSUE",
AQ2448="Projet OCM (ZTE, NOKIA, autres projets)","TRAVAUX OCM",
AQ2448="No root CAuse","No root cause",
AQ2448="ODU HS","PDH",
AQ2448="IP &amp; VLAN","PDH",
AQ2448="Warehouse HUAWEI","SPARE-ISSUE",
AQ2448="SPARE-HS","SPARE-ISSUE",
AQ2448="Power Telco","BSS",AQ2448="no impacts","no impacts"
),"")</f>
        <v>Exclu</v>
      </c>
      <c r="AP2448" s="48" t="str" cm="1">
        <f t="array" ref="AP2448">IFERROR(_xlfn.IFS(
AQ2448="MPR ISSUE","TX ISSUE",
AQ2448="BSS Hardware Issue","RAN ISSUE",
AQ2448="Sites strategiques, MLL, Pylone, etc.","ENVTECH",
AQ2448="AKTIVCO DEFAUT GE &amp; POWER Cabinet","POWER ISSUE",
AQ2448="AKTIVCO Coupure ENEO &amp; Baisse de tension","POWER ISSUE",
AQ2448="Coupure ENEO &amp; Baisse de tension","POWER ISSUE",
AQ2448="Defaut GE &amp; POWER Cabinet","POWER ISSUE",
AQ2448="Sharing","POWER ISSUE",
AQ2448="Sites strategiques &amp; DataCenter","POWER ISSUE",
AQ2448="Exclu","Exclu",
AQ2448="SAT","TX ISSUE",
AQ2448="SPARE-ISSUE","SPARE-ISSUE",
AQ2448="Fiber CAmtel","TX ISSUE",
AQ2448="Fiber AOF","TX ISSUE",
AQ2448="Projet OCM (HUAWEI)","TRAVAUX-HUAWEI",
AQ2448="Projet OCM (NOKIA)","TRAVAUX -NOKIA",
AQ2448="ACCESS-ISSUE","ACCESS-ISSUE",
AQ2448="Projet OCM (ZTE, NOKIA, autres projets)","TRAVAUX OCM",
AQ2448="No root CAuse","No root cause",
AQ2448="ODU HS","TX ISSUE",
AQ2448="IP &amp; VLAN","TX ISSUE",
AQ2448="Warehouse HUAWEI","SPARE-ISSUE",
AQ2448="SPARE-HS","SPARE-ISSUE",
AQ2448="Power Telco","RAN ISSUE",AQ2448="no impacts","no impacts"
),"")</f>
        <v>Exclu</v>
      </c>
      <c r="AQ2448" s="67" t="s">
        <v>5598</v>
      </c>
      <c r="AR2448" s="48" t="str" cm="1">
        <f t="array" ref="AR2448">IFERROR(_xlfn.IFS(
AQ2448="MPR ISSUE","ACTIVE",
AQ2448="BSS Hardware Issue","ACTIVE",
AQ2448="Sites strategiques, MLL, Pylone, etc.","PASSIVE",
AQ2448="AKTIVCO DEFAUT GE &amp; POWER Cabinet","PASSIVE",
AQ2448="AKTIVCO Coupure ENEO &amp; Baisse de tension","PASSIVE",
AQ2448="Coupure ENEO &amp; Baisse de tension","PASSIVE",
AQ2448="Defaut GE &amp; POWER Cabinet","PASSIVE",
AQ2448="Sharing","PASSIVE",
AQ2448="Sites strategiques &amp; DataCenter","PASSIVE",
AQ2448="Exclu","Exclu",
AQ2448="SAT","ACTIVE",
AQ2448="SPARE-ISSUE","SPARE-ISSUE",
AQ2448="Fiber CAmtel","ACTIVE",
AQ2448="Fiber AOF","ACTIVE",
AQ2448="Projet OCM (HUAWEI)","PLANNED WORKS",
AQ2448="Projet OCM (NOKIA)","PLANNED WORKS",
AQ2448="ACCESS-ISSUE","ACCESS-ISSUE",
AQ2448="Projet OCM (ZTE, NOKIA, autres projets)","PLANNED WORKS",
AQ2448="No root CAuse","No root cause",
AQ2448="ODU HS","ACTIVE",
AQ2448="IP &amp; VLAN","ACTIVE",
AQ2448="Warehouse HUAWEI","SPARE-ISSUE",
AQ2448="SPARE-HS","SPARE-ISSUE",
AQ2448="Power Telco","ACTIVE", AQ2448="no impacts","no impacts"
),"")</f>
        <v>Exclu</v>
      </c>
      <c r="AS2448" s="92" t="s">
        <v>5537</v>
      </c>
      <c r="AT2448" s="98" t="s">
        <v>4851</v>
      </c>
      <c r="AU2448" s="9"/>
      <c r="AV2448" s="17" t="s">
        <v>5537</v>
      </c>
      <c r="AW2448" s="7" t="s">
        <v>5537</v>
      </c>
      <c r="AX2448" s="6" t="s">
        <v>5537</v>
      </c>
      <c r="AY2448" s="7"/>
      <c r="AZ2448" s="3" t="s">
        <v>5537</v>
      </c>
      <c r="BA2448" s="18" t="s">
        <v>5537</v>
      </c>
      <c r="BB2448" s="18" t="s">
        <v>5537</v>
      </c>
      <c r="BC2448" s="18" t="s">
        <v>5537</v>
      </c>
      <c r="BD2448" s="18" t="s">
        <v>5537</v>
      </c>
      <c r="BE2448" s="18" t="s">
        <v>5537</v>
      </c>
      <c r="BF2448" s="18" t="s">
        <v>5537</v>
      </c>
      <c r="BG2448" s="18" t="s">
        <v>5537</v>
      </c>
      <c r="BH2448" s="18" t="s">
        <v>5537</v>
      </c>
      <c r="BI2448" s="18" t="s">
        <v>5537</v>
      </c>
      <c r="BJ2448" s="18" t="s">
        <v>5537</v>
      </c>
      <c r="BK2448" s="18" t="s">
        <v>5537</v>
      </c>
      <c r="BL2448" s="9" t="s">
        <v>5537</v>
      </c>
      <c r="BM2448" s="14" t="s">
        <v>5537</v>
      </c>
      <c r="BN2448" s="14" t="s">
        <v>5537</v>
      </c>
      <c r="BO2448" s="14" t="str">
        <f>_xlfn.XLOOKUP(B2448,'[4]cell downs 18042026 17h'!$B:$B,'[4]cell downs 18042026 17h'!$B:$B,"")</f>
        <v/>
      </c>
      <c r="BP2448" s="14" t="str">
        <f>_xlfn.XLOOKUP(B2448,'[5]Cells Huawei 19042026 15h'!$B:$B,'[5]Cells Huawei 19042026 15h'!$B:$B,"")</f>
        <v/>
      </c>
      <c r="BQ2448" s="9" t="str">
        <f>_xlfn.XLOOKUP(B2448,'[6]cells down 19042026 9H40'!$B:$B,'[6]cells down 19042026 9H40'!$B:$B,"")</f>
        <v/>
      </c>
      <c r="BR2448" s="9" t="s">
        <v>5537</v>
      </c>
      <c r="BS2448" s="9" t="s">
        <v>66</v>
      </c>
    </row>
    <row r="2449" spans="1:71" s="20" customFormat="1" x14ac:dyDescent="0.35">
      <c r="A2449" s="1" t="s">
        <v>4754</v>
      </c>
      <c r="B2449" s="8" t="s">
        <v>4755</v>
      </c>
      <c r="C2449" s="3" t="str">
        <f>_xlfn.XLOOKUP(B2449,'[1]daily break down'!$D:$D,'[1]daily break down'!$E:$E,"")</f>
        <v>CENTRE</v>
      </c>
      <c r="D2449" s="1" t="s">
        <v>11</v>
      </c>
      <c r="E2449" s="1" t="s">
        <v>12</v>
      </c>
      <c r="F2449" s="3" t="s">
        <v>37</v>
      </c>
      <c r="G2449" s="1" t="s">
        <v>4754</v>
      </c>
      <c r="H2449" s="34" t="str">
        <f>_xlfn.XLOOKUP(B2449,[2]CALCULATION!$B:$B,[2]CALCULATION!$H:$H,"")</f>
        <v>ZTE</v>
      </c>
      <c r="I2449" s="28">
        <v>0</v>
      </c>
      <c r="J2449" s="28">
        <v>0</v>
      </c>
      <c r="K2449" s="28">
        <v>0</v>
      </c>
      <c r="L2449" s="28">
        <v>0</v>
      </c>
      <c r="M2449" s="28">
        <v>0</v>
      </c>
      <c r="N2449" s="28">
        <v>0</v>
      </c>
      <c r="O2449" s="28">
        <v>0</v>
      </c>
      <c r="P2449" s="28">
        <v>0</v>
      </c>
      <c r="Q2449" s="28">
        <v>0</v>
      </c>
      <c r="R2449" s="28">
        <v>0</v>
      </c>
      <c r="S2449" s="93">
        <v>0</v>
      </c>
      <c r="T2449" s="93">
        <f>_xlfn.XLOOKUP(B2449,'[3]Nur des jours'!$B:$B,'[3]Nur des jours'!$U:$U,"")</f>
        <v>0</v>
      </c>
      <c r="U2449" s="93">
        <v>0</v>
      </c>
      <c r="V2449" s="93">
        <v>0</v>
      </c>
      <c r="W2449" s="93">
        <v>0</v>
      </c>
      <c r="X2449" s="93">
        <v>0</v>
      </c>
      <c r="Y2449" s="93">
        <v>0</v>
      </c>
      <c r="Z2449" s="93">
        <v>0</v>
      </c>
      <c r="AA2449" s="93">
        <v>0</v>
      </c>
      <c r="AB2449" s="93">
        <v>0</v>
      </c>
      <c r="AC2449" s="93">
        <f>_xlfn.XLOOKUP(B2449,'[3]Nur des jours'!$B:$B,'[3]Nur des jours'!$N:$N,"")</f>
        <v>0</v>
      </c>
      <c r="AD2449" s="93">
        <v>0</v>
      </c>
      <c r="AE2449" s="93">
        <v>0</v>
      </c>
      <c r="AF2449" s="93">
        <v>0</v>
      </c>
      <c r="AG2449" s="93"/>
      <c r="AH2449" s="93">
        <v>0</v>
      </c>
      <c r="AI2449" s="93">
        <v>0</v>
      </c>
      <c r="AJ2449" s="93">
        <v>0</v>
      </c>
      <c r="AK2449" s="93">
        <v>0</v>
      </c>
      <c r="AL2449" s="93">
        <v>0</v>
      </c>
      <c r="AM2449" s="49" t="s">
        <v>5598</v>
      </c>
      <c r="AN2449" s="49"/>
      <c r="AO2449" s="48" t="str" cm="1">
        <f t="array" ref="AO2449">IFERROR(_xlfn.IFS(
AQ2449="MPR ISSUE","PDH",
AQ2449="BSS Hardware Issue","BSS",
AQ2449="Sites strategiques, MLL, Pylone, etc.","ENVTECH",
AQ2449="AKTIVCO DEFAUT GE &amp; POWER Cabinet","AKTIVCO",
AQ2449="AKTIVCO Coupure ENEO &amp; Baisse de tension","AKTIVCO GRID ONLY",
AQ2449="Coupure ENEO &amp; Baisse de tension","IHS GRID ONLY",
AQ2449="Defaut GE &amp; POWER Cabinet","IHS",
AQ2449="Sharing","Partners",
AQ2449="Sites strategiques &amp; DataCenter","SST &amp; DC",
AQ2449="Exclu","Exclu",
AQ2449="SAT","SAT",
AQ2449="SPARE-ISSUE","SPARE-ISSUE",
AQ2449="Fiber CAmtel","TRANS_FO_CAMTEL",
AQ2449="Fiber AOF","Fiber AOF",
AQ2449="Projet OCM (HUAWEI)","TRAVAUX-HUAWEI",
AQ2449="Projet OCM (NOKIA)","TRAVAUX-NOKIA",
AQ2449="ACCESS-ISSUE","ACCESS-ISSUE",
AQ2449="Projet OCM (ZTE, NOKIA, autres projets)","TRAVAUX OCM",
AQ2449="No root CAuse","No root cause",
AQ2449="ODU HS","PDH",
AQ2449="IP &amp; VLAN","PDH",
AQ2449="Warehouse HUAWEI","SPARE-ISSUE",
AQ2449="SPARE-HS","SPARE-ISSUE",
AQ2449="Power Telco","BSS",AQ2449="no impacts","no impacts"
),"")</f>
        <v>Exclu</v>
      </c>
      <c r="AP2449" s="48" t="str" cm="1">
        <f t="array" ref="AP2449">IFERROR(_xlfn.IFS(
AQ2449="MPR ISSUE","TX ISSUE",
AQ2449="BSS Hardware Issue","RAN ISSUE",
AQ2449="Sites strategiques, MLL, Pylone, etc.","ENVTECH",
AQ2449="AKTIVCO DEFAUT GE &amp; POWER Cabinet","POWER ISSUE",
AQ2449="AKTIVCO Coupure ENEO &amp; Baisse de tension","POWER ISSUE",
AQ2449="Coupure ENEO &amp; Baisse de tension","POWER ISSUE",
AQ2449="Defaut GE &amp; POWER Cabinet","POWER ISSUE",
AQ2449="Sharing","POWER ISSUE",
AQ2449="Sites strategiques &amp; DataCenter","POWER ISSUE",
AQ2449="Exclu","Exclu",
AQ2449="SAT","TX ISSUE",
AQ2449="SPARE-ISSUE","SPARE-ISSUE",
AQ2449="Fiber CAmtel","TX ISSUE",
AQ2449="Fiber AOF","TX ISSUE",
AQ2449="Projet OCM (HUAWEI)","TRAVAUX-HUAWEI",
AQ2449="Projet OCM (NOKIA)","TRAVAUX -NOKIA",
AQ2449="ACCESS-ISSUE","ACCESS-ISSUE",
AQ2449="Projet OCM (ZTE, NOKIA, autres projets)","TRAVAUX OCM",
AQ2449="No root CAuse","No root cause",
AQ2449="ODU HS","TX ISSUE",
AQ2449="IP &amp; VLAN","TX ISSUE",
AQ2449="Warehouse HUAWEI","SPARE-ISSUE",
AQ2449="SPARE-HS","SPARE-ISSUE",
AQ2449="Power Telco","RAN ISSUE",AQ2449="no impacts","no impacts"
),"")</f>
        <v>Exclu</v>
      </c>
      <c r="AQ2449" s="67" t="s">
        <v>5598</v>
      </c>
      <c r="AR2449" s="48" t="str" cm="1">
        <f t="array" ref="AR2449">IFERROR(_xlfn.IFS(
AQ2449="MPR ISSUE","ACTIVE",
AQ2449="BSS Hardware Issue","ACTIVE",
AQ2449="Sites strategiques, MLL, Pylone, etc.","PASSIVE",
AQ2449="AKTIVCO DEFAUT GE &amp; POWER Cabinet","PASSIVE",
AQ2449="AKTIVCO Coupure ENEO &amp; Baisse de tension","PASSIVE",
AQ2449="Coupure ENEO &amp; Baisse de tension","PASSIVE",
AQ2449="Defaut GE &amp; POWER Cabinet","PASSIVE",
AQ2449="Sharing","PASSIVE",
AQ2449="Sites strategiques &amp; DataCenter","PASSIVE",
AQ2449="Exclu","Exclu",
AQ2449="SAT","ACTIVE",
AQ2449="SPARE-ISSUE","SPARE-ISSUE",
AQ2449="Fiber CAmtel","ACTIVE",
AQ2449="Fiber AOF","ACTIVE",
AQ2449="Projet OCM (HUAWEI)","PLANNED WORKS",
AQ2449="Projet OCM (NOKIA)","PLANNED WORKS",
AQ2449="ACCESS-ISSUE","ACCESS-ISSUE",
AQ2449="Projet OCM (ZTE, NOKIA, autres projets)","PLANNED WORKS",
AQ2449="No root CAuse","No root cause",
AQ2449="ODU HS","ACTIVE",
AQ2449="IP &amp; VLAN","ACTIVE",
AQ2449="Warehouse HUAWEI","SPARE-ISSUE",
AQ2449="SPARE-HS","SPARE-ISSUE",
AQ2449="Power Telco","ACTIVE", AQ2449="no impacts","no impacts"
),"")</f>
        <v>Exclu</v>
      </c>
      <c r="AS2449" s="92" t="s">
        <v>5537</v>
      </c>
      <c r="AT2449" s="98" t="s">
        <v>4755</v>
      </c>
      <c r="AU2449" s="9"/>
      <c r="AV2449" s="17" t="s">
        <v>5537</v>
      </c>
      <c r="AW2449" s="7" t="s">
        <v>5537</v>
      </c>
      <c r="AX2449" s="6" t="s">
        <v>5537</v>
      </c>
      <c r="AY2449" s="7"/>
      <c r="AZ2449" s="3" t="s">
        <v>5537</v>
      </c>
      <c r="BA2449" s="18" t="s">
        <v>5537</v>
      </c>
      <c r="BB2449" s="18" t="s">
        <v>5537</v>
      </c>
      <c r="BC2449" s="18" t="s">
        <v>5537</v>
      </c>
      <c r="BD2449" s="18" t="s">
        <v>5537</v>
      </c>
      <c r="BE2449" s="18" t="s">
        <v>5537</v>
      </c>
      <c r="BF2449" s="18" t="s">
        <v>5537</v>
      </c>
      <c r="BG2449" s="18" t="s">
        <v>5537</v>
      </c>
      <c r="BH2449" s="18" t="s">
        <v>5537</v>
      </c>
      <c r="BI2449" s="18" t="s">
        <v>5537</v>
      </c>
      <c r="BJ2449" s="18" t="s">
        <v>5537</v>
      </c>
      <c r="BK2449" s="18" t="s">
        <v>5537</v>
      </c>
      <c r="BL2449" s="9" t="s">
        <v>5537</v>
      </c>
      <c r="BM2449" s="14" t="s">
        <v>5537</v>
      </c>
      <c r="BN2449" s="14" t="s">
        <v>5537</v>
      </c>
      <c r="BO2449" s="14" t="str">
        <f>_xlfn.XLOOKUP(B2449,'[4]cell downs 18042026 17h'!$B:$B,'[4]cell downs 18042026 17h'!$B:$B,"")</f>
        <v/>
      </c>
      <c r="BP2449" s="14" t="str">
        <f>_xlfn.XLOOKUP(B2449,'[5]Cells Huawei 19042026 15h'!$B:$B,'[5]Cells Huawei 19042026 15h'!$B:$B,"")</f>
        <v/>
      </c>
      <c r="BQ2449" s="9" t="str">
        <f>_xlfn.XLOOKUP(B2449,'[6]cells down 19042026 9H40'!$B:$B,'[6]cells down 19042026 9H40'!$B:$B,"")</f>
        <v/>
      </c>
      <c r="BR2449" s="9" t="s">
        <v>4755</v>
      </c>
      <c r="BS2449" s="9" t="s">
        <v>12</v>
      </c>
    </row>
    <row r="2450" spans="1:71" s="20" customFormat="1" x14ac:dyDescent="0.35">
      <c r="A2450" s="4" t="s">
        <v>4911</v>
      </c>
      <c r="B2450" s="27" t="s">
        <v>4912</v>
      </c>
      <c r="C2450" s="3" t="str">
        <f>_xlfn.XLOOKUP(B2450,'[1]daily break down'!$D:$D,'[1]daily break down'!$E:$E,"")</f>
        <v>Douala</v>
      </c>
      <c r="D2450" s="3" t="s">
        <v>1484</v>
      </c>
      <c r="E2450" s="3" t="e">
        <v>#N/A</v>
      </c>
      <c r="F2450" s="3" t="s">
        <v>31</v>
      </c>
      <c r="G2450" s="4" t="s">
        <v>32</v>
      </c>
      <c r="H2450" s="34" t="str">
        <f>_xlfn.XLOOKUP(B2450,[2]CALCULATION!$B:$B,[2]CALCULATION!$H:$H,"")</f>
        <v>ZTE</v>
      </c>
      <c r="I2450" s="28">
        <v>0</v>
      </c>
      <c r="J2450" s="28">
        <v>0</v>
      </c>
      <c r="K2450" s="28">
        <v>0</v>
      </c>
      <c r="L2450" s="28">
        <v>0</v>
      </c>
      <c r="M2450" s="28">
        <v>0</v>
      </c>
      <c r="N2450" s="28">
        <v>0</v>
      </c>
      <c r="O2450" s="28">
        <v>0</v>
      </c>
      <c r="P2450" s="28">
        <v>0</v>
      </c>
      <c r="Q2450" s="28">
        <v>0</v>
      </c>
      <c r="R2450" s="28">
        <v>0</v>
      </c>
      <c r="S2450" s="93">
        <v>0</v>
      </c>
      <c r="T2450" s="93">
        <f>_xlfn.XLOOKUP(B2450,'[3]Nur des jours'!$B:$B,'[3]Nur des jours'!$U:$U,"")</f>
        <v>0</v>
      </c>
      <c r="U2450" s="93">
        <v>0</v>
      </c>
      <c r="V2450" s="93">
        <v>0</v>
      </c>
      <c r="W2450" s="93">
        <v>0</v>
      </c>
      <c r="X2450" s="93">
        <v>0</v>
      </c>
      <c r="Y2450" s="93">
        <v>0</v>
      </c>
      <c r="Z2450" s="93">
        <v>0</v>
      </c>
      <c r="AA2450" s="93">
        <v>0</v>
      </c>
      <c r="AB2450" s="93">
        <v>0</v>
      </c>
      <c r="AC2450" s="93">
        <f>_xlfn.XLOOKUP(B2450,'[3]Nur des jours'!$B:$B,'[3]Nur des jours'!$N:$N,"")</f>
        <v>0</v>
      </c>
      <c r="AD2450" s="93">
        <v>0</v>
      </c>
      <c r="AE2450" s="93">
        <v>0</v>
      </c>
      <c r="AF2450" s="93">
        <v>0</v>
      </c>
      <c r="AG2450" s="93"/>
      <c r="AH2450" s="93">
        <v>0</v>
      </c>
      <c r="AI2450" s="93">
        <v>0</v>
      </c>
      <c r="AJ2450" s="93">
        <v>0</v>
      </c>
      <c r="AK2450" s="93">
        <v>0</v>
      </c>
      <c r="AL2450" s="93">
        <v>0</v>
      </c>
      <c r="AM2450" s="49" t="s">
        <v>5598</v>
      </c>
      <c r="AN2450" s="49"/>
      <c r="AO2450" s="48" t="str" cm="1">
        <f t="array" ref="AO2450">IFERROR(_xlfn.IFS(
AQ2450="MPR ISSUE","PDH",
AQ2450="BSS Hardware Issue","BSS",
AQ2450="Sites strategiques, MLL, Pylone, etc.","ENVTECH",
AQ2450="AKTIVCO DEFAUT GE &amp; POWER Cabinet","AKTIVCO",
AQ2450="AKTIVCO Coupure ENEO &amp; Baisse de tension","AKTIVCO GRID ONLY",
AQ2450="Coupure ENEO &amp; Baisse de tension","IHS GRID ONLY",
AQ2450="Defaut GE &amp; POWER Cabinet","IHS",
AQ2450="Sharing","Partners",
AQ2450="Sites strategiques &amp; DataCenter","SST &amp; DC",
AQ2450="Exclu","Exclu",
AQ2450="SAT","SAT",
AQ2450="SPARE-ISSUE","SPARE-ISSUE",
AQ2450="Fiber CAmtel","TRANS_FO_CAMTEL",
AQ2450="Fiber AOF","Fiber AOF",
AQ2450="Projet OCM (HUAWEI)","TRAVAUX-HUAWEI",
AQ2450="Projet OCM (NOKIA)","TRAVAUX-NOKIA",
AQ2450="ACCESS-ISSUE","ACCESS-ISSUE",
AQ2450="Projet OCM (ZTE, NOKIA, autres projets)","TRAVAUX OCM",
AQ2450="No root CAuse","No root cause",
AQ2450="ODU HS","PDH",
AQ2450="IP &amp; VLAN","PDH",
AQ2450="Warehouse HUAWEI","SPARE-ISSUE",
AQ2450="SPARE-HS","SPARE-ISSUE",
AQ2450="Power Telco","BSS",AQ2450="no impacts","no impacts"
),"")</f>
        <v>Exclu</v>
      </c>
      <c r="AP2450" s="48" t="str" cm="1">
        <f t="array" ref="AP2450">IFERROR(_xlfn.IFS(
AQ2450="MPR ISSUE","TX ISSUE",
AQ2450="BSS Hardware Issue","RAN ISSUE",
AQ2450="Sites strategiques, MLL, Pylone, etc.","ENVTECH",
AQ2450="AKTIVCO DEFAUT GE &amp; POWER Cabinet","POWER ISSUE",
AQ2450="AKTIVCO Coupure ENEO &amp; Baisse de tension","POWER ISSUE",
AQ2450="Coupure ENEO &amp; Baisse de tension","POWER ISSUE",
AQ2450="Defaut GE &amp; POWER Cabinet","POWER ISSUE",
AQ2450="Sharing","POWER ISSUE",
AQ2450="Sites strategiques &amp; DataCenter","POWER ISSUE",
AQ2450="Exclu","Exclu",
AQ2450="SAT","TX ISSUE",
AQ2450="SPARE-ISSUE","SPARE-ISSUE",
AQ2450="Fiber CAmtel","TX ISSUE",
AQ2450="Fiber AOF","TX ISSUE",
AQ2450="Projet OCM (HUAWEI)","TRAVAUX-HUAWEI",
AQ2450="Projet OCM (NOKIA)","TRAVAUX -NOKIA",
AQ2450="ACCESS-ISSUE","ACCESS-ISSUE",
AQ2450="Projet OCM (ZTE, NOKIA, autres projets)","TRAVAUX OCM",
AQ2450="No root CAuse","No root cause",
AQ2450="ODU HS","TX ISSUE",
AQ2450="IP &amp; VLAN","TX ISSUE",
AQ2450="Warehouse HUAWEI","SPARE-ISSUE",
AQ2450="SPARE-HS","SPARE-ISSUE",
AQ2450="Power Telco","RAN ISSUE",AQ2450="no impacts","no impacts"
),"")</f>
        <v>Exclu</v>
      </c>
      <c r="AQ2450" s="67" t="s">
        <v>5598</v>
      </c>
      <c r="AR2450" s="48" t="str" cm="1">
        <f t="array" ref="AR2450">IFERROR(_xlfn.IFS(
AQ2450="MPR ISSUE","ACTIVE",
AQ2450="BSS Hardware Issue","ACTIVE",
AQ2450="Sites strategiques, MLL, Pylone, etc.","PASSIVE",
AQ2450="AKTIVCO DEFAUT GE &amp; POWER Cabinet","PASSIVE",
AQ2450="AKTIVCO Coupure ENEO &amp; Baisse de tension","PASSIVE",
AQ2450="Coupure ENEO &amp; Baisse de tension","PASSIVE",
AQ2450="Defaut GE &amp; POWER Cabinet","PASSIVE",
AQ2450="Sharing","PASSIVE",
AQ2450="Sites strategiques &amp; DataCenter","PASSIVE",
AQ2450="Exclu","Exclu",
AQ2450="SAT","ACTIVE",
AQ2450="SPARE-ISSUE","SPARE-ISSUE",
AQ2450="Fiber CAmtel","ACTIVE",
AQ2450="Fiber AOF","ACTIVE",
AQ2450="Projet OCM (HUAWEI)","PLANNED WORKS",
AQ2450="Projet OCM (NOKIA)","PLANNED WORKS",
AQ2450="ACCESS-ISSUE","ACCESS-ISSUE",
AQ2450="Projet OCM (ZTE, NOKIA, autres projets)","PLANNED WORKS",
AQ2450="No root CAuse","No root cause",
AQ2450="ODU HS","ACTIVE",
AQ2450="IP &amp; VLAN","ACTIVE",
AQ2450="Warehouse HUAWEI","SPARE-ISSUE",
AQ2450="SPARE-HS","SPARE-ISSUE",
AQ2450="Power Telco","ACTIVE", AQ2450="no impacts","no impacts"
),"")</f>
        <v>Exclu</v>
      </c>
      <c r="AS2450" s="92" t="s">
        <v>5537</v>
      </c>
      <c r="AT2450" s="98" t="s">
        <v>4912</v>
      </c>
      <c r="AU2450" s="9"/>
      <c r="AV2450" s="17" t="s">
        <v>5537</v>
      </c>
      <c r="AW2450" s="7" t="s">
        <v>5537</v>
      </c>
      <c r="AX2450" s="6" t="s">
        <v>5537</v>
      </c>
      <c r="AY2450" s="7"/>
      <c r="AZ2450" s="3" t="s">
        <v>5537</v>
      </c>
      <c r="BA2450" s="18" t="s">
        <v>5537</v>
      </c>
      <c r="BB2450" s="18" t="s">
        <v>5537</v>
      </c>
      <c r="BC2450" s="18" t="s">
        <v>5537</v>
      </c>
      <c r="BD2450" s="18" t="s">
        <v>5537</v>
      </c>
      <c r="BE2450" s="18" t="s">
        <v>5537</v>
      </c>
      <c r="BF2450" s="18" t="s">
        <v>5537</v>
      </c>
      <c r="BG2450" s="18" t="s">
        <v>5537</v>
      </c>
      <c r="BH2450" s="18" t="s">
        <v>5537</v>
      </c>
      <c r="BI2450" s="18" t="s">
        <v>5537</v>
      </c>
      <c r="BJ2450" s="18" t="s">
        <v>5537</v>
      </c>
      <c r="BK2450" s="18" t="s">
        <v>5537</v>
      </c>
      <c r="BL2450" s="9" t="s">
        <v>5537</v>
      </c>
      <c r="BM2450" s="14" t="s">
        <v>5537</v>
      </c>
      <c r="BN2450" s="14" t="s">
        <v>5537</v>
      </c>
      <c r="BO2450" s="14" t="str">
        <f>_xlfn.XLOOKUP(B2450,'[4]cell downs 18042026 17h'!$B:$B,'[4]cell downs 18042026 17h'!$B:$B,"")</f>
        <v/>
      </c>
      <c r="BP2450" s="14" t="str">
        <f>_xlfn.XLOOKUP(B2450,'[5]Cells Huawei 19042026 15h'!$B:$B,'[5]Cells Huawei 19042026 15h'!$B:$B,"")</f>
        <v/>
      </c>
      <c r="BQ2450" s="9" t="str">
        <f>_xlfn.XLOOKUP(B2450,'[6]cells down 19042026 9H40'!$B:$B,'[6]cells down 19042026 9H40'!$B:$B,"")</f>
        <v/>
      </c>
      <c r="BR2450" s="9" t="s">
        <v>5537</v>
      </c>
      <c r="BS2450" s="9" t="s">
        <v>5537</v>
      </c>
    </row>
    <row r="2451" spans="1:71" s="20" customFormat="1" x14ac:dyDescent="0.35">
      <c r="A2451" s="1" t="s">
        <v>1761</v>
      </c>
      <c r="B2451" s="8" t="s">
        <v>5081</v>
      </c>
      <c r="C2451" s="3" t="str">
        <f>_xlfn.XLOOKUP(B2451,'[1]daily break down'!$D:$D,'[1]daily break down'!$E:$E,"")</f>
        <v>CENTRE</v>
      </c>
      <c r="D2451" s="1" t="s">
        <v>11</v>
      </c>
      <c r="E2451" s="1" t="s">
        <v>594</v>
      </c>
      <c r="F2451" s="3" t="s">
        <v>226</v>
      </c>
      <c r="G2451" s="1" t="s">
        <v>1761</v>
      </c>
      <c r="H2451" s="34" t="str">
        <f>_xlfn.XLOOKUP(B2451,[2]CALCULATION!$B:$B,[2]CALCULATION!$H:$H,"")</f>
        <v>ZTE</v>
      </c>
      <c r="I2451" s="28">
        <v>0</v>
      </c>
      <c r="J2451" s="28">
        <v>0</v>
      </c>
      <c r="K2451" s="28">
        <v>0</v>
      </c>
      <c r="L2451" s="28">
        <v>0</v>
      </c>
      <c r="M2451" s="28">
        <v>0</v>
      </c>
      <c r="N2451" s="28">
        <v>0</v>
      </c>
      <c r="O2451" s="28">
        <v>0</v>
      </c>
      <c r="P2451" s="28">
        <v>0</v>
      </c>
      <c r="Q2451" s="28">
        <v>0</v>
      </c>
      <c r="R2451" s="28">
        <v>0</v>
      </c>
      <c r="S2451" s="93">
        <v>0</v>
      </c>
      <c r="T2451" s="93">
        <f>_xlfn.XLOOKUP(B2451,'[3]Nur des jours'!$B:$B,'[3]Nur des jours'!$U:$U,"")</f>
        <v>0</v>
      </c>
      <c r="U2451" s="93">
        <v>0</v>
      </c>
      <c r="V2451" s="93">
        <v>0</v>
      </c>
      <c r="W2451" s="93">
        <v>0</v>
      </c>
      <c r="X2451" s="93">
        <v>0</v>
      </c>
      <c r="Y2451" s="93">
        <v>0</v>
      </c>
      <c r="Z2451" s="93">
        <v>0</v>
      </c>
      <c r="AA2451" s="93">
        <v>0</v>
      </c>
      <c r="AB2451" s="93">
        <v>0</v>
      </c>
      <c r="AC2451" s="93">
        <f>_xlfn.XLOOKUP(B2451,'[3]Nur des jours'!$B:$B,'[3]Nur des jours'!$N:$N,"")</f>
        <v>0</v>
      </c>
      <c r="AD2451" s="93">
        <v>0</v>
      </c>
      <c r="AE2451" s="93">
        <v>0</v>
      </c>
      <c r="AF2451" s="93">
        <v>0</v>
      </c>
      <c r="AG2451" s="93"/>
      <c r="AH2451" s="93">
        <v>0</v>
      </c>
      <c r="AI2451" s="93">
        <v>0</v>
      </c>
      <c r="AJ2451" s="93">
        <v>0</v>
      </c>
      <c r="AK2451" s="93">
        <v>0</v>
      </c>
      <c r="AL2451" s="93">
        <v>0</v>
      </c>
      <c r="AM2451" s="49" t="s">
        <v>5598</v>
      </c>
      <c r="AN2451" s="49"/>
      <c r="AO2451" s="48" t="str" cm="1">
        <f t="array" ref="AO2451">IFERROR(_xlfn.IFS(
AQ2451="MPR ISSUE","PDH",
AQ2451="BSS Hardware Issue","BSS",
AQ2451="Sites strategiques, MLL, Pylone, etc.","ENVTECH",
AQ2451="AKTIVCO DEFAUT GE &amp; POWER Cabinet","AKTIVCO",
AQ2451="AKTIVCO Coupure ENEO &amp; Baisse de tension","AKTIVCO GRID ONLY",
AQ2451="Coupure ENEO &amp; Baisse de tension","IHS GRID ONLY",
AQ2451="Defaut GE &amp; POWER Cabinet","IHS",
AQ2451="Sharing","Partners",
AQ2451="Sites strategiques &amp; DataCenter","SST &amp; DC",
AQ2451="Exclu","Exclu",
AQ2451="SAT","SAT",
AQ2451="SPARE-ISSUE","SPARE-ISSUE",
AQ2451="Fiber CAmtel","TRANS_FO_CAMTEL",
AQ2451="Fiber AOF","Fiber AOF",
AQ2451="Projet OCM (HUAWEI)","TRAVAUX-HUAWEI",
AQ2451="Projet OCM (NOKIA)","TRAVAUX-NOKIA",
AQ2451="ACCESS-ISSUE","ACCESS-ISSUE",
AQ2451="Projet OCM (ZTE, NOKIA, autres projets)","TRAVAUX OCM",
AQ2451="No root CAuse","No root cause",
AQ2451="ODU HS","PDH",
AQ2451="IP &amp; VLAN","PDH",
AQ2451="Warehouse HUAWEI","SPARE-ISSUE",
AQ2451="SPARE-HS","SPARE-ISSUE",
AQ2451="Power Telco","BSS",AQ2451="no impacts","no impacts"
),"")</f>
        <v>Exclu</v>
      </c>
      <c r="AP2451" s="48" t="str" cm="1">
        <f t="array" ref="AP2451">IFERROR(_xlfn.IFS(
AQ2451="MPR ISSUE","TX ISSUE",
AQ2451="BSS Hardware Issue","RAN ISSUE",
AQ2451="Sites strategiques, MLL, Pylone, etc.","ENVTECH",
AQ2451="AKTIVCO DEFAUT GE &amp; POWER Cabinet","POWER ISSUE",
AQ2451="AKTIVCO Coupure ENEO &amp; Baisse de tension","POWER ISSUE",
AQ2451="Coupure ENEO &amp; Baisse de tension","POWER ISSUE",
AQ2451="Defaut GE &amp; POWER Cabinet","POWER ISSUE",
AQ2451="Sharing","POWER ISSUE",
AQ2451="Sites strategiques &amp; DataCenter","POWER ISSUE",
AQ2451="Exclu","Exclu",
AQ2451="SAT","TX ISSUE",
AQ2451="SPARE-ISSUE","SPARE-ISSUE",
AQ2451="Fiber CAmtel","TX ISSUE",
AQ2451="Fiber AOF","TX ISSUE",
AQ2451="Projet OCM (HUAWEI)","TRAVAUX-HUAWEI",
AQ2451="Projet OCM (NOKIA)","TRAVAUX -NOKIA",
AQ2451="ACCESS-ISSUE","ACCESS-ISSUE",
AQ2451="Projet OCM (ZTE, NOKIA, autres projets)","TRAVAUX OCM",
AQ2451="No root CAuse","No root cause",
AQ2451="ODU HS","TX ISSUE",
AQ2451="IP &amp; VLAN","TX ISSUE",
AQ2451="Warehouse HUAWEI","SPARE-ISSUE",
AQ2451="SPARE-HS","SPARE-ISSUE",
AQ2451="Power Telco","RAN ISSUE",AQ2451="no impacts","no impacts"
),"")</f>
        <v>Exclu</v>
      </c>
      <c r="AQ2451" s="67" t="s">
        <v>5598</v>
      </c>
      <c r="AR2451" s="48" t="str" cm="1">
        <f t="array" ref="AR2451">IFERROR(_xlfn.IFS(
AQ2451="MPR ISSUE","ACTIVE",
AQ2451="BSS Hardware Issue","ACTIVE",
AQ2451="Sites strategiques, MLL, Pylone, etc.","PASSIVE",
AQ2451="AKTIVCO DEFAUT GE &amp; POWER Cabinet","PASSIVE",
AQ2451="AKTIVCO Coupure ENEO &amp; Baisse de tension","PASSIVE",
AQ2451="Coupure ENEO &amp; Baisse de tension","PASSIVE",
AQ2451="Defaut GE &amp; POWER Cabinet","PASSIVE",
AQ2451="Sharing","PASSIVE",
AQ2451="Sites strategiques &amp; DataCenter","PASSIVE",
AQ2451="Exclu","Exclu",
AQ2451="SAT","ACTIVE",
AQ2451="SPARE-ISSUE","SPARE-ISSUE",
AQ2451="Fiber CAmtel","ACTIVE",
AQ2451="Fiber AOF","ACTIVE",
AQ2451="Projet OCM (HUAWEI)","PLANNED WORKS",
AQ2451="Projet OCM (NOKIA)","PLANNED WORKS",
AQ2451="ACCESS-ISSUE","ACCESS-ISSUE",
AQ2451="Projet OCM (ZTE, NOKIA, autres projets)","PLANNED WORKS",
AQ2451="No root CAuse","No root cause",
AQ2451="ODU HS","ACTIVE",
AQ2451="IP &amp; VLAN","ACTIVE",
AQ2451="Warehouse HUAWEI","SPARE-ISSUE",
AQ2451="SPARE-HS","SPARE-ISSUE",
AQ2451="Power Telco","ACTIVE", AQ2451="no impacts","no impacts"
),"")</f>
        <v>Exclu</v>
      </c>
      <c r="AS2451" s="92" t="s">
        <v>5537</v>
      </c>
      <c r="AT2451" s="98" t="s">
        <v>5081</v>
      </c>
      <c r="AU2451" s="9"/>
      <c r="AV2451" s="17" t="s">
        <v>5537</v>
      </c>
      <c r="AW2451" s="7" t="s">
        <v>5537</v>
      </c>
      <c r="AX2451" s="6" t="s">
        <v>5537</v>
      </c>
      <c r="AY2451" s="7"/>
      <c r="AZ2451" s="3" t="s">
        <v>5537</v>
      </c>
      <c r="BA2451" s="18" t="s">
        <v>5537</v>
      </c>
      <c r="BB2451" s="18" t="s">
        <v>5537</v>
      </c>
      <c r="BC2451" s="18" t="s">
        <v>5537</v>
      </c>
      <c r="BD2451" s="18" t="s">
        <v>5537</v>
      </c>
      <c r="BE2451" s="18" t="s">
        <v>5537</v>
      </c>
      <c r="BF2451" s="18" t="s">
        <v>5537</v>
      </c>
      <c r="BG2451" s="18" t="s">
        <v>5537</v>
      </c>
      <c r="BH2451" s="18" t="s">
        <v>5537</v>
      </c>
      <c r="BI2451" s="18" t="s">
        <v>5537</v>
      </c>
      <c r="BJ2451" s="18" t="s">
        <v>5537</v>
      </c>
      <c r="BK2451" s="18" t="s">
        <v>5537</v>
      </c>
      <c r="BL2451" s="9" t="s">
        <v>5537</v>
      </c>
      <c r="BM2451" s="14" t="s">
        <v>5537</v>
      </c>
      <c r="BN2451" s="14" t="s">
        <v>5537</v>
      </c>
      <c r="BO2451" s="14" t="str">
        <f>_xlfn.XLOOKUP(B2451,'[4]cell downs 18042026 17h'!$B:$B,'[4]cell downs 18042026 17h'!$B:$B,"")</f>
        <v/>
      </c>
      <c r="BP2451" s="14" t="str">
        <f>_xlfn.XLOOKUP(B2451,'[5]Cells Huawei 19042026 15h'!$B:$B,'[5]Cells Huawei 19042026 15h'!$B:$B,"")</f>
        <v/>
      </c>
      <c r="BQ2451" s="9" t="str">
        <f>_xlfn.XLOOKUP(B2451,'[6]cells down 19042026 9H40'!$B:$B,'[6]cells down 19042026 9H40'!$B:$B,"")</f>
        <v/>
      </c>
      <c r="BR2451" s="9" t="s">
        <v>5081</v>
      </c>
      <c r="BS2451" s="9" t="s">
        <v>12</v>
      </c>
    </row>
    <row r="2452" spans="1:71" s="20" customFormat="1" x14ac:dyDescent="0.35">
      <c r="A2452" s="1" t="s">
        <v>5100</v>
      </c>
      <c r="B2452" s="8" t="s">
        <v>5101</v>
      </c>
      <c r="C2452" s="3" t="str">
        <f>_xlfn.XLOOKUP(B2452,'[1]daily break down'!$D:$D,'[1]daily break down'!$E:$E,"")</f>
        <v>CENTRE</v>
      </c>
      <c r="D2452" s="1" t="s">
        <v>11</v>
      </c>
      <c r="E2452" s="1" t="s">
        <v>12</v>
      </c>
      <c r="F2452" s="3" t="s">
        <v>37</v>
      </c>
      <c r="G2452" s="1" t="s">
        <v>5100</v>
      </c>
      <c r="H2452" s="34" t="str">
        <f>_xlfn.XLOOKUP(B2452,[2]CALCULATION!$B:$B,[2]CALCULATION!$H:$H,"")</f>
        <v>ZTE</v>
      </c>
      <c r="I2452" s="28">
        <v>0</v>
      </c>
      <c r="J2452" s="28">
        <v>0</v>
      </c>
      <c r="K2452" s="28">
        <v>0</v>
      </c>
      <c r="L2452" s="28">
        <v>0</v>
      </c>
      <c r="M2452" s="28">
        <v>0</v>
      </c>
      <c r="N2452" s="28">
        <v>0</v>
      </c>
      <c r="O2452" s="28">
        <v>0</v>
      </c>
      <c r="P2452" s="28">
        <v>0</v>
      </c>
      <c r="Q2452" s="28">
        <v>0</v>
      </c>
      <c r="R2452" s="28">
        <v>0</v>
      </c>
      <c r="S2452" s="93">
        <v>0</v>
      </c>
      <c r="T2452" s="93">
        <f>_xlfn.XLOOKUP(B2452,'[3]Nur des jours'!$B:$B,'[3]Nur des jours'!$U:$U,"")</f>
        <v>0</v>
      </c>
      <c r="U2452" s="93">
        <v>0</v>
      </c>
      <c r="V2452" s="93">
        <v>0</v>
      </c>
      <c r="W2452" s="93">
        <v>0</v>
      </c>
      <c r="X2452" s="93">
        <v>0</v>
      </c>
      <c r="Y2452" s="93">
        <v>0</v>
      </c>
      <c r="Z2452" s="93">
        <v>0</v>
      </c>
      <c r="AA2452" s="93">
        <v>0</v>
      </c>
      <c r="AB2452" s="93">
        <v>0</v>
      </c>
      <c r="AC2452" s="93">
        <f>_xlfn.XLOOKUP(B2452,'[3]Nur des jours'!$B:$B,'[3]Nur des jours'!$N:$N,"")</f>
        <v>0</v>
      </c>
      <c r="AD2452" s="93">
        <v>0</v>
      </c>
      <c r="AE2452" s="93">
        <v>0</v>
      </c>
      <c r="AF2452" s="93">
        <v>0</v>
      </c>
      <c r="AG2452" s="93"/>
      <c r="AH2452" s="93">
        <v>0</v>
      </c>
      <c r="AI2452" s="93">
        <v>0</v>
      </c>
      <c r="AJ2452" s="93">
        <v>0</v>
      </c>
      <c r="AK2452" s="93">
        <v>0</v>
      </c>
      <c r="AL2452" s="93">
        <v>0</v>
      </c>
      <c r="AM2452" s="49" t="s">
        <v>5598</v>
      </c>
      <c r="AN2452" s="49"/>
      <c r="AO2452" s="48" t="str" cm="1">
        <f t="array" ref="AO2452">IFERROR(_xlfn.IFS(
AQ2452="MPR ISSUE","PDH",
AQ2452="BSS Hardware Issue","BSS",
AQ2452="Sites strategiques, MLL, Pylone, etc.","ENVTECH",
AQ2452="AKTIVCO DEFAUT GE &amp; POWER Cabinet","AKTIVCO",
AQ2452="AKTIVCO Coupure ENEO &amp; Baisse de tension","AKTIVCO GRID ONLY",
AQ2452="Coupure ENEO &amp; Baisse de tension","IHS GRID ONLY",
AQ2452="Defaut GE &amp; POWER Cabinet","IHS",
AQ2452="Sharing","Partners",
AQ2452="Sites strategiques &amp; DataCenter","SST &amp; DC",
AQ2452="Exclu","Exclu",
AQ2452="SAT","SAT",
AQ2452="SPARE-ISSUE","SPARE-ISSUE",
AQ2452="Fiber CAmtel","TRANS_FO_CAMTEL",
AQ2452="Fiber AOF","Fiber AOF",
AQ2452="Projet OCM (HUAWEI)","TRAVAUX-HUAWEI",
AQ2452="Projet OCM (NOKIA)","TRAVAUX-NOKIA",
AQ2452="ACCESS-ISSUE","ACCESS-ISSUE",
AQ2452="Projet OCM (ZTE, NOKIA, autres projets)","TRAVAUX OCM",
AQ2452="No root CAuse","No root cause",
AQ2452="ODU HS","PDH",
AQ2452="IP &amp; VLAN","PDH",
AQ2452="Warehouse HUAWEI","SPARE-ISSUE",
AQ2452="SPARE-HS","SPARE-ISSUE",
AQ2452="Power Telco","BSS",AQ2452="no impacts","no impacts"
),"")</f>
        <v>Exclu</v>
      </c>
      <c r="AP2452" s="48" t="str" cm="1">
        <f t="array" ref="AP2452">IFERROR(_xlfn.IFS(
AQ2452="MPR ISSUE","TX ISSUE",
AQ2452="BSS Hardware Issue","RAN ISSUE",
AQ2452="Sites strategiques, MLL, Pylone, etc.","ENVTECH",
AQ2452="AKTIVCO DEFAUT GE &amp; POWER Cabinet","POWER ISSUE",
AQ2452="AKTIVCO Coupure ENEO &amp; Baisse de tension","POWER ISSUE",
AQ2452="Coupure ENEO &amp; Baisse de tension","POWER ISSUE",
AQ2452="Defaut GE &amp; POWER Cabinet","POWER ISSUE",
AQ2452="Sharing","POWER ISSUE",
AQ2452="Sites strategiques &amp; DataCenter","POWER ISSUE",
AQ2452="Exclu","Exclu",
AQ2452="SAT","TX ISSUE",
AQ2452="SPARE-ISSUE","SPARE-ISSUE",
AQ2452="Fiber CAmtel","TX ISSUE",
AQ2452="Fiber AOF","TX ISSUE",
AQ2452="Projet OCM (HUAWEI)","TRAVAUX-HUAWEI",
AQ2452="Projet OCM (NOKIA)","TRAVAUX -NOKIA",
AQ2452="ACCESS-ISSUE","ACCESS-ISSUE",
AQ2452="Projet OCM (ZTE, NOKIA, autres projets)","TRAVAUX OCM",
AQ2452="No root CAuse","No root cause",
AQ2452="ODU HS","TX ISSUE",
AQ2452="IP &amp; VLAN","TX ISSUE",
AQ2452="Warehouse HUAWEI","SPARE-ISSUE",
AQ2452="SPARE-HS","SPARE-ISSUE",
AQ2452="Power Telco","RAN ISSUE",AQ2452="no impacts","no impacts"
),"")</f>
        <v>Exclu</v>
      </c>
      <c r="AQ2452" s="67" t="s">
        <v>5598</v>
      </c>
      <c r="AR2452" s="48" t="str" cm="1">
        <f t="array" ref="AR2452">IFERROR(_xlfn.IFS(
AQ2452="MPR ISSUE","ACTIVE",
AQ2452="BSS Hardware Issue","ACTIVE",
AQ2452="Sites strategiques, MLL, Pylone, etc.","PASSIVE",
AQ2452="AKTIVCO DEFAUT GE &amp; POWER Cabinet","PASSIVE",
AQ2452="AKTIVCO Coupure ENEO &amp; Baisse de tension","PASSIVE",
AQ2452="Coupure ENEO &amp; Baisse de tension","PASSIVE",
AQ2452="Defaut GE &amp; POWER Cabinet","PASSIVE",
AQ2452="Sharing","PASSIVE",
AQ2452="Sites strategiques &amp; DataCenter","PASSIVE",
AQ2452="Exclu","Exclu",
AQ2452="SAT","ACTIVE",
AQ2452="SPARE-ISSUE","SPARE-ISSUE",
AQ2452="Fiber CAmtel","ACTIVE",
AQ2452="Fiber AOF","ACTIVE",
AQ2452="Projet OCM (HUAWEI)","PLANNED WORKS",
AQ2452="Projet OCM (NOKIA)","PLANNED WORKS",
AQ2452="ACCESS-ISSUE","ACCESS-ISSUE",
AQ2452="Projet OCM (ZTE, NOKIA, autres projets)","PLANNED WORKS",
AQ2452="No root CAuse","No root cause",
AQ2452="ODU HS","ACTIVE",
AQ2452="IP &amp; VLAN","ACTIVE",
AQ2452="Warehouse HUAWEI","SPARE-ISSUE",
AQ2452="SPARE-HS","SPARE-ISSUE",
AQ2452="Power Telco","ACTIVE", AQ2452="no impacts","no impacts"
),"")</f>
        <v>Exclu</v>
      </c>
      <c r="AS2452" s="92" t="s">
        <v>5537</v>
      </c>
      <c r="AT2452" s="98" t="s">
        <v>5101</v>
      </c>
      <c r="AU2452" s="9"/>
      <c r="AV2452" s="17" t="s">
        <v>5537</v>
      </c>
      <c r="AW2452" s="7" t="s">
        <v>5537</v>
      </c>
      <c r="AX2452" s="6" t="s">
        <v>5537</v>
      </c>
      <c r="AY2452" s="7"/>
      <c r="AZ2452" s="3" t="s">
        <v>5537</v>
      </c>
      <c r="BA2452" s="18" t="s">
        <v>5537</v>
      </c>
      <c r="BB2452" s="18" t="s">
        <v>5537</v>
      </c>
      <c r="BC2452" s="18" t="s">
        <v>5537</v>
      </c>
      <c r="BD2452" s="18" t="s">
        <v>5537</v>
      </c>
      <c r="BE2452" s="18" t="s">
        <v>5537</v>
      </c>
      <c r="BF2452" s="18" t="s">
        <v>5537</v>
      </c>
      <c r="BG2452" s="18" t="s">
        <v>5537</v>
      </c>
      <c r="BH2452" s="18" t="s">
        <v>5537</v>
      </c>
      <c r="BI2452" s="18" t="s">
        <v>5537</v>
      </c>
      <c r="BJ2452" s="18" t="s">
        <v>5537</v>
      </c>
      <c r="BK2452" s="18" t="s">
        <v>5537</v>
      </c>
      <c r="BL2452" s="9" t="s">
        <v>5537</v>
      </c>
      <c r="BM2452" s="14" t="s">
        <v>5537</v>
      </c>
      <c r="BN2452" s="14" t="s">
        <v>5537</v>
      </c>
      <c r="BO2452" s="14" t="str">
        <f>_xlfn.XLOOKUP(B2452,'[4]cell downs 18042026 17h'!$B:$B,'[4]cell downs 18042026 17h'!$B:$B,"")</f>
        <v/>
      </c>
      <c r="BP2452" s="14" t="str">
        <f>_xlfn.XLOOKUP(B2452,'[5]Cells Huawei 19042026 15h'!$B:$B,'[5]Cells Huawei 19042026 15h'!$B:$B,"")</f>
        <v/>
      </c>
      <c r="BQ2452" s="9" t="str">
        <f>_xlfn.XLOOKUP(B2452,'[6]cells down 19042026 9H40'!$B:$B,'[6]cells down 19042026 9H40'!$B:$B,"")</f>
        <v/>
      </c>
      <c r="BR2452" s="9" t="s">
        <v>5101</v>
      </c>
      <c r="BS2452" s="9" t="s">
        <v>5537</v>
      </c>
    </row>
    <row r="2453" spans="1:71" s="20" customFormat="1" x14ac:dyDescent="0.35">
      <c r="A2453" s="1" t="s">
        <v>5246</v>
      </c>
      <c r="B2453" s="8" t="s">
        <v>5247</v>
      </c>
      <c r="C2453" s="3" t="str">
        <f>_xlfn.XLOOKUP(B2453,'[1]daily break down'!$D:$D,'[1]daily break down'!$E:$E,"")</f>
        <v>SUD-OUEST</v>
      </c>
      <c r="D2453" s="1" t="s">
        <v>11</v>
      </c>
      <c r="E2453" s="1" t="s">
        <v>1160</v>
      </c>
      <c r="F2453" s="3" t="s">
        <v>13</v>
      </c>
      <c r="G2453" s="1" t="s">
        <v>5248</v>
      </c>
      <c r="H2453" s="32" t="str">
        <f>_xlfn.XLOOKUP(B2453,[2]CALCULATION!$B:$B,[2]CALCULATION!$H:$H,"")</f>
        <v>Huawei</v>
      </c>
      <c r="I2453" s="28">
        <v>0</v>
      </c>
      <c r="J2453" s="28">
        <v>0</v>
      </c>
      <c r="K2453" s="28">
        <v>0</v>
      </c>
      <c r="L2453" s="28">
        <v>0</v>
      </c>
      <c r="M2453" s="28">
        <v>0</v>
      </c>
      <c r="N2453" s="28">
        <v>0</v>
      </c>
      <c r="O2453" s="28">
        <v>0</v>
      </c>
      <c r="P2453" s="28">
        <v>0</v>
      </c>
      <c r="Q2453" s="28">
        <v>0</v>
      </c>
      <c r="R2453" s="28">
        <v>0</v>
      </c>
      <c r="S2453" s="93">
        <v>0</v>
      </c>
      <c r="T2453" s="93">
        <f>_xlfn.XLOOKUP(B2453,'[3]Nur des jours'!$B:$B,'[3]Nur des jours'!$U:$U,"")</f>
        <v>0</v>
      </c>
      <c r="U2453" s="93">
        <v>0</v>
      </c>
      <c r="V2453" s="93">
        <v>0</v>
      </c>
      <c r="W2453" s="93">
        <v>0</v>
      </c>
      <c r="X2453" s="93">
        <v>0</v>
      </c>
      <c r="Y2453" s="93">
        <v>0</v>
      </c>
      <c r="Z2453" s="93">
        <v>0</v>
      </c>
      <c r="AA2453" s="93">
        <v>0</v>
      </c>
      <c r="AB2453" s="93">
        <v>0</v>
      </c>
      <c r="AC2453" s="93">
        <f>_xlfn.XLOOKUP(B2453,'[3]Nur des jours'!$B:$B,'[3]Nur des jours'!$N:$N,"")</f>
        <v>0</v>
      </c>
      <c r="AD2453" s="93">
        <v>0</v>
      </c>
      <c r="AE2453" s="93">
        <v>0</v>
      </c>
      <c r="AF2453" s="93">
        <v>0</v>
      </c>
      <c r="AG2453" s="93"/>
      <c r="AH2453" s="93">
        <v>0</v>
      </c>
      <c r="AI2453" s="93">
        <v>0</v>
      </c>
      <c r="AJ2453" s="93">
        <v>0</v>
      </c>
      <c r="AK2453" s="93">
        <v>0</v>
      </c>
      <c r="AL2453" s="93">
        <v>0</v>
      </c>
      <c r="AM2453" s="49" t="s">
        <v>5598</v>
      </c>
      <c r="AN2453" s="49"/>
      <c r="AO2453" s="48" t="str" cm="1">
        <f t="array" ref="AO2453">IFERROR(_xlfn.IFS(
AQ2453="MPR ISSUE","PDH",
AQ2453="BSS Hardware Issue","BSS",
AQ2453="Sites strategiques, MLL, Pylone, etc.","ENVTECH",
AQ2453="AKTIVCO DEFAUT GE &amp; POWER Cabinet","AKTIVCO",
AQ2453="AKTIVCO Coupure ENEO &amp; Baisse de tension","AKTIVCO GRID ONLY",
AQ2453="Coupure ENEO &amp; Baisse de tension","IHS GRID ONLY",
AQ2453="Defaut GE &amp; POWER Cabinet","IHS",
AQ2453="Sharing","Partners",
AQ2453="Sites strategiques &amp; DataCenter","SST &amp; DC",
AQ2453="Exclu","Exclu",
AQ2453="SAT","SAT",
AQ2453="SPARE-ISSUE","SPARE-ISSUE",
AQ2453="Fiber CAmtel","TRANS_FO_CAMTEL",
AQ2453="Fiber AOF","Fiber AOF",
AQ2453="Projet OCM (HUAWEI)","TRAVAUX-HUAWEI",
AQ2453="Projet OCM (NOKIA)","TRAVAUX-NOKIA",
AQ2453="ACCESS-ISSUE","ACCESS-ISSUE",
AQ2453="Projet OCM (ZTE, NOKIA, autres projets)","TRAVAUX OCM",
AQ2453="No root CAuse","No root cause",
AQ2453="ODU HS","PDH",
AQ2453="IP &amp; VLAN","PDH",
AQ2453="Warehouse HUAWEI","SPARE-ISSUE",
AQ2453="SPARE-HS","SPARE-ISSUE",
AQ2453="Power Telco","BSS",AQ2453="no impacts","no impacts"
),"")</f>
        <v>Exclu</v>
      </c>
      <c r="AP2453" s="48" t="str" cm="1">
        <f t="array" ref="AP2453">IFERROR(_xlfn.IFS(
AQ2453="MPR ISSUE","TX ISSUE",
AQ2453="BSS Hardware Issue","RAN ISSUE",
AQ2453="Sites strategiques, MLL, Pylone, etc.","ENVTECH",
AQ2453="AKTIVCO DEFAUT GE &amp; POWER Cabinet","POWER ISSUE",
AQ2453="AKTIVCO Coupure ENEO &amp; Baisse de tension","POWER ISSUE",
AQ2453="Coupure ENEO &amp; Baisse de tension","POWER ISSUE",
AQ2453="Defaut GE &amp; POWER Cabinet","POWER ISSUE",
AQ2453="Sharing","POWER ISSUE",
AQ2453="Sites strategiques &amp; DataCenter","POWER ISSUE",
AQ2453="Exclu","Exclu",
AQ2453="SAT","TX ISSUE",
AQ2453="SPARE-ISSUE","SPARE-ISSUE",
AQ2453="Fiber CAmtel","TX ISSUE",
AQ2453="Fiber AOF","TX ISSUE",
AQ2453="Projet OCM (HUAWEI)","TRAVAUX-HUAWEI",
AQ2453="Projet OCM (NOKIA)","TRAVAUX -NOKIA",
AQ2453="ACCESS-ISSUE","ACCESS-ISSUE",
AQ2453="Projet OCM (ZTE, NOKIA, autres projets)","TRAVAUX OCM",
AQ2453="No root CAuse","No root cause",
AQ2453="ODU HS","TX ISSUE",
AQ2453="IP &amp; VLAN","TX ISSUE",
AQ2453="Warehouse HUAWEI","SPARE-ISSUE",
AQ2453="SPARE-HS","SPARE-ISSUE",
AQ2453="Power Telco","RAN ISSUE",AQ2453="no impacts","no impacts"
),"")</f>
        <v>Exclu</v>
      </c>
      <c r="AQ2453" s="67" t="s">
        <v>5598</v>
      </c>
      <c r="AR2453" s="48" t="str" cm="1">
        <f t="array" ref="AR2453">IFERROR(_xlfn.IFS(
AQ2453="MPR ISSUE","ACTIVE",
AQ2453="BSS Hardware Issue","ACTIVE",
AQ2453="Sites strategiques, MLL, Pylone, etc.","PASSIVE",
AQ2453="AKTIVCO DEFAUT GE &amp; POWER Cabinet","PASSIVE",
AQ2453="AKTIVCO Coupure ENEO &amp; Baisse de tension","PASSIVE",
AQ2453="Coupure ENEO &amp; Baisse de tension","PASSIVE",
AQ2453="Defaut GE &amp; POWER Cabinet","PASSIVE",
AQ2453="Sharing","PASSIVE",
AQ2453="Sites strategiques &amp; DataCenter","PASSIVE",
AQ2453="Exclu","Exclu",
AQ2453="SAT","ACTIVE",
AQ2453="SPARE-ISSUE","SPARE-ISSUE",
AQ2453="Fiber CAmtel","ACTIVE",
AQ2453="Fiber AOF","ACTIVE",
AQ2453="Projet OCM (HUAWEI)","PLANNED WORKS",
AQ2453="Projet OCM (NOKIA)","PLANNED WORKS",
AQ2453="ACCESS-ISSUE","ACCESS-ISSUE",
AQ2453="Projet OCM (ZTE, NOKIA, autres projets)","PLANNED WORKS",
AQ2453="No root CAuse","No root cause",
AQ2453="ODU HS","ACTIVE",
AQ2453="IP &amp; VLAN","ACTIVE",
AQ2453="Warehouse HUAWEI","SPARE-ISSUE",
AQ2453="SPARE-HS","SPARE-ISSUE",
AQ2453="Power Telco","ACTIVE", AQ2453="no impacts","no impacts"
),"")</f>
        <v>Exclu</v>
      </c>
      <c r="AS2453" s="92" t="s">
        <v>5537</v>
      </c>
      <c r="AT2453" s="98" t="s">
        <v>5247</v>
      </c>
      <c r="AU2453" s="9"/>
      <c r="AV2453" s="17" t="s">
        <v>5537</v>
      </c>
      <c r="AW2453" s="7" t="s">
        <v>5537</v>
      </c>
      <c r="AX2453" s="6" t="s">
        <v>5537</v>
      </c>
      <c r="AY2453" s="7"/>
      <c r="AZ2453" s="3" t="s">
        <v>5537</v>
      </c>
      <c r="BA2453" s="18" t="s">
        <v>5537</v>
      </c>
      <c r="BB2453" s="18" t="s">
        <v>5537</v>
      </c>
      <c r="BC2453" s="18" t="s">
        <v>5537</v>
      </c>
      <c r="BD2453" s="18" t="s">
        <v>5537</v>
      </c>
      <c r="BE2453" s="18" t="s">
        <v>5537</v>
      </c>
      <c r="BF2453" s="18" t="s">
        <v>5537</v>
      </c>
      <c r="BG2453" s="18" t="s">
        <v>5537</v>
      </c>
      <c r="BH2453" s="18" t="s">
        <v>5537</v>
      </c>
      <c r="BI2453" s="18" t="s">
        <v>5537</v>
      </c>
      <c r="BJ2453" s="18" t="s">
        <v>5537</v>
      </c>
      <c r="BK2453" s="18" t="s">
        <v>5537</v>
      </c>
      <c r="BL2453" s="9" t="s">
        <v>5537</v>
      </c>
      <c r="BM2453" s="14" t="s">
        <v>5537</v>
      </c>
      <c r="BN2453" s="14" t="s">
        <v>5537</v>
      </c>
      <c r="BO2453" s="14" t="str">
        <f>_xlfn.XLOOKUP(B2453,'[4]cell downs 18042026 17h'!$B:$B,'[4]cell downs 18042026 17h'!$B:$B,"")</f>
        <v/>
      </c>
      <c r="BP2453" s="14" t="str">
        <f>_xlfn.XLOOKUP(B2453,'[5]Cells Huawei 19042026 15h'!$B:$B,'[5]Cells Huawei 19042026 15h'!$B:$B,"")</f>
        <v/>
      </c>
      <c r="BQ2453" s="9" t="str">
        <f>_xlfn.XLOOKUP(B2453,'[6]cells down 19042026 9H40'!$B:$B,'[6]cells down 19042026 9H40'!$B:$B,"")</f>
        <v/>
      </c>
      <c r="BR2453" s="9" t="s">
        <v>5247</v>
      </c>
      <c r="BS2453" s="9" t="s">
        <v>12</v>
      </c>
    </row>
    <row r="2454" spans="1:71" s="20" customFormat="1" x14ac:dyDescent="0.35">
      <c r="A2454" s="1" t="s">
        <v>4128</v>
      </c>
      <c r="B2454" s="8" t="s">
        <v>5308</v>
      </c>
      <c r="C2454" s="3" t="str">
        <f>_xlfn.XLOOKUP(B2454,'[1]daily break down'!$D:$D,'[1]daily break down'!$E:$E,"")</f>
        <v>CENTRE</v>
      </c>
      <c r="D2454" s="1" t="s">
        <v>11</v>
      </c>
      <c r="E2454" s="1" t="s">
        <v>12</v>
      </c>
      <c r="F2454" s="3" t="s">
        <v>37</v>
      </c>
      <c r="G2454" s="1" t="s">
        <v>4128</v>
      </c>
      <c r="H2454" s="34" t="str">
        <f>_xlfn.XLOOKUP(B2454,[2]CALCULATION!$B:$B,[2]CALCULATION!$H:$H,"")</f>
        <v>ZTE</v>
      </c>
      <c r="I2454" s="28">
        <v>0</v>
      </c>
      <c r="J2454" s="28">
        <v>0</v>
      </c>
      <c r="K2454" s="28">
        <v>0</v>
      </c>
      <c r="L2454" s="28">
        <v>0</v>
      </c>
      <c r="M2454" s="28">
        <v>0</v>
      </c>
      <c r="N2454" s="28">
        <v>0</v>
      </c>
      <c r="O2454" s="28">
        <v>0</v>
      </c>
      <c r="P2454" s="28">
        <v>0</v>
      </c>
      <c r="Q2454" s="28">
        <v>0</v>
      </c>
      <c r="R2454" s="28">
        <v>0</v>
      </c>
      <c r="S2454" s="93">
        <v>0</v>
      </c>
      <c r="T2454" s="93">
        <f>_xlfn.XLOOKUP(B2454,'[3]Nur des jours'!$B:$B,'[3]Nur des jours'!$U:$U,"")</f>
        <v>0</v>
      </c>
      <c r="U2454" s="93">
        <v>0</v>
      </c>
      <c r="V2454" s="93">
        <v>0</v>
      </c>
      <c r="W2454" s="93">
        <v>0</v>
      </c>
      <c r="X2454" s="93">
        <v>0</v>
      </c>
      <c r="Y2454" s="93">
        <v>0</v>
      </c>
      <c r="Z2454" s="93">
        <v>0</v>
      </c>
      <c r="AA2454" s="93">
        <v>0</v>
      </c>
      <c r="AB2454" s="93">
        <v>0</v>
      </c>
      <c r="AC2454" s="93">
        <f>_xlfn.XLOOKUP(B2454,'[3]Nur des jours'!$B:$B,'[3]Nur des jours'!$N:$N,"")</f>
        <v>0</v>
      </c>
      <c r="AD2454" s="93">
        <v>0</v>
      </c>
      <c r="AE2454" s="93">
        <v>0</v>
      </c>
      <c r="AF2454" s="93">
        <v>0</v>
      </c>
      <c r="AG2454" s="93"/>
      <c r="AH2454" s="93">
        <v>0</v>
      </c>
      <c r="AI2454" s="93">
        <v>0</v>
      </c>
      <c r="AJ2454" s="93">
        <v>0</v>
      </c>
      <c r="AK2454" s="93">
        <v>0</v>
      </c>
      <c r="AL2454" s="93">
        <v>0</v>
      </c>
      <c r="AM2454" s="49" t="s">
        <v>5598</v>
      </c>
      <c r="AN2454" s="49"/>
      <c r="AO2454" s="48" t="str" cm="1">
        <f t="array" ref="AO2454">IFERROR(_xlfn.IFS(
AQ2454="MPR ISSUE","PDH",
AQ2454="BSS Hardware Issue","BSS",
AQ2454="Sites strategiques, MLL, Pylone, etc.","ENVTECH",
AQ2454="AKTIVCO DEFAUT GE &amp; POWER Cabinet","AKTIVCO",
AQ2454="AKTIVCO Coupure ENEO &amp; Baisse de tension","AKTIVCO GRID ONLY",
AQ2454="Coupure ENEO &amp; Baisse de tension","IHS GRID ONLY",
AQ2454="Defaut GE &amp; POWER Cabinet","IHS",
AQ2454="Sharing","Partners",
AQ2454="Sites strategiques &amp; DataCenter","SST &amp; DC",
AQ2454="Exclu","Exclu",
AQ2454="SAT","SAT",
AQ2454="SPARE-ISSUE","SPARE-ISSUE",
AQ2454="Fiber CAmtel","TRANS_FO_CAMTEL",
AQ2454="Fiber AOF","Fiber AOF",
AQ2454="Projet OCM (HUAWEI)","TRAVAUX-HUAWEI",
AQ2454="Projet OCM (NOKIA)","TRAVAUX-NOKIA",
AQ2454="ACCESS-ISSUE","ACCESS-ISSUE",
AQ2454="Projet OCM (ZTE, NOKIA, autres projets)","TRAVAUX OCM",
AQ2454="No root CAuse","No root cause",
AQ2454="ODU HS","PDH",
AQ2454="IP &amp; VLAN","PDH",
AQ2454="Warehouse HUAWEI","SPARE-ISSUE",
AQ2454="SPARE-HS","SPARE-ISSUE",
AQ2454="Power Telco","BSS",AQ2454="no impacts","no impacts"
),"")</f>
        <v>Exclu</v>
      </c>
      <c r="AP2454" s="48" t="str" cm="1">
        <f t="array" ref="AP2454">IFERROR(_xlfn.IFS(
AQ2454="MPR ISSUE","TX ISSUE",
AQ2454="BSS Hardware Issue","RAN ISSUE",
AQ2454="Sites strategiques, MLL, Pylone, etc.","ENVTECH",
AQ2454="AKTIVCO DEFAUT GE &amp; POWER Cabinet","POWER ISSUE",
AQ2454="AKTIVCO Coupure ENEO &amp; Baisse de tension","POWER ISSUE",
AQ2454="Coupure ENEO &amp; Baisse de tension","POWER ISSUE",
AQ2454="Defaut GE &amp; POWER Cabinet","POWER ISSUE",
AQ2454="Sharing","POWER ISSUE",
AQ2454="Sites strategiques &amp; DataCenter","POWER ISSUE",
AQ2454="Exclu","Exclu",
AQ2454="SAT","TX ISSUE",
AQ2454="SPARE-ISSUE","SPARE-ISSUE",
AQ2454="Fiber CAmtel","TX ISSUE",
AQ2454="Fiber AOF","TX ISSUE",
AQ2454="Projet OCM (HUAWEI)","TRAVAUX-HUAWEI",
AQ2454="Projet OCM (NOKIA)","TRAVAUX -NOKIA",
AQ2454="ACCESS-ISSUE","ACCESS-ISSUE",
AQ2454="Projet OCM (ZTE, NOKIA, autres projets)","TRAVAUX OCM",
AQ2454="No root CAuse","No root cause",
AQ2454="ODU HS","TX ISSUE",
AQ2454="IP &amp; VLAN","TX ISSUE",
AQ2454="Warehouse HUAWEI","SPARE-ISSUE",
AQ2454="SPARE-HS","SPARE-ISSUE",
AQ2454="Power Telco","RAN ISSUE",AQ2454="no impacts","no impacts"
),"")</f>
        <v>Exclu</v>
      </c>
      <c r="AQ2454" s="67" t="s">
        <v>5598</v>
      </c>
      <c r="AR2454" s="48" t="str" cm="1">
        <f t="array" ref="AR2454">IFERROR(_xlfn.IFS(
AQ2454="MPR ISSUE","ACTIVE",
AQ2454="BSS Hardware Issue","ACTIVE",
AQ2454="Sites strategiques, MLL, Pylone, etc.","PASSIVE",
AQ2454="AKTIVCO DEFAUT GE &amp; POWER Cabinet","PASSIVE",
AQ2454="AKTIVCO Coupure ENEO &amp; Baisse de tension","PASSIVE",
AQ2454="Coupure ENEO &amp; Baisse de tension","PASSIVE",
AQ2454="Defaut GE &amp; POWER Cabinet","PASSIVE",
AQ2454="Sharing","PASSIVE",
AQ2454="Sites strategiques &amp; DataCenter","PASSIVE",
AQ2454="Exclu","Exclu",
AQ2454="SAT","ACTIVE",
AQ2454="SPARE-ISSUE","SPARE-ISSUE",
AQ2454="Fiber CAmtel","ACTIVE",
AQ2454="Fiber AOF","ACTIVE",
AQ2454="Projet OCM (HUAWEI)","PLANNED WORKS",
AQ2454="Projet OCM (NOKIA)","PLANNED WORKS",
AQ2454="ACCESS-ISSUE","ACCESS-ISSUE",
AQ2454="Projet OCM (ZTE, NOKIA, autres projets)","PLANNED WORKS",
AQ2454="No root CAuse","No root cause",
AQ2454="ODU HS","ACTIVE",
AQ2454="IP &amp; VLAN","ACTIVE",
AQ2454="Warehouse HUAWEI","SPARE-ISSUE",
AQ2454="SPARE-HS","SPARE-ISSUE",
AQ2454="Power Telco","ACTIVE", AQ2454="no impacts","no impacts"
),"")</f>
        <v>Exclu</v>
      </c>
      <c r="AS2454" s="92" t="s">
        <v>5537</v>
      </c>
      <c r="AT2454" s="98" t="s">
        <v>5308</v>
      </c>
      <c r="AU2454" s="9"/>
      <c r="AV2454" s="17" t="s">
        <v>5537</v>
      </c>
      <c r="AW2454" s="7" t="s">
        <v>5537</v>
      </c>
      <c r="AX2454" s="6" t="s">
        <v>5537</v>
      </c>
      <c r="AY2454" s="7"/>
      <c r="AZ2454" s="3" t="s">
        <v>5537</v>
      </c>
      <c r="BA2454" s="18" t="s">
        <v>5537</v>
      </c>
      <c r="BB2454" s="18" t="s">
        <v>5537</v>
      </c>
      <c r="BC2454" s="18" t="s">
        <v>5537</v>
      </c>
      <c r="BD2454" s="18" t="s">
        <v>5537</v>
      </c>
      <c r="BE2454" s="18" t="s">
        <v>5537</v>
      </c>
      <c r="BF2454" s="18" t="s">
        <v>5537</v>
      </c>
      <c r="BG2454" s="18" t="s">
        <v>5537</v>
      </c>
      <c r="BH2454" s="18" t="s">
        <v>5537</v>
      </c>
      <c r="BI2454" s="18" t="s">
        <v>5537</v>
      </c>
      <c r="BJ2454" s="18" t="s">
        <v>5537</v>
      </c>
      <c r="BK2454" s="18" t="s">
        <v>5537</v>
      </c>
      <c r="BL2454" s="9" t="s">
        <v>5537</v>
      </c>
      <c r="BM2454" s="14" t="s">
        <v>5537</v>
      </c>
      <c r="BN2454" s="14" t="s">
        <v>5537</v>
      </c>
      <c r="BO2454" s="14" t="str">
        <f>_xlfn.XLOOKUP(B2454,'[4]cell downs 18042026 17h'!$B:$B,'[4]cell downs 18042026 17h'!$B:$B,"")</f>
        <v/>
      </c>
      <c r="BP2454" s="14" t="str">
        <f>_xlfn.XLOOKUP(B2454,'[5]Cells Huawei 19042026 15h'!$B:$B,'[5]Cells Huawei 19042026 15h'!$B:$B,"")</f>
        <v/>
      </c>
      <c r="BQ2454" s="9" t="str">
        <f>_xlfn.XLOOKUP(B2454,'[6]cells down 19042026 9H40'!$B:$B,'[6]cells down 19042026 9H40'!$B:$B,"")</f>
        <v/>
      </c>
      <c r="BR2454" s="9" t="s">
        <v>5308</v>
      </c>
      <c r="BS2454" s="9" t="s">
        <v>5537</v>
      </c>
    </row>
    <row r="2455" spans="1:71" s="20" customFormat="1" x14ac:dyDescent="0.35">
      <c r="A2455" s="1" t="s">
        <v>4416</v>
      </c>
      <c r="B2455" s="8" t="s">
        <v>4417</v>
      </c>
      <c r="C2455" s="3" t="str">
        <f>_xlfn.XLOOKUP(B2455,'[1]daily break down'!$D:$D,'[1]daily break down'!$E:$E,"")</f>
        <v>LITTORAL</v>
      </c>
      <c r="D2455" s="1" t="s">
        <v>21</v>
      </c>
      <c r="E2455" s="1" t="s">
        <v>188</v>
      </c>
      <c r="F2455" s="3" t="s">
        <v>31</v>
      </c>
      <c r="G2455" s="1" t="s">
        <v>3686</v>
      </c>
      <c r="H2455" s="34" t="str">
        <f>_xlfn.XLOOKUP(B2455,[2]CALCULATION!$B:$B,[2]CALCULATION!$H:$H,"")</f>
        <v>ZTE</v>
      </c>
      <c r="I2455" s="28">
        <v>0</v>
      </c>
      <c r="J2455" s="28">
        <v>0</v>
      </c>
      <c r="K2455" s="28">
        <v>0</v>
      </c>
      <c r="L2455" s="28">
        <v>0</v>
      </c>
      <c r="M2455" s="28">
        <v>0</v>
      </c>
      <c r="N2455" s="28">
        <v>0</v>
      </c>
      <c r="O2455" s="28">
        <v>0</v>
      </c>
      <c r="P2455" s="28">
        <v>0</v>
      </c>
      <c r="Q2455" s="28">
        <v>0</v>
      </c>
      <c r="R2455" s="28">
        <v>0</v>
      </c>
      <c r="S2455" s="93">
        <v>0</v>
      </c>
      <c r="T2455" s="93">
        <f>_xlfn.XLOOKUP(B2455,'[3]Nur des jours'!$B:$B,'[3]Nur des jours'!$U:$U,"")</f>
        <v>0</v>
      </c>
      <c r="U2455" s="93">
        <v>0</v>
      </c>
      <c r="V2455" s="93">
        <v>0</v>
      </c>
      <c r="W2455" s="93">
        <v>0</v>
      </c>
      <c r="X2455" s="93">
        <v>0</v>
      </c>
      <c r="Y2455" s="93">
        <v>0</v>
      </c>
      <c r="Z2455" s="93">
        <v>0</v>
      </c>
      <c r="AA2455" s="93">
        <v>0</v>
      </c>
      <c r="AB2455" s="93">
        <v>0</v>
      </c>
      <c r="AC2455" s="93">
        <f>_xlfn.XLOOKUP(B2455,'[3]Nur des jours'!$B:$B,'[3]Nur des jours'!$N:$N,"")</f>
        <v>0</v>
      </c>
      <c r="AD2455" s="93">
        <v>0</v>
      </c>
      <c r="AE2455" s="93">
        <v>0</v>
      </c>
      <c r="AF2455" s="93">
        <v>0</v>
      </c>
      <c r="AG2455" s="93"/>
      <c r="AH2455" s="93">
        <v>0</v>
      </c>
      <c r="AI2455" s="93">
        <v>0</v>
      </c>
      <c r="AJ2455" s="93">
        <v>0</v>
      </c>
      <c r="AK2455" s="93">
        <v>0</v>
      </c>
      <c r="AL2455" s="93">
        <v>0</v>
      </c>
      <c r="AM2455" s="49" t="s">
        <v>5598</v>
      </c>
      <c r="AN2455" s="49"/>
      <c r="AO2455" s="48" t="str" cm="1">
        <f t="array" ref="AO2455">IFERROR(_xlfn.IFS(
AQ2455="MPR ISSUE","PDH",
AQ2455="BSS Hardware Issue","BSS",
AQ2455="Sites strategiques, MLL, Pylone, etc.","ENVTECH",
AQ2455="AKTIVCO DEFAUT GE &amp; POWER Cabinet","AKTIVCO",
AQ2455="AKTIVCO Coupure ENEO &amp; Baisse de tension","AKTIVCO GRID ONLY",
AQ2455="Coupure ENEO &amp; Baisse de tension","IHS GRID ONLY",
AQ2455="Defaut GE &amp; POWER Cabinet","IHS",
AQ2455="Sharing","Partners",
AQ2455="Sites strategiques &amp; DataCenter","SST &amp; DC",
AQ2455="Exclu","Exclu",
AQ2455="SAT","SAT",
AQ2455="SPARE-ISSUE","SPARE-ISSUE",
AQ2455="Fiber CAmtel","TRANS_FO_CAMTEL",
AQ2455="Fiber AOF","Fiber AOF",
AQ2455="Projet OCM (HUAWEI)","TRAVAUX-HUAWEI",
AQ2455="Projet OCM (NOKIA)","TRAVAUX-NOKIA",
AQ2455="ACCESS-ISSUE","ACCESS-ISSUE",
AQ2455="Projet OCM (ZTE, NOKIA, autres projets)","TRAVAUX OCM",
AQ2455="No root CAuse","No root cause",
AQ2455="ODU HS","PDH",
AQ2455="IP &amp; VLAN","PDH",
AQ2455="Warehouse HUAWEI","SPARE-ISSUE",
AQ2455="SPARE-HS","SPARE-ISSUE",
AQ2455="Power Telco","BSS",AQ2455="no impacts","no impacts"
),"")</f>
        <v>Exclu</v>
      </c>
      <c r="AP2455" s="48" t="str" cm="1">
        <f t="array" ref="AP2455">IFERROR(_xlfn.IFS(
AQ2455="MPR ISSUE","TX ISSUE",
AQ2455="BSS Hardware Issue","RAN ISSUE",
AQ2455="Sites strategiques, MLL, Pylone, etc.","ENVTECH",
AQ2455="AKTIVCO DEFAUT GE &amp; POWER Cabinet","POWER ISSUE",
AQ2455="AKTIVCO Coupure ENEO &amp; Baisse de tension","POWER ISSUE",
AQ2455="Coupure ENEO &amp; Baisse de tension","POWER ISSUE",
AQ2455="Defaut GE &amp; POWER Cabinet","POWER ISSUE",
AQ2455="Sharing","POWER ISSUE",
AQ2455="Sites strategiques &amp; DataCenter","POWER ISSUE",
AQ2455="Exclu","Exclu",
AQ2455="SAT","TX ISSUE",
AQ2455="SPARE-ISSUE","SPARE-ISSUE",
AQ2455="Fiber CAmtel","TX ISSUE",
AQ2455="Fiber AOF","TX ISSUE",
AQ2455="Projet OCM (HUAWEI)","TRAVAUX-HUAWEI",
AQ2455="Projet OCM (NOKIA)","TRAVAUX -NOKIA",
AQ2455="ACCESS-ISSUE","ACCESS-ISSUE",
AQ2455="Projet OCM (ZTE, NOKIA, autres projets)","TRAVAUX OCM",
AQ2455="No root CAuse","No root cause",
AQ2455="ODU HS","TX ISSUE",
AQ2455="IP &amp; VLAN","TX ISSUE",
AQ2455="Warehouse HUAWEI","SPARE-ISSUE",
AQ2455="SPARE-HS","SPARE-ISSUE",
AQ2455="Power Telco","RAN ISSUE",AQ2455="no impacts","no impacts"
),"")</f>
        <v>Exclu</v>
      </c>
      <c r="AQ2455" s="67" t="s">
        <v>5598</v>
      </c>
      <c r="AR2455" s="48" t="str" cm="1">
        <f t="array" ref="AR2455">IFERROR(_xlfn.IFS(
AQ2455="MPR ISSUE","ACTIVE",
AQ2455="BSS Hardware Issue","ACTIVE",
AQ2455="Sites strategiques, MLL, Pylone, etc.","PASSIVE",
AQ2455="AKTIVCO DEFAUT GE &amp; POWER Cabinet","PASSIVE",
AQ2455="AKTIVCO Coupure ENEO &amp; Baisse de tension","PASSIVE",
AQ2455="Coupure ENEO &amp; Baisse de tension","PASSIVE",
AQ2455="Defaut GE &amp; POWER Cabinet","PASSIVE",
AQ2455="Sharing","PASSIVE",
AQ2455="Sites strategiques &amp; DataCenter","PASSIVE",
AQ2455="Exclu","Exclu",
AQ2455="SAT","ACTIVE",
AQ2455="SPARE-ISSUE","SPARE-ISSUE",
AQ2455="Fiber CAmtel","ACTIVE",
AQ2455="Fiber AOF","ACTIVE",
AQ2455="Projet OCM (HUAWEI)","PLANNED WORKS",
AQ2455="Projet OCM (NOKIA)","PLANNED WORKS",
AQ2455="ACCESS-ISSUE","ACCESS-ISSUE",
AQ2455="Projet OCM (ZTE, NOKIA, autres projets)","PLANNED WORKS",
AQ2455="No root CAuse","No root cause",
AQ2455="ODU HS","ACTIVE",
AQ2455="IP &amp; VLAN","ACTIVE",
AQ2455="Warehouse HUAWEI","SPARE-ISSUE",
AQ2455="SPARE-HS","SPARE-ISSUE",
AQ2455="Power Telco","ACTIVE", AQ2455="no impacts","no impacts"
),"")</f>
        <v>Exclu</v>
      </c>
      <c r="AS2455" s="92" t="s">
        <v>5537</v>
      </c>
      <c r="AT2455" s="98" t="s">
        <v>4417</v>
      </c>
      <c r="AU2455" s="9"/>
      <c r="AV2455" s="17" t="s">
        <v>5537</v>
      </c>
      <c r="AW2455" s="7" t="s">
        <v>5537</v>
      </c>
      <c r="AX2455" s="6" t="s">
        <v>5537</v>
      </c>
      <c r="AY2455" s="7"/>
      <c r="AZ2455" s="3" t="s">
        <v>5537</v>
      </c>
      <c r="BA2455" s="18" t="s">
        <v>5537</v>
      </c>
      <c r="BB2455" s="18" t="s">
        <v>5537</v>
      </c>
      <c r="BC2455" s="18" t="s">
        <v>5537</v>
      </c>
      <c r="BD2455" s="18" t="s">
        <v>5537</v>
      </c>
      <c r="BE2455" s="18" t="s">
        <v>5537</v>
      </c>
      <c r="BF2455" s="18" t="s">
        <v>5537</v>
      </c>
      <c r="BG2455" s="18" t="s">
        <v>5537</v>
      </c>
      <c r="BH2455" s="18" t="s">
        <v>5537</v>
      </c>
      <c r="BI2455" s="18" t="s">
        <v>5537</v>
      </c>
      <c r="BJ2455" s="18" t="s">
        <v>5537</v>
      </c>
      <c r="BK2455" s="18" t="s">
        <v>5537</v>
      </c>
      <c r="BL2455" s="9" t="s">
        <v>5537</v>
      </c>
      <c r="BM2455" s="14" t="s">
        <v>5537</v>
      </c>
      <c r="BN2455" s="14" t="s">
        <v>5537</v>
      </c>
      <c r="BO2455" s="14" t="str">
        <f>_xlfn.XLOOKUP(B2455,'[4]cell downs 18042026 17h'!$B:$B,'[4]cell downs 18042026 17h'!$B:$B,"")</f>
        <v/>
      </c>
      <c r="BP2455" s="14" t="str">
        <f>_xlfn.XLOOKUP(B2455,'[5]Cells Huawei 19042026 15h'!$B:$B,'[5]Cells Huawei 19042026 15h'!$B:$B,"")</f>
        <v/>
      </c>
      <c r="BQ2455" s="9" t="str">
        <f>_xlfn.XLOOKUP(B2455,'[6]cells down 19042026 9H40'!$B:$B,'[6]cells down 19042026 9H40'!$B:$B,"")</f>
        <v/>
      </c>
      <c r="BR2455" s="9" t="s">
        <v>5537</v>
      </c>
      <c r="BS2455" s="9" t="s">
        <v>5537</v>
      </c>
    </row>
    <row r="2456" spans="1:71" s="20" customFormat="1" x14ac:dyDescent="0.35">
      <c r="A2456" s="1" t="s">
        <v>4551</v>
      </c>
      <c r="B2456" s="8" t="s">
        <v>4552</v>
      </c>
      <c r="C2456" s="3" t="str">
        <f>_xlfn.XLOOKUP(B2456,'[1]daily break down'!$D:$D,'[1]daily break down'!$E:$E,"")</f>
        <v>Yaounde</v>
      </c>
      <c r="D2456" s="1" t="s">
        <v>11</v>
      </c>
      <c r="E2456" s="1" t="s">
        <v>114</v>
      </c>
      <c r="F2456" s="3" t="s">
        <v>37</v>
      </c>
      <c r="G2456" s="1" t="s">
        <v>38</v>
      </c>
      <c r="H2456" s="33" t="str">
        <f>_xlfn.XLOOKUP(B2456,[2]CALCULATION!$B:$B,[2]CALCULATION!$H:$H,"")</f>
        <v>NOKIA</v>
      </c>
      <c r="I2456" s="28">
        <v>0</v>
      </c>
      <c r="J2456" s="28">
        <v>0</v>
      </c>
      <c r="K2456" s="28">
        <v>0</v>
      </c>
      <c r="L2456" s="28">
        <v>0</v>
      </c>
      <c r="M2456" s="28">
        <v>0</v>
      </c>
      <c r="N2456" s="28">
        <v>0</v>
      </c>
      <c r="O2456" s="28">
        <v>0</v>
      </c>
      <c r="P2456" s="28">
        <v>0</v>
      </c>
      <c r="Q2456" s="28">
        <v>0</v>
      </c>
      <c r="R2456" s="28">
        <v>0</v>
      </c>
      <c r="S2456" s="93">
        <v>0</v>
      </c>
      <c r="T2456" s="93">
        <f>_xlfn.XLOOKUP(B2456,'[3]Nur des jours'!$B:$B,'[3]Nur des jours'!$U:$U,"")</f>
        <v>0</v>
      </c>
      <c r="U2456" s="93">
        <v>0</v>
      </c>
      <c r="V2456" s="93">
        <v>0</v>
      </c>
      <c r="W2456" s="93">
        <v>0</v>
      </c>
      <c r="X2456" s="93">
        <v>0</v>
      </c>
      <c r="Y2456" s="93">
        <v>0</v>
      </c>
      <c r="Z2456" s="93">
        <v>0</v>
      </c>
      <c r="AA2456" s="93">
        <v>0</v>
      </c>
      <c r="AB2456" s="93">
        <v>0</v>
      </c>
      <c r="AC2456" s="93">
        <f>_xlfn.XLOOKUP(B2456,'[3]Nur des jours'!$B:$B,'[3]Nur des jours'!$N:$N,"")</f>
        <v>0</v>
      </c>
      <c r="AD2456" s="93">
        <v>0</v>
      </c>
      <c r="AE2456" s="93">
        <v>0</v>
      </c>
      <c r="AF2456" s="93">
        <v>0</v>
      </c>
      <c r="AG2456" s="93"/>
      <c r="AH2456" s="93">
        <v>0</v>
      </c>
      <c r="AI2456" s="93">
        <v>0</v>
      </c>
      <c r="AJ2456" s="93">
        <v>0</v>
      </c>
      <c r="AK2456" s="93">
        <v>0</v>
      </c>
      <c r="AL2456" s="93">
        <v>0</v>
      </c>
      <c r="AM2456" s="49" t="s">
        <v>5598</v>
      </c>
      <c r="AN2456" s="49"/>
      <c r="AO2456" s="48" t="str" cm="1">
        <f t="array" ref="AO2456">IFERROR(_xlfn.IFS(
AQ2456="MPR ISSUE","PDH",
AQ2456="BSS Hardware Issue","BSS",
AQ2456="Sites strategiques, MLL, Pylone, etc.","ENVTECH",
AQ2456="AKTIVCO DEFAUT GE &amp; POWER Cabinet","AKTIVCO",
AQ2456="AKTIVCO Coupure ENEO &amp; Baisse de tension","AKTIVCO GRID ONLY",
AQ2456="Coupure ENEO &amp; Baisse de tension","IHS GRID ONLY",
AQ2456="Defaut GE &amp; POWER Cabinet","IHS",
AQ2456="Sharing","Partners",
AQ2456="Sites strategiques &amp; DataCenter","SST &amp; DC",
AQ2456="Exclu","Exclu",
AQ2456="SAT","SAT",
AQ2456="SPARE-ISSUE","SPARE-ISSUE",
AQ2456="Fiber CAmtel","TRANS_FO_CAMTEL",
AQ2456="Fiber AOF","Fiber AOF",
AQ2456="Projet OCM (HUAWEI)","TRAVAUX-HUAWEI",
AQ2456="Projet OCM (NOKIA)","TRAVAUX-NOKIA",
AQ2456="ACCESS-ISSUE","ACCESS-ISSUE",
AQ2456="Projet OCM (ZTE, NOKIA, autres projets)","TRAVAUX OCM",
AQ2456="No root CAuse","No root cause",
AQ2456="ODU HS","PDH",
AQ2456="IP &amp; VLAN","PDH",
AQ2456="Warehouse HUAWEI","SPARE-ISSUE",
AQ2456="SPARE-HS","SPARE-ISSUE",
AQ2456="Power Telco","BSS",AQ2456="no impacts","no impacts"
),"")</f>
        <v>Exclu</v>
      </c>
      <c r="AP2456" s="48" t="str" cm="1">
        <f t="array" ref="AP2456">IFERROR(_xlfn.IFS(
AQ2456="MPR ISSUE","TX ISSUE",
AQ2456="BSS Hardware Issue","RAN ISSUE",
AQ2456="Sites strategiques, MLL, Pylone, etc.","ENVTECH",
AQ2456="AKTIVCO DEFAUT GE &amp; POWER Cabinet","POWER ISSUE",
AQ2456="AKTIVCO Coupure ENEO &amp; Baisse de tension","POWER ISSUE",
AQ2456="Coupure ENEO &amp; Baisse de tension","POWER ISSUE",
AQ2456="Defaut GE &amp; POWER Cabinet","POWER ISSUE",
AQ2456="Sharing","POWER ISSUE",
AQ2456="Sites strategiques &amp; DataCenter","POWER ISSUE",
AQ2456="Exclu","Exclu",
AQ2456="SAT","TX ISSUE",
AQ2456="SPARE-ISSUE","SPARE-ISSUE",
AQ2456="Fiber CAmtel","TX ISSUE",
AQ2456="Fiber AOF","TX ISSUE",
AQ2456="Projet OCM (HUAWEI)","TRAVAUX-HUAWEI",
AQ2456="Projet OCM (NOKIA)","TRAVAUX -NOKIA",
AQ2456="ACCESS-ISSUE","ACCESS-ISSUE",
AQ2456="Projet OCM (ZTE, NOKIA, autres projets)","TRAVAUX OCM",
AQ2456="No root CAuse","No root cause",
AQ2456="ODU HS","TX ISSUE",
AQ2456="IP &amp; VLAN","TX ISSUE",
AQ2456="Warehouse HUAWEI","SPARE-ISSUE",
AQ2456="SPARE-HS","SPARE-ISSUE",
AQ2456="Power Telco","RAN ISSUE",AQ2456="no impacts","no impacts"
),"")</f>
        <v>Exclu</v>
      </c>
      <c r="AQ2456" s="67" t="s">
        <v>5598</v>
      </c>
      <c r="AR2456" s="48" t="str" cm="1">
        <f t="array" ref="AR2456">IFERROR(_xlfn.IFS(
AQ2456="MPR ISSUE","ACTIVE",
AQ2456="BSS Hardware Issue","ACTIVE",
AQ2456="Sites strategiques, MLL, Pylone, etc.","PASSIVE",
AQ2456="AKTIVCO DEFAUT GE &amp; POWER Cabinet","PASSIVE",
AQ2456="AKTIVCO Coupure ENEO &amp; Baisse de tension","PASSIVE",
AQ2456="Coupure ENEO &amp; Baisse de tension","PASSIVE",
AQ2456="Defaut GE &amp; POWER Cabinet","PASSIVE",
AQ2456="Sharing","PASSIVE",
AQ2456="Sites strategiques &amp; DataCenter","PASSIVE",
AQ2456="Exclu","Exclu",
AQ2456="SAT","ACTIVE",
AQ2456="SPARE-ISSUE","SPARE-ISSUE",
AQ2456="Fiber CAmtel","ACTIVE",
AQ2456="Fiber AOF","ACTIVE",
AQ2456="Projet OCM (HUAWEI)","PLANNED WORKS",
AQ2456="Projet OCM (NOKIA)","PLANNED WORKS",
AQ2456="ACCESS-ISSUE","ACCESS-ISSUE",
AQ2456="Projet OCM (ZTE, NOKIA, autres projets)","PLANNED WORKS",
AQ2456="No root CAuse","No root cause",
AQ2456="ODU HS","ACTIVE",
AQ2456="IP &amp; VLAN","ACTIVE",
AQ2456="Warehouse HUAWEI","SPARE-ISSUE",
AQ2456="SPARE-HS","SPARE-ISSUE",
AQ2456="Power Telco","ACTIVE", AQ2456="no impacts","no impacts"
),"")</f>
        <v>Exclu</v>
      </c>
      <c r="AS2456" s="92" t="s">
        <v>5537</v>
      </c>
      <c r="AT2456" s="98" t="s">
        <v>4552</v>
      </c>
      <c r="AU2456" s="9"/>
      <c r="AV2456" s="17" t="s">
        <v>5537</v>
      </c>
      <c r="AW2456" s="7" t="s">
        <v>5537</v>
      </c>
      <c r="AX2456" s="6" t="s">
        <v>5537</v>
      </c>
      <c r="AY2456" s="7"/>
      <c r="AZ2456" s="3" t="s">
        <v>5537</v>
      </c>
      <c r="BA2456" s="18" t="s">
        <v>5537</v>
      </c>
      <c r="BB2456" s="18" t="s">
        <v>5537</v>
      </c>
      <c r="BC2456" s="18" t="s">
        <v>5537</v>
      </c>
      <c r="BD2456" s="18" t="s">
        <v>5537</v>
      </c>
      <c r="BE2456" s="18" t="s">
        <v>5537</v>
      </c>
      <c r="BF2456" s="18" t="s">
        <v>5537</v>
      </c>
      <c r="BG2456" s="18" t="s">
        <v>5537</v>
      </c>
      <c r="BH2456" s="18" t="s">
        <v>5537</v>
      </c>
      <c r="BI2456" s="18" t="s">
        <v>5537</v>
      </c>
      <c r="BJ2456" s="18" t="s">
        <v>5537</v>
      </c>
      <c r="BK2456" s="18" t="s">
        <v>5537</v>
      </c>
      <c r="BL2456" s="9" t="s">
        <v>5537</v>
      </c>
      <c r="BM2456" s="14" t="s">
        <v>5537</v>
      </c>
      <c r="BN2456" s="14" t="s">
        <v>5537</v>
      </c>
      <c r="BO2456" s="14" t="str">
        <f>_xlfn.XLOOKUP(B2456,'[4]cell downs 18042026 17h'!$B:$B,'[4]cell downs 18042026 17h'!$B:$B,"")</f>
        <v/>
      </c>
      <c r="BP2456" s="14" t="str">
        <f>_xlfn.XLOOKUP(B2456,'[5]Cells Huawei 19042026 15h'!$B:$B,'[5]Cells Huawei 19042026 15h'!$B:$B,"")</f>
        <v/>
      </c>
      <c r="BQ2456" s="9" t="str">
        <f>_xlfn.XLOOKUP(B2456,'[6]cells down 19042026 9H40'!$B:$B,'[6]cells down 19042026 9H40'!$B:$B,"")</f>
        <v/>
      </c>
      <c r="BR2456" s="9" t="s">
        <v>5537</v>
      </c>
      <c r="BS2456" s="9" t="s">
        <v>318</v>
      </c>
    </row>
    <row r="2457" spans="1:71" s="20" customFormat="1" x14ac:dyDescent="0.35">
      <c r="A2457" s="1" t="s">
        <v>4836</v>
      </c>
      <c r="B2457" s="8" t="s">
        <v>4837</v>
      </c>
      <c r="C2457" s="3" t="str">
        <f>_xlfn.XLOOKUP(B2457,'[1]daily break down'!$D:$D,'[1]daily break down'!$E:$E,"")</f>
        <v>Douala</v>
      </c>
      <c r="D2457" s="1" t="s">
        <v>21</v>
      </c>
      <c r="E2457" s="1" t="s">
        <v>30</v>
      </c>
      <c r="F2457" s="3" t="s">
        <v>31</v>
      </c>
      <c r="G2457" s="1" t="s">
        <v>32</v>
      </c>
      <c r="H2457" s="34" t="str">
        <f>_xlfn.XLOOKUP(B2457,[2]CALCULATION!$B:$B,[2]CALCULATION!$H:$H,"")</f>
        <v>ZTE</v>
      </c>
      <c r="I2457" s="28">
        <v>0</v>
      </c>
      <c r="J2457" s="28">
        <v>0</v>
      </c>
      <c r="K2457" s="28">
        <v>0</v>
      </c>
      <c r="L2457" s="28">
        <v>0</v>
      </c>
      <c r="M2457" s="28">
        <v>0</v>
      </c>
      <c r="N2457" s="28">
        <v>0</v>
      </c>
      <c r="O2457" s="28">
        <v>0</v>
      </c>
      <c r="P2457" s="28">
        <v>0</v>
      </c>
      <c r="Q2457" s="28">
        <v>0</v>
      </c>
      <c r="R2457" s="28">
        <v>0</v>
      </c>
      <c r="S2457" s="93">
        <v>0</v>
      </c>
      <c r="T2457" s="93">
        <f>_xlfn.XLOOKUP(B2457,'[3]Nur des jours'!$B:$B,'[3]Nur des jours'!$U:$U,"")</f>
        <v>0</v>
      </c>
      <c r="U2457" s="93">
        <v>0</v>
      </c>
      <c r="V2457" s="93">
        <v>0</v>
      </c>
      <c r="W2457" s="93">
        <v>0</v>
      </c>
      <c r="X2457" s="93">
        <v>0</v>
      </c>
      <c r="Y2457" s="93">
        <v>0</v>
      </c>
      <c r="Z2457" s="93">
        <v>0</v>
      </c>
      <c r="AA2457" s="93">
        <v>0</v>
      </c>
      <c r="AB2457" s="93">
        <v>0</v>
      </c>
      <c r="AC2457" s="93">
        <f>_xlfn.XLOOKUP(B2457,'[3]Nur des jours'!$B:$B,'[3]Nur des jours'!$N:$N,"")</f>
        <v>0</v>
      </c>
      <c r="AD2457" s="93">
        <v>0</v>
      </c>
      <c r="AE2457" s="93">
        <v>0</v>
      </c>
      <c r="AF2457" s="93">
        <v>0</v>
      </c>
      <c r="AG2457" s="93"/>
      <c r="AH2457" s="93">
        <v>0</v>
      </c>
      <c r="AI2457" s="93">
        <v>0</v>
      </c>
      <c r="AJ2457" s="93">
        <v>0</v>
      </c>
      <c r="AK2457" s="93">
        <v>0</v>
      </c>
      <c r="AL2457" s="93">
        <v>0</v>
      </c>
      <c r="AM2457" s="49" t="s">
        <v>5598</v>
      </c>
      <c r="AN2457" s="49"/>
      <c r="AO2457" s="48" t="str" cm="1">
        <f t="array" ref="AO2457">IFERROR(_xlfn.IFS(
AQ2457="MPR ISSUE","PDH",
AQ2457="BSS Hardware Issue","BSS",
AQ2457="Sites strategiques, MLL, Pylone, etc.","ENVTECH",
AQ2457="AKTIVCO DEFAUT GE &amp; POWER Cabinet","AKTIVCO",
AQ2457="AKTIVCO Coupure ENEO &amp; Baisse de tension","AKTIVCO GRID ONLY",
AQ2457="Coupure ENEO &amp; Baisse de tension","IHS GRID ONLY",
AQ2457="Defaut GE &amp; POWER Cabinet","IHS",
AQ2457="Sharing","Partners",
AQ2457="Sites strategiques &amp; DataCenter","SST &amp; DC",
AQ2457="Exclu","Exclu",
AQ2457="SAT","SAT",
AQ2457="SPARE-ISSUE","SPARE-ISSUE",
AQ2457="Fiber CAmtel","TRANS_FO_CAMTEL",
AQ2457="Fiber AOF","Fiber AOF",
AQ2457="Projet OCM (HUAWEI)","TRAVAUX-HUAWEI",
AQ2457="Projet OCM (NOKIA)","TRAVAUX-NOKIA",
AQ2457="ACCESS-ISSUE","ACCESS-ISSUE",
AQ2457="Projet OCM (ZTE, NOKIA, autres projets)","TRAVAUX OCM",
AQ2457="No root CAuse","No root cause",
AQ2457="ODU HS","PDH",
AQ2457="IP &amp; VLAN","PDH",
AQ2457="Warehouse HUAWEI","SPARE-ISSUE",
AQ2457="SPARE-HS","SPARE-ISSUE",
AQ2457="Power Telco","BSS",AQ2457="no impacts","no impacts"
),"")</f>
        <v>Exclu</v>
      </c>
      <c r="AP2457" s="48" t="str" cm="1">
        <f t="array" ref="AP2457">IFERROR(_xlfn.IFS(
AQ2457="MPR ISSUE","TX ISSUE",
AQ2457="BSS Hardware Issue","RAN ISSUE",
AQ2457="Sites strategiques, MLL, Pylone, etc.","ENVTECH",
AQ2457="AKTIVCO DEFAUT GE &amp; POWER Cabinet","POWER ISSUE",
AQ2457="AKTIVCO Coupure ENEO &amp; Baisse de tension","POWER ISSUE",
AQ2457="Coupure ENEO &amp; Baisse de tension","POWER ISSUE",
AQ2457="Defaut GE &amp; POWER Cabinet","POWER ISSUE",
AQ2457="Sharing","POWER ISSUE",
AQ2457="Sites strategiques &amp; DataCenter","POWER ISSUE",
AQ2457="Exclu","Exclu",
AQ2457="SAT","TX ISSUE",
AQ2457="SPARE-ISSUE","SPARE-ISSUE",
AQ2457="Fiber CAmtel","TX ISSUE",
AQ2457="Fiber AOF","TX ISSUE",
AQ2457="Projet OCM (HUAWEI)","TRAVAUX-HUAWEI",
AQ2457="Projet OCM (NOKIA)","TRAVAUX -NOKIA",
AQ2457="ACCESS-ISSUE","ACCESS-ISSUE",
AQ2457="Projet OCM (ZTE, NOKIA, autres projets)","TRAVAUX OCM",
AQ2457="No root CAuse","No root cause",
AQ2457="ODU HS","TX ISSUE",
AQ2457="IP &amp; VLAN","TX ISSUE",
AQ2457="Warehouse HUAWEI","SPARE-ISSUE",
AQ2457="SPARE-HS","SPARE-ISSUE",
AQ2457="Power Telco","RAN ISSUE",AQ2457="no impacts","no impacts"
),"")</f>
        <v>Exclu</v>
      </c>
      <c r="AQ2457" s="67" t="s">
        <v>5598</v>
      </c>
      <c r="AR2457" s="48" t="str" cm="1">
        <f t="array" ref="AR2457">IFERROR(_xlfn.IFS(
AQ2457="MPR ISSUE","ACTIVE",
AQ2457="BSS Hardware Issue","ACTIVE",
AQ2457="Sites strategiques, MLL, Pylone, etc.","PASSIVE",
AQ2457="AKTIVCO DEFAUT GE &amp; POWER Cabinet","PASSIVE",
AQ2457="AKTIVCO Coupure ENEO &amp; Baisse de tension","PASSIVE",
AQ2457="Coupure ENEO &amp; Baisse de tension","PASSIVE",
AQ2457="Defaut GE &amp; POWER Cabinet","PASSIVE",
AQ2457="Sharing","PASSIVE",
AQ2457="Sites strategiques &amp; DataCenter","PASSIVE",
AQ2457="Exclu","Exclu",
AQ2457="SAT","ACTIVE",
AQ2457="SPARE-ISSUE","SPARE-ISSUE",
AQ2457="Fiber CAmtel","ACTIVE",
AQ2457="Fiber AOF","ACTIVE",
AQ2457="Projet OCM (HUAWEI)","PLANNED WORKS",
AQ2457="Projet OCM (NOKIA)","PLANNED WORKS",
AQ2457="ACCESS-ISSUE","ACCESS-ISSUE",
AQ2457="Projet OCM (ZTE, NOKIA, autres projets)","PLANNED WORKS",
AQ2457="No root CAuse","No root cause",
AQ2457="ODU HS","ACTIVE",
AQ2457="IP &amp; VLAN","ACTIVE",
AQ2457="Warehouse HUAWEI","SPARE-ISSUE",
AQ2457="SPARE-HS","SPARE-ISSUE",
AQ2457="Power Telco","ACTIVE", AQ2457="no impacts","no impacts"
),"")</f>
        <v>Exclu</v>
      </c>
      <c r="AS2457" s="92" t="s">
        <v>5537</v>
      </c>
      <c r="AT2457" s="98" t="s">
        <v>4837</v>
      </c>
      <c r="AU2457" s="9"/>
      <c r="AV2457" s="17" t="s">
        <v>5537</v>
      </c>
      <c r="AW2457" s="7" t="s">
        <v>5537</v>
      </c>
      <c r="AX2457" s="6" t="s">
        <v>5537</v>
      </c>
      <c r="AY2457" s="7"/>
      <c r="AZ2457" s="3" t="s">
        <v>5537</v>
      </c>
      <c r="BA2457" s="18" t="s">
        <v>5537</v>
      </c>
      <c r="BB2457" s="18" t="s">
        <v>5537</v>
      </c>
      <c r="BC2457" s="18" t="s">
        <v>5537</v>
      </c>
      <c r="BD2457" s="18" t="s">
        <v>5537</v>
      </c>
      <c r="BE2457" s="18" t="s">
        <v>5537</v>
      </c>
      <c r="BF2457" s="18" t="s">
        <v>5537</v>
      </c>
      <c r="BG2457" s="18" t="s">
        <v>5537</v>
      </c>
      <c r="BH2457" s="18" t="s">
        <v>5537</v>
      </c>
      <c r="BI2457" s="18" t="s">
        <v>5537</v>
      </c>
      <c r="BJ2457" s="18" t="s">
        <v>5537</v>
      </c>
      <c r="BK2457" s="18" t="s">
        <v>5537</v>
      </c>
      <c r="BL2457" s="9" t="s">
        <v>5537</v>
      </c>
      <c r="BM2457" s="14" t="s">
        <v>5537</v>
      </c>
      <c r="BN2457" s="14" t="s">
        <v>5537</v>
      </c>
      <c r="BO2457" s="14" t="str">
        <f>_xlfn.XLOOKUP(B2457,'[4]cell downs 18042026 17h'!$B:$B,'[4]cell downs 18042026 17h'!$B:$B,"")</f>
        <v/>
      </c>
      <c r="BP2457" s="14" t="str">
        <f>_xlfn.XLOOKUP(B2457,'[5]Cells Huawei 19042026 15h'!$B:$B,'[5]Cells Huawei 19042026 15h'!$B:$B,"")</f>
        <v/>
      </c>
      <c r="BQ2457" s="9" t="str">
        <f>_xlfn.XLOOKUP(B2457,'[6]cells down 19042026 9H40'!$B:$B,'[6]cells down 19042026 9H40'!$B:$B,"")</f>
        <v/>
      </c>
      <c r="BR2457" s="9" t="s">
        <v>5537</v>
      </c>
      <c r="BS2457" s="9" t="s">
        <v>12</v>
      </c>
    </row>
    <row r="2458" spans="1:71" s="20" customFormat="1" x14ac:dyDescent="0.35">
      <c r="A2458" s="1" t="s">
        <v>1616</v>
      </c>
      <c r="B2458" s="1" t="s">
        <v>1617</v>
      </c>
      <c r="C2458" s="3" t="str">
        <f>_xlfn.XLOOKUP(B2458,'[1]daily break down'!$D:$D,'[1]daily break down'!$E:$E,"")</f>
        <v>CENTRE</v>
      </c>
      <c r="D2458" s="1" t="s">
        <v>21</v>
      </c>
      <c r="E2458" s="1" t="s">
        <v>22</v>
      </c>
      <c r="F2458" s="3" t="s">
        <v>37</v>
      </c>
      <c r="G2458" s="1" t="s">
        <v>1618</v>
      </c>
      <c r="H2458" s="34" t="str">
        <f>_xlfn.XLOOKUP(B2458,[2]CALCULATION!$B:$B,[2]CALCULATION!$H:$H,"")</f>
        <v>ZTE</v>
      </c>
      <c r="I2458" s="28">
        <v>36.982818398952155</v>
      </c>
      <c r="J2458" s="28">
        <v>36.982818398952155</v>
      </c>
      <c r="K2458" s="28">
        <v>36.982818398952155</v>
      </c>
      <c r="L2458" s="28">
        <v>36.982818398952155</v>
      </c>
      <c r="M2458" s="28">
        <v>30.688623074881647</v>
      </c>
      <c r="N2458" s="28">
        <v>18.491409199476077</v>
      </c>
      <c r="O2458" s="28">
        <v>0.74366926060045702</v>
      </c>
      <c r="P2458" s="28">
        <v>0</v>
      </c>
      <c r="Q2458" s="28">
        <v>3.5249962189633965</v>
      </c>
      <c r="R2458" s="28">
        <v>0</v>
      </c>
      <c r="S2458" s="93">
        <v>1.9771254419532405</v>
      </c>
      <c r="T2458" s="93">
        <f>_xlfn.XLOOKUP(B2458,'[3]Nur des jours'!$B:$B,'[3]Nur des jours'!$U:$U,"")</f>
        <v>0</v>
      </c>
      <c r="U2458" s="93">
        <v>0</v>
      </c>
      <c r="V2458" s="93">
        <v>0.87202831925075575</v>
      </c>
      <c r="W2458" s="93">
        <v>0</v>
      </c>
      <c r="X2458" s="93">
        <v>0</v>
      </c>
      <c r="Y2458" s="93">
        <v>0</v>
      </c>
      <c r="Z2458" s="93">
        <v>0</v>
      </c>
      <c r="AA2458" s="93">
        <v>0</v>
      </c>
      <c r="AB2458" s="93">
        <v>0</v>
      </c>
      <c r="AC2458" s="93"/>
      <c r="AD2458" s="93">
        <v>0</v>
      </c>
      <c r="AE2458" s="93">
        <v>0</v>
      </c>
      <c r="AF2458" s="93">
        <v>0</v>
      </c>
      <c r="AG2458" s="93"/>
      <c r="AH2458" s="93">
        <v>0</v>
      </c>
      <c r="AI2458" s="93">
        <v>0</v>
      </c>
      <c r="AJ2458" s="93">
        <v>0</v>
      </c>
      <c r="AK2458" s="93">
        <v>0</v>
      </c>
      <c r="AL2458" s="93">
        <v>0</v>
      </c>
      <c r="AM2458" s="49" t="s">
        <v>5598</v>
      </c>
      <c r="AN2458" s="49" t="s">
        <v>5536</v>
      </c>
      <c r="AO2458" s="48" t="str" cm="1">
        <f t="array" ref="AO2458">IFERROR(_xlfn.IFS(
AQ2458="MPR ISSUE","PDH",
AQ2458="BSS Hardware Issue","BSS",
AQ2458="Sites strategiques, MLL, Pylone, etc.","ENVTECH",
AQ2458="AKTIVCO DEFAUT GE &amp; POWER Cabinet","AKTIVCO",
AQ2458="AKTIVCO Coupure ENEO &amp; Baisse de tension","AKTIVCO GRID ONLY",
AQ2458="Coupure ENEO &amp; Baisse de tension","IHS GRID ONLY",
AQ2458="Defaut GE &amp; POWER Cabinet","IHS",
AQ2458="Sharing","Partners",
AQ2458="Sites strategiques &amp; DataCenter","SST &amp; DC",
AQ2458="Exclu","Exclu",
AQ2458="SAT","SAT",
AQ2458="SPARE-ISSUE","SPARE-ISSUE",
AQ2458="Fiber CAmtel","TRANS_FO_CAMTEL",
AQ2458="Fiber AOF","Fiber AOF",
AQ2458="Projet OCM (HUAWEI)","TRAVAUX-HUAWEI",
AQ2458="Projet OCM (NOKIA)","TRAVAUX-NOKIA",
AQ2458="ACCESS-ISSUE","ACCESS-ISSUE",
AQ2458="Projet OCM (ZTE, NOKIA, autres projets)","TRAVAUX OCM",
AQ2458="No root CAuse","No root cause",
AQ2458="ODU HS","PDH",
AQ2458="IP &amp; VLAN","PDH",
AQ2458="Warehouse HUAWEI","SPARE-ISSUE",
AQ2458="SPARE-HS","SPARE-ISSUE",
AQ2458="Power Telco","BSS",AQ2458="no impacts","no impacts"
),"")</f>
        <v>Exclu</v>
      </c>
      <c r="AP2458" s="48" t="str" cm="1">
        <f t="array" ref="AP2458">IFERROR(_xlfn.IFS(
AQ2458="MPR ISSUE","TX ISSUE",
AQ2458="BSS Hardware Issue","RAN ISSUE",
AQ2458="Sites strategiques, MLL, Pylone, etc.","ENVTECH",
AQ2458="AKTIVCO DEFAUT GE &amp; POWER Cabinet","POWER ISSUE",
AQ2458="AKTIVCO Coupure ENEO &amp; Baisse de tension","POWER ISSUE",
AQ2458="Coupure ENEO &amp; Baisse de tension","POWER ISSUE",
AQ2458="Defaut GE &amp; POWER Cabinet","POWER ISSUE",
AQ2458="Sharing","POWER ISSUE",
AQ2458="Sites strategiques &amp; DataCenter","POWER ISSUE",
AQ2458="Exclu","Exclu",
AQ2458="SAT","TX ISSUE",
AQ2458="SPARE-ISSUE","SPARE-ISSUE",
AQ2458="Fiber CAmtel","TX ISSUE",
AQ2458="Fiber AOF","TX ISSUE",
AQ2458="Projet OCM (HUAWEI)","TRAVAUX-HUAWEI",
AQ2458="Projet OCM (NOKIA)","TRAVAUX -NOKIA",
AQ2458="ACCESS-ISSUE","ACCESS-ISSUE",
AQ2458="Projet OCM (ZTE, NOKIA, autres projets)","TRAVAUX OCM",
AQ2458="No root CAuse","No root cause",
AQ2458="ODU HS","TX ISSUE",
AQ2458="IP &amp; VLAN","TX ISSUE",
AQ2458="Warehouse HUAWEI","SPARE-ISSUE",
AQ2458="SPARE-HS","SPARE-ISSUE",
AQ2458="Power Telco","RAN ISSUE",AQ2458="no impacts","no impacts"
),"")</f>
        <v>Exclu</v>
      </c>
      <c r="AQ2458" s="67" t="s">
        <v>5598</v>
      </c>
      <c r="AR2458" s="48" t="str" cm="1">
        <f t="array" ref="AR2458">IFERROR(_xlfn.IFS(
AQ2458="MPR ISSUE","ACTIVE",
AQ2458="BSS Hardware Issue","ACTIVE",
AQ2458="Sites strategiques, MLL, Pylone, etc.","PASSIVE",
AQ2458="AKTIVCO DEFAUT GE &amp; POWER Cabinet","PASSIVE",
AQ2458="AKTIVCO Coupure ENEO &amp; Baisse de tension","PASSIVE",
AQ2458="Coupure ENEO &amp; Baisse de tension","PASSIVE",
AQ2458="Defaut GE &amp; POWER Cabinet","PASSIVE",
AQ2458="Sharing","PASSIVE",
AQ2458="Sites strategiques &amp; DataCenter","PASSIVE",
AQ2458="Exclu","Exclu",
AQ2458="SAT","ACTIVE",
AQ2458="SPARE-ISSUE","SPARE-ISSUE",
AQ2458="Fiber CAmtel","ACTIVE",
AQ2458="Fiber AOF","ACTIVE",
AQ2458="Projet OCM (HUAWEI)","PLANNED WORKS",
AQ2458="Projet OCM (NOKIA)","PLANNED WORKS",
AQ2458="ACCESS-ISSUE","ACCESS-ISSUE",
AQ2458="Projet OCM (ZTE, NOKIA, autres projets)","PLANNED WORKS",
AQ2458="No root CAuse","No root cause",
AQ2458="ODU HS","ACTIVE",
AQ2458="IP &amp; VLAN","ACTIVE",
AQ2458="Warehouse HUAWEI","SPARE-ISSUE",
AQ2458="SPARE-HS","SPARE-ISSUE",
AQ2458="Power Telco","ACTIVE", AQ2458="no impacts","no impacts"
),"")</f>
        <v>Exclu</v>
      </c>
      <c r="AS2458" s="92" t="s">
        <v>5537</v>
      </c>
      <c r="AT2458" s="98" t="s">
        <v>1617</v>
      </c>
      <c r="AU2458" s="9"/>
      <c r="AV2458" s="17" t="s">
        <v>5537</v>
      </c>
      <c r="AW2458" s="7" t="s">
        <v>5537</v>
      </c>
      <c r="AX2458" s="6" t="s">
        <v>5537</v>
      </c>
      <c r="AY2458" s="7"/>
      <c r="AZ2458" s="3" t="s">
        <v>5537</v>
      </c>
      <c r="BA2458" s="18" t="s">
        <v>5537</v>
      </c>
      <c r="BB2458" s="18" t="s">
        <v>5537</v>
      </c>
      <c r="BC2458" s="18" t="s">
        <v>5537</v>
      </c>
      <c r="BD2458" s="18" t="s">
        <v>5537</v>
      </c>
      <c r="BE2458" s="18" t="s">
        <v>5537</v>
      </c>
      <c r="BF2458" s="18" t="s">
        <v>5537</v>
      </c>
      <c r="BG2458" s="18" t="s">
        <v>5537</v>
      </c>
      <c r="BH2458" s="18" t="s">
        <v>5537</v>
      </c>
      <c r="BI2458" s="18" t="s">
        <v>5537</v>
      </c>
      <c r="BJ2458" s="18" t="s">
        <v>5537</v>
      </c>
      <c r="BK2458" s="18" t="s">
        <v>5537</v>
      </c>
      <c r="BL2458" s="9" t="s">
        <v>5537</v>
      </c>
      <c r="BM2458" s="14" t="s">
        <v>5537</v>
      </c>
      <c r="BN2458" s="14" t="s">
        <v>5537</v>
      </c>
      <c r="BO2458" s="14" t="str">
        <f>_xlfn.XLOOKUP(B2458,'[4]cell downs 18042026 17h'!$B:$B,'[4]cell downs 18042026 17h'!$B:$B,"")</f>
        <v/>
      </c>
      <c r="BP2458" s="14" t="str">
        <f>_xlfn.XLOOKUP(B2458,'[5]Cells Huawei 19042026 15h'!$B:$B,'[5]Cells Huawei 19042026 15h'!$B:$B,"")</f>
        <v/>
      </c>
      <c r="BQ2458" s="9" t="str">
        <f>_xlfn.XLOOKUP(B2458,'[6]cells down 19042026 9H40'!$B:$B,'[6]cells down 19042026 9H40'!$B:$B,"")</f>
        <v/>
      </c>
      <c r="BR2458" s="9" t="s">
        <v>5537</v>
      </c>
      <c r="BS2458" s="9" t="s">
        <v>12</v>
      </c>
    </row>
  </sheetData>
  <autoFilter ref="A2:BS2458" xr:uid="{A7FFD657-C093-4DDA-AB1B-DF003FDEFD5C}"/>
  <phoneticPr fontId="13" type="noConversion"/>
  <conditionalFormatting sqref="A3:A2410">
    <cfRule type="duplicateValues" dxfId="17" priority="713"/>
  </conditionalFormatting>
  <conditionalFormatting sqref="A2411:A2458">
    <cfRule type="duplicateValues" dxfId="16" priority="534"/>
  </conditionalFormatting>
  <conditionalFormatting sqref="B1340">
    <cfRule type="duplicateValues" dxfId="15" priority="606"/>
    <cfRule type="duplicateValues" dxfId="14" priority="607"/>
    <cfRule type="duplicateValues" dxfId="13" priority="608"/>
  </conditionalFormatting>
  <conditionalFormatting sqref="B2411:B2458">
    <cfRule type="duplicateValues" dxfId="12" priority="609"/>
  </conditionalFormatting>
  <conditionalFormatting sqref="I2:R2">
    <cfRule type="colorScale" priority="626">
      <colorScale>
        <cfvo type="min"/>
        <cfvo type="max"/>
        <color rgb="FFFCFCFF"/>
        <color rgb="FFF8696B"/>
      </colorScale>
    </cfRule>
  </conditionalFormatting>
  <conditionalFormatting sqref="I3:AH2458">
    <cfRule type="colorScale" priority="12">
      <colorScale>
        <cfvo type="min"/>
        <cfvo type="percentile" val="50"/>
        <cfvo type="max"/>
        <color rgb="FF63BE7B"/>
        <color rgb="FFFFEB84"/>
        <color rgb="FFF8696B"/>
      </colorScale>
    </cfRule>
  </conditionalFormatting>
  <conditionalFormatting sqref="S2">
    <cfRule type="colorScale" priority="22">
      <colorScale>
        <cfvo type="min"/>
        <cfvo type="max"/>
        <color rgb="FFFCFCFF"/>
        <color rgb="FFF8696B"/>
      </colorScale>
    </cfRule>
  </conditionalFormatting>
  <conditionalFormatting sqref="AI3:AL2458">
    <cfRule type="colorScale" priority="1">
      <colorScale>
        <cfvo type="min"/>
        <cfvo type="percentile" val="50"/>
        <cfvo type="max"/>
        <color rgb="FF63BE7B"/>
        <color rgb="FFFFEB84"/>
        <color rgb="FFF8696B"/>
      </colorScale>
    </cfRule>
  </conditionalFormatting>
  <conditionalFormatting sqref="AO2">
    <cfRule type="colorScale" priority="115">
      <colorScale>
        <cfvo type="min"/>
        <cfvo type="percentile" val="50"/>
        <cfvo type="max"/>
        <color rgb="FF63BE7B"/>
        <color rgb="FFFFEB84"/>
        <color rgb="FFF8696B"/>
      </colorScale>
    </cfRule>
    <cfRule type="colorScale" priority="116">
      <colorScale>
        <cfvo type="min"/>
        <cfvo type="max"/>
        <color rgb="FFFFEF9C"/>
        <color rgb="FF63BE7B"/>
      </colorScale>
    </cfRule>
  </conditionalFormatting>
  <conditionalFormatting sqref="AP2">
    <cfRule type="colorScale" priority="119">
      <colorScale>
        <cfvo type="min"/>
        <cfvo type="percentile" val="50"/>
        <cfvo type="max"/>
        <color rgb="FF63BE7B"/>
        <color rgb="FFFFEB84"/>
        <color rgb="FFF8696B"/>
      </colorScale>
    </cfRule>
    <cfRule type="colorScale" priority="120">
      <colorScale>
        <cfvo type="min"/>
        <cfvo type="max"/>
        <color rgb="FFFFEF9C"/>
        <color rgb="FF63BE7B"/>
      </colorScale>
    </cfRule>
  </conditionalFormatting>
  <conditionalFormatting sqref="AR2">
    <cfRule type="colorScale" priority="503">
      <colorScale>
        <cfvo type="min"/>
        <cfvo type="percentile" val="50"/>
        <cfvo type="max"/>
        <color rgb="FF63BE7B"/>
        <color rgb="FFFFEB84"/>
        <color rgb="FFF8696B"/>
      </colorScale>
    </cfRule>
    <cfRule type="colorScale" priority="504">
      <colorScale>
        <cfvo type="min"/>
        <cfvo type="max"/>
        <color rgb="FFFFEF9C"/>
        <color rgb="FF63BE7B"/>
      </colorScale>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F160-12DC-4151-AB51-F8931484DA47}">
  <dimension ref="A1:K57"/>
  <sheetViews>
    <sheetView topLeftCell="A17" zoomScale="55" zoomScaleNormal="55" workbookViewId="0">
      <selection activeCell="I36" sqref="I36"/>
    </sheetView>
  </sheetViews>
  <sheetFormatPr defaultRowHeight="14.5" x14ac:dyDescent="0.35"/>
  <cols>
    <col min="1" max="2" width="15.453125" bestFit="1" customWidth="1"/>
    <col min="3" max="3" width="26.6328125" customWidth="1"/>
    <col min="4" max="4" width="13.1796875" customWidth="1"/>
    <col min="5" max="5" width="14.453125" bestFit="1" customWidth="1"/>
    <col min="6" max="6" width="25.1796875" bestFit="1" customWidth="1"/>
    <col min="7" max="8" width="17.81640625" bestFit="1" customWidth="1"/>
    <col min="9" max="9" width="27" customWidth="1"/>
    <col min="10" max="23" width="18.453125" bestFit="1" customWidth="1"/>
    <col min="24" max="24" width="10.36328125" bestFit="1" customWidth="1"/>
  </cols>
  <sheetData>
    <row r="1" spans="1:9" ht="16" x14ac:dyDescent="0.35">
      <c r="A1" s="88"/>
      <c r="B1" s="88"/>
      <c r="C1" s="88"/>
      <c r="D1" s="88"/>
      <c r="E1" s="88"/>
      <c r="F1" s="88"/>
      <c r="G1" s="88"/>
      <c r="H1" s="88"/>
    </row>
    <row r="2" spans="1:9" ht="16" x14ac:dyDescent="0.35">
      <c r="A2" s="88"/>
      <c r="B2" s="88"/>
      <c r="C2" s="88"/>
      <c r="D2" s="88"/>
      <c r="E2" s="88"/>
      <c r="F2" s="88"/>
      <c r="G2" s="88"/>
      <c r="H2" s="88"/>
    </row>
    <row r="3" spans="1:9" ht="16" x14ac:dyDescent="0.35">
      <c r="C3" s="88"/>
      <c r="F3" s="88"/>
    </row>
    <row r="4" spans="1:9" ht="16" x14ac:dyDescent="0.35">
      <c r="C4" s="88"/>
      <c r="F4" s="88"/>
    </row>
    <row r="5" spans="1:9" ht="16" x14ac:dyDescent="0.35">
      <c r="C5" s="88"/>
      <c r="F5" s="88"/>
    </row>
    <row r="6" spans="1:9" ht="16" x14ac:dyDescent="0.35">
      <c r="C6" s="88"/>
      <c r="F6" s="88"/>
    </row>
    <row r="7" spans="1:9" ht="16" x14ac:dyDescent="0.35">
      <c r="C7" s="88"/>
      <c r="F7" s="88"/>
    </row>
    <row r="8" spans="1:9" ht="16" x14ac:dyDescent="0.35">
      <c r="C8" s="88"/>
      <c r="F8" s="88"/>
      <c r="H8" s="129" t="s">
        <v>5367</v>
      </c>
      <c r="I8" t="s">
        <v>5559</v>
      </c>
    </row>
    <row r="9" spans="1:9" ht="16" x14ac:dyDescent="0.35">
      <c r="B9" s="132" t="s">
        <v>5367</v>
      </c>
      <c r="C9" s="88" t="s">
        <v>5559</v>
      </c>
      <c r="D9" s="88"/>
      <c r="E9" s="132" t="s">
        <v>5367</v>
      </c>
      <c r="F9" s="88" t="s">
        <v>5559</v>
      </c>
      <c r="G9" s="88"/>
      <c r="H9" s="88"/>
      <c r="I9" s="88"/>
    </row>
    <row r="10" spans="1:9" ht="16" x14ac:dyDescent="0.35">
      <c r="B10" s="88"/>
      <c r="C10" s="88"/>
      <c r="D10" s="88"/>
      <c r="E10" s="88"/>
      <c r="F10" s="88"/>
      <c r="G10" s="88"/>
      <c r="H10" s="132" t="s">
        <v>5488</v>
      </c>
      <c r="I10" s="88" t="s">
        <v>6425</v>
      </c>
    </row>
    <row r="11" spans="1:9" ht="16" x14ac:dyDescent="0.35">
      <c r="B11" s="132" t="s">
        <v>5488</v>
      </c>
      <c r="C11" s="88" t="s">
        <v>6425</v>
      </c>
      <c r="D11" s="88"/>
      <c r="E11" s="132" t="s">
        <v>5488</v>
      </c>
      <c r="F11" s="88" t="s">
        <v>6425</v>
      </c>
      <c r="G11" s="88"/>
      <c r="H11" s="88" t="s">
        <v>25</v>
      </c>
      <c r="I11" s="88">
        <v>6.1633571895340911</v>
      </c>
    </row>
    <row r="12" spans="1:9" ht="16" x14ac:dyDescent="0.35">
      <c r="A12" s="88"/>
      <c r="B12" s="88" t="s">
        <v>25</v>
      </c>
      <c r="C12" s="88">
        <v>6.1633571895340911</v>
      </c>
      <c r="D12" s="88"/>
      <c r="E12" s="88" t="s">
        <v>25</v>
      </c>
      <c r="F12" s="88">
        <v>6.1633571895340911</v>
      </c>
      <c r="G12" s="88"/>
      <c r="H12" s="88" t="s">
        <v>33</v>
      </c>
      <c r="I12" s="88">
        <v>217.33582239455109</v>
      </c>
    </row>
    <row r="13" spans="1:9" ht="16" x14ac:dyDescent="0.35">
      <c r="A13" s="88"/>
      <c r="B13" s="88" t="s">
        <v>5316</v>
      </c>
      <c r="C13" s="88">
        <v>450.92018106638204</v>
      </c>
      <c r="D13" s="88"/>
      <c r="E13" s="88" t="s">
        <v>5321</v>
      </c>
      <c r="F13" s="88">
        <v>10.785513921348731</v>
      </c>
      <c r="G13" s="88"/>
      <c r="H13" s="88" t="s">
        <v>5326</v>
      </c>
      <c r="I13" s="88">
        <v>446.83864319284982</v>
      </c>
    </row>
    <row r="14" spans="1:9" ht="16" x14ac:dyDescent="0.35">
      <c r="A14" s="88"/>
      <c r="B14" s="88" t="s">
        <v>5344</v>
      </c>
      <c r="C14" s="88">
        <v>302.85945483431078</v>
      </c>
      <c r="D14" s="88"/>
      <c r="E14" s="88" t="s">
        <v>5344</v>
      </c>
      <c r="F14" s="88">
        <v>302.85945483431078</v>
      </c>
      <c r="G14" s="88"/>
      <c r="H14" s="88" t="s">
        <v>5318</v>
      </c>
      <c r="I14" s="88">
        <v>156.05445620132812</v>
      </c>
    </row>
    <row r="15" spans="1:9" ht="16" x14ac:dyDescent="0.35">
      <c r="A15" s="88"/>
      <c r="B15" s="88" t="s">
        <v>5322</v>
      </c>
      <c r="C15" s="88">
        <v>1104.6239635003456</v>
      </c>
      <c r="D15" s="88"/>
      <c r="E15" s="88" t="s">
        <v>5324</v>
      </c>
      <c r="F15" s="88">
        <v>1093.8384495789967</v>
      </c>
      <c r="G15" s="88"/>
      <c r="H15" s="88" t="s">
        <v>5321</v>
      </c>
      <c r="I15" s="88">
        <v>10.785513921348731</v>
      </c>
    </row>
    <row r="16" spans="1:9" ht="16" x14ac:dyDescent="0.35">
      <c r="A16" s="90"/>
      <c r="B16" s="88" t="s">
        <v>5560</v>
      </c>
      <c r="C16" s="88">
        <v>21.253629825941257</v>
      </c>
      <c r="D16" s="88"/>
      <c r="E16" s="88" t="s">
        <v>5319</v>
      </c>
      <c r="F16" s="88">
        <v>156.05445620132812</v>
      </c>
      <c r="G16" s="88"/>
      <c r="H16" s="88" t="s">
        <v>5339</v>
      </c>
      <c r="I16" s="88">
        <v>30.543837909101015</v>
      </c>
    </row>
    <row r="17" spans="1:11" ht="16" x14ac:dyDescent="0.35">
      <c r="A17" s="88"/>
      <c r="B17" s="88" t="s">
        <v>5336</v>
      </c>
      <c r="C17" s="88">
        <v>107.04702805648122</v>
      </c>
      <c r="D17" s="88"/>
      <c r="E17" s="88" t="s">
        <v>5336</v>
      </c>
      <c r="F17" s="88">
        <v>107.04702805648122</v>
      </c>
      <c r="G17" s="88"/>
      <c r="H17" s="88" t="s">
        <v>11</v>
      </c>
      <c r="I17" s="88">
        <v>289.30280938760615</v>
      </c>
    </row>
    <row r="18" spans="1:11" ht="16" x14ac:dyDescent="0.35">
      <c r="B18" s="88" t="s">
        <v>5489</v>
      </c>
      <c r="C18" s="88">
        <v>1992.867614472995</v>
      </c>
      <c r="D18" s="88"/>
      <c r="E18" s="88" t="s">
        <v>5343</v>
      </c>
      <c r="F18" s="88">
        <v>21.253629825941257</v>
      </c>
      <c r="G18" s="88"/>
      <c r="H18" s="88" t="s">
        <v>5328</v>
      </c>
      <c r="I18" s="88">
        <v>103.61035490379045</v>
      </c>
    </row>
    <row r="19" spans="1:11" ht="16" x14ac:dyDescent="0.35">
      <c r="B19" s="88"/>
      <c r="C19" s="88"/>
      <c r="D19" s="88"/>
      <c r="E19" s="88" t="s">
        <v>5315</v>
      </c>
      <c r="F19" s="88">
        <v>294.86572486505412</v>
      </c>
      <c r="G19" s="88"/>
      <c r="H19" s="88" t="s">
        <v>5344</v>
      </c>
      <c r="I19" s="88">
        <v>302.85945483431078</v>
      </c>
      <c r="K19" s="70"/>
    </row>
    <row r="20" spans="1:11" ht="16" x14ac:dyDescent="0.35">
      <c r="B20" s="88"/>
      <c r="C20" s="88"/>
      <c r="D20" s="88"/>
      <c r="E20" s="88" t="s">
        <v>5489</v>
      </c>
      <c r="F20" s="88">
        <v>1992.8676144729948</v>
      </c>
      <c r="G20" s="88"/>
      <c r="H20" s="88" t="s">
        <v>15</v>
      </c>
      <c r="I20" s="88">
        <v>26.998491865777478</v>
      </c>
      <c r="K20" s="70"/>
    </row>
    <row r="21" spans="1:11" ht="16" x14ac:dyDescent="0.35">
      <c r="B21" s="88"/>
      <c r="C21" s="88"/>
      <c r="D21" s="88"/>
      <c r="E21" s="88"/>
      <c r="F21" s="88"/>
      <c r="G21" s="88"/>
      <c r="H21" s="88" t="s">
        <v>5314</v>
      </c>
      <c r="I21" s="88">
        <v>264.32188695595312</v>
      </c>
    </row>
    <row r="22" spans="1:11" ht="16" x14ac:dyDescent="0.35">
      <c r="B22" s="88"/>
      <c r="C22" s="88"/>
      <c r="D22" s="88"/>
      <c r="E22" s="88"/>
      <c r="F22" s="88"/>
      <c r="G22" s="88"/>
      <c r="H22" s="88" t="s">
        <v>5336</v>
      </c>
      <c r="I22" s="88">
        <v>107.04702805648122</v>
      </c>
    </row>
    <row r="23" spans="1:11" ht="16" x14ac:dyDescent="0.35">
      <c r="B23" s="88"/>
      <c r="C23" s="88"/>
      <c r="D23" s="88"/>
      <c r="E23" s="88"/>
      <c r="F23" s="88"/>
      <c r="G23" s="88"/>
      <c r="H23" s="88" t="s">
        <v>5332</v>
      </c>
      <c r="I23" s="88">
        <v>9.7523278344219904</v>
      </c>
    </row>
    <row r="24" spans="1:11" ht="16" x14ac:dyDescent="0.35">
      <c r="B24" s="88"/>
      <c r="C24" s="88"/>
      <c r="D24" s="88"/>
      <c r="E24" s="88"/>
      <c r="F24" s="88"/>
      <c r="G24" s="88"/>
      <c r="H24" s="88" t="s">
        <v>5343</v>
      </c>
      <c r="I24" s="88">
        <v>21.253629825941257</v>
      </c>
    </row>
    <row r="25" spans="1:11" ht="16" x14ac:dyDescent="0.35">
      <c r="B25" s="88"/>
      <c r="C25" s="88"/>
      <c r="D25" s="88"/>
      <c r="E25" s="88"/>
      <c r="F25" s="88"/>
      <c r="G25" s="88"/>
      <c r="H25" s="88" t="s">
        <v>5489</v>
      </c>
      <c r="I25" s="88">
        <v>1992.8676144729952</v>
      </c>
    </row>
    <row r="26" spans="1:11" x14ac:dyDescent="0.35">
      <c r="A26" s="90"/>
    </row>
    <row r="27" spans="1:11" x14ac:dyDescent="0.35">
      <c r="A27" s="90"/>
    </row>
    <row r="28" spans="1:11" x14ac:dyDescent="0.35">
      <c r="A28" s="90"/>
    </row>
    <row r="29" spans="1:11" x14ac:dyDescent="0.35">
      <c r="A29" s="90"/>
    </row>
    <row r="30" spans="1:11" x14ac:dyDescent="0.35">
      <c r="A30" s="90"/>
    </row>
    <row r="31" spans="1:11" ht="16" x14ac:dyDescent="0.35">
      <c r="A31" s="90"/>
      <c r="B31" s="88"/>
      <c r="C31" s="88"/>
      <c r="D31" s="88"/>
      <c r="G31" s="88"/>
    </row>
    <row r="32" spans="1:11" x14ac:dyDescent="0.35">
      <c r="A32" s="90"/>
      <c r="E32" s="90"/>
      <c r="F32" s="90"/>
    </row>
    <row r="33" spans="1:9" x14ac:dyDescent="0.35">
      <c r="A33" s="90"/>
      <c r="E33" s="90"/>
      <c r="F33" s="90"/>
    </row>
    <row r="34" spans="1:9" x14ac:dyDescent="0.35">
      <c r="A34" s="90"/>
      <c r="B34" s="90"/>
      <c r="C34" s="90"/>
      <c r="D34" s="90"/>
      <c r="E34" s="90"/>
      <c r="F34" s="90"/>
    </row>
    <row r="37" spans="1:9" x14ac:dyDescent="0.35">
      <c r="F37" s="71"/>
      <c r="G37" s="72"/>
      <c r="H37" s="72"/>
    </row>
    <row r="38" spans="1:9" x14ac:dyDescent="0.35">
      <c r="F38" s="71"/>
      <c r="G38" s="72"/>
      <c r="H38" s="72"/>
    </row>
    <row r="39" spans="1:9" ht="16" x14ac:dyDescent="0.4">
      <c r="B39" s="83"/>
      <c r="C39" s="83"/>
      <c r="D39" s="86" t="s">
        <v>5569</v>
      </c>
      <c r="E39" s="89"/>
      <c r="F39" s="97" t="s">
        <v>5599</v>
      </c>
      <c r="G39" s="84"/>
      <c r="H39" s="85"/>
      <c r="I39" s="85"/>
    </row>
    <row r="40" spans="1:9" x14ac:dyDescent="0.35">
      <c r="B40" s="81" t="s">
        <v>5562</v>
      </c>
      <c r="C40" s="80" t="s">
        <v>5563</v>
      </c>
      <c r="D40" s="73"/>
      <c r="E40" s="74" t="s">
        <v>5562</v>
      </c>
      <c r="F40" s="74" t="s">
        <v>5563</v>
      </c>
      <c r="G40" s="73"/>
      <c r="H40" s="74" t="s">
        <v>5562</v>
      </c>
      <c r="I40" s="74" t="s">
        <v>5563</v>
      </c>
    </row>
    <row r="41" spans="1:9" x14ac:dyDescent="0.35">
      <c r="B41" s="82" t="s">
        <v>25</v>
      </c>
      <c r="C41" s="82">
        <f>GETPIVOTDATA("NUR  DU 05/10/20262",$B$11,"CATEGORIE","ACCESS-ISSUE")</f>
        <v>6.1633571895340911</v>
      </c>
      <c r="D41" s="75"/>
      <c r="E41" s="76" t="s">
        <v>25</v>
      </c>
      <c r="F41" s="76">
        <f>GETPIVOTDATA("NUR  DU 05/10/20262",$E$11,"CAUSE","ACCESS-ISSUE")</f>
        <v>6.1633571895340911</v>
      </c>
      <c r="G41" s="75"/>
      <c r="H41" s="76" t="s">
        <v>25</v>
      </c>
      <c r="I41" s="76">
        <f>GETPIVOTDATA("NUR  DU 05/10/20262",$H$10,"OCM NOMENCLATURE","ACCESS-ISSUE")</f>
        <v>6.1633571895340911</v>
      </c>
    </row>
    <row r="42" spans="1:9" x14ac:dyDescent="0.35">
      <c r="B42" s="82" t="s">
        <v>5316</v>
      </c>
      <c r="C42" s="82">
        <f>GETPIVOTDATA("NUR  DU 05/10/20262",$B$11,"CATEGORIE","ACTIVE")</f>
        <v>450.92018106638204</v>
      </c>
      <c r="D42" s="75"/>
      <c r="E42" s="76" t="s">
        <v>5565</v>
      </c>
      <c r="F42" s="76">
        <f>GETPIVOTDATA("NUR  DU 05/10/20262",$E$11,"CAUSE","ENVTECH")</f>
        <v>10.785513921348731</v>
      </c>
      <c r="G42" s="75"/>
      <c r="H42" s="76" t="s">
        <v>5564</v>
      </c>
      <c r="I42" s="76">
        <f>GETPIVOTDATA("NUR  DU 05/10/20262",$H$10,"OCM NOMENCLATURE","AKTIVCO")</f>
        <v>217.33582239455109</v>
      </c>
    </row>
    <row r="43" spans="1:9" x14ac:dyDescent="0.35">
      <c r="B43" s="82" t="s">
        <v>5344</v>
      </c>
      <c r="C43" s="82">
        <f>GETPIVOTDATA("NUR  DU 05/10/20262",$B$11,"CATEGORIE","No root cause")</f>
        <v>302.85945483431078</v>
      </c>
      <c r="D43" s="75"/>
      <c r="E43" s="76" t="s">
        <v>5344</v>
      </c>
      <c r="F43" s="76">
        <f>GETPIVOTDATA("NUR  DU 05/10/20262",$E$11,"CAUSE","No root cause")</f>
        <v>302.85945483431078</v>
      </c>
      <c r="G43" s="75"/>
      <c r="H43" s="76" t="s">
        <v>5326</v>
      </c>
      <c r="I43" s="76">
        <f>GETPIVOTDATA("NUR  DU 05/10/20262",$H$10,"OCM NOMENCLATURE","AKTIVCO GRID ONLY")</f>
        <v>446.83864319284982</v>
      </c>
    </row>
    <row r="44" spans="1:9" x14ac:dyDescent="0.35">
      <c r="B44" s="82" t="s">
        <v>5322</v>
      </c>
      <c r="C44" s="82">
        <f>GETPIVOTDATA("NUR  DU 05/10/20262",$B$11,"CATEGORIE","PASSIVE")</f>
        <v>1104.6239635003456</v>
      </c>
      <c r="D44" s="77"/>
      <c r="E44" s="76" t="s">
        <v>5324</v>
      </c>
      <c r="F44" s="76">
        <f>GETPIVOTDATA("NUR  DU 05/10/20262",$E$11,"CAUSE","POWER ISSUE")</f>
        <v>1093.8384495789967</v>
      </c>
      <c r="G44" s="77"/>
      <c r="H44" s="76" t="s">
        <v>5566</v>
      </c>
      <c r="I44" s="76">
        <f>GETPIVOTDATA("NUR  DU 05/10/20262",$H$10,"OCM NOMENCLATURE","BSS")</f>
        <v>156.05445620132812</v>
      </c>
    </row>
    <row r="45" spans="1:9" x14ac:dyDescent="0.35">
      <c r="B45" s="82" t="s">
        <v>5560</v>
      </c>
      <c r="C45" s="82">
        <f>GETPIVOTDATA("NUR  DU 05/10/20262",$B$11,"CATEGORIE","PLANNED WORKS")</f>
        <v>21.253629825941257</v>
      </c>
      <c r="D45" s="75"/>
      <c r="E45" s="76" t="s">
        <v>5319</v>
      </c>
      <c r="F45" s="76">
        <f>GETPIVOTDATA("NUR  DU 05/10/20262",$E$11,"CAUSE","RAN ISSUE")</f>
        <v>156.05445620132812</v>
      </c>
      <c r="G45" s="75"/>
      <c r="H45" s="76" t="s">
        <v>5321</v>
      </c>
      <c r="I45" s="76">
        <f>GETPIVOTDATA("NUR  DU 05/10/20262",$H$10,"OCM NOMENCLATURE","ENVTECH")</f>
        <v>10.785513921348731</v>
      </c>
    </row>
    <row r="46" spans="1:9" x14ac:dyDescent="0.35">
      <c r="B46" s="130" t="s">
        <v>5336</v>
      </c>
      <c r="C46" s="130">
        <f>GETPIVOTDATA("NUR  DU 05/10/20262",$B$11,"CATEGORIE","SPARE-ISSUE")</f>
        <v>107.04702805648122</v>
      </c>
      <c r="D46" s="75"/>
      <c r="E46" s="76" t="s">
        <v>5336</v>
      </c>
      <c r="F46" s="76">
        <f>GETPIVOTDATA("NUR  DU 05/10/20262",$E$11,"CAUSE","SPARE-ISSUE")</f>
        <v>107.04702805648122</v>
      </c>
      <c r="G46" s="75"/>
      <c r="H46" s="76" t="s">
        <v>5339</v>
      </c>
      <c r="I46" s="76">
        <f>GETPIVOTDATA("NUR  DU 05/10/20262",$H$10,"OCM NOMENCLATURE","Fiber AOF")</f>
        <v>30.543837909101015</v>
      </c>
    </row>
    <row r="47" spans="1:9" x14ac:dyDescent="0.35">
      <c r="B47" s="131" t="s">
        <v>5489</v>
      </c>
      <c r="C47" s="131">
        <f>GETPIVOTDATA("NUR  DU 05/10/20262",$B$11)</f>
        <v>1992.867614472995</v>
      </c>
      <c r="D47" s="75"/>
      <c r="E47" s="76" t="s">
        <v>5560</v>
      </c>
      <c r="F47" s="76">
        <f>GETPIVOTDATA("NUR  DU 05/10/20262",$E$11,"CAUSE","TRAVAUX OCM")</f>
        <v>21.253629825941257</v>
      </c>
      <c r="G47" s="75"/>
      <c r="H47" s="76" t="s">
        <v>11</v>
      </c>
      <c r="I47" s="76">
        <f>GETPIVOTDATA("NUR  DU 05/10/20262",$H$10,"OCM NOMENCLATURE","IHS")</f>
        <v>289.30280938760615</v>
      </c>
    </row>
    <row r="48" spans="1:9" x14ac:dyDescent="0.35">
      <c r="D48" s="75"/>
      <c r="E48" s="78" t="s">
        <v>5315</v>
      </c>
      <c r="F48" s="78">
        <f>GETPIVOTDATA("NUR  DU 05/10/20262",$E$11,"CAUSE","TX ISSUE")</f>
        <v>294.86572486505412</v>
      </c>
      <c r="G48" s="75"/>
      <c r="H48" s="76" t="s">
        <v>5328</v>
      </c>
      <c r="I48" s="76">
        <f>GETPIVOTDATA("NUR  DU 05/10/20262",$H$10,"OCM NOMENCLATURE","IHS GRID ONLY")</f>
        <v>103.61035490379045</v>
      </c>
    </row>
    <row r="49" spans="1:9" x14ac:dyDescent="0.35">
      <c r="B49" s="75"/>
      <c r="C49" s="75"/>
      <c r="D49" s="75"/>
      <c r="E49" s="79" t="s">
        <v>5489</v>
      </c>
      <c r="F49" s="79">
        <f>GETPIVOTDATA("NUR  DU 05/10/20262",$E$11)</f>
        <v>1992.8676144729948</v>
      </c>
      <c r="G49" s="75"/>
      <c r="H49" s="76" t="s">
        <v>5344</v>
      </c>
      <c r="I49" s="76">
        <f>GETPIVOTDATA("NUR  DU 05/10/20262",$H$10,"OCM NOMENCLATURE","No root cause")</f>
        <v>302.85945483431078</v>
      </c>
    </row>
    <row r="50" spans="1:9" x14ac:dyDescent="0.35">
      <c r="B50" s="75"/>
      <c r="C50" s="75"/>
      <c r="D50" s="75"/>
      <c r="E50" s="75"/>
      <c r="F50" s="75"/>
      <c r="G50" s="75"/>
      <c r="H50" s="76" t="s">
        <v>5567</v>
      </c>
      <c r="I50" s="76">
        <f>GETPIVOTDATA("NUR  DU 05/10/20262",$H$10,"OCM NOMENCLATURE","Partners")</f>
        <v>26.998491865777478</v>
      </c>
    </row>
    <row r="51" spans="1:9" x14ac:dyDescent="0.35">
      <c r="B51" s="75"/>
      <c r="C51" s="75"/>
      <c r="D51" s="75"/>
      <c r="E51" s="75"/>
      <c r="F51" s="75"/>
      <c r="G51" s="75"/>
      <c r="H51" s="76" t="s">
        <v>5568</v>
      </c>
      <c r="I51" s="76">
        <f>GETPIVOTDATA("NUR  DU 05/10/20262",$H$10,"OCM NOMENCLATURE","PDH")</f>
        <v>264.32188695595312</v>
      </c>
    </row>
    <row r="52" spans="1:9" x14ac:dyDescent="0.35">
      <c r="B52" s="75"/>
      <c r="C52" s="75"/>
      <c r="D52" s="75"/>
      <c r="E52" s="75"/>
      <c r="F52" s="75"/>
      <c r="G52" s="75"/>
      <c r="H52" s="76" t="s">
        <v>5336</v>
      </c>
      <c r="I52" s="76">
        <f>GETPIVOTDATA("NUR  DU 05/10/20262",$H$10,"OCM NOMENCLATURE","SPARE-ISSUE")</f>
        <v>107.04702805648122</v>
      </c>
    </row>
    <row r="53" spans="1:9" x14ac:dyDescent="0.35">
      <c r="B53" s="75"/>
      <c r="C53" s="75"/>
      <c r="D53" s="75"/>
      <c r="E53" s="75"/>
      <c r="F53" s="75"/>
      <c r="G53" s="75"/>
      <c r="H53" s="76" t="s">
        <v>5560</v>
      </c>
      <c r="I53" s="76">
        <f>GETPIVOTDATA("NUR  DU 05/10/20262",$H$10,"OCM NOMENCLATURE","TRAVAUX OCM")</f>
        <v>21.253629825941257</v>
      </c>
    </row>
    <row r="54" spans="1:9" x14ac:dyDescent="0.35">
      <c r="B54" s="75"/>
      <c r="C54" s="75"/>
      <c r="D54" s="75"/>
      <c r="E54" s="75"/>
      <c r="F54" s="75"/>
      <c r="G54" s="75"/>
      <c r="H54" s="80" t="s">
        <v>5489</v>
      </c>
      <c r="I54" s="80">
        <f>GETPIVOTDATA("NUR  DU 05/10/20262",$H$10)</f>
        <v>1992.8676144729952</v>
      </c>
    </row>
    <row r="55" spans="1:9" x14ac:dyDescent="0.35">
      <c r="A55" s="75"/>
      <c r="B55" s="75"/>
      <c r="C55" s="75"/>
      <c r="D55" s="75"/>
      <c r="E55" s="75"/>
      <c r="F55" s="75"/>
    </row>
    <row r="57" spans="1:9" x14ac:dyDescent="0.35">
      <c r="B57" t="s">
        <v>886</v>
      </c>
    </row>
  </sheetData>
  <conditionalFormatting sqref="B41:C46">
    <cfRule type="colorScale" priority="3">
      <colorScale>
        <cfvo type="min"/>
        <cfvo type="max"/>
        <color rgb="FFFCFCFF"/>
        <color rgb="FFF8696B"/>
      </colorScale>
    </cfRule>
  </conditionalFormatting>
  <conditionalFormatting sqref="E41:F48">
    <cfRule type="colorScale" priority="2">
      <colorScale>
        <cfvo type="min"/>
        <cfvo type="max"/>
        <color rgb="FFFCFCFF"/>
        <color rgb="FFF8696B"/>
      </colorScale>
    </cfRule>
  </conditionalFormatting>
  <conditionalFormatting sqref="H41:I53">
    <cfRule type="colorScale" priority="621">
      <colorScale>
        <cfvo type="min"/>
        <cfvo type="max"/>
        <color rgb="FFFCFCFF"/>
        <color rgb="FFF8696B"/>
      </colorScale>
    </cfRule>
  </conditionalFormatting>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B286-32FB-477E-864C-F0B2FD1B6604}">
  <dimension ref="A1:F173"/>
  <sheetViews>
    <sheetView tabSelected="1" zoomScale="70" zoomScaleNormal="70" workbookViewId="0">
      <pane ySplit="1" topLeftCell="A2" activePane="bottomLeft" state="frozen"/>
      <selection pane="bottomLeft" activeCell="F86" sqref="A1:F86"/>
    </sheetView>
  </sheetViews>
  <sheetFormatPr defaultRowHeight="14.5" x14ac:dyDescent="0.35"/>
  <cols>
    <col min="1" max="1" width="16.7265625" customWidth="1"/>
    <col min="2" max="2" width="26.36328125" customWidth="1"/>
    <col min="3" max="3" width="24.36328125" customWidth="1"/>
    <col min="4" max="4" width="20.6328125" style="71" customWidth="1"/>
    <col min="5" max="5" width="16.453125" customWidth="1"/>
    <col min="6" max="6" width="32.08984375" style="99" customWidth="1"/>
  </cols>
  <sheetData>
    <row r="1" spans="1:6" s="58" customFormat="1" x14ac:dyDescent="0.35">
      <c r="A1" s="101" t="s">
        <v>5550</v>
      </c>
      <c r="B1" s="101" t="s">
        <v>5552</v>
      </c>
      <c r="C1" s="101" t="s">
        <v>5553</v>
      </c>
      <c r="D1" s="101" t="s">
        <v>5551</v>
      </c>
      <c r="E1" s="101" t="s">
        <v>5549</v>
      </c>
      <c r="F1" s="102" t="s">
        <v>5556</v>
      </c>
    </row>
    <row r="2" spans="1:6" ht="17" customHeight="1" x14ac:dyDescent="0.35">
      <c r="A2" s="103"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SUO_030</v>
      </c>
      <c r="B2" t="s">
        <v>6427</v>
      </c>
      <c r="C2" t="s">
        <v>6428</v>
      </c>
      <c r="D2" s="134" t="s">
        <v>6427</v>
      </c>
      <c r="E2"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SUO_030</v>
      </c>
      <c r="F2" s="103" t="s">
        <v>6494</v>
      </c>
    </row>
    <row r="3" spans="1:6" x14ac:dyDescent="0.35">
      <c r="A3" s="103"/>
      <c r="B3" s="104"/>
      <c r="C3" s="105"/>
      <c r="D3" t="s">
        <v>6429</v>
      </c>
      <c r="E3" t="str">
        <f t="shared" ref="E3:E72"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SUO_009</v>
      </c>
      <c r="F3" s="103" t="s">
        <v>6494</v>
      </c>
    </row>
    <row r="4" spans="1:6" x14ac:dyDescent="0.35">
      <c r="A4" s="103"/>
      <c r="B4" s="104"/>
      <c r="C4" s="105"/>
      <c r="D4" t="s">
        <v>6430</v>
      </c>
      <c r="E4" t="str">
        <f t="shared" si="0"/>
        <v>SUO_073</v>
      </c>
      <c r="F4" s="103" t="s">
        <v>6494</v>
      </c>
    </row>
    <row r="5" spans="1:6" x14ac:dyDescent="0.35">
      <c r="A5" s="103"/>
      <c r="B5" s="103"/>
      <c r="C5" s="105"/>
      <c r="D5" t="s">
        <v>6431</v>
      </c>
      <c r="E5" t="str">
        <f t="shared" si="0"/>
        <v>SUO_106</v>
      </c>
      <c r="F5" s="103" t="s">
        <v>6494</v>
      </c>
    </row>
    <row r="6" spans="1:6" x14ac:dyDescent="0.35">
      <c r="A6" s="103"/>
      <c r="B6" s="103"/>
      <c r="C6" s="105"/>
      <c r="D6" t="s">
        <v>6432</v>
      </c>
      <c r="E6" t="str">
        <f t="shared" si="0"/>
        <v>SUO_107</v>
      </c>
      <c r="F6" s="103" t="s">
        <v>6494</v>
      </c>
    </row>
    <row r="7" spans="1:6" x14ac:dyDescent="0.35">
      <c r="A7" s="103"/>
      <c r="B7" s="103"/>
      <c r="C7" s="103"/>
      <c r="D7" t="s">
        <v>6433</v>
      </c>
      <c r="E7" t="str">
        <f t="shared" si="0"/>
        <v>SUO_102</v>
      </c>
      <c r="F7" s="103" t="s">
        <v>6494</v>
      </c>
    </row>
    <row r="8" spans="1:6" x14ac:dyDescent="0.35">
      <c r="A8" s="103"/>
      <c r="B8" s="103"/>
      <c r="C8" s="105"/>
      <c r="D8" t="s">
        <v>6434</v>
      </c>
      <c r="E8" t="str">
        <f t="shared" si="0"/>
        <v>SUO_245</v>
      </c>
      <c r="F8" s="103" t="s">
        <v>6494</v>
      </c>
    </row>
    <row r="9" spans="1:6" x14ac:dyDescent="0.35">
      <c r="A9" s="103"/>
      <c r="B9" s="103"/>
      <c r="C9" s="103"/>
      <c r="D9" t="s">
        <v>6435</v>
      </c>
      <c r="E9" t="str">
        <f t="shared" si="0"/>
        <v>NRO_086</v>
      </c>
      <c r="F9" s="103" t="s">
        <v>6494</v>
      </c>
    </row>
    <row r="10" spans="1:6" x14ac:dyDescent="0.35">
      <c r="A10" s="103"/>
      <c r="B10" s="103" t="s">
        <v>6479</v>
      </c>
      <c r="C10" t="s">
        <v>6480</v>
      </c>
      <c r="D10" t="s">
        <v>6443</v>
      </c>
      <c r="E10" t="str">
        <f t="shared" si="0"/>
        <v>OST_093</v>
      </c>
      <c r="F10" s="103" t="s">
        <v>6495</v>
      </c>
    </row>
    <row r="11" spans="1:6" x14ac:dyDescent="0.35">
      <c r="A11" s="103"/>
      <c r="B11" s="103"/>
      <c r="C11" s="103"/>
      <c r="D11" t="s">
        <v>6444</v>
      </c>
      <c r="E11" t="str">
        <f t="shared" si="0"/>
        <v>OST_200</v>
      </c>
      <c r="F11" s="103" t="s">
        <v>6495</v>
      </c>
    </row>
    <row r="12" spans="1:6" x14ac:dyDescent="0.35">
      <c r="A12" s="103"/>
      <c r="B12" s="103"/>
      <c r="C12" s="103"/>
      <c r="D12" t="s">
        <v>6445</v>
      </c>
      <c r="E12" t="str">
        <f t="shared" si="0"/>
        <v>OST_115</v>
      </c>
      <c r="F12" s="103" t="s">
        <v>6495</v>
      </c>
    </row>
    <row r="13" spans="1:6" x14ac:dyDescent="0.35">
      <c r="A13" s="103"/>
      <c r="B13" s="103"/>
      <c r="C13" s="103"/>
      <c r="D13" t="s">
        <v>6446</v>
      </c>
      <c r="E13" t="str">
        <f t="shared" si="0"/>
        <v>OST_405</v>
      </c>
      <c r="F13" s="103" t="s">
        <v>6495</v>
      </c>
    </row>
    <row r="14" spans="1:6" x14ac:dyDescent="0.35">
      <c r="A14" s="103"/>
      <c r="B14" s="103"/>
      <c r="C14" s="103"/>
      <c r="D14" t="s">
        <v>6447</v>
      </c>
      <c r="E14" t="str">
        <f t="shared" si="0"/>
        <v>OST_371</v>
      </c>
      <c r="F14" s="103" t="s">
        <v>6495</v>
      </c>
    </row>
    <row r="15" spans="1:6" x14ac:dyDescent="0.35">
      <c r="A15" s="103"/>
      <c r="B15" s="103"/>
      <c r="C15" s="103"/>
      <c r="D15" t="s">
        <v>6448</v>
      </c>
      <c r="E15" t="str">
        <f t="shared" si="0"/>
        <v>OST_383</v>
      </c>
      <c r="F15" s="103" t="s">
        <v>6495</v>
      </c>
    </row>
    <row r="16" spans="1:6" x14ac:dyDescent="0.35">
      <c r="A16" s="103"/>
      <c r="B16" s="103"/>
      <c r="C16" s="103"/>
      <c r="D16" t="s">
        <v>6449</v>
      </c>
      <c r="E16" t="str">
        <f t="shared" si="0"/>
        <v>OST_376</v>
      </c>
      <c r="F16" s="103" t="s">
        <v>6495</v>
      </c>
    </row>
    <row r="17" spans="1:6" x14ac:dyDescent="0.35">
      <c r="A17" s="103"/>
      <c r="B17" s="103"/>
      <c r="C17" s="103"/>
      <c r="D17" t="s">
        <v>6450</v>
      </c>
      <c r="E17" t="str">
        <f t="shared" si="0"/>
        <v>OST_337</v>
      </c>
      <c r="F17" s="103" t="s">
        <v>6495</v>
      </c>
    </row>
    <row r="18" spans="1:6" x14ac:dyDescent="0.35">
      <c r="A18" s="103"/>
      <c r="B18" s="103"/>
      <c r="C18" s="103"/>
      <c r="D18" t="s">
        <v>6451</v>
      </c>
      <c r="E18" t="str">
        <f t="shared" si="0"/>
        <v>ADM_191</v>
      </c>
      <c r="F18" s="103" t="s">
        <v>6495</v>
      </c>
    </row>
    <row r="19" spans="1:6" x14ac:dyDescent="0.35">
      <c r="A19" s="103"/>
      <c r="B19" s="103"/>
      <c r="C19" s="103"/>
      <c r="D19" t="s">
        <v>6452</v>
      </c>
      <c r="E19" t="str">
        <f t="shared" si="0"/>
        <v>OST_378</v>
      </c>
      <c r="F19" s="103" t="s">
        <v>6495</v>
      </c>
    </row>
    <row r="20" spans="1:6" x14ac:dyDescent="0.35">
      <c r="A20" s="103"/>
      <c r="B20" s="103"/>
      <c r="C20" s="103"/>
      <c r="D20" t="s">
        <v>6453</v>
      </c>
      <c r="E20" t="str">
        <f t="shared" si="0"/>
        <v>OST_908</v>
      </c>
      <c r="F20" s="103" t="s">
        <v>6495</v>
      </c>
    </row>
    <row r="21" spans="1:6" x14ac:dyDescent="0.35">
      <c r="A21" s="103"/>
      <c r="B21" s="103"/>
      <c r="C21" s="103"/>
      <c r="D21" t="s">
        <v>6454</v>
      </c>
      <c r="E21" t="str">
        <f t="shared" si="0"/>
        <v>OST_905</v>
      </c>
      <c r="F21" s="103" t="s">
        <v>6495</v>
      </c>
    </row>
    <row r="22" spans="1:6" x14ac:dyDescent="0.35">
      <c r="A22" s="103"/>
      <c r="B22" s="103"/>
      <c r="C22" s="103"/>
      <c r="D22" t="s">
        <v>6455</v>
      </c>
      <c r="E22" t="str">
        <f t="shared" si="0"/>
        <v>ADM_248</v>
      </c>
      <c r="F22" s="103" t="s">
        <v>6495</v>
      </c>
    </row>
    <row r="23" spans="1:6" x14ac:dyDescent="0.35">
      <c r="A23" s="103"/>
      <c r="B23" s="103"/>
      <c r="C23" s="103"/>
      <c r="D23" t="s">
        <v>6456</v>
      </c>
      <c r="E23" t="str">
        <f t="shared" si="0"/>
        <v>OST_382</v>
      </c>
      <c r="F23" s="103" t="s">
        <v>6495</v>
      </c>
    </row>
    <row r="24" spans="1:6" x14ac:dyDescent="0.35">
      <c r="A24" s="103"/>
      <c r="B24" s="103"/>
      <c r="C24" s="103"/>
      <c r="D24" t="s">
        <v>6457</v>
      </c>
      <c r="E24" t="str">
        <f t="shared" si="0"/>
        <v>ADM_193</v>
      </c>
      <c r="F24" s="103" t="s">
        <v>6495</v>
      </c>
    </row>
    <row r="25" spans="1:6" x14ac:dyDescent="0.35">
      <c r="A25" s="103"/>
      <c r="B25" s="103"/>
      <c r="C25" s="103"/>
      <c r="D25" t="s">
        <v>6458</v>
      </c>
      <c r="E25" t="str">
        <f t="shared" si="0"/>
        <v>OST_389</v>
      </c>
      <c r="F25" s="103" t="s">
        <v>6495</v>
      </c>
    </row>
    <row r="26" spans="1:6" x14ac:dyDescent="0.35">
      <c r="A26" s="103"/>
      <c r="B26" s="103"/>
      <c r="C26" s="103"/>
      <c r="D26" t="s">
        <v>6459</v>
      </c>
      <c r="E26" t="str">
        <f t="shared" si="0"/>
        <v>OST_386</v>
      </c>
      <c r="F26" s="103" t="s">
        <v>6495</v>
      </c>
    </row>
    <row r="27" spans="1:6" x14ac:dyDescent="0.35">
      <c r="A27" s="103"/>
      <c r="B27" s="103"/>
      <c r="C27" s="103"/>
      <c r="D27" t="s">
        <v>6460</v>
      </c>
      <c r="E27" t="str">
        <f t="shared" si="0"/>
        <v>OST_390</v>
      </c>
      <c r="F27" s="103" t="s">
        <v>6495</v>
      </c>
    </row>
    <row r="28" spans="1:6" x14ac:dyDescent="0.35">
      <c r="A28" s="103"/>
      <c r="B28" s="103"/>
      <c r="C28" s="103"/>
      <c r="D28" t="s">
        <v>6461</v>
      </c>
      <c r="E28" t="str">
        <f t="shared" si="0"/>
        <v>ADM_239</v>
      </c>
      <c r="F28" s="103" t="s">
        <v>6495</v>
      </c>
    </row>
    <row r="29" spans="1:6" x14ac:dyDescent="0.35">
      <c r="A29" s="103"/>
      <c r="B29" s="103"/>
      <c r="C29" s="103"/>
      <c r="D29" t="s">
        <v>6462</v>
      </c>
      <c r="E29" t="str">
        <f t="shared" si="0"/>
        <v>OST_373</v>
      </c>
      <c r="F29" s="103" t="s">
        <v>6495</v>
      </c>
    </row>
    <row r="30" spans="1:6" x14ac:dyDescent="0.35">
      <c r="A30" s="103"/>
      <c r="B30" s="103"/>
      <c r="C30" s="103"/>
      <c r="D30" t="s">
        <v>6463</v>
      </c>
      <c r="E30" t="str">
        <f t="shared" si="0"/>
        <v>OST_372</v>
      </c>
      <c r="F30" s="103" t="s">
        <v>6495</v>
      </c>
    </row>
    <row r="31" spans="1:6" x14ac:dyDescent="0.35">
      <c r="A31" s="103"/>
      <c r="B31" s="103"/>
      <c r="C31" s="103"/>
      <c r="D31" t="s">
        <v>6464</v>
      </c>
      <c r="E31" t="str">
        <f t="shared" si="0"/>
        <v>ADM_259</v>
      </c>
      <c r="F31" s="103" t="s">
        <v>6495</v>
      </c>
    </row>
    <row r="32" spans="1:6" x14ac:dyDescent="0.35">
      <c r="A32" s="103"/>
      <c r="B32" s="103"/>
      <c r="C32" s="103"/>
      <c r="D32" t="s">
        <v>6465</v>
      </c>
      <c r="E32" t="str">
        <f t="shared" si="0"/>
        <v>ADM_012</v>
      </c>
      <c r="F32" s="103" t="s">
        <v>6495</v>
      </c>
    </row>
    <row r="33" spans="1:6" x14ac:dyDescent="0.35">
      <c r="A33" s="103"/>
      <c r="B33" s="103"/>
      <c r="C33" s="103"/>
      <c r="D33" t="s">
        <v>6466</v>
      </c>
      <c r="E33" t="str">
        <f t="shared" si="0"/>
        <v>OST_023</v>
      </c>
      <c r="F33" s="103" t="s">
        <v>6495</v>
      </c>
    </row>
    <row r="34" spans="1:6" x14ac:dyDescent="0.35">
      <c r="A34" s="103"/>
      <c r="B34" s="103"/>
      <c r="C34" s="103"/>
      <c r="D34" t="s">
        <v>6467</v>
      </c>
      <c r="E34" t="str">
        <f t="shared" si="0"/>
        <v>OST_027</v>
      </c>
      <c r="F34" s="103" t="s">
        <v>6495</v>
      </c>
    </row>
    <row r="35" spans="1:6" x14ac:dyDescent="0.35">
      <c r="A35" s="103"/>
      <c r="B35" s="103"/>
      <c r="C35" s="103"/>
      <c r="D35" t="s">
        <v>6468</v>
      </c>
      <c r="E35" t="str">
        <f t="shared" si="0"/>
        <v>OST_039</v>
      </c>
      <c r="F35" s="103" t="s">
        <v>6495</v>
      </c>
    </row>
    <row r="36" spans="1:6" x14ac:dyDescent="0.35">
      <c r="A36" s="103"/>
      <c r="B36" t="s">
        <v>5614</v>
      </c>
      <c r="C36" t="s">
        <v>6436</v>
      </c>
      <c r="D36" t="s">
        <v>6437</v>
      </c>
      <c r="E36" t="str">
        <f t="shared" si="0"/>
        <v>ADM_021</v>
      </c>
      <c r="F36" s="103" t="s">
        <v>6496</v>
      </c>
    </row>
    <row r="37" spans="1:6" x14ac:dyDescent="0.35">
      <c r="A37" s="103"/>
      <c r="B37" s="103"/>
      <c r="C37" s="103"/>
      <c r="D37" t="s">
        <v>6438</v>
      </c>
      <c r="E37" t="str">
        <f t="shared" si="0"/>
        <v>ADM_045</v>
      </c>
      <c r="F37" s="103" t="s">
        <v>6496</v>
      </c>
    </row>
    <row r="38" spans="1:6" x14ac:dyDescent="0.35">
      <c r="A38" s="103"/>
      <c r="B38" s="103"/>
      <c r="C38" s="103"/>
      <c r="D38" t="s">
        <v>6439</v>
      </c>
      <c r="E38" t="str">
        <f t="shared" si="0"/>
        <v>ADM_052</v>
      </c>
      <c r="F38" s="103" t="s">
        <v>6496</v>
      </c>
    </row>
    <row r="39" spans="1:6" x14ac:dyDescent="0.35">
      <c r="A39" s="103"/>
      <c r="B39" s="103"/>
      <c r="C39" s="103"/>
      <c r="D39" t="s">
        <v>6440</v>
      </c>
      <c r="E39" t="str">
        <f t="shared" si="0"/>
        <v>ADM_138</v>
      </c>
      <c r="F39" s="103" t="s">
        <v>6496</v>
      </c>
    </row>
    <row r="40" spans="1:6" ht="23.5" customHeight="1" x14ac:dyDescent="0.35">
      <c r="A40" s="103"/>
      <c r="B40" s="103"/>
      <c r="C40" s="103"/>
      <c r="D40" t="s">
        <v>5614</v>
      </c>
      <c r="E40" t="str">
        <f t="shared" si="0"/>
        <v>ADM_010</v>
      </c>
      <c r="F40" s="103" t="s">
        <v>6496</v>
      </c>
    </row>
    <row r="41" spans="1:6" x14ac:dyDescent="0.35">
      <c r="A41" s="103"/>
      <c r="B41" s="103"/>
      <c r="C41" s="103"/>
      <c r="D41" t="s">
        <v>5615</v>
      </c>
      <c r="E41" t="str">
        <f t="shared" si="0"/>
        <v>ADM_119</v>
      </c>
      <c r="F41" s="103" t="s">
        <v>6496</v>
      </c>
    </row>
    <row r="42" spans="1:6" x14ac:dyDescent="0.35">
      <c r="A42" s="103"/>
      <c r="B42" t="s">
        <v>6441</v>
      </c>
      <c r="C42" t="s">
        <v>6442</v>
      </c>
      <c r="D42" t="s">
        <v>6431</v>
      </c>
      <c r="E42" t="str">
        <f t="shared" si="0"/>
        <v>SUO_106</v>
      </c>
      <c r="F42" t="s">
        <v>6497</v>
      </c>
    </row>
    <row r="43" spans="1:6" x14ac:dyDescent="0.35">
      <c r="A43" s="103"/>
      <c r="B43" s="103"/>
      <c r="C43" s="103"/>
      <c r="D43" t="s">
        <v>6432</v>
      </c>
      <c r="E43" t="str">
        <f t="shared" si="0"/>
        <v>SUO_107</v>
      </c>
      <c r="F43" t="s">
        <v>6497</v>
      </c>
    </row>
    <row r="44" spans="1:6" x14ac:dyDescent="0.35">
      <c r="A44" s="103"/>
      <c r="B44" s="103"/>
      <c r="C44" s="103"/>
      <c r="D44" t="s">
        <v>6429</v>
      </c>
      <c r="E44" t="str">
        <f t="shared" si="0"/>
        <v>SUO_009</v>
      </c>
      <c r="F44" t="s">
        <v>6497</v>
      </c>
    </row>
    <row r="45" spans="1:6" x14ac:dyDescent="0.35">
      <c r="A45" s="103"/>
      <c r="B45" s="103"/>
      <c r="C45" s="103"/>
      <c r="D45" t="s">
        <v>6430</v>
      </c>
      <c r="E45" t="str">
        <f t="shared" si="0"/>
        <v>SUO_073</v>
      </c>
      <c r="F45" t="s">
        <v>6497</v>
      </c>
    </row>
    <row r="46" spans="1:6" x14ac:dyDescent="0.35">
      <c r="A46" s="103"/>
      <c r="B46" s="103"/>
      <c r="C46" s="103"/>
      <c r="D46" t="s">
        <v>6435</v>
      </c>
      <c r="E46" t="str">
        <f t="shared" si="0"/>
        <v>NRO_086</v>
      </c>
      <c r="F46" t="s">
        <v>6497</v>
      </c>
    </row>
    <row r="47" spans="1:6" x14ac:dyDescent="0.35">
      <c r="A47" s="103"/>
      <c r="B47" s="103" t="s">
        <v>6469</v>
      </c>
      <c r="C47" s="103" t="s">
        <v>6478</v>
      </c>
      <c r="D47" s="103" t="s">
        <v>6503</v>
      </c>
      <c r="E47" t="str">
        <f t="shared" si="0"/>
        <v>EST_202</v>
      </c>
      <c r="F47" s="117" t="s">
        <v>6504</v>
      </c>
    </row>
    <row r="48" spans="1:6" x14ac:dyDescent="0.35">
      <c r="A48" s="103"/>
      <c r="B48" s="103"/>
      <c r="C48" s="103"/>
      <c r="D48" s="103" t="s">
        <v>6498</v>
      </c>
      <c r="E48" t="str">
        <f t="shared" si="0"/>
        <v>EST_051</v>
      </c>
      <c r="F48" s="117" t="s">
        <v>6504</v>
      </c>
    </row>
    <row r="49" spans="1:6" x14ac:dyDescent="0.35">
      <c r="A49" s="103"/>
      <c r="B49" s="103"/>
      <c r="C49" s="103"/>
      <c r="D49" s="103" t="s">
        <v>6499</v>
      </c>
      <c r="E49" t="str">
        <f t="shared" si="0"/>
        <v>EST_201</v>
      </c>
      <c r="F49" s="117" t="s">
        <v>6504</v>
      </c>
    </row>
    <row r="50" spans="1:6" x14ac:dyDescent="0.35">
      <c r="A50" s="103"/>
      <c r="B50" s="103"/>
      <c r="C50" s="103"/>
      <c r="D50" s="103" t="s">
        <v>6500</v>
      </c>
      <c r="E50" t="str">
        <f t="shared" si="0"/>
        <v>EST_143</v>
      </c>
      <c r="F50" s="117" t="s">
        <v>6504</v>
      </c>
    </row>
    <row r="51" spans="1:6" x14ac:dyDescent="0.35">
      <c r="A51" s="103"/>
      <c r="B51" s="103"/>
      <c r="C51" s="103"/>
      <c r="D51" s="103" t="s">
        <v>6501</v>
      </c>
      <c r="E51" t="str">
        <f t="shared" si="0"/>
        <v>EST_152</v>
      </c>
      <c r="F51" s="117" t="s">
        <v>6504</v>
      </c>
    </row>
    <row r="52" spans="1:6" x14ac:dyDescent="0.35">
      <c r="A52" s="103"/>
      <c r="B52" s="103"/>
      <c r="C52" s="103"/>
      <c r="D52" s="103" t="s">
        <v>6502</v>
      </c>
      <c r="E52" t="str">
        <f t="shared" si="0"/>
        <v>EST_069</v>
      </c>
      <c r="F52" s="117" t="s">
        <v>6504</v>
      </c>
    </row>
    <row r="53" spans="1:6" x14ac:dyDescent="0.35">
      <c r="A53" s="103"/>
      <c r="B53" s="103" t="s">
        <v>6470</v>
      </c>
      <c r="C53" s="103" t="s">
        <v>6471</v>
      </c>
      <c r="D53" s="103" t="s">
        <v>6472</v>
      </c>
      <c r="E53" t="str">
        <f t="shared" si="0"/>
        <v>EST_127</v>
      </c>
      <c r="F53" s="117" t="s">
        <v>6505</v>
      </c>
    </row>
    <row r="54" spans="1:6" x14ac:dyDescent="0.35">
      <c r="A54" s="103"/>
      <c r="B54" s="103"/>
      <c r="C54" s="103"/>
      <c r="D54" s="103" t="s">
        <v>6473</v>
      </c>
      <c r="E54" t="str">
        <f t="shared" si="0"/>
        <v>EST_205</v>
      </c>
      <c r="F54" s="117" t="s">
        <v>6505</v>
      </c>
    </row>
    <row r="55" spans="1:6" x14ac:dyDescent="0.35">
      <c r="A55" s="103"/>
      <c r="B55" s="103"/>
      <c r="C55" s="103"/>
      <c r="D55" s="103" t="s">
        <v>6474</v>
      </c>
      <c r="E55" t="str">
        <f t="shared" si="0"/>
        <v>EST_242</v>
      </c>
      <c r="F55" s="117" t="s">
        <v>6506</v>
      </c>
    </row>
    <row r="56" spans="1:6" x14ac:dyDescent="0.35">
      <c r="A56" s="103"/>
      <c r="B56" s="103"/>
      <c r="C56" s="103"/>
      <c r="D56" s="103" t="s">
        <v>6475</v>
      </c>
      <c r="E56" t="str">
        <f t="shared" si="0"/>
        <v>EST_112</v>
      </c>
      <c r="F56" s="117" t="s">
        <v>6505</v>
      </c>
    </row>
    <row r="57" spans="1:6" x14ac:dyDescent="0.35">
      <c r="A57" s="103"/>
      <c r="B57" s="103"/>
      <c r="C57" s="103"/>
      <c r="D57" s="103" t="s">
        <v>6470</v>
      </c>
      <c r="E57" t="str">
        <f t="shared" si="0"/>
        <v>EST_032</v>
      </c>
      <c r="F57" s="117" t="s">
        <v>6505</v>
      </c>
    </row>
    <row r="58" spans="1:6" x14ac:dyDescent="0.35">
      <c r="A58" s="103"/>
      <c r="B58" s="103" t="s">
        <v>6476</v>
      </c>
      <c r="C58" s="103" t="s">
        <v>6477</v>
      </c>
      <c r="D58" s="103" t="s">
        <v>6476</v>
      </c>
      <c r="E58" t="str">
        <f t="shared" si="0"/>
        <v>NRD_009</v>
      </c>
      <c r="F58" s="117" t="s">
        <v>6507</v>
      </c>
    </row>
    <row r="59" spans="1:6" x14ac:dyDescent="0.35">
      <c r="A59" s="103"/>
      <c r="B59" s="103"/>
      <c r="C59" s="103"/>
      <c r="D59" s="103" t="s">
        <v>6481</v>
      </c>
      <c r="E59" t="str">
        <f t="shared" si="0"/>
        <v>NRD_013</v>
      </c>
      <c r="F59" s="117" t="s">
        <v>6507</v>
      </c>
    </row>
    <row r="60" spans="1:6" x14ac:dyDescent="0.35">
      <c r="A60" s="103"/>
      <c r="B60" s="103"/>
      <c r="C60" s="103"/>
      <c r="D60" s="103" t="s">
        <v>6482</v>
      </c>
      <c r="E60" t="str">
        <f t="shared" si="0"/>
        <v>NRD_038</v>
      </c>
      <c r="F60" s="117" t="s">
        <v>6507</v>
      </c>
    </row>
    <row r="61" spans="1:6" x14ac:dyDescent="0.35">
      <c r="A61" s="103"/>
      <c r="B61" s="103"/>
      <c r="C61" s="103"/>
      <c r="D61" s="103" t="s">
        <v>6483</v>
      </c>
      <c r="E61" t="str">
        <f t="shared" si="0"/>
        <v>NRD_158</v>
      </c>
      <c r="F61" s="117" t="s">
        <v>6507</v>
      </c>
    </row>
    <row r="62" spans="1:6" x14ac:dyDescent="0.35">
      <c r="A62" s="103"/>
      <c r="B62" s="103"/>
      <c r="C62" s="103"/>
      <c r="D62" s="103" t="s">
        <v>6484</v>
      </c>
      <c r="E62" t="str">
        <f t="shared" si="0"/>
        <v>NRD_183</v>
      </c>
      <c r="F62" s="117" t="s">
        <v>6507</v>
      </c>
    </row>
    <row r="63" spans="1:6" x14ac:dyDescent="0.35">
      <c r="A63" s="103"/>
      <c r="B63" s="103"/>
      <c r="C63" s="103"/>
      <c r="D63" s="103" t="s">
        <v>6485</v>
      </c>
      <c r="E63" t="str">
        <f t="shared" si="0"/>
        <v>NRD_116</v>
      </c>
      <c r="F63" s="117" t="s">
        <v>6507</v>
      </c>
    </row>
    <row r="64" spans="1:6" x14ac:dyDescent="0.35">
      <c r="A64" s="103"/>
      <c r="B64" s="103"/>
      <c r="C64" s="103"/>
      <c r="D64" s="103" t="s">
        <v>5401</v>
      </c>
      <c r="E64" t="str">
        <f t="shared" si="0"/>
        <v>NRD_255</v>
      </c>
      <c r="F64" s="117" t="s">
        <v>6507</v>
      </c>
    </row>
    <row r="65" spans="1:6" x14ac:dyDescent="0.35">
      <c r="A65" s="103"/>
      <c r="B65" s="103"/>
      <c r="C65" s="103"/>
      <c r="D65" s="103" t="s">
        <v>6486</v>
      </c>
      <c r="E65" t="str">
        <f t="shared" si="0"/>
        <v>NRD_083</v>
      </c>
      <c r="F65" s="117" t="s">
        <v>6507</v>
      </c>
    </row>
    <row r="66" spans="1:6" x14ac:dyDescent="0.35">
      <c r="A66" s="103"/>
      <c r="B66" s="103"/>
      <c r="C66" s="103"/>
      <c r="D66" s="103" t="s">
        <v>6487</v>
      </c>
      <c r="E66" t="str">
        <f t="shared" si="0"/>
        <v>NRD_096</v>
      </c>
      <c r="F66" s="117" t="s">
        <v>6507</v>
      </c>
    </row>
    <row r="67" spans="1:6" x14ac:dyDescent="0.35">
      <c r="A67" s="103"/>
      <c r="B67" s="103"/>
      <c r="C67" s="103"/>
      <c r="D67" s="103" t="s">
        <v>6488</v>
      </c>
      <c r="E67" t="str">
        <f t="shared" si="0"/>
        <v>NRD_133</v>
      </c>
      <c r="F67" s="117" t="s">
        <v>6507</v>
      </c>
    </row>
    <row r="68" spans="1:6" x14ac:dyDescent="0.35">
      <c r="A68" s="103"/>
      <c r="B68" s="103"/>
      <c r="C68" s="103"/>
      <c r="D68" s="103" t="s">
        <v>6489</v>
      </c>
      <c r="E68" t="str">
        <f t="shared" si="0"/>
        <v>NRD_145</v>
      </c>
      <c r="F68" s="117" t="s">
        <v>6507</v>
      </c>
    </row>
    <row r="69" spans="1:6" x14ac:dyDescent="0.35">
      <c r="A69" s="103"/>
      <c r="B69" s="103"/>
      <c r="C69" s="103"/>
      <c r="D69" s="103" t="s">
        <v>6490</v>
      </c>
      <c r="E69" t="str">
        <f t="shared" si="0"/>
        <v>NRD_146</v>
      </c>
      <c r="F69" s="117" t="s">
        <v>6507</v>
      </c>
    </row>
    <row r="70" spans="1:6" x14ac:dyDescent="0.35">
      <c r="A70" s="103"/>
      <c r="B70" s="103"/>
      <c r="C70" s="103"/>
      <c r="D70" s="103" t="s">
        <v>6491</v>
      </c>
      <c r="E70" t="str">
        <f t="shared" si="0"/>
        <v>NRD_085</v>
      </c>
      <c r="F70" s="117" t="s">
        <v>6507</v>
      </c>
    </row>
    <row r="71" spans="1:6" ht="13" customHeight="1" x14ac:dyDescent="0.35">
      <c r="A71" s="103"/>
      <c r="B71" s="103"/>
      <c r="C71" s="103"/>
      <c r="D71" s="103" t="s">
        <v>6492</v>
      </c>
      <c r="E71" t="str">
        <f t="shared" si="0"/>
        <v>NRD_148</v>
      </c>
      <c r="F71" s="117" t="s">
        <v>6507</v>
      </c>
    </row>
    <row r="72" spans="1:6" x14ac:dyDescent="0.35">
      <c r="A72" s="103"/>
      <c r="B72" s="103"/>
      <c r="C72" s="103"/>
      <c r="D72" s="103" t="s">
        <v>6493</v>
      </c>
      <c r="E72" t="str">
        <f t="shared" si="0"/>
        <v>NRD_189</v>
      </c>
      <c r="F72" s="117" t="s">
        <v>6507</v>
      </c>
    </row>
    <row r="73" spans="1:6" x14ac:dyDescent="0.35">
      <c r="A73" s="103"/>
      <c r="B73" t="s">
        <v>5616</v>
      </c>
      <c r="C73" t="s">
        <v>5617</v>
      </c>
      <c r="D73" t="s">
        <v>5618</v>
      </c>
      <c r="E73" t="str">
        <f t="shared" ref="E73:E86" si="1">IFERROR(MID(D73, SEARCH("CTR_", D73), 7), IFERROR(MID(D73, SEARCH("SUO_", D73), 7), IFERROR(MID(D73, SEARCH("SUD_", D73), 7), IFERROR(MID(D73, SEARCH("NRO_", D73), 7), IFERROR(MID(D73, SEARCH("ADM_", D73), 7), IFERROR(MID(D73, SEARCH("NRD_", D73), 7), IFERROR(MID(D73, SEARCH("EXN_", D73), 7), IFERROR(MID(D73, SEARCH("LIT_", D73), 7), IFERROR(MID(D73, SEARCH("EST_", D73), 7), MID(D73, SEARCH("OST_",D73), 7))))))))))</f>
        <v>EXN_251</v>
      </c>
      <c r="F73" s="134" t="s">
        <v>5635</v>
      </c>
    </row>
    <row r="74" spans="1:6" x14ac:dyDescent="0.35">
      <c r="A74" s="103"/>
      <c r="D74" t="s">
        <v>5619</v>
      </c>
      <c r="E74" t="str">
        <f t="shared" si="1"/>
        <v>EXN_042</v>
      </c>
      <c r="F74" s="134" t="s">
        <v>5635</v>
      </c>
    </row>
    <row r="75" spans="1:6" x14ac:dyDescent="0.35">
      <c r="A75" s="103"/>
      <c r="D75" t="s">
        <v>5620</v>
      </c>
      <c r="E75" t="str">
        <f t="shared" si="1"/>
        <v>EXN_104</v>
      </c>
      <c r="F75" s="134" t="s">
        <v>5635</v>
      </c>
    </row>
    <row r="76" spans="1:6" x14ac:dyDescent="0.35">
      <c r="A76" s="103"/>
      <c r="D76" t="s">
        <v>5616</v>
      </c>
      <c r="E76" t="str">
        <f t="shared" si="1"/>
        <v>EXN_007</v>
      </c>
      <c r="F76" s="134" t="s">
        <v>5635</v>
      </c>
    </row>
    <row r="77" spans="1:6" x14ac:dyDescent="0.35">
      <c r="A77" s="103"/>
      <c r="D77" t="s">
        <v>5621</v>
      </c>
      <c r="E77" t="str">
        <f t="shared" si="1"/>
        <v>EXN_408</v>
      </c>
      <c r="F77" s="134" t="s">
        <v>5635</v>
      </c>
    </row>
    <row r="78" spans="1:6" x14ac:dyDescent="0.35">
      <c r="A78" s="103"/>
      <c r="D78" t="s">
        <v>5622</v>
      </c>
      <c r="E78" t="str">
        <f t="shared" si="1"/>
        <v>EXN_308</v>
      </c>
      <c r="F78" s="134" t="s">
        <v>5635</v>
      </c>
    </row>
    <row r="79" spans="1:6" x14ac:dyDescent="0.35">
      <c r="A79" s="103"/>
      <c r="D79" t="s">
        <v>5623</v>
      </c>
      <c r="E79" t="str">
        <f t="shared" si="1"/>
        <v>EXN_314</v>
      </c>
      <c r="F79" s="134" t="s">
        <v>5635</v>
      </c>
    </row>
    <row r="80" spans="1:6" x14ac:dyDescent="0.35">
      <c r="A80" s="103"/>
      <c r="D80" t="s">
        <v>5624</v>
      </c>
      <c r="E80" t="str">
        <f t="shared" si="1"/>
        <v>EXN_262</v>
      </c>
      <c r="F80" s="134" t="s">
        <v>5635</v>
      </c>
    </row>
    <row r="81" spans="1:6" x14ac:dyDescent="0.35">
      <c r="A81" s="103"/>
      <c r="D81" t="s">
        <v>5625</v>
      </c>
      <c r="E81" t="str">
        <f t="shared" si="1"/>
        <v>EXN_263</v>
      </c>
      <c r="F81" s="134" t="s">
        <v>5635</v>
      </c>
    </row>
    <row r="82" spans="1:6" x14ac:dyDescent="0.35">
      <c r="A82" s="103" t="e">
        <f>IFERROR(MID(#REF!, SEARCH("CTR_",#REF!), 7), IFERROR(MID(#REF!, SEARCH("SUO_",#REF!), 7), IFERROR(MID(#REF!, SEARCH("SUD_",#REF!), 7), IFERROR(MID(#REF!, SEARCH("NRO_",#REF!), 7), IFERROR(MID(#REF!, SEARCH("ADM_",#REF!), 7), IFERROR(MID(#REF!, SEARCH("NRD_",#REF!), 7), IFERROR(MID(#REF!, SEARCH("EXN_",#REF!), 7), IFERROR(MID(#REF!, SEARCH("LIT_",#REF!), 7), IFERROR(MID(#REF!, SEARCH("EST_",#REF!), 7), MID(#REF!, SEARCH("OST_",#REF!), 7))))))))))</f>
        <v>#REF!</v>
      </c>
      <c r="D82" t="s">
        <v>5626</v>
      </c>
      <c r="E82" t="str">
        <f t="shared" si="1"/>
        <v>EXN_294</v>
      </c>
      <c r="F82" s="134" t="s">
        <v>5635</v>
      </c>
    </row>
    <row r="83" spans="1:6" x14ac:dyDescent="0.35">
      <c r="A83" s="103"/>
      <c r="D83" t="s">
        <v>5627</v>
      </c>
      <c r="E83" t="str">
        <f t="shared" si="1"/>
        <v>EXN_421</v>
      </c>
      <c r="F83" s="134" t="s">
        <v>5635</v>
      </c>
    </row>
    <row r="84" spans="1:6" x14ac:dyDescent="0.35">
      <c r="A84" s="103"/>
      <c r="D84" t="s">
        <v>5628</v>
      </c>
      <c r="E84" t="str">
        <f t="shared" si="1"/>
        <v>EXN_435</v>
      </c>
      <c r="F84" s="134" t="s">
        <v>5635</v>
      </c>
    </row>
    <row r="85" spans="1:6" x14ac:dyDescent="0.35">
      <c r="A85" s="103"/>
      <c r="D85" t="s">
        <v>5629</v>
      </c>
      <c r="E85" t="str">
        <f t="shared" si="1"/>
        <v>EXN_428</v>
      </c>
      <c r="F85" s="134" t="s">
        <v>5635</v>
      </c>
    </row>
    <row r="86" spans="1:6" x14ac:dyDescent="0.35">
      <c r="A86" s="103"/>
      <c r="D86" t="s">
        <v>5630</v>
      </c>
      <c r="E86" t="str">
        <f t="shared" si="1"/>
        <v>EXN_427</v>
      </c>
      <c r="F86" s="134" t="s">
        <v>5635</v>
      </c>
    </row>
    <row r="87" spans="1:6" x14ac:dyDescent="0.35">
      <c r="A87" s="103"/>
      <c r="B87" s="103"/>
      <c r="C87" s="103"/>
      <c r="D87" s="103"/>
      <c r="E87" t="e">
        <f t="shared" ref="E87:E146" si="2">IFERROR(MID(D87, SEARCH("CTR_", D87), 7), IFERROR(MID(D87, SEARCH("SUO_", D87), 7), IFERROR(MID(D87, SEARCH("SUD_", D87), 7), IFERROR(MID(D87, SEARCH("NRO_", D87), 7), IFERROR(MID(D87, SEARCH("ADM_", D87), 7), IFERROR(MID(D87, SEARCH("NRD_", D87), 7), IFERROR(MID(D87, SEARCH("EXN_", D87), 7), IFERROR(MID(D87, SEARCH("LIT_", D87), 7), IFERROR(MID(D87, SEARCH("EST_", D87), 7), MID(D87, SEARCH("OST_",D87), 7))))))))))</f>
        <v>#VALUE!</v>
      </c>
      <c r="F87" s="104"/>
    </row>
    <row r="88" spans="1:6" x14ac:dyDescent="0.35">
      <c r="A88" s="103"/>
      <c r="B88" s="103"/>
      <c r="C88" s="103"/>
      <c r="D88" s="103"/>
      <c r="E88" t="e">
        <f t="shared" si="2"/>
        <v>#VALUE!</v>
      </c>
      <c r="F88" s="104"/>
    </row>
    <row r="89" spans="1:6" x14ac:dyDescent="0.35">
      <c r="A89" s="103"/>
      <c r="B89" s="103"/>
      <c r="C89" s="103"/>
      <c r="D89" s="103"/>
      <c r="E89" t="e">
        <f t="shared" si="2"/>
        <v>#VALUE!</v>
      </c>
      <c r="F89" s="104"/>
    </row>
    <row r="90" spans="1:6" x14ac:dyDescent="0.35">
      <c r="A90" s="103"/>
      <c r="B90" s="103"/>
      <c r="C90" s="103"/>
      <c r="D90" s="103"/>
      <c r="E90" t="e">
        <f t="shared" si="2"/>
        <v>#VALUE!</v>
      </c>
      <c r="F90" s="104"/>
    </row>
    <row r="91" spans="1:6" x14ac:dyDescent="0.35">
      <c r="A91" s="103"/>
      <c r="B91" s="103"/>
      <c r="C91" s="103"/>
      <c r="D91" s="103"/>
      <c r="E91" t="e">
        <f t="shared" si="2"/>
        <v>#VALUE!</v>
      </c>
      <c r="F91" s="104"/>
    </row>
    <row r="92" spans="1:6" x14ac:dyDescent="0.35">
      <c r="A92" s="103"/>
      <c r="B92" s="103"/>
      <c r="C92" s="103"/>
      <c r="D92" s="103"/>
      <c r="E92" t="e">
        <f t="shared" si="2"/>
        <v>#VALUE!</v>
      </c>
      <c r="F92" s="104"/>
    </row>
    <row r="93" spans="1:6" x14ac:dyDescent="0.35">
      <c r="A93" s="103"/>
      <c r="B93" s="103"/>
      <c r="C93" s="103"/>
      <c r="D93" s="103"/>
      <c r="E93" t="e">
        <f t="shared" si="2"/>
        <v>#VALUE!</v>
      </c>
      <c r="F93" s="104"/>
    </row>
    <row r="94" spans="1:6" x14ac:dyDescent="0.35">
      <c r="A94" s="103"/>
      <c r="B94" s="103"/>
      <c r="C94" s="103"/>
      <c r="D94" s="103"/>
      <c r="E94" t="e">
        <f t="shared" si="2"/>
        <v>#VALUE!</v>
      </c>
      <c r="F94" s="104"/>
    </row>
    <row r="95" spans="1:6" x14ac:dyDescent="0.35">
      <c r="A95" s="103"/>
      <c r="B95" s="103"/>
      <c r="C95" s="103"/>
      <c r="D95" s="103"/>
      <c r="E95" t="e">
        <f t="shared" si="2"/>
        <v>#VALUE!</v>
      </c>
      <c r="F95" s="104"/>
    </row>
    <row r="96" spans="1:6" x14ac:dyDescent="0.35">
      <c r="A96" s="103"/>
      <c r="B96" s="103"/>
      <c r="C96" s="103"/>
      <c r="D96" s="103"/>
      <c r="E96" t="e">
        <f t="shared" si="2"/>
        <v>#VALUE!</v>
      </c>
      <c r="F96" s="104"/>
    </row>
    <row r="97" spans="1:6" x14ac:dyDescent="0.35">
      <c r="A97" s="103"/>
      <c r="B97" s="103"/>
      <c r="C97" s="103"/>
      <c r="D97" s="103"/>
      <c r="E97" t="e">
        <f t="shared" si="2"/>
        <v>#VALUE!</v>
      </c>
      <c r="F97" s="104"/>
    </row>
    <row r="98" spans="1:6" x14ac:dyDescent="0.35">
      <c r="A98" s="103"/>
      <c r="B98" s="103"/>
      <c r="C98" s="103"/>
      <c r="D98" s="103"/>
      <c r="E98" t="e">
        <f t="shared" si="2"/>
        <v>#VALUE!</v>
      </c>
      <c r="F98" s="104"/>
    </row>
    <row r="99" spans="1:6" x14ac:dyDescent="0.35">
      <c r="A99" s="103"/>
      <c r="B99" s="103"/>
      <c r="C99" s="103"/>
      <c r="D99" s="103"/>
      <c r="E99" t="e">
        <f t="shared" si="2"/>
        <v>#VALUE!</v>
      </c>
      <c r="F99" s="104"/>
    </row>
    <row r="100" spans="1:6" x14ac:dyDescent="0.35">
      <c r="A100" s="103"/>
      <c r="B100" s="103"/>
      <c r="C100" s="103"/>
      <c r="D100" s="103"/>
      <c r="E100" t="e">
        <f t="shared" si="2"/>
        <v>#VALUE!</v>
      </c>
      <c r="F100" s="104"/>
    </row>
    <row r="101" spans="1:6" x14ac:dyDescent="0.35">
      <c r="A101" s="103"/>
      <c r="B101" s="103"/>
      <c r="C101" s="103"/>
      <c r="D101" s="103"/>
      <c r="E101" t="e">
        <f t="shared" si="2"/>
        <v>#VALUE!</v>
      </c>
      <c r="F101" s="104"/>
    </row>
    <row r="102" spans="1:6" x14ac:dyDescent="0.35">
      <c r="A102" s="103"/>
      <c r="B102" s="103"/>
      <c r="C102" s="103"/>
      <c r="D102" s="103"/>
      <c r="E102" t="e">
        <f t="shared" si="2"/>
        <v>#VALUE!</v>
      </c>
      <c r="F102" s="104"/>
    </row>
    <row r="103" spans="1:6" x14ac:dyDescent="0.35">
      <c r="A103" s="103"/>
      <c r="B103" s="103"/>
      <c r="C103" s="103"/>
      <c r="D103" s="103"/>
      <c r="E103" t="e">
        <f t="shared" si="2"/>
        <v>#VALUE!</v>
      </c>
      <c r="F103" s="104"/>
    </row>
    <row r="104" spans="1:6" x14ac:dyDescent="0.35">
      <c r="A104" s="103"/>
      <c r="B104" s="103"/>
      <c r="C104" s="103"/>
      <c r="D104" s="103"/>
      <c r="E104" t="e">
        <f t="shared" si="2"/>
        <v>#VALUE!</v>
      </c>
      <c r="F104" s="104"/>
    </row>
    <row r="105" spans="1:6" x14ac:dyDescent="0.35">
      <c r="A105" s="103"/>
      <c r="B105" s="103"/>
      <c r="C105" s="103"/>
      <c r="D105" s="103"/>
      <c r="E105" t="e">
        <f t="shared" si="2"/>
        <v>#VALUE!</v>
      </c>
      <c r="F105" s="104"/>
    </row>
    <row r="106" spans="1:6" x14ac:dyDescent="0.35">
      <c r="A106" s="103"/>
      <c r="B106" s="103"/>
      <c r="C106" s="103"/>
      <c r="D106" s="103"/>
      <c r="E106" t="e">
        <f t="shared" si="2"/>
        <v>#VALUE!</v>
      </c>
      <c r="F106" s="104"/>
    </row>
    <row r="107" spans="1:6" x14ac:dyDescent="0.35">
      <c r="A107" s="103"/>
      <c r="B107" s="103"/>
      <c r="C107" s="103"/>
      <c r="D107" s="103"/>
      <c r="E107" t="e">
        <f t="shared" si="2"/>
        <v>#VALUE!</v>
      </c>
      <c r="F107" s="104"/>
    </row>
    <row r="108" spans="1:6" x14ac:dyDescent="0.35">
      <c r="A108" s="103"/>
      <c r="B108" s="103"/>
      <c r="C108" s="103"/>
      <c r="D108" s="103"/>
      <c r="E108" t="e">
        <f t="shared" si="2"/>
        <v>#VALUE!</v>
      </c>
      <c r="F108" s="104"/>
    </row>
    <row r="109" spans="1:6" x14ac:dyDescent="0.35">
      <c r="A109" s="103"/>
      <c r="B109" s="103"/>
      <c r="C109" s="103"/>
      <c r="D109" s="103"/>
      <c r="E109" t="e">
        <f t="shared" si="2"/>
        <v>#VALUE!</v>
      </c>
      <c r="F109" s="104"/>
    </row>
    <row r="110" spans="1:6" x14ac:dyDescent="0.35">
      <c r="A110" s="103"/>
      <c r="B110" s="103"/>
      <c r="C110" s="103"/>
      <c r="D110" s="103"/>
      <c r="E110" t="e">
        <f t="shared" si="2"/>
        <v>#VALUE!</v>
      </c>
      <c r="F110" s="104"/>
    </row>
    <row r="111" spans="1:6" x14ac:dyDescent="0.35">
      <c r="A111" s="103"/>
      <c r="B111" s="103"/>
      <c r="C111" s="103"/>
      <c r="D111" s="103"/>
      <c r="E111" t="e">
        <f t="shared" si="2"/>
        <v>#VALUE!</v>
      </c>
      <c r="F111" s="104"/>
    </row>
    <row r="112" spans="1:6" x14ac:dyDescent="0.35">
      <c r="A112" s="103"/>
      <c r="B112" s="103"/>
      <c r="C112" s="103"/>
      <c r="D112" s="103"/>
      <c r="E112" t="e">
        <f t="shared" si="2"/>
        <v>#VALUE!</v>
      </c>
      <c r="F112" s="104"/>
    </row>
    <row r="113" spans="1:6" x14ac:dyDescent="0.35">
      <c r="A113" s="103"/>
      <c r="B113" s="103"/>
      <c r="C113" s="103"/>
      <c r="D113" s="103"/>
      <c r="E113" t="e">
        <f t="shared" si="2"/>
        <v>#VALUE!</v>
      </c>
      <c r="F113" s="104"/>
    </row>
    <row r="114" spans="1:6" x14ac:dyDescent="0.35">
      <c r="A114" s="103"/>
      <c r="B114" s="103"/>
      <c r="C114" s="103"/>
      <c r="D114" s="103"/>
      <c r="E114" t="e">
        <f t="shared" si="2"/>
        <v>#VALUE!</v>
      </c>
      <c r="F114" s="104"/>
    </row>
    <row r="115" spans="1:6" x14ac:dyDescent="0.35">
      <c r="A115" s="103"/>
      <c r="B115" s="103"/>
      <c r="C115" s="103"/>
      <c r="D115" s="103"/>
      <c r="E115" t="e">
        <f t="shared" si="2"/>
        <v>#VALUE!</v>
      </c>
      <c r="F115" s="104"/>
    </row>
    <row r="116" spans="1:6" x14ac:dyDescent="0.35">
      <c r="A116" s="103"/>
      <c r="B116" s="103"/>
      <c r="C116" s="103"/>
      <c r="D116" s="103"/>
      <c r="E116" t="e">
        <f t="shared" si="2"/>
        <v>#VALUE!</v>
      </c>
      <c r="F116" s="104"/>
    </row>
    <row r="117" spans="1:6" x14ac:dyDescent="0.35">
      <c r="A117" s="103"/>
      <c r="B117" s="103"/>
      <c r="C117" s="103"/>
      <c r="D117" s="103"/>
      <c r="E117" t="e">
        <f t="shared" si="2"/>
        <v>#VALUE!</v>
      </c>
      <c r="F117" s="104"/>
    </row>
    <row r="118" spans="1:6" x14ac:dyDescent="0.35">
      <c r="A118" s="103"/>
      <c r="B118" s="103"/>
      <c r="C118" s="103"/>
      <c r="D118" s="103"/>
      <c r="E118" t="e">
        <f t="shared" si="2"/>
        <v>#VALUE!</v>
      </c>
      <c r="F118" s="104"/>
    </row>
    <row r="119" spans="1:6" x14ac:dyDescent="0.35">
      <c r="A119" s="103"/>
      <c r="B119" s="103"/>
      <c r="C119" s="103"/>
      <c r="D119" s="103"/>
      <c r="E119" t="e">
        <f t="shared" si="2"/>
        <v>#VALUE!</v>
      </c>
      <c r="F119" s="104"/>
    </row>
    <row r="120" spans="1:6" x14ac:dyDescent="0.35">
      <c r="A120" s="103"/>
      <c r="B120" s="103"/>
      <c r="C120" s="103"/>
      <c r="D120" s="103"/>
      <c r="E120" t="e">
        <f t="shared" si="2"/>
        <v>#VALUE!</v>
      </c>
      <c r="F120" s="104"/>
    </row>
    <row r="121" spans="1:6" x14ac:dyDescent="0.35">
      <c r="A121" s="103"/>
      <c r="B121" s="103"/>
      <c r="C121" s="103"/>
      <c r="D121" s="103"/>
      <c r="E121" t="e">
        <f t="shared" si="2"/>
        <v>#VALUE!</v>
      </c>
      <c r="F121" s="104"/>
    </row>
    <row r="122" spans="1:6" x14ac:dyDescent="0.35">
      <c r="A122" s="103"/>
      <c r="B122" s="103"/>
      <c r="C122" s="103"/>
      <c r="D122" s="103"/>
      <c r="E122" t="e">
        <f t="shared" si="2"/>
        <v>#VALUE!</v>
      </c>
      <c r="F122" s="104"/>
    </row>
    <row r="123" spans="1:6" x14ac:dyDescent="0.35">
      <c r="A123" s="103"/>
      <c r="B123" s="103"/>
      <c r="C123" s="103"/>
      <c r="D123" s="103"/>
      <c r="E123" t="e">
        <f t="shared" si="2"/>
        <v>#VALUE!</v>
      </c>
      <c r="F123" s="104"/>
    </row>
    <row r="124" spans="1:6" x14ac:dyDescent="0.35">
      <c r="A124" s="103"/>
      <c r="B124" s="103"/>
      <c r="C124" s="103"/>
      <c r="D124" s="103"/>
      <c r="E124" t="e">
        <f t="shared" si="2"/>
        <v>#VALUE!</v>
      </c>
      <c r="F124" s="104"/>
    </row>
    <row r="125" spans="1:6" x14ac:dyDescent="0.35">
      <c r="A125" s="103"/>
      <c r="B125" s="103"/>
      <c r="C125" s="103"/>
      <c r="D125" s="22"/>
      <c r="E125" t="e">
        <f t="shared" si="2"/>
        <v>#VALUE!</v>
      </c>
      <c r="F125" s="104"/>
    </row>
    <row r="126" spans="1:6" x14ac:dyDescent="0.35">
      <c r="A126" s="103"/>
      <c r="B126" s="103"/>
      <c r="C126" s="103"/>
      <c r="D126" s="22"/>
      <c r="E126" t="e">
        <f t="shared" si="2"/>
        <v>#VALUE!</v>
      </c>
      <c r="F126" s="104"/>
    </row>
    <row r="127" spans="1:6" x14ac:dyDescent="0.35">
      <c r="A127" s="103"/>
      <c r="B127" s="103"/>
      <c r="C127" s="103"/>
      <c r="D127" s="103"/>
      <c r="E127" t="e">
        <f t="shared" si="2"/>
        <v>#VALUE!</v>
      </c>
      <c r="F127" s="104"/>
    </row>
    <row r="128" spans="1:6" x14ac:dyDescent="0.35">
      <c r="A128" s="103"/>
      <c r="B128" s="103"/>
      <c r="C128" s="103"/>
      <c r="D128" s="103"/>
      <c r="E128" t="e">
        <f t="shared" si="2"/>
        <v>#VALUE!</v>
      </c>
      <c r="F128" s="104"/>
    </row>
    <row r="129" spans="1:6" x14ac:dyDescent="0.35">
      <c r="A129" s="103"/>
      <c r="B129" s="103"/>
      <c r="C129" s="103"/>
      <c r="D129" s="103"/>
      <c r="E129" t="e">
        <f t="shared" si="2"/>
        <v>#VALUE!</v>
      </c>
      <c r="F129" s="104"/>
    </row>
    <row r="130" spans="1:6" x14ac:dyDescent="0.35">
      <c r="A130" s="103"/>
      <c r="B130" s="103"/>
      <c r="C130" s="103"/>
      <c r="D130" s="103"/>
      <c r="E130" t="e">
        <f t="shared" si="2"/>
        <v>#VALUE!</v>
      </c>
      <c r="F130" s="104"/>
    </row>
    <row r="131" spans="1:6" x14ac:dyDescent="0.35">
      <c r="A131" s="103"/>
      <c r="B131" s="103"/>
      <c r="C131" s="103"/>
      <c r="D131" s="103"/>
      <c r="E131" t="e">
        <f t="shared" si="2"/>
        <v>#VALUE!</v>
      </c>
      <c r="F131" s="104"/>
    </row>
    <row r="132" spans="1:6" x14ac:dyDescent="0.35">
      <c r="A132" s="103"/>
      <c r="B132" s="103"/>
      <c r="C132" s="103"/>
      <c r="D132" s="103"/>
      <c r="E132" t="e">
        <f t="shared" si="2"/>
        <v>#VALUE!</v>
      </c>
      <c r="F132" s="104"/>
    </row>
    <row r="133" spans="1:6" x14ac:dyDescent="0.35">
      <c r="A133" s="103"/>
      <c r="B133" s="103"/>
      <c r="C133" s="103"/>
      <c r="D133" s="103"/>
      <c r="E133" t="e">
        <f t="shared" si="2"/>
        <v>#VALUE!</v>
      </c>
      <c r="F133" s="103"/>
    </row>
    <row r="134" spans="1:6" x14ac:dyDescent="0.35">
      <c r="A134" s="103"/>
      <c r="B134" s="103"/>
      <c r="C134" s="103"/>
      <c r="D134" s="103"/>
      <c r="E134" t="e">
        <f t="shared" si="2"/>
        <v>#VALUE!</v>
      </c>
      <c r="F134" s="103"/>
    </row>
    <row r="135" spans="1:6" x14ac:dyDescent="0.35">
      <c r="A135" s="103"/>
      <c r="B135" s="103"/>
      <c r="C135" s="103"/>
      <c r="D135" s="22"/>
      <c r="E135" t="e">
        <f t="shared" si="2"/>
        <v>#VALUE!</v>
      </c>
      <c r="F135" s="104"/>
    </row>
    <row r="136" spans="1:6" x14ac:dyDescent="0.35">
      <c r="A136" s="103"/>
      <c r="B136" s="103"/>
      <c r="C136" s="103"/>
      <c r="D136" s="103"/>
      <c r="E136" t="e">
        <f t="shared" si="2"/>
        <v>#VALUE!</v>
      </c>
      <c r="F136" s="104"/>
    </row>
    <row r="137" spans="1:6" x14ac:dyDescent="0.35">
      <c r="A137" s="103"/>
      <c r="B137" s="103"/>
      <c r="C137" s="103"/>
      <c r="D137" s="103"/>
      <c r="E137" t="e">
        <f t="shared" si="2"/>
        <v>#VALUE!</v>
      </c>
      <c r="F137" s="104"/>
    </row>
    <row r="138" spans="1:6" x14ac:dyDescent="0.35">
      <c r="A138" s="103"/>
      <c r="B138" s="103"/>
      <c r="C138" s="103"/>
      <c r="D138" s="103"/>
      <c r="E138" t="e">
        <f t="shared" si="2"/>
        <v>#VALUE!</v>
      </c>
      <c r="F138" s="104"/>
    </row>
    <row r="139" spans="1:6" x14ac:dyDescent="0.35">
      <c r="A139" s="103"/>
      <c r="B139" s="103"/>
      <c r="C139" s="103"/>
      <c r="D139" s="103"/>
      <c r="E139" t="e">
        <f t="shared" si="2"/>
        <v>#VALUE!</v>
      </c>
      <c r="F139" s="104"/>
    </row>
    <row r="140" spans="1:6" x14ac:dyDescent="0.35">
      <c r="A140" s="103"/>
      <c r="B140" s="103"/>
      <c r="C140" s="103"/>
      <c r="D140" s="103"/>
      <c r="E140" t="e">
        <f t="shared" si="2"/>
        <v>#VALUE!</v>
      </c>
      <c r="F140" s="104"/>
    </row>
    <row r="141" spans="1:6" x14ac:dyDescent="0.35">
      <c r="A141" s="103"/>
      <c r="B141" s="103"/>
      <c r="C141" s="103"/>
      <c r="D141" s="103"/>
      <c r="E141" t="e">
        <f t="shared" si="2"/>
        <v>#VALUE!</v>
      </c>
      <c r="F141" s="104"/>
    </row>
    <row r="142" spans="1:6" x14ac:dyDescent="0.35">
      <c r="A142" s="103"/>
      <c r="B142" s="103"/>
      <c r="C142" s="103"/>
      <c r="D142" s="103"/>
      <c r="E142" t="e">
        <f t="shared" si="2"/>
        <v>#VALUE!</v>
      </c>
      <c r="F142" s="104"/>
    </row>
    <row r="143" spans="1:6" x14ac:dyDescent="0.35">
      <c r="A143" s="103"/>
      <c r="B143" s="103"/>
      <c r="C143" s="100"/>
      <c r="D143" s="22"/>
      <c r="E143" t="e">
        <f t="shared" si="2"/>
        <v>#VALUE!</v>
      </c>
      <c r="F143" s="104"/>
    </row>
    <row r="144" spans="1:6" x14ac:dyDescent="0.35">
      <c r="A144" s="103"/>
      <c r="B144" s="103"/>
      <c r="C144" s="100"/>
      <c r="D144" s="22"/>
      <c r="E144" t="e">
        <f t="shared" si="2"/>
        <v>#VALUE!</v>
      </c>
      <c r="F144" s="104"/>
    </row>
    <row r="145" spans="1:6" x14ac:dyDescent="0.35">
      <c r="A145" s="103"/>
      <c r="B145" s="103"/>
      <c r="C145" s="100"/>
      <c r="D145" s="22"/>
      <c r="E145" t="e">
        <f t="shared" si="2"/>
        <v>#VALUE!</v>
      </c>
      <c r="F145" s="104"/>
    </row>
    <row r="146" spans="1:6" x14ac:dyDescent="0.35">
      <c r="A146" s="103"/>
      <c r="B146" s="103"/>
      <c r="C146" s="100"/>
      <c r="D146" s="22"/>
      <c r="E146" t="e">
        <f t="shared" si="2"/>
        <v>#VALUE!</v>
      </c>
      <c r="F146" s="104"/>
    </row>
    <row r="147" spans="1:6" x14ac:dyDescent="0.35">
      <c r="A147" s="103"/>
      <c r="B147" s="103"/>
      <c r="C147" s="100"/>
      <c r="D147" s="22"/>
      <c r="E147" t="e">
        <f t="shared" ref="E147" si="3">IFERROR(MID(D147, SEARCH("CTR_", D147), 7), IFERROR(MID(D147, SEARCH("SUO_", D147), 7), IFERROR(MID(D147, SEARCH("SUD_", D147), 7), IFERROR(MID(D147, SEARCH("NRO_", D147), 7), IFERROR(MID(D147, SEARCH("ADM_", D147), 7), IFERROR(MID(D147, SEARCH("NRD_", D147), 7), IFERROR(MID(D147, SEARCH("EXN_", D147), 7), IFERROR(MID(D147, SEARCH("LIT_", D147), 7), IFERROR(MID(D147, SEARCH("EST_", D147), 7), MID(D147, SEARCH("OST_",D147), 7))))))))))</f>
        <v>#VALUE!</v>
      </c>
      <c r="F147" s="104"/>
    </row>
    <row r="148" spans="1:6" x14ac:dyDescent="0.35">
      <c r="C148" s="100"/>
      <c r="F148" s="104"/>
    </row>
    <row r="149" spans="1:6" x14ac:dyDescent="0.35">
      <c r="C149" s="100"/>
      <c r="F149" s="104"/>
    </row>
    <row r="150" spans="1:6" x14ac:dyDescent="0.35">
      <c r="D150"/>
      <c r="F150" s="104"/>
    </row>
    <row r="151" spans="1:6" x14ac:dyDescent="0.35">
      <c r="B151" s="71"/>
      <c r="C151" s="71"/>
      <c r="D151"/>
      <c r="F151" s="104"/>
    </row>
    <row r="152" spans="1:6" x14ac:dyDescent="0.35">
      <c r="B152" s="71"/>
      <c r="C152" s="71"/>
      <c r="D152"/>
      <c r="F152" s="104"/>
    </row>
    <row r="153" spans="1:6" x14ac:dyDescent="0.35">
      <c r="D153"/>
      <c r="F153" s="104"/>
    </row>
    <row r="154" spans="1:6" x14ac:dyDescent="0.35">
      <c r="D154"/>
      <c r="F154" s="104"/>
    </row>
    <row r="155" spans="1:6" x14ac:dyDescent="0.35">
      <c r="D155"/>
      <c r="F155" s="104"/>
    </row>
    <row r="157" spans="1:6" x14ac:dyDescent="0.35">
      <c r="A157" t="s">
        <v>5591</v>
      </c>
      <c r="E157" s="99"/>
    </row>
    <row r="158" spans="1:6" x14ac:dyDescent="0.35">
      <c r="B158" s="100"/>
      <c r="D158"/>
      <c r="E158" s="99"/>
    </row>
    <row r="159" spans="1:6" x14ac:dyDescent="0.35">
      <c r="B159" s="71"/>
      <c r="D159"/>
      <c r="E159" s="99"/>
    </row>
    <row r="160" spans="1:6" x14ac:dyDescent="0.35">
      <c r="B160" s="71"/>
      <c r="D160"/>
      <c r="E160" s="99"/>
    </row>
    <row r="161" spans="1:5" x14ac:dyDescent="0.35">
      <c r="B161" s="71"/>
      <c r="D161"/>
      <c r="E161" s="99"/>
    </row>
    <row r="162" spans="1:5" x14ac:dyDescent="0.35">
      <c r="A162" s="71"/>
      <c r="B162" s="71"/>
      <c r="D162"/>
      <c r="E162" s="99"/>
    </row>
    <row r="165" spans="1:5" x14ac:dyDescent="0.35">
      <c r="B165" s="18" t="s">
        <v>746</v>
      </c>
      <c r="C165" s="18" t="s">
        <v>745</v>
      </c>
    </row>
    <row r="166" spans="1:5" x14ac:dyDescent="0.35">
      <c r="B166" t="s">
        <v>5594</v>
      </c>
    </row>
    <row r="167" spans="1:5" x14ac:dyDescent="0.35">
      <c r="B167" s="18" t="s">
        <v>367</v>
      </c>
      <c r="C167" s="18" t="s">
        <v>366</v>
      </c>
      <c r="D167" s="71" t="s">
        <v>5595</v>
      </c>
    </row>
    <row r="168" spans="1:5" x14ac:dyDescent="0.35">
      <c r="B168" s="18" t="s">
        <v>1848</v>
      </c>
      <c r="C168" s="18" t="s">
        <v>1847</v>
      </c>
      <c r="D168" s="71" t="s">
        <v>5596</v>
      </c>
    </row>
    <row r="169" spans="1:5" x14ac:dyDescent="0.35">
      <c r="B169" s="18" t="s">
        <v>2400</v>
      </c>
      <c r="C169" s="18" t="s">
        <v>2399</v>
      </c>
      <c r="D169" s="71" t="s">
        <v>5595</v>
      </c>
    </row>
    <row r="170" spans="1:5" x14ac:dyDescent="0.35">
      <c r="B170" s="18" t="s">
        <v>3877</v>
      </c>
      <c r="C170" s="18" t="s">
        <v>5597</v>
      </c>
      <c r="D170" s="71" t="s">
        <v>5596</v>
      </c>
    </row>
    <row r="171" spans="1:5" x14ac:dyDescent="0.35">
      <c r="B171" s="18" t="s">
        <v>1506</v>
      </c>
      <c r="C171" s="18" t="s">
        <v>1505</v>
      </c>
      <c r="D171" s="71" t="s">
        <v>5604</v>
      </c>
    </row>
    <row r="173" spans="1:5" x14ac:dyDescent="0.35">
      <c r="B173" t="s">
        <v>5605</v>
      </c>
    </row>
  </sheetData>
  <autoFilter ref="A1:F147" xr:uid="{EE04B286-32FB-477E-864C-F0B2FD1B6604}"/>
  <phoneticPr fontId="13" type="noConversion"/>
  <conditionalFormatting sqref="B165">
    <cfRule type="duplicateValues" dxfId="11" priority="12"/>
  </conditionalFormatting>
  <conditionalFormatting sqref="B167">
    <cfRule type="duplicateValues" dxfId="10" priority="10"/>
  </conditionalFormatting>
  <conditionalFormatting sqref="B168">
    <cfRule type="duplicateValues" dxfId="9" priority="8"/>
  </conditionalFormatting>
  <conditionalFormatting sqref="B169">
    <cfRule type="duplicateValues" dxfId="8" priority="6"/>
  </conditionalFormatting>
  <conditionalFormatting sqref="B170">
    <cfRule type="duplicateValues" dxfId="7" priority="4"/>
  </conditionalFormatting>
  <conditionalFormatting sqref="B171">
    <cfRule type="duplicateValues" dxfId="6" priority="2"/>
  </conditionalFormatting>
  <conditionalFormatting sqref="C165">
    <cfRule type="duplicateValues" dxfId="5" priority="11"/>
  </conditionalFormatting>
  <conditionalFormatting sqref="C167">
    <cfRule type="duplicateValues" dxfId="4" priority="9"/>
  </conditionalFormatting>
  <conditionalFormatting sqref="C168">
    <cfRule type="duplicateValues" dxfId="3" priority="7"/>
  </conditionalFormatting>
  <conditionalFormatting sqref="C169">
    <cfRule type="duplicateValues" dxfId="2" priority="5"/>
  </conditionalFormatting>
  <conditionalFormatting sqref="C170">
    <cfRule type="duplicateValues" dxfId="1" priority="3"/>
  </conditionalFormatting>
  <conditionalFormatting sqref="C171">
    <cfRule type="duplicateValues" dxfId="0" priority="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20" sqref="D20"/>
    </sheetView>
  </sheetViews>
  <sheetFormatPr defaultRowHeight="14.5" x14ac:dyDescent="0.35"/>
  <cols>
    <col min="1" max="1" width="26.81640625" customWidth="1"/>
    <col min="2" max="2" width="36.36328125" customWidth="1"/>
    <col min="3" max="3" width="25.36328125" customWidth="1"/>
    <col min="4" max="4" width="42.1796875" customWidth="1"/>
  </cols>
  <sheetData>
    <row r="1" spans="1:17" x14ac:dyDescent="0.35">
      <c r="A1" s="23" t="s">
        <v>5515</v>
      </c>
      <c r="B1" s="23" t="s">
        <v>5589</v>
      </c>
      <c r="C1" s="23" t="s">
        <v>5</v>
      </c>
      <c r="D1" s="23" t="s">
        <v>8</v>
      </c>
    </row>
    <row r="2" spans="1:17" x14ac:dyDescent="0.35">
      <c r="A2" s="10" t="s">
        <v>5310</v>
      </c>
      <c r="B2" s="10" t="s">
        <v>5311</v>
      </c>
      <c r="C2" s="10" t="s">
        <v>5312</v>
      </c>
      <c r="D2" s="10" t="s">
        <v>5313</v>
      </c>
    </row>
    <row r="3" spans="1:17" x14ac:dyDescent="0.35">
      <c r="A3" s="11" t="s">
        <v>5314</v>
      </c>
      <c r="B3" s="11" t="s">
        <v>5315</v>
      </c>
      <c r="C3" s="11" t="s">
        <v>5316</v>
      </c>
      <c r="D3" s="11" t="s">
        <v>5317</v>
      </c>
      <c r="E3" s="11" t="s">
        <v>5345</v>
      </c>
      <c r="F3" s="11"/>
      <c r="G3" s="11" t="s">
        <v>5485</v>
      </c>
    </row>
    <row r="4" spans="1:17" x14ac:dyDescent="0.35">
      <c r="A4" s="11" t="s">
        <v>5318</v>
      </c>
      <c r="B4" s="11" t="s">
        <v>5319</v>
      </c>
      <c r="C4" s="11" t="s">
        <v>5316</v>
      </c>
      <c r="D4" s="11" t="s">
        <v>5320</v>
      </c>
      <c r="E4" s="11" t="s">
        <v>5346</v>
      </c>
      <c r="G4" s="11" t="s">
        <v>5347</v>
      </c>
      <c r="H4" s="11" t="s">
        <v>5359</v>
      </c>
      <c r="I4" s="11" t="s">
        <v>5360</v>
      </c>
      <c r="J4" t="s">
        <v>5357</v>
      </c>
      <c r="K4" s="11" t="s">
        <v>5358</v>
      </c>
      <c r="L4" t="s">
        <v>5356</v>
      </c>
      <c r="M4" s="11" t="s">
        <v>5364</v>
      </c>
      <c r="N4" t="s">
        <v>5507</v>
      </c>
      <c r="O4" s="11" t="s">
        <v>5508</v>
      </c>
      <c r="P4" t="s">
        <v>5509</v>
      </c>
      <c r="Q4" t="s">
        <v>5513</v>
      </c>
    </row>
    <row r="5" spans="1:17" x14ac:dyDescent="0.35">
      <c r="A5" s="11" t="s">
        <v>5321</v>
      </c>
      <c r="B5" s="11" t="s">
        <v>5321</v>
      </c>
      <c r="C5" s="11" t="s">
        <v>5322</v>
      </c>
      <c r="D5" s="11" t="s">
        <v>5323</v>
      </c>
    </row>
    <row r="6" spans="1:17" x14ac:dyDescent="0.35">
      <c r="A6" s="12" t="s">
        <v>33</v>
      </c>
      <c r="B6" s="11" t="s">
        <v>5324</v>
      </c>
      <c r="C6" s="11" t="s">
        <v>5322</v>
      </c>
      <c r="D6" s="12" t="s">
        <v>5325</v>
      </c>
    </row>
    <row r="7" spans="1:17" x14ac:dyDescent="0.35">
      <c r="A7" s="12" t="s">
        <v>5326</v>
      </c>
      <c r="B7" s="11" t="s">
        <v>5324</v>
      </c>
      <c r="C7" s="11" t="s">
        <v>5322</v>
      </c>
      <c r="D7" s="12" t="s">
        <v>5327</v>
      </c>
      <c r="F7" t="s">
        <v>5361</v>
      </c>
    </row>
    <row r="8" spans="1:17" x14ac:dyDescent="0.35">
      <c r="A8" s="13" t="s">
        <v>5328</v>
      </c>
      <c r="B8" s="11" t="s">
        <v>5324</v>
      </c>
      <c r="C8" s="11" t="s">
        <v>5322</v>
      </c>
      <c r="D8" s="13" t="s">
        <v>5329</v>
      </c>
      <c r="F8" t="s">
        <v>5514</v>
      </c>
    </row>
    <row r="9" spans="1:17" ht="19" customHeight="1" x14ac:dyDescent="0.35">
      <c r="A9" s="13" t="s">
        <v>11</v>
      </c>
      <c r="B9" s="11" t="s">
        <v>5324</v>
      </c>
      <c r="C9" s="11" t="s">
        <v>5322</v>
      </c>
      <c r="D9" s="13" t="s">
        <v>5330</v>
      </c>
    </row>
    <row r="10" spans="1:17" x14ac:dyDescent="0.35">
      <c r="A10" s="11" t="s">
        <v>15</v>
      </c>
      <c r="B10" s="11" t="s">
        <v>5324</v>
      </c>
      <c r="C10" s="11" t="s">
        <v>5322</v>
      </c>
      <c r="D10" s="11" t="s">
        <v>5331</v>
      </c>
    </row>
    <row r="11" spans="1:17" x14ac:dyDescent="0.35">
      <c r="A11" s="11" t="s">
        <v>5332</v>
      </c>
      <c r="B11" s="11" t="s">
        <v>5324</v>
      </c>
      <c r="C11" s="11" t="s">
        <v>5322</v>
      </c>
      <c r="D11" s="11" t="s">
        <v>5333</v>
      </c>
    </row>
    <row r="12" spans="1:17" x14ac:dyDescent="0.35">
      <c r="A12" s="11" t="s">
        <v>5334</v>
      </c>
      <c r="B12" s="11" t="s">
        <v>5334</v>
      </c>
      <c r="C12" s="11" t="s">
        <v>5334</v>
      </c>
      <c r="D12" s="11" t="s">
        <v>5334</v>
      </c>
    </row>
    <row r="13" spans="1:17" x14ac:dyDescent="0.35">
      <c r="A13" s="7" t="s">
        <v>5335</v>
      </c>
      <c r="B13" s="11" t="s">
        <v>5315</v>
      </c>
      <c r="C13" s="11" t="s">
        <v>5316</v>
      </c>
      <c r="D13" s="11" t="s">
        <v>5335</v>
      </c>
      <c r="F13" t="s">
        <v>5510</v>
      </c>
    </row>
    <row r="14" spans="1:17" x14ac:dyDescent="0.35">
      <c r="A14" s="11" t="s">
        <v>5336</v>
      </c>
      <c r="B14" s="11" t="s">
        <v>5336</v>
      </c>
      <c r="C14" s="11" t="s">
        <v>5336</v>
      </c>
      <c r="D14" s="11" t="s">
        <v>5336</v>
      </c>
    </row>
    <row r="15" spans="1:17" x14ac:dyDescent="0.35">
      <c r="A15" s="11" t="s">
        <v>5337</v>
      </c>
      <c r="B15" s="11" t="s">
        <v>5315</v>
      </c>
      <c r="C15" s="11" t="s">
        <v>5316</v>
      </c>
      <c r="D15" s="11" t="s">
        <v>5338</v>
      </c>
    </row>
    <row r="16" spans="1:17" x14ac:dyDescent="0.35">
      <c r="A16" s="11" t="s">
        <v>5339</v>
      </c>
      <c r="B16" s="11" t="s">
        <v>5315</v>
      </c>
      <c r="C16" s="11" t="s">
        <v>5316</v>
      </c>
      <c r="D16" s="11" t="s">
        <v>5339</v>
      </c>
      <c r="E16" s="11" t="s">
        <v>5348</v>
      </c>
    </row>
    <row r="17" spans="1:8" x14ac:dyDescent="0.35">
      <c r="A17" s="11" t="s">
        <v>5340</v>
      </c>
      <c r="B17" s="11" t="s">
        <v>5340</v>
      </c>
      <c r="C17" s="11" t="s">
        <v>5340</v>
      </c>
      <c r="D17" s="11" t="s">
        <v>5349</v>
      </c>
    </row>
    <row r="18" spans="1:8" x14ac:dyDescent="0.35">
      <c r="A18" s="11" t="s">
        <v>5350</v>
      </c>
      <c r="B18" s="11" t="s">
        <v>5342</v>
      </c>
      <c r="C18" s="11" t="s">
        <v>5342</v>
      </c>
      <c r="D18" s="11" t="s">
        <v>5351</v>
      </c>
      <c r="H18" t="s">
        <v>5362</v>
      </c>
    </row>
    <row r="19" spans="1:8" x14ac:dyDescent="0.35">
      <c r="A19" s="11" t="s">
        <v>25</v>
      </c>
      <c r="B19" s="11" t="s">
        <v>25</v>
      </c>
      <c r="C19" s="11" t="s">
        <v>25</v>
      </c>
      <c r="D19" s="11" t="s">
        <v>25</v>
      </c>
    </row>
    <row r="20" spans="1:8" x14ac:dyDescent="0.35">
      <c r="A20" s="11" t="s">
        <v>5343</v>
      </c>
      <c r="B20" s="11" t="s">
        <v>5343</v>
      </c>
      <c r="C20" s="11" t="s">
        <v>5343</v>
      </c>
      <c r="D20" s="11" t="s">
        <v>5341</v>
      </c>
      <c r="E20" t="s">
        <v>5363</v>
      </c>
    </row>
    <row r="21" spans="1:8" x14ac:dyDescent="0.35">
      <c r="A21" s="11" t="s">
        <v>5344</v>
      </c>
      <c r="B21" s="11" t="s">
        <v>5344</v>
      </c>
      <c r="C21" s="11" t="s">
        <v>5344</v>
      </c>
      <c r="D21" s="11" t="s">
        <v>5344</v>
      </c>
    </row>
    <row r="22" spans="1:8" x14ac:dyDescent="0.35">
      <c r="A22" s="11" t="s">
        <v>5314</v>
      </c>
      <c r="B22" s="11" t="s">
        <v>5315</v>
      </c>
      <c r="C22" s="11" t="s">
        <v>5316</v>
      </c>
      <c r="D22" s="11" t="s">
        <v>5352</v>
      </c>
    </row>
    <row r="23" spans="1:8" x14ac:dyDescent="0.35">
      <c r="A23" s="11" t="s">
        <v>5314</v>
      </c>
      <c r="B23" s="11" t="s">
        <v>5315</v>
      </c>
      <c r="C23" s="11" t="s">
        <v>5316</v>
      </c>
      <c r="D23" s="11" t="s">
        <v>5353</v>
      </c>
    </row>
    <row r="24" spans="1:8" x14ac:dyDescent="0.35">
      <c r="A24" s="11" t="s">
        <v>5336</v>
      </c>
      <c r="B24" s="11" t="s">
        <v>5336</v>
      </c>
      <c r="C24" s="11" t="s">
        <v>5336</v>
      </c>
      <c r="D24" s="11" t="s">
        <v>5354</v>
      </c>
    </row>
    <row r="25" spans="1:8" x14ac:dyDescent="0.35">
      <c r="A25" s="11" t="s">
        <v>5336</v>
      </c>
      <c r="B25" s="11" t="s">
        <v>5336</v>
      </c>
      <c r="C25" s="11" t="s">
        <v>5336</v>
      </c>
      <c r="D25" s="11" t="s">
        <v>5520</v>
      </c>
    </row>
    <row r="26" spans="1:8" x14ac:dyDescent="0.35">
      <c r="A26" s="11" t="s">
        <v>5318</v>
      </c>
      <c r="B26" s="11" t="s">
        <v>5319</v>
      </c>
      <c r="C26" s="11" t="s">
        <v>5316</v>
      </c>
      <c r="D26" s="11" t="s">
        <v>5355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daily break down</vt:lpstr>
      <vt:lpstr>RAPPORT</vt:lpstr>
      <vt:lpstr>INCIDENT-05-11-2026</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Minkoh Som Lyne Brischnelle</cp:lastModifiedBy>
  <dcterms:created xsi:type="dcterms:W3CDTF">2026-03-12T11:06:28Z</dcterms:created>
  <dcterms:modified xsi:type="dcterms:W3CDTF">2026-05-12T09:39:29Z</dcterms:modified>
</cp:coreProperties>
</file>